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ricardo.gutierreza\Documents\LINK TRANSPARENCIA\PLANEACIÓN\08 OCTUBRE\"/>
    </mc:Choice>
  </mc:AlternateContent>
  <bookViews>
    <workbookView xWindow="0" yWindow="0" windowWidth="25140" windowHeight="11190" firstSheet="2" activeTab="2"/>
  </bookViews>
  <sheets>
    <sheet name="VERIFICACION" sheetId="4" state="hidden" r:id="rId1"/>
    <sheet name="Hoja1" sheetId="19" state="hidden" r:id="rId2"/>
    <sheet name="PAA 2018 - 3 TRIM" sheetId="12" r:id="rId3"/>
    <sheet name="AGREGADURIAS" sheetId="15" state="hidden" r:id="rId4"/>
    <sheet name="RESERVA" sheetId="16" state="hidden" r:id="rId5"/>
    <sheet name="INVERSIÓN " sheetId="17"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5" hidden="1">'INVERSIÓN '!$A$3:$M$126</definedName>
    <definedName name="_xlnm._FilterDatabase" localSheetId="2" hidden="1">'PAA 2018 - 3 TRIM'!$A$12:$M$16224</definedName>
    <definedName name="D">[1]MATRIZ!$A$185:$A$201</definedName>
    <definedName name="GSED">[2]MATRIZ!$F$2:$F$8</definedName>
    <definedName name="INV">[2]MATRIZ!$A$185:$A$193</definedName>
    <definedName name="INVERSION">[2]MATRIZ!$A$185:$C$193</definedName>
    <definedName name="J">[3]MATRIZ!$H$2:$H$14</definedName>
    <definedName name="L">[4]MATRIZ!$A$185:$A$201</definedName>
    <definedName name="MODALIDAD">[2]MATRIZ!$H$2:$H$14</definedName>
    <definedName name="O">[5]MATRIZ!$H$2:$H$14</definedName>
    <definedName name="REC_I">[2]MATRIZ!$G$35:$G$39</definedName>
    <definedName name="Z">[6]MATRIZ!$H$2:$H$14</definedName>
  </definedNames>
  <calcPr calcId="162913"/>
  <pivotCaches>
    <pivotCache cacheId="0" r:id="rId13"/>
    <pivotCache cacheId="1" r:id="rId14"/>
  </pivotCaches>
</workbook>
</file>

<file path=xl/calcChain.xml><?xml version="1.0" encoding="utf-8"?>
<calcChain xmlns="http://schemas.openxmlformats.org/spreadsheetml/2006/main">
  <c r="K16224" i="12" l="1"/>
  <c r="B9" i="12" s="1"/>
  <c r="H63" i="19"/>
  <c r="H38" i="19"/>
  <c r="H20" i="19"/>
  <c r="C27" i="19"/>
  <c r="C24" i="19"/>
  <c r="H7" i="19"/>
  <c r="H37" i="19"/>
  <c r="H19" i="19"/>
  <c r="C40" i="19"/>
  <c r="C33" i="19"/>
  <c r="H15" i="19"/>
  <c r="H62" i="19"/>
  <c r="H61" i="19"/>
  <c r="H36" i="19"/>
  <c r="H18" i="19"/>
  <c r="C34" i="19"/>
  <c r="C13" i="19"/>
  <c r="H5" i="19"/>
  <c r="H35" i="19"/>
  <c r="H12" i="19"/>
  <c r="H11" i="19"/>
  <c r="H60" i="19"/>
  <c r="C59" i="19"/>
  <c r="H52" i="19"/>
  <c r="H23" i="19"/>
  <c r="H14" i="19"/>
  <c r="C28" i="19"/>
  <c r="H10" i="19"/>
  <c r="H9" i="19"/>
  <c r="H39" i="19"/>
  <c r="C30" i="19"/>
  <c r="H8" i="19"/>
  <c r="H16" i="19"/>
  <c r="C32" i="19"/>
  <c r="H41" i="19"/>
  <c r="H22" i="19"/>
  <c r="C31" i="19"/>
  <c r="C26" i="19"/>
  <c r="H21" i="19"/>
  <c r="C25" i="19"/>
  <c r="C17" i="19"/>
  <c r="H6" i="19"/>
  <c r="H29" i="19"/>
  <c r="H13" i="19" l="1"/>
  <c r="H17" i="19"/>
  <c r="H24" i="19"/>
  <c r="H25" i="19"/>
  <c r="H26" i="19"/>
  <c r="H28" i="19"/>
  <c r="H32" i="19"/>
  <c r="H33" i="19"/>
  <c r="H34" i="19"/>
  <c r="H40" i="19"/>
  <c r="H27" i="19"/>
  <c r="H30" i="19"/>
  <c r="H31" i="19"/>
  <c r="H59" i="19"/>
  <c r="K115" i="16"/>
  <c r="K126" i="17"/>
  <c r="C4" i="19"/>
  <c r="H4" i="19" l="1"/>
  <c r="K23" i="15"/>
  <c r="H54" i="4"/>
  <c r="H15" i="4"/>
  <c r="H13" i="4"/>
  <c r="H19" i="4"/>
  <c r="H17" i="4"/>
  <c r="C29" i="4"/>
  <c r="H8" i="4"/>
  <c r="H35" i="4"/>
  <c r="H7" i="4"/>
  <c r="C4" i="4"/>
  <c r="H11" i="4"/>
  <c r="H9" i="4"/>
  <c r="H33" i="4"/>
  <c r="H16" i="4"/>
  <c r="C25" i="4"/>
  <c r="H24" i="4"/>
  <c r="H48" i="4"/>
  <c r="H45" i="4"/>
  <c r="H37" i="4"/>
  <c r="H22" i="4"/>
  <c r="H18" i="4"/>
  <c r="C50" i="4"/>
  <c r="C46" i="4"/>
  <c r="H12" i="4"/>
  <c r="H10" i="4"/>
  <c r="H21" i="4"/>
  <c r="C26" i="4"/>
  <c r="H20" i="4"/>
  <c r="H34" i="4"/>
  <c r="C31" i="4"/>
  <c r="C43" i="4"/>
  <c r="H36" i="4"/>
  <c r="C23" i="4"/>
  <c r="C27" i="4"/>
  <c r="H14" i="4"/>
  <c r="H6" i="4"/>
  <c r="H27" i="4" l="1"/>
  <c r="H23" i="4"/>
  <c r="H43" i="4"/>
  <c r="H31" i="4"/>
  <c r="H26" i="4"/>
  <c r="H46" i="4"/>
  <c r="H50" i="4"/>
  <c r="H25" i="4"/>
  <c r="H4" i="4"/>
  <c r="H29" i="4"/>
</calcChain>
</file>

<file path=xl/sharedStrings.xml><?xml version="1.0" encoding="utf-8"?>
<sst xmlns="http://schemas.openxmlformats.org/spreadsheetml/2006/main" count="115943" uniqueCount="15154">
  <si>
    <t>Subordinal</t>
  </si>
  <si>
    <t>Descripcion Rubro</t>
  </si>
  <si>
    <t>Descripcion del Elemento</t>
  </si>
  <si>
    <t>Codigo de Clasificación UNSPSC</t>
  </si>
  <si>
    <t>Modalidad de Contratacion</t>
  </si>
  <si>
    <t>Fecha Estimada de Inicio de Proceso de Selección</t>
  </si>
  <si>
    <t>Duración Estimada del Contrato</t>
  </si>
  <si>
    <t>RECURSO</t>
  </si>
  <si>
    <t>Cantidad Apropiada</t>
  </si>
  <si>
    <t>Valor Presupuesto Apropiado</t>
  </si>
  <si>
    <t>Unidad de Medida</t>
  </si>
  <si>
    <t>Requiere Vigencias Futuras</t>
  </si>
  <si>
    <t>GLOBAL</t>
  </si>
  <si>
    <t>NO SOLICITADAS</t>
  </si>
  <si>
    <t>IMPUESTO PREDIAL</t>
  </si>
  <si>
    <t>UNIDAD</t>
  </si>
  <si>
    <t>MATERIALES DE CONSTRUCCION</t>
  </si>
  <si>
    <t>CACOM-1</t>
  </si>
  <si>
    <t>ENERGIA</t>
  </si>
  <si>
    <t>CACOM-2</t>
  </si>
  <si>
    <t>SERVICIO DE CAFETERIA Y RESTAURANTE</t>
  </si>
  <si>
    <t>CACOM-3</t>
  </si>
  <si>
    <t>10</t>
  </si>
  <si>
    <t>CACOM-4</t>
  </si>
  <si>
    <t>SERVICIO DE ASEO</t>
  </si>
  <si>
    <t>CACOM-5</t>
  </si>
  <si>
    <t>CACOM-6</t>
  </si>
  <si>
    <t>CAMAN</t>
  </si>
  <si>
    <t>CATAM</t>
  </si>
  <si>
    <t>EMAVI</t>
  </si>
  <si>
    <t>EPFAC</t>
  </si>
  <si>
    <t>ACUEDUCTO ALCANTARILLADO Y ASEO</t>
  </si>
  <si>
    <t>ESUFA</t>
  </si>
  <si>
    <t>GAAMA</t>
  </si>
  <si>
    <t>REPUESTOS</t>
  </si>
  <si>
    <t>VIATICOS Y GASTOS DE VIAJE AL INTERIOR</t>
  </si>
  <si>
    <t>GACAR</t>
  </si>
  <si>
    <t>GACAS</t>
  </si>
  <si>
    <t>GAORI</t>
  </si>
  <si>
    <t>MANTENIMIENTO EQUIPO DE NAVEGACION Y TRANSPORTE</t>
  </si>
  <si>
    <t>GRUACO</t>
  </si>
  <si>
    <t>DINSA</t>
  </si>
  <si>
    <t>PAPELERIA, UTILES DE ESCRITORIO Y OFICINA</t>
  </si>
  <si>
    <t>PARTIDA ALIMENTACION SOLDADOS</t>
  </si>
  <si>
    <t>DISER</t>
  </si>
  <si>
    <t>DITIN</t>
  </si>
  <si>
    <t>JEA</t>
  </si>
  <si>
    <t>JED</t>
  </si>
  <si>
    <t>DICEF</t>
  </si>
  <si>
    <t>DIRES</t>
  </si>
  <si>
    <t>JES</t>
  </si>
  <si>
    <t>JIN</t>
  </si>
  <si>
    <t>JOL - ACOFA</t>
  </si>
  <si>
    <t>JOL - DIPLO</t>
  </si>
  <si>
    <t>ACOFA</t>
  </si>
  <si>
    <t>AGREGADURIA BRASIL</t>
  </si>
  <si>
    <t>AGREGADURIA CHILE</t>
  </si>
  <si>
    <t>AGREGADURIA ECUADOR</t>
  </si>
  <si>
    <t>MANTENIMIENTO DE SOFTWARE</t>
  </si>
  <si>
    <t>TELEFONO,FAX Y OTROS</t>
  </si>
  <si>
    <t>AGREGADURIA FRANCIA</t>
  </si>
  <si>
    <t>AGREGADURIA ISRAEL</t>
  </si>
  <si>
    <t>AGREGADURIA PERU</t>
  </si>
  <si>
    <t>AGREGADURIA VENEZUELA</t>
  </si>
  <si>
    <t>AGREGADURIA WASHINTONG</t>
  </si>
  <si>
    <t xml:space="preserve">RESERVAS </t>
  </si>
  <si>
    <t>C-1502-0100-1</t>
  </si>
  <si>
    <t>C-1502-0100-24</t>
  </si>
  <si>
    <t>C-1502-0100-23</t>
  </si>
  <si>
    <t>C-1502-0100-2</t>
  </si>
  <si>
    <t>ADQUISICIÓN BENGALAS DE ILUMINACIÓN LUU-19 VF 2018</t>
  </si>
  <si>
    <t>ADQUISICIÓN MISILES DE ENTRENAMIENTO DERBY PARA LOS AVIONES KFIR  DE LA FAC</t>
  </si>
  <si>
    <t>SOPORTE LOGÍSTICO Y MANTENIMIENTO SISTEMA DE CONTRAMEDIDAS Y GUERRA ELECTRÓNICA</t>
  </si>
  <si>
    <t>REMUNERACION SERVICIOS TECNICOS</t>
  </si>
  <si>
    <t>HERRAMIENTAS</t>
  </si>
  <si>
    <t>AUDIOVISUALES Y ACCESORIOS</t>
  </si>
  <si>
    <t>EQUIPO DE SISTEMAS</t>
  </si>
  <si>
    <t>EQUIPO DE CAFETERIA</t>
  </si>
  <si>
    <t>EQUIPO DE LABORATORIO</t>
  </si>
  <si>
    <t>EQUIPO AGRICOLA</t>
  </si>
  <si>
    <t>EQUIPOS Y ACCESORIOS DE NAVEGACION</t>
  </si>
  <si>
    <t>EQUIPO DE BOMBEO</t>
  </si>
  <si>
    <t>OTRAS COMPRAS DE EQUIPOS</t>
  </si>
  <si>
    <t>EQUIPOS Y MAQUINAS PARA OFICINA</t>
  </si>
  <si>
    <t>MOBILIARIO Y ENSERES</t>
  </si>
  <si>
    <t>EQUIPO MILITAR Y DE SEGURIDAD</t>
  </si>
  <si>
    <t>ELEMENTOS DE ALOJAMIENTO Y CAMPAÑA</t>
  </si>
  <si>
    <t>INSECTICIDAS, FUNGICIDAS Y OTROS INSUMOS AGRICOLAS</t>
  </si>
  <si>
    <t>LLANTAS Y ACCESORIOS</t>
  </si>
  <si>
    <t>MATERIALES REACTIVOS DE LABORATORIO Y QUÍMICOS</t>
  </si>
  <si>
    <t>PRODUCTOS DE ASEO Y LIMPIEZA</t>
  </si>
  <si>
    <t>UTENSILIOS DE CAFETERIA</t>
  </si>
  <si>
    <t>VÍVERES</t>
  </si>
  <si>
    <t>OTROS MATERIALES Y SUMINISTROS</t>
  </si>
  <si>
    <t>MANTENIMIENTO DE BIENES INMUEBLES</t>
  </si>
  <si>
    <t>MANTENIMIENTO DE BIENES MUEBLES, EQUIPOS Y ENSERES</t>
  </si>
  <si>
    <t>MANTENIMIENTO DE VÍAS, ESTRUCTURAS Y REDES</t>
  </si>
  <si>
    <t>MANTENIMIENTO Y MEJORAMIENTO DE VIVIENDA Y ALOJAMIENTO</t>
  </si>
  <si>
    <t>ADMINISTRACION OPERACIÓN Y MANTENIMIENTO DE PLANTAS DE ENERGIA</t>
  </si>
  <si>
    <t>CORREO</t>
  </si>
  <si>
    <t>TRANSPORTE</t>
  </si>
  <si>
    <t>OTROS SERVICIOS PÚBLICOS</t>
  </si>
  <si>
    <t>MATERIAL VETERINARIO</t>
  </si>
  <si>
    <t>OTROS PARA EL SOSTENIMIENTO DE SEMOVIENTES</t>
  </si>
  <si>
    <t>ELEMENTOS PARA BIENESTAR SOCIAL</t>
  </si>
  <si>
    <t>ELEMENTOS PARA ESTÍMULOS</t>
  </si>
  <si>
    <t>SERVICIOS DE BIENESTAR SOCIAL</t>
  </si>
  <si>
    <t>SERVICIOS DE CAPACITACION</t>
  </si>
  <si>
    <t>OTROS GASTOS POR ADQUISICION DE SERVICIOS</t>
  </si>
  <si>
    <t>EMBALAJE Y ACARREO</t>
  </si>
  <si>
    <t>OTROS GASTOS POR IMPRESOS Y PUBLICACIONES</t>
  </si>
  <si>
    <t>SERVICIOS MÉDICOS Y HOSPITALARIOS</t>
  </si>
  <si>
    <t>MATERIAL QUIRURGICO</t>
  </si>
  <si>
    <t>MANTENIMIENTO DE MATERIAL Y EQUIPO DE GUERRA</t>
  </si>
  <si>
    <t>ELEMENTOS PARA CAPACITACION</t>
  </si>
  <si>
    <t>EQUIPO DE MUSICA Y ACCESORIOS</t>
  </si>
  <si>
    <t>SUSCRIPCIONES</t>
  </si>
  <si>
    <t>ARRENDAMIENTOS BIENES MUEBLES</t>
  </si>
  <si>
    <t>ESTUDIOS E INVESTIGACIONES</t>
  </si>
  <si>
    <t>PRODUCTOS DE CAFETERIA Y RESTAURANTE</t>
  </si>
  <si>
    <t>OTROS ELEMENTOS PARA CAPACITACION, BIENESTAR SOCIAL Y ESTIMULOS</t>
  </si>
  <si>
    <t>SERVICIOS DE TRANSMISION DE INFORMACION</t>
  </si>
  <si>
    <t>MANTENIMIENTO DE OTROS BIENES</t>
  </si>
  <si>
    <t>SERVICIO DE SEGURIDAD Y VIGILANCIA</t>
  </si>
  <si>
    <t>PUBLICIDAD Y PROPAGANDA</t>
  </si>
  <si>
    <t>OTROS SEGUROS</t>
  </si>
  <si>
    <t>SEGURO RESPONSABILIDAD CIVIL</t>
  </si>
  <si>
    <t>SEGUROS GENERALES</t>
  </si>
  <si>
    <t>VIATICOS Y GASTOS DE VIAJE AL EXTERIOR</t>
  </si>
  <si>
    <t>SOFTWARE</t>
  </si>
  <si>
    <t>OTROS COMUNICACIONES Y TRANSPORTE</t>
  </si>
  <si>
    <t>SEGURO DE AERONAVES</t>
  </si>
  <si>
    <t>GASTOS JUDICIALES</t>
  </si>
  <si>
    <t>ARMAMENTO</t>
  </si>
  <si>
    <t>SEGURO DE VIDA</t>
  </si>
  <si>
    <t>ASESORÍA DIAGNOSTICO DISEÑO Y SENSIBILIZACIÓN DEL PLAN ESTRATÉGICO DEL SISTEMA EDUCATIVO MILITAR NIVEL NACIONAL</t>
  </si>
  <si>
    <t>RENOVACIÓN Y FORTALECIMIENTO DE LA CAPACIDAD DE MOVILIDAD TERRESTRE Y DESPLIEGUE DE LA FUERZA AÉREA</t>
  </si>
  <si>
    <t>ADQUISICIÓN ARMAMENTO AÉREO - FUERZA AÉREA COLOMBIANA</t>
  </si>
  <si>
    <t>ACTUALIZACIÓN MODERNIZACIÓN Y EXTENSIÓN DE LA VIDA ÚTIL DEL EQUIPO AERONÁUTICO DE LA FAC A NIVEL NACIONAL</t>
  </si>
  <si>
    <t>REPOSICIÓN Y ADQUISICIÓN DE ARMAMENTO, MUNICIÓN Y EQUIPO ESPECIAL PARA DOTAR A LOS GRUPOS DE SEGURIDAD Y DEFENSA DE LAS BASES AÉREAS FAC</t>
  </si>
  <si>
    <t>ADQUISICIÓN E IMPLEMENTACIÓN DEL SISTEMA DE SEGURIDAD ELECTRÓNICA Y MEDIDAS PASIVAS PARA LAS BASES AÉREAS</t>
  </si>
  <si>
    <t>ADQUISICIÓN RED SISTEMAS METEOROLÓGICOS PARA LA FAC</t>
  </si>
  <si>
    <t>ADQUISICIÓN DE EQUIPO ESPECIALIZADO DE INTELIGENCIA Y CONTRAINTELIGENCIA</t>
  </si>
  <si>
    <t>MANTENIMIENTO MAYOR, INSPECCIÓN Y/O RECUPERACIÓN MOTORES J-79</t>
  </si>
  <si>
    <t>INSPECCIÓN MAYOR CHEQUEO BBJ FAC 001 (VF 2018)</t>
  </si>
  <si>
    <t>ADQUISICIÓN FLARE E IMPLUSE CARTRIDGE VF 2018</t>
  </si>
  <si>
    <t>1502-0100-1</t>
  </si>
  <si>
    <t>1502-0100-21</t>
  </si>
  <si>
    <t>1502-0100-22</t>
  </si>
  <si>
    <t>1502-0100-13</t>
  </si>
  <si>
    <t>1502-0100-8</t>
  </si>
  <si>
    <t>1502-0100-23</t>
  </si>
  <si>
    <t>1502-0100-2</t>
  </si>
  <si>
    <t>1502-0100-4</t>
  </si>
  <si>
    <t>1502-0100-6</t>
  </si>
  <si>
    <t>1502-0100-20</t>
  </si>
  <si>
    <t>1502-0100-10</t>
  </si>
  <si>
    <t>1502-0100-19</t>
  </si>
  <si>
    <t>1502-0100-18</t>
  </si>
  <si>
    <t>ACOFA - INVERSIÓN</t>
  </si>
  <si>
    <t xml:space="preserve">JAL-DITIN INVERSIÓN </t>
  </si>
  <si>
    <t>JAL-DITIN INVERSIÓN</t>
  </si>
  <si>
    <t>EMAVI - INVERSIÓN</t>
  </si>
  <si>
    <t>JEA - INVERSIÓN</t>
  </si>
  <si>
    <t>ESUFA - INVERSIÓN</t>
  </si>
  <si>
    <t>EPFAC - INVERSIÓN</t>
  </si>
  <si>
    <t>JAL-DINSA - INVERSIÓN</t>
  </si>
  <si>
    <t>JAL-DISER - INVERSIÓN</t>
  </si>
  <si>
    <t>JOL-ACOFA - INVERSIÓN</t>
  </si>
  <si>
    <t>JOL-DIPLO - INVERSIÓN</t>
  </si>
  <si>
    <t>JES - INVERSIÓN</t>
  </si>
  <si>
    <t>JAL DISER - INVERSIÓN</t>
  </si>
  <si>
    <t>JOL - DIPLO - INVERSIÓN</t>
  </si>
  <si>
    <t>Etiquetas de fila</t>
  </si>
  <si>
    <t>Total general</t>
  </si>
  <si>
    <t>Suma de Valor Presupuesto Apropiado</t>
  </si>
  <si>
    <t>(Todas)</t>
  </si>
  <si>
    <t>AGENCIA DE COMPRAS FUERZA AEREA</t>
  </si>
  <si>
    <t>AGREGADURIA DE CHILE</t>
  </si>
  <si>
    <t>AGREGADURIA DE ISRAEL</t>
  </si>
  <si>
    <t>AGREGADURIA DE WASHINGTON</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</si>
  <si>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</si>
  <si>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</si>
  <si>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</si>
  <si>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</si>
  <si>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</si>
  <si>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</si>
  <si>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</si>
  <si>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</si>
  <si>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DEPARTAMENTO DE PLANEACION ESTRATEGICA FAC</t>
  </si>
  <si>
    <t>DIRECCION DE INSTALACIONES AEREAS</t>
  </si>
  <si>
    <t>DIRECCION DE LOS SERVICIOS</t>
  </si>
  <si>
    <t>DIRECCION DE PROCESOS LOGISTICOS DEL JOL</t>
  </si>
  <si>
    <t>DIRECCION DE RECLUTAMIENTO Y CONTROL DE RESERVAS</t>
  </si>
  <si>
    <t>DIRECCION DE TECNOLOGIAS DE LA INFORMACION</t>
  </si>
  <si>
    <t>ESCUELA DE POSTGRADOS DE LA FAC-EPFAC</t>
  </si>
  <si>
    <t>ESCUELA DE SUBOFICIALES FUERZA AEREA</t>
  </si>
  <si>
    <t xml:space="preserve">ESCUELA MILITAR DE AVIACION </t>
  </si>
  <si>
    <t>FAC GRUPO AÉREO DEL AMAZONAS GAAMA</t>
  </si>
  <si>
    <t>GRUPO ADMINISTRATIVO COFAC</t>
  </si>
  <si>
    <t>GRUPO AEREO DEL CARIBE</t>
  </si>
  <si>
    <t>GRUPO AEREO DEL CASANARE</t>
  </si>
  <si>
    <t>GRUPO AEREO DEL ORIENTE</t>
  </si>
  <si>
    <t>JEFATURA DE DESARROLLO HUMANO</t>
  </si>
  <si>
    <t>JEFATURA DE EDUCACION AERONAUTICA</t>
  </si>
  <si>
    <t>JEFATURA DE INTELIGENCIA FAC</t>
  </si>
  <si>
    <t>JEFE JEFATURA FUERZAS DE SEGURIDAD Y DEFENSA JES</t>
  </si>
  <si>
    <t>SUBDIRECTOR DE GIMNASIOS MILITARES FAC</t>
  </si>
  <si>
    <t>INFORME SIIF</t>
  </si>
  <si>
    <t>FUERZA AÉREA COLOMBIANA</t>
  </si>
  <si>
    <t>GASTOS GENERALES - GASTOS DE PERSONAL E INVERSIÓN</t>
  </si>
  <si>
    <t>UNIDAD EJECUTORA</t>
  </si>
  <si>
    <t>FAC</t>
  </si>
  <si>
    <t>NIT ENTIDAD</t>
  </si>
  <si>
    <t>899.999.102-2</t>
  </si>
  <si>
    <t>A-1-0-2-14</t>
  </si>
  <si>
    <t>A-2-0-4-1-13</t>
  </si>
  <si>
    <t>A-2-0-4-1-18</t>
  </si>
  <si>
    <t>A-2-0-4-1-25</t>
  </si>
  <si>
    <t>A-2-0-4-1-3</t>
  </si>
  <si>
    <t>A-2-0-4-1-4</t>
  </si>
  <si>
    <t>A-2-0-4-1-6</t>
  </si>
  <si>
    <t>A-2-0-4-1-8</t>
  </si>
  <si>
    <t>A-2-0-4-1-9</t>
  </si>
  <si>
    <t>A-2-0-4-10-1</t>
  </si>
  <si>
    <t>A-2-0-4-11-1</t>
  </si>
  <si>
    <t>A-2-0-4-14</t>
  </si>
  <si>
    <t>A-2-0-4-19-2</t>
  </si>
  <si>
    <t>SOSTENIMIENTO</t>
  </si>
  <si>
    <t>A-2-0-4-2-1</t>
  </si>
  <si>
    <t>A-2-0-4-2-2</t>
  </si>
  <si>
    <t>A-2-0-4-21-10</t>
  </si>
  <si>
    <t>A-2-0-4-21-2</t>
  </si>
  <si>
    <t>A-2-0-4-21-3</t>
  </si>
  <si>
    <t>A-2-0-4-21-4</t>
  </si>
  <si>
    <t>A-2-0-4-21-5</t>
  </si>
  <si>
    <t>A-2-0-4-3-1</t>
  </si>
  <si>
    <t>A-2-0-4-3-4</t>
  </si>
  <si>
    <t>A-2-0-4-4-1</t>
  </si>
  <si>
    <t>COMBUSTIBLE Y LUBRICANTES</t>
  </si>
  <si>
    <t>A-2-0-4-4-17</t>
  </si>
  <si>
    <t>A-2-0-4-4-20</t>
  </si>
  <si>
    <t>A-2-0-4-4-21</t>
  </si>
  <si>
    <t>A-2-0-4-4-23</t>
  </si>
  <si>
    <t>A-2-0-4-4-3</t>
  </si>
  <si>
    <t>A-2-0-4-40-15</t>
  </si>
  <si>
    <t>OTROS GASTOS  ADQUISICION BIENES</t>
  </si>
  <si>
    <t>A-2-0-4-41-13</t>
  </si>
  <si>
    <t>A-2-0-4-41-14</t>
  </si>
  <si>
    <t>SOSTENIMIENTO DE AGREGADURIAS MILITARES</t>
  </si>
  <si>
    <t>A-2-0-4-41-2</t>
  </si>
  <si>
    <t>A-2-0-4-5-1</t>
  </si>
  <si>
    <t>A-2-0-4-5-10</t>
  </si>
  <si>
    <t>A-2-0-4-5-13</t>
  </si>
  <si>
    <t>A-2-0-4-5-2</t>
  </si>
  <si>
    <t>A-2-0-4-5-5</t>
  </si>
  <si>
    <t>MANTENIMIENTO EQUIPO COMUNICACIONES Y COMPUTACION</t>
  </si>
  <si>
    <t>A-2-0-4-5-6</t>
  </si>
  <si>
    <t>A-2-0-4-5-9</t>
  </si>
  <si>
    <t>A-2-0-4-6-2</t>
  </si>
  <si>
    <t>A-2-0-4-6-7</t>
  </si>
  <si>
    <t>A-2-0-4-6-8</t>
  </si>
  <si>
    <t>A-2-0-4-7-3</t>
  </si>
  <si>
    <t>EDICION DE LIBROS,REVISTAS,ESCRITOS Y TRABAJOS TIPOGRAFICOS</t>
  </si>
  <si>
    <t>A-2-0-4-7-5</t>
  </si>
  <si>
    <t>A-2-0-4-7-6</t>
  </si>
  <si>
    <t>A-2-0-4-8-1</t>
  </si>
  <si>
    <t>A-2-0-4-8-2</t>
  </si>
  <si>
    <t>A-2-0-4-8-6</t>
  </si>
  <si>
    <t>A-2-0-4-8-7</t>
  </si>
  <si>
    <t>A-2-0-4-9-6</t>
  </si>
  <si>
    <t>A-2-0-4-11-2</t>
  </si>
  <si>
    <t>A-2-0-4-5-7</t>
  </si>
  <si>
    <t>A-2-0-4-7-4</t>
  </si>
  <si>
    <t>AMARRE VF 2019 SOPORTE LOGISTICO Y MANTENIMIENTO DE LOS SISTEMAS DE ARMAS</t>
  </si>
  <si>
    <t>ADQUISICIÓN SISTEMA ADS¨B PARA AERONAVES FAC</t>
  </si>
  <si>
    <t>INSPECCIÓN MAYOR EQUIPO C-40</t>
  </si>
  <si>
    <t>MANTENIMIENTO MAYOR INSPECCIÓN Y/O  RECUPERACIÓN MOTORES PT-6 PW6</t>
  </si>
  <si>
    <t>MANTENIMIENTO GENERAL PROGRAMADEO E IMPREVISTO PARA MOTORES DE LA LINEAS PT6T SERIES Y JT15D SERIES SUS ACCESORIOS  Y COMPONENTES</t>
  </si>
  <si>
    <t xml:space="preserve">VEHICULO DE BOMBEROS AEROPORTUARIO ARFF 4X 4 DE 1500 GLS DE AGUA SEGÚN NORMA NFPA 414 ULTIMA EDICIÓN </t>
  </si>
  <si>
    <t>ADECUACION, AMPLIACION Y CONSTRUCCION DEL CERRAMIENTO PERIMETRAL DE LA ZONA OPERATIVA Y LA PISTA DEL CACOM-1  (FASE 4)</t>
  </si>
  <si>
    <t>GRUPO APOSENTADOR TÁCTICO</t>
  </si>
  <si>
    <t>TRACTOCAMIÓN CAPACIDAD DDE 35 TONELADAS</t>
  </si>
  <si>
    <t>BUS PARA 45 PASAJEROS</t>
  </si>
  <si>
    <t>PDM C-130 (FAC 1004-FAC 1001)</t>
  </si>
  <si>
    <t>NACIONALIZACIÓN SOPORTE LOGISTICO SISTEMAS DE ARMAS CONTRATO 4700017069</t>
  </si>
  <si>
    <t>NACIONALIZACIÓN SOPORTE LOGISTICO SISTEMAS DE ARMAS CONTRATO 4700017073</t>
  </si>
  <si>
    <t>FORTALECIMIENTO D ELOS CENTROS DE COMPUTO</t>
  </si>
  <si>
    <t>MODERNIZACION DE LAS REDES DE VOZ Y DATOS, PARA PUESTA EN MARCHA DE LOS EQUIPOS RED SWITCH CORE Y SWITC DE BORDE POARA LA FAC</t>
  </si>
  <si>
    <t>CONTRATACION DE PERSONAL PARA LOS PROCESOS DE ACREDITACION INSTITUCIONAL, ASI COMO LOS PROCESOS DE RENOVACION Y OBTENCION DE REGISTROS CALIFICADO</t>
  </si>
  <si>
    <t>CAPACITACION EN IDIOMA INGLES, FRANCES Y PORTUGUES</t>
  </si>
  <si>
    <t>ASISTENTE TÉCNICO EN REGISTRO</t>
  </si>
  <si>
    <t>ASISTENTE EN GESTIÓN DOCUMENTAL</t>
  </si>
  <si>
    <t>ASESOR INVESTIGACIÓN FORMATIVA</t>
  </si>
  <si>
    <t>ASISTENTE TÉCNICO ESPECIALISTA DE SEGUIMIENTO Y EVALUACIÓN</t>
  </si>
  <si>
    <t>PSICOPEDAGOGIA</t>
  </si>
  <si>
    <t>COORDINADOR GENERAL DE PROYECTOS</t>
  </si>
  <si>
    <t>ESTRUCTURADOR CURRICULAR DE CURSOS</t>
  </si>
  <si>
    <t>ASISTENTE TÉCNICO EN TRABAJO DE GRADO</t>
  </si>
  <si>
    <t xml:space="preserve">SERVICIO DE APOYO A LA GESTIÓN EN INVESTIGACIÓN PARA EL PROGRAMA DE ADMINISTRACION AERONÁUTICA DE LA ESCUELA MILITAR DE AVIACIÓN "MARCO FIDEL SUAREZ" $30'
SERVICIO DE APOYO A LA GESTIÓN EN INVESTIGACIÓN PARA EL PROGRAMA DE CIENCIAS MILITARES AERONÁUTICAS DE LA ESCUELA MILITAR DE AVIACIÓN "MARCO FIDEL SUAREZ" $30'
SERVICIO DE APOYO A LA GESTIÓN EN INVESTIGACIÓN PARA EL PROGRAMA DE INGENIERIA INFORMÁTICA DE LA ESCUELA MILITAR DE AVIACIÓN "MARCO FIDEL SUAREZ" $30'
SERVICIO DE APOYO A LA GESTIÓN EN INVESTIGACIÓN PARA EL PROGRAMA DE INGENIERIA MECÁNICA DE LA ESCUELA MILITAR DE AVIACIÓN "MARCO FIDEL SUAREZ" $30'
SERVICIO DE APOYO A LA GESTION PARA LA ASESORIA DEL PROYECTO  DE ARTICULACIÓN MODELO DE EVALUACIÓN DE ALTA CALIDAD PARA LA ESCUELA MILITAR DE AVIACIÓN "MARCO FIDEL SUAREZ" $43
SERVICIO DE APOYO A LA GESTIÓN PARA LA COORDINACIÓN DE ACREDITACIÓN EN ALTA CALIDAD DE LA ESCUELA MILITAR DE AVIACIÓN "MARCO FIDEL SUAREZ" $49'
SERVICIO DE APOYO A LA GESTIÓN PARA LA COORDINACIÓN DEL SEGUIMIENTO DEL ASEGURAMIENTO Y MANTENIMIENTO DE LA ALTA CALIDAD DE LA ESCUELA MILITAR DE AVIACIÓN "MARCO FIDEL SUAREZ" $26'
SERVICIO DE APOYO A LA GESTIÓN PARA LA ASESORÍA EN LA ACTUALIZACIÓN DE SÍLABOS CURRICULARES PARA LOS PROGRAMAS ACADÉMICOS DE LA EMAVI COMO RESULTADO DEL AJUSTE CURRICULAR $12'
</t>
  </si>
  <si>
    <t>ADQUISICIÓN DE EQUIPOS, HERRAMIENTAS Y SUMINISTROS ESPECIALIZADOS PARA LA ADECUACIÓN DEL LABORATORIO DE ELECTRÓNICA DEL CENTRO DE INVESTIGACIÓN DE TECNOLOGÍAS AEROESPACIALES.</t>
  </si>
  <si>
    <t>ADQUISICIÓN DE EQUIPOS DE CÓMPUTO PARA LA ADECUACIÓN DEL LABORATORIO DE DISEÑO Y SIMULACIÓN DEL CENTRO DE INVESTIGACIÓN DE TECNOLOGÍAS AEROESPACIALES.</t>
  </si>
  <si>
    <t>ADQUISICIÓN DE EQUIPOS DE SOFTWARE PARA LA ADECUACIÓN DEL LABORATORIO DE DISEÑO Y SIMULACIÓN DEL CENTRO DE INVESTIGACIÓN DE TECNOLOGÍAS AEROESPACIALES.</t>
  </si>
  <si>
    <t>MANTENIMIENTO ADECUACIÓN DE LOS LABORATORIOS DE ELECTRÓNICA Y DE DISEÑO Y SUMULACIÓN DEL CENTRO DE INVESTIGACIÓN TECNOLOGÍAS AEROESPACIALES DE LA ESCUELA MILITAR DE AVIACION MARCO FIDEL SUAREZ</t>
  </si>
  <si>
    <t>ADQUISICIÓN DE EQUIPOS DE MOBILIARIO PARA LA ADECUACIÓN DE OFICINAS, AULAS Y LABORATORIO DE DISEÑO Y SIMULACIÓN DEL CENTRO DE INVESTIGACIÓN DE TECNOLOGÍAS AEROESPACIALES DE LA EMAVI.</t>
  </si>
  <si>
    <t xml:space="preserve">CONSTRUCCIÓN DE LOS LABORATORIOS DE ELECTRÓNICA Y DE DISEÑO  Y SIMULACIÓN DEL CENTRO DE INVESTIGACIÓN TECNOLOGÍAS AEROESPACIALES DE LA EMAVI </t>
  </si>
  <si>
    <t>ADQUISICIÓN MATERIALES DE CONSTRUCCIÓN Y ADECUACIÓN DE LAS VÍAS DE LA UNIDAD</t>
  </si>
  <si>
    <t>CAPACITACIONES, DOCTORADOS, MAESTRIAS, ESPECIALIZACIONES, DIPLOMADOS Y CURSOS DEL PERSONAL MILITAR Y CIVIL DE LA FAC</t>
  </si>
  <si>
    <t>IMPREVISTOS POR SOBRANTES</t>
  </si>
  <si>
    <t>GLOBOS METEOROLOGICOS TOTEX 200</t>
  </si>
  <si>
    <t>ACTUALIZACION DE TECNOLOGIAS DE LA INFORMACION, COMUNICACIONES Y SEGURIDAD DE LA INFORMACION A NIVEL NACIONAL</t>
  </si>
  <si>
    <t>RENOVACIÓN Y FORTALECIMIENTO DE LA CAPACIDAD DE MOVILIDAD TERRESTRE Y DESPLIEGUE DE LA FUERZA AEREA</t>
  </si>
  <si>
    <t>CONSTRUCCION Y DOTACION VIVIENDA FISCAL PARA PERSONAL MILITAR EN LAS UNIDADES DE LA FUERZA AEREA  A NIVEL NACIONAL</t>
  </si>
  <si>
    <t>CONTRATACIÓN DIRECTA</t>
  </si>
  <si>
    <t>INVERSIÓN - EMAVI</t>
  </si>
  <si>
    <t>INVERSIÓN - CACOM 1</t>
  </si>
  <si>
    <t>INVERSIÓN - ESUFA</t>
  </si>
  <si>
    <t>INVERSIÓN - EPFAC</t>
  </si>
  <si>
    <t>ADQUISICIÓN DE EQUIPOS DE COMPUTO QUE PERMITAN LA INTEGRACIÓN DE COMPONENTES PARA EL FORTALECIMIENTO DE LA SEGURIDAD DIGITAL EN LA FUERZA AÉREA COLOMBIANA- COMPUTADORES DE ESCRITORIO</t>
  </si>
  <si>
    <t>ADQUISICIÓN DE UN SISTEMA DE BIG DATA EN DESARROLLO A LA ACTIVIDAD DE ACTUALIZACIÓN  DEL EQUIPO ESPECIALIZADO DE INTELIGENCIA Y CONTRAINTELIGENCIA DE LA FUERZA AÉREA COLOMBIANA</t>
  </si>
  <si>
    <t>SISTEMA DE HIPERCONVERGENCIA</t>
  </si>
  <si>
    <t>SERVIDORES DA</t>
  </si>
  <si>
    <t>ADQUISICIÓN DE EQUIPOS DE COMPUTO QUE PERMITAN LA INTEGRACIÓN DE COMPONENTES PARA EL FORTALECIMIENTO DE LA SEGURIDAD DIGITAL EN LA FUERZA AÉREA COLOMBIANA- PORTATILES</t>
  </si>
  <si>
    <t>INVERSIÓN - DILOS</t>
  </si>
  <si>
    <t>VEHICULO TIPO VAN PARA RETENIDOS</t>
  </si>
  <si>
    <t>CAMION TM 3000 CC TD 4X2  ABS 104CV</t>
  </si>
  <si>
    <t>CAMABA CAPACIDAD  40 TON</t>
  </si>
  <si>
    <t>TRACTO CAMION CAPACIDAD 32 TON</t>
  </si>
  <si>
    <t>VEHICULO TIPO VAN 10 A 15  PASAJEROS</t>
  </si>
  <si>
    <t>CAMIONETA PICKUP DOBLE CABINA 4X4 DISEL</t>
  </si>
  <si>
    <t>INVERSIÓN - JEA</t>
  </si>
  <si>
    <t>INVERSIÓN - JAL DITIN</t>
  </si>
  <si>
    <t>INVERSIÓN - DIFRA</t>
  </si>
  <si>
    <t>SEGUNDA FASE DE LA OBRA PUBLICA PARA LA CONSTRUCCION, ADECUACIÓN, INFRAESTRUCTURA DEL CRM EN EL CACOM-2</t>
  </si>
  <si>
    <t>SOPORTE LOGISTICO Y MANTENIMIENTO SISTEMAS DE CONTRAMEDIDAS Y GUERRA ELECTRONICA</t>
  </si>
  <si>
    <t>CARTUCHO CALIBRE 9 * 19 MM TIPO NACHO</t>
  </si>
  <si>
    <t>CARTUCHO CALIBRE 5,56 * 45 MM TIPO NACHO</t>
  </si>
  <si>
    <t>INVERSIÓN - DILOA</t>
  </si>
  <si>
    <t>INVERSIÓN - BACOF</t>
  </si>
  <si>
    <t>TRAMITES DE LICENCIAS DE PARCELACION Y LICENCIAS DE CONSTRUCCION ANTE LA RESPECTIVA CURADURIA Y LOS PERMISOS DE SERVICIOS PUBLICOS PARA EL DESARROLLO DEL PROYECTO DE OBRAS DE CONSTRUCCION ,INFRAESTRUCTURA, EQUIPOS Y DONACION DE EDIFICIOS.</t>
  </si>
  <si>
    <t>INVERSIÓN - GOCOP</t>
  </si>
  <si>
    <t>IMPLEMENTACION Y PUESTA EN FUNCIONAMIENTO DE UN SISTEMA ELECTRONICO DE SEGURIDAD Y MEDIDAS PASIVAS</t>
  </si>
  <si>
    <t>A-2-0-4-40-1</t>
  </si>
  <si>
    <t>RECUPERACION Y MANTENIMIENTO MAYOR DE AERONAVES Y COMPONETES  NACIONAL</t>
  </si>
  <si>
    <t>A-1-0-1-5-86</t>
  </si>
  <si>
    <t>A-2-0-4-1-1</t>
  </si>
  <si>
    <t>A-2-0-4-1-10</t>
  </si>
  <si>
    <t>A-2-0-4-1-22</t>
  </si>
  <si>
    <t>A-2-0-4-19-1</t>
  </si>
  <si>
    <t>A-2-0-4-19-3</t>
  </si>
  <si>
    <t>A-2-0-4-4-12</t>
  </si>
  <si>
    <t>A-2-0-4-4-15</t>
  </si>
  <si>
    <t>A-2-0-4-4-18</t>
  </si>
  <si>
    <t>A-2-0-4-4-2</t>
  </si>
  <si>
    <t>A-2-0-4-4-5</t>
  </si>
  <si>
    <t>A-2-0-4-4-6</t>
  </si>
  <si>
    <t>A-2-0-4-4-9</t>
  </si>
  <si>
    <t>A-2-0-4-41-4</t>
  </si>
  <si>
    <t>A-2-0-4-5-11</t>
  </si>
  <si>
    <t>A-2-0-4-5-12</t>
  </si>
  <si>
    <t>A-2-0-4-5-3</t>
  </si>
  <si>
    <t>A-2-0-4-5-4</t>
  </si>
  <si>
    <t>A-2-0-4-5-8</t>
  </si>
  <si>
    <t>A-2-0-4-6-3</t>
  </si>
  <si>
    <t>A-2-0-4-6-5</t>
  </si>
  <si>
    <t>A-2-0-4-9-11</t>
  </si>
  <si>
    <t>A-2-0-4-9-13</t>
  </si>
  <si>
    <t>A-2-0-4-9-3</t>
  </si>
  <si>
    <t>A-2-0-4-9-8</t>
  </si>
  <si>
    <t>DOTACION</t>
  </si>
  <si>
    <t>RESERVA</t>
  </si>
  <si>
    <t>A-2-0-4-21-1</t>
  </si>
  <si>
    <t>A-2-0-4-4-22</t>
  </si>
  <si>
    <t>A-2-0-4-4-8</t>
  </si>
  <si>
    <t>RESERVAVIATICOS Y GASTOS DE VIAJE AL INTERIOR</t>
  </si>
  <si>
    <t>RESERVAEQUIPOS Y MAQUINAS PARA OFICINA</t>
  </si>
  <si>
    <t>RESERVAMOBILIARIO Y ENSERES</t>
  </si>
  <si>
    <t>RESERVAOTROS ELEMENTOS PARA CAPACITACION, BIENESTAR SOCIAL Y ESTIMULOS</t>
  </si>
  <si>
    <t>RESERVAELEMENTOS PARA CAPACITACION</t>
  </si>
  <si>
    <t>RESERVAELEMENTOS PARA ESTÍMULOS</t>
  </si>
  <si>
    <t>RESERVASERVICIOS DE BIENESTAR SOCIAL</t>
  </si>
  <si>
    <t>RESERVASERVICIOS DE CAPACITACION</t>
  </si>
  <si>
    <t>RESERVAARMAMENTO</t>
  </si>
  <si>
    <t>RESERVAEQUIPO MILITAR Y DE SEGURIDAD</t>
  </si>
  <si>
    <t>RESERVACOMBUSTIBLE Y LUBRICANTES</t>
  </si>
  <si>
    <t>RESERVAMATERIALES REACTIVOS DE LABORATORIO Y QUÍMICOS</t>
  </si>
  <si>
    <t>RESERVAPAPELERIA, UTILES DE ESCRITORIO Y OFICINA</t>
  </si>
  <si>
    <t>RESERVAPRODUCTOS DE ASEO Y LIMPIEZA</t>
  </si>
  <si>
    <t>RESERVAPRODUCTOS DE CAFETERIA Y RESTAURANTE</t>
  </si>
  <si>
    <t>RESERVADOTACION</t>
  </si>
  <si>
    <t>RESERVAREPUESTOS</t>
  </si>
  <si>
    <t>RESERVAUTENSILIOS DE CAFETERIA</t>
  </si>
  <si>
    <t>RESERVAOTROS MATERIALES Y SUMINISTROS</t>
  </si>
  <si>
    <t>RESERVAELEMENTOS DE ALOJAMIENTO Y CAMPAÑA</t>
  </si>
  <si>
    <t>RESERVAINSECTICIDAS, FUNGICIDAS Y OTROS INSUMOS AGRICOLAS</t>
  </si>
  <si>
    <t>RESERVALLANTAS Y ACCESORIOS</t>
  </si>
  <si>
    <t>RESERVAMATERIALES DE CONSTRUCCION</t>
  </si>
  <si>
    <t>RESERVAOTROS GASTOS  ADQUISICION BIENES</t>
  </si>
  <si>
    <t>RESERVAOTROS GASTOS POR ADQUISICION DE SERVICIOS</t>
  </si>
  <si>
    <t>RESERVASOSTENIMIENTO DE AGREGADURIAS MILITARES</t>
  </si>
  <si>
    <t>RESERVASERVICIOS MÉDICOS Y HOSPITALARIOS</t>
  </si>
  <si>
    <t>RESERVAESTUDIOS E INVESTIGACIONES</t>
  </si>
  <si>
    <t>RESERVAMANTENIMIENTO DE BIENES INMUEBLES</t>
  </si>
  <si>
    <t>RESERVASERVICIO DE SEGURIDAD Y VIGILANCIA</t>
  </si>
  <si>
    <t>RESERVAADMINISTRACION OPERACIÓN Y MANTENIMIENTO DE PLANTAS DE ENERGIA</t>
  </si>
  <si>
    <t>RESERVAMANTENIMIENTO DE OTROS BIENES</t>
  </si>
  <si>
    <t>RESERVAMANTENIMIENTO DE SOFTWARE</t>
  </si>
  <si>
    <t>RESERVAMANTENIMIENTO DE BIENES MUEBLES, EQUIPOS Y ENSERES</t>
  </si>
  <si>
    <t>RESERVAMANTENIMIENTO DE MATERIAL Y EQUIPO DE GUERRA</t>
  </si>
  <si>
    <t>RESERVAMANTENIMIENTO DE VÍAS, ESTRUCTURAS Y REDES</t>
  </si>
  <si>
    <t>RESERVAMANTENIMIENTO EQUIPO COMUNICACIONES Y COMPUTACION</t>
  </si>
  <si>
    <t>RESERVAMANTENIMIENTO EQUIPO DE NAVEGACION Y TRANSPORTE</t>
  </si>
  <si>
    <t>RESERVASERVICIO DE ASEO</t>
  </si>
  <si>
    <t>RESERVACORREO</t>
  </si>
  <si>
    <t>RESERVAEMBALAJE Y ACARREO</t>
  </si>
  <si>
    <t>RESERVASERVICIOS DE TRANSMISION DE INFORMACION</t>
  </si>
  <si>
    <t>RESERVATRANSPORTE</t>
  </si>
  <si>
    <t>RESERVAOTROS COMUNICACIONES Y TRANSPORTE</t>
  </si>
  <si>
    <t>RESERVAEDICION DE LIBROS,REVISTAS,ESCRITOS Y TRABAJOS TIPOGRAFICOS</t>
  </si>
  <si>
    <t>RESERVASUSCRIPCIONES</t>
  </si>
  <si>
    <t>RESERVAOTROS GASTOS POR IMPRESOS Y PUBLICACIONES</t>
  </si>
  <si>
    <t>RESERVAACUEDUCTO ALCANTARILLADO Y ASEO</t>
  </si>
  <si>
    <t>RESERVAENERGIA</t>
  </si>
  <si>
    <t>RESERVATELEFONO,FAX Y OTROS</t>
  </si>
  <si>
    <t>RESERVAOTROS SERVICIOS PÚBLICOS</t>
  </si>
  <si>
    <t>RESERVASEGUROS GENERALES</t>
  </si>
  <si>
    <t>RESERVAOTROS SEGUROS</t>
  </si>
  <si>
    <t>RESERVASEGURO DE AERONAVES</t>
  </si>
  <si>
    <t>RESERVASEGURO DE VIDA</t>
  </si>
  <si>
    <t>RESERVASEGURO RESPONSABILIDAD CIVIL</t>
  </si>
  <si>
    <t>RESERVAELEMENTOS PARA BIENESTAR SOCIAL</t>
  </si>
  <si>
    <t>RESERVAVÍVERES</t>
  </si>
  <si>
    <t>RESERVAMATERIAL QUIRURGICO</t>
  </si>
  <si>
    <t>RESERVAMANTENIMIENTO Y MEJORAMIENTO DE VIVIENDA Y ALOJAMIENTO</t>
  </si>
  <si>
    <t>RESERVASERVICIO DE CAFETERIA Y RESTAURANTE</t>
  </si>
  <si>
    <t>RESERVAPUBLICIDAD Y PROPAGANDA</t>
  </si>
  <si>
    <t>1502-0100-24</t>
  </si>
  <si>
    <t>INVERSIÓN - JAL DINSA</t>
  </si>
  <si>
    <t>OBRAS COMPLEMENTARIAS, INFRAESTRUCTURA Y EQUIPOS PARA EL EDIFICIO ADMINISTRATIVO FASE III DE LA ESCUELA MILITAR DE AVIACIÓN "MARCO FIDEL SUAREZ", EN SANTIAGO DE CALI - VALLE DEL CAUCA. SEGUN CPA N° 173.</t>
  </si>
  <si>
    <t>CONTRIBUCIONES</t>
  </si>
  <si>
    <t>OTROS IMPUESTOS</t>
  </si>
  <si>
    <t>MAQUINARIA INDUSTRIAL</t>
  </si>
  <si>
    <t>CONSTRUCCIÓN ADECUACIÓN, MANTENIMIENTO, ADQUISICIÓN Y DOTACIÓN DELA INFRAESTRUCTURA DE LA FUERZA AÉREA A NIVEL NACIONAL</t>
  </si>
  <si>
    <t>ARRENDAMIENTOS BIENES INMUEBLES</t>
  </si>
  <si>
    <t>MEJORAMIENTO DE LA INVESTIGACIÓN, CIENCIA Y TECNOLOGÍA EN LA FUERZA AÉREA A NIVEL NACIONAL</t>
  </si>
  <si>
    <t>SERVICIOS PORTUARIOS Y AEROPORTUARIOS</t>
  </si>
  <si>
    <t>RECUPERACIÓN Y MANTENIMIENTO MAYOR DE AERONAVES Y COMPONENTES NACIONAL</t>
  </si>
  <si>
    <t>ACTUALIZACIÓN DE TECNOLOGÍAS DE LA INFORMACIÓN, COMUNICACIONES Y SEGURIDAD DE LA INFORMACIÓN A NIVEL NACIONAL</t>
  </si>
  <si>
    <t>AMPLIACIÓN Y FORTALECIMIENTO DE LA INTELIGENCIA Y LA CONTRAINTELIGENCIA EN LA FAC A NIVEL NACIONAL</t>
  </si>
  <si>
    <t>ADQUISICIÓN SISTEMA DE COMUNICACIONES AERONÁUTICAS</t>
  </si>
  <si>
    <t>CONSTRUCCIÓN Y DOTACIÓN VIVIENDA FISCAL PARA PERSONAL MILITAR EN LAS UNIDADES DE LA FUERZA AÉREA A NIVEL NACIONAL</t>
  </si>
  <si>
    <t>CONSTRUCCION BAHIAS DE INSTRUCCIÓN ESIMA EN EL COMANDO AEREO DE COMBATE NO. 1</t>
  </si>
  <si>
    <t>ADQUISICIÓN BENGALAS DE ILUMINACIÓN LUU-2D/B VF 2018</t>
  </si>
  <si>
    <t>SOPORTE LOGÍSTICO Y MANTENIMIENTO SISTEMA DE ADMINISTRACIÓN DE ARMAMENTO ARPÍA IV  VF 2018</t>
  </si>
  <si>
    <t>ACTUALIZACIÓN DE TECNOLOGIAS DE LA INFORMACIÓN, COMUNICACIONES Y SEGURIDAD DE LA INFORMACIÓN A NIVEL NACIONAL- ADQUISICIÓN SOFTWARE PARA LA GESTIÓN DE PRENDAS DE DOTACIÓN DEL PERSONAL DE LA FUERZA AEREA COLOMBIANA</t>
  </si>
  <si>
    <t>ACTUALIZACIÓN DE TECNOLOGIAS DE LA INFORMACIÓN, COMUNICACIONES Y SEGURIDAD DE LA INFORMACIÓN A NIVEL NACIONAL- ADQUISICIÓN EQUIPO DE COMPUTO CON SISTEMA INTEGRADO PARA LA SEGURIDAD DIGITAL.</t>
  </si>
  <si>
    <t>MANTENIMIENTO GENERAL PROGRAMADO E IMPREVISTO PARA MOTORES DE LA FAC</t>
  </si>
  <si>
    <t>CARTUCHO CALIBRE 50 MM TIPO MATCH</t>
  </si>
  <si>
    <t>REPARACIÓN Y UPGRADE DE MOTOR T700-GE-701C</t>
  </si>
  <si>
    <t>REPARACIÓN  MOTOR TPE331-10R-513C</t>
  </si>
  <si>
    <t>REPARACIÓN, OVERHAUL O EXCHANGE DE MOTORES IO-360 SERIES Y/O IO-390 SERIES</t>
  </si>
  <si>
    <t>CONVERSIÓN MOTORES EQUIPO UH-1H (PLAN COLOMBIA )</t>
  </si>
  <si>
    <t>ADICION ORDEN DE COMPRA NO. 25854 ( ADQUICISION BUS PARA 45 PASAJEROS)</t>
  </si>
  <si>
    <t>CAMIONETA 4X4 BLINDADA NIVEL III A</t>
  </si>
  <si>
    <t>AMPLIACIÓN Y FORTALECIMIENTO DE LA INTELIGENCIA Y CONTRAINTELIGENCIA EN LA FAC-ACTUALIZACIÓN DE SENSORES AEROTRASPORTADOS DE LA JIN</t>
  </si>
  <si>
    <t>OBRA PUBLICA PARA LA CONSTRUCCION, INFRAESTRUCTURA Y EQUIPOS DE UN ALOJAMIENTO PARA OFICIALES SOLTEROS PARA EL PERSONAL MILITAR EN EL COMANDO AEREO DE COMBATE NO.4 MELGAR-TOLIMA SEGUN CPA N°176.</t>
  </si>
  <si>
    <t>SELECCIÓN ABREVIADA MENOR CUANTÍA</t>
  </si>
  <si>
    <t>LICITACIÓN PÚBLICA</t>
  </si>
  <si>
    <t>SELÉCCION ABREVIADA - ACUERDO MARCO</t>
  </si>
  <si>
    <t>JEFATURA ADMINISTRATIVA - DIRECCIÓN DE PROGRAMACIÓN PRESUPUESTAL</t>
  </si>
  <si>
    <t>A-2-0-3-50-2</t>
  </si>
  <si>
    <t>A-2-0-3-50-3</t>
  </si>
  <si>
    <t>A-2-0-3-50-5</t>
  </si>
  <si>
    <t>A-2-0-3-50-90</t>
  </si>
  <si>
    <t>A-2-0-4-1-15</t>
  </si>
  <si>
    <t>A-2-0-4-1-26</t>
  </si>
  <si>
    <t>A-2-0-4-10-2</t>
  </si>
  <si>
    <t>A-2-0-4-41-12</t>
  </si>
  <si>
    <t>16</t>
  </si>
  <si>
    <t>11</t>
  </si>
  <si>
    <t>IMPUESTO DE VEHICULO</t>
  </si>
  <si>
    <t>EQUIPO DE COMUNICACIONES</t>
  </si>
  <si>
    <t>RESERVAARRENDAMIENTOS BIENES INMUEBLES</t>
  </si>
  <si>
    <t>RESERVASERVICIOS PORTUARIOS Y AEROPORTUARIOS</t>
  </si>
  <si>
    <t>RESERVA PARTIDA ALIMENTACION SOLDADOS</t>
  </si>
  <si>
    <t>RESERVA REMUNERACION SERVICIOS TECNICOS</t>
  </si>
  <si>
    <t>RESERVA IMPUESTO DE VEHICULO</t>
  </si>
  <si>
    <t>RESERVA IMPUESTO PREDIAL</t>
  </si>
  <si>
    <t>RESERVA CONTRIBUCIONES</t>
  </si>
  <si>
    <t>RESERVA OTROS IMPUESTOS</t>
  </si>
  <si>
    <t>RESERVA EQUIPO DE MUSICA Y ACCESORIOS</t>
  </si>
  <si>
    <t>RESERVA EQUIPO DE LABORATORIO</t>
  </si>
  <si>
    <t>RESERVA EQUIPO AGRICOLA</t>
  </si>
  <si>
    <t>RESERVA MAQUINARIA INDUSTRIAL</t>
  </si>
  <si>
    <t>RESERVA EQUIPOS Y ACCESORIOS DE NAVEGACION</t>
  </si>
  <si>
    <t>RESERVA EQUIPO DE BOMBEO</t>
  </si>
  <si>
    <t>RESERVA OTRAS COMPRAS DE EQUIPOS</t>
  </si>
  <si>
    <t>RESERVA EQUIPO DE COMUNICACIONES</t>
  </si>
  <si>
    <t>RESERVA HERRAMIENTAS</t>
  </si>
  <si>
    <t>RESERVA AUDIOVISUALES Y ACCESORIOS</t>
  </si>
  <si>
    <t>RESERVA EQUIPO DE SISTEMAS</t>
  </si>
  <si>
    <t>RESERVA SOFTWARE</t>
  </si>
  <si>
    <t>RESERVA EQUIPO DE CAFETERIA</t>
  </si>
  <si>
    <t>RESERVA ARRENDAMIENTOS BIENES MUEBLES</t>
  </si>
  <si>
    <t>RESERVA ARRENDAMIENTOS BIENES INMUEBLES</t>
  </si>
  <si>
    <t>RESERVA VIATICOS Y GASTOS DE VIAJE AL EXTERIOR</t>
  </si>
  <si>
    <t>RESERVA VIATICOS Y GASTOS DE VIAJE AL INTERIOR</t>
  </si>
  <si>
    <t>RESERVA GASTOS JUDICIALES</t>
  </si>
  <si>
    <t>RESERVA MATERIAL VETERINARIO</t>
  </si>
  <si>
    <t>RESERVA SOSTENIMIENTO</t>
  </si>
  <si>
    <t>RESERVA OTROS PARA EL SOSTENIMIENTO DE SEMOVIENTES</t>
  </si>
  <si>
    <t>RESERVA RECUPERACION Y MANTENIMIENTO MAYOR DE AERONAVES Y COMPONETES  NACIONAL</t>
  </si>
  <si>
    <t>SALDO CERRAMIENTO PERIMETRAL DE LA ZONA OPERATIVA Y LA PISTA DEL CACOM-1  (FASE 4)</t>
  </si>
  <si>
    <t>SALDO BAHIAS</t>
  </si>
  <si>
    <t>INVERSIÓN - ACOFA</t>
  </si>
  <si>
    <t>ADQUISICIÓN SOPORTE LOGISTICO DE LOS SISTEMAS DE ARMAMENTO ( REPUESTOS SISTEMAS ELECTRÓNICOS DE ARMAMENTO AÉREO FAC)</t>
  </si>
  <si>
    <t>INSPECCIÓN DE 72 MESES DE LAS AERONAVES B-737-400 DE LA FUERZA AÉREA COLOMBIANA DE ACUERDO A ANEXO TÉCNICO</t>
  </si>
  <si>
    <t>RADIOSONDA RS41-SG</t>
  </si>
  <si>
    <t>RADIO VHF / UHF PARA SISTEMAS HERMES 900</t>
  </si>
  <si>
    <t>INTERFACE UNIT, COMMUNICATION EQUIPMENT PARA SISTEMAS HERMES 900</t>
  </si>
  <si>
    <t>UAV KITS PARA SISTEMAS HERMES 900</t>
  </si>
  <si>
    <t>SOPORTE LOGÍSTICO DE LOS SISTEMAS DE ARMAMENTO ( REPUESTOS SISTEMAS ELECTRÓNICOS DE ARMAMENTO AÉREO FAC)</t>
  </si>
  <si>
    <t>ADQUISICIÓN SOPORTE LOGISTICO DE LOS SISTEMAS DE ARMAMENTO -AMARRE VF 2019</t>
  </si>
  <si>
    <t>IPOS ISECCOM (PARA EL SISTEMA HERMES 900)</t>
  </si>
  <si>
    <t>IRIF (PARA EL SISTEMA HERMES 900)</t>
  </si>
  <si>
    <t>SISTEMA DE GRABACION DIVOS ( PARA EL SISTEMA HERMES 900)</t>
  </si>
  <si>
    <t>ADQUISICION SISTEMA ADS´B PARA AERONAVES FAC</t>
  </si>
  <si>
    <t>ADQUISICIÓN DE EQUIPOS DE COMPUTO QUE PERMITAN LA INTEGRACIÓN DE COMPONENTES PARA EL FORTALECIMIENTO DE LA SEGURIDAD DIGITAL EN LA FUERZA AÉREA COLOMBIANA-COMPUTADORES DE ESCRITORIO</t>
  </si>
  <si>
    <t>SISTEMA DE RECEPCIÓN IMÁGENES SATELITALES GOES R</t>
  </si>
  <si>
    <t>IMPREVISTOS POR SOBRANTES DE APROPIACIÓN</t>
  </si>
  <si>
    <t>ADQUISICIÓN AUTOMÓVIL TIPO SEDAN MÍNIMO 1600 C.C Y 106 CV</t>
  </si>
  <si>
    <t>IMPREVISTO</t>
  </si>
  <si>
    <t>INVERSIÓN - JAL DISER</t>
  </si>
  <si>
    <t>INVERSIÓN - DIPLO</t>
  </si>
  <si>
    <t>INVERSIÓN - SEMEP</t>
  </si>
  <si>
    <t>INVERSIÓN - FAC GESTIÓN GENERAL</t>
  </si>
  <si>
    <t>ASESORÍA PARA LA GESTIÓN Y PROMOCIÓN CIENTIFICA DE LOS GRUPOS DE INVESTIGACIÓN DE LA EPFAC.</t>
  </si>
  <si>
    <t>ASESORÍA ESPECIALIZADA PARA EL MEJORAMIENTO, VISIBILIDAD Y POSICIONAMIENTO DE LA REVISTA CIENCIA Y PODER AÉREO.</t>
  </si>
  <si>
    <t>SERVICIOS DE ASESORÍA PARA LA MAESTRÍA EN LOGÍSTICA AERONÁUTICA DE LA ESCUELA DE POSTGRADOS DE LA FUERA AÉREA COLOMBIANA</t>
  </si>
  <si>
    <t>SERVICIOS DE ASESORÍA PARA LA MAESTRÍA EN CIENCIAS MILITAREAS AERONÁUTICAS DE LA ESCUELA DE POSTGRADOS DE LA FUERA AÉREA COLOMBIANA.</t>
  </si>
  <si>
    <t>SERVICIOS DE ASESORÍA PARA LA MAESTRÍA EN SEGURIDAD OPERACIONAL  DE LA ESCUELA DE POSTGRADOS DE LA FUERA AÉREA COLOMBIANA.</t>
  </si>
  <si>
    <t>SERVICIOS DE ASESORÍA PARA LA MAESTRÍA EN DIRECCIÓN Y GESTIÓN DE LA SEGURIDAD INTEGRAL  DE LA ESCUELA DE POSTGRADOS DE LA FUERA AÉREA COLOMBIANA.</t>
  </si>
  <si>
    <t>SERVICIO DE ASESORÍA PARA LA IMPLEMENTACIÓN Y FUNDAMENTACIÓN (CURRICULAR Y DE INVESTIGACIÓN) DE LA PROPUESTA DE MAESTRÍA EN INGENIERÍA AEROESPACIAL" – PROFUNDIZACIÓN AERONÁUTICA</t>
  </si>
  <si>
    <t>SERVICIO DE ASESORÍA PARA LA IMPLEMENTACIÓN Y FUNDAMENTACIÓN (CURRICULAR Y DE INVESTIGACIÓN) DE LA PROPUESTAL DE MAESTRÍA EN INGENIERÍA AEROESPACIAL” – PROFUNDIZACIÓN AEROESP</t>
  </si>
  <si>
    <t xml:space="preserve">PLAN ANUAL DE ADQUISICIONES VIGENCIA 2018 - TERCER TRIMESTRE </t>
  </si>
  <si>
    <t>RESERVA RECUPERACION Y MANTENIMIENTO MAYOR DE AERONAVES Y COMPONENTES  NACIONAL</t>
  </si>
  <si>
    <t>101-5-86</t>
  </si>
  <si>
    <t>102-14</t>
  </si>
  <si>
    <t>203-50-2</t>
  </si>
  <si>
    <t>203-50-3</t>
  </si>
  <si>
    <t>203-50-5</t>
  </si>
  <si>
    <t>203-50-90</t>
  </si>
  <si>
    <t>204-1-2</t>
  </si>
  <si>
    <t>204-1-3</t>
  </si>
  <si>
    <t>204-1-4</t>
  </si>
  <si>
    <t>204-1-6</t>
  </si>
  <si>
    <t>204-1-8</t>
  </si>
  <si>
    <t>204-1-9</t>
  </si>
  <si>
    <t>204-1-10</t>
  </si>
  <si>
    <t>204-1-11</t>
  </si>
  <si>
    <t>204-1-13</t>
  </si>
  <si>
    <t>204-1-15</t>
  </si>
  <si>
    <t>204-1-16</t>
  </si>
  <si>
    <t>204-1-18</t>
  </si>
  <si>
    <t>204-1-20</t>
  </si>
  <si>
    <t>204-1-22</t>
  </si>
  <si>
    <t>204-1-25</t>
  </si>
  <si>
    <t>204-1-26</t>
  </si>
  <si>
    <t>204-2-1</t>
  </si>
  <si>
    <t>204-2-2</t>
  </si>
  <si>
    <t>204-3-4</t>
  </si>
  <si>
    <t>204-4-1</t>
  </si>
  <si>
    <t>204-4-2</t>
  </si>
  <si>
    <t>204-4-3</t>
  </si>
  <si>
    <t>204-4-4</t>
  </si>
  <si>
    <t>204-4-5</t>
  </si>
  <si>
    <t>204-4-6</t>
  </si>
  <si>
    <t>204-4-9</t>
  </si>
  <si>
    <t>204-4-10</t>
  </si>
  <si>
    <t>204-4-12</t>
  </si>
  <si>
    <t>204-4-15</t>
  </si>
  <si>
    <t>204-4-17</t>
  </si>
  <si>
    <t>204-4-20</t>
  </si>
  <si>
    <t>204-4-21</t>
  </si>
  <si>
    <t>204-4-22</t>
  </si>
  <si>
    <t>204-4-23</t>
  </si>
  <si>
    <t>204-5-1</t>
  </si>
  <si>
    <t>204-5-2</t>
  </si>
  <si>
    <t>204-5-4</t>
  </si>
  <si>
    <t>204-5-5</t>
  </si>
  <si>
    <t>204-5-6</t>
  </si>
  <si>
    <t>204-5-7</t>
  </si>
  <si>
    <t>204-5-8</t>
  </si>
  <si>
    <t>204-5-11</t>
  </si>
  <si>
    <t>204-5-12</t>
  </si>
  <si>
    <t>204-5-13</t>
  </si>
  <si>
    <t>204-6-2</t>
  </si>
  <si>
    <t>204-6-7</t>
  </si>
  <si>
    <t>204-7-3</t>
  </si>
  <si>
    <t>204-8-1</t>
  </si>
  <si>
    <t>204-8-2</t>
  </si>
  <si>
    <t>204-8-6</t>
  </si>
  <si>
    <t>204-8-7</t>
  </si>
  <si>
    <t>204-11-2</t>
  </si>
  <si>
    <t>204-19-1</t>
  </si>
  <si>
    <t>204-19-2</t>
  </si>
  <si>
    <t>204-19-3</t>
  </si>
  <si>
    <t>204-21-1</t>
  </si>
  <si>
    <t>204-21-4</t>
  </si>
  <si>
    <t>204-21-5</t>
  </si>
  <si>
    <t>204-41-3</t>
  </si>
  <si>
    <t>204-41-13</t>
  </si>
  <si>
    <t>SERVICIOS DOCENTE GIMFAPARTIDA ALIMENTACION SOLDADOS</t>
  </si>
  <si>
    <t>SERVICIOS DOCENTE GIMFA</t>
  </si>
  <si>
    <t>SERVICIO DOCENTES</t>
  </si>
  <si>
    <t>APOYO A LA GESTION ASESORIA CONTRACTUAL</t>
  </si>
  <si>
    <t>SALDO SERVICIO DOCENTES</t>
  </si>
  <si>
    <t>IMPUESTO VEHICULOS MOTOCARRO PLACA 135ABY</t>
  </si>
  <si>
    <t>IMPUESTO VEHICULOS PLACA OSD427 Y FHD956</t>
  </si>
  <si>
    <t>IMPUESTO VEHICULO PLACA MZQ244</t>
  </si>
  <si>
    <t>PAGO IMPUESTO VEHICULO PLACA RHK676 MARCA HYUNDAI</t>
  </si>
  <si>
    <t>PAGO IMPUESTO VEHICULO PLACA MNW687 MARCA TOYOTA- MOTOCICLETA PLACA VRN15A</t>
  </si>
  <si>
    <t>IMPUESTO PREDIAL PUERTO SALGAR FACT. 201810566</t>
  </si>
  <si>
    <t>IMPUESTO PREDIAL PUERTO BOYACA FACT. 201802205</t>
  </si>
  <si>
    <t>CONTRIBUCIONES CAR - PREDIAL FACT. 201810566</t>
  </si>
  <si>
    <t>PAGO FACT. 7769 TASAS AMBIENTALES RETRIBUTIVAS TARIFA VIGENCIA 2016</t>
  </si>
  <si>
    <t>PAGO FTL.8235 POR CONCEPTO DE CARGAS VERTIDAS EN EL AÑO 2017, VERMIENTO AL RIO MAGDALENA</t>
  </si>
  <si>
    <t>IMPUESTO BOMBERIL - FACT. PREDIAL 201810566</t>
  </si>
  <si>
    <t>BANCO DE MANCUERNAS PESAS PROFIT EJERCICIO ABDOMINAL GIMNASIO</t>
  </si>
  <si>
    <t>BANCO EJERCICIO MULTIPLE PREDICADOR PESAS GIMNASIO</t>
  </si>
  <si>
    <t xml:space="preserve">BICICLETA  ESTATICA MAGNETICA </t>
  </si>
  <si>
    <t>BICICLETA GRUSE</t>
  </si>
  <si>
    <t>FUTBOLIN FUTBOLITO MEDIANO NEW 2007</t>
  </si>
  <si>
    <t>MALETIN DE MANCUERNAS CON PESOD VARIABLE 50 KG</t>
  </si>
  <si>
    <t xml:space="preserve">MANCUERNA ENCAUCHETADA  10KG HEXAGONALES </t>
  </si>
  <si>
    <t>SALDO CTO</t>
  </si>
  <si>
    <t>ALICATE 8" ELECTRICISTA</t>
  </si>
  <si>
    <t>ALICATE CON MORDAZA</t>
  </si>
  <si>
    <t>ALICATE CORTE DIAGONAL  8"</t>
  </si>
  <si>
    <t>ALICATE ELECTRICISTA 8"</t>
  </si>
  <si>
    <t xml:space="preserve">ALICATE HOMBRES SOLO </t>
  </si>
  <si>
    <t>ALICATE PUNTA RECTA 8"</t>
  </si>
  <si>
    <t>ATORNILLADOR DE ESTRELLA DE 1/4 X 10"</t>
  </si>
  <si>
    <t xml:space="preserve">CALIBRADOR DE AIRE 15O LBS LARGO </t>
  </si>
  <si>
    <t>CARRETILLA BOGUE</t>
  </si>
  <si>
    <t>CAUTIN PARA SOLDADURA DE ESTAÑO</t>
  </si>
  <si>
    <t>CAUTIN PARA SOLDADURA DE ESTAÑO A GAS</t>
  </si>
  <si>
    <t>CAUTIN PARA SOLDAR PROFESIONAL 60 WATT</t>
  </si>
  <si>
    <t>CEPILLO DE VUELTA CURVO</t>
  </si>
  <si>
    <t>CEPILLO DE VUELTA PLANO</t>
  </si>
  <si>
    <t>CINCEL CORTA FRIO 1/2 X 6"</t>
  </si>
  <si>
    <t>CINCEL CORTA FRIO 3/4 X 8"</t>
  </si>
  <si>
    <t>CINCEL CORTA FRIO 5/8 X 8"</t>
  </si>
  <si>
    <t xml:space="preserve">CINCEL SDS PLUS 10" TUNSGTENO </t>
  </si>
  <si>
    <t>CIZALLA DE 14"</t>
  </si>
  <si>
    <t>COPAS PUNTA HEXAGONAL CUADRANTE DE 1/2"  6 MM,8MM,10MM,12MM,14MM,17MM,19MM</t>
  </si>
  <si>
    <t>COPAS PUNTA TORX CUADRANTE DE 1/2" T20,T25,T27,T30,T40,T45,T50,T55,T60</t>
  </si>
  <si>
    <t>CORTA TUIBO GRANDE</t>
  </si>
  <si>
    <t>CORTA TUIBO PEQUEÑO</t>
  </si>
  <si>
    <t>CORTA VIDRIO</t>
  </si>
  <si>
    <t>CORTAFRIO DIAGONAL 6"</t>
  </si>
  <si>
    <t>DESTORNILLAODR DE ESTRELLA 1/4 X 6</t>
  </si>
  <si>
    <t>DESTORNILLAODR DE PALA 1/4 X 6</t>
  </si>
  <si>
    <t>FLEXOMETRO DE 8 MTS X 3/4"</t>
  </si>
  <si>
    <t xml:space="preserve">FORMON DE 1" </t>
  </si>
  <si>
    <t xml:space="preserve">GALGAS CALIBRAR VALVULAS PLANAS  DE 0,04MM A 1MM </t>
  </si>
  <si>
    <t>GATO HIDRAULICO DE BOTELLA 15 TON</t>
  </si>
  <si>
    <t>HERRAMIENTA PARA CORTAR CADENA DE MOTOS</t>
  </si>
  <si>
    <t>HOMBRE SOLO</t>
  </si>
  <si>
    <t>HOMBRE SOLO CURVO 10"</t>
  </si>
  <si>
    <t xml:space="preserve">JUEGO DE ATORNILLAODRES PUNTA ESTRELLA </t>
  </si>
  <si>
    <t>JUEGO DE CINCELES HEXAGONALES</t>
  </si>
  <si>
    <t>JUEGO DE COPAS PEQUEÑAS</t>
  </si>
  <si>
    <t>JUEGO DE DESTORNILLADORES PALA Y ESTRELLA 6 PIEZAS</t>
  </si>
  <si>
    <t>JUEGO DE EMBOQUILLADOR</t>
  </si>
  <si>
    <t>JUEGO DE LLAVES BOCA FIJA DE 1/4" HASTA 2"</t>
  </si>
  <si>
    <t xml:space="preserve">JUEGO DE LLAVES BRISTOL </t>
  </si>
  <si>
    <t>JUEGO DE REGULADORES PARA ACETILENO Y OXIGENO</t>
  </si>
  <si>
    <t>JUEGO DESTORNILLADORES MIXTOS 10 PIEZAS</t>
  </si>
  <si>
    <t>JUEGO HERRAMIENTAS P/MECANICO 60 PIEZA</t>
  </si>
  <si>
    <t>JUEGO LLAVES  T/NAVAJA 3/16" A 3/8" 5 PZS</t>
  </si>
  <si>
    <t>JUEGO LLAVES MIXTAS 3/8 A 1" 11 PZS</t>
  </si>
  <si>
    <t xml:space="preserve">LINTERNA DE MANO T6 TACTICO </t>
  </si>
  <si>
    <t>LINTERNA LED RECARGABLE DE LARGO ALCANCE</t>
  </si>
  <si>
    <t>LINTERNA PARA ELECTRICISTA</t>
  </si>
  <si>
    <t>LINTERNA TIPO BASTON RECARGABLES</t>
  </si>
  <si>
    <t>LINTERNA TIPO MINERO STL61405</t>
  </si>
  <si>
    <t>LLANA  LISA DE MADERA 8,5 X 4"</t>
  </si>
  <si>
    <t>LLANA  LISA MANGO DE MADERA 12 X 4 1/2"</t>
  </si>
  <si>
    <t>LLANA DENTADA MANGO DE MADERA 15 X 5"</t>
  </si>
  <si>
    <t xml:space="preserve">LLANA LISA CON CABO DE MADERA </t>
  </si>
  <si>
    <t xml:space="preserve">LLANA LISA EN ACERO INOXIDABLE </t>
  </si>
  <si>
    <t>LLAVE DE EXPANSIÓN DE 12"</t>
  </si>
  <si>
    <t>LLAVE DE TUBO DE 12"</t>
  </si>
  <si>
    <t xml:space="preserve">LLAVE PARA PERNOS TIPO ARTILLERA 1 "3/16"X 1" 1/4" </t>
  </si>
  <si>
    <t xml:space="preserve">LLAVE PARA PERNOS TIPO ARTILLERA 1.1/8X1.5/16" </t>
  </si>
  <si>
    <t xml:space="preserve">LLAVE PARA PERNOS TIPO ARTILLERA 15/16"X 1" 1/16" </t>
  </si>
  <si>
    <t>LLAVE PATA TUBO DE 8"</t>
  </si>
  <si>
    <t>LLAVES COPA ESTRIADA LARGAS DE 10MM A 32MM" JUEGO DE 18 PIEZAS CUADRANTE DE 1/2" 12 PUNTAS</t>
  </si>
  <si>
    <t xml:space="preserve">LLAVES COPA HEXAGONAL DE 3/8" A 1.1/4" JUEGO DE 18 PIEZAS CUADRANTE DE 1/2" </t>
  </si>
  <si>
    <t>MACETA DE 3 LIBRAS CON CABO</t>
  </si>
  <si>
    <t>MACHETE DE 20"</t>
  </si>
  <si>
    <t>MANOMETRO PARA R-22 COMPLETO</t>
  </si>
  <si>
    <t>MARCO PARA SEGUETA</t>
  </si>
  <si>
    <t>MARTILLO DE 1 LIBRA</t>
  </si>
  <si>
    <t>MARTILLO DE BOLA PEQUEÑO</t>
  </si>
  <si>
    <t>MARTILLO DE UÑA 25 CM</t>
  </si>
  <si>
    <t>MAZO DE GOMA DE 20 ONZ</t>
  </si>
  <si>
    <t>NIVEL DE ALUMINIO DE 18"</t>
  </si>
  <si>
    <t>PALUSTRE MANGO PLASTICO DE 10"</t>
  </si>
  <si>
    <t>PALUSTRE MANGO PLASTICO DE 3"</t>
  </si>
  <si>
    <t>PALUSTRE MANGO PLASTICO DE 5"</t>
  </si>
  <si>
    <t>PALUSTRE MANGO PLASTICO DE 8"</t>
  </si>
  <si>
    <t>PINZA ( ALICATE) EXPANDIBLE</t>
  </si>
  <si>
    <t>PINZA PUNTA 8" C/CORTAFRIO</t>
  </si>
  <si>
    <t>PINZAS VOLTI AMPERIMETRICAS</t>
  </si>
  <si>
    <t>PISTOLA PARA PINTURA</t>
  </si>
  <si>
    <t>PISTOLA PARA SOLDAR CON ACETILENO</t>
  </si>
  <si>
    <t>PISTOLA PARA SOLDAR PROFESIONAL 260 WATT</t>
  </si>
  <si>
    <t>PISTOLA TIPO AEROGRAFO HVLP POR GRAVEDAD SAGOLA</t>
  </si>
  <si>
    <t xml:space="preserve">PLOMADA DE CASTAÑA </t>
  </si>
  <si>
    <t>PLOMADA DE PUNTO DE 10 OZ</t>
  </si>
  <si>
    <t>PONCHADORA DE IMPACTO CABLE DE RED CABLE TELEFONICO UTP JACK</t>
  </si>
  <si>
    <t>PROBADOR DE CIRCUITOS</t>
  </si>
  <si>
    <t>PROBADOR TESTER</t>
  </si>
  <si>
    <t>PUNTERO LARGO</t>
  </si>
  <si>
    <t xml:space="preserve">SEGUETA </t>
  </si>
  <si>
    <t xml:space="preserve">SIERRA CIRCULAR 7 1/4" 1400 W 5700 RPM </t>
  </si>
  <si>
    <t>SIERRA COPA DE TUNSGTENO PARA CONCRETO 3"</t>
  </si>
  <si>
    <t>TENAZAS 200 MM</t>
  </si>
  <si>
    <t>TEXTER</t>
  </si>
  <si>
    <t>TIJERA PARA CORTE DE LAMINA DE 12"</t>
  </si>
  <si>
    <t>TORRE DE BLOQUEO T./PESADO 6 TON.</t>
  </si>
  <si>
    <t xml:space="preserve">BISTURI INDUSTRIAL </t>
  </si>
  <si>
    <t>CUTTERS, ELECTRONIC, TAPERED HEAD, 5 3/4"</t>
  </si>
  <si>
    <t>GRAMERA</t>
  </si>
  <si>
    <t>GRASERA TIPO PALANCA</t>
  </si>
  <si>
    <t xml:space="preserve">HOJA PARA SEGUETA NICHOLSON </t>
  </si>
  <si>
    <t>JUEGO DE SERVICIO GENERAL 12 PUNTAS</t>
  </si>
  <si>
    <t>JUEGO PROFUNDO 12 PUNTAS</t>
  </si>
  <si>
    <t>KIT PARA MANTENIMIENTO DE BATERIAS DE AVIACIÓN  NIQUEL CADMIO</t>
  </si>
  <si>
    <t>MANOMETRO PARA BALA DE NITROGENO</t>
  </si>
  <si>
    <t>MOTOR ELECTRICO PARA TRABAJO INDUSTRIAL</t>
  </si>
  <si>
    <t>PINZAS DE FRENADO</t>
  </si>
  <si>
    <t>PISTOLA NEUMATICA PARA PINTAR 3/8</t>
  </si>
  <si>
    <t>PISTOLA PETROLIZADORA</t>
  </si>
  <si>
    <t>PLIERS, ELECTRONIC, NEEDLE NOSE, 45° ANGLED SERRATED JAWS,6 5/8"</t>
  </si>
  <si>
    <t>PLIERS,RETAINING RING, FIXED TIP, CONVERTIBLE, 90°/.038"TIP, 6
7/16"</t>
  </si>
  <si>
    <t>PORTAELECTRODOS JACKSON</t>
  </si>
  <si>
    <t>RACHET DE 3/8"</t>
  </si>
  <si>
    <t>SCREW DRIVER 5</t>
  </si>
  <si>
    <t>THREAD REPAIR</t>
  </si>
  <si>
    <t>TRIPODE CON PRENSA DE CADENA </t>
  </si>
  <si>
    <t>WIRE SPTRIPPER, STRIPMASTER LITE, AUTOMATIC, 16-22AWG,5
1/"</t>
  </si>
  <si>
    <t>NIVEL DE MANO PEQUEÑO IMANTADO</t>
  </si>
  <si>
    <t>PUNTAS ESTRELLA DOBLE</t>
  </si>
  <si>
    <t>PUNTAS PARA TALADRO DE ESTRELLA Y PLANO</t>
  </si>
  <si>
    <t>FALSA ESCUADRA</t>
  </si>
  <si>
    <t>PERTIGA 12 METROS PARA ELECTRICISTA</t>
  </si>
  <si>
    <t>PUNTA   NO. 2 PLANA</t>
  </si>
  <si>
    <t>PUNTA   NO. 4 PLANA</t>
  </si>
  <si>
    <t>PUNTA APEX NO. 1/4  (FOUR WING)</t>
  </si>
  <si>
    <t>PUNTA APEX NO. 10  (FOUR WING)</t>
  </si>
  <si>
    <t>PUNTA APEX NO. 4  (FOUR WING)</t>
  </si>
  <si>
    <t>PUNTA APEX NO. 6  (FOUR WING)</t>
  </si>
  <si>
    <t>PUNTA APEX NO. 8  (FOUR WING)</t>
  </si>
  <si>
    <t xml:space="preserve">PUNTA PHILLIPS  NO. 2 </t>
  </si>
  <si>
    <t>PUNTA PHILLIPS  NO. 3</t>
  </si>
  <si>
    <t>PUNTAS TORQ-SET</t>
  </si>
  <si>
    <t>MACHETE BARRIGON 22" NIQUELADO CORNETA</t>
  </si>
  <si>
    <t>LIMA TRIANGULAR GAVILAN CON MANGO</t>
  </si>
  <si>
    <t>SALDO CTO 080</t>
  </si>
  <si>
    <t>EQUIPO AMPLIFICADOR DE SONIDO</t>
  </si>
  <si>
    <t>TELEVISOR</t>
  </si>
  <si>
    <t>VIDEOBEAM</t>
  </si>
  <si>
    <t>SISTEMA DE GRABACIÓN DE AUDIO Y VIDEO PARA EL EQUIPO T-37B, CON SU DEBIDA ADECUACIÓN, INSTALACION Y PUESTA EN FUNCIONAMIENTO.</t>
  </si>
  <si>
    <t>UPS</t>
  </si>
  <si>
    <t>ALMACENAMIENTO EN RED</t>
  </si>
  <si>
    <t>DISEÑO E INSTALACION DE SOFTWARE PARA INTEGRACION SIMULADOR AC-47 Y CONSOLA DE NAVEGANTES</t>
  </si>
  <si>
    <t xml:space="preserve">CONGELADOR HORIZONTAL DE 300 LTS </t>
  </si>
  <si>
    <t>ESTUFA INDUSTRIAL 8 PUESTOS</t>
  </si>
  <si>
    <t>HORNO MICROONDAS</t>
  </si>
  <si>
    <t xml:space="preserve">NEVERA </t>
  </si>
  <si>
    <t xml:space="preserve">MULTIMETRO  DIGITAL </t>
  </si>
  <si>
    <t xml:space="preserve">ESTIMULADOR PORTÁTIL PARA TRATAR TODAS LAS INDICACIONES EN ELECTROTERAPIA. </t>
  </si>
  <si>
    <t>CORTAMALEZA</t>
  </si>
  <si>
    <t xml:space="preserve">CORTASETO </t>
  </si>
  <si>
    <t>GUADAÑADORA</t>
  </si>
  <si>
    <t>CORTACESPED</t>
  </si>
  <si>
    <t>SALDO CTO CORTACESPED</t>
  </si>
  <si>
    <t>EQUIPO DE SOLDADURA ELECTRICA PEQUEÑO</t>
  </si>
  <si>
    <t>EQUIPO SOLDADOR DIGITAL 250 CON ANTORCHA TIG</t>
  </si>
  <si>
    <t>LIJADORA</t>
  </si>
  <si>
    <t xml:space="preserve">LIJADORA ORBITAL1/4 " 200 W 14000 OPM </t>
  </si>
  <si>
    <t>PLANTA ELECTRICA PORTATIL 3.7 KW</t>
  </si>
  <si>
    <t>POLICHADORA</t>
  </si>
  <si>
    <t>POLICHADORA VELOCIDAD VARIABLE CON BONETE</t>
  </si>
  <si>
    <t xml:space="preserve">PRENSA EN EFE DE 50 CM </t>
  </si>
  <si>
    <t>PRENSA EXTRACTORA DE BALINERAS</t>
  </si>
  <si>
    <t>PULIDORA ANGULAR INDUSTRIAL 7", 11000 R.P.M.1200 W  MOTOR 5,5 HP,  DISCO, FLANGES, MANGO Y LLAVE.</t>
  </si>
  <si>
    <t>PULIDORA DE 4 1/2" 840 W 10000 RPM 9557 HPG</t>
  </si>
  <si>
    <t>PULIDORA DE 7" 2000 W 8500 RPM GWS 20-180</t>
  </si>
  <si>
    <t>PULIDORA INDUSTRIAL</t>
  </si>
  <si>
    <t>RUTEADORA 1.5 HP</t>
  </si>
  <si>
    <t>TALADRO DE 1/2"</t>
  </si>
  <si>
    <t>TALADRO INALAMBRICO</t>
  </si>
  <si>
    <t>TALADRO ROTOMARTILLO BROCA PLUS</t>
  </si>
  <si>
    <t xml:space="preserve">ROTOMARTILLO 1/2" 700 W 2700 RPM </t>
  </si>
  <si>
    <t xml:space="preserve">TALADRO </t>
  </si>
  <si>
    <t>ZORRA HIDRAULICA</t>
  </si>
  <si>
    <t>MOTOCICLETAS</t>
  </si>
  <si>
    <t>BRUJULA MAESTRA</t>
  </si>
  <si>
    <t>COMPRESOR DE 2.0 HP</t>
  </si>
  <si>
    <t>BOMBA MANUAL PARA CANECA DE 55 GLN</t>
  </si>
  <si>
    <t>SOPLADORA</t>
  </si>
  <si>
    <t>AIRE ACONDICIONADO 9000 BTU</t>
  </si>
  <si>
    <t>AIRE ACONDICIONADO TIPO MINISPLIT 18000 BTU</t>
  </si>
  <si>
    <t>AIRE ACONDICIONADO TIPO MINISPLIT 24000 BTU</t>
  </si>
  <si>
    <t>HIDROLAVADORA</t>
  </si>
  <si>
    <t>HIDROLAVADORA DIESEL</t>
  </si>
  <si>
    <t>AMPERIMETRO 12VDC</t>
  </si>
  <si>
    <t>BASCULA</t>
  </si>
  <si>
    <t>COMPROBADOR DE PUESTA A TIERRA 1625-2 GEO DE FLUKE BATERÍAS
GUÍA DE REFERENCIA RÁPIDA
CABLE USB</t>
  </si>
  <si>
    <t>EQUIPO SAND BLASTING</t>
  </si>
  <si>
    <t>PINZA AMPERIMÉTRICA</t>
  </si>
  <si>
    <t>REGULADOR DE OXIGENO DE ALTA PRESIÓN</t>
  </si>
  <si>
    <t>REGULADOR DE VOLTAJE ALTERNADOR</t>
  </si>
  <si>
    <t>SUCCIONADOR ALIMENTACION 110-120 V AC FRECUENCIA 50-
60HZ CAPACIDAD MINIMA 500CC</t>
  </si>
  <si>
    <t>ESCALERA DE 10 PASOS</t>
  </si>
  <si>
    <t>ESCALERA DE 7 PASOS</t>
  </si>
  <si>
    <t xml:space="preserve">ESCALERA DE TIJERA DE 04 PELDAÑOS </t>
  </si>
  <si>
    <t xml:space="preserve">ESCALERA DE TIJERA DE 10 PELDAÑOS </t>
  </si>
  <si>
    <t xml:space="preserve">RECOLECTOR DRENAJE ACEITE PRESURIZADO LINCOLN 3601 </t>
  </si>
  <si>
    <t>HIDROLAVADORAS</t>
  </si>
  <si>
    <t>LAVADORA GRUSE</t>
  </si>
  <si>
    <t>PISTOLA BASH TIPO CAPA LACROIX LARGO ALCANCE</t>
  </si>
  <si>
    <t>PISTOLA BASH RJ2 CORTO ALCANCE</t>
  </si>
  <si>
    <t>CARGADOR INDIVIDUAL XTS-2250 P/N WPLN4111_R</t>
  </si>
  <si>
    <t xml:space="preserve"> CARGADOR APX 5000 P/N NNTN7080</t>
  </si>
  <si>
    <t>MULTICARGADOR XTS-2250 P/N WPLN4108_R</t>
  </si>
  <si>
    <t>CARGADOR DE BATERIAS, 9.6VDC-18VDC</t>
  </si>
  <si>
    <t>CARGADOR DE BATERIA POLARIS BATERY TENDER</t>
  </si>
  <si>
    <t>CARGADOR DE BATERIAS DE 12 VOLTIOS @200 AH</t>
  </si>
  <si>
    <t xml:space="preserve">LAVADORA  </t>
  </si>
  <si>
    <t>SECADORA</t>
  </si>
  <si>
    <t>CARRETILLA BUGGY NEGRA</t>
  </si>
  <si>
    <t>LAVADORA INDUSTRIAL</t>
  </si>
  <si>
    <t>LAVADORA</t>
  </si>
  <si>
    <t>AIRE ACONDICIONADO</t>
  </si>
  <si>
    <t>SALDO CTO 094 ELEMETOS BASH</t>
  </si>
  <si>
    <t>SALDO CTO 090 LAVADORAS ESIMA</t>
  </si>
  <si>
    <t>SALDO CTO98 AIRE BUNKER</t>
  </si>
  <si>
    <t>RADIO ENLACE</t>
  </si>
  <si>
    <t>SALDO CTO 078 RADIOENLACE</t>
  </si>
  <si>
    <t>BOVEDA ARCHIVO OPERACIONAL EN ACERO</t>
  </si>
  <si>
    <t>CAJA FUERTE</t>
  </si>
  <si>
    <t>GUILLOTINA</t>
  </si>
  <si>
    <t>ASPIRADORA DE MANO</t>
  </si>
  <si>
    <t>ASPIRADORA INDUSTRIAL</t>
  </si>
  <si>
    <t xml:space="preserve">ARCHIVADORES 3 GAVETAS </t>
  </si>
  <si>
    <t>ESCRITORIO</t>
  </si>
  <si>
    <t>SILLA INTERLOCUTORA SIN BRAZO PAÑO AZUL</t>
  </si>
  <si>
    <t>SILLA TIPO PRESIDENTE</t>
  </si>
  <si>
    <t>SILLAS ERGONOMICAS PARA ESCRITORIO</t>
  </si>
  <si>
    <t>SILLAS RECLINABLES HIDRAULICAS PELUQUERIA</t>
  </si>
  <si>
    <t>SILLAS Y MESAS EN ALUMNIO</t>
  </si>
  <si>
    <t xml:space="preserve">SILLAS TIPO AUDITORIO </t>
  </si>
  <si>
    <t>ASPIRADORA GRANDE</t>
  </si>
  <si>
    <t>ASPIRADORA MEDIANA</t>
  </si>
  <si>
    <t xml:space="preserve">CARPA O KIOSKO  DE ALTO CALIBRE PARA TRABAJO PESADO </t>
  </si>
  <si>
    <t>ESTANTERIA LIVIANA</t>
  </si>
  <si>
    <t>ESTANTES ARCHIVO GRUCO</t>
  </si>
  <si>
    <t>SILLA TACTICA</t>
  </si>
  <si>
    <t>SALDO CTO 075 ASPIRADORAS C1</t>
  </si>
  <si>
    <t>SALDO CTO 085 ESTANTES</t>
  </si>
  <si>
    <t>SALDO CTO  089 APOYO GORRAS Y SILLAS ESIMA</t>
  </si>
  <si>
    <t>BOTAS ARFF</t>
  </si>
  <si>
    <t>CASCO TIPO BOMBERO ALUMINIZADO</t>
  </si>
  <si>
    <t>GUANTE ALUMINIZADO - PAR</t>
  </si>
  <si>
    <t>GUANTES APICULTURA EN BAQUETA LARGOS Y MANGA EN DRIL</t>
  </si>
  <si>
    <t>MONJA TRAJE BOMBERO</t>
  </si>
  <si>
    <t>TRAJE ALUMINIZADO COMPLETO</t>
  </si>
  <si>
    <t>TRAJE PARA AVISPAS(OVERALL ENTERIZO CON CARETA, DRIL GRUESO)</t>
  </si>
  <si>
    <t>PARACAÍDAS DE FRENADO</t>
  </si>
  <si>
    <t>ACEITE 15W-40</t>
  </si>
  <si>
    <t>ACEITE 20W-50</t>
  </si>
  <si>
    <t>ACEITE BOMBA DE VACIO</t>
  </si>
  <si>
    <t>ACEITE HIDRAULICO ANTIDESGASTE DE ALTO RENDIMIENTO</t>
  </si>
  <si>
    <t>ACEITE LUBRICANTE PARA MOTOR DIESEL</t>
  </si>
  <si>
    <t>ACEITE MOTOR  15W40</t>
  </si>
  <si>
    <t>ACEITE PARA COMPRESORES</t>
  </si>
  <si>
    <t>ACEITE PARA COMPRESORES KAESER</t>
  </si>
  <si>
    <t>ACEITE PARA TRASMISIÓN 80W-90</t>
  </si>
  <si>
    <t>ACEITE ROYCO 363</t>
  </si>
  <si>
    <t xml:space="preserve">ACEITE WD-40 </t>
  </si>
  <si>
    <t>AEROSOL LUBRICANTE 511</t>
  </si>
  <si>
    <t>AEROSOL  511</t>
  </si>
  <si>
    <t>DIELECTRICO EN SPRAY DE 16 ONZAS</t>
  </si>
  <si>
    <t xml:space="preserve"> LUBRICANTES 556 EN AEROSOL SPRAY DE 16 OZ.</t>
  </si>
  <si>
    <t>ACEITE PARA MOTOR ESSOLUBE X2-10 O SAE 40</t>
  </si>
  <si>
    <t>GRAFITO LUBRICANTE</t>
  </si>
  <si>
    <t>GRASA PARA SISTEMAS OXIGENO MIL-PRF-27617F TYPE III</t>
  </si>
  <si>
    <t>LUBRICANTE SINTETICO ISO VG46 ULTRA LUBE O ALTO 
SYN PAO 46</t>
  </si>
  <si>
    <t>LIQUIDO DE FRENOS</t>
  </si>
  <si>
    <t>LIQUIDO DE FRENOS DTO4</t>
  </si>
  <si>
    <t xml:space="preserve">LIQUIDO PARA FRENOS </t>
  </si>
  <si>
    <t>LIQUIDO REFRIGERANTE</t>
  </si>
  <si>
    <t>LIQUIDO REFRIGERANTE (POLARIS 2871534)</t>
  </si>
  <si>
    <t>LIQUIDO REFRIGERANTE ASTMD 1384</t>
  </si>
  <si>
    <t xml:space="preserve">LUBRICANTE SIN GRASA </t>
  </si>
  <si>
    <t xml:space="preserve"> LUBRICANTE INDUSTRIAL REFORZADO</t>
  </si>
  <si>
    <t xml:space="preserve"> INHIBIDOR DE CORROSION HEAVY DUTY</t>
  </si>
  <si>
    <t>PENETRANTE LST</t>
  </si>
  <si>
    <t>LUBRICANTE DE AIRE SECO LUBRI-BOND 220</t>
  </si>
  <si>
    <t xml:space="preserve">LUBRICANTE </t>
  </si>
  <si>
    <t>LUBRICANTE CAJA DE CAMBIOS</t>
  </si>
  <si>
    <t>LUBRICANTE PENETRANTE 556</t>
  </si>
  <si>
    <t>LUBRICANTE WD-40</t>
  </si>
  <si>
    <t>LUBRICANTE Y PROCTECTOR ANTI CORROSIÓN WD40</t>
  </si>
  <si>
    <t>LUBRICANTE Y SELLANTE PARA VALVULAS 111</t>
  </si>
  <si>
    <t>PATRON MILITAR, ACEITE PARA ANALISIS DE DESGASTE DE METAL EN TURBINA (MILITAR WEAR METAL ESTANDAR D12-10 OIL ESTÁNDAR)</t>
  </si>
  <si>
    <t>PATRON MILITAR, ACEITE PARA ANALISIS DE DESGASTE DE METAL EN TURBINA (MILITAR WEAR METAL ESTANDAR D19-0 OIL ESTÁNDAR)</t>
  </si>
  <si>
    <t xml:space="preserve">REFRIGERANTE RADIADOR </t>
  </si>
  <si>
    <t>ACEITE PARA COMPRESOR S-460</t>
  </si>
  <si>
    <t>ACEITE PARA BOMBA DE VACIO</t>
  </si>
  <si>
    <t xml:space="preserve"> LUBRICANTE WD 40 DE 382 ML </t>
  </si>
  <si>
    <t>ACEITE PARA BOMBA DE BALIO X GL</t>
  </si>
  <si>
    <t>LUBRICANTE PENETRANTE WD40</t>
  </si>
  <si>
    <t xml:space="preserve"> BATAS EN TELA PARA PACIENTES </t>
  </si>
  <si>
    <t xml:space="preserve">ALMOHADAS PARA CAMA HOSPITALARIA CON PROTECTOR ANTIFLUIDO </t>
  </si>
  <si>
    <t>JUEGOS DE TENDIDO DE CAMA HOSPITALARIA</t>
  </si>
  <si>
    <t xml:space="preserve">SABANAS HOSPITALARIAS TIPO CAMILLA EN TELA ANTIFLUIDO </t>
  </si>
  <si>
    <t xml:space="preserve">TOALLAS PARA CUERPO PARA PACIENTES HOSPITALIZADOS </t>
  </si>
  <si>
    <t>CINTURON REFLECTIVO DIFERENTES COLORES</t>
  </si>
  <si>
    <t>GUANTES MECHANIX M-PACT 2 X PAR</t>
  </si>
  <si>
    <t>GUANTES DE BUTILO</t>
  </si>
  <si>
    <t>RESPIRADOR SERIE  PROFESIONAL R7511ES</t>
  </si>
  <si>
    <t>RESPIRADOR SERIE  PROFESIONAL R7512ES</t>
  </si>
  <si>
    <t>RESPIRADOR SERIE  PROFESIONAL R7513ES</t>
  </si>
  <si>
    <t>TRAJES INDUSTRIALES TALLA M</t>
  </si>
  <si>
    <t xml:space="preserve">TRAJES INDUSTRIALES TALLA L </t>
  </si>
  <si>
    <t>ADQUISICION DE CARETA PROTECTOR PARA OXIGENO</t>
  </si>
  <si>
    <t>MASCARA CON RESPIRADOR VAPORES QUIMICOS/ORGANICOS</t>
  </si>
  <si>
    <t>GORRA</t>
  </si>
  <si>
    <t>TRAJE IMPERMEABLE</t>
  </si>
  <si>
    <t xml:space="preserve">ALMOHADAS  </t>
  </si>
  <si>
    <t xml:space="preserve">COLCHONES </t>
  </si>
  <si>
    <t>BALANCÍN REDONDO CON UN DIÁMETRO DE 60 CM</t>
  </si>
  <si>
    <t>BALANCÍN DISCO DE PUYAS CON UN DIÁMETRO DE 35 CM</t>
  </si>
  <si>
    <t xml:space="preserve">BARRAS PARALELAS RESPECTIVO SISTEMA ANTIDESLIZANTE Y PASAMANOS </t>
  </si>
  <si>
    <t>INSECTICIDA 1</t>
  </si>
  <si>
    <t xml:space="preserve"> INSECTICIDA LIQUIDO COMPONENTE ACTIVO CLORPIRIFOS CONCENTRACION 480 GR/LITRO</t>
  </si>
  <si>
    <t>HERBICIDA CONCENTRADO SOLUBLE SAL ISOPROPILAMINA (CANECA 200 L)</t>
  </si>
  <si>
    <t>INSECTICIDA LIQUIDO COMPONENTE ACTIVO SYFLUTHRIN CONCENTRACION 50 GR/LITRO</t>
  </si>
  <si>
    <t>SALDO ORDEN DE COMPRA</t>
  </si>
  <si>
    <t>LLANTA 100/90/18  TRASERA</t>
  </si>
  <si>
    <t>LLANTA 110/80/18M/C 58P TRASERA</t>
  </si>
  <si>
    <t>LLANTA 120/70/12 DELANTERA</t>
  </si>
  <si>
    <t>LLANTA 130/70/12 TRASERA</t>
  </si>
  <si>
    <t>LLANTA 120/80/18 M/C 62S TRASERA</t>
  </si>
  <si>
    <t>LLANTA 235/75R17.5 DIRECCIONAL</t>
  </si>
  <si>
    <t>LLANTA 235/75R17.5 TRACCION</t>
  </si>
  <si>
    <t>LLANTA 245/75R17 MULTIPROPOSITO</t>
  </si>
  <si>
    <t>LLANTA 295/80R22.5 DELANTERA</t>
  </si>
  <si>
    <t>LLANTA 295/80R22.5 TRACCION</t>
  </si>
  <si>
    <t>LLANTA 70/100 / 21  DELANTERA</t>
  </si>
  <si>
    <t>LLANTA 80/90/21 DELANTERA</t>
  </si>
  <si>
    <t>LLANTA 90/9021DELANTERA</t>
  </si>
  <si>
    <t>LLANTA R 22 CAMION DE COMBUSTIBLES</t>
  </si>
  <si>
    <t>LLANTA, NEUMATICO Y PROTECTOR 6,00-9 NHS</t>
  </si>
  <si>
    <t>LLANTA, NEUMATICO Y PROTECTOR 6.50-10/10PR</t>
  </si>
  <si>
    <t>LLANTA, NEUMATICO Y PROTECTOR LT215/85-16</t>
  </si>
  <si>
    <t>LLANTA, NEUMATICO Y PROTECTOR 8.75-16.5LT</t>
  </si>
  <si>
    <t>LLANTA, NEUMATICO Y PROTECTOR 500-8 10PR NHS</t>
  </si>
  <si>
    <t>LLANTA, NEUMATICO Y PROTECTOR 8.25-15 14 PR NHS</t>
  </si>
  <si>
    <t>LLANTA, NEUMATICO Y PROTECTOR 185/70R13</t>
  </si>
  <si>
    <t>LLANTA, NEUMATICO Y PROTECTOR 11R-22,5</t>
  </si>
  <si>
    <t>LLANTA, NEUMATICO Y PROTECTOR 750-10</t>
  </si>
  <si>
    <t>LLANTAS GIRATORIA TIPO PESADO 2"</t>
  </si>
  <si>
    <t>LLANTAS GIRATORIA TIPO PESADO 3"</t>
  </si>
  <si>
    <t>LLANTAS GIRATORIA TIPO PESADO 4"</t>
  </si>
  <si>
    <t>NEUMATICO PARA LLANTA CARRETILLA</t>
  </si>
  <si>
    <t>SALDO CTO  077 LLANTAS Y REPUESTOS GRUTE</t>
  </si>
  <si>
    <t>VIDRIOS ACUSTICOS TORRE DE CONTROL</t>
  </si>
  <si>
    <t>CHAZO METALICO DE 3/8 X 2"</t>
  </si>
  <si>
    <t>CHAZO TIPO PUNTILLA DE 1/4 X 1 1/2"</t>
  </si>
  <si>
    <t>CODO DE COBRE DE 1/2"</t>
  </si>
  <si>
    <t>CODO DE COBRE DE 3/4"</t>
  </si>
  <si>
    <t>CODO DE COBRE DE 5/8"</t>
  </si>
  <si>
    <t>CODO DE COBRE DE 7/8"</t>
  </si>
  <si>
    <t>TUBERIA DE COBRE FLEXIBLE DE 1/2" X ROLLO</t>
  </si>
  <si>
    <t>TUBERIA DE COBRE FLEXIBLE DE 1/4" X ROLLO</t>
  </si>
  <si>
    <t>TUBERIA DE COBRE FLEXIBLE DE 3/4" X ROLLO</t>
  </si>
  <si>
    <t>TUBERIA DE COBRE FLEXIBLE DE 3/8" X ROLLO</t>
  </si>
  <si>
    <t>BREAKER ENCHUFABLE 1X15</t>
  </si>
  <si>
    <t>BREAKER ENCHUFABLE 1X20</t>
  </si>
  <si>
    <t>BREAKER ENCHUFABLE 1X30</t>
  </si>
  <si>
    <t>BREAKER ENCHUFABLE 2X20</t>
  </si>
  <si>
    <t>BREAKER ENCHUFABLE 2X30</t>
  </si>
  <si>
    <t>BREAKER ENCHUFABLE 2X50</t>
  </si>
  <si>
    <t>BREAKERMATIC 220 V</t>
  </si>
  <si>
    <t xml:space="preserve">BREAKERMATIC BIFASICO ENCHUFABLES 220 V </t>
  </si>
  <si>
    <t xml:space="preserve">BREAKERMATIC MONOFASICO  ENCHUFABLES 120 V </t>
  </si>
  <si>
    <t>CABLE  PLANO PARA TELEFONÍA * ROLLO 305 METROS 30 AWG 4 HILOS</t>
  </si>
  <si>
    <t xml:space="preserve">CABLE COBRE AISLADO AWG NO  10 THWN    CERTIFICADO RETIE </t>
  </si>
  <si>
    <t xml:space="preserve">CABLE COBRE AISLADO AWG NO  12 THWN    CERTIFICADO RETIE </t>
  </si>
  <si>
    <t xml:space="preserve">CABLE COBRE AISLADO AWG NO  8  THWN   CERTIFICADO RETIE </t>
  </si>
  <si>
    <t>CABLE DUPLEX 2 X 12</t>
  </si>
  <si>
    <t>CABLE ENCAUCHETADO 3 X 10 CERTIFICADO RETIE Y CONTRAMARCADO EN LA CUBIERTA AISLANTE CON LA NORMA</t>
  </si>
  <si>
    <t>CABLE ENCAUCHETADO 3 X 12 X 100 MTS</t>
  </si>
  <si>
    <t>CABLE ENCAUCHETADO 3 X 14 X 100 MTS</t>
  </si>
  <si>
    <t>CABLE ENCAUCHETADO 4 X 14 X 100 MTS</t>
  </si>
  <si>
    <t xml:space="preserve">CABLE TELEFÓNICO DWP CUDU DE 2X18 AWG 2 PE NEGRO DE ROLLO DE 200 MTS </t>
  </si>
  <si>
    <t xml:space="preserve">CABLE TELEFÓNICO JWP CU 2X22 AWG PVC ROLLO DE 200 MTS </t>
  </si>
  <si>
    <t xml:space="preserve">CABLE UTP CATEGORÍA 6AF PARA INTERIORES CAJAS DE 305 MTS </t>
  </si>
  <si>
    <t>CANDADO GRANDE</t>
  </si>
  <si>
    <t>CINTA ADHESIVA ENMASCARAR 1/2"</t>
  </si>
  <si>
    <t>CINTA AISLANTE NEGRA</t>
  </si>
  <si>
    <t>CINTA AISLANTE NEGRA # 33. DIELECTRICA</t>
  </si>
  <si>
    <t>CINTA AUTOFUNDENTE # 23. DIELECTRICA</t>
  </si>
  <si>
    <t>CINTA BANDIT 5/8</t>
  </si>
  <si>
    <t xml:space="preserve">CINTA DE ENMASCARAR ADHESIVA DE  2” PULGADAS 3M </t>
  </si>
  <si>
    <t xml:space="preserve">CINTA DE ENMASCARAR ADHESIVA DE 1”  PULGADAS 3M </t>
  </si>
  <si>
    <t>CINTA DE VINILO X ROLLO</t>
  </si>
  <si>
    <t>CINTA ENMASCARAR ROLLO ANCHA</t>
  </si>
  <si>
    <t xml:space="preserve">CINTA NEGRA X ROLLO </t>
  </si>
  <si>
    <t xml:space="preserve">CLAVIJA ENCAUCHETADA </t>
  </si>
  <si>
    <t xml:space="preserve">CLAVIJA MIRADA CHINA 30 AMP </t>
  </si>
  <si>
    <t>CLAVIJA NORMAL 15 AMP</t>
  </si>
  <si>
    <t>CONECTORES RJ 11  *  BOLSA DE 100</t>
  </si>
  <si>
    <t>CONECTORES RJ 45 BOLSA * 100</t>
  </si>
  <si>
    <t xml:space="preserve">INTERRUPTOR DOBLE </t>
  </si>
  <si>
    <t>INTERRUPTOR SENSILLO</t>
  </si>
  <si>
    <t>INTERRUPTOR TRIPLE</t>
  </si>
  <si>
    <t>KIT 400W SODIO  ( BALASTO , ARRANCADOR , BOMBILLO , CONDENSADOR )</t>
  </si>
  <si>
    <t>LAMINA CALIBRE 18 COLL ROLL</t>
  </si>
  <si>
    <t>PAPEL DE LIJA</t>
  </si>
  <si>
    <t xml:space="preserve">PLAFON ROSCA E 27 </t>
  </si>
  <si>
    <t>PLATINA 1/8" X 1 1/2"</t>
  </si>
  <si>
    <t>RUEDA ESMERIL GRAMOS 36 8 X 1 "</t>
  </si>
  <si>
    <t>RUEDA ESMERIL GRAMOS 60 8 X 1 "</t>
  </si>
  <si>
    <t>SILICONA NEGRA SIKAFLEX 221</t>
  </si>
  <si>
    <t>THINNER</t>
  </si>
  <si>
    <t>TOMA CORRIENTE DOBLE CON TAPA, POLO A TIERRA</t>
  </si>
  <si>
    <t xml:space="preserve">TOMA CORRIENTE ENCAUCHETADA </t>
  </si>
  <si>
    <t>VARILLA COPPERWELD 2,40 X 5/8 TOTALMENTE COBRE CON CONECTOR</t>
  </si>
  <si>
    <t>ESCUADRA DE 30 CMS</t>
  </si>
  <si>
    <t>ESCUADRA METALICA 10"</t>
  </si>
  <si>
    <t>MATERIALES CONSTRUCCION - PINTURA</t>
  </si>
  <si>
    <t>ADQUISICION KIT  DE PLACAS RADIOGRAFICAS</t>
  </si>
  <si>
    <t>ADQUISICION KIT DE SOLUCIONES PARA REVELAR PELICULAS RADIOGRAFICAS</t>
  </si>
  <si>
    <t>ACETILENO</t>
  </si>
  <si>
    <t>AIRE SECO COMPRIMIDO</t>
  </si>
  <si>
    <t>AIRE SINTETICO SECO</t>
  </si>
  <si>
    <t>GAS ARGON</t>
  </si>
  <si>
    <t>GAS NITROGENO GASEOSO</t>
  </si>
  <si>
    <t>GAS OXIGENO</t>
  </si>
  <si>
    <t>MEZCLA CO2 Y AR</t>
  </si>
  <si>
    <t>NITROGENO ULTRA ALTA PUREZA</t>
  </si>
  <si>
    <t xml:space="preserve">ACETILENO </t>
  </si>
  <si>
    <t>NITROGENO</t>
  </si>
  <si>
    <t>OXIGENO</t>
  </si>
  <si>
    <t>ACETONA O-A-51</t>
  </si>
  <si>
    <t>ADQUISICION DE ALCOHOL ISOPROPILICO</t>
  </si>
  <si>
    <t>AGUA DESMINERALIZADA</t>
  </si>
  <si>
    <t>ALCOHOL ANTISEPTICO</t>
  </si>
  <si>
    <t>ALCOHOL DESNATURALIZADO</t>
  </si>
  <si>
    <t>ETANOL</t>
  </si>
  <si>
    <t>GAS BUTANO</t>
  </si>
  <si>
    <t>PRIMER ZINC PHOSPHATE TEMPO</t>
  </si>
  <si>
    <t>SOLVENTE METIL  METHYL ETHYL KETONE</t>
  </si>
  <si>
    <t>TOLUENO</t>
  </si>
  <si>
    <t>ALGUICIDA</t>
  </si>
  <si>
    <t>CLARIFICADOR</t>
  </si>
  <si>
    <t>CLORO GRANULAR 70%</t>
  </si>
  <si>
    <t>CLORO GRANULAR 90%</t>
  </si>
  <si>
    <t xml:space="preserve">GAS R-22 PIPA X 30 </t>
  </si>
  <si>
    <t>SALDO CTO 053 CPA 68</t>
  </si>
  <si>
    <t>CAJA TIZA BILLAR  X 12</t>
  </si>
  <si>
    <t>AEROGRAFO DE GRAVEDAD DE 1 LITRO</t>
  </si>
  <si>
    <t>AEROGRAFO W-71</t>
  </si>
  <si>
    <t>APUNTADORES LÁSER DE ALTA GAMA</t>
  </si>
  <si>
    <t>CARTUCHO TINTA C9370A NEGRO 130ML</t>
  </si>
  <si>
    <t>CARTUCHO TINTA C9371A CYAN 130ML</t>
  </si>
  <si>
    <t>CARTUCHO TINTA C9372A MAGETA 130ML</t>
  </si>
  <si>
    <t>CARTUCHO TINTA C9373A AMARILO 130ML</t>
  </si>
  <si>
    <t>CARTUCHO TINTA C9374A GRIS 130ML</t>
  </si>
  <si>
    <t>CARTUCHO TINTA C9403A NEGRO MATE 130ML</t>
  </si>
  <si>
    <t>CINTA NEGRA PARA IMPRESORA HDP 5000 REF 84060</t>
  </si>
  <si>
    <t>CINTA TRANSPARENTE ROLLO ANCHA</t>
  </si>
  <si>
    <t>CINTA YMCK PARA IMPRESORA HDP 5000 REFERENCIA 84051</t>
  </si>
  <si>
    <t>MEMORIAS USB CON CLAVE DE SEGURIDAD 64 G</t>
  </si>
  <si>
    <t>PAPEL FOTOGRAFICO/GLOSSY X3 -ROLLO</t>
  </si>
  <si>
    <t>PELICULA DE TRANSPARENCIA PARA IMPRESORA HDP5000</t>
  </si>
  <si>
    <t>TONER 85 A HP LASER JET CE285A</t>
  </si>
  <si>
    <t>TONER AMARILLO REF: A0X5  3410I7N1 KONICA MINOLTA C35 PF-P08</t>
  </si>
  <si>
    <t>TONER AMARILLO REF: A0X5 3327G2N1 KONICA MINOLTA C35 PF-P08</t>
  </si>
  <si>
    <t>TONER CC530A</t>
  </si>
  <si>
    <t>TONER CC531A</t>
  </si>
  <si>
    <t>TONER CC532A</t>
  </si>
  <si>
    <t>TONER CC533A</t>
  </si>
  <si>
    <t>TONER CC590A</t>
  </si>
  <si>
    <t>TONER CE225A</t>
  </si>
  <si>
    <t>TONER CE390A</t>
  </si>
  <si>
    <t>TONER CE411A HP LASERJET  MAGENTA</t>
  </si>
  <si>
    <t>TONER CE411A HP LASERJET  YELLOW</t>
  </si>
  <si>
    <t>TONER CE411A HP LASERJET BLACK</t>
  </si>
  <si>
    <t>TONER CE411A HP LASERJET CYAN</t>
  </si>
  <si>
    <t>TONER CF280A HP LASERJET BLACK</t>
  </si>
  <si>
    <t>TONER FOTOCOPIADORA KONICA MINOLTA BIZHUB 160 REF: 7115</t>
  </si>
  <si>
    <t>TONER FOTOCOPIADORA LANIER LD 013 REF: 7536803043</t>
  </si>
  <si>
    <t>TONER FOTOCOPIADORA RICOH AFICIO MP201 REF: 117D/S15/LD015</t>
  </si>
  <si>
    <t>TONER FOTOCOPIADORA SHARP AL-2030 REF: AL-100TD</t>
  </si>
  <si>
    <t>TONER FOTOCOPIADORA SHARP AL-2051 AL-204TD</t>
  </si>
  <si>
    <t>TONER FOTOCOPIADORA XEROX 4510 REF: 0113R00712</t>
  </si>
  <si>
    <t>TONER HP 81X</t>
  </si>
  <si>
    <t>TONER HP 90A</t>
  </si>
  <si>
    <t>TONER HP C9730A NEGRO</t>
  </si>
  <si>
    <t>TONER HP C9731A AZUL</t>
  </si>
  <si>
    <t>TONER HP C9732A AMARILLO</t>
  </si>
  <si>
    <t>TONER HP C9733A MAGENTA</t>
  </si>
  <si>
    <t>TONER IMPRESORA HP 400 MFP REF: CE410A</t>
  </si>
  <si>
    <t>TONER IMPRESORA HP 400 MFP REF: CE411A</t>
  </si>
  <si>
    <t>TONER IMPRESORA HP 400 MFP REF: CE412A</t>
  </si>
  <si>
    <t>TONER IMPRESORA HP 400 MFP REF: CE413A</t>
  </si>
  <si>
    <t>TONER IMPRESORA HP P1102 REF: CE285A</t>
  </si>
  <si>
    <t>TONER IMPRESORA LEXMARK MS811 DN REF:524H</t>
  </si>
  <si>
    <t>TONER IMPRESORA MULTIFUNCIONAL LEXMARK MX310 REF: 604H</t>
  </si>
  <si>
    <t>TONER NEGRO REF: A0X5 2615J1N1 KONICA MINOLTA C35 PF-P08</t>
  </si>
  <si>
    <t>TONER NEGRO REF: TN414  KONICA MINOLTA 363 DK-508</t>
  </si>
  <si>
    <t>TONER NEGRO REF: TN414 KONICA MINOLTA 363</t>
  </si>
  <si>
    <t>TONER PARA IMPRESORA CP2025 REF: CC530A BLACK</t>
  </si>
  <si>
    <t>TONER PARA IMPRESORA CP2025 REF: CC531A CYAN</t>
  </si>
  <si>
    <t>TONER PARA IMPRESORA CP2025 REF: CC532A YELLOW</t>
  </si>
  <si>
    <t>TONER PARA IMPRESORA CP2025 REF: CC533A MAGENTA</t>
  </si>
  <si>
    <t>TONER PARA IMPRESORA HP 2600 REF: Q6000 A NEGRO</t>
  </si>
  <si>
    <t>TONER PARA IMPRESORA HP 2600 REF: Q6001 A CYAN</t>
  </si>
  <si>
    <t>TONER PARA IMPRESORA HP 2600 REF: Q6002 A AMARILLO</t>
  </si>
  <si>
    <t>TONER PARA IMPRESORA HP 2600 REF: Q6003 A MAGENTA</t>
  </si>
  <si>
    <t>TONER PARA IMPRESORA HP LASERJET 1536DNF MFP</t>
  </si>
  <si>
    <t>TONER PARA IMPRESORA HP LASERJET 2420 REF: 11A Q6511A</t>
  </si>
  <si>
    <t>TONER PARA IMPRESORA HP LASERJET 4200/4300 REF: Q1338A</t>
  </si>
  <si>
    <t>TONER PARA IMPRESORA HP LASERJET 4345 REF: Q5945A</t>
  </si>
  <si>
    <t>TONER PARA IMPRESORA HP LASERJET 600 M602 REF. CE 390A</t>
  </si>
  <si>
    <t>TONER PARA IMPRESORA HP OFFICE JET 4400 REF: CN690AL</t>
  </si>
  <si>
    <t>TONER PARA IMPRESORA HP OFFICE JET 4400 REF: CN691AL</t>
  </si>
  <si>
    <t>TONER PARA IMPRESORA LASER HEWLETT PACKARD 4050N REF C4127X</t>
  </si>
  <si>
    <t>TONER PARA IMPRESORA LASER HEWLETT PACKARD 4250/4350 LÁSER JET REF: Q5942X</t>
  </si>
  <si>
    <t>TONER PARA IMPRESORA LASER HEWLETT PACKARD P2035 REF CE505A</t>
  </si>
  <si>
    <t>TONER PARA IMPRESORA LASER HEWLETT PACKARD P4010-P4510-P4014N-P4015 REF: CC364A</t>
  </si>
  <si>
    <t>TONER PARA IMPRESORA LASER HP M3027-M3025  Y P3005DN  REF Q7551X</t>
  </si>
  <si>
    <t>TONER PARA IMPRESORA LASER LEXMARK T640 CARTUCHO 4018HL</t>
  </si>
  <si>
    <t>TONER PARA IMPRESORA LASER LEXMARK T-654  REF. T650H11L</t>
  </si>
  <si>
    <t>TONER PARA IMPRESORA LEXMARK MS410 DN REF. 504X</t>
  </si>
  <si>
    <t>TONER PARA IMPRESORA M4455 REF: CE390A</t>
  </si>
  <si>
    <t>TONER PARA IMPRESORAS LASERJET  P1006 REF:CB435A</t>
  </si>
  <si>
    <t>TONER PARA PLOTTER REF:C5054A</t>
  </si>
  <si>
    <t>TONER PARA PLOTTER REF:C5055A</t>
  </si>
  <si>
    <t>TONER PARA PLOTTER REF:C5056A</t>
  </si>
  <si>
    <t>TONER PARA PLOTTER REF:C5057A</t>
  </si>
  <si>
    <t>TONER REF CE255A HP LASER JET P3015</t>
  </si>
  <si>
    <t>TONER ROSA REF: A0X5 3326H6N1 KONICA MINOLTA C35 PF-P08</t>
  </si>
  <si>
    <t>UNIDAD DE IMAGEN IMPRESORA MULTIFUNCIONAL LEXMARK MX310 REF: 500Z</t>
  </si>
  <si>
    <t>UNIDAD DE IMAGEN LEXMARK MS410 REF. 500Z</t>
  </si>
  <si>
    <t>UNIDAD DE IMAGEN LEXMARK MS811 DN REF:520Z</t>
  </si>
  <si>
    <t>PISTOLA GRAPADORA INDUSTRIAL</t>
  </si>
  <si>
    <t>PRESINTADORA</t>
  </si>
  <si>
    <t>SALDO CTO 065 PAPELERIA C1</t>
  </si>
  <si>
    <t>SALDO CTO 053 CPA 72</t>
  </si>
  <si>
    <t>AMBIENTADOR 1</t>
  </si>
  <si>
    <t>ATOMIZADORES PLASTICOS MULTIUSO DE GATILLO GRUTE</t>
  </si>
  <si>
    <t>BALDE DE 10 LT</t>
  </si>
  <si>
    <t>BALDES (COMPRA)</t>
  </si>
  <si>
    <t>BAYETILLA</t>
  </si>
  <si>
    <t>BLANQUEADOR O HIPOCLORITO 1</t>
  </si>
  <si>
    <t>BLANQUEADOR O HIPOCLORITO 1 ESIMA</t>
  </si>
  <si>
    <t>BOLSA GRANDE PARA BASURA TIPO INDUSTRIAL</t>
  </si>
  <si>
    <t>BRILLA METAL</t>
  </si>
  <si>
    <t>CERA POLIMÉRICA</t>
  </si>
  <si>
    <t>CHUPA PARA BAÑO</t>
  </si>
  <si>
    <t>CHUPA PARA BAÑO ESIMA</t>
  </si>
  <si>
    <t>CHURRUSCO</t>
  </si>
  <si>
    <t>CREOLINA 1</t>
  </si>
  <si>
    <t>DESENGRASANTE</t>
  </si>
  <si>
    <t>DESMANCHADOR MULTIUSOS</t>
  </si>
  <si>
    <t>DETERGENTE MULTIUSOS EN POLVO</t>
  </si>
  <si>
    <t>DETERGENTE MULTIUSOS EN POLVO ESIMA</t>
  </si>
  <si>
    <t>DETERGENTE MULTIUSOS LÍQUIDO</t>
  </si>
  <si>
    <t>ESCOBA 3</t>
  </si>
  <si>
    <t>ESCOBA 3 ESIMA</t>
  </si>
  <si>
    <t>ESCOBAS</t>
  </si>
  <si>
    <t>ESPONJA ABRASIVA  GRUTE</t>
  </si>
  <si>
    <t>ESPONJILLA 3</t>
  </si>
  <si>
    <t>GUANTES 3</t>
  </si>
  <si>
    <t>GUANTES 3 ESIMA</t>
  </si>
  <si>
    <t>JABON ABRASIVO</t>
  </si>
  <si>
    <t>JABON CON DISPERSOR</t>
  </si>
  <si>
    <t xml:space="preserve">JABON EN BARRA </t>
  </si>
  <si>
    <t>JABON LAVA PLATOS</t>
  </si>
  <si>
    <t>JABON LAVA PLATOS ESIMA</t>
  </si>
  <si>
    <t>JABON PARA MANOS LIQUIDO DESENGRASANTE GRUTE</t>
  </si>
  <si>
    <t>LIMPIAVIDRIOS</t>
  </si>
  <si>
    <t>LIMPIAVIDRIOS ESIMA</t>
  </si>
  <si>
    <t>LIMPIONES 4</t>
  </si>
  <si>
    <t xml:space="preserve">LUSTRADOR DE MUEBLES </t>
  </si>
  <si>
    <t>PAÑOS ABSORBENTES MULTIUSOS</t>
  </si>
  <si>
    <t>PAPEL HIGIÉNICO 3</t>
  </si>
  <si>
    <t>RASTRILLOS</t>
  </si>
  <si>
    <t>RECOGEDOR DE BASURA 1</t>
  </si>
  <si>
    <t>RECOGEDOR DE BASURA ESIMA</t>
  </si>
  <si>
    <t>REMOVEDOR DE CERA</t>
  </si>
  <si>
    <t>SABRA VERDE GRUTE</t>
  </si>
  <si>
    <t>TAPABOCAS 1</t>
  </si>
  <si>
    <t>TELARAÑERO</t>
  </si>
  <si>
    <t>TOALLAS PARA MANOS 2</t>
  </si>
  <si>
    <t>TRAPERO 3</t>
  </si>
  <si>
    <t>TRAPERO ESIMA</t>
  </si>
  <si>
    <t>VARSOL ECOLÓGICO</t>
  </si>
  <si>
    <t>VARSOL ECOLÓGICO ESIMA</t>
  </si>
  <si>
    <t>BAYETILLA ROJA</t>
  </si>
  <si>
    <t>CEPILLO LIMPIADOR EXTENSIBLE</t>
  </si>
  <si>
    <t>CEPILLOS</t>
  </si>
  <si>
    <t>CEPILLOS ANTIESTATICOS P/N  CC3316</t>
  </si>
  <si>
    <t xml:space="preserve">CHAMPU PARA AERONAVES </t>
  </si>
  <si>
    <t xml:space="preserve">CHAMPU PARA COMPARTIMIENTO DEL MOTOR </t>
  </si>
  <si>
    <t>CREMA LIMPIADORA GLASS</t>
  </si>
  <si>
    <t>DESENGRASANTE INDUSTRIAL</t>
  </si>
  <si>
    <t>DESENGRASANTE LIQUIDO</t>
  </si>
  <si>
    <t xml:space="preserve">ESPONJILLA INDUSTRIAL CAFE 6"X30 PIES </t>
  </si>
  <si>
    <t xml:space="preserve">ESPONJILLA INDUSTRIAL MORADA 6"X30 PIES </t>
  </si>
  <si>
    <t xml:space="preserve">ESPONJILLA  VERDE USO GENERAL INSTITUCIONAL EN ROLLO 10CM X 5M </t>
  </si>
  <si>
    <t>HAND CLEANER TOWEL  X72</t>
  </si>
  <si>
    <t>PAÑITOS DESECHABLES HUMEDOS</t>
  </si>
  <si>
    <t>PAÑO ABRASIVO 7447  ROLLO VINOTINTO DE 6IN X 30FT</t>
  </si>
  <si>
    <t xml:space="preserve">PAÑO ABSORBENTE TELA OLEOFILICA </t>
  </si>
  <si>
    <t>PAÑO DE LIMPIEZA</t>
  </si>
  <si>
    <t>PAPEL DE ARROZ</t>
  </si>
  <si>
    <t>PAPEL LIMPIADOR INDUSTRIAL</t>
  </si>
  <si>
    <t>TRAPO COCIDO</t>
  </si>
  <si>
    <t>TRAPO DE MICROFIBRA</t>
  </si>
  <si>
    <t>VARSOL</t>
  </si>
  <si>
    <t xml:space="preserve">VARSOL </t>
  </si>
  <si>
    <t>LIMPIADOR DE EQUIPOS ELECTRONICOS ANTIESTATICO P/N MMMCL600</t>
  </si>
  <si>
    <t>TRAPO PARA REMOVER POLVO P/N MMM9027</t>
  </si>
  <si>
    <t>DESENGRASANTE ELECTRONICO</t>
  </si>
  <si>
    <t>LIMPIA CONTACTO EN SECO</t>
  </si>
  <si>
    <t>LIMPIA CONTACTOS ELECTRICOS SECO 03116</t>
  </si>
  <si>
    <t>LIMPIA CONTACTOS ELECTRICOS SECO 02180</t>
  </si>
  <si>
    <t>LIMPIADOR ALCALINO LIMPIEZA MOTORES MIL-PRF-85704C</t>
  </si>
  <si>
    <t>LIMPIADOR DE PRECISION ALCOHOL ISOPROPILICO EN AEROSOL 12ONZ./340G</t>
  </si>
  <si>
    <t>LIMPIADOR DIELECTRICO GRADO ELECTRICO  CRC 430 CM3</t>
  </si>
  <si>
    <t xml:space="preserve">LIMPIADOR ELECTRONICO </t>
  </si>
  <si>
    <t xml:space="preserve">LIMPIADOR ESPUMOSO </t>
  </si>
  <si>
    <t>LIMPIADOR FLEXIGLAS</t>
  </si>
  <si>
    <t>LIMPIADOR PARA ALTA PRESION AMS-C-22542</t>
  </si>
  <si>
    <t>NAFTA ALIFATICA ACRILIC CLEANER</t>
  </si>
  <si>
    <t>LIMPIA CONTACTO NO INFLAMABLE P/N 04016</t>
  </si>
  <si>
    <t xml:space="preserve">LIMPIADOR Y ABRILLANTADOR </t>
  </si>
  <si>
    <t>LIMPIA CONTACTO ELECTRICOS EN SECO</t>
  </si>
  <si>
    <t>DESENGRASANTE  P/N PTC-2001</t>
  </si>
  <si>
    <t>DESENGRASANTE HEAVY DUTY</t>
  </si>
  <si>
    <t>LIMPIADOR VIDIRIO PARA AVIACION</t>
  </si>
  <si>
    <t>BALDE PARA CONSTRUCCION</t>
  </si>
  <si>
    <t>NASAS CONGOLO</t>
  </si>
  <si>
    <t xml:space="preserve">CANECA DE BASURA </t>
  </si>
  <si>
    <t>CARROS DE LIMPIEZA</t>
  </si>
  <si>
    <t>CERA BRILLO PINTURA EXTERIOR</t>
  </si>
  <si>
    <t>LIMPIA CONTACTO SECADO RÁPIDO REF CRC DE 400 ML</t>
  </si>
  <si>
    <t>LIMPIA CONTACTOS DIELECTRICO</t>
  </si>
  <si>
    <t>CREMA CORPORAL</t>
  </si>
  <si>
    <t>LOCION CAPILAR</t>
  </si>
  <si>
    <t>ESCOBON CON CABO</t>
  </si>
  <si>
    <t>RASTRILLO METALICO 20 DIENTES</t>
  </si>
  <si>
    <t>DETERGENTE LIQUIDO PARA ROPA</t>
  </si>
  <si>
    <t>SUAVIZANTE PARA ROPA</t>
  </si>
  <si>
    <t>SALDO CTO ELEMENTOS PELUQUERIA</t>
  </si>
  <si>
    <t>SALDO QUIMICOS AGUA</t>
  </si>
  <si>
    <t>REPUESTOS EQUIPO AGRICOLA</t>
  </si>
  <si>
    <t>REPUESTOS PARA AUTOMOTORES</t>
  </si>
  <si>
    <t>ALTERNADOR  P/N 02035-0594</t>
  </si>
  <si>
    <t>ASM DRIVE SHAFT REAR LH P/N 1332894</t>
  </si>
  <si>
    <t>ASM DRIVE SHAFT REAR RH P/N 1332895</t>
  </si>
  <si>
    <t>BOMBA DE AGUA P/N 41341A013</t>
  </si>
  <si>
    <t>BOMBA DE AGUA P/N 5678996</t>
  </si>
  <si>
    <t>BOMBA DE AGUA  P/N 5149706</t>
  </si>
  <si>
    <t>BOMBA DE FRENOS P/N T6-6001-113</t>
  </si>
  <si>
    <t>BOOSTER, BRAKE, VACUUN P/N 2513664</t>
  </si>
  <si>
    <t>CEPILLOS BARREDORA  P/N 500392</t>
  </si>
  <si>
    <t>CILINDER SEAL KIT  P/N K-1050 ( 3 PIEZAS)</t>
  </si>
  <si>
    <t>CORREA DEL VENTILADOR  P/N 2334</t>
  </si>
  <si>
    <t>CORREAS ALTERNADOR P/N 5140928</t>
  </si>
  <si>
    <t>CORREAS COMPRESOR P/N 6.2542.0</t>
  </si>
  <si>
    <t>CORREAS VENTILADOR P/N 17430</t>
  </si>
  <si>
    <t xml:space="preserve">DIRECTIONAL  CONTROL VALVE ASSEMBLY PARA MJ-1C </t>
  </si>
  <si>
    <t xml:space="preserve">EXHAUST OULET PIPE </t>
  </si>
  <si>
    <t xml:space="preserve">FILTRO  HIDRAULICO </t>
  </si>
  <si>
    <t>FILTRO AIRE COMPRESOR P/N 23007003</t>
  </si>
  <si>
    <t>FILTRO AIRE COMPRESOR  P/N 484P</t>
  </si>
  <si>
    <t>FILTRO DE ACEITE P/N LF9080</t>
  </si>
  <si>
    <t>FILTRO DE ACEITE P/N DEUTZ 01183574</t>
  </si>
  <si>
    <t>FILTRO DE ACEITE MOTOR DIESEL A-28</t>
  </si>
  <si>
    <t>FILTRO DE AGUA P/N WF 2127</t>
  </si>
  <si>
    <t>FILTRO DE AIRE P/N AR25212782P/N AR-3501</t>
  </si>
  <si>
    <t>FILTRO DE AIRE PARA MOTOR COMPRESOR MAC P/N 230070021</t>
  </si>
  <si>
    <t>FILTRO DE AIRE P/N FRAM CA-311 O GA 327</t>
  </si>
  <si>
    <t>FILTRO DE AIRE PARA CARRO LEVANTA BOMBAS P/N 366-07188 /1503-019000</t>
  </si>
  <si>
    <t>FILTRO DE AIRE P/N 2339813K2  / 1001-43</t>
  </si>
  <si>
    <t>FILTRO DE AIRE P/N AP-3105</t>
  </si>
  <si>
    <t>FILTRO DE AIRE P/N  ECB085001 O DCO21YB</t>
  </si>
  <si>
    <t>FILTRO DE AIRE  P/N DEUTZ  P828889</t>
  </si>
  <si>
    <t>FILTRO DE AIRE P/N P150694</t>
  </si>
  <si>
    <t>FILTRO DE COMBUSTIBLE  P/N  A-97C</t>
  </si>
  <si>
    <t>FILTRO DE COMBUSTIBLE P/N 286897-031 / V8A334 / FS20022</t>
  </si>
  <si>
    <t>FILTRO DE COMBUSTIBLE  P/N A-96C</t>
  </si>
  <si>
    <t>FILTRO DE COMBUSTIBLE A-243004</t>
  </si>
  <si>
    <t>FILTRO DE COMBUSTIBLE  FS-1040</t>
  </si>
  <si>
    <t>FILTRO DE COMBUSTIBLE P/N DEUTZ 01180597</t>
  </si>
  <si>
    <t>FILTRO DE COMBUSTIBLE ) P/N DEUTZ 02113831</t>
  </si>
  <si>
    <t xml:space="preserve">FILTRO DE COMBUSTIBLE PRIMARIO CARRO MJ. P/N P-553004 </t>
  </si>
  <si>
    <t>FILTRO DE COMBUSTIBLE PRIMARIO  P/N A- 4053</t>
  </si>
  <si>
    <t>FILTRO DE COMBUSTIBLE PRIMARIO P/N HCX3726</t>
  </si>
  <si>
    <t xml:space="preserve">FILTRO DE COMBUSTIBLE PRIMARIO P/N C1110PL </t>
  </si>
  <si>
    <t>FILTRO DE COMBUSTIBLE FILTRO BOMBA  P/N 1R-0794</t>
  </si>
  <si>
    <t>FILTRO ELEMENTO COMPRESOR P/N 839000022</t>
  </si>
  <si>
    <t>FILTRO HIDRAULICO 3TON. P/N BT 420</t>
  </si>
  <si>
    <t>FITRO DE ACEITE P/N HCX-7041 /  AD-092</t>
  </si>
  <si>
    <t>FILTRO DE ACEITE P/N HCX-3757 /  A-205</t>
  </si>
  <si>
    <t>FILTRO DE ACEITE P/N FM-A67</t>
  </si>
  <si>
    <t>FITRO DE ACEITE P/N 372654 / 1R-0734  / BT-364</t>
  </si>
  <si>
    <t>FITRO DE ACEITE P/N A 4050</t>
  </si>
  <si>
    <t xml:space="preserve">FITRO DE ACEITE  P/N  A-73 </t>
  </si>
  <si>
    <t>FILTRO DE ACEITE P/N 195852/ B-2</t>
  </si>
  <si>
    <t>FILTRO DE ACEITE P/N A-11</t>
  </si>
  <si>
    <t>FILTRO DE ACEITE P/N 7500291</t>
  </si>
  <si>
    <t>FILTRO DE ACEITE P/N 76149</t>
  </si>
  <si>
    <t>FILTRO DE ACEITE  P/N  A-354</t>
  </si>
  <si>
    <t xml:space="preserve">FILTRO DE ACEITE  P/N LF-3970 </t>
  </si>
  <si>
    <t xml:space="preserve">GUAYA STOP </t>
  </si>
  <si>
    <t>HOROMETRO  P/N 181358</t>
  </si>
  <si>
    <t>HYDRAULY HAND PUMP  P/N HC-1752</t>
  </si>
  <si>
    <t>INDICADOR AMPERIOS AC P/N 288814-003</t>
  </si>
  <si>
    <t>INDICADOR CANT FUEL P/N 12CW\1320A\5</t>
  </si>
  <si>
    <t>INDICADOR FRECUENCIA  P/N 283167</t>
  </si>
  <si>
    <t>INDICADOR PRESION OIL P/N DW\6080</t>
  </si>
  <si>
    <t>INDICADOR VOLTAJE AC  P/N W8105A-009</t>
  </si>
  <si>
    <t>INDICADOR VOLTAJE DC  P/N 400642-008</t>
  </si>
  <si>
    <t>INDICADOR Y KIT DE CANTIDAD FUEL  P/N 12CW\1320A\5</t>
  </si>
  <si>
    <t xml:space="preserve">MICRO SWITCH PARA MJ-1C </t>
  </si>
  <si>
    <t xml:space="preserve">MODULATOR PC BOARD  A3 </t>
  </si>
  <si>
    <t>MOTOR DE ARRANQUE P/N 1114975</t>
  </si>
  <si>
    <t>MOTOR DE ARRANQUE P/N P-600</t>
  </si>
  <si>
    <t>MOTOR DE ARRANQUE  P/N 2316</t>
  </si>
  <si>
    <t>PLUNGER  BRAZO DE LA DIRECCION P/N 63C52651-7</t>
  </si>
  <si>
    <t>PUMP SEAL KIT   P/N K-1001</t>
  </si>
  <si>
    <t xml:space="preserve">RELAY 12VDC </t>
  </si>
  <si>
    <t>RELAY 24VDC</t>
  </si>
  <si>
    <t xml:space="preserve">RESISTOR 100-OHM, 25-W </t>
  </si>
  <si>
    <t xml:space="preserve">RESISTOR 75 OHM, 20 WATT </t>
  </si>
  <si>
    <t xml:space="preserve">RESISTOR AND DIODE ASSEMBLY </t>
  </si>
  <si>
    <t>RETENEDOR P/N MS16624-1056</t>
  </si>
  <si>
    <t>RETENEDOR P/N MS16624-1075</t>
  </si>
  <si>
    <t>RUEDAS GATOS  P/N K-2800</t>
  </si>
  <si>
    <t xml:space="preserve">SOLENOID SHUTDOWN </t>
  </si>
  <si>
    <t>SOLENOIDE STARTER</t>
  </si>
  <si>
    <t>STARTER P/N 02060-0463</t>
  </si>
  <si>
    <t xml:space="preserve">SWITCH 2 POSICIONES </t>
  </si>
  <si>
    <t xml:space="preserve">SWITCH 3 POSICIONES </t>
  </si>
  <si>
    <t>SWITCH ASSEMBLY, TIME DELAY</t>
  </si>
  <si>
    <t>TARJETA DE MEMORIA (24 VOL. BOARD ASSY MEMORY AND TIME DELAY) (PARA PLANTAS HOBART)</t>
  </si>
  <si>
    <t>TERMINALES DE ENCHUFE PLANO  HEMBRA Y MACHO</t>
  </si>
  <si>
    <t xml:space="preserve">PISTOLA </t>
  </si>
  <si>
    <t>RUEDA DE CORTE P/N 1396</t>
  </si>
  <si>
    <t>RUEDA DE CORTE P/N 01407</t>
  </si>
  <si>
    <t xml:space="preserve"> ARANDELA CONICA A3235-020-24A</t>
  </si>
  <si>
    <t>ARANDELA CONICA A3235-028-24A</t>
  </si>
  <si>
    <t>BATERIA 12 V. REF. 24-700 AMP</t>
  </si>
  <si>
    <t>BATERIA 12 V. REF. 27-900 AMP</t>
  </si>
  <si>
    <t>BATERIA 12 V. REF. 30H-1000 AMP</t>
  </si>
  <si>
    <t>BATERIA 12 V. REF. 4D-1200 AMP</t>
  </si>
  <si>
    <t>BATERIA DIESEL SVC APR 12</t>
  </si>
  <si>
    <t xml:space="preserve">BATERIAS 12 VOLTIOS 7.5 AMPERIOS </t>
  </si>
  <si>
    <t>BATERÍAS APX 5000 LI-ION 4100 MAH  IP67 P/N NNTN7033</t>
  </si>
  <si>
    <t>BATERÍAS XTS-2250 LI-ION 2700 MAH   P/N NTN 9858</t>
  </si>
  <si>
    <t>BATERÍAS XTS-4250 LI-ION 3000 MAH   P/N RNN4007</t>
  </si>
  <si>
    <t>BOMBILLO 1034</t>
  </si>
  <si>
    <t>BOMBILLO 1141</t>
  </si>
  <si>
    <t>BOMBILLO 53</t>
  </si>
  <si>
    <t>BOMBILLO 67</t>
  </si>
  <si>
    <t>BOMBILLO 14VDC</t>
  </si>
  <si>
    <t>BOMBILLO 6,6A@150W TIPO PIN  P/N 40925</t>
  </si>
  <si>
    <t>BOMBILLO 6,6A@200W TIPO PIN  P/N 20172</t>
  </si>
  <si>
    <t>BOMBILLO 6,6A@45W TIPO PIN  P/N 40732  INTERCAMBIABLE EXM</t>
  </si>
  <si>
    <t xml:space="preserve">BOMBILLO DE 220V  </t>
  </si>
  <si>
    <t>BOMBILLO DE ALOGENO  H1</t>
  </si>
  <si>
    <t>BOMBILLO DE ALOGENO H3</t>
  </si>
  <si>
    <t>BOMBILLOS 12 VOLT. 100W</t>
  </si>
  <si>
    <t>BOMBILLOS 1683</t>
  </si>
  <si>
    <t>BOMBILLOS 307</t>
  </si>
  <si>
    <t>BOMBILLOS 6839</t>
  </si>
  <si>
    <t>BOMBILLOS 767</t>
  </si>
  <si>
    <t>BOMBILLOS LED 313</t>
  </si>
  <si>
    <t>BOMBILLOS LED 327</t>
  </si>
  <si>
    <t>BROCA DE EXTENSION 12 PULGADAS, HSS , 3/32¨</t>
  </si>
  <si>
    <t>BROCA DE EXTENSION 12 PULGADAS, HSS  1/8¨</t>
  </si>
  <si>
    <t>BROCA DE EXTENSION 12 PULGADAS, HSS 5/32¨</t>
  </si>
  <si>
    <t>BROCA DE EXTENSION 12 PULGADAS, HSS 3/16¨</t>
  </si>
  <si>
    <t>BROCA PARA METAL CON ALEACION DE COBALTO CO, 1/16¨</t>
  </si>
  <si>
    <t>BROCA PARA METAL CON ALEACION DE COBALTO 3/32¨</t>
  </si>
  <si>
    <t>BROCA PARA METAL CON ALEACION DE COBALTO 1/8¨</t>
  </si>
  <si>
    <t>BROCA PARA METAL CON ALEACION DE COBALTO 3/16¨</t>
  </si>
  <si>
    <t>BROCA PARA METAL CON ALEACION DE COBALTO 1/4¨</t>
  </si>
  <si>
    <t>BROCA PARA METAL CON ALEACION DE COBALTO 2 MILIMETROS</t>
  </si>
  <si>
    <t>BROCA PARA METAL CON ALEACION DE COBALTO 2.5 MILIMETROS</t>
  </si>
  <si>
    <t>BROCA PARA METAL CON ALEACION DE COBALTO 3 MILIMETROS</t>
  </si>
  <si>
    <t>BROCA PARA METAL CON ALEACION DE COBALTO 3,5 MILIMETROS</t>
  </si>
  <si>
    <t>BROCA PARA METAL CON ALEACION DE COBALTO 4 MILIMETROS</t>
  </si>
  <si>
    <t>BROCA PARA METAL CON ALEACION DE COBALTO 4,5 MILIMETROS</t>
  </si>
  <si>
    <t>BROCA PARA METAL HSS 1/16¨</t>
  </si>
  <si>
    <t>BROCA PARA METAL HSS 3/32¨</t>
  </si>
  <si>
    <t>BROCA PARA METAL HSS 1/8¨</t>
  </si>
  <si>
    <t>BROCA PARA METAL HSS 5/32¨</t>
  </si>
  <si>
    <t>BROCA PARA METAL HSS 3/16¨</t>
  </si>
  <si>
    <t>BROCA PARA METAL HSS 1/4¨</t>
  </si>
  <si>
    <t>BROCA PARA METAL HSS 2 MILIMETROS</t>
  </si>
  <si>
    <t>BROCA PARA METAL HSS 2,5 MILIMETROS</t>
  </si>
  <si>
    <t>BROCA PARA METAL HSS 3 MILIMETROS</t>
  </si>
  <si>
    <t>BROCA PARA METAL HSS 3.5 MILIMETROS</t>
  </si>
  <si>
    <t>BROCA PARA METAL HSS 4 MILIMETROS</t>
  </si>
  <si>
    <t>BROCA PARA METAL HSS  4.5 MILIMETROS</t>
  </si>
  <si>
    <t>BROCA PARA METAL HSS  5 MILIMETROS</t>
  </si>
  <si>
    <t>CONO DE VIENTO MANGAVELETAS 18”X8” PULGADAS ML 1548</t>
  </si>
  <si>
    <t>DISCO ABRASIVO AZUL 2 PULGADAS P/N 61500141710</t>
  </si>
  <si>
    <t>DISCO ABRASIVO AZUL 3 PULGADAS P/N 61500141785</t>
  </si>
  <si>
    <t>DISCO ABRASIVO MARRON 2 " P/N 61500141736</t>
  </si>
  <si>
    <t>DISCO ABRASIVO MARRON 3" P/N 61500141801</t>
  </si>
  <si>
    <t xml:space="preserve">DISCO ABRASIVO ROJO 2"  P/N 61500141728 </t>
  </si>
  <si>
    <t>DISCO ABRASIVO ROJO 3" P/N 61500141793</t>
  </si>
  <si>
    <t>DISCOS DE CORTE PARA MOTORTOOL</t>
  </si>
  <si>
    <t>DISCOS DE CORTE PARA PULIDORA</t>
  </si>
  <si>
    <t>DISCOS DE CORTE PARA PULIDORA 7" X 1/16</t>
  </si>
  <si>
    <t>DISCOS DE CORTE PARA PULIDORA  4" X 1/16</t>
  </si>
  <si>
    <t>DISCOS DE CORTE PARA TRONZADORA</t>
  </si>
  <si>
    <t xml:space="preserve">DISCOS DE LIJA ROLOCK GRANO # 36 </t>
  </si>
  <si>
    <t>DISCOS PARA CORTE 3"DIAMETRO X 1/16" ESPESOR X 1/4 DIAM INTERN</t>
  </si>
  <si>
    <t xml:space="preserve">CUCHILLAS PARA CORTE  1/4 " ARBOR HOLE  </t>
  </si>
  <si>
    <t>HOJAS PARA SEGUETA</t>
  </si>
  <si>
    <t>KIT BROCAS DE COBALTO</t>
  </si>
  <si>
    <t>SCREW  (TORNILLO AVELLANADO) MS24694-S6</t>
  </si>
  <si>
    <t>SCREW   MS27039-1-8</t>
  </si>
  <si>
    <t>SCREW MS27039-1-4</t>
  </si>
  <si>
    <t>SCREW MS27039-1-6</t>
  </si>
  <si>
    <t>SCREW MS27039-1-8</t>
  </si>
  <si>
    <t>SCREW MS27039-1-10</t>
  </si>
  <si>
    <t>SCREW AN509-10-R10</t>
  </si>
  <si>
    <t>SCREW AN509-10-R11</t>
  </si>
  <si>
    <t>SCREW AN509-10-R12</t>
  </si>
  <si>
    <t>SCREW AN509-10-R13</t>
  </si>
  <si>
    <t>SCREW AN509-10-R14</t>
  </si>
  <si>
    <t>SCREW AN509-10-R15</t>
  </si>
  <si>
    <t>SCREW AN509-10-R16</t>
  </si>
  <si>
    <t>SCREW AN509-10-R17</t>
  </si>
  <si>
    <t>SCREW AN509-10-R18</t>
  </si>
  <si>
    <t>SCREW NAS602-10</t>
  </si>
  <si>
    <t>SCREW NAS602-11</t>
  </si>
  <si>
    <t>SCREW NAS602-12</t>
  </si>
  <si>
    <t>SCREW  NAS602-13</t>
  </si>
  <si>
    <t>SCREW  NAS602-14</t>
  </si>
  <si>
    <t>SCREW  NAS602-6</t>
  </si>
  <si>
    <t>SCREW  NAS602-7</t>
  </si>
  <si>
    <t>SCREW NAS602-8</t>
  </si>
  <si>
    <t>SCREW NAS602-9</t>
  </si>
  <si>
    <t>SCREW NAS603-10</t>
  </si>
  <si>
    <t>SCREW NAS603-11</t>
  </si>
  <si>
    <t>SCREW NAS603-12</t>
  </si>
  <si>
    <t>SCREW NAS603-13</t>
  </si>
  <si>
    <t>TUBO FLUORESCENTE NVG</t>
  </si>
  <si>
    <t>TUERCA MINI NUT MS21042L-5</t>
  </si>
  <si>
    <t>TUERCA MINI NUT MS21042L-6</t>
  </si>
  <si>
    <t xml:space="preserve">PORTA ESCOBILLAS </t>
  </si>
  <si>
    <t>RUEDAS TIPO INDUSTRIAL PARA TRABAJO EN CONCRETO  GIRATORIAS Y FIJAS DE 4"X 2"</t>
  </si>
  <si>
    <t>RUEDAS TIPO INDUSTRIAL PARA TRABAJO EN CONCRETO  GIRATORIAS Y FIJAS DE 6"X 2"</t>
  </si>
  <si>
    <t>RUEDAS TIPO INDUSTRIAL PARA TRABAJO EN CONCRETO  GIRATORIAS Y FIJAS DE 8"X 2"</t>
  </si>
  <si>
    <t>RUEDAS TIPO INDUSTRIAL PARA TRABAJO EN CONCRETO GIRATORIAS Y FIJAS DE 10"X 2"</t>
  </si>
  <si>
    <t>SCREW  NAS603-14</t>
  </si>
  <si>
    <t>SCREW NAS603-6</t>
  </si>
  <si>
    <t>SCREW  NAS603-7</t>
  </si>
  <si>
    <t>SCREW    NAS603-8</t>
  </si>
  <si>
    <t>SCREW  NAS603-9</t>
  </si>
  <si>
    <t>BALINERA 608</t>
  </si>
  <si>
    <t>BALINERA 6201</t>
  </si>
  <si>
    <t>BALINERA 6202</t>
  </si>
  <si>
    <t>BLOWER PARA AIRE DE 18000 BTU INVERTER LG</t>
  </si>
  <si>
    <t>BLOWER PARA AIRE DE 24000 BTU MARCA CONFORTFRESH INVERTER</t>
  </si>
  <si>
    <t>BLOWER PARA AIRE DE 24000 BTU MARCA LG  INVERTER</t>
  </si>
  <si>
    <t>BLOWER PARA MANEJADORA SAMSUNG DE 18000 BTU</t>
  </si>
  <si>
    <t>BLOWER PARA MANEJADORA SAMSUNG DE 24000 BTU</t>
  </si>
  <si>
    <t>CAPACITOR DE MARCHA DE 1,5 UF</t>
  </si>
  <si>
    <t>CAPACITOR DE MARCHA DE 2 UF</t>
  </si>
  <si>
    <t>CAPACITOR DE MARCHA DE 4 UF</t>
  </si>
  <si>
    <t>CAPACITOR DE MARCHA DE 5 UF</t>
  </si>
  <si>
    <t>CAPACITOR DE MARCHA DE 50 UF</t>
  </si>
  <si>
    <t>CAPACITOR DE MARCHA DE 6 UF</t>
  </si>
  <si>
    <t>CAPACITOR DE MARCHA DE 60 UF</t>
  </si>
  <si>
    <t xml:space="preserve">CONTACTOR DE TRES POLOS BOBINA 220 V X 30 AMP </t>
  </si>
  <si>
    <t xml:space="preserve">CONTACTOR DE TRES POLOS BOBINA 24 V X 30 AMP </t>
  </si>
  <si>
    <t>MALLA PARA FILTRO DE AIRE ACONDICIONADO CENTRAL</t>
  </si>
  <si>
    <t>MOTOR BLOWER PARA AIRE INVERTER CONFORFRESH DE 24000 BTU</t>
  </si>
  <si>
    <t>MOTOR BLOWER PARA AIRE INVERTER LG DE 18000 BTU</t>
  </si>
  <si>
    <t>MOTOR CONDENSADORA Y ASPA LG DE 24000 BTU</t>
  </si>
  <si>
    <t>MOTOR CONDENSADORA Y ASPA SAMSUNG DE 18000 BTU</t>
  </si>
  <si>
    <t>MOTOR CONDENSADORA Y ASPA SAMSUNG DE 24000 BTU</t>
  </si>
  <si>
    <t>TORNILLO CON ARANDELA Y TUERCA DE 1/4 X 1 1/2"</t>
  </si>
  <si>
    <t>TUERCA CONICA PARA AIRE ACONDICIONADO EN BRONCE DE 1/4"</t>
  </si>
  <si>
    <t>TUERCA CONICA PARA AIRE ACONDICIONADO EN BRONCE DE 3/8"</t>
  </si>
  <si>
    <t>TUERCA CONICAPARA AIRE ACONDICIONADO EN BRONCE DE 1/2"</t>
  </si>
  <si>
    <t>TUERCA CONICAPARA AIRE ACONDICIONADO EN BRONCE DE 5/8"</t>
  </si>
  <si>
    <t>BATERIA 24H 750AMP</t>
  </si>
  <si>
    <t>BATERIA 31H 1100AMP</t>
  </si>
  <si>
    <t>BATERIA DIESEL SVC APR 12P/N 4012864</t>
  </si>
  <si>
    <t>BATERIAS UPS MODELO FL1290(12V9AH/20HR) FL1290(12V9AH/20HR)</t>
  </si>
  <si>
    <t>BOMBILLO AHORRADOR DE 25 W ESPIRAL 110V</t>
  </si>
  <si>
    <t>BOMBILLOS AHORRADORES LUZ BLANCA 15 W</t>
  </si>
  <si>
    <t>BROCA SDS PLUS 1/4 X 6 "</t>
  </si>
  <si>
    <t>BROCA SDS PLUS 3/8 X 12 "</t>
  </si>
  <si>
    <t>BROCA SDS PLUS 3/8 X 6 "</t>
  </si>
  <si>
    <t>BROCAS PLUS DE 1/4" HASTA 1/2"</t>
  </si>
  <si>
    <t>DISCO ABRASIVO CORTE METAL  DE 4 1/2 "</t>
  </si>
  <si>
    <t>DISCO ABRASIVO CORTE METAL DE 14"</t>
  </si>
  <si>
    <t>DISCO ABRASIVO CORTE METAL DE 7"</t>
  </si>
  <si>
    <t>DISCO DE TUNGSTENO DE 10"</t>
  </si>
  <si>
    <t>DISCO PARA CORTE DE CONCRETO DE 4 1/2 "</t>
  </si>
  <si>
    <t>DISCO PARA CORTE DE CONCRETO DE 7"</t>
  </si>
  <si>
    <t>JUEGO CUCHILLAS PARA CANTEADORA DE 30 CM</t>
  </si>
  <si>
    <t>JUEGO CUCHILLAS PARA CEPILLAODRA</t>
  </si>
  <si>
    <t>JUEGO DE BROCAS PARA LAMINA</t>
  </si>
  <si>
    <t>JUEGO DE FRESAS PARA RUTEADORA</t>
  </si>
  <si>
    <t>LAMPARA LED REDONDA</t>
  </si>
  <si>
    <t xml:space="preserve">MOTOR BOMBA SUMERGIBLE </t>
  </si>
  <si>
    <t>TUBO FLUORESCENTE 17W T8</t>
  </si>
  <si>
    <t>DISCO ABRASIVO PULIDORA 7"</t>
  </si>
  <si>
    <t>DISPLAY CUCHILLAS</t>
  </si>
  <si>
    <t>REPUESTOS CUCHILLAS</t>
  </si>
  <si>
    <t>REPUESTOS CUCHILLAS PATILLERAS</t>
  </si>
  <si>
    <t>DISCO DURO EXTERNO 4 TB</t>
  </si>
  <si>
    <t>DISCOS DUROS 2TB</t>
  </si>
  <si>
    <t>UNIDAD DE ALMACENAMIENTO RED NAS</t>
  </si>
  <si>
    <t>CAPACITOR DE MARCHA DE 1,5 MDF</t>
  </si>
  <si>
    <t>CAPACITOR DE MARCHA DE 2,5 MDF</t>
  </si>
  <si>
    <t>CAPACITOR DE MARCHA DE 3 MDF</t>
  </si>
  <si>
    <t>CAPACITOR DE MARCHA DE 50 MDF</t>
  </si>
  <si>
    <t>TARJETA ELECTRONICA UNIVERSAL</t>
  </si>
  <si>
    <t>RODAMIENTO 608</t>
  </si>
  <si>
    <t>MOTOR VENTILADOR PARA CONDENSADORA DE 18000 BTU</t>
  </si>
  <si>
    <t>COMPRESOR PARA AIRE DE 18000 BTU X 220 V</t>
  </si>
  <si>
    <t xml:space="preserve">MODEM WIFI </t>
  </si>
  <si>
    <t>LAN SWITCH</t>
  </si>
  <si>
    <t>TERMOS</t>
  </si>
  <si>
    <t>PORTA COMIDAS X 3</t>
  </si>
  <si>
    <t>VIVERES Y PRODUCTOS PARA PREPACION DE ALIMENTOS.</t>
  </si>
  <si>
    <t>VOLADORES POLVORA</t>
  </si>
  <si>
    <t>ATOMIZADORES</t>
  </si>
  <si>
    <t>AHUMADOR EN ACERO MEDIANO</t>
  </si>
  <si>
    <t>FUSE-20A P/N 288019-004</t>
  </si>
  <si>
    <t xml:space="preserve">FUSIBLE  DE VIDRIO 10A </t>
  </si>
  <si>
    <t xml:space="preserve">FUSIBLE DE VIDRIO 2A </t>
  </si>
  <si>
    <t>FUSIBLES PLANOS AUTOMOTRIZ (DE 5A, 10A, 15A, 20A, 25A, 30A) P/N</t>
  </si>
  <si>
    <t>KIT PERNOCTA PARA CN-235</t>
  </si>
  <si>
    <t>KIT PERNOCTA PARA KFIR</t>
  </si>
  <si>
    <t>KIT PERNOCTA PARA T 37B</t>
  </si>
  <si>
    <t>GALGAS PARA MEDIDA DE REMACHES</t>
  </si>
  <si>
    <t>CABLES TEST MULTIMETRO FLUKE  TL75</t>
  </si>
  <si>
    <t>ABRAZADERA DE ESCAPE DE ACERO INOXIDABLE 291386</t>
  </si>
  <si>
    <t xml:space="preserve"> THINER CORRIENTE </t>
  </si>
  <si>
    <t xml:space="preserve"> THINER  ACRILICO</t>
  </si>
  <si>
    <t xml:space="preserve">ADHESIVO SPRAY 80 </t>
  </si>
  <si>
    <t>KIT DE TUBOS TERMOENCOGIBLES FP-301  P/N 37677</t>
  </si>
  <si>
    <t>SELLADOR DE SILICONA</t>
  </si>
  <si>
    <t>ABRAZADERAS METALICA 1/4"</t>
  </si>
  <si>
    <t>ABRAZADERAS METALICA 3/8"</t>
  </si>
  <si>
    <t>ABRAZADERAS METALICA 1/2"</t>
  </si>
  <si>
    <t>ABRAZADERAS METALICA 1"</t>
  </si>
  <si>
    <t>ABRAZADERAS METALICA 2"</t>
  </si>
  <si>
    <t>ABRAZADERAS METALICA 3"</t>
  </si>
  <si>
    <t>ABRAZADERAS METALICA 4"</t>
  </si>
  <si>
    <t>ACOPLE RAPIDO PARA MANGUERA DE AIRE DE 3/8</t>
  </si>
  <si>
    <t>ADHESIVE PLASTICO ALTA FUERZA BAJA VISCOSIDAD.</t>
  </si>
  <si>
    <t>ADHESIVO INSTANTANEO 460</t>
  </si>
  <si>
    <t>ADHESIVO INSTANTANEO 410</t>
  </si>
  <si>
    <t>ADHESIVO LOCKTITE KIT LR-PBK</t>
  </si>
  <si>
    <t xml:space="preserve">ADQUISICION DE BOLSA PLÁSTICA CON CIERRE HERMÉTICO </t>
  </si>
  <si>
    <t>ADQUISICION DE BROCHAS</t>
  </si>
  <si>
    <t>ADQUISICION DE CINTA DE ALUMINIO</t>
  </si>
  <si>
    <t>ADQUISICION DE MANGUERAS DE OXIGENO</t>
  </si>
  <si>
    <t>ADQUISICIÓN DE TINTA PENETRANTE</t>
  </si>
  <si>
    <t>PINTURA AEROSOL AMARILLA</t>
  </si>
  <si>
    <t>PINTURA AEROSOL AMARILLA FLUORESCENTE</t>
  </si>
  <si>
    <t>PINTURA AEROSOL AZUL</t>
  </si>
  <si>
    <t>PINTURA AEROSOL BASE GRIS</t>
  </si>
  <si>
    <t>PINTURA AEROSOL GRIS</t>
  </si>
  <si>
    <t>PINTURA AEROSOL GRIS MATE</t>
  </si>
  <si>
    <t>PINTURA AEROSOL NEGRO MATE</t>
  </si>
  <si>
    <t>PINTURA AEROSOL NEGRO TERINSA</t>
  </si>
  <si>
    <t>PINTURA AEROSOL ROJO</t>
  </si>
  <si>
    <t>PINTURA AEROSOL ROJO BRILLANTE</t>
  </si>
  <si>
    <t>ALAMBRE DE FRENADO 0.25</t>
  </si>
  <si>
    <t>ALAMBRE DE FRENADO NO. 22</t>
  </si>
  <si>
    <t>ALAMBRE DE FRENADO NO. 32</t>
  </si>
  <si>
    <t>ALAMBRE DE FRENADO NO.20</t>
  </si>
  <si>
    <t>ALAMBRE DE FRENADO NO.40</t>
  </si>
  <si>
    <t>ALAMBRE PARA FRENO 0.40</t>
  </si>
  <si>
    <t>ALODINE</t>
  </si>
  <si>
    <t>ALUMINUM OXIDE-QUICK LOCK-TYPER ROLOC  (ROJO-AZUL-MARRON)</t>
  </si>
  <si>
    <t>ANGULO 1" 1/2 X 1/8" X 6 M</t>
  </si>
  <si>
    <t>ANGULO 1" X 1/8" X 6 M</t>
  </si>
  <si>
    <t>ANGULO 3/4" X 1/8" X 6 M</t>
  </si>
  <si>
    <t>ANTICORROSIVO SPRAY AMARILLO C-614</t>
  </si>
  <si>
    <t>BAJALENGUAS</t>
  </si>
  <si>
    <t>BARNIZ</t>
  </si>
  <si>
    <t>BATERIA ALKALINA A A</t>
  </si>
  <si>
    <t>BATERIA DE 1.5V TAMAÑO C</t>
  </si>
  <si>
    <t>BATERIA DE 1.5V TAMAÑO D</t>
  </si>
  <si>
    <t>BATERIA DE 9V DC</t>
  </si>
  <si>
    <t>BATERIAS TREPLE AAA</t>
  </si>
  <si>
    <t>RUEDA DE ALAMBRE DE BANCO 5/8</t>
  </si>
  <si>
    <t>BOLSA PLASTICA CON CIERRE HERMETICO 17 X15 CM</t>
  </si>
  <si>
    <t>BOLSA PLASTICA CON CIERRE HERMETICO 18 X20 CM</t>
  </si>
  <si>
    <t>BOLSA PLASTICA CON CIERRE HERMETICO 27 X28 CM</t>
  </si>
  <si>
    <t>BOLSA TELA PARA TORNILLOS</t>
  </si>
  <si>
    <t>BOLSA ZIP LOCK</t>
  </si>
  <si>
    <t>BOQUILLA DE ACPM</t>
  </si>
  <si>
    <t>BRIDAS AMARRE 10 CM/2,5 MM (X 100)</t>
  </si>
  <si>
    <t>BRIDAS AMARRE 15 CM/3.2MM (X100)</t>
  </si>
  <si>
    <t>BRIDAS DE NYLON BLANCA RU MS-3367 CV-080 PQT X 100 UND</t>
  </si>
  <si>
    <t>BRIDAS DE NYLON BLANCA RU MS-3367 CV-120S PQT X 100 UND</t>
  </si>
  <si>
    <t>BRIDAS DE NYLON BLANCA RU MS-3367 CV-150S PQT X 100 UND</t>
  </si>
  <si>
    <t>BRIDAS DE NYLON BLANCA RU MS-3367 CV-200M PQT X 100 UND</t>
  </si>
  <si>
    <t>BRIDAS DE NYLON BLANCA RU MS-3367 CV-400S PQT X 100 UND</t>
  </si>
  <si>
    <t>BROCHAS GLAS PARA FIBRA DE VIDRIO DE 1"</t>
  </si>
  <si>
    <t>BROCHAS GLAS PARA FIBRA DE VIDRIO DE 2"</t>
  </si>
  <si>
    <t>BROCHAS PARA LIMPIEZA DE 2 PULGADAS</t>
  </si>
  <si>
    <t>BUNGEE ALTA RESISTENCIA NEGRO</t>
  </si>
  <si>
    <t>CABLE 28 VDC X 40 PIES DE LARGO (PARA PLANTAS HOBART)</t>
  </si>
  <si>
    <t>CABLE AERONAUTICO  CALIBRE NO 20</t>
  </si>
  <si>
    <t>CABLE AERONAUTICO NO. 18</t>
  </si>
  <si>
    <t>CABLE ELECTRICO AUTOMOTRIZ EN METROS #2</t>
  </si>
  <si>
    <t>CABLE ELECTRICO AUTOMOTRIZ EN METROS #8</t>
  </si>
  <si>
    <t>CABLE ELECTRICO AUTOMOTRIZ EN METROS #10</t>
  </si>
  <si>
    <t>CABLE ELECTRICO AUTOMOTRIZ EN METROS #12</t>
  </si>
  <si>
    <t>CABLE ELECTRICO AUTOMOTRIZ EN METROS #14</t>
  </si>
  <si>
    <t>CABLES CON PINSAS PARA CARGADOR DE BATERIA</t>
  </si>
  <si>
    <t>CADENA DE 3/8</t>
  </si>
  <si>
    <t xml:space="preserve">CAJA DE PIPETAS DE TRANSFERENCIA </t>
  </si>
  <si>
    <t>CAJAS DE CARTÓN CORRUGADO CON CAPACIDAD DE 200 LIBRAS, DE 20 X 20 X 20”, MODEL S-4697 POR UNIDAD._x000D_
CAJAS DE CARTÓN ONDULADO DE ALTA CALIDAD, UTILIZADAS PARA EMPAQUE, ALMACENAMIENTO Y ENVÍO DE PRODUCTOS; FÁCIL DE CONFIGURAR, CARGAR Y CERRAR. ENVIADAS PLANAS.</t>
  </si>
  <si>
    <t>CAJAS DE CARTÓN CORRUGADO CON CAPACIDAD DE 200 LIBRAS, DE 20 X 20 X 25”, MODEL S-4544 POR UNIDAD. CAJAS DE CARTÓN ONDULADO DE ALTA CALIDAD, UTILIZADAS PARA EMPAQUE, ALMACENAMIENTO Y ENVÍO DE PRODUCTOS; FÁCIL DE CONFIGURAR, CARGAR Y CERRAR. ENVIADAS PLANAS.</t>
  </si>
  <si>
    <t>CAÑAMO PARAFINADO</t>
  </si>
  <si>
    <t>CINTA ADHESIVA DE ALTA VELOCIDAD 2"</t>
  </si>
  <si>
    <t xml:space="preserve">CINTA AISLANTE ENCAUCHETAR </t>
  </si>
  <si>
    <t>CINTA CORTE SIERRA SINFÍN(100" LARGOX1/2 ANCHOXO.025 ESPESOR)</t>
  </si>
  <si>
    <t>CINTA CORTE SIERRA SINFÍN(100" LARGOX1/4 ANCHOXO.025 ESPESOR)</t>
  </si>
  <si>
    <t>CINTA DE ALUMINIO 1¨</t>
  </si>
  <si>
    <t>CINTA DE ALUMINIO 1 1 /2¨</t>
  </si>
  <si>
    <t>CINTA DE ALUMINIO 2¨</t>
  </si>
  <si>
    <t xml:space="preserve">CINTA DE EMBALAJE 305T 48 MM X 100 MTS </t>
  </si>
  <si>
    <t>KIT CINTA DE ENMASCARAR</t>
  </si>
  <si>
    <t>CINTA DE ENMASCARAR SAE-AMS-T-21595 DE 1/2¨</t>
  </si>
  <si>
    <t>CINTA DE ENMASCARAR   SAE-AMS-T-21595  DE 1¨</t>
  </si>
  <si>
    <t>CINTA DE ENMASCARAR SAE-AMS-T-21595 DE 1 1/2¨</t>
  </si>
  <si>
    <t>CINTA DE ENMASCARAR SAE-AMS-T-21595  DE 2¨</t>
  </si>
  <si>
    <t>CINTA DE ENMASCARAR  SAE-AMS-T-21595 DE 3¨</t>
  </si>
  <si>
    <t>CINTA DE TELA DE VIDRIO</t>
  </si>
  <si>
    <t>CINTA DOBLE FAZ  VHB  1 IN X 36 YD</t>
  </si>
  <si>
    <t>CINTA DOBLE FAZ DE 2" (TELA BLANCA)</t>
  </si>
  <si>
    <t>CINTA ELECTRICA AUTOFUNDENTE PARA ALTO VOLTAGE</t>
  </si>
  <si>
    <t>CINTA ENCAUCHETAR ALTA TEMPERATURA</t>
  </si>
  <si>
    <t>KIT CINTA ENMASCARAR AERONAVES</t>
  </si>
  <si>
    <t xml:space="preserve">CINTA ADHESIVA RESISTENTE AL DESLIZAMIENTO  51MM X 18.3M </t>
  </si>
  <si>
    <t>CINTA METRICA</t>
  </si>
  <si>
    <t>CINTA PARA LIJADORA ROTATORIA (TODOS LOS GRANOS)</t>
  </si>
  <si>
    <t>CINTA PARA LIJADORA ROTATORIA (TODOS LOS GRANOS) 24" DIAMETRO X 3/4 ANCHO</t>
  </si>
  <si>
    <t>CINTA POLIURETANO PROTECCION EROSION 3M 4" X 36 YARDAS</t>
  </si>
  <si>
    <t>CINTA SELLANTE</t>
  </si>
  <si>
    <t>CINTA TEFLON</t>
  </si>
  <si>
    <t>CINTA TRASPARENTE DE 2 " X 100 MTS</t>
  </si>
  <si>
    <t xml:space="preserve">CONECTOR PARA BORNES PARA BATERIA </t>
  </si>
  <si>
    <t xml:space="preserve">CONECTORES DE 115VAC </t>
  </si>
  <si>
    <t>CONECTORES DE 28VDC</t>
  </si>
  <si>
    <t>CORREAS DE AMARRE CAPACIDAD DE 5000 LBS</t>
  </si>
  <si>
    <t>SUJETADOR DE CIERRE REUTILIZABLE</t>
  </si>
  <si>
    <t>RELLENADOR PLASTICO ULTRALIGERO</t>
  </si>
  <si>
    <t xml:space="preserve">ELECTRODOS DE BARRA GRADO MILITAR </t>
  </si>
  <si>
    <t>ELECTRODOS DE DISCO GRADO MILITAR</t>
  </si>
  <si>
    <t>ESPATULA PLASTICA 4"</t>
  </si>
  <si>
    <t>ESPATULAS PLASTICAS (BOEING APROVED SCRATCHING ALCLAD)</t>
  </si>
  <si>
    <t>ESPATULAS PLASTICAS REFORZADAS 4"X2,8"</t>
  </si>
  <si>
    <t>ESTAÑO RECINA</t>
  </si>
  <si>
    <t>EXTENSION  110 VLTS</t>
  </si>
  <si>
    <t>TELA FIBRA DE VIDRIO 7781</t>
  </si>
  <si>
    <t>FRASCO PARA MUESTRA DE LABORATORIO (ACEITE)</t>
  </si>
  <si>
    <t>FUNDA TERMOENCOGIBLE FP-301</t>
  </si>
  <si>
    <t>GAS PARA CAUTIN PRESENTACIÓN</t>
  </si>
  <si>
    <t>TUERCA HEXAGONAL CON SUJECION PARA PURGA NEUMATICA P/N CHN-FW-1/8</t>
  </si>
  <si>
    <t>TUERCA HEXAGONAL CON SUJECION PARA PURGA NEUMATICA P/N CHN-FW-3/32</t>
  </si>
  <si>
    <t>HOJAS PARA ABSORCION DE HIDROCARBUROS 48 CM X 43 CM</t>
  </si>
  <si>
    <t>HYSOL (PEGANTE ESTRUCTURAL) P/N EA 934NA</t>
  </si>
  <si>
    <t>HYSOL (PEGANTE ESTRUCTURAL) P/N EA 960F</t>
  </si>
  <si>
    <t xml:space="preserve">INHIBITOR DE ADHESION DE HIELO </t>
  </si>
  <si>
    <t>INHIBIDOR DE CORROSIÓN SP 350</t>
  </si>
  <si>
    <t>INHIBIDOR DE CORROSIÓN SP 400</t>
  </si>
  <si>
    <t>JUEGO DE LIMAS</t>
  </si>
  <si>
    <t>KIT CONTROL DE DERRAMES DERIVADOS DE PETROLEO</t>
  </si>
  <si>
    <t>LAMINA ACERO DE AVIACION AMS 5518K 0,025¨</t>
  </si>
  <si>
    <t>LAMINA ACERO DE AVIACION AMS 5517L 0,040¨</t>
  </si>
  <si>
    <t>LAMINA ACERO INOXIDABLE CALIBRE .18 4 X 8</t>
  </si>
  <si>
    <t>LAMINA ACERO INOXIDABLE CALIBRE .20 4 X 8</t>
  </si>
  <si>
    <t>LAMINA ACRILICA COLOR NEGRO 1,20 MTRS X 2,40 MTRS</t>
  </si>
  <si>
    <t>LAMINA ACRILICA TRANSP 5MM</t>
  </si>
  <si>
    <t>LAMINA COLD ROLL CALIBRE .18 4 X 8</t>
  </si>
  <si>
    <t>LAMINA COLD ROLL CALIBRE .20 4 X 8</t>
  </si>
  <si>
    <t>LAMINA DE CORCHO CAUCHO</t>
  </si>
  <si>
    <t>LAMINA DURALUMINIO CAL. 0,020¨</t>
  </si>
  <si>
    <t>LAMINA DURALUMINIO CAL. 0,025¨</t>
  </si>
  <si>
    <t>LAMINA DURALUMINIO CAL. 0,032¨</t>
  </si>
  <si>
    <t>LAMINA DURALUMINIO CAL. 0,040¨</t>
  </si>
  <si>
    <t>LAMINA DURALUMINIO CAL. 0,050¨</t>
  </si>
  <si>
    <t>LÁMINA FLEXIGLAS 3MM</t>
  </si>
  <si>
    <t>LEAK DETECTION COMPOUND (DETECTOR ESCAPES)</t>
  </si>
  <si>
    <t>CINTA LIJA ANTIDESLIZANTE</t>
  </si>
  <si>
    <t>LIJA NO. 100</t>
  </si>
  <si>
    <t>LIJA NO. 110</t>
  </si>
  <si>
    <t>LIJA NO. 200</t>
  </si>
  <si>
    <t>LIJA NO. 300</t>
  </si>
  <si>
    <t>LIJA NO. 320</t>
  </si>
  <si>
    <t>KIT LIJA ROTO ORBITAL</t>
  </si>
  <si>
    <t>LIQUIDO PARA DETECCIÓN DE FUGAS DE OXIGENO</t>
  </si>
  <si>
    <t>FIJADOR DE ROSCA 242</t>
  </si>
  <si>
    <t>SELLADOR DE ROSCA 225</t>
  </si>
  <si>
    <t>GEL ADHESIVO 409</t>
  </si>
  <si>
    <t xml:space="preserve">LUPAS DE BOLSILLO </t>
  </si>
  <si>
    <t>LUZ DE STROBER TIPO LICUADORA PARA VEHICULO DE IMAN</t>
  </si>
  <si>
    <t>MANGAVELETA</t>
  </si>
  <si>
    <t>MANGUERA HIDROLAVADORA</t>
  </si>
  <si>
    <t>MANGUERA  PRESION  3/8</t>
  </si>
  <si>
    <t xml:space="preserve">MANGUERA HIDRAULICA DE 1/2 </t>
  </si>
  <si>
    <t>MANGUERA RADIADOR 1 1/2 PULGADA</t>
  </si>
  <si>
    <t>MANGUERA RADIADOR 1 PULGADA</t>
  </si>
  <si>
    <t>MANGUERA RADIADOR 2 PULGADA</t>
  </si>
  <si>
    <t>MATERIAL VINILO INTERIOR/EXTERIOR COLOR NEGRO EN BLANCO ANCHO 25,4 MM LARGO 7,62 M                                               PARA BMP51/BMP53/BMP41 LABEL MARKET CARTRIDGE</t>
  </si>
  <si>
    <t>NUT PLATE (FLANCHES) NAS697-A3</t>
  </si>
  <si>
    <t>NUT PLATE (FLANCHES) NAS698-A3</t>
  </si>
  <si>
    <t>NUT PLATE (FLANCHES) NAS1031-P8</t>
  </si>
  <si>
    <t>BOLSA PORTA MUESTRA</t>
  </si>
  <si>
    <t>CARTUCHO DE VAPOR ORGANICO</t>
  </si>
  <si>
    <t>PAINT TRIMA WARD 15MB YELLOW</t>
  </si>
  <si>
    <t>PAPEL KRAFT</t>
  </si>
  <si>
    <t>PAPEL KRAFT O DE ENMASCARAR</t>
  </si>
  <si>
    <t>KIT PATRONES ESTANDAR PARA PRUEBAS NDT DE ACEITE</t>
  </si>
  <si>
    <t>TELA DE NAILON</t>
  </si>
  <si>
    <t>ADHESIVE PLASTICO</t>
  </si>
  <si>
    <t>PEGANTE AMARILLO</t>
  </si>
  <si>
    <t xml:space="preserve">PEGANTE INSTANTANEO 410 </t>
  </si>
  <si>
    <t>PEGANTE INSTANTANEO</t>
  </si>
  <si>
    <t xml:space="preserve">PEINES PARA ALTERNADOR </t>
  </si>
  <si>
    <t>RECUBRIMIENTO AERO  CROMADO 1200</t>
  </si>
  <si>
    <t>PELICULA ESTIRABLE INDUSTRIAL</t>
  </si>
  <si>
    <t>PERFIL 1 1/2" X 1 1/2" CALIBRE .18</t>
  </si>
  <si>
    <t>PIEDRAS DE PULIR</t>
  </si>
  <si>
    <t>PILAS ALKALINAS 9V</t>
  </si>
  <si>
    <t xml:space="preserve">PILAS ALKALINAS AA </t>
  </si>
  <si>
    <t xml:space="preserve">PILAS TIPO D ALKALINA </t>
  </si>
  <si>
    <t>PINTURA AMARILLA EN ACEITE</t>
  </si>
  <si>
    <t>PINTURA GRIS</t>
  </si>
  <si>
    <t>PINTURA NEGRA</t>
  </si>
  <si>
    <t>PLASTICO DE BURBUJA</t>
  </si>
  <si>
    <t>PLATINA 1" X 3/16"</t>
  </si>
  <si>
    <t>PLATINA 1/2" X 3/16"</t>
  </si>
  <si>
    <t>POLIESTER ALUMINIO GRANO GRUESO</t>
  </si>
  <si>
    <t>POLIESTERALUMINIO GRANO FINO</t>
  </si>
  <si>
    <t>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t>
  </si>
  <si>
    <t>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t>
  </si>
  <si>
    <t xml:space="preserve">POLIETILENO STRETCH NEGRO 0.8MM X33CM X 457MT  </t>
  </si>
  <si>
    <t>POLIURETANO AMARILLO PURO</t>
  </si>
  <si>
    <t>POLIURETANO AZUL PURO</t>
  </si>
  <si>
    <t>POLIURETANO BLANCO PURO</t>
  </si>
  <si>
    <t>POLIURETANO COLOR GRIS</t>
  </si>
  <si>
    <t>POLIURETANO COLOR GRIS CLARO</t>
  </si>
  <si>
    <t xml:space="preserve">POLIURETANO COLOR GRIS OSCURO </t>
  </si>
  <si>
    <t>POLIURETANO NEGRO BRILLANTE</t>
  </si>
  <si>
    <t>POLIURETANO NEGRO MATE</t>
  </si>
  <si>
    <t>POLIURETANO ROJO LIMPIO</t>
  </si>
  <si>
    <t>POLIURETANO VERDE AFTALO (ENTONADOR)</t>
  </si>
  <si>
    <t>POMADA PARA SOLDAR</t>
  </si>
  <si>
    <t>PORTA FUSIBLE DE PLASTICO(PARA FUSIBLES DE VIDRIO)</t>
  </si>
  <si>
    <t>PRIMER PARA SUPERFICIES DE ACERO</t>
  </si>
  <si>
    <t>PRIMER PARA SUPERFICIES DE ALUMINIO Y MAGNESIO</t>
  </si>
  <si>
    <t>REATA ROJA 1Y1/2  PULGADA</t>
  </si>
  <si>
    <t>REATA ROJA 2 PULGADAS</t>
  </si>
  <si>
    <t>RECUBRIMIENTO PARA RADOMES Y MATERIAL COMPUESTO</t>
  </si>
  <si>
    <t>RELEVOS ELECTRICOS Y CONECTOR DE 12 V  DC 40A, 5 PINES AUTOMOTRIZ</t>
  </si>
  <si>
    <t>REMACHES CHERRY MAX CABEZA AVELLANADA CR3242-4-2</t>
  </si>
  <si>
    <t>REMACHES CHERRY MAX CABEZA AVELLANADA CR3242-4-3</t>
  </si>
  <si>
    <t>REMACHES CHERRY MAX CABEZA AVELLANADA CR3242-4-4</t>
  </si>
  <si>
    <t>REMACHES CHERRY MAX CABEZA AVELLANADA CR3242-4-5</t>
  </si>
  <si>
    <t>REMACHES CHERRY MAX CABEZA AVELLANADA  CR3242-5-4</t>
  </si>
  <si>
    <t>REMACHES CHERRY MAX CABEZA AVELLANADA CR3242-5-6</t>
  </si>
  <si>
    <t>REMACHES CHERRY MAX CABEZA AVELLANADA, NOMINAL CR3212-4-2</t>
  </si>
  <si>
    <t>REMACHES CHERRY MAX CABEZA AVELLANADA, NOMINAL CR3212-4-3</t>
  </si>
  <si>
    <t>REMACHES CHERRY MAX CABEZA AVELLANADA, NOMINAL CR3212-4-4</t>
  </si>
  <si>
    <t>REMACHES CHERRY MAX CABEZA AVELLANADA, NOMINAL CR3212-4-5</t>
  </si>
  <si>
    <t>REMACHES CHERRY MAX CABEZA AVELLANADA, NOMINAL CR3212-4-6</t>
  </si>
  <si>
    <t>REMACHES CHERRY MAX CABEZA AVELLANADA, NOMINAL CR3212-5-2</t>
  </si>
  <si>
    <t>REMACHES CHERRY MAX CABEZA UNIVERSAL CR3242-4-2</t>
  </si>
  <si>
    <t>REMACHES CHERRY MAX CABEZA UNIVERSAL CR3242-4-3</t>
  </si>
  <si>
    <t>REMACHES CHERRY MAX CABEZA UNIVERSAL CR3242-4-4</t>
  </si>
  <si>
    <t>REMACHES CHERRY MAX CABEZA UNIVERSAL CR3242-4-5</t>
  </si>
  <si>
    <t>REMACHES CHERRY MAX CABEZA UNIVERSAL CR3242-5-4</t>
  </si>
  <si>
    <t>REMACHES CHERRY MAX CABEZA UNIVERSAL CR3242-5-6</t>
  </si>
  <si>
    <t>REMACHES CHERRY MAX CABEZA UNIVERSAL, NOMINAL CR3213-4-2</t>
  </si>
  <si>
    <t>REMACHES CHERRY MAX CABEZA UNIVERSAL, NOMINAL CR3213-4-3</t>
  </si>
  <si>
    <t>REMACHES CHERRY MAX CABEZA UNIVERSAL, NOMINAL CR3213-4-5</t>
  </si>
  <si>
    <t>REMACHES CHERRY MAX CABEZA UNIVERSAL, NOMINAL CR3213-5-2</t>
  </si>
  <si>
    <t>REMACHES CHERRY MAX CABEZA UNIVERSAL, NOMINAL CR3213-5-3</t>
  </si>
  <si>
    <t>REMACHES CHERRY MAX CABEZA UNIVERSAL, NOMINAL CR3213-5-4</t>
  </si>
  <si>
    <t>REMACHES SOLIDOS  CABEZA UNIVERSAL MS20470 AD4-4</t>
  </si>
  <si>
    <t>REMACHES SOLIDOS  CABEZA UNIVERSAL MS20470DD-8-9</t>
  </si>
  <si>
    <t>REMACHES SOLIDOS  CABEZA UNIVERSAL MS20470DD -8-8</t>
  </si>
  <si>
    <t>REMACHES SOLIDOS CABEZA AVELLANADA  MS20426 AD3-8</t>
  </si>
  <si>
    <t>REMACHES SOLIDOS CABEZA AVELLANADA  MS20426 AD3-24</t>
  </si>
  <si>
    <t>REMACHES SOLIDOS CABEZA AVELLANADA  MS20426 AD4-7</t>
  </si>
  <si>
    <t>REMACHES SOLIDOS CABEZA AVELLANADA  MS20426 AD4-8</t>
  </si>
  <si>
    <t>REMACHES SOLIDOS CABEZA AVELLANADA  MS20426 AD4-24</t>
  </si>
  <si>
    <t>REMACHES SOLIDOS CABEZA AVELLANADA  MS20426 AD5-5</t>
  </si>
  <si>
    <t>REMACHES SOLIDOS CABEZA AVELLANADA  MS20426 AD5-6</t>
  </si>
  <si>
    <t>REMACHES SOLIDOS CABEZA AVELLANADA  MS20426M4-5</t>
  </si>
  <si>
    <t>REMACHES SOLIDOS CABEZA AVELLANADA  MS20426M4-6</t>
  </si>
  <si>
    <t>REMACHES SOLIDOS CABEZA AVELLANADA  MS20426M5-4</t>
  </si>
  <si>
    <t>REMACHES SOLIDOS CABEZA AVELLANADA MS20426M5-5</t>
  </si>
  <si>
    <t>REMACHES SOLIDOS CABEZA AVELLANADA  MS20426M5-6</t>
  </si>
  <si>
    <t>REMACHES SOLIDOS CABEZA REDUCIDA  NAS1097AD4-6</t>
  </si>
  <si>
    <t>REMOVEDOR DE CORROSION DE SUPERFICIES DE ALUMINIO ECOLOGICO</t>
  </si>
  <si>
    <t xml:space="preserve">REMOVEDOR DE CORROSION DE SUPERFICIES DE ALUMINIO </t>
  </si>
  <si>
    <t>REMOVEDOR DE CORROSION DE SUPERFICIES FERROSAS</t>
  </si>
  <si>
    <t>REMOVEDOR DE HUELLAS DE GRASA DURANTE TRABAJOS DE MANTTO</t>
  </si>
  <si>
    <t xml:space="preserve">REMOVEDOR DE PINTURAS </t>
  </si>
  <si>
    <t xml:space="preserve">REMOVEDOR DE SELLANTE </t>
  </si>
  <si>
    <t>REMOVEDOR DESENGRASANTE</t>
  </si>
  <si>
    <t xml:space="preserve">RESINA CON HARDENER EPON 828 </t>
  </si>
  <si>
    <t xml:space="preserve">SELLANTE DE ROSCAS </t>
  </si>
  <si>
    <t>SELLANTE DE SILICONA RTV</t>
  </si>
  <si>
    <t xml:space="preserve"> SELLANTE ESTRUCTURAL PR1440 B 1/2</t>
  </si>
  <si>
    <t>SELLANTE ESTRUCTURAL PR1440 B-2</t>
  </si>
  <si>
    <t xml:space="preserve">SELLANTE ESTRUCTURAL  PR1750 A-2 </t>
  </si>
  <si>
    <t>SELLANTE ESTRUCTURAL PR1750 B 1/2</t>
  </si>
  <si>
    <t xml:space="preserve">SELLANTE ESTRUCTURAL PR1425 </t>
  </si>
  <si>
    <t xml:space="preserve">SELLANTE ESTRUCTURAL PR-1425CF </t>
  </si>
  <si>
    <t xml:space="preserve">SELLANTE ESTRUCTURAL PR-1829 B-2 </t>
  </si>
  <si>
    <t>SELLANTE ESTRUCTURAL PR1750 B-2</t>
  </si>
  <si>
    <t>SELLANTE ESTRUCTURAL PR-1435</t>
  </si>
  <si>
    <t>SELLANTE ESTRUCTURAL 6398</t>
  </si>
  <si>
    <t>SELLANTE ESTRUCTURAL PRO- SEAL</t>
  </si>
  <si>
    <t>SELLANTE PR 1005L</t>
  </si>
  <si>
    <t>SELLANTE PRC ACCES DOORS</t>
  </si>
  <si>
    <t>SELLANTE PRC-PROSEAL MIL-PRF-81733</t>
  </si>
  <si>
    <t>SILICONA EN SPRAY</t>
  </si>
  <si>
    <t>SILICONA GRIS DE ALTA TEMPERATURA</t>
  </si>
  <si>
    <t>SILICONA LUBRICANTE PARA MAQUINA DE COSER</t>
  </si>
  <si>
    <t>SILICONA MIL-A-46146B GROUP 1 TYPE 3</t>
  </si>
  <si>
    <t>SILICONA ROJA DE ALTA TEMPERATURA</t>
  </si>
  <si>
    <t>SILICONA TRANSPARENTE</t>
  </si>
  <si>
    <t xml:space="preserve">SILVER GRADE ANTI-SEIZE </t>
  </si>
  <si>
    <t>SOLDADURA ELECTRICA 7018 X 1/8</t>
  </si>
  <si>
    <t>SOLDADURA ELECTRICA 7018 X 3/32</t>
  </si>
  <si>
    <t>SOLDADURA ELECTRICA 6013 X 3/32</t>
  </si>
  <si>
    <t>SOLDADURA ELECTRICA  6013 X 1/8</t>
  </si>
  <si>
    <t>SOLDADURA ELECTRICA  308-L X 1/8</t>
  </si>
  <si>
    <t>SOLDADURA ELECTRICA 316-L X 1/8</t>
  </si>
  <si>
    <t>SOLDADURA ELECTRICA 308-L X 3/32</t>
  </si>
  <si>
    <t>SOLDADURA ELECTRICA NIQUEL 100 X 1/8</t>
  </si>
  <si>
    <t>SOLDADURA MIG CARRETEL  ER70S-6 X 0.30</t>
  </si>
  <si>
    <t>SOLDADURA TIG 308-L X 1/16</t>
  </si>
  <si>
    <t>SOLDADURA TIG 308-L X 3/32</t>
  </si>
  <si>
    <t xml:space="preserve">SOLVENTE </t>
  </si>
  <si>
    <t>SOLVENTE  REMOVEDOR DE SELLANTES</t>
  </si>
  <si>
    <t>SOPORTE DISCO ROLOCK 2" TYPE II TWIST ON HARDENESS MEDIUM</t>
  </si>
  <si>
    <t>SOPORTE DISCO ROLOCK 3" TYPE II TWIST ON HARDENESS MEDIUM</t>
  </si>
  <si>
    <t>SOPORTE RO LOCK PARA DISCO 1 1/4" DIAMETRO</t>
  </si>
  <si>
    <t>SOPORTE RO LOCK PARA DISCO 1/2¨ DIAMETRO</t>
  </si>
  <si>
    <t>SPLICE AMARILLO</t>
  </si>
  <si>
    <t>SPLICE AZUL</t>
  </si>
  <si>
    <t>SPLICE ROJO</t>
  </si>
  <si>
    <t>TERMINALES AMP12-10</t>
  </si>
  <si>
    <t>TERMO ENCOGIBLE (THERMOFIT) CALIBRE 10 (MM)</t>
  </si>
  <si>
    <t>TERMO ENCOGIBLE (THERMOFIT) CALIBRE 12(MM)</t>
  </si>
  <si>
    <t>TERMO ENCOGIBLE (THERMOFIT) CALIBRE 18 (MM)</t>
  </si>
  <si>
    <t>TERMO ENCOGIBLE (THERMOFIT) CALIBRE 8MM</t>
  </si>
  <si>
    <t>FIJADOR DE ROSCAS 243  50ML</t>
  </si>
  <si>
    <t xml:space="preserve">TORQUE SEAL </t>
  </si>
  <si>
    <t>TUBO GALVANIZADO  1" X 6 M</t>
  </si>
  <si>
    <t>TUBO GALVANIZADO  3/4" X 6 M</t>
  </si>
  <si>
    <t>TUBO GALVANIZADO 1 1/2 " X 6 M</t>
  </si>
  <si>
    <t>VARILLA 1/2" LISA X 6 M</t>
  </si>
  <si>
    <t>VARILLA 3/8" LISA X 6 M</t>
  </si>
  <si>
    <t xml:space="preserve">VASO PARAFINADO </t>
  </si>
  <si>
    <t xml:space="preserve">VELCRO HEMBRA DE 2 PULGADAS ADHESIVO MARCA </t>
  </si>
  <si>
    <t xml:space="preserve">VELCRO MACHO DE 2 PULGADAS ADHESIVOMARCA </t>
  </si>
  <si>
    <t>VELCRO NEGRO 1"</t>
  </si>
  <si>
    <t>VELCRO NEGRO 2"</t>
  </si>
  <si>
    <t>ACOPLE PARA MANGUERA R = 410</t>
  </si>
  <si>
    <t>BOQUILLA DOBLE PARA MADGAS UNIWELL</t>
  </si>
  <si>
    <t>CIMBRA ENCAUCHETADA</t>
  </si>
  <si>
    <t>MANGUERA PARA AIRE</t>
  </si>
  <si>
    <t>SILICONA ULTRA GRIF</t>
  </si>
  <si>
    <t>TUBO EXTENSION  PARA ASPIRADORA Y NASA</t>
  </si>
  <si>
    <t>BALASTO 4X17W T-8.  110V.</t>
  </si>
  <si>
    <t>BALASTO PARA LUCES LED ALUMBRADO PUBLICO (150W, 0,70 A/ 120 A 277 V)</t>
  </si>
  <si>
    <t>BARRA LUCES LED (ALUMBRADO PUBLICO) DE 20 BETALED</t>
  </si>
  <si>
    <t>POCETA RECOLECTORA DE LIQUIDOS DESLIZANTE (55 X 70 X 14) CM   CAPACIDAD 12 GAL</t>
  </si>
  <si>
    <t>BATERIA AAA</t>
  </si>
  <si>
    <t>BATERIA DE 9 V CUADRADA</t>
  </si>
  <si>
    <t xml:space="preserve">BATERIA PARA CAMARA NIKON DE LITIO ION </t>
  </si>
  <si>
    <t>BATERIAS AA</t>
  </si>
  <si>
    <t>CATALIZADOR</t>
  </si>
  <si>
    <t>CAUCHO PARA VULCANIZAR LONA X KILO</t>
  </si>
  <si>
    <t>CORTACIRCUITO PRIMARIO O CAJA PRIMARIA 13200V 15KVA</t>
  </si>
  <si>
    <t>DILUYENTES PARA PINTURAS D-20</t>
  </si>
  <si>
    <t>ELECTRODOS PARA SOLDAR REF 6013 X 1/8"</t>
  </si>
  <si>
    <t>ESPATULA DE 3"</t>
  </si>
  <si>
    <t>ESPATULA DE 4"</t>
  </si>
  <si>
    <t>ESTIBAS MADERA</t>
  </si>
  <si>
    <t>EXTENSION LUZ FLUORECENTE DE TRABAJO 15 MTS .13 WATTS</t>
  </si>
  <si>
    <t>FUSIBLE TIPO H  1  AMPERIOS PARA CAÑUELA DE 15KV</t>
  </si>
  <si>
    <t xml:space="preserve">FUSIBLE TIPO H  10 AMPERIOS PARA CAÑUELA DE 15KV </t>
  </si>
  <si>
    <t xml:space="preserve">FUSIBLE TIPO H  100  AMPERIOS PARA CAÑUELA DE 15KV </t>
  </si>
  <si>
    <t xml:space="preserve">FUSIBLE TIPO H  12 AMPERIOS PARA CAÑUELA DE 15KV </t>
  </si>
  <si>
    <t xml:space="preserve">FUSIBLE TIPO H  15 AMPERIOS PARA CAÑUELA DE 15KV </t>
  </si>
  <si>
    <t>FUSIBLE TIPO H  2 AMPERIOS PARA CAÑUELA DE 15KV</t>
  </si>
  <si>
    <t xml:space="preserve">FUSIBLE TIPO H  20  AMPERIOS PARA CAÑUELA DE 15KV </t>
  </si>
  <si>
    <t xml:space="preserve">FUSIBLE TIPO H  25 AMPERIOS PARA CAÑUELA DE 15KV </t>
  </si>
  <si>
    <t xml:space="preserve">FUSIBLE TIPO H  3 AMPERIOS PARA CAÑUELA DE 15KV </t>
  </si>
  <si>
    <t xml:space="preserve">FUSIBLE TIPO H  30 AMPERIOS PARA CAÑUELA DE 15KV </t>
  </si>
  <si>
    <t xml:space="preserve">FUSIBLE TIPO H  4 AMPERIOS PARA CAÑUELA DE 15KV </t>
  </si>
  <si>
    <t xml:space="preserve">FUSIBLE TIPO H  40  AMPERIOS PARA CAÑUELA DE 15KV </t>
  </si>
  <si>
    <t xml:space="preserve">FUSIBLE TIPO H  5 AMPERIOS PARA CAÑUELA DE 15KV </t>
  </si>
  <si>
    <t xml:space="preserve">FUSIBLE TIPO H  50  AMPERIOS PARA CAÑUELA DE 15KV </t>
  </si>
  <si>
    <t xml:space="preserve">FUSIBLE TIPO H  6 AMPERIOS PARA CAÑUELA DE 15KV </t>
  </si>
  <si>
    <t xml:space="preserve">FUSIBLE TIPO H  60  AMPERIOS PARA CAÑUELA DE 15KV </t>
  </si>
  <si>
    <t xml:space="preserve">FUSIBLE TIPO H  7  AMPERIOS PARA CAÑUELA DE 15KV </t>
  </si>
  <si>
    <t xml:space="preserve">FUSIBLE TIPO H  8  AMPERIOS PARA CAÑUELA DE 15KV </t>
  </si>
  <si>
    <t xml:space="preserve">FUSIBLE TIPO H  9   AMPERIOS PARA CAÑUELA DE 15KV </t>
  </si>
  <si>
    <t>HEBILLAS PARA CINTA BANDIT 5/8</t>
  </si>
  <si>
    <t>JUEGO DE MANGUERAS PARA MANOMETROS DE ALTA PRESION UNIWELL</t>
  </si>
  <si>
    <t>JUEGOS MANGUERA DE 3/4" X 5MTS, CON ACCESORIOS OPW (BRAKAWAY,SWIVEL, PISTOLAS)</t>
  </si>
  <si>
    <t>MAPPGAS TARRO X 453 GRAMOS PARA SOLDAR</t>
  </si>
  <si>
    <t>MASILLA LIJADO EN SECO</t>
  </si>
  <si>
    <t>PAPEL BURBUJA DE 1 X 5 MTS</t>
  </si>
  <si>
    <t>PAPEL STRECH X 300MTS X 30 CM</t>
  </si>
  <si>
    <t xml:space="preserve">PEGANTE SOLUCION PARA PARCHE </t>
  </si>
  <si>
    <t>PICOPROTECTORES</t>
  </si>
  <si>
    <t>PILAS AA RECARGABLES PAR</t>
  </si>
  <si>
    <t>PILAS AAA RECARGABLES PAR</t>
  </si>
  <si>
    <t>PILAS ALCALINA CUADRADA DE 9V NO RECARGABLE</t>
  </si>
  <si>
    <t>PILAS ALCALINAS AA NO RECARGABLES PAR</t>
  </si>
  <si>
    <t>PILAS ALCALINAS AAA NO RECARGABLES</t>
  </si>
  <si>
    <t>PINTURA DE COBERTURA APRESTO</t>
  </si>
  <si>
    <t>ROLLO DE CINTA SINFÍN 3/8 X 50 MTS</t>
  </si>
  <si>
    <t>SOLDADURA DE PLATA X BARRA</t>
  </si>
  <si>
    <t>TACO MECHA</t>
  </si>
  <si>
    <t>TERMINAL TIPO BANDERA EN BRONCE</t>
  </si>
  <si>
    <t>TIZA PARA CIMBRA DE 8 ONZ</t>
  </si>
  <si>
    <t>MAQUINAS PARA CORTE DE CABELLO</t>
  </si>
  <si>
    <t>TIJERA DE CORTE DE CABELLO</t>
  </si>
  <si>
    <t>PORTA CARNÉ AZUL SENCILLO</t>
  </si>
  <si>
    <t>TARJETAS MI FARE 4K NUMERADAS</t>
  </si>
  <si>
    <t>YOYO AZUL CON ESCUDO FAC</t>
  </si>
  <si>
    <t>RUBATEX DE 7/8 X  1/2" X 1.8 MTS</t>
  </si>
  <si>
    <t>MUNICIÓN TIPO DETONANTE PARA PISTOLA BASH CORTO ALCANCE</t>
  </si>
  <si>
    <t>MUNICIÓN TIPO SIRENA PARA PISTOLA BASH CORTO ALCANCE</t>
  </si>
  <si>
    <t>MUNICIÓN TIPO CAPA LACROIX PARA PISTOLA BASH LARGO ALCANCE</t>
  </si>
  <si>
    <t>MUÑÓN SUJETADOR</t>
  </si>
  <si>
    <t>CÚPULA CONTAINER DRAG</t>
  </si>
  <si>
    <t>CUERDA UNION</t>
  </si>
  <si>
    <t>CÚPULA CP5</t>
  </si>
  <si>
    <t>CÚPULA TELA EXTRACTORA</t>
  </si>
  <si>
    <t>MUÑÓN GIRATORIO</t>
  </si>
  <si>
    <t>CINCHAS</t>
  </si>
  <si>
    <t>PIEZA CUERO CINCHA</t>
  </si>
  <si>
    <t>PIEZA CUERO MUÑON</t>
  </si>
  <si>
    <t>CIRPLIC</t>
  </si>
  <si>
    <t>MANGA CONICA</t>
  </si>
  <si>
    <t>MANGA RECTANGULAR</t>
  </si>
  <si>
    <t xml:space="preserve">ROLLO DE BANDA ELÁSTICA DE COLOR AMARILLO </t>
  </si>
  <si>
    <t xml:space="preserve">ROLLO DE BANDA ELÁSTICA DE COLOR AZUL </t>
  </si>
  <si>
    <t xml:space="preserve">ROLLO DE BANDA ELÁSTICA DE COLOR GRIS </t>
  </si>
  <si>
    <t xml:space="preserve">ROLLO DE BANDA ELÁSTICA DE COLOR NEGRO </t>
  </si>
  <si>
    <t xml:space="preserve">ROLLO DE BANDA ELÁSTICA DE COLOR ROJO </t>
  </si>
  <si>
    <t xml:space="preserve">ROLLO DE BANDA ELÁSTICA DE COLOR VERDE </t>
  </si>
  <si>
    <t xml:space="preserve">BALÓN DE 45 CM HECHO 100% PVC DE ALTA RESISTENCIA. </t>
  </si>
  <si>
    <t xml:space="preserve">BALÓN DE 65 CM HECHO 100% PVC DE ALTA RESISTENCIA. </t>
  </si>
  <si>
    <t>CHISPERO</t>
  </si>
  <si>
    <t>SALDO  CTO ELEMENTOS PELUQUERIA</t>
  </si>
  <si>
    <t xml:space="preserve">SALDO CTO </t>
  </si>
  <si>
    <t>MANTENIMIENTO ADECUACION Y MEJORAMIENTO DE PTAR  VF</t>
  </si>
  <si>
    <t>MANTENIMIENTO MAYOR SISTEMA COMBUSTIBLES AVIACIÓN UNIDADES AÉREAS (CACOM-1)</t>
  </si>
  <si>
    <t>MANTENIMIENTO - CAMBIO BALDOSA ANTIDESLIZANTE COCINA</t>
  </si>
  <si>
    <t>MANTENIMIENTO INSTALACIONES ESM</t>
  </si>
  <si>
    <t>MANTENIMIENTO PUERTAS  DE VIDRIO SALON MIRAGE Y PUESTA COMEDOR Y COCINA, CASINO DE OFICIALES</t>
  </si>
  <si>
    <t>MANTENIMIENTO PUERTAS DE VIDRIO COMEDOR, AULA K-FIR Y SALON CONFERENCIAS, CASINO SUBOFICIALES</t>
  </si>
  <si>
    <t>MATENIMIENTO CORRECTIVO A LOS BAÑOS DEL NUCLEO FLUVIA GRUSE 15</t>
  </si>
  <si>
    <t xml:space="preserve">MANTENIMIENTO POZOS PROFUNDOS </t>
  </si>
  <si>
    <t xml:space="preserve">MANTENIMIENTO Y ADECUACION PISCINA DE OFICIALES Y SUBOFICIALES </t>
  </si>
  <si>
    <t>MANTENIMIENTO AFORO TANQUES COMBUSTIBLE TERRESTRE</t>
  </si>
  <si>
    <t>MANTENIMIENTO INSTALACIONES</t>
  </si>
  <si>
    <t xml:space="preserve">MANTENIMIENTO INSTALACIONES BUNKER 11 </t>
  </si>
  <si>
    <t>MANTENIMIENTO INSTALACIONES DEPOSITIO DE ARMAMENTO</t>
  </si>
  <si>
    <t>MANTENIMIENTO CANILES</t>
  </si>
  <si>
    <t>MANTENIMIENTO SALON MIRAGE, BAÑOS TORRE</t>
  </si>
  <si>
    <t>MANTENIMIENTO CASINO SUBOFICIALES</t>
  </si>
  <si>
    <t>MANTENIMIENTO INSTALACIONES GRUTE</t>
  </si>
  <si>
    <t>MANTENIMIENTO Y ADECUACION INSTALACIONES ARCHIVO GRUCO</t>
  </si>
  <si>
    <t>MANTENIMIENTO Y ADECUACION INSTALACIONES ARCHIVO</t>
  </si>
  <si>
    <t>SALDO CTO MTTO INSTALACIONES</t>
  </si>
  <si>
    <t xml:space="preserve">SALDO CTO 087 </t>
  </si>
  <si>
    <t>SALDO CTO 087 APOYO CETAC</t>
  </si>
  <si>
    <t>SALDO CTO86 MTTO AFORO TANQUES</t>
  </si>
  <si>
    <t>SALDO CTO 084 MTTO CANILES, INSTALACIONES</t>
  </si>
  <si>
    <t>MANTENIMIENTO UNIDAD DE CORTE</t>
  </si>
  <si>
    <t>MANTENIMIENTO FILTRO DE AGUA</t>
  </si>
  <si>
    <t xml:space="preserve">MANTENIMIENTO PLANTAS PURIFICADORAS Y FILTROS DE AGUA </t>
  </si>
  <si>
    <t>MANTENIMIENTO CALDERAS Y MARMITAS</t>
  </si>
  <si>
    <t>MANTENIMIENTO CALDERAS Y MARMITAS ESIMA</t>
  </si>
  <si>
    <t>MANTENIMIENTO  VIDEO BEAM</t>
  </si>
  <si>
    <t>MANTENIMIENTO FOTOCOPIADORS</t>
  </si>
  <si>
    <t>MANTENIMIENTO AIRES ACONDICIONADOS</t>
  </si>
  <si>
    <t>MANTENIMIENTO SISTEMA REFIGERACION DEPOSITO 5</t>
  </si>
  <si>
    <t>MANTENIMIENTO JAULAS FARATHAI</t>
  </si>
  <si>
    <t xml:space="preserve">MANTENIMIENTO TRANSFORMADORES </t>
  </si>
  <si>
    <t>MANTENIMIENTO  EQUIPOS DE APOYO EN ACTIVIDADES LOGÍSTICAS DE CONSERVACIÓN AMBIENTAL, FITOSANITARIO E HIDROSANITARIO DEL CACOM-1</t>
  </si>
  <si>
    <t>MANTENIMIENTO GUADAÑAS GRUSE</t>
  </si>
  <si>
    <t>MANTENIMIENTO CAMA ALTA</t>
  </si>
  <si>
    <t>MANTENIMIENTO GATO HIDRAULICO K-FIR</t>
  </si>
  <si>
    <t>MANTENIMIENTO PREVENTIVO Y RECUPERATIVO JET AIR STARTER UNIT PORTATIL</t>
  </si>
  <si>
    <t>MANTENIMIENTO TESTER ELECTRICO</t>
  </si>
  <si>
    <t>MANTENIMIENTO ESCALERA DE CABINA</t>
  </si>
  <si>
    <t>MANTENIMIENTO  AIRE ACONDICIONADO AERONAUTICO ANF-2203</t>
  </si>
  <si>
    <t>MANTENIMIENTO  BANCO REMOCION DE MOTORES TNI-1808</t>
  </si>
  <si>
    <t>MANTENIMIENTO  DESMONTADORA DE LLANTAS</t>
  </si>
  <si>
    <t>MANTENIMIENTO  VENTILADOR INDUSTRIAL</t>
  </si>
  <si>
    <t>MANTENIMIENTO  COMPRESOR DE AIRE</t>
  </si>
  <si>
    <t>MANTENIMIENTO PLATAFORMA DE ELEVACION DEL SKYHOOK BLART</t>
  </si>
  <si>
    <t xml:space="preserve">MANTENIMIENTO  A TODO COSTO DE (04) CUATRO UNIDADES LUCES  PAPI </t>
  </si>
  <si>
    <t>MANTENIMIENTO  A TODO COSTO DE CONTROL CORROCCION DE LAS BARRERAS DE FRENADO</t>
  </si>
  <si>
    <t xml:space="preserve">MANTENIMIENTO  A TODO COSTO DE LUCES ALS </t>
  </si>
  <si>
    <t xml:space="preserve">MANTENIMIENTO  A TODO COSTO DE LUCES BORDE DE PISTA 1 Y 2  </t>
  </si>
  <si>
    <t xml:space="preserve">MANTENIMIENTO A TODO COSTO DE LETREROS LUMINOSOS AYUDAS VISUALES 5 SENCILLOS Y 5 DOBLES </t>
  </si>
  <si>
    <t>MANTENIMIENTO ELECTROBOMBAS</t>
  </si>
  <si>
    <t>MANTENIMIENTO MOTOBOMBA PORTATIL TIPO DIESEL</t>
  </si>
  <si>
    <t>MANTENIMIENTO COMPRESOR ODONTOLOGICO</t>
  </si>
  <si>
    <t>MANTENIMIENTO EQUIPO DE PINTURA</t>
  </si>
  <si>
    <t>MANTENIMIENTO  LAVADORAS Y SECADORAS</t>
  </si>
  <si>
    <t>MANTENIMIENTO CUARTOS FRIOS ESIMA</t>
  </si>
  <si>
    <t>MANTENIMIENTO CUARTOS FRIOS, NEVERAS Y REFRIGERADORES</t>
  </si>
  <si>
    <t xml:space="preserve">MANTENIMIENTO DE LICUADORAS, EXPRIMIDOR DE CITRICOS, PELAPAPAS, </t>
  </si>
  <si>
    <t xml:space="preserve">MANTENIMIENTO ESTUFA, HORNOS, PLANCHAS </t>
  </si>
  <si>
    <t>MANTENIMIENTO SIMULADOR AC-47T</t>
  </si>
  <si>
    <t>MANTENIMIENTO Y ACTUALIZACION SIMULADOR T-37</t>
  </si>
  <si>
    <t>MANTENIMIENTO SIMULADOR BARRENAS</t>
  </si>
  <si>
    <t>MANTENIMIENTO SISTEMA DE RELOJ SATELITAL GPS</t>
  </si>
  <si>
    <t>MANTENIMIENTO UPS</t>
  </si>
  <si>
    <t>MANTENIMIENTO EQUIPO CONVERTIDOR DE FRECUENCIA</t>
  </si>
  <si>
    <t>MANTENIMIENTO PANTALLAS DE PROYECCION VIDEOWALL</t>
  </si>
  <si>
    <t>MANTENIMIENTO EQUIPOS DE VIDEOCONFERENCIA, SONIDO, CAMARAS</t>
  </si>
  <si>
    <t>MANTENIMIENTO CAJAS FUERTES</t>
  </si>
  <si>
    <t>MANTENIMIENTO FOTOCOPIADORAS</t>
  </si>
  <si>
    <t>MANTENIMIENTO SISTEMA DE SEGURIDAD CCTV</t>
  </si>
  <si>
    <t>SALDO CTO MANTENIMIENTO LAVADORAS</t>
  </si>
  <si>
    <t>SALDO CTO 096 MTTO LUCES PAPI, LETREROS</t>
  </si>
  <si>
    <t>SALDO CTO 92 MTTO SIMULADOR T*37</t>
  </si>
  <si>
    <t>SALDO CTO 099 MTTO CCTV CONTROL ACCESO</t>
  </si>
  <si>
    <t>MANTENIMIENTO MUELLE</t>
  </si>
  <si>
    <t>MANTENIMIENTO A TODO COSTO PARARRAYOS Y PUESTA A TIERRA SISTEMAS DE COMUNICACIÓN EQUIPOS ASOCIADOS</t>
  </si>
  <si>
    <t xml:space="preserve">MANTENIMIENTO REDES ELECTRICAS </t>
  </si>
  <si>
    <t>MANTENIMIENTO RED DE GASES HOSPITALARIOS</t>
  </si>
  <si>
    <t>SERVICIO LIMPIEZA REDES DE ALCANTARILLADO</t>
  </si>
  <si>
    <t>MANTENIMIENTO DE LA TUBERIA DE  DESAGUE RIO MAGDALENA</t>
  </si>
  <si>
    <t>MANTENIMIENTO SISTEMA HIDRAULICO DE EMERGENCIA</t>
  </si>
  <si>
    <t>MANTENIMIENTO SISTEMA CONTROL DE INCENDIOS</t>
  </si>
  <si>
    <t>SALDO CTO 097</t>
  </si>
  <si>
    <t>MANTENIMIENTO EQUIPOS DE COMPUTO</t>
  </si>
  <si>
    <t>MANTENIMIENTO COMPUTADORES , IMPRESORAS</t>
  </si>
  <si>
    <t>MANTENIMIENTO EQUIPOS EMISORA CACOM-1</t>
  </si>
  <si>
    <t>SADLO CTO MTTO EQUIPOS EMISORA</t>
  </si>
  <si>
    <t>MANTENIMIENTO PARQUE AUTOMOTOR UNIDAD</t>
  </si>
  <si>
    <t>MANTENIMIENTO BOTES - LANCHAS- MOTORES FUERA DE BORDA</t>
  </si>
  <si>
    <t>MANTENIMIENTO MOTOCICLETAS</t>
  </si>
  <si>
    <t>MANTENIMIENTO MAQUINA BOMBEROS</t>
  </si>
  <si>
    <t>MANTENIMIENTO HUMMER</t>
  </si>
  <si>
    <t>MANTENIMIENTO  REMOLCADOR AERONAVES AME-0513</t>
  </si>
  <si>
    <t>MANTENIMIENTO PARQUE AUTOMOTOR</t>
  </si>
  <si>
    <t>MANTENIMIENTO DE TRACTORES</t>
  </si>
  <si>
    <t>MANTENIMIENTO VTT</t>
  </si>
  <si>
    <t>MANTENIMIENTO ADECUACION Y REPARACION DE VIVIENDA FISCAL</t>
  </si>
  <si>
    <t xml:space="preserve">MANTENIMIENTO BARRACA DE TRANSEÚNTES NO. 30 </t>
  </si>
  <si>
    <t>SALDO CTO VIV FISCAL</t>
  </si>
  <si>
    <t>SERVICIO DE ASEO ESM</t>
  </si>
  <si>
    <t>SERVICIO DE ASEO COLEGIO</t>
  </si>
  <si>
    <t>SERVICIO DE ASEO UNIDAD</t>
  </si>
  <si>
    <t>SERVICIO ASEO ESM</t>
  </si>
  <si>
    <t xml:space="preserve">MANTENIMIENTO PLANTA HOBART </t>
  </si>
  <si>
    <t>MANTENIMIENTO PLANTAS AEROPORTUARIAS GRUTE</t>
  </si>
  <si>
    <t xml:space="preserve">MANTENIMIENTO PLANTAS ELECTRICAS </t>
  </si>
  <si>
    <t>MANTENIMIENTO PLANTAS ELECTRICAS GRUTE</t>
  </si>
  <si>
    <t>MANTENIMIENTO PLANTA ELECTRICA</t>
  </si>
  <si>
    <t>MANTENIMIENTO SISTEMA CONTROL DE ACCESO</t>
  </si>
  <si>
    <t>ACTUALIZACION SOFTWARE SIMULADOR T-37</t>
  </si>
  <si>
    <t>GUIAS DE CORREO CERTIFICADO</t>
  </si>
  <si>
    <t>PEAJES</t>
  </si>
  <si>
    <t>SALDO PEAJES</t>
  </si>
  <si>
    <t xml:space="preserve">DIPLOMAS  PERSONAL  FINALIZA CURSOS </t>
  </si>
  <si>
    <t>DIPLOMAS PARA LA ESIMA</t>
  </si>
  <si>
    <t xml:space="preserve">FAJA  DE PROGRESO DE VUELO </t>
  </si>
  <si>
    <t>FORMAS FAC 041</t>
  </si>
  <si>
    <t xml:space="preserve">FORMAS FAC 042 </t>
  </si>
  <si>
    <t>FORMAS FAC 045</t>
  </si>
  <si>
    <t xml:space="preserve">FORMAS FAC 235T-1 </t>
  </si>
  <si>
    <t xml:space="preserve">FORMAS FAC 233 </t>
  </si>
  <si>
    <t xml:space="preserve">FORMAS FAC 260T </t>
  </si>
  <si>
    <t xml:space="preserve">FORMAS FAC 273T </t>
  </si>
  <si>
    <t>FORMAS FAC 282T</t>
  </si>
  <si>
    <t>FORMATO AUDIOTORIA NOTAS ENFERMERIA</t>
  </si>
  <si>
    <t xml:space="preserve">FORMATO AUDITORIA FORMULACION </t>
  </si>
  <si>
    <t xml:space="preserve">FORMATO AUDITORIA HISTORIA CLINICA MEDICA </t>
  </si>
  <si>
    <t xml:space="preserve">FORMATO AUDITORIA HISTORIA CLINICA ODONTOLOGICA </t>
  </si>
  <si>
    <t xml:space="preserve">FORMATO CONSENTIMIENTO INFORMADO PARA ADMINISTRACION DE MEDICAMENTOS </t>
  </si>
  <si>
    <t>FORMATO DE CONSENTIMIENTO INFORMADO PARA PROCEDIMIENTOS MENORES</t>
  </si>
  <si>
    <t>ACTA REUNION DE EQUIPOS</t>
  </si>
  <si>
    <t>FORMATO ENCUESTA CLIENTE INCOGNITO</t>
  </si>
  <si>
    <t xml:space="preserve">FORMATO EVOLUCION ODONTOLOGIA </t>
  </si>
  <si>
    <t xml:space="preserve">FORMATO FORMULA MEDICA </t>
  </si>
  <si>
    <t xml:space="preserve">FORMATO HISTORIA CLINICA MEDICA </t>
  </si>
  <si>
    <t>FORMATO HISTORIA CLINICA PRIORITARIA</t>
  </si>
  <si>
    <t xml:space="preserve">FORMATO INCAPACIDAD MEDICA </t>
  </si>
  <si>
    <t xml:space="preserve">FORMATO INVENTARIO PERTENENCIAS USUARIO </t>
  </si>
  <si>
    <t>FORMATO NOTAS DE ENFERMERIA</t>
  </si>
  <si>
    <t>FORMATO OA-FR-012 PLAN DE VUELO MILITAR LOCAL</t>
  </si>
  <si>
    <t xml:space="preserve">FORMATO OA-FR-023 BRIEFING METEORLOGICO </t>
  </si>
  <si>
    <t xml:space="preserve">FORMATO ORDENES EXAMENES DE LABORATORIO </t>
  </si>
  <si>
    <t>FORMATO PLAN DE VUELO NACIONAL</t>
  </si>
  <si>
    <t xml:space="preserve">FORMATO REGISTRO DE MEDICAMENTOS </t>
  </si>
  <si>
    <t>FORMATO REGISTRO DIARIO DE CONTROL DE TEMPERATURA TAMAÑO OFICIO (TALONARIO*100)  CARA OFICIO</t>
  </si>
  <si>
    <t xml:space="preserve">FORMATO SIGNOS VITALES </t>
  </si>
  <si>
    <t xml:space="preserve">FORMATO TRASLADO AMBULANCIAS </t>
  </si>
  <si>
    <t xml:space="preserve">FROMATOS DE PQR </t>
  </si>
  <si>
    <t>IMPRESIÓN Y ESTAMPADO CARTILLA HOW TO CETAC</t>
  </si>
  <si>
    <t>IN FLIGHT GUIDE</t>
  </si>
  <si>
    <t xml:space="preserve">MANUAL DE TAREAS </t>
  </si>
  <si>
    <t>MANUAL PLANEAMIENTO KFIR</t>
  </si>
  <si>
    <t>PIE KFIR</t>
  </si>
  <si>
    <t>SALDO CTO 062 IMPRESOS</t>
  </si>
  <si>
    <t>SERVICIO DE ASEO (RECOLECCION DE BASURAS)</t>
  </si>
  <si>
    <t>SERVICIO DE ASEO (RECOLECCION DE BASURAS) ENERO FACT. 1710</t>
  </si>
  <si>
    <t>SERVICIO DE ASEO (RECOLECCION DE BASURAS) FEBRERO FACT. 1744</t>
  </si>
  <si>
    <t>SERVICIO DE ASEO (RECOLECCION DE BASURAS) MARZO FACT. 1773</t>
  </si>
  <si>
    <t>SERVICIO DE ASEO (RECOLECCION DE BASURAS) ABRIL</t>
  </si>
  <si>
    <t>SERVICIO DE ASEO (RECOLECCION DE BASURAS) MAYO</t>
  </si>
  <si>
    <t>SERVICIO DE ASEO (RECOLECCION DE BASURAS) JUNIO</t>
  </si>
  <si>
    <t xml:space="preserve">SERVICIO DE ASEO (RECOLECCION DE BASURAS) JULIO FT.1906 </t>
  </si>
  <si>
    <t>SERVICIO DE ASEO (RECOLECCION DE BASURAS) AGOSTO</t>
  </si>
  <si>
    <t>SERVICIO DE ASEO (RECOLECCION DE BASURAS) SEPTIEMBRE</t>
  </si>
  <si>
    <t>SERVICIO DE ENERGIA</t>
  </si>
  <si>
    <t>SERVICIO TELEFONIA FIJA</t>
  </si>
  <si>
    <t>SERVICIO TELEFONICO CONSUMO MES DICIEMBRE 2017 FACT 0768 A LA 0786</t>
  </si>
  <si>
    <t>SERVICIO TELEFONICO CONSUMO MES ENERO 2018 FACT 8279 A LA 8296</t>
  </si>
  <si>
    <t>SERVICIO TELEFONICO CONSUMO MES FEBRERO 2018 FACT 78880 A LA 78896</t>
  </si>
  <si>
    <t>SERVICIO TELEFONICO CONSUMO MES MARZO 2018</t>
  </si>
  <si>
    <t>SERVICIO TELEFONICO CONSUMO MES ABRIL 2018</t>
  </si>
  <si>
    <t>SERVICIO TELEFONICO CONSUMO MES MAYO 2018</t>
  </si>
  <si>
    <t>SERVICIO TELEFONICO CONSUMO MES JUNIO 2018</t>
  </si>
  <si>
    <t>SERVICIO TELEFONICO CONSUMO MES JULIO 2018</t>
  </si>
  <si>
    <t>SERVICIO TELEFONICO CONSUMO MES AGOSTO 2018</t>
  </si>
  <si>
    <t>GAS LICUADO DE PETROLEO GLP</t>
  </si>
  <si>
    <t>PASAJES TERRESTRES NACIONALES CACOM-1  DIRES</t>
  </si>
  <si>
    <t>TIQUETES TERRESTRES PERSONAL ORGANICO Y SOLDADOS</t>
  </si>
  <si>
    <t>PASAJES TERRESTES RECLUTAMIENTOS SOLDADOS CACOM-1</t>
  </si>
  <si>
    <t>VIATICOS CONVENIOS</t>
  </si>
  <si>
    <t>VIATICOS CACOM 1  JED-DIRES</t>
  </si>
  <si>
    <t>VIATICOS UNIDAD</t>
  </si>
  <si>
    <t>PAGO AUXILIO DE MARCHA Y TRANSPORTE DE 28 SLR CONT.2/2016</t>
  </si>
  <si>
    <t xml:space="preserve">AUXILIO DE MARCHA </t>
  </si>
  <si>
    <t>PAGO AUXILIO DE MARCHA Y TRANSPORTE  PLLA 01</t>
  </si>
  <si>
    <t>VIATICOS PASAPORTE 003</t>
  </si>
  <si>
    <t>VIATICOS PASAPORTE 002</t>
  </si>
  <si>
    <t>PAGO PASAPORTE 006</t>
  </si>
  <si>
    <t>PAGO PASAPORTE 005</t>
  </si>
  <si>
    <t>PAGO PASAPORTE 008</t>
  </si>
  <si>
    <t>PAGO PASAPORTE 05-1 - RC-10</t>
  </si>
  <si>
    <t>PAGO PASAPORTE 017 - RC 10</t>
  </si>
  <si>
    <t>PAGO PASAPORTE 009 - RC-10</t>
  </si>
  <si>
    <t>PAGO PASAPORTE 02-1- R-10</t>
  </si>
  <si>
    <t>PAGO AUXILIO DE MARCHA Y TRANSPORTE DE 36 SLR CONT.3/2016</t>
  </si>
  <si>
    <t>PAGO PASAPORTE 001 /R-10 (PASIVOS EXIGIBLES - VIGENCIAS EXPIRADAS)</t>
  </si>
  <si>
    <t>PAGO PASAPORTE 03-1 RC-10</t>
  </si>
  <si>
    <t>PAGO PASAPORTE 011- RC-10</t>
  </si>
  <si>
    <t>PAGO PASAPORTE 012- RC-10</t>
  </si>
  <si>
    <t>PAGO PASAPORTE 013- RC-10</t>
  </si>
  <si>
    <t>PASAPORTE 004</t>
  </si>
  <si>
    <t>PASAPORTE 007</t>
  </si>
  <si>
    <t>PASAPORTE 010 - DIMA</t>
  </si>
  <si>
    <t>PASAPORTE 016 - DIMA</t>
  </si>
  <si>
    <t>PAGO AUXILIO DE MARCHA Y TRANSPORTE DE 06 SLR CONT.2/2017</t>
  </si>
  <si>
    <t>PAGO AUXILIO DE MARCHA Y TRANSPORTE DE 02 SLRV CONT.2/2017</t>
  </si>
  <si>
    <t>PAGO PASAPORTE 014- RC-10</t>
  </si>
  <si>
    <t>PAGO PASAPORTE 015- RC-10</t>
  </si>
  <si>
    <t>PAGO AUX. MARCHA Y TRANSPORTE DE 49 SLB CONT.2/2017 RC 10</t>
  </si>
  <si>
    <t xml:space="preserve">PAGO PASAPORTE 019- RC 16 CONVENIO </t>
  </si>
  <si>
    <t>PAGO PASAPORTE 021- RC 16 DIMA</t>
  </si>
  <si>
    <t>PAGO PASAPORTE 022- RC 10 CIVILES</t>
  </si>
  <si>
    <t>PAGO PASAPORTE 020- RC 10</t>
  </si>
  <si>
    <t>PAGO PASAPORTE 023 - RC -10</t>
  </si>
  <si>
    <t>PAGO PASAPORTE 024 - R-10</t>
  </si>
  <si>
    <t>PAGO PASAPORTE 025 - R-16</t>
  </si>
  <si>
    <t>PAGO PASAPORTE 026 R - 16</t>
  </si>
  <si>
    <t>PAGO PASAPORTE 018 - RECURSO 10</t>
  </si>
  <si>
    <t>PAGO PASAPORTE 030- RC 10 CIVILES</t>
  </si>
  <si>
    <t>PAGO PASAPORTE 032 - RC 16 CONVENIO DIMA</t>
  </si>
  <si>
    <t>PAGO PASAPORTE 027 - RC 10 MILITARES</t>
  </si>
  <si>
    <t>PAGO PASAPORTE 031- RC 16 CONVENIO - CENIT</t>
  </si>
  <si>
    <t>PAGO PASAPORTE 028 - RC 16 CONVENIO MINMINAS</t>
  </si>
  <si>
    <t>PAGO PASAPORTE 029 - RC 10 MILITARES</t>
  </si>
  <si>
    <t>PAGO PASAPORTE 036 - RC 10 MILITARES</t>
  </si>
  <si>
    <t>PAGO AUX. MARCHA Y TRANSPORTE DE 44 SLR CONT.1/2017 RC 10</t>
  </si>
  <si>
    <t>ACEITE DE PATA Y MANO DE RES LITRO</t>
  </si>
  <si>
    <t>AGUA OXIGENADA 100 ML</t>
  </si>
  <si>
    <t>AGUJA CALIBRE 18 " X CAJA DE 100 UNIDADES</t>
  </si>
  <si>
    <t>AGUJA CALIBRE 22 " X CAJA DE 100 UNIDADES</t>
  </si>
  <si>
    <t>ALBENDAZOL + PRAXIQUANTREL POR 10 C.C.</t>
  </si>
  <si>
    <t xml:space="preserve">ALCOHOL X 700 ML </t>
  </si>
  <si>
    <t>ANTIINFLAMATORIO INYECTABLE FRASCO X 50ML</t>
  </si>
  <si>
    <t xml:space="preserve">SOLUCION ANTISEPTICA CLORHEXIDINA X GALON </t>
  </si>
  <si>
    <t>TALCO BAÑO SECO FRASCO X 100GRS</t>
  </si>
  <si>
    <t>BOLSA CIERRE HERMETICO GRANDE CAJA X 100 UNIDADES</t>
  </si>
  <si>
    <t xml:space="preserve">CAJA GUANTES DESECHABLES X CAJA 100 UNDS TALLA L (8) </t>
  </si>
  <si>
    <t>DOXICICLINA - HYCLATO X 200MG TABLETA</t>
  </si>
  <si>
    <t>MULTIVITAMINICO SUSPENSIÓN ORAL FRASCO X 500 ML</t>
  </si>
  <si>
    <t>SOLUCION OTICA X 100ML</t>
  </si>
  <si>
    <t xml:space="preserve">CIPERMETRINA </t>
  </si>
  <si>
    <t>SOLUCION ANTISEPTICA ORAL X 120ML SPRAY</t>
  </si>
  <si>
    <t>LARVICIDA Y ANTISEPTICO SPRAY</t>
  </si>
  <si>
    <t>CREMA DERMATOLOGICA X 35GR</t>
  </si>
  <si>
    <t>REACTIVANTE METABOLICO BOLSA X 500 ML</t>
  </si>
  <si>
    <t>DICLORVOS UNGUENTO X 400 GRS</t>
  </si>
  <si>
    <t>DIFENHIDRAMINA CLORHIDRATO X 50ML</t>
  </si>
  <si>
    <t>DIPROPIONATO DE IMIDOCARB X 50 ML BABESICIDA Y PREVENCIÓN ERLISCHIA</t>
  </si>
  <si>
    <t>ENROFLOXACINA INYECTABLE X 100ML</t>
  </si>
  <si>
    <t xml:space="preserve">EQUIPO DE MACROGOTEO X UNIDAD </t>
  </si>
  <si>
    <t xml:space="preserve">EQUIPO DE MICROGOTEO X UNIDAD </t>
  </si>
  <si>
    <t>EQVALAND EQUINOS AL 20% X 15 ML</t>
  </si>
  <si>
    <t>ESPARADRAPO ROLLO 5CM X 10M</t>
  </si>
  <si>
    <t>ANTIDIARREICO X 250MG CAJA X 10SOBRES</t>
  </si>
  <si>
    <t>ANTIINFLAMATORIO X 50ML</t>
  </si>
  <si>
    <t>GASA QUIRURGICA ROLLO POR 100 YARDAS</t>
  </si>
  <si>
    <t>SOLUCION OTICA OFTALMICA X 10ML</t>
  </si>
  <si>
    <t>GUANTES TRANSPARENTES PAQUETE POR 100 PARES/PLASTICOS</t>
  </si>
  <si>
    <t xml:space="preserve">HIPOCLORITODE SODIO  X GALON </t>
  </si>
  <si>
    <t>ANTIFUNGICO EN SOLUCION TOPICA CONCENTRADA X 100ML</t>
  </si>
  <si>
    <t>JABÓN PASTA VG POR 60 GRAMOS – COUMAPHOS AL 1% + ACEITE PERFUMADO</t>
  </si>
  <si>
    <t>JERINGAS DESECHABLES X 10 ML.</t>
  </si>
  <si>
    <t>JERINGAS DESECHABLES X 20 ML.</t>
  </si>
  <si>
    <t>JERINGAS DESECHABLES X 3 ML.</t>
  </si>
  <si>
    <t>JERINGAS DESECHABLES X 5 ML.</t>
  </si>
  <si>
    <t>VITAMINA K 20MG VITAMINA C 10MG X 20ML</t>
  </si>
  <si>
    <t>LOCION PARA CANINOS X 150 ML</t>
  </si>
  <si>
    <t>LOCION PODAL X 500 ML</t>
  </si>
  <si>
    <t xml:space="preserve">MULTIVITAMÍNICO + AMINOÁCIDOS ORAL X  GALON </t>
  </si>
  <si>
    <t>ANTIPARASITARIO DE USO INTERNO Y EXTERNO</t>
  </si>
  <si>
    <t>ANTIBIOTICO PENICILINA PROCAINICA + BENZATINICA X 50 ML</t>
  </si>
  <si>
    <t>PENICILINA + POTASICA+ ESTREPTOMICINA X 6.000.000  30ML</t>
  </si>
  <si>
    <t>PENICILINA +DECTAMETAZONA X 6.000.000(30 ML)</t>
  </si>
  <si>
    <t>PIPETA ANTIPULGAS PARA CANINOS</t>
  </si>
  <si>
    <t>POMADA ANTISEPTICA CICATRIZANTE X 250 ML</t>
  </si>
  <si>
    <t>POMADA ANTI INFLAMATORIA X 300ML</t>
  </si>
  <si>
    <t>ETAMSILATO SOLUCION X 50 ML</t>
  </si>
  <si>
    <t>SHAMPOO ANTICEPTICO PARA EQUINOS Y CANINOS POR 2000 M.L. CADA ML CONTIENE 5 MG. EXICIPIENTES C.S.P. 1 ML</t>
  </si>
  <si>
    <t>SOLUCION FISIOLOGICA X 500 ML</t>
  </si>
  <si>
    <t xml:space="preserve">SOLUCION LACTATO RINGER X 500 ML </t>
  </si>
  <si>
    <t>ANTIDIARREICO SOBRE 20G CAJA X 10 SOBRES</t>
  </si>
  <si>
    <t>SUBSALICILATO DE BISMUTO FRASCO X 180ML SUSPENSION ORAL, DIARREA CANINOS</t>
  </si>
  <si>
    <t>SUERO ANTIOFÍDICO LIOFILIZADO</t>
  </si>
  <si>
    <t>TAPA BOCAS CAJA X 100</t>
  </si>
  <si>
    <t>TRIMETROPIN SULFA INYECTABLE FRASCO X 100ML, ANTIBIOTICO ENFE. GASTROINTESTINALES</t>
  </si>
  <si>
    <t>TUBO DE MUESTRA  TAPA LILA</t>
  </si>
  <si>
    <t>ANTIBIOTICO PENICILINA PROCAINICA + DIHIDROESTREPTOMICINA X 100 ML</t>
  </si>
  <si>
    <t>VACUNA HEXADOG</t>
  </si>
  <si>
    <t>VACUNA POLIVALENTE EQUINOS X DOSIS</t>
  </si>
  <si>
    <t>ANTI INFLAMATORIO ACETONIDA DE TRIANCINOLONA X 10ML</t>
  </si>
  <si>
    <t xml:space="preserve">YELCO DE 22 X UNIDAD </t>
  </si>
  <si>
    <t xml:space="preserve">YODOLAND X GALON DENSINFECTANTE </t>
  </si>
  <si>
    <t>YODOPODIVONA ESPUMA X 120 ML(IODIGER)</t>
  </si>
  <si>
    <t>ALIMENTO PECUARIO COMPLETO PARA EQUINO, BULTO DE 40 KL CON PORCENTAJE DE PROTEÍNA ENTRE 9-14%, GRASA ENTRE 5-8% EXTRAÍDO Ó EN PASTILLAS</t>
  </si>
  <si>
    <t>ALIMENTO PECUARIO CONCENTRADO PARA EQUINO, BULTO DE 40 KL CON PORCENTAJE DE PROTEÍNA ENTRE 10-15%</t>
  </si>
  <si>
    <t>APERO DE CABEZA COMPLETO PARA EQUINO (RIENDA, FRENO, CABEZAL)</t>
  </si>
  <si>
    <t xml:space="preserve">ARNES ELABORADO EN CINTA TUBULAR PLANA DE 3 CM DE ANCHO CON HERRAJES DE BRONCE GRADUABLE PARA PERROS GRANDES DE MAS DE 30 KILOGRAMOS DE PESO </t>
  </si>
  <si>
    <t>BOZALES DE SEGURIDAD EN CUERO GRADUABLES COLOR CAFÉ</t>
  </si>
  <si>
    <t>CLAVOS PARA HERRAR EQUINOS BELLOTA(CAJA CLAVOS DE 54 MM. DE LARGO X 150 UNIDADES).</t>
  </si>
  <si>
    <t>COLLAR FIJO ELABORADO EN CINTA TUBULAR DE 3 CM DE ANCHO CON HERRAJES DE BRONCE GRADUABLE PARA PERROS GRANDES DE MÁS 30 KILOS DE PESO COLOR NEGRO.</t>
  </si>
  <si>
    <t>COLLAR FIJO EN NAILON GRADUABLE, CON TRADILLA DE 1.50 MTS DE LARGO, EN CINTA TUBULAR PLANA COLOR NEGRO, CON MOSQUETON EN COBRE</t>
  </si>
  <si>
    <t>CORTA UÑAS PARA CANINO ESTILO ALICATE</t>
  </si>
  <si>
    <t>CUERDA EN ALAMBRE DE PUA EN ACERO PARA EQUINOS DE 12” POR 350 MTS.</t>
  </si>
  <si>
    <t>DESCALLADOR DE OJO PARA CASCOS</t>
  </si>
  <si>
    <t xml:space="preserve">FUMIGADORA DE ESPALDA MANUAL DE 20 LITROS </t>
  </si>
  <si>
    <t>GRAPAS PARA EQUINO X CAJA DE 1000G DE 1 1/4" X 9</t>
  </si>
  <si>
    <t>HERRADURAS FINAS PLANAS CON PUNTA X 4 UNDS. TALLA -26-27-28-29-30 TIPO CRIOLLA.</t>
  </si>
  <si>
    <t xml:space="preserve">JAQUIMA EN NAILON CON ARGOLLA Y CORREA, CON PISADOR. </t>
  </si>
  <si>
    <t>LAZO GANADERO DE TRABAJO, POR 20 METROS, EN PIOLA TRENZADA DE DIFERENTES COLORES, CON ARGOLLA EN ACERO INOXIDABLE, NACIONAL DE TRENZADOS</t>
  </si>
  <si>
    <t>LIMA ESCOFINA PARA CASCOS</t>
  </si>
  <si>
    <t xml:space="preserve">LIMA PARA AFILAR </t>
  </si>
  <si>
    <t>MARTILLO PARA HERRAR NO. 18</t>
  </si>
  <si>
    <t>PELOTAS MACIZAS PARA CANINOS, ELABORADAS EN CAUCHO, TAMAÑO MEDIANA.</t>
  </si>
  <si>
    <t>POZUELO PORTATIL PARA CANINOS</t>
  </si>
  <si>
    <t>PUNTILLA PARA EQUINO POR LIBRA 1 1/2</t>
  </si>
  <si>
    <t>TENAZA REMACHADOR PARA CLAVOS EN CASCOS</t>
  </si>
  <si>
    <t xml:space="preserve">SAL MINERALIZADA BULTO DE 40 KL CON CLORURO DE SODIO ENTRE EL (26-30)%; FÓSFORO ENTRE EL (11-15)%; CALCIO ENTRE EL (11-14)% </t>
  </si>
  <si>
    <t xml:space="preserve">SILLA PARA EQUINO EN CUERO </t>
  </si>
  <si>
    <t>SUPLEMENTO ALIMENTICIO EQUINO, BULTO DE 30 KILOGRAMOS A BASE DE MELAZA</t>
  </si>
  <si>
    <t xml:space="preserve">TENAZA SACA CLAVOS </t>
  </si>
  <si>
    <t>TIJERA PARA BALONAR EQUINOS FINA EN ACERO</t>
  </si>
  <si>
    <t>SERVICIOS VETERINARIOS</t>
  </si>
  <si>
    <t xml:space="preserve">NEVERA PARA CONSERVACION DE VACUNAS Y MEDICAMENTOS PARA CANINOS Y EQUINOS </t>
  </si>
  <si>
    <t xml:space="preserve">TERMO HERMETICO PARA TRANSPORTE DE AGUA PARA CANINO PORTATIL MEDIANO </t>
  </si>
  <si>
    <t>BALON BALONCESTO</t>
  </si>
  <si>
    <t>BALON FUTBOL</t>
  </si>
  <si>
    <t>BALON MICROFUTBOL</t>
  </si>
  <si>
    <t>BALON VOLEIBOL</t>
  </si>
  <si>
    <t>CAJA BOLAS PING PONG X 6</t>
  </si>
  <si>
    <t>CAJA DE AJEDRES MEDIANO</t>
  </si>
  <si>
    <t xml:space="preserve">COLCHONETA PROFESIONAL DE GIMNASIO </t>
  </si>
  <si>
    <t>MALLA PING PONG</t>
  </si>
  <si>
    <t>RAQUETA DE TENNIS</t>
  </si>
  <si>
    <t>RAQUETA PING PONG</t>
  </si>
  <si>
    <t>TACO BILLAR ROSCA METALICA</t>
  </si>
  <si>
    <t>TARJETAS DE ARBITRO X 3</t>
  </si>
  <si>
    <t>TARRO BOLAS DE TENNIS X 3</t>
  </si>
  <si>
    <t>EXAMENES MEDICOS SALUD OCUPACIONAL PERDONAL CIVIL Y UN PERSONAL MILITAR</t>
  </si>
  <si>
    <t>CAPACITACION SIMULADOR T-37</t>
  </si>
  <si>
    <t>CAPACITACION SIMULADOR AC-47-T</t>
  </si>
  <si>
    <t>SOSTENIMIENTO RECLUTAMIENTO SOLDADOS</t>
  </si>
  <si>
    <t>SERVICIO DE FOTOGRAFIA Y REVELADO</t>
  </si>
  <si>
    <t>ANALISIS FISICOQUIMICO Y MICROBIOLOGICO DE AGUA POTABLE Y PISCINAS</t>
  </si>
  <si>
    <t>SERVICIO DE FUMIGACION, DESRATIZACION Y CONTROL DE VECTORES</t>
  </si>
  <si>
    <t xml:space="preserve">BONOS ARREGLOS FLORALES </t>
  </si>
  <si>
    <t>BONOS ARREGLOS FLORALES PEQUEÑOS</t>
  </si>
  <si>
    <t>BONOS CORONAS FÚNEBRES</t>
  </si>
  <si>
    <t>BONOS CORONAS DE OFRENDAS FLORALES</t>
  </si>
  <si>
    <t>SERVICIO DE OPERACIÓN, MANTENIMIENTO CORRECTIVO Y PREVENTIVO PTAP</t>
  </si>
  <si>
    <t>SERVICIO DE MANTENIMIENTO O REPARACIÓN DE EQUIPOS DE PROTECCIÓN CONTRA INCENDIOS</t>
  </si>
  <si>
    <t>MANTENIMIENTO CORRECTIVO Y PREVENTIVO PTAR</t>
  </si>
  <si>
    <t>SERVICIO DE TRATAMIENTO DE RESIDUOS PELIGROSOS Y ESPECIALES</t>
  </si>
  <si>
    <t>REVISIONES TECNICO MECANICAS</t>
  </si>
  <si>
    <t>INTERVENTORIA TECNICA, ADMINISTRATIVA, FINANCIERA, CONTABLE Y JURIDICA PARA LA ADECUACION DEL CERRAMIENTO PERIMETRAL DE LA ZONA OPERATIVA Y LA PISTA DEL CACOM-1 (FASE 4)</t>
  </si>
  <si>
    <t>PRUEBAS HIDROSTATICAS</t>
  </si>
  <si>
    <t>SERVICIO OPERACIÓN PTAR</t>
  </si>
  <si>
    <t>SERVICIO PODA DE ARBOLES</t>
  </si>
  <si>
    <t>SERVICIO DE OPERACIÓN A TODO COSTO  PTAR</t>
  </si>
  <si>
    <t>SAYCO  FACTURA 2084757</t>
  </si>
  <si>
    <t xml:space="preserve">TRASPASOS, CANCELACION MATRICULAS </t>
  </si>
  <si>
    <t>ACINPRO FACTU 33308</t>
  </si>
  <si>
    <t>SALDO CTO PRUEBAS HIDROSTATICAS</t>
  </si>
  <si>
    <t>SALDO CTO 072</t>
  </si>
  <si>
    <t>27112000</t>
  </si>
  <si>
    <t>GALON</t>
  </si>
  <si>
    <t>METRO CUBICO</t>
  </si>
  <si>
    <t>METRO</t>
  </si>
  <si>
    <t>METRO CUADRADO</t>
  </si>
  <si>
    <t>SI APROBADAS</t>
  </si>
  <si>
    <t>SI EN TRAMITE</t>
  </si>
  <si>
    <t>204-1-21</t>
  </si>
  <si>
    <t>204-3-1</t>
  </si>
  <si>
    <t>204-4-11</t>
  </si>
  <si>
    <t>204-4-14</t>
  </si>
  <si>
    <t>204-5-9</t>
  </si>
  <si>
    <t>204-6-3</t>
  </si>
  <si>
    <t>204-7-6</t>
  </si>
  <si>
    <t>204-8-3</t>
  </si>
  <si>
    <t>204-21-2</t>
  </si>
  <si>
    <t>TASAS POR UTILIZACIÓN DE AGUA</t>
  </si>
  <si>
    <t>TASAS RETRIBUTIVAS POR VERTIMIENTOS PUNTUALES</t>
  </si>
  <si>
    <t>GIMNASIO BIOSALUDABLE PARA INTEMPERIE</t>
  </si>
  <si>
    <t>EQUIPO DE CARPINTERIA</t>
  </si>
  <si>
    <t>TIJERA PARA PELUQUERIA TIPO PROFESIONAL CON CUCHILLAS EN TITANIO O ACERO INOXIDABLE, CON MANGO ANATOMICO</t>
  </si>
  <si>
    <t>MAQUINA WAHL LEGEND TRABAJO PESADO V9000</t>
  </si>
  <si>
    <t>NIVEL DIGITAL</t>
  </si>
  <si>
    <t>PRUEBA DE PRESIÓN 2311FA (PRESSURE TESTER 2311FA)</t>
  </si>
  <si>
    <t xml:space="preserve">ASPIRADORA </t>
  </si>
  <si>
    <t xml:space="preserve">CALIBRADOR NEUMATICO </t>
  </si>
  <si>
    <t xml:space="preserve">KIT DE SOLDADURA DE BUTANO </t>
  </si>
  <si>
    <t xml:space="preserve">LINTERNA </t>
  </si>
  <si>
    <t xml:space="preserve">LINTERNA DE INSPECCION </t>
  </si>
  <si>
    <t>MEDIDOR DE PRESIÓN DE NEUMÁTICOS, LÁPIZ, DE 10 A 150 PSI</t>
  </si>
  <si>
    <t>PISTOLA DE CALOR</t>
  </si>
  <si>
    <t xml:space="preserve">PISTOLA DE GRASA DE 18 V </t>
  </si>
  <si>
    <t xml:space="preserve">PUNTAS FLAT </t>
  </si>
  <si>
    <t>SIERRA CALADORA</t>
  </si>
  <si>
    <t>SOLDADOR UNIVERSAL DE HIERRO</t>
  </si>
  <si>
    <t>TALADRO DE 14.4</t>
  </si>
  <si>
    <t xml:space="preserve">CARGADOR DE BATERIA </t>
  </si>
  <si>
    <t>GARRAS (CLAWS)</t>
  </si>
  <si>
    <t>GRAVADOR LAPIZ ELECTRICO</t>
  </si>
  <si>
    <t>KIT PARA INFLADO DE LLANTAS EN AERONAVES</t>
  </si>
  <si>
    <t>KIT LLAVE ALLEN  MM</t>
  </si>
  <si>
    <t>KIT UNIVERSAL DE INSTALACION DE CONECTORES PARA CABLE RG</t>
  </si>
  <si>
    <t>POWER SUPPLY BX PRECISION</t>
  </si>
  <si>
    <t>EXTENSIÓN ELÉCTRICA 220V</t>
  </si>
  <si>
    <t>LINTERNA RECARGABLE 31 LED VTA (5 UNIDADES)</t>
  </si>
  <si>
    <t xml:space="preserve">JAULA DE INFLADO DE RUEDAS </t>
  </si>
  <si>
    <t>RASTRILLO</t>
  </si>
  <si>
    <t>MACHETE DE 18"</t>
  </si>
  <si>
    <t>PALA GRANDE</t>
  </si>
  <si>
    <t>PICA</t>
  </si>
  <si>
    <t>PALA DRAGA</t>
  </si>
  <si>
    <t>TIJERA PARA PODAR</t>
  </si>
  <si>
    <t>CAMARA FOTOGRAFICA DE 20.1 MEGAPIXELES</t>
  </si>
  <si>
    <t>TELEVISOR 50"</t>
  </si>
  <si>
    <t>REGULADOR UPS 3000V PARA BASCULA</t>
  </si>
  <si>
    <t>COMPUTADOR PORTATIL</t>
  </si>
  <si>
    <t>IMPRESORA PARA PUNTOS DE PAGO</t>
  </si>
  <si>
    <t>CUARTOS FRIOS</t>
  </si>
  <si>
    <t>NEVERA DE 420 LTS</t>
  </si>
  <si>
    <t>MONITOR DE SIGNOS VITALES</t>
  </si>
  <si>
    <t>TENSIOMETRO DE PARED</t>
  </si>
  <si>
    <t>FONENDOSCOPIO</t>
  </si>
  <si>
    <t>TERMOMETRO DIGITAL</t>
  </si>
  <si>
    <t>EQUIPO DE ORGANO DE LOS SENTIDOS</t>
  </si>
  <si>
    <t>MARTILLO DE REFLEJOS</t>
  </si>
  <si>
    <t>PESATALLIMETRO</t>
  </si>
  <si>
    <t>ESCALERILLA PARA CAMILLA</t>
  </si>
  <si>
    <t xml:space="preserve">GPS </t>
  </si>
  <si>
    <t>EQUIPO ANTIMOTIN DE PROTECCIÓN</t>
  </si>
  <si>
    <t>BASTON ANTIMOTIN</t>
  </si>
  <si>
    <t>ELECTROBOMBA DE 25HP-220V</t>
  </si>
  <si>
    <t>ELECTROBOMBA DE 9HP-220V</t>
  </si>
  <si>
    <t>ELECTROBOMBA PISCINA</t>
  </si>
  <si>
    <t>COMPRA DE EXTINTORES ABC PARA EL CACOM-2 DE 150 LBS</t>
  </si>
  <si>
    <t>COMPRA DE EXTINTORES CO2 PARA EL CACOM-2 DE 20 LBS</t>
  </si>
  <si>
    <t>AIRE ACONDICIONADO 24000BTU - INSTALADOS</t>
  </si>
  <si>
    <t xml:space="preserve">SUMINISTRO INSTALACION Y PUESTA EN SERVICIO FILTROS DE POTABILIZACION CERRO EL TIGRE </t>
  </si>
  <si>
    <t>PLANCHA INDUSTRIAL</t>
  </si>
  <si>
    <t>COMPRA DE EXTINTORES CO2 PARA EL CACOM-2 DE 50 LBS</t>
  </si>
  <si>
    <t>AIRE ACONDICIONADO TIPO MINISPLIT CAPACIDAD 12000 BTU, INSTALADO</t>
  </si>
  <si>
    <t>LAVADORAS PARA EL CERRO EL TIGRE</t>
  </si>
  <si>
    <t>SECADORAS PARA EL CERRO EL TIGRE</t>
  </si>
  <si>
    <t>TERMOMETRO VISUAL IR  FLUKE FLK-VT04</t>
  </si>
  <si>
    <t>SECADORA DE ROPA 18KG</t>
  </si>
  <si>
    <t>LAVADORA DE ROPA DIGITAL 17 KG</t>
  </si>
  <si>
    <t>PORTABLE IDXPERT PRINTER</t>
  </si>
  <si>
    <t>REGULADOR DE VOLTAJE 1000VA</t>
  </si>
  <si>
    <t>SECADORA DE 20 KG</t>
  </si>
  <si>
    <t>VENTILADORES</t>
  </si>
  <si>
    <t xml:space="preserve">MESA DE TRABAJO MODULAR  P/N </t>
  </si>
  <si>
    <t xml:space="preserve">CARPA DE LONA DE 6M X 6M </t>
  </si>
  <si>
    <t>MESA DE CUATRO PUESTOS EN CONCRETO</t>
  </si>
  <si>
    <t>SILLA PARA PELUQUERIA</t>
  </si>
  <si>
    <t>ESTACIÓN DE RESEÑA</t>
  </si>
  <si>
    <t>ESPOSAS METÁLICAS</t>
  </si>
  <si>
    <t>DETECTOR DE METALES MANUAL</t>
  </si>
  <si>
    <t>ARCO DETECTOR DE METALES</t>
  </si>
  <si>
    <t>MAQUINA RAYOZ X PARA EQUIPAJE</t>
  </si>
  <si>
    <t>EQUIPO DE IDENTIFICACION FOTOGRÁFICA</t>
  </si>
  <si>
    <t>MAGNIFICADOR</t>
  </si>
  <si>
    <t>ACEITE DOS TIEMPOS</t>
  </si>
  <si>
    <t>ACEITE HIDRAULICO  X 5 GLN</t>
  </si>
  <si>
    <t>ACEITE HIRAULICO X 05 GLN</t>
  </si>
  <si>
    <t xml:space="preserve">ACEITE MOTOR X 05 GLN </t>
  </si>
  <si>
    <t>ACEITE MOTORR X 05 GLN</t>
  </si>
  <si>
    <t>ACEITES PENETRANTES X CAJA</t>
  </si>
  <si>
    <t>COR BAN  POR 27 L</t>
  </si>
  <si>
    <t>GRASA AZUL ALTAS TEMPERATURA RODAMIENTOS X 05 GLN</t>
  </si>
  <si>
    <t>LIQUIDO DE FRENOS CAJA X 12</t>
  </si>
  <si>
    <t>LIQUIDO REFRIGERANTE X GLN</t>
  </si>
  <si>
    <t>LUBRICANTE WD40</t>
  </si>
  <si>
    <t>VALVULINA X 05 GLN</t>
  </si>
  <si>
    <t>PENETRANTE AFLOJADOR 5-56</t>
  </si>
  <si>
    <t>GRASA DE LITIO ALBANIA EP 2 EN TUBO DE 400 GRAMS (14 OZ CARTRIDGE)</t>
  </si>
  <si>
    <t>GRASA AEROSHELL 7 EN TUBO DE 400 GRAMS (14 OZ CARTRIDGE)</t>
  </si>
  <si>
    <t>GRASA AEROSHELL 22 EN TUBO DE 400 GRAMS</t>
  </si>
  <si>
    <t>GRASA CASTROL PD2 EN TUBO DE 400 GRAMS</t>
  </si>
  <si>
    <t>DESENGRASANTE DIELECTRICO 20 LTS</t>
  </si>
  <si>
    <t>CAJA DE GUANTES DE EXAMEN DESECHABLE * 100 TALLA L</t>
  </si>
  <si>
    <t>RESPIRADOR 8210 PARA PARTICULAS N95</t>
  </si>
  <si>
    <t>GUANTES DE CARNAZA</t>
  </si>
  <si>
    <t>INSECTICIDA EN AEROSOL, PARA VOLADORES. PRESENTACION X 500 C.C</t>
  </si>
  <si>
    <t>INSECTICIDA * 360 C.C. MULTIACCIÓN.</t>
  </si>
  <si>
    <t>LLANTA CON NEUMATICO P/N  6,00-9</t>
  </si>
  <si>
    <t>LLANTA CON NEUMATICO P/N 18X8,5-8</t>
  </si>
  <si>
    <t>LLANTA CON NEUMATICO P/N 22.5X10-00-8</t>
  </si>
  <si>
    <t>LLANTA CON NEUMATICO P/N 22X9.50-10</t>
  </si>
  <si>
    <t>LLANTA CON NEUMATICO P/N 27X9.00R14</t>
  </si>
  <si>
    <t>LLANTA CON NEUMATICO P/N 4.10-6</t>
  </si>
  <si>
    <t>LLANTA CON NEUMATICO P/N 400-8</t>
  </si>
  <si>
    <t>LLANTA CON NEUMATICO P/N 5.30-12</t>
  </si>
  <si>
    <t>LLANTA CON NEUMATICO P/N 6,90X9</t>
  </si>
  <si>
    <t>LLANTA CON NEUMATICO P/N 8,25-15</t>
  </si>
  <si>
    <t>LLANTA CON NEUMATICO P/N 8.25-15</t>
  </si>
  <si>
    <t>LLANTA CON NEUMATICO P/N 8.75-16.5</t>
  </si>
  <si>
    <t>LLANTA MACIZA P/N 23X10X12</t>
  </si>
  <si>
    <t>LLANTA MACIZA P/N 300-15</t>
  </si>
  <si>
    <t>LLANTA MACIZA P/N 5.00X8</t>
  </si>
  <si>
    <t>LLANTA P/N 11R-22,5</t>
  </si>
  <si>
    <t>LLANTA P/N 165.65-8</t>
  </si>
  <si>
    <t>LLANTA P/N 25X12.00-9</t>
  </si>
  <si>
    <t>LLANTA P/N 3.50-8</t>
  </si>
  <si>
    <t>LLANTAS  P/N 195R15C</t>
  </si>
  <si>
    <t>LLANTAS VEHÍCULO UTILITARIO  P/N AT 22,5 X 10-8</t>
  </si>
  <si>
    <t>LLANTAS VEHÍCULO UTILITARIO  P/N AT 25 X 13-9</t>
  </si>
  <si>
    <t>NEUMATICO P/N 215/75R17,5</t>
  </si>
  <si>
    <t>NEUMATICO P/N 28X9-15</t>
  </si>
  <si>
    <t>NEUMATICO P/N 6,50-10</t>
  </si>
  <si>
    <t>LLANTA CON NEUMATICO P/N  5,00-8</t>
  </si>
  <si>
    <t>CABLE CALIBRE DE 14 AWG, 600V THHN</t>
  </si>
  <si>
    <t>CABLE CALIBRE DE 2X12 AWG, 600V THHN</t>
  </si>
  <si>
    <t>CABLE CALIBRE DE 2X16 AWG, 600V THHN</t>
  </si>
  <si>
    <t>CERRADURA CON HUELLA DIGITAL</t>
  </si>
  <si>
    <t>TUBO EN PVC, DIÁMETRO 1/2 ", LONGITUD DE 3 M</t>
  </si>
  <si>
    <t>TUBO DE COBRE DE 1/2" FLEXIBLE</t>
  </si>
  <si>
    <t>TUBO DE COBRE DE 1/4" FLEXIBLE</t>
  </si>
  <si>
    <t>TUBO DE COBRE DE 3/8" FLEXIBLE</t>
  </si>
  <si>
    <t>TUBO DE COBRE DE 5/8" FLEXIBLE</t>
  </si>
  <si>
    <t>CANALETA PLÁSTICA DE 10X4 EN METROS</t>
  </si>
  <si>
    <t xml:space="preserve">INTERRUPTOR SENCILLO </t>
  </si>
  <si>
    <t>TEMPORIZADOS ELECTRICOS( TEMPORIZADOR 24 HORAS 110V -220V CON  PILA RECARGABLE)</t>
  </si>
  <si>
    <t>TOMA CORRIENTE DOBLE CON POLO TIERRA Y TAPA</t>
  </si>
  <si>
    <t>BARNIZ 70000</t>
  </si>
  <si>
    <t>CINTA DE ENMASCARAR DE 1/4 EN  ROLLO</t>
  </si>
  <si>
    <t>CINTA DE ENMASCARAR DE 1/2   ROLLO</t>
  </si>
  <si>
    <t>CINTA DE ENMASCARAR DE 3/4  ROLLO</t>
  </si>
  <si>
    <t>PUNTILLA DE ACERO DE 1 1/2"</t>
  </si>
  <si>
    <t>PUNTILLA DE ACERO DE 1"</t>
  </si>
  <si>
    <t>PUNTILLA DE ACERO DE 2"</t>
  </si>
  <si>
    <t>PUNTILLA CON CABEZA  DE 1 1/2" X 500 GRAMOS</t>
  </si>
  <si>
    <t>PUNTILLA CON CABEZA  DE 1" X 500 GRAMOS</t>
  </si>
  <si>
    <t>PUNTILLA CON CABEZA  DE 2 1/2" PAQUETE O TARRO DE 6000 GRAMOS</t>
  </si>
  <si>
    <t>PUNTILLA CON CABEZA  DE 2" X 500 GRAMOS</t>
  </si>
  <si>
    <t>PUNTILLA CON CABEZA  DE 3 " X 500 GRAMOS</t>
  </si>
  <si>
    <t>PUNTILLA CON CABEZA  DE 3 1/2"  X 500 GRAMOS</t>
  </si>
  <si>
    <t>PUNTILLA CON CABEZA  DE 3/4"X 500 GRAMOS</t>
  </si>
  <si>
    <t xml:space="preserve">PUNTILLA SIN CABEZA, 1  1/2" X 500 GRAMOS </t>
  </si>
  <si>
    <t xml:space="preserve">PUNTILLA SIN CABEZA, 1 " X 500 GRAMOS </t>
  </si>
  <si>
    <t xml:space="preserve">PUNTILLA SIN CABEZA, 1 1/4 " X 500 GRAMOS </t>
  </si>
  <si>
    <t xml:space="preserve">PUNTILLA SIN CABEZA, 2 " X 500 GRAMOS </t>
  </si>
  <si>
    <t xml:space="preserve">PUNTILLA SIN CABEZA, 3/4 " X 500 GRAMOS </t>
  </si>
  <si>
    <t xml:space="preserve">ADQUISICIÓN MATERIALES DE CONSTRUCCIÓN </t>
  </si>
  <si>
    <t>BROCHA DE 2 PULGADAS  P/N S/P</t>
  </si>
  <si>
    <t>BROCHA DE 3 PULGADAS  P/N S/P</t>
  </si>
  <si>
    <t>BROCHA DE 5 PULGADAS P/N S/P</t>
  </si>
  <si>
    <t>BROCHAS DE 1 PULGADA  P/N S/P</t>
  </si>
  <si>
    <t>BROCHA 1" CERDA NATURAL, MANGO PLASTICO CON PERFORACIÓN EN EL EXTREMO REF  50989</t>
  </si>
  <si>
    <t>BROCHA 2" CERDA NATURAL, MANGO PLASTICO CON PERFORACIÓN EN EL EXTREMO REF. 164278</t>
  </si>
  <si>
    <t xml:space="preserve">BROCHA 3" CERDA NATURAL, MANGO PLASTICO CON PERFORACIÓN EN EL EXTREMO </t>
  </si>
  <si>
    <t>CEMENTO GRIS TIPO 1 PRESENTACION X 50 KL</t>
  </si>
  <si>
    <t>JUEGO BROCAS DE METAL Y MADERA</t>
  </si>
  <si>
    <t xml:space="preserve">CINTA DE ENMASCARAR, MULTIPROPOSITOS, DIMENSIONES (36MMX40M), NACIONAL </t>
  </si>
  <si>
    <t xml:space="preserve">CINTA DE ENMASCARAR, MULTIPROPOSITOS, DIMENSIONES (24MMX50M), NACIONAL </t>
  </si>
  <si>
    <t>CINTA IMPERME 1,5MMX15CMX10M</t>
  </si>
  <si>
    <t>CINTA AISLANTE AUTOFUNDENTE 19CMX 7M</t>
  </si>
  <si>
    <t>CINTA AISLANTE ROJA  18MM X 10M</t>
  </si>
  <si>
    <t>CINTA AISLANTE AZUL  18MM X 10M</t>
  </si>
  <si>
    <t>CINTA AISLANTE NEGRA  18MM X 10M</t>
  </si>
  <si>
    <t>MASILLAS Y SELLOS  (SIKAFLEX CONSTRUCTION BLANCO 300 ML)</t>
  </si>
  <si>
    <t>PINTURA ANTICORROSIVA ALQUIDICA, GRIS</t>
  </si>
  <si>
    <t>PINTURA ANTICORROSIVA ALQUIDICA, VERDE OLIVA, 1/4 GALON, 1 COMPONENTE, 45% DE SOLIDOS  REF. 513</t>
  </si>
  <si>
    <t>PINTURA KARAZA ULTRA, COLOR BLANCO ALMENDRA</t>
  </si>
  <si>
    <t>PINTURA PARA MANTENIMIENTO INDUSTRIAL COLOR AMARILLO TIPO ESMALTE</t>
  </si>
  <si>
    <t>CLAVIJA ELECTRICA MONOFASICA</t>
  </si>
  <si>
    <t>TACO 3 POLO 30 AMP</t>
  </si>
  <si>
    <t>TACO 2 POLO 30 AMP</t>
  </si>
  <si>
    <t>HEAT SHRINK (TERMOENCOGIBLE)</t>
  </si>
  <si>
    <t>TACO 1 POLO 20 AMP</t>
  </si>
  <si>
    <t xml:space="preserve">THINNER X 55 GLN </t>
  </si>
  <si>
    <t>CPA 16 RADAR SOBRA</t>
  </si>
  <si>
    <t>MANGUERA 80 M</t>
  </si>
  <si>
    <t>GUAYA ACERADA DE 1/4 SILICONADA  X METRO</t>
  </si>
  <si>
    <t xml:space="preserve">CONCERTINA DOBLE DE SEGURIDAD 18" </t>
  </si>
  <si>
    <t>PINTURA A BASE DE AGUA X 1/2 GALON</t>
  </si>
  <si>
    <t>KIIT DE HIGIENE ORAL</t>
  </si>
  <si>
    <t>ALCOHOL ISOPROPILICO PROPANOL X 55 GL</t>
  </si>
  <si>
    <t xml:space="preserve">SOLVENTE PARA  EQUIPO DE FLUSHING </t>
  </si>
  <si>
    <t xml:space="preserve">ADHESIVO QUIMICO EN SPRAY </t>
  </si>
  <si>
    <t>GAS REFRIGERANTE R 22 X 30 LBS</t>
  </si>
  <si>
    <t>AGUA PARA BATERIAS CAJA X 12 UNIDADES</t>
  </si>
  <si>
    <t>OXIGENO INDUSTRIAL</t>
  </si>
  <si>
    <t>HELIO</t>
  </si>
  <si>
    <t>ALCOHOL ISOPROPILICO</t>
  </si>
  <si>
    <t>CLORO TABLETA TIPO AMERICANO AL 91%</t>
  </si>
  <si>
    <t>GAS PIMIENTA AEROSOL PORTATIL</t>
  </si>
  <si>
    <t>TINTA PARA RESEÑA Y HUELLAS DACTILARES</t>
  </si>
  <si>
    <t>RODILLO PARA TINTA DE RESEÑA</t>
  </si>
  <si>
    <t>PISATARJETA</t>
  </si>
  <si>
    <t>PLANCHUELA</t>
  </si>
  <si>
    <t xml:space="preserve">SABRA X 5 METROS  P/N </t>
  </si>
  <si>
    <t>JABON LIQUIDO PARA MANOS  P/N S/P</t>
  </si>
  <si>
    <t>SHAMPOO PARA AERONAVES CANECA 55 GL</t>
  </si>
  <si>
    <t>PEINILLA DE DIENTES ANCHOS CON CABO</t>
  </si>
  <si>
    <t>JABON DE TOCADOR EN PASTA, CON PESO DE 20 GR</t>
  </si>
  <si>
    <t>JABON LIQUIDO PARA MANOS ANTIBACTERIAL EN PRESENTACION DE 500 CC CON AROMA</t>
  </si>
  <si>
    <t>LIMPION DE TOALLA 80 X 60 CM</t>
  </si>
  <si>
    <t>LIMPIAVIDRIO CON AROMA, PRESENTACION EN SPRAY 500 CC</t>
  </si>
  <si>
    <t>AMBIENTADOR PARA CARRO</t>
  </si>
  <si>
    <t xml:space="preserve">LIQUIDO PARA ESTERILIZAR ANTIBACTERIAL ALTA DESINFECCION BIOSEGURIDAD X 3785 CC (OPASTER ORTOFLALALDHEIDO) OPA 0,55 X CC </t>
  </si>
  <si>
    <t>JABON LAVAPLATOS TIPO CREMA, CON PODER DESENGRASANTE  ANTIBACTERIAL  PRESENTACION DE 500 GR.</t>
  </si>
  <si>
    <t>LUSTRAMUEBLE, PRESENTACION LIQUIDA, FRASCO DE 200 ML</t>
  </si>
  <si>
    <t xml:space="preserve">SUAVIZANTE DE ROPA CON FRAGANCIA GALON X 5000 ML </t>
  </si>
  <si>
    <t>LIMPIADOR DESINFECTANTE  MULTIUSOS ANTIBACTERIAL  LIQUIDO LIMPIEZA PROFUNDA EMPAQUE PLASTICO X 3785 CC CON FRAGANCIAS VARIADAS  (LAVANDA, CITRONELA, PINO, JARDIN DE ENSUENO, BRISAS DEL BOSQUE, CANELA)</t>
  </si>
  <si>
    <t>VARSOL ANTIBACTERIAL PRESENTACION X  3785 CC3</t>
  </si>
  <si>
    <t>CERA LIQUIDA EMULSIONADA, AUTOBRILLANTE, ANTIDESLIZANTE DE ALTA RESISTENCIA A LAS MARCAS PRODUCIDAS POR LOS ZAPATOS Y EL ARRASTRE DE OBJETOS,  CON FRAGANCIA, PRSENTACION POR 3785 CC / COLOR NEUTRO</t>
  </si>
  <si>
    <t>CREOLINA, PRESENTACION POR 3000 CC, CONCENTRADA</t>
  </si>
  <si>
    <t>GUANTES DESECHABLES SILICONA  CAJA POR 100 UNIDADES</t>
  </si>
  <si>
    <t>DETERGENTE EN POLVO, PRESENTACION POR 1 KG, NEUTRO, CON BLANQUEADOR, DE USO GENERAL, CON FRAGANCIA</t>
  </si>
  <si>
    <t>PANO ABRASIVO LIMPIADOR DE 10 X 15 CM (ESPONJA SABRA) PRESENTACION POR 3 UNIDAD</t>
  </si>
  <si>
    <t>RECOGEDOR DE PLASTICO RIGIDO RESISTENTE A SOLVENTE COMUNES, DE DIMENSIONES MAYOR O IGUAL A 6X19X23 Y MENOR A 8,5X20X26 CM, CON MANGO PLASTICO DE LONGITUD 70 CM, PLANO CON BANDA</t>
  </si>
  <si>
    <t>AMBIENTADOR EN AEROSOL DESINFECTANTE AROMAS VARIADOS ( LAVANDA, TARDES DE PRIMAVERA, CANELA, DURAZNO, CITRICO, CAFÉ, ETC) PRESNTACION DE 400 CC</t>
  </si>
  <si>
    <t>CEPILLO SANITARIO REDONDO DE 40 CM</t>
  </si>
  <si>
    <t>ESCOBA SUAVE DE 38 CM X 9 CM X 12,5 CM CON ACOPLE PLÁSTICO ROSCADO, CON MANGO METALICO PLATEADO DE 1,50 CMS CON  ROSCA Y TAPON, ROSCA Ø7/8 CALIBRE 30, CON MATERIAL DE LAS CERDAS EN FIBRA PLÁSTICA PLUMILLADA, TEXTURA DE LAS CERDAS SUAVE Y MATERIAL DE LA BASE EN PLÁSTICO.</t>
  </si>
  <si>
    <t>CHUPA PARA SANITARIO, TIPO CAMPANA SENCILLA, CON MANGO FABRICADO EN PLASTICO</t>
  </si>
  <si>
    <t>CEPILLO PARA BARRIDO DE CALLES, CON CUERPO EN MADERA, MATERIAL DE LAS CERDAS PLASTICO</t>
  </si>
  <si>
    <t>ESPUMAS PARA SACUDIR CABELLO EN CUADRITOS</t>
  </si>
  <si>
    <t xml:space="preserve">GALON DE SHAMPOO PARA CARROS </t>
  </si>
  <si>
    <t>BAYETILLA DE ALGODÓN COLOR BLANCO</t>
  </si>
  <si>
    <t>REPUESTO EN ACEITE PARA AMBIENTADOR ELECTRICO DE CALENTAMIENTO DE ACEITES PERFUMADOS PRESENTACIÓN PAQUETE  POR 02 UNIDADES</t>
  </si>
  <si>
    <t xml:space="preserve">BOLSA DE BASURA ROJA PARA DESECHOS CONTAMINANTES </t>
  </si>
  <si>
    <t>GUANTE DOMESTICO CON LABRADO EN LA PALMA PARA EVITAR DESLIZAMIENTOS BORDE EN SU PUNO PARA FACIL CALZADO ELABORADO EN LATEX ESPECIAL, INTERNAMENTE CON RECUBRIMIENTO ANTIALERGICO AL LATEX  CON PARED SEMIGRUESA PARA MAYOR RESISTENCIA CALIBRE 25 TALLAS 7 1/2, 8, 8 1/2, Y  9</t>
  </si>
  <si>
    <t xml:space="preserve">BAYETILLAS DULCE ABRIGO </t>
  </si>
  <si>
    <t>CEPILLO PARA PAREDES Y TECHO TELARAÑERO CON MANGO ALUMINIO EXTENDIBLE</t>
  </si>
  <si>
    <t>DISPLAY DE 20 CUCHILLAS PARA AFEITAR X 24 CAJAS X 3 HOJAS</t>
  </si>
  <si>
    <t>PAPELERA VAIVEN CUADRADA 10-12 LITROS  EN PLASTICO DE ALTA RESISTENCIA, COLOR AZUL CON TAPA</t>
  </si>
  <si>
    <t xml:space="preserve">PAPEL HIGIENICO TRIPLE HOJA, COLOR BLANCO, 37 A 45 M DE LARGO Y 9 CM DE ANCHO </t>
  </si>
  <si>
    <t>PAPEL HIGIENICO DE HOJA SENCILLA, COLOR BLANCO,JUMBO 400 MT DE LARGO, Y 9 CM DE ANCHO, PARA USO EN DISPENSADOR - PAQUETE POR 4 UND)</t>
  </si>
  <si>
    <t>TRAPEADOR EN  ALGODÓN, MECHAS DE 40 CM DE ALTO Y 12 CM DE ANCHO</t>
  </si>
  <si>
    <t>TOALLA DE PAPEL,TIPO PAQUETE DE HOJA SENCILLA, DOBLADA EN Z DE COLOR BLANCO, CON GROFADO Y PRESENTACION DE 80 HOJAS</t>
  </si>
  <si>
    <t>ACEITE LUBRICANTE 3 EN 1 PARA USUS MULTIPLES , PREVIENE EL OXIDO  DE 90 ML</t>
  </si>
  <si>
    <t>ESCOBA</t>
  </si>
  <si>
    <t>TRAPERO</t>
  </si>
  <si>
    <t>ESCOBONES</t>
  </si>
  <si>
    <t>DETERGENTE EN POLVO X KILO</t>
  </si>
  <si>
    <t>CESTA GRANDE</t>
  </si>
  <si>
    <t>BLANQUEADOR X 10 LITROS</t>
  </si>
  <si>
    <t>BOLSA DE BASURA X 2000 UND</t>
  </si>
  <si>
    <t>CANECA DE BASURA PEQUEÑA</t>
  </si>
  <si>
    <t>PUNTO ECOLÓGICO X 3 CANECAS</t>
  </si>
  <si>
    <t>RECOGEDOR DE BASURA USO DOMESTICO</t>
  </si>
  <si>
    <t xml:space="preserve">BALDE </t>
  </si>
  <si>
    <t>ESPONJILLA</t>
  </si>
  <si>
    <t>LIMPIADOR MULTIUSOS INDICIDUAL</t>
  </si>
  <si>
    <t>JABON LAVAPLATOS X 1000 GR</t>
  </si>
  <si>
    <t>CORREA  P/N MITSUBISHI 04120-21757</t>
  </si>
  <si>
    <t>CORREA ALTERNADOR P/N 17400</t>
  </si>
  <si>
    <t>CORREA ALTERNADOR P/N 30-682-00/  4311-362</t>
  </si>
  <si>
    <t>COMPRESOR RECIPROCANTE DE 3 T.R. 220V BIFASICO</t>
  </si>
  <si>
    <t>COMPRESOR RECIPROCANTE DE 4 T.R. 220V BIFASICO</t>
  </si>
  <si>
    <t>COMPRESOR RECIPROCANTE DE 5 T.R. TRIFASICO</t>
  </si>
  <si>
    <t>ASPA DE VENTILACION DE 22"</t>
  </si>
  <si>
    <t>ASPA DE VENTILACION DE 24"</t>
  </si>
  <si>
    <t>MOTOR VENTILADOR PARA AIRE ACONDICIONADO DE LG  DE 18.000 BTU/H 208 VOLT PARA CONDENSADORA</t>
  </si>
  <si>
    <t>MOTORES  VENTILADOR PARA AIRE ACONDICIONADO LG MINISPLIT  DE 24.000 BTU/H PARA CONDENSADORA</t>
  </si>
  <si>
    <t>MOTOR VENTILADOR PARA AIRE ACONDICIONADO LG SPLIT DE 5 TR PARA CONDENSADORA 220V DE DESGARGA HORIZONTAL</t>
  </si>
  <si>
    <t>MOTOR VENTILADOR PARA AIRE ACONDICIONADO LG MINISPLIT DE 12.000 BTU/H CONDENSADORA</t>
  </si>
  <si>
    <t>PRESOSTADO TIPO CAPSULAPARA ALTA PRESION</t>
  </si>
  <si>
    <t>PRESOSTADO TIPO CAPSULAPARA BAJA PRESION</t>
  </si>
  <si>
    <t xml:space="preserve">FILTRO COMBUSTIBLE ACPM  P/N P552010 </t>
  </si>
  <si>
    <t>CORREA ALTERNADOR P/N DAYCO 15535 -11A1360</t>
  </si>
  <si>
    <t>CORREA MOTOR  P/N DAYCO 5503A95</t>
  </si>
  <si>
    <t>CORREA MOTOR P/N 10PK1600</t>
  </si>
  <si>
    <t>CORREA MOTOR P/N 265779 / 6011285</t>
  </si>
  <si>
    <t>CORREA MOTOR P/N 8PK1755</t>
  </si>
  <si>
    <t>CORREA MOTOR P/N A34</t>
  </si>
  <si>
    <t>CORREA MOTOR P/N D125X148517585</t>
  </si>
  <si>
    <t>CORREA MOTOR P/N DAYCO 13A1065 C17420</t>
  </si>
  <si>
    <t>CORREA MOTOR P/N PK 1240</t>
  </si>
  <si>
    <t>CORREA MOTOR TRASERO P/N 28591 - R123441</t>
  </si>
  <si>
    <t>CAFÉ DE CONSUMO NACIONAL MOLIDO SIN DESCAFEINAR EN BOLSA METALIZADA X 500 GMS.</t>
  </si>
  <si>
    <t>CAFÉ DE CONSUMO NACIONAL SOLUBLE EN FRASCO DE VIDRIO X 170 GRAMOS</t>
  </si>
  <si>
    <t>AZÚCAR DIETÉTICA EN BOLSA DE PAPEL DE PRESENTACIÓN DE CAJA DE  100 UND. EN SOBRES 2,5 GMS.</t>
  </si>
  <si>
    <t>AZÚCAR REFINADA GRANULADA, EN BOLSA DE PAPEL, PRESENTACIÓN X 5 GMS  PAQUETE POR 200 UNIDADES</t>
  </si>
  <si>
    <t>AZÚCAR REFINADA, GRANULADA, EN BOLSA DE POLIETILENO, PRESENTACIÓN X 1000 GMS</t>
  </si>
  <si>
    <t xml:space="preserve">AROMATICA SABORES SURTIDOS CAJA POR 20 BOLSAS </t>
  </si>
  <si>
    <t>INSTA CREAM PAQUETE X 100 UNIDADES PRESENTACION POR 4 GMS</t>
  </si>
  <si>
    <t>BROCHA TALQUERA, DE 20 CMS CON MANGO EN PLASTICO Y RECEPTACULO PARA TALCO</t>
  </si>
  <si>
    <t>CAPA PARA PELUQUERIA PARA ADULTO  CON BELCRO EN EL CUELLO Y CORDON PARA ANUDAR, TAMAÑO GRANDE COLOR NEGRO</t>
  </si>
  <si>
    <t>TOALLAS MICROFIBRA</t>
  </si>
  <si>
    <t xml:space="preserve">CANDADO TIPO ITALIANO 50 MM ARCO GRADUABLE  </t>
  </si>
  <si>
    <t>CONO VIAL CON BASE CUADRADA, ALTURA DEL CONO DE 90 CM</t>
  </si>
  <si>
    <t>CABLE DE AUDIO 2  A  1  DE  3 METROS</t>
  </si>
  <si>
    <t>MANGUERA PLASTICA 1/2" TRANSPARENTE</t>
  </si>
  <si>
    <t>PARARRAYOS 10KV</t>
  </si>
  <si>
    <t>SOCKETS PARA LÁMPARA T8-32W</t>
  </si>
  <si>
    <t>SUPERARRANCADOR CONDENSADOR</t>
  </si>
  <si>
    <t>CONTACTOR BIPOLAR DE 40 AMP. BOBINA DE 208V</t>
  </si>
  <si>
    <t>CONTACTOR BIPOLAR DE 40 AMP. BOBINA DE  24V</t>
  </si>
  <si>
    <t>CONTACTOR DE 30 AMP. TRIPOLAR BOBINA DE 208 V</t>
  </si>
  <si>
    <t>CONTACTOR DE 30 AMP. TRIPOLAR BOBINA DE 24 V</t>
  </si>
  <si>
    <t>CONTACTOR DE 40 AMP. TRIPOLAR BOBINA DE 208 V</t>
  </si>
  <si>
    <t>CONTACTOR DE 40 AMP. TRIPOLAR BOBINA DE 24 V</t>
  </si>
  <si>
    <t>CONDENSADOR 25 MF 370V</t>
  </si>
  <si>
    <t>CONDENSADOR DE  2,0 MFD - 370 VAC</t>
  </si>
  <si>
    <t>CONDENSADOR DE  6,0 MFD - 370 VAC</t>
  </si>
  <si>
    <t>CONDENSADOR DE 1.5 MFD -440 VAC</t>
  </si>
  <si>
    <t>CONDENSADOR DE 150 MFD -370 VAC</t>
  </si>
  <si>
    <t>CONDENSADOR DE 3 MFD -440 VAC</t>
  </si>
  <si>
    <t>CONDENSADOR DE 30 MFD -370 VAC</t>
  </si>
  <si>
    <t>CONDENSADOR DE 50 MFD -370 VAC</t>
  </si>
  <si>
    <t>CONTROLADORES ELECTRONICOS PARA CUARTOS FRIOS DE CONGELACION 208V</t>
  </si>
  <si>
    <t>CONTROLADORES ELECTRONICOS PARA CUARTOS FRIOS DE CONSERVACION 208V</t>
  </si>
  <si>
    <t>BALASTO REACTOR PARA LUZ DE SODIO, POTENCIA 250 W, TENSIÓN 208 / 220 V</t>
  </si>
  <si>
    <t xml:space="preserve">BOMBILLERIA </t>
  </si>
  <si>
    <t>CLAVIJA 2 X 15 CON POLO A TIERRA</t>
  </si>
  <si>
    <t>CLAVIJA MIRADA CHINA</t>
  </si>
  <si>
    <t>TARJETA ELECTRONICA UNIVERSAL PARA A.A CON CONTROL REMOTO</t>
  </si>
  <si>
    <t>DISOLVENTE D20</t>
  </si>
  <si>
    <t>THINER</t>
  </si>
  <si>
    <t xml:space="preserve">CREMA PARA PULIR </t>
  </si>
  <si>
    <t>PASTA PARA PULIR POLIESTER</t>
  </si>
  <si>
    <t>PINTURA POLIURETANO BLANCO/AUTOMOTORES</t>
  </si>
  <si>
    <t>PINTURA POLIURETANO NEGRO/AUTOMOTORES</t>
  </si>
  <si>
    <t>PINTURA FONDO APRESTO GRIS/AUTOMOTORES</t>
  </si>
  <si>
    <t>PINTURA POLIURETANO NEGRO BRILLANTE</t>
  </si>
  <si>
    <t xml:space="preserve">SOLDADURA LÍQUIDA CONTENIDO 1/4 GALONES, PARA USO EN TUBERÍA DE PVC </t>
  </si>
  <si>
    <t>SOLDADURA LÍQUIDA CONTENIDO 1/8 GALONES , PARA USO EN TUBERÍA DE PVC</t>
  </si>
  <si>
    <t>MASILLA POLIESTER X  1/4</t>
  </si>
  <si>
    <t>CINTA TEFLON DE 3/4"  POR 50 MTS</t>
  </si>
  <si>
    <t>CINTA AISLANTE</t>
  </si>
  <si>
    <t>CINTA DE SEGURIDAD DIMENSIONES 48 MM X 100 MTS</t>
  </si>
  <si>
    <t>CINTAS ASFALTICA  IMPERMEABLE AUTOADHESIVA PARA CUBIERTA  ASFALTICA DE 10 CM DE ANCHO X 10 METROS</t>
  </si>
  <si>
    <t xml:space="preserve">DISCO DE PULIDORA DIAMANTADO DE 4,5" </t>
  </si>
  <si>
    <t xml:space="preserve">DISCO DE PULIDORA DIAMANTADO DE 9" </t>
  </si>
  <si>
    <t>DISCO ABRASIVO PARA CORTE DE METAL DE 4 1/2"  X  1/8"</t>
  </si>
  <si>
    <t>DISCO CORTE MADERA 10" 60 DIENTES CODIGO 76067</t>
  </si>
  <si>
    <t>DISCO CORTE MADERA 12" 80 DIENTES CODIGO 106951</t>
  </si>
  <si>
    <t>DISCO CORTE PARA SIERRA CIRCULAR 16"  ENTRE 60 Y 80 DIENTES DE TUGSTENO.</t>
  </si>
  <si>
    <t xml:space="preserve">POMO PARA PULIDORA </t>
  </si>
  <si>
    <t>RACOR EN BRONCE DE 1/2 HEMBRA</t>
  </si>
  <si>
    <t>RACOR EN BRONCE DE 1/4 HEMBRA</t>
  </si>
  <si>
    <t xml:space="preserve">TORNILLO AUTOPERFORANTE 1 " CAJA X 100 UNIDADES </t>
  </si>
  <si>
    <t xml:space="preserve">TORNILLO AUTOPERFORANTE DE 1 1/2" CAJA X 100 UNIDADES </t>
  </si>
  <si>
    <t xml:space="preserve">TORNILLO AUTOPERFORANTE DE 2 " CAJA X 100 UNIDADES </t>
  </si>
  <si>
    <t xml:space="preserve">TORNILLO AUTOPERFORANTE DE 2 1/2" CAJA X 100 UNIDADES </t>
  </si>
  <si>
    <t xml:space="preserve">TORNILLO AUTOPERFORANTE DE 3/4" CAJA X 100 UNIDADES </t>
  </si>
  <si>
    <t>RODILLO PROFESIONAL FELPA ACRILICA PARA PINTURA A BASE DE AGUA SUPERFICIES LISAS DE 4"</t>
  </si>
  <si>
    <t xml:space="preserve">BOQUILLERA EN ALUMINIO 1 1/2" X 3" X 3 METROS </t>
  </si>
  <si>
    <t xml:space="preserve">BROCA SDS PLUS DE 1/2" X 4" X 6" </t>
  </si>
  <si>
    <t>BROCA SDS PLUS DE 1/4" X 4" X 6"</t>
  </si>
  <si>
    <t>BROCA SDS PLUS DE 3/8" X 4" X 6"</t>
  </si>
  <si>
    <t>BROCA HSS DE 3/32"</t>
  </si>
  <si>
    <t>BROCA HSS DE 3/8"</t>
  </si>
  <si>
    <t>BROCA HSS DE 7/64"</t>
  </si>
  <si>
    <t>CABLE  UTP CATEGORIA 6 ( CAJA)</t>
  </si>
  <si>
    <t xml:space="preserve">CARGADORES AVANTELES </t>
  </si>
  <si>
    <t xml:space="preserve">BATERIAS DE 9V </t>
  </si>
  <si>
    <t xml:space="preserve">BATERIA DE 1,5 V DC AA </t>
  </si>
  <si>
    <t xml:space="preserve">BATERIA  DE  1,5 V DC AAA </t>
  </si>
  <si>
    <t>SOLDADURA 6013X1/8"</t>
  </si>
  <si>
    <t xml:space="preserve">TUBO SIKAFLEX  NEGRA  </t>
  </si>
  <si>
    <t>BOLSAS  ESTOPA  X  KILO</t>
  </si>
  <si>
    <t>BOLSILLOS PARA LAMINACION CALIBRE 175 MICRAS, DE MEDIDA 70X100 MM</t>
  </si>
  <si>
    <t>1000 TARJETAS IMANTADAS TAMAÑO TARJETA COLOR</t>
  </si>
  <si>
    <t xml:space="preserve">SELLOS DE SEGURIDAD </t>
  </si>
  <si>
    <t>ETIQUETA DESTINO / PLANILLA</t>
  </si>
  <si>
    <t xml:space="preserve">ETIQUETA DELICADO </t>
  </si>
  <si>
    <t xml:space="preserve">BACTERIAS DEGRADADORAS PARA AGUAS RESIDUALES X GALON </t>
  </si>
  <si>
    <t>BOMBILLO AHORRADOR E27 20W 120V 60 HZ COLOR BLANCO</t>
  </si>
  <si>
    <t xml:space="preserve"> TIJERAS</t>
  </si>
  <si>
    <t>CORREA DE AMARRE 3,6 X200 MM *100 UN</t>
  </si>
  <si>
    <t>CORREA DE AMARRE 4,8 X 190MM * 100 UN</t>
  </si>
  <si>
    <t xml:space="preserve">CORREA DE AMARRE 4,8 X 370MM * 100 UN. </t>
  </si>
  <si>
    <t>CORREA DE AMARRE T37 95CM * 100 UN. REF. DXN3037N</t>
  </si>
  <si>
    <t>ESPUMA LIMPIADORA INDUSTRIAL PARA EXTERIORES DE EQUIPOS ELECTRÓNICOS Y ELECTRICOS EN AEROSOL. 330 CC AROMA CÍTRICO.</t>
  </si>
  <si>
    <t>FOAM MINIMAL EXPANSION 12 OZ - 340 GR. PN 14077</t>
  </si>
  <si>
    <t>HOJA DE SEGUETA, DE 12" DE LONGITUD Y 18 DIENTES POR PULGADA </t>
  </si>
  <si>
    <t>LIMPIADOR DE CONTACTOS, EN AEROSOL, POR 4000 ML CRC 235</t>
  </si>
  <si>
    <t>MASILLA EPÓXICA DUREPOXI 100 GR.COMPUESTA DE DOS BARRAS. DESARROLLADO PARA ADHERIRSE A LA MAYORÍA DE MATERIALES. USADO PARA REPARACIONES. SECADO TRES HORAS.</t>
  </si>
  <si>
    <t>TUBO FLUORESCENTE , POTENCIA 32 W, COLOR BLANCO FRIO, F32T8/TL865 PLUS LONG LIFE *36 UN</t>
  </si>
  <si>
    <t>PLASTICO PARA EMBALAR (VINIPEL X 320MTS)  DE 50 CMTS TRANSPARENTE</t>
  </si>
  <si>
    <t>SMOKE CHECK SPRAY</t>
  </si>
  <si>
    <t>SPRAY ADHESIVO PERMANENTE</t>
  </si>
  <si>
    <t>BISTURI INDUSTRIAL SNAPON CON CUCHILLAS</t>
  </si>
  <si>
    <t>MAQUINA DE CORTE DE CABELLO PROFESIONAL</t>
  </si>
  <si>
    <t>LINTERNAS LED RECARGABLES</t>
  </si>
  <si>
    <t>CAJA DE GUANTES DE LATEX X 100</t>
  </si>
  <si>
    <t>CANDADOS DE SEGURIDAD</t>
  </si>
  <si>
    <t>BOLSA CIERRE HERMETICO GRANDE X 100 UND</t>
  </si>
  <si>
    <t>CAPA PARA USO DE PELUQUERIA</t>
  </si>
  <si>
    <t xml:space="preserve">LETREROS O SENALIZACION </t>
  </si>
  <si>
    <t>IMPREVISTOS INSUMOS GRUTE</t>
  </si>
  <si>
    <t xml:space="preserve">MANTENIMIENTO DE PUERTAS </t>
  </si>
  <si>
    <t>MANTENIMIENTO CASINO OFICIALES</t>
  </si>
  <si>
    <t>MANTENIMIENTO COLEGIO CACOM-2</t>
  </si>
  <si>
    <t>MANTENIMIENTO MAYOR SISTEMA COMBUSTIBLES AVIACIÓN UNIDADES AÉREAS (CACOM-2)</t>
  </si>
  <si>
    <t>MANTENIMIENTO PREVENTIVO Y CORRECTIVO DE LAS INSTALACIONES DEL RADAR SAN JOSE.</t>
  </si>
  <si>
    <t>MANTENIMIENTO SISTEMA COMBUSTIBLE</t>
  </si>
  <si>
    <t>CAMBIO INSTALACION Y ADECUACIÓN VIDRIOS TORRE DE CONTROL</t>
  </si>
  <si>
    <t>MANTENIMIENTO DE TRANSFORMADORES</t>
  </si>
  <si>
    <t>MANTENIMIENTO DE AIRES ACONDICIONADOS</t>
  </si>
  <si>
    <t xml:space="preserve">MANTENIMIENTO DE LAVADORAS, SECADORAS </t>
  </si>
  <si>
    <t>MANTENIMIENTO DE UPS</t>
  </si>
  <si>
    <t xml:space="preserve">MANTENIMIENTO EQUIPOS DE COCINA </t>
  </si>
  <si>
    <t>MANTENIMIENTO CARPAS CACOM-2</t>
  </si>
  <si>
    <t>MANTENIMIENTO EQUIPO SONIDO</t>
  </si>
  <si>
    <t>MANTENIMIENTO DE LA BASCULA DE LA RAMPA</t>
  </si>
  <si>
    <t>MANTENIMIENTO SURTIDOR DE COMBUSTIBLE DEL GRUPO DE APOYO LOGISTICO</t>
  </si>
  <si>
    <t>PRUEBA HIDROSTÁTICA BOTELLAS OXIGENO ( ARMAMENTO) P/N MBEU91303</t>
  </si>
  <si>
    <t>PRUEBA HIDROSTÁTICA BOTELLAS OXIGENO P/N 1270452</t>
  </si>
  <si>
    <t>PRUEBA HIDROSTÁTICA BOTELLAS OXIGENO P/N CRNOX3-8</t>
  </si>
  <si>
    <t>MANTENIMIENTO  COMPRESORES DE AIRE</t>
  </si>
  <si>
    <t>MANTENIMIENTO  GATOS HIDRAULICOS</t>
  </si>
  <si>
    <t>MANTENIMIENTO ARRANCADOR NEUMATICO  AIR +MAK</t>
  </si>
  <si>
    <t xml:space="preserve">MANTENIMIENTO CARRO LEVANTABOMBAS </t>
  </si>
  <si>
    <t xml:space="preserve">MANTENIMIENTO CORRECTIVO PREVENTIVO DE  FLOOD LIGHT </t>
  </si>
  <si>
    <t>MANTENIMIENTO CORRECTIVO Y RECUPERATIVO  ELEVADOR DE CARGA</t>
  </si>
  <si>
    <t>MANTENIMIENTO DE TUNGAR</t>
  </si>
  <si>
    <t xml:space="preserve">MANTENIMIENTO ESCALERA DE MANTENIMIENTO </t>
  </si>
  <si>
    <t>MANTENIMIENTO GRUAS</t>
  </si>
  <si>
    <t>MANTENIMIENTO MONTACARGAS</t>
  </si>
  <si>
    <t xml:space="preserve">MANTENIMIENTO PREVENTIVO CORRECTIVO  HIDROLAVADORA 1200 PSI MODELO HONDA GX390  </t>
  </si>
  <si>
    <t>MANTENIMIENTO PREVENTIVO CORRECTIVO DE HIDROLAVADORA ELÉCTRICA</t>
  </si>
  <si>
    <t>MANTENIMIENTO PREVENTIVO-CORRECTIVO DE AIRES ACONDICIONADOS CENTRALES DE 5 TONELADAS</t>
  </si>
  <si>
    <t xml:space="preserve">MANTENIMIENTO PREVENTIVO-CORRECTIVO DE 14 NEVERAS    </t>
  </si>
  <si>
    <t>MANTENIMIENTO PREVENTIVO CORRECTIVO DE COMPRESOR DE AIRE</t>
  </si>
  <si>
    <t>MANTENIMIENTO DE EXTRACTORES DE CALOR</t>
  </si>
  <si>
    <t>MANTENIMIENTO PREVENTIVO Y CORRECTIVO DE ELECTROBOMBAS DEL SITIO RADAR SAN JOSÉ</t>
  </si>
  <si>
    <t>MANTENIMIENTO SISTEMA CROMOGLASS - POZO SEPTICO</t>
  </si>
  <si>
    <t>CPA 35 MANTO UPS SONIDO SOBRA</t>
  </si>
  <si>
    <t>MANTENIMIENTO DE REDES ELECTRICAS</t>
  </si>
  <si>
    <t>MANTENIMIENTO DE SISTEMAS ELECTRICOS DE DISTRIBUCION DE ALTA Y BAJA TENSION</t>
  </si>
  <si>
    <t>MANTENIMIENTO SISTEMA DE ACUEDUCTO Y ALCANTARILLADO RADAR</t>
  </si>
  <si>
    <t>CPA 37 MANTO RADAR ALCANTARILLADO</t>
  </si>
  <si>
    <t>MANTENIMIENTO MALLA VIAL</t>
  </si>
  <si>
    <t>MANTENIMIENTO CARRO DE GOLF</t>
  </si>
  <si>
    <t>MANTENIMIENTO CORRECTIVO Y RECUPERATIVO  TRACTORES DE ARRASTRE</t>
  </si>
  <si>
    <t>REPARACION MANTENIMIENTO  DE VEHICULOS, MOTOCICLETAS Y OTROS AUTOMOTORES DEL CACOM-2  VF. 2018</t>
  </si>
  <si>
    <t xml:space="preserve">REPARACION MANTENIMIENTO  DE VEHICULOS, MOTOCICLETAS Y OTROS AUTOMOTORES DEL CACOM-2 </t>
  </si>
  <si>
    <t>MANTENIMIENTO PREVENTIVO Y CORRECTIVO DE MONTACARGA 5 TONELADAS</t>
  </si>
  <si>
    <t>MANTENIMIENTO PREVENTIVO Y CORRECTIVO DE CAMIONETA</t>
  </si>
  <si>
    <t>MANTENIMIENTO ADECUACION Y MEJORAMIENTO DE VIVIENDA FISCAL Y ALOJAMIENTO MILITAR</t>
  </si>
  <si>
    <t>SERVICIO DE ASEO Y LIMPIEZA CACOM-2  V.F. 2018</t>
  </si>
  <si>
    <t>SERVICIO DE ASEO Y LIMPIEZASANIDAD MILITAR  V.F. 2018</t>
  </si>
  <si>
    <t>RECUPERACION PAISAJISTICA, MANTENIMIENTO DE  JARDINES, PODA DE ARBOLES Y PODA DE PRADOS  V.F. 2018</t>
  </si>
  <si>
    <t>SERVICIO DE ASEO Y LIMPIEZA CACOM-2  SALDO</t>
  </si>
  <si>
    <t>SERVICIO DE ASEO Y LIMPIEZA SANIDAD MILITAR  SALDO</t>
  </si>
  <si>
    <t>RECUPERACION PAISAJISTICA, MANTENIMIENTO DE  JARDINES, PODA DE ARBOLES Y PODA DE PRADOS SALDO</t>
  </si>
  <si>
    <t>SERVICIO DE CAFETERIA Y RESTAURANTE  V.F. 2018</t>
  </si>
  <si>
    <t xml:space="preserve">SERVICIO DE CAFETERIA Y RESTAURANTE  </t>
  </si>
  <si>
    <t>MANTENIMIENTO DE PLANTAS EXTERNAS - FIJAS</t>
  </si>
  <si>
    <t>MANTENIMIENTO PLANTAS ELECTRICAS</t>
  </si>
  <si>
    <t>MANTENIMIENTO DE PLANTAS ELECTRICAS</t>
  </si>
  <si>
    <t>MANTENIMIENTO DE SUBESTACIONES ELECTRICAS</t>
  </si>
  <si>
    <t>MANTENIMIENTO PREVENTIVO Y CORRECTIVO DE GENSET CUMMINS</t>
  </si>
  <si>
    <t>SERVICIO DE CORREO CACOM-2</t>
  </si>
  <si>
    <t>SERVICIOS POSTALES</t>
  </si>
  <si>
    <t>AMARRE VF ACARREO</t>
  </si>
  <si>
    <t>DIPLOMAS CARTA DE 210 MM X 297 MM</t>
  </si>
  <si>
    <t>PLEGABLES IMPRESOS COLOR 4*4 FORMATO TRÍPTICO</t>
  </si>
  <si>
    <t>FAC4-282T REGISTRO MANTENIMIENTO AERONAVES</t>
  </si>
  <si>
    <t>FAC4-260T REGISTRO REMOCION E INSTALACION COMPONENTES Y ACCESORIOS</t>
  </si>
  <si>
    <t>FAC4-233T AUTORIZACION OPERACIÓN EQUIPO ETAA Y REMOLQUE DE AERONAVES EN TIERRA</t>
  </si>
  <si>
    <t>FAC4-273T ANALISIS DE ACEITE DE MOTORES Y COMPONENTES LUBRICADOS</t>
  </si>
  <si>
    <t>FAC4-2MT COMPROBANTE DE PEDIDO</t>
  </si>
  <si>
    <t>FAC4-125T PRESTAMO TEMPORAL DE HERRAMIENTAS Y EQUIPOS</t>
  </si>
  <si>
    <t>FAC4-282T-4 REGISTRO MANTENIMIENTO GCS / GDT (2 CARAS) PAPEL BOND</t>
  </si>
  <si>
    <t>REGISTRO HISTORICO DE INSPECCION DE CASCOS DE VUELO</t>
  </si>
  <si>
    <t>VALE POR DEVOLUTIVOS EQVLO/NVG</t>
  </si>
  <si>
    <t>REGISTRO HISTORICO DE INSPECCION DE CHALECOS DE SUPERVIVENCIA</t>
  </si>
  <si>
    <t>TALONARIO ORIGINAL Y COPIA A UNA TINTA 11X14 CM</t>
  </si>
  <si>
    <t>TALONARIO ORIGINAL Y COPIA A UNA TINTA 14X 22 CM</t>
  </si>
  <si>
    <t>FICHAS PROGRESO DE VUELO - ENTRENAMIENTO LOCAL</t>
  </si>
  <si>
    <t>FICHAS PROGRESO DE VUELO - ENTRENAMIENTO TRANSEUNTES</t>
  </si>
  <si>
    <t>FORMATO DE METAR</t>
  </si>
  <si>
    <t>FORMATO DE BRIEFING METEOROLOGICO</t>
  </si>
  <si>
    <t>FORMATO PLAN DE VUELO LOCAL</t>
  </si>
  <si>
    <t>SELLOS PERSONALIZADOS</t>
  </si>
  <si>
    <t>RECOLECCION RESIDUOS SOLIDOS</t>
  </si>
  <si>
    <t>ENERGIA  E ILUMINACION CACOM 2</t>
  </si>
  <si>
    <t>ENERGIA CERRO EL TIGRE</t>
  </si>
  <si>
    <t>CONSUMO ENERGÍA ELÉCTRICA ESTACIÓN RADAR SAN JOSÉ</t>
  </si>
  <si>
    <t>GAS CACOM 2</t>
  </si>
  <si>
    <t>TELEFONIA</t>
  </si>
  <si>
    <t>SERVICIO DE TELEVISIÓN E INTERNET PARA ALOJAMIENTOS TRANSEUNTES Y CASINOS</t>
  </si>
  <si>
    <t>CACOM 2</t>
  </si>
  <si>
    <t>AUXILIO DE MARCHA</t>
  </si>
  <si>
    <t>VIATICOS</t>
  </si>
  <si>
    <t>PERRERA</t>
  </si>
  <si>
    <t>BALON DE MICROFUTBOL</t>
  </si>
  <si>
    <t>MALLA PARA CANCHA DE MICROFUTBOL X 2 UND</t>
  </si>
  <si>
    <t>MALLA PARA ARO DE BALONCESTO X 2 UND</t>
  </si>
  <si>
    <t>BALON DE BALONCESTO</t>
  </si>
  <si>
    <t>SILBATO</t>
  </si>
  <si>
    <t>BALON DE VOLLEYBALL</t>
  </si>
  <si>
    <t>TABLERO ACRILICO DE 2.40 M X 1.20M</t>
  </si>
  <si>
    <t xml:space="preserve">INSTALACION Y PUESTA EN SERVICIO PTAR CERRO EL TIGRE </t>
  </si>
  <si>
    <t xml:space="preserve">OPERACIÓN PLANTA DE TRATAMIENTO DE AGUA RESIDUAL, PISCINAS Y PLANTA DE AGUA POTABLE VF. 2018 </t>
  </si>
  <si>
    <t>OURSOURCING DE IMPRESIONES, FOTOCOPIADO Y SCANEO V.F 2018</t>
  </si>
  <si>
    <t>REVISION TECNOMECANICA Y DE GASES</t>
  </si>
  <si>
    <t>FUMIGACION DE VECTORES INSECTOS RASTREROS Y VOLADORES</t>
  </si>
  <si>
    <t xml:space="preserve">ANALISIS DE LABORATORIO AGUA </t>
  </si>
  <si>
    <t>INCINERACION  MATERIAL DE INTENDENCIA</t>
  </si>
  <si>
    <t>MANTENIMIENTO, PINTURA Y RECARGA DE EXTINTORES</t>
  </si>
  <si>
    <t xml:space="preserve">LAVADO Y DESINFECCION  DE TANQUES AEREOS </t>
  </si>
  <si>
    <t>ANALISIS DE LABORATORIO AGUA  V.F 2018</t>
  </si>
  <si>
    <t>ANGULO DE 1 1/2" X 1/8 P/N S/P</t>
  </si>
  <si>
    <t>ANGULO DE 1 1/2" X 3/16 P/N S/P</t>
  </si>
  <si>
    <t>ANGULO DE 1" X 1/8 P/N S/P</t>
  </si>
  <si>
    <t>ANGULO DE 1" X 3/16 P/N S/P</t>
  </si>
  <si>
    <t>ANGULO DE 2" X 3/16 P/N S/P</t>
  </si>
  <si>
    <t>ANGULO DE 3/4" X 1/8 P/N S/P</t>
  </si>
  <si>
    <t>BATERIA 12 V 9AH P/N FL 1290 12V 9AH</t>
  </si>
  <si>
    <t>BATERIA AA P/N   . E91</t>
  </si>
  <si>
    <t>BATERIA AAA P/N 814CH092 (. E92)</t>
  </si>
  <si>
    <t>BATERIA DE 9,0 VDC  P/N 814CH022</t>
  </si>
  <si>
    <t>BATERIA NO RECARGABLE P/N CR2032</t>
  </si>
  <si>
    <t>BATERIA NO RECARGABLE P/N LR44</t>
  </si>
  <si>
    <t>BATERIA P/N 31MHD</t>
  </si>
  <si>
    <t>BATERIA P/N 48800</t>
  </si>
  <si>
    <t>BATERIA P/N 4DLT 1200</t>
  </si>
  <si>
    <t>BATERIA P/N MB4JAM 0813 12V</t>
  </si>
  <si>
    <t>BATERIA P/N NS-40D-PD  560AMP</t>
  </si>
  <si>
    <t>BATERIA P/N WILLARD 1000/30H</t>
  </si>
  <si>
    <t>BATERIA P/N WILLARD1350</t>
  </si>
  <si>
    <t>BATERIA RECARGABLE P/N CTB4187</t>
  </si>
  <si>
    <t>BATERIAS TIPO D2  X 1,5 V  P/N S/P</t>
  </si>
  <si>
    <t>BOARD PC OVER VOLTAGE ASSY P/N 180289</t>
  </si>
  <si>
    <t>BOMBILLO HALOGENO 12V P/N S/P</t>
  </si>
  <si>
    <t>BOMBILLO LED 10W 120 V BASE E 27 P/N S/P</t>
  </si>
  <si>
    <t>BOMBILLO TIPO LED PAR 38  INTEMPERIE 17W 120V  P/N 46677-418434</t>
  </si>
  <si>
    <t>BOMBILLOS 1034 DOBLE FILAMENTO P/N S/P</t>
  </si>
  <si>
    <t>BOMBILLOS 1141 UNICO FILAMENTO P/N S/P</t>
  </si>
  <si>
    <t>BRONCE EXAGONAL 1/2" P/N S/P</t>
  </si>
  <si>
    <t>BRONCE EXAGONAL 5/8" P/N S/P</t>
  </si>
  <si>
    <t>CONECTOR BNC MACHO PLUG PARA CABLE RG58 , RG 142, RG400 P/N S/P</t>
  </si>
  <si>
    <t>CONECTORES RJ45 CAT 6E P/N S/P</t>
  </si>
  <si>
    <t>DESCONEXIONES RAPIDAS CAL 12 P/N S/P</t>
  </si>
  <si>
    <t>DESCONEXIONES RAPIDAS CAL 16 P/N S/P</t>
  </si>
  <si>
    <t>DESCONEXIONES RAPIDAS CAL 18 P/N S/P</t>
  </si>
  <si>
    <t>DESCONEXIONES RAPIDAS CAL 20 P/N S/P</t>
  </si>
  <si>
    <t>DURA FLEX 3" P/N S/P</t>
  </si>
  <si>
    <t>EMBUDOS PLASTICOS LLENADO ACEITE P/N FUNN2</t>
  </si>
  <si>
    <t>EMPALME CALIBRE  18 P/N S/P</t>
  </si>
  <si>
    <t>EMPALME CALIBRE  19 P/N S/P</t>
  </si>
  <si>
    <t>EMPALME CALIBRE 10-12 P/N M7928/5-5</t>
  </si>
  <si>
    <t>EMPALME CALIBRE 14-16 P/N M7928/5-4</t>
  </si>
  <si>
    <t>EMPALME CALIBRE 16-22 P/N M7928/5-3</t>
  </si>
  <si>
    <t>EMPALME CALIBRE 20 P/N M7928/5-3</t>
  </si>
  <si>
    <t>EMPALME CALIBRE 20-24 P/N M7928/5-2</t>
  </si>
  <si>
    <t>EMPALME CALIBRE 24 P/N M7928/5-1</t>
  </si>
  <si>
    <t>EMPALME COLOR AMARILLO CON FERRUL P/N M81824/1-3</t>
  </si>
  <si>
    <t>EMPALME COLOR AZUL CON FERRUL P/N M81824/1-2</t>
  </si>
  <si>
    <t>EMPALME COLOR ROJO CON FERRUL P/N M81824/1-1</t>
  </si>
  <si>
    <t>ESPAGUETI TERMICO  1/2 P/N S/P</t>
  </si>
  <si>
    <t>ESPAGUETI TERMICO 3/16 P/N S/P</t>
  </si>
  <si>
    <t>ESPAGUETI TERMICO 3/32 P/N S/P</t>
  </si>
  <si>
    <t>ESPAGUETI TERMICO 3/8 P/N S/P</t>
  </si>
  <si>
    <t>ESPAGUETI TERMOENCOGIBLES KIT P/N 3M TUBOS</t>
  </si>
  <si>
    <t>ESPAGUETI TUBO TERMORETRÁCTIL P/N 37677</t>
  </si>
  <si>
    <t>ESTAÑO PARA SOLDAR 60/40 DIAM 0,08 MM P/N SOL60-450</t>
  </si>
  <si>
    <t>FERRUL  P/N S0102R</t>
  </si>
  <si>
    <t>FERRUL P/N S0103R</t>
  </si>
  <si>
    <t>FERRUL P/N S0105R</t>
  </si>
  <si>
    <t>FIJADOR DE ALTA RESISTENCIA  P/N LOCTITE-270</t>
  </si>
  <si>
    <t>FIJADOR DE RESISTENCIA MEDIA PARA PIEZAS ACEITADAS P/N LOCTITE-243</t>
  </si>
  <si>
    <t>FIJADOR DE ROSCAS DE BAJA RESISTENCIA  P/N LOCTITE-222</t>
  </si>
  <si>
    <t>FIJADOR DE ROSCAS DE RESISTENCIA MEDIA  P/N LOCTITE-242</t>
  </si>
  <si>
    <t>FILTRO  DE COMBUSTIBLE P/N FBO60333</t>
  </si>
  <si>
    <t>FILTROS PARA RESPIRADOR DE MASCARA  P/N YA127C9</t>
  </si>
  <si>
    <t>FLYBACK DIODE P/N 489658-007</t>
  </si>
  <si>
    <t>FOTOCONTACTOR ELECTRONICO SERIE 5200 (FOTOCELDA) ABIERTO 120V 15 AMPERIOS P/N S/P</t>
  </si>
  <si>
    <t xml:space="preserve">FUSIBLE  10A 250V VIDRIO CORTO P/N </t>
  </si>
  <si>
    <t xml:space="preserve">FUSIBLE  10A 250V VIDRIO LARGO P/N </t>
  </si>
  <si>
    <t>FUSIBLE 0,5A 250V VIDRIO CORTO P/N S/P</t>
  </si>
  <si>
    <t>FUSIBLE 0,5A 250V VIDRIO LARGO P/N S/P</t>
  </si>
  <si>
    <t xml:space="preserve">FUSIBLE 1A 250V VIDRIO CORTO P/N </t>
  </si>
  <si>
    <t xml:space="preserve">FUSIBLE 1A 250V VIDRIO LARGO P/N </t>
  </si>
  <si>
    <t>FUSIBLE 2A 250V VIDRIO CORTO P/N S/P</t>
  </si>
  <si>
    <t>FUSIBLE 2A 250V VIDRIO LARGO P/N S/P</t>
  </si>
  <si>
    <t xml:space="preserve">FUSIBLE 3A 250V VIDRIO CORTO P/N </t>
  </si>
  <si>
    <t>FUSIBLE 3A 250V VIDRIO LARGO P/N S/P</t>
  </si>
  <si>
    <t xml:space="preserve">FUSIBLE 50A 250V CERAMICA P/N </t>
  </si>
  <si>
    <t>FUSIBLE 5A 250V VIDRIO CORTO P/N S/P</t>
  </si>
  <si>
    <t>FUSIBLE 5A 250V VIDRIO LARGO P/N S/P</t>
  </si>
  <si>
    <t>FUSIBLE 7A 250V VIDRIO CORTO P/N S/P</t>
  </si>
  <si>
    <t>FUSIBLE 7A 250V VIDRIO LARGO P/N S/P</t>
  </si>
  <si>
    <t>FUSIBLES DE VIDRIO 0,5AMP P/N S/P</t>
  </si>
  <si>
    <t>FUSIBLES DE VIDRIO 1,5AMP P/N S/P</t>
  </si>
  <si>
    <t>FUSIBLES DE VIDRIO 1AMP P/N S/P</t>
  </si>
  <si>
    <t>FUSIBLES DE VIDRIO 5AMP P/N S/P</t>
  </si>
  <si>
    <t>FUSIBLES PARA CARRO 10V P/N S/P</t>
  </si>
  <si>
    <t>FUSIBLES PARA CARRO 15V P/N S/P</t>
  </si>
  <si>
    <t>FUSIBLES PARA CARRO 20V P/N S/P</t>
  </si>
  <si>
    <t>FUSIBLES PARA CARRO 25V P/N S/P</t>
  </si>
  <si>
    <t>FUSIBLES PARA CARRO 30V P/N S/P</t>
  </si>
  <si>
    <t>FUSIBLES PARA CARRO 5V P/N S/P</t>
  </si>
  <si>
    <t xml:space="preserve">PLUG SALIDA 115VAC P/N </t>
  </si>
  <si>
    <t>PLUG SALIDA 28VDC P/N  R65E</t>
  </si>
  <si>
    <t>POLYESTER NATURAL P/N 11-02012</t>
  </si>
  <si>
    <t>PROTECTOR HERMETICO 25X15 CMS P/N S/P</t>
  </si>
  <si>
    <t>PROTECTOR HERMETICO 25X35 CMS P/N S/P</t>
  </si>
  <si>
    <t>PROTECTOR HERMETICO 40X30 CMS P/N S/P</t>
  </si>
  <si>
    <t xml:space="preserve">SISTEMA DE LUMINARIAS MODULARES PORTATILES TIPO LED 100 WATT  P/N </t>
  </si>
  <si>
    <t>SOLDADURA 60-10X1/8" P/N S/P</t>
  </si>
  <si>
    <t>SOLDADURA 60-13X1/8 P/N S/P</t>
  </si>
  <si>
    <t>SOLDADURA 60-13X3/32" P/N S/P</t>
  </si>
  <si>
    <t>SOLDADURA 70-18X1/8" P/N S/P</t>
  </si>
  <si>
    <t>SOLDADURA BRONCE 3/322 OXIACETILENO P/N S/P</t>
  </si>
  <si>
    <t>SOLDADURA EUTECTIL 3099X 1/8" P/N S/P</t>
  </si>
  <si>
    <t>SOLENOIDE CERRADO P/N 118128</t>
  </si>
  <si>
    <t>SOLENOIDE DE CORTE  P/N 286850</t>
  </si>
  <si>
    <t>SOLENOIDE SOPORTE DEL ACELERADOR P/N 288190</t>
  </si>
  <si>
    <t xml:space="preserve">SWITCH DE IGNICION P/N </t>
  </si>
  <si>
    <t>TERMINAL CALIBRE 10 P/N M7928/1-67</t>
  </si>
  <si>
    <t>TERMINAL OJO  CALIBRE 22 P/N S/P</t>
  </si>
  <si>
    <t xml:space="preserve">TERMINAL OJO CALIBRE 18 P/N </t>
  </si>
  <si>
    <t>TERMINAL OJO CALIBRE 19 P/N M7928/1-9</t>
  </si>
  <si>
    <t>TERMINAL OJO CALIBRE 20 P/N S/P</t>
  </si>
  <si>
    <t>TERMINAL OJO CALIBRE 24 P/N M7928/1-24</t>
  </si>
  <si>
    <t xml:space="preserve">TERMINAL PLUG CALIBRE 0 P/N </t>
  </si>
  <si>
    <t xml:space="preserve">TOMA TRIPOLAR AEREA P/N </t>
  </si>
  <si>
    <t>TUBO ESTRUCTURAL DE 1" CUADRDADO P/N S/P</t>
  </si>
  <si>
    <t>TUBO ESTRUCTURAL DE 2" CUADRADO P/N S/P</t>
  </si>
  <si>
    <t>TUBO ESTRUCTURAL DE 3" CUADRADO P/N S/P</t>
  </si>
  <si>
    <t>TUBO REDONDO ESTRUCTURAL DE 1" P/N S/P</t>
  </si>
  <si>
    <t>TUBO REDONDO ESTRUCTURAL DE 1/2" P/N S/P</t>
  </si>
  <si>
    <t>TUBO REDONDO ESTRUCTURAL DE 2" P/N S/P</t>
  </si>
  <si>
    <t>TUBO REDONDO ESTRUCTURAL DE 3/4" P/N S/P</t>
  </si>
  <si>
    <t>ULINE SELF-SEAL BUBBLE MAILERS # 5 -10 1/2X16" P/N S/P</t>
  </si>
  <si>
    <t>UNIDAD DE CONTROL DEL GOVERNADOR  P/N 8126407</t>
  </si>
  <si>
    <t>UTENSILIO DE CORROSION PARA LAVADO DE AERONAVES P/N S/P</t>
  </si>
  <si>
    <t xml:space="preserve"> ABRAZADERAS METALICAS 1" P/N S/P</t>
  </si>
  <si>
    <t>ABRAZADERAS METALICAS 2" P/N S/P</t>
  </si>
  <si>
    <t>ABRAZADERAS METALICAS 3" P/N S/P</t>
  </si>
  <si>
    <t>ABRAZADERAS METALICAS 5" P/N S/P</t>
  </si>
  <si>
    <t>ABRAZADERAS METALICAS 8" P/N S/P</t>
  </si>
  <si>
    <t>ACELERANTE DE SOLDADURA  FLUX PARA SOLDAR ESTAÑO  P/N FL15G</t>
  </si>
  <si>
    <t>APLICADORES DE ALGODÓN  P/N S/P</t>
  </si>
  <si>
    <t xml:space="preserve">ATOMIZADOR PLASTICO  P/N </t>
  </si>
  <si>
    <t>BIDON 20 GALONES  (PLASTICO) P/N S/P</t>
  </si>
  <si>
    <t>BISTURIS INDUSTRIALES P/N S/P</t>
  </si>
  <si>
    <t>BOLSA DE LIENZO P/N S/P</t>
  </si>
  <si>
    <t>BOLSA PLASTICA INDUSTRIAL CALI BRE 3 70X 100 CM P/N S/P</t>
  </si>
  <si>
    <t>BROCAS  P/N DBBPC21</t>
  </si>
  <si>
    <t>CALZOS DE SEGURIDAD PARA RUEDAS DE AERONAVES P/N ERENCIA 99-9028-6000 / COLOR: NEGRO CON FRANJA NARANJA / DIMENSIONES: 6" X 12" X 6" / PESO: 20LB</t>
  </si>
  <si>
    <t>CINTA ADHESIVA  INDUSTRIAL  TAMAÑO GRANDE P/N S/P</t>
  </si>
  <si>
    <t>CINTA ADHESIVA DOBLE CARA 05MM X 19 MM P/N S/P</t>
  </si>
  <si>
    <t>CINTA DE ALTA RESISTENCIA GRIS  P/N DUCT TAPE 6969</t>
  </si>
  <si>
    <t>CINTA DE ENMASCARAR 1" P/N S/P</t>
  </si>
  <si>
    <t>CINTA DE TEFLON  P/N S/P</t>
  </si>
  <si>
    <t>CINTA ELECTRICA AUTOSOLDABLE NO. 23 P/N SCOTCH-23
LE-0000-0117-8</t>
  </si>
  <si>
    <t>CINTA ELECTRICA DE PVC NO. 33 P/N 054007-06132</t>
  </si>
  <si>
    <t>CINTA TURBILATOR X 40 FT P/N M16400375</t>
  </si>
  <si>
    <t>CLAVIJA TRIPOLAR P/N S/P</t>
  </si>
  <si>
    <t>CUCHILLAS  P/N 01-24904</t>
  </si>
  <si>
    <t>EXTENCION ELECTRICA P/N CXRPC103012A</t>
  </si>
  <si>
    <t>EXTENSION ELECTRICA POR 20 METROS MONOFASICA CON POLO A TIERRA P/N S/P</t>
  </si>
  <si>
    <t>EXTENSION ELECTRICA POR 50 METROS TRIFASICA CON CONECTORES P/N S/P</t>
  </si>
  <si>
    <t>GRANULOS RECOLECTORES DE HUMEDAD  P/N YP1-497-6000002</t>
  </si>
  <si>
    <t xml:space="preserve">LIMPIADOR DE CONTACTOS  P/N </t>
  </si>
  <si>
    <t>LIMPIADOR DE PAPEL PARA LENTES  P/N 274447 X CAJA</t>
  </si>
  <si>
    <t>LIMPIADOR ESPUMOSO DE EQUIPOS  P/N S/P</t>
  </si>
  <si>
    <t>LIMPIADOR INDUSTRIAL  P/N WYPALL80</t>
  </si>
  <si>
    <t>LIMPIADOR PARA LENTES  P/N S/P</t>
  </si>
  <si>
    <t>LINTERNAS EN LED DE GRAN SALIDA  P/N ECF965C</t>
  </si>
  <si>
    <t>LIQUIDO LIMPIACARLINGA  CAJA X 12 P/N MIL-P-008184D PRIST   X CAJA</t>
  </si>
  <si>
    <t>LIQUIDO LIMPIADOR  P/N 01-5750-78 SKC-S CLEANER*</t>
  </si>
  <si>
    <t>LIQUIDO PENETRANTE  P/N 01-5352-78 SKD-S2/16</t>
  </si>
  <si>
    <t>LIQUIDO REFRIGERANTE  P/N 1-480-4500001</t>
  </si>
  <si>
    <t>LIQUIDO REFRIGERANTE  P/N ROTELLA 94042</t>
  </si>
  <si>
    <t>LIQUIDO REFRIGERANTE  P/N S/P</t>
  </si>
  <si>
    <t>LIQUIDO REVELADOR  P/N SKD-S2 X CAJA</t>
  </si>
  <si>
    <t>LLAVE PARA AFLOJAR FILTROS DE CORREA P/N S/P</t>
  </si>
  <si>
    <t xml:space="preserve">MANGUERA DE ALTA PRESION  P/N </t>
  </si>
  <si>
    <t xml:space="preserve">MANGUERA EXPANDIBLE X  75 METROS  P/N </t>
  </si>
  <si>
    <t>PAÑO LIMPIADOR PARA CIRCUITOS ELECTRICOS  P/N 3M 9027 X CAJA</t>
  </si>
  <si>
    <t>PEGANTE BOXER  X 1/4 / 1300 CM3 P/N S/P</t>
  </si>
  <si>
    <t>PEGANTE INSTANTANEO  P/N S/P</t>
  </si>
  <si>
    <t>PENETRANTE AFLOJADOR  P/N PA-16</t>
  </si>
  <si>
    <t>PERFIL RECTANGULAR DE 4"X2 P/N S/P</t>
  </si>
  <si>
    <t>PINCELES  P/N S/P</t>
  </si>
  <si>
    <t>PLASTICO BURBUJA TAMAÑO GRANDE P/N S/P</t>
  </si>
  <si>
    <t>PLASTICO BURBUJA TAMAÑO PEQUEÑA P/N S/P</t>
  </si>
  <si>
    <t>PLASTICO VINIPEL PARA EMBALAJE 30 CM X 300M  P/N S/P</t>
  </si>
  <si>
    <t>PLASTICO VINIPEL PARA EMBALAJE 50 CM X 300M  P/N S/P</t>
  </si>
  <si>
    <t>PUNTAS TORQSET N°10 P/N 170-10</t>
  </si>
  <si>
    <t>PUNTAS TORQSET N°8 P/N 212-8-ACR</t>
  </si>
  <si>
    <t>RECIPIENTE PARA MUESTRA DE COMBUSTIBLE</t>
  </si>
  <si>
    <t>SEGUETA  P/N HSG325</t>
  </si>
  <si>
    <t>SILICONA BLANCA  P/N S/P</t>
  </si>
  <si>
    <t>SILICONA GRIS P/N S/P</t>
  </si>
  <si>
    <t>SILICONA NEGRA  P/N IDH 285951</t>
  </si>
  <si>
    <t>SILICONA ROJA P/N S/P</t>
  </si>
  <si>
    <t>SILICONA TRANSPARENTE POR 70 GR  P/N S/P</t>
  </si>
  <si>
    <t>SILICONA TRANSPARENTE TIPO MARINE P/N 051135-08029</t>
  </si>
  <si>
    <t>SOLUCION DE LIMPIEZA P/N PBA760</t>
  </si>
  <si>
    <t xml:space="preserve">SOLUCIÓN LIMPIADORA  P/N </t>
  </si>
  <si>
    <t xml:space="preserve">SOLUCION LIMPIADORA PARA EQUIPOS DE VUELO  P/N </t>
  </si>
  <si>
    <t>TEFLON 1" P/N S/P</t>
  </si>
  <si>
    <t>TEFLON 1/2" P/N S/P</t>
  </si>
  <si>
    <t>TEFLON 2" P/N S/P</t>
  </si>
  <si>
    <t>TIJERAS  P/N KER1120</t>
  </si>
  <si>
    <t>TORQUE SEAL  P/N S/P</t>
  </si>
  <si>
    <t>TRABADOR DE ROSCAS P/N S/P</t>
  </si>
  <si>
    <t>VARSOL P/N  X 55 GL</t>
  </si>
  <si>
    <t xml:space="preserve">VASELINA  P/N </t>
  </si>
  <si>
    <t>VELCRO ADHESIVO HEMBRA 2 PULGADAS P/N S/P</t>
  </si>
  <si>
    <t>VELCRO ADHESIVO MACHO 2 PULGADAS P/N S/P</t>
  </si>
  <si>
    <t>VINILO COLOR NEGRO  P/N S/P</t>
  </si>
  <si>
    <t>ACERO 1020    2" P/N S/P</t>
  </si>
  <si>
    <t>ACERO 1020 1/2" P/N S/P</t>
  </si>
  <si>
    <t>ACERO 1020 1/4" P/N S/P</t>
  </si>
  <si>
    <t>ACERO INOXIDABLE 316L    1" P/N S/P</t>
  </si>
  <si>
    <t>ACERO INOXIDABLE 316L    2" P/N S/P</t>
  </si>
  <si>
    <t>ACERO SAE 50100  PLATA    1" P/N S/P</t>
  </si>
  <si>
    <t>ALAMBRE DE FRENADO AERONAUTICO CALIBRE .25 P/N S/P</t>
  </si>
  <si>
    <t>ALAMBRE DE FRENADO AERONAUTICO CALIBRE .32 P/N S/P</t>
  </si>
  <si>
    <t>ALAMBRE DE FRENADO AERONAUTICO CALIBRE .41 P/N S/P</t>
  </si>
  <si>
    <t>ALAMBRE DE FRENADO AERONAUTICO CALIBRE 20 P/N S/P</t>
  </si>
  <si>
    <t>ARRANQUE P/N 01183599 12V</t>
  </si>
  <si>
    <t>ARRANQUE P/N DELCO REMY 5284084</t>
  </si>
  <si>
    <t>ARRANQUE P/N KUMMINS 3964428 12V</t>
  </si>
  <si>
    <t>ARRANQUE P/N ZM 805 12V</t>
  </si>
  <si>
    <t>BASE AISLANTE DEL RECTIFICADOR P/N 407948</t>
  </si>
  <si>
    <t>CABLE UTP CAT 6E P/N QP-66504PE</t>
  </si>
  <si>
    <t>CABLE VGA MONITOR SPLITTER P/N S/P</t>
  </si>
  <si>
    <t>CAPACITOR  P/N SPRAGUE ATOM  100MF 350VDC</t>
  </si>
  <si>
    <t>CAPACITOR ELECTROLITICO P/N 115000MF 40V 0026L25 POSITIVE</t>
  </si>
  <si>
    <t xml:space="preserve">CAPACITORES  P/N 2MF 100 WDC </t>
  </si>
  <si>
    <t>COLETOR CENTER ROTATE P/N 56D23575-7</t>
  </si>
  <si>
    <t>DURALUMINIO 2024    1" P/N S/P</t>
  </si>
  <si>
    <t>DURALUMINIO 2024    1/2" P/N S/P</t>
  </si>
  <si>
    <t>DURALUMINIO LAMINA 1" ESPESOR 1MT X1 MT P/N S/P</t>
  </si>
  <si>
    <t>DURALUMINIO LAMINA 1/4 ESPESOR 1MT X 1MT P/N S/P</t>
  </si>
  <si>
    <t>ELECTRODO DE DISCO CAJA 500 UNIDADES* P/N MIL-C M97200  X CAJA</t>
  </si>
  <si>
    <t xml:space="preserve">LUCES DE EMERGENCIA O ESTROBOSTOPICAS  P/N </t>
  </si>
  <si>
    <t>LUCES DE EMERGENCIA O ESTROBOSTOPICAS  P/N S/P</t>
  </si>
  <si>
    <t>MONTAJE DEL ALTERNADOR  P/N 1103131</t>
  </si>
  <si>
    <t>MONTAJE DEL ALTERNADOR  P/N 75I /19020616 12V 60AMP</t>
  </si>
  <si>
    <t>MONTAJE DEL ALTERNADOR  P/N DELCO REMY 8600499</t>
  </si>
  <si>
    <t>MONTAJE DEL ALTERNADOR  P/N DEUTZ AAK3368 14V</t>
  </si>
  <si>
    <t>MONTAJE DEL ALTERNADOR  P/N P3400698 - 100A  24V</t>
  </si>
  <si>
    <t>MONTAJE DEL ALTERNADOR  P/N SHW 0645</t>
  </si>
  <si>
    <t>PORTA ESCOBILLAS ALTERNADOR P/N 1894559</t>
  </si>
  <si>
    <t>POTENCIOMETRO 1OK 2W P/N 401428-1</t>
  </si>
  <si>
    <t>PROTECTOR DE SOBRETENSIÓN ELECTRICA  P/N S/P</t>
  </si>
  <si>
    <t>PUENTE RECTIFICADOR ALTERNADOR P/N 1891055</t>
  </si>
  <si>
    <t>REGULADOR DE VOLTAJE  P/N LM350T</t>
  </si>
  <si>
    <t>REGULADOR DE VOLTAJE ALTERNADOR P/N 1116392</t>
  </si>
  <si>
    <t>REGULADOR ELECTRONICO DE VELOCIDAD  P/N 8126408</t>
  </si>
  <si>
    <t>RELAY ENCLOSED DPDT 24 VDC P/N 403656-4</t>
  </si>
  <si>
    <t>RESINA EPOXICA (SAR-GEL)  X 6 UN P/N SCSG28</t>
  </si>
  <si>
    <t>RESISTENCIA P/N 120 OH / 1/2 W</t>
  </si>
  <si>
    <t>RESISTOR 100HM,100 WATT (V44655#61917) P/N 405154-006</t>
  </si>
  <si>
    <t>RESISTOR FIXED 100 OHM 25W P/N 0200F</t>
  </si>
  <si>
    <t>RESPIRADOR MASCARA COMPLETA P/N YAA199</t>
  </si>
  <si>
    <t>RETENEDOR DE ALTA TEMPERATURA  P/N LOCTITE-648</t>
  </si>
  <si>
    <t>RETENEDOR DE RESISTENCIA MEDIA  P/N LOCTITE-641</t>
  </si>
  <si>
    <t>VARISTOR  P/N S/P</t>
  </si>
  <si>
    <t>ABSORVENTE DE HUMEDAD  P/N 214448</t>
  </si>
  <si>
    <t>BARRA DE TEFLON  1,5 M X 5" P/N S/P</t>
  </si>
  <si>
    <t>BARRAS DE GRAFITO  P/N M97009</t>
  </si>
  <si>
    <t>CABLE ASSEMBLY 28VDC P/N MS90347-20M</t>
  </si>
  <si>
    <t xml:space="preserve"> CABLE AUTOMOTRIZ NO 10 P/N S/P</t>
  </si>
  <si>
    <t>CABLE AUTOMOTRIZ NO 14 P/N S/P</t>
  </si>
  <si>
    <t>CABLE AUTOMOTRIZ NO 16 P/N S/P</t>
  </si>
  <si>
    <t>CABLE PARA BATERIA P/N S/P</t>
  </si>
  <si>
    <t>CABLE PARA MEDIA TENSION  P/N MS90328-34M</t>
  </si>
  <si>
    <t>CAJA BRIDAS DE TODOS LOS TAMAÑOS P/N S/P</t>
  </si>
  <si>
    <t>CAJAS DE PAÑOS  11X21 CM 280 UNI / ANALISIS ACEITE  P/N KIMTECH 11X21 CM 280 UNI</t>
  </si>
  <si>
    <t>CAJAS DE PIPETA (GOTEROS) , 400 U/CAJA   P/N M99914</t>
  </si>
  <si>
    <t>CEPILLO LATERAL TENNANT P/N 0</t>
  </si>
  <si>
    <t>CEPILLO PRINCIPAL TENNANT P/N S/P</t>
  </si>
  <si>
    <t>CEPILLOS METALICOS  P/N S/P</t>
  </si>
  <si>
    <t>ENSAMBLE DE ARRANQUE  P/N 1114928</t>
  </si>
  <si>
    <t>ENSAMBLE DE LA PLACA SOBRE TENSIÓN P/N 482038</t>
  </si>
  <si>
    <t>ENSAMBLE DE RESISTENCIA Y DIODO P/N 287621</t>
  </si>
  <si>
    <t>HOROMETRO P/N 56492</t>
  </si>
  <si>
    <t>INDICADOR DE AMPERAJE P/N S/P</t>
  </si>
  <si>
    <t>INDICADOR DE CARGA DE LA BATERIA P/N S/P</t>
  </si>
  <si>
    <t>INDICADOR DE COMBUSTIBLE P/N S/P</t>
  </si>
  <si>
    <t>INDICADOR DE TEMPERATURA DE ACEITE P/N S/P</t>
  </si>
  <si>
    <t>INTERRUPTOR DE ARRANQUE P/N 404510</t>
  </si>
  <si>
    <t>INTERRUPTOR DE PALANCA (INT DOS POSICIONES) P/N 402662</t>
  </si>
  <si>
    <t>INTERRUPTOR DE PRESION DE ACEITE  P/N M-4006</t>
  </si>
  <si>
    <t>KIT DE DESPÍNCHE DE VEHICULOS SELLMATIC P/N S/P</t>
  </si>
  <si>
    <t>KIT DE DESPINCHE LLANTAS SELLOMATIC P/N S/P</t>
  </si>
  <si>
    <t>KIT DE DESPINCHE PARA NEUMATICOS  P/N S/P</t>
  </si>
  <si>
    <t>KIT DE TERMINALES ELECTRICAS PEQUEÑAS P/N S/P</t>
  </si>
  <si>
    <t>LAMINA DE ESPUMA GRIS 01 CM DE ESPESOR  P/N S/P</t>
  </si>
  <si>
    <t>LAMPARAS 24V P/N S/P</t>
  </si>
  <si>
    <t>LAMPARAS PARA TABLERO DE CONTROL P/N MI-3216</t>
  </si>
  <si>
    <t>LIMPIA BRISAS DE CAMIÓN P/N S/P</t>
  </si>
  <si>
    <t>LUBRICANTE MEPO EN AEROSOL 8-011 P/N MIL-C-23411A</t>
  </si>
  <si>
    <t>MEDIDOR DE ACEITE  P/N 286937-1</t>
  </si>
  <si>
    <t>MEDIDORES DE COMBUSTIBLE MECANICO P/N KELCH 54-1815   13.5"</t>
  </si>
  <si>
    <t>PINTURA AMARILLA CROMO POLIURETANO P/N S/P</t>
  </si>
  <si>
    <t>PINTURA AMARILLA ESMALTE P/N S/P</t>
  </si>
  <si>
    <t>PINTURA NEGRA EN AEROSOL P/N S/P X CAJA</t>
  </si>
  <si>
    <t>PISTOLA PARA SUMINITRO DE COMBUSTIBLE DE AVIACIÓN P/N S/P</t>
  </si>
  <si>
    <t>PITO DE VEHÍCULO  P/N S/P</t>
  </si>
  <si>
    <t>PORTAMUESTRAS X 500 UN P/N P10524</t>
  </si>
  <si>
    <t>PRIMER  P/N MIL-P-23377 X CAJA</t>
  </si>
  <si>
    <t>SELLADOR  INSTANTANEO A BAJA PRESION  P/N LOCTITE-510</t>
  </si>
  <si>
    <t>SELLANTE P/N PR1422 A 1/2</t>
  </si>
  <si>
    <t>SELLANTE PR 1425B2 P/N PR 1425B2</t>
  </si>
  <si>
    <t>SELLANTE PRC ACCES DOOR  SPR 1428 B 2 P/N PR 1428 B 2</t>
  </si>
  <si>
    <t>SELLANTE PRC P/N 1422-B1/2</t>
  </si>
  <si>
    <t>SELLANTE PRC P/N 1422-B2</t>
  </si>
  <si>
    <t>SELLANTE PRC P/N 1428-B1/2</t>
  </si>
  <si>
    <t>SELLANTE PRC P/N 1440-A1/2</t>
  </si>
  <si>
    <t>SELLANTE PRC P/N 1440-A2</t>
  </si>
  <si>
    <t>SELLANTE PRC P/N 1440-B1/2</t>
  </si>
  <si>
    <t>SELLANTE PRC P/N PR- 1422-A2</t>
  </si>
  <si>
    <t>SELLANTE PRC P/N PR-1776-B2</t>
  </si>
  <si>
    <t>SELLANTE PRC P/N PS 870 B2</t>
  </si>
  <si>
    <t>SELLANTE PRC1425-B1/2 X 1/8 DE GLN P/N PR 1425 B1/2</t>
  </si>
  <si>
    <t>SELLANTE PRC1440 B-2 P/N PRC1440B2</t>
  </si>
  <si>
    <t>TKS P/N AL5-2-5</t>
  </si>
  <si>
    <t xml:space="preserve">LONA HURACAN GRIS </t>
  </si>
  <si>
    <t>LONA HURACAN ROJA</t>
  </si>
  <si>
    <t>PANA NEVADA</t>
  </si>
  <si>
    <t>THERMOLON</t>
  </si>
  <si>
    <t>REATA2´´ ROJA</t>
  </si>
  <si>
    <t>REATA 1´´ ROJA</t>
  </si>
  <si>
    <t>TRABILLAS METALICAS DE 2´´</t>
  </si>
  <si>
    <t>DE BLOGGER DE UN CE</t>
  </si>
  <si>
    <t>ROLLO DE VELERO 1"   ROLLO X 25 METROS POR CADA 3 AERONAVES</t>
  </si>
  <si>
    <t>ESPUMA DE 10 CM ROSADA POR CADA 5 AERONAVES</t>
  </si>
  <si>
    <t>VELCRO 2" ROLLO X 25 METROS</t>
  </si>
  <si>
    <t>CPA 46 SOBRA</t>
  </si>
  <si>
    <t>CPA 46 SOBRA MATER CONST GRUAL</t>
  </si>
  <si>
    <t>CPA 46 SOBRA GRUTE</t>
  </si>
  <si>
    <t>CPA 37 RADAR SOBRA  ALCANTARILLADO</t>
  </si>
  <si>
    <t>CPA 68 GRUEA SOBRA</t>
  </si>
  <si>
    <t>CPA 15 SOBRA</t>
  </si>
  <si>
    <t>CPA 13 EQUIPO AGRICOLA SOBRA</t>
  </si>
  <si>
    <t>VISITA TECNICA CORMACARENA</t>
  </si>
  <si>
    <t>CPA 78 SOBRA</t>
  </si>
  <si>
    <t>CPA 13 EQUIPO AGRICOLA SOBRA RADAR</t>
  </si>
  <si>
    <t>IMPREVISTOS CPM</t>
  </si>
  <si>
    <t>SERVICIO DE ASEO CACOM-2 AMARRE VF</t>
  </si>
  <si>
    <t>AMARRE VF 2019 ANALISIS AGUA</t>
  </si>
  <si>
    <t>SERVICIO DE ASEO ESM AMARRE VF 2019</t>
  </si>
  <si>
    <t>OUTSOURCING FOTOCOPIADO E IMPRESIONES AMARRE VF 2019</t>
  </si>
  <si>
    <t>RECUPERACION PAISAJISTICA DE JARDINES, PODA DE ARBOLES Y PRADO</t>
  </si>
  <si>
    <t>SERVICIO DE OPERACIÓN PTAP-PTAR Y PISCINAS</t>
  </si>
  <si>
    <t>SERVICIO DE FOTOCOPIADO E IMPRESIÓN CPM</t>
  </si>
  <si>
    <t>MANTENIMIENTO INSTALACIONES RADAR</t>
  </si>
  <si>
    <t>CPA 28 SOBRA</t>
  </si>
  <si>
    <t>MANTENIMIENTO SANIDAD</t>
  </si>
  <si>
    <t>ADICIÓN APROPIACIÓN ENERGIA</t>
  </si>
  <si>
    <t>ESPÁTULAS DE ACERO</t>
  </si>
  <si>
    <t>LINTERNA INSPECCIÓN LED 54 LUMEN</t>
  </si>
  <si>
    <t>LINTERNA METÁLICA RECARGABLE 3W SEÑAL EMERGENCIA</t>
  </si>
  <si>
    <t>GAFAS TRANSPARENTES</t>
  </si>
  <si>
    <t>GUANTES DE NITRILO LATEX</t>
  </si>
  <si>
    <t>GUANTES DE SEGURIDAD ANTI CORTE TRABAJO PESADO</t>
  </si>
  <si>
    <t xml:space="preserve">TAPABOCAS </t>
  </si>
  <si>
    <t>MOTOR ELECTRICO</t>
  </si>
  <si>
    <t>IMPUESTOS BELLO HORIZONTE</t>
  </si>
  <si>
    <t>CPA VIDRIOS TORRE DE CONTROL</t>
  </si>
  <si>
    <t>REDUCCIÓN CPA ASEO UNIDAD VF 2018</t>
  </si>
  <si>
    <t>LOGISTICA CELEBRACIÓN DIA DE LA FAMILIA</t>
  </si>
  <si>
    <t>ADICIÓN CUARTOS FRIOS</t>
  </si>
  <si>
    <t>CPA 92 CPM SOBRA</t>
  </si>
  <si>
    <t>CPA 87 APOYO FACHADA GRUTE SOBRA</t>
  </si>
  <si>
    <t>CPA 85 CPM SOBRA</t>
  </si>
  <si>
    <t>AIRE ACONDICIONADO TIPO PISO TECHO DE 60.000 BTU</t>
  </si>
  <si>
    <t>CPA 17 SOBRA</t>
  </si>
  <si>
    <t>CPA 17 RADAR SOBRA</t>
  </si>
  <si>
    <t>CPA 94 SOBRA CPM</t>
  </si>
  <si>
    <t>TRASLADO ENERGÍA RADAR</t>
  </si>
  <si>
    <t>CPA 21 SOBRA EXTINTORES</t>
  </si>
  <si>
    <t xml:space="preserve">PUESTO SENCILLO RECTO </t>
  </si>
  <si>
    <t xml:space="preserve">COUNTER RECEPCION </t>
  </si>
  <si>
    <t xml:space="preserve">SILLA REF: MILAN PRESIDENTE </t>
  </si>
  <si>
    <t>SILLA EJECUTIVA REF: MALIBU</t>
  </si>
  <si>
    <t>SILLA FIJA</t>
  </si>
  <si>
    <t xml:space="preserve">MESA DE CONFERENCIAS </t>
  </si>
  <si>
    <t>GABINETES DE ARCHIVO METÁLICO AZ</t>
  </si>
  <si>
    <t>ARCHIVADOR</t>
  </si>
  <si>
    <t>SILLA REF: PRESIDENTE ERGONOMICA</t>
  </si>
  <si>
    <t>MESA DE 4 PUESTOS PARA CAFETERIA</t>
  </si>
  <si>
    <t>ESTANTERIA LIVIANA DE 5 ENTREPAÑOS</t>
  </si>
  <si>
    <t>ESCRITORIO O PUPITRE ACADEMICO INDIVIDUAL</t>
  </si>
  <si>
    <t>CASILLERO DE 15 CUBICULOS</t>
  </si>
  <si>
    <t>CPA 86 CPM SOBRA</t>
  </si>
  <si>
    <t>CPA 96 CPM SOBRA</t>
  </si>
  <si>
    <t>CPA 106 SOBRA FAMILIA</t>
  </si>
  <si>
    <t>CPA 27 SOBRA PUERTAS, BASCULA</t>
  </si>
  <si>
    <t>CPA 93 CPM SOBRA</t>
  </si>
  <si>
    <t>CPA 53 GRUTE SOBRA</t>
  </si>
  <si>
    <t>CPA 53 RADAR SOBRA</t>
  </si>
  <si>
    <t>CPA 53 RADAR SOBRA 992344,37</t>
  </si>
  <si>
    <t>CPA 31 SOBRA</t>
  </si>
  <si>
    <t>SILLA EJECUTIVA SIN BRAZOS</t>
  </si>
  <si>
    <t>ARCHIVADOR RODANTE</t>
  </si>
  <si>
    <t>LAMINADO HOLOGRAFICO, 250 IMÁGENES</t>
  </si>
  <si>
    <t>CINTA COLOR ZEBRA ZXP SERIE 3</t>
  </si>
  <si>
    <t xml:space="preserve">CINTA DE COLOR DATACARD 500 IMÁGENES </t>
  </si>
  <si>
    <t>ACETATO DE LAMINACION</t>
  </si>
  <si>
    <t xml:space="preserve">TARJETAS PVC BLANCO </t>
  </si>
  <si>
    <t>TARJETA MIFARE</t>
  </si>
  <si>
    <t>GANCHO CAIMAN</t>
  </si>
  <si>
    <t>PORTA-CARNET</t>
  </si>
  <si>
    <t>MANILLAS DE IDENTIFICACION DE COLORES</t>
  </si>
  <si>
    <t>CORDON PORTA CARNET</t>
  </si>
  <si>
    <t>MANTENIMIENTO REDES DE ALCANTARILLADO RADAR SAN JOSE</t>
  </si>
  <si>
    <t>CPA 87 FACHADA SOBRA</t>
  </si>
  <si>
    <t>ESTUDIO VERTIMIENTOS CERRO EL TIGRE</t>
  </si>
  <si>
    <t>26121600</t>
  </si>
  <si>
    <t>50201700</t>
  </si>
  <si>
    <t>27112800</t>
  </si>
  <si>
    <t>72101500</t>
  </si>
  <si>
    <t>KILOGRAMO</t>
  </si>
  <si>
    <t>LITRO</t>
  </si>
  <si>
    <t>204-1-23</t>
  </si>
  <si>
    <t>204-4-8</t>
  </si>
  <si>
    <t>204-21-3</t>
  </si>
  <si>
    <t>TIJERA DE ALTURA</t>
  </si>
  <si>
    <t>KIT DE JARDINERIA</t>
  </si>
  <si>
    <t xml:space="preserve">FUMIGADORA </t>
  </si>
  <si>
    <t>CUCHILLAS P/N 12-03311</t>
  </si>
  <si>
    <t>PELACABLE AJUSTABLE</t>
  </si>
  <si>
    <t>KNIFE W/ BLADES REFERENCIA 10-989</t>
  </si>
  <si>
    <t>PONCHADORA PARA ENGASTAR / CORTAR Y PELAR TERMINALES RJ45/RJ11 P/N TC-CT68</t>
  </si>
  <si>
    <t xml:space="preserve">PISTOLA PARA PINTAR DE ALTO RENDIMIENTO INDUSTRIAL 1000 C.C
</t>
  </si>
  <si>
    <t>CINTA DE MEDICION FLEXOMETRO DE 5 MTS P/N TPMA</t>
  </si>
  <si>
    <t>NIVEL DE ALUMINIO DE  BURBUJA DE 24" P/N 40-9269</t>
  </si>
  <si>
    <t>EXTENSION FLEXIBLE DE 1/4 P/N TM61A</t>
  </si>
  <si>
    <t>BREAK LOOSE TOOLS KIT / TRUMPBOOSTER P/N 53-540AK</t>
  </si>
  <si>
    <t xml:space="preserve">PONCHADORA PROFESIONAL DE PRESIÓN BNC RCA COAXIAL
</t>
  </si>
  <si>
    <t>ESPEJO REDONDO DE INSPECCION CON EXTENSION DE 14" P/N GA295</t>
  </si>
  <si>
    <t>JUEGO DE PICOS Y MARCADORES P/N YA149</t>
  </si>
  <si>
    <t xml:space="preserve">PISTOLA AEROGRAFO ECO/MINI HVLP GUN KIT MAX 43 PSI P/N 12-02148 </t>
  </si>
  <si>
    <t>JUEGO DE ESPATULAS POR 5 PIEZAS P/N PKN500</t>
  </si>
  <si>
    <t>ZORRA 250KG 130X55CM BANDEJA 22X35CM</t>
  </si>
  <si>
    <t>JUEGO DE LEZNAS Y GARFIOS CON AGARRE BLANDO X 4 P/N SGASA204A</t>
  </si>
  <si>
    <t xml:space="preserve">ESPATULA DE ACERO INOXIDABLE DE 1 1/2" MANGO DE MADERA </t>
  </si>
  <si>
    <t xml:space="preserve">ALICATES DE SERVICIO ELECTRONICO P/N E740BCG </t>
  </si>
  <si>
    <t>JUEGO TENACILLAS POR 7 PIEZAS EN ACERO INOXIDABLE, LARGO DE 4 3/8¨, 6 3/4¨, 6¨, 7¨ P/N TZK7</t>
  </si>
  <si>
    <t xml:space="preserve">PINZA DE LARGO ALCANCE EMPUÑADURA LARGA MORDAZA DE 3 3/16¨,LARGO 11¨ P/N 915CP </t>
  </si>
  <si>
    <t>PINZA PELADOR PARA ALAMBRE P/N PWC27</t>
  </si>
  <si>
    <t>PORTA BLAST SANDBLASTER P/N 12-00172</t>
  </si>
  <si>
    <t xml:space="preserve">PINZA DE LARGO ALCANCE EMPUÑADURA LARGA MORDAZA DE 3 3/2¨ LARGO 14 1/2¨ P/N 915CP </t>
  </si>
  <si>
    <t>JUEGO DE DESTORNILLADORES ELECTRONICO LEZNA EN MINIATURA PUNTAS PLANAS DE 0,055, 0,070¨, 0,080¨ Y 0,100¨</t>
  </si>
  <si>
    <t>JUEGO DE DESTORNILLADORES P/N SDGE70</t>
  </si>
  <si>
    <t>KIT LIMA MIXTA (CUADRADA-TRIANGULAR) P/N SGFMX104</t>
  </si>
  <si>
    <t>KIT LIMA PLANA P/N SGFMA104</t>
  </si>
  <si>
    <t>JUEGO DE LIMAS MINIATURA POR 6 PIEZAS P/N SGFMN106</t>
  </si>
  <si>
    <t>KIT LIMA REDONDA P/N SGFRD104</t>
  </si>
  <si>
    <t>KIT LIMA MEDIA CAÑA P/N SGFHR104</t>
  </si>
  <si>
    <t>JUEGO LLAVES MINIATURA COMPENSADAS DE 10 GRADOS P/N XID604KA</t>
  </si>
  <si>
    <t>LIMA DE DIENTES CURVOS (ESCOFINA) P/N 14V12</t>
  </si>
  <si>
    <t>DADO MAGNETICO POCO PROFUNDO 1/4 P/N MGM8D</t>
  </si>
  <si>
    <t>DADO MAGNETICO POCO PROFUNDO 3/8 P/N MGM12C</t>
  </si>
  <si>
    <t>DADO MAGNETICO POCO PROFUNDO 5/16 P/N MGM10C</t>
  </si>
  <si>
    <t xml:space="preserve">CAUTIN A GAS P/N PSI 100K  </t>
  </si>
  <si>
    <t>PISTOLA DE SOLVENTE NEUMATICA P/N GA299</t>
  </si>
  <si>
    <t>DADO MAGNETICO POCO PROFUNDO 7/16 P/N MGM14C</t>
  </si>
  <si>
    <t>JUEGO DE ADAPTADORES CON COMBINACION DE CUADROS P/N 1206GS</t>
  </si>
  <si>
    <t>DADO MAGNETICO POCO PROFUNDO 1/2 P/N MFIM161</t>
  </si>
  <si>
    <t>DADO MAGNETICO POCO PROFUNDO 9/16 P/N MFIM181</t>
  </si>
  <si>
    <t>CALIBRADOR DE PRESION DE LLANTAS DE 20 A 160 PSI P/N TGSIFS1</t>
  </si>
  <si>
    <t>PIE DE REY DIGITAL P/N MCAL12A</t>
  </si>
  <si>
    <t>JUEGO DE PINZAS ANILLO DE RETENCION CONVERTIBLES X 3 LARGO DE LAS PINZAS DE 5 3/4¨, 6¨, 7 1/2¨, 5 3/4¨, 5 7/8¨, 7 1/2" P/N PHR503</t>
  </si>
  <si>
    <t>JUEGO DADOS PROFUNDOS 1/4 P/N 110STMDY</t>
  </si>
  <si>
    <t>PISTOLA DE AIRE CALIENTE DE SOLDADURA Y DESOLDAR  110V P/N GJ-8018</t>
  </si>
  <si>
    <t xml:space="preserve">COMPREHENSIVE FRANGILE COLLAR INSTALLATION KIT P/N ATI3600K </t>
  </si>
  <si>
    <t>ESPATULA DE FIBRA DE VIDRIO P/N PBFG415</t>
  </si>
  <si>
    <t>JUEGO UNIVERSAL POCO PROFUNDO DE 3/8 P/N 206FUA</t>
  </si>
  <si>
    <t>PLIERS AND CUTTERS SETS P/N 102LHCP</t>
  </si>
  <si>
    <t xml:space="preserve">JUEGO DE ESMERILADORAS DE REBABA P/N VWB800D </t>
  </si>
  <si>
    <t>CALIBRADOR DE PRESION DE LLANTAS P/N 14-6806-6011</t>
  </si>
  <si>
    <t>PNEUMATIC SEALANT GUN MODEL 250-A</t>
  </si>
  <si>
    <t>STANDARD DUTY/STRIKING HANDLE P/N SPBS704G</t>
  </si>
  <si>
    <t>JUEGO MAESTRO DE EXTRACTORES P/N EXDMS48</t>
  </si>
  <si>
    <t>RIVET SQUEEZER KIT P/N ATI206A-24PC</t>
  </si>
  <si>
    <t>ROLLER CLUTCH WRENCH KIT P/N ATISK3539A8</t>
  </si>
  <si>
    <t>TECHNI TOOL KIT MOBILE FIELD TECHNICIAN 105 PC P/N 758TT019</t>
  </si>
  <si>
    <t>ALICATE PUNTA LARGA</t>
  </si>
  <si>
    <t>CEPILLO ELECTRICO PARA TRABAJO EN MADERA</t>
  </si>
  <si>
    <t>CALIBRADOR PIE DE REY 8”</t>
  </si>
  <si>
    <t>CINCEL CORTA FRÍOS 1X8” (1.000VOLT)</t>
  </si>
  <si>
    <t>CINCEL DE PUNTA 10”</t>
  </si>
  <si>
    <t>CINCEL SDS-PLUS DE PALA ¾” X 10”</t>
  </si>
  <si>
    <t>CURVADOR TUBO METÁLICO ¾”</t>
  </si>
  <si>
    <t>DESTORNILLADOR DE IMPACTO</t>
  </si>
  <si>
    <t>DETECTOR DIGITAL</t>
  </si>
  <si>
    <t>DOBLADORA DE TUBO DE ¼” HASTA  ½"</t>
  </si>
  <si>
    <t>EXTRACTOR DE ASIENTO METALICO</t>
  </si>
  <si>
    <t>FLEXOMETRO 5MTS X ¾</t>
  </si>
  <si>
    <t>FUMIGADORA MANUAL PEQUEÑA</t>
  </si>
  <si>
    <t>HOMBRESOLO 10"</t>
  </si>
  <si>
    <t>JUEGO DE DESTORNILLADOR DE CUATRO PIEZAS</t>
  </si>
  <si>
    <t>JUEGO DE DESTORNILLADORES DE PRESICION</t>
  </si>
  <si>
    <t>JUEGO DE EXPANDER TUBERIA (PRENSA FLARE Y TROMPO)</t>
  </si>
  <si>
    <t>JUEGO DE LLAVES ALLEN LARGA 20 PIEZAS</t>
  </si>
  <si>
    <t>JUEGO DE LLAVES BRISTOL</t>
  </si>
  <si>
    <t>JUEGO DE LLAVES DE BOCA DESDE ½" HASTA 1"</t>
  </si>
  <si>
    <t>JUEGO DE FORMON COMPUESTO DE 4 PIEZAS DE 1/4,1/2,1,1.1/4.</t>
  </si>
  <si>
    <t xml:space="preserve">JUEGO DE MANOMETROS PARA R-22 </t>
  </si>
  <si>
    <t>JUEGO DE MANOMETROS PARA R-410</t>
  </si>
  <si>
    <t>LIMA ½ CAÑA</t>
  </si>
  <si>
    <t>LIMA PLANA</t>
  </si>
  <si>
    <t>LIMA REDONDA</t>
  </si>
  <si>
    <t>LLAVE DE CADENA 04"</t>
  </si>
  <si>
    <t xml:space="preserve">LLAVE DE TUBO  14" </t>
  </si>
  <si>
    <t>LLAVE DE TUBO 12"</t>
  </si>
  <si>
    <t>LLAVE DE TUBO 18"</t>
  </si>
  <si>
    <t>LLAVE INGLESA 10"</t>
  </si>
  <si>
    <t>LLAVE INGLESA 14"</t>
  </si>
  <si>
    <t>LLAVES DE EXPANSIÓN #10"</t>
  </si>
  <si>
    <t>MANDRIL SIERRA COPA 1 ¼ - 8”</t>
  </si>
  <si>
    <t>MANDRIL SIERRA COPA 32-152MM</t>
  </si>
  <si>
    <t>MANOMETRO R 410</t>
  </si>
  <si>
    <t>MARTILLO DE OREJA 1.5 LIBRAS</t>
  </si>
  <si>
    <t>MOTOTOOL  ¼” 460W-110V</t>
  </si>
  <si>
    <t>NAVAJA TIPO ELECTRICISTA 12,5 CMS</t>
  </si>
  <si>
    <t>NIVEL DE GOTA</t>
  </si>
  <si>
    <t>PÉRTIGA TELESCÓPICA TRIANGULAR EN FIBRA DE VIDRIO DE 16 METROS</t>
  </si>
  <si>
    <t>PINZA CORTANTE</t>
  </si>
  <si>
    <t>PINZA PUNTA LARGA 8”</t>
  </si>
  <si>
    <t>PINZA TIPO ELECTRICISTA 8”</t>
  </si>
  <si>
    <t>PINZA VOLTIAM PERIMETRICAS DIGITALES</t>
  </si>
  <si>
    <t>PINZAS VOLTIAMPERIMETRICA 0-1000VAC-VDC</t>
  </si>
  <si>
    <t>PISTOLA DE CALOR 2000W</t>
  </si>
  <si>
    <t>PISTOLA PARA SOPLAR Y ASPIRAR 600W</t>
  </si>
  <si>
    <t>REGLA DE ACERO DE 12”</t>
  </si>
  <si>
    <t>TIJERA DE MANO PARA JARDINERIA</t>
  </si>
  <si>
    <t>SISTEMA DE SONIDO TIPO PERIFONEO</t>
  </si>
  <si>
    <t>IMPRESORA HDP 5600 IMPRESIÓN POR UNA CARA, TRANSFERENCIA TERMICA DE RESINA</t>
  </si>
  <si>
    <t>LICUADORA INDUSTRIAL</t>
  </si>
  <si>
    <t>MOSTRADOR AUTOSERVICIO CALIENTE</t>
  </si>
  <si>
    <t>MOSTRADOR AUTOSERVICIO NEUTRO</t>
  </si>
  <si>
    <t>MICROSCOPIO LUPA 50X - 500X P/N ZK670600</t>
  </si>
  <si>
    <t>MULTIMETRO DIGITAL</t>
  </si>
  <si>
    <t xml:space="preserve">MOTOSIERRA </t>
  </si>
  <si>
    <t xml:space="preserve">GUADAÑA A GASOLINA 41.5 CC MOTOR 2 TIEMPOS B-45 EJE GIRATORIO
</t>
  </si>
  <si>
    <t xml:space="preserve">TRANSFORMADOR DE 220 A 24 VOLTIOS </t>
  </si>
  <si>
    <t>GRAMPA DE TRABA/PLANCHA DE METAL</t>
  </si>
  <si>
    <t>GRAMPAS "C" DE ALTA VISIBILIDAD 4" (PRENSA EN C)</t>
  </si>
  <si>
    <t xml:space="preserve">GRAMPAS "C" DE ALTA VISIBILIDAD 6" ( PRENSA EN C) </t>
  </si>
  <si>
    <t xml:space="preserve">GRAMPAS "C" DE ALTA VISIBILIDAD 8" ( PRENSA EN C) </t>
  </si>
  <si>
    <t>ETIQUETADORA PORTATIL</t>
  </si>
  <si>
    <t>JUEGO PARA RECTIFICADORA DE MATICES P/N AT109DGK</t>
  </si>
  <si>
    <t xml:space="preserve">TALADRO INALAMBRICO INCLUYE CARGADOR Y BATERIA </t>
  </si>
  <si>
    <t>CALADORA 550 W</t>
  </si>
  <si>
    <t>CORTA TUBOS METALICOS GRANDE</t>
  </si>
  <si>
    <t>CORTA TUBOS METALICOS PEQUEÑOS</t>
  </si>
  <si>
    <t>LIJADORA ELECTRICA PORTATIL</t>
  </si>
  <si>
    <t>RUTEADORA PARA MADERA DE 110VAC</t>
  </si>
  <si>
    <t>ROTOMARTILLO SDS-PLUS 800W</t>
  </si>
  <si>
    <t>TALADRO PERCUTOR INALAMBRICO DE 20VDC</t>
  </si>
  <si>
    <t>TALADRO PERCUTOR DE ½".</t>
  </si>
  <si>
    <t>COMPRESOR DE 24.000 BTU</t>
  </si>
  <si>
    <t xml:space="preserve">COMPRESOR DE AIRE DE PISTON PORTATIL  </t>
  </si>
  <si>
    <t>COMPRESOR DE AIRE PARA PINTAR DE 110VAC</t>
  </si>
  <si>
    <t>BOMBA DE VACIO DOBLE TAPA</t>
  </si>
  <si>
    <t>MOTOBOMBA/BOMBA DE AGUA ELECTRICA  2 HP</t>
  </si>
  <si>
    <t>MOTOBOMBA/BOMBA DE AGUA ELECTRICA  3 HP</t>
  </si>
  <si>
    <t>ANDAMIOS</t>
  </si>
  <si>
    <t>AIRE ACONDICIONADO DE 24.000 BTU</t>
  </si>
  <si>
    <t>VENTILADORES DE TECHO</t>
  </si>
  <si>
    <t>DISPENSADOR PROTECTOR PARA PAPEL HIGIÉNICO DE SOBREPONER EN LA PARED, EN ACERO INOXIDABLE 304 SATINADO, PARA ROLLO DE 200/400 MTS, CERRADURA CON LLAVE</t>
  </si>
  <si>
    <t>GRABADOR ELECTRICO DE 20 WATTS 7200 RPM</t>
  </si>
  <si>
    <t xml:space="preserve">FLIGHT OUTFITTERS DUAL COLOR HEADLAMP </t>
  </si>
  <si>
    <t>MEDIDOR ELECTRONICO DIGITAL DE TEMPERATURA DE HUMEDAD</t>
  </si>
  <si>
    <t xml:space="preserve">LAMPARA MULTIUSOS </t>
  </si>
  <si>
    <t>GRAMERA DIGITAL DE 500 GRS X 0,1 GRS</t>
  </si>
  <si>
    <t xml:space="preserve">BLASTER KIT F-90 SAMBLASTING PORTATIL </t>
  </si>
  <si>
    <t xml:space="preserve">RECHARGEABLE SHOP LIGHT </t>
  </si>
  <si>
    <t xml:space="preserve">BATIDOR MEZCLADOR ELECTRICO DE PINTURA DE 1200W </t>
  </si>
  <si>
    <t>SOLDADOR INVERSOR 110V/220V</t>
  </si>
  <si>
    <t>CARGADOR DE BATERIAS DE NIMH APLICABLE PARA MULTIMETRO CALIBRADOR DE PROCESOS DE DOCUMENTACION INCLUYE BATERIA DE REPUESTO</t>
  </si>
  <si>
    <t>AFF ENGINE HOIST MODEL 3580B</t>
  </si>
  <si>
    <t xml:space="preserve">DIGITAL GAUGE DEL TESTER DE PRESION DE ACEITE </t>
  </si>
  <si>
    <t>AIRE ACONDICIONADO TIPO CASSETTE DE 5 TONELADAS</t>
  </si>
  <si>
    <t>ESCALERA DE TIJERAS DE 3 METROS EN FIBRA DE VIDRIO</t>
  </si>
  <si>
    <t xml:space="preserve">ASPIRADORA NEUMATICA </t>
  </si>
  <si>
    <t>CAMILLA STANDARD</t>
  </si>
  <si>
    <t xml:space="preserve">ASPIRADORA INDUSTRIAL </t>
  </si>
  <si>
    <t xml:space="preserve">SILLA </t>
  </si>
  <si>
    <t>MESA BANQUETERA PLEGABLE</t>
  </si>
  <si>
    <t>LOCKER</t>
  </si>
  <si>
    <t>HOBBYAIR BUDDY SYSTEM AIR RESPIRATOR P/N 12-02365</t>
  </si>
  <si>
    <t xml:space="preserve">INHIBIDOR DE CORROSION SP-400 MIL-C-16173 GRADO 4 NSN 8030-17-039-7214 </t>
  </si>
  <si>
    <t>CPC SOLVENT CUTBACK COLD-APPLICATION (HARD FILM) GRADE 1 P/N MIL-PRF-16173E CLASS1</t>
  </si>
  <si>
    <t>PLASTILUBE MOLY SULFO NUMERO 3 DE ALTA TEMPERATURA PRESENTACION TUBO DE 14 ONZAS</t>
  </si>
  <si>
    <t>ACEITE 2 TIEMPOS *1/4 GALON</t>
  </si>
  <si>
    <t>ALIPHATIC NAPHTHA TT-N-95 TYPE II</t>
  </si>
  <si>
    <t>LUBRICANTE MULTIUSOS 311 GR</t>
  </si>
  <si>
    <t>COMPUESTO P/N 09-27700 DC4</t>
  </si>
  <si>
    <t>ACEITE REFRIGERANTE QUE CUMPLA LA ESPECIFICACION ESTANDAR MIL PRF-7870</t>
  </si>
  <si>
    <t>LUBRICANTE P/N MIL-PRF-6085D</t>
  </si>
  <si>
    <t>LUBRICANTE PENETRANTE 5-56 PRESENTACION EN SPRAY DE 430 ML</t>
  </si>
  <si>
    <t>INHIBIDOR DE CORROCION SP-350*GALON</t>
  </si>
  <si>
    <t>ALODINE P/N 09-01618</t>
  </si>
  <si>
    <t>ACEITE LUBRICANTE PARA SISTEMAS CON REFRIGERANTE R134A</t>
  </si>
  <si>
    <t>LIQUIDO DE FRENOS PRESENTACION 500 ML</t>
  </si>
  <si>
    <t>LIQUIDO REFRIGERANTE PARA RADIADOR</t>
  </si>
  <si>
    <t>ESTER REFRIGERANT OIL P/N RL-100S</t>
  </si>
  <si>
    <t>ACEITE SAE 50 PARA MOTOR A GASOLINA</t>
  </si>
  <si>
    <t>DISOLVENTE DE LIMPIEZA EN SECO P/N MIL-PRF-680, TYPE II PD680</t>
  </si>
  <si>
    <t>LUBRICANTE DRY FILM PERMALON NO 327</t>
  </si>
  <si>
    <t>CPC SOLVENT CUTBACK P/N MIL-PRF-16173 GRADE 2</t>
  </si>
  <si>
    <t>INHIBIDOR  DE CORROSION  SP-350 PRESENTACION EN SPRAY DE 16 ONZAS</t>
  </si>
  <si>
    <t>LUBRICANTE VV-L-800</t>
  </si>
  <si>
    <t>INHIBIDOR  DE CORROSION  SP-400 PRESENTACION EN SPRAY DE 16 ONZAS</t>
  </si>
  <si>
    <t xml:space="preserve">LUBRICANTE INHIBIDOR P/N MIL-C-23411A P/N 09-25900 PRESENTACION EN SPRAY DE 16 ONZAS </t>
  </si>
  <si>
    <t xml:space="preserve">LUBRICANTE INHIBIDOR P/N MIL-PRF-16173E P/N 09-26100 PRESENTACION EN SPRAY DE 16 ONZAS  </t>
  </si>
  <si>
    <t xml:space="preserve">LUBRICANTE INHIBIDOR P/N MIL-PRF-16173E P/N 09-26300 PRESENTACION EN SPRAY DE 16 ONZAS  </t>
  </si>
  <si>
    <t xml:space="preserve">LUBRICANTE SPRAY PENETRANTE CON PROTECCION ADICIONAL CONTRA LA CORROSION PRESENTACION EN  20 ONZAS P/N NSF 129026 DE TRABAJO PESADO </t>
  </si>
  <si>
    <t xml:space="preserve">LUBRICANTE MULTIUSO PRESENTACION EN SPRAY WD-40 DE 400 ML </t>
  </si>
  <si>
    <t xml:space="preserve">LUBRICANTE HIDRAULICO ISO 68 </t>
  </si>
  <si>
    <t xml:space="preserve">ACEITE 15W40 PARA MOTOR DIESEL PRESENTACION POR 1/4 DE GALON </t>
  </si>
  <si>
    <t>COMPUESTO INHIBIDOR DE CORROSION COR-BAN 27L</t>
  </si>
  <si>
    <t>GUANTES DE NITRILO PSD-NI8-L PRESENTACION POR CAJAS DE 100 UNIDADES</t>
  </si>
  <si>
    <t>PROTECTIVE GOGGLES MODEL GOGGLE1</t>
  </si>
  <si>
    <t xml:space="preserve">CINTELAS </t>
  </si>
  <si>
    <t xml:space="preserve">COLCHONETA DE CAMPAÑA </t>
  </si>
  <si>
    <t>EDREDONES PARA CAMA SENCILLA</t>
  </si>
  <si>
    <t>JUEGO DE SABANAS DOBLES</t>
  </si>
  <si>
    <t>JUEGO DE SABANAS SENCILLAS</t>
  </si>
  <si>
    <t>TOALLA PARA CUERPO</t>
  </si>
  <si>
    <t>TOALLA PARA MANO</t>
  </si>
  <si>
    <t>ALMOHADAS</t>
  </si>
  <si>
    <t>FUNDAS PARA ALMOHADA</t>
  </si>
  <si>
    <t>TAPETES ANTIDESLIZANTES</t>
  </si>
  <si>
    <t>HERBICIDA (ROUNDUP)</t>
  </si>
  <si>
    <t>FERTILIZANTE (UREA)</t>
  </si>
  <si>
    <t xml:space="preserve">INSECTICIDA </t>
  </si>
  <si>
    <t>BOLSAS 10X12</t>
  </si>
  <si>
    <t>BOLSAS 14X10</t>
  </si>
  <si>
    <t>BOLSAS 20X10</t>
  </si>
  <si>
    <t>MANGUERA</t>
  </si>
  <si>
    <t xml:space="preserve">ASPERSORES </t>
  </si>
  <si>
    <t>NEUMATICO REFERENCIA 5.00 - 8</t>
  </si>
  <si>
    <t>NEUMATICO REFERENCIA 4.00 - 8</t>
  </si>
  <si>
    <t>NEUMATICO REFERENCIA 4.10 - 6</t>
  </si>
  <si>
    <t>NEUMATICO REFERENCIA 6.50-10</t>
  </si>
  <si>
    <t>NEUMATICO REFERENCIA 8,75 - 16,5</t>
  </si>
  <si>
    <t>NEUMATICO REFERENCIA 9.50 - 16.5</t>
  </si>
  <si>
    <t>NEUMATICO REFERENCIA 8,25 - 15</t>
  </si>
  <si>
    <t xml:space="preserve">LLANTA ENCAUCHETADA (MACIZA) 2.50 / 2.80 - 4 CON EJE DE 3/4 " </t>
  </si>
  <si>
    <t xml:space="preserve">LLANTA REFERENCIA 4.00 - 8 </t>
  </si>
  <si>
    <t>LLANTA REFERENCIA 295 - 80 R 22,5 DIRECCIONAL</t>
  </si>
  <si>
    <t>LLANTA REFERENCIA 8,25 - 15 DIRECCIONAL</t>
  </si>
  <si>
    <t>LLANTA REFERENCIA 8,25 - 15 TRACCION</t>
  </si>
  <si>
    <t>LLANTA REFERENCIA 295 - 80 R 22,5 TRACCION</t>
  </si>
  <si>
    <t>APOSITOS DE GASAS ESTERILES AL VACIO DE 6 CM X 6 CM</t>
  </si>
  <si>
    <t>APLICADORES ASEPTICO PUNTA DE ALGODON PRESENTACION POR 20 UNIDADES</t>
  </si>
  <si>
    <t>VINIPEL PLASTICO POR ROLLO CALIBRE 0.8 DE 30 CM DE ANCHO POR 300 METROS DE LARGO</t>
  </si>
  <si>
    <t>VINIPEL PLASTICO POR ROLLO CALIBRE 0.8 DE 60 CM DE ANCHO POR 400 METROS DE LARGO</t>
  </si>
  <si>
    <t>ALCOHOL ISOPROPILICO PRESENTACION CANECA DE 5 GALONES EN CONCENTRACIONES DEL 60-90% EN SOLUCION DE AGUA (VOLUMEN/VOLUMEN) INDICADO PARA LA ACCION BACTERICIDA</t>
  </si>
  <si>
    <t>CAPACITOR DE 3 MFD 400 VAC.</t>
  </si>
  <si>
    <t>CAPACITOR DE 5 MFD 400 VAC.</t>
  </si>
  <si>
    <t>CAPACITOR DE 35+5 MFD 370 VAC.</t>
  </si>
  <si>
    <t>CAPACITOR DE 40 MFD 370 VAC.</t>
  </si>
  <si>
    <t>CAPACITOR DE 45.5 MFD 370 VAC.</t>
  </si>
  <si>
    <t>CAPACITOR DE 70 MFD 370 VAC.</t>
  </si>
  <si>
    <t>CAPACITOR DE 50 MFD 370 VAC.</t>
  </si>
  <si>
    <t>TUBERIA DE COBRE FLEXIBLE DE 1/2.’’</t>
  </si>
  <si>
    <t>TUBERIA DE COBRE FLEXIBLE DE 1/4"</t>
  </si>
  <si>
    <t>TUBERIA DE COBRE FLEXIBLE DE 3/4’’</t>
  </si>
  <si>
    <t xml:space="preserve">VARILLA DE SOLDADURA DE PLATA </t>
  </si>
  <si>
    <t>FILTRO SECADOR ½</t>
  </si>
  <si>
    <t>FILTRO SECADOR 3/8</t>
  </si>
  <si>
    <t>FILTRO SECADOR 7/8</t>
  </si>
  <si>
    <t>FILTRO SECADOR 1/4</t>
  </si>
  <si>
    <t>CAÑUELA  10 KV ESPIGA LARGA</t>
  </si>
  <si>
    <t>CORTACIRCUITO, CON SU CAÑUELA 15 KV LARGO</t>
  </si>
  <si>
    <t>CINTA AISLANTE DE VINILO SUPER  33</t>
  </si>
  <si>
    <t>INTERRUPTOR SENCILLO PARA EMPOTRAR</t>
  </si>
  <si>
    <t>INTERRUPTOR DOBLE PARA EMPOTRAR</t>
  </si>
  <si>
    <t>INTERRUPTOR TRIPLE PARA EMPOTRAR</t>
  </si>
  <si>
    <t>INTERRUPTOR CONMUTABLE SENCILLO PARA EMPOTRAR</t>
  </si>
  <si>
    <t>INTERRUPTOR CONMUTABLE DOBLE</t>
  </si>
  <si>
    <t>TOMAS DOBLES 15 AMP</t>
  </si>
  <si>
    <t>TOMA DE 3X20  AMP</t>
  </si>
  <si>
    <t>TOMA DE 3X50 AMP</t>
  </si>
  <si>
    <t>TACOS ENCHUFABLES DE 15 AMP</t>
  </si>
  <si>
    <t>TACOS ENCHUFABLES DE 20 AMP</t>
  </si>
  <si>
    <t>TACOS ENCHUFABLES DE 30 AMP</t>
  </si>
  <si>
    <t xml:space="preserve">TACOS ENCHUFABLES DE 2X20 </t>
  </si>
  <si>
    <t>TACOS ENCHUFABLES DE 2X30</t>
  </si>
  <si>
    <t>TACOS ENCHUFABLES DE 2X50</t>
  </si>
  <si>
    <t>TACOS ENCHUFABLES DE 3X100</t>
  </si>
  <si>
    <t>CLAVIJAS 15 AMP DE 110 VOLTIOS CON POLO A TIERRA</t>
  </si>
  <si>
    <t>CLAVIJAS DE 3X20</t>
  </si>
  <si>
    <t>CLAVIJAS DE 3X50</t>
  </si>
  <si>
    <t>BRAZO PARA LÁMPARA DE ALUMBRADO PÚBLICO DE 70 CMS</t>
  </si>
  <si>
    <t>COLLARINES O BANDAS DE 5-6 INCLUYE TORNILLO OMBLIGO</t>
  </si>
  <si>
    <t>JUEGO DE PREMOLDEADO PARA MEDIA TENSIÓN 13,2 KV TIPO EXTERIOR</t>
  </si>
  <si>
    <t>JUEGO DE PREMOLDEADO PARA MEDIA TENSIÓN 13,2 KV TIPO INTERIOR</t>
  </si>
  <si>
    <t>PREMOLDEADO TIPO BOTA O CODO</t>
  </si>
  <si>
    <t>KIT DE SODIO 70 VATIOS A 200 VT CON BOMBILLO</t>
  </si>
  <si>
    <t xml:space="preserve">ALAMBRE 14 THHN O THWN. </t>
  </si>
  <si>
    <t>ALAMBRE 12 THHN O THWN.</t>
  </si>
  <si>
    <t>ALAMBRE 10 THHN O THWN.</t>
  </si>
  <si>
    <t>CAJAS DE 2X4 PVC</t>
  </si>
  <si>
    <t>CAJAS DE 4X4 PVC</t>
  </si>
  <si>
    <t>CAJAS DE 6X6X4 METÁLICAS</t>
  </si>
  <si>
    <t>CABLE DUPLEX 2X14</t>
  </si>
  <si>
    <t>TACO INDUSTRIAL EASYPACK DE 3X40 EN SU CAJA</t>
  </si>
  <si>
    <t>TACO INDUSTRIAL EASYPACK DE 3X50 EN SU CAJA</t>
  </si>
  <si>
    <t>TACO INDUSTRIAL EASYPACK DE 3X80 EN SU CAJA</t>
  </si>
  <si>
    <t>TACO INDUSTRIAL EASYPACK DE 3X100 EN SU CAJA</t>
  </si>
  <si>
    <t xml:space="preserve">CAJA TRIFÁSICA DE 12 CIRCUITOS </t>
  </si>
  <si>
    <t>TOMAS AÉREAS  CON SU ENCHUFE DE 15 AMP CON POLO A TIERRA</t>
  </si>
  <si>
    <t>TUBOS CONDUIT PVC ½”</t>
  </si>
  <si>
    <t>SUPLEMENTOS EN PVC</t>
  </si>
  <si>
    <t>TAPA CIEGA DE 2X4</t>
  </si>
  <si>
    <t>TAPA CIEGA DE 4X4</t>
  </si>
  <si>
    <t>ACOPLE SANITARIO 40CM ACERO PLASTICO</t>
  </si>
  <si>
    <t>ADAPTADOR EMT 1/2"</t>
  </si>
  <si>
    <t>ADAPTADORES DE LIMPIEZA 2"</t>
  </si>
  <si>
    <t>ADAPTADORES DE LIMPIEZA 4"</t>
  </si>
  <si>
    <t>ALAMBRE DULCE</t>
  </si>
  <si>
    <t>ANGULO HIERRO 3/4"X1/8" X    6ML</t>
  </si>
  <si>
    <t>ANGULO METALICO PARA DRY WALL</t>
  </si>
  <si>
    <t>ANGULO PARA CIELO RASO</t>
  </si>
  <si>
    <t>ARENA FINA</t>
  </si>
  <si>
    <t>BALDOSA PARA BAÑO 20X26</t>
  </si>
  <si>
    <t>BALDOSA PARA PISO DE BAÑO 30X30</t>
  </si>
  <si>
    <t>BOQUILLA BOLSA X 5KG</t>
  </si>
  <si>
    <t>BRIDA SANITARIA FLEXIBLE LARGA</t>
  </si>
  <si>
    <t>BROCHA DE 2"</t>
  </si>
  <si>
    <t>BROCHA DE 3"</t>
  </si>
  <si>
    <t>BROCHA DE 4"</t>
  </si>
  <si>
    <t>CAJA PUNTILLAS DE ACERO 1/2"</t>
  </si>
  <si>
    <t>CAJA PUNTILLAS DE ACERO DE 2 1/2"</t>
  </si>
  <si>
    <t>CANAL 60 MM L= 2,44 MT</t>
  </si>
  <si>
    <t>CEMENTO BLANCO</t>
  </si>
  <si>
    <t>CEMENTO GRIS X 50 KILOS</t>
  </si>
  <si>
    <t>CHAZO EXPANSIVO DE 1/4 X 1  X 3/8"</t>
  </si>
  <si>
    <t>CHAZO PLÁSTICO 3/16</t>
  </si>
  <si>
    <t>CHAZO PLASTICO DE 1/4 X3/8</t>
  </si>
  <si>
    <t>CHAZO PLASTICO DE 1/4 X3/8 CON TORNILLO</t>
  </si>
  <si>
    <t>CINTA MALLA NAYLON ROLLOS DE 500 MTS</t>
  </si>
  <si>
    <t>CODO 45° PVC PRESION 2"</t>
  </si>
  <si>
    <t>CODO 45° PVC PRESION 1/2"</t>
  </si>
  <si>
    <t>CODO 90° PVC PRESION 1 1/4"</t>
  </si>
  <si>
    <t>CODO 90° PVC PRESION 1 1/2"</t>
  </si>
  <si>
    <t>CODO 90° PVC PRESION 1"</t>
  </si>
  <si>
    <t>CODO 90° PVC PRESION 2"</t>
  </si>
  <si>
    <t>CODO 90° PVC PRESION 4"</t>
  </si>
  <si>
    <t>DISCO DE CORTE 4"</t>
  </si>
  <si>
    <t>DISCO DE CORTE 9"</t>
  </si>
  <si>
    <t>DUCHA COMPLETA CROMADA</t>
  </si>
  <si>
    <t>DUCTERIA  PVC Ø3/4"</t>
  </si>
  <si>
    <t>DUCTERIA METAL EMT Ø3/4"</t>
  </si>
  <si>
    <t xml:space="preserve">EMULSIÓN ASFÁLTICA </t>
  </si>
  <si>
    <t>ENCHAPE BAÑO 33X33</t>
  </si>
  <si>
    <t>ENCHAPE DE PARED 20X20</t>
  </si>
  <si>
    <t>ENCHAPE PARA PISO 45X45</t>
  </si>
  <si>
    <t>ENCHAPE PISCINA 20X20</t>
  </si>
  <si>
    <t>ESTUCO PLASTICO X 5 GAL</t>
  </si>
  <si>
    <t>GRAVILLA</t>
  </si>
  <si>
    <t xml:space="preserve">GRIFERIA DUCHA </t>
  </si>
  <si>
    <t xml:space="preserve">GRIFERIA ORINAL PUSH </t>
  </si>
  <si>
    <t>GRIFERIA SANITARIA COMPLETA</t>
  </si>
  <si>
    <t>HIPOCLORITO DE CALCIO</t>
  </si>
  <si>
    <t xml:space="preserve">IMPERMEABILIZANTE INTEGRAL  </t>
  </si>
  <si>
    <t>LACA BRILLANTE</t>
  </si>
  <si>
    <t>LACA MATE</t>
  </si>
  <si>
    <t>LÁMINA DE TRIPLEX 12 MM</t>
  </si>
  <si>
    <t>LÁMINA DE TRIPLEX 14 MM</t>
  </si>
  <si>
    <t>LÁMINA DE TRIPLEX 4 MM DE 240X120CM</t>
  </si>
  <si>
    <t>LÁMINA DRYWALL DE 244X122 X 4MM</t>
  </si>
  <si>
    <t>LAMINA EN MARMOL ANCHO 0,60M E: 1,5/2CM</t>
  </si>
  <si>
    <t>LAMINA MARMOL FRENTERO  DE 0.04</t>
  </si>
  <si>
    <t>LAMINA MARMOL SALPICADERO  DE 0.10</t>
  </si>
  <si>
    <t xml:space="preserve">LAVAMANOS AC-E234 BL ESTÁNDAR BLANCO DE EMPOTRAR DEBAJO DEL MESÓN.  </t>
  </si>
  <si>
    <t>LIJA DE AGUA 150/100   23X28CM</t>
  </si>
  <si>
    <t>LIMPIADOR PVC LIQUIDO GL</t>
  </si>
  <si>
    <t xml:space="preserve">LIMPIADOR REMOVEDOR PVC </t>
  </si>
  <si>
    <t>LLAVE SENCILLA PARA LAVAMANOS</t>
  </si>
  <si>
    <t>MADERA PARA MARCO EN MELAMINICO A:0.15 A 0.20</t>
  </si>
  <si>
    <t>MALLA ESLABONADA</t>
  </si>
  <si>
    <t>MANGUERA RECUBIERTA CON CAUCHO DE 1 1/2"</t>
  </si>
  <si>
    <t>MANGUERA RECUBIERTA CON CAUCHO DE 2 1/2"</t>
  </si>
  <si>
    <t xml:space="preserve">MASILLA PS 1 1/2 </t>
  </si>
  <si>
    <t>MEZCLADOR PARA LAVAMANOS DE 4"</t>
  </si>
  <si>
    <t>MEZCLADOR PARA LAVAMANOS DE 8"</t>
  </si>
  <si>
    <t>MEZCLADOR PARA LAVAPLATOS DE 8"</t>
  </si>
  <si>
    <t>OMEGAS</t>
  </si>
  <si>
    <t>PARAL 59 MM L= 2.44 MT.</t>
  </si>
  <si>
    <t>PEGANTE PARA  CERAMICA POR BOLSAS DE 25KILOS</t>
  </si>
  <si>
    <t>PEGANTE PARA MADERA</t>
  </si>
  <si>
    <t>PERFIL ANGULAR BLANCO</t>
  </si>
  <si>
    <t>PERFILERIA PERIMETRAL BLANCA</t>
  </si>
  <si>
    <t>PINTURA ESMALTE</t>
  </si>
  <si>
    <t>PINTURA ESMALTE AMARILLO</t>
  </si>
  <si>
    <t xml:space="preserve">PINTURA ESMALTE AZUL REY </t>
  </si>
  <si>
    <t>PINTURA ESMALTE BLANCO</t>
  </si>
  <si>
    <t>PINTURA ESMALTE LINEAL Y ANTICORROSIVO</t>
  </si>
  <si>
    <t>PINTURA ESMALTE NEGRO</t>
  </si>
  <si>
    <t>PINTURA ESMALTE ROJO</t>
  </si>
  <si>
    <t>REGISTRO GLOBO 2"</t>
  </si>
  <si>
    <t>REJILLA SIFÓN SOSCO PVC 3 X 2" ANTICUCARACHAS SILPLAS</t>
  </si>
  <si>
    <t>RODILLO DE 9"</t>
  </si>
  <si>
    <t>SANITARIO DOBLE DESCARGA CON TAPA DE ASIENTO DE CIERRE SUAVE Y GRIFERIA</t>
  </si>
  <si>
    <t>SELLADOR</t>
  </si>
  <si>
    <t>SIFON FLEXIBLE PARA LAVAPLATOS P LAVAMANOS TIPO P DE 1 1/2"</t>
  </si>
  <si>
    <t>SIFON PARA LAVAMANOS INCLUYE CANASTILLA</t>
  </si>
  <si>
    <t>SIFON PARA LAVAPLATOS</t>
  </si>
  <si>
    <t>SIFON 135 GRADOS 2"</t>
  </si>
  <si>
    <t>SIFON 135 GRADOS 3"</t>
  </si>
  <si>
    <t>SIFON 135 GRADOS 4"</t>
  </si>
  <si>
    <t>SIFONES 180 GRADOS CON TAPON C X C 2</t>
  </si>
  <si>
    <t>SIFONES 180 GRADOS CON TAPON C X C 1 1/2</t>
  </si>
  <si>
    <t>SILICONA COMPATIBLE PIEDRA NATURAL TRANSPARENTE</t>
  </si>
  <si>
    <t>SILICONA TRANSPARENTE  PESO 12 K</t>
  </si>
  <si>
    <t>SOLDADURA ELECTRICA 6013 DE 1/8" A 5/32"</t>
  </si>
  <si>
    <t>TABLA DE MADERA</t>
  </si>
  <si>
    <t>TEE DE 1/2" PVC PRESION</t>
  </si>
  <si>
    <t>TEE DE 1 1/2" PVC PRESION</t>
  </si>
  <si>
    <t>TEE DE 1 1/2" PVC SANITARIO</t>
  </si>
  <si>
    <t>TEE DE 2 1/2" PVC PRESION</t>
  </si>
  <si>
    <t>TEE DE 2" PVC SANITARIO</t>
  </si>
  <si>
    <t>TEE DE 3" PVC SANITARIO</t>
  </si>
  <si>
    <t>TEE DE 4" PVC SANITARIO</t>
  </si>
  <si>
    <t>TEE PARA CIELO RASO</t>
  </si>
  <si>
    <t>TEES SANITARIAS REDUCIDAS 3X2"</t>
  </si>
  <si>
    <t>TEES SANITARIAS REDUCIDAS 2X1 1/2"</t>
  </si>
  <si>
    <t>TEES SANITARIAS REDUCIDAS 4X2"</t>
  </si>
  <si>
    <t>TERMINAL PVC Ø3/4"</t>
  </si>
  <si>
    <t>THINNER X CANECAS DE 55GLS</t>
  </si>
  <si>
    <t>TORNILLO DRYWALL 1 1/2</t>
  </si>
  <si>
    <t>TORNILLO LAMINA 3/8"</t>
  </si>
  <si>
    <t>TORNILLO PLACA FIBROCEMENTO PUNTA BROCA 8 X 1 1/4"</t>
  </si>
  <si>
    <t>TUBERIA SANITARIA 2"</t>
  </si>
  <si>
    <t>TUBERIA SANITARIA 3"</t>
  </si>
  <si>
    <t>TUBERIA SANITARIA 4"</t>
  </si>
  <si>
    <t>TUBERIA VENTILACION</t>
  </si>
  <si>
    <t>UNION DE 1 1/2" A 1 1/2"</t>
  </si>
  <si>
    <t>UNION DE 2 1/2" A 2 1/2"</t>
  </si>
  <si>
    <t>UNION EMT Ø3/4"</t>
  </si>
  <si>
    <t>UNION PVC Ø3/4"</t>
  </si>
  <si>
    <t>UNIONES PVC PRESION DE 1/2"</t>
  </si>
  <si>
    <t>UNIONES PVC PRESION DE 2 1/2"</t>
  </si>
  <si>
    <t>UNIONES PVC PRESION DE 2"</t>
  </si>
  <si>
    <t>UNIONES SANITARIAS DE 6"</t>
  </si>
  <si>
    <t>UNIONES SANITARIAS DE 2"</t>
  </si>
  <si>
    <t>UNIVERSAL 2"</t>
  </si>
  <si>
    <t>UNIVERSALES PVC PRESION DE 1/2"</t>
  </si>
  <si>
    <t>VALVULA ENTRADA SANITARIO</t>
  </si>
  <si>
    <t>VALVULA FLOTADOR TANQUE 1000LTS X 1/2"</t>
  </si>
  <si>
    <t>VALVULA FLOTADOR TANQUE 1000LTS X 1"</t>
  </si>
  <si>
    <t>VARILLA DE 1/2</t>
  </si>
  <si>
    <t>VARILLA DE 3/8</t>
  </si>
  <si>
    <t>VIGUETAS</t>
  </si>
  <si>
    <t>VINILO BLANCO ALMENDRA X 5 GAL</t>
  </si>
  <si>
    <t>VINILO BLANCO X 5 GAL</t>
  </si>
  <si>
    <t>VINILO GRIS BASALTO X 5 GAL</t>
  </si>
  <si>
    <t>YEE SANITARIA 2"</t>
  </si>
  <si>
    <t>YEE SANITARIA 3"</t>
  </si>
  <si>
    <t>YEE SANITARIA 4"</t>
  </si>
  <si>
    <t>YESO COMUN  X 25 KL</t>
  </si>
  <si>
    <t>INTERRUPTOR CONMUTABLE (3 VÍAS) LINEA GENESIS 16 A - 250 V</t>
  </si>
  <si>
    <t>INTERRUPTOR SENCILLO LINEA GENESIS 16 A - 250 V</t>
  </si>
  <si>
    <t xml:space="preserve">INTERRUPTOR VENTILADOR </t>
  </si>
  <si>
    <t xml:space="preserve">TAPA REGISTRO 20 X 20 CM </t>
  </si>
  <si>
    <t>TOMACORRIENTE DUPLEX (2P+T) TIPO UL LINEA GENESIS 15 A - 125 V</t>
  </si>
  <si>
    <t>AMARRE NEGRO 2,4 X 96 MM 100 UNIDADES</t>
  </si>
  <si>
    <t xml:space="preserve">LIJA DE AGUA #80; 23 CM DE ANCHO X 28 CM DE ALTO APROXIMADAMENTE
</t>
  </si>
  <si>
    <t xml:space="preserve">LIJA DE AGUA #150 23 CM DE ANCHO X 28 CM DE ALTO APROXIMADAMENTE
</t>
  </si>
  <si>
    <t xml:space="preserve">LIJA DE AGUA #12023 CM DE ANCHO X 28 CM DE ALTO APROXIMADAMENTE
</t>
  </si>
  <si>
    <t>PINCEL NUMERO 1</t>
  </si>
  <si>
    <t>SOLDADURA DE ESTAÑO 0.8MM DE DIAMETRO ROLLO DE 1 LIBRA</t>
  </si>
  <si>
    <t>TACO MONOPOLAR 15AMP ENCHUFABLE</t>
  </si>
  <si>
    <t>TACO MONOPOLAR 20AMP ENCHUFABLE</t>
  </si>
  <si>
    <t xml:space="preserve">TACO MONOPOLAR 30AMP ENCHUFABLE
</t>
  </si>
  <si>
    <t>PINCEL NUMERO 2</t>
  </si>
  <si>
    <t>DISCO PARA CORTE DE MOTORTUL DE 3" X 1/32" X 1/4"</t>
  </si>
  <si>
    <t xml:space="preserve">LACA ANTICORROSIVA GRIS 300ML
</t>
  </si>
  <si>
    <t>BRIDAS PLASTICAS DE 4" P/N 11-04230 PAQUETE DE 100 UNIDADES</t>
  </si>
  <si>
    <t>BROCHA DE 2 1/2"</t>
  </si>
  <si>
    <t>PINCEL NUMERO 3</t>
  </si>
  <si>
    <t>RODILLO DE LANA 9 PULGADAS</t>
  </si>
  <si>
    <t>CINTA DE ENMASCARAR DE 1/4" POR ROLLO</t>
  </si>
  <si>
    <t>BRIDAS PLASTICAS DE 7" P/N 11-04229 PAQUETE DE 100 UNIDADES</t>
  </si>
  <si>
    <t>BROCHA PARA PEGAMENTO P/N 09-21400</t>
  </si>
  <si>
    <t>CINTA DE ENMASCARAR SAE-AMS-T-21595 DE 1/4" POR ROLLO</t>
  </si>
  <si>
    <t>COTTER PIN MS24665-151</t>
  </si>
  <si>
    <t>COTTER PIN MS24665-153</t>
  </si>
  <si>
    <t>PINCEL NUMERO 4</t>
  </si>
  <si>
    <t>AMARRE TRANSPARENTE 4,8 X 190 MM 100 UNIDADES</t>
  </si>
  <si>
    <t>AEROSOL PINTURA IMPRIMANTE GRIS 355 ML</t>
  </si>
  <si>
    <t>ELECTRICAL TERMINAL NIPPLES P/N MS25171-2S</t>
  </si>
  <si>
    <t>ELECTRICAL TERMINAL NIPPLES P/N MS25171-3S</t>
  </si>
  <si>
    <t>ELECTRICAL TERMINAL NIPPLES P/N MS25171-4S</t>
  </si>
  <si>
    <t xml:space="preserve">BROCHA DE 1/2" </t>
  </si>
  <si>
    <t>DISCO PARA PULIR METAL DE 4 1/2" X 5/8" X 3/16"</t>
  </si>
  <si>
    <t>PINCEL NUMERO 5</t>
  </si>
  <si>
    <t>PINTURA ANTICORROSIVA GRIS * 1/4 GALON</t>
  </si>
  <si>
    <t>TEFLON COATED FIBERGLASS/NON- HCS2103-NP POROUS</t>
  </si>
  <si>
    <t xml:space="preserve">SILICONA BAÑO Y COCINA TRANSPARENTE 300ML
</t>
  </si>
  <si>
    <t>PINCEL NUMERO 6</t>
  </si>
  <si>
    <t>BRIDAS PLASTICAS DE 10 CM NEGRAS PAQUETE DE 100 UNIDADES</t>
  </si>
  <si>
    <t>BROCHA DE 12"</t>
  </si>
  <si>
    <t>BROCHA DE 25 MM</t>
  </si>
  <si>
    <t>BROCHA DE 38 MM</t>
  </si>
  <si>
    <t>TORNILLO MS24693-C50</t>
  </si>
  <si>
    <t>FIBERGLASS CLOTH STYLE 120 TYPE D CLASS 7, ROLLO DE 38 PULGADAS X 50 YARDAS P/N HCS2410-010</t>
  </si>
  <si>
    <t xml:space="preserve">CINTA AISLANTE 19 MM X 20 METROS
</t>
  </si>
  <si>
    <t xml:space="preserve">CINTA ENMASCARAR 24 MM X 40 METROS
</t>
  </si>
  <si>
    <t>DISCO PARA CORTE DE METAL DE 4 1/2" DE DIAMETRO</t>
  </si>
  <si>
    <t>DISCO PARA CORTE DE METAL DE 4 1/2" X  5/8"</t>
  </si>
  <si>
    <t>DISCO PARA CORTE DE METAL DE 4 1/2" X 1/16" X 7/8"</t>
  </si>
  <si>
    <t>DISCO PARA CORTE KIT P/N AT150C28A</t>
  </si>
  <si>
    <t>DISCO PARA PULIR METAL DE 4 1/2" X 3/16" X 7/8"</t>
  </si>
  <si>
    <t xml:space="preserve">PEGANTE BOXER PRESENTACION FRASCO DE 750 CM3  </t>
  </si>
  <si>
    <t>SILICONA TRANSPARENTE 300 ML</t>
  </si>
  <si>
    <t>AEROSOL ANTICORROSIVO NEGRO MATE *355 ML</t>
  </si>
  <si>
    <t>CINTA TEFLON POR ROLLO</t>
  </si>
  <si>
    <t>DISCO PARA CORTAR METAL PARA TRONZADORA DE 14" DE DIAMETRO</t>
  </si>
  <si>
    <t>ESPUMA DE EXPANSION SELLADORA PRESENTACION EN SPRAY</t>
  </si>
  <si>
    <t>PIN COTTER CRES P/N MS24665-153</t>
  </si>
  <si>
    <t>PIN COTTER STEEL P/N MS24665-151</t>
  </si>
  <si>
    <t>SOLDERING SLEEVE .125 P/N 11-07902</t>
  </si>
  <si>
    <t>SOLDERING SLEEVE .300 P/N 11-07905</t>
  </si>
  <si>
    <t>SOLDERING SLEEVE 1/4 DE PULGADA P/N 11-07903</t>
  </si>
  <si>
    <t>REMACHE CHERRY MAX AVELLANADO PRESENTACION POR 1000 UNIDADES CR3242-4-2</t>
  </si>
  <si>
    <t>REMACHE CHERRY MAX AVELLANADO PRESENTACION POR 1000 UNIDADES CR3242-4-3</t>
  </si>
  <si>
    <t>REMACHE CHERRY MAX UNIVERSAL NOMINAL PRESENTACION POR 100 UNIDADES CR3213-4-2</t>
  </si>
  <si>
    <t>REMACHE CHERRY MAX UNIVERSAL NOMINAL PRESENTACION POR 100 UNIDADES CR3213-4-3</t>
  </si>
  <si>
    <t>REMACHE CHERRY RIVET BLIND PRESENTACION POR 100 UNIDADES CCR244SS-3-8</t>
  </si>
  <si>
    <t>REMACHE SOLIDO AVELLANADO 1/8  PRESENTACION POR LIBRA MS20426AD4-21</t>
  </si>
  <si>
    <t>REMACHE SOLIDO AVELLANADO 1/8  PRESENTACION POR LIBRA MS20426AD4-5</t>
  </si>
  <si>
    <t>REMACHE SOLIDO AVELLANADO 1/8  PRESENTACION POR LIBRA MS20426AD4-7</t>
  </si>
  <si>
    <t>REMACHE SOLIDO AVELLANADO 3/32  PRESENTACION POR LIBRA MS20426AD3-10</t>
  </si>
  <si>
    <t>REMACHE SOLIDO AVELLANADO 3/32  PRESENTACION POR LIBRA MS20426AD3-2</t>
  </si>
  <si>
    <t>REMACHE SOLIDO AVELLANADO 3/32  PRESENTACION POR LIBRA MS20426AD3-6</t>
  </si>
  <si>
    <t>REMACHE SOLIDO AVELLANADO 3/32  PRESENTACION POR LIBRA MS20426AD3-7</t>
  </si>
  <si>
    <t>REMACHE SOLIDO AVELLANADO 5/32  PRESENTACION POR LIBRA MS20426AD5-5</t>
  </si>
  <si>
    <t>REMACHE SOLIDO UNIVERSAL 1/8  PRESENTACION POR LIBRA MS20470AD4-6</t>
  </si>
  <si>
    <t>REMACHE SOLIDO UNIVERSAL 1/8 PRESENTACION POR LIBRA MS20470A3-12</t>
  </si>
  <si>
    <t>REMACHE SOLIDO UNIVERSAL 1/8 PRESENTACION POR LIBRA MS20470AD4-10</t>
  </si>
  <si>
    <t>REMACHE SOLIDO UNIVERSAL 3/16  PRESENTACION POR LIBRA MS20470A6-12</t>
  </si>
  <si>
    <t>REMACHE SOLIDO UNIVERSAL 3/16  PRESENTACION POR LIBRA MS20470AD6-7</t>
  </si>
  <si>
    <t>REMACHE SOLIDO UNIVERSAL 3/16 PRESENTACION POR LIBRA MS20470AD6-6</t>
  </si>
  <si>
    <t>REMACHE SOLIDO UNIVERSAL 3/32  PRESENTACION POR LIBRA MS20470AD3-12</t>
  </si>
  <si>
    <t>REMACHE SOLIDO UNIVERSAL 3/32  PRESENTACION POR LIBRA MS20470AD3-14</t>
  </si>
  <si>
    <t>REMACHE SOLIDO UNIVERSAL 5/32  PRESENTACION POR LIBRA MS20470A3-12</t>
  </si>
  <si>
    <t>REMACHE SOLIDO UNIVERSAL 5/32  PRESENTACION POR LIBRA MS20470AD5-10</t>
  </si>
  <si>
    <t>REMACHE SOLIDO UNIVERSAL 5/32  PRESENTACION POR LIBRA MS20470AD5-6</t>
  </si>
  <si>
    <t>REMACHE SOLIDO UNIVERSAL 5/32  PRESENTACION POR LIBRA MS20470AD5-7</t>
  </si>
  <si>
    <t>REMACHE SOLIDO UNIVERSAL 5/32  PRESENTACION POR LIBRA MS20470AD5-8</t>
  </si>
  <si>
    <t>CINTA DUCTO GRIS 48MMX25M EXTRA POWER</t>
  </si>
  <si>
    <t>CABLE CALIBRE 20 P/N M81044/12-22-9</t>
  </si>
  <si>
    <t>CABLE CALIBRE 22 P/N M81044/12-20-9</t>
  </si>
  <si>
    <t>PINTURA SPRAY AMARILLO</t>
  </si>
  <si>
    <t>PINTURA SPRAY POLIURETANO GRIS</t>
  </si>
  <si>
    <t>PINTURA SPRAY ROJA</t>
  </si>
  <si>
    <t xml:space="preserve">AEROSOL ANTICORROSIVO GALVANIZADO 345ML/CM3
</t>
  </si>
  <si>
    <t>BRIDAS PLASTICAS DE 20 CM NEGRAS PAQUETE DE 100 UNIDADES</t>
  </si>
  <si>
    <t>BROCHA DE 1"</t>
  </si>
  <si>
    <t>TERMINAL HEMBRA SLD TERM 22/18GA P/N 8292 PAQUETE POR 100 UNIDADES</t>
  </si>
  <si>
    <t>TERMINAL MACHO CONEXION RAPIDA P/N 8287 PAQUETE POR 100 UNIDADES</t>
  </si>
  <si>
    <t>DISCO PARA CORTE DE METAL DE 1/4" X 7/64 X 1"</t>
  </si>
  <si>
    <t>BROCHA EN CERDA MONA CABO AZUL DE 5 PULGADA</t>
  </si>
  <si>
    <t>RELEASE PEEL PLY NYLON HCS2112 46IN PRESENTACION EN ROLLO DE 100 YARDAS</t>
  </si>
  <si>
    <t>BRIDAS PLASTICAS DE 30 CM NEGRAS PAQUETE DE 100 UNIDADES</t>
  </si>
  <si>
    <t>CINTA ADHESIVA DE VINILO P/N 09-01465</t>
  </si>
  <si>
    <t>SOLDADURA ER-308 X 1/8 DE PULGADA</t>
  </si>
  <si>
    <t>CINTA DE ENCAUCHETAR AUTO FUNDENTE 18 MM X 9.1 POR ROLLO NO 23</t>
  </si>
  <si>
    <t>REMACHE CHERRY MAX UNIVERSAL PRESENTACION POR 1000 UNIDADES CR3243-5-4</t>
  </si>
  <si>
    <t>REMACHE CHERRY MAX UNIVERSAL PRESENTACION POR 1000 UNIDADES CR3243-5-5</t>
  </si>
  <si>
    <t>REMACHE SOLIDO AVELLANADO CABEZA REDUCIDA 3/32 PRESENTACION POR LIBRA NAS1097AD3-8</t>
  </si>
  <si>
    <t>REMACHE SOLIDO UNIVERSAL 1/8  PRESENTACION POR LIBRA MS20470AD4-5</t>
  </si>
  <si>
    <t>REMACHE SOLIDO UNIVERSAL 3/16  PRESENTACION POR LIBRA MS20470A6-8</t>
  </si>
  <si>
    <t>REMACHE SOLIDO UNIVERSAL 3/16  PRESENTACION POR LIBRA MS20470AD6-10</t>
  </si>
  <si>
    <t>BISAGRA DURALUMINIO TRAMO X 3 PIES P/N MS20001P6-3</t>
  </si>
  <si>
    <t>SILICONA DE METALES 300 ML</t>
  </si>
  <si>
    <t>SOLDADURA E-308 X 1/8 DE PULGADA</t>
  </si>
  <si>
    <t>SOLDADURA E-308 X 3/32 DE PULGADA</t>
  </si>
  <si>
    <t>SOLDADURA ER-308 X 1/16 DE PULGADA</t>
  </si>
  <si>
    <t>SOLDADURA E-G011 X 1/8 DE PULGADA</t>
  </si>
  <si>
    <t>SOLDADURA E-G011 X 3/32 DE PULGADA</t>
  </si>
  <si>
    <t>CINTA DE PROTECCION DE PINTURA P/N SJ8591 PRESENTACION POR ROLLO</t>
  </si>
  <si>
    <t>HINGE PIN 0,089" DIAMETRO X 6" LONGITUD 03 - 49000</t>
  </si>
  <si>
    <t>MANGUERA HIDRAULICA DE 3/8 CON ALMA DE ACERO DE 3.500 PSI</t>
  </si>
  <si>
    <t>REMACHE CHERRY MAX AVELLANADO NOMINAL PRESENTACION POR 1000 UNIDADES CR3212-4-2</t>
  </si>
  <si>
    <t>REMACHE CHERRY MAX AVELLANADO NOMINAL PRESENTACION POR 1000 UNIDADES CR3212-4-3</t>
  </si>
  <si>
    <t>REMACHE CHERRY MAX AVELLANADO NOMINAL PRESENTACION POR 1000 UNIDADES CR3212-4-4</t>
  </si>
  <si>
    <t>REMACHE CHERRY MAX AVELLANADO NOMINAL PRESENTACION POR 1000 UNIDADES CR3212-4-5</t>
  </si>
  <si>
    <t>REMACHE CHERRY MAX AVELLANADO PRESENTACION POR 100 UNIDADES MS20605-S-3W-4</t>
  </si>
  <si>
    <t>REMACHE CHERRY MAX AVELLANADO PRESENTACION POR 1000 UNIDADES CR3242-4-4</t>
  </si>
  <si>
    <t>REMACHE CHERRY MAX AVELLANADO PRESENTACION POR 1000 UNIDADES CR3242-4-5</t>
  </si>
  <si>
    <t>REMACHE CHERRY MAX AVELLANADO PRESENTACION POR 1000 UNIDADES CR3242-4-6</t>
  </si>
  <si>
    <t>REMACHE CHERRY MAX UNIVERSAL NOMINAL PRESENTACION POR 100 UNIDADES CR3213-4-6</t>
  </si>
  <si>
    <t>REMACHE CHERRY MAX UNIVERSAL NOMINAL PRESENTACION POR 100 UNIDADES CR3213-5-2</t>
  </si>
  <si>
    <t>REMACHE CHERRY MAX UNIVERSAL NOMINAL PRESENTACION POR 100 UNIDADES CR3213-5-5</t>
  </si>
  <si>
    <t>REMACHE CHERRY MAX UNIVERSAL NOMINAL PRESENTACION POR 100 UNIDADES CR3213-5-6</t>
  </si>
  <si>
    <t>REMACHE CHERRY MAX UNIVERSAL NOMINAL PRESENTACION POR 100 UNIDADES CR3213-6-2</t>
  </si>
  <si>
    <t>REMACHE CHERRY MAX UNIVERSAL NOMINAL PRESENTACION POR 100 UNIDADES CR3213-6-3</t>
  </si>
  <si>
    <t>REMACHE CHERRY MAX UNIVERSAL NOMINAL PRESENTACION POR 100 UNIDADES CR3213-6-5</t>
  </si>
  <si>
    <t>REMACHE CHERRY MAX UNIVERSAL NOMINAL PRESENTACION POR 100 UNIDADES CR3213-6-6</t>
  </si>
  <si>
    <t>REMACHE CHERRY MAX UNIVERSAL PRESENTACION POR 1000 UNIDADES CR3243-4-2</t>
  </si>
  <si>
    <t>REMACHE CHERRY MAX UNIVERSAL PRESENTACION POR 1000 UNIDADES CR3243-4-3</t>
  </si>
  <si>
    <t>REMACHE CHERRY MAX UNIVERSAL PRESENTACION POR 1000 UNIDADES CR3243-4-4</t>
  </si>
  <si>
    <t>REMACHE CHERRY MAX UNIVERSAL PRESENTACION POR 1000 UNIDADES CR3243-4-6</t>
  </si>
  <si>
    <t>REMACHE CHERRY MAX UNIVERSAL PRESENTACION POR 1000 UNIDADES CR3243-5-2</t>
  </si>
  <si>
    <t>REMACHE CHERRY MAX UNIVERSAL PRESENTACION POR 1000 UNIDADES CR3243-5-6</t>
  </si>
  <si>
    <t>REMACHE SOLIDO AVELLANADO CABEZA REDUCIDA 1/8  PRESENTACION POR LIBRA NAS1097AD4-8</t>
  </si>
  <si>
    <t xml:space="preserve">CINTA EMPAQUE TRANSPARENTE 48MMX200M
</t>
  </si>
  <si>
    <t>CINTA ALTA RESISTENCIA GRIS 2" P/N 09-309003 POR ROLLO</t>
  </si>
  <si>
    <t>PEGANTE INSTANTANEO 495 PRESENTACION 20 GRAMOS</t>
  </si>
  <si>
    <t>PEGANTE INSTANTANEO P/N 9040</t>
  </si>
  <si>
    <t>CABLE 7 PIN FISCHER FOR DUAL BATTERY INSTRUMENTS (NI-MH-BATTERY) P/N 9122230.00</t>
  </si>
  <si>
    <t>MANGUERA HIDRAULICA DE 1/2 CON ALMA DE ACERO DE 3.500 PSI</t>
  </si>
  <si>
    <t>COTTER PIN P/N MS24665-134</t>
  </si>
  <si>
    <t>MANGUERA HIDRAULICA DE 5/8 CON ALMA DE ACERO DE 3.500 PSI</t>
  </si>
  <si>
    <t>LIMPIADOR DE CONTACTO ELECTRONICO EN SPRAY P/N MIL PRF-29608A TYPE C</t>
  </si>
  <si>
    <t>SOLDERING CABLE FLUX P/N 15-05085</t>
  </si>
  <si>
    <t>PINTURA ANTICORROSIVA VERDE OLIVA *1 GALON</t>
  </si>
  <si>
    <t>ALAMBRE DE FRENADO P/N MS20995-CY15 PRESENTACION POR ROLLO</t>
  </si>
  <si>
    <t>BRIDAS PLASTICAS NEGRAS DE 5" P/N S-12394 PAQUETE DE 1000 UNIDADES</t>
  </si>
  <si>
    <t>CINTA ELECTRICA DE TELA DE VIDRIO 1/2" POR ROLLO</t>
  </si>
  <si>
    <t>GRAFITO MOLIBDENO EN SPRAY</t>
  </si>
  <si>
    <t>LIJA CIRCULAR 236U P220 POR ROLLO 09-01577</t>
  </si>
  <si>
    <t>CINTA REFLECTANTE P/N 10-400-0176 PRESENTACION ROLLO POR 10 PIES</t>
  </si>
  <si>
    <t>CINTA PARA DUCTOS P/N 6969 PLATA 48 MM POR ROLLO</t>
  </si>
  <si>
    <t>SILICONA BLANCA RTV 102</t>
  </si>
  <si>
    <t>PINTURA DEMARCACIÓN AMARILLO * 5 GALÓNES</t>
  </si>
  <si>
    <t>PINTURA DEMARCACIÓN NEGRO *5 GALÓNES</t>
  </si>
  <si>
    <t>CINTA DE ENMASCARAR NUMERO 232 PRESENTACION POR ROLLO</t>
  </si>
  <si>
    <t>LIJA ADHESIVA P180 P/N 09-01576</t>
  </si>
  <si>
    <t>PEGANTE INSTANTANEO 403 PRESENTACION 20 GRAMOS</t>
  </si>
  <si>
    <t>PINTURA EN AEROSOL NEGRO MATE  PRESENTACION DE 16 ONZAS</t>
  </si>
  <si>
    <t>PINTURA SPRAY GRIS</t>
  </si>
  <si>
    <t>PINTURA SPRAY NEGRA</t>
  </si>
  <si>
    <t>TERMINAL BUTT SPLICE AMARILLO P/N D-436-38</t>
  </si>
  <si>
    <t>TERMINAL BUTT SPLICE AZUL P/N D-436-37</t>
  </si>
  <si>
    <t>TERMINAL BUTT SPLICE ROJO P/N D-436-36</t>
  </si>
  <si>
    <t>ALAMBRE DE FRENADO P/N MS20995 CALIBRE 0.25 PRESENTACION POR ROLLO</t>
  </si>
  <si>
    <t>INTERRUPTOR  ON-OFF-ON 3 PIN MTS-103</t>
  </si>
  <si>
    <t>INTERRUPTOR  ON-OFF-ON 6 PIN 203</t>
  </si>
  <si>
    <t>MANGUERA PARA AGUA DE 3/4 CON ALMA DE NYLON DE 300 PSI</t>
  </si>
  <si>
    <t>LIJA ADHESIVA P240 P/N 09-01578</t>
  </si>
  <si>
    <t>ALUMINPREP 33 P/N 09-00679</t>
  </si>
  <si>
    <t>BLASTING ABRASIVES 25 LIBRAS BAG T-2 UREA 12-03810</t>
  </si>
  <si>
    <t>BLASTING ABRASIVES 25 LIBRAS BAG T-3 MELANINA 12-03811</t>
  </si>
  <si>
    <t>BLASTING ABRASIVES 25 LIBRAS BAG T-5 ACRYLICA 12-03812</t>
  </si>
  <si>
    <t>BRIDAS PLASTICAS NEGRAS DE 8” P/N S-5831 PAQUETE DE 1000 UNIDADES</t>
  </si>
  <si>
    <t>EDGE SEALER, VINYL AND MYLAR FILMS NUMERO 3950 8</t>
  </si>
  <si>
    <t>PRIMER DE AVIACION TIEMPO CURADO RAPIDO RESISTENTE A TEMPERATURA DE 350 GRADOS P/N MIL-P-7962 PRESENTACION SPRAY DE 16 ONZ</t>
  </si>
  <si>
    <t>BRIDAS PLASTICAS NEGRAS DE 14" P/N S-5833 PAQUETE DE 1000 UNIDADES</t>
  </si>
  <si>
    <t>CINTA TRANSPARENTE DE 2" POR ROLLO</t>
  </si>
  <si>
    <t>INTERRUPTOR TACTIL BOTON PULSADOR 6 X 6 X 5 MM CONMUTADOR</t>
  </si>
  <si>
    <t xml:space="preserve">LIJA DE OXIDO DE ALUMINIO NUMERO 200 </t>
  </si>
  <si>
    <t xml:space="preserve">LIJA DE OXIDO DE ALUMINIO NUMERO 300 </t>
  </si>
  <si>
    <t>PIN THREADED P/N HST11BJ-6-7</t>
  </si>
  <si>
    <t>PIN THREADED P/N WC11BJ-6-7</t>
  </si>
  <si>
    <t>VINILO BLANCO ALMENDRA SUPERLAVABLE *5 GALONES</t>
  </si>
  <si>
    <t>CINTA DE ALUMINIO FOIL NUMERO 425 PRESENTACION POR ROLLO</t>
  </si>
  <si>
    <t>CINTA FIBRA DE VIDRIO SKU 110485 POR ROLLO</t>
  </si>
  <si>
    <t>LAMINA DURAL P/N 2024 T3 0,020</t>
  </si>
  <si>
    <t>LAMINA DURAL P/N 2024 T3 0,025</t>
  </si>
  <si>
    <t xml:space="preserve">LIJA ADHESIVA P220 PARA ORBITAL VELCRO SANDING DISCS </t>
  </si>
  <si>
    <t>SPRAY LIMPIADOR DE CONTACOS ELECTRÓNICOS 400ML</t>
  </si>
  <si>
    <t>CINTA DE ALUMINIO MIL-T-23377 DE 1/2" POR ROLLO</t>
  </si>
  <si>
    <t>CINTA DE ENMASCARAR DE 1/2" POR ROLLO</t>
  </si>
  <si>
    <t>CINTA DE ENMASCARAR SAE-AMS-T-21595 DE 2" POR ROLLO</t>
  </si>
  <si>
    <t>LAMINA ACRILICA DE 1 METRO POR 1 METRO Y DE 1/4 DE ESPESOR</t>
  </si>
  <si>
    <t>LAMINA DURAL P/N 2024 T3 0,032</t>
  </si>
  <si>
    <t>MANGUERA HIDRAULICA DE 3/4 CON ALMA DE ACERO DE 3.500 PSI</t>
  </si>
  <si>
    <t>LAMINA DURAL P/N QQ-A250/3 2025 T3 0,016</t>
  </si>
  <si>
    <t>SOLDADURA BGA FUNDENTE XG-50</t>
  </si>
  <si>
    <t>ADHESION PROMOTER METAL BONDS INSTABOND 900</t>
  </si>
  <si>
    <t>SELLANTE ESTRUCTURAL HYSOL KIT (PART A&amp;B) EA956</t>
  </si>
  <si>
    <t>SELLANTE ESTRUCTURAL HYSOL KIT (PART A&amp;B) EA960F</t>
  </si>
  <si>
    <t>SELLANTE ESTRUCTURAL HYSOL P/N 9339 PRESENTACION POR CUARTO</t>
  </si>
  <si>
    <t>SILICONA INDUSTRIAL MULTIPROPOSITO PRESENTACION EN SPRAY</t>
  </si>
  <si>
    <t>SELLANTE ANAEROBICO RETAINING COMPOUND ASTM D5363 GROUP 04 CLASS 1 GRADE 1</t>
  </si>
  <si>
    <t>SELLANTE ANAEROBICO THREADLOCKING LOCTITE 7649</t>
  </si>
  <si>
    <t xml:space="preserve">SELLANTE ESTRUCTURAL HYSOL 9394 PRESENTACION POR CUARTO </t>
  </si>
  <si>
    <t>ADHESIVE SILICONE BASE 299-947-152 TYPE III</t>
  </si>
  <si>
    <t>ADHESIVE SILICONE BASE TWO PART 299-947-152 TYPE I CLASS 1</t>
  </si>
  <si>
    <t>LIMPIADOR DIELECTRICO PRESENTACION SPRAY DE 430CC P/N HFE-7100</t>
  </si>
  <si>
    <t>SELLANTE ESTRUCTURAL HYSOL KIT (PART A&amp;B) AE9309</t>
  </si>
  <si>
    <t>SELLANTE ESTRUCTURAL HYSOL KIT (PART A&amp;B) EA934</t>
  </si>
  <si>
    <t xml:space="preserve">CINTA ADHESIVA NUMERO 3939 </t>
  </si>
  <si>
    <t>LAMINA DURAL P/N QQ-A250/5 2026 T3 0,008</t>
  </si>
  <si>
    <t>LIJA DE OXIDO DE ALUMINIO NUMERO 320 DE 4 PULGADAS PRESENTACION ROLLO DE 45 METROS</t>
  </si>
  <si>
    <t>CINTA DE ALUMINIO MIL-T-23377 DE 1" POR ROLLO</t>
  </si>
  <si>
    <t>SELLANTE DE POLISULFURO GRIS TYPE II-2 KIT (PART A&amp;B) P/S870B-2</t>
  </si>
  <si>
    <t>EXTRUDED ALUMINUM ANGLE 1-1/2 X1-1/2 X 1/16 12 FT P/N 03-47500-12</t>
  </si>
  <si>
    <t>TAPE ADHESIVE REFLECTORIZED SHEETING NUMERO 7610</t>
  </si>
  <si>
    <t>CINTA DE ENMASCARAR SAE-AMS-T-21595 DE 1" POR ROLLO</t>
  </si>
  <si>
    <t>DISCOS ROLOCK ABRASIVO 2" DIAMETRO GRANO 80 TURN ON CAJA DE 100 UNIDADES</t>
  </si>
  <si>
    <t xml:space="preserve">PINTURA EPÓXICA GRIS * 3.75 GALÓN
</t>
  </si>
  <si>
    <t>SOLDER FLUX XG-Z40 SOLDER PASTE SN 63/PB37 25-45UM</t>
  </si>
  <si>
    <t>FLASH TAPE HCS2114 PRESENTACION EN ROLLO</t>
  </si>
  <si>
    <t>MANGUERA NEUMATICA DE 20 METROS P/N IM2005A</t>
  </si>
  <si>
    <t>MANGUERA NEUMATICA DE 20 METROS P/N IM2009A</t>
  </si>
  <si>
    <t>COMPUESTO DE SELLADO KIT (PART A&amp;B) P/S870C-12 PRESENTACION EN CUARTOS</t>
  </si>
  <si>
    <t xml:space="preserve">LAMINA DURAL P/N 2024 T3 0,016 </t>
  </si>
  <si>
    <t>COMPUESTO DE SELLADO KIT (PART A&amp;B) 1422 B2 PRESENTACION EN CUARTOS</t>
  </si>
  <si>
    <t>SELLANTE DE SILICONA GRIS ESPECIFICACION MEP 09-045 P/N RTV157 PRESENTACION EN TUBO</t>
  </si>
  <si>
    <t xml:space="preserve">DISCO ROLOCK 3" DIAMETRO AZUL TURN ON </t>
  </si>
  <si>
    <t>DISCO ROLOCK 3" DIAMETRO MARRON TURN ON3</t>
  </si>
  <si>
    <t xml:space="preserve">DISCO ROLOCK 3" DIAMETRO VINO TINTO TURN ON </t>
  </si>
  <si>
    <t>THINER PRESENTACION CANECA DE 55 GALONES</t>
  </si>
  <si>
    <t>CINTA DE ALUMINIO MIL-T-23377 DE 2" POR ROLLO</t>
  </si>
  <si>
    <t>DISCO DE LIJA DE 5 HUECOS DE 5" DE OXIDO DE ALUMINIO GRANO P 120 CAJA DE 100 UNIDADES</t>
  </si>
  <si>
    <t>DISCO DE LIJA DE 5 HUECOS DE 5" DE OXIDO DE ALUMINIO GRANO P 220 CAJA DE 100 UNIDADES</t>
  </si>
  <si>
    <t>PRIMER PARA SUPERFICIES DE ACERO MIL-PRF-26915D</t>
  </si>
  <si>
    <t>COMPUESTO DE SELLADO KIT (PART A&amp;B) 1422 A2 PRESENTACION EN CUARTOS</t>
  </si>
  <si>
    <t>COMPUESTO DE SELLADO KIT (PART A&amp;B) 1425 A2 PRESENTACION EN CUARTOS</t>
  </si>
  <si>
    <t>COMPUESTO DE SELLADO KIT (PART A&amp;B) 1425 B2 PRESENTACION EN CUARTOS</t>
  </si>
  <si>
    <t xml:space="preserve">ADHESIVE ROOM TEMPERATURE CURE HYSOL EA9340 </t>
  </si>
  <si>
    <t xml:space="preserve">LIJA ADHESIVA P120 PARA ORBITAL VELCRO SANDING DISCS </t>
  </si>
  <si>
    <t>LIMPIADOR DE CONTACTOS ELECTRONICOS PRESENTACION EN AEROSOL X 301 ML</t>
  </si>
  <si>
    <t>SELLANTE PR 2050B 1/2 PRESENTACION EN CUARTO</t>
  </si>
  <si>
    <t>SPRAY PRIMER DE AVIACION TIEMPO CURADO RAPIDO RESISTENTE A TEMPERATURA DE 350 GRADOS P/N MIL-P-7962 PRESENTACION DE 16 ONZAS</t>
  </si>
  <si>
    <t>PLATING TAPE AGE CONTROL 3MM NUMERO 471</t>
  </si>
  <si>
    <t>SELLANTE DE BAJA ADHERENCIA PR-1428 CLASS B-2</t>
  </si>
  <si>
    <t>ADHESIVE SILICONE BASE 299-947-152 TYPE I CLASS 2</t>
  </si>
  <si>
    <t>CINTA SELLANTE P/N HCS2125 PRESENTACION EN ROLLO</t>
  </si>
  <si>
    <t>LIMPIADOR DE CONTACTO ELECTRONICO 140 EN SPRAY PRESENTACION DE 16 ONZAS P/N 09-26465</t>
  </si>
  <si>
    <t xml:space="preserve">LIJA ADHESIVA P80 PARA ORBITAL VELCRO SANDING DISCS </t>
  </si>
  <si>
    <t>DISCOS ROLOCK ABRASIVO 2" DIAMETRO GRANO 120 TURN ON CAJA DE 100 UNIDADES</t>
  </si>
  <si>
    <t>EXTRUDED ALUMINUM ANGLE 2-1/2 X2-1/2 X 1/8 12 FT P/N 03-47650-12</t>
  </si>
  <si>
    <t>ADHESIVE EPOXY BASE 299-947-100 TYPE II CLASS 3</t>
  </si>
  <si>
    <t>KIT PINTURA AZUL (BASE/ACTIVADOR) FED STD 25180 MIL-PRF85285 ( COMPONENTE PRIMARIO DE UN GALON)</t>
  </si>
  <si>
    <t>CABLE P/N 3C058A</t>
  </si>
  <si>
    <t xml:space="preserve">DISCOS ROLOCK ABRASIVO 2" DIAMETRO GRANO 240 TURN ON </t>
  </si>
  <si>
    <t>KIT DE PINTURA NEGRO (BASE/ACTIVADOR) FED-STD-17038 MIL-PRF 85285 (COMPONENTE PRIMARIO DE UN GALON)</t>
  </si>
  <si>
    <t>KIT PINTURA  BLANCA (BASE/ACTIVADOR) FED STD 17925 MIL-PRF85285 ( COMPONENTE PRIMARIO DE UN GALON)</t>
  </si>
  <si>
    <t xml:space="preserve">DISCOS ROLOCK ABRASIVO 2" DIAMETRO GRANO 320 TURN ON </t>
  </si>
  <si>
    <t>KIT DE PINTURA ROJO (BASE/ACTIVADOR) FED STD 21350 MIL-PRF 85285 (COMPONENTE PRIMARIO DE UN GALON)</t>
  </si>
  <si>
    <t>SILICONA ROJA RTV 106</t>
  </si>
  <si>
    <t>CINTA DE ENMASCARAR DE 1" POR ROLLO</t>
  </si>
  <si>
    <t xml:space="preserve">PEGANTE MR 1300 PRESENTACION POR 750 ML ADHESIVO DE NEOPRENO DE ALTO RENDIMIENTO </t>
  </si>
  <si>
    <t>CINTA TELA VIDRIO 361 DE 2" P/N 09-01341 POR ROLLO</t>
  </si>
  <si>
    <t>SELLANTE ESTRUCTURAL PR-1773 B-1/2 PRESENTACION EN CUARTO</t>
  </si>
  <si>
    <t>CINTA DE ENMASCARAR DE 2" POR ROLLO</t>
  </si>
  <si>
    <t>PRIMER AMARILLO INTERIORES QUE CUMPLA CON LA NORMA MIL-PRF 23377 TIPO I CLASE 2</t>
  </si>
  <si>
    <t>REMOVEDOR DE PINTURA P/N T-6776 LO PRESENTACION DE 5 GALONES</t>
  </si>
  <si>
    <t>KIT PINTURA GRIS CLARO (BASE/ACTIVADOR) U07475 AVIATION GRAY ( COMPONENTE PRIMARIO DE UN GALON)</t>
  </si>
  <si>
    <t>KIT PINTURA GRIS OSCURO (BASE/ACTIVADOR) U07474 SILVER GRAY ( COMPONENTE PRIMARIO DE UN GALON)</t>
  </si>
  <si>
    <t>LAMINA DURAL P/N 150-021-8C2-4</t>
  </si>
  <si>
    <t>SOLDADURA DE PLATA 1801 X 1/16 DE PULGADA</t>
  </si>
  <si>
    <t>SILICONA BLANCA TYPE II CLASS A ASTM-C-920</t>
  </si>
  <si>
    <t>LAMINA DE TITANIUM P/N MIL-T-9046 TYPE 1 COMP B 0,025</t>
  </si>
  <si>
    <t>LAMINA DE TITANIUM P/N MIL-T-9046 TYPE 1 COMP B. 0,012</t>
  </si>
  <si>
    <t>COMPUESTO DE SELLADO KIT (PART A&amp;B) 1422 B1/2 PRESENTACION EN CUARTOS</t>
  </si>
  <si>
    <t>RESINA EPOXICA 828 KIT PARTE A&amp;B PRESENTACION EN GALON + EPYKURE CATALIZADOR 3223</t>
  </si>
  <si>
    <t>PRIMER VERDE EXTERIORES QUE CUMPLA CON LA NORMA MIL-PRF 23377 TIPO I CLASE 2</t>
  </si>
  <si>
    <t>RELEASE FABRIC TEFLON POROUS HCS2103-P PRESENTACION EN ROLLO DE 100 YARDAS</t>
  </si>
  <si>
    <t xml:space="preserve">LAMINA DURAL P/N 2024 T3 0,250 </t>
  </si>
  <si>
    <t>FIBERGLASS CLOTH STYLE 7781 TYPE H-3 CLASS 7, ROLLO DE 38 PULGADAS X 100 YARDAS P/N HCS2410-030</t>
  </si>
  <si>
    <t>COMPUESTO DE SELLADO KIT (PART A&amp;B) 1440 A1/2 PRESENTACION EN CUARTOS</t>
  </si>
  <si>
    <t>FUEL RESISTANT ELASTOMERIC ADHESIVE TYPE III P/N EC847 PRESENTACION EN CUARTO</t>
  </si>
  <si>
    <t>FIBERGLASS BLEEDER CLOTH PRESENTACION EN ROLLO DE 100 YARDAS P/N HCS2410-010</t>
  </si>
  <si>
    <t xml:space="preserve">FIBERGLASS CLOTH STYLE 7781 PRESENTACION EN ROLLO DE 100 YARDAS P/N HCS2510-10 / MIL-C-9084 </t>
  </si>
  <si>
    <t>KIT PINTURA BLANCA (BASE/ACTIVADOR) CA8201/F27925 MIL-PRF85285 ( COMPONENTE PRIMARIO DE UN GALON)</t>
  </si>
  <si>
    <t>COMPUESTO DE SELLADO KIT (PART A&amp;B) 1440 A2 PRESENTACION EN CUARTOS</t>
  </si>
  <si>
    <t>COMPUESTO DE SELLADO KIT (PART A&amp;B) 1440 B1/2 PRESENTACION EN CUARTOS</t>
  </si>
  <si>
    <t>RELEASE FILM NON-PERFORATED HCS2108-NP 48IN PRESENTACION EN ROLLO DE 100 YARDAS</t>
  </si>
  <si>
    <t>RELEASE FILM PERFORATED HCS2108-P 48IN PRESENTACION EN ROLLO DE 100 YARDAS</t>
  </si>
  <si>
    <t xml:space="preserve">PAINT, POLYURETHANE, FUNGUS RESISTANT, YELLOW, TYPE I  P/N 20P1-21/K1G </t>
  </si>
  <si>
    <t>COMPUESTO DE SELLADO KIT (PART A&amp;B) 1440 B2 PRESENTACION EN CUARTOS</t>
  </si>
  <si>
    <t>CILINDRO DE REFRIGERANTE</t>
  </si>
  <si>
    <t>CILINDRO PARA SOLDADURA MAPP</t>
  </si>
  <si>
    <t>AGUA DESMINERALIZADA PARA BATERIAS PRESENTACION EN ENVASE DE 550 CC</t>
  </si>
  <si>
    <t>REFRIGERANTE P/N R134A PRESENTACION EN CILINDRO DE 13,6 KILOGRAMOS</t>
  </si>
  <si>
    <t>METIL ETIL KETONE MEK</t>
  </si>
  <si>
    <t>ALCOHOL CLEANER P/N 09-02423 PRESENTACION EN 16 ONZAS</t>
  </si>
  <si>
    <t>ALCOHOL ISOPROPILICO TT-I-735</t>
  </si>
  <si>
    <t>OXIGENO INDUSTRIAL METRO CUBICO</t>
  </si>
  <si>
    <t>NITROGENO GASEOSO METRO CUBICO</t>
  </si>
  <si>
    <t>TONER FOTOCOPIADORA KM2035 REFERENCIA TK-410 CARTUCHO DE TONER COPIADORA NEGRO RENDIMIENTO PARA 15.000 PAGINAS</t>
  </si>
  <si>
    <t>TONER IMPRESORA  2335DN REFERENCIA 23X5DN RENDIMIENTO PARA 6.000 PAGINAS</t>
  </si>
  <si>
    <t xml:space="preserve"> TONER IMPRESORA  MS811DN REFERENCIA 52D4X00 524X RENDIMIENTO PARA 45.000 PAGINAS</t>
  </si>
  <si>
    <t>TONER IMPRESORA  ML-2510 REFERENCIA MLT-2010D3 RENDIMIENTO PARA 3.000 PAGINAS</t>
  </si>
  <si>
    <t xml:space="preserve"> TONER IMPRESORA  ML 2165W REFERENCIA MLT-D101S RENDIMIENTO PARA 1.500 PAGINAS</t>
  </si>
  <si>
    <t>TONER IMPRESORA  ML-3710ND REFERENCIA  MLT-D205E SCX 4521D3 RENDIMIENTO PARA 3.000 PAGINAS</t>
  </si>
  <si>
    <t>TONER IMPRESORA  SCX 4521F REFERENCIA SCX4521D3 SCX 4521D3 RENDIMIENTO PARA 3.000 PAGINAS</t>
  </si>
  <si>
    <t>TONER IMPRESORA  P1102W REFERENCIA 85A CE285A RENDIMIENTO PARA 1.600 PAGINAS</t>
  </si>
  <si>
    <t>TONER IMPRESORA  600 M602 REFERENCIA 90X CE390X  RENDIMIENTO PARA 24.000 PAGINAS</t>
  </si>
  <si>
    <t>TONER IMPRESORA P2015DN REFERENCIA  53A Q7553A RENDIMIENTO PARA 3.000 PAGINAS</t>
  </si>
  <si>
    <t>TONER IMPRESORA  PRO 400 M401N REFERENCIA 80X CF280X. RENDIMIENTO PARA 6.900 PAGINAS</t>
  </si>
  <si>
    <t>TONER IMPRESORA  P4014N REFERENCIA 64A  CC364A RENDIMIENTO PARA 12.000 PAGINAS</t>
  </si>
  <si>
    <t>TONER IMPRESORA  PRO 400 COLOR AMARILLO REFERENCIA 305A CE412A RENDIMIENTO PARA  2.600 PAGINAS</t>
  </si>
  <si>
    <t>TONER IMPRESORA  PRO 400 COLOR MAGENTA REFERENCIA 305A CE413A RENDIMIENTO PARA  2.600 PAGINAS</t>
  </si>
  <si>
    <t>TONER IMPRESORA  PRO 400 COLOR CYAN REFERENCIA 305A CE411A RENDIMIENTO PARA  2.600 PAGINAS</t>
  </si>
  <si>
    <t>TONER IMPRESORA  PRO 400 COLOR NEGRO REFERENCIA  305X CE410X RENDIMIENTO PARA  4.000 PAGINAS</t>
  </si>
  <si>
    <t>TONER IMPRESORA  1536DNF MFP REFERENCIA 78A CE278A RENDIMIENTO PARA  2.100 PAGINAS</t>
  </si>
  <si>
    <t>TONER IMPRESORA  M1120 MFP REFERENCIA 36A CB436A RENDIMIENTO PARA  2.000 PAGINAS</t>
  </si>
  <si>
    <t>TONER IMPRESORA  LASERJET ENTERPRISE M630 REFERENCIA 81X CF281X RENDIMIENTO PARA  25.000 PAGINAS</t>
  </si>
  <si>
    <t>TONER HP LASERJET COLOR M551 NEGRO REFERENCIA 507X CE400X RENDIMIENTO PARA 11.000 PÁGINAS</t>
  </si>
  <si>
    <t>TONER HP LASERJET COLOR M551 AMARILLO REFERENCIA 507A CE402A RENDIMIENTO PARA 6.000 PAGINAS</t>
  </si>
  <si>
    <t>TONER HP LASERJET COLOR M551 CYAN REFERENCIA 507A CE401A RENDIMIENTO PARA 6.000 PAGINAS</t>
  </si>
  <si>
    <t xml:space="preserve"> TONER HP LASERJET COLOR M551 MAGENTA REFERENCIA 507A CE403A RENDIMIENTO PARA 6.000 PAGINAS</t>
  </si>
  <si>
    <t xml:space="preserve"> TONER HP COLOR LASERJET ENTERPRISE M553 MAGENTA REFERENCIA 508A CF363A RINDE 5.000 PAGINAS</t>
  </si>
  <si>
    <t>TONER HP COLOR LASERJET ENTERPRISE M553 CYAN REFERENCIA 508A CF362A RINDE 5.000 PAGINAS PAGINAS</t>
  </si>
  <si>
    <t>TONER HP COLOR LASERJET ENTERPRISE M553 AMARILLO REFERENCIA 508A CF361A RENDIMIENTO 5.000 PAGINAS</t>
  </si>
  <si>
    <t xml:space="preserve">TONER HP COLOR LASERJET ENTERPRISE M553 NEGRO REFERENCIA 508A CF360A RENDIMIENTO PARA 6.000 PAGINAS </t>
  </si>
  <si>
    <t xml:space="preserve"> TONER ORG PARA IMPRESORA LASERJET PRO M125A REFERENCIA 83A CF283A RENDIMIENTO PARA  1.500 PAGINAS</t>
  </si>
  <si>
    <t xml:space="preserve">UNIDAD DE IMAGEN IMPRESORA  MS811DN UNIDAD DE IMAGENES EN NEGRO, REFERENCIA 52D0Z00 520Z DURABILIDAD </t>
  </si>
  <si>
    <t>HP LASERJET ENTERPRISE M606DN REFERENCIA 81X CF281X RENDIMIENTO PARA  25.000 PAGINAS</t>
  </si>
  <si>
    <t>HP LASERJET ENTERPRISE MFP M527 DN REFERENCIA 87X CF287X RENDIMIENTO PARA 18.000 PAGINAS</t>
  </si>
  <si>
    <t>HP LASERJET P3015 REFERENCIA 55X CE255X RENDIMIENTO 12.500 PAGINAS</t>
  </si>
  <si>
    <t>TINTA  NEGRA IMPRESORA L-355 REFERENCIA 664 T664320 T644420 RENDIMIENTO PARA 4.000 PAGINAS</t>
  </si>
  <si>
    <t xml:space="preserve">TINTA AMARILLA IMPRESORA L-355 REFERENCIA 664 T644420 RENDIMIENTO PARA 4.000 PAGINAS </t>
  </si>
  <si>
    <t>TINTA  MAGENTA IMPRESORA L-355 REFERENCIA 664 T664320 T644420 RENDIMIENTO PARA 4.000 PAGINAS</t>
  </si>
  <si>
    <t>TINTA  CYAN IMPRESORA L-355 REFERENCIA 664 T664220 RENDIMIENTO PARA 4.000 PAGINAS</t>
  </si>
  <si>
    <t>PORTA CARNET  HORIZONTAL PVC  TRANSPARENTE</t>
  </si>
  <si>
    <t>YOYO PARA FICHEROS</t>
  </si>
  <si>
    <t>TARJETAS MIFARE 4 K</t>
  </si>
  <si>
    <t>CINTA YMCK REF 84051</t>
  </si>
  <si>
    <t>CINTA K REF 84060</t>
  </si>
  <si>
    <t>ESCOBA DE CERDA DURA</t>
  </si>
  <si>
    <t>RECOGEDOR</t>
  </si>
  <si>
    <t>TRAPEROS</t>
  </si>
  <si>
    <t>AMBIENTADOR AEROSOL 400 ML</t>
  </si>
  <si>
    <t xml:space="preserve">BLANQUEADORES PIMPINA DE 4 LITROS </t>
  </si>
  <si>
    <t>CERA ABRILLANTADORA PARA VEHICULO 500 ML</t>
  </si>
  <si>
    <t>DESENGRASANTE INDUSTRIAL LIQUIDO ESPECIAL</t>
  </si>
  <si>
    <t xml:space="preserve">DESINFECTANTE LIQUIDO PARA USO DOMESTICO </t>
  </si>
  <si>
    <t xml:space="preserve">JABON EN POLVO BULTO DE 30 KILOS </t>
  </si>
  <si>
    <t>DESENGRASANTE LIQUIDO PH6</t>
  </si>
  <si>
    <t>LIMPIA VIDRIOS PARA ACRILICO</t>
  </si>
  <si>
    <t>VASELINA INDUSTRIAL PRESENTACION EN KILO</t>
  </si>
  <si>
    <t xml:space="preserve">CEPILLO LIMPIEZA DE TRES PIEZAS PARA LIMPIAR METAL TAMAÑO 17*1 CM  </t>
  </si>
  <si>
    <t>LIQUIDO ANTI-EMPAÑANTE</t>
  </si>
  <si>
    <t xml:space="preserve">DESENGRASANTE INDUSTRIAL P/N BH-38 </t>
  </si>
  <si>
    <t xml:space="preserve">CEPILLO COLA DE PATOS HECHO EN BASE DE MADERA DURA PARA TRABAJO PESADO </t>
  </si>
  <si>
    <t xml:space="preserve">CEPILLO PARA LAVADO DE AERONAVES P/N MIL-B-23958A TIPO I </t>
  </si>
  <si>
    <t>CHEESECLOTH COTTON CCC-C-440 CLASS 1</t>
  </si>
  <si>
    <t xml:space="preserve">DESENGRASANTE DIELECTRICO *12 ONZAS </t>
  </si>
  <si>
    <t xml:space="preserve">CLEANING COMPOUND JET ENGINE GAS PATH P/N 3100 </t>
  </si>
  <si>
    <t>METAL PREP NUMERO 79 09-01624 PRESENTACION EN GALON</t>
  </si>
  <si>
    <t>LIMPIADOR DE MANOS PRESENTACION GALON POR CAJA DE 4 UNIDADES P/N 10229409</t>
  </si>
  <si>
    <t xml:space="preserve">PINTURA DE BRILLO P/N 09-42532 </t>
  </si>
  <si>
    <t>LIMPIADOR DE PLEXIGLASS P/N 09-29710</t>
  </si>
  <si>
    <t>FIBRA DE LIMPIEZA ABRASIVA PRESENTACION POR ROLLO</t>
  </si>
  <si>
    <t>LIMPIADOR DE WINDSHIELDS P/N PG-C13</t>
  </si>
  <si>
    <t>PINTURA DE BRILLO P/N 09-00325</t>
  </si>
  <si>
    <t>TRAPOS COSIDOS DE 25 CM X 25 CM BULTOS POR 50 KG</t>
  </si>
  <si>
    <t>BREATHER/BLEEDER HCS2102 PRESENTACION EN ROLLO DE 100 YARDAS</t>
  </si>
  <si>
    <t xml:space="preserve">PAPEL DE LIMPIEZA ABSORBENTE X80 JUMBO WYPALL ROLL DE 300 MTS  X 890 PAÑOS DE 34 X 25 CM </t>
  </si>
  <si>
    <t>SHAMPOO TIPO MIL-C-85570 TIPO 2 PRESENTACION CANECA DE 55 GALONES</t>
  </si>
  <si>
    <t xml:space="preserve">AMBIENTADOR  AUTOS </t>
  </si>
  <si>
    <t>AMBIENTADOR SPRAY</t>
  </si>
  <si>
    <t>BLANQUEADOR BOTELLA PLASTICA CON VOLUMEN DE 3785CC,</t>
  </si>
  <si>
    <t>CREMA LAVAPLATOS</t>
  </si>
  <si>
    <t>DETERGENTE DE USO GENERAL EN POLVO 500 GRAMOS</t>
  </si>
  <si>
    <t xml:space="preserve">ESCOBA </t>
  </si>
  <si>
    <t>ESPONJILLA LAVAPLATOS</t>
  </si>
  <si>
    <t>ESPONJILLA VERDE</t>
  </si>
  <si>
    <t xml:space="preserve">JABÓN LIQUIDO </t>
  </si>
  <si>
    <t>SERVILLETAS CUADRADAS X PAQUETE</t>
  </si>
  <si>
    <t>WAIPE (ESTOPA) FRANELA X BULTO</t>
  </si>
  <si>
    <t>KIT DE METALAR DE 250W CON BOMBILLO</t>
  </si>
  <si>
    <t>LÁMPARAS DE 60 CM X 60 CM EN LED</t>
  </si>
  <si>
    <t xml:space="preserve">LÁMPARAS DE 30 CM X 120 CM EN LED </t>
  </si>
  <si>
    <t>CUCHILLAS DE CORBATIN DE 1/2”</t>
  </si>
  <si>
    <t>REPUESTOS SISTEMA DE FRENOS DE VEHICULOS AUTOMOTORES</t>
  </si>
  <si>
    <t>REPUESTOS SISTEMA DE SUSPENSION DE VEHICULOS AUTOMOTORES</t>
  </si>
  <si>
    <t xml:space="preserve">REPUESTOS SISTEMA DE SEGURIDAD DE VEHICULOS AUTOMOTORES </t>
  </si>
  <si>
    <t>REPUESTOS SISTEMA DE ACAVADO Y ESTERIOR DE LOS VEHICULOS</t>
  </si>
  <si>
    <t xml:space="preserve">REPUESTOS SISTEMA DE ILUMINACION DEL VEHICULO </t>
  </si>
  <si>
    <t>REPUESTOS CONTROL EMISION Y ESCAPE VEHICULOS</t>
  </si>
  <si>
    <t>REPUESTOS DE TREN TRACCION VEHICULOS</t>
  </si>
  <si>
    <t>REPUESTOS PARA SISTEMA ELECTRICO DE VEHICULOS</t>
  </si>
  <si>
    <t>REPUESTOS DE SISTEMA DE REFRIGERACION DE LOS VEHICULOS</t>
  </si>
  <si>
    <t>FILTROS PARA VEHICULOS PARQUE AUTOMOTOR</t>
  </si>
  <si>
    <t>REPUESTOS Y PARTES PARA MOTOR DE VEHICULOS</t>
  </si>
  <si>
    <t xml:space="preserve">TARJETA ELECTRÓNICA UNIVERSAL A 220 VOLTIOS </t>
  </si>
  <si>
    <t>FAN RELAY A 24 VOLTIOS</t>
  </si>
  <si>
    <t>FAN RELAY A 220 VOLTIOS</t>
  </si>
  <si>
    <t>CONTACTOR MONOFASICO DE 2 POLOS A 24 VOLTIOS</t>
  </si>
  <si>
    <t>CONTACTOR MONOFÁSICO DE 02 POLOS A 220 VOLTIOS</t>
  </si>
  <si>
    <t>CONTACTOR TRIFÁSICO DE 03 POLOS A 220 VOLTIOS</t>
  </si>
  <si>
    <t>TERMOSTATOS</t>
  </si>
  <si>
    <t>BALASTO 4X32 ELECTRONICO</t>
  </si>
  <si>
    <t>BOMBILLO METALAR</t>
  </si>
  <si>
    <t>BOMBILLO MUTIVOLTAJE  LED</t>
  </si>
  <si>
    <t>BOMBILLOS AHORRADORES EN FORMA DE ESPIRAL DE 11 WTS</t>
  </si>
  <si>
    <t>BOMBILLOS AHORRADORES EN FORMA DE ESPIRAL DE 15 WTS</t>
  </si>
  <si>
    <t xml:space="preserve">CONTACTOR CON BOBINA DE 220 VOLTIOS  80 AMP AC DE 2 POLOS </t>
  </si>
  <si>
    <t>CONTACTOR CON BOBINA DE 24 VOLTIOS DE 2 POLOS RESISTENTE A 60 AMPERIOS</t>
  </si>
  <si>
    <t>OJO BUEY EN LED A 110 VOLTIOS</t>
  </si>
  <si>
    <t>PILOTO 220 V</t>
  </si>
  <si>
    <t>JUEGOS DE SOCKET PARA LÁMPARAS T8</t>
  </si>
  <si>
    <t>CONTROLADOR DE CARGA SOLAR 12/24V-10A</t>
  </si>
  <si>
    <t>BATERIA RECARGABLE 12V 150 AH</t>
  </si>
  <si>
    <t>BALASTO FLUORECENTE</t>
  </si>
  <si>
    <t>SIAMESA DE 2 1/2" A 1 1/5" X 1 1/2"</t>
  </si>
  <si>
    <t>EDUCTOR DE ESPUMA</t>
  </si>
  <si>
    <t>REDUCTOR DE 2 1/2" A 1 1/2"</t>
  </si>
  <si>
    <t xml:space="preserve">LAMPARA  HERMETICA SELLADA,  CUERPO EN TOTALMENTE EN PLASTICO, GRADO DE PROTECCION IP-66, IK-08, CON TUBOS FLUORESCENTES DE 2 X 54W (T5). (1.30X 0,15) M, INCLUYE BALASTO ELECTRONICO MULTIVOLTAJE CERTIFICADO  A 120-208V/60HZ. </t>
  </si>
  <si>
    <t xml:space="preserve">CADENA PARA MOTOSIERRA </t>
  </si>
  <si>
    <t>BROCA (THREADED SHANK ) NUMERO 10 LONGITUD CORTA P/N 02-2962-10</t>
  </si>
  <si>
    <t>BROCA (THREADED SHANK ) NUMERO 27 LONGITUD CORTA P/N 02-2962-27</t>
  </si>
  <si>
    <t>BROCA (THREADED SHANK ) NUMERO 30 LONGITUD CORTA P/N 02-2962-30</t>
  </si>
  <si>
    <t>BROCA (THREADED SHANK ) NUMERO 40 LONGITUD CORTA P/N 02-2962-40</t>
  </si>
  <si>
    <t>BROCA EXTENSION 12" NUMERO 21 P/N 02-501-12-21</t>
  </si>
  <si>
    <t>BROCA EXTENSION 12" NUMERO 27 P/N 02-501-12-10</t>
  </si>
  <si>
    <t xml:space="preserve">BROCA EXTENSION 6" NUMERO 20 </t>
  </si>
  <si>
    <t>BROCA COBALTO 1/4" PAQUETE POR 12 UNIDADES</t>
  </si>
  <si>
    <t>BROCA COBALTO 1/8" PAQUETE POR 12 UNIDADES</t>
  </si>
  <si>
    <t xml:space="preserve">BROCA COBALTO 3/32" PAQUETE POR 12 UNIDADES </t>
  </si>
  <si>
    <t>BROCA EXTENSION 12" NUMERO 16</t>
  </si>
  <si>
    <t>BROCA EXTENSION 12" NUMERO 30 P/N 02-501-12-30</t>
  </si>
  <si>
    <t>BROCA EXTENSION 12" NUMERO 40 P/N 02-501-12-40</t>
  </si>
  <si>
    <t xml:space="preserve">BROCA EXTENSION 6" NUMERO 10 </t>
  </si>
  <si>
    <t>BROCA COBALTO 5/32" PAQUETE POR 12 UNIDADES</t>
  </si>
  <si>
    <t xml:space="preserve">BROCA EXTENSION 12" NUMERO 20 </t>
  </si>
  <si>
    <t xml:space="preserve">BROCA EXTENSION 6" NUMERO 16 </t>
  </si>
  <si>
    <t xml:space="preserve">BROCA EXTENSION 6" NUMERO 21  </t>
  </si>
  <si>
    <t xml:space="preserve">BROCA EXTENSION 6" NUMERO 30 </t>
  </si>
  <si>
    <t xml:space="preserve">BROCA EXTENSION 6" NUMERO 40  </t>
  </si>
  <si>
    <t>NUT PLATE 3/16 PRESENTACION POR 100 UNIDADES P/N MS21047L3</t>
  </si>
  <si>
    <t>NUT PLATE 3/16 PRESENTACION POR 100 UNIDADES P/N MS21051L3</t>
  </si>
  <si>
    <t>BROCA COBALTO 3/16" PAQUETE POR 12 UNIDADES</t>
  </si>
  <si>
    <t>YOYO PARA GUADAÑA  B450</t>
  </si>
  <si>
    <t>YOYO PARA GUADAÑA SHINDAIWA B-45</t>
  </si>
  <si>
    <t>BROCA DE TUNGSTENO 1/4"</t>
  </si>
  <si>
    <t>BROCA DE TUNGSTENO NUMERO 25</t>
  </si>
  <si>
    <t>BROCA COBALTO NUMERO 21 PAQUETE POR 12 UNIDADES</t>
  </si>
  <si>
    <t>NUT PLATE 3/16 PRESENTACION POR 100 UNIDADES P/N MS21059L3</t>
  </si>
  <si>
    <t>BROCA COBALTO NUMERO 27 PAQUETE POR 12 UNIDADES</t>
  </si>
  <si>
    <t>BOMBILLO HALOGENO 12V REF 48904</t>
  </si>
  <si>
    <t>BOMBILLO AHORRADOR DE LUZ CLARA FRIA 20W 110-127 V, 60 HZ</t>
  </si>
  <si>
    <t>NUT PLATE  5/32 PRESENTACION POR 100 UNIDADES P/N MS21061L8</t>
  </si>
  <si>
    <t>NUT PLATE 3/16 PRESENTACION POR 100 UNIDADES P/N MS21061L3</t>
  </si>
  <si>
    <t>BROCA COBALTO NUMERO 30 PAQUETE POR 12 UNIDADES</t>
  </si>
  <si>
    <t>COLLAR THREADED SHEAR ALUMINUM HST79CY-6 -VLC79CK6- VLC79CY6</t>
  </si>
  <si>
    <t>NUT PLATE 3/16 PRESENTACION POR 100 UNIDADES P/N MS21069-3</t>
  </si>
  <si>
    <t>BROCA COBALTO NUMERO 40 PAQUETE POR 12 UNIDADES</t>
  </si>
  <si>
    <t>BATERIA ALCALINA 9V RECARGABLES</t>
  </si>
  <si>
    <t>SWITCH TOGGLE P/N MS24523-23</t>
  </si>
  <si>
    <t>FLANCHES DE CUCHILLA DE 3/16  POR 100 UNIDADES P/N NTA11456-22K</t>
  </si>
  <si>
    <t xml:space="preserve">TUBO FLUORESCENTE T8 17W 6500K   2PIN </t>
  </si>
  <si>
    <t>DRILL BUSHING KIT / GUIA DE PERFORACION P/N ATI590DBK</t>
  </si>
  <si>
    <t>INDICADOR DE VOLTAJE DC P/N W - 8063A - 3</t>
  </si>
  <si>
    <t>RUEDA DE CORTE 54-GRIT AT150C29A</t>
  </si>
  <si>
    <t>INDICADOR DE AMPERIOS DC P/N W - 8061A - 13</t>
  </si>
  <si>
    <t>TALADROS DE PASO DE TITANIO-NITRITO (UNIBIT LARGO AMARILLO) P/N YA1TA</t>
  </si>
  <si>
    <t>SWICH PTT P/N MS25089-4F</t>
  </si>
  <si>
    <t>JUEGO DE BROCA DE COBALTO P/N DBTBC129</t>
  </si>
  <si>
    <t>LUZ ESTROBOSCOPICA DE ADVERTENCIA 12V LED AMBAR REDONDA</t>
  </si>
  <si>
    <t>JUEGO DE BROCA ALFABETICAS PARA TALADRO P/N DBA126B</t>
  </si>
  <si>
    <t>TARJETA REGULADORA DE VOLTAJE  P/N 181022C - 5 REV1</t>
  </si>
  <si>
    <t>BATERIA 12V, 24H 650 AMP</t>
  </si>
  <si>
    <t>BATERIA LITIHIUM ION RECARGABLE 18 VOLTIOS 3.0 AH P/N BL1830</t>
  </si>
  <si>
    <t>HOROMETRO</t>
  </si>
  <si>
    <t>BATERIA 6V, 390AH P/N L16E - AC</t>
  </si>
  <si>
    <t>BATERIA 12V, 31H 1000 AMP</t>
  </si>
  <si>
    <t>CEPILLO PRINCIPAL ALAMBRE POLIPROPILENO P/N 35324, PARA BARREDORA TENNANT 800D</t>
  </si>
  <si>
    <t>BROCA ¼” X 6 ½”</t>
  </si>
  <si>
    <t>BROCA 3/8” X 10 X 12”</t>
  </si>
  <si>
    <t>BROCA 5/8” X 10 X 12”</t>
  </si>
  <si>
    <t>BROCA PARA MAMPOSTERÍA ¼” X 3 ½”</t>
  </si>
  <si>
    <t>BROCA PARA MAMPOSTERÍA ½” X 6”</t>
  </si>
  <si>
    <t>BROCA PARA MAMPOSTERÍA 3/16” X 3 ½”</t>
  </si>
  <si>
    <t>BROCA PARA MAMPOSTERÍA 3/8” X 4”</t>
  </si>
  <si>
    <t>BROCA PARA MAMPOSTERÍA 5/16” X 4”</t>
  </si>
  <si>
    <t>JUEGO DE BROCAS PARA METAL (30 PIEZAS)</t>
  </si>
  <si>
    <t>COPA METÁLICA PARA SIERRA 21MM</t>
  </si>
  <si>
    <t>COPA METÁLICA PARA SIERRA 29MM</t>
  </si>
  <si>
    <t>COPA METÁLICA PARA SIERRA 32MM</t>
  </si>
  <si>
    <t>COPA METÁLICA PARA SIERRA 48MM</t>
  </si>
  <si>
    <t>BANDEJAS PLASTICAS PARA CAFETERIA</t>
  </si>
  <si>
    <t>FUSIBLE  H 15 KV 25 AMP LARGO</t>
  </si>
  <si>
    <t>FUSIBLE  H 15 KV10 AMP LARGO</t>
  </si>
  <si>
    <t>FUSIBLE  H 15 KV 20 AMP LARGO</t>
  </si>
  <si>
    <t>FUSIBLE  H 15 KV 05 AMP LARGO</t>
  </si>
  <si>
    <t>FUSIBLE  H 15 KV 15 AMP LARGO</t>
  </si>
  <si>
    <t>FUSIBLE  H 15 KV 03 AMP LARGO</t>
  </si>
  <si>
    <t>FUSIBLE  H 15 KV 30 AMP LARGO</t>
  </si>
  <si>
    <t>FUSIBLE  H 15 KV 50 AMP LARGO</t>
  </si>
  <si>
    <t>FUSIBLE  H 15 KV 60 AMP LARGO</t>
  </si>
  <si>
    <t>FUSIBLE  H 15 KV 100 AMP LARGO</t>
  </si>
  <si>
    <t>FUSIBLE  H 15 KV 200 AMP LARGO</t>
  </si>
  <si>
    <t>TABL VTQ-2-SQ 2 CTOS ANC</t>
  </si>
  <si>
    <t>TABL VTQ-2-SQ 4 CTOS ANC MONOFÁSICO 220 V</t>
  </si>
  <si>
    <t>POLISOMBRA NEGRA</t>
  </si>
  <si>
    <t>FLOTADOR ELECTRICO CON SENSOR</t>
  </si>
  <si>
    <t>MASILLA DE RETOQUE POLIESTER X CUARTO</t>
  </si>
  <si>
    <t>CARRO PRACTIWAGON 764 LITROS COLOR GRIS  LLANTA MACIZA DE 14" SIN TAPA RECOLECCIÓN MATERIAL RECICLABLE</t>
  </si>
  <si>
    <t>LAMPARA LED DE DOS TUBOS 18 VATIOS A 110 V</t>
  </si>
  <si>
    <t>LAMPARAS FLUORECENTES # REF F14W/840/LL</t>
  </si>
  <si>
    <t>SERVILLETAS DE TELA</t>
  </si>
  <si>
    <t>EXTENSION</t>
  </si>
  <si>
    <t>TAPA MANTEL</t>
  </si>
  <si>
    <t>MANTELES</t>
  </si>
  <si>
    <t>BATERIAS  AA</t>
  </si>
  <si>
    <t>BATERIAS AAA</t>
  </si>
  <si>
    <t>BATERIAS DE 9V</t>
  </si>
  <si>
    <t xml:space="preserve">PITA PARA YOYO </t>
  </si>
  <si>
    <t>ALUMINIO ROLLO * 40 MTS</t>
  </si>
  <si>
    <t>BOLSA PLASTICA EN COLOR AZUL DE 0,60 X 1</t>
  </si>
  <si>
    <t>BOLSA PLASTICA EN COLOR GRIS DE 0,60 X 1</t>
  </si>
  <si>
    <t>BOLSA PLASTICA EN COLOR VERDE DE 0,60 X 1</t>
  </si>
  <si>
    <t>PAQUETE BOLSAS CON CIERRE  HERMETICO 40 CM X48 CM PAQ X100</t>
  </si>
  <si>
    <t xml:space="preserve">ESPEJO CRISTAL BISELADO 4 MM </t>
  </si>
  <si>
    <t xml:space="preserve">CARGA FULMINATE FUERTE </t>
  </si>
  <si>
    <t>SHRINKABLE TUBING 1/16 DE PULGADA P/N 11-00700</t>
  </si>
  <si>
    <t>SHRINKABLE TUBING 1/2 DE PULGADA P/N 11-01300</t>
  </si>
  <si>
    <t>SHRINKABLE TUBING 1/4 DE PULGADA P/N 11-01100</t>
  </si>
  <si>
    <t>SHRINKABLE TUBING 1/8 DE PULGADA P/N 11-00900</t>
  </si>
  <si>
    <t>KIT DE FUSIBLES DE VIDRIO 5A-7A-10A-15A</t>
  </si>
  <si>
    <t>KIT DE FUSIBLES TIPO BLADE 5A-7A-10A-15A</t>
  </si>
  <si>
    <t>CONECTOR DE RF PARA RG 8 TYPE N HEMBRA JACK</t>
  </si>
  <si>
    <t>CONECTOR DE RF PARA RG 8 TYPE N MACHO JACK</t>
  </si>
  <si>
    <t>CONECTOR TUBULAR AISLADO EN VINILO CALIBRE 22-18</t>
  </si>
  <si>
    <t>VIDRIO CLARO PARA CARETA DE SOLDADURA</t>
  </si>
  <si>
    <t>VIDRIO OSCURO NUMERO 10 PARA CARETA DE SOLDADURA</t>
  </si>
  <si>
    <t>CONECTORES RJ45</t>
  </si>
  <si>
    <t>COAXIAL ADAPTADOR CONECTOR PL-259-HEMBRA A TNC MACHO</t>
  </si>
  <si>
    <t xml:space="preserve">SPLICE P/N M81824/-1-1 </t>
  </si>
  <si>
    <t>SPLICE P/N M81824/-1-2  O M81824/-1-2</t>
  </si>
  <si>
    <t>ATOMIZADOR DE 750 ML RESISTENTE A QUIMICOS TRANSPARENTE</t>
  </si>
  <si>
    <t>CORDON NYLON DE 5¨</t>
  </si>
  <si>
    <t>ELECTRODO ACP 611 SS 1/8 PULGADA X 5 KILOS ACP611 1/8 5K</t>
  </si>
  <si>
    <t>ADAPTADOR BNC MACHO-MACHO</t>
  </si>
  <si>
    <t>PUNTA ESPECIAL SET BIT NUMERO 10</t>
  </si>
  <si>
    <t>SHRINK BUTT SPLICE AZUL P/N 11-04427</t>
  </si>
  <si>
    <t>SHRINK BUTT SPLICE ROJO P/N 11-04425</t>
  </si>
  <si>
    <t>SHRINK BUTT SPLICE AMARILLO P/N 11-04429</t>
  </si>
  <si>
    <t>TALCO INDUSTRIAL PRESENTACION POR KILO</t>
  </si>
  <si>
    <t>ADAPTADOR BNC HEMBRA A BNC HEMBRA.</t>
  </si>
  <si>
    <t>CORD FIBROUS NYLON WAXED P/N MIL-C5040 TY3</t>
  </si>
  <si>
    <t>PAPEL VINILO COLOR AMARILLO PRESENTACION POR ROLLO DE 1M DE ANCHO</t>
  </si>
  <si>
    <t>DESOLDERING TIP CLEANING TOOL P/N 6993-0200-P1</t>
  </si>
  <si>
    <t>ADAPTADOR BNC MACHO-HEMBRA ACODADO</t>
  </si>
  <si>
    <t xml:space="preserve">REGLETA 6 CIRCUITOS 22-10 AWG 30A 600V </t>
  </si>
  <si>
    <t>BATERIA ALCALINA SIZE D1,5V</t>
  </si>
  <si>
    <t>CLOTH SHIPPING PARTS BAGS 3X4 INCH PAQUETE DE 100 UNIDADES P/N S-870</t>
  </si>
  <si>
    <t>ADAPT.BNC "T" MACHO-2 HEMBRAS</t>
  </si>
  <si>
    <t>EXTENSION ELECTRICA 50FT-15M TRIPLE ENTRADA TRABAJO PESADO</t>
  </si>
  <si>
    <t>GRATA EN ALUMINIO DE 6" PARA ESMERIL</t>
  </si>
  <si>
    <t>19375/BT ADAPT."T"BNC 3 HEMBRA</t>
  </si>
  <si>
    <t>BATERIAS TIPO D ALCALINA FECHA VENCIMIENTO 2020 EN ADELANTE</t>
  </si>
  <si>
    <t>INSERTER AND REM, SIZE 20, ROJO/BLANCO  METALICO M81969/1-02</t>
  </si>
  <si>
    <t>INSERTER AND REM,SIZE 22, VERDE/BLANCO METALICO M81969/1-01</t>
  </si>
  <si>
    <t>SPLICE P/N M81714/65-16-1</t>
  </si>
  <si>
    <t xml:space="preserve">SPLICE P/N M81714/65-20-1 </t>
  </si>
  <si>
    <t>SPLICE P/N M81714/65-20-2</t>
  </si>
  <si>
    <t xml:space="preserve">SPLICE P/N M81714/65-22-1 </t>
  </si>
  <si>
    <t>BREYDEN NYLON LACING TAPES P/N 11-12160 PRESENTACION EN ROLLOS DE 500 YARDAS</t>
  </si>
  <si>
    <t>ELECTRODO DE TUNGSTENO DE 1/16" AL 2% DE TORIO</t>
  </si>
  <si>
    <t>ELECTRODO DE TUNGSTENO DE 3/32" AL 2% DE TORIO</t>
  </si>
  <si>
    <t>19.355 BNC H-H ROSCA PASANTE</t>
  </si>
  <si>
    <t>ORGANIZADOR DE LLAVES + IDENTIFICADORES</t>
  </si>
  <si>
    <t>SX-100 PIK-TIPS 1121-0566-P1</t>
  </si>
  <si>
    <t>SX-100 PIK-TIPS 1121-0567-P1</t>
  </si>
  <si>
    <t>SX-100 PIK-TIPS 1121-0568-P1</t>
  </si>
  <si>
    <t>SX-100 PIK-TIPS 1121-0569-P1</t>
  </si>
  <si>
    <t>SX-100 PIK-TIPS 1121-0571-P1</t>
  </si>
  <si>
    <t>SX-100 PIK-TIPS 1121-0572-P1</t>
  </si>
  <si>
    <t>RECIPIENTE DE VISCOSIDAD P/N 09-04776</t>
  </si>
  <si>
    <t>INDIA STONE</t>
  </si>
  <si>
    <t>COLADOR DE PINTURA</t>
  </si>
  <si>
    <t>PUNTA PLANA PARA DESTORNILLADOR PLANO NUMERO 2</t>
  </si>
  <si>
    <t xml:space="preserve">SPLICE P/N CTM 20 </t>
  </si>
  <si>
    <t xml:space="preserve">SPLICE P/N CTM12 </t>
  </si>
  <si>
    <t xml:space="preserve">SPLICE P/N DSE 20-01 </t>
  </si>
  <si>
    <t xml:space="preserve">SPLICE P/N DSE16-01 </t>
  </si>
  <si>
    <t>PAPEL  HIDROFUGO DE 3,65M X 121M</t>
  </si>
  <si>
    <t>CHEMICAL FILM MATERIAL FOR ALUMINUM P/N MIL-DTL-81706 CLASS 1A FORM III MIL-C-81706 1</t>
  </si>
  <si>
    <t>DIODO EMISOR RONDA 3V 20MA MIX 3MM AZUL ROJO VERDE AMARILLO</t>
  </si>
  <si>
    <t>LIQUIDO LIMPIADOR LENTES</t>
  </si>
  <si>
    <t>EXTENSION ELECTRICA 30.5MTS 10A125V 1250W 16/3 SJTW</t>
  </si>
  <si>
    <t>SPRAY LUBRICANTE AFLOJATODO 400ML</t>
  </si>
  <si>
    <t>BATERIA DE LITHIUM 3V P/N CR123</t>
  </si>
  <si>
    <t>CERAMIC NOZZLE FOR PORT-A-BLAST SANDBLASTER BOQUILLA DE PINTURA P/N 12-00493</t>
  </si>
  <si>
    <t>KIT CAJA TERMO ENCOGIBLES TODOS LOS CALIBRES</t>
  </si>
  <si>
    <t>PUNTA ESPECIAL TORQ SET BIT NUMERO 8</t>
  </si>
  <si>
    <t>TALCUM POWDER TECHNICAL GRADE 35/65 SILICON DIOXIDE MITT50036 PRESENTACION POR LIBRA</t>
  </si>
  <si>
    <t>PROLONG. H/BNC-H/BNC AISLADA</t>
  </si>
  <si>
    <t>ALMOHADILLAS DE REEMPLAZO P/N PS4512V-2H</t>
  </si>
  <si>
    <t xml:space="preserve">DESI PACK BOLSA 500 GRAMOS </t>
  </si>
  <si>
    <t>FOSFOROS IMPERMEABLES</t>
  </si>
  <si>
    <t xml:space="preserve">PUNTA PHILLIPS PARA DESTORNILLADOR NUMERO 3 P/N 93011  </t>
  </si>
  <si>
    <t>SONDA MULTIMETRO PINZAS WIRE PEN</t>
  </si>
  <si>
    <t>KIT  DE TRANSISTORES SURTIDO 92S9012,S9013,S9014,S8050,S8550,2N3906,2N3904,BC327,BC337,TL431,A1015,C1815 A42, A92,13001</t>
  </si>
  <si>
    <t>LIQUIDO DETECTOR ESCAPES</t>
  </si>
  <si>
    <t>PAPEL KRAFT P/N A-A-203 PRESENTACION POR ROLLO</t>
  </si>
  <si>
    <t>PAPEL KRAFT P/N MIL B-121 DE 1 METRO DE ANCHO POR ROLLO</t>
  </si>
  <si>
    <t>STUD 2600-3W</t>
  </si>
  <si>
    <t>STUD 2600-4W</t>
  </si>
  <si>
    <t>FLUIDO PARA BRUJULAS QUE CUMPLA CON MIL-DTL-5020D MIL-L-5020C PRESENTACION EN CUARTO DE GALON</t>
  </si>
  <si>
    <t>3934 CON.BNC MACHO RG179 CRIMP</t>
  </si>
  <si>
    <t>BATERIAS AA ALCALINA 1.5V FECHA VENCIMIENTO 2020 EN ADELANTE</t>
  </si>
  <si>
    <t>RECIPIENTES PLASTICOS PARA MUESTRAS DE ACEITE CAPACIDAD 30ML</t>
  </si>
  <si>
    <t>MIXING CUP AND COLLAR 16001 P/N 09-01715</t>
  </si>
  <si>
    <t>PENETRANTE AFLOJADOR P/N 09-39608 PRESENTACION ENVASE DE 8 ONZAS</t>
  </si>
  <si>
    <t xml:space="preserve">ADHESIVO INSTANTANEO P/N LOCTITE 222 PRESENTACION 50 ML </t>
  </si>
  <si>
    <t>CONECTOR DE MICROFONO AA39-187</t>
  </si>
  <si>
    <t>PUNTAS DE MEDICION DE TESTER WIRE PEN</t>
  </si>
  <si>
    <t>LUPA P/N YA537</t>
  </si>
  <si>
    <t>ALAMBRE PARA DESOLDAR BGA EE085 PRESENTACION POR ROLLO</t>
  </si>
  <si>
    <t>PUNTA ESPECIAL SET BIT NUMERO 6</t>
  </si>
  <si>
    <t>BATTERY LITHIUM THIONIL CHLORIDE 3 500233</t>
  </si>
  <si>
    <t>CARD NAVDATA 010-10201-01</t>
  </si>
  <si>
    <t>CLIP-AILERON CONTROL STEEL P/N MS21256-2</t>
  </si>
  <si>
    <t xml:space="preserve">PUNTA PHILLIPS PARA DESTORNILLADOR NUMERO 1 P/N 92025 </t>
  </si>
  <si>
    <t xml:space="preserve">PUNTA PHILLIPS PARA DESTORNILLADOR NUMERO 1 P/N 93003ZR  </t>
  </si>
  <si>
    <t>PUNTA PHILLIPS PARA DESTORNILLADOR NUMERO 2 P/N 92027</t>
  </si>
  <si>
    <t xml:space="preserve">PUNTA PHILLIPS PARA DESTORNILLADOR NUMERO 2 P/N 92047  </t>
  </si>
  <si>
    <t xml:space="preserve">PUNTA PHILLIPS PARA DESTORNILLADOR NUMERO 2 P/N 93007ZR </t>
  </si>
  <si>
    <t>NAVDATA CARD FOR GARMIN 530 10024995</t>
  </si>
  <si>
    <t>PRENSA TORNILLO DE BANCO ESTILO  6" (150MM)</t>
  </si>
  <si>
    <t>ADHESIVO INSTANTANEO P/N LOCTITE 243 PRESENTACION 50 ML</t>
  </si>
  <si>
    <t>RECEPTACULO P/N 212-12</t>
  </si>
  <si>
    <t>RECEPTACULO P/N 212-13</t>
  </si>
  <si>
    <t xml:space="preserve">ADHESIVO INSTANTANEO P/N LOCTITE 495 PRESENTACION 20 GRAMOS </t>
  </si>
  <si>
    <t>PASTA PARA SOLDAR INTEGRADOS HEAT SHRINK TUBING TUBE 2446</t>
  </si>
  <si>
    <t>CONECTOR COAXIAL 030-00101-0002</t>
  </si>
  <si>
    <t>RECEPTACULO P/N MS17731-21</t>
  </si>
  <si>
    <t>STUD P/N MS17731-1A</t>
  </si>
  <si>
    <t>NONSLIP COMPOUND WALKWAY A-A-59166 TYPE II BLK 37038</t>
  </si>
  <si>
    <t xml:space="preserve">INHIBIDOR DE CORROSION PARA TANQUES DE COMBUSTIBLE INTEGRAL DE AERONAVES  P/N MIL-C-277725 </t>
  </si>
  <si>
    <t>PASTA PARA SOLDAR INTEGRADOS HEAT SHRINK TUBING FP-301 COLOR ASSORTMENT 5 KITS/CASE FP-301</t>
  </si>
  <si>
    <t>CRISTALES DE SAL REF. DINAMOND CRYSTAL-SUN GEMS-IRON FIGHTER-WATER SOFTENER PELLETS SALT CRISTAL PRESENTACION BULTOS DE 60 LIBRAS</t>
  </si>
  <si>
    <t>NYLON BAGGING FILM P/N HCS2101 PRESENTACION EN ROLLO DE 100 YARDAS</t>
  </si>
  <si>
    <t>HONEYCOMB CORE SHEET  (0,375 IN) BHC 299-947-059, TYPE II LAMINA DE 48 INCH X 99 INCH EN METROS ES 1,22 MTS X 2.51 MTS</t>
  </si>
  <si>
    <t xml:space="preserve">HONEYCOMB CORE, SHEET 6,1-1/8-15-N-5052 LAMINA DE 48 INCH X 99 INCH  </t>
  </si>
  <si>
    <t>NYLON BAGGING FILM ROLLO DE 54 PULGADAS X 254 YARDAS P/N HCS2101</t>
  </si>
  <si>
    <t xml:space="preserve">HONEYCOMB CORE SHEET  (0,500 IN) BHC 299-947-059, TYPE IV  LAMINA DE 48 INCH X 99 INCH  </t>
  </si>
  <si>
    <t>BOQUILLA PARA SOLDAR CON GAS MAAP</t>
  </si>
  <si>
    <t xml:space="preserve">MANTENIMIENTO TANQUE ELEVADO </t>
  </si>
  <si>
    <t>MANTENIMIENTO POZOS PROFUNDOS</t>
  </si>
  <si>
    <t>LAVADO Y DESINFECCIÓN TANQUES DE ALMACENAMIENTO AGUA POTABLE SUBTERRÁNEOS</t>
  </si>
  <si>
    <t xml:space="preserve">MANTENIMIENTO ZONA OPERATIVA Y VILLA </t>
  </si>
  <si>
    <t>MANTENIMIENTO PREVENTIVO,  CONTROL CORROCION , PINTURA  CON  POLIURETANO  DE INFRAESTRUCTURA METALICA DE LA TORRE QUE SOPORTA LA ANTENA DEL RADAR</t>
  </si>
  <si>
    <t>MANTENIMIENTO Y ADECUACIÓN KIOSCO DE SOLDADOS UBICADO EN EL GRUSE 35</t>
  </si>
  <si>
    <t>MANTENIMIENTO PREVENTIVO Y CORRECTIVO DE PELAPAPAS  INDUSTRIAL</t>
  </si>
  <si>
    <t>MANTENIMIENTO PREVENTIVO DE ESTUFA A GAS  INDUSTRIAL DE 02 QUEMADORES</t>
  </si>
  <si>
    <t xml:space="preserve">MANTENIMIENTO CALDERAS </t>
  </si>
  <si>
    <t>MANTENIMIENTO ESTUFA DE 6 PUESTOS CON HORNO</t>
  </si>
  <si>
    <t>MANTENIMIENTO PLANCHA ASADORA</t>
  </si>
  <si>
    <t>MANTENIMIENTO FREIDORA</t>
  </si>
  <si>
    <t>MANTENIMIENTO CAMPANA EXTRACTORA</t>
  </si>
  <si>
    <t>MANTENIMIENTO HONGO EXTRACTOR</t>
  </si>
  <si>
    <t>MANTENIMIENTO INYECTOR DE AIRE</t>
  </si>
  <si>
    <t>MANTENIMIENTO DE BAÑO DE MARIA</t>
  </si>
  <si>
    <t>MANTENIMIENTO MAQUINA LAVAPLATOS</t>
  </si>
  <si>
    <t>MANTENIMIENTO ESTUFA ENANA</t>
  </si>
  <si>
    <t>MANTENIMIENTO MAQUINA DE HIELO</t>
  </si>
  <si>
    <t xml:space="preserve">SOBRANTE UNIDAD </t>
  </si>
  <si>
    <t>MANTENIMIENTO SARTEN BASCULANTE</t>
  </si>
  <si>
    <t>MANTENIMIENTO DISPENADORES DE AGUA</t>
  </si>
  <si>
    <t>MANTENIMIENTO EQUIPOS DE BOMBEO</t>
  </si>
  <si>
    <t>MANTENIMIENTO DE EXTINTORES</t>
  </si>
  <si>
    <t>LAVADO Y DESINFECCIÓN TANQUES DE ALMACENAMIENTO AGUA POTABLE ELEVADOS</t>
  </si>
  <si>
    <t xml:space="preserve">MANTENIMIENTO CORRECTIVO  Y PREVENTIVO  A TODO COSTO  DE EQUIPO AGRICOLA </t>
  </si>
  <si>
    <t>MANTENIMIENTO PREVENTIVO Y CORRECTIVO  SISTEMA DE AUDIO Y VIDEO</t>
  </si>
  <si>
    <t>MANTENIMIENTO PREVENTIVO Y CORRECTIVO  VIDEOBEAMS</t>
  </si>
  <si>
    <t>MANTENIMIENTO DE MARMITAS</t>
  </si>
  <si>
    <t>MANTENIMIENTO PREVENTIVO  LLANTA CARRETEO HELICOPTERO (NARANJA) BDW245B-1802 N/S 670</t>
  </si>
  <si>
    <t>MANTENIMIENTO PREVENTIVO  LLANTA CARRETEO HELICOPTERO (NARANJA) BDW-245B-1802 N/S 671</t>
  </si>
  <si>
    <t>MANTENIMIENTO PREVENTIVO ANUAL JACK ( AIRCRAFT HYDRAULIC 10000-LB BLUE) 02-0520-0100, SERIE 1579909842</t>
  </si>
  <si>
    <t>MANTENIMIENTO PREVENTIVO ANUAL JACK ( AIRCRAFT HYDRAULIC 10000-LB BLUE) 02-0520-0100, SERIE 1714379911</t>
  </si>
  <si>
    <t>MANTENIMIENTO PREVENTIVO BANCO HIDRAULICO PEQUEÑO (MULITA) MODELO M-0235 NO. FAC ANH-0906</t>
  </si>
  <si>
    <t>MANTENIMIENTO PREVENTIVO ANUAL RECTIFICADORES ELECTRICO TNE-1326</t>
  </si>
  <si>
    <t>MANTENIMIENTO PREVENTIVO ANUAL RECTIFICADORES ELECTRICO TNE-1361</t>
  </si>
  <si>
    <t>MANTENIMIENTO PREVENTIVO Y CORRECTIVO EQUIPOS DE MOTOR  2 TIEMPOS Y 4  TIEMPOS</t>
  </si>
  <si>
    <t>MANTENIMIENTO PREVENTIVO AIRE ACONDICIONADO PORTATIL CLASSIC PLUS LA484000-2300 N/S 1000-0458-260</t>
  </si>
  <si>
    <t>MANTENIMIENTO PREVENTIVO ANUAL GATO HIDRAULICO PARA SR-560 MODELO 02-0526-0100 N/S 1579909842</t>
  </si>
  <si>
    <t>MANTENIMIENTO CORRECTIVO MAQUINA ESTIRADORA ENCOGEDORA S/N 53137</t>
  </si>
  <si>
    <t>MANTENIMIENTO PREVENTIVO ANUAL GATO HIDRAULICO TRONAIR PARA A-29B ANH-5071</t>
  </si>
  <si>
    <t>MANTENIMIENTO PREVENTIVO ANUAL GATO HIDRAULICO TRONAIR PARA A-29B ANH-5077</t>
  </si>
  <si>
    <t>MANTENIMIENTO PREVENTIVO ANUAL GATO TRIPODE 12 TONELADAS NO. FAC ANH-1669</t>
  </si>
  <si>
    <t>MANTENIMIENTO PREVENTIVO ANUAL GATO TRIPODE 12 TONELADAS NO. FAC ANH-1681</t>
  </si>
  <si>
    <t>MANTENIMIENTO PREVENTIVO ANUAL GATO TRIPODE 5 TONELADAS NO. FAC ANH-1630</t>
  </si>
  <si>
    <t>MANTENIMIENTO PREVENTIVO ANUAL GATO TRIPODE 5 TONELADAS NO. FAC ANH-1631</t>
  </si>
  <si>
    <t>MANTENIMIENTO PREVENTIVO ANUAL GATO TRIPODE 5 TONELADAS NO. FAC ANH-1636</t>
  </si>
  <si>
    <t>MANTENIMIENTO PREVENTIVO CILINDRADORA SR-36 S/N E0605209</t>
  </si>
  <si>
    <t>MANTENIMIENTO PREVENTIVO CORTADORA TENNSMITH T52 S/N 16572</t>
  </si>
  <si>
    <t>MANTENIMIENTO PREVENTIVO DOBLADORA NATIONAL N961L S/N 13</t>
  </si>
  <si>
    <t>MANTENIMIENTO PREVENTIVO DOBLADORA TENNSMITH KBU4816 S/N 14172</t>
  </si>
  <si>
    <t>MANTENIMIENTO PREVENTIVO TALADRO DE ARBOL DELTA 15-090SP9 S/N GU-627233A86</t>
  </si>
  <si>
    <t>MANTENIMIENTO PREVENTIVO Y CORRECTIVO MAQUINA FORMADORA TP 372 S/N 70617</t>
  </si>
  <si>
    <t>MANTENIMIENTO PREVENTIVO ANUAL GATO TRIPODE 5 TONELADAS NO. FAC ANH-1770</t>
  </si>
  <si>
    <t xml:space="preserve">MANTENIMIENTO PREVENTIVO ANUAL TANQUE RECUPERADOR COMBUSTIBLE 302PS06627 TME-1355 </t>
  </si>
  <si>
    <t>MANTENIMIENTO PREVENTIVO BANCO HIDRAULICO PEQUEÑO TRONAIR SR-560 MODELO 06-5022-6600 NO. SERIE 1635209812</t>
  </si>
  <si>
    <t>MANTENIMIENTO PREVENTIVO ANUAL HIDROLAVADORA DE AERONAVES MOD ADWS-11 NO. SERIE 13110075</t>
  </si>
  <si>
    <t>MANTENIMIENTO PREVENTIVO GRUA MOTOR J85 MODELO ER124W NO. FAC ANH-1801</t>
  </si>
  <si>
    <t>MANTENIMIENTO PREVENTIVO ANUAL APROVISIONADOR OXIGENO 20-4505-7 ANB-0937</t>
  </si>
  <si>
    <t>MANTENIMIENTO PREVENTIVO ANUAL ESCALERA ACCESO C-40 NO FAC ANH-0241</t>
  </si>
  <si>
    <t>MANTENIMIENTO PREVENTIVO ANUAL REFLECTOR DE ILUMINACION MARCA ALLMAND NO. FAC AMD-1515</t>
  </si>
  <si>
    <t>MANTENIMIENTO PREVENTIVO ANUAL REFLECTOR DE ILUMINACION MARCA ALLMAND NO. FAC AMD-1528</t>
  </si>
  <si>
    <t>MANTENIMIENTO PREVENTIVO ANUAL PLANTA NEUMATICA MAK 250AT NO. SERIE 288</t>
  </si>
  <si>
    <t>MANTENIMIENTO PREVENTIVO ANUAL TANQUE DESALINIZADOR 55 GALONES DE ZONA DE LAVADO</t>
  </si>
  <si>
    <t xml:space="preserve">MANTENIMIENTO PREVENTIVO Y CORRECTIVO LAVADORAS-SECADORAS 
</t>
  </si>
  <si>
    <t xml:space="preserve">MANTENIMIENTO CORRECTIVO DESTILADOR DE AGUA ELECTRICO DURASTILL SERIE NO. 9831 </t>
  </si>
  <si>
    <t>MANTENIMIENTO PREVENTIVO ANUAL COMPRESOR DE AIRE MARCA KAESER SERIE 1.7330.40040/1025 TME 3229 Y RED NEUMATICA</t>
  </si>
  <si>
    <t>MANTENIMIENTO PREVENTIVO ANUAL PLANTA PURIFICADORA DE AGUA C-60/75</t>
  </si>
  <si>
    <t>MANTENIMIENTO CORRECTIVO Y PREVENTIVO AIRES ACONDICIONADOS DE VENTANA, MINI SPLIT E INSDUSTRIALES DE 5 TON.</t>
  </si>
  <si>
    <t>MANTENIMIENTO REDES ELÉCTRICAS</t>
  </si>
  <si>
    <t>MANTENIMIENTO RED HIDRÁULICA</t>
  </si>
  <si>
    <t>MANTENIMIENTO RED ALCANTARILLADO</t>
  </si>
  <si>
    <t>MANTENIMIENTO PREVENTIVO Y CORRECTIVO EQUIPO DE COMPUTO CACOM-3</t>
  </si>
  <si>
    <t>MANTENIMIENTO DE VEHICULOS Y MOTOS ASIGNADAS AL CACOM-3</t>
  </si>
  <si>
    <t>MANTENIMIENTO DE VEHICULOS Y MOTOS ASIGNADAS AL ACACOM-3 VF 2018</t>
  </si>
  <si>
    <t>MANTENIMIENTO PREVENTIVO ANUAL BARREDORA TENNANT</t>
  </si>
  <si>
    <t xml:space="preserve">MANTENIMIENTO PREVENTIVO Y CORRECTIVO VEHICULO ARMAMENTO RANGER CREW MODELO RGR-12 900D </t>
  </si>
  <si>
    <t>MANTENIMIENTO PREVENTIVO ANUAL KUBOTA TRACTOR PARTE NO B1700HSD</t>
  </si>
  <si>
    <t>MANTENIMIENTO PREVENTIVO ANUAL CARRO REMOLQUE AERONAVES JET PORTER TRONAIR PARTE JP30L, SERIE 8320110801</t>
  </si>
  <si>
    <t>MANTENIMIENTO PREVENTIVO ANUAL CARRO REMOLQUE AERONAVES JET PORTER TRONAIR PARTE JP30L, SERIE 8320110802</t>
  </si>
  <si>
    <t>MANTENIMIENTO PREVENTIVO ANUAL (1000 HORAS ) MONTACARGAS WINDHAM AMD-0955</t>
  </si>
  <si>
    <t>MANTENIMIENTO PREVENTIVO ANUAL (1000 HORAS) MONTACARGAS  ALLIS  CHALMERS ACH 114687 NO FAC AMG-0936</t>
  </si>
  <si>
    <t>MANTENIMIENTO PREVENTIVO ANUAL (1000 HORAS) MONTACARGAS HYSTER AMD-0977</t>
  </si>
  <si>
    <t>MANTENIMIENTO PREVENTIVO ANUAL (1000 HORAS) TRACTOR TUG AMD 0530</t>
  </si>
  <si>
    <t>MANTENIMIENTO PREVENTIVO ANUAL (1000 HORAS) TRACTOR TUG N/S 2018637 FAC AMD-0556</t>
  </si>
  <si>
    <t>MANTENIMIENTO PREVENTIVO ANUAL (1000 HORAS) TRACTOR UNITED N/S 16593 FAC AMG-0540</t>
  </si>
  <si>
    <t xml:space="preserve">MANTENIMIENTO PREVENTIVO ANUAL AIRCRAFT TOWING VEHICLE MODELO 997AP8600 SERIE 81050-1097D </t>
  </si>
  <si>
    <t>MANTENIMIENTO PREVENTIVO Y CORRECTIVO CARRO  DIESEL HUMMER AMD-0980</t>
  </si>
  <si>
    <t>MANTENIMIENTO PREVENTIVO Y CORRECTIVO CARRO LEVANTA BOMBAS AMD0965</t>
  </si>
  <si>
    <t>MANTENIMIENTO PREVENTIVO Y CORRECTIVO CARRO LEVANTA BOMBAS AMD0984</t>
  </si>
  <si>
    <t xml:space="preserve">MANTENIMIENTO PREVENTIVO ANUAL CARGO LOADER COMMANDER 15I AMD-0980 </t>
  </si>
  <si>
    <t>MANTENIMIENTO VEHICULOS ASIGNADOS CCON-1</t>
  </si>
  <si>
    <t>AMARRE VF2019</t>
  </si>
  <si>
    <t>SERVICIO DE ASEO SANIDAD</t>
  </si>
  <si>
    <t>SERVICIO ASEO VF2018</t>
  </si>
  <si>
    <t>JARDINERIA Y PODA PARA EL CACOM 3</t>
  </si>
  <si>
    <t>JARDINERIA Y PODA PARA EL CACOM 3 VF 2018</t>
  </si>
  <si>
    <t>AMARRE ASEO VF2019</t>
  </si>
  <si>
    <t>AMARRE JARDINES VF2019</t>
  </si>
  <si>
    <t>SERVICIO DE ASEO UNIDAD CTO 1</t>
  </si>
  <si>
    <t>MANTENIMIENTO SUBESTACIÓN Y PLANTAS ELÉCTRICAS CACOM3</t>
  </si>
  <si>
    <t>MANTENIMIENTO CORRECTIVO PLANTA ELECTRICA DE EMERGENCIA MARCA STEMAC MODELO 4236 MOTOR PERKINS 75 KVA 220V</t>
  </si>
  <si>
    <t>MANTENIMIENTO PREVENTIVO ANUAL PLANTA AUXILIAR HOBART MODELO 303P502396 NO. FAC AMD-0219</t>
  </si>
  <si>
    <t>MANTENIMIENTO PREVENTIVO ANUAL PLANTA AUXILIAR HOBART MODELO 308PS12146 NO. FAC AMD-0111</t>
  </si>
  <si>
    <t>MANTENIMIENTO PREVENTIVO ANUAL PLANTA AUXILIAR HOBART MODELO 308PS12146 NO. FAC AMD-0171</t>
  </si>
  <si>
    <t>MANTENIMIENTO PREVENTIVO ANUAL PLANTA AUXILIAR HOBART MODELO 308PS13520 NO. FAC AMD-0135</t>
  </si>
  <si>
    <t xml:space="preserve">MANTENIMIENTO PREVENTIVO ANUAL PLANTA AUXILIAR HOBART MODELO 308PS13520 NO. FAC AMD-0169 </t>
  </si>
  <si>
    <t>MANTENIMIENTO PREVENTIVO ANUAL PLANTA AUXILIAR HOBART MODELO 308PS13520 NO. FAC AMD-0170</t>
  </si>
  <si>
    <t>SERVICIO DE ASEO FCT. 2768394 INTERASEO S.A.S. E.S.P.</t>
  </si>
  <si>
    <t>AGUA, ASEO Y ALCANTARILLADO</t>
  </si>
  <si>
    <t>ENERGIA ELECTRICA</t>
  </si>
  <si>
    <t>CONSUMO ENERGÍA ELÉCTRICA ESTACIÓN RADAR RIOHACHA</t>
  </si>
  <si>
    <t>SERVICIO DE ENERGIA RIOHACHA FACTURA ENERO</t>
  </si>
  <si>
    <t>FN-0000107154 SERVICIO DE ENERGIA DE LA UNIDAD</t>
  </si>
  <si>
    <t>SERVICIO DE ENERGIA PAC RIOHACHA FT. 33101802025650OFICIO 3930045872</t>
  </si>
  <si>
    <t>SERVICIO DE ENERGIA FCT. FN-0000109363 EMGESA S.A. E.S.P. OFICIO 3900033803 GRUAL-ESINS-56-23.</t>
  </si>
  <si>
    <t>GAS NATURAL</t>
  </si>
  <si>
    <t>SERVICIO DE GAS ENERO</t>
  </si>
  <si>
    <t>2034317627/2034317554/2033162652/2034317481/2033162803 SERVICIO DE GAS NATURAL</t>
  </si>
  <si>
    <t>TELEFONIA FIJA</t>
  </si>
  <si>
    <t>SERVICIO TELEFONIA FIJA ENERO</t>
  </si>
  <si>
    <t>SERVICIO DE INTERNET</t>
  </si>
  <si>
    <t>PAGO DE INTERNET ENERO</t>
  </si>
  <si>
    <t>COMISIONES OPERATIVAS</t>
  </si>
  <si>
    <t xml:space="preserve">COMISIONES ADMINISTRATIVAS </t>
  </si>
  <si>
    <t>PASAJES TERRESTRES NACIONALES</t>
  </si>
  <si>
    <t>COMISIONES - DIRES</t>
  </si>
  <si>
    <t>VIATICOS COMISIONES ADMINISTRATIVAS</t>
  </si>
  <si>
    <t>VIATICOS Y GASTOS DE VIAJE PASAPORTE 05</t>
  </si>
  <si>
    <t>VIATICOS Y GASTOS DE VIAJE AL INTERIOR PASAPORTE 05</t>
  </si>
  <si>
    <t>VIATICOS Y GASTOS DE VIAJE AL INTERIOR DEL PAIS PASAPORTE 05</t>
  </si>
  <si>
    <t xml:space="preserve">TALCO INSECTICIDA, ANTISEPTICO Y DESODORANTE, AROMATIZANTE </t>
  </si>
  <si>
    <t xml:space="preserve">CIPERMETRINA 15% X LITRO </t>
  </si>
  <si>
    <t xml:space="preserve">LARVICIDA Y ANTISEPTICO  PARA USO EXTERNO  X 250 ML </t>
  </si>
  <si>
    <t xml:space="preserve">JABON ANTIPARASITARIO DE USO EXTERNO </t>
  </si>
  <si>
    <t xml:space="preserve">POZUELO METALICO </t>
  </si>
  <si>
    <t xml:space="preserve">GUACAL EN PLASTICO LARGO 1 MT  ANCHO 50 CM ALTO 60 CM </t>
  </si>
  <si>
    <t xml:space="preserve">BOZALES  EN LONA NEGRO  AJUSTABLES </t>
  </si>
  <si>
    <t xml:space="preserve">TRAILLAS X 15 METROS  EN CINTA TIBULAR HERRAJE BRONCE COCIDA </t>
  </si>
  <si>
    <t xml:space="preserve">CEPILLOS CERDAS DURAS  PARA PEINAR PERROS </t>
  </si>
  <si>
    <t xml:space="preserve">PELOTAS MACIZAS </t>
  </si>
  <si>
    <t xml:space="preserve">SHAMPOO DE BAÑO  PARA PERRO POR GALON </t>
  </si>
  <si>
    <t xml:space="preserve">SERVICIOS MEDICOS HOSPITALIZACION  VETERINARIOS </t>
  </si>
  <si>
    <t xml:space="preserve">ESTATUILLAS </t>
  </si>
  <si>
    <t>PLACAS</t>
  </si>
  <si>
    <t>EXAMENES MEDICOS SALUD OCUPACIONAL PERSONAL CIVIL Y UN PERSONAL MILITAR</t>
  </si>
  <si>
    <t>SERVICIO DE OPERACIÓN A TODO COSTO DE LA PLANTA DE TRATAMIENTO DE AGUA RESIDUAL Y CENTRO DE ENTRENAMIENTO ACUATICOS DE OFICIALES Y SUBOFICIALES, SERVICIO DE MANTENIMIENTO EN LA PLANTA DE TRATAMIENTO DE AGUA POTABLE</t>
  </si>
  <si>
    <t>SERVICIO DE OPERACIÓN A TODO COSTO DE LA PLANTA DE TRATAMIENTO DE AGUA RESIDUAL Y CENTRO DE ENTRENAMIENTO ACUATICOS DE OFICIALES Y SUBOFICIALES, SERVICIO DE MANTENIMIENTO EN LA PLANTA DE TRATAMIENTO DE AGUA POTABLE VF2018</t>
  </si>
  <si>
    <t>SERVICIOS PARA LA REALIZACIÓN DEL ANÁLISIS FISICOQUÍMICO Y MICROBIOLÓGICO DE  MUESTRAS DE AGUA POTABLE, POZO PROFUNDO  Y CENTROS DE ENTRENAMIENTO ACUÁTICO DEL COMANDO AEREO DE COMBATE Nº 3</t>
  </si>
  <si>
    <t>SERVICIOS DE TRANSPORTE Y DISPOSICIÓN DE LOS RESIDUOS PELIGROSOS</t>
  </si>
  <si>
    <t>SERVICIOS DE ESPECIALISTAS EN CONTROL Y ERRADICACIÓN DE PLAGAS (FUMIGACIÓN Y DESRATIZACIÓN EN TODOS LOS SECTORES ADMINISTRATIVOS).</t>
  </si>
  <si>
    <t>TASA DE CAPTACIÓN DE AGUA SUBTERRANEA</t>
  </si>
  <si>
    <t>TASA RETRIBUTIVA POR VERTIMIENTO</t>
  </si>
  <si>
    <t>SEGUIMIENTO PLAN DE MANEJO AMBIENTAL</t>
  </si>
  <si>
    <t>SEGUMIENTO AGUAS SUBTERRANEAS</t>
  </si>
  <si>
    <t>SEGUIMIENTO VERTIMIENTOS LIQUIDOS</t>
  </si>
  <si>
    <t>SEGUMIENTO MANEJO DE RESIDUOS HOSPITALARIOS SANIDAD</t>
  </si>
  <si>
    <t>RECARGA DE EXTINTORES</t>
  </si>
  <si>
    <t>SERVICIO DE MANO OBRA CON CUADRILLAS PARA EL CACOM3</t>
  </si>
  <si>
    <t>SERVICIO DE MANO OBRA CON CUADRILLAS PARA EL CACOM3 VF2018</t>
  </si>
  <si>
    <t>ADMINISTRACION LOTES DE JUAN DE ACOSTA</t>
  </si>
  <si>
    <t>SERVICIO DE ELABORACION DE ARREGLOS FLORALES</t>
  </si>
  <si>
    <t>REVISION TECNICOMECANICA</t>
  </si>
  <si>
    <t>AMARRE MANO DE OBRA VF2019</t>
  </si>
  <si>
    <t>AMARRE SERVICIO OPERACION VF2019</t>
  </si>
  <si>
    <t>ARNES MULTIPROPOSITO CON ESLINGA POSICIONAMIENTO</t>
  </si>
  <si>
    <t xml:space="preserve">ARNÉS DIELÉCTRICO MULTIPROPOSITO CRUZADO CON SOPORTE LUMBAR </t>
  </si>
  <si>
    <t>BOTA EN PVC BLANCA SUELA ANTIDESLIZANTE X PAR</t>
  </si>
  <si>
    <t>BOTA DE SEGURIDAD DIELECTRICA X PAR</t>
  </si>
  <si>
    <t>BOTAS DE SEGURIDAD MOTOCICLISTA X PAR</t>
  </si>
  <si>
    <t>CARETA PARA SOLDADOR</t>
  </si>
  <si>
    <t>CASCO DE SEGURIDAD</t>
  </si>
  <si>
    <t>CASCO PARA MOTOCICLISTAS COLOR NEGRO ABATIBLE</t>
  </si>
  <si>
    <t>CODERAS PARA MOTOCILISTAS</t>
  </si>
  <si>
    <t>CHALECO REFLECTIVO NARANJA</t>
  </si>
  <si>
    <t>CINTURON REFLECTIVO</t>
  </si>
  <si>
    <t>DELANTAL EN PVC COCINA</t>
  </si>
  <si>
    <t>DELANTAL PVC LARGO</t>
  </si>
  <si>
    <t>GAFAS OSCURAS FILTRO UV</t>
  </si>
  <si>
    <t>GAFAS SEGURIDAD LENTE CLARO FILTRO UV</t>
  </si>
  <si>
    <t>GUANTES CUERO SINTÉTICO X PAR</t>
  </si>
  <si>
    <t>GUANTES DE MALLA EN ACERO INOXIDABLE</t>
  </si>
  <si>
    <t>GUANTES DIELÉCTRICOS CATEGORIA CLASE 1 X PAR</t>
  </si>
  <si>
    <t>GUANTES HYFLEX X PAR</t>
  </si>
  <si>
    <t>GUANTES LATEX X CAJA</t>
  </si>
  <si>
    <t>GUANTES VINILO X CAJA</t>
  </si>
  <si>
    <t>GUANTES NITRILO X CAJA</t>
  </si>
  <si>
    <t xml:space="preserve">GUANTES NEOPRENO </t>
  </si>
  <si>
    <t xml:space="preserve">GUANTES NITRILO LARGOS </t>
  </si>
  <si>
    <t>GUANTES DE VAQUETA</t>
  </si>
  <si>
    <t xml:space="preserve">MASCARILLA CONTRA PARTICULAS N95 </t>
  </si>
  <si>
    <t>MONOGAFA SOLDADURA AUTOGENA</t>
  </si>
  <si>
    <t>POLAINAS PARA SOLDADOR</t>
  </si>
  <si>
    <t>RESPIRADOR CON FILTRO PESTICIDAS</t>
  </si>
  <si>
    <t>RESPIRADOR FULL FACE CON CARTUCHOS PARA PINTURAS</t>
  </si>
  <si>
    <t>RESPIRADOR MEDIA CARA CON CARTUCHOS PARA ACIDOS O VAPORES ORGANICOS</t>
  </si>
  <si>
    <t>RODILLERAS PARA MOTOCILISTAS</t>
  </si>
  <si>
    <t>SOMBRERO PAVA</t>
  </si>
  <si>
    <t>TAPA OIDO INSERCION ESPUMA 33 DB DE NRR X CAJA</t>
  </si>
  <si>
    <t>TAPA OIDOS SILICONA NRR 27 DB X CAJA</t>
  </si>
  <si>
    <t>TAPABOCAS DESECHABLE</t>
  </si>
  <si>
    <t>TAPAOIDOS DIADEMA NRR 30 DB</t>
  </si>
  <si>
    <t>TRAJE COMPLETO ALTA TEMPERATURA O PETO  CARNAZA</t>
  </si>
  <si>
    <t>TRAJE TYVEK</t>
  </si>
  <si>
    <t>IMPUESTO PREDIAL UNIFICADO MUNICIPIO DE MALAMBO FT.2766/67/69/70/72/73/75 OFICIO 3900029253/293</t>
  </si>
  <si>
    <t>PAGO IMPUESTO PREDIAL 2018 AL DISTRITO ESPECIAL, INDUSTRIAL Y PORTUARIO DE BARRANQUILLA REC. OFIAIL DE PAGO 500910128/136/316/321/324/328/333/337/341/349/351/356/366/371/372/378. OFICIO 3900032543 GRUAL-ESINS-56-23.</t>
  </si>
  <si>
    <t>IMPUESTO PREDIAL UNIFICADO ALCALDIA DE SOLEDAD FCT. 008563949 Y 008563951</t>
  </si>
  <si>
    <t>PAGO IMPUESTO DE VEHICULO SEGUN AUTORIZACION DE PAGO 022</t>
  </si>
  <si>
    <t>ADQUISICIÓN DE PUERTAS PARA HANGARES GRUPO TÉCNICO CACOM-3</t>
  </si>
  <si>
    <t>CURVAS CONDUIT PVC DE 1/2</t>
  </si>
  <si>
    <t>CURVAS CONDUIT PVC DE 3/4</t>
  </si>
  <si>
    <t>CURVAS CONDUIT PVC DE 1”</t>
  </si>
  <si>
    <t>HEBILLAS  DE 3/4</t>
  </si>
  <si>
    <t>LÁMPARA SUMERGIBLE BP12 DE 600K</t>
  </si>
  <si>
    <t>FUSIBLE  H 15 KV 11- 25 AMP LARGO</t>
  </si>
  <si>
    <t>FUSIBLE  H 15 KV 1-10 AMP LARGO</t>
  </si>
  <si>
    <t>FUSIBLE  H 15 KV 51-100 AMP LARGO</t>
  </si>
  <si>
    <t>FUSIBLE  H 15 KV-26-50 AMP LARGO</t>
  </si>
  <si>
    <t>ALAMBRE CU DESNUDO NO.12 AWG</t>
  </si>
  <si>
    <t>BORNA 2</t>
  </si>
  <si>
    <t>BORNA 2/0</t>
  </si>
  <si>
    <t>BORNA 4/0</t>
  </si>
  <si>
    <t>CABLE CU DESNUDO NO.2 AWG</t>
  </si>
  <si>
    <t>CABLE CU THWN NO.2/0 AWG</t>
  </si>
  <si>
    <t>CABLE CU THWN NO.4/0 AWG</t>
  </si>
  <si>
    <t>CAJA GALVANIZADA OCTOGONAL 4"</t>
  </si>
  <si>
    <t>CAJA GALVANIZADA 5800</t>
  </si>
  <si>
    <t>MOTORES ELECTRICOS</t>
  </si>
  <si>
    <t>MANTENIMIENTO Y ADECUACIÓN DEL CASINO DE OFICIALES UBICADO EN EL CACOM-3</t>
  </si>
  <si>
    <t>MANTENIMIENTO A TODO COSTO AIRES ACONDICIONADOS DE CACOM-3</t>
  </si>
  <si>
    <t>MANTENIMIENTO CUARTOS FRIOS</t>
  </si>
  <si>
    <t>SERVICIO DE ASEO UNIDAD CTO 2</t>
  </si>
  <si>
    <t>AUTORIZACION 42 FACTURA INTERASEO 2788283</t>
  </si>
  <si>
    <t>SERVICIO DE ENERGIA RADAR PAC RIOHACHA FCT. 33101804024954 ELECTRICARIBE S.A. E.S.P. OFICIO 3930087566 GRUTE-GTECRA-17-2.</t>
  </si>
  <si>
    <t>SERVICIO DE ENERGIA RADAR RIOHACHA FCT. 33101805025033 ELECTRICARIBE S,.A. E.S.P. OFICIO 3900098745-GRUTE-GTECRA.</t>
  </si>
  <si>
    <t>SERVICIO DE ENERGIA FCT. FN-0000110839 EMGESA S.A.E.S.P. OFICIO 3900050243 GRUAL-ESINS-56-23.</t>
  </si>
  <si>
    <t>SERVICIO DE ENERGIA FACTURA #111654 MAYO</t>
  </si>
  <si>
    <t>SERVIICO DE GAS NATURAL FT.2035962054 GASES DEL CARIBE S.A. E.S.P. OFICIO 3900028133-GRUAL-ESINS-56-23.</t>
  </si>
  <si>
    <t>SERVICIO DE GAS NATURAL FT.2037086339 GASES DEL CARIBE S.A. E.S.P.</t>
  </si>
  <si>
    <t>SERVICIO DE INSPECCION DE INSTALACION DE GAS NATURAL EN SERVICIO DE USO INDUSTRIAL FCT. 4791 INSPECCION Y CONSTRUCCION DE REDES S.A.S.</t>
  </si>
  <si>
    <t>SERVICIO DE GAS NATURAL EDIFICIO HORUS RAPAZ FCT VARIAS OFICIO 3900052933 GRUAL-ESINS-56-23.</t>
  </si>
  <si>
    <t>SERVICIO DE GAS NATURAL FCT. 2038123481 GASES DEL CARIBE S.A. E.S.P. OFICIO 3900060343 GRUAL-ESINS-56-23</t>
  </si>
  <si>
    <t>SERVICIO DE GAS</t>
  </si>
  <si>
    <t>SERVICIO DE GAS NATURAL FCT. 2039390355 GASES DEL CARIBE S.A. E.S.P. OFICIO 3900080153 GRUAL-ESINS.</t>
  </si>
  <si>
    <t>OPERACIÓN Y MONITOREO INFRAESTRUCTURA DE SERVICIOS BÁSICOS RADARES CACOM-3</t>
  </si>
  <si>
    <t>JUEGO DE SABANAS PARA CAMA SENCILLA</t>
  </si>
  <si>
    <t>SOBRANTE SABANAS -10</t>
  </si>
  <si>
    <t>TOALLAS DE CUERPO</t>
  </si>
  <si>
    <t>TOALLAS DE MANO</t>
  </si>
  <si>
    <t>TOALLAS DE PIE</t>
  </si>
  <si>
    <t>EDREDONES DE CAMA SENCILLA</t>
  </si>
  <si>
    <t>CPA ADICION PETAP Y PETAR</t>
  </si>
  <si>
    <t>AMARRE ANALISIS DE AGUA VF2019</t>
  </si>
  <si>
    <t>AMARRE RESIDUOS PELIG VF2019</t>
  </si>
  <si>
    <t>SOBRANTE APOYO FLOR</t>
  </si>
  <si>
    <t>ESTUFAS ELECTRICAS</t>
  </si>
  <si>
    <t>ULTRASONIC TRANSDUCER KIT P/N NEK-A-T-37MLG-M</t>
  </si>
  <si>
    <t>COMPRESOR LIBRE DE ACEITE PARA AIRE SECO MEDICINAL CABEZOTE MOTOR DE 1.5 HP Y TANQUE ACUMULADOR DE 30 O 60 LITROS.</t>
  </si>
  <si>
    <t>DIA DE LA FAMILIA CACOM-3</t>
  </si>
  <si>
    <t>JUEGO DE COPAS CDT 1/2" MULTIESTRIAS</t>
  </si>
  <si>
    <t>JUEGO DE COPAS CDT 1/2" ALLEN</t>
  </si>
  <si>
    <t>JUEGO DE COPAS CDT 1/2" TORX</t>
  </si>
  <si>
    <t>CALIBRADOR DE ROSCA MIXTO</t>
  </si>
  <si>
    <t>CALIBRADOR DE LAINAS MIXTO</t>
  </si>
  <si>
    <t>PUNTA LOGICA</t>
  </si>
  <si>
    <t>PRENSA ANILLOS MEDIANO</t>
  </si>
  <si>
    <t>JUEGO DESTORNILLADOR 10PZ</t>
  </si>
  <si>
    <t>DESTORNILLADOR DE PALA 3/8" X 12"</t>
  </si>
  <si>
    <t>DESTORNILLADOR DE ESTRIA 5/16" X 12"</t>
  </si>
  <si>
    <t>JUEGO DE LLAVES ALLEN MILIMETRICAS LARGA</t>
  </si>
  <si>
    <t>JUEGO DE LLAVES ALLEN PULGADAS LARGA</t>
  </si>
  <si>
    <t>JUEGO DE LLAVES ALLEN TORX LARGA</t>
  </si>
  <si>
    <t>JUEGO DE LLAVES CORONA MILIMETRICO</t>
  </si>
  <si>
    <t>JUEGO DE LLAVES CORANA PULGADAS</t>
  </si>
  <si>
    <t>HOMBRE SOLO RECTO 10"</t>
  </si>
  <si>
    <t>HOMBRE SOLO DE CADENA</t>
  </si>
  <si>
    <t>LLAVE DE CADENA 15"</t>
  </si>
  <si>
    <t>LLAVE DE EXPANSION 12"</t>
  </si>
  <si>
    <t>JUEGO DE LLAVES MIXTA 6MM A 32MM</t>
  </si>
  <si>
    <t>RECOGEDOR MAGNETICO FLEXIBLE</t>
  </si>
  <si>
    <t>MARTILLO DE GOLPE SECO</t>
  </si>
  <si>
    <t>MONA MANGO DE FIBRA 2 LB</t>
  </si>
  <si>
    <t>JGO. DE BOTADORES CILINDRICOS</t>
  </si>
  <si>
    <t>LLAVE DE TACON MILIMETRICA</t>
  </si>
  <si>
    <t>LLAVE DE TACON EN PULGADA</t>
  </si>
  <si>
    <t>PATA DE CABRA</t>
  </si>
  <si>
    <t>JUEGO DE PINZAS CONTRARIAS</t>
  </si>
  <si>
    <t>TORQUIMETRO DE 3/8" FT/LB</t>
  </si>
  <si>
    <t>TORQUIMETRO DE 1/2" FT/LB</t>
  </si>
  <si>
    <t>JUEGO DE EXTRACTORES INTERIOR Y EXTERNO</t>
  </si>
  <si>
    <t>PINZA FLEXIBLE</t>
  </si>
  <si>
    <t>PINZA PICO LORO 10"</t>
  </si>
  <si>
    <t>ALICATE UNIVERSAL 8"</t>
  </si>
  <si>
    <t>CORTA FRIO DE 7"</t>
  </si>
  <si>
    <t>PINZA DE PUNTA 8"</t>
  </si>
  <si>
    <t>PINZA DE PUNTA LAGAR</t>
  </si>
  <si>
    <t xml:space="preserve">JUEGO DE ABOCINADOR </t>
  </si>
  <si>
    <t>JUEGO DE CINCELES</t>
  </si>
  <si>
    <t>JUEGO DE COPAS TIPO Q CDT 1/2"</t>
  </si>
  <si>
    <t>LLAVE DE CORREA</t>
  </si>
  <si>
    <t>JUEGO DE EXTRACTOR PARA BRAZO AXIAL</t>
  </si>
  <si>
    <t>JUEGO DE 11 PZ PARA REMOVER EMBRAGUE</t>
  </si>
  <si>
    <t>CALIBRADOR PARA TORX</t>
  </si>
  <si>
    <t>JUEGO DE LIMAS JOYEROS</t>
  </si>
  <si>
    <t>JUEGO DE LIMAS TALLER</t>
  </si>
  <si>
    <t>JUEGO EXTRACTOR DE TORNILLO</t>
  </si>
  <si>
    <t>BERBIQUI DE 1/2"</t>
  </si>
  <si>
    <t>ADAPTADOR DE 1/2" A 3/8"</t>
  </si>
  <si>
    <t>ADAPTADOR DE 3/4" A 1/2"</t>
  </si>
  <si>
    <t>NAVAJA METALICA INDUSTRIAL</t>
  </si>
  <si>
    <t>PISTOLA DE SOLDADURA DE ESTAÑO</t>
  </si>
  <si>
    <t>MANGUERA OXICORTE</t>
  </si>
  <si>
    <t>MEZCLADOR DE SOLDADURA CON PUNTAS</t>
  </si>
  <si>
    <t>MANOMETROS DE OXICORTE</t>
  </si>
  <si>
    <t>JUEGO DE MARTILLO DE LATONERIA CON PESAS</t>
  </si>
  <si>
    <t>HOMBRE SOLO EN C</t>
  </si>
  <si>
    <t>HOMBRE SOLO SENCILLO</t>
  </si>
  <si>
    <t>ACEITERA</t>
  </si>
  <si>
    <t>JUEGO DE COPAS Y LLAVES MULTIPLE</t>
  </si>
  <si>
    <t>PROBADOR DE COMPRESION DE MOTORES A GASOLINA</t>
  </si>
  <si>
    <t>ENGRASADORA MANUAL CON RUEDA</t>
  </si>
  <si>
    <t>MULTIMETRO</t>
  </si>
  <si>
    <t>PULIDORA PEQUEÑA</t>
  </si>
  <si>
    <t>AIRE ACONDICIONADO DE 60000 BTU/220VAC/TRIFASICO REF 410</t>
  </si>
  <si>
    <t>AIRE ACONDICIONADO DE 24000 BTU/220VAC/REF 410</t>
  </si>
  <si>
    <t>AIRE ACONDICIONADO DE 18000 BTU/220VAC/REF 410</t>
  </si>
  <si>
    <t>AIRE ACONDICIONADO DE 12000 BTU/220VAC/REF 410</t>
  </si>
  <si>
    <t>VASO CRISTAL PARA JUGO</t>
  </si>
  <si>
    <t>COPA DE AGUA</t>
  </si>
  <si>
    <t>JARRA DE VIDRIO AGUA 2.66 LITROS</t>
  </si>
  <si>
    <t>BANDEJA ELECTROPLATA RECTANGULAR</t>
  </si>
  <si>
    <t>BANDEJA ELECTROPLATA REDONDA</t>
  </si>
  <si>
    <t>TERMO PARA CAFÉ 1.5 LITROS</t>
  </si>
  <si>
    <t>PAGO TRASPASO VEHICULAR</t>
  </si>
  <si>
    <t>CACOM 4</t>
  </si>
  <si>
    <t>204-3-2</t>
  </si>
  <si>
    <t>204-5-3</t>
  </si>
  <si>
    <t>204-21-8</t>
  </si>
  <si>
    <t>204-41-2</t>
  </si>
  <si>
    <t>DOCENTES COLEGIO LUIS F. PINTO</t>
  </si>
  <si>
    <t>DOCENTES COLEGIO LUIS F. PINTO VF 2018</t>
  </si>
  <si>
    <t>IMPUESTO DE VEHICULOS CACOM-4</t>
  </si>
  <si>
    <t>IMPUESTO DE VEHICULOS CACOM-4 VALLE DEL CAUCA</t>
  </si>
  <si>
    <t>IMPUESTO PREDIAL CACOM-4</t>
  </si>
  <si>
    <t>IMPUESTO PREDIAL FLANDES</t>
  </si>
  <si>
    <t>SALDO SOBRE TASA AMBIENTAL MELGAR Y FLANDES</t>
  </si>
  <si>
    <t>SALDO IMPUESTO BOMBERIL</t>
  </si>
  <si>
    <t>CONCESION AGUA POTABLE UNIDAD</t>
  </si>
  <si>
    <t>CONCESION AGUA POTABLE-LA MARIA</t>
  </si>
  <si>
    <t>USO DE AGUA DEL RIO SUMAPAZ</t>
  </si>
  <si>
    <t>SALDO SOLIDOS ARROJADOS AL RIO SUMAPAZ (TASAS RETRIBUTIVAS)</t>
  </si>
  <si>
    <t>TASAS RETRIBUTIVAS TRIMESTRE OCTUBRE A DICIEMBRE 2017</t>
  </si>
  <si>
    <t>SOBRE TASA AMBIENTAL MELGAR Y FLANDES</t>
  </si>
  <si>
    <t>IMPUESTO BOMBERIL</t>
  </si>
  <si>
    <t>TASA USO DE AGUA TERCER Y CUARTO TRIMESTRE 2017</t>
  </si>
  <si>
    <t>GIMNASIO INFANTIL</t>
  </si>
  <si>
    <t>TIJERA PODADORA MANGO CORTO</t>
  </si>
  <si>
    <t>TIJERA PODADORA MANGO LARGO</t>
  </si>
  <si>
    <t>ALICATE</t>
  </si>
  <si>
    <t xml:space="preserve">LLAVE 12 </t>
  </si>
  <si>
    <t>HOMBRESOLO</t>
  </si>
  <si>
    <t>TIJERA CORTADORA DE TUBO</t>
  </si>
  <si>
    <t>SEGUETA CORTA TUBO</t>
  </si>
  <si>
    <t xml:space="preserve">JUEGO DE COPAS </t>
  </si>
  <si>
    <t>JUEGO DE LLAVES BOCA FIJA TIPO RATCHE</t>
  </si>
  <si>
    <t>PALUSTRE</t>
  </si>
  <si>
    <t>LLANA METALICA LISA</t>
  </si>
  <si>
    <t>CARETILLA TOLVA METALICA Y LLANTA MACIZA</t>
  </si>
  <si>
    <t>PUNTERO PALA - PUNTA</t>
  </si>
  <si>
    <t>PERTIGA</t>
  </si>
  <si>
    <t>ALICATE PELACABLE</t>
  </si>
  <si>
    <t>CORTAFRIO</t>
  </si>
  <si>
    <t>JUEGO DE PINZAS 3 PIEZAS</t>
  </si>
  <si>
    <t>JUEGO DE DESTORNILLADOR 7 PZS</t>
  </si>
  <si>
    <t>PINZA VOLTIAMPERIMETRICA</t>
  </si>
  <si>
    <t>PINZA PUNTA RECTA</t>
  </si>
  <si>
    <t>HACHA DE MANO</t>
  </si>
  <si>
    <t>PALAS EXCAVADORAS</t>
  </si>
  <si>
    <t>CALIBRADOR O PIE DE REY UNIVERSAL 150 MM</t>
  </si>
  <si>
    <t>LLAVES TORX T 40 CON MANIJA EN T</t>
  </si>
  <si>
    <t>GALGAS CALIBRADORAS DE BUJIAS</t>
  </si>
  <si>
    <t>DESTORNILLADOR DE IMPACTO METALICO</t>
  </si>
  <si>
    <t>LLAVE DE COPA DE 19 MM</t>
  </si>
  <si>
    <t>HOMBRESOLO DE 10"</t>
  </si>
  <si>
    <t>LLAVE MIXTA DE 13 MM</t>
  </si>
  <si>
    <t>ALICATE ARTICULADO EN PINZA</t>
  </si>
  <si>
    <t xml:space="preserve">EXTRACTOR DE VOLANTE DE 3 BRAZOS </t>
  </si>
  <si>
    <t>PINZA DE ACCION CONTRARIA</t>
  </si>
  <si>
    <t>CALIBRADOR DIGITAL 0 A 6</t>
  </si>
  <si>
    <t xml:space="preserve">CAUTIN DE BUTANO PARA SOLDAR </t>
  </si>
  <si>
    <t xml:space="preserve">BATTERY CHARGER </t>
  </si>
  <si>
    <t>LIJADORA ORBITAL NEUMATICA</t>
  </si>
  <si>
    <t>MANGUERA DE 50 MTS AIRE</t>
  </si>
  <si>
    <t xml:space="preserve">PISTOLA DE PINTURA </t>
  </si>
  <si>
    <t>CORTADOR DE ALAMBRE</t>
  </si>
  <si>
    <t>GRASERA MANUAL</t>
  </si>
  <si>
    <t>IMPREVISTOS (SALDO MATERIALES DE CONSTRUCCION, HERRAMIENTAS Y EQUIPOS)</t>
  </si>
  <si>
    <t>SISTEMA DE SONIDO PORTATIL</t>
  </si>
  <si>
    <t xml:space="preserve">CAMARA SEMIPROFESIONAL </t>
  </si>
  <si>
    <t xml:space="preserve">VIDEO BEAM INTERACTIVO </t>
  </si>
  <si>
    <t>TELON DE PARED COMPATIBLE CON VIDEO BEAM</t>
  </si>
  <si>
    <t>EQUIPO DE SONIDO</t>
  </si>
  <si>
    <t>CAMARA DIGITAL SEMIPROFESIONAL</t>
  </si>
  <si>
    <t>CAMARA DIGITAL COMPACTA</t>
  </si>
  <si>
    <t>COMPUTADORES DE ESCRITORIO CORPORATIVO CON LICENCIA WINDOWS</t>
  </si>
  <si>
    <t>UPS TRIFASICA 15KVA</t>
  </si>
  <si>
    <t>SISTEMA DE FILTRO DE AGUA</t>
  </si>
  <si>
    <t>ESTUFA INDUSTRIAL</t>
  </si>
  <si>
    <t>MAQUINA FABRICADORA DE HIELO</t>
  </si>
  <si>
    <t>REFRIGERADOR INDUSTRIAL</t>
  </si>
  <si>
    <t>MOTOSIERRA</t>
  </si>
  <si>
    <t>PLANTA ELECTRICA</t>
  </si>
  <si>
    <t>TALADRO DE 1/2</t>
  </si>
  <si>
    <t>LIJADORA DE BANDA</t>
  </si>
  <si>
    <t>PISTOLA NEUMATICA PARA PUNTILLA</t>
  </si>
  <si>
    <t>PRENSA ESQUINERA PARA MARQUETERIA</t>
  </si>
  <si>
    <t xml:space="preserve">TALADRO PERCUTOR </t>
  </si>
  <si>
    <t>PRENSA DE BANCO</t>
  </si>
  <si>
    <t>COMPRESOR TIPO PANCAKE</t>
  </si>
  <si>
    <t>ELECTROBOMBA DE 1/2 HP</t>
  </si>
  <si>
    <t>ELECTROBOMBA DE 2 HP DE VACIO PARA CEBADO</t>
  </si>
  <si>
    <t xml:space="preserve">ELECTROBOMBA DE 1 HP PARA COMBUSTIBLE CON MANGUERAS DE SUCCION Y DESCARGA </t>
  </si>
  <si>
    <t>BOMBA DE VACIO MEDIANA</t>
  </si>
  <si>
    <t xml:space="preserve">AIRE ACONDICIONADO TIPO MINISPLIT PARED INVERTER V 12.000 BTU </t>
  </si>
  <si>
    <t xml:space="preserve">AIRE ACONDICIONADO TIPO MINISPLIT PARED INVERTER V 18.000 BTU </t>
  </si>
  <si>
    <t xml:space="preserve">AIRE ACONDICIONADO TIPO MINISPLIT PARED INVERTER V 24.000 BTU </t>
  </si>
  <si>
    <t xml:space="preserve">AIRE ACONDICIONADO TIPO PISO TECHO INVERTER V 36.000 BTU </t>
  </si>
  <si>
    <t xml:space="preserve">AIRE ACONDICIONADO TIPO FANCOIL DESNUDO OCULTO EN TECHO COMPRESOR INVERTER REFRIGERANTE R410 54.000 BTU </t>
  </si>
  <si>
    <t xml:space="preserve">AIRE ACONDICIONADO TIPO SUSPENDIDO TECHO INVERTER  54.000 BTU </t>
  </si>
  <si>
    <t>LAVADORA - SECADORA</t>
  </si>
  <si>
    <t>AIRE ACONDICIONADO DE 8TON SIMULADOR H CANATAL</t>
  </si>
  <si>
    <t>AIRE ACONDICIONADO DE 3TON SIMULADOR HUEY CUARTO UPS</t>
  </si>
  <si>
    <t>AIRE ACONDICIONADO TIPO INVERTER 24.000 BTU</t>
  </si>
  <si>
    <t>AIRE ACONDICIONADO TIPO INVERTER 12.000 BTU</t>
  </si>
  <si>
    <t>RADIOS PUNTO A PUNTO</t>
  </si>
  <si>
    <t>LAMINADORA PARA FICHEROS</t>
  </si>
  <si>
    <t>SALDO INSUMOS FICHEROS Y PAPELERÍA</t>
  </si>
  <si>
    <t>ESTIBAS PLASTICAS</t>
  </si>
  <si>
    <t xml:space="preserve">LOCKER SENCILLO </t>
  </si>
  <si>
    <t xml:space="preserve">PUESTO DE TRABAJO GERENCIAL </t>
  </si>
  <si>
    <t>GABINETE ARCHIVADOR</t>
  </si>
  <si>
    <t>TANDEM 3 PUESTOS</t>
  </si>
  <si>
    <t>SILLA DE OFICINA</t>
  </si>
  <si>
    <t>ESCALERA</t>
  </si>
  <si>
    <t>CARRITO DE SERVICO CERRADO PARA DESPERDICIOS ALIMENTOS</t>
  </si>
  <si>
    <t>ESCALERA TIJERA DE 6 PASOS</t>
  </si>
  <si>
    <t>ESCALERA TIJERA 11 PASOS</t>
  </si>
  <si>
    <t>ESCALERA DOBLE CON LAZO</t>
  </si>
  <si>
    <t>PUPITRES</t>
  </si>
  <si>
    <t>MUEBLE TIPO ESCRITORIO</t>
  </si>
  <si>
    <t>SILLA ISOSCELES</t>
  </si>
  <si>
    <t>CAMAS  SEMIDOBLE</t>
  </si>
  <si>
    <t xml:space="preserve">SILLAS DE COMPUTO A GAS DE BRAZOS  </t>
  </si>
  <si>
    <t xml:space="preserve">MESA DE NOCHE </t>
  </si>
  <si>
    <t>PERSIANA EN ALUMINIO</t>
  </si>
  <si>
    <t>SILLAS TIPO EJECUTIVO - TIPO DIRECTOR</t>
  </si>
  <si>
    <t>PUESTO SENCILLO EN L 1.50M X 1.50M (INCLUYE SUPERFICIES DIM 1,50M X 0,60M Y 0,90M X 0,60M,  PORTATECLADO, CAJONERA Y COSTADO)</t>
  </si>
  <si>
    <t>SILLA PUESTO OPERATIVO CON  BRAZOS (ESPALDAR, RODACHINAS, SISTEMA NEUMÁTICO DE TRES FUNCIONES ABSORCIÓN ,ELEVACIÓN Y DESCENSO)</t>
  </si>
  <si>
    <t>SILLA TIPO AULA PUPITRE CON BRAZO RECLINABLE O RETRACTIL</t>
  </si>
  <si>
    <t>LOCKERS</t>
  </si>
  <si>
    <t>MESA METALICA EN ACERO INOXIDABLE 4 PUESTOS</t>
  </si>
  <si>
    <t>ESTANTERIA METALICA TIPO PESADO 2 MTS DE ANCHO POR 80 MTS FONDO Y 1.80 ALTO ENTRE PAÑOS UTILES</t>
  </si>
  <si>
    <t>CAMAROTES METALICOS TRIPLE ALTO 2.00 M ANCHO 1.00M LARGO 1.90M</t>
  </si>
  <si>
    <t>SOFA 3 PUESTOS</t>
  </si>
  <si>
    <t>SOFA 2 PUESTOS</t>
  </si>
  <si>
    <t>POLTRONA</t>
  </si>
  <si>
    <t>DIVISIÓN MODULAR MEDIA ALTURA MIXTA 2,30</t>
  </si>
  <si>
    <t>JUEGO DE MESA Y SILLAS PARA PISCINA 04 PUESTOS</t>
  </si>
  <si>
    <t>CLOSET METÁLICO</t>
  </si>
  <si>
    <t>SALDO ADQUISICION MOBILIARIO Y ENSERES</t>
  </si>
  <si>
    <t>IMPREVISTOS (SALDO ADQUISICION MOBILIARIO Y ENSERES)</t>
  </si>
  <si>
    <t xml:space="preserve">COLCHON  SEMIDOBLE </t>
  </si>
  <si>
    <t xml:space="preserve">COLCHONES SEMIDOBLE EN ESPUMA ORTOPEDICO E INDEFORMABLE, ACABADO ACOLCHADO, TELA TIPO JACQUARD, ANTIALERGICO, FIRME CON UNA ALTURA PROMEDIO DE 22 CMS, RELLENO EN FIBRAS NATURALES. </t>
  </si>
  <si>
    <t>EQUIPO TRABAJO ALTURAS</t>
  </si>
  <si>
    <t>BOTIQUINES PRIMEROS AUXILIOS</t>
  </si>
  <si>
    <t xml:space="preserve">ACEITE DE CORTE </t>
  </si>
  <si>
    <t xml:space="preserve">ACEITE SOLUBLE </t>
  </si>
  <si>
    <t xml:space="preserve">ANTICORROSION LUBRICANT COMPOUND </t>
  </si>
  <si>
    <t>LUBRICANTE PENETRANTE 5,56</t>
  </si>
  <si>
    <t>LPS 2 HUNIDADVY-DUTY LUBRICANT X 312 GR</t>
  </si>
  <si>
    <t>LUBRI-BOND 220 SPRAY (12 ONZAS)</t>
  </si>
  <si>
    <t>LUBRICANT PLASTILUBE, MOLY NO 3 /ML7 PLUS 2</t>
  </si>
  <si>
    <t>LUBRICANTE WD 40 SPRAY</t>
  </si>
  <si>
    <t xml:space="preserve">LUBRICATING OIL MIL-L-7808 </t>
  </si>
  <si>
    <t xml:space="preserve">LUBRICATING OIL MIL-PRF-681 GRADE 1010 </t>
  </si>
  <si>
    <t>LUBRICATING OIL, MIL-L-23699</t>
  </si>
  <si>
    <t>GRASA LUBRICANTE LIGERA PETROLATUM</t>
  </si>
  <si>
    <t>SPECTROMETRIC OIL STANDARD D12-100</t>
  </si>
  <si>
    <t>SPECTROMETRIC OIL STANDARD D12-5</t>
  </si>
  <si>
    <t>SPECTROMETRIC OIL STANDARD D19-0</t>
  </si>
  <si>
    <t>SPECTROMETRIC OIL STANDARD D3-100</t>
  </si>
  <si>
    <t>INSECTICIDA EN SPRAY</t>
  </si>
  <si>
    <t>HERBICIDA</t>
  </si>
  <si>
    <t>LLANTA JHON DEERE  20X10-8</t>
  </si>
  <si>
    <t>LLANTA JHON DEERE 22.5X10.00-8</t>
  </si>
  <si>
    <t>LLANTA JHON DEERE 25X12-9</t>
  </si>
  <si>
    <t xml:space="preserve">LLANTA DELANTERA MONTACARGA  HYSTER </t>
  </si>
  <si>
    <t>MATERIAL ELECTRICO Y ALUMBRADO</t>
  </si>
  <si>
    <t>MATERIAL PARA FERRETERIA</t>
  </si>
  <si>
    <t>PISOS PLASTICOS</t>
  </si>
  <si>
    <t>DISCO CORTE SIERRA DE BANCO</t>
  </si>
  <si>
    <t>MANGUERA ALTA PRESION PARA COMPRESOR</t>
  </si>
  <si>
    <t>PUESTA A TIERRA TEMPORAL</t>
  </si>
  <si>
    <t>CABLE DE NEOPRENO ENCAUCHETADO O DOBLE FUNDA  DE 2X18 ROLLO X 100 MTS</t>
  </si>
  <si>
    <t xml:space="preserve">CONECTOR RJ-11 (4 HILOS) </t>
  </si>
  <si>
    <t xml:space="preserve">CONECTOR RJ-45 (8 HILOS) </t>
  </si>
  <si>
    <t>DISCOS PARA ESMERIL DE 6"</t>
  </si>
  <si>
    <t>CANDADOS DE SEGURIDAD (PUERTAS ALTERNAS DE SEGURIDAD)</t>
  </si>
  <si>
    <t>THINNER INDUSTRIAL</t>
  </si>
  <si>
    <t xml:space="preserve">HIPOCLORITO DE CALCIO 70% </t>
  </si>
  <si>
    <t xml:space="preserve">HIPOCLORITO DE CALCIO 90% </t>
  </si>
  <si>
    <t>POLICLORURO DE ALUMINIO</t>
  </si>
  <si>
    <t xml:space="preserve">HIPOCLORITO DE CALCIO 70% EN BRIQUETA </t>
  </si>
  <si>
    <t>ACIDO MURIÁTICO</t>
  </si>
  <si>
    <t>SAL INDUSTRIAL</t>
  </si>
  <si>
    <t xml:space="preserve">ACLARADOR DE AGUA PARA PISCINA </t>
  </si>
  <si>
    <t>ALCOHOL 
DESNATURALIZADO</t>
  </si>
  <si>
    <t xml:space="preserve">ALCOHOL ISOPROPILICO </t>
  </si>
  <si>
    <t>BOXES GRAPHITE ROD ELECTRODE</t>
  </si>
  <si>
    <t>CORROSION PREVENTIVE COMPOUND</t>
  </si>
  <si>
    <t>PENETRANTE ZL-27A</t>
  </si>
  <si>
    <t xml:space="preserve">REMOVEDOR </t>
  </si>
  <si>
    <t>REVELADOR SKD-S2  SPOTCHEK</t>
  </si>
  <si>
    <t>SKC-S SOLVENT BASED CLEANER/REMOVER</t>
  </si>
  <si>
    <t>ALUMI PREP</t>
  </si>
  <si>
    <t>CINTA DATACARD 535000-003</t>
  </si>
  <si>
    <t>LAMINAS PARA LAMINAR PAQ X 10</t>
  </si>
  <si>
    <t>CARNET PVC ADHESIVO  PAQ X 100</t>
  </si>
  <si>
    <t>CLIP PARA GAFETE TIPO YOYO PAQ X 10</t>
  </si>
  <si>
    <t>PORTA CARNET PAQ X 25</t>
  </si>
  <si>
    <t>BISTURI DE 18MM</t>
  </si>
  <si>
    <t>PAPEL PARA DIPLOMAS TAMAÑO CARTA PAQ X 10</t>
  </si>
  <si>
    <t>BORRADOR PARA TABLERO</t>
  </si>
  <si>
    <t>CARPETA CELUGUIA TAMAÑO OFICIO</t>
  </si>
  <si>
    <t>CINTA DE ENMASCARAR 48MM X 40MT</t>
  </si>
  <si>
    <t>CINTA TRANSPARENTE DE 5CM X 100 MTS</t>
  </si>
  <si>
    <t>CINTA TRANSPARENTE PEQUEÑA 12MM X 20 MTS</t>
  </si>
  <si>
    <t>CLIP TIPO ESTÁNDAR CAJA X 100 UND</t>
  </si>
  <si>
    <t>CLIP MARIPOSA CAJA X 50 UND</t>
  </si>
  <si>
    <t>COSEDORA</t>
  </si>
  <si>
    <t xml:space="preserve">ESFERO DE TINTA NEGRA </t>
  </si>
  <si>
    <t xml:space="preserve">ESFERO DE TINTA ROJA </t>
  </si>
  <si>
    <t xml:space="preserve">LÁPIZ MINA NEGRA NO2 CON BORRADOR </t>
  </si>
  <si>
    <t>LÁPIZ MINA ROJA NO2 CON BORRADOR</t>
  </si>
  <si>
    <t>LIBRO DE 200 FOLIOS</t>
  </si>
  <si>
    <t>MARCADOR BORRABLE CAJA X 10 UND</t>
  </si>
  <si>
    <t>PAPEL BOND 75 GRAMOS TAMAÑO CARTA</t>
  </si>
  <si>
    <t>PAPEL BOND 75 GRAMOS TAMAÑO OFICIO</t>
  </si>
  <si>
    <t>PEGANTE EN BARRA</t>
  </si>
  <si>
    <t>PERFORADORA 2 HUECOS</t>
  </si>
  <si>
    <t>REGLA METÁLICA</t>
  </si>
  <si>
    <t>RESALTADOR CAJA X 10 UND</t>
  </si>
  <si>
    <t>SACAGANCHOS</t>
  </si>
  <si>
    <t>SOBRE MANILA TAMAÑO CARTA PAQ X 50 UND</t>
  </si>
  <si>
    <t>SOBRE MANILA TAMAÑO OFICIO PAQ X 50 UND</t>
  </si>
  <si>
    <t>GANCHO PARA COSEDORA CAJA X 5000 UNDS</t>
  </si>
  <si>
    <t>TINTA PARA SELLOS COLOR NEGRO</t>
  </si>
  <si>
    <t>COLBON 125 GR</t>
  </si>
  <si>
    <t>BORRADOR DE NATA</t>
  </si>
  <si>
    <t>CHINCHES CAJA X 50 UND</t>
  </si>
  <si>
    <t>CARPETA CELUGUÍA AZUL COLGANTE TAMAÑO OFICIO</t>
  </si>
  <si>
    <t>PORTA DIPLOMA</t>
  </si>
  <si>
    <t>IMPREVISTOS (SALDO INSUMOS FICHEROS Y PAPELERÍA)</t>
  </si>
  <si>
    <t>ESCOBILLAS O RASTRILLOS PLASTICOS</t>
  </si>
  <si>
    <t>RASTRILLOS CON CABO</t>
  </si>
  <si>
    <t>ESCOBONES CON CABO</t>
  </si>
  <si>
    <t>ALCOHOL ANTISEPTICO 3700 CC MAX 3800</t>
  </si>
  <si>
    <t>AMBIENTADOR EN AEROSOL</t>
  </si>
  <si>
    <t>AMBIENTADOR LIQUIDO PARA PISO 3700 CC MAX 3800</t>
  </si>
  <si>
    <t>AMBIENTADOR PARA VEHICULO  EN SPRAY</t>
  </si>
  <si>
    <t>BLANQUEADOR PARA PISOS X 20 LTS</t>
  </si>
  <si>
    <t>BLANQUEADOR PARA PISOS X 4LTS</t>
  </si>
  <si>
    <t>BLANQUEADOR ESPECIAL PARA LAVADORA OXIGENADO INDUSTRIAL X 20 LTRS</t>
  </si>
  <si>
    <t xml:space="preserve">BOLSA BASURA VERDE CAPACIDAD 10 KLS </t>
  </si>
  <si>
    <t>BOLSA BAUSRA GRIS  CAPACIDAD 10 KLS (PQ 50)</t>
  </si>
  <si>
    <t>BOLSA ROJA CON CORDON LOGO IMPRESA CAPACIDAD 10 KLS PQ 50</t>
  </si>
  <si>
    <t>BOLSA ROJA CON CORDON LOGO IMPRESA  CAPACIDAD 7 KILOS PQ 6</t>
  </si>
  <si>
    <t>BAYETILLA BLANCA X METRO</t>
  </si>
  <si>
    <t>BOLSA PARA BASURA NEGRA GRANDE PAQUETE X 6</t>
  </si>
  <si>
    <t>CERA LIQUIDA PARA PISO AUTOBRILLANTE  4 LTS</t>
  </si>
  <si>
    <t>CEPILLOS DE CERDAS DURAS BARREDORES</t>
  </si>
  <si>
    <t>CEPILLO DE DIENTES CERDA SUAVE</t>
  </si>
  <si>
    <t>CEPILLO SANITARIO</t>
  </si>
  <si>
    <t>CREMA DE DIENTES PEQUEÑA PQ X 3</t>
  </si>
  <si>
    <t>CUCHILLAS DE AFEITAR X 7 UND</t>
  </si>
  <si>
    <t>DETERGENTE LIQUIDO PARA LAVADORA INDUSTRIAL X 20 LTS</t>
  </si>
  <si>
    <t>DESENGRASANTE DE ALTA CONCENTRACION 20 LTS GARRAFA</t>
  </si>
  <si>
    <t>DESENGRASANTE DE ALTA CONCENTRACION  X GALON 4 LTS</t>
  </si>
  <si>
    <t xml:space="preserve">DESENGRASANTE TEXTIL X 4 LTS </t>
  </si>
  <si>
    <t>ESPONJA DE ALAMBRE REDONDA REF 7132</t>
  </si>
  <si>
    <t>ESPONJILLA DE BRILLO X 12 UND</t>
  </si>
  <si>
    <t>GUANTE RIBETE CALIBRE 25 PAR</t>
  </si>
  <si>
    <t>GEL O FIJADOR PARA CABELLO 500 ML</t>
  </si>
  <si>
    <t>HIPOCLORITO DE SODIO GARRAFA DE 20 LTS</t>
  </si>
  <si>
    <t>JABON EN BARRA AZUL 300 GR</t>
  </si>
  <si>
    <t>JABON EN POLVO 4000 GR BOLSA</t>
  </si>
  <si>
    <t>JABON DE LAVA LOZA EN 250 GR</t>
  </si>
  <si>
    <t>JABON LIQUIDO PARA MANOS 3.9 LTS</t>
  </si>
  <si>
    <t>JABON LIQUIDO ANTIBACTERIAL X 4LTS</t>
  </si>
  <si>
    <t>JABON ESPECIAL LAVAVAJILLAS 3750 CC</t>
  </si>
  <si>
    <t xml:space="preserve">JABON LIQUIDO PARA LAVADORA INDUSTRIAL X 20 LTS </t>
  </si>
  <si>
    <t>JABON  PEQUEÑO -PERSONAL  PQ X 6</t>
  </si>
  <si>
    <t>LIMPIA VIDRIOS 4 LTS</t>
  </si>
  <si>
    <t>LUSTRA MUEBLE MINIMO 300 CC. MAXIMO 500 C.C FRASCO</t>
  </si>
  <si>
    <t>PAPEL HIGIENICO JUMBO BLANCO PAQUETE X 4</t>
  </si>
  <si>
    <t>PAPEL HIGIENICO PAQ X 32 UND COLOR BLANCO ROLLO</t>
  </si>
  <si>
    <t>PAÑO ABRASIVO</t>
  </si>
  <si>
    <t>RECOGEDOR DE BASURA</t>
  </si>
  <si>
    <t>SILICIONA PARA VEHICULOS X 20 LTS</t>
  </si>
  <si>
    <t>SHAMPOO PARA VEHICULOS X 20 LTS</t>
  </si>
  <si>
    <t>SUAVISANTE ESPECIAL PARA LAVADORA INDUSTRIAL X 20 LTS</t>
  </si>
  <si>
    <t>LIMPIA TELARAÑAS</t>
  </si>
  <si>
    <t>VARSOL POR 3750 CC MAX 3800</t>
  </si>
  <si>
    <t>TOALLA DESECHABLE PAQ X 150</t>
  </si>
  <si>
    <t xml:space="preserve">TOALLA EN ALGODON 40 X 70 CM </t>
  </si>
  <si>
    <t>TRAPERO GRANDE REF/1000, TIPO COPA CON PALO</t>
  </si>
  <si>
    <t>TALCO EN TARRO 500 GR</t>
  </si>
  <si>
    <t>ATOMIZADOR</t>
  </si>
  <si>
    <t xml:space="preserve">BALDE PLASTICO </t>
  </si>
  <si>
    <t>CEPILLO ALAMBRE</t>
  </si>
  <si>
    <t>CEPILLO BASE PLASTICA REF. 1014</t>
  </si>
  <si>
    <t xml:space="preserve">CEPILLO BRONCE PEQUEÑO </t>
  </si>
  <si>
    <t>CEPILLO FIBRA DE ACERO</t>
  </si>
  <si>
    <t>CEPILLO FIBRA DE COBRE MULTIUSOS REF. 4759</t>
  </si>
  <si>
    <t>CEPILLO FIBRA PLASTICA MULTIUSOS REF. 4750</t>
  </si>
  <si>
    <t>DEGREASING SOLVENT, TYPE II</t>
  </si>
  <si>
    <t xml:space="preserve">ESPONJA </t>
  </si>
  <si>
    <t>ESPONJILLA ABRASIVA </t>
  </si>
  <si>
    <t>DESENGRANTE DE MANOS</t>
  </si>
  <si>
    <t xml:space="preserve">LIMPIA INYECTORES NAPHTHA </t>
  </si>
  <si>
    <t>LIMPIADOR DE CONTACTOS</t>
  </si>
  <si>
    <t>LIMPIADOR DE EQUIPOS ELECTRICOS COMPATIBLE CON PLASTICO</t>
  </si>
  <si>
    <t>ESPONJA ABRASIVA 7440</t>
  </si>
  <si>
    <t>ESPONJA ABRASIVA 7446</t>
  </si>
  <si>
    <t>SABRA VERDE</t>
  </si>
  <si>
    <t xml:space="preserve">SHAMPOO LAVADO AERONAVES </t>
  </si>
  <si>
    <t>SOLVENT, DEGREASING</t>
  </si>
  <si>
    <t>SOLVENTE LIQUIDO PARA LIMPIEZA DE COMPONENTES</t>
  </si>
  <si>
    <t>PAPEL ABSORVENTE GRANDE</t>
  </si>
  <si>
    <t>ESPONJA ABRASIVA</t>
  </si>
  <si>
    <t>LIMPIADOR DE PANTALLAS</t>
  </si>
  <si>
    <t>TANQUE HIDROACUMULADOR DE 300 LITROS</t>
  </si>
  <si>
    <t>TANQUE HIDROACUMULADOR DE 100 LITROS</t>
  </si>
  <si>
    <t>BROCA PARA MADERA</t>
  </si>
  <si>
    <t>FRESAS TUGSTENO PARA RUTEADORA</t>
  </si>
  <si>
    <t>REPUESTOS AUTOMOTOR</t>
  </si>
  <si>
    <t>REPUESTOS AIRES ACONDICIONADOS</t>
  </si>
  <si>
    <t>BATERIAS DRON INSPIRE 1 TB 47 DE 4500 MAH</t>
  </si>
  <si>
    <t>BOMBILLERIA</t>
  </si>
  <si>
    <t>REPUESTOS GUADAÑAS</t>
  </si>
  <si>
    <t>BATERIA LI-ION  (VIEW IMAGER)</t>
  </si>
  <si>
    <t>CABLE BNC A MICRODOT</t>
  </si>
  <si>
    <t>CABLE DE 6 FOOT DE LONGITUD</t>
  </si>
  <si>
    <t>CABLE EXTENSION TRIPULANTE</t>
  </si>
  <si>
    <t xml:space="preserve">FILTRO ACEITE HOBART </t>
  </si>
  <si>
    <t xml:space="preserve">FILTRO ACEITE MOTOR GATOR TH 6X4  DIESEL </t>
  </si>
  <si>
    <t xml:space="preserve">FILTRO AIRE  CARGA HISTER </t>
  </si>
  <si>
    <t xml:space="preserve">FILTRO AIRE CARGA HISTER </t>
  </si>
  <si>
    <t>FILTRO AIRE COMPRESOR PRINCIPAL</t>
  </si>
  <si>
    <t>FILTRO AIRE MOTOR GATOR TH 6X4  DIESEL M113621</t>
  </si>
  <si>
    <t>FILTRO AIRE MOTOR GATOR TH 6X4  DIESEL M123378</t>
  </si>
  <si>
    <t>FILTRO COMBUSTIBLE  PLANTA  FCX</t>
  </si>
  <si>
    <t>FILTRO COMBUSTIBLE  TELETRUCK</t>
  </si>
  <si>
    <t>FILTRO COMBUSTIBLE HISTER DE 7 TON.</t>
  </si>
  <si>
    <t xml:space="preserve">FILTRO COMBUSTIBLE MOTOR GATOR TH 6X4  DIESEL </t>
  </si>
  <si>
    <t>FILTRO COMBUSTIBLE TELETRUCK</t>
  </si>
  <si>
    <t>FILTRO PARA BANCO DE LAVADO</t>
  </si>
  <si>
    <t>FILTRO TRAMPA TRACTOR TUG</t>
  </si>
  <si>
    <t xml:space="preserve">FILTRO VALVULA DE AIRE REGULADORA </t>
  </si>
  <si>
    <t>GATO BOTELLA RUEDAS DE CARRETEO</t>
  </si>
  <si>
    <t>SALDO MATERIALES DE CONSTRUCCION, HERRAMIENTAS Y EQUIPOS</t>
  </si>
  <si>
    <t>VASO PARA JUGO</t>
  </si>
  <si>
    <t xml:space="preserve">OLLA APRESION </t>
  </si>
  <si>
    <t>SET DE CUCHILLOS</t>
  </si>
  <si>
    <t xml:space="preserve">SARTEN PARA SOFREIR </t>
  </si>
  <si>
    <t>TABLA PARA CORTAR</t>
  </si>
  <si>
    <t>OLLA</t>
  </si>
  <si>
    <t>JARRA PLASTICA</t>
  </si>
  <si>
    <t>CHOCOLATERA</t>
  </si>
  <si>
    <t>COLADOR</t>
  </si>
  <si>
    <t xml:space="preserve">PLANCHA PARA AZAR </t>
  </si>
  <si>
    <t>MACHETES</t>
  </si>
  <si>
    <t>CADENA MOTOSIERRA PODADORA DE ALTURAS</t>
  </si>
  <si>
    <t>CADENILLA MOTOSIERRA</t>
  </si>
  <si>
    <t>PILAS ALKALINAS AA</t>
  </si>
  <si>
    <t>ADQ. MATERIAL ELECTRICO Y ALUMBRADO</t>
  </si>
  <si>
    <t>CONO DE 90 CM DE ALTO FN PVC COLOR NARANJA FOSFORECENTE BASE FUERTE COLOR NEGRO CON REFLECTIVO GRIS.</t>
  </si>
  <si>
    <t>SEÑAL TUBULAR POLIETILENO CON REFLECTIVO NARANJA</t>
  </si>
  <si>
    <t>SEÑALES DE TRANSITO</t>
  </si>
  <si>
    <t>PALETA PARE Y SIGA REGLAMENTARIA</t>
  </si>
  <si>
    <t>PITO O SILBATO DE EMERGENCIA</t>
  </si>
  <si>
    <t>CINTA DE SEÑALIZACION DE PELIGRO ROLLO POR 500 MTS. BICOLOR</t>
  </si>
  <si>
    <t>CHALECO DE PREVENCION COLOR NARANJA CON CIERRE EN CREMA LLERA INPERMEABLE REFLECTIVO GRIS</t>
  </si>
  <si>
    <t>PILAS DE 9V  RECARGABLE</t>
  </si>
  <si>
    <t>CORTINA BLACKOUT</t>
  </si>
  <si>
    <t>SUMINISTROS DE REFRIGERACION</t>
  </si>
  <si>
    <t>CINTA DE PELIGRO</t>
  </si>
  <si>
    <t>TELA PARA VELETAS</t>
  </si>
  <si>
    <t xml:space="preserve">POLIURETANO ANTIDESLIZANTE </t>
  </si>
  <si>
    <t>BROCHA CERDA MONA CABO AZUL  1"</t>
  </si>
  <si>
    <t>BROCHA CERDA MONA CABO AZUL  1/2"</t>
  </si>
  <si>
    <t>BROCHA CERDA MONA CABO AZUL  3"</t>
  </si>
  <si>
    <t xml:space="preserve">CAJA DE CARTON  50 CM LARGO X 40 CM ANCHO X 30 CM ALTO </t>
  </si>
  <si>
    <t>ESTAÑO PARA SOLDAR</t>
  </si>
  <si>
    <t>CABLE DUPLEX NO. 8</t>
  </si>
  <si>
    <t xml:space="preserve">CONECTOR INDUTRIAL </t>
  </si>
  <si>
    <t xml:space="preserve">CONECTOR INDUSTRIAL PUESTA A TIERRA </t>
  </si>
  <si>
    <t xml:space="preserve">FASTENER    </t>
  </si>
  <si>
    <t xml:space="preserve">FIBERGLASS BLEEDER CLOTH </t>
  </si>
  <si>
    <t>FLASH TAPE</t>
  </si>
  <si>
    <t xml:space="preserve">FLUIDO HIDRAULICO SINTETICO RESISTENTE AL FUEGO </t>
  </si>
  <si>
    <t>FRASCO DE FLUX LIQUIDO PARA SOLDAR RESINOSO</t>
  </si>
  <si>
    <t>FUNDA EN MALLA NEGRA</t>
  </si>
  <si>
    <t>FUNDA TERMOENCOGIBLE  CAL. 3 MM</t>
  </si>
  <si>
    <t xml:space="preserve">FUNDA TERMOENCOGIBLE  CAL. 9 MM </t>
  </si>
  <si>
    <t>FUNDA TERMOENCOGIBLE   DE 0.12</t>
  </si>
  <si>
    <t>FUNDA TERMOENCOGIBLE   DE 0.25</t>
  </si>
  <si>
    <t>FUNDA TERMOENCOGIBLE DE 0.4</t>
  </si>
  <si>
    <t xml:space="preserve">GAS UNIVERSAL PARA CAUTIN </t>
  </si>
  <si>
    <t>GROMMET  GH-3 1/2</t>
  </si>
  <si>
    <t>GROMMET  GH-4</t>
  </si>
  <si>
    <t>GROMMET  50-009-2</t>
  </si>
  <si>
    <t>GROMMET  UNIDAD5-312</t>
  </si>
  <si>
    <t>GROMMET  GH-5</t>
  </si>
  <si>
    <t xml:space="preserve">GUATA </t>
  </si>
  <si>
    <t xml:space="preserve">HILO GRIS </t>
  </si>
  <si>
    <t xml:space="preserve">HILO NEGRO </t>
  </si>
  <si>
    <t xml:space="preserve">HILO ROJO </t>
  </si>
  <si>
    <t xml:space="preserve">HILO VERDE </t>
  </si>
  <si>
    <t xml:space="preserve">HOJALETES 1/2 PULGADA </t>
  </si>
  <si>
    <t>HYDRAULIC FLUID, ATF, DEXRON III</t>
  </si>
  <si>
    <t>HYSOL 9309</t>
  </si>
  <si>
    <t>HYSOL 9309.3NA</t>
  </si>
  <si>
    <t>HYSOL 934</t>
  </si>
  <si>
    <t>HYSOL 956</t>
  </si>
  <si>
    <t>HYSOL 960</t>
  </si>
  <si>
    <t>INSERT  80-004-3C-6S</t>
  </si>
  <si>
    <t>INSERT 80-004-4C-6S</t>
  </si>
  <si>
    <t>INSERT 80-005-3C-6S</t>
  </si>
  <si>
    <t>INSERT  80-005-4C-6S</t>
  </si>
  <si>
    <t xml:space="preserve">LACA MULTIUSOS NEGRO BRILLANTE </t>
  </si>
  <si>
    <t>LACA MULTIUSOS NEGRO MATE</t>
  </si>
  <si>
    <t>LAMINA ALUMINIO 0.025</t>
  </si>
  <si>
    <t>LAMINA ALUMINIO 0.032</t>
  </si>
  <si>
    <t xml:space="preserve">LAMINA ALUMINIO  0.040 </t>
  </si>
  <si>
    <t>LAMINA DE ESPUMA GROSOR 10 CM</t>
  </si>
  <si>
    <t>LAMINA ESPUMA GROSOR 8 CM</t>
  </si>
  <si>
    <t>LAMINA POLICARBONATO 3MM</t>
  </si>
  <si>
    <t>LAMINA POLICARBONATO 4MM</t>
  </si>
  <si>
    <t>LIJA REDONDA 5" NO. 120 5 HUECOS</t>
  </si>
  <si>
    <t>LIJA REDONDA 5" NO. 150 5 HUECOS</t>
  </si>
  <si>
    <t>LIJA REDONDA 5" NO. 180 5 HUECOS</t>
  </si>
  <si>
    <t>LIJA REDONDA 5" NO. 220 5 HUECOS</t>
  </si>
  <si>
    <t>LIJA REDONDA 5" NO. 320 5 HUECOS</t>
  </si>
  <si>
    <t>LIJA REDONDA 5" NO. 400 5 HUECOS</t>
  </si>
  <si>
    <t>LOCTITE 243</t>
  </si>
  <si>
    <t xml:space="preserve">LOCTITE 404 TM </t>
  </si>
  <si>
    <t xml:space="preserve">LOCTITE 648 </t>
  </si>
  <si>
    <t xml:space="preserve">LOCTITE SUPER GLUE </t>
  </si>
  <si>
    <t>LOCTITE, BLUE, GRADE C</t>
  </si>
  <si>
    <t xml:space="preserve">LONA GRIS ANTIFLAMA </t>
  </si>
  <si>
    <t xml:space="preserve">LONA GRIS </t>
  </si>
  <si>
    <t xml:space="preserve">LONA NEGRA ANTIFLAMA </t>
  </si>
  <si>
    <t xml:space="preserve">LONA NEGRA </t>
  </si>
  <si>
    <t xml:space="preserve">LONA ROJA </t>
  </si>
  <si>
    <t>LOW-LINT CLEANING CLOTH</t>
  </si>
  <si>
    <t>MANGUERA LABORATORIO</t>
  </si>
  <si>
    <t>MANGUERA TIPO FESTO AZUL</t>
  </si>
  <si>
    <t>METIL ETHIL KETONE MEK</t>
  </si>
  <si>
    <t>MICRO ESFERAS GRANOS DE VIDRIO100-200</t>
  </si>
  <si>
    <t>NEOPRENO</t>
  </si>
  <si>
    <t>NUT    MS21083D3</t>
  </si>
  <si>
    <t>NUT    MS 21044D3</t>
  </si>
  <si>
    <t>NUT    MS 21045L5</t>
  </si>
  <si>
    <t>NUT    MS21042L4</t>
  </si>
  <si>
    <t>NUT SELF 
LOCKING MS21045-3</t>
  </si>
  <si>
    <t>NUT SELF 
LOCKING MS21045-4</t>
  </si>
  <si>
    <t>NUTPLATE  MS21047L3</t>
  </si>
  <si>
    <t>NUTPLATE  MS21051L3</t>
  </si>
  <si>
    <t>NUTPLATE  MS21051L6</t>
  </si>
  <si>
    <t>NUTPLATE MS21055L3</t>
  </si>
  <si>
    <t>NUTPLATE MS21060L3</t>
  </si>
  <si>
    <t>NUTPLATE MS21060L8</t>
  </si>
  <si>
    <t>NUTPLATE MS21062L3</t>
  </si>
  <si>
    <t>NUTPLATE MS21069L3</t>
  </si>
  <si>
    <t>NUTPLATE MS21069L8</t>
  </si>
  <si>
    <t>NUTPLATE MS21078L3</t>
  </si>
  <si>
    <t>NUTPLATE BACN10FX61</t>
  </si>
  <si>
    <t>NUTPLATE MS21059 L06</t>
  </si>
  <si>
    <t>NUTPLATE MS21059 L08</t>
  </si>
  <si>
    <t>NUTPLATE  MS21059 L3</t>
  </si>
  <si>
    <t>NUTPLATE MS21059 L4</t>
  </si>
  <si>
    <t>NUTPLATE MS21061 L06</t>
  </si>
  <si>
    <t>NUTPLATE  MS21061 L08</t>
  </si>
  <si>
    <t>NUTPLATE MS21061 L3</t>
  </si>
  <si>
    <t>NUTPLATE MS21061 L4</t>
  </si>
  <si>
    <t>NUTPLATE MS21069 L4</t>
  </si>
  <si>
    <t>NUTPLATE MS21069 L5</t>
  </si>
  <si>
    <t>NUTPLATE MS21069 L6</t>
  </si>
  <si>
    <t>NUTPLATE MS21072L6</t>
  </si>
  <si>
    <t>NUTPLATE MS21075L06</t>
  </si>
  <si>
    <t>NUTPLATE MS21075L08</t>
  </si>
  <si>
    <t>NUTPLATE MS21075L3</t>
  </si>
  <si>
    <t>NUTPLATE MS21075L4</t>
  </si>
  <si>
    <t>NUTPLATE MS33737-16C</t>
  </si>
  <si>
    <t>NUTPLATE MS33737-08C</t>
  </si>
  <si>
    <t>NUTPLATE MS33737-12C</t>
  </si>
  <si>
    <t>NUTPLATE  MS21081L3</t>
  </si>
  <si>
    <t>NUTPLATE  MS21081L4</t>
  </si>
  <si>
    <t>NUTS  MS21044N4</t>
  </si>
  <si>
    <t xml:space="preserve">NYLON BAGGING FILM </t>
  </si>
  <si>
    <t>NYLON CABLE TIE WHITE 6"</t>
  </si>
  <si>
    <t>NYLON CABLE TIE WHITE 8"</t>
  </si>
  <si>
    <t>PAÑOS DE AGUJAS N¨ 14</t>
  </si>
  <si>
    <t xml:space="preserve">PÁÑOS DE AGUJAS  N¨ 18 </t>
  </si>
  <si>
    <t>PAPEL CONTAC TRANSPARENTE</t>
  </si>
  <si>
    <t xml:space="preserve">PAPEL EMBALAJE  STRETCH  ROLLO GRANDE </t>
  </si>
  <si>
    <t>PAPEL EMBALAJE  STRETCH  ROLLO PEQUEÑO</t>
  </si>
  <si>
    <t xml:space="preserve">PAPEL KRAFT </t>
  </si>
  <si>
    <t>PAPEL ABRASIVO  ANSI B74.18</t>
  </si>
  <si>
    <t>PARTICULAS MAGNETICAS</t>
  </si>
  <si>
    <t xml:space="preserve">PASTA FUNDENTE PARA SOLDADURA DE ESTAÑO </t>
  </si>
  <si>
    <t xml:space="preserve">PEEL PLY </t>
  </si>
  <si>
    <t>PEGANTE AMARILLO PARA CAUCHO Y MADERA (MULTIUSOS)</t>
  </si>
  <si>
    <t xml:space="preserve">PEGANTE INSTANTANEO </t>
  </si>
  <si>
    <t xml:space="preserve">PIN STUD </t>
  </si>
  <si>
    <t>PINTURA EN AEROSOL 12 0NZ COLOR FLAT BLACK</t>
  </si>
  <si>
    <t xml:space="preserve">PINTURA EN AEROSOL 12 0NZ COLOR FLAT GRAY </t>
  </si>
  <si>
    <t xml:space="preserve">PINTURA EN AEROSOL 12 0NZ COLOR FLAT WHITE </t>
  </si>
  <si>
    <t xml:space="preserve">IMPRIMANTE PARA COMPUESTOS </t>
  </si>
  <si>
    <t>POLIURETANO TRANSPARENTE</t>
  </si>
  <si>
    <t>PLASTIC MEDIA TIPO 2</t>
  </si>
  <si>
    <t>POLIURETANO AMARILLO GLOSS</t>
  </si>
  <si>
    <t>POLIURETANO AZUL GLOSS</t>
  </si>
  <si>
    <t>POLIURETANO BLANCO GLOSS</t>
  </si>
  <si>
    <t>POLIURETANO BLANCO S/G</t>
  </si>
  <si>
    <t>POLIURETANO GRIS CLARO  S/G</t>
  </si>
  <si>
    <t>POLIURETANO GRIS OSCURO S/G</t>
  </si>
  <si>
    <t>POLIURETANO NARANJA GLOSS</t>
  </si>
  <si>
    <t>POLIURETANO NEGRO S/G</t>
  </si>
  <si>
    <t>POLIURETANO NEGRO GLOSS</t>
  </si>
  <si>
    <t>POLIURETANO NEGRO FLAT</t>
  </si>
  <si>
    <t>POLIURETANO ROJO GLOSS</t>
  </si>
  <si>
    <t xml:space="preserve">POLIURETANO GRIS CLARO GLOSS </t>
  </si>
  <si>
    <t>POLIURETANO VERDE OLIVA S/G</t>
  </si>
  <si>
    <t xml:space="preserve">AEROSOL DE PARTICULAS MAGNETICAS </t>
  </si>
  <si>
    <t xml:space="preserve">PRIMER EPOXI AMARILLO </t>
  </si>
  <si>
    <t xml:space="preserve">TIJERAS PROFESIONALES </t>
  </si>
  <si>
    <t>RACOR FESTO DE UNION RAPIDA NPCK-C-D-G18-K6</t>
  </si>
  <si>
    <t>RACOR FESTO DE UNION RAPIDA C-3/8-P-6</t>
  </si>
  <si>
    <t>RACOR FESTO RAPIDO</t>
  </si>
  <si>
    <t>RACOR FESTO REF SCK-PK-4 KU PLASTICOS</t>
  </si>
  <si>
    <t>RACOR FESTO REF. CK-1/8-PK4 K PLASTICO</t>
  </si>
  <si>
    <t>RACOR FESTO REF. CN 1/8-PK - 4 PLASTICOS</t>
  </si>
  <si>
    <t>RACOR FESTO REF. CV-PK-4 B PLASTICOS</t>
  </si>
  <si>
    <t>RACOR FESTO REF. QS ROSCA R-1/8 PLASTICO</t>
  </si>
  <si>
    <t>RACOR FESTO REF. QS-1/4-6-1 PLASTICO</t>
  </si>
  <si>
    <t>RACOR FESTO REF. QS-6 PLASTICO</t>
  </si>
  <si>
    <t>RACOR FESTO REF. QSMT-1/8-6 PLASTICO</t>
  </si>
  <si>
    <t>RACOR FESTO REF. QSMT-6 PLASTICO</t>
  </si>
  <si>
    <t>RACOR FESTO REF. QSMTL-1/8-6 PLASTICO</t>
  </si>
  <si>
    <t>RACOR FESTO REF. SCN-PK-4 PLASTICO</t>
  </si>
  <si>
    <t xml:space="preserve">REATA ROJA </t>
  </si>
  <si>
    <t>RECEPTACLE   V4-109</t>
  </si>
  <si>
    <t>RECEPTACLE  NAS1474A3</t>
  </si>
  <si>
    <t>RECEPTACLE  99833P130</t>
  </si>
  <si>
    <t>RECEPTACLE  MS17731-21</t>
  </si>
  <si>
    <t xml:space="preserve">RELEASE FILM NON-PERFORATED </t>
  </si>
  <si>
    <t xml:space="preserve">RELEASE FILM, PERFORATED </t>
  </si>
  <si>
    <t>RETAINER  50-027-1</t>
  </si>
  <si>
    <t>RETAINER   V4-201</t>
  </si>
  <si>
    <t>RETAINER  1940-5</t>
  </si>
  <si>
    <t>RETAINER  V4-106</t>
  </si>
  <si>
    <t>RETAINER  100-150-1</t>
  </si>
  <si>
    <t>RIMAS  RIMAS NO. 10</t>
  </si>
  <si>
    <t>RIMAS  RIMAS NO. 30</t>
  </si>
  <si>
    <t>RIMAS  RIMAS NO. 40</t>
  </si>
  <si>
    <t>RIMAS  RIMAS NO. 5</t>
  </si>
  <si>
    <t>RING    1943-5</t>
  </si>
  <si>
    <t>RIVET  MS20600AD 4W2</t>
  </si>
  <si>
    <t>RIVET  MS20600AD 4W3</t>
  </si>
  <si>
    <t>RIVET  MS20600AD 4W4</t>
  </si>
  <si>
    <t>RIVET  MS20600AD 4W5</t>
  </si>
  <si>
    <t>RIVET  MS20600AD 4W6</t>
  </si>
  <si>
    <t>RIVET   W MS20605S-3W-5</t>
  </si>
  <si>
    <t>RIVET   W MS20605S-3W-4</t>
  </si>
  <si>
    <t>RIVET   W MS20605S-3W-6</t>
  </si>
  <si>
    <t>RIVET BLIND HUCK  OSR10A</t>
  </si>
  <si>
    <t>RIVET BLIND HUCK  OSR10B</t>
  </si>
  <si>
    <t>RIVET BLIND HUCK  OSR10C</t>
  </si>
  <si>
    <t>RIVET BLIND HUCK  OSR10D</t>
  </si>
  <si>
    <t>RIVET BLIND HUCK  OSR10E</t>
  </si>
  <si>
    <t>RIVET BLIND HUCK  OSR10F</t>
  </si>
  <si>
    <t>RIVET BLIND HUCK  OSR10G</t>
  </si>
  <si>
    <t>RIVET CHERRY MAX  CR 3243 4-1</t>
  </si>
  <si>
    <t>RIVET CHERRY MAX  CR 3243 4-2</t>
  </si>
  <si>
    <t>RIVET CHERRY MAX   CR 3243 4-3</t>
  </si>
  <si>
    <t>RIVET CHERRY MAX  CR 3243 4-4</t>
  </si>
  <si>
    <t>RIVET CHERRY MAX  CR 3552 4-1</t>
  </si>
  <si>
    <t>RIVET CHERRY MAX  CR 3552 4-2</t>
  </si>
  <si>
    <t>RIVET CHERRY MAX  CR 3552 4-3</t>
  </si>
  <si>
    <t>RIVET CHERRY MAX  CR 3552 4-4</t>
  </si>
  <si>
    <t>RIVET CHERRY MAX  CR 3552 4-5</t>
  </si>
  <si>
    <t>RIVET CHERRY MAX  CR 3552 5-1</t>
  </si>
  <si>
    <t>RIVET CHERRY MAX  CR 3552 5-2</t>
  </si>
  <si>
    <t>RIVET CHERRY MAX  CR 3552 5-3</t>
  </si>
  <si>
    <t>RIVET CHERRY MAX  CR 3552 5-4</t>
  </si>
  <si>
    <t>RIVET CHERRY MAX  CR 3552 5-5</t>
  </si>
  <si>
    <t>RIVET CHERRY MAX  CR 3553 4-1</t>
  </si>
  <si>
    <t>RIVET CHERRY MAX  CR 3553 4-2</t>
  </si>
  <si>
    <t>RIVET CHERRY MAX  CR 3553 4-3</t>
  </si>
  <si>
    <t>RIVET CHERRY MAX  CR 3553 4-4</t>
  </si>
  <si>
    <t>RIVET CHERRY MAX  CR 3553 4-5</t>
  </si>
  <si>
    <t>RIVET CHERRY MAX  CR 3553 5-1</t>
  </si>
  <si>
    <t>RIVET CHERRY MAX  CR 3553 5-2</t>
  </si>
  <si>
    <t>RIVET CHERRY MAX  CR 3553 5-3</t>
  </si>
  <si>
    <t>RIVET CHERRY MAX   CR 3553 5-4</t>
  </si>
  <si>
    <t>RIVET CHERRY MAX   CR 3553 5-5</t>
  </si>
  <si>
    <t xml:space="preserve">RIVET H LOCK HL36PB6-12 </t>
  </si>
  <si>
    <t>RIVET H LOCK HL64 5-10 COLLAR HL 87-5</t>
  </si>
  <si>
    <t>RIVET H LOCK HL64 5-3 COLLAR HL 87-5</t>
  </si>
  <si>
    <t>RIVET H LOCK HL64 5-4 COLLAR HL 87-5</t>
  </si>
  <si>
    <t>RIVET H LOCK  HL64 5-5 COLLAR HL 87-5</t>
  </si>
  <si>
    <t>RIVET H LOCK  HL64 5-6 COLLAR HL 87-5</t>
  </si>
  <si>
    <t>RIVET H LOCK  HL64 5-7 COLLAR HL 87-5</t>
  </si>
  <si>
    <t>RIVET H LOCK  HL64 5-8 COLLAR HL 87-5</t>
  </si>
  <si>
    <t>RIVET H LOCK HL64 5-9 COLLAR HL 87-5</t>
  </si>
  <si>
    <t>RIVET H LOCK  HL64 6-10 COLLAR HL 87-6</t>
  </si>
  <si>
    <t>RIVET H LOCK  HL64 6-4 COLLAR HL 87-6</t>
  </si>
  <si>
    <t>RIVET H LOCK  HL64 6-5 COLLAR HL 87-6</t>
  </si>
  <si>
    <t>RIVET H LOCK  HL64 6-6 COLLAR HL 87-6</t>
  </si>
  <si>
    <t>RIVET H LOCK  HL64 6-7 COLLAR HL 87-6</t>
  </si>
  <si>
    <t>RIVET H LOCK  HL64 6-8 COLLAR HL 87-6</t>
  </si>
  <si>
    <t>RIVET H LOCK  HL64 6-9 COLLAR HL 87-6</t>
  </si>
  <si>
    <t>RIVET H LOCK   HL19 5-10 COLLAR HL 94-5</t>
  </si>
  <si>
    <t>RIVET H LOCK  HL19 5-2 COLLAR HL 94-5</t>
  </si>
  <si>
    <t>RIVET H LOCK   HL19 5-3 COLLAR HL 94-5</t>
  </si>
  <si>
    <t>RIVET H LOCK   HL19 5-4 COLLAR HL 94-5</t>
  </si>
  <si>
    <t>RIVET H LOCK   HL19 5-5 COLLAR HL 94-5</t>
  </si>
  <si>
    <t>RIVET H LOCK   HL19 5-6 COLLAR HL 94-5</t>
  </si>
  <si>
    <t>RIVET H LOCK   HL19 5-7 COLLAR HL 94-5</t>
  </si>
  <si>
    <t>RIVET H LOCK   HL19 5-8 COLLAR HL 94-5</t>
  </si>
  <si>
    <t>RIVET H LOCK  HL19 5-9 COLLAR HL 94-5</t>
  </si>
  <si>
    <t>RIVET H LOCK   HL19 6-10 COLLAR HL 94-6</t>
  </si>
  <si>
    <t>RIVET H LOCK  HL19 6-2 COLLAR HL 94-6</t>
  </si>
  <si>
    <t>RIVET H LOCK   HL19 6-3 COLLAR HL 94-6</t>
  </si>
  <si>
    <t>RIVET H LOCK   HL19 6-4 COLLAR HL 94-6</t>
  </si>
  <si>
    <t>RIVET H LOCK   HL19 6-5 COLLAR HL 94-6</t>
  </si>
  <si>
    <t>RIVET H LOCK  HL19 6-6 COLLAR HL 94-6</t>
  </si>
  <si>
    <t>RIVET H LOCK   HL19 6-7 COLLAR HL 94-6</t>
  </si>
  <si>
    <t>RIVET H LOCK   HL19 6-8 COLLAR HL 94-6</t>
  </si>
  <si>
    <t>RIVET H LOCK   HL19 6-9 COLLAR HL 94-6</t>
  </si>
  <si>
    <t>RIVET H LOCK   HL20 5-10 COLLAR HL 87-5</t>
  </si>
  <si>
    <t>RIVET H LOCK   HL20 5-3 COLLAR HL 87-5</t>
  </si>
  <si>
    <t>RIVET H LOCK   HL20 5-4 COLLAR HL 87-5</t>
  </si>
  <si>
    <t>RIVET H LOCK   HL20 5-5 COLLAR HL 87-5</t>
  </si>
  <si>
    <t>RIVET H LOCK   HL20 5-6 COLLAR HL 87-5</t>
  </si>
  <si>
    <t>RIVET H LOCK  HL20 5-7 COLLAR HL 87-5</t>
  </si>
  <si>
    <t>RIVET H LOCK   HL20 5-8 COLLAR HL 87-5</t>
  </si>
  <si>
    <t>RIVET H LOCK   HL20 5-9 COLLAR HL 87-5</t>
  </si>
  <si>
    <t>RIVET H LOCK   HL20 6-10 COLLAR HL 87-6</t>
  </si>
  <si>
    <t>RIVET H LOCK   HL20 6-4 COLLAR HL 87-6</t>
  </si>
  <si>
    <t>RIVET H LOCK   HL20 6-5 COLLAR HL 87-6</t>
  </si>
  <si>
    <t>RIVET H LOCK   HL20 6-6 COLLAR HL 87-6</t>
  </si>
  <si>
    <t>RIVET H LOCK   HL20 6-7 COLLAR HL 87-6</t>
  </si>
  <si>
    <t>RIVET H LOCK   HL20 6-8 COLLAR HL 87-6</t>
  </si>
  <si>
    <t>RIVET H LOCK   HL20 6-9 COLLAR HL 87-6</t>
  </si>
  <si>
    <t>RIVET H LOCK  HL20PB 8-15 COLLAR 30-139-8</t>
  </si>
  <si>
    <t>RIVET H LOCK  HL20PB 8-16 COLLAR 30-139-8</t>
  </si>
  <si>
    <t>RIVET H LOCK  HL20PB 8-17 COLLAR 30-139-8</t>
  </si>
  <si>
    <t>RIVET H LOCK   HL21 5-10 COLLAR HL 94-5</t>
  </si>
  <si>
    <t>RIVET H LOCK   HL21 5-2 COLLAR HL 94-5</t>
  </si>
  <si>
    <t>RIVET H LOCK   HL21 5-3 COLLAR HL 94-5</t>
  </si>
  <si>
    <t>RIVET H LOCK   HL21 5-4 COLLAR HL 94-5</t>
  </si>
  <si>
    <t>RIVET H LOCK   HL21 5-5 COLLAR HL 94-5</t>
  </si>
  <si>
    <t>RIVET H LOCK   HL21 5-6 COLLAR HL 94-5</t>
  </si>
  <si>
    <t>RIVET H LOCK   HL21 5-7COLLAR HL 94-5</t>
  </si>
  <si>
    <t>RIVET H LOCK   HL21 5-8COLLAR HL 94-5</t>
  </si>
  <si>
    <t>RIVET H LOCK   HL21 5-9 COLLAR HL 94-5</t>
  </si>
  <si>
    <t>RIVET H LOCK   HL21 6-10 COLLAR HL 94-6</t>
  </si>
  <si>
    <t>RIVET H LOCK   HL21 6-2 COLLAR HL 94-6</t>
  </si>
  <si>
    <t>RIVET H LOCK   HL21 6-3 COLLAR HL 94-6</t>
  </si>
  <si>
    <t>RIVET H LOCK   HL21 6-4 COLLAR HL 94-6</t>
  </si>
  <si>
    <t>RIVET H LOCK   HL21 6-5 COLLAR HL 94-6</t>
  </si>
  <si>
    <t>RIVET H LOCK   HL21 6-6 COLLAR HL 94-6</t>
  </si>
  <si>
    <t>RIVET H LOCK   HL21 6-7 COLLAR HL 94-6</t>
  </si>
  <si>
    <t>RIVET H LOCK   HL21 6-8 COLLAR HL 94-6</t>
  </si>
  <si>
    <t>RIVET H LOCK   HL21 6-9 COLLAR HL 94-6</t>
  </si>
  <si>
    <t>RIVET H LOCK   HL36PB 8-15 COLLAR 30-139-8</t>
  </si>
  <si>
    <t>RIVET H LOCK   HL36PB 8-16 COLLAR 30-139-8</t>
  </si>
  <si>
    <t>RIVET H LOCK   HL36PB 8-17 COLLAR 30-139-8</t>
  </si>
  <si>
    <t>RIVNUT AAM NAS1330H3K116L</t>
  </si>
  <si>
    <t>RIVNUT AAM NAS1330H3K316L</t>
  </si>
  <si>
    <t>RIVNUT AAM NAS1330H3K140L</t>
  </si>
  <si>
    <t>RIVNUT AAR NMTR10-80L</t>
  </si>
  <si>
    <t>RIVNUT AAR NMTR10-130L</t>
  </si>
  <si>
    <t>RIVNUT D.</t>
  </si>
  <si>
    <t xml:space="preserve">ROLLER </t>
  </si>
  <si>
    <t>ROLLER SMALL</t>
  </si>
  <si>
    <t>VINIPEL</t>
  </si>
  <si>
    <t xml:space="preserve">ROLLO PAPEL KRAFT </t>
  </si>
  <si>
    <t>ROLLO PAPEL PLASTICO BURBUJA</t>
  </si>
  <si>
    <t xml:space="preserve">ROLLO PLASTICO </t>
  </si>
  <si>
    <t>RUBBER CAPS</t>
  </si>
  <si>
    <t xml:space="preserve">ATOMIZADORES </t>
  </si>
  <si>
    <t>SCREW   AN 525 D 10R8</t>
  </si>
  <si>
    <t>SCREW   AN 525 D 10R6</t>
  </si>
  <si>
    <t>SILICONA AEROSOL 16 ONZ CON UV3</t>
  </si>
  <si>
    <t>SILICONA ALTA TEMPERATURA 70 ML</t>
  </si>
  <si>
    <t>SILICONE OIL</t>
  </si>
  <si>
    <t xml:space="preserve">SOLDADURA  38MM (.015) </t>
  </si>
  <si>
    <t xml:space="preserve">SOLDADURA TECH 1.0 MM  </t>
  </si>
  <si>
    <t>SPACER 80-011-P-4D-08-0</t>
  </si>
  <si>
    <t>SPACER 80-011-S-4D-08-0</t>
  </si>
  <si>
    <t>STICKER AUTOADESIVO PARA CASCOS</t>
  </si>
  <si>
    <t>STUD     AJ4-10</t>
  </si>
  <si>
    <t>STUD     1915--5--4</t>
  </si>
  <si>
    <t>STUD     A5T-19</t>
  </si>
  <si>
    <t>STUD     A5T-23</t>
  </si>
  <si>
    <t>STUD     A5T-8</t>
  </si>
  <si>
    <t>STUD     AJ4-14</t>
  </si>
  <si>
    <t>STUD     SV4F-2</t>
  </si>
  <si>
    <t>STUD     SV4P-2</t>
  </si>
  <si>
    <t>STUD     50-007A15</t>
  </si>
  <si>
    <t>STUD     50-007A33C</t>
  </si>
  <si>
    <t>STUD     50-018-1</t>
  </si>
  <si>
    <t>STUD     A5T11</t>
  </si>
  <si>
    <t>STUD     A5T13</t>
  </si>
  <si>
    <t>STUD     A5T-15</t>
  </si>
  <si>
    <t>STUD     A5T17</t>
  </si>
  <si>
    <t>STUD     A5T-29</t>
  </si>
  <si>
    <t>STUD     A5T34</t>
  </si>
  <si>
    <t>STUD     AW5T-15</t>
  </si>
  <si>
    <t>STUD     PF 3 1/2-38     /   50-018-1</t>
  </si>
  <si>
    <t>STUD      SV4F-1</t>
  </si>
  <si>
    <t>STUD      SV4P-5</t>
  </si>
  <si>
    <t>STUD     A5T-34</t>
  </si>
  <si>
    <t>STUD     SV4P-5</t>
  </si>
  <si>
    <t>SEALENT TAPE</t>
  </si>
  <si>
    <t xml:space="preserve">SEALING COMPOUND PR 1440 A1/2 </t>
  </si>
  <si>
    <t xml:space="preserve">SEALING COMPOUND PR 1440 B1/2 </t>
  </si>
  <si>
    <t xml:space="preserve">SEALING COMPOUND PR 1440 B2 </t>
  </si>
  <si>
    <t xml:space="preserve">TAFETA  </t>
  </si>
  <si>
    <t xml:space="preserve">TELA BIDIRECCIONAL </t>
  </si>
  <si>
    <t>THINNER CLASE 3</t>
  </si>
  <si>
    <t>CORREA AJUSTABLE DE ANCLAJE</t>
  </si>
  <si>
    <t xml:space="preserve">TUF SEAL    </t>
  </si>
  <si>
    <t>VARILLA ACERADA</t>
  </si>
  <si>
    <t>VASELINA</t>
  </si>
  <si>
    <t xml:space="preserve">VELCRO AUTODESIHO HEMBRA 2"  ROLLO 50 MTS </t>
  </si>
  <si>
    <t xml:space="preserve">VELCRO AUTODESIHO MACHO 2"  ROLLO 50 MTS </t>
  </si>
  <si>
    <t>WASHER     MS21042L3</t>
  </si>
  <si>
    <t>WASHER     AN 960 JD 516</t>
  </si>
  <si>
    <t>WASHER     2500-18F-5-C3C</t>
  </si>
  <si>
    <t>WASHER     AN 960 PD 10L</t>
  </si>
  <si>
    <t>WASHER     AN960C416</t>
  </si>
  <si>
    <t>YUMBOLON</t>
  </si>
  <si>
    <t>EXTENSION ELECTRICA</t>
  </si>
  <si>
    <t xml:space="preserve">LUCES </t>
  </si>
  <si>
    <t>RELLENADOR POLIESTER ULTRA LIGERO</t>
  </si>
  <si>
    <t xml:space="preserve">PLUG </t>
  </si>
  <si>
    <t>SLEEVE</t>
  </si>
  <si>
    <t>ADHESIVE 1300L</t>
  </si>
  <si>
    <t>ADHESIVE 847</t>
  </si>
  <si>
    <t>RIMAS 21</t>
  </si>
  <si>
    <t>RIMAS 7</t>
  </si>
  <si>
    <t>RIMAS 13</t>
  </si>
  <si>
    <t>ADHESIVO EPOXICO</t>
  </si>
  <si>
    <t>LIJA CROCUS CLOTH</t>
  </si>
  <si>
    <t xml:space="preserve">KIT  ROSCA FINA Y ROSCA ORDINARIA </t>
  </si>
  <si>
    <t>KIT ROSCA MEDIDA 6M</t>
  </si>
  <si>
    <t>KIT ROSCA MEDIDA 8M</t>
  </si>
  <si>
    <t>KIT ROSCA MEDIDA  10M</t>
  </si>
  <si>
    <t>KIT ROSCA MEDIDA 12M</t>
  </si>
  <si>
    <t>ABRASIVE CLOTH, ALUMINUM OXIDE, P-C-451</t>
  </si>
  <si>
    <t xml:space="preserve">AGENTE DE CURADO  </t>
  </si>
  <si>
    <t>AIR HOSE QUICK CONNECTS 15-202</t>
  </si>
  <si>
    <t>AIR HOSE QUICK CONNECTS  15-200</t>
  </si>
  <si>
    <t>AIR HOSE REEL WITH 3/8 X 50 FT</t>
  </si>
  <si>
    <t>ALAMBRE ACERO 0.20</t>
  </si>
  <si>
    <t>ALAMBRE ACERO 0.32</t>
  </si>
  <si>
    <t xml:space="preserve">ALAMBRE COBRE </t>
  </si>
  <si>
    <t>ALAMBRE ROLLO CALIBRE 0.20</t>
  </si>
  <si>
    <t>ALAMBRE ROLLO CALIBRE 0.32</t>
  </si>
  <si>
    <t>ALMABRE DULCE DE COBRE ASTMB3 .126 X LIBRA</t>
  </si>
  <si>
    <t>ALMABRE DULCE DE COBRE ASTMB3 .16 X LIBRA</t>
  </si>
  <si>
    <t>ALMOHADILLA DOBLE PARA BANCO DE PARTICULAS MAGNETICAS</t>
  </si>
  <si>
    <t>ALMOHADILLA SENCILLA PARA BANCO DE PARTICULAS MAGNETICAS</t>
  </si>
  <si>
    <t xml:space="preserve">ANTISHAFING TAPE </t>
  </si>
  <si>
    <t>ARANDELAS DE ALUMINIO   AN960D8L</t>
  </si>
  <si>
    <t>ARANDELAS DE ALUMINIO   AN960D4L</t>
  </si>
  <si>
    <t xml:space="preserve">BATERIA 12 VOLITIOS JHON DEERE </t>
  </si>
  <si>
    <t>BATERIAS 9V</t>
  </si>
  <si>
    <t xml:space="preserve">BATERIAS TIPO "AA" </t>
  </si>
  <si>
    <t xml:space="preserve">BATERIAS TIPO "C" </t>
  </si>
  <si>
    <t xml:space="preserve">BATERIAS TIPO "D" </t>
  </si>
  <si>
    <t>BISTURI QUIRURGICO</t>
  </si>
  <si>
    <t xml:space="preserve">BLACK CAP </t>
  </si>
  <si>
    <t>BOLSA CON CIERRE HERMETICO GRANDE</t>
  </si>
  <si>
    <t>BOLSA CON SIERRE HERMETICO MEDIANA</t>
  </si>
  <si>
    <t>BOLSA CON SIERRE HERMETICO PEQUEÑA</t>
  </si>
  <si>
    <t>BOLSAS CONTROL HUMEDAD</t>
  </si>
  <si>
    <t>BROCAS DE ACERO RAPIDO  1/8"</t>
  </si>
  <si>
    <t>BROCAS DE ACERO RAPIDO  3/16"</t>
  </si>
  <si>
    <t>BROCAS DE ACERO RAPIDO 3/32"</t>
  </si>
  <si>
    <t xml:space="preserve">BROCAS DE ACERO RAPIDO  5/32" </t>
  </si>
  <si>
    <t xml:space="preserve">BROCAS DE COBALTO NO 1/16" </t>
  </si>
  <si>
    <t xml:space="preserve">BROCAS DE COBALTO NO. 1/8" </t>
  </si>
  <si>
    <t>BROCAS DE COBALTO NO. 3/16"</t>
  </si>
  <si>
    <t>BROCAS DE COBALTO NO. 3/32"</t>
  </si>
  <si>
    <t xml:space="preserve">BROCAS DE COBALTO NO. 5/32" </t>
  </si>
  <si>
    <t>BROCAS DE COBALTO  NO. 1/4</t>
  </si>
  <si>
    <t xml:space="preserve">BROCAS DE COBALTO  NO. 10 </t>
  </si>
  <si>
    <t xml:space="preserve">BROCAS DE COBALTO  NO. 16 </t>
  </si>
  <si>
    <t xml:space="preserve">BROCAS DE COBALTO NO. 17/64 </t>
  </si>
  <si>
    <t>BROCAS DE COBALTO  NO. 21</t>
  </si>
  <si>
    <t xml:space="preserve">BROCAS DE COBALTO  NO. 27 </t>
  </si>
  <si>
    <t>BROCAS DE COBALTO  NO. 30</t>
  </si>
  <si>
    <t xml:space="preserve">BROCAS DE COBALTO  NO. 40 </t>
  </si>
  <si>
    <t>BROCAS DE COBALTO  NO. E</t>
  </si>
  <si>
    <t xml:space="preserve">BROCAS DE COBALTO  NO. F </t>
  </si>
  <si>
    <t>BROCAS THREADED 53-2921 1/8"</t>
  </si>
  <si>
    <t>BROCAS THREADED 53-2921 3/16"</t>
  </si>
  <si>
    <t>BROCAS THREADED 53-2921 3/32"</t>
  </si>
  <si>
    <t>BROCAS THREADED 53-2921 5/32"</t>
  </si>
  <si>
    <t>BROCAS THREADED 53-2922 NO. 10</t>
  </si>
  <si>
    <t>BROCAS THREADED 53-2922 NO. 16</t>
  </si>
  <si>
    <t>BROCAS THREADED 53-2922 NO. 21</t>
  </si>
  <si>
    <t>BROCAS THREADED 53-2922 NO. 27</t>
  </si>
  <si>
    <t>BROCAS THREADED 53-2922 NO. 30</t>
  </si>
  <si>
    <t>BROCAS THREADED 53-2922 NO. 40</t>
  </si>
  <si>
    <t>BROCAS THREADED 53-2961 1/8"</t>
  </si>
  <si>
    <t>BROCAS THREADED 53-2961 16</t>
  </si>
  <si>
    <t>BROCAS THREADED 53-2961 27</t>
  </si>
  <si>
    <t>BROCAS THREADED 53-2961 3/16"</t>
  </si>
  <si>
    <t>BROCAS THREADED 53-2961 3/32"</t>
  </si>
  <si>
    <t>BROCAS THREADED 53-2961 5/32"</t>
  </si>
  <si>
    <t>BROCAS THREADED 53-2962 NO. 10</t>
  </si>
  <si>
    <t>BROCAS THREADED 53-2962 NO. 16</t>
  </si>
  <si>
    <t>BROCAS THREADED 53-2962 NO. 21</t>
  </si>
  <si>
    <t>BROCAS THREADED 53-2962 NO. 27</t>
  </si>
  <si>
    <t>BROCAS THREADED 53-2962 NO. 30</t>
  </si>
  <si>
    <t>BROCAS THREADED 53-2962 NO. 40</t>
  </si>
  <si>
    <t xml:space="preserve">BROCHA </t>
  </si>
  <si>
    <t>BROCHA CERDA MONA CABO AZUL  2"</t>
  </si>
  <si>
    <t>BROCHES</t>
  </si>
  <si>
    <t xml:space="preserve">BROCHES SUPRESORES </t>
  </si>
  <si>
    <t xml:space="preserve">BRUNIDADTHER/ BLEEDER </t>
  </si>
  <si>
    <t xml:space="preserve">BUMPERS </t>
  </si>
  <si>
    <t>BUSHING</t>
  </si>
  <si>
    <t>CABLE TIE STRAPS</t>
  </si>
  <si>
    <t xml:space="preserve">CAJA DE CARTON  40 CM LARGO X 30 CM ANCHO X 30 CM ALTO </t>
  </si>
  <si>
    <t xml:space="preserve">CAJA DE CARTON  45 CM LARGO X 50 CM ANCHO X 60 CM ALTO </t>
  </si>
  <si>
    <t xml:space="preserve">CAJA DE CARTON  70 CM LARGO X 60 CM ANCHO X  50 CM ALTO </t>
  </si>
  <si>
    <t>CAÑAMO ENCERADO</t>
  </si>
  <si>
    <t>CARRIER II</t>
  </si>
  <si>
    <t>CARRILETES  3</t>
  </si>
  <si>
    <t>PASTA PULIDORA</t>
  </si>
  <si>
    <t xml:space="preserve">CINTA  ALTA TEMPERATURA </t>
  </si>
  <si>
    <t xml:space="preserve">CINTA AISLANTE </t>
  </si>
  <si>
    <t>CINTA AISLANTE NEGRA 1"</t>
  </si>
  <si>
    <t>CINTA ALUMINIO 2"</t>
  </si>
  <si>
    <t>CINTA ANTIFRICCION</t>
  </si>
  <si>
    <t>CINTA CON ADHESIVO DOBLE 1"</t>
  </si>
  <si>
    <t>CINTA DE ENMASCARAR 1 1/2 PULGADAS</t>
  </si>
  <si>
    <t xml:space="preserve">CINTA DE ENMASCARAR 1 PULGADAS </t>
  </si>
  <si>
    <t xml:space="preserve">CINTA DE ENMASCARAR 1/2 PULGADAS </t>
  </si>
  <si>
    <t xml:space="preserve">CINTA DE ENMASCARAR 1/4 PULGADAS </t>
  </si>
  <si>
    <t xml:space="preserve">CINTA DE ENMASCARAR 2 PULGADAS </t>
  </si>
  <si>
    <t xml:space="preserve">CINTA DE ENMASCARAR 3/4 PULGADAS </t>
  </si>
  <si>
    <t xml:space="preserve">CINTA DE TELA </t>
  </si>
  <si>
    <t xml:space="preserve">CINTA DE UNA FAZ REPULPABLE 2 IN X 60 YD </t>
  </si>
  <si>
    <t>CINTA ELECTRICA AUTOFUNDENTE  PARA ALTO VOLTAJE</t>
  </si>
  <si>
    <t xml:space="preserve">CINTA ELECTRICA AUTOSOLDABLE </t>
  </si>
  <si>
    <t xml:space="preserve">CINTA ENCAUCHETAR 3/4" </t>
  </si>
  <si>
    <t>CINTA ENMASCARAR VERDE</t>
  </si>
  <si>
    <t xml:space="preserve">CINTA METALICA </t>
  </si>
  <si>
    <t>CINTA TEFLON P.T.F.E. THRUNIDADD SUNIDADL</t>
  </si>
  <si>
    <t xml:space="preserve">CINTA TRANSPARENTE DE 2" </t>
  </si>
  <si>
    <t>CINTAS VERDE 12MM</t>
  </si>
  <si>
    <t>CINTAS VERDE  24MM</t>
  </si>
  <si>
    <t>CINTAS VERDE  48MM</t>
  </si>
  <si>
    <t xml:space="preserve">CINTURON DE SEGURIDAD GRIS </t>
  </si>
  <si>
    <t xml:space="preserve">CINTURON DE SEGURIDAD NEGRO </t>
  </si>
  <si>
    <t xml:space="preserve">CINTURON DE SEGURIDAD ROJA </t>
  </si>
  <si>
    <t>CLIP 50-031-1</t>
  </si>
  <si>
    <t xml:space="preserve">CONTOURED WASHER </t>
  </si>
  <si>
    <t xml:space="preserve">CORDEL </t>
  </si>
  <si>
    <t>CORDINO 8MM</t>
  </si>
  <si>
    <t>CREMALLERA #8</t>
  </si>
  <si>
    <t>CREMALLERA  #6</t>
  </si>
  <si>
    <t>CROCUS CLOTH, ABRASIVE COATED</t>
  </si>
  <si>
    <t>DECALS HUEYII</t>
  </si>
  <si>
    <t>DIELECTRICO SPRAY</t>
  </si>
  <si>
    <t>DISCOS ROLOCK  COARSE</t>
  </si>
  <si>
    <t>DISCOS ROLOCK  FINE</t>
  </si>
  <si>
    <t>DISCOS ROLOCK  MEDIO</t>
  </si>
  <si>
    <t>DISCOS ROLOCK LIJA  120</t>
  </si>
  <si>
    <t>DISCOS ROLOCK LIJA  220</t>
  </si>
  <si>
    <t>DISCOS ROLOCK LIJA  300</t>
  </si>
  <si>
    <t>DISK ELECTRODE MIL-C</t>
  </si>
  <si>
    <t xml:space="preserve">DRY FIBERGLASS CLOTH </t>
  </si>
  <si>
    <t>BATERIA</t>
  </si>
  <si>
    <t>ESPAGUETI TERMICO (1,5) DIAMETRO</t>
  </si>
  <si>
    <t>ESPAGUETI TERMICO (10,0) DIAMETRO</t>
  </si>
  <si>
    <t>ESPAGUETI TERMICO (15,0) DIAMETRO</t>
  </si>
  <si>
    <t>ESPAGUETI TERMICO (2,0) DIAMETRO</t>
  </si>
  <si>
    <t>ESPAGUETI TERMICO (2,5) DIAMETRO</t>
  </si>
  <si>
    <t>ESPAGUETI TERMICO (20,0) DIAMETRO</t>
  </si>
  <si>
    <t>ESPAGUETI TERMICO (25,0) DIAMETRO</t>
  </si>
  <si>
    <t>ESPAGUETI TERMICO (3,0) DIAMETRO</t>
  </si>
  <si>
    <t>ESPAGUETI TERMICO (9,0) DIAMETRO</t>
  </si>
  <si>
    <t>CORTINA BLACKOUT ENROLLABLE</t>
  </si>
  <si>
    <t>CORTINA SOLAR ENRROLLABLE</t>
  </si>
  <si>
    <t>UNIDAD DE SEÑALIZACIÓN REFLECTIVA</t>
  </si>
  <si>
    <t>SEÑALIZACIÓN NO REFLECTIVA</t>
  </si>
  <si>
    <t xml:space="preserve">PALETAS EN ACRILICO </t>
  </si>
  <si>
    <t>RUTA SANITARIA</t>
  </si>
  <si>
    <t>MANTENIMIENTO GARITAS</t>
  </si>
  <si>
    <t>MANTENIMIENTO COMANDO UNIDAD</t>
  </si>
  <si>
    <t>MANTENIMIENTO MAYOR SISTEMA COMBUSTIBLES AVIACIÓN UNIDADES AÉREAS (CACOM-4)</t>
  </si>
  <si>
    <t>MANTENIMIENTO INSTALACIONES ESCUELA</t>
  </si>
  <si>
    <t>IMPREVISTOS (SALDO MANTENIMIENTO BIENES INMUEBLES Y VIIENDA FISCAL)</t>
  </si>
  <si>
    <t>MANTENIMIENTO SISTEMA DE BOMBEO</t>
  </si>
  <si>
    <t>MANTENIMIENTO CALDERA</t>
  </si>
  <si>
    <t xml:space="preserve">REVISION,PINTURA Y CARGA DE EXTINTORES                                                                          </t>
  </si>
  <si>
    <t>MANTENIMIENTO EQUIPO DE TALLERES</t>
  </si>
  <si>
    <t xml:space="preserve">MANTTO. PREVENTIVO Y CORRECTIVO EQUIPOS DE LA PTAP                                                                                            </t>
  </si>
  <si>
    <t>MANTENIMIENTO EQUIPO DE COCINA</t>
  </si>
  <si>
    <t>MANTENIMIENTO LAVADORAS Y SECADORAS</t>
  </si>
  <si>
    <t>MANTENIMIENTO INSTRUMENTOS BANDA DE GUERRA</t>
  </si>
  <si>
    <t>MANTENIMIENTO SISTEMA DE CONTROL ACCESO</t>
  </si>
  <si>
    <t>MANTENIMIENTO PREVENTIVO Y/O CORRECTIVO DE LA SILLETERIA Y LAVADO DEL TAPETE DEL AUDITORIO COLIBRI CACOM-4</t>
  </si>
  <si>
    <t>MANTENIMIENTO PARA PUENTE GRUA</t>
  </si>
  <si>
    <t xml:space="preserve">COMPRESOR INGERSOL RAND </t>
  </si>
  <si>
    <t xml:space="preserve">ELEVADOR DE CARGA 7 TON </t>
  </si>
  <si>
    <t>PUENTE GRUA</t>
  </si>
  <si>
    <t xml:space="preserve">GENERADORES ILUMINACION </t>
  </si>
  <si>
    <t xml:space="preserve">TUNGAR  DE CORRIENTE SOLDADURA </t>
  </si>
  <si>
    <t xml:space="preserve">MAQUINA DE COSER </t>
  </si>
  <si>
    <t xml:space="preserve">GATO HIDRAULICO </t>
  </si>
  <si>
    <t xml:space="preserve">GATO TRIPODE  DE 3 TON </t>
  </si>
  <si>
    <t>GATO TRIPODE DE 5 TON</t>
  </si>
  <si>
    <t xml:space="preserve">HIDROLAVADORAS AERONAVES  </t>
  </si>
  <si>
    <t>MANTENIMIENTO AIRES CENTRALES, ACONDICIONADOS Y CUARTOS FRIOS  SISTEMA HVAC</t>
  </si>
  <si>
    <t>MANTENIMIENTO VIDEO BEAM</t>
  </si>
  <si>
    <t>MANTENIMIENTO MOBILIARIO BARRACAS ALUMNOS Y AREAS SOCIALES</t>
  </si>
  <si>
    <t>MANTENIIENTO DE CAMARAS DE VIGILANCIA</t>
  </si>
  <si>
    <t xml:space="preserve">MANTENIMIENTO SISTEMA DE ALARMAS </t>
  </si>
  <si>
    <t>IMPREVISTOS (SALDO MANTENIMIENTO ELECTROBOMBAS)</t>
  </si>
  <si>
    <t>MANTENIMIENTO DE ALARMAS CONTRA INCENDIO</t>
  </si>
  <si>
    <t>GCU</t>
  </si>
  <si>
    <t>EMPUÑADURAS 
GAU-19</t>
  </si>
  <si>
    <t>SIMULADOR XMT-14</t>
  </si>
  <si>
    <t xml:space="preserve">MANTENIMIENTO RED ELECTRICA, PROTECCION Y ALUMBRADO </t>
  </si>
  <si>
    <t>MANTENIMIENTO RED DATOS Y VOZ</t>
  </si>
  <si>
    <t>MANTENIMIENTO MALLA PERIMETRAL</t>
  </si>
  <si>
    <t xml:space="preserve">IMPREVISTOS (SALDO MANTENIMIENTO RED ELECTRICA, PROTECCION Y ALUMBRADO) </t>
  </si>
  <si>
    <t>IMPREVISTOS (SALDO MANTENIMIENTO MALLA PERIMETRAL)</t>
  </si>
  <si>
    <t>MANTENIMIENTO VEHICULOS</t>
  </si>
  <si>
    <t>MANTENIMIENTO MOTOS UNIDAD</t>
  </si>
  <si>
    <t xml:space="preserve">REMOLCADOR AERONAVES </t>
  </si>
  <si>
    <t xml:space="preserve">VEHICULO UTILITARIO (JOHN DEERE) </t>
  </si>
  <si>
    <t>MANTENIMIENTO VEHICULOS VF 2018</t>
  </si>
  <si>
    <t>AMARRE VF 2019 MANTTO VEHICULOS</t>
  </si>
  <si>
    <t>MANTENIMIENTO DE BARRACAS</t>
  </si>
  <si>
    <t>MANTENIMIENTO DE VIVIENDA FISCAL</t>
  </si>
  <si>
    <t>SALDO MANTENIMIENTO BIENES INMUEBLES Y VIIENDA FISCAL</t>
  </si>
  <si>
    <t>SERVICIO DE ASEADORAS V.F.2018</t>
  </si>
  <si>
    <t>SALDO SERVICIO DE ASEADORAS</t>
  </si>
  <si>
    <t>CORTE DE PRADOS V.F.2018</t>
  </si>
  <si>
    <t>CORTE DE PRADOS</t>
  </si>
  <si>
    <t>PODA DE RAMAS</t>
  </si>
  <si>
    <t>SERVICIO DE ASEADORAS V.F 2018</t>
  </si>
  <si>
    <t>SERVICIO DE ASEADORAS</t>
  </si>
  <si>
    <t xml:space="preserve">AMARRE VF 2019 CORTE DE PRADOS </t>
  </si>
  <si>
    <t>AMARRE VF 2019 SERVICIO DE ASEADORAS</t>
  </si>
  <si>
    <t>IMPREVISTOS (SALDO CORTE DE PRADOS Y PODA DE RAMAS)</t>
  </si>
  <si>
    <t>SERVICIO DE CAFETERÍA</t>
  </si>
  <si>
    <t>CELDAS SUBESTACION ELECTRICA</t>
  </si>
  <si>
    <t xml:space="preserve">PLANTAS ELECTRICAS </t>
  </si>
  <si>
    <t>PLANTA AUXILIAR</t>
  </si>
  <si>
    <t>RECOLECCION DE BASURAS</t>
  </si>
  <si>
    <t>SERVICIO RECOLECCION DE BASURAS MES DE DICIEMBRE DE 2017</t>
  </si>
  <si>
    <t>SERVICIO RECOLECCION DE BASURAS MES DE ENERO 2018</t>
  </si>
  <si>
    <t>SERVICIO RECOLECCION DE BASURAS MES DE FEBRERO DE 2018</t>
  </si>
  <si>
    <t>SERVICIO RECOLECCION DE BASURAS MES DE MARZO DE 2018</t>
  </si>
  <si>
    <t>SERVICIO RECOLECCION DE BASURAS MES DE ABRIL DE 2018</t>
  </si>
  <si>
    <t>SERVICIO RECOLECCION DE BASURAS MES DE MAYO DE 2018</t>
  </si>
  <si>
    <t>SERVICIO DE ENERGIA MES DE DICIEMBRE DE 2017</t>
  </si>
  <si>
    <t>SERVICIO DE ENERGIA MES DE ENERO DE 2018</t>
  </si>
  <si>
    <t>SERVICIO DE ENERGIA MES DE FEBRERO DE 2018</t>
  </si>
  <si>
    <t>SERVICIO DE ENERGIA MES DE MARZO DE 2018</t>
  </si>
  <si>
    <t>SERVICIO DE ENERGIA MES DE MAYO DE 2018</t>
  </si>
  <si>
    <t xml:space="preserve">TELEFONO </t>
  </si>
  <si>
    <t>SERVICIO DE TELEFONIA MES DE DICIEMBRE DE 2017</t>
  </si>
  <si>
    <t>SERVICIO DE TELEFONIA MES DE ENERO DE 2018</t>
  </si>
  <si>
    <t>SERVICIO DE TELEFONIA MES DE FEBRERO DE 2018</t>
  </si>
  <si>
    <t>SERVICIO DE TELEFONIA MES DE MARZO DE 2018</t>
  </si>
  <si>
    <t>SERVICIO DE TELEFONIA MES DE ABRIL DE 2018</t>
  </si>
  <si>
    <t>SERVICIO DE TELEFONIA MES DE MAYO DE 2018</t>
  </si>
  <si>
    <t>GAS PROPANO</t>
  </si>
  <si>
    <t>INTERNET ACADEMICO EHFAA</t>
  </si>
  <si>
    <t>INTERNET</t>
  </si>
  <si>
    <t>SERVICIO DE INTERNET MES DICIEMBRE 2017</t>
  </si>
  <si>
    <t>SERVICIO DE INTERNET MES ENERO DE 2018</t>
  </si>
  <si>
    <t>SUMINISTRO DE GAS PROPANO MES DE ENERO 2018</t>
  </si>
  <si>
    <t>INTERNET ACADEMICO EHFAA FEBRERO 2018</t>
  </si>
  <si>
    <t>INTERNET MES DE FEBRERO DE 2018</t>
  </si>
  <si>
    <t>SUMINISTRO DE GAS PROPANO MES DE FEBRERO 2018</t>
  </si>
  <si>
    <t>INTERNET ACADEMICO EHFAA MARZO 2018</t>
  </si>
  <si>
    <t>INTERNET MES DE MARZO DE 2018</t>
  </si>
  <si>
    <t>SUMINISTRO DE GAS PROPANO MES DE MARZO 2018</t>
  </si>
  <si>
    <t>INTERNET ACADEMICO EHFAA ABRIL 2018</t>
  </si>
  <si>
    <t>INTERNET MES DE ABRIL DE 2018</t>
  </si>
  <si>
    <t>SUMINISTRO DE GAS PROPANO MES DEABRIL 2018</t>
  </si>
  <si>
    <t>INTERNET ACADEMICO EHFAA MAYO 2018</t>
  </si>
  <si>
    <t>INTERNET MES DE MAYO DE 2018</t>
  </si>
  <si>
    <t>SUMINISTRO DE GAS PROPANO MES DE MAYO 2018</t>
  </si>
  <si>
    <t>VIATICOS AL INTERIOR</t>
  </si>
  <si>
    <t>PASAJES TERRESTRES NACIONALES PERSONAL MIL. CIV.</t>
  </si>
  <si>
    <t>VIATICOS INCORPORACIÓN CACOM 4</t>
  </si>
  <si>
    <t>AUXILIO DE MARCHA Y CARRETERA</t>
  </si>
  <si>
    <t>VIATICOS AL INTERIOR CACOM-4 PASAPORTES 002 Y 004</t>
  </si>
  <si>
    <t>VIATICOS INCORPORACIÓN CACOM 4 PASAPORTE 001 Y 003</t>
  </si>
  <si>
    <t>VIATICOS AL INTERIOR CACOM-4 PASAPORTE 005</t>
  </si>
  <si>
    <t>VIATICOS INCORPORACIÓN CACOM 4 PASAPORTE 006</t>
  </si>
  <si>
    <t>VIATICOS INCORPORACIÓN CACOM 4 PASAPORTE 011 Y 014</t>
  </si>
  <si>
    <t>VITAMINAS (FRASCO)</t>
  </si>
  <si>
    <t>JABON PARA PERROS</t>
  </si>
  <si>
    <t>BAÑO SECO DESODORANTE E INSECTICIDA (FRASCO)</t>
  </si>
  <si>
    <t xml:space="preserve">CHAMPU ANTISEPTICO MEDICADO </t>
  </si>
  <si>
    <t>CREMA DENTAL PARA PERROS</t>
  </si>
  <si>
    <t>COLONIA PARA PERROS</t>
  </si>
  <si>
    <t>SOLUCIÓN ÓTICA (FRASCO)</t>
  </si>
  <si>
    <t>ANTIPARASITARIO INTERNO SUSPENSIÓN ORAL (JERINGA)</t>
  </si>
  <si>
    <t>ANTIPARASITARIO INTERNO TABLETAS</t>
  </si>
  <si>
    <t>ANTIPARASITARIOS INTERNO DE AMPLIO ESPECTRO</t>
  </si>
  <si>
    <t xml:space="preserve">PULGUICIDA Y GARRAPATICIDA EN SPRAY </t>
  </si>
  <si>
    <t>PULGUICIDA, GARRAPATICIDA Y MOSQUICIDA SOLUCIÓN TÓPICA (PIPETA)</t>
  </si>
  <si>
    <t>PULGUICIDA SOLUCIÓN TÓPICA (PIPETA)</t>
  </si>
  <si>
    <t>COLLAR GARRAPATICIDA</t>
  </si>
  <si>
    <t>INSECTICIDA PIROTROIDE  CANECA</t>
  </si>
  <si>
    <t>LARVICIDA ANTISEPTICO (FRASCO)</t>
  </si>
  <si>
    <t xml:space="preserve">ECTOPARASITICIDA </t>
  </si>
  <si>
    <t xml:space="preserve">CREMA CICATRIZANTE, SECANTE, DESINFECTANTE Y REPELENTE DE INSECTOS </t>
  </si>
  <si>
    <t>CREMA DERMATOLOGICA ANTIBACTERIANA, ANTIMICÓTICA Y ANTIALÉRGICA (TUBO)</t>
  </si>
  <si>
    <t>SOLUCIÓN OTICO-OFTALMICA (FRASCO)</t>
  </si>
  <si>
    <t>DOXICICLINA (CAJA)</t>
  </si>
  <si>
    <t xml:space="preserve">ALCOHOL ANTISEPTICO </t>
  </si>
  <si>
    <t>SOLUCION DE YODO  (UNIDAD)</t>
  </si>
  <si>
    <t>HIPOCLORITO DE SODIO (UNIDAD)</t>
  </si>
  <si>
    <t xml:space="preserve">AGUA OXIGENADA </t>
  </si>
  <si>
    <t xml:space="preserve">ANTISEPTICO Y DESINFECTANTE ESPUMA </t>
  </si>
  <si>
    <t xml:space="preserve">YODO POVIDONA SOLUCIÓN  </t>
  </si>
  <si>
    <t>GASA HOSPITALARIA ROLLO POR YARDAS</t>
  </si>
  <si>
    <t>ALGODÓN ROLLO</t>
  </si>
  <si>
    <t>GUANTES QUIRURJICOS (CAJA)</t>
  </si>
  <si>
    <t>ESPARADRAPO HOSPITALARIO TUBO</t>
  </si>
  <si>
    <t>COMIDA EN LATA</t>
  </si>
  <si>
    <t>SERVICIO VETERINARIO</t>
  </si>
  <si>
    <t>TABLEROS ACRILICOS</t>
  </si>
  <si>
    <t>SUMINISTROS GRADUACION ALUMNOS Y DISTINTIVOS</t>
  </si>
  <si>
    <t>INSTRUCTORES EHFAA VF 2018</t>
  </si>
  <si>
    <t>INSTRUCTORES EHFAA</t>
  </si>
  <si>
    <t>AMARRE VF 2019 INSTRUCTORES EHFAA</t>
  </si>
  <si>
    <t>SERVICIO ACTIVIDAD PEDAGÓGICA PERSONAL ALUMNOS</t>
  </si>
  <si>
    <t>EXAMENES MEDICOS HOSPITALARIOS</t>
  </si>
  <si>
    <t xml:space="preserve">FUMIGACION UNIDAD        </t>
  </si>
  <si>
    <t>FUNCIONAMIENTO PTAR  CACOM 4  V.F.2018</t>
  </si>
  <si>
    <t xml:space="preserve">FUNCIONAMIENTO PTAR  CACOM 4  </t>
  </si>
  <si>
    <t>FUNCIONAMIENTO PTAP  CACOM 4  V.F.2018</t>
  </si>
  <si>
    <t xml:space="preserve">FUNCIONAMIENTO PTAP  CACOM 4   </t>
  </si>
  <si>
    <t>PTAR CERRO LA MARIA Y AREAS COMPLEMENTARIAS  V.F.2018</t>
  </si>
  <si>
    <t xml:space="preserve">PTAR CERRO LA MARIA Y AREAS COMPLEMENTARIAS </t>
  </si>
  <si>
    <t>SERVICO RENOVACION CONCESIÓN AGUA POTABLE CACOM 4</t>
  </si>
  <si>
    <t xml:space="preserve">SERVICIO DE INCINERACION                                      </t>
  </si>
  <si>
    <t>RENOVACION PERMISO DE CONCESION DE AGUA POR VENCIMIENTO</t>
  </si>
  <si>
    <t xml:space="preserve">ANALISIS FISICOQUIMICO Y MICROBIOLOGICO DE AGUA                          </t>
  </si>
  <si>
    <t xml:space="preserve">SERVICIO FOTOCOPIADO E IMPRESIÓN  </t>
  </si>
  <si>
    <t>ARREGLOS FLORALES</t>
  </si>
  <si>
    <t>FUNCIONAMIENTO PTAR  FLANDES V.F.2018</t>
  </si>
  <si>
    <t>FUNCIONAMIENTO PTAR  FLANDES</t>
  </si>
  <si>
    <t>FUNCIONAMIENTO PTAP  FLANDES   V.F.2018</t>
  </si>
  <si>
    <t xml:space="preserve">FUNCIONAMIENTO PTAP  FLANDES  </t>
  </si>
  <si>
    <t>SERVICIO FOTOCOPIADO E IMPRESIÓN  V.F.2018</t>
  </si>
  <si>
    <t>SERVICIO SEGUIMIENTO AMBIENTAL FLANDES</t>
  </si>
  <si>
    <t>AMARRE VF 2019 FUNCIONAMIENTO PTAR CACOM-4</t>
  </si>
  <si>
    <t>AMARRE VF 2019 FUNCIONAMIENTO PTAP CACOM-4</t>
  </si>
  <si>
    <t xml:space="preserve">AMARRE VF 2019 FUNCIONAMIENTO PTAR FLANDES </t>
  </si>
  <si>
    <t>AMARRE VF 2019 FUNCIONAMIENTO PTAP FLANDES</t>
  </si>
  <si>
    <t>AMARRE VF 2019 FUNCIONAMIENTO PTAR CERRO LA MARIA</t>
  </si>
  <si>
    <t xml:space="preserve">AMARRE VF 2019 SERVICIO FOTOCOPIADO E IMPRESIÓN  </t>
  </si>
  <si>
    <t>IMPREVISTOS (SALDO FUNCIONAMIENTO PTAR Y PETAP  CACOM 4  Y CERRO LA MARIA)</t>
  </si>
  <si>
    <t>EVALUACION DE CONCESION DE AGUAS SUBTERRANEAS EN EL PREDIO DEL CACOM-4</t>
  </si>
  <si>
    <t>SERVICIO REPARACIÓN TRANSFORMADOR</t>
  </si>
  <si>
    <t>MANTENIIENTO DE CAMARAS DE VIGILANCIA (GRUTE)</t>
  </si>
  <si>
    <t>SERVICIO RECOLECCION DE BASURAS MES DE JUNIO DE 2018</t>
  </si>
  <si>
    <t>SERVICIO DE ENERGIA MES DE JUNIO DE 2018</t>
  </si>
  <si>
    <t>SERVICIO DE TELEFONIA MES DE JUNIO DE 2018</t>
  </si>
  <si>
    <t>VIATICOS AL INTERIOR CACOM-4 PASAPORTES 021,022 Y 023</t>
  </si>
  <si>
    <t>VIATICOS INCORPORACIÓN CACOM 4 PASAPORTE 026</t>
  </si>
  <si>
    <t>INTERNET ACADEMICO EHFAA JUNIO 2018</t>
  </si>
  <si>
    <t>INTERNET MES DE JUNIO DE 2018</t>
  </si>
  <si>
    <t>SUMINISTRO DE GAS PROPANO MES DE JUNIO 2018</t>
  </si>
  <si>
    <t>MANTENIMIENTO CENTRO DE ENTRENAMIENTO ACUATICO DE SUBOFICIALES</t>
  </si>
  <si>
    <t>RUTA DE EVACUACION</t>
  </si>
  <si>
    <t>SEÑALES EN ACRILICO CON DILATADORES</t>
  </si>
  <si>
    <t>SEÑALIZACIÓN EN ACRILICO CON DILATADORES</t>
  </si>
  <si>
    <t>VIATICOS AL INTERIOR CACOM-4 PASAPORTE 024</t>
  </si>
  <si>
    <t>SERVICIO DE TELEFONIA MES DE JULIO DE 2018 (CICLO 1)</t>
  </si>
  <si>
    <t>INTERNET MES DE JULIO DE 2018</t>
  </si>
  <si>
    <t>INTERNET ACADEMICO EHFAA JULIO 2018</t>
  </si>
  <si>
    <t>COMEDOR DE 06 PUESTOS EN HIERRO FORJADO PARA EXTERIORES</t>
  </si>
  <si>
    <t>SILLA RED ALTA ESTRUCTURA EN PP NEUMATICA</t>
  </si>
  <si>
    <t>PUESTOS DE TRABAJO DE 74X150X60</t>
  </si>
  <si>
    <t xml:space="preserve">DIVISION MODULAR MIXTA DE 3,60 </t>
  </si>
  <si>
    <t>SILLAS INTERLOCUTORAS ISCOCELES</t>
  </si>
  <si>
    <t>DIVISIÓN MODULAR MEDIA ALTURA MIXTA</t>
  </si>
  <si>
    <t>ARCHIVADORES AEREOS METÁLICOS</t>
  </si>
  <si>
    <t>JUEGO DE SALA (SOFA DE 03 PUESTOS- SOFA DE 02 PUESTOS- 02 POLTRONAS Y 01 MESA) EN RATAN</t>
  </si>
  <si>
    <t>PUERTAS EN ALUMINIO CON MARCO Y CHAPA</t>
  </si>
  <si>
    <t>MODULO  DE CAMARAS DE VIGILANCIA</t>
  </si>
  <si>
    <t>SALDO MODULO  DE CAMARAS DE VIGILANCIA</t>
  </si>
  <si>
    <t>SALDO MANTENIMIENTO COMPRESOR GRUTE</t>
  </si>
  <si>
    <t>MANTENIMIENTO SIMULADOR XMT-14</t>
  </si>
  <si>
    <t>DVR 8 CANALES HD 2 AMP</t>
  </si>
  <si>
    <t>SUMINISTRO DE GAS PROPANO MES DE JULIO 2018</t>
  </si>
  <si>
    <t>SERVICIO RECOLECCION DE BASURAS MES DE JULIO DE 2018</t>
  </si>
  <si>
    <t>SERVICIO DE TELEFONIA MES DE JULIO DE 2018</t>
  </si>
  <si>
    <t>SERVICIO DE ENERGIA MES DE JULIO DE 2018</t>
  </si>
  <si>
    <t>VIATICOS AL INTERIOR CACOM-4 PASAPORTES 024,025,028,029</t>
  </si>
  <si>
    <t>SERVICIO SEGUIMIENTO PERMISO DE VERTIMIENTOS CACOM-4 PERIODO 06-03-2018 AL 05-06-2019</t>
  </si>
  <si>
    <t>SALDO LAVADORA GRUSE</t>
  </si>
  <si>
    <t>SALDO ELEMENTOS E INSUMOS BANDA DE GUERRA</t>
  </si>
  <si>
    <t>PARASOLES</t>
  </si>
  <si>
    <t>MESA DE CENTRO</t>
  </si>
  <si>
    <t>EXPRIMIDOR DE NARANJAS INDUSTRIAL</t>
  </si>
  <si>
    <t>DIVISIÓN MODULAR MEDIA ALTURA MIXTA 1,50</t>
  </si>
  <si>
    <t>SERVICIO DE TELEFONIA CICLO 1 MES DE AGOSTO DE 2018</t>
  </si>
  <si>
    <t>SALDO EXPRIMIDOR DE NARANJAS INDUSTRIAL</t>
  </si>
  <si>
    <t>SALDO MANTENIIENTO DE CAMARAS DE VIGILANCIA (GRUTE)</t>
  </si>
  <si>
    <t>SALDO DVR 8 CANALES HD 2 AMP</t>
  </si>
  <si>
    <t>INTERNET MES DE AGOSTO DE 2018</t>
  </si>
  <si>
    <t>INTERNET ACADEMICO EHFAA AGOSTO 2018</t>
  </si>
  <si>
    <t>VIATICOS AL INTERIOR CACOM-4 PASAPORTES 029,030,031</t>
  </si>
  <si>
    <t>SUMINISTRO DE GAS PROPANO MES DE AGOSTO 2018</t>
  </si>
  <si>
    <t>SERVICIO DE TELEFONIA CICLO 2 Y CORPORATIVO MES DE AGOSTO DE 2018</t>
  </si>
  <si>
    <t>SERVICIO DE ENERGIA MES DE AGOSTO DE 2018</t>
  </si>
  <si>
    <t xml:space="preserve">SALDO REVISION,PINTURA Y CARGA DE EXTINTORES                                                                          </t>
  </si>
  <si>
    <t>SILLAS TIPO BARRA FABRICADO EN YARE ENVEJECIDO O RATAN NATURAL</t>
  </si>
  <si>
    <t>MEMBRANNA TENSADA (CARPA)</t>
  </si>
  <si>
    <t>SALDO MOBILIARIO GRUEA PUERTAS</t>
  </si>
  <si>
    <t>TASA USO DE AGUA UNIDAD 2° PERIODO 2018</t>
  </si>
  <si>
    <t>TASA USO DE AGUA LA MARIA 2° PERIODO 2018</t>
  </si>
  <si>
    <t>SERVICIO RECOLECCION DE BASURAS MES DE AGOSTO DE 2018</t>
  </si>
  <si>
    <t>VIATICOS INCORPORACIÓN CACOM 4 PASAPORTE 032</t>
  </si>
  <si>
    <t>VIATICOS AL INTERIOR CACOM-4 PASAPORTE 033</t>
  </si>
  <si>
    <t>SALDO MANTENIMIENTO DE ALARMAS CONTRA INCENDIO</t>
  </si>
  <si>
    <t>SALDO MANTTO SIMULADOR XMT-14</t>
  </si>
  <si>
    <t>SALDO MANTENIMIENTO CENTRO DE ENTRENAMIENTO ACUATICO DE SUBOFICIALES</t>
  </si>
  <si>
    <t>SERVICIO DE TELEFONIA CICLO 1 MES DE SEPTIEMBRE DE 2018</t>
  </si>
  <si>
    <t>SALDO EXAMENES MEDICOS HOSPITALARIOS</t>
  </si>
  <si>
    <t>53131600</t>
  </si>
  <si>
    <t>5</t>
  </si>
  <si>
    <t>1</t>
  </si>
  <si>
    <t>3</t>
  </si>
  <si>
    <t>6</t>
  </si>
  <si>
    <t>8</t>
  </si>
  <si>
    <t>4</t>
  </si>
  <si>
    <t>500</t>
  </si>
  <si>
    <t>2</t>
  </si>
  <si>
    <t>15</t>
  </si>
  <si>
    <t>CACOM 5</t>
  </si>
  <si>
    <t>204-1-1</t>
  </si>
  <si>
    <t>204-1-7</t>
  </si>
  <si>
    <t>204-4-16</t>
  </si>
  <si>
    <t>204-7-5</t>
  </si>
  <si>
    <t>204-10-1</t>
  </si>
  <si>
    <t>204-41-4</t>
  </si>
  <si>
    <t>IMPUESTO DE VEHICULOS</t>
  </si>
  <si>
    <t>TASAS RETRIBUTIVAS</t>
  </si>
  <si>
    <t xml:space="preserve">CORNETA MUSICAL GRANDE </t>
  </si>
  <si>
    <t>PLATILLOS</t>
  </si>
  <si>
    <t xml:space="preserve">TAMBORA DE 14 PARCHE NYLON </t>
  </si>
  <si>
    <t>CLECO  CUERPO CILINDRICO  DRAW (# 30, 0- 0.5)</t>
  </si>
  <si>
    <t>CLECO  CUERPO CILINDRICO  DRAW(#21, 0-0.5)</t>
  </si>
  <si>
    <t>CLECO  CUERPO CILINDRICO  DRAW (#10, 0-0.5)</t>
  </si>
  <si>
    <t>CLECO  CUERPO CILINDRICO  DRAW (1-4, 0-0.5)</t>
  </si>
  <si>
    <t>HI-LOK GAUGE WITH SLIDE</t>
  </si>
  <si>
    <t xml:space="preserve">TALADRO COMPACTO REVERSING </t>
  </si>
  <si>
    <t>LIJADORA DE BANDA BELT SANDER</t>
  </si>
  <si>
    <t>MULTIMEDIDORES  DIGITALES   REFERENCIA MT574CCRT</t>
  </si>
  <si>
    <t>MEDIDOR PRESION GAUGE PRESSURE 0-5000 PSI HC-2289</t>
  </si>
  <si>
    <t>HERRAMIENTA DE PREPARACIÓN DE SUPERFICIES, MICRO</t>
  </si>
  <si>
    <t>MEDIDOR PRESION GAUGE PRESSURE 0-600 PSI HC-2239</t>
  </si>
  <si>
    <t>MEDIDOR PRESION GAUGE, PRESSURE HC1831</t>
  </si>
  <si>
    <t>GATO HIDRAULICO  P/N 330010</t>
  </si>
  <si>
    <t>SUJETADOR MANUAL CYLINDRICAL  TOOL DONUT</t>
  </si>
  <si>
    <t>SUJETADOR CYLINDRICAL CLECO INSTALLATION/REMOVAL TOOL FOR TIGHT AREAS</t>
  </si>
  <si>
    <t>SOPORTE DE CASQUILLO DE TALADRO DE CANAL DE PLÁSTICO PN: 13186
SOPORTE DE CASQUILLO DE TALADRO DE CANAL DE PLÁSTICO PN: 13186</t>
  </si>
  <si>
    <t>CAJA DE HERRAMIENTAS MÓVIL SNAPON REFERENCIA KMC18062NTN  (SOLAMENTE EL CASE )</t>
  </si>
  <si>
    <t xml:space="preserve">SUJETADOR CYLINDRICAL CLECO RUNNER </t>
  </si>
  <si>
    <t>CORTADOR DE AGUJEROS COMBINADO HOUGEN (5/16 - 1 1/2) 18  ROTACUT COMBO HOLE CUTTER</t>
  </si>
  <si>
    <t xml:space="preserve">ENTENSION TALADRADORA </t>
  </si>
  <si>
    <t>VOLTIMETRO AC W8105A-004</t>
  </si>
  <si>
    <t>AMPERIMETRO  AC 286017</t>
  </si>
  <si>
    <t>MEDIDOR DE FRECUENCIA 283167</t>
  </si>
  <si>
    <t>CONJUNTO DE ZÓCALO DE EXTRACCIÓN DE CUELLO SET 4 PIECE HI-LOK PN: 16980</t>
  </si>
  <si>
    <t xml:space="preserve">SUJETADOR CLECO BAT-CBHT-03 </t>
  </si>
  <si>
    <t>IMPREVISTOS</t>
  </si>
  <si>
    <t xml:space="preserve">TELEVISOR  32´´ </t>
  </si>
  <si>
    <t>TELEVISOR UHD</t>
  </si>
  <si>
    <t>ANTENA EXTERIOR AMPLIFICADA - TV DIGITAL</t>
  </si>
  <si>
    <t>ESTUFAS DE COCINA</t>
  </si>
  <si>
    <t>NEVERA 121 LITROS</t>
  </si>
  <si>
    <t>FILTRO PURIFICADOR DE AGUA</t>
  </si>
  <si>
    <t>LICUADORA</t>
  </si>
  <si>
    <t>BATIDORA INDUSTRIAL</t>
  </si>
  <si>
    <t>EXPRIMIDOR DE NARANJAS</t>
  </si>
  <si>
    <t>TERMO PARA ALMACENAMIENTO DE BEBIDAS</t>
  </si>
  <si>
    <t>DETECTOR DE FUGAS</t>
  </si>
  <si>
    <t>CALENTADORES DE AGUA</t>
  </si>
  <si>
    <t xml:space="preserve">KIT PISTOLA PARA PINTAR HVLP  PROFECIONAL CROMADA  EN ACERO INOXIDABLE ,CON VASO POR GRAVEDAD </t>
  </si>
  <si>
    <t>ASPIRADORA INDUSTRIAL REFERENCIA YA1023A</t>
  </si>
  <si>
    <t>CARRETE DE MANGEURA REFERENCIA YA730D HEAVY DUTY AIR / WATER HOSE REEL</t>
  </si>
  <si>
    <t>LAVADORA SEMINDUSTRIAL</t>
  </si>
  <si>
    <t>SECADORA SEMINDUSTRIAL</t>
  </si>
  <si>
    <t xml:space="preserve">MARCO PARA ESTANTERIA </t>
  </si>
  <si>
    <t xml:space="preserve">BASE CAMA SEMIDOBLE </t>
  </si>
  <si>
    <t xml:space="preserve">BASE CAMA SENCILLA </t>
  </si>
  <si>
    <t>BASE CAMA  DOBLE DIVIDIDA</t>
  </si>
  <si>
    <t>MESA DE NOCHE</t>
  </si>
  <si>
    <t>PUNTOS LIMPIOS - CONTENEDORES DE BASURA</t>
  </si>
  <si>
    <t>SILLA TIPO ESCRITORIO</t>
  </si>
  <si>
    <t>ACEITE MOTOR 15W40</t>
  </si>
  <si>
    <t>GRASA  AIRCRAFT</t>
  </si>
  <si>
    <t xml:space="preserve">ACEITE REFRIGERANTE SSR ULTRACOOLANT PARA COMPRESORES DE TORNILLO </t>
  </si>
  <si>
    <t>LUBRICANTE  DE PETROLEO PROPOSITO GENERAL QUARTO</t>
  </si>
  <si>
    <t>GRASA AIRCRAFT * 1,75 LB</t>
  </si>
  <si>
    <t>GRASA GENERAL PURPOSE 6 LBS</t>
  </si>
  <si>
    <t>ACEITE MOTOR GASOLINA 10W 30</t>
  </si>
  <si>
    <t>ACEITE JCM-V01PK</t>
  </si>
  <si>
    <t>GRASA SLIDE GREASE JCM-SG1PK</t>
  </si>
  <si>
    <t>GUANTE NITRILO</t>
  </si>
  <si>
    <t xml:space="preserve">ALMOHADA </t>
  </si>
  <si>
    <t>TOALLA PARA MANOS</t>
  </si>
  <si>
    <t>COBIJA TERMICA SENCILLA</t>
  </si>
  <si>
    <t>COBIJA TERMICA DOBLE</t>
  </si>
  <si>
    <t>JUEGO DE CAMA SENCILLO</t>
  </si>
  <si>
    <t xml:space="preserve">JUEGO DE CAMA SEMIDOBLE </t>
  </si>
  <si>
    <t>JUEGO DE CAMA DOBLE</t>
  </si>
  <si>
    <t xml:space="preserve">COLCHÓN SENCILLO </t>
  </si>
  <si>
    <t xml:space="preserve">COLCHÓN SEMIDOBLE </t>
  </si>
  <si>
    <t xml:space="preserve">COLCHÓN DOBLE </t>
  </si>
  <si>
    <t xml:space="preserve">EDREDON DOBLE FAZ SENCILLO </t>
  </si>
  <si>
    <t xml:space="preserve">EDREDON DOBLE FAZ SEMIDOBLE </t>
  </si>
  <si>
    <t xml:space="preserve">EDREDON DOBLE FAZ DOBLE </t>
  </si>
  <si>
    <t>PROTECTORES DE COLCHONES CAMA SENCILLA</t>
  </si>
  <si>
    <t>PROTECTORES DE COLCHONES CAMA SEMIDOBLE</t>
  </si>
  <si>
    <t>PROTECTORES DE COLCONES CAMA DOBLE</t>
  </si>
  <si>
    <t>PROTECTORES DE ALMOHADAS</t>
  </si>
  <si>
    <t>INSECTICIDA NEMATICIDA X KG</t>
  </si>
  <si>
    <t>INSECTICIDA ORGANOFOSFORADO  LITRO X 1000 CC</t>
  </si>
  <si>
    <t>INSECTICIDA ACARICIDA LITRO X 1000 CC</t>
  </si>
  <si>
    <t>INSECTICIDA POLVO X KG</t>
  </si>
  <si>
    <t>HERBICIDA SISTEMICO X LITRO</t>
  </si>
  <si>
    <t>INSECTICIDA FRASCO X 250 ML</t>
  </si>
  <si>
    <t>INSECTICIDA DIMETOATO X LITRO X 1000 CC</t>
  </si>
  <si>
    <t>GRAMOXONE HERBICIDA LITRO X 1000 CC</t>
  </si>
  <si>
    <t>ELOSAL FUGINCIDA LITRO X 1000CC</t>
  </si>
  <si>
    <t>INCESTICIDA AEROSOL X 360</t>
  </si>
  <si>
    <t>TIERRA NEGRA ABONADA</t>
  </si>
  <si>
    <t>RUEDA  P/N 4BF1½</t>
  </si>
  <si>
    <t>LLANTAS MONTACARGAS HYSTER 8.25-15 NHS HEAVY DUTY</t>
  </si>
  <si>
    <t>LLANTAS DELANTERAS TRACTOR HARLAN 6.50-10 HEAVY DUTY</t>
  </si>
  <si>
    <t>LLANTAS GATOR LABRADO PAVIMENTO 22X11.00-10</t>
  </si>
  <si>
    <t>LLANTA DELANTERA JHON DEERE 155R12C</t>
  </si>
  <si>
    <t>LLANTAS TRASERA JHON DEERE LT265-75R16</t>
  </si>
  <si>
    <t>APLICADORES 100UNIDADES</t>
  </si>
  <si>
    <t>SOLDADURA ESTAÑO PARA CAUTIN</t>
  </si>
  <si>
    <t xml:space="preserve">CANDADO 870 </t>
  </si>
  <si>
    <t>CONSTRUCCION Y PLOMERIA</t>
  </si>
  <si>
    <t>CARPINTERIA</t>
  </si>
  <si>
    <t>ELECTRICOS</t>
  </si>
  <si>
    <t>TERMINAL DE ALAMBRE  22-18 AWG REFERENCIA P/N MS25274-1 NSN 5999-01-024-9383 (RED)</t>
  </si>
  <si>
    <t>PAPEL DE LIJA GRANO 80</t>
  </si>
  <si>
    <t>PAPEL DE LIJA GRANO 120</t>
  </si>
  <si>
    <t>PAPEL DE LIJA GRANO 180</t>
  </si>
  <si>
    <t>PAPEL DE LIJA GRANO 220</t>
  </si>
  <si>
    <t>PAPEL DE LIJA GRANO 320</t>
  </si>
  <si>
    <t>CINTA SCOTCH  233+  DE  2"</t>
  </si>
  <si>
    <t>CINTA SCOTCH 233 +  DE 1"</t>
  </si>
  <si>
    <t>CINTA SCOTCH 233 +  DE 1/2"</t>
  </si>
  <si>
    <t>CABLE NO 12 P/N M2750012 ML3T08</t>
  </si>
  <si>
    <t>CONECTOR RECTO BNC RF REFERENCIA P/N M39012/16-0014</t>
  </si>
  <si>
    <t>LIJA AL AGUA NUM 1200 PLIEGO 23 X 28 CM</t>
  </si>
  <si>
    <t>LIJA AL AGUA NUM 1000 PLIEGO 23 X 28 CM</t>
  </si>
  <si>
    <t>LIJA AL AGUA NUM 800 PLIEGO 23 X 28 CM</t>
  </si>
  <si>
    <t>LIJA AL AGUA NUM 600 PLIEGO 23 X 28 CM</t>
  </si>
  <si>
    <t>LIJA AL AGUA NUM 120.</t>
  </si>
  <si>
    <t>LIJA AL AGUA NUM 240 PLIEGO 23 X 28 CM.</t>
  </si>
  <si>
    <t>LIJA AL AGUA NUM 350 PLIEGO 23 X 28 CM.</t>
  </si>
  <si>
    <t>LIJA AL AGUA NUM 400 PLIEGO 23 X 28 CM.</t>
  </si>
  <si>
    <t>SELLADOR ADHESIVO RTV162(01139)</t>
  </si>
  <si>
    <t>MALLA PLASTICA EXPANDIBLE PARA PROTECCION DE ARNES ELECTRICO   PLUS DE 3/8" COLOR NEGRO. FLAME-RETARDANT POLYESTER (PET) SLEEVING DESIGNED FOR APPLICATIONS UP TO 125ºC.</t>
  </si>
  <si>
    <t>REVESTIMIENTO ACABADO POLIURETANO C403-1003 B  MIL-PRF 85285   FLAT GREEN #34031</t>
  </si>
  <si>
    <t>CABLE NO ELECTRICO ROLLO POR LIBRA</t>
  </si>
  <si>
    <t>CABLE NO ELECTRICO  ROLLO POR LIBRA</t>
  </si>
  <si>
    <t>CINTA ADHESIVA DE COBRE DE 50MM</t>
  </si>
  <si>
    <t>ADHESIVO INSTANTÁNEO 495  DE USO GENERAL, BAJA VISCOSIDAD. OFRECE ADHESIÓN RÁPIDA EN UNA AMPLIA VARIEDAD DE MATERIALES.</t>
  </si>
  <si>
    <t>CABLE NO ELECTRICO  * 1 LIBRA</t>
  </si>
  <si>
    <t>BURIL CARBUROID  IZQUIERDO</t>
  </si>
  <si>
    <t>BURIL CARBUROID DERECHO</t>
  </si>
  <si>
    <t>CINTA PRESION TAPE PRESSURE SENSITIVE</t>
  </si>
  <si>
    <t>ACOPLE HEMBRA  P/N 1226-202</t>
  </si>
  <si>
    <t>CONECTOR ALTA PRESION   P/N K-3706</t>
  </si>
  <si>
    <t xml:space="preserve">REVESTIMIENTO COATING MIL-PRF-85285D TIPOIV AZUL CLARO # 15182 GALLON EN KIT </t>
  </si>
  <si>
    <t>REVESTIMIENTO COATING POLYURETHANE FINISH C403-1000 B MIL-PRF 85285  FLAT BLACK #37038</t>
  </si>
  <si>
    <t xml:space="preserve">CINTA DE ALUMINIO 3M 425 FOIL TAPE, 2 X 55 </t>
  </si>
  <si>
    <t>CINTA DE ALUMINIO 3M 425  FOIL TAPE 1 X 60</t>
  </si>
  <si>
    <t>REVESTIMIENTO  POLYURETHANE FINISH C403-1002 B MIL PRF 85285 AIRCRAFT FLAT GRAY 36231</t>
  </si>
  <si>
    <t>ADHESIVO 1/4 RTV133-300ML</t>
  </si>
  <si>
    <t>BURIL CUADRADO HSS 5/16</t>
  </si>
  <si>
    <t>BURIL CUADRADO HSS 3/8</t>
  </si>
  <si>
    <t>DISCO DE LIJAR PARA CAPA TRANSPARENTE TRIZACT™ HOOKIT™ DE 3M™, P1500, 5 EN GRANO, 02095 X CAJA DE 25 UNIDADES</t>
  </si>
  <si>
    <t>CABLE NO ELECTRICO  * LIBRA</t>
  </si>
  <si>
    <t>ADHESIVO * 3 ONZ 8040-00-144-9774 8040-00-145-0020</t>
  </si>
  <si>
    <t>REVESTIMIENTO RESISTENTE A LA CORROSIÓN QUART BOTTLE</t>
  </si>
  <si>
    <t>BURIL CUADRADO HSS 3/16</t>
  </si>
  <si>
    <t>ADHESIVO 2.8 OZ TUBE 8040-00-225-4548</t>
  </si>
  <si>
    <t>ADHESIVO (01139) RTV106 2.8 OZ</t>
  </si>
  <si>
    <t xml:space="preserve">ADHESIVE EA9309.3NA, CLASS II B 33564 NSN 8040-01-163-3481 * KIT </t>
  </si>
  <si>
    <t>ADHESIVO EPOCAST 50A (CAGE 99384) NSN 8040-00-148-9849 * KIT</t>
  </si>
  <si>
    <t>ADHESIVO 8040-01-163-3481 *KIT</t>
  </si>
  <si>
    <t>REVESTIMIENTO PRIMER GALON</t>
  </si>
  <si>
    <t>ACOPLE SET COUPLING  P/N 39121219</t>
  </si>
  <si>
    <t>ADHESIVO  TAPE PRESSURE SENSITIVE(52152) 8663
MB-SS, 4X36 NSN 7510-01-326-1568 (CINTA POLIURETANO PALAS R/C)</t>
  </si>
  <si>
    <t>REVESTIMIENTO  MIL-PRF-85285D TIPOIV AZUL OSCURO # 15048 GALLON KIT</t>
  </si>
  <si>
    <t>REVESTIMIENTO MIL-PRF-85285D TIPOIV BLACK #17038 GALLON KIT</t>
  </si>
  <si>
    <t>REVESTIMIENTO MIL-PRF-85285D TIPOIV GRAY #16231 GALLON KIT</t>
  </si>
  <si>
    <t>CONECTOR HEMBRA  AC  P/N R67G36E</t>
  </si>
  <si>
    <t>CONECTOR HEMBRA  DC  P/N R65G3E</t>
  </si>
  <si>
    <t>REVESTIMIENTO RESISTENTE CORROSION POR KIT 8030-00-779-4699</t>
  </si>
  <si>
    <t>CABLE DE FRENADO(V52793 #05-048338)  285845</t>
  </si>
  <si>
    <t>CONECTOR GIRATORIO DE AIRE  ¼” YA502M</t>
  </si>
  <si>
    <t>REFLECTOR PARA SEGURIDAD PERIMETRAL</t>
  </si>
  <si>
    <t>10ADHESIVE EA9309.3NA, CLASS II B 33564 NSN 8040-01-163-3481 * KIT  QUART CAN</t>
  </si>
  <si>
    <t>ALCOHOL  ISOPROPILICO INDUSTRIAL</t>
  </si>
  <si>
    <t xml:space="preserve">NITROGENO </t>
  </si>
  <si>
    <t>SPRAY/ ZIN CHROMATE PRIMER TTP1757 YELLOW</t>
  </si>
  <si>
    <t xml:space="preserve">COMPONENTE PREVENTIVO DE CORROSION </t>
  </si>
  <si>
    <t xml:space="preserve">ACETONA TECNICA  (81346) ASTM D329 </t>
  </si>
  <si>
    <t>RECUBRIMIENTO EPOXY PRIMER COATING KIT  MIL-P-23377 P-1004 KIT X GALON</t>
  </si>
  <si>
    <t>COMPONENTE PREVENTIVO DE CORROSION * 1 PINT</t>
  </si>
  <si>
    <t>COMPONENTE PREVENTIVO DE CORROSION POR 16 OZ</t>
  </si>
  <si>
    <t>CORROSION PREVENTIVE COMPOUND POR 1/4 GAL</t>
  </si>
  <si>
    <t>GAS BUTANO, GAS UNIVERSAL PARA SOLDADORES "CAUTIN" 300ML, REFERENCIA GBUT</t>
  </si>
  <si>
    <t>INSUMOS DE TESTEO14AM PREPARED BATH  CAJAS  X 12 EA</t>
  </si>
  <si>
    <t>LIQUIDO PENETRANTE DE INSPECCION  SPOTCHECK SKC-S CLEANER CAJAS  X 6 EA</t>
  </si>
  <si>
    <t>REVELADOR  SKD-S2 DEVELOPER  CAJAS  X 12 EA</t>
  </si>
  <si>
    <t>ALCOHOL ISOPROPILICO TECHNICAL CANECA * 55 GALONES</t>
  </si>
  <si>
    <t>ZYGLO ZL-37 POST   EMULSIFICABLE FLUORESCENT PENETRANT  CANECA POR 5 GALONES</t>
  </si>
  <si>
    <t>COMPONENTE PREVENTIVO DE CORROSION  POR 1/4 GAL</t>
  </si>
  <si>
    <t>REMOVEDOR PINTURA  HYBRIDSTRIP DR (DRUMP) X CANECA 20 GALONES</t>
  </si>
  <si>
    <t xml:space="preserve">COMPUESTO DE SELLADO Y REVESTIMIENTO, P/S 870 B-12  MODEL 654-6-OZ SEMKIT, </t>
  </si>
  <si>
    <t>COMPUESTO DE REMOCION DE CORROSION POR 5 GAL</t>
  </si>
  <si>
    <t>ÁCIDO ACÉTICO X 1 GALON</t>
  </si>
  <si>
    <t>COMPONENTE PREVENTIVO DE CORROSION  QUART CAN TECTYL891DQT</t>
  </si>
  <si>
    <t>ALCOHOL ISOPROPILICO TECNICO CANECA X 55 GL P/N TT-I-735 NSN 6810-00-543-7915</t>
  </si>
  <si>
    <t>KIT DE SUSTANCIAS EXPLOSIVAS PARA DETECCION DE CANINOS</t>
  </si>
  <si>
    <t xml:space="preserve">RIBBON DATA CARD CD 800 - 500 CARD </t>
  </si>
  <si>
    <t>PELICULA DE IMPRESIÓN TRANSPARENTE PARA IMPRESORA HDP5000 (1500 TARJ POR UN SOLO LADO) REF 84053 MARCA HID/FARGO</t>
  </si>
  <si>
    <t>CINTA YMCK: FUL 500 IMÁGENES (84051)</t>
  </si>
  <si>
    <t>PAPEL KRAFT RECICLADO EN ROLLO, DE 50 CM DE ANCHO POR 300 METROS DE LARGO</t>
  </si>
  <si>
    <t>GALLINAZA POR BULTO PROCESADA X 50 KG</t>
  </si>
  <si>
    <t>CISCO POR BULTO POR 46 KG</t>
  </si>
  <si>
    <t>FOSFATO DE AMONIO X KG</t>
  </si>
  <si>
    <t>SULFATO DE MG X BULTO X 25 KG</t>
  </si>
  <si>
    <t>FERTILIZANTE NUTRIFOLIAR LITRO X 1000 CC</t>
  </si>
  <si>
    <t>MICORRISA POR BULTO X 50 KG</t>
  </si>
  <si>
    <t>ABONO POTRERO POR BULTO X 50 KG</t>
  </si>
  <si>
    <t>FERTILIZANTE CON COMPOSICION N:P:K DE 30:10:30 BULTO X 50 KG</t>
  </si>
  <si>
    <t>FERTILIZANTE CON COMPOSICION N:P:K DE 15:15:15 BULTO X 50 KG</t>
  </si>
  <si>
    <t>FERTILIZANTE FOLIAR CON AMINOACIDOS X LITRO</t>
  </si>
  <si>
    <t>NUTREMIN LITRO X 1000 CC</t>
  </si>
  <si>
    <t>ENRAIZADOR X 100 GR</t>
  </si>
  <si>
    <t>FERTLIZANTE PARA PLANTACIONES NUEVAS X 25 KG</t>
  </si>
  <si>
    <t>AMBIENTADOR ELECTRICO X 3 X 42CC</t>
  </si>
  <si>
    <t xml:space="preserve">AMBIENTADOR PARA VEHICULOX35CC                                </t>
  </si>
  <si>
    <t xml:space="preserve">BETUN X KILO                                                      </t>
  </si>
  <si>
    <t xml:space="preserve">CEPILLO PLASTICO DE MANO PARA PISOS                         </t>
  </si>
  <si>
    <t>CERA CARRO X 225 GRA</t>
  </si>
  <si>
    <t xml:space="preserve">DETERGENTE X 5000 LAVADORA                       </t>
  </si>
  <si>
    <t>DULCEABRIGO 70 X 100 CM</t>
  </si>
  <si>
    <t xml:space="preserve">ESCOBA SUAVE PALO 1,40                                               </t>
  </si>
  <si>
    <t xml:space="preserve">GUANTE DE ASEO NEGRO CAL 25                                  </t>
  </si>
  <si>
    <t xml:space="preserve">JABON PARA LOZA PASTA X900                                      </t>
  </si>
  <si>
    <t xml:space="preserve">JABON LIQUIDO MANOS GALON                                   </t>
  </si>
  <si>
    <t xml:space="preserve">LIMPIAVIDRIOS LIQUIDO  500CC                                </t>
  </si>
  <si>
    <t xml:space="preserve">PAÑUELITOS FACIALES PERSONALES                              </t>
  </si>
  <si>
    <t xml:space="preserve">PAPEL HIGIENICO ECOL X 400 MTS               </t>
  </si>
  <si>
    <t>PAPEL HIGIENICO BLANCO TRIPLE HOJA X 36 MTS</t>
  </si>
  <si>
    <t xml:space="preserve">TOALLA MANO ROLLO ECO KIM X 130                           </t>
  </si>
  <si>
    <t xml:space="preserve">REPUESTO AMBIENTADOR AUTOS UNIDAD                     </t>
  </si>
  <si>
    <t xml:space="preserve">SERVILLETA BLANCA EN 4 X 200                 </t>
  </si>
  <si>
    <t>TAPABOCAS X 50 UNIDADES</t>
  </si>
  <si>
    <t xml:space="preserve">TRAPERO                           </t>
  </si>
  <si>
    <t>GUANTES SILICONA X 50</t>
  </si>
  <si>
    <t xml:space="preserve">DESINFECTANTE PARA PISOS X 5 LT                               </t>
  </si>
  <si>
    <t xml:space="preserve">BLANQUEDOR  X 3800 ML. GALON                                </t>
  </si>
  <si>
    <t xml:space="preserve">BALDE 10 LITROS                                             </t>
  </si>
  <si>
    <t>LIMPIAMUEBLES X 360 ESPUMA</t>
  </si>
  <si>
    <t>CERA BLANCA GARRAFA PISO</t>
  </si>
  <si>
    <t xml:space="preserve">RASTRILLO PLASTICO X 22 DIENTES                                         </t>
  </si>
  <si>
    <t xml:space="preserve">LIMPIAPISOS EN POLVO  X 500                                 </t>
  </si>
  <si>
    <t xml:space="preserve">CEPILLO CARRETERO PALO 1.40                                 </t>
  </si>
  <si>
    <t xml:space="preserve">BETUN XKILO                                                      </t>
  </si>
  <si>
    <t>BIOASEPCIA PARA PELUQUERIA X1000CC</t>
  </si>
  <si>
    <t>CEPILLO DE DIENTES ADULTO</t>
  </si>
  <si>
    <t>CEPILLO DE LUSTRAR</t>
  </si>
  <si>
    <t xml:space="preserve">CEPILLO FULLER LAVADO DE AUTOS                              </t>
  </si>
  <si>
    <t>CERA CARRO X  225 GRA</t>
  </si>
  <si>
    <t xml:space="preserve">SHAMPOO SOBRE                                    </t>
  </si>
  <si>
    <t>CREMA DENTRAL X 30ML</t>
  </si>
  <si>
    <t xml:space="preserve">CHUPA PARA BAÑO                                             </t>
  </si>
  <si>
    <t>DESODORANTE SOBRE</t>
  </si>
  <si>
    <t>DETERGENTE EN POLVO POR BULTO DE 20 KILOS</t>
  </si>
  <si>
    <t>DETEGENTE EN POLVO X 1000 GR</t>
  </si>
  <si>
    <t xml:space="preserve">ESTOPA DE LIMPIEZA BOLSA GRANDE                                        </t>
  </si>
  <si>
    <t>JABON BAÑO X 100 GR</t>
  </si>
  <si>
    <t>JABON BAÑO CAJA X 600</t>
  </si>
  <si>
    <t>LIMPIAHORNOS LIQUIDO X 500CC</t>
  </si>
  <si>
    <t>MAQUINA DE AFEITAR</t>
  </si>
  <si>
    <t>PAPEL HIGIENICO BLANCO TRIPLE HPJA X 36 MTS</t>
  </si>
  <si>
    <t xml:space="preserve">PROTECTOR SILICONA X 300M ML                                       </t>
  </si>
  <si>
    <t xml:space="preserve">RECOGEDOR DE  BASURA                                        </t>
  </si>
  <si>
    <t xml:space="preserve">REPUESTOS AMBIENTADOR AUTOS UNIDAD                     </t>
  </si>
  <si>
    <t xml:space="preserve">TALCO X 340 GRA.                                            </t>
  </si>
  <si>
    <t xml:space="preserve">TALCO X 30 GRA.                                            </t>
  </si>
  <si>
    <t xml:space="preserve">TRAPERO SUPER INDUSTRIAL 400 PALO 1,40                             </t>
  </si>
  <si>
    <t>PAPEL ROLLO PELUQUERIA CUELLO</t>
  </si>
  <si>
    <t>CUCHILLA AFEITAR X 10</t>
  </si>
  <si>
    <t xml:space="preserve">DESINFECTANTE PISO X 5 LT                               </t>
  </si>
  <si>
    <t>CEPILLO PISO PALO MADERA</t>
  </si>
  <si>
    <t xml:space="preserve">ROLLO POR 88 PAÑOS , PAÑO DE 42 * 28 CM </t>
  </si>
  <si>
    <t>LIMPIAVIDRIOS X 500 ML CON ATOMIZADOR</t>
  </si>
  <si>
    <t>SABRA REF 7447 X ROLLO DE 6 PULGADAS X 30 PIES</t>
  </si>
  <si>
    <t xml:space="preserve">SHAMPOO PARA LAVADO AERONAVES QUE CUMPLA CON LAS ESPECIFICACIONES DE LA MIL-PRF-85570 TIPO 2 Ó DE LA MIL-PRF-87937 TIPO 4, CANECA X 55 GL </t>
  </si>
  <si>
    <t xml:space="preserve">B&amp;B 3100 P/N MIL-PRF-85704 LAVADO DE COMPRESORES CANECA X 5 GAL </t>
  </si>
  <si>
    <t xml:space="preserve">PAPELERA BAÑO </t>
  </si>
  <si>
    <t>BAQUETA PUNTA MADERA</t>
  </si>
  <si>
    <t>TRINKUT FS 280</t>
  </si>
  <si>
    <t xml:space="preserve">ESTUCHE CORNETA </t>
  </si>
  <si>
    <t xml:space="preserve">BOQUILLA CORNETA </t>
  </si>
  <si>
    <t>BAQUETA PUNTA NYLON</t>
  </si>
  <si>
    <t>GOLPEADOR LIRA</t>
  </si>
  <si>
    <t>MACETAS ALUMINIO BOLA PEQUEÑA</t>
  </si>
  <si>
    <t>CUCHILLA CORTE FS 280</t>
  </si>
  <si>
    <t>TUERCA CUCHILLA FS 280</t>
  </si>
  <si>
    <t>COCA DE SEGURIDAD CUCHILLA FS 280</t>
  </si>
  <si>
    <t>CADENA DE CORTE MOTOSIERRA MS 250</t>
  </si>
  <si>
    <t>REPUESTOS ELECTRICOS</t>
  </si>
  <si>
    <t>BROCA #21 COBALTO</t>
  </si>
  <si>
    <t>BROCA #27 COBALTO</t>
  </si>
  <si>
    <t>BROCA 3/16" COBALTO</t>
  </si>
  <si>
    <t>BROCA ANGULAR  965D COBALT LONG #21</t>
  </si>
  <si>
    <t>BROCA ANGULAR 965D COBALT LONG # 5/32</t>
  </si>
  <si>
    <t>BROCA ANGULAR CON ROSCA  SHORT DRIL # 30</t>
  </si>
  <si>
    <t>BROCA ANGULAR CON ROSCA  SHORT DRIL # 21</t>
  </si>
  <si>
    <t>BROCA ANGULAR CON ROSCA SHORT DRIL # 27</t>
  </si>
  <si>
    <t>BROCA ANGULAR 965D COBALT LONG #13</t>
  </si>
  <si>
    <t>BROCA ANGULAR 965D COBALT LONG #30</t>
  </si>
  <si>
    <t>BROCA ANGULAR 965D COBALT LONG #27</t>
  </si>
  <si>
    <t>BROCA ANGULAR 965D COBALT LONG #16</t>
  </si>
  <si>
    <t>BROCA ANGULAR 965D COBALT LONG # 1/8</t>
  </si>
  <si>
    <t>BROCA ANGULAR CON ROSCA SHORT DRIL # 40</t>
  </si>
  <si>
    <t>BROCA ANGULAR CON ROSCA SHORT DRIL # 16</t>
  </si>
  <si>
    <t>BROCA ANGULAR CON ROSCA SHORT DRIL # 13</t>
  </si>
  <si>
    <t>BROCA ANGULAR CON ROSCA SHORT DRIL # 10</t>
  </si>
  <si>
    <t>BROCA ANGULAR CON ROSCA SHORT DRIL # 8</t>
  </si>
  <si>
    <t>BROCA #10 COBALTO</t>
  </si>
  <si>
    <t>BROCA #13 COBALTO</t>
  </si>
  <si>
    <t>BROCA #16 COBALTO</t>
  </si>
  <si>
    <t>BROCA #30 COBALTO</t>
  </si>
  <si>
    <t>BROCA #40 COBALTO</t>
  </si>
  <si>
    <t>BROCA 1/4" COBALTO</t>
  </si>
  <si>
    <t>BROCA 1/8" COBALTO</t>
  </si>
  <si>
    <t>BROCA 3/32" COBALTO</t>
  </si>
  <si>
    <t>BROCA 5/32" COBALTO</t>
  </si>
  <si>
    <t>PERNO BLINDAJE</t>
  </si>
  <si>
    <t>BROCA ANGULAR  965D COBALT LONG #10</t>
  </si>
  <si>
    <t>BROCA ANGULAR  965D COBALT STUBBY #30</t>
  </si>
  <si>
    <t>BROCA ANGULAR  965D COBALT LSTUBBY #27</t>
  </si>
  <si>
    <t>BROCA ANGULAR CON ROSCA 965D COBALT STUBBY # 1/8</t>
  </si>
  <si>
    <t>BROCA #5 COBALTO</t>
  </si>
  <si>
    <t>BROCA ANGULAR  965D COBALT LONG #8</t>
  </si>
  <si>
    <t>BROCA #8 COBALTO</t>
  </si>
  <si>
    <t>PERNO
P/N NAS514P632- 24P</t>
  </si>
  <si>
    <t>BROCA ANGULAR 965D COBALT STUBBY# 5/32</t>
  </si>
  <si>
    <t>BROCA ANGULAR  965D COBALT STUBBY#21</t>
  </si>
  <si>
    <t>BROCA ANGULAR 965D COBALT STUBBY#13</t>
  </si>
  <si>
    <t>BROCA ANGULAR 965D COBALT STUBBY#10</t>
  </si>
  <si>
    <t>BROCA ANGULAR 965D COBALT STUBBY#8</t>
  </si>
  <si>
    <t>BROCA ANGULAR 965D COBALT STUBBY#16</t>
  </si>
  <si>
    <t>TORNILLO PARA MONTANTE FLIR STAR SAFIRE III</t>
  </si>
  <si>
    <t>TRANSISTORE S REF. JANTX2N5686</t>
  </si>
  <si>
    <t>BROCA ANGULAR 965D COBALT LONG # 1/4</t>
  </si>
  <si>
    <t>BROCA ANGULAR 965D COBALT STUBBY# 1/4</t>
  </si>
  <si>
    <t>PIN SEGURIDAD</t>
  </si>
  <si>
    <t>BROCA CENTER DRILL #4</t>
  </si>
  <si>
    <t>BROCA CENTER DRILL #5</t>
  </si>
  <si>
    <t>BUJIA BPR5ES NGK R</t>
  </si>
  <si>
    <t xml:space="preserve">EJE DE RODILLO SPROCKET SHAFT </t>
  </si>
  <si>
    <t>FILTRO DE COMBUSTIBLE PARTMO A -96</t>
  </si>
  <si>
    <t>CAJA DE TIRO</t>
  </si>
  <si>
    <t>FILTRO COMBUSTIBLE AM116304</t>
  </si>
  <si>
    <t>FILTRO DE AIRE P/N 39708466</t>
  </si>
  <si>
    <t>FILTRO COMBUSTIBLE FS 20000</t>
  </si>
  <si>
    <t>FILTRO AIRE AT110770</t>
  </si>
  <si>
    <t>FILTRO AIRE 39588777</t>
  </si>
  <si>
    <t>FILTRO COMBUSTIBLE FS 19624</t>
  </si>
  <si>
    <t>FILTRO ACEITE A-1</t>
  </si>
  <si>
    <t>FILTRO COMBUSTIBLE A-243004</t>
  </si>
  <si>
    <t>FILTRO ACEITE A-323</t>
  </si>
  <si>
    <t xml:space="preserve">TERMINAL TRASERA DE INSERCION </t>
  </si>
  <si>
    <t xml:space="preserve">SUPPRESSOR </t>
  </si>
  <si>
    <t>KIT FILTROS , REPLACEMENT   P/N K-3492</t>
  </si>
  <si>
    <t>KIT FILTROS , REPLACEMENTP/N K-3493</t>
  </si>
  <si>
    <t>FILTRO DESINCAN  P/N HC-1763</t>
  </si>
  <si>
    <t>FILTRO REPLACEMENT  ELEMENT  P/N AP-15</t>
  </si>
  <si>
    <t>AMORTIGUADOR DELANTERO AM 129514</t>
  </si>
  <si>
    <t>CORREA ALTERNADOR M150588</t>
  </si>
  <si>
    <t>KIT DISCO DE FRENO SENSOR  P/N TY04914-10064-71</t>
  </si>
  <si>
    <t xml:space="preserve">EXTENSION DOBLE  X3 PN: 13304 ( DUAL-THREADED EXTENSIONS 3 PIECE SET) </t>
  </si>
  <si>
    <t>BASTON DE RITMO</t>
  </si>
  <si>
    <t>PARCHE DE 14 GRUESO BLANCO</t>
  </si>
  <si>
    <t>PARCHE DE 18 GRUESO BLANCO</t>
  </si>
  <si>
    <t>PARCHE DE 26 GRUESO BLANCO</t>
  </si>
  <si>
    <t>CARGADOR PARA BOMBO</t>
  </si>
  <si>
    <t>POMADA SOLDADURA COBRE</t>
  </si>
  <si>
    <t>PEGA 24 HRS ENDURECEDOR - RESINA BLANCO</t>
  </si>
  <si>
    <t>PEGA 10 MIN ENDURECEDOR - RESINA TRANSPARENTE</t>
  </si>
  <si>
    <t>BATARIA  AA</t>
  </si>
  <si>
    <t>BATERIA ALKALINA CR 123 A</t>
  </si>
  <si>
    <t>TARJETA INTELIGENTE ISOPROX II GRAPHICS QUALITY PVC X 500</t>
  </si>
  <si>
    <t xml:space="preserve">TARJETA DE PVC BLANCO CAL 30 X 500 UNIDADES </t>
  </si>
  <si>
    <t>BRAZALETES FLUORESCENTE VERTICAL U HORIZONTAL</t>
  </si>
  <si>
    <t>KIT MANTENIMIENTO TROMPETA JCM-TRK1</t>
  </si>
  <si>
    <t>SUMINISTROS ELECTRICOS</t>
  </si>
  <si>
    <t xml:space="preserve">SOBREMANTELES </t>
  </si>
  <si>
    <t>CAPAS PARA CORTE DE CABELLO EN PELUQUERIA</t>
  </si>
  <si>
    <t>CINTA ANTIDESLIZANTE NEGRA DE 5 CM X 10 MTS, CON FRANJA FOTOLUMINICENTE</t>
  </si>
  <si>
    <t xml:space="preserve">BASTON LUMINOSO PARA SEÑALIZACION Y PARQUEO DE AERONAVES, CON LUZ LED Y BATERIAS RECARGABLES </t>
  </si>
  <si>
    <t>CONO NARANJA 70 CM DE ALTO CON CINTA REFLECTIVA</t>
  </si>
  <si>
    <t>PELOTAS TIPO TENIS SET POR POR 3 PELOTAS</t>
  </si>
  <si>
    <t>BATERIA ALKALINA AA</t>
  </si>
  <si>
    <t>RECIPIENTE HERMETICO DE ALTA CALIDAD  PARA COLOCAR FORMAS FAC DE MANTENIMIENTO EQUIPO ETAA</t>
  </si>
  <si>
    <t>VASO PLASTICO RESISTENTE AL ESTIRENO 250CC REF SM0061</t>
  </si>
  <si>
    <t>ELECTRICAL CONTACT REFERENCIA P/N 100-10185, NSN 5999-00-428-3447</t>
  </si>
  <si>
    <t>SEALING COMPOUND 0,5 OZ</t>
  </si>
  <si>
    <t xml:space="preserve">BATERIA ALKALINA DE 1,5 VOLTIOS TAMAÑO "AAA" * PAR </t>
  </si>
  <si>
    <t>AEROSOL  12 OZ  FS # 37038 BLACK C403-1012 ZZ</t>
  </si>
  <si>
    <t xml:space="preserve">AEROSOL  12 OZ  FS # 34031 GREEN C403-1003ZZ </t>
  </si>
  <si>
    <t>AEROSOL  12 OZ  FS # 36231 GRAY C403-1002ZZ</t>
  </si>
  <si>
    <t>COMPUESTO DE SELLADO  PS-870-B-1/2</t>
  </si>
  <si>
    <t>BATERIA ALKALINA DE 1,5 VOLTIOS TAMAÑO "C" * PAR</t>
  </si>
  <si>
    <t>ESPIRAL PLASTICO PARA CABLE, COLOR NEGRO, DIÁMETRO: 3/4 DE PULGADA (19MM), REF E4119N</t>
  </si>
  <si>
    <t xml:space="preserve">BATERIAS ALKALINA CUADRADA DE 9 VOLTIOS </t>
  </si>
  <si>
    <t xml:space="preserve">CUCHARA PARA ENRUTADO DE CABLEADO ELECTRICO) REFERENCIA 35250 (4250) </t>
  </si>
  <si>
    <t>PPS™ MINI CUBIERTAS &amp; TAPAS 177ML ,</t>
  </si>
  <si>
    <t>SELLADOR AUTONIVELADOR VERDE  50 CC</t>
  </si>
  <si>
    <t>CAJA PLASTICA REMACHE TREY CLEAR</t>
  </si>
  <si>
    <t xml:space="preserve">ANCHORAJES </t>
  </si>
  <si>
    <t>FORROS SILLAS DE TRIPULANTE KIT * 10</t>
  </si>
  <si>
    <t>BATERÍA 3,6V</t>
  </si>
  <si>
    <t>ATOMIZADORES X 500ML</t>
  </si>
  <si>
    <t>MANGUERA DE AISLAMIENTO 4"</t>
  </si>
  <si>
    <t>MIL EXPANDO FR PLUS DE 1/2" COLOR NEGRO (MALLA PLASTICA EXPANDIBLE PARA PROTECCION DE ARNÉS ELECTRICO)</t>
  </si>
  <si>
    <t>LINEA DE FE TORQUE SEAL F900 (COLOR AZUL)</t>
  </si>
  <si>
    <t xml:space="preserve">SELLANTE PRIMER SEALING COMPOUND 4,25 OZ POR CAN </t>
  </si>
  <si>
    <t>PRIMER SEALING COMPOUND 4 OZ</t>
  </si>
  <si>
    <t>SELLANTE PRIMER SEALING COMPOUND BOLTTLE</t>
  </si>
  <si>
    <t>TUBO PLASTICO  SPIRALWRAP</t>
  </si>
  <si>
    <t>SELLANTE LOCTITE, TYPE I   50 ML BOTTLE</t>
  </si>
  <si>
    <t>MANGUERA SILICONADA IMP. 1" REF MGSILIMO16</t>
  </si>
  <si>
    <t>RESISTENCIAS DE 51 OHM 1/2 W</t>
  </si>
  <si>
    <t>COPA MEZCLADORA CON COLLAR 600 ML , 3M- X 4 ENVASES POR CAJA</t>
  </si>
  <si>
    <t xml:space="preserve">PELÍCULA C/REGLA PARA MEZCLADO (CAJA CON 100 REGLETAS), </t>
  </si>
  <si>
    <t xml:space="preserve">INTERRUPTOR CUCHILLO </t>
  </si>
  <si>
    <t>CONJUNTO DE HILO DE ALAMBRE</t>
  </si>
  <si>
    <t>BARRA DE INTERIORES 5/16</t>
  </si>
  <si>
    <t>BARRA DE INTERIORES 1/4</t>
  </si>
  <si>
    <t>BARRA DE INTERIORES 3/8</t>
  </si>
  <si>
    <t>FUSIBLE DE VIDRIO, DIMENSIÓN 6MM X 30MM, CAPACIDAD: 10A, REF 10AL</t>
  </si>
  <si>
    <t>FUSIBLE DE VIDRIO, DIMENSIÓN 6MM X 30MM, CAPACIDAD: 0.5A, REF .5AC</t>
  </si>
  <si>
    <t>FUSIBLE DE VIDRIO, DIMENSIÓN 6MM X 30MM, CAPACIDAD: 1.5A, REF 1.5AL</t>
  </si>
  <si>
    <t xml:space="preserve">FUSIBLE DE VIDRIO, DIMENSIÓN 6MM X 30MM, CORRIENTE: 3A , REF 3AL </t>
  </si>
  <si>
    <t>BATERIA 24BI-800</t>
  </si>
  <si>
    <t xml:space="preserve">PPS™ MINI CUP COPAS CON COLLAR 177ML, </t>
  </si>
  <si>
    <t>DISCO ABRASIVO  PURPLE REFERENCIA 30479 GRANO P180 CAJA * 100</t>
  </si>
  <si>
    <t>DISCO ABRASIVO PURPLE  REFERENCIA 30783 GRANO P80 CAJA * 100</t>
  </si>
  <si>
    <t>COMPUESTO DE SELLADO 6 OZ</t>
  </si>
  <si>
    <t>COMPUESTO NICKEL ANTI-SEIZE  1 LB CAN</t>
  </si>
  <si>
    <t>SIERRA CINTA DE ½” X 1.50 MTS PASO 14 .025 DE ESPESOR  P/N 6356</t>
  </si>
  <si>
    <t>LUZ BT-37 P/N 610211</t>
  </si>
  <si>
    <t xml:space="preserve">COMPONENTE DE SELLADO EN BOTELLA </t>
  </si>
  <si>
    <t>COMPONENTE DE SELLADO QT</t>
  </si>
  <si>
    <t>CENTER DRILL #3</t>
  </si>
  <si>
    <t xml:space="preserve">TIP (PUNTA PARA CAUTIN) REFERENCIA P/N PTA7, APLICABLE A TC201T SOLDERING PENCIL </t>
  </si>
  <si>
    <t>KIT SISTEMA P/PREP DE PINTURA 600 ML -051131-16000 * KIT</t>
  </si>
  <si>
    <t>COMPUESTO DE SELLADO CAJA *  10 CC PLASTIC SQUEEZE BOTTLES</t>
  </si>
  <si>
    <t>COMPUESTO DE SELLADO  * 6 OZ</t>
  </si>
  <si>
    <t>COMPUESTO DE SELLADO 6 OZ 654-SEMIKIT</t>
  </si>
  <si>
    <t>CINTA ANTIDESLIZANTE SAFETY WALK- ALTA AGRESIVIDAD, 3M 610 SLIP-RESISTANT GENERAL PURPOSE TAPES &amp; TREADS - 3/4" X 60' ROL</t>
  </si>
  <si>
    <t xml:space="preserve"> DISCOS PSA AND NORGRIP  P80B       REF 83815</t>
  </si>
  <si>
    <t xml:space="preserve"> DISCOS PSA AND NORGRIP P320B     REF 83822</t>
  </si>
  <si>
    <t xml:space="preserve"> DISCOS PSA AND NORGRIP P220B     REF 83820</t>
  </si>
  <si>
    <t xml:space="preserve"> DISCOS PSA AND NORGRIP P180B     REF 83819</t>
  </si>
  <si>
    <t xml:space="preserve"> DISCOS PSA AND NORGRIP P120B     REF 83817</t>
  </si>
  <si>
    <t xml:space="preserve"> DISCOS PSA AND NORGRIP P100B     REF 83816</t>
  </si>
  <si>
    <t>PETROLATUM (81348) X LIBRA P/N VV-P-236 NSN 9150-01-023-3934</t>
  </si>
  <si>
    <t>EMPAQUE</t>
  </si>
  <si>
    <t>FIJADOR DE ROSCAS 50 ML TUBE</t>
  </si>
  <si>
    <t>COMPUESTO DE SELLADO  8 OZ</t>
  </si>
  <si>
    <t>ADHESIVO 1 OZ</t>
  </si>
  <si>
    <t>COMPUESTO DE SELLADO BOTTLE</t>
  </si>
  <si>
    <t>KITS DE ACOPLAMIENTO HIDRÁULICO DE PRESIÓN Y RETORNO KHC-1004</t>
  </si>
  <si>
    <t>MANGUERA DE SALIDA ASSEMBLY Z-5997</t>
  </si>
  <si>
    <t>REGULADOR, LOW PRESSURE  PC-1089-01</t>
  </si>
  <si>
    <t>BARREDORA BRUSH MAIN  P/N 104-10143</t>
  </si>
  <si>
    <t>KITS DE ESPUMA PERSONALIZADOS  REFERENCIA TCK1827BR</t>
  </si>
  <si>
    <t>VALVULA , BALL HC-2243</t>
  </si>
  <si>
    <t>DISCO ACONDICIONADOR DE SUPERFICIE 2" DE DIAMETRO REF 05523 CAJA * 200 UNIDADES</t>
  </si>
  <si>
    <t>DISCO ACONDICIONADOR DE SUPERFICIE 2" DE DIAMETRO REF 05527 CAJA 200 UNIDADES</t>
  </si>
  <si>
    <t>DISCO ACONDICIONADOR DE SUPERFICIE 2" DE DIAMETRO REF 05528  CAJA 200 UNIDADES</t>
  </si>
  <si>
    <t>DISCO ACONDICIONADOR DE SUPERFICIE 2" DE DIAMETRO REF 05530  CAJA 200 UNIDADES</t>
  </si>
  <si>
    <t>BARRA DE TUNGSTENO</t>
  </si>
  <si>
    <t>COMPUESTO DE SELLADO * 30 CC</t>
  </si>
  <si>
    <t>COMPUESTO DE SELLADO MIL-R-46082. 250 ML BOTTLE</t>
  </si>
  <si>
    <t>EMPAQUE REPUESTO H-2808</t>
  </si>
  <si>
    <t>BATERIA 27AD-1000</t>
  </si>
  <si>
    <t>TORNOS DE FRENOS DLB 2000A</t>
  </si>
  <si>
    <t>VÁLVULA, AGUJA  HC-1081-01</t>
  </si>
  <si>
    <t>PLACA PLASTICA NORTON BLUE 20X350 PULG   636425-03723</t>
  </si>
  <si>
    <t>CORREA MOTOR M150046</t>
  </si>
  <si>
    <t>COPA MEZCLADORA CON COLLAR 840 ML, 16023</t>
  </si>
  <si>
    <t>TUBO OD 1/4" INCH</t>
  </si>
  <si>
    <t>TARJETA DE CONTROL  MCP-286411-PAR</t>
  </si>
  <si>
    <t>REGULADOR, HIGH PRESSURE  PC-1062-02</t>
  </si>
  <si>
    <t>REGULADOR, HIGH PRESSURE  PC-1037-01</t>
  </si>
  <si>
    <t>MANGUERA DE RETORNO ASSEMBLY, #16 TF-1039-02*300</t>
  </si>
  <si>
    <t>TARJETA DE CONTROL ASSY 286597</t>
  </si>
  <si>
    <t>TARJETA DE CONTROL  I/O P.C. BOARD ASSEMBLY 286392-001</t>
  </si>
  <si>
    <t xml:space="preserve">
ENSAMBLE DE MANGUERA DE PRESIÓN , #8 TF-1038-21*300</t>
  </si>
  <si>
    <t>VALVULA CONTROL TERMOSTATICO  39476890</t>
  </si>
  <si>
    <t>LAMINA 2024 T3 0,025", 120 CM X 3 MT</t>
  </si>
  <si>
    <t>LAMINA 7075-T6 0.040" 120MTSX 3 MTS</t>
  </si>
  <si>
    <t>LAMINA 7075-T6 0.032" 120MTSX 3 MTS</t>
  </si>
  <si>
    <t>LAMINA 2024 T3, 0,040" 120 CM X 3 MT</t>
  </si>
  <si>
    <t>ELEMENTO SEPARADOR  39863840</t>
  </si>
  <si>
    <t>LAMINA 7075-T6 0.050" 120MTSX 3 MTS</t>
  </si>
  <si>
    <t>LAMINA 2024 T3 0,032", 120 CM X 3 MT</t>
  </si>
  <si>
    <t>COMPUESTO DE SELLADO POR CUARTO TIPO I</t>
  </si>
  <si>
    <t>MANGUERA  TYGOTHANE ID 3/8 OD 1/2 P/N C-210A  * ROLLO 100 FEET</t>
  </si>
  <si>
    <t>VÁLVULA DE PRESIÓN MÍNIMA 99289845</t>
  </si>
  <si>
    <t>SENSOR, MAGNETIC GOVERNOR, V03613 281774-3</t>
  </si>
  <si>
    <t xml:space="preserve">DISULFATO MOLYBDEN0 * CAN </t>
  </si>
  <si>
    <t>REGULATOR H-1397</t>
  </si>
  <si>
    <t>VALVULA REFRIGERANTE DE PARADA , NEMA 1 42552836</t>
  </si>
  <si>
    <t>VALVULA DE PURGA  NEMA 22124085</t>
  </si>
  <si>
    <t>TARJETA DESCARGA DE DATOS BUS DISCHARGE P.C. BOARD ASSY 286250A</t>
  </si>
  <si>
    <t>AMPERIMETRO P/N W-8095A-9</t>
  </si>
  <si>
    <t>VALVULA DE APAGADO H-1529-01</t>
  </si>
  <si>
    <t>SENSOR DE PRESION  38333845</t>
  </si>
  <si>
    <t>COMPUESTO ANTISEIZE 1 CAN LIBRA 8030-00-087-8630</t>
  </si>
  <si>
    <t xml:space="preserve">
TRIOXIDO DE CROMO 5 LIBRAS</t>
  </si>
  <si>
    <t>SELLANTE GRADE 1 &amp; 2 SPEC FUEL TANK SEALANT - 2.5 OZ 655-SEMKIT</t>
  </si>
  <si>
    <t>CANASTA CABLES PART#: 1962</t>
  </si>
  <si>
    <t>PUNTAS APLICABLES A EXTRACTOR DE SOLDADURA PACE SX-90, PAQUETE DE 5, P/N 1121-0932-P5, NSN 3439-01-571-1420</t>
  </si>
  <si>
    <t>PUNTAS APLICABLES A EXTRACTOR DE SOLDADURA PACE SX-90, PAQUETE DE 5 REFERENCIA P/N 1121-0946-P5, NSN 3439-01-571-1446</t>
  </si>
  <si>
    <t xml:space="preserve">ETILENO TECNICO GALON  GLYCOL </t>
  </si>
  <si>
    <t>SELLANTE, RTV108 (01139)</t>
  </si>
  <si>
    <t>PERSIANA 200X220</t>
  </si>
  <si>
    <t>PERSIANA 150X170</t>
  </si>
  <si>
    <t>PERSIANA 120X165</t>
  </si>
  <si>
    <t>TAPETE</t>
  </si>
  <si>
    <t>SOPORTE PARA TV</t>
  </si>
  <si>
    <t>MANTENIMIENTO, ADECUACIÓN Y MEJORAMIENTO INSTALACIONES ESM</t>
  </si>
  <si>
    <t>MANTENIMIENTO, ADECUACIÓN Y MEJORAMIENTO INSTALACIONES UNIDAD</t>
  </si>
  <si>
    <t>MANTENIMIENTO, ADECUACIÓN Y MEJORAMIENTO DE INSTALACIONES</t>
  </si>
  <si>
    <t>MANTENIMIENTO ESTACIÓN DE COMBUSTIBLE</t>
  </si>
  <si>
    <t>MANTENIMIENTO A TODO COSTO DE LA PLANTA DE TRATAMIENTO DE AGUAS NO DOMESTICAS</t>
  </si>
  <si>
    <t>MANTENIMIENTO PREVENTIVO Y CORRECTIVO EQUIPO AGRICOLA</t>
  </si>
  <si>
    <t>MANTENIMIENTO EQUIPO DE AUDIO, CONSOLAS Y VIDEO PROYECTORES</t>
  </si>
  <si>
    <t>MANTENIMIENTO ELEMENTOS BANDA DE GUERRA</t>
  </si>
  <si>
    <t>MANTENIMIENTO EQUIPO AGRICOLA (AMARRE VF 2019)</t>
  </si>
  <si>
    <t>MANTENIMIENTO CUARTOS FRIOS Y AIRES ACONDICIONADOS</t>
  </si>
  <si>
    <t xml:space="preserve">MTTO EQUIPOS DE COCINA, GASODOMESTICOS, LAVADORAS Y SECADORAS </t>
  </si>
  <si>
    <t>MANTENIMIENTO DE  BIENES MUEBLES ESTACIÓN DE COMBUSTIBLE</t>
  </si>
  <si>
    <t>MANTENIMIENTO Y RECARGA DE EXTINTORES Y EQUIPOS CONTRAINCENDIO</t>
  </si>
  <si>
    <t>MANTENIMIENTO GATOR OCP / AA</t>
  </si>
  <si>
    <t>CABINA DE PINTURAS TME2201</t>
  </si>
  <si>
    <t>AGPU AMJ 0754</t>
  </si>
  <si>
    <t>POWER MASTER ADV. TME 3804</t>
  </si>
  <si>
    <t>DIFERENCIAL-NH HOIST 3 TON. TNI 3108</t>
  </si>
  <si>
    <t>GRUA COFFIN HOIST-YALE 3 T. TNI 3109</t>
  </si>
  <si>
    <t>COMPRESOR RECIPROCO TME 3216</t>
  </si>
  <si>
    <t>GENERADOR DE ILUMINACION AMD 1523</t>
  </si>
  <si>
    <t>BANCO 360 COLA UH-60 ANI 0247</t>
  </si>
  <si>
    <t>BANCO 360 COLA UH-60 ANI 0249</t>
  </si>
  <si>
    <t>BANCO 360 DERECHO UH-60 ANI 0246</t>
  </si>
  <si>
    <t>BANCO 360 DERECHO UH-60 ANI 0248</t>
  </si>
  <si>
    <t>BANCO 360 IZQUIERDO UH-60 ANI 0215</t>
  </si>
  <si>
    <t>BANCO 360 IZQUIERDO UH-60 ANI 0233</t>
  </si>
  <si>
    <t>MAINTENANCE PLATFORM HYD ANH 5042</t>
  </si>
  <si>
    <t>MAINTENANCE PLATFORM HYD ANH 0245</t>
  </si>
  <si>
    <t>MANTENIMIENTO BANCO DE BATERIAS C3I2</t>
  </si>
  <si>
    <t xml:space="preserve">MANTENIMIENTO PREVENTIVO Y CORRECTIVO CASCOS DE COMBATE BALISTICO KEVLAR </t>
  </si>
  <si>
    <t>MANTENIMIENTO PREVENTIVO Y CORRECTIVO CASCOS PMA</t>
  </si>
  <si>
    <t>MANTENIMIENTO CAJAS DE INSPECCION RED LAN</t>
  </si>
  <si>
    <t>MANTENIMIENTO CONTROL ELECTRONICO LUCES DE SUPERFICIE</t>
  </si>
  <si>
    <t xml:space="preserve">MANTENIMIENTO SISTEMA DE LUCES SPOTS, RODAJE Y RAMPA </t>
  </si>
  <si>
    <t>MANTENIMIENTO RED ELECTRICA  ZONA NORTE Y SUR</t>
  </si>
  <si>
    <t>MANTENIMIENTO DE EQUIPOS DE COMPUTO</t>
  </si>
  <si>
    <t>MANTENIMIENTO DE SERVIDORES</t>
  </si>
  <si>
    <t>MANTENIMIENTO DE IMPRESORAS, SCANNERS Y PLOTTER</t>
  </si>
  <si>
    <t>MANTENIMIENTO EQUIPO DE COMUNICACIÓN (TELEFAX-TELEFONOS)</t>
  </si>
  <si>
    <t>MANTENIMIENTO RACK, SWITCH Y REDES</t>
  </si>
  <si>
    <t>MANTENIMIENTO  DE IMPRESORAS, SCANNERS Y PLOTTER</t>
  </si>
  <si>
    <t>MANTENIMIENTO UPS, SERVIDORES, FIREWALL, IMPRESORAS, SWITCH, RACK</t>
  </si>
  <si>
    <t>MANTENIMIENTO PREVENTIVO Y CORRECTIVO DE VEHICULOS</t>
  </si>
  <si>
    <t>MANTENIMIENTO Y REPARACIÓN DE MOTOCICLETAS</t>
  </si>
  <si>
    <t>MANTENIMIENTO PREVENTIVO Y CORRECTIVO DE VEHICULOS (AMARRE VF 2019)</t>
  </si>
  <si>
    <t>MANTENIMIENTO Y REPARACIÓN DE MOTOCICLETAS (AMARRE VF 2019)</t>
  </si>
  <si>
    <t>MANTENIMIENTO DE EQUIPO IC A4</t>
  </si>
  <si>
    <t>REMOLCADOR DE AERONAVES  3000 LBS. AMD 0504</t>
  </si>
  <si>
    <t>MANTENIMIENTO DE EQUIPO ICA A14</t>
  </si>
  <si>
    <t>MANTENIMIENTO DE EQUIPO ICA 110</t>
  </si>
  <si>
    <t>REMOLCADOR DE AERONAVES 6000 LBS. AMD 0534</t>
  </si>
  <si>
    <t xml:space="preserve">MANTENIMIENTO RECTIFICADORES </t>
  </si>
  <si>
    <t>MANTENIMIENTO DE EQUIPO CDR 500</t>
  </si>
  <si>
    <t>MANTENIMIENTO DE EQUIPO MFS 5000</t>
  </si>
  <si>
    <t>MANTENIMIENTO PROGRAMADO E IMPREVISTO DE LOS HELICOPTEROS UH-60</t>
  </si>
  <si>
    <t>INSTALACION TOTAL DEL CABLEADO ELECTRICO DEL FAC 4105, INCLUYE PRUEBAS FUNCIONALES</t>
  </si>
  <si>
    <t>MANTTO, ADECUACION Y REPARACION DE ALOJAMIENTO MILITAR</t>
  </si>
  <si>
    <t>MANTENIMIENTO, ADECUACIÓN Y MEJORAMIENTO DE VIVIENDA FISCAL</t>
  </si>
  <si>
    <t>MANTENIMIENTO BARRACA DE SUBOFICIALES</t>
  </si>
  <si>
    <t>SERVICIO DE ASEO (VIGENCIA FUTURA)</t>
  </si>
  <si>
    <t>SERVICIO DE ASEO (AMARRE VF 2019)</t>
  </si>
  <si>
    <t>MANTENIMIENTO SUBESTACIONES Y REDES ELECTRICAS</t>
  </si>
  <si>
    <t>MANTENIMIENTOS PLANTAS ELECTRICAS</t>
  </si>
  <si>
    <t>PLANTA AUXILIAR  115 VAC 72 KVA AMD 0153</t>
  </si>
  <si>
    <t>PLANTA AUXILIAR  28.5 VDC 2000 AMP. AMD 0128</t>
  </si>
  <si>
    <t>MANTENIMIENTO SOFTWARE SISTEMA HORUS-M</t>
  </si>
  <si>
    <t>SERVICIO DE MENSAJERÍA Y CORRESPONDENCIA</t>
  </si>
  <si>
    <t>SERVICIO DE TRANSPORTE</t>
  </si>
  <si>
    <t>CÓDIGO LEGAL CÓDIGO GENERAL DEL PROCESO</t>
  </si>
  <si>
    <t>CÓDIGO LEGAL REGIMEN PENAL COLOMBIANO</t>
  </si>
  <si>
    <t>CODIGO LEGAL RÉGIMEN DEL EMPLEADO OFICIAL</t>
  </si>
  <si>
    <t>CODIGO LEGAL CONSTITUCIÓN POLÍTICA</t>
  </si>
  <si>
    <t>CÓDIGO LEGAL CÓDIGO DE PROCEDIMIENTO ADMINISTRATIVO Y DE LO CONTENCIOSO ADMINISTRATIVO</t>
  </si>
  <si>
    <t xml:space="preserve">TOMA E IMPRESIÓN DE FOTOGRAFÍAS </t>
  </si>
  <si>
    <t>ACUEDUCTO, ALCANTARILLADO Y ASEO</t>
  </si>
  <si>
    <t>TELEVISION SATELITAL</t>
  </si>
  <si>
    <t>ARRENDAMIENTO FOTOCOPIADORA</t>
  </si>
  <si>
    <t>VIATICOS ADMINISTRATIVOS</t>
  </si>
  <si>
    <t>VIATICOS OPERATIVOS</t>
  </si>
  <si>
    <t>AUXILIO DE MARCHA Y TRANSPORTE</t>
  </si>
  <si>
    <t>MELOXICAM 2 MG CAJA CON BLISTER POR 10 TABLETAS</t>
  </si>
  <si>
    <t>JERINGAS DE 3ML</t>
  </si>
  <si>
    <t>JERINGAS DE 5ML</t>
  </si>
  <si>
    <t xml:space="preserve">CICATRIZANTE Y EPITELIZANTE EN UNGÜENTO   </t>
  </si>
  <si>
    <t>ANTIPARASITARIO INTERNO</t>
  </si>
  <si>
    <t xml:space="preserve">HIPOCLORITO DE SODIO AL 5% </t>
  </si>
  <si>
    <t>ANTISEPTICO Y DESINFECTANTE</t>
  </si>
  <si>
    <t>CLORHEXIDINA EN FRASCO</t>
  </si>
  <si>
    <t>SOLUCION PARA LIMPIEZA DEL CANAL AUDITIVO</t>
  </si>
  <si>
    <t>JABON ANTIPARASITARIO</t>
  </si>
  <si>
    <t>SHAMPOO PARA CANINO EN FRASCO</t>
  </si>
  <si>
    <t>BAÑO SECO PARA CANINO</t>
  </si>
  <si>
    <t xml:space="preserve">FIPRONIL 100 MG PIPETA POR 2.68 ML PERROS GRANDES CAJA POR 10 PIPETAS </t>
  </si>
  <si>
    <t>CEFADROXILO CAPSULAS 500 MG PRESENTACION CAJA POR 12 CAPSULAS</t>
  </si>
  <si>
    <t>VACUNA HEXAVALENTE (VIRUS MOQUILLO, HEPATITIS, PARVOVIRUS, PARAINFLUENZA, RABIA, LEPTOSPIRA)</t>
  </si>
  <si>
    <t xml:space="preserve">DIAZEPAM 10 MG/2 ML </t>
  </si>
  <si>
    <t>GUANTES PLASTICOS CAJA POR 100 UNIDADES</t>
  </si>
  <si>
    <t>CONSULTA GENERAL CON DESPLAZAMIENTO, HISTORIA CLINICA Y PLAN TERAPEUTICO (SIN MEDICACION, NI PROCEDIMIENTOS)</t>
  </si>
  <si>
    <t>CUADRO HEMATICO UNIDAD</t>
  </si>
  <si>
    <t>URGENCIAS (CIRUGIAS MENORES, MAYORES, TOMA DE MUESTRAS PARA PATOLOGIAS, RX)</t>
  </si>
  <si>
    <t>TRAILLA PARA CANINO</t>
  </si>
  <si>
    <t xml:space="preserve">MORDEDORES HUESO CARNAZA PARA CANINO </t>
  </si>
  <si>
    <t>PERNOS PARA GUAYA GALVANIZADA 1/4 6 MM</t>
  </si>
  <si>
    <t>MOSQUETON DE SEGURIDAD PARA CANINO</t>
  </si>
  <si>
    <t>GUACALES</t>
  </si>
  <si>
    <t>CLICKER</t>
  </si>
  <si>
    <t>COLLAR ELECTRICO</t>
  </si>
  <si>
    <t>SEMANA DE LA FAMILIA</t>
  </si>
  <si>
    <t xml:space="preserve">ESTUDIOS E INVESTIGACIONES PARA EL DESARROLLO DEL SISTEMA HANCEL-C2 Y QUEMES </t>
  </si>
  <si>
    <t>REVISION TECNICO MECANICA DE VEHICULOS</t>
  </si>
  <si>
    <t>SERVICIOS GENERALES OPERARIO MANTENIMIENTO</t>
  </si>
  <si>
    <t>SERVICIOS GENERALES</t>
  </si>
  <si>
    <t>ANALISIS AGUA POTABLE</t>
  </si>
  <si>
    <t>ARRENDAMIENTO FOTOCOPIADORA (AMARRE VF 2019)</t>
  </si>
  <si>
    <t>INCINERACION INTENDECIA</t>
  </si>
  <si>
    <t>ANALISIS AGUA POTABLE (AMARRE VF 2019)</t>
  </si>
  <si>
    <t>MONITOREO CABINA DE PINTURA</t>
  </si>
  <si>
    <t>SERVICIO DE FUMIGACIÓN</t>
  </si>
  <si>
    <t>SERVICIO DE FUMIGACIÓN (AMARRE VF 2019)</t>
  </si>
  <si>
    <t>MONITOREO Y CARACTERIZACION DE AGUAS RESIDUALES DOMESTICAS E INDUSTRIALES</t>
  </si>
  <si>
    <t>LAVADO Y DESINFECCIÓN DE TANQUES DE ALAMACENAMIENTO DE AGUA POTABLE</t>
  </si>
  <si>
    <t>AUDITORIA DE CERTIFICACIÓN ESTACIÓN DE COMBUSTIBLER TERRESTRE</t>
  </si>
  <si>
    <t>RECARGA DE TONNER Y CARTUCHOS</t>
  </si>
  <si>
    <t>REVISION TECNICO MECANICA DE VEHICULOS (AMARRE VF 2019)</t>
  </si>
  <si>
    <t>SERVICIOS GENERALES (AMARRE VF 2019)</t>
  </si>
  <si>
    <t>SERVICIOS GENERALES OPERARIO MANTENIMIENTO (AMARRE VF 2019)</t>
  </si>
  <si>
    <t>SERVICIOS DE APOYO LOGISTICO</t>
  </si>
  <si>
    <t>PERMISO VERTIMIENTO DE AGUAS</t>
  </si>
  <si>
    <t>LICENCIA DE CAPTACION DE AGUAS SUBTERRANEAS</t>
  </si>
  <si>
    <t>47131800</t>
  </si>
  <si>
    <t>72151500; 81112300</t>
  </si>
  <si>
    <t>CACOM 6</t>
  </si>
  <si>
    <t>204-4-18</t>
  </si>
  <si>
    <t>DECLARACION AMBIENTAL (VISITAS SEGUIMIENTO LICENCIAS)</t>
  </si>
  <si>
    <t>BOMBOS DE 28"</t>
  </si>
  <si>
    <t>CORNETA</t>
  </si>
  <si>
    <t>GRANADERAS 16·</t>
  </si>
  <si>
    <t>LIRA GRANDE</t>
  </si>
  <si>
    <t>LLAVE AFINAR BOMBO</t>
  </si>
  <si>
    <t>LLAVE AFINAR GRANADERA</t>
  </si>
  <si>
    <t>PARCHE BOMBO 28"</t>
  </si>
  <si>
    <t>PARCHE GRANADERA 16"</t>
  </si>
  <si>
    <t>PARCHE REDOBLANTE 14"</t>
  </si>
  <si>
    <t>PLATILLOS 35 CMS</t>
  </si>
  <si>
    <t>REDOBLANTE 14"</t>
  </si>
  <si>
    <t>HIGROMETRO</t>
  </si>
  <si>
    <t xml:space="preserve">AUXILIO DE MARCHA Y TRANSPORTE POR CARRETERA PERSONAL DE SOLDADOS </t>
  </si>
  <si>
    <t>PASAJES TERRESTRES RUTAS NACIONALES</t>
  </si>
  <si>
    <t>PASAJES TERRESTRES RUTAS NACIONALES  VF 2018</t>
  </si>
  <si>
    <t>PASAJES TERRESTRES RUTAS NACIONALES AMARRE 2019</t>
  </si>
  <si>
    <t>VIATICOS AL INTERIOR DEL PAIS UNIDAD</t>
  </si>
  <si>
    <t>VIATICOS PERSONAL DE ART</t>
  </si>
  <si>
    <t>BOMBA DE ESPALDA PARA BOMBERO FORESTAL</t>
  </si>
  <si>
    <t>GUADAÑAS</t>
  </si>
  <si>
    <t>MOTOSIERRA MS381 PARA TRABAJO PESADO</t>
  </si>
  <si>
    <t>CALADORA DE BANCO</t>
  </si>
  <si>
    <t>ESMERIL BANCO 6"</t>
  </si>
  <si>
    <t>POLIPASTO, MALACATE, GARRUCHA, SEÑORITA DE 4 TONELADAS</t>
  </si>
  <si>
    <t xml:space="preserve">PULIDORA DE 7" 2200W  8500 RPM </t>
  </si>
  <si>
    <t>ROTOMARTILLO 1"</t>
  </si>
  <si>
    <t xml:space="preserve">SIERRA INGLETEADORA </t>
  </si>
  <si>
    <t>TALADRO DE 1" PLUS</t>
  </si>
  <si>
    <t>TALADRO PERCUTOR DE 1/2" INALÁMBRICO 1600RPM</t>
  </si>
  <si>
    <t>COMPRESOSR 2 HP</t>
  </si>
  <si>
    <t>ADQUISICION DE ELECTROBOMBAS  1 HP</t>
  </si>
  <si>
    <t>ADQUISICION DE ELECTROBOMBAS 3 HP</t>
  </si>
  <si>
    <t>ADQUISICION DE ELECTROBOMBAS 6.6 HP</t>
  </si>
  <si>
    <t>MOTOBOMBA DE AGUA RESIDUAL</t>
  </si>
  <si>
    <t xml:space="preserve">AIRE ACONDICIONADO 12000 BTU CON ACCESORIOS </t>
  </si>
  <si>
    <t>AIRE ACONDICIONADO 36.OOO BTU</t>
  </si>
  <si>
    <t>AIRE ACONDICIONADO MINI SPLIT 12000 BTU</t>
  </si>
  <si>
    <t>AIRE ACONDICIONADO MINI SPLIT 24000 BTU</t>
  </si>
  <si>
    <t>AIRE ACONDICIONADO MINI SPLIT 9000 BTU</t>
  </si>
  <si>
    <t xml:space="preserve">LAVADORA </t>
  </si>
  <si>
    <t>OTRAS COMPRAS DE EQUIPO (SOBRANTES POR IMPREVISTOS A.P)</t>
  </si>
  <si>
    <t xml:space="preserve">MAQUINA PELUQUERIA MOTILADORA PROFESIONAL </t>
  </si>
  <si>
    <t>LINTERNA CON LUZ LED Y BATERÍA RECARGABLE</t>
  </si>
  <si>
    <t>SECADORA ELECTRICA</t>
  </si>
  <si>
    <t>VENTILADORES  DE PARED</t>
  </si>
  <si>
    <t>ALICATE 8"</t>
  </si>
  <si>
    <t>ALICATE ELECTRICISTA 8 1/2</t>
  </si>
  <si>
    <t>ALICATE UNIVERSAL 8</t>
  </si>
  <si>
    <t>CANDADO 220 EXTERIOR 71MM. GANCHO DE ACERO ENDURECIDO, RANURA DE LLAVE CUBIERTA PARA EVITAR ÓXIDO, RESISTENTE A LA INTEMPERIE PARA USOS EN EXTERIORES, DOBLE BLOQUEO CON ESFERAS. SKU 0008817</t>
  </si>
  <si>
    <t>CAUTIN A GAS</t>
  </si>
  <si>
    <t>CIZALLA CORTAPERNOS 18 PULGADAS REF 95-564</t>
  </si>
  <si>
    <t>COMBINACION DE JUEGO DE LLAVE  DE PULGADA DE OJO CON TRINQUETE REVERSIBLE RACH EMPUÑADURA CORTA P/N OXIR707</t>
  </si>
  <si>
    <t xml:space="preserve">CORREAS DE AMARRE CON RATCHET RESISTENCIA 1510KG  8 METROS </t>
  </si>
  <si>
    <t>CORTA FRIO</t>
  </si>
  <si>
    <t>CORTAFRIOS 6"</t>
  </si>
  <si>
    <t>DESTORNILLADOR ESTRELLA PROFESIONAL</t>
  </si>
  <si>
    <t>DESTORNILLADOR PALA PROFESIONAL</t>
  </si>
  <si>
    <t>DESTORNILLADOR RACH TRINQUETE AGARRE/BLANDO P/N SGDMRCE44</t>
  </si>
  <si>
    <t>ESTIBADORA MANUAL HIDRAULICA CAP 2 TON N/M 1056243</t>
  </si>
  <si>
    <t>ETIQUETADORA</t>
  </si>
  <si>
    <t>FLEXOMETRO</t>
  </si>
  <si>
    <t>FLEXÓMETRO 5M/16'</t>
  </si>
  <si>
    <t>HOJAS DE SEGUETA</t>
  </si>
  <si>
    <t>HOMBRE SOLO 10 " TIPO W</t>
  </si>
  <si>
    <t>JUEGO CINCELES</t>
  </si>
  <si>
    <t>JUEGO DE ALLEN MILIMETRICAS  P/N AWBMXL9</t>
  </si>
  <si>
    <t>JUEGO DE LLAVES MIXTAS TORX Y BISTOL</t>
  </si>
  <si>
    <t>JUEGO DESTORNILLADORES 7 PIEZAS AISLADOS</t>
  </si>
  <si>
    <t>LIMAS</t>
  </si>
  <si>
    <t>LLAVE CADENA 24"</t>
  </si>
  <si>
    <t>LLAVE DE CORREA 4" P/N BLPSTWR6</t>
  </si>
  <si>
    <t>LLAVE EXPANSIVA 6</t>
  </si>
  <si>
    <t>LLAVE TUBO 10"</t>
  </si>
  <si>
    <t>LLAVE TUBO 36"</t>
  </si>
  <si>
    <t xml:space="preserve">MANOMETROS </t>
  </si>
  <si>
    <t xml:space="preserve">MARCO SEGUETA </t>
  </si>
  <si>
    <t>MARTILLO 16 OZ MANGO MADERA</t>
  </si>
  <si>
    <t>MASO EN ACERO DE 1 KILO</t>
  </si>
  <si>
    <t>MEDIDOR DE TEMPERATURA Y HUMEDAD DIGITAL LCD REFERENCIA HTC-1 H596</t>
  </si>
  <si>
    <t>PALANCA HOOLIGAN DE 95 CM</t>
  </si>
  <si>
    <t xml:space="preserve">PISTOLA CALAFATEO ALUMINIO </t>
  </si>
  <si>
    <t>PISTOLA DE CALAFATEO PARA SILICONA TIPO INDUSTRIAL</t>
  </si>
  <si>
    <t xml:space="preserve">PISTOLA DOBLE CALAFATEO 9 PULGADAS </t>
  </si>
  <si>
    <t>PISTOLA PARA COMPRESOR</t>
  </si>
  <si>
    <t>PISTOLA PARA PINTAR</t>
  </si>
  <si>
    <t xml:space="preserve">PUNTAS PHILLIPS #2  </t>
  </si>
  <si>
    <t xml:space="preserve">SEGUETA PROFESIONAL </t>
  </si>
  <si>
    <t>SOPLADORA CON DEPOSITO DE AGUA PARA INCENDIOS FORESTALES</t>
  </si>
  <si>
    <t>REMACHADORA CABEZA GIRATORIA</t>
  </si>
  <si>
    <t>HERRAMIENTAS (SOBRANTES POR IMPREVISTOS A.P)</t>
  </si>
  <si>
    <t>AUDÍFONOS TIPO DIADEMA  CON MICRÓFONO</t>
  </si>
  <si>
    <t>TELEVISOR 32"</t>
  </si>
  <si>
    <t>CONTROL UNIVERSAL AIRE ACONDICIONADO</t>
  </si>
  <si>
    <t>CONTROLADOR CUARTO FRIO</t>
  </si>
  <si>
    <t>IPAD MINI</t>
  </si>
  <si>
    <t>IMPRESORA DE FICHEROS</t>
  </si>
  <si>
    <t>TARJETA AIRE INVERTER CONDENSADORA</t>
  </si>
  <si>
    <t>TARJETA AIRE INVERTER MANEJADORA</t>
  </si>
  <si>
    <t>UPS 15 KVA</t>
  </si>
  <si>
    <t>UPS BIFASICA DE 10 KVA/20/208VAC</t>
  </si>
  <si>
    <t>IMPRESORA MULTIFUNCIONAL</t>
  </si>
  <si>
    <t xml:space="preserve">CUARTO FRIO </t>
  </si>
  <si>
    <t>MINI BAR NEVERA</t>
  </si>
  <si>
    <t>TERMOS  8LT PARA EL AGUA</t>
  </si>
  <si>
    <t>AGENTE ANTIPARASITAORIO EXTERNO EN SRPAY</t>
  </si>
  <si>
    <t>AGUA OXIGENADA</t>
  </si>
  <si>
    <t>AMOXICILINA  TABLETAS</t>
  </si>
  <si>
    <t>ANALGECICO ANTIPIRETICO</t>
  </si>
  <si>
    <t>ANTIPARASITARIO INTERNO DE AMPLIO ESPECTRO</t>
  </si>
  <si>
    <t>ANTIPARASITARIO INTERNO SUSPENCIÓN ORAL</t>
  </si>
  <si>
    <t>BAÑO SECO DESODORANTE INSECTICIDA</t>
  </si>
  <si>
    <t>COPITOS PARA PERRO</t>
  </si>
  <si>
    <t>CREMA ANTIMICOTICA ANTIBACTERIANA Y ANTI-INFLAMATORIA</t>
  </si>
  <si>
    <t>CREMA DERMATOLOGICA  ANTIBIOTICA Y ANTI-INFLAMATORIA</t>
  </si>
  <si>
    <t>CREMA DERMATOLOGICA CICATRIZANTE Y DESINFECTANTE</t>
  </si>
  <si>
    <t xml:space="preserve">CREMA REPELENTE ANTIPARASITARIO CICATRISANTE </t>
  </si>
  <si>
    <t>DESPARACITANTE EXTERNO FIPROTECTION</t>
  </si>
  <si>
    <t>DESPARACITANTE EXTERNO PULGUICIDA Y GARRAPATICIDA</t>
  </si>
  <si>
    <t>DESPARASITANTE EXTERNO PULGUICIDA Y GARRAPATICIDA</t>
  </si>
  <si>
    <t>DEXTROSA</t>
  </si>
  <si>
    <t>ENROFLOXACINA ANTIMICROBIANO</t>
  </si>
  <si>
    <t>GASA HOSPITALARIA  POR PAQUETES</t>
  </si>
  <si>
    <t>GEL ANTIBACTERIAL</t>
  </si>
  <si>
    <t>GEL ANTI-INFLAMATORIA TOPICO</t>
  </si>
  <si>
    <t>GOTAS OFTALMICAS</t>
  </si>
  <si>
    <t>GUANTES DE LATEX</t>
  </si>
  <si>
    <t>GUANTES DE NITRILO</t>
  </si>
  <si>
    <t>GUANTES PLASTICO EN POLIETILENO</t>
  </si>
  <si>
    <t>HIPOCLORITO DE SODIO</t>
  </si>
  <si>
    <t>METRONIDAZOL PARA CANINOS</t>
  </si>
  <si>
    <t>SHAMPOO</t>
  </si>
  <si>
    <t>SOLUCIÓN ANTISEPTICA Y DESINFECTANTE</t>
  </si>
  <si>
    <t>SOLUCION ANTISEPTICO DESINFECTANTE DECLORHEXIDINA EN SPRY</t>
  </si>
  <si>
    <t>SOLUCIÓN DE YODO</t>
  </si>
  <si>
    <t>SOLUCIÓN OTICA</t>
  </si>
  <si>
    <t>SOLUCION SALINA</t>
  </si>
  <si>
    <t>SUPLEMENTO MULTIVITAMINICO</t>
  </si>
  <si>
    <t>SUPLEMENTO NUTRICIONAL OLEOSO Y OMEGA 3</t>
  </si>
  <si>
    <t>SUSPENSION ORAL CON ACCION ANTIFLAMATORIA, ANALGESICA Y ANTIPIRETICA</t>
  </si>
  <si>
    <t>UNGÜENTO CORTOCOIDE ANTIFUNGICO</t>
  </si>
  <si>
    <t xml:space="preserve">CEPILLO PARA PEINAR </t>
  </si>
  <si>
    <t>COLLAR FIJO PARA PERRO</t>
  </si>
  <si>
    <t>COMIDA HUMEDA ENLATADA</t>
  </si>
  <si>
    <t>GUACAL</t>
  </si>
  <si>
    <t>PELOTA DE GOMA DURA</t>
  </si>
  <si>
    <t>PELOTA MACIZA</t>
  </si>
  <si>
    <t>SUPLEMENTO ALIMENTICIO OLEOSO</t>
  </si>
  <si>
    <t>VITAMINA EN GALLETA</t>
  </si>
  <si>
    <t>GUILLOTINA PARA CORTAR PAPEL</t>
  </si>
  <si>
    <t>ASPIRADORA</t>
  </si>
  <si>
    <t>BIBLIOTECA</t>
  </si>
  <si>
    <t>CAJAS EN MADERA 50X50 CM</t>
  </si>
  <si>
    <t>ESTANTERÍA PARA ALMACENAJE</t>
  </si>
  <si>
    <t>GABINETE RODANTE 18 PULGADAS</t>
  </si>
  <si>
    <t>MANTELES PARA MESA PLEGABLE</t>
  </si>
  <si>
    <t>PUESTO DE TRABAJO EN "L" PARA 1 PERSONA</t>
  </si>
  <si>
    <t>SILLA DE ESCRITORIO PARA OFICINA CON RODACHINES, RECLINABLE</t>
  </si>
  <si>
    <t>MOBILIARIO Y ENSERES (SOBRANTES POR IMPREVISTOS A.P)</t>
  </si>
  <si>
    <t>TRAJE ALUMINIZADO PARA BOMBERO AERONAUTICO CON NORMA NFPA 1971</t>
  </si>
  <si>
    <t>ACEITE HIDRAULICO ISO ANTIDESGASTE DE ALTO RENDIMIENTO - CANECA X 55 GALONES</t>
  </si>
  <si>
    <t>GASOLINA CORRIENTE</t>
  </si>
  <si>
    <t xml:space="preserve">GRASA DIELÉCTRICA EN AEROSOL </t>
  </si>
  <si>
    <t xml:space="preserve">GRASA LITIO 2KILOS, NLGI 2 </t>
  </si>
  <si>
    <t>LIQUIDO REFRIGERANTE CUMPLA CON LA PRUEBA ASTMD 1384</t>
  </si>
  <si>
    <t>WD40 (AEROSOL)11 ONZ</t>
  </si>
  <si>
    <t>DISPOSICION FINAL DE RESIDUOS ESPECIALES</t>
  </si>
  <si>
    <t>FUMIGACION</t>
  </si>
  <si>
    <t>FUMIGACION  AMARRE 2018</t>
  </si>
  <si>
    <t>FUMIGACION  VF 2018</t>
  </si>
  <si>
    <t xml:space="preserve">LAVADO Y DESINFECCION DE TANQUES </t>
  </si>
  <si>
    <t xml:space="preserve">MUESTRAS DE AGUA </t>
  </si>
  <si>
    <t>MUESTRAS DE AGUA  AMARRE 2018</t>
  </si>
  <si>
    <t>MUESTRAS DE AGUA  VF 2018</t>
  </si>
  <si>
    <t>EXAMENES PERIODICOS OCUPACIONALES</t>
  </si>
  <si>
    <t>ADQUISICION GAS HELIO, CILINDRO POR 6.0 M3</t>
  </si>
  <si>
    <t>ADQUISICION GAS HELIO, CILINDRO POR 6.0 M3  AMARRE VIGENCIA FUTURA VF 2019</t>
  </si>
  <si>
    <t>ADQUISICION GAS HELIO, CILINDRO POR 6.0 M3 VF 2018</t>
  </si>
  <si>
    <t>ALCALOS EN POLVO 70KG</t>
  </si>
  <si>
    <t>BOTELLA DE LAVADO DE OJOS</t>
  </si>
  <si>
    <t>CLARIFICADOR PARA PISCINAS  CANECA 25 LT</t>
  </si>
  <si>
    <t>CLORO GRANULADO  AL 70%  TAMBOR POR 40KG</t>
  </si>
  <si>
    <t>CLORO GRANULADO TAMBOR 91% 50 KG</t>
  </si>
  <si>
    <t>CRISTALIFICADOR  TAMBOR POR 4 LT</t>
  </si>
  <si>
    <t>DESENGRASANTE PARA MANOS X 5 GALONES</t>
  </si>
  <si>
    <t xml:space="preserve">GAS BUTANO </t>
  </si>
  <si>
    <t>GAS REFRIGERANTE MO 029 X 30 LB</t>
  </si>
  <si>
    <t>GAS REFRIGERANTE R-134 AX 30 LB</t>
  </si>
  <si>
    <t>GAS REFRIGERANTE R410A X 30 LB</t>
  </si>
  <si>
    <t>ORTOTODILIN 0.4 % PVH</t>
  </si>
  <si>
    <t>47101600</t>
  </si>
  <si>
    <t xml:space="preserve">OXIGENO </t>
  </si>
  <si>
    <t>ROJO PHENOL 0.4 % PVH</t>
  </si>
  <si>
    <t xml:space="preserve">SENSOR PARA PH METRO 3110 WT WENNORHIDRYLEPOXY Y SENSOR DE TEMPERATURA </t>
  </si>
  <si>
    <t>SODA CAUSTICA</t>
  </si>
  <si>
    <t xml:space="preserve">SOLUCION BUFFER DE 4,01, PARA PH METRO MODELO 3110 CONTRAZABILIDAD </t>
  </si>
  <si>
    <t>SOLUCION BUFFER DE 7,00, PARA PH METRO MODELO 3110 CON TRAZABILIDAD DE PATRONES PRIMARIOS</t>
  </si>
  <si>
    <t xml:space="preserve">SOLUCIONES DE CALIBRACIÓN PARA TURBIDIMETRO </t>
  </si>
  <si>
    <t>CAJAS PARA ARCHIVO</t>
  </si>
  <si>
    <t>CARPETAS PARA ARCHIVO</t>
  </si>
  <si>
    <t>CINTA FARGO 84051  PANEL : YMCK   -    COLOR</t>
  </si>
  <si>
    <t>CINTA FARGO 84053 PANEL :  FILM    -    TRANSPARENTE</t>
  </si>
  <si>
    <t>GANCHOS LEGAJADORES</t>
  </si>
  <si>
    <t xml:space="preserve">TARJETA PARA CONTRO ACCESO MIFARE  4K INTELIGENTE </t>
  </si>
  <si>
    <t xml:space="preserve">TARJETA PARA CONTROL ACCESO  - PVC </t>
  </si>
  <si>
    <t>TINTAS PARA IMPRESORA</t>
  </si>
  <si>
    <t xml:space="preserve">TONER HP LASER JET 600 </t>
  </si>
  <si>
    <t>TONER HP M4345 MFP</t>
  </si>
  <si>
    <t xml:space="preserve">TONER LEXMARK X464 </t>
  </si>
  <si>
    <t>ACIDO MURIATICO</t>
  </si>
  <si>
    <t>ALCOHOL</t>
  </si>
  <si>
    <t xml:space="preserve">AMBIENTADOR ELECTRICO COMPLETO </t>
  </si>
  <si>
    <t xml:space="preserve">AMBIENTADOR EN AEROSOL </t>
  </si>
  <si>
    <t>AMBIENTADOR LIQUIDO X 3000 ML</t>
  </si>
  <si>
    <t>BALDE 10 TLS</t>
  </si>
  <si>
    <t xml:space="preserve">BLANQUEADOR DESINFECTANTE </t>
  </si>
  <si>
    <t>BOLSA PARA BASURA 65 X 100 CM PAQUETE X 10</t>
  </si>
  <si>
    <t>BOLSA PARA LA BASURA INDUSTRIAL NEGRA X 10</t>
  </si>
  <si>
    <t>CANECA DE BASURA CON TAPA</t>
  </si>
  <si>
    <t>CEPILLO DE MANO</t>
  </si>
  <si>
    <t xml:space="preserve">CERA EMULSIONADA </t>
  </si>
  <si>
    <t xml:space="preserve">DETERGENTE EN POLVO X KG </t>
  </si>
  <si>
    <t xml:space="preserve">EMULSION DESENGRASANTE PARA MANOS </t>
  </si>
  <si>
    <t xml:space="preserve">ESCOBA SUAVE </t>
  </si>
  <si>
    <t>ESCOBAS ASEO UNIDAD</t>
  </si>
  <si>
    <t>ESPONJA DE ALAMBRE PAQUETE X 10</t>
  </si>
  <si>
    <t>ESPONJA DE BRILLO PAQUETE X10</t>
  </si>
  <si>
    <t>ESPONJA SABRA PAQUETE X 10</t>
  </si>
  <si>
    <t>GUANTE LATEX PARA USO DOMESTICO X2</t>
  </si>
  <si>
    <t>JABON DE TOCADOR (PASTA PEQUEÑA)</t>
  </si>
  <si>
    <t xml:space="preserve">JABON LAVADO DE AERONAVES </t>
  </si>
  <si>
    <t xml:space="preserve">JABON LÍQUIDO NEUTRO  </t>
  </si>
  <si>
    <t>JABON TOCADOR LIQUIDO</t>
  </si>
  <si>
    <t xml:space="preserve">LIMPIADOR DE TELARAÑAS </t>
  </si>
  <si>
    <t xml:space="preserve">LIMPIADOR DESINFECTANTE PARA PISOS </t>
  </si>
  <si>
    <t xml:space="preserve">LIMPIAVIDRIOS </t>
  </si>
  <si>
    <t xml:space="preserve">LIQUIDO LUSTRAMUEBLES </t>
  </si>
  <si>
    <t xml:space="preserve">PAÑO ABRASIVO PARA ACONDICIONAMIENTO SUPERFICIAL </t>
  </si>
  <si>
    <t>PAÑOS DE LIMPIEZA</t>
  </si>
  <si>
    <t xml:space="preserve">PAÑOS DE LIMPIEZA INDUSTRIAL </t>
  </si>
  <si>
    <t>PAPEL ABSORBENTE X 25 PAÑOS</t>
  </si>
  <si>
    <t xml:space="preserve">PAPEL HIGINIECO </t>
  </si>
  <si>
    <t xml:space="preserve">PAPEL HIGINIECO X 24 UND </t>
  </si>
  <si>
    <t xml:space="preserve">RASTRILLOS </t>
  </si>
  <si>
    <t>RASTRILLOS PLÁSTICOS RECOGER PASTO.</t>
  </si>
  <si>
    <t xml:space="preserve">RECOGEDORES </t>
  </si>
  <si>
    <t xml:space="preserve">REPUESTO AMBIENTADOR ELECTRICO POR PAQUETE </t>
  </si>
  <si>
    <t>SHAMPOO EN SACHET</t>
  </si>
  <si>
    <t>TAPABOCAS DESECHABLES CAJA X 100</t>
  </si>
  <si>
    <t>TOALLA DESECHABLE</t>
  </si>
  <si>
    <t>TOALLAS REUTILIZABLES PAQUETE X 10</t>
  </si>
  <si>
    <t>TRAPERO DE MANGO EN MADERA</t>
  </si>
  <si>
    <t>PRODUCTOS DE ASEO Y LIMPIEZA (SOBRANTES POR IMPREVISTOS A.P)</t>
  </si>
  <si>
    <t>SERVILLETA BLANCA</t>
  </si>
  <si>
    <t>SERVILLETAS EN TELA BLANCA</t>
  </si>
  <si>
    <t xml:space="preserve">TOALLAS PARA EL CUERPO (MARCADA CON LOGO DEL CACOM 6) </t>
  </si>
  <si>
    <t xml:space="preserve">TOALLAS PARA MANO  (MARCADA CON LOGO DEL CACOM 6) </t>
  </si>
  <si>
    <t>DOTACIÓN (SOBRANTES POR APROPIACIÓN)</t>
  </si>
  <si>
    <t>ALTERNADOR 12V PARA HARLAN</t>
  </si>
  <si>
    <t>ALTERNADOR MONTACARGA</t>
  </si>
  <si>
    <t>ALTERNADOR PARA TUG</t>
  </si>
  <si>
    <t>ARRANCADOR PARA HARLAN</t>
  </si>
  <si>
    <t>ARRANCADOR TUG</t>
  </si>
  <si>
    <t xml:space="preserve">BATERIA 12 VOLTIOS  PARA CARRO REF. 31H </t>
  </si>
  <si>
    <t>BATERIA 12 VOLTIOS 31H-1200</t>
  </si>
  <si>
    <t>BATERIA 12 VOLTIOS PARA CARRO REF. 24BD-750</t>
  </si>
  <si>
    <t>BELT FAN CORREA ALTERNADOR HARLAN P/N 5680412021748</t>
  </si>
  <si>
    <t>BOMBILLO AHORRADOR DE 20-25 W ESPIRAL 110V</t>
  </si>
  <si>
    <t>BOMBILLO AHORRADOR DE 9-11 W ESPIRAL 110 V</t>
  </si>
  <si>
    <t>BOMBILLO MAXI LITE LAMP BT-37 P/N 610211</t>
  </si>
  <si>
    <t>BOMBILLO MH 400 W 220 V</t>
  </si>
  <si>
    <t>BOMBILLO OJO DE BUEY AHORRADOR, TIPO DICROICO, GU10, 5 CM DE DIAMETRO, 110 V, CON LENTE Y BASE GU10, LUZ CALIDA</t>
  </si>
  <si>
    <t>BOMBILLO TUBO SODIO 400W</t>
  </si>
  <si>
    <t>BOMBILLOS AHORRADORES</t>
  </si>
  <si>
    <t>BROCA DE 1/8</t>
  </si>
  <si>
    <t>BROCA DE 3/16</t>
  </si>
  <si>
    <t>BROCA DE 9/64</t>
  </si>
  <si>
    <t>CADENA MOTOSIERRA</t>
  </si>
  <si>
    <t>COMPRESOR RECIPROCANTE 3 TONELADAS</t>
  </si>
  <si>
    <t>CONTACTOR TRIPOLAR LC1D09 9 A</t>
  </si>
  <si>
    <t>CONTACTOR TRIPOLAR LC1D12 12 A</t>
  </si>
  <si>
    <t>CONTACTOR TRIPOLAR LC1D65 65 A</t>
  </si>
  <si>
    <t>CORDÓN DE ARRANQUE 3X850 MM</t>
  </si>
  <si>
    <t>CUCHILLAS  TRACTOR HERO ZERO</t>
  </si>
  <si>
    <t>CUCHILLAS GUADAÑA</t>
  </si>
  <si>
    <t xml:space="preserve">CUCHILLAS PARA CALADORA DE 14" </t>
  </si>
  <si>
    <t>DISCO ESMERIL</t>
  </si>
  <si>
    <t>EMBRAGUE</t>
  </si>
  <si>
    <t>EMPAQUES BOTELLA DE DIRECCION MONTACARGA</t>
  </si>
  <si>
    <t>FILTRO COMBUSTIBLE ACPM</t>
  </si>
  <si>
    <t>JAULA DE AGUJAS</t>
  </si>
  <si>
    <t>JUEGO DE BROCAS Y CINCELES PLUS</t>
  </si>
  <si>
    <t>JUEGO DE PIEZA DEL CARBURADOR</t>
  </si>
  <si>
    <t>JUEGO DE PIÑONES</t>
  </si>
  <si>
    <t>LED TUBE 18W T8 DL</t>
  </si>
  <si>
    <t>LED TUBE 9W T8 DL</t>
  </si>
  <si>
    <t>LLANTA DELANTER A PARA HARLAN REF. 6.50-10 N.H.S Y SU NEUMATICO</t>
  </si>
  <si>
    <t>LLANTA JHON DEERE REFERENCIA 26X9.00 R 12 Y SU NEUMATICO</t>
  </si>
  <si>
    <t>LLANTA PARA PLANTA AMD-0173 REF. 6.90-6.00R-9 NHS</t>
  </si>
  <si>
    <t>LLANTA PARA PLANTA HOBART REF. 5,30-12 155/80 R 12.177 Y SU NEUMATICO</t>
  </si>
  <si>
    <t>LLANTA PARA POLARIS DELANTERA  REF AT26X9-12 Y SU NEUMATICO</t>
  </si>
  <si>
    <t>LLANTA PARA POLARIS TRASERAS REF. AT 26X11-12 Y SU NEUMATICO</t>
  </si>
  <si>
    <t>LLANTA TRASERA PARA HARLAN REF. LT215.85R16 115/112 Q 10PR Y SU NEUMATICO</t>
  </si>
  <si>
    <t>LLANTA TUG TRASERA  REF. 8.75-16.5 LT Y SU NEUMATICO</t>
  </si>
  <si>
    <t>LLANTAS MONTACARGAS  REF. 8,25-15 SD 2000 N.H.S</t>
  </si>
  <si>
    <t>LLANTAS PARA MJ  REFERENCIA. 5.70/5.00-8 NHS10P.R. Y SU NEUMATICO</t>
  </si>
  <si>
    <t>LLANTAS TUG DELANTERA REF. 6.90/6.00-9NHS Y SU NEUMATICO</t>
  </si>
  <si>
    <t>MOTOVENTILADOR DE 1/4 HP HASTA 1550 RPM</t>
  </si>
  <si>
    <t>PANEL LED REDONDO RD</t>
  </si>
  <si>
    <t>PISTON GUADAÑA STILL 450</t>
  </si>
  <si>
    <t>REPUESTOS PARA VEHICULOS AUTOMOTORES</t>
  </si>
  <si>
    <t>REPUESTOS PARA VEHICULOS AUTOMOTORES VF 2018</t>
  </si>
  <si>
    <t>RODAMIENTO</t>
  </si>
  <si>
    <t>RODAMIENTO DE BOLAS</t>
  </si>
  <si>
    <t>SEGMENTO DE COMPRESION</t>
  </si>
  <si>
    <t>TAMBOR DEL EMBRAGUE</t>
  </si>
  <si>
    <t>TUBO T8 32W</t>
  </si>
  <si>
    <t>TUBO T8 DE 17W, 6500 K.</t>
  </si>
  <si>
    <t>VALVULA DE SERVICIOS</t>
  </si>
  <si>
    <t>VALVULA SOLENOIDE</t>
  </si>
  <si>
    <t>YOYO PARA GUADAÑA</t>
  </si>
  <si>
    <t>REPUESTOS (SOBRANTES POR APROPIACION A.P)</t>
  </si>
  <si>
    <t xml:space="preserve">ACEITE LUBRICACION DIESEL 15W -40 </t>
  </si>
  <si>
    <t>ACEITE LUBRICANTE PENETRANTE REFERENCIA 52010  X  1 GALON (3.785ML)</t>
  </si>
  <si>
    <t>ACEITE LUBRICANTE PENETRANTE SPRAY REFERENCIA 34001 SKU:59287  X 400 ML</t>
  </si>
  <si>
    <t>ALAMBRE DE FRENADO DE USO AERONAUTICO CAL. 20 P/N MS20995C20</t>
  </si>
  <si>
    <t xml:space="preserve">ALAMBRE DE FRENADO DE USO AERONAUTICO CAL. 22 </t>
  </si>
  <si>
    <t xml:space="preserve">ALAMBRE DE FRENADO DE USO AERONAUTICO CAL. 25 </t>
  </si>
  <si>
    <t xml:space="preserve">ALAMBRE DE FRENADO DE USO AERONAUTICO CAL. 32 </t>
  </si>
  <si>
    <t xml:space="preserve">ALAMBRE DE FRENADO DE USO AERONAUTICO CAL. 40 </t>
  </si>
  <si>
    <t>ANTICORROSIVO - INHIBIDOR DE CORROSION SECO SPRAY P/N SP-350</t>
  </si>
  <si>
    <t>ANTICORROSIVO - INHIBIDOR DE CORROSION SECO SPRAY P/N SP-400</t>
  </si>
  <si>
    <t>ARRANCADOR TIPO PARALELO</t>
  </si>
  <si>
    <t xml:space="preserve">BALASTRO ELECTRONICO DE ENCENDIDO RAPIDO 2X40 WATTIOS 120VAC </t>
  </si>
  <si>
    <t>BALLETILLA BLANCA</t>
  </si>
  <si>
    <t xml:space="preserve">BALLETILLA ROJA </t>
  </si>
  <si>
    <t xml:space="preserve">BANDERA DE COLOMBIA 1,50MT DE ALTO X 50MT CON OJALES REFORZADOS CADA 50CM </t>
  </si>
  <si>
    <t>BANDERA DE COLOMBIA TIPO PABELLON DE UNIDAD</t>
  </si>
  <si>
    <t>BANDERINES</t>
  </si>
  <si>
    <t>ESTANDARTE CACOM-6 TIPO PABELLON DE UNIDAD</t>
  </si>
  <si>
    <t>BASTON LUMINOS PARA TRAFICO AEREO</t>
  </si>
  <si>
    <t>BATERIA LITHIUM DE ALTA DURABILIDAD, TAMAÑO AA, VOLTAJE NOMINAL 1.5 VOLTIOS,  PESAN 1/3 MENOS QUE LAS PILAS ALCALINAS ESTANDAR. MANTIENEN LA CARGA DURANTE 15 AÑOS CUANDO NO ESTAN EN USO. TIENEN UNA ESTRUCTURA RESISTENTE A LAS FUGAS. PRESENTACION 2 BATERIAS.</t>
  </si>
  <si>
    <t>BATERIAS ALKALINAS TAMAÑO AA  DE 1,5 VOL  MAX</t>
  </si>
  <si>
    <t>BATERIAS ALKALINAS TAMAÑO D  DE 1,5 VOL  MAX</t>
  </si>
  <si>
    <t xml:space="preserve">BATERIAS DE LITIO NO RECARGABLE DE 3,6 VOLTIOS  LS14250 </t>
  </si>
  <si>
    <t xml:space="preserve">BATERIAS DE LITIO NORECARGABLE DE 3,6 VOLTIOS P/N LS14500 </t>
  </si>
  <si>
    <t xml:space="preserve">BOLSA HERMETICA  40CM*30CM  X 100 UNIDADES BOLSA TRANSPARENTE DE PLÁSTICO POLIETILENO DE BAJA DENSIDAD CON CIERRE HERMÉTICO ZIP, TIPO MINIGRIP. </t>
  </si>
  <si>
    <t>BOLSA PARA BASURA 65 X 100 CMT X 6 UNIDADES</t>
  </si>
  <si>
    <t>BOLSA PLASTICA CON CIERRE HERMETICO DE 10 X 15 CMS X 100 UNIDADES</t>
  </si>
  <si>
    <t xml:space="preserve">BOLSA PLASTICA CON CIERRE HERMETICO DE 23 X 34 CMS X 100 UNIDADES
BOLSA TRANSPARENTE DE PLÁSTICO POLIETILENO DE BAJA DENSIDAD CON CIERRE HERMÉTICO ZIP, TIPO MINIGRIP. 
</t>
  </si>
  <si>
    <t>BOMBILLO DE 100 WATTS BLANCO</t>
  </si>
  <si>
    <t>BOMBILLO EXTERIOR LU70/MED 70 WATT</t>
  </si>
  <si>
    <t>BOMBILLOS FLUORECENTES F40CW/RS/EW</t>
  </si>
  <si>
    <t>BORNES PARA BATERIAS DE 12 VOL DE CARRO</t>
  </si>
  <si>
    <t>BRIDA PLASTICA 3,6MM X 204MM NEGRA</t>
  </si>
  <si>
    <t>BRIDA PLASTICA 4,8MM X 300MM NEGRA</t>
  </si>
  <si>
    <t>BROCHA SINTETICA 1 PULG</t>
  </si>
  <si>
    <t>BROCHA SINTETICA 1/2 PULG</t>
  </si>
  <si>
    <t>CABLES DE IGNICION PARA BATERIAS DE CARRO</t>
  </si>
  <si>
    <t>CAJA DE CARTON CORRUGADO 30CM*20CM*15CM</t>
  </si>
  <si>
    <t>CAJA DE CARTON CORRUGADO 45CM*30CM*25CM</t>
  </si>
  <si>
    <t>CAJA GUANTES DE NITRILO AZUL TALLA L  DIMENSIONES PALMA 110 X 240 MM CAJA X 100 UNIDADES REFERENCIA 30193262</t>
  </si>
  <si>
    <t>CAPACITORES DE 1,5 MF</t>
  </si>
  <si>
    <t>CAPACITORES DE 2 MF</t>
  </si>
  <si>
    <t>CAPACITORES DE 3 MF</t>
  </si>
  <si>
    <t>CAPACITORES DE 30 MICROFARADIOS</t>
  </si>
  <si>
    <t>CAPACITORES DE 4 MF</t>
  </si>
  <si>
    <t>CAPACITORES DE 40 MICROFARADIOS</t>
  </si>
  <si>
    <t>CAPACITORES DE 50  MICROFARADIOS</t>
  </si>
  <si>
    <t>CARETA PROTECCION FACIAL P/N GA224B</t>
  </si>
  <si>
    <t>CEPILLO DE ALAMBRE DE COBRE</t>
  </si>
  <si>
    <t>CEPILLO GRATA CON CERDAS EN ALAMBRE DE BRONCE</t>
  </si>
  <si>
    <t>CHAZOS DE EXPANSION PARA DRYWALL (FIXSER  EZP 100)  X 10 UNID</t>
  </si>
  <si>
    <t>CINTA ANTIDESLIZANTE DE 5 CM DE ANCHO POR METRO</t>
  </si>
  <si>
    <t>CINTA ANTIDESLIZANTE DE SEGURIDAD A BASE DE CUARZO Y RESINAS EPOXICAS * 300 MTS</t>
  </si>
  <si>
    <t>CINTA CONDUCTORA DE ELECTRICIDAD ADHESIVA DE DOBLE CARA ANCHO 12 MM ROLLO X 16,5 METROS REFERENCIA 3M-1182-12</t>
  </si>
  <si>
    <t xml:space="preserve">CINTA DE ENMASCARAR 1/2" </t>
  </si>
  <si>
    <t>CINTA DE ENMASCARAR 2" MAYOR ADAPTABILIDAD Y FLEXIBILIDAD, MÁS FÁCIL DE RETIRAR SIN DEJAR RASTRO, MAYOR RESISTENCIA EN LA TRANSFERENCIA DE ADHESIVO, MÁS FÁCIL DE DESENROLLAR, MAYOR ADHERENCIA, MAYOR RESISTENCIA A SUSTANCIAS QUÍMICAS, HUMEDAD Y RAYOS UV</t>
  </si>
  <si>
    <t xml:space="preserve">CINTA ENCAUCHETAR AUTOFUNDENTE 18MM X 9.1M </t>
  </si>
  <si>
    <t>CINTA NEGRA AISLANTE ELECTRICA X 18MM</t>
  </si>
  <si>
    <t>CINTA PARA EMBALAR DE 72MM ANCHO X 50M DE LARGO</t>
  </si>
  <si>
    <t>CINTA TEFLON ROLLO DE 1/2" X 33 MT DE LARGO</t>
  </si>
  <si>
    <t>COFRE ARRANCADORES DIRECTOS, PARA MOTOR 6,6HP.</t>
  </si>
  <si>
    <t>CONO NARANJA DE 90 CM ALTO Y BASE CUADRADA CON REFLECTIVOS</t>
  </si>
  <si>
    <t>CONTACTORES TRIFASICOS</t>
  </si>
  <si>
    <t>CORTA CIRCUITOS DE 15KVA</t>
  </si>
  <si>
    <t>CUCHILLA HOJA DE AFEITAR</t>
  </si>
  <si>
    <t>DISCO FLAPBLUE PLASTICO PARA ESMERIL REFE. 10235712</t>
  </si>
  <si>
    <t>ENCHUFE TRIFASICO 110-220 VOLT.</t>
  </si>
  <si>
    <t>ESPAGUETTI PLASTICO TERMOENCOGIBLE CALIBRE 2MM</t>
  </si>
  <si>
    <t>ESPONJA QUITAMANCHAS</t>
  </si>
  <si>
    <t>ESTANDARTE FAC TIPO PABELLON DE UNIDAD</t>
  </si>
  <si>
    <t>EXTENSIONES ELECTRICA 30 METROS CAL.12</t>
  </si>
  <si>
    <t>EXTINTOR  ABC DE 20 LBS</t>
  </si>
  <si>
    <t>EXTINTOR  CO2 DE 150 LBS</t>
  </si>
  <si>
    <t>EXTINTOR  TIPO K</t>
  </si>
  <si>
    <t xml:space="preserve">FIJADOR DE ROSCAS -   PEGANTE  243 (50 ML) </t>
  </si>
  <si>
    <t xml:space="preserve">FIJADOR DE ROSCAS - BAJA RESISTENCIA. FÁCIL DESMONTAJE.  PEGANTE  221 (50 ML) </t>
  </si>
  <si>
    <t>FIJADOR DE ROSCAS - BAJA RESISTENCIA. FÁCIL DESMONTAJE.  PEGANTE  222 (50 ML)</t>
  </si>
  <si>
    <t xml:space="preserve">FIJADOR DE ROSCAS - BAJA RESISTENCIA. FÁCIL DESMONTAJE.  PEGANTE  243 (50 ML) </t>
  </si>
  <si>
    <t>FIJADOR DE ROSCAS - BAJA RESISTENCIA. FÁCIL DESMONTAJE.  PEGANTE  495 (50 ML)</t>
  </si>
  <si>
    <t>FRASCOS  DE COMBUSTIBLE BUTANO 1.5 OZ X 24 UNIDADES</t>
  </si>
  <si>
    <t>FUNDENTES</t>
  </si>
  <si>
    <t>FUSIBLE DUAL H 15 KV 7.8 AMP.</t>
  </si>
  <si>
    <t xml:space="preserve">GRATA ACERO DE COPA 4" X 5/8" </t>
  </si>
  <si>
    <t xml:space="preserve">GRATA CERDAS DE COBRE, CON MANGO </t>
  </si>
  <si>
    <t>GREASE 7 - AEROSHELL (14,1 OZ) MIL-PRF-23827C (TYPE II)</t>
  </si>
  <si>
    <t>INDICADOR DE TORQUE NARANJA F-900 ,TUBO DE 0,5 ONZAS</t>
  </si>
  <si>
    <t>JUEGO DE SOCKET TUBO T8</t>
  </si>
  <si>
    <t>LACA DE SECAMIENTO ULTRARAPIDO PINTURA  CROMO  X 300ML REFERENCIA 12021</t>
  </si>
  <si>
    <t>LACA DE SECAMIENTO ULTRARAPIDO PINTURA  GRIS BRILLANTE  X 300ML REFERENCIA 7472</t>
  </si>
  <si>
    <t>LACA DE SECAMIENTO ULTRARAPIDO PINTURA  NEGRO BRILLANTE  X 300ML REFERENCIA 7469</t>
  </si>
  <si>
    <t>LACA DE SECAMIENTO ULTRARAPIDO PINTURA  NEGRO MATE  X 300ML REFERENCIA 7470</t>
  </si>
  <si>
    <t>LAMPARA DE 17W T-8 ESPECULAR E60 60X60 PARA EMPOTRAR</t>
  </si>
  <si>
    <t>LAMPARA HERMETICA 2 X 32 T8  IP 65 DE SOBREPONER</t>
  </si>
  <si>
    <t>LIMPIADOR DE CONTACTOS, EN AEROSOL, POR 4000 ML, INFLAMABLE, CON LUBRICANTE</t>
  </si>
  <si>
    <t xml:space="preserve">LIMPIADOR DE PRECISION ALCOHOL ISOPROPILICO EVAPORACION RAPIDA
SEGURO PARA LA MAYORIA DE LOS PLASTICOS PRESENTACION AEROSOL POR 16 ONZAS (340 GR) P/N SKU 03201 </t>
  </si>
  <si>
    <t>LIMPIADOR PARABRISA VEHICULOS</t>
  </si>
  <si>
    <t xml:space="preserve">LINTERNA FRONTAL PARA CASCO RECARGABLE </t>
  </si>
  <si>
    <t xml:space="preserve">LUBRICANTE CAJA DE TRANSMISION AGL PLUS </t>
  </si>
  <si>
    <t>LUBRICANTE PENETRANTE SPRAY 5-56 (430 CM CUBICOS)</t>
  </si>
  <si>
    <t xml:space="preserve">MANGUERA CON PORTAMANGUERA 50M </t>
  </si>
  <si>
    <t>PAÑOS ABSORVENTES P/N: T-151 3M HOJAS ABSORBENTES PARA PETROLEO 17"X19" CAPACIDAD DE ABSORCION 43.5 GALONES POR UNIDAD DE EMPAQUE. CAJA X 200 UNIDADES</t>
  </si>
  <si>
    <t>PAPEL DE EMBALAJE PLASTICO TIPO BURBUJA ROLLO DE 1.50 X 50 M.T.S. DE LARGO</t>
  </si>
  <si>
    <t xml:space="preserve">PAQUETE BOLSA HERMETICA  40CM*30CM  X 100 UNIDADES BOLSA TRANSPARENTE DE PLÁSTICO POLIETILENO DE BAJA DENSIDAD CON CIERRE HERMÉTICO ZIP, TIPO MINIGRIP. </t>
  </si>
  <si>
    <t xml:space="preserve">PAQUETE DE LIJAS DE CARBON </t>
  </si>
  <si>
    <t xml:space="preserve">PASTA PARA SOLDAR </t>
  </si>
  <si>
    <t>PATILLERAS PARA PELUQUERIA</t>
  </si>
  <si>
    <t xml:space="preserve">PEGANTE ADHESIVO BOXER POLICLOROPRENO/POLIURETANO BASE SOLVENTE </t>
  </si>
  <si>
    <t>PEGANTE INSTANTANEO SECADO RAPIDO</t>
  </si>
  <si>
    <t>31201600</t>
  </si>
  <si>
    <t>PILA ALCALINA DE ALTA DURABILIDAD, TAMAÑO AAA, VOLTAJE NOMINAL 1.5 VOLTIOS, COMPONENTE QUÍMICO ALCALINA. ESTUCHES DE 4 PILAS. REFERENCIA SKU:146482</t>
  </si>
  <si>
    <t>PILA RECARGABLE AA REF. RECHARGE</t>
  </si>
  <si>
    <t>PILA RECARGABLE AAA REF. RECHARGE</t>
  </si>
  <si>
    <t>PINCEL DE CERDA BLANDA SINTÉTICA CALIBRE 1 AL 12</t>
  </si>
  <si>
    <t>PINTURA EN AEROSOL DE USO GENERAL, COLOR AMARILLO, NEGRO, GRIS, AZUL OSCURO, ROJO PRESENTACIÓN AEROSOL POR 355ML, IDEAL PARA UTILIZAR EN SUPERFICIES EXTERIORES</t>
  </si>
  <si>
    <t>PINTURA EN AEROSOL DE USO GENERAL, COLOR AMARILLO, PRESENTACIÓN AEROSOL POR 355ML, IDEAL PARA UTILIZAR EN SUPERFICIES EXTERIORES</t>
  </si>
  <si>
    <t>COPA DE SUCCIÓN DOBLE</t>
  </si>
  <si>
    <t>ENTENAYA PARA CABLE DE TENSION 1 TONELADA</t>
  </si>
  <si>
    <t xml:space="preserve">EQUIPO DE OXICORTE </t>
  </si>
  <si>
    <t>GRAPADORA NEUMATICA</t>
  </si>
  <si>
    <t>JUEGO DE PALUSTRES</t>
  </si>
  <si>
    <t>JUEGO FRESAS PARA RUTEADORA</t>
  </si>
  <si>
    <t xml:space="preserve">JUEGO SIERRA COPAS BIMETALICAS </t>
  </si>
  <si>
    <t>PRESOSTATO</t>
  </si>
  <si>
    <t>PRESOSTATOS PARA ELECTROBOMBA DE 20- 40 PSI</t>
  </si>
  <si>
    <t>PRIMER EN SPRAY  P/N MIL P-7962</t>
  </si>
  <si>
    <t>KIT ATORNILLADOR INALÁMBRICO 3,6V 55 PIEZAS</t>
  </si>
  <si>
    <t>MEZCLADORA DE CONCRETO UN BULTO/ ELÉCTRICA</t>
  </si>
  <si>
    <t>PINZA AMPERIMETRICA DIGITAL</t>
  </si>
  <si>
    <t xml:space="preserve">PINZA AMPERIMETRICA DIGITALES UT 201 400A </t>
  </si>
  <si>
    <t>RASTRILLO MANUAL CURVO, EN PLÁSTICO, DE (16-18) DIENTES, CON MANGO EN MADERA.</t>
  </si>
  <si>
    <t>REF 53380-050 
CINTA EMPAQUE  48MMX200M TRANSPARENTE
CINTA DE EMPAQUE CON SOPORTE DE POLIPROPILENO PARA SELLAR CARTONES, CAJAS Y SOBRES DE POCO PESO.
ADHESIVO LIBRE DE DISOLVENTES
ADHESIÓN INMEDIATA Y FUERTE
NO SE DESPRENDE FÁCILMENTE</t>
  </si>
  <si>
    <t>RELE TERMICO 9 A 30 A</t>
  </si>
  <si>
    <t>RELE TERMICO DE 45-65 A</t>
  </si>
  <si>
    <t>REPUESTOS DE MAQUINA PARA PELUQUERIA</t>
  </si>
  <si>
    <t xml:space="preserve">ROLLO CINTA ENCAUCHETAR AUTOFUNDENTE 18MM X 9.1M </t>
  </si>
  <si>
    <t>ROLLO DE PAPEL  PLATA MATE PARA IMPRESORA (10.8 CM) MEDIDAS DEL ROTULO ( 5 CM X 2 CM)</t>
  </si>
  <si>
    <t>ROLLO DE PAPEL PARA IMPRESORA  (10.8 CM) MEDIDAS DEL ROTULO ( 5 CM X 2 CM)</t>
  </si>
  <si>
    <t xml:space="preserve">ROLLO DE SOLDADURA DE ESTAÑO  CON ALEACIÓN DE 60 ESTAÑO Y 40 PLOMO DIÁMETRO DE 0.031 PULGADAS - 1MM APROXIMADAMENTE ROLLO POR 1 LIBRA  </t>
  </si>
  <si>
    <t>ROLLO ESPAGUETTI PLASTICO TERMOENCOGIBLE CALIBRE 2MM</t>
  </si>
  <si>
    <t>ROLLOS NYLON</t>
  </si>
  <si>
    <t>PORTA ELECTRODOS PINZA</t>
  </si>
  <si>
    <t>ROTULO 30334 32MM X 57MM X 1000 ETIQUETAS</t>
  </si>
  <si>
    <t xml:space="preserve">RUBATEX 1/2" </t>
  </si>
  <si>
    <t xml:space="preserve">RUBATEX 3/8" </t>
  </si>
  <si>
    <t xml:space="preserve">RUBATEX 5/8" </t>
  </si>
  <si>
    <t xml:space="preserve">RUBATEX 7/8" </t>
  </si>
  <si>
    <t>RUEDA ESMERIL T1 REF. SAAGRVA46011</t>
  </si>
  <si>
    <t xml:space="preserve">PUNTAS MAGNETICAS PARA TALADRO </t>
  </si>
  <si>
    <t>SELLANTE DE POLIURETANO MULTIUSOS</t>
  </si>
  <si>
    <t>SELLANTE PARA TECHOS</t>
  </si>
  <si>
    <t xml:space="preserve">SEÑALIZACION PARA ACRLICO 30*15 CM </t>
  </si>
  <si>
    <t xml:space="preserve">SET DE BROCHAS PARA LIMPIEZA, DE 1" 2" Y 3"  DE ANCHO, CON CERDA DE NYLON . CADA SET CONTIENE 03 BROCHAS DE DISTINTOS TAMAÑOS DISTRIBUIDAS ASÍ: 01 DE 1/2 PULGADA, 01 DE  1 PULGADA Y 01 DE 2 PULGADAS, CON MANGO DE MADERA Y CERDAS 100% NATURALES. </t>
  </si>
  <si>
    <t>SILICONA ACETICA CON FUNGICIDA TRANSPARENTE 300 ML AERO COLOR TOPEX</t>
  </si>
  <si>
    <t>SOLDADURA 60-13</t>
  </si>
  <si>
    <t>SOLDADURA ESTAÑO - 60 % ESTANO Y 40 % PLOMO REFERENCIA 60/40</t>
  </si>
  <si>
    <t>SOLUCION PARA LIMPIAR LENTES (LENS CLEANER) REF 6AJ81</t>
  </si>
  <si>
    <t xml:space="preserve">TAPETE DIELECTRO </t>
  </si>
  <si>
    <t>TARJETAS UNIVERSALES PARA EVAPORADORAS DE AIRES MINISPLIT</t>
  </si>
  <si>
    <t>TERMOMETROS DIGITALES PARA CUARTO FRIO</t>
  </si>
  <si>
    <t>TRAMOS DE MANGUERA CONTRAINCENDIO DE 1 1/2" X 50 PIES</t>
  </si>
  <si>
    <t>TRAMOS DE MANGUERA CONTRAINCENDIO DE 2 1/2" X 50 PIES</t>
  </si>
  <si>
    <t>TUBOS TERMOENCOGIBLES, JUEGO DE COLOR SURTIDO, DE LAS SIGUIENES DIMENSIONES 3/32", 1/8", 3/16", 1/4". 3/8" Y 1/2".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t>
  </si>
  <si>
    <t>VARSOL 1000 ML</t>
  </si>
  <si>
    <t>VELCRO AUTO-ADHESIVO (MACHO Y HEMBRA) NEGRO ROLLO DOBLE POR 25 METROS.ANCHO 25 MM</t>
  </si>
  <si>
    <t>BATERIA SELLADA LIBRE DE MANTENIMIENTO CON VALVULA DE REGULACIÓN VRLA CAPACIDAD 12VDC/100A-H</t>
  </si>
  <si>
    <t>JUEGOS DE SABANAS DOBLE(SABANA, SOBRESABANA Y FUNDA</t>
  </si>
  <si>
    <t>JUEGOS DE SABANAS SENCILLO (SABANA, SOBRESABANA Y FUNDA)</t>
  </si>
  <si>
    <t>TENDIDO TIPO COLCHA DOBLE</t>
  </si>
  <si>
    <t>TENDIDO TIPO COLCHA  SENCILLO</t>
  </si>
  <si>
    <t>SACOS TERREROS</t>
  </si>
  <si>
    <t>LLANTA 16,9 X 30</t>
  </si>
  <si>
    <t>LLANTAS HERO-CERO</t>
  </si>
  <si>
    <t>LLANTAS MOTOCARRO REF. 10-4.50</t>
  </si>
  <si>
    <t>LLANTA 7,50 X 16</t>
  </si>
  <si>
    <t>MATERIALES DE CONTRUCCION (SOBRANTES POR IMPREVISTOS A.P)</t>
  </si>
  <si>
    <t xml:space="preserve">ABRAZADERA CREMALLERA 3/4" </t>
  </si>
  <si>
    <t xml:space="preserve">ABRAZADERA CREMALLERA DE 1/2" </t>
  </si>
  <si>
    <t>BALASTO DE LAMPARA DE TUBO T8 2X32W 110V.</t>
  </si>
  <si>
    <t>BALASTO MH 400 W 220 V</t>
  </si>
  <si>
    <t>BLOWER MANEJADORA 36.000 BTU</t>
  </si>
  <si>
    <t>BREACKERMATIC 220 V TRIFASICO</t>
  </si>
  <si>
    <t>BREAKER DSA 1X20</t>
  </si>
  <si>
    <t>BREAKER DSA 1X30</t>
  </si>
  <si>
    <t>BREAKER DSA 3X50</t>
  </si>
  <si>
    <t>BROCHA DE 1/2"</t>
  </si>
  <si>
    <t>BROCHA DE 5"</t>
  </si>
  <si>
    <t>CABLE #8 THWN AWG</t>
  </si>
  <si>
    <t>CABLE CONCENTRICO TRIFASICO 3X8 1 1X10AWG</t>
  </si>
  <si>
    <t>CABLE ENCAUCHETADO 3X10AWG</t>
  </si>
  <si>
    <t>CABLE ENCAUCHETADO 3X12AWG</t>
  </si>
  <si>
    <t>CABLE THW 10 AWG 600V</t>
  </si>
  <si>
    <t>CABLE THW 12 AWG 600V</t>
  </si>
  <si>
    <t>CAJA DE 12 CIRCUITOS TRIFASICA</t>
  </si>
  <si>
    <t>CAJA DE 2 CIRCUITOS 220V</t>
  </si>
  <si>
    <t>CANALETA PLASTICA</t>
  </si>
  <si>
    <t>CANDADOS SEGURIDAD</t>
  </si>
  <si>
    <t xml:space="preserve">CERRADURA CUARTO FRIO </t>
  </si>
  <si>
    <t>CINTA AISLANTE # 33.</t>
  </si>
  <si>
    <t>CINTA REFLECTIVA AMARILLA</t>
  </si>
  <si>
    <t>CINTA REFLECTIVA BLANCO / ROJO</t>
  </si>
  <si>
    <t>CLAVIJA MONOFASICA CON POLO A TIERRA</t>
  </si>
  <si>
    <t>CLAVIJA TRIFASICA 220V.</t>
  </si>
  <si>
    <t>CONDENSADOR 45 MFD 330  VAC</t>
  </si>
  <si>
    <t>CONDENSADOR 50 MFD 330  VAC</t>
  </si>
  <si>
    <t>CONECTOR DE PRESION BIMETALICO 1/2"</t>
  </si>
  <si>
    <t>CONECTOR DE PRESION BIMETALICO 3/4"</t>
  </si>
  <si>
    <t>CONECTOR EMT ½”</t>
  </si>
  <si>
    <t>CONECTOR EMT ¾”</t>
  </si>
  <si>
    <t>CONECTOR EMT 1”</t>
  </si>
  <si>
    <t>CONECTOR PARA CABLE 1/0 AWG CU PONCHABLE</t>
  </si>
  <si>
    <t>CONECTOR PARA CABLE 2/0 AWG CU PONCHABLE</t>
  </si>
  <si>
    <t>CONECTOR PARA CABLE 8AWG CU PONACHABLE</t>
  </si>
  <si>
    <t>CURVA EMT 1"</t>
  </si>
  <si>
    <t>CURVA EMT 1/2"</t>
  </si>
  <si>
    <t>CURVA EMT 3/4"</t>
  </si>
  <si>
    <t>CURVAS PVC 1" CONDUIT</t>
  </si>
  <si>
    <t>CURVAS PVC 1/2  90ª</t>
  </si>
  <si>
    <t>CURVAS PVC 3/4  90ª</t>
  </si>
  <si>
    <t>GRAPA METALICA 1"</t>
  </si>
  <si>
    <t>GRAPA METALICA 1/2"</t>
  </si>
  <si>
    <t>GRAPA METALICA 3/4"</t>
  </si>
  <si>
    <t>INTERRUPTOR CONMUTABLE SENCILLO</t>
  </si>
  <si>
    <t>INTERRUPTOR CONMUTABLE TIPO ESCALERA</t>
  </si>
  <si>
    <t>INTERRUPTOR DE 20 AMPS</t>
  </si>
  <si>
    <t>INTERRUPTOR DOBLE</t>
  </si>
  <si>
    <t>INTERRUPTOR DOBLE MONOFASICO</t>
  </si>
  <si>
    <t>INTERRUPTOR SENCILLO</t>
  </si>
  <si>
    <t>INTERRUPTOR TRIPLE MONOFASICO</t>
  </si>
  <si>
    <t>MANGUERA BI NARANJA/NEGRO X 20 MTS</t>
  </si>
  <si>
    <t>MANGUERA NIVEL</t>
  </si>
  <si>
    <t xml:space="preserve">MANGUERA X MTS </t>
  </si>
  <si>
    <t>MASILLA ELÁSTICA SELLANTE</t>
  </si>
  <si>
    <t>30161500
30151900</t>
  </si>
  <si>
    <t>DISCO CORTE DE METAL</t>
  </si>
  <si>
    <t>DISCO CORTE TRONZADORA</t>
  </si>
  <si>
    <t>PEGANTE PARA PVC 500 CC</t>
  </si>
  <si>
    <t xml:space="preserve">PINTURA </t>
  </si>
  <si>
    <t>PINTURA ANTICORROSIVO GRIS POR GALON</t>
  </si>
  <si>
    <t>31211500</t>
  </si>
  <si>
    <t>PINTURA ANTICORROSIVO NEGRO POR GALON</t>
  </si>
  <si>
    <t>PINTURA COLOR BLANCO MATE ESMALTE</t>
  </si>
  <si>
    <t>PINTURA COLOR VERDE MILITAR ESMALTE</t>
  </si>
  <si>
    <t>PINTURA DE ESMALTE AMARILLA ESMALTE</t>
  </si>
  <si>
    <t>PINTURA DE ESMALTE GRIS  ESMALTE</t>
  </si>
  <si>
    <t xml:space="preserve">PINTURA DE ESMALTE NEGRA </t>
  </si>
  <si>
    <t xml:space="preserve">PINTURA TRAFICO PESADO AMARILLO </t>
  </si>
  <si>
    <t>PINTURA VINILO INTERIORES BLANCO HUESO</t>
  </si>
  <si>
    <t>REFLECTOR 100 WATIOS LED</t>
  </si>
  <si>
    <t>REFLECTOR 400 WATIOS LED</t>
  </si>
  <si>
    <t>RODILLO DE FELPA PROFESIONAL DE 9" PARA PINTAR MUROS</t>
  </si>
  <si>
    <t xml:space="preserve">ROLLO DE LIJA </t>
  </si>
  <si>
    <t>SELLO MECANICO PARA ELECTROBOMBA DE 3.6HP</t>
  </si>
  <si>
    <t>SELLO MECANICO PARA ELECTROBOMBA DE 6.6HP</t>
  </si>
  <si>
    <t>SOPORTE LOZA PLAFON</t>
  </si>
  <si>
    <t>SOLDADURA LIQUIDA PVC (OCTAVO DE GALON)</t>
  </si>
  <si>
    <t xml:space="preserve">SUPER ARRANCADOR </t>
  </si>
  <si>
    <t>SWICHE FLOTADOR 8 - 10 AMP 250 V</t>
  </si>
  <si>
    <t>TABLERO DE 24 CIRCUITOS TRIFASICO</t>
  </si>
  <si>
    <t>TEMPORIZADOR 24 HORAS ENCENDIDO Y APAGADO 110V -220V</t>
  </si>
  <si>
    <t>TAPON LISO PVC DE 2´</t>
  </si>
  <si>
    <t>TAPON ROSCADO PVC 1/2"</t>
  </si>
  <si>
    <t>TAPON ROSCADO PVC 2"</t>
  </si>
  <si>
    <t>TAPON ROSCADO PVC 3"</t>
  </si>
  <si>
    <t>TERMINAL ELECTRICO CALIBRE 10- 12 AWG DE CONEXIÓN Y DESCONEXION RAPIDA.</t>
  </si>
  <si>
    <t>TERMINALES ELECTRICOS.</t>
  </si>
  <si>
    <t>TOMA CORRIENTE DOBLE CON TAPA</t>
  </si>
  <si>
    <t>TOMA CORRIENTE ELECTRICA 6EF1</t>
  </si>
  <si>
    <t>TOMA CORRIENTE ENCAUCHETADA CON POLO A TIERRA</t>
  </si>
  <si>
    <t>TOMA CORRIENTE TRIFASICA 220V</t>
  </si>
  <si>
    <t>TOMA DOBLE DE SEGURIDAD (REF ICFT)</t>
  </si>
  <si>
    <t>TOMACORRIENTE 110V DOBLE, TIPO HOSPITALARIO, TIERRA AISLADA.</t>
  </si>
  <si>
    <t>TOMACORRIENTE MONOFASICA TIPO INTERPERIE</t>
  </si>
  <si>
    <t>TOTALIZADOR TIPO INDUSTRIAL 3X100A</t>
  </si>
  <si>
    <t>TOTALIZADOR TIPO INDUSTRIAL 3X150A</t>
  </si>
  <si>
    <t>TOTALIZADOR TIPO INDUSTRIAL ATORNILLABLE 3X30A.</t>
  </si>
  <si>
    <t>TOTALIZADOR TIPO INDUSTRIAL ATORNILLABLE 3X60A.</t>
  </si>
  <si>
    <t>TRAPOS X 500 UNIDADES</t>
  </si>
  <si>
    <t>UNIVERSALES PVC DE 1´´</t>
  </si>
  <si>
    <t>MANTENIMIENTO DE BIENES INMUEBLES (SOBRANTES POR IMPREVISTOS  A.P)</t>
  </si>
  <si>
    <t>MANTENIMIENTO CASETA COMBUSTIBLE TERRESTRE</t>
  </si>
  <si>
    <t xml:space="preserve">MANTENIMIENTO CANILES </t>
  </si>
  <si>
    <t>MANTENIMIENTO PLANTA DE AGUA</t>
  </si>
  <si>
    <t>MANTENIMIENTO COMPLEJO DE COMBUSTIBLE</t>
  </si>
  <si>
    <t>MANTENIMIENTO SISTEMA DE COMBUSTIBLE</t>
  </si>
  <si>
    <t>MANTENIMIENTO PLANTA DE TRATAMIENTO DE AGUA POTABLE</t>
  </si>
  <si>
    <t xml:space="preserve">MANTENIMIENTO UNIDADES DE TRATAMIENTO DE AGUA RESIDUAL </t>
  </si>
  <si>
    <t>MANTENIMIENTO UNIDADES DE TRATAMIENTO DE AGUA RESIDUAL  AMARRE 2018</t>
  </si>
  <si>
    <t>MANTENIMIENTO UNIDADES DE TRATAMIENTO DE AGUA RESIDUAL VF 2018</t>
  </si>
  <si>
    <t xml:space="preserve">MANTTO ADECUACION Y MEJORAMIENTO DE HORNO INCINERADOR </t>
  </si>
  <si>
    <t>MANTTO ADECUACION Y MEJORAMIENTO DE HORNO INCINERADOR AMARRE 2018</t>
  </si>
  <si>
    <t>MANTTO ADECUACION Y MEJORAMIENTO DE HORNO INCINERADOR VF 2018</t>
  </si>
  <si>
    <t>MTTO PREVENTIDO Y CORRECTIVO DE CALDERA Y MARMITAS</t>
  </si>
  <si>
    <t>MANTENIMIENTO Y ADECUACIÓN DE OFICIANAS PARA ARCHIVO Y JUZGADO</t>
  </si>
  <si>
    <t>MANTENIMIENTO Y ADECUACIÓN  OFICINAS GRUEA</t>
  </si>
  <si>
    <t>MANTENIMIENTO A EQUIPOS SUBESTACION ELECTRICA CACOM-6</t>
  </si>
  <si>
    <t>MANTENIMIENTO PLANTAS ELECTRICAS SATELITALES</t>
  </si>
  <si>
    <t>MANTENIMIENTO PLANTAS ELECTRICAS SATELITALES AMARRE 2018</t>
  </si>
  <si>
    <t>MANTENIMIENTO PLANTAS ELECTRICAS SATELITALES VF 2018</t>
  </si>
  <si>
    <t xml:space="preserve">MANTENIMIENTO PLANTAS GENERADORAS DE ENERGIA </t>
  </si>
  <si>
    <t>MANTENIMIENTO PREVENTIVO Y CORRECTIVO DE PLANTAS ELECTRICAS PRINCIPALES DEL  CACOM-6 AMARRE 2018</t>
  </si>
  <si>
    <t>MANTENIMIENTO PREVENTIVO Y CORRECTIVO DE PLANTAS ELECTRICAS PRINCIPALES DEL  CACOM-6 VF 2018</t>
  </si>
  <si>
    <t>MANTENIMIENTO BASCULAS</t>
  </si>
  <si>
    <t>MANTENIMIENTO DE FILTROS  Y EQUIPOS DE LABORATORIO</t>
  </si>
  <si>
    <t xml:space="preserve">MANTENIMIENTO EQUIPOS DE REFRIGERACION </t>
  </si>
  <si>
    <t>MANTENIMIENTO LAVADORAS</t>
  </si>
  <si>
    <t>MANTENIMIENTO NEVERAS</t>
  </si>
  <si>
    <t>MANTENIMIENTO PARA-RAYOS</t>
  </si>
  <si>
    <t>MANTENIMIENTO PREVENTIVO   CARROS DE OXIGENO Y NITROGENO</t>
  </si>
  <si>
    <t xml:space="preserve">MANTENIMIENTO PREVENTIVO HIDROLAVADORA </t>
  </si>
  <si>
    <t>MANTENIMIENTO PREVENTIVO Y CORRECTIV  EQUIPOS ESTACION RADAR</t>
  </si>
  <si>
    <t>MANTENIMIENTO PREVENTIVO Y CORRECTIVO  GATOS HYD</t>
  </si>
  <si>
    <t xml:space="preserve">MANTENIMIENTO PREVENTIVO Y CORRECTIVO A LOS TRANSFORMADORES DE ENERGIA ELECTRICA DEL COMANDO AEREO DE COMBATE Nº 6 </t>
  </si>
  <si>
    <t>MANTENIMIENTO PREVENTIVO Y CORRECTIVO EQUIPOS DE REFRIGERACION ESTACION RADAR</t>
  </si>
  <si>
    <t xml:space="preserve">MANTENIMIENTO PREVENTIVO Y CORRECTIVO LAVADORAS-SECADORAS </t>
  </si>
  <si>
    <t>MANTENIMIENTO PREVENTIVO Y CORRECTIVO MOTOBOMBAS Y ELECTROBOMBAS DEL CACOM-6</t>
  </si>
  <si>
    <t>MANTENIMIENTO PREVENTIVO, CORRECTIVO Y RECARGA EXTINTORES</t>
  </si>
  <si>
    <t xml:space="preserve">MANTENIMIENTO SECADORAS </t>
  </si>
  <si>
    <t xml:space="preserve">MNATENIMIENTO  PREVENTIVO  LLANTAS CARRETEO DE HELICOPTEROS: </t>
  </si>
  <si>
    <t>RECARGA Y MANTENIMIENTO DE EXTINTORES</t>
  </si>
  <si>
    <t>MANTENIMIENTO MAQUINARIA  AMARILLA</t>
  </si>
  <si>
    <t xml:space="preserve">MANTENIMIENTO PREVENTIVO  Y CORRECTIVO CARRO GATORS JHON DEERE                                </t>
  </si>
  <si>
    <t xml:space="preserve">MANTENIMIENTO PREVENTIVO Y CORRECTIVO  TRACTORES DE ARRASTRE                                                                                                         </t>
  </si>
  <si>
    <t xml:space="preserve">MANTENIMIENTO PREVENTIVO Y CORRECTIVO POLARIS </t>
  </si>
  <si>
    <t xml:space="preserve">MANTENIMIENTO PREVENTIVO Y CORRECTIVO CARRO LEVANTABOMBAS </t>
  </si>
  <si>
    <t xml:space="preserve">MANTENIMIENTO PREVENTIVO Y CORRECTIVO CAMIONETA </t>
  </si>
  <si>
    <t xml:space="preserve">MANTENIMIENTO PREVENTIVO Y CORRECTIVO DE MOTOS </t>
  </si>
  <si>
    <t>MANTENIMIENTO PREVENTIVO Y CORRECTIVO DE MOTOS AMARRE 2018</t>
  </si>
  <si>
    <t>MANTENIMIENTO PREVENTIVO Y CORRECTIVO DE MOTOS VF 2018</t>
  </si>
  <si>
    <t xml:space="preserve">MANTENIMIENTO PREVENTIVO Y CORRECTIVO DE VEHICULOS AUTOMOTORES </t>
  </si>
  <si>
    <t>MANTENIMIENTO PREVENTIVO Y CORRECTIVO DE VEHICULOS AUTOMOTORES AMARRE 2018</t>
  </si>
  <si>
    <t>MANTENIMIENTO PREVENTIVO Y CORRECTIVO DE VEHICULOS AUTOMOTORES VF 2018</t>
  </si>
  <si>
    <t>MANTENIMIENTO PREVENTIVO Y CORRECTIVO MONTACARGA</t>
  </si>
  <si>
    <t xml:space="preserve">MANTENIMIENTO PREVENTIVO Y CORRECTIVO MONTACARGAS                                                       </t>
  </si>
  <si>
    <t xml:space="preserve">MANTENIMIENTO DE VIVIENDA FISCAL </t>
  </si>
  <si>
    <t>MANTTO ADECUACION Y MEJORAMIENTO DE ZONAS VERDES (PODA DE ARBOLES)</t>
  </si>
  <si>
    <t xml:space="preserve">SERVICIO DE ASEO A LA UNIDAD </t>
  </si>
  <si>
    <t>SERVICIO DE ASEO A LA UNIDAD AMARRE 2018</t>
  </si>
  <si>
    <t>SERVICIO DE ASEO A LA UNIDAD VF 2018</t>
  </si>
  <si>
    <t>SERVICIO DE ASEO HOSPITALARIO INCLUIDO INSUMOS SEGÚN LA NORMATIVIDAD Y DOS OPERARIAS 2018</t>
  </si>
  <si>
    <t>SERVICIO DE ASEO HOSPITALARIO INCLUIDO INSUMOS SEGÚN LA NORMATIVIDAD Y DOS OPERARIAS AMARRE VF2019</t>
  </si>
  <si>
    <t>SERVICIO DE ASEO HOSPITALARIO INCLUIDO INSUMOS SEGÚN LA NORMATIVIDAD Y DOS OPERARIAS VF2018</t>
  </si>
  <si>
    <t>SERVICIO DE CAFETERÍA PARA EL DESARROLLO DE ACTOS INSTITUCIONALES Y SOLEMNES</t>
  </si>
  <si>
    <t>AMARRE VIGENCIAS FUTURAS 2018 TRANSPORTE COMBUSTIBLE ESTACION RADAR</t>
  </si>
  <si>
    <t>PASAJES SOLDADOS CACOM-6</t>
  </si>
  <si>
    <t xml:space="preserve">SERVICIO DE TRANSPORTE TERRESTRE DE PERSONAL EN BOGOTA </t>
  </si>
  <si>
    <t>SERVICIO DE TRANSPORTE TERRESTRE DE PERSONAL EN BOGOTA  AMARRE 2018</t>
  </si>
  <si>
    <t>SERVICIO DE TRANSPORTE TERRESTRE DE PERSONAL EN BOGOTA VF 2018</t>
  </si>
  <si>
    <t>SERVICIO DE TRANSPORTE TERRESTRE FLUVIAL VF2018</t>
  </si>
  <si>
    <t>SERVICIO DE TRANSPORTE TERRESTRE Y FLUVIAL</t>
  </si>
  <si>
    <t>TRANSPORTE COMBUSTIBLE ESTACION RADAR TQS (2018)</t>
  </si>
  <si>
    <t>SERVICIO DE TRANSPORTE TERRESTRE Y FLUVIAL AMARRE 2018</t>
  </si>
  <si>
    <t>SERVICIO DE TRANSPORTE TERRESTRE Y FLUVIAL VF 2018</t>
  </si>
  <si>
    <t>GAS LICUADO DE PETROLEO</t>
  </si>
  <si>
    <t>DOCENA</t>
  </si>
  <si>
    <t>204-41-12</t>
  </si>
  <si>
    <t xml:space="preserve"> APOYO GESTION ADMINISTRATIVA ENTREGABLES CTA FISCAL Y PROCESOS CONTRACTUALES</t>
  </si>
  <si>
    <t>IMPUESTO VEHICULAR</t>
  </si>
  <si>
    <t>CAUTIN CON CONTROL PARA TEMPERATURA (ESTACION DE SOLDAR)</t>
  </si>
  <si>
    <t>JUEGO DE COPAS Y LLAVES MIXTAS</t>
  </si>
  <si>
    <t>LAPIZ ELECTRICO</t>
  </si>
  <si>
    <t>PISTOLA FIJACIÓN CALIBRE 22 DE 1 1/2"</t>
  </si>
  <si>
    <t>REMACHADORA TRABAJO PESADO</t>
  </si>
  <si>
    <t>TALADRO PERCUTOR DE 1/2"</t>
  </si>
  <si>
    <t>CAUTIN TIPO LAPIZ 25 WATTS</t>
  </si>
  <si>
    <t>CAUTIN DE 100 WATTS</t>
  </si>
  <si>
    <t>DECAMETRO</t>
  </si>
  <si>
    <t>GRECA</t>
  </si>
  <si>
    <t>LINEA DE SERVICIO</t>
  </si>
  <si>
    <t>CORTA SETO A GASOLINA</t>
  </si>
  <si>
    <t>LAVADORA / SECADORA</t>
  </si>
  <si>
    <t>IMPREVISTOS POR SOBRANTES  LAVADORAS</t>
  </si>
  <si>
    <t>CONTENEDOR DE BASURA EN ACERO PARA AUTOSERVICIO CON ESTANTE Y CANECA INTERNA (110* 50*54 CM)</t>
  </si>
  <si>
    <t>IMPREVISTOS POR SOBRANTES CARPA DESTINACION ESPECIFICA</t>
  </si>
  <si>
    <t>CARPA</t>
  </si>
  <si>
    <t>EQUIPOS DE ESPECTROMETRÍA PORTÁTIL PARA DETECCIÓN DUAL</t>
  </si>
  <si>
    <t>EPOXY PRIMER GREEN TYPE AGRADE ABAC 452</t>
  </si>
  <si>
    <t>GRAFITO SAE-AMS-2518</t>
  </si>
  <si>
    <t xml:space="preserve">GRASA S-720 </t>
  </si>
  <si>
    <t>GREASE</t>
  </si>
  <si>
    <t xml:space="preserve">GREASELESS LUBRICANT </t>
  </si>
  <si>
    <t>HEAVY-DUTY LUBRICANT</t>
  </si>
  <si>
    <t>LPS-1 GREASELESS LUBRICANT 00116</t>
  </si>
  <si>
    <t>LPS-3 HEAVY-DUTY RUST INHIBITOR 00316</t>
  </si>
  <si>
    <t>LUBRICANT</t>
  </si>
  <si>
    <t>LUBRICANT AND PENETRANT WD 40</t>
  </si>
  <si>
    <t>LUBRICANTE DE CONECTORES</t>
  </si>
  <si>
    <t xml:space="preserve">LUBRICANTE HEAVY DUTY LPS 2 </t>
  </si>
  <si>
    <t xml:space="preserve">LUBRICATING OIL </t>
  </si>
  <si>
    <t xml:space="preserve">PENETRATING SOLVENT KNOCKER LOOSE </t>
  </si>
  <si>
    <t>ACEITE HIDRAULICO</t>
  </si>
  <si>
    <t>ACEITE MULTIGRADO MOTOR DIESEL</t>
  </si>
  <si>
    <t>ACEITE PARA DIFERENCIALES VALVULINA</t>
  </si>
  <si>
    <t>ACEITE PARA TRASMISION AUTOMATICA</t>
  </si>
  <si>
    <t xml:space="preserve">ACEITE SINTETICO PARA COMPRESORES </t>
  </si>
  <si>
    <t>ACEITE TRANSMISION AUTOMATICA ATF</t>
  </si>
  <si>
    <t xml:space="preserve">HEAVY-DUTY DEGREASER </t>
  </si>
  <si>
    <t>LIQUIDO REFRIGERANTE DE MOTOR</t>
  </si>
  <si>
    <t>CHALECO REFLECTIVO</t>
  </si>
  <si>
    <t>LLANTA 205,65 -10 SELLLOMATICA PLANTAS HOBART</t>
  </si>
  <si>
    <t xml:space="preserve">LLANTA 6.00X9 PLANTAS HOBART-TRACTOR-BANCOS </t>
  </si>
  <si>
    <t xml:space="preserve">NEUMATICO  6.00X9 </t>
  </si>
  <si>
    <t>LLANTA 5.30 X12 SELLOMATICA PLANTAS HOBART</t>
  </si>
  <si>
    <t>LLANTA 20.5X8.0-10 SELLOMATICA PLANTAS HOBART</t>
  </si>
  <si>
    <t>LLANTA 6.50X10 MONTACARGA-BARREDORA</t>
  </si>
  <si>
    <t xml:space="preserve">NEUMATICO  6.50X10 </t>
  </si>
  <si>
    <t>LLANTA 8.25X15 MONTACARGA</t>
  </si>
  <si>
    <t>LLANTA 8.25X15 MONTACARGA TRACCION</t>
  </si>
  <si>
    <t>NEUMATICO  8.25X15</t>
  </si>
  <si>
    <t>LLANTA 8.75X16.5 SELLOMATICA TRACTOR</t>
  </si>
  <si>
    <t xml:space="preserve">NEUMATICO 7,50X15 </t>
  </si>
  <si>
    <t>LLANTA 22.5X10-8 SELLOMATICA GATOR</t>
  </si>
  <si>
    <t>LLANTA 25X13-9 SELLOMATICA GATOR</t>
  </si>
  <si>
    <t>LLANTA 225/75X15 SELLOMATICA FLOOD LIGHT</t>
  </si>
  <si>
    <t>LLANTA 175/70 R13 SELLOMATICA FLOOD LIGHT-GENIE</t>
  </si>
  <si>
    <t>LLANTA LT 245/70 X 15 SELLOMATICA CARRO ESCALERA</t>
  </si>
  <si>
    <t>LLANTA LT 245/75 X 15 SELLOMATICA CARRO ESCALERA</t>
  </si>
  <si>
    <t>LLANTA 215/75 X 17.5 SELLOMATICA CARRO ESCALERA</t>
  </si>
  <si>
    <t>IMPREVISTOS POR SOBRANTES GRUTE</t>
  </si>
  <si>
    <t>ABRAZADERAS DE PLASTICO   15CM</t>
  </si>
  <si>
    <t>ABRAZADERAS DE PLASTICO   20CM</t>
  </si>
  <si>
    <t>ABRAZADERAS DE PLASTICO   30CM</t>
  </si>
  <si>
    <t>ABRAZADERAS DE PLASTICO   40CM</t>
  </si>
  <si>
    <t>ABRAZADERAS DE PLASTICO   50CM</t>
  </si>
  <si>
    <t>ABRAZADERAS METALICA   1"</t>
  </si>
  <si>
    <t>ABRAZADERAS METALICA   1/2"</t>
  </si>
  <si>
    <t>ABRAZADERAS METALICA   1/4"</t>
  </si>
  <si>
    <t>ABRAZADERAS METALICA   2"</t>
  </si>
  <si>
    <t>ABRAZADERAS METALICA   3"</t>
  </si>
  <si>
    <t>ABRAZADERAS METALICA   3/8"</t>
  </si>
  <si>
    <t>ABRAZADERAS METALICA   4"</t>
  </si>
  <si>
    <t>CABLE ELECTRICO   #10</t>
  </si>
  <si>
    <t>CABLE ELECTRICO   #12</t>
  </si>
  <si>
    <t>CABLE ELECTRICO   #14</t>
  </si>
  <si>
    <t>CABLE ELECTRICO   #2</t>
  </si>
  <si>
    <t>CABLE ELECTRICO   #8</t>
  </si>
  <si>
    <t>ACOPLE CON REGULACION LAVAMANOS TRABAJO PESADO</t>
  </si>
  <si>
    <t>ACOPLE CON REGULACION SANITARIO TRABAJO PESADO</t>
  </si>
  <si>
    <t>ACOPLES LAVAMANOS PLASTICO DE 40CMS</t>
  </si>
  <si>
    <t>ACOPLES SANITARIOS PLASTICO DE 40 CMS</t>
  </si>
  <si>
    <t>ANGULO DE 1" X 1 1/8" X 6 MTS</t>
  </si>
  <si>
    <t>ANGULO DE 1/8 X 1 1/2" MM. X 6 MTS</t>
  </si>
  <si>
    <t>ANGULO PARA DRYWALL</t>
  </si>
  <si>
    <t>ANTICORROSIVO GRIS</t>
  </si>
  <si>
    <t>ARENA AMARILLA DE PEÑA X M3</t>
  </si>
  <si>
    <t>BIZCOCHO SANITARIO</t>
  </si>
  <si>
    <t>BOQUILLA X 5 KG BLANCO Y NEGRO</t>
  </si>
  <si>
    <t>BROCHA CERDA MONA 2 PULGADAS MANGO PLASTICO</t>
  </si>
  <si>
    <t>BROCHA CERDA MONA DE 3 PULG MANGO PLASTICO</t>
  </si>
  <si>
    <t>CANASTILLA 4" LAVAPLATOS</t>
  </si>
  <si>
    <t>CARTUCHO REPUESTO PARA ORINAL SECO HELVEX MGS-E</t>
  </si>
  <si>
    <t>CARTUCHO PARA ORINAL SECO CORONA REFERENCIA O62121001</t>
  </si>
  <si>
    <t>CEMENTO BLANCO X 20 KILOS</t>
  </si>
  <si>
    <t>CEMENTO GRIS X 50 KG</t>
  </si>
  <si>
    <t>CERÁMICA PIZARRA COLOR NEGRO 45X45 CM</t>
  </si>
  <si>
    <t>CERÁMICA PIZARRA COLOR NEGRO 30X30 CM</t>
  </si>
  <si>
    <t>CERAMICA MURO 30,5X45 CM COLOR BLANCO DE PRIMERA CALIDAD</t>
  </si>
  <si>
    <t>CERRADURA POMO MADERA DE ENTRADA PRINCIPAL CON LLAVES</t>
  </si>
  <si>
    <t>CERRADURA DE SEGURIDAD CERROJO SENCILLO, LLAVE EXTERIOR, MARIPOSA INTERIOR, ACABADO COBRE, CON POSIBILIDAD DE SACAR COPIAS DE LAS LLAVES.</t>
  </si>
  <si>
    <t>CHAZO EXPANSIVO METALICO DE 1/2" X 3" PAQUETE X 100 UNIDADES</t>
  </si>
  <si>
    <t>CHAZO EXPANSIVO METALICO DE 3/8" X 2" PAQUETE X 100 UNIDADES</t>
  </si>
  <si>
    <t>CHAZO PLASTICO DE 1/4" CON TORNILLO PAQUETE X 100 UNIDADES</t>
  </si>
  <si>
    <t>CHAZO PLASTICO DE 3/8" CON TORNILLO PAQUETE X 100 UNIDADES</t>
  </si>
  <si>
    <t>CHAZO PLASTICO DE 5/16" CON TORNILLO PAQUETE X 100 UNIDADES</t>
  </si>
  <si>
    <t>CINTA ENMASCARAR 24MM X 40M X ROLLO</t>
  </si>
  <si>
    <t xml:space="preserve">CINTA MALLA PARA JUNTAS DE DRAYWAL </t>
  </si>
  <si>
    <t>CINTA TAPA GOTERAS TIPO MULTISEAL O DE SIMILARES CARACTERISTICAS</t>
  </si>
  <si>
    <t>CINTA TEFLON INDUSTRIAL</t>
  </si>
  <si>
    <t>COMBO SANITARIO LINEA ECONOMICA BLANCO COMPLETO SANITARIO + LAVAMANOS</t>
  </si>
  <si>
    <t>DESAGUE SENCILLO LAVAMANOS</t>
  </si>
  <si>
    <t>EMULSIÓN ASFÁLTICA X CUÑETE</t>
  </si>
  <si>
    <t>ESTOPA</t>
  </si>
  <si>
    <t>ESTRUCTURA PARA DRYWALL BASE 6</t>
  </si>
  <si>
    <t>ESTRUCTURA PARA DRYWALL BASE 9</t>
  </si>
  <si>
    <t>ESTUCO PLASTICO ACRILICO X 30 KG</t>
  </si>
  <si>
    <t>FLEXOMETRO X 5 METROS</t>
  </si>
  <si>
    <t>FLOTADOR PARA TANQUE 1" CON BOLA</t>
  </si>
  <si>
    <t>FLOTADOR PARA TANQUE 1/2" CON BOLA</t>
  </si>
  <si>
    <t>FLOTADOR PARA TANQUE 3/4" CON BOLA</t>
  </si>
  <si>
    <t>JUEGO DE INCRUSTACIONES DE BAÑO 3 PIEZAS, TOALLERO, PORTA PAPEL, JABONERA, PORCELANA COLOR BLANCO</t>
  </si>
  <si>
    <t>GRIFERIA MEZCLADOR LAVAMANOS 4"</t>
  </si>
  <si>
    <t>GRIFERIA MEZCLADOR LAVAMANOS 8"</t>
  </si>
  <si>
    <t>GRIFERIA PARA TANQUE CORONA BAJO CONSUMO DE BOTON, DE DOBLE DESCARGA INCLUIDO EL BOTON</t>
  </si>
  <si>
    <t>GRIFERIA SANITARIO 26 CM</t>
  </si>
  <si>
    <t>HERRAJE MUEBLE SANITARIO</t>
  </si>
  <si>
    <t>LAMINA DE DRYWALL DE 12 MM</t>
  </si>
  <si>
    <t>LAMINA ETERBOARD DE 5 MM</t>
  </si>
  <si>
    <t>LIJA 180</t>
  </si>
  <si>
    <t>LIJA 220</t>
  </si>
  <si>
    <t>LIMPIADOR PVC X 1/4</t>
  </si>
  <si>
    <t>LLAVE JARDIN TIPO PESADO</t>
  </si>
  <si>
    <t>LLAVE SENCILLA LAVAMANOS ACABADO CROMO MANIJA EN CRUZ</t>
  </si>
  <si>
    <t>LLAVE SENCILLA LAVAPLATOS TIPO PESADO</t>
  </si>
  <si>
    <t>MANILAR DUCHA EN ESTRIA CON TORNILLO</t>
  </si>
  <si>
    <t>MASILLA PARA JUNTAS DRY WALL X CUÑETE DE 5 GALONES</t>
  </si>
  <si>
    <t>MIXTO X M3</t>
  </si>
  <si>
    <t xml:space="preserve">OMEGA  PARA ESTRUCTURA DRYWAL </t>
  </si>
  <si>
    <t>PEGANTE CERAMICO CON LATEX TIPOPEGACOR O SIMILAR X BULTO 25 KG</t>
  </si>
  <si>
    <t>RODILLO DE FELPA DE 4"</t>
  </si>
  <si>
    <t>RODILLO DE FELPA DE 9"</t>
  </si>
  <si>
    <t>SANITARIO ALONGADO BLANCO EN PORCELANA SANITARIA</t>
  </si>
  <si>
    <t>SELLADO DE JUNTAS TIPO SIKA FLEX</t>
  </si>
  <si>
    <t>SELLO LENGÜETA BAJO CONSUMO</t>
  </si>
  <si>
    <t>MOSAICO VIDRIO NEGRO BLANCO 4 MM, 30X30 CM</t>
  </si>
  <si>
    <t>WIN PLASTICO ESPAÑOL NEGRO MARMOLIZADO, 2,40M</t>
  </si>
  <si>
    <t>PINTURA ARQUITECTONICA Y DECORATIVA ACRILICA DILUIBLE CON AGUA TIPO 1 DE COLOR BLANCO CON ACABADO MATE CUÑETE DE 5 GALONES</t>
  </si>
  <si>
    <t>PINTURA ARQUITECTONICA Y DECORATIVA ANTIBACTERIAL Y ANTIHONGOS, BAJO OLOR USO INTERIOR Y EXTERIOR X GALON</t>
  </si>
  <si>
    <t>PINTURA ARQUITECTONICA Y DECORATIVA ESMALTE BRILLANTE ANOLOK CHAMPAÑA</t>
  </si>
  <si>
    <t>PINTURA ARQUITECTONICA Y DECORATIVA ESMALTE BRILLANTE COLOR BLANCO</t>
  </si>
  <si>
    <t>PINTURA ARQUITECTONICA Y DECORATIVA ESMALTE BRILLANTE COLOR GRIS HUMO</t>
  </si>
  <si>
    <t>PINTURA ARQUITECTONICA Y DECORATIVA ESMALTE BRILLANTE COLOR NEGRO</t>
  </si>
  <si>
    <t>PINTURA BITUMINOSA REFLECTIVA CUÑETE X 5 GLN</t>
  </si>
  <si>
    <t>PINTURA BITUMINOSA VERDE X CUÑETE 5 GALONES</t>
  </si>
  <si>
    <t>PINTURA EPOXICA BLANCA + CATALIZADOR</t>
  </si>
  <si>
    <t>PINTURA PARA DEMARCACION VIAL ALQUIDICA CON CAUCHO COLOR AMARILLA X 5 GALONES CON 52 % DE SOLIDOS</t>
  </si>
  <si>
    <t>PINTURA PARA DEMARCACION VIAL ALQUIDICA CON CAUCHO COLOR BLANCO X 5 GALONES CON 52 % DE SOLIDOS</t>
  </si>
  <si>
    <t>PINTURA VINILO ESPECIAL PARA FACHADAS USO EXTERIOR ACABADO MATE COLOR ARENA DESIERTO</t>
  </si>
  <si>
    <t>PINTURA VINILO ESPECIAL PARA FACHADAS USO EXTERIOR ACABADO MATE COLOR GRIS BASALTO</t>
  </si>
  <si>
    <t>PINTURA VINILO ESPECIAL PARA FACHADAS USO EXTERIOR ACABADO MATE COLOR NARANJA</t>
  </si>
  <si>
    <t>PINTURA VINILO ESPECIAL PARA FACHADAS USO EXTERIOR ACABADO MATE COLOR ROJO COLONIAL CUÑETE X 5 GAL</t>
  </si>
  <si>
    <t>PISO PORCELANICO BEIGE MARMOL 60X60</t>
  </si>
  <si>
    <t>REGADERA POMA DUCHA ACABADO CROMADO</t>
  </si>
  <si>
    <t>REGISTRO DE CORTINA EN BRONCE 1 1/2"</t>
  </si>
  <si>
    <t>REGISTRO DE CORTINA EN BRONCE 1"</t>
  </si>
  <si>
    <t>REGISTRO DE CORTINA EN BRONCE 1/2"</t>
  </si>
  <si>
    <t>REGISTRO DE CORTINA EN BRONCE 2"</t>
  </si>
  <si>
    <t>REGISTRO DE CORTINA EN BRONCE 3/4"</t>
  </si>
  <si>
    <t>REJILLA PLASTICA 3 X 2"</t>
  </si>
  <si>
    <t>REJILLA PLASTICA 4 X 3"</t>
  </si>
  <si>
    <t>SIFON BOTELLA LAVAMANOS</t>
  </si>
  <si>
    <t>SIFON LAVAPLATOS EN PE</t>
  </si>
  <si>
    <t>SILICONA TRANSPARENTE ANTIHONGOS TUBO X 300 ML</t>
  </si>
  <si>
    <t>SOLDADURA CPVC TIPO PESADO X 1/4</t>
  </si>
  <si>
    <t>SOLDADURA PVC TIPO PESADO X 1/4</t>
  </si>
  <si>
    <t>TEJA PLASTICA TRASLUCIDA TIPO ETERNIT NO. 10</t>
  </si>
  <si>
    <t>TINNER CORRIENTE X GALON</t>
  </si>
  <si>
    <t>TORNILLO AUTOPERFORANTE 1" X BOLSA DE 100</t>
  </si>
  <si>
    <t>TORNILLO PARA ESTRUCTURA DRYWALL PUNTA BROCA PAQUETE X 100 UNIDADES</t>
  </si>
  <si>
    <t>TORNILLO PARA TAPADO DE DRYWALL 1" PAQUETE X 100</t>
  </si>
  <si>
    <t>TUBO EXTENSOR PARA DUCHA DE 40 CM</t>
  </si>
  <si>
    <t>VALVULA CHEQUE VERTICAL 1 1/2"</t>
  </si>
  <si>
    <t>VALVULA CHEQUE VERTICAL 1"</t>
  </si>
  <si>
    <t>VALVULA CHEQUE VERTICAL 2"</t>
  </si>
  <si>
    <t>VALVULA CHEQUE VERTICAL 3/4"</t>
  </si>
  <si>
    <t>VARILLA CORRUGADA DE 1/2" * 6 METROS 60 PSI</t>
  </si>
  <si>
    <t>VASTAGO DUCHA EN COBRE CARTUCHO CERAMICO CIERRE RAPIDO</t>
  </si>
  <si>
    <t>VIGUETA PARA ESTRUCTURA DRYWAL</t>
  </si>
  <si>
    <t>THREAD COMPOUND GRAPHITE &amp; PETROLATUM</t>
  </si>
  <si>
    <t>DESENGRASANTE DE RINES BIODEGRADABLE Y ANTICORROSIVO</t>
  </si>
  <si>
    <t xml:space="preserve">DESENGRASANTE NO SOLVENTE T-91 </t>
  </si>
  <si>
    <t>HEAVY-DUTY DEGREASER  HDX 01020</t>
  </si>
  <si>
    <t>REMOVEDOR DE GRASA Y LIMPIEZA GENERAL DE MOTORES</t>
  </si>
  <si>
    <t>LIQUIDO PRESERVANTE</t>
  </si>
  <si>
    <t>REMOVEDOR DE CARBON LIMPIADOR TIPO I</t>
  </si>
  <si>
    <t>LIQUIDO DESENGRASANTE DE MOTORES (DIELECTRICO)</t>
  </si>
  <si>
    <t>THINNER EXTRA FINO (55 GALONES)</t>
  </si>
  <si>
    <t>RESINA EPOKAST 1619A</t>
  </si>
  <si>
    <t>RESINA 1404/3404</t>
  </si>
  <si>
    <t>HYSOL 9320 NA</t>
  </si>
  <si>
    <t>ACIDO SULFÚRICO DILUIDO PARA BATERIA DENSIDAD 1300</t>
  </si>
  <si>
    <t>COMPRESSOR WASH, CLEANING COMPUND</t>
  </si>
  <si>
    <t>THREAD SEALANT  567 X 50 ML</t>
  </si>
  <si>
    <t>FLEXI GLASS</t>
  </si>
  <si>
    <t>METHYL-ETHYL-KETONE MEK</t>
  </si>
  <si>
    <t>SEALING COMPOUND PR1005L</t>
  </si>
  <si>
    <t>SEALING COMPOUND PR1422B1/2</t>
  </si>
  <si>
    <t>SEALING COMPOUND PR1428B1/2</t>
  </si>
  <si>
    <t>SEALING COMPOUND PR1440A1/2</t>
  </si>
  <si>
    <t>SEALING COMPOUND PR1440B1/2</t>
  </si>
  <si>
    <t>SEALING COMPOUND PR1828B1/2</t>
  </si>
  <si>
    <t>SEALING COMPOUND PR1829B1/2</t>
  </si>
  <si>
    <t>SEALING COMPOUND PS870B1/2</t>
  </si>
  <si>
    <t>NITROGENO GASEOSO</t>
  </si>
  <si>
    <t>OXIGENO GASEOSO GRADO ABO</t>
  </si>
  <si>
    <t xml:space="preserve">OXIGENO GASEOSO GRADO ABO </t>
  </si>
  <si>
    <t>OXIGENO LIQUIDO</t>
  </si>
  <si>
    <t>MAG CHEM</t>
  </si>
  <si>
    <t>TURCO</t>
  </si>
  <si>
    <t>NITROGENO GASEOSO AMARRE</t>
  </si>
  <si>
    <t>OXIGENO GASEOSO GRADO ABO AMARRE</t>
  </si>
  <si>
    <t>OXIGENO LIQUIDO AMARRE</t>
  </si>
  <si>
    <t>DATA CARD 536797-002 PRINT RIBBON FOR SERIE 535000-003</t>
  </si>
  <si>
    <t xml:space="preserve">HP CH561HL HP 122 BLACK INK CARTRIDGE </t>
  </si>
  <si>
    <t>HP CH562HL HP 122 TRI-CLOR INK CARTRIDGE</t>
  </si>
  <si>
    <t xml:space="preserve">HP C8061X HP 61X C8061X BLACK HIGH YIELD ORIGINAL LASERJET TONER CARTRIDGE </t>
  </si>
  <si>
    <t xml:space="preserve">HP CB436A HP 36A CB436A BLACK ORIGINAL LASERJET TONER CARTRIDGE      </t>
  </si>
  <si>
    <t xml:space="preserve">HP CC364A HP 64A CC364A BLACK ORIGINAL LASERJET TONER CARTRIDGE  </t>
  </si>
  <si>
    <t>HP CE390A HP 90A CE390A BLACK ORIGINAL LASERJET TONER CARTRIDGE</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</si>
  <si>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</si>
  <si>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</si>
  <si>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</si>
  <si>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</si>
  <si>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CF281A HP 81A CF281A BLACK ORIGINAL LASERJET TONER CARTRIDGE </t>
  </si>
  <si>
    <t xml:space="preserve">HP Q5942X HP 42X Q5942X BLACK HIGH YIELD ORIGINAL LASERJET TONER CARTRIDGE  </t>
  </si>
  <si>
    <t xml:space="preserve">HP Q5945A HP 45A Q5945A BLACK ORIGINAL LASERJET TONER CARTRIDGE </t>
  </si>
  <si>
    <t xml:space="preserve">HP Q5949A HP 49A Q5949A BLACK ORIGINAL LASERJET TONER CARTRIDGE  </t>
  </si>
  <si>
    <t xml:space="preserve">HP Q6511X HP 11X Q6511X BLACK HIGH YIELD ORIGINAL LASERJET TONER CARTRIDGE </t>
  </si>
  <si>
    <t>HP Q7551X HP 51X Q7551X BLACK HIGH YIELD ORIGINAL LASERJET TONER CARTRIDGE</t>
  </si>
  <si>
    <t xml:space="preserve">HP Q7553A HP 53A Q7553A BLACK ORIGINAL LASERJET TONER CARTRIDGE      </t>
  </si>
  <si>
    <t>KYOCERA TK-3102 NEGRO</t>
  </si>
  <si>
    <t xml:space="preserve">LEXMARK 52D4H00 BLACK TONER CARTRIDGE - HIGH CAPACITYMS810- MS811 -MS812 </t>
  </si>
  <si>
    <t xml:space="preserve">LEXMARK 64018HL HIGH YIELD RETURN PROGRAM PRINT CARTRIDGET64X </t>
  </si>
  <si>
    <t>LEXMARK T650H11L T650- T652- T654 - T656 HIGH YIELD RETURN PROGRAM PRINT CARTRIDGET650 -  T652 -  T654 - T656</t>
  </si>
  <si>
    <t>RICOH 841346 NEGRO MP 4500/3500</t>
  </si>
  <si>
    <t>RICOH LANIER TYPE 1170D NEGRO</t>
  </si>
  <si>
    <t xml:space="preserve">SHARP AL 1000 TONER SHARP AL100TD AL-1000-1010-1020-1041-1200-1220-1250-1521-1540-2040TD FOTOC </t>
  </si>
  <si>
    <t>SHARP AR016LT 5015 TONER SHARP AR016LT 5015 DIGITAL MULTIFUNCIONAL</t>
  </si>
  <si>
    <t>SHARP AR270NT TONER SHARP AR270NT-AR310NT AR235-275-M235-237-277 NEGRO 25.000 PAG ALTO REND.</t>
  </si>
  <si>
    <t>AMBIENTADOR 1   GALON X 3750 CC</t>
  </si>
  <si>
    <t>AMBIENTADOR 2    LIQUIDO EN AEROSOL X 400 CC TARRO</t>
  </si>
  <si>
    <t>BAYETILLA 1</t>
  </si>
  <si>
    <t>BLANQUEADOR O HIPOCLORITO 1 GALON X 3750</t>
  </si>
  <si>
    <t>BOLSAS PLÁSTICA 1   PAQUETE DE MINIMO 6</t>
  </si>
  <si>
    <t>BOLSAS PLÁSTICA 7 PAQUETE DE MINIMO 6</t>
  </si>
  <si>
    <t>CEPILLOS 3</t>
  </si>
  <si>
    <t>DETERGENTE MULTIUSOS EN POLVO BOLSA X 1.000 GR</t>
  </si>
  <si>
    <t>DETERGENTE MULTIUSOS LÍQUIDO GALON X 3750 CC</t>
  </si>
  <si>
    <t>ESPONJILLA 1</t>
  </si>
  <si>
    <t>GEL ANTIBACTERIAL PARA MANOS GALON X 3750 CC</t>
  </si>
  <si>
    <t xml:space="preserve">GUANTES 3       PAR </t>
  </si>
  <si>
    <t xml:space="preserve">GUANTES 4       PAR </t>
  </si>
  <si>
    <t>INSECTICIDA 2    LIQUIDO EN AEROSOL X 350 CC TARRO</t>
  </si>
  <si>
    <t>JABÓN DE DISPENSADOR PARA MANOS 1 POR 500 ML  TARRO</t>
  </si>
  <si>
    <t>LÍQUIDO DESENGRASANTE  GALON X 3750 CC</t>
  </si>
  <si>
    <t xml:space="preserve">PAPEL HIGIÉNICO 5  ROLLO </t>
  </si>
  <si>
    <t>RASTRILLO 1   UNIDAD</t>
  </si>
  <si>
    <t>REMOVEDOR DE CERA  GALON X 3750 CC</t>
  </si>
  <si>
    <t xml:space="preserve">TOALLAS PARA MANOS 4    ROLLO </t>
  </si>
  <si>
    <t>VARSOL ECOLÓGICO GALON X 850 CC</t>
  </si>
  <si>
    <t>DETERGENTE LIQUIDO GALON X 4000 CC</t>
  </si>
  <si>
    <t>JABON TIPO HOTEL 8 GR UNIDAD</t>
  </si>
  <si>
    <t>TRAPEROS       UNIDAD</t>
  </si>
  <si>
    <t>BOLSAS PEQUEÑAS PARA RECOLECTAR MATERIA FECAL ROLLOS X 50 UNIDADES</t>
  </si>
  <si>
    <t xml:space="preserve">NATURAL HAND CLEANER </t>
  </si>
  <si>
    <t>ATOMIZADOR CON RECIPIENTE 500 CC</t>
  </si>
  <si>
    <t>REPUESTOS VEHICULARES</t>
  </si>
  <si>
    <t>ACTUADOR DE ACELERACION</t>
  </si>
  <si>
    <t>ACTUATOR, GOVERNOR, ELECTRIC</t>
  </si>
  <si>
    <t>ADAPTER, MAGNETIC PICKUP</t>
  </si>
  <si>
    <t>ADJUSTABLE FOOT KIT</t>
  </si>
  <si>
    <t>ALTERNADOR 100AMP, PERKINS</t>
  </si>
  <si>
    <t>ALTERNADOR BELTS</t>
  </si>
  <si>
    <t>ALTERNADOR DELCO REMYN</t>
  </si>
  <si>
    <t>ARANDELAS DE AJUSTE</t>
  </si>
  <si>
    <t xml:space="preserve">ARM THROTTE  </t>
  </si>
  <si>
    <t>ASIENTOS DE VALVULA</t>
  </si>
  <si>
    <t>BALINERA GOBERNADOR</t>
  </si>
  <si>
    <t xml:space="preserve">BALINERA GOBERNADOR </t>
  </si>
  <si>
    <t>BALINERA PIÑON LOCO</t>
  </si>
  <si>
    <t>BASE, RELAY</t>
  </si>
  <si>
    <t>BENDIX DELCOREMY</t>
  </si>
  <si>
    <t>BLOWER ASSEMBLY</t>
  </si>
  <si>
    <t>BOAR, PC REGULATOR</t>
  </si>
  <si>
    <t>BOARB, P.C. FRONT PANEL, LED</t>
  </si>
  <si>
    <t>BOARD, ASSEMBLY, PC OVERLOAD</t>
  </si>
  <si>
    <t>BOARD, PC OVER-UNDER VOLTAGE</t>
  </si>
  <si>
    <t>BOARD, PC SPEED ADJUST</t>
  </si>
  <si>
    <t>BOARD, PC, CONTROL, AY</t>
  </si>
  <si>
    <t>BOARD, PC, GENERATOR SET CONTROL, ASSY</t>
  </si>
  <si>
    <t>BOARD, PC, MEMORY, TIME DELAY</t>
  </si>
  <si>
    <t>BOARD, PC, OVER-UNDER FREQUENCY</t>
  </si>
  <si>
    <t>BOARD, PC, REGULATOR</t>
  </si>
  <si>
    <t>BOARD, PC, VOLTAGE REGULATOR, ASSY</t>
  </si>
  <si>
    <t>BOARD,PC,OVERVOLTAJE</t>
  </si>
  <si>
    <t>BOMBA DE ACEITE</t>
  </si>
  <si>
    <t>BOMBA DE ACPM</t>
  </si>
  <si>
    <t>BOMBA DE AGUA</t>
  </si>
  <si>
    <t>BOMBA DE COMBUSTIBLE</t>
  </si>
  <si>
    <t>BOMBA DE FRENOS</t>
  </si>
  <si>
    <t>BOMBA DE INYECCION MORTOR CUMMIS</t>
  </si>
  <si>
    <t>BOMBA DE INYECCION MOTOR PERKING</t>
  </si>
  <si>
    <t>CABLE ASM POWER ELECTICAL</t>
  </si>
  <si>
    <t>CABLE ASSEMBLY</t>
  </si>
  <si>
    <t>CABLE ASSEMBLY 28.5 V.D.C.</t>
  </si>
  <si>
    <t>CAMISA SELLO TRASERO</t>
  </si>
  <si>
    <t>CAPACITOR ASSEMBLY</t>
  </si>
  <si>
    <t>CAPACITOR, ALS, 115000 MF</t>
  </si>
  <si>
    <t>CARRETEL MONTACARGA COMPLETO</t>
  </si>
  <si>
    <t>CILINDER ASSY, HYDRAULIC</t>
  </si>
  <si>
    <t>CONECTORES DE 115VAC</t>
  </si>
  <si>
    <t>CONTACTOR</t>
  </si>
  <si>
    <t>CONTACTOR, LINE, 3-POLE</t>
  </si>
  <si>
    <t>CONTROL DE ACELERACION MECANICO</t>
  </si>
  <si>
    <t>CONTROL, ENGINE STOP</t>
  </si>
  <si>
    <t>CONTROLLER, GOV. ELECTRIC</t>
  </si>
  <si>
    <t>DC CAPACITOR PC BOARD ASSEMBLY</t>
  </si>
  <si>
    <t>DC CHOKE</t>
  </si>
  <si>
    <t>DC CONTACTOR, 800AMP, 24VDC</t>
  </si>
  <si>
    <t>DC CONTROL PANEL</t>
  </si>
  <si>
    <t>DC OUTPUT PC BOAR ASSEMBLY</t>
  </si>
  <si>
    <t>DC TRANSFORMER</t>
  </si>
  <si>
    <t>DEVICE, TEMPERATURE, HIGH</t>
  </si>
  <si>
    <t>DIGITAL CONTROLS PC BOARB</t>
  </si>
  <si>
    <t>DIODE, SILICON</t>
  </si>
  <si>
    <t>DIODE, SILICON, 275A, POS. BASE</t>
  </si>
  <si>
    <t>DISPLAY PC BOARD ASSEMBLY</t>
  </si>
  <si>
    <t>ELECTRIC GOVERNOR ACTUATOR</t>
  </si>
  <si>
    <t xml:space="preserve">ENGINE INTERFASE PC BOARB, EIB </t>
  </si>
  <si>
    <t>ENGINE SPECIFIC PC BOARD, ESB</t>
  </si>
  <si>
    <t>FAN, HEAT SINK</t>
  </si>
  <si>
    <t>FILTRO ACEITE PARA BARREDORA 372654</t>
  </si>
  <si>
    <t>FILTRO AIRE  PARA BARREDORA 63297</t>
  </si>
  <si>
    <t>FILTRO COMBUSTIBLE  PARA BARREDORA 55844</t>
  </si>
  <si>
    <t>FILTRO DE ACEITE   A-116 PLANTA HOBART</t>
  </si>
  <si>
    <t>FILTRO DE ACEITE   BT223 MONTACARGAS-TRACTORES</t>
  </si>
  <si>
    <t>FILTRO DE ACEITE   HCX 1549 PLANTA HOBART</t>
  </si>
  <si>
    <t>FILTRO DE ACEITE   HCX 9452 PLANTA HOBART</t>
  </si>
  <si>
    <t>FILTRO DE ACEITE   HCX-22 PLANTA HOBART</t>
  </si>
  <si>
    <t>FILTRO DE ACEITE   HCX-5566 MONTACARGAS</t>
  </si>
  <si>
    <t>FILTRO DE ACEITE   LAR-1 TRACTORES-MONTACARGAS</t>
  </si>
  <si>
    <t>FILTRO DE ACEITE   M806418 GATOR</t>
  </si>
  <si>
    <t>FILTRO DE ACEITE  FL-2016 CARRO ESCALERA</t>
  </si>
  <si>
    <t>FILTRO DE ACEITE  FLOOD LIGHT</t>
  </si>
  <si>
    <t>FILTRO DE ACEITE BT-339 PLANTA HOBART</t>
  </si>
  <si>
    <t>FILTRO DE ACEITE FL-3970  PLANTA HOBART-TLD</t>
  </si>
  <si>
    <t>FILTRO DE ACEITE HCX-22 JBT</t>
  </si>
  <si>
    <t>FILTRO DE ACEITE LFP 2160 APU TUG</t>
  </si>
  <si>
    <t>FILTRO DE ACEITE PH-8A TRACTOR TIGER</t>
  </si>
  <si>
    <t>FILTRO DE AIRE   372651 TRACTOR TUG</t>
  </si>
  <si>
    <t xml:space="preserve">FILTRO DE AIRE   6.2084.0 COMPRESOR </t>
  </si>
  <si>
    <t>FILTRO DE AIRE   63297</t>
  </si>
  <si>
    <t>FILTRO DE AIRE   AR25467 MONTACARGA-COLEMAN</t>
  </si>
  <si>
    <t>FILTRO DE AIRE   AZ-3542 TRACTOR TUG-TIGER</t>
  </si>
  <si>
    <t>FILTRO DE AIRE   AZ-3543 BARREDORA</t>
  </si>
  <si>
    <t>FILTRO DE AIRE   AZ-3715 FLOOD LIGHT-GATOR</t>
  </si>
  <si>
    <t>FILTRO DE AIRE   FA-1718 CARRO ESCALERA-JBT</t>
  </si>
  <si>
    <t>FILTRO DE AIRE  291460 PLANTAS HOBART</t>
  </si>
  <si>
    <t xml:space="preserve">FILTRO DE AIRE  8543758 </t>
  </si>
  <si>
    <t>FILTRO DE AIRE  AF-25960 MONTACARGAS-TLD</t>
  </si>
  <si>
    <t>FILTRO DE AIRE  AF25969</t>
  </si>
  <si>
    <t>FILTRO DE AIRE  AF-26120 PLANTAS HOBART-TLD</t>
  </si>
  <si>
    <t>FILTRO DE AIRE  AF-26121 PLANTAS HOBART-TLD</t>
  </si>
  <si>
    <t>FILTRO DE AIRE  ARS-3988</t>
  </si>
  <si>
    <t xml:space="preserve">FILTRO DE AIRE  AZ-1596 PLANTAS HOBART </t>
  </si>
  <si>
    <t xml:space="preserve">FILTRO DE AIRE  AZ-253K MONATACARGAS </t>
  </si>
  <si>
    <t>FILTRO DE AIRE  CA-6817 PLANTAS HOBART-HARLAN</t>
  </si>
  <si>
    <t>FILTRO DE AIRE  FA-3424 PLANTAS HOBART VIEJAS</t>
  </si>
  <si>
    <t>FILTRO DE AIRE  M-113621 GATOR</t>
  </si>
  <si>
    <t>FILTRO DE AIRE  M-123378 GATOR</t>
  </si>
  <si>
    <t>FILTRO DE AIRE  P822686 FLOOD LIGHT</t>
  </si>
  <si>
    <t>FILTRO DE AIRE  T-45K COLEMAN</t>
  </si>
  <si>
    <t>FILTRO DE AIRE 484 P</t>
  </si>
  <si>
    <t>FILTRO DE AIRE DA-7801</t>
  </si>
  <si>
    <t>FILTRO DE COMBUSTIBLE   A-588 PLANTA HOBART</t>
  </si>
  <si>
    <t>FILTRO DE COMBUSTIBLE   BF-1226 PLANTA HOBART-JBT</t>
  </si>
  <si>
    <t>FILTRO DE COMBUSTIBLE   FD-4604 CARRO ESCALERA</t>
  </si>
  <si>
    <t>FILTRO DE COMBUSTIBLE   FF-5369  PLANTA HOBART</t>
  </si>
  <si>
    <t>FILTRO DE COMBUSTIBLE   FF-5638 MONTACARGAS</t>
  </si>
  <si>
    <t>FILTRO DE COMBUSTIBLE   FS-19902  MONTACARGAS</t>
  </si>
  <si>
    <t>FILTRO DE COMBUSTIBLE   FS20000 PLANTA HOBART</t>
  </si>
  <si>
    <t>FILTRO DE COMBUSTIBLE   FS-20022 PLANTA HOBART</t>
  </si>
  <si>
    <t>FILTRO DE COMBUSTIBLE   HCX 446 MONTACARGAS</t>
  </si>
  <si>
    <t>FILTRO DE COMBUSTIBLE   HCX 6438839 PLANTA HOBART</t>
  </si>
  <si>
    <t>FILTRO DE COMBUSTIBLE   HCX 6438840 PLANTA HOBART</t>
  </si>
  <si>
    <t>FILTRO DE COMBUSTIBLE   HCX-4102 PLANTA HOBART</t>
  </si>
  <si>
    <t>FILTRO DE COMBUSTIBLE   HCX-7170G PLANTA HOBART</t>
  </si>
  <si>
    <t>FILTRO DE COMBUSTIBLE   LAR-7111 MONTACARGAS</t>
  </si>
  <si>
    <t>FILTRO DE COMBUSTIBLE   LFF 3886 HARLAN</t>
  </si>
  <si>
    <t>FILTRO DE COMBUSTIBLE   S3227 MONTACARGAS</t>
  </si>
  <si>
    <t>FILTRO DE COMBUSTIBLE  B-7653 JBT</t>
  </si>
  <si>
    <t>FILTRO DE COMBUSTIBLE  BF7813 PLANTA HOBART</t>
  </si>
  <si>
    <t>FILTRO DE COMBUSTIBLE  BF-7966 TRACTOR TLD</t>
  </si>
  <si>
    <t>FILTRO DE COMBUSTIBLE  FS-19732 TRCTOR TLD</t>
  </si>
  <si>
    <t>FILTRO DE COMBUSTIBLE  HCX-7270 JBT</t>
  </si>
  <si>
    <t>FILTRO DE COMBUSTIBLE  PC-1345 JBT</t>
  </si>
  <si>
    <t>FILTRO DE COMBUSTIBLE B-262 JBT</t>
  </si>
  <si>
    <t>FILTRO DE COMBUSTIBLE HCX-093G FLOOD LIGHT</t>
  </si>
  <si>
    <t>FILTRO DE COMBUSTIBLE M801101 GATOR</t>
  </si>
  <si>
    <t>FILTRO DE COMBUSTIBLE PERKINS   26560201 TRACTOR</t>
  </si>
  <si>
    <t>FILTRO DE TRANSMISION   700990931 BARREDORA</t>
  </si>
  <si>
    <t>FILTRO DRENADOR DE AGUA    AW-2010 PLANTA HOBART</t>
  </si>
  <si>
    <t>FILTRO HIDRAULICO BARREDORA  65221</t>
  </si>
  <si>
    <t>FILTRO SEPARADOR DE AGUA   PERKINS 26550005  TRACTOR</t>
  </si>
  <si>
    <t>FRONT PANEL PC BOARD ASSEMBLY</t>
  </si>
  <si>
    <t>FUSE-20A</t>
  </si>
  <si>
    <t>GOVERNOR ASSY, OVERSPEED</t>
  </si>
  <si>
    <t>IMPUT CONTACTOR</t>
  </si>
  <si>
    <t>INDICADOR AMPERIOS AC</t>
  </si>
  <si>
    <t>INDICADOR AMPERIOS DC</t>
  </si>
  <si>
    <t>INDICADOR CANT FUEL</t>
  </si>
  <si>
    <t>INDICADOR FRECUENCIA</t>
  </si>
  <si>
    <t>INDICADOR PRESION OIL</t>
  </si>
  <si>
    <t>INDICADOR TEMPERATURA</t>
  </si>
  <si>
    <t>INDICADOR VOLTAJE AC</t>
  </si>
  <si>
    <t>INDICADOR VOLTAJE DC</t>
  </si>
  <si>
    <t>INSULATOR CAPACITOR</t>
  </si>
  <si>
    <t xml:space="preserve">INYECTORES </t>
  </si>
  <si>
    <t>JACK</t>
  </si>
  <si>
    <t>JOIN, BALLGOVER LINKAGE</t>
  </si>
  <si>
    <t>JUEGO CABLES DE ALTA</t>
  </si>
  <si>
    <t>JUEGO DE ANILLOS</t>
  </si>
  <si>
    <t>JUEGO DE BUJES MOTOR DE ARRANQUE</t>
  </si>
  <si>
    <t>JUEGO DE ELECTRODOS</t>
  </si>
  <si>
    <t>JUEGO DE REPUESTOS BOMBA DE COMBUSTIBLE</t>
  </si>
  <si>
    <t>JUEGO DE REPUESTOS PARA EL SOPLADOR</t>
  </si>
  <si>
    <t>JUEGO DE RESORTES PORTA ESCOBILLAS</t>
  </si>
  <si>
    <t>JUGO DE REPUESTOS BOMBA DE AGUA</t>
  </si>
  <si>
    <t>KIT , CYLINDER REPLACEMENT</t>
  </si>
  <si>
    <t>KIT CASSTER REPLACEMENT</t>
  </si>
  <si>
    <t>KIT CASTER</t>
  </si>
  <si>
    <t>KIT CILINDER CROSS</t>
  </si>
  <si>
    <t>KIT EMPAQUETADURA</t>
  </si>
  <si>
    <t>KNOB, RED</t>
  </si>
  <si>
    <t>LABEL, REGULATOR</t>
  </si>
  <si>
    <t>MAGMETIC SENSOR</t>
  </si>
  <si>
    <t>METER, FAULT, DIGITAL</t>
  </si>
  <si>
    <t>MOTOR DE ARRANQUE</t>
  </si>
  <si>
    <t>MOTOR DE ARRANQUE DELCO</t>
  </si>
  <si>
    <t>MOUNT SHOCK,RUBBER</t>
  </si>
  <si>
    <t>OIL PRESSURE SENDER</t>
  </si>
  <si>
    <t>ORING</t>
  </si>
  <si>
    <t>OVERSPEED</t>
  </si>
  <si>
    <t>PACKING PISTON ROD</t>
  </si>
  <si>
    <t>PORTA INYECTOR</t>
  </si>
  <si>
    <t>POWER SUPPLAY</t>
  </si>
  <si>
    <t>PUMP ASSEMBLY</t>
  </si>
  <si>
    <t>PUMP ASSY, HIDRAULIC, HAND</t>
  </si>
  <si>
    <t>PUMP, HYDRAULIC FOOT</t>
  </si>
  <si>
    <t>RADIATOR</t>
  </si>
  <si>
    <t>RAM, HIDRAULIC</t>
  </si>
  <si>
    <t>RECTIFICADOR 115VAC 115VDC</t>
  </si>
  <si>
    <t>RECTIFIER, SILICON</t>
  </si>
  <si>
    <t>REGUALATOR PC BOARB</t>
  </si>
  <si>
    <t xml:space="preserve">REGULADOR DE VOLTAJE ALTERNADOR  </t>
  </si>
  <si>
    <t>REGULATOR ASSY VOLTAJE</t>
  </si>
  <si>
    <t>RELAY 12VDC</t>
  </si>
  <si>
    <t>RELAY BAT BUS TIE</t>
  </si>
  <si>
    <t>RELAY, TIME DELAY, ENGINE SHUTDOWN</t>
  </si>
  <si>
    <t>REPUESTOS PARA LOS INYECTORES</t>
  </si>
  <si>
    <t>RESISTOR 100-OHM, 25-W</t>
  </si>
  <si>
    <t>RESISTOR 75 OHM, 20 WATT</t>
  </si>
  <si>
    <t>RESISTOR AND DIODE ASSEMBLY</t>
  </si>
  <si>
    <t>RESISTOR, FIXED 100W 1 OHM</t>
  </si>
  <si>
    <t xml:space="preserve">RETENEDOR </t>
  </si>
  <si>
    <t>RETENEDOR CIGÜEÑAL DELANTERO</t>
  </si>
  <si>
    <t>RETENEDOR CIGÜEÑAL TRASERO</t>
  </si>
  <si>
    <t>RODACHINES</t>
  </si>
  <si>
    <t>SELLOS DE VALVULA</t>
  </si>
  <si>
    <t>SENSOR, MAGNETIC PICKUP</t>
  </si>
  <si>
    <t>SHUNT, 800AMP, 50 MILLIVOLT</t>
  </si>
  <si>
    <t>SOLENOID SHUTDOWN</t>
  </si>
  <si>
    <t>STARTER</t>
  </si>
  <si>
    <t>STRIP, TERMINAL</t>
  </si>
  <si>
    <t>SUPPRESSOR, SURGE</t>
  </si>
  <si>
    <t>SWITCH</t>
  </si>
  <si>
    <t>SWITCH , OIL PRESSURE</t>
  </si>
  <si>
    <t>SWITCH 2 POSICIONES</t>
  </si>
  <si>
    <t>SWITCH 3 POSICIONES</t>
  </si>
  <si>
    <t>SWITCH AUTOMATIC-MANUAL</t>
  </si>
  <si>
    <t>SWITCH DE PRESION DE ACEITE</t>
  </si>
  <si>
    <t>SWITCH DE PRESION DE COMBUSTIBLE</t>
  </si>
  <si>
    <t>SWITCH DE TEMPERATURA</t>
  </si>
  <si>
    <t>SWITCH FUEL PRESSURE</t>
  </si>
  <si>
    <t>SWITCH METER SELEC VOLT</t>
  </si>
  <si>
    <t>SWITCH MICRO APAG EMERG</t>
  </si>
  <si>
    <t>SWITCH OIL PRESSURE</t>
  </si>
  <si>
    <t>SWITCH PUSH BUTTON TEST</t>
  </si>
  <si>
    <t>SWITCH SELECTOR, METER</t>
  </si>
  <si>
    <t>SWITCH START</t>
  </si>
  <si>
    <t>SWITCH TEST-BANK</t>
  </si>
  <si>
    <t>SWITCH UNIVERSAL</t>
  </si>
  <si>
    <t>SWITCH, MAINTAINED, PUSH</t>
  </si>
  <si>
    <t>SWITCH, MICRO</t>
  </si>
  <si>
    <t>SWITCH, PUSH BUTTON, STARTER</t>
  </si>
  <si>
    <t>SWITCH, TOGGLE, 4PDT</t>
  </si>
  <si>
    <t>TEE FITTING</t>
  </si>
  <si>
    <t>TERMOSTATO</t>
  </si>
  <si>
    <t>THROTTLE SOLENOID</t>
  </si>
  <si>
    <t>TOBERAS</t>
  </si>
  <si>
    <t>TRANSFOMADOR RECT 28VDC</t>
  </si>
  <si>
    <t>TRANSFORMER- RECTIFIER PC BOARB</t>
  </si>
  <si>
    <t>TURBINA PRESION BOMBA DE AGUA</t>
  </si>
  <si>
    <t>TURBO CARGADOR</t>
  </si>
  <si>
    <t>TURBO CHARGER</t>
  </si>
  <si>
    <t>UNIT, CONTROL, ELECTRIC, GOVERNOR</t>
  </si>
  <si>
    <t xml:space="preserve">UNVERSAL JOINT KIT FRONT </t>
  </si>
  <si>
    <t xml:space="preserve">UNVERSAL JOINT KIT REAR    </t>
  </si>
  <si>
    <t>VALVULAS</t>
  </si>
  <si>
    <t xml:space="preserve">WASHER </t>
  </si>
  <si>
    <t>WATER PUMP</t>
  </si>
  <si>
    <t>WHEEL</t>
  </si>
  <si>
    <t>GUACAL PARA PERRO GRANDE 40 KG</t>
  </si>
  <si>
    <t>LAMINAS DE REPUESTO PARA LA LAMPARA MATAZANCUDOS CAJA POR 25 UNIDADES</t>
  </si>
  <si>
    <t>LAMPARA MATAZANCUDOS ELECTRICA DE 2000 WTS, TENSION 120 V CA/ 60 HZ</t>
  </si>
  <si>
    <t xml:space="preserve">PLATILLOS ENGOMADOS PARA CONTROL DE ZANCUDOS DE LARGA ACCION </t>
  </si>
  <si>
    <t>TRAMPA ELECTRICA PARA RATAS TENSION 120 V</t>
  </si>
  <si>
    <t>BATERIA   105 CICLO PROFUNDO</t>
  </si>
  <si>
    <t>BATERÍA   24H</t>
  </si>
  <si>
    <t>BATERÍA   31H</t>
  </si>
  <si>
    <t>BATERÍA   4D</t>
  </si>
  <si>
    <t>BATERÍA   8D</t>
  </si>
  <si>
    <t>BATTERY CHARGER 9.6VDC-18VDC, POST- AND SLIDE-ON STYLES</t>
  </si>
  <si>
    <t>BOMBILLO   1141</t>
  </si>
  <si>
    <t>BOMBILLO   53</t>
  </si>
  <si>
    <t>BOMBILLO   67</t>
  </si>
  <si>
    <t>BOMBILLO   881</t>
  </si>
  <si>
    <t>BOMBILLO   T10</t>
  </si>
  <si>
    <t>BOMBILLO  1034</t>
  </si>
  <si>
    <t>BOMBILLO DE 220V  MH1000/U/BT37</t>
  </si>
  <si>
    <t>BOMBILLO DE ALOGENO H1</t>
  </si>
  <si>
    <t>BORNES PARA BATERIA   540-150-009</t>
  </si>
  <si>
    <t>BROCA 1 1/2"</t>
  </si>
  <si>
    <t>BROCA 1"</t>
  </si>
  <si>
    <t>BROCA 2"</t>
  </si>
  <si>
    <t xml:space="preserve">BROCA 3/4 </t>
  </si>
  <si>
    <t>BROCA 7/8</t>
  </si>
  <si>
    <t>BROCA DE CENTRO 1/2"</t>
  </si>
  <si>
    <t xml:space="preserve">BROCA DE CENTRO 3/8" </t>
  </si>
  <si>
    <t>BROCA DE COBALTO 1/16"</t>
  </si>
  <si>
    <t>BROCA DE COBALTO 1/4"</t>
  </si>
  <si>
    <t>BROCA DE COBALTO 1/8"</t>
  </si>
  <si>
    <t xml:space="preserve">BROCA DE COBALTO 3/16" </t>
  </si>
  <si>
    <t>BROCA DE COBALTO 3/32"</t>
  </si>
  <si>
    <t>BROCA DE COBALTO 3/8"</t>
  </si>
  <si>
    <t>BROCA DE COBALTO 5/16"</t>
  </si>
  <si>
    <t>BROCA DE COBALTO 5/32"</t>
  </si>
  <si>
    <t>BROCA DE COBALTO 9/64"</t>
  </si>
  <si>
    <t>BROCA DE COBALTO NUMERICA NO 10</t>
  </si>
  <si>
    <t>BROCA DE COBALTO NUMERICA NO 16</t>
  </si>
  <si>
    <t>BROCA DE COBALTO NUMERICA NO 21</t>
  </si>
  <si>
    <t>BROCA DE COBALTO NUMERICA NO 27</t>
  </si>
  <si>
    <t>BROCA DE COBALTO NUMERICA NO 30</t>
  </si>
  <si>
    <t>BROCA DE COBALTO NUMERICA NO 40</t>
  </si>
  <si>
    <t>BROCA DE COBALTO NUMERICA NO 5</t>
  </si>
  <si>
    <t>BROCA EXTENSION 12" COBALTO 1/8"</t>
  </si>
  <si>
    <t>BROCA EXTENSION 12" COBALTO 3/16"</t>
  </si>
  <si>
    <t>BROCA EXTENSION 12" COBALTO 5/32"</t>
  </si>
  <si>
    <t>BROCA EXTENSION 8" COBALTO 3/32"</t>
  </si>
  <si>
    <t>BROCA HSS DE 1/16"</t>
  </si>
  <si>
    <t>BROCA HSS DE 1/32"</t>
  </si>
  <si>
    <t>BROCA HSS DE 1/8"</t>
  </si>
  <si>
    <t>BROCA HSS DE 5/32"</t>
  </si>
  <si>
    <t>CABLE</t>
  </si>
  <si>
    <t>CASTER</t>
  </si>
  <si>
    <t>CORREA ALTERNADOR DAYCO</t>
  </si>
  <si>
    <t>CORREA VENTILADOR DAYCO</t>
  </si>
  <si>
    <t>DIODOS SILICON</t>
  </si>
  <si>
    <t>GUAYA STOP</t>
  </si>
  <si>
    <t xml:space="preserve">JUEGO DE EXPLORADORAS  </t>
  </si>
  <si>
    <t>JUEGO TELESCOPICAS 3/8 A 6" MTEE6</t>
  </si>
  <si>
    <t xml:space="preserve">LICUADORAS AMBAR  </t>
  </si>
  <si>
    <t>LIGHT PILOT ROJO</t>
  </si>
  <si>
    <t>LIGHT PILOT VERDE</t>
  </si>
  <si>
    <t xml:space="preserve">LUZ FRIA </t>
  </si>
  <si>
    <t>WIRE TWISTER ( TORNILLO DE ALAMBRE )</t>
  </si>
  <si>
    <t xml:space="preserve">ACOPLE HEMBRA 1/2" </t>
  </si>
  <si>
    <t>ACOPLE MACHO 1/2"</t>
  </si>
  <si>
    <t xml:space="preserve">AMARILLO COMOMEDIO POLIURETANO </t>
  </si>
  <si>
    <t>AZUL BANDERA POLIURETANO</t>
  </si>
  <si>
    <t>BARNIZ POLIURETANO</t>
  </si>
  <si>
    <t>BATTERY 9V</t>
  </si>
  <si>
    <t>BATTERY AA</t>
  </si>
  <si>
    <t>BATTERY AAA</t>
  </si>
  <si>
    <t>BATTERY TIPO C</t>
  </si>
  <si>
    <t>BATTERY TIPO D</t>
  </si>
  <si>
    <t xml:space="preserve">BLANCO CRISTAL POLIURETANO </t>
  </si>
  <si>
    <t>BROCHA 2"</t>
  </si>
  <si>
    <t>BROCHA 4"</t>
  </si>
  <si>
    <t>BULTO DE TRAPOS</t>
  </si>
  <si>
    <t xml:space="preserve">CINTA DE EMBALAJE </t>
  </si>
  <si>
    <t>CINTA DE ENMASCARAR PROFESIONAL VERDE 1"</t>
  </si>
  <si>
    <t>CINTA DE ENMASCARAR PROFESIONAL VERDE 1/2"</t>
  </si>
  <si>
    <t>CINTA DE ENMASCARAR PROFESIONAL VERDE 1/4"</t>
  </si>
  <si>
    <t>CINTA DE ENMASCARAR PROFESIONAL VERDE 2"</t>
  </si>
  <si>
    <t>CINTA DE ENMASCARAR PROFESIONAL VERDE 3/4"</t>
  </si>
  <si>
    <t>CLEANING COMPOUND JET ENGINE CLEANER</t>
  </si>
  <si>
    <t>COR-BAN 22</t>
  </si>
  <si>
    <t>COR-BAN 27</t>
  </si>
  <si>
    <t xml:space="preserve">ESMERIL </t>
  </si>
  <si>
    <t xml:space="preserve">ESPONJA ABRASIVA 3M </t>
  </si>
  <si>
    <t>FUSE</t>
  </si>
  <si>
    <t>GRIS CLARO BRILLANTE</t>
  </si>
  <si>
    <t>GRIS OSCURO BRILLANTE</t>
  </si>
  <si>
    <t>GUANTES NEOPRENO</t>
  </si>
  <si>
    <t xml:space="preserve">JUEGO PINCELES 2-10 PELOS DE MARTHA </t>
  </si>
  <si>
    <t xml:space="preserve">KIT DE DERRAMES </t>
  </si>
  <si>
    <t>KIT PRIMER</t>
  </si>
  <si>
    <t xml:space="preserve">LIJA ANTIDESLIZANTE AUTOADHESIVA </t>
  </si>
  <si>
    <t>LIJA HOOKIT GRANO  #120</t>
  </si>
  <si>
    <t xml:space="preserve">LIMA </t>
  </si>
  <si>
    <t>LOCKWIRE .022 STAINLESS STEEL</t>
  </si>
  <si>
    <t xml:space="preserve">LOCKWIRE .025, STAINLESS STEEL MS20995C25 </t>
  </si>
  <si>
    <t>LOCKWIRE .030 STAINLESS STEEL</t>
  </si>
  <si>
    <t xml:space="preserve">LOCKWIRE .032, STAINLESS STEEL MS20995C32 </t>
  </si>
  <si>
    <t>MANGUERA DE ALTA PRESIÓN  1/2" DE DIÁMETRO, CON ACOPLES MACHO Y HEMBRA DE 1/2" 300PSI</t>
  </si>
  <si>
    <t>NEGRO BRILLANTE POLIURETANO</t>
  </si>
  <si>
    <t>PAPEL KRAFT 1 METRO *100</t>
  </si>
  <si>
    <t xml:space="preserve">PEGANTE (PL-285) </t>
  </si>
  <si>
    <t>PEGANTE SUPER BONDER</t>
  </si>
  <si>
    <t>PIEDRA DE ESMERIL GRANO FINO PARA TUNGSTENO GRANO FINO 8"</t>
  </si>
  <si>
    <t>PISTOLA DE ASPERSION POR GRAVEDAD HULP</t>
  </si>
  <si>
    <t xml:space="preserve">PUNTA APEX NO. 4 </t>
  </si>
  <si>
    <t xml:space="preserve">PUNTA PHILLIPS NO. 4 </t>
  </si>
  <si>
    <t xml:space="preserve">REMOVEDOR DE CORROSION </t>
  </si>
  <si>
    <t xml:space="preserve">REMOVEDOR DE PINTURA </t>
  </si>
  <si>
    <t xml:space="preserve">ROJO POLIURETANO </t>
  </si>
  <si>
    <t>ROYCO 950</t>
  </si>
  <si>
    <t>SILICONA ALTA TEMPERATURA GRIS</t>
  </si>
  <si>
    <t>SILICONA ALTA TEMPERATURA ROJA</t>
  </si>
  <si>
    <t xml:space="preserve">SPLICE AWG 16-14 COLOR AZUL </t>
  </si>
  <si>
    <t>SPLICE AWG 22-18 COLOR ROJO</t>
  </si>
  <si>
    <t>SPLICES CALIBRE 18</t>
  </si>
  <si>
    <t>TERMOENCOGIBLE 100 METROS</t>
  </si>
  <si>
    <t>VARILLA ACERO 1/2</t>
  </si>
  <si>
    <t>VARILLA ACERO 1/4</t>
  </si>
  <si>
    <t>VARILLA ACERO 1/8</t>
  </si>
  <si>
    <t>VARILLA ACERO 3/16</t>
  </si>
  <si>
    <t>VARILLA ACERO 3/4</t>
  </si>
  <si>
    <t xml:space="preserve">VARILLA BRONCE LATON HEXAGONAL </t>
  </si>
  <si>
    <t>WYPALL X-70</t>
  </si>
  <si>
    <t>BATERY PACK</t>
  </si>
  <si>
    <t xml:space="preserve">BROCA 1/16 A 1/2 </t>
  </si>
  <si>
    <t>BURIL DE ACERO RAPIDO 1/2</t>
  </si>
  <si>
    <t>BURIL DE ACERO RAPIDO 3/8</t>
  </si>
  <si>
    <t>BURIL DE ACERO RAPIDO 5/16</t>
  </si>
  <si>
    <t>BURIL DE TUNGSTENO 1/2</t>
  </si>
  <si>
    <t>BURIL DE TUNGSTENO ARP40 DE 1/2</t>
  </si>
  <si>
    <t>BURILES PARA TRONZAR CON RESPECTIVO PORTABURIL</t>
  </si>
  <si>
    <t>CINTA 18MM*40MM</t>
  </si>
  <si>
    <t>CINTA 3M 12MM*40MM</t>
  </si>
  <si>
    <t>CINTA 48MM*40MM</t>
  </si>
  <si>
    <t>CINTA ALUMINIO 425 DE 2"</t>
  </si>
  <si>
    <t>CINTA DE TELA MULTIUSOS GRIA DE 2"</t>
  </si>
  <si>
    <t>CINTA METALICA 40MM</t>
  </si>
  <si>
    <t>CREMALLERA DE NYLON #8 NEGRO</t>
  </si>
  <si>
    <t>CREMALLERA DE NYLON #8 VERDE</t>
  </si>
  <si>
    <t>ESCARIADOR 1"</t>
  </si>
  <si>
    <t>ESCARIADOR 1/4</t>
  </si>
  <si>
    <t>ESCARIADOR 3/16</t>
  </si>
  <si>
    <t>ESCARIADOR 3/8</t>
  </si>
  <si>
    <t>ESCARIADOR 5/16</t>
  </si>
  <si>
    <t>ESCARIADOR 9/16</t>
  </si>
  <si>
    <t>ESPAGUET TERMOENCOGIBLE</t>
  </si>
  <si>
    <t xml:space="preserve">FIBRA DE VIDRIO </t>
  </si>
  <si>
    <t>HYSOL E.A 9309.3 NA</t>
  </si>
  <si>
    <t>MACHOS NPT 1"</t>
  </si>
  <si>
    <t>MACHOS NPT 1/4"</t>
  </si>
  <si>
    <t>MACHOS NPT 3/4"</t>
  </si>
  <si>
    <t>MACHOS NPT 3/8"</t>
  </si>
  <si>
    <t>MACHOS NPT 5/8"</t>
  </si>
  <si>
    <t xml:space="preserve">NUT, SELF LOCKING </t>
  </si>
  <si>
    <t>PEGANTE 1300L</t>
  </si>
  <si>
    <t>PEGANTE 3M SUPER 77</t>
  </si>
  <si>
    <t>PIN COTTER 1/16 X 1</t>
  </si>
  <si>
    <t>PORTA BURILES</t>
  </si>
  <si>
    <t>PORTABURIL PARA INSERTOS TRABAJO UNIVERSAL</t>
  </si>
  <si>
    <t>PUNTA APEX NO 1/4</t>
  </si>
  <si>
    <t>PUNTA APEX NO 12</t>
  </si>
  <si>
    <t>PUNTA PHILLIPS NO 1/4</t>
  </si>
  <si>
    <t xml:space="preserve">REMACHE ACERO AVELLANADO 1/8 </t>
  </si>
  <si>
    <t>REMACHE ACERO AVELLANADO 3/16</t>
  </si>
  <si>
    <t>REMACHE ACERO AVELLANADO 5/32</t>
  </si>
  <si>
    <t>REMACHE ACERO UNIVERSAL 1/8</t>
  </si>
  <si>
    <t>REMACHE ACERO UNIVERSAL 3/16</t>
  </si>
  <si>
    <t>REMACHE ACERO UNIVERSAL 5/32</t>
  </si>
  <si>
    <t xml:space="preserve">REMACHE ALUMINIO AVELLANADO </t>
  </si>
  <si>
    <t>REMACHE CHERRY MAX</t>
  </si>
  <si>
    <t>REMACHE HI-LOCK</t>
  </si>
  <si>
    <t xml:space="preserve">REMACHE MONEL </t>
  </si>
  <si>
    <t>REMACHE SOLIDO</t>
  </si>
  <si>
    <t>REMACHE SOLIDO AVELLANADO 1/4</t>
  </si>
  <si>
    <t>REMACHE SOLIDO AVELLANADO 1/8</t>
  </si>
  <si>
    <t>REMACHE SOLIDO UNIVERSAL 5/32</t>
  </si>
  <si>
    <t>REMACHES POP 1/8 X 1"</t>
  </si>
  <si>
    <t>RESINA EPOX 828 EPICURE</t>
  </si>
  <si>
    <t>ROLOC BRISTLE DISC, 2 IN, GRADE 120</t>
  </si>
  <si>
    <t>ROLOC BRISTLE DISC, 2 IN, GRADE 50</t>
  </si>
  <si>
    <t>ROLOC BRISTLE DISC, 2 IN, GRADE 80</t>
  </si>
  <si>
    <t>RUEDAS DURAFLEX .   4"</t>
  </si>
  <si>
    <t>RUEDAS DURAFLEX .   6"</t>
  </si>
  <si>
    <t>RUEDAS DURAFLEX.    3"</t>
  </si>
  <si>
    <t>RUEDAS DURAFLEX.   12"</t>
  </si>
  <si>
    <t>RUEDAS DURAFLEX.   8"</t>
  </si>
  <si>
    <t>RUEDAS IND FIJAS CON SOPORTE    6"</t>
  </si>
  <si>
    <t>RUEDAS IND FIJAS CON SOPORTE FRENO   8"</t>
  </si>
  <si>
    <t>RUEDAS IND GIRATORIAS    6"</t>
  </si>
  <si>
    <t>RUEDAS IND GIRATORIAS CON FRENO    8"</t>
  </si>
  <si>
    <t>SILICONA BLANCA 300 ML</t>
  </si>
  <si>
    <t>SILICONA GRIS (300 ML)</t>
  </si>
  <si>
    <t xml:space="preserve">SILICONE FUSION TAPE </t>
  </si>
  <si>
    <t xml:space="preserve">TORNILLO </t>
  </si>
  <si>
    <t>TORNILLO UNIVERSAL DE 1/8 X 1/2"</t>
  </si>
  <si>
    <t>TORNILLO UNIVERSAL DE 5/32 X 1/2"</t>
  </si>
  <si>
    <t>TRHEAD SEALANT LOCTITE 567 (50ML)</t>
  </si>
  <si>
    <t xml:space="preserve">VELCRO NEGRO 2" </t>
  </si>
  <si>
    <t>VINYPEL</t>
  </si>
  <si>
    <t>BOMBILLO LED 9 WATT, LUZ BLANCA, 110 V ROSCA E-27 15000 HORAS IP20</t>
  </si>
  <si>
    <t>BOMBILLO LED 3 WATT  LUZ BLANCA, 110V- ROSCA GU 10, 15000 HORAS, IP 20.</t>
  </si>
  <si>
    <t>BREACKER  MONOPOLAR   TIPO RIEL DE   20   AMP   NORMA RETIE  NTC   2116 120   -   240   V TERMOMAGNETICO</t>
  </si>
  <si>
    <t>BREACKER DE 30 AMP  MONOPOLAR ENCHUFABLE NTC 2116 NORMA  CODENSA 120 - 240 V TERMOMAGNETICO</t>
  </si>
  <si>
    <t>CABLE ENCAUCHETADO 3 X 10 600V 75°C X MT</t>
  </si>
  <si>
    <t>CABLE ENCAUCHETADO 3 X 12 600V 75°C X MT, NORMA RETIE</t>
  </si>
  <si>
    <t xml:space="preserve">CABLE 7 HILOS N° 12 NORMA RETIE </t>
  </si>
  <si>
    <t>CABLE 7 HILOS N° 10 NORMA RETIE</t>
  </si>
  <si>
    <t>CABLE 7 HILOS N° 8 NORMA RETIE</t>
  </si>
  <si>
    <t>CABLE DUPLEX 2X10  NTC 2050 Y RETIE VIGENTE, NORMA TECNICA 5521, 25 AMPERIOS.</t>
  </si>
  <si>
    <t xml:space="preserve">CAJA 5800 EN PVC  COLOR BLANCO 2X4 CERTIFICADA </t>
  </si>
  <si>
    <t xml:space="preserve">CANALETA PLASTICA DE 20MMX20MM CON DIVISION </t>
  </si>
  <si>
    <t>CINTA VINILO AISLANTE AUTOFUNDENTE X ROLLO CERTIFICADA</t>
  </si>
  <si>
    <t>CINTA VINILO AISLANTE SUPER 33 X ROLLO CERTIFICADA NORMA RETIE</t>
  </si>
  <si>
    <t xml:space="preserve">CLAVIJAS DE 15 AMP COM POLO A TIERRA EN CAUCHO 220V USO INDUSTRIAL </t>
  </si>
  <si>
    <t>CLAVIJAS TRIFASICA DE 50 AMP EN CAUCHO 250V USO INDUSTRIAL</t>
  </si>
  <si>
    <t>INTERRUPTOR DOBLE CONMUTABLE LINEA ABITARE BLANCO 10AMP - 110V DE INCRUSTAR</t>
  </si>
  <si>
    <t>INTERRUPTOR TRIPLE CONMUTABLE LINEA ABITARE BLANCO 10AMP - 110V DE INCRUSTAR</t>
  </si>
  <si>
    <t>INTERRUPTOR SENCILLO CONMUTABLE LINEA ABITARE BLANCO 10AMP - 110V DE INCRUSTAR</t>
  </si>
  <si>
    <t>PANEL LED DE SOBREPONER 9W</t>
  </si>
  <si>
    <t>PANEL LED DE SOBREPONER 12W</t>
  </si>
  <si>
    <t xml:space="preserve">PANEL LED DE 18W DE SOBREPONER </t>
  </si>
  <si>
    <t>BREACKER  MONOPOLAR   TIPO RIEL DE   15   AMP      NTC   2116 120   -   240   V TERMOMAGNETICO</t>
  </si>
  <si>
    <t>PASTA PARA SOLDADURA DE ESTAÑO KG</t>
  </si>
  <si>
    <t>REFLECTOR LED DE 30W MULTIPUNTOS CARCASA NEGRA</t>
  </si>
  <si>
    <t>REFLECTOR LED DE 50W MULTIPUNTOS CARCASA NEGRA</t>
  </si>
  <si>
    <t>REFLECTOR LED DE 100W  MULTIPUNTOS CARCASA NEGRA</t>
  </si>
  <si>
    <t>REFLECTOR LED DE 150W  MULTIPUNTOS CARCASA NEGRA</t>
  </si>
  <si>
    <t>SENSOR DE MOVIMIENTO DE SOBREPONER 360° REF O2C04 CON CARACTERISTICA DE PRUEBA DE CAMINAR EXCLUSIVA  PARA AHORRO ENERGETICO</t>
  </si>
  <si>
    <t xml:space="preserve">TABLERO TRIFASICO DE 12 CIRCUITOS </t>
  </si>
  <si>
    <t>TABLERO MONOFASICO DE 9 CIRCUITOS</t>
  </si>
  <si>
    <t>TABLERO MONOFASICO DE 4 CIRCUITOS</t>
  </si>
  <si>
    <t>TAPA 5800 PLASTICA CIEGA CON TORNILLO EN PVC  BLANCA</t>
  </si>
  <si>
    <t>TAPA PROTECTORA PARA INTERPERIE LEVITON</t>
  </si>
  <si>
    <t>TOMA DOBLE DE INCRUSTAR AMERICANA CON POLO A TIERRA LINE ABITARE 15 AMP -110V</t>
  </si>
  <si>
    <t xml:space="preserve">TOMA  TRIFASICA DE 50 AMP 250V METALICA DE INCRUSTAR </t>
  </si>
  <si>
    <t xml:space="preserve">TUBO  LED T8 DE 32W </t>
  </si>
  <si>
    <t>TOTALIZADOR ENCHUFABLE DE 100 A</t>
  </si>
  <si>
    <t>TOTALIZADOR ENCHUFABLE DE 60 A</t>
  </si>
  <si>
    <t xml:space="preserve">TOMA Y CLAVIJAS TRIFASICAS DE 50 AMP 250V COLOR NEGRO EN CAUCHO DE INCRUSTAR </t>
  </si>
  <si>
    <t>BREACKER  MONOPOLAR   TIPO RIEL DE   30   AMP      NTC   2116 120   -   240   V TERMOMAGNETICO</t>
  </si>
  <si>
    <t>BREACKER  MONOPOLAR   ENCHUFABLE   DE   20   AMP   ENCHUFABLE   NTC   2116 120   -   240   V TERMOMAGNETICO</t>
  </si>
  <si>
    <t>BREACKER DE 30AMP MONOPOLAR  ENCHUFABLE NTC 2116 120 - 240 V TERMOMAGNETICO</t>
  </si>
  <si>
    <t>BOMBILLO LED TIPO DICROICO DE 5W CON CONECTOR GU 10 LUZ BLANCA DE 15.000 HORAS</t>
  </si>
  <si>
    <t>ROSETA CONECTOR PARA BOMBILLO GU10</t>
  </si>
  <si>
    <t xml:space="preserve">CONTACTOR ELECTRICO DE 32 A TRIPOLAR </t>
  </si>
  <si>
    <t xml:space="preserve">CONTACTOR ELECTRICO DE 20 A TRIPOLAR </t>
  </si>
  <si>
    <t>FUSIBLE DE 24KV DE CARGA 25A MEDIA TENSION</t>
  </si>
  <si>
    <t>FUSIBLE DE 24KV DE CARGA 40A MEDIA TENSION</t>
  </si>
  <si>
    <t>BATERÍA 8D DE 1500 12 V</t>
  </si>
  <si>
    <t>BATERIA 4D DE 1350 12 V</t>
  </si>
  <si>
    <t>CONECTOR DE PERFORACION DE AILSAMIENTO 8 A 3/0 AWG A 16 A 8AWG</t>
  </si>
  <si>
    <t>NUTPLATE</t>
  </si>
  <si>
    <t>CHERRY RIVET</t>
  </si>
  <si>
    <t>HI-LOCK</t>
  </si>
  <si>
    <t>HI-LOK COLLAR</t>
  </si>
  <si>
    <t>HI-LOK</t>
  </si>
  <si>
    <t>CLAD 7075-T6</t>
  </si>
  <si>
    <t>CLAD 7075-T6511</t>
  </si>
  <si>
    <t>PRIMER SPRAY 11 OZ</t>
  </si>
  <si>
    <t>COLLAR</t>
  </si>
  <si>
    <t>CHERRY POP</t>
  </si>
  <si>
    <t>SOLID RIVET</t>
  </si>
  <si>
    <t>LAMINA DE 20"*40"</t>
  </si>
  <si>
    <t>CINTA METALLICA DE 2"</t>
  </si>
  <si>
    <t>HI LOCK</t>
  </si>
  <si>
    <t>RIVET</t>
  </si>
  <si>
    <t>BROCAS</t>
  </si>
  <si>
    <t>SCREW</t>
  </si>
  <si>
    <t>NUT CLIP</t>
  </si>
  <si>
    <t>ISOLATOR (0X740)</t>
  </si>
  <si>
    <t>LAMINA</t>
  </si>
  <si>
    <t>REMACHES AVELLANADOS</t>
  </si>
  <si>
    <t>DISCOS DE CORTE</t>
  </si>
  <si>
    <t>DISCOS DE SCOT ROLOC AMARILLO</t>
  </si>
  <si>
    <t>DISCOS DE SCOT ROLOC ROJO</t>
  </si>
  <si>
    <t>NUT PLATE 1/4</t>
  </si>
  <si>
    <t>REMACHES POP MEXICANOS</t>
  </si>
  <si>
    <t>BAC1498-143 CLAD 7075-T6 0,056</t>
  </si>
  <si>
    <t>SPLAY</t>
  </si>
  <si>
    <t>HILOCK-SCREW-NUT</t>
  </si>
  <si>
    <t>HILOCK</t>
  </si>
  <si>
    <t>SCRAPER</t>
  </si>
  <si>
    <t>BANDERAS</t>
  </si>
  <si>
    <t>HITO</t>
  </si>
  <si>
    <t>CADENA PLASTICA POR 10 METROS C/U</t>
  </si>
  <si>
    <t>BASTON LUMINOSO</t>
  </si>
  <si>
    <t>CONO DE TRAFICO DE 70 CM</t>
  </si>
  <si>
    <t>CONO DE TRAFICO DE 30 CM</t>
  </si>
  <si>
    <t>MANTENIMIENTO MAYOR SISTEMA COMBUSTIBLES AVIACIÓN UNIDADES AÉREAS (CATAM)</t>
  </si>
  <si>
    <t>MANTENIMIENTO DE TANQUES DE COMBUSTIBLE</t>
  </si>
  <si>
    <t>ADECUACION INGRESO OFICINA COMANDO UNIDAD</t>
  </si>
  <si>
    <t>MANTENIMIENTO INSTALACIONES CERRO</t>
  </si>
  <si>
    <t xml:space="preserve">FUMIGACION </t>
  </si>
  <si>
    <t>MANTENIMIENTO CANCHA DE TENIS Y FUTBOL 5</t>
  </si>
  <si>
    <t>FUMIGACIÓN AMARRE  VF 2019</t>
  </si>
  <si>
    <t>ADECUACION Y PUESTA EN MARCHA DE TRANSFERENCIA DE AGUA</t>
  </si>
  <si>
    <t>MANTENIMIENTO ASTAS</t>
  </si>
  <si>
    <t>MANTTO EQUIPO ETAA BANCOS    VF 2018</t>
  </si>
  <si>
    <t>MANTTO EQUIPO ETAA BARRAS DE ARRASTRE    VF 2018</t>
  </si>
  <si>
    <t>MANTTO EQUIPO ETAA BARREDORAS    VF 2018</t>
  </si>
  <si>
    <t>MANTTO EQUIPO ETAA CARGADORES    VF 2018</t>
  </si>
  <si>
    <t>MANTTO EQUIPO ETAA CARROS ESCALERA    VF 2018</t>
  </si>
  <si>
    <t>MANTTO EQUIPO ETAA GATOS    VF 2018</t>
  </si>
  <si>
    <t>MANTTO EQUIPO ETAA GRUAS    VF 2018</t>
  </si>
  <si>
    <t>MANTTO EQUIPO ETAA HIDROLAVADORAS    VF 2018</t>
  </si>
  <si>
    <t>MANTENIMIENTO DE MOTOBOMBAS ELECTROBOMBAS Y COMPRESOR</t>
  </si>
  <si>
    <t>MANTENIMIENTO EXTINTORES</t>
  </si>
  <si>
    <t>MANTENIMIENTO PARARRAYOS</t>
  </si>
  <si>
    <t>MANTENIMIENTO DE LAVADORAS Y SECADORAS</t>
  </si>
  <si>
    <t>MANTENIMIENTO PREVENTIVO Y CORRECTIVO PARA LOS EQUIPOS A GAS Y ELECTRODOMÉSTICOS DE USO INDUSTRIAL Y DOMESTICO DEL COMANDO AÉREO DE TRANSPORTE MILITAR.</t>
  </si>
  <si>
    <t xml:space="preserve">MANTENIMIENTO CASCOS KEVLAR </t>
  </si>
  <si>
    <t>MANTENIMIENTO INSTRUMENTOS MUSICALES BANDA DE GUERRA (LIRAS, GRANADERA, REDOBLANTE, TAMBORA, BOMBO, PLATILLO, CORNETA, TROMPETA)</t>
  </si>
  <si>
    <t>MANTENIMIENTO PREVENTIVO Y CORRECTIVO EQUIPO ITEMISER</t>
  </si>
  <si>
    <t>MANTENIMIENTO DE BASCULAS Y PORTATILES (GRUTA)</t>
  </si>
  <si>
    <t xml:space="preserve">MANTTO EQUIPO ETAA BANCOS </t>
  </si>
  <si>
    <t>MANTTO EQUIPO ETAA BARRAS DE ARRASTRE</t>
  </si>
  <si>
    <t xml:space="preserve">MANTTO EQUIPO ETAA BARREDORAS </t>
  </si>
  <si>
    <t xml:space="preserve">MANTTO EQUIPO ETAA CARGADORES </t>
  </si>
  <si>
    <t xml:space="preserve">MANTTO EQUIPO ETAA CARROS ESCALERA </t>
  </si>
  <si>
    <t xml:space="preserve">MANTTO EQUIPO ETAA GATOS </t>
  </si>
  <si>
    <t xml:space="preserve">MANTTO EQUIPO ETAA GRUAS </t>
  </si>
  <si>
    <t xml:space="preserve">MANTTO EQUIPO ETAA HIDROLAVADORAS </t>
  </si>
  <si>
    <t>MANTENIMIENTO CARROS DE OXIGENO (NO MOTORIZADO)</t>
  </si>
  <si>
    <t xml:space="preserve">MANTENIMIENTO, LAVADO Y DESINFECCIÓN DE TANQUES </t>
  </si>
  <si>
    <t>MANTTO EQUIPO DEL EQUIPO ETAA ASIGNADO A LA UNIDAD (EQUIPO NO MOTORIZADO ) AMARRE</t>
  </si>
  <si>
    <t>MANTENIMIENTO  PARQUE AUTOMOTOR VF 2018</t>
  </si>
  <si>
    <t>MANTENIMENTO PREVENTIVO CONTROL  CORROSIÓN, CONSERVACIÓN, PRESENTACIÓN Y SALUBRIDAD AERONAVES     VF 2018</t>
  </si>
  <si>
    <t>SERVICIOS DE MANTENIMIENTO  PROGRAMADO E IMPREVISTO PARA EL EQUIPO F-28    VF 2018</t>
  </si>
  <si>
    <t>MANTENIMIENTO  MINI TRACTORES</t>
  </si>
  <si>
    <t>MANTENIMIENTO  PARQUE AUTOMOTOR</t>
  </si>
  <si>
    <t>MANTTO EQUIPO ETAA MONTACARGAS</t>
  </si>
  <si>
    <t>MANTTO EQUIPO ETAA REMOLCADORES</t>
  </si>
  <si>
    <t>MANTTO EQUIPO ETAA VEHICULOS UTILITARIOS</t>
  </si>
  <si>
    <t>MANTTO ETAA TRACTORES</t>
  </si>
  <si>
    <t xml:space="preserve">MANTENIMENTO PREVENTIVO CONTROL  CORROSIÓN, CONSERVACIÓN, PRESENTACIÓN Y SALUBRIDAD AERONAVES </t>
  </si>
  <si>
    <t xml:space="preserve">SERVICIOS DE MANTENIMIENTO  PROGRAMADO E IMPREVISTO PARA EL EQUIPO F-28    </t>
  </si>
  <si>
    <t>SERVICIO DE MANTENIMIENTO DE LAS BOTELLAS DE OXÍGENO, NITRÓGENO, GAS CARBÓNICO Y EXTINTORAS DE FUEGO DE LAS AERONAVES</t>
  </si>
  <si>
    <t>MANTENIMENTO PREVENTIVO CONTROL  CORROSIÓN, CONSERVACIÓN, PRESENTACIÓN Y SALUBRIDAD AERONAVES     AMARRE</t>
  </si>
  <si>
    <t>MANTENIMENTO PREVENTIVO CONTROL  CORROSIÓN, CONSERVACIÓN, PRESENTACIÓN Y SALUBRIDAD AERONAVES  AMARRE</t>
  </si>
  <si>
    <t>MANTENIMIENTO  PARQUE AUTOMOTOR   AMARRE VF 2019</t>
  </si>
  <si>
    <t>SERVICIOS DE MANTENIMIENTO  PROGRAMADO E IMPREVISTO PARA EL EQUIPO F-28    AMARRE</t>
  </si>
  <si>
    <t>MANTENIMIENTO C-130</t>
  </si>
  <si>
    <t>SERVICIO DE ASEO VF 2018</t>
  </si>
  <si>
    <t>MANTENIMIENTO ZONAS VERDES VF 2018</t>
  </si>
  <si>
    <t>SERVICIO DE ASEO ESM VF 2018</t>
  </si>
  <si>
    <t>MANTENIMIENTO ZONAS VERDES</t>
  </si>
  <si>
    <t xml:space="preserve">SERVICIO DE ASEO ESM </t>
  </si>
  <si>
    <t>MANTENIMIENTO ZONAS VERDES  AMARRE VF 2019</t>
  </si>
  <si>
    <t>SERVICIO DE ASEO AMARRE  VF 2019</t>
  </si>
  <si>
    <t>MANTENIMIENTO PLANTAS ELECTRICAS Y SUBESTACIONES</t>
  </si>
  <si>
    <t xml:space="preserve">SERVICIO DE MANTENIMIENTO PREVENTIVO Y CORRECTIVO PLANTAS DE ENERGIA </t>
  </si>
  <si>
    <t>CORREO ESTAFETA</t>
  </si>
  <si>
    <t>TRANSPORTE ESTAFETA</t>
  </si>
  <si>
    <t>RUTAS PERSONAL CATAM Y DEPENDENCIAS ANEXAS VF 2018</t>
  </si>
  <si>
    <t>TRANSPORTE DE TRIPULACIONES Y SOLDADOS Y PERSONAL CNRP VF 2018</t>
  </si>
  <si>
    <t>RUTAS PERSONAL CATAM Y DEPENDENCIAS ANEXAS</t>
  </si>
  <si>
    <t>TRANSPORTE DE TRIPULACIONES CNRP</t>
  </si>
  <si>
    <t>TRANSPORTE DE TRIPULACIONES Y SOLDADOS Y PERSONAL CNRP</t>
  </si>
  <si>
    <t>RUTAS PERSONAL CATAM Y DEPENDENCIAS ANEXAS  AMARRE VF 2019</t>
  </si>
  <si>
    <t>TRANSPORTE DE TRIPULACIONES Y SOLDADOS Y PERSONAL  CNRP AMARRE VF 2019</t>
  </si>
  <si>
    <t>SUSCRIPCIÓN PERIÓDICO</t>
  </si>
  <si>
    <t>RECOLECCION RESIDUOS HOSPITALARIOS GENERADOS EN EL ESM5119</t>
  </si>
  <si>
    <t>ENERGÍA</t>
  </si>
  <si>
    <t xml:space="preserve">ENERGIA </t>
  </si>
  <si>
    <t>TELÉFONO, FAX Y OTROS</t>
  </si>
  <si>
    <t>INTERNET CATAM</t>
  </si>
  <si>
    <t>VIATICOS AL INTERIOR DEL PAIS</t>
  </si>
  <si>
    <t>VIATICOS AL INTERIOR DEL PAIS VIGENCIAS EXPIRADAS</t>
  </si>
  <si>
    <t>ANTIDIARREICO A BASE DE  SALICILATO DE BISMUTO 1,75 GR, PRESENTACION FRASCO X 120 ML</t>
  </si>
  <si>
    <t>ANTIPARASITARIO ANTIHELMINTICO PARA PERRO A BASE DE PIRANTEL 116 MG Y PRAZICUANTEL 25 MG, PRESENTACION JERINGA X 10 ML</t>
  </si>
  <si>
    <t>ANTIPARASITARIO EXTERNO A BASE DE FLURALANER MICRONIZADO PARA PERROS GRANDES CAJA X UNA TABLETA</t>
  </si>
  <si>
    <t xml:space="preserve">ANTIPARASITARIO EXTERNO SOLUCION SPOT ON DE APLICACIÓN MENSUAL PERROS MAYORES 25 KG </t>
  </si>
  <si>
    <t>ANTIPARASITARIO INTERNO A BASE DE FEBANTEL 450 MG, PAMOATO DE PIRANTEL 432 MG, PRAZICUANTEL 150 MG E IVERMECTINA 0,18 MG, PARA PERRO GRANDE PRESENTACION BLISTER X 2 TABLETAS</t>
  </si>
  <si>
    <t>BAÑO SECO PARA PERRO PRESENTACION FRASCO X 100 GR</t>
  </si>
  <si>
    <t>BOLSA DE ALGODÓN  X 100 GRAMOS</t>
  </si>
  <si>
    <t>CREMA DERMATOLOGICA A BASE DE CLOTRIMAZOL PARA CANINOS PRESENTACION TUBO X 200 GR</t>
  </si>
  <si>
    <t>CREMA DERMATOLOGICA CICATRIZANTE, SECANTE, DESINFECTANTE Y REPELENTE DE INSECTOS A BASE DE ACIDO FENICO 1,5 GR, OXIDO DE ZINC 7 GR, ACEITE DE PINO 2 GR. PRESENTACION FRASCO X 250 ML</t>
  </si>
  <si>
    <t>GASA ESTERIL NO TEJIDA ANTIADHERENTE PRESENTACION SOBRE 2 UNIDADES</t>
  </si>
  <si>
    <t>GUANTES DE LATEX PARA EXAMEN, PRESENTACION CAJA X 100 UNIDADES</t>
  </si>
  <si>
    <t>GUANTES DE MANIPULACION DE ALIMENTOS PRESENTACION BOLSA X 100 UNIDADES</t>
  </si>
  <si>
    <t>HOJAS DE AFEITAR PRESENTACION INDIVIDUAL</t>
  </si>
  <si>
    <t>JABON DE BAÑO PARA PERRO</t>
  </si>
  <si>
    <t>SHAMPOO MEDICADO TRATAMIENTO DERMATITIS BACTERIANA PRESENTACION 120 ML</t>
  </si>
  <si>
    <t>SHAMPOO MEDICADO TRATAMIENTO HONGOS PRESENTACION 120 ML</t>
  </si>
  <si>
    <t xml:space="preserve">SOLUCION ANTISEPTICA BUCAL A BASE DE CLORHEXIDINA PARA PERRO PRESENTACION 120 ML </t>
  </si>
  <si>
    <t>SOLUCION ANTISEPTICA EXTERNA PARA CANINOS A BASE DE CLORHEXIDINA PRESENTACION FRASCO X 120 ML</t>
  </si>
  <si>
    <t>SOLUCION DE LIMPIEZA OTICA PARA CANINOS PRESENTACION FRASCO 120 ML</t>
  </si>
  <si>
    <t>SOLUCION DESINFECTANTE A BASE DE HIPOCLORITO DE SODIO PRESENTACION GALON X 5 LTS</t>
  </si>
  <si>
    <t>SOLUCION DESINFECTANTE A BASE YODO POVIDONA PRESENTACION GALON X 5 LTS</t>
  </si>
  <si>
    <t>VACUNA HEXAVALENTE PARA CANINOS (MHAPL/R) UNIDOSIS</t>
  </si>
  <si>
    <t>CAPAS IMPERMEABLES PARA PERRO 20-40 KG CON IDENTIFICACION POR ESPECIALIDAD</t>
  </si>
  <si>
    <t>CEPILOS SLICKER PARA PERRO MANGO 15 CM</t>
  </si>
  <si>
    <t>CHALECOS  DE IDENTIFICACION PARA PERROS DE RAZA GRANDE SEGÚN LA ESPECIALIDAD</t>
  </si>
  <si>
    <t>COLLAR ANTIPARASITARIO EXTERNO PARA PERROS A BASE DE DELTAMETRINA</t>
  </si>
  <si>
    <t>HUESOS DE CERDO COCIDO Y EN MALLA 20 CM</t>
  </si>
  <si>
    <t>JUGUETE MORDEDOR DE PELOTA CON CUERDA DE ALGODÓN 70 CM PARA PERRO GRANDE</t>
  </si>
  <si>
    <t>LOCIONES CANINA PRESENTACION FRASCO SPRAY</t>
  </si>
  <si>
    <t>MORDEDOR RELLENO PARA PERROS  FABRICADO EN YUTE CON ASA DE NYLON TAMAÑO 60 CM PARA PERRO GRANDE</t>
  </si>
  <si>
    <t>MOSQUETONES EN COBRE DE 12 CM CON RESORTE</t>
  </si>
  <si>
    <t>TOALLAS DE 1MT X 1MT</t>
  </si>
  <si>
    <t>SERVICIOS DE DIAGNOSTICO Y TRATAMIENTO</t>
  </si>
  <si>
    <t>GOMA ADHESIVA PARA EL CONTROL DE ROEDORES TUBO COLAPSIBLE X 250 GR</t>
  </si>
  <si>
    <t>CURSO ESPECIALIZADO DE INGLES ICAO</t>
  </si>
  <si>
    <t>CURSO AEREO VUELOS INTERNACIONALES</t>
  </si>
  <si>
    <t>DIPLOMADO TRANSPORTE AEREO</t>
  </si>
  <si>
    <t>DITCHING</t>
  </si>
  <si>
    <t>GROUND EVACUATION</t>
  </si>
  <si>
    <t xml:space="preserve">MERCANCIAS PELIGROSAS </t>
  </si>
  <si>
    <t>LIDERAZGO</t>
  </si>
  <si>
    <t>RECURRENTES TECNICOS</t>
  </si>
  <si>
    <t>INSPECTORES C-130</t>
  </si>
  <si>
    <t>IMPREVISTOS POR SOBRANTES CURSO ESPECIALIZADO DE INGLES ICAO</t>
  </si>
  <si>
    <t>SERVICIO EN TIERRA (AMARRE VF 2019)</t>
  </si>
  <si>
    <t>SERVICIO EN TIERRA VF 2018</t>
  </si>
  <si>
    <t>SERVICIO EN TIERRA (SERVICIO A REQUERIMIENTO GRUTA)</t>
  </si>
  <si>
    <t>ANALISIS DE AGUA RESIDUAL Y POTABLE, AMBIENTE Y ALIMENTOS AMARRE</t>
  </si>
  <si>
    <t>RECOLECCIÓN DE RESIDUOS PELIGROSOS AMARRE VF 2019</t>
  </si>
  <si>
    <t>SERVICIO ABORDO AMARRE</t>
  </si>
  <si>
    <t>SERVICIO DE ALBAÑILERÍA, CONSTRUCCIÓN Y ELECTRICISTA AMARRE VF 2019</t>
  </si>
  <si>
    <t>SERVICIO DE LIMPIEZA DE REDES DE SUCCIÓN DE LODOS CON EQUIPO VACTOR AMARRE VF 2019</t>
  </si>
  <si>
    <t>SERVICIO LOGÍSTICO ATENCIÓN DE CAFETERÍA AMARRE VF 2019</t>
  </si>
  <si>
    <t>SERVICIO DE AUXILIARES DE VUELO VF 2018</t>
  </si>
  <si>
    <t>SERVICIO ABORDO VF 2018</t>
  </si>
  <si>
    <t>SERVICIO LOGÍSTICO ATENCIÓN DE CAFETERÍA  VF 2018</t>
  </si>
  <si>
    <t>SERVICIO DE ALBAÑILERÍA, CONSTRUCCIÓN VF 2018</t>
  </si>
  <si>
    <t>ANALISIS DE AGUA RESIDUAL Y POTABLE, AMBIENTE Y ALIMENTOS VF 2018</t>
  </si>
  <si>
    <t>ANALISIS DE AGUA RESIDUAL Y POTABLE, AMBIENTE Y ALIMENTOS</t>
  </si>
  <si>
    <t>MONITORIEO CALIDAD DE AIRE, RUIDO AMBIENTAL</t>
  </si>
  <si>
    <t>SERVICIO DE ALBAÑILERÍA, CONSTRUCCIÓN Y ELECTRICISTA</t>
  </si>
  <si>
    <t xml:space="preserve">SERVICIO LOGÍSTICO ATENCIÓN DE CAFETERÍA </t>
  </si>
  <si>
    <t xml:space="preserve">SERVICIO DE AUXILIARES DE VUELO </t>
  </si>
  <si>
    <t xml:space="preserve">SERVICIO ABORDO </t>
  </si>
  <si>
    <t>SERVICIO DE LIMPIEZA DE REDES DE SUCCIÓN DE LODOS CON EQUIPO VACTOR</t>
  </si>
  <si>
    <t>RECOLECCIÓN DE RESIDUOS PELIGROSOS</t>
  </si>
  <si>
    <t>11111700</t>
  </si>
  <si>
    <t>PAQUETE</t>
  </si>
  <si>
    <t>BULTO</t>
  </si>
  <si>
    <t>ROLLO</t>
  </si>
  <si>
    <t>CUÑETE</t>
  </si>
  <si>
    <t>TUBO</t>
  </si>
  <si>
    <t>TARRO</t>
  </si>
  <si>
    <t>TARROS</t>
  </si>
  <si>
    <t>CANECA X 55 GALONES</t>
  </si>
  <si>
    <t>TARRO 19 ONZAS</t>
  </si>
  <si>
    <t xml:space="preserve">TARRO X 11 ONZAS </t>
  </si>
  <si>
    <t xml:space="preserve">GALON </t>
  </si>
  <si>
    <t>QUARTOS</t>
  </si>
  <si>
    <t>LAMINAS</t>
  </si>
  <si>
    <t>PINTA</t>
  </si>
  <si>
    <t>LIBRA</t>
  </si>
  <si>
    <t>204-21-11</t>
  </si>
  <si>
    <t>IMPUESTO VEHICULO MAZDA 2</t>
  </si>
  <si>
    <t>TALADRO 1/2 PERCUTOR</t>
  </si>
  <si>
    <t>TALADRO INALAMBRICO ROTACION 3/8 12 V</t>
  </si>
  <si>
    <t>ROTOMARTILLO 5/16</t>
  </si>
  <si>
    <t>PULIDORA DE 4 1/2"</t>
  </si>
  <si>
    <t>CARRETILLA</t>
  </si>
  <si>
    <t>INGLETEADORA DE 12 PULGADAS 1500 W</t>
  </si>
  <si>
    <t>PISTOLA PARA PINTAR DE BAJA</t>
  </si>
  <si>
    <t>MANGUERA SUCCION MOTOBOMBA 4" X6M</t>
  </si>
  <si>
    <t>MANGUERA ROJA PLANA LAY FLAT X 150 PSI 4" 150 PSI</t>
  </si>
  <si>
    <t>ABRAZADERA INDUSTRIAL 128,6 A 136,5 MM 5.1/32 5.11/32</t>
  </si>
  <si>
    <t>ACOPLE UNION 4"</t>
  </si>
  <si>
    <t>LLAVE EXPANSIVA DE 8"</t>
  </si>
  <si>
    <t xml:space="preserve">ALICATE </t>
  </si>
  <si>
    <t>ALICATE HOMBRESOLO  # 12 CURVO</t>
  </si>
  <si>
    <t>ALICATE DIELECTRICO</t>
  </si>
  <si>
    <t>JUEGO DE DESTORNILLADORES DE ESTRELLA</t>
  </si>
  <si>
    <t>JUEGO DE DESTORNILLADORES DE PALA</t>
  </si>
  <si>
    <t>TARQUIMETRO</t>
  </si>
  <si>
    <t>LLAVE PARA TUBO DE 8"</t>
  </si>
  <si>
    <t>LLAVE PARA TUBO DE 12"</t>
  </si>
  <si>
    <t>LLAVE RAPIFRIP</t>
  </si>
  <si>
    <t>HERRAMIENTA SONDA</t>
  </si>
  <si>
    <t>LIMA TRIANGULAR DE 10"</t>
  </si>
  <si>
    <t>LIMA MEDIA CAÑA DE 10"</t>
  </si>
  <si>
    <t>LIMA PLANA DE 10"</t>
  </si>
  <si>
    <t>LIMA CUADRADA DE 10"</t>
  </si>
  <si>
    <t xml:space="preserve">PISTOLA DE CALOR </t>
  </si>
  <si>
    <t>KIT  HERRAMIENTAS PARA EL MANTENIMIENTO PARA BATERIAS DE NIQUEL CADMIO  (NI CD BATTERY MAINTENANCE KIT) (1)</t>
  </si>
  <si>
    <t>KIT DE HERRAMIENTAS PARA EL MANTENIMIENTO PARA BATERIAS DE NIQUEL CADMIO  (NI CD BATTERY MAINTENANCE KIT) (2)</t>
  </si>
  <si>
    <t>HERRAMIENTAS MANUALES</t>
  </si>
  <si>
    <t>TELONES PARA PROYECCION</t>
  </si>
  <si>
    <t>SOPORTE PARA VIDEO BEAM</t>
  </si>
  <si>
    <t>HORNO MICROHONDAS 1.4 PIES DISEÑO PREMIUM TIPO ESPEJO CON DORADOR, INTERIOR DE CERAMICA, TECNOLOGIA TDS, 1600 WATTS, DIMENSIONES: 56*31*46 CMS (ANCHO/ALTO/FONDO) TABLERO DIGITAL.</t>
  </si>
  <si>
    <t xml:space="preserve">LICUADORA USO COMERCIAL 5 LITROS BASO ALUMINIO </t>
  </si>
  <si>
    <t>ESTUFA INDUSTRIAL 6 PUESTOS</t>
  </si>
  <si>
    <t>FUMIGADORA MANUAL CLASICA.</t>
  </si>
  <si>
    <t>EQUIPOS REQUERIDOS PARA REALIZAR MODIFICACIONES A LOS BANCOS (CILINDROS HIDRÁULICOS Y OTROS DEL BANCO FATIGA)</t>
  </si>
  <si>
    <t xml:space="preserve">23152200
27121602
</t>
  </si>
  <si>
    <t>EXTRACTORES DE AIRE TALLERES GRUAI</t>
  </si>
  <si>
    <t xml:space="preserve">MAQUINA ELECTRICA PELUQUERIA </t>
  </si>
  <si>
    <t xml:space="preserve">SECADORA </t>
  </si>
  <si>
    <t>SILLA TIFFANY MATALICAS CON COGIN COLOR DORADO CON FORRO PROTECTOR</t>
  </si>
  <si>
    <t>MESA PLEGABLE PLASTICA 244 * 76 * 74 CMS</t>
  </si>
  <si>
    <t>SILLAS ALTAS DE TRABAJO EN ACRILICO</t>
  </si>
  <si>
    <t>ESTANTES ALMACEN ARMAMENTO</t>
  </si>
  <si>
    <t xml:space="preserve">COMODAS </t>
  </si>
  <si>
    <t xml:space="preserve">LOCKER </t>
  </si>
  <si>
    <t xml:space="preserve">ESCALERA TIJERA 3 PASOS ALUMINIO </t>
  </si>
  <si>
    <t xml:space="preserve">GRASA DE MEZCLA SINTÉTICA </t>
  </si>
  <si>
    <t xml:space="preserve">LUBRICANTE PELICULA SOLIDA </t>
  </si>
  <si>
    <t>LUBRICANTE</t>
  </si>
  <si>
    <t>GRASA PARA ALTAS TEMPERATURAS</t>
  </si>
  <si>
    <t>ACRYLOID 615 OR HF 825</t>
  </si>
  <si>
    <t>GRASA SINTETICA</t>
  </si>
  <si>
    <t xml:space="preserve">ACEITE HIDRAULICO NUTO H-32 </t>
  </si>
  <si>
    <t>ESTANDAR DE ACEITE CON 12 ELEMENTOS EN 10 PARTES POR MILLON</t>
  </si>
  <si>
    <t>LUBRICANTE AFLOJADOR PENETRANTE</t>
  </si>
  <si>
    <t>LUBRICANTE PENETRANTE (2)</t>
  </si>
  <si>
    <t>LUBRICANTE PENETRANTE (1)</t>
  </si>
  <si>
    <t>ACEITE SINTETICO HIDROSOLUBLE</t>
  </si>
  <si>
    <t>REFRIGERANTE</t>
  </si>
  <si>
    <t>CUBRELECHOS</t>
  </si>
  <si>
    <t>SABANAS</t>
  </si>
  <si>
    <t>CAMILLAS</t>
  </si>
  <si>
    <t>HOJA DE SEGUETA CAJA X 12 DE 18 DIENTES</t>
  </si>
  <si>
    <t>ASPERSORES DE BRONCE</t>
  </si>
  <si>
    <t>BOQUILLA PARA PISO VARIOS TONOS</t>
  </si>
  <si>
    <t>DISCO DIAMANTADO 4"</t>
  </si>
  <si>
    <t>DISCO DIAMANTADO 9"</t>
  </si>
  <si>
    <t>DISCO DE CORTE DE MADERA EN TUSGTENO 12" DIENTE FINOS</t>
  </si>
  <si>
    <t>DISCO DE CORTE 7"</t>
  </si>
  <si>
    <t>DISCO ABRASIVOS 4"</t>
  </si>
  <si>
    <t>DISCO ABRASIVOS 7"</t>
  </si>
  <si>
    <t>DISCO DE CORTE PARA METAL 14"</t>
  </si>
  <si>
    <t>FLEXOMETROS DE 5 METROS</t>
  </si>
  <si>
    <t>EMULSION ASFALTICA X CUÑETE DE 5 GALONES</t>
  </si>
  <si>
    <t>FIBRA DE VIDRIO PARA IMPERMEBEALIZAR 20 METROS X 1 METRO DE ANCHO</t>
  </si>
  <si>
    <t>ARENA AMARILLA DE POZO</t>
  </si>
  <si>
    <t>ARENA DE RIO</t>
  </si>
  <si>
    <t>CEMENTO GRIS</t>
  </si>
  <si>
    <t>GRAVA</t>
  </si>
  <si>
    <t>VARILLA CORRUGADA 1/2"</t>
  </si>
  <si>
    <t>ENCHAPE CERAMICO PARED 40X40</t>
  </si>
  <si>
    <t>ENCHAPE  PISO PORCELANATO 30X60</t>
  </si>
  <si>
    <t xml:space="preserve">PEGACOR </t>
  </si>
  <si>
    <t>VARILLA CORRUGADA 3/8"</t>
  </si>
  <si>
    <t xml:space="preserve">ALAMBRE NEGRO CALIBRE 18  </t>
  </si>
  <si>
    <t>TORNILLO 7 X 7/16" ANCLAJE METALICO</t>
  </si>
  <si>
    <t>TORNILLO PARA DRYWALL 1"</t>
  </si>
  <si>
    <t>SOLDADURA 6013 1/8</t>
  </si>
  <si>
    <t>TEJA METALICA SIN TRASLAPO</t>
  </si>
  <si>
    <t>TEJA FV SIN TRASLAPO</t>
  </si>
  <si>
    <t xml:space="preserve">CABALLETE METALICO </t>
  </si>
  <si>
    <t>TORNILLO CON CAPUCHON PARA TEJA METALICA</t>
  </si>
  <si>
    <t>AMARRES PARA TEJA</t>
  </si>
  <si>
    <t>GANCHOS PARA TEJA</t>
  </si>
  <si>
    <t>PERFILERIA DRYWALL PARAL 92,1X32 MM</t>
  </si>
  <si>
    <t>PERFILERIA DRYWALL CANAL 92,1 X25 MM</t>
  </si>
  <si>
    <t xml:space="preserve">PERFILERIA DRAYWALL ANGULO </t>
  </si>
  <si>
    <t>PERFILERIA DRYWALL VIGUETA</t>
  </si>
  <si>
    <t>CIELO RASO EN PVC</t>
  </si>
  <si>
    <t>LAMINAS DIFUSORAS DE LUZ 061X1,22</t>
  </si>
  <si>
    <t>PERFIL PERIMETRAL</t>
  </si>
  <si>
    <t xml:space="preserve">CABLE GALVANIZADO EN ACERO 1/8” </t>
  </si>
  <si>
    <t>LAMINAS DEL DRYWALL</t>
  </si>
  <si>
    <t xml:space="preserve"> BROCAS DE TUNSGTENO DESDE 3/32" HASTA 1/2" </t>
  </si>
  <si>
    <t xml:space="preserve">BROCAS DE TUSTENO DE 1/8 HASTA 1/2  JUEGO DE </t>
  </si>
  <si>
    <t xml:space="preserve"> BROCAS PARA METAL AJUSTE RAPIDO DE 1/8 A 1/2  JUEGO DE </t>
  </si>
  <si>
    <t xml:space="preserve"> BROCAS PARA METAL DE 3/32" HASTA 1/2"  JUEGO DE </t>
  </si>
  <si>
    <t>BROCAS TUSGTENO DE 1/4''</t>
  </si>
  <si>
    <t>BROCAS TUSGTENO DE 1/8''</t>
  </si>
  <si>
    <t>BROCAS TUSGTENO DE 5/16''</t>
  </si>
  <si>
    <t>BROCAS TUSGTENO DE 3/8'' PASAMURO</t>
  </si>
  <si>
    <t>BROCAS TUSGTENO DE 1/2'' PASAMURO</t>
  </si>
  <si>
    <t>BROCAS DE CINCEL ROTO MARTILLO</t>
  </si>
  <si>
    <t>PEGANTE PARA MADERA PH 285</t>
  </si>
  <si>
    <t>CHAZO PLÁSTICO DE 1/4" CON TORNILLO</t>
  </si>
  <si>
    <t>CHAZO PLÁSTICO DE 1/8" CON TORNILLO</t>
  </si>
  <si>
    <t>CHAZO PLÁSTICO DE 5/16" CON TORNILLO</t>
  </si>
  <si>
    <t xml:space="preserve">TORNILLO NEGRO 3'' </t>
  </si>
  <si>
    <t xml:space="preserve">TORNILLO NEGRO  2'' </t>
  </si>
  <si>
    <t xml:space="preserve">TORNILLO NEGRO  1 1/2'' </t>
  </si>
  <si>
    <t xml:space="preserve">TORNILLO NEGRO  1'' </t>
  </si>
  <si>
    <t xml:space="preserve">TORNILLO NEGRO  3/4'' </t>
  </si>
  <si>
    <t>DISCO DE CORTE DE MADERA EN TUSGTENO 16"</t>
  </si>
  <si>
    <t xml:space="preserve">TINTILLA CARAMELO </t>
  </si>
  <si>
    <t xml:space="preserve">TINTILLA WENGUE </t>
  </si>
  <si>
    <t xml:space="preserve">TINTILLA MIEL </t>
  </si>
  <si>
    <t>SELLADOR CATALIZADO</t>
  </si>
  <si>
    <t>SELLADOR NITRO 40 SOLIDOS</t>
  </si>
  <si>
    <t>LACA CATALIZADA MATE</t>
  </si>
  <si>
    <t>CINTAS SINFÍN ¼” ROLLO DE 20 METROS</t>
  </si>
  <si>
    <t>CINTAS SINFÍN 1/8” ROLLO DE 20 METROS</t>
  </si>
  <si>
    <t>CINTAS SINFÍN ½” ROLLO DE 20 METROS</t>
  </si>
  <si>
    <t>CUCHILLAS PLANEADORA 35 CM</t>
  </si>
  <si>
    <t>CUCHILLAS DE CEPILLO 45 CM</t>
  </si>
  <si>
    <t>PUNTILLA  DE 1” SIN CABEZA</t>
  </si>
  <si>
    <t>PUNTILLA DE 2" CON CABEZA</t>
  </si>
  <si>
    <t>PUNTILLA DE 2" SIN CABEZA</t>
  </si>
  <si>
    <t>PUNTILLA DE 3"</t>
  </si>
  <si>
    <t>PUNTILLA DE ACERO DE 1”</t>
  </si>
  <si>
    <t>PUNTILLA DE ACERO DE 1/2''</t>
  </si>
  <si>
    <t>PUNTILLA DE 1 1/2'' CON CABEZA</t>
  </si>
  <si>
    <t>PUNTILLA DE 1 1/2'' SIN CABEZA</t>
  </si>
  <si>
    <t>PUNTILLA DE 3/4'' SIN CABEZA</t>
  </si>
  <si>
    <t>PUNTILLA DE 3/4'' CON CABEZA</t>
  </si>
  <si>
    <t>QUINTUPLEX DE 18MM 1,22*2,44 EN PINO</t>
  </si>
  <si>
    <t>QUINTUPLEX DE 15MM EN PINO</t>
  </si>
  <si>
    <t>QUINTUPLEX DE 12 MM EN PINO</t>
  </si>
  <si>
    <t>LAMINA TRIPLEX DE 4 MM MEDIDAS 1,22*2,44 EN PINO</t>
  </si>
  <si>
    <t>PLANCHONES DE FLOR MORADO 25X4X300 CM</t>
  </si>
  <si>
    <t>TABLAS BURRAS DE FLOR MORADO 25X3X300 CM</t>
  </si>
  <si>
    <t xml:space="preserve">BISAGRA OMEGA DE 1/2" </t>
  </si>
  <si>
    <t xml:space="preserve">BISAGRA OMEGA DE 3" </t>
  </si>
  <si>
    <t>BISAGRA OMEGA 1 1/2''</t>
  </si>
  <si>
    <t>BISAGRA SEMIPARCHE PARA COCINA INTEGRAL</t>
  </si>
  <si>
    <t>CERRADURAS DE SOBREPONER</t>
  </si>
  <si>
    <t>CERRADURAS TIPO ALCOBA</t>
  </si>
  <si>
    <t>CERRADURA DE SEGURIDAD</t>
  </si>
  <si>
    <t>CANDADO 70 MM</t>
  </si>
  <si>
    <t xml:space="preserve">VIDRIO DE 6 MM COLOR BRONCE 0,90 X 1,80 MTS </t>
  </si>
  <si>
    <t>VIDRIO DE 6 MM COLOR BRONCE 0,90 X 1,0 MTS</t>
  </si>
  <si>
    <t>VIDRIO 4 MM</t>
  </si>
  <si>
    <t>MANIJA  PARA SANITARIO CROMADA TIPO GRIVAL</t>
  </si>
  <si>
    <t xml:space="preserve">PULSADOR PARA SANITARIO </t>
  </si>
  <si>
    <t>NIPLE GALVANIZADO  DE 1/2" 15 CM</t>
  </si>
  <si>
    <t>TUBO CPVC 1/2''</t>
  </si>
  <si>
    <t>TUBO CPVC 3/4''</t>
  </si>
  <si>
    <t>TUBO FLEXIBE DE 1/2 AGUA CALIENTE PYP</t>
  </si>
  <si>
    <t>RACORES HEMBRAS 1/2</t>
  </si>
  <si>
    <t>RACORES MACHO 1/2</t>
  </si>
  <si>
    <t>TUBO PVC 1/2 TIPO PESADO</t>
  </si>
  <si>
    <t>TUBERIA PVC 3/4 TIPO PESADO</t>
  </si>
  <si>
    <t>TUBERIA PVC 1 TIPO PESADO</t>
  </si>
  <si>
    <t>TUBERIA PVC 1 1/4 TIPO PESADO</t>
  </si>
  <si>
    <t>TUBERIA PVC 1 1/2 TIPO PESADO</t>
  </si>
  <si>
    <t>TUBERIA PVC 2 TIPO PESADO</t>
  </si>
  <si>
    <t>TUBERIA PVC 3 TIPO PESADO</t>
  </si>
  <si>
    <t>TUBERIA GALVANIZADA 1/2</t>
  </si>
  <si>
    <t>CODO GALVANIZADA 1/2</t>
  </si>
  <si>
    <t>TEE GALVANIZADA DE 1/2</t>
  </si>
  <si>
    <t>UNIONES GALVANIZAD DE 1/2</t>
  </si>
  <si>
    <t>TAPON GALVANIZADA MACHO DE 1/2</t>
  </si>
  <si>
    <t>TAPON GALVANIZADA HEMBRA DE 1/2</t>
  </si>
  <si>
    <t>CODO DE CALLE GALVANIZADO DE 1/2</t>
  </si>
  <si>
    <t>UNIVERSAL GALVANIZADO DE 1/2</t>
  </si>
  <si>
    <t>BUSHING 1X1/2</t>
  </si>
  <si>
    <t>BUSHING 3/4 X1/2</t>
  </si>
  <si>
    <t>NIPLE GALVANIZADO 1/2 X 3CM</t>
  </si>
  <si>
    <t>NIPLE GALVANIZADO 1/2 X 5CM</t>
  </si>
  <si>
    <t>NIPLE GALVANIZADO 1/2 X 7CM</t>
  </si>
  <si>
    <t>NIPLE GALVANIZADO 1/2 X 10CM</t>
  </si>
  <si>
    <t>REGISTRO DE BOLA 2"</t>
  </si>
  <si>
    <t>REGISTRO DE BOLA 1"</t>
  </si>
  <si>
    <t>REGISTRO DE BOLA 3/4"</t>
  </si>
  <si>
    <t>REGISTRO DE BOLA 1/2"</t>
  </si>
  <si>
    <t>LLAVE TERMINAL DE 1/2 TIPO JARDIN PESADO</t>
  </si>
  <si>
    <t>LLAVE TIPO MARIPOSA METALICO 1/2</t>
  </si>
  <si>
    <t>UNIVERSAL PVC 2"</t>
  </si>
  <si>
    <t>UNIVERSAL PVC 1"</t>
  </si>
  <si>
    <t>UNIVERSAL PVC 1 1/2"</t>
  </si>
  <si>
    <t>UNIVERSAL PVC 1 1/4"</t>
  </si>
  <si>
    <t>UNIVERSAL PVC 3/4"</t>
  </si>
  <si>
    <t>UNIVERSAL PVC 1/2"</t>
  </si>
  <si>
    <t>UNIVERSAL PVC 3"</t>
  </si>
  <si>
    <t>UNION DE JUNTA EXPANSIVA PVC 3"</t>
  </si>
  <si>
    <t>UNION DE JUNTA EXPANSIVA PVC 4"</t>
  </si>
  <si>
    <t>UNION DE JUNTA EXPANSIVA PVC 1"</t>
  </si>
  <si>
    <t>UNION DE JUNTA EXPANSIVA PVC 1/2"</t>
  </si>
  <si>
    <t>UNION PVC 1/2"</t>
  </si>
  <si>
    <t>UNION PVC 3/4"</t>
  </si>
  <si>
    <t>UNION PVC 1"</t>
  </si>
  <si>
    <t>UNION PVC 1 1/2"</t>
  </si>
  <si>
    <t>UNION PVC 1 1/4"</t>
  </si>
  <si>
    <t>UNION PVC 2"</t>
  </si>
  <si>
    <t>TEE PVC 1/2"</t>
  </si>
  <si>
    <t>TEE PVC 3/4"</t>
  </si>
  <si>
    <t>TEE PVC 1"</t>
  </si>
  <si>
    <t>TEE PVC 1 1/4"</t>
  </si>
  <si>
    <t>TEE PVC 1 1/2"</t>
  </si>
  <si>
    <t>TEE PVC 2"</t>
  </si>
  <si>
    <t>CODO PVC 1/2"</t>
  </si>
  <si>
    <t>CODO PVC 3/4"</t>
  </si>
  <si>
    <t>CODO PVC 1"</t>
  </si>
  <si>
    <t>CODO PVC 1 1/4"</t>
  </si>
  <si>
    <t>CODO PVC 1 1/2"</t>
  </si>
  <si>
    <t>CODO PVC 2"</t>
  </si>
  <si>
    <t>SEMICODO PVC 1/2"</t>
  </si>
  <si>
    <t>SEMICODO PVC 3/4"</t>
  </si>
  <si>
    <t>SEMICODO PVC 1"</t>
  </si>
  <si>
    <t>SEMICODO PVC 1 1/2"</t>
  </si>
  <si>
    <t>SEMICODO PVC 1 1/4"</t>
  </si>
  <si>
    <t>SEMICODO PVC 2"</t>
  </si>
  <si>
    <t>ADAPTADOR HEMBRA PVC 1/2"</t>
  </si>
  <si>
    <t>ADAPTADOR HEMBRA PVC 3/4"</t>
  </si>
  <si>
    <t>ADAPTADOR HEMBRA PVC 1"</t>
  </si>
  <si>
    <t>ADAPTADOR MACHO PVC 1/2"</t>
  </si>
  <si>
    <t>ADAPTADOR MACHO PVC 3/4"</t>
  </si>
  <si>
    <t>ADAPTADOR MACHO PVC 1"</t>
  </si>
  <si>
    <t>BUJE PVC 1/2X3/4</t>
  </si>
  <si>
    <t>BUJE PVC 1/2X1</t>
  </si>
  <si>
    <t>BUJE PVC 3/4X1</t>
  </si>
  <si>
    <t>SELLADOR PARA TUBERIA GALVANIZADA</t>
  </si>
  <si>
    <t>LIMPIADOR LIQUIDO PVC ¼ DE GALON</t>
  </si>
  <si>
    <t>LLAVE PARA DUCHA 1/2 SENCILLA</t>
  </si>
  <si>
    <t>LLAVE TIPO PUSH 1/2 ORINAL</t>
  </si>
  <si>
    <t>LLAVE TIPO PUSH 1/2 LAVAMANOS</t>
  </si>
  <si>
    <t>LLAVE CUELLO DE GANSO PARA EMPOTRAR SOBRE MURO LAVAPLATOS 1/2"</t>
  </si>
  <si>
    <t>LLAVE CUELLO DE GANSO PARA LAVAPLATOS EMPOTRAR EN MESON 1/2</t>
  </si>
  <si>
    <t>VALVULA DE LLENADO PARA TANQE SANITARIO GRADUAL</t>
  </si>
  <si>
    <t>ACOPLE PLASTICO PARA LAVAPLATOS</t>
  </si>
  <si>
    <t>TUBO SANITARIO 4"</t>
  </si>
  <si>
    <t>TUBO SANITARIO 3"</t>
  </si>
  <si>
    <t>TUBO SANITARIO 2"</t>
  </si>
  <si>
    <t>CODO SANITARIO 4"</t>
  </si>
  <si>
    <t>CODO SANITARIO 3"</t>
  </si>
  <si>
    <t>CODO SANITARIO 2"</t>
  </si>
  <si>
    <t>YEE SANITARIO 4X3"</t>
  </si>
  <si>
    <t>YEE SANITARIO 4X2"</t>
  </si>
  <si>
    <t>YEE SANITARIO 3X3"</t>
  </si>
  <si>
    <t>YEE SANITARIO 2X2"</t>
  </si>
  <si>
    <t>BUJE SANITARIO 4X3"</t>
  </si>
  <si>
    <t>BUJE SANITARIO 4X2"</t>
  </si>
  <si>
    <t>BUJE SANITARIO 3X2"</t>
  </si>
  <si>
    <t>BUJE SANITARIO 2X1 1/2"</t>
  </si>
  <si>
    <t>SEMICODO SANITARIO 4"</t>
  </si>
  <si>
    <t>SEMICODO SANITARIO 3"</t>
  </si>
  <si>
    <t>SEMICODO SANITARIO 2"</t>
  </si>
  <si>
    <t>SEMICODO SANITARIO 1 1/2"</t>
  </si>
  <si>
    <t>BUJE DE CAUCHO PARA SIFON LAVAPLATOS 2"</t>
  </si>
  <si>
    <t>BUJE DE CAUCHO PARA SIFON LAVAPLATOS 1 1/2"</t>
  </si>
  <si>
    <t>BUJE DE CAUCHO PARA SIFON LAVAMANOS 2X1"</t>
  </si>
  <si>
    <t>BUJE DE CAUCHO PARA SIFON LAVAMANOS 1 1/2X1"</t>
  </si>
  <si>
    <t>REJILLA PLASTICA 5X4</t>
  </si>
  <si>
    <t>REJILLA PLASTICA 4X3</t>
  </si>
  <si>
    <t>REJILLA PLASTICA 3X2</t>
  </si>
  <si>
    <t>SELLO DE LENGÜETA PARA SANITARIO</t>
  </si>
  <si>
    <t>SIFON EN P PARA LAVAPLATOS</t>
  </si>
  <si>
    <t>CANASTILLA 4"</t>
  </si>
  <si>
    <t>MEZCLADOR DE LAVAMANOS 4"</t>
  </si>
  <si>
    <t>MEZCLADOR DE LAVAMANOS 8"</t>
  </si>
  <si>
    <t>FLOTADOR PARA TANQUE 1/2"</t>
  </si>
  <si>
    <t>FLOTADOR PARA TANQUE 3/4"</t>
  </si>
  <si>
    <t>FLOTADOR PARA TANQUE 1"</t>
  </si>
  <si>
    <t>GIBAULT 4"</t>
  </si>
  <si>
    <t>GIBAULT 3"</t>
  </si>
  <si>
    <t>GIBAULT 2"</t>
  </si>
  <si>
    <t>REGISTRO DE PASO 1/2" TIPO MARIPOSA DE ALTA GALVANIZADO</t>
  </si>
  <si>
    <t>REGISTRO DE PASO 1" TIPO MARIPOSA DE ALTA PVC</t>
  </si>
  <si>
    <t>YEE REDUCCION SANITARIA 4X2</t>
  </si>
  <si>
    <t>MANGUERA PIP 1/2''</t>
  </si>
  <si>
    <t>RACORES DE 1/2 EN BRONCE MACHO CON TUERCA</t>
  </si>
  <si>
    <t>RACORES DE 1/2 EN BRONCE HEMBRA CON TUERCA</t>
  </si>
  <si>
    <t>UNIVERSAL 1/2'' CPVC</t>
  </si>
  <si>
    <t>UNIVERSAL DE 1/2 PARA AGUA CALIENTE/FRIA</t>
  </si>
  <si>
    <t>BUJE DE CAUCHO DE 2 X 1/2''</t>
  </si>
  <si>
    <t>BUJE DE CAUCHO DE 2 X 1''</t>
  </si>
  <si>
    <t>BUJE DE 1'' X1/2</t>
  </si>
  <si>
    <t>BUJE DE 3/4 X1/2</t>
  </si>
  <si>
    <t>CINTA TEFLÓN INDUSTRIAL 3/4</t>
  </si>
  <si>
    <t>SOLDADURA DE CPVC</t>
  </si>
  <si>
    <t>BROCHA CERDA MONA 5"</t>
  </si>
  <si>
    <t>BROCHA CERDA MONA 3"</t>
  </si>
  <si>
    <t>CINTA DE ENMASCARAR DE 24 MM X 40 MTS</t>
  </si>
  <si>
    <t xml:space="preserve">LLANA METALICA </t>
  </si>
  <si>
    <t>ESPATULA METALICA 5"</t>
  </si>
  <si>
    <t>VINILO BLANCO TIPO 1 SUPERLAVABLE X CUÑETE 5 GALONES</t>
  </si>
  <si>
    <t>VINILO BLANCO CORAZA CUÑETE X 5 GALONES</t>
  </si>
  <si>
    <t>VINILO GRIS BASALTO CUÑETE X 5 GALONES</t>
  </si>
  <si>
    <t>ESMALTE BLANCO</t>
  </si>
  <si>
    <t>ESMALTE NEGRO</t>
  </si>
  <si>
    <t>ESMALTE GRIS PLATA</t>
  </si>
  <si>
    <t xml:space="preserve">TRAFICO BLANCO </t>
  </si>
  <si>
    <t>TRAFICO AMARILLO X CUÑETE DE 5 GALONES</t>
  </si>
  <si>
    <t>TRAFICO NEGRO</t>
  </si>
  <si>
    <t>PINTURA EPOXICA AZUL MAR</t>
  </si>
  <si>
    <t>ESTUCO PLASTICO</t>
  </si>
  <si>
    <t>CINTA 90 METROS X 50 MM FIBRA DE VIDRIO</t>
  </si>
  <si>
    <t xml:space="preserve">MASILLA 5 GALONES JOINT COMPOUND  </t>
  </si>
  <si>
    <t>PISO LAMINADO CEREZO SILVESTRE 6 MM CAJA 2.92 M2</t>
  </si>
  <si>
    <t>ROLLO SUPERLON CORRUGADO 2MM, CADA UNIDAD MEDIDAD (1.20 X 10M =12M2)</t>
  </si>
  <si>
    <t xml:space="preserve">GUARDAESCOBA (SECCION ALTURA 6.8 CM  X 1.3 CM ANCHO ) 2.4M LONGITUD, </t>
  </si>
  <si>
    <t>RUEDAS PARA CARRETILLA</t>
  </si>
  <si>
    <t>MEK PEROXIDO</t>
  </si>
  <si>
    <t>ACIDO NITRICO GRADO INDUSTRIAL</t>
  </si>
  <si>
    <t>ADHESIVO COMPUESTO DE RETENCIÓN</t>
  </si>
  <si>
    <t xml:space="preserve">LIQUIDO REVELADOR DE ESCAPES </t>
  </si>
  <si>
    <t xml:space="preserve">ANTIPORO PARA SOLUCION ELECTROLITICA DE NIQUEL. </t>
  </si>
  <si>
    <t>ACIDO SULFURICO GRADO INDUSTRIAL</t>
  </si>
  <si>
    <t>NITRATO DE AMONIO</t>
  </si>
  <si>
    <t>ACELERADOR DE NIQUEL</t>
  </si>
  <si>
    <t xml:space="preserve">CARBONATO DE SODIO </t>
  </si>
  <si>
    <t>ADHESIVO INSTANTANEO</t>
  </si>
  <si>
    <t>REMOVEDOR DE MARCAS DE SUPERFICIE ESTÁTICA</t>
  </si>
  <si>
    <t>ABRILLANTADOR PARA SOLUCION ELECTROLITICA DE NIQUEL</t>
  </si>
  <si>
    <t>REMOVEDOR DE OXIDO</t>
  </si>
  <si>
    <t xml:space="preserve">CARBONATO DE POTASIO </t>
  </si>
  <si>
    <t>ACETONA GRADO ELECTRICO CMOS</t>
  </si>
  <si>
    <t>FLUIDO PARA BRUJULAS NAFTA</t>
  </si>
  <si>
    <t>ACONDICIONADOR  Y PROTECTOR QUIMICO PARA ALUMINIO</t>
  </si>
  <si>
    <t>GEL COAT</t>
  </si>
  <si>
    <t>SULFATO DE NIQUEL</t>
  </si>
  <si>
    <t>PREPARADOR DE SUPERFICIES - ACTIVADOR</t>
  </si>
  <si>
    <t>ENDURECEDOR PARA RESINA EPOXICA</t>
  </si>
  <si>
    <t>SODA CAUSTICA GRADO INDUSTRIAL</t>
  </si>
  <si>
    <t>OXIDO DE ALUMINIO GRANO 80  COLOR BLANCO</t>
  </si>
  <si>
    <t>OXIDO DE ALUMINIO GRANO 80  COLOR MARRON</t>
  </si>
  <si>
    <t>AGAMIX</t>
  </si>
  <si>
    <t>ACIDO SULFURICO GRADO TECNICO</t>
  </si>
  <si>
    <t>GEL COAT PARA INFUSION</t>
  </si>
  <si>
    <t>CARBONATO DE NIQUEL GRADO REACTIVO</t>
  </si>
  <si>
    <t xml:space="preserve">DICROMATO DE SODIO </t>
  </si>
  <si>
    <t>CLORURO DE NIQUEL GRADO INDUSTRIAL</t>
  </si>
  <si>
    <t xml:space="preserve">CIANURO DE COBRE </t>
  </si>
  <si>
    <t>METHYL-ETHYL-KETONE</t>
  </si>
  <si>
    <t xml:space="preserve">HIDROXIDO DE POTASIO </t>
  </si>
  <si>
    <t>NITROGENO LIQUIDO</t>
  </si>
  <si>
    <t>MEK METIL ETIL CETONA</t>
  </si>
  <si>
    <t>CARBONATO DE BARIO</t>
  </si>
  <si>
    <t>ACIDO CROMICO GRADO INDUSTRIAL</t>
  </si>
  <si>
    <t>ARGON</t>
  </si>
  <si>
    <t>ALCOHOL ISOPROPILICO 1</t>
  </si>
  <si>
    <t>OXIDO DE CADMIO GRADO INDUSTRIAL</t>
  </si>
  <si>
    <t>PROTECCION DE ALUMINIO</t>
  </si>
  <si>
    <t xml:space="preserve">THINNER </t>
  </si>
  <si>
    <t>INHIBIDOR DE CORROSION</t>
  </si>
  <si>
    <t>CIANURO DE PLATA GRADO INDUSTRIAL</t>
  </si>
  <si>
    <t>SAL OXIDANTE  FIJADORA DE COLOR  PARA PAVONADO (NITRATO DE SODIO)</t>
  </si>
  <si>
    <t>METIL ETIL CETONA</t>
  </si>
  <si>
    <t>ALCOHOL ISOPROPILICO 2</t>
  </si>
  <si>
    <t>REMOVEDOR</t>
  </si>
  <si>
    <t>FLUIDO DE PRUEBAS</t>
  </si>
  <si>
    <t>SOLUCION ELECTROLITICA</t>
  </si>
  <si>
    <t>THINER EXTRAFINO   P/N:  THINER EXTRAFINO</t>
  </si>
  <si>
    <t>ISOPROPILICO ALCOHOL   P/N:  ISOPROPILICO ALCOHOL</t>
  </si>
  <si>
    <t>ALUMIPREP   P/N:  ALUMIPREP 33</t>
  </si>
  <si>
    <t>ALODINE   P/N:  ALODINE 5700</t>
  </si>
  <si>
    <t>LIMPIADOR   P/N:  WD-40 SPRAY</t>
  </si>
  <si>
    <t xml:space="preserve">CARTUCHOS Y TONER </t>
  </si>
  <si>
    <t xml:space="preserve">TRAPOS </t>
  </si>
  <si>
    <t>LIMPIADORES DE AUTOMOTORES ( SHAMPOO)X GALON</t>
  </si>
  <si>
    <t>ESCOBAS PARA LAVADO DE VEHÍCULOS CERDAS SUAVES</t>
  </si>
  <si>
    <t>AMBIENTADORES DE VEHÍCULOS</t>
  </si>
  <si>
    <t>PROTECTORES PARA AUTOMOTORES ( SILICONA PARA DARLE BRILLO AL VEHICULO)X GALON</t>
  </si>
  <si>
    <t>COMPUESTOS DESENGRASANTES (DESENGRASANTE DE VEHICULOS)X GALON</t>
  </si>
  <si>
    <t>PROTECTORES PARA AUTOMOTORES ( CERA ) TARRO POT 200GR</t>
  </si>
  <si>
    <t xml:space="preserve">DESENGRASANTE NO SOLVENTE BIODEGRADABLE </t>
  </si>
  <si>
    <t>PAÑUELOS DE PAPEL PARA LIMPIEZA DE LENTES</t>
  </si>
  <si>
    <t>LIMPIADOR ESPUMOSO</t>
  </si>
  <si>
    <t>LIMPIADOR DESENGRASANTE (1)</t>
  </si>
  <si>
    <t>LIMPIADOR Y ACONDICIONADOR QUIMICO PARA ALUMINIO</t>
  </si>
  <si>
    <t>DESENGRASANTE ELECTROLITICO ANODICO</t>
  </si>
  <si>
    <t>PAÑO DE LIMPIEZA PARA TAREAS DELICADAS</t>
  </si>
  <si>
    <t>PAÑOS LIPIADORES NO TEJIDOS</t>
  </si>
  <si>
    <t>LIMPIADOR DESENGRASANTE (2)</t>
  </si>
  <si>
    <t>JABON PARA INYECTORES (1)</t>
  </si>
  <si>
    <t>DESENGRASANTE PARA RADIADORES</t>
  </si>
  <si>
    <t>CEPILLO DE BRONCE</t>
  </si>
  <si>
    <t>DESENGRASANTE PARA GENERADORES</t>
  </si>
  <si>
    <t>PAÑOS LIMPIADORES DE POLIESTER</t>
  </si>
  <si>
    <t>JABON PARA INYECTORES  (2)</t>
  </si>
  <si>
    <t>FRANELA EN RETAZOS</t>
  </si>
  <si>
    <t>JABON PARA LAVADO DE COMPRESORES</t>
  </si>
  <si>
    <t>LIMPIADOR LIBRE DE HYDROCARBUROS</t>
  </si>
  <si>
    <t>DESENGRASANTE ELECTROLITICO</t>
  </si>
  <si>
    <t>PAÑO ABSORBENTE</t>
  </si>
  <si>
    <t>ESPONJILLA ABRASIVA   P/N:  ESPONJILLA ABRASIVA MORADA POR ROYO DE 30 YARDAS 60 DENCHO O.5 ESPESOR</t>
  </si>
  <si>
    <t>PAÑO LIMPIADOR</t>
  </si>
  <si>
    <t>FRANELA EN RETAZOS   P/N:  FRANELA EN RETAZOS: FRANELA DE TAMAÑO 20CM X 20 CM Y TOTALMENTE COSIDA.  FRANELA EN RETAZOS X 50KG</t>
  </si>
  <si>
    <t>FILTRO ACEITE CAMIONETA TOYOTA RUNNER</t>
  </si>
  <si>
    <t>FILTRO DE AIRE CAMIONETA TOYOTA RUNNER</t>
  </si>
  <si>
    <t>FILTRO DE COMBUSTIBLE CAMIONETA TOYOTA RUNNER</t>
  </si>
  <si>
    <t>FILTRO DE ACEITE AMBULANCIA TIPO CAMIONETA NISSAN FRONTIER D22</t>
  </si>
  <si>
    <t>FILTRO DE AIRE AMBULANCIA TIPO CAMIONETA NISSAN FRONTIER D22</t>
  </si>
  <si>
    <t>FILTRO DE COMBUSTIBLE AMBULANCIA TIPO CAMIONETA NISSAN FRONTIER D22</t>
  </si>
  <si>
    <t>FILTRO DE ACEITE AUTOMOVIL TIPO SEDAN RENAULT LOGAN</t>
  </si>
  <si>
    <t>FILTRO DE AIRE AUTOMOVIL TIPO SEDAN RENAULT LOGAN</t>
  </si>
  <si>
    <t>FILTRO DE COMBUSTIBLE AUTOMOVIL TIPO SEDAN RENAULT LOGAN</t>
  </si>
  <si>
    <t>FILTRO DE ACEITE AUTOMOVIL TIPO SEDAN MAZDA 2</t>
  </si>
  <si>
    <t>FILTRO DE AIRE AUTOMOVIL TIPO SEDAN MAZDA 2</t>
  </si>
  <si>
    <t>FILTRO DE COMBUSTIBLE AUTOMOVIL TIPO SEDAN MAZDA 2</t>
  </si>
  <si>
    <t>FILTRO DE ACEITE AUTOMOVIL CHEVROLET AVEO</t>
  </si>
  <si>
    <t>FILTRO DE AIRE AUTOMOVIL CHEVROLET AVEO</t>
  </si>
  <si>
    <t>FILTRO DE COMBUSTIBLE AUTOMOVIL CHEVROLET AVEO</t>
  </si>
  <si>
    <t>FILTRO DE AIRE TOYOTA LAND CRUISER</t>
  </si>
  <si>
    <t>FILTRO DE COMBUSTIBLE TOYOTA LAND CRUISER</t>
  </si>
  <si>
    <t>FILTRO DE ACEITE TOYOTA LAND CRUISER</t>
  </si>
  <si>
    <t>FILTRO DE ACEITE CAMPERO MITSUBISHI MONTERO</t>
  </si>
  <si>
    <t>FILTRO DE AIRE CAMPERO MITSUBISHI MONTERO</t>
  </si>
  <si>
    <t>FILTRO DE COMBUSTIBLE CAMPERO MITSUBISHI MONTERO</t>
  </si>
  <si>
    <t>FILTRO DE AIRE CAMIONETA CHEVROLET D-MAX</t>
  </si>
  <si>
    <t>FILTRO DE COMBUSTIBLE CAMIONETA CHEVROLET D-MAX</t>
  </si>
  <si>
    <t>FILTRO DE ACEITE CAMIONETA CHEVROLET D-MAX</t>
  </si>
  <si>
    <t>FILTRO DE ACEITE PLANTA PERKINS ROSTA 3/4 16 LINEAS REF 2654403</t>
  </si>
  <si>
    <t>FILTRO DE COMBUSTIBLE PLANTA PERKINS REFERENCIA 110444T62</t>
  </si>
  <si>
    <t>FILTRO TRAMPA CAMIONETA MAZDA BT-50</t>
  </si>
  <si>
    <t>FILTRO DE ACEITE CAMIONETA MAZDA BT-50</t>
  </si>
  <si>
    <t>FILTRO DE AIRE CAMIONETA MAZDA BT-50</t>
  </si>
  <si>
    <t>FILTRO DE COMBUSTIBLE MAZDA BT-50</t>
  </si>
  <si>
    <t>FILTRO DE AIRE CAMIONETA VANS VOLKSWAGEN TRANSPORTER</t>
  </si>
  <si>
    <t>FILTRO DE ACEITE CAMIONETA VANS VOLKSWAGEN TRANSPORTER</t>
  </si>
  <si>
    <t>FILTRO DE COMBUSTIBLE CAMIONETA VANS VOLKSWAGEN</t>
  </si>
  <si>
    <t>FILTRO DE AIRE BUS CHEVROLET NQR</t>
  </si>
  <si>
    <t>FILTRO DE COMBUSTIBLE BUS CHEVROLET NQR</t>
  </si>
  <si>
    <t>FILTRO DE ACEITE BUS CHEVROLET NQR</t>
  </si>
  <si>
    <t>FILTRO DE AIRE CAMION CHEVROLET NPR</t>
  </si>
  <si>
    <t>FILTRO DE COMBUSTIBLE CAMION CHEVROLET NPR</t>
  </si>
  <si>
    <t>FILTRO DE TRAMPA CAMION CHEVROLET NPR</t>
  </si>
  <si>
    <t>FILTRO DE ACEITE CAMION CHEVROLET NPR</t>
  </si>
  <si>
    <t>FILTRO DE AIRE CAMION CANTER MITSUBISHI</t>
  </si>
  <si>
    <t>FILTRO DE ACEITE CAMION CANTER MITSUBISHI</t>
  </si>
  <si>
    <t>FILTRO DE COMBUSTIBLE CAMION CANTER MITSUBISHI</t>
  </si>
  <si>
    <t>FILTRO DE COMBUSTIBLE CAMION FURGON CHEVROLET NPR</t>
  </si>
  <si>
    <t>FILTRO DE AIRE CAMION FURGON CHEVROLET NPR</t>
  </si>
  <si>
    <t>FILTRO DE ACEITE CAMION FURGON CHEVROLET NPR</t>
  </si>
  <si>
    <t>FILTRO DE AIRE CARROTANQUE CHEVROLET FVR</t>
  </si>
  <si>
    <t>FILTRO DE ACEITE CARROTANQUE CHEVROLET FVR</t>
  </si>
  <si>
    <t>FILTRO DE COMBUSTIBLE CARROTANQUE CHEVROLET FVR</t>
  </si>
  <si>
    <t>FILTRO TRAMPA CARROTANQUE CHEVROLET FVR</t>
  </si>
  <si>
    <t>FILTRO DE AIRE TRACTOCAMION IVECO</t>
  </si>
  <si>
    <t>FILTRO DE ACEITE TRACTOCAMION IVECO</t>
  </si>
  <si>
    <t>FILTRO DE COMBUSTIBLE TRACTOCAMION IVECO</t>
  </si>
  <si>
    <t>FILTRO DE COMBUSTIBLE TRACTOR AGRICOLA JOHN DEERE</t>
  </si>
  <si>
    <t>FILTRO DE ACEITE TRACTOR AGRICOLA JOHN DEERE</t>
  </si>
  <si>
    <t>FILTRO DE AIRE EXTERNO TRACTOR AGRICOLA JOHN DEERE</t>
  </si>
  <si>
    <t>FILTRO DE AIRE INTERNO TRACTOR AGRICOLA JOHN DEERE</t>
  </si>
  <si>
    <t>JUEGO DE PASTILLAS DELANTERAS CAMIONETA VANS WOLKSWAGEN</t>
  </si>
  <si>
    <t>JUEGO DE PASTILLAS TRASERAS CAMIONETA VANS WOLKSWAGEN</t>
  </si>
  <si>
    <t>JUEGO DE PASTILLAS CAMIONETA TOYOTA RUNNER</t>
  </si>
  <si>
    <t>JUEGO DE PASTILLAS CAMIONETA CHEVROLET D-MAX</t>
  </si>
  <si>
    <t>FILTRO DE ACEITE CARROTANQUE CHEVROLET KODIAK</t>
  </si>
  <si>
    <t>FILTRO DE AIRE CARROTANQUE CHEVROLET KODIAK</t>
  </si>
  <si>
    <t>FILTRO DE COMBUSTIBLE CARROTANQUE CHEVROLET KODIAK</t>
  </si>
  <si>
    <t>FILTRO DE AIRE CAMIONETA JEEP CHEROKEE</t>
  </si>
  <si>
    <t>FILTRO DE ACEITE CAMIONETA JEEP CHEROKEE</t>
  </si>
  <si>
    <t>FILTRO DE COMBUSTIBLE CAMIONETA JEEP CHEROKEE</t>
  </si>
  <si>
    <t>FILTRO DE ACEITE CAMIONETA BLAZER</t>
  </si>
  <si>
    <t>FILTRO DE AIRE CAMIONETA BLAZER</t>
  </si>
  <si>
    <t>FILTRO DE COMBUSTIBLE CAMIONETA BLAZER</t>
  </si>
  <si>
    <t>FILTRO DE AIRE CAMIONETA NISSAN D21</t>
  </si>
  <si>
    <t>FILTRO DE ACEITE CAMIONETA NISSAN D21</t>
  </si>
  <si>
    <t>FILTRO DE COMBUSTIBLE CAMIONETA NISSAN D21</t>
  </si>
  <si>
    <t>FILTRO DE AIRE BUS HYUNDAI HD-120</t>
  </si>
  <si>
    <t>FILTRO DE ACEITE BUS HYUNDAI HD-120</t>
  </si>
  <si>
    <t>FILTRO DE COMBUSTIBLE BUS HYUNDAI HD-120</t>
  </si>
  <si>
    <t>JUEGO DE BANDAS AMBULANCIA NISSAN FRONTIER D22</t>
  </si>
  <si>
    <t>JUEGO DE PASTILLAS CAMIONETA MAZDA BT-50</t>
  </si>
  <si>
    <t>JUEGO DE BANDAS CAMIONETA MAZDA BT-50</t>
  </si>
  <si>
    <t>JUEGO DE PASTILLAS AMBULANCIA NISSAN FRONTIER D22</t>
  </si>
  <si>
    <t>JUEGO DE BANDAS AUTOMOVIL CHEVROLET AVEO</t>
  </si>
  <si>
    <t>JUEGO DE PASTILLAS AUTOMOVIL CHEVROLET AVEO</t>
  </si>
  <si>
    <t>JUEGO DE BANDAS CAMPERO MITSUBISHI MONTERO</t>
  </si>
  <si>
    <t>JUEGO DE PASTILLAS CAMPERO MITSUBISHI MONTERO</t>
  </si>
  <si>
    <t xml:space="preserve">JUEGO DE BANDAS CAMION CHEVROLET NPR </t>
  </si>
  <si>
    <t>JUEGO DE PASTILLAS CAMION CHEVROLET NPR</t>
  </si>
  <si>
    <t>JUEGO DE BANDAS AUTOMOVIL MAZDA 2</t>
  </si>
  <si>
    <t>JUEGO DE PASTILLAS AUTOMOVIL MAZDA 2</t>
  </si>
  <si>
    <t>JUEGO DE BANDAS CAMIONETA CHEROKEE</t>
  </si>
  <si>
    <t>JUEGO DE PASTILLAS CAMIONETA CHEROKKE</t>
  </si>
  <si>
    <t>BOMBILLOS ALOGENOS DE 24 VOLTIOS CARROTANQUE FVR</t>
  </si>
  <si>
    <t>BOMBILLOSALOGENOS DE 24 VOLTIOS CHEVROLET NPR</t>
  </si>
  <si>
    <t>BATERIA 27-1000</t>
  </si>
  <si>
    <t>BATERIA 31H-1150</t>
  </si>
  <si>
    <t>BATERIA 42D-680ES</t>
  </si>
  <si>
    <t>BATERIA 4D-1350</t>
  </si>
  <si>
    <t xml:space="preserve">INSERTOS ALESADOR </t>
  </si>
  <si>
    <t>INSERTOS INTERCAMBIABLES (1)</t>
  </si>
  <si>
    <t>INSERTOS INTERCAMBIABLES (2)</t>
  </si>
  <si>
    <t>INSERTOS INTERCAMBIABLES (3)</t>
  </si>
  <si>
    <t xml:space="preserve">INSERTOS PLANEADORA </t>
  </si>
  <si>
    <t>ANILLO DE BOQUILLA DE AIRE SATA 1000</t>
  </si>
  <si>
    <t>PINES 1</t>
  </si>
  <si>
    <t>PINES 2</t>
  </si>
  <si>
    <t>PINES 3</t>
  </si>
  <si>
    <t>ANILLO DE DISTRIBUCION 1</t>
  </si>
  <si>
    <t>ANILLO DE DISTRIBUCION 2</t>
  </si>
  <si>
    <t>BROCA DE 5/32</t>
  </si>
  <si>
    <t>BOQUILLA CERAMICA NO.4</t>
  </si>
  <si>
    <t>BOQUILLA CERAMICA NO.5</t>
  </si>
  <si>
    <t>BOQUILLA CERAMICA NO.6</t>
  </si>
  <si>
    <t>BOQUILLA CERAMICA NO.7</t>
  </si>
  <si>
    <t>BOQUILLA CERAMICA NO.8</t>
  </si>
  <si>
    <t>RACHET REPAIR KIT 1</t>
  </si>
  <si>
    <t>RACHET REPAIR KIT 2</t>
  </si>
  <si>
    <t>RACHET REPAIR KIT 3</t>
  </si>
  <si>
    <t>RACHET REPAIR KIT 4</t>
  </si>
  <si>
    <t xml:space="preserve">KITMANG OSMOSIS KIT MANGUERAS </t>
  </si>
  <si>
    <t>PUNTAS DE PRUEBA PARA MULTIMETRO FLUKE</t>
  </si>
  <si>
    <t>PORTA TUNGSTENO DE 1/8</t>
  </si>
  <si>
    <t>ANILLO DE BOQUILLA DE AIRE SATA 4000</t>
  </si>
  <si>
    <t>DIFUSOR DE GAS</t>
  </si>
  <si>
    <t>PUNTA CONTACTO ALUMINIO 1.2 (6905)</t>
  </si>
  <si>
    <t>DIFUSOR PARA ANTORCHA TIG CS310A (4)</t>
  </si>
  <si>
    <t>FILTRO DE ACEITE</t>
  </si>
  <si>
    <t>BOQUILLA CERAMICA 9-8218</t>
  </si>
  <si>
    <t>DIFUSOR PARA ANTORCHA TIG CS310A (3)</t>
  </si>
  <si>
    <t>ANILLO AISLANTE BAQUELITA</t>
  </si>
  <si>
    <t>ANILLO DE FIJACION</t>
  </si>
  <si>
    <t>DIFUSOR PARA ANTORCHA TIG CS310A (2)</t>
  </si>
  <si>
    <t>BROCA DE COBALTO 3/32</t>
  </si>
  <si>
    <t>PUNTA CONTACTO ACERO 1.2 (6902)</t>
  </si>
  <si>
    <t>DIFUSOR PARA ANTORCHA TIG CS310A (1)</t>
  </si>
  <si>
    <t>BOQUILLA 80AMP 9-8211</t>
  </si>
  <si>
    <t>BOQUILLA AL 4000 ( 6897)</t>
  </si>
  <si>
    <t>VASO PARA PISTOLA  (1)</t>
  </si>
  <si>
    <t>PROTECTOR DE CHISPA</t>
  </si>
  <si>
    <t>VASO PARA PISTOLA  (2)</t>
  </si>
  <si>
    <t>PORTA TUNGSTENO DE 0,040</t>
  </si>
  <si>
    <t>PORTA TUNGSTENO DE 1/16"</t>
  </si>
  <si>
    <t>PORTA TUNGSTENO DE 3/32"</t>
  </si>
  <si>
    <t>STAR CARDRIGE 9-8213</t>
  </si>
  <si>
    <t>PROTECTOR DE INTERRUPTOR DE 2 POSICIONES</t>
  </si>
  <si>
    <t>KIT DE MANTENIMIENTO DE BOMBA HIDRAULICA</t>
  </si>
  <si>
    <t>BOQUILLA 100AMP 9-8212</t>
  </si>
  <si>
    <t>BOQUILLA 60AMP 9-8210</t>
  </si>
  <si>
    <t>MANOMETRO PARA EXTINTOR</t>
  </si>
  <si>
    <t>MEMBRANA DE OSMOSIS INVERSA</t>
  </si>
  <si>
    <t>CARTUCHO POLYGARD-CT 1 MICRA DE PORO NOMINAL,</t>
  </si>
  <si>
    <t xml:space="preserve">CARTUCHO POLYGARD-CT 10 MICRA DE PORO NOMINAL, </t>
  </si>
  <si>
    <t>CARTUCHOS MILLIPORE POLYGARD-CT,</t>
  </si>
  <si>
    <t xml:space="preserve">BOBINA PARA CORRIENTES </t>
  </si>
  <si>
    <t>BOMBA Y VALVULA DE PUNTO DE VACIO INTEGRADA</t>
  </si>
  <si>
    <t>FRESAS  1/8"</t>
  </si>
  <si>
    <t xml:space="preserve">MODULO DE PURIFICACION </t>
  </si>
  <si>
    <t>VALVULA DE VACIO</t>
  </si>
  <si>
    <t>FRESAS  1/4"</t>
  </si>
  <si>
    <t>JUEGO DE GUAYAS PARA TENSIOMETROS</t>
  </si>
  <si>
    <t>RELEVO   P/N:  227-28-5A</t>
  </si>
  <si>
    <t>SELLO   P/N:  110-032-1</t>
  </si>
  <si>
    <t>MONTANTE   P/N:  41531</t>
  </si>
  <si>
    <t>CONECTOR   P/N:  30-119-3</t>
  </si>
  <si>
    <t>PERNO   P/N:  CR3243-4-3</t>
  </si>
  <si>
    <t>LUZ DE POSICION DE TAILBOOM   P/N:  01-0770966-00</t>
  </si>
  <si>
    <t>PERNO   P/N:  CR3243-4-2</t>
  </si>
  <si>
    <t>REMACHE   P/N:  CR3243-4-01</t>
  </si>
  <si>
    <t>RELEVO   P/N:  MS24149-D1</t>
  </si>
  <si>
    <t>SELLO   P/N:  110-023-11</t>
  </si>
  <si>
    <t>ARANDELAS   P/N:  140-001-1</t>
  </si>
  <si>
    <t>RELEVO   P/N:  110-077D1</t>
  </si>
  <si>
    <t>ABRAZADERA   P/N:  MS21919WDG7</t>
  </si>
  <si>
    <t>PERNO   P/N:  NAS1354D-S7S15</t>
  </si>
  <si>
    <t>LUZ DE NAVEGACION ROJA   P/N:  01-0270880-02  /  01-0771105-04</t>
  </si>
  <si>
    <t>LUZ DE NAVEGACION VERDE   P/N:  01-0270880-01  / 01-0771105-03</t>
  </si>
  <si>
    <t>CIRCUITO   P/N:  MS25244-10</t>
  </si>
  <si>
    <t>CONECTOR   P/N:  30-059-1A</t>
  </si>
  <si>
    <t>ABRAZADERA   P/N:  MS21919WDG8</t>
  </si>
  <si>
    <t>BROCHE   P/N:  90-030-06A3</t>
  </si>
  <si>
    <t>CONECTOR   P/N:  30-059-1F</t>
  </si>
  <si>
    <t>LAMINA   P/N:  LAMINA 2024T3 1.2 X 3 METROS 0.050</t>
  </si>
  <si>
    <t>SELLO   P/N:  110-019-1</t>
  </si>
  <si>
    <t>INTERRUPTOR   P/N:  MS25125-C3</t>
  </si>
  <si>
    <t>ABRAZADERA   P/N:  MS21919WDG13</t>
  </si>
  <si>
    <t>CONECTOR   P/N:  MS3450K36-6S</t>
  </si>
  <si>
    <t>TUERCA   P/N:  MS21042L3</t>
  </si>
  <si>
    <t>RELEVO   P/N:  MS24172D1</t>
  </si>
  <si>
    <t>LUZ (VERDE)   P/N:  MS25010B11A327</t>
  </si>
  <si>
    <t>RELEVO   P/N:  MS24568-D1</t>
  </si>
  <si>
    <t>RIEL ENGANCHE   P/N:  80-011-P909O</t>
  </si>
  <si>
    <t>RIEL ENGANCHE   P/N:  80-011-P9F09O</t>
  </si>
  <si>
    <t>CONECTOR   P/N:  MS3110E8-4S  /  M39029/10-140</t>
  </si>
  <si>
    <t>CONECTOR   P/N:  30-085-3</t>
  </si>
  <si>
    <t>ABRAZADERA   P/N:  MS21919WDG4</t>
  </si>
  <si>
    <t>SELLO   P/N:  110-015-015-3</t>
  </si>
  <si>
    <t>ABRAZADERA   P/N:  MS21919WDG3</t>
  </si>
  <si>
    <t>CIRCUITO   P/N:  MS25244-2</t>
  </si>
  <si>
    <t>CIRCUITO   P/N:  MS25244-35</t>
  </si>
  <si>
    <t>CIRCUITO   P/N:  MS25244-7½</t>
  </si>
  <si>
    <t>PERNO   P/N:  CR3243-4-5</t>
  </si>
  <si>
    <t>RELEVO   P/N:  110-049-3</t>
  </si>
  <si>
    <t>CONECTOR   P/N:  30-062-1</t>
  </si>
  <si>
    <t>RIEL ENGANCHE   P/N:  3590-H320</t>
  </si>
  <si>
    <t>COLLAR   P/N:  HL87W5</t>
  </si>
  <si>
    <t>CONECTOR   P/N:  30-044-4A</t>
  </si>
  <si>
    <t>TUERCA   P/N:  MS21044D3</t>
  </si>
  <si>
    <t>CONECTOR   P/N:  030-00134-0000</t>
  </si>
  <si>
    <t>RELEVO   P/N:  MS24171-D1</t>
  </si>
  <si>
    <t>CIRCUITO   P/N:  MS25244-1</t>
  </si>
  <si>
    <t>CIRCUITO   P/N:  MS25244-3</t>
  </si>
  <si>
    <t>CONECTOR   P/N:  M39029/86-463</t>
  </si>
  <si>
    <t>PERNO   P/N:  NAS1353DS7S04D</t>
  </si>
  <si>
    <t>CONECTOR   P/N:  TBF-12S-51PS</t>
  </si>
  <si>
    <t>ABRAZADERA   P/N:  MS21919WDG12</t>
  </si>
  <si>
    <t>PERNO   P/N:  NAS1354D-S7S20D</t>
  </si>
  <si>
    <t>CIRCUITO   P/N:  MS25244-5</t>
  </si>
  <si>
    <t>ABRAZADERA   P/N:  MS21919WDG14</t>
  </si>
  <si>
    <t>ABRAZADERA   P/N:  MS21919WDG6</t>
  </si>
  <si>
    <t>INTERRUPTOR   P/N:  C100E2-39</t>
  </si>
  <si>
    <t>ABRAZADERA   P/N:  MS21919WDG5</t>
  </si>
  <si>
    <t>CONECTOR   P/N:  30-044-4F</t>
  </si>
  <si>
    <t>CONECTOR   P/N:  30-175-5S</t>
  </si>
  <si>
    <t>SELLO   P/N:  110-071-1</t>
  </si>
  <si>
    <t>LAMINA   P/N:  LAMINA 7075T6 1.2 X 3 METROS 0.063</t>
  </si>
  <si>
    <t>CAPUCHA   P/N:  990-000026-3</t>
  </si>
  <si>
    <t>CONECTOR   P/N:  MS3106R32-6S</t>
  </si>
  <si>
    <t>LUZ POSICION   P/N:  EGD-0930-3</t>
  </si>
  <si>
    <t>PERNO   P/N:  PFSC35-38A</t>
  </si>
  <si>
    <t>ABRAZADERA   P/N:  MS21919WCH2</t>
  </si>
  <si>
    <t>CONECTOR   P/N:  030-1176-00</t>
  </si>
  <si>
    <t>CONECTOR   P/N:  MRAC-26SJTC6H8</t>
  </si>
  <si>
    <t>INTERRUPTOR   P/N:  120-071-1</t>
  </si>
  <si>
    <t>CONECTOR   P/N:  30-175-1S</t>
  </si>
  <si>
    <t>LAMINA   P/N:  LAMINA 7075T6 1.2 X 3 METROS 0.040</t>
  </si>
  <si>
    <t>ESPACIADOR   P/N:  50-008RF2</t>
  </si>
  <si>
    <t>CONECTOR   P/N:  30-060-1B</t>
  </si>
  <si>
    <t>ABRAZADERA   P/N:  MS21919WCH3</t>
  </si>
  <si>
    <t>LAMINA   P/N:  LAMINA 7075T6 1.2 X 3 METROS 0.050</t>
  </si>
  <si>
    <t>INTERRUPTOR   P/N:  AN3022-2</t>
  </si>
  <si>
    <t>LAMINA   P/N:  LAMINA 7075T6 1.2 X 3 METROS 0.032</t>
  </si>
  <si>
    <t>LAMINA   P/N:  LAMINA 7075T6 1.2 X 3 METROS 0.025</t>
  </si>
  <si>
    <t>ABRAZADERA   P/N:  MS21919WDG10</t>
  </si>
  <si>
    <t>LAMINA   P/N:  LAMINA ACERO INOXIDABLE 0,063</t>
  </si>
  <si>
    <t>CONECTOR   P/N:  MRAC-26SJTC6H-8</t>
  </si>
  <si>
    <t>INTERRUPTOR   P/N:  MS25002-1</t>
  </si>
  <si>
    <t>INTERRUPTOR   P/N:  MS25105-21</t>
  </si>
  <si>
    <t>CONECTOR   P/N:  30-060-1F</t>
  </si>
  <si>
    <t>SILICONA EN TUBO   P/N:  SILICONA ROJA ALTA TEMPERATURA</t>
  </si>
  <si>
    <t>LAMINA   P/N:  LAMINA 2024T3 1.2 X 3 METROS 0.040</t>
  </si>
  <si>
    <t>LAMINA   P/N:  LAMINA 2024T3 1.2 X 3 METROS 0.063</t>
  </si>
  <si>
    <t>INTERRUPTOR   P/N:  2PB744T</t>
  </si>
  <si>
    <t>CIRCUITO   P/N:  MS25244-15</t>
  </si>
  <si>
    <t>CIRCUITO   P/N:  MS25244-20</t>
  </si>
  <si>
    <t>CIRCUITO   P/N:  MS25244-25</t>
  </si>
  <si>
    <t>TUERCA   P/N:  MS21042L4</t>
  </si>
  <si>
    <t>CONECTOR   P/N:  PC-205-A-10</t>
  </si>
  <si>
    <t>LAMINA   P/N:  LAMINA 2024T3 1.2 X 3 METROS 0.032</t>
  </si>
  <si>
    <t>INTERRUPTOR   P/N:  MS25/05-21</t>
  </si>
  <si>
    <t>CONECTOR   P/N:  MS3126E20-39S</t>
  </si>
  <si>
    <t>CONECTOR   P/N:  MS25182-3</t>
  </si>
  <si>
    <t>ADAPTADOR   P/N:  1-891-1</t>
  </si>
  <si>
    <t>INTERRUPTOR   P/N:  100E2-39</t>
  </si>
  <si>
    <t>CONECTOR   P/N:  30-069-1B</t>
  </si>
  <si>
    <t>LAMINA   P/N:  LAMINA 2024T3 1.2 X 3 METROS 0.025</t>
  </si>
  <si>
    <t>CONECTOR   P/N:  30-060-1A</t>
  </si>
  <si>
    <t>TERMINAL   P/N:  MS25036-149</t>
  </si>
  <si>
    <t>CONECTOR   P/N:  MS3456W36-6P</t>
  </si>
  <si>
    <t>ESPACIADOR   P/N:  D436-37</t>
  </si>
  <si>
    <t>CONECTOR   P/N:  MS3400R18-1S</t>
  </si>
  <si>
    <t>CONECTOR   P/N:  UG1786/U</t>
  </si>
  <si>
    <t>ABRAZADERA   P/N:  MS21919H4</t>
  </si>
  <si>
    <t>CONECTOR   P/N:  165-61-1008</t>
  </si>
  <si>
    <t>MONTANTE   P/N:  MS21069L3</t>
  </si>
  <si>
    <t>CONECTOR   P/N:  MS3456K8S-1S</t>
  </si>
  <si>
    <t>CONECTOR   P/N:  MS3456KT28-21P</t>
  </si>
  <si>
    <t>ESPACIADOR   P/N:  D436-36</t>
  </si>
  <si>
    <t>CONECTOR   P/N:  PC-205-B-10</t>
  </si>
  <si>
    <t>INTERRUPTOR   P/N:  MS25002-2</t>
  </si>
  <si>
    <t>CONECTOR   P/N:  030-00005-0000</t>
  </si>
  <si>
    <t>CONECTOR   P/N:  MS3456KT8S-1S</t>
  </si>
  <si>
    <t>TERMINAL   P/N:  MS27212-1-12</t>
  </si>
  <si>
    <t>TERMINAL   P/N:  MS25036-103</t>
  </si>
  <si>
    <t>TERMINAL   P/N:  MS25036-101</t>
  </si>
  <si>
    <t>RIEL ENGANCHE   P/N:  MS35489-17</t>
  </si>
  <si>
    <t>CONECTOR   P/N:  MS3450KT28-21S</t>
  </si>
  <si>
    <t>ESPACIADOR   P/N:  50-008RF5</t>
  </si>
  <si>
    <t>CONECTOR   P/N:  MS3450KT36-6S</t>
  </si>
  <si>
    <t>ESPACIADOR   P/N:  NAS43DP-32</t>
  </si>
  <si>
    <t>INTERRUPTOR   P/N:  212-075-264-1</t>
  </si>
  <si>
    <t>TERMINAL   P/N:  MS25036-102</t>
  </si>
  <si>
    <t>TUERCA   P/N:  MS21044LN4</t>
  </si>
  <si>
    <t>CONECTOR   P/N:  MS3470W22-53S</t>
  </si>
  <si>
    <t>CONECTOR   P/N:  MS3406R16S-8S</t>
  </si>
  <si>
    <t>CONECTOR   P/N:  MS3506-1</t>
  </si>
  <si>
    <t>TERMINAL   P/N:  MS25036-136</t>
  </si>
  <si>
    <t>CONECTOR   P/N:  MS3476W22-53P</t>
  </si>
  <si>
    <t>CONECTOR   P/N:  MS3116E16-26P</t>
  </si>
  <si>
    <t>RIEL ENGANCHE   P/N:  MS35489-11</t>
  </si>
  <si>
    <t>CONECTOR   P/N:  MS3456W12S-3S</t>
  </si>
  <si>
    <t>CONECTOR   P/N:  MS3470W20-41S</t>
  </si>
  <si>
    <t>INTERRUPTOR   P/N:  MS25028-2</t>
  </si>
  <si>
    <t>LAMINA   P/N:  LAMINA DE CAUCHO1,20 X 7 X 0,5</t>
  </si>
  <si>
    <t>CONECTOR   P/N:  MS3110E16-26S</t>
  </si>
  <si>
    <t>TORNILLO   P/N:  MS27039-1-08</t>
  </si>
  <si>
    <t>CONECTOR   P/N:  MS3476W12-10SX</t>
  </si>
  <si>
    <t>CONECTOR   P/N:  MS3476W20-41P</t>
  </si>
  <si>
    <t>CONECTOR   P/N:  M3416-14EN</t>
  </si>
  <si>
    <t>CONECTOR   P/N:  MS3476W18-32SY</t>
  </si>
  <si>
    <t>INTERRUPTOR   P/N:  212-075-266-001</t>
  </si>
  <si>
    <t>INTERRUPTOR   P/N:  MS25201-6</t>
  </si>
  <si>
    <t>CONECTOR   P/N:  030-01173-0000</t>
  </si>
  <si>
    <t>ARANDELAS   P/N:  NAS1149D0332J</t>
  </si>
  <si>
    <t>ARANDELAS   P/N:  NAS1149D0463J</t>
  </si>
  <si>
    <t>CONECTOR   P/N:  231</t>
  </si>
  <si>
    <t>CONECTOR   P/N:  MS3406R12S-3S</t>
  </si>
  <si>
    <t>CONECTOR   P/N:  MS3406R16S-1P</t>
  </si>
  <si>
    <t>ADAPTADOR   P/N:  30-067-1F</t>
  </si>
  <si>
    <t>CONECTOR   P/N:  MS3450K16S-1S</t>
  </si>
  <si>
    <t>CONECTOR   P/N:  MS3456K16S-1P</t>
  </si>
  <si>
    <t>RESISTENCIA   P/N:  110-166-1</t>
  </si>
  <si>
    <t>BALINERA   P/N:  MS27643-5</t>
  </si>
  <si>
    <t>ABRAZADERA   P/N:  MS21919H6</t>
  </si>
  <si>
    <t>CONECTOR   P/N:  CS3106A12S-51P</t>
  </si>
  <si>
    <t>CONECTOR   P/N:  MS3406R14S-2SX</t>
  </si>
  <si>
    <t>INTERRUPTOR   P/N:  MS25103-31</t>
  </si>
  <si>
    <t>INTERRUPTOR   P/N:  MS25201-5</t>
  </si>
  <si>
    <t>TERMINAL   P/N:  MS25036-107</t>
  </si>
  <si>
    <t>CONECTOR   P/N:  MS3476W14-19PW</t>
  </si>
  <si>
    <t>TERMINAL   P/N:  MS25036-104</t>
  </si>
  <si>
    <t>CONECTOR   P/N:  31-065-J422</t>
  </si>
  <si>
    <t>CONECTOR   P/N:  31-065-J427</t>
  </si>
  <si>
    <t>INTERRUPTOR   P/N:  MS25089-5AR</t>
  </si>
  <si>
    <t>CONECTOR   P/N:  MS3456W10SL-3S</t>
  </si>
  <si>
    <t>INTERRUPTOR   P/N:  MS24524-23</t>
  </si>
  <si>
    <t>INTERRUPTOR   P/N:  MS25201-7</t>
  </si>
  <si>
    <t>CONECTOR   P/N:  MS3456W24-20S</t>
  </si>
  <si>
    <t>BALINERA   P/N:  MS27643-4</t>
  </si>
  <si>
    <t>CONECTOR   P/N:  MS3456W22-14S</t>
  </si>
  <si>
    <t>LAMINA   P/N:  LAMINA GALVANIZADO 0,025</t>
  </si>
  <si>
    <t>CONECTOR   P/N:  M9177/5-2</t>
  </si>
  <si>
    <t>CONECTOR   P/N:  MS3450828-21S</t>
  </si>
  <si>
    <t>CONECTOR   P/N:  MS3476W12-10SW</t>
  </si>
  <si>
    <t>CONECTOR   P/N:  MS3476W12-10SY</t>
  </si>
  <si>
    <t>CONECTOR   P/N:  MS3456W14S-5S</t>
  </si>
  <si>
    <t>CONECTOR   P/N:  MS3470W16-26S</t>
  </si>
  <si>
    <t>CONECTOR   P/N:  AN3115-1</t>
  </si>
  <si>
    <t>PERNO   P/N:  MS24665-155</t>
  </si>
  <si>
    <t>CONECTOR   P/N:  MS3476W16-26P</t>
  </si>
  <si>
    <t>INTERRUPTOR   P/N:  MS25201-4</t>
  </si>
  <si>
    <t>INTERRUPTOR   P/N:  MS24660-23G</t>
  </si>
  <si>
    <t>BALINERA   P/N:  MS27643-3</t>
  </si>
  <si>
    <t>CONECTOR   P/N:  MS3126E10-6S</t>
  </si>
  <si>
    <t>CONECTOR   P/N:  MS3126E12-10P</t>
  </si>
  <si>
    <t>CONECTOR   P/N:  MS3456W20-27S</t>
  </si>
  <si>
    <t>CONECTOR   P/N:  MS3476W24-61S</t>
  </si>
  <si>
    <t>CONECTOR   P/N:  MS3456W14S-9S</t>
  </si>
  <si>
    <t>TERMINAL   P/N:  MS25036-108</t>
  </si>
  <si>
    <t>CONECTOR   P/N:  MS3450W18-1S</t>
  </si>
  <si>
    <t>CONECTOR   P/N:  MS3470W14-19S</t>
  </si>
  <si>
    <t>CONECTOR   P/N:  MS3470W22-55S</t>
  </si>
  <si>
    <t>CONECTOR   P/N:  MS3476W14-19P</t>
  </si>
  <si>
    <t>INTERRUPTOR   P/N:  406-1300</t>
  </si>
  <si>
    <t>TERMINAL   P/N:  MS27212-1-7</t>
  </si>
  <si>
    <t>CONECTOR   P/N:  MS3106R14S-5S</t>
  </si>
  <si>
    <t>CONECTOR   P/N:  MS3122E20-39P</t>
  </si>
  <si>
    <t>CONECTOR   P/N:  M3416-12EN</t>
  </si>
  <si>
    <t>CONECTOR   P/N:  MS3456W18-1S</t>
  </si>
  <si>
    <t>CONECTOR   P/N:  MS3476W22-55P</t>
  </si>
  <si>
    <t>CONECTOR   P/N:  MS3456W18-1P</t>
  </si>
  <si>
    <t>CONECTOR   P/N:  M3416-10EN</t>
  </si>
  <si>
    <t>CONECTOR   P/N:  D38999/26WD15SN</t>
  </si>
  <si>
    <t>CONECTOR   P/N:  MS3126E14-19PW</t>
  </si>
  <si>
    <t>TUERCA   P/N:  MS21042L04</t>
  </si>
  <si>
    <t>CONECTOR   P/N:  M39012/19-0504</t>
  </si>
  <si>
    <t>CONECTOR   P/N:  AN3108A-14S-9S</t>
  </si>
  <si>
    <t>CONECTOR   P/N:  MS3106R24-20S</t>
  </si>
  <si>
    <t>CONECTOR   P/N:  MS3456W16S-1S</t>
  </si>
  <si>
    <t>INTERRUPTOR   P/N:  MS27708-3</t>
  </si>
  <si>
    <t>CONECTOR   P/N:  110-055-1</t>
  </si>
  <si>
    <t>CONECTOR   P/N:  MS3120E16-26S</t>
  </si>
  <si>
    <t>CONECTOR   P/N:  MS3126E14-19S</t>
  </si>
  <si>
    <t>REMACHE SOLIDO  P/N:  MS20470AD4-4</t>
  </si>
  <si>
    <t>REMACHE SOLIDO   P/N:  MS20470AD4-5</t>
  </si>
  <si>
    <t>TERMINAL   P/N:  MS27212-1-4</t>
  </si>
  <si>
    <t>GUANTES DE NITRILO   P/N:  GUANTES DE NITRILO  TALLA L Y M PRESENTACION CAJA DE 100 UNIDADES</t>
  </si>
  <si>
    <t>CONECTOR   P/N:  MS3450W14S-7S</t>
  </si>
  <si>
    <t>CONECTOR   P/N:  MS3106B18-9S</t>
  </si>
  <si>
    <t>CONECTOR   P/N:  MS3120E14-19S</t>
  </si>
  <si>
    <t>CONECTOR   P/N:  MS3124E14-5S</t>
  </si>
  <si>
    <t>CONECTOR   P/N:  MS3456W14S-6S</t>
  </si>
  <si>
    <t>CONECTOR   P/N:  MS3476W16-26S</t>
  </si>
  <si>
    <t>CONECTOR   P/N:  MS3476W16-26SW</t>
  </si>
  <si>
    <t>INTERRUPTOR   P/N:  M8805/1-008</t>
  </si>
  <si>
    <t>CONECTOR   P/N:  M3416-20EN</t>
  </si>
  <si>
    <t>CONECTOR   P/N:  M3418-16EN</t>
  </si>
  <si>
    <t>CONECTOR   P/N:  MS3100R24-20P</t>
  </si>
  <si>
    <t>CONECTOR   P/N:  MS3456W12S3S</t>
  </si>
  <si>
    <t>CONECTOR   P/N:  MS3456W14S-1S</t>
  </si>
  <si>
    <t>CONECTOR   P/N:  MS3456W14S-2S</t>
  </si>
  <si>
    <t>CONECTOR   P/N:  MS3456W14S-2SX</t>
  </si>
  <si>
    <t>CONECTOR   P/N:  MS3470W16-26P</t>
  </si>
  <si>
    <t>TERMINAL   P/N:  MS25036-153</t>
  </si>
  <si>
    <t>CONECTOR   P/N:  MS3108R14S-5S</t>
  </si>
  <si>
    <t>CONECTOR   P/N:  MS3456W14S-7S</t>
  </si>
  <si>
    <t>CONECTOR   P/N:  MS3476W16S-8S</t>
  </si>
  <si>
    <t>CONECTOR   P/N:  MS3120E12-10S</t>
  </si>
  <si>
    <t>CONECTOR   P/N:  MS3476W14-19S</t>
  </si>
  <si>
    <t>CONECTOR   P/N:  M3418-14EN</t>
  </si>
  <si>
    <t>RIEL ENGANCHE   P/N:  MS35489-27</t>
  </si>
  <si>
    <t>CONECTOR   P/N:  MS27473T8B98S</t>
  </si>
  <si>
    <t>CONECTOR   P/N:  MS3406R10SL-3S</t>
  </si>
  <si>
    <t>CONECTOR   P/N:  MS3456W10SC3S</t>
  </si>
  <si>
    <t>CONECTOR   P/N:  MS3474W10-6P</t>
  </si>
  <si>
    <t>ARANDELAS   P/N:  AN960JD516</t>
  </si>
  <si>
    <t>TUERCA   P/N:  MS21042L5</t>
  </si>
  <si>
    <t>CONECTOR   P/N:  MS3470W8-4S</t>
  </si>
  <si>
    <t>CONECTOR   P/N:  MS3476W12-10P</t>
  </si>
  <si>
    <t>CONECTOR   P/N:  MS3476W8-4P</t>
  </si>
  <si>
    <t>CONECTOR   P/N:  MS3456W10SL-4S</t>
  </si>
  <si>
    <t>CONECTOR   P/N:  MS3100R32-6S</t>
  </si>
  <si>
    <t>CONECTOR   P/N:  MS3470W12-10S</t>
  </si>
  <si>
    <t>CONECTOR   P/N:  MS3476W10-6S</t>
  </si>
  <si>
    <t>INTERRUPTOR   P/N:  MS24658-22G</t>
  </si>
  <si>
    <t>CONECTOR   P/N:  M3416-6EN</t>
  </si>
  <si>
    <t>CONECTOR   P/N:  MS90335-3</t>
  </si>
  <si>
    <t>REMACHE SOLIDO  P/N:  MS20470AD4-6</t>
  </si>
  <si>
    <t>ESPACIADOR   P/N:  D436-38</t>
  </si>
  <si>
    <t>CONECTOR   P/N:  PT06E-8-2S</t>
  </si>
  <si>
    <t>ANGULO   P/N:  2X2X1/8X3</t>
  </si>
  <si>
    <t>SEPARADOR   P/N:  S0104R</t>
  </si>
  <si>
    <t>CONECTOR   P/N:  M85049/31-24W</t>
  </si>
  <si>
    <t>CONECTOR   P/N:  MS3410</t>
  </si>
  <si>
    <t>ANGULO   P/N:  1"1/4X1/8X</t>
  </si>
  <si>
    <t>RIEL ENGANCHE   P/N:  QSTC-2</t>
  </si>
  <si>
    <t>TORNILLO   P/N:  MS27039C1-05</t>
  </si>
  <si>
    <t>TERMINAL   P/N:  MS27212-1-3</t>
  </si>
  <si>
    <t>CONECTOR   P/N:  AN3106A-14S-9S</t>
  </si>
  <si>
    <t>CONECTOR   P/N:  MS3110E8-4S</t>
  </si>
  <si>
    <t>INTERRUPTOR   P/N:  MS25089-4C</t>
  </si>
  <si>
    <t>INTERRUPTOR   P/N:  MS27407-4</t>
  </si>
  <si>
    <t>BOLSA</t>
  </si>
  <si>
    <t>CONECTOR   P/N:  M3416-18EN</t>
  </si>
  <si>
    <t>CONECTOR   P/N:  M85049/31-18W</t>
  </si>
  <si>
    <t>CONECTOR   P/N:  M3416-16EN</t>
  </si>
  <si>
    <t>INTERRUPTOR   P/N:  MS25089-3C</t>
  </si>
  <si>
    <t>PERNO   P/N:  AN6-10A</t>
  </si>
  <si>
    <t>CONECTOR   P/N:  10-002-1</t>
  </si>
  <si>
    <t>CONECTOR   P/N:  16243</t>
  </si>
  <si>
    <t>CONECTOR   P/N:  MS3102R20-27P</t>
  </si>
  <si>
    <t>TORNILLO   P/N:  MS35206-228</t>
  </si>
  <si>
    <t>CONECTOR   P/N:  M3416-8EN</t>
  </si>
  <si>
    <t>CONECTOR   P/N:  M9177/3-1</t>
  </si>
  <si>
    <t>INTERRUPTOR   P/N:  MS25089-4AR</t>
  </si>
  <si>
    <t>RIEL ENGANCHE   P/N:  GH3-1/2</t>
  </si>
  <si>
    <t>INTERRUPTOR   P/N:  MS24523-21</t>
  </si>
  <si>
    <t>INTERRUPTOR   P/N:  MS24523-22</t>
  </si>
  <si>
    <t>INTERRUPTOR   P/N:  MS24523-23</t>
  </si>
  <si>
    <t>TORNILLO   P/N:  AN526C1032R12</t>
  </si>
  <si>
    <t>TORNILLO   P/N:   089-5878-05</t>
  </si>
  <si>
    <t>RIEL ENGANCHE   P/N:  MS35489-135</t>
  </si>
  <si>
    <t>CONECTOR   P/N:  M3416-22EN</t>
  </si>
  <si>
    <t>CONECTOR   P/N:  30-067-1A</t>
  </si>
  <si>
    <t>PERNO   P/N:  AN6-7A</t>
  </si>
  <si>
    <t>RIEL ENGANCHE   P/N:  MS35489-6</t>
  </si>
  <si>
    <t>TORNILLO   P/N:  AN526C1032R7</t>
  </si>
  <si>
    <t>CONECTOR   P/N:  M85049/62-08W</t>
  </si>
  <si>
    <t>TORNILLO   P/N:  MS24694-S53</t>
  </si>
  <si>
    <t>TUERCA   P/N:  MS21042L6</t>
  </si>
  <si>
    <t>TERMINAL   P/N:  321886</t>
  </si>
  <si>
    <t>CONECTOR   P/N:  M85049/52-1-16W</t>
  </si>
  <si>
    <t>CONECTOR   P/N:  MS3416-10EN(M85049/31-10N)</t>
  </si>
  <si>
    <t>TORNILLO   P/N:  AN526C1032R9</t>
  </si>
  <si>
    <t>TORNILLO   P/N:  AN525-832R16</t>
  </si>
  <si>
    <t>TORNILLO   P/N:  MS35207-261</t>
  </si>
  <si>
    <t>CONECTOR   P/N:  MS3416-14EN</t>
  </si>
  <si>
    <t>TORNILLO   P/N:  AN526C1032R8</t>
  </si>
  <si>
    <t>CONECTOR   P/N:  17-1726-2</t>
  </si>
  <si>
    <t>ARANDELAS   P/N:  AN960JD416L</t>
  </si>
  <si>
    <t>CONECTOR   P/N:  M85049/31-10W</t>
  </si>
  <si>
    <t>RIEL ENGANCHE   P/N:  MS35489-4</t>
  </si>
  <si>
    <t>TUERCA   P/N:  MS14145L4</t>
  </si>
  <si>
    <t>ARANDELAS   P/N:  NAS1149D0316J</t>
  </si>
  <si>
    <t>TORNILLO   P/N:  MS35206-217</t>
  </si>
  <si>
    <t>TORNILLO   P/N:  MS35190-235</t>
  </si>
  <si>
    <t>DIODO   P/N:  1N4005</t>
  </si>
  <si>
    <t>DIODO   P/N:  1N4007</t>
  </si>
  <si>
    <t>BANDEJAS CHAROL</t>
  </si>
  <si>
    <t xml:space="preserve">BANDEJAS PLASTICAS </t>
  </si>
  <si>
    <t>OLLA PARA COCINAR PASTA</t>
  </si>
  <si>
    <t>OLLA DE ALUMINIO DE 5 LITROS</t>
  </si>
  <si>
    <t>OLLA DE ALUMINIO DE 10 LITROS</t>
  </si>
  <si>
    <t>CHAIRA</t>
  </si>
  <si>
    <t>OLLETA CHOCOLATERA 3 LITROS</t>
  </si>
  <si>
    <t>OLLETA CHOCOLATERA 10 LITROS</t>
  </si>
  <si>
    <t>COLADORES GRANDES PLASTICOS</t>
  </si>
  <si>
    <t>COLADORES CHINOS</t>
  </si>
  <si>
    <t>COLADORES METALICOS</t>
  </si>
  <si>
    <t>COPA AGUA</t>
  </si>
  <si>
    <t>COPA DE VINO FLAUTA</t>
  </si>
  <si>
    <t>COPA PARA VINO BLANCO</t>
  </si>
  <si>
    <t>COPA PARA VINO TINTO</t>
  </si>
  <si>
    <t>CUCHARA ESTANDAR</t>
  </si>
  <si>
    <t>CUCHARA PARA SERVIR SOPA</t>
  </si>
  <si>
    <t>CUCHARA POSTRERA</t>
  </si>
  <si>
    <t>CUCHARA SALSERA</t>
  </si>
  <si>
    <t>CUCHARON METALICO MEDIANO</t>
  </si>
  <si>
    <t>CUCHARON METALICO GRANDE</t>
  </si>
  <si>
    <t>CUCHILLO COCINA 12 PULGADAS</t>
  </si>
  <si>
    <t>CUCHILLO COCINA 10 PULGADAS</t>
  </si>
  <si>
    <t>CUCHILLO ESTANDAR</t>
  </si>
  <si>
    <t>CUCHILLO SIERRA</t>
  </si>
  <si>
    <t>ESPATULA</t>
  </si>
  <si>
    <t>ESPATULA DE MADERA</t>
  </si>
  <si>
    <t>MANGA PASTELERA CON SET DE BOQUILLAS</t>
  </si>
  <si>
    <t>OLLA A PRESION 20 LTS</t>
  </si>
  <si>
    <t>OLLA ALUMINIO CALIBRE 40</t>
  </si>
  <si>
    <t>OLLA ALUMINIO CALIBRE 28</t>
  </si>
  <si>
    <t>PAILA EN HIERRO COLADO 20 LITROS</t>
  </si>
  <si>
    <t>SARTEN TRAMONTINA CALIBRE PESADO ALUNINIO ANTIAADHERENTE 12</t>
  </si>
  <si>
    <t>PINZAS DE COCINA EN ACERO INOXIDABLE CALIBRE 20</t>
  </si>
  <si>
    <t>PLATO BASE CUADRADO</t>
  </si>
  <si>
    <t>PLATO FUERTE CUADRADO</t>
  </si>
  <si>
    <t>PLATO HONDO CUADRADO</t>
  </si>
  <si>
    <t>PLATO POSTRERO</t>
  </si>
  <si>
    <t>PLATO TORTERO</t>
  </si>
  <si>
    <t>POCILLOS</t>
  </si>
  <si>
    <t>QUEMADORES PARA SAMOVAR</t>
  </si>
  <si>
    <t>SARTEN CON TAPA DE CRISTAL CALIBRE 28</t>
  </si>
  <si>
    <t>TABLA ACRILICA</t>
  </si>
  <si>
    <t>TENEDOR ESTANDAR</t>
  </si>
  <si>
    <t xml:space="preserve">TERMOS </t>
  </si>
  <si>
    <t>TIJERA MULTI USOS</t>
  </si>
  <si>
    <t>VASO WISKY (ON THE ROCK)</t>
  </si>
  <si>
    <t>VASO ESTANDAR</t>
  </si>
  <si>
    <t>CALDERO ALUMINIO 50X20 CM</t>
  </si>
  <si>
    <t>CALDERO ALUMINIO 32CM</t>
  </si>
  <si>
    <t>JUEGO DE SARTEN TRAMONTINA 18-20-24</t>
  </si>
  <si>
    <t>CUCHARA ACERO ACERO INOXIDABLE</t>
  </si>
  <si>
    <t>OLLA A PRESION 6 LITROS</t>
  </si>
  <si>
    <t>VAJILLA CORONA</t>
  </si>
  <si>
    <t>RALLADOR</t>
  </si>
  <si>
    <t>TERMO INDUSTRIAL PLASTICOS DE 4 LTS LTRS CON AGARRADERA</t>
  </si>
  <si>
    <t xml:space="preserve">CAJA TRANSPORTADORA DE ALIMENTOS </t>
  </si>
  <si>
    <t xml:space="preserve">OLLA A PRESION 20 LITROS  </t>
  </si>
  <si>
    <t>CUCHARAS</t>
  </si>
  <si>
    <t xml:space="preserve">TENEDORES </t>
  </si>
  <si>
    <t xml:space="preserve">INTERRUPTOR DOBLE DE INCRUSTAR </t>
  </si>
  <si>
    <t>BREAKER DE 15 AMP UNIFILAR ENCHUFABLE</t>
  </si>
  <si>
    <t>BREAKER DE 20 AMP UNIFILAR ENCHUFABLE</t>
  </si>
  <si>
    <t>BREAKER DE 30 AMP UNIFILAR ENCHUFABLE</t>
  </si>
  <si>
    <t>CABLE THHN NO. 6</t>
  </si>
  <si>
    <t>CABLE THHN NO. 8</t>
  </si>
  <si>
    <t>INTERRUPTOR INDUSTRIAL DE 100AMP</t>
  </si>
  <si>
    <t xml:space="preserve">INTERRUPTOR INDUSTRIAL DE 75 AMP </t>
  </si>
  <si>
    <t>TOMACORRIENTE DOBLE</t>
  </si>
  <si>
    <t>TOMACORRIENTE DOBLE GFCI</t>
  </si>
  <si>
    <t>BOMBILLO AHORRADOR  15W/120 V TIPO ESPIRAL E -27</t>
  </si>
  <si>
    <t>BOMBILLO AHORRADOR  23W/120 V TIPO ESPIRAL E -27</t>
  </si>
  <si>
    <t>BOMBILLO LED 10W - 12V GU 54</t>
  </si>
  <si>
    <t>BOMBILLO LED 12W - BASE E-27 LUZ CALIDA</t>
  </si>
  <si>
    <t>CINTA AISLANTE 3M SCOTCH 33</t>
  </si>
  <si>
    <t xml:space="preserve">CINTA AUTOFUNDENTE 23 </t>
  </si>
  <si>
    <t>CINTA LED SOFTRIP /72 W/BLANCO INCLUYE SOCKET</t>
  </si>
  <si>
    <t>CLAVIJA CAUCHO POLO A TIERRA 15 AMP, USO INDUSTRIAL MACHO</t>
  </si>
  <si>
    <t>CLAVIJA CAUCHO POLO A TIERRA 15 AMP, USO INDUSTRIAL HEMBRA</t>
  </si>
  <si>
    <t>TOMA AEREA CAUCHO POLO A TIERRA 15 AMP, USO INDUSTRIAL</t>
  </si>
  <si>
    <t>MULTITOMA AEREA EN T POLO A TIERRA 15 AMP, USO INDUSTRIAL</t>
  </si>
  <si>
    <t>TOMA DOBLE CON POLO A TIERRA DE SOBRE PARED</t>
  </si>
  <si>
    <t>TUBO FLUORESCENTE T5 DE 28 W</t>
  </si>
  <si>
    <t>TUBO FLUORESCENTE T8 DE 17 W</t>
  </si>
  <si>
    <t>TUBO FLUORESCENTE T8 DE 32 W</t>
  </si>
  <si>
    <t>TUBO FLUORESCENTE T8 DE 59 W</t>
  </si>
  <si>
    <t xml:space="preserve">TUBO LED 1200 CW, 110-227 VAC, 50-60 HZ, 18W, </t>
  </si>
  <si>
    <t>BALA CIRCULAR LUZ LED 15W LUZ FRIA</t>
  </si>
  <si>
    <t>BALA OJO DE BUEY CON BOMBILLO LED DE 10 W</t>
  </si>
  <si>
    <t>LAMPARA 2 X 28 W T5</t>
  </si>
  <si>
    <t>LAMPARA DE EMPOTRAR CON REJILLA DE LUJO 60X60</t>
  </si>
  <si>
    <t>LAMPARA EXTERIOR DECORATIVA</t>
  </si>
  <si>
    <t>LAMPARA LED DE SOBREPONER 2X32 T8 CON MUEBLE DE LUJO</t>
  </si>
  <si>
    <t>LAMPARA USO EXTERIOR</t>
  </si>
  <si>
    <t>TABLERO TRIFASICO DE EMPOTRAR DE 12 CIRCUITOS CON INTERRUPTOR PRINCIPAL Y PUERTA</t>
  </si>
  <si>
    <t>TABLERO TRIFASICO DE EMPOTRAR DE 6 CIRCUITOS CON INTERRUPTOR PRINCIPAL</t>
  </si>
  <si>
    <t>LUMINARIA TIPO LED  50W TIPO PROYECTOR MULTIVOLTAJE RGB</t>
  </si>
  <si>
    <t>LUMINARIA TIPO LED  70W TIPO PROYECTOR MULTIVOLTAJE RGB</t>
  </si>
  <si>
    <t>LUMINARIA TIPO LED  100W TIPO PROYECTOR MULTIVOLTAJE RGB</t>
  </si>
  <si>
    <t>LUMINARIA TIPO LED  200W TIPO PROYECTOR MULTIVOLTAJE RGB</t>
  </si>
  <si>
    <t>HIGH POWER LED DE 50 W COLOR BLANCO CON DISIPADOR EN ALUMINIO RGB</t>
  </si>
  <si>
    <t>HIGH POWER LED DE 70 W COLOR BLANCO CON DISIPADOR EN ALUMINIO RGB</t>
  </si>
  <si>
    <t>HIGH POWER LED DE 100 W COLOR BLANCO CON DISIPADOR EN ALUMINIO RGB</t>
  </si>
  <si>
    <t>HIGH POWER LED DE 2000 W COLOR BLANCO CON DISIPADOR EN ALUMINIO RGB</t>
  </si>
  <si>
    <t>LUMINARIA TIPO LED AHORRADOR DE ENERGIA, POTENCIA 11W CASQUILLO E 27 MULTIVOLTAJE</t>
  </si>
  <si>
    <t>LUMINARIA TIPO LED AHORRADOR DE ENERGIA, TIPO DISCO DE 30CMS PARA EMPONTRAR Y SOBREPONER, MULTIVOLTAJE.</t>
  </si>
  <si>
    <t>PANEL REDONDO 15W</t>
  </si>
  <si>
    <t>DUCHAS ELECTRICAS DE 110</t>
  </si>
  <si>
    <t>PANEL 60X60 40W</t>
  </si>
  <si>
    <t>PANEL 120 X30 60 W</t>
  </si>
  <si>
    <t>LINTERNA RECARGABLE 12 LED</t>
  </si>
  <si>
    <t>CANECAS DE 5 GALONES DE PEGANTE PL 285 AMARILLO</t>
  </si>
  <si>
    <t>PEGANTE MAXON BLANCO INCAP - GALON</t>
  </si>
  <si>
    <t>DISOLVENTE ENDURECEDOR PARA ZAPATERIA - GALON</t>
  </si>
  <si>
    <t>SOLUCION DE CAUCHO - GALON</t>
  </si>
  <si>
    <t>PINTACUERO NEGRO - BOTELLA 900 ML</t>
  </si>
  <si>
    <t>PUNTILLAS 3/4 CON CABEZA - LIBRA</t>
  </si>
  <si>
    <t>PUNTILLAS 1" CON CABEZA - LIBRA</t>
  </si>
  <si>
    <t>TACHUELA # 2 - LIBRA</t>
  </si>
  <si>
    <t>TACHUELA # 2,5- LIBRA</t>
  </si>
  <si>
    <t>BROCHA 1"</t>
  </si>
  <si>
    <t>LIJA # 36 POR METROS</t>
  </si>
  <si>
    <t>LIJA # 120 PLIEGO</t>
  </si>
  <si>
    <t>LIJA # 150 PLIEGO</t>
  </si>
  <si>
    <t>CONOS DE HILO WONDER NEGRO #40</t>
  </si>
  <si>
    <t>CONOS DE HILO WONDER GRIS # 40</t>
  </si>
  <si>
    <t>TIJERAS CORNETA # 8 PULGADAS</t>
  </si>
  <si>
    <t>CUCHILLOS DE ZAPATERIA EN ACERO CORTADO, CON CABO DE MADERA REDONDO</t>
  </si>
  <si>
    <t>LAMINA DE ODENA VULCAN DE 1.5</t>
  </si>
  <si>
    <t>CAJA BOBINA PARA MAQUINA SINGER REFERENCIA 180322</t>
  </si>
  <si>
    <t>LAMINAS DE GOMA NEGRA # 6 BOXER</t>
  </si>
  <si>
    <t>LAMINAS DE GOMA NEGRA # 4 BOXER</t>
  </si>
  <si>
    <t>TIJERAS CORNETA # 10 PULGADAS</t>
  </si>
  <si>
    <t>CEPILLOS DE ROPA SASTRERIA</t>
  </si>
  <si>
    <t>CINTAS METRICAS EN CENTIMETROS</t>
  </si>
  <si>
    <t>REMATADORES DE HILOS</t>
  </si>
  <si>
    <t>ABRE OJALES GRANDES MANGO PLASTICO</t>
  </si>
  <si>
    <t>FRASCO ATOMIZADOR 1/2 LITRO</t>
  </si>
  <si>
    <t>CARRETELOS EN ALUMINIO CON RANURAS LATERALES PARA MAQUINA PFAFF 563</t>
  </si>
  <si>
    <t>CONO DE HILO GRIS # 75 X 5000 YARDAS</t>
  </si>
  <si>
    <t>AJUSTES SEMIPESADOS PARA MAQUINA PAFF 563 "DIENTES Y PLANCHUELAS"</t>
  </si>
  <si>
    <t>PIE PARA MAQUINA PLANA PESPUNTE DE 1/16</t>
  </si>
  <si>
    <t>PIE PARA MAQUINA PLANA PESPUNTE DE 1/8</t>
  </si>
  <si>
    <t>PIE PARA MAQUINA PLANA PESPUNTE DE 1/4</t>
  </si>
  <si>
    <t>PIE PARA MAQUINA PLANA PARA ENBONE 2 RANURAS</t>
  </si>
  <si>
    <t>PIE PARA CREMALLERA</t>
  </si>
  <si>
    <t>PIE COMPENSADO</t>
  </si>
  <si>
    <t>PIE TEFLON PARA PLANCHA STIROLUX MODELO TIPOSTIR 1800S</t>
  </si>
  <si>
    <t>ROLLO DE TELA BLANCO PARA MANTELERIA</t>
  </si>
  <si>
    <t>LATAS DE PANADERIA PARA HORNEAR ESTÁNDAR 84*42 CMS PARA HORNO ELECTRICO</t>
  </si>
  <si>
    <t>LATAS DE PANADERIA PARA HORNEAR ESTÁNDAR 64*44 CMS PARA HORNO ROTATORIO</t>
  </si>
  <si>
    <t>KID DE ELEMENTOS DE MEDICIÓN DE LABORATORIO</t>
  </si>
  <si>
    <t>AIRADOR CESPED</t>
  </si>
  <si>
    <t>CUCHILLA PARA GUADAÑA</t>
  </si>
  <si>
    <t>GANCHO CAIMAN  METALICO</t>
  </si>
  <si>
    <t xml:space="preserve">PORTA CARNET VERTICAL EN MATERIAL ACRILICO </t>
  </si>
  <si>
    <t>TARJETAS INTELIGENTES 4K</t>
  </si>
  <si>
    <t>CINTA DE IMPRESIÓN FARGON DTC 1000 YMCKO</t>
  </si>
  <si>
    <t>CINTAS DE IMPRESIÓN EVOLIS PEBBLE 4 COLOR YMCKOK</t>
  </si>
  <si>
    <t>TARJETAS SIN CHIP - PVC CALIBE 30</t>
  </si>
  <si>
    <t xml:space="preserve"> TINTA CONTINUA  IMPRESORA A COLOR MULTIFUNCIONAL</t>
  </si>
  <si>
    <t xml:space="preserve">BATERIA DOBLE AA </t>
  </si>
  <si>
    <t>BATERIA LITHIUM S02-BA-5567</t>
  </si>
  <si>
    <t>BATERIA 10A 3.0 VOLTIOS (VISOR TERMICO)</t>
  </si>
  <si>
    <t xml:space="preserve">SACOS TERREROS </t>
  </si>
  <si>
    <t>CORTINAS TIPO BACK OUT</t>
  </si>
  <si>
    <t>CINTA TERMOENCOGIBLE (ESPAGUETTI DE 02MM DE DIAMETRO)</t>
  </si>
  <si>
    <t>CINTA TERMOENCOGIBLE (ESPAGUETTI DE 01MM DE DIAMETRO)</t>
  </si>
  <si>
    <t>BATERIA ALKALINA TIPO C</t>
  </si>
  <si>
    <t>LAMINA DE MADERA</t>
  </si>
  <si>
    <t>CINTA TERMOENCOGIBLE (ESPAGUETTI DE 03MM DE DIAMETRO)</t>
  </si>
  <si>
    <t>CINTA TERMOENCOGIBLE (ESPAGUETTI DE 05MM DE DIAMETRO)</t>
  </si>
  <si>
    <t>BLOQUE MANUAL SUAVE</t>
  </si>
  <si>
    <t>BOLSA CON SELLADO HÉRMETICO (2)</t>
  </si>
  <si>
    <t>BATERIA PARA MICROMETROS Y PIE DE REY 1</t>
  </si>
  <si>
    <t>AMARRE PLASTICO 10 CM</t>
  </si>
  <si>
    <t>PUNTA PHILLIS NO 2</t>
  </si>
  <si>
    <t xml:space="preserve">CINTA PARA SIERRA SINFÍN DE ACERO ALTO CARBONO </t>
  </si>
  <si>
    <t>HOJA DE SEGUETA (1)</t>
  </si>
  <si>
    <t>BOLSA CON SELLADO HÉRMETICO (3)</t>
  </si>
  <si>
    <t>DISCO DE CORTE</t>
  </si>
  <si>
    <t>PINTURA ROJO ESMALTE</t>
  </si>
  <si>
    <t>MASILLA GRIS LACA</t>
  </si>
  <si>
    <t>BATERIA PARA MICROMETROS Y PIE DE REY 2</t>
  </si>
  <si>
    <t>BATERIA ALKALINA TIPO AA</t>
  </si>
  <si>
    <t>BATERIA ALKALINA TIPO AAA</t>
  </si>
  <si>
    <t>LIJA NO. 150</t>
  </si>
  <si>
    <t xml:space="preserve">LIJA NO. 600 </t>
  </si>
  <si>
    <t xml:space="preserve">PASTA PULIDORA BLANCO </t>
  </si>
  <si>
    <t>AGUJA MAQUINA COSTURA NO. 120</t>
  </si>
  <si>
    <t>SOLVENT POX (ADELGAZANTE DE REVESTIMIENTOS)</t>
  </si>
  <si>
    <t xml:space="preserve">PIEDRA PARA CHISPERO </t>
  </si>
  <si>
    <t>OJETE DE 1" NEGRO</t>
  </si>
  <si>
    <t>OJETE DE 1/4" NEGRO</t>
  </si>
  <si>
    <t>OJETE DE 3/8" NEGRO</t>
  </si>
  <si>
    <t xml:space="preserve">AGUJA MAQUINA COSTURA NO. 100 </t>
  </si>
  <si>
    <t>CUCHILLA DE BISTURIT INDUSTRIAL</t>
  </si>
  <si>
    <t>SELLADOR  COLOR NEGRO</t>
  </si>
  <si>
    <t>TIRA O CINTA ADHESIVAS DE REFUERZO</t>
  </si>
  <si>
    <t>GANCHO GRAPADORA INDUSTRIAL NEUMATICA</t>
  </si>
  <si>
    <t>FUSIBLE DE 0,5 AMP</t>
  </si>
  <si>
    <t xml:space="preserve">FUSIBLE DE 1 AMP </t>
  </si>
  <si>
    <t xml:space="preserve">FUSIBLE DE 2 AMP </t>
  </si>
  <si>
    <t xml:space="preserve">FUSIBLE DE 3 AMP </t>
  </si>
  <si>
    <t>FUSIBLE DE 5 AMP</t>
  </si>
  <si>
    <t>PLATINA DE HIERRO  1/2" X 1/8"</t>
  </si>
  <si>
    <t>PILA PARA MANOMETRO DIGITAL</t>
  </si>
  <si>
    <t>ALAMBRE DE ACERO CALIBRE 0,40</t>
  </si>
  <si>
    <t>MARCADOR PERMANENTE PARA USO AERONAUTICO</t>
  </si>
  <si>
    <t xml:space="preserve">RODILLOS DE FELPA </t>
  </si>
  <si>
    <t>PINTURA ROJO LACA</t>
  </si>
  <si>
    <t>ETIQUETA DE IDENTIFICACION 1</t>
  </si>
  <si>
    <t>ETIQUETA DE IDENTIFICACION 2</t>
  </si>
  <si>
    <t>ETIQUETA DE IDENTIFICACION 3</t>
  </si>
  <si>
    <t>ETIQUETA DE IDENTIFICACION 4</t>
  </si>
  <si>
    <t>ETIQUETA DE IDENTIFICACION 5</t>
  </si>
  <si>
    <t>ETIQUETA DE IDENTIFICACION 6</t>
  </si>
  <si>
    <t>INTERFASE DE ASPIRACION LIMPIA</t>
  </si>
  <si>
    <t>TINTE PARA MADERA INDUSTRIAL COLOR CARAMELO</t>
  </si>
  <si>
    <t xml:space="preserve">TINTE PARA MADERA INDUSTRIAL COLOR MIEL </t>
  </si>
  <si>
    <t>TABLETAS DE LIMPIEZA ACIDAS</t>
  </si>
  <si>
    <t>TABLETAS DE LIMPIEZA BASICAS</t>
  </si>
  <si>
    <t>HOJA DE SEGUETA MANUAL</t>
  </si>
  <si>
    <t>ACIDO FOSFORICO</t>
  </si>
  <si>
    <t>CUCHILLAS PARA BISTURI DE PRECISION</t>
  </si>
  <si>
    <t>PILA PISTOLA SATA 4000</t>
  </si>
  <si>
    <t>PLATINA DE HIERRO  1/2" X 3/16"</t>
  </si>
  <si>
    <t>ADHESIVO EPOXICO PARA REPARACIONES EN METAL Y COMPUESTO</t>
  </si>
  <si>
    <t>BOLSA CON SELLADO HÉRMETICO (1)</t>
  </si>
  <si>
    <t>BLOQUEADOR DE ROSCAS (2)</t>
  </si>
  <si>
    <t>HILO NYLON CAL. 40  GRIS</t>
  </si>
  <si>
    <t>HILO NYLON CAL. 40 NEGRO</t>
  </si>
  <si>
    <t>HILO NYLON CAL. 40 ROJO</t>
  </si>
  <si>
    <t>PLATINA DE HIERRO 1" X 1/8</t>
  </si>
  <si>
    <t>BLOQUEADOR DE ROSCAS (3)</t>
  </si>
  <si>
    <t xml:space="preserve">LAMINA DE HIERRO CALIBRE 18 </t>
  </si>
  <si>
    <t>AMARRES PLASTICOS</t>
  </si>
  <si>
    <t>TELA ESMERIL NO. 60</t>
  </si>
  <si>
    <t>PLATINA DE HIERRO 1 1/2" X 1/8</t>
  </si>
  <si>
    <t>PLATINA DE HIERRO 1" X 3/16</t>
  </si>
  <si>
    <t>DISCO ABRASIVO CORTE  PARA PULIDORA 4 1/2"</t>
  </si>
  <si>
    <t>DISCO ABRASIVO DESBASTE  PARA PULIDORA 4 1/2"</t>
  </si>
  <si>
    <t xml:space="preserve">PIEDRA ESMERIL </t>
  </si>
  <si>
    <t>BLOQUEADOR DE ROSCAS (1)</t>
  </si>
  <si>
    <t xml:space="preserve">SILICONA DE ROJA  TEMPERATURA </t>
  </si>
  <si>
    <t>PINTURA AMARILLO ESMALTE</t>
  </si>
  <si>
    <t xml:space="preserve">PINTURA BLANCO ESMALTE </t>
  </si>
  <si>
    <t>PLATINA DE HIERRO 2"  X 1/8</t>
  </si>
  <si>
    <t>CONECTOR CODO</t>
  </si>
  <si>
    <t>CONECTOR EN T</t>
  </si>
  <si>
    <t>CONECTOR RECTO</t>
  </si>
  <si>
    <t>BATERIAS RECARGABLES  AA 1</t>
  </si>
  <si>
    <t>BRONCE LATON HEXAGONAL DE 3/8"</t>
  </si>
  <si>
    <t>BRONCE LATON HEXAGONAL DE 5/16"</t>
  </si>
  <si>
    <t xml:space="preserve">PINTURA EN SPRAY NEGRO MATE DE ALTA TEMPERATURA </t>
  </si>
  <si>
    <t>CARGADOR DE BATERIAS MULTIFUNCIONAL</t>
  </si>
  <si>
    <t>BATERIA ALKALINA DE 9</t>
  </si>
  <si>
    <t>IMPRIMANTE EPOXICO VERDE OSCURO</t>
  </si>
  <si>
    <t>REATA NYLON DE SEGURIDAD 1" ROJA</t>
  </si>
  <si>
    <t xml:space="preserve">CABLE ENCAUCHETADO 4 X 8 </t>
  </si>
  <si>
    <t>ADHESIVO EPOXICO 2</t>
  </si>
  <si>
    <t>BROCHAS DE 3"</t>
  </si>
  <si>
    <t>DISCO ABRASIVO CORTE  PARA PULIDORA 7"</t>
  </si>
  <si>
    <t xml:space="preserve">CINTA TEFLON </t>
  </si>
  <si>
    <t>HILO NYLON CALIBRE 20  GRIS</t>
  </si>
  <si>
    <t>HILO NYLON CALIBRE 20  NEGRO</t>
  </si>
  <si>
    <t>HILO NYLON CALIBRE 20  ROJO</t>
  </si>
  <si>
    <t>HILO NYLON CALIBRE 20  VERDE</t>
  </si>
  <si>
    <t>PLATINA DE HIERRO 1 1/2" X 3/16</t>
  </si>
  <si>
    <t>SOLDADURA DE ESTAÑO DE 0.40 MM</t>
  </si>
  <si>
    <t>JERINGA DE POLIPROPILENO PARA USO AERONAUTICO</t>
  </si>
  <si>
    <t>PLACA DE IDENTIFICACION 2</t>
  </si>
  <si>
    <t>PLACA DE IDENTIFICACION 3</t>
  </si>
  <si>
    <t>HOJA DE SEGUETA PARA SIERRA MECANICA  (1)</t>
  </si>
  <si>
    <t>HOJA DE SEGUETA PARA SIERRA MECANICA (2)</t>
  </si>
  <si>
    <t>BROCHA 1 1/2"</t>
  </si>
  <si>
    <t>ALAMBRE DE FRENADO EN ACERO INOXIDABLE CAL. 0,015</t>
  </si>
  <si>
    <t>AMARRE PLASTICO NEGRO 7,5 CM</t>
  </si>
  <si>
    <t>DISCO ABRASIVO DESBASTE  PARA PULIDORA 7"</t>
  </si>
  <si>
    <t>BRONCE LATON HEXAGONAL DE 1/4"</t>
  </si>
  <si>
    <t>ADHESIVO EPOXICO 1</t>
  </si>
  <si>
    <t>AMARRE PLASTICO  DE 6 PULGADAS</t>
  </si>
  <si>
    <t>PINTURA BLANCO LACA</t>
  </si>
  <si>
    <t>SELLANTE</t>
  </si>
  <si>
    <t>PINTURA POLIURETANO BRILLANTE TRANSPARENTE DE SECADO ULTRA RAPIDO .</t>
  </si>
  <si>
    <t>ACERO PLATA DE DIAMETRO DE 3/16"</t>
  </si>
  <si>
    <t>PLATINA DE HIERRO 2" X 3/16</t>
  </si>
  <si>
    <t xml:space="preserve">TUBO REDONDO AGUAS NEGRAS 3/4" </t>
  </si>
  <si>
    <t xml:space="preserve">PILA REDONDA PARA CALIBRADOR Y MICROMETRO </t>
  </si>
  <si>
    <t xml:space="preserve">FILTRO DE PAPEL </t>
  </si>
  <si>
    <t>PINTURA ALUMINIO GRANO GRUESO POLIURETANO</t>
  </si>
  <si>
    <t>BOLSA ANTIESTATICA NEGRO OPACO</t>
  </si>
  <si>
    <t>PINTURA AMARILLO LACA</t>
  </si>
  <si>
    <t>TUBO MUEBLE HIERRO 2"</t>
  </si>
  <si>
    <t>ADHESIVO COLOR BLANCO</t>
  </si>
  <si>
    <t>BRONCE LATON HEXAGONAL DE 1/2"</t>
  </si>
  <si>
    <t>BRONCE LATON HEXAGONAL DE 3/4"</t>
  </si>
  <si>
    <t>HOJA DE SEGUETA (2)</t>
  </si>
  <si>
    <t>PINTURA SELLADOR LIJABLE PARA MADERA</t>
  </si>
  <si>
    <t>INSERTADOR (2)</t>
  </si>
  <si>
    <t>ESMALTE EPOXICO TIPO POLIAMIDA</t>
  </si>
  <si>
    <t xml:space="preserve">MASILLA POLIESTER </t>
  </si>
  <si>
    <t xml:space="preserve">SELLANTE ADHESIVO </t>
  </si>
  <si>
    <t>COMPONENTE PREVENCION CORROSION (CORROSION PREVENTIVE COMPOUND)</t>
  </si>
  <si>
    <t>EXTENSIÓN ELECTRICA DE TRABAJO PESADO</t>
  </si>
  <si>
    <t xml:space="preserve">PINTURA TRANSPARENTE BRILLANTE CATALIZADA </t>
  </si>
  <si>
    <t>RESPALDO PARA DISCO</t>
  </si>
  <si>
    <t xml:space="preserve">SOPORTE DISCO DE ASPIRACION LIMPIA </t>
  </si>
  <si>
    <t>PINTURA TRANSPARENTE MATE CATALIZADA</t>
  </si>
  <si>
    <t>TUBO MUEBLE CUADRADO HIERRO 1"</t>
  </si>
  <si>
    <t>CINTA PARA SISTEMA DE ETIQUETADO (PRINTER RIBBON)</t>
  </si>
  <si>
    <t>SOLDADURA AWS ER70S-6  (2)</t>
  </si>
  <si>
    <t>TUBO DE POLIETILENO EN ESPIRAL</t>
  </si>
  <si>
    <t xml:space="preserve">VASOS PLASTICOS </t>
  </si>
  <si>
    <t>HOJA DE SEGUETA (3)</t>
  </si>
  <si>
    <t>BRONCE LATON HEXAGONAL DE 1"</t>
  </si>
  <si>
    <t>ACERO 4340 DE DIAMETRO DE 3/4"</t>
  </si>
  <si>
    <t>BRONCE LATON HEXAGONAL DE 5/8"</t>
  </si>
  <si>
    <t>BRONCE LATON HEXAGONAL DE 7/16"</t>
  </si>
  <si>
    <t>BRONCE LATON HEXAGONAL DE 9/16"</t>
  </si>
  <si>
    <t>PLACA DE IDENTIFICACION 1</t>
  </si>
  <si>
    <t>TUBO MUEBLE CUADRADO HIERRO 1 1/2"</t>
  </si>
  <si>
    <t>TUBO REDONDO AGUAS NEGRAS</t>
  </si>
  <si>
    <t>ESPUMA ROSADA</t>
  </si>
  <si>
    <t>PEGANTE INDUSTRIAL</t>
  </si>
  <si>
    <t>ADHESIVO EPOXICO 5</t>
  </si>
  <si>
    <t>CINTA ELECTRICA AUTOFUNDENTE</t>
  </si>
  <si>
    <t>PINTURA NEGRO MATE  LACA</t>
  </si>
  <si>
    <t>BATERIAS RECARGABLES AA 2</t>
  </si>
  <si>
    <t>BATERIAS PARA SCOPE METER</t>
  </si>
  <si>
    <t>TUBO MUEBLE CUADRADO HIERRO  2"</t>
  </si>
  <si>
    <t>SILICONA</t>
  </si>
  <si>
    <t xml:space="preserve">TABLETAS DE CLORO </t>
  </si>
  <si>
    <t>VARILLA DE COBRE REDONDA MACIZA 1/2"</t>
  </si>
  <si>
    <t>TAPON ROSCADO PLASTICO TIPO MACHO  3/4"</t>
  </si>
  <si>
    <t>TUBO REDONDO AGUAS NEGRAS  1 1/2" X 1/8"</t>
  </si>
  <si>
    <t>SUPER EPOXI  IMPRIMANTE EPOXICO RICO EN ZINC</t>
  </si>
  <si>
    <t xml:space="preserve">RESINA EPOXICA </t>
  </si>
  <si>
    <t>LAMINA DURALUMINIO CAL. 0,016¨</t>
  </si>
  <si>
    <t>TUBO MUEBLE HIERRO  4"</t>
  </si>
  <si>
    <t>ACOPLE DESCONEXION RAPIDA MACHO</t>
  </si>
  <si>
    <t xml:space="preserve">SOLDADURA 7018 </t>
  </si>
  <si>
    <t>BRONCE LATON HEXAGONAL DE 7/8"</t>
  </si>
  <si>
    <t>CAUCHO  DE SILICONA PARA MOLDES</t>
  </si>
  <si>
    <t>CINTA DE ENMASCARAR 1/4"</t>
  </si>
  <si>
    <t>TUBO REDONDO AGUAS NEGRAS 1 1/2" X 3/16"</t>
  </si>
  <si>
    <t>CABLE AERONAUTICO Nº 22</t>
  </si>
  <si>
    <t>CINTA DE PAPEL CONTINUA (SQUARE PAPER LABELS)</t>
  </si>
  <si>
    <t xml:space="preserve">LAMINA ALUMINIO 2024-T3 CALIBRE 0.012 </t>
  </si>
  <si>
    <t>LAMINA ALUMINIO 2024-T3 CALIBRE 0.016</t>
  </si>
  <si>
    <t>LIJA AUTOADHESIVA</t>
  </si>
  <si>
    <t>TELA ESMERIL NO. 80</t>
  </si>
  <si>
    <t>CINTA DE ENMASCARAR DE 1/2"</t>
  </si>
  <si>
    <t>TUBO CUADRADO HIERRO 1"</t>
  </si>
  <si>
    <t xml:space="preserve">TUBO ESTRUCTURAL HIERRO </t>
  </si>
  <si>
    <t>TUBO CUADRADO 2"</t>
  </si>
  <si>
    <t>FILTRO DE VENTEO</t>
  </si>
  <si>
    <t>BATERIAS RECARGABLES AAA</t>
  </si>
  <si>
    <t>RESISTENCIA PARA BAÑO PAVONADO</t>
  </si>
  <si>
    <t>CABLE DE SEGURIDAD T</t>
  </si>
  <si>
    <t>PINTURA ALUMINIO GRUESO LACA</t>
  </si>
  <si>
    <t>REATA NYLON DE SEGURIDAD  2" NEGRA</t>
  </si>
  <si>
    <t xml:space="preserve">TIRAS ABRASIVAS  </t>
  </si>
  <si>
    <t xml:space="preserve">PINTURA POLIUERATANO BRILLANTE TRANSPARENTE </t>
  </si>
  <si>
    <t>ABRASIVO DORADO GRANO 120</t>
  </si>
  <si>
    <t>ABRASIVO DORADO GRANO 180</t>
  </si>
  <si>
    <t>ABRASIVO DORADO GRANO 220</t>
  </si>
  <si>
    <t>ABRASIVO DORADO GRANO 320</t>
  </si>
  <si>
    <t>ABRASIVO DORADO GRANO 400</t>
  </si>
  <si>
    <t>ABRASIVO DORADO GRANO 500</t>
  </si>
  <si>
    <t xml:space="preserve">ALAMBRE DE FRENADO EN ACERO INOXIDABLE CAL. 0,020  </t>
  </si>
  <si>
    <t xml:space="preserve">RESINA POLIESTER PRE-ACELERADA </t>
  </si>
  <si>
    <t>TUBO CUADRADO HIERRO 1 1/2"</t>
  </si>
  <si>
    <t>TUBO ESTRUCTURAL  2 X 1</t>
  </si>
  <si>
    <t>TUBO REDONDO AGUAS NEGRAS 2"</t>
  </si>
  <si>
    <t>MICROESFERAS DE VIDRIO</t>
  </si>
  <si>
    <t>CRISOL EN GRAFITO</t>
  </si>
  <si>
    <t>VASELINA INDUSTRIAL</t>
  </si>
  <si>
    <t>SOLVENT CUTBACK COLD-APLICATION (SOFT FILM)</t>
  </si>
  <si>
    <t>FILTRO SMS</t>
  </si>
  <si>
    <t xml:space="preserve">ESPUMA PENTA </t>
  </si>
  <si>
    <t>CIANURO DE SODIO GRADO INDUSTRIAL</t>
  </si>
  <si>
    <t>SILICONA DE ALTA TEMPERATURA</t>
  </si>
  <si>
    <t>SOLDADURA AWS ER70S-6  (1)</t>
  </si>
  <si>
    <t>HÍSOPOS DE POLIESTER</t>
  </si>
  <si>
    <t xml:space="preserve">BANANA JACK </t>
  </si>
  <si>
    <t>BANANA PLUG</t>
  </si>
  <si>
    <t>EPOXY</t>
  </si>
  <si>
    <t xml:space="preserve">DISCO DE CORTE MOTOR TOOL </t>
  </si>
  <si>
    <t>INSERTADOR (1)</t>
  </si>
  <si>
    <t xml:space="preserve">ACERO 1045 DE DIAMETRO DE 1"1/2" </t>
  </si>
  <si>
    <t>TUNGSTENO CERIO 1/16</t>
  </si>
  <si>
    <t>TUNGSTENO DE CERIO 0.040</t>
  </si>
  <si>
    <t>TUNGSTENO DE CERIO 3/32</t>
  </si>
  <si>
    <t>BATERIA RECARGABLE NI-METAL 9V</t>
  </si>
  <si>
    <t xml:space="preserve">VELCRO NEGRO 1" </t>
  </si>
  <si>
    <t xml:space="preserve">SOLDADURA 6013 </t>
  </si>
  <si>
    <t>PINTURA LINEA DE FE</t>
  </si>
  <si>
    <t>PEGANTE INDUSTRIAL NEOPRENO</t>
  </si>
  <si>
    <t>VARILLA AMOL 308L</t>
  </si>
  <si>
    <t>SOLDADURA ALUMINIO AMS 4043</t>
  </si>
  <si>
    <t>ESPUMA POLIURETANO</t>
  </si>
  <si>
    <t>ALAMBRE DE ACERO CALIBRE 0,25</t>
  </si>
  <si>
    <t xml:space="preserve">BATERIA RECARGABLE  12 VCC </t>
  </si>
  <si>
    <t xml:space="preserve">THERMOLON </t>
  </si>
  <si>
    <t>SOLVENTE DESENGRASANTE</t>
  </si>
  <si>
    <t>IMPRIMANTE MIL-PRF-85285  P-1034 PARA ALTA TEMPERATURA</t>
  </si>
  <si>
    <t>CUCHILLO PARA CORTE DE NUCLEO PANAL DE ABEJAS</t>
  </si>
  <si>
    <t>RESINA PARA INFUSIÓN</t>
  </si>
  <si>
    <t>PEGANTE INDUSTRIAL BASE SOLVENTE</t>
  </si>
  <si>
    <t xml:space="preserve">RESISTENCIA PARA BAÑO DE COBRE </t>
  </si>
  <si>
    <t>ALAMBRE DE FRENADO CALIBRE 0,032</t>
  </si>
  <si>
    <t>REATA NYLON DE SEGURIDAD 2" NEGRA CINCO LINEAS</t>
  </si>
  <si>
    <t xml:space="preserve">BRONCE REDONDO </t>
  </si>
  <si>
    <t xml:space="preserve">CINTA DE CORTE PARA SIERRA MECANICA </t>
  </si>
  <si>
    <t xml:space="preserve">BARNIZ (HELLAC VARNISH) </t>
  </si>
  <si>
    <t xml:space="preserve">BOLSAS ABSORVENTES DE HUMEDAD </t>
  </si>
  <si>
    <t>MULTIPLE ADAPTADOR CABLE</t>
  </si>
  <si>
    <t>DESMOLDANTE LIQUIDO A BASE DE AGUA</t>
  </si>
  <si>
    <t>PINTURA MIL-PRF-85285 FED STD 16231 POLIURETANO</t>
  </si>
  <si>
    <t xml:space="preserve">DISCO DE LIJADO DE OXIDO DE ALUMINIO DE 1" DE DIAMETRO, GRANO 80 </t>
  </si>
  <si>
    <t xml:space="preserve">ALAMBRE DE BRONCE 0.32 </t>
  </si>
  <si>
    <t>SELLANTE ESTRUCTURAL (4)</t>
  </si>
  <si>
    <t>ACELERADOR POLIURETANO</t>
  </si>
  <si>
    <t>ADHESIVO URETANO</t>
  </si>
  <si>
    <t>SILICONA RESISTENTE A SOLVENTES</t>
  </si>
  <si>
    <t>SELLANTE ESTRUCTURAL (2)</t>
  </si>
  <si>
    <t>ACOPLE DESCONEXION RAPIDA HEMBRA</t>
  </si>
  <si>
    <t xml:space="preserve">PAPEL STRECH </t>
  </si>
  <si>
    <t>VARILLA DE COBRE REDONDA MACIZA 1"</t>
  </si>
  <si>
    <t xml:space="preserve">DISCO DE ASPIRACION LIMPIA 6" DE DIAMETRO SISTEMA HOOKIT GRANO 120 </t>
  </si>
  <si>
    <t>DISCO DE ASPIRACION LIMPIA 6" DE DIAMETRO SISTEMA HOOKIT GRANO 150</t>
  </si>
  <si>
    <t xml:space="preserve">DISCO DE ASPIRACION LIMPIA 6" DE DIAMETRO SISTEMA HOOKIT GRANO 180  </t>
  </si>
  <si>
    <t>DISCO DE ASPIRACION LIMPIA 6" DE DIAMETRO SISTEMA HOOKIT GRANO 220</t>
  </si>
  <si>
    <t>DISCO DE ASPIRACION LIMPIA 6" DE DIAMETRO SISTEMA HOOKIT GRANO 240</t>
  </si>
  <si>
    <t>DISCO DE ASPIRACION LIMPIA 6" DE DIAMETRO SISTEMA HOOKIT GRANO 320</t>
  </si>
  <si>
    <t>DISCO DE ASPIRACION LIMPIA 6" DE DIAMETRO SISTEMA HOOKIT GRANO 400</t>
  </si>
  <si>
    <t xml:space="preserve">DISCO DE LIJADO DE OXIDO DE ALUMINIO DE 2" DE DIAMETRO TIPO DE CONEXION ROLL ON / ROLL OFF GRANO 80  </t>
  </si>
  <si>
    <t>BOMBILLO RESISTENCIA PARA LAMPARA INFRARROJA (1)</t>
  </si>
  <si>
    <t>BOMBILLO RESISTENCIA PARA LAMPARA INFRARROJA (2)</t>
  </si>
  <si>
    <t>BOMBILLO RESISTENCIA PARA LAMPARA INFRARROJA (3)</t>
  </si>
  <si>
    <t>PINTURA IMPRIMACIÓN VERDE</t>
  </si>
  <si>
    <t>ADHESIVO EPOXICO 3</t>
  </si>
  <si>
    <t>DISCO DE ASPIRACION LIMPIA 6" DE DIAMETRO SISTEMA HOOKIT GRANO 600</t>
  </si>
  <si>
    <t>PINTURA BLANCA</t>
  </si>
  <si>
    <t>TELA POLIESTER PARA TRANSPIRACION, PESADA, CON FLUJO DE AIRE SUPERIOR</t>
  </si>
  <si>
    <t>FIJADOR DE ROSCAS</t>
  </si>
  <si>
    <t xml:space="preserve">ADHESIVO EN PELICULA </t>
  </si>
  <si>
    <t xml:space="preserve">IMPERMEABLE NARANJA </t>
  </si>
  <si>
    <t xml:space="preserve">ANODOS DE PLOMO </t>
  </si>
  <si>
    <t xml:space="preserve">DISCO DE LIJADO DE OXIDO DE ALUMINIO DE 3" DE DIAMETRO, GRANO 80  </t>
  </si>
  <si>
    <t>BARNIZ TRANSPARAENTE POLIURETANO 70,000</t>
  </si>
  <si>
    <t>CINTA DE ENMASCARAR 1"</t>
  </si>
  <si>
    <t>PLASTICO</t>
  </si>
  <si>
    <t xml:space="preserve">VELCRO AUTOADHESIVO </t>
  </si>
  <si>
    <t>MASILLA RELLENADORA PARA VACIOS Y SELLANTE DE BORDES</t>
  </si>
  <si>
    <t>PINTURA MIL-PRF-85285 FED STD 27886 POLIURETANO</t>
  </si>
  <si>
    <t>PINTURA ROJO  POLIURETANO</t>
  </si>
  <si>
    <t>ADHESIVO EPOXICO 4</t>
  </si>
  <si>
    <t xml:space="preserve">RESISTENCIA PARA INMERSION ACIDO SULFURICO (RECUBRIMIENTO DE NIQUEL) </t>
  </si>
  <si>
    <t>CINTA DE ENMASCARAR 3"</t>
  </si>
  <si>
    <t>BARRA DE DURALUMINIO 2024 T3  (1)</t>
  </si>
  <si>
    <t xml:space="preserve">LONA HURACAN NEGRA </t>
  </si>
  <si>
    <t>PINTURA GRIS GLOSS EPOXY</t>
  </si>
  <si>
    <t>PINTURA MIL-C-81773C FSD 16081 GRIS POLIURETANO</t>
  </si>
  <si>
    <t>PINTURA MIL-PRF-85285 FED STD 15048 POLIURETANO</t>
  </si>
  <si>
    <t xml:space="preserve">PINTURA COLOR NEGRA </t>
  </si>
  <si>
    <t>PINTURA PARA MATERIAL COMPUESTO</t>
  </si>
  <si>
    <t>SELLANTE ANTIESTATICO</t>
  </si>
  <si>
    <t>PINTURA MIL-PRF-85285 FED STD 17038 POLIURETANO</t>
  </si>
  <si>
    <t>PINTURA MIL-PRF-85285 FED STD 17925 POLIURETANO</t>
  </si>
  <si>
    <t>PINTURA POLIURETANO BLANCO BRILLANTE PRIME</t>
  </si>
  <si>
    <t xml:space="preserve">LONA HURACAN GRIS  </t>
  </si>
  <si>
    <t>RESISTENCIA PARA INMERSION EN ACIDO CROMICO (CROMO DURO)</t>
  </si>
  <si>
    <t>PINTURA GRIS CLARO</t>
  </si>
  <si>
    <t>CINTA DE ENMASCARAR DE 2"</t>
  </si>
  <si>
    <t xml:space="preserve">LIJA DE 5"  P ULGADAS DE DIAMETRO SIN AGUJEROS COLOR DORADO  GRANO 80 BURDO </t>
  </si>
  <si>
    <t xml:space="preserve">SOLDADURA 2109 AUTOGENA </t>
  </si>
  <si>
    <t>CINTA DE ENMASCARAR DE ALUMINIO DE 2"</t>
  </si>
  <si>
    <t>PINTURA MIL-PRF-85285 FED STD 15180 POLIURETANO</t>
  </si>
  <si>
    <t>SOLDADURA XIRON 240 FUNDICION GRIS</t>
  </si>
  <si>
    <t>PINTURA GRIS SEMIBRILLANTE TIPO 2</t>
  </si>
  <si>
    <t>ADHESIVO ESTRUCTURAL PARA UNIONES TIPO COLMENA</t>
  </si>
  <si>
    <t>PINTURA MIL-PRF-85285 FED STD 26375 POLIURETANO</t>
  </si>
  <si>
    <t>CINTA DE FOIL DE ALUMINIO  1,1/2</t>
  </si>
  <si>
    <t xml:space="preserve">ESPUMA 1" </t>
  </si>
  <si>
    <t>NUCLEO DE ALUMINIO  TIPO COLMENA</t>
  </si>
  <si>
    <t>PINTURA NEGRA 27038 (1)</t>
  </si>
  <si>
    <t>PINTURA NEGRA 27038 (2)</t>
  </si>
  <si>
    <t xml:space="preserve">PINTURA MIL-PRF-85285 FED STD 16375 POLIURETANO </t>
  </si>
  <si>
    <t>TELA VINILICA AZUL</t>
  </si>
  <si>
    <t>SELLANTE ESTRUCTURAL (3)</t>
  </si>
  <si>
    <t>LAMINA TITANIO (1)</t>
  </si>
  <si>
    <t>LAMINA TITANIO (2)</t>
  </si>
  <si>
    <t>SELLANTE PRC 1440 B 2</t>
  </si>
  <si>
    <t xml:space="preserve">MANGUERA REPARTIDORA DE RESINA </t>
  </si>
  <si>
    <t>CINTA DE PLOMO 1"</t>
  </si>
  <si>
    <t>RESINA EPOXICA MULTIUSOS</t>
  </si>
  <si>
    <t>CINTA PARA BOLSA DE VACIO</t>
  </si>
  <si>
    <t xml:space="preserve">SOLDADURA XUPER 22-24N </t>
  </si>
  <si>
    <t>BROCHE DE CAZUELA</t>
  </si>
  <si>
    <t>BARRA DE DURALUMINIO 2024 T3 (2)</t>
  </si>
  <si>
    <t>LIGHT GREEN NUM 14670 (BASE A423-66-24670
R AND ACTIVATOR C-1178)</t>
  </si>
  <si>
    <t xml:space="preserve">TELA VINILICA  ROJA </t>
  </si>
  <si>
    <t>ESPUMA 1/2"</t>
  </si>
  <si>
    <t xml:space="preserve">SOLDADURA AMS 4350 MAGNESIO  </t>
  </si>
  <si>
    <t xml:space="preserve">SOLDADURA TITANIO CP T 1 </t>
  </si>
  <si>
    <t>CINTA DE ENMASCARAR DE ALUMINIO DE 3"</t>
  </si>
  <si>
    <t>PINTURA ALTA TEMPERATURA COLOR NEGRA</t>
  </si>
  <si>
    <t>LIENZO BLANCO ANTIFLAMA</t>
  </si>
  <si>
    <t>PINTURA GRIS OSCURO 26118</t>
  </si>
  <si>
    <t>PRIMER  AMARILLO MIL-PRF-23377 TIPO CLASE N</t>
  </si>
  <si>
    <t xml:space="preserve">LONA HURACAN GRIS ANTIFLAMA </t>
  </si>
  <si>
    <t>BARRA DE DURALUMINIO 7075 T6</t>
  </si>
  <si>
    <t xml:space="preserve">ESPUMA 2" </t>
  </si>
  <si>
    <t xml:space="preserve">PISO CAUCHO ANTIFLAMA </t>
  </si>
  <si>
    <t xml:space="preserve">ANODOS DE CADMIO METALICOS </t>
  </si>
  <si>
    <t>SELLANTE PRC 1428 B1/2</t>
  </si>
  <si>
    <t>SOLDADURA AMS 4772 BRAZING NICKEL ALLOY</t>
  </si>
  <si>
    <t xml:space="preserve">SOLDADURA TIG TECTIC 680 </t>
  </si>
  <si>
    <t xml:space="preserve">LONA   ROJA ANTIFLAMA  </t>
  </si>
  <si>
    <t xml:space="preserve">LONA   VERDE ANTIFLAMA  </t>
  </si>
  <si>
    <t>ELECTRODO</t>
  </si>
  <si>
    <t>SOLDADURA  0,35</t>
  </si>
  <si>
    <t>SELLANTE ESTRUCTURAL (1)</t>
  </si>
  <si>
    <t>PINTURA MIL-PRF-85285 FED STD 13655 POLIURETANO</t>
  </si>
  <si>
    <t>FIBRA DE VIDRIO PREPREG BIDIRECCIONAL</t>
  </si>
  <si>
    <t>ESPUMA 1/4"</t>
  </si>
  <si>
    <t xml:space="preserve">LONA   NEGRA ANTIFLAMA  </t>
  </si>
  <si>
    <t>PINTURA NEGRA 27038 (3)</t>
  </si>
  <si>
    <t>ANODOS DE PLATA METALICO</t>
  </si>
  <si>
    <t xml:space="preserve">ANODOS DE NIQUEL METALICO </t>
  </si>
  <si>
    <t>PLASTIC BLASTING MEDIA INDUSTRIAL 30/80</t>
  </si>
  <si>
    <t>SOLDADURA 4130 AMS 6457</t>
  </si>
  <si>
    <t xml:space="preserve">PANA NEVADA AZUL ANTIFLAMA </t>
  </si>
  <si>
    <t xml:space="preserve">PANA NEVADA GRIS ANTIFLAMA </t>
  </si>
  <si>
    <t>SOLDADURA 1801P</t>
  </si>
  <si>
    <t>ADHESIVO ACTIVADOR</t>
  </si>
  <si>
    <t>SOLDADURA DE PLATA REF 1801</t>
  </si>
  <si>
    <t xml:space="preserve">TELA VINILICA  GRIS </t>
  </si>
  <si>
    <t>TELA VINILICA  NEGRA</t>
  </si>
  <si>
    <t>PLASTIC BLASTING MEDIA INDUSTRIAL 20/30</t>
  </si>
  <si>
    <t>ADHESIVO ESTRUCTURAL</t>
  </si>
  <si>
    <t>SOLDADURA 4777</t>
  </si>
  <si>
    <t xml:space="preserve">PANEL METALICO DE ALUMINIO </t>
  </si>
  <si>
    <t xml:space="preserve">FIBRA DE VIDRIO ANTIFLAMA </t>
  </si>
  <si>
    <t>CABLE   P/N:  02300010-20  /  55A6036-20-9/5-9</t>
  </si>
  <si>
    <t>CABLE   P/N:  M22759/16-08-9</t>
  </si>
  <si>
    <t>CABLE   P/N:  M22759/16-10-9</t>
  </si>
  <si>
    <t>CABLE   P/N:  M22759/16-12-9</t>
  </si>
  <si>
    <t>CABLE   P/N:  M22759/16-16-9</t>
  </si>
  <si>
    <t>CABLE   P/N:  M22759/16-18-9</t>
  </si>
  <si>
    <t>CABLE   P/N:  M22759/16-20-9</t>
  </si>
  <si>
    <t>CABLE   P/N:  M22759/16-22-9</t>
  </si>
  <si>
    <t>CABLE   P/N:  M22759/16-24-9</t>
  </si>
  <si>
    <t>CABLE   P/N:  M22759/16-8-9</t>
  </si>
  <si>
    <t>CABLE   P/N:  M27500-20SB2T23</t>
  </si>
  <si>
    <t>CABLE   P/N:  M27500-20SB2U23</t>
  </si>
  <si>
    <t>CABLE   P/N:  M27500-22SB2T23</t>
  </si>
  <si>
    <t>CABLE   P/N:  M27500-22SB3T23</t>
  </si>
  <si>
    <t>CABLE   P/N:  M5846-2A2/16</t>
  </si>
  <si>
    <t xml:space="preserve">LIJA   P/N:  LIJA PARA TRABAJO EN SECO A/O DRI-LUBE  STICK ON 2" X 3/4 X 45 YARDAS GRANO NO 120   </t>
  </si>
  <si>
    <t>CABLE   P/N:  MS22759/16-1</t>
  </si>
  <si>
    <t>CINTA</t>
  </si>
  <si>
    <t>CABLE   P/N:  MS22759/16-4</t>
  </si>
  <si>
    <t>CABLE   P/N:  WM5846-2A2/16</t>
  </si>
  <si>
    <t>CABLE   P/N:  WM-85/U MIL-C-5898C GAVIT WF 14/U</t>
  </si>
  <si>
    <t>BROCA   P/N:  BROCA DE ROSCA   3/32"</t>
  </si>
  <si>
    <t>BROCA   P/N:  BROCA COBALTO  BROCA 1/4"</t>
  </si>
  <si>
    <t>BROCA   P/N:  BROCA COBALTO  #30</t>
  </si>
  <si>
    <t>SELLANTE   P/N:  PR1440B1/2</t>
  </si>
  <si>
    <t>SELLANTE   P/N:  PR1440A1/2</t>
  </si>
  <si>
    <t>BROCA   P/N:  BROCA COBALTO  #40</t>
  </si>
  <si>
    <t xml:space="preserve">LIJA   P/N:  LIJA PARA TRABAJO EN SECO  A/O DRI-LUBE  STICK ON 2" X 3/4 X 45 YARDAS GRANO NO 320  PRESENTACION DE CAJA POR 50 UNIDADES </t>
  </si>
  <si>
    <t>LIJA   P/N:  LIJA PARA TRABAJO EN SECO   CLEAN SANDING DISC LIJA DE MINERAL DE ÓXIDO DE ALUMINIO GRANO NO 80  DISCO PARA LIJADO EN SECO NO. 80  PRESENTACION DE CAJA POR 50 UNIDADES</t>
  </si>
  <si>
    <t>BROCA   P/N:  BROCA COBALTO  #10</t>
  </si>
  <si>
    <t>LIJA   P/N:  LIJA PARA TRABAJO EN SECO   CLEAN SANDING DISC LIJA DE MINERAL DE ÓXIDO DE ALUMINIO GRANO NO 600  LIJA NO. 600</t>
  </si>
  <si>
    <t>BROCA   P/N:  BROCA COBALTO  #16</t>
  </si>
  <si>
    <t>BROCA   P/N:  BROCA COBALTO  #27</t>
  </si>
  <si>
    <t>BROCA   P/N:  BROCA COBALTO  BROCA 3/16"</t>
  </si>
  <si>
    <t>BROCA   P/N:  BROCA COBALTO  BROCA 5/32"</t>
  </si>
  <si>
    <t>BROCA   P/N:  BROCA DE ROSCA  #23</t>
  </si>
  <si>
    <t>BROCA   P/N:  BROCA COBALTO  #21</t>
  </si>
  <si>
    <t>LIJA   P/N:  LIJA PARA TRABAJO EN SECO   CLEAN SANDING DISC LIJA DE MINERAL DE ÓXIDO DE ALUMINIO GRANO NO 400  DISCO PARA LIJADO EN SECO NO. 400  PRESENTACION DE CAJA POR 50 UNIDADES</t>
  </si>
  <si>
    <t>BROCA   P/N:  BROCA DE ROSCA   1/8"</t>
  </si>
  <si>
    <t>BROCA   P/N:  BROCA DE ROSCA   1/4"</t>
  </si>
  <si>
    <t>BROCA   P/N:  BROCA COBALTO  BROCA 1/8"</t>
  </si>
  <si>
    <t>BROCA   P/N:  BROCA COBALTO  #13</t>
  </si>
  <si>
    <t>BROCA   P/N:  BROCA DE ROSCA  #13</t>
  </si>
  <si>
    <t>BROCA   P/N:  BROCA DE ROSCA  #40</t>
  </si>
  <si>
    <t>BROCA   P/N:  BROCA DE ROSCA   3/16"</t>
  </si>
  <si>
    <t>BROCA   P/N:  BROCA DE ROSCA  #10</t>
  </si>
  <si>
    <t>BROCA   P/N:  BROCA DE ROSCA  #21</t>
  </si>
  <si>
    <t xml:space="preserve">IMPRIMANTE   P/N:  PRIMER  VERDE MIL-PRF-23377 TIPO II CLASE N </t>
  </si>
  <si>
    <t>BROCA   P/N:  BROCA COBALTO  BROCA 3/32"</t>
  </si>
  <si>
    <t xml:space="preserve">IMPRIMANTE   P/N:  PRIMER PARA COMPUESTOS  </t>
  </si>
  <si>
    <t>BROCA   P/N:  BROCA DE ROSCA  #30</t>
  </si>
  <si>
    <t>LIJA   P/N:  LIJA PARA TRABAJO EN SECO   CLEAN SANDING DISC LIJA DE MINERAL DE ÓXIDO DE ALUMINIO GRANO NO 220  DISCO PARA LIJADO EN SECO NO. 220  PRESENTACION DE CAJA POR 50 UNIDADES</t>
  </si>
  <si>
    <t>LIJA   P/N:  LIJA PARA TRABAJO EN SECO   CLEAN SANDING DISC LIJA DE MINERAL DE ÓXIDO DE ALUMINIO GRANO NO 180  DISCO PARA LIJADO EN SECO NO. 180  PRESENTACION DE CAJA POR 50 UNIDADES</t>
  </si>
  <si>
    <t>LIJA   P/N:  LIJA PARA TRABAJO EN SECO   CLEAN SANDING DISC LIJA DE MINERAL DE ÓXIDO DE ALUMINIO GRANO NO 320  DISCO PARA LIJADO EN SECO NO. 320</t>
  </si>
  <si>
    <t>LIJA   P/N:  LIJA ADHESIVA DE 6" EN DISCO GRANO 320: LIJA DE MINERAL DE ÓXIDO DE ALUMINIO GRANO NO 320;  LIJA ADHESIVA DE 6" EN DISCO GRANO 320 , PRESENTACION DE CAJA POR 50 UNIDADES</t>
  </si>
  <si>
    <t>LIJA   P/N:  LIJA PARA TRABAJO EN SECO   A/O DRI-LUBE  STICK ON  2" X 3/4 X 45 YARDAS GRANO NO 220    PRESENTACION DE CAJA POR 50 UNIDADES</t>
  </si>
  <si>
    <t>LIJA   P/N:  LIJA PARA TRABAJO EN SECO   CLEAN SANDING DISC LIJA DE MINERAL DE ÓXIDO DE ALUMINIO GRANO NO 120  DISCO PARA LIJADO EN SECO NO. 120  PRESENTACION DE CAJA POR 50 UNIDADES</t>
  </si>
  <si>
    <t>LIJA   P/N:  LIJA ADHESIVA DE 5" EN DISCO GRANO 180: LIJA DE MINERAL DE ÓXIDO DE ALUMINIO GRANO NO 180; MARCA 3M  LIJA ADHESIVA B0912DO 6 PULGDIAMENO.180</t>
  </si>
  <si>
    <t>LIJA   P/N:  LIJA PARA TRABAJO EN SECO   CLEAN SANDING DISC LIJA DE MINERAL DE ÓXIDO DE ALUMINIO GRANO NO 150  DISCO PARA LIJADO EN SECO NO. 150</t>
  </si>
  <si>
    <t xml:space="preserve">BROCA   P/N:  BROCA 1/8 COBALTO DE 12"  </t>
  </si>
  <si>
    <t xml:space="preserve">BROCA   P/N:  BROCA 3/32 COBALTO DE 12"  </t>
  </si>
  <si>
    <t xml:space="preserve">BROCA   P/N:  BROCA #30 COBALTO DE 12"  </t>
  </si>
  <si>
    <t xml:space="preserve">BROCA   P/N:  BROCA #40 COBALTO DE 12"  </t>
  </si>
  <si>
    <t xml:space="preserve">BROCA   P/N:  BROCA 3/16 COBALTO DE 12"  </t>
  </si>
  <si>
    <t>ESPATULA   P/N:  ESPATULA PLASTICA 3"PULGADAS</t>
  </si>
  <si>
    <t>PINTURA   P/N:  MIL-PRF-85285D BLANCO FED STD 17925 POLIURETANO TIPO IV CLASE W  POLIURETANO BLANCO BRILLANTE 17925</t>
  </si>
  <si>
    <t xml:space="preserve">BROCA   P/N:  BROCA #10 COBALTO DE 12"  </t>
  </si>
  <si>
    <t xml:space="preserve">BROCA   P/N:  BROCA #13 COBALTO DE 12"  </t>
  </si>
  <si>
    <t xml:space="preserve">BROCA   P/N:  BROCA #23 COBALTO DE 12"  </t>
  </si>
  <si>
    <t>ESPATULA   P/N:  ESPATULA PLASTICA 2" PULGADAS</t>
  </si>
  <si>
    <t xml:space="preserve">BROCA   P/N:  BROCA 3/16 COBALTO DE 6"  </t>
  </si>
  <si>
    <t xml:space="preserve">BROCA   P/N:  BROCA 3/32 COBALTO DE 6"  </t>
  </si>
  <si>
    <t xml:space="preserve">BROCA   P/N:  BROCA #16 COBALTO DE 12"  </t>
  </si>
  <si>
    <t xml:space="preserve">BROCA   P/N:  BROCA #27 COBALTO DE 12"  </t>
  </si>
  <si>
    <t xml:space="preserve">BROCA   P/N:  BROCA 1/8 COBALTO DE 6"  </t>
  </si>
  <si>
    <t xml:space="preserve">BROCA   P/N:  BROCA #30 COBALTO DE 6"  </t>
  </si>
  <si>
    <t xml:space="preserve">BROCA   P/N:  BROCA #40 COBALTO DE 6"  </t>
  </si>
  <si>
    <t>ESPATULA   P/N:  ESPATULA PLASTICA 1 " PULGADAS</t>
  </si>
  <si>
    <t>PINTURA   P/N:  PINTURA MIL-PRF-85285 GRIS  FS 26118 TIPO IV CLASE W  PINTURA POLIURETANO GRIS</t>
  </si>
  <si>
    <t xml:space="preserve">BROCA   P/N:  BROCA #23 COBALTO DE 6"  </t>
  </si>
  <si>
    <t xml:space="preserve">BROCA   P/N:  BROCA #13 COBALTO DE 6"  </t>
  </si>
  <si>
    <t xml:space="preserve">BROCA   P/N:  BROCA #27 COBALTO DE 6"  </t>
  </si>
  <si>
    <t xml:space="preserve">BROCA   P/N:  BROCA #16 COBALTO DE 6"  </t>
  </si>
  <si>
    <t xml:space="preserve">BROCA   P/N:  BROCA #10 COBALTO DE 6"  </t>
  </si>
  <si>
    <t>PINTURA   P/N:  PINTURA MIL-PRF-85285D GRIS CLARO BRILLANTE FS 16375 TIPO IV CLASE W  PINTURA POLIURETANO GRIS</t>
  </si>
  <si>
    <t>PINTURA   P/N:  PINTURA MIL-PRF-85285D NEGRO MATE FED STD 37038 POLIURETANO TIPO IV CLASE W  PINTURA POLIURETANO NEGRO MATE</t>
  </si>
  <si>
    <t>PINTURA   P/N:  PINTURA MIL-PRF-85285D NEGRO SEMIBRILLANTE FED STD 27038 POLIURETANO TIPO IV CLASE W  PINTURA POLIURETANO NEGRO</t>
  </si>
  <si>
    <t>PINTURA   P/N:  PINTURA POLIURETANO FEDERAL STANDARD SEMIBRILLANTE GRIS CLARO MIL-PRF-85285D FED STD 26375  POLIURETANO GRAY  FS 26375</t>
  </si>
  <si>
    <t xml:space="preserve">REMOVEDOR DE PINTURA   P/N:  REMOVEDOR DE PINTURA TTR 2918   </t>
  </si>
  <si>
    <t xml:space="preserve">SERVICIO PINTURA MANTTO TORRES DE VIGILACIA </t>
  </si>
  <si>
    <t>MANTENIMIENTO Y ADECUACION DE INSTALACIONES ALMA 5</t>
  </si>
  <si>
    <t>MANTENIMIENTO Y ADECUACION DE INSTALACIONES SUSEM</t>
  </si>
  <si>
    <t>MANTENIMIENTO SALDOS</t>
  </si>
  <si>
    <t>MANTENIMIENTO VIDEO BEAM Y  EQUIPOS AUDITORIOS</t>
  </si>
  <si>
    <t>MANTENIMINENTO MAQUINA INYECTORA</t>
  </si>
  <si>
    <t>SERVICIO MANTENIMIENTO MOTOBOMBAS SUSEM</t>
  </si>
  <si>
    <t>MANTENIMIENTO EQUIPO DE  PRECISION AMBIENTAL</t>
  </si>
  <si>
    <t>MANTENIMIRTO  DE HORNO LABORATORIO DE 270*</t>
  </si>
  <si>
    <t xml:space="preserve">MANTENIMIENTO PREVENTIVO PARA SISTEMA DE PURIFICACIO DE AGUA   </t>
  </si>
  <si>
    <t>MANTENIMIENTO Y CALIBRACION REMACHADORA MARCA BALTEC, MODELO RN281, S/R 2811801</t>
  </si>
  <si>
    <t>MANTENIMIENTO ESTIBADORA HIDRAULICA</t>
  </si>
  <si>
    <t xml:space="preserve">MANTENIMIENTO PREVENTIVO EQUIPO MILLER DINASTY 350 </t>
  </si>
  <si>
    <t>MANTENIMIENTO LAVADORA DE PIEZAS MARCA SNAP-ON, P/N PBC3222A</t>
  </si>
  <si>
    <t>MANTENIMIENTO MEZCLADOR</t>
  </si>
  <si>
    <t>MANTENIMIENTO PREVENTIVO Y CORRECTIVO BANCO LAVADOR DE PIEZAS MODEL PBD3222 S/N DB020047</t>
  </si>
  <si>
    <t xml:space="preserve">MANTENIMIENTO PREVENTIVO Y CORRECTIVO AL AIRE ACONDICIONADO VM0703-0169 </t>
  </si>
  <si>
    <t>MANTENIMIENTO PUENTE GRUA CAPACIDAD 02 TONS.</t>
  </si>
  <si>
    <t>MANTENIMIENTO PREVENTIVO INSTAPAK 901 (MAQUINA DE EMBALAJE):</t>
  </si>
  <si>
    <t>MANTENIMIENTO PREVENTIVO RECTIFICADORA DE SUPERFICIES CILINDRICAS MARCA SUPER TEC C32T-150NC:</t>
  </si>
  <si>
    <t>MANTENIMIENTO PREVENTIVO SIERRA MECANIC.</t>
  </si>
  <si>
    <t>MANTENIMIENTO COMPRESOR DE AIRE</t>
  </si>
  <si>
    <t>MANTENIMIENTO TORNO HARRISSON V - 390 MODELO TRIUMPH 15 VS - V - 390 S/N VT 2015.</t>
  </si>
  <si>
    <t>MANTENIMIENTO GRUA ELECTRICA</t>
  </si>
  <si>
    <t>MANTENIMIENTO FRESADORA UNIVERSAL FEXAC MODELO U-M S/N 3592 A:</t>
  </si>
  <si>
    <t>MANTENIMIENTO PUENTE GRUA  Y DIFERENCIAL</t>
  </si>
  <si>
    <t>MANTENIMIENTO PREVENTIVO EQUIPO MILLER DINASTY 700</t>
  </si>
  <si>
    <t xml:space="preserve">MANTENIMIENTO PUENTE GRUA </t>
  </si>
  <si>
    <t xml:space="preserve">MANTENIMIENTO PREVENTIVO DE LAVADORA DE PIEZAS </t>
  </si>
  <si>
    <t>MANTENIMIENTO BASE ASSY 1</t>
  </si>
  <si>
    <t>MANTENIMIENTO BASE ASSY 2</t>
  </si>
  <si>
    <t>MANTENIMIENTO BASE ASSY 3</t>
  </si>
  <si>
    <t>MANTENIMIENTO BASE ASSY 4</t>
  </si>
  <si>
    <t>MANTENIMIENTO CORRECTIVO Y PREVENTIVO MAQUINA DE LAVADO INDUSTRIAL</t>
  </si>
  <si>
    <t>MANTENIMIENTO ESTRUCTURAL GRUA TIPO PESCANTE TME 2917</t>
  </si>
  <si>
    <t>MANTENIMIENTO PREVENTIVO SED CADMIO SELECTRON POWER PACK DE 220 VAC DE ENTRADA POR 40 VDC Y 300 AMPERIOS DE SALIDA</t>
  </si>
  <si>
    <t>MANTENIMIENTO DIFERENCIAL ELECTRICA DE 1 TONELADA S/R 157295</t>
  </si>
  <si>
    <t>MANTENIMIENTO Y CALIBRASION MAQUINA DE LAVADO DE COMPRESORES  (CARRO PARA LAVADO DE COMPRESORES)</t>
  </si>
  <si>
    <t>MANTENIMIENTO Y CALIBRASION MAQUINA DE LAVADO DE COMPRESORES  (EQUIPO DE LAVADO DE TURBINAS)</t>
  </si>
  <si>
    <t xml:space="preserve">MANTENIMIENTO Y CALIBRACION EQUIPO DE BRUSH  CADMIO PORTATIL </t>
  </si>
  <si>
    <t xml:space="preserve">MANTENIMIENTO PRUEBA HIDROSTATICA </t>
  </si>
  <si>
    <t>SISTEMA DE CONTROL AMBIENTAL</t>
  </si>
  <si>
    <t>MANTENIMIENTO PREVENTIVO CORRECTIVO COMPRESOR FINI</t>
  </si>
  <si>
    <t>MANTENIMIENTO PREVENTIVO Y CORRECTIVO COMPRESOR INGERSOLL RAND</t>
  </si>
  <si>
    <t>MANTENIMIENTO CUARTO FRIO TALLER COMPUESTOS 3HP PBR3HP PBR</t>
  </si>
  <si>
    <t xml:space="preserve">MANTENIMIENTO GENERAL AL COMPRESOR DE AIRE MOD. 352 TV   SERIE NO. 872515  (CONTROLES DE COMBUSTIBLE)
</t>
  </si>
  <si>
    <t>MANTENIMIENTO SISTEMA GENERADOR DE PRESION Y VACIO KAESER</t>
  </si>
  <si>
    <t>MANTENIMIENTO TRES CAMPANAS EXTRACTORAS</t>
  </si>
  <si>
    <t>MANTENIMIENTO PREVENTIVO DE DOS  RECTIFICADORES DE CORRIENTE PARA GALVANOPLASTIA  DE   220 VAC DE ENTRADA X 15 VDC.  DE 500 -2000 AMPERIOS DE SALIDA</t>
  </si>
  <si>
    <t>MANTENIMIENTO CORRECTIVO Y PREVENTIVO GATOS HIDRAULICOS 5 TON.</t>
  </si>
  <si>
    <t>MANTENIMIENTO CORRECTIVO PLATAFORMAS HIDRAULICAS TIPO B-4A</t>
  </si>
  <si>
    <t>MANTENIMIENTO PREVENTIVO DE HORNO DE DESHIDROGENACION MODELO 200 900</t>
  </si>
  <si>
    <t>MANTENIMIENTO CORRECTIVO PLATAFORMAS HIDRAULICAS TIPO B-1</t>
  </si>
  <si>
    <t>MANTENIMIENTO CORRECTIVO RED NEUMATICA Y TANQUES DE RESERVA HANGAR PDM, HANGAR T-90 Y CUARTO DE COMPRESORES TALLER ETAA</t>
  </si>
  <si>
    <t>MANTENIMIENTO MAQUINA FINISHING MILL P/N FMD-3LR  MODELO FMD-3LR CON S/N 982610-AO5/11</t>
  </si>
  <si>
    <t>MANTENIMIENTO CORRECTIVO Y PREVENTIVO CABINA DE PINTURA, BOX  DE MEZCLA Y ZONA DE PREPARACION</t>
  </si>
  <si>
    <t>MANTENIMIENTO BANCO DE PRUEBA DE BOMBAS DE ACEITE</t>
  </si>
  <si>
    <t xml:space="preserve">SISTEMA DE INSPECCION DE INYECTORES MOTORES PT6 (BANCO DE INYECTORES) </t>
  </si>
  <si>
    <t>MANTENIMIENTO GENERAL Y CAMBIO DE SISTEMA DE INDICACION DE RPM AL BANCO DE PRUEBAS SISTEMAS DE INYECCION AAR   WESTERN   SKYWAYS MOD.  WS 200-U1   SERIE NO. 2105 (CONTROLES DE COMBUSTIBLE)</t>
  </si>
  <si>
    <t>MANTENIMIENTO PREVENTIVO DE FILTRADORAS ELECTROLITICAS</t>
  </si>
  <si>
    <t>PRESTACIÓN DE SERVICIOS DE  PROTECCION  ELECTRICA DE EQUIPO GRUTE</t>
  </si>
  <si>
    <t>MANTENIMIENTO CENTRO DE MECANIZADO FINETECH</t>
  </si>
  <si>
    <t>MANTENIMIENTO DE EQUIPO DE SAMBLASTING MODELO PULSAR VIP.</t>
  </si>
  <si>
    <t>SERVICIO DE MANTENIMIENTO PARA ESTANTERIA INTELIGENTE</t>
  </si>
  <si>
    <t>BANCO DE PRUEBAS DE MOTORES J69/J85</t>
  </si>
  <si>
    <t>MANTENIMIENTO GENERAL AL BANCO DE PRUEBAS CONTROLES DE COMBUSTIBLE TESTEK MOD. 66850  SERIE NO. 1589</t>
  </si>
  <si>
    <t>PRESTACIÓN DE SERVICIOS DE MANTENIMIENTO PARA EL APOYO DE  LAS  TAREAS DEL TALLER CENTRALIZADO DE ASIENTOS DE EYECCION PARA EL MANTENIMIENTO  NIVEL II Y NIVEL III  DE LOS ASIENTOS DE EYECCION MK-8, MK-10 Y MKJM6 . VIGENCIA FUTURA</t>
  </si>
  <si>
    <t xml:space="preserve">AMARRE  VIG. FUT 2018-2019 -PRESTACIÓN DE SERVICIOS DE MANTENIMIENTO PARA EL APOYO DE  LAS  TAREAS DEL TALLER CENTRALIZADO DE ASIENTOS DE EYECCION PARA EL MANTENIMIENTO  NIVEL II Y NIVEL III  DE LOS ASIENTOS DE EYECCION MK-8, MK-10 Y MKJM6 . </t>
  </si>
  <si>
    <t>MANTENIMIENTOS DE VEHICULOS Y MOTOCICLETAS VIGENCIA FUTURA 2017-2018</t>
  </si>
  <si>
    <t>MANTENIMIENTO DE VEHICULOS Y MOTOCICLETAS 2018</t>
  </si>
  <si>
    <t>AMARRE MANTENIMIENTO DE VEHICULOS Y MOTOCICLETAS VIGENCIA FUTURA 2018-2019</t>
  </si>
  <si>
    <t>MANTENIMIENTO VEHICULO UTILITARIO GATOR</t>
  </si>
  <si>
    <t>MANTENIMIENTO CORRECTIVO TRACTOR TUG MA-60 AMD 0543</t>
  </si>
  <si>
    <t>MANTENIMIENTO CARRO JHON DEERE</t>
  </si>
  <si>
    <t>MANTENIMIENTO CORRECTIVO MONTACARGA TELETRUCK AMD 0910</t>
  </si>
  <si>
    <t>MANTENIMIENTO PREVENTIVO MONTACARGA HYSTER MODELO 155 FT</t>
  </si>
  <si>
    <t>MANTENIMIENTO VEHICULO GATOR</t>
  </si>
  <si>
    <t>PRESTACION DEL SERVICIO DE LAVADO, LIMPIEZA, POLICHADO Y DESMANCHE HELICOPTEROS PRESIDENCIALES. VIGENCIA FUTURA</t>
  </si>
  <si>
    <t>MANTENIMIENTO SKYHOOK GENIE TZ-34 
S/N 121
UBICADO EN LA MACARENA</t>
  </si>
  <si>
    <t>MANTENIMIENTO SKYHOOK SK1 MOD2 
S/N SH159
UBICADO EN ORITO PUTUMAYO</t>
  </si>
  <si>
    <t xml:space="preserve">MANTENIMIENTO SKYHOOK SK1 MOD2 
S/N SH179
UBICADO EN TRES ESQUINAS CAQUETÁ
</t>
  </si>
  <si>
    <t>MANTENIMIENTO SKYHOOK SK1 MOD2 
S/N SH180
UBICADO EN TIBÚ NORTE DE SANTANDER</t>
  </si>
  <si>
    <t xml:space="preserve">MANTENIMIENTO SKYHOOK SK1 MOD2 
S/N SH181
UBICADO EN SARAVENA ARAUCA
</t>
  </si>
  <si>
    <t xml:space="preserve">MANTENIMIENTO SKYHOOK SK1 MOD2 
S/N SH192
LA MACARENA META
</t>
  </si>
  <si>
    <t>MANTENIMIENTO LAUNCHER MARK 4 
S/N MK4CI2066
UBICADO EN SARAVENA ARAUCA</t>
  </si>
  <si>
    <t>MANTENIMIENTO LAUNCHER MARK 4 
S/N MK4CI2068
UBICADO EN ORITO PUTUMAYO</t>
  </si>
  <si>
    <t>MANTENIMIENTO LAUNCHER MARK 4 
S/N MK4CI2069
TRES ESQUINAS CAQUETÁ</t>
  </si>
  <si>
    <t>MANTENIMIENTO LAUNCHER MARK 4 
S/N MK4CI2071
UBICADO EN LA MACARENA META</t>
  </si>
  <si>
    <t>MANTENIMIENTO LAUNCHER MARK 4 
S/N MK4CI2073
UBICADO EN TIBÚ NORTE DE SANTANDER</t>
  </si>
  <si>
    <t>ESPONJA ABRASIVA  COLOR MORADO  PAQ 12 UNIDADES</t>
  </si>
  <si>
    <t>PRESTACION DE SERVICIO DE APOYO A LAS TAREAS DE MANTENIMIENTO DEL PROYECTO DE CONVERSION DE LOS HELICOPTEROS BELL UH-1H A HUEY II</t>
  </si>
  <si>
    <t>SERVICIOS GENERALES DE ASEO 2018</t>
  </si>
  <si>
    <t>AMARRE SERVICIOS GENERALES DE ASEO 2018-2019</t>
  </si>
  <si>
    <t>MANTENIMIENTO PREVENTIVO Y CORRECTIVO PLANTA GENERADORA AMD 0219</t>
  </si>
  <si>
    <t>TRANSPORTE PERSONAL CAMAN VIGENCIA FUTURA 2017- 2018</t>
  </si>
  <si>
    <t>TRANSPORTE PERSONAL CAMAN  2018</t>
  </si>
  <si>
    <t>AMARRE TRANSPORTE PERSONAL CAMAN VIGENCIA FUTURA 2018-2019</t>
  </si>
  <si>
    <t>TRANSPORTE  PLANILLAS ESTAFETAS</t>
  </si>
  <si>
    <t>PRESTACIÓN DE SERVICIOS DE OPERACIÓN LOGÍSTICA Y DE TRANSPORTE NACIONAL ENTRE EL CAMAN Y  LAS UNIDADES CACOM-1, CACOM-2, CACOM-3 Y EMAVI, CON EL FIN DE TRANSPORTAR LOS ASIENTOS DE EYECCIÓN TIPOS MKJM6, MK-8 Y MK-10 SUS ACCESORIOS Y PARACAÍDAS. VIGENCIA FUTURA</t>
  </si>
  <si>
    <t xml:space="preserve">SUSCRIPCION  LEGIS </t>
  </si>
  <si>
    <t>ACUEDUCTO</t>
  </si>
  <si>
    <t>TELEFONÍA FIJA</t>
  </si>
  <si>
    <t>PASAJES TERRESTRES MUNICIPALES</t>
  </si>
  <si>
    <t>COMISIONES AL INTERIOR</t>
  </si>
  <si>
    <t>DESPARASITANTE INTERNO (DESPARASITANTE JERINGA X 10 ML. ALBENZADOL 15 MG. PRAZIQUANTEL 5 MG.) (50 UNIDADES)</t>
  </si>
  <si>
    <t>DESPARASITANTE EXTERNO (CAJA X 10 UNIDADES.) (4 CAJAS)</t>
  </si>
  <si>
    <t>CERULINE (SOLUCIÓN PARA LIMPIEZA AURICULAR X 100 ML. ÁCIDO BÓRICO, ACÉTICO Y SALICÍLICO)</t>
  </si>
  <si>
    <t>COMIDA HUMEDA PARA PERRO</t>
  </si>
  <si>
    <t>SHAMPOO PARA PERRO X 500 ML</t>
  </si>
  <si>
    <t>CIPERMETRINA INSECTICIDA.</t>
  </si>
  <si>
    <t>HERBISIDA GRAMOXONE</t>
  </si>
  <si>
    <t xml:space="preserve">ALCOHOL 5 LITROS </t>
  </si>
  <si>
    <t>YODO POR 5 GALONES</t>
  </si>
  <si>
    <t xml:space="preserve">BAXIDIN </t>
  </si>
  <si>
    <t>CRORO POR 5 GALONES</t>
  </si>
  <si>
    <t>GUANTES DE EXAMEN CLÍNICO X CAJA (MATERIAL DE LÁTEX TALLA L</t>
  </si>
  <si>
    <t>CEPILLO AUTOMATICO  PEINE AUTOLIMPIABLE.</t>
  </si>
  <si>
    <t>BOZAL PARA SEMOVIENTES CANINOS TAMAÑO MEDIANO</t>
  </si>
  <si>
    <t>TALCOS (CONTROL CONTRA PULGAS, PIOJOS Y GARRAPATAS. PROPOXUR 1GR. FRASCO POR 100 GR.)</t>
  </si>
  <si>
    <t>JABONES (CONTROL PARA PULGAS, PIOJOS Y GARRAPATAS. PERMETRINA 1.0 GR. JABÓN POR 100 GR.)</t>
  </si>
  <si>
    <t>ANTIBACTERIAL X LITRO (GEL ANTIBACTERIAL PARA DESINFECCIÓN DE MANOS)</t>
  </si>
  <si>
    <t>CHALECO PARA PERROS ESPECIALIDADES (CHALECO ELABORADO EN TELA Y REATA AJUSTABLE TIPO PECHERA, MULTIPROPÓSITO, PARA PERRO TAMAÑO MEDIANO-GRANDE)</t>
  </si>
  <si>
    <t xml:space="preserve"> PELOTAS MACIZAS PARA PERRO (MATERIAL DE GOMA DURA, TAMAÑO MEDIANO)</t>
  </si>
  <si>
    <t xml:space="preserve"> MORDEDORES (CUERDA TRENZADA CON EXTREMO SUAVE PARA MORDER</t>
  </si>
  <si>
    <t>TRAÍLLA-COLLAR DE 2 METROS (TRAÍLLA Y COLLAR ELABORADA CON REATA COLOR NEGRO)</t>
  </si>
  <si>
    <t>TRADILLA EN LONA RIATA DE 15 METROS</t>
  </si>
  <si>
    <t>PELOTA BLANDA PARA PERRO (PELOTA DE MATERIAL BLANDA PARA MORDER TIPO TENIS)</t>
  </si>
  <si>
    <t>COLLARES PARA SEMOVIENTE RIATA NEGRA Y GRIS</t>
  </si>
  <si>
    <t>COLLARES DE AHOGO EN CADENA</t>
  </si>
  <si>
    <t>POZUELO PORTÁTIL EN CAUCHO PARA PERROS BOWL PORTÁTIL, MATERIAL POLIÉSTER 600 D Y PVC, MEDIDAS DE 16X10 CM.</t>
  </si>
  <si>
    <t>COLLARES ISABELINOS TALLA 20 - 26</t>
  </si>
  <si>
    <t>PIERNERA</t>
  </si>
  <si>
    <t>SERVICIO DE RECREACION SOLDADOS  GRUSE CAMAN</t>
  </si>
  <si>
    <t>FROTIS DE SANGRE PERIFERICO</t>
  </si>
  <si>
    <t>85121801</t>
  </si>
  <si>
    <t>PLOMO EN SANGRE</t>
  </si>
  <si>
    <t>CROMO EN SANGRE</t>
  </si>
  <si>
    <t>CADMIO EN SANGRE</t>
  </si>
  <si>
    <t xml:space="preserve">GLICEMIA </t>
  </si>
  <si>
    <t>ELECTROCARDIOGRAMA</t>
  </si>
  <si>
    <t>PERFIL LIPIDICO</t>
  </si>
  <si>
    <t>BILIRRUBINA</t>
  </si>
  <si>
    <t>TRANSAMINASA</t>
  </si>
  <si>
    <t>AC. METILHIPURICO</t>
  </si>
  <si>
    <t>PAPEL VINILO AUTOADHESIVO FROZ</t>
  </si>
  <si>
    <t>EJERCITADOR PEDAL</t>
  </si>
  <si>
    <t>PESAS GRADUABLES 1/10</t>
  </si>
  <si>
    <t>EJERCITADOR EXTENSOR MANOS FUERTES</t>
  </si>
  <si>
    <t>VIDEO CAMARA</t>
  </si>
  <si>
    <t>CAMARA DIGITAL</t>
  </si>
  <si>
    <t>SERVICIOS MEDICINA ESPECIALIZADA ORTODPEDIA</t>
  </si>
  <si>
    <t>SERVICIO DE TRATAMIENTOS TERMICOS</t>
  </si>
  <si>
    <t xml:space="preserve">ANALISIS A SOLUCIONES ELECTROLITICAS
</t>
  </si>
  <si>
    <t>ESPERMOGRAMA</t>
  </si>
  <si>
    <t>AUDIOMETRIA</t>
  </si>
  <si>
    <t>VISIOMETRIA</t>
  </si>
  <si>
    <t>ESPIROMETRIA</t>
  </si>
  <si>
    <t>FROTIS DE SANGRE</t>
  </si>
  <si>
    <t>CROMO EN ORINA</t>
  </si>
  <si>
    <t>CADMIO EN ORINA 24 HORAS</t>
  </si>
  <si>
    <t>CUADRO HEMATICO</t>
  </si>
  <si>
    <t>KOH UÑAS</t>
  </si>
  <si>
    <t>COPROLOGICO</t>
  </si>
  <si>
    <t>FROTIS FARINGEO</t>
  </si>
  <si>
    <t>NIQUEL ORINA</t>
  </si>
  <si>
    <t>RAYOS X DE TORAX</t>
  </si>
  <si>
    <t xml:space="preserve">PARCIAL DE ORINA </t>
  </si>
  <si>
    <t>HEPATITIS A</t>
  </si>
  <si>
    <t>HEPATITIS B</t>
  </si>
  <si>
    <t>TETANO</t>
  </si>
  <si>
    <t>EXAMEN MEDICO OCUPACIONAL, CON ENFASIS OSTEOMUSCULAR</t>
  </si>
  <si>
    <t>IMPREVISTO MMTOS  GRUTE  JOL</t>
  </si>
  <si>
    <t>ACEITE</t>
  </si>
  <si>
    <t>ACEITE TRASPORTADOR DE PARTICULAS MAGNETICAS (CARRIER)</t>
  </si>
  <si>
    <t xml:space="preserve">LIMPIADOR EN AEROSOL PARA PRUEBAS NDT (CLEANER) </t>
  </si>
  <si>
    <t xml:space="preserve">ESTANDAR PARA ANALISIS DE ACEITES DE 21 ELEMENTOS </t>
  </si>
  <si>
    <t>REVELADOR EN AEROSOL</t>
  </si>
  <si>
    <t>ESTANDAR DE ACEITE CON 12 ELEMENTOS EN 100 PARTES POR MILLON</t>
  </si>
  <si>
    <t>ESTANDAR DE ACEITE CON 12 ELEMENTOS EN 30 PARTES POR MILLON</t>
  </si>
  <si>
    <t>ESTANDAR DE ACEITE CON 12 ELEMENTOS EN 50 PARTES POR MILLON</t>
  </si>
  <si>
    <t>ESTANDAR DE ACEITE CON 19 ELEMENTOS EN 0 PARTES POR MILLON</t>
  </si>
  <si>
    <t>ESTANDAR DE ACEITE CON 3 ELEMENTOS EN 100 PARTES POR MILLON</t>
  </si>
  <si>
    <t>ESTANDAR DE ACEITE CON 12 ELEMENTOS EN 300 PARTES POR MILLON</t>
  </si>
  <si>
    <t xml:space="preserve">SOLUCION PARA EL REVELADO DE PELICULA FOTOGRAFICA PROFESIONAL DE RAYOS X   </t>
  </si>
  <si>
    <t>PARTICULA FLUORECENTE EN POLVO MAGNALFUX</t>
  </si>
  <si>
    <t xml:space="preserve">CONTENEDOR PARA MUESTRAS DE ACEITE </t>
  </si>
  <si>
    <t>TRANSFER PIPETAS DESECHABLES</t>
  </si>
  <si>
    <t>PLACAS RADIOGRAFICAS DE 14 X 17 PULGADAS</t>
  </si>
  <si>
    <t>DISCO ELECTRODO DE GRAFITO PARA ANALISIS DE ACEITES EN EQUIPO SPECTROLINE</t>
  </si>
  <si>
    <t>BARRA DE GRAFITO PARA ANALISIS DE ACEITES EN EQUIPO SPECTROLINE</t>
  </si>
  <si>
    <t xml:space="preserve">MARCADOR INDUSTRIAL </t>
  </si>
  <si>
    <t>TOALLAS PARA TRABAJOS DE LIMPIEZA DELICADOS</t>
  </si>
  <si>
    <t>CINTA DE PLOMO</t>
  </si>
  <si>
    <t xml:space="preserve">PINTURA AMARILLA POLIURETANO 13655 </t>
  </si>
  <si>
    <t>PLASTICO VINIPEL</t>
  </si>
  <si>
    <t>ROLLOS STIKIT  GRANO 180</t>
  </si>
  <si>
    <t>ROLLOS STIKIT GRANO  220</t>
  </si>
  <si>
    <t>ROLLOS STIKIT GRANO  320</t>
  </si>
  <si>
    <t>LAMINA DE POLICARBONATO</t>
  </si>
  <si>
    <t xml:space="preserve">ALFOMBRA </t>
  </si>
  <si>
    <t>RIMAS</t>
  </si>
  <si>
    <t>APOYO COFAC JOL</t>
  </si>
  <si>
    <t xml:space="preserve">CASCO ABATIBLE </t>
  </si>
  <si>
    <t>RODILLERA METALICA</t>
  </si>
  <si>
    <t>CODERA METALICA</t>
  </si>
  <si>
    <t xml:space="preserve">GUANTES MOTOCICLISTA </t>
  </si>
  <si>
    <t>RESPIRADOR MEDIA CARA MARCA 3M</t>
  </si>
  <si>
    <t xml:space="preserve">GUANTE DE ACERO INOXIDABLE </t>
  </si>
  <si>
    <t>DELANTAL INDUSTRIAL BLANCO</t>
  </si>
  <si>
    <t>GUANTE NITRO SOLVENTE 18''</t>
  </si>
  <si>
    <t xml:space="preserve">GUANTE VAQUETA </t>
  </si>
  <si>
    <t xml:space="preserve">GUANTE CARNAZA </t>
  </si>
  <si>
    <t>BOTA ANTIDESLIZANTE Y ANTIPENETRANTE</t>
  </si>
  <si>
    <t xml:space="preserve">GAFA LENTE CLARO </t>
  </si>
  <si>
    <t>GAFA LENTE OSCURO</t>
  </si>
  <si>
    <t xml:space="preserve">TRAJE TYVEK </t>
  </si>
  <si>
    <t>GUANTE RESISTENTE AL CALOR</t>
  </si>
  <si>
    <t>GUANTE POLIPROPILENO RECUBIERTO EN NITRILO</t>
  </si>
  <si>
    <t>GUANTE NITRILO 8MM CAJA X 50</t>
  </si>
  <si>
    <t xml:space="preserve">CURSO RECURRENTE DE ANODIZADO </t>
  </si>
  <si>
    <t>CURSO RECURRENTE DE CADMIO</t>
  </si>
  <si>
    <t>GRAMO</t>
  </si>
  <si>
    <t>CAJAS</t>
  </si>
  <si>
    <t>FRASCO</t>
  </si>
  <si>
    <t>global</t>
  </si>
  <si>
    <t>102-16-1</t>
  </si>
  <si>
    <t>102-16-2</t>
  </si>
  <si>
    <t>102-16-3</t>
  </si>
  <si>
    <t>102-16-4</t>
  </si>
  <si>
    <t>102-16-5</t>
  </si>
  <si>
    <t>102-16-6</t>
  </si>
  <si>
    <t>102-16-7</t>
  </si>
  <si>
    <t>102-16-9</t>
  </si>
  <si>
    <t>102-16-10</t>
  </si>
  <si>
    <t>102-16-11</t>
  </si>
  <si>
    <t>102-16-12</t>
  </si>
  <si>
    <t>102-16-13</t>
  </si>
  <si>
    <t>102-16-14</t>
  </si>
  <si>
    <t>102-16-16</t>
  </si>
  <si>
    <t>102-16-17</t>
  </si>
  <si>
    <t>204-4-13</t>
  </si>
  <si>
    <t>204-10-2</t>
  </si>
  <si>
    <t>LACTEOS</t>
  </si>
  <si>
    <t>FRUTAS Y VERDURAS</t>
  </si>
  <si>
    <t>CARNES BLANCAS, ROJAS Y FRIAS</t>
  </si>
  <si>
    <t>GRANOS Y ABARROTES</t>
  </si>
  <si>
    <t>DEVOLUCION ALIMENTACION ALIMENTOS PERSONAL SOLDADOS</t>
  </si>
  <si>
    <t>DEVOLUCION ALIMENTACION ALIMENTOS PERSONAL CADETES</t>
  </si>
  <si>
    <t>ALIMENTACIÓN CADETES Y SOLDADOS SOLICITUD VIGENCIA FUTURAS 2019</t>
  </si>
  <si>
    <t>SUMINISTRO DE CARNES, LACTEOS, GRANOS, ABARROTES, FRUTAS Y VERDURAS</t>
  </si>
  <si>
    <t>SERVICIO DE ASISTENTE PARA AUDIOVISUALES DEL GRUPO ACADEMICO DE LA ESCUELA MILITAR DE AVIACION + VIGENCIAS FUTURAS</t>
  </si>
  <si>
    <t>SERVICIOS DE APOYO A LA GESTIÓN PARA LA ASISTENCIA TECNICA EN LA BIBLIOTECA 1 TURNO DE LA ESCUELA MILITAR DE AVIACION + VIGENCIAS FUTURAS</t>
  </si>
  <si>
    <t>SERVICIOS DE APOYO A LA GESTIÓN PARA LA ASISTENCIA TECNICA EN LA BIBLIOTECA 2 TURNO DE LA ESCUELA MILITAR DE AVIACION.</t>
  </si>
  <si>
    <t>SERVICIOS DE APOYO A LA GESTIÓN PARA LA ASISTENCIA ADMINISTRATIVA DEL SISTEMA DE INFORMACIÓN EDUCATIVA FUERZA AÉREA (SIEFA) EN LA SECRETARÍIA ACADÉMICA DE LA ESCUELA MILITAR DE AVIACIÓN “MARCO FIDEL SUÁREZ” + VIGENCIAS FUTURAS</t>
  </si>
  <si>
    <t>SERVICIOS DE APOYO A LA GESTIÓN EN BIBLIOTECOLOGIA PARA EL GRUPO ACADEMICO DE LA ESCUELA MILITAR DE AVIACIÓN “MARCO FIDEL SUÁREZ” + VIGENCIAS FUTURAS</t>
  </si>
  <si>
    <t>SERVICIOS DE APOYO A LA GESTIÓN PARA LA COORDINACIÓN ACADÉMICA DEL PROGRAMA DE ADMINISTRACIÓN AERONÁUTICA DE LA ESCUELA MILITAR DE AVIACIÓN “MARCO FIDEL SUAREZ" + VIGENCIAS FUTURAS</t>
  </si>
  <si>
    <t>SERVICIOS DE APOYO A LA GESTIÓN PARA LA COORDINACION ACADEMICA DEL  PROGRAMA DE INGENIERIA INFORMATICA DEL GRUPO ACADEMICO DE LA ESCUELA MILITAR DE AVIACIÓN “MARCO FIDEL SUAREZ" + VIGENCIAS FUTURAS</t>
  </si>
  <si>
    <t>SERVICIOS DE APOYO A LA GESTIÓN PARA LA COORDINACION ACADEMICA DEL  PROGRAMA DE INGENIERIA MECÁNICA DEL GRUPO ACADEMICO DE LA ESCUELA MILITAR DE AVIACIÓN “MARCO FIDEL SUAREZ" + VIGENCIAS FUTURAS</t>
  </si>
  <si>
    <t>SERVICIOS DE APOYO A LA GESTION EN ASESORIA PEDAGOGICA PARA LOS PROGRAMAS ACADEMICOS DE LA ESCUELA MILITAR DE AVIACION "MARCO FIDEL SUAREZ.” + VIGENCIAS FUTURAS</t>
  </si>
  <si>
    <t>SERVICIO DE APOYO A LA GESTION PARA ADMINISTRAR LA RED INALAMBRICA DE LA ESCUELA MILITAR DE AVIACIÓN "MARCO FIDEL SUAREZ" + VIGENCIAS FUTURAS</t>
  </si>
  <si>
    <t>SERVICIOS DE APOYO A LA GESTIÓN COMO ASESOR DE LA SECCIÓN DE EGRESADOS DE LA ESCUELA MILITAR DE AVIACIÓN "MARCO FIDEL SUAREZ" + VIGENCIAS FUTURAS</t>
  </si>
  <si>
    <t>SERVICIOS DE APOYO A LA GESTIÓN COMO ASESOR DE LA SECCIÓN DE EXTENSIÓN DE LA ESCUELA MILITAR DE AVIACIÓN "MARCO FIDEL SUAREZ" + VIGENCIAS FUTURAS</t>
  </si>
  <si>
    <t>SERVICIOS DE APOYO A LA GESTIÓN PARA LA COORDINACIÓN DE LA INVESTIGACIÓN EN LOS PROGRAMAS ACADÉMICOS DE LA ESCUELA MILITAR DE AVIACIÓN “MARCO FIDEL SUÁREZ" + VIGENCIAS FUTURAS</t>
  </si>
  <si>
    <t>SERVICIOS DE APOYO A LA GESTIÓN PARA LA COORDINACIÓN ACADÉMICA DEL PROGRAMA DE CIENCIAS MILITARES AERONÁUTICAS DE LA ESCUELA MILITAR DE AVIACIÓN "MARCO FIDEL SUAREZ" + VIGENCIAS FUTURAS</t>
  </si>
  <si>
    <t>SERVICIO DE APOYO A LA GESTION DE ASESORIA GENERAL EN ASEGURAMIENTO DE LA CALIDAD EDUCATIVA + VIGENCIAS FUTURAS</t>
  </si>
  <si>
    <t>SERVICIOS DE APOYO A LA GESTIÓN PARA LA ASISTENCIA TÉCNICA SECCIÓN CALIDAD EDUCATIVA (SECAE) Y SECCIÓN ASESORÍA Y DESARROLLO PEDAGÓGICO (SEDAP)  DE LA ESCUELA MILITAR DE AVIACIÓN “MARCO FIDEL SUÁREZ</t>
  </si>
  <si>
    <t>SERVICIOS DE APOYO A LA GESTION COMO OPERADOR PLANETARIO DE LA ESCUELA MILITAR DE AVIACION "MARCO FIDEL SUAREZ.”</t>
  </si>
  <si>
    <t>SERVICIO DE APOYO A LA GESTION COMO ASISTENTE TÉCNICO DE LA SECCIÓN SISTEMAS DEL GRUPO ACADÉMICO DE LA ESCUELA MILITAR DE AVIACIÓN "MARCO FIDEL SUAREZ".</t>
  </si>
  <si>
    <t>SERVICIOS DE APOYO A LA GESTION COMO ASISTENTE ADMINISTRATIVO DE LOS PROGRAMAS DE CIENCIAS MILITARES AERONAUTICAS E INGENIERIA INFORMATICA DE LA ESCUELA MILITAR DE AVIACION "MARCO FIDEL SUAREZ"</t>
  </si>
  <si>
    <t>SERVICIO DE ASISTENTE PARA AUDIOVISUALES DEL GRUPO ACADEMICO DE LA ESCUELA MILITAR DE AVIACION</t>
  </si>
  <si>
    <t xml:space="preserve">SERVICIO APOYO A LA GESTION COMO ASISTENCIA ADMINISTRATIVA DEL SIGA EN LA ESCUELA MILITAR DE AVIACIÓN "MARCO FIDEL SUAREZ"  </t>
  </si>
  <si>
    <t>SERVICIOS DE APOYO A LA GESTIÓN PARA LA ASISTENCIA ADMINISTRATIVA DEL SISTEMA DE INFORMACIÓN EDUCATIVA FUERZA AÉREA (SIEFA) EN LA SECRETARÍIA ACADÉMICA DE LA ESCUELA MILITAR DE AVIACIÓN “MARCO FIDEL SUÁREZ”</t>
  </si>
  <si>
    <t>SERVICIOS DE APOYO A LA GESTION COMO LABORATORISTA PARA LOS LABORATORIOS DE INGENIERIA INFORMATICA DE LA ESCUELA MILITAR DE AVIACION "MARCO FIDEL SUAREZ"</t>
  </si>
  <si>
    <t>SERVICIOS DE APOYO A LA GESTION COMO LABORATORISTA PARA LOS LABORATORIOS DE INGENIERIA MECANICA DE LA ESCUELA MILITAR DE AVIACION "MARCO FIDEL SUAREZ"</t>
  </si>
  <si>
    <t>ENTRENADOR DE ATLETISMO CAMPO</t>
  </si>
  <si>
    <t>ENTRENADOR DE ATLETISMO FONDO</t>
  </si>
  <si>
    <t>ENTRENADOR DE BALONCESTO</t>
  </si>
  <si>
    <t>ENTRENADOR DE ESGRIMA ESPADA</t>
  </si>
  <si>
    <t>ENTRENADOR ESGRIMA FLORETE</t>
  </si>
  <si>
    <t>ENTRENADOR FUTBOL</t>
  </si>
  <si>
    <t>ENTRENADOR NATACIÓN ALTO RENDIMIENTO</t>
  </si>
  <si>
    <t xml:space="preserve">ENTRENADOR NATACIÓN FORMACION </t>
  </si>
  <si>
    <t xml:space="preserve">ENTRENADOR ORIENTACIÓN MILITAR </t>
  </si>
  <si>
    <t>ENTRENADOR PENTATLÓN MILITAR</t>
  </si>
  <si>
    <t>ENTRENADOR TAEKWONDO COMBATE</t>
  </si>
  <si>
    <t>ENTRENADOR TAEKWONDO POOMSES</t>
  </si>
  <si>
    <t>ENTRENADOR TENIS DE CAMPO</t>
  </si>
  <si>
    <t>ENTRENADOR TIRO ARMA LARGAS</t>
  </si>
  <si>
    <t>ENTRENADOR TIRO ARMAS CORTAS</t>
  </si>
  <si>
    <t>ENTRENADOR VOLEIBOL</t>
  </si>
  <si>
    <t>PREPARADOR FÍSICO CADETES</t>
  </si>
  <si>
    <t>NUTRICIONISTA</t>
  </si>
  <si>
    <t>ENRENADOR DE GOLF</t>
  </si>
  <si>
    <t>ENTRENADOR TIRO CON ARCO</t>
  </si>
  <si>
    <t>KINESIOLOGO</t>
  </si>
  <si>
    <t>FISIOTERAPEUTA</t>
  </si>
  <si>
    <t>DIRECTOR BANDA DE MUSICOS</t>
  </si>
  <si>
    <t>PREPARADOR FISICO PERSONAL BAMFS</t>
  </si>
  <si>
    <t>SERVICIOS DE APOYO A LA GESTION PARA LA ASESORIA DE BIENESTAR UNIVERSITARIO PARA LA ESCUELA MILITAR DE AVIACION MARCO FIDEL SUAREZ</t>
  </si>
  <si>
    <t>SERVICIOS DE APOYO A LA GESTIÓN COMO ASESOR DE LA SECCIÓN DE EGRESADOS DE LA ESCUELA MILITAR DE AVIACIÓN "MARCO FIDEL SUAREZ".</t>
  </si>
  <si>
    <t>SERVICIOS DE APOYO A LA GESTIÓN EN BIBLIOTECOLOGIA PARA EL GRUPO ACADEMICO DE LA ESCUELA MILITAR DE AVIACIÓN “MARCO FIDEL SUÁREZ”</t>
  </si>
  <si>
    <t>SERVICIOS DE APOYO A LA GESTION EN ASESORIA PEDAGOGICA PARA LOS PROGRAMAS ACADEMICOS DE LA ESCUELA MILITAR DE AVIACION "MARCO FIDEL SUAREZ.”</t>
  </si>
  <si>
    <t>SERVICIO DE APOYO A LA GESTION PARA ADMINISTRAR LA RED INALAMBRICA DE LA ESCUELA MILITAR DE AVIACIÓN "MARCO FIDEL SUAREZ"</t>
  </si>
  <si>
    <t>SERVICIOS DE APOYO A LA GESTIÓN COMO ASESOR DE LA SECCIÓN DE EXTENSIÓN DE LA ESCUELA MILITAR DE AVIACIÓN "MARCO FIDEL SUAREZ".</t>
  </si>
  <si>
    <t>SERVICIOS DE APOYO A LA GESTIÓN PARA LA COORDINACIÓN ACADÉMICA DEL PROGRAMA DE ADMINISTRACIÓN AERONÁUTICA DE LA ESCUELA MILITAR DE AVIACIÓN “MARCO FIDEL SUAREZ</t>
  </si>
  <si>
    <t>SERVICIOS DE APOYO A LA GESTIÓN PARA LA COORDINACION ACADEMICA DEL  PROGRAMA DE INGENIERIA INFORMATICA DEL GRUPO ACADEMICO DE LA ESCUELA MILITAR DE AVIACIÓN “MARCO FIDEL SUAREZ"</t>
  </si>
  <si>
    <t>SERVICIOS DE APOYO A LA GESTIÓN PARA LA COORDINACION ACADEMICA DEL  PROGRAMA DE INGENIERIA MECÁNICA DEL GRUPO ACADEMICO DE LA ESCUELA MILITAR DE AVIACIÓN “MARCO FIDEL SUAREZ"</t>
  </si>
  <si>
    <t>SERVICIOS DE APOYO A LA GESTIÓN PARA LA COORDINACIÓN DE LA INVESTIGACIÓN EN LOS PROGRAMAS ACADÉMICOS DE LA ESCUELA MILITAR DE AVIACIÓN “MARCO FIDEL SUÁREZ"</t>
  </si>
  <si>
    <t>SERVICIOS DE APOYO A LA GESTIÓN PARA LA COORDINACIÓN ACADÉMICA DEL PROGRAMA DE CIENCIAS MILITARES AERONÁUTICAS DE LA ESCUELA MILITAR DE AVIACIÓN "MARCO FIDEL SUAREZ".</t>
  </si>
  <si>
    <t>SALDO IMPREVISTO REMUNERACION</t>
  </si>
  <si>
    <t>SERVICIOS DE APOYO A LA GESTIÓN PARA LA ASISTENCIA TECNICA EN LA BIBLIOTECA 1 TURNO DE LA ESCUELA MILITAR DE AVIACION.</t>
  </si>
  <si>
    <t>SERVICIO DE APOYO A LA GESTIÓN PARA LA ASESORÍA EN LA ACTUALIZACIÓN DE SÍLABOS CURRICULARES PARA LOS PROGRAMAS ACADÉMICOS DE LA EMAVI COMO RESULTADO DEL AJUSTE CURRICULAR</t>
  </si>
  <si>
    <t>HORAS CATEDRA</t>
  </si>
  <si>
    <t>EMPRESAS  PRIVADAS PROMOTORAS DE SALUD</t>
  </si>
  <si>
    <t>EMPRESAS PUBLICAS PROMOTORAS DE SALUD</t>
  </si>
  <si>
    <t>FONDOS ADMINISTRADORES DE PENSIONES PRIVADOS</t>
  </si>
  <si>
    <t>FONDOS ADMINISTRADORES DE PENSIONES PUBLICOS</t>
  </si>
  <si>
    <t>APORTES PARA ACCIDENTES DE TRABAJO Y ENFERMEDADES PROFESIONALES</t>
  </si>
  <si>
    <t>CAJAS DE COMPENSACIÓN PRIVADAS</t>
  </si>
  <si>
    <t>APORTES AL ICBF</t>
  </si>
  <si>
    <t>APORTES AL SENA</t>
  </si>
  <si>
    <t>CESANTIAS</t>
  </si>
  <si>
    <t>INTERESES DE CESANTIAS</t>
  </si>
  <si>
    <t>PRIMA DE SERVICIOS</t>
  </si>
  <si>
    <t>VACACIONES</t>
  </si>
  <si>
    <t>APORTES A LA ESAP</t>
  </si>
  <si>
    <t>APORTES MIN EDUCACIÓN</t>
  </si>
  <si>
    <t>IMPUESTO VEHÍCULO 2018 DE PLACAS PFQ-002 ASIGNADO A LA ESCUELA MILITAR DE AVIACIÓN MARCO FIDEL SUAREZ</t>
  </si>
  <si>
    <t>IMPUESTO VEHÍCULOS 2018 DE PLACAS CFP- 401 CQJ- 533 Y CBC -339 ASIGNADO A LA ESCUELA MILITAR DE AVIACIÓN MARCO FIDEL SUAREZ</t>
  </si>
  <si>
    <t>IMPUESTO VEHÍCULO CON PLACA MOP - 572 ASIGNADO A LA ESCUELA MILITAR DE AVIACIÓN MARCO FIDEL SUAREZ</t>
  </si>
  <si>
    <t>IMPUESTO VEHÍCULO CON PLACAS BGK - 487 Y CCV - 038 ASIGNADOS A LA ESCUELA MILITAR DE AVIACIÓN MARCO FIDEL SUAREZ</t>
  </si>
  <si>
    <t>IMPUESTO PREDIAL DEL VEHÍCULO JIM-650 ASIGNADO A LA ESCUELA MILITAR DE AVIACIÓN MARCO FIDEL SUAREZ</t>
  </si>
  <si>
    <t>IMPUESTO VEHÍCULO DE PLACA CTU-483 ASIGNADO A LA ESCUELA MILITAR DE AVIACIÓN MARCO FIDEL SUAREZ</t>
  </si>
  <si>
    <t>IMPUESTO VEHÍCULO DE PLACAS PZF-532 ASIGNADO A LA ESCUELA MILITAR DE AVIACIÓN MARCO FIDEL SUAREZ</t>
  </si>
  <si>
    <t>IMPUESTO VEHICULO HMP82A</t>
  </si>
  <si>
    <t xml:space="preserve"> IMPUESTO DE VEHICULO PLACA HYN 668</t>
  </si>
  <si>
    <t>IMPUESTO DEL VEHICULO SEGUN PLACA QET017 FORMULARIO 186254302</t>
  </si>
  <si>
    <t>DARIEN</t>
  </si>
  <si>
    <t>APARTAMENTOS PRADOS DEL NORTE</t>
  </si>
  <si>
    <t>TERRENOS EMAVI</t>
  </si>
  <si>
    <t>CONTRIBUCIONES DAGMA</t>
  </si>
  <si>
    <t>SALDO IMPREVISTO CONTRIBUCIONES</t>
  </si>
  <si>
    <t>INFLADOR DE NEUMATICOS DE 6 A 160 PSI</t>
  </si>
  <si>
    <t>ESCALERA PLEGABLE DE 1,50 MTS</t>
  </si>
  <si>
    <t>BUTEROLA 0.401  P/N 07-520-4703</t>
  </si>
  <si>
    <t>BUTEROLA 0.401  P/N 07-520-4704</t>
  </si>
  <si>
    <t>BUTEROLA 0.401  P/N 07-520-4705</t>
  </si>
  <si>
    <t>BUTEROLA 0.401 P/N 07-520-4706</t>
  </si>
  <si>
    <t>TRINQUETE INALAMBRICO DE 14,4V</t>
  </si>
  <si>
    <t>PISTOLA DE ENGRASE MANUAL</t>
  </si>
  <si>
    <t>PRENSA BANCO 6 PULGADAS</t>
  </si>
  <si>
    <t>VAC300 EXTRACTOR DE FLUIDOS NEUMATICO</t>
  </si>
  <si>
    <t xml:space="preserve">JUEGO DE DESTORNILLADORES DE PRESICION </t>
  </si>
  <si>
    <t>JUEGO DE PINZAS DE 45</t>
  </si>
  <si>
    <t>LLAVES DE COMBINACION EN "T" Y DE FORMA "L" HEXAGONAL</t>
  </si>
  <si>
    <t>LLAVES DE COMBINACION EN "T" Y DE FORMA "L" HEXAGONAL DE BOLA</t>
  </si>
  <si>
    <t>PINZA PONCHADORA</t>
  </si>
  <si>
    <t>DESTORNILLADORES PUNTA TORX  EMPUÑADURA BLANDA, DE SEGURIDAD/LARGO</t>
  </si>
  <si>
    <t xml:space="preserve">ESTACION DE SOLDADURA </t>
  </si>
  <si>
    <t>INFLADOR DE RUEDAS KIT ADAPTADOR SERVICIO RUEDAS DE 0-300PSI</t>
  </si>
  <si>
    <t>COPA HEXAGONAL DE 1 7/16" CUADRANTE DE 1/2"</t>
  </si>
  <si>
    <t>UÑA ABIERTA DE 1  1/2"</t>
  </si>
  <si>
    <t>UÑA ABIERTA DE 1   3/4"</t>
  </si>
  <si>
    <t>SET  DESTORNILLADORES TIPO TORX</t>
  </si>
  <si>
    <t>TALADRO INALAMBRICO DE 3/8</t>
  </si>
  <si>
    <t>RACHET DE 1/4</t>
  </si>
  <si>
    <t xml:space="preserve">BATIDORA INDUSTRIAL </t>
  </si>
  <si>
    <t>BUTEROLA 0.401  (07-532)</t>
  </si>
  <si>
    <t>BUTEROLA 0.401  (07-510-4704)</t>
  </si>
  <si>
    <t>BUTEROLA 0.401 (07-510-4705)</t>
  </si>
  <si>
    <t>BUTEROLA 0.401 (07-510-4706)</t>
  </si>
  <si>
    <t>LLAVE SACA GUSANILLO</t>
  </si>
  <si>
    <t>JUEGO LLAVES EN T</t>
  </si>
  <si>
    <t>CAJA HERRAMIENTA SERVICIO GENERAL (P/N BLPGSSC100)</t>
  </si>
  <si>
    <t>TENSIOMETRO PARA TELA</t>
  </si>
  <si>
    <t>ACEITERA NEUMATICA</t>
  </si>
  <si>
    <t>PINZA PORTAELECTRODOS PARA SOLDADURA ELECTRICA</t>
  </si>
  <si>
    <t>RETORCEDORES DE ALAMBRE</t>
  </si>
  <si>
    <t>ALICATE CON GARGANTA VINILO ROJO</t>
  </si>
  <si>
    <t>RETORCEDOR</t>
  </si>
  <si>
    <t>MANOMETRÓ EQUIPO FLOTACIÓN</t>
  </si>
  <si>
    <t>ESTABILIZADORES DE VOLTAJE 1000W</t>
  </si>
  <si>
    <t xml:space="preserve">PETROLIZADORA </t>
  </si>
  <si>
    <t>JUEGO LLAVES ALLEN EN PULGADAS</t>
  </si>
  <si>
    <t>JUEGO DE LLAVES HEXAGONALES</t>
  </si>
  <si>
    <t>ADAPTADOR DE  1/2 A 3/4 (P/N GLA12B)</t>
  </si>
  <si>
    <t>PROYECTOR</t>
  </si>
  <si>
    <t>DIADEMA</t>
  </si>
  <si>
    <t>GAFAS VIRTUALES</t>
  </si>
  <si>
    <t>TELON</t>
  </si>
  <si>
    <t>SALDO IMPREVISTO AUDIOVISUALES Y ACCESORIOS</t>
  </si>
  <si>
    <t>COMPUTADOR</t>
  </si>
  <si>
    <t>SALDO IMPREVISTO EQUIPO DE SISTEMAS</t>
  </si>
  <si>
    <t>LICENCIA SIMULADOR</t>
  </si>
  <si>
    <t>LICENCIA SIMULADOR AVIONES</t>
  </si>
  <si>
    <t>SALDO IMPREVISTO SOFTWARE</t>
  </si>
  <si>
    <t>BEBEDERO</t>
  </si>
  <si>
    <t>FUMIGADORA</t>
  </si>
  <si>
    <t>GUADAÑA</t>
  </si>
  <si>
    <t>ANEMÓMETRO PARA PARACAIDISMO</t>
  </si>
  <si>
    <t>EXTINTOR TIPO K 2,2 GLS</t>
  </si>
  <si>
    <t>EXTINTOR CO2 20 LBS</t>
  </si>
  <si>
    <t>ALTÍMETRO AUDIBLE</t>
  </si>
  <si>
    <t>ESCALERA PLEGABLE DOS PELDAÑOS DE 50 CM ALTURA</t>
  </si>
  <si>
    <t>CAJA HERRAMIENTA VACIA (P/N KRA2106FPBO)</t>
  </si>
  <si>
    <t xml:space="preserve">SALDO IMPREVISTO </t>
  </si>
  <si>
    <t>CLORINADOR</t>
  </si>
  <si>
    <t>MÁQUINA IMPRESORA 3D</t>
  </si>
  <si>
    <t>SILLA</t>
  </si>
  <si>
    <t>MESA</t>
  </si>
  <si>
    <t>ESTACIÓN DE TRABAJO</t>
  </si>
  <si>
    <t>SUPERFICIE</t>
  </si>
  <si>
    <t>SOFA</t>
  </si>
  <si>
    <t>COMEDOR</t>
  </si>
  <si>
    <t>DESANSA PIES</t>
  </si>
  <si>
    <t>ESTANTERÍA</t>
  </si>
  <si>
    <t>DIVISIÓN EN PANALERÍA</t>
  </si>
  <si>
    <t>ACEITE TROMBON 2 EN 1</t>
  </si>
  <si>
    <t xml:space="preserve">ACEITE PARA  ROTOR </t>
  </si>
  <si>
    <t xml:space="preserve">GRASA SUAVE CORCHOS </t>
  </si>
  <si>
    <t xml:space="preserve">GRASA PARA BOMBAS DE AFINACION </t>
  </si>
  <si>
    <t xml:space="preserve">ACEITE PARA VALVULAS CLASICO </t>
  </si>
  <si>
    <t>ACEITE MULTIGRADO PARA MOTORES DIESEL</t>
  </si>
  <si>
    <t>ACEITE MULTIGRADO PARA MOTORES A GASOLINA</t>
  </si>
  <si>
    <t>ACEITE SINTETICO</t>
  </si>
  <si>
    <t xml:space="preserve">LUBRICANTE-LIMPIADOR </t>
  </si>
  <si>
    <t>LUBRICANTE 556 (TARRO 400 CM 3)</t>
  </si>
  <si>
    <t>ACEITE SINTETICO (JOL)</t>
  </si>
  <si>
    <t>LUBRICANTE WD-40 ( PRESENTACION   1  GALON )</t>
  </si>
  <si>
    <t>PROTECCION AUDITIVA TIPO DIADEMA</t>
  </si>
  <si>
    <t>PROTECTOR BUCAL PARA LA PRÁCTICA DE TAEKWONDO</t>
  </si>
  <si>
    <t>UNIFORME ATLETISMO DAMA</t>
  </si>
  <si>
    <t>PETOS</t>
  </si>
  <si>
    <t>UNIFORME DE  PORTERO PARA LA PRÁCTICA DE FÚTBOL</t>
  </si>
  <si>
    <t>GORRO PARA NATACIÓN</t>
  </si>
  <si>
    <t>TALONERA CON SENSOR PARA LA PRÁCTICA DE TAEKWONDO</t>
  </si>
  <si>
    <t>TAPA OÍDOS</t>
  </si>
  <si>
    <t>VESTIDO DE BAÑO DAMA</t>
  </si>
  <si>
    <t>GAFAS PARA NATACIÓN Y PENTATLON</t>
  </si>
  <si>
    <t>UNIFORME ATLETISMO HOMBRE</t>
  </si>
  <si>
    <t>UNIFORME PARA LA PRÁCTICA DE PÉNTATLON MILITAR</t>
  </si>
  <si>
    <t>UNIFORME PARA LA PRÁCTICA DE TENIS DE CAMPO</t>
  </si>
  <si>
    <t>PANTALONETA DE BAÑO PARA NATACIÓN PARA HOMBRE</t>
  </si>
  <si>
    <t>UNIFORME PARA LA PRÁCTICA DE CROSS PÉNTATLON Y ATLETISMO</t>
  </si>
  <si>
    <t>UNIFORME PARA LA PRÁCTICA DE VOLEYBOL</t>
  </si>
  <si>
    <t>UNIFORME PARA LA PRÁCTICA DE BALONCESTO</t>
  </si>
  <si>
    <t>UNIFORME PARA LA PRÁCTICA DE FÚTBOL</t>
  </si>
  <si>
    <t>OVEROL DE PARACAIDISMO</t>
  </si>
  <si>
    <t>UNIFORME PARA LA PRÁCTICA DE ORIENTACIÓN MILITAR</t>
  </si>
  <si>
    <t>ZAPATILLAS CON CLAVOS - SPIKES (CALZADO ATLETISMO PISTA</t>
  </si>
  <si>
    <t>ZAPATILLAS PARA LA PRACTICA DE ATLETISMO CAMPO TIPO SALTO DE ALTURA</t>
  </si>
  <si>
    <t>ZAPATILLA PARA PENTATLON MILITAR</t>
  </si>
  <si>
    <t>ZAPATILLAS PARA BALONCESTO</t>
  </si>
  <si>
    <t>ZAPATILLA PARA ORIENTACION MILITAR</t>
  </si>
  <si>
    <t>GORRAS PARA UNIFORMES DE PRESENTACIÓN</t>
  </si>
  <si>
    <t>ZAPATILLA PARA VOLEYBOL</t>
  </si>
  <si>
    <t>UNIFORME PARA LA PRÁCTICA DE TAEKWONDO CON CINTURONES DE DIFERENTES COLORES</t>
  </si>
  <si>
    <t>CASCO ELECTRÓNICO PARA TAEKWONDO</t>
  </si>
  <si>
    <t>UNIFORME CHAQUETA Y PANTALÓN DE PRESENTACIÓN (SUDADERA)</t>
  </si>
  <si>
    <t>ZAPATILLAS DE PRESENTACION</t>
  </si>
  <si>
    <t>UNIFORMES DE GALA N°1</t>
  </si>
  <si>
    <t xml:space="preserve">ADQUISICION DE GORRAS </t>
  </si>
  <si>
    <t>ADQUISICION DE  CAMISETAS</t>
  </si>
  <si>
    <t>ADQUISICION DE BUFANDAS</t>
  </si>
  <si>
    <t>CARETAS FOTOCROMATICAS PARA SOLDADURA</t>
  </si>
  <si>
    <t>CARETAS PARA EQUIPO DE OXICORTE</t>
  </si>
  <si>
    <t>GLIFOSOL</t>
  </si>
  <si>
    <t>NEUMATICOS</t>
  </si>
  <si>
    <t>VALVULAS SELLOMATICAS</t>
  </si>
  <si>
    <t>LLANTAS (REF 600-9)</t>
  </si>
  <si>
    <t>LLANTAS (REF 255/70 R16)</t>
  </si>
  <si>
    <t>LLANTAS (REF 5,70/5,00-8 NHS)</t>
  </si>
  <si>
    <t>LLANTAS (REF LT 215/75 R14)</t>
  </si>
  <si>
    <t>LLANTAS (REF 11,2-24)</t>
  </si>
  <si>
    <t>LLANTAS (REF 4,80/4,00-8)</t>
  </si>
  <si>
    <t>LLANTAS (REF 195-55 R15)</t>
  </si>
  <si>
    <t>LLANTAS (REF 225/75 D15)</t>
  </si>
  <si>
    <t>PLOMERÍA</t>
  </si>
  <si>
    <t>CARPINTERÍA</t>
  </si>
  <si>
    <t>ALBAÑILERÍA</t>
  </si>
  <si>
    <t>PINTURA</t>
  </si>
  <si>
    <t>ELECTRICIDAD</t>
  </si>
  <si>
    <t>ELEMENTOS ELECTRICOS</t>
  </si>
  <si>
    <t>PASTAS DE CLORO</t>
  </si>
  <si>
    <t>CLORO GRANULADO</t>
  </si>
  <si>
    <t>CLORO GASEOSO</t>
  </si>
  <si>
    <t>GASA PRECORTADA ESTERIL DE 7.5 CENTIMETROS X7.5 PAQUETE X 5</t>
  </si>
  <si>
    <t>BAJA LENGUAS PAQUETE X 20 UNIDADES</t>
  </si>
  <si>
    <t>TINTURA DE BENJUY FRASCO X 500MIL</t>
  </si>
  <si>
    <t xml:space="preserve">ALGODÓN ROLLO TIPO HOSPITALARIO </t>
  </si>
  <si>
    <t>LINIMENTO DEPORTIVO</t>
  </si>
  <si>
    <t xml:space="preserve">ELECTRODOS ADHESIVOS  PAQUETE DE 4 UNUDADES  REDONDOS DE 3 CM </t>
  </si>
  <si>
    <t>ELECTRODOS ADHESIVOS REDONDOS  PAQUETE DE 4 UNIDADES REDONDOS DE 5CM</t>
  </si>
  <si>
    <t xml:space="preserve">ELECTRODOS ADHESIVOS  PAQUETE DE 4 UNIDADES CUADRADOS DE 5X5 CM </t>
  </si>
  <si>
    <t>ELECTRODOS ADHESIVOS PAQUETE DE 4 UNIDADES RETANGULARES DE 5X9 CM</t>
  </si>
  <si>
    <t xml:space="preserve">ELECTRODOS ADHESIVOS PAQUETE POR 4 UNIDADES REDONDOS DE 7 CM </t>
  </si>
  <si>
    <t xml:space="preserve">ELECTRODOS ADHESIVOS PAQUETE DE 4 UNIDADES RETANGULARES DE 7X13 CM </t>
  </si>
  <si>
    <t>PAQUETE CALIENTE ESTANDAR DE 10X12</t>
  </si>
  <si>
    <t>PAQUETE FRIO ESTÁNDAR  DE 28X36</t>
  </si>
  <si>
    <t xml:space="preserve">PAQUETES FRIOS REUSABLES TAMAÑO MEDIANO </t>
  </si>
  <si>
    <t>PAQUETES FRIOS REUSABLES TAMAÑO PEQUEÑO</t>
  </si>
  <si>
    <t xml:space="preserve">VENDAJE NEUROMUSCULAR O KINESIOTAPE ROLLO DE 5CM X 5MIL </t>
  </si>
  <si>
    <t>VENDA COBAN COLOR PIEL DE 6” X 5 YATDAS</t>
  </si>
  <si>
    <t>VOLTAREN EN SPRAY  X 85 MIL</t>
  </si>
  <si>
    <t>ESPARADRAPO TIPO TELA TARRO SURTIDO X 6 ROLLOS</t>
  </si>
  <si>
    <t xml:space="preserve">BANDAS ELASTICAS 2 MT DE COLOR AMARILLO 
2 DE COLOR VERDE, 2 DE COLOR NEGRO, 2 DE COLOR GRIS, 2 DE COLOR DORADA  
</t>
  </si>
  <si>
    <t>GORROS DE BAÑO PLASTICO</t>
  </si>
  <si>
    <t>TAPA BOCAS DESECHABLES</t>
  </si>
  <si>
    <t>BALDE PLASTICO</t>
  </si>
  <si>
    <t>CHUPAS PARA BAÑO</t>
  </si>
  <si>
    <t>CERA NEUTRA</t>
  </si>
  <si>
    <t>QUITA  TELARAÑAS</t>
  </si>
  <si>
    <t>ESPONJA  ALAMBRE</t>
  </si>
  <si>
    <t>ESPONJAS LAVA LOZA (SABRA)</t>
  </si>
  <si>
    <t>DESINCRUSTRANTE PARA PISOS</t>
  </si>
  <si>
    <t>JABON TOCADOR TIPO HOTEL</t>
  </si>
  <si>
    <t>LIMPIONES   DE  TELA</t>
  </si>
  <si>
    <t>GLICERINA</t>
  </si>
  <si>
    <t>JABON LIQUIDO PARA MANOS</t>
  </si>
  <si>
    <t xml:space="preserve">ALCOHOL </t>
  </si>
  <si>
    <t>AMBIENTADOR ELECTRICO EN ACEITE(REPUESTO )</t>
  </si>
  <si>
    <t>GUANTE DE CAUCHO ASEO</t>
  </si>
  <si>
    <t>ACIDO PERACETICO</t>
  </si>
  <si>
    <t>INSECTICIDA EN AEROSOL</t>
  </si>
  <si>
    <t>JABON LIQUIDO  (PARA USO EN DISPENSADOR KIMBERLY)</t>
  </si>
  <si>
    <t>DESENGRASANTE PARRILLAS  Y HORMOS</t>
  </si>
  <si>
    <t>RASTRILLO PLASTICO</t>
  </si>
  <si>
    <t>47131500</t>
  </si>
  <si>
    <t>JABON LAVALOZA MECANICO (PARA MAQUINA LAVALOZA)</t>
  </si>
  <si>
    <t>AMBIENTADOR PARA PISOS</t>
  </si>
  <si>
    <t>BLANQUEADOR</t>
  </si>
  <si>
    <t>PAPEL  HIGIENICO PEQUEÑO</t>
  </si>
  <si>
    <t>PAPEL HIGIENICO TAMAÑO INSTITUCIONAL</t>
  </si>
  <si>
    <t xml:space="preserve">TOALLAS DE MANO </t>
  </si>
  <si>
    <t>JABON LAVAPLATOS EN PASTA  X 1000 GR</t>
  </si>
  <si>
    <t>JABON DETERGENTE EN POLVO 500 GRAMOS</t>
  </si>
  <si>
    <t xml:space="preserve">LIMPIADOR DE MANOS </t>
  </si>
  <si>
    <t>JABON LIQUIDO PARA ROPA</t>
  </si>
  <si>
    <t>JABON LIQUIDO DESENGRASANTE</t>
  </si>
  <si>
    <t>SHAMPOO PARA LAVADO AERONAVES</t>
  </si>
  <si>
    <t>CEPILLO DE ALAMBRE DE ACERO</t>
  </si>
  <si>
    <t>ROLLO DE SABRA X 50 MTS</t>
  </si>
  <si>
    <t>TRAPOS</t>
  </si>
  <si>
    <t>TALCO</t>
  </si>
  <si>
    <t>MINI CANECA VAIVEN PARA  BAÑO</t>
  </si>
  <si>
    <t>DISPENSADOR PAPEL HIGIENICO</t>
  </si>
  <si>
    <t xml:space="preserve">DISPENSADOR JABÓN </t>
  </si>
  <si>
    <t>DISPENSADOR GEL</t>
  </si>
  <si>
    <t>DISPENSADOR DESINFECTANTE</t>
  </si>
  <si>
    <t>SALDO IMPREVISTO</t>
  </si>
  <si>
    <t>BOMBA DE ACEITE DE HUMO 12VDC 7,5 AMP.</t>
  </si>
  <si>
    <t>VALVULA REGULADURA ACEITE DE HUMO</t>
  </si>
  <si>
    <t>INYECTOR DE ACEITE CON CUBIERTA PARA HUMO</t>
  </si>
  <si>
    <t>BOQUILLAS PISTOLA CHERRY MAX</t>
  </si>
  <si>
    <t>PUNTAS PHILLIPS NO. 1</t>
  </si>
  <si>
    <t>PUNTA PLANA</t>
  </si>
  <si>
    <t>PUNTAS PHILLIPS NO. 2</t>
  </si>
  <si>
    <t xml:space="preserve">ADAPTADOR PITOT   T-90 </t>
  </si>
  <si>
    <t>ADAPTADOR PITOT   T-41</t>
  </si>
  <si>
    <t>CABLE, AC POWER, 5M (115V US PLUG)</t>
  </si>
  <si>
    <t>MANGERAS EQUPO PITOT ESTATICO</t>
  </si>
  <si>
    <t xml:space="preserve">
ADAPTADOR PARA PRUEBAS PITOT ESTATICAS UH-60</t>
  </si>
  <si>
    <t>INDICADOR DE LUZ</t>
  </si>
  <si>
    <t>SELECTOR DE SEGURO</t>
  </si>
  <si>
    <t>RETENEDOR BOTON DE FRECUENCIA</t>
  </si>
  <si>
    <t>INDICADOR DIAL FRECUENCIA</t>
  </si>
  <si>
    <t>BOTON SELECTOR FRECUENCIA</t>
  </si>
  <si>
    <t>SELLO PRINCIPAL</t>
  </si>
  <si>
    <t>CONNECTOR DE 26 PINES</t>
  </si>
  <si>
    <t>DISPLAY</t>
  </si>
  <si>
    <t>CUBIERTA FRONTAL MODELO 1 ESTANDAR</t>
  </si>
  <si>
    <t>EMPAQUE EN O</t>
  </si>
  <si>
    <t>CARCASA FRONTAL  REX 4663B</t>
  </si>
  <si>
    <t>CARCASA FRONTAL  XTS 5000</t>
  </si>
  <si>
    <t>CARGADOR IC-A6 REF: BC119N + AD101</t>
  </si>
  <si>
    <t>GANCHOS APX 5000</t>
  </si>
  <si>
    <t>CONO DE VIENTO (WIND SOCK)</t>
  </si>
  <si>
    <t>BATERIA SATELITAL IRIDIUM 9505A</t>
  </si>
  <si>
    <t>BOMBILLOS 30 W</t>
  </si>
  <si>
    <t>BOMBILLOS 45 W</t>
  </si>
  <si>
    <t xml:space="preserve">BOMBILLOS 120 W </t>
  </si>
  <si>
    <t>BOMBILLOS 200W CONECTOR PK30D</t>
  </si>
  <si>
    <t>PUNTAS PARA MULTIMETROS</t>
  </si>
  <si>
    <t>PUNTA DE PERFORACIÓN 1/4 - 3/4</t>
  </si>
  <si>
    <t xml:space="preserve">KIT COPA SIERRAS </t>
  </si>
  <si>
    <t>CONTROLES Y PEDALES</t>
  </si>
  <si>
    <t xml:space="preserve">HOJA PARA SABLE ESGRIMA </t>
  </si>
  <si>
    <t>PUNTA PARA ESPADA COMPLETA + BORNE</t>
  </si>
  <si>
    <t>CABLE DE CUERPO PARA ESPADA</t>
  </si>
  <si>
    <t xml:space="preserve">CABLE DE CUERPO PARA SABLE </t>
  </si>
  <si>
    <t>HOJA ESPADA COMPLETA FIE MARAGING</t>
  </si>
  <si>
    <t xml:space="preserve">EMPUÑADURA PARA PISTOLA DE AIRE STYER </t>
  </si>
  <si>
    <t xml:space="preserve">EMPUÑADURA PARA PISTOLAS DE FUEGO PARDINI </t>
  </si>
  <si>
    <t>CASOLETA PARA SABLE DERECHAS (4) IZQUIERDAS (4)</t>
  </si>
  <si>
    <t>PLATOS HONDOS</t>
  </si>
  <si>
    <t>PLATOS PANDOS</t>
  </si>
  <si>
    <t>PLATOS PEQUEÑOS</t>
  </si>
  <si>
    <t>VASOS</t>
  </si>
  <si>
    <t>TAZAS DE CAFÉ O TÉ</t>
  </si>
  <si>
    <t>TENEDOR</t>
  </si>
  <si>
    <t>CUCHILLO</t>
  </si>
  <si>
    <t>CHUCHARA</t>
  </si>
  <si>
    <t xml:space="preserve">LIMPIADOR CON PESA PARA OBOE </t>
  </si>
  <si>
    <t>LIMPIADOR Y BRILLADOR DE PLATILLOS</t>
  </si>
  <si>
    <t>APOYA PULGAR PARA FLAUTA TRAVERSA</t>
  </si>
  <si>
    <t>KIT DE MANTENIMIENTO FLAUTA/FLAUTÍN</t>
  </si>
  <si>
    <t>MASO PARA BOMBO DE MARCHA</t>
  </si>
  <si>
    <t>TARJETA PVC BLANCO CALIBRE 30 (CAJAX500 TARJETAS)</t>
  </si>
  <si>
    <t>CORDEL PARA SAXOFÓN ALTO</t>
  </si>
  <si>
    <t>PARCHE SUPERIOR BLANCO DE 14" PARA REDOBLANTE, GRANADERA Y CAJA</t>
  </si>
  <si>
    <t>PARCHE INFERIOR TRANSPARENTE DE 14" PARA REDOBLANTE, GRANADERA Y CAJA</t>
  </si>
  <si>
    <t>BAQUETAS PARA REDOBLANTE DE MARCHA</t>
  </si>
  <si>
    <t>CARGADOR PARA CLARINETE BAJO</t>
  </si>
  <si>
    <t xml:space="preserve">PARCHE PARA BOMBO DE 24” </t>
  </si>
  <si>
    <t>ALMOHADILLA  PARA PULGAR</t>
  </si>
  <si>
    <t>BUJIA DOS TIEMPOS</t>
  </si>
  <si>
    <t xml:space="preserve">TUERCAS PARA GUADAÑA </t>
  </si>
  <si>
    <t>TUERCAS PARA GUADAÑA</t>
  </si>
  <si>
    <t>CONECTOR BNC DE PRESION PARA CABLE RG 6</t>
  </si>
  <si>
    <t>LIMPIADOR CON PESA PARA CLARINETE SOPRANO EN SIB</t>
  </si>
  <si>
    <t>BOQUILLA SAXOFÓN ALTO</t>
  </si>
  <si>
    <t>SET DE ZAPATILLAS COMPLETO PARA SAXOFÓN BARÍTONO YAMAHA YAB-62</t>
  </si>
  <si>
    <t xml:space="preserve">ABRAZADERA SAXOFÓN ALTO </t>
  </si>
  <si>
    <t>PROTECTOR ADHESIVO PARA EL BISEL DE LA FLAUTA</t>
  </si>
  <si>
    <t>BROCHE DORADO DE LUJO CON ESCUDOS REPUBLICA DE COLOMBIA, FAC Y EMAVI</t>
  </si>
  <si>
    <t>CINTA DE SEGURIDAD AMARILLA ROLLO</t>
  </si>
  <si>
    <t>BOQUILLA PARA TROMPETA EN SI BEMOL</t>
  </si>
  <si>
    <t>CAÑA SAXOFON SOPRANO # 3</t>
  </si>
  <si>
    <t xml:space="preserve">BOQUILLA SAXOFÓN TENOR </t>
  </si>
  <si>
    <t>FARGO PELICULA DE IMPRESIÓN TRASNPARENTE PARA IMPRESORA HDP</t>
  </si>
  <si>
    <t xml:space="preserve">CAÑA SAXOFON BARÍTONO # 3 </t>
  </si>
  <si>
    <t>PROTECTOR PARA BOQUILLA</t>
  </si>
  <si>
    <t>CABLE UTP NIVEL 6</t>
  </si>
  <si>
    <t>CABLE COAXIAL RG 6</t>
  </si>
  <si>
    <t>SET DE ZAPATILLAS COMPLETO PARA SAXOFÓN ALTO YAMAHA YAS-62</t>
  </si>
  <si>
    <t>SET DE ZAPATILLAS COMPLETO PARA SAXOFÓN TENOR YAMAHA YAT-62</t>
  </si>
  <si>
    <t>CAÑA CLARINETE BAJO #3</t>
  </si>
  <si>
    <t>BANDERAS DE COLOMBIA PARA EXTERIORES ASTA DE HONORES</t>
  </si>
  <si>
    <t xml:space="preserve">PAÑO INSTRUMENTOS PLATEADOS </t>
  </si>
  <si>
    <t xml:space="preserve">BOQUILLA PARA TUBA </t>
  </si>
  <si>
    <t>BANDERINES DE GRADOS (BRG, CR,TC, MY, CT, TE Y ST)</t>
  </si>
  <si>
    <t xml:space="preserve">CAÑA SAXOFON ALTO # 3 </t>
  </si>
  <si>
    <t>BASE PARA ASTA DE BANDERA INDIVIDUAL</t>
  </si>
  <si>
    <t>CAÑA CLARINETE  SOPRANO # 3 1/2</t>
  </si>
  <si>
    <t>BANDERA PARA EXTERIORES ALOJAMIENTOS  DE CADETES</t>
  </si>
  <si>
    <t>BANDERAS PARA INTERIORES COLOMBIA, FAC Y EMAVI</t>
  </si>
  <si>
    <t xml:space="preserve">CAÑA SAXOFON TENOR # 3 </t>
  </si>
  <si>
    <t xml:space="preserve">CAÑA CLARINETE SOPRANO #3 </t>
  </si>
  <si>
    <t xml:space="preserve">BANDERA PARA EXTERIORES COLOMBIA PARA EL CAMPO DE PARADAS </t>
  </si>
  <si>
    <t>PORTA ESTANDARTE PARA BANDERAS DE CEREMONIAS Y DESFILES</t>
  </si>
  <si>
    <t>BANDERAS PARA EXTERIORES ASTA DE HONORES FAC Y EMAVI</t>
  </si>
  <si>
    <t xml:space="preserve">FARGO PELICULA DE LAMINACION HOLOGRAFICO POLYGUARD TRASNPARENTE </t>
  </si>
  <si>
    <t>CABLE ELECTRICO ENCAUCHETADO 3 X 12</t>
  </si>
  <si>
    <t>YOYO POLICUT PARA GUADAÑA NEGRO MANUAL</t>
  </si>
  <si>
    <t>FARGO HDP COLOR RIBBON YMCFK</t>
  </si>
  <si>
    <t>ASTA PARA BANDERA CON MOHARRA</t>
  </si>
  <si>
    <t xml:space="preserve">BANDERA PARA EXTERIORES  FAC Y EMAVI PARA EL CAMPO DE PARADAS </t>
  </si>
  <si>
    <t>NYLON NEGRO 3,3 ML X ROLLO DE 500 MTS</t>
  </si>
  <si>
    <t>BANDERÍN PARA INSTRUMENTOS MUSICALES DE BANDA MARCIAL</t>
  </si>
  <si>
    <t>ADQUISICION DE BANDERAS Y BANDERINES</t>
  </si>
  <si>
    <t>BOLSAS ZIPLOC (25 X 15)</t>
  </si>
  <si>
    <t>BOLSAS ZIPLOC (25 X 35)</t>
  </si>
  <si>
    <t>PAÑOS SCRUBS</t>
  </si>
  <si>
    <t>BOLSAS ZIPLOC (40 X 30)</t>
  </si>
  <si>
    <t>BOLSAS ZIPLOC (14 X 16)</t>
  </si>
  <si>
    <t>BOLSAS ZIPLOC ( 7 X 14)</t>
  </si>
  <si>
    <t>BOLSAS ZIPLOCK (15 X 15)</t>
  </si>
  <si>
    <t>CABLE (P/N 9230259)</t>
  </si>
  <si>
    <t>BISTURI INDUSTRIAL TRABAJO PESADO</t>
  </si>
  <si>
    <t>PASTA PULIDORA BLANCA</t>
  </si>
  <si>
    <t>MANGUERA SISTEMA DE HUMO EQUIPO T-90 (RUBBER HOSE FLEX-LOC 3/8" 3000 PSI)</t>
  </si>
  <si>
    <t>MANGUERA EN ACERO</t>
  </si>
  <si>
    <t xml:space="preserve">TINTAS PENETRANTES </t>
  </si>
  <si>
    <t>LIMPIADOR PARTICULAS</t>
  </si>
  <si>
    <t xml:space="preserve">PARTICULAS MAGNETICAS </t>
  </si>
  <si>
    <t>CABLE NO. 12</t>
  </si>
  <si>
    <t>CLAVIJA HEMBRA PARA TRABAJO PESADOS DOS TOMAS</t>
  </si>
  <si>
    <t>CLAVIJA MACHO PARA TRABAJO PESADO E INTERPERIE</t>
  </si>
  <si>
    <t xml:space="preserve">MICROBALLOONS
</t>
  </si>
  <si>
    <t>CATALIZADOR 3223</t>
  </si>
  <si>
    <t>CAJAS DE CARTON (DIMENSIONES 8X8X8"  REFERENCIA S-4084 UNLINE)</t>
  </si>
  <si>
    <t>CAJAS DE CARTON (DIMENSIONES 4X4X5"  REFERENCIA S-19037 UNLINE)</t>
  </si>
  <si>
    <t>LIMPIADOR (EKOFILL E 620)</t>
  </si>
  <si>
    <t>CAJAS DE CARTON (DIMENSIONES 6X4X3"  REFERENCIA S-4582 UNLINE)</t>
  </si>
  <si>
    <t>INDICADOR DE TORQUE ( NARANJA)</t>
  </si>
  <si>
    <t>CAJAS DE CARTON (DIMENSIONES 6X6X3"  REFERENCIA S-4780 UNLINE)</t>
  </si>
  <si>
    <t>DISCO DE CORTE GRANDE</t>
  </si>
  <si>
    <t>DISCOS DE PULIR</t>
  </si>
  <si>
    <t>SOLDADURA INOXIDABLE</t>
  </si>
  <si>
    <t>SOLDADURA</t>
  </si>
  <si>
    <t>APORTE PARA SOLDADURA TIG DE ACERO INOXIDABLE DE 1/16"</t>
  </si>
  <si>
    <t>APORTE PARA SOLDADURA TIG DE ALUMINIO DE 4043 DE 3/32"</t>
  </si>
  <si>
    <t>SOLDADURA 7018 DE 1/8"</t>
  </si>
  <si>
    <t>SOLDADURA NIQUEL 100 DE 1/2"</t>
  </si>
  <si>
    <t>SOLDADURA 4042 DE 1/8" DE ALUMINIO</t>
  </si>
  <si>
    <t xml:space="preserve">SOLDADURA 5787 TURBALOY PARA SOLDADUEA TIG DE 0,9MM </t>
  </si>
  <si>
    <t>JUEGO DE CERAMICAS PARA ANTORCHA DE SOLDADURA TIG COMPLETA</t>
  </si>
  <si>
    <t>CAJAS DE CARTON (DIMENSIONES 6X6X60"  REFERENCIA S-14264 UNLINE)</t>
  </si>
  <si>
    <t>MANGUERA DE BAJA PRESION DE 3/8"</t>
  </si>
  <si>
    <t>BOQUILLA DE AGUA</t>
  </si>
  <si>
    <t>BASE GRIS</t>
  </si>
  <si>
    <t xml:space="preserve">AEROSOL ALTA TEMPERATURA </t>
  </si>
  <si>
    <t>BROCHA DE  2"</t>
  </si>
  <si>
    <t>BROCHA DE  3"</t>
  </si>
  <si>
    <t>PINTURA ALUMINIO GRANO MEDIO</t>
  </si>
  <si>
    <t>THINNER CORRIENTE</t>
  </si>
  <si>
    <t>LIJA ROJA 120</t>
  </si>
  <si>
    <t>LIJA ROJA 380</t>
  </si>
  <si>
    <t>LIJA ROJA 600</t>
  </si>
  <si>
    <t>THINNER 106 FINO</t>
  </si>
  <si>
    <t>AEROSOL AMARILLO</t>
  </si>
  <si>
    <t>AEROSOL ANTICORROSIVO GRIS</t>
  </si>
  <si>
    <t>AEROSOL NEGRO BRILLANTE</t>
  </si>
  <si>
    <t>AEROSOL NEGRO MATE</t>
  </si>
  <si>
    <t>PINTURA GRIS OSCURO</t>
  </si>
  <si>
    <t>PINTURA NEGRO BRILLANTE</t>
  </si>
  <si>
    <t>PINTURA ROJA KIT ENDURECEDOR</t>
  </si>
  <si>
    <t>PINTURA NEGRA KIT ENDURECEDOR</t>
  </si>
  <si>
    <t>AGUA DESMINERALIZADA PARA BATERIA</t>
  </si>
  <si>
    <t>CABLE AVIACION 18 AWG X 100 METROS</t>
  </si>
  <si>
    <t>CABLE AVIACION 20 AWG X 100 METROS</t>
  </si>
  <si>
    <t>CABLE AVIACION 22 AWG X 100 METROS</t>
  </si>
  <si>
    <t>CABLE BATTERY</t>
  </si>
  <si>
    <t>CABLE COAXIAL RG 393</t>
  </si>
  <si>
    <t>CABLE COAXIAL RG 59</t>
  </si>
  <si>
    <t>CABLE PARA AVIACION BLINDADO 2 LINEAS</t>
  </si>
  <si>
    <t>EMPALME 12-10</t>
  </si>
  <si>
    <t>EMPALME 16-14</t>
  </si>
  <si>
    <t>EMPALME 22-18</t>
  </si>
  <si>
    <t>TERMINAL # 1/4</t>
  </si>
  <si>
    <t>TERMINAL # 10</t>
  </si>
  <si>
    <t>TERMINAL # 4</t>
  </si>
  <si>
    <t>TERMINAL # 8</t>
  </si>
  <si>
    <t>TERMINAL 14-16</t>
  </si>
  <si>
    <t>TERMINAL 18-22</t>
  </si>
  <si>
    <t>SILICONA BLANCA</t>
  </si>
  <si>
    <t>ELECTROLITO PARA BATERIAS G-240</t>
  </si>
  <si>
    <t>LIMPIADOR ELECTRONICO</t>
  </si>
  <si>
    <t>SUPERBONDER</t>
  </si>
  <si>
    <t>MEK</t>
  </si>
  <si>
    <t>CAJAS DE CARTON (DIMENSIONES 8X4X4"  REFERENCIA S-4225 UNLINE)</t>
  </si>
  <si>
    <t>SONDA</t>
  </si>
  <si>
    <t xml:space="preserve">CADENA PLÁSTICA ESLABONADA_COLOR NEGRO Y AMARILLO </t>
  </si>
  <si>
    <t>CAJAS DE CARTON (DIMENSIONES 12X12X124"  REFERENCIA S-4125 UNLINE)</t>
  </si>
  <si>
    <t>SET BROCAS TITANIO</t>
  </si>
  <si>
    <t>CINTA ADHESIVA DE SEGURIDAD AMARILLO/NEGRO 2" X 20 MTS</t>
  </si>
  <si>
    <t>BATERIAS RECARGABLES AA</t>
  </si>
  <si>
    <t>MANGUERA REFORZADA PARA AGUA DE 50 MTS</t>
  </si>
  <si>
    <t>SILICONA BRILLANTE</t>
  </si>
  <si>
    <t>JUEGO  DE BROCAS SNAPON CON RECUBRIMIENTO DE COBALTO DE 1/16 A 1/2</t>
  </si>
  <si>
    <t>SELLO B+</t>
  </si>
  <si>
    <t>MODULO B+</t>
  </si>
  <si>
    <t>CINTA AISLANTE 3M</t>
  </si>
  <si>
    <t>CINTA AUTOFUNDENTE 3M PARA ALTO VOLTAGE</t>
  </si>
  <si>
    <t xml:space="preserve">AMARRES PLASTICOS DE 5 PULGADAS </t>
  </si>
  <si>
    <t xml:space="preserve">AMARRES PLASTICOS DE 10 PULGADAS </t>
  </si>
  <si>
    <t xml:space="preserve">AMARRES PLASTICOS DE 15 PULGADAS </t>
  </si>
  <si>
    <t xml:space="preserve">AMARRES PLASTICOS DE 20 PULGADAS </t>
  </si>
  <si>
    <t>BATERIAS "AA" ALKALINAS REF. E91</t>
  </si>
  <si>
    <t>APLICADORES ASEPTICOS</t>
  </si>
  <si>
    <t>VINIPEL X 30 CM</t>
  </si>
  <si>
    <t>SILICONA HEAVY DUTY CRC</t>
  </si>
  <si>
    <t>CINTA ENMASCARAR VERDE 3M233+</t>
  </si>
  <si>
    <t>CARTUCHO DE ETIQUETAS</t>
  </si>
  <si>
    <t xml:space="preserve">BATERIA ALKALINA TIPO "D" 1,5 V </t>
  </si>
  <si>
    <t>JUEGO  DE BROCASCON RECUBRIMIENTO DE COBALTO DE 1/16 A 1/2</t>
  </si>
  <si>
    <t>PINCELES  1"</t>
  </si>
  <si>
    <t>BATERIA (REF DC 9096)</t>
  </si>
  <si>
    <t>LIMPIADOR DE CARLINGAS</t>
  </si>
  <si>
    <t>LINEAS NEUMATICAS CON ACOPLE RAPIDO DE 30 METROS COLOR NARANJA</t>
  </si>
  <si>
    <t>BATERIAS PARA PIE DE REY  DE 1,5 V</t>
  </si>
  <si>
    <t>BATERIA CTB4187</t>
  </si>
  <si>
    <t>BATERIA MODEL CTB3187</t>
  </si>
  <si>
    <t>ENCINTADORA</t>
  </si>
  <si>
    <t xml:space="preserve">CINTA TRASPARENTE </t>
  </si>
  <si>
    <t>SOBRE MANILA BURBUJA</t>
  </si>
  <si>
    <t>BOLSA ADHESIVO</t>
  </si>
  <si>
    <t>ALAMBRE DE FRENAR .32</t>
  </si>
  <si>
    <t>ALAMBRE DE FRENAR .25</t>
  </si>
  <si>
    <t>PRC</t>
  </si>
  <si>
    <t>REMOVEDOR BANDB</t>
  </si>
  <si>
    <t>PAÑOS LIMPIADORES ( REF 30163166)</t>
  </si>
  <si>
    <t>ESPUMA DE EMBALAJE (ABSORBENTE)</t>
  </si>
  <si>
    <t>FLEXOPIEL COLOR ROJO</t>
  </si>
  <si>
    <t>PISO TOYOTA</t>
  </si>
  <si>
    <t>LONA HURACAN ROJO</t>
  </si>
  <si>
    <t>LONA HURACAN NEGRO</t>
  </si>
  <si>
    <t>LONA HURACAN VERDE</t>
  </si>
  <si>
    <t xml:space="preserve">LONA HURACAN AZUL </t>
  </si>
  <si>
    <t>CHALLETTE COLOR GRIS</t>
  </si>
  <si>
    <t>TECHO LISBOA ANTIFLAMA</t>
  </si>
  <si>
    <t>GIMBOLO METAL</t>
  </si>
  <si>
    <t>GIMBOLO DE 2 CMS DE ESPESOR POR 7 METROS</t>
  </si>
  <si>
    <t>CLICK PLÁSTICOS 1 PUL</t>
  </si>
  <si>
    <t>CLICK PLÁSTICOS 1 Y 1/2 PUL</t>
  </si>
  <si>
    <t>CLICK PLÁSTICOS DE 2 PULG</t>
  </si>
  <si>
    <t xml:space="preserve">BROCHES TIPO CHAQUETA </t>
  </si>
  <si>
    <t>BATERIA ALCALINA 9 VOLTIOS</t>
  </si>
  <si>
    <t>ROLLO TOALLA LIMPIADORA X 80 M</t>
  </si>
  <si>
    <t>HYSOL EA 9309 3NA</t>
  </si>
  <si>
    <t>HYSOL EA 9309 NA LOCTITE</t>
  </si>
  <si>
    <t>COMPONENTE SELLANTE  870 B 1/2 (12FL)</t>
  </si>
  <si>
    <t>HYSOL EA 9309 3NA CLASS B</t>
  </si>
  <si>
    <t>SEALING COMPOUND 1440 B 1/2 (6FL)</t>
  </si>
  <si>
    <t>ACEITE HIDRAULICO DEXRON TYPE III</t>
  </si>
  <si>
    <t>SILICONA DE ALTA TEMPERATURA 323597</t>
  </si>
  <si>
    <t>SALDO IMPREVISTO OTROS MATERIALES Y SUMINISTROS</t>
  </si>
  <si>
    <t>MANTENIMIENTO Y ADECUACION DE LA GUARDIA BAMFS</t>
  </si>
  <si>
    <t xml:space="preserve">MANTENIMIENTO DEL COMEDOR DE CADETES </t>
  </si>
  <si>
    <t>MANTENIMIENTO EQUIPO BOMBEROS</t>
  </si>
  <si>
    <t>MANTENIMIENTO DE LOS INSTRUMENTOS MUSICALES DE LA BANDA MARCIAL DEL GRUPO CADETES DE LA EMAVI</t>
  </si>
  <si>
    <t xml:space="preserve">MANTENIMIENTO PREVENTIVO Y CORRECTIVO DE CASCOS PMA </t>
  </si>
  <si>
    <t>MANTENIMIENTO PREVENTIVO Y CORRECTIVO DE EQUIPO AGRICOLA</t>
  </si>
  <si>
    <t xml:space="preserve">MANTENIMIENTO ASCENSOR </t>
  </si>
  <si>
    <t>MANTENIMIENTO DE LA TARABITA DEL P.M.C PAN DE AZUCAR</t>
  </si>
  <si>
    <t>MANTENIMIENTO PREVENTIVO MAQUINAS DEL GIMNASIO</t>
  </si>
  <si>
    <t>MANTENIMIENTO PREVENTIVO Y CORRECTIVO DE LOS INSTRUMENTOS MUSICALES DE LA BANDA SINFÓNICA MILITAR DE LA EMAVI</t>
  </si>
  <si>
    <t>MANTENIMIENTO DEL EQUIPO AGRICOLA (TRACTORES)</t>
  </si>
  <si>
    <t>MANTENIMIENTO PREVENTIVO Y CORRECTIVO A TODO COSTO DE LOS EQUIPOS DE COCINA, CALDERAS A GAS Y BEBEDEROS DE AGUA DE LA BAMFS.</t>
  </si>
  <si>
    <t>MANTENIMIENTO PREVENTIVO Y CORRECTIVO DE LOS EQUIPOS DE BOMBEO Y MOTOBOMBAS PISCINAS DE EMAVI</t>
  </si>
  <si>
    <t xml:space="preserve">MANTENIMIENTO CORRECTIVO DE LA AUTOMATIZACION Y DE LOS EQUIPOS DE AIRE ACONDICIONADO CHILLER  AUTOMATIZACION </t>
  </si>
  <si>
    <t>MANTENIMIENTO PULIDORA METALOGRÁFICA</t>
  </si>
  <si>
    <t xml:space="preserve">MANTENIMIENTO DE AIRES ACONDICIONADOS, NEVERAS, HIELERAS Y CUARTOS FRIOS </t>
  </si>
  <si>
    <t>MANTENIMIENTO CENTRO MECANIZADO</t>
  </si>
  <si>
    <t>MANTENIMIENTO MÁQUINA UNIVERSAL DE ENSAYOS</t>
  </si>
  <si>
    <t>MANTENIMIENTO DE AIRES ACONDICIONADOS, NEVERAS, HIELERAS Y CUARTOS FRIOS VF 18</t>
  </si>
  <si>
    <t>MANTENIMIENTO PUPITRE ACADEMICO Y SILLAS DE PUPITRE ACADEMICO</t>
  </si>
  <si>
    <t>MANTENIMIENTO PREVENTIVO Y CORRECTIVO L SISTEMA DE LUCES DE PISTA COMPUESTO POR 90 LUCES Y 08 LUCES PAPI</t>
  </si>
  <si>
    <t>MANTENIMIENTO A TODO COSTO COMPRESOR INGERSOLL RAND</t>
  </si>
  <si>
    <t xml:space="preserve">MANTENIMIENTO  A TODO COSTO COMPRESOR CHAMPION-SCHULZ AME-0718 </t>
  </si>
  <si>
    <t xml:space="preserve">MANTENIMIENTO PREVENTIVO Y CORRECTIVO A TODO COSTO PLATAFORMAS HIDRÁULICAS Y ESCALERAS </t>
  </si>
  <si>
    <t xml:space="preserve">MANTENIMIENTO A TODO COSTO COMPRESORES PORTATILES Y ACCESORIOS </t>
  </si>
  <si>
    <t xml:space="preserve">MANTENIMIENTO A TODO COSTO OXIGEN BOOSTER Y ACCESORIOS </t>
  </si>
  <si>
    <t>MANTENIMIENTO A TODO COSTO NITROGEN BOOSTER Y ACCESORIOS</t>
  </si>
  <si>
    <t>MANTENIMIENTO A TODO COSTO PREVENTIVO Y CORRECTIVO MAX LITE Y ACCESORIOS</t>
  </si>
  <si>
    <t>MANTENIMIENTO PREVENTIVO  A TODO COSTO  DE AIR TUG Y ACCESORIOS</t>
  </si>
  <si>
    <t xml:space="preserve">MANTENIMIENTO A TODO COSTO PLANTA HOBART AMD-0187 </t>
  </si>
  <si>
    <t xml:space="preserve">MANTENIMIENTO A TODO COSTO PLANTA HOBART AMD-0154 </t>
  </si>
  <si>
    <t xml:space="preserve">MANTENIMIENTO A TODO COSTO PLANTA HOBART AMD-0209 </t>
  </si>
  <si>
    <t xml:space="preserve">MANTENIMIENTO A TODO COSTO PLANTA HOBART SR-26 </t>
  </si>
  <si>
    <t xml:space="preserve">MANTENIMIENTO A TODO COSTO PLANTA HOBART NUEVA </t>
  </si>
  <si>
    <t>MANTENIMIENTO A TODO COSTO PLANTA SILENCIOSA 90 KVA</t>
  </si>
  <si>
    <t>MANTENIMIENTO A TODO COSTO GATOS PARA T-90</t>
  </si>
  <si>
    <t xml:space="preserve">MANTENIMIENTO A TODO COSTO GATOS PARA T-34 </t>
  </si>
  <si>
    <t xml:space="preserve">MANTENIMIENTO A TODO COSTO HIDROLAVADORAS KARCHER </t>
  </si>
  <si>
    <t xml:space="preserve">MANTENIMIENTO A TODO COSTO PLANTA HOBART AMD-0116 </t>
  </si>
  <si>
    <t>MANTENIMIENTO PUENTE GRUA</t>
  </si>
  <si>
    <t>MANTENIMIENTO TALADRO FRESADOR</t>
  </si>
  <si>
    <t>MANTENIMIENTO TORNO</t>
  </si>
  <si>
    <t>MANTENIMIENTO GATOS HIDRAULICOS TIPO TRIPODE DE 5 TONELADAS</t>
  </si>
  <si>
    <t>MANTENIMIENTO BARREDORA TENNANT</t>
  </si>
  <si>
    <t>MANTENIMIENTO GATOS HIDRAULICOS TIPO TRIPODE DE 10 TONELADAS</t>
  </si>
  <si>
    <t>MANTENIMIENTO GATOS HIDRAULICOS TIPO TRIPODE DE 12 TONELADAS</t>
  </si>
  <si>
    <t>MANTENIMIENTO GPU HOBART</t>
  </si>
  <si>
    <t>MANTENIMIENTO LEVANTABOMBAS</t>
  </si>
  <si>
    <t>MANTENIMIENTO TROZADORA DEWALT</t>
  </si>
  <si>
    <t>MANTENIMIENTO MOTOBOMBA ZONA DE LAVADO</t>
  </si>
  <si>
    <t>MANTENIMIENTO PULIDORA DE MANO</t>
  </si>
  <si>
    <t>MANTENIMIENTO PROBADOR HIDRAULICO</t>
  </si>
  <si>
    <t>MANTENIMIENTO MOVING COOL</t>
  </si>
  <si>
    <t>MANTENIMIENTO VENTILADORES DE AGUA TIPO TORRE</t>
  </si>
  <si>
    <t>MANTENIMIENTO MAQUINA DE COSER PARA TAPICERIA</t>
  </si>
  <si>
    <t>MANTENIMIENTO LAVADORA DE PISOS</t>
  </si>
  <si>
    <t>MANTENIMIENTO AIR TUG</t>
  </si>
  <si>
    <t>MANTENIMIENTO GATO CAIMAN 4 TONELADAS</t>
  </si>
  <si>
    <t>MANTENIMIENTO GATO CAIMAN 10 TONELADAS</t>
  </si>
  <si>
    <t xml:space="preserve">MANTENIMIENTOSY RESTAURACIONES DE LOS FUSILES R-FAMAGE </t>
  </si>
  <si>
    <t>MANTENIMIENTOS Y RESTAURACIONES DE LAS BAYONETAS DE LOS FUSILE R-FAMAGE</t>
  </si>
  <si>
    <t>MANTENIMIENTO DE REDES ELECTRICAS DE BAJA /ALTA TENSION, TRANSFORMADORES Y PARARRAYOS</t>
  </si>
  <si>
    <t>MANTENIMIENTO SERVIDORES</t>
  </si>
  <si>
    <t xml:space="preserve">MANTENIMIENTO EQUIPO AUDIOVISUAL </t>
  </si>
  <si>
    <t>MANTENIMIENTO PREVNETIVO Y CORRETIVO A TODO COSTO 05 COMPUTADORES CONTROLLUCES PISTA, PLC, ESTACION METEROLOGICA</t>
  </si>
  <si>
    <t xml:space="preserve">MANTENIMIENTO MOTOS </t>
  </si>
  <si>
    <t xml:space="preserve">MANTENIMIENTO VEHICULOS </t>
  </si>
  <si>
    <t>MANTENIMIENTO DE MOTOS VF 18</t>
  </si>
  <si>
    <t>MANTENIMIENTO DE VEHICULOS VF 18</t>
  </si>
  <si>
    <t xml:space="preserve">MATENIMIENTO  TRACTOR TUG AMD 0527  </t>
  </si>
  <si>
    <t xml:space="preserve">MANTENIMIENTO TRACTOR WARE HOUSE AMD 0502 </t>
  </si>
  <si>
    <t xml:space="preserve">MANTENIMIENTO TRACTOR WARE HOUSE AMD 0503 </t>
  </si>
  <si>
    <t xml:space="preserve">MANTENIMIENTO MONTACARGA HYSTER AMD-0950 </t>
  </si>
  <si>
    <t xml:space="preserve">MANTENIMIENTO  MONTACARGA TELETRUCK </t>
  </si>
  <si>
    <t xml:space="preserve">MANTENIMIENTO A TODO COSTO LEVANTA BOMBA MJ – 1C AMD 0990 </t>
  </si>
  <si>
    <t xml:space="preserve">MANTENIMIENTO A TODO COSTO TRACTOR JHON DEERE 3038 E </t>
  </si>
  <si>
    <t>MANTENIMIENTO A TODO COSTO REMOLCADOR DE AERONAVES ELÉCTRICO TRONAIR Y ACCESORIOS</t>
  </si>
  <si>
    <t xml:space="preserve">MANTENIMIENTO, ADECUACIÓN Y/O REMODELACIÓN DE LAS VIVIENDAS Y ALOJAMIENTO MILITAR BAMFS </t>
  </si>
  <si>
    <t>MANTENIMIENTO DE VIVIENDA Y ALOJAMIENTO CON VF 18</t>
  </si>
  <si>
    <t>MANTENIMIENTO Y MEJORAMIENTO DE VIVIENDA FISCAL, ALOJAMIENTOS  DE OFICIALES Y SUBOFICIALES DE EMAVI Y CACOM 7</t>
  </si>
  <si>
    <t xml:space="preserve">MANTENIMIENTO DE LAS ZONAS VERDES DE LA EMAVI </t>
  </si>
  <si>
    <t xml:space="preserve">SERVICIO DE ASEO PARA EMAVI - ESM </t>
  </si>
  <si>
    <t>MANTENIMIENTO DE LAS ZONAS VERDES DE LA EMAVI VF 18</t>
  </si>
  <si>
    <t>SERVICIO DE ASEO CON VF 18</t>
  </si>
  <si>
    <t>SERVICIO DE ASEO CON VF 19</t>
  </si>
  <si>
    <t>MANTENIMIENTO DE PLANTAS ELECTRICAS Y SUBESTACIONES ELECTRICAS</t>
  </si>
  <si>
    <t>MANTENIMIENTO SOFTWARE SINFAD</t>
  </si>
  <si>
    <t>MANTENIMIENTO SOFTWARE SIGA</t>
  </si>
  <si>
    <t>SERVICIO DE CORREO</t>
  </si>
  <si>
    <t xml:space="preserve">SERVICIO DE TRANSPORTE </t>
  </si>
  <si>
    <t>SERVICIO DE TRANSPORTE CON VF 18</t>
  </si>
  <si>
    <t>ACTAS DE GRADO CON TINTA DE SEGURIDAD-PERSONALIZADAS</t>
  </si>
  <si>
    <t>DIPLOMAS DE GRADO. EN PAPEL DE SEGURIDAD CON TINTA DE SEGURIDAD- PERSONALIZADAS</t>
  </si>
  <si>
    <t>CARPETAS PORTA DIPLOMA</t>
  </si>
  <si>
    <t>EDICIÓN E IMPRESIÓN DE LIBROS PROGRAMA DE INGENIERÍA INFORMÁTICA</t>
  </si>
  <si>
    <t>EDICIÓN E IMPRESIÓN DE LIBROS PAAER</t>
  </si>
  <si>
    <t>RENOVACION DE LA SUSCRIPCION A LA ASOCIACIÓN COLOMBIANA PARA EL AVANCE DE LA CIENCIA ACAC PARA LA ESCUELA MILITAR DE AVIACIÓN "MARCO FIDEL SUAREZ"</t>
  </si>
  <si>
    <t xml:space="preserve">RENOVACIÓN DE LA SUSCRIPCIÓN A LA ASOCIACIÓN COLOMBIANA DE FACULTADES DE ADMINISTRACIÓN – “ASCOLFA” PARA LA ESCUELA MILITAR DE AVIACIÓN “MARCO FIDEL SUAREZ”  </t>
  </si>
  <si>
    <t>RENOVACIÓN DE LA SUSCRIPCION A LA ASOCIACIÓN COLOMBIANA DE INGENIEROS DE SISEMAS "ACIS" PARA EL GRUPO ACADEMICO DE LA ESCUELA MILITAR DE AVIACION "MARCO FIDEL SUAREZ"</t>
  </si>
  <si>
    <t>RENOVACIÓN DE LA SUSCRIPCION A LA ASOCIACIÓN COLOMBIANA DE FACULTADES DE INGENIERÍA ACOFI PARA LA ESCUELA MILITAR DE AVIACIÓN "MARCO FIDEL SUAREZ".</t>
  </si>
  <si>
    <t>RENOVACIÓN Y/O SUSCRIPCION A PERIODICOS Y REVISTAS</t>
  </si>
  <si>
    <t>RENOVACIÓN DE LA SUSCRIPCION DEL SERVICIOS SOPORTE Y CAPACITACION A LA ACADEMIA CISCO (SECURITY,  ROUTING AND SWICHING) PARA LA ESCUELA MILITAR DE AVICIÓN "MARCO FIDEL SUAREZ"</t>
  </si>
  <si>
    <t>RENOVACIÓN DE LA SUSCRIPCIÓN A LA ASOCIACIÓN COLOMBIANA DE UNIVERSIDADES (ASCUN)</t>
  </si>
  <si>
    <t>RENOVACIÓN DE LA SUSCRIPCION RED ACADEMICA DE ALTA VELOCIDAD (RUAV)</t>
  </si>
  <si>
    <t>ACUEDUCTO EMAVI - DARIEN</t>
  </si>
  <si>
    <t>ACUEDUCTO COMUNIDAD ACADEMICA</t>
  </si>
  <si>
    <t>ENERGIA EMAVI - DARIEN - TULUA - CERRO - PARROQUIA</t>
  </si>
  <si>
    <t>ENERGIA COMUNIDAD ACADEMICA</t>
  </si>
  <si>
    <t>GAS NATURAL EMAVI</t>
  </si>
  <si>
    <t>GAS NATURAL CADETES</t>
  </si>
  <si>
    <t>SERVICIO DE TELEFONIA FIJA</t>
  </si>
  <si>
    <t>DIRECT TV CERRO PAN DE AZUCAR</t>
  </si>
  <si>
    <t>SERVICIO DE INTERNET PARA LA CONECTIVIDAD A LA RED UNIVERSITARIA DE ALTA VELOCIDAD (RUAV)</t>
  </si>
  <si>
    <t>SERVICIOS DE EQUIPOS MULTIFUNCIONALES DE COPIADO A BLANCO Y NEGRO, COLOR, IMPRESIÓN Y ESCANEO PARA EMAVI Y DEPENDENCIAS BAJO SU RESPONSABILIDAD</t>
  </si>
  <si>
    <t>SERVICIOS DE ARRENDAMIENTO DE EQUIPOS MULTIFUNCIONALES DE COPIADO A BLANCO Y NEGRO, COLOR, IMPRESIÓN Y ESCANEO PARA EMAVI Y DEPENDENCIAS BAJO SU RESPONSABILIDAD</t>
  </si>
  <si>
    <t>ARRENDAMIENTO EQUIPO FOTOCOPIADO</t>
  </si>
  <si>
    <t>ARRENDAMIENTO CASA EN TULUA (ENE - DIC)</t>
  </si>
  <si>
    <t>ARRENDAMIENTO CASA EN TULUA VF 19</t>
  </si>
  <si>
    <t xml:space="preserve">VIATICOS OPERATIVOS </t>
  </si>
  <si>
    <t>EMAVI - INCORPORACION SOLDADOS</t>
  </si>
  <si>
    <t>VIÁTICOS AL COMISIONES OPERATIVAS Y ADMINISTRATIVAS</t>
  </si>
  <si>
    <t>VIÁTICOS ADMINISTRATIVOS</t>
  </si>
  <si>
    <t>COMISION BLART TUMACO</t>
  </si>
  <si>
    <t>JERINGAS  DESECHABLES 10ML</t>
  </si>
  <si>
    <t>SOLUCION SALINA BOLSA BAXTER</t>
  </si>
  <si>
    <t>CUCHILLAS DE AFEITAR 3 HOJAS</t>
  </si>
  <si>
    <t xml:space="preserve">ESPADADRAPO 5CM ANCHO </t>
  </si>
  <si>
    <t>FUSTA DE CUERO DE 1 MT DE LARGO MANDO DE AGARRE, PUNTA DESMECHADA PARA ENTRENAMIENTO DE CANINOS DE SEGURIDAD</t>
  </si>
  <si>
    <t>TOALLA DE MANO ROLLO AIRFLEX ® HOJA SENCILLA X 150 M</t>
  </si>
  <si>
    <t>CADENA ESLABONADA GALBANIZADA 1/4 X 50 MTS</t>
  </si>
  <si>
    <t>MOSQUETON EN COBRE  8 A 10 CM</t>
  </si>
  <si>
    <t xml:space="preserve">ALCOHOL ANTISEPTICO GEL BOTELLA </t>
  </si>
  <si>
    <t>PELOTA MACIZA CON CORDÓN  7,5 CC DIAMETRO</t>
  </si>
  <si>
    <t>MELOXICAN  TABLETA  PERRO GRANDE</t>
  </si>
  <si>
    <t>PELOTA CAUCHO MACIZO 7.5 CM DIAMETRO</t>
  </si>
  <si>
    <t>PEINE TIPO RASTRILLO DE CERDAS LARGAS DE PASTA MANGO EN CAUCHO PARA PERRO GRANDE</t>
  </si>
  <si>
    <t>GUANTES CIRUGIA  CAJA POR 100 C/U</t>
  </si>
  <si>
    <t>BOZAL DE PERRO CANASTA JAULA TAMAÑO 5-GRANDE-CORREA AJUSTABLES-NEGRO</t>
  </si>
  <si>
    <t>TAPABOCAS DESECHABLE CAJA X 50 UND.</t>
  </si>
  <si>
    <t>CLORDENT SOLUCION ANTISEPTICA ORAL A BASE DE CLORHEXIDINA SPRAY X120ML</t>
  </si>
  <si>
    <t xml:space="preserve">MIRRAPEL NF ENZIMAS BOLSA X 300MG        </t>
  </si>
  <si>
    <t>CAJA DE GASA ESTERIL SECCIONADA  X100</t>
  </si>
  <si>
    <t>PERROS SUJETA GUYAS - TAMAÑO 4"</t>
  </si>
  <si>
    <t>COLLAR ISABELINO PARA PERROS TALLA XXL- CON CORREA AJUSTABLE</t>
  </si>
  <si>
    <t>MOSQUETON METALICO  ALPINISTA 8 CM CON ROSCA DE SEGURIDAD</t>
  </si>
  <si>
    <t>AQUADENT DE VIRBAC X 250ML</t>
  </si>
  <si>
    <t>CAJA DE MADERA 30 X 30 CMS EN MADERA TRIPLEX CON APERTURA CIRCULAR EN LA PARTE SUPERIOR PARA ENTRENAMIENTO DE DETECCION</t>
  </si>
  <si>
    <t>OLL-TRANS 80GR</t>
  </si>
  <si>
    <t>ALGODÓN EN POMAS BOLSA X1000GR</t>
  </si>
  <si>
    <t>LOCION CANINA X 150 ML</t>
  </si>
  <si>
    <t>BOZAL PARA CANINO ROTWAILLER CON EBILLA DE CIERRE RAPIDO AJUSTABLE A LAS CARACTERISTICAS MORFOLOGICAS DEL CANINO</t>
  </si>
  <si>
    <t>GEL ANTIBACTERIAL CON GLICERINA LITRO</t>
  </si>
  <si>
    <t>CREMA DENTAL PEQUEÑA DENTY FARM X80GR</t>
  </si>
  <si>
    <t>BAÑO SECO PULVEX 120 MG</t>
  </si>
  <si>
    <t>SHAMPOO PARA CANINOS CON ACONDICIONADOR X 1000 ML</t>
  </si>
  <si>
    <t>BOZAL DE SEGURIDAD EN CUERO ROTWEILER</t>
  </si>
  <si>
    <t>PECHERA EN CUERO   PARA ROTWEILLER, PASTORES O SIMILARES EN CUERO , HEBILLA DE UN SOLO AGUIJON,TIRADOR O ARGOLLA SOLDADA</t>
  </si>
  <si>
    <t xml:space="preserve">EPIOTIC SOLUCION </t>
  </si>
  <si>
    <t xml:space="preserve">RECIPIENTE DE ALMACENAMIENTO  COMIDA CANINOS -HERMETICO CAP 55 GALONES </t>
  </si>
  <si>
    <t>NATUMIN REPELENTE  GARRAFA 1LT</t>
  </si>
  <si>
    <t>PET-TABS PLUS X 60 TABLETAS</t>
  </si>
  <si>
    <t>BAXIDIN SPRAY X 120ML</t>
  </si>
  <si>
    <t>JABON QUIRURGICO DE GLUCONATO DE CLORHEXIDINA AL 4%</t>
  </si>
  <si>
    <t>TRAÍLLA EN LAZO TRENZADO 1,50MTS</t>
  </si>
  <si>
    <t>GUACAL PLASTICO PARA PERRO MEDIANO  40X38X62 CM CON AGARRADERA</t>
  </si>
  <si>
    <t>COMEDERO EN ACERO INOXIDABLE CON BASE DE ARENA TAMAÑO GRANDE</t>
  </si>
  <si>
    <t xml:space="preserve">CHALECO  ARNES PARA PERRO </t>
  </si>
  <si>
    <t>CLORHEXIN JABON BARRA 100 GR/ JABON ANTICEPTICO MEDICADO</t>
  </si>
  <si>
    <t>COLLAR EN CUERO 3 CM X 70 CM CON HEBILLA METALICA</t>
  </si>
  <si>
    <t>DRONTAL PS (PERRO GRANDE 2 TABLETAS)</t>
  </si>
  <si>
    <t>GUACAL PLASTICO PARA PERRO GRANDE 91X63X68 CM CON AGARRADERA</t>
  </si>
  <si>
    <t xml:space="preserve">HILLS SCIENCE DIET LATA MANTENIMIENTO </t>
  </si>
  <si>
    <t>FRONT LINE PIPETA 20/40 KG</t>
  </si>
  <si>
    <t>CAMA PARA PERROS 1 X 1  MT ESTIBA ESPUMA LAVABLE</t>
  </si>
  <si>
    <t>CASAS PARA PERROS GRANDES EN MADERA INMUNIZADA CON TECHO RECUBIERTO EN LONA USO EXTERIORES</t>
  </si>
  <si>
    <t>COLLAR GARRAPATACIDA A BASE DE AMITRAZ PREVENTIC 27,5 GR</t>
  </si>
  <si>
    <t>PASTA BRAVECTO 40-56 KG, 1400 MG FLURALANDER - CAJA TABLETA MASTICABLE</t>
  </si>
  <si>
    <t>GALLETAS PARA PERRO  DIGESTY SNACKS CON MANZANILLA BOLSA  X 200GR</t>
  </si>
  <si>
    <t>HUESO DE CARNAZA SABORIZADO MEDIANO</t>
  </si>
  <si>
    <t>PLAN SANITARIO Y CONTROL DE ENFERMEDADES</t>
  </si>
  <si>
    <t>SERVICIO VETERINARIO Y MEDICAMENTOS INTRAHOSPITALARIOS</t>
  </si>
  <si>
    <t>TRATAMIENTOS, CIRUGIAS Y RECUPERACION</t>
  </si>
  <si>
    <t>SERVICIOS VETERINARIOS PARA CONSTITUIR VIGENCIA FUTURA 2018</t>
  </si>
  <si>
    <t>SERVICIOS VETERINARIOS PARA CONSTITUIR VIGENCIA FUTURA 2019</t>
  </si>
  <si>
    <t>ANTENAS DE FIBRA DE VIDRIO PARA MALLAS DE VOLEYBOL</t>
  </si>
  <si>
    <t>JUEGO DE POSTES CON MALLAS PARA VOLEYBOL</t>
  </si>
  <si>
    <t>CUERDA DE NYLON PARA RAQUETA DE TENIS</t>
  </si>
  <si>
    <t>TABLAS PARA NATACIÓN</t>
  </si>
  <si>
    <t>SOPORTE PARA DESCRIPCIÓN DE CONTROLES</t>
  </si>
  <si>
    <t>BOLAS PARA TENIS DE CAMPO</t>
  </si>
  <si>
    <t>BRÚJULA DE DEDO</t>
  </si>
  <si>
    <t>PALETAS PARA NATACIÓN</t>
  </si>
  <si>
    <t>MALLA N°3 PARA PORTERÍA DE CANCHA DE FÚTBOL SOCCER</t>
  </si>
  <si>
    <t>BALONES PARA FÚTBOL</t>
  </si>
  <si>
    <t>BALONES PARA BALONCESTO</t>
  </si>
  <si>
    <t>BALONES PARA VOLEYBOL</t>
  </si>
  <si>
    <t>ALETAS CORTAS PARA NATACIÓN</t>
  </si>
  <si>
    <t>VALLAS</t>
  </si>
  <si>
    <t xml:space="preserve">UNIFORME PARA TAEKWONDO MODALIDAD FIGURAS OFICIAL WTF PARA HOMBRE CHAQUETA BLANCA Y PANTALON NEGRO </t>
  </si>
  <si>
    <t>MEDIAS PARA COMPETENCIAS DE TAEKWONDO WTF CON 11 PUNTOS DE CONTACTO G2</t>
  </si>
  <si>
    <t xml:space="preserve">CASCOS PROTECTOR PARA TAEKWONDO WW TF </t>
  </si>
  <si>
    <t xml:space="preserve">CARETA PARA SABLE </t>
  </si>
  <si>
    <t>CHAQUETILLA ELECTRICA LAVABLE PARA SABLE</t>
  </si>
  <si>
    <t xml:space="preserve">GUANTES PARA ESPADA </t>
  </si>
  <si>
    <t xml:space="preserve">GUANTE ELECTRICO PARA SABLE </t>
  </si>
  <si>
    <t xml:space="preserve">CAMISETA TIPO POLO MARCADAS PARA TIRO </t>
  </si>
  <si>
    <t xml:space="preserve">LICRAS PARA TIRO CAMISA Y PANTALON ARMAS LARGAS </t>
  </si>
  <si>
    <t>GUANTES PARA TAEWONDO WWTF</t>
  </si>
  <si>
    <t xml:space="preserve">PROTECTOR INGUINAL MASCULINO PARA CONPTENCIA DE TAEKWONDO WWTF </t>
  </si>
  <si>
    <t xml:space="preserve">CANILLERAS PARA FUTBOL </t>
  </si>
  <si>
    <t>PROTECTOR INGUINAL FEMENINO PARA TAEKWONDO WWTF</t>
  </si>
  <si>
    <t xml:space="preserve">CAMISETA TIPO POLO MARCADA CON CADA DEPORTE EN ESPALDA </t>
  </si>
  <si>
    <t>ZAPATILLAS PARA TENIS DE CAMPO</t>
  </si>
  <si>
    <t>CANASTILLA DE VOLEIBOL</t>
  </si>
  <si>
    <t>UNIFORMES TAEKWONDO POOMSES</t>
  </si>
  <si>
    <t xml:space="preserve">GUAYOS PARA FUTBOL </t>
  </si>
  <si>
    <t>PLACA CONMEMORATIVA</t>
  </si>
  <si>
    <t>MONEDA TIPO 1 (CACOM 7)</t>
  </si>
  <si>
    <t>MONEDA TIPO 2 (EMAVI)</t>
  </si>
  <si>
    <t>ESTATUILLA TIPO 1 (CASCOS TROYANOS)</t>
  </si>
  <si>
    <t>ESTATUILLA TIPO 2 (AVIÓN PT17)</t>
  </si>
  <si>
    <t>TOUR</t>
  </si>
  <si>
    <t>DESARROLLO DE HABILIDADES DE DIRECCIÓN  LIDERAZGO</t>
  </si>
  <si>
    <t>PARTICIPACIÓN EN INTERNACIONALES DE LOS PROGRAMAS ACADÉMICOS</t>
  </si>
  <si>
    <t>PARTICIPACIÓN EN EVENTOS NACIONALES E INTERNACIONALES DE LOS PROGRAMAS ACADÉMICOS</t>
  </si>
  <si>
    <t>SERVICIO DE RECOLECCIÓN, TRANSPORTE Y DISPOSICION DE RESIDUOS ESPECIALES</t>
  </si>
  <si>
    <t>SERVICIO CONTROL DE PLAGAS</t>
  </si>
  <si>
    <t xml:space="preserve">SERVICIOS GENERALES Y LOGISTICOS PARA EL RANCHO DE CADETES, SOLDADOS, CASINOS DE OFICIALES, SUBOFICIALES Y CABAÑAS (17 OPERARIOS) </t>
  </si>
  <si>
    <t>SERVICIO MONITOREO AMBIENTALES</t>
  </si>
  <si>
    <t>SERVICIO DE FLORISTERÍA</t>
  </si>
  <si>
    <t>SERVICIO DE INSCRIPCIONES A CAMPEONATOS DEPORTIVOS</t>
  </si>
  <si>
    <t>SERVICIO DE FOTOGRAFÍA</t>
  </si>
  <si>
    <t>SERVICIO DE CATERING BAMFS</t>
  </si>
  <si>
    <t>SERVICIOS GENERALES Y LOGISTICOS PARA EL RANCHO DE CADETES, SOLDADOS, CASINOS DE OFICIALES, SUBOFICIALES Y CABAÑAS (17 OPERARIOS) VF 18</t>
  </si>
  <si>
    <t>SERIVICIOS LOGISTICOS ACTIVIDADES PLAN PURPURA</t>
  </si>
  <si>
    <t>SERVICIO LOGÍSTICO PARA EL DESARROLLO DEL SEMINARIO DE ESCRITURA DE LA DOCTRINA FAC</t>
  </si>
  <si>
    <t>SERVICIOS DE MONTAJE, ORGANIZACIÓN Y LOGÍSTICA GENERAL DEL DÍA DE LA FAMILIA AÉREA EN LA ESCUELA MILITAR DE AVIACIÓN MARCO FIDEL SUÁREZ</t>
  </si>
  <si>
    <t>ALIMENTACIÓN VF 2018</t>
  </si>
  <si>
    <t>ALIMENTACIÓN VIGENCIA 2018</t>
  </si>
  <si>
    <t xml:space="preserve">DEVOLUCION ALIMENTACIÓN </t>
  </si>
  <si>
    <t>ALIMENTACIÓN AMARRE 2019</t>
  </si>
  <si>
    <t>DEVOLUCIONES ALIMENTACION  PAGADAS</t>
  </si>
  <si>
    <t>OPERARIO PLANTA Y ACUEDUCTO - 1</t>
  </si>
  <si>
    <t>OPERARIO PLANTA Y ACUEDUCTO - 2</t>
  </si>
  <si>
    <t>ENTRENADOR ATLETISMO FONDO</t>
  </si>
  <si>
    <t>ENTRENADOR ORIENTACIÓN MILITAR</t>
  </si>
  <si>
    <t>ASESOR CONTRACTUAL 1</t>
  </si>
  <si>
    <t>PREPARADOR FÍSICO PARA EL PERSONA DE ALUMNOS</t>
  </si>
  <si>
    <t>ASISTENTE DE SERVICIOS GENERALES DE CAFETERIA Y BAR</t>
  </si>
  <si>
    <t>DIRECTOR BANDA SINFONICA</t>
  </si>
  <si>
    <t>COMPOSITOR 1</t>
  </si>
  <si>
    <t>COMPOSITOR 2</t>
  </si>
  <si>
    <t>PREPARADOR FÍSICO PARA EL PERSONA DE ALUMNOS, MILITARES Y CIVILES</t>
  </si>
  <si>
    <t>ENTRENADOR TENIS DE MESA</t>
  </si>
  <si>
    <t>ASESOR CONTRACTUAL 2</t>
  </si>
  <si>
    <t>ASESOR GESTIÓN CONTRACTUAL</t>
  </si>
  <si>
    <t>TECNOLOGO EN SEGURIDAD Y SALUD Y SALUD EN EL TRABAJO</t>
  </si>
  <si>
    <t>ASESOR LEGAL</t>
  </si>
  <si>
    <t>MUSICO CLARINETISTA</t>
  </si>
  <si>
    <t>OPERARIO ELECTRICO</t>
  </si>
  <si>
    <t>HORA CATEDRA</t>
  </si>
  <si>
    <t>APORTES ESAP</t>
  </si>
  <si>
    <t>APORTES MINEDUCACION</t>
  </si>
  <si>
    <t>EMPRESAS PRIVADAS PROMOTORAS DE SALUD</t>
  </si>
  <si>
    <t>FONDOS ADMINISTRADORES DE PENSIONES PUBLICAS</t>
  </si>
  <si>
    <t>CAJAS DE COMPENSACION PRIVADAS</t>
  </si>
  <si>
    <t>IMPUESTO VEHICULO RENAULT 9</t>
  </si>
  <si>
    <t>IMPUESTO CAR</t>
  </si>
  <si>
    <t>SORDINA HARMON</t>
  </si>
  <si>
    <t xml:space="preserve">BOQUILLAS PARA TROMPETA </t>
  </si>
  <si>
    <t>BOQUILLA PARA TUBA</t>
  </si>
  <si>
    <t>BOQUILLA PARA SAXO SOPRANO</t>
  </si>
  <si>
    <t>BOQUILLA PARA SAXOFÓN ALTO</t>
  </si>
  <si>
    <t>ABRAZADERA PARA CLARINETE SOPRANO</t>
  </si>
  <si>
    <t xml:space="preserve">ABRAZADERA PARA SAXO SOPRANO </t>
  </si>
  <si>
    <t xml:space="preserve">ABRAZADERA PARA SAXO BARITONO </t>
  </si>
  <si>
    <t>LENGUETAS PARA HACER CAÑAS DE OBOE</t>
  </si>
  <si>
    <t>HILO PARA AMARRAR CAÑAS DE OBOE</t>
  </si>
  <si>
    <t>PALA DE  MADERA PARA HACER CAÑAS DE OBOE</t>
  </si>
  <si>
    <t>PAÑOS TAMAÑO ESTANDAR PARA CLARINETE</t>
  </si>
  <si>
    <t>PROTECTORES DE CAUCHO PARA BOQUILLA DE CLARINETE</t>
  </si>
  <si>
    <t>BOQUILLA PARA CLARINETE</t>
  </si>
  <si>
    <t xml:space="preserve">LIBROS DE PAPEL DE ARROZ PARA SECAR ZAPATILLAS </t>
  </si>
  <si>
    <t>ACEITES PARA FLAUTA</t>
  </si>
  <si>
    <t>GRASA PARA FLAUTA</t>
  </si>
  <si>
    <t>PAÑOS PARA FLAUTA</t>
  </si>
  <si>
    <t>GAZA PARA FLAUTA</t>
  </si>
  <si>
    <t>POLISH PARA FLAUTA</t>
  </si>
  <si>
    <t>PAÑOS PARA USO EXTERNO SAXOFON,ALTO,TENOR,BARITONO,SOPRANO</t>
  </si>
  <si>
    <t>PAÑOS PARA USO INTERNO SAXOFON,ALTO,TENOR,BARITONO,SOPRANO</t>
  </si>
  <si>
    <t>PROTECTORES DE CAUCHO PARA BOQUILLA DE SAXOFON</t>
  </si>
  <si>
    <t>CREMAS PARA CORCHO</t>
  </si>
  <si>
    <t xml:space="preserve">ACEITES PARA TROMPETA </t>
  </si>
  <si>
    <t>SHAMPOO BRONCES</t>
  </si>
  <si>
    <t>PAÑOS SILICON CLOTH</t>
  </si>
  <si>
    <t xml:space="preserve">SLIDE GREASE SYNTETHIC </t>
  </si>
  <si>
    <t>LACQUER POLISH</t>
  </si>
  <si>
    <t>SLIDE OIL PARA TROMBON</t>
  </si>
  <si>
    <t>SLIDE CREAM PARA TROMBON</t>
  </si>
  <si>
    <t>VIATICOS IMPREVISTOS</t>
  </si>
  <si>
    <t>TIQUETES TERRESTRES</t>
  </si>
  <si>
    <t xml:space="preserve">BOMBA PARA QUIMICOS </t>
  </si>
  <si>
    <t>CALDERA</t>
  </si>
  <si>
    <t>EQUIPO DE PRESION DE AGUA</t>
  </si>
  <si>
    <t>BOMBA SUMERGIBLE</t>
  </si>
  <si>
    <t>ELECTROBOMBAS</t>
  </si>
  <si>
    <t>PECHERAS ELECTRONICAS PARA TAEKWONDO</t>
  </si>
  <si>
    <t>ADQUISICION DE CAJAS PARA FUSIL FAMAGES</t>
  </si>
  <si>
    <t>EXAMENES MÉDICOS OCUPACIONALES CON ENFASIS EN RIESGO OSTEOMUSCULAR</t>
  </si>
  <si>
    <t>ELECTROCARDIOGRAMA ECG</t>
  </si>
  <si>
    <t>GLICEMIA</t>
  </si>
  <si>
    <t>KOH DE UÑAS</t>
  </si>
  <si>
    <t>TRANSAMINASAS</t>
  </si>
  <si>
    <t>ACIDO METILHIPURICO</t>
  </si>
  <si>
    <t>CUADRO HEMÁTICO</t>
  </si>
  <si>
    <t>FROTIS DE SANGRE PERIFERICA</t>
  </si>
  <si>
    <t>VACUNA TÉTANO</t>
  </si>
  <si>
    <t>SEMINARIO INTERNACIONAL DE DOCTRINA</t>
  </si>
  <si>
    <t>CURSO CONDUCCION ALUMNOS</t>
  </si>
  <si>
    <t>CUADRILLAS</t>
  </si>
  <si>
    <t xml:space="preserve">SERVICIO DE FUMIGACIÓN </t>
  </si>
  <si>
    <t>SERVICIO DE ALQUILER DE CARPAS</t>
  </si>
  <si>
    <t xml:space="preserve">SERVICIO DE FOTOCOPIADO E IMPRESIÓN </t>
  </si>
  <si>
    <t>OPEN TEAKWONDO FFMM</t>
  </si>
  <si>
    <t>SERVICIO DE LAVANDERIA VF 2018</t>
  </si>
  <si>
    <t>ANALISIS DE AGUAS Y ALIMENTOS VF 2018</t>
  </si>
  <si>
    <t>ANALISIS DE AGUAS Y ALIMENTOS VIGENCIA 2018</t>
  </si>
  <si>
    <t>ANALISIS DE AGUAS Y ALIMENTOS AMARRE VF 2019</t>
  </si>
  <si>
    <t>EJERCICIO DE LIDERAZGO ENFOCADO AL PLAN PURPURA</t>
  </si>
  <si>
    <t xml:space="preserve">AMARRE VIGENCIA FUTURA 2019 SERVICIO DE LAVANDERIA </t>
  </si>
  <si>
    <t>SERVICIO DE LAVANDERIA</t>
  </si>
  <si>
    <t>AFILIACION CON UNA ENTIDAD QUE ARTICULE LAS FUNCIONES SUSTANTIVAS DE LA
 EDUCACION CON LAS IES</t>
  </si>
  <si>
    <t>SERVICIOS LOGISTICOS A TODO COSTO PARA LA REALIZACIÓN DE EVENTOS ACADEMICOS ESUFA.</t>
  </si>
  <si>
    <t>HIDROXICLORURO</t>
  </si>
  <si>
    <t>HIPOCLORITO DE SODIO AL 13%</t>
  </si>
  <si>
    <t>ACIDO NITRICO</t>
  </si>
  <si>
    <t>SUAVIZADOR AGUA DE CALDERAS</t>
  </si>
  <si>
    <t>JABON PARA LOZA</t>
  </si>
  <si>
    <t xml:space="preserve">JABÓN DE DISPENSADOR PARA MANOS </t>
  </si>
  <si>
    <t>GEL ANTIBACTERIAL PARA MANOS</t>
  </si>
  <si>
    <t>LÍQUIDO DESENGRASANTE</t>
  </si>
  <si>
    <t xml:space="preserve">DESINFECTANTE PARA USO GENERAL </t>
  </si>
  <si>
    <t xml:space="preserve">LÍQUIDO PARA LIMPIAR VIDRIOS </t>
  </si>
  <si>
    <t xml:space="preserve">REMOVEDOR DE CERA </t>
  </si>
  <si>
    <t>BETÚN</t>
  </si>
  <si>
    <t>ALCOHOL ANTISÉPTICO</t>
  </si>
  <si>
    <t xml:space="preserve">LIMPIONES </t>
  </si>
  <si>
    <t xml:space="preserve">BAYETILLA </t>
  </si>
  <si>
    <t xml:space="preserve">PAÑO ABSORBENTE MULTIUSOS </t>
  </si>
  <si>
    <t>ESPONJILLA BLANDA ABRASIVA</t>
  </si>
  <si>
    <t>ESPONJILLA EN ALAMBRE</t>
  </si>
  <si>
    <t xml:space="preserve">RECOGEDOR </t>
  </si>
  <si>
    <t>ESCOBA CERDAS SUAVES</t>
  </si>
  <si>
    <t>ESCOBA CERDAS DURAS</t>
  </si>
  <si>
    <t>TRAPERO ALGODÓN</t>
  </si>
  <si>
    <t>CEPILLO PARA SANITARIO (CHURRUSCO)</t>
  </si>
  <si>
    <t>BOLSAS PARA BASURA COLOR NEGRO PAQUETE X 6</t>
  </si>
  <si>
    <t>BOLSAS PLÁSTICA COLOR VERDE PAQUETE X 6</t>
  </si>
  <si>
    <t>BOLSAS PLÁSTICA COLOR AZUL PAQUETE X 6</t>
  </si>
  <si>
    <t>BOLSAS PLÁSTICA COLOR GRIS PAQUETE X 6</t>
  </si>
  <si>
    <t xml:space="preserve">GUANTES CAUCHO </t>
  </si>
  <si>
    <t xml:space="preserve">GUANTES LATEX DESECHABLE  TIPO CIRUGÍA CAJA DE 100 </t>
  </si>
  <si>
    <t>PAPEL HIGIÉNICO 250 MTS</t>
  </si>
  <si>
    <t>TOALLAS PARA MANOS 100 MTS</t>
  </si>
  <si>
    <t>HARAGANES 2</t>
  </si>
  <si>
    <t>PAPELERA 1</t>
  </si>
  <si>
    <t xml:space="preserve">CUCHILLA SEGADORA </t>
  </si>
  <si>
    <t>CORTASETOS</t>
  </si>
  <si>
    <t>TRANSMISORES ELECTRONICOS PARA PECHERAS DE TAEKWONDO</t>
  </si>
  <si>
    <t>UREA</t>
  </si>
  <si>
    <t>CAL VIVA BULTO</t>
  </si>
  <si>
    <t>CLORPIRIFOS</t>
  </si>
  <si>
    <t>GLIFOSATO</t>
  </si>
  <si>
    <t>ABONO FOLIAR</t>
  </si>
  <si>
    <t>LORSBAN</t>
  </si>
  <si>
    <t>NITROGENO TOTAL 15+ FOSFORO TOTAL 15+ POTACIO TOTAL 15</t>
  </si>
  <si>
    <t>PROPINEB+ POLXMERIC ZINC</t>
  </si>
  <si>
    <t>METOMIL</t>
  </si>
  <si>
    <t>METAMIDOFOS</t>
  </si>
  <si>
    <t>LAMINA DE TRIPLES 4MM</t>
  </si>
  <si>
    <t xml:space="preserve">PORTA CANDADOS </t>
  </si>
  <si>
    <t>QUINTUPLE 22MM</t>
  </si>
  <si>
    <t>TORNILLO AUTOPERFORANTE 1"</t>
  </si>
  <si>
    <t>TORNILLO AUTOPERFORANTE 2"</t>
  </si>
  <si>
    <t>FILTRO PTAP</t>
  </si>
  <si>
    <t>MANTENIMIENTO DE PLANTA PTAP</t>
  </si>
  <si>
    <t>MANTENIMIENTO PREVENTIVO Y RECUPERATIVO CUARTOS FRIOS</t>
  </si>
  <si>
    <t>MANTENIMIENTO PREVENTIVO Y RECUPERATIVO DE AUTOSERVICIO</t>
  </si>
  <si>
    <t>MANTENIMIENTO PREVENTIVO Y RECUPERATIVO DE  MARMITAS</t>
  </si>
  <si>
    <t>MANTENIMIENTO Y ADECUACION CUBIERTA DEL POLIDEPORTIVO</t>
  </si>
  <si>
    <t>MANTENIMIENTO Y ADECUACION CAMPO DE FUTBOL</t>
  </si>
  <si>
    <t>MANTENIMIENTO BANDA DE GUERRA</t>
  </si>
  <si>
    <t>MANTENIMIENTO MAQUINAS DE SASTRERIA</t>
  </si>
  <si>
    <t>MANTENIMIENTO CLARINETES</t>
  </si>
  <si>
    <t>MANTENIMIENTO SAXOFON ALTO (DE ACUERDO AL PROCESO AUMENTO DE 1,050,000 A 1,960,000)</t>
  </si>
  <si>
    <t>MANTENIMIENTO TROMPETAS</t>
  </si>
  <si>
    <t>MANTENIMIENTO TROMBONES</t>
  </si>
  <si>
    <t>MANTENIMIENTO EUFONIO</t>
  </si>
  <si>
    <t>MANTENIMIENTO FLAUTA TRAVERSA</t>
  </si>
  <si>
    <t>MANTENIMIENTO CORNO FRANCES</t>
  </si>
  <si>
    <t>MANTENIMIENTO XILOFONO</t>
  </si>
  <si>
    <t xml:space="preserve">MANTENIMIENTO JUEGO DE TIMBALES </t>
  </si>
  <si>
    <t>MANTENIMIENTO PREVENTIVO Y RECUPERATIVO AIRES ACONDICIONADOS</t>
  </si>
  <si>
    <t>MANTENIMIENTO PREVENTIVO Y CORRECTIVO DE CALDERAS PIROTUBULARES</t>
  </si>
  <si>
    <t>MANTENIMIENTO PREVENTIVO Y CORRECTIVO DE CALDERINES, CALENTADORES DE AGUA DE TIRO FORZADO</t>
  </si>
  <si>
    <t>MANTENIMIENTO DE AUTOMOTORES VF 2018</t>
  </si>
  <si>
    <t>MANTENIMIENTO DE AUTOMOTORES VIGENCIA 2018</t>
  </si>
  <si>
    <t>MANTENIMIENTO DE AUTOMOTORES AMARRE 2019</t>
  </si>
  <si>
    <t>SERVICIO DE EMBELLECIMIENTO Y ORNATO DE LOS JARDINES</t>
  </si>
  <si>
    <t>SERVICIO DE ASEO VIGENCIA 2018</t>
  </si>
  <si>
    <t>SERVICIO DE ASEO AMARRE 2019</t>
  </si>
  <si>
    <t>RUTAS VF 2018 R16</t>
  </si>
  <si>
    <t>RUTAS VIGENCIA 2018 R16</t>
  </si>
  <si>
    <t>RUTAS AMARRE 2019 R16</t>
  </si>
  <si>
    <t>RUTAS VF 2018 R10</t>
  </si>
  <si>
    <t>RUTAS VIGENCIA 2018 R10</t>
  </si>
  <si>
    <t>RUTAS AMARRE 2019 R10</t>
  </si>
  <si>
    <t>REVISTA TECNOESUFA</t>
  </si>
  <si>
    <t xml:space="preserve">CATALOGO OFERTA EDUCATIVA </t>
  </si>
  <si>
    <t>DIPLOMAS 30 X 40</t>
  </si>
  <si>
    <t>DIPLOMAS 35 X 25</t>
  </si>
  <si>
    <t>PORTADIPLOMAS PARA GRADO DE TECNOLOGO</t>
  </si>
  <si>
    <t>PAPEL MEMBRETADO PARA DIPLOMAS</t>
  </si>
  <si>
    <t>REVISTA AERONAUTICA Y ASTRONAUTICA</t>
  </si>
  <si>
    <t>REVISTA AEROESPACIAL AMERICANA</t>
  </si>
  <si>
    <t>REVISTA AVIATION WEEK</t>
  </si>
  <si>
    <t>REVISTA CLIO HISTORICA</t>
  </si>
  <si>
    <t>SERVICIOS DE PROVEEDORES DE TELÉFONOS CON PAGO</t>
  </si>
  <si>
    <t>SERVICIO INTERNET</t>
  </si>
  <si>
    <t xml:space="preserve">MANTENIMIENTO Y REPARACIÓN REDES DE DRENAJE </t>
  </si>
  <si>
    <t xml:space="preserve">IMPUESTO SEMAFORIZACIÓN VEHICULO MAZDA 2 </t>
  </si>
  <si>
    <t>ALIMENTACIÓN VF 2018 SALDO ADJUDICACION</t>
  </si>
  <si>
    <t xml:space="preserve">TIQUETES TERRESTRES (EMAVI) </t>
  </si>
  <si>
    <t>53102902</t>
  </si>
  <si>
    <t>49221500</t>
  </si>
  <si>
    <t>ESPECIALISTA EDUCATIVO PARA ACREDITACIÓN</t>
  </si>
  <si>
    <t>FILOLOGO</t>
  </si>
  <si>
    <t>REDOBLANTE 14X12 PULGADAS DE MARCHA CON ARNES METALICOS PROFESIONAL</t>
  </si>
  <si>
    <t>BOMBO DE MARCHA CON ARNES 18 PULGADAS PROFESIONAL</t>
  </si>
  <si>
    <t>TOM MULTIPLE DE MARCHA 4 VASOS</t>
  </si>
  <si>
    <t>PAR DE PLATILLOS DE CHOQUE DE 16 PULGADAS</t>
  </si>
  <si>
    <t>EXAMENES DE CERTIFICACIÓN DE NIVELES DE INGLES</t>
  </si>
  <si>
    <t>ARENA</t>
  </si>
  <si>
    <t>LADRILLO</t>
  </si>
  <si>
    <t>MALLA ELECTRO SOLDADA</t>
  </si>
  <si>
    <t>MANTENIMIENTO Y ADECUACION CUBIERTA DEL POLIDEPORTIVO SALDO ADJUDICACIÓN</t>
  </si>
  <si>
    <t>MANTENIMIENTO Y ADECUACION CAMPO DE FUTBOL SALDO ADJUDICACION</t>
  </si>
  <si>
    <t>ESTUDIO DE VULNERABILIDAD SISMICA PARA EL COMEDOR DE ALUMNOS</t>
  </si>
  <si>
    <t>Unidad</t>
  </si>
  <si>
    <t>Paquete x 100</t>
  </si>
  <si>
    <t>Metro</t>
  </si>
  <si>
    <t>Bulto</t>
  </si>
  <si>
    <t>Litro</t>
  </si>
  <si>
    <t>Cuñete</t>
  </si>
  <si>
    <t>Caja x Libra</t>
  </si>
  <si>
    <t>Paquete x 101</t>
  </si>
  <si>
    <t>Caja x 5 kilos</t>
  </si>
  <si>
    <t>204-5-10</t>
  </si>
  <si>
    <t>204-6-5</t>
  </si>
  <si>
    <t>204-7-1</t>
  </si>
  <si>
    <t>IMPUESTOS MOTOCICLETAS</t>
  </si>
  <si>
    <t>KIT DE HERRARAMIENTAS DE GUADAÑAS</t>
  </si>
  <si>
    <t>PRUEBA DE BATERIAS HIDROMETRO (BATTERY HYDROMETER) BT101</t>
  </si>
  <si>
    <t>ESTIBADORA MANUAL</t>
  </si>
  <si>
    <t>UPS 1 KVA</t>
  </si>
  <si>
    <t xml:space="preserve">CORTASETOS </t>
  </si>
  <si>
    <t>PULIDORA 9 PULGADAS 2700 W 6500 RPM REF. DWE4579</t>
  </si>
  <si>
    <t>TALADRO PERCUTOR 1/2 PULGADA 650 W 2800 RPM VVR REF. DWD024</t>
  </si>
  <si>
    <t>ROTOMARTILLO SDS - MAX 2 1500 W18 JOULES 8,7 K</t>
  </si>
  <si>
    <t>COMPRESOR 24.000 BTU</t>
  </si>
  <si>
    <t>COMPRESOR DE CASSETTE DE 36.000 BTU</t>
  </si>
  <si>
    <t>COMPRESOR DE CASSETTE DE 60.000 BTU</t>
  </si>
  <si>
    <t>COMPRESOR DE 12.000 BTU</t>
  </si>
  <si>
    <t>COMPRESOR DE 18.000 BTU</t>
  </si>
  <si>
    <t>COMPRESOR DE 9.000 BTU</t>
  </si>
  <si>
    <t>ELECTROBOMBAS 0,75 HP MARCA TIPO SUMERGIBLE DIAMETRO DE IMPULSIÓN 2" (FUGAS)</t>
  </si>
  <si>
    <t>ELECTROBOMBA 7,5 HP (PISCINA)</t>
  </si>
  <si>
    <t>BASCULA DIGITAL</t>
  </si>
  <si>
    <t>VENTILADORES PARA TECHO</t>
  </si>
  <si>
    <t>SILLA PARA OFICINA</t>
  </si>
  <si>
    <t xml:space="preserve">GAVETERO MODULAR PLASTICO CERRADO CON VISOR EN EL FRENTE PARA SU MARCACION REF  M04                   30*16*14 COLOR AMARILLO </t>
  </si>
  <si>
    <t>GAVETERO MODULAR PLASTICO ABIERTO CON VISOR EN EL FRETE PARA SU MARCACION REF  M08                   45*30*17,5 COLOR AZUL</t>
  </si>
  <si>
    <t>SISTEMA DE ALARMA CONTRA INCENDIOS</t>
  </si>
  <si>
    <t>ACEITE /LUBRICANTE PERMATEX ANTI-SEIZE 80078</t>
  </si>
  <si>
    <t>ACEITE / GRASA MULTIPROPOSITOS MIL-G-24139</t>
  </si>
  <si>
    <t>LUBRICANTE / LIMPIEZA TTN-95: NAFTA ALIFÁTICA TIPO II</t>
  </si>
  <si>
    <t xml:space="preserve">ACEITE 15W40 </t>
  </si>
  <si>
    <t>ACEITE 20W50</t>
  </si>
  <si>
    <t>SÁBANA RESORTADA SENCILLA</t>
  </si>
  <si>
    <t>SÁBANA PLANA DOBLE CON ESCUDO BORDADO</t>
  </si>
  <si>
    <t>SÁBANA PLANA SENCILLA CON ESCUDO BORDADO</t>
  </si>
  <si>
    <t>FUNDA</t>
  </si>
  <si>
    <t>ALMOHADA</t>
  </si>
  <si>
    <t>EDREDON DOBLE</t>
  </si>
  <si>
    <t>TOALLA CON ESCUDO BORDADO</t>
  </si>
  <si>
    <t>TOALLA TOCADOR CON ESCUDO BORDADO</t>
  </si>
  <si>
    <t>TOALLA GRUESA PARA MANOS (BLANCA)</t>
  </si>
  <si>
    <t>CILINDRO GAS REFRIGERANTE 410 30KG</t>
  </si>
  <si>
    <t>CILINDRO GAS REFRIGERANTE R22 30KG</t>
  </si>
  <si>
    <t>INHIBIDOR DE CORROSION 336</t>
  </si>
  <si>
    <t>INHIBIDOR DE CORROSION 556</t>
  </si>
  <si>
    <t>INHIBIDOR DE CORROSION  W40TH</t>
  </si>
  <si>
    <t>TONER (CE278A) HP LASERJET 78A</t>
  </si>
  <si>
    <t>TONER  (CF280A) HP LASERJET 80A</t>
  </si>
  <si>
    <t>TONER (CE505A) HP  LASERJET 05A</t>
  </si>
  <si>
    <t>TONER (CE410A) HP LASERJET 305A</t>
  </si>
  <si>
    <t>LAVALOZA CREMA X 1000 GR</t>
  </si>
  <si>
    <t>BALDE PLASTICO 20-30 LT</t>
  </si>
  <si>
    <t xml:space="preserve">BLANQUEADOR *3800 CC </t>
  </si>
  <si>
    <t xml:space="preserve">BOLSA BASURA PEQUEÑA ROJA X 6 </t>
  </si>
  <si>
    <t>BOLSA NEGRA PARA BASURA INDUSTRIAL *6</t>
  </si>
  <si>
    <t>BOLSA PLASTICA PAPELERA 40*60 GRIS *6</t>
  </si>
  <si>
    <t>BOLSA PLASTICA PAPELERA 40*60 VERDE *6</t>
  </si>
  <si>
    <t xml:space="preserve">CEPILLO DE MANO </t>
  </si>
  <si>
    <t>CEPILLO PARA LAVAR PISOS CUERPO CAUCHO</t>
  </si>
  <si>
    <t xml:space="preserve">CREOLINA </t>
  </si>
  <si>
    <t xml:space="preserve">DISPENSADOR DE JABON PARA MANOS </t>
  </si>
  <si>
    <t>ESCOBA DURA ACOPLE PLASTICO ROSCADO</t>
  </si>
  <si>
    <t xml:space="preserve">ESCOBA PARA QUITAR TELARAÑAS </t>
  </si>
  <si>
    <t>ESCOBA SUAVE ACOPLE PLASTICO ROSCADO</t>
  </si>
  <si>
    <t xml:space="preserve">ESPONJAS DE BRILLO </t>
  </si>
  <si>
    <t>JABON LIQUIDO PARA LAVADORA</t>
  </si>
  <si>
    <t>LIMPIA VIDRIOS*3800</t>
  </si>
  <si>
    <t xml:space="preserve">PAÑO ABSORVENTE MULTIUSOS PARA SECAR SUPERFICIES </t>
  </si>
  <si>
    <t>PAPEL TOALLA DISPENSADOR * 130MTS</t>
  </si>
  <si>
    <t>RECOGEDOR DE BASURA PLASTICO</t>
  </si>
  <si>
    <t>ESPONJILLA TIPO SABRA</t>
  </si>
  <si>
    <t xml:space="preserve">SODA CAUSTICA PARA TUBERIAS PVC X 350GR </t>
  </si>
  <si>
    <t>SUAVIZANTE PARA ROPA * 3000</t>
  </si>
  <si>
    <t xml:space="preserve">TOALLA PARA SECAR LAVABLES </t>
  </si>
  <si>
    <t xml:space="preserve">TRAPEROS </t>
  </si>
  <si>
    <t>VARSOL X 500ML</t>
  </si>
  <si>
    <t xml:space="preserve">TRAPEROS INDUSTRIALES (MOPA) </t>
  </si>
  <si>
    <t xml:space="preserve">LIMPIADOR DESENGRASANTE </t>
  </si>
  <si>
    <t>JABON PARA LAVADO DE COMPRESOR MOTORES AERONAVES (B Y B) 3100 PWC11-001C</t>
  </si>
  <si>
    <t>LIMPIACONTACTOS ELECTRICO</t>
  </si>
  <si>
    <t>LIMPIADOR ANTIESTATICO EQUIPOS ELECTRONICOS (ANTISTATIC ELECTRONIC EQUIPMENT CLEAN)</t>
  </si>
  <si>
    <t xml:space="preserve">COMPUESTO DESENGRASANTE FAST ORANGE PERMATEX 23218 </t>
  </si>
  <si>
    <t>SHAMPO  MIL-PRF-85570 TIPO IV</t>
  </si>
  <si>
    <t>SHAMPO MIL-PRF-87937 TIPO IV</t>
  </si>
  <si>
    <t>FUENTES DE PODER ATX</t>
  </si>
  <si>
    <t>FUENTES DE PODER HP COMPAQ 6005</t>
  </si>
  <si>
    <t>FUENTES DE PODER HP PRODESK 600 G1</t>
  </si>
  <si>
    <t>MEMORIA RAM PARA PC DE ECRITORIO DDR3 4GB</t>
  </si>
  <si>
    <t xml:space="preserve">FUSOR IMPRESORA LEXMARK T650 T652 T654 NO. 40X4418 </t>
  </si>
  <si>
    <t>TARJETAS DE RED PCI GIGABIT</t>
  </si>
  <si>
    <t xml:space="preserve">TARJETA UNIVERSAL DE POTENCIA </t>
  </si>
  <si>
    <t>TRAMPAS PARA ROEDORES</t>
  </si>
  <si>
    <t>PLASTICO NEGRO</t>
  </si>
  <si>
    <t>AGUJAS CAPOTERAS GRANDES</t>
  </si>
  <si>
    <t xml:space="preserve">BATERIA RECARGABLE 9 VOLTIOS GP </t>
  </si>
  <si>
    <t>PILA CR2032 3V LITIO SELLADA (COMPUTADOR) CAJA X100  UND</t>
  </si>
  <si>
    <t>PILAS AAA 1.5 VOLTIOS ALKALINA CAJA X20 UND</t>
  </si>
  <si>
    <t>PILAS AA 1.5 VOLTIOS ALKALINA CAJA X20 UND</t>
  </si>
  <si>
    <t xml:space="preserve">CONO SEÑALIZACIÓN 90 CM </t>
  </si>
  <si>
    <t>MANTELES BLANCOS EN TELA ANTIFLUIDO PEQUEÑOS 1X20 CM</t>
  </si>
  <si>
    <t>MANTELES BLANCOS EN TELA ANTIFLUIDO  GRANDES</t>
  </si>
  <si>
    <t>MANTELES BEIGE EN TELA ANTIFLUIDO PEQUEÑOS 1X20 CM</t>
  </si>
  <si>
    <t>MANTELES BEIGE EN TELA ANTIFLUIDO GRANDES</t>
  </si>
  <si>
    <t xml:space="preserve">TAPA AZUL REY EN TELA SATIN  PEQUEÑOS </t>
  </si>
  <si>
    <t xml:space="preserve">TAPA AZUL CIELO EN TELA SATIN  PEQUEÑOS </t>
  </si>
  <si>
    <t xml:space="preserve">TAPA ROJO COLONIAL  EN TELA SATIN  PEQUEÑOS </t>
  </si>
  <si>
    <t xml:space="preserve">TAPA DORADO EN TELA SATIN PEQUEÑOS </t>
  </si>
  <si>
    <t>TAPA AZUL REY EN TELA SATIN  GRANDES</t>
  </si>
  <si>
    <t xml:space="preserve">TAPA AZUL CIELO EN TELA SATIN  GRANDES </t>
  </si>
  <si>
    <t>TAPA ROJO COLONIAL  EN TELA SATIN GRANDES</t>
  </si>
  <si>
    <t>TAPA DORADO EN TELA SATIN  GRANDES</t>
  </si>
  <si>
    <t>FALDON AZUL REY EN TELA SATIN 5 METROS</t>
  </si>
  <si>
    <t>FALDON AZUL CIELO EN TELA SATIN 5 METROS</t>
  </si>
  <si>
    <t>FALDON ROJO COLONIAL  EN TELA SATIN  5 METROS</t>
  </si>
  <si>
    <t>FALDON DORADO EN TELA SATIN 5 METROS</t>
  </si>
  <si>
    <t>SERVILLETA DE TELA COLOR BLANCO 40 X 40 CM</t>
  </si>
  <si>
    <t>SERVILLETA DE TELA COLOR BEIGE 40 X40 CM</t>
  </si>
  <si>
    <t>TUBO FLEX DE 5/16 MT</t>
  </si>
  <si>
    <t>TUBO FLEX DE 3/8 MT</t>
  </si>
  <si>
    <t>TUBO FLEX DE 5/8 MT</t>
  </si>
  <si>
    <t>SILICONA LIQUIDA ADHESIVO (TUBO)</t>
  </si>
  <si>
    <t>PINTURA NEGRO BRILLANTE  SPRAY</t>
  </si>
  <si>
    <t>PINTURA NEGRO MATE  SPRAY</t>
  </si>
  <si>
    <t>PINTURA AMARILLA AEROSOL</t>
  </si>
  <si>
    <t>SILICONA CON PROTECCION SOLAR UV</t>
  </si>
  <si>
    <t>YELLOW PRIMER - 12 OZ. AEROSOL SPRAY CAN</t>
  </si>
  <si>
    <t>COMPUESTOS DE SELLADO, RESISTENTES AL COMBUSTIBLE TYPE 1-2 CLASS B 1/2 ( 1 KIT POR PINTA)</t>
  </si>
  <si>
    <t>WIRE, SAFETY 0.025 ( ALAMBRE DE FRENAR)</t>
  </si>
  <si>
    <t>PILAS AAA ALKALINE</t>
  </si>
  <si>
    <t>PILAS TIPO "AA" ALCALINAS</t>
  </si>
  <si>
    <t>BATERIAS AA NIHM RECARGABLES CON CARGADOR</t>
  </si>
  <si>
    <t>BATERIAS 9 V ALKALINE</t>
  </si>
  <si>
    <t>CINTA 233+ 18MMX55M</t>
  </si>
  <si>
    <t>CINTA 233+ 24MMX55M</t>
  </si>
  <si>
    <t xml:space="preserve">CINTA DE EMPAQUE SCOTH 301 TRANSPARENTE, 48 MM X 40 M, 36 </t>
  </si>
  <si>
    <t>DISPENSADOR CINTA DE EMBALAJE</t>
  </si>
  <si>
    <t>FRASCO  PARA MUESTRA DE ACEITE DE 150 MILIMETROS</t>
  </si>
  <si>
    <t>ADHESIVO EN AEROSOL 3M SUPER M 77</t>
  </si>
  <si>
    <t>PEGANTE INSTANTANEO 495 (SUPERBONDER)</t>
  </si>
  <si>
    <t>PEGANTE AMARILLO BOXER 3M1023</t>
  </si>
  <si>
    <t xml:space="preserve">STRETCHPACK 30 X 400 CALIBRE 7
</t>
  </si>
  <si>
    <t>PEGANTE PL285</t>
  </si>
  <si>
    <t xml:space="preserve">CARGADOR Y CABLE 120 / 220V REF 100480  </t>
  </si>
  <si>
    <t>MANTENIMIENTO DE CENTRO DE ENTRENAMIENTO ACUÁTICO (PISCINA) VF 2018</t>
  </si>
  <si>
    <t>MANTENIMIENTO PLANTAS PTAR  VF 2018</t>
  </si>
  <si>
    <t>MANTENIMIENTO PLANTAS PTAP VF 2018</t>
  </si>
  <si>
    <t>MANTENIMIENTO DE INSTALACIONES</t>
  </si>
  <si>
    <t>MANTENIMIENTO DE CENTRO DE ENTRENAMIENTO ACUÁTICO (PISCINA)</t>
  </si>
  <si>
    <t xml:space="preserve">MANTENIMIENTO PLANTAS PTAR </t>
  </si>
  <si>
    <t>MANTENIMIENTO PLANTAS PTAP</t>
  </si>
  <si>
    <t xml:space="preserve">MANTENIMIENTO DE LAVADORAS </t>
  </si>
  <si>
    <t xml:space="preserve">MANTENIMIENTO DE LAVADORAS INDUSTRIALES </t>
  </si>
  <si>
    <t>MANTENIMIENTO DE LAVADORA SECADORAS</t>
  </si>
  <si>
    <t xml:space="preserve">MANTENIMIENTO DE SECADORAS </t>
  </si>
  <si>
    <t xml:space="preserve">MANTENIMIENTO DE SECADORAS INDUSTRIALES </t>
  </si>
  <si>
    <t>MANTENIMIENTO DE ESTUFAS</t>
  </si>
  <si>
    <t>MANTENIMIENTO DE BASCULAS DE CASINO Y RANCHO DE TROPA</t>
  </si>
  <si>
    <t>MANTENIMIENTO DE FILTROS DE AGUA CASINO Y RANCHO DE TROPA</t>
  </si>
  <si>
    <t>MANTENIMIENTO DE EXTRACTORES</t>
  </si>
  <si>
    <t>MANTENIMIENTO DE MAQUINAS DE HACER HIELO</t>
  </si>
  <si>
    <t>MANTENIMIENTO CUARTOS FRIOS RANCHO, CASINOS Y CUARTO FRIO</t>
  </si>
  <si>
    <t>MANTENIMIENTO DE RED DE GAS</t>
  </si>
  <si>
    <t>MANTENIMIENTO DE EQUIPOS DE PANADERIA</t>
  </si>
  <si>
    <t>MANTENIMIENTO AUTOSERVICIO BAÑO MARIA</t>
  </si>
  <si>
    <t>MANTENIMIENTO LICUADORA</t>
  </si>
  <si>
    <t>MANTENIMIENTO BATIDORA</t>
  </si>
  <si>
    <t>MANTENIMIENTO TAJADOR INDUSTRIAL</t>
  </si>
  <si>
    <t>MANTENIMIENTO Y CALIBRACIÓN BALANZA 200 KG</t>
  </si>
  <si>
    <t xml:space="preserve">MANTENIMIENTO DE UPS </t>
  </si>
  <si>
    <t>MANTENIMIENTO PREVENTIVO, CORRECTIVO E IMPREVISTO DE HIDRAULIC POWER UNIT AME 0444 S/N 1308110601</t>
  </si>
  <si>
    <t>MANTENIMIENTO PREVENTIVO, CORRECTIVO E IMPREVISTO DE HIDROLAVADORA AME-0009 S/N 11158</t>
  </si>
  <si>
    <t>MANTENIMIENTO PREVENTIVO, CORRECTIVO E IMPREVISTO DE MAXILITE AMD 1532 S/N 599MXL11</t>
  </si>
  <si>
    <t>MANTENIMIENTO PREVENTIVO, CORRECTIVO E IMPREVISTO DE COMPRESOR DE TORNILLO TME-3242</t>
  </si>
  <si>
    <t>MANTENIMIENTO PREVENTIVO, CORRECTIVO E IMPREVISTO DE GPU-600 TME 1371</t>
  </si>
  <si>
    <t>MANTENIMIENTO PREVENTIVO, CORRECTIVO E IMPREVISTO DE PUENTE GRÚA SX TME 2928</t>
  </si>
  <si>
    <t>MANTENIMIENTO PREVENTIVO, CORRECTIVO E IMPREVISTO DE VENTILADOR INDUSTRIAL TME-1917 S/N OT-01291-006</t>
  </si>
  <si>
    <t>MANTENIMIENTO PREVENTIVO, CORRECTIVO E IMPREVISTO DE VENTILADOR INDUSTRIAL TME-1916 S/N OT-01291-007</t>
  </si>
  <si>
    <t>MANTENIMIENTO PREVENTIVO, CORRECTIVO E IMPREVISTO DE BARRA DE ARRASTRE C-208 ANI-1242 S/N 20H29AP002</t>
  </si>
  <si>
    <t>MANTENIMIENTO PREVENTIVO, CORRECTIVO E IMPREVISTO DE ELEVADOR ANH 1844</t>
  </si>
  <si>
    <t>MANTENIMIENTO PREVENTIVO, CORRECTIVO E IMPREVISTO DE ENGINE COMPRESOR WASHER ANB-0008</t>
  </si>
  <si>
    <t>MANTENIMIENTO PREVENTIVO, CORRECTIVO E IMPREVISTO DE ESCALERA HIDRÁULICA ANH-0566 S/N BAB11606</t>
  </si>
  <si>
    <t>MANTENIMIENTO PREVENTIVO, CORRECTIVO E IMPREVISTO DE MANTENANCE PLATFORM ADJUST ANH-0560</t>
  </si>
  <si>
    <t>MANTENIMIENTO PREVENTIVO, CORRECTIVO E IMPREVISTO DE MANTENANCE PLATFORM B-4 ANH-0556</t>
  </si>
  <si>
    <t>MANTENIMIENTO PREVENTIVO, CORRECTIVO E IMPREVISTO DE MANTENANCE PLATFORM B-4 ANH-0557</t>
  </si>
  <si>
    <t>MANTENIMIENTO PREVENTIVO, CORRECTIVO E IMPREVISTO DE MANTENANCE PLATFORM B-5 ANH-0558</t>
  </si>
  <si>
    <t>MANTENIMIENTO PREVENTIVO, CORRECTIVO E IMPREVISTO DE MANTENANCE PLATFORM B-5 ANH-0559</t>
  </si>
  <si>
    <t>MANTENIMIENTO PREVENTIVO, CORRECTIVO E IMPREVISTO DE NITROGEN CART BOSTER ANI-0816</t>
  </si>
  <si>
    <t>MANTENIMIENTO PREVENTIVO, CORRECTIVO E IMPREVISTO DE OXIGEN CART BOSTER ANI-0726</t>
  </si>
  <si>
    <t>MANTENIMIENTO PREVENTIVO, CORRECTIVO E IMPREVISTO DE ESCALERA HIDRÁULICA ANH-0561</t>
  </si>
  <si>
    <t>MANTENIMIENTO PREVENTIVO, CORRECTIVO E IMPREVISTO DE JACK HYDRAULIC 12 TON ANH-1854 S/N 3874130601"</t>
  </si>
  <si>
    <t>MANTENIMIENTO PREVENTIVO, CORRECTIVO E IMPREVISTO DE JACK HYDRAULIC 12 TON ANH-1855 S/N 3874130602"</t>
  </si>
  <si>
    <t>MANTENIMIENTO PREVENTIVO, CORRECTIVO E IMPREVISTO DE JACK HYDRAULIC 5 TON ANH-1850 S/N 1963130501"</t>
  </si>
  <si>
    <t>MANTENIMIENTO PREVENTIVO, CORRECTIVO E IMPREVISTO DE JACK HYDRAULIC 5 TON ANH-1851 S/N 3866130601"</t>
  </si>
  <si>
    <t>MANTENIMIENTO PREVENTIVO, CORRECTIVO E IMPREVISTO DE JACK HYDRAULIC 5 TON ANH-1853 S/N 3869130601</t>
  </si>
  <si>
    <t>MANTENIMIENTO PREVENTIVO, CORRECTIVO E IMPREVISTO DE JACK HYDRAULIC 5 TON - TWO STAGE ANH-1852" S/N 3866130602</t>
  </si>
  <si>
    <t>MANTENIMIENTO PREVENTIVO, CORRECTIVO E IMPREVISTO DE JACK AXLE HYDRAULIC 12 TON ANH-1856 S/N 872130615</t>
  </si>
  <si>
    <t>MANTENIMIENTO PREVENTIVO, CORRECTIVO E IMPREVISTO DE "STAND TAIL ANI-0688" S/N 2686130501"</t>
  </si>
  <si>
    <t>MANTENIMIENTO PREVENTIVO, CORRECTIVO E IMPREVISTO DE LEVANTA BOMBAS MECÁNICO ANH-1423</t>
  </si>
  <si>
    <t>MANTENIMIENTO REDES DE AGUAS LLUVIAS VF 2018</t>
  </si>
  <si>
    <t>MANTENIMIENTO REDES DE AGUAS LLUVIAS</t>
  </si>
  <si>
    <t>MANTENIMIENTO DE IMPRESORAS, COMPUTADORES, ESCANER Y SERVIDORES</t>
  </si>
  <si>
    <t>MANTENIMIENTO Y REPARACIONES PARQUE AUTOMOTOR VF 2018</t>
  </si>
  <si>
    <t xml:space="preserve">MANTENIMIENTO Y REPARACIONES PARQUE AUTOMOTOR </t>
  </si>
  <si>
    <t>MANTENIMIENTO PREVENTIVO, CORRECTIVO E IMPREVISTO DE MONTACARGAS AMD 1532</t>
  </si>
  <si>
    <t>MANTENIMIENTO PREVENTIVO, CORRECTIVO E IMPREVISTO DE MONTACARGAS TELETRUK AMD 0997</t>
  </si>
  <si>
    <t>MANTENIMIENTO PREVENTIVO, CORRECTIVO E IMPREVISTO DE REMOLCADOR TIGER AMD-0567 S/N 192364</t>
  </si>
  <si>
    <t>MANTENIMIENTO PREVENTIVO, CORRECTIVO E IMPREVISTO DE TRACTOR VALTRA AMD 0541</t>
  </si>
  <si>
    <t>MANTENIMIENTO PREVENTIVO, CORRECTIVO E IMPREVISTO DE VEHÍCULO GATOR 6*4 AMD 0995</t>
  </si>
  <si>
    <t>MANTENIMIENTO PREVENTIVO, CORRECTIVO E IMPREVISTO DE VEHÍCULO GATOR 6*4 AMD 0996</t>
  </si>
  <si>
    <t>MANTENIMIENTO PREVENTIVO, CORRECTIVO E IMPREVISTO DE VEHÍCULO LEVANTA BOMBAS MJ-1 S/N AMD-1019 131844-3141050-70-13-001</t>
  </si>
  <si>
    <t>MANTENIMIENTO ALOJAMIENTO MILITAR</t>
  </si>
  <si>
    <t>SERVICIO DE ASEO GAAMA VF 2018</t>
  </si>
  <si>
    <t>SERVICIO DE ASEO PARA EL ESM VF 2018</t>
  </si>
  <si>
    <t xml:space="preserve">SERVICIO DE ASEO INSTALACIONES GAAMA </t>
  </si>
  <si>
    <t>SERVICIO DE ASEO ESTABLECIMIENTO SANIDAD MILITAR</t>
  </si>
  <si>
    <t>MANTENIMIENTO PLANTAS DE ENERGÍA VF 2018</t>
  </si>
  <si>
    <t>MANTENIMIENTO PLANTA ENERGÍA (MTTO A SUBESTACIONES)</t>
  </si>
  <si>
    <t>MANTENIMIENTO PREVENTIVO, CORRECTIVO E IMPREVISTO DE PLANTA AUXILIAR DC AMD 0213</t>
  </si>
  <si>
    <t>MANTENIMIENTO PREVENTIVO, CORRECTIVO E IMPREVISTO DE PLANTA AUXILIAR DC AMD 0214</t>
  </si>
  <si>
    <t>MANTENIMIENTO PREVENTIVO, CORRECTIVO E IMPREVISTO DE PLANTA PORTÁTIL AMD 0256</t>
  </si>
  <si>
    <t>SERVICIO ACUEDUCTO, ALCANTARILLADO Y ASEO</t>
  </si>
  <si>
    <t>MANTENIMIENTO POZO PROFUNDO</t>
  </si>
  <si>
    <t xml:space="preserve">SERVICIO DE ENERGIA </t>
  </si>
  <si>
    <t xml:space="preserve">TELEFONIA </t>
  </si>
  <si>
    <t>SUMINISTRO GAS PROPANO VF 2018</t>
  </si>
  <si>
    <t>SUMINISTRO GAS PROPANO (PIPETAS)</t>
  </si>
  <si>
    <t>VIATICOS COMISIONES OPERATIVAS</t>
  </si>
  <si>
    <t>VITAMINIZACION CALCIO X 240 ML</t>
  </si>
  <si>
    <t>JABON ASUNTOL</t>
  </si>
  <si>
    <t>CHAMPU POR LITRO</t>
  </si>
  <si>
    <t>BAXIDIM DESINFECTANTE X120ML</t>
  </si>
  <si>
    <t>VACUNA HEXAVALENTE</t>
  </si>
  <si>
    <t>LORSBAN PLAGUICIDA X LITRO</t>
  </si>
  <si>
    <t>CIPERMETRINA GARRAPATICIDA X LITRO</t>
  </si>
  <si>
    <t>TRADILLA CUERO NEGRO</t>
  </si>
  <si>
    <t>TRADILLA EN LONA NEGRAS 1.5 MT</t>
  </si>
  <si>
    <t>TRADILLA ESLINGA PLAN 5 MT</t>
  </si>
  <si>
    <t>CADENA ESLABON SOLDADO CON MOSQUETON EN CADA EXTREMO</t>
  </si>
  <si>
    <t>CHALECOS ESPECIALES</t>
  </si>
  <si>
    <t>CEPILLOS PLASTICOS PARA BAÑO</t>
  </si>
  <si>
    <t xml:space="preserve">ZAPATOS CANINOS ( CAJA X 4 ZAPATILLAS) </t>
  </si>
  <si>
    <t>COMEDERO INOXIDABLE PESADO</t>
  </si>
  <si>
    <t>BOLSAS ZIPLOT TAMAÑO HOJA CARTA PAQUETE POR CIEN</t>
  </si>
  <si>
    <t>GUANTES DE PLASTICO DELGADOS PAQUETE X 100</t>
  </si>
  <si>
    <t>TARROS RECOLECTORES DE MUESTRAS</t>
  </si>
  <si>
    <t>GUACAL GRANDE</t>
  </si>
  <si>
    <t>SERVICIO DE ELIMINACION DE RESIDUOS VF 2018</t>
  </si>
  <si>
    <t>MUESTREO DE AGUA RESIDUAL VF 2018</t>
  </si>
  <si>
    <t>MUESTREOS DE AGUA POTABLE VF 2018</t>
  </si>
  <si>
    <t>MUESTREO AGUA PISCINA VF 2018</t>
  </si>
  <si>
    <t>CONSULTAS</t>
  </si>
  <si>
    <t>PROFILAXIS</t>
  </si>
  <si>
    <t>EXAMENES DE LABORATORIO</t>
  </si>
  <si>
    <t>VERMIFUMIGACION INTERNA</t>
  </si>
  <si>
    <t>VERMIFUMIGACION EXTERNA</t>
  </si>
  <si>
    <t>SERVICIO DE URGENCIAS CANINOS</t>
  </si>
  <si>
    <t xml:space="preserve">MANTENIMIENTO Y RECARGA DE EXTINTORES </t>
  </si>
  <si>
    <t>MUESTREO DE AGUA RESIDUAL</t>
  </si>
  <si>
    <t>MUESTREO DE AGUA POTABLE</t>
  </si>
  <si>
    <t>MUESTREO AGUA CENTRO ENTRENAMIENTO ACUATICO</t>
  </si>
  <si>
    <t>SERVICIO DE ELIMINACION DE RESIDUOS</t>
  </si>
  <si>
    <t>SERVICIO DE INCINERACION DE RESIDUOS</t>
  </si>
  <si>
    <t>PERMISOS AMBIENTALES CORPOAMAZONIA</t>
  </si>
  <si>
    <t xml:space="preserve">AIRE ACONDICIONADO </t>
  </si>
  <si>
    <t>MANTENIMIENTO Y ADECUACION DE LAS INSTALACIONES DEL BAR DE OFICIALES Y SUBOFICIALES DEL GAAMA</t>
  </si>
  <si>
    <t xml:space="preserve">MUESTREO DE AGUA RESIDUAL VF </t>
  </si>
  <si>
    <t>MUESTREO DE AGUA POTABLE VF</t>
  </si>
  <si>
    <t>MUESTREO AGUA CENTRO ENTRENAMIENTO ACUATICO VF</t>
  </si>
  <si>
    <t>SERVICIO DE ASEO INSTALACIONES GAAMA VF</t>
  </si>
  <si>
    <t>SERVICIO DE ASEO ESTABLECIMIENTO SANIDAD MILITAR VF</t>
  </si>
  <si>
    <t xml:space="preserve">MANTENIMIENTO DE CENTRO DE ENTRENAMIENTO ACUÁTICO (PISCINA) VF </t>
  </si>
  <si>
    <t>MANTENIMIENTO PLANTAS PTAR VF</t>
  </si>
  <si>
    <t xml:space="preserve">MANTENIMIENTO PLANTAS PTAP VF </t>
  </si>
  <si>
    <t>MANTENIMIENTO REDES DE AGUAS LLUVIAS VF</t>
  </si>
  <si>
    <t>MANTENIMIENTO Y REPARACIONES PARQUE AUTOMOTOR VF</t>
  </si>
  <si>
    <t xml:space="preserve">MANTENIMIENTO PLANTA ENERGÍA (MTTO A SUBESTACIONES) VF </t>
  </si>
  <si>
    <t>SUMINISTRO GAS PROPANO (PIPETAS) VF</t>
  </si>
  <si>
    <t>SERVICIO DE ELIMINACION DE RESIDUOS VF</t>
  </si>
  <si>
    <t>IMPUESTO CAMIONETAS</t>
  </si>
  <si>
    <t>SERVICIO DE FUMIGACION</t>
  </si>
  <si>
    <t>TONER (CE411A) HP LASERJET 305A</t>
  </si>
  <si>
    <t>TONER (CE412A) HP LASERJET 305A</t>
  </si>
  <si>
    <t>TONER (CE413A) HP LASERJET 305A</t>
  </si>
  <si>
    <t>TONER (X792X1KG) LEXMARK X792 DE</t>
  </si>
  <si>
    <t>TONER  (T650H11L) LEXMARK T65X</t>
  </si>
  <si>
    <t>TONER  (60F4H00) LEXMARK MK410 DN INCLUYE UNIDAD DE IMAGEN</t>
  </si>
  <si>
    <t>TONER (CLT-K406S) SAMSUNG XPRESS C-460W</t>
  </si>
  <si>
    <t>TONER (CLT-Y406S) SAMSUNG XPRESS C-460W</t>
  </si>
  <si>
    <t>TONER (CLT-M406S) SAMSUNG XPRESS C-460W</t>
  </si>
  <si>
    <t>TONER (CLT-C406S) SAMSUNG XPRESS C-460W</t>
  </si>
  <si>
    <t xml:space="preserve">TINTA (BK T6641) EPSON L210 </t>
  </si>
  <si>
    <t>TINTA (C T6642) EPSON L210 </t>
  </si>
  <si>
    <t>TINTA (M T6643) EPSON L210 </t>
  </si>
  <si>
    <t xml:space="preserve">TINTA (Y T6644) EPSON L210 </t>
  </si>
  <si>
    <t>CHIP Y CILINDRO UNIDAD DE IMAGEN SAMSUNG XPRESS C-460W</t>
  </si>
  <si>
    <t>REPUESTOS PARA GUADAÑAS</t>
  </si>
  <si>
    <t>ELECTROBOMBA SUMERGIBLE AGUAS RESIDUALES DE 2 HP</t>
  </si>
  <si>
    <t>ELECTROBOMBA SUMERGIBLE POZO PROFUNDO TIPO LAPICERO DE 5 HP</t>
  </si>
  <si>
    <t>MODERNIZACIÓN DEL SISTEMA DE LA RED DE ILUMINACIÓN VÍAS INTERNAS</t>
  </si>
  <si>
    <t>CELEBRACION DIA DE LA FAMILIA AÉREA</t>
  </si>
  <si>
    <t>MANTENIMIENTO Y ADECUACION DEL SISTEMA DE RED CONTRAINCENDIOS</t>
  </si>
  <si>
    <t>COMPRESOR REFRIGERACION 2 HP</t>
  </si>
  <si>
    <t>COMPRESOR CONGELACION 2,5 HP</t>
  </si>
  <si>
    <t>HORA</t>
  </si>
  <si>
    <t xml:space="preserve">PAQUETE </t>
  </si>
  <si>
    <t>ARRENDAMIENTO DE BIEN INMUEBLE AMOBLADO EN SAN ANDRES ISLA VF-2018</t>
  </si>
  <si>
    <t>SERVICIO DE ASEO Y LIMPIEZA VF-2018</t>
  </si>
  <si>
    <t>SERVICIO DE ANALISIS Y CONTROL DE LA CALIDAD DEL AGUA POTABLE Y AGUAS RESIDUALES PARA EL GRUPO AEREO DEL CARIBE SEGÚN ESPECIFICACIONES TECNICAS VF-2018</t>
  </si>
  <si>
    <t>SERVICIO DE SOSTENIMIENTO PLANTA DE TRATAMIENTO DE AGUA POTABLE, PLANTA DE TRATAMIENTO DE AGUAS RESIDUALES  DEL GACAR INCLUYENDO REPUESTOS BASICOS Y PRODUCTOS QUIMICOS A TODO COSTO VF-2018</t>
  </si>
  <si>
    <t>MANTENIMIENTO  PARQUE AUTOMOTOR GACAR VF- 2018</t>
  </si>
  <si>
    <t>ACPM VF- 2018</t>
  </si>
  <si>
    <t>GASOLINA CORRIENTE  VF-2018</t>
  </si>
  <si>
    <t xml:space="preserve">ACUEDUCTO </t>
  </si>
  <si>
    <t>ALCANTARILLADO</t>
  </si>
  <si>
    <t>ASEO</t>
  </si>
  <si>
    <t>SUMINISTRO DE GAS</t>
  </si>
  <si>
    <t>IMPUESTO VEHICULO CAMIONETA FORD</t>
  </si>
  <si>
    <t>PAGO CERTIFICADOS CATASTRALES</t>
  </si>
  <si>
    <t>TIQUETES AÉREOS NACIONALES</t>
  </si>
  <si>
    <t>REPLICA AVION C-90</t>
  </si>
  <si>
    <t>AUDIFONO</t>
  </si>
  <si>
    <t>CINTA ANTIDESLIZANTE PARA PISO DE DOS PULGADAS  POR METRO</t>
  </si>
  <si>
    <t>CINTA PELIGRO POR ROLLO</t>
  </si>
  <si>
    <t>FLOTADOR ELECTRICO UNIVERSAL</t>
  </si>
  <si>
    <t>FLOTADOR MECANICO 3/4 ROSCA INTERNA</t>
  </si>
  <si>
    <t>FOTOCELDAS DE 15 AMPERIOS</t>
  </si>
  <si>
    <t>JUEGO BROCA</t>
  </si>
  <si>
    <t>LIMPIA CONTACTOS ELECTRÓNICO 240 C.C.</t>
  </si>
  <si>
    <t>LLAVE  EXPANSIVA 12"</t>
  </si>
  <si>
    <t>LLAVE  EXPANSIVA 8"</t>
  </si>
  <si>
    <t>MEGAFONO</t>
  </si>
  <si>
    <t>MICROFONO</t>
  </si>
  <si>
    <t>NIVEL 12 PULGADAS</t>
  </si>
  <si>
    <t>PINZAS VOLTIAMPERIMETRICAS</t>
  </si>
  <si>
    <t>PROBADOR DE TOMAS</t>
  </si>
  <si>
    <t>PULIDORA</t>
  </si>
  <si>
    <t>ROLLO (500 METROS)  NYLON PARA GUADAÑA</t>
  </si>
  <si>
    <t>SIERRA SIN FIN 9 PULGADAS</t>
  </si>
  <si>
    <t>TALADRO PERCUTOR</t>
  </si>
  <si>
    <t>TELEFONO  ANALOGO INALAMBRICO</t>
  </si>
  <si>
    <t>SERVICIO DE ASEO Y LIMPIEZA</t>
  </si>
  <si>
    <t>ACTIVIDADES PARA LA CELEBRACION DEL DIA DE LA FAMILIA AEREA</t>
  </si>
  <si>
    <t>SERIVICIO DE CAFETERIA Y RESTAURANTE</t>
  </si>
  <si>
    <t>SERVICIO DE MONITOREO DE AGUA POTABLE Y AGUA RESIDUAL</t>
  </si>
  <si>
    <t>MANTENIMIENTO PREVENTIVO CROMAGLASS</t>
  </si>
  <si>
    <t>MANTENIMIENTO PREVENTIVO PLANTA DE AGUA</t>
  </si>
  <si>
    <t>SERVICIO DE SOSTENIMIENTO PLANTA DE TRATAMIENTO DE AGUA POTABLE, PLANTA DE TRATAMIENTO DE AGUAS RESIDUALES  DEL GACAR INCLUYENDO REPUESTOS BASICOS Y PRODUCTOS QUIMICOS A TODO COSTO</t>
  </si>
  <si>
    <t>SERVICIO DE SOSTENIMIENTO DE JARDINES Y ZONAS VERDES DEL GACAR</t>
  </si>
  <si>
    <t>SERVICIO DE TRANSPORTE Y DESTINO FINAL DE RESIDUOS PELIGROSOS GENERADOS</t>
  </si>
  <si>
    <t>COMBUSTIBLE</t>
  </si>
  <si>
    <t>MANTENIMIENTO  PARQUE AUTOMOTOR GACAR</t>
  </si>
  <si>
    <t>ACEITE 3 EN 1</t>
  </si>
  <si>
    <t xml:space="preserve">DESENGRASANTE PARA PINTURA DE VEHICULOS </t>
  </si>
  <si>
    <t>DESINCRUSTANTE PARA AIRE ACONDICIONADO X GALON</t>
  </si>
  <si>
    <t>LIQUIDO REFRIGERANTE ANTIOXIDANTE PARA MOTORES</t>
  </si>
  <si>
    <t>PROTECTOR ANTIOXIDANTE Y ANTICORROSIVO 300ML</t>
  </si>
  <si>
    <t>BOTELLA DE TINTA AMARILLO 664 PARA IMPRESORA IMPRESORA EPSON L220</t>
  </si>
  <si>
    <t>BOTELLA DE TINTA AZUL 664 PARA IMPRESORA IMPRESORA EPSON L220</t>
  </si>
  <si>
    <t>BOTELLA DE TINTA MAGENTA 664 PARA IMPRESORA IMPRESORA EPSON L220</t>
  </si>
  <si>
    <t>BOTELLA DE TINTA NEGRA 664 PARA IMPRESORA IMPRESORA EPSON L220</t>
  </si>
  <si>
    <t>TONER 38A - Q1338A PARA IMPRESORA HP LASERJET 4200L</t>
  </si>
  <si>
    <t>TONER 524H PARA IMPRESORA LEXMARK MS811 - MS810</t>
  </si>
  <si>
    <t>TONER 83A PARA IMPRESORA  HP M127 LASER JET</t>
  </si>
  <si>
    <t>TONER MLT-D101S/X PARA IMPRESORA SAMSUNG SCX-3405F</t>
  </si>
  <si>
    <t>TONER T640 PARA IMPRESORA LEXMARK T 640</t>
  </si>
  <si>
    <t>MANTENIMIENTO DE FOTOCOPIADORAS XEROX</t>
  </si>
  <si>
    <t>AMARRE VF 2019 MANTENIMIENTO  PARQUE AUTOMOTOR GACAR</t>
  </si>
  <si>
    <t>AMARRE VF2019 ARRENDAMIENTO DE BIEN INMUEBLE AMOBLADO EN SAN ANDRES ISLA</t>
  </si>
  <si>
    <t>AMARRE VF2019 COMBUSTIBLE</t>
  </si>
  <si>
    <t>AMARRE VF2019 SERVICIO DE ASEO Y LIMPIEZA</t>
  </si>
  <si>
    <t>AMARRE VF2019 SERVICIO DE MONITOREO DE AGUA POTABLE Y AGUA RESIDUAL</t>
  </si>
  <si>
    <t>AMARRE VF2019 SERVICIO DE SOSTENIMIENTO PLANTA DE TRATAMIENTO DE AGUA POTABLE, PLANTA DE TRATAMIENTO DE AGUAS RESIDUALES  DEL GACAR INCLUYENDO REPUESTOS BASICOS Y PRODUCTOS QUIMICOS A TODO COSTO</t>
  </si>
  <si>
    <t>AMARRE VF2019 TIQUETES AEREOS NACIONALES</t>
  </si>
  <si>
    <t>ALARMA TEMPRANA DE DETECCIÓN DE INTRUSOS</t>
  </si>
  <si>
    <t xml:space="preserve">ALARMA TEMPRANA DE EVACUACIÓN </t>
  </si>
  <si>
    <t>MANTENIMIENTO PREVENTIVO Y CORRECTIVO DE CAMARAS</t>
  </si>
  <si>
    <t>ALIMENTO HUMEDO</t>
  </si>
  <si>
    <t>ANTIPARASITARIO INTERNO PARA CONTROL DE FILARIASIS EN PERROS</t>
  </si>
  <si>
    <t>ANTISEPTICO / DESINFECTANTE CANILES</t>
  </si>
  <si>
    <t>BOZAL</t>
  </si>
  <si>
    <t>CAPA DE ENFRIAMIENTO</t>
  </si>
  <si>
    <t xml:space="preserve">CEPILLO SLICKER </t>
  </si>
  <si>
    <t xml:space="preserve">COLLAR FIJO EN CINTA TUBULAR </t>
  </si>
  <si>
    <t>COMEDOR ACERO INOXIDABLE</t>
  </si>
  <si>
    <t>CORTAUÑAS PARA CANINO</t>
  </si>
  <si>
    <t>DELTAS DE SEGURIDAD</t>
  </si>
  <si>
    <t>DESPARASITANTE INTERNO CAJA CON 1 BLISTER DE 3 TABLETAS CADA UNO</t>
  </si>
  <si>
    <t>DESPARASITANTE INTERNO CAJA CON UNA TABLETA</t>
  </si>
  <si>
    <t>DESPARASITANTE INTERNO POMOATO DE PIRANTEL, PRAZIQUANTE, EXCIPIENTES</t>
  </si>
  <si>
    <t>ECTOPARASITICIDA PARA PERROS GRANDES</t>
  </si>
  <si>
    <t>GUAYA</t>
  </si>
  <si>
    <t>LIMPIADOR DE OIDOS</t>
  </si>
  <si>
    <t>MORDEDOR</t>
  </si>
  <si>
    <t>SERVICIOS VETERINARIOS SEMOVIENTES CANINOS</t>
  </si>
  <si>
    <t>SHAMPOO INSECTICIDA</t>
  </si>
  <si>
    <t>SHAMPOO MEDICADO</t>
  </si>
  <si>
    <t>TOALLA SECADO</t>
  </si>
  <si>
    <t>TRADILLA EN CINTA TUBULAR</t>
  </si>
  <si>
    <t>VITAMINAS</t>
  </si>
  <si>
    <t>ARRENDAMIENTO DE BIEN INMUEBLE AMOBLADO EN SAN ANDRES ISLA</t>
  </si>
  <si>
    <t>SERVICIO DE MANTENIMIENTO DE BASCULAS INDUSTRIALES</t>
  </si>
  <si>
    <t>SERVICIO DE RECARGA, MANTENIMIENTO Y REPARACION DE EXTINTORES</t>
  </si>
  <si>
    <t>SERVICIO DE RECARGA, MANTENIMIENTO Y REPARACION DE EXTINTORES - RADAR</t>
  </si>
  <si>
    <t>MANTENIMIENTO MONTACARGA CATERPILLAR 5 TONELADAS</t>
  </si>
  <si>
    <t>MANTENIMIENTO PREVENTIVO Y CORRECTIVO COMPRESOR DE AIRE ELECTRICO 2HP</t>
  </si>
  <si>
    <t>MANTENIMIENTO PREVENTIVO Y CORRECTIVO HIDROLAVADORA (SISTEMA LAVADO AERONAVES) H-E TANQUE GRANDE MODELO ADWS-TT</t>
  </si>
  <si>
    <t>MANTENIMIENTO PREVENTIVO Y CORRECTIVO HIDROLAVADORA KARCHER</t>
  </si>
  <si>
    <t>MANTENIMIENTO PREVENTIVO Y CORRECTIVO HIDROLAVADORA MOTOR HONDA 6X390 TANQUE PEQUEÑO</t>
  </si>
  <si>
    <t>MANTENIMIENTO PREVENTIVO Y CORRECTIVO MONTACARGA HYSTER 7 TON MODELO H155XL2</t>
  </si>
  <si>
    <t>MANTENIMIENTO PREVENTIVO Y CORRECTIVO PLANTA ELECTRICA FCX MODELO GPU 060-286-1-C-D</t>
  </si>
  <si>
    <t>MANTENIMIENTO PREVENTIVO Y CORRECTIVO PLANTA ELECTRICA HOBART 60KVA MODELO 60CU24</t>
  </si>
  <si>
    <t>MANTENIMIENTO PREVENTIVO Y CORRECTIVO PULIDORA DWP849 X-B3</t>
  </si>
  <si>
    <t>MANTENIMIENTO PREVENTIVO Y CORRECTIVO TALADRO DE 3/8" DWD014-B3</t>
  </si>
  <si>
    <t>MANTENIMIENTO PREVENTIVO Y CORRECTIVO TRACTOR HARLAN MODELO HTAS60SDWDC</t>
  </si>
  <si>
    <t>ACEITE CAPELLA</t>
  </si>
  <si>
    <t>ACOPLES CONECTORES 5 PIEZAS 1/4 X 1/4 PULGADA</t>
  </si>
  <si>
    <t>ALAMBRE DE COBRE CAL 20</t>
  </si>
  <si>
    <t>ALAMBRE DE FRENADO CAL 32 EW203</t>
  </si>
  <si>
    <t>ALCOHOL ISOPROPILICO 1 CANECA</t>
  </si>
  <si>
    <t>ANTICORROSIVO NEGRO  - ALTA TEMPERATURA SPRAY 350GR</t>
  </si>
  <si>
    <t>ANTICORROSIVO VERDE OLIVA</t>
  </si>
  <si>
    <t>ANTISTATIC ELECTRONIC EQUIPMENT CLEAN 3M</t>
  </si>
  <si>
    <t>BATERIA MARINA 12 VOLTIOS PARA EQUIPO ETAA</t>
  </si>
  <si>
    <t>BOLSA PLASTICA CON CIERRE HERMETICO DE 23 X 34 CMS X 100 UNIDADES</t>
  </si>
  <si>
    <t>BOLSA PLASTICA CON CIERRE HERMETICO DE 23 X 34 CMS X 20 UNIDADES</t>
  </si>
  <si>
    <t>BOMBILLO AHORRADOR DE 36W 110V X 2 UND</t>
  </si>
  <si>
    <t>BOMBILLO AHORRADOR X 2 DE 20 W</t>
  </si>
  <si>
    <t>BOMBILLO DE 100 WATS BLANCO</t>
  </si>
  <si>
    <t xml:space="preserve">BOMBILLO LED DE GLOBO 5W COLOR ROJO </t>
  </si>
  <si>
    <t>BOTELLA LAVADO DE OJOS</t>
  </si>
  <si>
    <t>BRIDAS PLASTICAS NO 10": PAQ X 100</t>
  </si>
  <si>
    <t>BRIDAS PLASTICAS NO 12": PAQ X 100</t>
  </si>
  <si>
    <t>BRIDAS PLASTICAS NO 20": PAQ X 100</t>
  </si>
  <si>
    <t>BRIDAS PLASTICAS NO 5": PAQ X 100</t>
  </si>
  <si>
    <t>BRIDAS PLASTICAS NO 6": PAQ X 100</t>
  </si>
  <si>
    <t>BROCHA  MULTIPROPOSITO   DE 2"</t>
  </si>
  <si>
    <t>BROCHA  MULTIPROPOSITO   DE 3"</t>
  </si>
  <si>
    <t>BROCHA  MULTIPROPOSITO   DE 4"</t>
  </si>
  <si>
    <t>BROCHA MULTIPROPOSITO  DE 1"</t>
  </si>
  <si>
    <t>CINTA AUTOFUNDENTE 76MMX7M</t>
  </si>
  <si>
    <t>CINTA DE ALUMINIO</t>
  </si>
  <si>
    <t>CINTA DE ENMASCARAR DE 1 PULG</t>
  </si>
  <si>
    <t>CINTA DE ENMASCARAR DE 3/4 PULG</t>
  </si>
  <si>
    <t>CINTA ELECTRICA DE PVC  X 18MM NEGRA</t>
  </si>
  <si>
    <t>CINTA INDUSTRIAL DUCK TAPE  48MM(2") ANCHO X 40M DE LARGO</t>
  </si>
  <si>
    <t>CINTA PARA EMBALAR DE 72MM ANCJO X 50M DE LARGO</t>
  </si>
  <si>
    <t>CINTA PEGANTE PARA EMPAQUE TRANSPARENTE (48MM (2") ANCHO X 50M DE LARGO)</t>
  </si>
  <si>
    <t>CINTA SELLANTE PTFE 1/2 PULGADA X 10 METROS*ROLLO</t>
  </si>
  <si>
    <t>CINTA TEFLON 1/2" X 30M * ROLLO</t>
  </si>
  <si>
    <t>CINTA TEFLÓN PTFE BASIC 1/2 PULGADA X 10 METROS* ROLLO</t>
  </si>
  <si>
    <t>CONTACT CLEANER P/N ALFA-821</t>
  </si>
  <si>
    <t>DE-IONIZATION CARTRIGE P/N 25501</t>
  </si>
  <si>
    <t xml:space="preserve">DESENGRASANTE MOTOR </t>
  </si>
  <si>
    <t>DESENGRASANTE PARA MOTORES BIODEGRADABLE</t>
  </si>
  <si>
    <t>ELETROBOMBA DE 2HP</t>
  </si>
  <si>
    <t>ESCOBA 45º CERDA SUAVE</t>
  </si>
  <si>
    <t xml:space="preserve">EXTENSION TELESCOPICA IMANTADA 15LB </t>
  </si>
  <si>
    <t>FILTRO ACEITE (PH-8, B-297, C1AZ-6731-A, DONALSON P169071 Ó P550008</t>
  </si>
  <si>
    <t>FILTRO ACEITE (PN 2940-01-192-4621 BT427, EC0038, LF0334500, LF3345, PZ -1614, 205265)</t>
  </si>
  <si>
    <t>FILTRO ACEITE DONALSON DBL7367</t>
  </si>
  <si>
    <t>FILTRO ACEITE FLEETGUARD LF3883</t>
  </si>
  <si>
    <t xml:space="preserve">FILTRO ACEITE FLUJO COMPLETO ROSCA 3/4 " X 16 </t>
  </si>
  <si>
    <t>FILTRO COMBUSTIBLE (PN: CAV711296; CONTINENTAL FC7111; DRANT LAR7111.)</t>
  </si>
  <si>
    <t>FILTRO COMBUSTIBLE (PN: DONALSON FILTER P550127; FLEEGUART FF42003)</t>
  </si>
  <si>
    <t>FILTRO COMBUSTIBLE FLEETGUARD FF5206; INTERNATIONAL FFR85035; BALDWIN BF5810; DONALSON P550811</t>
  </si>
  <si>
    <t xml:space="preserve">FILTRO COMBUSTIBLE FLEETGUARD FS19805;  FLEETGUARD  FF5638 </t>
  </si>
  <si>
    <t>FILTRO COMBUSTIBLE FLEETGUARD FS20000</t>
  </si>
  <si>
    <t>FILTRO COMBUSTIBLE PARTMO P-346P</t>
  </si>
  <si>
    <t>FILTRO COMBUSTIBLE PERKINS CAT T-16 ¾ X 16 ROSCA</t>
  </si>
  <si>
    <t>FILTRO DE AGUA CD-25-1010 2,5 IN X 9-7/ 8 IN. 10 MICRON NSF CRBON BLOCK FILTER</t>
  </si>
  <si>
    <t xml:space="preserve">FILTRO DE PAPEL SISTEMA DE COMBUSTIBLE P/N 2020-OR 30 MICRONES </t>
  </si>
  <si>
    <t>GAS REFRIGERANTE 22 (30 LB)</t>
  </si>
  <si>
    <t>GAS REFRIGERANTE 410 (30 LB)</t>
  </si>
  <si>
    <t>GRASA MULTIPROPOSITO (PRESENTACION TUBOS)</t>
  </si>
  <si>
    <t>GRATA METALICA DE ACERO MEDIANA</t>
  </si>
  <si>
    <t>GRATA METALICA DE BRONCE MEDIANA</t>
  </si>
  <si>
    <t xml:space="preserve">GUANTES MAXIMO AGARRE </t>
  </si>
  <si>
    <t>GUANTES NITRILO CAJA X 100 UNIDADES</t>
  </si>
  <si>
    <t>GUANTES PROTECCION MECANICA MULTIUSOS LIGERO  HYFLEX® 11-801</t>
  </si>
  <si>
    <t>INHIBIDORA DE CORROSION</t>
  </si>
  <si>
    <t>JUEGO DE DESTORNILLADORES REF: SHDX80R</t>
  </si>
  <si>
    <t xml:space="preserve">JUEGO DESTORNILLADORES PRECISIÓN 6 PIEZAS </t>
  </si>
  <si>
    <t xml:space="preserve">KIT TUBOS TERMOENCOGIBLES </t>
  </si>
  <si>
    <t>LIMPIACONTACTOS ELECTRONICO SPRAY 16 OZ</t>
  </si>
  <si>
    <t>LIMPIADOR DE CONTACTOS CRC SECO EN AEROSOL P/N ALFA-821</t>
  </si>
  <si>
    <t>LIQUIDO PARA FRENOS BOTELLA 900CC  DOT-5</t>
  </si>
  <si>
    <t>LPS 04216 SPRAY 292 GR</t>
  </si>
  <si>
    <t>LPS KB88(THE ULTIMATE PENETRANT SPRAY 13</t>
  </si>
  <si>
    <t>LPS PRECISION CLEAN(MULTI-PURPOSE</t>
  </si>
  <si>
    <t>LPS PROCYCON(CORROCION IHIBIDOR SPRAY10</t>
  </si>
  <si>
    <t>LPS(DRY FILM SILICONE LUBRICANTSPRAY 11</t>
  </si>
  <si>
    <t>LPS2(HEAVY-DUTY LUBRICANTE SPRAY 10 OZS)</t>
  </si>
  <si>
    <t xml:space="preserve">PAÑOS DE LIMPIEZA WYPALL X-80 </t>
  </si>
  <si>
    <t>PAPEL BURBUJA PEQUEÑA 1M X 25M</t>
  </si>
  <si>
    <t>PASTA PARA SOLDAR ESTAÑO: 60 % 0.8MM NIPPON AMERICA</t>
  </si>
  <si>
    <t>PENETRANTE AFLOJADOR CRC 556</t>
  </si>
  <si>
    <t>PILA  DOBLE AA DE 1.5V  X4</t>
  </si>
  <si>
    <t xml:space="preserve">PILA 9 VOLTIOS ALCALINA </t>
  </si>
  <si>
    <t xml:space="preserve">PILA AA ALCALINA  </t>
  </si>
  <si>
    <t xml:space="preserve">PILA AAA ALCALINA  </t>
  </si>
  <si>
    <t>PILA TRIPLE AAA DE 1.5V  X4</t>
  </si>
  <si>
    <t xml:space="preserve">PINTURA AMARILLA A BASE DE TINER </t>
  </si>
  <si>
    <t xml:space="preserve">PINTURA AMARILLA PARA TRAFICO ACRÍLICA </t>
  </si>
  <si>
    <t>PINTURA ANTICORROSIVA NEGRA</t>
  </si>
  <si>
    <t xml:space="preserve">PINTURA BLANCA A BASE DE TINER </t>
  </si>
  <si>
    <t xml:space="preserve">PINTURA GRIS EPÓXICA PARA PISOS </t>
  </si>
  <si>
    <t xml:space="preserve">PINTURA VERDE OLIVA A BASE DE TINER </t>
  </si>
  <si>
    <t>PINTURA VINILO TIPO I COLOR BLANCO</t>
  </si>
  <si>
    <t>PISTOLA DE CALOR TERMOENCOGIBLE 2 TEMPERATURAS</t>
  </si>
  <si>
    <t>PLACA TOMA DOBLE MARFIL</t>
  </si>
  <si>
    <t>PLACA TOMA DOBLE NARANJA</t>
  </si>
  <si>
    <t>PLASTICO PARA EMBALAR (VINIPEL X 1000 MTS) CALIBRE 90 DE 60 CMTS TRANSPARENTE</t>
  </si>
  <si>
    <t>PROTECTOR AUDITIVO TIPO COPA PROFESIONAL</t>
  </si>
  <si>
    <t>REFRIGERANTE RED CARE COOLING SYSTEM ADDITIVE; REFRIGERANTE COOLANT</t>
  </si>
  <si>
    <t>REGAL 68</t>
  </si>
  <si>
    <t>REMOVEDOR DE PINTURA X 5 GAL</t>
  </si>
  <si>
    <t>RODILLO 9 PULGADAS PROFESIONAL FELPA ACRÍLICA</t>
  </si>
  <si>
    <t>ROLLO DE FIBRA ABRASIVA VERDE</t>
  </si>
  <si>
    <t>ROLLO DE TOALLA  JUMBO (REF WAYPALL L30 O SIMILARES)</t>
  </si>
  <si>
    <t>SELLANTE B1/4 PR-1828</t>
  </si>
  <si>
    <t>SELLANTE B1/4 PR-1829</t>
  </si>
  <si>
    <t>SELLANTE PRC 1440 B ½ PR-2001</t>
  </si>
  <si>
    <t>SHAMPOO PARA ARONAVES</t>
  </si>
  <si>
    <t>SILICONA AUTOBRILLO CON PROTECTOR SOLAR X 300 ML</t>
  </si>
  <si>
    <t xml:space="preserve">SPRAY LLANTAX (LIQUIDO PARA CUIDADO DE LLANTAS) X 500ML </t>
  </si>
  <si>
    <t>SPRAY WD-40 LUBRICANTE</t>
  </si>
  <si>
    <t>TAPABOCAS X 100 UNIDADES</t>
  </si>
  <si>
    <t>TAPON OIDO 26DB REFLEX PROPACK X 100UND</t>
  </si>
  <si>
    <t>TERMO ENCOGIBLE 10MM</t>
  </si>
  <si>
    <t>TERMO ENCOGIBLE 5MM</t>
  </si>
  <si>
    <t>TERMO ENCOGIBLE 7MM</t>
  </si>
  <si>
    <t>TEXAMATIC FLUID (ACEITE PARA TRANSMISIONES AUTOMATICAS) X CUARTOS</t>
  </si>
  <si>
    <t>THINER + 25 ES PRINCPALMENTE RECOMENDADO PARA CLIMA CALIDO; SE UTILIZA EN TEMPERATURA MAYORES A 25°C.</t>
  </si>
  <si>
    <t xml:space="preserve">TOMA DOBLE POLO A TIERRA AISLADA NARANJA </t>
  </si>
  <si>
    <t>TOMA DOBLE POLO A TIERRA MARFIL</t>
  </si>
  <si>
    <t xml:space="preserve">TRAPOS 500 UNIDADES </t>
  </si>
  <si>
    <t>VINIPEL DE 50 CM X 1000 MTS, CALIBRE 90 TRANSPARENTE</t>
  </si>
  <si>
    <t>WD40 (AEROSOL) 11  ONZ</t>
  </si>
  <si>
    <t>WINDSHIELD WASHER FLUID</t>
  </si>
  <si>
    <t>MANTENIMIENTO GENERADOR RADAR</t>
  </si>
  <si>
    <t>MANTENIMIENTO PLANTAS ELECTRICAS Y SUBESTACIONES DEL GACAR A TODO COSTO INCLUYE REPUESTOS</t>
  </si>
  <si>
    <t>MANTENIMIENTO PREVENTIVO Y CORRECTIVO PLANTA ELECTRICA</t>
  </si>
  <si>
    <t>MANTENIMIENTO A TODO COSTO LAVADORA INDUSTRIAL ESDEB</t>
  </si>
  <si>
    <t>MANTENIMIENTO CORRECTIVO Y PREVENTIVO AIRES ACONDICIONADO MINI SPLIT E INSDUSTRIALES DE 5 TON.</t>
  </si>
  <si>
    <t xml:space="preserve">SERVICIOS DE ESPECIALISTAS EN CONTROL Y ERRADICACIÓN DE PLAGAS (FUMIGACIÓN Y DESRATIZACIÓN EN TODOS LOS SECTORES ADMINISTRATIVOS RESIDENCIALES Y OPERATIVOS DE LA UNIDAD) </t>
  </si>
  <si>
    <t>SEGUIMIENTO Y EVALUACIÓN DE LA PLANTA DE TRATAMIENTO DE AGUAS RESIDUALES PARA EL OTORGAMIENTO DEL PERMISO DE VERTIMIENTO DE AGUAS RESIDUALES</t>
  </si>
  <si>
    <t>AUXILIO DE MARCHA Y TRANSPORTE POR CARRETERA PARA EL PERSONAL DE SOLDADOS QUE SE LICENCIA</t>
  </si>
  <si>
    <t>MANTENIMIENTO CUBIERTA INSTALACIONES  GACAR</t>
  </si>
  <si>
    <t xml:space="preserve">MANTENIMIENTO PREVENTIVO Y CORRECTIVO DE LAS INSTALACIONES DEL RADAR </t>
  </si>
  <si>
    <t xml:space="preserve">AIRE ACONDICIONADO 12.000 BTU O 1 CABALLO CON ACCESORIOS </t>
  </si>
  <si>
    <t>AIRE ACONDICIONADO 18.000 BTU O 1 1/2 CABALLOS CON  ACCESORIOS</t>
  </si>
  <si>
    <t>AIRE ACONDICIONADO 24.000 BTU O 2 CABALLOS CON ACCESORIOS</t>
  </si>
  <si>
    <t>AIRE ACONDICIONADO 36.000 BTU O 3 CABALLOS CON ACCESORIOS</t>
  </si>
  <si>
    <t>AIRE ACONDICIONADO 60.000 BTU O 5 CABALLOS CON ACCESORIOS</t>
  </si>
  <si>
    <t>AVALUO COMERCIAL ZONA OPERATIVA</t>
  </si>
  <si>
    <t>MANTENIMIENTO, REMODELACIÓN Y MEJORAMIENTO DE LAS BATERIAS DEL BAÑOS  Y ALOJAMIENTO DEL PERSONAL DE SOLDADOS UBICADOS EN LA ZONA RADAR</t>
  </si>
  <si>
    <t>MANTENIMIENTO, REMODELACIÓN Y MEJORAMIENTO DE LAS BATERIAS DEL BAÑOS DEL PERSONAL DE SOLDADOS UBICADOS EN EL ESDEB105</t>
  </si>
  <si>
    <t>INGLETEADORA DE 10 PULGADAS</t>
  </si>
  <si>
    <t xml:space="preserve">PULIDORA 4 1 /2 PULGADAS </t>
  </si>
  <si>
    <t>REBORDEADORA 1/4 PULGADA</t>
  </si>
  <si>
    <t>TALADRO PERCUTOR INALAMBRICO 1/2 PULGADA 18V</t>
  </si>
  <si>
    <t>TALADRO PERCUTOR INALAMBRICO 1/2 PULGADA 20V</t>
  </si>
  <si>
    <t>MANTENIMIENTO BARRACAS PERSONAL MILITAR SOLTERO</t>
  </si>
  <si>
    <t>MANTENIMIENTO VIVIENDAS MILITARES PORVENIR</t>
  </si>
  <si>
    <t xml:space="preserve">MANTENIMIENTO CAMIONETA RADAR SAN ANDRES  </t>
  </si>
  <si>
    <t>REVISION TECNICO MECANICA Y DE GASES PARQUE AUTOMOTOR</t>
  </si>
  <si>
    <t>PISTOLA HVLP</t>
  </si>
  <si>
    <t>JUEGO DE LLAVES MIXTAS DE 08 MM A 30 MM</t>
  </si>
  <si>
    <t>JUEGO DE HERRAMIENTA EN ESTUCHE PLÁSTICO SEGÚN ESPECIFICACIONES TÉCNICAS</t>
  </si>
  <si>
    <t xml:space="preserve">COMPRESOR </t>
  </si>
  <si>
    <t>GRASA MARINA</t>
  </si>
  <si>
    <t>PINTURA ANTIOXIDANTE VERDE OLIVA EPÓXICO CATALIZADO</t>
  </si>
  <si>
    <t>PINTURA IMPERMEABILIZABLE IMPERCRIL</t>
  </si>
  <si>
    <t>PITURA NEGRO CHASIS</t>
  </si>
  <si>
    <t>CINTA ENMASCARAR</t>
  </si>
  <si>
    <t>JUEGO GRATAS PARA MOTORTOUL</t>
  </si>
  <si>
    <t>SOPORTES EXTINTORES</t>
  </si>
  <si>
    <t xml:space="preserve">IMPREVISTO POR SOBRANTE CRUCE DE APROPIACION </t>
  </si>
  <si>
    <t>IMPREVISTO POR SOBRANTE CRUCE DE APROPIACION - RADAR</t>
  </si>
  <si>
    <t>BACOF</t>
  </si>
  <si>
    <t>204-7-4</t>
  </si>
  <si>
    <t>204-8-5</t>
  </si>
  <si>
    <t>204-41-5</t>
  </si>
  <si>
    <t>SUMINISTRO DE PERSONAL DOCENTE, PROFESIONALES Y TÉCNICOS PARA EL APOYO A LA GESTIÓN DEL GIMNASIO MILITAR FAC</t>
  </si>
  <si>
    <t>SERVICIO DE ASISTENCIA ADMINISTRATIVA (DIRES)</t>
  </si>
  <si>
    <t>SERVICIOS PROFESIONALES EN EL AREA JURIDICA</t>
  </si>
  <si>
    <t>SERVICIO PROFESIONAL MEDICO ESPECIALISTA ORTOPEDIA Y TRAUMATOLOGIA</t>
  </si>
  <si>
    <t>IMPUESTO PREDIAL- COFAC</t>
  </si>
  <si>
    <t>ADQUISICION DE HERRAMIENTAS Y EQUIPOS</t>
  </si>
  <si>
    <t>IMPREVISTOS - SOBRANTE PRESUPUESTO</t>
  </si>
  <si>
    <t>ALTIMETRO DIGITAL 50.000 FT</t>
  </si>
  <si>
    <t>LLAVE AJUSTABLE CROMADA CON MORDAZA 3"</t>
  </si>
  <si>
    <t>LLAVE AJUSTABLE CROMADA CON MORDAZA 5"</t>
  </si>
  <si>
    <t xml:space="preserve">JUEGO (KIT X 6) DESTORNILLADORES RELOJEROS </t>
  </si>
  <si>
    <t>SALDO REDUCCION CPA. 73 HERRAMIENTAS DIMAE</t>
  </si>
  <si>
    <t>VIDEOBEAM POWERLITEX24+ RESOLUCION 1024-7680 (XGA)</t>
  </si>
  <si>
    <t xml:space="preserve">FLASH CAMARA </t>
  </si>
  <si>
    <t>ADQUISICION VIDEO BEAM</t>
  </si>
  <si>
    <t>BAFLE O PARLANTE DE TECHO 6½" CON TWEETER DE 1½". 30W RMS</t>
  </si>
  <si>
    <t>ACCESORIOS AUDIOVISUALES SZ-110 SION - SELECTOR DE 10 ZONAS, RECIBE 10 AMPLIFICADORES COMO FUENTE, CONTROL MANUAL Y REMOTO, LED INDICADORES DE OPERACIÓN, SOPORTA HASTA 5000W CONFIGURABLE CON OTROS SELECTORES Y EXPANDIBLE HASTA 160 ZONAS</t>
  </si>
  <si>
    <t>UPS TRIFÁSICA PEI DE 5KVA, VOLTAJE DE ENTRADA 208/120V, VOLTAJE DE SALIDA 240/120V, FRECUENCIA 60HZ, AUTONOMÍA DE 12 MINUTOS</t>
  </si>
  <si>
    <t>MODULO FIBRA GIGABIT 1G LC SX TRANSCEIVER (MÓDULO GBIC 1000BASE-SX SFP,</t>
  </si>
  <si>
    <t>SZ-110 SION - SELECTOR DE 10 ZONAS, RECIBE 10 AMPLIFICADORES COMO FUENTE, CONTROL MANUAL Y REMOTO, LED INDICADORES DE OPERACIÓN, SOPORTA HASTA 5000W CONFIGURABLE CON OTROS SELECTORES Y EXPANDIBLE HASTA 160 ZONAS</t>
  </si>
  <si>
    <t>ADQUISICION DE NEVERA PARA EL ALMACENAMIENTO DE LOS RESIDUOS ANATOMOPATOLOGICOS</t>
  </si>
  <si>
    <t>SALDO REDUCCIÓN CPA. 65 ADQUISICION DE NEVERA PARA EL ALMACENAMIENTO DE LOS RESIDUOS ANATOMOPATOLOGICOS</t>
  </si>
  <si>
    <t>MESÓN ACERO INOXIDABLE CON POCETA INCLUIDA</t>
  </si>
  <si>
    <t>CAMILLA RIGIDA</t>
  </si>
  <si>
    <t>CAMA HOSPITALARIA ELÉCTRICA</t>
  </si>
  <si>
    <t>CAMACUNA HOSPITALARIA MECÁNICA</t>
  </si>
  <si>
    <t xml:space="preserve">CAMILLA DE TRANSPORTE HIDRÁULICA </t>
  </si>
  <si>
    <t>CAMILLA FIJA CON ESPALDAR RECLINABLE</t>
  </si>
  <si>
    <t>CAMILLA GINECOLÓGICA CON ESTRIBOS</t>
  </si>
  <si>
    <t>ATRIL PORTA SUERO</t>
  </si>
  <si>
    <t>SILLA DE RUEDAS</t>
  </si>
  <si>
    <t>SIMULADOR PACIENTE MULTIPARAMETROS ECG,SPO2,NIBP</t>
  </si>
  <si>
    <t xml:space="preserve">SIMULADOR DE DESFIBRILADOR MARCAPASOS </t>
  </si>
  <si>
    <t>IMPREVISTO POR SOBRANTE</t>
  </si>
  <si>
    <t>ADQUISICION DE BASCULAS PARA EL PESAJE DE RESIDUOS</t>
  </si>
  <si>
    <t>SALDO REDUCCION CPA.65 ADQUISICION DE BASCULAS PARA EL PESAJE DE RESIDUOS</t>
  </si>
  <si>
    <t>ANDAMIO MULTIDIRECCIONAL 1,40*3,00 ALTURA 2 MTS X SECCION</t>
  </si>
  <si>
    <t>SALDO REDUCCION CPA 13 ANDAMIO MULTIDIRECCIONAL 1,40*3,00 ALTURA 2 MTS X SECCION</t>
  </si>
  <si>
    <t>EXTINTOR PQS ABC 5 LIBRAS</t>
  </si>
  <si>
    <t>EXTINTOR PQS ABC 10 LIBRAS</t>
  </si>
  <si>
    <t>ACCES PÓINT PUNTO DE ACCESO INALÁMBRICO UNIFI ENTERPRISE WI-FI SYSTEM UBIQUITI (IEEE 802.11B A 802.11N) VERSION PRO</t>
  </si>
  <si>
    <t>PAPELERA DE ESCRITORIO</t>
  </si>
  <si>
    <t>ADICION CPA.88 GRUACO  PROCESO DE MOBILIARIO</t>
  </si>
  <si>
    <t>DIVAN PARA CONSULTORIO DE PSIQUIATRIA</t>
  </si>
  <si>
    <t>CARRO DE MEDICAMENTOS</t>
  </si>
  <si>
    <t>CARRO PARA TRANSPORTE DE INSTRUMENTAL</t>
  </si>
  <si>
    <t>ESCALERILLA DOS PASOS</t>
  </si>
  <si>
    <t>MESA ALIMENTACIÓN PACIENTE</t>
  </si>
  <si>
    <t>MESA DE CURACIÓN CON RUEDAS</t>
  </si>
  <si>
    <t>MESA DE MAYO</t>
  </si>
  <si>
    <t>SILLA SOFA RECLINABLE</t>
  </si>
  <si>
    <t>LENTES OFTALMICOS</t>
  </si>
  <si>
    <t>MONTURAS OFTALMICAS</t>
  </si>
  <si>
    <t xml:space="preserve">PATO COPROLÓGICO </t>
  </si>
  <si>
    <t>SALDO REDUCCION CPA.65 CONTENEDORES</t>
  </si>
  <si>
    <t>ADQUISICIÓN DE PINTURAS, ARTICULOS DE GRIFERIA Y DEMAS ELEMENTOS DE FERRETERIA</t>
  </si>
  <si>
    <t>ADQUISICIÓN DE PINTURAS, ARTICULOS DE GRIFERIA Y DEMAS ELEMENTOS DE FERRETERIA DISAN</t>
  </si>
  <si>
    <t>ADQUISICION MATERIALES DE CONSTRUCCION PARA (EMAAI)</t>
  </si>
  <si>
    <t>SALDO REDUCCION CPA 13 ADQUISICIÓN DE PINTURAS, ARTICULOS DE GRIFERIA Y DEMAS ELEMENTOS DE FERRETERIA DISAN</t>
  </si>
  <si>
    <t>ADQUISICION DE MATERIALES DE CONSTRUCCION PARA LA OMEGA</t>
  </si>
  <si>
    <t xml:space="preserve">LIMPIADOR DE CABEZALES Y CABEZAL DE IMPRESIÓN NEGRO, HP 80 (C4820A) </t>
  </si>
  <si>
    <t xml:space="preserve">LIMPIADOR DE CABEZALES Y CABEZAL DE IMPRESIÓN CIAN, HP 80 (C4821A) </t>
  </si>
  <si>
    <t>LIMPIADOR DE CABEZALES Y CABEZAL DE IMPRESIÓN MAGENTA, HP 80 (C4822A)</t>
  </si>
  <si>
    <t>LIMPIADOR DE CABEZALES Y CABEZAL DE IMPRESIÓN AMARILLO, HP 80 (C4823A)</t>
  </si>
  <si>
    <t>CARTUCHO DE IMPRESIÓN NEGRO, HP 80 (C4871A)</t>
  </si>
  <si>
    <t>CARTUCHO DE IMPRESIÓN CIAN, HP 80 (C4846A)</t>
  </si>
  <si>
    <t>CARTUCHO DE IMPRESIÓN MAGENTA, HP 80 (C4847A)</t>
  </si>
  <si>
    <t>CARTUCHO DE IMPRESIÓN AMARILLO, HP 80 (C4848A)</t>
  </si>
  <si>
    <t>CARTUCHO DE IMPRESIÓN CIAN, HP 82 (C4911A)</t>
  </si>
  <si>
    <t>CARTUCHO DE IMPRESIÓN MAGENTA, HP 82 (C4912A)</t>
  </si>
  <si>
    <t>CARTUCHO DE IMPRESIÓN AMARILLO, HP 82 (C4913A)</t>
  </si>
  <si>
    <t>LIMPIADOR DE CABEZALES Y CABEZAL DE IMPRESIÓN NEGRO, HP 90 (C5054A)</t>
  </si>
  <si>
    <t>LIMPIADOR DE CABEZALES Y CABEZAL DE IMPRESIÓN CIAN, HP 90 (C5055A)</t>
  </si>
  <si>
    <t>LIMPIADOR DE CABEZALES Y CABEZAL DE IMPRESIÓN MAGENTA, HP 90 (C5056A)</t>
  </si>
  <si>
    <t>LIMPIADOR DE CABEZALES Y CABEZAL DE IMPRESIÓN AMARILLO, HP 90 (C5057A)</t>
  </si>
  <si>
    <t>CARTUCHO DE IMPRESIÓN NEGRO, HP 90 (C5058A)</t>
  </si>
  <si>
    <t>CARTUCHO DE IMPRESIÓN CIAN, HP 90 (C5061A)</t>
  </si>
  <si>
    <t>CARTUCHO DE IMPRESIÓN MAGENTA, HP 90 (C5063A)</t>
  </si>
  <si>
    <t>CARTUCHO DE IMPRESIÓN AMARILLO, HP 90 (C5065A)</t>
  </si>
  <si>
    <t>CARTUCHO DE IMPRESIÓN ALTO RENDIMIENTO NEGRO, HP 662XL (CZ105AL)</t>
  </si>
  <si>
    <t>CARTUCHO DE IMPRESIÓN ALTO RENDIMIENTO TRICOLOR, HP 662XL (CZ106AL)</t>
  </si>
  <si>
    <t>CARTUCHO DE IMPRESIÓN ALTO RENDIMIENTO TRICOLOR, HP 664XL (F6V30AL)</t>
  </si>
  <si>
    <t>CARTUCHO DE IMPRESIÓN ALTO RENDIMIENTO NEGRO, HP 670XL (CZ117AL)</t>
  </si>
  <si>
    <t>CARTUCHO DE IMPRESIÓN ALTO RENDIMIENTO CIAN, HP 670XL (CZ118AL)</t>
  </si>
  <si>
    <t>CARTUCHO DE IMPRESIÓN ALTO RENDIMIENTO MAGENTA, HP 670XL (CZ119AL)</t>
  </si>
  <si>
    <t>CARTUCHO DE IMPRESIÓN ALTO RENDIMIENTO AMARILLA, HP 670XL (CZ120AL)</t>
  </si>
  <si>
    <t>CARTUCHO DE TÓNER NEGRO, CANON (GPR- 6)</t>
  </si>
  <si>
    <t>CARTUCHO DE TÓNER NEGRO, CANON 128 (3500B001AA)</t>
  </si>
  <si>
    <t>CARTUCHO DE TÓNER NEGRO, CANON 137 (9435B001AA)</t>
  </si>
  <si>
    <t>CARTUCHO DE TÓNER TRICOLOR, CANON (CL-211)</t>
  </si>
  <si>
    <t>CARTUCHO DE TÓNER NEGRO, CANON (0386B002, CEXV18)</t>
  </si>
  <si>
    <t>CARTUCHO DE TÓNER NEGRO, CANON (GPR-34)</t>
  </si>
  <si>
    <t>CARTUCHO DE TÓNER DE ALTO RENDIMIENTO CIAN, DELL (PF029)</t>
  </si>
  <si>
    <t>CARTUCHO DE TÓNER DE ALTO RENDIMIENTO AMARILLO, DELL (NF556)</t>
  </si>
  <si>
    <t>CARTUCHO DE TÓNER DE ALTO RENDIMIENTO MAGENTA, DELL (RF013)</t>
  </si>
  <si>
    <t>CARTUCHO DE TÓNER DE ALTO RENDIMIENTO NEGRO, DELL SERIE K (J9VNT)</t>
  </si>
  <si>
    <t>CARTUCHO DE TÓNER DE ALTO RENDIMIENTO CIAN, DELL SERIE C (09N51)</t>
  </si>
  <si>
    <t>CARTUCHO DE TÓNER DE ALTO RENDIMIENTO AMARILLO, DELL SERIE Y (83KP5)</t>
  </si>
  <si>
    <t>CARTUCHO DE TÓNER DE ALTO RENDIMIENTO MAGENTA, DELL SERIE M (JSY86)</t>
  </si>
  <si>
    <t>CARTUCHO DE TÓNER NEGRO, XEROX (108R00795)</t>
  </si>
  <si>
    <t>XEROX PHASER 3635 MFP (TONNER 108R00795)</t>
  </si>
  <si>
    <t>CARTUCHO DE ALTO RENDIMIENTO NEGRO, LEXMARK 32, PART # 18C0032</t>
  </si>
  <si>
    <t>CARTUCHO DE TÓNER ALTO RENDIMIENTO NEGRO, LEXMARK (12A7415)</t>
  </si>
  <si>
    <t>LEXMARK T420 (TONNER 12A7410)</t>
  </si>
  <si>
    <t>CARTUCHO DE TÓNER NEGRO, SAMSUNG 205S (MLT-D205S/XAX)</t>
  </si>
  <si>
    <t>CARTUCHO DE TÓNER NEGRO, RICOH 1140D (888086)</t>
  </si>
  <si>
    <t>CARTUCHO DE TÓNER NEGRO, KYOCERA 1T02J10US0 (TK-352)</t>
  </si>
  <si>
    <t>CARTUCHO DE TÓNER NEGRO, KYOCERA 1T02K30NL0 (TK-475)</t>
  </si>
  <si>
    <t>CARTUCHO DE TÓNER NEGRO, KYOCERA 1T02K30US0 (TK-477)</t>
  </si>
  <si>
    <t>CARTUCHO DE TÓNER NEGRO, TOSHIBA T-1640 (T1640)</t>
  </si>
  <si>
    <t>ETIQUETA (STICKER)  IMPRESORA ZEBRA LTP 2824, TAMAÑO: 60X30 MM/ ADHESIVO: PERMANENTE/ PREST.: ROLLO X 2.500 ETQ / COLOR: BLANCO.</t>
  </si>
  <si>
    <t>CINTA TERMICA, DATAMAX, EC- CLASS MARK II</t>
  </si>
  <si>
    <t>ETIQUETA (STICKER) PARA IMPRESORA TERMICA DATAMAX E-CLASS MARK III, TAMAÑO: 2,5X4,5 MM/ ADHESIVO: PERMANENTE/ PREST.: ROLLO X 5.000 ETQ/ COLOR: PLATA/ MATERIAL: POLIESTER.</t>
  </si>
  <si>
    <t>SALDO TONERS DISAN</t>
  </si>
  <si>
    <t>BOLSILLO SATINADO (PROTECTOR DE HOJAS), CAL.: 4"/ COLOR: TRANSPARENTE/ PREST.: PKG X 25/ TAMAÑO: CARTA</t>
  </si>
  <si>
    <t>BOLSILLO SATINADO (PROTECTOR DE HOJAS), CAL.: 4"/ COLOR: TRANSPARENTE/ PREST.: PKG X 25/ TAMAÑO: OFICIO</t>
  </si>
  <si>
    <t>CARTUCHO HP 62 NEGRO C2P05A</t>
  </si>
  <si>
    <t>CARTUCHO HP 62 COLOR C2P06A</t>
  </si>
  <si>
    <t>CARTUCHO DE TÓNER ALTO RENDIMIENTO NEGRO, LEXMARK T650, T652, T654 (T650H21E)</t>
  </si>
  <si>
    <t>SILICONA LIQUIDA PARA LIMPIEZA DE VEHICULOS</t>
  </si>
  <si>
    <t xml:space="preserve">CERA EN CREMA PARA VEHICULOS </t>
  </si>
  <si>
    <t>LIMPIADOR PARA PIEZAS ELECTRONICAS</t>
  </si>
  <si>
    <t>RUBY (PARA VEHICULOS)</t>
  </si>
  <si>
    <t>LLANTIL</t>
  </si>
  <si>
    <t>AMBIENTADOR</t>
  </si>
  <si>
    <t xml:space="preserve">SHAMPOO </t>
  </si>
  <si>
    <t>PAÑUELOS</t>
  </si>
  <si>
    <t>ADICION CPA. 88 GRUACO BASURERO EN LAMINA COLD ROLLED</t>
  </si>
  <si>
    <t>CUCHILLAS DE AFEITAR X 3 UNIDADES</t>
  </si>
  <si>
    <t>MENTICOL ALCOHOL PERFUMADO X 250 MG X 12</t>
  </si>
  <si>
    <t>TALCO PROFESIONAL</t>
  </si>
  <si>
    <t>GEL PROFESIONAL 1000 GR</t>
  </si>
  <si>
    <t>ALCOHOL ETILICO</t>
  </si>
  <si>
    <t>EUCIDA SOLUCION DESINFECTANTE</t>
  </si>
  <si>
    <t xml:space="preserve">REPUESTOS </t>
  </si>
  <si>
    <t>ADQUISICION DE ELEMENTOS PARA ILUMINACION ACCESORIOS Y DEMAS REPUESTOS</t>
  </si>
  <si>
    <t>DISCOS DE DIAMANTE PARA CORTE DE METAL (PARA CORADORA) 7"X 0.55"X 7/8"(180X1.4X22.2MM)</t>
  </si>
  <si>
    <t>BOMBILLO LUZ BLANCA ROSCA ESTANDAR AHORRADOR</t>
  </si>
  <si>
    <t xml:space="preserve">BOMBILLO FLUORECENTE  TUBULAR REF T8 18W </t>
  </si>
  <si>
    <t>DISCOS DE DIAMANTE PARA TRONZADORA POWER CUTTER B12ALU100 K 760 14"(350MM) MAX 0.2"(5MM) 1"(25.4MM)</t>
  </si>
  <si>
    <t>SALDO REDUCCION CPA. 13 ADQUISICION DE ELEMENTOS PARA ILUMINACION ACCESORIOS Y DEMAS REPUESTOS</t>
  </si>
  <si>
    <t>SWITCH CAPA 3 ADMINISTRABLE 24 PUERTOS 10/100/1000 2 SFP APILABLE POE</t>
  </si>
  <si>
    <t>SWITCH CAPA 3 ADMINISTRABLE 24 PUERTOS 10/100/1000 4 SFP APILABLE POE.</t>
  </si>
  <si>
    <t>SWITCH CAPA 3 ADMINISTRABLE 48 PUERTOS 10/100/1000 4 SFP APILABLE POE.</t>
  </si>
  <si>
    <t>ADQUISICIÓN DE ELEMENTOS PARA ILUMINACION Y CONEXIONES ELECTRICAS</t>
  </si>
  <si>
    <t>PANEL LED DE 60X 60  45W LUZ BLANCA FRIO</t>
  </si>
  <si>
    <t>BOLSAS PARA EVIDENCIA PAPEL KRAFT EVESOS EN PAPEL KRAFT EN TAMAÑO CARTA X 100 UND. CON LOGO DE LA FAC Y DISOP</t>
  </si>
  <si>
    <t>BOLSA ANTIESTÁTICA 40X60 CM EXTERNA, CON RESISTENCIA AL OXIGENO, PRUEBA DE GRASA, PRUEBA DE HUMEDAD, ALTA BARRERA GRADO ALIMENTICIO, MATERIAL TRANSLÚCIDO COLOR NEGRO, CON LAS OPCIONES DE CIERRE DE CREMALLERA LATERALES DE 5 MM</t>
  </si>
  <si>
    <t>CORTINA ENROLLABLE EN BLACK - OUT</t>
  </si>
  <si>
    <t>CORTINA TIPO PANEL JAPONES</t>
  </si>
  <si>
    <t>CORTINA ENROLLABLE EN SCREEN</t>
  </si>
  <si>
    <t>CORTINA EN VELO SUIZO</t>
  </si>
  <si>
    <t>CORTINA EN TELA SEMIPESADA</t>
  </si>
  <si>
    <t>CORTINA SISTEMA SHEER ELEGANCE</t>
  </si>
  <si>
    <t>CORDON PARA INSTRUMENTOS BANDA MARCIAL</t>
  </si>
  <si>
    <t>ESTUCHES TIPO CAJA</t>
  </si>
  <si>
    <t>GALLARDETE PARA INSTRUMENTOS BANDA MARCIAL</t>
  </si>
  <si>
    <t>MAQUINA DE PELUQUERIA PROFESIONAL</t>
  </si>
  <si>
    <t>MAQUINA PATILLERA PROFESIONAL</t>
  </si>
  <si>
    <t>TIJERAS DE PELUQUERIA CORTE PROFESIONAL</t>
  </si>
  <si>
    <t xml:space="preserve">PERSIANA HORIZONTAL METALICA </t>
  </si>
  <si>
    <t>ADQUISICIÓN DE CANECAS DE 20 LITROS DE DIFERENTES COLORES PARA LA GESTIÓN INTEGRAL DE LOS RESIDUOS HOSPITALARIOS EN EL ESM COJUNTO FAC - ARC</t>
  </si>
  <si>
    <t>ADQUISICIÓN DE CANECAS DE 35 LITROS DE DIFERENTES COLORES PARA LA GESTIÓN INTEGRAL DE LOS RESIDUOS HOSPITALARIOS EN EL ESM COJUNTO FAC - ARC</t>
  </si>
  <si>
    <t>ADQUISICIÓN DE CANECAS DE 53 LITROS DE DIFERENTES COLORES PARA LA GESTIÓN INTEGRAL DE LOS RESIDUOS HOSPITALARIOS EN EL ESM COJUNTO FAC - ARC</t>
  </si>
  <si>
    <t>ADQUISICIÓN DE CANECAS DE MÍNIMO 120 Y MÁXIMO 121 LITROS DE DIFERENTES COLORES PARA LA GESTIÓN INTEGRAL DE LOS RESIDUOS HOSPITALARIOS EN EL ESM COJUNTO FAC - ARC</t>
  </si>
  <si>
    <t>ADQUISICIÓN DE CANECAS DE 208 LITROS DE DIFERENTES COLORES PARA LA GESTIÓN INTEGRAL DE LOS RESIDUOS HOSPITALARIOS EN EL ESM COJUNTO FAC - ARC</t>
  </si>
  <si>
    <t>ADQUISICIÓN DE CANECAS DE MÍNIMO 10 LITROS Y MÁXIMO 12 LITROS DE DIFERENTES COLORES PARA LA GESTIÓN INTEGRAL DE LOS RESIDUOS HOSPITALARIOS EN EL ESM COJUNTO FAC - ARC</t>
  </si>
  <si>
    <t>ADQUISICIÓN DE CONTENEDORES DE 340 LITROS DE DIFERENTES COLORES PARA LA GESTIÓN INTEGRAL DE LOS RESIDUOS HOSPITALARIOS EN EL ESM COJUNTO FAC - ARC</t>
  </si>
  <si>
    <t>ADQUISICIÓN DE CONTENEDORES DE 1100 LITROS DE DIFERENTES COLORES PARA LA GESTIÓN INTEGRAL DE LOS RESIDUOS HOSPITALARIOS EN EL ESM COJUNTO FAC - ARC</t>
  </si>
  <si>
    <t>ADQUISICIÓN DE SOPORTES PARA LOS CONTENEDORES DE CORTOPUNZANTES PARA LA GESTIÓN INTEGRAL DE LOS RESIDUOS HOSPITALARIOS EN EL ESM COJUNTO FAC - ARC</t>
  </si>
  <si>
    <t>BOLSAS PARA EVIDENCIA PAPEL KRAFT TAMAÑO MEDIA CARTA 100 UNIDADES CON LOGO DE LA FAC Y DISOP</t>
  </si>
  <si>
    <t>BOLSAS PARA EVIDENCIA PAPEL KRAFT TAMAÑO OFICIO X 100 UND. CON LOGO DE LA FAC Y DISOP</t>
  </si>
  <si>
    <t>SALDO REDUCCION CPA.13 PANEL LED DE 60X 60  45W LUZ BLANCA FRIO</t>
  </si>
  <si>
    <t>SALDO REDUCCION CPA.65 ADQUISICION DE CANECAS Y CONTENEDORES</t>
  </si>
  <si>
    <t>NOMENCLATURA OFICINA</t>
  </si>
  <si>
    <t>ACRILICOS CCOFA</t>
  </si>
  <si>
    <t>DISPENSADOR DE JABÓN EN PLÁSTICO</t>
  </si>
  <si>
    <t>MANTENIMIENTO ASCENSORES</t>
  </si>
  <si>
    <t>MANTENIMIENTO INSTALACIONES CLOFA</t>
  </si>
  <si>
    <t>MANTENIMIENTO INSTALACIONES CCSFAC</t>
  </si>
  <si>
    <t xml:space="preserve">MANTENIMIENTO, ADECUACION, REMODELACION Y MEJORA DE LAS INSTALACIONES GIMFA </t>
  </si>
  <si>
    <t>MANTENIMIENTO ASCENSOR CEOFA</t>
  </si>
  <si>
    <t>MANTENIMIENTOS POR TRANSFORMACIÓN</t>
  </si>
  <si>
    <t>MANTENIMIENTO MOTOBOMBAS</t>
  </si>
  <si>
    <t>MANTENIMIENTO (02) SHELTER GCS</t>
  </si>
  <si>
    <t>MANTENIMIENTO DE ELEVADORES, EQUIPOS DE MOTALLANTAS Y COMPRESORES</t>
  </si>
  <si>
    <t>MANTENIMIENTO DE FOTOCOPIADORAS</t>
  </si>
  <si>
    <t>MANTENIMIENTO DESTRUCTORAS DE PAPEL</t>
  </si>
  <si>
    <t>MANTENIMIENTO A TODO COSTO DE MOTOBOMBAS PARA EL ESCUADRON DE INSTALACIONES</t>
  </si>
  <si>
    <t>MANTENIMIENTO DE CORTINAS, TAPETES Y CARPAS</t>
  </si>
  <si>
    <t xml:space="preserve">MANTENIMIENTO DE AIRES ACONDICIONADOS </t>
  </si>
  <si>
    <t>MANTENIMIENTO PREVENTIVO UPS CAMARA DE ALTURA</t>
  </si>
  <si>
    <t>MANTENIMIENTO PREVENTIIVO SISTEMA DE  OXIGENO CAMARA DE ALTURA</t>
  </si>
  <si>
    <t>MANTENIMIENTO PREVENTIVO DESORIENTADOR ESPACIAL AVANZADO</t>
  </si>
  <si>
    <t>ARCHIVADORES</t>
  </si>
  <si>
    <t xml:space="preserve">MANTENIMIENTO SHELTERS HABITACIONALES </t>
  </si>
  <si>
    <t>MANTENIMIENTO PREVENTIVO Y CORRECTIVO EQUIPO DE JARDINERIA Y CARPINTERIA</t>
  </si>
  <si>
    <t>MANTENIMIENTO PREVENTIVO Y CORRECTIVO INSTRUMENTOS BANDA MARCIAL</t>
  </si>
  <si>
    <t>MANTENIMIENTO PREVENTIVO Y CORRECTIVO DE HERRAMIENTAS DEL ESCUADRON DE INSTALACIONES (BACOF)</t>
  </si>
  <si>
    <t>MANTENIMIENTO GASODOMESTICOS Y REDES DE GAS DOMICILIARIA</t>
  </si>
  <si>
    <t>MANTENIMIENTO PREVENTICO-CORRECTIVO EMISORA FAC</t>
  </si>
  <si>
    <t>MANTENIMIENTO PREVENTIVO Y CORRECTIVO A TODO COSTO DE VEHICULOS</t>
  </si>
  <si>
    <t>MANTENIMIENTO LATONERIA Y PINTURA A TODO COSTO VEHICULOS</t>
  </si>
  <si>
    <t>MANTENIMIENTO PREVENTIVO Y CORRECTIVO A TODO COSTO DE MOTOS</t>
  </si>
  <si>
    <t>MANTENIMIENTO PREVENTIVO Y CORRECTIVO A TODO COSTO CAMIONETAS NISSAN</t>
  </si>
  <si>
    <t>MANTENIMIENTO PREVENTIVO Y CORRECTIVO A TODO COSTO CAMIONETAS TOYOTA</t>
  </si>
  <si>
    <t>MANTENIMIENTO Y AJUSTE DE BLINDAJE</t>
  </si>
  <si>
    <t>MANTENIMIENTO LATONERIA Y PINTURA A TODO COSTO VEHICULOS VF. 2018</t>
  </si>
  <si>
    <t>MANTENIMIENTO PREVENTIVO CAMIONETAS HILUX</t>
  </si>
  <si>
    <t>MANTENIMIENTO PREVENTIVO CAMION NQR</t>
  </si>
  <si>
    <t>MANTENIMIENTO PREVENTIVO  MONTACARGAS</t>
  </si>
  <si>
    <t>MANTENIMIENTO PREVENTIVO  CUATRIMOTOS</t>
  </si>
  <si>
    <t>MANTENIMIENTO Y REPARACION TOYOTA  DIRES</t>
  </si>
  <si>
    <t>MANTENIMIENTO Y REPARACIONES DE CAMIONES DE 5 A 7 TON.</t>
  </si>
  <si>
    <t>MANTENIMIENTO Y REPARACIONES DE CAMIONETAS</t>
  </si>
  <si>
    <t>MANTENIMIENTO Y REPARACIONES DE MOTOCICLETAS</t>
  </si>
  <si>
    <t>MANTENIMIENTO CUATRIMOTO Y MOTO XR 150</t>
  </si>
  <si>
    <t>MANTENIMIENTO CAMIONETA CHEVROLET D-MAX</t>
  </si>
  <si>
    <t>MANTENIMIENTO VEHICULOS - DICEX</t>
  </si>
  <si>
    <t>MANTENIMIENTO MEJORATIVO, REPARACION Y ADECUACIÓN DE LOS ALOJAMIENTOS MILITARES DE OFICIALES Y SUBOFICIALES DE LA FUERZA AÉREA COLOMBIANA EN LA GUARNICIÓN DE BOGOTÁ D.C</t>
  </si>
  <si>
    <t>MANTENIMIENTO MEJORATIVO ALOJAMIENTO MILITAR</t>
  </si>
  <si>
    <t>SERVICIO DE ASEO PARA EL EDIFICIO COFAC Y DEPENDENCIAS ADSCRITAS</t>
  </si>
  <si>
    <t>CORTE DE PRADOS Y MANTENIMIENTO DE JARDINES</t>
  </si>
  <si>
    <t>SERVICIO DE ASEO OFICINAS DIRES  Y ZONA RECLUTAMIENTO VIGENCIA 2018 - AMARRE VIGENCIA FUTURA 2019</t>
  </si>
  <si>
    <t>SERVICIOS DE ASEO ADMINSITRATIVO (DISAN)</t>
  </si>
  <si>
    <t>SERVICIOS DE ASEO ESPECIAL PARA DISAN</t>
  </si>
  <si>
    <t>SERVICIO DE ASEO PARA EL GIMFA</t>
  </si>
  <si>
    <t xml:space="preserve">SERVICIO DE ASEO </t>
  </si>
  <si>
    <t>SERVICIO DE CAFETERIA Y RESTAURANTE PARA LAS ACTIVIDADES REFERENTES A LA CONMEMORACION DEL GRITO DE INDEPENDENCIA 20 DE JULIO</t>
  </si>
  <si>
    <t>CENA DE RECIPROCIDAD SOBRANTE</t>
  </si>
  <si>
    <t>SERVICO DE CAFETERIA PARA CENAS DE RECIPROCIDAD EN EL EXTERIOR</t>
  </si>
  <si>
    <t>SERVICIO LOGISTICO PARA EL DESARROLLO DE LOS ACTOS OFICIALES INSTITUCIONALES Y SOLEMNES DEL COMANDO DE LA FAC (COFAC)</t>
  </si>
  <si>
    <t>PARA ADICIONAR A GRUACO CPA 19 SERVICIO DE CAFETERIA JIN</t>
  </si>
  <si>
    <t>GASTOS DE ACTIVIDADES LOGISTICAS PARA LA COMISIÓN A ECUADOR DEL 05 AL 08 DE JUNIO DE 2018, CON LA PARTICIPACIÓN DEL SEÑOR GENERAL COMANDANTE FAC.</t>
  </si>
  <si>
    <t>GASTOS DE ACTIVIDADES LOGISTICAS PARA LA COMISIÓN A PANAMA DEL 18 AL 22  DE JUNIO DE 2018, CON LA PARTICIPACIÓN DEL SEÑOR GENERAL COMANDANTE FAC.</t>
  </si>
  <si>
    <t>GASTOS DE ACTIVIDADES LOGISTICAS PARA LA COMISIÓN A ESTADOS UNIDOS DEL 25 AL 29 DE JULIO DE 2018, CON LA PARTICIPACIÓN DEL SEÑOR GENERAL COMANDANTE FAC.</t>
  </si>
  <si>
    <t>SALDO REDUCCION CPA.44 SERVICIO DE CAFETERIA Y RESTAURANTE PARA LAS ACTIVIDADES REFERENTES A LA CONMEMORACION DEL GRITO DE INDEPENDENCIA 20 DE JULIO</t>
  </si>
  <si>
    <t>SERVICIO DE CAFETERIA PARA LOS CURSOS  DEL CAEM, CEM Y ACTIVIDADES DEL DEFAC.</t>
  </si>
  <si>
    <t>SERVICIO DE SEGURIDAD Y VIGILANCIA PRIVADA CON PERSONAL MASCULINO Y7O FEMENINO CON ARMA, PARA LAS DEPENDENCIAS ADSCRITAS AL CUARTEL GENERAL COFAC Y PREDIOS PERTENECIENTES A LA FAC</t>
  </si>
  <si>
    <t>SERVICIO DE SEGURIDAD Y VIGILANCIA PARA LAS INSTALACIONES DEL GIMFA</t>
  </si>
  <si>
    <t>SALDO REDUCCION CPA.56 SERVICIO DE SEGURIDAD Y VIGILANCIA PARA LAS INSTALACIONES DEL GIMFA</t>
  </si>
  <si>
    <t>SALDO SERVICIO LOGISTICO PARA EL DESARROLLO DE LOS ACTOS OFICIALES INSTITUCIONALES Y SOLEMNES DEL COMANDO DE LA FAC (COFAC)</t>
  </si>
  <si>
    <t>SERVICIO DE TRANSPORTE 20 DE JULIO (SETRA)</t>
  </si>
  <si>
    <t>SERVICIO DE TRANSPORTE EMAAI</t>
  </si>
  <si>
    <t>SERVICIO DE TRANSPORTE DE PERSONAL (FACCE)</t>
  </si>
  <si>
    <t>TRANSPORTE TERRESTRE ASPIRANTES - DIRES</t>
  </si>
  <si>
    <t>TRANSPORTE TERRESTRE CONSCRIPTOS - DIRES</t>
  </si>
  <si>
    <t>TRANSPORTE OPERARIOS ESINS (PERSONAL 35 PAX )</t>
  </si>
  <si>
    <t>SUBSIDIO DE TRANSPORTE ASISTENTES ADMINISTRATIVOS GESTIÓN DOCUMENTAL</t>
  </si>
  <si>
    <t>PUBLICACIÓN DE AVISOS DE FALLECIDOS EN DIARIO CIRCULACIÓN NACIONAL</t>
  </si>
  <si>
    <t xml:space="preserve">CUOTA ANUAL SICOFAA VIGENCIA 2018 </t>
  </si>
  <si>
    <t>ACUEDUCTO Y ALCANTARILLADO</t>
  </si>
  <si>
    <t xml:space="preserve">ACUEDUCTO Y ALCANTARILLADO </t>
  </si>
  <si>
    <t>SERVICIO DE ACUEDUCTO, ALCANTARILLADO Y ASEO</t>
  </si>
  <si>
    <t>SERVICIO DE TELEFONIA CELULAR</t>
  </si>
  <si>
    <t>SERVICIO DE TELEFONO</t>
  </si>
  <si>
    <t>SERVICIO DE GAS PROPANO DEL CLOFA</t>
  </si>
  <si>
    <t xml:space="preserve">AVL MOVISTAR </t>
  </si>
  <si>
    <t>SERVICIO DE GAS PROPANO</t>
  </si>
  <si>
    <t>VIATICOS Y GASTOS AL INTERIOR DEL PAIS</t>
  </si>
  <si>
    <t>VIATICOS PERSONAL GEODA ECOEA</t>
  </si>
  <si>
    <t>VIÁTICOS Y GASTOS DE VIAJE AL INTERIOR DEL PAÍS MANTENIMIENTO ART</t>
  </si>
  <si>
    <t>VIÁTICOS Y GASTOS DE VIAJE AL INTERIOR DEL PAÍS COMISIONES ADMISTRATIVAS COMPONENTE</t>
  </si>
  <si>
    <t>VIÁTICOS Y GASTOS DE VIAJE AL INTERIOR DEL PAÍS ART</t>
  </si>
  <si>
    <t>VIATICOS Y GASTOS AL INTERIOR DEL PAIS (DIRES)</t>
  </si>
  <si>
    <t>(ADCION A CPA 79 GRUACO )VIATICOS Y GASTOS AL INTERIOR DEL PAIS</t>
  </si>
  <si>
    <t>PAGO DE VIGENCIAS EXPIRADAS</t>
  </si>
  <si>
    <t>PRENDAS DEPORTIVAS - PETOS (JEA)</t>
  </si>
  <si>
    <t>COLCHONETA PARA GIMNASIO</t>
  </si>
  <si>
    <t>ESCUDOS DE FIDELIDAD</t>
  </si>
  <si>
    <t>MEDALLAS CLAUSURA GRADOS TRANSICIÓN</t>
  </si>
  <si>
    <t>MEDALLAS PARA RECONOCIMIENTO DE OLIMPIADAS MATEMATICAS</t>
  </si>
  <si>
    <t>MEDALLAS PARA RECONOCIMIENTOS DEPORTIVOS</t>
  </si>
  <si>
    <t>MEDALLAS RECONOCIMIENTO EXCELENCIA ACADÉMICA</t>
  </si>
  <si>
    <t>PLACAS DE RECONOCIMIENTO</t>
  </si>
  <si>
    <t>EXÁMENES MÉDICOS PARA TRABAJOS EN ALTURAS</t>
  </si>
  <si>
    <t>EXÁMENES MÉDICOS PARA MANIPULACIÓN DE ALIMENTOS</t>
  </si>
  <si>
    <t>EXÁMENES MÉDICOS OCUPACIONALES PERIODICOS</t>
  </si>
  <si>
    <t xml:space="preserve">SERVICIO MEDICO DE AMBULANCIAS </t>
  </si>
  <si>
    <t>GASTOS ALIMENTACION COFAC VIGENCIA 2018</t>
  </si>
  <si>
    <t>SERVICIO DE LOCALIZACIÓN SATELITAL (AVL) PARA LOS VEHICULOS DEL CUARTEL GENERAL COFAC Y DEPENDENCIAS ADSCRITAS.</t>
  </si>
  <si>
    <t>SERVICIO LAVADO DE TANQUES ELEVADOS Y SUBTERRANEOS</t>
  </si>
  <si>
    <t>ARREGLOS FLORALES PARA DIFERENTES OCASIONES</t>
  </si>
  <si>
    <t>SERVICIO DE FUMIGACION Y DESRATIZACION</t>
  </si>
  <si>
    <t>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t>
  </si>
  <si>
    <t xml:space="preserve">RECARGA Y REPARACION DE EXTINTORES </t>
  </si>
  <si>
    <t>ADMINISTRACION EDIFICIO FORFA (DISAN)</t>
  </si>
  <si>
    <t>DIGITALIZACION ARCHIVO OPERACIONAL CNRP (FOLIO)</t>
  </si>
  <si>
    <t>SERVICIOS PROFESIONALES DE (01) LOCUTOR- PRODUCTOR DE RADIO Y (01) EDITOR Y ANIMADOR DE VIDEO</t>
  </si>
  <si>
    <t>SERVICIO DE MONITOREO DE PRENSA</t>
  </si>
  <si>
    <t>PRESTACION DE SERVICIO DE ELABORACIÓN DE  LAS TABLAS DE VALORACIÓN  DOCUMENTAL Y SISTEMA INTEGRADO DE CONSERVACIÓN PARA LA FAC.</t>
  </si>
  <si>
    <t>ADMINISTRACIONES ALOJAMIENTO MILITAR</t>
  </si>
  <si>
    <t>ADMINISTRACION FORFA</t>
  </si>
  <si>
    <t>ADMINISTRACIÓN CASA LA FRANCIA</t>
  </si>
  <si>
    <t>SERVICIO DE ADMINISTRACION OFICINAS ADMINISTRATIVAS DIRES - EDIFICIO FORFA</t>
  </si>
  <si>
    <t>PERSONAL DE APOYO ADMINISTRATIVO, OFICINA Y DOCUMENTAL</t>
  </si>
  <si>
    <t>SERVICIO DE OPERADOR LOGISTICO PARA LA REALIZACIÓN DE CEREMONIA DE LICENCIAMIENTO CADETES</t>
  </si>
  <si>
    <t>COSTO BOLSA Y COMISIÓN DEL SERVICIO DE SEGURIDAD Y VIGILANCIA</t>
  </si>
  <si>
    <t>AMARRE VF. 2019 SERVICIO DE LAVANDERIA</t>
  </si>
  <si>
    <t>SERVICIO DE RECOLECCION DESECHOS (ECOCAPITAL) 8 MESES</t>
  </si>
  <si>
    <t>SALDO REDUCCION CPA. 12 PRESTACION DE SERVICIO DE ELABORACIÓN DE  LAS TABLAS DE VALORACIÓN  DOCUMENTAL Y SISTEMA INTEGRADO DE CONSERVACIÓN PARA LA FAC.</t>
  </si>
  <si>
    <t>PISINGO</t>
  </si>
  <si>
    <t xml:space="preserve">RECURSOS DEL GIMFA SE CAMBIO POR EL RUBRO 102-14 PAR PROCESO DE DIRES </t>
  </si>
  <si>
    <t>SALDO REDUCCION CPA. 60 DIGITALIZACION ARCHIVO OPERACIONAL CNRP (FOLIO)</t>
  </si>
  <si>
    <t>RIÑONERA</t>
  </si>
  <si>
    <t>DISPENSADOR DE JABÓN METÁLICO</t>
  </si>
  <si>
    <t>DISPENSADOR DE TOALLAS EN PLÁSTICO</t>
  </si>
  <si>
    <t>204-3-10</t>
  </si>
  <si>
    <t>204-6-8</t>
  </si>
  <si>
    <t>204-9-8</t>
  </si>
  <si>
    <t>204-9-13</t>
  </si>
  <si>
    <t>204-14</t>
  </si>
  <si>
    <t>204-22-1</t>
  </si>
  <si>
    <t>204-1-19</t>
  </si>
  <si>
    <t>WORKSTATION COMPUTADORES MODELAMIENTO ESTRUCTURAS</t>
  </si>
  <si>
    <t>ADQUISICIÓN EQUIPO ESCANER</t>
  </si>
  <si>
    <t>ADQUISICIÓN EQUIPO DE PRUEBA</t>
  </si>
  <si>
    <t xml:space="preserve">41113600
</t>
  </si>
  <si>
    <t>ADQUSICION EQUIPO PARA EL APOYO AL MANTENIMEINTO Y EQUIPO ETTA UNIDADES FAC</t>
  </si>
  <si>
    <t>RECEIVER -TRASMITTER RADIO</t>
  </si>
  <si>
    <t>RADIO ICOM IC-A6</t>
  </si>
  <si>
    <t>ESTACION SATELITAL VSAT SKYEDGE II</t>
  </si>
  <si>
    <t>ASR1002X AX, AVC, AES, VWAAS BUNDLE</t>
  </si>
  <si>
    <t>PROCESSOR, GATEWAY</t>
  </si>
  <si>
    <t>LP UNIT-DUAL PS, 4 SERIAL PORT, TIER 1</t>
  </si>
  <si>
    <t>INTERFACE UNIT, AUTO</t>
  </si>
  <si>
    <t>M1K-VM-4FX0 MODULE</t>
  </si>
  <si>
    <t>MEDIAN 100B CHASIS</t>
  </si>
  <si>
    <t>IRIF</t>
  </si>
  <si>
    <t>KVM</t>
  </si>
  <si>
    <t>SISTEMA VCS 302X</t>
  </si>
  <si>
    <t>JAVELIN ODYSSEY HARNESS/CONTAINER - NO O R-10035</t>
  </si>
  <si>
    <t xml:space="preserve">PD RESERVE PARACHUTE </t>
  </si>
  <si>
    <t xml:space="preserve">PD SABRE2 MAIN PARACHUTE. </t>
  </si>
  <si>
    <t xml:space="preserve">PD LIGHTNING CRW MAIN PARACHUTE </t>
  </si>
  <si>
    <t xml:space="preserve">CUPULA PARA PRECISION </t>
  </si>
  <si>
    <t xml:space="preserve">CYPRES 2 AAD - CHANGEABLE MODE ONE PIN. </t>
  </si>
  <si>
    <t xml:space="preserve">SOLAR CHARGING PANEL </t>
  </si>
  <si>
    <t>ALTIMETRO</t>
  </si>
  <si>
    <t>PROTECTOR BALÍSTICO MANDIBULAR CON  VISOR PARA ACH-ARCS</t>
  </si>
  <si>
    <t>EASTMAN OIL 2380 TURBO</t>
  </si>
  <si>
    <t>HYDRAULIC FLUID PET ROYCO 756</t>
  </si>
  <si>
    <t>GRASA AEROSHELL 5 ( 6,6 LB)</t>
  </si>
  <si>
    <t>GRASA AEROSHELL 5 PRESENTACIÓN 400 GRS</t>
  </si>
  <si>
    <t>GRASA AEROSHELL 33MS (6,6 LB) OR AEROSHELL GRASA 64</t>
  </si>
  <si>
    <t>GRASA AEROSHELL 22 (6,6 LB)</t>
  </si>
  <si>
    <t>MOLYKOTE 33 EXTRE LOW TEMP BEARING GREASE LIGHT</t>
  </si>
  <si>
    <t>THREAD COMPOUND ANTISEIZE GRAPHITE PETROLATUM</t>
  </si>
  <si>
    <t>ACEITE ADVANCE SAE 15W50</t>
  </si>
  <si>
    <t>DOW CORNING 340 HEAT SINK COMPOUND 5,3 X 142 GRS</t>
  </si>
  <si>
    <t>DOW CORNING DC-4 GREASE TUBO 150 GRS</t>
  </si>
  <si>
    <t>GRASA AEROSHEL 22 X 380 GRS</t>
  </si>
  <si>
    <t>GRASA SEMISINTETICA MOLYKOTE PG-75 X 1 KG</t>
  </si>
  <si>
    <t>GREASE AIRCRAFT AEROSHELL 33</t>
  </si>
  <si>
    <t>GREASE AIRCRAFT AEROSHELL 7 X 6,6 LBS</t>
  </si>
  <si>
    <t>GREASE AIRCRAFT MOBIL 100 PRESENTACIÓN 4,4 LB</t>
  </si>
  <si>
    <t>GREASE AIRCRAFT MOLYCOTE 55 X 150 GRS</t>
  </si>
  <si>
    <t>HYDRAULIC FLUID FIR ROYCO 782</t>
  </si>
  <si>
    <t>MOLIKOTE 3402 C</t>
  </si>
  <si>
    <t>FUEL GREASE PRESENTACIÓN 1 LBS</t>
  </si>
  <si>
    <t>MOBIL GREASE 28 (4,4 LB)</t>
  </si>
  <si>
    <t>SKYDROL 500B-4</t>
  </si>
  <si>
    <t>LUBRICANTE ANDEROL</t>
  </si>
  <si>
    <t>LUBRICANTING OIL AIR W-100</t>
  </si>
  <si>
    <t>ACEITE RAYCO 555</t>
  </si>
  <si>
    <t>LUBRICANTING OIL , AIR W100</t>
  </si>
  <si>
    <t>LUBRICANTING OIL, AIR W120</t>
  </si>
  <si>
    <t>LUBRICANTING OIL, ENG 10W40</t>
  </si>
  <si>
    <t>ACEITE RAYCO 586 MM X 5 GL</t>
  </si>
  <si>
    <t>MOBIL JET OIL 254</t>
  </si>
  <si>
    <t>GRASA AEROSHELL 14 (6,6 LB)</t>
  </si>
  <si>
    <t>ROYCO 363 X (GL= 3,78 LT)</t>
  </si>
  <si>
    <t>COMBUSTIBLE DE AVIACIÓN VF 2018</t>
  </si>
  <si>
    <t>COMBUSTIBLE DE AVIACIÓN (ACOFA AMARRE VF2019)</t>
  </si>
  <si>
    <t xml:space="preserve">COMBUSTIBLE DE AVIACIÓN  </t>
  </si>
  <si>
    <t>ACEITE LIMPIADOR, LUBRICANTE Y PENETRANTE PARA ARMAS WD40</t>
  </si>
  <si>
    <t>SOGAS SPIE</t>
  </si>
  <si>
    <t>ALA BORDADA FUERZA AEREA ESPECIALIDAD</t>
  </si>
  <si>
    <t>BASTON DE MANDO</t>
  </si>
  <si>
    <t>BOTAS DE COMBATE MEDIA CAÑA</t>
  </si>
  <si>
    <t>CORDONES DE MANDO AYUDANTE</t>
  </si>
  <si>
    <t>DISTINTIVO ESCUDO BORDADO PARA GORRA OFICIAL (POMPON)</t>
  </si>
  <si>
    <t>DISTINTIVO ESCUDO BORDADO PARA GORRA SUBOFICIAL (POMPON)</t>
  </si>
  <si>
    <t>DRAGONA PARA ESPADA</t>
  </si>
  <si>
    <t>ESPADA PARA GENERALES</t>
  </si>
  <si>
    <t xml:space="preserve">ESPADA PARA OFICIALES </t>
  </si>
  <si>
    <t xml:space="preserve">ESPADA PARA SUBOFICIALES </t>
  </si>
  <si>
    <t>GORRA AZUL MEDIANOCHE OFICIAL SUBALTERNO- SUBOFICIAL</t>
  </si>
  <si>
    <t>GORRA AZUL OFICIAL SUBALTERNO- SUBOFICIAL</t>
  </si>
  <si>
    <t>GORRA AZUL OFICIAL SUPERIOR</t>
  </si>
  <si>
    <t>GORRA AZUL MEDIA NOCHE OFICIAL SUPERIOR</t>
  </si>
  <si>
    <t>GORRA AZUL OFICIAL GENERAL</t>
  </si>
  <si>
    <t>GUANTES DE VUELO</t>
  </si>
  <si>
    <t>OVEROLES DE VUELO</t>
  </si>
  <si>
    <t>PALA BORDADA GRANDE OFICIALES- HOMBRE</t>
  </si>
  <si>
    <t>ADAPTADOR DE ANCLAJE, CON ARGOLLAS TIPO D EN LOS EXTREMOS.  LONGITUD 1,50 MTS.</t>
  </si>
  <si>
    <t xml:space="preserve">ARNÉS DIELÉCTRICO MULTIPROPOSITO CRUZADO CON SOPORTE LUMBAR Y ANILLO DORSAL EN REATA </t>
  </si>
  <si>
    <t>CANILLERA PARA GUADAÑAR (PAR)</t>
  </si>
  <si>
    <t>CARETA PARA GUADAÑAR O ESMERILAR</t>
  </si>
  <si>
    <t>CASCO DE SEGURIDAD DIELECTRICO CON RATCHET Y CON BARBUQUEJO</t>
  </si>
  <si>
    <t>COFIA DESECHABLE (CAJA X 100 UND)</t>
  </si>
  <si>
    <t>COLETO EN PVC BLANCO, PARA COCINAS</t>
  </si>
  <si>
    <t>COLETO SOLDADOR CUERO</t>
  </si>
  <si>
    <t>ESCAFANDRA TIPO SOLDADOR</t>
  </si>
  <si>
    <t>ESLINGA PARA POSICIONAMIENTO Y RESTRICCIÓN DE CAIDAS, MOSQUETON DE 3/4</t>
  </si>
  <si>
    <t>GAFA Y/O MONOGAFA DE SOLDADURA AUTOGENA MINIMO SOMBRA 5</t>
  </si>
  <si>
    <t xml:space="preserve">GAFAS DE SEGURIDAD LENTE CLARO CON FILTRO UV </t>
  </si>
  <si>
    <t>GAFAS DE SEGURIDAD OSCURAS CON PROTECCION SOLAR UV</t>
  </si>
  <si>
    <t>GUANTE CUERO SINTETICO (PAR)</t>
  </si>
  <si>
    <t>GUANTE PARA USO EN CUARTO FRIO (PAR)</t>
  </si>
  <si>
    <t>GUANTE TIPO SOLDADOR (PAR)</t>
  </si>
  <si>
    <t>GUANTES CUERO SINTETICO CON EXOSQUELETO (PAR)</t>
  </si>
  <si>
    <t>GUANTES DIELÉCTRICOS CATEGORIA CLASE 1 (PAR)</t>
  </si>
  <si>
    <t>GUANTES LATEX PARA COCINA (CAJA X 100 PAR)</t>
  </si>
  <si>
    <t>GUANTES NITRILO 22 MILESIMAS X 18" (PAR)</t>
  </si>
  <si>
    <t>GUANTES NITRILO 8 MILESIMAS DE ESPESOR (CAJA X 100 PAR)</t>
  </si>
  <si>
    <t>OVEROL DESECHABLE PARA PINTURA</t>
  </si>
  <si>
    <t>PRETALES  (PAR)</t>
  </si>
  <si>
    <t>RESPIRADOR FULL FACE</t>
  </si>
  <si>
    <t xml:space="preserve">RESPIRADOR MEDIA CARA </t>
  </si>
  <si>
    <t>RESPIRADORES DESCARTABLES ESPECIALIZADOS  (CAJA X 20 UND)</t>
  </si>
  <si>
    <t>RESPIRADORES MEDICOS  (CAJA X 20 UND)</t>
  </si>
  <si>
    <t>SISTEMA DE LINEA DE VIDA VERTICAL DE 16 MM DE DIÁMETRO Y 18 MTS DE LONGITUD CON GANCHO DE 4 1/2 DEBE INCLUIR (CUERDA, CONTECTOR DE ANCLAJE, ARRESTADOR DE CAÍDAS AUTOMATICO Y MOSQUETÓN CONECTOR, CAJA DE CONEXIÓN A PERTIGA PARA GANCHO DE 4 1/2).</t>
  </si>
  <si>
    <t>TAPA OIDO INSERCION ESPUMA 33 DB DE NRR (CAJA X 200 PAR )</t>
  </si>
  <si>
    <t>TAPA OIDOS DE DIADEMA DIELECTRICO 30 DB DE NRR</t>
  </si>
  <si>
    <t>TRAJE DE APICULTURA</t>
  </si>
  <si>
    <t>ADQUISICION LLANTAS EQUIPOS FAC</t>
  </si>
  <si>
    <t>ADQUISICIÓN LLANTAS EQUIPOS FAC</t>
  </si>
  <si>
    <t>REPUESTOS EQUIPO DE VISIÓN NOCTURNA VF 2018</t>
  </si>
  <si>
    <t>REPUESTOS SISTEMAS DE EYECCIÓN VF 2018</t>
  </si>
  <si>
    <t>REPUESTOS AMETRALLADORA M-134 VF 2018</t>
  </si>
  <si>
    <t>REPUESTOS Y ACCESORIOS PARA EQUIPOS DE SUPERVIVENCIA VF 2018</t>
  </si>
  <si>
    <t>ADQUISICIÓN REPUESTOS PARA EQUIPO PERSONAL DE VUELO VF 2018</t>
  </si>
  <si>
    <t>ADQUISICIÓN REPUESTOS SISTEMAS DE ARMAS KFIR VF 2018 (ARNESES ELÉCTRICOS)</t>
  </si>
  <si>
    <t>ADQUISICIÓN REPUESTOS SISTEMAS DE ADMINISTRACIÓN ARMAMENTO ARPÍA IV PARA LA FAC-AMARRE VF 2019</t>
  </si>
  <si>
    <t>PISTOLA A PRESIÓN CARTER,  REF. F-145 CON HECV 45 PSI O SU EQUIVALENCIA</t>
  </si>
  <si>
    <t>PISTOLA GRAVEDAD OPW  295SA-138</t>
  </si>
  <si>
    <t>CARRETEL DE ESTATICA  X 150 FT, CUERPO EN ACERO, CABLE  CON RECUBRIMIENTO EN VINILO, REBOBINADO AUTOMATICO.  RESISTENCIA ELECTRICA NO EXCEDER 10 OHM.</t>
  </si>
  <si>
    <t>ADQUISICIÓN REPUESTOS PARA LAS AERONAVES DE LA FUERZA AEREA COLOMBIANA</t>
  </si>
  <si>
    <t>25202200; 25202300; 25202400; 25202500; 25202600; 25202700</t>
  </si>
  <si>
    <t>ADQUISICION REPUESTOS PARA LAS AERONAVES DE LA FUERZA AEREA COLOMBIANA</t>
  </si>
  <si>
    <t>25202200; 25202300</t>
  </si>
  <si>
    <t>REPUESTOS RADIOAYUDAS</t>
  </si>
  <si>
    <t>REPUESTOS LUCES DE PISTA</t>
  </si>
  <si>
    <t>REPUESTOS BARRERAS DE FRENADO</t>
  </si>
  <si>
    <t>ADQUISICIÓN REPUESTOS AERONAUTICOS DE LA AERONAVE B-767</t>
  </si>
  <si>
    <t>REPUESTOS AIRE TIERRA</t>
  </si>
  <si>
    <t>REPUESTOS RED SATELITAL DE C2</t>
  </si>
  <si>
    <t>REPUESTOS RADAR TPS-78 (AMARRE VF 2019)</t>
  </si>
  <si>
    <t>REPUESTOS TRANSMISOR MARANDUA PLAN COLOMBIA RADARES VF-2018</t>
  </si>
  <si>
    <t xml:space="preserve">REPUESTOS TRANSMISOR MARANDUA PLAN COLOMBIA RADARES </t>
  </si>
  <si>
    <t xml:space="preserve">REPUESTOS  PROCESADOR MARANDÚA - PLAN COLOMBIA RADARES (AMARRE VF 2019)
</t>
  </si>
  <si>
    <t>REPUESTOS SISTEMA FLIR (PLAN COLOMBIA ABD )</t>
  </si>
  <si>
    <t>ADQUISICIÓN REPUESTOS AERONAUTICOS PASLO 2018 PLAN COLOMBIA ABD</t>
  </si>
  <si>
    <t xml:space="preserve">KESTREL REPLACEMENT IMPELLER </t>
  </si>
  <si>
    <t>ONE PIN CUTTER FOR VIGIL II</t>
  </si>
  <si>
    <t xml:space="preserve">THREE RING RELEASE RISERS </t>
  </si>
  <si>
    <t xml:space="preserve">Z1 HP REPLACEMENT LENS CLEAR </t>
  </si>
  <si>
    <t xml:space="preserve">TUBO INTENSIFICADOR 7B </t>
  </si>
  <si>
    <t>CORREA DOBLE PARA  MASCARA DE OXIGENO IAGA</t>
  </si>
  <si>
    <t>REPUESTOS MANTENIMIENTO EMAS</t>
  </si>
  <si>
    <t>MANGUERA 1.5 PG X 100 FT  EI1529/2014, 7TH EDITION, TIPO C, CLASE 2.</t>
  </si>
  <si>
    <t>MANGUERA 1.5 PG X 150 FT   EI1529/2014, 7TH EDITION, TIPO C, CLASE 2.</t>
  </si>
  <si>
    <t>MANGUERA 2 PG X 100 FT   EI1529/2014, 7TH EDITION, TIPO C, CLASE 2.</t>
  </si>
  <si>
    <t>BALDE EN ALUMINIO PARA DRENAJE DE COMBUSTIBLE CAPACIDAD 3 GALONES</t>
  </si>
  <si>
    <t>ELEMENTO FILTRANTE CDF-230P SPECIFICATION  EI1583 SIXTH EDITION</t>
  </si>
  <si>
    <t>MATERIAL DE EMBALAJE</t>
  </si>
  <si>
    <t>CONSUMIBLES PARA SOPORTE RADAR - PLAN COLOMBIA</t>
  </si>
  <si>
    <t xml:space="preserve">YARD ZERO POROSITY NYLON RIPSTOP FABRIC </t>
  </si>
  <si>
    <t xml:space="preserve">BINDING TAPE 3/4 </t>
  </si>
  <si>
    <t>RADIOSONDAS RS41-SG</t>
  </si>
  <si>
    <t>CALIBRACION Y MODERNIZACION DE BANCOS NVG</t>
  </si>
  <si>
    <t>MANTENIMIENTO REPARABLES RADAR- PLAN COLOMBIA RADARES-VF 2018</t>
  </si>
  <si>
    <t xml:space="preserve">MANTENIMIENTO REPARABLES RADAR-PLAN COLOMBIA </t>
  </si>
  <si>
    <t>MANTENIMIENTO REPARABLES RADAR-PLAN COLOMBIA (AMARRE VF 2019)</t>
  </si>
  <si>
    <t>SERVICIO DE MANTENIMIENTO EQUIPOS TERMICOS</t>
  </si>
  <si>
    <t>MANTENIMIENTO SISTEMAS ELECTRONICOS DE ARMAMENTO AEREO AERONAVES FAC VF 2018</t>
  </si>
  <si>
    <t>MANTENIMIENTO SISTEMAS DE ARMAS DE LAS AERONAVES FAC- AMARRE VF 2019</t>
  </si>
  <si>
    <t>MANTENIMIENTO, INSPECCIÓN, REPARACIÓN OVERHOUL EXCHANGE, COSTOS FINALES Y POSIBLES IMPREVISTOS A LOS COMPONENTES DE LOS SISTEMAS AIRMOR DE LOS HELICOPTEROS AH-60 ARPIA VF 2018</t>
  </si>
  <si>
    <t>MANTENIMIENTO, INSPECCIÓN, REPARACIÓN, OVERHOUL, EXCHANGE, COSTOS FINALES Y POSIBLES IMPREVISTOS A LOS COMPONENTES DE LOS SISTEMAS ELECTRONICOS DE ARMAMENTO AEREO AERONAVE KFIR VF 2018</t>
  </si>
  <si>
    <t>INSPECCIÓN, MANTENIMIENTO, REPARACIÓN, REVISIÓN, INTERCAMBIO, COSTOS FINALES E INCLUYENDO COSTOS IMPREVISTOS VF 2018</t>
  </si>
  <si>
    <t>MANTENIMIENTO SISTEMAS DE ARMAS DE AERONAVES FAC- AMARRE VF 2019</t>
  </si>
  <si>
    <t xml:space="preserve">MANTENIMIENTO DE CYPRES </t>
  </si>
  <si>
    <t>PROGRAMA DE SOPORTE INTEGRADO (PSI) PARA AERONAVES A29 SUPER TUCANO</t>
  </si>
  <si>
    <t>PROGRAMA DE MANTENIMIENTO POR HORA DE VUELO MOTORES 250-C20B/J</t>
  </si>
  <si>
    <t>SERVICIOS DE MANTENIMIENTO Y REPARACIÓN MATERIAL PARA LAS AERONAVES DE LA FUERZA AEREA COLOMBIANA</t>
  </si>
  <si>
    <t xml:space="preserve">SERVICIO DE MANTENIMIENTO O REPARACIÓN DE COMPONENTES DE LAS AERONAVES DE LA FUERZA AEREA COLOMBIANA </t>
  </si>
  <si>
    <t>SERVICIO DE MANTENIMIENTO AERONAVES C-295 PLAN COLOMBIA OMEGA</t>
  </si>
  <si>
    <t>SERVICIO DE MANTENIMIENTO AERONAVES C-295 PLAN COLOMBIA BRCNA</t>
  </si>
  <si>
    <t>SERVICIO DE MANTENIMIENTO O REPARACIÓN COMPONENTES DE LAS AERONAVES DE LA FUERZA AÉREA COLOMBIANA PLAN COLOMBIA C-130</t>
  </si>
  <si>
    <t>MANTENIMIENTO SOFTWARE ANÁLISIS, DISEÑO Y SIMULACIÓN ANSYS-FLUENT DE LA FUERZA AÉREA COLOMBIANA</t>
  </si>
  <si>
    <t>MANTENIMIENTO SOFTWARE LABVIEW</t>
  </si>
  <si>
    <t>MANTENIMIENTO SOFTWARE GEOMAGIC CONTROL Y DESING</t>
  </si>
  <si>
    <t>PAGOS QUE SE DEMANDEN POR CONSCEPTO DE TRANSPORTE INTERNACIONAL DE MATERIAL USO DE LA FAC</t>
  </si>
  <si>
    <t>PAGOS QUE SE DEMANDEN POR CONCEPTO DE LIBERACION DE GUIAS AEREAS, LICENCIAS ENTRE OTROS TRAMITES</t>
  </si>
  <si>
    <t>SUSCRIPCIÓN PUBLICACIONES TÉCNICAS APLICABLES A LOS EQUIPOS B-727, B-737, B-767 DE LA FUERZA AÉREA COLOMBIANA</t>
  </si>
  <si>
    <t>SUSCRIPCIÓN NAVDATA BASE, (JMC) SERVICES, MOBILE FD LICENSES Y FLIGHT PLANNING SERVICES PARA LA FUERZA AÉREA COLOMBIANA</t>
  </si>
  <si>
    <t>55101519, 55111508</t>
  </si>
  <si>
    <t>SUSCRIPCIÓN A LA PLATAFORMA ENGINEERING WORBENCH-EWB, DE IHS MARKIT</t>
  </si>
  <si>
    <t>RUNWAY ANALISIS ANALISI B-350/C-90 GT X )APG INC</t>
  </si>
  <si>
    <t xml:space="preserve">INFLIGHT ANALYSIS TOOL B-350/ C-90 GT X )APG INC </t>
  </si>
  <si>
    <t>ENTRENAMIENTO TUNEL DE VIENTO</t>
  </si>
  <si>
    <t>ENTRENAMIENTO SIMULADORES DE VUELO(PROGRAMA ABD)</t>
  </si>
  <si>
    <t>ENTRENAMIENTO SIMULADORES DE VUELO(PROGRAMA EHFUP)</t>
  </si>
  <si>
    <t>SERVICIOS AEROPORTUARIOS VUELOS AL EXTERIOR PARA LAS AERONAVES FAC ( VF 2018)</t>
  </si>
  <si>
    <t>SERVICIOS AEROPORTUARIOS</t>
  </si>
  <si>
    <t xml:space="preserve">SERVICIO DE DIGITALIZACION DEL ARCHIVO DE LA AGENCIA DE COMPRAS </t>
  </si>
  <si>
    <t>SERVICIO DE LANZAMIENTO SATELITE FACSAT-1</t>
  </si>
  <si>
    <t>ADQUISICION PARACAIDAS DE AERONAVES Y ACCESORIOS</t>
  </si>
  <si>
    <t>EQUIPOS Y ACCESORIOS PARA LOS TRIPULANTES Y AERONAVES DE LA FAC ( EQUIPO DE VUELO)</t>
  </si>
  <si>
    <t>46181701 ; 46181706; 49211801; 46182001; 47101542; 46161604</t>
  </si>
  <si>
    <t>ADQUISICION REPUESTOS PERCHAS</t>
  </si>
  <si>
    <t>REPUESTOS SISTEMAS DE ARMAMENTO AÉREO AERONAVES FAC - AMARRE VF 2019</t>
  </si>
  <si>
    <t>46101800
25201902
46171626
46161700
25201706</t>
  </si>
  <si>
    <t>ADQUISICION REPUESTOS PASLO 2018</t>
  </si>
  <si>
    <t>SERVICIO DE MANTENIMIENTO O REPARACION DE COMPONENTES DE LAS AERONAVES DE LA FUERZA AEREA COLOMBIANA</t>
  </si>
  <si>
    <t>JMC SERVICES+ 100 MOBILE FD  LICENSES.</t>
  </si>
  <si>
    <t>ENTRENAMIENTO SIMULADORES DE VUELO</t>
  </si>
  <si>
    <t>PENDIENTE PLAN DE ADQUISICIONES ACOFA</t>
  </si>
  <si>
    <t>PLAN DE COMPRAS ACOFA</t>
  </si>
  <si>
    <t>VHF AIR BAND TRANSCEIVER</t>
  </si>
  <si>
    <t>SUSCRIPCIÓN PUBLICACIONES TÉCNICAS, OPERACIONES Y SERVICIO DE SOPORTE TÉCNICO PARA LA OPERACIÓN Y MANTENIMIENTO DE LOS EQUIPOS H-450 Y H-900</t>
  </si>
  <si>
    <t>MANTENIMIENTO SOFTWARE MERIDIUM</t>
  </si>
  <si>
    <t>MANTENIMIENTO SISTEMA RADAR</t>
  </si>
  <si>
    <t>ADQUISICIÓN REPUESTOS AERONAUTICOS PASLO 2018</t>
  </si>
  <si>
    <t>ADQUISICION VEHICULOS</t>
  </si>
  <si>
    <t>SERVICIO DE MANTENIMIENTO EQUIPO SR-560</t>
  </si>
  <si>
    <t>AMARRE VIGENCIAS FUTURAS 2019 RENOVACIÓN SUSCRIPCIONES JMC SERVICES+100 MOBILES FD LICENSES FOR IPAD, FLIGHT PLANNING SERVICES</t>
  </si>
  <si>
    <t>ADQUISICIÓN REPUESTOS SISTEMAS DE ILUMINACIÓN DE HELIPUERTOS</t>
  </si>
  <si>
    <t>SUSCRIPCIÓN DE BASES DE DATOS DE NAVEGACIÓN KLN90A/B/KLN900, KLN-94, KMD-550/850 FMS CH6 PEGASUS, WORLD3, GNS-XLS, HT9100, TNL-8100, OH3 &amp; OH7, EGPWS Y RENOVACIÓN AGREEMENT #2008-3888 PARA LOS MOTORES TPE331 GAS TURBINE ENGINES APLICABLES A LAS DIFERENTES AERONAVES DE LA FUERZA AÉREA COLOMBIANA.</t>
  </si>
  <si>
    <t>ADQUISICIÓN DE REPUESTOS PARA LOS SISTEMAS H-450 Y H-900 DE LA FUERZA AÉREA COLOMBIANA</t>
  </si>
  <si>
    <t>SERVICIOS DE MANTENIMIENTO, INSPECCIÓN, REPARACIÓN, OVERHAUL, EXCHANGE DE COMPONENTES PARA LOS SISTEMAS H-450 Y H-900 DE LA FUERZA AÉREA COLOMBIANA</t>
  </si>
  <si>
    <t>UPG_CERAGON_IP20G_20300</t>
  </si>
  <si>
    <t>ENTRENAMIENTO SIMULADOR DE VUELO EQUIP C-95 BANDEIRANTE PARA LA FUERZA AÉREA COLOMBIANA</t>
  </si>
  <si>
    <t>CERAGON_IP20G_20300</t>
  </si>
  <si>
    <t>ADQUISICIÓN REPUESTOS AERONAUTICOS PARA EQUIPO SR-560</t>
  </si>
  <si>
    <t>ENTRENAMIENTO SIMULADOR SILLA EYECTORA</t>
  </si>
  <si>
    <t>ADQUISICIÓN HERRAMIENTAS UNIDADES ( PLIERS SET, PNEUMATIC SEALANT G, SEMCO APPLICATIONS SYSTEMS Y STRIKING RED PRYBAR SET 4PC)</t>
  </si>
  <si>
    <t>ADQUISICION HERRAMIENTAS UNIDADES (LENTE VIDEOSCOPO IV842OU)</t>
  </si>
  <si>
    <t>ADQUISICIÓN EQUIPOS DE SISTEMAS</t>
  </si>
  <si>
    <t>REPUESTOS IMPRESORAS AGENCIA DE COMPRAS</t>
  </si>
  <si>
    <t>SERVICIO DE MANTENIMIENTO AERONAVES C-295</t>
  </si>
  <si>
    <t>MANTENIMIENTO SISTEMAS DE ARMAS DE AERONAVES FAC - BOTELLAS</t>
  </si>
  <si>
    <t>ADQUISICIÓN DE LLANTAS PARA LAS AERONAVES DE LA FUERZA AEREA COLOMBIANA</t>
  </si>
  <si>
    <t>CERAGON_IP20G_11100</t>
  </si>
  <si>
    <t>REPUESTOS-CONVENIO NUEVA EPS</t>
  </si>
  <si>
    <t>SERVICIO DE OPERADOR LOGISTICO EJERCICIOS OPERACIONALES FAC 2018</t>
  </si>
  <si>
    <t>80101604; 8011623;81141601</t>
  </si>
  <si>
    <t>SUSCRIPCIÓN PUBLICACIONES TÉCNICAS APLICABLES A LOS MOTORES PT6T-3B, PT6T-3D, PT6A-21, PT6A-25C, PT6A-34, PT6A-60A, PT6A-67R-PT6A-68C, PT6A-114A, PT6A-135, PW-127G, JT15D-5D, JT15D-4 DE LA FUERZA AÉREA COLOMBIANA</t>
  </si>
  <si>
    <t>SUSCRIPCIÓN ANUAL NAV DATABASE LTN-92 STANDARD WORLDWIDE APLICABLE A LOS EQUIPOS CN-235 DE LA FUERZA AÉREA COLOMBIANA.</t>
  </si>
  <si>
    <t>SUSCRIPCIÓN PUBLICACIONES TÉCNICAS APLICABLES A LAS AERONAVES FOKKER F-28 DE LA FUERZA AÉREA COLOMBIANA</t>
  </si>
  <si>
    <t>SUSCRIPCIÓN PUBLICACIONES TÉCNICAS Y OPERACIONALES APLICABLES A LOS EQUIPOS C-295, CN-235 Y C-212 DE LA FUERZA AÉREA COLOMBIANA</t>
  </si>
  <si>
    <t>MONTACARGA HYSTER 2,5 TONELADAS</t>
  </si>
  <si>
    <t>ADQUISICIÓN REPUESTOS SISTEMAS DE ARMAMENTO EPAK PARA LA FUERZA AÉREA COLOMBIANA-AMARRE VF 2019</t>
  </si>
  <si>
    <t>ADQUISICIÓN LLANTAS PARA LAS AÉRONAVES DE LA FUERZA AÉREA COLOMBIANA</t>
  </si>
  <si>
    <t>SERVICIO DE MANTENIMIENTO O REPARACIÓN DE COMPONENTES AOG DEL SISTEMA AIR REFUELING BOEING 767MMTT FAC 1202 PARA LA FUERZA AÉREA COLOMBIANA</t>
  </si>
  <si>
    <t>SERVICIO DE SOPORTE LOGISTICO Y ASESORIA AL SISTEMA DE REABASTECIMIENTO DE LA AERONAVE B-767 DURANTE LOS EJERCICIOS OPERACIONALES RELAMPAGO 2018 Y RED FLAG 2018</t>
  </si>
  <si>
    <t>81102300;81101600</t>
  </si>
  <si>
    <t>PALAS PARA OFICIAL PERSONAL FEMENINO</t>
  </si>
  <si>
    <t>PARCHE ALAMAR DORADOS</t>
  </si>
  <si>
    <t>OVEROLES DE BOMBERO</t>
  </si>
  <si>
    <t>SUSCRIPCIÓN PUBLICACIONES TÉCNICAS, MOTORES ROLLS-ROYCE MODELO AE 3007A APLICABLE AL EQUIPO LEGACY-600 DE LA FUERZA AÉREA COLOMBIANA</t>
  </si>
  <si>
    <t>SUSCRIPCIÓN PUBLICACIONES TECNICAS Y OPERACIONALES PARA LAS AERONAVES Y COMPONENTES DE LA FUERZA AÉREA COLOMBIANA</t>
  </si>
  <si>
    <t>SUSCRIPCIÓN PUBLICACIONES TÉCNICAS PARA LOS GENERADORES ARRANCADORES APLICABLES A LAS DIFERENTES AERONAVES DE LA FUERZA AEREA COLOMBIANA</t>
  </si>
  <si>
    <t>ADQUISICIÓN DE REPUESTOS AOG SISTEMA AIR REFUELING BOENIG 767MMTT FAC 1202 PARA LA FUERZA AÉREA COLOMBIANA</t>
  </si>
  <si>
    <t xml:space="preserve">SOGAS SPIE </t>
  </si>
  <si>
    <t>MANIQUI PARA ENTRENAMIENTO DE RESCATE</t>
  </si>
  <si>
    <t>ADQUISICIÓN DE LLANTAS Y ACCESORIOS</t>
  </si>
  <si>
    <t>SUSCRIPCIÓN PUBLICACIONES AERONAVES EMBRAER C-95, T-27, Y A-29 DE LA FUERZA AÉREA COLOMBIANA</t>
  </si>
  <si>
    <t>ADQUISICIÓN REPUESTOS SISTEMAS DE ILUMINACIÓN DE PISTAS</t>
  </si>
  <si>
    <t>ADAPTADOR KIT</t>
  </si>
  <si>
    <t>BEAD BREAKER, PNEUMATIC TIRE</t>
  </si>
  <si>
    <t>UNIDAD DE POTENCIA HIDRAULICA</t>
  </si>
  <si>
    <t>GROUND POWER UNIT 60KVA</t>
  </si>
  <si>
    <t>MONTACARGA</t>
  </si>
  <si>
    <t>SLING AIRCRAFT MAINTENANCE</t>
  </si>
  <si>
    <t>RECTIFICADOR</t>
  </si>
  <si>
    <t>WRENCH TORQUE</t>
  </si>
  <si>
    <t>G600 DOWNLOADABLE SOFTWARE SD CARD,</t>
  </si>
  <si>
    <t>MAINTENANCE KIT ELECTRONIC EQUIPMENT</t>
  </si>
  <si>
    <t>PLANTA SOLAR</t>
  </si>
  <si>
    <t>DETECTOR METAL FLAW</t>
  </si>
  <si>
    <t>FITTING, SLING ASSEMBLY</t>
  </si>
  <si>
    <t>GROUND POWER UNIT 90KVA</t>
  </si>
  <si>
    <t>POWER SUPPLY</t>
  </si>
  <si>
    <t>INSTALLER UNLOCK CARD</t>
  </si>
  <si>
    <t>CHAIN SLING ASSY</t>
  </si>
  <si>
    <t>CARTW /BOOSTER</t>
  </si>
  <si>
    <t>REPUESTOS SISTEMAS DE ARMAMENTO AÉREO AERONAVES FAC -REPUESTOS REMINGTON</t>
  </si>
  <si>
    <t>REPUESTOS PARA SISTEMAS  Y EQUIPOS DE ARMAMENTO AÉREO FAC- REPUESTOS BERETTA.</t>
  </si>
  <si>
    <t>EQUIPO MILITAR Y DE SEGURIDAD (EQUIPO DE VUELO, AMETRALLADORAS, EQUIPO CALIBRACIÓN VISORES, PARACAIDAS) AMARRE VF 2019</t>
  </si>
  <si>
    <t>25201904; 41114211; 46181706; 49211801; 31163010</t>
  </si>
  <si>
    <t>REPUESTOS SISTEMAS DE ARMAMENTO AÉREO AERONAVES FAC- REPUESTOS  BARRET</t>
  </si>
  <si>
    <t>SUSCRIPCIÓN MAINTENANCE TRACKING PARA LAS AERONAVES 737 BBJ Y LEGACY-600 DE LA FUERZA AÉREA COLOMBIANA</t>
  </si>
  <si>
    <t>JAVELIN ODYSSEY HARNESS/CONTAINER - NO O R-10040</t>
  </si>
  <si>
    <t xml:space="preserve">ACEITES GRASAS Y LUBRICANTES </t>
  </si>
  <si>
    <t>SERVICIOS AEROPORTUARIOS (AMARRE VF2019)</t>
  </si>
  <si>
    <t>ADQUISICIÓN LICENCIA DE SOFTWARE DEL SISTEMA VISUAL DEL SIMULADOR HUEY II</t>
  </si>
  <si>
    <t>ADQUISICIÓN DE EQUIPOS DE COMPUTO QUE PERMITAN LA INTEGRACIÓN DE COMPONENTES PARA EL FORTALECIMIENTO DE LA SEGURIDAD DIGITAL EN LA FUERZA AÉREA COLOMBIANA- ESTACIONES DE TRABAJO</t>
  </si>
  <si>
    <t>REPUESTOS SISTEMA FLIR (NORMAL)</t>
  </si>
  <si>
    <t>ADQUISICIÓN REPUESTOS PARA EL SOPORTE LOGISTICO DE LAS AERONAVES KFIR DE LA FAC</t>
  </si>
  <si>
    <t>SISTEMA DE ALMACENAMIENTO</t>
  </si>
  <si>
    <t>REPUESTOS EQUIPO Y ACCESORIOS TRIPULANTES Y AERONAVES FAC ( EQUIPO DE VUELO FAC )</t>
  </si>
  <si>
    <t>ADQUISICIÓN SOPORTE LOGISTICO DE LOS SISTEMAS DE ARMAMENTO ( ADQUISICIÓN REPUESTOS PERCHAS AERONAVES DE LA FUERZA AÉREA COLOMBIANA- AMARRE VF 2019</t>
  </si>
  <si>
    <t>ADQUISICIÓN REPUESTOS AMETRALLADORAS FAC  M134 PARA LA FUERZA AÉREA COLOMBIANA -AMARRE VF 2019</t>
  </si>
  <si>
    <t>ADQUISICIÓN REPUESTOS PERCHAS AERONAVES KFIR DE LA FUERZA AÉREA COLOMBIANA - AMARRE VF 2019</t>
  </si>
  <si>
    <t>ADQUISICIÓN REPUESTOS NVG ( AMARRE VF 2019)</t>
  </si>
  <si>
    <t>ADQUISICIÓN REPUESTOS SISTEMAS DE ARMAMENTO TARGO KFIR PARA LA FAC- AMARRE VF 2019</t>
  </si>
  <si>
    <t>PAGOS QUE SE DEMANDEN POR CONCEPTO DE TRANSPORTE INTERNACIONAL DE MATERIAL USO DE LA FAC</t>
  </si>
  <si>
    <t>LICENCIAMIENTO VMWARE</t>
  </si>
  <si>
    <t>SISTEMA DYNAMIC MULTIPOINT VIRTUAL PRIVATE NETWORK</t>
  </si>
  <si>
    <t>SUSCRIPCIÓN NAVDB FLIGHT MANAGMENT SYSTEM UNS, AERONAVES SK-350 Y C-130 DE LA FUERZA AÉREA COLOMBIANA</t>
  </si>
  <si>
    <t>SUSCRIPCIÓN INFORMACIÓN TÉCNICA PARA EQUIPOS Y AERONAVES DE LA FUERZA AÉREA COLOMBIANA</t>
  </si>
  <si>
    <t>HIDROLAVADORA CON ACCESORIOS</t>
  </si>
  <si>
    <t>ADQUISICION BIG DATA</t>
  </si>
  <si>
    <t>ADQUISICIÓN REPUESTOS AERONAUTICOS PARA EL EQUIPO SR-560 DE LA FUERZA AÉREA COLOMBIANA - PLAN COLOMBIA ABD</t>
  </si>
  <si>
    <t>ADQUISICION DE REPUESTOS AERONAVES FAC</t>
  </si>
  <si>
    <t>ADQUISICION PLANEADOR</t>
  </si>
  <si>
    <t>SISTEMA DMVPN</t>
  </si>
  <si>
    <t>KIT SWITCH CORE</t>
  </si>
  <si>
    <t>MANTENIMIENTO REPARABLES TPS-70</t>
  </si>
  <si>
    <t>SUSCRIPCIÓN PUBLICACIONES TECNICAS Y OPERACIONALES PARA AERONAVES DE LA FUERZA AÉREA COLOMBIANA</t>
  </si>
  <si>
    <t>ADQUISICIÓN EQUIPO DE PRUEBAS RADARES</t>
  </si>
  <si>
    <t>ADQUISICIÓN LUBRICANTES PARA LAS AERONAVES DE LA FUERZA AÉREA COLOMBIANA</t>
  </si>
  <si>
    <t>BELL 212 EPI CABIN CARGO NET</t>
  </si>
  <si>
    <t>GPU PORTATIL</t>
  </si>
  <si>
    <t>CLEANER, PRESSURE, SOLVENT-WATER</t>
  </si>
  <si>
    <t>HELICOPTER ZIPPER DRESSED LONG</t>
  </si>
  <si>
    <t>CARGO NET OCTAGONAL 16 X 16</t>
  </si>
  <si>
    <t>JUEGO DE SERVICIO GENERAL</t>
  </si>
  <si>
    <t>JUEGO COPAS IMPACTO 1/2 A 3/8</t>
  </si>
  <si>
    <t>ANALOG AIRCRAFT TIRE INFLATOR</t>
  </si>
  <si>
    <t>TOOL KIT, GENERAL ME</t>
  </si>
  <si>
    <t>WRENCH SET, SOCKET</t>
  </si>
  <si>
    <t>ADAPTADOR MAQUINA LAVADO COMPRESOR P/N K-1152</t>
  </si>
  <si>
    <t>ADAPTADOR MAQ. LAVADO COMPRESORES P/N K-1243</t>
  </si>
  <si>
    <t>ADAPTADOR SIKORSKY S76A</t>
  </si>
  <si>
    <t>ELECTRIC SWIVEL 6000 LB</t>
  </si>
  <si>
    <t>TALON 6000 LB LONG LINE CARGO</t>
  </si>
  <si>
    <t>KIT MASTIC REMOVAL MASTER</t>
  </si>
  <si>
    <t>SUSCRIPCIÓN PLATAFORMA ENGINERING  WORKBENCH-EWB AND STANDARDS EXPERT PLATFORM IHS PARA LA FUERZA AÉREA COLOMBIANA</t>
  </si>
  <si>
    <t>STANDARD PACKAGE FOD FB2400-S</t>
  </si>
  <si>
    <t>ADQUISICIÓN EQUIPO DE COMPUTO</t>
  </si>
  <si>
    <t>SERVICIO DE MANTENIMIENTO EQUIPO UH-60</t>
  </si>
  <si>
    <t>ADQUISICIÓN REPUESTOS AERONAUTICOS PARA EL EQUIPO SR-560 DE LA FUERZA AÉREA COLOMBIANA</t>
  </si>
  <si>
    <t>DOTACIÓN PERSONAL MILITAR FAC</t>
  </si>
  <si>
    <t>ADQUISICIÓN EQUIPOS SISTEMAS AYUDAS A LA NAVEGACIÓN AÉREA</t>
  </si>
  <si>
    <t>SISTEMA SEGURO CON INGENIERIA DE TRAFICO PARA LA RED DE ÁREA EXTENDIDA DE LA FAC</t>
  </si>
  <si>
    <t>ADQUISICIÓN REPUESTOS SISTEMAS DE ARMAMENTO AÉREO KEEPER PARA LA FAC-AMARRE VF 2019</t>
  </si>
  <si>
    <t>PAR</t>
  </si>
  <si>
    <t>GOCOP</t>
  </si>
  <si>
    <t>COMPUTADOR PORTATIL ROBUSTO</t>
  </si>
  <si>
    <t>COMPUTADOR PORTATIL CORPORATIVO TIPO I</t>
  </si>
  <si>
    <t>ESCANER ESTANDAR</t>
  </si>
  <si>
    <t>IMAC</t>
  </si>
  <si>
    <t>IMPRESORA MULTIFUNCIONAL AVANZADA</t>
  </si>
  <si>
    <t xml:space="preserve">EQUIPO BIOMETRICO PARA ZONA RECLUTAMIENTO </t>
  </si>
  <si>
    <t>COMPUTADOR PORTATIL CORPORATIVO TIPO II</t>
  </si>
  <si>
    <t>COMPUTADOR PARA ENROLAMIENTO</t>
  </si>
  <si>
    <t>MONITOR PORTATIL PARA VISUALIZACION DE CAMARAS</t>
  </si>
  <si>
    <t>ROUTER LINKSYS DE MESA</t>
  </si>
  <si>
    <t>IMPRESORA MULTIFUNCIONAL ESTANDAR</t>
  </si>
  <si>
    <t>ESTACIONES METEREOLOGICAS DIGITALES PORTATILES CON ACCESORIOS</t>
  </si>
  <si>
    <t>41114410-41114411</t>
  </si>
  <si>
    <t>IPAD TIPO I</t>
  </si>
  <si>
    <t>SWITCH CORE DE VOZ Y DATOS IPV4 A IPV6</t>
  </si>
  <si>
    <t>EQUIPO BIOMETRICO</t>
  </si>
  <si>
    <t>EQUIPO DE VIDEO CONFERENCIA</t>
  </si>
  <si>
    <t>SISTEMA DE CONTROL ACCESO (LECTOR BIOMETRICO, SWITCH, UPS)</t>
  </si>
  <si>
    <t>LICENCIA MICROSOFT BIG DATA</t>
  </si>
  <si>
    <t>LICENCIAMIENTO ARCGIS</t>
  </si>
  <si>
    <t>SISTEMA DE CONTROL ACCESO (RADIOENLACE)</t>
  </si>
  <si>
    <t>RACKS</t>
  </si>
  <si>
    <t>SISTEMA DE CONTROL ACCESO (CAMARA Y ELECTROIMAN)</t>
  </si>
  <si>
    <t>DISCO DURO EXTERNO</t>
  </si>
  <si>
    <t>REPUESTOS EQUIPO DE COMPUTO</t>
  </si>
  <si>
    <t>NACIONALIZACION REPUESTOS COMUNICACIONES</t>
  </si>
  <si>
    <t>FILTRO DE FLUIDO P/N 1R-0762</t>
  </si>
  <si>
    <t>FILTRO SEPARADOR DE AGUA</t>
  </si>
  <si>
    <t>FILTRO DE FLUIDOS P/N 1R-1808</t>
  </si>
  <si>
    <t>CUERPO DEFILTRO DE TOMA DE AIRE</t>
  </si>
  <si>
    <t>FILTRO DE AIRE - AS</t>
  </si>
  <si>
    <t>FILTRO DE FLUIDO</t>
  </si>
  <si>
    <t>FILTRO DE FLUIDO P/N FS1932</t>
  </si>
  <si>
    <t>FILTRO DE ACEITE LF3970</t>
  </si>
  <si>
    <t>FILTRO DE TOMA DE AIRE</t>
  </si>
  <si>
    <t>EMPAQUE DE COBERTOR DE VÁLVULAS</t>
  </si>
  <si>
    <t>CORREA ACANALADA V N/P 3289941</t>
  </si>
  <si>
    <t>EMPAQUE ANILLO O</t>
  </si>
  <si>
    <t>CORREAS</t>
  </si>
  <si>
    <t>TERMOSTATO N/P 52922708</t>
  </si>
  <si>
    <t>TERMOSTATO N/P 247-7133</t>
  </si>
  <si>
    <t>FILTRO DE LUBRICACION DE ACEITE</t>
  </si>
  <si>
    <t>FILTRO SEPARADOR DE AGUA - FILTRO COMBUSTIBLE</t>
  </si>
  <si>
    <t>FILTRO DE REFRIGERANTE</t>
  </si>
  <si>
    <t>LIMPIADOR DE AIRE</t>
  </si>
  <si>
    <t>CORREA ACANALADA V N/P 217638</t>
  </si>
  <si>
    <t>KIT DE PRUEBAS PARA ACEITE</t>
  </si>
  <si>
    <t>AGUA DESTILADA</t>
  </si>
  <si>
    <t>ALCOHOL ISOPROPILICO POR 1 GALON</t>
  </si>
  <si>
    <t>MANTENIMIENTO SISTEMAS PORTATILES AYUDAS AEROPORTUARIAS</t>
  </si>
  <si>
    <t>MANTENIMIENTO DE MASTILES Y TORRES DE COMUNICACIONES DE LAS UNIDADES FAC.</t>
  </si>
  <si>
    <t>MANTENIMIENTO CORRECTIVO DE LA RED DE VOZ Y DATOS DEL CACOM-3</t>
  </si>
  <si>
    <t>MANTENIMIENTO REDES</t>
  </si>
  <si>
    <t>MANTENMIMIENTO PREVENTIVO Y CORRECTIVO EQUIPOS DE COMUNICACIÓN Y COMPUTO</t>
  </si>
  <si>
    <t>81111800-81112300</t>
  </si>
  <si>
    <t>MANTENIMIENTOSISTEMAS ELECTRONICOS DICEX</t>
  </si>
  <si>
    <t>MANTENIMIENTO DE LOS SISTEMAS DE IDENTIFICACION PARA EL ACCESO AL CENTRO Y CONTROL</t>
  </si>
  <si>
    <t>MANTENIMIENTO LICENCIAS ORACLE EMAVI</t>
  </si>
  <si>
    <t>MANTENIMIENTO SW, HORAS DEVOPS, MOVILES, NET, BI</t>
  </si>
  <si>
    <t>MANTENIMIENTO ARC GIS</t>
  </si>
  <si>
    <t>MANTENIMIENTO SAP</t>
  </si>
  <si>
    <t>SERVICIO SATELITAL MOVIL</t>
  </si>
  <si>
    <t>SEGMENTO SATELITAL SISTEMA C2 (2018)</t>
  </si>
  <si>
    <t>SUSCRIPCION MSF 02 - S3Y- 00010 P-8286 MICROSOFT IES FAC</t>
  </si>
  <si>
    <t>SUSCRIPCION LINUX</t>
  </si>
  <si>
    <t>INTERVENTORIA TECNICA, ADMINISTRATIVA, FINANCIERA, CONTABLE Y JURIDICA PARA EL PROYECTO DE IMPLEMENTACION Y PUESTA EN FUNCIONAMIENTO DE UN SSISTEMA ELECTRONICO DE SEGURIDAD Y MEDIDAS PASIVAS PARA LA BASE FUERZA AEREA (BFA) TC. LUIS F. PINTO SEDE DEL CACOM-4 MELGAR TOLIMA</t>
  </si>
  <si>
    <t>IMPREVISTOS OTROS MATERIALES Y SUMINISTROS</t>
  </si>
  <si>
    <t>41113320-41104213-12191601</t>
  </si>
  <si>
    <t>MANTENIMIENTO SOFTWARE DE GESTION ESTRATEGICA SUITE VISION EMPRESARIAL</t>
  </si>
  <si>
    <t>LICENCIAMIENTO AUTODESK</t>
  </si>
  <si>
    <t>SUSCRIPCION MSF 02 -KW5- 00359 P-9271 MICROSOFT IES FAC</t>
  </si>
  <si>
    <t>SUSCRIPCION MSF 02 - H30- 03429 P-8382 MICROSOFT IES FAC</t>
  </si>
  <si>
    <t>EQUIPOS COMPUTADORES DE TABLETAS</t>
  </si>
  <si>
    <t>SUSCRIPCION SISTEMA DE SEGURIDAD DE ENDPOINT</t>
  </si>
  <si>
    <t>SERVICIO DE CONFIGURACION, PARAMETRIZACION Y DESPLIEGUE OFFICE 365 IES</t>
  </si>
  <si>
    <t>SERVICIO DE TRASLADO PLATAFORMA TECNOLOGICA</t>
  </si>
  <si>
    <t>MANTENIMIENTO ARCGIS</t>
  </si>
  <si>
    <t>LICENCIA ADOBE CAPTIVATE // EPFAC</t>
  </si>
  <si>
    <t>LICENCIA PLATAFORMA ADOBE (GAORI-DESAI)</t>
  </si>
  <si>
    <t>LICENCIA CREATIVE CLOUD FOR DE ADOBE TEAMS // EPFAC</t>
  </si>
  <si>
    <t>LICENCIA ADOBE STOCK // EPFAC</t>
  </si>
  <si>
    <t>RENOVACION LICENCIA ANUAL ADOBE CREATIVE CLOUD (COA-DINAV)</t>
  </si>
  <si>
    <t>SISTEMA DE ALMACENAMIENTOY RECUPERACION DE INFORMACION ANTE DESASTRES</t>
  </si>
  <si>
    <t>HOSTING, MANTENIMIENTO Y SOPORTE TECNICA DE APLICACIONES WEB INSTITUCIONALES, SEGURIDAD DE LA INFORMACION Y SERVICIOS DE COMUNICACIÓN PUBLICA INSTITUCIONAL</t>
  </si>
  <si>
    <t>DILOS</t>
  </si>
  <si>
    <t>204-1-12</t>
  </si>
  <si>
    <t>204-9-3</t>
  </si>
  <si>
    <t>204-9-11</t>
  </si>
  <si>
    <t>204-11-1</t>
  </si>
  <si>
    <t>90101501;90101604;90101501</t>
  </si>
  <si>
    <t>90101501;90101604</t>
  </si>
  <si>
    <t>SELLADORA DE BOLSAS AUTOMÁTICA</t>
  </si>
  <si>
    <t>ADQUISICION VENTILADOR MEDICO PARA NEONATOS (APARATO RSPIRATORIO MEDICO)</t>
  </si>
  <si>
    <t>DIGITALIZADOR DE PLACAS RADIOGRAFICAS</t>
  </si>
  <si>
    <t>BASCULA DIGITAL DE PISO</t>
  </si>
  <si>
    <t xml:space="preserve">TALLIMETRO MECANICO  FIJO A LA PAREED </t>
  </si>
  <si>
    <t xml:space="preserve">ANALIZADOR DE COMPOSICION CORPORAL </t>
  </si>
  <si>
    <t>TALLIMETRO PORTATIL</t>
  </si>
  <si>
    <t>DESFIBRILADOR</t>
  </si>
  <si>
    <t>MONITOR DE SGNOS VITALES</t>
  </si>
  <si>
    <t>DOPPLER FETAL</t>
  </si>
  <si>
    <t>EQUIPO DE ORGANOS DE LOS SENTIDOS ESTUCHE</t>
  </si>
  <si>
    <t>TERMOHIGROMETRO</t>
  </si>
  <si>
    <t>TERMOMETRO DE MÁXIMA Y MINIMA</t>
  </si>
  <si>
    <t>UNIDAD ODONTOLOGÍCA FIJA</t>
  </si>
  <si>
    <t>UNIDAD ODONTOLOGÍCA PORTATIL - MODULO DE TRABAJO</t>
  </si>
  <si>
    <t>UNIDAD ODONTOLOGÍCA QUIRÚRGICA</t>
  </si>
  <si>
    <t>MONTACARGAS (ORDER PICKER)</t>
  </si>
  <si>
    <t>AUTOMÓVIL SEDAN 1600 CC Y 106 CV</t>
  </si>
  <si>
    <t>CAMPERO 4X2 GASOLINA 2700 CC Y 245 CV</t>
  </si>
  <si>
    <t>VAN DE 7 PASAJEROS 1200 CC Y 81 CV</t>
  </si>
  <si>
    <t>ADQUISICION AMBULANCIA BASICA</t>
  </si>
  <si>
    <t>ADQUISICION AMBULANCIA MEDICALIZADA</t>
  </si>
  <si>
    <t>ACEITES, GRASAS, Y LUBRICANTES</t>
  </si>
  <si>
    <t>COMBUSTIBLE Y ELECTROCOMBUSTIBLE - AUTOMOTOR Y RADARES</t>
  </si>
  <si>
    <t>ABRIGO PARA HOMBRE</t>
  </si>
  <si>
    <t>BOTAS PERSONAL CIVIL (BOMBERO, MANTENIMIENTO, SOLDADOR, PINTOR, JARDINERO, MECÁNICO, ALBAÑIL, ELECTRICISTA, CONDUCTOR, DESPACHADOR)</t>
  </si>
  <si>
    <t>53111501;53111502</t>
  </si>
  <si>
    <t>BRAZALETE  P.M.A</t>
  </si>
  <si>
    <t>CACHUCHA AZUL FAC</t>
  </si>
  <si>
    <t>CACHUCHA AZUL FAC LAUREL DOBLE</t>
  </si>
  <si>
    <t>CACHUCHA AZUL FAC LAUREL SENCILLO</t>
  </si>
  <si>
    <t>CALZADO PERSONAL CIVIL DAMA TACON PLANO  (MESERA, BARMAN, MEITRE, SERVICIOS GENERALES, LAVANDERIA, CAFETERIA, SAUNA)</t>
  </si>
  <si>
    <t>53111602;53111601</t>
  </si>
  <si>
    <t>CALZADO PERSONAL CIVIL DAMA Y CABALLERO (CHEF, COCINA, PANADERIA, PELUQUERIA)</t>
  </si>
  <si>
    <t>CALZADO PERSONAL CIVIL ENTRENADOR DEPORTIVO</t>
  </si>
  <si>
    <t>53111901;53111902</t>
  </si>
  <si>
    <t>CAMISA FORMAL PARA DAMA AZUL CON PORTAPRESILLAS</t>
  </si>
  <si>
    <t>CAMISA FORMAL PARA DAMA BLANCA CON ALFORJAS</t>
  </si>
  <si>
    <t>CAMISA FORMAL PARA DAMA BLANCA CON PORTAPRESILLAS</t>
  </si>
  <si>
    <t>CAMISA FORMAL PARA HOMBRE BLANCA CON ALFORJAS</t>
  </si>
  <si>
    <t>CAMISA FORMAL PARA HOMBRE BLANCA CON ALFORJAS CUELLO PAJARITO</t>
  </si>
  <si>
    <t>CASCO EN FIBRA P.M.A.</t>
  </si>
  <si>
    <t>CHAQUETA CUERO CABALLERO</t>
  </si>
  <si>
    <t>CHAQUETA CUERO DAMA</t>
  </si>
  <si>
    <t>CORBATA AZUL MEDIA NOCHE PARA CABALLERO</t>
  </si>
  <si>
    <t xml:space="preserve">CORBATA AZUL PARA CABALLERO </t>
  </si>
  <si>
    <t>CORBATIN AZUL MEDIA NOCHE PARA DAMA</t>
  </si>
  <si>
    <t>CORBATIN AZUL PARA DAMA</t>
  </si>
  <si>
    <t>CORBATIN BLANCO PARA CABALLERO</t>
  </si>
  <si>
    <t>CORDONES DE MANDO P.M.A</t>
  </si>
  <si>
    <t>GUERRERA BLANCO HUESO CABALLERO SUBOFICIAL UNIFORME N°1  CON PORTAVESTIDO</t>
  </si>
  <si>
    <t>GORRA FEMENINA PERSONAL OFICIAL SUPERIOR AZUL</t>
  </si>
  <si>
    <t>GORRA FEMENINA PERSONAL OFICIAL SUPERIOR AZUL MEDIA NOCHE</t>
  </si>
  <si>
    <t>GORRA FEMENINA PERSONAL SUBALTERNO AZUL</t>
  </si>
  <si>
    <t>GORRA FEMENINA PERSONAL SUBALTERNO AZUL MEDIA NOCHE</t>
  </si>
  <si>
    <t>GORRO TIPO CHACO</t>
  </si>
  <si>
    <t>GUANTES BLANCOS EN HILO</t>
  </si>
  <si>
    <t>GUANTES DE CABRITILLA BLANCOS</t>
  </si>
  <si>
    <t>GUANTES DE CABRITILLA NEGROS</t>
  </si>
  <si>
    <t>GUERRERA BLANCO HUESO DAMA OFICIAL UNIFORME N°1  CON PORTAVESTIDO</t>
  </si>
  <si>
    <t>GUERRERA BLANCO HUESO CABALLERO GENERAL UNIFORME N°1  CON PORTAVESTIDO</t>
  </si>
  <si>
    <t>INSIGNIA DE GRADO Y PARCHES BORDADOS</t>
  </si>
  <si>
    <t>INSIGNIAS METALICAS, DISTINTIVOS, CURSOS ESPECIALES, ESCUDOS DE COLOMBIA , MONOGRAMAS FAC Y BOTONES</t>
  </si>
  <si>
    <t>60101401;49101701</t>
  </si>
  <si>
    <t>KIT CLIMA FRIO (SUETER, GUANTES Y PASAMONTAÑAS)</t>
  </si>
  <si>
    <t>46181529;53101702;53102504;46181549</t>
  </si>
  <si>
    <t>LIGAS</t>
  </si>
  <si>
    <t>GUERRERA BLANCO HUESO CABALLERO OFICIAL UNIFORME N°1  CON PORTAVESTIDO</t>
  </si>
  <si>
    <t>PANTUFLAS</t>
  </si>
  <si>
    <t>TRABILLA NEGRA</t>
  </si>
  <si>
    <t>UNIFORME BOMBERO</t>
  </si>
  <si>
    <t>UNIFORME CHEF, COCINA Y PANADERÍA</t>
  </si>
  <si>
    <t>PANTALON DE POPELINA HOMBRE</t>
  </si>
  <si>
    <t>PANTALON DE POPELINA DAMA</t>
  </si>
  <si>
    <t>UNIFORME ENTRENADOR DEPORTIVO</t>
  </si>
  <si>
    <t>UNIFORME MESERA, BARMAN Y METRE</t>
  </si>
  <si>
    <t>UNIFORME MESERO, BARMAN Y METRE</t>
  </si>
  <si>
    <t>UNIFORME DE SERVICIO Nº. 3  FEMENINO CON FALDA OFICIAL Y SUBOFICIAL CON PORTA VESTIDO</t>
  </si>
  <si>
    <t>UNIFORME N° 1 PARA CABALLERO OFICIAL CON PORTAVESTIDO</t>
  </si>
  <si>
    <t>UNIFORME N° 1 PARA CABALLERO SUBOFICIAL CON PORTAVESTIDO</t>
  </si>
  <si>
    <t>UNIFORME DE SERVICIO Nº. 3 CABALLERO OFICIAL Y SUBOFICIAL CON PORTA VESTIDO</t>
  </si>
  <si>
    <t>UNIFORME PELUQUERÍA</t>
  </si>
  <si>
    <t>UNIFORME SERVICIOS GENERALES, LAVANDERÍA, CAFETERÍA Y SAUNA</t>
  </si>
  <si>
    <t>UNIFORME SOLDADOR, OPERARIO BATERÍAS, PINTOR, JARDINERO, MECÁNICO, ALBAÑIL, ELECTRICISTA, TANQUEADOR, ALMACENISTA, CONDUCTOR Y DESPACHADOR</t>
  </si>
  <si>
    <t xml:space="preserve">ZAPATO AZUL DAMA CON TACON </t>
  </si>
  <si>
    <t>ZAPATO CABALLERO EN CHAROL DE AMARRAR</t>
  </si>
  <si>
    <t xml:space="preserve">ZAPATO DAMA EN CHAROL DE AMARRAR N°4 </t>
  </si>
  <si>
    <t xml:space="preserve">ZAPATO DAMA EN CHAROL N°1 TACON </t>
  </si>
  <si>
    <t>CAMISETA MANGA CORTA CON ESCUDO</t>
  </si>
  <si>
    <t>CAMISETA MANGA LARGA CON ESCUDO</t>
  </si>
  <si>
    <t>GORRA CON ESCUDO</t>
  </si>
  <si>
    <t>UNIFORME DE SERVICIO Nº. 3  FEMENINO CON PANTALON OFICIAL Y SUBOFICIAL CON PORTA VESTIDO</t>
  </si>
  <si>
    <t>NACIONALIZACION ELEMENTOS DE RESCATE</t>
  </si>
  <si>
    <t>GASTOS DE NACIONALIZACION (DESADUANAMIENTO ELEMENTOS DE INTENDENCIA)</t>
  </si>
  <si>
    <t>DISTINTIVOS METALICOS REPRSENTATIVO CNRP</t>
  </si>
  <si>
    <t>DISTINTIVOS METALICOS REPRSENTATIVO CNRP TAMAÑO GRANDE</t>
  </si>
  <si>
    <t>CHAQUETAS DE CAMPAÑA SOLDADOS</t>
  </si>
  <si>
    <t>TRAJE TERMICO ALTA MONTAÑA</t>
  </si>
  <si>
    <t xml:space="preserve">PANTOLONCILLO TIPO BOXER </t>
  </si>
  <si>
    <t>CINTURON GRIS CON CHAPA METALICA</t>
  </si>
  <si>
    <t>UNIFORME N° 1 PARA DAMA OFICIAL CON PANTALON Y PORTAVESTIDO</t>
  </si>
  <si>
    <t>UNIFORME N° 1 PARA DAMA SUBOFICIAL CON PANTALON Y PORTAVESTIDO</t>
  </si>
  <si>
    <t>CONJUNTO AZUL SOLDADOS</t>
  </si>
  <si>
    <t>CAMUFLADO PERSONAL MILITAR (PCLO)</t>
  </si>
  <si>
    <t>52152004;52151709</t>
  </si>
  <si>
    <t>SOBRECAMAS</t>
  </si>
  <si>
    <t>MOSQUITEROS</t>
  </si>
  <si>
    <t>52151709;522152004</t>
  </si>
  <si>
    <t>CHALECOS MULTIPROPOSITO PARA 8 PROVEEDORES</t>
  </si>
  <si>
    <t>LLANTAS PARA VEHICULOS (AMARRE VIGENCIAS FUTURAS 2019)</t>
  </si>
  <si>
    <t>LLANTAS Y ACCESORIOS (DILOS)</t>
  </si>
  <si>
    <t>PRODUCTOS MATERIALES QUIRURGICOS</t>
  </si>
  <si>
    <t>MEDICAMENTOS Y PRODUCTOS FARMACEUTICOS</t>
  </si>
  <si>
    <t>BOLÍGRAFO NEGRO CAJA * 10 O *12 UNIDADES</t>
  </si>
  <si>
    <t xml:space="preserve">CAJAS PARA ARCHIVO HISTÓRICO REFERENCIA X-100 </t>
  </si>
  <si>
    <t>CINTA DE EMPAQUE</t>
  </si>
  <si>
    <t>FOLDER CELUGUIA CON PORTA GUÍA PLÁSTICA EN POSICIÓN HORIZONTAL (PAQUETE X 50)</t>
  </si>
  <si>
    <t xml:space="preserve">GANCHO LEGAJADOR PLÁSTICO PAQUETE * 100 UNIDADES </t>
  </si>
  <si>
    <t>LIBRO DE ACTAS 200 FOLIOS</t>
  </si>
  <si>
    <t>MARCADOR BORRABLE DESECHABLE CAJA * 10 O *12 UNIDADES</t>
  </si>
  <si>
    <t>MARCADOR PERMANENTE CAJA * 10 O * 12 UNIDADES</t>
  </si>
  <si>
    <t>MARCADOR PERMANENTE PUNTA DELGADA CAJA * 10 O * 12 UNIDADES</t>
  </si>
  <si>
    <t>PAPEL BOND 75G OFICIO</t>
  </si>
  <si>
    <t>SOBRE DE MANILA CARTA PAQUETE * 100 UNIDADES</t>
  </si>
  <si>
    <t xml:space="preserve">SOBRE DE MANILA MEDIO OFICIO PAQUETE * 100 UNIDADES </t>
  </si>
  <si>
    <t>SOBRE DE MANILA OFICIO PAQUETE * 100 UNIDADES</t>
  </si>
  <si>
    <t>ARCHIVADOR DE FUELLE EN POLIPROPILENO</t>
  </si>
  <si>
    <t>BISTURÍ 18MM PLÁSTICO</t>
  </si>
  <si>
    <t xml:space="preserve">BOLÍGRAFO AZUL </t>
  </si>
  <si>
    <t>BOLÍGRAFO NEGRO</t>
  </si>
  <si>
    <t>BOLÍGRAFO ROJO</t>
  </si>
  <si>
    <t>CAJA PARA ARCHIVO CENTRAL REFERENCIA X-200</t>
  </si>
  <si>
    <t>CAJA PARA ARCHIVO HISTÓRICO REFERENCIA X-100</t>
  </si>
  <si>
    <t>CARPETA PRESENTACIÓN OFICIO DESACIDIFICADA</t>
  </si>
  <si>
    <t>CARPETA TIPO 4 ALETAS EN CARTULINA BLANCA TIPO PROPALCOTE</t>
  </si>
  <si>
    <t>CARTULINA PLIEGO SURTIDO</t>
  </si>
  <si>
    <t>CHINCHES X 50</t>
  </si>
  <si>
    <t>CINTA ADHESIVA DE EMPAQUE EN ROLLO</t>
  </si>
  <si>
    <t>CINTA ADHESIVA PARA ENMASCARAR 48MM</t>
  </si>
  <si>
    <t>CINTA ADHESIVA TRANSPARENTE</t>
  </si>
  <si>
    <t>CLIP ESTÁNDAR PEQUEÑO X 100</t>
  </si>
  <si>
    <t>CLIP JUMBO X 100</t>
  </si>
  <si>
    <t>CLIP MARIPOSA GIGANTE X 12</t>
  </si>
  <si>
    <t>CORRECTOR LÍQUIDO EN LÁPIZ</t>
  </si>
  <si>
    <t>COSEDORA DE OFICINA 20 HOJAS</t>
  </si>
  <si>
    <t>COSEDORA DE OFICINA 30 HOJAS</t>
  </si>
  <si>
    <t>FOLDER COLGANTE DE VARILLA PLÁSTICA  PAQUETE X 50 QUE CUMPLAN CON NTC 4436:1999 Y NTC 5397</t>
  </si>
  <si>
    <t>GANCHO LEGAJADOR PLÁSTICO X 20</t>
  </si>
  <si>
    <t>GANCHO NO. 23/8 CAJA X 1000</t>
  </si>
  <si>
    <t>LÁPIZ DE ESCRITURA MINA NEGRA</t>
  </si>
  <si>
    <t>LIBRETA DOBLE O RAYADO/ CUADERNO RAYADO</t>
  </si>
  <si>
    <t>MARCADOR BORRABLE DESECHABLE</t>
  </si>
  <si>
    <t>MARCADOR BORRABLE RECARGABLE</t>
  </si>
  <si>
    <t xml:space="preserve">MARCADOR PERMANENTE </t>
  </si>
  <si>
    <t>MARCADOR PERMANENTE PUNTA DELGADA</t>
  </si>
  <si>
    <t>MINA PARA PORTAMINAS 0,5 MM</t>
  </si>
  <si>
    <t>PADMOUSE</t>
  </si>
  <si>
    <t>PAPEL BOND 75G CARTA CAJA X 10 RESMAS</t>
  </si>
  <si>
    <t>PAPEL BOND 75G OFICIO CAJA X 10 RESMAS</t>
  </si>
  <si>
    <t>PAPEL CONTACT TRANSPARENTE</t>
  </si>
  <si>
    <t>PAPEL KRAFT 90G</t>
  </si>
  <si>
    <t xml:space="preserve">PERFORADORA PARA OFICINA DE 2 HUECOS </t>
  </si>
  <si>
    <t>PLASTIFOLDER OFICIO CON GANCHO LEGAJADOR</t>
  </si>
  <si>
    <t>PORTAMINAS 0,5MM</t>
  </si>
  <si>
    <t>SACAGANCHOS PARA GRAPA</t>
  </si>
  <si>
    <t>SOBRE CORRESPONDENCIA PAQUETE X 100</t>
  </si>
  <si>
    <t>SOBRE DE MANILA CARTA PAQUETE X 100</t>
  </si>
  <si>
    <t>TAJALÁPIZ</t>
  </si>
  <si>
    <t>TIJERA DE ACERO INOXIDABLE</t>
  </si>
  <si>
    <t xml:space="preserve">TIJERAS PUNTA ROMA </t>
  </si>
  <si>
    <t>KIT ELEMENTOS DE ASEO PARA SOLDADOS TIPO "A"</t>
  </si>
  <si>
    <t>OTROS REPUESTOS (FILTROS VEHICULOS BOMBEROS)</t>
  </si>
  <si>
    <t>DISPENSACION REPUESTOS PARA EQUIPOS MEDICOS DE LAS AERONAVES MEDICALIZADAS DE LA FAC</t>
  </si>
  <si>
    <t>BANDERAS Y ESTANDARTES</t>
  </si>
  <si>
    <t>CALIBRACIÓN BOMBA DE INFUSIÓN DOS CANALES BODY GUARD  // MARCA: BODY GUARD // MODELO: 121 TWINS</t>
  </si>
  <si>
    <t>85161503;85161502;85161501</t>
  </si>
  <si>
    <t>CALIBRACIÓN DESFIBRILADOR PROPAC MD // MARCA: ZOLL // MODELO: PROPAC MD</t>
  </si>
  <si>
    <t>CALIBRACIÓN DESFIBRILADOR PROPAC CCT MSERIES // MARCA: ZOLL // MODELO: PROPAC CCT</t>
  </si>
  <si>
    <t>CALIBRACIÓN DESFIBRILADOR LIFE PACK 12 // MARCA: MEDTRONICK // MODELO: LIFE PACK 12</t>
  </si>
  <si>
    <t>CALIBRACIÓN DEA AED PLUS  // MARCA: ZOLL // MODELO: AED PLUS</t>
  </si>
  <si>
    <t>CALIBRACIÓN DEA FR2+ // MARCA: PHILIPS // MODELO: FR2+</t>
  </si>
  <si>
    <t>CALIBRACIÓN DOPPLER FETAL SONOTRAX // MARCA: EDAN // MODELO: SONOTRAX</t>
  </si>
  <si>
    <t>CALIBRACIÓN INCUBADORA DE TRANSPORTE CON VENTILADOR PEDIÁTRICO VOYAGER // MARCA: VOYAGUER // MODELO: S/M</t>
  </si>
  <si>
    <t>CALIBRACIÓN MARCAPASOS PACE 203H // MARCA: OSYPKA // MODELO: PACE 203H</t>
  </si>
  <si>
    <t>CALIBRACIÓN MONITOR FETAL CADENCE II // MARCA: EDAN // MODELO: CADENCE II</t>
  </si>
  <si>
    <t>CALIBRACIÓN MONITOR DE SIGNOS VITALES PROPAC ENCORE // MARCA: WELCH ALLYN // MODELO: PROPAC ENCORE</t>
  </si>
  <si>
    <t>CALIBRACIÓN MONITOR DE SIGNOS VITALES PROPAC LT // MARCA: WELCH ALLYN // MODELO: PROPAC LT</t>
  </si>
  <si>
    <t>CALIBRACIÓN   PULSOXIMETRO DEDO ONIX II // MARCA: NONIN // MODELO: ONIX II</t>
  </si>
  <si>
    <t>CALIBRACIÓN   PULSOXIMETRO DEDO ONIX VANTAGE // MARCA: NONIN // MODELO: ONIX VANTAGE</t>
  </si>
  <si>
    <t>CALIBRACIÓN   PULSOXIMETRO DEDO GO 2 // MARCA: NONIN // MODELO: GO 2</t>
  </si>
  <si>
    <t>CALIBRACIÓN   PULSOXIMETRO DEDO OCTIVETECH // MARCA: OCTIVETECH // MODELO: S/M</t>
  </si>
  <si>
    <t>CALIBRACIÓN   TENSIÓMETROS DE ESTUCHE // MARCA: WELCH ALLYN // MODELO: ESTUCHE</t>
  </si>
  <si>
    <t>CALIBRACIÓN  TERMÓMETRO LÁSER CENTER // MARCA: CENTER // MODELO: 500</t>
  </si>
  <si>
    <t>MANTENIMIENTO VENTILADOR DE TRANSPORTE IMPACT 754 - IMPACT 731</t>
  </si>
  <si>
    <t>MANTENIMIENTO PREVENTIVO DE LOS EQUIPOS BIOMEDICOS, VENTILADOR DE TRANSPORTE BIOMED MPV 10, MONMITOR FETAL, BOMBA DE INFUSION, MANTENIMIENTO MONITOR DE SIGNOS VITALES + CO2, DESFIBRILADOR, INCUBADORA DE TRANSPORTE DE LAS AERONAVES MEDICALIZADAS DE LA FAC</t>
  </si>
  <si>
    <t>85161501; 85161502; 86161503</t>
  </si>
  <si>
    <t>MANTENIMIENTO DE BIENES MUEBLES EQUIPOS Y ENSERES</t>
  </si>
  <si>
    <t>MANTENIMIENTO Y REPARACIONES DE VEHICULOS MAQUINARIA AMARILLA</t>
  </si>
  <si>
    <t xml:space="preserve">MANTENIMIENTO Y REPARACIONES DE VEHICULOS TRACTOCAMIONES </t>
  </si>
  <si>
    <t>MANTENIMIENTO Y REPARACIONES DE CARRO DE BOMBEROS</t>
  </si>
  <si>
    <t>MANTENIMIENTO Y REPARACIONES DE  GENERADORES</t>
  </si>
  <si>
    <t>PAGOS QUE SE DEMANDEN POR CONCEPTO DE TRANSPORTE NACIONAL DEL MATERIAL USO DE LA FAC. RADARES</t>
  </si>
  <si>
    <t>78101501;78101802</t>
  </si>
  <si>
    <t>PAGOS QUE SE DEMANDEN POR CONSCEPTO DE TRANSPORTE NACIONAL DE MATERIAL USO DE LA FAC</t>
  </si>
  <si>
    <t>IMPREVISTOS TRANSPORTE</t>
  </si>
  <si>
    <t>LITOGRAFIADO DE CARTAS DE NAVEGACIÓN OPERACIONAL</t>
  </si>
  <si>
    <t xml:space="preserve">SERVICIO DE EDICION Y TIPOGRAFIA DE FOLLETOS, CARPETAS, FICHAS DE REGISTRO PARA ESCUELAS DE FORMACION, </t>
  </si>
  <si>
    <t>MATERIAL PUBLICITARIO PROCESOS DE INCORPORACION</t>
  </si>
  <si>
    <t>PUBLICIDAD EN REVISTA ASORFAC</t>
  </si>
  <si>
    <t>POLIZA DE SEGUROS AERONAVES FAC</t>
  </si>
  <si>
    <t>POLIZA SEGURO DE AUTOMOVILES</t>
  </si>
  <si>
    <t xml:space="preserve">POLIZA SEGURO DE RESPONSABILIDAD CIVIL EXTRACONTRACTUAL </t>
  </si>
  <si>
    <t xml:space="preserve">POLIZA SEGURO MAQUINARIA Y EQUIPOS </t>
  </si>
  <si>
    <t>SEGURO A TODO RIESGO  PARA LOS VEHICULOS PARA LOS VEHICULOS JEFATURA INTELIGENCIA (AMPARAR LA PRORROGA  DEL 01 AGOSTO AL 20 DE DICIMBRE 2018)</t>
  </si>
  <si>
    <t xml:space="preserve">POLIZA SEGURO CASCO BARCO  </t>
  </si>
  <si>
    <t>POLIZA DE SEGUROS DE CARGA</t>
  </si>
  <si>
    <t xml:space="preserve">POLIZA SEGURO MANEJO GLOBAL PARA ENTIDADES OFICIALES </t>
  </si>
  <si>
    <t xml:space="preserve">POLIZA SEGURO TRANSPORTE DE VALORES </t>
  </si>
  <si>
    <t>SOAT</t>
  </si>
  <si>
    <t xml:space="preserve">PASAJES AEREOS  INTERNACIONALES Y CONEXOS </t>
  </si>
  <si>
    <t>PASAJES AÉREOS INTERNACIONALES Y CONEXOS</t>
  </si>
  <si>
    <t>VIATICOS Y GASTOS DE VIAJES AL INTERIOR</t>
  </si>
  <si>
    <t>PASAJES AEREOS NACIONALES</t>
  </si>
  <si>
    <t>MATERIAL VETERINARIO GEODA</t>
  </si>
  <si>
    <t>ALIMENTO CONCENTRADO PERROS ADULTO ENTRE 17 A 23 KG </t>
  </si>
  <si>
    <t>ALIMENTO CONCENTRADO PERROS CACHORRO ENTRE 17 A 23 KG </t>
  </si>
  <si>
    <t>ALIMENTO HUMEDO EN LATA PARA  PERROS </t>
  </si>
  <si>
    <t>NACIONALIZACION ELEMENTOS DE CAPACOITACION</t>
  </si>
  <si>
    <t>MEDALLAS Y CONDECORACIONES</t>
  </si>
  <si>
    <t>82121600;49101701</t>
  </si>
  <si>
    <t>EJECUCION PLAN DE PREVENCION FAMILIAR 2018 PROGRAMAS: PROMOCION Y PREVENCION DE MUERTES FUERA DE COMBATE, CALIDAD DE VIDA, FORTALECIMIENTO FAMILIAR CAPACIDADES FAMILIARES, VIDA PARA LA VIDA  Y EQUIPO MOVIL DEE INTERVENCION FAMILIAR Y PROGRAMA DE TRANSICION DE LA CARRERA.</t>
  </si>
  <si>
    <t>CONGRESO PEDAGOGICO Y SEMINARIO DE GESTIÓN DE CALIDAD</t>
  </si>
  <si>
    <t>CURSO AUDITOR LIDER ISO 27001:2013</t>
  </si>
  <si>
    <t>CURSO BÁSICO EN GESTIÓN DOCUMENTAL CON EL ARCHIVO GENERAL DE LA NACIÓN</t>
  </si>
  <si>
    <t>CURSO BASICO EQUIPO ETAA</t>
  </si>
  <si>
    <t>CURSO BLS</t>
  </si>
  <si>
    <t>CURSO BLS-ACLS</t>
  </si>
  <si>
    <t>CURSO DE INVESTIGACION DE ACCIDENTES AEREOS</t>
  </si>
  <si>
    <t>CURSO GESTIÓN INTEGRAL DE LA CALIDAD EN LABORATORIOS DE ENSAYO CON CERTIFICACIÓN ISO 17025</t>
  </si>
  <si>
    <t>CURSO INSPECCIÓN DE EQUIPOS DE PROTECCIÓN INDIVIDUAL</t>
  </si>
  <si>
    <t>CURSO METODOLOGÍA GENERAL AJUSTADA MGA</t>
  </si>
  <si>
    <t>CURSO PALS</t>
  </si>
  <si>
    <t>CURSO PHTLS</t>
  </si>
  <si>
    <t>CURSO RECURRENTE NIVEL III CORPORATIVO PRUEBAS NO DESTRUCTIVAS FAC</t>
  </si>
  <si>
    <t>CONVENIO COLFUTURO-MDN-PCB2014-2015 BENEFICIARIOS MAESTRIA CON TERMINACIÓN ESTUDIOS 2018</t>
  </si>
  <si>
    <t>DIPLOMADO EN SEGURIDAD ELECTRÓNICA</t>
  </si>
  <si>
    <t>ENTRENAMIENTO EN SIMULADOR PARA PARA TRIPULANTES DEL EQUIPO UH-60 DE LA FAC</t>
  </si>
  <si>
    <t>DIPLOMADO EN GESTIÓN PÚBLICA FINANCIERA Y PRESUPUESTAL</t>
  </si>
  <si>
    <t>SEMINARIO CONTRATACION ESTATAL (DILOS)</t>
  </si>
  <si>
    <t>SERVICIO DE CAPACITACION</t>
  </si>
  <si>
    <t>PROYECTOS Y/O ACTIVIDADES DE CIENCIA, TECNOLOGÍA E INNOVACIÓN PARA EL FORTALECIMIENTO DE LOS PROGRAMAS ESTRATÉGICOS DE CIENCIA, TECNOLOGÍA E INNOVACIÓN (CTEI) DE LA FAC</t>
  </si>
  <si>
    <t>FORTALECIMIENTO DEE LA CULTURA CIENTIFICA, DESARROLLO TECNOLOGICO E INNOVACIÓN DE LA FUERZA AÉREA COLOMBIANA A TRAVEÉS  D PASANÍAS DE INVESTIGACÓN</t>
  </si>
  <si>
    <t>APOYO LOGÍSTICO PARA LA LA REALIZACIÓN DEL DIA AZUL ( DIA DE LOS NIÑOS CON CAPACIDADES MULTIPLES).</t>
  </si>
  <si>
    <t>81141601;80111623;80101604</t>
  </si>
  <si>
    <t>DESARROLLO E IMPLEMENTACIÓN DEL CURSO VIRTUAL DE APRENDIZAJE DE CONOCIMIENTO GENERAL DE LA OTAN, SUS FUNCIONES Y LA DOCTRINA DE OPERACIÓN</t>
  </si>
  <si>
    <t>ORGANIZACIÓN III CONGRESO EN EDUCACIÓN E INVESTIGACIÓN JEA</t>
  </si>
  <si>
    <t>PRESTACIÓN DEL SERVICIO DE OPERADOR LOGÍSTICO Y ALQUILER DE REQUERIMIENTOS LOGISTICOS PARA LA REALIZACIÓN DE LAS DIFERENTES ACTIVIDADES DE LA FAC, CONTRIBUYENDO AL CUMPLIMIENTO DE LA MISIÓN DE LA FUERZA AÉREA COLOMBIANA, LAS CUALES PODRÁN REALIZARSE EN CUALQUIER UNIDAD MILITAR AÉREA O CUALQUIER LUGAR DESIGNADO  EN COLOMBIA PARA LA PRESTACION DEL SERVICIO</t>
  </si>
  <si>
    <t>80101604;8011623;81141601</t>
  </si>
  <si>
    <t xml:space="preserve">SERVICIO DE DISEÑO, ADECUACION, MONTAJE Y PARTICIPACION FERIA DE DIVULGACION  </t>
  </si>
  <si>
    <t>SERVICIO DE DOSIMETRÍAS PARA RADIAZION IONIZANTE</t>
  </si>
  <si>
    <t>SERVICIO DE LABORATORIOS Y/O PRUEBAS TECNICAS DE CALIDAD  DE ELEMENTOS DE INTENDENCIA</t>
  </si>
  <si>
    <t>SERVICIOS BOLSA MERCANTIL-COMISIONES</t>
  </si>
  <si>
    <t>ANIVERSARIO FUERZA AEREA</t>
  </si>
  <si>
    <t>CELEBRACION DIA DE LA FAMILIA</t>
  </si>
  <si>
    <t>TRANSPORTE PERSONAL MILITAR (AMARRE VIGENCIA 2019)</t>
  </si>
  <si>
    <t>CAMIONETA 4X2 GASOLINA 2700 CC Y 245 HP</t>
  </si>
  <si>
    <t>AUTOMOVIL TIPO SEDAN  MINIMO DE 1600 CC Y 106 HP</t>
  </si>
  <si>
    <t>BUS PARA 45 PASAJEROS DISEL</t>
  </si>
  <si>
    <t>EQUIPO MEDICO</t>
  </si>
  <si>
    <t>SERVICIO DE CAPACITACIÓN EN IOS, ENFOCADA AL DESARROLLO DE APLICACIONES EN METROLOGÍA AERONÁUTICA Y SERVICIOS A LA NAVEGACIÓN AÉREA</t>
  </si>
  <si>
    <t>COMBUSTIBLES Y LUBRICANTES</t>
  </si>
  <si>
    <t>KIT</t>
  </si>
  <si>
    <t>20 UNIDADES</t>
  </si>
  <si>
    <t>CAJA X 50</t>
  </si>
  <si>
    <t>UNIDAD - ROLLO</t>
  </si>
  <si>
    <t>CAJA X 100</t>
  </si>
  <si>
    <t>CAJA X 12</t>
  </si>
  <si>
    <t>PAQUETE X 50</t>
  </si>
  <si>
    <t>CAJA X 1000</t>
  </si>
  <si>
    <t>12 UNIDADES</t>
  </si>
  <si>
    <t>10 RESMAS</t>
  </si>
  <si>
    <t>ROLLO X 20 METROS</t>
  </si>
  <si>
    <t>100 UNIDADES</t>
  </si>
  <si>
    <t xml:space="preserve">EQUIPO DE MICROSCOPIA CORRELATIVA PARA SEM SIGMA VP CON ACCESORIOS </t>
  </si>
  <si>
    <t>COMBUSTIBLE DE AVIACIÓN (AMARRE VF2018)</t>
  </si>
  <si>
    <t>ADQUISICIÓN COMBUSTIBLE DE AVIACIÓN - CONVENIO CENIT 2016</t>
  </si>
  <si>
    <t>ADQUISICIÓN COMBUSTIBLE DE AVIACIÓN - CONVENIO MINTIC 2017</t>
  </si>
  <si>
    <t>ADQUISICIÓN COMBUSTIBLE DE AVIACIÓN - CONVENIO PERENCO 2018</t>
  </si>
  <si>
    <t>COMBUSTIBLE DE AVIACION</t>
  </si>
  <si>
    <t>COMBUSTIBLE DE AVIACIÓN</t>
  </si>
  <si>
    <t>COMBUSTIBLE DE AVIACIÓN - CONVENIO MINTIC 2017</t>
  </si>
  <si>
    <t>COMBUSTIBLES Y ELECTROCOMBUSTIBLES VEHICULOS TERRESTRES</t>
  </si>
  <si>
    <t>15101505;15101506</t>
  </si>
  <si>
    <t>SUMINISTRO COMBUSTIBLE TERRESTRE</t>
  </si>
  <si>
    <t>COMBUSTIBLE JET A  1</t>
  </si>
  <si>
    <t>NACIONALIZACION EPP</t>
  </si>
  <si>
    <t>ANFO FEXAR</t>
  </si>
  <si>
    <t>CARGA HUECA DIRIGIDA</t>
  </si>
  <si>
    <t>CORDON DETONANTE DE 3GR</t>
  </si>
  <si>
    <t>CORDON DETONANTE DE 6GR</t>
  </si>
  <si>
    <t>DETONADOR PERMISIBLE ELECTRICO COBRE 4M 300MS NOMINAL 8</t>
  </si>
  <si>
    <t>EXEL MS 18.2 M 25 MS</t>
  </si>
  <si>
    <t>FULMINANTE PARA ADAPTADOR DE TUBO DE IMPACTO</t>
  </si>
  <si>
    <t>INDUGEL PLUS AP 26 X 250 CAJA X 154</t>
  </si>
  <si>
    <t>MECHA DE SEGURIDAD</t>
  </si>
  <si>
    <t>SISTEMA DE DEFENSA DE BASES (SIDEBAFI)</t>
  </si>
  <si>
    <t>CARTUCHOS INDUMIL FOGUEO CALIBRE 5.56 (SEGÚN FICHA INDUMIL)</t>
  </si>
  <si>
    <t>CARTUCHOS CALIBRE 5,56 X 45 MM TIPO NACHO</t>
  </si>
  <si>
    <t>NACIONALIZACION REPUESTOS ARMAMENTO AEREO-</t>
  </si>
  <si>
    <t>REPUESTO AERONAUTICOS PARA LAS AERONAVES TH-67</t>
  </si>
  <si>
    <t>REPUESTOS PLAN MAESTRO DE PRODUCCION</t>
  </si>
  <si>
    <t>25202200;
 25202300; 
25202400; 
25202500; 
25202600; 
25202700</t>
  </si>
  <si>
    <t>ADQUISICIÓN REPUESTOS PARA LAS AERONAVES DE LA FAC - UH60</t>
  </si>
  <si>
    <t>25202200;25202300;25202400;25202500;25202600;25202700</t>
  </si>
  <si>
    <t>ADQUISICIÓN DE REPUESTOS COMPONENTES Y ACCESORIOS AERONAUTICOS DE LAS  DIFERENTES AERONAVES ASIGNADAS A LA FAC</t>
  </si>
  <si>
    <t>CALIBRACION, MANTENIMIENTO Y/O REPARACION DE EQUIPOS, BANCOS Y HERRAMIENTAS DE MEDICION DE TODAS LAS UNIDADES DE LA FUERZA AEREA COLOMBIANA (VF 2018)</t>
  </si>
  <si>
    <t>MANTENIMIENTO DE BASCULAS</t>
  </si>
  <si>
    <t>MANTENIMIENTO DE LOS SIMULADORES DE ALA ROTATORIA HUEY II Y UH-1H DE LA FAC</t>
  </si>
  <si>
    <t>MANTENIMIENTO PREVENTIVO Y CORRECTIVO DE LOS SIMULADORES DE ALA FIJA DE LA FUERZA AEREA COLOMBIANA</t>
  </si>
  <si>
    <t>MANTENIMIENTO EQUIPOS FARE, BIDONES Y ACCESORIOS Y MENOR EQUIPOS COMPLEJOS DE COMBUSTIBLE (VF 2018)</t>
  </si>
  <si>
    <t>MANTENIMIENTO SISTEMAS FLIR Y RADAR (PLAN COLOMBIA UH-1H) - DILOA</t>
  </si>
  <si>
    <t>POSICIONAMIENTO VOZ Y DATOS EN AERONAVES Y CCOFA - JOA</t>
  </si>
  <si>
    <t>SERVICIO MANTENIMIENTO KFIR</t>
  </si>
  <si>
    <t>SERVICIO DE REPARACIÓN Y/O EXCHANGE DE COMPONENTES Y ACCESORIOS  AERONAUTICOS PROGRAMADOS E IMPREVISTOS DE LAS AERONAVES DE LA FUERZA AEREA COLOMBIANA</t>
  </si>
  <si>
    <t>SERVICIOS DE MANTENIMIENTO AERONAVES FAC</t>
  </si>
  <si>
    <t>SERVICIO DE MANTENIMIENTO PROGRAMADO Y NO PROGRAMADO DE LA AERONAVE B-767</t>
  </si>
  <si>
    <t>SERVICIOS DE MANTENIMIENTO AERONAVES C-550 SK-300/350 C-90 SR-560 DE LA FUERZA AEREA COLOMBIANA</t>
  </si>
  <si>
    <t>SERVICIO DE MANTENIMIENTO K-FIR</t>
  </si>
  <si>
    <t>SERVICIOS DE MANTENIMIENTO PARA LAS AERONAVES HUEY DE LA FAC</t>
  </si>
  <si>
    <t>SERVICIOS DE RECUPERACIÓN EQUIPO T-41</t>
  </si>
  <si>
    <t>SOPORTE LOGISTICO CONTRATADO PARA EL SISTEMA (SCNS)</t>
  </si>
  <si>
    <t>PDM (PUESTA EN FUNCIONAMIENTO DE LA AERONAVE)</t>
  </si>
  <si>
    <t>PUBLICACIONES TECNICAS (ORDENES TÉCNICAS ESTANDAR INCLUYENDO TODOS LOS TIPOS: AERONAVES, MISIL, EQUIPO DE SOPORTE Y DE DEPOSITO)</t>
  </si>
  <si>
    <t>RENOVACIÓN SUSCRIPCION PUBLICACIONES TECNICAS Y SOPORTE FLOTA CALIMA T-90 DE LA FAC</t>
  </si>
  <si>
    <t>SERVICIOS DE INVESTIGACIÓN Y LABORATORIOS DE MATERIALES O ENSAYOS</t>
  </si>
  <si>
    <t>SERVICIOS DE INVESTIGACIÓN Y LABORATORIOS DE MATERIALES Y ENSAYOS - AMARRE VF</t>
  </si>
  <si>
    <t xml:space="preserve">ESTUDIO EN CALCULO DE FATIGA, SALUD ESTRUCTURAL, MONITOREO TOMA Y ANALISIS DE DATOS E INTERPRETACIÓN DE RESULTADOS VIBRACIONES. ANALISIS DE DOCUMENTOS DE CALCULOS Y ENSAYOS </t>
  </si>
  <si>
    <t>SERVICIO DE ANÁLISIS DE FALLAS, ESTUDIO Y PRUEBAS DE LABORATORIO PARA PIEZAS AERONÁUTICAS INVOLUCRADAS EN INVESTIGACIÓN DE ACCIDENTES AÉREOS Y EVESOS</t>
  </si>
  <si>
    <t>SERVICIOS DE CERTIFICACION COMPLEJOS DE COMBUSTIBLE DE AVIACIÓN (DECRETO 1073/2015)</t>
  </si>
  <si>
    <t>ASESORIA PARA LA CERTIFICACIÓN DE DISPOSITIVOS DE SIMULACIÓN</t>
  </si>
  <si>
    <t>SERVICIO DE CONFIGURACION DE AERONAVES PARA LA LECTURA DE DATOS Y ANALISIS DE INFORMACIÓN</t>
  </si>
  <si>
    <t xml:space="preserve">SOPORTE COORDINACION TECNICA POR DONACION DE AERONAVE C130 (PROGRAMA DE COORDINACION TECNICA TCP SERVICIOS INTERNOS) </t>
  </si>
  <si>
    <t xml:space="preserve">SOPORTE COORDINACION TECNICA POR DONACION DE AERONAVE C130 (PROGRAMA DE COORDINACION TECNICA TCP SERVICIOS EXTERNOS) </t>
  </si>
  <si>
    <t xml:space="preserve">SOPORTE COORDINACION TECNICA POR DONACION DE AERONAVE C130 (ESTUDIOS E INSPECCIONES) </t>
  </si>
  <si>
    <t>SOPORTE COORDINACION TECNICA POR DONACION DE AERONAVE C130 (OTROS SERVICIOS - GASTOS ADMINISTRATIVOS Y DEMÁS)</t>
  </si>
  <si>
    <t>SOPORTE COORDINACION TECNICA POR DONACION DE AERONAVE C130 (FERRY DE AERONAVE)</t>
  </si>
  <si>
    <t>DILOA</t>
  </si>
  <si>
    <t>TV LED 70 - 80 PULGADAS</t>
  </si>
  <si>
    <t>SUMINISTRO INSTALACIÓN Y PUESTA EN SERVICIO DE UPS TRIFÁSICA DE 5KVA</t>
  </si>
  <si>
    <t>SUMINISTRO E INSTALACIÓN BEBEDEROS DE AGUA</t>
  </si>
  <si>
    <t>SUMINISTRO E INSTALACIÓN EQUIPO DE BOMBEO PARA EL CENTRO DE MEDICINA AEROESPACIAL CEMAE</t>
  </si>
  <si>
    <t xml:space="preserve">SUMINISTRO E INSTALACIÓN VENTILADOR DE PARED </t>
  </si>
  <si>
    <t xml:space="preserve">SUMINISTRO INSTALACIÓN Y PUESTA EN SERVICIO DE VENTILADOR INDUSTRIAL DE TECHO 3 ASPAS 142 CM </t>
  </si>
  <si>
    <t>SUMINISTRO E INSTALACION DE EXTINTORES</t>
  </si>
  <si>
    <t>SUMINISTRO INSTALACIÓN Y PUESTA EN SERVICIO DE EQUIPO DE AIRE ACONDICIONADO TIPO MINISPLIT DE 12.000 BTU</t>
  </si>
  <si>
    <t>SUMINISTRO INSTALACIÓN Y PUESTA EN SERVICIO DE COMBO DE SEGURIDAD PERIMETRAL FOTOVOLTAICO, INCLUYE IMPULSOR, SIRENA, BATERÍA, AVISOS DE PRECAUCIÓN E HILO ELECTRIZADO PARA CERRAMIENTO PERIMETRAL (600ML)</t>
  </si>
  <si>
    <t>TELÉFONO IP NEC DT 710 CON LICENCIA.</t>
  </si>
  <si>
    <t xml:space="preserve">MESA DE NOCHE EN MADERA TIPO CEDRO. </t>
  </si>
  <si>
    <t xml:space="preserve">ARCHIVADOR METALICO 3 CAJONES 0,40X0,50X0,70 </t>
  </si>
  <si>
    <t xml:space="preserve">PUESTO SENCILLO EN L 1.50M X 1.50M (INCLUYE SUPERFICIES DIM 1,50M X 0,60M Y 0,90M X 0,60M,  PORTATECLADO, CAJONERA Y COSTADO) </t>
  </si>
  <si>
    <t xml:space="preserve">PUESTO SENCILLO RECTO 1.20M X 0.60M (INCLUYE SUPERFICIES DIM 1,20M X 0,60M, CAJONERA Y COSTADO) </t>
  </si>
  <si>
    <t>SILLA PUESTO OPERATIVO CON  BRAZOS (ESPALDAR, RODACHINAS, SISTEMA NEUMATICO DE TRES FUNCIONES ABSORCION ,ELEVACION Y DECENSO)</t>
  </si>
  <si>
    <t>MESA PARA SALA DE REUNIONES 4 PUESTOS</t>
  </si>
  <si>
    <t xml:space="preserve">PUESTO OPERATIVO DE 1,50X1,50  </t>
  </si>
  <si>
    <t>PUESTO GERENCIAL DE 1,50X1,90X1,90</t>
  </si>
  <si>
    <t xml:space="preserve">SILLA GERENCIAL TIPO SLIM CABECERO Y  BRAZOS GRADUABLES </t>
  </si>
  <si>
    <t xml:space="preserve">SILLA PUESTO TIPO SLIM BRAZOS GRADUABLES </t>
  </si>
  <si>
    <t xml:space="preserve">TANDEM 2 PUESTOS ACERO/CROMO TAPIZADO COLOR AZUL/NEGRO  </t>
  </si>
  <si>
    <t xml:space="preserve">SOFA 2 PUESTOS ACABADO EN CUERO SINTETICO </t>
  </si>
  <si>
    <t xml:space="preserve">JUEGO DE MESA EN FORMICA, CON 4 SILLAS   </t>
  </si>
  <si>
    <t xml:space="preserve">JUEGO DE MESA EN FORMICA Y VIDRIO, CON 8 SILLAS   </t>
  </si>
  <si>
    <t xml:space="preserve">MUEBLE DE ALMACENAMIENTO BAJO DE ,74X,6X,48 </t>
  </si>
  <si>
    <t xml:space="preserve">SILLA INTERLOCUTORA </t>
  </si>
  <si>
    <t xml:space="preserve">SILLA TIPO BAR O SIMILAR </t>
  </si>
  <si>
    <t xml:space="preserve">REPIZA DE APOYO </t>
  </si>
  <si>
    <t xml:space="preserve">ARCHIVO RODANTE UDC DE 40 DE FONDO Y 1,00 </t>
  </si>
  <si>
    <t>DIVISIONES PISO TECHO 2,60M Y MEDIA ALTURA 1,80</t>
  </si>
  <si>
    <t xml:space="preserve">ESTANTERIA SEMIPESADA DE 1,50X0,50 </t>
  </si>
  <si>
    <t xml:space="preserve">SECADOR EN ACERO INOXIDABLE PARA MANOS  </t>
  </si>
  <si>
    <t>BASURERO  EN LÁMINA</t>
  </si>
  <si>
    <t xml:space="preserve">BANDEJA DE ESCRITORIO   </t>
  </si>
  <si>
    <t xml:space="preserve">CAMAS DOBLES EN MADERA TIPO CEDRO DE 1.40 X 1.90 MTS.     </t>
  </si>
  <si>
    <t>COLCHÓN DOBLE EN ESPUMA</t>
  </si>
  <si>
    <t xml:space="preserve">CAMAS SENCILLAS EN MADERA TIPO CEDRO DE 1.00 X 1.90 MTS.  </t>
  </si>
  <si>
    <t>COLCHÓN SENCILLO EN ESPUMA</t>
  </si>
  <si>
    <t xml:space="preserve">ALMOHADAS </t>
  </si>
  <si>
    <t>PINTURA PARA DEMARCACIÓN VIAL AMARILLA BASE DE AGUA</t>
  </si>
  <si>
    <t>PINTURA PARA DEMARCACIÓN VIAL BLANCA BASE DE AGUA</t>
  </si>
  <si>
    <t>PINTURA PARA DEMARCACIÓN VIAL NEGRA BASE DE AGUA</t>
  </si>
  <si>
    <t>PINTURA PARA DEMARCACIÓN VIAL ROJA BASE DE AGUA</t>
  </si>
  <si>
    <t xml:space="preserve">MICROESFERAS REFLECTIVAS DE VIDRIO </t>
  </si>
  <si>
    <t xml:space="preserve">PINTURA POLIURETANO </t>
  </si>
  <si>
    <t xml:space="preserve">PIGMENTO AZUL </t>
  </si>
  <si>
    <t>FILLER (ARENA DE CUARZO)</t>
  </si>
  <si>
    <t>RODILLO PARA PINTURA EPÓXICA PELO CORTO 9"</t>
  </si>
  <si>
    <t>RODILLO PEQUEÑO 4"</t>
  </si>
  <si>
    <t>CEMENTO PORTLAND POR 50 KG</t>
  </si>
  <si>
    <t>GRAVA TRITURADA 3/4"</t>
  </si>
  <si>
    <t>ACERO DE REFUERZO</t>
  </si>
  <si>
    <t>LADRILLO FAROL</t>
  </si>
  <si>
    <t>TABLON DE MADERA 0.3MX3M</t>
  </si>
  <si>
    <t>CLAVOS DE MANPOSTERIA DE 2"</t>
  </si>
  <si>
    <t>EMULSION ASFALTICA DE ROTURA LENTA AL 100%</t>
  </si>
  <si>
    <t xml:space="preserve">PINTURA TRAFICO VIAL COLOR AZUL A BASE DE AGUA </t>
  </si>
  <si>
    <t>GRATA COPA ENTORCHADA 4 PULGADAS 5/8 PULGADA</t>
  </si>
  <si>
    <t>MANTENIMIENTO Y ADECUACION DE LAS INSTALACIONES DEL CEMAE EN EL COMANDO AEREO DE TRANSPORTE MILITAR</t>
  </si>
  <si>
    <t>MANTENIMIENTO MAYOR, REMODELACIÓN, ADECUACIÓN Y OBRAS DE URBANISMO PARA LAS INSTALACIONES DEL EDIFICIO ART Y ZONA DE LANZAMIENTO ART, UBICADO EN LA FTC-OMEGA EN LA MACARENA (META)</t>
  </si>
  <si>
    <t>TERCERA FASE ADECUACION Y MANTENIMIENTO DE OFICINAS EDIFICIO ICARO</t>
  </si>
  <si>
    <t>ESTUDIO DE VULNERABILIDAD SISMICA Y ESTUDIO DE REFORZAMIENTO ESTRUCTURAL DE LA SEDE SOCIAL Y ALOJAMIENTOS 1 Y 2 EN EL CCSFAC</t>
  </si>
  <si>
    <t>ESTUDIO DE VULNERABILIDAD SISMICA Y ESTUDIO DE REFORZAMIENTO ESTRUCTURAL DEL DISPENSARIO MEDICO FAC EN BOGOTA</t>
  </si>
  <si>
    <t>INTERVENTORIA TECNICA, ADMINISTRATIVA, FINANCIERA, CONTABLE Y JURIDICA PARA EL PROYECTO DE OBRAS COMPLEMENTARIAS PARA EL EDIFICIO ADMINISTRATIVO FASE III DE LA ESCUELA MILITAR DE AVIACIÓN "MARCO FIDEL SUAREZ", EN SANTIAGO DE CALI - VALLE DEL CAUCA.</t>
  </si>
  <si>
    <t>DIFRA</t>
  </si>
  <si>
    <t>CUÑETE DE 5 GALONES</t>
  </si>
  <si>
    <t>BULTO 25 KG</t>
  </si>
  <si>
    <t>TOKEN SIIF</t>
  </si>
  <si>
    <t>REPUESTOS MANTENIMIENTO EQUIPO</t>
  </si>
  <si>
    <t>ADICION REPUESTOS MANTENIMIENTO EQUIPO</t>
  </si>
  <si>
    <t xml:space="preserve">MANTENIMIENTO AIRES ACONDICIONADOS Y EQUIPO CONTRA INCENDIOS CENTRO DE COMPUTO </t>
  </si>
  <si>
    <t xml:space="preserve">ADICION MANTENIMIENTO AIRES ACONDICIONADOS Y EQUIPO CONTRA INCENDIOS CENTRO DE COMPUTO </t>
  </si>
  <si>
    <t>MANTENIMIENTO FIREWALL - VF 2018</t>
  </si>
  <si>
    <t>MANTENIMIENTO DE REDES INALAMBRICAS - VF 2018</t>
  </si>
  <si>
    <t>MANTENIMIENTO PLANTA TELEFÓNICA - VF 2018</t>
  </si>
  <si>
    <t>MANTENIMIENTO SIMFAC SIIO Y ALMACENAMIENTO</t>
  </si>
  <si>
    <t>MANTENIMIENTO VIDEOCONFERENCIA - AMRRE VF 2018</t>
  </si>
  <si>
    <t xml:space="preserve">MANTENIMIENTO EQUIPO </t>
  </si>
  <si>
    <t>MANTENIMIENTO SWITC CORE HAWEI</t>
  </si>
  <si>
    <t>ADICION MANTENIMIENTO FIREWALL</t>
  </si>
  <si>
    <t>ADICION MANTENIMIENTO DE REDES INALAMBRICAS</t>
  </si>
  <si>
    <t xml:space="preserve">ADICION MANTENIMIENTO PLANTA TELEFÓNICA </t>
  </si>
  <si>
    <t>ADICION MANTENIMIENTO SIMFAC SIIO</t>
  </si>
  <si>
    <t>ADICION MANTENIMIENTO VIDEOCONFERENCIA</t>
  </si>
  <si>
    <t xml:space="preserve">ADICION MANTENIMIENTO EQUIPO </t>
  </si>
  <si>
    <t>MANTENIMIENTO PLATAFORMA DE SEGURIDAD - VF 2018</t>
  </si>
  <si>
    <t>MANTENIMIENTO HORAS LINUX Y ORACLE - VF 2018</t>
  </si>
  <si>
    <t xml:space="preserve">MANTENIMIENTO APLICACIONES WEB - AMARRE VF 2018     </t>
  </si>
  <si>
    <t>MANTENIMIENTO SOFTWARE DE SEGURIDAD - AMARRE VF 2018</t>
  </si>
  <si>
    <t>MANTENIMIENTO BD LICENCIAS DE ORACLE AMARRE VF 2018</t>
  </si>
  <si>
    <t>RENOVACION IBM SPECTRUM PROTECT (TSM) FOR 1Y</t>
  </si>
  <si>
    <t>MANTENIMIENTO SOFTWARE DE GESTION ESTRATEGICA (EMAPE) VF 2018</t>
  </si>
  <si>
    <t xml:space="preserve">ADICION MANTENIMIENTO PLATAFORMA DE SEGURIDAD </t>
  </si>
  <si>
    <t>ADICION MANTENIMIENTO HORAS LINUX Y ORACLE -</t>
  </si>
  <si>
    <t xml:space="preserve">ADICION MANTENIMIENTO APLICACIONES WEB     </t>
  </si>
  <si>
    <t xml:space="preserve">ADICION MANTENIMIENTO SOFTWARE DE SEGURIDAD </t>
  </si>
  <si>
    <t>ADICION MANTENIMIENTO BD LICENCIAS DE ORACLE</t>
  </si>
  <si>
    <t>MANTENIMIENTO SOFTWARE AUDITOR Y CMD</t>
  </si>
  <si>
    <t>CANALES DE DATOS  VF 2018</t>
  </si>
  <si>
    <t xml:space="preserve">ADICION CANALES DE DATOS </t>
  </si>
  <si>
    <t>SERVICIOS DE DESARROLLO (BACK END / FRONT END / CAPA DE DATOS)</t>
  </si>
  <si>
    <t>MANTENIMIENTO A LOS EQUIPOS TOPOGRAFICOS, HERRAMIENTAS Y ACCESORIOS DE MEDICION DE LA FAC</t>
  </si>
  <si>
    <t xml:space="preserve">MANTENIMIENTO MAQUINAS PINTA RAYAS </t>
  </si>
  <si>
    <t>MANTENIMIENTO PREVENTIVO -CORRECTIVO UPS DE 160 KVA MARCA POWERWARE (AMARRA VIGENCIAS FUTURAS)</t>
  </si>
  <si>
    <t>MANTENIMIENTO PREVENTIVO- CORRECTIVO DE UPS MARCAS VARIAS (AMARRA VIGENCIAS FUTURAS)</t>
  </si>
  <si>
    <t>ESTUDIOS DE SUELOS PARA LOS PROYECTOS 4, 5, 6 Y 7 DE INFRAESTRUCTURA DE LA FAC CONFORME AL ANEXO TÉCNICO</t>
  </si>
  <si>
    <t>ESTUDIOS DE SUELOS PARA LOS PROYECTOS 1, 2 Y 3 DE INFRAESTRUCTURA DE LA FAC CONFORME AL ANEXO TÉCNICO</t>
  </si>
  <si>
    <t>204-41-1</t>
  </si>
  <si>
    <t>CAMUFLADO PERSONAL DE CUADROS PCLO.</t>
  </si>
  <si>
    <t>GUERRERA DE GALA CLARA OFICIALES DAMA CON PORTAVESTIDO</t>
  </si>
  <si>
    <t>GUERRERA DE GALA CLARA SUBOFICIALES CABALLERO CON PORTAVESTIDO</t>
  </si>
  <si>
    <t>UNIFORME DE MATERNIDAD C/C</t>
  </si>
  <si>
    <t>UNIFORME DE MATERNIDAD C/F</t>
  </si>
  <si>
    <t>UNIFORME DE SERVICIO Nº. 3  MASCULINO OFICIAL Y SUBOFICIAL CON PORTAVESTIDO</t>
  </si>
  <si>
    <t>UNIFORME DE CEREMONIA PARA SOLDADOS M/L</t>
  </si>
  <si>
    <t>CAMISA FORMAL PARA HOMBRE AZUL CON PORTAPRESILLAS M/L</t>
  </si>
  <si>
    <t>CAMISA FORMAL PARA HOMBRE AZUL CON PORTAPRESILLAS M/C</t>
  </si>
  <si>
    <t>BOTA TENIS</t>
  </si>
  <si>
    <t>CALCETIN AZUL PARA USO CON ZAPATOS</t>
  </si>
  <si>
    <t>CALCETIN NEGRO PARA USO CON BOTAS</t>
  </si>
  <si>
    <t>CALCETIN NEGRO PARA USO CON ZAPATOS</t>
  </si>
  <si>
    <t>PANTALONCILLO TIPO BOXER</t>
  </si>
  <si>
    <t>PIJAMA</t>
  </si>
  <si>
    <t>TOALLA AZUL</t>
  </si>
  <si>
    <t>TULA CON PCLO</t>
  </si>
  <si>
    <t>BOTAS DE COMBATE MEDIA CAÑA NEGRAS PARA SOLDADOS</t>
  </si>
  <si>
    <t>CAMISA FORMAL MANGA LARGA CABALLERO</t>
  </si>
  <si>
    <t>CORBATA PARA CABALLERO</t>
  </si>
  <si>
    <t>VESTIDO FORMAL CABALLERO</t>
  </si>
  <si>
    <t>CALZADO PERSONAL CIVIL PARA CABALLERO</t>
  </si>
  <si>
    <t xml:space="preserve">CALZADO PERSONAL CIVIL PARA DAMA </t>
  </si>
  <si>
    <t>BLUSA FORMAL MANGA LARGA DAMA CIVIL</t>
  </si>
  <si>
    <t>SASTRE FORMAL DAMA</t>
  </si>
  <si>
    <t>CAMISETA MILITAR CON PCLO.</t>
  </si>
  <si>
    <t>UNIFORME DEPORTIVO PARA SOLDADOS</t>
  </si>
  <si>
    <t>DOTACION DE VESTUARIO CIVIL PARA SOLDADOS SEGÚN LEY 1861 DE 2.017 -PANTALONCILLO TIPO BOXER</t>
  </si>
  <si>
    <t>DOTACION DE VESTUARIO CIVIL PARA SOLDADOS SEGÚN LEY 1861 DE 2.017 -CALCETIN PARA CALZADO DE CALLE</t>
  </si>
  <si>
    <t>DOTACION DE VESTUARIO CIVIL PARA SOLDADOS SEGÚN LEY 1861 DE 2.017 -CALCETIN PARA CALZADO DEPORTIVO</t>
  </si>
  <si>
    <t>DOTACION DE VESTUARIO CIVIL PARA SOLDADOS SEGÚN LEY 1861 DE 2.017 -CAMISA FORMAL MANGA CORTA</t>
  </si>
  <si>
    <t>DOTACION DE VESTUARIO CIVIL PARA SOLDADOS SEGÚN LEY 1861 DE 2.017 -CAMISA FORMAL MANGA LARGA</t>
  </si>
  <si>
    <t>DOTACION DE VESTUARIO CIVIL PARA SOLDADOS SEGÚN LEY 1861 DE 2.017 -CAMISETA TIPO POLO</t>
  </si>
  <si>
    <t>DOTACION DE VESTUARIO CIVIL PARA SOLDADOS SEGÚN LEY 1861 DE 2.017 -CAMISETA TIPO T-SHIRT ESTAMPADA</t>
  </si>
  <si>
    <t>DOTACION DE VESTUARIO CIVIL PARA SOLDADOS SEGÚN LEY 1861 DE 2.017 -JEAN DE MODA</t>
  </si>
  <si>
    <t>DOTACION DE VESTUARIO CIVIL PARA SOLDADOS SEGÚN LEY 1861 DE 2.017 - PANTALON DE DRIL FORMAL</t>
  </si>
  <si>
    <t>DOTACION DE VESTUARIO CIVIL PARA SOLDADOS SEGÚN LEY 1861 DE 2.017 -CALZADO CABALLERO</t>
  </si>
  <si>
    <t>DOTACION DE VESTUARIO CIVIL PARA SOLDADOS SEGÚN LEY 1861 DE 2.017 -CINTURÓN</t>
  </si>
  <si>
    <t>COBIJA FRAZADA</t>
  </si>
  <si>
    <t>52121505;56101508</t>
  </si>
  <si>
    <t>JUEGO DE CAMA</t>
  </si>
  <si>
    <t>MOSQUITERO GRIS (PCLO)</t>
  </si>
  <si>
    <t>LLANTAS</t>
  </si>
  <si>
    <t>ALMOHADILLA DACTILAR</t>
  </si>
  <si>
    <t>ALMOHADILLA DACTILAR RECARGABLE</t>
  </si>
  <si>
    <t>ALMOHADILLA PARA SELLO RECARGABLE</t>
  </si>
  <si>
    <t>ARCHIVADOR DE FUELLE EN YUTE</t>
  </si>
  <si>
    <t>BANDAS ELÁSTICAS REF. 22 X 25G</t>
  </si>
  <si>
    <t xml:space="preserve">BANDAS ELÁSTICAS REF. 22 X KILO </t>
  </si>
  <si>
    <t>BANDERITAS-MINI-BANDERITAS- SEÑALES AUTOADHESIVAS</t>
  </si>
  <si>
    <t>BISTURÍ 18MM METÁLICO</t>
  </si>
  <si>
    <t>BISTURÍ 9MM</t>
  </si>
  <si>
    <t xml:space="preserve">BLOCK AMARILLO CUADRICULADO </t>
  </si>
  <si>
    <t xml:space="preserve">BLOCK AMARILLO RAYADO </t>
  </si>
  <si>
    <t>BLOCK BLANCO CUADRICULADO</t>
  </si>
  <si>
    <t>BLOCK BLANCO RAYADO</t>
  </si>
  <si>
    <t>BOLSILLO PARA FICHA BIBLIOGRÁFICA</t>
  </si>
  <si>
    <t>BORRADOR DE MIGA DE PAN</t>
  </si>
  <si>
    <t>BORRADOR PARA TINTA CON ESCOBILLA</t>
  </si>
  <si>
    <t xml:space="preserve">CABALLETE O TRÍPODE PARA TABLERO ACRÍLICO </t>
  </si>
  <si>
    <t xml:space="preserve">CAJAS PARA ARCHIVO CENTRAL REFERENCIA X-200 MEMBRETEADA. LA ENTIDAD COMPRADORA DEBE SOLICITAR MÍNIMO 500 UNIDADES. </t>
  </si>
  <si>
    <t>CALCULADORA DE BOLSILLO</t>
  </si>
  <si>
    <t>CALCULADORA ESCRITORIO 12 DÍGITOS</t>
  </si>
  <si>
    <t>CALCULADORA ESCRITORIO 16 DÍGITOS</t>
  </si>
  <si>
    <t>CARPETA PRESENTACIÓN CARTA</t>
  </si>
  <si>
    <t>CARPETA TIPO 4 ALETAS EN CARTULINA DESACIDIFICADA</t>
  </si>
  <si>
    <t>CARPETA TIPO CATÁLOGO 0.5 PULG</t>
  </si>
  <si>
    <t>CARPETA TIPO CATÁLOGO 1 PULG</t>
  </si>
  <si>
    <t>CARPETA TIPO CATÁLOGO 2 PULG</t>
  </si>
  <si>
    <t>CARPETA TIPO CATÁLOGO 3 PULG</t>
  </si>
  <si>
    <t>CARPETA TIPO CATÁLOGO 4 PULG</t>
  </si>
  <si>
    <t>CARPETAS PLEGADAS POR LA MITAD EN CARTULINA DESACIDIFICADA</t>
  </si>
  <si>
    <t>CARTULINA CARTA BLANCA</t>
  </si>
  <si>
    <t>CARTULINA CARTA SURTIDO</t>
  </si>
  <si>
    <t>CARTULINA OFICIO BLANCA</t>
  </si>
  <si>
    <t>CARTULINA OFICIO SURTIDO</t>
  </si>
  <si>
    <t>CARTULINA PLIEGO BLANCO</t>
  </si>
  <si>
    <t>CD-R</t>
  </si>
  <si>
    <t>CD-RW</t>
  </si>
  <si>
    <t xml:space="preserve">CERA PARA CONTAR - CERA DACTILAR CUENTA FÁCIL </t>
  </si>
  <si>
    <t>CHINCHÓN TRASLUCIDO X 100</t>
  </si>
  <si>
    <t>CINTA ADHESIVA MÁGICA</t>
  </si>
  <si>
    <t>CINTA ADHESIVA PARA ENMASCARAR 12MM</t>
  </si>
  <si>
    <t>CLIP ESTÁNDAR PEQUEÑO PLASTIFICADO X 100</t>
  </si>
  <si>
    <t>COLORES</t>
  </si>
  <si>
    <t>CORRECTOR LIQUIDO EN FRASCO</t>
  </si>
  <si>
    <t>COSEDORA ELÉCTRICA</t>
  </si>
  <si>
    <t>COSEDORA INDUSTRIAL</t>
  </si>
  <si>
    <t>COSEDORA SEMINDUSTRIAL</t>
  </si>
  <si>
    <t>DVD-R PAQUETE X 50</t>
  </si>
  <si>
    <t>FECHADOR DE ENTINTADO MANUAL</t>
  </si>
  <si>
    <t>FOLDER CELUGUIA CON PORTA GUÍA PLÁSTICA EN POSICIÓN HORIZONTAL PAQUETE X 50 QUE CUMPLAN CON NTC 4436:1999 Y NTC 5397 PAQUETE X 50</t>
  </si>
  <si>
    <t>FOLDER CELUGUIA CON PORTA GUÍA PLÁSTICA EN POSICIÓN VERTICAL, PAQUETE X 50 QUE CUMPLAN CON NTC 4436:1999 Y NTC 5397</t>
  </si>
  <si>
    <t>FUNDA PROTECTORA DE PLÁSTICO TAMAÑO CARTA X 100 UNIDADES</t>
  </si>
  <si>
    <t>FUNDA PROTECTORA DE PLÁSTICO TAMAÑO OFICIO X 100 UNIDADES</t>
  </si>
  <si>
    <t>GANCHO NO 23/14 CAJA X 1000</t>
  </si>
  <si>
    <t>GANCHO NO. 23/10 CAJA X 1000</t>
  </si>
  <si>
    <t>GANCHO NO. 23/12 CAJA POR 1000</t>
  </si>
  <si>
    <t xml:space="preserve">GRAPA NO. 26/6 CAJA X 5000 </t>
  </si>
  <si>
    <t>GUÍA EN CARTULINA CARTA PAQUETE X 5</t>
  </si>
  <si>
    <t>GUÍA EN CARTULINA OFICIO PAQUETE X 5</t>
  </si>
  <si>
    <t>GUILLOTINA MANUAL CORTE DE MINIMO 12 HOJAS</t>
  </si>
  <si>
    <t>KIT ESCOLAR BÁSICO</t>
  </si>
  <si>
    <t xml:space="preserve">LÁPIZ DE CHEQUEO MINA ROJA </t>
  </si>
  <si>
    <t xml:space="preserve">LEGAJADOR AZ </t>
  </si>
  <si>
    <t>LIBRETA DE TAQUIGRAFÍA</t>
  </si>
  <si>
    <t>LIBRETA DOBLE O CUADRICULADO</t>
  </si>
  <si>
    <t>LIBRETA TELEMENSAJE</t>
  </si>
  <si>
    <t>LIBRO DE ACTAS 100 FOLIOS</t>
  </si>
  <si>
    <t>LIBRO DE ACTAS 300 FOLIOS</t>
  </si>
  <si>
    <t>LIBRO DE ACTAS 400 FOLIOS</t>
  </si>
  <si>
    <t>LIBRO DE ACTAS 600 FOLIOS</t>
  </si>
  <si>
    <t>MANECILLA DOBLE CLIP 2 PULG CAJA X 12</t>
  </si>
  <si>
    <t>MANECILLA DOBLE CLIP 1 PULG CAJA X 12</t>
  </si>
  <si>
    <t>MANECILLA DOBLE CLIP 1/2 PULG CAJA X 12</t>
  </si>
  <si>
    <t>MANECILLA DOBLE CLIP 3/4 PULG CAJA X 12</t>
  </si>
  <si>
    <t>MASA ELÁSTICA MULTIUSOS LIMPIATIPOS</t>
  </si>
  <si>
    <t xml:space="preserve">MEMORIA USB </t>
  </si>
  <si>
    <t>MINA PARA PORTAMINAS 0,7 MM</t>
  </si>
  <si>
    <t>NOTAS AUTOADHESIVAS ESTÁNDAR/ TACO/ BLOQUE/ CUBO DE MINIMO 100 HOJAS</t>
  </si>
  <si>
    <t>NOTAS AUTOADHESIVAS PEQUEÑAS/ TACO/ BLOQUE/ CUBO DE MINIMO 100 HOJAS</t>
  </si>
  <si>
    <t>NUMERADOR ENTINTADO MANUAL 6 DÍGITOS</t>
  </si>
  <si>
    <t>NUMERADOR ENTINTADO MANUAL 8 DÍGITOS</t>
  </si>
  <si>
    <t>PAPEL CARBÓN PARA ESCRITURA OFICIO X 100</t>
  </si>
  <si>
    <t>PAPEL CONTACT COLORES</t>
  </si>
  <si>
    <t>PAPEL KRAFT 60G</t>
  </si>
  <si>
    <t>PAPEL PARA PLOTTER</t>
  </si>
  <si>
    <t>PAPEL PERIÓDICO PLIEGO</t>
  </si>
  <si>
    <t>PAPEL SEDA</t>
  </si>
  <si>
    <t>PEGANTE INSTANTÁNEO</t>
  </si>
  <si>
    <t>PEGANTE LÍQUIDO 225G</t>
  </si>
  <si>
    <t>PEGANTE LÍQUIDO 4000G</t>
  </si>
  <si>
    <t>PERFORADORA 1 HUECO</t>
  </si>
  <si>
    <t xml:space="preserve">PERFORADORA INDUSTRIAL 2 HUECOS </t>
  </si>
  <si>
    <t xml:space="preserve">PERFORADORA SEMINDUSTRIAL 2 HUECOS </t>
  </si>
  <si>
    <t>PERFORADORAS 3 HUECOS</t>
  </si>
  <si>
    <t>PILAS 9V CUADRADA RECARGABLE</t>
  </si>
  <si>
    <t>PLASTIFOLDER CARTA CON GANCHO LEGAJADOR</t>
  </si>
  <si>
    <t>PLIEGO FOAMY</t>
  </si>
  <si>
    <t>PLUMONES CAJA X 12</t>
  </si>
  <si>
    <t>PORTA CARNET RÍGIDO</t>
  </si>
  <si>
    <t>PORTALÁPIZ</t>
  </si>
  <si>
    <t>PORTAMINAS 0,7MM</t>
  </si>
  <si>
    <t>REGLA PLASTICA</t>
  </si>
  <si>
    <t>REGLA METÁLICA GRANDE</t>
  </si>
  <si>
    <t xml:space="preserve">REPUESTO BISTURÍ 18MM PAQUETE X 10 </t>
  </si>
  <si>
    <t xml:space="preserve">REPUESTO BISTURÍ 9MM PAQUETE X 10 </t>
  </si>
  <si>
    <t>RESALTADOR DESECHABLE</t>
  </si>
  <si>
    <t xml:space="preserve">ROLLO PAPEL QUÍMICO 76MM </t>
  </si>
  <si>
    <t>ROLLO SUMADORA 70MM</t>
  </si>
  <si>
    <t>ROTULO ADHESIVO MATRIZ  X 480 RÓTULOS</t>
  </si>
  <si>
    <t xml:space="preserve">SEPARADOR PLÁSTICO CARTA PAQUETE X 5 </t>
  </si>
  <si>
    <t xml:space="preserve">SEPARADOR PLÁSTICO OFICIO PAQUETE X 5 </t>
  </si>
  <si>
    <t>SILICONA LIQUIDA</t>
  </si>
  <si>
    <t>SOBRE CARTA PAQUETE X 100</t>
  </si>
  <si>
    <t>SOBRE DE FELPA PARA CD</t>
  </si>
  <si>
    <t>SOBRE DE MANILA EXTRA OFICIO PAQUETE X 50</t>
  </si>
  <si>
    <t>SOBRE DE MANILA MEDIO OFICIO PAQUETE X 100</t>
  </si>
  <si>
    <t>SOBRE DE MANILA OFICIO PAQUETE X 100</t>
  </si>
  <si>
    <t>SOBRE DE MANILA RADIÓLOGO PAQUETE X 100</t>
  </si>
  <si>
    <t>SOBRE MEDIO OFICIO PAQUETE X 100</t>
  </si>
  <si>
    <t>SOBRE OFICIO PAQUETE X 100</t>
  </si>
  <si>
    <t>SOBRE PARA ARCHIVO CARTA</t>
  </si>
  <si>
    <t>SOBRE PARA ARCHIVO OFICIO</t>
  </si>
  <si>
    <t>TABLA PLANILLERA</t>
  </si>
  <si>
    <t xml:space="preserve">TABLERO EN ACRÍLICO </t>
  </si>
  <si>
    <t>TABLERO EN CORCHO 60 X 405 CM</t>
  </si>
  <si>
    <t>TABLERO EN CORCHO 80 X 120 CMS</t>
  </si>
  <si>
    <t xml:space="preserve">TACO DE PAPEL </t>
  </si>
  <si>
    <t>TARJETA PVC CALIBRE 30 PARA CARNET INSTITUCIONAL PAQUETE X 100</t>
  </si>
  <si>
    <t>TINTA PARA SELLO 28 A 30 CC NEGRO</t>
  </si>
  <si>
    <t>TINTA PARA SELLO PARA DOCUMENTO HISTÓRICO Y ARCHIVÍSTICO X 500 C.C. NEGRO</t>
  </si>
  <si>
    <t>TINTA PARA SELLO X 28 A 30 C.C. ROJA</t>
  </si>
  <si>
    <t>TINTA PARA SELLO X 500 C.C. NEGRO</t>
  </si>
  <si>
    <t xml:space="preserve">YOYO PORTA CARNET </t>
  </si>
  <si>
    <t xml:space="preserve">POLIZA SEGURO TODO RIESGO DAÑO MATERIAL </t>
  </si>
  <si>
    <t>POLIZA SEGUROS SOAT PARQUE AUTOMOTOR</t>
  </si>
  <si>
    <t xml:space="preserve">PASAJES AEREOS INTERNACIONALES Y CONEXOS </t>
  </si>
  <si>
    <t>PASAJES TERRESTRES NACIONALES (RUTAS INTERMUNICIPALES)</t>
  </si>
  <si>
    <t>SERVICIOS FUNERARIOS PARA EL PERSONAL DE LA FAC</t>
  </si>
  <si>
    <t>SERVICIO DE PREPRODUCCIÓN, PRODUCCIÓN, POSTPRODUCCIÓN Y DIFUSIÓN DE CONTENIDOS PEDAGÓGICOS, CULTURALES, PIEZAS AUDIOVISUALES, SONORAS Y GRÁFICAS SOBRE EL QUE HACER DE LA FUERZA AÉREA EN BENEFICIO DE LA SEGURIDAD DE LOS COLOMBIANOS.</t>
  </si>
  <si>
    <t>JUEGO</t>
  </si>
  <si>
    <t>CAJA</t>
  </si>
  <si>
    <t>PAQUETE X 100</t>
  </si>
  <si>
    <t>25 UNIDADES</t>
  </si>
  <si>
    <t>50 UNIDADES</t>
  </si>
  <si>
    <t>CAJA X 5000</t>
  </si>
  <si>
    <t>PAQUETE X 5</t>
  </si>
  <si>
    <t>CAJA X 4</t>
  </si>
  <si>
    <t>10 UNIDADES</t>
  </si>
  <si>
    <t>25 PLIEGOS</t>
  </si>
  <si>
    <t>DOS PILAS</t>
  </si>
  <si>
    <t>PAQUETE X 10</t>
  </si>
  <si>
    <t>480 RÓTULOS</t>
  </si>
  <si>
    <t>IMPUESTO CAMION NQR</t>
  </si>
  <si>
    <t>IMPUESTO CAMIONETAS HILUX</t>
  </si>
  <si>
    <t>IMPUESTO DE CARSUCRE Y SOBRETASA BOMBERIL DEL CLUB DE OFICIALES DE COVEÑAS.</t>
  </si>
  <si>
    <t>SILLA  BRAZOS GRADUABLES  SILLA SLIM/RIDE O SIMILAR  BRAZOS GRADUABLES</t>
  </si>
  <si>
    <t>SILLA GIRATORIA CON BRAZOS Y CABECERO</t>
  </si>
  <si>
    <t>SILLA GIRATORIA CON BRAZOS</t>
  </si>
  <si>
    <t>BANDEJA DE ESCRITORIO EN LAMINA COLD ROLLED LISA</t>
  </si>
  <si>
    <t>CEPILLO DE LIMPIEZA PARA ESTREGAR TIPO PLANCHA CERDAS DURAS CON MANGO DE AGARRE</t>
  </si>
  <si>
    <t>RECOGEDOR PLASTICO CON MANGO</t>
  </si>
  <si>
    <t xml:space="preserve">CHUPA PARA SANITARIO TIPO CAMPANA SENCILLA </t>
  </si>
  <si>
    <t>ESPONJA FIBRO SINTETICA AMARILLO VERDE</t>
  </si>
  <si>
    <t>PAPEL HIGIENICO BLANCO 40 MTS PAQUETE POR 12 UNIDADES</t>
  </si>
  <si>
    <t xml:space="preserve">LIMPIAVIDRIOS PISTOLA EN SPRAY PRESENTACION X 500 CC </t>
  </si>
  <si>
    <t>BLANQUEADOR GARRAFA X 20 LTS</t>
  </si>
  <si>
    <t>BOLSA BASURA INDUSTRIAL 90 * 110 CM PAQUETE POR 10 UNIDADES</t>
  </si>
  <si>
    <t>DETERGENTE EN POLVO POR 3000 GRS</t>
  </si>
  <si>
    <t>BASURERO EN LAMINA COLD ROLLED</t>
  </si>
  <si>
    <t>ADQUISICION DE VIVERES PARA LA CAFETERIA DEL COMANDO DE LA FUERZA AEREA DE COLOMBIA GADCO</t>
  </si>
  <si>
    <t xml:space="preserve">CAMBIO E INSTALCION DE TEJAS BODEGA AUTOMOTORES </t>
  </si>
  <si>
    <t>CAMBIO E INSTALACION DE CANALETA BODEGA AUTOMOTORES</t>
  </si>
  <si>
    <t>MANTENIMIENTO SISTEMA DE DRENAJE DE AGUAS LLUVIAS</t>
  </si>
  <si>
    <t>MANTENIMIENTO ASCENSORES VF. 2018</t>
  </si>
  <si>
    <t>MANTENIMIENTO Y REFUERZO DE CERCHAS</t>
  </si>
  <si>
    <t>MANTENIMIENTO EDIFICIO CNRP</t>
  </si>
  <si>
    <t>ADECUACION AREAS DE DESCANSO SERVICIO CNRP</t>
  </si>
  <si>
    <t xml:space="preserve">OBRAS DE TRANSFORMACIÓN </t>
  </si>
  <si>
    <t>MANTENIMIENTO PREDICTIVO, DETECTIVO Y CORRECTIVO  INSTALACIONES COFAC</t>
  </si>
  <si>
    <t>MANTENIMIENTO A TODO COSTO DE MOTOBOMBAS PARA EL ESCUADRON DE INSTALACIONES VF.2018</t>
  </si>
  <si>
    <t>MANTENIMIENTO PLANTAS ELECTRICAS VF.2018</t>
  </si>
  <si>
    <t>MANTENIMIENTO DE CORTINAS, TAPETES Y CARPAS VF.2018</t>
  </si>
  <si>
    <t>MANTENIMIENTO DE AIRES ACONDICIONADOS VF. 2018</t>
  </si>
  <si>
    <t>MANTENIMIENTO DE FOTOCOPIADORAS VF.2018</t>
  </si>
  <si>
    <t>MANTENIMIENTO GASODOMESTICOS Y REDES DE GAS DOMICILIARIA VF. 2018</t>
  </si>
  <si>
    <t>MANTENIMIENTO PREVENTIVO Y CORRECTIVO A TODO COSTO DE VEHICULOS COFAC VF. 2018</t>
  </si>
  <si>
    <t>MANTENIMIENTO PREVENTIVO Y CORRECTIVO A TODO COSTO CAMIONETAS NISSAN VF.2018</t>
  </si>
  <si>
    <t>MANTENIMIENTO EQUIPO DE NAVEGACION Y TRANSPORTE VF.2018</t>
  </si>
  <si>
    <t>MANTENIMIENTO VEHICULOS JIN VF 2017</t>
  </si>
  <si>
    <t>MANTENIMIENTO MEJORATIVO ALOJAMIENTO MILITAR VF.2018</t>
  </si>
  <si>
    <t>CORTE DE PRADOS Y MANTENIMIENTO DE JARDINES VF. 2018</t>
  </si>
  <si>
    <t>SERVICIO DE ASEO PARA EL EDIFICIO COFAC Y DEPENDENCIAS ADSCRITAS VF. 2018</t>
  </si>
  <si>
    <t xml:space="preserve">SERVICIO DE CAFETERIA Y RESTAURANTE PARA EL PERSONAL DE LOS DIFERENTES EQUIPOS DE PROTECCION A PERSONAJES (EPP) ASIGNADOS AL COMANDO DE LA FUERZA AEREA, COMANDO GENERAL FUERZAS MILITARES Y LOS SERVICIOS DEL COMANDO Y CONTROL FUERZA AEREA (CCOFA) (GRUPA) </t>
  </si>
  <si>
    <t>SERVICIO DE CAFETERIA JIN</t>
  </si>
  <si>
    <t>CENA DE RECIPROCIDAD REPUBLICA DOMINICANA DEL 14 AL 16 DE FEBRERO DE 2018</t>
  </si>
  <si>
    <t>CENA DE RECIPROCIDAD PARA CHILE DEL 02 AL 06 DE MARZO DE 2018</t>
  </si>
  <si>
    <t>SERVICIO DE SEGURIDAD Y VIGILANCIA PRIVADA CON PERSONAL MASCULINO Y7O FEMENINO CON ARMA, PARA LAS DEPENDENCIAS ADSCRITAS AL CUARTEL GENERAL COFAC Y PREDIOS PERTENECIENTES A LA FAC VF. 2018</t>
  </si>
  <si>
    <t>SERVICIO DE MENSAJERIA</t>
  </si>
  <si>
    <t>SERVICIO DE MENSAJERIA VF. 2018</t>
  </si>
  <si>
    <t>SERVICIO DE CORREO A NIVEL NACIONAL E INTERNACIONAL</t>
  </si>
  <si>
    <t>SERVICIO ACUEDUCTO, ALCANTARILLADO Y ASEO DIRES Y ZONA DE RECLUTAMIENTO</t>
  </si>
  <si>
    <t>SERVICIO DE ENERGIA OFICINAS DIRES Y ZONA DE RECLUTAMIENTO</t>
  </si>
  <si>
    <t>TELEFONIA MOVIL CELULAR</t>
  </si>
  <si>
    <t>TELEFONO, FAX Y OTROS</t>
  </si>
  <si>
    <t>TELEFONIA  FIJA</t>
  </si>
  <si>
    <t>SERVICIO DE TELEFONIA FIJA  DIRES Y ZONA DE RECLUTAMIENTO</t>
  </si>
  <si>
    <t>TELEVISION POR SUSCRIPCION</t>
  </si>
  <si>
    <t>SERVICIO DE TELEVISION SATELITAL</t>
  </si>
  <si>
    <t>SUSCRIPCION TV SATELITAL</t>
  </si>
  <si>
    <t>SERVICIO DE TV SATELITAL OFICNA DE PRENSA</t>
  </si>
  <si>
    <t xml:space="preserve">SERVICIO DIRECT TV - JEA </t>
  </si>
  <si>
    <t>SERVICIO DE INTERNET DINES -ESINA</t>
  </si>
  <si>
    <t>SERVICIO TV DIRECT TV DINES</t>
  </si>
  <si>
    <t>DIRECT TV COMPONENTE AÉREO (02 DECOS)</t>
  </si>
  <si>
    <t>SERVICIO DE ARRENDAMIENTO DE VEHICULOS BAJO LA MODALIDAD FINANCIERA RENTING PARA EL PERSONAL DE LA FAC - COFAC VF. 2018</t>
  </si>
  <si>
    <t>ARRENDAMIENTO DE VEHICULOS RENTING V.F 2018</t>
  </si>
  <si>
    <t xml:space="preserve">INSCRIPCION CARRERAS DEPORTIVAS </t>
  </si>
  <si>
    <t>SERVICIO DE AMBULANCIAS PARA EL COMANDO VF. 2018</t>
  </si>
  <si>
    <t xml:space="preserve">SERVICIO DE OUTSOURCING DE FOTOCOPIADO E IMPRESIÓN </t>
  </si>
  <si>
    <t>SERVICO DE ALQUILER Y MONTAJE PARA ACTIVIDADES FAC - COMANDO DE LA FUERZA AEREA QUE CONSTA DE : CARPAS - SILLAS - TARIMAS - SONIDO - PRODUCCION LOGISTICA)</t>
  </si>
  <si>
    <t>COSTO COMISIÓN SERVICIO DE ARRENDAMIENTO DE VEHICULOS BAJO LA MODALIDAD FINANCIERA "RENTING" PARA EL PÉRSONAL DE LA FAC COFAC</t>
  </si>
  <si>
    <t xml:space="preserve">PAGO SAYCO Y ACINPRO EMISORA WEB FUERZA AÉREA COLOMBIANA </t>
  </si>
  <si>
    <t>SERVICIO DE MONITOREO DE PRENSA VF. 2018</t>
  </si>
  <si>
    <t>SERVICIOS PROFESIONALES DE (01) LOCUTOR- PRODUCTOR DE RADIO Y (01) EDITOR Y ANIMADOR DE VIDEO VF.2018</t>
  </si>
  <si>
    <t xml:space="preserve">JUZGAMIENTO  TORNEOS DEPORTIVOS </t>
  </si>
  <si>
    <t>SERVICIO DE FOTOCOPIADO E IMPRESIÓN - DICEX</t>
  </si>
  <si>
    <t>ASESORIA AL MODELO GESTION FAC</t>
  </si>
  <si>
    <t>SERVICIO DE FUMIGACION Y DESRATIZACION VF. 2018</t>
  </si>
  <si>
    <t>SERVICIO DE ASESORIA TRIBUTARIA PARA EL DEPARTAMENTO FINANCIERO DE LA FUERZA AÉREA COLOMBIANA</t>
  </si>
  <si>
    <t>SERVICIO LOGÍSTICO PARA EL ALQUILER Y MONTAJE A TODO COSTO DEL STAND FUERZA AÉREA COLOMBIANA PARA LA PARTICIPACIÓN EN LA FERIA INTERNACIONAL DEL LIBRO</t>
  </si>
  <si>
    <t>PAGO DE COMISION E INTERMEDIACION DEL SERVICIO DE SEGURIDAD Y VIGILANCIA</t>
  </si>
  <si>
    <t>SALDO REDUCCION CPA 5 MANTENIMIENTO DE FOTOCOPIADORAS VF.2018</t>
  </si>
  <si>
    <t xml:space="preserve">MANTENIMIENTO PREVENTIVO Y CORRECTIVO A TODO COSTO (MANO DE OBRA, REPUESTOS REPARABLES, NO REPARABLES Y CONSUMIBLES) PARA SIMULADOR DE VUELO CENTRO DE ENTRENAMIENTO TACTICO KFIR </t>
  </si>
  <si>
    <t>MANTENIMIENTO SIMULADORES DE VUELO</t>
  </si>
  <si>
    <t>CAPACITACIONES,DOCTORADOS, MAESTRIAS, ESPECIALIZACIONES, PREGRADOS,  DIPLOMADOS Y CURSOS DEL PERSONAL MILITAR Y CIVIL</t>
  </si>
  <si>
    <t>LOA CO-B-OET002  PARA DAR CONTINUIDAD AL ENTRENAMIENTO DEL PROGRAMA DE ALA ROTATORIA</t>
  </si>
  <si>
    <t>ENTRENAMIENTO EN SIMULADOR PARA TRIPULANTES DEL EQUIPO      UH-60 DE LA FAC</t>
  </si>
  <si>
    <t>CURSO PLANEACIÓN ESTRATÉGICA</t>
  </si>
  <si>
    <t>CURSO GESTION DE RIESGOS EN PROYECTOS CON ENFOQUE PMI</t>
  </si>
  <si>
    <t>DIPLOMADO ESTRUCTURAS METALICAS BASICAS CELOSIA</t>
  </si>
  <si>
    <t>CURSO SEIS SIGMA</t>
  </si>
  <si>
    <t>SERVICIOS DE CAPACITACION PARA EL PERSONAL DE FUNCIONARIOS DE LA FAC</t>
  </si>
  <si>
    <t>CURSO DE MANTENIMIENTO DE SISTEMAS ELECTRONICOS DE SEGURIDAD NIVEL 2</t>
  </si>
  <si>
    <t xml:space="preserve">IPLOMADO EN CPP (CERTIED PROTECCTION PROFESIONAL)SEGUN </t>
  </si>
  <si>
    <t>DIPLOMADO EN ETOLOGIA CANINA UPB</t>
  </si>
  <si>
    <t>TRASLADO DE EPFAC MODI. 386 (01-08-2018)</t>
  </si>
  <si>
    <t>A-2-0-4-20-2</t>
  </si>
  <si>
    <t>GASTOS RESERVADOS SERVICIOS</t>
  </si>
  <si>
    <t>DIPLO</t>
  </si>
  <si>
    <t>COMBUSTIBLE DE AVIACIÓN (OH-58/TH-67)</t>
  </si>
  <si>
    <t>COMBUSTIBLE DE AVIACIÓN (SR-26 300H/V)</t>
  </si>
  <si>
    <t>COMBUSTIBLE DE AVIACIÓN (SR-560)</t>
  </si>
  <si>
    <t>COMBUSTIBLE DE AVIACIÓN (C-212/C-295)</t>
  </si>
  <si>
    <t>25202200 25202300  25202400 25202500  25202600 25202700</t>
  </si>
  <si>
    <t>REPUESTOS APLICABLES A LOS SISTEMAS DE ARMAMENTO AERONAVES FAC (REPUESTOS AMETRALLADORAS)
-VF 2018</t>
  </si>
  <si>
    <t>REPUESTOS PARA CONVERSION EQUIPO UH-1H (PLAN COLOMBIA UH-1H) (VF 2017)</t>
  </si>
  <si>
    <t>REPUESTOS MOTOROLA -ICOM</t>
  </si>
  <si>
    <t>SERVICIO DE CALIBRACION Y / O REPARACIÓN  EQUIPO DE PRUEBA (VF 2018)</t>
  </si>
  <si>
    <t>MANTENIMIENTO UPS DINAMICA KF5 PARA LOS SITIOS RADAR SAN JOSE DEL GUAVIARE Y RIOHACHA (VF 2018)</t>
  </si>
  <si>
    <t>MANTENIMIENTO BANCOS SISTEMAS DE FATIGA</t>
  </si>
  <si>
    <t>MANTENIMIENTO DE ENSAYOS ESTRUCTURALES</t>
  </si>
  <si>
    <t>MANTENIMIENTO SISTEMAS FLIR Y RADAR  (PLAN COLOMBIA ABD)</t>
  </si>
  <si>
    <t>MANTENIMIENTO SISTEMAS DATACENTER</t>
  </si>
  <si>
    <t>SERVICIO DE REPARACIÓN Y/O EXCHAGE DE COMPONENTES Y ACCESORIOS  AERONAUTICOS PROGRAMADOS E IMPREVISTOS DE LAS AERONAVES DE LA FUERZA AEREA COLOMBIANA</t>
  </si>
  <si>
    <t>MANTENIMIENTO VEHICULOS TIPO REFUELER, CARROTANQUES  Y TRANK TRAILER VF 5018</t>
  </si>
  <si>
    <t>MANTENIMIENTO MAYOR FLOTA B-212 DE LA FAC</t>
  </si>
  <si>
    <t>SERVICIOS DE MANTENIMIENTO PROGRAMADO DE LA AERONAVE LEGACY ERJ-135BJ FAC 1215</t>
  </si>
  <si>
    <t>SERVICIO REPARACION GNERAL DE COMPONENTES, EQUIPO SOPORTE TIERRA, MANTENIMIENTO PROGRAMADO Y REPUESTOS DENTRO DEL PLAN MAESTRO DE PRODUCCION</t>
  </si>
  <si>
    <t>MANTENIMIENTO ESTACIÓN TERRENA SATELITAL</t>
  </si>
  <si>
    <t>SEGMENTO SATELITAL SISTEMA C2-VF 2018</t>
  </si>
  <si>
    <t>SERVICIO RED SATLITAL MOVIL-VF 2018</t>
  </si>
  <si>
    <t xml:space="preserve">SERVICIO DE TRANSMISIÓN DE INFORMACIÓN ESTACIÓN TERRENA SATELITAL </t>
  </si>
  <si>
    <t>TRANSPORTE ELEMENTOS RADAR</t>
  </si>
  <si>
    <t>LEGALIZACIÓN FRECUENCIAS Y PAGO DE USO A MINTIC</t>
  </si>
  <si>
    <t>SEGUROS DE AVIACIÓN</t>
  </si>
  <si>
    <t>SEGUROS DE AVIACIÓN SR-560 Y SR-26 (PLAN COLOMBIA ABD)</t>
  </si>
  <si>
    <t>SERVICIOS DE INVESTIGACIÓN Y LABORATORIOS DE MATERIALES Y ENSAYOS</t>
  </si>
  <si>
    <t>204-4-19</t>
  </si>
  <si>
    <t>JUEGO LLAVES FIJAS</t>
  </si>
  <si>
    <t>LLAVE EXPANSIVA</t>
  </si>
  <si>
    <t>MARTILLO</t>
  </si>
  <si>
    <t>ALICATES</t>
  </si>
  <si>
    <t>PELA CABLE AUTO AJUSTABLE</t>
  </si>
  <si>
    <t>PONCHADORA DE CABLE UTP</t>
  </si>
  <si>
    <t>PROBADOR PORTATIL DE CABLES</t>
  </si>
  <si>
    <t>LUPA ARTICULADA PARA BANCO DE TRABAJO</t>
  </si>
  <si>
    <t>REMACHADORA</t>
  </si>
  <si>
    <t>PONCHADORA DE IMPACTO</t>
  </si>
  <si>
    <t>CAMARAS DE SEGURIDAD ELECTRONICA CON MOVIMIENTO TIPO DOMO (360°) EXTERIORES DIA/NOCHE</t>
  </si>
  <si>
    <t>GENERADOR DE TONOS</t>
  </si>
  <si>
    <t>INTERFAZ CONVERTIDOR PARA PROBAR DISCOS DUROS HDD/ SATA-IDE-USB</t>
  </si>
  <si>
    <t>COMVERTIDOR RS232-USB</t>
  </si>
  <si>
    <t>LECTOR MICROCHIP AVID</t>
  </si>
  <si>
    <t>TABLERO MUEBLE ORGANIZADOR DE HERRAMIENTAS</t>
  </si>
  <si>
    <t>MOSQUETONES DORADOS</t>
  </si>
  <si>
    <t xml:space="preserve">MORRAL DE HIDRATACION DE 5 LITROS COLOR NEGRO </t>
  </si>
  <si>
    <t>UNIFORME MEDICO ANTIFLUIDO TALLA M Y S</t>
  </si>
  <si>
    <t>GASTOS DE NACIONALIZACION  CONTRATO 4700017095</t>
  </si>
  <si>
    <t>CARRETE CABLE DUPLEX AGW 18</t>
  </si>
  <si>
    <t>CINTA AISLANTE ROLLO 25 M</t>
  </si>
  <si>
    <t>CINTA DOBLEFAZ 1/2X5M</t>
  </si>
  <si>
    <t>CINTA DE ENMASCARAR DE 1 "</t>
  </si>
  <si>
    <t xml:space="preserve">PSEUDO NARCOTICOS </t>
  </si>
  <si>
    <t>RACIONES DE CAMPAÑA 12 HORAS</t>
  </si>
  <si>
    <t>BISTURI TIPO INDUSTRIAL CUERPO METALICO</t>
  </si>
  <si>
    <t>AMARRES PLASTICOS DE 30CMS COLOR NEGRO</t>
  </si>
  <si>
    <t>BOLSAS- CIERRE HERMETICO</t>
  </si>
  <si>
    <t xml:space="preserve">BATERIA CUADRADA DE 8 VOLTIOS RECARGABLE  CON CARGADOR </t>
  </si>
  <si>
    <t>CONTENEDOR PLASTICO PEQUEÑO</t>
  </si>
  <si>
    <t>BORRADOR PARA CONTACTOS</t>
  </si>
  <si>
    <t>HISOPOS CAJA X 200 UNIDADES</t>
  </si>
  <si>
    <t>PAÑOS DE ALGODÓN CAJA X 200 UNIDADES</t>
  </si>
  <si>
    <t>BOLSAS ANTIESTATICAS POR 20 UNIDADES</t>
  </si>
  <si>
    <t>SERVICIO MANTENIMIENTO EQUIPO DE GASES DE ANESTESIA</t>
  </si>
  <si>
    <t>SERVICIO DE MANTENIMIENTO PIEZAS METALICAS PARA ARMAMENTO</t>
  </si>
  <si>
    <t>MANTENIMIENTO CORRECTIVO DE LOS SISTEMAS ELECTRONICOS DE SEGURIDAD DE LAS BASES FAC AMARRE 2019</t>
  </si>
  <si>
    <t>COLLAR FIJO EN CINTA TUBULAR</t>
  </si>
  <si>
    <t>COLLAR ISABELINO GRANDE</t>
  </si>
  <si>
    <t>COLLAR ISABELINO PEQUEÑO</t>
  </si>
  <si>
    <t>COLLARES DE AHOGO</t>
  </si>
  <si>
    <t>FUSTA</t>
  </si>
  <si>
    <t>GUACALES GRANDES</t>
  </si>
  <si>
    <t>GUACALES MEDIANOS</t>
  </si>
  <si>
    <t>JUGUETE CACHORRO</t>
  </si>
  <si>
    <t>JUGUETE MACIZO CACHORRO</t>
  </si>
  <si>
    <t>JUGUETE TIPO KONG</t>
  </si>
  <si>
    <t>MORDEDOR DE 25 CM EN YUTE</t>
  </si>
  <si>
    <t>PELOTA MACIZA EN CAUCHO DE 2"</t>
  </si>
  <si>
    <t>JUGUETE TIPO PELOTAS TENIS SET X 3</t>
  </si>
  <si>
    <t xml:space="preserve">POZUELO EN ACERO INOXIDABLE  </t>
  </si>
  <si>
    <t xml:space="preserve">TRAILLA EN CUERO REFORZADO COLOR NEGRO </t>
  </si>
  <si>
    <t xml:space="preserve">MANGA DE MORDIDA PARA ENTRENAMIENTO CANINO </t>
  </si>
  <si>
    <t>SERVICIOS MEDICOS Y HOSPITALARIOS PARA CANINOS</t>
  </si>
  <si>
    <t>GIMFA</t>
  </si>
  <si>
    <t>SERVICIOS PROFESIONALES DE UN ABOGADO COMO ASESOR CONTRACTUAL</t>
  </si>
  <si>
    <t xml:space="preserve">SERVICIOS PROFESIONALES DE UN ABOGADO COMO ASESOR JURIDICO </t>
  </si>
  <si>
    <t>ALICATE HOMBRE SOLO</t>
  </si>
  <si>
    <t>ALICATE UNIVERSAL</t>
  </si>
  <si>
    <t>CORTAVIDRIOS</t>
  </si>
  <si>
    <t>CRUCETA VEHICULO</t>
  </si>
  <si>
    <t>ESPATULA METALICA DE 2"</t>
  </si>
  <si>
    <t>ESPATULA METALICA DE 3"</t>
  </si>
  <si>
    <t>ESPATULA METALICA DE 4"</t>
  </si>
  <si>
    <t>ESPATULA METALICA DE 5"</t>
  </si>
  <si>
    <t>GATO HIDRAULICO</t>
  </si>
  <si>
    <t>JUEGO DESTORNILLADORES</t>
  </si>
  <si>
    <t>KIT LLAVES MIXTAS</t>
  </si>
  <si>
    <t>MACETA</t>
  </si>
  <si>
    <t>PINZA PARA CORTAR TUBERIA PVC</t>
  </si>
  <si>
    <t>RASTRILLO PARA JARDINERIA</t>
  </si>
  <si>
    <t>TORRES DE BLOQUEO</t>
  </si>
  <si>
    <t>CORTACETOS INDUSTRIAL A GASOLINA</t>
  </si>
  <si>
    <t>GUADAÑA TIPO MORRAL</t>
  </si>
  <si>
    <t>VENTILADOR DE PARED TURBO</t>
  </si>
  <si>
    <t>DISPOSITIVO ACCESS POINT</t>
  </si>
  <si>
    <t>TELEFONOS IP ALAMBRICO</t>
  </si>
  <si>
    <t xml:space="preserve">FOTOCOPIADORA MULTIFUNCIONAL </t>
  </si>
  <si>
    <t>TAJALAPIZ ELECTRICO</t>
  </si>
  <si>
    <t>ARMARIO PAPELERO</t>
  </si>
  <si>
    <t>DESCANSAPIES</t>
  </si>
  <si>
    <t>MESA DE JUNTAS</t>
  </si>
  <si>
    <t>MESA DE JUNTAS EN ESCUADRA</t>
  </si>
  <si>
    <t xml:space="preserve">MUEBLE TIPO BIBLIOTECA </t>
  </si>
  <si>
    <t xml:space="preserve">POLICHADORA </t>
  </si>
  <si>
    <t>RACK ABIERTO</t>
  </si>
  <si>
    <t>SILLAS PARA MESA DE JUNTAS</t>
  </si>
  <si>
    <t>ÁRBOL DE ENTRADA PARA SANITARIO</t>
  </si>
  <si>
    <t>BROCHA MONA DE 2"</t>
  </si>
  <si>
    <t>BROCHA MONA DE 3"</t>
  </si>
  <si>
    <t>BROCHA MONA DE 4"</t>
  </si>
  <si>
    <t>CABLE ENCAUCHETADO</t>
  </si>
  <si>
    <t>CABLE ENCAUCHETADO 3 X 12</t>
  </si>
  <si>
    <t>CABLE UTP CATEGORÍA 6A</t>
  </si>
  <si>
    <t>CANDADO GRANDE PARA INTEMPERIE</t>
  </si>
  <si>
    <t>CHAPA PARA ARCHIVADOR</t>
  </si>
  <si>
    <t>CHAPA TIPO OFICINA</t>
  </si>
  <si>
    <t>CHAZO PUNTILLA DE 1/4 X  1 1/2</t>
  </si>
  <si>
    <t>CHAZO PUNTILLA DE 1/4 X  2</t>
  </si>
  <si>
    <t>CHAZO PUNTILLA DE 1/4 X 2 1/2</t>
  </si>
  <si>
    <t>CHEQUE DE 1/2 PLOMERÍA</t>
  </si>
  <si>
    <t>CHEQUE DE 3/4 PLOMERÍA</t>
  </si>
  <si>
    <t>EMPAQUE PARA LLAVE JARDINERÍA</t>
  </si>
  <si>
    <t>EMULSIÓN ASFÁLTICA</t>
  </si>
  <si>
    <t>LIJA DE AGUA NO. 220 POR HOJA</t>
  </si>
  <si>
    <t>LIJA DE AGUA NO. 400 POR HOJA</t>
  </si>
  <si>
    <t>LLAVE PARA LAVAPLATOS</t>
  </si>
  <si>
    <t>PINTURA AMARILLA ESMALTE</t>
  </si>
  <si>
    <t>PINTURA AZUL ESMALTE</t>
  </si>
  <si>
    <t>PINTURA BLANCA BRILLANTE ESMALTE</t>
  </si>
  <si>
    <t>PUNTAS DE ESTRELLA PARA TALADRO</t>
  </si>
  <si>
    <t>REMACHE POP DE 3/16 X 1/2</t>
  </si>
  <si>
    <t>REMACHE POP DE 3/16 X 3/4</t>
  </si>
  <si>
    <t>RODILLO DE FELPA  2 "</t>
  </si>
  <si>
    <t>RODILLO DE FELPA  9 "</t>
  </si>
  <si>
    <t>SOLDADURA 1  MILÍMETRO</t>
  </si>
  <si>
    <t>SOLDADURA ELÉCTRICA 6013</t>
  </si>
  <si>
    <t>TAPAGOTERAS</t>
  </si>
  <si>
    <t>TAPÓN SOLDADO 1/2 PVC</t>
  </si>
  <si>
    <t>TAPÓN SOLDADO 3/4 PVC</t>
  </si>
  <si>
    <t>TORNILLOS DE FIJACIÓN TAPA SANITARIO (BIZCOCHO)</t>
  </si>
  <si>
    <t>TUBO CUADRADO CALIBRE 18 DE 4X4</t>
  </si>
  <si>
    <t>VÁLVULA DE ESFERA ROSCABLE, TUBERÍA DE 1/2"</t>
  </si>
  <si>
    <t>VÁLVULA DE ESFERA ROSCABLE, TUBERÍA DE 3/4"</t>
  </si>
  <si>
    <t>VÁLVULA REGULADORA DE PRESIÓN 1/2"</t>
  </si>
  <si>
    <t>ALMOHADILLA DACTILAR REDONDA</t>
  </si>
  <si>
    <t>BANDERITAS ADHESIVAS</t>
  </si>
  <si>
    <t>BISTURI GRANDE</t>
  </si>
  <si>
    <t>BOLIGRAFO MICROPUNTA  NEGRO</t>
  </si>
  <si>
    <t xml:space="preserve">BOLIGRAFO RETRACTIL MINA 0.5 TINTA COLORES SURTIDOS </t>
  </si>
  <si>
    <t>BOLIGRAFO RETRACTIL MINA 0.5 TINTA NEGRA</t>
  </si>
  <si>
    <t>BORRADOR DE NATA PZ 40</t>
  </si>
  <si>
    <t>BORRADOR DE TABLERO</t>
  </si>
  <si>
    <t>BOTELLA DE TINTA AMARILLO, EPSON 664 (T664420-AL)</t>
  </si>
  <si>
    <t>BOTELLA DE TINTA CIAN, EPSON 664 (T664220-AL)</t>
  </si>
  <si>
    <t>BOTELLA DE TINTA MAGENTA, EPSON 664 (T664320-AL)</t>
  </si>
  <si>
    <t>BOTELLA DE TINTA NEGRO, EPSON 664 (T664120-AL)</t>
  </si>
  <si>
    <t xml:space="preserve">CARPETA ARCHIVO </t>
  </si>
  <si>
    <t>CARPETA CELUGUIA PLASTICA</t>
  </si>
  <si>
    <t>CARTUCHERA PORTA UTILES PAPELERIA</t>
  </si>
  <si>
    <t>CARTUCHO DE TÓNER ALTO RENDIMIENTO NEGRO, LEXMARK 524H (52D4H00)</t>
  </si>
  <si>
    <t>CARTUCHO DE TÓNER ALTO RENDIMIENTO NEGRO, LEXMARK T-654/ T-656 (T654X11L)</t>
  </si>
  <si>
    <t>CARTUCHO DE TÓNER NEGRO, HP 17A (CF217A)</t>
  </si>
  <si>
    <t>CARTUCHO DE TÓNER NEGRO, RICOH (841768)</t>
  </si>
  <si>
    <t>CARTUCHO DE TÓNER NEGRO, RICOH (841993)</t>
  </si>
  <si>
    <t>CARTUCHO DE TÓNER NEGRO, SAMSUNG (MLT-D111S/XAX)</t>
  </si>
  <si>
    <t>CARTULINA COLORES 160 GRAMOS PLIEGO BLANCO, AMARILLO</t>
  </si>
  <si>
    <t>CARTULINA COLORES 160 GRAMOS PLIEGO NEGRO</t>
  </si>
  <si>
    <t>CHINCHE PARA PAPELERIA</t>
  </si>
  <si>
    <t>CINTA ADHESIVA ANCHA TRANSPARENTE 2"</t>
  </si>
  <si>
    <t xml:space="preserve">CINTA CERA TERMICA </t>
  </si>
  <si>
    <t>CINTA DE ENMASCARAR 2"</t>
  </si>
  <si>
    <t>CINTA PARA ENMASCARAR 12 MM X 40 MTS</t>
  </si>
  <si>
    <t>CINTA TRANSPARENTE 12MM X 40 MTS</t>
  </si>
  <si>
    <t xml:space="preserve">COSEDORA </t>
  </si>
  <si>
    <t>ETIQUETA DE TRANSFERENCIA TERMICA</t>
  </si>
  <si>
    <t>FOMI 70X90 CM CALIBRE 4MM SURTIDOS</t>
  </si>
  <si>
    <t>FOMI EN LAMINAS ESCARCHADO POR OCTAVOS</t>
  </si>
  <si>
    <t xml:space="preserve">FOMI ESCARCHADO TAMAÑO 4 CARTAS </t>
  </si>
  <si>
    <t xml:space="preserve">FOMI POR OCTAVOS </t>
  </si>
  <si>
    <t>GANCHO GRAPADORA INDUSTRIAL</t>
  </si>
  <si>
    <t>GANCHO PARA COSEDORA</t>
  </si>
  <si>
    <t>GANCHO TIPO CLIP</t>
  </si>
  <si>
    <t>GUIAS SEPARADORAS POLIPROPILENO CARTA</t>
  </si>
  <si>
    <t>GUIAS SEPARADORAS POLIPROPILENO OFICIO</t>
  </si>
  <si>
    <t>LAPIZ DE ESCRITURA MINA NEGRA</t>
  </si>
  <si>
    <t>MARCADOR PERMANENTE DESECHABLE GRUESO</t>
  </si>
  <si>
    <t>MEMORIA USB</t>
  </si>
  <si>
    <t>PALETA DE COLORES</t>
  </si>
  <si>
    <t xml:space="preserve">PAPEL BOND 75G OFICIO </t>
  </si>
  <si>
    <t xml:space="preserve">PAPEL CONTAC TRANSPARENTE </t>
  </si>
  <si>
    <t xml:space="preserve">PAPEL IRIS </t>
  </si>
  <si>
    <t>PERFORADORA GRANDE OFICINA</t>
  </si>
  <si>
    <t>PERFORADORA PEQUEÑA OFICINA</t>
  </si>
  <si>
    <t>PINCEL PLANO CERRADO</t>
  </si>
  <si>
    <t>PINTURA VINILO ACRILICO</t>
  </si>
  <si>
    <t>PISTOLA ELECTRICA PARA SILICONA GRUESA</t>
  </si>
  <si>
    <t>REGLA</t>
  </si>
  <si>
    <t>SILICONA BARRA GRUESA</t>
  </si>
  <si>
    <t>SOBRE LORD  SIN ADHESIVO</t>
  </si>
  <si>
    <t>TACO DE PAPEL AUTOADHESIVO</t>
  </si>
  <si>
    <t>TIJERA</t>
  </si>
  <si>
    <t>TINTA PARA SELLO</t>
  </si>
  <si>
    <t>ABONO TRIPLE 15</t>
  </si>
  <si>
    <t>ABONO UREA</t>
  </si>
  <si>
    <t>DESPLAZADOR DE HUMEDAD</t>
  </si>
  <si>
    <t>LIMPIADOR DE CARCASAS</t>
  </si>
  <si>
    <t>LUBRICANTE MULTIPROPOSITO</t>
  </si>
  <si>
    <t>BROCA DE 1/ 4 TUNGSTENO PARA TALADRO</t>
  </si>
  <si>
    <t>BROCA DE 1/4 TUGSTENO PARA ROTOMARTILLO</t>
  </si>
  <si>
    <t>BROCA DE 1/8 HSS METAL PARA TALADRO</t>
  </si>
  <si>
    <t>BROCA DE 3/16 HSS METAL PARA TALADRO</t>
  </si>
  <si>
    <t>CABLE HDMI</t>
  </si>
  <si>
    <t>CAPSULAS CO2 PARA PISTOLA DE GAS</t>
  </si>
  <si>
    <t>DISCO DE CORTE PULIDORA DE METAL</t>
  </si>
  <si>
    <t>DISCO DE PULIR</t>
  </si>
  <si>
    <t>DISCO DURO</t>
  </si>
  <si>
    <t>DISCO TUGSTENO PARA SIERRA 12 PULGADAS</t>
  </si>
  <si>
    <t>PASCOR UTP DE 2 METROS</t>
  </si>
  <si>
    <t>PASCOR UTP DE 3 METROS</t>
  </si>
  <si>
    <t>POMO PARA POLICHADORA</t>
  </si>
  <si>
    <t>TAPA  PARA PUPITRE DERECHO</t>
  </si>
  <si>
    <t>TAPA PARA PUPITRE IZQUIERDO</t>
  </si>
  <si>
    <t>TECLADO</t>
  </si>
  <si>
    <t>ADAPTADOR TARJETA DE RED USB RJ45</t>
  </si>
  <si>
    <t>ARNES PARA GUADAÑA</t>
  </si>
  <si>
    <t>BALINES</t>
  </si>
  <si>
    <t>BATERIA TIPO MONEDA</t>
  </si>
  <si>
    <t>BATERIA UPS</t>
  </si>
  <si>
    <t>BOLAS PAINTBALL</t>
  </si>
  <si>
    <t>CAPUCHON  RJ45</t>
  </si>
  <si>
    <t>DIÁBOLOS PARA CARABINA</t>
  </si>
  <si>
    <t>JACK HEMBRA RJ45</t>
  </si>
  <si>
    <t>JACK MACHO RJ45</t>
  </si>
  <si>
    <t>MULTITOMA</t>
  </si>
  <si>
    <t>NYLON PARA GUADAÑA</t>
  </si>
  <si>
    <t>PILA RECARGABLE AA</t>
  </si>
  <si>
    <t>PILA RECARGABLE AAA</t>
  </si>
  <si>
    <t xml:space="preserve">SOPORTE BRAZO  PARA TELEVISOR </t>
  </si>
  <si>
    <t>UNIÓN CABLE DE RED RJ45</t>
  </si>
  <si>
    <t>MANTENIMIENTO PREVENTIVO Y CORRECTIVO A TODO COSTO DE FOTOCOPIADORAS</t>
  </si>
  <si>
    <t>MANTENIMIENTO PREVENTIVO Y CORRECTIVO VEHICULOS ASIGNADOS AL GIMNASIO MILITAR FAC</t>
  </si>
  <si>
    <t>SERVICIO INTEGRAL DE ASEO PARA LAS INSTALACIONES GIMFA</t>
  </si>
  <si>
    <t>MANTENIMIENTO PÁGINA WEB GIMFA INCLUIDO EL HOSTING</t>
  </si>
  <si>
    <t>SERVICIO DE TRANSPORTE SALIDAS ALUMNOS INSTRUCCIÓN MILITAR</t>
  </si>
  <si>
    <t xml:space="preserve">LIBRO COMICS - HISTORIETA TRANSFORMERS  MORE THAN MEETS THE EYE. </t>
  </si>
  <si>
    <t>LIBRO COMICS - HISTORIETA MOBY DICK</t>
  </si>
  <si>
    <t>LIBRO COMICS - HISTORIETA CANTAR DEL MIO CID (NOVELA GRAFICA)</t>
  </si>
  <si>
    <t>LIBRO COMICS - HISTORIETA  LOS SIETE VIAJES DE SIMBAD (NOVELA GRAFICA</t>
  </si>
  <si>
    <t xml:space="preserve">LIBRO COMICS - HISTORIETA MARVEL AVENGERS LA ENCICLOPEDIA. </t>
  </si>
  <si>
    <t xml:space="preserve">LIBRO COMICS - HISTORIETA LA ODISEA (NOVELA GRÁFICA) </t>
  </si>
  <si>
    <t>COLECCION COMICS - HISTORIETA TODA MAFALDA</t>
  </si>
  <si>
    <t>LIBRO COMICS - HISTORIETA FRANKENSTEIN (NOVELA GRAFICA)</t>
  </si>
  <si>
    <t>LIBRO COMICS - HISTORIETA  20.000 LEGUAS DE VIAJE SUBMARINO (NOVELA GRAFICA)</t>
  </si>
  <si>
    <t>LIBRO COMICS - HISTORIETA DRÁCULA (NOVELA GRAFICA)</t>
  </si>
  <si>
    <t>LIBRO COMICS - HISTORIETA EL REY ARTURO Y LOS CABALLEROS DE LA MESA REDONDA (NOVELA GRAFICA)</t>
  </si>
  <si>
    <t>LIBRO COMICS - HISTORIETA STAR WARS ENCICLOPEDIA DE PERSONAJES</t>
  </si>
  <si>
    <t>LIBRO COMICS - HISTORIETA ROBINSON CRUSOE (NOVELA GRAFICA)</t>
  </si>
  <si>
    <t>LIBRO COMICS - HISTORIETA EL RUBIUS VIRTUAL HERO (VOL. 1)</t>
  </si>
  <si>
    <t>LIBRO COMICS - HISTORIETA RANMA 1/2 (TOMO 1)</t>
  </si>
  <si>
    <t>HOJAS DE RESPUESTA INVENTARIO DE INTERESES Y PREFERENCIAS PROFESIONALES IPP-R</t>
  </si>
  <si>
    <t>BALONES FUTSAL</t>
  </si>
  <si>
    <t>BALONES VOLEIBOL</t>
  </si>
  <si>
    <t>JUEGO MALLAS DE FUTSAL</t>
  </si>
  <si>
    <t>MALLAS TENIS DE CAMPO</t>
  </si>
  <si>
    <t>JUEGO DE MESA AJEDREZ</t>
  </si>
  <si>
    <t>SILUETAS PARA POLIGONOS</t>
  </si>
  <si>
    <t>AUDITORIA DE SEGUIMIENTO ACTUALIZACIÓN ISO 9001:2015</t>
  </si>
  <si>
    <t>RECARGA CILINDRO DIOXIDO DE CARBONO CO2 DE 10 KILOS</t>
  </si>
  <si>
    <t>RECARGA CILINDRO DIOXIDO DE CARBONO CO2 DE 25 KILOS</t>
  </si>
  <si>
    <t>SERVICIO DE RECARGA DE EXTINTORES</t>
  </si>
  <si>
    <t>KILO</t>
  </si>
  <si>
    <t>PLIEGO</t>
  </si>
  <si>
    <t>RESMA</t>
  </si>
  <si>
    <t xml:space="preserve">VIATICOS GACAS R10 APOYO </t>
  </si>
  <si>
    <t xml:space="preserve">VIATICOS GACAS CONVENIOS </t>
  </si>
  <si>
    <t>VIATICOS BASE/ COMISIONES PERSONAL GACAS</t>
  </si>
  <si>
    <t>VENTILADOR DE TORRE PARA CANILES</t>
  </si>
  <si>
    <t>VENTILADOR DE PARED PARA CANILES</t>
  </si>
  <si>
    <t>URGENCIAS VETERINARIAS INCLUYE HOSPITALIZACIÓN, ATENCIÓN MEDICA, TRASLADO DEL SEMOVIENTE)</t>
  </si>
  <si>
    <t>TRAPO COSIDO POR BULTO</t>
  </si>
  <si>
    <t xml:space="preserve">TRAPERO </t>
  </si>
  <si>
    <t>TRAILLA DE 1,5 MTS EN LONA</t>
  </si>
  <si>
    <t>TONER Q5945A</t>
  </si>
  <si>
    <t>TONER MP 301</t>
  </si>
  <si>
    <t>TONER LEX T654X11L</t>
  </si>
  <si>
    <t>TONER LEX T64018HL</t>
  </si>
  <si>
    <t>TONER HP Q7551A</t>
  </si>
  <si>
    <t>TONER HP Q5942A</t>
  </si>
  <si>
    <t>TONER HP CE285A</t>
  </si>
  <si>
    <t>TONER HP 78A</t>
  </si>
  <si>
    <t>TONER CF280A - 80A</t>
  </si>
  <si>
    <t>TONER CE390A- 90A</t>
  </si>
  <si>
    <t>TONER CC364A</t>
  </si>
  <si>
    <t>TONER 508A/ CF360A-K/CF363A-M/CF362A-Y/CF361A-C</t>
  </si>
  <si>
    <t>TOALLAS DE TAPETE</t>
  </si>
  <si>
    <t>TOALLAS DE MANO EN TELA</t>
  </si>
  <si>
    <t>TIQUETES TERRESTRE A DIFERENTES DESTINOS NACIONALES PARA EL PERSONAL  DEL GRUPO AEREO DEL CASANARE.</t>
  </si>
  <si>
    <t>TIJERAS ENTRESACADORAS</t>
  </si>
  <si>
    <t>TERRACOTAS</t>
  </si>
  <si>
    <t xml:space="preserve">TASA DE UTILIZACION DE AGUA Y VISITA TECNICA </t>
  </si>
  <si>
    <t>TARJETAS INTELIGENTES PARA IDENTIFICACION</t>
  </si>
  <si>
    <t>TANQUE PARA ALMACENAMIENTO DE COMBUSTIBLE DE AVIACIÓN JET A1 CAPACIDAD 10,000 GLS (GACAS)</t>
  </si>
  <si>
    <t>TALCO PARA CANINOS</t>
  </si>
  <si>
    <t>SOLVENTE LIMPIADOR CLEANER SOLVENT REF P3410402</t>
  </si>
  <si>
    <t>SOLVENTE  PASTE REF P3410502</t>
  </si>
  <si>
    <t>SOLVENTE  ICEX II</t>
  </si>
  <si>
    <t>SOLDADURA ESTAÑO DE 3/64"</t>
  </si>
  <si>
    <t>SOLDADOR CON BATERIA REF BP860MP</t>
  </si>
  <si>
    <t>SILICONA RTV ROJA - PRESENTACION  70 ML</t>
  </si>
  <si>
    <t>SILICONA LOCTITE 5699 RTV GRIS - PRESENTACION 70ML</t>
  </si>
  <si>
    <t>SHAMPOO PARA PISO</t>
  </si>
  <si>
    <t>SHAMPOO PARA PERRO</t>
  </si>
  <si>
    <t>SERVICIO TV POR CABLE E INTERNET</t>
  </si>
  <si>
    <t xml:space="preserve">SERVICIO TELÉFONO </t>
  </si>
  <si>
    <t>SERVICIO MANTENIMIENTO EQUIPO DE COCINA DEL GRUPO AEREO DEL CASANARE</t>
  </si>
  <si>
    <t>SERVICIO GAS GACAS</t>
  </si>
  <si>
    <t>SERVICIO FUMIGACION</t>
  </si>
  <si>
    <t>SERVICIO ENERGIA GACAS</t>
  </si>
  <si>
    <t>SERVICIO DE MANTENIMIENTO PREVENTIVO Y CORRECTIVO A TODO COSTO PARA LA ADECUACION, MEJORAMIENTO Y FUNCIONAMIENTO DE LA PLANTA DE TRATAMIENTO DE AGUA POTABLE, LA PLANTA DE TRATAMIENTO DE AGUAS RESIDUALES Y LA PISCINA DEL GRUPO AEREO DEL CASANARE (VF ENE-JUL DEL 2018)</t>
  </si>
  <si>
    <t>SERVICIO DE MANTENIMIENTO PREVENTIVO Y CORRECTIVO A TODO COSTO PARA LA ADECUACION, MEJORAMIENTO Y FUNCIONAMIENTO DE LA PLANTA DE TRATAMIENTO DE AGUA POTABLE, LA PLANTA DE TRATAMIENTO DE AGUAS RESIDUALES Y LA PISCINA DEL GRUPO AEREO DEL CASANARE (AMARRE AGO-DIC DEL 2018)</t>
  </si>
  <si>
    <t>SERVICIO DE MANTENIMIENTO A TODO COSTO DE REDES ELECTRICASY  SISTEMAS DE PUESTA A TIERRA DEL GRUPO AEREO DEL CASANARE</t>
  </si>
  <si>
    <t>SERVICIO DE MANTENIMIENTO A TODO COSTO DE PLANTAS ELECTRICAS  DEL GRUPO AEREO DEL CASANARE</t>
  </si>
  <si>
    <t>SERVICIO DE ASEO PARA ESTABLECIMIENTO SANIDAD (01 OPERARIA + ELEMENTOS ASEO)</t>
  </si>
  <si>
    <t>SERVICIO ACUEDUCTO, ALCANTARILLADO Y ASEO GACAS (PODA Y MANTENIMIENTO ZONAS VERDES)</t>
  </si>
  <si>
    <t>SELLANTE PRC KIT MIL-PRF-81733 REV D  - PRESENTACION 1/4 DE GALON</t>
  </si>
  <si>
    <t>SELLANTE PRC KIT 1440 B-1/2   - PRESENTACION 1/4 DE GALON</t>
  </si>
  <si>
    <t>SELLANTE PRC KIT  1428 B-1/2  - PRESENTACION 1/4 DE GALON</t>
  </si>
  <si>
    <t>SABRA INDUSTRIAL TIPO A -  ROLLO DE 100 MM X 10 MTS</t>
  </si>
  <si>
    <t xml:space="preserve">REMOVEDOR DE PINTURA BAC5725 </t>
  </si>
  <si>
    <t xml:space="preserve">REMOVEDOR DE CORROSIÓN P/N SAE-AMS 1640 </t>
  </si>
  <si>
    <t>REMOVEDOR  PAINT &amp; GASKET REMOVE SPRAY - PRESENTACION 400 ML</t>
  </si>
  <si>
    <t>REMACHADORA DE ACORDEÓN (FUELLE) REMACHES POP HASTA 1/4</t>
  </si>
  <si>
    <t>REGULADOR DE ALTA PRESION   CON MANOMETROS  PARA OXIGENO   
REF  VICTOR 541L  MODELO SR4J</t>
  </si>
  <si>
    <t>REGULADOR DE ALTA PRESION   CON MANOMETROS  PARA NITROGENO
REF  VICTOR 541L MODELO SR4J</t>
  </si>
  <si>
    <t xml:space="preserve">REGULADOR  CON MANOMETROS  PARA NITROGENO     
REF  VICTOR 541L  MODELO SR 250 A
PRESION DE  ENTRADA MAX 3,000 PSI
PRESION DE SALIDA  DE 0 A  30 PSI </t>
  </si>
  <si>
    <t>REFRIGERANTE REF R-134A - PRESENTACION 30 LB</t>
  </si>
  <si>
    <t>RADIOLOGÍA</t>
  </si>
  <si>
    <t>PUNTA PHILLIPS Nº 3</t>
  </si>
  <si>
    <t xml:space="preserve">PUNTA PHILLIPS Nº 2 LARGA </t>
  </si>
  <si>
    <t>PULIDORA 7 PULGADAS 2200W 8500 RPM REF D28491</t>
  </si>
  <si>
    <t>PULIDORA 4 1/2 PULGADAS 1700W 11000 RPM</t>
  </si>
  <si>
    <t>PUERTA METALICA PARA EL ARCHIVO OPERACIONAL</t>
  </si>
  <si>
    <t>PROTECCION PRIMER TYPE II REF 10P30-5</t>
  </si>
  <si>
    <t>PROFILAXIS DENTAL</t>
  </si>
  <si>
    <t>PRIMER REF MIL-PRF-23377</t>
  </si>
  <si>
    <t>POZUELO</t>
  </si>
  <si>
    <t>PONCHADORA DE COMPRESION TERMINAL AISLADO</t>
  </si>
  <si>
    <t>PLASTICO STRETCH VINIPEL TRANSPARENTE CALIBRE 8 X  50 MTS</t>
  </si>
  <si>
    <t>PLASTICO STRETCH VINIPEL NEGRO CALIBRE 8 X 50 MTS</t>
  </si>
  <si>
    <t>PINTURA NEGRA MATE EN AEROSOL</t>
  </si>
  <si>
    <t>PINTURA DE ACEITE ROJA</t>
  </si>
  <si>
    <t>PINTURA DE ACEITE AZUL</t>
  </si>
  <si>
    <t>PINTURA DE ACEITE AMARILLA</t>
  </si>
  <si>
    <t>PELOTAS DE TENIS</t>
  </si>
  <si>
    <t xml:space="preserve">PEGANTE ADHESIVO INSTANTÁNEO LOCTITE 609 </t>
  </si>
  <si>
    <t>PEGANTE ADHESIVO INSTANTÁNEO LOCTITE 404 - PRESENTACION 9.3 GR</t>
  </si>
  <si>
    <t>PASTA PARA SOLDAR DE 8 OZ</t>
  </si>
  <si>
    <t>PASTA INDICADORA REF 7820755</t>
  </si>
  <si>
    <t>PAÑOS DE LIMPIEZA WYPALL BLANCO  DE 80 HOJAS</t>
  </si>
  <si>
    <t>OXIGENO GASEOSO EN CILINDROS DE 6.5  M3 C/U</t>
  </si>
  <si>
    <t>OTROS IMPUESTOS - PERMISO CONCESION</t>
  </si>
  <si>
    <t>NITRÓGENO GASEOSO EN CILINDROS DE 6.5 M3 C/U</t>
  </si>
  <si>
    <t>MINERAL SPIRITS P/N CKPT94402SC</t>
  </si>
  <si>
    <t xml:space="preserve">MATERIALES PARA MANTENIMIENTO DE LOS CUARTOS FRIOS DE CONSERVACION Y AIRES ACONDICIONADOS DE LA UNIDAD </t>
  </si>
  <si>
    <t>MAQUINA DE HIELO</t>
  </si>
  <si>
    <t>MANTENIMIENTO Y RECARGA DE EXTINTORES PARA EL GRUPO AEREO DEL CASANARE</t>
  </si>
  <si>
    <t>MANTENIMIENTO RECTIFICADOR HOBART  ( CANT 2)</t>
  </si>
  <si>
    <t>MANTENIMIENTO PUENTE GRUA MONO RIEL ( CANT 1)</t>
  </si>
  <si>
    <t>MANTENIMIENTO PREVENTIVO Y CORRECTIVO A TODO COSTO TARIMA GACAS</t>
  </si>
  <si>
    <t xml:space="preserve">MANTENIMIENTO PREVENTIVO Y CORRECTIVO A TODO COSTO DEL EQUIPO DE SONIDO  DEL GACAS. </t>
  </si>
  <si>
    <t>MANTENIMIENTO PREVENTIVO Y CORRECTIVO A TODO COSTO DE LAS UPS DEL GACAS</t>
  </si>
  <si>
    <t>MANTENIMIENTO PREVENTIVO Y CORRECTIVO A TODO COSTO DE LAS LAVADORAS Y SECADORAS DEL GACAS.</t>
  </si>
  <si>
    <t>MANTENIMIENTO PREVENTIVO Y CORRECTIVO A TODO COSTO DE GUADAÑAS Y CORTA CESPED DEL GRUPO AEREO DEL CASANARE</t>
  </si>
  <si>
    <t>MANTENIMIENTO PLATAFORMAS MECÁNICAS ( CANT 1)</t>
  </si>
  <si>
    <t>MANTENIMIENTO PLATAFORMAS ELÉCTRICAS ( CANT 2)</t>
  </si>
  <si>
    <t>MANTENIMIENTO PLANTA ELÉCTRICA PORTATIL HONDA A GASOLINA ( CANT 1)</t>
  </si>
  <si>
    <t>MANTENIMIENTO PLANTA AUXILIAR HOBART ( CANT 3)</t>
  </si>
  <si>
    <t>MANTENIMIENTO MONTACARGAS  (DE 3 Y 6.1 TONELADAS) ( CANT 2)</t>
  </si>
  <si>
    <t>MANTENIMIENTO LAVADORAS KARCHER AME-0010           ( CANT 3)</t>
  </si>
  <si>
    <t xml:space="preserve">MANTENIMIENTO LAVADORA DE COMPRESOR ( CANT 1) </t>
  </si>
  <si>
    <t xml:space="preserve">MANTENIMIENTO JET PORTER ELECTRIC ( CANT 1) </t>
  </si>
  <si>
    <t>MANTENIMIENTO GATOS HIDRAULICOS TRANSPORTE HELICOPTERO ( CAN 2)</t>
  </si>
  <si>
    <t>MANTENIMIENTO GATOS HIDRÁULICOS (1 DE 12 TON,16 DE 10 TON , 6 DE 5 TON ,6 DE 3 TON) ( CANT 29)</t>
  </si>
  <si>
    <t>MANTENIMIENTO GANCHOS ARRASTRE (1 HELICOPTERO HUEY Y 2  AERONAVES C-208) ( CANT 3)</t>
  </si>
  <si>
    <t>MANTENIMIENTO COMPRESOR ELÉCTRICO  ( CANT 1)</t>
  </si>
  <si>
    <t>MANTENIMIENTO COMPRESOR DE AIRE SULLAIR HANGAR ( CANT 1)</t>
  </si>
  <si>
    <t>MANTENIMIENTO COMPRESOR A GASOLINA ( CANT 1)</t>
  </si>
  <si>
    <t>MANTENIMIENTO CARRO LEVANTA BOMBAS MJ-1C            ( CANT 2)</t>
  </si>
  <si>
    <t xml:space="preserve">MANTENIMIENTO CARRO APROVISIONADOR DE OXIGENO ( CANT 1 ) </t>
  </si>
  <si>
    <t>MANTENIMIENTO  TRACTOR TUG ( CANT 2)</t>
  </si>
  <si>
    <t>MANTENIMIENTO  TRACTOR KUBOTA ( CANT 1)</t>
  </si>
  <si>
    <t xml:space="preserve">MANTENIMIENTO  REFLECTOR ILUMINADOR  ( CANT 2) </t>
  </si>
  <si>
    <t xml:space="preserve">MANTENIMIENTO  CARRO APROVISIONADOR DE NITRÓGENO ( CANT 1 ) </t>
  </si>
  <si>
    <t xml:space="preserve">MANTENIMIENTO  BARREDORA ( CANT 1) </t>
  </si>
  <si>
    <t xml:space="preserve">LUBRICANTE WD-40 </t>
  </si>
  <si>
    <t xml:space="preserve">LUBRICANTE PENETRANTE AEROSOL 5-56 </t>
  </si>
  <si>
    <t>LOCION PARA CANINO</t>
  </si>
  <si>
    <t xml:space="preserve">LINTERNA REF CTLED6818 </t>
  </si>
  <si>
    <t>LINTERNA DE SEÑALES</t>
  </si>
  <si>
    <t>LIMPIEZA DE OÍDOS</t>
  </si>
  <si>
    <t>LIMPIA OIDOS</t>
  </si>
  <si>
    <t>LIMPIA CONTACTOS SECO EN AEROSOL  400 ML</t>
  </si>
  <si>
    <t xml:space="preserve">LIMPIA ACRILICOS , PLASTICOS  Y VIDRIOS  CLEANER PRIST </t>
  </si>
  <si>
    <t>LIJA Nº 400</t>
  </si>
  <si>
    <t>LIJA Nº 360</t>
  </si>
  <si>
    <t>LIJA Nº 320</t>
  </si>
  <si>
    <t>LIJA Nº 240</t>
  </si>
  <si>
    <t>LIJA Nº 220</t>
  </si>
  <si>
    <t>LIJA Nº 100</t>
  </si>
  <si>
    <t>LIJA DE AGUA Nº 120</t>
  </si>
  <si>
    <t>LAMINA ALUMINIO 2024-T3 CAL 0.50"</t>
  </si>
  <si>
    <t>LAMINA ALUMINIO 2024-T3 CAL 0.40"</t>
  </si>
  <si>
    <t>LAMINA ALUMINIO 2024-T3 CAL 0.32"</t>
  </si>
  <si>
    <t>LAMINA ALUMINIO 2024-T3 CAL 0.25"</t>
  </si>
  <si>
    <t>LA ADQUISICIÓN, INSTALACION Y PUESTA EN FUNCIONAMIENTO DE EQUIPO DE AIRE ACONDICIONADOS 60.000 BTU</t>
  </si>
  <si>
    <t>KIT REMOCION DE REMACHES REF 53-410</t>
  </si>
  <si>
    <t>KIT PINTURA NEGRA  FS 595-27030 
MIL-PRF-85285D TYIPE 1</t>
  </si>
  <si>
    <t>KIT PINTURA GRIS MIL-PRF-85285  COLOR FS26375</t>
  </si>
  <si>
    <t>KIT PINTURA GRIS MIL-PRF-85285  COLOR FS26118</t>
  </si>
  <si>
    <t>KIT PINTURA BLANCA MIL-PRF-8528 FED-STD-595</t>
  </si>
  <si>
    <t>JUEGO DESTORNILLADORES 6 PIEZAS PRO REF 69-170</t>
  </si>
  <si>
    <t>JUEGO DE DESTORNILLADORES X 7 UNIDADES</t>
  </si>
  <si>
    <t>JABONES PEQUEÑOS TIPO HOTEL ( PAQUETE X 25 UND )</t>
  </si>
  <si>
    <t>JABON LAVADO INYECTORES PWC11-013, PWC11-049, BRANSON MC-3</t>
  </si>
  <si>
    <t>JABON DE PERRO</t>
  </si>
  <si>
    <t>INYECTORES QSB</t>
  </si>
  <si>
    <t>INYECTOLOGIA</t>
  </si>
  <si>
    <t>INHIBIDOR DE CORROSIÓN EN AEROSOL 16 OZ</t>
  </si>
  <si>
    <t>IMPUESTO PREDIAL GACAS</t>
  </si>
  <si>
    <t>IMAGENOLOGIA</t>
  </si>
  <si>
    <t xml:space="preserve">HORNO INDUSTRIAL </t>
  </si>
  <si>
    <t>HERRAMIENTAS, REPUESTOS Y MATERIALES PARA  EL MANTENIMIENTO DE LOS CUARTOS FRÍOS, CUARTOS DE CONSERVACIÓN Y AIRES ACONDICIONADOS DE LA UNIDAD</t>
  </si>
  <si>
    <t>GUANTES DE NITRILO VERDE DE 18” DE LARGO Y 0.022” DE ESPESOR - TALLAS 9 Y 10</t>
  </si>
  <si>
    <t>FRASCO RECOLECTOR ACEITE CON TAPA  ROSCA Y CONTRATAPA DE 10CM3</t>
  </si>
  <si>
    <t>EXTRACTOR DE TORNILLOS REF 96380</t>
  </si>
  <si>
    <t>EXTIRPACIÓN ADANALES</t>
  </si>
  <si>
    <t>EXÁMENES DE LABORATORIO</t>
  </si>
  <si>
    <t>ESPATULA  PLASTICA DE 2"</t>
  </si>
  <si>
    <t>ESPATULA  PLASTICA DE 1"</t>
  </si>
  <si>
    <t>ESCOBA INCLINADA CERDA MEDIANA</t>
  </si>
  <si>
    <t>ESCOBA DE CERDA MEDIANA</t>
  </si>
  <si>
    <t>ENJUAGUE BUCAL</t>
  </si>
  <si>
    <t>EL SUMINISTRO DE MATERIALES DE CONSTRUCCION PARA EL GRUPO AEREO DEL CASANARE HASTA AGOTAR EL PRESUPUESTO OFICIAL ASIGNADO</t>
  </si>
  <si>
    <t>EL SERVICIO DE RESTAURANTE Y CAFETERIA PARA CUBRIR LAS ACTIVIDADES PROTOCOLARIAS DEL GACAS</t>
  </si>
  <si>
    <t>EL MANTENIMIENTO PREVENTIVO, CORRECTIVO Y RECUPERATIVO A TODO COSTO DE LOS VEHICULOS DEL GACAS.</t>
  </si>
  <si>
    <t>EL MANTENIMIENTO PREVENTIVO, CORRECTIVO Y RECUPERATIVO A TODO COSTO DE LAS MOTOCICLETAS DEL GACAS.</t>
  </si>
  <si>
    <t xml:space="preserve">DIODE, POSITIVE </t>
  </si>
  <si>
    <t>DESTORNILLADORES DE RELOJERIA REF SGDET70</t>
  </si>
  <si>
    <t>DESTORNILLADORES DE PRECISION 7 PIEZAS REF SGDET70</t>
  </si>
  <si>
    <t>DESTAPADOR PUNTOS DE ENGRASE REF UFREE1</t>
  </si>
  <si>
    <t>DESPARASITANTE INTERNO DRONTAL</t>
  </si>
  <si>
    <t>DESPARASITANTE EXTERNO REVOLUTION EN TUBOS</t>
  </si>
  <si>
    <t>DESPARASITANTE EXTERNO AMITRAZ</t>
  </si>
  <si>
    <t>DESPARASITANTE EXTERNO ADVANTIX</t>
  </si>
  <si>
    <t>DESINFECTANTE YODOPOVIDONA</t>
  </si>
  <si>
    <t xml:space="preserve">DESENGRASANTE GREEN POWER </t>
  </si>
  <si>
    <t>DELTAS PARA ANCLAJE</t>
  </si>
  <si>
    <t>CREOLINA</t>
  </si>
  <si>
    <t>CREMA FROTEX X 550 GR</t>
  </si>
  <si>
    <t>CREMA CUTAMYCON</t>
  </si>
  <si>
    <t>CORTACETOS DE ALTURA</t>
  </si>
  <si>
    <t>CORTA UÑAS PARA CANINO</t>
  </si>
  <si>
    <t>CORE BOMBA DE INYECCION</t>
  </si>
  <si>
    <t>CONSULTA GENERAL ( FRECUENCIA CARDIACA, FRECUENCIA RESPIRATORIA, PULSO, TIEMPO DE LLENADO CAPILAR, COLOR DE LAS MUCOSAS, INSPECCIÓN VISUAL GENERAL</t>
  </si>
  <si>
    <t>CINTA VERDE DE ENMASCARAR  2"</t>
  </si>
  <si>
    <t>CINTA VERDE DE ENMASCARAR  1/2"</t>
  </si>
  <si>
    <t>CINTA VERDE DE ENMASCARAR  1"</t>
  </si>
  <si>
    <t>CINTA TEFLON 1/2</t>
  </si>
  <si>
    <t>CINTA PARA IMPRESORA DE TARJETAS INTELIGENTES</t>
  </si>
  <si>
    <t xml:space="preserve">CINTA DE TELA 3M GRIS REF 6969 </t>
  </si>
  <si>
    <t xml:space="preserve">CINTA ADHESIVA TRANSPARENTE DE 2" </t>
  </si>
  <si>
    <t>CINTA ADHESIVA DE ALTA VELOCIDAD REF 231 - PRESENTACION  2 IN X 60 YDS</t>
  </si>
  <si>
    <t>CERTIFICACION REDES DE GAS INSTALACIONES GACAS</t>
  </si>
  <si>
    <t>CEPILLOS PARA PAREDES</t>
  </si>
  <si>
    <t>CEPILLO ERGONOMICO PARA PEINAR CANINO</t>
  </si>
  <si>
    <t>CEPILLO BRONCE  KIT 3 PIEZAS</t>
  </si>
  <si>
    <t>CAUTIN GAS BUTANO REF YAS22A</t>
  </si>
  <si>
    <t>CARRO DE TRANSPORTE ELEMENTOS ASEO</t>
  </si>
  <si>
    <t>CANECA BASURA DE  110 LTS</t>
  </si>
  <si>
    <t>CAMARA FOTOGRAFICA</t>
  </si>
  <si>
    <t>CALIBRAR DE PESION DE AIRE REF YA258</t>
  </si>
  <si>
    <t>CALIBRADOR DE GALGAS EN PULGADAS REF FB-326B</t>
  </si>
  <si>
    <t>CAJAS DE CARTÓN 80CMX80CMX80CM</t>
  </si>
  <si>
    <t>CAJAS DE CARTÓN  40CMX40CMX40CM</t>
  </si>
  <si>
    <t>CAJAS DE CARTÓN  20CMX15CMX15CM</t>
  </si>
  <si>
    <t>CAJA ORGANIZADORA PLASTICA HERMETICA PARA LA COMIDA DEL SEMOVIENTE CANINO 65 LITROS</t>
  </si>
  <si>
    <t>BROCHA NYLON 2"</t>
  </si>
  <si>
    <t>BROCHA NYLON 1"</t>
  </si>
  <si>
    <t>BROCA DE COBALTO DE 5/32¨</t>
  </si>
  <si>
    <t>BROCA DE COBALTO DE 3/32¨</t>
  </si>
  <si>
    <t>BROCA DE COBALTO DE 3/16¨</t>
  </si>
  <si>
    <t>BROCA DE COBALTO DE 1/8¨</t>
  </si>
  <si>
    <t>BRIDA PLASTICA 200 MM</t>
  </si>
  <si>
    <t>BRIDA PLASTICA 100 MM</t>
  </si>
  <si>
    <t>BRIDA PLASTICA  370 MM</t>
  </si>
  <si>
    <t>BOMBA DE INYECCION</t>
  </si>
  <si>
    <t>BOLSAS PLÁSTICAS AUTOSELLADO 20 X 25 CM</t>
  </si>
  <si>
    <t>BOLSAS PLÁSTICAS AUTOSELLADO 12 X 25 CM</t>
  </si>
  <si>
    <t xml:space="preserve">BATERIAS ALCALINAS AA PARA VISORES NOCTURNOS Y TERMICOS </t>
  </si>
  <si>
    <t>BATERÍA  AA X PAR ALKALINA ENERGIZER</t>
  </si>
  <si>
    <t xml:space="preserve">BANDERAS </t>
  </si>
  <si>
    <t>BALDE CONSTRUCCIÓN  INTERGRIFOS</t>
  </si>
  <si>
    <t>BALANZA MECANICA TRIPLE BRAZO CON JUEGO DE PESAS REF MB-2610</t>
  </si>
  <si>
    <t>AUXILIO DE MARCHA Y TRANSPORTE POR CARRETERA  PERSONAL DE SOLDADOS PLANILLA 3</t>
  </si>
  <si>
    <t>AUXILIO DE MARCHA Y TRANSPORTE POR CARRETERA  PERSONAL DE SOLDADOS PLANILLA 2</t>
  </si>
  <si>
    <t>AUXILIO DE MARCHA Y TRANSPORTE POR CARRETERA  PERSONAL DE SOLDADOS PLANILLA 1</t>
  </si>
  <si>
    <t>ATOMIZADOR PLÁSTICO MULTIUSO 400ML</t>
  </si>
  <si>
    <t>ASTAS</t>
  </si>
  <si>
    <t>APLICADOR DE PINTURA REF BF105</t>
  </si>
  <si>
    <t>ANTICONGELANTE TKS- FLUID  DTD406B</t>
  </si>
  <si>
    <t>ALODINE PASIVADOR CORROSIÓN P/N 5700 DESOXIDANTE</t>
  </si>
  <si>
    <t>ALICATE DE CORTE U CORTAFRIO</t>
  </si>
  <si>
    <t>ALICATE AISLADO</t>
  </si>
  <si>
    <t>ALCOHOL ISOPROPILICO  (DEL 70 A 90% DE CONCENTRACIÓN)</t>
  </si>
  <si>
    <t xml:space="preserve">ALCOHOL DESNATURALIZADO </t>
  </si>
  <si>
    <t>ALAMBRE DE FRENADO CAL  0.40 AERONAUTICO</t>
  </si>
  <si>
    <t xml:space="preserve">ALAMBRE DE FRENADO CAL  0.32 AERONAUTICO </t>
  </si>
  <si>
    <t xml:space="preserve">ALAMBRE DE FRENADO CAL  0.25 AERONAUTICO </t>
  </si>
  <si>
    <t>AGUA DESMINERALIZADA PARA BATERIA - TAMAÑO 750 CM 3</t>
  </si>
  <si>
    <t>AEROGRAFO TRABAJO INDUSTRIAL 600 CC</t>
  </si>
  <si>
    <t>ADQUISICION DE MATERIALES ELECTRICOS PARA EL GRUPO AEREO DEL CASANARE HASTA AGOTAR EL PRESUPUESTO OFICIAL ASIGNADO.</t>
  </si>
  <si>
    <t>ADHESIVO EN AEROSOL MULTIPROPÓSITO - PRESENTACION 400 ML</t>
  </si>
  <si>
    <t>ADECUACIÓN Y AMPLIACIÓN DEL CASINO, GIMNASIO Y BAR PARA OFICIALES Y SUBOFICIALES DEL GACAS</t>
  </si>
  <si>
    <t xml:space="preserve"> PRIMER PARA AVIACION  AEROSOL VERDE DE 400 ML</t>
  </si>
  <si>
    <t>CUMPLIMIENTO RESOLUCIÓN CORPORINOQUIA</t>
  </si>
  <si>
    <t xml:space="preserve">ALICATE DIELECTRICO -  GAORI </t>
  </si>
  <si>
    <t xml:space="preserve">CORTAVIDRIOS TOYO - GAORI </t>
  </si>
  <si>
    <t xml:space="preserve">CAJA DE HERRAMIENTAS METALICA CON BANDEJA PLEGABLE -  GAORI </t>
  </si>
  <si>
    <t xml:space="preserve">FLEXOMETRO DE 6M - GAORI </t>
  </si>
  <si>
    <t xml:space="preserve">REMACHADORA CABEZA GIRATORIA -  GAORI </t>
  </si>
  <si>
    <t xml:space="preserve">CORTATUBOS PVC RIDGID PC 1375 -  GAORI </t>
  </si>
  <si>
    <t xml:space="preserve">DOBLATUBO CAPACIDAD HASTA 1 " USO INDUSTRIAL TUBERIA DE COBRE. -  GAORI </t>
  </si>
  <si>
    <t xml:space="preserve">BOQUILLA ADAPTADORA PARA SERVICIO DE A/C AUTOMOTRIZ - GAORI </t>
  </si>
  <si>
    <t>LINTERNA RECARGABLE DE MANO - RADAR</t>
  </si>
  <si>
    <t>LINTERNA RECARGABLE PARA CABEZA - RADAR</t>
  </si>
  <si>
    <t>ESPEJO RETRACTIL - RADAR</t>
  </si>
  <si>
    <t>GRASERA MANUAL - RADAR</t>
  </si>
  <si>
    <t>KIT DE HERRAMIENTAS DE SOLDADURA PORTÁTIL DE GAS BUTANO - RADAR</t>
  </si>
  <si>
    <t>PISTOLA DE CALOR - RADAR</t>
  </si>
  <si>
    <t>TIMING INDICATOR EASTERN TECHNOLOGY CORPORATION   P/N E25 - ESTEC</t>
  </si>
  <si>
    <t>KIT REPARACION ELECTRICA DMC  P/N DMC286-02 - ESTEC</t>
  </si>
  <si>
    <t>SPARK PLUG TEST UNIT CHAMPION AEROSPACE  P/N CT475AV - ESTEC</t>
  </si>
  <si>
    <t>GAP GAUGE PARA BUJIAS CHAMPION AEROSPACE  P/N CT450 -  ESTEC</t>
  </si>
  <si>
    <t>MAGOHMETER DE CAPACIDAD 500 A 1000 VOLT  P/N FLUKE 1507DIGITAL  - ESTEC</t>
  </si>
  <si>
    <t>START PAC TROLLEY (SOPORTE TRANSPORTE) - ESTEC</t>
  </si>
  <si>
    <t>GATO PARA AVION, BOGERT AVIATION AERO JACK KIT P/N 12-02096 - ESTEC</t>
  </si>
  <si>
    <t>PROBADOR DE CABLES DE ALTA PARA MAGNETOS, HIGH VOLTAGE CABLE TESTER P/N E5 DE EASTERN TECHNOLOGY CORPORATION - ESTEC</t>
  </si>
  <si>
    <t>CARGADOR PARA BATERIAS DE 24 VOLT SNAPON - ESTEC</t>
  </si>
  <si>
    <t>TANQUE PARA DRENAR ACEITE DE MOTOR SNAPON   N/P YA743 - ESTEC</t>
  </si>
  <si>
    <t>BANDEJA PANADERIA 51X38X2,5</t>
  </si>
  <si>
    <t>COLADOR METALICO</t>
  </si>
  <si>
    <t xml:space="preserve">COLADOR PLASTICO </t>
  </si>
  <si>
    <t>COPA  PARA AGUA</t>
  </si>
  <si>
    <t xml:space="preserve">COPA PARA VINO </t>
  </si>
  <si>
    <t>CUCHARON  8 ONZ REGULAR</t>
  </si>
  <si>
    <t xml:space="preserve">CUCHARON PARA SOPA </t>
  </si>
  <si>
    <t>CUCHILLO GRANDE COCINA PROF TRAMONTINA</t>
  </si>
  <si>
    <t>CUCHILLO HACHUELA PROF TRAMONTINA</t>
  </si>
  <si>
    <t>CUCHILLO MEDIANO COCINA PROF TRAMONTINA</t>
  </si>
  <si>
    <t>CUCHILLO PEQUEÑO COCINA PROF TRAMONTINA</t>
  </si>
  <si>
    <t>ESCURRIDOR METALICO</t>
  </si>
  <si>
    <t>ESPATULA ALTA TEMPERATURA 35CM</t>
  </si>
  <si>
    <t>ESPATULA DE COCINA ACERO</t>
  </si>
  <si>
    <t>HORNO DOS CAMARAS</t>
  </si>
  <si>
    <t>JARRA DE VIDRIO</t>
  </si>
  <si>
    <t>JARRA AMERICANA 8 LTS</t>
  </si>
  <si>
    <t>JARRAS DE ACERO INOXIDABLE</t>
  </si>
  <si>
    <t xml:space="preserve">OLLA TIPO INDIO GRANDE </t>
  </si>
  <si>
    <t>PLATO CHOCOLATERO</t>
  </si>
  <si>
    <t>MAQUINA DE HACER HIELO</t>
  </si>
  <si>
    <t>EXPRIMIDOR</t>
  </si>
  <si>
    <t>PINZA GRANDE</t>
  </si>
  <si>
    <t>PINZA PEQUEÑA</t>
  </si>
  <si>
    <t>SALEROS</t>
  </si>
  <si>
    <t>SALSERAS</t>
  </si>
  <si>
    <t>SERVILLETEROS PLASTICOS</t>
  </si>
  <si>
    <t>TABLA ACRILICA PEQUEÑA</t>
  </si>
  <si>
    <t>TIJERAS PARA PORCIONAR POLLO</t>
  </si>
  <si>
    <t xml:space="preserve">PLATO HONDO S/ALA </t>
  </si>
  <si>
    <t>PLATO PANDO BASE 26,5 CM</t>
  </si>
  <si>
    <t>PLATO PANDO ESTANDAR 22,5</t>
  </si>
  <si>
    <t>POCILLO CHOCOLATERO</t>
  </si>
  <si>
    <t>PROCESADOR DE VEGETALES INDUSTRIAL 1/2 HP. 4 DISCOS</t>
  </si>
  <si>
    <t xml:space="preserve">EQUIPO DE CAFETERIA - HORNO MICRO-ONDAS - GAORI </t>
  </si>
  <si>
    <t xml:space="preserve">EQUIPO DE CAFETERIA - NEVERA MINI BAR -  GAORI </t>
  </si>
  <si>
    <t>ADICIÓN PRESUPUESTAL CON SALDOS DE APROPIACIÓN</t>
  </si>
  <si>
    <t xml:space="preserve">PULIDORA 4 1/2" VELOCIDAD 11000 RPM USO INTENSIVO - GAORI </t>
  </si>
  <si>
    <t>TALADRO ATORNILLADOR INALAMBRICO  DE 1/2" POTENCIA DE 18 VOL USO CONTINUO. -  GAORI</t>
  </si>
  <si>
    <t xml:space="preserve">LIJADORA ORBITAL POTENCIA 260W USO INTENSIVO - GAORI </t>
  </si>
  <si>
    <t xml:space="preserve">BOMBA CENTRIFUGA DE 1 HP CAUDAL MAXIMO  215 LITROS POR MINUTO 3450 RPM SUCCION Y DESCARGA EN 1" - GAORI </t>
  </si>
  <si>
    <t>COMPRESOR NO LUBRICADO  PRESION 200 PSI CAPACIDAD 15 GALONES - GAORI</t>
  </si>
  <si>
    <t>BOMBAS PARA PLANTA DE AGUA 5 HP 3,7KW TRES FASES 60 HZ - RADAR</t>
  </si>
  <si>
    <t>CRONOMETRO</t>
  </si>
  <si>
    <t xml:space="preserve">ESCANER  AUTOMOTRIZ - GAORI </t>
  </si>
  <si>
    <t xml:space="preserve">CARGADOR DE BATERIAS - GAORI </t>
  </si>
  <si>
    <t xml:space="preserve">BASCULA - GAORI </t>
  </si>
  <si>
    <t xml:space="preserve">LUZ DE EMERGENCIA RECARGABLE 60 LEDS - RADAR </t>
  </si>
  <si>
    <t xml:space="preserve">AIRE ACONDICIONADO 12000 BTU TIPO INVERTER MINI SPLIT - RADAR </t>
  </si>
  <si>
    <t>AIRE ACONDICIONADO 18000 BTU TIPO INVERTER MINI SPLIT - RADAR</t>
  </si>
  <si>
    <t>AIRE ACONDICIONADO 24000 BTU TIPO INVERTER MINI SPLIT - RADAR</t>
  </si>
  <si>
    <t>LINTERNA PARA PARQUEO DE AERONAVES JUEGO X 2 - ESTEC</t>
  </si>
  <si>
    <t xml:space="preserve">OTRAS COMPRAS DE EQUIPO - TARAS - GAORI </t>
  </si>
  <si>
    <t xml:space="preserve">OTRAS COMPRA DE EQUIPO - AIRES ACONDICIONADOS - GAORI </t>
  </si>
  <si>
    <t>ADQUISICÓN AIRES ACONDICIONADOS CON SOBRANTES DE APROPIACIÓN</t>
  </si>
  <si>
    <t xml:space="preserve">ESCALERA DE TIJERA DE 6 PASOS EN ALUMINIO -  GAORI </t>
  </si>
  <si>
    <t>BANCO DE TRABAJO UNIDAD ESTANDAR  P/N 777X161 - ESTEC</t>
  </si>
  <si>
    <t>MALETIN BOTIQUIN PRIMEROS AUXILIOS TIPO C</t>
  </si>
  <si>
    <t>MALETIN BOTIQUIN PRIMEROS AUXILIOS TIPO A</t>
  </si>
  <si>
    <t>KIT AMBIENTAL MULTIPROPOSITO</t>
  </si>
  <si>
    <t>DESCENDEDOR PARA CUERDA DE RESCATE Y TSA</t>
  </si>
  <si>
    <t>ASCENDEDOR PARA CUERDA DE RESCATE Y TSA</t>
  </si>
  <si>
    <t>FRENO ARRESTADOR PARA CUERDA DE RESCATE Y TSA</t>
  </si>
  <si>
    <t>KIT LINEA DE VIDA HORIZONTAL CINTA</t>
  </si>
  <si>
    <t>KIT LINEA DE VIDA VERTICAL EN CUERDA</t>
  </si>
  <si>
    <t>CUERDA SEMIESTATICA</t>
  </si>
  <si>
    <t>ANCLAJE DIELECTRICO GRADUABLE</t>
  </si>
  <si>
    <t>ANILLO EN REATA ESTROBO</t>
  </si>
  <si>
    <t>MALLA DE CARGA BOTES ZODIAC</t>
  </si>
  <si>
    <t xml:space="preserve">PENETRANTE AFLOJADOR  5-56 </t>
  </si>
  <si>
    <t>WD40 (AEROSOL)8 ONZ</t>
  </si>
  <si>
    <t>ACEITE HIDRAULICO ISO VG 68</t>
  </si>
  <si>
    <t>LIQUIDO DE FRENOS DOT 3</t>
  </si>
  <si>
    <t xml:space="preserve">LIMPIADOR DE FRENOS </t>
  </si>
  <si>
    <t>ACEITE LUBRICANTE 15W-40 LUBRIGRAS X PRESENTACION EN QT</t>
  </si>
  <si>
    <t>HERBICIDA TORDON (SOLO MATA MALESA Y MANTIENE EL CESPED Y ARBOLES FRUTALES) RADAR</t>
  </si>
  <si>
    <t>HERBICIDA  ROUND UP (ELIMINA CESPED Y MALESA) - RADAR</t>
  </si>
  <si>
    <t xml:space="preserve">GUANTES DE CIRUGÍA X CAJA 100 UNIDADES - GAORI </t>
  </si>
  <si>
    <t xml:space="preserve">KIT PRODUCTOS DE SERVICIO MEDICO DE URGENCIAS Y CAMPO PARA BOTIQUINES (INSUMOS) - GAORI </t>
  </si>
  <si>
    <t>GAS REFRIGERANTE R 22 16.6 KG FREON X 30 LIBRAS F22 X 30D</t>
  </si>
  <si>
    <t>GAS MAPP 14.1 ONZAS 25 LIBRAS  400 GRAMOS</t>
  </si>
  <si>
    <t>GAS R410A X 25 LIBRAS</t>
  </si>
  <si>
    <t>GAS REFRIGERANTE R 134A X 30 LIBRAS NEVERAS</t>
  </si>
  <si>
    <t>GAS REFRIGERANTE 404 A</t>
  </si>
  <si>
    <t>GAS REFRIGERANTE HCFC-1416 X 30 LIBRAS  X13,6KG AGENTE LIMPIADOR</t>
  </si>
  <si>
    <t>SPRAY LIMPIADOR DE CONTACTO ELECTRICOS (AIRES ACONDICIONADOS)</t>
  </si>
  <si>
    <t>ACIDO PARA SERPENTINES EVAPORADORES( LIQUIDO PARA LIMPIEZA AIRES ACONDICIOANDOS)</t>
  </si>
  <si>
    <t xml:space="preserve">INSUMOS QUIMICOS TRATAMIENTO DE AGUA. </t>
  </si>
  <si>
    <t>INSUMOS QUIMICOS - OXIGENO INDUSTRIAL</t>
  </si>
  <si>
    <t>INSUMOS QUIMICOS - NITROGENO INDUSTRIAL</t>
  </si>
  <si>
    <t>TONER TYPE 2120D/2522/5627 - ARES</t>
  </si>
  <si>
    <t>TONER IMPRESORA  LEXMARK T654DN - ARES</t>
  </si>
  <si>
    <t>AMBIENTADOR EN SPRAY</t>
  </si>
  <si>
    <t>BALDE PLASTICO 12 LTS</t>
  </si>
  <si>
    <t xml:space="preserve">BLANQUEADOR  </t>
  </si>
  <si>
    <t>BOLSA PARA DESECHOS HOSPITALARIOS ROJA</t>
  </si>
  <si>
    <t>BOLSA PARA RECICLAJE</t>
  </si>
  <si>
    <t>CEPILLO PARA LAVAR PISOS</t>
  </si>
  <si>
    <t>CEPILLO PARA SANITARIO</t>
  </si>
  <si>
    <t>DETERGENTE EN POLVO</t>
  </si>
  <si>
    <t>ESCOBA DE CERDA SUAVE</t>
  </si>
  <si>
    <t>ESPONJA</t>
  </si>
  <si>
    <t xml:space="preserve">GUANTES CAL 25 </t>
  </si>
  <si>
    <t>JABON DE MANOS LIQUIDO</t>
  </si>
  <si>
    <t>JABON DESENGRASANTE INDUSTRIAL LIQUIDO CON DOSIFICADOR X 1000 CC</t>
  </si>
  <si>
    <t>LIMPIA VIDRIO LIQUIDO CON PISTOLA</t>
  </si>
  <si>
    <t>LIMPIADOR PARA PISOS</t>
  </si>
  <si>
    <t>PAÑO ABSORBENTE DE TELA</t>
  </si>
  <si>
    <t>PAPEL HIGIENICO DOBLE HOJA X 24</t>
  </si>
  <si>
    <t>PAPELERA PLASTICA 20LT</t>
  </si>
  <si>
    <t>PAÑOS DESECHABLES INDUSTRIAL X80 (WYPALL)</t>
  </si>
  <si>
    <t>AMBIENTADOR EN SPRAY PARA VEHICULO</t>
  </si>
  <si>
    <t>BAYETILLA BLANCA</t>
  </si>
  <si>
    <t>BOLSA POLIETILENO 80 X 100 CALIBRE 1,8 NEGRA</t>
  </si>
  <si>
    <t>CEPILLO CARRETERO</t>
  </si>
  <si>
    <t>CEPILLO DE LAVAR</t>
  </si>
  <si>
    <t>CHAMPU DESENGRASANTE PARA VEHICULO</t>
  </si>
  <si>
    <t>DESINFECTANTE PARA PISO</t>
  </si>
  <si>
    <t>LIMPIA TELARAÑA</t>
  </si>
  <si>
    <t>PAPELERA PLASTICA</t>
  </si>
  <si>
    <t xml:space="preserve">PLASTICO VINIPEL </t>
  </si>
  <si>
    <t>RASTRILLOS METALICOS</t>
  </si>
  <si>
    <t>TOALLA DE MANOS DESECHABLE</t>
  </si>
  <si>
    <t>GEL DESENGRASANTE Y LIMPIADOR DE MANOS PARA TRABAJO PESADO- HEAVY DUTY GREEN POWER</t>
  </si>
  <si>
    <t xml:space="preserve">JABON PARA LAVADO AERONAVES  CANECAS DE 55 GL      P/N MIL-PRF-85570 TIPO II  </t>
  </si>
  <si>
    <t>GUANTES DE NITRILO  X CAJA</t>
  </si>
  <si>
    <t>B &amp; B  CANECA X 5 GALONES</t>
  </si>
  <si>
    <t>LIMPIA CARLINGAS PRIST</t>
  </si>
  <si>
    <t xml:space="preserve">PRODCUTOS DE ASEO Y LIMPIEZA TRANSEUNTES - GAOIR </t>
  </si>
  <si>
    <t>ALIMENTACION GROIC FT-ARES</t>
  </si>
  <si>
    <t xml:space="preserve">MANTENIMIENTO AOJAMIENTO AFA </t>
  </si>
  <si>
    <t xml:space="preserve">MANTENIMIENTO Y OPERACIÓN MENSUAL PLANTA DE TRATAMIENTO DE AGUA RESIDUAL GAORI. </t>
  </si>
  <si>
    <t>MANTENIMIENTO Y OPERACIÓN PLANTA DE TRATAMIENTO DE AGUA POTABLE</t>
  </si>
  <si>
    <t>MANTENIMIENTO SISTEMAS DE PURIFICACION DE AGUA</t>
  </si>
  <si>
    <t>AUTOMATIZACION PTAP</t>
  </si>
  <si>
    <t>MANTENIMIENTO DE EMBOTELLADORA</t>
  </si>
  <si>
    <t>MANTENIMIENTO DE PISCINA</t>
  </si>
  <si>
    <t>MANTENIMIENTO INSTALACIONES ESTABLECIMIENTO DE SANIDAD</t>
  </si>
  <si>
    <t>MANTENIMIENTO PLANTA DE AGUA  POTABLE - ARES</t>
  </si>
  <si>
    <t>MANTENIMIENTO PLANTA DE AGUA  RESIDUAL - ARES</t>
  </si>
  <si>
    <t>MANTENIMIENTO INSTALACIONES - RADAR</t>
  </si>
  <si>
    <t>MANTENIMIENTO SISTEMA CROMOGLASS, TRAMPAS DE GRASA Y POZOS SEPTICOS - RADAR</t>
  </si>
  <si>
    <t>MANTENIMIENTO Y LIMPEZA 02 TANQUES DE COMBUSTIBLE ACPM DE 5000 GLN Y PISCINA TRAMPA DE GRASAS - RADAR</t>
  </si>
  <si>
    <t>MANTENIMIENTO PLANTA DE AGUA - RADAR</t>
  </si>
  <si>
    <t xml:space="preserve">MANTENIMIENTO A TODO COSTO PLANTA DE TRATAMIENTO DE AGUAS RESIDUALES BRAVO </t>
  </si>
  <si>
    <t>MANTENIMIENTO Y OPERACIÓN A TODO COSTO DE LA PLANTA DE TRATAMIENTO DE LIXIGIADOS DEL RELLENO SANITARIO</t>
  </si>
  <si>
    <t>MANTENIMIENTO DE LA ESTACIÓN DE BOMBEO DE AGUAS RESIDUALES DE BOMBEROS RELLENO SANITARIO</t>
  </si>
  <si>
    <t>MANTENIMIENTO MAYOR SISTEMA COMBUSTIBLES AVIACIÓN UNIDADES AÉREAS ESTEC</t>
  </si>
  <si>
    <t xml:space="preserve">MANTENIMIENTO PREVENTIVO Y CORRECTIVO DE VIDEO BEANS - GAORI </t>
  </si>
  <si>
    <t>MANTENIMIENTO PARQUE AUTOMOTOR GAORI</t>
  </si>
  <si>
    <t xml:space="preserve">MANTENIMIENTO AMBULANCIA - SANIDAD </t>
  </si>
  <si>
    <t>MANTENIEMIENTO DE BOTES ZODIAC - ARES</t>
  </si>
  <si>
    <t>MANTENIMIENTO PREVENTIVO Y CORRECTIVO A TODO COSTO PARA LOS VEHÍCULOS Y MOTOCICLETAS DE LA FT- ARES</t>
  </si>
  <si>
    <t>MANTENIMIENTO CAMIONETA 4X4 FORD SUPER DUTY - RADAR</t>
  </si>
  <si>
    <t>MANTENIMIENTO MONTACARGA - RADAR</t>
  </si>
  <si>
    <t xml:space="preserve">MANTENIMIENTO ANUAL MONTACARGA - ESTEC </t>
  </si>
  <si>
    <t xml:space="preserve">MANTENIMIENTO ANUAL LEVANTABOMBAS MJ1B   7447787 - ESTEC </t>
  </si>
  <si>
    <t>MANTENIMIENTO REMOLCADOR AERONAVES 40000LBS      AMD-0513 - ESTEC</t>
  </si>
  <si>
    <t>MANTENIMIENTO REMOLCADOR AERONAVES 40000LBS     AMD-0537 - ESTEC</t>
  </si>
  <si>
    <t>MANTENIMIENTO REMOLCADOR AERONAVES 6000 LBS      AMD-0570 - ESTEC</t>
  </si>
  <si>
    <t>TX GATOR  SN: 091310  MODELO 050243  - ESTEC</t>
  </si>
  <si>
    <t xml:space="preserve">RANGER DIESEL CREW  POLARIS MODELO 4XAWH90D8C-255294  - ESTEC </t>
  </si>
  <si>
    <t>MANNTO BARRACA ARES</t>
  </si>
  <si>
    <t xml:space="preserve">MANTENIMIENTO PLANTAS ELECTRICAS PRINCIPALES CATERPILLAR - GAORI </t>
  </si>
  <si>
    <t>MANTENIMIENTO OVERHALL PLANTAS ELECTRICAS  C-18 CATERPILLAR - GAORI</t>
  </si>
  <si>
    <t xml:space="preserve">MANTENIMIENTO PLANTAS ELECTRICAS REMOTAS - ARES </t>
  </si>
  <si>
    <t>MANTENIMIENTO PLANTA AUXILIAR HOBART 28 VDC-115VAC AMD- 0205 -  ESTEC</t>
  </si>
  <si>
    <t xml:space="preserve">MANTENIMIENTO PLANTA AUXILIAR 28VDC  AMD-0116 - ESTEC </t>
  </si>
  <si>
    <t>MANTENIMIENTO PLANTA AUXILIAR 115 VAC / 28 VDC 60KVA    AMD-0172 - ESTEC</t>
  </si>
  <si>
    <t>MANTENIMIENTO PLANTA AUXILIAR 115 VAC / 28 VDC 60KVA    AMD-0204 - ESTEC</t>
  </si>
  <si>
    <t>PASAJES SOLDADOS GAORI</t>
  </si>
  <si>
    <t>ATP (125 MG/100 ML), VITAMINA B12 (50 MG/100 ML), POTASIO ASPARTATO (1000 MG/100 ML), MAGNESIO ASPARTATO (1500 MG/100 ML) Y SODIO SELENITO (100 MG/100 ML) EN SOLUCIÓN INYECTABLE X 50 ML (ESTIMULANTE ENÉRGICO Y MUSCULAR).</t>
  </si>
  <si>
    <t>AMPICILINA TRIHIDRATO FRASCO DE 100 MG/ML POR 80 ML</t>
  </si>
  <si>
    <t>BAÑO SECO PARA CANINOS POR 100 G</t>
  </si>
  <si>
    <t>SULFAMETAZINA SÓDICA 250 MG, EXCIPIENTES C.S.P 1 ML FRASCO POR 50 ML.</t>
  </si>
  <si>
    <t>TABLETA A BASE DE FURALANER 136.4 MG EXCIPIENTES 1 GR, CAJA DE CARTÓN CON 1 BLÍSTER DE ALUMINIO SELLADO CON HOJA FINA DE ALUMINIO LAMINADO QUE CONTIENE 1  TABLETA MASTICABLE.</t>
  </si>
  <si>
    <t xml:space="preserve">IMIDACLOPRID 100 MG / ML PERMETRINA 500 MG / ML EXCIPIENTES: BUTILHIDROXITOLUENO (E321) 1,0 MG / ML PIPETA PARA PERROS DE  10 A 25 KG </t>
  </si>
  <si>
    <t>CUTAMICON  TUBO EN CREMA X 35 GR</t>
  </si>
  <si>
    <t>PULGUICIDA AMBIENTAL SPRAY CYFLUTHRIN 0,04% PIRIPROXIFEN 0,05 % PROPELENTES C.S.P. 100 % SPRAY POR 300 ML</t>
  </si>
  <si>
    <t>ANTIHEMORRÁGICO, ETAMSILATO (CICLONAMIDA), 125 MG. EXCIPIENTES CSP, 1 ML FRASCO POR 10 ML</t>
  </si>
  <si>
    <t>TALCOS  DESODORANTE PERMETRINA 1.00 % IRGASAN DP 300 0.50 % BUTÓXIDO DE PIPERONILO 1.50 % TALQUERA POR 100 GRAMOS.</t>
  </si>
  <si>
    <t>CEFALEXINA 500 MG CAJA POR 5 BLISTER CON 10 COMPRIMIDOS CADA UNO.</t>
  </si>
  <si>
    <t>FLUNIXÍN MEGLUMINE 50 MG FRASCO POR 50 ML</t>
  </si>
  <si>
    <t>MELOXICAM AL 0.15% SUSPENSION ORAL FRASCO GOTERO POR 10 ML</t>
  </si>
  <si>
    <t>DIPIRONA SODICA 500 MG/ML FRASCO DE VIDRIO POR 20 ML</t>
  </si>
  <si>
    <t>ANTIDIARREICO CON PROTECTORES Y SUAVIZANTES DE LA MUCOSA ESTREPTOMICINA SULFATO 380 MG CAOLÍN 7.500 MG PECTINA 674 MG GEL DE HIDRÓXIDO DE ALUMINIO 1.050 MG EXCIPIENTES, C.S.P 10 MG SOBRE POR 20 G, CAJA POR 10 SOBRES.</t>
  </si>
  <si>
    <t>ANTIDIARREICO Y ANTIBACTERIANO SULFAGUANIDINA 66 GR, CAOLIN COLOIDAL 25 GR, PECTINA 2 GR, NOVATROPINA 0.03 GR, CLORURO DE SODIO 0.28 GR CAJA DE 10 SOBRES POR 10 G</t>
  </si>
  <si>
    <t>CREMA CICATRIZANTE, SECANTE, DESINFECTANTE  Y REPELENTE ÁCIDO FÉNICO 1.5 G ÓXIDO DE ZINC 7 G ACEITE DE PINO 2 G EXCIPIENTES CSP 100 G FRASCO PLÁSTICO POR 250 ML.</t>
  </si>
  <si>
    <t>CREMA DERMATOLÓGICA CLOTRIMAZOL 1 G NEOMICINA (COMO SULFATO) 0.5 G BETAMETASONA (COMO 17 VALERATO) 0.04 G EXCIPIENTES CSP 100 G TUBO COLAPSIBLE POR 35 GR</t>
  </si>
  <si>
    <t>POMADA ANTISÉPTICA, ANTIFLOGÍSTICA, ANESTÉSICA, ASTRINGENTE Y CICATRIZANTE BENZOCAÍNA 5 G ESENCIA DE TREMENTINA 8 G FENOL 2 G ALANTOÍNA 2 G ÓXIDO DE ZINC 10 G ALCANFOR 2.5 G MENTOL 1.5 G ESENCIA DE EUCALIPTUS 1.5 G PARAFINA 3 G EXCIPIENTES CSP 100 G POTE POR  100 G.</t>
  </si>
  <si>
    <t>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t>
  </si>
  <si>
    <t>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t>
  </si>
  <si>
    <t>SOLUCIÓN ORAL ANTISEPTICA CLORHEXIDINA ACETATO 100 MG EXCIPIENTES C.S.P 100 FRASCO POR 120 ML.</t>
  </si>
  <si>
    <t>ANTIHISTAMÍNICO DE ACCIÓN SEGURA Y EFECTIVA DIFENHIDRAMINA CLORHIDRATO     25 MGFRASCO POR 50 ML.</t>
  </si>
  <si>
    <t>SHAMPU CON ALOE VERA 9.96 G POLISORBATO + ACIDOLINOLENICO+ ACIDOOLÉICO+ACIDOLINOLÉICO+ ACIDO PALMÍTICO+ACIDO ESTEÁRICO1 G PANTENOL 0.5 G EXCIPIENTES CSP100 ML FRASCO POR 250 ML</t>
  </si>
  <si>
    <t>LARVICIDA, BACTERICIDA ,CICATRIZANTE PROPOXUR 0.303  G COUMAPHOS 0.454  G SULFANILAMIDA 0.757  G EXCIPIENTESCSP 100 ML LATA DE ALUMINIO POR 300 ML</t>
  </si>
  <si>
    <t>JABON ECTOPARASITICIDA COUMAPHOS 1G JABON POR 100 GR</t>
  </si>
  <si>
    <t xml:space="preserve">ANTIHELMÍNTICO DE AMPLIO ESPECTRO PERROS GRANDES  PAMOATO DE PIRANTEL 504 MG PRAZIQUANTEL 175 MG FEBANTEL 525 MG EXCIPIENTES CSP 1 TABLETA CAJA CON 1 TABLETA                                           </t>
  </si>
  <si>
    <t xml:space="preserve">ANTIPARASITARIO DE AMPLIO ESPECTRO PERROS MEDIANOS  PAMOATO DE PIRANTEL 144 MG PRAZIQUANTEL 50 MG FEBANTEL 150 MG EXCIPIENTESCSP 1 TABLETA CAJA CON DOS TABLETAS </t>
  </si>
  <si>
    <t>YODOPOVIDONA DE CONCENTRACIÓN 100MG/ML EN SOLUCIÓN TÓPICA PARA PIEL Y MUCOSAS X 120 ML (DESINFECTANTE TÓPICO).</t>
  </si>
  <si>
    <t xml:space="preserve">TRAILLA EN REATA TUBULAR DE 1", LARGO 1.60 CM, MOSQUETÓN GIRATOTIO EN COBRE </t>
  </si>
  <si>
    <t>COLLAR FIJO EN REATA TC 1"1/4, 60 CM DE LARGO CON HEBILLA EN COBRE, OJALES EN LATON</t>
  </si>
  <si>
    <t>BOZAL TUBULAR EN LONA PARA PERRO GRANDE CON CHAPA FORJADA REATA 3/4</t>
  </si>
  <si>
    <t>ARNÉS PARA TRABAJO ELABORADO EN REATA DE 1" 1/2 CON UNA ARGOLLA DE 2"1/2 EN COBRE, CHAPA FORJADA PROTECTOR MICROPOROSA PARA PERROS CON LETRAS X ESPECIALIDAD</t>
  </si>
  <si>
    <t>CEPILLO TIPO RASTRILLO CON PUNTAS EN ACERO INOXIDABLE MANGO EN CAUCHO PARA PERRO ADULTO DE PELO CORTO CON ESTUCHE EN LONA</t>
  </si>
  <si>
    <t>COMEDERO EN ACERO INOXIDABLE PARA AGUA Y COMIDA GRANDE</t>
  </si>
  <si>
    <t>BALON DE FUTBOL</t>
  </si>
  <si>
    <t>BALON DE MICRO</t>
  </si>
  <si>
    <t>MALLAS PARA CANCHA DE FUTBOL</t>
  </si>
  <si>
    <t>MALLA PARA CANCHA DE MICRO</t>
  </si>
  <si>
    <t>MALLA PARA MESA DE PING PONG</t>
  </si>
  <si>
    <t>PARES DE RAQUETAS PARA PING PONG</t>
  </si>
  <si>
    <t>PELOTAS DE PING PONG DE MESA</t>
  </si>
  <si>
    <t>MALLA DE VOLLEY PLAYA</t>
  </si>
  <si>
    <t>SACO BOXEO</t>
  </si>
  <si>
    <t>49171602</t>
  </si>
  <si>
    <t>GUANTES BOXEO</t>
  </si>
  <si>
    <t>49171603</t>
  </si>
  <si>
    <t>KIT DE BANDAS ELASTICAS</t>
  </si>
  <si>
    <t>42251608</t>
  </si>
  <si>
    <t>49181507</t>
  </si>
  <si>
    <t>BALON DE VOLEIBOL</t>
  </si>
  <si>
    <t>EXAMENES QUIMICO DE LABORATORIO PLOMO</t>
  </si>
  <si>
    <t>EXAMENES QUIMICO DE LABORATORIO MERCURIO</t>
  </si>
  <si>
    <t>EXAMENES QUIMICO DE LABORATORIO SODIO</t>
  </si>
  <si>
    <t>EXAMENES QUIMICO DE LABORATORIO POTASIO</t>
  </si>
  <si>
    <t>EXAMENES QUIMICO DE LABORATORIO CLORO</t>
  </si>
  <si>
    <t>EXAMENES QUIMICO DE LABORATORIO CREATININA</t>
  </si>
  <si>
    <t>EXAMENES QUIMICO DE LABORATORIO PARCIAL DE ORINA</t>
  </si>
  <si>
    <t>EXAMENES QUIMICO DE LABORATORIO BUN</t>
  </si>
  <si>
    <t>EXAMENES QUIMICO DE LABORATORIO GLICEMIA</t>
  </si>
  <si>
    <t>EXAMENES QUIMICO DE LABORATORIO PERFIL LIPIDICO</t>
  </si>
  <si>
    <t>EXAMENES QUIMICO DE LABORATORIO CUADRO HEMATICO</t>
  </si>
  <si>
    <t>EXAMENES FROTIS FARINGEO COL. GRAM</t>
  </si>
  <si>
    <t>EXAMENES KOH UÑAS</t>
  </si>
  <si>
    <t>EXAMENES COPROLOGICO</t>
  </si>
  <si>
    <t>EXAMENES PARCIAL DE ORINA</t>
  </si>
  <si>
    <t>EXAMENES SEROLOGIA</t>
  </si>
  <si>
    <t>EXAMENES BACILOSCOPIA 1 MUESTRA</t>
  </si>
  <si>
    <t>SERVICIO VACUNACIÓN TETANO</t>
  </si>
  <si>
    <t>SERVICIO VACUNACIÓN INFLUENZA</t>
  </si>
  <si>
    <t>SERVICIO IMÁGENES DIAGNOSTICAS RX DE TORAX</t>
  </si>
  <si>
    <t>SERVICIO IMÁGENES DIAGNOSTICAS ELECTROCARDIOGRAMA</t>
  </si>
  <si>
    <t>SERVICIO EXAMEN MEDICO OCUPACIONAL PERIODICO</t>
  </si>
  <si>
    <t>SERVICIO EXAMEN MEDICO OCUPACIONAL PARA TRABAJO SEGURO EN ALTURAS</t>
  </si>
  <si>
    <t>EXAMEN MEDICO DE ESPIROMETRIA</t>
  </si>
  <si>
    <t>EXAMEN MEDICO DE AUDIOMETRIA</t>
  </si>
  <si>
    <t>EXAMEN MEDICO DE VISIOMETRIA</t>
  </si>
  <si>
    <t>EXAMEN MEDICO DE OPTOMETRIA</t>
  </si>
  <si>
    <t>ERRADICACION DE PLAGAS - SANIDAD</t>
  </si>
  <si>
    <t>RECARGA Y MANTENIMIENTO A EXTINTORES DEL GAORI</t>
  </si>
  <si>
    <t>SERVICIO DE ANALISIS DE AGUA</t>
  </si>
  <si>
    <t>AMARRE V.F 2019 SERVICIO DE ANALISIS DE AGUA</t>
  </si>
  <si>
    <t>AMARRE V.F 2019 FUMIGACIÓN</t>
  </si>
  <si>
    <t>ADICIÓN DIA DE LA FAMILIA CON SOBRANTES DE APROPIACIÓN</t>
  </si>
  <si>
    <t xml:space="preserve">PAGO SAYCO DERECHOS DE AUTOR </t>
  </si>
  <si>
    <t>DIA DE LA FAMILIA</t>
  </si>
  <si>
    <t>FUMIGACIÒN - ARES</t>
  </si>
  <si>
    <t>APOYO DITIN INTERNET ARES (50.570.000) - GAORI ($ 29.430.000)</t>
  </si>
  <si>
    <t>VIATICOS GAORI</t>
  </si>
  <si>
    <t>PIPETA</t>
  </si>
  <si>
    <t xml:space="preserve">PIPETA </t>
  </si>
  <si>
    <t xml:space="preserve">UNIDAD </t>
  </si>
  <si>
    <t>BASE AEREA COMANDO FUERZA AEREA (BACOF)</t>
  </si>
  <si>
    <t>COMANDO DE PERSONAL (COP)</t>
  </si>
  <si>
    <t>DIRECCION INFRAESTRUCTURA (DIFRA)</t>
  </si>
  <si>
    <t>DIRECCION LOGISTICA AERONAUTICA (DILOA)</t>
  </si>
  <si>
    <t>DIRECCION LOGISTICA DE LOS SERVICIOS (DILOS)</t>
  </si>
  <si>
    <t>FAC GESTION GENERAL</t>
  </si>
  <si>
    <t>OFICINA GOBIERNO CORPORATIVO DE TIC (GOCOP)</t>
  </si>
  <si>
    <t>SUBJEFATURA ESTADO MAYOR ESTRATEGIA Y PLANEACION</t>
  </si>
  <si>
    <t>COP - JED</t>
  </si>
  <si>
    <t>EXAMENES MEDICOS DE INCORPORACION SOLDADOS 2017</t>
  </si>
  <si>
    <t>EXAMENES MEDICOS PROCESO DE SELECCIÓN (INGRESO) Y RETIRO PERSONAL CIVIL EN CUMPLIMIENTO DE LA LEY</t>
  </si>
  <si>
    <t>SERVICIO DE CAPACITACIÓN - MAESTRIA EN DIRECCIÓN DE EMPRESAS MBA</t>
  </si>
  <si>
    <t>COP - JERLA</t>
  </si>
  <si>
    <t>EQUIPO DE RECREACION Y DEPORTES</t>
  </si>
  <si>
    <t>VEHICULOS</t>
  </si>
  <si>
    <t>COMPRESORES</t>
  </si>
  <si>
    <t>EQUIPOS DE COMUNICACIONES</t>
  </si>
  <si>
    <t>DOTACIONES</t>
  </si>
  <si>
    <t>ELEMENTOS O PRÓTESIS PARA REHABILITACIÓN O TRATAMIENTO</t>
  </si>
  <si>
    <t>MATERIALES DE RAYOS X</t>
  </si>
  <si>
    <t>MANTENIMIENTO EQUIPO COMUNICACIÓN Y COMPUTACIÓN</t>
  </si>
  <si>
    <t>EDICIÓN DE LIBROS, REVISTAS, ESCRITOS Y TRABAJOS TIPOGRÁFICOS</t>
  </si>
  <si>
    <t>SOSTENIMIENTO DE SEMOVIENTES</t>
  </si>
  <si>
    <t>SERVICIOS PARA RECLUTAMIENTO</t>
  </si>
  <si>
    <t>EQUIPO ANTIMOTIN</t>
  </si>
  <si>
    <t>MATERIALES ODONTOLOGICOS</t>
  </si>
  <si>
    <t>MUNICION</t>
  </si>
  <si>
    <t>EQUIPO DE CONSTRUCCION</t>
  </si>
  <si>
    <t>EQUIPO DE ALOJAMIENTO Y CAMPANA</t>
  </si>
  <si>
    <t>SERVICIOS PARA ESTÍMULOS</t>
  </si>
  <si>
    <t>SATELITES Y ANTENAS</t>
  </si>
  <si>
    <t>PRODUCTOS AGROFORESTALES, ABONOS Y FERTILIZANTES</t>
  </si>
  <si>
    <t>OTROS SERVICIOS PARA CAPACITACION, BIENESTAR SOCIAL Y ESTIMULOS</t>
  </si>
  <si>
    <t>CESANTÍAS</t>
  </si>
  <si>
    <t>INTERESES DE CESANTÍAS</t>
  </si>
  <si>
    <t>MEDICAMENTOS Y PRODUCTOS FARMACÉUTICOS</t>
  </si>
  <si>
    <t>IMPUESTO VEHICULOS MAZDA 2</t>
  </si>
  <si>
    <t>ADQUISICION DE LIBROS Y REVISTAS</t>
  </si>
  <si>
    <t>TELEFONÍA MÓVIL CELULAR</t>
  </si>
  <si>
    <t>GASTOS DE ALIMENTACIÓN</t>
  </si>
  <si>
    <t>OTRAS COMPRAS DE EQUIPO MILITAR Y DE INTELIGENCIA</t>
  </si>
  <si>
    <t>COMISIONES BANCARIAS</t>
  </si>
  <si>
    <t>AERONAVES</t>
  </si>
  <si>
    <t>EQUIPO ODONTOLOGICO</t>
  </si>
  <si>
    <t>SERVICIOS FUNERARIOS</t>
  </si>
  <si>
    <t>RACIONES DE CAMPAÑA</t>
  </si>
  <si>
    <t>PALA REDONDA NO. 2 CON CABO</t>
  </si>
  <si>
    <t>REFLECTOR LED DE 100 WATIOS, MULTIVOLTAJE  IP65  LUZ BLANCA TIPÒ EXTERIOR</t>
  </si>
  <si>
    <t>REFLECTOR LED DE 200 WATIOS, MULTIVOLTAJE  IP65  LUZ BLANCA TIPÒ EXTERIOR</t>
  </si>
  <si>
    <t>REFLECTOR LED DE 400 WATIOS, MULTIVOLTAJE  IP65  LUZ BLANCA TIPO EXTERIOR</t>
  </si>
  <si>
    <t>GAS MO 49 X LIBRA</t>
  </si>
  <si>
    <t xml:space="preserve">GAS R-134 PIPA X 30 </t>
  </si>
  <si>
    <t xml:space="preserve">GAS R-410 PIPA X 30 </t>
  </si>
  <si>
    <t>CABEZAL PLOTTER REFERENCIA C5054A</t>
  </si>
  <si>
    <t>CABEZAL PLOTTER REFERENCIA C5055A</t>
  </si>
  <si>
    <t>CABEZAL PLOTTER REFERENCIA C5056A</t>
  </si>
  <si>
    <t>CABEZAL PLOTTER REFERENCIA C5057A</t>
  </si>
  <si>
    <t>CARTUCHO DE TINTA HP INK 90 AMARILLO, REFERENCIA C5064A</t>
  </si>
  <si>
    <t>CARTUCHO DE TINTA HP INK 90 AZUL, REFERENCIA C5060A</t>
  </si>
  <si>
    <t>CARTUCHO DE TINTA HP INK 90 MAGENTA, REFERENCIA C5062A</t>
  </si>
  <si>
    <t>CARTUCHO DE TINTA HP INK 90 NEGRO, REFERENCIA CH643S</t>
  </si>
  <si>
    <t>KIT PHOTOCONDUCTOR  LEXMARK LASER E342N REF: 12A8302</t>
  </si>
  <si>
    <t>TONER IMPRESORA M425DN REF: CF280 A</t>
  </si>
  <si>
    <t>TONER PARA IMPRESORA LASER LEXMARK  E342N  REF. 34018HL</t>
  </si>
  <si>
    <t>FILTRO DE AIRE P/N P827653 O P535770</t>
  </si>
  <si>
    <t>DISCO ABRASIVO DE LIJADO P/N 01820  P80  6 PULGADAS CAJA 50 UND</t>
  </si>
  <si>
    <t>BOMBILLO T10</t>
  </si>
  <si>
    <t>PLATO CAFE 13 CM LINEA REDONDA INSTITUCIONAL</t>
  </si>
  <si>
    <t>PLATO HONDO O BOWLS 260CC LINEA REDONDA INSTITUCIONAL</t>
  </si>
  <si>
    <t>PLATO PANDO 18 CM LINEA REDONDA INSTITUCIONAL</t>
  </si>
  <si>
    <t>PLATO PANDO 25 CM LINEA REDONDA INSTITUCIONAL</t>
  </si>
  <si>
    <t>PLATO TE 16 CM LINEA REDONDA INSTITUCIONAL</t>
  </si>
  <si>
    <t>POCILLO CAFÉ 110 CC LINEA REDONDA INSTITUCIONAL</t>
  </si>
  <si>
    <t>POCILLO TE 255 C LINEA REDONDA INSTITUCIONAL</t>
  </si>
  <si>
    <t>LAMINA GALVANIZADA CALIBRE 16</t>
  </si>
  <si>
    <t>LAMINA GALVANIZADA CALIBRE 18</t>
  </si>
  <si>
    <t>LAMINA PLEXIGLASS TRANSPARENTE  1,20M X 2,40 M 5/16" ESPESOR O 8 MM</t>
  </si>
  <si>
    <t>LAMINA PLEXIGLASS TRANSPARENTE  1,20 M X 2,40 M 3/16" ESPESOR O 5 MM</t>
  </si>
  <si>
    <t xml:space="preserve">LIJA AGUA 9" X 11" NO 150 </t>
  </si>
  <si>
    <t>LIJAS DE OXIDO DE ALUMINIO NO 120 HOJA 229MM X 279 MM</t>
  </si>
  <si>
    <t>LIJAS DE OXIDO DE ALUMINIO NO 150 HOJA 229MM X 279 MM</t>
  </si>
  <si>
    <t>LIJAS DE OXIDO DE ALUMINIO NO 180 HOJA 229MM X 279 MM</t>
  </si>
  <si>
    <t>LIJAS DE OXIDO DE ALUMINIO NO 220 HOJA 229MM X 279 MM</t>
  </si>
  <si>
    <t>LIJAS DE OXIDO DE ALUMINIO NO 320 HOJA 229MM X 279 MM</t>
  </si>
  <si>
    <t>LIJAS DE OXIDO DE ALUMINIO NO 400 HOJA 229MM X 279 MM</t>
  </si>
  <si>
    <t>LIJAS DE OXIDO DE ALUMINIO NO 600 HOJA 229MM X 279 MM</t>
  </si>
  <si>
    <t>LIJAS DE OXIDO DE ALUMINIO NO 1500 HOJA 229MM X 279 MM</t>
  </si>
  <si>
    <t>TERMINALES MILITARY STANDARD MS25036-153 BLUE #8 TERMINAL, LUG</t>
  </si>
  <si>
    <t>TERMINALES MILITARY STANDARD MS25036-150 RED 1/4" TERMINAL, LUG</t>
  </si>
  <si>
    <t>MASTINOX PPG  6856K TUBO X 160ML</t>
  </si>
  <si>
    <t xml:space="preserve">DPS O PARARRAYO PARA TRANSFORMADOR QUE SOPORTE 13200 VOLTIOS </t>
  </si>
  <si>
    <t>GRAMA SINTÉTICA</t>
  </si>
  <si>
    <t>SALDO</t>
  </si>
  <si>
    <t>SALDO REDUCCION CTO</t>
  </si>
  <si>
    <t>PAGO PEAJE VEHICULOS UNIDAD RECIBO NO.80363-83924</t>
  </si>
  <si>
    <t>PAGO PEAJE VEHICULOS UNIDAD RECIBO NO.202623-350575</t>
  </si>
  <si>
    <t>PAGO PEAJE VEHICULOS UNIDAD RECIBO NO.4292-8450-4070-4166</t>
  </si>
  <si>
    <t>PAGO PEAJE VEHICULOS UNIDAD RECIBO NO.1653-4935-0316-4395</t>
  </si>
  <si>
    <t>PAGO PEAJE VEHICULOS UNIDAD RECIBO NO.3320-4526-9387-9085</t>
  </si>
  <si>
    <t>PLANILLA AUXILIO DE MARCHA NO. 02</t>
  </si>
  <si>
    <t>PASAPORTE NO.004 DIMA</t>
  </si>
  <si>
    <t>PASAPORTE NO.007 DIMA</t>
  </si>
  <si>
    <t xml:space="preserve">AMITRAZ 208G X LITRO </t>
  </si>
  <si>
    <t>BOLSA CIERRE HERMETICO MEDIANA CAJA X 100 UNIDADES</t>
  </si>
  <si>
    <t>MARTILLO PARA CERCAR POTRERO EQUINO NO. 29</t>
  </si>
  <si>
    <t>MALLA PARA FUTBOL NO. 4</t>
  </si>
  <si>
    <t>MALLA PARA FUTBOL NO. 5</t>
  </si>
  <si>
    <t>INTERVENTORIA TECNICA, ADMINISTRATIVA, FINANCIERA, CONTABLE Y JURIDICA PARA EL PROYECTO CONSTRUCCION BAHIAS DE INSTRUCCIÓN ESIMA EN EL COMANDO AEREO DE COMBATE NO. 1</t>
  </si>
  <si>
    <t xml:space="preserve">BARRAS DE ACERO DE 14 LIBRAS </t>
  </si>
  <si>
    <t>PALAS REDONDAS CON CABO</t>
  </si>
  <si>
    <t>AZADON CON CABO</t>
  </si>
  <si>
    <t>HACHA</t>
  </si>
  <si>
    <t>GUADAÑA POTENCIA 2.6 HP</t>
  </si>
  <si>
    <t>SOPLADORA INDUSTRIAL</t>
  </si>
  <si>
    <t>MOTOSIERRA DE 5,3 HP</t>
  </si>
  <si>
    <t>HIDROLAVADORA A PRESION INDUSTRIAL 3200 PSI CON MOTOR A GASOLINA</t>
  </si>
  <si>
    <t>GUANTES PROTECCION MECANICA REF HYFLEX P,23</t>
  </si>
  <si>
    <t>GUANTES PROTECCION PRODUCTOS QUIMICOS REF SOLV-VEX 37675</t>
  </si>
  <si>
    <t>TAPA OIDO INSERCION ESPUMA 33 DB DE NRR REF 312-1250</t>
  </si>
  <si>
    <t>MONOGAFAS VENTILACION INDIRECTA LENTE CLARO REF 332 &amp; 334</t>
  </si>
  <si>
    <t>INSECTICIDA CONCENTRADO EMULSIONADO, USO EXTERNO COMPOSICIÓN CYFLUTRIN 5 %, DESCRIPCIÓN INSECTICIDA PIRETROIDE, CONCENTRADO EMULSIONABLE CON PROLONGADO EFECTO RESIDUAL CONTRA INSECTOS, PRESENTACIÓN POR LITRO</t>
  </si>
  <si>
    <t>HERBICIDA  ROUND UP (ELIMINA CESPED Y MALESA) X 1000CC</t>
  </si>
  <si>
    <t>CINTA DOBLE FAZ 9945, 12 MM X 1 M</t>
  </si>
  <si>
    <t>GAS MAPP PARA SOLDAR 14,1 OZ</t>
  </si>
  <si>
    <t>BLANQUEADOR DESINFECTANTE EN GALON PLASTICO, POR 3785 CM3, CON FRAGANCIA.</t>
  </si>
  <si>
    <t xml:space="preserve">BOLSA DE BASURA INDUSTRIAL NEGRA GRANDE DE 90 X 120 PAQUETE X 6 UNIDADES </t>
  </si>
  <si>
    <t>CABEZAL  PARA CORTE PARA GUADAÑA FS-280</t>
  </si>
  <si>
    <t>CUCHILLAS PARA MINI TRACTOR</t>
  </si>
  <si>
    <t>CADENAS PARA MOOSIERRA</t>
  </si>
  <si>
    <t>ESPADAS PARA MOTOSIERRA</t>
  </si>
  <si>
    <t>CUCHILLAS PARA GUADAÑAS F-280</t>
  </si>
  <si>
    <t>RODAMIENTO 6001 PARA CAJA REDUCTORA FS 280 9503- 003-0210</t>
  </si>
  <si>
    <t>RODAMIENTO  6202 PARA CAJA REDUCTORA FS 280 9503-003-7450</t>
  </si>
  <si>
    <t>RODAMIENTO  6000 PARA CAJA REDUCTORA  FS 280 4116-713-3100</t>
  </si>
  <si>
    <t xml:space="preserve">NYLON PARA ARRANQUE DE GUADAÑA POR CARRETE X 100 MTS 3 MM DE ESPESOR </t>
  </si>
  <si>
    <t>VARILLA DE TRANSMISION PARA GUADAÑA</t>
  </si>
  <si>
    <t>TORNILLO GRASERO</t>
  </si>
  <si>
    <t>CORREA DE TRANSMISION PARA MINI-TRACTOR</t>
  </si>
  <si>
    <t>CUCHILLAS PARA GIRO-ZERO</t>
  </si>
  <si>
    <t>ESPADA PARA MOTOSIERRA</t>
  </si>
  <si>
    <t xml:space="preserve">NYLON DE CORTE PARA GUADAÑA POR 591 MTS CORTA MALEZA </t>
  </si>
  <si>
    <t xml:space="preserve">CANDADO INTEMPERIE 60 MM CUBIERTO REF 161888. </t>
  </si>
  <si>
    <t>WAYPALL  28CM*42CM</t>
  </si>
  <si>
    <t>JUEGO DE BATERIAS RECARGABLES AA  2100 MAH  X 2 UNIDADES</t>
  </si>
  <si>
    <t>JUEGO DE BATERIAS RECARGABLES AAA  900 MAH X 2 UNIDADES</t>
  </si>
  <si>
    <t>ESTAÑO PARA SOLDAR:  1/16" 500GR</t>
  </si>
  <si>
    <t>PASTA PARA SOLDAR ESTAÑO</t>
  </si>
  <si>
    <t xml:space="preserve">MANTENIMIENTO DE GUADAÑAS </t>
  </si>
  <si>
    <t xml:space="preserve">MANTENIMIENTO PREVENTIVO CORRECTIVO DE AIRES ACONDICIONADOS DE 12000, 18000 Y 24000 BTU </t>
  </si>
  <si>
    <t xml:space="preserve">SERVICIOS DE ACARREOS, AL CERRO MILITAR EL TIGRE </t>
  </si>
  <si>
    <t xml:space="preserve">RECARGAS CILINDROS  DE GAS PROPANO DE 100 LIBRAS </t>
  </si>
  <si>
    <t xml:space="preserve">RECARGAS CILINDROS  DE GAS PROPANO DE 20 LIBRAS </t>
  </si>
  <si>
    <t>PASAJES TERRESTRES</t>
  </si>
  <si>
    <t>ALGODÓN LAMINADO DE 5"</t>
  </si>
  <si>
    <t>ALQUITRÁN DE HULLA ANTISÉPTICO/DESINFECTANTE, PRINCIPIO ACTIVO: ACEITES CRESOTADOS DERIVADOS DE LA HULLA X GALÓN DE 3.7 LITROS. DESINFECCIÓN DE PESEBRERAS, PERRERAS.</t>
  </si>
  <si>
    <t>BAÑO SECO PERFUMADO</t>
  </si>
  <si>
    <t>DESINFECTANTE YODOFORO PARA USOS EXTERNOS POR 5 LITROS</t>
  </si>
  <si>
    <t>ESPARADRAPO.</t>
  </si>
  <si>
    <t>GUANTES DESECHABLES.</t>
  </si>
  <si>
    <t>MULTIVITAMINICO PARA CABALLOS (TIAMINA VITAMINA B 1) 10 MG RIVOFLAVINA 5 FIOSFATO (VITAMINA 2  MGNICOTINAMIDA (VITAMINA B3) 100 MG.CIANOCOBALAMINA (VITAMINA B12) 50 MG</t>
  </si>
  <si>
    <t>SHAMPOO ANTISEPTICO USO TERAPEUTICO X 250 ML</t>
  </si>
  <si>
    <t>SHAMPOO PARA EQUINOS CONTROL GARRAPATA X LITRO CONTIENE CIPERMETRINA.</t>
  </si>
  <si>
    <t>SUERO PARA APLICACIÓN INTRAVENOSA POR BOLSA LATACTO RINGER</t>
  </si>
  <si>
    <t xml:space="preserve">ALIMENTO PECUARIO COMPLETO, EQUINO CON PORCENTAJE DE PROTEINA ENTRE (9 - 14) %, DESTRUIDO O EN PASTILLA, EMPACADO EN BULTO DE 40 KG.  </t>
  </si>
  <si>
    <t>ALIMENTO COMPLETO PARA PERRO CON PORCENTAJE DE PROTEINA ENTRE (21 – 26) %, DESTRUIDO O EN PASTILLA, EMPACADO EN BULTO DE 25 KG</t>
  </si>
  <si>
    <t>COMIDA ENLATADA. CARNE ENLATADA, SUPLEMENTO ALIMENTICIO PRESENTACION LATA X 430 GR.</t>
  </si>
  <si>
    <t xml:space="preserve">MELAZA </t>
  </si>
  <si>
    <t>CLORURO DE SODIO X 500 ML.</t>
  </si>
  <si>
    <t>APEROS DE CABEZA</t>
  </si>
  <si>
    <t>BOLSA RECERRABLE DE 1 KG X 30 UNIDADES BOLSA RECERRABLE DE 1 KG X 30 UNIDADES</t>
  </si>
  <si>
    <t>CEPILLO PARA PEINAR PERROS CON CERDAS METÁLICAS</t>
  </si>
  <si>
    <t>CLAVOS PARA HERRADURA X CAJA 100 UND</t>
  </si>
  <si>
    <t xml:space="preserve">COLLAR FIJO EN CINTA TUBULAR HERRAJES EN BRONCE </t>
  </si>
  <si>
    <t>COLLAR FIJO EN CINTA TUBULAR REFORZADO EN TODAS SUS COSTURAS DE 3 CM DE GRUESO-HERRAJES DE BRONCE</t>
  </si>
  <si>
    <t>PECHERA EN LONA PARA PERRO GRANDE</t>
  </si>
  <si>
    <t>GUACALES GRANDES EN LAMINA DE ACERO NO. 18 PARA PERROS DE PUERTA METÁLICA TAMAÑO 500</t>
  </si>
  <si>
    <t xml:space="preserve">OTROS SERVICIOS DE CUIDADO ANIMAL CANINO /CONTROL- (CONSULTA, CONTROL, EXÁMENES DE LABORATORIO, HOSPITALIZACIÓN, TOMA DE EXÁMENES, PARA LOS SEMOVIENTES) </t>
  </si>
  <si>
    <t xml:space="preserve">BAÑOGAN POR 1000 ML </t>
  </si>
  <si>
    <t xml:space="preserve">CINCHA X 20 CM DE ANCHO </t>
  </si>
  <si>
    <t>PARES ARCIONES EN RIATA Y ESTRIBOS PLÁSTICOS</t>
  </si>
  <si>
    <t>PANTALONES PARA HERRAR</t>
  </si>
  <si>
    <t>TIJERAS PARA BALONAR</t>
  </si>
  <si>
    <t>ROLLO DE NYLON DE 3 CM POR 40 MTS PARA PISADORES</t>
  </si>
  <si>
    <t xml:space="preserve">PENICILINA </t>
  </si>
  <si>
    <t xml:space="preserve">JERINGAS POR 20 CM </t>
  </si>
  <si>
    <t>JUEGO DE VENOCLISIS</t>
  </si>
  <si>
    <t>CATETER</t>
  </si>
  <si>
    <t>ANTIMONIATO  DE MEGLUMINA</t>
  </si>
  <si>
    <t xml:space="preserve">NEOPRENO LAMINA 1,30 METROS X 3,6 METROS  </t>
  </si>
  <si>
    <t>CABEZADAS Y CABEZALES EN CAUCHO O PLÁSTICOS</t>
  </si>
  <si>
    <t>MANGA EN YUTE PARA PERROS DE DEFENSA</t>
  </si>
  <si>
    <t>FUSTA O LATIGO</t>
  </si>
  <si>
    <t>COLLAR CORRIENTE PERRO DEFENSA</t>
  </si>
  <si>
    <t>JABÓN DESINFECTANTE PARA PERRO</t>
  </si>
  <si>
    <t>BOZAL AJUSTABLE</t>
  </si>
  <si>
    <t>CURAGAN</t>
  </si>
  <si>
    <t>BRAVECTO CONTROL HEMOPARASITO EXTERNO</t>
  </si>
  <si>
    <t xml:space="preserve">SERVICIO HERRADURA PARA CABALLOS </t>
  </si>
  <si>
    <t>SERVICIO REMONTAR SILLAS DE CABALLOS POR TALABARTERIA</t>
  </si>
  <si>
    <t xml:space="preserve">OTROS SERVICIOS DE CUIDADO ANIMA EQUINO L/CONTROL- (CONSULTA, CONTROL, EXÁMENES DE LABORATORIO, HOSPITALIZACIÓN, TOMA DE EXÁMENES, PARA LOS SEMOVIENTES EQUINOS ) </t>
  </si>
  <si>
    <t>BALONES FUTBOL 5</t>
  </si>
  <si>
    <t>BALONES FUTBOL 11</t>
  </si>
  <si>
    <t>BALONES VOLEYBOL</t>
  </si>
  <si>
    <t>BALONES BALONCESTO</t>
  </si>
  <si>
    <t>MALLA DE TENIS DE CAMPO PROFESIONAL</t>
  </si>
  <si>
    <t>PETOS DEPORTIVOS</t>
  </si>
  <si>
    <t xml:space="preserve">PUESTO SENCILLO EN L 1.50M X 1.50 M </t>
  </si>
  <si>
    <t>DIVISION EN VIDRIO DE 1,20 DE ALTURA X 2 M</t>
  </si>
  <si>
    <t>DIVISION EN VIDRIO DE 1,80 DE ALTURA X 2 M</t>
  </si>
  <si>
    <t xml:space="preserve">PUESTO DE TRABAJO EN L 1.50M X 1.50 M </t>
  </si>
  <si>
    <t>CPA 16 SOBRA</t>
  </si>
  <si>
    <t>FACT. NO.12146. IMPUESTO PREDIAL DEL LOTE DE JUAN DE ACOSTA</t>
  </si>
  <si>
    <t>LLANA METALICA DENTADA DE 10MM</t>
  </si>
  <si>
    <t>LINTERNA LED PARA TORRES ELEVADAS BUSCA HUELLAS DE 80 LUMENS VOLTIOS: 6CV 2.8AMP/H CON CARGADOR DE CA: CLASE 2 12V CC (200MA</t>
  </si>
  <si>
    <t>BALDOSA GRANO DE MARMOL PERLATO CLARO NO. 5 30 X 30 CM</t>
  </si>
  <si>
    <t>BLOQUENO.  15</t>
  </si>
  <si>
    <t>BLOQUE NO. 10</t>
  </si>
  <si>
    <t>FRESCASA 1.22 X 14.59M X ROLLO</t>
  </si>
  <si>
    <t xml:space="preserve">LIJA DE AGUA NO. 120 </t>
  </si>
  <si>
    <t>LIJA DE AGUA NO. 240</t>
  </si>
  <si>
    <t xml:space="preserve">LIJA DE AGUA NO. 360 </t>
  </si>
  <si>
    <t xml:space="preserve">PARED PONPEI SHEL 20 X 30 CM  INCLUYE CENEFA EN MALLA SQUARE MESH POMPEI </t>
  </si>
  <si>
    <t>SOBRANTE CPA NO.38 CCON-1</t>
  </si>
  <si>
    <t>MANTENIMIENTO Y MEJORAMIENTO DE VÍAS INTERNAS DEL COMANDO AÉREO DE COMBATE NO. 3</t>
  </si>
  <si>
    <t>SERVICIO DE ASEO DE LA UNIDAD SEGUN FACT NO.2748495</t>
  </si>
  <si>
    <t>FACT NO.3310101024888/SERVICIO DE ENERGIA PAC RIOHACHA</t>
  </si>
  <si>
    <t>SERVICIO DE ENERGIA. DE ACUERDO A FACTURA NO. FN-0000108216</t>
  </si>
  <si>
    <t>PAGO DE ENERGIA FACTURA NO. 33101803001546 DEL PAC RIOHACHA</t>
  </si>
  <si>
    <t>FACT NO.2034848468 SERVICIO DE GAS NATURAL</t>
  </si>
  <si>
    <t>FACT NO.2035479591/89416/876969380/9614/9417/7709/9397/9632/9420/7729/9405/SERVICIO DE NATURAL EDIFICIO HORUS Y RAPAZ</t>
  </si>
  <si>
    <t>FACT NO.36515680 SERVICIO DE TELEFONIA FIJA DE LA UNIDAD</t>
  </si>
  <si>
    <t>FACT NO.36546262 SERVICIO DE INTERNET DE LA UNIDAD</t>
  </si>
  <si>
    <t>PASAPORTE NO. 1 Y SUS ANEXOS</t>
  </si>
  <si>
    <t>VIATICOS Y GASTOS DE VIAJE AL INTERIOR DEL PAIS. PASAPORTE NO.1</t>
  </si>
  <si>
    <t>PASAPORTE NO. 2 Y SUS ANEXOS</t>
  </si>
  <si>
    <t>PASAPORTE NO. 4 Y SUS ANEXOS</t>
  </si>
  <si>
    <t>VIATICOS Y GASTOS DE VIAJES. PASAPORTE NO.4</t>
  </si>
  <si>
    <t>PAGO DE VIATICOS PASAPORTE NO. 4</t>
  </si>
  <si>
    <t>PAGO VIATICOS PASAPORTE NO. 04</t>
  </si>
  <si>
    <t>PAGO DE VIATICOS PASAPORTE NO.04</t>
  </si>
  <si>
    <t>PASAPORTE NO. 5 Y SUS ANEXOS</t>
  </si>
  <si>
    <t>FACT NO.12145. IMPUESTO PREDIAL LOTE DE JUAN DE ACOSTA</t>
  </si>
  <si>
    <t>PAGO IMPUESTO DE VEHICULO SEGUN AUTORIZACION DE PAGO NO. 022 ALCALDIA MUNICIPAL DE GALAPA.</t>
  </si>
  <si>
    <t>PAGO IMPUESTO DE VEHICULO SEGUN AUTORIZACION DE PAGO NO. 022 GOBERNACION VALLE DEL CAUCA OFICIO 3880070403 GRUAL-ESSER-SETRA.</t>
  </si>
  <si>
    <t>PAGO IMPUESTO DE VEHICULO SEGUN AUTORIZACION DE PAGO NO. 022 ALCALDIA MUNICIPAL DE SOLEDAD OFICIO 3880070403 GRUAL-ESSER-SETRA.</t>
  </si>
  <si>
    <t>PAGO IMPUESTO DE VEHICULO SEGUN AUTORIZACION DE PAGO NO. 022 GOBERNACION DEL ATLANTICO OFICIO 3880070403 GRUAL-ESSER-SETRA</t>
  </si>
  <si>
    <t>PAGO IMPUESTO DE VEHICULO SEGUN AUTORIZACION DE PAGO NO. 022 MUNICIPIO DE GALAPA OFICIO 3880070403 GRUAL-ESSER-SETRA</t>
  </si>
  <si>
    <t>SOBRANTE CPA NO.66 PUERTAS GRUTE</t>
  </si>
  <si>
    <t>SOBRANTE UNIDAD</t>
  </si>
  <si>
    <t>SERVICIO DE GAS NATURAL DE ACUERDO A FACT NO.203659443/20365944868/2036594831/2036594832/203659448/20365944871/2036594842/2036594841/2036594960/2036594874/4854/4856/</t>
  </si>
  <si>
    <t>SOBRANTE CPA NO.54 UNIDAD</t>
  </si>
  <si>
    <t>JUEGO CUBIERTOS (4 PUESTOS)</t>
  </si>
  <si>
    <t>AMBIENTADOR LIQUIDO PARA PISO X 3 LTS UNIDAD</t>
  </si>
  <si>
    <t xml:space="preserve">AMBIENTADOR LIQUIDO PARA PISO X 3 LTS </t>
  </si>
  <si>
    <t>VIATICOS AL INTERIOR CACOM-4 PASAPORTE 007 Y 008</t>
  </si>
  <si>
    <t>VIATICOS AL INTERIOR CACOM-4 PASAPORTE 009, 010 Y 012</t>
  </si>
  <si>
    <t>VIATICOS AL INTERIOR CACOM-4 PASAPORTES 013,015 Y 016</t>
  </si>
  <si>
    <t>VIATICOS AL INTERIOR CACOM-4 PASAPORTES 015 Y 017</t>
  </si>
  <si>
    <t>VIATICOS AL INTERIOR CACOM-4 PASAPORTES 018, 020 Y 021</t>
  </si>
  <si>
    <t>CAUTIN PARA SOLDADURA 110V 40W</t>
  </si>
  <si>
    <t xml:space="preserve">MULTIMETRO DIGITAL 10A 1000V </t>
  </si>
  <si>
    <t xml:space="preserve">ESTABILIZADOR DE VOLTAJE 650W 1200VA </t>
  </si>
  <si>
    <t>MANZATE FUNGICIDA KILOGRAMO X 1000 GR</t>
  </si>
  <si>
    <t>LIJAS CAJA X 50</t>
  </si>
  <si>
    <t>COMPUESTO DE SELLADO PART#: RTV-162-3TG 2.8 OZ TUBE</t>
  </si>
  <si>
    <t>OXICLORURO DE COBRE POR 1000 GR</t>
  </si>
  <si>
    <t xml:space="preserve">AMBIENTADOR HOGAR Y OFICINA X360   CM3                            </t>
  </si>
  <si>
    <t>BOLSA PARA RECICLAJE EN COLORES VERDE, AZUL BEIGE TAMAÑO 70 X 90  CMS PAQUETE X12 CALIBRE 1.</t>
  </si>
  <si>
    <t>TOALLA PELUQUERIA DESECHABLE X 50</t>
  </si>
  <si>
    <t>POLISOMBRA ROLLO X 100 MTS</t>
  </si>
  <si>
    <t>ADHESIVE 380 BLACK MAX TOUGHENED INSTANT ADHESIVE - 1 OZ BOTTLE 8040-01-284-3984 PART#: 38050</t>
  </si>
  <si>
    <t>COMPUESTO DE SELLADO 243  PART#: 1329837 10 ML BOTTLE</t>
  </si>
  <si>
    <t>MANTENIMIENTO UPS  DE 1KVA, 2KVA Y 3KVA</t>
  </si>
  <si>
    <t>LACTATO DE RINGER X 500 ML</t>
  </si>
  <si>
    <t>CLORURO DE SODIO AL 0,9% X 500 ML</t>
  </si>
  <si>
    <t xml:space="preserve">CREMA DERMATOLOGICA X 15 ML EN TUBO </t>
  </si>
  <si>
    <t>VITAMINAS Y MINERALES X 60 TABLETAS</t>
  </si>
  <si>
    <t>MULTIVITAMINICO CON ATP X 50 CC</t>
  </si>
  <si>
    <t>GUANTES DE LATEX TALLA M CAJA X 100</t>
  </si>
  <si>
    <t>CARBON ACTIVADO 40GR, ZEOLITA 40GR, CAOLIN 10 GR, PECTINA 10 GR CAJA X 10 SOBRES</t>
  </si>
  <si>
    <t>AMOXICILINA TRIHIDRATO 200MG, ACIDO CLAVULANICO 50 MG CAJA POR 50 TABLETAS DE 250 MG</t>
  </si>
  <si>
    <t>KETAMINA 50 MG / ML FRASCO X 50 ML</t>
  </si>
  <si>
    <t>ELECTRO CONTACT CLEANER 00416 (LIMPIADOR DE CONTACTOS ELECTRÓNICOS LIBRE DE CFC'S)</t>
  </si>
  <si>
    <t>ALAMBRE AWG NO.12 HOMOLOGADO, NORMA CODENSA X 100 MTS. ATHW/THWN 90°C CVR AWG 600 V X ROLLO</t>
  </si>
  <si>
    <t>ALAMBRE AWG NO.10 HOMOLOGADO, NORMA RETIE X 100 MTS. ATHW/THWN 90°C CVR AWG 600 V X ROLLO</t>
  </si>
  <si>
    <t>ALAMBRE AWG NO.8 HOMOLOGADO, NORMA RETIE X 100 MTS. ATHW/THWN 90°C CVR AWG 600 V X ROLLO</t>
  </si>
  <si>
    <t>SENSOR DE MOVIMIENTO DE INCRUSTAR 180 REF IPV15/IPS15, ENCENDIDO Y APAGADO AUTOMATICO</t>
  </si>
  <si>
    <t>DESTORNILLADORES</t>
  </si>
  <si>
    <t>ALICATE DE PUNTA LARGA</t>
  </si>
  <si>
    <t>CAUTIN</t>
  </si>
  <si>
    <t>DESOLDADOR DE SUCCIÓN DE AIRE</t>
  </si>
  <si>
    <t>DESTORNILLADORES TIPO RELOJERO</t>
  </si>
  <si>
    <t>BARRA DE 1 1/8 X 1.60 CMS 18 LIBRAS</t>
  </si>
  <si>
    <t>ANDAMIO CERTIFICADO</t>
  </si>
  <si>
    <t>TERMOHIGROMETRO DIGITAL FIJO CON CERTIFICADO DE CALIBRACION</t>
  </si>
  <si>
    <t>MAQUINA PLANA  POSICIONADORA</t>
  </si>
  <si>
    <t>ESCRITORIOS</t>
  </si>
  <si>
    <t>LOCKERS METALICO DE 6 PUESTOS 180X93X30 CM AZUL</t>
  </si>
  <si>
    <t>BLOQUE NO. 5</t>
  </si>
  <si>
    <t>TEJA FIBROCEMENTO NO. 6</t>
  </si>
  <si>
    <t>TEJA FIBROCEMENTE NO. 8</t>
  </si>
  <si>
    <t>TEJA TRASLUCIDA  NO. 6</t>
  </si>
  <si>
    <t>TEJA TRASLUCIDA NO. 8</t>
  </si>
  <si>
    <t>LIJA DE AGUA NO. 150</t>
  </si>
  <si>
    <t>LIJA DE AGUA NO. 220</t>
  </si>
  <si>
    <t>LIJA DE AGUA NO. 320</t>
  </si>
  <si>
    <t>LIJA DE AGUA NO. 120</t>
  </si>
  <si>
    <t>LIJA TELA DE ESMERIL NO. 80 5 PULGADAS ROLLO DE 20 METROS</t>
  </si>
  <si>
    <t>LIJA TELA DE ESMERIL NO. 120 5 PULGADAS ROLLO DE 20 METROS</t>
  </si>
  <si>
    <t>LIJA TELA DE ESMERIL NO. 60 11 PULGADAS ROLLO DE 20 METROS</t>
  </si>
  <si>
    <t>LIJA TELA DE ESMERIL NO. 80 21X3 PUGADAS ROLLO DE 20 METROS</t>
  </si>
  <si>
    <t>VASELINA INDUSTRIAL PRESENTACION POR 90 GR</t>
  </si>
  <si>
    <t>SILICONA LIQUIDO SPRAY 300 GRAMOS</t>
  </si>
  <si>
    <t>SILICONA SIKAFLEX 300 ML</t>
  </si>
  <si>
    <t>SOLDADURA LIQUIDA PVC ¼ DE GALON</t>
  </si>
  <si>
    <t>SOLDADURA LIQUIDA PVC TRABAJOS EN AGUA  ¼ DE GALON</t>
  </si>
  <si>
    <t>ALCOHOL INDUSTRIAL  CON CAPACIDAD MÍNIMA DE 3.750 CC</t>
  </si>
  <si>
    <t>DETERGENTE MULTIUSOS LÍQUIDO -  CON CAPACIDAD MÍNIMA DE 3.750 CC</t>
  </si>
  <si>
    <t>AMBIENTADOR  - LIQUIDO, EN AEROSOL SEGURO PARA CAPA DE OZONO CON CAPACIDAD MINIMA DE 400 CC</t>
  </si>
  <si>
    <t>AMBIENTADOR  - LIQUIDO, EN RECIPIENTE PLÁSTICO CON CAPACIDAD MÍNIMA DE 3.750 CC</t>
  </si>
  <si>
    <t>BALDE - ELABORADO EN PLÁSTICO, CAPACIDAD MÍNIMA DE 12 LITROS, CON MANIJA MOVIL, CON PICO ANTIDERRAMES, DISPONIBLES EN COLOR AMARILLO, AZUL Y ROJO</t>
  </si>
  <si>
    <t>BAYETILLA 1 - EN TELA FILETEADA, COLOR BLANCO SIN ESTAMPADO</t>
  </si>
  <si>
    <t>BOLSA PLÁSTICA ELABORADA EN POLIETILENO DE BAJA DENSIDAD, COLOR NEGRO, CALIBRE MÍNIMO 2, TAMAÑO 70 CM DE ANCHO POR 90 CM DE LARGO. PAQUETE MÍNIMO 6. RECICLAJE</t>
  </si>
  <si>
    <t>BOLSA PLÁSTICA  ELABORADA EN POLIETILENO DE BAJA DENSIDAD, COLOR ROJO, CALIBRE MÍNIMO 2, TAMAÑO 70 CM DE ANCHO POR 90 CM DE LARGO. PAQUETE MÍNIMO 6. RESIDUOS HOSPITALARIOS.</t>
  </si>
  <si>
    <t>BOLSA PLÁSTICA ELABORADA EN POLIETILENO DE BAJA DENSIDAD, COLOR VERDE, CALIBRE MÍNIMO 2, TAMAÑO 70 CM DE ANCHO POR 90 CM DE LARGO. PAQUETE MÍNIMO 6. RESIDUOS ORGANICO</t>
  </si>
  <si>
    <t>BOLSA PLÁSTICA  ELABORADA EN POLIETILENO DE BAJA DENSIDAD, COLOR GRIS, CALIBRE MÍNIMO 2, TAMAÑO 70 CM DE ANCHO POR 90 CM DE LARGO. PAQUETE MÍNIMO 6. RECICLAJE</t>
  </si>
  <si>
    <t>BOLSA PLÁSTICA - ELABORADA EN POLIETILENO DE BAJA DENSIDAD, COLOR ROJO, CALIBRE MÍNIMO 2, TAMAÑO 80 CM DE ANCHO POR 110 CM DE LARGO. CON IMPRESIÓN DE AVISO DE RIESGO BIOLOGICO. PAQUETE MÍNIMO 6.</t>
  </si>
  <si>
    <t>BLANQUEADOR O HIPOCLORITO - LIQUIDO, EN RECIPIENTE PLÁSTICO CON CAPACIDAD MÍNIMA DE 3.750 CC</t>
  </si>
  <si>
    <t>CEPILLO 3 - PARA PISOS, CUERPO ELABORADO EN PLASTICO, CERDAS DURAS EN FIBRA PLASTICA, TAMAÑO MÍNIMO DE 35 CM DE LARGO POR 6 CM DE ANCHO POR 7 CM DE ALTO. MANGO METÁLICO CON UNA EXTENSIÓN MÍNIMA DE 140 CM.</t>
  </si>
  <si>
    <t>CEPILLO PARA SANITARIO (CHURRUSCO) - CERDAS DURAS ELABORADAS EN FIBRAS PLASTICAS, EXTENSIÓN MINIMA DE LAS CERDAS ES DE 2,5 CM. BASE Y MANGO ELABORADA EN PLASTICO, MANGO CON LONGITUD MÍNIMA DE 33 CM.</t>
  </si>
  <si>
    <t>CERA - EMULSINADA NEUTRA (PARA PISOS DE TODOS LOS COLORES). CONTENIDO MÍNIMO DE SÓLIDOS DEL 5%. LIQUIDA EN REICIPIENTE DE PLASTICO CON CAPACIDAD MÍNIMA DE 3.750 CC.</t>
  </si>
  <si>
    <t>DESTAPADOR PARA SANITARIO (CHUPA) TIPO CAMPANA, CHUPA ELABORADA EN CAUCHO, DIAMETRO MÍNIMO DE 12 CM, MANGO ELABORADO EN PLASTICO O MADERA, CON LONGITUD MÍNIMA DE 33 CM.</t>
  </si>
  <si>
    <t>JABÓN PARA LOZA -  CREMA, EN RECIPIENTE PLÁSTICO DE MÍNIMO 900 GR</t>
  </si>
  <si>
    <t>LIQUIDO DESENGRASANTE - LIQUIDO, EN RECIPIENTE PLÁSTICO CON CAPACIDAD MÍNIMA DE 3.750 CC.</t>
  </si>
  <si>
    <t>DETERGENTE MULTIUSOS - POLVO, EN BOLSA PLÁSTICA O RECIPIENTE PLASTICO CON UN PESO DE 1.000 GR</t>
  </si>
  <si>
    <t>ESCOBAS - CERDAS SUAVES ELABORADAS EN PET CALIBRE ENTRE 0,4 Y 0,5 MM. AREA DE BARRIDO MÍNIMA DE 25 CM DE LARGO, POR 7 CM DE ANCHO , POR 7 CM DE ALTO. MATERIAL DE BASE EN PLASTICO CON AOPLE TIPO ROSCA. MINIMO 85 MOÑOS Y MANGO EN MADERA CON UNA EXTENSIÓN MÍNIMA DE 120 CM.</t>
  </si>
  <si>
    <t>ESPONJILLA -  ELABORADA EN FIBRA DE ACERO INOXIDABLE PARA DAR BRILLO, TAMAÑO MÍNIMO DE 5 CM DE LARGO POR 9 CM DE ANCHO.</t>
  </si>
  <si>
    <t>ESPONJILLA - ELABORADA CON ALAMBRE EN ACERO INOXIDABLE, TAMAÑO MÍNIMO DE 9 CM DE LARGO POR 10 CM DE ANCHO.</t>
  </si>
  <si>
    <t>ESPUMA ENMALLADA. TAMAÑO MÍNIMO DE 7 CM DE LARGO POR 10 CM DE ANCHO.</t>
  </si>
  <si>
    <t>GUANTES - TIPO INDUSTRIAL ELABORADO EN LATEX, CALIBRE MÍNIMO DE 35. TALLA 7 A 9 COLOR NEGRO.</t>
  </si>
  <si>
    <t>JABÓN DISPENSADOR DE MANOS - LIQUIDO, EN RECIPIENTE PLÁSTICO CON CAPACIDAD MÍNIMA DE 3.750 CC, CON AGENTE ANTIBACTERIAL CONCENTRACIÓN MÍNIMA 3%</t>
  </si>
  <si>
    <t>JABÓN DE TOCADOR - BARRA, UNIDAD CON PESO MÍNIMO DE 125 GR EN ENVOLTURA INDIVIDUAL.</t>
  </si>
  <si>
    <t>LIQUIDO PARA LIMPIAR VIDRIOS - LIQUIDO, EN RECIPIENTE PLÁSTICO CON CAPACIDAD MÍNIMA DE 500 CC, CON ATOMIZADOR DE PISTOLA.</t>
  </si>
  <si>
    <t>LUSTRADOR DE MUEBLES - LIQUIDO, EN RECIPIENTE PLÁSTICO CON CAPACIDAD MÍNIMA DE 500 CC.</t>
  </si>
  <si>
    <t>PAÑO ABSORBENTE MULTIUSOS - MATERIAL QUE NO LIBERA MOTAS O PELUSAS, INTERFOLIADO, REUTILIZABLE, TAMAÑO MÍNIMO DE 18 CM DE LARGO POR 20 CM DE ANCHO.</t>
  </si>
  <si>
    <t>PAPEL HIGUIENICO - ROLLO CON LONGITUD MÍNIMA DE 32 METROS, DOBLE HOJA BLANCA, SIN FRAGANCIA.</t>
  </si>
  <si>
    <t>PAPEL HIGUIENICO - ROLLO CON LONGITUD MÍNIMA DE 400 METROS, HOJA SENCILLA DE COLOR BLANCO, SIN FRAGANCIA.</t>
  </si>
  <si>
    <t>PAPELERA - CUERPO PLÁSTICO SIN TAPA, CON CAPACIDAD MÍNIMA DE 20 LITROS, DISEÑO PARA BAÑO.</t>
  </si>
  <si>
    <t>RECOGEDOR DE BASURA - ELABORADO EN PLÁSTICO, CON BANDA DE GOMA Y DIENTES BARRESCOBAS, MANGO CON LONGITUD MÍNIMA DE 70 CM.</t>
  </si>
  <si>
    <t>REMOVEDOR DE CERA - LIQUIDO, EN RECIPIENTE PLÁSTICO CON CAPACIDAD MÍNIMA DE 3750 CC.</t>
  </si>
  <si>
    <t>SELLANTE PARA PISOS - LIQUIDO, EN RECIPIENTE PLÁSTICO DE CAPACIDAD MÍNIMA DE 3750 CC</t>
  </si>
  <si>
    <t>TOALLA PARA MANOS - TOALLAS INTERDOBLADAS, PAQUETE CON MINIMO 150 UNIDADES. DOBLE HOJA CON UN TAMAÑO MÍNIMO DE 20 CM DE LARGO POR 15 CM DE ANCHO</t>
  </si>
  <si>
    <t>TRAPERO 4- ELABORADO EN HILAZA DE ALGODÓN NATURAL, MECHA CON PESO MÍNIMO DE 450 GR Y EXTENSIÓN MÍNIMA DE 32 CM DE LARGO, MANGO DE MADERA CON EXTENSIÓN MÍNIMA DE 140 CM.</t>
  </si>
  <si>
    <t>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t>
  </si>
  <si>
    <t>CEPILLO DE BARRENDERO, CON CERDAS DE FIBRA DE POLIPROPILENO DE 1.2 MM DE GROSOR, SOPORTE DE MADERA Y MANGO DE MADERA MAS BARRA. SUPER FUERTE, PREPARADO PARA BARRER EN ASFALTO, MEDIDAS 1.30X52X8</t>
  </si>
  <si>
    <t>BOLSA - BOLSA TRANSPERENTE 12*16 PULGADAS PAQUETES DE 100 UNIDADES</t>
  </si>
  <si>
    <t>BOLSA - BOLSA DE POLIETILENO DE BAJA DENSIDAD CON FUELLE EN AMBOS LADOS PAQUETE DE 100 UNIDADES RESISTE HASTA 10 KILOS DE PESO.</t>
  </si>
  <si>
    <t>BOLSA - BOLSA DE POLIETILENO DE BAJA DENSIDAD CON FUELLE EN AMBOS LADOS PAQUETE DE 100 UNIDADES RESISTE HASTA 3 KILOS DE PESO.</t>
  </si>
  <si>
    <t>BOLSA - BOLSA DE POLIETILENO DE BAJA DENSIDAD CON FUELLE EN AMBOS LADOS PAQUETE DE 100 UNIDADES RESISTE HASTA 5 KILOS DE PESO.</t>
  </si>
  <si>
    <t>SERVILLETA - TIPO CAFETERÍA, COLOR BLANCO, DIMENSIONES MÍNIMAS DE 27 CM DE LARGO Y 17 CM DE ANCHO. PAQUETE MÍNIMO 100 UNIDADES.</t>
  </si>
  <si>
    <t>MEZCLADORES - ELABORADOS EN PLÁSTICO, CALIBRE MINIMO DE 2, LONGITUD MÍNIMA DE 11 CM, COLORES ROJO O CAFÉ.</t>
  </si>
  <si>
    <t>VASOS - ELABORADOS EN CARTÓN 100% BIODEGRADABLE, CAPACIDAD MÍNIMA DE 7 OZ. PAQUETES POR 25</t>
  </si>
  <si>
    <t>VASOS - ELABORADOS EN CARTÓN 100% BIODEGRADABLE, CAPACIDAD MÍNIMA DE 4 OZ. PAQUETES POR 25</t>
  </si>
  <si>
    <t>CAFÉ - 100% CAFÉ TOSTADO Y MOLIDO, TIPO MEDIO, EMPACADO EN BOLSA DE POLIPROPILENO ALUMINIZADA RESISTENTE A LA HUMEDAD Y AL OXIGENO. DEBE CUMPLIR CON RESOLUCIÓN 288 DE 2008 SOBRE ROTULADO Y ETIQUETADO NUTRICIONAL Y NORMAS QUE LA MODIFIQUEN. DEBE CUMPLIR CON LA NTC 3534. LIBRA</t>
  </si>
  <si>
    <t>BEBIDA DE PANELA - BEBIDA DE PANELA INSTANTANEA GRANULADA, CAJAS DISPONIBLES EN MULTIPLES SABORES. CAJA DE MÍNIMO DE 48 CUBITOS.</t>
  </si>
  <si>
    <t>AZUCAR - BLANCA, EMPAQUE ELABORADO EN MATERIAS ATÓXICOS, DEBE CUMPLIR LA RESOLUCIÓN 288 DE 2008 SOBRE ROTULADO Y ETIQUETADO NUTRICIONAL Y LAS NORMAS QUE LA MODIFIQUEN.  DEBE CUMPLIR CON LA NTC 778 O 611. BOLSA DE MÍNIMO 200 SOBRES DE MÍNIMO DE 5 GR.</t>
  </si>
  <si>
    <t>BEBIDA DE FRUTAS - EN JARABE, CAJAS DISPONIBLES EN MULTIPLES SABORES. CAJA DE MÍNIMO DE 20 SOBRES.</t>
  </si>
  <si>
    <t>CABLE THHN  NO. 12  AMARILLO</t>
  </si>
  <si>
    <t>CABLE THHN  NO. 12  AZUL</t>
  </si>
  <si>
    <t>CABLE THHN  NO. 12  BLANCO</t>
  </si>
  <si>
    <t>CABLE THHN  NO. 12  ROJO</t>
  </si>
  <si>
    <t>EMPALME DE CAPUCHON PARA AWG NO. 10, 2 CONDUCTORES</t>
  </si>
  <si>
    <t>EMPALME DE CAPUCHON PARA AWG NO. 12, 3 CONDUCTORES</t>
  </si>
  <si>
    <t>TUBO LED 18W 120CM</t>
  </si>
  <si>
    <t>JUEGO DE FISTOS O SACABOCADOS NO.1</t>
  </si>
  <si>
    <t>JUEGO DE FISTOS O SACABOCADOS NO.2</t>
  </si>
  <si>
    <t>JUEGO DE FISTOS O SACABOCADOS NO.3</t>
  </si>
  <si>
    <t>JUEGO DE FISTOS O SACABOCADOS NO.4</t>
  </si>
  <si>
    <t>JUEGO DE FISTOS O SACABOCADOS NO.5</t>
  </si>
  <si>
    <t>JUEGO DE FISTOS O SACABOCADOS NO.6</t>
  </si>
  <si>
    <t>JUEGO DE FISTOS O SACABOCADOS NO.7</t>
  </si>
  <si>
    <t>JUEGO DE FISTOS O SACABOCADOS NO.8</t>
  </si>
  <si>
    <t>JUEGO DE FISTOS O SACABOCADOS NO.9</t>
  </si>
  <si>
    <t>JUEGO DE FISTOS O SACABOCADOS NO.10</t>
  </si>
  <si>
    <t>PAÑO DE AGUJAS DE MANO OJO DORADO NO.1</t>
  </si>
  <si>
    <t>PAÑO DE AGUJAS DE MANO OJO DORADO NO.2</t>
  </si>
  <si>
    <t>CINTA ANTIDESLIZANTE</t>
  </si>
  <si>
    <t>CINTA DE SEGURIDAD</t>
  </si>
  <si>
    <t>CONOS DE SEÑALIZACION.</t>
  </si>
  <si>
    <t>CABLE GALGAS EXTENSIOMETRICAS POR METRO 9 HILOS X 20 AWG</t>
  </si>
  <si>
    <t>MANTENIMIENTO CUBIERTAS HANGARES TALLERES GRUTE</t>
  </si>
  <si>
    <t>MANTENIMIENTO MANJUI E INFRAESTRUCUTRA</t>
  </si>
  <si>
    <t>MTTO. POZO PROFUNDO</t>
  </si>
  <si>
    <t>MTTO. PLANTA PTAR CAMAN</t>
  </si>
  <si>
    <t xml:space="preserve">MTTO. CASINO, RANCHO DE TROPA Y LAVANDERIA </t>
  </si>
  <si>
    <t>MANTENIMIENTO DE BIENES MUEBLES DEL CAMAN.(LAVADORAS, SECADORAS,,ETC)</t>
  </si>
  <si>
    <t>PRESTACION DE SERVICIOS DE MATENIMIENTO PARA EL APOYO DE LAS TARE3AS DEL TALLER CENTRALIZADO DE ASIENTOS DE EYECCION PARA EL MANTENIMIENTO NIVEL  II Y III DE LOS ASIENTOS DE EJECCION MK-8, MK10 Y MKJM6</t>
  </si>
  <si>
    <t>MANTENIMIENTO REDES ELECTRICAS EXTERNAS E ILUMINACION VIVIENDAS FISCALES SUBOFICIALES</t>
  </si>
  <si>
    <t>MANTENIMIENTO TRANSFORMADORES</t>
  </si>
  <si>
    <t>MTTO. SISTEMA DE EYECCIÓN RED SANITARIA</t>
  </si>
  <si>
    <t>MANTENIMIENTO MAYOR CASA FISCAL DE SUBOFICIALES Y OFICIALES</t>
  </si>
  <si>
    <t>MTTO. DE PRADOS Y JARDINES</t>
  </si>
  <si>
    <t>MTTO LAVADO DE TANQUES AGUA POTABLE</t>
  </si>
  <si>
    <t>SERVICIOS GENERALES DE ASEO  CUPO  2017-2018</t>
  </si>
  <si>
    <t>CAPACITACION  DE CMC -METROLOGIA</t>
  </si>
  <si>
    <t>CABEZAL PARA PLOTER  HP COLOR T 1300 REFERENCIA 72 AMARILLO/NEGRO</t>
  </si>
  <si>
    <t>CABEZAL PARA PLOTER  HP COLOR T 1300 REFERENCIA 72 AZUL/ROJO</t>
  </si>
  <si>
    <t>CABEZAL PARA PLOTER  HP COLOR T 1300 REFERENCIA 72 NEGRO/GRIS</t>
  </si>
  <si>
    <t>CABEZAL PARA PLOTER  HP COLOR T 120 REFERENCIA 711</t>
  </si>
  <si>
    <t>DESTRUCTORA DE PAPEL</t>
  </si>
  <si>
    <t>DISEÑO Y DESARROLLO OBJETO VIRTUAL DE APRENDIZAJE OVA EN INGLES TECNICO</t>
  </si>
  <si>
    <t>SERVICIO OUTSOURCING DE FOTOCOPIADO E IMPRESIÓN VF 2017-2018</t>
  </si>
  <si>
    <t>SERVICIO OUTSOURCING DE FOTOCOPIADO E IMPRESIÓ 2018</t>
  </si>
  <si>
    <t>AMARRE Y VIGENCIAS FUTURAS OUTSOURCING DE FOTOCOPIADO E IMPRESIÓ 2019</t>
  </si>
  <si>
    <t>MANO DE OBRA CUADRILLA DE OPERARIOS</t>
  </si>
  <si>
    <t>FUMIGACIÓN VECTORES</t>
  </si>
  <si>
    <t>RECOLECCIÓN RESPEL</t>
  </si>
  <si>
    <t>MEDICION DE DOSIMETROS  GRUTE</t>
  </si>
  <si>
    <t>ENSERES PARA ENTRADA DE SECAD</t>
  </si>
  <si>
    <t xml:space="preserve">SILLAS PARA BANCOS DE METROLOGIA </t>
  </si>
  <si>
    <t>ARCHIVO FOLDERAMA MANUAL PARA SHELTER</t>
  </si>
  <si>
    <t>LAMPARA DE MANO PARA TALLER</t>
  </si>
  <si>
    <t>MANTENIMIENTO INSTALACIONES EDIFICIOS METROLOGÍA Y SECAD. (INSTALACIÓN VIDRIO SEGURIDAD VENTANA, CUBIERTAS, ADECUACIÓN CUARTO ENSAYOS MAQUINA UNIVERSAL, MANTENIMIENTO DE LAS BOMBAS DE AGUA)</t>
  </si>
  <si>
    <t>CARPETAS 4*4 TAMAÑO CARTA PLASTIFICADAS, CON BOLSILLO DURO</t>
  </si>
  <si>
    <t>HOJAS TAMAÑO CARTA EN PAPEL PERIÓDICO</t>
  </si>
  <si>
    <t>ADQUISICION OBJETO VIRTUAL DE APRENDIZAJE DE CERTIFICACION</t>
  </si>
  <si>
    <t>MANTENIMIENTO DE PUENTE GRUA MOVIL</t>
  </si>
  <si>
    <t>PAPEL AUTOADHESIVO</t>
  </si>
  <si>
    <t>PAPEL CARTULINA OPLAINA PARA DIPLOMAS</t>
  </si>
  <si>
    <t>CINTAS O ESCARAPELAS PARA EL SALON DE CLASES</t>
  </si>
  <si>
    <t>BOLIGRAFO</t>
  </si>
  <si>
    <t>CARPETAS CON PASTA DURA PARA  PRESENTACION DE DIPLOMAS</t>
  </si>
  <si>
    <t>TONNER PARA IMPRESORA KONICA MINOLTA C-200 REF: TN214K</t>
  </si>
  <si>
    <t>TONNER PARA IMPRESORA KONICA MINOLTA C-200 REF: TN214M</t>
  </si>
  <si>
    <t>TONNER PARA IMPRESORA KONICA MINOLTA C-200 REF: TN214C</t>
  </si>
  <si>
    <t>TONNER PARA IMPRESORA KONICA MINOLTA C-200 REF: TN214Y</t>
  </si>
  <si>
    <t xml:space="preserve">PERFIL METALICO ESTRUCTURAL RECTANGULAR SECCION 150 * 100 MM E= 4 MM </t>
  </si>
  <si>
    <t xml:space="preserve">PERFIL METALICO PARA CORREAS SECCION 100 * 40 MM E=1.4 MM </t>
  </si>
  <si>
    <t>PERFIL METALICO CUADRADO DE 1" CALIBRE 18 (PARA BICICLETEROS)</t>
  </si>
  <si>
    <t xml:space="preserve">RECEBO B-400 </t>
  </si>
  <si>
    <t>MEZCLA DE ASFALTO EN FRIO TIPO EZ STREET</t>
  </si>
  <si>
    <t>GRAVA DE 1/2"</t>
  </si>
  <si>
    <t>ORINAL SENCILLO PARA FLUXOMETRO (INCLUYE GRIFERIA)</t>
  </si>
  <si>
    <t>SANITARIO SENCILLO AHORRADOR DE AGUA (INCLUYE GRIFERIA)</t>
  </si>
  <si>
    <t>LAVAMANOS</t>
  </si>
  <si>
    <t>PARTICULAS MAGNETICAS FLUORECENTES</t>
  </si>
  <si>
    <t>INSUMOS ARAVA</t>
  </si>
  <si>
    <t>MANTENIMIENTO CARRO TANQUE</t>
  </si>
  <si>
    <t>SILLAS ERGONOMICAS</t>
  </si>
  <si>
    <t>POLIPASTO ELECTRICO</t>
  </si>
  <si>
    <t>SERVICIOS DE APOYO A LA GESTION PARA LA ASESORIA DE BIENESTAR UNIVERSITARIO PARA LA ESCUELA MILITAR DE AVIACION MARCO FIDEL SUAREZ + VIGENCIAS FUTURAS</t>
  </si>
  <si>
    <t>REGULADOR DE PRESIÓN</t>
  </si>
  <si>
    <t>EMPACADORA AL VACIO  MSA 300M</t>
  </si>
  <si>
    <t>CAJA DE HERRAMIENTA MILIMETRICA</t>
  </si>
  <si>
    <t>TALADRO INALÁMBRICO</t>
  </si>
  <si>
    <t>TELEVISOR 40"</t>
  </si>
  <si>
    <t xml:space="preserve">PROYECTOR DE VIDEO </t>
  </si>
  <si>
    <t xml:space="preserve">MEGAFONO </t>
  </si>
  <si>
    <t>CÁMARA DIGITAL</t>
  </si>
  <si>
    <t>PRESENTADOR INÁLAMBRICO CON PUNTERO LÁSER</t>
  </si>
  <si>
    <t>TABLERO INTELIGENTE</t>
  </si>
  <si>
    <t>SCÁNER PLANO</t>
  </si>
  <si>
    <t>LICENCIA DE SIMULACIÓN</t>
  </si>
  <si>
    <t>GRECA CAFETERA</t>
  </si>
  <si>
    <t>CAMILLA</t>
  </si>
  <si>
    <t>ANDAMIO</t>
  </si>
  <si>
    <t>EXTINTOR MULTIPROPÓSITO ABC</t>
  </si>
  <si>
    <t>EXTINTOR CO2</t>
  </si>
  <si>
    <t>AIRE ACONDICIONADO 18.000  BTU INVERTER</t>
  </si>
  <si>
    <t>AIRE ACONDICIONADO 12.000 BTU</t>
  </si>
  <si>
    <t>CALEFACTOR DE AMBIENTE ELÉCTRICO</t>
  </si>
  <si>
    <t>CONSOLA AVIÓNICA</t>
  </si>
  <si>
    <t>AIRE ACONDICIONADO 24000 BTU INVERTER</t>
  </si>
  <si>
    <t>AIRE ACONDICIONADO 12000 BTE INVERTER</t>
  </si>
  <si>
    <t>CAMA</t>
  </si>
  <si>
    <t>BANDEJAS ESQUINERA RECIBE DOCUMENTOS</t>
  </si>
  <si>
    <t>ARCHIVADOR 4 GAVETAS</t>
  </si>
  <si>
    <t>ESTANTE BIBLIOTECA</t>
  </si>
  <si>
    <t>ARCHIVADOR CONTRAINDENCIO</t>
  </si>
  <si>
    <t>SILLA GERENCIAL</t>
  </si>
  <si>
    <t>SILLA ERGONÓMICA</t>
  </si>
  <si>
    <t>SILLA SIN BRAZO EJECUTIVA</t>
  </si>
  <si>
    <t>CASCO MOTOCICLETA</t>
  </si>
  <si>
    <t>RODILLERAS, CANILLERAS</t>
  </si>
  <si>
    <t>CODERAS</t>
  </si>
  <si>
    <t>GUANTES</t>
  </si>
  <si>
    <t>GAFAS</t>
  </si>
  <si>
    <t>OVEROL DE PINTURA</t>
  </si>
  <si>
    <t>TAPA BOCA</t>
  </si>
  <si>
    <t>GUANTES NITRILO</t>
  </si>
  <si>
    <t>COLCHON</t>
  </si>
  <si>
    <t>SÁBANA SENCILLA</t>
  </si>
  <si>
    <t>INMOVILIZADOR DE CABEZA</t>
  </si>
  <si>
    <t>RODILLO 4"</t>
  </si>
  <si>
    <t>RODILLO 6"</t>
  </si>
  <si>
    <t>RODILLO 9"</t>
  </si>
  <si>
    <t>PAPEL FOTOGRÁFICO</t>
  </si>
  <si>
    <t>LIMPIAVIDRIO EN ATOMIZADOR 500 CC</t>
  </si>
  <si>
    <t>PUNTOS ECOLÓGICOS</t>
  </si>
  <si>
    <t>CERA</t>
  </si>
  <si>
    <t>TERMO BEBIDAS CALIENTES</t>
  </si>
  <si>
    <t>HOJA DE CORCHO DE 1.5MM</t>
  </si>
  <si>
    <t>HOJA DE CORCHO DE 2.0MM</t>
  </si>
  <si>
    <t>HOJA DE CORCHO DE 3.0MM</t>
  </si>
  <si>
    <t xml:space="preserve">TARJETA BLANCA MIFARE 4K NUID 4 BYTES </t>
  </si>
  <si>
    <t>ARNES</t>
  </si>
  <si>
    <t>ESLINGA EN Y</t>
  </si>
  <si>
    <t>PETO EN PVC</t>
  </si>
  <si>
    <t xml:space="preserve">SEÑALES DE SEGURIDAD </t>
  </si>
  <si>
    <t>PERSIANAS</t>
  </si>
  <si>
    <t>ESPUMA ANTIFLAMA</t>
  </si>
  <si>
    <t>CINTA DE ENMASCARAR</t>
  </si>
  <si>
    <t>LIJA</t>
  </si>
  <si>
    <t>PINTURA AMARILLA</t>
  </si>
  <si>
    <t>PINTURA AZÚL</t>
  </si>
  <si>
    <t>PINTURA ROJA</t>
  </si>
  <si>
    <t>PINTURA ALUMINIO</t>
  </si>
  <si>
    <t>MASILLA</t>
  </si>
  <si>
    <t>CIERRE PLÁSTICO</t>
  </si>
  <si>
    <t>DESLIZADORES</t>
  </si>
  <si>
    <t>HILO APTAN CALIBRE 40</t>
  </si>
  <si>
    <t>COLORANTE AMARILLO</t>
  </si>
  <si>
    <t>COLORANTE AZUL</t>
  </si>
  <si>
    <t>COLORANTE ROJO</t>
  </si>
  <si>
    <t>COLORANTE VERDE</t>
  </si>
  <si>
    <t>PAÑOS DESMACHAR</t>
  </si>
  <si>
    <t xml:space="preserve">ACEITE BASE </t>
  </si>
  <si>
    <t xml:space="preserve">ALCOHOL INDUSTRIAL </t>
  </si>
  <si>
    <t>VÁLVULAS</t>
  </si>
  <si>
    <t>WAIPALL</t>
  </si>
  <si>
    <t>ESMALTE TRAFICO AMARILLO</t>
  </si>
  <si>
    <t>ESMALTE CLASICO NARANJA</t>
  </si>
  <si>
    <t>PINTURA AZUL CATALIZADOR</t>
  </si>
  <si>
    <t>TOMA DOBLE</t>
  </si>
  <si>
    <t>TUBO 36W</t>
  </si>
  <si>
    <t>FARGO PELICULA DE LAMINACIÓN HOLOGRAFICO POLYGUARD TRANSPARENTE</t>
  </si>
  <si>
    <t>CINTA DE COLOR RIBBON</t>
  </si>
  <si>
    <t>CINTA TRANSFER REFIL</t>
  </si>
  <si>
    <t>MANTENIMIENTO AIRES ACONDICIONADOS, NEVERAS, HIELERAS Y CUARTOS FRIOS</t>
  </si>
  <si>
    <t>MANTENIMIENTO DE MOTOS</t>
  </si>
  <si>
    <t>SOLUCION DE YODO GARRAFA HATO-VAC (X4 LITROS)</t>
  </si>
  <si>
    <t>TRAÍLLA EN CUERO 1,50MTS</t>
  </si>
  <si>
    <t>EFIPRO PIPETA PARA PERROS 20-40KG</t>
  </si>
  <si>
    <t>ADVANTIX PIPETA DE 20-40 KG</t>
  </si>
  <si>
    <t>ENDOGAR   30 KG  TABLETA- CAJA X 2</t>
  </si>
  <si>
    <t>CAÑAS PARA CLARINETE SOPRANO NO 3 1/2</t>
  </si>
  <si>
    <t xml:space="preserve">CAÑAS PARA CLARINETE SOPRANO NO 3 </t>
  </si>
  <si>
    <t xml:space="preserve">CAÑAS PARA CLARINETE BAJO NO 3 </t>
  </si>
  <si>
    <t>CAÑAS PARA SAXO ALTO NO 3</t>
  </si>
  <si>
    <t>CAÑAS PARA SAXO TENOR NO 3</t>
  </si>
  <si>
    <t>CAÑAS PARA SOPRANO NO 3</t>
  </si>
  <si>
    <t>CAÑAS PARA BARITONO NO 3</t>
  </si>
  <si>
    <t>ADAPTADOR HEMBRA DE 3"</t>
  </si>
  <si>
    <t>ADAPTADOR MACHO DE 1 1/2"</t>
  </si>
  <si>
    <t>ADAPTADOR MACHO DE 3"</t>
  </si>
  <si>
    <t>BASE NEGRA</t>
  </si>
  <si>
    <t>BASE ROJA</t>
  </si>
  <si>
    <t>BISAGRA OMEGA 3"</t>
  </si>
  <si>
    <t xml:space="preserve">CHAZO DE 1/ 4 </t>
  </si>
  <si>
    <t xml:space="preserve">CHAZO DE 3/16  </t>
  </si>
  <si>
    <t xml:space="preserve">CHAZO DE 3/8  </t>
  </si>
  <si>
    <t>CHAZO EXPANSIVO 1/4"</t>
  </si>
  <si>
    <t>CHAZO EXPANSIVO 3/8"</t>
  </si>
  <si>
    <t>CHAZO EXPANSIVO 5/16"</t>
  </si>
  <si>
    <t>CHAZO PUNTILLA 1"</t>
  </si>
  <si>
    <t>CODO DE  3" PVC PRESION</t>
  </si>
  <si>
    <t>CODO DE 1 1/2"</t>
  </si>
  <si>
    <t>DESAIRADOR 1"</t>
  </si>
  <si>
    <t>DESAIRADOR 1/2"</t>
  </si>
  <si>
    <t>GRIFERIA PARA LAVAMANOS DE 4"</t>
  </si>
  <si>
    <t>GRIFERIA PARA LAVAMANOS SENCILLA</t>
  </si>
  <si>
    <t>LIJA DE AGUA PROFESIONAL NO. 180</t>
  </si>
  <si>
    <t>LIJA DE AGUA PROFESIONAL NO. 220</t>
  </si>
  <si>
    <t>LIJA DE AGUA PROFESIONAL NO. 400</t>
  </si>
  <si>
    <t>LIMPIADOR PVC</t>
  </si>
  <si>
    <t xml:space="preserve">MANGUERA </t>
  </si>
  <si>
    <t>PASADORES</t>
  </si>
  <si>
    <t xml:space="preserve">PEGANTE CERAMICO </t>
  </si>
  <si>
    <t>PEGANTE PARA FORMICA</t>
  </si>
  <si>
    <t>PINTURA TRAFICO AMARILLO</t>
  </si>
  <si>
    <t xml:space="preserve">PINTURA VINILO TIPO 1 </t>
  </si>
  <si>
    <t>POMAS REGADERA</t>
  </si>
  <si>
    <t>PUNTILLA 1"</t>
  </si>
  <si>
    <t>PUNTILLA SIN CABEZA DE 1"</t>
  </si>
  <si>
    <t>REGADERAS</t>
  </si>
  <si>
    <t>REGISTRO DE 1 1/2"</t>
  </si>
  <si>
    <t>REGISTRO DE 2"</t>
  </si>
  <si>
    <t>REGISTRO DE 3"</t>
  </si>
  <si>
    <t>REGISTRO DE 4"</t>
  </si>
  <si>
    <t>REJILLA DE 3" PARA SIFON</t>
  </si>
  <si>
    <t xml:space="preserve">SELLADOR  LIJABLE  </t>
  </si>
  <si>
    <t>SEMICODOS DE PRESION AGUA POTABLE 1 1/2"</t>
  </si>
  <si>
    <t>SEMICODOS DE PRESION AGUA POTABLE 3"</t>
  </si>
  <si>
    <t>SOLDADURA A53</t>
  </si>
  <si>
    <t>SOLDADURA PVC 1/8 GAL</t>
  </si>
  <si>
    <t>TUBERIA PVCP DE 1 1/2" X 6M</t>
  </si>
  <si>
    <t>UNION 1 1/2"</t>
  </si>
  <si>
    <t>UNION DE 1/2" PVC</t>
  </si>
  <si>
    <t>UNION DE 2" PVC</t>
  </si>
  <si>
    <t>UNION DE 4" PVC</t>
  </si>
  <si>
    <t>UNIVERSAL DE 1 1/2"</t>
  </si>
  <si>
    <t>UNIVERSAL DE 3"</t>
  </si>
  <si>
    <t>UNIVERSAL DE 4"</t>
  </si>
  <si>
    <t>VALVULA DE PIE 1/2"</t>
  </si>
  <si>
    <t>VALVULA DE PIE 3"</t>
  </si>
  <si>
    <t>BOQUILLA X 5KG</t>
  </si>
  <si>
    <t>VALVULA DE PIE 4"</t>
  </si>
  <si>
    <t>BROCHA 3"</t>
  </si>
  <si>
    <t>MANTENIMIENTO SOUSAFONO (DE ACUERDO AL PROCESO AUMENTO DE 800.000 A 900,000)</t>
  </si>
  <si>
    <t>MANTENIMIENTO SAXOFON TENOR (DE ACUERDO A PROCESO AUMENTO DE 700,000 A 1,052,000)</t>
  </si>
  <si>
    <t>MANTENIMIENTO SAXOFON SOPRANO (DE ACUERDO A PROCESO AUMENTO DE 350,000 A 483,000)</t>
  </si>
  <si>
    <t>MANTENIMIENTO FLAUTIN YAMAHA YPC 62 (DE ACUERDO A PROCESO AUMENTO DE 300,000 A 430,000)</t>
  </si>
  <si>
    <t>MANTENIMIENTO FLAUTIN ARMISTRONG 204 (DE ACUERDO A PROCESO AUMENTO DE 300,000 A 460,000)</t>
  </si>
  <si>
    <t>MANTENIMIENTO OBOE (DE ACUERDO A PROCESO AUMENTO DE 400,000 A 410,000)</t>
  </si>
  <si>
    <t>MANTENIMIENTO CAMPANAS TUBULARES (DE ACUERDO A PROCESO AUMENTO DE 400,000 A 500,000)</t>
  </si>
  <si>
    <t>MEDALLAS DE PREMIACIÓN</t>
  </si>
  <si>
    <t>TROFEOS DE PREMIACIÓN</t>
  </si>
  <si>
    <t>PLACAS DE RECONOCIMIENTO ESCUELAS PARTICIPANTES</t>
  </si>
  <si>
    <t>MUGS ALUSIVOS A LOS JUEGOS INTERESCUELAS</t>
  </si>
  <si>
    <t>MONEDAS ALUSIVAS A LOS JUEGOS INTERESCUELAS</t>
  </si>
  <si>
    <t>BROCHES CON ESTUCHES ALUSIVOS A LOS JUEGOS INTERESCUELAS</t>
  </si>
  <si>
    <t>DISEÑO Y ELABORACIÓN MASCOTAS PARA JUEGOS INTERESCUELAS Y SUS ACCESORIOS</t>
  </si>
  <si>
    <t>PISTOLA DE AIRE - PARA PARTICIPACIÓN JUEGOS INTERESCUELAS</t>
  </si>
  <si>
    <t>RIFLE DE AIRE DE COMPETENCIA PARTICIPACIÓN JUEGOS INTERESCUELAS</t>
  </si>
  <si>
    <t>CAJA DE DIÁBOLOS CALIBRE 4.5</t>
  </si>
  <si>
    <t>UNIFORMES DE COMPETENCIA PARA ATLETISMO</t>
  </si>
  <si>
    <t>UNIFORMES DE COMPETENCIA PARA AJEDREZ</t>
  </si>
  <si>
    <t>UNIFORME DE COMPETENCIA PARA BALONCESTO</t>
  </si>
  <si>
    <t>UNIFORME DE COMPETENCIA PARA FÚTBOL</t>
  </si>
  <si>
    <t>UNIFORME DE COMPETENCIA PARA ARQUERO DE FÚTBOL</t>
  </si>
  <si>
    <t>UNIFORME DE COMPETENCIA PARA FÚTBOL DE SALÓN</t>
  </si>
  <si>
    <t>UNIFORME DE COMPETENCIA PARA ARQUERO DE FÚTBOL DE SALÓN</t>
  </si>
  <si>
    <t>UNIFORME DE COMPETENCIA PARA ORIENTACIÓN</t>
  </si>
  <si>
    <t>UNIFORME DE COMPETENCIA PARA PENTATLÓN</t>
  </si>
  <si>
    <t>UNIFORME DE COMPETENCIA PARA TENIS DE MESA</t>
  </si>
  <si>
    <t xml:space="preserve">BUZO DE COMPETENCIA PARA TIRO </t>
  </si>
  <si>
    <t>UNIFORME PARA TAEKWONDO EN MODALIDAD COMBATE</t>
  </si>
  <si>
    <t>UNIFORME PARA TAEKWONDO EN MODALIDAD POOMSAES</t>
  </si>
  <si>
    <t>UNIFORME DE COMPETENCIA PARA VOLEIBOL</t>
  </si>
  <si>
    <t>PAR DE CANILLERAS PARA FÚTBOL</t>
  </si>
  <si>
    <t>PAR DE CANILLERAS PARA FÚTBOL DE SALÓN</t>
  </si>
  <si>
    <t>TAPA OÍDOS PARA NATACIÓN Y NATACIÓN UTILITARIA DE PENTATLÓN</t>
  </si>
  <si>
    <t>GORROS DE BAÑO PARA NATACIÓN Y NATACIÓN UTILITARIA DE PENTATLÓN</t>
  </si>
  <si>
    <t>GAFAS DE NATACIÓN PARA NATACIÓN Y NATACIÓN UTILITARIA PENTATLÓN</t>
  </si>
  <si>
    <t>TAPA OJO PARA TIRO</t>
  </si>
  <si>
    <t>PANTALONETAS DE BAÑO PARA NATACIÓN Y PENTATLÓN</t>
  </si>
  <si>
    <t>PAR GUANTES DE ARQUERO PARA FÚTBOL Y FÚTBOL SALA</t>
  </si>
  <si>
    <t>GORRAS DEPORTIVAS DE PRESENTACIÓN</t>
  </si>
  <si>
    <t>SUDADERA UNIFORME DE PRESENTACIÓN</t>
  </si>
  <si>
    <t>CAMISETA UNIFORME DE PRESENTACIÓN</t>
  </si>
  <si>
    <t>BALONES PARA FÚTBOL DE SALÓN</t>
  </si>
  <si>
    <t>BALONES PARA VOLEIBOL</t>
  </si>
  <si>
    <t>BALÓN MEDICINAL ENCAUCHETADO 3KG</t>
  </si>
  <si>
    <t>BALÓN MEDICINAL ENCAUCHETADO 5KG</t>
  </si>
  <si>
    <t>PROTECTOR BUCAL PARA TAEKWONDO</t>
  </si>
  <si>
    <t>PROTECTOR DE PECHO REVERSIBLE PARA TAEKWONDO</t>
  </si>
  <si>
    <t>PAR DE PROTECTOR DE PIE PARA TAEKWONDO</t>
  </si>
  <si>
    <t>PAR DE PROTECTOR DE ANTEBRAZO PARA TAEKWONDO</t>
  </si>
  <si>
    <t>PAR DE PROTECTOR DE ESPINILLA/CANILLA PARA TAEKWONDO</t>
  </si>
  <si>
    <t>PROTECTOR GENITAL/PROTECTOR DE INGLE PARA TAEKWONDO</t>
  </si>
  <si>
    <t>MORRAL PARA CARGAR ACCESORIOS</t>
  </si>
  <si>
    <t>BOTINES ELECTRÓNICOS PARA TAEKWONDO</t>
  </si>
  <si>
    <t>CASCOS ELECTRÓNICOS PARA TAEKWONDO</t>
  </si>
  <si>
    <t>GUANTES PARA TIRO DEPORTIVO</t>
  </si>
  <si>
    <t>CORREAS PARA TIRO DEPORTIVO</t>
  </si>
  <si>
    <t>CHAQUETAS PARA TIRO DEPORTIVO</t>
  </si>
  <si>
    <t>PANTALÓN PARA LA PRÁCTICA DE TIRO</t>
  </si>
  <si>
    <t>TULAS PARA CARGAR ACCESORIOS</t>
  </si>
  <si>
    <t>PETOS PARA DEPORTES DE CONJUNTO</t>
  </si>
  <si>
    <t>TOALLA DE MANO JUEGOS INTERESCUELAS</t>
  </si>
  <si>
    <t>TERMOS PARA AGUA</t>
  </si>
  <si>
    <t>PORTA TARJETA PARA ORIENTACIÓN MILITAR</t>
  </si>
  <si>
    <t>POLAINAS PARA ORIENTACIÓN</t>
  </si>
  <si>
    <t>TABLAS TÁCTICA PARA FUTSAL, FÚTBOL, VOLEIBOL Y BALONCESTO CON FICHAS IMANADAS</t>
  </si>
  <si>
    <t>GRUESA DE BOLAS DE COMPETENCIA PARA TENIS DE MESA X 100 BLANCAS</t>
  </si>
  <si>
    <t>GRUESAS DE BOLA PARA ENTRENAMIENTO PARA TENIS DE MESA X 100 BLANCAS</t>
  </si>
  <si>
    <t>TULAS PARA GUARDAR BALONES</t>
  </si>
  <si>
    <t>MADERAS PARA TENIS DE MESA</t>
  </si>
  <si>
    <t>RODILLOS PARA TIRO</t>
  </si>
  <si>
    <t>COLCHONETAS PARA TIRO</t>
  </si>
  <si>
    <t>ESTUCHES PARA RAQUETAS DE TENIS DE MESA</t>
  </si>
  <si>
    <t>CAUCHOS PARA MADERA DE TENIS DE MESA</t>
  </si>
  <si>
    <t>PEGANTE PARA CAUCHOS DE TENIS DE MESA</t>
  </si>
  <si>
    <t>JUEGOS DE PROTECTORES DE TUBO PARA VOLEIBOL</t>
  </si>
  <si>
    <t>ALETAS CORTAS PARA ENTRENAMIENTO DE NATACIÓN CLÁSICA.</t>
  </si>
  <si>
    <t>PITO PROFESIONAL</t>
  </si>
  <si>
    <t>LÁMINAS DE TATÁMI</t>
  </si>
  <si>
    <t>PAOS PARA TAEKWONDO</t>
  </si>
  <si>
    <t>PALETAS PARA TAEKWONDO</t>
  </si>
  <si>
    <t>LINTERNAS DE CABEZA PARA ORIENTACIÓN</t>
  </si>
  <si>
    <t>CONOS DE SILICONA DE 40 CM</t>
  </si>
  <si>
    <t>BRÚJULAS DE DEDO PARA ORIENTACIÓN</t>
  </si>
  <si>
    <t>ANTENAS PARA VOLEIBOL CON PORTA ANTENA</t>
  </si>
  <si>
    <t>BANDERINES PARA JUECES DE LÍNEA</t>
  </si>
  <si>
    <t>TESTIMONIOS PARA ATLETISMO</t>
  </si>
  <si>
    <t>JABALINA PARA COMPETENCIA DE 800 GR</t>
  </si>
  <si>
    <t>JABALINA PARA ENTRENAMIENTO DE 600 GRAMOS</t>
  </si>
  <si>
    <t>BALAS DE LANZAMIENTO</t>
  </si>
  <si>
    <t>VALLAS DE COMPETENCIA PARA ATLETISMO</t>
  </si>
  <si>
    <t>JUEGO DE TUBOS TELESCÓPICOS AJUSTABLES PARA VOLEIBOL</t>
  </si>
  <si>
    <t>CARRO TRANSPORTE MALLAS, BALONES Y TUBOS DE VOLEIBOL</t>
  </si>
  <si>
    <t>BÁSCULA ANALIZADORA CORPORAL</t>
  </si>
  <si>
    <t>TABLEROS PROFESIONALES PARA AJEDREZ</t>
  </si>
  <si>
    <t>PARTIDORES PARA ATLETISMO</t>
  </si>
  <si>
    <t>PARACAÍDAS DE ENTRENAMIENTO DE NATACIÓN</t>
  </si>
  <si>
    <t>GRANADAS PARA PENTATLÓN MILITAR</t>
  </si>
  <si>
    <t>ESCALERAS PLÁSTICAS DE COORDINACIÓN</t>
  </si>
  <si>
    <t>PARACAÍDAS PARA TRABAJO DE VELOCIDAD</t>
  </si>
  <si>
    <t>VALLAS DE PLIOMETRIA</t>
  </si>
  <si>
    <t>PAR DE CANCHAS PARA FÚTBOL SALA CALIBRE 3.</t>
  </si>
  <si>
    <t>TABLERO MURAL DE AJEDREZ</t>
  </si>
  <si>
    <t>RELOJ DE AJEDREZ</t>
  </si>
  <si>
    <t>PAR DE TORRES PARA BALONCESTO CON LOS PROTECTORES</t>
  </si>
  <si>
    <t>SOBRANTE LINEA DE PERCUSION CPA 87 SALDO ADJUDICACION</t>
  </si>
  <si>
    <t>ASESORÍA EN CALIDAD EDUCATIVA</t>
  </si>
  <si>
    <t>ASESORÍA INVESTIGADOR TITULAR PROGRAMA CIENCIAS MILITARES AERONAUTICAS</t>
  </si>
  <si>
    <t xml:space="preserve">ASESORÍA INVESTIGADOR TITULAR PROGRAMAS EN LOGÍSTICA AERONÁUTICA </t>
  </si>
  <si>
    <t xml:space="preserve">ASESORÍA INVESTIGADOR TITULAR PROGRAMAS EN SEGURIDAD OPERACIONAL </t>
  </si>
  <si>
    <t xml:space="preserve">ASESORÍA INVESTIGADOR TITULAR PROGRAMA DE MAESTRÍA EN DIRECCIÓN Y GESTIÓN DE LA SEGURIDAD INTEGRAL </t>
  </si>
  <si>
    <t>ASESORÍA PARA EL PROCESO DE RENOVACIÓN DE REGISTROS CALIFICADOS 2020 DECAE-MAELA</t>
  </si>
  <si>
    <t>ASESORÍA PARA EL PROCESO DE RENOVACIÓN DE REGISTROS CALIFICADOS 2020 -MACMA-MAESO</t>
  </si>
  <si>
    <t>HORAS CATEDRA DISPONIBLE</t>
  </si>
  <si>
    <t>FONDOS ADMINISTRADORES DE PENSIONES PÚBLICAS</t>
  </si>
  <si>
    <t>APORTES A LA ESCUELA SUPERIOR DE ADMINISTRACIÓN PÚBLICA</t>
  </si>
  <si>
    <t>APORTES MINEDUCACIÓN</t>
  </si>
  <si>
    <t>AMPLIFICADOR DE AUDIO PARA AULAS DEL EDIFICIO DE AULAS</t>
  </si>
  <si>
    <t>VIDEO PROYECTOR INTERACTIVO</t>
  </si>
  <si>
    <t>ADQUISICIÓN Y PUESTA EN FUNCIONAMIENTO DE UN SISTEMA DE ALIMENTACIÓN ININTERRUMPIDA (UPS) PARA LA EPFAC.</t>
  </si>
  <si>
    <t>SALDO APROPIACIÓN UPS</t>
  </si>
  <si>
    <t>CAMILLA RÍGIDA POLIPROPILENO CON INMOVILIZADOR DE CUELLO, CRÁNEO, CORREAS EN TRONCO Y PIERNAS AJUSTABLES CON VELCRO.</t>
  </si>
  <si>
    <t>ADQUISICIÓN LOCKERS PARA AULAS</t>
  </si>
  <si>
    <t>ESCRITORIO GERENCIAL</t>
  </si>
  <si>
    <t>SILLA TIPO PRESINDENTE</t>
  </si>
  <si>
    <t>SILLA INTERLOCUTORA</t>
  </si>
  <si>
    <t>SILLA TIPO EJECUTIVA CON BRAZOS FIJOS</t>
  </si>
  <si>
    <t>DIVISIONES EN VIDRIO 1,40 X 0,40</t>
  </si>
  <si>
    <t>DIVISIONES EN VIDRIO 1,10 X 0,40</t>
  </si>
  <si>
    <t>SILLA TIPO EJECUTIVA CON BRAZOS GRADUABLES</t>
  </si>
  <si>
    <t>SILLA INTERLOCUTORA ISOCELES</t>
  </si>
  <si>
    <t>ATRIL</t>
  </si>
  <si>
    <t>DIVISIONES EN VIDRIO PISO TECHO</t>
  </si>
  <si>
    <t>ARCHIVADODRES EN MURO</t>
  </si>
  <si>
    <t>PUESTOS DE TRABAJO</t>
  </si>
  <si>
    <t>PUESTO DE TRABAJO EN L</t>
  </si>
  <si>
    <t>SALDO APROPIACION LOCKERS</t>
  </si>
  <si>
    <t>PUERTAS EN VIDRIO</t>
  </si>
  <si>
    <t>CANECAS PUNTOS ECOLÓGICOS PARA EL EDIFICIO DE AULAS</t>
  </si>
  <si>
    <t>CANECAS PARA BAÑOS  EDIFICIO DE AULAS</t>
  </si>
  <si>
    <t>CANECAS PARA LOS SALONES   EDIFICIO DE AULAS</t>
  </si>
  <si>
    <t>SALDO APROPIACION</t>
  </si>
  <si>
    <t>ADQUISICIÓN E INSTALACIÓN DE ESCUDO EPFAC PARA EL EDIFICIO "CT. JOSÉ EDMUNDO SANDOVAL"</t>
  </si>
  <si>
    <t>ADQUISICIÓN E INSTALACIÓN DE ESCUDO FAC PARA EL EDIFICIO "CT. JOSÉ EDMUNDO SANDOVAL"</t>
  </si>
  <si>
    <t>ADQUISICIÓN E INSTALACIÓN DE LETRAS EN ACRÍLICO PARA EL EDIFICIO "CT. JOSÉ EDMUNDO SANDOVAL"</t>
  </si>
  <si>
    <t>KITS DE PRIMEROS AUXILIOS PARA SERVICIOS MÉDICOS DE EMERGENCIA TIPO A</t>
  </si>
  <si>
    <t>ALFOMBRA DE ALTO TRÁFICO</t>
  </si>
  <si>
    <t>MANTENIMIENTO DE EXTINGUIDORES DE FUEGO SOLKAFLAN 3700 GRS</t>
  </si>
  <si>
    <t>MANTENIMIENTO Y RECARGA DE EXTINGUIDORES DE FUEGO (POLVO QUÍMICO SECO) 5LBS</t>
  </si>
  <si>
    <t>MANTENIMIENTO Y RECARGA DE EXTINGUIDORES DE FUEGO (POLVO QUÍMICO SECO) 20 LIBRAS</t>
  </si>
  <si>
    <t>MANTENIMIENTO Y RECARGA DE EXTINGUIDORES DE FUEGO SOLKAFLAN</t>
  </si>
  <si>
    <t>MANTENIMIENTO DE UPS (PREVENTIVO Y CORRECTIVO)</t>
  </si>
  <si>
    <t>SERVICIO DE ASEO INSTALACIONES DE LA EPFAC VIGENCIA 2018</t>
  </si>
  <si>
    <t>SERVICIO DE ASEO PARA LAS INSTALACIONES DE LA EPFAC</t>
  </si>
  <si>
    <t>SOBRANTE DE APROPIACIÓN</t>
  </si>
  <si>
    <t>SERVICIO DE CAFETERIA Y RESTAURANTE PARA LAS DIFERENTES ACIVIDADES DE LA EPFAC</t>
  </si>
  <si>
    <t>SERVICIO DE SEGURIDAD PARA LAS AULAS DEL NUEVO EDIFICIO</t>
  </si>
  <si>
    <t>CANAL DE DATOS DEDICADO VIGENCIA FUTURA 2018</t>
  </si>
  <si>
    <t xml:space="preserve">CANAL DE DATOS DEDICADO. </t>
  </si>
  <si>
    <t>SERVICIO DE TRANSPORTE PERSONAL ALUMNOS, DOCENTES Y ORGÁNICOS EPFAC.  LOTE NO. 1: VEHÍCULO TIPO AUTOMÓVIL 5 PASAJEROS</t>
  </si>
  <si>
    <t>SERVICIO DE TRANSPORTE PERSONAL ALUMNOS, DOCENTES Y ORGÁNICOS EPFAC.  LOTE NO. 2: VEHÍCULO TIPO BUS</t>
  </si>
  <si>
    <t>TRANSPORTE ESTAFETA CANCILLER</t>
  </si>
  <si>
    <t>SERVICIO DE TRANSPORTE PERSONAL ALUMNOS, DOCENTES Y ORGÁNICOS EPFAC.</t>
  </si>
  <si>
    <t>MANUAL DE PUBLICACIONES DE LA APA. GUÍA DE ENTRENAMIENTO PARA EL ESTUDIANTE</t>
  </si>
  <si>
    <t>HUMAN ERROR</t>
  </si>
  <si>
    <t>SUPPLY CHAIN INFORMATION TECHNOLOGY</t>
  </si>
  <si>
    <t>DYNAMIC SUPPLY CHAINS: HOW TO DESIGN, BUILD AND MANAGE PEOPLE-CENTRIC VALUE NETWORKS</t>
  </si>
  <si>
    <t>INFORMATION TECHNOLOGIES, METHODS, AND TECHNIQUES OF SUPPLY CHAIN MANAGEMENT</t>
  </si>
  <si>
    <t>COMO ESCRIBIR TRABAJOS DE INVESTIGACIÓN</t>
  </si>
  <si>
    <t>INVESTIGACIÓN CON ESTUDIO DE CASOS</t>
  </si>
  <si>
    <t>CREW RESOURCE MANAGEMENT</t>
  </si>
  <si>
    <t>DIGITAL ENTERPRISE TRANSFORMATION: A BUSINESS-DRIVEN APPROACH TO LEVERAGING INNOVATIVE IT</t>
  </si>
  <si>
    <t xml:space="preserve">MECHANICS OF AEROSTRUCTURES </t>
  </si>
  <si>
    <t>BONDED JOINTS AND REPAIRS TO COMPOSITE AIRFRAME STRUCTURES</t>
  </si>
  <si>
    <t>HANDBOOK OF CASE HISTORIES IN FAILURE ANALYSIS VOL 1</t>
  </si>
  <si>
    <t>RISK MANAGEMENT AND CORPORATE SUSTAINABILITY IN AVIATION</t>
  </si>
  <si>
    <t>AVIATION RISK AND SAFETY MANAGEMENT, METHODS AND APPLICATIONS IN AVIATION ORGANIZATIONS</t>
  </si>
  <si>
    <t>AEROPUERTOS PLANIFICACIÓN, DISEÑO Y MEDIO AMBIENTE</t>
  </si>
  <si>
    <t>CURRENT OCCUPATIONAL AND ENVIRONMENTAL MEDICINE</t>
  </si>
  <si>
    <t>PRACTICAL AVIATION &amp; AEROSPACE LAW </t>
  </si>
  <si>
    <t>A CIRCULAR ECONOMY HANDBOOK FOR BUSINESS AND SUPPLY CHAINS: REPAIR, REMAKE, REDESIGN, RETHINK</t>
  </si>
  <si>
    <t>MLA HANDBOOK (MLA HANDBOOK FOR WRITERS OF RESEARCH PPAPERS)</t>
  </si>
  <si>
    <t>IMPRESIÓN  DE LIBROS DE INVESTIGACIÓN (COLECCIÓN CIENCIA Y PODER AÉREO)</t>
  </si>
  <si>
    <t>SUSCRIPCIÓN AL SISTEMA DE CLASIFICACIÓN DE LA BIBLIOTECA DEL CONGRESO DE LOS ESTADOS UNIDOS ONLINE</t>
  </si>
  <si>
    <t>SUSCRIPCIÓN REVISTA ELECTRONICA CONFLICT MANAGEMENT AND PEACE SCIENCE</t>
  </si>
  <si>
    <t>SUSCRIPCIÓN REVISTA ELECTRONICA INTERNATIONAL SECURITY</t>
  </si>
  <si>
    <t>SUSCRIPCIÓN JOURNAL OF BUSINESS LOGISTICS REVISTA ELECTRONICA</t>
  </si>
  <si>
    <t>SUSCRIPCIÓN REVISTA ELECTRONICA AEROSPACE AND HUMAN PERFORMANCE</t>
  </si>
  <si>
    <t>SUSCRIPCIÓN REVISTA ELECTRONICA EUROPEAN FOREIGN AFFAIRS</t>
  </si>
  <si>
    <t>SUSCRIPCIÓN RDA TOOLKIT ONLINE (RESOURCE DESCRIPTION AND ACCESS)</t>
  </si>
  <si>
    <t>SERVICIO DE PUBLICACIÓN DE LA REVISTA CIENTÍFICA Y ACADÉMICA EN FORMATO DIGITAL, GESTIÓN DEL PREFIJO DOI (DIGITAL OBJECT IDENTIFIER), HOSTING DEL SISTEMA OJS (OPEN JOURNAL SYSTEMS) Y HOSTING DEL SISTEMA OMP (OPEN MONOGRAPH PRESS)</t>
  </si>
  <si>
    <t>ARRENDAMIENTO DE BODEGAS</t>
  </si>
  <si>
    <t>ARRENDAMIENTO DE BODEGA ITEM 1 PARA ALMACENAR ELEMENTOS LOGÍSTICOS DE LA EPFAC VIGENCIA 2018</t>
  </si>
  <si>
    <t xml:space="preserve">VIÁTICOS PARA EXÁMENES DE INGLÉS, SALIDAS DE CAMPO E INVESTIGACIÓN, REUNIÓN DE COMANDANTES Y OTROS </t>
  </si>
  <si>
    <t>TABLERO EN ACRILICO 100" ANTIREFLEJO BLANCO MATE</t>
  </si>
  <si>
    <t>CAPACITACION I+D+I</t>
  </si>
  <si>
    <t>CAPACITACIÓN EN LOS IDIOMAS INGLÉS, FRANCÉS Y PORTUGUÉS PARA UN PERSONAL DE LA FUERZA AÉREA COLOMBIANA, BAJO LA METODOLOGÍA DE INMERSIÓN PRESENCIAL</t>
  </si>
  <si>
    <t>SERVICIO DE CAPACITACIÓN EN LA ENSEÑANZA DE INGLÉS PARA ADULTOS</t>
  </si>
  <si>
    <t>SERVICIO DE CAPACITACIÓN PARA PERSONAL DE PLANTA DE LA FAC Y PERSONAL ADMINISTRATIVO DEL ÁREA ACADÉMICA</t>
  </si>
  <si>
    <t>SOBRANTE DE APROPIACIÓN CAPACITACIÓN PARA ADULTOS</t>
  </si>
  <si>
    <t xml:space="preserve">SERVICIO DE FOTOCOPIADO PARA LA EPFAC </t>
  </si>
  <si>
    <t xml:space="preserve">SERVICIO DE IMPRESIÓN PARA LA EPFAC </t>
  </si>
  <si>
    <t>SERVICIO DE GESTIÓN EDITORIAL Y DIFUSIÓN CIENTÍFICA DE LAS PUBLICACIONES DE LA ESCUELA DE POSTGRADOS FAC</t>
  </si>
  <si>
    <t>SERVICIO DE FOTOCOPIADO PARA LA EPFAC</t>
  </si>
  <si>
    <t>SERVICIO DE IMPRESIÓN PARA LA EPFAC</t>
  </si>
  <si>
    <t>SERVICIOS LOGÍSTICOS REALIZACIÓN EVENTOS ACADÉMICOS EPFAC</t>
  </si>
  <si>
    <t>SERVICIO DE ALMACENAMIENTO DE DOCUMENTOS PARA EL ARCHIVO DE LAEPFAC</t>
  </si>
  <si>
    <t>BOLSA PARA BASURA JUMBO (120 X 90) NEGRA PAQUETE * 6</t>
  </si>
  <si>
    <t>DETERGENTE POLVO  X 1000 GR</t>
  </si>
  <si>
    <t>PAPEL HIGIENICO DOBLE HOJA BLANCO 40M 3 E X 48 ROLLOS</t>
  </si>
  <si>
    <t>PAPEL HIGIENICO JUMBO 400M BLANCO X 8 ROLLOS</t>
  </si>
  <si>
    <t>CAPACITOR DE 60+5MF</t>
  </si>
  <si>
    <t>CAPACITOR DE 50+5MF</t>
  </si>
  <si>
    <t>CAPACITOR DE 40+5MF</t>
  </si>
  <si>
    <t>CAPACITOR DE 35+5MF</t>
  </si>
  <si>
    <t>CAPACITOR DE 55+5MF</t>
  </si>
  <si>
    <t>CONDESADOR 2+3 MF 250V</t>
  </si>
  <si>
    <t>CONDESADOR 2 MF 250V</t>
  </si>
  <si>
    <t>CONDESADOR 4 MF 250V</t>
  </si>
  <si>
    <t>CONDESADOR 8 MF 250V</t>
  </si>
  <si>
    <t>CONDESADOR 1,5 MF 250V</t>
  </si>
  <si>
    <t>CAPACITOR DE 12MF</t>
  </si>
  <si>
    <t>CAPACITOR DE 15MF</t>
  </si>
  <si>
    <t>CAPACITOR DE 20MF</t>
  </si>
  <si>
    <t>CAPACITOR DE 25MF</t>
  </si>
  <si>
    <t>CAPACITOR DE 30MF</t>
  </si>
  <si>
    <t>SERVILLETA TELA 40X40 CM (ROJA)</t>
  </si>
  <si>
    <t>DISCOS DURO SATA 2 000 GB. PORTABLE</t>
  </si>
  <si>
    <t>FREONES DE 410 X 30 LBS (CILINDRO)</t>
  </si>
  <si>
    <t xml:space="preserve">SHAMPOO CON CERA AUTOBRILLANTE PARA VEHICULOS DE 1000 CM3 </t>
  </si>
  <si>
    <t>SILICONA LIQUIDA PARA VEHICULOS (SILICONAS)</t>
  </si>
  <si>
    <t>TONER 51X -Q7551X PARA IMPRESORA HP LASERJET M3027X MFP</t>
  </si>
  <si>
    <t>TONER HP CB540A (NEGRO)  PARA IMPRESORA HP COLOR LASERJET CM1312NFI MFP</t>
  </si>
  <si>
    <t>TONER HP CB541A (AZUL) PARA IMPRESORA HP COLOR LASERJET CM1312NFI MFP</t>
  </si>
  <si>
    <t>TONER HP CB542A (YELLOW) PARA IMPRESORA HP COLOR LASERJET CM1312NFI MFP</t>
  </si>
  <si>
    <t>TONER HP CB543A (MAJENTA)  PARA IMPRESORA HP COLOR LASERJET CM1312NFI MFP</t>
  </si>
  <si>
    <t>TONER T654/T650A11L PARA IMPRESORA LEXMARK T654DN</t>
  </si>
  <si>
    <t>TABLERO ACRILICO PARA 2HP</t>
  </si>
  <si>
    <t>TABLERO ACRILICO PARA 3HP</t>
  </si>
  <si>
    <t xml:space="preserve">UNIDAD CONDENSADORA 2 1/2 HP </t>
  </si>
  <si>
    <t xml:space="preserve">VALVULA DE SERVICIO COMPRESORA DE  2HP </t>
  </si>
  <si>
    <t>MANOMETRO DIGITAL DE PRESION 500PSI</t>
  </si>
  <si>
    <t>TORQUIMETRO 3/8", TORQUE (5 A 100FT-LB)</t>
  </si>
  <si>
    <t xml:space="preserve">ADQUISICIÓN CAMARA PARA AEROFOTOGRAFÍA INCLUYE DRON </t>
  </si>
  <si>
    <t>ADQUISICIÓN CAMARA FOTOGRÁFICA DE ALTA VELOCIDAD</t>
  </si>
  <si>
    <t>ADQUISICION GUADAÑADORA 41,55 CC MUSEO AEROESPACIAL</t>
  </si>
  <si>
    <t>ADQUISICION DE ANDAMIOS MUSEO AEROESPACIAL</t>
  </si>
  <si>
    <t>FOLDERAMA 220*105*49 CM (ALTO-FRENTE-FONDO)</t>
  </si>
  <si>
    <t>TORRE GAVETERA 250 CM*60CM*60 (FRENTE-FONDO-ALTO)</t>
  </si>
  <si>
    <t>CHAQUETA IMPERMEABLE, REFLECTIVA, CORTAVIENTOS, CON ESTAMPADO EN LA ZONA DE LA ESPALDA FRASE " INVESTIGADOR  O SEGÚN PEDIDO DEL CLIENTE</t>
  </si>
  <si>
    <t>ADQUISICION DE CONTENEDORES PARA CORTOPUNZANTES DE MINIMO 2.8 LITROS Y MAX.2.9 LT. PARA LA GESTION INTEGRAL DE LOS RESIDUOS HOSPITALARIOS EN EL ESM CONJUNTO FAC -ARC</t>
  </si>
  <si>
    <t>ADQUISICION DE CONTENEDORES PARA CORTOPUNZANTES DE MINIMO 3.3 LITROS Y MAX. 3.5 LT. PARA LA GESTION INTEGRAL DE LOS RESIDUOS HOSPITALARIOS EN EL ESM CONJUNTO FAC -ARC</t>
  </si>
  <si>
    <t>VIDRIO GRABADO INSTALADO</t>
  </si>
  <si>
    <t>VIDRIO 5 MM INSTALADO</t>
  </si>
  <si>
    <t>VIDRIO 4+4MM INSTALADO</t>
  </si>
  <si>
    <t>VIDRIO DE 6MM  INSTALADO</t>
  </si>
  <si>
    <t>VIDRIO DE 4MM INSTALADO</t>
  </si>
  <si>
    <t>PELÍCULA DE SEGURIDAD</t>
  </si>
  <si>
    <t xml:space="preserve">HP CE505X HP 05X CE505X BLACK HIGH YIELD ORIGINAL LASERJET TONER CARTRIDGE   </t>
  </si>
  <si>
    <t>HP C4810A HP NO 11 BLACK PRINTHEAD</t>
  </si>
  <si>
    <t>HP C4811A HP NO 11 CYAN PRINTHEAD</t>
  </si>
  <si>
    <t>HP C4812A HP NO 11 MAGENTA PRINTHEAD</t>
  </si>
  <si>
    <t>HP C4813A HP NO 11 YELLOW PRINTHEAD</t>
  </si>
  <si>
    <t xml:space="preserve">HP Q6511X HP 11X Q6511X BLACK HIGH YIELD ORIGINAL LASERJET TONER CARTRIDGE   </t>
  </si>
  <si>
    <t>HP C9351AL HP 21 BLACK LAR INKJET PRINT CARTRIDGE</t>
  </si>
  <si>
    <t>HP C9352AL HP 22 TRICOLOR LAR INKJET CARTRIDGE</t>
  </si>
  <si>
    <t xml:space="preserve">HP CB435A HP 35A CB435A BLACK ORIGINAL LASERJET TONER CARTRIDGE     </t>
  </si>
  <si>
    <t xml:space="preserve">HP Q1338A HP 38A Q1338A BLACK ORIGINAL LASERJET TONER CARTRIDGE     </t>
  </si>
  <si>
    <t xml:space="preserve">HP Q5942A HP 42A Q5942A BLACK ORIGINAL LASERJET TONER CARTRIDGE     </t>
  </si>
  <si>
    <t xml:space="preserve">HP Q5942X HP 42X Q5942X BLACK HIGH YIELD ORIGINAL LASERJET TONER CARTRIDGE   </t>
  </si>
  <si>
    <t xml:space="preserve">HP C8543X HP 43X C8543X BLACK HIGH YIELD ORIGINAL LASERJET TONER CARTRIDGE   </t>
  </si>
  <si>
    <t xml:space="preserve">HP Q5945A HP 45A Q5945A BLACK ORIGINAL LASERJET TONER CARTRIDGE     </t>
  </si>
  <si>
    <t xml:space="preserve">HP Q5949X HP 49X Q5949X BLACK HIGH YIELD ORIGINAL LASERJET TONER CARTRIDGE   </t>
  </si>
  <si>
    <t xml:space="preserve">HP Q7551X HP 51X Q7551X BLACK HIGH YIELD ORIGINAL LASERJET TONER CARTRIDGE   </t>
  </si>
  <si>
    <t xml:space="preserve">HP Q7551A HP 51A Q7551A BLACK ORIGINAL LASERJET TONER CARTRIDGE     </t>
  </si>
  <si>
    <t xml:space="preserve">HP Q7553X HP 53X Q7553X BLACK HIGH YIELD ORIGINAL LASERJET TONER CARTRIDGE   </t>
  </si>
  <si>
    <t xml:space="preserve">HP CE255A HP 55A CE255A BLACK ORIGINAL LASERJET TONER CARTRIDGE     </t>
  </si>
  <si>
    <t xml:space="preserve">HP CE255X HP 55X CE255X BLACK HIGH YIELD ORIGINAL LASERJET TONER CARTRIDGE   </t>
  </si>
  <si>
    <t>HP CC640WL HP 60 BLACK LAR INK CARTRIDGE</t>
  </si>
  <si>
    <t>HP CC643WL HP 60 TRI-COLOR LAR INK CARTRIDGE</t>
  </si>
  <si>
    <t xml:space="preserve">HP C8061X HP 61X C8061X BLACK HIGH YIELD ORIGINAL LASERJET TONER CARTRIDGE   </t>
  </si>
  <si>
    <t xml:space="preserve">HP CC364A HP 64A CC364A BLACK ORIGINAL LASERJET TONER CARTRIDGE     </t>
  </si>
  <si>
    <t xml:space="preserve">HP CC364X HP 64X CC364X BLACK HIGH YIELD ORIGINAL LASERJET TONER CARTRIDGE   </t>
  </si>
  <si>
    <t>HP C9380A HP 72 GRAY - PHOTO BLACK PRINTHEAD FOR USE IN SELECTED HP PRINTERS</t>
  </si>
  <si>
    <t>HP C9383A HP 72 MAGENTA - CYAN PRINTHEAD FOR USE IN SELECTED HP PRINTERS</t>
  </si>
  <si>
    <t>HP C9384A HP 72 MATTE BLACK - YELLOW PRINTHEAD FOR USE IN SELECTED HP PRINTERS</t>
  </si>
  <si>
    <t>HP C9403A HP 72 130ML MATTE BLACK INK CARTRIDGE FOR USE IN SELECTED HP PRINTERS.</t>
  </si>
  <si>
    <t>HP C9370A HP 72 130ML PHOTO BLACK INK CARTRIDGE FOR USE IN SELECTED HP PRINTERS.</t>
  </si>
  <si>
    <t>HP C9371A HP 72 130ML CYAN INK CARTRIDGE FOR USE IN SELECTED HP PRINTERS.</t>
  </si>
  <si>
    <t>HP C9372A HP 72 130ML MAGENTA INK CARTRIDGE FOR USE IN SELECTED HP PRINTERS.</t>
  </si>
  <si>
    <t>HP C9373A HP 72 130ML YELLOW INK CARTRIDGE FOR USE IN SELECTED HP PRINTERS.</t>
  </si>
  <si>
    <t>HP C9374A HP 72 130ML GRAY INK CARTRIDGE FOR USE IN SELECTED HP PRINTERS.</t>
  </si>
  <si>
    <t xml:space="preserve">HP CE278A HP 78A CE278A BLACK ORIGINAL LASERJET TONER CARTRIDGE     </t>
  </si>
  <si>
    <t xml:space="preserve">HP CF280X HP 80X CF280X BLACK HIGH YIELD ORIGINAL LASERJET TONER CARTRIDGE   </t>
  </si>
  <si>
    <t>HP CF281X HP 81X CF281X BLACK HIGH YIELD ORIGINAL LASERJET TONER CARTRIDGE</t>
  </si>
  <si>
    <t>HP C4844A HP NO 10 LARGE BLACK INK CRTG</t>
  </si>
  <si>
    <t xml:space="preserve">HP CE390A HP 90A CE390A BLACK ORIGINAL LASERJET TONER CARTRIDGE     </t>
  </si>
  <si>
    <t xml:space="preserve">HP CE390X HP 90X CE390X BLACK HIGH YIELD ORIGINAL LASERJET TONER CARTRIDGE   </t>
  </si>
  <si>
    <t>HP C8766WL HP 95 LAR TRICOLOR PRINT CRTG</t>
  </si>
  <si>
    <t>HP C9364WL HP 98 BLACK INKJET PRINT CARTRIDGE</t>
  </si>
  <si>
    <t>HP CH563HL HP 122XL BLACK INK CARTRIDGE</t>
  </si>
  <si>
    <t>HP CH564HL HP 122XL TRI-COLOR INK CARTRIDGE</t>
  </si>
  <si>
    <t xml:space="preserve">HP CC530A HP 304A CC530A BLACK ORIGINAL LASERJET TONER CARTRIDGE     </t>
  </si>
  <si>
    <t xml:space="preserve">HP CC531A HP 304A CC531A CYAN ORIGINAL LASERJET TONER CARTRIDGE     </t>
  </si>
  <si>
    <t xml:space="preserve">HP CC532A HP 304A CC532A YELLOW ORIGINAL LASERJET TONER CARTRIDGE     </t>
  </si>
  <si>
    <t xml:space="preserve">HP CC533A HP 304A CC533A MAGENTA ORIGINAL LASERJET TONER CARTRIDGE     </t>
  </si>
  <si>
    <t xml:space="preserve">HP CE410A HP 305A CE410A BLACK ORIGINAL LASERJET TONER CARTRIDGE     </t>
  </si>
  <si>
    <t xml:space="preserve">HP CE411A HP 305A CE411A CYAN ORIGINAL LASERJET TONER CARTRIDGE     </t>
  </si>
  <si>
    <t xml:space="preserve">HP CE412A HP 305A CE412A YELLOW ORIGINAL LASERJET TONER CARTRIDGE     </t>
  </si>
  <si>
    <t xml:space="preserve">HP CE413A HP 305A CE413A MAGENTA ORIGINAL LASERJET TONER CARTRIDGE     </t>
  </si>
  <si>
    <t xml:space="preserve">HP Q6470A HP 501A Q6470A BLACK ORIGINAL LASERJET TONER CARTRIDGE     </t>
  </si>
  <si>
    <t xml:space="preserve">HP Q7581A HP 503A Q7581A CYAN ORIGINAL LASERJET TONER CARTRIDGE     </t>
  </si>
  <si>
    <t xml:space="preserve">HP Q7582A HP 503A Q7582A YELLOW ORIGINAL LASERJET TONER CARTRIDGE     </t>
  </si>
  <si>
    <t xml:space="preserve">HP Q7583A HP 503A Q7583A MAGENTA ORIGINAL LASERJET TONER CARTRIDGE     </t>
  </si>
  <si>
    <t xml:space="preserve">HP CE250A HP 504A CE250A BLACK ORIGINAL LASERJET TONER CARTRIDGE     </t>
  </si>
  <si>
    <t xml:space="preserve">HP CE251A HP 504A CE251A CYAN ORIGINAL LASERJET TONER CARTRIDGE     </t>
  </si>
  <si>
    <t xml:space="preserve">HP CE252A HP 504A CE252A YELLOW ORIGINAL LASERJET TONER CARTRIDGE     </t>
  </si>
  <si>
    <t xml:space="preserve">HP CE253A HP 504A CE253A MAGENTA ORIGINAL LASERJET TONER CARTRIDGE     </t>
  </si>
  <si>
    <t xml:space="preserve">HP CE400A HP 507A CE400A BLACK ORIGINAL LASERJET TONER CARTRIDGE     </t>
  </si>
  <si>
    <t xml:space="preserve">HP CE401A HP 507A CE401A CYAN ORIGINAL LASERJET TONER CARTRIDGE     </t>
  </si>
  <si>
    <t xml:space="preserve">HP CE402A HP 507A CE402A YELLOW ORIGINAL LASERJET TONER CARTRIDGE     </t>
  </si>
  <si>
    <t xml:space="preserve">HP CE403A HP 507A CE403A MAGENTA ORIGINAL LASERJET TONER CARTRIDGE     </t>
  </si>
  <si>
    <t>HP CF360A HP 508A CF360A BLACK ORIGINAL LASERJET TONER CARTRIDGE</t>
  </si>
  <si>
    <t>HP CF361A HP 508A CF361A CYAN ORIGINAL LASERJET TONER CARTRIDGE</t>
  </si>
  <si>
    <t>HP CF362A HP 508A CF362A YELLOW ORIGINAL LASERJET TONER CARTRIDGE</t>
  </si>
  <si>
    <t>HP CF363A HP 508A CF363A MAGENTA ORIGINAL LASERJET TONER CARTRIDGE</t>
  </si>
  <si>
    <t xml:space="preserve">HP Q5950A HP 643A Q5950A BLACK ORIGINAL LASERJET TONER CARTRIDGE     </t>
  </si>
  <si>
    <t xml:space="preserve">HP Q5951A HP 643A Q5951A CYAN ORIGINAL LASERJET TONER CARTRIDGE     </t>
  </si>
  <si>
    <t xml:space="preserve">HP Q5952A HP 643A Q5952A YELLOW ORIGINAL LASERJET TONER CARTRIDGE     </t>
  </si>
  <si>
    <t xml:space="preserve">HP Q5953A HP 643A Q5953A MAGENTA ORIGINAL LASERJET TONER CARTRIDGE     </t>
  </si>
  <si>
    <t xml:space="preserve">HP CE260A HP 647A CE260A BLACK ORIGINAL LASERJET TONER CARTRIDGE     </t>
  </si>
  <si>
    <t xml:space="preserve">HP CE261A HP 648A CE261A CYAN ORIGINAL LASERJET TONER CARTRIDGE     </t>
  </si>
  <si>
    <t xml:space="preserve">HP CE262A HP 648A CE262A YELLOW ORIGINAL LASERJET TONER CARTRIDGE     </t>
  </si>
  <si>
    <t xml:space="preserve">HP CE263A HP 648A CE263A MAGENTA ORIGINAL LASERJET TONER CARTRIDGE     </t>
  </si>
  <si>
    <t>CARTUCHO DE TINTA NEGRA HP ALTA RENDIMIENTO (F6V31AL) 664XL</t>
  </si>
  <si>
    <t>HP CC654AL HP OFFICEJET 901XL BLACK INK CARTRIDGE</t>
  </si>
  <si>
    <t>HP CC656AL HP OFFICEJET 901 TRI-COLOR INK CARTRIDGE</t>
  </si>
  <si>
    <t>HP CN045AL HP 950XL BLACK OFFICEJET INK CARTRIDGE</t>
  </si>
  <si>
    <t>HP CN046AL HP 951XL CYAN OFFICEJET INK CARTRIDGE</t>
  </si>
  <si>
    <t>HP CN047AL HP 951XL MAGENTA OFFICEJET INK CARTRIDGE</t>
  </si>
  <si>
    <t>HP CN048AL HP 951XL YELLOW OFFICEJET INK CARTRIDGE</t>
  </si>
  <si>
    <t xml:space="preserve">HP Q2612A HP 12A Q2612A BLACK ORIGINAL LASERJET TONER CARTRIDGE     </t>
  </si>
  <si>
    <t>HP CF287X HP 87X HIGH YIELD BLACK ORIGINAL LASERJET TONER CARTRIDGE</t>
  </si>
  <si>
    <t xml:space="preserve">HP CE285A HP 85A CE285A BLACK ORIGINAL LASERJET TONER CARTRIDGE     </t>
  </si>
  <si>
    <t xml:space="preserve">HP CE505A HP 05A CE505A BLACK ORIGINAL LASERJET TONER CARTRIDGE     </t>
  </si>
  <si>
    <t>CANON GPR-18 TONER CANON GPR 18 2016J FOTOCOPIADORA</t>
  </si>
  <si>
    <t>CANON PG-210 CARTUCHO CANON PG-210 NEGRO IMPRESORA MP240, MP480, MP280, MP250</t>
  </si>
  <si>
    <t>DELL 3108092 TONER DELL 3108092 NEGRO 3110CN IMPRESORA PF030</t>
  </si>
  <si>
    <t>XEROX 006R01182 WC 123-128-133TONER NEGRO</t>
  </si>
  <si>
    <t>XEROX 106R01047 WC M20ITONER NEGRO</t>
  </si>
  <si>
    <t>XEROX 013R00589 WC 118-123-128-133FOTORECEPTOR</t>
  </si>
  <si>
    <t>XEROX 113R00719 PHASER 6180TONER CYAN</t>
  </si>
  <si>
    <t>XEROX 113R00721 PHASER 6180TONER AMARILLO</t>
  </si>
  <si>
    <t>XEROX 113R00724 PHASER 6180-6180MFPTONER MAGENTA</t>
  </si>
  <si>
    <t>XEROX 113R00726 PHASER 6180-6180MFPTONER NEGRO</t>
  </si>
  <si>
    <t>LEXMARK 12A7468 LEXMARK T630-T632-T634 HIGH YIELD RETURN PROG FOR LABELST632 -  T634 - X632 - X634</t>
  </si>
  <si>
    <t>LEXMARK X950X2KG LEXMARK X950- X952- X954 BLACK HIGH YIELD TONER CARTRIDGEX950-X952-X954</t>
  </si>
  <si>
    <t>LEXMARK X925H2CG X925 CYAN HIGH YIELD TONER CARTRIDGE   X925</t>
  </si>
  <si>
    <t>LEXMARK X925H2MG X925 MAGENTA HIGH YIELD TONER CARTRIDGE   X925</t>
  </si>
  <si>
    <t>LEXMARK X925H2YG X925 YELLOW HIGH YIELD TONER CARTRIDGE   X925</t>
  </si>
  <si>
    <t>LEXMARK C540H1KG  C54X-X543-X544-X548 BLACK HIGH YIELD RETURN PROGRAM TONER CARTRIDGE C540-C543-C544-C546-X543-X544-X546-X548</t>
  </si>
  <si>
    <t>LEXMARK C540H1YG  C54X-X543-X544 -X548YELLOW HIGH YIELD RETURN PROGRAM TONER CARTRIDGE C540-C543-C544-C546-X543-X544-X546-X548</t>
  </si>
  <si>
    <t>LEXMARK C540H1CG  C54X-X543-X544 -X548 CYAN HIGH YIELD RETURN PROGRAM TONER CARTRIDGE C540-C543-C544-C546-X543-X544-X546-X548</t>
  </si>
  <si>
    <t>LEXMARK C540H1MG  C54X-X543-X544-X548 MAGENTA HIGH YIELD RETURN PROGRAM TONER CARTRIDGE C540-C543-C544-C546-X543-X544-X546-X548</t>
  </si>
  <si>
    <t>LEXMARK 80C8SK0 BLACK TONER CARTRIDGE - STANDARD CAPACITYCX310-CX410-CX510</t>
  </si>
  <si>
    <t>LEXMARK 80C8SY0 YELLOW TONER CARTRIDGE - STANDARD CAPACITYCX310-CX410-CX510</t>
  </si>
  <si>
    <t>LEXMARK 80C8SC0 CYAN TONER CARTRIDGE - STANDARD CAPACITYCX310-CX410-CX510</t>
  </si>
  <si>
    <t>LEXMARK 80C8SM0 MAGENTA TONER CARTRIDGE - STANDARD CAPACITYCX310-CX410-CX510</t>
  </si>
  <si>
    <t>LEXMARK 50F4X00 BLACK TONER CARTRIDGE - EXTRA HIGH CAPACITYMS410 - MS510- MS610</t>
  </si>
  <si>
    <t>LEXMARK 52D0Z00 IMAGING UNITMX710- MX711-MX810- MX811- MX812 -MS810</t>
  </si>
  <si>
    <t xml:space="preserve">LEXMARK 52D4X00 BLACK TONER CARTRIDGE - EXTRA HIGH CAPACITYMS811 -MS812 </t>
  </si>
  <si>
    <t>LEXMARK 64018HL HIGH YIELD RETURN PROGRAM PRINT CARTRIDGET64X</t>
  </si>
  <si>
    <t>LEXMARK X463X11G X463-X464-X466 EXTRA HIGH YIELD RETURN PROGRAM TONER CARTRIDGEX463-X464-X466</t>
  </si>
  <si>
    <t>LEXMARK T650H04L T650- T652- T654- T656 HIGH YIELD RETURN PROGRAM PRINT CARTRIDGE FOR LABEL APPLICATIONST650 -  T652 -  T654 - T656</t>
  </si>
  <si>
    <t>LEXMARK T654X11L T654 -T656 EXTRA HIGH YIELD RETURN PROGRAM PRINT CARTRIDGET654-T656</t>
  </si>
  <si>
    <t>LEXMARK 12018SL LEXMARK RETURN PROGRAM TONER CARTRIDGEE120</t>
  </si>
  <si>
    <t>LEXMARK E260A11L LEXMARK RETURN PROGRAM TONER CARTRIDGE E260 - E360 - E460</t>
  </si>
  <si>
    <t>SAMSUNG MLT-D203U-XAX BLACK TONER FOR SL-M4020ND, SL-M4070 AND 4072 SERIES</t>
  </si>
  <si>
    <t>SAMSUNG CLT-K407S-XAA BLACK TONER FOR CLP-325-CLX-3185,3185FN</t>
  </si>
  <si>
    <t>SAMSUNG CLT-Y407S-XAA YELLOW TONER FOR CLP-325-CLX-3185,3185FN</t>
  </si>
  <si>
    <t>SAMSUNG CLT-C407S-XAA CYAN TONER FOR CLP-325-CLX-3185,3185FN</t>
  </si>
  <si>
    <t>SAMSUNG CLT-M407S-XAA MAGENTA TONER FOR CLP-325-CLX-3185,3185FN</t>
  </si>
  <si>
    <t>SAMSUNG MLT-D203L-XAX BLACK TONER FOR SL-M3320ND, M3370FD</t>
  </si>
  <si>
    <t>KONICA TN 414 TONER KONICA MINOLTA TN414 BIZHUB 363-423</t>
  </si>
  <si>
    <t>KONICA 8937708-8937782 TONER KONICA MINOLTA 8937708-8937782 TN114-MT106A BIZHUB 162-210 DIALTA 152-183</t>
  </si>
  <si>
    <t>KONICA TN 211 TONER KONICA MINOLTA TN-211 NEGRO BIZHUB 200.250 17.500 PÁGINAS</t>
  </si>
  <si>
    <t>SHARP AL 1000 TONER SHARP AL100TD AL-1000-1010-1020-1041-1200-1220-1250-1521-1540-2040TD FOTOC</t>
  </si>
  <si>
    <t>EPSON T664120-AL BOTELLA EPSON T664120 NEGRO L200-210-350-355-365-455-555-565-1300</t>
  </si>
  <si>
    <t>EPSON T664220-AL BOTELLA EPSON T664220 CYAN L200-210-350-355-365-455-555-565-1300</t>
  </si>
  <si>
    <t>EPSON T664320-AL BOTELLA EPSON T664320 MAGENTA L200-210-350-355-365-455-555-565-1300</t>
  </si>
  <si>
    <t>EPSON T664420-AL BOTELLA EPSON T664420 AMARILLO L200-210-350-355-365-455-555-565-1300</t>
  </si>
  <si>
    <t>CARTUCHO DE TÓNER NEGRO, RICOH TYPE 2220D (885266-842042)</t>
  </si>
  <si>
    <t>CINTA DE CERA PARA IMPRESORA ZEBRA LTP 2824, TAMAÑO: 110MM X 74M/ PREST.: UNIDAD/ COLOR: NEGRO/ REF.: 504594.</t>
  </si>
  <si>
    <t>CINTA DE RESINA (IQRES) PARA IMPRESORA TERMICA DATAMAX E-CLASS MARK III, TAMAÑO: 25 A 110 MM (DE 1,0 ” A 4.3”)/ PREST.: UNIDAD.</t>
  </si>
  <si>
    <t>INSUMOS MAQUINA RISSO ROLLO MASTER TÓNER NEGRO, RISO MASTER Z-TYPE 37 (S-4363)</t>
  </si>
  <si>
    <t>INSUMOS MAQUINA RISSO CARTUCHO COLOR NEGRO TÓNER NEGRO, RISO INK Z-TYPE (S-4254U)</t>
  </si>
  <si>
    <t>INSUMOS MAQUINA RISSO CARTUCHO COLOR AZUL TÓNER CIAN, RISO INK Z-TYPE (S-4257U)</t>
  </si>
  <si>
    <t>INSUMOS MAQUINA RISSO CARTUCHO COLOR ROJO TÓNER MAGENTA, RISO INK Z-TYPE (S-4275U)</t>
  </si>
  <si>
    <t>HP CN049AL HP 950 BLACK OFFICEJET INK CARTRIDGE</t>
  </si>
  <si>
    <t>HP CN050AL HP 951 CYAN OFFICEJET INK CARTRIDGE</t>
  </si>
  <si>
    <t>HP CN051AL HP 951 MAGENTA OFFICEJET INK CARTRIDGE</t>
  </si>
  <si>
    <t>HP CN052AL HP 951 YELLOW OFFICEJET INK CARTRIDGE</t>
  </si>
  <si>
    <t>HUMEDECEDOR DE DEDOS, DIM.: #65/ G/M²: 42GRS (1,5OZ)/ COLOR: TRANSPARENTE/ PREST.: UND.</t>
  </si>
  <si>
    <t>PAPEL CALCIO, DIM.: 36" (20 MTS)/ G/M²: 100GRS/ COLOR: BLANCO/ PREST.: ROLLO</t>
  </si>
  <si>
    <t>PAPEL CALCIO, DIM.: 42" (30 MTS)/ G/M²: 100GRS/ COLOR: BLANCO/ PREST.: ROLLO</t>
  </si>
  <si>
    <t>JUEGO DE SOBRE Y TARJETA KIMBERLY, DIM.: 180GRS/ COLOR: BLANCO/ PREST.: UND./ TAMAÑO: CARTA</t>
  </si>
  <si>
    <t>SALDO REDUCCION TONERS BACOF</t>
  </si>
  <si>
    <t>CESTAS PARA LA BASURA EN ACERO INOXIDABLE PARA EXTERIORES MUSEO AEROESPACIAL</t>
  </si>
  <si>
    <t>DISCO CORTADORA DE DIAMANTE PARA CORTE DE METAL (PARA CORADORA) 4 1/2"X 0.45" X 7/8" (115 X 1.2 X 22.2 MM)</t>
  </si>
  <si>
    <t>BANDERINES DE MARCACIÓN DE EVIDENCIA, FRASE "EVIDENCIA NO TOCAR", TAMAÑO 30 CMS, COLOR AMARILLO OPTICO, PAQUETE POR 30 UNIDADES.</t>
  </si>
  <si>
    <t>TESTIGO MÉTRICO TIPO L, COLOR BLANCO, MATERIAL CARTÓN TAMAÑO 30 X 15 CMS.</t>
  </si>
  <si>
    <t>TESTIGO MÉTRICO TIPO L, COLOR BLANCO, MATERIAL PLÁSTICO TAMAÑO 30 X 30 CMS.</t>
  </si>
  <si>
    <t xml:space="preserve">NUMERADOR DE EVIDENCIA DE CARTÓN PREDISEÑADO PARA MARCAR COLOR BLANCO.  FÁCIL ARMADO, SE PUEDE MARCAR POR ESCRITO O ADHESIVO NUMÉRICO O ALFABÉTICO. </t>
  </si>
  <si>
    <t>NUMERADOR DE EVIDENCIA PLÁSTICO, TAMAÑO 10 X 8 CMS, PARA MARCADO, COLOR AMARILLO ÓPTICO. VENTA POR JUEGO.</t>
  </si>
  <si>
    <t>NUMERADOR PLANO, PLÁSTICO, AMARILLO ÓPTICO, MARCADO CON NÚMERO O ALFABÉTICO.</t>
  </si>
  <si>
    <t>FLECHA INDICADORAS, PLÁSTICAS COLOR AMARILLO, PAQUETE POR 20 UNIDADES.</t>
  </si>
  <si>
    <t>ROLLO DE CINTA ADHESIVA TRANSPARENTE CON LA FRASE "EVIDENCIA" DE 100 METROS POR 4,8 CMS</t>
  </si>
  <si>
    <t>NUMERADORES DE EVIDENCIA CON MARCADOR TIPO ESCUADRA, COLOR BLANCO, VIENE CON BASE MÉTRICO DE 5 CMS X 5CMS, PAQUETE POR 5 UNIDADES.</t>
  </si>
  <si>
    <t>LOGOS ADHESIVOS PARA SELLADO DE ELEMENTOS TAMAÑO MEDIA CARTA.</t>
  </si>
  <si>
    <t xml:space="preserve">PAPEL VINIPEL  INDUSTRIAL TRANSPARENTE CALIBRE 8 DE 50 CM X 500 MT </t>
  </si>
  <si>
    <t>PAPEL VINIPEL  INDUSTRIAL TRANSPARENTE CALIBRE 8 DE 15 CM X 500 MT</t>
  </si>
  <si>
    <t>ROLLOS DE CINTA AMARILLA DE PELIGRO X 500 MT</t>
  </si>
  <si>
    <t>MANTENIMIENTO SECADORAS (6 SECADORAS)</t>
  </si>
  <si>
    <t>MANTENIMIENTO LAVADORAS  (9 LAVADORAS)</t>
  </si>
  <si>
    <t>MANTENIMIENTO AIRE ACONDICIONADO (50 AIRES )</t>
  </si>
  <si>
    <t>MANTENIMIENTO A TODO COSTO DE VEHICULOS EPFAC</t>
  </si>
  <si>
    <t>SERVICIO DE JARDINERIA MUSEO AEROESPACIAL Y MUSEO ANTONIO RICAURTE</t>
  </si>
  <si>
    <t>SERVICIO DE TRANSPORTE DE PERSONAL MUSEO AEROESPACIAL</t>
  </si>
  <si>
    <t>SERVICIO DE TRANSPORTE PERSONAL ACADEMIA DE HISTORIA AEREA</t>
  </si>
  <si>
    <t>RETABLOS CON FOTOGRAFIA PARA CASA MUSEO CT ANTONIO RICAURTE</t>
  </si>
  <si>
    <t>SUSCRIPCIÓN - LEGIS</t>
  </si>
  <si>
    <t xml:space="preserve">VIATICOS Y COMISIONES </t>
  </si>
  <si>
    <t>VIATICOS PARA EL PERSONAL DE CAEM, CEM Y PLANTA FAC</t>
  </si>
  <si>
    <t>SERVICIO DE DIGITALIZACIÓN DE ARCHIVOS DE INVESTIGACIONES DE ACCIDENTES AÉREOS, EVESOS Y JUNTAS DE VUELO</t>
  </si>
  <si>
    <t>AERO SHELL TURBINE OIL 560 (HTS TYPE II) ASTO 560</t>
  </si>
  <si>
    <t>GRASA DOW CORNING NO 33 MEDIUM X 150 GRS</t>
  </si>
  <si>
    <t>GRASA DOW CORNING NO 33 LIHGT X 150 GRS</t>
  </si>
  <si>
    <t>GRASA AEROSHELL NO 6 14 ONZ</t>
  </si>
  <si>
    <t>GRASA AEROSHELL NO 7 14 ONZ</t>
  </si>
  <si>
    <t>GRASA AEROSHELL NO 33 14 ONZ</t>
  </si>
  <si>
    <t>GRASA AEROSHELL NO 6 (6,6 LBS)</t>
  </si>
  <si>
    <t>CARTUCHO UNIVERSAL  MULTIGASES Y VAPORES. (PAR)</t>
  </si>
  <si>
    <t>ADQUISICIÓN DE REPUESTOS PARA LOS EQUIPOS UH-1H DE LA FUERZA AÉREA COLOMBIANA SEGÚN ANEXO TÉCNICO (PLAN COLOMBIA UH-1H)</t>
  </si>
  <si>
    <t>ADQUISICIÓN DE REPUESTOS PARA LOS SISTEMAS DE MANEJO DE PACIENTES LIFEPORT DE LAS AERONAVES MEDICALIZADAS DE LA FUERZA AÉREA COLOMBIANA</t>
  </si>
  <si>
    <t>HYDROKIT® HK100MKII-15 (CAJA X 100 TUBOS)</t>
  </si>
  <si>
    <t>SUSCRIPCIÓN NAVDB FMS EQUIPOS B-300/350, C-90 DE LA FUERZA AÉREA COLOMBIANA</t>
  </si>
  <si>
    <t>ADQUISICIÓN DE REPUESTOS PARA LOS EQUIPOS UH-1H DE LA FUERZA AÉREA COLOMBIANA SEGÚN ANEXO TÉCNICO</t>
  </si>
  <si>
    <t>SERVICIO LOGISTICO PARA EL DESARROLLO DEL VIAJE GEOESTRATÉGICO A USA DE LOS ALFERES DEL CURSO NO 91 DE EMAVI</t>
  </si>
  <si>
    <t>SWICTH 24 PUERTOS</t>
  </si>
  <si>
    <t>MONITOR 24" VGA, HDMI, DVI, BNC (VIDEO COMPUESTO) HD/FULL-HD</t>
  </si>
  <si>
    <t xml:space="preserve">SWITCH DE RED 8 O 16 PUERTOS 1GB,  POE+.   </t>
  </si>
  <si>
    <t>SWITCH KVM USB 4 PTOS</t>
  </si>
  <si>
    <t>MENAJE DE CAMPAÑA MILITAR (PLATO HONDO, PLATO PANDO, JUEGO DE CUBIERTOS, POSILLO Y/O JARRO)</t>
  </si>
  <si>
    <t>PAPEL CALCIO, DIM.: 92" (20 MTS)/ G/M²: 100GRS/ COLOR: BLANCO/ PREST.: ROLLO</t>
  </si>
  <si>
    <t>CURSO MOTORES CUMMINS Y CURSO BÁSICO DE GENERACIÓN Y GRUPOS ELECTRÓGENOS</t>
  </si>
  <si>
    <t>SERVICIO LOGÍSTICO PARA LA INVESTIGACIÓN DE EVENTOS DE LA FUERZA AÉREA COLOMBIANA</t>
  </si>
  <si>
    <t>DETONADOR COMUN NO.8</t>
  </si>
  <si>
    <t>EXEL MS 2.4 M 125 MS NO.5</t>
  </si>
  <si>
    <t>EXEL MS 2.4 M 150 MS NO.6</t>
  </si>
  <si>
    <t>EXEL MS 2.4 M 175 MS NO.7</t>
  </si>
  <si>
    <t>EXEL MS 2.4 M 250MS NO.9</t>
  </si>
  <si>
    <t>EXEL MS 2.4 M 500MS NO.14</t>
  </si>
  <si>
    <t>EXEL MS 2.4 M 1000MS NO.19</t>
  </si>
  <si>
    <t>EMULIND-E 32MM X250MM</t>
  </si>
  <si>
    <t>NACIONALIZACION CONTRATO NO. 4700017078-REPUESTOS</t>
  </si>
  <si>
    <t xml:space="preserve">SOPORTE COORDINACION TECNICA POR DONACION DE AERONAVE C130 (NUMEROS DE IDENTIFICACIÓN DE PROGRAMAS DE COMPUTO (CPINS) </t>
  </si>
  <si>
    <t>COMBUSTIBLE CON CARGO AL CONVENIO NO. 088 / 2015 FNG</t>
  </si>
  <si>
    <t>INTERVENTORIA TECNICA, ADMINISTRATIVA, FINANCIERA, CONTABLE Y JURIDICA PARA LA OBRA PUBLICA PARA LA CONSTRUCCION, INFRAESTRUCTURA Y EQUIPOS DE UN ALOJAMIENTO OFICIALES SOLTEROS PARA EL PERSONAL MILITAR EN EL COMANDO AEREO DE COMBATE NO.4, MELGAR - TOLIMA</t>
  </si>
  <si>
    <t>MANTENIMIENTO REDES LAN</t>
  </si>
  <si>
    <t>KIT DE CINTURON Y ARNÉS ( PORTA RADIO, PORTACELULAR, PORTA LINTERNA, PORTA PROVEEDORES)</t>
  </si>
  <si>
    <t>ALMOHADA Y COLCHON</t>
  </si>
  <si>
    <t>PUESTOS DE TRABAJO EN "L", MEDIDAS APROXIMADAS SUPERFICIE PRINCIPAL  DE 1,78 X 0,60  Y 1.50 X 0,60.</t>
  </si>
  <si>
    <t xml:space="preserve">PUESTOS DE TRABAJO EN "L", MEDIDAS APROXIMADAS SUPERFICIE PRINCIPAL  DE 1,84 X 0,60  Y 1.10 X 0,60. </t>
  </si>
  <si>
    <t>SUPERFICIES  DE TRABAJO RECTAS, MEDIDAS APROXIMADAS SUPERFICIE PRINCIPAL  DE 1,50 X 0,60.</t>
  </si>
  <si>
    <t>SUPERFICIES  DE TRABAJO RECTAS, MEDIDAS APROXIMADAS SUPERFICIE PRINCIPAL  DE 1,10 X 0,60.</t>
  </si>
  <si>
    <t>SUPERFICIES  DE TRABAJO RECTAS, MEDIDAS APROXIMADAS SUPERFICIE PRINCIPAL  DE 1,25 X 0,55</t>
  </si>
  <si>
    <t>SUPERFICIES  DE TRABAJO RECTAS, MEDIDAS APROXIMADAS SUPERFICIE PRINCIPAL  DE 1,17 X 0,55.</t>
  </si>
  <si>
    <t>SUPERFICIES  DE TRABAJO RECTAS, MEDIDAS APROXIMADAS SUPERFICIE PRINCIPAL  DE 1,67 X 0,60.</t>
  </si>
  <si>
    <t>PUESTO DE TRABAJO EN "L", MEDIDAS APROXIMADAS SUPERFICIE PRINCIPAL  DE 1,50 X 0,60  Y 1.40 X 0,60.</t>
  </si>
  <si>
    <t>PUESTO DE TRABAJO EN "L", MEDIDAS APROXIMADAS SUPERFICIE PRINCIPAL  DE 1,90 X 0,45  Y 1.08 X 0,60.</t>
  </si>
  <si>
    <t>SUPERFICIES  DE TRABAJO RECTAS, MEDIDAS APROXIMADAS SUPERFICIE PRINCIPAL  DE 1,40 X 0,60.</t>
  </si>
  <si>
    <t>SUPERFICIES  DE TRABAJO RECTAS, MEDIDAS APROXIMADAS SUPERFICIE PRINCIPAL  DE 1,40 X 0,60</t>
  </si>
  <si>
    <t>SUPERFICIES  DE TRABAJO RECTAS, MEDIDAS APROXIMADAS SUPERFICIE PRINCIPAL  DE 1,30 X 0,60.</t>
  </si>
  <si>
    <t>SUPERFICIES  DE TRABAJO RECTAS, MEDIDAS APROXIMADAS SUPERFICIE PRINCIPAL  DE 1,80 X 0,60.</t>
  </si>
  <si>
    <t>SUPERFICIES  DE TRABAJO RECTAS, MEDIDAS APROXIMADAS SUPERFICIE PRINCIPAL  DE 1,40 X 0,58.</t>
  </si>
  <si>
    <t>SUPERFICIES  DE TRABAJO RECTAS, MEDIDAS APROXIMADAS SUPERFICIE PRINCIPAL  DE 1,25 X 0,55.</t>
  </si>
  <si>
    <t>PUESTOS DE TRABAJO EN "L", MEDIDAS APROXIMADAS SUPERFICIE PRINCIPAL  DE 1,50 X 0,60  Y 1.50 X 0,60.</t>
  </si>
  <si>
    <t>PUESTOS DE TRABAJO EN "L", MEDIDAS APROXIMADAS SUPERFICIE PRINCIPAL  DE 1,73 X 0,60  Y 1.50 X 0,60.</t>
  </si>
  <si>
    <t>PUESTOS DE TRABAJO EN "L", MEDIDAS APROXIMADAS SUPERFICIE PRINCIPAL  DE 1,79 X 0,60  Y 0,85 X 0,60.</t>
  </si>
  <si>
    <t>SUPERFICIES  DE TRABAJO RECTAS, MEDIDAS APROXIMADAS SUPERFICIE PRINCIPAL  DE 1,25 X 0,60.</t>
  </si>
  <si>
    <t>PUESTOS DE TRABAJO EN "L", MEDIDAS APROXIMADAS SUPERFICIE PRINCIPAL  DE 2,00 X 0,60  Y 1.50 X 0,60.</t>
  </si>
  <si>
    <t>SUPERFICIES  DE TRABAJO RECTAS, MEDIDAS APROXIMADAS SUPERFICIE PRINCIPAL  DE 1,75 X 0,60.</t>
  </si>
  <si>
    <t>SUPERFICIES  DE TRABAJO RECTAS, MEDIDAS APROXIMADAS SUPERFICIE PRINCIPAL  DE 1,32 X 0,60.</t>
  </si>
  <si>
    <t>SUPERFICIES  DE TRABAJO RECTAS, MEDIDAS APROXIMADAS SUPERFICIE PRINCIPAL  DE 1,37 X 0,60.</t>
  </si>
  <si>
    <t>PUESTOS DE TRABAJO EN "L", MEDIDAS APROXIMADAS SUPERFICIE PRINCIPAL  DE 2,00 X 0,60  Y 1.50 X 0,60,.</t>
  </si>
  <si>
    <t>PUESTOS DE TRABAJO EN "L", MEDIDAS APROXIMADAS SUPERFICIE PRINCIPAL  DE 1,25 X 0,60  Y 1.50 X 0,60.</t>
  </si>
  <si>
    <t>PUESTOS DE TRABAJO EN "L", MEDIDAS APROXIMADAS SUPERFICIE PRINCIPAL  DE 1,30 X 0,60  Y 1.50 X 0,60</t>
  </si>
  <si>
    <t>PUESTOS DE TRABAJO EN "L", MEDIDAS APROXIMADAS SUPERFICIE PRINCIPAL  DE 1,25 X 0,60  Y 1.40 X 0,60.</t>
  </si>
  <si>
    <t>PUESTOS DE TRABAJO EN "L", MEDIDAS APROXIMADAS SUPERFICIE PRINCIPAL  DE 1,35 X 0,60  Y 1.30 X 0,60.</t>
  </si>
  <si>
    <t>PUESTOS DE TRABAJO EN "L", MEDIDAS APROXIMADAS SUPERFICIE PRINCIPAL  DE 1,40 X 0,60  Y 1.50 X 0,60.</t>
  </si>
  <si>
    <t>PUESTOS DE TRABAJO EN "L", MEDIDAS APROXIMADAS SUPERFICIE PRINCIPAL  DE 1,25 X 0,60  Y 1.44 X 0,60.</t>
  </si>
  <si>
    <t>PUESTOS DE TRABAJO EN "L", MEDIDAS APROXIMADAS SUPERFICIE PRINCIPAL  DE 1,44 X 0,60  Y 1.44 X 0,60.</t>
  </si>
  <si>
    <t>PUESTOS DE TRABAJO EN "L", MEDIDAS APROXIMADAS SUPERFICIE PRINCIPAL  DE 1,20 X 0,60  Y 1.50 X 0,60.</t>
  </si>
  <si>
    <t>PUESTOS DE TRABAJO EN "L", MEDIDAS APROXIMADAS SUPERFICIE PRINCIPAL  DE 1,20 X 0,60  Y 1.55 X 0,60.</t>
  </si>
  <si>
    <t>SUPERFICIES  DE TRABAJO RECTAS, MEDIDAS APROXIMADAS SUPERFICIE PRINCIPAL  DE 1,55 X 0,60.</t>
  </si>
  <si>
    <t xml:space="preserve">PUESTO RECEPCION CON MOSTRADOR PUESTO TIPO RECEPCION PUESTO RECEPCIÓN DE 1.50 X 1.50.
</t>
  </si>
  <si>
    <t>SUPERFICIES DE 0,6 X 0,60 A 0,90 (MEDIDA VARIABLE) CON DOS PARALES</t>
  </si>
  <si>
    <t xml:space="preserve">SUPERFICIES DE 0,6 X 0,90 A 1,20 (MEDIDA VARIABLE) CON DOS PARALES
</t>
  </si>
  <si>
    <t>SILLA FIJA INTERLOCUTORA  REF ISÓSCELES</t>
  </si>
  <si>
    <t>ARCHIVADOR FLOTANTE SUSPENDIDO EN MURO CON SU RESPECTIVA CHAPA.</t>
  </si>
  <si>
    <t xml:space="preserve">DIVISIONES EN VIDRIO 8MM TIPO PANTALLA CON PELICULA DE PROTECCION  Y  DISEÑO POR DEFINIR, ASEGURADOS SOBRE LA SUPERFICIE DEL ESCRITORIO  CON  ACCESARIOS EN ACERO. MEDIDAS APROXIMADAS FONDO 0,50 X ALTO 0,40 MTS. </t>
  </si>
  <si>
    <t>DIVISIONES EN VIDRIO 8MM TIPO PANTALLA CON PELICULA DE PROTECCION  Y  DISEÑO POR DEFINIR, ASEGURADOS SOBRE LA SUPERFICIE DEL ESCRITORIO  CON  ACCESARIOS EN ACERO. MEDIDAS APROXIMADAS FONDO 0,45 X ALTO 0,40 MTS.</t>
  </si>
  <si>
    <t>DIVISIONES EN VIDRIO 8MM TIPO PANTALLA CON PELICULA DE PROTECCION  Y  DISEÑO POR DEFINIR, ASEGURADOS SOBRE LA SUPERFICIE DEL ESCRITORIO  CON  ACCESARIOS EN ACERO. MEDIDAS APROXIMADAS FONDO 0,50 X ALTO 0,40 MTS.</t>
  </si>
  <si>
    <t>DIVISIONES EN VIDRIO 8MM TIPO PANTALLA CON PELICULA DE PROTECCION  Y  DISEÑO POR DEFINIR, ASEGURADOS SOBRE LA SUPERFICIE DEL ESCRITORIO  CON  ACCESARIOS EN ACERO. MEDIDAS APROXIMADAS LARGO 1,40 X ALTO 0,40 MTS.</t>
  </si>
  <si>
    <t>DIVISIONES EN VIDRIO 8MM TIPO PANTALLA CON PELICULA DE PROTECCION  Y  DISEÑO POR DEFINIR, ASEGURADOS SOBRE LA SUPERFICIE DEL ESCRITORIO  CON  ACCESARIOS EN ACERO. MEDIDAS APROXIMADAS LARGO 1,90 X ALTO 0,40 MTS.</t>
  </si>
  <si>
    <t>DIVISIONES EN VIDRIO 8MM TIPO PANTALLA CON PELICULA DE PROTECCION  Y  DISEÑO POR DEFINIR, ASEGURADOS SOBRE LA SUPERFICIE DEL ESCRITORIO  CON  ACCESARIOS EN ACERO. MEDIDAS APROXIMADAS LARGO 1,08 X ALTO 0,40 MTS.</t>
  </si>
  <si>
    <t>DIVISIONES EN VIDRIO 8MM TIPO PANTALLA CON PELICULA DE PROTECCION  Y  DISEÑO POR DEFINIR, ASEGURADOS SOBRE LA SUPERFICIE DEL ESCRITORIO  CON  ACCESARIOS EN ACERO. MEDIDAS APROXIMADAS LARGO 1,50 X ALTO 0,40 MTS.</t>
  </si>
  <si>
    <t>DIVISIONES EN VIDRIO 8MM TIPO PANTALLA CON PELICULA DE PROTECCION  Y  DISEÑO POR DEFINIR, ASEGURADOS SOBRE LA SUPERFICIE DEL ESCRITORIO  CON  ACCESARIOS EN ACERO. MEDIDAS APROXIMADAS FONDO 1,25 X ALTO 0,40 MTS.</t>
  </si>
  <si>
    <t>DIVISIONES EN VIDRIO 8MM TIPO PANTALLA CON PELICULA DE PROTECCION  Y  DISEÑO POR DEFINIR, ASEGURADOS SOBRE LA SUPERFICIE DEL ESCRITORIO  CON  ACCESARIOS EN ACERO. MEDIDAS APROXIMADAS FONDO 1,30 X ALTO 0,40 MTS.</t>
  </si>
  <si>
    <t>DIVISIONES EN VIDRIO 8MM TIPO PANTALLA CON PELICULA DE PROTECCION  Y  DISEÑO POR DEFINIR, ASEGURADOS SOBRE LA SUPERFICIE DEL ESCRITORIO  CON  ACCESARIOS EN ACERO. MEDIDAS APROXIMADAS FONDO 1,50 X ALTO 0,40 MTS.</t>
  </si>
  <si>
    <t>DIVISIONES EN VIDRIO 8MM TIPO PANTALLA CON PELICULA DE PROTECCION  Y  DISEÑO POR DEFINIR, ASEGURADOS SOBRE LA SUPERFICIE DEL ESCRITORIO  CON  ACCESARIOS EN ACERO. MEDIDAS APROXIMADAS FONDO 1,40 X ALTO 0,40 MTS.</t>
  </si>
  <si>
    <t>SOFA RECTO DE 03 PUESTOS</t>
  </si>
  <si>
    <t>MESA DE JUNTAS PARA 06 PUESTOS OVALADA.</t>
  </si>
  <si>
    <t>MESA DE JUNTAS PARA 04 PUESTOS RESONDA</t>
  </si>
  <si>
    <t>ESTANTERIA TIPO PESADO MEDIDAS APROXIMADAS ANCHO 1,00 MTS, LARGO 6,00 MTS Y ALTO 2,438 MTS, PARA 9 NIVELES CON CAPACIDAD DE 60KG POR NIVEL CON CARGA UNIFORMEMENTE DISTRIBUIDA</t>
  </si>
  <si>
    <t>ESCALERA METALICA  PARA ESTANTERIA  DE 06 PASOS  TIPO PESADA, CON RUEDAS Y FRENO</t>
  </si>
  <si>
    <t>MANTENIMIENTO MICROSCOPIO ELECTRÓNICO</t>
  </si>
  <si>
    <t>SERVICIO DE TRANSPORTE DE CARGA MUSEO AEROESPACIAL</t>
  </si>
  <si>
    <t>PAGO DE SERVICIO DE ACUEDUCTO, ALCANTARILLADO Y ASEO NUEVO MUSEO AEROESPACIAL</t>
  </si>
  <si>
    <t>PAGO DE SERVICIOS DE ENERGIA TERRENOS NUEVO MUSEO EN AEROESPACIAL</t>
  </si>
  <si>
    <t>SERVICIO DE TV SATELITAL PARA EL MUSEO AEROESPACIAL</t>
  </si>
  <si>
    <t>SERVICIO DE TRANSMISION TV SATELITAL</t>
  </si>
  <si>
    <t>PROYECTOS Y/O ACTIVIDADES DE CIENCIA, TECNOLOGÍA E INNOVACIÓN PARA EL FORTALECIMIENTO  DE LOS PROGRAMAS ESTRATEGICOS DE CIENCIA, TECNOLOGÍA E INNOVACIÓN (CTEI) DE LA FAC.</t>
  </si>
  <si>
    <t>JUEGO 6 DESTORNILLADORES PALA ESTRELLA REF 60-060S</t>
  </si>
  <si>
    <t>JUEGO LLAVES TORX 8 PIEZAS REF 69-266</t>
  </si>
  <si>
    <t>LLAVE ALLEN MANGO 4 PULGADAS X 3 MM</t>
  </si>
  <si>
    <t>JUEGO 8 LLAVES  ALLEN  REF 69-252</t>
  </si>
  <si>
    <t>JUEGO 6 PINZAS SMD ANTIESTATICA ELECTRONICA CIRCUITOS</t>
  </si>
  <si>
    <t>ALICATE AISLADO CORTAFRIO DIAGONAL 6 1/4PG 1000 V</t>
  </si>
  <si>
    <t>FUENTE DE ALIMENTACION DC VARIABLE DE 0 A 30VDC, 5A (O SUPERIOR)</t>
  </si>
  <si>
    <t>FUENTE DE ALIMENTACION DC FIJA 5VDC / 12VDC, 5A</t>
  </si>
  <si>
    <t>INJECTOR POE 15W</t>
  </si>
  <si>
    <t>INJECTOR POE+ (30W)/ HI-POE 60W</t>
  </si>
  <si>
    <t>BANCO Y ESTACION DE TRABAJO ELECTRICA PARA LABORATORIO TIPO 1</t>
  </si>
  <si>
    <t>BANCO Y ESTACION DE TRABAJO ELECTRICA PARA LABORATORIO TIPO 2</t>
  </si>
  <si>
    <t>ROLLO SOLDADURA 0,3 MM ESTAÑO PLOMO  HILO 60/40 50G</t>
  </si>
  <si>
    <t>TRANSPORTE PERSONAL MILITAR AMARRE 2019</t>
  </si>
  <si>
    <t>BOZAL CANASTILLA NO 6 PLASTICO</t>
  </si>
  <si>
    <t>BOZAL CANASTILLA NO 7 PLASTICO</t>
  </si>
  <si>
    <t>CINTA TUBULAR ROLLO X 50 MTS</t>
  </si>
  <si>
    <t>POZUELO EN ACERO INOXIDABLE  CON BASE ELEVADA   ( BASE  SEMITRASPARENTE )</t>
  </si>
  <si>
    <t>ALAMBRE  TRENZADO NO. 12 PARA RED REGULADA</t>
  </si>
  <si>
    <t>LIJA DE AGUA NO. 150 POR HOJA</t>
  </si>
  <si>
    <t>TEJA PLÁSTICA NO 6</t>
  </si>
  <si>
    <t>BALONES DE FUTBOL NO. 5</t>
  </si>
  <si>
    <t>BALONES MINI BALONCESTO NO. 3</t>
  </si>
  <si>
    <t xml:space="preserve">HOJA PARA SEGUETA PAQ 10 - GAORI </t>
  </si>
  <si>
    <t xml:space="preserve">TALADRO PERCUTOR DE 1/2 VELOCIDAD VARIABLE REVERSIBLE  POTENCIA 900W.  - GAORI </t>
  </si>
  <si>
    <t>HIDROLAVADORA MOTOR DIESEL 2500 PSI 7 HP - RADAR</t>
  </si>
  <si>
    <t>GAS BUTANO UNIVERSAL PARA RECARGA 280 ML</t>
  </si>
  <si>
    <t>TONER  HP 305A (CE413A) MAGENTA  LA FT-ARES</t>
  </si>
  <si>
    <t>TONER  HP 305A (CE412A) AMARILLO  LA FT-ARES</t>
  </si>
  <si>
    <t>TONER  HP 305A (CE410A) NEGRO  LA FT-ARES</t>
  </si>
  <si>
    <t>TONER  HP 305A (CE411A) CYAN  LA FT-ARES</t>
  </si>
  <si>
    <t>DESTAPA CAÑERIAS POR 3800 ML</t>
  </si>
  <si>
    <t>DESENGRASANTE Y LIMPIADOR GREEN POWER BIODEGRADABLE</t>
  </si>
  <si>
    <t>MESA DE PING PONG MIYAGUI 18 MM</t>
  </si>
  <si>
    <t>SOLICITUD DE INFORMACIÓN A LOS PROVEEDORES</t>
  </si>
  <si>
    <t>MÍNIMA CUANTÍA</t>
  </si>
  <si>
    <t>SELECCIÓN ABREVIADA SUBASTA INVERSA</t>
  </si>
  <si>
    <t>CONCURSO DE MÉRITOS ABIERTO</t>
  </si>
  <si>
    <t>CONCURSO DE MÉRITOS CON PRECALIFICACIÓN</t>
  </si>
  <si>
    <t>PUBLICACIÓN CONTRATACIÓN RÉGIMEN ESPECIAL - RÉGIMEN ESPECIAL</t>
  </si>
  <si>
    <t>PUBLICACIÓN CONTRATACIÓN RÉGIMEN ESPECIAL - BANCO MULTILATERAL Y ORGANISMOS MULTILATERALES</t>
  </si>
  <si>
    <t>PUBLICACIÓN CONTRATACIÓN RÉGIMEN ESPECIAL - SELECCIÓN DE COMISIONISTA</t>
  </si>
  <si>
    <t>CONTRATACIÓN DOCENTES GIMFA</t>
  </si>
  <si>
    <t>MAQUINA DE COSER PLANA</t>
  </si>
  <si>
    <t>MAQUINA DE COSER FILETEADORA</t>
  </si>
  <si>
    <t>EQUIPO DE CAFETERIA  (SOBRANTE POR APROPIACION A.P)</t>
  </si>
  <si>
    <t xml:space="preserve">JUEGO DE COMEDOR </t>
  </si>
  <si>
    <t>COMBUSTIBLE Y LUBRICANTES (SOBRANTE POR APROPIACIÓN)</t>
  </si>
  <si>
    <t>OTROS GASTOS POR QDQUISICIÓN DE SERVICIO (SOBRANTES POR IMPREVISTOS)</t>
  </si>
  <si>
    <t xml:space="preserve">LICENCIAS AMBIENTALES </t>
  </si>
  <si>
    <t>PRODUCTOS DE CAFETERIA Y RESTAURANTE (SOBRANTES POR IMPREVISTOS A.P)</t>
  </si>
  <si>
    <t>SARTEN</t>
  </si>
  <si>
    <t>TABLA PARA PICAR</t>
  </si>
  <si>
    <t>CALDERO DE 44 CM</t>
  </si>
  <si>
    <t>OLLA  PRESION  13 LT</t>
  </si>
  <si>
    <t>OLLA CHOCOLATERA</t>
  </si>
  <si>
    <t>JARRA ACERO INOXIDABLE 2 LT</t>
  </si>
  <si>
    <t>ESPUMADERA INSTITUCIONAL</t>
  </si>
  <si>
    <t xml:space="preserve">CUCHARA INDUSTRIAL </t>
  </si>
  <si>
    <t>TENEDOR GRANDE</t>
  </si>
  <si>
    <t>CUCHARON INDUSTRIAL</t>
  </si>
  <si>
    <t>CUCHILLO MEDIANO</t>
  </si>
  <si>
    <t>CUCHILLO GRANDE</t>
  </si>
  <si>
    <t>MOLINILLO MADERA</t>
  </si>
  <si>
    <t>OLLA EN ACERO INOXIDABLE 40 CM</t>
  </si>
  <si>
    <t>UTENCILIOS DE CAFETERIA (SOBRANTE POR APROPIACION A.P)</t>
  </si>
  <si>
    <t>MANTENIMIENTO DE INSTALACIONES ILUMINACIÓN GRUTE</t>
  </si>
  <si>
    <t>MANTENIMIENTO EQUIPO DE NAVEGACIÓN Y TRANSPORTE (SOBRANTES POR IMPREVISTOS  A.P)</t>
  </si>
  <si>
    <t>CARPAS TARIMA</t>
  </si>
  <si>
    <t>AMBIENTADOR PARA PISO</t>
  </si>
  <si>
    <t xml:space="preserve">TELA VINILICA VALENCIA COLOR GRIS </t>
  </si>
  <si>
    <t>ESPUMA DE 1/4 MP 55H ANTIFLAMA</t>
  </si>
  <si>
    <t xml:space="preserve">ESPUMA DE 2" MP 55H ANTIFLAMA </t>
  </si>
  <si>
    <t xml:space="preserve">LIENZO BLANCO ANTIFLAMA </t>
  </si>
  <si>
    <t>ELASTICO DE 1"</t>
  </si>
  <si>
    <t xml:space="preserve">VELCRO HEMBRA 2" COLOR GRIS ANTIFLAMA </t>
  </si>
  <si>
    <t xml:space="preserve">VELCRO MACHO 2" COLOR GRIS ANTIFLAMA </t>
  </si>
  <si>
    <t xml:space="preserve">VELCRO HEMBRA 2" COLOR NEGRO ANTIFLAMA </t>
  </si>
  <si>
    <t xml:space="preserve">VELCRO MACHO 2" COLOR NEGRO ANTIFLAMA </t>
  </si>
  <si>
    <t xml:space="preserve">HILO CALIBRE 40 </t>
  </si>
  <si>
    <t xml:space="preserve">TAPETE PARA PISO DE  AERONAVES </t>
  </si>
  <si>
    <t>SOBRANTES APROPIACION  A DILOA</t>
  </si>
  <si>
    <t xml:space="preserve">METRO </t>
  </si>
  <si>
    <t xml:space="preserve">ROLLO </t>
  </si>
  <si>
    <t>JEFATURA RELACIONES LABORALES (JERLA)</t>
  </si>
  <si>
    <t>VALOR APROPIACIÓN 30-09-2018</t>
  </si>
  <si>
    <t>ACEITE 2 TIEMPOS X 1/4 GL</t>
  </si>
  <si>
    <t xml:space="preserve">DESENGRASANTE PRO STRENGTH DEGRE ASER 15 OZ </t>
  </si>
  <si>
    <t>TONER HP LASER JET 1536DNF MFP</t>
  </si>
  <si>
    <t>TONER HP LASER JET M2727NF</t>
  </si>
  <si>
    <t>TONER HP LASER JET M3027X MFP</t>
  </si>
  <si>
    <t>TONER HP LASER JET PRO 400 COLOR MFP M475DM</t>
  </si>
  <si>
    <t xml:space="preserve">TONER LEXMARK MX 310DN </t>
  </si>
  <si>
    <t>BATERIA ALKALINA 9V REF MAX®</t>
  </si>
  <si>
    <t>BOMBILLO AHORRADOR X 2 40WATT</t>
  </si>
  <si>
    <t>CINTA DE FOIL DE ALUMINIO TM 4024, 192 MM X 100 M</t>
  </si>
  <si>
    <t>CINTA DE FOIL DE ALUMINIO TM 4024, 25 MM X 50 M</t>
  </si>
  <si>
    <t>CINTA DE FOIL DE ALUMINIO TM 4024, 48 MM X 150 M</t>
  </si>
  <si>
    <t>CINTA INDUSTRIAL DUCT TAPE 2" PARA CONDUCTOS CELLUX 41,15M</t>
  </si>
  <si>
    <t xml:space="preserve">CINTA MULTIUSOS 6969 PLATA 48 MM X 54.8 M, ESPESOR 10,7 MM </t>
  </si>
  <si>
    <t>EXTENCION ELECTRICA 7MTS</t>
  </si>
  <si>
    <t>LIJA DE AGUA NO. 100</t>
  </si>
  <si>
    <t xml:space="preserve">LIJA DE AGUA NO. 150 </t>
  </si>
  <si>
    <t>LIJA DE AGUA NO. 280</t>
  </si>
  <si>
    <t>LIJA DE AGUA NO. 400</t>
  </si>
  <si>
    <t>LUBRICANTE PENETRANTE WD-40 11 OZ</t>
  </si>
  <si>
    <t>VINIPEL DE 50 CM X 1000MT, CALIBRE 90 TRASPARENTE</t>
  </si>
  <si>
    <t>PINTURA KORAZA BLANCO HUESO TIPO  CANECA * 5 GL</t>
  </si>
  <si>
    <t>DESPARASITANTE EXTERNO FRONLINE 250 ML</t>
  </si>
  <si>
    <t>SIIF A CORTE 30-06-2018</t>
  </si>
  <si>
    <t>Descripción Rubro</t>
  </si>
  <si>
    <t>Descripción del Elemento</t>
  </si>
  <si>
    <t>Código de Clasificación UNSPSC</t>
  </si>
  <si>
    <t>Modalidad de Contratación</t>
  </si>
  <si>
    <t>Galón</t>
  </si>
  <si>
    <t>1/4 de galón</t>
  </si>
  <si>
    <t>1/8 de Galón</t>
  </si>
  <si>
    <t>unidad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</si>
</sst>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 #,##0.00_);_(&quot;$&quot;\ * \(#,##0.00\);_(&quot;$&quot;\ * &quot;-&quot;??_);_(@_)"/>
    <numFmt numFmtId="43" formatCode="_(* #,##0.00_);_(* \(#,##0.00\);_(* &quot;-&quot;??_);_(@_)"/>
    <numFmt numFmtId="164" formatCode="_(* #,##0_);_(* \(#,##0\);_(* &quot;-&quot;??_);_(@_)"/>
    <numFmt numFmtId="165" formatCode="_-* #,##0.00\ &quot;€&quot;_-;\-* #,##0.00\ &quot;€&quot;_-;_-* &quot;-&quot;??\ &quot;€&quot;_-;_-@_-"/>
    <numFmt numFmtId="166" formatCode="_-* #,##0.00\ _€_-;\-* #,##0.00\ _€_-;_-* &quot;-&quot;??\ _€_-;_-@_-"/>
    <numFmt numFmtId="167" formatCode="_ * #,##0.00_ ;_ * \-#,##0.00_ ;_ * &quot;-&quot;??_ ;_ @_ "/>
    <numFmt numFmtId="168" formatCode="_ &quot;$&quot;\ * #,##0.00_ ;_ &quot;$&quot;\ * \-#,##0.00_ ;_ &quot;$&quot;\ * &quot;-&quot;??_ ;_ @_ "/>
  </numFmts>
  <fonts count="33" x14ac:knownFonts="1">
    <font>
      <sz val="11"/>
      <color theme="1"/>
      <name val="Calibri"/>
      <family val="2"/>
      <scheme val="minor"/>
    </font>
    <font>
      <sz val="11"/>
      <color theme="1"/>
      <name val="Calibri"/>
      <family val="2"/>
      <scheme val="minor"/>
    </font>
    <font>
      <sz val="10"/>
      <name val="Arial"/>
      <family val="2"/>
    </font>
    <font>
      <sz val="12"/>
      <name val="Times New Roman"/>
      <family val="1"/>
    </font>
    <font>
      <b/>
      <sz val="10"/>
      <color theme="0"/>
      <name val="Arial"/>
      <family val="2"/>
    </font>
    <font>
      <sz val="10"/>
      <color theme="1"/>
      <name val="Arial"/>
      <family val="2"/>
    </font>
    <font>
      <sz val="10"/>
      <color rgb="FF000000"/>
      <name val="Arial"/>
      <family val="2"/>
    </font>
    <font>
      <sz val="11"/>
      <color theme="1"/>
      <name val="Arial"/>
      <family val="2"/>
    </font>
    <font>
      <b/>
      <u/>
      <sz val="22"/>
      <color theme="4" tint="-0.249977111117893"/>
      <name val="Calibri"/>
      <family val="2"/>
      <scheme val="minor"/>
    </font>
    <font>
      <b/>
      <sz val="22"/>
      <color theme="4" tint="-0.249977111117893"/>
      <name val="Calibri"/>
      <family val="2"/>
      <scheme val="minor"/>
    </font>
    <font>
      <b/>
      <u/>
      <sz val="8"/>
      <color theme="4" tint="-0.249977111117893"/>
      <name val="Calibri"/>
      <family val="2"/>
      <scheme val="minor"/>
    </font>
    <font>
      <b/>
      <sz val="12"/>
      <color theme="4" tint="-0.249977111117893"/>
      <name val="Calibri"/>
      <family val="2"/>
      <scheme val="minor"/>
    </font>
    <font>
      <sz val="11"/>
      <color indexed="8"/>
      <name val="Calibri"/>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Helv"/>
      <family val="2"/>
    </font>
    <font>
      <sz val="11"/>
      <color rgb="FF000000"/>
      <name val="Calibri"/>
      <family val="2"/>
      <scheme val="minor"/>
    </font>
    <font>
      <b/>
      <sz val="11"/>
      <color theme="1"/>
      <name val="Calibri"/>
      <family val="2"/>
      <scheme val="minor"/>
    </font>
  </fonts>
  <fills count="29">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0"/>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theme="3" tint="-0.24994659260841701"/>
      </left>
      <right style="medium">
        <color theme="0"/>
      </right>
      <top style="medium">
        <color theme="3" tint="-0.24994659260841701"/>
      </top>
      <bottom/>
      <diagonal/>
    </border>
    <border>
      <left style="medium">
        <color theme="0"/>
      </left>
      <right style="medium">
        <color theme="0"/>
      </right>
      <top style="medium">
        <color theme="3" tint="-0.2499465926084170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83">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0" fontId="3" fillId="0" borderId="0"/>
    <xf numFmtId="0" fontId="1" fillId="0" borderId="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5" fillId="7" borderId="0" applyNumberFormat="0" applyBorder="0" applyAlignment="0" applyProtection="0"/>
    <xf numFmtId="0" fontId="16" fillId="19" borderId="4" applyNumberFormat="0" applyAlignment="0" applyProtection="0"/>
    <xf numFmtId="0" fontId="17" fillId="20" borderId="5" applyNumberFormat="0" applyAlignment="0" applyProtection="0"/>
    <xf numFmtId="0" fontId="18" fillId="0" borderId="6" applyNumberFormat="0" applyFill="0" applyAlignment="0" applyProtection="0"/>
    <xf numFmtId="0" fontId="19" fillId="0" borderId="0" applyNumberFormat="0" applyFill="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4" borderId="0" applyNumberFormat="0" applyBorder="0" applyAlignment="0" applyProtection="0"/>
    <xf numFmtId="0" fontId="20" fillId="10" borderId="4" applyNumberFormat="0" applyAlignment="0" applyProtection="0"/>
    <xf numFmtId="0" fontId="30" fillId="0" borderId="0"/>
    <xf numFmtId="0" fontId="21" fillId="6" borderId="0" applyNumberFormat="0" applyBorder="0" applyAlignment="0" applyProtection="0"/>
    <xf numFmtId="43" fontId="3"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2" fillId="25" borderId="0" applyNumberFormat="0" applyBorder="0" applyAlignment="0" applyProtection="0"/>
    <xf numFmtId="0" fontId="1" fillId="0" borderId="0"/>
    <xf numFmtId="0" fontId="2" fillId="0" borderId="0"/>
    <xf numFmtId="0" fontId="1" fillId="0" borderId="0"/>
    <xf numFmtId="0" fontId="3" fillId="0" borderId="0"/>
    <xf numFmtId="0" fontId="13" fillId="0" borderId="0"/>
    <xf numFmtId="0" fontId="3" fillId="0" borderId="0"/>
    <xf numFmtId="0" fontId="3" fillId="0" borderId="0"/>
    <xf numFmtId="0" fontId="2" fillId="0" borderId="0"/>
    <xf numFmtId="0" fontId="2" fillId="0" borderId="0"/>
    <xf numFmtId="0" fontId="2" fillId="26" borderId="7" applyNumberFormat="0" applyFont="0" applyAlignment="0" applyProtection="0"/>
    <xf numFmtId="9" fontId="3" fillId="0" borderId="0" applyFont="0" applyFill="0" applyBorder="0" applyAlignment="0" applyProtection="0"/>
    <xf numFmtId="9" fontId="2" fillId="0" borderId="0" applyFont="0" applyFill="0" applyBorder="0" applyAlignment="0" applyProtection="0"/>
    <xf numFmtId="0" fontId="23" fillId="19" borderId="8"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19" fillId="0" borderId="11" applyNumberFormat="0" applyFill="0" applyAlignment="0" applyProtection="0"/>
    <xf numFmtId="0" fontId="26" fillId="0" borderId="0" applyNumberFormat="0" applyFill="0" applyBorder="0" applyAlignment="0" applyProtection="0"/>
    <xf numFmtId="0" fontId="29" fillId="0" borderId="12" applyNumberFormat="0" applyFill="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 fillId="0" borderId="0"/>
    <xf numFmtId="0" fontId="3" fillId="0" borderId="0"/>
    <xf numFmtId="0" fontId="2" fillId="0" borderId="0"/>
    <xf numFmtId="167" fontId="2" fillId="0" borderId="0" applyFont="0" applyFill="0" applyBorder="0" applyAlignment="0" applyProtection="0"/>
    <xf numFmtId="168" fontId="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2" fillId="0" borderId="0"/>
    <xf numFmtId="0" fontId="3" fillId="0" borderId="0"/>
    <xf numFmtId="0" fontId="2" fillId="0" borderId="0"/>
    <xf numFmtId="0" fontId="3" fillId="0" borderId="0"/>
    <xf numFmtId="0" fontId="3" fillId="0" borderId="0"/>
    <xf numFmtId="0" fontId="31" fillId="0" borderId="0"/>
    <xf numFmtId="43" fontId="31" fillId="0" borderId="0" applyFont="0" applyFill="0" applyBorder="0" applyAlignment="0" applyProtection="0"/>
  </cellStyleXfs>
  <cellXfs count="45">
    <xf numFmtId="0" fontId="0" fillId="0" borderId="0" xfId="0"/>
    <xf numFmtId="0" fontId="4" fillId="2" borderId="3" xfId="3" applyNumberFormat="1" applyFont="1" applyFill="1" applyBorder="1" applyAlignment="1">
      <alignment horizontal="center" vertical="center" wrapText="1"/>
    </xf>
    <xf numFmtId="0" fontId="5" fillId="3" borderId="1" xfId="4" applyNumberFormat="1" applyFont="1" applyFill="1" applyBorder="1" applyAlignment="1"/>
    <xf numFmtId="0" fontId="5" fillId="4" borderId="1" xfId="4" applyNumberFormat="1" applyFont="1" applyFill="1" applyBorder="1" applyAlignment="1"/>
    <xf numFmtId="0" fontId="5" fillId="4" borderId="1" xfId="4" applyNumberFormat="1" applyFont="1" applyFill="1" applyBorder="1" applyAlignment="1">
      <alignment horizontal="right"/>
    </xf>
    <xf numFmtId="164" fontId="5" fillId="4" borderId="1" xfId="1" applyNumberFormat="1" applyFont="1" applyFill="1" applyBorder="1" applyAlignment="1">
      <alignment horizontal="right"/>
    </xf>
    <xf numFmtId="3" fontId="5" fillId="4" borderId="1" xfId="4" applyNumberFormat="1" applyFont="1" applyFill="1" applyBorder="1" applyAlignment="1"/>
    <xf numFmtId="0" fontId="5" fillId="0" borderId="0" xfId="0" applyFont="1"/>
    <xf numFmtId="0" fontId="5" fillId="0" borderId="1" xfId="0" applyFont="1" applyBorder="1"/>
    <xf numFmtId="0" fontId="7" fillId="0" borderId="0" xfId="0" applyFont="1"/>
    <xf numFmtId="43" fontId="5" fillId="4" borderId="1" xfId="1" applyFont="1" applyFill="1" applyBorder="1" applyAlignment="1">
      <alignment horizontal="right"/>
    </xf>
    <xf numFmtId="0" fontId="5" fillId="3" borderId="1" xfId="4" applyNumberFormat="1" applyFont="1" applyFill="1" applyBorder="1" applyAlignment="1">
      <alignment horizontal="center"/>
    </xf>
    <xf numFmtId="0" fontId="0" fillId="0" borderId="0" xfId="0" pivotButton="1"/>
    <xf numFmtId="0" fontId="0" fillId="0" borderId="0" xfId="0" applyAlignment="1">
      <alignment horizontal="left"/>
    </xf>
    <xf numFmtId="0" fontId="0" fillId="0" borderId="0" xfId="0" applyNumberFormat="1"/>
    <xf numFmtId="43" fontId="0" fillId="0" borderId="0" xfId="1" applyFont="1"/>
    <xf numFmtId="43" fontId="0" fillId="0" borderId="0" xfId="0" applyNumberFormat="1"/>
    <xf numFmtId="0" fontId="0" fillId="3" borderId="0" xfId="0" applyFill="1" applyAlignment="1">
      <alignment horizontal="left"/>
    </xf>
    <xf numFmtId="0" fontId="0" fillId="3" borderId="0" xfId="0" applyNumberFormat="1" applyFill="1"/>
    <xf numFmtId="43" fontId="0" fillId="3" borderId="0" xfId="1" applyFont="1" applyFill="1"/>
    <xf numFmtId="0" fontId="0" fillId="3" borderId="0" xfId="0" applyFill="1"/>
    <xf numFmtId="43" fontId="0" fillId="3" borderId="0" xfId="0" applyNumberFormat="1" applyFill="1"/>
    <xf numFmtId="0" fontId="9" fillId="0" borderId="0" xfId="0" applyFont="1" applyAlignment="1">
      <alignment horizontal="center"/>
    </xf>
    <xf numFmtId="0" fontId="10" fillId="0" borderId="0" xfId="0" applyFont="1" applyAlignment="1">
      <alignment horizontal="left"/>
    </xf>
    <xf numFmtId="44" fontId="11" fillId="0" borderId="0" xfId="2" applyFont="1" applyAlignment="1">
      <alignment horizontal="center" vertical="center"/>
    </xf>
    <xf numFmtId="0" fontId="11" fillId="0" borderId="0" xfId="0" applyFont="1" applyAlignment="1">
      <alignment horizontal="center" vertical="center"/>
    </xf>
    <xf numFmtId="43" fontId="4" fillId="2" borderId="3" xfId="1" applyFont="1" applyFill="1" applyBorder="1" applyAlignment="1">
      <alignment horizontal="center" vertical="center" wrapText="1"/>
    </xf>
    <xf numFmtId="43" fontId="7" fillId="0" borderId="0" xfId="1" applyFont="1"/>
    <xf numFmtId="43" fontId="9" fillId="0" borderId="0" xfId="1" applyFont="1" applyAlignment="1">
      <alignment horizontal="center"/>
    </xf>
    <xf numFmtId="0" fontId="4" fillId="2" borderId="2" xfId="3" applyNumberFormat="1" applyFont="1" applyFill="1" applyBorder="1" applyAlignment="1">
      <alignment horizontal="center" vertical="center"/>
    </xf>
    <xf numFmtId="44" fontId="9" fillId="0" borderId="0" xfId="0" applyNumberFormat="1" applyFont="1" applyAlignment="1">
      <alignment horizontal="center"/>
    </xf>
    <xf numFmtId="0" fontId="6" fillId="0" borderId="1" xfId="0" applyNumberFormat="1" applyFont="1" applyFill="1" applyBorder="1" applyAlignment="1">
      <alignment vertical="top" wrapText="1" readingOrder="1"/>
    </xf>
    <xf numFmtId="43" fontId="32" fillId="0" borderId="0" xfId="0" applyNumberFormat="1" applyFont="1"/>
    <xf numFmtId="0" fontId="5" fillId="0" borderId="1" xfId="4" applyNumberFormat="1" applyFont="1" applyFill="1" applyBorder="1" applyAlignment="1"/>
    <xf numFmtId="0" fontId="5" fillId="0" borderId="1" xfId="4" applyNumberFormat="1" applyFont="1" applyFill="1" applyBorder="1" applyAlignment="1">
      <alignment horizontal="center"/>
    </xf>
    <xf numFmtId="0" fontId="5" fillId="0" borderId="1" xfId="4" applyNumberFormat="1" applyFont="1" applyFill="1" applyBorder="1" applyAlignment="1">
      <alignment horizontal="right"/>
    </xf>
    <xf numFmtId="164" fontId="5" fillId="0" borderId="1" xfId="1" applyNumberFormat="1" applyFont="1" applyFill="1" applyBorder="1" applyAlignment="1">
      <alignment horizontal="right"/>
    </xf>
    <xf numFmtId="43" fontId="5" fillId="0" borderId="1" xfId="1" applyFont="1" applyFill="1" applyBorder="1" applyAlignment="1">
      <alignment horizontal="right"/>
    </xf>
    <xf numFmtId="3" fontId="5" fillId="0" borderId="1" xfId="4" applyNumberFormat="1" applyFont="1" applyFill="1" applyBorder="1" applyAlignment="1"/>
    <xf numFmtId="0" fontId="5" fillId="0" borderId="0" xfId="0" applyFont="1" applyFill="1"/>
    <xf numFmtId="0" fontId="0" fillId="27" borderId="0" xfId="0" applyFill="1" applyAlignment="1">
      <alignment horizontal="left"/>
    </xf>
    <xf numFmtId="43" fontId="0" fillId="27" borderId="0" xfId="1" applyFont="1" applyFill="1"/>
    <xf numFmtId="0" fontId="0" fillId="0" borderId="0" xfId="0" applyAlignment="1">
      <alignment horizontal="center"/>
    </xf>
    <xf numFmtId="0" fontId="32" fillId="28" borderId="0" xfId="0" applyFont="1" applyFill="1" applyAlignment="1">
      <alignment horizontal="center"/>
    </xf>
    <xf numFmtId="0" fontId="8" fillId="0" borderId="0" xfId="0" applyFont="1" applyAlignment="1">
      <alignment horizontal="center"/>
    </xf>
  </cellXfs>
  <cellStyles count="83">
    <cellStyle name="20% - Énfasis1 2" xfId="6"/>
    <cellStyle name="20% - Énfasis2 2" xfId="7"/>
    <cellStyle name="20% - Énfasis3 2" xfId="8"/>
    <cellStyle name="20% - Énfasis4 2" xfId="9"/>
    <cellStyle name="20% - Énfasis5 2" xfId="10"/>
    <cellStyle name="20% - Énfasis6 2" xfId="11"/>
    <cellStyle name="40% - Énfasis1 2" xfId="12"/>
    <cellStyle name="40% - Énfasis2 2" xfId="13"/>
    <cellStyle name="40% - Énfasis3 2" xfId="14"/>
    <cellStyle name="40% - Énfasis4 2" xfId="15"/>
    <cellStyle name="40% - Énfasis5 2" xfId="16"/>
    <cellStyle name="40% - Énfasis6 2" xfId="17"/>
    <cellStyle name="60% - Énfasis1 2" xfId="18"/>
    <cellStyle name="60% - Énfasis2 2" xfId="19"/>
    <cellStyle name="60% - Énfasis3 2" xfId="20"/>
    <cellStyle name="60% - Énfasis4 2" xfId="21"/>
    <cellStyle name="60% - Énfasis5 2" xfId="22"/>
    <cellStyle name="60% - Énfasis6 2" xfId="23"/>
    <cellStyle name="Buena 2" xfId="24"/>
    <cellStyle name="Cálculo 2" xfId="25"/>
    <cellStyle name="Celda de comprobación 2" xfId="26"/>
    <cellStyle name="Celda vinculada 2" xfId="27"/>
    <cellStyle name="Encabezado 4 2" xfId="28"/>
    <cellStyle name="Énfasis1 2" xfId="29"/>
    <cellStyle name="Énfasis2 2" xfId="30"/>
    <cellStyle name="Énfasis3 2" xfId="31"/>
    <cellStyle name="Énfasis4 2" xfId="32"/>
    <cellStyle name="Énfasis5 2" xfId="33"/>
    <cellStyle name="Énfasis6 2" xfId="34"/>
    <cellStyle name="Entrada 2" xfId="35"/>
    <cellStyle name="Estilo 1" xfId="36"/>
    <cellStyle name="Incorrecto 2" xfId="37"/>
    <cellStyle name="Millares" xfId="1" builtinId="3"/>
    <cellStyle name="Millares 2" xfId="38"/>
    <cellStyle name="Millares 2 2" xfId="39"/>
    <cellStyle name="Millares 2 2 2" xfId="67"/>
    <cellStyle name="Millares 2 3" xfId="66"/>
    <cellStyle name="Millares 3" xfId="40"/>
    <cellStyle name="Millares 3 2" xfId="71"/>
    <cellStyle name="Millares 4" xfId="41"/>
    <cellStyle name="Millares 5" xfId="65"/>
    <cellStyle name="Millares 6" xfId="82"/>
    <cellStyle name="Millares 8 2" xfId="74"/>
    <cellStyle name="Moneda" xfId="2" builtinId="4"/>
    <cellStyle name="Moneda 2" xfId="42"/>
    <cellStyle name="Moneda 2 2" xfId="72"/>
    <cellStyle name="Moneda 3" xfId="43"/>
    <cellStyle name="Neutral 2" xfId="44"/>
    <cellStyle name="Normal" xfId="0" builtinId="0"/>
    <cellStyle name="Normal 10" xfId="75"/>
    <cellStyle name="Normal 11" xfId="76"/>
    <cellStyle name="Normal 14" xfId="77"/>
    <cellStyle name="Normal 14 2" xfId="69"/>
    <cellStyle name="Normal 2" xfId="4"/>
    <cellStyle name="Normal 2 2" xfId="45"/>
    <cellStyle name="Normal 2 2 2" xfId="78"/>
    <cellStyle name="Normal 2 3" xfId="46"/>
    <cellStyle name="Normal 2 9" xfId="47"/>
    <cellStyle name="Normal 3" xfId="48"/>
    <cellStyle name="Normal 3 2" xfId="49"/>
    <cellStyle name="Normal 3 3" xfId="70"/>
    <cellStyle name="Normal 4" xfId="50"/>
    <cellStyle name="Normal 5" xfId="51"/>
    <cellStyle name="Normal 5 2" xfId="79"/>
    <cellStyle name="Normal 6" xfId="52"/>
    <cellStyle name="Normal 6 2" xfId="68"/>
    <cellStyle name="Normal 7" xfId="53"/>
    <cellStyle name="Normal 7 2" xfId="73"/>
    <cellStyle name="Normal 8" xfId="5"/>
    <cellStyle name="Normal 8 2" xfId="81"/>
    <cellStyle name="Normal 9" xfId="80"/>
    <cellStyle name="Normal_COMPRA EQ." xfId="3"/>
    <cellStyle name="Notas 2" xfId="54"/>
    <cellStyle name="Porcentaje 2" xfId="55"/>
    <cellStyle name="Porcentual 2" xfId="56"/>
    <cellStyle name="Salida 2" xfId="57"/>
    <cellStyle name="Texto de advertencia 2" xfId="58"/>
    <cellStyle name="Texto explicativo 2" xfId="59"/>
    <cellStyle name="Título 1 2" xfId="60"/>
    <cellStyle name="Título 2 2" xfId="61"/>
    <cellStyle name="Título 3 2" xfId="62"/>
    <cellStyle name="Título 4" xfId="63"/>
    <cellStyle name="Total 2" xfId="64"/>
  </cellStyles>
  <dxfs count="32">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pivotCacheDefinition" Target="pivotCache/pivotCacheDefinition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69272</xdr:colOff>
      <xdr:row>1</xdr:row>
      <xdr:rowOff>51954</xdr:rowOff>
    </xdr:from>
    <xdr:to>
      <xdr:col>12</xdr:col>
      <xdr:colOff>522246</xdr:colOff>
      <xdr:row>8</xdr:row>
      <xdr:rowOff>118415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64454" y="225136"/>
          <a:ext cx="2600428" cy="26122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icardo.gutierreza/Downloads/DILOS%2030-09-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elizabeth.luengas\AppData\Local\Microsoft\Windows\Temporary%20Internet%20Files\Content.Outlook\D2KNCR5R\PLAN%20DE%20COMPRAS%20INVERSI&#211;N%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ady.lopezr/Desktop/LADY%20LOPEZ%202-02.18/BACKUPPPP/2018/CRUCES%20DE%20APROPIACI&#211;N/JOL-ACOF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icardo.gutierreza/Downloads/BACOF%2030-09-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john.ruiz/Documents/COMPARTIDA%20DIPRE/CRUCES%20TRANSFORMACI&#211;N/GENITH/JE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ady.lopezr/Desktop/LADY%20LOPEZ%202-02.18/BACKUPPPP/2018/CRUCES%20DE%20APROPIACI&#211;N/JAL-DIS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F 07"/>
      <sheetName val="F 08"/>
      <sheetName val="F 09"/>
      <sheetName val="F 10"/>
      <sheetName val="UNSPSC"/>
      <sheetName val="MATRIZ"/>
      <sheetName val="RESUMEN 10"/>
      <sheetName val="RESUMEN 16"/>
      <sheetName val="Hoja4"/>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85">
          <cell r="A185" t="str">
            <v>1502-0100-1</v>
          </cell>
        </row>
        <row r="186">
          <cell r="A186" t="str">
            <v>1502-0100-2</v>
          </cell>
        </row>
        <row r="187">
          <cell r="A187" t="str">
            <v>1502-0100-4</v>
          </cell>
        </row>
        <row r="188">
          <cell r="A188" t="str">
            <v>1502-0100-6</v>
          </cell>
        </row>
        <row r="189">
          <cell r="A189" t="str">
            <v>1502-0100-8</v>
          </cell>
        </row>
        <row r="190">
          <cell r="A190" t="str">
            <v>1502-0100-10</v>
          </cell>
        </row>
        <row r="191">
          <cell r="A191" t="str">
            <v>1502-0100-11</v>
          </cell>
        </row>
        <row r="192">
          <cell r="A192" t="str">
            <v>1502-0100-13</v>
          </cell>
        </row>
        <row r="193">
          <cell r="A193" t="str">
            <v xml:space="preserve">1502-0100-15 </v>
          </cell>
        </row>
        <row r="194">
          <cell r="A194" t="str">
            <v>1502-0100-18</v>
          </cell>
        </row>
        <row r="195">
          <cell r="A195" t="str">
            <v>1502-0100-19</v>
          </cell>
        </row>
        <row r="196">
          <cell r="A196" t="str">
            <v>1502-0100-20</v>
          </cell>
        </row>
        <row r="197">
          <cell r="A197" t="str">
            <v>1502-0100-21</v>
          </cell>
        </row>
        <row r="198">
          <cell r="A198" t="str">
            <v>1502-0100-22</v>
          </cell>
        </row>
        <row r="199">
          <cell r="A199" t="str">
            <v>1502-0100-23</v>
          </cell>
        </row>
        <row r="200">
          <cell r="A200" t="str">
            <v>1502-0100-24</v>
          </cell>
        </row>
        <row r="201">
          <cell r="A201" t="str">
            <v>1502-0100-25</v>
          </cell>
        </row>
      </sheetData>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7"/>
      <sheetName val="UNSPSC"/>
      <sheetName val="RESUMEN 10"/>
      <sheetName val="RESUMEN 16"/>
      <sheetName val="MATRIZ"/>
    </sheetNames>
    <sheetDataSet>
      <sheetData sheetId="0" refreshError="1"/>
      <sheetData sheetId="1" refreshError="1"/>
      <sheetData sheetId="2" refreshError="1"/>
      <sheetData sheetId="3" refreshError="1"/>
      <sheetData sheetId="4" refreshError="1"/>
      <sheetData sheetId="5" refreshError="1"/>
      <sheetData sheetId="6" refreshError="1">
        <row r="2">
          <cell r="F2" t="str">
            <v>NO APLICA</v>
          </cell>
          <cell r="H2" t="str">
            <v>Solicitud de información a los Proveedores</v>
          </cell>
        </row>
        <row r="3">
          <cell r="F3" t="str">
            <v>ALFM</v>
          </cell>
          <cell r="H3" t="str">
            <v>Licitación pública</v>
          </cell>
        </row>
        <row r="4">
          <cell r="F4" t="str">
            <v>CIAC</v>
          </cell>
          <cell r="H4" t="str">
            <v>Concurso de méritos con precalificación</v>
          </cell>
        </row>
        <row r="5">
          <cell r="F5" t="str">
            <v>INDUMIL</v>
          </cell>
          <cell r="H5" t="str">
            <v>Concurso de méritos abierto</v>
          </cell>
        </row>
        <row r="6">
          <cell r="F6" t="str">
            <v>COTECMAR</v>
          </cell>
          <cell r="H6" t="str">
            <v>Contratación directa</v>
          </cell>
        </row>
        <row r="7">
          <cell r="F7" t="str">
            <v>FORPO</v>
          </cell>
          <cell r="H7" t="str">
            <v>Selección abreviada menor cuantía</v>
          </cell>
        </row>
        <row r="8">
          <cell r="F8" t="str">
            <v>OTROS</v>
          </cell>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row r="35">
          <cell r="G35">
            <v>10</v>
          </cell>
        </row>
        <row r="36">
          <cell r="G36">
            <v>11</v>
          </cell>
        </row>
        <row r="37">
          <cell r="G37">
            <v>13</v>
          </cell>
        </row>
        <row r="38">
          <cell r="G38">
            <v>16</v>
          </cell>
        </row>
        <row r="39">
          <cell r="G39">
            <v>50</v>
          </cell>
        </row>
        <row r="185">
          <cell r="A185" t="str">
            <v>C-1502-0100-1</v>
          </cell>
          <cell r="B185" t="str">
            <v>Actualización de tecnologías de la información, comunicaciones y seguridad de la información a nivel nacional</v>
          </cell>
          <cell r="C185">
            <v>176</v>
          </cell>
        </row>
        <row r="186">
          <cell r="A186" t="str">
            <v>C-1502-0100-10</v>
          </cell>
          <cell r="B186" t="str">
            <v>Reposición y adquisición de armamento, munición y equipo especial para dotar a los grupos de Seguridad y Defensa de las Bases Aéreas FAC</v>
          </cell>
          <cell r="C186">
            <v>177</v>
          </cell>
        </row>
        <row r="187">
          <cell r="A187" t="str">
            <v>C-1502-0100-11</v>
          </cell>
          <cell r="B187" t="str">
            <v>Adquisición e implementación de los centros  de entrenamiento táctico  a nivel nacional</v>
          </cell>
          <cell r="C187">
            <v>178</v>
          </cell>
        </row>
        <row r="188">
          <cell r="A188" t="str">
            <v>C-1502-0100-13</v>
          </cell>
          <cell r="B188" t="str">
            <v>Ampliación y fortalecimiento de la inteligencia y la contrainteligencia en la FAC a nivel  nacional</v>
          </cell>
          <cell r="C188">
            <v>179</v>
          </cell>
        </row>
        <row r="189">
          <cell r="A189" t="str">
            <v xml:space="preserve">C-1502-0100-15 </v>
          </cell>
          <cell r="B189" t="str">
            <v>Implementación sistema de Defensa Aérea Nacional</v>
          </cell>
          <cell r="C189">
            <v>180</v>
          </cell>
        </row>
        <row r="190">
          <cell r="A190" t="str">
            <v>C-1502-0100-2</v>
          </cell>
          <cell r="B190" t="str">
            <v>Recuperación y mantenimiento mayor de aeronaves y componentes  nacional</v>
          </cell>
          <cell r="C190">
            <v>181</v>
          </cell>
        </row>
        <row r="191">
          <cell r="A191" t="str">
            <v>C-1502-0100-4</v>
          </cell>
          <cell r="B191" t="str">
            <v>Adquisición armamento aéreo - Fuerza Aérea Colombiana</v>
          </cell>
          <cell r="C191">
            <v>182</v>
          </cell>
        </row>
        <row r="192">
          <cell r="A192" t="str">
            <v>C-1502-0100-6</v>
          </cell>
          <cell r="B192" t="str">
            <v>Actualización modernización y extensión de la vida útil del equipo aeronáutico de la FAC a nivel nacional</v>
          </cell>
          <cell r="C192">
            <v>183</v>
          </cell>
        </row>
        <row r="193">
          <cell r="A193" t="str">
            <v>C-1502-0100-8</v>
          </cell>
          <cell r="B193" t="str">
            <v>Construcción  adecuación, mantenimiento, adquisición y dotación dela infraestructura de la Fuerza Aérea a nivel nacional</v>
          </cell>
          <cell r="C193">
            <v>184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3"/>
      <sheetName val="Hoja2"/>
      <sheetName val="CRUCE"/>
      <sheetName val="F 07"/>
      <sheetName val="F 08"/>
      <sheetName val="F 09"/>
      <sheetName val="F 10"/>
      <sheetName val="UNSPSC"/>
      <sheetName val="ACOFA-28 MARZO DE 2018"/>
      <sheetName val="ACOFA-27 MARZO DE 2018 TARDE"/>
      <sheetName val="ACOFA-27 MARZO DE 2018"/>
      <sheetName val="ACOFA-26 MARZO DE 2018"/>
      <sheetName val="ACOFA-23 MARZO DE 2018 TARDE"/>
      <sheetName val="ACOFA-23 MARZO DE 2018"/>
      <sheetName val="ACOFA-22 MARZO DE 2017"/>
      <sheetName val="ACOFA-21 MARZO DE 2018"/>
      <sheetName val="ACOFA-20 MARZO DE 2018"/>
      <sheetName val="ACOFA-16 MARZO DE 2018"/>
      <sheetName val="ACOFA-14 MARZO DE 2018"/>
      <sheetName val="ACOFA-13 MARZO DE 2018"/>
      <sheetName val="ACOFA-12 MARZO DE 2018"/>
      <sheetName val="ACOFA-9 MARZO DE 2018 TARDE"/>
      <sheetName val="ACOFA-9 MARZO DE 2018"/>
      <sheetName val="ACOFA-8 MARZO DE 2018"/>
      <sheetName val="ACOFA-7 MARZO DE 2018"/>
      <sheetName val="ACOFA-6 MARZO DE 2018"/>
      <sheetName val="ACOFA-5 MARZO DE 2018 "/>
      <sheetName val="ACOFA-2 MARZO DE 2018"/>
      <sheetName val="ACOFA-1 MARZO DE 2018 "/>
      <sheetName val="ACOFA-28 FEBRERO DE 2018"/>
      <sheetName val="ACOFA-22 FEBRERO DE 2018"/>
      <sheetName val="ACOFA-21 FEBRERO DE 2018"/>
      <sheetName val="ACOFA-20 FEBRERO DE 2018"/>
      <sheetName val="ACOFA-19 FEBRERO DE 2018"/>
      <sheetName val="ACOFA-16 FEBRERO DE 2018"/>
      <sheetName val="ACOFA-15 FEBRERO DE 2018"/>
      <sheetName val="ACOFA-14 FEBRERO DE 2018"/>
      <sheetName val="ACOFA-13 FEBRERO DE 2018"/>
      <sheetName val="ACOFA-12 FEBRERO DE 2018"/>
      <sheetName val="ACOFA-FEBRERO -9 DE 2018"/>
      <sheetName val="ACOFA-8 FEBRERO DE 2018"/>
      <sheetName val="ACOFA-7 FEBRERO DE 20118"/>
      <sheetName val="ACOFA-6 FEBRERO DE 2018"/>
      <sheetName val="ACOFA-5 FEBRERO DE 2018"/>
      <sheetName val="ACOFA-30 ENERO 2018"/>
      <sheetName val="ACOFA-29 ENERO DE 2018"/>
      <sheetName val="ACOFA-26 ENERO DE 2018"/>
      <sheetName val="ACOFA 25 ENERO 2018"/>
      <sheetName val="ACOFA-24 ENERO DE 2018"/>
      <sheetName val="ACOFA-23 ENERO DE 2018"/>
      <sheetName val="ACOFA-22 ENERO DE 2018"/>
      <sheetName val="ACOFA-19 ENERO DE 2018"/>
      <sheetName val="ACOFA-18 ENERO DE 2018"/>
      <sheetName val="ACOFA-17 ENERO DE 2018"/>
      <sheetName val="ACOFA-16 ENERO DE 2018"/>
      <sheetName val="ACOFA-15 ENERO DE 2018"/>
      <sheetName val="ACOFA-12 ENERO DE 2018"/>
      <sheetName val="ACOFA-11 ENERO DE 2017"/>
      <sheetName val="ACOFA-10 ENERO DE 2018"/>
      <sheetName val="ACOFA-9 ENERO DE 2018"/>
      <sheetName val="ACOFA-4 ENERO DE 2018"/>
      <sheetName val="ACOFA-3 ENERO DE 2018"/>
      <sheetName val="RESUMEN 10"/>
      <sheetName val="RESUMEN 16"/>
      <sheetName val="ACOFA-1 MARZO DE 2018"/>
      <sheetName val="ACOFA-3 ABRIL DE 2018"/>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4"/>
      <sheetName val="CRUCE"/>
      <sheetName val="F 07"/>
      <sheetName val="F 08"/>
      <sheetName val="F 09"/>
      <sheetName val="F 10"/>
      <sheetName val="UNSPSC"/>
      <sheetName val="MATRIZ"/>
      <sheetName val="RESUMEN 10"/>
      <sheetName val="RESUMEN 16"/>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85">
          <cell r="A185" t="str">
            <v>1502-0100-1</v>
          </cell>
        </row>
        <row r="186">
          <cell r="A186" t="str">
            <v>1502-0100-2</v>
          </cell>
        </row>
        <row r="187">
          <cell r="A187" t="str">
            <v>1502-0100-4</v>
          </cell>
        </row>
        <row r="188">
          <cell r="A188" t="str">
            <v>1502-0100-6</v>
          </cell>
        </row>
        <row r="189">
          <cell r="A189" t="str">
            <v>1502-0100-8</v>
          </cell>
        </row>
        <row r="190">
          <cell r="A190" t="str">
            <v>1502-0100-10</v>
          </cell>
        </row>
        <row r="191">
          <cell r="A191" t="str">
            <v>1502-0100-11</v>
          </cell>
        </row>
        <row r="192">
          <cell r="A192" t="str">
            <v>1502-0100-13</v>
          </cell>
        </row>
        <row r="193">
          <cell r="A193" t="str">
            <v xml:space="preserve">1502-0100-15 </v>
          </cell>
        </row>
        <row r="194">
          <cell r="A194" t="str">
            <v>1502-0100-18</v>
          </cell>
        </row>
        <row r="195">
          <cell r="A195" t="str">
            <v>1502-0100-19</v>
          </cell>
        </row>
        <row r="196">
          <cell r="A196" t="str">
            <v>1502-0100-20</v>
          </cell>
        </row>
        <row r="197">
          <cell r="A197" t="str">
            <v>1502-0100-21</v>
          </cell>
        </row>
        <row r="198">
          <cell r="A198" t="str">
            <v>1502-0100-22</v>
          </cell>
        </row>
        <row r="199">
          <cell r="A199" t="str">
            <v>1502-0100-23</v>
          </cell>
        </row>
        <row r="200">
          <cell r="A200" t="str">
            <v>1502-0100-24</v>
          </cell>
        </row>
        <row r="201">
          <cell r="A201" t="str">
            <v>1502-0100-25</v>
          </cell>
        </row>
      </sheetData>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F 07"/>
      <sheetName val="F 08"/>
      <sheetName val="F 09"/>
      <sheetName val="F 10"/>
      <sheetName val="UNSPSC"/>
      <sheetName val="RESUMEN 10"/>
      <sheetName val="RESUMEN 16"/>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ÍNDICE"/>
      <sheetName val="F 01"/>
      <sheetName val="F 02"/>
      <sheetName val="F 03"/>
      <sheetName val="F 04"/>
      <sheetName val="F 04A"/>
      <sheetName val="F 05"/>
      <sheetName val="F 06"/>
      <sheetName val="Hoja3"/>
      <sheetName val="Hoja2"/>
      <sheetName val="cruce"/>
      <sheetName val="F 07"/>
      <sheetName val="F 08"/>
      <sheetName val="F 09"/>
      <sheetName val="F 10"/>
      <sheetName val="UNSPSC"/>
      <sheetName val="RESUMEN 10"/>
      <sheetName val="RESUMEN 16"/>
      <sheetName val="MATR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H2" t="str">
            <v>Solicitud de información a los Proveedores</v>
          </cell>
        </row>
        <row r="3">
          <cell r="H3" t="str">
            <v>Licitación pública</v>
          </cell>
        </row>
        <row r="4">
          <cell r="H4" t="str">
            <v>Concurso de méritos con precalificación</v>
          </cell>
        </row>
        <row r="5">
          <cell r="H5" t="str">
            <v>Concurso de méritos abierto</v>
          </cell>
        </row>
        <row r="6">
          <cell r="H6" t="str">
            <v>Contratación directa</v>
          </cell>
        </row>
        <row r="7">
          <cell r="H7" t="str">
            <v>Selección abreviada menor cuantía</v>
          </cell>
        </row>
        <row r="8">
          <cell r="H8" t="str">
            <v>Selección abreviada subasta inversa</v>
          </cell>
        </row>
        <row r="9">
          <cell r="H9" t="str">
            <v>Mínima cuantía</v>
          </cell>
        </row>
        <row r="10">
          <cell r="H10" t="str">
            <v>Publicación contratación régimen especial - Selección de comisionista</v>
          </cell>
        </row>
        <row r="11">
          <cell r="H11" t="str">
            <v>Publicación contratación régimen especial - Enajenación de bienes para intermediarios idóneos</v>
          </cell>
        </row>
        <row r="12">
          <cell r="H12" t="str">
            <v>Publicación contratación régimen especial - Régimen especial</v>
          </cell>
        </row>
        <row r="13">
          <cell r="H13" t="str">
            <v>Publicación contratación régimen especial - Banco multilateral y organismos multilaterales</v>
          </cell>
        </row>
        <row r="14">
          <cell r="H14" t="str">
            <v>Seléccion abreviada - acuerdo marco</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ady.lopezr/Desktop/LADY%20LOPEZ%202-02.18/BACKUPPPP/2018/CRUCES%20DE%20APROPIACI&#211;N/INFORME%20PRIMER%20TRIMESTRE%20PAA%20201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3144.378200347222" createdVersion="4" refreshedVersion="4" minRefreshableVersion="3" recordCount="14189">
  <cacheSource type="worksheet">
    <worksheetSource ref="A15:M14204" sheet="PAA - FAC 2018" r:id="rId2"/>
  </cacheSource>
  <cacheFields count="13">
    <cacheField name="UNIDAD" numFmtId="0">
      <sharedItems count="51">
        <s v="CACOM-1"/>
        <s v="CACOM-2"/>
        <s v="CACOM-3"/>
        <s v="CACOM-4"/>
        <s v="CACOM-5"/>
        <s v="CACOM-6"/>
        <s v="CAMAN"/>
        <s v="CATAM"/>
        <s v="EMAVI"/>
        <s v="EPFAC"/>
        <s v="ESUFA"/>
        <s v="GAAMA"/>
        <s v="GACAR"/>
        <s v="GACAS"/>
        <s v="GAORI"/>
        <s v="GRUACO"/>
        <s v="DINSA"/>
        <s v="DISER"/>
        <s v="DITIN"/>
        <s v="JEA"/>
        <s v="JED"/>
        <s v="DICEF"/>
        <s v="DIRES"/>
        <s v="JES"/>
        <s v="JIN"/>
        <s v="JOL - ACOFA"/>
        <s v="JOL - DIPLO"/>
        <s v="ACOFA"/>
        <s v="AGREGADURIA BRASIL"/>
        <s v="AGREGADURIA CHILE"/>
        <s v="AGREGADURIA ECUADOR"/>
        <s v="AGREGADURIA FRANCIA"/>
        <s v="AGREGADURIA ISRAEL"/>
        <s v="AGREGADURIA PERU"/>
        <s v="AGREGADURIA VENEZUELA"/>
        <s v="AGREGADURIA WASHINTONG"/>
        <s v="RESERVAS "/>
        <s v="ACOFA - INVERSIÓN"/>
        <s v="JAL-DITIN INVERSIÓN "/>
        <s v="JAL-DITIN INVERSIÓN"/>
        <s v="EMAVI - INVERSIÓN"/>
        <s v="JEA - INVERSIÓN"/>
        <s v="ESUFA - INVERSIÓN"/>
        <s v="EPFAC - INVERSIÓN"/>
        <s v="JOL - DIPLO - INVERSIÓN"/>
        <s v="JAL DISER - INVERSIÓN"/>
        <s v="JAL-DINSA - INVERSIÓN"/>
        <s v="JAL-DISER - INVERSIÓN"/>
        <s v="JOL-ACOFA - INVERSIÓN"/>
        <s v="JOL-DIPLO - INVERSIÓN"/>
        <s v="JES - INVERSIÓN"/>
      </sharedItems>
    </cacheField>
    <cacheField name="Subordinal" numFmtId="0">
      <sharedItems count="142">
        <s v="101-5-86"/>
        <s v="102-14"/>
        <s v="203-50-2"/>
        <s v="203-50-3"/>
        <s v="203-50-5"/>
        <s v="203-50-90"/>
        <s v="204-1-2"/>
        <s v="204-1-3"/>
        <s v="204-1-4"/>
        <s v="204-1-6"/>
        <s v="204-1-9"/>
        <s v="204-1-10"/>
        <s v="204-1-13"/>
        <s v="204-1-15"/>
        <s v="204-1-18"/>
        <s v="204-1-20"/>
        <s v="204-1-22"/>
        <s v="204-1-25"/>
        <s v="204-2-1"/>
        <s v="204-2-2"/>
        <s v="204-3-4"/>
        <s v="204-4-1"/>
        <s v="204-4-2"/>
        <s v="204-4-3"/>
        <s v="204-4-5"/>
        <s v="204-4-6"/>
        <s v="204-4-9"/>
        <s v="204-4-10"/>
        <s v="204-4-12"/>
        <s v="204-4-15"/>
        <s v="204-4-17"/>
        <s v="204-4-20"/>
        <s v="204-4-21"/>
        <s v="204-4-22"/>
        <s v="204-4-23"/>
        <s v="204-5-1"/>
        <s v="204-5-2"/>
        <s v="204-5-4"/>
        <s v="204-5-5"/>
        <s v="204-5-6"/>
        <s v="204-5-7"/>
        <s v="204-5-8"/>
        <s v="204-5-11"/>
        <s v="204-6-2"/>
        <s v="204-6-7"/>
        <s v="204-7-3"/>
        <s v="204-8-1"/>
        <s v="204-8-2"/>
        <s v="204-8-6"/>
        <s v="204-8-7"/>
        <s v="204-11-2"/>
        <s v="204-19-1"/>
        <s v="204-19-2"/>
        <s v="204-19-3"/>
        <s v="204-21-1"/>
        <s v="204-21-3"/>
        <s v="204-21-4"/>
        <s v="204-21-5"/>
        <s v="204-41-13"/>
        <s v="204-5-9"/>
        <s v="204-6-3"/>
        <s v="204-7-6"/>
        <s v="204-8-3"/>
        <s v="204-41-2"/>
        <s v="204-4-8"/>
        <s v="204-1-26"/>
        <s v="204-3-2"/>
        <s v="204-5-3"/>
        <s v="204-21-2"/>
        <s v="204-21-8"/>
        <s v="204-1-1"/>
        <s v="204-4-14"/>
        <s v="204-4-16"/>
        <s v="204-5-13"/>
        <s v="204-7-5"/>
        <s v="204-10-1"/>
        <s v="204-41-4"/>
        <s v="204-1-11"/>
        <s v="204-4-18"/>
        <s v="204-21-10"/>
        <s v="204-1-23"/>
        <s v="204-21-11"/>
        <s v="204-41-12"/>
        <s v="102-16-1"/>
        <s v="102-16-2"/>
        <s v="102-16-3"/>
        <s v="102-16-4"/>
        <s v="102-16-5"/>
        <s v="102-16-6"/>
        <s v="102-16-7"/>
        <s v="102-16-9"/>
        <s v="102-16-10"/>
        <s v="102-16-11"/>
        <s v="102-16-12"/>
        <s v="102-16-13"/>
        <s v="102-16-14"/>
        <s v="102-16-16"/>
        <s v="102-16-17"/>
        <s v="204-4-13"/>
        <s v="204-10-2"/>
        <s v="204-6-5"/>
        <s v="204-7-1"/>
        <s v="204-5-12"/>
        <s v="204-5-10"/>
        <s v="204-7-4"/>
        <s v="204-8-5"/>
        <s v="204-9-13"/>
        <s v="204-9-8"/>
        <s v="204-9-11"/>
        <s v="204-11-1"/>
        <s v="204-41-1"/>
        <s v="204-1-8"/>
        <s v="204-41-3"/>
        <s v="204-4-19"/>
        <s v="204-20-2"/>
        <s v="204-3-10"/>
        <s v="204-6-8"/>
        <s v="204-9-3"/>
        <s v="204-40-15"/>
        <s v="204-14"/>
        <s v="204-22-1"/>
        <s v="204-41-14"/>
        <s v="204-40-1"/>
        <s v="204-3-1"/>
        <s v="204-9-6"/>
        <s v="204-20-1"/>
        <s v="1502-0100-1"/>
        <s v="502-0100-1"/>
        <s v="1502-0100-21"/>
        <s v="1502-0100-22"/>
        <s v="1502-0100-13"/>
        <s v="1502-0100-8"/>
        <s v="1502-0100-24"/>
        <s v="1502-0100-25"/>
        <s v="1502-0100-23"/>
        <s v="1502-0100-2"/>
        <s v="1502-0100-4"/>
        <s v="1502-0100-6"/>
        <s v="1502-0100-20"/>
        <s v="1502-0100-10"/>
        <s v="1502-0100-19"/>
        <s v="1502-0100-18"/>
      </sharedItems>
    </cacheField>
    <cacheField name="RECURSO" numFmtId="0">
      <sharedItems containsSemiMixedTypes="0" containsString="0" containsNumber="1" containsInteger="1" minValue="10" maxValue="16"/>
    </cacheField>
    <cacheField name="Descripcion Rubro" numFmtId="0">
      <sharedItems/>
    </cacheField>
    <cacheField name="Descripcion del Elemento" numFmtId="0">
      <sharedItems longText="1"/>
    </cacheField>
    <cacheField name="Codigo de Clasificación UNSPSC" numFmtId="0">
      <sharedItems containsMixedTypes="1" containsNumber="1" containsInteger="1" minValue="0" maxValue="831119000"/>
    </cacheField>
    <cacheField name="Modalidad de Contratacion"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12"/>
    </cacheField>
    <cacheField name="Duración Estimada del Contrato" numFmtId="0">
      <sharedItems containsString="0" containsBlank="1" containsNumber="1" containsInteger="1" minValue="0" maxValue="12"/>
    </cacheField>
    <cacheField name="Cantidad Apropiada" numFmtId="164">
      <sharedItems containsMixedTypes="1" containsNumber="1" minValue="1" maxValue="60000000"/>
    </cacheField>
    <cacheField name="Valor Presupuesto Apropiado" numFmtId="43">
      <sharedItems containsSemiMixedTypes="0" containsString="0" containsNumber="1" minValue="6" maxValue="54100000000"/>
    </cacheField>
    <cacheField name="Unidad de Medida" numFmtId="3">
      <sharedItems/>
    </cacheField>
    <cacheField name="Requiere Vigencias Futuras" numFmtId="3">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S14. CLAUDIA PATRICIA BONILLA GUERRERO" refreshedDate="43381.436471990739" createdVersion="4" refreshedVersion="4" minRefreshableVersion="3" recordCount="16212">
  <cacheSource type="worksheet">
    <worksheetSource ref="A12:M16223" sheet="PAA 2018 - 3 TRIM"/>
  </cacheSource>
  <cacheFields count="13">
    <cacheField name="UNIDAD" numFmtId="0">
      <sharedItems count="60">
        <s v="CACOM-1"/>
        <s v="CACOM-2"/>
        <s v="CACOM-3"/>
        <s v="CACOM 4"/>
        <s v="CACOM 5"/>
        <s v="CATAM"/>
        <s v="CAMAN"/>
        <s v="EMAVI"/>
        <s v="ESUFA"/>
        <s v="EPFAC"/>
        <s v="GAAMA"/>
        <s v="GACAR"/>
        <s v="BACOF"/>
        <s v="ACOFA"/>
        <s v="GOCOP"/>
        <s v="DILOS"/>
        <s v="DILOA"/>
        <s v="DIFRA"/>
        <s v="DITIN"/>
        <s v="DINSA"/>
        <s v="DISER"/>
        <s v="GRUACO"/>
        <s v="JEA"/>
        <s v="DIRES"/>
        <s v="JIN"/>
        <s v="DIPLO"/>
        <s v="JES"/>
        <s v="GIMFA"/>
        <s v="GAORI"/>
        <s v="AGREGADURIA PERU"/>
        <s v="AGREGADURIA BRASIL"/>
        <s v="AGREGADURIA ECUADOR"/>
        <s v="AGREGADURIA FRANCIA"/>
        <s v="AGREGADURIA VENEZUELA"/>
        <s v="AGREGADURIA DE WASHINGTON"/>
        <s v="AGREGADURIA DE ISRAEL"/>
        <s v="AGREGADURIA DE CHILE"/>
        <s v="RESERVA"/>
        <s v="INVERSIÓN - CACOM 1"/>
        <s v="INVERSIÓN - ACOFA"/>
        <s v="INVERSIÓN - BACOF"/>
        <s v="INVERSIÓN - DIFRA"/>
        <s v="INVERSIÓN - DILOA"/>
        <s v="INVERSIÓN - DILOS"/>
        <s v="INVERSIÓN - EPFAC"/>
        <s v="INVERSIÓN - ESUFA"/>
        <s v="INVERSIÓN - EMAVI"/>
        <s v="INVERSIÓN - JEA"/>
        <s v="INVERSIÓN - GOCOP"/>
        <s v="INVERSIÓN - JAL DINSA"/>
        <s v="INVERSIÓN - JAL DISER"/>
        <s v="INVERSIÓN - DIPLO"/>
        <s v="INVERSIÓN - FAC GESTIÓN GENERAL"/>
        <s v="INVERSIÓN - JAL DITIN"/>
        <s v="COP - JED"/>
        <s v="COP - JERLA"/>
        <s v="JED"/>
        <s v="CACOM 6"/>
        <s v="GACAS"/>
        <s v="INVERSIÓN - SEMEP" u="1"/>
      </sharedItems>
    </cacheField>
    <cacheField name="Subordinal" numFmtId="0">
      <sharedItems/>
    </cacheField>
    <cacheField name="RECURSO" numFmtId="0">
      <sharedItems containsMixedTypes="1" containsNumber="1" containsInteger="1" minValue="10" maxValue="16"/>
    </cacheField>
    <cacheField name="Descripcion Rubro" numFmtId="0">
      <sharedItems/>
    </cacheField>
    <cacheField name="Descripcion del Elemento" numFmtId="0">
      <sharedItems longText="1"/>
    </cacheField>
    <cacheField name="Codigo de Clasificación UNSPSC" numFmtId="0">
      <sharedItems containsMixedTypes="1" containsNumber="1" containsInteger="1" minValue="0" maxValue="421820000"/>
    </cacheField>
    <cacheField name="Modalidad de Contratacion" numFmtId="0">
      <sharedItems/>
    </cacheField>
    <cacheField name="Fecha Estimada de Inicio de Proceso de Selección" numFmtId="0">
      <sharedItems containsSemiMixedTypes="0" containsString="0" containsNumber="1" containsInteger="1" minValue="1" maxValue="12"/>
    </cacheField>
    <cacheField name="Duración Estimada del Contrato" numFmtId="0">
      <sharedItems containsSemiMixedTypes="0" containsString="0" containsNumber="1" containsInteger="1" minValue="1" maxValue="12"/>
    </cacheField>
    <cacheField name="Cantidad Apropiada" numFmtId="164">
      <sharedItems containsMixedTypes="1" containsNumber="1" minValue="1" maxValue="7314602.9957751893"/>
    </cacheField>
    <cacheField name="Valor Presupuesto Apropiado" numFmtId="43">
      <sharedItems containsString="0" containsBlank="1" containsNumber="1" minValue="0.03" maxValue="57134364000"/>
    </cacheField>
    <cacheField name="Unidad de Medida" numFmtId="3">
      <sharedItems containsBlank="1" containsMixedTypes="1" containsNumber="1" containsInteger="1" minValue="0" maxValue="0"/>
    </cacheField>
    <cacheField name="Requiere Vigencias Futuras" numFmtId="3">
      <sharedItems containsBlank="1" containsMixedTypes="1" containsNumber="1" containsInteger="1" minValue="3"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89">
  <r>
    <x v="0"/>
    <x v="0"/>
    <n v="10"/>
    <s v="PARTIDA ALIMENTACIÓN SOLDADOS"/>
    <s v="PARTIDA ALIMENTACIÓN SOLDADOS"/>
    <n v="0"/>
    <m/>
    <m/>
    <m/>
    <n v="1"/>
    <n v="120000000"/>
    <s v="GLOBAL"/>
    <s v="NO SOLICITADAS"/>
  </r>
  <r>
    <x v="0"/>
    <x v="1"/>
    <n v="16"/>
    <s v="REMUNERACION SERVICIOS TECNICOS"/>
    <s v="SERVICIO DOCENTES"/>
    <n v="86101710"/>
    <s v="Contratación directa"/>
    <n v="5"/>
    <n v="1"/>
    <n v="1"/>
    <n v="377850000"/>
    <s v="GLOBAL"/>
    <s v="NO SOLICITADAS"/>
  </r>
  <r>
    <x v="0"/>
    <x v="1"/>
    <n v="16"/>
    <s v="REMUNERACION SERVICIOS TECNICOS"/>
    <s v="SERVICIOS DOCENTE GIMFA"/>
    <n v="86101710"/>
    <s v="Contratación directa"/>
    <n v="1"/>
    <n v="5"/>
    <n v="1"/>
    <n v="209000000"/>
    <s v="GLOBAL"/>
    <s v="SI APROBADAS"/>
  </r>
  <r>
    <x v="0"/>
    <x v="2"/>
    <n v="10"/>
    <s v="IMPUESTO DE VEHICULOS"/>
    <s v="IMPUESTOS DE VEHICULOS"/>
    <n v="93161600"/>
    <n v="0"/>
    <n v="0"/>
    <n v="0"/>
    <n v="1"/>
    <n v="3800000"/>
    <s v="GLOBAL"/>
    <s v="NO SOLICITADAS"/>
  </r>
  <r>
    <x v="0"/>
    <x v="3"/>
    <n v="10"/>
    <s v="IMPUESTO PREDIAL"/>
    <s v="IMPUESTO PREDIAL"/>
    <n v="93161602"/>
    <n v="0"/>
    <n v="0"/>
    <n v="0"/>
    <n v="1"/>
    <n v="525670835"/>
    <s v="GLOBAL"/>
    <s v="NO SOLICITADAS"/>
  </r>
  <r>
    <x v="0"/>
    <x v="4"/>
    <n v="10"/>
    <s v="CONTRIBUCIONES"/>
    <s v="CONTRIBUCIONES CAR"/>
    <n v="93161600"/>
    <n v="0"/>
    <n v="0"/>
    <n v="0"/>
    <n v="1"/>
    <n v="67416480"/>
    <s v="GLOBAL"/>
    <s v="NO SOLICITADAS"/>
  </r>
  <r>
    <x v="0"/>
    <x v="5"/>
    <n v="10"/>
    <s v="OTROS IMPUESTOS"/>
    <s v="IMPUESTO BOMBERIL"/>
    <n v="93161600"/>
    <n v="0"/>
    <n v="0"/>
    <n v="0"/>
    <n v="1"/>
    <n v="17461165"/>
    <s v="GLOBAL"/>
    <s v="NO SOLICITADAS"/>
  </r>
  <r>
    <x v="0"/>
    <x v="5"/>
    <n v="10"/>
    <s v="OTROS IMPUESTOS"/>
    <s v="SAYCO Y ACIMPRO"/>
    <n v="80121604"/>
    <n v="0"/>
    <n v="0"/>
    <n v="0"/>
    <n v="1"/>
    <n v="7578000"/>
    <s v="GLOBAL"/>
    <s v="NO SOLICITADAS"/>
  </r>
  <r>
    <x v="0"/>
    <x v="6"/>
    <n v="10"/>
    <s v="EQUIPO DE RECREACION Y DEPORTES"/>
    <s v="BANCO DE MANCUERNAS PESAS PROFIT EJERCICIO ABDOMINAL GIMNASIO"/>
    <n v="49201604"/>
    <s v="Mínima cuantía"/>
    <n v="0"/>
    <n v="0"/>
    <n v="2"/>
    <n v="482000"/>
    <s v="UNIDAD"/>
    <s v="NO SOLICITADAS"/>
  </r>
  <r>
    <x v="0"/>
    <x v="6"/>
    <n v="10"/>
    <s v="EQUIPO DE RECREACION Y DEPORTES"/>
    <s v="BANCO EJERCICIO MULTIPLE PREDICADOR PESAS GIMNASIO"/>
    <n v="49201604"/>
    <s v="Mínima cuantía"/>
    <n v="0"/>
    <n v="0"/>
    <n v="1"/>
    <n v="560000"/>
    <s v="UNIDAD"/>
    <s v="NO SOLICITADAS"/>
  </r>
  <r>
    <x v="0"/>
    <x v="6"/>
    <n v="10"/>
    <s v="EQUIPO DE RECREACION Y DEPORTES"/>
    <s v="BICICLETA  ESTATICA MAGNETICA "/>
    <n v="49201503"/>
    <s v="Mínima cuantía"/>
    <n v="0"/>
    <n v="0"/>
    <n v="3"/>
    <n v="1782000"/>
    <s v="UNIDAD"/>
    <s v="NO SOLICITADAS"/>
  </r>
  <r>
    <x v="0"/>
    <x v="6"/>
    <n v="10"/>
    <s v="EQUIPO DE RECREACION Y DEPORTES"/>
    <s v="BICICLETA GRUSE"/>
    <n v="25161500"/>
    <s v="Mínima cuantía"/>
    <n v="0"/>
    <n v="0"/>
    <n v="4"/>
    <n v="3000000"/>
    <s v="UNIDAD"/>
    <s v="NO SOLICITADAS"/>
  </r>
  <r>
    <x v="0"/>
    <x v="6"/>
    <n v="10"/>
    <s v="EQUIPO DE RECREACION Y DEPORTES"/>
    <s v="MANCUERNA ENCAUCHETADA  10KG HEXAGONALES "/>
    <n v="49201600"/>
    <s v="Mínima cuantía"/>
    <n v="0"/>
    <n v="0"/>
    <n v="6"/>
    <n v="468000"/>
    <s v="UNIDAD"/>
    <s v="NO SOLICITADAS"/>
  </r>
  <r>
    <x v="0"/>
    <x v="6"/>
    <n v="10"/>
    <s v="EQUIPO DE RECREACION Y DEPORTES"/>
    <s v="FUTBOLIN FUTBOLITO MEDIANO NEW 2007"/>
    <n v="49181500"/>
    <s v="Mínima cuantía"/>
    <n v="0"/>
    <n v="0"/>
    <n v="2"/>
    <n v="990000"/>
    <s v="UNIDAD"/>
    <s v="NO SOLICITADAS"/>
  </r>
  <r>
    <x v="0"/>
    <x v="6"/>
    <n v="10"/>
    <s v="EQUIPO DE RECREACION Y DEPORTES"/>
    <s v="MALETIN DE MANCUERNAS CON PESOD VARIABLE 50 KG"/>
    <n v="49201612"/>
    <s v="Mínima cuantía"/>
    <n v="0"/>
    <n v="0"/>
    <n v="1"/>
    <n v="528000"/>
    <s v="UNIDAD"/>
    <s v="NO SOLICITADAS"/>
  </r>
  <r>
    <x v="0"/>
    <x v="7"/>
    <n v="10"/>
    <s v="HERRAMIENTAS"/>
    <s v="SIERRA CIRCULAR 7 1/4&quot; 1400 W 5700 RPM "/>
    <n v="23231200"/>
    <s v="Mínima cuantía"/>
    <n v="0"/>
    <n v="0"/>
    <n v="1"/>
    <n v="250000"/>
    <s v="UNIDAD"/>
    <s v="NO SOLICITADAS"/>
  </r>
  <r>
    <x v="0"/>
    <x v="7"/>
    <n v="10"/>
    <s v="HERRAMIENTAS"/>
    <s v="SIERRA COPA DE TUNSGTENO PARA CONCRETO 3&quot;"/>
    <n v="27111508"/>
    <s v="Mínima cuantía"/>
    <n v="0"/>
    <n v="0"/>
    <n v="2"/>
    <n v="100000"/>
    <s v="UNIDAD"/>
    <s v="NO SOLICITADAS"/>
  </r>
  <r>
    <x v="0"/>
    <x v="7"/>
    <n v="10"/>
    <s v="HERRAMIENTAS"/>
    <s v="ALICATE 8&quot; ELECTRICISTA"/>
    <n v="27112135"/>
    <s v="Mínima cuantía"/>
    <n v="0"/>
    <n v="0"/>
    <n v="3"/>
    <n v="117000"/>
    <s v="UNIDAD"/>
    <s v="NO SOLICITADAS"/>
  </r>
  <r>
    <x v="0"/>
    <x v="7"/>
    <n v="10"/>
    <s v="HERRAMIENTAS"/>
    <s v="ALICATE CON MORDAZA"/>
    <n v="27112137"/>
    <s v="Mínima cuantía"/>
    <n v="0"/>
    <n v="0"/>
    <n v="2"/>
    <n v="50000"/>
    <s v="UNIDAD"/>
    <s v="NO SOLICITADAS"/>
  </r>
  <r>
    <x v="0"/>
    <x v="7"/>
    <n v="10"/>
    <s v="HERRAMIENTAS"/>
    <s v="ALICATE CORTE DIAGONAL  8&quot;"/>
    <n v="27112143"/>
    <s v="Mínima cuantía"/>
    <n v="0"/>
    <n v="0"/>
    <n v="1"/>
    <n v="213750"/>
    <s v="UNIDAD"/>
    <s v="NO SOLICITADAS"/>
  </r>
  <r>
    <x v="0"/>
    <x v="7"/>
    <n v="10"/>
    <s v="HERRAMIENTAS"/>
    <s v="ALICATE ELECTRICISTA 8&quot;"/>
    <n v="27112148"/>
    <s v="Mínima cuantía"/>
    <n v="0"/>
    <n v="0"/>
    <n v="2"/>
    <n v="36000"/>
    <s v="UNIDAD"/>
    <s v="NO SOLICITADAS"/>
  </r>
  <r>
    <x v="0"/>
    <x v="7"/>
    <n v="10"/>
    <s v="HERRAMIENTAS"/>
    <s v="ALICATE HOMBRES SOLO "/>
    <n v="27112143"/>
    <s v="Mínima cuantía"/>
    <n v="0"/>
    <n v="0"/>
    <n v="1"/>
    <n v="112500"/>
    <s v="UNIDAD"/>
    <s v="NO SOLICITADAS"/>
  </r>
  <r>
    <x v="0"/>
    <x v="7"/>
    <n v="10"/>
    <s v="HERRAMIENTAS"/>
    <s v="ALICATE PUNTA RECTA 8&quot;"/>
    <n v="27112143"/>
    <s v="Mínima cuantía"/>
    <n v="0"/>
    <n v="0"/>
    <n v="1"/>
    <n v="371250"/>
    <s v="UNIDAD"/>
    <s v="NO SOLICITADAS"/>
  </r>
  <r>
    <x v="0"/>
    <x v="7"/>
    <n v="10"/>
    <s v="HERRAMIENTAS"/>
    <s v="ATORNILLADOR DE ESTRELLA DE 1/4 X 10&quot;"/>
    <n v="27111701"/>
    <s v="Mínima cuantía"/>
    <n v="0"/>
    <n v="0"/>
    <n v="6"/>
    <n v="96000"/>
    <s v="UNIDAD"/>
    <s v="NO SOLICITADAS"/>
  </r>
  <r>
    <x v="0"/>
    <x v="7"/>
    <n v="10"/>
    <s v="HERRAMIENTAS"/>
    <s v="CALIBRADOR DE AIRE 15O LBS LARGO "/>
    <n v="41112414"/>
    <s v="Mínima cuantía"/>
    <n v="0"/>
    <n v="0"/>
    <n v="1"/>
    <n v="225000"/>
    <s v="UNIDAD"/>
    <s v="NO SOLICITADAS"/>
  </r>
  <r>
    <x v="0"/>
    <x v="7"/>
    <n v="10"/>
    <s v="HERRAMIENTAS"/>
    <s v="CAUTIN PARA SOLDADURA DE ESTAÑO"/>
    <n v="23271700"/>
    <s v="Mínima cuantía"/>
    <n v="0"/>
    <n v="0"/>
    <n v="2"/>
    <n v="90000"/>
    <s v="UNIDAD"/>
    <s v="NO SOLICITADAS"/>
  </r>
  <r>
    <x v="0"/>
    <x v="7"/>
    <n v="10"/>
    <s v="HERRAMIENTAS"/>
    <s v="CAUTIN PARA SOLDADURA DE ESTAÑO A GAS"/>
    <n v="23271700"/>
    <s v="Mínima cuantía"/>
    <n v="0"/>
    <n v="0"/>
    <n v="2"/>
    <n v="160000"/>
    <s v="UNIDAD"/>
    <s v="NO SOLICITADAS"/>
  </r>
  <r>
    <x v="0"/>
    <x v="7"/>
    <n v="10"/>
    <s v="HERRAMIENTAS"/>
    <s v="CAUTIN PARA SOLDAR PROFESIONAL 60 WATT"/>
    <n v="23271806"/>
    <s v="Mínima cuantía"/>
    <n v="0"/>
    <n v="0"/>
    <n v="1"/>
    <n v="206250"/>
    <s v="UNIDAD"/>
    <s v="NO SOLICITADAS"/>
  </r>
  <r>
    <x v="0"/>
    <x v="7"/>
    <n v="10"/>
    <s v="HERRAMIENTAS"/>
    <s v="CEPILLO DE VUELTA CURVO"/>
    <n v="27111903"/>
    <s v="Mínima cuantía"/>
    <n v="0"/>
    <n v="0"/>
    <n v="1"/>
    <n v="63000"/>
    <s v="UNIDAD"/>
    <s v="NO SOLICITADAS"/>
  </r>
  <r>
    <x v="0"/>
    <x v="7"/>
    <n v="10"/>
    <s v="HERRAMIENTAS"/>
    <s v="CEPILLO DE VUELTA PLANO"/>
    <n v="27111903"/>
    <s v="Mínima cuantía"/>
    <n v="0"/>
    <n v="0"/>
    <n v="1"/>
    <n v="63000"/>
    <s v="UNIDAD"/>
    <s v="NO SOLICITADAS"/>
  </r>
  <r>
    <x v="0"/>
    <x v="7"/>
    <n v="10"/>
    <s v="HERRAMIENTAS"/>
    <s v="CINCEL CORTA FRIO 1/2 X 6&quot;"/>
    <n v="27112229"/>
    <s v="Mínima cuantía"/>
    <n v="0"/>
    <n v="0"/>
    <n v="4"/>
    <n v="60000"/>
    <s v="UNIDAD"/>
    <s v="NO SOLICITADAS"/>
  </r>
  <r>
    <x v="0"/>
    <x v="7"/>
    <n v="10"/>
    <s v="HERRAMIENTAS"/>
    <s v="CINCEL CORTA FRIO 3/4 X 8&quot;"/>
    <n v="27111906"/>
    <s v="Mínima cuantía"/>
    <n v="0"/>
    <n v="0"/>
    <n v="2"/>
    <n v="38000"/>
    <s v="UNIDAD"/>
    <s v="NO SOLICITADAS"/>
  </r>
  <r>
    <x v="0"/>
    <x v="7"/>
    <n v="10"/>
    <s v="HERRAMIENTAS"/>
    <s v="CINCEL CORTA FRIO 5/8 X 8&quot;"/>
    <n v="27112229"/>
    <s v="Mínima cuantía"/>
    <n v="0"/>
    <n v="0"/>
    <n v="3"/>
    <n v="40500"/>
    <s v="UNIDAD"/>
    <s v="NO SOLICITADAS"/>
  </r>
  <r>
    <x v="0"/>
    <x v="7"/>
    <n v="10"/>
    <s v="HERRAMIENTAS"/>
    <s v="CINCEL SDS PLUS 10&quot; TUNSGTENO "/>
    <n v="27111906"/>
    <s v="Mínima cuantía"/>
    <n v="0"/>
    <n v="0"/>
    <n v="3"/>
    <n v="84000"/>
    <s v="UNIDAD"/>
    <s v="NO SOLICITADAS"/>
  </r>
  <r>
    <x v="0"/>
    <x v="7"/>
    <n v="10"/>
    <s v="HERRAMIENTAS"/>
    <s v="CIZALLA DE 14&quot;"/>
    <n v="27111506"/>
    <s v="Mínima cuantía"/>
    <n v="0"/>
    <n v="0"/>
    <n v="1"/>
    <n v="110000"/>
    <s v="UNIDAD"/>
    <s v="NO SOLICITADAS"/>
  </r>
  <r>
    <x v="0"/>
    <x v="7"/>
    <n v="10"/>
    <s v="HERRAMIENTAS"/>
    <s v="COPAS PUNTA HEXAGONAL CUADRANTE DE 1/2&quot;  6 MM,8MM,10MM,12MM,14MM,17MM,19MM"/>
    <n v="27112700"/>
    <s v="Mínima cuantía"/>
    <n v="0"/>
    <n v="0"/>
    <n v="1"/>
    <n v="375000"/>
    <s v="GLOBAL"/>
    <s v="NO SOLICITADAS"/>
  </r>
  <r>
    <x v="0"/>
    <x v="7"/>
    <n v="10"/>
    <s v="HERRAMIENTAS"/>
    <s v="COPAS PUNTA TORX CUADRANTE DE 1/2&quot; T20,T25,T27,T30,T40,T45,T50,T55,T60"/>
    <n v="27112700"/>
    <s v="Mínima cuantía"/>
    <n v="0"/>
    <n v="0"/>
    <n v="1"/>
    <n v="1093750"/>
    <s v="GLOBAL"/>
    <s v="NO SOLICITADAS"/>
  </r>
  <r>
    <x v="0"/>
    <x v="7"/>
    <n v="10"/>
    <s v="HERRAMIENTAS"/>
    <s v="CORTA TUIBO GRANDE"/>
    <n v="27112200"/>
    <s v="Mínima cuantía"/>
    <n v="0"/>
    <n v="0"/>
    <n v="3"/>
    <n v="60000"/>
    <s v="UNIDAD"/>
    <s v="NO SOLICITADAS"/>
  </r>
  <r>
    <x v="0"/>
    <x v="7"/>
    <n v="10"/>
    <s v="HERRAMIENTAS"/>
    <s v="CORTA TUIBO PEQUEÑO"/>
    <n v="27112200"/>
    <s v="Mínima cuantía"/>
    <n v="0"/>
    <n v="0"/>
    <n v="3"/>
    <n v="30000"/>
    <s v="UNIDAD"/>
    <s v="NO SOLICITADAS"/>
  </r>
  <r>
    <x v="0"/>
    <x v="7"/>
    <n v="10"/>
    <s v="HERRAMIENTAS"/>
    <s v="CORTAFRIO DIAGONAL 6&quot;"/>
    <n v="27111901"/>
    <s v="Mínima cuantía"/>
    <n v="0"/>
    <n v="0"/>
    <n v="1"/>
    <n v="18100"/>
    <s v="UNIDAD"/>
    <s v="NO SOLICITADAS"/>
  </r>
  <r>
    <x v="0"/>
    <x v="7"/>
    <n v="10"/>
    <s v="HERRAMIENTAS"/>
    <s v="DESTORNILLAODR DE ESTRELLA 1/4 X 6"/>
    <n v="27111701"/>
    <s v="Mínima cuantía"/>
    <n v="0"/>
    <n v="0"/>
    <n v="3"/>
    <n v="24000"/>
    <s v="UNIDAD"/>
    <s v="NO SOLICITADAS"/>
  </r>
  <r>
    <x v="0"/>
    <x v="7"/>
    <n v="10"/>
    <s v="HERRAMIENTAS"/>
    <s v="DESTORNILLAODR DE PALA 1/4 X 6"/>
    <n v="27111701"/>
    <s v="Mínima cuantía"/>
    <n v="0"/>
    <n v="0"/>
    <n v="3"/>
    <n v="24000"/>
    <s v="UNIDAD"/>
    <s v="NO SOLICITADAS"/>
  </r>
  <r>
    <x v="0"/>
    <x v="7"/>
    <n v="10"/>
    <s v="HERRAMIENTAS"/>
    <s v="FLEXOMETRO DE 8 MTS X 3/4&quot;"/>
    <n v="41111613"/>
    <s v="Mínima cuantía"/>
    <n v="0"/>
    <n v="0"/>
    <n v="8"/>
    <n v="200000"/>
    <s v="UNIDAD"/>
    <s v="NO SOLICITADAS"/>
  </r>
  <r>
    <x v="0"/>
    <x v="7"/>
    <n v="10"/>
    <s v="HERRAMIENTAS"/>
    <s v="FORMON DE 1&quot; "/>
    <n v="27111911"/>
    <s v="Mínima cuantía"/>
    <n v="0"/>
    <n v="0"/>
    <n v="3"/>
    <n v="54000"/>
    <s v="UNIDAD"/>
    <s v="NO SOLICITADAS"/>
  </r>
  <r>
    <x v="0"/>
    <x v="7"/>
    <n v="10"/>
    <s v="HERRAMIENTAS"/>
    <s v="GALGAS CALIBRAR VALVULAS PLANAS  DE 0,04MM A 1MM "/>
    <n v="41111621"/>
    <s v="Mínima cuantía"/>
    <n v="0"/>
    <n v="0"/>
    <n v="1"/>
    <n v="43750"/>
    <s v="UNIDAD"/>
    <s v="NO SOLICITADAS"/>
  </r>
  <r>
    <x v="0"/>
    <x v="7"/>
    <n v="10"/>
    <s v="HERRAMIENTAS"/>
    <s v="GATO HIDRAULICO DE BOTELLA 15 TON"/>
    <n v="25174810"/>
    <s v="Mínima cuantía"/>
    <n v="0"/>
    <n v="0"/>
    <n v="1"/>
    <n v="483750"/>
    <s v="UNIDAD"/>
    <s v="NO SOLICITADAS"/>
  </r>
  <r>
    <x v="0"/>
    <x v="7"/>
    <n v="10"/>
    <s v="HERRAMIENTAS"/>
    <s v="HERRAMIENTA PARA CORTAR CADENA DE MOTOS"/>
    <n v="25191722"/>
    <s v="Mínima cuantía"/>
    <n v="0"/>
    <n v="0"/>
    <n v="1"/>
    <n v="288000"/>
    <s v="UNIDAD"/>
    <s v="NO SOLICITADAS"/>
  </r>
  <r>
    <x v="0"/>
    <x v="7"/>
    <n v="10"/>
    <s v="HERRAMIENTAS"/>
    <s v="HOMBRE SOLO"/>
    <n v="27111707"/>
    <s v="Mínima cuantía"/>
    <n v="0"/>
    <n v="0"/>
    <n v="2"/>
    <n v="52000"/>
    <s v="UNIDAD"/>
    <s v="NO SOLICITADAS"/>
  </r>
  <r>
    <x v="0"/>
    <x v="7"/>
    <n v="10"/>
    <s v="HERRAMIENTAS"/>
    <s v="HOMBRE SOLO CURVO 10&quot;"/>
    <n v="27112128"/>
    <s v="Mínima cuantía"/>
    <n v="0"/>
    <n v="0"/>
    <n v="1"/>
    <n v="19050"/>
    <s v="UNIDAD"/>
    <s v="NO SOLICITADAS"/>
  </r>
  <r>
    <x v="0"/>
    <x v="7"/>
    <n v="10"/>
    <s v="HERRAMIENTAS"/>
    <s v="JUEGO DE ATORNILLAODRES PUNTA ESTRELLA "/>
    <n v="27111701"/>
    <s v="Mínima cuantía"/>
    <n v="0"/>
    <n v="0"/>
    <n v="4"/>
    <n v="120000"/>
    <s v="UNIDAD"/>
    <s v="NO SOLICITADAS"/>
  </r>
  <r>
    <x v="0"/>
    <x v="7"/>
    <n v="10"/>
    <s v="HERRAMIENTAS"/>
    <s v="JUEGO DE CINCELES HEXAGONALES"/>
    <n v="27111906"/>
    <s v="Mínima cuantía"/>
    <n v="0"/>
    <n v="0"/>
    <n v="1"/>
    <n v="55000"/>
    <s v="UNIDAD"/>
    <s v="NO SOLICITADAS"/>
  </r>
  <r>
    <x v="0"/>
    <x v="7"/>
    <n v="10"/>
    <s v="HERRAMIENTAS"/>
    <s v="JUEGO DE COPAS PEQUEÑAS"/>
    <n v="27112200"/>
    <s v="Mínima cuantía"/>
    <n v="0"/>
    <n v="0"/>
    <n v="1"/>
    <n v="100000"/>
    <s v="UNIDAD"/>
    <s v="NO SOLICITADAS"/>
  </r>
  <r>
    <x v="0"/>
    <x v="7"/>
    <n v="10"/>
    <s v="HERRAMIENTAS"/>
    <s v="JUEGO DE DESTORNILLADORES PALA Y ESTRELLA 6 PIEZAS"/>
    <n v="27111701"/>
    <s v="Mínima cuantía"/>
    <n v="0"/>
    <n v="0"/>
    <n v="4"/>
    <n v="140000"/>
    <s v="UNIDAD"/>
    <s v="NO SOLICITADAS"/>
  </r>
  <r>
    <x v="0"/>
    <x v="7"/>
    <n v="10"/>
    <s v="HERRAMIENTAS"/>
    <s v="JUEGO DE EMBOQUILLADOR"/>
    <n v="27112200"/>
    <s v="Mínima cuantía"/>
    <n v="0"/>
    <n v="0"/>
    <n v="3"/>
    <n v="300000"/>
    <s v="UNIDAD"/>
    <s v="NO SOLICITADAS"/>
  </r>
  <r>
    <x v="0"/>
    <x v="7"/>
    <n v="10"/>
    <s v="HERRAMIENTAS"/>
    <s v="JUEGO DE LLAVES BOCA FIJA DE 1/4&quot; HASTA 2&quot;"/>
    <n v="27111700"/>
    <s v="Mínima cuantía"/>
    <n v="0"/>
    <n v="0"/>
    <n v="1"/>
    <n v="200000"/>
    <s v="UNIDAD"/>
    <s v="NO SOLICITADAS"/>
  </r>
  <r>
    <x v="0"/>
    <x v="7"/>
    <n v="10"/>
    <s v="HERRAMIENTAS"/>
    <s v="JUEGO DE LLAVES BRISTOL "/>
    <n v="27111700"/>
    <s v="Mínima cuantía"/>
    <n v="0"/>
    <n v="0"/>
    <n v="3"/>
    <n v="60000"/>
    <s v="UNIDAD"/>
    <s v="NO SOLICITADAS"/>
  </r>
  <r>
    <x v="0"/>
    <x v="7"/>
    <n v="10"/>
    <s v="HERRAMIENTAS"/>
    <s v="JUEGO DE REGULADORES PARA ACETILENO Y OXIGENO"/>
    <n v="41113601"/>
    <s v="Mínima cuantía"/>
    <n v="0"/>
    <n v="0"/>
    <n v="1"/>
    <n v="400000"/>
    <s v="UNIDAD"/>
    <s v="NO SOLICITADAS"/>
  </r>
  <r>
    <x v="0"/>
    <x v="7"/>
    <n v="10"/>
    <s v="HERRAMIENTAS"/>
    <s v="JUEGO DESTORNILLADORES MIXTOS 10 PIEZAS"/>
    <n v="27111728"/>
    <s v="Mínima cuantía"/>
    <n v="0"/>
    <n v="0"/>
    <n v="1"/>
    <n v="30000"/>
    <s v="UNIDAD"/>
    <s v="NO SOLICITADAS"/>
  </r>
  <r>
    <x v="0"/>
    <x v="7"/>
    <n v="10"/>
    <s v="HERRAMIENTAS"/>
    <s v="JUEGO HERRAMIENTAS P/MECANICO 60 PIEZA"/>
    <n v="27113201"/>
    <s v="Mínima cuantía"/>
    <n v="0"/>
    <n v="0"/>
    <n v="1"/>
    <n v="176500"/>
    <s v="UNIDAD"/>
    <s v="NO SOLICITADAS"/>
  </r>
  <r>
    <x v="0"/>
    <x v="7"/>
    <n v="10"/>
    <s v="HERRAMIENTAS"/>
    <s v="JUEGO LLAVES  T/NAVAJA 3/16&quot; A 3/8&quot; 5 PZS"/>
    <n v="27111729"/>
    <s v="Mínima cuantía"/>
    <n v="0"/>
    <n v="0"/>
    <n v="1"/>
    <n v="22100"/>
    <s v="UNIDAD"/>
    <s v="NO SOLICITADAS"/>
  </r>
  <r>
    <x v="0"/>
    <x v="7"/>
    <n v="10"/>
    <s v="HERRAMIENTAS"/>
    <s v="JUEGO LLAVES MIXTAS 3/8 A 1&quot; 11 PZS"/>
    <n v="27111729"/>
    <s v="Mínima cuantía"/>
    <n v="0"/>
    <n v="0"/>
    <n v="1"/>
    <n v="121968"/>
    <s v="UNIDAD"/>
    <s v="NO SOLICITADAS"/>
  </r>
  <r>
    <x v="0"/>
    <x v="7"/>
    <n v="10"/>
    <s v="HERRAMIENTAS"/>
    <s v="LINTERNA LED RECARGABLE DE LARGO ALCANCE"/>
    <n v="39111610"/>
    <s v="Selección abreviada menor cuantía"/>
    <n v="0"/>
    <n v="0"/>
    <n v="8"/>
    <n v="9624000"/>
    <s v="UNIDAD"/>
    <s v="NO SOLICITADAS"/>
  </r>
  <r>
    <x v="0"/>
    <x v="7"/>
    <n v="10"/>
    <s v="HERRAMIENTAS"/>
    <s v="LINTERNA PARA ELECTRICISTA"/>
    <n v="39111610"/>
    <n v="0"/>
    <n v="0"/>
    <n v="0"/>
    <n v="1"/>
    <n v="150000"/>
    <s v="UNIDAD"/>
    <s v="NO SOLICITADAS"/>
  </r>
  <r>
    <x v="0"/>
    <x v="7"/>
    <n v="10"/>
    <s v="HERRAMIENTAS"/>
    <s v="LLANA  LISA DE MADERA 8,5 X 4&quot;"/>
    <n v="27112202"/>
    <s v="Mínima cuantía"/>
    <n v="0"/>
    <n v="0"/>
    <n v="3"/>
    <n v="22500"/>
    <s v="UNIDAD"/>
    <s v="NO SOLICITADAS"/>
  </r>
  <r>
    <x v="0"/>
    <x v="7"/>
    <n v="10"/>
    <s v="HERRAMIENTAS"/>
    <s v="LLANA  LISA MANGO DE MADERA 12 X 4 1/2&quot;"/>
    <n v="27112202"/>
    <s v="Mínima cuantía"/>
    <n v="0"/>
    <n v="0"/>
    <n v="4"/>
    <n v="100000"/>
    <s v="UNIDAD"/>
    <s v="NO SOLICITADAS"/>
  </r>
  <r>
    <x v="0"/>
    <x v="7"/>
    <n v="10"/>
    <s v="HERRAMIENTAS"/>
    <s v="LLANA DENTADA MANGO DE MADERA 15 X 5&quot;"/>
    <n v="27112202"/>
    <s v="Mínima cuantía"/>
    <n v="0"/>
    <n v="0"/>
    <n v="4"/>
    <n v="92000"/>
    <s v="UNIDAD"/>
    <s v="NO SOLICITADAS"/>
  </r>
  <r>
    <x v="0"/>
    <x v="7"/>
    <n v="10"/>
    <s v="HERRAMIENTAS"/>
    <s v="LLANA LISA CON CABO DE MADERA "/>
    <n v="27112202"/>
    <s v="Mínima cuantía"/>
    <n v="0"/>
    <n v="0"/>
    <n v="10"/>
    <n v="210000"/>
    <s v="UNIDAD"/>
    <s v="NO SOLICITADAS"/>
  </r>
  <r>
    <x v="0"/>
    <x v="7"/>
    <n v="10"/>
    <s v="HERRAMIENTAS"/>
    <s v="LLANA LISA EN ACERO INOXIDABLE "/>
    <n v="27112202"/>
    <s v="Mínima cuantía"/>
    <n v="0"/>
    <n v="0"/>
    <n v="2"/>
    <n v="140000"/>
    <s v="UNIDAD"/>
    <s v="NO SOLICITADAS"/>
  </r>
  <r>
    <x v="0"/>
    <x v="7"/>
    <n v="10"/>
    <s v="HERRAMIENTAS"/>
    <s v="LLAVE DE EXPANSIÓN DE 12&quot;"/>
    <n v="27111708"/>
    <s v="Mínima cuantía"/>
    <n v="0"/>
    <n v="0"/>
    <n v="3"/>
    <n v="300000"/>
    <s v="UNIDAD"/>
    <s v="NO SOLICITADAS"/>
  </r>
  <r>
    <x v="0"/>
    <x v="7"/>
    <n v="10"/>
    <s v="HERRAMIENTAS"/>
    <s v="LLAVE DE TUBO DE 12&quot;"/>
    <n v="27111708"/>
    <s v="Mínima cuantía"/>
    <n v="0"/>
    <n v="0"/>
    <n v="2"/>
    <n v="200000"/>
    <s v="UNIDAD"/>
    <s v="NO SOLICITADAS"/>
  </r>
  <r>
    <x v="0"/>
    <x v="7"/>
    <n v="10"/>
    <s v="HERRAMIENTAS"/>
    <s v="LLAVE PARA PERNOS TIPO ARTILLERA 1 &quot;3/16&quot;X 1&quot; 1/4&quot; "/>
    <n v="27111760"/>
    <s v="Mínima cuantía"/>
    <n v="0"/>
    <n v="0"/>
    <n v="1"/>
    <n v="200000"/>
    <s v="UNIDAD"/>
    <s v="NO SOLICITADAS"/>
  </r>
  <r>
    <x v="0"/>
    <x v="7"/>
    <n v="10"/>
    <s v="HERRAMIENTAS"/>
    <s v="LLAVE PARA PERNOS TIPO ARTILLERA 1.1/8X1.5/16&quot; "/>
    <n v="27111760"/>
    <s v="Mínima cuantía"/>
    <n v="0"/>
    <n v="0"/>
    <n v="1"/>
    <n v="382500"/>
    <s v="UNIDAD"/>
    <s v="NO SOLICITADAS"/>
  </r>
  <r>
    <x v="0"/>
    <x v="7"/>
    <n v="10"/>
    <s v="HERRAMIENTAS"/>
    <s v="LLAVE PARA PERNOS TIPO ARTILLERA 15/16&quot;X 1&quot; 1/16&quot; "/>
    <n v="27111760"/>
    <s v="Mínima cuantía"/>
    <n v="0"/>
    <n v="0"/>
    <n v="1"/>
    <n v="360000"/>
    <s v="UNIDAD"/>
    <s v="NO SOLICITADAS"/>
  </r>
  <r>
    <x v="0"/>
    <x v="7"/>
    <n v="10"/>
    <s v="HERRAMIENTAS"/>
    <s v="LLAVE PATA TUBO DE 8&quot;"/>
    <n v="27111708"/>
    <s v="Mínima cuantía"/>
    <n v="0"/>
    <n v="0"/>
    <n v="2"/>
    <n v="50000"/>
    <s v="UNIDAD"/>
    <s v="NO SOLICITADAS"/>
  </r>
  <r>
    <x v="0"/>
    <x v="7"/>
    <n v="10"/>
    <s v="HERRAMIENTAS"/>
    <s v="LLAVES COPA ESTRIADA LARGAS DE 10MM A 32MM&quot; JUEGO DE 18 PIEZAS CUADRANTE DE 1/2&quot; 12 PUNTAS"/>
    <n v="27112700"/>
    <s v="Mínima cuantía"/>
    <n v="0"/>
    <n v="0"/>
    <n v="1"/>
    <n v="1000000"/>
    <s v="GLOBAL"/>
    <s v="NO SOLICITADAS"/>
  </r>
  <r>
    <x v="0"/>
    <x v="7"/>
    <n v="10"/>
    <s v="HERRAMIENTAS"/>
    <s v="LLAVES COPA HEXAGONAL DE 3/8&quot; A 1.1/4&quot; JUEGO DE 18 PIEZAS CUADRANTE DE 1/2&quot; "/>
    <n v="27112700"/>
    <s v="Mínima cuantía"/>
    <n v="0"/>
    <n v="0"/>
    <n v="1"/>
    <n v="593750"/>
    <s v="GLOBAL"/>
    <s v="NO SOLICITADAS"/>
  </r>
  <r>
    <x v="0"/>
    <x v="7"/>
    <n v="10"/>
    <s v="HERRAMIENTAS"/>
    <s v="MACETA DE 3 LIBRAS CON CABO"/>
    <n v="27111602"/>
    <s v="Mínima cuantía"/>
    <n v="0"/>
    <n v="0"/>
    <n v="4"/>
    <n v="104000"/>
    <s v="UNIDAD"/>
    <s v="NO SOLICITADAS"/>
  </r>
  <r>
    <x v="0"/>
    <x v="7"/>
    <n v="10"/>
    <s v="HERRAMIENTAS"/>
    <s v="MACHETE DE 20&quot;"/>
    <s v="27112000"/>
    <s v="Mínima cuantía"/>
    <n v="0"/>
    <n v="0"/>
    <n v="10"/>
    <n v="210000"/>
    <s v="UNIDAD"/>
    <s v="NO SOLICITADAS"/>
  </r>
  <r>
    <x v="0"/>
    <x v="7"/>
    <n v="10"/>
    <s v="HERRAMIENTAS"/>
    <s v="MARTILLO DE 1 LIBRA"/>
    <n v="27112705"/>
    <s v="Mínima cuantía"/>
    <n v="0"/>
    <n v="0"/>
    <n v="3"/>
    <n v="54000"/>
    <s v="UNIDAD"/>
    <s v="NO SOLICITADAS"/>
  </r>
  <r>
    <x v="0"/>
    <x v="7"/>
    <n v="10"/>
    <s v="HERRAMIENTAS"/>
    <s v="MARTILLO DE BOLA PEQUEÑO"/>
    <n v="27112705"/>
    <n v="0"/>
    <n v="0"/>
    <n v="0"/>
    <n v="3"/>
    <n v="45000"/>
    <s v="UNIDAD"/>
    <s v="NO SOLICITADAS"/>
  </r>
  <r>
    <x v="0"/>
    <x v="7"/>
    <n v="10"/>
    <s v="HERRAMIENTAS"/>
    <s v="MARTILLO DE UÑA 25 CM"/>
    <n v="27111602"/>
    <s v="Mínima cuantía"/>
    <n v="0"/>
    <n v="0"/>
    <n v="5"/>
    <n v="90000"/>
    <s v="UNIDAD"/>
    <s v="NO SOLICITADAS"/>
  </r>
  <r>
    <x v="0"/>
    <x v="7"/>
    <n v="10"/>
    <s v="HERRAMIENTAS"/>
    <s v="MAZO DE GOMA DE 20 ONZ"/>
    <n v="27111621"/>
    <s v="Mínima cuantía"/>
    <n v="0"/>
    <n v="0"/>
    <n v="2"/>
    <n v="38000"/>
    <s v="UNIDAD"/>
    <s v="NO SOLICITADAS"/>
  </r>
  <r>
    <x v="0"/>
    <x v="7"/>
    <n v="10"/>
    <s v="HERRAMIENTAS"/>
    <s v="NIVEL DE ALUMINIO DE 18&quot;"/>
    <n v="41111950"/>
    <s v="Mínima cuantía"/>
    <n v="0"/>
    <n v="0"/>
    <n v="2"/>
    <n v="46000"/>
    <s v="UNIDAD"/>
    <s v="NO SOLICITADAS"/>
  </r>
  <r>
    <x v="0"/>
    <x v="7"/>
    <n v="10"/>
    <s v="HERRAMIENTAS"/>
    <s v="PALUSTRE MANGO PLASTICO DE 10&quot;"/>
    <n v="27112202"/>
    <s v="Mínima cuantía"/>
    <n v="0"/>
    <n v="0"/>
    <n v="5"/>
    <n v="90000"/>
    <s v="UNIDAD"/>
    <s v="NO SOLICITADAS"/>
  </r>
  <r>
    <x v="0"/>
    <x v="7"/>
    <n v="10"/>
    <s v="HERRAMIENTAS"/>
    <s v="PALUSTRE MANGO PLASTICO DE 3&quot;"/>
    <n v="27112202"/>
    <s v="Mínima cuantía"/>
    <n v="0"/>
    <n v="0"/>
    <n v="3"/>
    <n v="39000"/>
    <s v="UNIDAD"/>
    <s v="NO SOLICITADAS"/>
  </r>
  <r>
    <x v="0"/>
    <x v="7"/>
    <n v="10"/>
    <s v="HERRAMIENTAS"/>
    <s v="PALUSTRE MANGO PLASTICO DE 5&quot;"/>
    <n v="27112202"/>
    <s v="Mínima cuantía"/>
    <n v="0"/>
    <n v="0"/>
    <n v="3"/>
    <n v="45000"/>
    <s v="UNIDAD"/>
    <s v="NO SOLICITADAS"/>
  </r>
  <r>
    <x v="0"/>
    <x v="7"/>
    <n v="10"/>
    <s v="HERRAMIENTAS"/>
    <s v="PALUSTRE MANGO PLASTICO DE 8&quot;"/>
    <n v="27112202"/>
    <s v="Mínima cuantía"/>
    <n v="0"/>
    <n v="0"/>
    <n v="5"/>
    <n v="80000"/>
    <s v="UNIDAD"/>
    <s v="NO SOLICITADAS"/>
  </r>
  <r>
    <x v="0"/>
    <x v="7"/>
    <n v="10"/>
    <s v="HERRAMIENTAS"/>
    <s v="PINZA ( ALICATE) EXPANDIBLE"/>
    <n v="27112105"/>
    <s v="Mínima cuantía"/>
    <n v="0"/>
    <n v="0"/>
    <n v="1"/>
    <n v="16000"/>
    <s v="UNIDAD"/>
    <s v="NO SOLICITADAS"/>
  </r>
  <r>
    <x v="0"/>
    <x v="7"/>
    <n v="10"/>
    <s v="HERRAMIENTAS"/>
    <s v="PINZA PUNTA 8&quot; C/CORTAFRIO"/>
    <n v="27112114"/>
    <s v="Mínima cuantía"/>
    <n v="0"/>
    <n v="0"/>
    <n v="2"/>
    <n v="33400"/>
    <s v="UNIDAD"/>
    <s v="NO SOLICITADAS"/>
  </r>
  <r>
    <x v="0"/>
    <x v="7"/>
    <n v="10"/>
    <s v="HERRAMIENTAS"/>
    <s v="PINZAS VOLTI AMPERIMETRICAS"/>
    <n v="27112105"/>
    <s v="Mínima cuantía"/>
    <n v="0"/>
    <n v="0"/>
    <n v="4"/>
    <n v="400000"/>
    <s v="UNIDAD"/>
    <s v="NO SOLICITADAS"/>
  </r>
  <r>
    <x v="0"/>
    <x v="7"/>
    <n v="10"/>
    <s v="HERRAMIENTAS"/>
    <s v="PISTOLA PARA SOLDAR CON ACETILENO"/>
    <n v="23271700"/>
    <n v="0"/>
    <n v="0"/>
    <n v="0"/>
    <n v="2"/>
    <n v="300000"/>
    <s v="UNIDAD"/>
    <s v="NO SOLICITADAS"/>
  </r>
  <r>
    <x v="0"/>
    <x v="7"/>
    <n v="10"/>
    <s v="HERRAMIENTAS"/>
    <s v="PISTOLA PARA SOLDAR PROFESIONAL 260 WATT"/>
    <n v="23271400"/>
    <s v="Mínima cuantía"/>
    <n v="0"/>
    <n v="0"/>
    <n v="1"/>
    <n v="675000"/>
    <s v="UNIDAD"/>
    <s v="NO SOLICITADAS"/>
  </r>
  <r>
    <x v="0"/>
    <x v="7"/>
    <n v="10"/>
    <s v="HERRAMIENTAS"/>
    <s v="PISTOLA TIPO AEROGRAFO HVLP POR GRAVEDAD SAGOLA"/>
    <n v="31211908"/>
    <s v="Mínima cuantía"/>
    <n v="0"/>
    <n v="0"/>
    <n v="1"/>
    <n v="812500"/>
    <s v="UNIDAD"/>
    <s v="NO SOLICITADAS"/>
  </r>
  <r>
    <x v="0"/>
    <x v="7"/>
    <n v="10"/>
    <s v="HERRAMIENTAS"/>
    <s v="PLOMADA DE CASTAÑA "/>
    <n v="27111804"/>
    <s v="Mínima cuantía"/>
    <n v="0"/>
    <n v="0"/>
    <n v="2"/>
    <n v="70000"/>
    <s v="UNIDAD"/>
    <s v="NO SOLICITADAS"/>
  </r>
  <r>
    <x v="0"/>
    <x v="7"/>
    <n v="10"/>
    <s v="HERRAMIENTAS"/>
    <s v="PLOMADA DE PUNTO DE 10 OZ"/>
    <n v="27111804"/>
    <s v="Mínima cuantía"/>
    <n v="0"/>
    <n v="0"/>
    <n v="2"/>
    <n v="64000"/>
    <s v="UNIDAD"/>
    <s v="NO SOLICITADAS"/>
  </r>
  <r>
    <x v="0"/>
    <x v="7"/>
    <n v="10"/>
    <s v="HERRAMIENTAS"/>
    <s v="PROBADOR DE CIRCUITOS"/>
    <n v="41113642"/>
    <s v="Mínima cuantía"/>
    <n v="0"/>
    <n v="0"/>
    <n v="1"/>
    <n v="43750"/>
    <s v="UNIDAD"/>
    <s v="NO SOLICITADAS"/>
  </r>
  <r>
    <x v="0"/>
    <x v="7"/>
    <n v="10"/>
    <s v="HERRAMIENTAS"/>
    <s v="PROBADOR TESTER"/>
    <n v="25191827"/>
    <s v="Mínima cuantía"/>
    <n v="0"/>
    <n v="0"/>
    <n v="1"/>
    <n v="6000"/>
    <s v="UNIDAD"/>
    <s v="NO SOLICITADAS"/>
  </r>
  <r>
    <x v="0"/>
    <x v="7"/>
    <n v="10"/>
    <s v="HERRAMIENTAS"/>
    <s v="PUNTERO LARGO"/>
    <n v="60101732"/>
    <s v="Mínima cuantía"/>
    <n v="0"/>
    <n v="0"/>
    <n v="3"/>
    <n v="66000"/>
    <s v="UNIDAD"/>
    <s v="NO SOLICITADAS"/>
  </r>
  <r>
    <x v="0"/>
    <x v="7"/>
    <n v="10"/>
    <s v="HERRAMIENTAS"/>
    <s v="TENAZAS 200 MM"/>
    <n v="27111525"/>
    <s v="Mínima cuantía"/>
    <n v="0"/>
    <n v="0"/>
    <n v="3"/>
    <n v="75000"/>
    <s v="UNIDAD"/>
    <s v="NO SOLICITADAS"/>
  </r>
  <r>
    <x v="0"/>
    <x v="7"/>
    <n v="10"/>
    <s v="HERRAMIENTAS"/>
    <s v="TEXTER"/>
    <n v="27112106"/>
    <s v="Mínima cuantía"/>
    <n v="0"/>
    <n v="0"/>
    <n v="2"/>
    <n v="200000"/>
    <s v="UNIDAD"/>
    <s v="NO SOLICITADAS"/>
  </r>
  <r>
    <x v="0"/>
    <x v="7"/>
    <n v="10"/>
    <s v="HERRAMIENTAS"/>
    <s v="TIJERA PARA CORTE DE LAMINA DE 12&quot;"/>
    <n v="44121618"/>
    <s v="Mínima cuantía"/>
    <n v="0"/>
    <n v="0"/>
    <n v="3"/>
    <n v="90000"/>
    <s v="UNIDAD"/>
    <s v="NO SOLICITADAS"/>
  </r>
  <r>
    <x v="0"/>
    <x v="7"/>
    <n v="10"/>
    <s v="HERRAMIENTAS"/>
    <s v="TORRE DE BLOQUEO T./PESADO 6 TON."/>
    <n v="25172114"/>
    <s v="Mínima cuantía"/>
    <n v="0"/>
    <n v="0"/>
    <n v="1"/>
    <n v="787500"/>
    <s v="UNIDAD"/>
    <s v="NO SOLICITADAS"/>
  </r>
  <r>
    <x v="0"/>
    <x v="7"/>
    <n v="10"/>
    <s v="HERRAMIENTAS"/>
    <s v="CORTA VIDRIO"/>
    <n v="23151600"/>
    <s v="Mínima cuantía"/>
    <n v="0"/>
    <n v="0"/>
    <n v="10"/>
    <n v="500000"/>
    <s v="UNIDAD"/>
    <s v="NO SOLICITADAS"/>
  </r>
  <r>
    <x v="0"/>
    <x v="7"/>
    <n v="10"/>
    <s v="HERRAMIENTAS"/>
    <s v="LINTERNA DE MANO T6 TACTICO "/>
    <n v="39111610"/>
    <n v="0"/>
    <n v="0"/>
    <n v="0"/>
    <n v="10"/>
    <n v="750000"/>
    <s v="UNIDAD"/>
    <s v="NO SOLICITADAS"/>
  </r>
  <r>
    <x v="0"/>
    <x v="7"/>
    <n v="10"/>
    <s v="HERRAMIENTAS"/>
    <s v="LINTERNA TIPO BASTON RECARGABLES"/>
    <n v="39111610"/>
    <n v="0"/>
    <n v="0"/>
    <n v="0"/>
    <n v="8"/>
    <n v="736000"/>
    <s v="UNIDAD"/>
    <s v="NO SOLICITADAS"/>
  </r>
  <r>
    <x v="0"/>
    <x v="7"/>
    <n v="10"/>
    <s v="HERRAMIENTAS"/>
    <s v="LINTERNA TIPO MINERO STL61405"/>
    <n v="39111610"/>
    <n v="0"/>
    <n v="0"/>
    <n v="0"/>
    <n v="10"/>
    <n v="1100000"/>
    <s v="UNIDAD"/>
    <s v="NO SOLICITADAS"/>
  </r>
  <r>
    <x v="0"/>
    <x v="7"/>
    <n v="10"/>
    <s v="HERRAMIENTAS"/>
    <s v="MANOMETRO PARA R-22 COMPLETO"/>
    <n v="41103311"/>
    <n v="0"/>
    <n v="0"/>
    <n v="0"/>
    <n v="2"/>
    <n v="400000"/>
    <s v="UNIDAD"/>
    <s v="NO SOLICITADAS"/>
  </r>
  <r>
    <x v="0"/>
    <x v="7"/>
    <n v="10"/>
    <s v="HERRAMIENTAS"/>
    <s v="MARCO PARA SEGUETA"/>
    <n v="60121405"/>
    <n v="0"/>
    <n v="0"/>
    <n v="0"/>
    <n v="3"/>
    <n v="120000"/>
    <s v="UNIDAD"/>
    <s v="NO SOLICITADAS"/>
  </r>
  <r>
    <x v="0"/>
    <x v="7"/>
    <n v="10"/>
    <s v="HERRAMIENTAS"/>
    <s v="MARCO PARA SEGUETA"/>
    <n v="60121405"/>
    <s v="Mínima cuantía"/>
    <n v="0"/>
    <n v="0"/>
    <n v="3"/>
    <n v="120000"/>
    <s v="UNIDAD"/>
    <s v="NO SOLICITADAS"/>
  </r>
  <r>
    <x v="0"/>
    <x v="7"/>
    <n v="10"/>
    <s v="HERRAMIENTAS"/>
    <s v="PISTOLA PARA PINTURA"/>
    <n v="31211908"/>
    <n v="0"/>
    <n v="0"/>
    <n v="0"/>
    <n v="1"/>
    <n v="960000"/>
    <s v="UNIDAD"/>
    <s v="NO SOLICITADAS"/>
  </r>
  <r>
    <x v="0"/>
    <x v="7"/>
    <n v="10"/>
    <s v="HERRAMIENTAS"/>
    <s v="PONCHADORA DE IMPACTO CABLE DE RED CABLE TELEFONICO UTP JACK"/>
    <n v="27112151"/>
    <n v="0"/>
    <n v="0"/>
    <n v="0"/>
    <n v="1"/>
    <n v="57750"/>
    <s v="UNIDAD"/>
    <s v="NO SOLICITADAS"/>
  </r>
  <r>
    <x v="0"/>
    <x v="7"/>
    <n v="10"/>
    <s v="HERRAMIENTAS"/>
    <s v="CARRETILLA BOGUE"/>
    <n v="60141204"/>
    <n v="0"/>
    <n v="0"/>
    <n v="0"/>
    <n v="5"/>
    <n v="650000"/>
    <s v="UNIDAD"/>
    <s v="NO SOLICITADAS"/>
  </r>
  <r>
    <x v="0"/>
    <x v="7"/>
    <n v="10"/>
    <s v="HERRAMIENTAS"/>
    <s v="SEGUETA "/>
    <n v="27111552"/>
    <s v="Selección abreviada subasta inversa"/>
    <n v="0"/>
    <n v="0"/>
    <n v="60"/>
    <n v="420000"/>
    <s v="UNIDAD"/>
    <s v="NO SOLICITADAS"/>
  </r>
  <r>
    <x v="0"/>
    <x v="7"/>
    <n v="10"/>
    <s v="HERRAMIENTAS"/>
    <s v="GRASERA TIPO PALANCA"/>
    <n v="40141736"/>
    <s v="Selección abreviada menor cuantía"/>
    <n v="4"/>
    <n v="6"/>
    <n v="1"/>
    <n v="100000"/>
    <s v="UNIDAD"/>
    <s v="NO SOLICITADAS"/>
  </r>
  <r>
    <x v="0"/>
    <x v="7"/>
    <n v="10"/>
    <s v="HERRAMIENTAS"/>
    <s v="JUEGO DE SERVICIO GENERAL 12 PUNTAS"/>
    <n v="40141743"/>
    <s v="Selección abreviada menor cuantía"/>
    <n v="4"/>
    <n v="6"/>
    <n v="1"/>
    <n v="1995000"/>
    <s v="UNIDAD"/>
    <s v="NO SOLICITADAS"/>
  </r>
  <r>
    <x v="0"/>
    <x v="7"/>
    <n v="10"/>
    <s v="HERRAMIENTAS"/>
    <s v="JUEGO PROFUNDO 12 PUNTAS"/>
    <n v="40141743"/>
    <s v="Selección abreviada menor cuantía"/>
    <n v="4"/>
    <n v="6"/>
    <n v="1"/>
    <n v="1414000"/>
    <s v="UNIDAD"/>
    <s v="NO SOLICITADAS"/>
  </r>
  <r>
    <x v="0"/>
    <x v="7"/>
    <n v="10"/>
    <s v="HERRAMIENTAS"/>
    <s v="PINZAS DE FRENADO"/>
    <n v="27112105"/>
    <s v="Selección abreviada menor cuantía"/>
    <n v="4"/>
    <n v="6"/>
    <n v="1"/>
    <n v="542500"/>
    <s v="UNIDAD"/>
    <s v="NO SOLICITADAS"/>
  </r>
  <r>
    <x v="0"/>
    <x v="7"/>
    <n v="10"/>
    <s v="HERRAMIENTAS"/>
    <s v="MOTOR ELECTRICO PARA TRABAJO INDUSTRIAL"/>
    <n v="26101500"/>
    <s v="Selección abreviada menor cuantía"/>
    <n v="4"/>
    <n v="6"/>
    <n v="1"/>
    <n v="2400000"/>
    <s v="UNIDAD"/>
    <s v="NO SOLICITADAS"/>
  </r>
  <r>
    <x v="0"/>
    <x v="7"/>
    <n v="10"/>
    <s v="HERRAMIENTAS"/>
    <s v="GRAMERA"/>
    <n v="49201601"/>
    <s v="Selección abreviada menor cuantía"/>
    <n v="4"/>
    <n v="6"/>
    <n v="1"/>
    <n v="20000"/>
    <s v="UNIDAD"/>
    <s v="NO SOLICITADAS"/>
  </r>
  <r>
    <x v="0"/>
    <x v="7"/>
    <n v="10"/>
    <s v="HERRAMIENTAS"/>
    <s v="THREAD REPAIR"/>
    <n v="27112810"/>
    <s v="Selección abreviada menor cuantía"/>
    <n v="4"/>
    <n v="6"/>
    <n v="2"/>
    <n v="216000"/>
    <s v="UNIDAD"/>
    <s v="NO SOLICITADAS"/>
  </r>
  <r>
    <x v="0"/>
    <x v="7"/>
    <n v="10"/>
    <s v="HERRAMIENTAS"/>
    <s v="WIRE SPTRIPPER, STRIPMASTER LITE, AUTOMATIC, 16-22AWG,5_x000a_1/&quot;"/>
    <n v="27112800"/>
    <s v="Selección abreviada menor cuantía"/>
    <n v="4"/>
    <n v="6"/>
    <n v="2"/>
    <n v="588000"/>
    <s v="UNIDAD"/>
    <s v="NO SOLICITADAS"/>
  </r>
  <r>
    <x v="0"/>
    <x v="7"/>
    <n v="10"/>
    <s v="HERRAMIENTAS"/>
    <s v="PLIERS, ELECTRONIC, NEEDLE NOSE, 45° ANGLED SERRATED JAWS,6 5/8&quot;"/>
    <n v="27112125"/>
    <s v="Selección abreviada menor cuantía"/>
    <n v="4"/>
    <n v="6"/>
    <n v="2"/>
    <n v="464000"/>
    <s v="UNIDAD"/>
    <s v="NO SOLICITADAS"/>
  </r>
  <r>
    <x v="0"/>
    <x v="7"/>
    <n v="10"/>
    <s v="HERRAMIENTAS"/>
    <s v="CUTTERS, ELECTRONIC, TAPERED HEAD, 5 3/4&quot;"/>
    <n v="23151901"/>
    <s v="Selección abreviada menor cuantía"/>
    <n v="4"/>
    <n v="6"/>
    <n v="2"/>
    <n v="496000"/>
    <s v="UNIDAD"/>
    <s v="NO SOLICITADAS"/>
  </r>
  <r>
    <x v="0"/>
    <x v="7"/>
    <n v="10"/>
    <s v="HERRAMIENTAS"/>
    <s v="MANOMETRO PARA BALA DE NITROGENO"/>
    <n v="60104707"/>
    <s v="Selección abreviada menor cuantía"/>
    <n v="4"/>
    <n v="6"/>
    <n v="1"/>
    <n v="350000"/>
    <s v="UNIDAD"/>
    <s v="NO SOLICITADAS"/>
  </r>
  <r>
    <x v="0"/>
    <x v="7"/>
    <n v="10"/>
    <s v="HERRAMIENTAS"/>
    <s v="RACHET DE 3/8&quot;"/>
    <n v="27111711"/>
    <s v="Selección abreviada menor cuantía"/>
    <n v="4"/>
    <n v="6"/>
    <n v="1"/>
    <n v="84000"/>
    <s v="UNIDAD"/>
    <s v="NO SOLICITADAS"/>
  </r>
  <r>
    <x v="0"/>
    <x v="7"/>
    <n v="10"/>
    <s v="HERRAMIENTAS"/>
    <s v="PLIERS,RETAINING RING, FIXED TIP, CONVERTIBLE, 90°/.038&quot;TIP, 6_x000a_7/16&quot;"/>
    <n v="27112100"/>
    <s v="Selección abreviada menor cuantía"/>
    <n v="4"/>
    <n v="6"/>
    <n v="6"/>
    <n v="600000"/>
    <s v="UNIDAD"/>
    <s v="NO SOLICITADAS"/>
  </r>
  <r>
    <x v="0"/>
    <x v="7"/>
    <n v="10"/>
    <s v="HERRAMIENTAS"/>
    <s v="BISTURI INDUSTRIAL "/>
    <n v="27112819"/>
    <s v="Selección abreviada menor cuantía"/>
    <n v="4"/>
    <n v="6"/>
    <n v="2"/>
    <n v="40000"/>
    <s v="UNIDAD"/>
    <s v="NO SOLICITADAS"/>
  </r>
  <r>
    <x v="0"/>
    <x v="7"/>
    <n v="10"/>
    <s v="HERRAMIENTAS"/>
    <s v="PINZAS DE FRENADO"/>
    <n v="27112105"/>
    <s v="Selección abreviada menor cuantía"/>
    <n v="4"/>
    <n v="6"/>
    <n v="1"/>
    <n v="320000"/>
    <s v="UNIDAD"/>
    <s v="NO SOLICITADAS"/>
  </r>
  <r>
    <x v="0"/>
    <x v="7"/>
    <n v="10"/>
    <s v="HERRAMIENTAS"/>
    <s v="HOJA PARA SEGUETA NICHOLSON "/>
    <n v="27111507"/>
    <s v="Selección abreviada menor cuantía"/>
    <n v="4"/>
    <n v="6"/>
    <n v="10"/>
    <n v="32000"/>
    <s v="UNIDAD"/>
    <s v="NO SOLICITADAS"/>
  </r>
  <r>
    <x v="0"/>
    <x v="7"/>
    <n v="10"/>
    <s v="HERRAMIENTAS"/>
    <s v="PISTOLA PETROLIZADORA"/>
    <n v="27112730"/>
    <s v="Selección abreviada menor cuantía"/>
    <n v="4"/>
    <n v="6"/>
    <n v="2"/>
    <n v="90000"/>
    <s v="UNIDAD"/>
    <s v="NO SOLICITADAS"/>
  </r>
  <r>
    <x v="0"/>
    <x v="7"/>
    <n v="10"/>
    <s v="HERRAMIENTAS"/>
    <s v="KIT PARA MANTENIMIENTO DE BATERIAS DE AVIACIÓN  NIQUEL CADMIO"/>
    <n v="27112802"/>
    <s v="Selección abreviada menor cuantía"/>
    <n v="4"/>
    <n v="6"/>
    <n v="1"/>
    <n v="2325000"/>
    <s v="UNIDAD"/>
    <s v="NO SOLICITADAS"/>
  </r>
  <r>
    <x v="0"/>
    <x v="7"/>
    <n v="10"/>
    <s v="HERRAMIENTAS"/>
    <s v="TRIPODE CON PRENSA DE CADENA "/>
    <n v="27112123"/>
    <s v="Selección abreviada menor cuantía"/>
    <n v="4"/>
    <n v="6"/>
    <n v="1"/>
    <n v="2170000"/>
    <s v="UNIDAD"/>
    <s v="NO SOLICITADAS"/>
  </r>
  <r>
    <x v="0"/>
    <x v="7"/>
    <n v="10"/>
    <s v="HERRAMIENTAS"/>
    <s v="8 SCREW DRIVER 5"/>
    <n v="31161503"/>
    <s v="Selección abreviada menor cuantía"/>
    <n v="4"/>
    <n v="6"/>
    <n v="2"/>
    <n v="1260000"/>
    <s v="UNIDAD"/>
    <s v="NO SOLICITADAS"/>
  </r>
  <r>
    <x v="0"/>
    <x v="7"/>
    <n v="10"/>
    <s v="HERRAMIENTAS"/>
    <s v="PISTOLA NEUMATICA PARA PINTAR 3/8"/>
    <n v="31211908"/>
    <s v="Selección abreviada menor cuantía"/>
    <n v="4"/>
    <n v="6"/>
    <n v="1"/>
    <n v="212000"/>
    <s v="UNIDAD"/>
    <s v="NO SOLICITADAS"/>
  </r>
  <r>
    <x v="0"/>
    <x v="7"/>
    <n v="10"/>
    <s v="HERRAMIENTAS"/>
    <s v="SCREW DRIVER 5"/>
    <n v="31161503"/>
    <s v="Selección abreviada menor cuantía"/>
    <n v="4"/>
    <n v="6"/>
    <n v="1"/>
    <n v="360000"/>
    <s v="UNIDAD"/>
    <s v="NO SOLICITADAS"/>
  </r>
  <r>
    <x v="0"/>
    <x v="7"/>
    <n v="10"/>
    <s v="HERRAMIENTAS"/>
    <s v="SCREW DRIVER 5"/>
    <n v="31161503"/>
    <s v="Selección abreviada menor cuantía"/>
    <n v="4"/>
    <n v="6"/>
    <n v="1"/>
    <n v="280000"/>
    <s v="UNIDAD"/>
    <s v="NO SOLICITADAS"/>
  </r>
  <r>
    <x v="0"/>
    <x v="7"/>
    <n v="10"/>
    <s v="HERRAMIENTAS"/>
    <s v="PORTAELECTRODOS JACKSON"/>
    <n v="32141109"/>
    <s v="Selección abreviada menor cuantía"/>
    <n v="4"/>
    <n v="6"/>
    <n v="5"/>
    <n v="495000"/>
    <s v="UNIDAD"/>
    <s v="NO SOLICITADAS"/>
  </r>
  <r>
    <x v="0"/>
    <x v="8"/>
    <n v="10"/>
    <s v="AUDIOVISUALES Y ACCESORIOS"/>
    <s v="EQUIPO AMPLIFICADOR DE SONIDO"/>
    <n v="52161540"/>
    <n v="0"/>
    <n v="0"/>
    <n v="0"/>
    <n v="1"/>
    <n v="6000000"/>
    <s v="UNIDAD"/>
    <s v="NO SOLICITADAS"/>
  </r>
  <r>
    <x v="0"/>
    <x v="8"/>
    <n v="10"/>
    <s v="AUDIOVISUALES Y ACCESORIOS"/>
    <s v="TELEVISOR"/>
    <n v="52161505"/>
    <n v="0"/>
    <n v="0"/>
    <n v="0"/>
    <n v="3"/>
    <n v="2250000"/>
    <s v="UNIDAD"/>
    <s v="NO SOLICITADAS"/>
  </r>
  <r>
    <x v="0"/>
    <x v="8"/>
    <n v="10"/>
    <s v="AUDIOVISUALES Y ACCESORIOS"/>
    <s v="TELEVISOR"/>
    <n v="52161505"/>
    <n v="0"/>
    <n v="0"/>
    <n v="0"/>
    <n v="2"/>
    <n v="2800000"/>
    <s v="UNIDAD"/>
    <s v="NO SOLICITADAS"/>
  </r>
  <r>
    <x v="0"/>
    <x v="8"/>
    <n v="10"/>
    <s v="AUDIOVISUALES Y ACCESORIOS"/>
    <s v="VIDEOBEAM"/>
    <n v="45111600"/>
    <n v="0"/>
    <n v="0"/>
    <n v="0"/>
    <n v="1"/>
    <n v="1200000"/>
    <s v="UNIDAD"/>
    <s v="NO SOLICITADAS"/>
  </r>
  <r>
    <x v="0"/>
    <x v="9"/>
    <n v="10"/>
    <s v="EQUIPO DE SISTEMAS"/>
    <s v="UPS"/>
    <n v="39121011"/>
    <s v="Selección abreviada menor cuantía"/>
    <n v="5"/>
    <n v="4"/>
    <n v="2"/>
    <n v="3000000"/>
    <s v="UNIDAD"/>
    <s v="NO SOLICITADAS"/>
  </r>
  <r>
    <x v="0"/>
    <x v="10"/>
    <n v="10"/>
    <s v="EQUIPO DE CAFETERIA"/>
    <s v="CONGELADOR HORIZONTAL DE 300 LTS "/>
    <n v="24131601"/>
    <n v="0"/>
    <n v="0"/>
    <n v="0"/>
    <n v="2"/>
    <n v="2880000"/>
    <s v="UNIDAD"/>
    <s v="NO SOLICITADAS"/>
  </r>
  <r>
    <x v="0"/>
    <x v="10"/>
    <n v="10"/>
    <s v="EQUIPO DE CAFETERIA"/>
    <s v="ESTUFA INDUSTRIAL 8 PUESTOS"/>
    <n v="40101808"/>
    <s v="Mínima cuantía"/>
    <n v="0"/>
    <n v="0"/>
    <n v="2"/>
    <n v="18000000"/>
    <s v="UNIDAD"/>
    <s v="NO SOLICITADAS"/>
  </r>
  <r>
    <x v="0"/>
    <x v="10"/>
    <n v="10"/>
    <s v="EQUIPO DE CAFETERIA"/>
    <s v="HORNO MICROONDAS"/>
    <n v="52141502"/>
    <n v="0"/>
    <n v="0"/>
    <n v="0"/>
    <n v="4"/>
    <n v="1024800"/>
    <s v="UNIDAD"/>
    <s v="NO SOLICITADAS"/>
  </r>
  <r>
    <x v="0"/>
    <x v="10"/>
    <n v="10"/>
    <s v="EQUIPO DE CAFETERIA"/>
    <s v="NEVERA "/>
    <n v="52141501"/>
    <n v="0"/>
    <n v="0"/>
    <n v="0"/>
    <n v="4"/>
    <n v="4410000"/>
    <s v="UNIDAD"/>
    <s v="NO SOLICITADAS"/>
  </r>
  <r>
    <x v="0"/>
    <x v="11"/>
    <n v="10"/>
    <s v="EQUIPO DE LABORATORIO"/>
    <s v="MULTIMETRO  DIGITAL "/>
    <n v="41113630"/>
    <s v="Selección abreviada menor cuantía"/>
    <n v="4"/>
    <n v="6"/>
    <n v="1"/>
    <n v="700000"/>
    <s v="UNIDAD"/>
    <s v="NO SOLICITADAS"/>
  </r>
  <r>
    <x v="0"/>
    <x v="12"/>
    <n v="16"/>
    <s v="EQUIPO AGRICOLA"/>
    <s v="CORTAMALEZA"/>
    <n v="27112000"/>
    <s v="Mínima cuantía"/>
    <n v="0"/>
    <n v="0"/>
    <n v="1"/>
    <n v="11000000"/>
    <s v="UNIDAD"/>
    <s v="NO SOLICITADAS"/>
  </r>
  <r>
    <x v="0"/>
    <x v="12"/>
    <n v="10"/>
    <s v="EQUIPO AGRICOLA"/>
    <s v="GUADAÑADORA"/>
    <n v="27112006"/>
    <s v="Mínima cuantía"/>
    <n v="0"/>
    <n v="0"/>
    <n v="2"/>
    <n v="3400000"/>
    <s v="UNIDAD"/>
    <s v="NO SOLICITADAS"/>
  </r>
  <r>
    <x v="0"/>
    <x v="12"/>
    <n v="16"/>
    <s v="EQUIPO AGRICOLA"/>
    <s v="GUADAÑADORA"/>
    <n v="27112000"/>
    <s v="Mínima cuantía"/>
    <n v="0"/>
    <n v="0"/>
    <n v="15"/>
    <n v="21750000"/>
    <s v="UNIDAD"/>
    <s v="NO SOLICITADAS"/>
  </r>
  <r>
    <x v="0"/>
    <x v="12"/>
    <n v="10"/>
    <s v="EQUIPO AGRICOLA"/>
    <s v="CORTASETO "/>
    <n v="27112000"/>
    <s v="Mínima cuantía"/>
    <n v="0"/>
    <n v="0"/>
    <n v="2"/>
    <n v="3800000"/>
    <s v="UNIDAD"/>
    <s v="NO SOLICITADAS"/>
  </r>
  <r>
    <x v="0"/>
    <x v="13"/>
    <n v="10"/>
    <s v="MAQUINARIA INDUSTRIAL"/>
    <s v="EQUIPO DE SOLDADURA ELECTRICA PEQUEÑO"/>
    <n v="23271408"/>
    <s v="Mínima cuantía"/>
    <n v="0"/>
    <n v="0"/>
    <n v="1"/>
    <n v="500000"/>
    <s v="UNIDAD"/>
    <s v="NO SOLICITADAS"/>
  </r>
  <r>
    <x v="0"/>
    <x v="13"/>
    <n v="10"/>
    <s v="MAQUINARIA INDUSTRIAL"/>
    <s v="EQUIPO SOLDADOR DIGITAL 250 CON ANTORCHA TIG"/>
    <n v="23271400"/>
    <s v="Mínima cuantía"/>
    <n v="0"/>
    <n v="0"/>
    <n v="1"/>
    <n v="1200000"/>
    <s v="UNIDAD"/>
    <s v="NO SOLICITADAS"/>
  </r>
  <r>
    <x v="0"/>
    <x v="13"/>
    <n v="10"/>
    <s v="MAQUINARIA INDUSTRIAL"/>
    <s v="LIJADORA"/>
    <n v="27112708"/>
    <s v="Mínima cuantía"/>
    <n v="0"/>
    <n v="0"/>
    <n v="2"/>
    <n v="500000"/>
    <s v="UNIDAD"/>
    <s v="NO SOLICITADAS"/>
  </r>
  <r>
    <x v="0"/>
    <x v="13"/>
    <n v="10"/>
    <s v="MAQUINARIA INDUSTRIAL"/>
    <s v="LIJADORA ORBITAL1/4 &quot; 200 W 14000 OPM "/>
    <n v="23101537"/>
    <s v="Mínima cuantía"/>
    <n v="0"/>
    <n v="0"/>
    <n v="2"/>
    <n v="680000"/>
    <s v="UNIDAD"/>
    <s v="NO SOLICITADAS"/>
  </r>
  <r>
    <x v="0"/>
    <x v="13"/>
    <n v="10"/>
    <s v="MAQUINARIA INDUSTRIAL"/>
    <s v="PLANTA ELECTRICA PORTATIL 3.7 KW"/>
    <n v="42141812"/>
    <s v="Mínima cuantía"/>
    <n v="0"/>
    <n v="0"/>
    <n v="1"/>
    <n v="1900000"/>
    <s v="UNIDAD"/>
    <s v="NO SOLICITADAS"/>
  </r>
  <r>
    <x v="0"/>
    <x v="13"/>
    <n v="10"/>
    <s v="MAQUINARIA INDUSTRIAL"/>
    <s v="POLICHADORA"/>
    <n v="23131509"/>
    <s v="Mínima cuantía"/>
    <n v="0"/>
    <n v="0"/>
    <n v="1"/>
    <n v="400000"/>
    <s v="UNIDAD"/>
    <s v="NO SOLICITADAS"/>
  </r>
  <r>
    <x v="0"/>
    <x v="13"/>
    <n v="10"/>
    <s v="MAQUINARIA INDUSTRIAL"/>
    <s v="PRENSA EN EFE DE 50 CM "/>
    <n v="23151607"/>
    <s v="Mínima cuantía"/>
    <n v="0"/>
    <n v="0"/>
    <n v="3"/>
    <n v="1650000"/>
    <s v="UNIDAD"/>
    <s v="NO SOLICITADAS"/>
  </r>
  <r>
    <x v="0"/>
    <x v="13"/>
    <n v="10"/>
    <s v="MAQUINARIA INDUSTRIAL"/>
    <s v="PRENSA EXTRACTORA DE BALINERAS"/>
    <n v="27112123"/>
    <s v="Mínima cuantía"/>
    <n v="0"/>
    <n v="0"/>
    <n v="1"/>
    <n v="100000"/>
    <s v="UNIDAD"/>
    <s v="NO SOLICITADAS"/>
  </r>
  <r>
    <x v="0"/>
    <x v="13"/>
    <n v="10"/>
    <s v="MAQUINARIA INDUSTRIAL"/>
    <s v="PULIDORA ANGULAR INDUSTRIAL 7&quot;, 11000 R.P.M.1200 W  MOTOR 5,5 HP,  DISCO, FLANGES, MANGO Y LLAVE."/>
    <n v="27112702"/>
    <s v="Mínima cuantía"/>
    <n v="0"/>
    <n v="0"/>
    <n v="1"/>
    <n v="1625000"/>
    <s v="UNIDAD"/>
    <s v="NO SOLICITADAS"/>
  </r>
  <r>
    <x v="0"/>
    <x v="13"/>
    <n v="10"/>
    <s v="MAQUINARIA INDUSTRIAL"/>
    <s v="PULIDORA DE 4 1/2&quot; 840 W 10000 RPM 9557 HPG"/>
    <n v="27112702"/>
    <s v="Mínima cuantía"/>
    <n v="0"/>
    <n v="0"/>
    <n v="1"/>
    <n v="380000"/>
    <s v="UNIDAD"/>
    <s v="NO SOLICITADAS"/>
  </r>
  <r>
    <x v="0"/>
    <x v="13"/>
    <n v="10"/>
    <s v="MAQUINARIA INDUSTRIAL"/>
    <s v="PULIDORA DE 7&quot; 2000 W 8500 RPM GWS 20-180"/>
    <n v="27112702"/>
    <s v="Mínima cuantía"/>
    <n v="0"/>
    <n v="0"/>
    <n v="1"/>
    <n v="630000"/>
    <s v="UNIDAD"/>
    <s v="NO SOLICITADAS"/>
  </r>
  <r>
    <x v="0"/>
    <x v="13"/>
    <n v="10"/>
    <s v="MAQUINARIA INDUSTRIAL"/>
    <s v="PULIDORA INDUSTRIAL"/>
    <n v="27112702"/>
    <s v="Mínima cuantía"/>
    <n v="0"/>
    <n v="0"/>
    <n v="1"/>
    <n v="950000"/>
    <s v="UNIDAD"/>
    <s v="NO SOLICITADAS"/>
  </r>
  <r>
    <x v="0"/>
    <x v="13"/>
    <n v="10"/>
    <s v="MAQUINARIA INDUSTRIAL"/>
    <s v="RUTEADORA 1.5 HP"/>
    <n v="27111900"/>
    <s v="Mínima cuantía"/>
    <n v="0"/>
    <n v="0"/>
    <n v="1"/>
    <n v="790000"/>
    <s v="UNIDAD"/>
    <s v="NO SOLICITADAS"/>
  </r>
  <r>
    <x v="0"/>
    <x v="13"/>
    <n v="10"/>
    <s v="MAQUINARIA INDUSTRIAL"/>
    <s v="TALADRO DE 1/2&quot;"/>
    <n v="23101502"/>
    <s v="Mínima cuantía"/>
    <n v="0"/>
    <n v="0"/>
    <n v="3"/>
    <n v="960000"/>
    <s v="UNIDAD"/>
    <s v="NO SOLICITADAS"/>
  </r>
  <r>
    <x v="0"/>
    <x v="13"/>
    <n v="10"/>
    <s v="MAQUINARIA INDUSTRIAL"/>
    <s v="TALADRO INALAMBRICO"/>
    <n v="23101502"/>
    <s v="Mínima cuantía"/>
    <n v="0"/>
    <n v="0"/>
    <n v="4"/>
    <n v="2600000"/>
    <s v="UNIDAD"/>
    <s v="NO SOLICITADAS"/>
  </r>
  <r>
    <x v="0"/>
    <x v="13"/>
    <n v="10"/>
    <s v="MAQUINARIA INDUSTRIAL"/>
    <s v="TALADRO ROTOMARTILLO BROCA PLUS"/>
    <n v="23101502"/>
    <s v="Mínima cuantía"/>
    <n v="0"/>
    <n v="0"/>
    <n v="1"/>
    <n v="600000"/>
    <s v="UNIDAD"/>
    <s v="NO SOLICITADAS"/>
  </r>
  <r>
    <x v="0"/>
    <x v="13"/>
    <n v="10"/>
    <s v="MAQUINARIA INDUSTRIAL"/>
    <s v="POLICHADORA VELOCIDAD VARIABLE CON BONETE"/>
    <n v="22101619"/>
    <s v="Mínima cuantía"/>
    <n v="0"/>
    <n v="0"/>
    <n v="1"/>
    <n v="2043750"/>
    <s v="UNIDAD"/>
    <s v="NO SOLICITADAS"/>
  </r>
  <r>
    <x v="0"/>
    <x v="13"/>
    <n v="10"/>
    <s v="MAQUINARIA INDUSTRIAL"/>
    <s v="TALADRO "/>
    <n v="23101502"/>
    <s v="Selección abreviada menor cuantía"/>
    <n v="4"/>
    <n v="6"/>
    <n v="1"/>
    <n v="200000"/>
    <s v="UNIDAD"/>
    <s v="NO SOLICITADAS"/>
  </r>
  <r>
    <x v="0"/>
    <x v="13"/>
    <n v="10"/>
    <s v="MAQUINARIA INDUSTRIAL"/>
    <s v="ROTOMARTILLO 1/2&quot; 700 W 2700 RPM "/>
    <n v="27111515"/>
    <s v="Selección abreviada menor cuantía"/>
    <n v="4"/>
    <n v="6"/>
    <n v="1"/>
    <n v="519900"/>
    <s v="UNIDAD"/>
    <s v="NO SOLICITADAS"/>
  </r>
  <r>
    <x v="0"/>
    <x v="13"/>
    <n v="10"/>
    <s v="MAQUINARIA INDUSTRIAL"/>
    <s v="ZORRA HIDRAULICA"/>
    <n v="25101602"/>
    <s v="Selección abreviada menor cuantía"/>
    <n v="4"/>
    <n v="6"/>
    <n v="1"/>
    <n v="833000"/>
    <s v="UNIDAD"/>
    <s v="NO SOLICITADAS"/>
  </r>
  <r>
    <x v="0"/>
    <x v="14"/>
    <n v="10"/>
    <s v="EQUIPOS Y ACCESORIOS DE NAVEGACION"/>
    <s v="GPS GARMIN ETREX 20X"/>
    <n v="32101656"/>
    <n v="0"/>
    <n v="0"/>
    <n v="0"/>
    <n v="1"/>
    <n v="675000"/>
    <s v="UNIDAD"/>
    <s v="NO SOLICITADAS"/>
  </r>
  <r>
    <x v="0"/>
    <x v="14"/>
    <n v="10"/>
    <s v="EQUIPOS Y ACCESORIOS DE NAVEGACION"/>
    <s v="POSICIONADOR I-GOTU BEACON"/>
    <n v="32101656"/>
    <n v="0"/>
    <n v="0"/>
    <n v="0"/>
    <n v="3"/>
    <n v="900000"/>
    <s v="UNIDAD"/>
    <s v="NO SOLICITADAS"/>
  </r>
  <r>
    <x v="0"/>
    <x v="14"/>
    <n v="10"/>
    <s v="EQUIPOS Y ACCESORIOS DE NAVEGACION"/>
    <s v="BRUJULA MAESTRA"/>
    <n v="49211803"/>
    <s v="Selección abreviada menor cuantía"/>
    <n v="4"/>
    <n v="6"/>
    <n v="1"/>
    <n v="3592800"/>
    <s v="UNIDAD"/>
    <s v="NO SOLICITADAS"/>
  </r>
  <r>
    <x v="0"/>
    <x v="15"/>
    <n v="10"/>
    <s v="COMPRESORES"/>
    <s v="COMPRESOR DE 2.0 HP"/>
    <n v="40151601"/>
    <s v="Mínima cuantía"/>
    <n v="0"/>
    <n v="0"/>
    <n v="1"/>
    <n v="590000"/>
    <s v="UNIDAD"/>
    <s v="NO SOLICITADAS"/>
  </r>
  <r>
    <x v="0"/>
    <x v="16"/>
    <n v="10"/>
    <s v="EQUIPO DE BOMBEO"/>
    <s v="BOMBA MANUAL PARA CANECA DE 55 GLN"/>
    <n v="40151506"/>
    <s v="Selección abreviada menor cuantía"/>
    <n v="4"/>
    <n v="6"/>
    <n v="1"/>
    <n v="218000"/>
    <s v="UNIDAD"/>
    <s v="NO SOLICITADAS"/>
  </r>
  <r>
    <x v="0"/>
    <x v="17"/>
    <n v="10"/>
    <s v="OTRAS COMPRAS DE EQUIPOS"/>
    <s v="AIRE ACONDICIONADO 9000 BTU"/>
    <n v="40101701"/>
    <s v="Mínima cuantía"/>
    <n v="0"/>
    <n v="0"/>
    <n v="3"/>
    <n v="3300000"/>
    <s v="UNIDAD"/>
    <s v="NO SOLICITADAS"/>
  </r>
  <r>
    <x v="0"/>
    <x v="17"/>
    <n v="10"/>
    <s v="OTRAS COMPRAS DE EQUIPOS"/>
    <s v="AIRE ACONDICIONADO TIPO MINISPLIT 18000 BTU"/>
    <n v="40101701"/>
    <s v="Mínima cuantía"/>
    <n v="0"/>
    <n v="0"/>
    <n v="10"/>
    <n v="20500000"/>
    <s v="UNIDAD"/>
    <s v="NO SOLICITADAS"/>
  </r>
  <r>
    <x v="0"/>
    <x v="17"/>
    <n v="10"/>
    <s v="OTRAS COMPRAS DE EQUIPOS"/>
    <s v="AIRE ACONDICIONADO TIPO MINISPLIT 24000 BTU"/>
    <n v="40101701"/>
    <s v="Mínima cuantía"/>
    <n v="0"/>
    <n v="0"/>
    <n v="1"/>
    <n v="2375000"/>
    <s v="UNIDAD"/>
    <s v="NO SOLICITADAS"/>
  </r>
  <r>
    <x v="0"/>
    <x v="17"/>
    <n v="10"/>
    <s v="OTRAS COMPRAS DE EQUIPOS"/>
    <s v="AIRE ACONDICIONADO TIPO MINISPLIT 24000 BTU"/>
    <n v="40101701"/>
    <s v="Mínima cuantía"/>
    <n v="0"/>
    <n v="0"/>
    <n v="3"/>
    <n v="7125000"/>
    <s v="UNIDAD"/>
    <s v="NO SOLICITADAS"/>
  </r>
  <r>
    <x v="0"/>
    <x v="17"/>
    <n v="10"/>
    <s v="OTRAS COMPRAS DE EQUIPOS"/>
    <s v="ESCALERA DE 10 PASOS"/>
    <n v="30191501"/>
    <s v="Mínima cuantía"/>
    <n v="0"/>
    <n v="0"/>
    <n v="1"/>
    <n v="500000"/>
    <s v="UNIDAD"/>
    <s v="NO SOLICITADAS"/>
  </r>
  <r>
    <x v="0"/>
    <x v="17"/>
    <n v="10"/>
    <s v="OTRAS COMPRAS DE EQUIPOS"/>
    <s v="ESCALERA DE 7 PASOS"/>
    <n v="30191501"/>
    <s v="Mínima cuantía"/>
    <n v="0"/>
    <n v="0"/>
    <n v="1"/>
    <n v="400000"/>
    <s v="UNIDAD"/>
    <s v="NO SOLICITADAS"/>
  </r>
  <r>
    <x v="0"/>
    <x v="17"/>
    <n v="10"/>
    <s v="OTRAS COMPRAS DE EQUIPOS"/>
    <s v="ESCALERA DE TIJERA DE 04 PELDAÑOS "/>
    <n v="30191501"/>
    <s v="Mínima cuantía"/>
    <n v="0"/>
    <n v="0"/>
    <n v="1"/>
    <n v="300000"/>
    <s v="UNIDAD"/>
    <s v="NO SOLICITADAS"/>
  </r>
  <r>
    <x v="0"/>
    <x v="17"/>
    <n v="10"/>
    <s v="OTRAS COMPRAS DE EQUIPOS"/>
    <s v="ESCALERA DE TIJERA DE 10 PELDAÑOS "/>
    <n v="30191501"/>
    <s v="Mínima cuantía"/>
    <n v="0"/>
    <n v="0"/>
    <n v="1"/>
    <n v="500000"/>
    <s v="UNIDAD"/>
    <s v="NO SOLICITADAS"/>
  </r>
  <r>
    <x v="0"/>
    <x v="17"/>
    <n v="10"/>
    <s v="OTRAS COMPRAS DE EQUIPOS"/>
    <s v="HIDROLAVADORAS"/>
    <n v="47121805"/>
    <s v="Mínima cuantía"/>
    <n v="0"/>
    <n v="0"/>
    <n v="2"/>
    <n v="3000000"/>
    <s v="UNIDAD"/>
    <s v="NO SOLICITADAS"/>
  </r>
  <r>
    <x v="0"/>
    <x v="17"/>
    <n v="10"/>
    <s v="OTRAS COMPRAS DE EQUIPOS"/>
    <s v="LAVADORA GRUSE"/>
    <n v="52141601"/>
    <s v="Mínima cuantía"/>
    <n v="0"/>
    <n v="0"/>
    <n v="2"/>
    <n v="5000000"/>
    <s v="UNIDAD"/>
    <s v="NO SOLICITADAS"/>
  </r>
  <r>
    <x v="0"/>
    <x v="17"/>
    <n v="10"/>
    <s v="OTRAS COMPRAS DE EQUIPOS"/>
    <s v="RECOLECTOR DRENAJE ACEITE PRESURIZADO LINCOLN 3601 "/>
    <n v="24101905"/>
    <s v="Mínima cuantía"/>
    <n v="0"/>
    <n v="0"/>
    <n v="4"/>
    <n v="2600000"/>
    <s v="UNIDAD"/>
    <s v="NO SOLICITADAS"/>
  </r>
  <r>
    <x v="0"/>
    <x v="17"/>
    <n v="10"/>
    <s v="OTRAS COMPRAS DE EQUIPOS"/>
    <s v="SOPLADORA"/>
    <n v="27112000"/>
    <s v="Mínima cuantía"/>
    <n v="0"/>
    <n v="0"/>
    <n v="5"/>
    <n v="7250000"/>
    <s v="UNIDAD"/>
    <s v="NO SOLICITADAS"/>
  </r>
  <r>
    <x v="0"/>
    <x v="17"/>
    <n v="10"/>
    <s v="OTRAS COMPRAS DE EQUIPOS"/>
    <s v="REGULADOR DE OXIGENO DE ALTA PRESIÓN"/>
    <n v="26101766"/>
    <s v="Selección abreviada menor cuantía"/>
    <n v="4"/>
    <n v="6"/>
    <n v="1"/>
    <n v="2000000"/>
    <s v="UNIDAD"/>
    <s v="NO SOLICITADAS"/>
  </r>
  <r>
    <x v="0"/>
    <x v="17"/>
    <n v="10"/>
    <s v="OTRAS COMPRAS DE EQUIPOS"/>
    <s v="PINZA AMPERIMÉTRICA"/>
    <n v="27112105"/>
    <s v="Selección abreviada menor cuantía"/>
    <n v="4"/>
    <n v="6"/>
    <n v="1"/>
    <n v="2000000"/>
    <s v="UNIDAD"/>
    <s v="NO SOLICITADAS"/>
  </r>
  <r>
    <x v="0"/>
    <x v="17"/>
    <n v="10"/>
    <s v="OTRAS COMPRAS DE EQUIPOS"/>
    <s v="HIDROLAVADORA"/>
    <n v="47111501"/>
    <s v="Selección abreviada menor cuantía"/>
    <n v="4"/>
    <n v="6"/>
    <n v="1"/>
    <n v="1500000"/>
    <s v="UNIDAD"/>
    <s v="NO SOLICITADAS"/>
  </r>
  <r>
    <x v="0"/>
    <x v="17"/>
    <n v="10"/>
    <s v="OTRAS COMPRAS DE EQUIPOS"/>
    <s v="COMPROBADOR DE PUESTA A TIERRA 1625-2 GEO DE FLUKE BATERÍAS_x000a_GUÍA DE REFERENCIA RÁPIDA_x000a_CABLE USB"/>
    <n v="22101501"/>
    <s v="Selección abreviada menor cuantía"/>
    <n v="4"/>
    <n v="6"/>
    <n v="1"/>
    <n v="17000000"/>
    <s v="UNIDAD"/>
    <s v="NO SOLICITADAS"/>
  </r>
  <r>
    <x v="0"/>
    <x v="17"/>
    <n v="10"/>
    <s v="OTRAS COMPRAS DE EQUIPOS"/>
    <s v="HIDROLAVADORA DIESEL"/>
    <n v="47111501"/>
    <s v="Selección abreviada menor cuantía"/>
    <n v="4"/>
    <n v="6"/>
    <n v="1"/>
    <n v="3000000"/>
    <s v="UNIDAD"/>
    <s v="NO SOLICITADAS"/>
  </r>
  <r>
    <x v="0"/>
    <x v="17"/>
    <n v="10"/>
    <s v="OTRAS COMPRAS DE EQUIPOS"/>
    <s v="EQUIPO SAND BLASTING"/>
    <n v="23281703"/>
    <s v="Selección abreviada menor cuantía"/>
    <n v="4"/>
    <n v="6"/>
    <n v="1"/>
    <n v="7000000"/>
    <s v="UNIDAD"/>
    <s v="NO SOLICITADAS"/>
  </r>
  <r>
    <x v="0"/>
    <x v="17"/>
    <n v="10"/>
    <s v="OTRAS COMPRAS DE EQUIPOS"/>
    <s v="SUCCIONADOR ALIMENTACION 110-120 V AC FRECUENCIA 50-_x000a_60HZ CAPACIDAD MINIMA 500CC"/>
    <n v="47121600"/>
    <s v="Selección abreviada menor cuantía"/>
    <n v="4"/>
    <n v="6"/>
    <n v="1"/>
    <n v="920000"/>
    <s v="UNIDAD"/>
    <s v="NO SOLICITADAS"/>
  </r>
  <r>
    <x v="0"/>
    <x v="17"/>
    <n v="10"/>
    <s v="OTRAS COMPRAS DE EQUIPOS"/>
    <s v="BASCULA"/>
    <n v="41111509"/>
    <s v="Selección abreviada menor cuantía"/>
    <n v="4"/>
    <n v="6"/>
    <n v="1"/>
    <n v="620000"/>
    <s v="UNIDAD"/>
    <s v="NO SOLICITADAS"/>
  </r>
  <r>
    <x v="0"/>
    <x v="17"/>
    <n v="10"/>
    <s v="OTRAS COMPRAS DE EQUIPOS"/>
    <s v="AMPERIMETRO 12VDC"/>
    <n v="41113601"/>
    <s v="Selección abreviada menor cuantía"/>
    <n v="4"/>
    <n v="6"/>
    <n v="1"/>
    <n v="78156"/>
    <s v="UNIDAD"/>
    <s v="NO SOLICITADAS"/>
  </r>
  <r>
    <x v="0"/>
    <x v="17"/>
    <n v="10"/>
    <s v="OTRAS COMPRAS DE EQUIPOS"/>
    <s v="REGULADOR DE VOLTAJE ALTERNADOR"/>
    <n v="26101766"/>
    <s v="Selección abreviada menor cuantía"/>
    <n v="4"/>
    <n v="6"/>
    <n v="4"/>
    <n v="374848"/>
    <s v="UNIDAD"/>
    <s v="NO SOLICITADAS"/>
  </r>
  <r>
    <x v="0"/>
    <x v="18"/>
    <n v="10"/>
    <s v="EQUIPOS Y MAQUINAS PARA OFICINA"/>
    <s v="BOVEDA ARCHIVO OPERACIONAL EN ACERO"/>
    <n v="46171506"/>
    <n v="0"/>
    <n v="0"/>
    <n v="0"/>
    <n v="1"/>
    <n v="9000000"/>
    <s v="UNIDAD"/>
    <s v="NO SOLICITADAS"/>
  </r>
  <r>
    <x v="0"/>
    <x v="18"/>
    <n v="10"/>
    <s v="EQUIPOS Y MAQUINAS PARA OFICINA"/>
    <s v="CAJA FUERTE"/>
    <n v="46171506"/>
    <n v="0"/>
    <n v="0"/>
    <n v="0"/>
    <n v="1"/>
    <n v="800000"/>
    <s v="UNIDAD"/>
    <s v="NO SOLICITADAS"/>
  </r>
  <r>
    <x v="0"/>
    <x v="18"/>
    <n v="10"/>
    <s v="EQUIPOS Y MAQUINAS PARA OFICINA"/>
    <s v="GUILLOTINA"/>
    <n v="60121301"/>
    <n v="0"/>
    <n v="0"/>
    <n v="0"/>
    <n v="3"/>
    <n v="253173"/>
    <s v="UNIDAD"/>
    <s v="NO SOLICITADAS"/>
  </r>
  <r>
    <x v="0"/>
    <x v="19"/>
    <n v="10"/>
    <s v="MOBILIARIO Y ENSERES"/>
    <s v="ARCHIVADORES 3 GAVETAS "/>
    <n v="56121805"/>
    <s v="Mínima cuantía"/>
    <n v="0"/>
    <n v="0"/>
    <n v="3"/>
    <n v="1440000"/>
    <s v="UNIDAD"/>
    <s v="NO SOLICITADAS"/>
  </r>
  <r>
    <x v="0"/>
    <x v="19"/>
    <n v="10"/>
    <s v="MOBILIARIO Y ENSERES"/>
    <s v="ASPIRADORA GRANDE"/>
    <n v="47121602"/>
    <n v="0"/>
    <n v="0"/>
    <n v="0"/>
    <n v="1"/>
    <n v="3600000"/>
    <s v="UNIDAD"/>
    <s v="NO SOLICITADAS"/>
  </r>
  <r>
    <x v="0"/>
    <x v="19"/>
    <n v="10"/>
    <s v="MOBILIARIO Y ENSERES"/>
    <s v="ASPIRADORA MEDIANA"/>
    <n v="47121602"/>
    <n v="0"/>
    <n v="0"/>
    <n v="0"/>
    <n v="1"/>
    <n v="1400000"/>
    <s v="UNIDAD"/>
    <s v="NO SOLICITADAS"/>
  </r>
  <r>
    <x v="0"/>
    <x v="19"/>
    <n v="10"/>
    <s v="MOBILIARIO Y ENSERES"/>
    <s v="DIVISIÓN PISO PARED  2,5 MTS ALTO POR 6 METROS DE LARGO CON RESPECTIVA GAVETA, VIDRIO TEMPLADO Y/O MODULAR."/>
    <n v="56101500"/>
    <s v="Mínima cuantía"/>
    <n v="0"/>
    <n v="0"/>
    <n v="6"/>
    <n v="1320000"/>
    <s v="METRO CUADRADO"/>
    <s v="NO SOLICITADAS"/>
  </r>
  <r>
    <x v="0"/>
    <x v="19"/>
    <n v="10"/>
    <s v="MOBILIARIO Y ENSERES"/>
    <s v="ESCRITORIO"/>
    <n v="56101700"/>
    <s v="Mínima cuantía"/>
    <n v="0"/>
    <n v="0"/>
    <n v="8"/>
    <n v="2800000"/>
    <s v="UNIDAD"/>
    <s v="NO SOLICITADAS"/>
  </r>
  <r>
    <x v="0"/>
    <x v="19"/>
    <n v="10"/>
    <s v="MOBILIARIO Y ENSERES"/>
    <s v="ESCRITORIO GERENCIAL MAS SILLA GERENCIAL."/>
    <n v="56101703"/>
    <s v="Mínima cuantía"/>
    <n v="0"/>
    <n v="0"/>
    <n v="1"/>
    <n v="1400000"/>
    <s v="UNIDAD"/>
    <s v="NO SOLICITADAS"/>
  </r>
  <r>
    <x v="0"/>
    <x v="19"/>
    <n v="10"/>
    <s v="MOBILIARIO Y ENSERES"/>
    <s v="MESA DE JUNTAS 6 PUESTOS, CON SILLAS"/>
    <n v="56101700"/>
    <s v="Mínima cuantía"/>
    <n v="0"/>
    <n v="0"/>
    <n v="1"/>
    <n v="1100000"/>
    <s v="UNIDAD"/>
    <s v="NO SOLICITADAS"/>
  </r>
  <r>
    <x v="0"/>
    <x v="19"/>
    <n v="10"/>
    <s v="MOBILIARIO Y ENSERES"/>
    <s v="PUESTOS DE TRABAJO GAMA MEDIA CON GAVETA ARCHIVADORA Y SILLA FLOTANTE."/>
    <n v="56101703"/>
    <s v="Mínima cuantía"/>
    <n v="0"/>
    <n v="0"/>
    <n v="4"/>
    <n v="2320000"/>
    <s v="UNIDAD"/>
    <s v="NO SOLICITADAS"/>
  </r>
  <r>
    <x v="0"/>
    <x v="19"/>
    <n v="10"/>
    <s v="MOBILIARIO Y ENSERES"/>
    <s v="REPISAS CERRADAS AZ"/>
    <n v="56121700"/>
    <s v="Mínima cuantía"/>
    <n v="0"/>
    <n v="0"/>
    <n v="5"/>
    <n v="1470000"/>
    <s v="UNIDAD"/>
    <s v="NO SOLICITADAS"/>
  </r>
  <r>
    <x v="0"/>
    <x v="19"/>
    <n v="10"/>
    <s v="MOBILIARIO Y ENSERES"/>
    <s v="SILLA INTERLOCUTORA SIN BRAZO PAÑO AZUL"/>
    <n v="56101700"/>
    <s v="Mínima cuantía"/>
    <n v="0"/>
    <n v="0"/>
    <n v="60"/>
    <n v="7200000"/>
    <s v="UNIDAD"/>
    <s v="NO SOLICITADAS"/>
  </r>
  <r>
    <x v="0"/>
    <x v="19"/>
    <n v="10"/>
    <s v="MOBILIARIO Y ENSERES"/>
    <s v="SILLA TIPO PRESIDENTE"/>
    <n v="56101700"/>
    <s v="Mínima cuantía"/>
    <n v="0"/>
    <n v="0"/>
    <n v="10"/>
    <n v="2200000"/>
    <s v="UNIDAD"/>
    <s v="NO SOLICITADAS"/>
  </r>
  <r>
    <x v="0"/>
    <x v="19"/>
    <n v="10"/>
    <s v="MOBILIARIO Y ENSERES"/>
    <s v="SILLAS ERGONOMICAS PARA ESCRITORIO"/>
    <n v="56101700"/>
    <s v="Mínima cuantía"/>
    <n v="0"/>
    <n v="0"/>
    <n v="38"/>
    <n v="10260000"/>
    <s v="UNIDAD"/>
    <s v="NO SOLICITADAS"/>
  </r>
  <r>
    <x v="0"/>
    <x v="19"/>
    <n v="10"/>
    <s v="MOBILIARIO Y ENSERES"/>
    <s v="SILLAS ERGONOMICAS PARA ESCRITORIO"/>
    <n v="56101700"/>
    <s v="Mínima cuantía"/>
    <n v="0"/>
    <n v="0"/>
    <n v="20"/>
    <n v="5400000"/>
    <s v="UNIDAD"/>
    <s v="NO SOLICITADAS"/>
  </r>
  <r>
    <x v="0"/>
    <x v="19"/>
    <n v="10"/>
    <s v="MOBILIARIO Y ENSERES"/>
    <s v="SILLAS Y MESAS EN ALUMNIO"/>
    <n v="56101700"/>
    <s v="Mínima cuantía"/>
    <n v="0"/>
    <n v="0"/>
    <n v="7"/>
    <n v="3500000"/>
    <s v="UNIDAD"/>
    <s v="NO SOLICITADAS"/>
  </r>
  <r>
    <x v="0"/>
    <x v="19"/>
    <n v="16"/>
    <s v="MOBILIARIO Y ENSERES"/>
    <s v="SILLAS RECLINABLES HIDRAULICAS PELUQURIA"/>
    <n v="53131605"/>
    <s v="Mínima cuantía"/>
    <n v="0"/>
    <n v="0"/>
    <n v="2"/>
    <n v="5073720"/>
    <s v="UNIDAD"/>
    <s v="NO SOLICITADAS"/>
  </r>
  <r>
    <x v="0"/>
    <x v="19"/>
    <n v="10"/>
    <s v="MOBILIARIO Y ENSERES"/>
    <s v="CARPA O KIOSKO  DE ALTO CALIBRE PARA TRABAJO PESADO "/>
    <n v="49121503"/>
    <s v="Selección abreviada menor cuantía"/>
    <n v="4"/>
    <n v="6"/>
    <n v="1"/>
    <n v="1500000"/>
    <s v="UNIDAD"/>
    <s v="NO SOLICITADAS"/>
  </r>
  <r>
    <x v="0"/>
    <x v="19"/>
    <n v="10"/>
    <s v="MOBILIARIO Y ENSERES"/>
    <s v="ASPIRADORA DE MANO"/>
    <n v="47121602"/>
    <s v="Selección abreviada menor cuantía"/>
    <n v="4"/>
    <n v="6"/>
    <n v="1"/>
    <n v="1872500"/>
    <s v="UNIDAD"/>
    <s v="NO SOLICITADAS"/>
  </r>
  <r>
    <x v="0"/>
    <x v="19"/>
    <n v="10"/>
    <s v="MOBILIARIO Y ENSERES"/>
    <s v="ASPIRADORA INDUSTRIAL"/>
    <n v="47121602"/>
    <s v="Selección abreviada menor cuantía"/>
    <n v="4"/>
    <n v="6"/>
    <n v="1"/>
    <n v="693000"/>
    <s v="UNIDAD"/>
    <s v="NO SOLICITADAS"/>
  </r>
  <r>
    <x v="0"/>
    <x v="20"/>
    <n v="10"/>
    <s v="EQUIPO MILITAR Y DE SEGURIDAD"/>
    <s v="BOTAS ARFF"/>
    <n v="46161700"/>
    <s v="Mínima cuantía"/>
    <n v="5"/>
    <n v="4"/>
    <n v="2"/>
    <n v="2260000"/>
    <s v="UNIDAD"/>
    <s v="NO SOLICITADAS"/>
  </r>
  <r>
    <x v="0"/>
    <x v="20"/>
    <n v="10"/>
    <s v="EQUIPO MILITAR Y DE SEGURIDAD"/>
    <s v="CASCO TIPO BOMBERO ALUMINIZADO"/>
    <n v="46161700"/>
    <s v="Mínima cuantía"/>
    <n v="5"/>
    <n v="4"/>
    <n v="2"/>
    <n v="4060000"/>
    <s v="UNIDAD"/>
    <s v="NO SOLICITADAS"/>
  </r>
  <r>
    <x v="0"/>
    <x v="20"/>
    <n v="10"/>
    <s v="EQUIPO MILITAR Y DE SEGURIDAD"/>
    <s v="GUANTE ALUMINIZADO - PAR"/>
    <n v="46161700"/>
    <s v="Mínima cuantía"/>
    <n v="5"/>
    <n v="4"/>
    <n v="2"/>
    <n v="1310000"/>
    <s v="UNIDAD"/>
    <s v="NO SOLICITADAS"/>
  </r>
  <r>
    <x v="0"/>
    <x v="20"/>
    <n v="10"/>
    <s v="EQUIPO MILITAR Y DE SEGURIDAD"/>
    <s v="GUANTES APICULTURA EN BAQUETA LARGOS Y MANGA EN DRIL"/>
    <n v="46181504"/>
    <s v="Mínima cuantía"/>
    <n v="5"/>
    <n v="4"/>
    <n v="2"/>
    <n v="120000"/>
    <s v="UNIDAD"/>
    <s v="NO SOLICITADAS"/>
  </r>
  <r>
    <x v="0"/>
    <x v="20"/>
    <n v="10"/>
    <s v="EQUIPO MILITAR Y DE SEGURIDAD"/>
    <s v="MONJA TRAJE BOMBERO"/>
    <n v="46161700"/>
    <s v="Mínima cuantía"/>
    <n v="5"/>
    <n v="4"/>
    <n v="2"/>
    <n v="230000"/>
    <s v="UNIDAD"/>
    <s v="NO SOLICITADAS"/>
  </r>
  <r>
    <x v="0"/>
    <x v="20"/>
    <n v="10"/>
    <s v="EQUIPO MILITAR Y DE SEGURIDAD"/>
    <s v="TRAJE ALUMINIZADO COMPLETO"/>
    <n v="46161700"/>
    <s v="Mínima cuantía"/>
    <n v="5"/>
    <n v="4"/>
    <n v="2"/>
    <n v="13020000"/>
    <s v="UNIDAD"/>
    <s v="NO SOLICITADAS"/>
  </r>
  <r>
    <x v="0"/>
    <x v="20"/>
    <n v="10"/>
    <s v="EQUIPO MILITAR Y DE SEGURIDAD"/>
    <s v="TRAJE PARA AVISPAS(OVERALL ENTERIZO CON CARETA, DRIL GRUESO)"/>
    <n v="46181500"/>
    <s v="Mínima cuantía"/>
    <n v="5"/>
    <n v="4"/>
    <n v="2"/>
    <n v="500000"/>
    <s v="UNIDAD"/>
    <s v="NO SOLICITADAS"/>
  </r>
  <r>
    <x v="0"/>
    <x v="21"/>
    <n v="10"/>
    <s v="COMBUSTIBLES Y LUBRICANTES"/>
    <s v=" LUBRICANTE WD 40 DE 382 ML "/>
    <n v="15121500"/>
    <n v="0"/>
    <n v="0"/>
    <n v="0"/>
    <n v="5"/>
    <n v="109500"/>
    <s v="UNIDAD"/>
    <s v="NO SOLICITADAS"/>
  </r>
  <r>
    <x v="0"/>
    <x v="21"/>
    <n v="10"/>
    <s v="COMBUSTIBLES Y LUBRICANTES"/>
    <s v="ACEITE PARA BOMBA DE BALIO X GL"/>
    <n v="27112913"/>
    <n v="0"/>
    <n v="0"/>
    <n v="0"/>
    <n v="5"/>
    <n v="500000"/>
    <s v="UNIDAD"/>
    <s v="NO SOLICITADAS"/>
  </r>
  <r>
    <x v="0"/>
    <x v="21"/>
    <n v="10"/>
    <s v="COMBUSTIBLES Y LUBRICANTES"/>
    <s v="ACEITE PARA BOMBA DE VACIO"/>
    <n v="27112913"/>
    <s v="Mínima cuantía"/>
    <n v="0"/>
    <n v="0"/>
    <n v="3"/>
    <n v="300000"/>
    <s v="GALON"/>
    <s v="NO SOLICITADAS"/>
  </r>
  <r>
    <x v="0"/>
    <x v="21"/>
    <n v="10"/>
    <s v="COMBUSTIBLES Y LUBRICANTES"/>
    <s v="LUBRICANTE PENETRANTE WD40"/>
    <n v="15121500"/>
    <n v="0"/>
    <n v="0"/>
    <n v="0"/>
    <n v="20"/>
    <n v="500000"/>
    <s v="UNIDAD"/>
    <s v="NO SOLICITADAS"/>
  </r>
  <r>
    <x v="0"/>
    <x v="21"/>
    <n v="10"/>
    <s v="COMBUSTIBLES Y LUBRICANTES"/>
    <s v="ESSOLUBE X2-10 O SAE 40"/>
    <n v="15121500"/>
    <s v="Selección abreviada menor cuantía"/>
    <n v="4"/>
    <n v="6"/>
    <n v="30"/>
    <n v="12152000"/>
    <s v="GALON"/>
    <s v="NO SOLICITADAS"/>
  </r>
  <r>
    <x v="0"/>
    <x v="21"/>
    <n v="10"/>
    <s v="COMBUSTIBLES Y LUBRICANTES"/>
    <s v="15W-40"/>
    <n v="15121500"/>
    <s v="Selección abreviada menor cuantía"/>
    <n v="4"/>
    <n v="6"/>
    <n v="50"/>
    <n v="12600000"/>
    <s v="GALON"/>
    <s v="NO SOLICITADAS"/>
  </r>
  <r>
    <x v="0"/>
    <x v="21"/>
    <n v="10"/>
    <s v="COMBUSTIBLES Y LUBRICANTES"/>
    <s v="20W-50"/>
    <n v="15121500"/>
    <s v="Selección abreviada menor cuantía"/>
    <n v="4"/>
    <n v="6"/>
    <n v="20"/>
    <n v="376000"/>
    <s v="GALON"/>
    <s v="NO SOLICITADAS"/>
  </r>
  <r>
    <x v="0"/>
    <x v="21"/>
    <n v="10"/>
    <s v="COMBUSTIBLES Y LUBRICANTES"/>
    <s v="S-460"/>
    <n v="15121500"/>
    <s v="Selección abreviada menor cuantía"/>
    <n v="4"/>
    <n v="6"/>
    <n v="30"/>
    <n v="5280000"/>
    <s v="GALON"/>
    <s v="NO SOLICITADAS"/>
  </r>
  <r>
    <x v="0"/>
    <x v="21"/>
    <n v="10"/>
    <s v="COMBUSTIBLES Y LUBRICANTES"/>
    <s v="ISO VG46 ULTRA LUBE O ALTO_x000a__x000a_SYN PAO 46"/>
    <n v="15121500"/>
    <s v="Selección abreviada menor cuantía"/>
    <n v="4"/>
    <n v="6"/>
    <n v="30"/>
    <n v="8790000"/>
    <s v="GALON"/>
    <s v="NO SOLICITADAS"/>
  </r>
  <r>
    <x v="0"/>
    <x v="21"/>
    <n v="10"/>
    <s v="COMBUSTIBLES Y LUBRICANTES"/>
    <s v="LIQUIDO REFRIGERANTE"/>
    <n v="25174004"/>
    <s v="Selección abreviada menor cuantía"/>
    <n v="4"/>
    <n v="6"/>
    <n v="30"/>
    <n v="1446000"/>
    <s v="GALON"/>
    <s v="NO SOLICITADAS"/>
  </r>
  <r>
    <x v="0"/>
    <x v="21"/>
    <n v="10"/>
    <s v="COMBUSTIBLES Y LUBRICANTES"/>
    <s v="LIQUIDO DE FRENOS"/>
    <n v="15121509"/>
    <s v="Selección abreviada menor cuantía"/>
    <n v="4"/>
    <n v="6"/>
    <n v="40"/>
    <n v="1000000"/>
    <s v="UNIDAD"/>
    <s v="NO SOLICITADAS"/>
  </r>
  <r>
    <x v="0"/>
    <x v="21"/>
    <n v="10"/>
    <s v="COMBUSTIBLES Y LUBRICANTES"/>
    <s v="ACEITE PARA TRASMISIÓN 80W-_x000a__x000a_90"/>
    <n v="15121500"/>
    <s v="Selección abreviada menor cuantía"/>
    <n v="4"/>
    <n v="6"/>
    <n v="5"/>
    <n v="320000"/>
    <s v="GALON"/>
    <s v="NO SOLICITADAS"/>
  </r>
  <r>
    <x v="0"/>
    <x v="21"/>
    <n v="10"/>
    <s v="COMBUSTIBLES Y LUBRICANTES"/>
    <s v="ACEITE ROYCO 363"/>
    <n v="15121500"/>
    <s v="Selección abreviada menor cuantía"/>
    <n v="4"/>
    <n v="6"/>
    <n v="20"/>
    <n v="2400000"/>
    <s v="GALON"/>
    <s v="NO SOLICITADAS"/>
  </r>
  <r>
    <x v="0"/>
    <x v="21"/>
    <n v="10"/>
    <s v="COMBUSTIBLES Y LUBRICANTES"/>
    <s v="LUBRI-BOND 220-AIR DRY SOLID"/>
    <n v="15121500"/>
    <s v="Selección abreviada menor cuantía"/>
    <n v="4"/>
    <n v="6"/>
    <n v="30"/>
    <n v="3150000"/>
    <s v="UNIDAD"/>
    <s v="NO SOLICITADAS"/>
  </r>
  <r>
    <x v="0"/>
    <x v="21"/>
    <n v="10"/>
    <s v="COMBUSTIBLES Y LUBRICANTES"/>
    <s v="LUBRICANTE "/>
    <n v="15121500"/>
    <s v="Selección abreviada menor cuantía"/>
    <n v="4"/>
    <n v="6"/>
    <n v="15"/>
    <n v="1920000"/>
    <s v="UNIDAD"/>
    <s v="NO SOLICITADAS"/>
  </r>
  <r>
    <x v="0"/>
    <x v="21"/>
    <n v="10"/>
    <s v="COMBUSTIBLES Y LUBRICANTES"/>
    <s v="LUBRICANTE WD-40"/>
    <n v="15121500"/>
    <s v="Selección abreviada menor cuantía"/>
    <n v="4"/>
    <n v="6"/>
    <n v="40"/>
    <n v="1600000"/>
    <s v="UNIDAD"/>
    <s v="NO SOLICITADAS"/>
  </r>
  <r>
    <x v="0"/>
    <x v="21"/>
    <n v="10"/>
    <s v="COMBUSTIBLES Y LUBRICANTES"/>
    <s v="LUBRICANTE CAJA DE CAMBIOS"/>
    <n v="15121500"/>
    <s v="Selección abreviada menor cuantía"/>
    <n v="4"/>
    <n v="6"/>
    <n v="4"/>
    <n v="320000"/>
    <s v="UNIDAD"/>
    <s v="NO SOLICITADAS"/>
  </r>
  <r>
    <x v="0"/>
    <x v="21"/>
    <n v="10"/>
    <s v="COMBUSTIBLES Y LUBRICANTES"/>
    <s v="LIQUIDO DE FRENOS DTO4"/>
    <n v="15121500"/>
    <s v="Selección abreviada menor cuantía"/>
    <n v="4"/>
    <n v="6"/>
    <n v="2"/>
    <n v="64000"/>
    <s v="UNIDAD"/>
    <s v="NO SOLICITADAS"/>
  </r>
  <r>
    <x v="0"/>
    <x v="21"/>
    <n v="10"/>
    <s v="COMBUSTIBLES Y LUBRICANTES"/>
    <s v="LIQUIDO REFRIGERANTE"/>
    <n v="25174004"/>
    <s v="Selección abreviada menor cuantía"/>
    <n v="4"/>
    <n v="6"/>
    <n v="4"/>
    <n v="260000"/>
    <s v="UNIDAD"/>
    <s v="NO SOLICITADAS"/>
  </r>
  <r>
    <x v="0"/>
    <x v="21"/>
    <n v="10"/>
    <s v="COMBUSTIBLES Y LUBRICANTES"/>
    <s v="CRC LUBRICANTES 556 EN AEROSOL SPRAY DE 16 OZ."/>
    <n v="15121500"/>
    <s v="Selección abreviada menor cuantía"/>
    <n v="4"/>
    <n v="6"/>
    <n v="30"/>
    <n v="720000"/>
    <s v="UNIDAD"/>
    <s v="NO SOLICITADAS"/>
  </r>
  <r>
    <x v="0"/>
    <x v="21"/>
    <n v="10"/>
    <s v="COMBUSTIBLES Y LUBRICANTES"/>
    <s v="CRC DIELECTRICO EN SPRAY DE 16 ONZAS"/>
    <n v="15121500"/>
    <s v="Selección abreviada menor cuantía"/>
    <n v="4"/>
    <n v="6"/>
    <n v="30"/>
    <n v="1102500"/>
    <s v="UNIDAD"/>
    <s v="NO SOLICITADAS"/>
  </r>
  <r>
    <x v="0"/>
    <x v="21"/>
    <n v="10"/>
    <s v="COMBUSTIBLES Y LUBRICANTES"/>
    <s v="LUBRICANTE Y PROCTECTOR ANTI CORROSIÓN WD40"/>
    <n v="12181601"/>
    <s v="Selección abreviada menor cuantía"/>
    <n v="4"/>
    <n v="6"/>
    <n v="20"/>
    <n v="2240000"/>
    <s v="GALON"/>
    <s v="NO SOLICITADAS"/>
  </r>
  <r>
    <x v="0"/>
    <x v="21"/>
    <n v="10"/>
    <s v="COMBUSTIBLES Y LUBRICANTES"/>
    <s v="ACEITE LUBRICANTE PARA MOTOR DIESEL"/>
    <n v="15121500"/>
    <s v="Selección abreviada menor cuantía"/>
    <n v="4"/>
    <n v="6"/>
    <n v="4"/>
    <n v="800000"/>
    <s v="UNIDAD"/>
    <s v="NO SOLICITADAS"/>
  </r>
  <r>
    <x v="0"/>
    <x v="21"/>
    <n v="10"/>
    <s v="COMBUSTIBLES Y LUBRICANTES"/>
    <s v="LUBRICANTE PENETRANTE"/>
    <n v="15121514"/>
    <s v="Selección abreviada menor cuantía"/>
    <n v="4"/>
    <n v="6"/>
    <n v="100"/>
    <n v="2000000"/>
    <s v="UNIDAD"/>
    <s v="NO SOLICITADAS"/>
  </r>
  <r>
    <x v="0"/>
    <x v="21"/>
    <n v="10"/>
    <s v="COMBUSTIBLES Y LUBRICANTES"/>
    <s v="GRAFITO LUBRICANTE"/>
    <n v="15121514"/>
    <s v="Selección abreviada menor cuantía"/>
    <n v="4"/>
    <n v="6"/>
    <n v="1"/>
    <n v="1344000"/>
    <s v="UNIDAD"/>
    <s v="NO SOLICITADAS"/>
  </r>
  <r>
    <x v="0"/>
    <x v="21"/>
    <n v="10"/>
    <s v="COMBUSTIBLES Y LUBRICANTES"/>
    <s v="AEROSOL OKS 511"/>
    <n v="15121514"/>
    <s v="Selección abreviada menor cuantía"/>
    <n v="4"/>
    <n v="6"/>
    <n v="2"/>
    <n v="600000"/>
    <s v="UNIDAD"/>
    <s v="NO SOLICITADAS"/>
  </r>
  <r>
    <x v="0"/>
    <x v="21"/>
    <n v="10"/>
    <s v="COMBUSTIBLES Y LUBRICANTES"/>
    <s v="AEROSOL OKS 511"/>
    <n v="15121514"/>
    <s v="Selección abreviada menor cuantía"/>
    <n v="4"/>
    <n v="6"/>
    <n v="4"/>
    <n v="600000"/>
    <s v="UNIDAD"/>
    <s v="NO SOLICITADAS"/>
  </r>
  <r>
    <x v="0"/>
    <x v="21"/>
    <n v="10"/>
    <s v="COMBUSTIBLES Y LUBRICANTES"/>
    <s v="MOLYKOTE 111"/>
    <n v="15121900"/>
    <s v="Selección abreviada menor cuantía"/>
    <n v="4"/>
    <n v="6"/>
    <n v="2"/>
    <n v="210000"/>
    <s v="UNIDAD"/>
    <s v="NO SOLICITADAS"/>
  </r>
  <r>
    <x v="0"/>
    <x v="21"/>
    <n v="10"/>
    <s v="COMBUSTIBLES Y LUBRICANTES"/>
    <s v="ACEITE HIDRAULICO ANTIDESGASTE DE ALTO RENDIMIENTO"/>
    <n v="15121504"/>
    <s v="Selección abreviada menor cuantía"/>
    <n v="4"/>
    <n v="6"/>
    <n v="2"/>
    <n v="6600000"/>
    <s v="UNIDAD"/>
    <s v="NO SOLICITADAS"/>
  </r>
  <r>
    <x v="0"/>
    <x v="21"/>
    <n v="10"/>
    <s v="COMBUSTIBLES Y LUBRICANTES"/>
    <s v="LIQUIDO PARA FRENOS "/>
    <n v="15121509"/>
    <s v="Selección abreviada menor cuantía"/>
    <n v="4"/>
    <n v="6"/>
    <n v="10"/>
    <n v="280000"/>
    <s v="UNIDAD"/>
    <s v="NO SOLICITADAS"/>
  </r>
  <r>
    <x v="0"/>
    <x v="21"/>
    <n v="10"/>
    <s v="COMBUSTIBLES Y LUBRICANTES"/>
    <s v="LIQUIDO REFRIGERANTE"/>
    <n v="25174004"/>
    <s v="Selección abreviada menor cuantía"/>
    <n v="4"/>
    <n v="6"/>
    <n v="5"/>
    <n v="200000"/>
    <s v="GALON"/>
    <s v="NO SOLICITADAS"/>
  </r>
  <r>
    <x v="0"/>
    <x v="21"/>
    <n v="10"/>
    <s v="COMBUSTIBLES Y LUBRICANTES"/>
    <s v="ACEITE BOMBA DE VACIO"/>
    <n v="15121500"/>
    <s v="Selección abreviada menor cuantía"/>
    <n v="4"/>
    <n v="6"/>
    <n v="2"/>
    <n v="160000"/>
    <s v="GALON"/>
    <s v="NO SOLICITADAS"/>
  </r>
  <r>
    <x v="0"/>
    <x v="21"/>
    <n v="10"/>
    <s v="COMBUSTIBLES Y LUBRICANTES"/>
    <s v="LPS 1 GREASELESS LUBRICANT"/>
    <n v="15121500"/>
    <s v="Selección abreviada menor cuantía"/>
    <n v="4"/>
    <n v="6"/>
    <n v="10"/>
    <n v="323000"/>
    <s v="UNIDAD"/>
    <s v="NO SOLICITADAS"/>
  </r>
  <r>
    <x v="0"/>
    <x v="21"/>
    <n v="10"/>
    <s v="COMBUSTIBLES Y LUBRICANTES"/>
    <s v="LPS 2 LUBRICANTE INDUSTRIAL REFORZADO"/>
    <n v="15121514"/>
    <s v="Selección abreviada menor cuantía"/>
    <n v="4"/>
    <n v="6"/>
    <n v="10"/>
    <n v="295000"/>
    <s v="UNIDAD"/>
    <s v="NO SOLICITADAS"/>
  </r>
  <r>
    <x v="0"/>
    <x v="21"/>
    <n v="10"/>
    <s v="COMBUSTIBLES Y LUBRICANTES"/>
    <s v="LPS 3 INHIBIDOR DE CORROSION HEAVY DUTY"/>
    <n v="12163600"/>
    <s v="Selección abreviada menor cuantía"/>
    <n v="4"/>
    <n v="6"/>
    <n v="10"/>
    <n v="350000"/>
    <s v="UNIDAD"/>
    <s v="NO SOLICITADAS"/>
  </r>
  <r>
    <x v="0"/>
    <x v="21"/>
    <n v="10"/>
    <s v="COMBUSTIBLES Y LUBRICANTES"/>
    <s v="LPS PENETRANTE LST"/>
    <n v="15121806"/>
    <s v="Selección abreviada menor cuantía"/>
    <n v="4"/>
    <n v="6"/>
    <n v="10"/>
    <n v="240000"/>
    <s v="UNIDAD"/>
    <s v="NO SOLICITADAS"/>
  </r>
  <r>
    <x v="0"/>
    <x v="21"/>
    <n v="10"/>
    <s v="COMBUSTIBLES Y LUBRICANTES"/>
    <s v="GRASA PARA SISTEMAS OXIGENO MIL-PRF-27617F TYPE III"/>
    <n v="15121500"/>
    <s v="Selección abreviada menor cuantía"/>
    <n v="4"/>
    <n v="6"/>
    <n v="4"/>
    <n v="1200000"/>
    <s v="UNIDAD"/>
    <s v="NO SOLICITADAS"/>
  </r>
  <r>
    <x v="0"/>
    <x v="21"/>
    <n v="10"/>
    <s v="COMBUSTIBLES Y LUBRICANTES"/>
    <s v="ACEITE MOTOR  15W40"/>
    <n v="15121501"/>
    <s v="Selección abreviada menor cuantía"/>
    <n v="4"/>
    <n v="6"/>
    <n v="15"/>
    <n v="750000"/>
    <s v="GALON"/>
    <s v="NO SOLICITADAS"/>
  </r>
  <r>
    <x v="0"/>
    <x v="21"/>
    <n v="10"/>
    <s v="COMBUSTIBLES Y LUBRICANTES"/>
    <s v="ACEITE WD-40 "/>
    <n v="15121500"/>
    <s v="Selección abreviada menor cuantía"/>
    <n v="4"/>
    <n v="6"/>
    <n v="8"/>
    <n v="896000"/>
    <s v="UNIDAD"/>
    <s v="NO SOLICITADAS"/>
  </r>
  <r>
    <x v="0"/>
    <x v="21"/>
    <n v="10"/>
    <s v="COMBUSTIBLES Y LUBRICANTES"/>
    <s v="REFRIGERANTE RADIADOR (GALONES)"/>
    <n v="25174004"/>
    <s v="Selección abreviada menor cuantía"/>
    <n v="4"/>
    <n v="6"/>
    <n v="20"/>
    <n v="624740"/>
    <s v="GALON"/>
    <s v="NO SOLICITADAS"/>
  </r>
  <r>
    <x v="0"/>
    <x v="21"/>
    <n v="10"/>
    <s v="COMBUSTIBLES Y LUBRICANTES"/>
    <s v="ACEITE PARA COMPRESORES KAESER"/>
    <n v="15121500"/>
    <s v="Selección abreviada menor cuantía"/>
    <n v="4"/>
    <n v="6"/>
    <n v="6"/>
    <n v="11245500"/>
    <s v="UNIDAD"/>
    <s v="NO SOLICITADAS"/>
  </r>
  <r>
    <x v="0"/>
    <x v="21"/>
    <n v="10"/>
    <s v="COMBUSTIBLES Y LUBRICANTES"/>
    <s v="ACEITE PARA COMPRESORES"/>
    <n v="15121500"/>
    <s v="Selección abreviada menor cuantía"/>
    <n v="4"/>
    <n v="6"/>
    <n v="25"/>
    <n v="4529425"/>
    <s v="UNIDAD"/>
    <s v="NO SOLICITADAS"/>
  </r>
  <r>
    <x v="0"/>
    <x v="21"/>
    <n v="10"/>
    <s v="COMBUSTIBLES Y LUBRICANTES"/>
    <s v="PATRON MILITAR, ACEITE PARA ANALISIS DE DESGASTE DE METAL EN TURBINA (MILITAR WEAR METAL ESTANDAR D12-10 OIL ESTÁNDAR)"/>
    <n v="15121500"/>
    <s v="Selección abreviada menor cuantía"/>
    <n v="4"/>
    <n v="6"/>
    <n v="2"/>
    <n v="1737400"/>
    <s v="UNIDAD"/>
    <s v="NO SOLICITADAS"/>
  </r>
  <r>
    <x v="0"/>
    <x v="21"/>
    <n v="10"/>
    <s v="COMBUSTIBLES Y LUBRICANTES"/>
    <s v="PATRON MILITAR, ACEITE PARA ANALISIS DE DESGASTE DE METAL EN TURBINA (MILITAR WEAR METAL ESTANDAR D19-0 OIL ESTÁNDAR)"/>
    <n v="15121500"/>
    <s v="Selección abreviada menor cuantía"/>
    <n v="4"/>
    <n v="6"/>
    <n v="2"/>
    <n v="1737400"/>
    <s v="UNIDAD"/>
    <s v="NO SOLICITADAS"/>
  </r>
  <r>
    <x v="0"/>
    <x v="22"/>
    <n v="10"/>
    <s v="DOTACIONES"/>
    <s v=" BATAS EN TELA PARA PACIENTES "/>
    <n v="42131504"/>
    <s v="Mínima cuantía"/>
    <n v="0"/>
    <n v="0"/>
    <n v="50"/>
    <n v="1300000"/>
    <s v="UNIDAD"/>
    <s v="NO SOLICITADAS"/>
  </r>
  <r>
    <x v="0"/>
    <x v="22"/>
    <n v="10"/>
    <s v="DOTACIONES"/>
    <s v="ALMOHADAS PARA CAMA HOSPITALARIA CON PROTECTOR ANTIFLUIDO "/>
    <n v="52121505"/>
    <s v="Mínima cuantía"/>
    <n v="0"/>
    <n v="0"/>
    <n v="20"/>
    <n v="800000"/>
    <s v="UNIDAD"/>
    <s v="NO SOLICITADAS"/>
  </r>
  <r>
    <x v="0"/>
    <x v="22"/>
    <n v="10"/>
    <s v="DOTACIONES"/>
    <s v="CINTURON REFLECTIVO DIFERENTES COLORES"/>
    <n v="25172104"/>
    <n v="0"/>
    <n v="0"/>
    <n v="0"/>
    <n v="80"/>
    <n v="2000000"/>
    <s v="UNIDAD"/>
    <s v="NO SOLICITADAS"/>
  </r>
  <r>
    <x v="0"/>
    <x v="22"/>
    <n v="10"/>
    <s v="DOTACIONES"/>
    <s v="GUANTES MECHANIX M-PACT 2 X PAR"/>
    <n v="46181504"/>
    <n v="0"/>
    <n v="0"/>
    <n v="0"/>
    <n v="10"/>
    <n v="1020000"/>
    <s v="UNIDAD"/>
    <s v="NO SOLICITADAS"/>
  </r>
  <r>
    <x v="0"/>
    <x v="22"/>
    <n v="10"/>
    <s v="DOTACIONES"/>
    <s v="JUEGOS DE TENDIDO DE CAMA HOSPITALARIA"/>
    <n v="42191800"/>
    <s v="Mínima cuantía"/>
    <n v="0"/>
    <n v="0"/>
    <n v="60"/>
    <n v="6000000"/>
    <s v="UNIDAD"/>
    <s v="NO SOLICITADAS"/>
  </r>
  <r>
    <x v="0"/>
    <x v="22"/>
    <n v="10"/>
    <s v="DOTACIONES"/>
    <s v="SABANAS HOSPITALARIAS TIPO CAMILLA EN TELA ANTIFLUIDO "/>
    <n v="42191800"/>
    <s v="Mínima cuantía"/>
    <n v="0"/>
    <n v="0"/>
    <n v="40"/>
    <n v="1600000"/>
    <s v="UNIDAD"/>
    <s v="NO SOLICITADAS"/>
  </r>
  <r>
    <x v="0"/>
    <x v="22"/>
    <n v="10"/>
    <s v="DOTACIONES"/>
    <s v="TOALLAS PARA CUERPO PARA PACIENTES HOSPITALIZADOS "/>
    <n v="52121701"/>
    <s v="Mínima cuantía"/>
    <n v="0"/>
    <n v="0"/>
    <n v="50"/>
    <n v="1550000"/>
    <s v="UNIDAD"/>
    <s v="NO SOLICITADAS"/>
  </r>
  <r>
    <x v="0"/>
    <x v="22"/>
    <n v="10"/>
    <s v="DOTACIONES"/>
    <s v="BUTYL GLOVES"/>
    <n v="46181504"/>
    <s v="Selección abreviada menor cuantía"/>
    <n v="4"/>
    <n v="6"/>
    <n v="6"/>
    <n v="51975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PROFESSIONAL RESPIRATOR ASEMBLY"/>
    <n v="46182002"/>
    <s v="Selección abreviada menor cuantía"/>
    <n v="4"/>
    <n v="6"/>
    <n v="3"/>
    <n v="678720"/>
    <s v="UNIDAD"/>
    <s v="NO SOLICITADAS"/>
  </r>
  <r>
    <x v="0"/>
    <x v="22"/>
    <n v="10"/>
    <s v="DOTACIONES"/>
    <s v="TRAJES TYVEK LAKELAND MICROMAX"/>
    <n v="46181528"/>
    <s v="Selección abreviada menor cuantía"/>
    <n v="4"/>
    <n v="6"/>
    <n v="10"/>
    <n v="100450"/>
    <s v="UNIDAD"/>
    <s v="NO SOLICITADAS"/>
  </r>
  <r>
    <x v="0"/>
    <x v="22"/>
    <n v="10"/>
    <s v="DOTACIONES"/>
    <s v="TRAJES TYVEK LAKELAND MICROMAX "/>
    <n v="46181528"/>
    <s v="Selección abreviada menor cuantía"/>
    <n v="4"/>
    <n v="6"/>
    <n v="10"/>
    <n v="100450"/>
    <s v="UNIDAD"/>
    <s v="NO SOLICITADAS"/>
  </r>
  <r>
    <x v="0"/>
    <x v="23"/>
    <n v="10"/>
    <s v="ELEMENTOS DE ALOJAMIENTO Y CAMPAÑA"/>
    <s v="ALMOHADAS"/>
    <n v="52121505"/>
    <n v="0"/>
    <n v="0"/>
    <n v="0"/>
    <n v="12"/>
    <n v="600000"/>
    <s v="UNIDAD"/>
    <s v="NO SOLICITADAS"/>
  </r>
  <r>
    <x v="0"/>
    <x v="23"/>
    <n v="10"/>
    <s v="ELEMENTOS DE ALOJAMIENTO Y CAMPAÑA"/>
    <s v="COLCHONES"/>
    <n v="56101508"/>
    <n v="0"/>
    <n v="0"/>
    <n v="0"/>
    <n v="12"/>
    <n v="5004000"/>
    <s v="UNIDAD"/>
    <s v="NO SOLICITADAS"/>
  </r>
  <r>
    <x v="0"/>
    <x v="24"/>
    <n v="10"/>
    <s v="INSECTICIDAS, FUNGICIDAS Y OTROS INSUMOS AGRICOLAS"/>
    <s v="INSECTICIDA 1"/>
    <n v="10191500"/>
    <s v="Seléccion abreviada - acuerdo marco"/>
    <n v="0"/>
    <n v="0"/>
    <n v="60"/>
    <n v="900000"/>
    <s v="CENTIMETRO CUBICO"/>
    <s v="NO SOLICITADAS"/>
  </r>
  <r>
    <x v="0"/>
    <x v="24"/>
    <n v="16"/>
    <s v="INSECTICIDAS, FUNGICIDAS Y OTROS INSUMOS AGRICOLAS"/>
    <s v=" INSECTICIDA LIQUIDO COMPONENTE ACTIVO CLORPIRIFOS CONCENTRACION 480 GR/LITRO"/>
    <n v="10171700"/>
    <n v="0"/>
    <n v="0"/>
    <n v="0"/>
    <n v="8"/>
    <n v="320000"/>
    <s v="LITRO"/>
    <s v="NO SOLICITADAS"/>
  </r>
  <r>
    <x v="0"/>
    <x v="24"/>
    <n v="16"/>
    <s v="INSECTICIDAS, FUNGICIDAS Y OTROS INSUMOS AGRICOLAS"/>
    <s v="HERBICIDA CONCENTRADO SOLUBLE SAL ISOPROPILAMINA (CANECA 200 L)"/>
    <n v="10171700"/>
    <n v="0"/>
    <n v="0"/>
    <n v="0"/>
    <n v="80"/>
    <n v="8000000"/>
    <s v="LITRO"/>
    <s v="NO SOLICITADAS"/>
  </r>
  <r>
    <x v="0"/>
    <x v="24"/>
    <n v="16"/>
    <s v="INSECTICIDAS, FUNGICIDAS Y OTROS INSUMOS AGRICOLAS"/>
    <s v="INSECTICIDA LIQUIDO COMPONENTE ACTIVO SYFLUTHRIN CONCENTRACION 50 GR/LITRO"/>
    <n v="10171700"/>
    <n v="0"/>
    <n v="0"/>
    <n v="0"/>
    <n v="9"/>
    <n v="1665000"/>
    <s v="LITRO"/>
    <s v="NO SOLICITADAS"/>
  </r>
  <r>
    <x v="0"/>
    <x v="25"/>
    <n v="10"/>
    <s v="LLANTAS Y ACCESORIOS"/>
    <s v="100/90/18  TRASERA"/>
    <n v="25172503"/>
    <n v="0"/>
    <n v="0"/>
    <n v="0"/>
    <n v="1"/>
    <n v="119000"/>
    <s v="UNIDAD"/>
    <s v="NO SOLICITADAS"/>
  </r>
  <r>
    <x v="0"/>
    <x v="25"/>
    <n v="10"/>
    <s v="LLANTAS Y ACCESORIOS"/>
    <s v="110/80/18M/C 58P DELANTERA"/>
    <n v="25172503"/>
    <n v="0"/>
    <n v="0"/>
    <n v="0"/>
    <n v="4"/>
    <n v="492000"/>
    <s v="UNIDAD"/>
    <s v="NO SOLICITADAS"/>
  </r>
  <r>
    <x v="0"/>
    <x v="25"/>
    <n v="10"/>
    <s v="LLANTAS Y ACCESORIOS"/>
    <s v="110/80/18M/C 58P TRASERA"/>
    <n v="25172503"/>
    <n v="0"/>
    <n v="0"/>
    <n v="0"/>
    <n v="4"/>
    <n v="708000"/>
    <s v="UNIDAD"/>
    <s v="NO SOLICITADAS"/>
  </r>
  <r>
    <x v="0"/>
    <x v="25"/>
    <n v="10"/>
    <s v="LLANTAS Y ACCESORIOS"/>
    <s v="120/70/12 DELANTERA"/>
    <n v="25172503"/>
    <n v="0"/>
    <n v="0"/>
    <n v="0"/>
    <n v="3"/>
    <n v="393000"/>
    <s v="UNIDAD"/>
    <s v="NO SOLICITADAS"/>
  </r>
  <r>
    <x v="0"/>
    <x v="25"/>
    <n v="10"/>
    <s v="LLANTAS Y ACCESORIOS"/>
    <s v="120/70/12 TRASERA"/>
    <n v="25172503"/>
    <n v="0"/>
    <n v="0"/>
    <n v="0"/>
    <n v="3"/>
    <n v="393000"/>
    <s v="UNIDAD"/>
    <s v="NO SOLICITADAS"/>
  </r>
  <r>
    <x v="0"/>
    <x v="25"/>
    <n v="10"/>
    <s v="LLANTAS Y ACCESORIOS"/>
    <s v="120/80/18 M/C 62S TRASERA"/>
    <n v="25172503"/>
    <n v="0"/>
    <n v="0"/>
    <n v="0"/>
    <n v="6"/>
    <n v="1140000"/>
    <s v="UNIDAD"/>
    <s v="NO SOLICITADAS"/>
  </r>
  <r>
    <x v="0"/>
    <x v="25"/>
    <n v="10"/>
    <s v="LLANTAS Y ACCESORIOS"/>
    <s v="235/75R17.5 DIRECCIONAL"/>
    <n v="25172503"/>
    <n v="0"/>
    <n v="0"/>
    <n v="0"/>
    <n v="2"/>
    <n v="1750000"/>
    <s v="UNIDAD"/>
    <s v="NO SOLICITADAS"/>
  </r>
  <r>
    <x v="0"/>
    <x v="25"/>
    <n v="10"/>
    <s v="LLANTAS Y ACCESORIOS"/>
    <s v="235/75R17.5 TRACCION"/>
    <n v="25172503"/>
    <n v="0"/>
    <n v="0"/>
    <n v="0"/>
    <n v="4"/>
    <n v="1896000"/>
    <s v="UNIDAD"/>
    <s v="NO SOLICITADAS"/>
  </r>
  <r>
    <x v="0"/>
    <x v="25"/>
    <n v="10"/>
    <s v="LLANTAS Y ACCESORIOS"/>
    <s v="245/75R17 MULTIPROPOSITO"/>
    <n v="25172503"/>
    <n v="0"/>
    <n v="0"/>
    <n v="0"/>
    <n v="12"/>
    <n v="7104000"/>
    <s v="UNIDAD"/>
    <s v="NO SOLICITADAS"/>
  </r>
  <r>
    <x v="0"/>
    <x v="25"/>
    <n v="10"/>
    <s v="LLANTAS Y ACCESORIOS"/>
    <s v="295/80R22.5 DELANTERA"/>
    <n v="25172503"/>
    <n v="0"/>
    <n v="0"/>
    <n v="0"/>
    <n v="2"/>
    <n v="2570000"/>
    <s v="UNIDAD"/>
    <s v="NO SOLICITADAS"/>
  </r>
  <r>
    <x v="0"/>
    <x v="25"/>
    <n v="10"/>
    <s v="LLANTAS Y ACCESORIOS"/>
    <s v="295/80R22.5 TRACCION"/>
    <n v="25172503"/>
    <n v="0"/>
    <n v="0"/>
    <n v="0"/>
    <n v="8"/>
    <n v="10528000"/>
    <s v="UNIDAD"/>
    <s v="NO SOLICITADAS"/>
  </r>
  <r>
    <x v="0"/>
    <x v="25"/>
    <n v="10"/>
    <s v="LLANTAS Y ACCESORIOS"/>
    <s v="70/100 / 21  DELANTERA"/>
    <n v="25172503"/>
    <n v="0"/>
    <n v="0"/>
    <n v="0"/>
    <n v="1"/>
    <n v="123000"/>
    <s v="UNIDAD"/>
    <s v="NO SOLICITADAS"/>
  </r>
  <r>
    <x v="0"/>
    <x v="25"/>
    <n v="10"/>
    <s v="LLANTAS Y ACCESORIOS"/>
    <s v="80/90/21 DELANTERA"/>
    <n v="25172503"/>
    <n v="0"/>
    <n v="0"/>
    <n v="0"/>
    <n v="2"/>
    <n v="246000"/>
    <s v="UNIDAD"/>
    <s v="NO SOLICITADAS"/>
  </r>
  <r>
    <x v="0"/>
    <x v="25"/>
    <n v="10"/>
    <s v="LLANTAS Y ACCESORIOS"/>
    <s v="90/9021DELANTERA"/>
    <n v="25172503"/>
    <n v="0"/>
    <n v="0"/>
    <n v="0"/>
    <n v="1"/>
    <n v="170000"/>
    <s v="UNIDAD"/>
    <s v="NO SOLICITADAS"/>
  </r>
  <r>
    <x v="0"/>
    <x v="25"/>
    <n v="10"/>
    <s v="LLANTAS Y ACCESORIOS"/>
    <s v="LLANTA 245/75R17 MULTIPROPOSITO"/>
    <n v="25172503"/>
    <n v="0"/>
    <n v="0"/>
    <n v="0"/>
    <n v="4"/>
    <n v="2368000"/>
    <s v="UNIDAD"/>
    <s v="NO SOLICITADAS"/>
  </r>
  <r>
    <x v="0"/>
    <x v="25"/>
    <n v="10"/>
    <s v="LLANTAS Y ACCESORIOS"/>
    <s v="LLANTA R 22"/>
    <n v="25171900"/>
    <s v="Selección abreviada menor cuantía"/>
    <n v="4"/>
    <n v="6"/>
    <n v="5"/>
    <n v="7500000"/>
    <s v="UNIDAD"/>
    <s v="NO SOLICITADAS"/>
  </r>
  <r>
    <x v="0"/>
    <x v="25"/>
    <n v="10"/>
    <s v="LLANTAS Y ACCESORIOS"/>
    <s v="LLANTA, NEUMATICO Y PROTECTOR"/>
    <n v="25172502"/>
    <s v="Selección abreviada menor cuantía"/>
    <n v="4"/>
    <n v="6"/>
    <n v="5"/>
    <n v="1841060"/>
    <s v="UNIDAD"/>
    <s v="NO SOLICITADAS"/>
  </r>
  <r>
    <x v="0"/>
    <x v="25"/>
    <n v="10"/>
    <s v="LLANTAS Y ACCESORIOS"/>
    <s v="LLANTA, NEUMATICO Y PROTECTOR"/>
    <n v="25172502"/>
    <s v="Selección abreviada menor cuantía"/>
    <n v="4"/>
    <n v="6"/>
    <n v="5"/>
    <n v="987885"/>
    <s v="UNIDAD"/>
    <s v="NO SOLICITADAS"/>
  </r>
  <r>
    <x v="0"/>
    <x v="25"/>
    <n v="10"/>
    <s v="LLANTAS Y ACCESORIOS"/>
    <s v="LLANTA, NEUMATICO Y PROTECTOR"/>
    <n v="25172502"/>
    <s v="Selección abreviada menor cuantía"/>
    <n v="4"/>
    <n v="6"/>
    <n v="6"/>
    <n v="646614"/>
    <s v="UNIDAD"/>
    <s v="NO SOLICITADAS"/>
  </r>
  <r>
    <x v="0"/>
    <x v="25"/>
    <n v="10"/>
    <s v="LLANTAS Y ACCESORIOS"/>
    <s v="LLANTA, NEUMATICO Y PROTECTOR"/>
    <n v="25172502"/>
    <s v="Selección abreviada menor cuantía"/>
    <n v="4"/>
    <n v="6"/>
    <n v="6"/>
    <n v="2622900"/>
    <s v="UNIDAD"/>
    <s v="NO SOLICITADAS"/>
  </r>
  <r>
    <x v="0"/>
    <x v="25"/>
    <n v="10"/>
    <s v="LLANTAS Y ACCESORIOS"/>
    <s v="LLANTA, NEUMATICO Y PROTECTOR"/>
    <n v="25172502"/>
    <s v="Selección abreviada menor cuantía"/>
    <n v="4"/>
    <n v="6"/>
    <n v="4"/>
    <n v="2800000"/>
    <s v="UNIDAD"/>
    <s v="NO SOLICITADAS"/>
  </r>
  <r>
    <x v="0"/>
    <x v="25"/>
    <n v="10"/>
    <s v="LLANTAS Y ACCESORIOS"/>
    <s v="LLANTA, NEUMATICO Y PROTECTOR"/>
    <n v="25172502"/>
    <s v="Selección abreviada menor cuantía"/>
    <n v="4"/>
    <n v="6"/>
    <n v="2"/>
    <n v="1639386"/>
    <s v="UNIDAD"/>
    <s v="NO SOLICITADAS"/>
  </r>
  <r>
    <x v="0"/>
    <x v="25"/>
    <n v="10"/>
    <s v="LLANTAS Y ACCESORIOS"/>
    <s v="LLANTA, NEUMATICO Y PROTECTOR"/>
    <n v="25172502"/>
    <s v="Selección abreviada menor cuantía"/>
    <n v="4"/>
    <n v="6"/>
    <n v="4"/>
    <n v="1047200"/>
    <s v="UNIDAD"/>
    <s v="NO SOLICITADAS"/>
  </r>
  <r>
    <x v="0"/>
    <x v="25"/>
    <n v="10"/>
    <s v="LLANTAS Y ACCESORIOS"/>
    <s v="LLANTA, NEUMATICO Y PROTECTOR"/>
    <n v="25172502"/>
    <s v="Selección abreviada menor cuantía"/>
    <n v="4"/>
    <n v="6"/>
    <n v="2"/>
    <n v="1428000"/>
    <s v="UNIDAD"/>
    <s v="NO SOLICITADAS"/>
  </r>
  <r>
    <x v="0"/>
    <x v="25"/>
    <n v="10"/>
    <s v="LLANTAS Y ACCESORIOS"/>
    <s v="LLANTA, NEUMATICO Y PROTECTOR"/>
    <n v="25172502"/>
    <s v="Selección abreviada menor cuantía"/>
    <n v="4"/>
    <n v="6"/>
    <n v="4"/>
    <n v="1939848"/>
    <s v="UNIDAD"/>
    <s v="NO SOLICITADAS"/>
  </r>
  <r>
    <x v="0"/>
    <x v="25"/>
    <n v="10"/>
    <s v="LLANTAS Y ACCESORIOS"/>
    <s v="LLANTA, NEUMATICO Y PROTECTOR"/>
    <n v="25172502"/>
    <s v="Selección abreviada menor cuantía"/>
    <n v="4"/>
    <n v="6"/>
    <n v="4"/>
    <n v="1286044"/>
    <s v="UNIDAD"/>
    <s v="NO SOLICITADAS"/>
  </r>
  <r>
    <x v="0"/>
    <x v="25"/>
    <n v="10"/>
    <s v="LLANTAS Y ACCESORIOS"/>
    <s v="LLANTAS GIRATORIA TIPO PESADO 2&quot;"/>
    <n v="25172503"/>
    <s v="Selección abreviada menor cuantía"/>
    <n v="4"/>
    <n v="6"/>
    <n v="30"/>
    <n v="450000"/>
    <s v="UNIDAD"/>
    <s v="NO SOLICITADAS"/>
  </r>
  <r>
    <x v="0"/>
    <x v="25"/>
    <n v="10"/>
    <s v="LLANTAS Y ACCESORIOS"/>
    <s v="LLANTAS GIRATORIA TIPO PESADO 3&quot;"/>
    <n v="25172503"/>
    <s v="Selección abreviada menor cuantía"/>
    <n v="4"/>
    <n v="6"/>
    <n v="30"/>
    <n v="600000"/>
    <s v="UNIDAD"/>
    <s v="NO SOLICITADAS"/>
  </r>
  <r>
    <x v="0"/>
    <x v="25"/>
    <n v="10"/>
    <s v="LLANTAS Y ACCESORIOS"/>
    <s v="LLANTAS GIRATORIA TIPO PESADO 4&quot;"/>
    <n v="25172503"/>
    <s v="Selección abreviada menor cuantía"/>
    <n v="4"/>
    <n v="6"/>
    <n v="20"/>
    <n v="800000"/>
    <s v="UNIDAD"/>
    <s v="NO SOLICITADAS"/>
  </r>
  <r>
    <x v="0"/>
    <x v="26"/>
    <n v="10"/>
    <s v="MATERIALES DE CONSTRUCCION"/>
    <s v="CINTA ENMASCARAR ROLLO ANCHA"/>
    <n v="31201503"/>
    <n v="0"/>
    <n v="0"/>
    <n v="0"/>
    <n v="80"/>
    <n v="480000"/>
    <s v="UNIDAD"/>
    <s v="NO SOLICITADAS"/>
  </r>
  <r>
    <x v="0"/>
    <x v="26"/>
    <n v="10"/>
    <s v="MATERIALES DE CONSTRUCCION"/>
    <s v="RUEDA ESMERIL GRAMOS 36 8 X 1 &quot;"/>
    <n v="11101502"/>
    <s v="Selección abreviada subasta inversa"/>
    <n v="0"/>
    <n v="0"/>
    <n v="2"/>
    <n v="59400"/>
    <s v="UNIDAD"/>
    <s v="NO SOLICITADAS"/>
  </r>
  <r>
    <x v="0"/>
    <x v="26"/>
    <n v="10"/>
    <s v="MATERIALES DE CONSTRUCCION"/>
    <s v="RUEDA ESMERIL GRAMOS 60 8 X 1 &quot;"/>
    <n v="11101502"/>
    <s v="Selección abreviada subasta inversa"/>
    <n v="0"/>
    <n v="0"/>
    <n v="2"/>
    <n v="66000"/>
    <s v="UNIDAD"/>
    <s v="NO SOLICITADAS"/>
  </r>
  <r>
    <x v="0"/>
    <x v="26"/>
    <n v="10"/>
    <s v="MATERIALES DE CONSTRUCCION"/>
    <s v="BREAKERMATIC 220 V"/>
    <n v="39121634"/>
    <s v="Mínima cuantía"/>
    <n v="0"/>
    <n v="0"/>
    <n v="5"/>
    <n v="500000"/>
    <s v="UNIDAD"/>
    <s v="NO SOLICITADAS"/>
  </r>
  <r>
    <x v="0"/>
    <x v="26"/>
    <n v="10"/>
    <s v="MATERIALES DE CONSTRUCCION"/>
    <s v="CABLE  PLANO PARA TELEFONÍA * ROLLO 305 METROS 30 AWG 4 HILOS"/>
    <n v="26121524"/>
    <s v="Selección abreviada subasta inversa"/>
    <n v="0"/>
    <n v="0"/>
    <n v="1"/>
    <n v="185000"/>
    <s v="UNIDAD"/>
    <s v="NO SOLICITADAS"/>
  </r>
  <r>
    <x v="0"/>
    <x v="26"/>
    <n v="10"/>
    <s v="MATERIALES DE CONSTRUCCION"/>
    <s v="CABLE ENCAUCHETADO 3 X 12 X 100 MTS"/>
    <n v="26121524"/>
    <s v="Selección abreviada subasta inversa"/>
    <n v="0"/>
    <n v="0"/>
    <n v="1"/>
    <n v="800000"/>
    <s v="UNIDAD"/>
    <s v="NO SOLICITADAS"/>
  </r>
  <r>
    <x v="0"/>
    <x v="26"/>
    <n v="10"/>
    <s v="MATERIALES DE CONSTRUCCION"/>
    <s v="CABLE ENCAUCHETADO 3 X 14 X 100 MTS"/>
    <n v="26121524"/>
    <s v="Selección abreviada subasta inversa"/>
    <n v="0"/>
    <n v="0"/>
    <n v="1"/>
    <n v="800000"/>
    <s v="UNIDAD"/>
    <s v="NO SOLICITADAS"/>
  </r>
  <r>
    <x v="0"/>
    <x v="26"/>
    <n v="10"/>
    <s v="MATERIALES DE CONSTRUCCION"/>
    <s v="CABLE ENCAUCHETADO 4 X 14 X 100 MTS"/>
    <n v="26121524"/>
    <s v="Selección abreviada subasta inversa"/>
    <n v="0"/>
    <n v="0"/>
    <n v="1"/>
    <n v="800000"/>
    <s v="UNIDAD"/>
    <s v="NO SOLICITADAS"/>
  </r>
  <r>
    <x v="0"/>
    <x v="26"/>
    <n v="10"/>
    <s v="MATERIALES DE CONSTRUCCION"/>
    <s v="CABLE TELEFÓNICO DWP CUDU DE 2X18 AWG 2 PE NEGRO DE ROLLO DE 200 MTS "/>
    <n v="43201552"/>
    <s v="Selección abreviada subasta inversa"/>
    <n v="0"/>
    <n v="0"/>
    <n v="5"/>
    <n v="971250"/>
    <s v="UNIDAD"/>
    <s v="NO SOLICITADAS"/>
  </r>
  <r>
    <x v="0"/>
    <x v="26"/>
    <n v="10"/>
    <s v="MATERIALES DE CONSTRUCCION"/>
    <s v="CABLE TELEFÓNICO JWP CU 2X22 AWG PVC ROLLO DE 200 MTS "/>
    <n v="43201552"/>
    <s v="Selección abreviada subasta inversa"/>
    <n v="0"/>
    <n v="0"/>
    <n v="4"/>
    <n v="609000"/>
    <s v="UNIDAD"/>
    <s v="NO SOLICITADAS"/>
  </r>
  <r>
    <x v="0"/>
    <x v="26"/>
    <n v="10"/>
    <s v="MATERIALES DE CONSTRUCCION"/>
    <s v="CABLE UTP CATEGORÍA 6AF PARA INTERIORES CAJAS DE 305 MTS "/>
    <n v="43201552"/>
    <s v="Selección abreviada subasta inversa"/>
    <n v="0"/>
    <n v="0"/>
    <n v="2"/>
    <n v="441000"/>
    <s v="UNIDAD"/>
    <s v="NO SOLICITADAS"/>
  </r>
  <r>
    <x v="0"/>
    <x v="26"/>
    <n v="10"/>
    <s v="MATERIALES DE CONSTRUCCION"/>
    <s v="CHAZO METALICO DE 3/8 X 2&quot;"/>
    <n v="31162103"/>
    <s v="Mínima cuantía"/>
    <n v="0"/>
    <n v="0"/>
    <n v="100"/>
    <n v="100000"/>
    <s v="UNIDAD"/>
    <s v="NO SOLICITADAS"/>
  </r>
  <r>
    <x v="0"/>
    <x v="26"/>
    <n v="10"/>
    <s v="MATERIALES DE CONSTRUCCION"/>
    <s v="CHAZO METALICO DE 3/8 X 2&quot;"/>
    <n v="31162103"/>
    <s v="Selección abreviada subasta inversa"/>
    <n v="0"/>
    <n v="0"/>
    <n v="100"/>
    <n v="100000"/>
    <s v="UNIDAD"/>
    <s v="NO SOLICITADAS"/>
  </r>
  <r>
    <x v="0"/>
    <x v="26"/>
    <n v="10"/>
    <s v="MATERIALES DE CONSTRUCCION"/>
    <s v="CHAZO TIPO PUNTILLA DE 1/4 X 1 1/2&quot;"/>
    <n v="31162103"/>
    <s v="Mínima cuantía"/>
    <n v="0"/>
    <n v="0"/>
    <n v="200"/>
    <n v="100000"/>
    <s v="UNIDAD"/>
    <s v="NO SOLICITADAS"/>
  </r>
  <r>
    <x v="0"/>
    <x v="26"/>
    <n v="10"/>
    <s v="MATERIALES DE CONSTRUCCION"/>
    <s v="CHAZO TIPO PUNTILLA DE 1/4 X 1 1/2&quot;"/>
    <n v="31162103"/>
    <s v="Selección abreviada subasta inversa"/>
    <n v="0"/>
    <n v="0"/>
    <n v="200"/>
    <n v="100000"/>
    <s v="UNIDAD"/>
    <s v="NO SOLICITADAS"/>
  </r>
  <r>
    <x v="0"/>
    <x v="26"/>
    <n v="10"/>
    <s v="MATERIALES DE CONSTRUCCION"/>
    <s v="CINTA ADHESIVA ENMASCARAR 1/2&quot;"/>
    <n v="31201503"/>
    <s v="Selección abreviada subasta inversa"/>
    <n v="0"/>
    <n v="0"/>
    <n v="20"/>
    <n v="120000"/>
    <s v="UNIDAD"/>
    <s v="NO SOLICITADAS"/>
  </r>
  <r>
    <x v="0"/>
    <x v="26"/>
    <n v="10"/>
    <s v="MATERIALES DE CONSTRUCCION"/>
    <s v="CINTA DE ENMASCARAR ADHESIVA DE  2” PULGADAS 3M "/>
    <n v="31201503"/>
    <s v="Selección abreviada subasta inversa"/>
    <n v="0"/>
    <n v="0"/>
    <n v="10"/>
    <n v="68250"/>
    <s v="UNIDAD"/>
    <s v="NO SOLICITADAS"/>
  </r>
  <r>
    <x v="0"/>
    <x v="26"/>
    <n v="10"/>
    <s v="MATERIALES DE CONSTRUCCION"/>
    <s v="CINTA DE ENMASCARAR ADHESIVA DE 1”  PULGADAS 3M "/>
    <n v="31201503"/>
    <s v="Selección abreviada subasta inversa"/>
    <n v="0"/>
    <n v="0"/>
    <n v="10"/>
    <n v="68250"/>
    <s v="UNIDAD"/>
    <s v="NO SOLICITADAS"/>
  </r>
  <r>
    <x v="0"/>
    <x v="26"/>
    <n v="10"/>
    <s v="MATERIALES DE CONSTRUCCION"/>
    <s v="CINTA DE VINILO X ROLLO"/>
    <n v="31201503"/>
    <s v="Selección abreviada subasta inversa"/>
    <n v="0"/>
    <n v="0"/>
    <n v="50"/>
    <n v="750000"/>
    <s v="UNIDAD"/>
    <s v="NO SOLICITADAS"/>
  </r>
  <r>
    <x v="0"/>
    <x v="26"/>
    <n v="10"/>
    <s v="MATERIALES DE CONSTRUCCION"/>
    <s v="CINTA NEGRA X ROLLO "/>
    <n v="31201502"/>
    <s v="Selección abreviada subasta inversa"/>
    <n v="0"/>
    <n v="0"/>
    <n v="40"/>
    <n v="200000"/>
    <s v="UNIDAD"/>
    <s v="NO SOLICITADAS"/>
  </r>
  <r>
    <x v="0"/>
    <x v="26"/>
    <n v="10"/>
    <s v="MATERIALES DE CONSTRUCCION"/>
    <s v="CLAVIJA MIRADA CHINA 30 AMP "/>
    <n v="32141108"/>
    <s v="Selección abreviada subasta inversa"/>
    <n v="0"/>
    <n v="0"/>
    <n v="50"/>
    <n v="500000"/>
    <s v="UNIDAD"/>
    <s v="NO SOLICITADAS"/>
  </r>
  <r>
    <x v="0"/>
    <x v="26"/>
    <n v="10"/>
    <s v="MATERIALES DE CONSTRUCCION"/>
    <s v="CLAVIJA NORMAL 15 AMP"/>
    <n v="32141108"/>
    <s v="Selección abreviada subasta inversa"/>
    <n v="0"/>
    <n v="0"/>
    <n v="30"/>
    <n v="300000"/>
    <s v="UNIDAD"/>
    <s v="NO SOLICITADAS"/>
  </r>
  <r>
    <x v="0"/>
    <x v="26"/>
    <n v="10"/>
    <s v="MATERIALES DE CONSTRUCCION"/>
    <s v="CODO DE COBRE DE 1/2&quot;"/>
    <n v="40183101"/>
    <s v="Mínima cuantía"/>
    <n v="0"/>
    <n v="0"/>
    <n v="30"/>
    <n v="210000"/>
    <s v="UNIDAD"/>
    <s v="NO SOLICITADAS"/>
  </r>
  <r>
    <x v="0"/>
    <x v="26"/>
    <n v="10"/>
    <s v="MATERIALES DE CONSTRUCCION"/>
    <s v="CODO DE COBRE DE 3/4&quot;"/>
    <n v="40183101"/>
    <s v="Mínima cuantía"/>
    <n v="0"/>
    <n v="0"/>
    <n v="30"/>
    <n v="210000"/>
    <s v="UNIDAD"/>
    <s v="NO SOLICITADAS"/>
  </r>
  <r>
    <x v="0"/>
    <x v="26"/>
    <n v="10"/>
    <s v="MATERIALES DE CONSTRUCCION"/>
    <s v="CODO DE COBRE DE 5/8&quot;"/>
    <n v="40183101"/>
    <s v="Mínima cuantía"/>
    <n v="0"/>
    <n v="0"/>
    <n v="30"/>
    <n v="210000"/>
    <s v="UNIDAD"/>
    <s v="NO SOLICITADAS"/>
  </r>
  <r>
    <x v="0"/>
    <x v="26"/>
    <n v="10"/>
    <s v="MATERIALES DE CONSTRUCCION"/>
    <s v="CODO DE COBRE DE 7/8&quot;"/>
    <n v="40183101"/>
    <s v="Mínima cuantía"/>
    <n v="0"/>
    <n v="0"/>
    <n v="30"/>
    <n v="210000"/>
    <s v="UNIDAD"/>
    <s v="NO SOLICITADAS"/>
  </r>
  <r>
    <x v="0"/>
    <x v="26"/>
    <n v="10"/>
    <s v="MATERIALES DE CONSTRUCCION"/>
    <s v="CONECTORES RJ 11  *  BOLSA DE 100"/>
    <n v="20122345"/>
    <s v="Selección abreviada subasta inversa"/>
    <n v="0"/>
    <n v="0"/>
    <n v="4"/>
    <n v="150400"/>
    <s v="UNIDAD"/>
    <s v="NO SOLICITADAS"/>
  </r>
  <r>
    <x v="0"/>
    <x v="26"/>
    <n v="10"/>
    <s v="MATERIALES DE CONSTRUCCION"/>
    <s v="CONECTORES RJ 45 BOLSA * 100"/>
    <n v="20122345"/>
    <s v="Selección abreviada subasta inversa"/>
    <n v="0"/>
    <n v="0"/>
    <n v="3"/>
    <n v="173250"/>
    <s v="UNIDAD"/>
    <s v="NO SOLICITADAS"/>
  </r>
  <r>
    <x v="0"/>
    <x v="26"/>
    <n v="10"/>
    <s v="MATERIALES DE CONSTRUCCION"/>
    <s v="LAMINA CALIBRE 18 COLL ROLL"/>
    <n v="301020000"/>
    <s v="Selección abreviada subasta inversa"/>
    <n v="0"/>
    <n v="0"/>
    <n v="5"/>
    <n v="300000"/>
    <s v="UNIDAD"/>
    <s v="NO SOLICITADAS"/>
  </r>
  <r>
    <x v="0"/>
    <x v="26"/>
    <n v="10"/>
    <s v="MATERIALES DE CONSTRUCCION"/>
    <s v="PAPEL DE LIJA"/>
    <n v="31191501"/>
    <s v="Selección abreviada subasta inversa"/>
    <n v="0"/>
    <n v="0"/>
    <n v="100"/>
    <n v="180000"/>
    <s v="UNIDAD"/>
    <s v="NO SOLICITADAS"/>
  </r>
  <r>
    <x v="0"/>
    <x v="26"/>
    <n v="10"/>
    <s v="MATERIALES DE CONSTRUCCION"/>
    <s v="PLATINA 1/8&quot; X 1 1/2&quot;"/>
    <n v="301020000"/>
    <s v="Selección abreviada subasta inversa"/>
    <n v="0"/>
    <n v="0"/>
    <n v="1"/>
    <n v="120000"/>
    <s v="UNIDAD"/>
    <s v="NO SOLICITADAS"/>
  </r>
  <r>
    <x v="0"/>
    <x v="26"/>
    <n v="10"/>
    <s v="MATERIALES DE CONSTRUCCION"/>
    <s v="SILICONA NEGRA SIKAFLEX 221"/>
    <n v="12352310"/>
    <s v="Selección abreviada subasta inversa"/>
    <n v="0"/>
    <n v="0"/>
    <n v="5"/>
    <n v="150000"/>
    <s v="UNIDAD"/>
    <s v="NO SOLICITADAS"/>
  </r>
  <r>
    <x v="0"/>
    <x v="26"/>
    <n v="10"/>
    <s v="MATERIALES DE CONSTRUCCION"/>
    <s v="THINNER"/>
    <n v="31211803"/>
    <s v="Selección abreviada subasta inversa"/>
    <n v="0"/>
    <n v="0"/>
    <n v="55"/>
    <n v="1320000"/>
    <s v="GALON"/>
    <s v="NO SOLICITADAS"/>
  </r>
  <r>
    <x v="0"/>
    <x v="26"/>
    <n v="10"/>
    <s v="MATERIALES DE CONSTRUCCION"/>
    <s v="TUBERIA DE COBRE FLEXIBLE DE 1/2&quot; X ROLLO"/>
    <n v="40171511"/>
    <s v="Mínima cuantía"/>
    <n v="0"/>
    <n v="0"/>
    <n v="5"/>
    <n v="500000"/>
    <s v="UNIDAD"/>
    <s v="NO SOLICITADAS"/>
  </r>
  <r>
    <x v="0"/>
    <x v="26"/>
    <n v="10"/>
    <s v="MATERIALES DE CONSTRUCCION"/>
    <s v="TUBERIA DE COBRE FLEXIBLE DE 1/4&quot; X ROLLO"/>
    <n v="40171511"/>
    <s v="Mínima cuantía"/>
    <n v="0"/>
    <n v="0"/>
    <n v="5"/>
    <n v="350000"/>
    <s v="UNIDAD"/>
    <s v="NO SOLICITADAS"/>
  </r>
  <r>
    <x v="0"/>
    <x v="26"/>
    <n v="10"/>
    <s v="MATERIALES DE CONSTRUCCION"/>
    <s v="TUBERIA DE COBRE FLEXIBLE DE 3/4&quot; X ROLLO"/>
    <n v="40171511"/>
    <s v="Mínima cuantía"/>
    <n v="0"/>
    <n v="0"/>
    <n v="2"/>
    <n v="400000"/>
    <s v="UNIDAD"/>
    <s v="NO SOLICITADAS"/>
  </r>
  <r>
    <x v="0"/>
    <x v="26"/>
    <n v="10"/>
    <s v="MATERIALES DE CONSTRUCCION"/>
    <s v="TUBERIA DE COBRE FLEXIBLE DE 3/8&quot; X ROLLO"/>
    <n v="40171511"/>
    <s v="Mínima cuantía"/>
    <n v="0"/>
    <n v="0"/>
    <n v="2"/>
    <n v="400000"/>
    <s v="UNIDAD"/>
    <s v="NO SOLICITADAS"/>
  </r>
  <r>
    <x v="0"/>
    <x v="26"/>
    <n v="10"/>
    <s v="MATERIALES DE CONSTRUCCION"/>
    <s v="BALASTO 4X17W T-8.  110V."/>
    <n v="39121110"/>
    <s v="Selección abreviada subasta inversa"/>
    <n v="0"/>
    <n v="0"/>
    <n v="29500"/>
    <n v="885000"/>
    <s v="UNIDAD"/>
    <s v="NO SOLICITADAS"/>
  </r>
  <r>
    <x v="0"/>
    <x v="26"/>
    <n v="10"/>
    <s v="MATERIALES DE CONSTRUCCION"/>
    <s v="BALASTO PARA LUCES LED ALUMBRADO PUBLICO (150W, 0,70 A/ 120 A 277 V)"/>
    <n v="39121110"/>
    <s v="Selección abreviada subasta inversa"/>
    <n v="0"/>
    <n v="0"/>
    <n v="150000"/>
    <n v="1500000"/>
    <s v="UNIDAD"/>
    <s v="NO SOLICITADAS"/>
  </r>
  <r>
    <x v="0"/>
    <x v="26"/>
    <n v="10"/>
    <s v="MATERIALES DE CONSTRUCCION"/>
    <s v="BARRA LUCES LED (ALUMBRADO PUBLICO) DE 20 BETALED"/>
    <n v="39121110"/>
    <s v="Selección abreviada subasta inversa"/>
    <n v="0"/>
    <n v="0"/>
    <n v="80000"/>
    <n v="800000"/>
    <s v="UNIDAD"/>
    <s v="NO SOLICITADAS"/>
  </r>
  <r>
    <x v="0"/>
    <x v="26"/>
    <n v="10"/>
    <s v="MATERIALES DE CONSTRUCCION"/>
    <s v="BREAKER ENCHUFABLE 1X15"/>
    <n v="39121110"/>
    <s v="Selección abreviada subasta inversa"/>
    <n v="0"/>
    <n v="0"/>
    <n v="15000"/>
    <n v="90000"/>
    <s v="UNIDAD"/>
    <s v="NO SOLICITADAS"/>
  </r>
  <r>
    <x v="0"/>
    <x v="26"/>
    <n v="10"/>
    <s v="MATERIALES DE CONSTRUCCION"/>
    <s v="BREAKER ENCHUFABLE 1X20"/>
    <n v="39121110"/>
    <s v="Selección abreviada subasta inversa"/>
    <n v="0"/>
    <n v="0"/>
    <n v="15000"/>
    <n v="150000"/>
    <s v="UNIDAD"/>
    <s v="NO SOLICITADAS"/>
  </r>
  <r>
    <x v="0"/>
    <x v="26"/>
    <n v="10"/>
    <s v="MATERIALES DE CONSTRUCCION"/>
    <s v="BREAKER ENCHUFABLE 1X30"/>
    <n v="39121110"/>
    <s v="Selección abreviada subasta inversa"/>
    <n v="0"/>
    <n v="0"/>
    <n v="22000"/>
    <n v="220000"/>
    <s v="UNIDAD"/>
    <s v="NO SOLICITADAS"/>
  </r>
  <r>
    <x v="0"/>
    <x v="26"/>
    <n v="10"/>
    <s v="MATERIALES DE CONSTRUCCION"/>
    <s v="BREAKER ENCHUFABLE 2X20"/>
    <n v="39121110"/>
    <s v="Selección abreviada subasta inversa"/>
    <n v="0"/>
    <n v="0"/>
    <n v="35000"/>
    <n v="210000"/>
    <s v="UNIDAD"/>
    <s v="NO SOLICITADAS"/>
  </r>
  <r>
    <x v="0"/>
    <x v="26"/>
    <n v="10"/>
    <s v="MATERIALES DE CONSTRUCCION"/>
    <s v="BREAKER ENCHUFABLE 2X30"/>
    <n v="39121110"/>
    <s v="Selección abreviada subasta inversa"/>
    <n v="0"/>
    <n v="0"/>
    <n v="36000"/>
    <n v="216000"/>
    <s v="UNIDAD"/>
    <s v="NO SOLICITADAS"/>
  </r>
  <r>
    <x v="0"/>
    <x v="26"/>
    <n v="10"/>
    <s v="MATERIALES DE CONSTRUCCION"/>
    <s v="BREAKER ENCHUFABLE 2X50"/>
    <n v="39121110"/>
    <s v="Selección abreviada subasta inversa"/>
    <n v="0"/>
    <n v="0"/>
    <n v="40000"/>
    <n v="240000"/>
    <s v="UNIDAD"/>
    <s v="NO SOLICITADAS"/>
  </r>
  <r>
    <x v="0"/>
    <x v="26"/>
    <n v="10"/>
    <s v="MATERIALES DE CONSTRUCCION"/>
    <s v="BREAKERMATIC BIFASICO ENCHUFABLES 220 V "/>
    <n v="39121110"/>
    <s v="Selección abreviada subasta inversa"/>
    <n v="0"/>
    <n v="0"/>
    <n v="54000"/>
    <n v="540000"/>
    <s v="UNIDAD"/>
    <s v="NO SOLICITADAS"/>
  </r>
  <r>
    <x v="0"/>
    <x v="26"/>
    <n v="10"/>
    <s v="MATERIALES DE CONSTRUCCION"/>
    <s v="BREAKERMATIC MONOFASICO  ENCHUFABLES 120 V "/>
    <n v="39121110"/>
    <s v="Selección abreviada subasta inversa"/>
    <n v="0"/>
    <n v="0"/>
    <n v="44500"/>
    <n v="445000"/>
    <s v="UNIDAD"/>
    <s v="NO SOLICITADAS"/>
  </r>
  <r>
    <x v="0"/>
    <x v="26"/>
    <n v="10"/>
    <s v="MATERIALES DE CONSTRUCCION"/>
    <s v="CABLE COBRE AISLADO AWG NO  10 THWN    CERTIFICADO RETIE "/>
    <n v="39121110"/>
    <s v="Selección abreviada subasta inversa"/>
    <n v="0"/>
    <n v="0"/>
    <n v="2400"/>
    <n v="720000"/>
    <s v="METRO"/>
    <s v="NO SOLICITADAS"/>
  </r>
  <r>
    <x v="0"/>
    <x v="26"/>
    <n v="10"/>
    <s v="MATERIALES DE CONSTRUCCION"/>
    <s v="CABLE COBRE AISLADO AWG NO  12 THWN    CERTIFICADO RETIE "/>
    <n v="39121110"/>
    <s v="Selección abreviada subasta inversa"/>
    <n v="0"/>
    <n v="0"/>
    <n v="2200"/>
    <n v="880000"/>
    <s v="METRO"/>
    <s v="NO SOLICITADAS"/>
  </r>
  <r>
    <x v="0"/>
    <x v="26"/>
    <n v="10"/>
    <s v="MATERIALES DE CONSTRUCCION"/>
    <s v="CABLE COBRE AISLADO AWG NO  8  THWN   CERTIFICADO RETIE "/>
    <n v="39121110"/>
    <s v="Selección abreviada subasta inversa"/>
    <n v="0"/>
    <n v="0"/>
    <n v="2600"/>
    <n v="520000"/>
    <s v="METRO"/>
    <s v="NO SOLICITADAS"/>
  </r>
  <r>
    <x v="0"/>
    <x v="26"/>
    <n v="10"/>
    <s v="MATERIALES DE CONSTRUCCION"/>
    <s v="CABLE DUPLEX 2 X 12"/>
    <n v="39121110"/>
    <s v="Selección abreviada subasta inversa"/>
    <n v="0"/>
    <n v="0"/>
    <n v="2000"/>
    <n v="200000"/>
    <s v="METRO"/>
    <s v="NO SOLICITADAS"/>
  </r>
  <r>
    <x v="0"/>
    <x v="26"/>
    <n v="10"/>
    <s v="MATERIALES DE CONSTRUCCION"/>
    <s v="CABLE ENCAUCHETADO 3 X 10 CERTIFICADO RETIE Y CONTRAMARCADO EN LA CUBIERTA AISLANTE CON LA NORMA"/>
    <n v="39121110"/>
    <s v="Selección abreviada subasta inversa"/>
    <n v="0"/>
    <n v="0"/>
    <n v="6500"/>
    <n v="650000"/>
    <s v="METRO"/>
    <s v="NO SOLICITADAS"/>
  </r>
  <r>
    <x v="0"/>
    <x v="26"/>
    <n v="10"/>
    <s v="MATERIALES DE CONSTRUCCION"/>
    <s v="CANDADO GRANDE"/>
    <n v="46171502"/>
    <s v="Selección abreviada subasta inversa"/>
    <n v="0"/>
    <n v="0"/>
    <n v="15"/>
    <n v="1050000"/>
    <s v="UNIDAD"/>
    <s v="NO SOLICITADAS"/>
  </r>
  <r>
    <x v="0"/>
    <x v="26"/>
    <n v="10"/>
    <s v="MATERIALES DE CONSTRUCCION"/>
    <s v="CINTA AISLANTE NEGRA"/>
    <n v="31201502"/>
    <s v="Mínima cuantía"/>
    <n v="0"/>
    <n v="0"/>
    <n v="12"/>
    <n v="42000"/>
    <s v="UNIDAD"/>
    <s v="NO SOLICITADAS"/>
  </r>
  <r>
    <x v="0"/>
    <x v="26"/>
    <n v="10"/>
    <s v="MATERIALES DE CONSTRUCCION"/>
    <s v="CINTA AISLANTE NEGRA # 33. DIELECTRICA"/>
    <n v="39121110"/>
    <s v="Selección abreviada subasta inversa"/>
    <n v="0"/>
    <n v="0"/>
    <n v="8000"/>
    <n v="400000"/>
    <s v="UNIDAD"/>
    <s v="NO SOLICITADAS"/>
  </r>
  <r>
    <x v="0"/>
    <x v="26"/>
    <n v="10"/>
    <s v="MATERIALES DE CONSTRUCCION"/>
    <s v="CINTA AUTOFUNDENTE # 23. DIELECTRICA"/>
    <n v="39121110"/>
    <s v="Selección abreviada subasta inversa"/>
    <n v="0"/>
    <n v="0"/>
    <n v="22000"/>
    <n v="110000"/>
    <s v="UNIDAD"/>
    <s v="NO SOLICITADAS"/>
  </r>
  <r>
    <x v="0"/>
    <x v="26"/>
    <n v="10"/>
    <s v="MATERIALES DE CONSTRUCCION"/>
    <s v="CINTA BANDIT 5/8"/>
    <n v="39121110"/>
    <s v="Selección abreviada subasta inversa"/>
    <n v="0"/>
    <n v="0"/>
    <n v="69500"/>
    <n v="69500"/>
    <s v="UNIDAD"/>
    <s v="NO SOLICITADAS"/>
  </r>
  <r>
    <x v="0"/>
    <x v="26"/>
    <n v="10"/>
    <s v="MATERIALES DE CONSTRUCCION"/>
    <s v="CLAVIJA ENCAUCHETADA "/>
    <n v="39121110"/>
    <s v="Selección abreviada subasta inversa"/>
    <n v="0"/>
    <n v="0"/>
    <n v="6000"/>
    <n v="30000"/>
    <s v="UNIDAD"/>
    <s v="NO SOLICITADAS"/>
  </r>
  <r>
    <x v="0"/>
    <x v="26"/>
    <n v="10"/>
    <s v="MATERIALES DE CONSTRUCCION"/>
    <s v="INTERRUPTOR DOBLE "/>
    <n v="39121110"/>
    <s v="Selección abreviada subasta inversa"/>
    <n v="0"/>
    <n v="0"/>
    <n v="12000"/>
    <n v="120000"/>
    <s v="UNIDAD"/>
    <s v="NO SOLICITADAS"/>
  </r>
  <r>
    <x v="0"/>
    <x v="26"/>
    <n v="10"/>
    <s v="MATERIALES DE CONSTRUCCION"/>
    <s v="INTERRUPTOR SENSILLO"/>
    <n v="39121110"/>
    <s v="Selección abreviada subasta inversa"/>
    <n v="0"/>
    <n v="0"/>
    <n v="10000"/>
    <n v="100000"/>
    <s v="UNIDAD"/>
    <s v="NO SOLICITADAS"/>
  </r>
  <r>
    <x v="0"/>
    <x v="26"/>
    <n v="10"/>
    <s v="MATERIALES DE CONSTRUCCION"/>
    <s v="INTERRUPTOR TRIPLE"/>
    <n v="39121110"/>
    <s v="Selección abreviada subasta inversa"/>
    <n v="0"/>
    <n v="0"/>
    <n v="15000"/>
    <n v="150000"/>
    <s v="UNIDAD"/>
    <s v="NO SOLICITADAS"/>
  </r>
  <r>
    <x v="0"/>
    <x v="26"/>
    <n v="10"/>
    <s v="MATERIALES DE CONSTRUCCION"/>
    <s v="KIT 400W SODIO  ( BALASTO , ARRANCADOR , BOMBILLO , CONDENSADOR )"/>
    <n v="39121110"/>
    <s v="Selección abreviada subasta inversa"/>
    <n v="0"/>
    <n v="0"/>
    <n v="160000"/>
    <n v="800000"/>
    <s v="UNIDAD"/>
    <s v="NO SOLICITADAS"/>
  </r>
  <r>
    <x v="0"/>
    <x v="26"/>
    <n v="16"/>
    <s v="MATERIALES DE CONSTRUCCION"/>
    <s v="MATERIALES DE CONSTRUCCION"/>
    <n v="40141700"/>
    <s v="Selección abreviada subasta inversa"/>
    <n v="3"/>
    <n v="9"/>
    <n v="1"/>
    <n v="140000000"/>
    <s v="GLOBAL"/>
    <s v="NO SOLICITADAS"/>
  </r>
  <r>
    <x v="0"/>
    <x v="26"/>
    <n v="10"/>
    <s v="MATERIALES DE CONSTRUCCION"/>
    <s v="MATERIALES DE CONSTRUCCION"/>
    <n v="40141700"/>
    <s v="Selección abreviada subasta inversa"/>
    <n v="0"/>
    <n v="0"/>
    <n v="1"/>
    <n v="10000000"/>
    <s v="GLOBAL"/>
    <s v="NO SOLICITADAS"/>
  </r>
  <r>
    <x v="0"/>
    <x v="26"/>
    <n v="10"/>
    <s v="MATERIALES DE CONSTRUCCION"/>
    <s v="MATERIALES DE CONSTRUCCION"/>
    <n v="40141700"/>
    <s v="Selección abreviada subasta inversa"/>
    <n v="0"/>
    <n v="0"/>
    <n v="1"/>
    <n v="30000000"/>
    <s v="GLOBAL"/>
    <s v="NO SOLICITADAS"/>
  </r>
  <r>
    <x v="0"/>
    <x v="26"/>
    <n v="10"/>
    <s v="MATERIALES DE CONSTRUCCION"/>
    <s v="PLAFON ROSCA E 27 "/>
    <n v="39121110"/>
    <s v="Selección abreviada subasta inversa"/>
    <n v="0"/>
    <n v="0"/>
    <n v="3000"/>
    <n v="12000"/>
    <s v="UNIDAD"/>
    <s v="NO SOLICITADAS"/>
  </r>
  <r>
    <x v="0"/>
    <x v="26"/>
    <n v="10"/>
    <s v="MATERIALES DE CONSTRUCCION"/>
    <s v="REFLECTOR LED DE 100 WATIOS, MULTIVOLTAJE  IP65  LUZ BLANCA TIPÒ EXTERIOR"/>
    <n v="39121110"/>
    <s v="Selección abreviada subasta inversa"/>
    <n v="0"/>
    <n v="0"/>
    <n v="250000"/>
    <n v="750000"/>
    <s v="UNIDAD"/>
    <s v="NO SOLICITADAS"/>
  </r>
  <r>
    <x v="0"/>
    <x v="26"/>
    <n v="10"/>
    <s v="MATERIALES DE CONSTRUCCION"/>
    <s v="REFLECTOR LED DE 200 WATIOS, MULTIVOLTAJE  IP65  LUZ BLANCA TIPÒ EXTERIOR"/>
    <n v="39121110"/>
    <s v="Selección abreviada subasta inversa"/>
    <n v="0"/>
    <n v="0"/>
    <n v="400000"/>
    <n v="3200000"/>
    <s v="UNIDAD"/>
    <s v="NO SOLICITADAS"/>
  </r>
  <r>
    <x v="0"/>
    <x v="26"/>
    <n v="10"/>
    <s v="MATERIALES DE CONSTRUCCION"/>
    <s v="REFLECTOR LED DE 400 WATIOS, MULTIVOLTAJE  IP65  LUZ BLANCA TIPO EXTERIOR"/>
    <n v="39121110"/>
    <s v="Selección abreviada subasta inversa"/>
    <n v="0"/>
    <n v="0"/>
    <n v="800000"/>
    <n v="4800000"/>
    <s v="UNIDAD"/>
    <s v="NO SOLICITADAS"/>
  </r>
  <r>
    <x v="0"/>
    <x v="26"/>
    <n v="10"/>
    <s v="MATERIALES DE CONSTRUCCION"/>
    <s v="TOMA CORRIENTE DOBLE CON TAPA, POLO A TIERRA"/>
    <n v="39121110"/>
    <s v="Selección abreviada subasta inversa"/>
    <n v="0"/>
    <n v="0"/>
    <n v="7000"/>
    <n v="210000"/>
    <s v="UNIDAD"/>
    <s v="NO SOLICITADAS"/>
  </r>
  <r>
    <x v="0"/>
    <x v="26"/>
    <n v="10"/>
    <s v="MATERIALES DE CONSTRUCCION"/>
    <s v="TOMA CORRIENTE ENCAUCHETADA "/>
    <n v="39121110"/>
    <s v="Selección abreviada subasta inversa"/>
    <n v="0"/>
    <n v="0"/>
    <n v="5000"/>
    <n v="25000"/>
    <s v="UNIDAD"/>
    <s v="NO SOLICITADAS"/>
  </r>
  <r>
    <x v="0"/>
    <x v="26"/>
    <n v="10"/>
    <s v="MATERIALES DE CONSTRUCCION"/>
    <s v="VARILLA COPPERWELD 2,40 X 5/8 TOTALMENTE COBRE CON CONECTOR"/>
    <n v="39121110"/>
    <s v="Selección abreviada subasta inversa"/>
    <n v="0"/>
    <n v="0"/>
    <n v="120000"/>
    <n v="240000"/>
    <s v="UNIDAD"/>
    <s v="NO SOLICITADAS"/>
  </r>
  <r>
    <x v="0"/>
    <x v="26"/>
    <n v="10"/>
    <s v="MATERIALES DE CONSTRUCCION"/>
    <s v="VIDRIOS ACUSTICOS TORRE DE CONTROL"/>
    <n v="30171600"/>
    <s v="Selección abreviada subasta inversa"/>
    <n v="0"/>
    <n v="0"/>
    <n v="1"/>
    <n v="30000000"/>
    <s v="UNIDAD"/>
    <s v="NO SOLICITADAS"/>
  </r>
  <r>
    <x v="0"/>
    <x v="27"/>
    <n v="10"/>
    <s v="MATERIALES DE RAYOS X"/>
    <s v="ADQUISICION DE SOLUCIONES PARA REVELAR PELICULAS RADIOGRAFICAS"/>
    <n v="26142303"/>
    <s v="Selección abreviada menor cuantía"/>
    <n v="4"/>
    <n v="6"/>
    <n v="20"/>
    <n v="2000000"/>
    <s v="GALON"/>
    <s v="NO SOLICITADAS"/>
  </r>
  <r>
    <x v="0"/>
    <x v="27"/>
    <n v="10"/>
    <s v="MATERIALES DE RAYOS X"/>
    <s v="ADQUISICION DE PLACAS RADIOGRAFICAS"/>
    <n v="26142303"/>
    <s v="Selección abreviada menor cuantía"/>
    <n v="4"/>
    <n v="6"/>
    <n v="20"/>
    <n v="22000000"/>
    <s v="UNIDAD"/>
    <s v="NO SOLICITADAS"/>
  </r>
  <r>
    <x v="0"/>
    <x v="28"/>
    <n v="16"/>
    <s v="MATERIALES REACTIVOS DE LABORATORIO Y QUÍMICOS"/>
    <s v="ALGUICIDA"/>
    <n v="49241700"/>
    <s v="Mínima cuantía"/>
    <n v="0"/>
    <n v="0"/>
    <n v="45"/>
    <n v="618795"/>
    <s v="KILOGRAMO"/>
    <s v="NO SOLICITADAS"/>
  </r>
  <r>
    <x v="0"/>
    <x v="28"/>
    <n v="10"/>
    <s v="MATERIALES REACTIVOS DE LABORATORIO Y QUÍMICOS"/>
    <s v="BALAS DE ACETILENO"/>
    <n v="15111506"/>
    <n v="0"/>
    <n v="0"/>
    <n v="0"/>
    <n v="3"/>
    <n v="450000"/>
    <s v="UNIDAD"/>
    <s v="NO SOLICITADAS"/>
  </r>
  <r>
    <x v="0"/>
    <x v="28"/>
    <n v="10"/>
    <s v="MATERIALES REACTIVOS DE LABORATORIO Y QUÍMICOS"/>
    <s v="BALAS DE NITROGENO"/>
    <n v="15111500"/>
    <n v="0"/>
    <n v="0"/>
    <n v="0"/>
    <n v="9"/>
    <n v="1350000"/>
    <s v="UNIDAD"/>
    <s v="NO SOLICITADAS"/>
  </r>
  <r>
    <x v="0"/>
    <x v="28"/>
    <n v="10"/>
    <s v="MATERIALES REACTIVOS DE LABORATORIO Y QUÍMICOS"/>
    <s v="BALAS DE OXIGENO"/>
    <n v="42294713"/>
    <n v="0"/>
    <n v="0"/>
    <n v="0"/>
    <n v="3"/>
    <n v="600000"/>
    <s v="UNIDAD"/>
    <s v="NO SOLICITADAS"/>
  </r>
  <r>
    <x v="0"/>
    <x v="28"/>
    <n v="16"/>
    <s v="MATERIALES REACTIVOS DE LABORATORIO Y QUÍMICOS"/>
    <s v="CLARIFICADOR"/>
    <n v="49241700"/>
    <s v="Mínima cuantía"/>
    <n v="0"/>
    <n v="0"/>
    <n v="145"/>
    <n v="11215750"/>
    <s v="LITRO"/>
    <s v="NO SOLICITADAS"/>
  </r>
  <r>
    <x v="0"/>
    <x v="28"/>
    <n v="16"/>
    <s v="MATERIALES REACTIVOS DE LABORATORIO Y QUÍMICOS"/>
    <s v="CLORO GRANULAR 70%"/>
    <n v="49241700"/>
    <s v="Mínima cuantía"/>
    <n v="0"/>
    <n v="0"/>
    <n v="50"/>
    <n v="529550"/>
    <s v="KILOGRAMO"/>
    <s v="NO SOLICITADAS"/>
  </r>
  <r>
    <x v="0"/>
    <x v="28"/>
    <n v="16"/>
    <s v="MATERIALES REACTIVOS DE LABORATORIO Y QUÍMICOS"/>
    <s v="CLORO GRANULAR 90%"/>
    <n v="49241700"/>
    <s v="Mínima cuantía"/>
    <n v="0"/>
    <n v="0"/>
    <n v="250"/>
    <n v="1558750"/>
    <s v="KILOGRAMO"/>
    <s v="NO SOLICITADAS"/>
  </r>
  <r>
    <x v="0"/>
    <x v="28"/>
    <n v="10"/>
    <s v="MATERIALES REACTIVOS DE LABORATORIO Y QUÍMICOS"/>
    <s v="GAS MO 49 X LIBRA"/>
    <n v="12142102"/>
    <s v="Mínima cuantía"/>
    <n v="0"/>
    <n v="0"/>
    <n v="2"/>
    <n v="30000"/>
    <s v="UNIDAD"/>
    <s v="NO SOLICITADAS"/>
  </r>
  <r>
    <x v="0"/>
    <x v="28"/>
    <n v="10"/>
    <s v="MATERIALES REACTIVOS DE LABORATORIO Y QUÍMICOS"/>
    <s v="GAS R-134 PIPA X 30 "/>
    <n v="12142102"/>
    <s v="Mínima cuantía"/>
    <n v="0"/>
    <n v="0"/>
    <n v="3"/>
    <n v="1050000"/>
    <s v="UNIDAD"/>
    <s v="NO SOLICITADAS"/>
  </r>
  <r>
    <x v="0"/>
    <x v="28"/>
    <n v="10"/>
    <s v="MATERIALES REACTIVOS DE LABORATORIO Y QUÍMICOS"/>
    <s v="GAS R-22 PIPA X 30 "/>
    <n v="12142102"/>
    <s v="Mínima cuantía"/>
    <n v="0"/>
    <n v="0"/>
    <n v="10"/>
    <n v="2500000"/>
    <s v="UNIDAD"/>
    <s v="NO SOLICITADAS"/>
  </r>
  <r>
    <x v="0"/>
    <x v="28"/>
    <n v="10"/>
    <s v="MATERIALES REACTIVOS DE LABORATORIO Y QUÍMICOS"/>
    <s v="GAS R-410 PIPA X 30 "/>
    <n v="12142102"/>
    <s v="Mínima cuantía"/>
    <n v="0"/>
    <n v="0"/>
    <n v="5"/>
    <n v="1600000"/>
    <s v="UNIDAD"/>
    <s v="NO SOLICITADAS"/>
  </r>
  <r>
    <x v="0"/>
    <x v="28"/>
    <n v="10"/>
    <s v="MATERIALES REACTIVOS DE LABORATORIO Y QUÍMICOS"/>
    <s v="AGUA DESMINERALIZADA"/>
    <n v="41103302"/>
    <s v="Selección abreviada menor cuantía"/>
    <n v="4"/>
    <n v="6"/>
    <n v="100"/>
    <n v="700000"/>
    <s v="UNIDAD"/>
    <s v="NO SOLICITADAS"/>
  </r>
  <r>
    <x v="0"/>
    <x v="28"/>
    <n v="10"/>
    <s v="MATERIALES REACTIVOS DE LABORATORIO Y QUÍMICOS"/>
    <s v="ETANOL"/>
    <n v="15101511"/>
    <s v="Selección abreviada menor cuantía"/>
    <n v="4"/>
    <n v="6"/>
    <n v="3"/>
    <n v="270000"/>
    <s v="UNIDAD"/>
    <s v="NO SOLICITADAS"/>
  </r>
  <r>
    <x v="0"/>
    <x v="28"/>
    <n v="10"/>
    <s v="MATERIALES REACTIVOS DE LABORATORIO Y QUÍMICOS"/>
    <s v="ALCOHOL ANTISEPTICO"/>
    <n v="51102710"/>
    <s v="Selección abreviada menor cuantía"/>
    <n v="4"/>
    <n v="6"/>
    <n v="10"/>
    <n v="240000"/>
    <s v="GALON"/>
    <s v="NO SOLICITADAS"/>
  </r>
  <r>
    <x v="0"/>
    <x v="28"/>
    <n v="10"/>
    <s v="MATERIALES REACTIVOS DE LABORATORIO Y QUÍMICOS"/>
    <s v="GAS OXIGENO"/>
    <n v="12141904"/>
    <s v="Selección abreviada menor cuantía"/>
    <n v="4"/>
    <n v="6"/>
    <n v="2400"/>
    <n v="64800000"/>
    <s v="METRO CUBICO"/>
    <s v="NO SOLICITADAS"/>
  </r>
  <r>
    <x v="0"/>
    <x v="28"/>
    <n v="10"/>
    <s v="MATERIALES REACTIVOS DE LABORATORIO Y QUÍMICOS"/>
    <s v="NITROGENO ULTRA ALTA PUREZA"/>
    <n v="12141900"/>
    <s v="Selección abreviada menor cuantía"/>
    <n v="4"/>
    <n v="6"/>
    <n v="80"/>
    <n v="4160000"/>
    <s v="METRO CUBICO"/>
    <s v="NO SOLICITADAS"/>
  </r>
  <r>
    <x v="0"/>
    <x v="28"/>
    <n v="10"/>
    <s v="MATERIALES REACTIVOS DE LABORATORIO Y QUÍMICOS"/>
    <s v="AIRE SINTETICO SECO"/>
    <n v="42271700"/>
    <s v="Selección abreviada menor cuantía"/>
    <n v="4"/>
    <n v="6"/>
    <n v="100"/>
    <n v="4700000"/>
    <s v="METRO CUBICO"/>
    <s v="NO SOLICITADAS"/>
  </r>
  <r>
    <x v="0"/>
    <x v="28"/>
    <n v="10"/>
    <s v="MATERIALES REACTIVOS DE LABORATORIO Y QUÍMICOS"/>
    <s v="MEZCAL CO2 Y AR"/>
    <n v="42271700"/>
    <s v="Selección abreviada menor cuantía"/>
    <n v="4"/>
    <n v="6"/>
    <n v="80"/>
    <n v="4640000"/>
    <s v="METRO CUBICO"/>
    <s v="NO SOLICITADAS"/>
  </r>
  <r>
    <x v="0"/>
    <x v="28"/>
    <n v="10"/>
    <s v="MATERIALES REACTIVOS DE LABORATORIO Y QUÍMICOS"/>
    <s v="ACETILENO"/>
    <n v="15111500"/>
    <s v="Selección abreviada menor cuantía"/>
    <n v="4"/>
    <n v="6"/>
    <n v="50"/>
    <n v="3300000"/>
    <s v="METRO CUBICO"/>
    <s v="NO SOLICITADAS"/>
  </r>
  <r>
    <x v="0"/>
    <x v="28"/>
    <n v="10"/>
    <s v="MATERIALES REACTIVOS DE LABORATORIO Y QUÍMICOS"/>
    <s v="GAS NITROGENO GASEOSO"/>
    <n v="12141903"/>
    <s v="Selección abreviada menor cuantía"/>
    <n v="4"/>
    <n v="6"/>
    <n v="80"/>
    <n v="1920000"/>
    <s v="METRO CUBICO"/>
    <s v="NO SOLICITADAS"/>
  </r>
  <r>
    <x v="0"/>
    <x v="28"/>
    <n v="10"/>
    <s v="MATERIALES REACTIVOS DE LABORATORIO Y QUÍMICOS"/>
    <s v="GAS ARGON"/>
    <n v="12142004"/>
    <s v="Selección abreviada menor cuantía"/>
    <n v="4"/>
    <n v="6"/>
    <n v="50"/>
    <n v="2980000"/>
    <s v="METRO CUBICO"/>
    <s v="NO SOLICITADAS"/>
  </r>
  <r>
    <x v="0"/>
    <x v="28"/>
    <n v="10"/>
    <s v="MATERIALES REACTIVOS DE LABORATORIO Y QUÍMICOS"/>
    <s v="ADQUISICION DE ALCOHOL ISOPROPILICO"/>
    <n v="51102710"/>
    <s v="Selección abreviada menor cuantía"/>
    <n v="4"/>
    <n v="6"/>
    <n v="2"/>
    <n v="3000000"/>
    <s v="UNIDAD"/>
    <s v="NO SOLICITADAS"/>
  </r>
  <r>
    <x v="0"/>
    <x v="28"/>
    <n v="10"/>
    <s v="MATERIALES REACTIVOS DE LABORATORIO Y QUÍMICOS"/>
    <s v="SOLVENTE METIL  METHYL ETHYL KETONE"/>
    <n v="12191500"/>
    <s v="Selección abreviada menor cuantía"/>
    <n v="4"/>
    <n v="6"/>
    <n v="50"/>
    <n v="10000000"/>
    <s v="GALON"/>
    <s v="NO SOLICITADAS"/>
  </r>
  <r>
    <x v="0"/>
    <x v="28"/>
    <n v="10"/>
    <s v="MATERIALES REACTIVOS DE LABORATORIO Y QUÍMICOS"/>
    <s v="PRIMER ZINC PHOSPHATE TEMPO"/>
    <n v="12191500"/>
    <s v="Selección abreviada menor cuantía"/>
    <n v="4"/>
    <n v="6"/>
    <n v="30"/>
    <n v="945000"/>
    <s v="UNIDAD"/>
    <s v="NO SOLICITADAS"/>
  </r>
  <r>
    <x v="0"/>
    <x v="28"/>
    <n v="10"/>
    <s v="MATERIALES REACTIVOS DE LABORATORIO Y QUÍMICOS"/>
    <s v="ACETONA O-A-51"/>
    <n v="12191500"/>
    <s v="Selección abreviada menor cuantía"/>
    <n v="4"/>
    <n v="6"/>
    <n v="20"/>
    <n v="1120000"/>
    <s v="GALON"/>
    <s v="NO SOLICITADAS"/>
  </r>
  <r>
    <x v="0"/>
    <x v="28"/>
    <n v="10"/>
    <s v="MATERIALES REACTIVOS DE LABORATORIO Y QUÍMICOS"/>
    <s v="TOLUENO"/>
    <n v="12191500"/>
    <s v="Selección abreviada menor cuantía"/>
    <n v="4"/>
    <n v="6"/>
    <n v="3"/>
    <n v="549000"/>
    <s v="UNIDAD"/>
    <s v="NO SOLICITADAS"/>
  </r>
  <r>
    <x v="0"/>
    <x v="28"/>
    <n v="10"/>
    <s v="MATERIALES REACTIVOS DE LABORATORIO Y QUÍMICOS"/>
    <s v="AIRE SECO COMPRIMIDO"/>
    <n v="42271701"/>
    <s v="Selección abreviada menor cuantía"/>
    <n v="4"/>
    <n v="6"/>
    <n v="40"/>
    <n v="1760000"/>
    <s v="UNIDAD"/>
    <s v="NO SOLICITADAS"/>
  </r>
  <r>
    <x v="0"/>
    <x v="28"/>
    <n v="10"/>
    <s v="MATERIALES REACTIVOS DE LABORATORIO Y QUÍMICOS"/>
    <s v="GAS BUTANO"/>
    <n v="15111505"/>
    <s v="Selección abreviada menor cuantía"/>
    <n v="4"/>
    <n v="6"/>
    <n v="4"/>
    <n v="27960"/>
    <s v="UNIDAD"/>
    <s v="NO SOLICITADAS"/>
  </r>
  <r>
    <x v="0"/>
    <x v="28"/>
    <n v="10"/>
    <s v="MATERIALES REACTIVOS DE LABORATORIO Y QUÍMICOS"/>
    <s v="ALCOHOL DESNATURALIZADO"/>
    <n v="51102710"/>
    <s v="Selección abreviada menor cuantía"/>
    <n v="4"/>
    <n v="6"/>
    <n v="15"/>
    <n v="4275000"/>
    <s v="GALON"/>
    <s v="NO SOLICITADAS"/>
  </r>
  <r>
    <x v="0"/>
    <x v="29"/>
    <n v="10"/>
    <s v="PAPELERIA, UTILES DE ESCRITORIO Y OFICINA"/>
    <s v="AEROGRAFO W-71"/>
    <n v="31211908"/>
    <s v="Mínima cuantía"/>
    <n v="0"/>
    <n v="0"/>
    <n v="3"/>
    <n v="165000"/>
    <s v="UNIDAD"/>
    <s v="NO SOLICITADAS"/>
  </r>
  <r>
    <x v="0"/>
    <x v="29"/>
    <n v="10"/>
    <s v="PAPELERIA, UTILES DE ESCRITORIO Y OFICINA"/>
    <s v="AEROGRAFO DE GRAVEDAD DE 1 LITRO"/>
    <n v="31211908"/>
    <n v="0"/>
    <n v="0"/>
    <n v="0"/>
    <n v="2"/>
    <n v="100000"/>
    <s v="UNIDAD"/>
    <s v="NO SOLICITADAS"/>
  </r>
  <r>
    <x v="0"/>
    <x v="29"/>
    <n v="10"/>
    <s v="PAPELERIA, UTILES DE ESCRITORIO Y OFICINA"/>
    <s v="CABEZAL PLOTTER REFERENCIA C5054A"/>
    <n v="44103105"/>
    <s v="Mínima cuantía"/>
    <n v="0"/>
    <n v="0"/>
    <n v="1"/>
    <n v="737527"/>
    <s v="UNIDAD"/>
    <s v="NO SOLICITADAS"/>
  </r>
  <r>
    <x v="0"/>
    <x v="29"/>
    <n v="10"/>
    <s v="PAPELERIA, UTILES DE ESCRITORIO Y OFICINA"/>
    <s v="CABEZAL PLOTTER REFERENCIA C5055A"/>
    <n v="44103105"/>
    <s v="Mínima cuantía"/>
    <n v="0"/>
    <n v="0"/>
    <n v="1"/>
    <n v="737527"/>
    <s v="UNIDAD"/>
    <s v="NO SOLICITADAS"/>
  </r>
  <r>
    <x v="0"/>
    <x v="29"/>
    <n v="10"/>
    <s v="PAPELERIA, UTILES DE ESCRITORIO Y OFICINA"/>
    <s v="CABEZAL PLOTTER REFERENCIA C5056A"/>
    <n v="44103105"/>
    <s v="Mínima cuantía"/>
    <n v="0"/>
    <n v="0"/>
    <n v="1"/>
    <n v="737527"/>
    <s v="UNIDAD"/>
    <s v="NO SOLICITADAS"/>
  </r>
  <r>
    <x v="0"/>
    <x v="29"/>
    <n v="10"/>
    <s v="PAPELERIA, UTILES DE ESCRITORIO Y OFICINA"/>
    <s v="CABEZAL PLOTTER REFERENCIA C5057A"/>
    <n v="44103105"/>
    <s v="Mínima cuantía"/>
    <n v="0"/>
    <n v="0"/>
    <n v="1"/>
    <n v="737527"/>
    <s v="UNIDAD"/>
    <s v="NO SOLICITADAS"/>
  </r>
  <r>
    <x v="0"/>
    <x v="29"/>
    <n v="10"/>
    <s v="PAPELERIA, UTILES DE ESCRITORIO Y OFICINA"/>
    <s v="CAJA TIZA BILLAR  X 12"/>
    <n v="49181514"/>
    <s v="Mínima cuantía"/>
    <n v="0"/>
    <n v="0"/>
    <n v="2"/>
    <n v="24200"/>
    <s v="UNIDAD"/>
    <s v="NO SOLICITADAS"/>
  </r>
  <r>
    <x v="0"/>
    <x v="29"/>
    <n v="10"/>
    <s v="PAPELERIA, UTILES DE ESCRITORIO Y OFICINA"/>
    <s v="CARTUCHO DE TINTA HP INK 90 AMARILLO, REFERENCIA C5064A"/>
    <n v="44103105"/>
    <s v="Mínima cuantía"/>
    <n v="0"/>
    <n v="0"/>
    <n v="1"/>
    <n v="656679"/>
    <s v="UNIDAD"/>
    <s v="NO SOLICITADAS"/>
  </r>
  <r>
    <x v="0"/>
    <x v="29"/>
    <n v="10"/>
    <s v="PAPELERIA, UTILES DE ESCRITORIO Y OFICINA"/>
    <s v="CARTUCHO DE TINTA HP INK 90 AZUL, REFERENCIA C5060A"/>
    <n v="44103105"/>
    <s v="Mínima cuantía"/>
    <n v="0"/>
    <n v="0"/>
    <n v="1"/>
    <n v="656679"/>
    <s v="UNIDAD"/>
    <s v="NO SOLICITADAS"/>
  </r>
  <r>
    <x v="0"/>
    <x v="29"/>
    <n v="10"/>
    <s v="PAPELERIA, UTILES DE ESCRITORIO Y OFICINA"/>
    <s v="CARTUCHO DE TINTA HP INK 90 MAGENTA, REFERENCIA C5062A"/>
    <n v="44103105"/>
    <s v="Mínima cuantía"/>
    <n v="0"/>
    <n v="0"/>
    <n v="1"/>
    <n v="656679"/>
    <s v="UNIDAD"/>
    <s v="NO SOLICITADAS"/>
  </r>
  <r>
    <x v="0"/>
    <x v="29"/>
    <n v="10"/>
    <s v="PAPELERIA, UTILES DE ESCRITORIO Y OFICINA"/>
    <s v="CARTUCHO DE TINTA HP INK 90 NEGRO, REFERENCIA CH643S"/>
    <n v="44103105"/>
    <s v="Mínima cuantía"/>
    <n v="0"/>
    <n v="0"/>
    <n v="1"/>
    <n v="656679"/>
    <s v="UNIDAD"/>
    <s v="NO SOLICITADAS"/>
  </r>
  <r>
    <x v="0"/>
    <x v="29"/>
    <n v="10"/>
    <s v="PAPELERIA, UTILES DE ESCRITORIO Y OFICINA"/>
    <s v="CARTUCHO TINTA C9370A NEGRO 130ML"/>
    <n v="44103105"/>
    <s v="Mínima cuantía"/>
    <n v="0"/>
    <n v="0"/>
    <n v="1"/>
    <n v="280000"/>
    <s v="UNIDAD"/>
    <s v="NO SOLICITADAS"/>
  </r>
  <r>
    <x v="0"/>
    <x v="29"/>
    <n v="10"/>
    <s v="PAPELERIA, UTILES DE ESCRITORIO Y OFICINA"/>
    <s v="CARTUCHO TINTA C9371A CYAN 130ML"/>
    <n v="44103105"/>
    <s v="Mínima cuantía"/>
    <n v="0"/>
    <n v="0"/>
    <n v="1"/>
    <n v="280000"/>
    <s v="UNIDAD"/>
    <s v="NO SOLICITADAS"/>
  </r>
  <r>
    <x v="0"/>
    <x v="29"/>
    <n v="10"/>
    <s v="PAPELERIA, UTILES DE ESCRITORIO Y OFICINA"/>
    <s v="CARTUCHO TINTA C9372A MAGETA 130ML"/>
    <n v="44103105"/>
    <s v="Mínima cuantía"/>
    <n v="0"/>
    <n v="0"/>
    <n v="1"/>
    <n v="280000"/>
    <s v="UNIDAD"/>
    <s v="NO SOLICITADAS"/>
  </r>
  <r>
    <x v="0"/>
    <x v="29"/>
    <n v="10"/>
    <s v="PAPELERIA, UTILES DE ESCRITORIO Y OFICINA"/>
    <s v="CARTUCHO TINTA C9373A AMARILO 130ML"/>
    <n v="44103105"/>
    <s v="Mínima cuantía"/>
    <n v="0"/>
    <n v="0"/>
    <n v="1"/>
    <n v="280000"/>
    <s v="UNIDAD"/>
    <s v="NO SOLICITADAS"/>
  </r>
  <r>
    <x v="0"/>
    <x v="29"/>
    <n v="10"/>
    <s v="PAPELERIA, UTILES DE ESCRITORIO Y OFICINA"/>
    <s v="CARTUCHO TINTA C9374A GRIS 130ML"/>
    <n v="44103105"/>
    <s v="Mínima cuantía"/>
    <n v="0"/>
    <n v="0"/>
    <n v="1"/>
    <n v="280000"/>
    <s v="UNIDAD"/>
    <s v="NO SOLICITADAS"/>
  </r>
  <r>
    <x v="0"/>
    <x v="29"/>
    <n v="10"/>
    <s v="PAPELERIA, UTILES DE ESCRITORIO Y OFICINA"/>
    <s v="CARTUCHO TINTA C9403A NEGRO MATE 130ML"/>
    <n v="44103105"/>
    <s v="Mínima cuantía"/>
    <n v="0"/>
    <n v="0"/>
    <n v="1"/>
    <n v="280000"/>
    <s v="UNIDAD"/>
    <s v="NO SOLICITADAS"/>
  </r>
  <r>
    <x v="0"/>
    <x v="29"/>
    <n v="16"/>
    <s v="PAPELERIA, UTILES DE ESCRITORIO Y OFICINA"/>
    <s v="CINTA NEGRA PARA IMPRESORA HDP 5000 REF 84060"/>
    <n v="44103112"/>
    <s v="Mínima cuantía"/>
    <n v="0"/>
    <n v="0"/>
    <n v="3"/>
    <n v="1108440"/>
    <s v="UNIDAD"/>
    <s v="NO SOLICITADAS"/>
  </r>
  <r>
    <x v="0"/>
    <x v="29"/>
    <n v="10"/>
    <s v="PAPELERIA, UTILES DE ESCRITORIO Y OFICINA"/>
    <s v="CINTA TRANSPARENTE ROLLO ANCHA"/>
    <n v="31201512"/>
    <n v="0"/>
    <n v="0"/>
    <n v="0"/>
    <n v="20"/>
    <n v="120000"/>
    <s v="UNIDAD"/>
    <s v="NO SOLICITADAS"/>
  </r>
  <r>
    <x v="0"/>
    <x v="29"/>
    <n v="16"/>
    <s v="PAPELERIA, UTILES DE ESCRITORIO Y OFICINA"/>
    <s v="CINTA YMCK PARA IMPRESORA HDP 5000 REFERENCIA 84051"/>
    <n v="44103112"/>
    <s v="Mínima cuantía"/>
    <n v="0"/>
    <n v="0"/>
    <n v="3"/>
    <n v="2236065"/>
    <s v="UNIDAD"/>
    <s v="NO SOLICITADAS"/>
  </r>
  <r>
    <x v="0"/>
    <x v="29"/>
    <n v="10"/>
    <s v="PAPELERIA, UTILES DE ESCRITORIO Y OFICINA"/>
    <s v="KIT PHOTOCONDUCTOR  LEXMARK LASER E342N REF: 12A8302"/>
    <n v="44103103"/>
    <s v="Mínima cuantía"/>
    <n v="0"/>
    <n v="0"/>
    <n v="2"/>
    <n v="420000"/>
    <s v="UNIDAD"/>
    <s v="NO SOLICITADAS"/>
  </r>
  <r>
    <x v="0"/>
    <x v="29"/>
    <n v="10"/>
    <s v="PAPELERIA, UTILES DE ESCRITORIO Y OFICINA"/>
    <s v="PAPEL FOTOGRAFICO/GLOSSY X3 -ROLLO"/>
    <n v="14121812"/>
    <n v="0"/>
    <n v="0"/>
    <n v="0"/>
    <n v="3"/>
    <n v="279000"/>
    <s v="UNIDAD"/>
    <s v="NO SOLICITADAS"/>
  </r>
  <r>
    <x v="0"/>
    <x v="29"/>
    <n v="16"/>
    <s v="PAPELERIA, UTILES DE ESCRITORIO Y OFICINA"/>
    <s v="PELICULA DE TRANSPARENCIA PARA IMPRESORA HDP5000"/>
    <n v="45101709"/>
    <s v="Mínima cuantía"/>
    <n v="0"/>
    <n v="0"/>
    <n v="3"/>
    <n v="1293180"/>
    <s v="UNIDAD"/>
    <s v="NO SOLICITADAS"/>
  </r>
  <r>
    <x v="0"/>
    <x v="29"/>
    <n v="10"/>
    <s v="PAPELERIA, UTILES DE ESCRITORIO Y OFICINA"/>
    <s v="TONER 85 A HP LASER JET CE285A"/>
    <n v="44103103"/>
    <s v="Mínima cuantía"/>
    <n v="0"/>
    <n v="0"/>
    <n v="1"/>
    <n v="273000"/>
    <s v="UNIDAD"/>
    <s v="NO SOLICITADAS"/>
  </r>
  <r>
    <x v="0"/>
    <x v="29"/>
    <n v="10"/>
    <s v="PAPELERIA, UTILES DE ESCRITORIO Y OFICINA"/>
    <s v="TONER AMARILLO REF: A0X5  3410I7N1 KONICA MINOLTA C35 PF-P08"/>
    <n v="44103103"/>
    <s v="Mínima cuantía"/>
    <n v="0"/>
    <n v="0"/>
    <n v="2"/>
    <n v="525000"/>
    <s v="UNIDAD"/>
    <s v="NO SOLICITADAS"/>
  </r>
  <r>
    <x v="0"/>
    <x v="29"/>
    <n v="10"/>
    <s v="PAPELERIA, UTILES DE ESCRITORIO Y OFICINA"/>
    <s v="TONER AMARILLO REF: A0X5 3327G2N1 KONICA MINOLTA C35 PF-P08"/>
    <n v="44103103"/>
    <s v="Mínima cuantía"/>
    <n v="0"/>
    <n v="0"/>
    <n v="1"/>
    <n v="262500"/>
    <s v="UNIDAD"/>
    <s v="NO SOLICITADAS"/>
  </r>
  <r>
    <x v="0"/>
    <x v="29"/>
    <n v="10"/>
    <s v="PAPELERIA, UTILES DE ESCRITORIO Y OFICINA"/>
    <s v="TONER CC530A"/>
    <n v="44103105"/>
    <s v="Mínima cuantía"/>
    <n v="0"/>
    <n v="0"/>
    <n v="1"/>
    <n v="350000"/>
    <s v="UNIDAD"/>
    <s v="NO SOLICITADAS"/>
  </r>
  <r>
    <x v="0"/>
    <x v="29"/>
    <n v="10"/>
    <s v="PAPELERIA, UTILES DE ESCRITORIO Y OFICINA"/>
    <s v="TONER CC531A"/>
    <n v="44103105"/>
    <s v="Mínima cuantía"/>
    <n v="0"/>
    <n v="0"/>
    <n v="2"/>
    <n v="700000"/>
    <s v="UNIDAD"/>
    <s v="NO SOLICITADAS"/>
  </r>
  <r>
    <x v="0"/>
    <x v="29"/>
    <n v="10"/>
    <s v="PAPELERIA, UTILES DE ESCRITORIO Y OFICINA"/>
    <s v="TONER CC532A"/>
    <n v="44103105"/>
    <s v="Mínima cuantía"/>
    <n v="0"/>
    <n v="0"/>
    <n v="2"/>
    <n v="700000"/>
    <s v="UNIDAD"/>
    <s v="NO SOLICITADAS"/>
  </r>
  <r>
    <x v="0"/>
    <x v="29"/>
    <n v="10"/>
    <s v="PAPELERIA, UTILES DE ESCRITORIO Y OFICINA"/>
    <s v="TONER CC533A"/>
    <n v="44103105"/>
    <s v="Mínima cuantía"/>
    <n v="0"/>
    <n v="0"/>
    <n v="2"/>
    <n v="700000"/>
    <s v="UNIDAD"/>
    <s v="NO SOLICITADAS"/>
  </r>
  <r>
    <x v="0"/>
    <x v="29"/>
    <n v="10"/>
    <s v="PAPELERIA, UTILES DE ESCRITORIO Y OFICINA"/>
    <s v="TONER CC590A"/>
    <n v="44103105"/>
    <s v="Mínima cuantía"/>
    <n v="0"/>
    <n v="0"/>
    <n v="2"/>
    <n v="700000"/>
    <s v="UNIDAD"/>
    <s v="NO SOLICITADAS"/>
  </r>
  <r>
    <x v="0"/>
    <x v="29"/>
    <n v="10"/>
    <s v="PAPELERIA, UTILES DE ESCRITORIO Y OFICINA"/>
    <s v="TONER CE225A"/>
    <n v="44103105"/>
    <s v="Mínima cuantía"/>
    <n v="0"/>
    <n v="0"/>
    <n v="2"/>
    <n v="700000"/>
    <s v="UNIDAD"/>
    <s v="NO SOLICITADAS"/>
  </r>
  <r>
    <x v="0"/>
    <x v="29"/>
    <n v="10"/>
    <s v="PAPELERIA, UTILES DE ESCRITORIO Y OFICINA"/>
    <s v="TONER CE390A"/>
    <n v="44103105"/>
    <s v="Mínima cuantía"/>
    <n v="0"/>
    <n v="0"/>
    <n v="2"/>
    <n v="700000"/>
    <s v="UNIDAD"/>
    <s v="NO SOLICITADAS"/>
  </r>
  <r>
    <x v="0"/>
    <x v="29"/>
    <n v="10"/>
    <s v="PAPELERIA, UTILES DE ESCRITORIO Y OFICINA"/>
    <s v="TONER CE411A HP LASERJET  MAGENTA"/>
    <n v="44103105"/>
    <s v="Mínima cuantía"/>
    <n v="0"/>
    <n v="0"/>
    <n v="1"/>
    <n v="350000"/>
    <s v="UNIDAD"/>
    <s v="NO SOLICITADAS"/>
  </r>
  <r>
    <x v="0"/>
    <x v="29"/>
    <n v="10"/>
    <s v="PAPELERIA, UTILES DE ESCRITORIO Y OFICINA"/>
    <s v="TONER CE411A HP LASERJET  YELLOW"/>
    <n v="44103105"/>
    <s v="Mínima cuantía"/>
    <n v="0"/>
    <n v="0"/>
    <n v="1"/>
    <n v="350000"/>
    <s v="UNIDAD"/>
    <s v="NO SOLICITADAS"/>
  </r>
  <r>
    <x v="0"/>
    <x v="29"/>
    <n v="10"/>
    <s v="PAPELERIA, UTILES DE ESCRITORIO Y OFICINA"/>
    <s v="TONER CE411A HP LASERJET BLACK"/>
    <n v="44103105"/>
    <s v="Mínima cuantía"/>
    <n v="0"/>
    <n v="0"/>
    <n v="1"/>
    <n v="350000"/>
    <s v="UNIDAD"/>
    <s v="NO SOLICITADAS"/>
  </r>
  <r>
    <x v="0"/>
    <x v="29"/>
    <n v="10"/>
    <s v="PAPELERIA, UTILES DE ESCRITORIO Y OFICINA"/>
    <s v="TONER CE411A HP LASERJET CYAN"/>
    <n v="44103105"/>
    <s v="Mínima cuantía"/>
    <n v="0"/>
    <n v="0"/>
    <n v="1"/>
    <n v="350000"/>
    <s v="UNIDAD"/>
    <s v="NO SOLICITADAS"/>
  </r>
  <r>
    <x v="0"/>
    <x v="29"/>
    <n v="10"/>
    <s v="PAPELERIA, UTILES DE ESCRITORIO Y OFICINA"/>
    <s v="TONER CF280A HP LASERJET BLACK"/>
    <n v="44103105"/>
    <s v="Mínima cuantía"/>
    <n v="0"/>
    <n v="0"/>
    <n v="1"/>
    <n v="350000"/>
    <s v="UNIDAD"/>
    <s v="NO SOLICITADAS"/>
  </r>
  <r>
    <x v="0"/>
    <x v="29"/>
    <n v="10"/>
    <s v="PAPELERIA, UTILES DE ESCRITORIO Y OFICINA"/>
    <s v="TONER FOTOCOPIADORA KONICA MINOLTA BIZHUB 160 REF: 7115"/>
    <n v="44103103"/>
    <s v="Mínima cuantía"/>
    <n v="0"/>
    <n v="0"/>
    <n v="1"/>
    <n v="210000"/>
    <s v="UNIDAD"/>
    <s v="NO SOLICITADAS"/>
  </r>
  <r>
    <x v="0"/>
    <x v="29"/>
    <n v="10"/>
    <s v="PAPELERIA, UTILES DE ESCRITORIO Y OFICINA"/>
    <s v="TONER FOTOCOPIADORA LANIER LD 013 REF: 7536803043"/>
    <n v="44103103"/>
    <s v="Mínima cuantía"/>
    <n v="0"/>
    <n v="0"/>
    <n v="1"/>
    <n v="105000"/>
    <s v="UNIDAD"/>
    <s v="NO SOLICITADAS"/>
  </r>
  <r>
    <x v="0"/>
    <x v="29"/>
    <n v="10"/>
    <s v="PAPELERIA, UTILES DE ESCRITORIO Y OFICINA"/>
    <s v="TONER FOTOCOPIADORA RICOH AFICIO MP201 REF: 117D/S15/LD015"/>
    <n v="44103103"/>
    <s v="Mínima cuantía"/>
    <n v="0"/>
    <n v="0"/>
    <n v="1"/>
    <n v="136500"/>
    <s v="UNIDAD"/>
    <s v="NO SOLICITADAS"/>
  </r>
  <r>
    <x v="0"/>
    <x v="29"/>
    <n v="10"/>
    <s v="PAPELERIA, UTILES DE ESCRITORIO Y OFICINA"/>
    <s v="TONER FOTOCOPIADORA SHARP AL-2030 REF: AL-100TD"/>
    <n v="44103103"/>
    <s v="Mínima cuantía"/>
    <n v="0"/>
    <n v="0"/>
    <n v="1"/>
    <n v="136500"/>
    <s v="UNIDAD"/>
    <s v="NO SOLICITADAS"/>
  </r>
  <r>
    <x v="0"/>
    <x v="29"/>
    <n v="10"/>
    <s v="PAPELERIA, UTILES DE ESCRITORIO Y OFICINA"/>
    <s v="TONER FOTOCOPIADORA SHARP AL-2051 AL-204TD"/>
    <n v="44103103"/>
    <s v="Mínima cuantía"/>
    <n v="0"/>
    <n v="0"/>
    <n v="1"/>
    <n v="1009155"/>
    <s v="UNIDAD"/>
    <s v="NO SOLICITADAS"/>
  </r>
  <r>
    <x v="0"/>
    <x v="29"/>
    <n v="10"/>
    <s v="PAPELERIA, UTILES DE ESCRITORIO Y OFICINA"/>
    <s v="TONER FOTOCOPIADORA XEROX 4510 REF: 0113R00712"/>
    <n v="44103103"/>
    <s v="Mínima cuantía"/>
    <n v="0"/>
    <n v="0"/>
    <n v="1"/>
    <n v="575505"/>
    <s v="UNIDAD"/>
    <s v="NO SOLICITADAS"/>
  </r>
  <r>
    <x v="0"/>
    <x v="29"/>
    <n v="10"/>
    <s v="PAPELERIA, UTILES DE ESCRITORIO Y OFICINA"/>
    <s v="TONER HP 81X"/>
    <n v="44103103"/>
    <s v="Mínima cuantía"/>
    <n v="0"/>
    <n v="0"/>
    <n v="1"/>
    <n v="1000000"/>
    <s v="UNIDAD"/>
    <s v="NO SOLICITADAS"/>
  </r>
  <r>
    <x v="0"/>
    <x v="29"/>
    <n v="10"/>
    <s v="PAPELERIA, UTILES DE ESCRITORIO Y OFICINA"/>
    <s v="TONER HP 90A"/>
    <n v="44103103"/>
    <s v="Mínima cuantía"/>
    <n v="0"/>
    <n v="0"/>
    <n v="1"/>
    <n v="420000"/>
    <s v="UNIDAD"/>
    <s v="NO SOLICITADAS"/>
  </r>
  <r>
    <x v="0"/>
    <x v="29"/>
    <n v="10"/>
    <s v="PAPELERIA, UTILES DE ESCRITORIO Y OFICINA"/>
    <s v="TONER HP C9730A NEGRO"/>
    <n v="44103103"/>
    <s v="Mínima cuantía"/>
    <n v="0"/>
    <n v="0"/>
    <n v="1"/>
    <n v="1432900"/>
    <s v="UNIDAD"/>
    <s v="NO SOLICITADAS"/>
  </r>
  <r>
    <x v="0"/>
    <x v="29"/>
    <n v="10"/>
    <s v="PAPELERIA, UTILES DE ESCRITORIO Y OFICINA"/>
    <s v="TONER HP C9731A AZUL"/>
    <n v="44103103"/>
    <s v="Mínima cuantía"/>
    <n v="0"/>
    <n v="0"/>
    <n v="1"/>
    <n v="2164900"/>
    <s v="UNIDAD"/>
    <s v="NO SOLICITADAS"/>
  </r>
  <r>
    <x v="0"/>
    <x v="29"/>
    <n v="10"/>
    <s v="PAPELERIA, UTILES DE ESCRITORIO Y OFICINA"/>
    <s v="TONER HP C9732A AMARILLO"/>
    <n v="44103103"/>
    <s v="Mínima cuantía"/>
    <n v="0"/>
    <n v="0"/>
    <n v="1"/>
    <n v="1963900"/>
    <s v="UNIDAD"/>
    <s v="NO SOLICITADAS"/>
  </r>
  <r>
    <x v="0"/>
    <x v="29"/>
    <n v="10"/>
    <s v="PAPELERIA, UTILES DE ESCRITORIO Y OFICINA"/>
    <s v="TONER HP C9733A MAGENTA"/>
    <n v="44103103"/>
    <s v="Mínima cuantía"/>
    <n v="0"/>
    <n v="0"/>
    <n v="1"/>
    <n v="1247990"/>
    <s v="UNIDAD"/>
    <s v="NO SOLICITADAS"/>
  </r>
  <r>
    <x v="0"/>
    <x v="29"/>
    <n v="10"/>
    <s v="PAPELERIA, UTILES DE ESCRITORIO Y OFICINA"/>
    <s v="TONER IMPRESORA HP 400 MFP REF: CE410A"/>
    <n v="44103103"/>
    <s v="Mínima cuantía"/>
    <n v="0"/>
    <n v="0"/>
    <n v="1"/>
    <n v="303188"/>
    <s v="UNIDAD"/>
    <s v="NO SOLICITADAS"/>
  </r>
  <r>
    <x v="0"/>
    <x v="29"/>
    <n v="10"/>
    <s v="PAPELERIA, UTILES DE ESCRITORIO Y OFICINA"/>
    <s v="TONER IMPRESORA HP 400 MFP REF: CE411A"/>
    <n v="44103103"/>
    <s v="Mínima cuantía"/>
    <n v="0"/>
    <n v="0"/>
    <n v="1"/>
    <n v="303188"/>
    <s v="UNIDAD"/>
    <s v="NO SOLICITADAS"/>
  </r>
  <r>
    <x v="0"/>
    <x v="29"/>
    <n v="10"/>
    <s v="PAPELERIA, UTILES DE ESCRITORIO Y OFICINA"/>
    <s v="TONER IMPRESORA HP 400 MFP REF: CE412A"/>
    <n v="44103103"/>
    <s v="Mínima cuantía"/>
    <n v="0"/>
    <n v="0"/>
    <n v="1"/>
    <n v="303188"/>
    <s v="UNIDAD"/>
    <s v="NO SOLICITADAS"/>
  </r>
  <r>
    <x v="0"/>
    <x v="29"/>
    <n v="10"/>
    <s v="PAPELERIA, UTILES DE ESCRITORIO Y OFICINA"/>
    <s v="TONER IMPRESORA HP 400 MFP REF: CE413A"/>
    <n v="44103103"/>
    <s v="Mínima cuantía"/>
    <n v="0"/>
    <n v="0"/>
    <n v="1"/>
    <n v="303188"/>
    <s v="UNIDAD"/>
    <s v="NO SOLICITADAS"/>
  </r>
  <r>
    <x v="0"/>
    <x v="29"/>
    <n v="10"/>
    <s v="PAPELERIA, UTILES DE ESCRITORIO Y OFICINA"/>
    <s v="TONER IMPRESORA HP P1102 REF: CE285A"/>
    <n v="44103103"/>
    <s v="Mínima cuantía"/>
    <n v="0"/>
    <n v="0"/>
    <n v="2"/>
    <n v="210000"/>
    <s v="UNIDAD"/>
    <s v="NO SOLICITADAS"/>
  </r>
  <r>
    <x v="0"/>
    <x v="29"/>
    <n v="10"/>
    <s v="PAPELERIA, UTILES DE ESCRITORIO Y OFICINA"/>
    <s v="TONER IMPRESORA LEXMARK MS811 DN REF:524H"/>
    <n v="44103103"/>
    <s v="Mínima cuantía"/>
    <n v="0"/>
    <n v="0"/>
    <n v="2"/>
    <n v="1653750"/>
    <s v="UNIDAD"/>
    <s v="NO SOLICITADAS"/>
  </r>
  <r>
    <x v="0"/>
    <x v="29"/>
    <n v="10"/>
    <s v="PAPELERIA, UTILES DE ESCRITORIO Y OFICINA"/>
    <s v="TONER IMPRESORA M425DN REF: CF280 A"/>
    <n v="44103103"/>
    <s v="Mínima cuantía"/>
    <n v="0"/>
    <n v="0"/>
    <n v="1"/>
    <n v="148838"/>
    <s v="UNIDAD"/>
    <s v="NO SOLICITADAS"/>
  </r>
  <r>
    <x v="0"/>
    <x v="29"/>
    <n v="10"/>
    <s v="PAPELERIA, UTILES DE ESCRITORIO Y OFICINA"/>
    <s v="TONER IMPRESORA MULTIFUNCIONAL LEXMARK MX310 REF: 604H"/>
    <n v="44103103"/>
    <s v="Mínima cuantía"/>
    <n v="0"/>
    <n v="0"/>
    <n v="2"/>
    <n v="1494108"/>
    <s v="UNIDAD"/>
    <s v="NO SOLICITADAS"/>
  </r>
  <r>
    <x v="0"/>
    <x v="29"/>
    <n v="10"/>
    <s v="PAPELERIA, UTILES DE ESCRITORIO Y OFICINA"/>
    <s v="TONER NEGRO REF: A0X5 2615J1N1 KONICA MINOLTA C35 PF-P08"/>
    <n v="44103103"/>
    <s v="Mínima cuantía"/>
    <n v="0"/>
    <n v="0"/>
    <n v="1"/>
    <n v="262500"/>
    <s v="UNIDAD"/>
    <s v="NO SOLICITADAS"/>
  </r>
  <r>
    <x v="0"/>
    <x v="29"/>
    <n v="10"/>
    <s v="PAPELERIA, UTILES DE ESCRITORIO Y OFICINA"/>
    <s v="TONER NEGRO REF: TN414  KONICA MINOLTA 363 DK-508"/>
    <n v="44103103"/>
    <s v="Mínima cuantía"/>
    <n v="0"/>
    <n v="0"/>
    <n v="2"/>
    <n v="420000"/>
    <s v="UNIDAD"/>
    <s v="NO SOLICITADAS"/>
  </r>
  <r>
    <x v="0"/>
    <x v="29"/>
    <n v="10"/>
    <s v="PAPELERIA, UTILES DE ESCRITORIO Y OFICINA"/>
    <s v="TONER NEGRO REF: TN414 KONICA MINOLTA 363"/>
    <n v="44103103"/>
    <s v="Mínima cuantía"/>
    <n v="0"/>
    <n v="0"/>
    <n v="2"/>
    <n v="525000"/>
    <s v="UNIDAD"/>
    <s v="NO SOLICITADAS"/>
  </r>
  <r>
    <x v="0"/>
    <x v="29"/>
    <n v="10"/>
    <s v="PAPELERIA, UTILES DE ESCRITORIO Y OFICINA"/>
    <s v="TONER PARA IMPRESORA CP2025 REF: CC530A BLACK"/>
    <n v="44103103"/>
    <s v="Mínima cuantía"/>
    <n v="0"/>
    <n v="0"/>
    <n v="1"/>
    <n v="399000"/>
    <s v="UNIDAD"/>
    <s v="NO SOLICITADAS"/>
  </r>
  <r>
    <x v="0"/>
    <x v="29"/>
    <n v="10"/>
    <s v="PAPELERIA, UTILES DE ESCRITORIO Y OFICINA"/>
    <s v="TONER PARA IMPRESORA CP2025 REF: CC531A CYAN"/>
    <n v="44103103"/>
    <s v="Mínima cuantía"/>
    <n v="0"/>
    <n v="0"/>
    <n v="1"/>
    <n v="399000"/>
    <s v="UNIDAD"/>
    <s v="NO SOLICITADAS"/>
  </r>
  <r>
    <x v="0"/>
    <x v="29"/>
    <n v="10"/>
    <s v="PAPELERIA, UTILES DE ESCRITORIO Y OFICINA"/>
    <s v="TONER PARA IMPRESORA CP2025 REF: CC532A YELLOW"/>
    <n v="44103103"/>
    <s v="Mínima cuantía"/>
    <n v="0"/>
    <n v="0"/>
    <n v="1"/>
    <n v="399000"/>
    <s v="UNIDAD"/>
    <s v="NO SOLICITADAS"/>
  </r>
  <r>
    <x v="0"/>
    <x v="29"/>
    <n v="10"/>
    <s v="PAPELERIA, UTILES DE ESCRITORIO Y OFICINA"/>
    <s v="TONER PARA IMPRESORA CP2025 REF: CC533A MAGENTA"/>
    <n v="44103103"/>
    <s v="Mínima cuantía"/>
    <n v="0"/>
    <n v="0"/>
    <n v="1"/>
    <n v="399000"/>
    <s v="UNIDAD"/>
    <s v="NO SOLICITADAS"/>
  </r>
  <r>
    <x v="0"/>
    <x v="29"/>
    <n v="10"/>
    <s v="PAPELERIA, UTILES DE ESCRITORIO Y OFICINA"/>
    <s v="TONER PARA IMPRESORA HP 2600 REF: Q6000 A NEGRO"/>
    <n v="44103103"/>
    <s v="Mínima cuantía"/>
    <n v="0"/>
    <n v="0"/>
    <n v="1"/>
    <n v="420000"/>
    <s v="UNIDAD"/>
    <s v="NO SOLICITADAS"/>
  </r>
  <r>
    <x v="0"/>
    <x v="29"/>
    <n v="10"/>
    <s v="PAPELERIA, UTILES DE ESCRITORIO Y OFICINA"/>
    <s v="TONER PARA IMPRESORA HP 2600 REF: Q6001 A CYAN"/>
    <n v="44103103"/>
    <s v="Mínima cuantía"/>
    <n v="0"/>
    <n v="0"/>
    <n v="1"/>
    <n v="420000"/>
    <s v="UNIDAD"/>
    <s v="NO SOLICITADAS"/>
  </r>
  <r>
    <x v="0"/>
    <x v="29"/>
    <n v="10"/>
    <s v="PAPELERIA, UTILES DE ESCRITORIO Y OFICINA"/>
    <s v="TONER PARA IMPRESORA HP 2600 REF: Q6002 A AMARILLO"/>
    <n v="44103103"/>
    <s v="Mínima cuantía"/>
    <n v="0"/>
    <n v="0"/>
    <n v="1"/>
    <n v="420000"/>
    <s v="UNIDAD"/>
    <s v="NO SOLICITADAS"/>
  </r>
  <r>
    <x v="0"/>
    <x v="29"/>
    <n v="10"/>
    <s v="PAPELERIA, UTILES DE ESCRITORIO Y OFICINA"/>
    <s v="TONER PARA IMPRESORA HP 2600 REF: Q6003 A MAGENTA"/>
    <n v="44103103"/>
    <s v="Mínima cuantía"/>
    <n v="0"/>
    <n v="0"/>
    <n v="1"/>
    <n v="420000"/>
    <s v="UNIDAD"/>
    <s v="NO SOLICITADAS"/>
  </r>
  <r>
    <x v="0"/>
    <x v="29"/>
    <n v="10"/>
    <s v="PAPELERIA, UTILES DE ESCRITORIO Y OFICINA"/>
    <s v="TONER PARA IMPRESORA HP LASERJET 1536DNF MFP"/>
    <n v="44103103"/>
    <s v="Mínima cuantía"/>
    <n v="0"/>
    <n v="0"/>
    <n v="1"/>
    <n v="336000"/>
    <s v="UNIDAD"/>
    <s v="NO SOLICITADAS"/>
  </r>
  <r>
    <x v="0"/>
    <x v="29"/>
    <n v="10"/>
    <s v="PAPELERIA, UTILES DE ESCRITORIO Y OFICINA"/>
    <s v="TONER PARA IMPRESORA HP LASERJET 2420 REF: 11A Q6511A"/>
    <n v="44103103"/>
    <s v="Mínima cuantía"/>
    <n v="0"/>
    <n v="0"/>
    <n v="1"/>
    <n v="143325"/>
    <s v="UNIDAD"/>
    <s v="NO SOLICITADAS"/>
  </r>
  <r>
    <x v="0"/>
    <x v="29"/>
    <n v="10"/>
    <s v="PAPELERIA, UTILES DE ESCRITORIO Y OFICINA"/>
    <s v="TONER PARA IMPRESORA HP LASERJET 4200/4300 REF: Q1338A"/>
    <n v="44103103"/>
    <s v="Mínima cuantía"/>
    <n v="0"/>
    <n v="0"/>
    <n v="1"/>
    <n v="367500"/>
    <s v="UNIDAD"/>
    <s v="NO SOLICITADAS"/>
  </r>
  <r>
    <x v="0"/>
    <x v="29"/>
    <n v="10"/>
    <s v="PAPELERIA, UTILES DE ESCRITORIO Y OFICINA"/>
    <s v="TONER PARA IMPRESORA HP LASERJET 4345 REF: Q5945A"/>
    <n v="44103103"/>
    <s v="Mínima cuantía"/>
    <n v="0"/>
    <n v="0"/>
    <n v="2"/>
    <n v="420000"/>
    <s v="UNIDAD"/>
    <s v="NO SOLICITADAS"/>
  </r>
  <r>
    <x v="0"/>
    <x v="29"/>
    <n v="10"/>
    <s v="PAPELERIA, UTILES DE ESCRITORIO Y OFICINA"/>
    <s v="TONER PARA IMPRESORA HP LASERJET 600 M602 REF. CE 390A"/>
    <n v="44103103"/>
    <s v="Mínima cuantía"/>
    <n v="0"/>
    <n v="0"/>
    <n v="2"/>
    <n v="1071000"/>
    <s v="UNIDAD"/>
    <s v="NO SOLICITADAS"/>
  </r>
  <r>
    <x v="0"/>
    <x v="29"/>
    <n v="10"/>
    <s v="PAPELERIA, UTILES DE ESCRITORIO Y OFICINA"/>
    <s v="TONER PARA IMPRESORA HP OFFICE JET 4400 REF: CN690AL"/>
    <n v="44103103"/>
    <s v="Mínima cuantía"/>
    <n v="0"/>
    <n v="0"/>
    <n v="1"/>
    <n v="399000"/>
    <s v="UNIDAD"/>
    <s v="NO SOLICITADAS"/>
  </r>
  <r>
    <x v="0"/>
    <x v="29"/>
    <n v="10"/>
    <s v="PAPELERIA, UTILES DE ESCRITORIO Y OFICINA"/>
    <s v="TONER PARA IMPRESORA HP OFFICE JET 4400 REF: CN691AL"/>
    <n v="44103103"/>
    <s v="Mínima cuantía"/>
    <n v="0"/>
    <n v="0"/>
    <n v="1"/>
    <n v="399000"/>
    <s v="UNIDAD"/>
    <s v="NO SOLICITADAS"/>
  </r>
  <r>
    <x v="0"/>
    <x v="29"/>
    <n v="10"/>
    <s v="PAPELERIA, UTILES DE ESCRITORIO Y OFICINA"/>
    <s v="TONER PARA IMPRESORA LASER HEWLETT PACKARD 4050N REF C4127X"/>
    <n v="44103103"/>
    <s v="Mínima cuantía"/>
    <n v="0"/>
    <n v="0"/>
    <n v="2"/>
    <n v="315000"/>
    <s v="UNIDAD"/>
    <s v="NO SOLICITADAS"/>
  </r>
  <r>
    <x v="0"/>
    <x v="29"/>
    <n v="10"/>
    <s v="PAPELERIA, UTILES DE ESCRITORIO Y OFICINA"/>
    <s v="TONER PARA IMPRESORA LASER HEWLETT PACKARD 4250/4350 LÁSER JET REF: Q5942X"/>
    <n v="44103103"/>
    <s v="Mínima cuantía"/>
    <n v="0"/>
    <n v="0"/>
    <n v="2"/>
    <n v="837900"/>
    <s v="UNIDAD"/>
    <s v="NO SOLICITADAS"/>
  </r>
  <r>
    <x v="0"/>
    <x v="29"/>
    <n v="10"/>
    <s v="PAPELERIA, UTILES DE ESCRITORIO Y OFICINA"/>
    <s v="TONER PARA IMPRESORA LASER HEWLETT PACKARD P2035 REF CE505A"/>
    <n v="44103103"/>
    <s v="Mínima cuantía"/>
    <n v="0"/>
    <n v="0"/>
    <n v="1"/>
    <n v="350000"/>
    <s v="UNIDAD"/>
    <s v="NO SOLICITADAS"/>
  </r>
  <r>
    <x v="0"/>
    <x v="29"/>
    <n v="10"/>
    <s v="PAPELERIA, UTILES DE ESCRITORIO Y OFICINA"/>
    <s v="TONER PARA IMPRESORA LASER HEWLETT PACKARD P4010-P4510-P4014N-P4015 REF: CC364A"/>
    <n v="44103103"/>
    <s v="Mínima cuantía"/>
    <n v="0"/>
    <n v="0"/>
    <n v="1"/>
    <n v="682500"/>
    <s v="UNIDAD"/>
    <s v="NO SOLICITADAS"/>
  </r>
  <r>
    <x v="0"/>
    <x v="29"/>
    <n v="10"/>
    <s v="PAPELERIA, UTILES DE ESCRITORIO Y OFICINA"/>
    <s v="TONER PARA IMPRESORA LASER HP M3027-M3025  Y P3005DN  REF Q7551X"/>
    <n v="44103103"/>
    <s v="Mínima cuantía"/>
    <n v="0"/>
    <n v="0"/>
    <n v="2"/>
    <n v="751905"/>
    <s v="UNIDAD"/>
    <s v="NO SOLICITADAS"/>
  </r>
  <r>
    <x v="0"/>
    <x v="29"/>
    <n v="10"/>
    <s v="PAPELERIA, UTILES DE ESCRITORIO Y OFICINA"/>
    <s v="TONER PARA IMPRESORA LASER LEXMARK  E342N  REF. 34018HL"/>
    <n v="44103103"/>
    <s v="Mínima cuantía"/>
    <n v="0"/>
    <n v="0"/>
    <n v="2"/>
    <n v="718116"/>
    <s v="UNIDAD"/>
    <s v="NO SOLICITADAS"/>
  </r>
  <r>
    <x v="0"/>
    <x v="29"/>
    <n v="10"/>
    <s v="PAPELERIA, UTILES DE ESCRITORIO Y OFICINA"/>
    <s v="TONER PARA IMPRESORA LASER LEXMARK T640 CARTUCHO 4018HL"/>
    <n v="44103103"/>
    <s v="Mínima cuantía"/>
    <n v="0"/>
    <n v="0"/>
    <n v="1"/>
    <n v="682500"/>
    <s v="UNIDAD"/>
    <s v="NO SOLICITADAS"/>
  </r>
  <r>
    <x v="0"/>
    <x v="29"/>
    <n v="10"/>
    <s v="PAPELERIA, UTILES DE ESCRITORIO Y OFICINA"/>
    <s v="TONER PARA IMPRESORA LASER LEXMARK T-654  REF. T650H11L"/>
    <n v="44103103"/>
    <s v="Mínima cuantía"/>
    <n v="0"/>
    <n v="0"/>
    <n v="19"/>
    <n v="10626795"/>
    <s v="UNIDAD"/>
    <s v="NO SOLICITADAS"/>
  </r>
  <r>
    <x v="0"/>
    <x v="29"/>
    <n v="10"/>
    <s v="PAPELERIA, UTILES DE ESCRITORIO Y OFICINA"/>
    <s v="TONER PARA IMPRESORA LEXMARK MS410 DN REF. 504X"/>
    <n v="44103103"/>
    <s v="Mínima cuantía"/>
    <n v="0"/>
    <n v="0"/>
    <n v="2"/>
    <n v="1008000"/>
    <s v="UNIDAD"/>
    <s v="NO SOLICITADAS"/>
  </r>
  <r>
    <x v="0"/>
    <x v="29"/>
    <n v="10"/>
    <s v="PAPELERIA, UTILES DE ESCRITORIO Y OFICINA"/>
    <s v="TONER PARA IMPRESORA M4455 REF: CE390A"/>
    <n v="44103103"/>
    <s v="Mínima cuantía"/>
    <n v="0"/>
    <n v="0"/>
    <n v="2"/>
    <n v="1700000"/>
    <s v="UNIDAD"/>
    <s v="NO SOLICITADAS"/>
  </r>
  <r>
    <x v="0"/>
    <x v="29"/>
    <n v="10"/>
    <s v="PAPELERIA, UTILES DE ESCRITORIO Y OFICINA"/>
    <s v="TONER PARA IMPRESORAS LASERJET  P1006 REF:CB435A"/>
    <n v="44103103"/>
    <s v="Mínima cuantía"/>
    <n v="0"/>
    <n v="0"/>
    <n v="2"/>
    <n v="343794"/>
    <s v="UNIDAD"/>
    <s v="NO SOLICITADAS"/>
  </r>
  <r>
    <x v="0"/>
    <x v="29"/>
    <n v="10"/>
    <s v="PAPELERIA, UTILES DE ESCRITORIO Y OFICINA"/>
    <s v="TONER PARA PLOTTER REF:C5054A"/>
    <n v="44103103"/>
    <s v="Mínima cuantía"/>
    <n v="0"/>
    <n v="0"/>
    <n v="1"/>
    <n v="551250"/>
    <s v="UNIDAD"/>
    <s v="NO SOLICITADAS"/>
  </r>
  <r>
    <x v="0"/>
    <x v="29"/>
    <n v="10"/>
    <s v="PAPELERIA, UTILES DE ESCRITORIO Y OFICINA"/>
    <s v="TONER PARA PLOTTER REF:C5055A"/>
    <n v="44103103"/>
    <s v="Mínima cuantía"/>
    <n v="0"/>
    <n v="0"/>
    <n v="1"/>
    <n v="551250"/>
    <s v="UNIDAD"/>
    <s v="NO SOLICITADAS"/>
  </r>
  <r>
    <x v="0"/>
    <x v="29"/>
    <n v="10"/>
    <s v="PAPELERIA, UTILES DE ESCRITORIO Y OFICINA"/>
    <s v="TONER PARA PLOTTER REF:C5056A"/>
    <n v="44103103"/>
    <s v="Mínima cuantía"/>
    <n v="0"/>
    <n v="0"/>
    <n v="1"/>
    <n v="551250"/>
    <s v="UNIDAD"/>
    <s v="NO SOLICITADAS"/>
  </r>
  <r>
    <x v="0"/>
    <x v="29"/>
    <n v="10"/>
    <s v="PAPELERIA, UTILES DE ESCRITORIO Y OFICINA"/>
    <s v="TONER PARA PLOTTER REF:C5057A"/>
    <n v="44103103"/>
    <s v="Mínima cuantía"/>
    <n v="0"/>
    <n v="0"/>
    <n v="1"/>
    <n v="551250"/>
    <s v="UNIDAD"/>
    <s v="NO SOLICITADAS"/>
  </r>
  <r>
    <x v="0"/>
    <x v="29"/>
    <n v="10"/>
    <s v="PAPELERIA, UTILES DE ESCRITORIO Y OFICINA"/>
    <s v="TONER REF CE255A HP LASER JET P3015"/>
    <n v="44103103"/>
    <s v="Mínima cuantía"/>
    <n v="0"/>
    <n v="0"/>
    <n v="1"/>
    <n v="380000"/>
    <s v="UNIDAD"/>
    <s v="NO SOLICITADAS"/>
  </r>
  <r>
    <x v="0"/>
    <x v="29"/>
    <n v="10"/>
    <s v="PAPELERIA, UTILES DE ESCRITORIO Y OFICINA"/>
    <s v="TONER ROSA REF: A0X5 3326H6N1 KONICA MINOLTA C35 PF-P08"/>
    <n v="44103103"/>
    <s v="Mínima cuantía"/>
    <n v="0"/>
    <n v="0"/>
    <n v="1"/>
    <n v="262500"/>
    <s v="UNIDAD"/>
    <s v="NO SOLICITADAS"/>
  </r>
  <r>
    <x v="0"/>
    <x v="29"/>
    <n v="10"/>
    <s v="PAPELERIA, UTILES DE ESCRITORIO Y OFICINA"/>
    <s v="UNIDAD DE IMAGEN IMPRESORA MULTIFUNCIONAL LEXMARK MX310 REF: 500Z"/>
    <n v="44103103"/>
    <s v="Mínima cuantía"/>
    <n v="0"/>
    <n v="0"/>
    <n v="1"/>
    <n v="262500"/>
    <s v="UNIDAD"/>
    <s v="NO SOLICITADAS"/>
  </r>
  <r>
    <x v="0"/>
    <x v="29"/>
    <n v="10"/>
    <s v="PAPELERIA, UTILES DE ESCRITORIO Y OFICINA"/>
    <s v="UNIDAD DE IMAGEN LEXMARK MS410 REF. 500Z"/>
    <n v="44103103"/>
    <s v="Mínima cuantía"/>
    <n v="0"/>
    <n v="0"/>
    <n v="2"/>
    <n v="740000"/>
    <s v="UNIDAD"/>
    <s v="NO SOLICITADAS"/>
  </r>
  <r>
    <x v="0"/>
    <x v="29"/>
    <n v="10"/>
    <s v="PAPELERIA, UTILES DE ESCRITORIO Y OFICINA"/>
    <s v="UNIDAD DE IMAGEN LEXMARK MS811 DN REF:520Z"/>
    <n v="44103103"/>
    <s v="Mínima cuantía"/>
    <n v="0"/>
    <n v="0"/>
    <n v="2"/>
    <n v="319725"/>
    <s v="UNIDAD"/>
    <s v="NO SOLICITADAS"/>
  </r>
  <r>
    <x v="0"/>
    <x v="29"/>
    <n v="10"/>
    <s v="PAPELERIA, UTILES DE ESCRITORIO Y OFICINA"/>
    <s v="MEMORIAS USB CON CLAVE DE SEGURIDAD 64 G"/>
    <n v="43202005"/>
    <n v="0"/>
    <n v="0"/>
    <n v="0"/>
    <n v="2"/>
    <n v="500000"/>
    <s v="UNIDAD"/>
    <s v="NO SOLICITADAS"/>
  </r>
  <r>
    <x v="0"/>
    <x v="29"/>
    <n v="10"/>
    <s v="PAPELERIA, UTILES DE ESCRITORIO Y OFICINA"/>
    <s v="APUNTADORES LÁSER DE ALTA GAMA"/>
    <n v="41115307"/>
    <s v="Seléccion abreviada - acuerdo marco"/>
    <n v="0"/>
    <n v="0"/>
    <n v="2"/>
    <n v="360000"/>
    <s v="UNIDAD"/>
    <s v="NO SOLICITADAS"/>
  </r>
  <r>
    <x v="0"/>
    <x v="29"/>
    <n v="10"/>
    <s v="PAPELERIA, UTILES DE ESCRITORIO Y OFICINA"/>
    <s v="PRESINTADORA"/>
    <n v="27112600"/>
    <s v="Selección abreviada menor cuantía"/>
    <n v="4"/>
    <n v="6"/>
    <n v="2"/>
    <n v="120000"/>
    <s v="UNIDAD"/>
    <s v="NO SOLICITADAS"/>
  </r>
  <r>
    <x v="0"/>
    <x v="29"/>
    <n v="10"/>
    <s v="PAPELERIA, UTILES DE ESCRITORIO Y OFICINA"/>
    <s v="PISTOLA GRAPADORA INDUSTRIAL"/>
    <n v="27112401"/>
    <s v="Selección abreviada menor cuantía"/>
    <n v="4"/>
    <n v="6"/>
    <n v="1"/>
    <n v="320000"/>
    <s v="UNIDAD"/>
    <s v="NO SOLICITADAS"/>
  </r>
  <r>
    <x v="0"/>
    <x v="30"/>
    <n v="16"/>
    <s v="PRODUCTOS DE ASEO Y LIMPIEZA"/>
    <s v="NASAS CONGOLO"/>
    <n v="49241700"/>
    <s v="Mínima cuantía"/>
    <n v="0"/>
    <n v="0"/>
    <n v="2"/>
    <n v="226100"/>
    <s v="GALON"/>
    <s v="NO SOLICITADAS"/>
  </r>
  <r>
    <x v="0"/>
    <x v="30"/>
    <n v="10"/>
    <s v="PRODUCTOS DE ASEO Y LIMPIEZA"/>
    <s v="AMBIENTADOR 1"/>
    <n v="47131800"/>
    <s v="Seléccion abreviada - acuerdo marco"/>
    <n v="0"/>
    <n v="0"/>
    <n v="350"/>
    <n v="4900000"/>
    <s v="GALON"/>
    <s v="NO SOLICITADAS"/>
  </r>
  <r>
    <x v="0"/>
    <x v="30"/>
    <n v="10"/>
    <s v="PRODUCTOS DE ASEO Y LIMPIEZA"/>
    <s v="BALDES (COMPRA)"/>
    <n v="47131600"/>
    <s v="Seléccion abreviada - acuerdo marco"/>
    <n v="0"/>
    <n v="0"/>
    <n v="5"/>
    <n v="25000"/>
    <s v="UNIDAD"/>
    <s v="NO SOLICITADAS"/>
  </r>
  <r>
    <x v="0"/>
    <x v="30"/>
    <n v="10"/>
    <s v="PRODUCTOS DE ASEO Y LIMPIEZA"/>
    <s v="BAYETILLA"/>
    <n v="47131500"/>
    <s v="Seléccion abreviada - acuerdo marco"/>
    <n v="0"/>
    <n v="0"/>
    <n v="20"/>
    <n v="100000"/>
    <s v="METRO"/>
    <s v="NO SOLICITADAS"/>
  </r>
  <r>
    <x v="0"/>
    <x v="30"/>
    <n v="10"/>
    <s v="PRODUCTOS DE ASEO Y LIMPIEZA"/>
    <s v="BLANQUEADOR O HIPOCLORITO 1"/>
    <n v="47131800"/>
    <s v="Seléccion abreviada - acuerdo marco"/>
    <n v="0"/>
    <n v="0"/>
    <n v="150"/>
    <n v="1500000"/>
    <s v="GALON"/>
    <s v="NO SOLICITADAS"/>
  </r>
  <r>
    <x v="0"/>
    <x v="30"/>
    <n v="10"/>
    <s v="PRODUCTOS DE ASEO Y LIMPIEZA"/>
    <s v="BLANQUEADOR O HIPOCLORITO 1"/>
    <n v="47131800"/>
    <s v="Seléccion abreviada - acuerdo marco"/>
    <n v="0"/>
    <n v="0"/>
    <n v="50"/>
    <n v="500000"/>
    <s v="GALON"/>
    <s v="NO SOLICITADAS"/>
  </r>
  <r>
    <x v="0"/>
    <x v="30"/>
    <n v="10"/>
    <s v="PRODUCTOS DE ASEO Y LIMPIEZA"/>
    <s v="BOLSA GRANDE PARA BASURA TIPO INDUSTRIAL"/>
    <n v="47121700"/>
    <s v="Seléccion abreviada - acuerdo marco"/>
    <n v="0"/>
    <n v="0"/>
    <n v="390"/>
    <n v="1560000"/>
    <s v="UNIDAD"/>
    <s v="NO SOLICITADAS"/>
  </r>
  <r>
    <x v="0"/>
    <x v="30"/>
    <n v="10"/>
    <s v="PRODUCTOS DE ASEO Y LIMPIEZA"/>
    <s v="BRILLA METAL"/>
    <n v="47131800"/>
    <s v="Seléccion abreviada - acuerdo marco"/>
    <n v="0"/>
    <n v="0"/>
    <n v="10"/>
    <n v="90000"/>
    <s v="UNIDAD"/>
    <s v="NO SOLICITADAS"/>
  </r>
  <r>
    <x v="0"/>
    <x v="30"/>
    <n v="10"/>
    <s v="PRODUCTOS DE ASEO Y LIMPIEZA"/>
    <s v="CARROS DE LIMPIEZA"/>
    <n v="47121500"/>
    <s v="Seléccion abreviada - acuerdo marco"/>
    <n v="0"/>
    <n v="0"/>
    <n v="11"/>
    <n v="275000"/>
    <s v="UNIDAD"/>
    <s v="NO SOLICITADAS"/>
  </r>
  <r>
    <x v="0"/>
    <x v="30"/>
    <n v="10"/>
    <s v="PRODUCTOS DE ASEO Y LIMPIEZA"/>
    <s v="CERA POLIMÉRICA"/>
    <n v="47131800"/>
    <s v="Seléccion abreviada - acuerdo marco"/>
    <n v="0"/>
    <n v="0"/>
    <n v="60"/>
    <n v="1200000"/>
    <s v="GALON"/>
    <s v="NO SOLICITADAS"/>
  </r>
  <r>
    <x v="0"/>
    <x v="30"/>
    <n v="10"/>
    <s v="PRODUCTOS DE ASEO Y LIMPIEZA"/>
    <s v="CHUPA PARA BAÑO"/>
    <n v="47131800"/>
    <s v="Seléccion abreviada - acuerdo marco"/>
    <n v="0"/>
    <n v="0"/>
    <n v="3"/>
    <n v="9000"/>
    <s v="UNIDAD"/>
    <s v="NO SOLICITADAS"/>
  </r>
  <r>
    <x v="0"/>
    <x v="30"/>
    <n v="10"/>
    <s v="PRODUCTOS DE ASEO Y LIMPIEZA"/>
    <s v="CHUPA PARA BAÑO"/>
    <n v="47131600"/>
    <s v="Seléccion abreviada - acuerdo marco"/>
    <n v="0"/>
    <n v="0"/>
    <n v="2"/>
    <n v="6000"/>
    <s v="UNIDAD"/>
    <s v="NO SOLICITADAS"/>
  </r>
  <r>
    <x v="0"/>
    <x v="30"/>
    <n v="10"/>
    <s v="PRODUCTOS DE ASEO Y LIMPIEZA"/>
    <s v="CHURRUSCO"/>
    <n v="47131800"/>
    <s v="Seléccion abreviada - acuerdo marco"/>
    <n v="0"/>
    <n v="0"/>
    <n v="5"/>
    <n v="15000"/>
    <s v="UNIDAD"/>
    <s v="NO SOLICITADAS"/>
  </r>
  <r>
    <x v="0"/>
    <x v="30"/>
    <n v="10"/>
    <s v="PRODUCTOS DE ASEO Y LIMPIEZA"/>
    <s v="CREOLINA 1"/>
    <n v="47131800"/>
    <s v="Seléccion abreviada - acuerdo marco"/>
    <n v="0"/>
    <n v="0"/>
    <n v="10"/>
    <n v="30000"/>
    <s v="UNIDAD"/>
    <s v="NO SOLICITADAS"/>
  </r>
  <r>
    <x v="0"/>
    <x v="30"/>
    <n v="16"/>
    <s v="PRODUCTOS DE ASEO Y LIMPIEZA"/>
    <s v="DESENGRASANTE"/>
    <n v="49241700"/>
    <s v="Mínima cuantía"/>
    <n v="0"/>
    <n v="0"/>
    <n v="5"/>
    <n v="71400"/>
    <s v="UNIDAD"/>
    <s v="NO SOLICITADAS"/>
  </r>
  <r>
    <x v="0"/>
    <x v="30"/>
    <n v="10"/>
    <s v="PRODUCTOS DE ASEO Y LIMPIEZA"/>
    <s v="DESMANCHADOR MULTIUSOS"/>
    <n v="47131800"/>
    <s v="Seléccion abreviada - acuerdo marco"/>
    <n v="0"/>
    <n v="0"/>
    <n v="15"/>
    <n v="180000"/>
    <s v="GALON"/>
    <s v="NO SOLICITADAS"/>
  </r>
  <r>
    <x v="0"/>
    <x v="30"/>
    <n v="10"/>
    <s v="PRODUCTOS DE ASEO Y LIMPIEZA"/>
    <s v="DETERGENTE MULTIUSOS EN POLVO"/>
    <n v="47131800"/>
    <s v="Seléccion abreviada - acuerdo marco"/>
    <n v="0"/>
    <n v="0"/>
    <n v="90"/>
    <n v="450000"/>
    <s v="KILOGRAMO"/>
    <s v="NO SOLICITADAS"/>
  </r>
  <r>
    <x v="0"/>
    <x v="30"/>
    <n v="10"/>
    <s v="PRODUCTOS DE ASEO Y LIMPIEZA"/>
    <s v="DETERGENTE MULTIUSOS EN POLVO"/>
    <n v="47131800"/>
    <s v="Seléccion abreviada - acuerdo marco"/>
    <n v="0"/>
    <n v="0"/>
    <n v="10"/>
    <n v="50000"/>
    <s v="KILOGRAMO"/>
    <s v="NO SOLICITADAS"/>
  </r>
  <r>
    <x v="0"/>
    <x v="30"/>
    <n v="10"/>
    <s v="PRODUCTOS DE ASEO Y LIMPIEZA"/>
    <s v="DETERGENTE MULTIUSOS LÍQUIDO"/>
    <n v="47131800"/>
    <s v="Seléccion abreviada - acuerdo marco"/>
    <n v="0"/>
    <n v="0"/>
    <n v="300"/>
    <n v="4350000"/>
    <s v="GALON"/>
    <s v="NO SOLICITADAS"/>
  </r>
  <r>
    <x v="0"/>
    <x v="30"/>
    <n v="10"/>
    <s v="PRODUCTOS DE ASEO Y LIMPIEZA"/>
    <s v="ESCOBA 3"/>
    <n v="47131600"/>
    <s v="Seléccion abreviada - acuerdo marco"/>
    <n v="0"/>
    <n v="0"/>
    <n v="90"/>
    <n v="630000"/>
    <s v="UNIDAD"/>
    <s v="NO SOLICITADAS"/>
  </r>
  <r>
    <x v="0"/>
    <x v="30"/>
    <n v="10"/>
    <s v="PRODUCTOS DE ASEO Y LIMPIEZA"/>
    <s v="ESCOBA 3"/>
    <n v="47131600"/>
    <s v="Seléccion abreviada - acuerdo marco"/>
    <n v="0"/>
    <n v="0"/>
    <n v="10"/>
    <n v="70000"/>
    <s v="UNIDAD"/>
    <s v="NO SOLICITADAS"/>
  </r>
  <r>
    <x v="0"/>
    <x v="30"/>
    <n v="16"/>
    <s v="PRODUCTOS DE ASEO Y LIMPIEZA"/>
    <s v="ESCOBAS"/>
    <n v="49241700"/>
    <s v="Mínima cuantía"/>
    <n v="0"/>
    <n v="0"/>
    <n v="3"/>
    <n v="346290"/>
    <s v="UNIDAD"/>
    <s v="NO SOLICITADAS"/>
  </r>
  <r>
    <x v="0"/>
    <x v="30"/>
    <n v="10"/>
    <s v="PRODUCTOS DE ASEO Y LIMPIEZA"/>
    <s v="ESPONJILLA 3"/>
    <n v="47131600"/>
    <s v="Seléccion abreviada - acuerdo marco"/>
    <n v="0"/>
    <n v="0"/>
    <n v="50"/>
    <n v="20000"/>
    <s v="UNIDAD"/>
    <s v="NO SOLICITADAS"/>
  </r>
  <r>
    <x v="0"/>
    <x v="30"/>
    <n v="10"/>
    <s v="PRODUCTOS DE ASEO Y LIMPIEZA"/>
    <s v="GUANTES 3"/>
    <n v="47131603"/>
    <s v="Seléccion abreviada - acuerdo marco"/>
    <n v="0"/>
    <n v="0"/>
    <n v="15"/>
    <n v="75000"/>
    <s v="UNIDAD"/>
    <s v="NO SOLICITADAS"/>
  </r>
  <r>
    <x v="0"/>
    <x v="30"/>
    <n v="10"/>
    <s v="PRODUCTOS DE ASEO Y LIMPIEZA"/>
    <s v="GUANTES 3"/>
    <n v="47131603"/>
    <s v="Seléccion abreviada - acuerdo marco"/>
    <n v="0"/>
    <n v="0"/>
    <n v="5"/>
    <n v="25000"/>
    <s v="UNIDAD"/>
    <s v="NO SOLICITADAS"/>
  </r>
  <r>
    <x v="0"/>
    <x v="30"/>
    <n v="10"/>
    <s v="PRODUCTOS DE ASEO Y LIMPIEZA"/>
    <s v="JABON ABRASIVO"/>
    <n v="47131800"/>
    <s v="Seléccion abreviada - acuerdo marco"/>
    <n v="0"/>
    <n v="0"/>
    <n v="20"/>
    <n v="70000"/>
    <s v="UNIDAD"/>
    <s v="NO SOLICITADAS"/>
  </r>
  <r>
    <x v="0"/>
    <x v="30"/>
    <n v="10"/>
    <s v="PRODUCTOS DE ASEO Y LIMPIEZA"/>
    <s v="JABON CON DISPERSOR"/>
    <n v="47131800"/>
    <s v="Seléccion abreviada - acuerdo marco"/>
    <n v="0"/>
    <n v="0"/>
    <n v="40"/>
    <n v="600000"/>
    <s v="LITRO"/>
    <s v="NO SOLICITADAS"/>
  </r>
  <r>
    <x v="0"/>
    <x v="30"/>
    <n v="10"/>
    <s v="PRODUCTOS DE ASEO Y LIMPIEZA"/>
    <s v="JABON EN BARRA "/>
    <n v="47131800"/>
    <s v="Seléccion abreviada - acuerdo marco"/>
    <n v="0"/>
    <n v="0"/>
    <n v="30"/>
    <n v="90000"/>
    <s v="UNIDAD"/>
    <s v="NO SOLICITADAS"/>
  </r>
  <r>
    <x v="0"/>
    <x v="30"/>
    <n v="10"/>
    <s v="PRODUCTOS DE ASEO Y LIMPIEZA"/>
    <s v="JABON LAVA PLATOS"/>
    <n v="47131800"/>
    <s v="Seléccion abreviada - acuerdo marco"/>
    <n v="0"/>
    <n v="0"/>
    <n v="14"/>
    <n v="266000"/>
    <s v="LITRO"/>
    <s v="NO SOLICITADAS"/>
  </r>
  <r>
    <x v="0"/>
    <x v="30"/>
    <n v="10"/>
    <s v="PRODUCTOS DE ASEO Y LIMPIEZA"/>
    <s v="JABON LAVA PLATOS"/>
    <n v="47131800"/>
    <s v="Seléccion abreviada - acuerdo marco"/>
    <n v="0"/>
    <n v="0"/>
    <n v="5"/>
    <n v="95000"/>
    <s v="LITRO"/>
    <s v="NO SOLICITADAS"/>
  </r>
  <r>
    <x v="0"/>
    <x v="30"/>
    <n v="10"/>
    <s v="PRODUCTOS DE ASEO Y LIMPIEZA"/>
    <s v="LIMPIAVIDRIOS"/>
    <n v="47131800"/>
    <s v="Seléccion abreviada - acuerdo marco"/>
    <n v="0"/>
    <n v="0"/>
    <n v="90"/>
    <n v="907200"/>
    <s v="LITRO"/>
    <s v="NO SOLICITADAS"/>
  </r>
  <r>
    <x v="0"/>
    <x v="30"/>
    <n v="10"/>
    <s v="PRODUCTOS DE ASEO Y LIMPIEZA"/>
    <s v="LIMPIAVIDRIOS"/>
    <n v="47131800"/>
    <s v="Seléccion abreviada - acuerdo marco"/>
    <n v="0"/>
    <n v="0"/>
    <n v="10"/>
    <n v="100800"/>
    <s v="LITRO"/>
    <s v="NO SOLICITADAS"/>
  </r>
  <r>
    <x v="0"/>
    <x v="30"/>
    <n v="10"/>
    <s v="PRODUCTOS DE ASEO Y LIMPIEZA"/>
    <s v="LIMPIONES 4"/>
    <n v="47131500"/>
    <s v="Seléccion abreviada - acuerdo marco"/>
    <n v="0"/>
    <n v="0"/>
    <n v="20"/>
    <n v="160000"/>
    <s v="UNIDAD"/>
    <s v="NO SOLICITADAS"/>
  </r>
  <r>
    <x v="0"/>
    <x v="30"/>
    <n v="10"/>
    <s v="PRODUCTOS DE ASEO Y LIMPIEZA"/>
    <s v="LUSTRADOR DE MUEBLES "/>
    <n v="47131800"/>
    <s v="Seléccion abreviada - acuerdo marco"/>
    <n v="0"/>
    <n v="0"/>
    <n v="15"/>
    <n v="105000"/>
    <s v="UNIDAD"/>
    <s v="NO SOLICITADAS"/>
  </r>
  <r>
    <x v="0"/>
    <x v="30"/>
    <n v="10"/>
    <s v="PRODUCTOS DE ASEO Y LIMPIEZA"/>
    <s v="PAÑOS ABSORBENTES MULTIUSOS"/>
    <n v="47131500"/>
    <s v="Seléccion abreviada - acuerdo marco"/>
    <n v="0"/>
    <n v="0"/>
    <n v="20"/>
    <n v="60000"/>
    <s v="UNIDAD"/>
    <s v="NO SOLICITADAS"/>
  </r>
  <r>
    <x v="0"/>
    <x v="30"/>
    <n v="10"/>
    <s v="PRODUCTOS DE ASEO Y LIMPIEZA"/>
    <s v="PAPEL HIGIÉNICO 3"/>
    <n v="14111700"/>
    <s v="Seléccion abreviada - acuerdo marco"/>
    <n v="0"/>
    <n v="0"/>
    <n v="200"/>
    <n v="2000000"/>
    <s v="UNIDAD"/>
    <s v="NO SOLICITADAS"/>
  </r>
  <r>
    <x v="0"/>
    <x v="30"/>
    <n v="10"/>
    <s v="PRODUCTOS DE ASEO Y LIMPIEZA"/>
    <s v="POCETA RECOLECTORA DE LIQUIDOS DESLIZANTE (55 X 70 X 14) CM   CAPACIDAD 12 GAL"/>
    <n v="24101905"/>
    <s v="Seléccion abreviada - acuerdo marco"/>
    <n v="0"/>
    <n v="0"/>
    <n v="3"/>
    <n v="1794000"/>
    <s v="UNIDAD"/>
    <s v="NO SOLICITADAS"/>
  </r>
  <r>
    <x v="0"/>
    <x v="30"/>
    <n v="10"/>
    <s v="PRODUCTOS DE ASEO Y LIMPIEZA"/>
    <s v="RASTRILLOS"/>
    <n v="47131600"/>
    <s v="Seléccion abreviada - acuerdo marco"/>
    <n v="0"/>
    <n v="0"/>
    <n v="30"/>
    <n v="540000"/>
    <s v="UNIDAD"/>
    <s v="NO SOLICITADAS"/>
  </r>
  <r>
    <x v="0"/>
    <x v="30"/>
    <n v="10"/>
    <s v="PRODUCTOS DE ASEO Y LIMPIEZA"/>
    <s v="RECOGEDOR DE BASURA 1"/>
    <n v="47131600"/>
    <s v="Seléccion abreviada - acuerdo marco"/>
    <n v="0"/>
    <n v="0"/>
    <n v="15"/>
    <n v="45000"/>
    <s v="UNIDAD"/>
    <s v="NO SOLICITADAS"/>
  </r>
  <r>
    <x v="0"/>
    <x v="30"/>
    <n v="10"/>
    <s v="PRODUCTOS DE ASEO Y LIMPIEZA"/>
    <s v="RECOGEDOR DE BASURA 1"/>
    <n v="47131800"/>
    <s v="Seléccion abreviada - acuerdo marco"/>
    <n v="0"/>
    <n v="0"/>
    <n v="5"/>
    <n v="15000"/>
    <s v="UNIDAD"/>
    <s v="NO SOLICITADAS"/>
  </r>
  <r>
    <x v="0"/>
    <x v="30"/>
    <n v="10"/>
    <s v="PRODUCTOS DE ASEO Y LIMPIEZA"/>
    <s v="REMOVEDOR DE CERA"/>
    <n v="47131800"/>
    <s v="Seléccion abreviada - acuerdo marco"/>
    <n v="0"/>
    <n v="0"/>
    <n v="12"/>
    <n v="180000"/>
    <s v="GALON"/>
    <s v="NO SOLICITADAS"/>
  </r>
  <r>
    <x v="0"/>
    <x v="30"/>
    <n v="10"/>
    <s v="PRODUCTOS DE ASEO Y LIMPIEZA"/>
    <s v="TAPABOCAS 1"/>
    <n v="14111700"/>
    <s v="Seléccion abreviada - acuerdo marco"/>
    <n v="0"/>
    <n v="0"/>
    <n v="4"/>
    <n v="36000"/>
    <s v="UNIDAD"/>
    <s v="NO SOLICITADAS"/>
  </r>
  <r>
    <x v="0"/>
    <x v="30"/>
    <n v="10"/>
    <s v="PRODUCTOS DE ASEO Y LIMPIEZA"/>
    <s v="TELARAÑERO"/>
    <n v="47131600"/>
    <s v="Seléccion abreviada - acuerdo marco"/>
    <n v="0"/>
    <n v="0"/>
    <n v="6"/>
    <n v="39000"/>
    <s v="UNIDAD"/>
    <s v="NO SOLICITADAS"/>
  </r>
  <r>
    <x v="0"/>
    <x v="30"/>
    <n v="10"/>
    <s v="PRODUCTOS DE ASEO Y LIMPIEZA"/>
    <s v="TOALLAS PARA MANOS 2"/>
    <n v="47131500"/>
    <s v="Seléccion abreviada - acuerdo marco"/>
    <n v="0"/>
    <n v="0"/>
    <n v="20"/>
    <n v="320000"/>
    <s v="UNIDAD"/>
    <s v="NO SOLICITADAS"/>
  </r>
  <r>
    <x v="0"/>
    <x v="30"/>
    <n v="10"/>
    <s v="PRODUCTOS DE ASEO Y LIMPIEZA"/>
    <s v="TRAPERO 3"/>
    <n v="47131600"/>
    <s v="Seléccion abreviada - acuerdo marco"/>
    <n v="0"/>
    <n v="0"/>
    <n v="160"/>
    <n v="1280000"/>
    <s v="UNIDAD"/>
    <s v="NO SOLICITADAS"/>
  </r>
  <r>
    <x v="0"/>
    <x v="30"/>
    <n v="10"/>
    <s v="PRODUCTOS DE ASEO Y LIMPIEZA"/>
    <s v="TRAPERO 3"/>
    <n v="47131600"/>
    <s v="Seléccion abreviada - acuerdo marco"/>
    <n v="0"/>
    <n v="0"/>
    <n v="40"/>
    <n v="320000"/>
    <s v="UNIDAD"/>
    <s v="NO SOLICITADAS"/>
  </r>
  <r>
    <x v="0"/>
    <x v="30"/>
    <n v="10"/>
    <s v="PRODUCTOS DE ASEO Y LIMPIEZA"/>
    <s v="VARSOL ECOLÓGICO"/>
    <n v="47131800"/>
    <s v="Seléccion abreviada - acuerdo marco"/>
    <n v="0"/>
    <n v="0"/>
    <n v="25"/>
    <n v="675000"/>
    <s v="GALON"/>
    <s v="NO SOLICITADAS"/>
  </r>
  <r>
    <x v="0"/>
    <x v="30"/>
    <n v="10"/>
    <s v="PRODUCTOS DE ASEO Y LIMPIEZA"/>
    <s v="VARSOL ECOLÓGICO"/>
    <n v="47131800"/>
    <s v="Seléccion abreviada - acuerdo marco"/>
    <n v="0"/>
    <n v="0"/>
    <n v="5"/>
    <n v="135000"/>
    <s v="GALON"/>
    <s v="NO SOLICITADAS"/>
  </r>
  <r>
    <x v="0"/>
    <x v="30"/>
    <n v="10"/>
    <s v="PRODUCTOS DE ASEO Y LIMPIEZA"/>
    <s v="BALDE DE 10 LT"/>
    <n v="47121804"/>
    <s v="Seléccion abreviada - acuerdo marco"/>
    <n v="0"/>
    <n v="0"/>
    <n v="20"/>
    <n v="300000"/>
    <s v="UNIDAD"/>
    <s v="NO SOLICITADAS"/>
  </r>
  <r>
    <x v="0"/>
    <x v="30"/>
    <n v="10"/>
    <s v="PRODUCTOS DE ASEO Y LIMPIEZA"/>
    <s v="BALDE PARA CONSTRUCCION"/>
    <n v="47121804"/>
    <s v="Mínima cuantía"/>
    <n v="0"/>
    <n v="0"/>
    <n v="4"/>
    <n v="20000"/>
    <s v="UNIDAD"/>
    <s v="NO SOLICITADAS"/>
  </r>
  <r>
    <x v="0"/>
    <x v="30"/>
    <n v="10"/>
    <s v="PRODUCTOS DE ASEO Y LIMPIEZA"/>
    <s v="CANECA DE BASURA "/>
    <n v="76121600"/>
    <s v="Seléccion abreviada - acuerdo marco"/>
    <n v="0"/>
    <n v="0"/>
    <n v="20"/>
    <n v="1400000"/>
    <s v="UNIDAD"/>
    <s v="NO SOLICITADAS"/>
  </r>
  <r>
    <x v="0"/>
    <x v="30"/>
    <n v="10"/>
    <s v="PRODUCTOS DE ASEO Y LIMPIEZA"/>
    <s v="CERA BRILLO PINTURA EXTERIOR"/>
    <n v="47131800"/>
    <s v="Seléccion abreviada - acuerdo marco"/>
    <n v="0"/>
    <n v="0"/>
    <n v="12"/>
    <n v="288000"/>
    <s v="LITRO"/>
    <s v="NO SOLICITADAS"/>
  </r>
  <r>
    <x v="0"/>
    <x v="30"/>
    <n v="16"/>
    <s v="PRODUCTOS DE ASEO Y LIMPIEZA"/>
    <s v="CREMA CORPORAL"/>
    <n v="53131602"/>
    <s v="Mínima cuantía"/>
    <n v="0"/>
    <n v="0"/>
    <n v="10"/>
    <n v="514800"/>
    <s v="LITRO"/>
    <s v="NO SOLICITADAS"/>
  </r>
  <r>
    <x v="0"/>
    <x v="30"/>
    <n v="10"/>
    <s v="PRODUCTOS DE ASEO Y LIMPIEZA"/>
    <s v="LIMPIA CONTACTO SECADO RÁPIDO REF CRC DE 400 ML"/>
    <n v="23281901"/>
    <s v="Seléccion abreviada - acuerdo marco"/>
    <n v="0"/>
    <n v="0"/>
    <n v="5"/>
    <n v="105000"/>
    <s v="UNIDAD"/>
    <s v="NO SOLICITADAS"/>
  </r>
  <r>
    <x v="0"/>
    <x v="30"/>
    <n v="10"/>
    <s v="PRODUCTOS DE ASEO Y LIMPIEZA"/>
    <s v="LIMPIA CONTACTOS DIELECTRICO"/>
    <n v="23281901"/>
    <s v="Seléccion abreviada - acuerdo marco"/>
    <n v="0"/>
    <n v="0"/>
    <n v="20"/>
    <n v="360000"/>
    <s v="UNIDAD"/>
    <s v="NO SOLICITADAS"/>
  </r>
  <r>
    <x v="0"/>
    <x v="30"/>
    <n v="16"/>
    <s v="PRODUCTOS DE ASEO Y LIMPIEZA"/>
    <s v="LOCION CAPILAR"/>
    <n v="53131602"/>
    <s v="Mínima cuantía"/>
    <n v="0"/>
    <n v="0"/>
    <n v="20"/>
    <n v="440880"/>
    <s v="LITRO"/>
    <s v="NO SOLICITADAS"/>
  </r>
  <r>
    <x v="0"/>
    <x v="30"/>
    <n v="10"/>
    <s v="PRODUCTOS DE ASEO Y LIMPIEZA"/>
    <s v="LIMPIA CONTACTO EN SECO"/>
    <n v="47131825"/>
    <s v="Selección abreviada menor cuantía"/>
    <n v="4"/>
    <n v="6"/>
    <n v="40"/>
    <n v="640000"/>
    <s v="UNIDAD"/>
    <s v="NO SOLICITADAS"/>
  </r>
  <r>
    <x v="0"/>
    <x v="30"/>
    <n v="10"/>
    <s v="PRODUCTOS DE ASEO Y LIMPIEZA"/>
    <s v="LIMPIA CONTACTOS ELECTRICOS SECO"/>
    <n v="47131825"/>
    <s v="Selección abreviada menor cuantía"/>
    <n v="4"/>
    <n v="6"/>
    <n v="20"/>
    <n v="1639200"/>
    <s v="UNIDAD"/>
    <s v="NO SOLICITADAS"/>
  </r>
  <r>
    <x v="0"/>
    <x v="30"/>
    <n v="10"/>
    <s v="PRODUCTOS DE ASEO Y LIMPIEZA"/>
    <s v="LIMPIA CONTACTOS ELECTRICOS SECO"/>
    <n v="47131825"/>
    <s v="Selección abreviada menor cuantía"/>
    <n v="4"/>
    <n v="6"/>
    <n v="20"/>
    <n v="1085000"/>
    <s v="UNIDAD"/>
    <s v="NO SOLICITADAS"/>
  </r>
  <r>
    <x v="0"/>
    <x v="30"/>
    <n v="10"/>
    <s v="PRODUCTOS DE ASEO Y LIMPIEZA"/>
    <s v="LIMPIADOR PARA ALTA PRESION AMS-C-22542"/>
    <n v="12163800"/>
    <s v="Selección abreviada menor cuantía"/>
    <n v="4"/>
    <n v="6"/>
    <n v="5"/>
    <n v="1250000"/>
    <s v="UNIDAD"/>
    <s v="NO SOLICITADAS"/>
  </r>
  <r>
    <x v="0"/>
    <x v="30"/>
    <n v="10"/>
    <s v="PRODUCTOS DE ASEO Y LIMPIEZA"/>
    <s v="LIMPIADOR ELECTRONICO LPS CFC FREE SPRAY"/>
    <n v="12163800"/>
    <s v="Selección abreviada menor cuantía"/>
    <n v="4"/>
    <n v="6"/>
    <n v="10"/>
    <n v="750000"/>
    <s v="UNIDAD"/>
    <s v="NO SOLICITADAS"/>
  </r>
  <r>
    <x v="0"/>
    <x v="30"/>
    <n v="10"/>
    <s v="PRODUCTOS DE ASEO Y LIMPIEZA"/>
    <s v="LIMPIADOR ALCALINO LIMPIEZA MOTORES MIL-PRF-85704C"/>
    <n v="12163800"/>
    <s v="Selección abreviada menor cuantía"/>
    <n v="4"/>
    <n v="6"/>
    <n v="1"/>
    <n v="670000"/>
    <s v="UNIDAD"/>
    <s v="NO SOLICITADAS"/>
  </r>
  <r>
    <x v="0"/>
    <x v="30"/>
    <n v="10"/>
    <s v="PRODUCTOS DE ASEO Y LIMPIEZA"/>
    <s v="NO FLASH ELECTRO CONTACT CLEANER LPS"/>
    <n v="47131825"/>
    <s v="Selección abreviada menor cuantía"/>
    <n v="4"/>
    <n v="6"/>
    <n v="10"/>
    <n v="640000"/>
    <s v="UNIDAD"/>
    <s v="NO SOLICITADAS"/>
  </r>
  <r>
    <x v="0"/>
    <x v="30"/>
    <n v="10"/>
    <s v="PRODUCTOS DE ASEO Y LIMPIEZA"/>
    <s v="LIMPIADOR DE PRECISION ALCOHOL ISOPROPILICO EN AEROSOL 12ONZ./340G"/>
    <n v="51102710"/>
    <s v="Selección abreviada menor cuantía"/>
    <n v="4"/>
    <n v="6"/>
    <n v="10"/>
    <n v="150000"/>
    <s v="UNIDAD"/>
    <s v="NO SOLICITADAS"/>
  </r>
  <r>
    <x v="0"/>
    <x v="30"/>
    <n v="10"/>
    <s v="PRODUCTOS DE ASEO Y LIMPIEZA"/>
    <s v="LIMPIADOR DIELECTRICO GRADO ELECTRICO  CRC 430 CM3"/>
    <n v="12163800"/>
    <s v="Selección abreviada menor cuantía"/>
    <n v="4"/>
    <n v="6"/>
    <n v="20"/>
    <n v="320000"/>
    <s v="UNIDAD"/>
    <s v="NO SOLICITADAS"/>
  </r>
  <r>
    <x v="0"/>
    <x v="30"/>
    <n v="10"/>
    <s v="PRODUCTOS DE ASEO Y LIMPIEZA"/>
    <s v="TRAPO DE MICROFIBRA"/>
    <n v="47131501"/>
    <s v="Selección abreviada menor cuantía"/>
    <n v="4"/>
    <n v="6"/>
    <n v="80"/>
    <n v="640000"/>
    <s v="UNIDAD"/>
    <s v="NO SOLICITADAS"/>
  </r>
  <r>
    <x v="0"/>
    <x v="30"/>
    <n v="10"/>
    <s v="PRODUCTOS DE ASEO Y LIMPIEZA"/>
    <s v="CHAMPU PARA AERONAVES "/>
    <n v="53131628"/>
    <s v="Selección abreviada menor cuantía"/>
    <n v="4"/>
    <n v="6"/>
    <n v="5"/>
    <n v="30000000"/>
    <s v="UNIDAD"/>
    <s v="NO SOLICITADAS"/>
  </r>
  <r>
    <x v="0"/>
    <x v="30"/>
    <n v="10"/>
    <s v="PRODUCTOS DE ASEO Y LIMPIEZA"/>
    <s v="CREMA LIMPIADORA GLASS"/>
    <n v="12163800"/>
    <s v="Selección abreviada menor cuantía"/>
    <n v="4"/>
    <n v="6"/>
    <n v="3"/>
    <n v="144000"/>
    <s v="GALON"/>
    <s v="NO SOLICITADAS"/>
  </r>
  <r>
    <x v="0"/>
    <x v="30"/>
    <n v="10"/>
    <s v="PRODUCTOS DE ASEO Y LIMPIEZA"/>
    <s v="3M ANTISTATIC ELECTRONIC EQUIPMENT CLEAN P/N MMMCL600"/>
    <n v="47131821"/>
    <s v="Selección abreviada menor cuantía"/>
    <n v="4"/>
    <n v="6"/>
    <n v="15"/>
    <n v="418275"/>
    <s v="UNIDAD"/>
    <s v="NO SOLICITADAS"/>
  </r>
  <r>
    <x v="0"/>
    <x v="30"/>
    <n v="10"/>
    <s v="PRODUCTOS DE ASEO Y LIMPIEZA"/>
    <s v="3M™ NOVEC™ ELECTRONIC DEGREASER"/>
    <n v="47131821"/>
    <s v="Selección abreviada menor cuantía"/>
    <n v="4"/>
    <n v="6"/>
    <n v="6"/>
    <n v="720000"/>
    <s v="UNIDAD"/>
    <s v="NO SOLICITADAS"/>
  </r>
  <r>
    <x v="0"/>
    <x v="30"/>
    <n v="10"/>
    <s v="PRODUCTOS DE ASEO Y LIMPIEZA"/>
    <s v="PAÑO ABRASIVO 7447 SCOTCH-BRITE ROLLO VINOTINTO DE 6IN X 30FT"/>
    <n v="31191501"/>
    <s v="Selección abreviada menor cuantía"/>
    <n v="4"/>
    <n v="6"/>
    <n v="3"/>
    <n v="825000"/>
    <s v="UNIDAD"/>
    <s v="NO SOLICITADAS"/>
  </r>
  <r>
    <x v="0"/>
    <x v="30"/>
    <n v="10"/>
    <s v="PRODUCTOS DE ASEO Y LIMPIEZA"/>
    <s v="ESPONJILLA SCOTCH-BRITE VERDE USO GENERAL INSTITUCIONAL EN ROLLO 10CM X 5M 3M"/>
    <n v="47131603"/>
    <s v="Selección abreviada menor cuantía"/>
    <n v="4"/>
    <n v="6"/>
    <n v="3"/>
    <n v="90000"/>
    <s v="UNIDAD"/>
    <s v="NO SOLICITADAS"/>
  </r>
  <r>
    <x v="0"/>
    <x v="30"/>
    <n v="10"/>
    <s v="PRODUCTOS DE ASEO Y LIMPIEZA"/>
    <s v="3M DUST CLOTH P/N MMM9027"/>
    <n v="31133700"/>
    <s v="Selección abreviada menor cuantía"/>
    <n v="4"/>
    <n v="6"/>
    <n v="10"/>
    <n v="111800"/>
    <s v="UNIDAD"/>
    <s v="NO SOLICITADAS"/>
  </r>
  <r>
    <x v="0"/>
    <x v="30"/>
    <n v="10"/>
    <s v="PRODUCTOS DE ASEO Y LIMPIEZA"/>
    <s v="CEPILLOS ANTIESTATICOS P/N  CC3316"/>
    <n v="27113000"/>
    <s v="Selección abreviada menor cuantía"/>
    <n v="4"/>
    <n v="6"/>
    <n v="2"/>
    <n v="300000"/>
    <s v="UNIDAD"/>
    <s v="NO SOLICITADAS"/>
  </r>
  <r>
    <x v="0"/>
    <x v="30"/>
    <n v="10"/>
    <s v="PRODUCTOS DE ASEO Y LIMPIEZA"/>
    <s v="ESPONJA ABRASIVA"/>
    <n v="47131603"/>
    <s v="Selección abreviada menor cuantía"/>
    <n v="4"/>
    <n v="6"/>
    <n v="15"/>
    <n v="1080000"/>
    <s v="UNIDAD"/>
    <s v="NO SOLICITADAS"/>
  </r>
  <r>
    <x v="0"/>
    <x v="30"/>
    <n v="10"/>
    <s v="PRODUCTOS DE ASEO Y LIMPIEZA"/>
    <s v="LIMPIADOR FLEXIGLAS"/>
    <n v="12163800"/>
    <s v="Selección abreviada menor cuantía"/>
    <n v="4"/>
    <n v="6"/>
    <n v="15"/>
    <n v="900000"/>
    <s v="UNIDAD"/>
    <s v="NO SOLICITADAS"/>
  </r>
  <r>
    <x v="0"/>
    <x v="30"/>
    <n v="10"/>
    <s v="PRODUCTOS DE ASEO Y LIMPIEZA"/>
    <s v="PAPEL DE ARROZ"/>
    <n v="60121149"/>
    <s v="Selección abreviada menor cuantía"/>
    <n v="4"/>
    <n v="6"/>
    <n v="2"/>
    <n v="160000"/>
    <s v="UNIDAD"/>
    <s v="NO SOLICITADAS"/>
  </r>
  <r>
    <x v="0"/>
    <x v="30"/>
    <n v="10"/>
    <s v="PRODUCTOS DE ASEO Y LIMPIEZA"/>
    <s v="PAÑITOS DESECHABLES HUMEDOS"/>
    <n v="47131500"/>
    <s v="Selección abreviada menor cuantía"/>
    <n v="4"/>
    <n v="6"/>
    <n v="15"/>
    <n v="900000"/>
    <s v="UNIDAD"/>
    <s v="NO SOLICITADAS"/>
  </r>
  <r>
    <x v="0"/>
    <x v="30"/>
    <n v="10"/>
    <s v="PRODUCTOS DE ASEO Y LIMPIEZA"/>
    <s v="SABRA VERDE"/>
    <n v="47131603"/>
    <s v="Selección abreviada menor cuantía"/>
    <n v="4"/>
    <n v="6"/>
    <n v="16"/>
    <n v="1216000"/>
    <s v="UNIDAD"/>
    <s v="NO SOLICITADAS"/>
  </r>
  <r>
    <x v="0"/>
    <x v="30"/>
    <n v="10"/>
    <s v="PRODUCTOS DE ASEO Y LIMPIEZA"/>
    <s v="VARSOL"/>
    <n v="12191501"/>
    <s v="Selección abreviada menor cuantía"/>
    <n v="4"/>
    <n v="6"/>
    <n v="45"/>
    <n v="2425500"/>
    <s v="GALON"/>
    <s v="NO SOLICITADAS"/>
  </r>
  <r>
    <x v="0"/>
    <x v="30"/>
    <n v="10"/>
    <s v="PRODUCTOS DE ASEO Y LIMPIEZA"/>
    <s v="DESENGRASANTE LIQUIDO"/>
    <n v="47131821"/>
    <s v="Selección abreviada menor cuantía"/>
    <n v="4"/>
    <n v="6"/>
    <n v="15"/>
    <n v="360000"/>
    <s v="UNIDAD"/>
    <s v="NO SOLICITADAS"/>
  </r>
  <r>
    <x v="0"/>
    <x v="30"/>
    <n v="10"/>
    <s v="PRODUCTOS DE ASEO Y LIMPIEZA"/>
    <s v="JABON PARA MANOS LIQUIDO DESENGRASANTE"/>
    <n v="53131608"/>
    <s v="Selección abreviada menor cuantía"/>
    <n v="4"/>
    <n v="6"/>
    <n v="5"/>
    <n v="960000"/>
    <s v="GALON"/>
    <s v="NO SOLICITADAS"/>
  </r>
  <r>
    <x v="0"/>
    <x v="30"/>
    <n v="10"/>
    <s v="PRODUCTOS DE ASEO Y LIMPIEZA"/>
    <s v="CEPILLO LIMPIADOR EXTENSIBLE"/>
    <n v="27113000"/>
    <s v="Selección abreviada menor cuantía"/>
    <n v="4"/>
    <n v="6"/>
    <n v="1"/>
    <n v="114810"/>
    <s v="UNIDAD"/>
    <s v="NO SOLICITADAS"/>
  </r>
  <r>
    <x v="0"/>
    <x v="30"/>
    <n v="10"/>
    <s v="PRODUCTOS DE ASEO Y LIMPIEZA"/>
    <s v="CHAMPU PARA COMPARTIMIENTO DEL MOTOR "/>
    <n v="53131628"/>
    <s v="Selección abreviada menor cuantía"/>
    <n v="4"/>
    <n v="6"/>
    <n v="7"/>
    <n v="19159000"/>
    <s v="UNIDAD"/>
    <s v="NO SOLICITADAS"/>
  </r>
  <r>
    <x v="0"/>
    <x v="30"/>
    <n v="10"/>
    <s v="PRODUCTOS DE ASEO Y LIMPIEZA"/>
    <s v="VARSOL CANECA X 55 GAL"/>
    <n v="12191501"/>
    <s v="Selección abreviada menor cuantía"/>
    <n v="4"/>
    <n v="6"/>
    <n v="1"/>
    <n v="4000000"/>
    <s v="GLOBAL"/>
    <s v="NO SOLICITADAS"/>
  </r>
  <r>
    <x v="0"/>
    <x v="30"/>
    <n v="10"/>
    <s v="PRODUCTOS DE ASEO Y LIMPIEZA"/>
    <s v="CEPILLOS"/>
    <n v="27113000"/>
    <s v="Selección abreviada menor cuantía"/>
    <n v="4"/>
    <n v="6"/>
    <n v="100"/>
    <n v="2000000"/>
    <s v="UNIDAD"/>
    <s v="NO SOLICITADAS"/>
  </r>
  <r>
    <x v="0"/>
    <x v="30"/>
    <n v="10"/>
    <s v="PRODUCTOS DE ASEO Y LIMPIEZA"/>
    <s v="ATOMIZADORES PLASTICOS MULTIUSO DE GATILLO"/>
    <n v="40141742"/>
    <s v="Selección abreviada menor cuantía"/>
    <n v="4"/>
    <n v="6"/>
    <n v="300"/>
    <n v="600000"/>
    <s v="UNIDAD"/>
    <s v="NO SOLICITADAS"/>
  </r>
  <r>
    <x v="0"/>
    <x v="30"/>
    <n v="10"/>
    <s v="PRODUCTOS DE ASEO Y LIMPIEZA"/>
    <s v="BAYETILLA ROJA"/>
    <n v="47131500"/>
    <s v="Selección abreviada menor cuantía"/>
    <n v="4"/>
    <n v="6"/>
    <n v="4"/>
    <n v="32000"/>
    <s v="METRO"/>
    <s v="NO SOLICITADAS"/>
  </r>
  <r>
    <x v="0"/>
    <x v="30"/>
    <n v="10"/>
    <s v="PRODUCTOS DE ASEO Y LIMPIEZA"/>
    <s v="PAÑO DE LIMPIEZA"/>
    <n v="47131500"/>
    <s v="Selección abreviada menor cuantía"/>
    <n v="4"/>
    <n v="6"/>
    <n v="80"/>
    <n v="240000"/>
    <s v="UNIDAD"/>
    <s v="NO SOLICITADAS"/>
  </r>
  <r>
    <x v="0"/>
    <x v="30"/>
    <n v="10"/>
    <s v="PRODUCTOS DE ASEO Y LIMPIEZA"/>
    <s v="ESPONJILLA INDUSTRIAL MORADA 6&quot;X30 PIES SCOTCH BRITE"/>
    <n v="31191501"/>
    <s v="Selección abreviada menor cuantía"/>
    <n v="4"/>
    <n v="6"/>
    <n v="3"/>
    <n v="660000"/>
    <s v="UNIDAD"/>
    <s v="NO SOLICITADAS"/>
  </r>
  <r>
    <x v="0"/>
    <x v="30"/>
    <n v="10"/>
    <s v="PRODUCTOS DE ASEO Y LIMPIEZA"/>
    <s v="ESPONJILLA INDUSTRIAL CAFE 6&quot;X30 PIES SCOTCH BRITE"/>
    <n v="47131603"/>
    <s v="Selección abreviada menor cuantía"/>
    <n v="4"/>
    <n v="6"/>
    <n v="1"/>
    <n v="200000"/>
    <s v="UNIDAD"/>
    <s v="NO SOLICITADAS"/>
  </r>
  <r>
    <x v="0"/>
    <x v="30"/>
    <n v="10"/>
    <s v="PRODUCTOS DE ASEO Y LIMPIEZA"/>
    <s v="HAND CLEANER TOWEL SCRUBS X72"/>
    <n v="53131627"/>
    <s v="Selección abreviada menor cuantía"/>
    <n v="4"/>
    <n v="6"/>
    <n v="10"/>
    <n v="389000"/>
    <s v="UNIDAD"/>
    <s v="NO SOLICITADAS"/>
  </r>
  <r>
    <x v="0"/>
    <x v="30"/>
    <n v="10"/>
    <s v="PRODUCTOS DE ASEO Y LIMPIEZA"/>
    <s v="LIMPIADOR ESPUMOSO "/>
    <n v="53131627"/>
    <s v="Selección abreviada menor cuantía"/>
    <n v="4"/>
    <n v="6"/>
    <n v="10"/>
    <n v="213000"/>
    <s v="UNIDAD"/>
    <s v="NO SOLICITADAS"/>
  </r>
  <r>
    <x v="0"/>
    <x v="30"/>
    <n v="10"/>
    <s v="PRODUCTOS DE ASEO Y LIMPIEZA"/>
    <s v="PAÑO ABSORBENTE TELA OLEOFILICA "/>
    <n v="47131502"/>
    <s v="Selección abreviada menor cuantía"/>
    <n v="4"/>
    <n v="6"/>
    <n v="2"/>
    <n v="740000"/>
    <s v="UNIDAD"/>
    <s v="NO SOLICITADAS"/>
  </r>
  <r>
    <x v="0"/>
    <x v="30"/>
    <n v="10"/>
    <s v="PRODUCTOS DE ASEO Y LIMPIEZA"/>
    <s v="DESENGRASANTE INDUSTRIAL"/>
    <n v="47131800"/>
    <s v="Selección abreviada menor cuantía"/>
    <n v="4"/>
    <n v="6"/>
    <n v="10"/>
    <n v="180000"/>
    <s v="UNIDAD"/>
    <s v="NO SOLICITADAS"/>
  </r>
  <r>
    <x v="0"/>
    <x v="30"/>
    <n v="10"/>
    <s v="PRODUCTOS DE ASEO Y LIMPIEZA"/>
    <s v="NAFTA ALIFATICA ACRILIC CLEANER"/>
    <n v="15121500"/>
    <s v="Licitación pública"/>
    <n v="4"/>
    <n v="6"/>
    <n v="5"/>
    <n v="290000"/>
    <s v="GALON"/>
    <s v="NO SOLICITADAS"/>
  </r>
  <r>
    <x v="0"/>
    <x v="30"/>
    <n v="10"/>
    <s v="PRODUCTOS DE ASEO Y LIMPIEZA"/>
    <s v="PAPEL LIMPIADOR INDUSTRIAL"/>
    <n v="26111700"/>
    <s v="Licitación pública"/>
    <n v="4"/>
    <n v="6"/>
    <n v="100"/>
    <n v="3000000"/>
    <s v="UNIDAD"/>
    <s v="NO SOLICITADAS"/>
  </r>
  <r>
    <x v="0"/>
    <x v="30"/>
    <n v="10"/>
    <s v="PRODUCTOS DE ASEO Y LIMPIEZA"/>
    <s v="TRAPO COCIDO"/>
    <n v="47131500"/>
    <s v="Licitación pública"/>
    <n v="4"/>
    <n v="6"/>
    <n v="13"/>
    <n v="2600000"/>
    <s v="UNIDAD"/>
    <s v="NO SOLICITADAS"/>
  </r>
  <r>
    <x v="0"/>
    <x v="31"/>
    <n v="10"/>
    <s v="REPUESTOS"/>
    <s v="JUEGO DE BROCAS PARA LAMINA"/>
    <n v="27111537"/>
    <s v="Mínima cuantía"/>
    <n v="0"/>
    <n v="0"/>
    <n v="2"/>
    <n v="100000"/>
    <s v="UNIDAD"/>
    <s v="NO SOLICITADAS"/>
  </r>
  <r>
    <x v="0"/>
    <x v="31"/>
    <n v="10"/>
    <s v="REPUESTOS"/>
    <s v="BALINERA 608"/>
    <n v="31171539"/>
    <s v="Mínima cuantía"/>
    <n v="0"/>
    <n v="0"/>
    <n v="10"/>
    <n v="100000"/>
    <s v="UNIDAD"/>
    <s v="NO SOLICITADAS"/>
  </r>
  <r>
    <x v="0"/>
    <x v="31"/>
    <n v="10"/>
    <s v="REPUESTOS"/>
    <s v="BALINERA 6201"/>
    <n v="31171539"/>
    <s v="Mínima cuantía"/>
    <n v="0"/>
    <n v="0"/>
    <n v="10"/>
    <n v="100000"/>
    <s v="UNIDAD"/>
    <s v="NO SOLICITADAS"/>
  </r>
  <r>
    <x v="0"/>
    <x v="31"/>
    <n v="10"/>
    <s v="REPUESTOS"/>
    <s v="BALINERA 6202"/>
    <n v="31171539"/>
    <s v="Mínima cuantía"/>
    <n v="0"/>
    <n v="0"/>
    <n v="10"/>
    <n v="100000"/>
    <s v="UNIDAD"/>
    <s v="NO SOLICITADAS"/>
  </r>
  <r>
    <x v="0"/>
    <x v="31"/>
    <n v="10"/>
    <s v="REPUESTOS"/>
    <s v="BATERIA 24H 750AMP"/>
    <n v="26111700"/>
    <n v="0"/>
    <n v="0"/>
    <n v="0"/>
    <n v="10"/>
    <n v="4165000"/>
    <s v="UNIDAD"/>
    <s v="NO SOLICITADAS"/>
  </r>
  <r>
    <x v="0"/>
    <x v="31"/>
    <n v="10"/>
    <s v="REPUESTOS"/>
    <s v="BATERIA 31H 1100AMP"/>
    <n v="26111700"/>
    <n v="0"/>
    <n v="0"/>
    <n v="0"/>
    <n v="6"/>
    <n v="2995800"/>
    <s v="UNIDAD"/>
    <s v="NO SOLICITADAS"/>
  </r>
  <r>
    <x v="0"/>
    <x v="31"/>
    <n v="10"/>
    <s v="REPUESTOS"/>
    <s v="BATERIA DIESEL SVC APR 12P/N 4012864"/>
    <n v="26111700"/>
    <n v="0"/>
    <n v="0"/>
    <n v="0"/>
    <n v="4"/>
    <n v="2839200"/>
    <s v="UNIDAD"/>
    <s v="NO SOLICITADAS"/>
  </r>
  <r>
    <x v="0"/>
    <x v="31"/>
    <n v="10"/>
    <s v="REPUESTOS"/>
    <s v="BATERIAS UPS MODELO FL1290(12V9AH/20HR) FL1290(12V9AH/20HR)"/>
    <n v="26111700"/>
    <n v="0"/>
    <n v="0"/>
    <n v="0"/>
    <n v="12"/>
    <n v="1344000"/>
    <s v="UNIDAD"/>
    <s v="NO SOLICITADAS"/>
  </r>
  <r>
    <x v="0"/>
    <x v="31"/>
    <n v="10"/>
    <s v="REPUESTOS"/>
    <s v="BLOWER PARA AIRE DE 18000 BTU INVERTER LG"/>
    <n v="40101700"/>
    <s v="Mínima cuantía"/>
    <n v="0"/>
    <n v="0"/>
    <n v="3"/>
    <n v="360000"/>
    <s v="UNIDAD"/>
    <s v="NO SOLICITADAS"/>
  </r>
  <r>
    <x v="0"/>
    <x v="31"/>
    <n v="10"/>
    <s v="REPUESTOS"/>
    <s v="BLOWER PARA AIRE DE 24000 BTU MARCA CONFORTFRESH INVERTER"/>
    <n v="40101700"/>
    <s v="Mínima cuantía"/>
    <n v="0"/>
    <n v="0"/>
    <n v="3"/>
    <n v="420000"/>
    <s v="UNIDAD"/>
    <s v="NO SOLICITADAS"/>
  </r>
  <r>
    <x v="0"/>
    <x v="31"/>
    <n v="10"/>
    <s v="REPUESTOS"/>
    <s v="BLOWER PARA AIRE DE 24000 BTU MARCA LG  INVERTER"/>
    <n v="40101700"/>
    <s v="Mínima cuantía"/>
    <n v="0"/>
    <n v="0"/>
    <n v="3"/>
    <n v="420000"/>
    <s v="UNIDAD"/>
    <s v="NO SOLICITADAS"/>
  </r>
  <r>
    <x v="0"/>
    <x v="31"/>
    <n v="10"/>
    <s v="REPUESTOS"/>
    <s v="BLOWER PARA MANEJADORA SAMSUNG DE 18000 BTU"/>
    <n v="40101700"/>
    <s v="Mínima cuantía"/>
    <n v="0"/>
    <n v="0"/>
    <n v="3"/>
    <n v="360000"/>
    <s v="UNIDAD"/>
    <s v="NO SOLICITADAS"/>
  </r>
  <r>
    <x v="0"/>
    <x v="31"/>
    <n v="10"/>
    <s v="REPUESTOS"/>
    <s v="BLOWER PARA MANEJADORA SAMSUNG DE 24000 BTU"/>
    <n v="40101700"/>
    <s v="Mínima cuantía"/>
    <n v="0"/>
    <n v="0"/>
    <n v="3"/>
    <n v="420000"/>
    <s v="UNIDAD"/>
    <s v="NO SOLICITADAS"/>
  </r>
  <r>
    <x v="0"/>
    <x v="31"/>
    <n v="10"/>
    <s v="REPUESTOS"/>
    <s v="BOMBILLO AHORRADOR DE 25 W ESPIRAL 110V"/>
    <n v="39121110"/>
    <n v="0"/>
    <n v="0"/>
    <n v="0"/>
    <n v="11000"/>
    <n v="1100000"/>
    <s v="UNIDAD"/>
    <s v="NO SOLICITADAS"/>
  </r>
  <r>
    <x v="0"/>
    <x v="31"/>
    <n v="10"/>
    <s v="REPUESTOS"/>
    <s v="BROCA SDS PLUS 1/4 X 6 &quot;"/>
    <n v="23242119"/>
    <n v="0"/>
    <n v="0"/>
    <n v="0"/>
    <n v="5"/>
    <n v="125000"/>
    <s v="UNIDAD"/>
    <s v="NO SOLICITADAS"/>
  </r>
  <r>
    <x v="0"/>
    <x v="31"/>
    <n v="10"/>
    <s v="REPUESTOS"/>
    <s v="BROCA SDS PLUS 3/8 X 12 &quot;"/>
    <n v="23242119"/>
    <n v="0"/>
    <n v="0"/>
    <n v="0"/>
    <n v="2"/>
    <n v="50000"/>
    <s v="UNIDAD"/>
    <s v="NO SOLICITADAS"/>
  </r>
  <r>
    <x v="0"/>
    <x v="31"/>
    <n v="10"/>
    <s v="REPUESTOS"/>
    <s v="BROCA SDS PLUS 3/8 X 6 &quot;"/>
    <n v="23242119"/>
    <n v="0"/>
    <n v="0"/>
    <n v="0"/>
    <n v="5"/>
    <n v="125000"/>
    <s v="UNIDAD"/>
    <s v="NO SOLICITADAS"/>
  </r>
  <r>
    <x v="0"/>
    <x v="31"/>
    <n v="10"/>
    <s v="REPUESTOS"/>
    <s v="BROCAS PLUS DE 1/4&quot; HASTA 1/2&quot;"/>
    <n v="23242119"/>
    <n v="0"/>
    <n v="0"/>
    <n v="0"/>
    <n v="1"/>
    <n v="10000"/>
    <s v="UNIDAD"/>
    <s v="NO SOLICITADAS"/>
  </r>
  <r>
    <x v="0"/>
    <x v="31"/>
    <n v="10"/>
    <s v="REPUESTOS"/>
    <s v="CAPACITOR DE MARCHA DE 1,5 UF"/>
    <n v="32121500"/>
    <s v="Mínima cuantía"/>
    <n v="0"/>
    <n v="0"/>
    <n v="10"/>
    <n v="300000"/>
    <s v="UNIDAD"/>
    <s v="NO SOLICITADAS"/>
  </r>
  <r>
    <x v="0"/>
    <x v="31"/>
    <n v="10"/>
    <s v="REPUESTOS"/>
    <s v="CAPACITOR DE MARCHA DE 2 UF"/>
    <n v="32121500"/>
    <s v="Mínima cuantía"/>
    <n v="0"/>
    <n v="0"/>
    <n v="10"/>
    <n v="300000"/>
    <s v="UNIDAD"/>
    <s v="NO SOLICITADAS"/>
  </r>
  <r>
    <x v="0"/>
    <x v="31"/>
    <n v="10"/>
    <s v="REPUESTOS"/>
    <s v="CAPACITOR DE MARCHA DE 4 UF"/>
    <n v="32121500"/>
    <s v="Mínima cuantía"/>
    <n v="0"/>
    <n v="0"/>
    <n v="10"/>
    <n v="300000"/>
    <s v="UNIDAD"/>
    <s v="NO SOLICITADAS"/>
  </r>
  <r>
    <x v="0"/>
    <x v="31"/>
    <n v="10"/>
    <s v="REPUESTOS"/>
    <s v="CAPACITOR DE MARCHA DE 5 UF"/>
    <n v="32121500"/>
    <s v="Mínima cuantía"/>
    <n v="0"/>
    <n v="0"/>
    <n v="10"/>
    <n v="300000"/>
    <s v="UNIDAD"/>
    <s v="NO SOLICITADAS"/>
  </r>
  <r>
    <x v="0"/>
    <x v="31"/>
    <n v="10"/>
    <s v="REPUESTOS"/>
    <s v="CAPACITOR DE MARCHA DE 50 UF"/>
    <n v="32121500"/>
    <s v="Mínima cuantía"/>
    <n v="0"/>
    <n v="0"/>
    <n v="10"/>
    <n v="300000"/>
    <s v="UNIDAD"/>
    <s v="NO SOLICITADAS"/>
  </r>
  <r>
    <x v="0"/>
    <x v="31"/>
    <n v="10"/>
    <s v="REPUESTOS"/>
    <s v="CAPACITOR DE MARCHA DE 6 UF"/>
    <n v="32121500"/>
    <s v="Mínima cuantía"/>
    <n v="0"/>
    <n v="0"/>
    <n v="10"/>
    <n v="300000"/>
    <s v="UNIDAD"/>
    <s v="NO SOLICITADAS"/>
  </r>
  <r>
    <x v="0"/>
    <x v="31"/>
    <n v="10"/>
    <s v="REPUESTOS"/>
    <s v="CAPACITOR DE MARCHA DE 60 UF"/>
    <n v="32121500"/>
    <s v="Mínima cuantía"/>
    <n v="0"/>
    <n v="0"/>
    <n v="10"/>
    <n v="300000"/>
    <s v="UNIDAD"/>
    <s v="NO SOLICITADAS"/>
  </r>
  <r>
    <x v="0"/>
    <x v="31"/>
    <n v="10"/>
    <s v="REPUESTOS"/>
    <s v="CONTACTOR DE TRES POLOS BOBINA 220 V X 30 AMP "/>
    <n v="32121500"/>
    <s v="Mínima cuantía"/>
    <n v="0"/>
    <n v="0"/>
    <n v="2"/>
    <n v="200000"/>
    <s v="UNIDAD"/>
    <s v="NO SOLICITADAS"/>
  </r>
  <r>
    <x v="0"/>
    <x v="31"/>
    <n v="10"/>
    <s v="REPUESTOS"/>
    <s v="CONTACTOR DE TRES POLOS BOBINA 24 V X 30 AMP "/>
    <n v="32121500"/>
    <s v="Mínima cuantía"/>
    <n v="0"/>
    <n v="0"/>
    <n v="2"/>
    <n v="200000"/>
    <s v="UNIDAD"/>
    <s v="NO SOLICITADAS"/>
  </r>
  <r>
    <x v="0"/>
    <x v="31"/>
    <n v="10"/>
    <s v="REPUESTOS"/>
    <s v="DISCO ABRASIVO CORTE METAL  DE 4 1/2 &quot;"/>
    <n v="27112838"/>
    <n v="0"/>
    <n v="0"/>
    <n v="0"/>
    <n v="10"/>
    <n v="76000"/>
    <s v="UNIDAD"/>
    <s v="NO SOLICITADAS"/>
  </r>
  <r>
    <x v="0"/>
    <x v="31"/>
    <n v="10"/>
    <s v="REPUESTOS"/>
    <s v="DISCO ABRASIVO CORTE METAL DE 14&quot;"/>
    <n v="27112838"/>
    <n v="0"/>
    <n v="0"/>
    <n v="0"/>
    <n v="10"/>
    <n v="210000"/>
    <s v="UNIDAD"/>
    <s v="NO SOLICITADAS"/>
  </r>
  <r>
    <x v="0"/>
    <x v="31"/>
    <n v="10"/>
    <s v="REPUESTOS"/>
    <s v="DISCO ABRASIVO CORTE METAL DE 7&quot;"/>
    <n v="27112838"/>
    <n v="0"/>
    <n v="0"/>
    <n v="0"/>
    <n v="10"/>
    <n v="180000"/>
    <s v="UNIDAD"/>
    <s v="NO SOLICITADAS"/>
  </r>
  <r>
    <x v="0"/>
    <x v="31"/>
    <n v="10"/>
    <s v="REPUESTOS"/>
    <s v="DISCO DE TUNGSTENO DE 10&quot;"/>
    <n v="27112838"/>
    <n v="0"/>
    <n v="0"/>
    <n v="0"/>
    <n v="2"/>
    <n v="600000"/>
    <s v="UNIDAD"/>
    <s v="NO SOLICITADAS"/>
  </r>
  <r>
    <x v="0"/>
    <x v="31"/>
    <n v="10"/>
    <s v="REPUESTOS"/>
    <s v="DISCO DURO EXTERNO 4 TB"/>
    <n v="43201827"/>
    <n v="0"/>
    <n v="0"/>
    <n v="0"/>
    <n v="4"/>
    <n v="3000000"/>
    <s v="UNIDAD"/>
    <s v="NO SOLICITADAS"/>
  </r>
  <r>
    <x v="0"/>
    <x v="31"/>
    <n v="10"/>
    <s v="REPUESTOS"/>
    <s v="DISCO PARA CORTE DE CONCRETO DE 4 1/2 &quot;"/>
    <n v="27112838"/>
    <n v="0"/>
    <n v="0"/>
    <n v="0"/>
    <n v="3"/>
    <n v="46500"/>
    <s v="UNIDAD"/>
    <s v="NO SOLICITADAS"/>
  </r>
  <r>
    <x v="0"/>
    <x v="31"/>
    <n v="10"/>
    <s v="REPUESTOS"/>
    <s v="DISCO PARA CORTE DE CONCRETO DE 7&quot;"/>
    <n v="27112838"/>
    <n v="0"/>
    <n v="0"/>
    <n v="0"/>
    <n v="3"/>
    <n v="195000"/>
    <s v="UNIDAD"/>
    <s v="NO SOLICITADAS"/>
  </r>
  <r>
    <x v="0"/>
    <x v="31"/>
    <n v="10"/>
    <s v="REPUESTOS"/>
    <s v="DISCOS DUROS 2TB"/>
    <n v="43201800"/>
    <n v="0"/>
    <n v="0"/>
    <n v="0"/>
    <n v="2"/>
    <n v="740000"/>
    <s v="UNIDAD"/>
    <s v="NO SOLICITADAS"/>
  </r>
  <r>
    <x v="0"/>
    <x v="31"/>
    <n v="16"/>
    <s v="REPUESTOS"/>
    <s v="DISPLEY CUCHILLAS"/>
    <n v="23232001"/>
    <s v="Mínima cuantía"/>
    <n v="0"/>
    <n v="0"/>
    <n v="160"/>
    <n v="10400000"/>
    <s v="UNIDAD"/>
    <s v="NO SOLICITADAS"/>
  </r>
  <r>
    <x v="0"/>
    <x v="31"/>
    <n v="10"/>
    <s v="REPUESTOS"/>
    <s v="DISPLEY CUCHILLAS"/>
    <n v="23232001"/>
    <s v="Mínima cuantía"/>
    <n v="0"/>
    <n v="0"/>
    <n v="40"/>
    <n v="2600000"/>
    <s v="UNIDAD"/>
    <s v="NO SOLICITADAS"/>
  </r>
  <r>
    <x v="0"/>
    <x v="31"/>
    <n v="10"/>
    <s v="REPUESTOS"/>
    <s v="JUEGO CUCHILLAS PARA CANTEADORA DE 30 CM"/>
    <n v="27112707"/>
    <n v="0"/>
    <n v="0"/>
    <n v="0"/>
    <n v="1"/>
    <n v="140000"/>
    <s v="UNIDAD"/>
    <s v="NO SOLICITADAS"/>
  </r>
  <r>
    <x v="0"/>
    <x v="31"/>
    <n v="10"/>
    <s v="REPUESTOS"/>
    <s v="JUEGO CUCHILLAS PARA CEPILLAODRA"/>
    <n v="27112707"/>
    <n v="0"/>
    <n v="0"/>
    <n v="0"/>
    <n v="1"/>
    <n v="200000"/>
    <s v="UNIDAD"/>
    <s v="NO SOLICITADAS"/>
  </r>
  <r>
    <x v="0"/>
    <x v="31"/>
    <n v="10"/>
    <s v="REPUESTOS"/>
    <s v="JUEGO DE FRESAS PARA RUTEADORA"/>
    <n v="27112707"/>
    <n v="0"/>
    <n v="0"/>
    <n v="0"/>
    <n v="1"/>
    <n v="850000"/>
    <s v="UNIDAD"/>
    <s v="NO SOLICITADAS"/>
  </r>
  <r>
    <x v="0"/>
    <x v="31"/>
    <n v="10"/>
    <s v="REPUESTOS"/>
    <s v="MALLA PARA FILTRO DE AIRE ACONDICIONADO CENTRAL"/>
    <n v="40161500"/>
    <s v="Mínima cuantía"/>
    <n v="0"/>
    <n v="0"/>
    <n v="20"/>
    <n v="300000"/>
    <s v="METRO"/>
    <s v="NO SOLICITADAS"/>
  </r>
  <r>
    <x v="0"/>
    <x v="31"/>
    <n v="10"/>
    <s v="REPUESTOS"/>
    <s v="MOTOR BLOWER PARA AIRE INVERTER CONFORFRESH DE 24000 BTU"/>
    <n v="40101700"/>
    <s v="Mínima cuantía"/>
    <n v="0"/>
    <n v="0"/>
    <n v="1"/>
    <n v="350000"/>
    <s v="UNIDAD"/>
    <s v="NO SOLICITADAS"/>
  </r>
  <r>
    <x v="0"/>
    <x v="31"/>
    <n v="10"/>
    <s v="REPUESTOS"/>
    <s v="MOTOR BLOWER PARA AIRE INVERTER LG DE 18000 BTU"/>
    <n v="40101701"/>
    <s v="Mínima cuantía"/>
    <n v="0"/>
    <n v="0"/>
    <n v="1"/>
    <n v="530000"/>
    <s v="UNIDAD"/>
    <s v="NO SOLICITADAS"/>
  </r>
  <r>
    <x v="0"/>
    <x v="31"/>
    <n v="10"/>
    <s v="REPUESTOS"/>
    <s v="MOTOR BOMBA SUMERGIBLE "/>
    <n v="40151532"/>
    <n v="0"/>
    <n v="0"/>
    <n v="0"/>
    <n v="1"/>
    <n v="5000000"/>
    <s v="UNIDAD"/>
    <s v="NO SOLICITADAS"/>
  </r>
  <r>
    <x v="0"/>
    <x v="31"/>
    <n v="10"/>
    <s v="REPUESTOS"/>
    <s v="MOTOR CONDENSADORA Y ASPA LG DE 24000 BTU"/>
    <n v="40101701"/>
    <s v="Mínima cuantía"/>
    <n v="0"/>
    <n v="0"/>
    <n v="1"/>
    <n v="300000"/>
    <s v="UNIDAD"/>
    <s v="NO SOLICITADAS"/>
  </r>
  <r>
    <x v="0"/>
    <x v="31"/>
    <n v="10"/>
    <s v="REPUESTOS"/>
    <s v="MOTOR CONDENSADORA Y ASPA SAMSUNG DE 18000 BTU"/>
    <n v="40101701"/>
    <s v="Mínima cuantía"/>
    <n v="0"/>
    <n v="0"/>
    <n v="1"/>
    <n v="250000"/>
    <s v="UNIDAD"/>
    <s v="NO SOLICITADAS"/>
  </r>
  <r>
    <x v="0"/>
    <x v="31"/>
    <n v="10"/>
    <s v="REPUESTOS"/>
    <s v="MOTOR CONDENSADORA Y ASPA SAMSUNG DE 24000 BTU"/>
    <n v="40101701"/>
    <s v="Mínima cuantía"/>
    <n v="0"/>
    <n v="0"/>
    <n v="1"/>
    <n v="300000"/>
    <s v="UNIDAD"/>
    <s v="NO SOLICITADAS"/>
  </r>
  <r>
    <x v="0"/>
    <x v="31"/>
    <n v="10"/>
    <s v="REPUESTOS"/>
    <s v="NEUMATICO PARA LLANTA CARRETILLA"/>
    <n v="25172500"/>
    <n v="0"/>
    <n v="0"/>
    <n v="0"/>
    <n v="10"/>
    <n v="210000"/>
    <s v="UNIDAD"/>
    <s v="NO SOLICITADAS"/>
  </r>
  <r>
    <x v="0"/>
    <x v="31"/>
    <n v="10"/>
    <s v="REPUESTOS"/>
    <s v="NIVEL DE MANO PEQUEÑO IMANTADO"/>
    <n v="41111950"/>
    <n v="0"/>
    <n v="0"/>
    <n v="0"/>
    <n v="3"/>
    <n v="60000"/>
    <s v="UNIDAD"/>
    <s v="NO SOLICITADAS"/>
  </r>
  <r>
    <x v="0"/>
    <x v="31"/>
    <n v="10"/>
    <s v="REPUESTOS"/>
    <s v="PUNTAS ESTRELLA DOBLE"/>
    <n v="27111734"/>
    <n v="0"/>
    <n v="0"/>
    <n v="0"/>
    <n v="10"/>
    <n v="100000"/>
    <s v="UNIDAD"/>
    <s v="NO SOLICITADAS"/>
  </r>
  <r>
    <x v="0"/>
    <x v="31"/>
    <n v="10"/>
    <s v="REPUESTOS"/>
    <s v="PUNTAS PARA TALADRO DE ESTRELLA Y PLANO"/>
    <n v="27111734"/>
    <n v="0"/>
    <n v="0"/>
    <n v="0"/>
    <n v="10"/>
    <n v="100000"/>
    <s v="UNIDAD"/>
    <s v="NO SOLICITADAS"/>
  </r>
  <r>
    <x v="0"/>
    <x v="31"/>
    <n v="16"/>
    <s v="REPUESTOS"/>
    <s v="REPUESTOS CUCHILLAS"/>
    <n v="27111517"/>
    <s v="Mínima cuantía"/>
    <n v="0"/>
    <n v="0"/>
    <n v="10"/>
    <n v="759000"/>
    <s v="UNIDAD"/>
    <s v="NO SOLICITADAS"/>
  </r>
  <r>
    <x v="0"/>
    <x v="31"/>
    <n v="10"/>
    <s v="REPUESTOS"/>
    <s v="REPUESTOS CUCHILLAS"/>
    <n v="27111517"/>
    <s v="Mínima cuantía"/>
    <n v="0"/>
    <n v="0"/>
    <n v="10"/>
    <n v="759000"/>
    <s v="UNIDAD"/>
    <s v="NO SOLICITADAS"/>
  </r>
  <r>
    <x v="0"/>
    <x v="31"/>
    <n v="16"/>
    <s v="REPUESTOS"/>
    <s v="REPUESTOS CUCHILLAS PATILLERAS"/>
    <n v="27111517"/>
    <s v="Mínima cuantía"/>
    <n v="0"/>
    <n v="0"/>
    <n v="20"/>
    <n v="1437600"/>
    <s v="UNIDAD"/>
    <s v="NO SOLICITADAS"/>
  </r>
  <r>
    <x v="0"/>
    <x v="31"/>
    <n v="10"/>
    <s v="REPUESTOS"/>
    <s v="REPUESTOS EQUIPO AGRICOLA"/>
    <n v="31162800"/>
    <s v="Mínima cuantía"/>
    <n v="0"/>
    <n v="0"/>
    <n v="1"/>
    <n v="7902000"/>
    <s v="GLOBAL"/>
    <s v="NO SOLICITADAS"/>
  </r>
  <r>
    <x v="0"/>
    <x v="31"/>
    <n v="10"/>
    <s v="REPUESTOS"/>
    <s v="REPUESTOS PARA AUTOMOTORES"/>
    <n v="25171700"/>
    <s v="Selección abreviada menor cuantía"/>
    <n v="0"/>
    <n v="0"/>
    <n v="1"/>
    <n v="60000000"/>
    <s v="GLOBAL"/>
    <s v="NO SOLICITADAS"/>
  </r>
  <r>
    <x v="0"/>
    <x v="31"/>
    <n v="10"/>
    <s v="REPUESTOS"/>
    <s v="UNIDAD DE ALMACENAMIENTO RED NAS"/>
    <n v="43201800"/>
    <s v="Mínima cuantía"/>
    <n v="0"/>
    <n v="0"/>
    <n v="1"/>
    <n v="630000"/>
    <s v="UNIDAD"/>
    <s v="NO SOLICITADAS"/>
  </r>
  <r>
    <x v="0"/>
    <x v="31"/>
    <n v="10"/>
    <s v="REPUESTOS"/>
    <s v="BOMBILLOS AHORRADORES LUZ BLANCA 15 W"/>
    <n v="39112501"/>
    <n v="0"/>
    <n v="0"/>
    <n v="0"/>
    <n v="100"/>
    <n v="1800000"/>
    <s v="UNIDAD"/>
    <s v="NO SOLICITADAS"/>
  </r>
  <r>
    <x v="0"/>
    <x v="31"/>
    <n v="10"/>
    <s v="REPUESTOS"/>
    <s v="TORNILLO CON ARANDELA Y TUERCA DE 1/4 X 1 1/2&quot;"/>
    <n v="27112156"/>
    <s v="Mínima cuantía"/>
    <n v="0"/>
    <n v="0"/>
    <n v="100"/>
    <n v="100000"/>
    <s v="UNIDAD"/>
    <s v="NO SOLICITADAS"/>
  </r>
  <r>
    <x v="0"/>
    <x v="31"/>
    <n v="10"/>
    <s v="REPUESTOS"/>
    <s v="TUERCA CONICA PARA AIRE ACONDICIONADO EN BRONCE DE 1/4&quot;"/>
    <n v="31161700"/>
    <s v="Mínima cuantía"/>
    <n v="0"/>
    <n v="0"/>
    <n v="20"/>
    <n v="160000"/>
    <s v="UNIDAD"/>
    <s v="NO SOLICITADAS"/>
  </r>
  <r>
    <x v="0"/>
    <x v="31"/>
    <n v="10"/>
    <s v="REPUESTOS"/>
    <s v="TUERCA CONICA PARA AIRE ACONDICIONADO EN BRONCE DE 3/8&quot;"/>
    <n v="31161700"/>
    <s v="Mínima cuantía"/>
    <n v="0"/>
    <n v="0"/>
    <n v="20"/>
    <n v="160000"/>
    <s v="UNIDAD"/>
    <s v="NO SOLICITADAS"/>
  </r>
  <r>
    <x v="0"/>
    <x v="31"/>
    <n v="10"/>
    <s v="REPUESTOS"/>
    <s v="TUERCA CONICAPARA AIRE ACONDICIONADO EN BRONCE DE 1/2&quot;"/>
    <n v="31161700"/>
    <s v="Mínima cuantía"/>
    <n v="0"/>
    <n v="0"/>
    <n v="20"/>
    <n v="160000"/>
    <s v="UNIDAD"/>
    <s v="NO SOLICITADAS"/>
  </r>
  <r>
    <x v="0"/>
    <x v="31"/>
    <n v="10"/>
    <s v="REPUESTOS"/>
    <s v="TUERCA CONICAPARA AIRE ACONDICIONADO EN BRONCE DE 5/8&quot;"/>
    <n v="31161700"/>
    <s v="Mínima cuantía"/>
    <n v="0"/>
    <n v="0"/>
    <n v="20"/>
    <n v="160000"/>
    <s v="UNIDAD"/>
    <s v="NO SOLICITADAS"/>
  </r>
  <r>
    <x v="0"/>
    <x v="31"/>
    <n v="10"/>
    <s v="REPUESTOS"/>
    <s v="LAMPARA LED REDONDA"/>
    <n v="39121110"/>
    <n v="0"/>
    <n v="0"/>
    <n v="0"/>
    <n v="40000"/>
    <n v="2040000"/>
    <s v="UNIDAD"/>
    <s v="NO SOLICITADAS"/>
  </r>
  <r>
    <x v="0"/>
    <x v="31"/>
    <n v="10"/>
    <s v="REPUESTOS"/>
    <s v="TUBO FLUORESCENTE 17W T8"/>
    <n v="39121110"/>
    <n v="0"/>
    <n v="0"/>
    <n v="0"/>
    <n v="5200"/>
    <n v="780000"/>
    <s v="UNIDAD"/>
    <s v="NO SOLICITADAS"/>
  </r>
  <r>
    <x v="0"/>
    <x v="31"/>
    <n v="10"/>
    <s v="REPUESTOS"/>
    <s v="KIT BROCAS DE COBALTO"/>
    <n v="27112845"/>
    <s v="Selección abreviada menor cuantía"/>
    <n v="4"/>
    <n v="6"/>
    <n v="1"/>
    <n v="960000"/>
    <s v="UNIDAD"/>
    <s v="NO SOLICITADAS"/>
  </r>
  <r>
    <x v="0"/>
    <x v="31"/>
    <n v="10"/>
    <s v="REPUESTOS"/>
    <s v="ARANDELA CONICA"/>
    <n v="31161800"/>
    <s v="Selección abreviada menor cuantía"/>
    <n v="4"/>
    <n v="6"/>
    <n v="40"/>
    <n v="960000"/>
    <s v="UNIDAD"/>
    <s v="NO SOLICITADAS"/>
  </r>
  <r>
    <x v="0"/>
    <x v="31"/>
    <n v="10"/>
    <s v="REPUESTOS"/>
    <s v="ARANDELA CONICA"/>
    <n v="31161800"/>
    <s v="Selección abreviada menor cuantía"/>
    <n v="4"/>
    <n v="6"/>
    <n v="40"/>
    <n v="960000"/>
    <s v="UNIDAD"/>
    <s v="NO SOLICITADAS"/>
  </r>
  <r>
    <x v="0"/>
    <x v="31"/>
    <n v="10"/>
    <s v="REPUESTOS"/>
    <s v="BATERIA DIESEL SVC APR 12"/>
    <n v="26111703"/>
    <s v="Selección abreviada menor cuantía"/>
    <n v="4"/>
    <n v="6"/>
    <n v="2"/>
    <n v="1200000"/>
    <s v="UNIDAD"/>
    <s v="NO SOLICITADAS"/>
  </r>
  <r>
    <x v="0"/>
    <x v="31"/>
    <n v="10"/>
    <s v="REPUESTOS"/>
    <s v="TUBO FLUORESCENTE NVG"/>
    <n v="39101605"/>
    <s v="Selección abreviada menor cuantía"/>
    <n v="4"/>
    <n v="6"/>
    <n v="5"/>
    <n v="180000"/>
    <s v="UNIDAD"/>
    <s v="NO SOLICITADAS"/>
  </r>
  <r>
    <x v="0"/>
    <x v="31"/>
    <n v="10"/>
    <s v="REPUESTOS"/>
    <s v="BOMBILLOS LED 327"/>
    <n v="39101600"/>
    <s v="Selección abreviada menor cuantía"/>
    <n v="4"/>
    <n v="6"/>
    <n v="30"/>
    <n v="939749.99999999988"/>
    <s v="UNIDAD"/>
    <s v="NO SOLICITADAS"/>
  </r>
  <r>
    <x v="0"/>
    <x v="31"/>
    <n v="10"/>
    <s v="REPUESTOS"/>
    <s v="BOMBILLOS LED 313"/>
    <n v="39101600"/>
    <s v="Selección abreviada menor cuantía"/>
    <n v="4"/>
    <n v="6"/>
    <n v="40"/>
    <n v="833000"/>
    <s v="UNIDAD"/>
    <s v="NO SOLICITADAS"/>
  </r>
  <r>
    <x v="0"/>
    <x v="31"/>
    <n v="10"/>
    <s v="REPUESTOS"/>
    <s v="BOMBILLOS 307"/>
    <n v="39101600"/>
    <s v="Selección abreviada menor cuantía"/>
    <n v="4"/>
    <n v="6"/>
    <n v="50"/>
    <n v="73500"/>
    <s v="UNIDAD"/>
    <s v="NO SOLICITADAS"/>
  </r>
  <r>
    <x v="0"/>
    <x v="31"/>
    <n v="10"/>
    <s v="REPUESTOS"/>
    <s v="BOMBILLOS 6839"/>
    <n v="39101600"/>
    <s v="Selección abreviada menor cuantía"/>
    <n v="4"/>
    <n v="6"/>
    <n v="100"/>
    <n v="507500"/>
    <s v="UNIDAD"/>
    <s v="NO SOLICITADAS"/>
  </r>
  <r>
    <x v="0"/>
    <x v="31"/>
    <n v="10"/>
    <s v="REPUESTOS"/>
    <s v="BOMBILLOS 1683"/>
    <n v="39101600"/>
    <s v="Selección abreviada menor cuantía"/>
    <n v="4"/>
    <n v="6"/>
    <n v="30"/>
    <n v="78750"/>
    <s v="UNIDAD"/>
    <s v="NO SOLICITADAS"/>
  </r>
  <r>
    <x v="0"/>
    <x v="31"/>
    <n v="10"/>
    <s v="REPUESTOS"/>
    <s v="BOMBILLOS 767"/>
    <n v="39101600"/>
    <s v="Selección abreviada menor cuantía"/>
    <n v="4"/>
    <n v="6"/>
    <n v="25"/>
    <n v="433125"/>
    <s v="UNIDAD"/>
    <s v="NO SOLICITADAS"/>
  </r>
  <r>
    <x v="0"/>
    <x v="31"/>
    <n v="10"/>
    <s v="REPUESTOS"/>
    <s v="DISCOS DE CORTE PARA TRONZADORA"/>
    <n v="31191506"/>
    <s v="Selección abreviada menor cuantía"/>
    <n v="4"/>
    <n v="6"/>
    <n v="10"/>
    <n v="175000"/>
    <s v="UNIDAD"/>
    <s v="NO SOLICITADAS"/>
  </r>
  <r>
    <x v="0"/>
    <x v="31"/>
    <n v="10"/>
    <s v="REPUESTOS"/>
    <s v="DISCOS DE CORTE PARA PULIDORA"/>
    <n v="31191506"/>
    <s v="Selección abreviada menor cuantía"/>
    <n v="4"/>
    <n v="6"/>
    <n v="40"/>
    <n v="156000"/>
    <s v="UNIDAD"/>
    <s v="NO SOLICITADAS"/>
  </r>
  <r>
    <x v="0"/>
    <x v="31"/>
    <n v="10"/>
    <s v="REPUESTOS"/>
    <s v="DISCOS DE CORTE PARA PULIDORA"/>
    <n v="31191506"/>
    <s v="Selección abreviada menor cuantía"/>
    <n v="4"/>
    <n v="6"/>
    <n v="20"/>
    <n v="140000"/>
    <s v="UNIDAD"/>
    <s v="NO SOLICITADAS"/>
  </r>
  <r>
    <x v="0"/>
    <x v="31"/>
    <n v="10"/>
    <s v="REPUESTOS"/>
    <s v="HOJAS PARA SEGUETA"/>
    <n v="27112742"/>
    <s v="Selección abreviada menor cuantía"/>
    <n v="4"/>
    <n v="6"/>
    <n v="100"/>
    <n v="450000"/>
    <s v="UNIDAD"/>
    <s v="NO SOLICITADAS"/>
  </r>
  <r>
    <x v="0"/>
    <x v="31"/>
    <n v="10"/>
    <s v="REPUESTOS"/>
    <s v="DISCOS DE CORTE PARA PULIDORA "/>
    <n v="31191506"/>
    <s v="Selección abreviada menor cuantía"/>
    <n v="4"/>
    <n v="6"/>
    <n v="15"/>
    <n v="99000"/>
    <s v="UNIDAD"/>
    <s v="NO SOLICITADAS"/>
  </r>
  <r>
    <x v="0"/>
    <x v="31"/>
    <n v="10"/>
    <s v="REPUESTOS"/>
    <s v="DISCOS DE CORTE PARA MOTORTOOL"/>
    <n v="31191506"/>
    <s v="Selección abreviada menor cuantía"/>
    <n v="4"/>
    <n v="6"/>
    <n v="40"/>
    <n v="800000"/>
    <s v="UNIDAD"/>
    <s v="NO SOLICITADAS"/>
  </r>
  <r>
    <x v="0"/>
    <x v="31"/>
    <n v="10"/>
    <s v="REPUESTOS"/>
    <s v="DISCOS PARA CORTE 3&quot;DIAMETRO X 1/16&quot; ESPESOR X 1/4 DIAM INTERN"/>
    <n v="27112742"/>
    <s v="Selección abreviada menor cuantía"/>
    <n v="4"/>
    <n v="6"/>
    <n v="15"/>
    <n v="1101975"/>
    <s v="UNIDAD"/>
    <s v="NO SOLICITADAS"/>
  </r>
  <r>
    <x v="0"/>
    <x v="31"/>
    <n v="10"/>
    <s v="REPUESTOS"/>
    <s v="DISCOS DE LIJA ROLOCK GRANO # 36 "/>
    <n v="27112742"/>
    <s v="Selección abreviada menor cuantía"/>
    <n v="4"/>
    <n v="6"/>
    <n v="40"/>
    <n v="600000"/>
    <s v="UNIDAD"/>
    <s v="NO SOLICITADAS"/>
  </r>
  <r>
    <x v="0"/>
    <x v="31"/>
    <n v="10"/>
    <s v="REPUESTOS"/>
    <s v="DISCO SCOTCH BRITE AZUL 2&quot; "/>
    <n v="27112742"/>
    <s v="Selección abreviada menor cuantía"/>
    <n v="4"/>
    <n v="6"/>
    <n v="100"/>
    <n v="534500"/>
    <s v="UNIDAD"/>
    <s v="NO SOLICITADAS"/>
  </r>
  <r>
    <x v="0"/>
    <x v="31"/>
    <n v="10"/>
    <s v="REPUESTOS"/>
    <s v="DISCO SCOTCH BRITE AZUL 3&quot; "/>
    <n v="27112742"/>
    <s v="Selección abreviada menor cuantía"/>
    <n v="4"/>
    <n v="6"/>
    <n v="100"/>
    <n v="534500"/>
    <s v="UNIDAD"/>
    <s v="NO SOLICITADAS"/>
  </r>
  <r>
    <x v="0"/>
    <x v="31"/>
    <n v="10"/>
    <s v="REPUESTOS"/>
    <s v="DISCO SCOTCH BRITE MARRON 2&quot; "/>
    <n v="27112742"/>
    <s v="Selección abreviada menor cuantía"/>
    <n v="4"/>
    <n v="6"/>
    <n v="100"/>
    <n v="534500"/>
    <s v="UNIDAD"/>
    <s v="NO SOLICITADAS"/>
  </r>
  <r>
    <x v="0"/>
    <x v="31"/>
    <n v="10"/>
    <s v="REPUESTOS"/>
    <s v="DISCO SCOTCH BRITE MARRON 3&quot; "/>
    <n v="27112742"/>
    <s v="Selección abreviada menor cuantía"/>
    <n v="4"/>
    <n v="6"/>
    <n v="100"/>
    <n v="534500"/>
    <s v="UNIDAD"/>
    <s v="NO SOLICITADAS"/>
  </r>
  <r>
    <x v="0"/>
    <x v="31"/>
    <n v="10"/>
    <s v="REPUESTOS"/>
    <s v="DISCO SCOTCH BRITE VINO TINTO 2&quot; "/>
    <n v="27112742"/>
    <s v="Selección abreviada menor cuantía"/>
    <n v="4"/>
    <n v="6"/>
    <n v="100"/>
    <n v="534500"/>
    <s v="UNIDAD"/>
    <s v="NO SOLICITADAS"/>
  </r>
  <r>
    <x v="0"/>
    <x v="31"/>
    <n v="10"/>
    <s v="REPUESTOS"/>
    <s v="DISCO SCOTCH BRITE VINO TINTO 3&quot; "/>
    <n v="27112742"/>
    <s v="Selección abreviada menor cuantía"/>
    <n v="4"/>
    <n v="6"/>
    <n v="100"/>
    <n v="534500"/>
    <s v="UNIDAD"/>
    <s v="NO SOLICITADAS"/>
  </r>
  <r>
    <x v="0"/>
    <x v="31"/>
    <n v="10"/>
    <s v="REPUESTOS"/>
    <s v="SCOTH BRITE VERDE OXIDO DE ALUMINIO"/>
    <n v="27112742"/>
    <s v="Selección abreviada menor cuantía"/>
    <n v="4"/>
    <n v="6"/>
    <n v="100"/>
    <n v="534500"/>
    <s v="UNIDAD"/>
    <s v="NO SOLICITADAS"/>
  </r>
  <r>
    <x v="0"/>
    <x v="31"/>
    <n v="10"/>
    <s v="REPUESTOS"/>
    <s v="SCOTH BRITE MARRON OXIDO DE ALUMINIO"/>
    <n v="27112742"/>
    <s v="Selección abreviada menor cuantía"/>
    <n v="4"/>
    <n v="6"/>
    <n v="100"/>
    <n v="534500"/>
    <s v="UNIDAD"/>
    <s v="NO SOLICITADAS"/>
  </r>
  <r>
    <x v="0"/>
    <x v="31"/>
    <n v="10"/>
    <s v="REPUESTOS"/>
    <s v="SCOTH BRITE ROJA SCOTH BRITE ROJA"/>
    <n v="27112742"/>
    <s v="Selección abreviada menor cuantía"/>
    <n v="4"/>
    <n v="6"/>
    <n v="100"/>
    <n v="534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HSS"/>
    <n v="27112845"/>
    <s v="Selección abreviada menor cuantía"/>
    <n v="4"/>
    <n v="6"/>
    <n v="10"/>
    <n v="354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PARA METAL CON ALEACION DE COBALTO"/>
    <n v="27112845"/>
    <s v="Selección abreviada menor cuantía"/>
    <n v="4"/>
    <n v="6"/>
    <n v="10"/>
    <n v="51500"/>
    <s v="UNIDAD"/>
    <s v="NO SOLICITADAS"/>
  </r>
  <r>
    <x v="0"/>
    <x v="31"/>
    <n v="10"/>
    <s v="REPUESTOS"/>
    <s v="BROCA DE EXTENSION 12 PULGADAS, HSS"/>
    <n v="27112845"/>
    <s v="Selección abreviada menor cuantía"/>
    <n v="4"/>
    <n v="6"/>
    <n v="10"/>
    <n v="81200"/>
    <s v="UNIDAD"/>
    <s v="NO SOLICITADAS"/>
  </r>
  <r>
    <x v="0"/>
    <x v="31"/>
    <n v="10"/>
    <s v="REPUESTOS"/>
    <s v="BROCA DE EXTENSION 12 PULGADAS, HSS"/>
    <n v="27112845"/>
    <s v="Selección abreviada menor cuantía"/>
    <n v="4"/>
    <n v="6"/>
    <n v="10"/>
    <n v="81000"/>
    <s v="UNIDAD"/>
    <s v="NO SOLICITADAS"/>
  </r>
  <r>
    <x v="0"/>
    <x v="31"/>
    <n v="10"/>
    <s v="REPUESTOS"/>
    <s v="BROCA DE EXTENSION 12 PULGADAS, HSS"/>
    <n v="27112845"/>
    <s v="Selección abreviada menor cuantía"/>
    <n v="4"/>
    <n v="6"/>
    <n v="10"/>
    <n v="82000"/>
    <s v="UNIDAD"/>
    <s v="NO SOLICITADAS"/>
  </r>
  <r>
    <x v="0"/>
    <x v="31"/>
    <n v="10"/>
    <s v="REPUESTOS"/>
    <s v="BROCA DE EXTENSION 12 PULGADAS, HSS"/>
    <n v="27112845"/>
    <s v="Selección abreviada menor cuantía"/>
    <n v="4"/>
    <n v="6"/>
    <n v="10"/>
    <n v="82200"/>
    <s v="UNIDAD"/>
    <s v="NO SOLICITADAS"/>
  </r>
  <r>
    <x v="0"/>
    <x v="31"/>
    <n v="10"/>
    <s v="REPUESTOS"/>
    <s v="TUERCA MINI NUT"/>
    <n v="31161700"/>
    <s v="Selección abreviada menor cuantía"/>
    <n v="4"/>
    <n v="6"/>
    <n v="80"/>
    <n v="352800"/>
    <s v="UNIDAD"/>
    <s v="NO SOLICITADAS"/>
  </r>
  <r>
    <x v="0"/>
    <x v="31"/>
    <n v="10"/>
    <s v="REPUESTOS"/>
    <s v="TUERCA MINI NUT"/>
    <n v="31161700"/>
    <s v="Selección abreviada menor cuantía"/>
    <n v="4"/>
    <n v="6"/>
    <n v="80"/>
    <n v="532000"/>
    <s v="UNIDAD"/>
    <s v="NO SOLICITADAS"/>
  </r>
  <r>
    <x v="0"/>
    <x v="31"/>
    <n v="10"/>
    <s v="REPUESTOS"/>
    <s v="SCREW (TORNILLO AVELLANADO)"/>
    <n v="31161500"/>
    <s v="Selección abreviada menor cuantía"/>
    <n v="4"/>
    <n v="6"/>
    <n v="100"/>
    <n v="420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423500"/>
    <s v="UNIDAD"/>
    <s v="NO SOLICITADAS"/>
  </r>
  <r>
    <x v="0"/>
    <x v="31"/>
    <n v="10"/>
    <s v="REPUESTOS"/>
    <s v="SCREW (TORNILLO UNIVERSAL)"/>
    <n v="31161500"/>
    <s v="Selección abreviada menor cuantía"/>
    <n v="4"/>
    <n v="6"/>
    <n v="100"/>
    <n v="213500"/>
    <s v="UNIDAD"/>
    <s v="NO SOLICITADAS"/>
  </r>
  <r>
    <x v="0"/>
    <x v="31"/>
    <n v="10"/>
    <s v="REPUESTOS"/>
    <s v="SCREW (TORNILLO UNIVERSAL)"/>
    <n v="31161500"/>
    <s v="Selección abreviada menor cuantía"/>
    <n v="4"/>
    <n v="6"/>
    <n v="100"/>
    <n v="248500"/>
    <s v="UNIDAD"/>
    <s v="NO SOLICITADAS"/>
  </r>
  <r>
    <x v="0"/>
    <x v="31"/>
    <n v="10"/>
    <s v="REPUESTOS"/>
    <s v="SCREW (TORNILLO UNIVERSAL)"/>
    <n v="31161500"/>
    <s v="Selección abreviada menor cuantía"/>
    <n v="4"/>
    <n v="6"/>
    <n v="100"/>
    <n v="129500"/>
    <s v="UNIDAD"/>
    <s v="NO SOLICITADAS"/>
  </r>
  <r>
    <x v="0"/>
    <x v="31"/>
    <n v="10"/>
    <s v="REPUESTOS"/>
    <s v="SCREW "/>
    <n v="31161500"/>
    <s v="Selección abreviada menor cuantía"/>
    <n v="4"/>
    <n v="6"/>
    <n v="100"/>
    <n v="42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49000.000000000007"/>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2500"/>
    <s v="UNIDAD"/>
    <s v="NO SOLICITADAS"/>
  </r>
  <r>
    <x v="0"/>
    <x v="31"/>
    <n v="10"/>
    <s v="REPUESTOS"/>
    <s v="SCREW "/>
    <n v="31161500"/>
    <s v="Selección abreviada menor cuantía"/>
    <n v="4"/>
    <n v="6"/>
    <n v="100"/>
    <n v="560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63000"/>
    <s v="UNIDAD"/>
    <s v="NO SOLICITADAS"/>
  </r>
  <r>
    <x v="0"/>
    <x v="31"/>
    <n v="10"/>
    <s v="REPUESTOS"/>
    <s v="SCREW "/>
    <n v="31161500"/>
    <s v="Selección abreviada menor cuantía"/>
    <n v="4"/>
    <n v="6"/>
    <n v="100"/>
    <n v="665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84000"/>
    <s v="UNIDAD"/>
    <s v="NO SOLICITADAS"/>
  </r>
  <r>
    <x v="0"/>
    <x v="31"/>
    <n v="10"/>
    <s v="REPUESTOS"/>
    <s v="SCREW "/>
    <n v="31161500"/>
    <s v="Selección abreviada menor cuantía"/>
    <n v="4"/>
    <n v="6"/>
    <n v="100"/>
    <n v="87500"/>
    <s v="UNIDAD"/>
    <s v="NO SOLICITADAS"/>
  </r>
  <r>
    <x v="0"/>
    <x v="31"/>
    <n v="10"/>
    <s v="REPUESTOS"/>
    <s v="SCREW "/>
    <n v="31161500"/>
    <s v="Selección abreviada menor cuantía"/>
    <n v="4"/>
    <n v="6"/>
    <n v="100"/>
    <n v="910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73500"/>
    <s v="UNIDAD"/>
    <s v="NO SOLICITADAS"/>
  </r>
  <r>
    <x v="0"/>
    <x v="31"/>
    <n v="10"/>
    <s v="REPUESTOS"/>
    <s v="SCREW "/>
    <n v="31161500"/>
    <s v="Selección abreviada menor cuantía"/>
    <n v="4"/>
    <n v="6"/>
    <n v="100"/>
    <n v="77000"/>
    <s v="UNIDAD"/>
    <s v="NO SOLICITADAS"/>
  </r>
  <r>
    <x v="0"/>
    <x v="31"/>
    <n v="10"/>
    <s v="REPUESTOS"/>
    <s v="SCREW  "/>
    <n v="31161500"/>
    <s v="Selección abreviada menor cuantía"/>
    <n v="4"/>
    <n v="6"/>
    <n v="100"/>
    <n v="45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59500"/>
    <s v="UNIDAD"/>
    <s v="NO SOLICITADAS"/>
  </r>
  <r>
    <x v="0"/>
    <x v="31"/>
    <n v="10"/>
    <s v="REPUESTOS"/>
    <s v="SCREW "/>
    <n v="31161500"/>
    <s v="Selección abreviada menor cuantía"/>
    <n v="4"/>
    <n v="6"/>
    <n v="100"/>
    <n v="70000"/>
    <s v="UNIDAD"/>
    <s v="NO SOLICITADAS"/>
  </r>
  <r>
    <x v="0"/>
    <x v="31"/>
    <n v="10"/>
    <s v="REPUESTOS"/>
    <s v="SCREW "/>
    <n v="31161500"/>
    <s v="Selección abreviada menor cuantía"/>
    <n v="4"/>
    <n v="6"/>
    <n v="100"/>
    <n v="108500"/>
    <s v="UNIDAD"/>
    <s v="NO SOLICITADAS"/>
  </r>
  <r>
    <x v="0"/>
    <x v="31"/>
    <n v="10"/>
    <s v="REPUESTOS"/>
    <s v="DOTCO SAW BLADES 1/4 &quot; ARBOR HOLE"/>
    <n v="27112900"/>
    <s v="Selección abreviada menor cuantía"/>
    <n v="4"/>
    <n v="6"/>
    <n v="4"/>
    <n v="702800"/>
    <s v="UNIDAD"/>
    <s v="NO SOLICITADAS"/>
  </r>
  <r>
    <x v="0"/>
    <x v="31"/>
    <n v="10"/>
    <s v="REPUESTOS"/>
    <s v="DOTCO SAW BLADES 1/4 &quot; ARBOR HOLE"/>
    <n v="27112900"/>
    <s v="Selección abreviada menor cuantía"/>
    <n v="4"/>
    <n v="6"/>
    <n v="4"/>
    <n v="560000"/>
    <s v="UNIDAD"/>
    <s v="NO SOLICITADAS"/>
  </r>
  <r>
    <x v="0"/>
    <x v="31"/>
    <n v="10"/>
    <s v="REPUESTOS"/>
    <s v="3M PURPLE CLEAN SANDING DISC LIBRE DE POLVO 282, 6 PERFORACIONES 6&quot; P80"/>
    <n v="23242100"/>
    <s v="Selección abreviada menor cuantía"/>
    <n v="4"/>
    <n v="6"/>
    <n v="20"/>
    <n v="58800"/>
    <s v="UNIDAD"/>
    <s v="NO SOLICITADAS"/>
  </r>
  <r>
    <x v="0"/>
    <x v="31"/>
    <n v="10"/>
    <s v="REPUESTOS"/>
    <s v="3M GREEN CORPS ROLOC DISC 013943 INCH 36YF "/>
    <n v="23242100"/>
    <s v="Selección abreviada menor cuantía"/>
    <n v="4"/>
    <n v="6"/>
    <n v="30"/>
    <n v="157500"/>
    <s v="UNIDAD"/>
    <s v="NO SOLICITADAS"/>
  </r>
  <r>
    <x v="0"/>
    <x v="31"/>
    <n v="10"/>
    <s v="REPUESTOS"/>
    <s v="3M GREEN CORPS ROLOC DISC 013943 INCH 50YF"/>
    <n v="23242100"/>
    <s v="Selección abreviada menor cuantía"/>
    <n v="4"/>
    <n v="6"/>
    <n v="30"/>
    <n v="157500"/>
    <s v="UNIDAD"/>
    <s v="NO SOLICITADAS"/>
  </r>
  <r>
    <x v="0"/>
    <x v="31"/>
    <n v="10"/>
    <s v="REPUESTOS"/>
    <s v="MICRO SWITCH PARA MJ-1C"/>
    <n v="39122243"/>
    <s v="Selección abreviada menor cuantía"/>
    <n v="4"/>
    <n v="6"/>
    <n v="3"/>
    <n v="357000"/>
    <s v="UNIDAD"/>
    <s v="NO SOLICITADAS"/>
  </r>
  <r>
    <x v="0"/>
    <x v="31"/>
    <n v="10"/>
    <s v="REPUESTOS"/>
    <s v="PLUNGER  BRAZO DE LA DIRECCION PARA MJ-1C"/>
    <n v="25172013"/>
    <s v="Selección abreviada menor cuantía"/>
    <n v="4"/>
    <n v="6"/>
    <n v="2"/>
    <n v="1200000"/>
    <s v="UNIDAD"/>
    <s v="NO SOLICITADAS"/>
  </r>
  <r>
    <x v="0"/>
    <x v="31"/>
    <n v="10"/>
    <s v="REPUESTOS"/>
    <s v="DIRECTIONAL  CONTROL VALVE ASSEMBLY PARA MJ-1C"/>
    <n v="40141600"/>
    <s v="Selección abreviada menor cuantía"/>
    <n v="4"/>
    <n v="6"/>
    <n v="1"/>
    <n v="8925000"/>
    <s v="UNIDAD"/>
    <s v="NO SOLICITADAS"/>
  </r>
  <r>
    <x v="0"/>
    <x v="31"/>
    <n v="10"/>
    <s v="REPUESTOS"/>
    <s v="MODULATOR PC BOARD  A3"/>
    <n v="32101507"/>
    <s v="Selección abreviada menor cuantía"/>
    <n v="4"/>
    <n v="6"/>
    <n v="1"/>
    <n v="5180000"/>
    <s v="UNIDAD"/>
    <s v="NO SOLICITADAS"/>
  </r>
  <r>
    <x v="0"/>
    <x v="31"/>
    <n v="10"/>
    <s v="REPUESTOS"/>
    <s v="ALTERNADOR BELTS"/>
    <n v="26101302"/>
    <s v="Selección abreviada menor cuantía"/>
    <n v="4"/>
    <n v="6"/>
    <n v="1"/>
    <n v="535480"/>
    <s v="UNIDAD"/>
    <s v="NO SOLICITADAS"/>
  </r>
  <r>
    <x v="0"/>
    <x v="31"/>
    <n v="10"/>
    <s v="REPUESTOS"/>
    <s v="TARJETA DE MEMORIA (24 VOL. BOARD ASSY MEMORY AND TIME DELAY) (PARA PLANTAS HOBART)"/>
    <n v="32101507"/>
    <s v="Selección abreviada menor cuantía"/>
    <n v="4"/>
    <n v="6"/>
    <n v="5"/>
    <n v="827140"/>
    <s v="UNIDAD"/>
    <s v="NO SOLICITADAS"/>
  </r>
  <r>
    <x v="0"/>
    <x v="31"/>
    <n v="10"/>
    <s v="REPUESTOS"/>
    <s v="BOMBA DE AGUA"/>
    <n v="40151510"/>
    <s v="Selección abreviada menor cuantía"/>
    <n v="4"/>
    <n v="6"/>
    <n v="1"/>
    <n v="360530"/>
    <s v="UNIDAD"/>
    <s v="NO SOLICITADAS"/>
  </r>
  <r>
    <x v="0"/>
    <x v="31"/>
    <n v="10"/>
    <s v="REPUESTOS"/>
    <s v="BOMBA DE AGUA"/>
    <n v="40151510"/>
    <s v="Selección abreviada menor cuantía"/>
    <n v="4"/>
    <n v="6"/>
    <n v="1"/>
    <n v="952000"/>
    <s v="UNIDAD"/>
    <s v="NO SOLICITADAS"/>
  </r>
  <r>
    <x v="0"/>
    <x v="31"/>
    <n v="10"/>
    <s v="REPUESTOS"/>
    <s v="BOMBA DE AGUA (PARA MOTORES DETROIT)"/>
    <n v="40151510"/>
    <s v="Selección abreviada menor cuantía"/>
    <n v="4"/>
    <n v="6"/>
    <n v="1"/>
    <n v="875000"/>
    <s v="UNIDAD"/>
    <s v="NO SOLICITADAS"/>
  </r>
  <r>
    <x v="0"/>
    <x v="31"/>
    <n v="10"/>
    <s v="REPUESTOS"/>
    <s v="BOMBA DE FRENOS"/>
    <n v="40151500"/>
    <s v="Selección abreviada menor cuantía"/>
    <n v="4"/>
    <n v="6"/>
    <n v="1"/>
    <n v="1071000"/>
    <s v="UNIDAD"/>
    <s v="NO SOLICITADAS"/>
  </r>
  <r>
    <x v="0"/>
    <x v="31"/>
    <n v="10"/>
    <s v="REPUESTOS"/>
    <s v="BOMBA DE FRENOS"/>
    <n v="40151500"/>
    <s v="Selección abreviada menor cuantía"/>
    <n v="4"/>
    <n v="6"/>
    <n v="1"/>
    <n v="1071000"/>
    <s v="UNIDAD"/>
    <s v="NO SOLICITADAS"/>
  </r>
  <r>
    <x v="0"/>
    <x v="31"/>
    <n v="10"/>
    <s v="REPUESTOS"/>
    <s v="BOOSTER, BRAKE, VACUUN"/>
    <n v="46131600"/>
    <s v="Selección abreviada menor cuantía"/>
    <n v="4"/>
    <n v="6"/>
    <n v="1"/>
    <n v="385000"/>
    <s v="UNIDAD"/>
    <s v="NO SOLICITADAS"/>
  </r>
  <r>
    <x v="0"/>
    <x v="31"/>
    <n v="10"/>
    <s v="REPUESTOS"/>
    <s v="BRAZO ROTULA "/>
    <n v="23153140"/>
    <s v="Selección abreviada menor cuantía"/>
    <n v="4"/>
    <n v="6"/>
    <n v="4"/>
    <n v="638932"/>
    <s v="UNIDAD"/>
    <s v="NO SOLICITADAS"/>
  </r>
  <r>
    <x v="0"/>
    <x v="31"/>
    <n v="10"/>
    <s v="REPUESTOS"/>
    <s v="BUJES DE BRONCE"/>
    <n v="31171603"/>
    <s v="Selección abreviada menor cuantía"/>
    <n v="4"/>
    <n v="6"/>
    <n v="1"/>
    <n v="593793"/>
    <s v="UNIDAD"/>
    <s v="NO SOLICITADAS"/>
  </r>
  <r>
    <x v="0"/>
    <x v="31"/>
    <n v="10"/>
    <s v="REPUESTOS"/>
    <s v="CONTACTOR (PARA HIDROLAVADORAS KARCHER)"/>
    <n v="39121529"/>
    <s v="Selección abreviada menor cuantía"/>
    <n v="4"/>
    <n v="6"/>
    <n v="2"/>
    <n v="833000"/>
    <s v="UNIDAD"/>
    <s v="NO SOLICITADAS"/>
  </r>
  <r>
    <x v="0"/>
    <x v="31"/>
    <n v="10"/>
    <s v="REPUESTOS"/>
    <s v="HOROMETRO (PARA PLANTAS HOBART)"/>
    <n v="20101805"/>
    <s v="Selección abreviada menor cuantía"/>
    <n v="4"/>
    <n v="6"/>
    <n v="3"/>
    <n v="691785"/>
    <s v="UNIDAD"/>
    <s v="NO SOLICITADAS"/>
  </r>
  <r>
    <x v="0"/>
    <x v="31"/>
    <n v="10"/>
    <s v="REPUESTOS"/>
    <s v="INDICADOR AMPERIOS AC (PARA PLANTAS HOBART)"/>
    <n v="55121729"/>
    <s v="Selección abreviada menor cuantía"/>
    <n v="4"/>
    <n v="6"/>
    <n v="1"/>
    <n v="996257"/>
    <s v="UNIDAD"/>
    <s v="NO SOLICITADAS"/>
  </r>
  <r>
    <x v="0"/>
    <x v="31"/>
    <n v="10"/>
    <s v="REPUESTOS"/>
    <s v="INDICADOR Y KIT DE CANTIDAD FUEL (PARA PLANTAS HOBART)"/>
    <n v="55121729"/>
    <s v="Selección abreviada menor cuantía"/>
    <n v="4"/>
    <n v="6"/>
    <n v="2"/>
    <n v="177912"/>
    <s v="UNIDAD"/>
    <s v="NO SOLICITADAS"/>
  </r>
  <r>
    <x v="0"/>
    <x v="31"/>
    <n v="10"/>
    <s v="REPUESTOS"/>
    <s v="INDICADOR FRECUENCIA (PARA PLANTAS HOBART)"/>
    <n v="55121729"/>
    <s v="Selección abreviada menor cuantía"/>
    <n v="4"/>
    <n v="6"/>
    <n v="1"/>
    <n v="1428000"/>
    <s v="UNIDAD"/>
    <s v="NO SOLICITADAS"/>
  </r>
  <r>
    <x v="0"/>
    <x v="31"/>
    <n v="10"/>
    <s v="REPUESTOS"/>
    <s v="INDICADOR TEMPERATURA (PARA PLANTAS HOBART)"/>
    <n v="55121729"/>
    <s v="Selección abreviada menor cuantía"/>
    <n v="4"/>
    <n v="6"/>
    <n v="2"/>
    <n v="601130"/>
    <s v="UNIDAD"/>
    <s v="NO SOLICITADAS"/>
  </r>
  <r>
    <x v="0"/>
    <x v="31"/>
    <n v="10"/>
    <s v="REPUESTOS"/>
    <s v="INDICADOR VOLTAJE AC (PARA PLANTAS HOBART)"/>
    <n v="55121729"/>
    <s v="Selección abreviada menor cuantía"/>
    <n v="4"/>
    <n v="6"/>
    <n v="1"/>
    <n v="781219"/>
    <s v="UNIDAD"/>
    <s v="NO SOLICITADAS"/>
  </r>
  <r>
    <x v="0"/>
    <x v="31"/>
    <n v="10"/>
    <s v="REPUESTOS"/>
    <s v="INDICADOR VOLTAJE DC (PARA PLANTAS HOBART)"/>
    <n v="55121729"/>
    <s v="Selección abreviada menor cuantía"/>
    <n v="4"/>
    <n v="6"/>
    <n v="1"/>
    <n v="906199"/>
    <s v="UNIDAD"/>
    <s v="NO SOLICITADAS"/>
  </r>
  <r>
    <x v="0"/>
    <x v="31"/>
    <n v="10"/>
    <s v="REPUESTOS"/>
    <s v="MOTOR DE ARRANQUE"/>
    <n v="25173902"/>
    <s v="Selección abreviada menor cuantía"/>
    <n v="4"/>
    <n v="6"/>
    <n v="1"/>
    <n v="1428000"/>
    <s v="UNIDAD"/>
    <s v="NO SOLICITADAS"/>
  </r>
  <r>
    <x v="0"/>
    <x v="31"/>
    <n v="10"/>
    <s v="REPUESTOS"/>
    <s v="MOTOR DE ARRANQUE (PARA VEHICULO HARLAN)"/>
    <n v="25173902"/>
    <s v="Selección abreviada menor cuantía"/>
    <n v="4"/>
    <n v="6"/>
    <n v="1"/>
    <n v="714000"/>
    <s v="UNIDAD"/>
    <s v="NO SOLICITADAS"/>
  </r>
  <r>
    <x v="0"/>
    <x v="31"/>
    <n v="10"/>
    <s v="REPUESTOS"/>
    <s v="FILTRO AIRE COMPRESOR (PARA ARRANCADOR TUG)"/>
    <n v="40161505"/>
    <s v="Selección abreviada menor cuantía"/>
    <n v="4"/>
    <n v="6"/>
    <n v="2"/>
    <n v="761600"/>
    <s v="UNIDAD"/>
    <s v="NO SOLICITADAS"/>
  </r>
  <r>
    <x v="0"/>
    <x v="31"/>
    <n v="10"/>
    <s v="REPUESTOS"/>
    <s v="CORREA DEL VENTILADOR (PARA HARLAN)"/>
    <n v="31151905"/>
    <s v="Selección abreviada menor cuantía"/>
    <n v="4"/>
    <n v="6"/>
    <n v="2"/>
    <n v="106768"/>
    <s v="UNIDAD"/>
    <s v="NO SOLICITADAS"/>
  </r>
  <r>
    <x v="0"/>
    <x v="31"/>
    <n v="10"/>
    <s v="REPUESTOS"/>
    <s v="CILINDER SEAL KIT (GATOS HIDRAULICOS TRONAIR) "/>
    <n v="25171710"/>
    <s v="Selección abreviada menor cuantía"/>
    <n v="4"/>
    <n v="6"/>
    <n v="8"/>
    <n v="5712000"/>
    <s v="UNIDAD"/>
    <s v="NO SOLICITADAS"/>
  </r>
  <r>
    <x v="0"/>
    <x v="31"/>
    <n v="10"/>
    <s v="REPUESTOS"/>
    <s v="PUMP SEAL KIT  (EMPAQ. GATOS HIDRAULICOS TRONAIR)"/>
    <n v="40151500"/>
    <s v="Selección abreviada menor cuantía"/>
    <n v="4"/>
    <n v="6"/>
    <n v="8"/>
    <n v="3998400"/>
    <s v="UNIDAD"/>
    <s v="NO SOLICITADAS"/>
  </r>
  <r>
    <x v="0"/>
    <x v="31"/>
    <n v="10"/>
    <s v="REPUESTOS"/>
    <s v="RUEDAS GATOS (PARA GATOS TRONAIR)"/>
    <n v="25171900"/>
    <s v="Selección abreviada menor cuantía"/>
    <n v="4"/>
    <n v="6"/>
    <n v="6"/>
    <n v="5012280"/>
    <s v="UNIDAD"/>
    <s v="NO SOLICITADAS"/>
  </r>
  <r>
    <x v="0"/>
    <x v="31"/>
    <n v="10"/>
    <s v="REPUESTOS"/>
    <s v="TERMINALES DE ENCHUFE PLANO  HEMBRA Y MACHO"/>
    <n v="39121432"/>
    <s v="Selección abreviada menor cuantía"/>
    <n v="4"/>
    <n v="6"/>
    <n v="52"/>
    <n v="2600"/>
    <s v="UNIDAD"/>
    <s v="NO SOLICITADAS"/>
  </r>
  <r>
    <x v="0"/>
    <x v="31"/>
    <n v="10"/>
    <s v="REPUESTOS"/>
    <s v=" CEPILLOS BARREDORA TYMCO"/>
    <n v="31191521"/>
    <s v="Selección abreviada menor cuantía"/>
    <n v="4"/>
    <n v="6"/>
    <n v="4"/>
    <n v="21420000"/>
    <s v="UNIDAD"/>
    <s v="NO SOLICITADAS"/>
  </r>
  <r>
    <x v="0"/>
    <x v="31"/>
    <n v="10"/>
    <s v="REPUESTOS"/>
    <s v="FILTRO DE ACEITE (PARA EL COMMANDER 15I)"/>
    <n v="40161504"/>
    <s v="Selección abreviada menor cuantía"/>
    <n v="4"/>
    <n v="6"/>
    <n v="2"/>
    <n v="196000"/>
    <s v="UNIDAD"/>
    <s v="NO SOLICITADAS"/>
  </r>
  <r>
    <x v="0"/>
    <x v="31"/>
    <n v="10"/>
    <s v="REPUESTOS"/>
    <s v="FILTRO DE COMBUSTIBLE (PARA EL COMMANDER 15I)"/>
    <n v="40161513"/>
    <s v="Selección abreviada menor cuantía"/>
    <n v="4"/>
    <n v="6"/>
    <n v="2"/>
    <n v="196000"/>
    <s v="UNIDAD"/>
    <s v="NO SOLICITADAS"/>
  </r>
  <r>
    <x v="0"/>
    <x v="31"/>
    <n v="10"/>
    <s v="REPUESTOS"/>
    <s v="FILTRO DE COMBUSTIBLE (PARA EL COMMANDER 15I)"/>
    <n v="40161513"/>
    <s v="Selección abreviada menor cuantía"/>
    <n v="4"/>
    <n v="6"/>
    <n v="2"/>
    <n v="245000"/>
    <s v="UNIDAD"/>
    <s v="NO SOLICITADAS"/>
  </r>
  <r>
    <x v="0"/>
    <x v="31"/>
    <n v="10"/>
    <s v="REPUESTOS"/>
    <s v="FILTRO DE AIRE (PARA EL COMMANDER 15I)"/>
    <n v="40161505"/>
    <s v="Selección abreviada menor cuantía"/>
    <n v="4"/>
    <n v="6"/>
    <n v="2"/>
    <n v="182000"/>
    <s v="UNIDAD"/>
    <s v="NO SOLICITADAS"/>
  </r>
  <r>
    <x v="0"/>
    <x v="31"/>
    <n v="10"/>
    <s v="REPUESTOS"/>
    <s v="FILTRO DE AIRE PARA ARRANCADOR TUG"/>
    <n v="40161505"/>
    <s v="Selección abreviada menor cuantía"/>
    <n v="4"/>
    <n v="6"/>
    <n v="2"/>
    <n v="357000"/>
    <s v="UNIDAD"/>
    <s v="NO SOLICITADAS"/>
  </r>
  <r>
    <x v="0"/>
    <x v="31"/>
    <n v="10"/>
    <s v="REPUESTOS"/>
    <s v="FILTRO DE COMBUSTIBLE PARA ARRANCADOR TUG"/>
    <n v="40161513"/>
    <s v="Selección abreviada menor cuantía"/>
    <n v="4"/>
    <n v="6"/>
    <n v="2"/>
    <n v="98000"/>
    <s v="UNIDAD"/>
    <s v="NO SOLICITADAS"/>
  </r>
  <r>
    <x v="0"/>
    <x v="31"/>
    <n v="10"/>
    <s v="REPUESTOS"/>
    <s v="FILTRO DE AGUA PARA ARRANCADOR TUG"/>
    <n v="40161502"/>
    <s v="Selección abreviada menor cuantía"/>
    <n v="4"/>
    <n v="6"/>
    <n v="2"/>
    <n v="287000"/>
    <s v="UNIDAD"/>
    <s v="NO SOLICITADAS"/>
  </r>
  <r>
    <x v="0"/>
    <x v="31"/>
    <n v="10"/>
    <s v="REPUESTOS"/>
    <s v="FILTRO DE ACEITE PARA ARRANCADOR TUG"/>
    <n v="40161504"/>
    <s v="Selección abreviada menor cuantía"/>
    <n v="4"/>
    <n v="6"/>
    <n v="2"/>
    <n v="231000"/>
    <s v="UNIDAD"/>
    <s v="NO SOLICITADAS"/>
  </r>
  <r>
    <x v="0"/>
    <x v="31"/>
    <n v="10"/>
    <s v="REPUESTOS"/>
    <s v="FILTRO DE COMBUSTIBLE "/>
    <n v="40161513"/>
    <s v="Selección abreviada menor cuantía"/>
    <n v="4"/>
    <n v="6"/>
    <n v="3"/>
    <n v="1008000"/>
    <s v="UNIDAD"/>
    <s v="NO SOLICITADAS"/>
  </r>
  <r>
    <x v="0"/>
    <x v="31"/>
    <n v="10"/>
    <s v="REPUESTOS"/>
    <s v="FITRO DE ACEITE"/>
    <n v="40161504"/>
    <s v="Selección abreviada menor cuantía"/>
    <n v="4"/>
    <n v="6"/>
    <n v="12"/>
    <n v="623376"/>
    <s v="UNIDAD"/>
    <s v="NO SOLICITADAS"/>
  </r>
  <r>
    <x v="0"/>
    <x v="31"/>
    <n v="10"/>
    <s v="REPUESTOS"/>
    <s v="FITRO DE ACEITE"/>
    <n v="40161504"/>
    <s v="Selección abreviada menor cuantía"/>
    <n v="4"/>
    <n v="6"/>
    <n v="12"/>
    <n v="199980"/>
    <s v="UNIDAD"/>
    <s v="NO SOLICITADAS"/>
  </r>
  <r>
    <x v="0"/>
    <x v="31"/>
    <n v="10"/>
    <s v="REPUESTOS"/>
    <s v="FITRO DE ACEITE"/>
    <n v="40161504"/>
    <s v="Selección abreviada menor cuantía"/>
    <n v="4"/>
    <n v="6"/>
    <n v="3"/>
    <n v="25551"/>
    <s v="UNIDAD"/>
    <s v="NO SOLICITADAS"/>
  </r>
  <r>
    <x v="0"/>
    <x v="31"/>
    <n v="10"/>
    <s v="REPUESTOS"/>
    <s v="FITRO DE ACEITE"/>
    <n v="40161504"/>
    <s v="Selección abreviada menor cuantía"/>
    <n v="4"/>
    <n v="6"/>
    <n v="3"/>
    <n v="19023"/>
    <s v="UNIDAD"/>
    <s v="NO SOLICITADAS"/>
  </r>
  <r>
    <x v="0"/>
    <x v="31"/>
    <n v="10"/>
    <s v="REPUESTOS"/>
    <s v="FITRO DE ACEITE"/>
    <n v="40161504"/>
    <s v="Selección abreviada menor cuantía"/>
    <n v="4"/>
    <n v="6"/>
    <n v="6"/>
    <n v="52788"/>
    <s v="UNIDAD"/>
    <s v="NO SOLICITADAS"/>
  </r>
  <r>
    <x v="0"/>
    <x v="31"/>
    <n v="10"/>
    <s v="REPUESTOS"/>
    <s v="FITRO DE ACEITE"/>
    <n v="40161504"/>
    <s v="Selección abreviada menor cuantía"/>
    <n v="4"/>
    <n v="6"/>
    <n v="3"/>
    <n v="84000"/>
    <s v="UNIDAD"/>
    <s v="NO SOLICITADAS"/>
  </r>
  <r>
    <x v="0"/>
    <x v="31"/>
    <n v="10"/>
    <s v="REPUESTOS"/>
    <s v="FITRO DE ACEITE"/>
    <n v="40161504"/>
    <s v="Selección abreviada menor cuantía"/>
    <n v="4"/>
    <n v="6"/>
    <n v="12"/>
    <n v="270000"/>
    <s v="UNIDAD"/>
    <s v="NO SOLICITADAS"/>
  </r>
  <r>
    <x v="0"/>
    <x v="31"/>
    <n v="10"/>
    <s v="REPUESTOS"/>
    <s v="FITRO DE ACEITE"/>
    <n v="40161504"/>
    <s v="Selección abreviada menor cuantía"/>
    <n v="4"/>
    <n v="6"/>
    <n v="3"/>
    <n v="28500"/>
    <s v="UNIDAD"/>
    <s v="NO SOLICITADAS"/>
  </r>
  <r>
    <x v="0"/>
    <x v="31"/>
    <n v="10"/>
    <s v="REPUESTOS"/>
    <s v="FITRO DE ACEITE"/>
    <n v="40161504"/>
    <s v="Selección abreviada menor cuantía"/>
    <n v="4"/>
    <n v="6"/>
    <n v="8"/>
    <n v="140000"/>
    <s v="UNIDAD"/>
    <s v="NO SOLICITADAS"/>
  </r>
  <r>
    <x v="0"/>
    <x v="31"/>
    <n v="10"/>
    <s v="REPUESTOS"/>
    <s v="FITRO DE ACEITE"/>
    <n v="40161504"/>
    <s v="Selección abreviada menor cuantía"/>
    <n v="4"/>
    <n v="6"/>
    <n v="5"/>
    <n v="117505"/>
    <s v="UNIDAD"/>
    <s v="NO SOLICITADAS"/>
  </r>
  <r>
    <x v="0"/>
    <x v="31"/>
    <n v="10"/>
    <s v="REPUESTOS"/>
    <s v="FITRO DE ACEITE"/>
    <n v="40161504"/>
    <s v="Selección abreviada menor cuantía"/>
    <n v="4"/>
    <n v="6"/>
    <n v="8"/>
    <n v="887016"/>
    <s v="UNIDAD"/>
    <s v="NO SOLICITADAS"/>
  </r>
  <r>
    <x v="0"/>
    <x v="31"/>
    <n v="10"/>
    <s v="REPUESTOS"/>
    <s v="FITRO DE ACEITE"/>
    <n v="40161504"/>
    <s v="Selección abreviada menor cuantía"/>
    <n v="4"/>
    <n v="6"/>
    <n v="6"/>
    <n v="312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9"/>
    <n v="945000"/>
    <s v="UNIDAD"/>
    <s v="NO SOLICITADAS"/>
  </r>
  <r>
    <x v="0"/>
    <x v="31"/>
    <n v="10"/>
    <s v="REPUESTOS"/>
    <s v="FITRO DE ACEITE"/>
    <n v="40161504"/>
    <s v="Selección abreviada menor cuantía"/>
    <n v="4"/>
    <n v="6"/>
    <n v="6"/>
    <n v="480000"/>
    <s v="UNIDAD"/>
    <s v="NO SOLICITADAS"/>
  </r>
  <r>
    <x v="0"/>
    <x v="31"/>
    <n v="10"/>
    <s v="REPUESTOS"/>
    <s v="FITRO DE ACEITE"/>
    <n v="40161504"/>
    <s v="Selección abreviada menor cuantía"/>
    <n v="4"/>
    <n v="6"/>
    <n v="8"/>
    <n v="70384"/>
    <s v="UNIDAD"/>
    <s v="NO SOLICITADAS"/>
  </r>
  <r>
    <x v="0"/>
    <x v="31"/>
    <n v="10"/>
    <s v="REPUESTOS"/>
    <s v="FITRO DE ACEITE"/>
    <n v="40161504"/>
    <s v="Selección abreviada menor cuantía"/>
    <n v="4"/>
    <n v="6"/>
    <n v="12"/>
    <n v="60816"/>
    <s v="UNIDAD"/>
    <s v="NO SOLICITADAS"/>
  </r>
  <r>
    <x v="0"/>
    <x v="31"/>
    <n v="10"/>
    <s v="REPUESTOS"/>
    <s v="FITRO DE ACEITE"/>
    <n v="40161504"/>
    <s v="Selección abreviada menor cuantía"/>
    <n v="4"/>
    <n v="6"/>
    <n v="4"/>
    <n v="43168"/>
    <s v="UNIDAD"/>
    <s v="NO SOLICITADAS"/>
  </r>
  <r>
    <x v="0"/>
    <x v="31"/>
    <n v="10"/>
    <s v="REPUESTOS"/>
    <s v="FITRO DE ACEITE"/>
    <n v="40161504"/>
    <s v="Selección abreviada menor cuantía"/>
    <n v="4"/>
    <n v="6"/>
    <n v="9"/>
    <n v="441000"/>
    <s v="UNIDAD"/>
    <s v="NO SOLICITADAS"/>
  </r>
  <r>
    <x v="0"/>
    <x v="31"/>
    <n v="10"/>
    <s v="REPUESTOS"/>
    <s v="FITRO DE ACEITE"/>
    <n v="40161504"/>
    <s v="Selección abreviada menor cuantía"/>
    <n v="4"/>
    <n v="6"/>
    <n v="3"/>
    <n v="178500"/>
    <s v="UNIDAD"/>
    <s v="NO SOLICITADAS"/>
  </r>
  <r>
    <x v="0"/>
    <x v="31"/>
    <n v="10"/>
    <s v="REPUESTOS"/>
    <s v="FILTRO DE AIRE"/>
    <n v="40161505"/>
    <s v="Selección abreviada menor cuantía"/>
    <n v="4"/>
    <n v="6"/>
    <n v="3"/>
    <n v="160650"/>
    <s v="UNIDAD"/>
    <s v="NO SOLICITADAS"/>
  </r>
  <r>
    <x v="0"/>
    <x v="31"/>
    <n v="10"/>
    <s v="REPUESTOS"/>
    <s v="FILTRO DE AIRE"/>
    <n v="40161505"/>
    <s v="Selección abreviada menor cuantía"/>
    <n v="4"/>
    <n v="6"/>
    <n v="3"/>
    <n v="153510"/>
    <s v="UNIDAD"/>
    <s v="NO SOLICITADAS"/>
  </r>
  <r>
    <x v="0"/>
    <x v="31"/>
    <n v="10"/>
    <s v="REPUESTOS"/>
    <s v="FILTRO DE AIRE PRIMARIO"/>
    <n v="40161505"/>
    <s v="Selección abreviada menor cuantía"/>
    <n v="4"/>
    <n v="6"/>
    <n v="3"/>
    <n v="160650"/>
    <s v="UNIDAD"/>
    <s v="NO SOLICITADAS"/>
  </r>
  <r>
    <x v="0"/>
    <x v="31"/>
    <n v="10"/>
    <s v="REPUESTOS"/>
    <s v="FILTRO DE COMBUSTIBLE"/>
    <n v="40161513"/>
    <s v="Selección abreviada menor cuantía"/>
    <n v="4"/>
    <n v="6"/>
    <n v="3"/>
    <n v="325500"/>
    <s v="UNIDAD"/>
    <s v="NO SOLICITADAS"/>
  </r>
  <r>
    <x v="0"/>
    <x v="31"/>
    <n v="10"/>
    <s v="REPUESTOS"/>
    <s v="FILTRP DE AIRE SECUNDARIO"/>
    <n v="40161505"/>
    <s v="Selección abreviada menor cuantía"/>
    <n v="4"/>
    <n v="6"/>
    <n v="3"/>
    <n v="157500"/>
    <s v="UNIDAD"/>
    <s v="NO SOLICITADAS"/>
  </r>
  <r>
    <x v="0"/>
    <x v="31"/>
    <n v="10"/>
    <s v="REPUESTOS"/>
    <s v="FITRO DE ACEITE"/>
    <n v="40161504"/>
    <s v="Selección abreviada menor cuantía"/>
    <n v="4"/>
    <n v="6"/>
    <n v="3"/>
    <n v="210000"/>
    <s v="UNIDAD"/>
    <s v="NO SOLICITADAS"/>
  </r>
  <r>
    <x v="0"/>
    <x v="31"/>
    <n v="10"/>
    <s v="REPUESTOS"/>
    <s v="FILTRO DE ACEITE"/>
    <n v="40161504"/>
    <s v="Selección abreviada menor cuantía"/>
    <n v="4"/>
    <n v="6"/>
    <n v="3"/>
    <n v="420000"/>
    <s v="UNIDAD"/>
    <s v="NO SOLICITADAS"/>
  </r>
  <r>
    <x v="0"/>
    <x v="31"/>
    <n v="10"/>
    <s v="REPUESTOS"/>
    <s v="FILTRO DE COMBUSTIBLE  PRIMARIO"/>
    <n v="40161513"/>
    <s v="Selección abreviada menor cuantía"/>
    <n v="4"/>
    <n v="6"/>
    <n v="3"/>
    <n v="63000"/>
    <s v="UNIDAD"/>
    <s v="NO SOLICITADAS"/>
  </r>
  <r>
    <x v="0"/>
    <x v="31"/>
    <n v="10"/>
    <s v="REPUESTOS"/>
    <s v="FILTRO DE COMBUSTIBLE SECUNDARIO"/>
    <n v="40161513"/>
    <s v="Selección abreviada menor cuantía"/>
    <n v="4"/>
    <n v="6"/>
    <n v="3"/>
    <n v="183750"/>
    <s v="UNIDAD"/>
    <s v="NO SOLICITADAS"/>
  </r>
  <r>
    <x v="0"/>
    <x v="31"/>
    <n v="10"/>
    <s v="REPUESTOS"/>
    <s v="FILTRO DE AGUA"/>
    <n v="40161502"/>
    <s v="Selección abreviada menor cuantía"/>
    <n v="4"/>
    <n v="6"/>
    <n v="3"/>
    <n v="787500"/>
    <s v="UNIDAD"/>
    <s v="NO SOLICITADAS"/>
  </r>
  <r>
    <x v="0"/>
    <x v="31"/>
    <n v="10"/>
    <s v="REPUESTOS"/>
    <s v="FILTRO ELEMENTO COMPRESOR"/>
    <n v="40161505"/>
    <s v="Selección abreviada menor cuantía"/>
    <n v="4"/>
    <n v="6"/>
    <n v="3"/>
    <n v="4687311"/>
    <s v="UNIDAD"/>
    <s v="NO SOLICITADAS"/>
  </r>
  <r>
    <x v="0"/>
    <x v="31"/>
    <n v="10"/>
    <s v="REPUESTOS"/>
    <s v="FILTRO AIRE COMPRESOR"/>
    <n v="40161505"/>
    <s v="Selección abreviada menor cuantía"/>
    <n v="4"/>
    <n v="6"/>
    <n v="3"/>
    <n v="1394721"/>
    <s v="UNIDAD"/>
    <s v="NO SOLICITADAS"/>
  </r>
  <r>
    <x v="0"/>
    <x v="31"/>
    <n v="10"/>
    <s v="REPUESTOS"/>
    <s v="FILTRO DE AIRE"/>
    <n v="40161505"/>
    <s v="Selección abreviada menor cuantía"/>
    <n v="4"/>
    <n v="6"/>
    <n v="3"/>
    <n v="282822"/>
    <s v="UNIDAD"/>
    <s v="NO SOLICITADAS"/>
  </r>
  <r>
    <x v="0"/>
    <x v="31"/>
    <n v="10"/>
    <s v="REPUESTOS"/>
    <s v="FILTRO DE AIRE DONOLDSON MODELO 50MBAR"/>
    <n v="40161505"/>
    <s v="Selección abreviada menor cuantía"/>
    <n v="4"/>
    <n v="6"/>
    <n v="2"/>
    <n v="1820000"/>
    <s v="UNIDAD"/>
    <s v="NO SOLICITADAS"/>
  </r>
  <r>
    <x v="0"/>
    <x v="31"/>
    <n v="10"/>
    <s v="REPUESTOS"/>
    <s v="FILTRO  HIDRAULICO"/>
    <n v="40161515"/>
    <s v="Selección abreviada menor cuantía"/>
    <n v="4"/>
    <n v="6"/>
    <n v="4"/>
    <n v="462000"/>
    <s v="UNIDAD"/>
    <s v="NO SOLICITADAS"/>
  </r>
  <r>
    <x v="0"/>
    <x v="31"/>
    <n v="10"/>
    <s v="REPUESTOS"/>
    <s v="FILTRO HIDRAULICO"/>
    <n v="40161515"/>
    <s v="Selección abreviada menor cuantía"/>
    <n v="4"/>
    <n v="6"/>
    <n v="6"/>
    <n v="1197000"/>
    <s v="UNIDAD"/>
    <s v="NO SOLICITADAS"/>
  </r>
  <r>
    <x v="0"/>
    <x v="31"/>
    <n v="10"/>
    <s v="REPUESTOS"/>
    <s v="FILTRO HIDRAULICO"/>
    <n v="40161515"/>
    <s v="Selección abreviada menor cuantía"/>
    <n v="4"/>
    <n v="6"/>
    <n v="3"/>
    <n v="689724"/>
    <s v="UNIDAD"/>
    <s v="NO SOLICITADAS"/>
  </r>
  <r>
    <x v="0"/>
    <x v="31"/>
    <n v="10"/>
    <s v="REPUESTOS"/>
    <s v="FILTRO HIDRAULICO"/>
    <n v="40161515"/>
    <s v="Selección abreviada menor cuantía"/>
    <n v="4"/>
    <n v="6"/>
    <n v="6"/>
    <n v="945000"/>
    <s v="UNIDAD"/>
    <s v="NO SOLICITADAS"/>
  </r>
  <r>
    <x v="0"/>
    <x v="31"/>
    <n v="10"/>
    <s v="REPUESTOS"/>
    <s v="FILTRO HIDRAULICO"/>
    <n v="40161515"/>
    <s v="Selección abreviada menor cuantía"/>
    <n v="4"/>
    <n v="6"/>
    <n v="4"/>
    <n v="756000"/>
    <s v="UNIDAD"/>
    <s v="NO SOLICITADAS"/>
  </r>
  <r>
    <x v="0"/>
    <x v="31"/>
    <n v="10"/>
    <s v="REPUESTOS"/>
    <s v="FILTRO DE AIRE"/>
    <n v="40161505"/>
    <s v="Selección abreviada menor cuantía"/>
    <n v="4"/>
    <n v="6"/>
    <n v="8"/>
    <n v="269592"/>
    <s v="UNIDAD"/>
    <s v="NO SOLICITADAS"/>
  </r>
  <r>
    <x v="0"/>
    <x v="31"/>
    <n v="10"/>
    <s v="REPUESTOS"/>
    <s v="FILTRO DE COMBUSTIBLE "/>
    <n v="40161513"/>
    <s v="Selección abreviada menor cuantía"/>
    <n v="4"/>
    <n v="6"/>
    <n v="15"/>
    <n v="50835"/>
    <s v="UNIDAD"/>
    <s v="NO SOLICITADAS"/>
  </r>
  <r>
    <x v="0"/>
    <x v="31"/>
    <n v="10"/>
    <s v="REPUESTOS"/>
    <s v="FILTRO DE AIRE"/>
    <n v="40161505"/>
    <s v="Selección abreviada menor cuantía"/>
    <n v="4"/>
    <n v="6"/>
    <n v="3"/>
    <n v="90000"/>
    <s v="UNIDAD"/>
    <s v="NO SOLICITADAS"/>
  </r>
  <r>
    <x v="0"/>
    <x v="31"/>
    <n v="10"/>
    <s v="REPUESTOS"/>
    <s v="FILTRO DE AIRE"/>
    <n v="40161505"/>
    <s v="Selección abreviada menor cuantía"/>
    <n v="4"/>
    <n v="6"/>
    <n v="10"/>
    <n v="326740"/>
    <s v="UNIDAD"/>
    <s v="NO SOLICITADAS"/>
  </r>
  <r>
    <x v="0"/>
    <x v="31"/>
    <n v="10"/>
    <s v="REPUESTOS"/>
    <s v="FILTRO DE COMBUSTIBLE"/>
    <n v="40161513"/>
    <s v="Selección abreviada menor cuantía"/>
    <n v="4"/>
    <n v="6"/>
    <n v="15"/>
    <n v="678300"/>
    <s v="UNIDAD"/>
    <s v="NO SOLICITADAS"/>
  </r>
  <r>
    <x v="0"/>
    <x v="31"/>
    <n v="10"/>
    <s v="REPUESTOS"/>
    <s v="FILTRO DE AIRE"/>
    <n v="40161505"/>
    <s v="Selección abreviada menor cuantía"/>
    <n v="4"/>
    <n v="6"/>
    <n v="4"/>
    <n v="40880"/>
    <s v="UNIDAD"/>
    <s v="NO SOLICITADAS"/>
  </r>
  <r>
    <x v="0"/>
    <x v="31"/>
    <n v="10"/>
    <s v="REPUESTOS"/>
    <s v="FILTRO DE AIRE"/>
    <n v="40161505"/>
    <s v="Selección abreviada menor cuantía"/>
    <n v="4"/>
    <n v="6"/>
    <n v="3"/>
    <n v="150876"/>
    <s v="UNIDAD"/>
    <s v="NO SOLICITADAS"/>
  </r>
  <r>
    <x v="0"/>
    <x v="31"/>
    <n v="10"/>
    <s v="REPUESTOS"/>
    <s v="FILTRO DE AIRE"/>
    <n v="40161505"/>
    <s v="Selección abreviada menor cuantía"/>
    <n v="4"/>
    <n v="6"/>
    <n v="4"/>
    <n v="298880"/>
    <s v="UNIDAD"/>
    <s v="NO SOLICITADAS"/>
  </r>
  <r>
    <x v="0"/>
    <x v="31"/>
    <n v="10"/>
    <s v="REPUESTOS"/>
    <s v="FILTRO DE AIRE"/>
    <n v="40161505"/>
    <s v="Selección abreviada menor cuantía"/>
    <n v="4"/>
    <n v="6"/>
    <n v="3"/>
    <n v="132195"/>
    <s v="UNIDAD"/>
    <s v="NO SOLICITADAS"/>
  </r>
  <r>
    <x v="0"/>
    <x v="31"/>
    <n v="10"/>
    <s v="REPUESTOS"/>
    <s v="FILTRO DE AIRE"/>
    <n v="40161505"/>
    <s v="Selección abreviada menor cuantía"/>
    <n v="4"/>
    <n v="6"/>
    <n v="6"/>
    <n v="315000"/>
    <s v="UNIDAD"/>
    <s v="NO SOLICITADAS"/>
  </r>
  <r>
    <x v="0"/>
    <x v="31"/>
    <n v="10"/>
    <s v="REPUESTOS"/>
    <s v="FILTRO TENNANT AIRE"/>
    <n v="40161505"/>
    <s v="Selección abreviada menor cuantía"/>
    <n v="4"/>
    <n v="6"/>
    <n v="2"/>
    <n v="962270"/>
    <s v="UNIDAD"/>
    <s v="NO SOLICITADAS"/>
  </r>
  <r>
    <x v="0"/>
    <x v="31"/>
    <n v="10"/>
    <s v="REPUESTOS"/>
    <s v="FILTRO TENNANT AIRE"/>
    <n v="40161505"/>
    <s v="Selección abreviada menor cuantía"/>
    <n v="4"/>
    <n v="6"/>
    <n v="4"/>
    <n v="310372"/>
    <s v="UNIDAD"/>
    <s v="NO SOLICITADAS"/>
  </r>
  <r>
    <x v="0"/>
    <x v="31"/>
    <n v="10"/>
    <s v="REPUESTOS"/>
    <s v="FILTRO DE AIRE"/>
    <n v="40161505"/>
    <s v="Selección abreviada menor cuantía"/>
    <n v="4"/>
    <n v="6"/>
    <n v="6"/>
    <n v="78030"/>
    <s v="UNIDAD"/>
    <s v="NO SOLICITADAS"/>
  </r>
  <r>
    <x v="0"/>
    <x v="31"/>
    <n v="10"/>
    <s v="REPUESTOS"/>
    <s v="FILTRO DE AIRE"/>
    <n v="40161505"/>
    <s v="Selección abreviada menor cuantía"/>
    <n v="4"/>
    <n v="6"/>
    <n v="8"/>
    <n v="924000"/>
    <s v="UNIDAD"/>
    <s v="NO SOLICITADAS"/>
  </r>
  <r>
    <x v="0"/>
    <x v="31"/>
    <n v="10"/>
    <s v="REPUESTOS"/>
    <s v="FILTRO DE AIRE"/>
    <n v="40161505"/>
    <s v="Selección abreviada menor cuantía"/>
    <n v="4"/>
    <n v="6"/>
    <n v="6"/>
    <n v="861000"/>
    <s v="UNIDAD"/>
    <s v="NO SOLICITADAS"/>
  </r>
  <r>
    <x v="0"/>
    <x v="31"/>
    <n v="10"/>
    <s v="REPUESTOS"/>
    <s v="FILTRO DE AIRE"/>
    <n v="40161505"/>
    <s v="Selección abreviada menor cuantía"/>
    <n v="4"/>
    <n v="6"/>
    <n v="3"/>
    <n v="263580"/>
    <s v="UNIDAD"/>
    <s v="NO SOLICITADAS"/>
  </r>
  <r>
    <x v="0"/>
    <x v="31"/>
    <n v="10"/>
    <s v="REPUESTOS"/>
    <s v="FILTRO DE COMBUSTIBLE PRIMARIO"/>
    <n v="40161513"/>
    <s v="Selección abreviada menor cuantía"/>
    <n v="4"/>
    <n v="6"/>
    <n v="20"/>
    <n v="32160"/>
    <s v="UNIDAD"/>
    <s v="NO SOLICITADAS"/>
  </r>
  <r>
    <x v="0"/>
    <x v="31"/>
    <n v="10"/>
    <s v="REPUESTOS"/>
    <s v="FILTRO DE ACEITE"/>
    <n v="40161504"/>
    <s v="Selección abreviada menor cuantía"/>
    <n v="4"/>
    <n v="6"/>
    <n v="3"/>
    <n v="114240"/>
    <s v="UNIDAD"/>
    <s v="NO SOLICITADAS"/>
  </r>
  <r>
    <x v="0"/>
    <x v="31"/>
    <n v="10"/>
    <s v="REPUESTOS"/>
    <s v="FILTRO DE COMBUSTIBLE PRIMARIO"/>
    <n v="40161513"/>
    <s v="Selección abreviada menor cuantía"/>
    <n v="4"/>
    <n v="6"/>
    <n v="6"/>
    <n v="189000"/>
    <s v="UNIDAD"/>
    <s v="NO SOLICITADAS"/>
  </r>
  <r>
    <x v="0"/>
    <x v="31"/>
    <n v="10"/>
    <s v="REPUESTOS"/>
    <s v="FILTRO DE COMBUSTIBLE "/>
    <n v="40161513"/>
    <s v="Selección abreviada menor cuantía"/>
    <n v="4"/>
    <n v="6"/>
    <n v="6"/>
    <n v="192000"/>
    <s v="UNIDAD"/>
    <s v="NO SOLICITADAS"/>
  </r>
  <r>
    <x v="0"/>
    <x v="31"/>
    <n v="10"/>
    <s v="REPUESTOS"/>
    <s v="FILTRO DE COMBUSTIBLE PRIMARIO"/>
    <n v="40161513"/>
    <s v="Selección abreviada menor cuantía"/>
    <n v="4"/>
    <n v="6"/>
    <n v="8"/>
    <n v="49288"/>
    <s v="UNIDAD"/>
    <s v="NO SOLICITADAS"/>
  </r>
  <r>
    <x v="0"/>
    <x v="31"/>
    <n v="10"/>
    <s v="REPUESTOS"/>
    <s v="FILTRO DE COMBUSTIBLE PRIMARIO"/>
    <n v="40161513"/>
    <s v="Selección abreviada menor cuantía"/>
    <n v="4"/>
    <n v="6"/>
    <n v="3"/>
    <n v="38670"/>
    <s v="UNIDAD"/>
    <s v="NO SOLICITADAS"/>
  </r>
  <r>
    <x v="0"/>
    <x v="31"/>
    <n v="10"/>
    <s v="REPUESTOS"/>
    <s v="FILTRO DE COMBUSTIBLE PRIMARIO"/>
    <n v="40161513"/>
    <s v="Selección abreviada menor cuantía"/>
    <n v="4"/>
    <n v="6"/>
    <n v="6"/>
    <n v="936000"/>
    <s v="UNIDAD"/>
    <s v="NO SOLICITADAS"/>
  </r>
  <r>
    <x v="0"/>
    <x v="31"/>
    <n v="10"/>
    <s v="REPUESTOS"/>
    <s v="FILTRO DE COMBUSTIBLE PRIMARIO"/>
    <n v="40161513"/>
    <s v="Selección abreviada menor cuantía"/>
    <n v="4"/>
    <n v="6"/>
    <n v="3"/>
    <n v="31611"/>
    <s v="UNIDAD"/>
    <s v="NO SOLICITADAS"/>
  </r>
  <r>
    <x v="0"/>
    <x v="31"/>
    <n v="10"/>
    <s v="REPUESTOS"/>
    <s v="FILTRO DE COMBUSTIBLE PRIMARIO"/>
    <n v="40161513"/>
    <s v="Selección abreviada menor cuantía"/>
    <n v="4"/>
    <n v="6"/>
    <n v="3"/>
    <n v="546000"/>
    <s v="UNIDAD"/>
    <s v="NO SOLICITADAS"/>
  </r>
  <r>
    <x v="0"/>
    <x v="31"/>
    <n v="10"/>
    <s v="REPUESTOS"/>
    <s v="FILTRO DE COMBUSTIBLE PRIMARIO"/>
    <n v="40161513"/>
    <s v="Selección abreviada menor cuantía"/>
    <n v="4"/>
    <n v="6"/>
    <n v="12"/>
    <n v="660000"/>
    <s v="UNIDAD"/>
    <s v="NO SOLICITADAS"/>
  </r>
  <r>
    <x v="0"/>
    <x v="31"/>
    <n v="10"/>
    <s v="REPUESTOS"/>
    <s v="FILTRO DE COMBUSTIBLE PRIMARIO"/>
    <n v="40161513"/>
    <s v="Selección abreviada menor cuantía"/>
    <n v="4"/>
    <n v="6"/>
    <n v="10"/>
    <n v="37360"/>
    <s v="UNIDAD"/>
    <s v="NO SOLICITADAS"/>
  </r>
  <r>
    <x v="0"/>
    <x v="31"/>
    <n v="10"/>
    <s v="REPUESTOS"/>
    <s v="FILTRO DE COMBUSTIBLE PRIMARIO"/>
    <n v="40161513"/>
    <s v="Selección abreviada menor cuantía"/>
    <n v="4"/>
    <n v="6"/>
    <n v="6"/>
    <n v="111360"/>
    <s v="UNIDAD"/>
    <s v="NO SOLICITADAS"/>
  </r>
  <r>
    <x v="0"/>
    <x v="31"/>
    <n v="10"/>
    <s v="REPUESTOS"/>
    <s v="FILTRO DE COMBUSTIBLE PRIMARIO"/>
    <n v="40161513"/>
    <s v="Selección abreviada menor cuantía"/>
    <n v="4"/>
    <n v="6"/>
    <n v="8"/>
    <n v="49288"/>
    <s v="UNIDAD"/>
    <s v="NO SOLICITADAS"/>
  </r>
  <r>
    <x v="0"/>
    <x v="31"/>
    <n v="10"/>
    <s v="REPUESTOS"/>
    <s v="FILTRO DE COMBUSTIBLE SECUNDARIO"/>
    <n v="40161513"/>
    <s v="Selección abreviada menor cuantía"/>
    <n v="4"/>
    <n v="6"/>
    <n v="15"/>
    <n v="975000"/>
    <s v="UNIDAD"/>
    <s v="NO SOLICITADAS"/>
  </r>
  <r>
    <x v="0"/>
    <x v="31"/>
    <n v="10"/>
    <s v="REPUESTOS"/>
    <s v="FILTRO DE COMBUSTIBLE "/>
    <n v="40161513"/>
    <s v="Selección abreviada menor cuantía"/>
    <n v="4"/>
    <n v="6"/>
    <n v="8"/>
    <n v="240000"/>
    <s v="UNIDAD"/>
    <s v="NO SOLICITADAS"/>
  </r>
  <r>
    <x v="0"/>
    <x v="31"/>
    <n v="10"/>
    <s v="REPUESTOS"/>
    <s v="FILTRO DE COMBUSTIBLE SECUNDARIO"/>
    <n v="40161513"/>
    <s v="Selección abreviada menor cuantía"/>
    <n v="4"/>
    <n v="6"/>
    <n v="10"/>
    <n v="1000000"/>
    <s v="UNIDAD"/>
    <s v="NO SOLICITADAS"/>
  </r>
  <r>
    <x v="0"/>
    <x v="31"/>
    <n v="10"/>
    <s v="REPUESTOS"/>
    <s v="CORREAS COMPRESOR KAISER"/>
    <n v="31151900"/>
    <s v="Selección abreviada menor cuantía"/>
    <n v="4"/>
    <n v="6"/>
    <n v="6"/>
    <n v="180000"/>
    <s v="UNIDAD"/>
    <s v="NO SOLICITADAS"/>
  </r>
  <r>
    <x v="0"/>
    <x v="31"/>
    <n v="10"/>
    <s v="REPUESTOS"/>
    <s v="BOMBA DE COMBUSTIBLE"/>
    <n v="40151500"/>
    <s v="Selección abreviada menor cuantía"/>
    <n v="4"/>
    <n v="6"/>
    <n v="1"/>
    <n v="360500"/>
    <s v="UNIDAD"/>
    <s v="NO SOLICITADAS"/>
  </r>
  <r>
    <x v="0"/>
    <x v="31"/>
    <n v="10"/>
    <s v="REPUESTOS"/>
    <s v="BOMBILLO 14VDC"/>
    <n v="39101600"/>
    <s v="Selección abreviada menor cuantía"/>
    <n v="4"/>
    <n v="6"/>
    <n v="1"/>
    <n v="11305"/>
    <s v="UNIDAD"/>
    <s v="NO SOLICITADAS"/>
  </r>
  <r>
    <x v="0"/>
    <x v="31"/>
    <n v="10"/>
    <s v="REPUESTOS"/>
    <s v="FUSE-20A"/>
    <n v="39121619"/>
    <s v="Selección abreviada menor cuantía"/>
    <n v="4"/>
    <n v="6"/>
    <n v="1"/>
    <n v="28000"/>
    <s v="UNIDAD"/>
    <s v="NO SOLICITADAS"/>
  </r>
  <r>
    <x v="0"/>
    <x v="31"/>
    <n v="10"/>
    <s v="REPUESTOS"/>
    <s v="INDICADOR CANT FUEL"/>
    <n v="55121729"/>
    <s v="Selección abreviada menor cuantía"/>
    <n v="4"/>
    <n v="6"/>
    <n v="1"/>
    <n v="888956"/>
    <s v="UNIDAD"/>
    <s v="NO SOLICITADAS"/>
  </r>
  <r>
    <x v="0"/>
    <x v="31"/>
    <n v="10"/>
    <s v="REPUESTOS"/>
    <s v="INDICADOR PRESION OIL"/>
    <n v="41112403"/>
    <s v="Selección abreviada menor cuantía"/>
    <n v="4"/>
    <n v="6"/>
    <n v="1"/>
    <n v="1499400"/>
    <s v="UNIDAD"/>
    <s v="NO SOLICITADAS"/>
  </r>
  <r>
    <x v="0"/>
    <x v="31"/>
    <n v="10"/>
    <s v="REPUESTOS"/>
    <s v="INDICADOR TEMPERATURA"/>
    <n v="55121729"/>
    <s v="Selección abreviada menor cuantía"/>
    <n v="4"/>
    <n v="6"/>
    <n v="1"/>
    <n v="227500"/>
    <s v="UNIDAD"/>
    <s v="NO SOLICITADAS"/>
  </r>
  <r>
    <x v="0"/>
    <x v="31"/>
    <n v="10"/>
    <s v="REPUESTOS"/>
    <s v="MOTOR DE ARRANQUE"/>
    <n v="25173902"/>
    <s v="Selección abreviada menor cuantía"/>
    <n v="4"/>
    <n v="6"/>
    <n v="1"/>
    <n v="815000"/>
    <s v="UNIDAD"/>
    <s v="NO SOLICITADAS"/>
  </r>
  <r>
    <x v="0"/>
    <x v="31"/>
    <n v="10"/>
    <s v="REPUESTOS"/>
    <s v="PISTOLA "/>
    <n v="49221516"/>
    <s v="Selección abreviada menor cuantía"/>
    <n v="4"/>
    <n v="6"/>
    <n v="1"/>
    <n v="416500"/>
    <s v="UNIDAD"/>
    <s v="NO SOLICITADAS"/>
  </r>
  <r>
    <x v="0"/>
    <x v="31"/>
    <n v="10"/>
    <s v="REPUESTOS"/>
    <s v="RELAY 12VDC"/>
    <n v="20101805"/>
    <s v="Selección abreviada menor cuantía"/>
    <n v="4"/>
    <n v="6"/>
    <n v="6"/>
    <n v="189000"/>
    <s v="UNIDAD"/>
    <s v="NO SOLICITADAS"/>
  </r>
  <r>
    <x v="0"/>
    <x v="31"/>
    <n v="10"/>
    <s v="REPUESTOS"/>
    <s v="RELAY 24VDC"/>
    <n v="20101805"/>
    <s v="Selección abreviada menor cuantía"/>
    <n v="4"/>
    <n v="6"/>
    <n v="6"/>
    <n v="920256"/>
    <s v="UNIDAD"/>
    <s v="NO SOLICITADAS"/>
  </r>
  <r>
    <x v="0"/>
    <x v="31"/>
    <n v="10"/>
    <s v="REPUESTOS"/>
    <s v="RESISTOR 100-OHM, 25-W"/>
    <n v="32121600"/>
    <s v="Selección abreviada menor cuantía"/>
    <n v="4"/>
    <n v="6"/>
    <n v="1"/>
    <n v="27489"/>
    <s v="UNIDAD"/>
    <s v="NO SOLICITADAS"/>
  </r>
  <r>
    <x v="0"/>
    <x v="31"/>
    <n v="10"/>
    <s v="REPUESTOS"/>
    <s v="RESISTOR 75 OHM, 20 WATT"/>
    <n v="32121600"/>
    <s v="Selección abreviada menor cuantía"/>
    <n v="4"/>
    <n v="6"/>
    <n v="1"/>
    <n v="63000"/>
    <s v="UNIDAD"/>
    <s v="NO SOLICITADAS"/>
  </r>
  <r>
    <x v="0"/>
    <x v="31"/>
    <n v="10"/>
    <s v="REPUESTOS"/>
    <s v="RESISTOR AND DIODE ASSEMBLY"/>
    <n v="32121600"/>
    <s v="Selección abreviada menor cuantía"/>
    <n v="4"/>
    <n v="6"/>
    <n v="1"/>
    <n v="301000"/>
    <s v="UNIDAD"/>
    <s v="NO SOLICITADAS"/>
  </r>
  <r>
    <x v="0"/>
    <x v="31"/>
    <n v="10"/>
    <s v="REPUESTOS"/>
    <s v="SOLENOID SHUTDOWN"/>
    <n v="31251510"/>
    <s v="Selección abreviada menor cuantía"/>
    <n v="4"/>
    <n v="6"/>
    <n v="1"/>
    <n v="315000"/>
    <s v="UNIDAD"/>
    <s v="NO SOLICITADAS"/>
  </r>
  <r>
    <x v="0"/>
    <x v="31"/>
    <n v="10"/>
    <s v="REPUESTOS"/>
    <s v="SOLENOIDE STARTER"/>
    <n v="31251510"/>
    <s v="Selección abreviada menor cuantía"/>
    <n v="4"/>
    <n v="6"/>
    <n v="4"/>
    <n v="640000"/>
    <s v="UNIDAD"/>
    <s v="NO SOLICITADAS"/>
  </r>
  <r>
    <x v="0"/>
    <x v="31"/>
    <n v="10"/>
    <s v="REPUESTOS"/>
    <s v="STARTER"/>
    <n v="25173902"/>
    <s v="Selección abreviada menor cuantía"/>
    <n v="4"/>
    <n v="6"/>
    <n v="1"/>
    <n v="812487"/>
    <s v="UNIDAD"/>
    <s v="NO SOLICITADAS"/>
  </r>
  <r>
    <x v="0"/>
    <x v="31"/>
    <n v="10"/>
    <s v="REPUESTOS"/>
    <s v="SWITCH 2 POSICIONES"/>
    <n v="39122216"/>
    <s v="Selección abreviada menor cuantía"/>
    <n v="4"/>
    <n v="6"/>
    <n v="5"/>
    <n v="117390"/>
    <s v="UNIDAD"/>
    <s v="NO SOLICITADAS"/>
  </r>
  <r>
    <x v="0"/>
    <x v="31"/>
    <n v="10"/>
    <s v="REPUESTOS"/>
    <s v="SWITCH 3 POSICIONES"/>
    <n v="39122216"/>
    <s v="Selección abreviada menor cuantía"/>
    <n v="4"/>
    <n v="6"/>
    <n v="5"/>
    <n v="315000"/>
    <s v="UNIDAD"/>
    <s v="NO SOLICITADAS"/>
  </r>
  <r>
    <x v="0"/>
    <x v="31"/>
    <n v="10"/>
    <s v="REPUESTOS"/>
    <s v="SWITCH ASSEMBLY, TIME DELAY"/>
    <n v="39122216"/>
    <s v="Selección abreviada menor cuantía"/>
    <n v="4"/>
    <n v="6"/>
    <n v="1"/>
    <n v="906500"/>
    <s v="UNIDAD"/>
    <s v="NO SOLICITADAS"/>
  </r>
  <r>
    <x v="0"/>
    <x v="31"/>
    <n v="10"/>
    <s v="REPUESTOS"/>
    <s v="HYDRAULY HAND PUMP TRONAIR"/>
    <n v="23153140"/>
    <s v="Selección abreviada menor cuantía"/>
    <n v="4"/>
    <n v="6"/>
    <n v="2"/>
    <n v="2835000"/>
    <s v="UNIDAD"/>
    <s v="NO SOLICITADAS"/>
  </r>
  <r>
    <x v="0"/>
    <x v="31"/>
    <n v="10"/>
    <s v="REPUESTOS"/>
    <s v="CILINDER ASSEMBLY CENTERING"/>
    <n v="20101805"/>
    <s v="Selección abreviada menor cuantía"/>
    <n v="4"/>
    <n v="6"/>
    <n v="2"/>
    <n v="1775788"/>
    <s v="UNIDAD"/>
    <s v="NO SOLICITADAS"/>
  </r>
  <r>
    <x v="0"/>
    <x v="31"/>
    <n v="10"/>
    <s v="REPUESTOS"/>
    <s v="DRIVE CLUCTH"/>
    <n v="20101805"/>
    <s v="Selección abreviada menor cuantía"/>
    <n v="4"/>
    <n v="6"/>
    <n v="1"/>
    <n v="1631000"/>
    <s v="UNIDAD"/>
    <s v="NO SOLICITADAS"/>
  </r>
  <r>
    <x v="0"/>
    <x v="31"/>
    <n v="10"/>
    <s v="REPUESTOS"/>
    <s v="DRIVEN CLUCTH"/>
    <n v="20101805"/>
    <s v="Selección abreviada menor cuantía"/>
    <n v="4"/>
    <n v="6"/>
    <n v="1"/>
    <n v="1631000"/>
    <s v="UNIDAD"/>
    <s v="NO SOLICITADAS"/>
  </r>
  <r>
    <x v="0"/>
    <x v="31"/>
    <n v="10"/>
    <s v="REPUESTOS"/>
    <s v="EXHAUST OULET PIPE"/>
    <n v="20101805"/>
    <s v="Selección abreviada menor cuantía"/>
    <n v="4"/>
    <n v="6"/>
    <n v="1"/>
    <n v="511700"/>
    <s v="UNIDAD"/>
    <s v="NO SOLICITADAS"/>
  </r>
  <r>
    <x v="0"/>
    <x v="31"/>
    <n v="10"/>
    <s v="REPUESTOS"/>
    <s v="STAINLESS STEEL EXHAUST CLAMP"/>
    <n v="20101805"/>
    <s v="Selección abreviada menor cuantía"/>
    <n v="4"/>
    <n v="6"/>
    <n v="1"/>
    <n v="380800"/>
    <s v="UNIDAD"/>
    <s v="NO SOLICITADAS"/>
  </r>
  <r>
    <x v="0"/>
    <x v="31"/>
    <n v="10"/>
    <s v="REPUESTOS"/>
    <s v="BATERIA 12 V. REF. 4D-1200 AMP"/>
    <n v="26111703"/>
    <s v="Selección abreviada menor cuantía"/>
    <n v="4"/>
    <n v="6"/>
    <n v="2"/>
    <n v="1951600"/>
    <s v="UNIDAD"/>
    <s v="NO SOLICITADAS"/>
  </r>
  <r>
    <x v="0"/>
    <x v="31"/>
    <n v="10"/>
    <s v="REPUESTOS"/>
    <s v="BATERIA 12 V. REF. 27-900 AMP"/>
    <n v="26111703"/>
    <s v="Selección abreviada menor cuantía"/>
    <n v="4"/>
    <n v="6"/>
    <n v="4"/>
    <n v="1749300"/>
    <s v="UNIDAD"/>
    <s v="NO SOLICITADAS"/>
  </r>
  <r>
    <x v="0"/>
    <x v="31"/>
    <n v="10"/>
    <s v="REPUESTOS"/>
    <s v="BATERIA 12 V. REF. 30H-1000 AMP"/>
    <n v="26111703"/>
    <s v="Selección abreviada menor cuantía"/>
    <n v="4"/>
    <n v="6"/>
    <n v="4"/>
    <n v="1999200"/>
    <s v="UNIDAD"/>
    <s v="NO SOLICITADAS"/>
  </r>
  <r>
    <x v="0"/>
    <x v="31"/>
    <n v="10"/>
    <s v="REPUESTOS"/>
    <s v="BATERIA 12 V. REF. 24-700 AMP"/>
    <n v="26111703"/>
    <s v="Selección abreviada menor cuantía"/>
    <n v="4"/>
    <n v="6"/>
    <n v="4"/>
    <n v="1499400"/>
    <s v="UNIDAD"/>
    <s v="NO SOLICITADAS"/>
  </r>
  <r>
    <x v="0"/>
    <x v="31"/>
    <n v="10"/>
    <s v="REPUESTOS"/>
    <s v="BOMBILLO "/>
    <n v="39101600"/>
    <s v="Selección abreviada menor cuantía"/>
    <n v="4"/>
    <n v="6"/>
    <n v="10"/>
    <n v="31230"/>
    <s v="UNIDAD"/>
    <s v="NO SOLICITADAS"/>
  </r>
  <r>
    <x v="0"/>
    <x v="31"/>
    <n v="10"/>
    <s v="REPUESTOS"/>
    <s v="BOMBILLO "/>
    <n v="39101600"/>
    <s v="Selección abreviada menor cuantía"/>
    <n v="4"/>
    <n v="6"/>
    <n v="15"/>
    <n v="46845"/>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50"/>
    <n v="156150"/>
    <s v="UNIDAD"/>
    <s v="NO SOLICITADAS"/>
  </r>
  <r>
    <x v="0"/>
    <x v="31"/>
    <n v="10"/>
    <s v="REPUESTOS"/>
    <s v="BOMBILLO "/>
    <n v="39101600"/>
    <s v="Selección abreviada menor cuantía"/>
    <n v="4"/>
    <n v="6"/>
    <n v="100"/>
    <n v="312300"/>
    <s v="UNIDAD"/>
    <s v="NO SOLICITADAS"/>
  </r>
  <r>
    <x v="0"/>
    <x v="31"/>
    <n v="10"/>
    <s v="REPUESTOS"/>
    <s v="BOMBILLO DE 220V  "/>
    <n v="39101600"/>
    <s v="Selección abreviada menor cuantía"/>
    <n v="4"/>
    <n v="6"/>
    <n v="5"/>
    <n v="1155785"/>
    <s v="UNIDAD"/>
    <s v="NO SOLICITADAS"/>
  </r>
  <r>
    <x v="0"/>
    <x v="31"/>
    <n v="10"/>
    <s v="REPUESTOS"/>
    <s v="BOMBILLO DE ALOGENO "/>
    <n v="39101600"/>
    <s v="Selección abreviada menor cuantía"/>
    <n v="4"/>
    <n v="6"/>
    <n v="50"/>
    <n v="406050"/>
    <s v="UNIDAD"/>
    <s v="NO SOLICITADAS"/>
  </r>
  <r>
    <x v="0"/>
    <x v="31"/>
    <n v="10"/>
    <s v="REPUESTOS"/>
    <s v="BOMBILLO DE ALOGENO "/>
    <n v="39101600"/>
    <s v="Selección abreviada menor cuantía"/>
    <n v="4"/>
    <n v="6"/>
    <n v="10"/>
    <n v="81210"/>
    <s v="UNIDAD"/>
    <s v="NO SOLICITADAS"/>
  </r>
  <r>
    <x v="0"/>
    <x v="31"/>
    <n v="10"/>
    <s v="REPUESTOS"/>
    <s v="CORREAS ALTERNADOR (PARA PLANTAS HOBART)"/>
    <n v="31151905"/>
    <s v="Selección abreviada menor cuantía"/>
    <n v="4"/>
    <n v="6"/>
    <n v="5"/>
    <n v="218660"/>
    <s v="UNIDAD"/>
    <s v="NO SOLICITADAS"/>
  </r>
  <r>
    <x v="0"/>
    <x v="31"/>
    <n v="10"/>
    <s v="REPUESTOS"/>
    <s v="CORREAS VENTILADOR (PARA PLANTAS HOBART)"/>
    <n v="31151905"/>
    <s v="Selección abreviada menor cuantía"/>
    <n v="4"/>
    <n v="6"/>
    <n v="5"/>
    <n v="218660"/>
    <s v="UNIDAD"/>
    <s v="NO SOLICITADAS"/>
  </r>
  <r>
    <x v="0"/>
    <x v="31"/>
    <n v="10"/>
    <s v="REPUESTOS"/>
    <s v="FUSIBLE  DE VIDRIO 10A"/>
    <n v="39121607"/>
    <s v="Selección abreviada menor cuantía"/>
    <n v="4"/>
    <n v="6"/>
    <n v="30"/>
    <n v="22470"/>
    <s v="UNIDAD"/>
    <s v="NO SOLICITADAS"/>
  </r>
  <r>
    <x v="0"/>
    <x v="31"/>
    <n v="10"/>
    <s v="REPUESTOS"/>
    <s v="FUSIBLE DE VIDRIO 2A"/>
    <n v="39121607"/>
    <s v="Selección abreviada menor cuantía"/>
    <n v="4"/>
    <n v="6"/>
    <n v="30"/>
    <n v="22470"/>
    <s v="UNIDAD"/>
    <s v="NO SOLICITADAS"/>
  </r>
  <r>
    <x v="0"/>
    <x v="31"/>
    <n v="10"/>
    <s v="REPUESTOS"/>
    <s v="FUSIBLES PLANOS AUTOMOTRIZ (DE 5A, 10A, 15A, 20A, 25A, 30A)"/>
    <n v="39121607"/>
    <s v="Selección abreviada menor cuantía"/>
    <n v="4"/>
    <n v="6"/>
    <n v="100"/>
    <n v="952000"/>
    <s v="UNIDAD"/>
    <s v="NO SOLICITADAS"/>
  </r>
  <r>
    <x v="0"/>
    <x v="31"/>
    <n v="10"/>
    <s v="REPUESTOS"/>
    <s v="BOMBILLOS"/>
    <n v="39101600"/>
    <s v="Selección abreviada menor cuantía"/>
    <n v="4"/>
    <n v="6"/>
    <n v="10"/>
    <n v="79000"/>
    <s v="UNIDAD"/>
    <s v="NO SOLICITADAS"/>
  </r>
  <r>
    <x v="0"/>
    <x v="31"/>
    <n v="10"/>
    <s v="REPUESTOS"/>
    <s v="CABLES TEST MULTIMETRO FLUKE  TL75"/>
    <n v="26121600"/>
    <s v="Selección abreviada menor cuantía"/>
    <n v="4"/>
    <n v="6"/>
    <n v="3"/>
    <n v="300000"/>
    <s v="UNIDAD"/>
    <s v="NO SOLICITADAS"/>
  </r>
  <r>
    <x v="0"/>
    <x v="31"/>
    <n v="10"/>
    <s v="REPUESTOS"/>
    <s v="FILTRO DE ACEITE MOTOR DIESEL A-28"/>
    <n v="40161500"/>
    <s v="Selección abreviada menor cuantía"/>
    <n v="4"/>
    <n v="6"/>
    <n v="4"/>
    <n v="200000"/>
    <s v="UNIDAD"/>
    <s v="NO SOLICITADAS"/>
  </r>
  <r>
    <x v="0"/>
    <x v="31"/>
    <n v="10"/>
    <s v="REPUESTOS"/>
    <s v="FILTRO DE COMBUSTIBLE MOTOR DIESEL A-K 570"/>
    <n v="40161500"/>
    <s v="Selección abreviada menor cuantía"/>
    <n v="4"/>
    <n v="6"/>
    <n v="4"/>
    <n v="160000"/>
    <s v="UNIDAD"/>
    <s v="NO SOLICITADAS"/>
  </r>
  <r>
    <x v="0"/>
    <x v="31"/>
    <n v="10"/>
    <s v="REPUESTOS"/>
    <s v="FILTRO DE AIRE DA-2848"/>
    <n v="40161500"/>
    <s v="Selección abreviada menor cuantía"/>
    <n v="4"/>
    <n v="6"/>
    <n v="4"/>
    <n v="160000"/>
    <s v="UNIDAD"/>
    <s v="NO SOLICITADAS"/>
  </r>
  <r>
    <x v="0"/>
    <x v="31"/>
    <n v="10"/>
    <s v="REPUESTOS"/>
    <s v="CONO DE VIENTO MANGAVELETAS 18”X8” PULGADAS ML 1548"/>
    <n v="41114409"/>
    <s v="Selección abreviada menor cuantía"/>
    <n v="4"/>
    <n v="6"/>
    <n v="5"/>
    <n v="1000000"/>
    <s v="UNIDAD"/>
    <s v="NO SOLICITADAS"/>
  </r>
  <r>
    <x v="0"/>
    <x v="31"/>
    <n v="10"/>
    <s v="REPUESTOS"/>
    <s v="HANSET  ICOM MODELO HM-100N CONDENSER MICROPHONE SUSTITUTO  PARTE HM-154"/>
    <n v="43221721"/>
    <s v="Selección abreviada menor cuantía"/>
    <n v="4"/>
    <n v="6"/>
    <n v="3"/>
    <n v="291000"/>
    <s v="UNIDAD"/>
    <s v="NO SOLICITADAS"/>
  </r>
  <r>
    <x v="0"/>
    <x v="31"/>
    <n v="10"/>
    <s v="REPUESTOS"/>
    <s v="BATERÍAS APX 5000 LI-ION 4100 MAH  IP67 P/N NNTN7033"/>
    <n v="26111700"/>
    <s v="Selección abreviada menor cuantía"/>
    <n v="4"/>
    <n v="6"/>
    <n v="10"/>
    <n v="3150000"/>
    <s v="UNIDAD"/>
    <s v="NO SOLICITADAS"/>
  </r>
  <r>
    <x v="0"/>
    <x v="31"/>
    <n v="10"/>
    <s v="REPUESTOS"/>
    <s v="IMPRES SINGLE UNIT CHARGER APX 5000 P/N NNTN7080"/>
    <n v="25173900"/>
    <s v="Selección abreviada menor cuantía"/>
    <n v="4"/>
    <n v="6"/>
    <n v="5"/>
    <n v="981000"/>
    <s v="UNIDAD"/>
    <s v="NO SOLICITADAS"/>
  </r>
  <r>
    <x v="0"/>
    <x v="31"/>
    <n v="10"/>
    <s v="REPUESTOS"/>
    <s v="BATERÍAS XTS-4250 LI-ION 3000 MAH   P/N RNN4007"/>
    <n v="26111700"/>
    <s v="Selección abreviada menor cuantía"/>
    <n v="4"/>
    <n v="6"/>
    <n v="10"/>
    <n v="1962000"/>
    <s v="UNIDAD"/>
    <s v="NO SOLICITADAS"/>
  </r>
  <r>
    <x v="0"/>
    <x v="31"/>
    <n v="10"/>
    <s v="REPUESTOS"/>
    <s v="BATERÍAS XTS-2250 LI-ION 2700 MAH   P/N NTN 9858"/>
    <n v="26111700"/>
    <s v="Selección abreviada menor cuantía"/>
    <n v="4"/>
    <n v="6"/>
    <n v="15"/>
    <n v="2268000"/>
    <s v="UNIDAD"/>
    <s v="NO SOLICITADAS"/>
  </r>
  <r>
    <x v="0"/>
    <x v="31"/>
    <n v="10"/>
    <s v="REPUESTOS"/>
    <s v="CARGADOR INDIVIDUAL XTS-2250 P/N WPLN4111_R"/>
    <n v="26111704"/>
    <s v="Selección abreviada menor cuantía"/>
    <n v="4"/>
    <n v="6"/>
    <n v="3"/>
    <n v="891000"/>
    <s v="UNIDAD"/>
    <s v="NO SOLICITADAS"/>
  </r>
  <r>
    <x v="0"/>
    <x v="31"/>
    <n v="10"/>
    <s v="REPUESTOS"/>
    <s v="MULTICARGADOR XTS-2250 P/N WPLN4108_R"/>
    <n v="22101501"/>
    <s v="Selección abreviada menor cuantía"/>
    <n v="4"/>
    <n v="6"/>
    <n v="2"/>
    <n v="2836800"/>
    <s v="UNIDAD"/>
    <s v="NO SOLICITADAS"/>
  </r>
  <r>
    <x v="0"/>
    <x v="31"/>
    <n v="10"/>
    <s v="REPUESTOS"/>
    <s v="BATERIAS 12 VOLTIOS 7.5 AMPERIOS "/>
    <n v="26111703"/>
    <s v="Selección abreviada menor cuantía"/>
    <n v="4"/>
    <n v="6"/>
    <n v="6"/>
    <n v="300000"/>
    <s v="UNIDAD"/>
    <s v="NO SOLICITADAS"/>
  </r>
  <r>
    <x v="0"/>
    <x v="31"/>
    <n v="10"/>
    <s v="REPUESTOS"/>
    <s v="BOMBILLO 6,6A@200W TIPO PIN  P/N 20172"/>
    <n v="39101600"/>
    <s v="Selección abreviada menor cuantía"/>
    <n v="4"/>
    <n v="6"/>
    <n v="30"/>
    <n v="1950000"/>
    <s v="UNIDAD"/>
    <s v="NO SOLICITADAS"/>
  </r>
  <r>
    <x v="0"/>
    <x v="31"/>
    <n v="10"/>
    <s v="REPUESTOS"/>
    <s v="AUTOMATIC TRANSFER SWITCH CONTROLER LOVATO ATL10 (INPUT 100-480V //AUXILIAR SUPPLY 12, 24 48)"/>
    <n v="25173900"/>
    <s v="Selección abreviada menor cuantía"/>
    <n v="4"/>
    <n v="6"/>
    <n v="1"/>
    <n v="1300000"/>
    <s v="UNIDAD"/>
    <s v="NO SOLICITADAS"/>
  </r>
  <r>
    <x v="0"/>
    <x v="31"/>
    <n v="10"/>
    <s v="REPUESTOS"/>
    <s v="BOMBILLO 6,6A@150W TIPO PIN  P/N 40925"/>
    <n v="39101600"/>
    <s v="Selección abreviada menor cuantía"/>
    <n v="4"/>
    <n v="6"/>
    <n v="20"/>
    <n v="1120000"/>
    <s v="UNIDAD"/>
    <s v="NO SOLICITADAS"/>
  </r>
  <r>
    <x v="0"/>
    <x v="31"/>
    <n v="10"/>
    <s v="REPUESTOS"/>
    <s v="BOMBILLO 6,6A@45W TIPO PIN  P/N 40732  INTERCAMBIABLE EXM"/>
    <n v="39101600"/>
    <s v="Selección abreviada menor cuantía"/>
    <n v="4"/>
    <n v="6"/>
    <n v="50"/>
    <n v="1750000"/>
    <s v="UNIDAD"/>
    <s v="NO SOLICITADAS"/>
  </r>
  <r>
    <x v="0"/>
    <x v="31"/>
    <n v="10"/>
    <s v="REPUESTOS"/>
    <s v="ASM DRIVE SHAFT REAR LH"/>
    <n v="25173900"/>
    <s v="Selección abreviada menor cuantía"/>
    <n v="4"/>
    <n v="6"/>
    <n v="2"/>
    <n v="650000"/>
    <s v="UNIDAD"/>
    <s v="NO SOLICITADAS"/>
  </r>
  <r>
    <x v="0"/>
    <x v="31"/>
    <n v="10"/>
    <s v="REPUESTOS"/>
    <s v="ASM DRIVE SHAFT REAR RH"/>
    <n v="25173900"/>
    <s v="Selección abreviada menor cuantía"/>
    <n v="4"/>
    <n v="6"/>
    <n v="2"/>
    <n v="650000"/>
    <s v="UNIDAD"/>
    <s v="NO SOLICITADAS"/>
  </r>
  <r>
    <x v="0"/>
    <x v="31"/>
    <n v="10"/>
    <s v="REPUESTOS"/>
    <s v="FILTRO DE AIRE PARA MOTOR POLARIS"/>
    <n v="40161505"/>
    <s v="Selección abreviada menor cuantía"/>
    <n v="4"/>
    <n v="6"/>
    <n v="4"/>
    <n v="640000"/>
    <s v="UNIDAD"/>
    <s v="NO SOLICITADAS"/>
  </r>
  <r>
    <x v="0"/>
    <x v="31"/>
    <n v="10"/>
    <s v="REPUESTOS"/>
    <s v="RETENEDOR"/>
    <n v="40161526"/>
    <s v="Selección abreviada menor cuantía"/>
    <n v="4"/>
    <n v="6"/>
    <n v="200"/>
    <n v="600000"/>
    <s v="UNIDAD"/>
    <s v="NO SOLICITADAS"/>
  </r>
  <r>
    <x v="0"/>
    <x v="31"/>
    <n v="10"/>
    <s v="REPUESTOS"/>
    <s v="RETENEDOR"/>
    <n v="40161526"/>
    <s v="Selección abreviada menor cuantía"/>
    <n v="4"/>
    <n v="6"/>
    <n v="200"/>
    <n v="1600000"/>
    <s v="UNIDAD"/>
    <s v="NO SOLICITADAS"/>
  </r>
  <r>
    <x v="0"/>
    <x v="31"/>
    <n v="10"/>
    <s v="REPUESTOS"/>
    <s v="GUAYA STOP"/>
    <n v="31152200"/>
    <s v="Selección abreviada menor cuantía"/>
    <n v="4"/>
    <n v="6"/>
    <n v="3"/>
    <n v="154623"/>
    <s v="UNIDAD"/>
    <s v="NO SOLICITADAS"/>
  </r>
  <r>
    <x v="0"/>
    <x v="32"/>
    <n v="10"/>
    <s v="UTENSILIOS DE CAFETERIA"/>
    <s v="NEVERAS PORTÁTILES DE 50 LITROS"/>
    <n v="49121500"/>
    <n v="0"/>
    <n v="0"/>
    <n v="0"/>
    <n v="15"/>
    <n v="6000000"/>
    <s v="UNIDAD"/>
    <s v="NO SOLICITADAS"/>
  </r>
  <r>
    <x v="0"/>
    <x v="32"/>
    <n v="10"/>
    <s v="UTENSILIOS DE CAFETERIA"/>
    <s v="PLATO CAFE 13 CM LINEA REDONDA INSTITUCIONAL"/>
    <n v="52152004"/>
    <s v="Mínima cuantía"/>
    <n v="0"/>
    <n v="0"/>
    <n v="40"/>
    <n v="440000"/>
    <s v="UNIDAD"/>
    <s v="NO SOLICITADAS"/>
  </r>
  <r>
    <x v="0"/>
    <x v="32"/>
    <n v="10"/>
    <s v="UTENSILIOS DE CAFETERIA"/>
    <s v="PLATO HONDO O BOWLS 260CC LINEA REDONDA INSTITUCIONAL"/>
    <n v="52152004"/>
    <s v="Mínima cuantía"/>
    <n v="0"/>
    <n v="0"/>
    <n v="125"/>
    <n v="1875000"/>
    <s v="UNIDAD"/>
    <s v="NO SOLICITADAS"/>
  </r>
  <r>
    <x v="0"/>
    <x v="32"/>
    <n v="10"/>
    <s v="UTENSILIOS DE CAFETERIA"/>
    <s v="PLATO PANDO 18 CM LINEA REDONDA INSTITUCIONAL"/>
    <n v="52152004"/>
    <s v="Mínima cuantía"/>
    <n v="0"/>
    <n v="0"/>
    <n v="125"/>
    <n v="2500000"/>
    <s v="UNIDAD"/>
    <s v="NO SOLICITADAS"/>
  </r>
  <r>
    <x v="0"/>
    <x v="32"/>
    <n v="10"/>
    <s v="UTENSILIOS DE CAFETERIA"/>
    <s v="PLATO PANDO 25 CM LINEA REDONDA INSTITUCIONAL"/>
    <n v="52152004"/>
    <s v="Mínima cuantía"/>
    <n v="0"/>
    <n v="0"/>
    <n v="125"/>
    <n v="3750000"/>
    <s v="UNIDAD"/>
    <s v="NO SOLICITADAS"/>
  </r>
  <r>
    <x v="0"/>
    <x v="32"/>
    <n v="10"/>
    <s v="UTENSILIOS DE CAFETERIA"/>
    <s v="PLATO TE 16 CM LINEA REDONDA INSTITUCIONAL"/>
    <n v="52152004"/>
    <s v="Mínima cuantía"/>
    <n v="0"/>
    <n v="0"/>
    <n v="85"/>
    <n v="1105000"/>
    <s v="UNIDAD"/>
    <s v="NO SOLICITADAS"/>
  </r>
  <r>
    <x v="0"/>
    <x v="32"/>
    <n v="10"/>
    <s v="UTENSILIOS DE CAFETERIA"/>
    <s v="PORTA COMIDAS X 3"/>
    <n v="24121807"/>
    <n v="0"/>
    <n v="0"/>
    <n v="0"/>
    <n v="100"/>
    <n v="430000"/>
    <s v="UNIDAD"/>
    <s v="NO SOLICITADAS"/>
  </r>
  <r>
    <x v="0"/>
    <x v="32"/>
    <n v="10"/>
    <s v="UTENSILIOS DE CAFETERIA"/>
    <s v="POSILLO CAFÉ 110 CC LINEA REDONDA INSTITUCIONAL"/>
    <n v="52152004"/>
    <s v="Mínima cuantía"/>
    <n v="0"/>
    <n v="0"/>
    <n v="40"/>
    <n v="480000"/>
    <s v="UNIDAD"/>
    <s v="NO SOLICITADAS"/>
  </r>
  <r>
    <x v="0"/>
    <x v="32"/>
    <n v="10"/>
    <s v="UTENSILIOS DE CAFETERIA"/>
    <s v="POSILLO TE 255 C LINEA REDONDA INSTITUCIONAL"/>
    <n v="52152004"/>
    <s v="Mínima cuantía"/>
    <n v="0"/>
    <n v="0"/>
    <n v="85"/>
    <n v="1785000"/>
    <s v="UNIDAD"/>
    <s v="NO SOLICITADAS"/>
  </r>
  <r>
    <x v="0"/>
    <x v="33"/>
    <n v="16"/>
    <s v="VÍVERES"/>
    <s v="VIVERES Y PRODUCTOS PARA PREPACION DE ALIMENTOS."/>
    <n v="50111500"/>
    <s v="Mínima cuantía"/>
    <n v="2"/>
    <n v="10"/>
    <n v="1"/>
    <n v="30000000"/>
    <s v="GLOBAL"/>
    <s v="NO SOLICITADAS"/>
  </r>
  <r>
    <x v="0"/>
    <x v="34"/>
    <n v="10"/>
    <s v="OTROS MATERIALES Y SUMINISTROS"/>
    <s v="ESCUADRA DE 30 CMS"/>
    <n v="27111803"/>
    <s v="Mínima cuantía"/>
    <n v="0"/>
    <n v="0"/>
    <n v="3"/>
    <n v="90000"/>
    <s v="UNIDAD"/>
    <s v="NO SOLICITADAS"/>
  </r>
  <r>
    <x v="0"/>
    <x v="34"/>
    <n v="10"/>
    <s v="OTROS MATERIALES Y SUMINISTROS"/>
    <s v="ESCUADRA METALICA 10&quot;"/>
    <n v="27111803"/>
    <s v="Mínima cuantía"/>
    <n v="0"/>
    <n v="0"/>
    <n v="3"/>
    <n v="48000"/>
    <s v="UNIDAD"/>
    <s v="NO SOLICITADAS"/>
  </r>
  <r>
    <x v="0"/>
    <x v="34"/>
    <n v="10"/>
    <s v="OTROS MATERIALES Y SUMINISTROS"/>
    <s v="ESPATULA DE 3&quot;"/>
    <n v="27112200"/>
    <s v="Mínima cuantía"/>
    <n v="0"/>
    <n v="0"/>
    <n v="20"/>
    <n v="130000"/>
    <s v="UNIDAD"/>
    <s v="NO SOLICITADAS"/>
  </r>
  <r>
    <x v="0"/>
    <x v="34"/>
    <n v="10"/>
    <s v="OTROS MATERIALES Y SUMINISTROS"/>
    <s v="ESPATULA DE 4&quot;"/>
    <n v="27112200"/>
    <s v="Mínima cuantía"/>
    <n v="0"/>
    <n v="0"/>
    <n v="10"/>
    <n v="70000"/>
    <s v="UNIDAD"/>
    <s v="NO SOLICITADAS"/>
  </r>
  <r>
    <x v="0"/>
    <x v="34"/>
    <n v="10"/>
    <s v="OTROS MATERIALES Y SUMINISTROS"/>
    <s v="FALSA ESCUADRA"/>
    <n v="27111803"/>
    <s v="Mínima cuantía"/>
    <n v="0"/>
    <n v="0"/>
    <n v="3"/>
    <n v="75000"/>
    <s v="UNIDAD"/>
    <s v="NO SOLICITADAS"/>
  </r>
  <r>
    <x v="0"/>
    <x v="34"/>
    <n v="10"/>
    <s v="OTROS MATERIALES Y SUMINISTROS"/>
    <s v="JUEGO DE MANGUERAS PARA MANOMETROS DE ALTA PRESION UNIWELL"/>
    <n v="40142008"/>
    <s v="Mínima cuantía"/>
    <n v="0"/>
    <n v="0"/>
    <n v="5"/>
    <n v="225000"/>
    <s v="UNIDAD"/>
    <s v="NO SOLICITADAS"/>
  </r>
  <r>
    <x v="0"/>
    <x v="34"/>
    <n v="10"/>
    <s v="OTROS MATERIALES Y SUMINISTROS"/>
    <s v="ACOPLE PARA MANGUERA R = 410"/>
    <n v="40141719"/>
    <s v="Mínima cuantía"/>
    <n v="0"/>
    <n v="0"/>
    <n v="1"/>
    <n v="25000"/>
    <s v="UNIDAD"/>
    <s v="NO SOLICITADAS"/>
  </r>
  <r>
    <x v="0"/>
    <x v="34"/>
    <n v="10"/>
    <s v="OTROS MATERIALES Y SUMINISTROS"/>
    <s v="BATERIA DE 9 V CUADRADA"/>
    <n v="26111700"/>
    <s v="Mínima cuantía"/>
    <n v="0"/>
    <n v="0"/>
    <n v="3"/>
    <n v="30000"/>
    <s v="UNIDAD"/>
    <s v="NO SOLICITADAS"/>
  </r>
  <r>
    <x v="0"/>
    <x v="34"/>
    <n v="10"/>
    <s v="OTROS MATERIALES Y SUMINISTROS"/>
    <s v="BATERIA PARA CAMARA NIKON DE LITIO ION "/>
    <n v="45121600"/>
    <s v="Selección abreviada subasta inversa"/>
    <n v="0"/>
    <n v="0"/>
    <n v="1"/>
    <n v="76990"/>
    <s v="UNIDAD"/>
    <s v="NO SOLICITADAS"/>
  </r>
  <r>
    <x v="0"/>
    <x v="34"/>
    <n v="10"/>
    <s v="OTROS MATERIALES Y SUMINISTROS"/>
    <s v="BOQUILLA DOBLE PARA MADGAS UNIWELL"/>
    <n v="40141731"/>
    <s v="Mínima cuantía"/>
    <n v="0"/>
    <n v="0"/>
    <n v="3"/>
    <n v="750000"/>
    <s v="UNIDAD"/>
    <s v="NO SOLICITADAS"/>
  </r>
  <r>
    <x v="0"/>
    <x v="34"/>
    <n v="10"/>
    <s v="OTROS MATERIALES Y SUMINISTROS"/>
    <s v="ROLLO DE CINTA SINFÍN 3/8 X 50 MTS"/>
    <n v="23231101"/>
    <s v="Selección abreviada subasta inversa"/>
    <n v="0"/>
    <n v="0"/>
    <n v="1"/>
    <n v="400000"/>
    <s v="UNIDAD"/>
    <s v="NO SOLICITADAS"/>
  </r>
  <r>
    <x v="0"/>
    <x v="34"/>
    <n v="10"/>
    <s v="OTROS MATERIALES Y SUMINISTROS"/>
    <s v="DILUYENTES PARA PINTURAS D-20"/>
    <n v="31211604"/>
    <s v="Selección abreviada subasta inversa"/>
    <n v="0"/>
    <n v="0"/>
    <n v="10"/>
    <n v="720000"/>
    <s v="GALON"/>
    <s v="NO SOLICITADAS"/>
  </r>
  <r>
    <x v="0"/>
    <x v="34"/>
    <n v="10"/>
    <s v="OTROS MATERIALES Y SUMINISTROS"/>
    <s v="AHUMADOR EN ACERO MEDIANO"/>
    <n v="48101523"/>
    <s v="Mínima cuantía"/>
    <n v="5"/>
    <n v="4"/>
    <n v="1"/>
    <n v="120000"/>
    <s v="UNIDAD"/>
    <s v="NO SOLICITADAS"/>
  </r>
  <r>
    <x v="0"/>
    <x v="34"/>
    <n v="16"/>
    <s v="OTROS MATERIALES Y SUMINISTROS"/>
    <s v="ATOMIZADORES"/>
    <n v="40141742"/>
    <s v="Mínima cuantía"/>
    <n v="0"/>
    <n v="0"/>
    <n v="9"/>
    <n v="90000"/>
    <s v="UNIDAD"/>
    <s v="NO SOLICITADAS"/>
  </r>
  <r>
    <x v="0"/>
    <x v="34"/>
    <n v="10"/>
    <s v="OTROS MATERIALES Y SUMINISTROS"/>
    <s v="BATERIA AAA"/>
    <n v="26111701"/>
    <s v="Selección abreviada subasta inversa"/>
    <n v="0"/>
    <n v="0"/>
    <n v="50"/>
    <n v="425000"/>
    <s v="UNIDAD"/>
    <s v="NO SOLICITADAS"/>
  </r>
  <r>
    <x v="0"/>
    <x v="34"/>
    <n v="10"/>
    <s v="OTROS MATERIALES Y SUMINISTROS"/>
    <s v="BATERIAS AA"/>
    <n v="26111701"/>
    <s v="Selección abreviada subasta inversa"/>
    <n v="0"/>
    <n v="0"/>
    <n v="50"/>
    <n v="325000"/>
    <s v="UNIDAD"/>
    <s v="NO SOLICITADAS"/>
  </r>
  <r>
    <x v="0"/>
    <x v="34"/>
    <n v="10"/>
    <s v="OTROS MATERIALES Y SUMINISTROS"/>
    <s v="CATALIZADOR"/>
    <n v="12161600"/>
    <s v="Selección abreviada subasta inversa"/>
    <n v="0"/>
    <n v="0"/>
    <n v="3"/>
    <n v="648000"/>
    <s v="GALON"/>
    <s v="NO SOLICITADAS"/>
  </r>
  <r>
    <x v="0"/>
    <x v="34"/>
    <n v="10"/>
    <s v="OTROS MATERIALES Y SUMINISTROS"/>
    <s v="CAUCHO PARA VULCANIZAR LONA X KILO"/>
    <n v="20121702"/>
    <s v="Selección abreviada subasta inversa"/>
    <n v="0"/>
    <n v="0"/>
    <n v="2"/>
    <n v="72000"/>
    <s v="KILOGRAMO"/>
    <s v="NO SOLICITADAS"/>
  </r>
  <r>
    <x v="0"/>
    <x v="34"/>
    <n v="10"/>
    <s v="OTROS MATERIALES Y SUMINISTROS"/>
    <s v="CHISPERO"/>
    <n v="25173705"/>
    <s v="Mínima cuantía"/>
    <n v="0"/>
    <n v="0"/>
    <n v="3"/>
    <n v="75000"/>
    <s v="UNIDAD"/>
    <s v="NO SOLICITADAS"/>
  </r>
  <r>
    <x v="0"/>
    <x v="34"/>
    <n v="10"/>
    <s v="OTROS MATERIALES Y SUMINISTROS"/>
    <s v="CIMBRA ENCAUCHETADA"/>
    <n v="27112200"/>
    <s v="Selección abreviada subasta inversa"/>
    <n v="0"/>
    <n v="0"/>
    <n v="2"/>
    <n v="30000"/>
    <s v="UNIDAD"/>
    <s v="NO SOLICITADAS"/>
  </r>
  <r>
    <x v="0"/>
    <x v="34"/>
    <n v="10"/>
    <s v="OTROS MATERIALES Y SUMINISTROS"/>
    <s v="CIMBRA ENCAUCHETADA"/>
    <n v="27112200"/>
    <s v="Mínima cuantía"/>
    <n v="0"/>
    <n v="0"/>
    <n v="2"/>
    <n v="30000"/>
    <s v="UNIDAD"/>
    <s v="NO SOLICITADAS"/>
  </r>
  <r>
    <x v="0"/>
    <x v="34"/>
    <n v="10"/>
    <s v="OTROS MATERIALES Y SUMINISTROS"/>
    <s v="DISCO ABRASIVO PULIDORA 7&quot;"/>
    <n v="31191506"/>
    <s v="Selección abreviada subasta inversa"/>
    <n v="0"/>
    <n v="0"/>
    <n v="3"/>
    <n v="54000"/>
    <s v="UNIDAD"/>
    <s v="NO SOLICITADAS"/>
  </r>
  <r>
    <x v="0"/>
    <x v="34"/>
    <n v="10"/>
    <s v="OTROS MATERIALES Y SUMINISTROS"/>
    <s v="ELECTRODOS PARA SOLDAR REF 6013 X 1/8&quot;"/>
    <n v="23271800"/>
    <s v="Selección abreviada subasta inversa"/>
    <n v="0"/>
    <n v="0"/>
    <n v="10"/>
    <n v="960000"/>
    <s v="KILOGRAMO"/>
    <s v="NO SOLICITADAS"/>
  </r>
  <r>
    <x v="0"/>
    <x v="34"/>
    <n v="10"/>
    <s v="OTROS MATERIALES Y SUMINISTROS"/>
    <s v="ESTIBAS MADERA"/>
    <n v="56111903"/>
    <s v="Selección abreviada subasta inversa"/>
    <n v="0"/>
    <n v="0"/>
    <n v="50"/>
    <n v="750000"/>
    <s v="UNIDAD"/>
    <s v="NO SOLICITADAS"/>
  </r>
  <r>
    <x v="0"/>
    <x v="34"/>
    <n v="10"/>
    <s v="OTROS MATERIALES Y SUMINISTROS"/>
    <s v="EXTENSION LUZ FLUORECENTE DE TRABAJO 15 MTS .13 WATTS"/>
    <n v="39121440"/>
    <s v="Mínima cuantía"/>
    <n v="0"/>
    <n v="0"/>
    <n v="1"/>
    <n v="362500"/>
    <s v="UNIDAD"/>
    <s v="NO SOLICITADAS"/>
  </r>
  <r>
    <x v="0"/>
    <x v="34"/>
    <n v="10"/>
    <s v="OTROS MATERIALES Y SUMINISTROS"/>
    <s v="JUEGOS MANGUERA DE 3/4&quot; X 5MTS, CON ACCESORIOS OPW (BRAKAWAY,SWIVEL, PISTOLAS)"/>
    <n v="40151532"/>
    <s v="Selección abreviada subasta inversa"/>
    <n v="0"/>
    <n v="0"/>
    <n v="2"/>
    <n v="1750000"/>
    <s v="UNIDAD"/>
    <s v="NO SOLICITADAS"/>
  </r>
  <r>
    <x v="0"/>
    <x v="34"/>
    <n v="10"/>
    <s v="OTROS MATERIALES Y SUMINISTROS"/>
    <s v="MANGUERA PARA AIRE"/>
    <n v="46191603"/>
    <s v="Mínima cuantía"/>
    <n v="0"/>
    <n v="0"/>
    <n v="10"/>
    <n v="500000"/>
    <s v="METRO"/>
    <s v="NO SOLICITADAS"/>
  </r>
  <r>
    <x v="0"/>
    <x v="34"/>
    <n v="10"/>
    <s v="OTROS MATERIALES Y SUMINISTROS"/>
    <s v="MAPPGAS TARRO X 453 GRAMOS PARA SOLDAR"/>
    <n v="12142102"/>
    <s v="Selección abreviada subasta inversa"/>
    <n v="0"/>
    <n v="0"/>
    <n v="15"/>
    <n v="525000"/>
    <s v="UNIDAD"/>
    <s v="NO SOLICITADAS"/>
  </r>
  <r>
    <x v="0"/>
    <x v="34"/>
    <n v="16"/>
    <s v="OTROS MATERIALES Y SUMINISTROS"/>
    <s v="MAQUINAS PARA CORTE DE CABELLO"/>
    <n v="53131602"/>
    <s v="Mínima cuantía"/>
    <n v="0"/>
    <n v="0"/>
    <n v="5"/>
    <n v="1250000"/>
    <s v="UNIDAD"/>
    <s v="NO SOLICITADAS"/>
  </r>
  <r>
    <x v="0"/>
    <x v="34"/>
    <n v="10"/>
    <s v="OTROS MATERIALES Y SUMINISTROS"/>
    <s v="MAQUINAS PARA CORTE DE CABELLO"/>
    <n v="53131602"/>
    <s v="Mínima cuantía"/>
    <n v="0"/>
    <n v="0"/>
    <n v="5"/>
    <n v="1250000"/>
    <s v="UNIDAD"/>
    <s v="NO SOLICITADAS"/>
  </r>
  <r>
    <x v="0"/>
    <x v="34"/>
    <n v="10"/>
    <s v="OTROS MATERIALES Y SUMINISTROS"/>
    <s v="MASILLA LIJADO EN SECO"/>
    <n v="31201600"/>
    <s v="Selección abreviada subasta inversa"/>
    <n v="0"/>
    <n v="0"/>
    <n v="10"/>
    <n v="312000"/>
    <s v="LITRO"/>
    <s v="NO SOLICITADAS"/>
  </r>
  <r>
    <x v="0"/>
    <x v="34"/>
    <n v="10"/>
    <s v="OTROS MATERIALES Y SUMINISTROS"/>
    <s v="PAPEL BURBUJA DE 1 X 5 MTS"/>
    <n v="24141601"/>
    <s v="Selección abreviada subasta inversa"/>
    <n v="0"/>
    <n v="0"/>
    <n v="30"/>
    <n v="390000"/>
    <s v="UNIDAD"/>
    <s v="NO SOLICITADAS"/>
  </r>
  <r>
    <x v="0"/>
    <x v="34"/>
    <n v="10"/>
    <s v="OTROS MATERIALES Y SUMINISTROS"/>
    <s v="PAPEL STRECH X 300MTS X 30 CM"/>
    <n v="24112902"/>
    <s v="Selección abreviada subasta inversa"/>
    <n v="0"/>
    <n v="0"/>
    <n v="20"/>
    <n v="560000"/>
    <s v="UNIDAD"/>
    <s v="NO SOLICITADAS"/>
  </r>
  <r>
    <x v="0"/>
    <x v="34"/>
    <n v="10"/>
    <s v="OTROS MATERIALES Y SUMINISTROS"/>
    <s v="PEGANTE SOLUCION PARA PARCHE "/>
    <n v="31201610"/>
    <s v="Selección abreviada subasta inversa"/>
    <n v="0"/>
    <n v="0"/>
    <n v="4"/>
    <n v="120000"/>
    <s v="LITRO"/>
    <s v="NO SOLICITADAS"/>
  </r>
  <r>
    <x v="0"/>
    <x v="34"/>
    <n v="10"/>
    <s v="OTROS MATERIALES Y SUMINISTROS"/>
    <s v="PERTIGA 12 METROS PARA ELECTRICISTA"/>
    <n v="27112813"/>
    <s v="Selección abreviada subasta inversa"/>
    <n v="0"/>
    <n v="0"/>
    <n v="1"/>
    <n v="3000000"/>
    <s v="UNIDAD"/>
    <s v="NO SOLICITADAS"/>
  </r>
  <r>
    <x v="0"/>
    <x v="34"/>
    <n v="10"/>
    <s v="OTROS MATERIALES Y SUMINISTROS"/>
    <s v="PICOPROTECTORES"/>
    <n v="39121600"/>
    <s v="Mínima cuantía"/>
    <n v="0"/>
    <n v="0"/>
    <n v="200"/>
    <n v="10556490"/>
    <s v="UNIDAD"/>
    <s v="NO SOLICITADAS"/>
  </r>
  <r>
    <x v="0"/>
    <x v="34"/>
    <n v="10"/>
    <s v="OTROS MATERIALES Y SUMINISTROS"/>
    <s v="PILAS AA RECARGABLES PAR"/>
    <n v="26111702"/>
    <s v="Selección abreviada subasta inversa"/>
    <n v="0"/>
    <n v="0"/>
    <n v="40"/>
    <n v="574400"/>
    <s v="UNIDAD"/>
    <s v="NO SOLICITADAS"/>
  </r>
  <r>
    <x v="0"/>
    <x v="34"/>
    <n v="10"/>
    <s v="OTROS MATERIALES Y SUMINISTROS"/>
    <s v="PILAS AAA RECARGABLES PAR"/>
    <n v="26111702"/>
    <s v="Selección abreviada subasta inversa"/>
    <n v="0"/>
    <n v="0"/>
    <n v="25"/>
    <n v="275400"/>
    <s v="UNIDAD"/>
    <s v="NO SOLICITADAS"/>
  </r>
  <r>
    <x v="0"/>
    <x v="34"/>
    <n v="10"/>
    <s v="OTROS MATERIALES Y SUMINISTROS"/>
    <s v="PILAS ALCALINA CUADRADA DE 9V NO RECARGABLE"/>
    <n v="26111702"/>
    <s v="Selección abreviada subasta inversa"/>
    <n v="0"/>
    <n v="0"/>
    <n v="10"/>
    <n v="62800"/>
    <s v="UNIDAD"/>
    <s v="NO SOLICITADAS"/>
  </r>
  <r>
    <x v="0"/>
    <x v="34"/>
    <n v="10"/>
    <s v="OTROS MATERIALES Y SUMINISTROS"/>
    <s v="PILAS ALCALINAS AA NO RECARGABLES PAR"/>
    <n v="26111702"/>
    <s v="Selección abreviada subasta inversa"/>
    <n v="0"/>
    <n v="0"/>
    <n v="100"/>
    <n v="210400"/>
    <s v="UNIDAD"/>
    <s v="NO SOLICITADAS"/>
  </r>
  <r>
    <x v="0"/>
    <x v="34"/>
    <n v="10"/>
    <s v="OTROS MATERIALES Y SUMINISTROS"/>
    <s v="PILAS ALCALINAS AAA NO RECARGABLES"/>
    <n v="26111702"/>
    <s v="Selección abreviada subasta inversa"/>
    <n v="0"/>
    <n v="0"/>
    <n v="2"/>
    <n v="3900"/>
    <s v="UNIDAD"/>
    <s v="NO SOLICITADAS"/>
  </r>
  <r>
    <x v="0"/>
    <x v="34"/>
    <n v="10"/>
    <s v="OTROS MATERIALES Y SUMINISTROS"/>
    <s v="PINTURA DE COBERTURA APRESTO"/>
    <n v="31211500"/>
    <s v="Selección abreviada subasta inversa"/>
    <n v="0"/>
    <n v="0"/>
    <n v="5"/>
    <n v="700000"/>
    <s v="GALON"/>
    <s v="NO SOLICITADAS"/>
  </r>
  <r>
    <x v="0"/>
    <x v="34"/>
    <n v="16"/>
    <s v="OTROS MATERIALES Y SUMINISTROS"/>
    <s v="PORTA CARNÉ AZUL SENCILLO"/>
    <n v="55121807"/>
    <s v="Mínima cuantía"/>
    <n v="0"/>
    <n v="0"/>
    <n v="1700"/>
    <n v="765000"/>
    <s v="UNIDAD"/>
    <s v="NO SOLICITADAS"/>
  </r>
  <r>
    <x v="0"/>
    <x v="34"/>
    <n v="10"/>
    <s v="OTROS MATERIALES Y SUMINISTROS"/>
    <s v="SILICONA ULTRA GRIF"/>
    <n v="13101708"/>
    <s v="Mínima cuantía"/>
    <n v="0"/>
    <n v="0"/>
    <n v="10"/>
    <n v="220000"/>
    <s v="UNIDAD"/>
    <s v="NO SOLICITADAS"/>
  </r>
  <r>
    <x v="0"/>
    <x v="34"/>
    <n v="10"/>
    <s v="OTROS MATERIALES Y SUMINISTROS"/>
    <s v="SOLDADURA DE PLATA X BARRA"/>
    <n v="23271400"/>
    <s v="Selección abreviada subasta inversa"/>
    <n v="0"/>
    <n v="0"/>
    <n v="100"/>
    <n v="200000"/>
    <s v="UNIDAD"/>
    <s v="NO SOLICITADAS"/>
  </r>
  <r>
    <x v="0"/>
    <x v="34"/>
    <n v="10"/>
    <s v="OTROS MATERIALES Y SUMINISTROS"/>
    <s v="TACO MECHA"/>
    <n v="20121702"/>
    <s v="Selección abreviada subasta inversa"/>
    <n v="0"/>
    <n v="0"/>
    <n v="4"/>
    <n v="72000"/>
    <s v="DOCENA"/>
    <s v="NO SOLICITADAS"/>
  </r>
  <r>
    <x v="0"/>
    <x v="34"/>
    <n v="16"/>
    <s v="OTROS MATERIALES Y SUMINISTROS"/>
    <s v="TARJETAS MI FARE 4K NUMERADAS"/>
    <n v="55121800"/>
    <s v="Mínima cuantía"/>
    <n v="0"/>
    <n v="0"/>
    <n v="1700"/>
    <n v="9446900"/>
    <s v="UNIDAD"/>
    <s v="NO SOLICITADAS"/>
  </r>
  <r>
    <x v="0"/>
    <x v="34"/>
    <n v="10"/>
    <s v="OTROS MATERIALES Y SUMINISTROS"/>
    <s v="TERMINAL TIPO BANDERA EN BRONCE"/>
    <n v="39121400"/>
    <s v="Mínima cuantía"/>
    <n v="0"/>
    <n v="0"/>
    <n v="1000"/>
    <n v="300000"/>
    <s v="UNIDAD"/>
    <s v="NO SOLICITADAS"/>
  </r>
  <r>
    <x v="0"/>
    <x v="34"/>
    <n v="16"/>
    <s v="OTROS MATERIALES Y SUMINISTROS"/>
    <s v="TIJERA DE CORTE DE CABELLO"/>
    <n v="27111531"/>
    <s v="Mínima cuantía"/>
    <n v="0"/>
    <n v="0"/>
    <n v="4"/>
    <n v="431200"/>
    <s v="UNIDAD"/>
    <s v="NO SOLICITADAS"/>
  </r>
  <r>
    <x v="0"/>
    <x v="34"/>
    <n v="10"/>
    <s v="OTROS MATERIALES Y SUMINISTROS"/>
    <s v="TIZA PARA CIMBRA DE 8 ONZ"/>
    <n v="11101506"/>
    <s v="Mínima cuantía"/>
    <n v="0"/>
    <n v="0"/>
    <n v="2"/>
    <n v="12000"/>
    <s v="UNIDAD"/>
    <s v="NO SOLICITADAS"/>
  </r>
  <r>
    <x v="0"/>
    <x v="34"/>
    <n v="16"/>
    <s v="OTROS MATERIALES Y SUMINISTROS"/>
    <s v="TUBO EXTENCION  PARA ASPIRADORA Y NASA"/>
    <n v="49241700"/>
    <s v="Mínima cuantía"/>
    <n v="0"/>
    <n v="0"/>
    <n v="6"/>
    <n v="321300"/>
    <s v="UNIDAD"/>
    <s v="NO SOLICITADAS"/>
  </r>
  <r>
    <x v="0"/>
    <x v="34"/>
    <n v="10"/>
    <s v="OTROS MATERIALES Y SUMINISTROS"/>
    <s v="VOLADORES POLVORA"/>
    <n v="12131600"/>
    <s v="Mínima cuantía"/>
    <n v="5"/>
    <n v="4"/>
    <n v="450"/>
    <n v="14211450"/>
    <s v="UNIDAD"/>
    <s v="NO SOLICITADAS"/>
  </r>
  <r>
    <x v="0"/>
    <x v="34"/>
    <n v="16"/>
    <s v="OTROS MATERIALES Y SUMINISTROS"/>
    <s v="YOYO AZUL CON ESCUDO FAC"/>
    <n v="55121807"/>
    <s v="Mínima cuantía"/>
    <n v="0"/>
    <n v="0"/>
    <n v="1700"/>
    <n v="3213000"/>
    <s v="UNIDAD"/>
    <s v="NO SOLICITADAS"/>
  </r>
  <r>
    <x v="0"/>
    <x v="34"/>
    <n v="10"/>
    <s v="OTROS MATERIALES Y SUMINISTROS"/>
    <s v="CORTACIRCUITO PRIMARIO O CAJA PRIMARIA 13200V 15KVA"/>
    <n v="39121110"/>
    <s v="Selección abreviada subasta inversa"/>
    <n v="0"/>
    <n v="0"/>
    <n v="250000"/>
    <n v="750000"/>
    <s v="UNIDAD"/>
    <s v="NO SOLICITADAS"/>
  </r>
  <r>
    <x v="0"/>
    <x v="34"/>
    <n v="10"/>
    <s v="OTROS MATERIALES Y SUMINISTROS"/>
    <s v="DPS O PARARRAYO PARA TRANSFORMADOR QUE SOPORTE 13200 VOLTIOS "/>
    <n v="39121110"/>
    <s v="Selección abreviada subasta inversa"/>
    <n v="0"/>
    <n v="0"/>
    <n v="95000"/>
    <n v="285000"/>
    <s v="UNIDAD"/>
    <s v="NO SOLICITADAS"/>
  </r>
  <r>
    <x v="0"/>
    <x v="34"/>
    <n v="10"/>
    <s v="OTROS MATERIALES Y SUMINISTROS"/>
    <s v="FUSIBLE TIPO H  1  AMPERIOS PARA CAÑUELA DE 15KV"/>
    <n v="39121110"/>
    <s v="Selección abreviada subasta inversa"/>
    <n v="0"/>
    <n v="0"/>
    <n v="4000"/>
    <n v="200000"/>
    <s v="UNIDAD"/>
    <s v="NO SOLICITADAS"/>
  </r>
  <r>
    <x v="0"/>
    <x v="34"/>
    <n v="10"/>
    <s v="OTROS MATERIALES Y SUMINISTROS"/>
    <s v="FUSIBLE TIPO H  10 AMPERIOS PARA CAÑUELA DE 15KV "/>
    <n v="39121110"/>
    <s v="Selección abreviada subasta inversa"/>
    <n v="0"/>
    <n v="0"/>
    <n v="4500"/>
    <n v="450000"/>
    <s v="UNIDAD"/>
    <s v="NO SOLICITADAS"/>
  </r>
  <r>
    <x v="0"/>
    <x v="34"/>
    <n v="10"/>
    <s v="OTROS MATERIALES Y SUMINISTROS"/>
    <s v="FUSIBLE TIPO H  100  AMPERIOS PARA CAÑUELA DE 15KV "/>
    <n v="39121110"/>
    <s v="Selección abreviada subasta inversa"/>
    <n v="0"/>
    <n v="0"/>
    <n v="7500"/>
    <n v="187500"/>
    <s v="UNIDAD"/>
    <s v="NO SOLICITADAS"/>
  </r>
  <r>
    <x v="0"/>
    <x v="34"/>
    <n v="10"/>
    <s v="OTROS MATERIALES Y SUMINISTROS"/>
    <s v="FUSIBLE TIPO H  12 AMPERIOS PARA CAÑUELA DE 15KV "/>
    <n v="39121110"/>
    <s v="Selección abreviada subasta inversa"/>
    <n v="0"/>
    <n v="0"/>
    <n v="4500"/>
    <n v="450000"/>
    <s v="UNIDAD"/>
    <s v="NO SOLICITADAS"/>
  </r>
  <r>
    <x v="0"/>
    <x v="34"/>
    <n v="10"/>
    <s v="OTROS MATERIALES Y SUMINISTROS"/>
    <s v="FUSIBLE TIPO H  15 AMPERIOS PARA CAÑUELA DE 15KV "/>
    <n v="39121110"/>
    <s v="Selección abreviada subasta inversa"/>
    <n v="0"/>
    <n v="0"/>
    <n v="4500"/>
    <n v="450000"/>
    <s v="UNIDAD"/>
    <s v="NO SOLICITADAS"/>
  </r>
  <r>
    <x v="0"/>
    <x v="34"/>
    <n v="10"/>
    <s v="OTROS MATERIALES Y SUMINISTROS"/>
    <s v="FUSIBLE TIPO H  2 AMPERIOS PARA CAÑUELA DE 15KV"/>
    <n v="39121110"/>
    <s v="Selección abreviada subasta inversa"/>
    <n v="0"/>
    <n v="0"/>
    <n v="4000"/>
    <n v="200000"/>
    <s v="UNIDAD"/>
    <s v="NO SOLICITADAS"/>
  </r>
  <r>
    <x v="0"/>
    <x v="34"/>
    <n v="10"/>
    <s v="OTROS MATERIALES Y SUMINISTROS"/>
    <s v="FUSIBLE TIPO H  20  AMPERIOS PARA CAÑUELA DE 15KV "/>
    <n v="39121110"/>
    <s v="Selección abreviada subasta inversa"/>
    <n v="0"/>
    <n v="0"/>
    <n v="4800"/>
    <n v="480000"/>
    <s v="UNIDAD"/>
    <s v="NO SOLICITADAS"/>
  </r>
  <r>
    <x v="0"/>
    <x v="34"/>
    <n v="10"/>
    <s v="OTROS MATERIALES Y SUMINISTROS"/>
    <s v="FUSIBLE TIPO H  25 AMPERIOS PARA CAÑUELA DE 15KV "/>
    <n v="39121110"/>
    <s v="Selección abreviada subasta inversa"/>
    <n v="0"/>
    <n v="0"/>
    <n v="4800"/>
    <n v="240000"/>
    <s v="UNIDAD"/>
    <s v="NO SOLICITADAS"/>
  </r>
  <r>
    <x v="0"/>
    <x v="34"/>
    <n v="10"/>
    <s v="OTROS MATERIALES Y SUMINISTROS"/>
    <s v="FUSIBLE TIPO H  3 AMPERIOS PARA CAÑUELA DE 15KV "/>
    <n v="39121110"/>
    <s v="Selección abreviada subasta inversa"/>
    <n v="0"/>
    <n v="0"/>
    <n v="4000"/>
    <n v="200000"/>
    <s v="UNIDAD"/>
    <s v="NO SOLICITADAS"/>
  </r>
  <r>
    <x v="0"/>
    <x v="34"/>
    <n v="10"/>
    <s v="OTROS MATERIALES Y SUMINISTROS"/>
    <s v="FUSIBLE TIPO H  30 AMPERIOS PARA CAÑUELA DE 15KV "/>
    <n v="39121110"/>
    <s v="Selección abreviada subasta inversa"/>
    <n v="0"/>
    <n v="0"/>
    <n v="4800"/>
    <n v="240000"/>
    <s v="UNIDAD"/>
    <s v="NO SOLICITADAS"/>
  </r>
  <r>
    <x v="0"/>
    <x v="34"/>
    <n v="10"/>
    <s v="OTROS MATERIALES Y SUMINISTROS"/>
    <s v="FUSIBLE TIPO H  4 AMPERIOS PARA CAÑUELA DE 15KV "/>
    <n v="39121110"/>
    <s v="Selección abreviada subasta inversa"/>
    <n v="0"/>
    <n v="0"/>
    <n v="4000"/>
    <n v="200000"/>
    <s v="UNIDAD"/>
    <s v="NO SOLICITADAS"/>
  </r>
  <r>
    <x v="0"/>
    <x v="34"/>
    <n v="10"/>
    <s v="OTROS MATERIALES Y SUMINISTROS"/>
    <s v="FUSIBLE TIPO H  40  AMPERIOS PARA CAÑUELA DE 15KV "/>
    <n v="39121110"/>
    <s v="Selección abreviada subasta inversa"/>
    <n v="0"/>
    <n v="0"/>
    <n v="5000"/>
    <n v="250000"/>
    <s v="UNIDAD"/>
    <s v="NO SOLICITADAS"/>
  </r>
  <r>
    <x v="0"/>
    <x v="34"/>
    <n v="10"/>
    <s v="OTROS MATERIALES Y SUMINISTROS"/>
    <s v="FUSIBLE TIPO H  5 AMPERIOS PARA CAÑUELA DE 15KV "/>
    <n v="39121110"/>
    <s v="Selección abreviada subasta inversa"/>
    <n v="0"/>
    <n v="0"/>
    <n v="4000"/>
    <n v="400000"/>
    <s v="UNIDAD"/>
    <s v="NO SOLICITADAS"/>
  </r>
  <r>
    <x v="0"/>
    <x v="34"/>
    <n v="10"/>
    <s v="OTROS MATERIALES Y SUMINISTROS"/>
    <s v="FUSIBLE TIPO H  50  AMPERIOS PARA CAÑUELA DE 15KV "/>
    <n v="39121110"/>
    <s v="Selección abreviada subasta inversa"/>
    <n v="0"/>
    <n v="0"/>
    <n v="5000"/>
    <n v="500000"/>
    <s v="UNIDAD"/>
    <s v="NO SOLICITADAS"/>
  </r>
  <r>
    <x v="0"/>
    <x v="34"/>
    <n v="10"/>
    <s v="OTROS MATERIALES Y SUMINISTROS"/>
    <s v="FUSIBLE TIPO H  6 AMPERIOS PARA CAÑUELA DE 15KV "/>
    <n v="39121110"/>
    <s v="Selección abreviada subasta inversa"/>
    <n v="0"/>
    <n v="0"/>
    <n v="4000"/>
    <n v="400000"/>
    <s v="UNIDAD"/>
    <s v="NO SOLICITADAS"/>
  </r>
  <r>
    <x v="0"/>
    <x v="34"/>
    <n v="10"/>
    <s v="OTROS MATERIALES Y SUMINISTROS"/>
    <s v="FUSIBLE TIPO H  60  AMPERIOS PARA CAÑUELA DE 15KV "/>
    <n v="39121110"/>
    <s v="Selección abreviada subasta inversa"/>
    <n v="0"/>
    <n v="0"/>
    <n v="5200"/>
    <n v="260000"/>
    <s v="UNIDAD"/>
    <s v="NO SOLICITADAS"/>
  </r>
  <r>
    <x v="0"/>
    <x v="34"/>
    <n v="10"/>
    <s v="OTROS MATERIALES Y SUMINISTROS"/>
    <s v="FUSIBLE TIPO H  7  AMPERIOS PARA CAÑUELA DE 15KV "/>
    <n v="39121110"/>
    <s v="Selección abreviada subasta inversa"/>
    <n v="0"/>
    <n v="0"/>
    <n v="4200"/>
    <n v="210000"/>
    <s v="UNIDAD"/>
    <s v="NO SOLICITADAS"/>
  </r>
  <r>
    <x v="0"/>
    <x v="34"/>
    <n v="10"/>
    <s v="OTROS MATERIALES Y SUMINISTROS"/>
    <s v="FUSIBLE TIPO H  8  AMPERIOS PARA CAÑUELA DE 15KV "/>
    <n v="39121110"/>
    <s v="Selección abreviada subasta inversa"/>
    <n v="0"/>
    <n v="0"/>
    <n v="4200"/>
    <n v="210000"/>
    <s v="UNIDAD"/>
    <s v="NO SOLICITADAS"/>
  </r>
  <r>
    <x v="0"/>
    <x v="34"/>
    <n v="10"/>
    <s v="OTROS MATERIALES Y SUMINISTROS"/>
    <s v="FUSIBLE TIPO H  9   AMPERIOS PARA CAÑUELA DE 15KV "/>
    <n v="39121110"/>
    <s v="Selección abreviada subasta inversa"/>
    <n v="0"/>
    <n v="0"/>
    <n v="4200"/>
    <n v="210000"/>
    <s v="UNIDAD"/>
    <s v="NO SOLICITADAS"/>
  </r>
  <r>
    <x v="0"/>
    <x v="34"/>
    <n v="10"/>
    <s v="OTROS MATERIALES Y SUMINISTROS"/>
    <s v="HEBILLAS PARA CINTA BANDIT 5/8"/>
    <n v="39121110"/>
    <s v="Selección abreviada subasta inversa"/>
    <n v="0"/>
    <n v="0"/>
    <n v="500"/>
    <n v="25000"/>
    <s v="UNIDAD"/>
    <s v="NO SOLICITADAS"/>
  </r>
  <r>
    <x v="0"/>
    <x v="34"/>
    <n v="10"/>
    <s v="OTROS MATERIALES Y SUMINISTROS"/>
    <s v="GAS PARA CAUTIN PRESENTACIÓN"/>
    <n v="15111505"/>
    <s v="Selección abreviada menor cuantía"/>
    <n v="4"/>
    <n v="6"/>
    <n v="5"/>
    <n v="355000"/>
    <s v="UNIDAD"/>
    <s v="NO SOLICITADAS"/>
  </r>
  <r>
    <x v="0"/>
    <x v="34"/>
    <n v="10"/>
    <s v="OTROS MATERIALES Y SUMINISTROS"/>
    <s v="PUNTA PHILLIPS  NO. 2 "/>
    <n v="40141743"/>
    <s v="Selección abreviada menor cuantía"/>
    <n v="4"/>
    <n v="6"/>
    <n v="10"/>
    <n v="25000"/>
    <s v="UNIDAD"/>
    <s v="NO SOLICITADAS"/>
  </r>
  <r>
    <x v="0"/>
    <x v="34"/>
    <n v="10"/>
    <s v="OTROS MATERIALES Y SUMINISTROS"/>
    <s v="PUNTA PHILLIPS  NO. 3"/>
    <n v="40141743"/>
    <s v="Selección abreviada menor cuantía"/>
    <n v="4"/>
    <n v="6"/>
    <n v="10"/>
    <n v="30000"/>
    <s v="UNIDAD"/>
    <s v="NO SOLICITADAS"/>
  </r>
  <r>
    <x v="0"/>
    <x v="34"/>
    <n v="10"/>
    <s v="OTROS MATERIALES Y SUMINISTROS"/>
    <s v="PUNTA   NO. 2 PLANA"/>
    <n v="40141743"/>
    <s v="Selección abreviada menor cuantía"/>
    <n v="4"/>
    <n v="6"/>
    <n v="10"/>
    <n v="20000"/>
    <s v="UNIDAD"/>
    <s v="NO SOLICITADAS"/>
  </r>
  <r>
    <x v="0"/>
    <x v="34"/>
    <n v="10"/>
    <s v="OTROS MATERIALES Y SUMINISTROS"/>
    <s v="PUNTA   NO. 4 PLANA"/>
    <n v="40141743"/>
    <s v="Selección abreviada menor cuantía"/>
    <n v="4"/>
    <n v="6"/>
    <n v="10"/>
    <n v="20000"/>
    <s v="UNIDAD"/>
    <s v="NO SOLICITADAS"/>
  </r>
  <r>
    <x v="0"/>
    <x v="34"/>
    <n v="10"/>
    <s v="OTROS MATERIALES Y SUMINISTROS"/>
    <s v="PUNTA APEX NO. 4  (FOUR WING)"/>
    <n v="40141743"/>
    <s v="Selección abreviada menor cuantía"/>
    <n v="4"/>
    <n v="6"/>
    <n v="10"/>
    <n v="60000"/>
    <s v="UNIDAD"/>
    <s v="NO SOLICITADAS"/>
  </r>
  <r>
    <x v="0"/>
    <x v="34"/>
    <n v="10"/>
    <s v="OTROS MATERIALES Y SUMINISTROS"/>
    <s v="PUNTA APEX NO. 6  (FOUR WING)"/>
    <n v="40141743"/>
    <s v="Selección abreviada menor cuantía"/>
    <n v="4"/>
    <n v="6"/>
    <n v="10"/>
    <n v="60000"/>
    <s v="UNIDAD"/>
    <s v="NO SOLICITADAS"/>
  </r>
  <r>
    <x v="0"/>
    <x v="34"/>
    <n v="10"/>
    <s v="OTROS MATERIALES Y SUMINISTROS"/>
    <s v="PUNTA APEX NO. 8  (FOUR WING)"/>
    <n v="40141743"/>
    <s v="Selección abreviada menor cuantía"/>
    <n v="4"/>
    <n v="6"/>
    <n v="10"/>
    <n v="60000"/>
    <s v="UNIDAD"/>
    <s v="NO SOLICITADAS"/>
  </r>
  <r>
    <x v="0"/>
    <x v="34"/>
    <n v="10"/>
    <s v="OTROS MATERIALES Y SUMINISTROS"/>
    <s v="PUNTA APEX NO. 10  (FOUR WING)"/>
    <n v="40141743"/>
    <s v="Selección abreviada menor cuantía"/>
    <n v="4"/>
    <n v="6"/>
    <n v="10"/>
    <n v="60000"/>
    <s v="UNIDAD"/>
    <s v="NO SOLICITADAS"/>
  </r>
  <r>
    <x v="0"/>
    <x v="34"/>
    <n v="10"/>
    <s v="OTROS MATERIALES Y SUMINISTROS"/>
    <s v="PUNTA APEX NO. 1/4  (FOUR WING)"/>
    <n v="40141743"/>
    <s v="Selección abreviada menor cuantía"/>
    <n v="4"/>
    <n v="6"/>
    <n v="10"/>
    <n v="68000"/>
    <s v="UNIDAD"/>
    <s v="NO SOLICITADAS"/>
  </r>
  <r>
    <x v="0"/>
    <x v="34"/>
    <n v="10"/>
    <s v="OTROS MATERIALES Y SUMINISTROS"/>
    <s v="ESPATULAS PLASTICAS REFORZADAS 4&quot;X2,8&quot;"/>
    <n v="27111909"/>
    <s v="Selección abreviada menor cuantía"/>
    <n v="4"/>
    <n v="6"/>
    <n v="10"/>
    <n v="200000"/>
    <s v="UNIDAD"/>
    <s v="NO SOLICITADAS"/>
  </r>
  <r>
    <x v="0"/>
    <x v="34"/>
    <n v="10"/>
    <s v="OTROS MATERIALES Y SUMINISTROS"/>
    <s v="ESPATULAS PLASTICAS (BOEING APROVED SCRATCHING ALCLAD)"/>
    <n v="48101617"/>
    <s v="Selección abreviada menor cuantía"/>
    <n v="4"/>
    <n v="6"/>
    <n v="5"/>
    <n v="75000"/>
    <s v="UNIDAD"/>
    <s v="NO SOLICITADAS"/>
  </r>
  <r>
    <x v="0"/>
    <x v="34"/>
    <n v="10"/>
    <s v="OTROS MATERIALES Y SUMINISTROS"/>
    <s v="LEAK DETECTION COMPOUND (DETECTOR ESCAPES)"/>
    <n v="32101519"/>
    <s v="Selección abreviada menor cuantía"/>
    <n v="4"/>
    <n v="6"/>
    <n v="5"/>
    <n v="300000"/>
    <s v="UNIDAD"/>
    <s v="NO SOLICITADAS"/>
  </r>
  <r>
    <x v="0"/>
    <x v="34"/>
    <n v="10"/>
    <s v="OTROS MATERIALES Y SUMINISTROS"/>
    <s v="REMOVEDOR DESENGRASANTE"/>
    <n v="47131821"/>
    <s v="Selección abreviada menor cuantía"/>
    <n v="4"/>
    <n v="6"/>
    <n v="5"/>
    <n v="180000"/>
    <s v="GALON"/>
    <s v="NO SOLICITADAS"/>
  </r>
  <r>
    <x v="0"/>
    <x v="34"/>
    <n v="10"/>
    <s v="OTROS MATERIALES Y SUMINISTROS"/>
    <s v="PATRONES ESTANDAR PARA PRUEBAS NDT DE ACEITE"/>
    <n v="15121520"/>
    <s v="Selección abreviada menor cuantía"/>
    <n v="4"/>
    <n v="6"/>
    <n v="15"/>
    <n v="30000000"/>
    <s v="UNIDAD"/>
    <s v="NO SOLICITADAS"/>
  </r>
  <r>
    <x v="0"/>
    <x v="34"/>
    <n v="10"/>
    <s v="OTROS MATERIALES Y SUMINISTROS"/>
    <s v="DESENGRASANTE  AMS 1526B"/>
    <n v="47131821"/>
    <s v="Selección abreviada menor cuantía"/>
    <n v="4"/>
    <n v="6"/>
    <n v="5"/>
    <n v="850000"/>
    <s v="UNIDAD"/>
    <s v="NO SOLICITADAS"/>
  </r>
  <r>
    <x v="0"/>
    <x v="34"/>
    <n v="10"/>
    <s v="OTROS MATERIALES Y SUMINISTROS"/>
    <s v="SOLVENTE LPS"/>
    <n v="12191500"/>
    <s v="Selección abreviada menor cuantía"/>
    <n v="4"/>
    <n v="6"/>
    <n v="1"/>
    <n v="700000"/>
    <s v="UNIDAD"/>
    <s v="NO SOLICITADAS"/>
  </r>
  <r>
    <x v="0"/>
    <x v="34"/>
    <n v="10"/>
    <s v="OTROS MATERIALES Y SUMINISTROS"/>
    <s v="HEAVY DUTY DEGREASER LPS"/>
    <n v="47131821"/>
    <s v="Selección abreviada menor cuantía"/>
    <n v="4"/>
    <n v="6"/>
    <n v="1"/>
    <n v="1231000"/>
    <s v="UNIDAD"/>
    <s v="NO SOLICITADAS"/>
  </r>
  <r>
    <x v="0"/>
    <x v="34"/>
    <n v="10"/>
    <s v="OTROS MATERIALES Y SUMINISTROS"/>
    <s v="ICEX II  ICE ADHESION INHIBITOR"/>
    <n v="31201600"/>
    <s v="Selección abreviada menor cuantía"/>
    <n v="4"/>
    <n v="6"/>
    <n v="4"/>
    <n v="3080000"/>
    <s v="UNIDAD"/>
    <s v="NO SOLICITADAS"/>
  </r>
  <r>
    <x v="0"/>
    <x v="34"/>
    <n v="10"/>
    <s v="OTROS MATERIALES Y SUMINISTROS"/>
    <s v="TUBO MASTINOX PPG "/>
    <n v="49201610"/>
    <s v="Selección abreviada menor cuantía"/>
    <n v="4"/>
    <n v="6"/>
    <n v="3"/>
    <n v="834000"/>
    <s v="UNIDAD"/>
    <s v="NO SOLICITADAS"/>
  </r>
  <r>
    <x v="0"/>
    <x v="34"/>
    <n v="10"/>
    <s v="OTROS MATERIALES Y SUMINISTROS"/>
    <s v="ANTICORROSIVO SPRAY AMARILLO C-614"/>
    <n v="15121800"/>
    <s v="Selección abreviada menor cuantía"/>
    <n v="4"/>
    <n v="6"/>
    <n v="25"/>
    <n v="1200000"/>
    <s v="UNIDAD"/>
    <s v="NO SOLICITADAS"/>
  </r>
  <r>
    <x v="0"/>
    <x v="34"/>
    <n v="10"/>
    <s v="OTROS MATERIALES Y SUMINISTROS"/>
    <s v="PINTURA AMARILLA EN ACEITE"/>
    <n v="31211501"/>
    <s v="Selección abreviada menor cuantía"/>
    <n v="4"/>
    <n v="6"/>
    <n v="5"/>
    <n v="340000"/>
    <s v="GALON"/>
    <s v="NO SOLICITADAS"/>
  </r>
  <r>
    <x v="0"/>
    <x v="34"/>
    <n v="10"/>
    <s v="OTROS MATERIALES Y SUMINISTROS"/>
    <s v="SILICONA LUBRICANTE SINGER"/>
    <n v="12141911"/>
    <s v="Selección abreviada menor cuantía"/>
    <n v="4"/>
    <n v="6"/>
    <n v="4"/>
    <n v="96000"/>
    <s v="UNIDAD"/>
    <s v="NO SOLICITADAS"/>
  </r>
  <r>
    <x v="0"/>
    <x v="34"/>
    <n v="10"/>
    <s v="OTROS MATERIALES Y SUMINISTROS"/>
    <s v="PELIUCULA ESTIRABLE INDUSTRIAL"/>
    <n v="60121135"/>
    <s v="Selección abreviada menor cuantía"/>
    <n v="4"/>
    <n v="6"/>
    <n v="10"/>
    <n v="240000"/>
    <s v="UNIDAD"/>
    <s v="NO SOLICITADAS"/>
  </r>
  <r>
    <x v="0"/>
    <x v="34"/>
    <n v="10"/>
    <s v="OTROS MATERIALES Y SUMINISTROS"/>
    <s v="SILICONA EN SPRAY"/>
    <n v="12141911"/>
    <s v="Selección abreviada menor cuantía"/>
    <n v="4"/>
    <n v="6"/>
    <n v="10"/>
    <n v="1040000"/>
    <s v="UNIDAD"/>
    <s v="NO SOLICITADAS"/>
  </r>
  <r>
    <x v="0"/>
    <x v="34"/>
    <n v="10"/>
    <s v="OTROS MATERIALES Y SUMINISTROS"/>
    <s v="ADHESIVO LOCKTITE KIT LR-PBK"/>
    <n v="31201600"/>
    <s v="Selección abreviada menor cuantía"/>
    <n v="4"/>
    <n v="6"/>
    <n v="20"/>
    <n v="640000"/>
    <s v="UNIDAD"/>
    <s v="NO SOLICITADAS"/>
  </r>
  <r>
    <x v="0"/>
    <x v="34"/>
    <n v="10"/>
    <s v="OTROS MATERIALES Y SUMINISTROS"/>
    <s v="CADENA DE 3/8"/>
    <n v="31151600"/>
    <s v="Selección abreviada menor cuantía"/>
    <n v="4"/>
    <n v="6"/>
    <n v="1"/>
    <n v="1000000"/>
    <s v="METRO"/>
    <s v="NO SOLICITADAS"/>
  </r>
  <r>
    <x v="0"/>
    <x v="34"/>
    <n v="10"/>
    <s v="OTROS MATERIALES Y SUMINISTROS"/>
    <s v="PAINT TRIMA WARD 15MB YELLOW"/>
    <n v="31211500"/>
    <s v="Selección abreviada menor cuantía"/>
    <n v="4"/>
    <n v="6"/>
    <n v="3"/>
    <n v="672000"/>
    <s v="GALON"/>
    <s v="NO SOLICITADAS"/>
  </r>
  <r>
    <x v="0"/>
    <x v="34"/>
    <n v="10"/>
    <s v="OTROS MATERIALES Y SUMINISTROS"/>
    <s v="PINTURA GRIS"/>
    <n v="31211501"/>
    <s v="Selección abreviada menor cuantía"/>
    <n v="4"/>
    <n v="6"/>
    <n v="1"/>
    <n v="287000"/>
    <s v="GALON"/>
    <s v="NO SOLICITADAS"/>
  </r>
  <r>
    <x v="0"/>
    <x v="34"/>
    <n v="10"/>
    <s v="OTROS MATERIALES Y SUMINISTROS"/>
    <s v="PINTURA NEGRA"/>
    <n v="31211501"/>
    <s v="Selección abreviada menor cuantía"/>
    <n v="4"/>
    <n v="6"/>
    <n v="2"/>
    <n v="609000"/>
    <s v="GALON"/>
    <s v="NO SOLICITADAS"/>
  </r>
  <r>
    <x v="0"/>
    <x v="34"/>
    <n v="10"/>
    <s v="OTROS MATERIALES Y SUMINISTROS"/>
    <s v="BRIDAS AMARRE"/>
    <n v="31162917"/>
    <s v="Selección abreviada menor cuantía"/>
    <n v="4"/>
    <n v="6"/>
    <n v="8"/>
    <n v="608000"/>
    <s v="UNIDAD"/>
    <s v="NO SOLICITADAS"/>
  </r>
  <r>
    <x v="0"/>
    <x v="34"/>
    <n v="10"/>
    <s v="OTROS MATERIALES Y SUMINISTROS"/>
    <s v="BRIDAS AMARRE"/>
    <n v="31162917"/>
    <s v="Selección abreviada menor cuantía"/>
    <n v="4"/>
    <n v="6"/>
    <n v="4"/>
    <n v="352000"/>
    <s v="UNIDAD"/>
    <s v="NO SOLICITADAS"/>
  </r>
  <r>
    <x v="0"/>
    <x v="34"/>
    <n v="10"/>
    <s v="OTROS MATERIALES Y SUMINISTROS"/>
    <s v="CINTA ADHESIVA DE ALTA VELOCIDAD 2&quot;"/>
    <n v="31201500"/>
    <s v="Selección abreviada menor cuantía"/>
    <n v="4"/>
    <n v="6"/>
    <n v="20"/>
    <n v="160000"/>
    <s v="UNIDAD"/>
    <s v="NO SOLICITADAS"/>
  </r>
  <r>
    <x v="0"/>
    <x v="34"/>
    <n v="10"/>
    <s v="OTROS MATERIALES Y SUMINISTROS"/>
    <s v="CINTA AISLANTE ENCAUCHETAR 3M"/>
    <n v="31201500"/>
    <s v="Selección abreviada menor cuantía"/>
    <n v="4"/>
    <n v="6"/>
    <n v="30"/>
    <n v="840000"/>
    <s v="UNIDAD"/>
    <s v="NO SOLICITADAS"/>
  </r>
  <r>
    <x v="0"/>
    <x v="34"/>
    <n v="10"/>
    <s v="OTROS MATERIALES Y SUMINISTROS"/>
    <s v="ALAMBRE DE FRENADO NO.20"/>
    <n v="60104912"/>
    <s v="Selección abreviada menor cuantía"/>
    <n v="4"/>
    <n v="6"/>
    <n v="9"/>
    <n v="684000"/>
    <s v="UNIDAD"/>
    <s v="NO SOLICITADAS"/>
  </r>
  <r>
    <x v="0"/>
    <x v="34"/>
    <n v="10"/>
    <s v="OTROS MATERIALES Y SUMINISTROS"/>
    <s v="ALAMBRE DE FRENADO NO.40"/>
    <n v="60104912"/>
    <s v="Selección abreviada menor cuantía"/>
    <n v="4"/>
    <n v="6"/>
    <n v="2"/>
    <n v="136000"/>
    <s v="UNIDAD"/>
    <s v="NO SOLICITADAS"/>
  </r>
  <r>
    <x v="0"/>
    <x v="34"/>
    <n v="10"/>
    <s v="OTROS MATERIALES Y SUMINISTROS"/>
    <s v="CINTA TRASPARENTE DE 2 &quot; X 100 MTS"/>
    <n v="31201512"/>
    <s v="Selección abreviada menor cuantía"/>
    <n v="4"/>
    <n v="6"/>
    <n v="25"/>
    <n v="500000"/>
    <s v="UNIDAD"/>
    <s v="NO SOLICITADAS"/>
  </r>
  <r>
    <x v="0"/>
    <x v="34"/>
    <n v="10"/>
    <s v="OTROS MATERIALES Y SUMINISTROS"/>
    <s v="LIJA NO. 100"/>
    <n v="27111918"/>
    <s v="Selección abreviada menor cuantía"/>
    <n v="4"/>
    <n v="6"/>
    <n v="4"/>
    <n v="260000"/>
    <s v="UNIDAD"/>
    <s v="NO SOLICITADAS"/>
  </r>
  <r>
    <x v="0"/>
    <x v="34"/>
    <n v="10"/>
    <s v="OTROS MATERIALES Y SUMINISTROS"/>
    <s v="LIJA NO. 110"/>
    <n v="27111918"/>
    <s v="Selección abreviada menor cuantía"/>
    <n v="4"/>
    <n v="6"/>
    <n v="4"/>
    <n v="280000"/>
    <s v="UNIDAD"/>
    <s v="NO SOLICITADAS"/>
  </r>
  <r>
    <x v="0"/>
    <x v="34"/>
    <n v="10"/>
    <s v="OTROS MATERIALES Y SUMINISTROS"/>
    <s v="LIJA NO. 200"/>
    <n v="27111918"/>
    <s v="Selección abreviada menor cuantía"/>
    <n v="4"/>
    <n v="6"/>
    <n v="4"/>
    <n v="332000"/>
    <s v="UNIDAD"/>
    <s v="NO SOLICITADAS"/>
  </r>
  <r>
    <x v="0"/>
    <x v="34"/>
    <n v="10"/>
    <s v="OTROS MATERIALES Y SUMINISTROS"/>
    <s v="LIJA NO. 300"/>
    <n v="27111918"/>
    <s v="Selección abreviada menor cuantía"/>
    <n v="4"/>
    <n v="6"/>
    <n v="3"/>
    <n v="300000"/>
    <s v="UNIDAD"/>
    <s v="NO SOLICITADAS"/>
  </r>
  <r>
    <x v="0"/>
    <x v="34"/>
    <n v="10"/>
    <s v="OTROS MATERIALES Y SUMINISTROS"/>
    <s v="LIJA NO. 320"/>
    <n v="27111918"/>
    <s v="Selección abreviada menor cuantía"/>
    <n v="4"/>
    <n v="6"/>
    <n v="3"/>
    <n v="300000"/>
    <s v="UNIDAD"/>
    <s v="NO SOLICITADAS"/>
  </r>
  <r>
    <x v="0"/>
    <x v="34"/>
    <n v="10"/>
    <s v="OTROS MATERIALES Y SUMINISTROS"/>
    <s v="AEROSOL GRIS"/>
    <n v="31211507"/>
    <s v="Selección abreviada menor cuantía"/>
    <n v="4"/>
    <n v="6"/>
    <n v="20"/>
    <n v="240000"/>
    <s v="UNIDAD"/>
    <s v="NO SOLICITADAS"/>
  </r>
  <r>
    <x v="0"/>
    <x v="34"/>
    <n v="10"/>
    <s v="OTROS MATERIALES Y SUMINISTROS"/>
    <s v="AEROSOL AMARILLO"/>
    <n v="31211507"/>
    <s v="Selección abreviada menor cuantía"/>
    <n v="4"/>
    <n v="6"/>
    <n v="20"/>
    <n v="240000"/>
    <s v="UNIDAD"/>
    <s v="NO SOLICITADAS"/>
  </r>
  <r>
    <x v="0"/>
    <x v="34"/>
    <n v="10"/>
    <s v="OTROS MATERIALES Y SUMINISTROS"/>
    <s v="AEROSOL AZUL"/>
    <n v="31211507"/>
    <s v="Selección abreviada menor cuantía"/>
    <n v="4"/>
    <n v="6"/>
    <n v="20"/>
    <n v="240000"/>
    <s v="UNIDAD"/>
    <s v="NO SOLICITADAS"/>
  </r>
  <r>
    <x v="0"/>
    <x v="34"/>
    <n v="10"/>
    <s v="OTROS MATERIALES Y SUMINISTROS"/>
    <s v="AEROSOL ROJO"/>
    <n v="31211507"/>
    <s v="Selección abreviada menor cuantía"/>
    <n v="4"/>
    <n v="6"/>
    <n v="20"/>
    <n v="240000"/>
    <s v="UNIDAD"/>
    <s v="NO SOLICITADAS"/>
  </r>
  <r>
    <x v="0"/>
    <x v="34"/>
    <n v="10"/>
    <s v="OTROS MATERIALES Y SUMINISTROS"/>
    <s v="BARNIZ"/>
    <n v="31211705"/>
    <s v="Selección abreviada menor cuantía"/>
    <n v="4"/>
    <n v="6"/>
    <n v="5"/>
    <n v="1250000"/>
    <s v="GALON"/>
    <s v="NO SOLICITADAS"/>
  </r>
  <r>
    <x v="0"/>
    <x v="34"/>
    <n v="10"/>
    <s v="OTROS MATERIALES Y SUMINISTROS"/>
    <s v=" THINER "/>
    <n v="12191500"/>
    <s v="Selección abreviada menor cuantía"/>
    <n v="4"/>
    <n v="6"/>
    <n v="1"/>
    <n v="800000"/>
    <s v="UNIDAD"/>
    <s v="NO SOLICITADAS"/>
  </r>
  <r>
    <x v="0"/>
    <x v="34"/>
    <n v="10"/>
    <s v="OTROS MATERIALES Y SUMINISTROS"/>
    <s v="LIJA ANTIDESLIZANTE"/>
    <n v="27111918"/>
    <s v="Selección abreviada menor cuantía"/>
    <n v="4"/>
    <n v="6"/>
    <n v="30"/>
    <n v="900000"/>
    <s v="UNIDAD"/>
    <s v="NO SOLICITADAS"/>
  </r>
  <r>
    <x v="0"/>
    <x v="34"/>
    <n v="10"/>
    <s v="OTROS MATERIALES Y SUMINISTROS"/>
    <s v="ADQUISICION DE BROCHAS"/>
    <n v="31211900"/>
    <s v="Selección abreviada menor cuantía"/>
    <n v="4"/>
    <n v="6"/>
    <n v="600"/>
    <n v="4800000"/>
    <s v="UNIDAD"/>
    <s v="NO SOLICITADAS"/>
  </r>
  <r>
    <x v="0"/>
    <x v="34"/>
    <n v="10"/>
    <s v="OTROS MATERIALES Y SUMINISTROS"/>
    <s v="CINTA ENMASCARAR AERONAVES"/>
    <n v="31201503"/>
    <s v="Selección abreviada menor cuantía"/>
    <n v="4"/>
    <n v="6"/>
    <n v="250"/>
    <n v="5000000"/>
    <s v="UNIDAD"/>
    <s v="NO SOLICITADAS"/>
  </r>
  <r>
    <x v="0"/>
    <x v="34"/>
    <n v="10"/>
    <s v="OTROS MATERIALES Y SUMINISTROS"/>
    <s v="ADQUISICION DE CINTA DE ALUMINIO"/>
    <n v="31201500"/>
    <s v="Selección abreviada menor cuantía"/>
    <n v="4"/>
    <n v="6"/>
    <n v="1"/>
    <n v="1855400"/>
    <s v="UNIDAD"/>
    <s v="NO SOLICITADAS"/>
  </r>
  <r>
    <x v="0"/>
    <x v="34"/>
    <n v="10"/>
    <s v="OTROS MATERIALES Y SUMINISTROS"/>
    <s v=" THINER "/>
    <n v="12191500"/>
    <s v="Selección abreviada menor cuantía"/>
    <n v="4"/>
    <n v="6"/>
    <n v="1"/>
    <n v="2500000"/>
    <s v="UNIDAD"/>
    <s v="NO SOLICITADAS"/>
  </r>
  <r>
    <x v="0"/>
    <x v="34"/>
    <n v="10"/>
    <s v="OTROS MATERIALES Y SUMINISTROS"/>
    <s v="BRIDAS DE NYLON BLANCA"/>
    <n v="31162414"/>
    <s v="Selección abreviada menor cuantía"/>
    <n v="4"/>
    <n v="6"/>
    <n v="40"/>
    <n v="40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IDAS DE NYLON BLANCA"/>
    <n v="31162414"/>
    <s v="Selección abreviada menor cuantía"/>
    <n v="4"/>
    <n v="6"/>
    <n v="1"/>
    <n v="100000"/>
    <s v="UNIDAD"/>
    <s v="NO SOLICITADAS"/>
  </r>
  <r>
    <x v="0"/>
    <x v="34"/>
    <n v="10"/>
    <s v="OTROS MATERIALES Y SUMINISTROS"/>
    <s v="BROCHAS PARA LIMPIEZA DE 2 PULGADAS"/>
    <n v="31211900"/>
    <s v="Selección abreviada menor cuantía"/>
    <n v="4"/>
    <n v="6"/>
    <n v="80"/>
    <n v="640000"/>
    <s v="UNIDAD"/>
    <s v="NO SOLICITADAS"/>
  </r>
  <r>
    <x v="0"/>
    <x v="34"/>
    <n v="10"/>
    <s v="OTROS MATERIALES Y SUMINISTROS"/>
    <s v="CINTA ELECTRICA AUTOFUNDENTE PARA ALTO VOLTAGE"/>
    <n v="31201518"/>
    <s v="Selección abreviada menor cuantía"/>
    <n v="4"/>
    <n v="6"/>
    <n v="15"/>
    <n v="752550"/>
    <s v="UNIDAD"/>
    <s v="NO SOLICITADAS"/>
  </r>
  <r>
    <x v="0"/>
    <x v="34"/>
    <n v="10"/>
    <s v="OTROS MATERIALES Y SUMINISTROS"/>
    <s v="CINTA DE ENMASCARAR "/>
    <n v="31201503"/>
    <s v="Selección abreviada menor cuantía"/>
    <n v="4"/>
    <n v="6"/>
    <n v="10"/>
    <n v="1780000"/>
    <s v="UNIDAD"/>
    <s v="NO SOLICITADAS"/>
  </r>
  <r>
    <x v="0"/>
    <x v="34"/>
    <n v="10"/>
    <s v="OTROS MATERIALES Y SUMINISTROS"/>
    <s v="CINTA ENCAUCHETAR ALTA TEMPERATURA"/>
    <n v="31201500"/>
    <s v="Selección abreviada menor cuantía"/>
    <n v="4"/>
    <n v="6"/>
    <n v="20"/>
    <n v="616000"/>
    <s v="UNIDAD"/>
    <s v="NO SOLICITADAS"/>
  </r>
  <r>
    <x v="0"/>
    <x v="34"/>
    <n v="10"/>
    <s v="OTROS MATERIALES Y SUMINISTROS"/>
    <s v="CINTA DE TELA DE VIDRIO"/>
    <n v="31201507"/>
    <s v="Selección abreviada menor cuantía"/>
    <n v="4"/>
    <n v="6"/>
    <n v="30"/>
    <n v="600000"/>
    <s v="UNIDAD"/>
    <s v="NO SOLICITADAS"/>
  </r>
  <r>
    <x v="0"/>
    <x v="34"/>
    <n v="10"/>
    <s v="OTROS MATERIALES Y SUMINISTROS"/>
    <s v="CINTA SELLANTE"/>
    <n v="31201600"/>
    <s v="Selección abreviada menor cuantía"/>
    <n v="4"/>
    <n v="6"/>
    <n v="12"/>
    <n v="600000"/>
    <s v="UNIDAD"/>
    <s v="NO SOLICITADAS"/>
  </r>
  <r>
    <x v="0"/>
    <x v="34"/>
    <n v="10"/>
    <s v="OTROS MATERIALES Y SUMINISTROS"/>
    <s v="CINTA DE ENMASCARAR"/>
    <n v="31201503"/>
    <s v="Selección abreviada menor cuantía"/>
    <n v="4"/>
    <n v="6"/>
    <n v="50"/>
    <n v="267250"/>
    <s v="UNIDAD"/>
    <s v="NO SOLICITADAS"/>
  </r>
  <r>
    <x v="0"/>
    <x v="34"/>
    <n v="10"/>
    <s v="OTROS MATERIALES Y SUMINISTROS"/>
    <s v="CINTA DE ENMASCARAR"/>
    <n v="31201503"/>
    <s v="Selección abreviada menor cuantía"/>
    <n v="4"/>
    <n v="6"/>
    <n v="50"/>
    <n v="767250"/>
    <s v="UNIDAD"/>
    <s v="NO SOLICITADAS"/>
  </r>
  <r>
    <x v="0"/>
    <x v="34"/>
    <n v="10"/>
    <s v="OTROS MATERIALES Y SUMINISTROS"/>
    <s v="CINTA DE ENMASCARAR"/>
    <n v="31201503"/>
    <s v="Selección abreviada menor cuantía"/>
    <n v="4"/>
    <n v="6"/>
    <n v="50"/>
    <n v="817250"/>
    <s v="UNIDAD"/>
    <s v="NO SOLICITADAS"/>
  </r>
  <r>
    <x v="0"/>
    <x v="34"/>
    <n v="10"/>
    <s v="OTROS MATERIALES Y SUMINISTROS"/>
    <s v="CINTA DE ENMASCARAR"/>
    <n v="31201503"/>
    <s v="Selección abreviada menor cuantía"/>
    <n v="4"/>
    <n v="6"/>
    <n v="50"/>
    <n v="917250"/>
    <s v="UNIDAD"/>
    <s v="NO SOLICITADAS"/>
  </r>
  <r>
    <x v="0"/>
    <x v="34"/>
    <n v="10"/>
    <s v="OTROS MATERIALES Y SUMINISTROS"/>
    <s v="CINTA DE ENMASCARAR"/>
    <n v="31201503"/>
    <s v="Selección abreviada menor cuantía"/>
    <n v="4"/>
    <n v="6"/>
    <n v="20"/>
    <n v="406900"/>
    <s v="UNIDAD"/>
    <s v="NO SOLICITADAS"/>
  </r>
  <r>
    <x v="0"/>
    <x v="34"/>
    <n v="10"/>
    <s v="OTROS MATERIALES Y SUMINISTROS"/>
    <s v="BROCHAS GLAS PARA FIBRA DE VIDRIO DE 2&quot;"/>
    <n v="31211900"/>
    <s v="Selección abreviada menor cuantía"/>
    <n v="4"/>
    <n v="6"/>
    <n v="20"/>
    <n v="56000"/>
    <s v="UNIDAD"/>
    <s v="NO SOLICITADAS"/>
  </r>
  <r>
    <x v="0"/>
    <x v="34"/>
    <n v="10"/>
    <s v="OTROS MATERIALES Y SUMINISTROS"/>
    <s v="BROCHAS GLAS PARA FIBRA DE VIDRIO DE 1&quot;"/>
    <n v="31211900"/>
    <s v="Selección abreviada menor cuantía"/>
    <n v="4"/>
    <n v="6"/>
    <n v="20"/>
    <n v="42000"/>
    <s v="UNIDAD"/>
    <s v="NO SOLICITADAS"/>
  </r>
  <r>
    <x v="0"/>
    <x v="34"/>
    <n v="10"/>
    <s v="OTROS MATERIALES Y SUMINISTROS"/>
    <s v="CINTA DE ALUMINIO"/>
    <n v="31201530"/>
    <s v="Selección abreviada menor cuantía"/>
    <n v="4"/>
    <n v="6"/>
    <n v="10"/>
    <n v="953450"/>
    <s v="UNIDAD"/>
    <s v="NO SOLICITADAS"/>
  </r>
  <r>
    <x v="0"/>
    <x v="34"/>
    <n v="10"/>
    <s v="OTROS MATERIALES Y SUMINISTROS"/>
    <s v="CINTA DE ALUMINIO"/>
    <n v="31201530"/>
    <s v="Selección abreviada menor cuantía"/>
    <n v="4"/>
    <n v="6"/>
    <n v="5"/>
    <n v="125000"/>
    <s v="UNIDAD"/>
    <s v="NO SOLICITADAS"/>
  </r>
  <r>
    <x v="0"/>
    <x v="34"/>
    <n v="10"/>
    <s v="OTROS MATERIALES Y SUMINISTROS"/>
    <s v="CINTA DE ALUMINIO"/>
    <n v="31201530"/>
    <s v="Selección abreviada menor cuantía"/>
    <n v="4"/>
    <n v="6"/>
    <n v="5"/>
    <n v="135000"/>
    <s v="UNIDAD"/>
    <s v="NO SOLICITADAS"/>
  </r>
  <r>
    <x v="0"/>
    <x v="34"/>
    <n v="10"/>
    <s v="OTROS MATERIALES Y SUMINISTROS"/>
    <s v="ALAMBRE DE FRENADO NO. 32"/>
    <n v="60104912"/>
    <s v="Selección abreviada menor cuantía"/>
    <n v="4"/>
    <n v="6"/>
    <n v="40"/>
    <n v="1470000"/>
    <s v="UNIDAD"/>
    <s v="NO SOLICITADAS"/>
  </r>
  <r>
    <x v="0"/>
    <x v="34"/>
    <n v="10"/>
    <s v="OTROS MATERIALES Y SUMINISTROS"/>
    <s v="ALAMBRE DE FRENADO NO. 22"/>
    <n v="60104912"/>
    <s v="Selección abreviada menor cuantía"/>
    <n v="4"/>
    <n v="6"/>
    <n v="10"/>
    <n v="322700.00000000006"/>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PARA LIJADORA ROTATORIA (TODOS LOS GRANOS)"/>
    <n v="27112742"/>
    <s v="Selección abreviada menor cuantía"/>
    <n v="4"/>
    <n v="6"/>
    <n v="20"/>
    <n v="140000"/>
    <s v="UNIDAD"/>
    <s v="NO SOLICITADAS"/>
  </r>
  <r>
    <x v="0"/>
    <x v="34"/>
    <n v="10"/>
    <s v="OTROS MATERIALES Y SUMINISTROS"/>
    <s v="CINTA CORTE SIERRA SINFÍN(100&quot; LARGOX1/2 ANCHOXO.025 ESPESOR)"/>
    <n v="27112742"/>
    <s v="Selección abreviada menor cuantía"/>
    <n v="4"/>
    <n v="6"/>
    <n v="3"/>
    <n v="36000"/>
    <s v="UNIDAD"/>
    <s v="NO SOLICITADAS"/>
  </r>
  <r>
    <x v="0"/>
    <x v="34"/>
    <n v="10"/>
    <s v="OTROS MATERIALES Y SUMINISTROS"/>
    <s v="CINTA CORTE SIERRA SINFÍN(100&quot; LARGOX1/4 ANCHOXO.025 ESPESOR)"/>
    <n v="27112742"/>
    <s v="Selección abreviada menor cuantía"/>
    <n v="4"/>
    <n v="6"/>
    <n v="3"/>
    <n v="48600"/>
    <s v="UNIDAD"/>
    <s v="NO SOLICITADAS"/>
  </r>
  <r>
    <x v="0"/>
    <x v="34"/>
    <n v="10"/>
    <s v="OTROS MATERIALES Y SUMINISTROS"/>
    <s v="ADHESIVE SCOTH GRIP"/>
    <n v="31201601"/>
    <s v="Selección abreviada menor cuantía"/>
    <n v="4"/>
    <n v="6"/>
    <n v="5"/>
    <n v="821100"/>
    <s v="UNIDAD"/>
    <s v="NO SOLICITADAS"/>
  </r>
  <r>
    <x v="0"/>
    <x v="34"/>
    <n v="10"/>
    <s v="OTROS MATERIALES Y SUMINISTROS"/>
    <s v="PEGANTE BOXER"/>
    <n v="31201601"/>
    <s v="Selección abreviada menor cuantía"/>
    <n v="4"/>
    <n v="6"/>
    <n v="10"/>
    <n v="514000"/>
    <s v="GALON"/>
    <s v="NO SOLICITADAS"/>
  </r>
  <r>
    <x v="0"/>
    <x v="34"/>
    <n v="10"/>
    <s v="OTROS MATERIALES Y SUMINISTROS"/>
    <s v="ALAMBRE DE FRENADO 0.25"/>
    <n v="60104912"/>
    <s v="Selección abreviada menor cuantía"/>
    <n v="4"/>
    <n v="6"/>
    <n v="5"/>
    <n v="380000"/>
    <s v="UNIDAD"/>
    <s v="NO SOLICITADAS"/>
  </r>
  <r>
    <x v="0"/>
    <x v="34"/>
    <n v="10"/>
    <s v="OTROS MATERIALES Y SUMINISTROS"/>
    <s v="ALAMBRE PARA FRENO 0.40"/>
    <n v="60104912"/>
    <s v="Selección abreviada menor cuantía"/>
    <n v="4"/>
    <n v="6"/>
    <n v="5"/>
    <n v="340000"/>
    <s v="UNIDAD"/>
    <s v="NO SOLICITADAS"/>
  </r>
  <r>
    <x v="0"/>
    <x v="34"/>
    <n v="10"/>
    <s v="OTROS MATERIALES Y SUMINISTROS"/>
    <s v="CINTA DE EMBALAJE SCOTCH 48 MM X 100 MTS "/>
    <n v="31201517"/>
    <s v="Selección abreviada menor cuantía"/>
    <n v="4"/>
    <n v="6"/>
    <n v="20"/>
    <n v="1600000"/>
    <s v="UNIDAD"/>
    <s v="NO SOLICITADAS"/>
  </r>
  <r>
    <x v="0"/>
    <x v="34"/>
    <n v="10"/>
    <s v="OTROS MATERIALES Y SUMINISTROS"/>
    <s v="CINTA DOBLE FAZ DE 2&quot; (TELA BLANCA)"/>
    <n v="31201505"/>
    <s v="Selección abreviada menor cuantía"/>
    <n v="4"/>
    <n v="6"/>
    <n v="10"/>
    <n v="32000"/>
    <s v="UNIDAD"/>
    <s v="NO SOLICITADAS"/>
  </r>
  <r>
    <x v="0"/>
    <x v="34"/>
    <n v="10"/>
    <s v="OTROS MATERIALES Y SUMINISTROS"/>
    <s v="CINTA DOBLE FAZ 3M VHB  1 IN X 36 YD"/>
    <n v="31201505"/>
    <s v="Selección abreviada menor cuantía"/>
    <n v="4"/>
    <n v="6"/>
    <n v="4"/>
    <n v="95600"/>
    <s v="UNIDAD"/>
    <s v="NO SOLICITADAS"/>
  </r>
  <r>
    <x v="0"/>
    <x v="34"/>
    <n v="10"/>
    <s v="OTROS MATERIALES Y SUMINISTROS"/>
    <s v="CINTA POLIURETANO PROTECCION EROSION 3M 4&quot; X 36 YARDAS"/>
    <n v="31201600"/>
    <s v="Selección abreviada menor cuantía"/>
    <n v="4"/>
    <n v="6"/>
    <n v="3"/>
    <n v="214500"/>
    <s v="UNIDAD"/>
    <s v="NO SOLICITADAS"/>
  </r>
  <r>
    <x v="0"/>
    <x v="34"/>
    <n v="10"/>
    <s v="OTROS MATERIALES Y SUMINISTROS"/>
    <s v="CINTA LIJA SAFETY WALK 3M 51MM X 18.3M "/>
    <n v="31191507"/>
    <s v="Selección abreviada menor cuantía"/>
    <n v="4"/>
    <n v="6"/>
    <n v="6"/>
    <n v="780000"/>
    <s v="UNIDAD"/>
    <s v="NO SOLICITADAS"/>
  </r>
  <r>
    <x v="0"/>
    <x v="34"/>
    <n v="10"/>
    <s v="OTROS MATERIALES Y SUMINISTROS"/>
    <s v="CINTA METRICA"/>
    <n v="27111801"/>
    <s v="Selección abreviada menor cuantía"/>
    <n v="4"/>
    <n v="6"/>
    <n v="2"/>
    <n v="90000"/>
    <s v="UNIDAD"/>
    <s v="NO SOLICITADAS"/>
  </r>
  <r>
    <x v="0"/>
    <x v="34"/>
    <n v="10"/>
    <s v="OTROS MATERIALES Y SUMINISTROS"/>
    <s v="SOLVENTE SKYKLEEN (REMOVEDOR DE SELLANTES)"/>
    <n v="12191500"/>
    <s v="Selección abreviada menor cuantía"/>
    <n v="4"/>
    <n v="6"/>
    <n v="3"/>
    <n v="1914000"/>
    <s v="UNIDAD"/>
    <s v="NO SOLICITADAS"/>
  </r>
  <r>
    <x v="0"/>
    <x v="34"/>
    <n v="10"/>
    <s v="OTROS MATERIALES Y SUMINISTROS"/>
    <s v="PEGANTE 3M SCOTCH WELD"/>
    <n v="31201601"/>
    <s v="Selección abreviada menor cuantía"/>
    <n v="4"/>
    <n v="6"/>
    <n v="10"/>
    <n v="340000"/>
    <s v="UNIDAD"/>
    <s v="NO SOLICITADAS"/>
  </r>
  <r>
    <x v="0"/>
    <x v="34"/>
    <n v="10"/>
    <s v="OTROS MATERIALES Y SUMINISTROS"/>
    <s v="CINTA TEFLON"/>
    <n v="31201600"/>
    <s v="Selección abreviada menor cuantía"/>
    <n v="4"/>
    <n v="6"/>
    <n v="10"/>
    <n v="30000"/>
    <s v="UNIDAD"/>
    <s v="NO SOLICITADAS"/>
  </r>
  <r>
    <x v="0"/>
    <x v="34"/>
    <n v="10"/>
    <s v="OTROS MATERIALES Y SUMINISTROS"/>
    <s v="  MATERIAL VINILO INTERIOR/EXTERIOR                                         COLOR NEGRO EN BLANCO                                                            ANCHO 25,4 MM LARGO 7,62 M                                               PARA BMP51/BMP53/BMP41 LABEL MARKET CARTRIDGE"/>
    <n v="55121503"/>
    <s v="Selección abreviada menor cuantía"/>
    <n v="4"/>
    <n v="6"/>
    <n v="7"/>
    <n v="2100000"/>
    <s v="UNIDAD"/>
    <s v="NO SOLICITADAS"/>
  </r>
  <r>
    <x v="0"/>
    <x v="34"/>
    <n v="10"/>
    <s v="OTROS MATERIALES Y SUMINISTROS"/>
    <s v="LOCTITE 225"/>
    <n v="31201600"/>
    <s v="Selección abreviada menor cuantía"/>
    <n v="4"/>
    <n v="6"/>
    <n v="9"/>
    <n v="180000"/>
    <s v="UNIDAD"/>
    <s v="NO SOLICITADAS"/>
  </r>
  <r>
    <x v="0"/>
    <x v="34"/>
    <n v="10"/>
    <s v="OTROS MATERIALES Y SUMINISTROS"/>
    <s v="LIQUIDO PARA DETECCIÓN DE FUGAS DE OXIGENO"/>
    <n v="41111932"/>
    <s v="Selección abreviada menor cuantía"/>
    <n v="4"/>
    <n v="6"/>
    <n v="20"/>
    <n v="1075200"/>
    <s v="UNIDAD"/>
    <s v="NO SOLICITADAS"/>
  </r>
  <r>
    <x v="0"/>
    <x v="34"/>
    <n v="10"/>
    <s v="OTROS MATERIALES Y SUMINISTROS"/>
    <s v="ADQUISICIÓN DE TINTA PENETRANTE"/>
    <n v="12171703"/>
    <s v="Selección abreviada menor cuantía"/>
    <n v="4"/>
    <n v="6"/>
    <n v="20"/>
    <n v="16600000"/>
    <s v="UNIDAD"/>
    <s v="NO SOLICITADAS"/>
  </r>
  <r>
    <x v="0"/>
    <x v="34"/>
    <n v="10"/>
    <s v="OTROS MATERIALES Y SUMINISTROS"/>
    <s v="CLEANING CONTAC SECO"/>
    <n v="12191500"/>
    <s v="Selección abreviada menor cuantía"/>
    <n v="4"/>
    <n v="6"/>
    <n v="80"/>
    <n v="5040000"/>
    <s v="UNIDAD"/>
    <s v="NO SOLICITADAS"/>
  </r>
  <r>
    <x v="0"/>
    <x v="34"/>
    <n v="10"/>
    <s v="OTROS MATERIALES Y SUMINISTROS"/>
    <s v="LOCKTITE 242"/>
    <n v="12191500"/>
    <s v="Selección abreviada menor cuantía"/>
    <n v="4"/>
    <n v="6"/>
    <n v="10"/>
    <n v="525000"/>
    <s v="UNIDAD"/>
    <s v="NO SOLICITADAS"/>
  </r>
  <r>
    <x v="0"/>
    <x v="34"/>
    <n v="10"/>
    <s v="OTROS MATERIALES Y SUMINISTROS"/>
    <s v="REMOVEDOR DE CORROSION DE SUPERFICIES DE ALUMINIO "/>
    <n v="12191500"/>
    <s v="Selección abreviada menor cuantía"/>
    <n v="4"/>
    <n v="6"/>
    <n v="1"/>
    <n v="6980000"/>
    <s v="UNIDAD"/>
    <s v="NO SOLICITADAS"/>
  </r>
  <r>
    <x v="0"/>
    <x v="34"/>
    <n v="10"/>
    <s v="OTROS MATERIALES Y SUMINISTROS"/>
    <s v="BATERIA DE 1.5V TAMAÑO D"/>
    <n v="26111703"/>
    <s v="Selección abreviada menor cuantía"/>
    <n v="4"/>
    <n v="6"/>
    <n v="200"/>
    <n v="5600000"/>
    <s v="UNIDAD"/>
    <s v="NO SOLICITADAS"/>
  </r>
  <r>
    <x v="0"/>
    <x v="34"/>
    <n v="10"/>
    <s v="OTROS MATERIALES Y SUMINISTROS"/>
    <s v="BATERIA DE 1.5V TAMAÑO C"/>
    <n v="26111703"/>
    <s v="Selección abreviada menor cuantía"/>
    <n v="4"/>
    <n v="6"/>
    <n v="150"/>
    <n v="4200000"/>
    <s v="UNIDAD"/>
    <s v="NO SOLICITADAS"/>
  </r>
  <r>
    <x v="0"/>
    <x v="34"/>
    <n v="10"/>
    <s v="OTROS MATERIALES Y SUMINISTROS"/>
    <s v="BATERIA ALKALINA A A"/>
    <n v="26111702"/>
    <s v="Selección abreviada menor cuantía"/>
    <n v="4"/>
    <n v="6"/>
    <n v="800"/>
    <n v="4160000"/>
    <s v="UNIDAD"/>
    <s v="NO SOLICITADAS"/>
  </r>
  <r>
    <x v="0"/>
    <x v="34"/>
    <n v="10"/>
    <s v="OTROS MATERIALES Y SUMINISTROS"/>
    <s v="INHIBIDOR DE CORROSIÓN SP 400"/>
    <n v="12163600"/>
    <s v="Selección abreviada menor cuantía"/>
    <n v="4"/>
    <n v="6"/>
    <n v="10"/>
    <n v="875000"/>
    <s v="UNIDAD"/>
    <s v="NO SOLICITADAS"/>
  </r>
  <r>
    <x v="0"/>
    <x v="34"/>
    <n v="10"/>
    <s v="OTROS MATERIALES Y SUMINISTROS"/>
    <s v="CARGADOR DE BATERIA POLARIS BATERY TENDER"/>
    <n v="26111704"/>
    <s v="Selección abreviada menor cuantía"/>
    <n v="4"/>
    <n v="6"/>
    <n v="2"/>
    <n v="388000"/>
    <s v="UNIDAD"/>
    <s v="NO SOLICITADAS"/>
  </r>
  <r>
    <x v="0"/>
    <x v="34"/>
    <n v="10"/>
    <s v="OTROS MATERIALES Y SUMINISTROS"/>
    <s v="CORREAS DE AMARRE CAPACIDAD DE 5000 LBS"/>
    <n v="31151900"/>
    <s v="Selección abreviada menor cuantía"/>
    <n v="4"/>
    <n v="6"/>
    <n v="15"/>
    <n v="735000"/>
    <s v="UNIDAD"/>
    <s v="NO SOLICITADAS"/>
  </r>
  <r>
    <x v="0"/>
    <x v="34"/>
    <n v="10"/>
    <s v="OTROS MATERIALES Y SUMINISTROS"/>
    <s v="INHIBIDOR DE CORROSIÓN SP 350"/>
    <n v="12163600"/>
    <s v="Selección abreviada menor cuantía"/>
    <n v="4"/>
    <n v="6"/>
    <n v="15"/>
    <n v="600000"/>
    <s v="UNIDAD"/>
    <s v="NO SOLICITADAS"/>
  </r>
  <r>
    <x v="0"/>
    <x v="34"/>
    <n v="10"/>
    <s v="OTROS MATERIALES Y SUMINISTROS"/>
    <s v="VELCRO HEMBRA DE 2 PULGADAS ADHESIVO MARCA 3M"/>
    <n v="11162114"/>
    <s v="Selección abreviada menor cuantía"/>
    <n v="4"/>
    <n v="6"/>
    <n v="2"/>
    <n v="56000"/>
    <s v="METRO"/>
    <s v="NO SOLICITADAS"/>
  </r>
  <r>
    <x v="0"/>
    <x v="34"/>
    <n v="10"/>
    <s v="OTROS MATERIALES Y SUMINISTROS"/>
    <s v="VELCRO MACHO DE 2 PULGADAS ADHESIVOMARCA 3M"/>
    <n v="11162114"/>
    <s v="Selección abreviada menor cuantía"/>
    <n v="4"/>
    <n v="6"/>
    <n v="2"/>
    <n v="56000"/>
    <s v="METRO"/>
    <s v="NO SOLICITADAS"/>
  </r>
  <r>
    <x v="0"/>
    <x v="34"/>
    <n v="10"/>
    <s v="OTROS MATERIALES Y SUMINISTROS"/>
    <s v="AEROSOL AMARILLA"/>
    <n v="31211507"/>
    <s v="Selección abreviada menor cuantía"/>
    <n v="4"/>
    <n v="6"/>
    <n v="10"/>
    <n v="200000"/>
    <s v="UNIDAD"/>
    <s v="NO SOLICITADAS"/>
  </r>
  <r>
    <x v="0"/>
    <x v="34"/>
    <n v="10"/>
    <s v="OTROS MATERIALES Y SUMINISTROS"/>
    <s v="AEROSOL BASE GRIS"/>
    <n v="31211507"/>
    <s v="Selección abreviada menor cuantía"/>
    <n v="4"/>
    <n v="6"/>
    <n v="5"/>
    <n v="90000"/>
    <s v="UNIDAD"/>
    <s v="NO SOLICITADAS"/>
  </r>
  <r>
    <x v="0"/>
    <x v="34"/>
    <n v="10"/>
    <s v="OTROS MATERIALES Y SUMINISTROS"/>
    <s v="AEROSOL NEGRO TERINSA"/>
    <n v="31211507"/>
    <s v="Selección abreviada menor cuantía"/>
    <n v="4"/>
    <n v="6"/>
    <n v="5"/>
    <n v="90000"/>
    <s v="UNIDAD"/>
    <s v="NO SOLICITADAS"/>
  </r>
  <r>
    <x v="0"/>
    <x v="34"/>
    <n v="10"/>
    <s v="OTROS MATERIALES Y SUMINISTROS"/>
    <s v="AEROSOL ROJO BRILLANTE"/>
    <n v="31211507"/>
    <s v="Selección abreviada menor cuantía"/>
    <n v="4"/>
    <n v="6"/>
    <n v="8"/>
    <n v="192000"/>
    <s v="UNIDAD"/>
    <s v="NO SOLICITADAS"/>
  </r>
  <r>
    <x v="0"/>
    <x v="34"/>
    <n v="10"/>
    <s v="OTROS MATERIALES Y SUMINISTROS"/>
    <s v="AEROSOL GRIS MATE"/>
    <n v="31211507"/>
    <s v="Selección abreviada menor cuantía"/>
    <n v="4"/>
    <n v="6"/>
    <n v="8"/>
    <n v="160000"/>
    <s v="UNIDAD"/>
    <s v="NO SOLICITADAS"/>
  </r>
  <r>
    <x v="0"/>
    <x v="34"/>
    <n v="10"/>
    <s v="OTROS MATERIALES Y SUMINISTROS"/>
    <s v="AEROSOL NEGRO MATE"/>
    <n v="31211507"/>
    <s v="Selección abreviada menor cuantía"/>
    <n v="4"/>
    <n v="6"/>
    <n v="8"/>
    <n v="160000"/>
    <s v="UNIDAD"/>
    <s v="NO SOLICITADAS"/>
  </r>
  <r>
    <x v="0"/>
    <x v="34"/>
    <n v="10"/>
    <s v="OTROS MATERIALES Y SUMINISTROS"/>
    <s v="BATERIA DE 9V DC"/>
    <n v="26111703"/>
    <s v="Selección abreviada menor cuantía"/>
    <n v="4"/>
    <n v="6"/>
    <n v="20"/>
    <n v="200000"/>
    <s v="UNIDAD"/>
    <s v="NO SOLICITADAS"/>
  </r>
  <r>
    <x v="0"/>
    <x v="34"/>
    <n v="10"/>
    <s v="OTROS MATERIALES Y SUMINISTROS"/>
    <s v="TERMO ENCOGIBLE (THERMOFIT) CALIBRE 10 (MM)"/>
    <n v="39121700"/>
    <s v="Selección abreviada menor cuantía"/>
    <n v="4"/>
    <n v="6"/>
    <n v="1"/>
    <n v="24000"/>
    <s v="METRO"/>
    <s v="NO SOLICITADAS"/>
  </r>
  <r>
    <x v="0"/>
    <x v="34"/>
    <n v="10"/>
    <s v="OTROS MATERIALES Y SUMINISTROS"/>
    <s v="TERMO ENCOGIBLE (THERMOFIT) CALIBRE 12(MM)"/>
    <n v="39121700"/>
    <s v="Selección abreviada menor cuantía"/>
    <n v="4"/>
    <n v="6"/>
    <n v="1"/>
    <n v="28000"/>
    <s v="METRO"/>
    <s v="NO SOLICITADAS"/>
  </r>
  <r>
    <x v="0"/>
    <x v="34"/>
    <n v="10"/>
    <s v="OTROS MATERIALES Y SUMINISTROS"/>
    <s v="TERMO ENCOGIBLE (THERMOFIT) CALIBRE 18 (MM)"/>
    <n v="39121700"/>
    <s v="Selección abreviada menor cuantía"/>
    <n v="4"/>
    <n v="6"/>
    <n v="1"/>
    <n v="36000"/>
    <s v="METRO"/>
    <s v="NO SOLICITADAS"/>
  </r>
  <r>
    <x v="0"/>
    <x v="34"/>
    <n v="10"/>
    <s v="OTROS MATERIALES Y SUMINISTROS"/>
    <s v="TERMO ENCOGIBLE (THERMOFIT) CALIBRE 8MM"/>
    <n v="39121700"/>
    <s v="Selección abreviada menor cuantía"/>
    <n v="4"/>
    <n v="6"/>
    <n v="1"/>
    <n v="20000"/>
    <s v="METRO"/>
    <s v="NO SOLICITADAS"/>
  </r>
  <r>
    <x v="0"/>
    <x v="34"/>
    <n v="10"/>
    <s v="OTROS MATERIALES Y SUMINISTROS"/>
    <s v="BOLSA PLASTICA CON CIERRE HERMETICO 17 X15 CM"/>
    <n v="24111514"/>
    <s v="Selección abreviada menor cuantía"/>
    <n v="4"/>
    <n v="6"/>
    <n v="5"/>
    <n v="70000"/>
    <s v="UNIDAD"/>
    <s v="NO SOLICITADAS"/>
  </r>
  <r>
    <x v="0"/>
    <x v="34"/>
    <n v="10"/>
    <s v="OTROS MATERIALES Y SUMINISTROS"/>
    <s v="BOLSA PLASTICA CON CIERRE HERMETICO 18 X20 CM"/>
    <n v="24111514"/>
    <s v="Selección abreviada menor cuantía"/>
    <n v="4"/>
    <n v="6"/>
    <n v="5"/>
    <n v="100000"/>
    <s v="UNIDAD"/>
    <s v="NO SOLICITADAS"/>
  </r>
  <r>
    <x v="0"/>
    <x v="34"/>
    <n v="10"/>
    <s v="OTROS MATERIALES Y SUMINISTROS"/>
    <s v="BOLSA PLASTICA CON CIERRE HERMETICO 27 X28 CM"/>
    <n v="24111514"/>
    <s v="Selección abreviada menor cuantía"/>
    <n v="4"/>
    <n v="6"/>
    <n v="5"/>
    <n v="80000"/>
    <s v="UNIDAD"/>
    <s v="NO SOLICITADAS"/>
  </r>
  <r>
    <x v="0"/>
    <x v="34"/>
    <n v="10"/>
    <s v="OTROS MATERIALES Y SUMINISTROS"/>
    <s v="MASCARA CON RESPIRADOR VAPORES QUIMICOS/ORGANICOS"/>
    <n v="42271708"/>
    <s v="Selección abreviada menor cuantía"/>
    <n v="4"/>
    <n v="6"/>
    <n v="4"/>
    <n v="800800"/>
    <s v="UNIDAD"/>
    <s v="NO SOLICITADAS"/>
  </r>
  <r>
    <x v="0"/>
    <x v="34"/>
    <n v="10"/>
    <s v="OTROS MATERIALES Y SUMINISTROS"/>
    <s v="CAÑAMO PARAFINADO"/>
    <n v="11121801"/>
    <s v="Selección abreviada menor cuantía"/>
    <n v="4"/>
    <n v="6"/>
    <n v="11"/>
    <n v="792330"/>
    <s v="UNIDAD"/>
    <s v="NO SOLICITADAS"/>
  </r>
  <r>
    <x v="0"/>
    <x v="34"/>
    <n v="10"/>
    <s v="OTROS MATERIALES Y SUMINISTROS"/>
    <s v="SPLICE AZUL"/>
    <n v="39121449"/>
    <s v="Selección abreviada menor cuantía"/>
    <n v="4"/>
    <n v="6"/>
    <n v="100"/>
    <n v="455000"/>
    <s v="UNIDAD"/>
    <s v="NO SOLICITADAS"/>
  </r>
  <r>
    <x v="0"/>
    <x v="34"/>
    <n v="10"/>
    <s v="OTROS MATERIALES Y SUMINISTROS"/>
    <s v="SPLICE AMARILLO"/>
    <n v="39121449"/>
    <s v="Selección abreviada menor cuantía"/>
    <n v="4"/>
    <n v="6"/>
    <n v="100"/>
    <n v="497000"/>
    <s v="UNIDAD"/>
    <s v="NO SOLICITADAS"/>
  </r>
  <r>
    <x v="0"/>
    <x v="34"/>
    <n v="10"/>
    <s v="OTROS MATERIALES Y SUMINISTROS"/>
    <s v="SPLICE ROJO"/>
    <n v="39121449"/>
    <s v="Selección abreviada menor cuantía"/>
    <n v="4"/>
    <n v="6"/>
    <n v="100"/>
    <n v="420000"/>
    <s v="UNIDAD"/>
    <s v="NO SOLICITADAS"/>
  </r>
  <r>
    <x v="0"/>
    <x v="34"/>
    <n v="10"/>
    <s v="OTROS MATERIALES Y SUMINISTROS"/>
    <s v="PEGANTE INSTANTANEO"/>
    <n v="31201600"/>
    <s v="Selección abreviada menor cuantía"/>
    <n v="4"/>
    <n v="6"/>
    <n v="30"/>
    <n v="120000"/>
    <s v="UNIDAD"/>
    <s v="NO SOLICITADAS"/>
  </r>
  <r>
    <x v="0"/>
    <x v="34"/>
    <n v="10"/>
    <s v="OTROS MATERIALES Y SUMINISTROS"/>
    <s v="FUNDA TERMOENCOGIBLE"/>
    <n v="39121719"/>
    <s v="Selección abreviada menor cuantía"/>
    <n v="4"/>
    <n v="6"/>
    <n v="10"/>
    <n v="2400330.0000000005"/>
    <s v="UNIDAD"/>
    <s v="NO SOLICITADAS"/>
  </r>
  <r>
    <x v="0"/>
    <x v="34"/>
    <n v="10"/>
    <s v="OTROS MATERIALES Y SUMINISTROS"/>
    <s v="CABLE AERONAUTICO NO. 18"/>
    <n v="26121600"/>
    <s v="Selección abreviada menor cuantía"/>
    <n v="4"/>
    <n v="6"/>
    <n v="40"/>
    <n v="1612000"/>
    <s v="METRO"/>
    <s v="NO SOLICITADAS"/>
  </r>
  <r>
    <x v="0"/>
    <x v="34"/>
    <n v="10"/>
    <s v="OTROS MATERIALES Y SUMINISTROS"/>
    <s v="CABLE AERONAUTICO  CALIBRE NO 20"/>
    <n v="26121600"/>
    <s v="Selección abreviada menor cuantía"/>
    <n v="4"/>
    <n v="6"/>
    <n v="80"/>
    <n v="2480000"/>
    <s v="METRO"/>
    <s v="NO SOLICITADAS"/>
  </r>
  <r>
    <x v="0"/>
    <x v="34"/>
    <n v="10"/>
    <s v="OTROS MATERIALES Y SUMINISTROS"/>
    <s v="SILICONA ROJA DE ALTA TEMPERATURA"/>
    <n v="12141911"/>
    <s v="Selección abreviada menor cuantía"/>
    <n v="4"/>
    <n v="6"/>
    <n v="40"/>
    <n v="116000"/>
    <s v="UNIDAD"/>
    <s v="NO SOLICITADAS"/>
  </r>
  <r>
    <x v="0"/>
    <x v="34"/>
    <n v="10"/>
    <s v="OTROS MATERIALES Y SUMINISTROS"/>
    <s v="SILICONA GRIS DE ALTA TEMPERATURA"/>
    <n v="12141911"/>
    <s v="Selección abreviada menor cuantía"/>
    <n v="4"/>
    <n v="6"/>
    <n v="40"/>
    <n v="452000"/>
    <s v="UNIDAD"/>
    <s v="NO SOLICITADAS"/>
  </r>
  <r>
    <x v="0"/>
    <x v="34"/>
    <n v="10"/>
    <s v="OTROS MATERIALES Y SUMINISTROS"/>
    <s v="SILICONA TRANSPARENTE"/>
    <n v="12141911"/>
    <s v="Selección abreviada menor cuantía"/>
    <n v="4"/>
    <n v="6"/>
    <n v="100"/>
    <n v="400000"/>
    <s v="UNIDAD"/>
    <s v="NO SOLICITADAS"/>
  </r>
  <r>
    <x v="0"/>
    <x v="34"/>
    <n v="10"/>
    <s v="OTROS MATERIALES Y SUMINISTROS"/>
    <s v="BATERIAS TREPLE AAA"/>
    <n v="26111702"/>
    <s v="Selección abreviada menor cuantía"/>
    <n v="4"/>
    <n v="6"/>
    <n v="100"/>
    <n v="790000"/>
    <s v="GLOBAL"/>
    <s v="NO SOLICITADAS"/>
  </r>
  <r>
    <x v="0"/>
    <x v="34"/>
    <n v="10"/>
    <s v="OTROS MATERIALES Y SUMINISTROS"/>
    <s v="POMADA PARA SOLDAR"/>
    <n v="23271811"/>
    <s v="Selección abreviada menor cuantía"/>
    <n v="4"/>
    <n v="6"/>
    <n v="20"/>
    <n v="360000"/>
    <s v="UNIDAD"/>
    <s v="NO SOLICITADAS"/>
  </r>
  <r>
    <x v="0"/>
    <x v="34"/>
    <n v="10"/>
    <s v="OTROS MATERIALES Y SUMINISTROS"/>
    <s v="ESTAÑO RECINA"/>
    <n v="26121500"/>
    <s v="Selección abreviada menor cuantía"/>
    <n v="4"/>
    <n v="6"/>
    <n v="5"/>
    <n v="210000"/>
    <s v="UNIDAD"/>
    <s v="NO SOLICITADAS"/>
  </r>
  <r>
    <x v="0"/>
    <x v="34"/>
    <n v="10"/>
    <s v="OTROS MATERIALES Y SUMINISTROS"/>
    <s v="EXTENSION  110 VLTS"/>
    <n v="39121320"/>
    <s v="Selección abreviada menor cuantía"/>
    <n v="4"/>
    <n v="6"/>
    <n v="2"/>
    <n v="3160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TERMINALES"/>
    <n v="39121432"/>
    <s v="Selección abreviada menor cuantía"/>
    <n v="4"/>
    <n v="6"/>
    <n v="100"/>
    <n v="59500"/>
    <s v="UNIDAD"/>
    <s v="NO SOLICITADAS"/>
  </r>
  <r>
    <x v="0"/>
    <x v="34"/>
    <n v="10"/>
    <s v="OTROS MATERIALES Y SUMINISTROS"/>
    <s v="ADQUISICION DE CARETA PROTECTOR PARA OXIGENO"/>
    <n v="46181711"/>
    <s v="Selección abreviada menor cuantía"/>
    <n v="4"/>
    <n v="6"/>
    <n v="1"/>
    <n v="185000"/>
    <s v="UNIDAD"/>
    <s v="NO SOLICITADAS"/>
  </r>
  <r>
    <x v="0"/>
    <x v="34"/>
    <n v="10"/>
    <s v="OTROS MATERIALES Y SUMINISTROS"/>
    <s v="ADQUISICION DE MANGUERAS DE OXIGENO"/>
    <n v="40142200"/>
    <s v="Selección abreviada menor cuantía"/>
    <n v="4"/>
    <n v="6"/>
    <n v="10"/>
    <n v="10000000"/>
    <s v="UNIDAD"/>
    <s v="NO SOLICITADAS"/>
  </r>
  <r>
    <x v="0"/>
    <x v="34"/>
    <n v="10"/>
    <s v="OTROS MATERIALES Y SUMINISTROS"/>
    <s v="POLIURETANO COLOR GRIS"/>
    <n v="31211510"/>
    <s v="Selección abreviada menor cuantía"/>
    <n v="4"/>
    <n v="6"/>
    <n v="5"/>
    <n v="7040000"/>
    <s v="UNIDAD"/>
    <s v="NO SOLICITADAS"/>
  </r>
  <r>
    <x v="0"/>
    <x v="34"/>
    <n v="10"/>
    <s v="OTROS MATERIALES Y SUMINISTROS"/>
    <s v="POLIURETANO COLOR GRIS OSCURO "/>
    <n v="31211510"/>
    <s v="Selección abreviada menor cuantía"/>
    <n v="4"/>
    <n v="6"/>
    <n v="5"/>
    <n v="7040005"/>
    <s v="UNIDAD"/>
    <s v="NO SOLICITADAS"/>
  </r>
  <r>
    <x v="0"/>
    <x v="34"/>
    <n v="10"/>
    <s v="OTROS MATERIALES Y SUMINISTROS"/>
    <s v="POLIURETANO COLOR GRIS CLARO"/>
    <n v="31211510"/>
    <s v="Selección abreviada menor cuantía"/>
    <n v="4"/>
    <n v="6"/>
    <n v="5"/>
    <n v="7040010"/>
    <s v="UNIDAD"/>
    <s v="NO SOLICITADAS"/>
  </r>
  <r>
    <x v="0"/>
    <x v="34"/>
    <n v="10"/>
    <s v="OTROS MATERIALES Y SUMINISTROS"/>
    <s v="POLIURETANO NEGRO BRILLANTE"/>
    <n v="31211510"/>
    <s v="Selección abreviada menor cuantía"/>
    <n v="4"/>
    <n v="6"/>
    <n v="4"/>
    <n v="976000"/>
    <s v="UNIDAD"/>
    <s v="NO SOLICITADAS"/>
  </r>
  <r>
    <x v="0"/>
    <x v="34"/>
    <n v="10"/>
    <s v="OTROS MATERIALES Y SUMINISTROS"/>
    <s v="POLIURETANO NEGRO MATE"/>
    <n v="31211510"/>
    <s v="Selección abreviada menor cuantía"/>
    <n v="4"/>
    <n v="6"/>
    <n v="4"/>
    <n v="1040000"/>
    <s v="UNIDAD"/>
    <s v="NO SOLICITADAS"/>
  </r>
  <r>
    <x v="0"/>
    <x v="34"/>
    <n v="10"/>
    <s v="OTROS MATERIALES Y SUMINISTROS"/>
    <s v="POLIURETANO BLANCO PURO"/>
    <n v="31211510"/>
    <s v="Selección abreviada menor cuantía"/>
    <n v="4"/>
    <n v="6"/>
    <n v="5"/>
    <n v="1195000"/>
    <s v="UNIDAD"/>
    <s v="NO SOLICITADAS"/>
  </r>
  <r>
    <x v="0"/>
    <x v="34"/>
    <n v="10"/>
    <s v="OTROS MATERIALES Y SUMINISTROS"/>
    <s v="POLIURETANO AMARILLO PURO"/>
    <n v="31211510"/>
    <s v="Selección abreviada menor cuantía"/>
    <n v="4"/>
    <n v="6"/>
    <n v="4"/>
    <n v="1060000"/>
    <s v="UNIDAD"/>
    <s v="NO SOLICITADAS"/>
  </r>
  <r>
    <x v="0"/>
    <x v="34"/>
    <n v="10"/>
    <s v="OTROS MATERIALES Y SUMINISTROS"/>
    <s v="POLIURETANO AZUL PURO"/>
    <n v="31211510"/>
    <s v="Selección abreviada menor cuantía"/>
    <n v="4"/>
    <n v="6"/>
    <n v="3"/>
    <n v="786000"/>
    <s v="UNIDAD"/>
    <s v="NO SOLICITADAS"/>
  </r>
  <r>
    <x v="0"/>
    <x v="34"/>
    <n v="10"/>
    <s v="OTROS MATERIALES Y SUMINISTROS"/>
    <s v="POLIURETANO ROJO LIMPIO"/>
    <n v="31211510"/>
    <s v="Selección abreviada menor cuantía"/>
    <n v="4"/>
    <n v="6"/>
    <n v="3"/>
    <n v="1044000"/>
    <s v="UNIDAD"/>
    <s v="NO SOLICITADAS"/>
  </r>
  <r>
    <x v="0"/>
    <x v="34"/>
    <n v="10"/>
    <s v="OTROS MATERIALES Y SUMINISTROS"/>
    <s v="POLIURETANO VERDE AFTALO (ENTONADOR)"/>
    <n v="31211510"/>
    <s v="Selección abreviada menor cuantía"/>
    <n v="4"/>
    <n v="6"/>
    <n v="1"/>
    <n v="295000"/>
    <s v="UNIDAD"/>
    <s v="NO SOLICITADAS"/>
  </r>
  <r>
    <x v="0"/>
    <x v="34"/>
    <n v="10"/>
    <s v="OTROS MATERIALES Y SUMINISTROS"/>
    <s v="POLIESTERALUMINIO GRANO FINO"/>
    <n v="31201600"/>
    <s v="Selección abreviada menor cuantía"/>
    <n v="4"/>
    <n v="6"/>
    <n v="2"/>
    <n v="396000"/>
    <s v="UNIDAD"/>
    <s v="NO SOLICITADAS"/>
  </r>
  <r>
    <x v="0"/>
    <x v="34"/>
    <n v="10"/>
    <s v="OTROS MATERIALES Y SUMINISTROS"/>
    <s v="POLIESTER ALUMINIO GRANO GRUESO"/>
    <n v="31201600"/>
    <s v="Selección abreviada menor cuantía"/>
    <n v="4"/>
    <n v="6"/>
    <n v="2"/>
    <n v="364000"/>
    <s v="UNIDAD"/>
    <s v="NO SOLICITADAS"/>
  </r>
  <r>
    <x v="0"/>
    <x v="34"/>
    <n v="10"/>
    <s v="OTROS MATERIALES Y SUMINISTROS"/>
    <s v="LIJA"/>
    <n v="27111900"/>
    <s v="Selección abreviada menor cuantía"/>
    <n v="4"/>
    <n v="6"/>
    <n v="80"/>
    <n v="160000"/>
    <s v="UNIDAD"/>
    <s v="NO SOLICITADAS"/>
  </r>
  <r>
    <x v="0"/>
    <x v="34"/>
    <n v="10"/>
    <s v="OTROS MATERIALES Y SUMINISTROS"/>
    <s v="PAPEL KRAFT"/>
    <n v="60121100"/>
    <s v="Selección abreviada menor cuantía"/>
    <n v="4"/>
    <n v="6"/>
    <n v="1"/>
    <n v="500000"/>
    <s v="UNIDAD"/>
    <s v="NO SOLICITADAS"/>
  </r>
  <r>
    <x v="0"/>
    <x v="34"/>
    <n v="10"/>
    <s v="OTROS MATERIALES Y SUMINISTROS"/>
    <s v="LIJA ROTO ORBITAL"/>
    <n v="27112737"/>
    <s v="Selección abreviada menor cuantía"/>
    <n v="4"/>
    <n v="6"/>
    <n v="8"/>
    <n v="1200000"/>
    <s v="UNIDAD"/>
    <s v="NO SOLICITADAS"/>
  </r>
  <r>
    <x v="0"/>
    <x v="34"/>
    <n v="10"/>
    <s v="OTROS MATERIALES Y SUMINISTROS"/>
    <s v="SOLDADURA MIG CARRETEL "/>
    <n v="23271812"/>
    <s v="Selección abreviada menor cuantía"/>
    <n v="4"/>
    <n v="6"/>
    <n v="10"/>
    <n v="600000"/>
    <s v="KILOGRAMO"/>
    <s v="NO SOLICITADAS"/>
  </r>
  <r>
    <x v="0"/>
    <x v="34"/>
    <n v="10"/>
    <s v="OTROS MATERIALES Y SUMINISTROS"/>
    <s v="SOLDADURA ELECTRICA"/>
    <n v="23271812"/>
    <s v="Selección abreviada menor cuantía"/>
    <n v="4"/>
    <n v="6"/>
    <n v="10"/>
    <n v="89000"/>
    <s v="KILOGRAMO"/>
    <s v="NO SOLICITADAS"/>
  </r>
  <r>
    <x v="0"/>
    <x v="34"/>
    <n v="10"/>
    <s v="OTROS MATERIALES Y SUMINISTROS"/>
    <s v="SOLDADURA ELECTRICA"/>
    <n v="23271812"/>
    <s v="Selección abreviada menor cuantía"/>
    <n v="4"/>
    <n v="6"/>
    <n v="10"/>
    <n v="97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85000"/>
    <s v="KILOGRAMO"/>
    <s v="NO SOLICITADAS"/>
  </r>
  <r>
    <x v="0"/>
    <x v="34"/>
    <n v="10"/>
    <s v="OTROS MATERIALES Y SUMINISTROS"/>
    <s v="SOLDADURA ELECTRICA "/>
    <n v="23271812"/>
    <s v="Selección abreviada menor cuantía"/>
    <n v="4"/>
    <n v="6"/>
    <n v="10"/>
    <n v="93000"/>
    <s v="KILOGRAMO"/>
    <s v="NO SOLICITADAS"/>
  </r>
  <r>
    <x v="0"/>
    <x v="34"/>
    <n v="10"/>
    <s v="OTROS MATERIALES Y SUMINISTROS"/>
    <s v="SOLDADURA ELECTRICA "/>
    <n v="23271812"/>
    <s v="Selección abreviada menor cuantía"/>
    <n v="4"/>
    <n v="6"/>
    <n v="6"/>
    <n v="345600"/>
    <s v="KILOGRAMO"/>
    <s v="NO SOLICITADAS"/>
  </r>
  <r>
    <x v="0"/>
    <x v="34"/>
    <n v="10"/>
    <s v="OTROS MATERIALES Y SUMINISTROS"/>
    <s v="SOLDADURA ELECTRICA "/>
    <n v="23271812"/>
    <s v="Selección abreviada menor cuantía"/>
    <n v="4"/>
    <n v="6"/>
    <n v="6"/>
    <n v="348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TIG"/>
    <n v="23271812"/>
    <s v="Selección abreviada menor cuantía"/>
    <n v="4"/>
    <n v="6"/>
    <n v="10"/>
    <n v="630000"/>
    <s v="KILOGRAMO"/>
    <s v="NO SOLICITADAS"/>
  </r>
  <r>
    <x v="0"/>
    <x v="34"/>
    <n v="10"/>
    <s v="OTROS MATERIALES Y SUMINISTROS"/>
    <s v="SOLDADURA ELECTRICA "/>
    <n v="23271812"/>
    <s v="Selección abreviada menor cuantía"/>
    <n v="4"/>
    <n v="6"/>
    <n v="6"/>
    <n v="1344000"/>
    <s v="KILOGRAMO"/>
    <s v="NO SOLICITADAS"/>
  </r>
  <r>
    <x v="0"/>
    <x v="34"/>
    <n v="10"/>
    <s v="OTROS MATERIALES Y SUMINISTROS"/>
    <s v="LAMINA ACERO INOXIDABLE CALIBRE .20 4 X 8"/>
    <n v="30102004"/>
    <s v="Selección abreviada menor cuantía"/>
    <n v="4"/>
    <n v="6"/>
    <n v="7"/>
    <n v="1869000"/>
    <s v="UNIDAD"/>
    <s v="NO SOLICITADAS"/>
  </r>
  <r>
    <x v="0"/>
    <x v="34"/>
    <n v="10"/>
    <s v="OTROS MATERIALES Y SUMINISTROS"/>
    <s v="LAMINA ACERO INOXIDABLE CALIBRE .18 4 X 8"/>
    <n v="30102004"/>
    <s v="Selección abreviada menor cuantía"/>
    <n v="4"/>
    <n v="6"/>
    <n v="7"/>
    <n v="2389800"/>
    <s v="UNIDAD"/>
    <s v="NO SOLICITADAS"/>
  </r>
  <r>
    <x v="0"/>
    <x v="34"/>
    <n v="10"/>
    <s v="OTROS MATERIALES Y SUMINISTROS"/>
    <s v="LAMINA COLD ROLL CALIBRE .20 4 X 8"/>
    <n v="30102004"/>
    <s v="Selección abreviada menor cuantía"/>
    <n v="4"/>
    <n v="6"/>
    <n v="10"/>
    <n v="360000"/>
    <s v="UNIDAD"/>
    <s v="NO SOLICITADAS"/>
  </r>
  <r>
    <x v="0"/>
    <x v="34"/>
    <n v="10"/>
    <s v="OTROS MATERIALES Y SUMINISTROS"/>
    <s v="LAMINA COLD ROLL CALIBRE .18 4 X 8"/>
    <n v="30102004"/>
    <s v="Selección abreviada menor cuantía"/>
    <n v="4"/>
    <n v="6"/>
    <n v="10"/>
    <n v="580000"/>
    <s v="UNIDAD"/>
    <s v="NO SOLICITADAS"/>
  </r>
  <r>
    <x v="0"/>
    <x v="34"/>
    <n v="10"/>
    <s v="OTROS MATERIALES Y SUMINISTROS"/>
    <s v="ANGULO 1&quot; 1/2 X 1/8&quot; X 6 M"/>
    <n v="30101500"/>
    <s v="Selección abreviada menor cuantía"/>
    <n v="4"/>
    <n v="6"/>
    <n v="15"/>
    <n v="396000"/>
    <s v="UNIDAD"/>
    <s v="NO SOLICITADAS"/>
  </r>
  <r>
    <x v="0"/>
    <x v="34"/>
    <n v="10"/>
    <s v="OTROS MATERIALES Y SUMINISTROS"/>
    <s v="ANGULO 1&quot; X 1/8&quot; X 6 M"/>
    <n v="30101500"/>
    <s v="Selección abreviada menor cuantía"/>
    <n v="4"/>
    <n v="6"/>
    <n v="15"/>
    <n v="225000"/>
    <s v="UNIDAD"/>
    <s v="NO SOLICITADAS"/>
  </r>
  <r>
    <x v="0"/>
    <x v="34"/>
    <n v="10"/>
    <s v="OTROS MATERIALES Y SUMINISTROS"/>
    <s v="ANGULO 3/4&quot; X 1/8&quot; X 6 M"/>
    <n v="30101500"/>
    <s v="Selección abreviada menor cuantía"/>
    <n v="4"/>
    <n v="6"/>
    <n v="15"/>
    <n v="162000"/>
    <s v="UNIDAD"/>
    <s v="NO SOLICITADAS"/>
  </r>
  <r>
    <x v="0"/>
    <x v="34"/>
    <n v="10"/>
    <s v="OTROS MATERIALES Y SUMINISTROS"/>
    <s v="TUBO GALVANIZADO 1 1/2 &quot; X 6 M"/>
    <n v="40171527"/>
    <s v="Selección abreviada menor cuantía"/>
    <n v="4"/>
    <n v="6"/>
    <n v="15"/>
    <n v="645000"/>
    <s v="UNIDAD"/>
    <s v="NO SOLICITADAS"/>
  </r>
  <r>
    <x v="0"/>
    <x v="34"/>
    <n v="10"/>
    <s v="OTROS MATERIALES Y SUMINISTROS"/>
    <s v="TUBO GALVANIZADO  1&quot; X 6 M"/>
    <n v="40171527"/>
    <s v="Selección abreviada menor cuantía"/>
    <n v="4"/>
    <n v="6"/>
    <n v="15"/>
    <n v="765000"/>
    <s v="UNIDAD"/>
    <s v="NO SOLICITADAS"/>
  </r>
  <r>
    <x v="0"/>
    <x v="34"/>
    <n v="10"/>
    <s v="OTROS MATERIALES Y SUMINISTROS"/>
    <s v="TUBO GALVANIZADO  3/4&quot; X 6 M"/>
    <n v="40171527"/>
    <s v="Selección abreviada menor cuantía"/>
    <n v="4"/>
    <n v="6"/>
    <n v="15"/>
    <n v="525000"/>
    <s v="UNIDAD"/>
    <s v="NO SOLICITADAS"/>
  </r>
  <r>
    <x v="0"/>
    <x v="34"/>
    <n v="10"/>
    <s v="OTROS MATERIALES Y SUMINISTROS"/>
    <s v="VARILLA 1/2&quot; LISA X 6 M"/>
    <n v="30102400"/>
    <s v="Selección abreviada menor cuantía"/>
    <n v="4"/>
    <n v="6"/>
    <n v="15"/>
    <n v="231000"/>
    <s v="UNIDAD"/>
    <s v="NO SOLICITADAS"/>
  </r>
  <r>
    <x v="0"/>
    <x v="34"/>
    <n v="10"/>
    <s v="OTROS MATERIALES Y SUMINISTROS"/>
    <s v="VARILLA 3/8&quot; LISA X 6 M"/>
    <n v="30102400"/>
    <s v="Selección abreviada menor cuantía"/>
    <n v="4"/>
    <n v="6"/>
    <n v="15"/>
    <n v="303000"/>
    <s v="UNIDAD"/>
    <s v="NO SOLICITADAS"/>
  </r>
  <r>
    <x v="0"/>
    <x v="34"/>
    <n v="10"/>
    <s v="OTROS MATERIALES Y SUMINISTROS"/>
    <s v="PLATINA 1&quot; X 3/16&quot;"/>
    <n v="31231402"/>
    <s v="Selección abreviada menor cuantía"/>
    <n v="4"/>
    <n v="6"/>
    <n v="15"/>
    <n v="231000"/>
    <s v="UNIDAD"/>
    <s v="NO SOLICITADAS"/>
  </r>
  <r>
    <x v="0"/>
    <x v="34"/>
    <n v="10"/>
    <s v="OTROS MATERIALES Y SUMINISTROS"/>
    <s v="PLATINA 1/2&quot; X 3/16&quot;"/>
    <n v="31231402"/>
    <s v="Selección abreviada menor cuantía"/>
    <n v="4"/>
    <n v="6"/>
    <n v="15"/>
    <n v="105000"/>
    <s v="UNIDAD"/>
    <s v="NO SOLICITADAS"/>
  </r>
  <r>
    <x v="0"/>
    <x v="34"/>
    <n v="10"/>
    <s v="OTROS MATERIALES Y SUMINISTROS"/>
    <s v="PERFIL 1 1/2&quot; X 1 1/2&quot; CALIBRE .18"/>
    <n v="30102300"/>
    <s v="Selección abreviada menor cuantía"/>
    <n v="4"/>
    <n v="6"/>
    <n v="15"/>
    <n v="357000"/>
    <s v="UNIDAD"/>
    <s v="NO SOLICITADAS"/>
  </r>
  <r>
    <x v="0"/>
    <x v="34"/>
    <n v="10"/>
    <s v="OTROS MATERIALES Y SUMINISTROS"/>
    <s v="LAMINA DURALUMINIO CAL. 0,020¨"/>
    <n v="30264200"/>
    <s v="Selección abreviada menor cuantía"/>
    <n v="4"/>
    <n v="6"/>
    <n v="1"/>
    <n v="510000"/>
    <s v="UNIDAD"/>
    <s v="NO SOLICITADAS"/>
  </r>
  <r>
    <x v="0"/>
    <x v="34"/>
    <n v="10"/>
    <s v="OTROS MATERIALES Y SUMINISTROS"/>
    <s v="LAMINA DURALUMINIO CAL. 0,025¨"/>
    <n v="30264200"/>
    <s v="Selección abreviada menor cuantía"/>
    <n v="4"/>
    <n v="6"/>
    <n v="1"/>
    <n v="560000"/>
    <s v="UNIDAD"/>
    <s v="NO SOLICITADAS"/>
  </r>
  <r>
    <x v="0"/>
    <x v="34"/>
    <n v="10"/>
    <s v="OTROS MATERIALES Y SUMINISTROS"/>
    <s v="LAMINA DURALUMINIO CAL. 0,032¨"/>
    <n v="30264200"/>
    <s v="Selección abreviada menor cuantía"/>
    <n v="4"/>
    <n v="6"/>
    <n v="1"/>
    <n v="605000"/>
    <s v="UNIDAD"/>
    <s v="NO SOLICITADAS"/>
  </r>
  <r>
    <x v="0"/>
    <x v="34"/>
    <n v="10"/>
    <s v="OTROS MATERIALES Y SUMINISTROS"/>
    <s v="LAMINA DURALUMINIO CAL. 0,040¨"/>
    <n v="30264200"/>
    <s v="Selección abreviada menor cuantía"/>
    <n v="4"/>
    <n v="6"/>
    <n v="1"/>
    <n v="668000"/>
    <s v="UNIDAD"/>
    <s v="NO SOLICITADAS"/>
  </r>
  <r>
    <x v="0"/>
    <x v="34"/>
    <n v="10"/>
    <s v="OTROS MATERIALES Y SUMINISTROS"/>
    <s v="LAMINA DURALUMINIO CAL. 0,050¨"/>
    <n v="30264200"/>
    <s v="Selección abreviada menor cuantía"/>
    <n v="4"/>
    <n v="6"/>
    <n v="1"/>
    <n v="801750"/>
    <s v="UNIDAD"/>
    <s v="NO SOLICITADAS"/>
  </r>
  <r>
    <x v="0"/>
    <x v="34"/>
    <n v="10"/>
    <s v="OTROS MATERIALES Y SUMINISTROS"/>
    <s v="LAMINA ACERO DE AVIACION"/>
    <n v="30264200"/>
    <s v="Selección abreviada menor cuantía"/>
    <n v="4"/>
    <n v="6"/>
    <n v="1"/>
    <n v="266000"/>
    <s v="UNIDAD"/>
    <s v="NO SOLICITADAS"/>
  </r>
  <r>
    <x v="0"/>
    <x v="34"/>
    <n v="10"/>
    <s v="OTROS MATERIALES Y SUMINISTROS"/>
    <s v="LAMINA ACERO DE AVIACION"/>
    <n v="30264200"/>
    <s v="Selección abreviada menor cuantía"/>
    <n v="4"/>
    <n v="6"/>
    <n v="2"/>
    <n v="546000"/>
    <s v="UNIDAD"/>
    <s v="NO SOLICITADAS"/>
  </r>
  <r>
    <x v="0"/>
    <x v="34"/>
    <n v="10"/>
    <s v="OTROS MATERIALES Y SUMINISTROS"/>
    <s v="LAMINA GALVANIZADA"/>
    <n v="30264200"/>
    <s v="Selección abreviada menor cuantía"/>
    <n v="4"/>
    <n v="6"/>
    <n v="2"/>
    <n v="150000"/>
    <s v="UNIDAD"/>
    <s v="NO SOLICITADAS"/>
  </r>
  <r>
    <x v="0"/>
    <x v="34"/>
    <n v="10"/>
    <s v="OTROS MATERIALES Y SUMINISTROS"/>
    <s v="LAMINA GALVANIZADA"/>
    <n v="30264200"/>
    <s v="Selección abreviada menor cuantía"/>
    <n v="4"/>
    <n v="6"/>
    <n v="2"/>
    <n v="156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PLEXIGLASS TRANSPARENTE  1,20 MTRS X 2,40 MTRS"/>
    <n v="30264200"/>
    <s v="Selección abreviada menor cuantía"/>
    <n v="4"/>
    <n v="6"/>
    <n v="1"/>
    <n v="534000"/>
    <s v="UNIDAD"/>
    <s v="NO SOLICITADAS"/>
  </r>
  <r>
    <x v="0"/>
    <x v="34"/>
    <n v="10"/>
    <s v="OTROS MATERIALES Y SUMINISTROS"/>
    <s v="LAMINA ACRILICA COLOR NEGRO 1,20 MTRS X 2,40 MTRS"/>
    <n v="30264200"/>
    <s v="Selección abreviada menor cuantía"/>
    <n v="4"/>
    <n v="6"/>
    <n v="1"/>
    <n v="534000"/>
    <s v="UNIDAD"/>
    <s v="NO SOLICITADAS"/>
  </r>
  <r>
    <x v="0"/>
    <x v="34"/>
    <n v="10"/>
    <s v="OTROS MATERIALES Y SUMINISTROS"/>
    <s v="SELLANTE ESTRUCTURAL"/>
    <n v="31211704"/>
    <s v="Selección abreviada menor cuantía"/>
    <n v="4"/>
    <n v="6"/>
    <n v="5"/>
    <n v="1142050.0000000002"/>
    <s v="UNIDAD"/>
    <s v="NO SOLICITADAS"/>
  </r>
  <r>
    <x v="0"/>
    <x v="34"/>
    <n v="10"/>
    <s v="OTROS MATERIALES Y SUMINISTROS"/>
    <s v="SELLANTE ESTRUCTURAL"/>
    <n v="31211704"/>
    <s v="Selección abreviada menor cuantía"/>
    <n v="4"/>
    <n v="6"/>
    <n v="8"/>
    <n v="1830080"/>
    <s v="UNIDAD"/>
    <s v="NO SOLICITADAS"/>
  </r>
  <r>
    <x v="0"/>
    <x v="34"/>
    <n v="10"/>
    <s v="OTROS MATERIALES Y SUMINISTROS"/>
    <s v="SELLANTE ESTRUCTURAL"/>
    <n v="31211704"/>
    <s v="Selección abreviada menor cuantía"/>
    <n v="4"/>
    <n v="6"/>
    <n v="5"/>
    <n v="1142925"/>
    <s v="UNIDAD"/>
    <s v="NO SOLICITADAS"/>
  </r>
  <r>
    <x v="0"/>
    <x v="34"/>
    <n v="10"/>
    <s v="OTROS MATERIALES Y SUMINISTROS"/>
    <s v="SELLANTE ESTRUCTURAL"/>
    <n v="31211704"/>
    <s v="Selección abreviada menor cuantía"/>
    <n v="4"/>
    <n v="6"/>
    <n v="6"/>
    <n v="1912260"/>
    <s v="UNIDAD"/>
    <s v="NO SOLICITADAS"/>
  </r>
  <r>
    <x v="0"/>
    <x v="34"/>
    <n v="10"/>
    <s v="OTROS MATERIALES Y SUMINISTROS"/>
    <s v="SELLANTE ESTRUCTURAL"/>
    <n v="31211704"/>
    <s v="Selección abreviada menor cuantía"/>
    <n v="4"/>
    <n v="6"/>
    <n v="4"/>
    <n v="1646680"/>
    <s v="UNIDAD"/>
    <s v="NO SOLICITADAS"/>
  </r>
  <r>
    <x v="0"/>
    <x v="34"/>
    <n v="10"/>
    <s v="OTROS MATERIALES Y SUMINISTROS"/>
    <s v="SELLANTE ESTRUCTURAL"/>
    <n v="31211704"/>
    <s v="Selección abreviada menor cuantía"/>
    <n v="4"/>
    <n v="6"/>
    <n v="3"/>
    <n v="866355"/>
    <s v="UNIDAD"/>
    <s v="NO SOLICITADAS"/>
  </r>
  <r>
    <x v="0"/>
    <x v="34"/>
    <n v="10"/>
    <s v="OTROS MATERIALES Y SUMINISTROS"/>
    <s v="SELLANTE ESTRUCTURAL"/>
    <n v="31211704"/>
    <s v="Selección abreviada menor cuantía"/>
    <n v="4"/>
    <n v="6"/>
    <n v="4"/>
    <n v="1502900"/>
    <s v="UNIDAD"/>
    <s v="NO SOLICITADAS"/>
  </r>
  <r>
    <x v="0"/>
    <x v="34"/>
    <n v="10"/>
    <s v="OTROS MATERIALES Y SUMINISTROS"/>
    <s v="SELLANTE ESTRUCTURAL"/>
    <n v="31211704"/>
    <s v="Selección abreviada menor cuantía"/>
    <n v="4"/>
    <n v="6"/>
    <n v="5"/>
    <n v="1593550"/>
    <s v="UNIDAD"/>
    <s v="NO SOLICITADAS"/>
  </r>
  <r>
    <x v="0"/>
    <x v="34"/>
    <n v="10"/>
    <s v="OTROS MATERIALES Y SUMINISTROS"/>
    <s v="SELLANTE ESTRUCTURAL"/>
    <n v="31211704"/>
    <s v="Selección abreviada menor cuantía"/>
    <n v="4"/>
    <n v="6"/>
    <n v="5"/>
    <n v="1059800"/>
    <s v="UNIDAD"/>
    <s v="NO SOLICITADAS"/>
  </r>
  <r>
    <x v="0"/>
    <x v="34"/>
    <n v="10"/>
    <s v="OTROS MATERIALES Y SUMINISTROS"/>
    <s v="REMOVEDOR DE SELLANTE "/>
    <n v="31201600"/>
    <s v="Selección abreviada menor cuantía"/>
    <n v="4"/>
    <n v="6"/>
    <n v="4"/>
    <n v="1522500"/>
    <s v="UNIDAD"/>
    <s v="NO SOLICITADAS"/>
  </r>
  <r>
    <x v="0"/>
    <x v="34"/>
    <n v="10"/>
    <s v="OTROS MATERIALES Y SUMINISTROS"/>
    <s v="HYSOL (PEGANTE ESTRUCTURAL)"/>
    <n v="31201600"/>
    <s v="Selección abreviada menor cuantía"/>
    <n v="4"/>
    <n v="6"/>
    <n v="10"/>
    <n v="2514050"/>
    <s v="UNIDAD"/>
    <s v="NO SOLICITADAS"/>
  </r>
  <r>
    <x v="0"/>
    <x v="34"/>
    <n v="10"/>
    <s v="OTROS MATERIALES Y SUMINISTROS"/>
    <s v="HYSOL (PEGANTE ESTRUCTURAL)"/>
    <n v="31201600"/>
    <s v="Selección abreviada menor cuantía"/>
    <n v="4"/>
    <n v="6"/>
    <n v="5"/>
    <n v="4862725"/>
    <s v="UNIDAD"/>
    <s v="NO SOLICITADAS"/>
  </r>
  <r>
    <x v="0"/>
    <x v="34"/>
    <n v="10"/>
    <s v="OTROS MATERIALES Y SUMINISTROS"/>
    <s v="SELLANTE ESTRUCTURAL"/>
    <n v="31201610"/>
    <s v="Selección abreviada menor cuantía"/>
    <n v="4"/>
    <n v="6"/>
    <n v="5"/>
    <n v="1450575"/>
    <s v="UNIDAD"/>
    <s v="NO SOLICITADAS"/>
  </r>
  <r>
    <x v="0"/>
    <x v="34"/>
    <n v="10"/>
    <s v="OTROS MATERIALES Y SUMINISTROS"/>
    <s v="PEGANTE CAUCHO METAL LOCTITE 410"/>
    <n v="31201610"/>
    <s v="Selección abreviada menor cuantía"/>
    <n v="4"/>
    <n v="6"/>
    <n v="10"/>
    <n v="766500"/>
    <s v="UNIDAD"/>
    <s v="NO SOLICITADAS"/>
  </r>
  <r>
    <x v="0"/>
    <x v="34"/>
    <n v="10"/>
    <s v="OTROS MATERIALES Y SUMINISTROS"/>
    <s v="SELLANTE ESTRUCTURAL PRO- SEAL"/>
    <n v="31201600"/>
    <s v="Selección abreviada menor cuantía"/>
    <n v="4"/>
    <n v="6"/>
    <n v="8"/>
    <n v="1975120.0000000002"/>
    <s v="UNIDAD"/>
    <s v="NO SOLICITADAS"/>
  </r>
  <r>
    <x v="0"/>
    <x v="34"/>
    <n v="10"/>
    <s v="OTROS MATERIALES Y SUMINISTROS"/>
    <s v="ALODINE"/>
    <n v="47131821"/>
    <s v="Selección abreviada menor cuantía"/>
    <n v="4"/>
    <n v="6"/>
    <n v="10"/>
    <n v="1680000"/>
    <s v="GALON"/>
    <s v="NO SOLICITADAS"/>
  </r>
  <r>
    <x v="0"/>
    <x v="34"/>
    <n v="10"/>
    <s v="OTROS MATERIALES Y SUMINISTROS"/>
    <s v="LIJAS DE OXIDO DE ALUMINIO"/>
    <n v="27111918"/>
    <s v="Selección abreviada menor cuantía"/>
    <n v="4"/>
    <n v="6"/>
    <n v="70"/>
    <n v="77000"/>
    <s v="UNIDAD"/>
    <s v="NO SOLICITADAS"/>
  </r>
  <r>
    <x v="0"/>
    <x v="34"/>
    <n v="10"/>
    <s v="OTROS MATERIALES Y SUMINISTROS"/>
    <s v="LIJAS DE OXIDO DE ALUMINIO"/>
    <n v="27111918"/>
    <s v="Selección abreviada menor cuantía"/>
    <n v="4"/>
    <n v="6"/>
    <n v="70"/>
    <n v="84000"/>
    <s v="UNIDAD"/>
    <s v="NO SOLICITADAS"/>
  </r>
  <r>
    <x v="0"/>
    <x v="34"/>
    <n v="10"/>
    <s v="OTROS MATERIALES Y SUMINISTROS"/>
    <s v="LIJAS DE OXIDO DE ALUMINIO"/>
    <n v="27111918"/>
    <s v="Selección abreviada menor cuantía"/>
    <n v="4"/>
    <n v="6"/>
    <n v="70"/>
    <n v="94500"/>
    <s v="UNIDAD"/>
    <s v="NO SOLICITADAS"/>
  </r>
  <r>
    <x v="0"/>
    <x v="34"/>
    <n v="10"/>
    <s v="OTROS MATERIALES Y SUMINISTROS"/>
    <s v="LIJAS DE OXIDO DE ALUMINIO"/>
    <n v="27111918"/>
    <s v="Selección abreviada menor cuantía"/>
    <n v="4"/>
    <n v="6"/>
    <n v="70"/>
    <n v="101500"/>
    <s v="UNIDAD"/>
    <s v="NO SOLICITADAS"/>
  </r>
  <r>
    <x v="0"/>
    <x v="34"/>
    <n v="10"/>
    <s v="OTROS MATERIALES Y SUMINISTROS"/>
    <s v="LIJAS DE OXIDO DE ALUMINIO"/>
    <n v="27111918"/>
    <s v="Selección abreviada menor cuantía"/>
    <n v="4"/>
    <n v="6"/>
    <n v="70"/>
    <n v="105000"/>
    <s v="UNIDAD"/>
    <s v="NO SOLICITADAS"/>
  </r>
  <r>
    <x v="0"/>
    <x v="34"/>
    <n v="10"/>
    <s v="OTROS MATERIALES Y SUMINISTROS"/>
    <s v="LIJAS DE OXIDO DE ALUMINIO"/>
    <n v="27111918"/>
    <s v="Selección abreviada menor cuantía"/>
    <n v="4"/>
    <n v="6"/>
    <n v="70"/>
    <n v="105000.0000000001"/>
    <s v="UNIDAD"/>
    <s v="NO SOLICITADAS"/>
  </r>
  <r>
    <x v="0"/>
    <x v="34"/>
    <n v="10"/>
    <s v="OTROS MATERIALES Y SUMINISTROS"/>
    <s v="LIJAS DE OXIDO DE ALUMINIO"/>
    <n v="27111918"/>
    <s v="Selección abreviada menor cuantía"/>
    <n v="4"/>
    <n v="6"/>
    <n v="70"/>
    <n v="119000"/>
    <s v="UNIDAD"/>
    <s v="NO SOLICITADAS"/>
  </r>
  <r>
    <x v="0"/>
    <x v="34"/>
    <n v="10"/>
    <s v="OTROS MATERIALES Y SUMINISTROS"/>
    <s v="LIJAS DE OXIDO DE ALUMINIO"/>
    <n v="27111918"/>
    <s v="Selección abreviada menor cuantía"/>
    <n v="4"/>
    <n v="6"/>
    <n v="70"/>
    <n v="126000"/>
    <s v="UNIDAD"/>
    <s v="NO SOLICITADAS"/>
  </r>
  <r>
    <x v="0"/>
    <x v="34"/>
    <n v="10"/>
    <s v="OTROS MATERIALES Y SUMINISTROS"/>
    <s v="HEX/EING NUT TEMPORARY FASTENERS "/>
    <n v="31161700"/>
    <s v="Selección abreviada menor cuantía"/>
    <n v="4"/>
    <n v="6"/>
    <n v="50"/>
    <n v="44625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HEX/EING NUT TEMPORARY FASTENERS "/>
    <n v="31161700"/>
    <s v="Selección abreviada menor cuantía"/>
    <n v="4"/>
    <n v="6"/>
    <n v="80"/>
    <n v="714000"/>
    <s v="UNIDAD"/>
    <s v="NO SOLICITADAS"/>
  </r>
  <r>
    <x v="0"/>
    <x v="34"/>
    <n v="10"/>
    <s v="OTROS MATERIALES Y SUMINISTROS"/>
    <s v="ALUMINUM OXIDE-QUICK LOCK-TYPER ROLOC  (ROJO-AZUL-MARRON)"/>
    <n v="31211600"/>
    <s v="Selección abreviada menor cuantía"/>
    <n v="4"/>
    <n v="6"/>
    <n v="15"/>
    <n v="804000"/>
    <s v="UNIDAD"/>
    <s v="NO SOLICITADAS"/>
  </r>
  <r>
    <x v="0"/>
    <x v="34"/>
    <n v="10"/>
    <s v="OTROS MATERIALES Y SUMINISTROS"/>
    <s v="ALUMINUM OXIDE-QUICK LOCK-TYPER ROLOC  (ROJO-AZUL-MARRON)"/>
    <n v="31211600"/>
    <s v="Selección abreviada menor cuantía"/>
    <n v="4"/>
    <n v="6"/>
    <n v="15"/>
    <n v="900000"/>
    <s v="UNIDAD"/>
    <s v="NO SOLICITADAS"/>
  </r>
  <r>
    <x v="0"/>
    <x v="34"/>
    <n v="10"/>
    <s v="OTROS MATERIALES Y SUMINISTROS"/>
    <s v="REMOVEDOR DE CORROSION DE SUPERFICIES DE ALUMINIO"/>
    <n v="31211801"/>
    <s v="Selección abreviada menor cuantía"/>
    <n v="4"/>
    <n v="6"/>
    <n v="5"/>
    <n v="1138375"/>
    <s v="GALON"/>
    <s v="NO SOLICITADAS"/>
  </r>
  <r>
    <x v="0"/>
    <x v="34"/>
    <n v="10"/>
    <s v="OTROS MATERIALES Y SUMINISTROS"/>
    <s v="REMOVEDOR DE CORROSION DE SUPERFICIES FERROSAS"/>
    <n v="31211801"/>
    <s v="Selección abreviada menor cuantía"/>
    <n v="4"/>
    <n v="6"/>
    <n v="4"/>
    <n v="2593500"/>
    <s v="GALON"/>
    <s v="NO SOLICITADAS"/>
  </r>
  <r>
    <x v="0"/>
    <x v="34"/>
    <n v="10"/>
    <s v="OTROS MATERIALES Y SUMINISTROS"/>
    <s v="PAPEL KRAFT O DE ENMASCARAR"/>
    <n v="60121100"/>
    <s v="Selección abreviada menor cuantía"/>
    <n v="4"/>
    <n v="6"/>
    <n v="10"/>
    <n v="1200000"/>
    <s v="UNIDAD"/>
    <s v="NO SOLICITADAS"/>
  </r>
  <r>
    <x v="0"/>
    <x v="34"/>
    <n v="10"/>
    <s v="OTROS MATERIALES Y SUMINISTROS"/>
    <s v="LUPAS DE BOLSILLO "/>
    <n v="41111714"/>
    <s v="Selección abreviada menor cuantía"/>
    <n v="4"/>
    <n v="6"/>
    <n v="4"/>
    <n v="351400"/>
    <s v="UNIDAD"/>
    <s v="NO SOLICITADAS"/>
  </r>
  <r>
    <x v="0"/>
    <x v="34"/>
    <n v="10"/>
    <s v="OTROS MATERIALES Y SUMINISTROS"/>
    <s v="SOPORTE RO LOCK PARA DISCO"/>
    <n v="23242114"/>
    <s v="Selección abreviada menor cuantía"/>
    <n v="4"/>
    <n v="6"/>
    <n v="7"/>
    <n v="280000"/>
    <s v="UNIDAD"/>
    <s v="NO SOLICITADAS"/>
  </r>
  <r>
    <x v="0"/>
    <x v="34"/>
    <n v="10"/>
    <s v="OTROS MATERIALES Y SUMINISTROS"/>
    <s v="SOPORTE RO LOCK PARA DISCO"/>
    <n v="23242114"/>
    <s v="Selección abreviada menor cuantía"/>
    <n v="4"/>
    <n v="6"/>
    <n v="8"/>
    <n v="368000"/>
    <s v="UNIDAD"/>
    <s v="NO SOLICITADAS"/>
  </r>
  <r>
    <x v="0"/>
    <x v="34"/>
    <n v="10"/>
    <s v="OTROS MATERIALES Y SUMINISTROS"/>
    <s v="REMACHES SOLIDOS  CABEZA UNIVERSAL"/>
    <n v="31162200"/>
    <s v="Selección abreviada menor cuantía"/>
    <n v="4"/>
    <n v="6"/>
    <n v="3"/>
    <n v="27900"/>
    <s v="UNIDAD"/>
    <s v="NO SOLICITADAS"/>
  </r>
  <r>
    <x v="0"/>
    <x v="34"/>
    <n v="10"/>
    <s v="OTROS MATERIALES Y SUMINISTROS"/>
    <s v="REMACHES SOLIDOS  CABEZA UNIVERSAL"/>
    <n v="31162200"/>
    <s v="Selección abreviada menor cuantía"/>
    <n v="4"/>
    <n v="6"/>
    <n v="2"/>
    <n v="40600"/>
    <s v="UNIDAD"/>
    <s v="NO SOLICITADAS"/>
  </r>
  <r>
    <x v="0"/>
    <x v="34"/>
    <n v="10"/>
    <s v="OTROS MATERIALES Y SUMINISTROS"/>
    <s v="REMACHES SOLIDOS  CABEZA UNIVERSAL"/>
    <n v="31162200"/>
    <s v="Selección abreviada menor cuantía"/>
    <n v="4"/>
    <n v="6"/>
    <n v="2"/>
    <n v="43330"/>
    <s v="UNIDAD"/>
    <s v="NO SOLICITADAS"/>
  </r>
  <r>
    <x v="0"/>
    <x v="34"/>
    <n v="10"/>
    <s v="OTROS MATERIALES Y SUMINISTROS"/>
    <s v="REMACHES SOLIDOS CABEZA REDUCIDA"/>
    <n v="31162200"/>
    <s v="Selección abreviada menor cuantía"/>
    <n v="4"/>
    <n v="6"/>
    <n v="2"/>
    <n v="35840"/>
    <s v="UNIDAD"/>
    <s v="NO SOLICITADAS"/>
  </r>
  <r>
    <x v="0"/>
    <x v="34"/>
    <n v="10"/>
    <s v="OTROS MATERIALES Y SUMINISTROS"/>
    <s v="REMACHES SOLIDOS CABEZA AVELLANADA"/>
    <n v="31162200"/>
    <s v="Selección abreviada menor cuantía"/>
    <n v="4"/>
    <n v="6"/>
    <n v="2"/>
    <n v="42280"/>
    <s v="UNIDAD"/>
    <s v="NO SOLICITADAS"/>
  </r>
  <r>
    <x v="0"/>
    <x v="34"/>
    <n v="10"/>
    <s v="OTROS MATERIALES Y SUMINISTROS"/>
    <s v="REMACHES SOLIDOS CABEZA AVELLANADA"/>
    <n v="31162200"/>
    <s v="Selección abreviada menor cuantía"/>
    <n v="4"/>
    <n v="6"/>
    <n v="2"/>
    <n v="49000"/>
    <s v="UNIDAD"/>
    <s v="NO SOLICITADAS"/>
  </r>
  <r>
    <x v="0"/>
    <x v="34"/>
    <n v="10"/>
    <s v="OTROS MATERIALES Y SUMINISTROS"/>
    <s v="REMACHES SOLIDOS CABEZA AVELLANADA"/>
    <n v="31162200"/>
    <s v="Selección abreviada menor cuantía"/>
    <n v="4"/>
    <n v="6"/>
    <n v="2"/>
    <n v="45500"/>
    <s v="UNIDAD"/>
    <s v="NO SOLICITADAS"/>
  </r>
  <r>
    <x v="0"/>
    <x v="34"/>
    <n v="10"/>
    <s v="OTROS MATERIALES Y SUMINISTROS"/>
    <s v="REMACHES SOLIDOS CABEZA AVELLANADA"/>
    <n v="31162200"/>
    <s v="Selección abreviada menor cuantía"/>
    <n v="4"/>
    <n v="6"/>
    <n v="2"/>
    <n v="35700"/>
    <s v="UNIDAD"/>
    <s v="NO SOLICITADAS"/>
  </r>
  <r>
    <x v="0"/>
    <x v="34"/>
    <n v="10"/>
    <s v="OTROS MATERIALES Y SUMINISTROS"/>
    <s v="REMACHES SOLIDOS CABEZA AVELLANADA"/>
    <n v="31162200"/>
    <s v="Selección abreviada menor cuantía"/>
    <n v="4"/>
    <n v="6"/>
    <n v="2"/>
    <n v="36400"/>
    <s v="UNIDAD"/>
    <s v="NO SOLICITADAS"/>
  </r>
  <r>
    <x v="0"/>
    <x v="34"/>
    <n v="10"/>
    <s v="OTROS MATERIALES Y SUMINISTROS"/>
    <s v="REMACHES SOLIDOS CABEZA AVELLANADA"/>
    <n v="31162200"/>
    <s v="Selección abreviada menor cuantía"/>
    <n v="4"/>
    <n v="6"/>
    <n v="2"/>
    <n v="37520"/>
    <s v="UNIDAD"/>
    <s v="NO SOLICITADAS"/>
  </r>
  <r>
    <x v="0"/>
    <x v="34"/>
    <n v="10"/>
    <s v="OTROS MATERIALES Y SUMINISTROS"/>
    <s v="REMACHES SOLIDOS CABEZA AVELLANADA"/>
    <n v="31162200"/>
    <s v="Selección abreviada menor cuantía"/>
    <n v="4"/>
    <n v="6"/>
    <n v="2"/>
    <n v="37170"/>
    <s v="UNIDAD"/>
    <s v="NO SOLICITADAS"/>
  </r>
  <r>
    <x v="0"/>
    <x v="34"/>
    <n v="10"/>
    <s v="OTROS MATERIALES Y SUMINISTROS"/>
    <s v="REMACHES SOLIDOS CABEZA AVELLANADA"/>
    <n v="31162200"/>
    <s v="Selección abreviada menor cuantía"/>
    <n v="4"/>
    <n v="6"/>
    <n v="1"/>
    <n v="18807"/>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SOLIDOS CABEZA AVELLANADA"/>
    <n v="31162200"/>
    <s v="Selección abreviada menor cuantía"/>
    <n v="4"/>
    <n v="6"/>
    <n v="1"/>
    <n v="18585"/>
    <s v="UNIDAD"/>
    <s v="NO SOLICITADAS"/>
  </r>
  <r>
    <x v="0"/>
    <x v="34"/>
    <n v="10"/>
    <s v="OTROS MATERIALES Y SUMINISTROS"/>
    <s v="REMACHES SOLIDOS CABEZA AVELLANADA"/>
    <n v="31162200"/>
    <s v="Selección abreviada menor cuantía"/>
    <n v="4"/>
    <n v="6"/>
    <n v="1"/>
    <n v="18760"/>
    <s v="UNIDAD"/>
    <s v="NO SOLICITADAS"/>
  </r>
  <r>
    <x v="0"/>
    <x v="34"/>
    <n v="10"/>
    <s v="OTROS MATERIALES Y SUMINISTROS"/>
    <s v="REMACHES CHERRY MAX CABEZA AVELLANADA, NOMINAL"/>
    <n v="31162200"/>
    <s v="Selección abreviada menor cuantía"/>
    <n v="4"/>
    <n v="6"/>
    <n v="80"/>
    <n v="232640"/>
    <s v="UNIDAD"/>
    <s v="NO SOLICITADAS"/>
  </r>
  <r>
    <x v="0"/>
    <x v="34"/>
    <n v="10"/>
    <s v="OTROS MATERIALES Y SUMINISTROS"/>
    <s v="REMACHES CHERRY MAX CABEZA AVELLANADA, NOMINAL"/>
    <n v="31162200"/>
    <s v="Selección abreviada menor cuantía"/>
    <n v="4"/>
    <n v="6"/>
    <n v="80"/>
    <n v="714080"/>
    <s v="UNIDAD"/>
    <s v="NO SOLICITADAS"/>
  </r>
  <r>
    <x v="0"/>
    <x v="34"/>
    <n v="10"/>
    <s v="OTROS MATERIALES Y SUMINISTROS"/>
    <s v="REMACHES CHERRY MAX CABEZA AVELLANADA, NOMINAL"/>
    <n v="31162200"/>
    <s v="Selección abreviada menor cuantía"/>
    <n v="4"/>
    <n v="6"/>
    <n v="80"/>
    <n v="632640"/>
    <s v="UNIDAD"/>
    <s v="NO SOLICITADAS"/>
  </r>
  <r>
    <x v="0"/>
    <x v="34"/>
    <n v="10"/>
    <s v="OTROS MATERIALES Y SUMINISTROS"/>
    <s v="REMACHES CHERRY MAX CABEZA AVELLANADA, NOMINAL"/>
    <n v="31162200"/>
    <s v="Selección abreviada menor cuantía"/>
    <n v="4"/>
    <n v="6"/>
    <n v="80"/>
    <n v="772800"/>
    <s v="UNIDAD"/>
    <s v="NO SOLICITADAS"/>
  </r>
  <r>
    <x v="0"/>
    <x v="34"/>
    <n v="10"/>
    <s v="OTROS MATERIALES Y SUMINISTROS"/>
    <s v="REMACHES CHERRY MAX CABEZA AVELLANADA, NOMINAL"/>
    <n v="31162200"/>
    <s v="Selección abreviada menor cuantía"/>
    <n v="4"/>
    <n v="6"/>
    <n v="80"/>
    <n v="646800"/>
    <s v="UNIDAD"/>
    <s v="NO SOLICITADAS"/>
  </r>
  <r>
    <x v="0"/>
    <x v="34"/>
    <n v="10"/>
    <s v="OTROS MATERIALES Y SUMINISTROS"/>
    <s v="REMACHES CHERRY MAX CABEZA AVELLANADA, NOMINAL"/>
    <n v="31162200"/>
    <s v="Selección abreviada menor cuantía"/>
    <n v="4"/>
    <n v="6"/>
    <n v="80"/>
    <n v="725280"/>
    <s v="UNIDAD"/>
    <s v="NO SOLICITADAS"/>
  </r>
  <r>
    <x v="0"/>
    <x v="34"/>
    <n v="10"/>
    <s v="OTROS MATERIALES Y SUMINISTROS"/>
    <s v="REMACHES CHERRY MAX CABEZA AVELLANADA"/>
    <n v="31162200"/>
    <s v="Selección abreviada menor cuantía"/>
    <n v="4"/>
    <n v="6"/>
    <n v="80"/>
    <n v="770000"/>
    <s v="UNIDAD"/>
    <s v="NO SOLICITADAS"/>
  </r>
  <r>
    <x v="0"/>
    <x v="34"/>
    <n v="10"/>
    <s v="OTROS MATERIALES Y SUMINISTROS"/>
    <s v="REMACHES CHERRY MAX CABEZA AVELLANADA"/>
    <n v="31162200"/>
    <s v="Selección abreviada menor cuantía"/>
    <n v="4"/>
    <n v="6"/>
    <n v="80"/>
    <n v="764640"/>
    <s v="UNIDAD"/>
    <s v="NO SOLICITADAS"/>
  </r>
  <r>
    <x v="0"/>
    <x v="34"/>
    <n v="10"/>
    <s v="OTROS MATERIALES Y SUMINISTROS"/>
    <s v="REMACHES CHERRY MAX CABEZA AVELLANADA"/>
    <n v="31162200"/>
    <s v="Selección abreviada menor cuantía"/>
    <n v="4"/>
    <n v="6"/>
    <n v="80"/>
    <n v="742000"/>
    <s v="UNIDAD"/>
    <s v="NO SOLICITADAS"/>
  </r>
  <r>
    <x v="0"/>
    <x v="34"/>
    <n v="10"/>
    <s v="OTROS MATERIALES Y SUMINISTROS"/>
    <s v="REMACHES CHERRY MAX CABEZA AVELLANADA"/>
    <n v="31162200"/>
    <s v="Selección abreviada menor cuantía"/>
    <n v="4"/>
    <n v="6"/>
    <n v="80"/>
    <n v="750400"/>
    <s v="UNIDAD"/>
    <s v="NO SOLICITADAS"/>
  </r>
  <r>
    <x v="0"/>
    <x v="34"/>
    <n v="10"/>
    <s v="OTROS MATERIALES Y SUMINISTROS"/>
    <s v="REMACHES CHERRY MAX CABEZA AVELLANADA"/>
    <n v="31162200"/>
    <s v="Selección abreviada menor cuantía"/>
    <n v="4"/>
    <n v="6"/>
    <n v="80"/>
    <n v="761600"/>
    <s v="UNIDAD"/>
    <s v="NO SOLICITADAS"/>
  </r>
  <r>
    <x v="0"/>
    <x v="34"/>
    <n v="10"/>
    <s v="OTROS MATERIALES Y SUMINISTROS"/>
    <s v="REMACHES CHERRY MAX CABEZA AVELLANADA"/>
    <n v="31162200"/>
    <s v="Selección abreviada menor cuantía"/>
    <n v="4"/>
    <n v="6"/>
    <n v="80"/>
    <n v="764400"/>
    <s v="UNIDAD"/>
    <s v="NO SOLICITADAS"/>
  </r>
  <r>
    <x v="0"/>
    <x v="34"/>
    <n v="10"/>
    <s v="OTROS MATERIALES Y SUMINISTROS"/>
    <s v="REMACHES CHERRY MAX CABEZA UNIVERSAL, NOMINAL"/>
    <n v="31162200"/>
    <s v="Selección abreviada menor cuantía"/>
    <n v="4"/>
    <n v="6"/>
    <n v="80"/>
    <n v="753200"/>
    <s v="UNIDAD"/>
    <s v="NO SOLICITADAS"/>
  </r>
  <r>
    <x v="0"/>
    <x v="34"/>
    <n v="10"/>
    <s v="OTROS MATERIALES Y SUMINISTROS"/>
    <s v="REMACHES CHERRY MAX CABEZA UNIVERSAL, NOMINAL"/>
    <n v="31162200"/>
    <s v="Selección abreviada menor cuantía"/>
    <n v="4"/>
    <n v="6"/>
    <n v="80"/>
    <n v="75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76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OMINAL"/>
    <n v="31162200"/>
    <s v="Selección abreviada menor cuantía"/>
    <n v="4"/>
    <n v="6"/>
    <n v="80"/>
    <n v="780000"/>
    <s v="UNIDAD"/>
    <s v="NO SOLICITADAS"/>
  </r>
  <r>
    <x v="0"/>
    <x v="34"/>
    <n v="10"/>
    <s v="OTROS MATERIALES Y SUMINISTROS"/>
    <s v="REMACHES CHERRY MAX CABEZA UNIVERSAL"/>
    <n v="31162200"/>
    <s v="Selección abreviada menor cuantía"/>
    <n v="4"/>
    <n v="6"/>
    <n v="80"/>
    <n v="756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0000"/>
    <s v="UNIDAD"/>
    <s v="NO SOLICITADAS"/>
  </r>
  <r>
    <x v="0"/>
    <x v="34"/>
    <n v="10"/>
    <s v="OTROS MATERIALES Y SUMINISTROS"/>
    <s v="REMACHES CHERRY MAX CABEZA UNIVERSAL"/>
    <n v="31162200"/>
    <s v="Selección abreviada menor cuantía"/>
    <n v="4"/>
    <n v="6"/>
    <n v="80"/>
    <n v="784000"/>
    <s v="UNIDAD"/>
    <s v="NO SOLICITADAS"/>
  </r>
  <r>
    <x v="0"/>
    <x v="34"/>
    <n v="10"/>
    <s v="OTROS MATERIALES Y SUMINISTROS"/>
    <s v="REMACHES CHERRY MAX CABEZA UNIVERSAL"/>
    <n v="31162200"/>
    <s v="Selección abreviada menor cuantía"/>
    <n v="4"/>
    <n v="6"/>
    <n v="80"/>
    <n v="792000"/>
    <s v="UNIDAD"/>
    <s v="NO SOLICITADAS"/>
  </r>
  <r>
    <x v="0"/>
    <x v="34"/>
    <n v="10"/>
    <s v="OTROS MATERIALES Y SUMINISTROS"/>
    <s v="REMACHES CHERRY MAX CABEZA UNIVERSAL"/>
    <n v="31162200"/>
    <s v="Selección abreviada menor cuantía"/>
    <n v="4"/>
    <n v="6"/>
    <n v="80"/>
    <n v="796000"/>
    <s v="UNIDAD"/>
    <s v="NO SOLICITADAS"/>
  </r>
  <r>
    <x v="0"/>
    <x v="34"/>
    <n v="10"/>
    <s v="OTROS MATERIALES Y SUMINISTROS"/>
    <s v="NUT PLATE (FLANCHES)"/>
    <n v="31161700"/>
    <s v="Selección abreviada menor cuantía"/>
    <n v="4"/>
    <n v="6"/>
    <n v="80"/>
    <n v="148400"/>
    <s v="UNIDAD"/>
    <s v="NO SOLICITADAS"/>
  </r>
  <r>
    <x v="0"/>
    <x v="34"/>
    <n v="10"/>
    <s v="OTROS MATERIALES Y SUMINISTROS"/>
    <s v="NUT PLATE (FLANCHES)"/>
    <n v="31161700"/>
    <s v="Selección abreviada menor cuantía"/>
    <n v="4"/>
    <n v="6"/>
    <n v="80"/>
    <n v="134400"/>
    <s v="UNIDAD"/>
    <s v="NO SOLICITADAS"/>
  </r>
  <r>
    <x v="0"/>
    <x v="34"/>
    <n v="10"/>
    <s v="OTROS MATERIALES Y SUMINISTROS"/>
    <s v="NUT PLATE (FLANCHES)"/>
    <n v="31161700"/>
    <s v="Selección abreviada menor cuantía"/>
    <n v="4"/>
    <n v="6"/>
    <n v="80"/>
    <n v="145600"/>
    <s v="UNIDAD"/>
    <s v="NO SOLICITADAS"/>
  </r>
  <r>
    <x v="0"/>
    <x v="34"/>
    <n v="10"/>
    <s v="OTROS MATERIALES Y SUMINISTROS"/>
    <s v="SCREW "/>
    <n v="31161500"/>
    <s v="Selección abreviada menor cuantía"/>
    <n v="4"/>
    <n v="6"/>
    <n v="100"/>
    <n v="77000"/>
    <s v="UNIDAD"/>
    <s v="NO SOLICITADAS"/>
  </r>
  <r>
    <x v="0"/>
    <x v="34"/>
    <n v="10"/>
    <s v="OTROS MATERIALES Y SUMINISTROS"/>
    <s v="SCREW  "/>
    <n v="31161500"/>
    <s v="Selección abreviada menor cuantía"/>
    <n v="4"/>
    <n v="6"/>
    <n v="100"/>
    <n v="45500"/>
    <s v="UNIDAD"/>
    <s v="NO SOLICITADAS"/>
  </r>
  <r>
    <x v="0"/>
    <x v="34"/>
    <n v="10"/>
    <s v="OTROS MATERIALES Y SUMINISTROS"/>
    <s v="SCREW "/>
    <n v="31161500"/>
    <s v="Selección abreviada menor cuantía"/>
    <n v="4"/>
    <n v="6"/>
    <n v="100"/>
    <n v="56000"/>
    <s v="UNIDAD"/>
    <s v="NO SOLICITADAS"/>
  </r>
  <r>
    <x v="0"/>
    <x v="34"/>
    <n v="10"/>
    <s v="OTROS MATERIALES Y SUMINISTROS"/>
    <s v="SCREW "/>
    <n v="31161500"/>
    <s v="Selección abreviada menor cuantía"/>
    <n v="4"/>
    <n v="6"/>
    <n v="100"/>
    <n v="52500"/>
    <s v="UNIDAD"/>
    <s v="NO SOLICITADAS"/>
  </r>
  <r>
    <x v="0"/>
    <x v="34"/>
    <n v="10"/>
    <s v="OTROS MATERIALES Y SUMINISTROS"/>
    <s v="SCREW  "/>
    <n v="31161500"/>
    <s v="Selección abreviada menor cuantía"/>
    <n v="4"/>
    <n v="6"/>
    <n v="100"/>
    <n v="59500"/>
    <s v="UNIDAD"/>
    <s v="NO SOLICITADAS"/>
  </r>
  <r>
    <x v="0"/>
    <x v="34"/>
    <n v="10"/>
    <s v="OTROS MATERIALES Y SUMINISTROS"/>
    <s v="PRIMER PARA SUPERFICIES DE ACERO"/>
    <n v="31211600"/>
    <s v="Selección abreviada menor cuantía"/>
    <n v="4"/>
    <n v="6"/>
    <n v="2"/>
    <n v="102410"/>
    <s v="UNIDAD"/>
    <s v="NO SOLICITADAS"/>
  </r>
  <r>
    <x v="0"/>
    <x v="34"/>
    <n v="10"/>
    <s v="OTROS MATERIALES Y SUMINISTROS"/>
    <s v="RECUBRIMIENTO PARA RADOMES Y MATERIAL COMPUESTO"/>
    <n v="31211600"/>
    <s v="Selección abreviada menor cuantía"/>
    <n v="4"/>
    <n v="6"/>
    <n v="1"/>
    <n v="266000"/>
    <s v="UNIDAD"/>
    <s v="NO SOLICITADAS"/>
  </r>
  <r>
    <x v="0"/>
    <x v="34"/>
    <n v="10"/>
    <s v="OTROS MATERIALES Y SUMINISTROS"/>
    <s v="REMOVEDOR DE PINTURAS "/>
    <n v="31211801"/>
    <s v="Selección abreviada menor cuantía"/>
    <n v="4"/>
    <n v="6"/>
    <n v="2"/>
    <n v="2272000"/>
    <s v="UNIDAD"/>
    <s v="NO SOLICITADAS"/>
  </r>
  <r>
    <x v="0"/>
    <x v="34"/>
    <n v="10"/>
    <s v="OTROS MATERIALES Y SUMINISTROS"/>
    <s v="REMOVEDOR DE HUELLAS DE GRASA DURANTE TRABAJOS DE MANTTO"/>
    <n v="44121626"/>
    <s v="Selección abreviada menor cuantía"/>
    <n v="4"/>
    <n v="6"/>
    <n v="3"/>
    <n v="752010.00000000012"/>
    <s v="GALON"/>
    <s v="NO SOLICITADAS"/>
  </r>
  <r>
    <x v="0"/>
    <x v="34"/>
    <n v="10"/>
    <s v="OTROS MATERIALES Y SUMINISTROS"/>
    <s v="CLEARVIEW PLASTIC AND GLASS CLEANER"/>
    <n v="12163800"/>
    <s v="Selección abreviada menor cuantía"/>
    <n v="4"/>
    <n v="6"/>
    <n v="20"/>
    <n v="486500"/>
    <s v="UNIDAD"/>
    <s v="NO SOLICITADAS"/>
  </r>
  <r>
    <x v="0"/>
    <x v="34"/>
    <n v="10"/>
    <s v="OTROS MATERIALES Y SUMINISTROS"/>
    <s v="ALL KLEER WINSHIELD CLEAR &amp; POLISH 8 OZ"/>
    <n v="12163800"/>
    <s v="Selección abreviada menor cuantía"/>
    <n v="4"/>
    <n v="6"/>
    <n v="30"/>
    <n v="840000"/>
    <s v="UNIDAD"/>
    <s v="NO SOLICITADAS"/>
  </r>
  <r>
    <x v="0"/>
    <x v="34"/>
    <n v="10"/>
    <s v="OTROS MATERIALES Y SUMINISTROS"/>
    <s v="PRIMER PARA SUPERFICIES DE ALUMINIO Y MAGNESIO"/>
    <n v="31211600"/>
    <s v="Selección abreviada menor cuantía"/>
    <n v="4"/>
    <n v="6"/>
    <n v="5"/>
    <n v="1789200"/>
    <s v="UNIDAD"/>
    <s v="NO SOLICITADAS"/>
  </r>
  <r>
    <x v="0"/>
    <x v="34"/>
    <n v="10"/>
    <s v="OTROS MATERIALES Y SUMINISTROS"/>
    <s v="ORGANIC VAPOR CARTRIDGE"/>
    <n v="46182002"/>
    <s v="Selección abreviada menor cuantía"/>
    <n v="4"/>
    <n v="6"/>
    <n v="10"/>
    <n v="334950"/>
    <s v="UNIDAD"/>
    <s v="NO SOLICITADAS"/>
  </r>
  <r>
    <x v="0"/>
    <x v="34"/>
    <n v="10"/>
    <s v="OTROS MATERIALES Y SUMINISTROS"/>
    <s v="SOPORTE DISCO ROLOCK 2&quot; TYPE II TWIST ON HARDENESS MEDIUM"/>
    <n v="23242114"/>
    <s v="Selección abreviada menor cuantía"/>
    <n v="4"/>
    <n v="6"/>
    <n v="8"/>
    <n v="70000"/>
    <s v="UNIDAD"/>
    <s v="NO SOLICITADAS"/>
  </r>
  <r>
    <x v="0"/>
    <x v="34"/>
    <n v="10"/>
    <s v="OTROS MATERIALES Y SUMINISTROS"/>
    <s v="SOPORTE DISCO ROLOCK 3&quot; TYPE II TWIST ON HARDENESS MEDIUM"/>
    <n v="23242114"/>
    <s v="Selección abreviada menor cuantía"/>
    <n v="4"/>
    <n v="6"/>
    <n v="8"/>
    <n v="70000"/>
    <s v="UNIDAD"/>
    <s v="NO SOLICITADAS"/>
  </r>
  <r>
    <x v="0"/>
    <x v="34"/>
    <n v="10"/>
    <s v="OTROS MATERIALES Y SUMINISTROS"/>
    <s v="PEEL PLY "/>
    <n v="23242100"/>
    <s v="Selección abreviada menor cuantía"/>
    <n v="4"/>
    <n v="6"/>
    <n v="2"/>
    <n v="279650"/>
    <s v="UNIDAD"/>
    <s v="NO SOLICITADAS"/>
  </r>
  <r>
    <x v="0"/>
    <x v="34"/>
    <n v="10"/>
    <s v="OTROS MATERIALES Y SUMINISTROS"/>
    <s v="DUPONT NOVOLITE RELLENADOR POLIESTER ULTRALIGERO"/>
    <n v="31211600"/>
    <s v="Selección abreviada menor cuantía"/>
    <n v="4"/>
    <n v="6"/>
    <n v="1"/>
    <n v="58000"/>
    <s v="GALON"/>
    <s v="NO SOLICITADAS"/>
  </r>
  <r>
    <x v="0"/>
    <x v="34"/>
    <n v="10"/>
    <s v="OTROS MATERIALES Y SUMINISTROS"/>
    <s v="FIBER GLASS BGP 7781 X 50 497A FINISH"/>
    <n v="11151606"/>
    <s v="Selección abreviada menor cuantía"/>
    <n v="4"/>
    <n v="6"/>
    <n v="1"/>
    <n v="269150"/>
    <s v="UNIDAD"/>
    <s v="NO SOLICITADAS"/>
  </r>
  <r>
    <x v="0"/>
    <x v="34"/>
    <n v="10"/>
    <s v="OTROS MATERIALES Y SUMINISTROS"/>
    <s v="RESINA CON HARDENER EPON 828 "/>
    <n v="11121502"/>
    <s v="Selección abreviada menor cuantía"/>
    <n v="4"/>
    <n v="6"/>
    <n v="4"/>
    <n v="563920"/>
    <s v="GALON"/>
    <s v="NO SOLICITADAS"/>
  </r>
  <r>
    <x v="0"/>
    <x v="34"/>
    <n v="10"/>
    <s v="OTROS MATERIALES Y SUMINISTROS"/>
    <s v="BAJALENGUAS PRODEMA "/>
    <n v="42181501"/>
    <s v="Selección abreviada menor cuantía"/>
    <n v="4"/>
    <n v="6"/>
    <n v="10"/>
    <n v="399000"/>
    <s v="UNIDAD"/>
    <s v="NO SOLICITADAS"/>
  </r>
  <r>
    <x v="0"/>
    <x v="34"/>
    <n v="10"/>
    <s v="OTROS MATERIALES Y SUMINISTROS"/>
    <s v="ESPATULA PLASTICA 4&quot;"/>
    <n v="48101617"/>
    <s v="Selección abreviada menor cuantía"/>
    <n v="4"/>
    <n v="6"/>
    <n v="60"/>
    <n v="54000"/>
    <s v="UNIDAD"/>
    <s v="NO SOLICITADAS"/>
  </r>
  <r>
    <x v="0"/>
    <x v="34"/>
    <n v="10"/>
    <s v="OTROS MATERIALES Y SUMINISTROS"/>
    <s v="VASO PARAFINADO "/>
    <n v="11121800"/>
    <s v="Selección abreviada menor cuantía"/>
    <n v="4"/>
    <n v="6"/>
    <n v="100"/>
    <n v="400000"/>
    <s v="UNIDAD"/>
    <s v="NO SOLICITADAS"/>
  </r>
  <r>
    <x v="0"/>
    <x v="34"/>
    <n v="10"/>
    <s v="OTROS MATERIALES Y SUMINISTROS"/>
    <s v="PUNTAS TORQ-SET"/>
    <n v="40141743"/>
    <s v="Selección abreviada menor cuantía"/>
    <n v="4"/>
    <n v="6"/>
    <n v="15"/>
    <n v="340200"/>
    <s v="UNIDAD"/>
    <s v="NO SOLICITADAS"/>
  </r>
  <r>
    <x v="0"/>
    <x v="34"/>
    <n v="10"/>
    <s v="OTROS MATERIALES Y SUMINISTROS"/>
    <s v="PUNTAS TORQ-SET"/>
    <n v="40141743"/>
    <s v="Selección abreviada menor cuantía"/>
    <n v="4"/>
    <n v="6"/>
    <n v="15"/>
    <n v="525000"/>
    <s v="UNIDAD"/>
    <s v="NO SOLICITADAS"/>
  </r>
  <r>
    <x v="0"/>
    <x v="34"/>
    <n v="10"/>
    <s v="OTROS MATERIALES Y SUMINISTROS"/>
    <s v="BENCH GRINDER WHEEL"/>
    <n v="27112700"/>
    <s v="Selección abreviada menor cuantía"/>
    <n v="4"/>
    <n v="6"/>
    <n v="10"/>
    <n v="699650"/>
    <s v="UNIDAD"/>
    <s v="NO SOLICITADAS"/>
  </r>
  <r>
    <x v="0"/>
    <x v="34"/>
    <n v="10"/>
    <s v="OTROS MATERIALES Y SUMINISTROS"/>
    <s v="BATTERY CHARGER, 9.6VDC-18VDC"/>
    <n v="22101501"/>
    <s v="Selección abreviada menor cuantía"/>
    <n v="4"/>
    <n v="6"/>
    <n v="2"/>
    <n v="1260000"/>
    <s v="UNIDAD"/>
    <s v="NO SOLICITADAS"/>
  </r>
  <r>
    <x v="0"/>
    <x v="34"/>
    <n v="10"/>
    <s v="OTROS MATERIALES Y SUMINISTROS"/>
    <s v="GALGAS PARA MEDIDA DE REMACHES"/>
    <n v="41111621"/>
    <s v="Selección abreviada menor cuantía"/>
    <n v="4"/>
    <n v="6"/>
    <n v="2"/>
    <n v="69650"/>
    <s v="UNIDAD"/>
    <s v="NO SOLICITADAS"/>
  </r>
  <r>
    <x v="0"/>
    <x v="34"/>
    <n v="10"/>
    <s v="OTROS MATERIALES Y SUMINISTROS"/>
    <s v="ADQUISICION DE BOLSA PLÁSTICA CON CIERRE HERMÉTICO "/>
    <n v="24111514"/>
    <s v="Selección abreviada menor cuantía"/>
    <n v="4"/>
    <n v="6"/>
    <n v="20"/>
    <n v="2000000"/>
    <s v="UNIDAD"/>
    <s v="NO SOLICITADAS"/>
  </r>
  <r>
    <x v="0"/>
    <x v="34"/>
    <n v="10"/>
    <s v="OTROS MATERIALES Y SUMINISTROS"/>
    <s v="TORQUE SEAL "/>
    <n v="31181700"/>
    <s v="Selección abreviada menor cuantía"/>
    <n v="4"/>
    <n v="6"/>
    <n v="350"/>
    <n v="4851000"/>
    <s v="UNIDAD"/>
    <s v="NO SOLICITADAS"/>
  </r>
  <r>
    <x v="0"/>
    <x v="34"/>
    <n v="10"/>
    <s v="OTROS MATERIALES Y SUMINISTROS"/>
    <s v="FRASCO PARA MUESTRA DE LABORATORIO (ACEITE)"/>
    <n v="52152000"/>
    <s v="Selección abreviada menor cuantía"/>
    <n v="4"/>
    <n v="6"/>
    <n v="20"/>
    <n v="930460"/>
    <s v="UNIDAD"/>
    <s v="NO SOLICITADAS"/>
  </r>
  <r>
    <x v="0"/>
    <x v="34"/>
    <n v="10"/>
    <s v="OTROS MATERIALES Y SUMINISTROS"/>
    <s v="OIL SAMPLE HOLDER "/>
    <n v="12181600"/>
    <s v="Selección abreviada menor cuantía"/>
    <n v="4"/>
    <n v="6"/>
    <n v="20"/>
    <n v="4000000"/>
    <s v="UNIDAD"/>
    <s v="NO SOLICITADAS"/>
  </r>
  <r>
    <x v="0"/>
    <x v="34"/>
    <n v="10"/>
    <s v="OTROS MATERIALES Y SUMINISTROS"/>
    <s v="ELECTRODOS DE DISCO GRADO MILITAR"/>
    <n v="39121436"/>
    <s v="Selección abreviada menor cuantía"/>
    <n v="4"/>
    <n v="6"/>
    <n v="14"/>
    <n v="28000000"/>
    <s v="UNIDAD"/>
    <s v="NO SOLICITADAS"/>
  </r>
  <r>
    <x v="0"/>
    <x v="34"/>
    <n v="10"/>
    <s v="OTROS MATERIALES Y SUMINISTROS"/>
    <s v="ELECTRODOS DE BARRA GRADO MILITAR "/>
    <n v="39121436"/>
    <s v="Selección abreviada menor cuantía"/>
    <n v="4"/>
    <n v="6"/>
    <n v="18"/>
    <n v="36000000"/>
    <s v="UNIDAD"/>
    <s v="NO SOLICITADAS"/>
  </r>
  <r>
    <x v="0"/>
    <x v="34"/>
    <n v="10"/>
    <s v="OTROS MATERIALES Y SUMINISTROS"/>
    <s v="CAJA DE PIPETAS DE TRANSFERENCIA "/>
    <n v="24121503"/>
    <s v="Selección abreviada menor cuantía"/>
    <n v="4"/>
    <n v="6"/>
    <n v="2"/>
    <n v="1400000"/>
    <s v="UNIDAD"/>
    <s v="NO SOLICITADAS"/>
  </r>
  <r>
    <x v="0"/>
    <x v="34"/>
    <n v="10"/>
    <s v="OTROS MATERIALES Y SUMINISTROS"/>
    <s v="PIEDRAS DE PULIR"/>
    <n v="27111908"/>
    <s v="Selección abreviada menor cuantía"/>
    <n v="4"/>
    <n v="6"/>
    <n v="2"/>
    <n v="31000"/>
    <s v="UNIDAD"/>
    <s v="NO SOLICITADAS"/>
  </r>
  <r>
    <x v="0"/>
    <x v="34"/>
    <n v="10"/>
    <s v="OTROS MATERIALES Y SUMINISTROS"/>
    <s v="JUEGO DE LIMAS"/>
    <n v="27111929"/>
    <s v="Selección abreviada menor cuantía"/>
    <n v="4"/>
    <n v="6"/>
    <n v="2"/>
    <n v="256000"/>
    <s v="UNIDAD"/>
    <s v="NO SOLICITADAS"/>
  </r>
  <r>
    <x v="0"/>
    <x v="34"/>
    <n v="10"/>
    <s v="OTROS MATERIALES Y SUMINISTROS"/>
    <s v="SILVER GRADE ANTI-SEIZE "/>
    <n v="60105704"/>
    <s v="Selección abreviada menor cuantía"/>
    <n v="4"/>
    <n v="6"/>
    <n v="2"/>
    <n v="117800"/>
    <s v="UNIDAD"/>
    <s v="NO SOLICITADAS"/>
  </r>
  <r>
    <x v="0"/>
    <x v="34"/>
    <n v="10"/>
    <s v="OTROS MATERIALES Y SUMINISTROS"/>
    <s v="REATA ROJA 1Y1/2  PULGADA"/>
    <n v="26111804"/>
    <s v="Selección abreviada menor cuantía"/>
    <n v="4"/>
    <n v="6"/>
    <n v="1"/>
    <n v="316000"/>
    <s v="METRO"/>
    <s v="NO SOLICITADAS"/>
  </r>
  <r>
    <x v="0"/>
    <x v="34"/>
    <n v="10"/>
    <s v="OTROS MATERIALES Y SUMINISTROS"/>
    <s v="REATA ROJA 2 PULGADAS"/>
    <n v="26111804"/>
    <s v="Selección abreviada menor cuantía"/>
    <n v="4"/>
    <n v="6"/>
    <n v="1"/>
    <n v="316000"/>
    <s v="METRO"/>
    <s v="NO SOLICITADAS"/>
  </r>
  <r>
    <x v="0"/>
    <x v="34"/>
    <n v="10"/>
    <s v="OTROS MATERIALES Y SUMINISTROS"/>
    <s v="BUNGEE ALTA RESISTENCIA NEGRO"/>
    <n v="26111804"/>
    <s v="Selección abreviada menor cuantía"/>
    <n v="4"/>
    <n v="6"/>
    <n v="1"/>
    <n v="280000"/>
    <s v="METRO"/>
    <s v="NO SOLICITADAS"/>
  </r>
  <r>
    <x v="0"/>
    <x v="34"/>
    <n v="10"/>
    <s v="OTROS MATERIALES Y SUMINISTROS"/>
    <s v="PILAS ALKALINAS AA "/>
    <n v="26111702"/>
    <s v="Selección abreviada menor cuantía"/>
    <n v="4"/>
    <n v="6"/>
    <n v="30"/>
    <n v="120000"/>
    <s v="GLOBAL"/>
    <s v="NO SOLICITADAS"/>
  </r>
  <r>
    <x v="0"/>
    <x v="34"/>
    <n v="10"/>
    <s v="OTROS MATERIALES Y SUMINISTROS"/>
    <s v="PILAS ALKALINAS 9V"/>
    <n v="26111702"/>
    <s v="Selección abreviada menor cuantía"/>
    <n v="4"/>
    <n v="6"/>
    <n v="5"/>
    <n v="65000"/>
    <s v="GLOBAL"/>
    <s v="NO SOLICITADAS"/>
  </r>
  <r>
    <x v="0"/>
    <x v="34"/>
    <n v="10"/>
    <s v="OTROS MATERIALES Y SUMINISTROS"/>
    <s v="PILAS TIPO D ALKALINA "/>
    <n v="26111702"/>
    <s v="Selección abreviada menor cuantía"/>
    <n v="4"/>
    <n v="6"/>
    <n v="30"/>
    <n v="300000"/>
    <s v="GLOBAL"/>
    <s v="NO SOLICITADAS"/>
  </r>
  <r>
    <x v="0"/>
    <x v="34"/>
    <n v="10"/>
    <s v="OTROS MATERIALES Y SUMINISTROS"/>
    <s v="ACOPLE RAPIDO PARA MANGUERA DE AIRE DE 3/8"/>
    <n v="40172600"/>
    <s v="Selección abreviada menor cuantía"/>
    <n v="4"/>
    <n v="6"/>
    <n v="4"/>
    <n v="100000"/>
    <s v="UNIDAD"/>
    <s v="NO SOLICITADAS"/>
  </r>
  <r>
    <x v="0"/>
    <x v="34"/>
    <n v="10"/>
    <s v="OTROS MATERIALES Y SUMINISTROS"/>
    <s v="MANGUERA  PRESION  3/8"/>
    <n v="40142000"/>
    <s v="Selección abreviada menor cuantía"/>
    <n v="4"/>
    <n v="6"/>
    <n v="1"/>
    <n v="1155000"/>
    <s v="METRO"/>
    <s v="NO SOLICITADAS"/>
  </r>
  <r>
    <x v="0"/>
    <x v="34"/>
    <n v="10"/>
    <s v="OTROS MATERIALES Y SUMINISTROS"/>
    <s v="THREAD LOCKER LOCTITE 50ML"/>
    <n v="31201600"/>
    <s v="Selección abreviada menor cuantía"/>
    <n v="4"/>
    <n v="6"/>
    <n v="8"/>
    <n v="736000"/>
    <s v="UNIDAD"/>
    <s v="NO SOLICITADAS"/>
  </r>
  <r>
    <x v="0"/>
    <x v="34"/>
    <n v="10"/>
    <s v="OTROS MATERIALES Y SUMINISTROS"/>
    <s v="SELLANTE DE ROSCAS LOCTITE 10ML"/>
    <n v="31201600"/>
    <s v="Selección abreviada menor cuantía"/>
    <n v="4"/>
    <n v="6"/>
    <n v="15"/>
    <n v="375000"/>
    <s v="UNIDAD"/>
    <s v="NO SOLICITADAS"/>
  </r>
  <r>
    <x v="0"/>
    <x v="34"/>
    <n v="10"/>
    <s v="OTROS MATERIALES Y SUMINISTROS"/>
    <s v="ADHESIVO INSTANTANEO LOCTITE 20GR"/>
    <n v="31201600"/>
    <s v="Selección abreviada menor cuantía"/>
    <n v="4"/>
    <n v="6"/>
    <n v="15"/>
    <n v="225000"/>
    <s v="UNIDAD"/>
    <s v="NO SOLICITADAS"/>
  </r>
  <r>
    <x v="0"/>
    <x v="34"/>
    <n v="10"/>
    <s v="OTROS MATERIALES Y SUMINISTROS"/>
    <s v="ADHESIVO INSTANTANEO LOCTITE 20GR"/>
    <n v="31201600"/>
    <s v="Selección abreviada menor cuantía"/>
    <n v="4"/>
    <n v="6"/>
    <n v="10"/>
    <n v="189000"/>
    <s v="UNIDAD"/>
    <s v="NO SOLICITADAS"/>
  </r>
  <r>
    <x v="0"/>
    <x v="34"/>
    <n v="10"/>
    <s v="OTROS MATERIALES Y SUMINISTROS"/>
    <s v="SELLANTE PRC-PROSEAL MIL-PRF-81733"/>
    <n v="31211704"/>
    <s v="Selección abreviada menor cuantía"/>
    <n v="4"/>
    <n v="6"/>
    <n v="2"/>
    <n v="708000"/>
    <s v="UNIDAD"/>
    <s v="NO SOLICITADAS"/>
  </r>
  <r>
    <x v="0"/>
    <x v="34"/>
    <n v="10"/>
    <s v="OTROS MATERIALES Y SUMINISTROS"/>
    <s v="SELLANTE PRC ACCES DOORS"/>
    <n v="31211704"/>
    <s v="Selección abreviada menor cuantía"/>
    <n v="4"/>
    <n v="6"/>
    <n v="2"/>
    <n v="380000"/>
    <s v="UNIDAD"/>
    <s v="NO SOLICITADAS"/>
  </r>
  <r>
    <x v="0"/>
    <x v="34"/>
    <n v="10"/>
    <s v="OTROS MATERIALES Y SUMINISTROS"/>
    <s v="SELLANTE PRC"/>
    <n v="31211704"/>
    <s v="Selección abreviada menor cuantía"/>
    <n v="4"/>
    <n v="6"/>
    <n v="3"/>
    <n v="840000"/>
    <s v="UNIDAD"/>
    <s v="NO SOLICITADAS"/>
  </r>
  <r>
    <x v="0"/>
    <x v="34"/>
    <n v="10"/>
    <s v="OTROS MATERIALES Y SUMINISTROS"/>
    <s v="SELLANTE DE SILICONA RTV"/>
    <n v="31211704"/>
    <s v="Selección abreviada menor cuantía"/>
    <n v="4"/>
    <n v="6"/>
    <n v="6"/>
    <n v="468000"/>
    <s v="UNIDAD"/>
    <s v="NO SOLICITADAS"/>
  </r>
  <r>
    <x v="0"/>
    <x v="34"/>
    <n v="10"/>
    <s v="OTROS MATERIALES Y SUMINISTROS"/>
    <s v="VELCRO NEGRO"/>
    <n v="11162114"/>
    <s v="Selección abreviada menor cuantía"/>
    <n v="4"/>
    <n v="6"/>
    <n v="3"/>
    <n v="390000"/>
    <s v="UNIDAD"/>
    <s v="NO SOLICITADAS"/>
  </r>
  <r>
    <x v="0"/>
    <x v="34"/>
    <n v="10"/>
    <s v="OTROS MATERIALES Y SUMINISTROS"/>
    <s v="VELCRO NEGRO"/>
    <n v="11162114"/>
    <s v="Selección abreviada menor cuantía"/>
    <n v="4"/>
    <n v="6"/>
    <n v="3"/>
    <n v="435000"/>
    <s v="UNIDAD"/>
    <s v="NO SOLICITADAS"/>
  </r>
  <r>
    <x v="0"/>
    <x v="34"/>
    <n v="10"/>
    <s v="OTROS MATERIALES Y SUMINISTROS"/>
    <s v="LAMINA ACRILICA TRANSP 5MM"/>
    <n v="30264200"/>
    <s v="Selección abreviada menor cuantía"/>
    <n v="4"/>
    <n v="6"/>
    <n v="1"/>
    <n v="200000"/>
    <s v="UNIDAD"/>
    <s v="NO SOLICITADAS"/>
  </r>
  <r>
    <x v="0"/>
    <x v="34"/>
    <n v="10"/>
    <s v="OTROS MATERIALES Y SUMINISTROS"/>
    <s v="LAMINA DE CORCHO CAUCHO"/>
    <n v="11121606"/>
    <s v="Selección abreviada menor cuantía"/>
    <n v="4"/>
    <n v="6"/>
    <n v="2"/>
    <n v="280000"/>
    <s v="UNIDAD"/>
    <s v="NO SOLICITADAS"/>
  </r>
  <r>
    <x v="0"/>
    <x v="34"/>
    <n v="10"/>
    <s v="OTROS MATERIALES Y SUMINISTROS"/>
    <s v="LÁMINA FLEXIGLAS 3MM"/>
    <n v="30264200"/>
    <s v="Selección abreviada menor cuantía"/>
    <n v="4"/>
    <n v="6"/>
    <n v="1"/>
    <n v="125000"/>
    <s v="UNIDAD"/>
    <s v="NO SOLICITADAS"/>
  </r>
  <r>
    <x v="0"/>
    <x v="34"/>
    <n v="10"/>
    <s v="OTROS MATERIALES Y SUMINISTROS"/>
    <s v="SILICONA MIL-A-46146B GROUP 1 TYPE 3"/>
    <n v="12141911"/>
    <s v="Selección abreviada menor cuantía"/>
    <n v="4"/>
    <n v="6"/>
    <n v="10"/>
    <n v="750000"/>
    <s v="UNIDAD"/>
    <s v="NO SOLICITADAS"/>
  </r>
  <r>
    <x v="0"/>
    <x v="34"/>
    <n v="10"/>
    <s v="OTROS MATERIALES Y SUMINISTROS"/>
    <s v="BOLSA TELA PARA TORNILLOS"/>
    <n v="24111507"/>
    <s v="Selección abreviada menor cuantía"/>
    <n v="4"/>
    <n v="6"/>
    <n v="20"/>
    <n v="136000"/>
    <s v="UNIDAD"/>
    <s v="NO SOLICITADAS"/>
  </r>
  <r>
    <x v="0"/>
    <x v="34"/>
    <n v="10"/>
    <s v="OTROS MATERIALES Y SUMINISTROS"/>
    <s v="BOLSA ZIP LOCK"/>
    <n v="24111514"/>
    <s v="Selección abreviada menor cuantía"/>
    <n v="4"/>
    <n v="6"/>
    <n v="30"/>
    <n v="48000"/>
    <s v="UNIDAD"/>
    <s v="NO SOLICITADAS"/>
  </r>
  <r>
    <x v="0"/>
    <x v="34"/>
    <n v="10"/>
    <s v="OTROS MATERIALES Y SUMINISTROS"/>
    <s v="DUAL LOCK RECLOSABLE FASTENER 3M 1&quot; X 45 MTS"/>
    <n v="44122100"/>
    <s v="Selección abreviada menor cuantía"/>
    <n v="4"/>
    <n v="6"/>
    <n v="2"/>
    <n v="116000"/>
    <s v="UNIDAD"/>
    <s v="NO SOLICITADAS"/>
  </r>
  <r>
    <x v="0"/>
    <x v="34"/>
    <n v="10"/>
    <s v="OTROS MATERIALES Y SUMINISTROS"/>
    <s v="PELICULA DE CONVERSION ALODINE"/>
    <n v="47131821"/>
    <s v="Selección abreviada menor cuantía"/>
    <n v="4"/>
    <n v="6"/>
    <n v="20"/>
    <n v="740000"/>
    <s v="UNIDAD"/>
    <s v="NO SOLICITADAS"/>
  </r>
  <r>
    <x v="0"/>
    <x v="34"/>
    <n v="10"/>
    <s v="OTROS MATERIALES Y SUMINISTROS"/>
    <s v="CARGADOR DE BATERIAS DE 12 VOLTIOS @200 AH"/>
    <n v="26111704"/>
    <s v="Selección abreviada menor cuantía"/>
    <n v="4"/>
    <n v="6"/>
    <n v="2"/>
    <n v="1340000"/>
    <s v="UNIDAD"/>
    <s v="NO SOLICITADAS"/>
  </r>
  <r>
    <x v="0"/>
    <x v="34"/>
    <n v="10"/>
    <s v="OTROS MATERIALES Y SUMINISTROS"/>
    <s v="LOCTITE SUPER BONDER "/>
    <n v="60105704"/>
    <s v="Selección abreviada menor cuantía"/>
    <n v="4"/>
    <n v="6"/>
    <n v="10"/>
    <n v="156000"/>
    <s v="UNIDAD"/>
    <s v="NO SOLICITADAS"/>
  </r>
  <r>
    <x v="0"/>
    <x v="34"/>
    <n v="10"/>
    <s v="OTROS MATERIALES Y SUMINISTROS"/>
    <s v="3M MARINE GRADE SILICONE SEALANT CLEAR"/>
    <n v="31133700"/>
    <s v="Selección abreviada menor cuantía"/>
    <n v="4"/>
    <n v="6"/>
    <n v="5"/>
    <n v="417950"/>
    <s v="UNIDAD"/>
    <s v="NO SOLICITADAS"/>
  </r>
  <r>
    <x v="0"/>
    <x v="34"/>
    <n v="10"/>
    <s v="OTROS MATERIALES Y SUMINISTROS"/>
    <s v="3M ADHESIVO SPRAY 80 "/>
    <n v="31201600"/>
    <s v="Selección abreviada menor cuantía"/>
    <n v="4"/>
    <n v="6"/>
    <n v="2"/>
    <n v="300000"/>
    <s v="UNIDAD"/>
    <s v="NO SOLICITADAS"/>
  </r>
  <r>
    <x v="0"/>
    <x v="34"/>
    <n v="10"/>
    <s v="OTROS MATERIALES Y SUMINISTROS"/>
    <s v="3M FP-301  HEAT SHRINK TUBING KIT P/N 37677"/>
    <n v="31133700"/>
    <s v="Selección abreviada menor cuantía"/>
    <n v="4"/>
    <n v="6"/>
    <n v="2"/>
    <n v="600000"/>
    <s v="UNIDAD"/>
    <s v="NO SOLICITADAS"/>
  </r>
  <r>
    <x v="0"/>
    <x v="34"/>
    <n v="10"/>
    <s v="OTROS MATERIALES Y SUMINISTROS"/>
    <s v="KIT PERNOCTA PARA T 37B"/>
    <n v="44102907"/>
    <s v="Selección abreviada menor cuantía"/>
    <n v="4"/>
    <n v="6"/>
    <n v="2"/>
    <n v="10408334"/>
    <s v="UNIDAD"/>
    <s v="NO SOLICITADAS"/>
  </r>
  <r>
    <x v="0"/>
    <x v="34"/>
    <n v="10"/>
    <s v="OTROS MATERIALES Y SUMINISTROS"/>
    <s v="KIT PERNOCTA PARA KFIR"/>
    <n v="25201513"/>
    <s v="Selección abreviada menor cuantía"/>
    <n v="4"/>
    <n v="6"/>
    <n v="3"/>
    <n v="18205455"/>
    <s v="UNIDAD"/>
    <s v="NO SOLICITADAS"/>
  </r>
  <r>
    <x v="0"/>
    <x v="34"/>
    <n v="10"/>
    <s v="OTROS MATERIALES Y SUMINISTROS"/>
    <s v="KIT PERNOCTA PARA CN-235"/>
    <n v="44102907"/>
    <s v="Selección abreviada menor cuantía"/>
    <n v="4"/>
    <n v="6"/>
    <n v="1"/>
    <n v="5204167"/>
    <s v="UNIDAD"/>
    <s v="NO SOLICITADAS"/>
  </r>
  <r>
    <x v="0"/>
    <x v="34"/>
    <n v="10"/>
    <s v="OTROS MATERIALES Y SUMINISTROS"/>
    <s v="MANGAVELETA"/>
    <n v="73152108"/>
    <s v="Selección abreviada menor cuantía"/>
    <n v="4"/>
    <n v="6"/>
    <n v="1"/>
    <n v="1000000"/>
    <s v="UNIDAD"/>
    <s v="NO SOLICITADAS"/>
  </r>
  <r>
    <x v="0"/>
    <x v="34"/>
    <n v="10"/>
    <s v="OTROS MATERIALES Y SUMINISTROS"/>
    <s v="HOJAS PARA ABSORCION DE HIDROCARBUROS 48 CM X 43 CM"/>
    <n v="41102428"/>
    <s v="Selección abreviada menor cuantía"/>
    <n v="4"/>
    <n v="6"/>
    <n v="20"/>
    <n v="1760000"/>
    <s v="UNIDAD"/>
    <s v="NO SOLICITADAS"/>
  </r>
  <r>
    <x v="0"/>
    <x v="34"/>
    <n v="10"/>
    <s v="OTROS MATERIALES Y SUMINISTROS"/>
    <s v="KIT CONTROL DE DERRAMES DERIVADOS DE PETROLEO"/>
    <n v="27113201"/>
    <s v="Selección abreviada menor cuantía"/>
    <n v="4"/>
    <n v="6"/>
    <n v="4"/>
    <n v="840000"/>
    <s v="UNIDAD"/>
    <s v="NO SOLICITADAS"/>
  </r>
  <r>
    <x v="0"/>
    <x v="34"/>
    <n v="10"/>
    <s v="OTROS MATERIALES Y SUMINISTROS"/>
    <s v="BOQUILLA DE ACPM"/>
    <n v="60131509"/>
    <s v="Selección abreviada menor cuantía"/>
    <n v="4"/>
    <n v="6"/>
    <n v="1"/>
    <n v="70000"/>
    <s v="UNIDAD"/>
    <s v="NO SOLICITADAS"/>
  </r>
  <r>
    <x v="0"/>
    <x v="34"/>
    <n v="10"/>
    <s v="OTROS MATERIALES Y SUMINISTROS"/>
    <s v="CABLE 28 VDC X 40 PIES DE LARGO (PARA PLANTAS HOBART)"/>
    <n v="60104912"/>
    <s v="Selección abreviada menor cuantía"/>
    <n v="4"/>
    <n v="6"/>
    <n v="2"/>
    <n v="8750000"/>
    <s v="UNIDAD"/>
    <s v="NO SOLICITADAS"/>
  </r>
  <r>
    <x v="0"/>
    <x v="34"/>
    <n v="10"/>
    <s v="OTROS MATERIALES Y SUMINISTROS"/>
    <s v="CONECTORES DE 115VAC "/>
    <n v="31163100"/>
    <s v="Selección abreviada menor cuantía"/>
    <n v="4"/>
    <n v="6"/>
    <n v="1"/>
    <n v="1499400"/>
    <s v="UNIDAD"/>
    <s v="NO SOLICITADAS"/>
  </r>
  <r>
    <x v="0"/>
    <x v="34"/>
    <n v="10"/>
    <s v="OTROS MATERIALES Y SUMINISTROS"/>
    <s v="CONECTORES DE 28VDC"/>
    <n v="31163100"/>
    <s v="Selección abreviada menor cuantía"/>
    <n v="4"/>
    <n v="6"/>
    <n v="1"/>
    <n v="1811775"/>
    <s v="UNIDAD"/>
    <s v="NO SOLICITADAS"/>
  </r>
  <r>
    <x v="0"/>
    <x v="34"/>
    <n v="10"/>
    <s v="OTROS MATERIALES Y SUMINISTROS"/>
    <s v="MANGUERA"/>
    <n v="40142002"/>
    <s v="Selección abreviada menor cuantía"/>
    <n v="4"/>
    <n v="6"/>
    <n v="1"/>
    <n v="905262"/>
    <s v="UNIDAD"/>
    <s v="NO SOLICITADAS"/>
  </r>
  <r>
    <x v="0"/>
    <x v="34"/>
    <n v="10"/>
    <s v="OTROS MATERIALES Y SUMINISTROS"/>
    <s v="CAJAS DE CARTÓN CORRUGADO CON CAPACIDAD DE 200 LIBRAS, DE 20 X 20 X 25”, MODEL S-4544 POR UNIDAD. CAJAS DE CARTÓN ONDULADO DE ALTA CALIDAD, UTILIZADAS PARA EMPAQUE, ALMACENAMIENTO Y ENVÍO DE PRODUCTOS; FÁCIL DE CONFIGURAR, CARGAR Y CERRAR. ENVIADAS PLANAS."/>
    <n v="24121500"/>
    <s v="Selección abreviada menor cuantía"/>
    <n v="4"/>
    <n v="6"/>
    <n v="50"/>
    <n v="1249500"/>
    <s v="UNIDAD"/>
    <s v="NO SOLICITADAS"/>
  </r>
  <r>
    <x v="0"/>
    <x v="34"/>
    <n v="10"/>
    <s v="OTROS MATERIALES Y SUMINISTROS"/>
    <s v="CAJAS DE CARTÓN CORRUGADO CON CAPACIDAD DE 200 LIBRAS, DE 20 X 20 X 20”, MODEL S-4697 POR UNIDAD._x000d__x000a_CAJAS DE CARTÓN ONDULADO DE ALTA CALIDAD, UTILIZADAS PARA EMPAQUE, ALMACENAMIENTO Y ENVÍO DE PRODUCTOS; FÁCIL DE CONFIGURAR, CARGAR Y CERRAR. ENVIADAS PLANAS."/>
    <n v="24121500"/>
    <s v="Selección abreviada menor cuantía"/>
    <n v="4"/>
    <n v="6"/>
    <n v="50"/>
    <n v="1428000"/>
    <s v="UNIDAD"/>
    <s v="NO SOLICITADAS"/>
  </r>
  <r>
    <x v="0"/>
    <x v="34"/>
    <n v="10"/>
    <s v="OTROS MATERIALES Y SUMINISTROS"/>
    <s v="PLASTICO DE BURBUJA"/>
    <n v="24121500"/>
    <s v="Selección abreviada menor cuantía"/>
    <n v="4"/>
    <n v="6"/>
    <n v="20"/>
    <n v="1428000"/>
    <s v="UNIDAD"/>
    <s v="NO SOLICITADAS"/>
  </r>
  <r>
    <x v="0"/>
    <x v="34"/>
    <n v="10"/>
    <s v="OTROS MATERIALES Y SUMINISTROS"/>
    <s v="POLIETILENO STRETCH NEGRO 0.8MM X33CM X 457MT  "/>
    <n v="24121500"/>
    <s v="Selección abreviada menor cuantía"/>
    <n v="4"/>
    <n v="6"/>
    <n v="50"/>
    <n v="1785000"/>
    <s v="UNIDAD"/>
    <s v="NO SOLICITADAS"/>
  </r>
  <r>
    <x v="0"/>
    <x v="34"/>
    <n v="10"/>
    <s v="OTROS MATERIALES Y SUMINISTROS"/>
    <s v="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
    <n v="24121500"/>
    <s v="Selección abreviada menor cuantía"/>
    <n v="4"/>
    <n v="6"/>
    <n v="40"/>
    <n v="714000"/>
    <s v="UNIDAD"/>
    <s v="NO SOLICITADAS"/>
  </r>
  <r>
    <x v="0"/>
    <x v="34"/>
    <n v="10"/>
    <s v="OTROS MATERIALES Y SUMINISTROS"/>
    <s v="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
    <n v="24121500"/>
    <s v="Selección abreviada menor cuantía"/>
    <n v="4"/>
    <n v="6"/>
    <n v="40"/>
    <n v="142800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12450"/>
    <s v="UNIDAD"/>
    <s v="NO SOLICITADAS"/>
  </r>
  <r>
    <x v="0"/>
    <x v="34"/>
    <n v="10"/>
    <s v="OTROS MATERIALES Y SUMINISTROS"/>
    <s v="ABRAZADERAS METALICA"/>
    <n v="31162414"/>
    <s v="Selección abreviada menor cuantía"/>
    <n v="4"/>
    <n v="6"/>
    <n v="50"/>
    <n v="187400"/>
    <s v="UNIDAD"/>
    <s v="NO SOLICITADAS"/>
  </r>
  <r>
    <x v="0"/>
    <x v="34"/>
    <n v="10"/>
    <s v="OTROS MATERIALES Y SUMINISTROS"/>
    <s v="ABRAZADERAS METALICA"/>
    <n v="31162414"/>
    <s v="Selección abreviada menor cuantía"/>
    <n v="4"/>
    <n v="6"/>
    <n v="50"/>
    <n v="249900"/>
    <s v="UNIDAD"/>
    <s v="NO SOLICITADAS"/>
  </r>
  <r>
    <x v="0"/>
    <x v="34"/>
    <n v="10"/>
    <s v="OTROS MATERIALES Y SUMINISTROS"/>
    <s v="ABRAZADERAS METALICA"/>
    <n v="31162414"/>
    <s v="Selección abreviada menor cuantía"/>
    <n v="4"/>
    <n v="6"/>
    <n v="50"/>
    <n v="312350"/>
    <s v="UNIDAD"/>
    <s v="NO SOLICITADAS"/>
  </r>
  <r>
    <x v="0"/>
    <x v="34"/>
    <n v="10"/>
    <s v="OTROS MATERIALES Y SUMINISTROS"/>
    <s v="ABRAZADERAS METALICA"/>
    <n v="31162414"/>
    <s v="Selección abreviada menor cuantía"/>
    <n v="4"/>
    <n v="6"/>
    <n v="50"/>
    <n v="406050"/>
    <s v="UNIDAD"/>
    <s v="NO SOLICITADAS"/>
  </r>
  <r>
    <x v="0"/>
    <x v="34"/>
    <n v="10"/>
    <s v="OTROS MATERIALES Y SUMINISTROS"/>
    <s v="CABLES CON PINSAS PARA CARGADOR DE BATERIA"/>
    <n v="60104912"/>
    <s v="Selección abreviada menor cuantía"/>
    <n v="4"/>
    <n v="6"/>
    <n v="1"/>
    <n v="224910"/>
    <s v="UNIDAD"/>
    <s v="NO SOLICITADAS"/>
  </r>
  <r>
    <x v="0"/>
    <x v="34"/>
    <n v="10"/>
    <s v="OTROS MATERIALES Y SUMINISTROS"/>
    <s v="CONECTOR PARA BORNES PARA BATERIA "/>
    <n v="31163100"/>
    <s v="Selección abreviada menor cuantía"/>
    <n v="4"/>
    <n v="6"/>
    <n v="5"/>
    <n v="112455"/>
    <s v="UNIDAD"/>
    <s v="NO SOLICITADAS"/>
  </r>
  <r>
    <x v="0"/>
    <x v="34"/>
    <n v="10"/>
    <s v="OTROS MATERIALES Y SUMINISTROS"/>
    <s v="CABLE ELECTRICO AUTOMOTRIZ EN METROS"/>
    <n v="60104912"/>
    <s v="Selección abreviada menor cuantía"/>
    <n v="4"/>
    <n v="6"/>
    <n v="5"/>
    <n v="337365"/>
    <s v="METRO"/>
    <s v="NO SOLICITADAS"/>
  </r>
  <r>
    <x v="0"/>
    <x v="34"/>
    <n v="10"/>
    <s v="OTROS MATERIALES Y SUMINISTROS"/>
    <s v="CABLE ELECTRICO AUTOMOTRIZ EN METROS"/>
    <n v="60104912"/>
    <s v="Selección abreviada menor cuantía"/>
    <n v="4"/>
    <n v="6"/>
    <n v="5"/>
    <n v="90710"/>
    <s v="METRO"/>
    <s v="NO SOLICITADAS"/>
  </r>
  <r>
    <x v="0"/>
    <x v="34"/>
    <n v="10"/>
    <s v="OTROS MATERIALES Y SUMINISTROS"/>
    <s v="CABLE ELECTRICO AUTOMOTRIZ EN METROS"/>
    <n v="60104912"/>
    <s v="Selección abreviada menor cuantía"/>
    <n v="4"/>
    <n v="6"/>
    <n v="5"/>
    <n v="49980"/>
    <s v="METRO"/>
    <s v="NO SOLICITADAS"/>
  </r>
  <r>
    <x v="0"/>
    <x v="34"/>
    <n v="10"/>
    <s v="OTROS MATERIALES Y SUMINISTROS"/>
    <s v="CABLE ELECTRICO AUTOMOTRIZ EN METROS"/>
    <n v="60104912"/>
    <s v="Selección abreviada menor cuantía"/>
    <n v="4"/>
    <n v="6"/>
    <n v="5"/>
    <n v="37485"/>
    <s v="METRO"/>
    <s v="NO SOLICITADAS"/>
  </r>
  <r>
    <x v="0"/>
    <x v="34"/>
    <n v="10"/>
    <s v="OTROS MATERIALES Y SUMINISTROS"/>
    <s v="CABLE ELECTRICO AUTOMOTRIZ EN METROS"/>
    <n v="60104912"/>
    <s v="Selección abreviada menor cuantía"/>
    <n v="4"/>
    <n v="6"/>
    <n v="5"/>
    <n v="31235"/>
    <s v="METRO"/>
    <s v="NO SOLICITADAS"/>
  </r>
  <r>
    <x v="0"/>
    <x v="34"/>
    <n v="10"/>
    <s v="OTROS MATERIALES Y SUMINISTROS"/>
    <s v="PORTA FUSIBLE DE PLASTICO(PARA FUSIBLES DE VIDRIO)"/>
    <n v="39121624"/>
    <s v="Selección abreviada menor cuantía"/>
    <n v="4"/>
    <n v="6"/>
    <n v="30"/>
    <n v="168660"/>
    <s v="UNIDAD"/>
    <s v="NO SOLICITADAS"/>
  </r>
  <r>
    <x v="0"/>
    <x v="34"/>
    <n v="10"/>
    <s v="OTROS MATERIALES Y SUMINISTROS"/>
    <s v="MANGUERA HIDRAULICA DE 1/2 "/>
    <n v="40142020"/>
    <s v="Selección abreviada menor cuantía"/>
    <n v="4"/>
    <n v="6"/>
    <n v="30"/>
    <n v="937110"/>
    <s v="METRO"/>
    <s v="NO SOLICITADAS"/>
  </r>
  <r>
    <x v="0"/>
    <x v="34"/>
    <n v="10"/>
    <s v="OTROS MATERIALES Y SUMINISTROS"/>
    <s v="MANGUERA RADIADOR 1 PULGADA"/>
    <n v="40142007"/>
    <s v="Selección abreviada menor cuantía"/>
    <n v="4"/>
    <n v="6"/>
    <n v="10"/>
    <n v="812170"/>
    <s v="METRO"/>
    <s v="NO SOLICITADAS"/>
  </r>
  <r>
    <x v="0"/>
    <x v="34"/>
    <n v="10"/>
    <s v="OTROS MATERIALES Y SUMINISTROS"/>
    <s v="MANGUERA RADIADOR 1 1/2 PULGADA"/>
    <n v="40142007"/>
    <s v="Selección abreviada menor cuantía"/>
    <n v="4"/>
    <n v="6"/>
    <n v="10"/>
    <n v="1062070"/>
    <s v="METRO"/>
    <s v="NO SOLICITADAS"/>
  </r>
  <r>
    <x v="0"/>
    <x v="34"/>
    <n v="10"/>
    <s v="OTROS MATERIALES Y SUMINISTROS"/>
    <s v="MANGUERA RADIADOR 2 PULGADA"/>
    <n v="40142007"/>
    <s v="Selección abreviada menor cuantía"/>
    <n v="4"/>
    <n v="6"/>
    <n v="5"/>
    <n v="655985"/>
    <s v="METRO"/>
    <s v="NO SOLICITADAS"/>
  </r>
  <r>
    <x v="0"/>
    <x v="34"/>
    <n v="10"/>
    <s v="OTROS MATERIALES Y SUMINISTROS"/>
    <s v="PEINES PARA ALTERNADOR "/>
    <n v="26101400"/>
    <s v="Selección abreviada menor cuantía"/>
    <n v="4"/>
    <n v="6"/>
    <n v="5"/>
    <n v="531035"/>
    <s v="UNIDAD"/>
    <s v="NO SOLICITADAS"/>
  </r>
  <r>
    <x v="0"/>
    <x v="34"/>
    <n v="10"/>
    <s v="OTROS MATERIALES Y SUMINISTROS"/>
    <s v="PORTA ESCOBILLAS "/>
    <n v="26101414"/>
    <s v="Selección abreviada menor cuantía"/>
    <n v="4"/>
    <n v="6"/>
    <n v="2"/>
    <n v="1624434"/>
    <s v="UNIDAD"/>
    <s v="NO SOLICITADAS"/>
  </r>
  <r>
    <x v="0"/>
    <x v="34"/>
    <n v="10"/>
    <s v="OTROS MATERIALES Y SUMINISTROS"/>
    <s v="RUEDAS TIPO INDUSTRIAL PARA TRABAJO EN CONCRETO GIRATORIAS Y FIJAS DE 10&quot;X 2&quot;"/>
    <n v="31162702"/>
    <s v="Selección abreviada menor cuantía"/>
    <n v="4"/>
    <n v="6"/>
    <n v="2"/>
    <n v="14280"/>
    <s v="GLOBAL"/>
    <s v="NO SOLICITADAS"/>
  </r>
  <r>
    <x v="0"/>
    <x v="34"/>
    <n v="10"/>
    <s v="OTROS MATERIALES Y SUMINISTROS"/>
    <s v="RUEDAS TIPO INDUSTRIAL PARA TRABAJO EN CONCRETO  GIRATORIAS Y FIJAS DE 8&quot;X 2&quot;"/>
    <n v="31162702"/>
    <s v="Selección abreviada menor cuantía"/>
    <n v="4"/>
    <n v="6"/>
    <n v="2"/>
    <n v="107100"/>
    <s v="GLOBAL"/>
    <s v="NO SOLICITADAS"/>
  </r>
  <r>
    <x v="0"/>
    <x v="34"/>
    <n v="10"/>
    <s v="OTROS MATERIALES Y SUMINISTROS"/>
    <s v="RUEDAS TIPO INDUSTRIAL PARA TRABAJO EN CONCRETO  GIRATORIAS Y FIJAS DE 4&quot;X 2&quot;"/>
    <n v="31162702"/>
    <s v="Selección abreviada menor cuantía"/>
    <n v="4"/>
    <n v="6"/>
    <n v="2"/>
    <n v="76160"/>
    <s v="GLOBAL"/>
    <s v="NO SOLICITADAS"/>
  </r>
  <r>
    <x v="0"/>
    <x v="34"/>
    <n v="10"/>
    <s v="OTROS MATERIALES Y SUMINISTROS"/>
    <s v="RUEDAS TIPO INDUSTRIAL PARA TRABAJO EN CONCRETO  GIRATORIAS Y FIJAS DE 6&quot;X 2&quot;"/>
    <n v="31162702"/>
    <s v="Selección abreviada menor cuantía"/>
    <n v="4"/>
    <n v="6"/>
    <n v="2"/>
    <n v="95200"/>
    <s v="GLOBAL"/>
    <s v="NO SOLICITADAS"/>
  </r>
  <r>
    <x v="0"/>
    <x v="34"/>
    <n v="10"/>
    <s v="OTROS MATERIALES Y SUMINISTROS"/>
    <s v="LUZ DE STROBER TIPO LICUADORA PARA VEHICULO DE IMAN"/>
    <n v="39101600"/>
    <s v="Selección abreviada menor cuantía"/>
    <n v="4"/>
    <n v="6"/>
    <n v="5"/>
    <n v="74970"/>
    <s v="UNIDAD"/>
    <s v="NO SOLICITADAS"/>
  </r>
  <r>
    <x v="0"/>
    <x v="34"/>
    <n v="10"/>
    <s v="OTROS MATERIALES Y SUMINISTROS"/>
    <s v="RELEVOS ELECTRICOS Y CONECTOR DE 12 V  DC 40A, 5 PINES AUTOMOTRIZ"/>
    <n v="39101600"/>
    <s v="Selección abreviada menor cuantía"/>
    <n v="4"/>
    <n v="6"/>
    <n v="20"/>
    <n v="571200"/>
    <s v="UNIDAD"/>
    <s v="NO SOLICITADAS"/>
  </r>
  <r>
    <x v="0"/>
    <x v="35"/>
    <n v="10"/>
    <s v="MANTENIMIENTO DE BIENES INMUEBLES"/>
    <s v="MANTENIMIENTO - CAMBIO BALDOSA ANTIDESLIZANTE COCINA"/>
    <n v="72102900"/>
    <s v="Selección abreviada menor cuantía"/>
    <n v="0"/>
    <n v="0"/>
    <n v="1"/>
    <n v="8000000"/>
    <s v="GLOBAL"/>
    <s v="NO SOLICITADAS"/>
  </r>
  <r>
    <x v="0"/>
    <x v="35"/>
    <n v="10"/>
    <s v="MANTENIMIENTO DE BIENES INMUEBLES"/>
    <s v="MANTENIMIENTO ADECUACION Y MEJORAMIENTO DE PTAR  VF"/>
    <n v="76121701"/>
    <s v="Selección abreviada menor cuantía"/>
    <n v="1"/>
    <n v="4"/>
    <n v="1"/>
    <n v="44000000"/>
    <s v="GLOBAL"/>
    <s v="SI APROBADAS"/>
  </r>
  <r>
    <x v="0"/>
    <x v="35"/>
    <n v="10"/>
    <s v="MANTENIMIENTO DE BIENES INMUEBLES"/>
    <s v="MANTENIMIENTO AFORO TANQUES COMBUSTIBLE TERRESTRE"/>
    <n v="72151802"/>
    <n v="0"/>
    <n v="0"/>
    <n v="0"/>
    <n v="1"/>
    <n v="6000000"/>
    <s v="GLOBAL"/>
    <s v="NO SOLICITADAS"/>
  </r>
  <r>
    <x v="0"/>
    <x v="35"/>
    <n v="10"/>
    <s v="MANTENIMIENTO DE BIENES INMUEBLES"/>
    <s v="MANTENIMIENTO INSTALACIONES ESM"/>
    <n v="72102900"/>
    <s v="Selección abreviada menor cuantía"/>
    <n v="0"/>
    <n v="0"/>
    <n v="1"/>
    <n v="30000000"/>
    <s v="GLOBAL"/>
    <s v="NO SOLICITADAS"/>
  </r>
  <r>
    <x v="0"/>
    <x v="35"/>
    <n v="16"/>
    <s v="MANTENIMIENTO DE BIENES INMUEBLES"/>
    <s v="MANTENIMIENTO POZOS PROFUNDOS "/>
    <n v="72102900"/>
    <n v="0"/>
    <n v="0"/>
    <n v="0"/>
    <n v="1"/>
    <n v="15000000"/>
    <s v="GLOBAL"/>
    <s v="NO SOLICITADAS"/>
  </r>
  <r>
    <x v="0"/>
    <x v="35"/>
    <n v="10"/>
    <s v="MANTENIMIENTO DE BIENES INMUEBLES"/>
    <s v="MANTENIMIENTO PUERTAS  DE VIDRIO SALON MIRAGE Y PUESTA COMEDOR Y COCINA, CASINO DE OFICIALES"/>
    <n v="72102900"/>
    <s v="Selección abreviada menor cuantía"/>
    <n v="0"/>
    <n v="0"/>
    <n v="1"/>
    <n v="3300000"/>
    <s v="GLOBAL"/>
    <s v="NO SOLICITADAS"/>
  </r>
  <r>
    <x v="0"/>
    <x v="35"/>
    <n v="10"/>
    <s v="MANTENIMIENTO DE BIENES INMUEBLES"/>
    <s v="MANTENIMIENTO PUERTAS DE VIDRIO COMEDOR, AULA K-FIR Y SALON CONFERENCIAS, CASINO SUBOFICIALES"/>
    <n v="72102900"/>
    <s v="Selección abreviada menor cuantía"/>
    <n v="0"/>
    <n v="0"/>
    <n v="1"/>
    <n v="3300000"/>
    <s v="GLOBAL"/>
    <s v="NO SOLICITADAS"/>
  </r>
  <r>
    <x v="0"/>
    <x v="35"/>
    <n v="16"/>
    <s v="MANTENIMIENTO DE BIENES INMUEBLES"/>
    <s v="MANTENIMIENTO Y ADECUACION PISCINA DE OFICIALES Y SUBOFICIALES "/>
    <n v="72102900"/>
    <s v="Selección abreviada menor cuantía"/>
    <n v="0"/>
    <n v="0"/>
    <n v="1"/>
    <n v="50000000"/>
    <s v="GLOBAL"/>
    <s v="NO SOLICITADAS"/>
  </r>
  <r>
    <x v="0"/>
    <x v="35"/>
    <n v="10"/>
    <s v="MANTENIMIENTO DE BIENES INMUEBLES"/>
    <s v="MATENIMIENTO CORRECTIVO A LOS BAÑOS DEL NUCLEO FLUVIA GRUSE 15"/>
    <n v="72102900"/>
    <s v="Selección abreviada menor cuantía"/>
    <n v="0"/>
    <n v="0"/>
    <n v="1"/>
    <n v="12000000"/>
    <s v="GLOBAL"/>
    <s v="NO SOLICITADAS"/>
  </r>
  <r>
    <x v="0"/>
    <x v="35"/>
    <n v="10"/>
    <s v="MANTENIMIENTO DE BIENES INMUEBLES"/>
    <s v="MANTENIMIENTO MAYOR SISTEMA COMBUSTIBLES AVIACIÓN UNIDADES AÉREAS (CACOM-1)"/>
    <n v="72154100"/>
    <s v="Licitación pública"/>
    <n v="4"/>
    <n v="6"/>
    <n v="1"/>
    <n v="250000000"/>
    <s v="GLOBAL"/>
    <s v="NO SOLICITADAS"/>
  </r>
  <r>
    <x v="0"/>
    <x v="36"/>
    <n v="10"/>
    <s v="MANTENIMIENTO DE BIENES MUEBLES, EQUIPOS Y ENSERES"/>
    <s v=" MANTENIMIENTO  EQUIPOS DE APOYO EN ACTIVIDADES LOGÍSTICAS DE CONSERVACIÓN AMBIENTAL, FITOSANITARIO E HIDROSANITARIO DEL CACOM-1"/>
    <n v="73152101"/>
    <n v="0"/>
    <n v="0"/>
    <n v="0"/>
    <n v="1"/>
    <n v="7000000"/>
    <s v="GLOBAL"/>
    <s v="NO SOLICITADAS"/>
  </r>
  <r>
    <x v="0"/>
    <x v="36"/>
    <n v="10"/>
    <s v="MANTENIMIENTO DE BIENES MUEBLES, EQUIPOS Y ENSERES"/>
    <s v="MANTENIMIENTO  LAVADORAS Y SECADORAS"/>
    <n v="72151800"/>
    <n v="0"/>
    <n v="0"/>
    <n v="0"/>
    <n v="1"/>
    <n v="7000000"/>
    <s v="GLOBAL"/>
    <s v="NO SOLICITADAS"/>
  </r>
  <r>
    <x v="0"/>
    <x v="36"/>
    <n v="10"/>
    <s v="MANTENIMIENTO DE BIENES MUEBLES, EQUIPOS Y ENSERES"/>
    <s v="MANTENIMIENTO  VIDEO BEAM"/>
    <n v="72154066"/>
    <s v="Mínima cuantía"/>
    <n v="4"/>
    <n v="5"/>
    <n v="1"/>
    <n v="5600000"/>
    <s v="GLOBAL"/>
    <s v="NO SOLICITADAS"/>
  </r>
  <r>
    <x v="0"/>
    <x v="36"/>
    <n v="16"/>
    <s v="MANTENIMIENTO DE BIENES MUEBLES, EQUIPOS Y ENSERES"/>
    <s v="MANTENIMIENTO AIRES ACONDICIONADOS"/>
    <n v="72101511"/>
    <s v="Mínima cuantía"/>
    <n v="2"/>
    <n v="10"/>
    <n v="1"/>
    <n v="40000000"/>
    <s v="GLOBAL"/>
    <s v="NO SOLICITADAS"/>
  </r>
  <r>
    <x v="0"/>
    <x v="36"/>
    <n v="10"/>
    <s v="MANTENIMIENTO DE BIENES MUEBLES, EQUIPOS Y ENSERES"/>
    <s v="MANTENIMIENTO AIRES ACONDICIONADOS"/>
    <n v="72101511"/>
    <s v="Mínima cuantía"/>
    <n v="2"/>
    <n v="10"/>
    <n v="1"/>
    <n v="2500000"/>
    <s v="GLOBAL"/>
    <s v="NO SOLICITADAS"/>
  </r>
  <r>
    <x v="0"/>
    <x v="36"/>
    <n v="10"/>
    <s v="MANTENIMIENTO DE BIENES MUEBLES, EQUIPOS Y ENSERES"/>
    <s v="MANTENIMIENTO AIRES ACONDICIONADOS"/>
    <n v="72101511"/>
    <s v="Mínima cuantía"/>
    <n v="2"/>
    <n v="10"/>
    <n v="1"/>
    <n v="17500000"/>
    <s v="GLOBAL"/>
    <s v="NO SOLICITADAS"/>
  </r>
  <r>
    <x v="0"/>
    <x v="36"/>
    <n v="10"/>
    <s v="MANTENIMIENTO DE BIENES MUEBLES, EQUIPOS Y ENSERES"/>
    <s v="MANTENIMIENTO CALDERAS Y MARMITAS"/>
    <n v="72151001"/>
    <n v="0"/>
    <n v="0"/>
    <n v="0"/>
    <n v="1"/>
    <n v="12000000"/>
    <s v="GLOBAL"/>
    <s v="NO SOLICITADAS"/>
  </r>
  <r>
    <x v="0"/>
    <x v="36"/>
    <n v="10"/>
    <s v="MANTENIMIENTO DE BIENES MUEBLES, EQUIPOS Y ENSERES"/>
    <s v="MANTENIMIENTO CALDERAS Y MARMITAS ESIMA"/>
    <n v="72151001"/>
    <n v="0"/>
    <n v="0"/>
    <n v="0"/>
    <n v="1"/>
    <n v="3000000"/>
    <s v="GLOBAL"/>
    <s v="NO SOLICITADAS"/>
  </r>
  <r>
    <x v="0"/>
    <x v="36"/>
    <n v="10"/>
    <s v="MANTENIMIENTO DE BIENES MUEBLES, EQUIPOS Y ENSERES"/>
    <s v="MANTENIMIENTO COMPRESOR ODONTOLOGICO"/>
    <n v="72154100"/>
    <n v="0"/>
    <n v="0"/>
    <n v="0"/>
    <n v="1"/>
    <n v="5000000"/>
    <s v="GLOBAL"/>
    <s v="NO SOLICITADAS"/>
  </r>
  <r>
    <x v="0"/>
    <x v="36"/>
    <n v="10"/>
    <s v="MANTENIMIENTO DE BIENES MUEBLES, EQUIPOS Y ENSERES"/>
    <s v="MANTENIMIENTO CUARTOS FRIOS ESIMA"/>
    <n v="72154100"/>
    <n v="0"/>
    <n v="0"/>
    <n v="0"/>
    <n v="1"/>
    <n v="4000000"/>
    <s v="GLOBAL"/>
    <s v="NO SOLICITADAS"/>
  </r>
  <r>
    <x v="0"/>
    <x v="36"/>
    <n v="10"/>
    <s v="MANTENIMIENTO DE BIENES MUEBLES, EQUIPOS Y ENSERES"/>
    <s v="MANTENIMIENTO CUARTOS FRIOS, NEVERAS Y REFRIGERADORES"/>
    <n v="72154100"/>
    <n v="0"/>
    <n v="0"/>
    <n v="0"/>
    <n v="1"/>
    <n v="9500000"/>
    <s v="GLOBAL"/>
    <s v="NO SOLICITADAS"/>
  </r>
  <r>
    <x v="0"/>
    <x v="36"/>
    <n v="10"/>
    <s v="MANTENIMIENTO DE BIENES MUEBLES, EQUIPOS Y ENSERES"/>
    <s v="MANTENIMIENTO DE LICUADORAS, EXPRIMIDOR DE CITRICOS, PELAPAPAS, "/>
    <n v="73152108"/>
    <n v="0"/>
    <n v="0"/>
    <n v="0"/>
    <n v="1"/>
    <n v="3500000"/>
    <s v="GLOBAL"/>
    <s v="NO SOLICITADAS"/>
  </r>
  <r>
    <x v="0"/>
    <x v="36"/>
    <n v="10"/>
    <s v="MANTENIMIENTO DE BIENES MUEBLES, EQUIPOS Y ENSERES"/>
    <s v="MANTENIMIENTO ELECTROBOMBAS"/>
    <n v="72154300"/>
    <n v="0"/>
    <n v="0"/>
    <n v="0"/>
    <n v="1"/>
    <n v="10000000"/>
    <s v="GLOBAL"/>
    <s v="NO SOLICITADAS"/>
  </r>
  <r>
    <x v="0"/>
    <x v="36"/>
    <n v="10"/>
    <s v="MANTENIMIENTO DE BIENES MUEBLES, EQUIPOS Y ENSERES"/>
    <s v="MANTENIMIENTO EQUIPO DE PINTURA"/>
    <n v="72151802"/>
    <n v="0"/>
    <n v="0"/>
    <n v="0"/>
    <n v="1"/>
    <n v="8000000"/>
    <s v="GLOBAL"/>
    <s v="NO SOLICITADAS"/>
  </r>
  <r>
    <x v="0"/>
    <x v="36"/>
    <n v="10"/>
    <s v="MANTENIMIENTO DE BIENES MUEBLES, EQUIPOS Y ENSERES"/>
    <s v="MANTENIMIENTO ESTUFA, HORNOS, PLANCHAS "/>
    <n v="73152106"/>
    <n v="0"/>
    <n v="0"/>
    <n v="0"/>
    <n v="1"/>
    <n v="7500000"/>
    <s v="GLOBAL"/>
    <s v="NO SOLICITADAS"/>
  </r>
  <r>
    <x v="0"/>
    <x v="36"/>
    <n v="10"/>
    <s v="MANTENIMIENTO DE BIENES MUEBLES, EQUIPOS Y ENSERES"/>
    <s v="MANTENIMIENTO FILTRO DE AGUA"/>
    <n v="72154022"/>
    <n v="0"/>
    <n v="0"/>
    <n v="0"/>
    <n v="1"/>
    <n v="1000000"/>
    <s v="GLOBAL"/>
    <s v="NO SOLICITADAS"/>
  </r>
  <r>
    <x v="0"/>
    <x v="36"/>
    <n v="10"/>
    <s v="MANTENIMIENTO DE BIENES MUEBLES, EQUIPOS Y ENSERES"/>
    <s v="MANTENIMIENTO FOTOCOPIADORS"/>
    <n v="72154065"/>
    <s v="Mínima cuantía"/>
    <n v="4"/>
    <n v="5"/>
    <n v="1"/>
    <n v="2000000"/>
    <s v="GLOBAL"/>
    <s v="NO SOLICITADAS"/>
  </r>
  <r>
    <x v="0"/>
    <x v="36"/>
    <n v="10"/>
    <s v="MANTENIMIENTO DE BIENES MUEBLES, EQUIPOS Y ENSERES"/>
    <s v="MANTENIMIENTO GUADAÑAS GRUSE"/>
    <n v="72151802"/>
    <s v="Mínima cuantía"/>
    <n v="5"/>
    <n v="5"/>
    <n v="1"/>
    <n v="5000000"/>
    <s v="GLOBAL"/>
    <s v="NO SOLICITADAS"/>
  </r>
  <r>
    <x v="0"/>
    <x v="36"/>
    <n v="10"/>
    <s v="MANTENIMIENTO DE BIENES MUEBLES, EQUIPOS Y ENSERES"/>
    <s v="MANTENIMIENTO JAULAS FARATHAI"/>
    <n v="72102905"/>
    <n v="0"/>
    <n v="0"/>
    <n v="0"/>
    <n v="1"/>
    <n v="2105020"/>
    <s v="GLOBAL"/>
    <s v="NO SOLICITADAS"/>
  </r>
  <r>
    <x v="0"/>
    <x v="36"/>
    <n v="10"/>
    <s v="MANTENIMIENTO DE BIENES MUEBLES, EQUIPOS Y ENSERES"/>
    <s v="MANTENIMIENTO MOTOBOMBA PORTATIL TIPO DIESEL"/>
    <n v="721540000"/>
    <n v="0"/>
    <n v="0"/>
    <n v="0"/>
    <n v="1"/>
    <n v="10000000"/>
    <s v="GLOBAL"/>
    <s v="NO SOLICITADAS"/>
  </r>
  <r>
    <x v="0"/>
    <x v="36"/>
    <n v="10"/>
    <s v="MANTENIMIENTO DE BIENES MUEBLES, EQUIPOS Y ENSERES"/>
    <s v="MANTENIMIENTO PLANTAS PURIFICADORAS Y FILTROS DE AGUA "/>
    <n v="72154022"/>
    <n v="0"/>
    <n v="0"/>
    <n v="0"/>
    <n v="1"/>
    <n v="18500000"/>
    <s v="GLOBAL"/>
    <s v="NO SOLICITADAS"/>
  </r>
  <r>
    <x v="0"/>
    <x v="36"/>
    <n v="10"/>
    <s v="MANTENIMIENTO DE BIENES MUEBLES, EQUIPOS Y ENSERES"/>
    <s v="MANTENIMIENTO PLATAFORMA DE ELEVACION DEL SKYHOOK BLART"/>
    <n v="71123001"/>
    <s v="Mínima cuantía"/>
    <n v="0"/>
    <n v="0"/>
    <n v="1"/>
    <n v="13041000"/>
    <s v="GLOBAL"/>
    <s v="NO SOLICITADAS"/>
  </r>
  <r>
    <x v="0"/>
    <x v="36"/>
    <n v="10"/>
    <s v="MANTENIMIENTO DE BIENES MUEBLES, EQUIPOS Y ENSERES"/>
    <s v="MANTENIMIENTO SISTEMA REFIGERACION DEPOSITO 5"/>
    <n v="72101511"/>
    <s v="Mínima cuantía"/>
    <n v="2"/>
    <n v="10"/>
    <n v="1"/>
    <n v="12300000"/>
    <s v="GLOBAL"/>
    <s v="NO SOLICITADAS"/>
  </r>
  <r>
    <x v="0"/>
    <x v="36"/>
    <n v="10"/>
    <s v="MANTENIMIENTO DE BIENES MUEBLES, EQUIPOS Y ENSERES"/>
    <s v="MANTENIMIENTO TRANSFORMADORES "/>
    <n v="73152108"/>
    <n v="0"/>
    <n v="0"/>
    <n v="0"/>
    <n v="1"/>
    <n v="15000000"/>
    <s v="GLOBAL"/>
    <s v="NO SOLICITADAS"/>
  </r>
  <r>
    <x v="0"/>
    <x v="36"/>
    <n v="16"/>
    <s v="MANTENIMIENTO DE BIENES MUEBLES, EQUIPOS Y ENSERES"/>
    <s v="MANTENIMIENTO UNIDAD DE CORTE"/>
    <n v="72151802"/>
    <s v="Mínima cuantía"/>
    <n v="0"/>
    <n v="0"/>
    <n v="1"/>
    <n v="30000000"/>
    <s v="GLOBAL"/>
    <s v="NO SOLICITADAS"/>
  </r>
  <r>
    <x v="0"/>
    <x v="36"/>
    <n v="10"/>
    <s v="MANTENIMIENTO DE BIENES MUEBLES, EQUIPOS Y ENSERES"/>
    <s v="TESTER ELECTRICO"/>
    <n v="72151304"/>
    <s v="Selección abreviada menor cuantía"/>
    <n v="4"/>
    <n v="6"/>
    <n v="1"/>
    <n v="20000000"/>
    <s v="GLOBAL"/>
    <s v="NO SOLICITADAS"/>
  </r>
  <r>
    <x v="0"/>
    <x v="36"/>
    <n v="10"/>
    <s v="MANTENIMIENTO DE BIENES MUEBLES, EQUIPOS Y ENSERES"/>
    <s v="MANTENIMIENTO  A TODO COSTO DE (04) CUATRO UNIDADES LUCES  PAPI "/>
    <n v="72151511"/>
    <s v="Selección abreviada menor cuantía"/>
    <n v="4"/>
    <n v="6"/>
    <n v="1"/>
    <n v="8000000"/>
    <s v="GLOBAL"/>
    <s v="NO SOLICITADAS"/>
  </r>
  <r>
    <x v="0"/>
    <x v="36"/>
    <n v="10"/>
    <s v="MANTENIMIENTO DE BIENES MUEBLES, EQUIPOS Y ENSERES"/>
    <s v="MANTENIMIENTO  A TODO COSTO DE LUCES ALS "/>
    <n v="72151511"/>
    <s v="Selección abreviada menor cuantía"/>
    <n v="4"/>
    <n v="6"/>
    <n v="1"/>
    <n v="10000000"/>
    <s v="GLOBAL"/>
    <s v="NO SOLICITADAS"/>
  </r>
  <r>
    <x v="0"/>
    <x v="36"/>
    <n v="10"/>
    <s v="MANTENIMIENTO DE BIENES MUEBLES, EQUIPOS Y ENSERES"/>
    <s v="MANTENIMIENTO  A TODO COSTO DE REGULADORES SISTEMA ELECTRICO AYUDAS AEROPORTUARIAS - LUCES ALS -CDE -PISTA 1- PISTA 2- AB- "/>
    <n v="73152108"/>
    <s v="Selección abreviada menor cuantía"/>
    <n v="4"/>
    <n v="6"/>
    <n v="1"/>
    <n v="22500000"/>
    <s v="GLOBAL"/>
    <s v="NO SOLICITADAS"/>
  </r>
  <r>
    <x v="0"/>
    <x v="36"/>
    <n v="10"/>
    <s v="MANTENIMIENTO DE BIENES MUEBLES, EQUIPOS Y ENSERES"/>
    <s v="MANTENIMIENTO  A TODO COSTO DE LUCES BORDE DE PISTA 1 Y 2  "/>
    <n v="72151511"/>
    <s v="Selección abreviada menor cuantía"/>
    <n v="4"/>
    <n v="6"/>
    <n v="1"/>
    <n v="10000000"/>
    <s v="GLOBAL"/>
    <s v="NO SOLICITADAS"/>
  </r>
  <r>
    <x v="0"/>
    <x v="36"/>
    <n v="10"/>
    <s v="MANTENIMIENTO DE BIENES MUEBLES, EQUIPOS Y ENSERES"/>
    <s v="MANTENIMIENTO A TODO COSTO DE LETREROS LUMINOSOS AYUDAS VISUALES 5 SENCILLOS Y 5 DOBLES "/>
    <n v="73152108"/>
    <s v="Selección abreviada menor cuantía"/>
    <n v="4"/>
    <n v="6"/>
    <n v="1"/>
    <n v="14500000"/>
    <s v="GLOBAL"/>
    <s v="NO SOLICITADAS"/>
  </r>
  <r>
    <x v="0"/>
    <x v="36"/>
    <n v="10"/>
    <s v="MANTENIMIENTO DE BIENES MUEBLES, EQUIPOS Y ENSERES"/>
    <s v="MANTENIMIENTO  A TODO COSTO DE CONTROL CORROCCION DE LAS BARRERAS DE FRENADO"/>
    <n v="72103300"/>
    <s v="Selección abreviada menor cuantía"/>
    <n v="4"/>
    <n v="6"/>
    <n v="1"/>
    <n v="20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GATO HIDRAULICO K-FIR"/>
    <n v="81141504"/>
    <s v="Selección abreviada menor cuantía"/>
    <n v="4"/>
    <n v="6"/>
    <n v="1"/>
    <n v="8000000"/>
    <s v="GLOBAL"/>
    <s v="NO SOLICITADAS"/>
  </r>
  <r>
    <x v="0"/>
    <x v="36"/>
    <n v="10"/>
    <s v="MANTENIMIENTO DE BIENES MUEBLES, EQUIPOS Y ENSERES"/>
    <s v="CAMA ALTA"/>
    <n v="81141504"/>
    <s v="Selección abreviada menor cuantía"/>
    <n v="4"/>
    <n v="6"/>
    <n v="1"/>
    <n v="12000000"/>
    <s v="GLOBAL"/>
    <s v="NO SOLICITADAS"/>
  </r>
  <r>
    <x v="0"/>
    <x v="36"/>
    <n v="10"/>
    <s v="MANTENIMIENTO DE BIENES MUEBLES, EQUIPOS Y ENSERES"/>
    <s v="GATO HIDRAULICO K-FIR"/>
    <n v="81141504"/>
    <s v="Selección abreviada menor cuantía"/>
    <n v="4"/>
    <n v="6"/>
    <n v="1"/>
    <n v="6000000"/>
    <s v="GLOBAL"/>
    <s v="NO SOLICITADAS"/>
  </r>
  <r>
    <x v="0"/>
    <x v="36"/>
    <n v="10"/>
    <s v="MANTENIMIENTO DE BIENES MUEBLES, EQUIPOS Y ENSERES"/>
    <s v="CAMA ALTA"/>
    <n v="81141504"/>
    <s v="Selección abreviada menor cuantía"/>
    <n v="4"/>
    <n v="6"/>
    <n v="1"/>
    <n v="6000000"/>
    <s v="GLOBAL"/>
    <s v="NO SOLICITADAS"/>
  </r>
  <r>
    <x v="0"/>
    <x v="36"/>
    <n v="10"/>
    <s v="MANTENIMIENTO DE BIENES MUEBLES, EQUIPOS Y ENSERES"/>
    <s v="MANTENIMIENTO PREVENTIVO Y RECUPERATIVO JET AIR STARTER UNIT PORTATILAMD-0788_x000a_"/>
    <n v="81141504"/>
    <s v="Licitación pública"/>
    <n v="2"/>
    <n v="6"/>
    <n v="1"/>
    <n v="24953000"/>
    <s v="GLOBAL"/>
    <s v="NO SOLICITADAS"/>
  </r>
  <r>
    <x v="0"/>
    <x v="37"/>
    <n v="10"/>
    <s v="MANTENIMIENTO DE VÍAS, ESTRUCTURAS Y REDES"/>
    <s v="MANTENIMIENTO A TODO COSTO PARARRAYOS Y PUESTA A TIERRA SISTEMAS DE COMUNICACIÓN EQUIPOS ASOCIADOS"/>
    <n v="73152108"/>
    <n v="0"/>
    <n v="0"/>
    <n v="0"/>
    <n v="1"/>
    <n v="22000000"/>
    <s v="GLOBAL"/>
    <s v="NO SOLICITADAS"/>
  </r>
  <r>
    <x v="0"/>
    <x v="37"/>
    <n v="16"/>
    <s v="MANTENIMIENTO DE VÍAS, ESTRUCTURAS Y REDES"/>
    <s v="MANTENIMIENTO DE LA TUBERIA DE  DESAGUE RIO MAGDALENA"/>
    <n v="72103300"/>
    <n v="0"/>
    <n v="0"/>
    <n v="0"/>
    <n v="1"/>
    <n v="10000000"/>
    <s v="GLOBAL"/>
    <s v="NO SOLICITADAS"/>
  </r>
  <r>
    <x v="0"/>
    <x v="37"/>
    <n v="10"/>
    <s v="MANTENIMIENTO DE VÍAS, ESTRUCTURAS Y REDES"/>
    <s v="MANTENIMIENTO RED DE GASES HOSPITALARIOS"/>
    <n v="72103300"/>
    <n v="0"/>
    <n v="0"/>
    <n v="0"/>
    <n v="1"/>
    <n v="10000000"/>
    <s v="GLOBAL"/>
    <s v="NO SOLICITADAS"/>
  </r>
  <r>
    <x v="0"/>
    <x v="37"/>
    <n v="16"/>
    <s v="MANTENIMIENTO DE VÍAS, ESTRUCTURAS Y REDES"/>
    <s v="MANTENIMIENTO REDES ELECTRICAS "/>
    <n v="72103300"/>
    <n v="0"/>
    <n v="0"/>
    <n v="0"/>
    <n v="1"/>
    <n v="20000000"/>
    <s v="GLOBAL"/>
    <s v="NO SOLICITADAS"/>
  </r>
  <r>
    <x v="0"/>
    <x v="37"/>
    <n v="16"/>
    <s v="MANTENIMIENTO DE VÍAS, ESTRUCTURAS Y REDES"/>
    <s v="SERVICIO LIMPIEZA REDES DE ALCANTARILLADO"/>
    <n v="81141807"/>
    <s v="Mínima cuantía"/>
    <n v="5"/>
    <n v="7"/>
    <n v="1"/>
    <n v="20000000"/>
    <s v="GLOBAL"/>
    <s v="NO SOLICITADAS"/>
  </r>
  <r>
    <x v="0"/>
    <x v="38"/>
    <n v="10"/>
    <s v="MANTENIMIENTO EQUIPO COMUNICACIÓN Y COMPUTACIÓN"/>
    <s v="MANTENIMIENTO EQUIPOS DE COMPUTO"/>
    <n v="81112300"/>
    <s v="Mínima cuantía"/>
    <n v="4"/>
    <n v="5"/>
    <n v="1"/>
    <n v="15000000"/>
    <s v="GLOBAL"/>
    <s v="NO SOLICITADAS"/>
  </r>
  <r>
    <x v="0"/>
    <x v="39"/>
    <n v="10"/>
    <s v="MANTENIMIENTO EQUIPO DE NAVEGACION Y TRANSPORTE"/>
    <s v="MANTENIMIENTO BOTES - LANCHAS- MOTORES FUERA DE BORDA"/>
    <n v="72154302"/>
    <s v="Mínima cuantía"/>
    <n v="0"/>
    <n v="0"/>
    <n v="1"/>
    <n v="20000000"/>
    <s v="GLOBAL"/>
    <s v="NO SOLICITADAS"/>
  </r>
  <r>
    <x v="0"/>
    <x v="39"/>
    <n v="10"/>
    <s v="MANTENIMIENTO EQUIPO DE NAVEGACION Y TRANSPORTE"/>
    <s v="MANTENIMIENTO DE TRACTORES"/>
    <n v="72151802"/>
    <s v="Mínima cuantía"/>
    <n v="0"/>
    <n v="0"/>
    <n v="1"/>
    <n v="20000000"/>
    <s v="GLOBAL"/>
    <s v="NO SOLICITADAS"/>
  </r>
  <r>
    <x v="0"/>
    <x v="39"/>
    <n v="10"/>
    <s v="MANTENIMIENTO EQUIPO DE NAVEGACION Y TRANSPORTE"/>
    <s v="MANTENIMIENTO MAQUINA BOMBEROS"/>
    <n v="78181500"/>
    <s v="Mínima cuantía"/>
    <n v="3"/>
    <n v="6"/>
    <n v="1"/>
    <n v="46545000"/>
    <s v="GLOBAL"/>
    <s v="NO SOLICITADAS"/>
  </r>
  <r>
    <x v="0"/>
    <x v="39"/>
    <n v="10"/>
    <s v="MANTENIMIENTO EQUIPO DE NAVEGACION Y TRANSPORTE"/>
    <s v="MANTENIMIENTO MOTOCICLETAS"/>
    <n v="78181500"/>
    <s v="Mínima cuantía"/>
    <n v="0"/>
    <n v="0"/>
    <n v="1"/>
    <n v="30000000"/>
    <s v="GLOBAL"/>
    <s v="NO SOLICITADAS"/>
  </r>
  <r>
    <x v="0"/>
    <x v="39"/>
    <n v="10"/>
    <s v="MANTENIMIENTO EQUIPO DE NAVEGACION Y TRANSPORTE"/>
    <s v="MANTENIMIENTO PARQUE AUTOMOTOR"/>
    <n v="78181500"/>
    <s v="Selección abreviada menor cuantía"/>
    <n v="4"/>
    <n v="8"/>
    <n v="1"/>
    <n v="15000000"/>
    <s v="GLOBAL"/>
    <s v="NO SOLICITADAS"/>
  </r>
  <r>
    <x v="0"/>
    <x v="39"/>
    <n v="10"/>
    <s v="MANTENIMIENTO EQUIPO DE NAVEGACION Y TRANSPORTE"/>
    <s v="MANTENIMIENTO PARQUE AUTOMOTOR UNIDAD"/>
    <n v="78181500"/>
    <s v="Selección abreviada menor cuantía"/>
    <n v="1"/>
    <n v="4"/>
    <n v="1"/>
    <n v="50000000"/>
    <s v="GLOBAL"/>
    <s v="SI APROBADAS"/>
  </r>
  <r>
    <x v="0"/>
    <x v="39"/>
    <n v="10"/>
    <s v="MANTENIMIENTO EQUIPO DE NAVEGACION Y TRANSPORTE"/>
    <s v="MANTENIMIENTO PARQUE AUTOMOTOR UNIDAD"/>
    <n v="78181500"/>
    <s v="Selección abreviada menor cuantía"/>
    <n v="4"/>
    <n v="8"/>
    <n v="1"/>
    <n v="86000000"/>
    <s v="GLOBAL"/>
    <s v="NO SOLICITADAS"/>
  </r>
  <r>
    <x v="0"/>
    <x v="39"/>
    <n v="10"/>
    <s v="MANTENIMIENTO EQUIPO DE NAVEGACION Y TRANSPORTE"/>
    <s v="MANTENIMIENTO VTT"/>
    <n v="78181500"/>
    <s v="Selección abreviada menor cuantía"/>
    <n v="4"/>
    <n v="4"/>
    <n v="1"/>
    <n v="15000000"/>
    <s v="GLOBAL"/>
    <s v="NO SOLICITADAS"/>
  </r>
  <r>
    <x v="0"/>
    <x v="39"/>
    <n v="10"/>
    <s v="MANTENIMIENTO EQUIPO DE NAVEGACION Y TRANSPORTE"/>
    <s v="HUMMER"/>
    <n v="81141504"/>
    <s v="Selección abreviada menor cuantía"/>
    <n v="4"/>
    <n v="6"/>
    <n v="1"/>
    <n v="20000000"/>
    <s v="GLOBAL"/>
    <s v="NO SOLICITADAS"/>
  </r>
  <r>
    <x v="0"/>
    <x v="40"/>
    <n v="16"/>
    <s v="MANTENIMIENTO Y MEJORAMIENTO DE VIVIENDA Y ALOJAMIENTO"/>
    <s v="MANTENIMIENTO ADECUACION Y REPARACION DE VIVIENDA FISCAL"/>
    <n v="72102900"/>
    <s v="Selección abreviada menor cuantía"/>
    <n v="4"/>
    <n v="8"/>
    <n v="1"/>
    <n v="250000000"/>
    <s v="GLOBAL"/>
    <s v="NO SOLICITADAS"/>
  </r>
  <r>
    <x v="0"/>
    <x v="40"/>
    <n v="16"/>
    <s v="MANTENIMIENTO Y MEJORAMIENTO DE VIVIENDA Y ALOJAMIENTO"/>
    <s v="MANTENIMIENTO ADECUACION Y REPARACION DE VIVIENDA FISCAL"/>
    <n v="72102900"/>
    <s v="Selección abreviada menor cuantía"/>
    <n v="1"/>
    <n v="4"/>
    <n v="1"/>
    <n v="90000000"/>
    <s v="GLOBAL"/>
    <s v="SI APROBADAS"/>
  </r>
  <r>
    <x v="0"/>
    <x v="40"/>
    <n v="16"/>
    <s v="MANTENIMIENTO Y MEJORAMIENTO DE VIVIENDA Y ALOJAMIENTO"/>
    <s v="MANTENIMIENTO BARRACA DE TRANSEÚNTES NO. 30 "/>
    <n v="72102900"/>
    <s v="Selección abreviada menor cuantía"/>
    <n v="0"/>
    <n v="0"/>
    <n v="1"/>
    <n v="25000000"/>
    <s v="GLOBAL"/>
    <s v="NO SOLICITADAS"/>
  </r>
  <r>
    <x v="0"/>
    <x v="41"/>
    <n v="16"/>
    <s v="SERVICIO DE ASEO"/>
    <s v="SERVICIO DE ASEO COLEGIO"/>
    <n v="76111500"/>
    <s v="Seléccion abreviada - acuerdo marco"/>
    <n v="2"/>
    <n v="10"/>
    <n v="1"/>
    <n v="40000000"/>
    <s v="GLOBAL"/>
    <s v="NO SOLICITADAS"/>
  </r>
  <r>
    <x v="0"/>
    <x v="41"/>
    <n v="10"/>
    <s v="SERVICIO DE ASEO"/>
    <s v="SERVICIO DE ASEO ESM"/>
    <n v="76111500"/>
    <s v="Mínima cuantía"/>
    <n v="1"/>
    <n v="5"/>
    <n v="1"/>
    <n v="20000000"/>
    <s v="GLOBAL"/>
    <s v="SI APROBADAS"/>
  </r>
  <r>
    <x v="0"/>
    <x v="41"/>
    <n v="10"/>
    <s v="SERVICIO DE ASEO"/>
    <s v="SERVICIO DE ASEO ESM"/>
    <n v="76111500"/>
    <s v="Mínima cuantía"/>
    <n v="5"/>
    <n v="6"/>
    <n v="1"/>
    <n v="20000000"/>
    <s v="GLOBAL"/>
    <s v="NO SOLICITADAS"/>
  </r>
  <r>
    <x v="0"/>
    <x v="41"/>
    <n v="16"/>
    <s v="SERVICIO DE ASEO"/>
    <s v="SERVICIO DE ASEO UNIDAD"/>
    <n v="76111500"/>
    <s v="Seléccion abreviada - acuerdo marco"/>
    <n v="2"/>
    <n v="10"/>
    <n v="1"/>
    <n v="50000000"/>
    <s v="GLOBAL"/>
    <s v="NO SOLICITADAS"/>
  </r>
  <r>
    <x v="0"/>
    <x v="42"/>
    <n v="10"/>
    <s v="ADMINISTRACION OPERACIÓN Y MANTENIMIENTO DE PLANTAS DE ENERGIA"/>
    <s v="MANTENIMIENTO PLANTAS AEROPORTUARIAS GRUTE"/>
    <n v="72154300"/>
    <n v="0"/>
    <n v="0"/>
    <n v="0"/>
    <n v="1"/>
    <n v="25020000"/>
    <s v="GLOBAL"/>
    <s v="NO SOLICITADAS"/>
  </r>
  <r>
    <x v="0"/>
    <x v="42"/>
    <n v="10"/>
    <s v="ADMINISTRACION OPERACIÓN Y MANTENIMIENTO DE PLANTAS DE ENERGIA"/>
    <s v="MANTENIMIENTO PLANTAS ELECTRICAS "/>
    <n v="72154302"/>
    <n v="0"/>
    <n v="0"/>
    <n v="0"/>
    <n v="1"/>
    <n v="35000000"/>
    <s v="GLOBAL"/>
    <s v="NO SOLICITADAS"/>
  </r>
  <r>
    <x v="0"/>
    <x v="42"/>
    <n v="10"/>
    <s v="ADMINISTRACION OPERACIÓN Y MANTENIMIENTO DE PLANTAS DE ENERGIA"/>
    <s v="MANTENIMIENTO PLANTAS ELECTRICAS GRUTE"/>
    <n v="72154302"/>
    <n v="0"/>
    <n v="0"/>
    <n v="0"/>
    <n v="1"/>
    <n v="28566000"/>
    <s v="GLOBAL"/>
    <s v="NO SOLICITADAS"/>
  </r>
  <r>
    <x v="0"/>
    <x v="42"/>
    <n v="10"/>
    <s v="ADMINISTRACION OPERACIÓN Y MANTENIMIENTO DE PLANTAS DE ENERGIA"/>
    <s v="PLANTA HOBART "/>
    <n v="81141504"/>
    <s v="Selección abreviada menor cuantía"/>
    <n v="4"/>
    <n v="6"/>
    <n v="1"/>
    <n v="28805874"/>
    <s v="GLOBAL"/>
    <s v="NO SOLICITADAS"/>
  </r>
  <r>
    <x v="0"/>
    <x v="42"/>
    <n v="10"/>
    <s v="ADMINISTRACION OPERACIÓN Y MANTENIMIENTO DE PLANTAS DE ENERGIA"/>
    <s v="PLANTA HOBART "/>
    <n v="81141504"/>
    <s v="Selección abreviada menor cuantía"/>
    <n v="4"/>
    <n v="6"/>
    <n v="1"/>
    <n v="23000000"/>
    <s v="GLOBAL"/>
    <s v="NO SOLICITADAS"/>
  </r>
  <r>
    <x v="0"/>
    <x v="42"/>
    <n v="10"/>
    <s v="ADMINISTRACION OPERACIÓN Y MANTENIMIENTO DE PLANTAS DE ENERGIA"/>
    <s v="PLANTA HOBART "/>
    <n v="81141504"/>
    <s v="Selección abreviada menor cuantía"/>
    <n v="4"/>
    <n v="6"/>
    <n v="1"/>
    <n v="27000000"/>
    <s v="GLOBAL"/>
    <s v="NO SOLICITADAS"/>
  </r>
  <r>
    <x v="0"/>
    <x v="43"/>
    <n v="16"/>
    <s v="CORREO"/>
    <s v="GUIAS DE CORREO CERTIFICADO"/>
    <n v="78102200"/>
    <n v="0"/>
    <n v="0"/>
    <n v="0"/>
    <n v="1"/>
    <n v="3000000"/>
    <s v="GLOBAL"/>
    <s v="NO SOLICITADAS"/>
  </r>
  <r>
    <x v="0"/>
    <x v="44"/>
    <n v="10"/>
    <s v="TRANSPORTE"/>
    <s v="PEAJES"/>
    <n v="93151510"/>
    <n v="0"/>
    <n v="0"/>
    <n v="0"/>
    <n v="1"/>
    <n v="1350000"/>
    <s v="GLOBAL"/>
    <s v="NO SOLICITADAS"/>
  </r>
  <r>
    <x v="0"/>
    <x v="45"/>
    <n v="10"/>
    <s v="EDICIÓN DE LIBROS, REVISTAS, ESCRITOS Y TRABAJOS TIPOGRÁFICOS"/>
    <s v="DIPLOMAS  PERSONAL  FINALIZA CURSOS TAMAÑO CARTA PAPEL PROPALCOTE "/>
    <n v="60101600"/>
    <s v="Mínima cuantía"/>
    <n v="0"/>
    <n v="0"/>
    <n v="1000"/>
    <n v="2000000"/>
    <s v="UNIDAD"/>
    <s v="NO SOLICITADAS"/>
  </r>
  <r>
    <x v="0"/>
    <x v="45"/>
    <n v="10"/>
    <s v="EDICIÓN DE LIBROS, REVISTAS, ESCRITOS Y TRABAJOS TIPOGRÁFICOS"/>
    <s v="DIPLOMAS PARA LA ESIMA"/>
    <n v="55101500"/>
    <s v="Mínima cuantía"/>
    <n v="0"/>
    <n v="0"/>
    <n v="770"/>
    <n v="2015860"/>
    <s v="UNIDAD"/>
    <s v="NO SOLICITADAS"/>
  </r>
  <r>
    <x v="0"/>
    <x v="45"/>
    <n v="10"/>
    <s v="EDICIÓN DE LIBROS, REVISTAS, ESCRITOS Y TRABAJOS TIPOGRÁFICOS"/>
    <s v="FAJA  DE PROGRESO DE VUELO CARTULINA COLOR ROSADO 19CM LARGO X 2.5 CM ANCHO "/>
    <n v="55101500"/>
    <s v="Mínima cuantía"/>
    <n v="0"/>
    <n v="0"/>
    <n v="8000"/>
    <n v="649600"/>
    <s v="UNIDAD"/>
    <s v="NO SOLICITADAS"/>
  </r>
  <r>
    <x v="0"/>
    <x v="45"/>
    <n v="10"/>
    <s v="EDICIÓN DE LIBROS, REVISTAS, ESCRITOS Y TRABAJOS TIPOGRÁFICOS"/>
    <s v="FAJA  DE PROGRESO DE VUELO CARTULINA COLOR VERDE 19CM LARGO X 2.5 CM ANCHO "/>
    <n v="55101500"/>
    <s v="Mínima cuantía"/>
    <n v="0"/>
    <n v="0"/>
    <n v="5000"/>
    <n v="406000"/>
    <s v="UNIDAD"/>
    <s v="NO SOLICITADAS"/>
  </r>
  <r>
    <x v="0"/>
    <x v="45"/>
    <n v="10"/>
    <s v="EDICIÓN DE LIBROS, REVISTAS, ESCRITOS Y TRABAJOS TIPOGRÁFICOS"/>
    <s v="FORMAS FAC 041 TAMAÑO 9 CM X 20 CM MATERIAL BRISTOL COLOR AMARILLO"/>
    <n v="55101500"/>
    <s v="Mínima cuantía"/>
    <n v="0"/>
    <n v="0"/>
    <n v="1500"/>
    <n v="315000"/>
    <s v="UNIDAD"/>
    <s v="NO SOLICITADAS"/>
  </r>
  <r>
    <x v="0"/>
    <x v="45"/>
    <n v="10"/>
    <s v="EDICIÓN DE LIBROS, REVISTAS, ESCRITOS Y TRABAJOS TIPOGRÁFICOS"/>
    <s v="FORMAS FAC 042 TAMAÑO 9 CM X 20 CM MATERIAL BRISTOL COLOR VERDE"/>
    <n v="55101500"/>
    <s v="Mínima cuantía"/>
    <n v="0"/>
    <n v="0"/>
    <n v="1500"/>
    <n v="315000"/>
    <s v="UNIDAD"/>
    <s v="NO SOLICITADAS"/>
  </r>
  <r>
    <x v="0"/>
    <x v="45"/>
    <n v="10"/>
    <s v="EDICIÓN DE LIBROS, REVISTAS, ESCRITOS Y TRABAJOS TIPOGRÁFICOS"/>
    <s v="FORMAS FAC 045 TAMAÑO 9 CM X 20 CM MATERIAL BRISTOL COLOR ROJO"/>
    <n v="55101500"/>
    <s v="Mínima cuantía"/>
    <n v="0"/>
    <n v="0"/>
    <n v="1000"/>
    <n v="220000"/>
    <s v="UNIDAD"/>
    <s v="NO SOLICITADAS"/>
  </r>
  <r>
    <x v="0"/>
    <x v="45"/>
    <n v="10"/>
    <s v="EDICIÓN DE LIBROS, REVISTAS, ESCRITOS Y TRABAJOS TIPOGRÁFICOS"/>
    <s v="FORMAS FAC 232T-1 TAMAÑO CARTA PAPEL BOND IMPRESIÓN 1X0"/>
    <n v="55101500"/>
    <s v="Mínima cuantía"/>
    <n v="0"/>
    <n v="0"/>
    <n v="500"/>
    <n v="95000"/>
    <s v="UNIDAD"/>
    <s v="NO SOLICITADAS"/>
  </r>
  <r>
    <x v="0"/>
    <x v="45"/>
    <n v="10"/>
    <s v="EDICIÓN DE LIBROS, REVISTAS, ESCRITOS Y TRABAJOS TIPOGRÁFICOS"/>
    <s v="FORMAS FAC 233 TAMAÑO 9 CM X 20 CM MATERIAL BRISTOL COLOR AMARILLO"/>
    <n v="55101500"/>
    <s v="Mínima cuantía"/>
    <n v="0"/>
    <n v="0"/>
    <n v="500"/>
    <n v="130000"/>
    <s v="UNIDAD"/>
    <s v="NO SOLICITADAS"/>
  </r>
  <r>
    <x v="0"/>
    <x v="45"/>
    <n v="10"/>
    <s v="EDICIÓN DE LIBROS, REVISTAS, ESCRITOS Y TRABAJOS TIPOGRÁFICOS"/>
    <s v="FORMAS FAC 260T TAMAÑO MEDIA CARTA PAPEL BOND IMPRESIÓN 1X0"/>
    <n v="55101500"/>
    <s v="Mínima cuantía"/>
    <n v="0"/>
    <n v="0"/>
    <n v="5000"/>
    <n v="325000"/>
    <s v="UNIDAD"/>
    <s v="NO SOLICITADAS"/>
  </r>
  <r>
    <x v="0"/>
    <x v="45"/>
    <n v="10"/>
    <s v="EDICIÓN DE LIBROS, REVISTAS, ESCRITOS Y TRABAJOS TIPOGRÁFICOS"/>
    <s v="FORMAS FAC 273T TAMAÑO  CARTA PAPEL BOND IMPRESIÓN 1X0"/>
    <n v="55101500"/>
    <s v="Mínima cuantía"/>
    <n v="0"/>
    <n v="0"/>
    <n v="500"/>
    <n v="95000"/>
    <s v="UNIDAD"/>
    <s v="NO SOLICITADAS"/>
  </r>
  <r>
    <x v="0"/>
    <x v="45"/>
    <n v="10"/>
    <s v="EDICIÓN DE LIBROS, REVISTAS, ESCRITOS Y TRABAJOS TIPOGRÁFICOS"/>
    <s v="FORMAS FAC 282T TAMAÑO  CARTA PAPEL BOND IMPRESIÓN 1X1"/>
    <n v="55101500"/>
    <s v="Mínima cuantía"/>
    <n v="0"/>
    <n v="0"/>
    <n v="5000"/>
    <n v="700000"/>
    <s v="UNIDAD"/>
    <s v="NO SOLICITADAS"/>
  </r>
  <r>
    <x v="0"/>
    <x v="45"/>
    <n v="10"/>
    <s v="EDICIÓN DE LIBROS, REVISTAS, ESCRITOS Y TRABAJOS TIPOGRÁFICOS"/>
    <s v="FORMATO AUDIOTORIA NOTAS ENFERMERIA (TALONARIO * 100)  1 CARA CARTA"/>
    <n v="55101500"/>
    <s v="Mínima cuantía"/>
    <n v="0"/>
    <n v="0"/>
    <n v="50"/>
    <n v="400000"/>
    <s v="UNIDAD"/>
    <s v="NO SOLICITADAS"/>
  </r>
  <r>
    <x v="0"/>
    <x v="45"/>
    <n v="10"/>
    <s v="EDICIÓN DE LIBROS, REVISTAS, ESCRITOS Y TRABAJOS TIPOGRÁFICOS"/>
    <s v="FORMATO AUDITORIA FORMULACION (TALONARIO *100)  1 CARA CARTA"/>
    <n v="55101500"/>
    <s v="Mínima cuantía"/>
    <n v="0"/>
    <n v="0"/>
    <n v="50"/>
    <n v="400000"/>
    <s v="UNIDAD"/>
    <s v="NO SOLICITADAS"/>
  </r>
  <r>
    <x v="0"/>
    <x v="45"/>
    <n v="10"/>
    <s v="EDICIÓN DE LIBROS, REVISTAS, ESCRITOS Y TRABAJOS TIPOGRÁFICOS"/>
    <s v="FORMATO AUDITORIA HISTORIA CLINICA MEDICA (TALONARIO *100)  1 CARA CARTA"/>
    <n v="55101500"/>
    <s v="Mínima cuantía"/>
    <n v="0"/>
    <n v="0"/>
    <n v="10"/>
    <n v="80000"/>
    <s v="UNIDAD"/>
    <s v="NO SOLICITADAS"/>
  </r>
  <r>
    <x v="0"/>
    <x v="45"/>
    <n v="10"/>
    <s v="EDICIÓN DE LIBROS, REVISTAS, ESCRITOS Y TRABAJOS TIPOGRÁFICOS"/>
    <s v="FORMATO AUDITORIA HISTORIA CLINICA ODONTOLOGICA (TALONARIO *100)  1 CARA CARTA"/>
    <n v="55101500"/>
    <s v="Mínima cuantía"/>
    <n v="0"/>
    <n v="0"/>
    <n v="30"/>
    <n v="240000"/>
    <s v="UNIDAD"/>
    <s v="NO SOLICITADAS"/>
  </r>
  <r>
    <x v="0"/>
    <x v="45"/>
    <n v="10"/>
    <s v="EDICIÓN DE LIBROS, REVISTAS, ESCRITOS Y TRABAJOS TIPOGRÁFICOS"/>
    <s v="FORMATO CONSENTIMIENTO INFORMADO PARA ADMINISTRACION DE MEDICAMENTOS (TALONARIO *100) 1 CARA CARTA"/>
    <n v="55101500"/>
    <s v="Mínima cuantía"/>
    <n v="0"/>
    <n v="0"/>
    <n v="10"/>
    <n v="80000"/>
    <s v="UNIDAD"/>
    <s v="NO SOLICITADAS"/>
  </r>
  <r>
    <x v="0"/>
    <x v="45"/>
    <n v="10"/>
    <s v="EDICIÓN DE LIBROS, REVISTAS, ESCRITOS Y TRABAJOS TIPOGRÁFICOS"/>
    <s v="FORMATO DE CONSENTIMIENTO INFORMADO PARA PROCEDIMIENTOS MENORES (TALONARIO*100) 2 CARAS"/>
    <n v="55101500"/>
    <s v="Mínima cuantía"/>
    <n v="0"/>
    <n v="0"/>
    <n v="3"/>
    <n v="24000"/>
    <s v="UNIDAD"/>
    <s v="NO SOLICITADAS"/>
  </r>
  <r>
    <x v="0"/>
    <x v="45"/>
    <n v="10"/>
    <s v="EDICIÓN DE LIBROS, REVISTAS, ESCRITOS Y TRABAJOS TIPOGRÁFICOS"/>
    <s v="FORMATO DE RELEVO DE CONTROLADOR DE TRANSITO AEREO TAMAÑO CARTA EN PAPEL BLANCO"/>
    <n v="55101500"/>
    <s v="Mínima cuantía"/>
    <n v="0"/>
    <n v="0"/>
    <n v="1200"/>
    <n v="41760"/>
    <s v="UNIDAD"/>
    <s v="NO SOLICITADAS"/>
  </r>
  <r>
    <x v="0"/>
    <x v="45"/>
    <n v="10"/>
    <s v="EDICIÓN DE LIBROS, REVISTAS, ESCRITOS Y TRABAJOS TIPOGRÁFICOS"/>
    <s v="FORMATO ENCUESTA CLIENTE INCOGNITO (TALONARIO*100) MEDIA HOJA OFICIO 1 CARA"/>
    <n v="55101500"/>
    <s v="Mínima cuantía"/>
    <n v="0"/>
    <n v="0"/>
    <n v="3"/>
    <n v="24000"/>
    <s v="UNIDAD"/>
    <s v="NO SOLICITADAS"/>
  </r>
  <r>
    <x v="0"/>
    <x v="45"/>
    <n v="10"/>
    <s v="EDICIÓN DE LIBROS, REVISTAS, ESCRITOS Y TRABAJOS TIPOGRÁFICOS"/>
    <s v="FORMATO EVOLUCION ODONTOLOGIA (TALONARIO *100) 2 CARAS CARTA"/>
    <n v="55101500"/>
    <s v="Mínima cuantía"/>
    <n v="0"/>
    <n v="0"/>
    <n v="200"/>
    <n v="1600000"/>
    <s v="UNIDAD"/>
    <s v="NO SOLICITADAS"/>
  </r>
  <r>
    <x v="0"/>
    <x v="45"/>
    <n v="10"/>
    <s v="EDICIÓN DE LIBROS, REVISTAS, ESCRITOS Y TRABAJOS TIPOGRÁFICOS"/>
    <s v="FORMATO FORMULA MEDICA (TALONARIO *50)  1 CARA PAPEL QUIMICO TALONARIO"/>
    <n v="55101500"/>
    <s v="Mínima cuantía"/>
    <n v="0"/>
    <n v="0"/>
    <n v="5"/>
    <n v="25000"/>
    <s v="UNIDAD"/>
    <s v="NO SOLICITADAS"/>
  </r>
  <r>
    <x v="0"/>
    <x v="45"/>
    <n v="10"/>
    <s v="EDICIÓN DE LIBROS, REVISTAS, ESCRITOS Y TRABAJOS TIPOGRÁFICOS"/>
    <s v="FORMATO HISTORIA CLINICA MEDICA  (TALONARIO *100)  2 CARAS CARTA"/>
    <n v="55101500"/>
    <s v="Mínima cuantía"/>
    <n v="0"/>
    <n v="0"/>
    <n v="25"/>
    <n v="200000"/>
    <s v="UNIDAD"/>
    <s v="NO SOLICITADAS"/>
  </r>
  <r>
    <x v="0"/>
    <x v="45"/>
    <n v="10"/>
    <s v="EDICIÓN DE LIBROS, REVISTAS, ESCRITOS Y TRABAJOS TIPOGRÁFICOS"/>
    <s v="FORMATO HISTORIA CLINICA PRIORITARIA (TALONARIO *100)   2 CARAS CARTA"/>
    <n v="55101500"/>
    <s v="Mínima cuantía"/>
    <n v="0"/>
    <n v="0"/>
    <n v="25"/>
    <n v="200000"/>
    <s v="UNIDAD"/>
    <s v="NO SOLICITADAS"/>
  </r>
  <r>
    <x v="0"/>
    <x v="45"/>
    <n v="10"/>
    <s v="EDICIÓN DE LIBROS, REVISTAS, ESCRITOS Y TRABAJOS TIPOGRÁFICOS"/>
    <s v="FORMATO INCAPACIDAD MEDICA (TALONARIO *50)   1 CARA PAPEL QUIMICO TALONARIO"/>
    <n v="55101500"/>
    <s v="Mínima cuantía"/>
    <n v="0"/>
    <n v="0"/>
    <n v="1"/>
    <n v="5000"/>
    <s v="UNIDAD"/>
    <s v="NO SOLICITADAS"/>
  </r>
  <r>
    <x v="0"/>
    <x v="45"/>
    <n v="10"/>
    <s v="EDICIÓN DE LIBROS, REVISTAS, ESCRITOS Y TRABAJOS TIPOGRÁFICOS"/>
    <s v="FORMATO INVENTARIO PERTENENCIAS USUARIO (TALONARIO *100)  1 CARA CARTA"/>
    <n v="55101500"/>
    <s v="Mínima cuantía"/>
    <n v="0"/>
    <n v="0"/>
    <n v="10"/>
    <n v="80000"/>
    <s v="UNIDAD"/>
    <s v="NO SOLICITADAS"/>
  </r>
  <r>
    <x v="0"/>
    <x v="45"/>
    <n v="10"/>
    <s v="EDICIÓN DE LIBROS, REVISTAS, ESCRITOS Y TRABAJOS TIPOGRÁFICOS"/>
    <s v="FORMATO NOTAS DE ENFERMERIA (TALONARIO *100) 2 CARAS CARTA"/>
    <n v="55101500"/>
    <s v="Mínima cuantía"/>
    <n v="0"/>
    <n v="0"/>
    <n v="2"/>
    <n v="16000"/>
    <s v="UNIDAD"/>
    <s v="NO SOLICITADAS"/>
  </r>
  <r>
    <x v="0"/>
    <x v="45"/>
    <n v="10"/>
    <s v="EDICIÓN DE LIBROS, REVISTAS, ESCRITOS Y TRABAJOS TIPOGRÁFICOS"/>
    <s v="FORMATO OA-FR-012 PLAN DE VUELO MILITAR LOCAL EN PAPEL BLANCO TAMAÑO 21 CM X 13.5CM"/>
    <n v="55101500"/>
    <s v="Mínima cuantía"/>
    <n v="0"/>
    <n v="0"/>
    <n v="4000"/>
    <n v="185600"/>
    <s v="UNIDAD"/>
    <s v="NO SOLICITADAS"/>
  </r>
  <r>
    <x v="0"/>
    <x v="45"/>
    <n v="10"/>
    <s v="EDICIÓN DE LIBROS, REVISTAS, ESCRITOS Y TRABAJOS TIPOGRÁFICOS"/>
    <s v="FORMATO OA-FR-023 BRIEFING METEORLOGICO EN PAPEL BLANCO TAMAÑO IMPRESIÓN 12 CM X 9.5CM "/>
    <n v="55101500"/>
    <s v="Mínima cuantía"/>
    <n v="0"/>
    <n v="0"/>
    <n v="5000"/>
    <n v="156600"/>
    <s v="UNIDAD"/>
    <s v="NO SOLICITADAS"/>
  </r>
  <r>
    <x v="0"/>
    <x v="45"/>
    <n v="10"/>
    <s v="EDICIÓN DE LIBROS, REVISTAS, ESCRITOS Y TRABAJOS TIPOGRÁFICOS"/>
    <s v="FORMATO ORDENES EXAMENES DE LABORATORIO (TALONARIO *50 MEDIA CARTA  1 CARA MEDIA HOJA "/>
    <n v="55101500"/>
    <s v="Mínima cuantía"/>
    <n v="0"/>
    <n v="0"/>
    <n v="3"/>
    <n v="15000"/>
    <s v="UNIDAD"/>
    <s v="NO SOLICITADAS"/>
  </r>
  <r>
    <x v="0"/>
    <x v="45"/>
    <n v="10"/>
    <s v="EDICIÓN DE LIBROS, REVISTAS, ESCRITOS Y TRABAJOS TIPOGRÁFICOS"/>
    <s v="FORMATO PLAN DE VUELO NACIONAL EN PAPEL BLANCO 28 CM  LARGOX  21.8 CM ANCHO"/>
    <n v="55101500"/>
    <s v="Mínima cuantía"/>
    <n v="0"/>
    <n v="0"/>
    <n v="4000"/>
    <n v="139200"/>
    <s v="UNIDAD"/>
    <s v="NO SOLICITADAS"/>
  </r>
  <r>
    <x v="0"/>
    <x v="45"/>
    <n v="10"/>
    <s v="EDICIÓN DE LIBROS, REVISTAS, ESCRITOS Y TRABAJOS TIPOGRÁFICOS"/>
    <s v="FORMATO REGISTRO DE MEDICAMENTOS (TALONARIO *100)  2 CARAS CARTA"/>
    <n v="55101500"/>
    <s v="Mínima cuantía"/>
    <n v="0"/>
    <n v="0"/>
    <n v="2"/>
    <n v="16000"/>
    <s v="UNIDAD"/>
    <s v="NO SOLICITADAS"/>
  </r>
  <r>
    <x v="0"/>
    <x v="45"/>
    <n v="10"/>
    <s v="EDICIÓN DE LIBROS, REVISTAS, ESCRITOS Y TRABAJOS TIPOGRÁFICOS"/>
    <s v="FORMATO REGISTRO DIARIO DE CONTROL DE TEMPERATURA TAMAÑO OFICIO (TALONARIO*100)  CARA OFICIO"/>
    <n v="55101500"/>
    <s v="Mínima cuantía"/>
    <n v="0"/>
    <n v="0"/>
    <n v="2"/>
    <n v="16000"/>
    <s v="UNIDAD"/>
    <s v="NO SOLICITADAS"/>
  </r>
  <r>
    <x v="0"/>
    <x v="45"/>
    <n v="10"/>
    <s v="EDICIÓN DE LIBROS, REVISTAS, ESCRITOS Y TRABAJOS TIPOGRÁFICOS"/>
    <s v="FORMATO SIGNOS VITALES (TALONARIO *100) 2 CARAS CARTA"/>
    <n v="55101500"/>
    <s v="Mínima cuantía"/>
    <n v="0"/>
    <n v="0"/>
    <n v="1"/>
    <n v="8000"/>
    <s v="UNIDAD"/>
    <s v="NO SOLICITADAS"/>
  </r>
  <r>
    <x v="0"/>
    <x v="45"/>
    <n v="10"/>
    <s v="EDICIÓN DE LIBROS, REVISTAS, ESCRITOS Y TRABAJOS TIPOGRÁFICOS"/>
    <s v="FORMATO TRASLADO AMBULANCIAS  (TALONARIO *100)  2 CARAS FORMATO 1 Y 2 CARTA"/>
    <n v="55101500"/>
    <s v="Mínima cuantía"/>
    <n v="0"/>
    <n v="0"/>
    <n v="3"/>
    <n v="24000"/>
    <s v="UNIDAD"/>
    <s v="NO SOLICITADAS"/>
  </r>
  <r>
    <x v="0"/>
    <x v="45"/>
    <n v="10"/>
    <s v="EDICIÓN DE LIBROS, REVISTAS, ESCRITOS Y TRABAJOS TIPOGRÁFICOS"/>
    <s v="FROMATOS DE PQR (TALONARIO *100)  DOS CARAS CARTA"/>
    <n v="55101500"/>
    <s v="Mínima cuantía"/>
    <n v="0"/>
    <n v="0"/>
    <n v="3"/>
    <n v="24000"/>
    <s v="UNIDAD"/>
    <s v="NO SOLICITADAS"/>
  </r>
  <r>
    <x v="0"/>
    <x v="45"/>
    <n v="10"/>
    <s v="EDICIÓN DE LIBROS, REVISTAS, ESCRITOS Y TRABAJOS TIPOGRÁFICOS"/>
    <s v="IMPRESIÓN Y ESTAMPADO CARTILLA HOW TO CETAC, 19 HOJAS CARTA , PROPALCOTE. A DOS COLORES"/>
    <n v="55101500"/>
    <s v="Mínima cuantía"/>
    <n v="0"/>
    <n v="0"/>
    <n v="10"/>
    <n v="200000"/>
    <s v="UNIDAD"/>
    <s v="NO SOLICITADAS"/>
  </r>
  <r>
    <x v="0"/>
    <x v="45"/>
    <n v="10"/>
    <s v="EDICIÓN DE LIBROS, REVISTAS, ESCRITOS Y TRABAJOS TIPOGRÁFICOS"/>
    <s v="IN FLIGHT GUIDE 2016 / 25 HOJAS TAMAÑO CARTA A 2 COLORES"/>
    <n v="55101500"/>
    <s v="Mínima cuantía"/>
    <n v="0"/>
    <n v="0"/>
    <n v="30"/>
    <n v="162000"/>
    <s v="UNIDAD"/>
    <s v="NO SOLICITADAS"/>
  </r>
  <r>
    <x v="0"/>
    <x v="45"/>
    <n v="10"/>
    <s v="EDICIÓN DE LIBROS, REVISTAS, ESCRITOS Y TRABAJOS TIPOGRÁFICOS"/>
    <s v="MANUAL DE TAREAS 2016 / 350 HOJAS (700 PAGINAS)  CARTA A BLANCO Y NEGRO"/>
    <n v="55101500"/>
    <s v="Mínima cuantía"/>
    <n v="0"/>
    <n v="0"/>
    <n v="2"/>
    <n v="340000"/>
    <s v="UNIDAD"/>
    <s v="NO SOLICITADAS"/>
  </r>
  <r>
    <x v="0"/>
    <x v="45"/>
    <n v="10"/>
    <s v="EDICIÓN DE LIBROS, REVISTAS, ESCRITOS Y TRABAJOS TIPOGRÁFICOS"/>
    <s v="MANUAL PLANEAMIENTO KFIR/ 386 HOJAS (772 PAGINAS) CARTA A BLANCO Y NEGRO"/>
    <n v="55101500"/>
    <s v="Mínima cuantía"/>
    <n v="0"/>
    <n v="0"/>
    <n v="4"/>
    <n v="720000"/>
    <s v="UNIDAD"/>
    <s v="NO SOLICITADAS"/>
  </r>
  <r>
    <x v="0"/>
    <x v="45"/>
    <n v="10"/>
    <s v="EDICIÓN DE LIBROS, REVISTAS, ESCRITOS Y TRABAJOS TIPOGRÁFICOS"/>
    <s v="PIE KFIR 2016 / 350 HOJAS (700 PAGINAS) TAMAÑO CARTA A BLANCO Y NEGRO"/>
    <n v="55101500"/>
    <s v="Mínima cuantía"/>
    <n v="0"/>
    <n v="0"/>
    <n v="2"/>
    <n v="340000"/>
    <s v="UNIDAD"/>
    <s v="NO SOLICITADAS"/>
  </r>
  <r>
    <x v="0"/>
    <x v="45"/>
    <n v="10"/>
    <s v="EDICIÓN DE LIBROS, REVISTAS, ESCRITOS Y TRABAJOS TIPOGRÁFICOS"/>
    <s v="TALONARIO DE 100 HOJAS CADA UNO DE 14 X 11 CMS, EN PAPEL PERIODICO, MEMBRETEADOS EN LA PARTE SUPERIOR CON EL LOGO DE LA FUERZA AÉREA COLOMBIANA ESCUADRILLA ADMINISTRATIVA CACOM-1."/>
    <n v="55101500"/>
    <s v="Mínima cuantía"/>
    <n v="0"/>
    <n v="0"/>
    <n v="1000"/>
    <n v="2000000"/>
    <s v="UNIDAD"/>
    <s v="NO SOLICITADAS"/>
  </r>
  <r>
    <x v="0"/>
    <x v="46"/>
    <n v="10"/>
    <s v="ACUEDUCTO ALCANTARILLADO Y ASEO"/>
    <s v="SERVICIO DE ASEO (RECOLECCION DE BASURAS)"/>
    <n v="76101501"/>
    <n v="0"/>
    <n v="0"/>
    <n v="0"/>
    <n v="1"/>
    <n v="28516650"/>
    <s v="GLOBAL"/>
    <s v="NO SOLICITADAS"/>
  </r>
  <r>
    <x v="0"/>
    <x v="46"/>
    <n v="16"/>
    <s v="ACUEDUCTO ALCANTARILLADO Y ASEO"/>
    <s v="SERVICIO DE ASEO (RECOLECCION DE BASURAS)"/>
    <n v="76101501"/>
    <n v="0"/>
    <n v="0"/>
    <n v="0"/>
    <n v="1"/>
    <n v="33516632"/>
    <s v="GLOBAL"/>
    <s v="NO SOLICITADAS"/>
  </r>
  <r>
    <x v="0"/>
    <x v="46"/>
    <n v="10"/>
    <s v="ACUEDUCTO ALCANTARILLADO Y ASEO"/>
    <s v="SERVICIO DE ASEO (RECOLECCION DE BASURAS)"/>
    <n v="76101501"/>
    <n v="0"/>
    <n v="0"/>
    <n v="0"/>
    <n v="1"/>
    <n v="5000000"/>
    <s v="GLOBAL"/>
    <s v="NO SOLICITADAS"/>
  </r>
  <r>
    <x v="0"/>
    <x v="47"/>
    <n v="10"/>
    <s v="ENERGIA"/>
    <s v="SERVICIO DE ENERGIA"/>
    <n v="83101800"/>
    <n v="0"/>
    <n v="0"/>
    <n v="0"/>
    <n v="1"/>
    <n v="2222065433"/>
    <s v="GLOBAL"/>
    <s v="NO SOLICITADAS"/>
  </r>
  <r>
    <x v="0"/>
    <x v="47"/>
    <n v="16"/>
    <s v="ENERGIA"/>
    <s v="SERVICIO DE ENERGIA"/>
    <n v="83101800"/>
    <n v="0"/>
    <n v="0"/>
    <n v="0"/>
    <n v="1"/>
    <n v="377968648"/>
    <s v="GLOBAL"/>
    <s v="NO SOLICITADAS"/>
  </r>
  <r>
    <x v="0"/>
    <x v="47"/>
    <n v="10"/>
    <s v="ENERGIA"/>
    <s v="SERVICIO DE ENERGIA"/>
    <n v="83101800"/>
    <n v="0"/>
    <n v="0"/>
    <n v="0"/>
    <n v="1"/>
    <n v="106065340"/>
    <s v="GLOBAL"/>
    <s v="NO SOLICITADAS"/>
  </r>
  <r>
    <x v="0"/>
    <x v="48"/>
    <n v="10"/>
    <s v="TELÉFONO, FAX Y OTROS"/>
    <s v="SERVICIO TELEFONIA FIJA"/>
    <n v="83111501"/>
    <n v="0"/>
    <n v="0"/>
    <n v="0"/>
    <n v="1"/>
    <n v="12000000"/>
    <s v="GLOBAL"/>
    <s v="NO SOLICITADAS"/>
  </r>
  <r>
    <x v="0"/>
    <x v="49"/>
    <n v="16"/>
    <s v="OTROS SERVICIOS PÚBLICOS"/>
    <s v="GAS LICUADO DE PETROLEO GLP"/>
    <n v="15111510"/>
    <s v="Mínima cuantía"/>
    <n v="2"/>
    <n v="10"/>
    <n v="1"/>
    <n v="8400000"/>
    <s v="GLOBAL"/>
    <s v="NO SOLICITADAS"/>
  </r>
  <r>
    <x v="0"/>
    <x v="50"/>
    <n v="16"/>
    <s v="VIATICOS Y GASTOS DE VIAJE AL INTERIOR"/>
    <s v="TIQUETES TERRESTRES PERSONAL ORGANICO Y SOLDADOS"/>
    <n v="78111800"/>
    <n v="0"/>
    <n v="0"/>
    <n v="0"/>
    <n v="1"/>
    <n v="12000000"/>
    <s v="GLOBAL"/>
    <s v="NO SOLICITADAS"/>
  </r>
  <r>
    <x v="0"/>
    <x v="50"/>
    <n v="10"/>
    <s v="VIATICOS Y GASTOS DE VIAJE AL INTERIOR"/>
    <s v="VIATICOS"/>
    <n v="90111503"/>
    <n v="0"/>
    <n v="0"/>
    <n v="0"/>
    <n v="1"/>
    <n v="23000000"/>
    <s v="GLOBAL"/>
    <s v="NO SOLICITADAS"/>
  </r>
  <r>
    <x v="0"/>
    <x v="50"/>
    <n v="10"/>
    <s v="VIATICOS Y GASTOS DE VIAJE AL INTERIOR"/>
    <s v="VIATICOS UNIDAD"/>
    <n v="90111503"/>
    <n v="0"/>
    <n v="0"/>
    <n v="0"/>
    <n v="1"/>
    <n v="427000000"/>
    <s v="GLOBAL"/>
    <s v="NO SOLICITADAS"/>
  </r>
  <r>
    <x v="0"/>
    <x v="50"/>
    <n v="16"/>
    <s v="VIATICOS Y GASTOS DE VIAJE AL INTERIOR"/>
    <s v="CACOM 1"/>
    <n v="90121500"/>
    <n v="0"/>
    <n v="0"/>
    <n v="0"/>
    <n v="1"/>
    <n v="54600000"/>
    <s v="GLOBAL"/>
    <s v="NO SOLICITADAS"/>
  </r>
  <r>
    <x v="0"/>
    <x v="50"/>
    <n v="10"/>
    <s v="VIATICOS Y GASTOS DE VIAJE AL INTERIOR"/>
    <s v="CACOM 1"/>
    <n v="90121500"/>
    <n v="0"/>
    <n v="0"/>
    <n v="0"/>
    <n v="1"/>
    <n v="17550000"/>
    <s v="GLOBAL"/>
    <s v="NO SOLICITADAS"/>
  </r>
  <r>
    <x v="0"/>
    <x v="51"/>
    <n v="10"/>
    <s v="MATERIAL VETERINARIO"/>
    <s v="ACEITE DE PATA Y MANO DE RES LITRO"/>
    <n v="42121606"/>
    <s v="Mínima cuantía"/>
    <n v="0"/>
    <n v="0"/>
    <n v="1"/>
    <n v="25783"/>
    <s v="UNIDAD"/>
    <s v="NO SOLICITADAS"/>
  </r>
  <r>
    <x v="0"/>
    <x v="51"/>
    <n v="10"/>
    <s v="MATERIAL VETERINARIO"/>
    <s v="AGUA OXIGENADA 100 ML"/>
    <n v="51102702"/>
    <s v="Mínima cuantía"/>
    <n v="0"/>
    <n v="0"/>
    <n v="30"/>
    <n v="99990"/>
    <s v="UNIDAD"/>
    <s v="NO SOLICITADAS"/>
  </r>
  <r>
    <x v="0"/>
    <x v="51"/>
    <n v="10"/>
    <s v="MATERIAL VETERINARIO"/>
    <s v="AGUJA CALIBRE 18 &quot; X CAJA DE 100 UNIDADES"/>
    <n v="42142521"/>
    <s v="Mínima cuantía"/>
    <n v="0"/>
    <n v="0"/>
    <n v="1"/>
    <n v="15867"/>
    <s v="UNIDAD"/>
    <s v="NO SOLICITADAS"/>
  </r>
  <r>
    <x v="0"/>
    <x v="51"/>
    <n v="10"/>
    <s v="MATERIAL VETERINARIO"/>
    <s v="AGUJA CALIBRE 22 &quot; X CAJA DE 100 UNIDADES"/>
    <n v="42142521"/>
    <s v="Mínima cuantía"/>
    <n v="0"/>
    <n v="0"/>
    <n v="1"/>
    <n v="13883"/>
    <s v="UNIDAD"/>
    <s v="NO SOLICITADAS"/>
  </r>
  <r>
    <x v="0"/>
    <x v="51"/>
    <n v="10"/>
    <s v="MATERIAL VETERINARIO"/>
    <s v="ALBENDAZOL + PRAXIQUANTREL POR 10 C.C."/>
    <n v="42121602"/>
    <s v="Mínima cuantía"/>
    <n v="0"/>
    <n v="0"/>
    <n v="10"/>
    <n v="147500"/>
    <s v="UNIDAD"/>
    <s v="NO SOLICITADAS"/>
  </r>
  <r>
    <x v="0"/>
    <x v="51"/>
    <n v="10"/>
    <s v="MATERIAL VETERINARIO"/>
    <s v="ALCOHOL X 700 ML "/>
    <n v="12352104"/>
    <s v="Mínima cuantía"/>
    <n v="0"/>
    <n v="0"/>
    <n v="30"/>
    <n v="150000"/>
    <s v="UNIDAD"/>
    <s v="NO SOLICITADAS"/>
  </r>
  <r>
    <x v="0"/>
    <x v="51"/>
    <n v="10"/>
    <s v="MATERIAL VETERINARIO"/>
    <s v="AMITRAZ X LITRO "/>
    <n v="10171702"/>
    <s v="Mínima cuantía"/>
    <n v="0"/>
    <n v="0"/>
    <n v="1"/>
    <n v="59891"/>
    <s v="UNIDAD"/>
    <s v="NO SOLICITADAS"/>
  </r>
  <r>
    <x v="0"/>
    <x v="51"/>
    <n v="10"/>
    <s v="MATERIAL VETERINARIO"/>
    <s v="ANKOFEN  INYECTABLE 50 ML"/>
    <n v="42121604"/>
    <s v="Mínima cuantía"/>
    <n v="0"/>
    <n v="0"/>
    <n v="1"/>
    <n v="47000"/>
    <s v="UNIDAD"/>
    <s v="NO SOLICITADAS"/>
  </r>
  <r>
    <x v="0"/>
    <x v="51"/>
    <n v="10"/>
    <s v="MATERIAL VETERINARIO"/>
    <s v="BAXIDIN - VETICURE X GALON "/>
    <n v="42121602"/>
    <s v="Mínima cuantía"/>
    <n v="0"/>
    <n v="0"/>
    <n v="1"/>
    <n v="95000"/>
    <s v="UNIDAD"/>
    <s v="NO SOLICITADAS"/>
  </r>
  <r>
    <x v="0"/>
    <x v="51"/>
    <n v="10"/>
    <s v="MATERIAL VETERINARIO"/>
    <s v="BOLFO EN POLVO X 100 GRS"/>
    <n v="10111302"/>
    <s v="Mínima cuantía"/>
    <n v="0"/>
    <n v="0"/>
    <n v="15"/>
    <n v="250005"/>
    <s v="UNIDAD"/>
    <s v="NO SOLICITADAS"/>
  </r>
  <r>
    <x v="0"/>
    <x v="51"/>
    <n v="10"/>
    <s v="MATERIAL VETERINARIO"/>
    <s v="BOLSA ZIPLO GRANDE X CAJA 100 UNDS"/>
    <n v="24111503"/>
    <s v="Mínima cuantía"/>
    <n v="0"/>
    <n v="0"/>
    <n v="5"/>
    <n v="110000"/>
    <s v="UNIDAD"/>
    <s v="NO SOLICITADAS"/>
  </r>
  <r>
    <x v="0"/>
    <x v="51"/>
    <n v="10"/>
    <s v="MATERIAL VETERINARIO"/>
    <s v="BOLSA ZIPLO MEDIANA X CAJA 100 UNIDADES"/>
    <n v="24111503"/>
    <s v="Mínima cuantía"/>
    <n v="0"/>
    <n v="0"/>
    <n v="5"/>
    <n v="90000"/>
    <s v="UNIDAD"/>
    <s v="NO SOLICITADAS"/>
  </r>
  <r>
    <x v="0"/>
    <x v="51"/>
    <n v="10"/>
    <s v="MATERIAL VETERINARIO"/>
    <s v="CAJA GUANTES DESECHABLES X CAJA 100 UNDS TALLA L (8) "/>
    <n v="42132203"/>
    <s v="Mínima cuantía"/>
    <n v="0"/>
    <n v="0"/>
    <n v="10"/>
    <n v="198330"/>
    <s v="UNIDAD"/>
    <s v="NO SOLICITADAS"/>
  </r>
  <r>
    <x v="0"/>
    <x v="51"/>
    <n v="10"/>
    <s v="MATERIAL VETERINARIO"/>
    <s v="CAJAS DE DESCENSOR-VET (DOXICICLINA)"/>
    <n v="42121602"/>
    <s v="Mínima cuantía"/>
    <n v="0"/>
    <n v="0"/>
    <n v="20"/>
    <n v="444000"/>
    <s v="UNIDAD"/>
    <s v="NO SOLICITADAS"/>
  </r>
  <r>
    <x v="0"/>
    <x v="51"/>
    <n v="10"/>
    <s v="MATERIAL VETERINARIO"/>
    <s v="CALCIN X 500 ML"/>
    <n v="42121602"/>
    <s v="Mínima cuantía"/>
    <n v="0"/>
    <n v="0"/>
    <n v="2"/>
    <n v="100000"/>
    <s v="UNIDAD"/>
    <s v="NO SOLICITADAS"/>
  </r>
  <r>
    <x v="0"/>
    <x v="51"/>
    <n v="10"/>
    <s v="MATERIAL VETERINARIO"/>
    <s v="CERULINE  "/>
    <n v="10111302"/>
    <s v="Mínima cuantía"/>
    <n v="0"/>
    <n v="0"/>
    <n v="5"/>
    <n v="126335"/>
    <s v="UNIDAD"/>
    <s v="NO SOLICITADAS"/>
  </r>
  <r>
    <x v="0"/>
    <x v="51"/>
    <n v="10"/>
    <s v="MATERIAL VETERINARIO"/>
    <s v="CIPERMETRINA X LITRO"/>
    <n v="10191509"/>
    <s v="Mínima cuantía"/>
    <n v="0"/>
    <n v="0"/>
    <n v="1"/>
    <n v="33333"/>
    <s v="UNIDAD"/>
    <s v="NO SOLICITADAS"/>
  </r>
  <r>
    <x v="0"/>
    <x v="51"/>
    <n v="10"/>
    <s v="MATERIAL VETERINARIO"/>
    <s v="CLORDENT"/>
    <n v="42121608"/>
    <s v="Mínima cuantía"/>
    <n v="0"/>
    <n v="0"/>
    <n v="1"/>
    <n v="36000"/>
    <s v="UNIDAD"/>
    <s v="NO SOLICITADAS"/>
  </r>
  <r>
    <x v="0"/>
    <x v="51"/>
    <n v="10"/>
    <s v="MATERIAL VETERINARIO"/>
    <s v="CLORPIRIFOS Y VIOLETA DE GENCIANA EN SPRAY"/>
    <n v="42121606"/>
    <s v="Mínima cuantía"/>
    <n v="0"/>
    <n v="0"/>
    <n v="20"/>
    <n v="365000"/>
    <s v="UNIDAD"/>
    <s v="NO SOLICITADAS"/>
  </r>
  <r>
    <x v="0"/>
    <x v="51"/>
    <n v="10"/>
    <s v="MATERIAL VETERINARIO"/>
    <s v="CUTAMICON CREMA X 35 GR "/>
    <n v="10111302"/>
    <s v="Mínima cuantía"/>
    <n v="0"/>
    <n v="0"/>
    <n v="3"/>
    <n v="62001"/>
    <s v="UNIDAD"/>
    <s v="NO SOLICITADAS"/>
  </r>
  <r>
    <x v="0"/>
    <x v="51"/>
    <n v="10"/>
    <s v="MATERIAL VETERINARIO"/>
    <s v="DEXTROMIN X 500"/>
    <n v="42121602"/>
    <s v="Mínima cuantía"/>
    <n v="0"/>
    <n v="0"/>
    <n v="5"/>
    <n v="120000"/>
    <s v="UNIDAD"/>
    <s v="NO SOLICITADAS"/>
  </r>
  <r>
    <x v="0"/>
    <x v="51"/>
    <n v="10"/>
    <s v="MATERIAL VETERINARIO"/>
    <s v="DICLORVOS UNGUENTO X 400 GRS"/>
    <n v="51101715"/>
    <s v="Mínima cuantía"/>
    <n v="0"/>
    <n v="0"/>
    <n v="10"/>
    <n v="350000"/>
    <s v="UNIDAD"/>
    <s v="NO SOLICITADAS"/>
  </r>
  <r>
    <x v="0"/>
    <x v="51"/>
    <n v="10"/>
    <s v="MATERIAL VETERINARIO"/>
    <s v="DIFENHIDRAMINA CLORHIDRATO VETHISTAN X 50ML"/>
    <n v="42121606"/>
    <s v="Mínima cuantía"/>
    <n v="0"/>
    <n v="0"/>
    <n v="1"/>
    <n v="29167"/>
    <s v="UNIDAD"/>
    <s v="NO SOLICITADAS"/>
  </r>
  <r>
    <x v="0"/>
    <x v="51"/>
    <n v="10"/>
    <s v="MATERIAL VETERINARIO"/>
    <s v="DIPROPIONATO DE IMIDOCARB X 50 ML BABESICIDA Y PREVENCIÓN ERLISCHIA"/>
    <n v="42121602"/>
    <s v="Mínima cuantía"/>
    <n v="0"/>
    <n v="0"/>
    <n v="1"/>
    <n v="80833"/>
    <s v="UNIDAD"/>
    <s v="NO SOLICITADAS"/>
  </r>
  <r>
    <x v="0"/>
    <x v="51"/>
    <n v="10"/>
    <s v="MATERIAL VETERINARIO"/>
    <s v="ENROFLOXACINA INYECTABLE FRASCO X 100ML, ANTIBIOTICO PIEL, RESPIRATORIO, URINARIO RIÑONES."/>
    <n v="42121602"/>
    <s v="Mínima cuantía"/>
    <n v="0"/>
    <n v="0"/>
    <n v="1"/>
    <n v="79000"/>
    <s v="UNIDAD"/>
    <s v="NO SOLICITADAS"/>
  </r>
  <r>
    <x v="0"/>
    <x v="51"/>
    <n v="10"/>
    <s v="MATERIAL VETERINARIO"/>
    <s v="EQUIPO DE MACROGOTEO X UNIDAD "/>
    <n v="42142521"/>
    <s v="Mínima cuantía"/>
    <n v="0"/>
    <n v="0"/>
    <n v="30"/>
    <n v="125010"/>
    <s v="UNIDAD"/>
    <s v="NO SOLICITADAS"/>
  </r>
  <r>
    <x v="0"/>
    <x v="51"/>
    <n v="10"/>
    <s v="MATERIAL VETERINARIO"/>
    <s v="EQUIPO DE MICROGOTEO X UNIDAD "/>
    <n v="42142521"/>
    <s v="Mínima cuantía"/>
    <n v="0"/>
    <n v="0"/>
    <n v="30"/>
    <n v="120000"/>
    <s v="UNIDAD"/>
    <s v="NO SOLICITADAS"/>
  </r>
  <r>
    <x v="0"/>
    <x v="51"/>
    <n v="10"/>
    <s v="MATERIAL VETERINARIO"/>
    <s v="EQVALAND EQUINOS AL 20% X 15 ML"/>
    <n v="51101702"/>
    <s v="Mínima cuantía"/>
    <n v="0"/>
    <n v="0"/>
    <n v="20"/>
    <n v="270000"/>
    <s v="UNIDAD"/>
    <s v="NO SOLICITADAS"/>
  </r>
  <r>
    <x v="0"/>
    <x v="51"/>
    <n v="10"/>
    <s v="MATERIAL VETERINARIO"/>
    <s v="ESPADADRAPO ROLLO DE 7.62 CM X 457.2 CM (3&quot;5YD)"/>
    <n v="42311707"/>
    <s v="Mínima cuantía"/>
    <n v="0"/>
    <n v="0"/>
    <n v="5"/>
    <n v="275000"/>
    <s v="UNIDAD"/>
    <s v="NO SOLICITADAS"/>
  </r>
  <r>
    <x v="0"/>
    <x v="51"/>
    <n v="10"/>
    <s v="MATERIAL VETERINARIO"/>
    <s v="FLORATIL SOBRE CAJA X 10 SOBRES DE 250MG"/>
    <n v="42121602"/>
    <s v="Mínima cuantía"/>
    <n v="0"/>
    <n v="0"/>
    <n v="2"/>
    <n v="50000"/>
    <s v="UNIDAD"/>
    <s v="NO SOLICITADAS"/>
  </r>
  <r>
    <x v="0"/>
    <x v="51"/>
    <n v="10"/>
    <s v="MATERIAL VETERINARIO"/>
    <s v="FLUNIXINA DE MEGLUMINE AL 5% X 50 ML"/>
    <n v="42121604"/>
    <s v="Mínima cuantía"/>
    <n v="0"/>
    <n v="0"/>
    <n v="3"/>
    <n v="129000"/>
    <s v="UNIDAD"/>
    <s v="NO SOLICITADAS"/>
  </r>
  <r>
    <x v="0"/>
    <x v="51"/>
    <n v="10"/>
    <s v="MATERIAL VETERINARIO"/>
    <s v="GASA QUIRURGICA ROLLO - ROLLO POR 100 METROS"/>
    <n v="42311511"/>
    <s v="Mínima cuantía"/>
    <n v="0"/>
    <n v="0"/>
    <n v="5"/>
    <n v="225000"/>
    <s v="UNIDAD"/>
    <s v="NO SOLICITADAS"/>
  </r>
  <r>
    <x v="0"/>
    <x v="51"/>
    <n v="10"/>
    <s v="MATERIAL VETERINARIO"/>
    <s v="GOTAS PARA INFECCION EN OJOS OJUX"/>
    <n v="51101584"/>
    <s v="Mínima cuantía"/>
    <n v="0"/>
    <n v="0"/>
    <n v="10"/>
    <n v="141670"/>
    <s v="UNIDAD"/>
    <s v="NO SOLICITADAS"/>
  </r>
  <r>
    <x v="0"/>
    <x v="51"/>
    <n v="10"/>
    <s v="MATERIAL VETERINARIO"/>
    <s v="GUANTES TRANSPARENTES X CAJA 100 PARES/PLASTICOS"/>
    <n v="42132203"/>
    <s v="Mínima cuantía"/>
    <n v="0"/>
    <n v="0"/>
    <n v="5"/>
    <n v="39665"/>
    <s v="UNIDAD"/>
    <s v="NO SOLICITADAS"/>
  </r>
  <r>
    <x v="0"/>
    <x v="51"/>
    <n v="10"/>
    <s v="MATERIAL VETERINARIO"/>
    <s v="HIPOCLORITODE SODIO  X GALON "/>
    <n v="47131807"/>
    <s v="Mínima cuantía"/>
    <n v="0"/>
    <n v="0"/>
    <n v="4"/>
    <n v="60292"/>
    <s v="UNIDAD"/>
    <s v="NO SOLICITADAS"/>
  </r>
  <r>
    <x v="0"/>
    <x v="51"/>
    <n v="10"/>
    <s v="MATERIAL VETERINARIO"/>
    <s v="IMAVEROL X 100 ML"/>
    <n v="41106201"/>
    <s v="Mínima cuantía"/>
    <n v="0"/>
    <n v="0"/>
    <n v="1"/>
    <n v="130000"/>
    <s v="UNIDAD"/>
    <s v="NO SOLICITADAS"/>
  </r>
  <r>
    <x v="0"/>
    <x v="51"/>
    <n v="10"/>
    <s v="MATERIAL VETERINARIO"/>
    <s v="JABÓN PASTA VG POR 60 GRAMOS – COUMAPHOS AL 1% + ACEITE PERFUMADO"/>
    <n v="10111302"/>
    <s v="Mínima cuantía"/>
    <n v="0"/>
    <n v="0"/>
    <n v="20"/>
    <n v="191660"/>
    <s v="UNIDAD"/>
    <s v="NO SOLICITADAS"/>
  </r>
  <r>
    <x v="0"/>
    <x v="51"/>
    <n v="10"/>
    <s v="MATERIAL VETERINARIO"/>
    <s v="JERINGAS DESECHABLES X 10 ML."/>
    <n v="42142609"/>
    <s v="Mínima cuantía"/>
    <n v="0"/>
    <n v="0"/>
    <n v="59"/>
    <n v="19293"/>
    <s v="UNIDAD"/>
    <s v="NO SOLICITADAS"/>
  </r>
  <r>
    <x v="0"/>
    <x v="51"/>
    <n v="10"/>
    <s v="MATERIAL VETERINARIO"/>
    <s v="JERINGAS DESECHABLES X 20 ML."/>
    <n v="42142609"/>
    <s v="Mínima cuantía"/>
    <n v="0"/>
    <n v="0"/>
    <n v="49"/>
    <n v="25284"/>
    <s v="UNIDAD"/>
    <s v="NO SOLICITADAS"/>
  </r>
  <r>
    <x v="0"/>
    <x v="51"/>
    <n v="10"/>
    <s v="MATERIAL VETERINARIO"/>
    <s v="JERINGAS DESECHABLES X 3 ML."/>
    <n v="42142609"/>
    <s v="Mínima cuantía"/>
    <n v="0"/>
    <n v="0"/>
    <n v="41"/>
    <n v="9348"/>
    <s v="UNIDAD"/>
    <s v="NO SOLICITADAS"/>
  </r>
  <r>
    <x v="0"/>
    <x v="51"/>
    <n v="10"/>
    <s v="MATERIAL VETERINARIO"/>
    <s v="JERINGAS DESECHABLES X 5 ML."/>
    <n v="42142609"/>
    <s v="Mínima cuantía"/>
    <n v="0"/>
    <n v="0"/>
    <n v="60"/>
    <n v="13680"/>
    <s v="UNIDAD"/>
    <s v="NO SOLICITADAS"/>
  </r>
  <r>
    <x v="0"/>
    <x v="51"/>
    <n v="10"/>
    <s v="MATERIAL VETERINARIO"/>
    <s v="KAVITEX 20/20"/>
    <n v="42121602"/>
    <s v="Mínima cuantía"/>
    <n v="0"/>
    <n v="0"/>
    <n v="2"/>
    <n v="25000"/>
    <s v="UNIDAD"/>
    <s v="NO SOLICITADAS"/>
  </r>
  <r>
    <x v="0"/>
    <x v="51"/>
    <n v="10"/>
    <s v="MATERIAL VETERINARIO"/>
    <s v="LOCION PARA CANINOS"/>
    <n v="10111302"/>
    <s v="Mínima cuantía"/>
    <n v="0"/>
    <n v="0"/>
    <n v="15"/>
    <n v="225000"/>
    <s v="UNIDAD"/>
    <s v="NO SOLICITADAS"/>
  </r>
  <r>
    <x v="0"/>
    <x v="51"/>
    <n v="10"/>
    <s v="MATERIAL VETERINARIO"/>
    <s v="LOCION PODAL X 500 ML"/>
    <n v="10171702"/>
    <s v="Mínima cuantía"/>
    <n v="0"/>
    <n v="0"/>
    <n v="5"/>
    <n v="150000"/>
    <s v="UNIDAD"/>
    <s v="NO SOLICITADAS"/>
  </r>
  <r>
    <x v="0"/>
    <x v="51"/>
    <n v="10"/>
    <s v="MATERIAL VETERINARIO"/>
    <s v="MULTIVITAMÍNICO + AMINOÁCIDOS ORAL X  GALON "/>
    <n v="51191905"/>
    <s v="Mínima cuantía"/>
    <n v="0"/>
    <n v="0"/>
    <n v="2"/>
    <n v="90000"/>
    <s v="UNIDAD"/>
    <s v="NO SOLICITADAS"/>
  </r>
  <r>
    <x v="0"/>
    <x v="51"/>
    <n v="10"/>
    <s v="MATERIAL VETERINARIO"/>
    <s v="NEGUBON PAPELETA * KILO"/>
    <n v="51101715"/>
    <s v="Mínima cuantía"/>
    <n v="0"/>
    <n v="0"/>
    <n v="2"/>
    <n v="240000"/>
    <s v="UNIDAD"/>
    <s v="NO SOLICITADAS"/>
  </r>
  <r>
    <x v="0"/>
    <x v="51"/>
    <n v="10"/>
    <s v="MATERIAL VETERINARIO"/>
    <s v="PENICILINA  + ESTREPTOMICINA SANCILIN X 50 ML "/>
    <n v="51101507"/>
    <s v="Mínima cuantía"/>
    <n v="0"/>
    <n v="0"/>
    <n v="1"/>
    <n v="83333"/>
    <s v="UNIDAD"/>
    <s v="NO SOLICITADAS"/>
  </r>
  <r>
    <x v="0"/>
    <x v="51"/>
    <n v="10"/>
    <s v="MATERIAL VETERINARIO"/>
    <s v="PENICILINA + POTASICA+ ESTREPTOMICINA X 6.000.000  30 ML"/>
    <n v="51201621"/>
    <s v="Mínima cuantía"/>
    <n v="0"/>
    <n v="0"/>
    <n v="10"/>
    <n v="371670"/>
    <s v="UNIDAD"/>
    <s v="NO SOLICITADAS"/>
  </r>
  <r>
    <x v="0"/>
    <x v="51"/>
    <n v="10"/>
    <s v="MATERIAL VETERINARIO"/>
    <s v="PENICILINA +DECTAMETAZONA X 6.000.000(30 ML)"/>
    <n v="51101507"/>
    <s v="Mínima cuantía"/>
    <n v="0"/>
    <n v="0"/>
    <n v="10"/>
    <n v="240000"/>
    <s v="UNIDAD"/>
    <s v="NO SOLICITADAS"/>
  </r>
  <r>
    <x v="0"/>
    <x v="51"/>
    <n v="10"/>
    <s v="MATERIAL VETERINARIO"/>
    <s v="PIPETA FRONTLAIND PARA PERROS DE 20 A 40 KL"/>
    <n v="42121606"/>
    <s v="Mínima cuantía"/>
    <n v="0"/>
    <n v="0"/>
    <n v="30"/>
    <n v="660000"/>
    <s v="UNIDAD"/>
    <s v="NO SOLICITADAS"/>
  </r>
  <r>
    <x v="0"/>
    <x v="51"/>
    <n v="10"/>
    <s v="MATERIAL VETERINARIO"/>
    <s v="POMADA ALFA 3 X 250 ML CICATRIZANTE"/>
    <n v="51102722"/>
    <s v="Mínima cuantía"/>
    <n v="0"/>
    <n v="0"/>
    <n v="10"/>
    <n v="446670"/>
    <s v="UNIDAD"/>
    <s v="NO SOLICITADAS"/>
  </r>
  <r>
    <x v="0"/>
    <x v="51"/>
    <n v="10"/>
    <s v="MATERIAL VETERINARIO"/>
    <s v="POMADA TRAUNANUSCULAR ALFA  X 250 ML"/>
    <n v="51102722"/>
    <s v="Mínima cuantía"/>
    <n v="0"/>
    <n v="0"/>
    <n v="2"/>
    <n v="75030"/>
    <s v="UNIDAD"/>
    <s v="NO SOLICITADAS"/>
  </r>
  <r>
    <x v="0"/>
    <x v="51"/>
    <n v="10"/>
    <s v="MATERIAL VETERINARIO"/>
    <s v="QUERCETOL X 50 ML"/>
    <n v="42121602"/>
    <s v="Mínima cuantía"/>
    <n v="0"/>
    <n v="0"/>
    <n v="1"/>
    <n v="62500"/>
    <s v="UNIDAD"/>
    <s v="NO SOLICITADAS"/>
  </r>
  <r>
    <x v="0"/>
    <x v="51"/>
    <n v="10"/>
    <s v="MATERIAL VETERINARIO"/>
    <s v="SHAMPOO ANTICEPTICO PARA EQUINOS Y CANINOS POR 2000 M.L. CADA ML CONTIENE 5 MG. EXICIPIENTES C.S.P. 1 ML"/>
    <n v="10111302"/>
    <s v="Mínima cuantía"/>
    <n v="0"/>
    <n v="0"/>
    <n v="5"/>
    <n v="375000"/>
    <s v="UNIDAD"/>
    <s v="NO SOLICITADAS"/>
  </r>
  <r>
    <x v="0"/>
    <x v="51"/>
    <n v="10"/>
    <s v="MATERIAL VETERINARIO"/>
    <s v="SOLUCION FISIOLOGICA X 500 ML"/>
    <n v="42121602"/>
    <s v="Mínima cuantía"/>
    <n v="0"/>
    <n v="0"/>
    <n v="30"/>
    <n v="87510"/>
    <s v="UNIDAD"/>
    <s v="NO SOLICITADAS"/>
  </r>
  <r>
    <x v="0"/>
    <x v="51"/>
    <n v="10"/>
    <s v="MATERIAL VETERINARIO"/>
    <s v="SOLUCION HARMAN X 500 ML "/>
    <n v="42121602"/>
    <s v="Mínima cuantía"/>
    <n v="0"/>
    <n v="0"/>
    <n v="30"/>
    <n v="90000"/>
    <s v="UNIDAD"/>
    <s v="NO SOLICITADAS"/>
  </r>
  <r>
    <x v="0"/>
    <x v="51"/>
    <n v="10"/>
    <s v="MATERIAL VETERINARIO"/>
    <s v="STREPTOLAND CAJA X 20 SOBRES"/>
    <n v="51241208"/>
    <s v="Mínima cuantía"/>
    <n v="0"/>
    <n v="0"/>
    <n v="1"/>
    <n v="132000"/>
    <s v="UNIDAD"/>
    <s v="NO SOLICITADAS"/>
  </r>
  <r>
    <x v="0"/>
    <x v="51"/>
    <n v="10"/>
    <s v="MATERIAL VETERINARIO"/>
    <s v="SUBSALICILATO DE BISMUTO FRASCO X 180ML SUSPENSION ORAL, DIARREA CANINOS"/>
    <n v="42121602"/>
    <s v="Mínima cuantía"/>
    <n v="0"/>
    <n v="0"/>
    <n v="1"/>
    <n v="35417"/>
    <s v="UNIDAD"/>
    <s v="NO SOLICITADAS"/>
  </r>
  <r>
    <x v="0"/>
    <x v="51"/>
    <n v="10"/>
    <s v="MATERIAL VETERINARIO"/>
    <s v="SUERO ANTIOFÍDICO LIOFILIZADO"/>
    <n v="42121602"/>
    <s v="Mínima cuantía"/>
    <n v="0"/>
    <n v="0"/>
    <n v="2"/>
    <n v="260000"/>
    <s v="UNIDAD"/>
    <s v="NO SOLICITADAS"/>
  </r>
  <r>
    <x v="0"/>
    <x v="51"/>
    <n v="10"/>
    <s v="MATERIAL VETERINARIO"/>
    <s v="TAPA BOCAS CAJA X 100"/>
    <n v="42131506"/>
    <s v="Mínima cuantía"/>
    <n v="0"/>
    <n v="0"/>
    <n v="4"/>
    <n v="71400"/>
    <s v="UNIDAD"/>
    <s v="NO SOLICITADAS"/>
  </r>
  <r>
    <x v="0"/>
    <x v="51"/>
    <n v="10"/>
    <s v="MATERIAL VETERINARIO"/>
    <s v="TRIMETROPIN SULFA INYECTABLE FRASCO X 100ML, ANTIBIOTICO ENFE. GASTROINTESTINALES"/>
    <n v="42121602"/>
    <s v="Mínima cuantía"/>
    <n v="0"/>
    <n v="0"/>
    <n v="1"/>
    <n v="66500"/>
    <s v="UNIDAD"/>
    <s v="NO SOLICITADAS"/>
  </r>
  <r>
    <x v="0"/>
    <x v="51"/>
    <n v="10"/>
    <s v="MATERIAL VETERINARIO"/>
    <s v="TUBO DE MUESTRA  TAPA LILA"/>
    <n v="41104107"/>
    <s v="Mínima cuantía"/>
    <n v="0"/>
    <n v="0"/>
    <n v="10"/>
    <n v="5830"/>
    <s v="UNIDAD"/>
    <s v="NO SOLICITADAS"/>
  </r>
  <r>
    <x v="0"/>
    <x v="51"/>
    <n v="10"/>
    <s v="MATERIAL VETERINARIO"/>
    <s v="UNICILLIN - PENISILINA+ESTREPTOMISINA"/>
    <n v="51201621"/>
    <s v="Mínima cuantía"/>
    <n v="0"/>
    <n v="0"/>
    <n v="1"/>
    <n v="50000"/>
    <s v="UNIDAD"/>
    <s v="NO SOLICITADAS"/>
  </r>
  <r>
    <x v="0"/>
    <x v="51"/>
    <n v="10"/>
    <s v="MATERIAL VETERINARIO"/>
    <s v="VACUNA HEXADOG"/>
    <n v="51201621"/>
    <s v="Mínima cuantía"/>
    <n v="0"/>
    <n v="0"/>
    <n v="10"/>
    <n v="276670"/>
    <s v="UNIDAD"/>
    <s v="NO SOLICITADAS"/>
  </r>
  <r>
    <x v="0"/>
    <x v="51"/>
    <n v="10"/>
    <s v="MATERIAL VETERINARIO"/>
    <s v="VACUNA POLIVALENTE EQUINOS X DOSIS"/>
    <n v="51201621"/>
    <s v="Mínima cuantía"/>
    <n v="0"/>
    <n v="0"/>
    <n v="10"/>
    <n v="500000"/>
    <s v="UNIDAD"/>
    <s v="NO SOLICITADAS"/>
  </r>
  <r>
    <x v="0"/>
    <x v="51"/>
    <n v="10"/>
    <s v="MATERIAL VETERINARIO"/>
    <s v="VETALOG X 10 ML"/>
    <n v="42121606"/>
    <s v="Mínima cuantía"/>
    <n v="0"/>
    <n v="0"/>
    <n v="1"/>
    <n v="45000"/>
    <s v="UNIDAD"/>
    <s v="NO SOLICITADAS"/>
  </r>
  <r>
    <x v="0"/>
    <x v="51"/>
    <n v="10"/>
    <s v="MATERIAL VETERINARIO"/>
    <s v="YELCO DE 22 X UNIDAD "/>
    <n v="42142521"/>
    <s v="Mínima cuantía"/>
    <n v="0"/>
    <n v="0"/>
    <n v="50"/>
    <n v="141650"/>
    <s v="UNIDAD"/>
    <s v="NO SOLICITADAS"/>
  </r>
  <r>
    <x v="0"/>
    <x v="51"/>
    <n v="10"/>
    <s v="MATERIAL VETERINARIO"/>
    <s v="YODOLAND X GALON DENSINFECTANTE "/>
    <n v="51102713"/>
    <s v="Mínima cuantía"/>
    <n v="0"/>
    <n v="0"/>
    <n v="1"/>
    <n v="130000"/>
    <s v="UNIDAD"/>
    <s v="NO SOLICITADAS"/>
  </r>
  <r>
    <x v="0"/>
    <x v="51"/>
    <n v="10"/>
    <s v="MATERIAL VETERINARIO"/>
    <s v="YODOPODIVONA ESPUMA X 120 ML(IODIGER)"/>
    <n v="51102713"/>
    <s v="Mínima cuantía"/>
    <n v="0"/>
    <n v="0"/>
    <n v="5"/>
    <n v="110000"/>
    <s v="UNIDAD"/>
    <s v="NO SOLICITADAS"/>
  </r>
  <r>
    <x v="0"/>
    <x v="52"/>
    <n v="10"/>
    <s v="SOSTENIMIENTO DE SEMOVIENTES"/>
    <s v="ALIMENTO PECUARIO COMPLETO PARA EQUINO, CON PORCENTAJE DE PROTEÍNA ENTRE 9-14%, GRASA ENTRE 5-8% EXTRAÍDO Ó EN PASTILLAS, EMPACADO EN BULTO DE 40 KILOGRAMOS."/>
    <n v="70122001"/>
    <n v="0"/>
    <n v="0"/>
    <n v="0"/>
    <n v="70"/>
    <n v="3920000"/>
    <s v="UNIDAD"/>
    <s v="NO SOLICITADAS"/>
  </r>
  <r>
    <x v="0"/>
    <x v="52"/>
    <n v="10"/>
    <s v="SOSTENIMIENTO DE SEMOVIENTES"/>
    <s v="ALIMENTO PECUARIO CONCENTRADO PARA EQUINO, CON PORCENTAJE DE PROTEÍNA ENTRE 10-15%, EMPACADO EN BULTO DE 40 KILOGRAMOS."/>
    <n v="70122001"/>
    <n v="0"/>
    <n v="0"/>
    <n v="0"/>
    <n v="68"/>
    <n v="4386000"/>
    <s v="UNIDAD"/>
    <s v="NO SOLICITADAS"/>
  </r>
  <r>
    <x v="0"/>
    <x v="52"/>
    <n v="10"/>
    <s v="SOSTENIMIENTO DE SEMOVIENTES"/>
    <s v="APERO DE CABEZA COMPLETO PARA EQUINO (RIENDA, FRENO, CABEZAL)"/>
    <n v="10141604"/>
    <s v="Mínima cuantía"/>
    <n v="0"/>
    <n v="0"/>
    <n v="3"/>
    <n v="761499"/>
    <s v="UNIDAD"/>
    <s v="NO SOLICITADAS"/>
  </r>
  <r>
    <x v="0"/>
    <x v="52"/>
    <n v="10"/>
    <s v="SOSTENIMIENTO DE SEMOVIENTES"/>
    <s v="ARNES ELABORADO EN CINTA TUBULAR PLANA DE 3 CM DE ANCHO CON HERRAJES DE BRONCE GRADUABLE PARA PERROS GRANDES DE MAS DE 30 KILOGRAMOS DE PESO "/>
    <n v="10141607"/>
    <s v="Mínima cuantía"/>
    <n v="0"/>
    <n v="0"/>
    <n v="4"/>
    <n v="113332"/>
    <s v="UNIDAD"/>
    <s v="NO SOLICITADAS"/>
  </r>
  <r>
    <x v="0"/>
    <x v="52"/>
    <n v="10"/>
    <s v="SOSTENIMIENTO DE SEMOVIENTES"/>
    <s v="BOZALES DE SEGURIDAD EN CUERO GRADUABLES COLOR CAFÉ"/>
    <n v="10141610"/>
    <s v="Mínima cuantía"/>
    <n v="0"/>
    <n v="0"/>
    <n v="6"/>
    <n v="229998"/>
    <s v="UNIDAD"/>
    <s v="NO SOLICITADAS"/>
  </r>
  <r>
    <x v="0"/>
    <x v="52"/>
    <n v="10"/>
    <s v="SOSTENIMIENTO DE SEMOVIENTES"/>
    <s v="CLAVOS PARA HERRAR EQUINOS BELLOTA(CAJA CLAVOS DE 54 MM. DE LARGO X 150 UNIDADES)."/>
    <n v="31162010"/>
    <s v="Mínima cuantía"/>
    <n v="0"/>
    <n v="0"/>
    <n v="50"/>
    <n v="1884150"/>
    <s v="UNIDAD"/>
    <s v="NO SOLICITADAS"/>
  </r>
  <r>
    <x v="0"/>
    <x v="52"/>
    <n v="10"/>
    <s v="SOSTENIMIENTO DE SEMOVIENTES"/>
    <s v="COLLAR FIJO ELABORADO EN CINTA TUBULAR DE 3 CM DE ANCHO CON HERRAJES DE BRONCE GRADUABLE PARA PERROS GRANDES DE MÁS 30 KILOS DE PESO COLOR NEGRO."/>
    <n v="10141607"/>
    <s v="Mínima cuantía"/>
    <n v="0"/>
    <n v="0"/>
    <n v="4"/>
    <n v="66668"/>
    <s v="UNIDAD"/>
    <s v="NO SOLICITADAS"/>
  </r>
  <r>
    <x v="0"/>
    <x v="52"/>
    <n v="10"/>
    <s v="SOSTENIMIENTO DE SEMOVIENTES"/>
    <s v="COLLAR FIJO EN NAILON GRADUABLE, CON TRADILLA DE 1.50 MTS DE LARGO, EN CINTA TUBULAR PLANA COLOR NEGRO, CON MOSQUETON EN COBRE"/>
    <n v="10141607"/>
    <s v="Mínima cuantía"/>
    <n v="0"/>
    <n v="0"/>
    <n v="10"/>
    <n v="358330"/>
    <s v="UNIDAD"/>
    <s v="NO SOLICITADAS"/>
  </r>
  <r>
    <x v="0"/>
    <x v="52"/>
    <n v="10"/>
    <s v="SOSTENIMIENTO DE SEMOVIENTES"/>
    <s v="CORTA UÑAS PARA CANINO ESTILO ALICATE"/>
    <n v="42121515"/>
    <s v="Mínima cuantía"/>
    <n v="0"/>
    <n v="0"/>
    <n v="3"/>
    <n v="106500"/>
    <s v="UNIDAD"/>
    <s v="NO SOLICITADAS"/>
  </r>
  <r>
    <x v="0"/>
    <x v="52"/>
    <n v="10"/>
    <s v="SOSTENIMIENTO DE SEMOVIENTES"/>
    <s v="CUERDA EN PUA EN ACERO PARA EQUINOS DE 12” POR 350 MTS."/>
    <n v="31152002"/>
    <s v="Mínima cuantía"/>
    <n v="0"/>
    <n v="0"/>
    <n v="5"/>
    <n v="996625"/>
    <s v="UNIDAD"/>
    <s v="NO SOLICITADAS"/>
  </r>
  <r>
    <x v="0"/>
    <x v="52"/>
    <n v="10"/>
    <s v="SOSTENIMIENTO DE SEMOVIENTES"/>
    <s v="DESCALLADOR DE OJO PARA CASCOS"/>
    <n v="27111602"/>
    <s v="Mínima cuantía"/>
    <n v="0"/>
    <n v="0"/>
    <n v="2"/>
    <n v="60000"/>
    <s v="UNIDAD"/>
    <s v="NO SOLICITADAS"/>
  </r>
  <r>
    <x v="0"/>
    <x v="52"/>
    <n v="10"/>
    <s v="SOSTENIMIENTO DE SEMOVIENTES"/>
    <s v="FUMIGADORA DE ESPALDA MANUAL DE 20 LITROS "/>
    <n v="21101800"/>
    <s v="Mínima cuantía"/>
    <n v="0"/>
    <n v="0"/>
    <n v="1"/>
    <n v="201775"/>
    <s v="UNIDAD"/>
    <s v="NO SOLICITADAS"/>
  </r>
  <r>
    <x v="0"/>
    <x v="52"/>
    <n v="10"/>
    <s v="SOSTENIMIENTO DE SEMOVIENTES"/>
    <s v="GRAPAS PARA EQUINO X CAJA DE 1000G DE 1 1/4&quot; X 9"/>
    <n v="31162010"/>
    <s v="Mínima cuantía"/>
    <n v="0"/>
    <n v="0"/>
    <n v="10"/>
    <n v="100000"/>
    <s v="UNIDAD"/>
    <s v="NO SOLICITADAS"/>
  </r>
  <r>
    <x v="0"/>
    <x v="52"/>
    <n v="10"/>
    <s v="SOSTENIMIENTO DE SEMOVIENTES"/>
    <s v="HERRADURAS FINAS PLANAS CON PUNTA X 4 UNDS. TALLA -26-27-28-29-30 TIPO CRIOLLA."/>
    <n v="10141503"/>
    <s v="Mínima cuantía"/>
    <n v="0"/>
    <n v="0"/>
    <n v="80"/>
    <n v="1935760"/>
    <s v="UNIDAD"/>
    <s v="NO SOLICITADAS"/>
  </r>
  <r>
    <x v="0"/>
    <x v="52"/>
    <n v="10"/>
    <s v="SOSTENIMIENTO DE SEMOVIENTES"/>
    <s v="JAQUIMA EN NAILON CON ARGOLLA Y CORREA, CON PISADOR. "/>
    <n v="10141609"/>
    <s v="Mínima cuantía"/>
    <n v="0"/>
    <n v="0"/>
    <n v="5"/>
    <n v="425000"/>
    <s v="UNIDAD"/>
    <s v="NO SOLICITADAS"/>
  </r>
  <r>
    <x v="0"/>
    <x v="52"/>
    <n v="10"/>
    <s v="SOSTENIMIENTO DE SEMOVIENTES"/>
    <s v="LAZO GANADERO DE TRABAJO, POR 20 METROS, EN PIOLA TRENZADA DE DIFERENTES COLORES, CON ARGOLLA EN ACERO INOXIDABLE, NACIONAL DE TRENZADOS"/>
    <n v="10141609"/>
    <s v="Mínima cuantía"/>
    <n v="0"/>
    <n v="0"/>
    <n v="3"/>
    <n v="210000"/>
    <s v="UNIDAD"/>
    <s v="NO SOLICITADAS"/>
  </r>
  <r>
    <x v="0"/>
    <x v="52"/>
    <n v="10"/>
    <s v="SOSTENIMIENTO DE SEMOVIENTES"/>
    <s v="LIMA ESCOFINA PARA CASCOS"/>
    <n v="27111933"/>
    <s v="Mínima cuantía"/>
    <n v="0"/>
    <n v="0"/>
    <n v="3"/>
    <n v="255000"/>
    <s v="UNIDAD"/>
    <s v="NO SOLICITADAS"/>
  </r>
  <r>
    <x v="0"/>
    <x v="52"/>
    <n v="10"/>
    <s v="SOSTENIMIENTO DE SEMOVIENTES"/>
    <s v="LIMA PARA AFILAR "/>
    <n v="27111933"/>
    <s v="Mínima cuantía"/>
    <n v="0"/>
    <n v="0"/>
    <n v="3"/>
    <n v="11901"/>
    <s v="UNIDAD"/>
    <s v="NO SOLICITADAS"/>
  </r>
  <r>
    <x v="0"/>
    <x v="52"/>
    <n v="10"/>
    <s v="SOSTENIMIENTO DE SEMOVIENTES"/>
    <s v="MARTILLO PARA CERCAR POTRERO EQUINO"/>
    <n v="27111602"/>
    <s v="Mínima cuantía"/>
    <n v="0"/>
    <n v="0"/>
    <n v="2"/>
    <n v="47600"/>
    <s v="UNIDAD"/>
    <s v="NO SOLICITADAS"/>
  </r>
  <r>
    <x v="0"/>
    <x v="52"/>
    <n v="10"/>
    <s v="SOSTENIMIENTO DE SEMOVIENTES"/>
    <s v="MARTILLO PARA HERRAR NO. 18"/>
    <n v="27111602"/>
    <s v="Mínima cuantía"/>
    <n v="0"/>
    <n v="0"/>
    <n v="2"/>
    <n v="66000"/>
    <s v="UNIDAD"/>
    <s v="NO SOLICITADAS"/>
  </r>
  <r>
    <x v="0"/>
    <x v="52"/>
    <n v="10"/>
    <s v="SOSTENIMIENTO DE SEMOVIENTES"/>
    <s v="PELOTAS MACIZAS PARA CANINOS, ELABORADAS EN CAUCHO, TAMAÑO MEDIANA."/>
    <n v="10111301"/>
    <s v="Mínima cuantía"/>
    <n v="0"/>
    <n v="0"/>
    <n v="10"/>
    <n v="182470"/>
    <s v="UNIDAD"/>
    <s v="NO SOLICITADAS"/>
  </r>
  <r>
    <x v="0"/>
    <x v="52"/>
    <n v="10"/>
    <s v="SOSTENIMIENTO DE SEMOVIENTES"/>
    <s v="POZUELO PORTATIL PARA CANINOS"/>
    <n v="10111304"/>
    <s v="Mínima cuantía"/>
    <n v="0"/>
    <n v="0"/>
    <n v="5"/>
    <n v="38675"/>
    <s v="UNIDAD"/>
    <s v="NO SOLICITADAS"/>
  </r>
  <r>
    <x v="0"/>
    <x v="52"/>
    <n v="10"/>
    <s v="SOSTENIMIENTO DE SEMOVIENTES"/>
    <s v="PUNTILLA PARA EQUINO POR LIBRA 1 1/2, 1/2"/>
    <n v="31162010"/>
    <s v="Mínima cuantía"/>
    <n v="0"/>
    <n v="0"/>
    <n v="10"/>
    <n v="59500"/>
    <s v="UNIDAD"/>
    <s v="NO SOLICITADAS"/>
  </r>
  <r>
    <x v="0"/>
    <x v="52"/>
    <n v="10"/>
    <s v="SOSTENIMIENTO DE SEMOVIENTES"/>
    <s v="REMACHADOR PARA CLAVOS EN CASCOS"/>
    <n v="27111525"/>
    <s v="Mínima cuantía"/>
    <n v="0"/>
    <n v="0"/>
    <n v="1"/>
    <n v="180000"/>
    <s v="UNIDAD"/>
    <s v="NO SOLICITADAS"/>
  </r>
  <r>
    <x v="0"/>
    <x v="52"/>
    <n v="10"/>
    <s v="SOSTENIMIENTO DE SEMOVIENTES"/>
    <s v="SAL MINERALIZADA CON CLORURO DE SODIO ENTRE EL (26-30)%; FÓSFORO ENTRE EL (11-15)%; CALCIO ENTRE EL (11-14)% Y EMPACADO EN BULTO DE 40 KILOGRAMOS.SAL SOMEX"/>
    <n v="70122001"/>
    <n v="0"/>
    <n v="0"/>
    <n v="0"/>
    <n v="5"/>
    <n v="354500"/>
    <s v="UNIDAD"/>
    <s v="NO SOLICITADAS"/>
  </r>
  <r>
    <x v="0"/>
    <x v="52"/>
    <n v="10"/>
    <s v="SOSTENIMIENTO DE SEMOVIENTES"/>
    <s v="SILLA PARA EQUINO EN CUERO "/>
    <n v="27112409"/>
    <s v="Mínima cuantía"/>
    <n v="0"/>
    <n v="0"/>
    <n v="2"/>
    <n v="940592"/>
    <s v="UNIDAD"/>
    <s v="NO SOLICITADAS"/>
  </r>
  <r>
    <x v="0"/>
    <x v="52"/>
    <n v="10"/>
    <s v="SOSTENIMIENTO DE SEMOVIENTES"/>
    <s v="SUPLEMENTO ALIMENTICIO EQUINO, A BASE DE MELAZA, EMPACADO EN BULTO DE 30 KILOGRAMOS."/>
    <n v="70122001"/>
    <n v="0"/>
    <n v="0"/>
    <n v="0"/>
    <n v="57"/>
    <n v="1339500"/>
    <s v="UNIDAD"/>
    <s v="NO SOLICITADAS"/>
  </r>
  <r>
    <x v="0"/>
    <x v="52"/>
    <n v="10"/>
    <s v="SOSTENIMIENTO DE SEMOVIENTES"/>
    <s v="TENAZA SACA CLAVOS "/>
    <n v="10111304"/>
    <s v="Mínima cuantía"/>
    <n v="0"/>
    <n v="0"/>
    <n v="1"/>
    <n v="70000"/>
    <s v="UNIDAD"/>
    <s v="NO SOLICITADAS"/>
  </r>
  <r>
    <x v="0"/>
    <x v="52"/>
    <n v="10"/>
    <s v="SOSTENIMIENTO DE SEMOVIENTES"/>
    <s v="TIJERA PARA BALONAR EQUINOS FINA EN ACERO"/>
    <n v="44121618"/>
    <s v="Mínima cuantía"/>
    <n v="0"/>
    <n v="0"/>
    <n v="1"/>
    <n v="38625"/>
    <s v="UNIDAD"/>
    <s v="NO SOLICITADAS"/>
  </r>
  <r>
    <x v="0"/>
    <x v="53"/>
    <n v="10"/>
    <s v="OTROS PARA EL SOSTENIMIENTO DE SEMOVIENTES"/>
    <s v="NEVERA PARA CONSERVACION DE VACUNAS Y MEDICAMENTOS PARA CANINOS Y EQUINOS "/>
    <n v="24121807"/>
    <s v="Mínima cuantía"/>
    <n v="0"/>
    <n v="0"/>
    <n v="1"/>
    <n v="600000"/>
    <s v="UNIDAD"/>
    <s v="NO SOLICITADAS"/>
  </r>
  <r>
    <x v="0"/>
    <x v="53"/>
    <n v="10"/>
    <s v="OTROS PARA EL SOSTENIMIENTO DE SEMOVIENTES"/>
    <s v="TERMO HERMETICO PARA TRANSPORTE DE AGUA PARA CANINO PORTATIL MEDIANO "/>
    <n v="24121807"/>
    <s v="Mínima cuantía"/>
    <n v="0"/>
    <n v="0"/>
    <n v="1"/>
    <n v="60000"/>
    <s v="UNIDAD"/>
    <s v="NO SOLICITADAS"/>
  </r>
  <r>
    <x v="0"/>
    <x v="53"/>
    <n v="10"/>
    <s v="OTROS PARA EL SOSTENIMIENTO DE SEMOVIENTES"/>
    <s v="SERVICIOS VETERINARIOS"/>
    <n v="70122000"/>
    <s v="Mínima cuantía"/>
    <n v="2"/>
    <n v="10"/>
    <n v="1"/>
    <n v="10000000"/>
    <s v="GLOBAL"/>
    <s v="NO SOLICITADAS"/>
  </r>
  <r>
    <x v="0"/>
    <x v="54"/>
    <n v="10"/>
    <s v="ELEMENTOS PARA BIENESTAR SOCIAL"/>
    <s v="BALON BALONCESTO"/>
    <n v="49161603"/>
    <s v="Mínima cuantía"/>
    <n v="0"/>
    <n v="0"/>
    <n v="2"/>
    <n v="176000"/>
    <s v="UNIDAD"/>
    <s v="NO SOLICITADAS"/>
  </r>
  <r>
    <x v="0"/>
    <x v="54"/>
    <n v="10"/>
    <s v="ELEMENTOS PARA BIENESTAR SOCIAL"/>
    <s v="BALON FUTBOL"/>
    <n v="49161504"/>
    <s v="Mínima cuantía"/>
    <n v="0"/>
    <n v="0"/>
    <n v="8"/>
    <n v="671200"/>
    <s v="UNIDAD"/>
    <s v="NO SOLICITADAS"/>
  </r>
  <r>
    <x v="0"/>
    <x v="54"/>
    <n v="10"/>
    <s v="ELEMENTOS PARA BIENESTAR SOCIAL"/>
    <s v="BALON MICROFUTBOL"/>
    <n v="49161504"/>
    <s v="Mínima cuantía"/>
    <n v="0"/>
    <n v="0"/>
    <n v="5"/>
    <n v="467000"/>
    <s v="UNIDAD"/>
    <s v="NO SOLICITADAS"/>
  </r>
  <r>
    <x v="0"/>
    <x v="54"/>
    <n v="10"/>
    <s v="ELEMENTOS PARA BIENESTAR SOCIAL"/>
    <s v="BALON VOLEIBOL"/>
    <n v="49161608"/>
    <s v="Mínima cuantía"/>
    <n v="0"/>
    <n v="0"/>
    <n v="4"/>
    <n v="351600"/>
    <s v="UNIDAD"/>
    <s v="NO SOLICITADAS"/>
  </r>
  <r>
    <x v="0"/>
    <x v="54"/>
    <n v="10"/>
    <s v="ELEMENTOS PARA BIENESTAR SOCIAL"/>
    <s v="CAJA BOLAS PING PONG X 6"/>
    <n v="49181509"/>
    <s v="Mínima cuantía"/>
    <n v="0"/>
    <n v="0"/>
    <n v="4"/>
    <n v="72000"/>
    <s v="UNIDAD"/>
    <s v="NO SOLICITADAS"/>
  </r>
  <r>
    <x v="0"/>
    <x v="54"/>
    <n v="10"/>
    <s v="ELEMENTOS PARA BIENESTAR SOCIAL"/>
    <s v="CAJA DE AJEDRES MEDIANO"/>
    <n v="49181500"/>
    <s v="Mínima cuantía"/>
    <n v="0"/>
    <n v="0"/>
    <n v="1"/>
    <n v="45000"/>
    <s v="UNIDAD"/>
    <s v="NO SOLICITADAS"/>
  </r>
  <r>
    <x v="0"/>
    <x v="54"/>
    <n v="10"/>
    <s v="ELEMENTOS PARA BIENESTAR SOCIAL"/>
    <s v="COLCHONETA PROFESIONAL DE GIMNASIO "/>
    <n v="49221500"/>
    <s v="Mínima cuantía"/>
    <n v="0"/>
    <n v="0"/>
    <n v="2"/>
    <n v="88000"/>
    <s v="UNIDAD"/>
    <s v="NO SOLICITADAS"/>
  </r>
  <r>
    <x v="0"/>
    <x v="54"/>
    <n v="10"/>
    <s v="ELEMENTOS PARA BIENESTAR SOCIAL"/>
    <s v="MALLA PARA FUTBOL NO. 4"/>
    <n v="49221505"/>
    <s v="Mínima cuantía"/>
    <n v="0"/>
    <n v="0"/>
    <n v="2"/>
    <n v="600000"/>
    <s v="UNIDAD"/>
    <s v="NO SOLICITADAS"/>
  </r>
  <r>
    <x v="0"/>
    <x v="54"/>
    <n v="10"/>
    <s v="ELEMENTOS PARA BIENESTAR SOCIAL"/>
    <s v="MALLA PARA FUTBOL NO. 5"/>
    <n v="49221505"/>
    <s v="Mínima cuantía"/>
    <n v="0"/>
    <n v="0"/>
    <n v="2"/>
    <n v="640000"/>
    <s v="UNIDAD"/>
    <s v="NO SOLICITADAS"/>
  </r>
  <r>
    <x v="0"/>
    <x v="54"/>
    <n v="10"/>
    <s v="ELEMENTOS PARA BIENESTAR SOCIAL"/>
    <s v="MALLA PING PONG"/>
    <n v="49221505"/>
    <s v="Mínima cuantía"/>
    <n v="0"/>
    <n v="0"/>
    <n v="2"/>
    <n v="24000"/>
    <s v="UNIDAD"/>
    <s v="NO SOLICITADAS"/>
  </r>
  <r>
    <x v="0"/>
    <x v="54"/>
    <n v="10"/>
    <s v="ELEMENTOS PARA BIENESTAR SOCIAL"/>
    <s v="RAQUETA DE TENNIS"/>
    <n v="49161607"/>
    <s v="Mínima cuantía"/>
    <n v="0"/>
    <n v="0"/>
    <n v="2"/>
    <n v="300000"/>
    <s v="UNIDAD"/>
    <s v="NO SOLICITADAS"/>
  </r>
  <r>
    <x v="0"/>
    <x v="54"/>
    <n v="10"/>
    <s v="ELEMENTOS PARA BIENESTAR SOCIAL"/>
    <s v="RAQUETA PING PONG"/>
    <n v="49181508"/>
    <s v="Mínima cuantía"/>
    <n v="0"/>
    <n v="0"/>
    <n v="6"/>
    <n v="780000"/>
    <s v="UNIDAD"/>
    <s v="NO SOLICITADAS"/>
  </r>
  <r>
    <x v="0"/>
    <x v="54"/>
    <n v="10"/>
    <s v="ELEMENTOS PARA BIENESTAR SOCIAL"/>
    <s v="TACO BILLAR ROSCA METALICA"/>
    <n v="49181513"/>
    <s v="Mínima cuantía"/>
    <n v="0"/>
    <n v="0"/>
    <n v="4"/>
    <n v="220000"/>
    <s v="UNIDAD"/>
    <s v="NO SOLICITADAS"/>
  </r>
  <r>
    <x v="0"/>
    <x v="54"/>
    <n v="10"/>
    <s v="ELEMENTOS PARA BIENESTAR SOCIAL"/>
    <s v="TARJETAS DE ARBITRO X 3"/>
    <n v="49221500"/>
    <s v="Mínima cuantía"/>
    <n v="0"/>
    <n v="0"/>
    <n v="1"/>
    <n v="15000"/>
    <s v="UNIDAD"/>
    <s v="NO SOLICITADAS"/>
  </r>
  <r>
    <x v="0"/>
    <x v="54"/>
    <n v="10"/>
    <s v="ELEMENTOS PARA BIENESTAR SOCIAL"/>
    <s v="TARRO BOLAS DE TENNIS X 3"/>
    <n v="49161604"/>
    <s v="Mínima cuantía"/>
    <n v="0"/>
    <n v="0"/>
    <n v="2"/>
    <n v="56000"/>
    <s v="UNIDAD"/>
    <s v="NO SOLICITADAS"/>
  </r>
  <r>
    <x v="0"/>
    <x v="55"/>
    <n v="16"/>
    <s v="ELEMENTOS PARA ESTÍMULOS"/>
    <s v="RECORDATORIOS"/>
    <n v="49101602"/>
    <s v="Mínima cuantía"/>
    <n v="5"/>
    <n v="4"/>
    <n v="1"/>
    <n v="15000000"/>
    <s v="GLOBAL"/>
    <s v="NO SOLICITADAS"/>
  </r>
  <r>
    <x v="0"/>
    <x v="56"/>
    <n v="10"/>
    <s v="SERVICIOS DE BIENESTAR SOCIAL"/>
    <s v="EXAMENES MEDICOS SALUD OCUPACIONAL PERDONAL CIVIL Y UN PERSONAL MILITAR"/>
    <n v="85121502"/>
    <n v="0"/>
    <n v="1"/>
    <n v="11"/>
    <n v="1"/>
    <n v="16560000"/>
    <s v="GLOBAL"/>
    <s v="NO SOLICITADAS"/>
  </r>
  <r>
    <x v="0"/>
    <x v="57"/>
    <n v="10"/>
    <s v="SERVICIOS DE CAPACITACION"/>
    <s v="252 HRS SIMULADOR T-37"/>
    <n v="86131802"/>
    <n v="0"/>
    <n v="0"/>
    <n v="0"/>
    <n v="1"/>
    <n v="14946000"/>
    <s v="GLOBAL"/>
    <s v="NO SOLICITADAS"/>
  </r>
  <r>
    <x v="0"/>
    <x v="57"/>
    <n v="10"/>
    <s v="SERVICIOS DE CAPACITACION"/>
    <s v="284 HRS SIMULADOR AC-47-T"/>
    <n v="86131802"/>
    <n v="0"/>
    <n v="0"/>
    <n v="0"/>
    <n v="1"/>
    <n v="15054000"/>
    <s v="GLOBAL"/>
    <s v="NO SOLICITADAS"/>
  </r>
  <r>
    <x v="0"/>
    <x v="57"/>
    <n v="10"/>
    <s v="SERVICIOS DE CAPACITACION"/>
    <s v="CAPACITACION BANDA DE GUERRA"/>
    <n v="86101808"/>
    <n v="0"/>
    <n v="0"/>
    <n v="0"/>
    <n v="1"/>
    <n v="2600000"/>
    <s v="GLOBAL"/>
    <s v="NO SOLICITADAS"/>
  </r>
  <r>
    <x v="0"/>
    <x v="58"/>
    <n v="16"/>
    <s v="OTROS GASTOS POR ADQUISICION DE SERVICIOS"/>
    <s v="ANALISIS FISICOQUIMICO Y MICROBIOLOGICO DE AGUA POTABLE Y PISCINAS"/>
    <n v="83101503"/>
    <s v="Mínima cuantía"/>
    <n v="2"/>
    <n v="10"/>
    <n v="1"/>
    <n v="10000000"/>
    <s v="GLOBAL"/>
    <s v="NO SOLICITADAS"/>
  </r>
  <r>
    <x v="0"/>
    <x v="58"/>
    <n v="16"/>
    <s v="OTROS GASTOS POR ADQUISICION DE SERVICIOS"/>
    <s v="BONOS ARREGLOS FLORALES "/>
    <n v="10342200"/>
    <n v="0"/>
    <n v="0"/>
    <n v="0"/>
    <n v="1"/>
    <n v="2000000"/>
    <s v="GLOBAL"/>
    <s v="NO SOLICITADAS"/>
  </r>
  <r>
    <x v="0"/>
    <x v="58"/>
    <n v="10"/>
    <s v="OTROS GASTOS POR ADQUISICION DE SERVICIOS"/>
    <s v="MANTENIMIENTO CORRECTIVO Y PREVENTIVO PTAR"/>
    <n v="76121701"/>
    <s v="Selección abreviada menor cuantía"/>
    <n v="4"/>
    <n v="6"/>
    <n v="1"/>
    <n v="11000000"/>
    <s v="GLOBAL"/>
    <s v="NO SOLICITADAS"/>
  </r>
  <r>
    <x v="0"/>
    <x v="58"/>
    <n v="10"/>
    <s v="OTROS GASTOS POR ADQUISICION DE SERVICIOS"/>
    <s v="MANTENIMIENTO CORRECTIVO Y PREVENTIVO PTAR"/>
    <n v="76121701"/>
    <s v="Selección abreviada menor cuantía"/>
    <n v="4"/>
    <n v="6"/>
    <n v="1"/>
    <n v="25000000"/>
    <s v="GLOBAL"/>
    <s v="NO SOLICITADAS"/>
  </r>
  <r>
    <x v="0"/>
    <x v="58"/>
    <n v="10"/>
    <s v="OTROS GASTOS POR ADQUISICION DE SERVICIOS"/>
    <s v="REVISIONES TECNICO MECANICAS"/>
    <n v="78181505"/>
    <n v="0"/>
    <n v="0"/>
    <n v="0"/>
    <n v="1"/>
    <n v="8000000"/>
    <s v="GLOBAL"/>
    <s v="NO SOLICITADAS"/>
  </r>
  <r>
    <x v="0"/>
    <x v="58"/>
    <n v="10"/>
    <s v="OTROS GASTOS POR ADQUISICION DE SERVICIOS"/>
    <s v="SERVICIO DE FOTOGRAFIA Y REVELADO"/>
    <n v="82131604"/>
    <n v="0"/>
    <n v="0"/>
    <n v="0"/>
    <n v="1"/>
    <n v="6540000"/>
    <s v="GLOBAL"/>
    <s v="NO SOLICITADAS"/>
  </r>
  <r>
    <x v="0"/>
    <x v="58"/>
    <n v="10"/>
    <s v="OTROS GASTOS POR ADQUISICION DE SERVICIOS"/>
    <s v="SERVICIO DE FUMIGACION, DESRATIZACION Y CONTROL DE VECTORES"/>
    <n v="70111712"/>
    <n v="0"/>
    <n v="0"/>
    <n v="0"/>
    <n v="1"/>
    <n v="2000000"/>
    <s v="GLOBAL"/>
    <s v="NO SOLICITADAS"/>
  </r>
  <r>
    <x v="0"/>
    <x v="58"/>
    <n v="16"/>
    <s v="OTROS GASTOS POR ADQUISICION DE SERVICIOS"/>
    <s v="SERVICIO DE FUMIGACION, DESRATIZACION Y CONTROL DE VECTORES"/>
    <n v="70111712"/>
    <n v="0"/>
    <n v="0"/>
    <n v="0"/>
    <n v="1"/>
    <n v="7000000"/>
    <s v="GLOBAL"/>
    <s v="NO SOLICITADAS"/>
  </r>
  <r>
    <x v="0"/>
    <x v="58"/>
    <n v="10"/>
    <s v="OTROS GASTOS POR ADQUISICION DE SERVICIOS"/>
    <s v="SERVICIO DE FUMIGACION, DESRATIZACION Y CONTROL DE VECTORES"/>
    <n v="70111712"/>
    <n v="0"/>
    <n v="0"/>
    <n v="0"/>
    <n v="1"/>
    <n v="1000000"/>
    <s v="GLOBAL"/>
    <s v="NO SOLICITADAS"/>
  </r>
  <r>
    <x v="0"/>
    <x v="58"/>
    <n v="10"/>
    <s v="OTROS GASTOS POR ADQUISICION DE SERVICIOS"/>
    <s v="SERVICIO DE MANTENIMIENTO O REPARACIÓN DE EQUIPOS Y SISTEMAS DE PROTECCIÓN CONTRA INCENDIOS"/>
    <n v="72101509"/>
    <s v="Mínima cuantía"/>
    <n v="4"/>
    <n v="8"/>
    <n v="1"/>
    <n v="25000000"/>
    <s v="GLOBAL"/>
    <s v="NO SOLICITADAS"/>
  </r>
  <r>
    <x v="0"/>
    <x v="58"/>
    <n v="16"/>
    <s v="OTROS GASTOS POR ADQUISICION DE SERVICIOS"/>
    <s v="SERVICIO DE OPERACIÓN, MANTENIMIENTO CORRECTIVO Y PREVENTIVO PTAP"/>
    <n v="83101504"/>
    <s v="Selección abreviada menor cuantía"/>
    <n v="2"/>
    <n v="10"/>
    <n v="1"/>
    <n v="90000000"/>
    <s v="GLOBAL"/>
    <s v="NO SOLICITADAS"/>
  </r>
  <r>
    <x v="0"/>
    <x v="58"/>
    <n v="10"/>
    <s v="OTROS GASTOS POR ADQUISICION DE SERVICIOS"/>
    <s v="SERVICIO DE TRATAMIENTO DE RESIDUOS PELIGROSOS Y ESPECIALES"/>
    <n v="76122200"/>
    <n v="0"/>
    <n v="0"/>
    <n v="0"/>
    <n v="1"/>
    <n v="10000000"/>
    <s v="GLOBAL"/>
    <s v="NO SOLICITADAS"/>
  </r>
  <r>
    <x v="0"/>
    <x v="58"/>
    <n v="10"/>
    <s v="OTROS GASTOS POR ADQUISICION DE SERVICIOS"/>
    <s v="TRASPASOS, CANCELACION MATRICULAS "/>
    <n v="25172610"/>
    <n v="0"/>
    <n v="0"/>
    <n v="0"/>
    <n v="1"/>
    <n v="3800000"/>
    <s v="GLOBAL"/>
    <s v="NO SOLICITADAS"/>
  </r>
  <r>
    <x v="1"/>
    <x v="0"/>
    <n v="10"/>
    <s v="PARTIDA ALIMENTACION SOLDADOS"/>
    <s v="PARTIDA ALIMENTACION SOLDADOS"/>
    <n v="0"/>
    <m/>
    <m/>
    <m/>
    <n v="1"/>
    <n v="120000000"/>
    <s v="GLOBAL"/>
    <s v="NO SOLICITADAS"/>
  </r>
  <r>
    <x v="1"/>
    <x v="5"/>
    <n v="10"/>
    <s v="OTROS IMPUESTOS"/>
    <s v="TASAS POR UTILIZACIÓN DE AGUA"/>
    <n v="93151510"/>
    <n v="0"/>
    <n v="1"/>
    <n v="1"/>
    <n v="1"/>
    <n v="1250000"/>
    <s v="GLOBAL"/>
    <s v="NO SOLICITADAS"/>
  </r>
  <r>
    <x v="1"/>
    <x v="5"/>
    <n v="10"/>
    <s v="OTROS IMPUESTOS"/>
    <s v="TASAS RETRIBUTIVAS POR VERTIMIENTOS PUNTUALES"/>
    <n v="93151510"/>
    <n v="0"/>
    <n v="1"/>
    <n v="1"/>
    <n v="1"/>
    <n v="1250000"/>
    <s v="GLOBAL"/>
    <s v="NO SOLICITADAS"/>
  </r>
  <r>
    <x v="1"/>
    <x v="7"/>
    <n v="10"/>
    <s v="HERRAMIENTAS"/>
    <s v="EQUIPO DE CARPINTERIA"/>
    <n v="23101531"/>
    <s v="Mínima cuantía"/>
    <n v="2"/>
    <n v="2"/>
    <n v="1"/>
    <n v="60000000"/>
    <s v="UNIDAD"/>
    <s v="NO SOLICITADAS"/>
  </r>
  <r>
    <x v="1"/>
    <x v="7"/>
    <n v="10"/>
    <s v="HERRAMIENTAS"/>
    <s v="TIJERA PARA PELUQUERIA TIPO PROFESIONAL CON CUCHILLAS EN TITANIO O ACERO INOXIDABLE, CON MANGO ANATOMICO"/>
    <n v="27111531"/>
    <s v="Mínima cuantía"/>
    <n v="2"/>
    <n v="2"/>
    <n v="8"/>
    <n v="240000"/>
    <s v="UNIDAD"/>
    <s v="NO SOLICITADAS"/>
  </r>
  <r>
    <x v="1"/>
    <x v="7"/>
    <n v="10"/>
    <s v="HERRAMIENTAS"/>
    <s v="MAQUINA WAHL LEGEND TRABAJO PESADO V9000"/>
    <n v="53131643"/>
    <s v="Mínima cuantía"/>
    <n v="2"/>
    <n v="2"/>
    <n v="2"/>
    <n v="464000"/>
    <s v="UNIDAD"/>
    <s v="NO SOLICITADAS"/>
  </r>
  <r>
    <x v="1"/>
    <x v="7"/>
    <n v="10"/>
    <s v="HERRAMIENTAS"/>
    <s v="BARRAS DE ACERO DE 14 LIBRAS "/>
    <n v="27112017"/>
    <s v="Mínima cuantía"/>
    <n v="5"/>
    <n v="1"/>
    <n v="4"/>
    <n v="225000"/>
    <s v="UNIDAD"/>
    <s v="NO SOLICITADAS"/>
  </r>
  <r>
    <x v="1"/>
    <x v="7"/>
    <n v="10"/>
    <s v="HERRAMIENTAS"/>
    <s v="PALAS REDONDAS CON CABO"/>
    <n v="27112004"/>
    <s v="Mínima cuantía"/>
    <n v="5"/>
    <n v="1"/>
    <n v="5"/>
    <n v="250000"/>
    <s v="UNIDAD"/>
    <s v="NO SOLICITADAS"/>
  </r>
  <r>
    <x v="1"/>
    <x v="7"/>
    <n v="10"/>
    <s v="HERRAMIENTAS"/>
    <s v="AZADON CON CABO"/>
    <n v="27112002"/>
    <s v="Mínima cuantía"/>
    <n v="5"/>
    <n v="1"/>
    <n v="5"/>
    <n v="187500"/>
    <s v="UNIDAD"/>
    <s v="NO SOLICITADAS"/>
  </r>
  <r>
    <x v="1"/>
    <x v="7"/>
    <n v="10"/>
    <s v="HERRAMIENTAS"/>
    <s v="HACHA"/>
    <n v="27112005"/>
    <s v="Mínima cuantía"/>
    <n v="5"/>
    <n v="1"/>
    <n v="1"/>
    <n v="46250"/>
    <s v="UNIDAD"/>
    <s v="NO SOLICITADAS"/>
  </r>
  <r>
    <x v="1"/>
    <x v="7"/>
    <n v="10"/>
    <s v="HERRAMIENTAS"/>
    <s v="NIVEL DIGITAL"/>
    <n v="95121630"/>
    <s v="Licitación pública"/>
    <n v="2"/>
    <n v="6"/>
    <n v="1"/>
    <n v="2585643"/>
    <s v="UNIDAD"/>
    <s v="NO SOLICITADAS"/>
  </r>
  <r>
    <x v="1"/>
    <x v="7"/>
    <n v="10"/>
    <s v="HERRAMIENTAS"/>
    <s v="PRUEBA DE PRESIÓN 2311FA (PRESSURE TESTER 2311FA)"/>
    <n v="20121400"/>
    <s v="Licitación pública"/>
    <n v="2"/>
    <n v="6"/>
    <n v="1"/>
    <n v="7536627"/>
    <s v="UNIDAD"/>
    <s v="NO SOLICITADAS"/>
  </r>
  <r>
    <x v="1"/>
    <x v="7"/>
    <n v="10"/>
    <s v="HERRAMIENTAS"/>
    <s v=" BANCO PARTICULAS MAGNETICAS(WET HORIZONTAL)"/>
    <n v="24102000"/>
    <s v="Licitación pública"/>
    <n v="2"/>
    <n v="6"/>
    <n v="1"/>
    <n v="37451942"/>
    <s v="UNIDAD"/>
    <s v="NO SOLICITADAS"/>
  </r>
  <r>
    <x v="1"/>
    <x v="7"/>
    <n v="10"/>
    <s v="HERRAMIENTAS"/>
    <s v="ASPIRADORA "/>
    <n v="47121602"/>
    <s v="Licitación pública"/>
    <n v="2"/>
    <n v="6"/>
    <n v="1"/>
    <n v="2585694"/>
    <s v="UNIDAD"/>
    <s v="NO SOLICITADAS"/>
  </r>
  <r>
    <x v="1"/>
    <x v="7"/>
    <n v="10"/>
    <s v="HERRAMIENTAS"/>
    <s v="CALIBRADOR NEUMATICO "/>
    <n v="24102208"/>
    <s v="Licitación pública"/>
    <n v="2"/>
    <n v="6"/>
    <n v="2"/>
    <n v="2044282"/>
    <s v="UNIDAD"/>
    <s v="NO SOLICITADAS"/>
  </r>
  <r>
    <x v="1"/>
    <x v="7"/>
    <n v="10"/>
    <s v="HERRAMIENTAS"/>
    <s v="KIT DE SOLDADURA DE BUTANO "/>
    <n v="23271406"/>
    <s v="Licitación pública"/>
    <n v="2"/>
    <n v="6"/>
    <n v="1"/>
    <n v="717409"/>
    <s v="UNIDAD"/>
    <s v="NO SOLICITADAS"/>
  </r>
  <r>
    <x v="1"/>
    <x v="7"/>
    <n v="10"/>
    <s v="HERRAMIENTAS"/>
    <s v="LINTERNA "/>
    <n v="39111610"/>
    <s v="Licitación pública"/>
    <n v="2"/>
    <n v="6"/>
    <n v="3"/>
    <n v="2292450"/>
    <s v="UNIDAD"/>
    <s v="NO SOLICITADAS"/>
  </r>
  <r>
    <x v="1"/>
    <x v="7"/>
    <n v="10"/>
    <s v="HERRAMIENTAS"/>
    <s v="LINTERNA DE INSPECCION "/>
    <n v="39111610"/>
    <s v="Licitación pública"/>
    <n v="2"/>
    <n v="6"/>
    <n v="5"/>
    <n v="2041795"/>
    <s v="UNIDAD"/>
    <s v="NO SOLICITADAS"/>
  </r>
  <r>
    <x v="1"/>
    <x v="7"/>
    <n v="10"/>
    <s v="HERRAMIENTAS"/>
    <s v="MEDIDOR DE PRESIÓN DE NEUMÁTICOS, LÁPIZ, DE 10 A 150 PSI"/>
    <n v="25191817"/>
    <s v="Licitación pública"/>
    <n v="2"/>
    <n v="6"/>
    <n v="2"/>
    <n v="270614"/>
    <s v="UNIDAD"/>
    <s v="NO SOLICITADAS"/>
  </r>
  <r>
    <x v="1"/>
    <x v="7"/>
    <n v="10"/>
    <s v="HERRAMIENTAS"/>
    <s v="PISTOLA DE CALOR"/>
    <n v="27112717"/>
    <s v="Licitación pública"/>
    <n v="2"/>
    <n v="6"/>
    <n v="2"/>
    <n v="1622284"/>
    <s v="UNIDAD"/>
    <s v="NO SOLICITADAS"/>
  </r>
  <r>
    <x v="1"/>
    <x v="7"/>
    <n v="10"/>
    <s v="HERRAMIENTAS"/>
    <s v="PISTOLA DE GRASA DE 18 V "/>
    <n v="27112901"/>
    <s v="Licitación pública"/>
    <n v="2"/>
    <n v="6"/>
    <n v="1"/>
    <n v="3957465"/>
    <s v="UNIDAD"/>
    <s v="NO SOLICITADAS"/>
  </r>
  <r>
    <x v="1"/>
    <x v="7"/>
    <n v="10"/>
    <s v="HERRAMIENTAS"/>
    <s v="PUNTAS FLAT "/>
    <n v="40141700"/>
    <s v="Licitación pública"/>
    <n v="2"/>
    <n v="6"/>
    <n v="1"/>
    <n v="39393"/>
    <s v="UNIDAD"/>
    <s v="NO SOLICITADAS"/>
  </r>
  <r>
    <x v="1"/>
    <x v="7"/>
    <n v="10"/>
    <s v="HERRAMIENTAS"/>
    <s v="SIERRA CALADORA"/>
    <n v="27112826"/>
    <s v="Licitación pública"/>
    <n v="2"/>
    <n v="6"/>
    <n v="1"/>
    <n v="11296500"/>
    <s v="UNIDAD"/>
    <s v="NO SOLICITADAS"/>
  </r>
  <r>
    <x v="1"/>
    <x v="7"/>
    <n v="10"/>
    <s v="HERRAMIENTAS"/>
    <s v="SOLDADOR UNIVERSAL DE HIERRO"/>
    <n v="42152216"/>
    <s v="Licitación pública"/>
    <n v="2"/>
    <n v="6"/>
    <n v="2"/>
    <n v="2017814"/>
    <s v="UNIDAD"/>
    <s v="NO SOLICITADAS"/>
  </r>
  <r>
    <x v="1"/>
    <x v="7"/>
    <n v="10"/>
    <s v="HERRAMIENTAS"/>
    <s v="TALADRO DE 14.4"/>
    <n v="27111515"/>
    <s v="Licitación pública"/>
    <n v="2"/>
    <n v="6"/>
    <n v="6"/>
    <n v="11520828"/>
    <s v="UNIDAD"/>
    <s v="NO SOLICITADAS"/>
  </r>
  <r>
    <x v="1"/>
    <x v="7"/>
    <n v="10"/>
    <s v="HERRAMIENTAS"/>
    <s v="CARGADOR DE BATERIA "/>
    <n v="26111704"/>
    <s v="Licitación pública"/>
    <n v="2"/>
    <n v="6"/>
    <n v="1"/>
    <n v="695079"/>
    <s v="UNIDAD"/>
    <s v="NO SOLICITADAS"/>
  </r>
  <r>
    <x v="1"/>
    <x v="7"/>
    <n v="10"/>
    <s v="HERRAMIENTAS"/>
    <s v="GARRAS (CLAWS)"/>
    <n v="23151607"/>
    <s v="Licitación pública"/>
    <n v="2"/>
    <n v="6"/>
    <n v="1"/>
    <n v="208151"/>
    <s v="UNIDAD"/>
    <s v="NO SOLICITADAS"/>
  </r>
  <r>
    <x v="1"/>
    <x v="7"/>
    <n v="10"/>
    <s v="HERRAMIENTAS"/>
    <s v="GRAVADOR LAPIZ ELECTRICO"/>
    <n v="27112309"/>
    <s v="Licitación pública"/>
    <n v="2"/>
    <n v="6"/>
    <n v="2"/>
    <n v="314000"/>
    <s v="UNIDAD"/>
    <s v="NO SOLICITADAS"/>
  </r>
  <r>
    <x v="1"/>
    <x v="7"/>
    <n v="10"/>
    <s v="HERRAMIENTAS"/>
    <s v="KIT PARA INFLADO DE LLANTAS EN AERONAVES"/>
    <n v="23153411"/>
    <s v="Licitación pública"/>
    <n v="2"/>
    <n v="6"/>
    <n v="2"/>
    <n v="18418650"/>
    <s v="UNIDAD"/>
    <s v="NO SOLICITADAS"/>
  </r>
  <r>
    <x v="1"/>
    <x v="7"/>
    <n v="10"/>
    <s v="HERRAMIENTAS"/>
    <s v="KIT LLAVE ALLEN  MM"/>
    <n v="27111715"/>
    <s v="Licitación pública"/>
    <n v="2"/>
    <n v="6"/>
    <n v="1"/>
    <n v="45783"/>
    <s v="UNIDAD"/>
    <s v="NO SOLICITADAS"/>
  </r>
  <r>
    <x v="1"/>
    <x v="7"/>
    <n v="10"/>
    <s v="HERRAMIENTAS"/>
    <s v="KIT UNIVERSAL DE INSTALACION DE CONECTORES PARA CABLE RG"/>
    <n v="26121600"/>
    <s v="Licitación pública"/>
    <n v="2"/>
    <n v="6"/>
    <n v="1"/>
    <n v="183430"/>
    <s v="UNIDAD"/>
    <s v="NO SOLICITADAS"/>
  </r>
  <r>
    <x v="1"/>
    <x v="7"/>
    <n v="10"/>
    <s v="HERRAMIENTAS"/>
    <s v="POWER SUPPLY BX PRECISION"/>
    <n v="25202003"/>
    <s v="Licitación pública"/>
    <n v="2"/>
    <n v="6"/>
    <n v="1"/>
    <n v="4670538"/>
    <s v="UNIDAD"/>
    <s v="NO SOLICITADAS"/>
  </r>
  <r>
    <x v="1"/>
    <x v="7"/>
    <n v="10"/>
    <s v="HERRAMIENTAS"/>
    <s v="EXTENSIÓN ELÉCTRICA 220V"/>
    <n v="26121536"/>
    <s v="Selección abreviada menor cuantía"/>
    <n v="2"/>
    <n v="3"/>
    <n v="1"/>
    <n v="45000"/>
    <s v="UNIDAD"/>
    <s v="NO SOLICITADAS"/>
  </r>
  <r>
    <x v="1"/>
    <x v="7"/>
    <n v="10"/>
    <s v="HERRAMIENTAS"/>
    <s v="LINTERNA RECARGABLE 31 LED VTA (5 UNIDADES)"/>
    <n v="39111610"/>
    <s v="Selección abreviada menor cuantía"/>
    <n v="2"/>
    <n v="3"/>
    <n v="2"/>
    <n v="111800"/>
    <s v="UNIDAD"/>
    <s v="NO SOLICITADAS"/>
  </r>
  <r>
    <x v="1"/>
    <x v="7"/>
    <n v="10"/>
    <s v="HERRAMIENTAS"/>
    <s v="JAULA DE INFLADO DE RUEDAS "/>
    <n v="27111504"/>
    <s v="Licitación pública"/>
    <n v="2"/>
    <n v="6"/>
    <n v="1"/>
    <n v="30434250"/>
    <s v="UNIDAD"/>
    <s v="NO SOLICITADAS"/>
  </r>
  <r>
    <x v="1"/>
    <x v="9"/>
    <n v="10"/>
    <s v="EQUIPO DE SISTEMAS"/>
    <s v="REGULADOR UPS 3000V PARA BASCULA"/>
    <n v="39121009"/>
    <s v="Mínima cuantía"/>
    <n v="1"/>
    <n v="2"/>
    <n v="4"/>
    <n v="1400000"/>
    <s v="UNIDAD"/>
    <s v="NO SOLICITADAS"/>
  </r>
  <r>
    <x v="1"/>
    <x v="10"/>
    <n v="10"/>
    <s v="EQUIPO DE CAFETERIA"/>
    <s v="NEVERA CON RUEDAS Y MANGO EXTENSIBLE  57 LT"/>
    <n v="52141501"/>
    <s v="Mínima cuantía"/>
    <n v="4"/>
    <n v="2"/>
    <n v="1"/>
    <n v="325000"/>
    <s v="UNIDAD"/>
    <s v="NO SOLICITADAS"/>
  </r>
  <r>
    <x v="1"/>
    <x v="10"/>
    <n v="10"/>
    <s v="EQUIPO DE CAFETERIA"/>
    <s v="NEVERA CON RUEDAS Y MANGO EXTENSIBLE  98 LT"/>
    <n v="52141501"/>
    <s v="Mínima cuantía"/>
    <n v="4"/>
    <n v="2"/>
    <n v="1"/>
    <n v="390000"/>
    <s v="UNIDAD"/>
    <s v="NO SOLICITADAS"/>
  </r>
  <r>
    <x v="1"/>
    <x v="10"/>
    <n v="10"/>
    <s v="EQUIPO DE CAFETERIA"/>
    <s v="CONGELADOR HORIZONTAL"/>
    <n v="52141508"/>
    <s v="Mínima cuantía"/>
    <n v="4"/>
    <n v="2"/>
    <n v="1"/>
    <n v="1800000"/>
    <s v="UNIDAD"/>
    <s v="NO SOLICITADAS"/>
  </r>
  <r>
    <x v="1"/>
    <x v="12"/>
    <n v="10"/>
    <s v="EQUIPO AGRICOLA"/>
    <s v="GUADAÑA POTENCIA 2.6 HP"/>
    <n v="27112006"/>
    <s v="Mínima cuantía"/>
    <n v="5"/>
    <n v="1"/>
    <n v="7"/>
    <n v="9294117"/>
    <s v="UNIDAD"/>
    <s v="NO SOLICITADAS"/>
  </r>
  <r>
    <x v="1"/>
    <x v="12"/>
    <n v="10"/>
    <s v="EQUIPO AGRICOLA"/>
    <s v="SOPLADORA INDUSTRIAL"/>
    <n v="42192606"/>
    <s v="Mínima cuantía"/>
    <n v="5"/>
    <n v="1"/>
    <n v="1"/>
    <n v="1556762"/>
    <s v="UNIDAD"/>
    <s v="NO SOLICITADAS"/>
  </r>
  <r>
    <x v="1"/>
    <x v="12"/>
    <n v="10"/>
    <s v="EQUIPO AGRICOLA"/>
    <s v="MOTOSIERRA"/>
    <n v="23231000"/>
    <s v="Mínima cuantía"/>
    <n v="5"/>
    <n v="1"/>
    <n v="1"/>
    <n v="1812500"/>
    <s v="UNIDAD"/>
    <s v="NO SOLICITADAS"/>
  </r>
  <r>
    <x v="1"/>
    <x v="12"/>
    <n v="10"/>
    <s v="EQUIPO AGRICOLA"/>
    <s v="GUADAÑA POTENCIA 2.6 HP"/>
    <n v="27112006"/>
    <s v="Mínima cuantía"/>
    <n v="5"/>
    <n v="1"/>
    <n v="2"/>
    <n v="2655462.5"/>
    <s v="UNIDAD"/>
    <s v="NO SOLICITADAS"/>
  </r>
  <r>
    <x v="1"/>
    <x v="12"/>
    <n v="10"/>
    <s v="EQUIPO AGRICOLA"/>
    <s v="SOPLADORA INDUSTRIAL"/>
    <n v="42192606"/>
    <s v="Mínima cuantía"/>
    <n v="5"/>
    <n v="1"/>
    <n v="1"/>
    <n v="1556762.5"/>
    <s v="UNIDAD"/>
    <s v="NO SOLICITADAS"/>
  </r>
  <r>
    <x v="1"/>
    <x v="12"/>
    <n v="10"/>
    <s v="EQUIPO AGRICOLA"/>
    <s v="MOTOSIERRA DE 5,3 HP"/>
    <n v="23231000"/>
    <s v="Mínima cuantía"/>
    <n v="5"/>
    <n v="1"/>
    <n v="1"/>
    <n v="1812500"/>
    <s v="UNIDAD"/>
    <s v="NO SOLICITADAS"/>
  </r>
  <r>
    <x v="1"/>
    <x v="14"/>
    <n v="10"/>
    <s v="EQUIPOS Y ACCESORIOS DE NAVEGACION"/>
    <s v="GPS "/>
    <n v="32101600"/>
    <s v="Licitación pública"/>
    <n v="2"/>
    <n v="6"/>
    <n v="2"/>
    <n v="2560200"/>
    <s v="UNIDAD"/>
    <s v="NO SOLICITADAS"/>
  </r>
  <r>
    <x v="1"/>
    <x v="16"/>
    <n v="10"/>
    <s v="EQUIPO DE BOMBEO"/>
    <s v="ELECTROBOMBA DE 25HP-220V"/>
    <n v="40151576"/>
    <s v="Mínima cuantía"/>
    <n v="1"/>
    <n v="2"/>
    <n v="1"/>
    <n v="8300000"/>
    <s v="UNIDAD"/>
    <s v="NO SOLICITADAS"/>
  </r>
  <r>
    <x v="1"/>
    <x v="16"/>
    <n v="10"/>
    <s v="EQUIPO DE BOMBEO"/>
    <s v="ELECTROBOMBA DE 9HP-220V"/>
    <n v="40151576"/>
    <s v="Mínima cuantía"/>
    <n v="1"/>
    <n v="2"/>
    <n v="1"/>
    <n v="4000000"/>
    <s v="UNIDAD"/>
    <s v="NO SOLICITADAS"/>
  </r>
  <r>
    <x v="1"/>
    <x v="16"/>
    <n v="10"/>
    <s v="EQUIPO DE BOMBEO"/>
    <s v="ELECTROBOMBA PISCINA"/>
    <n v="40151576"/>
    <s v="Mínima cuantía"/>
    <n v="1"/>
    <n v="2"/>
    <n v="1"/>
    <n v="4000000"/>
    <s v="UNIDAD"/>
    <s v="NO SOLICITADAS"/>
  </r>
  <r>
    <x v="1"/>
    <x v="17"/>
    <n v="10"/>
    <s v="OTRAS COMPRAS DE EQUIPOS"/>
    <s v="COMPRA DE EXTINTORES ABC PARA EL CACOM-2 DE 150 LBS"/>
    <n v="46191601"/>
    <s v="Mínima cuantía"/>
    <n v="1"/>
    <n v="2"/>
    <n v="1"/>
    <n v="1580000"/>
    <s v="UNIDAD"/>
    <s v="NO SOLICITADAS"/>
  </r>
  <r>
    <x v="1"/>
    <x v="17"/>
    <n v="10"/>
    <s v="OTRAS COMPRAS DE EQUIPOS"/>
    <s v="COMPRA DE EXTINTORES CO2 PARA EL CACOM-2 DE 20 LBS"/>
    <n v="46191601"/>
    <s v="Mínima cuantía"/>
    <n v="1"/>
    <n v="2"/>
    <n v="1"/>
    <n v="950000"/>
    <s v="UNIDAD"/>
    <s v="NO SOLICITADAS"/>
  </r>
  <r>
    <x v="1"/>
    <x v="17"/>
    <n v="10"/>
    <s v="OTRAS COMPRAS DE EQUIPOS"/>
    <s v="AIRE ACONDICIONADO 24000BTU - AULA TORRE DE CONTROL"/>
    <n v="40101701"/>
    <s v="Mínima cuantía"/>
    <n v="1"/>
    <n v="2"/>
    <n v="8"/>
    <n v="28000000"/>
    <s v="UNIDAD"/>
    <s v="NO SOLICITADAS"/>
  </r>
  <r>
    <x v="1"/>
    <x v="17"/>
    <n v="10"/>
    <s v="OTRAS COMPRAS DE EQUIPOS"/>
    <s v="SUMINISTRO INSTALACION Y PUESTA EN SERVICIO FILTROS DE POTABILIZACION CERRO EL TIGRE "/>
    <n v="41103211"/>
    <s v="Mínima cuantía"/>
    <n v="1"/>
    <n v="2"/>
    <n v="1"/>
    <n v="19905000"/>
    <s v="UNIDAD"/>
    <s v="NO SOLICITADAS"/>
  </r>
  <r>
    <x v="1"/>
    <x v="17"/>
    <n v="10"/>
    <s v="OTRAS COMPRAS DE EQUIPOS"/>
    <s v="LAVADORA INDUSTRIAL"/>
    <n v="47111500"/>
    <s v="Mínima cuantía"/>
    <n v="2"/>
    <n v="2"/>
    <n v="1"/>
    <n v="33000000"/>
    <s v="UNIDAD"/>
    <s v="NO SOLICITADAS"/>
  </r>
  <r>
    <x v="1"/>
    <x v="17"/>
    <n v="10"/>
    <s v="OTRAS COMPRAS DE EQUIPOS"/>
    <s v="SECADORA INDUSTRIAL"/>
    <n v="47111500"/>
    <s v="Mínima cuantía"/>
    <n v="2"/>
    <n v="2"/>
    <n v="1"/>
    <n v="33000000"/>
    <s v="UNIDAD"/>
    <s v="NO SOLICITADAS"/>
  </r>
  <r>
    <x v="1"/>
    <x v="17"/>
    <n v="10"/>
    <s v="OTRAS COMPRAS DE EQUIPOS"/>
    <s v="COMPRA DE EXTINTORES CO2 PARA EL CACOM-2 DE 50 LBS"/>
    <n v="46191601"/>
    <s v="Mínima cuantía"/>
    <n v="1"/>
    <n v="2"/>
    <n v="1"/>
    <n v="1970000"/>
    <s v="UNIDAD"/>
    <s v="NO SOLICITADAS"/>
  </r>
  <r>
    <x v="1"/>
    <x v="17"/>
    <n v="10"/>
    <s v="OTRAS COMPRAS DE EQUIPOS"/>
    <s v="AIRE ACONDICIONADO TIPO MINISPLIT CAPACIDAD 12000 BTU, INSTALADO"/>
    <n v="52141510"/>
    <s v="Mínima cuantía"/>
    <n v="2"/>
    <n v="2"/>
    <n v="9"/>
    <n v="13500000"/>
    <s v="UNIDAD"/>
    <s v="NO SOLICITADAS"/>
  </r>
  <r>
    <x v="1"/>
    <x v="17"/>
    <n v="10"/>
    <s v="OTRAS COMPRAS DE EQUIPOS"/>
    <s v="LAVADORAS PARA EL CERRO EL TIGRE"/>
    <n v="47111500"/>
    <s v="Mínima cuantía"/>
    <n v="4"/>
    <n v="2"/>
    <n v="4"/>
    <n v="6799980"/>
    <s v="UNIDAD"/>
    <s v="NO SOLICITADAS"/>
  </r>
  <r>
    <x v="1"/>
    <x v="17"/>
    <n v="10"/>
    <s v="OTRAS COMPRAS DE EQUIPOS"/>
    <s v="HIDROLAVADORA A PRESION INDUSTRIAL 3200 PSI CON MOTOR A GASOLINA"/>
    <n v="47121805"/>
    <s v="Mínima cuantía"/>
    <n v="5"/>
    <n v="1"/>
    <n v="1"/>
    <n v="3956125"/>
    <s v="UNIDAD"/>
    <s v="NO SOLICITADAS"/>
  </r>
  <r>
    <x v="1"/>
    <x v="17"/>
    <n v="10"/>
    <s v="OTRAS COMPRAS DE EQUIPOS"/>
    <s v="SECADORAS PARA EL CERRO EL TIGRE"/>
    <n v="47111500"/>
    <s v="Mínima cuantía"/>
    <n v="4"/>
    <n v="1"/>
    <n v="3"/>
    <n v="5200020"/>
    <s v="UNIDAD"/>
    <s v="NO SOLICITADAS"/>
  </r>
  <r>
    <x v="1"/>
    <x v="17"/>
    <n v="10"/>
    <s v="OTRAS COMPRAS DE EQUIPOS"/>
    <s v="TERMOMETRO VISUAL IR  FLUKE FLK-VT04"/>
    <n v="41112210"/>
    <s v="Selección abreviada menor cuantía"/>
    <n v="2"/>
    <n v="3"/>
    <n v="1"/>
    <n v="1490000"/>
    <s v="UNIDAD"/>
    <s v="NO SOLICITADAS"/>
  </r>
  <r>
    <x v="1"/>
    <x v="17"/>
    <n v="10"/>
    <s v="OTRAS COMPRAS DE EQUIPOS"/>
    <s v="SECADORA DE ROPA 18KG"/>
    <n v="47111503"/>
    <s v="Selección abreviada menor cuantía"/>
    <n v="2"/>
    <n v="3"/>
    <n v="2"/>
    <n v="4247800"/>
    <s v="UNIDAD"/>
    <s v="NO SOLICITADAS"/>
  </r>
  <r>
    <x v="1"/>
    <x v="17"/>
    <n v="10"/>
    <s v="OTRAS COMPRAS DE EQUIPOS"/>
    <s v="LAVADORA DE ROPA DIGITAL 17 KG"/>
    <n v="47111501"/>
    <s v="Selección abreviada menor cuantía"/>
    <n v="2"/>
    <n v="3"/>
    <n v="2"/>
    <n v="3600000"/>
    <s v="UNIDAD"/>
    <s v="NO SOLICITADAS"/>
  </r>
  <r>
    <x v="1"/>
    <x v="17"/>
    <n v="10"/>
    <s v="OTRAS COMPRAS DE EQUIPOS"/>
    <s v="SILLA EJECUTIVA "/>
    <n v="56112104"/>
    <s v="Selección abreviada menor cuantía"/>
    <n v="2"/>
    <n v="3"/>
    <n v="4"/>
    <n v="800000"/>
    <s v="UNIDAD"/>
    <s v="NO SOLICITADAS"/>
  </r>
  <r>
    <x v="1"/>
    <x v="17"/>
    <n v="10"/>
    <s v="OTRAS COMPRAS DE EQUIPOS"/>
    <s v="PORTABLE IDXPERT PRINTER"/>
    <n v="39131505"/>
    <s v="Selección abreviada menor cuantía"/>
    <n v="2"/>
    <n v="3"/>
    <n v="1"/>
    <n v="1660000"/>
    <s v="UNIDAD"/>
    <s v="NO SOLICITADAS"/>
  </r>
  <r>
    <x v="1"/>
    <x v="19"/>
    <n v="10"/>
    <s v="MOBILIARIO Y ENSERES"/>
    <s v="PERSIANAS  TORRE DE  CONTROL"/>
    <n v="52131602"/>
    <s v="Mínima cuantía"/>
    <n v="3"/>
    <n v="2"/>
    <n v="7"/>
    <n v="11200000"/>
    <s v="UNIDAD"/>
    <s v="NO SOLICITADAS"/>
  </r>
  <r>
    <x v="1"/>
    <x v="19"/>
    <n v="10"/>
    <s v="MOBILIARIO Y ENSERES"/>
    <s v="MESA DE TRABAJO MODULAR  P/N "/>
    <n v="56101535"/>
    <s v="Licitación pública"/>
    <n v="2"/>
    <n v="6"/>
    <n v="1"/>
    <n v="1047053"/>
    <s v="UNIDAD"/>
    <s v="NO SOLICITADAS"/>
  </r>
  <r>
    <x v="1"/>
    <x v="21"/>
    <n v="10"/>
    <s v="COMBUSTIBLES Y LUBRICANTES"/>
    <s v="ACEITE DOS TIEMPOS"/>
    <n v="15121501"/>
    <s v="Licitación pública"/>
    <n v="2"/>
    <n v="6"/>
    <n v="60"/>
    <n v="7865475"/>
    <s v="GALON"/>
    <s v="NO SOLICITADAS"/>
  </r>
  <r>
    <x v="1"/>
    <x v="21"/>
    <n v="10"/>
    <s v="COMBUSTIBLES Y LUBRICANTES"/>
    <s v="ACEITE HIDRAULICO  X 5 GLN"/>
    <n v="15121501"/>
    <s v="Licitación pública"/>
    <n v="2"/>
    <n v="6"/>
    <n v="14"/>
    <n v="4353020"/>
    <s v="GALON"/>
    <s v="NO SOLICITADAS"/>
  </r>
  <r>
    <x v="1"/>
    <x v="21"/>
    <n v="10"/>
    <s v="COMBUSTIBLES Y LUBRICANTES"/>
    <s v="ACEITE HIRAULICO X 05 GLN"/>
    <n v="15121501"/>
    <s v="Licitación pública"/>
    <n v="2"/>
    <n v="6"/>
    <n v="11"/>
    <n v="9344039"/>
    <s v="GALON"/>
    <s v="NO SOLICITADAS"/>
  </r>
  <r>
    <x v="1"/>
    <x v="21"/>
    <n v="10"/>
    <s v="COMBUSTIBLES Y LUBRICANTES"/>
    <s v="ACEITE MOTOR X 05 GLN "/>
    <n v="15121501"/>
    <s v="Licitación pública"/>
    <n v="2"/>
    <n v="6"/>
    <n v="18"/>
    <n v="8435412"/>
    <s v="GALON"/>
    <s v="NO SOLICITADAS"/>
  </r>
  <r>
    <x v="1"/>
    <x v="21"/>
    <n v="10"/>
    <s v="COMBUSTIBLES Y LUBRICANTES"/>
    <s v="ACEITE MOTORR X 05 GLN"/>
    <n v="15121501"/>
    <s v="Licitación pública"/>
    <n v="2"/>
    <n v="6"/>
    <n v="11"/>
    <n v="7470650"/>
    <s v="GALON"/>
    <s v="NO SOLICITADAS"/>
  </r>
  <r>
    <x v="1"/>
    <x v="21"/>
    <n v="10"/>
    <s v="COMBUSTIBLES Y LUBRICANTES"/>
    <s v="ACEITES PENETRANTES X CAJA"/>
    <n v="15121806"/>
    <s v="Licitación pública"/>
    <n v="2"/>
    <n v="6"/>
    <n v="2"/>
    <n v="3366000"/>
    <s v="UNIDAD"/>
    <s v="NO SOLICITADAS"/>
  </r>
  <r>
    <x v="1"/>
    <x v="21"/>
    <n v="10"/>
    <s v="COMBUSTIBLES Y LUBRICANTES"/>
    <s v="ACEITES PENETRANTES X CAJA"/>
    <n v="15121806"/>
    <s v="Licitación pública"/>
    <n v="2"/>
    <n v="6"/>
    <n v="8"/>
    <n v="6333600"/>
    <s v="UNIDAD"/>
    <s v="NO SOLICITADAS"/>
  </r>
  <r>
    <x v="1"/>
    <x v="21"/>
    <n v="10"/>
    <s v="COMBUSTIBLES Y LUBRICANTES"/>
    <s v="ACEITES PENETRANTES X CAJA"/>
    <n v="15121806"/>
    <s v="Licitación pública"/>
    <n v="2"/>
    <n v="6"/>
    <n v="2"/>
    <n v="1583400"/>
    <s v="UNIDAD"/>
    <s v="NO SOLICITADAS"/>
  </r>
  <r>
    <x v="1"/>
    <x v="21"/>
    <n v="10"/>
    <s v="COMBUSTIBLES Y LUBRICANTES"/>
    <s v="ACEITES PENETRANTES X CAJA"/>
    <n v="15121806"/>
    <s v="Licitación pública"/>
    <n v="2"/>
    <n v="6"/>
    <n v="2"/>
    <n v="3022600"/>
    <s v="UNIDAD"/>
    <s v="NO SOLICITADAS"/>
  </r>
  <r>
    <x v="1"/>
    <x v="21"/>
    <n v="10"/>
    <s v="COMBUSTIBLES Y LUBRICANTES"/>
    <s v="ACEITES PENETRANTES X CAJA"/>
    <n v="15121806"/>
    <s v="Licitación pública"/>
    <n v="2"/>
    <n v="6"/>
    <n v="3"/>
    <n v="342483"/>
    <s v="UNIDAD"/>
    <s v="NO SOLICITADAS"/>
  </r>
  <r>
    <x v="1"/>
    <x v="21"/>
    <n v="10"/>
    <s v="COMBUSTIBLES Y LUBRICANTES"/>
    <s v="ACEITES PENETRANTES X CAJA"/>
    <n v="15121806"/>
    <s v="Licitación pública"/>
    <n v="2"/>
    <n v="6"/>
    <n v="2"/>
    <n v="1583400"/>
    <s v="UNIDAD"/>
    <s v="NO SOLICITADAS"/>
  </r>
  <r>
    <x v="1"/>
    <x v="21"/>
    <n v="10"/>
    <s v="COMBUSTIBLES Y LUBRICANTES"/>
    <s v="COR BAN  POR 27 L"/>
    <n v="15121902"/>
    <s v="Licitación pública"/>
    <n v="2"/>
    <n v="6"/>
    <n v="6"/>
    <n v="3678990"/>
    <s v="UNIDAD"/>
    <s v="NO SOLICITADAS"/>
  </r>
  <r>
    <x v="1"/>
    <x v="21"/>
    <n v="10"/>
    <s v="COMBUSTIBLES Y LUBRICANTES"/>
    <s v="GRASA AZUL ALTAS TEMPERATURA RODAMIENTOS X 05 GLN"/>
    <n v="15121902"/>
    <s v="Licitación pública"/>
    <n v="2"/>
    <n v="6"/>
    <n v="1"/>
    <n v="860130"/>
    <s v="GALON"/>
    <s v="NO SOLICITADAS"/>
  </r>
  <r>
    <x v="1"/>
    <x v="21"/>
    <n v="10"/>
    <s v="COMBUSTIBLES Y LUBRICANTES"/>
    <s v="LIQUIDO DE FRENOS CAJA X 12"/>
    <n v="15121520"/>
    <s v="Licitación pública"/>
    <n v="2"/>
    <n v="6"/>
    <n v="2"/>
    <n v="102000"/>
    <s v="UNIDAD"/>
    <s v="NO SOLICITADAS"/>
  </r>
  <r>
    <x v="1"/>
    <x v="21"/>
    <n v="10"/>
    <s v="COMBUSTIBLES Y LUBRICANTES"/>
    <s v="LIQUIDO REFRIGERANTE X GLN"/>
    <n v="25174004"/>
    <s v="Licitación pública"/>
    <n v="2"/>
    <n v="6"/>
    <n v="5"/>
    <n v="559608"/>
    <s v="GALON"/>
    <s v="NO SOLICITADAS"/>
  </r>
  <r>
    <x v="1"/>
    <x v="21"/>
    <n v="10"/>
    <s v="COMBUSTIBLES Y LUBRICANTES"/>
    <s v="LIQUIDO REFRIGERANTE X GLN"/>
    <n v="25174004"/>
    <s v="Licitación pública"/>
    <n v="2"/>
    <n v="6"/>
    <n v="5"/>
    <n v="509150"/>
    <s v="GALON"/>
    <s v="NO SOLICITADAS"/>
  </r>
  <r>
    <x v="1"/>
    <x v="21"/>
    <n v="10"/>
    <s v="COMBUSTIBLES Y LUBRICANTES"/>
    <s v="LUBRICANTE WD40"/>
    <n v="15121514"/>
    <s v="Licitación pública"/>
    <n v="2"/>
    <n v="6"/>
    <n v="250"/>
    <n v="6630000"/>
    <s v="UNIDAD"/>
    <s v="NO SOLICITADAS"/>
  </r>
  <r>
    <x v="1"/>
    <x v="21"/>
    <n v="10"/>
    <s v="COMBUSTIBLES Y LUBRICANTES"/>
    <s v="VALVULINA X 05 GLN"/>
    <n v="15121501"/>
    <s v="Licitación pública"/>
    <n v="2"/>
    <n v="6"/>
    <n v="6"/>
    <n v="3295194"/>
    <s v="GALON"/>
    <s v="NO SOLICITADAS"/>
  </r>
  <r>
    <x v="1"/>
    <x v="21"/>
    <n v="10"/>
    <s v="COMBUSTIBLES Y LUBRICANTES"/>
    <s v="PENETRANTE AFLOJADOR 5-56"/>
    <n v="15121514"/>
    <s v="Selección abreviada menor cuantía"/>
    <n v="2"/>
    <n v="3"/>
    <n v="12"/>
    <n v="276000"/>
    <s v="UNIDAD"/>
    <s v="NO SOLICITADAS"/>
  </r>
  <r>
    <x v="1"/>
    <x v="21"/>
    <n v="10"/>
    <s v="COMBUSTIBLES Y LUBRICANTES"/>
    <s v="GRASA DE LITIO ALBANIA EP 2 EN TUBO DE 400 GRAMS (14 OZ CARTRIDGE)"/>
    <n v="15121902"/>
    <s v="Selección abreviada menor cuantía"/>
    <n v="2"/>
    <n v="3"/>
    <n v="1"/>
    <n v="30114"/>
    <s v="UNIDAD"/>
    <s v="NO SOLICITADAS"/>
  </r>
  <r>
    <x v="1"/>
    <x v="21"/>
    <n v="10"/>
    <s v="COMBUSTIBLES Y LUBRICANTES"/>
    <s v="GRASA AEROSHELL 7 EN TUBO DE 400 GRAMS (14 OZ CARTRIDGE)"/>
    <n v="15121902"/>
    <s v="Selección abreviada menor cuantía"/>
    <n v="2"/>
    <n v="3"/>
    <n v="6"/>
    <n v="326400"/>
    <s v="UNIDAD"/>
    <s v="NO SOLICITADAS"/>
  </r>
  <r>
    <x v="1"/>
    <x v="21"/>
    <n v="10"/>
    <s v="COMBUSTIBLES Y LUBRICANTES"/>
    <s v="GRASA AEROSHELL 22 EN TUBO DE 400 GRAMS"/>
    <n v="15121902"/>
    <s v="Selección abreviada menor cuantía"/>
    <n v="2"/>
    <n v="3"/>
    <n v="1"/>
    <n v="35900"/>
    <s v="UNIDAD"/>
    <s v="NO SOLICITADAS"/>
  </r>
  <r>
    <x v="1"/>
    <x v="21"/>
    <n v="10"/>
    <s v="COMBUSTIBLES Y LUBRICANTES"/>
    <s v="GRASA CASTROL PD2 EN TUBO DE 400 GRAMS"/>
    <n v="15121902"/>
    <s v="Selección abreviada menor cuantía"/>
    <n v="2"/>
    <n v="3"/>
    <n v="5"/>
    <n v="540000"/>
    <s v="UNIDAD"/>
    <s v="NO SOLICITADAS"/>
  </r>
  <r>
    <x v="1"/>
    <x v="21"/>
    <n v="10"/>
    <s v="COMBUSTIBLES Y LUBRICANTES"/>
    <s v="DESENGRASANTE DIELECTRICO 20 LTS"/>
    <n v="47131821"/>
    <s v="Selección abreviada menor cuantía"/>
    <n v="2"/>
    <n v="3"/>
    <n v="1"/>
    <n v="336046"/>
    <s v="UNIDAD"/>
    <s v="NO SOLICITADAS"/>
  </r>
  <r>
    <x v="1"/>
    <x v="22"/>
    <n v="10"/>
    <s v="DOTACIONES"/>
    <s v="GUANTES PROTECCION MECANICA REF HYFLEX P,23"/>
    <n v="46181504"/>
    <s v="Selección abreviada menor cuantía"/>
    <n v="2"/>
    <n v="3"/>
    <n v="6"/>
    <n v="102960"/>
    <s v="UNIDAD"/>
    <s v="NO SOLICITADAS"/>
  </r>
  <r>
    <x v="1"/>
    <x v="22"/>
    <n v="10"/>
    <s v="DOTACIONES"/>
    <s v="GUANTES PROTECCION PRODUCTOS QUIMICOS REF SOLV-VEX 37675"/>
    <n v="46181504"/>
    <s v="Selección abreviada menor cuantía"/>
    <n v="2"/>
    <n v="3"/>
    <n v="2"/>
    <n v="28380"/>
    <s v="UNIDAD"/>
    <s v="NO SOLICITADAS"/>
  </r>
  <r>
    <x v="1"/>
    <x v="22"/>
    <n v="10"/>
    <s v="DOTACIONES"/>
    <s v="CAJA DE GUANTES DE EXAMEN DESECHABLE * 100 TALLA L"/>
    <n v="46181504"/>
    <s v="Selección abreviada menor cuantía"/>
    <n v="2"/>
    <n v="3"/>
    <n v="1"/>
    <n v="31900"/>
    <s v="UNIDAD"/>
    <s v="NO SOLICITADAS"/>
  </r>
  <r>
    <x v="1"/>
    <x v="22"/>
    <n v="10"/>
    <s v="DOTACIONES"/>
    <s v="RESPIRADOR 8210 PARA PARTICULAS N95"/>
    <n v="46182002"/>
    <s v="Selección abreviada menor cuantía"/>
    <n v="2"/>
    <n v="3"/>
    <n v="2"/>
    <n v="39200"/>
    <s v="UNIDAD"/>
    <s v="NO SOLICITADAS"/>
  </r>
  <r>
    <x v="1"/>
    <x v="22"/>
    <n v="10"/>
    <s v="DOTACIONES"/>
    <s v="TAPA OIDO INSERCION ESPUMA 33 DB DE NRR REF 312-1250"/>
    <n v="46181902"/>
    <s v="Selección abreviada menor cuantía"/>
    <n v="2"/>
    <n v="3"/>
    <n v="1"/>
    <n v="102850"/>
    <s v="UNIDAD"/>
    <s v="NO SOLICITADAS"/>
  </r>
  <r>
    <x v="1"/>
    <x v="22"/>
    <n v="10"/>
    <s v="DOTACIONES"/>
    <s v="MONOGAFAS VENTILACION INDIRECTA LENTE CLARO REF 332 &amp; 334"/>
    <n v="46181804"/>
    <s v="Selección abreviada menor cuantía"/>
    <n v="2"/>
    <n v="3"/>
    <n v="6"/>
    <n v="58800"/>
    <s v="UNIDAD"/>
    <s v="NO SOLICITADAS"/>
  </r>
  <r>
    <x v="1"/>
    <x v="24"/>
    <n v="10"/>
    <s v="INSECTICIDAS, FUNGICIDAS Y OTROS INSUMOS AGRICOLAS"/>
    <s v="INSECTICIDA EN AEROSOL, PARA VOLADORES. PRESENTACION X 500 C.C"/>
    <n v="10191509"/>
    <s v="Mínima cuantía"/>
    <n v="6"/>
    <n v="3"/>
    <n v="10"/>
    <n v="221500"/>
    <s v="UNIDAD"/>
    <s v="NO SOLICITADAS"/>
  </r>
  <r>
    <x v="1"/>
    <x v="24"/>
    <n v="10"/>
    <s v="INSECTICIDAS, FUNGICIDAS Y OTROS INSUMOS AGRICOLAS"/>
    <s v="INSECTICIDA CONCENTRADO EMULSIONADO, USO EXTERNO COMPOSICIÓN CYFLUTRIN 5 %, DESCRIPCIÓN INSECTICIDA PIRETROIDE, CONCENTRADO EMULSIONABLE CON PROLONGADO EFECTO RESIDUAL CONTRA INSECTOS, PRESENTACIÓN POR LITRO"/>
    <n v="42121606"/>
    <s v="Mínima cuantía"/>
    <n v="4"/>
    <n v="1"/>
    <n v="3"/>
    <n v="1293750"/>
    <s v="UNIDAD"/>
    <s v="NO SOLICITADAS"/>
  </r>
  <r>
    <x v="1"/>
    <x v="24"/>
    <n v="10"/>
    <s v="INSECTICIDAS, FUNGICIDAS Y OTROS INSUMOS AGRICOLAS"/>
    <s v="HERBICIDA  ROUND UP (ELIMINA CESPED Y MALESA) X 1000CC"/>
    <n v="10171701"/>
    <s v="Selección abreviada menor cuantía"/>
    <n v="2"/>
    <n v="3"/>
    <n v="4"/>
    <n v="239200"/>
    <s v="UNIDAD"/>
    <s v="NO SOLICITADAS"/>
  </r>
  <r>
    <x v="1"/>
    <x v="24"/>
    <n v="10"/>
    <s v="INSECTICIDAS, FUNGICIDAS Y OTROS INSUMOS AGRICOLAS"/>
    <s v="INSECTICIDA * 360 C.C. MULTIACCIÓN."/>
    <n v="10191509"/>
    <s v="Selección abreviada menor cuantía"/>
    <n v="2"/>
    <n v="3"/>
    <n v="5"/>
    <n v="148500"/>
    <s v="UNIDAD"/>
    <s v="NO SOLICITADAS"/>
  </r>
  <r>
    <x v="1"/>
    <x v="25"/>
    <n v="10"/>
    <s v="LLANTAS Y ACCESORIOS"/>
    <s v="LLANTA CON NEUMATICO P/N  6,00-9"/>
    <n v="25172503"/>
    <s v="Licitación pública"/>
    <n v="2"/>
    <n v="6"/>
    <n v="6"/>
    <n v="513822"/>
    <s v="UNIDAD"/>
    <s v="NO SOLICITADAS"/>
  </r>
  <r>
    <x v="1"/>
    <x v="25"/>
    <n v="10"/>
    <s v="LLANTAS Y ACCESORIOS"/>
    <s v="LLANTA CON NEUMATICO P/N 18X8,5-8"/>
    <n v="25172503"/>
    <s v="Licitación pública"/>
    <n v="2"/>
    <n v="6"/>
    <n v="4"/>
    <n v="6534800"/>
    <s v="UNIDAD"/>
    <s v="NO SOLICITADAS"/>
  </r>
  <r>
    <x v="1"/>
    <x v="25"/>
    <n v="10"/>
    <s v="LLANTAS Y ACCESORIOS"/>
    <s v="LLANTA CON NEUMATICO P/N 22.5X10-00-8"/>
    <n v="25172503"/>
    <s v="Licitación pública"/>
    <n v="2"/>
    <n v="6"/>
    <n v="2"/>
    <n v="948600"/>
    <s v="UNIDAD"/>
    <s v="NO SOLICITADAS"/>
  </r>
  <r>
    <x v="1"/>
    <x v="25"/>
    <n v="10"/>
    <s v="LLANTAS Y ACCESORIOS"/>
    <s v="LLANTA CON NEUMATICO P/N 22X9.50-10"/>
    <n v="25172503"/>
    <s v="Licitación pública"/>
    <n v="2"/>
    <n v="6"/>
    <n v="4"/>
    <n v="1712750"/>
    <s v="UNIDAD"/>
    <s v="NO SOLICITADAS"/>
  </r>
  <r>
    <x v="1"/>
    <x v="25"/>
    <n v="10"/>
    <s v="LLANTAS Y ACCESORIOS"/>
    <s v="LLANTA CON NEUMATICO P/N 27X9.00R14"/>
    <n v="25172503"/>
    <s v="Licitación pública"/>
    <n v="2"/>
    <n v="6"/>
    <n v="4"/>
    <n v="2371500"/>
    <s v="UNIDAD"/>
    <s v="NO SOLICITADAS"/>
  </r>
  <r>
    <x v="1"/>
    <x v="25"/>
    <n v="10"/>
    <s v="LLANTAS Y ACCESORIOS"/>
    <s v="LLANTA CON NEUMATICO P/N 4.10-6"/>
    <n v="25172503"/>
    <s v="Licitación pública"/>
    <n v="2"/>
    <n v="6"/>
    <n v="8"/>
    <n v="1264800"/>
    <s v="UNIDAD"/>
    <s v="NO SOLICITADAS"/>
  </r>
  <r>
    <x v="1"/>
    <x v="25"/>
    <n v="10"/>
    <s v="LLANTAS Y ACCESORIOS"/>
    <s v="LLANTA CON NEUMATICO P/N 400-8"/>
    <n v="25172503"/>
    <s v="Licitación pública"/>
    <n v="2"/>
    <n v="6"/>
    <n v="4"/>
    <n v="1660050"/>
    <s v="UNIDAD"/>
    <s v="NO SOLICITADAS"/>
  </r>
  <r>
    <x v="1"/>
    <x v="25"/>
    <n v="10"/>
    <s v="LLANTAS Y ACCESORIOS"/>
    <s v="LLANTA CON NEUMATICO P/N 5.30-12"/>
    <n v="25172503"/>
    <s v="Licitación pública"/>
    <n v="2"/>
    <n v="6"/>
    <n v="8"/>
    <n v="1681657"/>
    <s v="UNIDAD"/>
    <s v="NO SOLICITADAS"/>
  </r>
  <r>
    <x v="1"/>
    <x v="25"/>
    <n v="10"/>
    <s v="LLANTAS Y ACCESORIOS"/>
    <s v="LLANTA CON NEUMATICO P/N 6,90X9"/>
    <n v="25172503"/>
    <s v="Licitación pública"/>
    <n v="2"/>
    <n v="6"/>
    <n v="10"/>
    <n v="856375"/>
    <s v="UNIDAD"/>
    <s v="NO SOLICITADAS"/>
  </r>
  <r>
    <x v="1"/>
    <x v="25"/>
    <n v="10"/>
    <s v="LLANTAS Y ACCESORIOS"/>
    <s v="LLANTA CON NEUMATICO P/N 8,25-15"/>
    <n v="25172503"/>
    <s v="Licitación pública"/>
    <n v="2"/>
    <n v="6"/>
    <n v="6"/>
    <n v="8914469"/>
    <s v="UNIDAD"/>
    <s v="NO SOLICITADAS"/>
  </r>
  <r>
    <x v="1"/>
    <x v="25"/>
    <n v="10"/>
    <s v="LLANTAS Y ACCESORIOS"/>
    <s v="LLANTA CON NEUMATICO P/N 8.25-15"/>
    <n v="25172503"/>
    <s v="Licitación pública"/>
    <n v="2"/>
    <n v="6"/>
    <n v="6"/>
    <n v="553350"/>
    <s v="UNIDAD"/>
    <s v="NO SOLICITADAS"/>
  </r>
  <r>
    <x v="1"/>
    <x v="25"/>
    <n v="10"/>
    <s v="LLANTAS Y ACCESORIOS"/>
    <s v="LLANTA CON NEUMATICO P/N 8.75-16.5"/>
    <n v="25172503"/>
    <s v="Licitación pública"/>
    <n v="2"/>
    <n v="6"/>
    <n v="8"/>
    <n v="6798300"/>
    <s v="UNIDAD"/>
    <s v="NO SOLICITADAS"/>
  </r>
  <r>
    <x v="1"/>
    <x v="25"/>
    <n v="10"/>
    <s v="LLANTAS Y ACCESORIOS"/>
    <s v="LLANTA MACIZA P/N 23X10X12"/>
    <n v="25172503"/>
    <s v="Licitación pública"/>
    <n v="2"/>
    <n v="6"/>
    <n v="2"/>
    <n v="1821971"/>
    <s v="UNIDAD"/>
    <s v="NO SOLICITADAS"/>
  </r>
  <r>
    <x v="1"/>
    <x v="25"/>
    <n v="10"/>
    <s v="LLANTAS Y ACCESORIOS"/>
    <s v="LLANTA MACIZA P/N 300-15"/>
    <n v="25172503"/>
    <s v="Licitación pública"/>
    <n v="2"/>
    <n v="6"/>
    <n v="2"/>
    <n v="2482819"/>
    <s v="UNIDAD"/>
    <s v="NO SOLICITADAS"/>
  </r>
  <r>
    <x v="1"/>
    <x v="25"/>
    <n v="10"/>
    <s v="LLANTAS Y ACCESORIOS"/>
    <s v="LLANTA MACIZA P/N 5.00X8"/>
    <n v="25172503"/>
    <s v="Licitación pública"/>
    <n v="2"/>
    <n v="6"/>
    <n v="2"/>
    <n v="177204"/>
    <s v="UNIDAD"/>
    <s v="NO SOLICITADAS"/>
  </r>
  <r>
    <x v="1"/>
    <x v="25"/>
    <n v="10"/>
    <s v="LLANTAS Y ACCESORIOS"/>
    <s v="LLANTA P/N 11R-22,5"/>
    <n v="25172503"/>
    <s v="Licitación pública"/>
    <n v="2"/>
    <n v="6"/>
    <n v="4"/>
    <n v="6371267"/>
    <s v="UNIDAD"/>
    <s v="NO SOLICITADAS"/>
  </r>
  <r>
    <x v="1"/>
    <x v="25"/>
    <n v="10"/>
    <s v="LLANTAS Y ACCESORIOS"/>
    <s v="LLANTA P/N 165.65-8"/>
    <n v="25172503"/>
    <s v="Licitación pública"/>
    <n v="2"/>
    <n v="6"/>
    <n v="2"/>
    <n v="592875"/>
    <s v="UNIDAD"/>
    <s v="NO SOLICITADAS"/>
  </r>
  <r>
    <x v="1"/>
    <x v="25"/>
    <n v="10"/>
    <s v="LLANTAS Y ACCESORIOS"/>
    <s v="LLANTA P/N 25X12.00-9"/>
    <n v="25172503"/>
    <s v="Licitación pública"/>
    <n v="2"/>
    <n v="6"/>
    <n v="4"/>
    <n v="2484805"/>
    <s v="UNIDAD"/>
    <s v="NO SOLICITADAS"/>
  </r>
  <r>
    <x v="1"/>
    <x v="25"/>
    <n v="10"/>
    <s v="LLANTAS Y ACCESORIOS"/>
    <s v="LLANTA P/N 3.50-8"/>
    <n v="25172503"/>
    <s v="Licitación pública"/>
    <n v="2"/>
    <n v="6"/>
    <n v="2"/>
    <n v="501572"/>
    <s v="UNIDAD"/>
    <s v="NO SOLICITADAS"/>
  </r>
  <r>
    <x v="1"/>
    <x v="25"/>
    <n v="10"/>
    <s v="LLANTAS Y ACCESORIOS"/>
    <s v="LLANTAS  P/N 195R15C"/>
    <n v="25172503"/>
    <s v="Licitación pública"/>
    <n v="2"/>
    <n v="6"/>
    <n v="8"/>
    <n v="2584000"/>
    <s v="UNIDAD"/>
    <s v="NO SOLICITADAS"/>
  </r>
  <r>
    <x v="1"/>
    <x v="25"/>
    <n v="10"/>
    <s v="LLANTAS Y ACCESORIOS"/>
    <s v="LLANTAS VEHÍCULO UTILITARIO  P/N AT 22,5 X 10-8"/>
    <n v="25172503"/>
    <s v="Licitación pública"/>
    <n v="2"/>
    <n v="6"/>
    <n v="2"/>
    <n v="1422768"/>
    <s v="UNIDAD"/>
    <s v="NO SOLICITADAS"/>
  </r>
  <r>
    <x v="1"/>
    <x v="25"/>
    <n v="10"/>
    <s v="LLANTAS Y ACCESORIOS"/>
    <s v="LLANTAS VEHÍCULO UTILITARIO  P/N AT 25 X 13-9"/>
    <n v="25172503"/>
    <s v="Licitación pública"/>
    <n v="2"/>
    <n v="6"/>
    <n v="4"/>
    <n v="3372536"/>
    <s v="UNIDAD"/>
    <s v="NO SOLICITADAS"/>
  </r>
  <r>
    <x v="1"/>
    <x v="25"/>
    <n v="10"/>
    <s v="LLANTAS Y ACCESORIOS"/>
    <s v="NEUMATICO P/N 215/75R17,5"/>
    <n v="25172509"/>
    <s v="Licitación pública"/>
    <n v="2"/>
    <n v="6"/>
    <n v="2"/>
    <n v="1424600"/>
    <s v="UNIDAD"/>
    <s v="NO SOLICITADAS"/>
  </r>
  <r>
    <x v="1"/>
    <x v="25"/>
    <n v="10"/>
    <s v="LLANTAS Y ACCESORIOS"/>
    <s v="NEUMATICO P/N 28X9-15"/>
    <n v="25172509"/>
    <s v="Licitación pública"/>
    <n v="2"/>
    <n v="6"/>
    <n v="2"/>
    <n v="2824992"/>
    <s v="UNIDAD"/>
    <s v="NO SOLICITADAS"/>
  </r>
  <r>
    <x v="1"/>
    <x v="25"/>
    <n v="10"/>
    <s v="LLANTAS Y ACCESORIOS"/>
    <s v="NEUMATICO P/N 6,50-10"/>
    <n v="25172509"/>
    <s v="Licitación pública"/>
    <n v="2"/>
    <n v="6"/>
    <n v="2"/>
    <n v="3710738"/>
    <s v="UNIDAD"/>
    <s v="NO SOLICITADAS"/>
  </r>
  <r>
    <x v="1"/>
    <x v="25"/>
    <n v="10"/>
    <s v="LLANTAS Y ACCESORIOS"/>
    <s v="LLANTA CON NEUMATICO P/N  5,00-8"/>
    <n v="25172503"/>
    <s v="Licitación pública"/>
    <n v="2"/>
    <n v="6"/>
    <n v="4"/>
    <n v="4400000"/>
    <s v="UNIDAD"/>
    <s v="NO SOLICITADAS"/>
  </r>
  <r>
    <x v="1"/>
    <x v="26"/>
    <n v="10"/>
    <s v="MATERIALES DE CONSTRUCCION"/>
    <s v="CABLE CALIBRE DE 14 AWG, 600V THHN"/>
    <s v="26121600"/>
    <s v="Mínima cuantía"/>
    <n v="7"/>
    <n v="3"/>
    <n v="9"/>
    <n v="10980"/>
    <s v="METRO"/>
    <s v="NO SOLICITADAS"/>
  </r>
  <r>
    <x v="1"/>
    <x v="26"/>
    <n v="10"/>
    <s v="MATERIALES DE CONSTRUCCION"/>
    <s v="CABLE CALIBRE DE 2X12 AWG, 600V THHN"/>
    <s v="26121600"/>
    <s v="Mínima cuantía"/>
    <n v="7"/>
    <n v="3"/>
    <n v="100"/>
    <n v="445000"/>
    <s v="METRO"/>
    <s v="NO SOLICITADAS"/>
  </r>
  <r>
    <x v="1"/>
    <x v="26"/>
    <n v="10"/>
    <s v="MATERIALES DE CONSTRUCCION"/>
    <s v="CABLE CALIBRE DE 2X16 AWG, 600V THHN"/>
    <s v="26121600"/>
    <s v="Mínima cuantía"/>
    <n v="7"/>
    <n v="3"/>
    <n v="100"/>
    <n v="205000"/>
    <s v="UNIDAD"/>
    <s v="NO SOLICITADAS"/>
  </r>
  <r>
    <x v="1"/>
    <x v="26"/>
    <n v="10"/>
    <s v="MATERIALES DE CONSTRUCCION"/>
    <s v="CERRADURA CON HUELLA DIGITAL"/>
    <n v="43211714"/>
    <s v="Mínima cuantía"/>
    <n v="7"/>
    <n v="3"/>
    <n v="1"/>
    <n v="1685782"/>
    <s v="UNIDAD"/>
    <s v="NO SOLICITADAS"/>
  </r>
  <r>
    <x v="1"/>
    <x v="26"/>
    <n v="10"/>
    <s v="MATERIALES DE CONSTRUCCION"/>
    <s v="TUBO EN PVC, DIÁMETRO 1/2 &quot;, LONGITUD DE 3 M"/>
    <n v="40183002"/>
    <s v="Mínima cuantía"/>
    <n v="7"/>
    <n v="3"/>
    <n v="10"/>
    <n v="35000"/>
    <s v="METRO"/>
    <s v="NO SOLICITADAS"/>
  </r>
  <r>
    <x v="1"/>
    <x v="26"/>
    <n v="10"/>
    <s v="MATERIALES DE CONSTRUCCION"/>
    <s v="TUBO DE COBRE DE 1/2&quot; FLEXIBLE"/>
    <n v="40171511"/>
    <s v="Mínima cuantía"/>
    <n v="7"/>
    <n v="3"/>
    <n v="20"/>
    <n v="50000"/>
    <s v="METRO"/>
    <s v="NO SOLICITADAS"/>
  </r>
  <r>
    <x v="1"/>
    <x v="26"/>
    <n v="10"/>
    <s v="MATERIALES DE CONSTRUCCION"/>
    <s v="TUBO DE COBRE DE 1/4&quot; FLEXIBLE"/>
    <n v="40171511"/>
    <s v="Mínima cuantía"/>
    <n v="7"/>
    <n v="3"/>
    <n v="20"/>
    <n v="24000"/>
    <s v="METRO"/>
    <s v="NO SOLICITADAS"/>
  </r>
  <r>
    <x v="1"/>
    <x v="26"/>
    <n v="10"/>
    <s v="MATERIALES DE CONSTRUCCION"/>
    <s v="TUBO DE COBRE DE 3/8&quot; FLEXIBLE"/>
    <n v="40171511"/>
    <s v="Mínima cuantía"/>
    <n v="7"/>
    <n v="3"/>
    <n v="20"/>
    <n v="20000"/>
    <s v="METRO"/>
    <s v="NO SOLICITADAS"/>
  </r>
  <r>
    <x v="1"/>
    <x v="26"/>
    <n v="10"/>
    <s v="MATERIALES DE CONSTRUCCION"/>
    <s v="TUBO DE COBRE DE 5/8&quot; FLEXIBLE"/>
    <n v="40171511"/>
    <s v="Mínima cuantía"/>
    <n v="7"/>
    <n v="3"/>
    <n v="20"/>
    <n v="56000"/>
    <s v="METRO"/>
    <s v="NO SOLICITADAS"/>
  </r>
  <r>
    <x v="1"/>
    <x v="26"/>
    <n v="10"/>
    <s v="MATERIALES DE CONSTRUCCION"/>
    <s v="CANALETA PLÁSTICA DE 10X4 EN METROS"/>
    <n v="39131714"/>
    <s v="Mínima cuantía"/>
    <n v="7"/>
    <n v="3"/>
    <n v="4"/>
    <n v="211200"/>
    <s v="METRO"/>
    <s v="NO SOLICITADAS"/>
  </r>
  <r>
    <x v="1"/>
    <x v="26"/>
    <n v="10"/>
    <s v="MATERIALES DE CONSTRUCCION"/>
    <s v="INTERRUPTOR SENCILLO "/>
    <n v="39121700"/>
    <s v="Mínima cuantía"/>
    <n v="7"/>
    <n v="3"/>
    <n v="10"/>
    <n v="66000"/>
    <s v="UNIDAD"/>
    <s v="NO SOLICITADAS"/>
  </r>
  <r>
    <x v="1"/>
    <x v="26"/>
    <n v="10"/>
    <s v="MATERIALES DE CONSTRUCCION"/>
    <s v="TEMPORIZADOS ELECTRICOS( TEMPORIZADOR 24 HORAS 110V -220V CON  PILA RECARGABLE)"/>
    <n v="39121523"/>
    <s v="Mínima cuantía"/>
    <n v="7"/>
    <n v="3"/>
    <n v="4"/>
    <n v="1143200"/>
    <s v="UNIDAD"/>
    <s v="NO SOLICITADAS"/>
  </r>
  <r>
    <x v="1"/>
    <x v="26"/>
    <n v="10"/>
    <s v="MATERIALES DE CONSTRUCCION"/>
    <s v="TOMA CORRIENTE DOBLE CON POLO TIERRA Y TAPA"/>
    <n v="39121500"/>
    <s v="Mínima cuantía"/>
    <n v="7"/>
    <n v="3"/>
    <n v="20"/>
    <n v="131000"/>
    <s v="UNIDAD"/>
    <s v="NO SOLICITADAS"/>
  </r>
  <r>
    <x v="1"/>
    <x v="26"/>
    <n v="10"/>
    <s v="MATERIALES DE CONSTRUCCION"/>
    <s v="BARNIZ 70000"/>
    <n v="31211500"/>
    <s v="Mínima cuantía"/>
    <n v="7"/>
    <n v="3"/>
    <n v="4"/>
    <n v="552000"/>
    <s v="GALON"/>
    <s v="NO SOLICITADAS"/>
  </r>
  <r>
    <x v="1"/>
    <x v="26"/>
    <n v="10"/>
    <s v="MATERIALES DE CONSTRUCCION"/>
    <s v="CINTA DE ENMASCARAR DE 1/4 EN  ROLLO"/>
    <n v="31201503"/>
    <s v="Mínima cuantía"/>
    <n v="7"/>
    <n v="3"/>
    <n v="30"/>
    <n v="84000"/>
    <s v="UNIDAD"/>
    <s v="NO SOLICITADAS"/>
  </r>
  <r>
    <x v="1"/>
    <x v="26"/>
    <n v="10"/>
    <s v="MATERIALES DE CONSTRUCCION"/>
    <s v="CINTA DE ENMASCARAR DE 1/2   ROLLO"/>
    <n v="31201503"/>
    <s v="Mínima cuantía"/>
    <n v="7"/>
    <n v="3"/>
    <n v="30"/>
    <n v="102000"/>
    <s v="UNIDAD"/>
    <s v="NO SOLICITADAS"/>
  </r>
  <r>
    <x v="1"/>
    <x v="26"/>
    <n v="10"/>
    <s v="MATERIALES DE CONSTRUCCION"/>
    <s v="CINTA DE ENMASCARAR DE 3/4  ROLLO"/>
    <n v="31201503"/>
    <s v="Mínima cuantía"/>
    <n v="7"/>
    <n v="3"/>
    <n v="30"/>
    <n v="153000"/>
    <s v="UNIDAD"/>
    <s v="NO SOLICITADAS"/>
  </r>
  <r>
    <x v="1"/>
    <x v="26"/>
    <n v="10"/>
    <s v="MATERIALES DE CONSTRUCCION"/>
    <s v="PUNTILLA DE ACERO DE 1 1/2&quot;"/>
    <n v="31162004"/>
    <s v="Mínima cuantía"/>
    <n v="3"/>
    <n v="2"/>
    <n v="5"/>
    <n v="21900"/>
    <s v="UNIDAD"/>
    <s v="NO SOLICITADAS"/>
  </r>
  <r>
    <x v="1"/>
    <x v="26"/>
    <n v="10"/>
    <s v="MATERIALES DE CONSTRUCCION"/>
    <s v="PUNTILLA DE ACERO DE 1&quot;"/>
    <n v="31162004"/>
    <s v="Mínima cuantía"/>
    <n v="3"/>
    <n v="2"/>
    <n v="4"/>
    <n v="17520"/>
    <s v="UNIDAD"/>
    <s v="NO SOLICITADAS"/>
  </r>
  <r>
    <x v="1"/>
    <x v="26"/>
    <n v="10"/>
    <s v="MATERIALES DE CONSTRUCCION"/>
    <s v="PUNTILLA DE ACERO DE 2&quot;"/>
    <n v="31162004"/>
    <s v="Mínima cuantía"/>
    <n v="3"/>
    <n v="2"/>
    <n v="2"/>
    <n v="9040"/>
    <s v="UNIDAD"/>
    <s v="NO SOLICITADAS"/>
  </r>
  <r>
    <x v="1"/>
    <x v="26"/>
    <n v="10"/>
    <s v="MATERIALES DE CONSTRUCCION"/>
    <s v="PUNTILLA CON CABEZA  DE 1 1/2&quot; X 500 GRAMOS"/>
    <n v="31162000"/>
    <s v="Mínima cuantía"/>
    <n v="3"/>
    <n v="2"/>
    <n v="2"/>
    <n v="3900"/>
    <s v="UNIDAD"/>
    <s v="NO SOLICITADAS"/>
  </r>
  <r>
    <x v="1"/>
    <x v="26"/>
    <n v="10"/>
    <s v="MATERIALES DE CONSTRUCCION"/>
    <s v="PUNTILLA CON CABEZA  DE 1&quot; X 500 GRAMOS"/>
    <n v="31162000"/>
    <s v="Mínima cuantía"/>
    <n v="3"/>
    <n v="2"/>
    <n v="2"/>
    <n v="4660"/>
    <s v="UNIDAD"/>
    <s v="NO SOLICITADAS"/>
  </r>
  <r>
    <x v="1"/>
    <x v="26"/>
    <n v="10"/>
    <s v="MATERIALES DE CONSTRUCCION"/>
    <s v="PUNTILLA CON CABEZA  DE 2 1/2&quot; PAQUETE O TARRO DE 6000 GRAMOS"/>
    <n v="31162000"/>
    <s v="Mínima cuantía"/>
    <n v="3"/>
    <n v="2"/>
    <n v="2"/>
    <n v="9100"/>
    <s v="UNIDAD"/>
    <s v="NO SOLICITADAS"/>
  </r>
  <r>
    <x v="1"/>
    <x v="26"/>
    <n v="10"/>
    <s v="MATERIALES DE CONSTRUCCION"/>
    <s v="PUNTILLA CON CABEZA  DE 2&quot; X 500 GRAMOS"/>
    <n v="31162000"/>
    <s v="Mínima cuantía"/>
    <n v="3"/>
    <n v="2"/>
    <n v="2"/>
    <n v="3800"/>
    <s v="UNIDAD"/>
    <s v="NO SOLICITADAS"/>
  </r>
  <r>
    <x v="1"/>
    <x v="26"/>
    <n v="10"/>
    <s v="MATERIALES DE CONSTRUCCION"/>
    <s v="PUNTILLA CON CABEZA  DE 3 &quot; X 500 GRAMOS"/>
    <n v="31162000"/>
    <s v="Mínima cuantía"/>
    <n v="3"/>
    <n v="2"/>
    <n v="5"/>
    <n v="9500"/>
    <s v="UNIDAD"/>
    <s v="NO SOLICITADAS"/>
  </r>
  <r>
    <x v="1"/>
    <x v="26"/>
    <n v="10"/>
    <s v="MATERIALES DE CONSTRUCCION"/>
    <s v="PUNTILLA CON CABEZA  DE 3 1/2&quot;  X 500 GRAMOS"/>
    <n v="31162000"/>
    <s v="Mínima cuantía"/>
    <n v="3"/>
    <n v="2"/>
    <n v="5"/>
    <n v="11750"/>
    <s v="UNIDAD"/>
    <s v="NO SOLICITADAS"/>
  </r>
  <r>
    <x v="1"/>
    <x v="26"/>
    <n v="10"/>
    <s v="MATERIALES DE CONSTRUCCION"/>
    <s v="PUNTILLA CON CABEZA  DE 3/4&quot;X 500 GRAMOS"/>
    <n v="31162000"/>
    <s v="Mínima cuantía"/>
    <n v="3"/>
    <n v="2"/>
    <n v="2"/>
    <n v="4900"/>
    <s v="UNIDAD"/>
    <s v="NO SOLICITADAS"/>
  </r>
  <r>
    <x v="1"/>
    <x v="26"/>
    <n v="10"/>
    <s v="MATERIALES DE CONSTRUCCION"/>
    <s v="PUNTILLA SIN CABEZA, 1  1/2&quot; X 500 GRAMOS "/>
    <n v="31162000"/>
    <s v="Mínima cuantía"/>
    <n v="3"/>
    <n v="2"/>
    <n v="2"/>
    <n v="4300"/>
    <s v="UNIDAD"/>
    <s v="NO SOLICITADAS"/>
  </r>
  <r>
    <x v="1"/>
    <x v="26"/>
    <n v="10"/>
    <s v="MATERIALES DE CONSTRUCCION"/>
    <s v="PUNTILLA SIN CABEZA, 1 &quot; X 500 GRAMOS "/>
    <n v="31162000"/>
    <s v="Mínima cuantía"/>
    <n v="3"/>
    <n v="2"/>
    <n v="2"/>
    <n v="47780"/>
    <s v="UNIDAD"/>
    <s v="NO SOLICITADAS"/>
  </r>
  <r>
    <x v="1"/>
    <x v="26"/>
    <n v="10"/>
    <s v="MATERIALES DE CONSTRUCCION"/>
    <s v="PUNTILLA SIN CABEZA, 1 1/4 &quot; X 500 GRAMOS "/>
    <n v="31162000"/>
    <s v="Mínima cuantía"/>
    <n v="3"/>
    <n v="2"/>
    <n v="2"/>
    <n v="4660"/>
    <s v="UNIDAD"/>
    <s v="NO SOLICITADAS"/>
  </r>
  <r>
    <x v="1"/>
    <x v="26"/>
    <n v="10"/>
    <s v="MATERIALES DE CONSTRUCCION"/>
    <s v="PUNTILLA SIN CABEZA, 2 &quot; X 500 GRAMOS "/>
    <n v="31162000"/>
    <s v="Mínima cuantía"/>
    <n v="3"/>
    <n v="2"/>
    <n v="2"/>
    <n v="4000"/>
    <s v="UNIDAD"/>
    <s v="NO SOLICITADAS"/>
  </r>
  <r>
    <x v="1"/>
    <x v="26"/>
    <n v="10"/>
    <s v="MATERIALES DE CONSTRUCCION"/>
    <s v="PUNTILLA SIN CABEZA, 3/4 &quot; X 500 GRAMOS "/>
    <n v="31162000"/>
    <s v="Mínima cuantía"/>
    <n v="3"/>
    <n v="2"/>
    <n v="2"/>
    <n v="5100"/>
    <s v="UNIDAD"/>
    <s v="NO SOLICITADAS"/>
  </r>
  <r>
    <x v="1"/>
    <x v="26"/>
    <n v="10"/>
    <s v="MATERIALES DE CONSTRUCCION"/>
    <s v="ADQUISICIÓN MATERIALES DE CONSTRUCCIÓN "/>
    <n v="39121300"/>
    <s v="Selección abreviada subasta inversa"/>
    <n v="1"/>
    <n v="3"/>
    <n v="1"/>
    <n v="148000000"/>
    <s v="GLOBAL"/>
    <s v="NO SOLICITADAS"/>
  </r>
  <r>
    <x v="1"/>
    <x v="26"/>
    <n v="16"/>
    <s v="MATERIALES DE CONSTRUCCION"/>
    <s v="ADQUISICIÓN MATERIALES DE CONSTRUCCIÓN "/>
    <n v="30121601"/>
    <s v="Selección abreviada subasta inversa"/>
    <n v="1"/>
    <n v="3"/>
    <n v="1"/>
    <n v="100000000"/>
    <s v="GLOBAL"/>
    <s v="NO SOLICITADAS"/>
  </r>
  <r>
    <x v="1"/>
    <x v="26"/>
    <n v="10"/>
    <s v="MATERIALES DE CONSTRUCCION"/>
    <s v="BROCHA DE 2 PULGADAS  P/N S/P"/>
    <n v="31211904"/>
    <s v="Licitación pública"/>
    <n v="2"/>
    <n v="6"/>
    <n v="20"/>
    <n v="168580"/>
    <s v="UNIDAD"/>
    <s v="NO SOLICITADAS"/>
  </r>
  <r>
    <x v="1"/>
    <x v="26"/>
    <n v="10"/>
    <s v="MATERIALES DE CONSTRUCCION"/>
    <s v="BROCHA DE 3 PULGADAS  P/N S/P"/>
    <n v="31211904"/>
    <s v="Licitación pública"/>
    <n v="2"/>
    <n v="6"/>
    <n v="20"/>
    <n v="408580"/>
    <s v="UNIDAD"/>
    <s v="NO SOLICITADAS"/>
  </r>
  <r>
    <x v="1"/>
    <x v="26"/>
    <n v="10"/>
    <s v="MATERIALES DE CONSTRUCCION"/>
    <s v="BROCHA DE 5 PULGADAS P/N S/P"/>
    <n v="31211904"/>
    <s v="Licitación pública"/>
    <n v="2"/>
    <n v="6"/>
    <n v="20"/>
    <n v="597140"/>
    <s v="UNIDAD"/>
    <s v="NO SOLICITADAS"/>
  </r>
  <r>
    <x v="1"/>
    <x v="26"/>
    <n v="10"/>
    <s v="MATERIALES DE CONSTRUCCION"/>
    <s v="BROCHAS DE 1 PULGADA  P/N S/P"/>
    <n v="31211904"/>
    <s v="Licitación pública"/>
    <n v="2"/>
    <n v="6"/>
    <n v="28"/>
    <n v="135996"/>
    <s v="UNIDAD"/>
    <s v="NO SOLICITADAS"/>
  </r>
  <r>
    <x v="1"/>
    <x v="26"/>
    <n v="10"/>
    <s v="MATERIALES DE CONSTRUCCION"/>
    <s v="BROCHA 1&quot; CERDA NATURAL, MANGO PLASTICO CON PERFORACIÓN EN EL EXTREMO REF  50989"/>
    <n v="31211904"/>
    <s v="Selección abreviada menor cuantía"/>
    <n v="2"/>
    <n v="3"/>
    <n v="1"/>
    <n v="3850"/>
    <s v="UNIDAD"/>
    <s v="NO SOLICITADAS"/>
  </r>
  <r>
    <x v="1"/>
    <x v="26"/>
    <n v="10"/>
    <s v="MATERIALES DE CONSTRUCCION"/>
    <s v="BROCHA 2&quot; CERDA NATURAL, MANGO PLASTICO CON PERFORACIÓN EN EL EXTREMO REF. 164278"/>
    <n v="31211904"/>
    <s v="Selección abreviada menor cuantía"/>
    <n v="2"/>
    <n v="3"/>
    <n v="1"/>
    <n v="6100"/>
    <s v="UNIDAD"/>
    <s v="NO SOLICITADAS"/>
  </r>
  <r>
    <x v="1"/>
    <x v="26"/>
    <n v="10"/>
    <s v="MATERIALES DE CONSTRUCCION"/>
    <s v="BROCHA 3&quot; CERDA NATURAL, MANGO PLASTICO CON PERFORACIÓN EN EL EXTREMO "/>
    <n v="31211905"/>
    <s v="Selección abreviada menor cuantía"/>
    <n v="2"/>
    <n v="3"/>
    <n v="6"/>
    <n v="58200"/>
    <s v="UNIDAD"/>
    <s v="NO SOLICITADAS"/>
  </r>
  <r>
    <x v="1"/>
    <x v="26"/>
    <n v="10"/>
    <s v="MATERIALES DE CONSTRUCCION"/>
    <s v="CEMENTO GRIS TIPO 1 PRESENTACION X 50 KL"/>
    <n v="30111601"/>
    <s v="Selección abreviada menor cuantía"/>
    <n v="2"/>
    <n v="3"/>
    <n v="1"/>
    <n v="25500"/>
    <s v="UNIDAD"/>
    <s v="NO SOLICITADAS"/>
  </r>
  <r>
    <x v="1"/>
    <x v="26"/>
    <n v="10"/>
    <s v="MATERIALES DE CONSTRUCCION"/>
    <s v="JUEGO BROCAS DE METAL Y MADERA"/>
    <n v="27112845"/>
    <s v="Selección abreviada menor cuantía"/>
    <n v="2"/>
    <n v="3"/>
    <n v="1"/>
    <n v="64500"/>
    <s v="UNIDAD"/>
    <s v="NO SOLICITADAS"/>
  </r>
  <r>
    <x v="1"/>
    <x v="26"/>
    <n v="10"/>
    <s v="MATERIALES DE CONSTRUCCION"/>
    <s v="CINTA DOBLE FAZ 9945, 12 MM X 1 M"/>
    <n v="31201505"/>
    <s v="Selección abreviada menor cuantía"/>
    <n v="2"/>
    <n v="3"/>
    <n v="1"/>
    <n v="5200"/>
    <s v="UNIDAD"/>
    <s v="NO SOLICITADAS"/>
  </r>
  <r>
    <x v="1"/>
    <x v="26"/>
    <n v="10"/>
    <s v="MATERIALES DE CONSTRUCCION"/>
    <s v="CINTA DE ENMASCARAR, MULTIPROPOSITOS, DIMENSIONES (36MMX40M), NACIONAL "/>
    <n v="31201503"/>
    <s v="Selección abreviada menor cuantía"/>
    <n v="2"/>
    <n v="3"/>
    <n v="4"/>
    <n v="87600"/>
    <s v="UNIDAD"/>
    <s v="NO SOLICITADAS"/>
  </r>
  <r>
    <x v="1"/>
    <x v="26"/>
    <n v="10"/>
    <s v="MATERIALES DE CONSTRUCCION"/>
    <s v="CINTA DE ENMASCARAR, MULTIPROPOSITOS, DIMENSIONES (24MMX50M), NACIONAL "/>
    <n v="31201503"/>
    <s v="Selección abreviada menor cuantía"/>
    <n v="2"/>
    <n v="3"/>
    <n v="4"/>
    <n v="29600"/>
    <s v="UNIDAD"/>
    <s v="NO SOLICITADAS"/>
  </r>
  <r>
    <x v="1"/>
    <x v="26"/>
    <n v="10"/>
    <s v="MATERIALES DE CONSTRUCCION"/>
    <s v="CINTA IMPERME 1,5MMX15CMX10M"/>
    <n v="31201503"/>
    <s v="Selección abreviada menor cuantía"/>
    <n v="2"/>
    <n v="3"/>
    <n v="3"/>
    <n v="220800"/>
    <s v="UNIDAD"/>
    <s v="NO SOLICITADAS"/>
  </r>
  <r>
    <x v="1"/>
    <x v="26"/>
    <n v="10"/>
    <s v="MATERIALES DE CONSTRUCCION"/>
    <s v="CINTA AISLANTE AUTOFUNDENTE 19CMX 7M"/>
    <n v="31201503"/>
    <s v="Selección abreviada menor cuantía"/>
    <n v="2"/>
    <n v="3"/>
    <n v="2"/>
    <n v="50400"/>
    <s v="UNIDAD"/>
    <s v="NO SOLICITADAS"/>
  </r>
  <r>
    <x v="1"/>
    <x v="26"/>
    <n v="10"/>
    <s v="MATERIALES DE CONSTRUCCION"/>
    <s v="CINTA AISLANTE ROJA  18MM X 10M"/>
    <n v="31201503"/>
    <s v="Selección abreviada menor cuantía"/>
    <n v="2"/>
    <n v="3"/>
    <n v="5"/>
    <n v="13200"/>
    <s v="UNIDAD"/>
    <s v="NO SOLICITADAS"/>
  </r>
  <r>
    <x v="1"/>
    <x v="26"/>
    <n v="10"/>
    <s v="MATERIALES DE CONSTRUCCION"/>
    <s v="CINTA AISLANTE AZUL  18MM X 10M"/>
    <n v="31201503"/>
    <s v="Selección abreviada menor cuantía"/>
    <n v="2"/>
    <n v="3"/>
    <n v="5"/>
    <n v="13250"/>
    <s v="UNIDAD"/>
    <s v="NO SOLICITADAS"/>
  </r>
  <r>
    <x v="1"/>
    <x v="26"/>
    <n v="10"/>
    <s v="MATERIALES DE CONSTRUCCION"/>
    <s v="CINTA AISLANTE NEGRA  18MM X 10M"/>
    <n v="31201503"/>
    <s v="Selección abreviada menor cuantía"/>
    <n v="2"/>
    <n v="3"/>
    <n v="5"/>
    <n v="13250"/>
    <s v="UNIDAD"/>
    <s v="NO SOLICITADAS"/>
  </r>
  <r>
    <x v="1"/>
    <x v="26"/>
    <n v="10"/>
    <s v="MATERIALES DE CONSTRUCCION"/>
    <s v="MASILLAS Y SELLOS  (SIKAFLEX CONSTRUCTION BLANCO 300 ML)"/>
    <n v="31201605"/>
    <s v="Selección abreviada menor cuantía"/>
    <n v="2"/>
    <n v="3"/>
    <n v="1"/>
    <n v="23000"/>
    <s v="UNIDAD"/>
    <s v="NO SOLICITADAS"/>
  </r>
  <r>
    <x v="1"/>
    <x v="26"/>
    <n v="10"/>
    <s v="MATERIALES DE CONSTRUCCION"/>
    <s v="PINTURA ANTICORROSIVA ALQUIDICA, GRIS"/>
    <n v="31211518"/>
    <s v="Selección abreviada menor cuantía"/>
    <n v="2"/>
    <n v="3"/>
    <n v="1"/>
    <n v="38400"/>
    <s v="GALON"/>
    <s v="NO SOLICITADAS"/>
  </r>
  <r>
    <x v="1"/>
    <x v="26"/>
    <n v="10"/>
    <s v="MATERIALES DE CONSTRUCCION"/>
    <s v="PINTURA ANTICORROSIVA ALQUIDICA, VERDE OLIVA, 1/4 GALON, 1 COMPONENTE, 45% DE SOLIDOS  REF. 513"/>
    <n v="31211518"/>
    <s v="Selección abreviada menor cuantía"/>
    <n v="2"/>
    <n v="3"/>
    <n v="1"/>
    <n v="26300"/>
    <s v="GALON"/>
    <s v="NO SOLICITADAS"/>
  </r>
  <r>
    <x v="1"/>
    <x v="26"/>
    <n v="10"/>
    <s v="MATERIALES DE CONSTRUCCION"/>
    <s v="PINTURA KARAZA ULTRA, COLOR BLANCO ALMENDRA"/>
    <n v="31211502"/>
    <s v="Selección abreviada menor cuantía"/>
    <n v="2"/>
    <n v="3"/>
    <n v="1"/>
    <n v="352000"/>
    <s v="UNIDAD"/>
    <s v="NO SOLICITADAS"/>
  </r>
  <r>
    <x v="1"/>
    <x v="26"/>
    <n v="10"/>
    <s v="MATERIALES DE CONSTRUCCION"/>
    <s v="PINTURA PARA MANTENIMIENTO INDUSTRIAL COLOR AMARILLO TIPO ESMALTE"/>
    <n v="31211501"/>
    <s v="Selección abreviada menor cuantía"/>
    <n v="2"/>
    <n v="3"/>
    <n v="1"/>
    <n v="71400"/>
    <s v="GALON"/>
    <s v="NO SOLICITADAS"/>
  </r>
  <r>
    <x v="1"/>
    <x v="26"/>
    <n v="10"/>
    <s v="MATERIALES DE CONSTRUCCION"/>
    <s v="CLAVIJA ELECTRICA MONOFASICA"/>
    <n v="39121308"/>
    <s v="Selección abreviada menor cuantía"/>
    <n v="2"/>
    <n v="3"/>
    <n v="4"/>
    <n v="25600"/>
    <s v="UNIDAD"/>
    <s v="NO SOLICITADAS"/>
  </r>
  <r>
    <x v="1"/>
    <x v="26"/>
    <n v="10"/>
    <s v="MATERIALES DE CONSTRUCCION"/>
    <s v="TACO 3 POLO 30 AMP"/>
    <n v="39121640"/>
    <s v="Selección abreviada menor cuantía"/>
    <n v="2"/>
    <n v="3"/>
    <n v="2"/>
    <n v="193400"/>
    <s v="UNIDAD"/>
    <s v="NO SOLICITADAS"/>
  </r>
  <r>
    <x v="1"/>
    <x v="26"/>
    <n v="10"/>
    <s v="MATERIALES DE CONSTRUCCION"/>
    <s v="TACO 2 POLO 30 AMP"/>
    <n v="39121640"/>
    <s v="Selección abreviada menor cuantía"/>
    <n v="2"/>
    <n v="3"/>
    <n v="2"/>
    <n v="63600"/>
    <s v="UNIDAD"/>
    <s v="NO SOLICITADAS"/>
  </r>
  <r>
    <x v="1"/>
    <x v="26"/>
    <n v="10"/>
    <s v="MATERIALES DE CONSTRUCCION"/>
    <s v="HEAT SHRINK (TERMOENCOGIBLE)"/>
    <n v="31201502"/>
    <s v="Selección abreviada menor cuantía"/>
    <n v="2"/>
    <n v="3"/>
    <n v="1"/>
    <n v="261800"/>
    <s v="UNIDAD"/>
    <s v="NO SOLICITADAS"/>
  </r>
  <r>
    <x v="1"/>
    <x v="26"/>
    <n v="10"/>
    <s v="MATERIALES DE CONSTRUCCION"/>
    <s v="TACO 1 POLO 20 AMP"/>
    <n v="39121640"/>
    <s v="Selección abreviada menor cuantía"/>
    <n v="2"/>
    <n v="3"/>
    <n v="2"/>
    <n v="206600"/>
    <s v="UNIDAD"/>
    <s v="NO SOLICITADAS"/>
  </r>
  <r>
    <x v="1"/>
    <x v="26"/>
    <n v="10"/>
    <s v="MATERIALES DE CONSTRUCCION"/>
    <s v="THINNER X 55 GLN "/>
    <n v="31211801"/>
    <s v="Licitación pública"/>
    <n v="2"/>
    <n v="6"/>
    <n v="2"/>
    <n v="194106"/>
    <s v="UNIDAD"/>
    <s v="NO SOLICITADAS"/>
  </r>
  <r>
    <x v="1"/>
    <x v="28"/>
    <n v="10"/>
    <s v="MATERIALES REACTIVOS DE LABORATORIO Y QUÍMICOS"/>
    <s v="GAS MAPP PARA SOLDAR 14,1 OZ"/>
    <n v="25174004"/>
    <s v="Mínima cuantía"/>
    <n v="7"/>
    <n v="3"/>
    <n v="4"/>
    <n v="162400"/>
    <s v="UNIDAD"/>
    <s v="NO SOLICITADAS"/>
  </r>
  <r>
    <x v="1"/>
    <x v="28"/>
    <n v="10"/>
    <s v="MATERIALES REACTIVOS DE LABORATORIO Y QUÍMICOS"/>
    <s v="GAS REFRIGERANTE R 22 X 30 LBS"/>
    <n v="25174004"/>
    <s v="Mínima cuantía"/>
    <n v="7"/>
    <n v="3"/>
    <n v="5"/>
    <n v="1450000"/>
    <s v="UNIDAD"/>
    <s v="NO SOLICITADAS"/>
  </r>
  <r>
    <x v="1"/>
    <x v="28"/>
    <n v="10"/>
    <s v="MATERIALES REACTIVOS DE LABORATORIO Y QUÍMICOS"/>
    <s v="AGUA PARA BATERIAS CAJA X 12 UNIDADES"/>
    <n v="15121501"/>
    <s v="Licitación pública"/>
    <n v="2"/>
    <n v="6"/>
    <n v="2"/>
    <n v="31790"/>
    <s v="UNIDAD"/>
    <s v="NO SOLICITADAS"/>
  </r>
  <r>
    <x v="1"/>
    <x v="28"/>
    <n v="10"/>
    <s v="MATERIALES REACTIVOS DE LABORATORIO Y QUÍMICOS"/>
    <s v="ALCOHOL ISOPROPILICO PROPANOL X 55 GL"/>
    <n v="12352104"/>
    <s v="Licitación pública"/>
    <n v="2"/>
    <n v="6"/>
    <n v="10"/>
    <n v="17765000"/>
    <s v="UNIDAD"/>
    <s v="NO SOLICITADAS"/>
  </r>
  <r>
    <x v="1"/>
    <x v="28"/>
    <n v="10"/>
    <s v="MATERIALES REACTIVOS DE LABORATORIO Y QUÍMICOS"/>
    <s v="SOLVENTE PARA  EQUIPO DE FLUSHING "/>
    <n v="12191501"/>
    <s v="Licitación pública"/>
    <n v="2"/>
    <n v="6"/>
    <n v="5"/>
    <n v="1874250"/>
    <s v="GALON"/>
    <s v="NO SOLICITADAS"/>
  </r>
  <r>
    <x v="1"/>
    <x v="28"/>
    <n v="10"/>
    <s v="MATERIALES REACTIVOS DE LABORATORIO Y QUÍMICOS"/>
    <s v="ADHESIVO QUIMICO EN SPRAY "/>
    <n v="31201601"/>
    <s v="Licitación pública"/>
    <n v="2"/>
    <n v="6"/>
    <n v="10"/>
    <n v="547400"/>
    <s v="UNIDAD"/>
    <s v="NO SOLICITADAS"/>
  </r>
  <r>
    <x v="1"/>
    <x v="28"/>
    <n v="10"/>
    <s v="MATERIALES REACTIVOS DE LABORATORIO Y QUÍMICOS"/>
    <s v="ACETILENO"/>
    <n v="15111506"/>
    <s v="Licitación pública"/>
    <n v="2"/>
    <n v="6"/>
    <n v="5"/>
    <n v="47500"/>
    <s v="KILOGRAMO"/>
    <s v="NO SOLICITADAS"/>
  </r>
  <r>
    <x v="1"/>
    <x v="28"/>
    <n v="10"/>
    <s v="MATERIALES REACTIVOS DE LABORATORIO Y QUÍMICOS"/>
    <s v="NITROGENO"/>
    <n v="12141903"/>
    <s v="Licitación pública"/>
    <n v="2"/>
    <n v="6"/>
    <n v="680"/>
    <n v="9105200"/>
    <s v="METRO CUBICO"/>
    <s v="NO SOLICITADAS"/>
  </r>
  <r>
    <x v="1"/>
    <x v="28"/>
    <n v="10"/>
    <s v="MATERIALES REACTIVOS DE LABORATORIO Y QUÍMICOS"/>
    <s v="OXIGENO INDUSTRIAL"/>
    <n v="12141904"/>
    <s v="Licitación pública"/>
    <n v="2"/>
    <n v="6"/>
    <n v="2000"/>
    <n v="18600000"/>
    <s v="METRO CUBICO"/>
    <s v="NO SOLICITADAS"/>
  </r>
  <r>
    <x v="1"/>
    <x v="28"/>
    <n v="10"/>
    <s v="MATERIALES REACTIVOS DE LABORATORIO Y QUÍMICOS"/>
    <s v="HELIO"/>
    <n v="31211801"/>
    <s v="Licitación pública"/>
    <n v="2"/>
    <n v="6"/>
    <n v="3"/>
    <n v="243024"/>
    <s v="METRO CUBICO"/>
    <s v="NO SOLICITADAS"/>
  </r>
  <r>
    <x v="1"/>
    <x v="28"/>
    <n v="10"/>
    <s v="MATERIALES REACTIVOS DE LABORATORIO Y QUÍMICOS"/>
    <s v="ALCOHOL ISOPROPILICO"/>
    <n v="12352104"/>
    <s v="Selección abreviada menor cuantía"/>
    <n v="2"/>
    <n v="3"/>
    <n v="20"/>
    <n v="320000"/>
    <s v="UNIDAD"/>
    <s v="NO SOLICITADAS"/>
  </r>
  <r>
    <x v="1"/>
    <x v="28"/>
    <n v="10"/>
    <s v="MATERIALES REACTIVOS DE LABORATORIO Y QUÍMICOS"/>
    <s v="CLORO TABLETA TIPO AMERICANO AL 91%"/>
    <n v="12141901"/>
    <s v="Selección abreviada menor cuantía"/>
    <n v="2"/>
    <n v="3"/>
    <n v="10"/>
    <n v="45000"/>
    <s v="UNIDAD"/>
    <s v="NO SOLICITADAS"/>
  </r>
  <r>
    <x v="1"/>
    <x v="30"/>
    <n v="10"/>
    <s v="PRODUCTOS DE ASEO Y LIMPIEZA"/>
    <s v="PEINILLA DE DIENTES ANCHOS CON CABO"/>
    <n v="53131604"/>
    <s v="Mínima cuantía"/>
    <n v="6"/>
    <n v="3"/>
    <n v="10"/>
    <n v="31000"/>
    <s v="UNIDAD"/>
    <s v="NO SOLICITADAS"/>
  </r>
  <r>
    <x v="1"/>
    <x v="30"/>
    <n v="10"/>
    <s v="PRODUCTOS DE ASEO Y LIMPIEZA"/>
    <s v="JABON DE TOCADOR EN PASTA, CON PESO DE 20 GR"/>
    <n v="53131608"/>
    <s v="Mínima cuantía"/>
    <n v="6"/>
    <n v="3"/>
    <n v="1500"/>
    <n v="375000"/>
    <s v="UNIDAD"/>
    <s v="NO SOLICITADAS"/>
  </r>
  <r>
    <x v="1"/>
    <x v="30"/>
    <n v="10"/>
    <s v="PRODUCTOS DE ASEO Y LIMPIEZA"/>
    <s v="JABON LIQUIDO PARA MANOS ANTIBACTERIAL EN PRESENTACION DE 500 CC CON AROMA"/>
    <n v="53131608"/>
    <s v="Mínima cuantía"/>
    <n v="6"/>
    <n v="3"/>
    <n v="10"/>
    <n v="70000"/>
    <s v="UNIDAD"/>
    <s v="NO SOLICITADAS"/>
  </r>
  <r>
    <x v="1"/>
    <x v="30"/>
    <n v="10"/>
    <s v="PRODUCTOS DE ASEO Y LIMPIEZA"/>
    <s v="LIMPION DE TOALLA 80 X 60 CM"/>
    <n v="52121601"/>
    <s v="Mínima cuantía"/>
    <n v="6"/>
    <n v="3"/>
    <n v="10"/>
    <n v="26000"/>
    <s v="UNIDAD"/>
    <s v="NO SOLICITADAS"/>
  </r>
  <r>
    <x v="1"/>
    <x v="30"/>
    <n v="10"/>
    <s v="PRODUCTOS DE ASEO Y LIMPIEZA"/>
    <s v="LIMPIAVIDRIO CON AROMA, PRESENTACION EN SPRAY 500 CC"/>
    <n v="47131824"/>
    <s v="Mínima cuantía"/>
    <n v="6"/>
    <n v="3"/>
    <n v="60"/>
    <n v="453000"/>
    <s v="UNIDAD"/>
    <s v="NO SOLICITADAS"/>
  </r>
  <r>
    <x v="1"/>
    <x v="30"/>
    <n v="10"/>
    <s v="PRODUCTOS DE ASEO Y LIMPIEZA"/>
    <s v="AMBIENTADOR PARA CARRO"/>
    <n v="47131816"/>
    <s v="Mínima cuantía"/>
    <n v="6"/>
    <n v="3"/>
    <n v="15"/>
    <n v="150000"/>
    <s v="UNIDAD"/>
    <s v="NO SOLICITADAS"/>
  </r>
  <r>
    <x v="1"/>
    <x v="30"/>
    <n v="10"/>
    <s v="PRODUCTOS DE ASEO Y LIMPIEZA"/>
    <s v="BLANQUEADOR DESINFECTANTE EN GALON PLASTICO, POR 3785 CM3, CON FRAGANCIA."/>
    <n v="47131700"/>
    <s v="Mínima cuantía"/>
    <n v="6"/>
    <n v="3"/>
    <n v="80"/>
    <n v="480000"/>
    <s v="GALON"/>
    <s v="NO SOLICITADAS"/>
  </r>
  <r>
    <x v="1"/>
    <x v="30"/>
    <n v="10"/>
    <s v="PRODUCTOS DE ASEO Y LIMPIEZA"/>
    <s v="LIQUIDO PARA ESTERILIZAR ANTIBACTERIAL ALTA DESINFECCION BIOSEGURIDAD X 3785 CC (OPASTER ORTOFLALALDHEIDO) OPA 0,55 X CC "/>
    <n v="47131700"/>
    <s v="Mínima cuantía"/>
    <n v="6"/>
    <n v="3"/>
    <n v="10"/>
    <n v="685500"/>
    <s v="UNIDAD"/>
    <s v="NO SOLICITADAS"/>
  </r>
  <r>
    <x v="1"/>
    <x v="30"/>
    <n v="10"/>
    <s v="PRODUCTOS DE ASEO Y LIMPIEZA"/>
    <s v="JABON LAVAPLATOS TIPO CREMA, CON PODER DESENGRASANTE  ANTIBACTERIAL  PRESENTACION DE 500 GR."/>
    <n v="47131810"/>
    <s v="Mínima cuantía"/>
    <n v="6"/>
    <n v="3"/>
    <n v="40"/>
    <n v="204000"/>
    <s v="UNIDAD"/>
    <s v="NO SOLICITADAS"/>
  </r>
  <r>
    <x v="1"/>
    <x v="30"/>
    <n v="10"/>
    <s v="PRODUCTOS DE ASEO Y LIMPIEZA"/>
    <s v="LUSTRAMUEBLE, PRESENTACION LIQUIDA, FRASCO DE 200 ML"/>
    <n v="47131806"/>
    <s v="Mínima cuantía"/>
    <n v="6"/>
    <n v="3"/>
    <n v="30"/>
    <n v="316500"/>
    <s v="UNIDAD"/>
    <s v="NO SOLICITADAS"/>
  </r>
  <r>
    <x v="1"/>
    <x v="30"/>
    <n v="10"/>
    <s v="PRODUCTOS DE ASEO Y LIMPIEZA"/>
    <s v="SUAVIZANTE DE ROPA CON FRAGANCIA GALON X 5000 ML "/>
    <n v="47131806"/>
    <s v="Mínima cuantía"/>
    <n v="6"/>
    <n v="3"/>
    <n v="30"/>
    <n v="568500"/>
    <s v="UNIDAD"/>
    <s v="NO SOLICITADAS"/>
  </r>
  <r>
    <x v="1"/>
    <x v="30"/>
    <n v="10"/>
    <s v="PRODUCTOS DE ASEO Y LIMPIEZA"/>
    <s v="LIMPIADOR DESINFECTANTE  MULTIUSOS ANTIBACTERIAL  LIQUIDO LIMPIEZA PROFUNDA EMPAQUE PLASTICO X 3785 CC CON FRAGANCIAS VARIADAS  (LAVANDA, CITRONELA, PINO, JARDIN DE ENSUENO, BRISAS DEL BOSQUE, CANELA)"/>
    <n v="47131803"/>
    <s v="Mínima cuantía"/>
    <n v="6"/>
    <n v="3"/>
    <n v="80"/>
    <n v="1004000"/>
    <s v="UNIDAD"/>
    <s v="NO SOLICITADAS"/>
  </r>
  <r>
    <x v="1"/>
    <x v="30"/>
    <n v="10"/>
    <s v="PRODUCTOS DE ASEO Y LIMPIEZA"/>
    <s v="VARSOL ANTIBACTERIAL PRESENTACION X  3785 CC3"/>
    <n v="47131803"/>
    <s v="Mínima cuantía"/>
    <n v="6"/>
    <n v="3"/>
    <n v="10"/>
    <n v="272000"/>
    <s v="UNIDAD"/>
    <s v="NO SOLICITADAS"/>
  </r>
  <r>
    <x v="1"/>
    <x v="30"/>
    <n v="10"/>
    <s v="PRODUCTOS DE ASEO Y LIMPIEZA"/>
    <s v="CERA LIQUIDA EMULSIONADA, AUTOBRILLANTE, ANTIDESLIZANTE DE ALTA RESISTENCIA A LAS MARCAS PRODUCIDAS POR LOS ZAPATOS Y EL ARRASTRE DE OBJETOS,  CON FRAGANCIA, PRSENTACION POR 3785 CC / COLOR NEUTRO"/>
    <n v="47131802"/>
    <s v="Mínima cuantía"/>
    <n v="6"/>
    <n v="3"/>
    <n v="40"/>
    <n v="952000"/>
    <s v="UNIDAD"/>
    <s v="NO SOLICITADAS"/>
  </r>
  <r>
    <x v="1"/>
    <x v="30"/>
    <n v="10"/>
    <s v="PRODUCTOS DE ASEO Y LIMPIEZA"/>
    <s v="CREOLINA, PRESENTACION POR 3000 CC, CONCENTRADA"/>
    <n v="47131802"/>
    <s v="Mínima cuantía"/>
    <n v="6"/>
    <n v="3"/>
    <n v="20"/>
    <n v="368000"/>
    <s v="UNIDAD"/>
    <s v="NO SOLICITADAS"/>
  </r>
  <r>
    <x v="1"/>
    <x v="30"/>
    <n v="10"/>
    <s v="PRODUCTOS DE ASEO Y LIMPIEZA"/>
    <s v="GUANTES DESECHABLES SILICONA  CAJA POR 100 UNIDADES"/>
    <n v="47131801"/>
    <s v="Mínima cuantía"/>
    <n v="6"/>
    <n v="3"/>
    <n v="20"/>
    <n v="521000"/>
    <s v="UNIDAD"/>
    <s v="NO SOLICITADAS"/>
  </r>
  <r>
    <x v="1"/>
    <x v="30"/>
    <n v="10"/>
    <s v="PRODUCTOS DE ASEO Y LIMPIEZA"/>
    <s v="DETERGENTE EN POLVO, PRESENTACION POR 1 KG, NEUTRO, CON BLANQUEADOR, DE USO GENERAL, CON FRAGANCIA"/>
    <n v="47131800"/>
    <s v="Mínima cuantía"/>
    <n v="6"/>
    <n v="3"/>
    <n v="20"/>
    <n v="87000"/>
    <s v="UNIDAD"/>
    <s v="NO SOLICITADAS"/>
  </r>
  <r>
    <x v="1"/>
    <x v="30"/>
    <n v="10"/>
    <s v="PRODUCTOS DE ASEO Y LIMPIEZA"/>
    <s v="PANO ABRASIVO LIMPIADOR DE 10 X 15 CM (ESPONJA SABRA) PRESENTACION POR 3 UNIDAD"/>
    <n v="47131800"/>
    <s v="Mínima cuantía"/>
    <n v="6"/>
    <n v="3"/>
    <n v="20"/>
    <n v="254000"/>
    <s v="UNIDAD"/>
    <s v="NO SOLICITADAS"/>
  </r>
  <r>
    <x v="1"/>
    <x v="30"/>
    <n v="10"/>
    <s v="PRODUCTOS DE ASEO Y LIMPIEZA"/>
    <s v="RECOGEDOR DE PLASTICO RIGIDO RESISTENTE A SOLVENTE COMUNES, DE DIMENSIONES MAYOR O IGUAL A 6X19X23 Y MENOR A 8,5X20X26 CM, CON MANGO PLASTICO DE LONGITUD 70 CM, PLANO CON BANDA"/>
    <n v="47131611"/>
    <s v="Mínima cuantía"/>
    <n v="6"/>
    <n v="3"/>
    <n v="10"/>
    <n v="63500"/>
    <s v="UNIDAD"/>
    <s v="NO SOLICITADAS"/>
  </r>
  <r>
    <x v="1"/>
    <x v="30"/>
    <n v="10"/>
    <s v="PRODUCTOS DE ASEO Y LIMPIEZA"/>
    <s v="AMBIENTADOR EN AEROSOL DESINFECTANTE AROMAS VARIADOS ( LAVANDA, TARDES DE PRIMAVERA, CANELA, DURAZNO, CITRICO, CAFÉ, ETC) PRESNTACION DE 400 CC"/>
    <n v="47131706"/>
    <s v="Mínima cuantía"/>
    <n v="6"/>
    <n v="3"/>
    <n v="50"/>
    <n v="397500"/>
    <s v="UNIDAD"/>
    <s v="NO SOLICITADAS"/>
  </r>
  <r>
    <x v="1"/>
    <x v="30"/>
    <n v="10"/>
    <s v="PRODUCTOS DE ASEO Y LIMPIEZA"/>
    <s v="CEPILLO SANITARIO REDONDO DE 40 CM"/>
    <n v="47131604"/>
    <s v="Mínima cuantía"/>
    <n v="6"/>
    <n v="3"/>
    <n v="15"/>
    <n v="76500"/>
    <s v="UNIDAD"/>
    <s v="NO SOLICITADAS"/>
  </r>
  <r>
    <x v="1"/>
    <x v="30"/>
    <n v="10"/>
    <s v="PRODUCTOS DE ASEO Y LIMPIEZA"/>
    <s v="ESCOBA SUAVE DE 38 CM X 9 CM X 12,5 CM CON ACOPLE PLÁSTICO ROSCADO, CON MANGO METALICO PLATEADO DE 1,50 CMS CON  ROSCA Y TAPON, ROSCA Ø7/8 CALIBRE 30, CON MATERIAL DE LAS CERDAS EN FIBRA PLÁSTICA PLUMILLADA, TEXTURA DE LAS CERDAS SUAVE Y MATERIAL DE LA BASE EN PLÁSTICO."/>
    <n v="47131608"/>
    <s v="Mínima cuantía"/>
    <n v="6"/>
    <n v="3"/>
    <n v="80"/>
    <n v="416000"/>
    <s v="UNIDAD"/>
    <s v="NO SOLICITADAS"/>
  </r>
  <r>
    <x v="1"/>
    <x v="30"/>
    <n v="10"/>
    <s v="PRODUCTOS DE ASEO Y LIMPIEZA"/>
    <s v="CHUPA PARA SANITARIO, TIPO CAMPANA SENCILLA, CON MANGO FABRICADO EN PLASTICO"/>
    <n v="47131605"/>
    <s v="Mínima cuantía"/>
    <n v="6"/>
    <n v="3"/>
    <n v="5"/>
    <n v="25500"/>
    <s v="UNIDAD"/>
    <s v="NO SOLICITADAS"/>
  </r>
  <r>
    <x v="1"/>
    <x v="30"/>
    <n v="10"/>
    <s v="PRODUCTOS DE ASEO Y LIMPIEZA"/>
    <s v="CEPILLO PARA BARRIDO DE CALLES, CON CUERPO EN MADERA, MATERIAL DE LAS CERDAS PLASTICO"/>
    <n v="47131604"/>
    <s v="Mínima cuantía"/>
    <n v="6"/>
    <n v="3"/>
    <n v="50"/>
    <n v="365000"/>
    <s v="UNIDAD"/>
    <s v="NO SOLICITADAS"/>
  </r>
  <r>
    <x v="1"/>
    <x v="30"/>
    <n v="10"/>
    <s v="PRODUCTOS DE ASEO Y LIMPIEZA"/>
    <s v="ESPUMAS PARA SACUDIR CABELLO EN CUADRITOS"/>
    <n v="47131601"/>
    <s v="Mínima cuantía"/>
    <n v="6"/>
    <n v="3"/>
    <n v="10"/>
    <n v="9300"/>
    <s v="UNIDAD"/>
    <s v="NO SOLICITADAS"/>
  </r>
  <r>
    <x v="1"/>
    <x v="30"/>
    <n v="10"/>
    <s v="PRODUCTOS DE ASEO Y LIMPIEZA"/>
    <s v="GALON DE SHAMPOO PARA CARROS "/>
    <n v="47131600"/>
    <s v="Mínima cuantía"/>
    <n v="6"/>
    <n v="3"/>
    <n v="6"/>
    <n v="84000"/>
    <s v="GALON"/>
    <s v="NO SOLICITADAS"/>
  </r>
  <r>
    <x v="1"/>
    <x v="30"/>
    <n v="10"/>
    <s v="PRODUCTOS DE ASEO Y LIMPIEZA"/>
    <s v="BAYETILLA DE ALGODÓN COLOR BLANCO"/>
    <n v="47131500"/>
    <s v="Mínima cuantía"/>
    <n v="6"/>
    <n v="3"/>
    <n v="50"/>
    <n v="250000"/>
    <s v="UNIDAD"/>
    <s v="NO SOLICITADAS"/>
  </r>
  <r>
    <x v="1"/>
    <x v="30"/>
    <n v="10"/>
    <s v="PRODUCTOS DE ASEO Y LIMPIEZA"/>
    <s v="REPUESTO EN ACEITE PARA AMBIENTADOR ELECTRICO DE CALENTAMIENTO DE ACEITES PERFUMADOS PRESENTACIÓN PAQUETE  POR 02 UNIDADES"/>
    <n v="47131706"/>
    <s v="Mínima cuantía"/>
    <n v="6"/>
    <n v="3"/>
    <n v="10"/>
    <n v="175000"/>
    <s v="UNIDAD"/>
    <s v="NO SOLICITADAS"/>
  </r>
  <r>
    <x v="1"/>
    <x v="30"/>
    <n v="10"/>
    <s v="PRODUCTOS DE ASEO Y LIMPIEZA"/>
    <s v="BOLSA DE BASURA ROJA PARA DESECHOS CONTAMINANTES "/>
    <n v="47121701"/>
    <s v="Mínima cuantía"/>
    <n v="6"/>
    <n v="3"/>
    <n v="20"/>
    <n v="102000"/>
    <s v="UNIDAD"/>
    <s v="NO SOLICITADAS"/>
  </r>
  <r>
    <x v="1"/>
    <x v="30"/>
    <n v="10"/>
    <s v="PRODUCTOS DE ASEO Y LIMPIEZA"/>
    <s v="GUANTE DOMESTICO CON LABRADO EN LA PALMA PARA EVITAR DESLIZAMIENTOS BORDE EN SU PUNO PARA FACIL CALZADO ELABORADO EN LATEX ESPECIAL, INTERNAMENTE CON RECUBRIMIENTO ANTIALERGICO AL LATEX  CON PARED SEMIGRUESA PARA MAYOR RESISTENCIA CALIBRE 25 TALLAS 7 1/2, 8, 8 1/2, Y  9"/>
    <n v="46181504"/>
    <s v="Mínima cuantía"/>
    <n v="6"/>
    <n v="3"/>
    <n v="10"/>
    <n v="80500"/>
    <s v="UNIDAD"/>
    <s v="NO SOLICITADAS"/>
  </r>
  <r>
    <x v="1"/>
    <x v="30"/>
    <n v="10"/>
    <s v="PRODUCTOS DE ASEO Y LIMPIEZA"/>
    <s v="BAYETILLAS DULCE ABRIGO "/>
    <n v="47131500"/>
    <s v="Mínima cuantía"/>
    <n v="6"/>
    <n v="3"/>
    <n v="20"/>
    <n v="40000"/>
    <s v="UNIDAD"/>
    <s v="NO SOLICITADAS"/>
  </r>
  <r>
    <x v="1"/>
    <x v="30"/>
    <n v="10"/>
    <s v="PRODUCTOS DE ASEO Y LIMPIEZA"/>
    <s v="CEPILLO PARA PAREDES Y TECHO TELARAÑERO CON MANGO ALUMINIO EXTENDIBLE"/>
    <n v="27113005"/>
    <s v="Mínima cuantía"/>
    <n v="6"/>
    <n v="3"/>
    <n v="10"/>
    <n v="126500"/>
    <s v="UNIDAD"/>
    <s v="NO SOLICITADAS"/>
  </r>
  <r>
    <x v="1"/>
    <x v="30"/>
    <n v="10"/>
    <s v="PRODUCTOS DE ASEO Y LIMPIEZA"/>
    <s v="DISPLAY DE 20 CUCHILLAS PARA AFEITAR X 24 CAJAS X 3 HOJAS"/>
    <n v="27111502"/>
    <s v="Mínima cuantía"/>
    <n v="6"/>
    <n v="3"/>
    <n v="10"/>
    <n v="372500"/>
    <s v="UNIDAD"/>
    <s v="NO SOLICITADAS"/>
  </r>
  <r>
    <x v="1"/>
    <x v="30"/>
    <n v="10"/>
    <s v="PRODUCTOS DE ASEO Y LIMPIEZA"/>
    <s v="PAPELERA VAIVEN CUADRADA 10-12 LITROS  EN PLASTICO DE ALTA RESISTENCIA, COLOR AZUL CON TAPA"/>
    <n v="24112006"/>
    <s v="Mínima cuantía"/>
    <n v="6"/>
    <n v="3"/>
    <n v="10"/>
    <n v="263000"/>
    <s v="UNIDAD"/>
    <s v="NO SOLICITADAS"/>
  </r>
  <r>
    <x v="1"/>
    <x v="30"/>
    <n v="10"/>
    <s v="PRODUCTOS DE ASEO Y LIMPIEZA"/>
    <s v="BOLSA DE BASURA INDUSTRIAL NEGRA GRANDE DE 90 X 120 PAQUETE X 6 UNIDADES "/>
    <n v="24112006"/>
    <s v="Mínima cuantía"/>
    <n v="6"/>
    <n v="3"/>
    <n v="400"/>
    <n v="1600000"/>
    <s v="UNIDAD"/>
    <s v="NO SOLICITADAS"/>
  </r>
  <r>
    <x v="1"/>
    <x v="30"/>
    <n v="10"/>
    <s v="PRODUCTOS DE ASEO Y LIMPIEZA"/>
    <s v="PAPEL HIGIENICO TRIPLE HOJA, COLOR BLANCO, 37 A 45 M DE LARGO Y 9 CM DE ANCHO "/>
    <n v="14111704"/>
    <s v="Mínima cuantía"/>
    <n v="6"/>
    <n v="3"/>
    <n v="2000"/>
    <n v="2800000"/>
    <s v="UNIDAD"/>
    <s v="NO SOLICITADAS"/>
  </r>
  <r>
    <x v="1"/>
    <x v="30"/>
    <n v="10"/>
    <s v="PRODUCTOS DE ASEO Y LIMPIEZA"/>
    <s v="PAPEL HIGIENICO DE HOJA SENCILLA, COLOR BLANCO,JUMBO 400 MT DE LARGO, Y 9 CM DE ANCHO, PARA USO EN DISPENSADOR - PAQUETE POR 4 UND)"/>
    <n v="14111704"/>
    <s v="Mínima cuantía"/>
    <n v="6"/>
    <n v="3"/>
    <n v="50"/>
    <n v="1927500"/>
    <s v="UNIDAD"/>
    <s v="NO SOLICITADAS"/>
  </r>
  <r>
    <x v="1"/>
    <x v="30"/>
    <n v="10"/>
    <s v="PRODUCTOS DE ASEO Y LIMPIEZA"/>
    <s v="TRAPEADOR EN  ALGODÓN, MECHAS DE 40 CM DE ALTO Y 12 CM DE ANCHO"/>
    <n v="47131600"/>
    <s v="Mínima cuantía"/>
    <n v="6"/>
    <n v="3"/>
    <n v="80"/>
    <n v="408000"/>
    <s v="UNIDAD"/>
    <s v="NO SOLICITADAS"/>
  </r>
  <r>
    <x v="1"/>
    <x v="30"/>
    <n v="10"/>
    <s v="PRODUCTOS DE ASEO Y LIMPIEZA"/>
    <s v="TOALLA DE PAPEL,TIPO PAQUETE DE HOJA SENCILLA, DOBLADA EN Z DE COLOR BLANCO, CON GROFADO Y PRESENTACION DE 80 HOJAS"/>
    <n v="14111703"/>
    <s v="Mínima cuantía"/>
    <n v="6"/>
    <n v="3"/>
    <n v="50"/>
    <n v="922500"/>
    <s v="UNIDAD"/>
    <s v="NO SOLICITADAS"/>
  </r>
  <r>
    <x v="1"/>
    <x v="30"/>
    <n v="10"/>
    <s v="PRODUCTOS DE ASEO Y LIMPIEZA"/>
    <s v="ACEITE LUBRICANTE 3 EN 1 PARA USUS MULTIPLES , PREVIENE EL OXIDO  DE 90 ML"/>
    <n v="12181600"/>
    <s v="Mínima cuantía"/>
    <n v="6"/>
    <n v="3"/>
    <n v="1"/>
    <n v="22900"/>
    <s v="UNIDAD"/>
    <s v="NO SOLICITADAS"/>
  </r>
  <r>
    <x v="1"/>
    <x v="30"/>
    <n v="10"/>
    <s v="PRODUCTOS DE ASEO Y LIMPIEZA"/>
    <s v="SABRA X 5 METROS  P/N "/>
    <n v="47121803"/>
    <s v="Licitación pública"/>
    <n v="2"/>
    <n v="6"/>
    <n v="25"/>
    <n v="8415000"/>
    <s v="UNIDAD"/>
    <s v="NO SOLICITADAS"/>
  </r>
  <r>
    <x v="1"/>
    <x v="30"/>
    <n v="10"/>
    <s v="PRODUCTOS DE ASEO Y LIMPIEZA"/>
    <s v="JABON LIQUIDO PARA MANOS  P/N S/P"/>
    <n v="47131800"/>
    <s v="Licitación pública"/>
    <n v="2"/>
    <n v="6"/>
    <n v="50"/>
    <n v="1436500"/>
    <s v="GALON"/>
    <s v="NO SOLICITADAS"/>
  </r>
  <r>
    <x v="1"/>
    <x v="30"/>
    <n v="10"/>
    <s v="PRODUCTOS DE ASEO Y LIMPIEZA"/>
    <s v="SHAMPOO PARA AERONAVES CANECA 55 GL"/>
    <n v="10324900"/>
    <s v="Licitación pública"/>
    <n v="2"/>
    <n v="6"/>
    <n v="13"/>
    <n v="74897745"/>
    <s v="UNIDAD"/>
    <s v="NO SOLICITADAS"/>
  </r>
  <r>
    <x v="1"/>
    <x v="31"/>
    <n v="10"/>
    <s v="REPUESTOS"/>
    <s v="COMPRESOR RECIPROCANTE DE 3 T.R. 220V BIFASICO"/>
    <n v="40151600"/>
    <s v="Mínima cuantía"/>
    <n v="6"/>
    <n v="2"/>
    <n v="2"/>
    <n v="3210000"/>
    <s v="UNIDAD"/>
    <s v="NO SOLICITADAS"/>
  </r>
  <r>
    <x v="1"/>
    <x v="31"/>
    <n v="10"/>
    <s v="REPUESTOS"/>
    <s v="COMPRESOR RECIPROCANTE DE 4 T.R. 220V BIFASICO"/>
    <n v="40151600"/>
    <s v="Mínima cuantía"/>
    <n v="6"/>
    <n v="2"/>
    <n v="2"/>
    <n v="3888000"/>
    <s v="UNIDAD"/>
    <s v="NO SOLICITADAS"/>
  </r>
  <r>
    <x v="1"/>
    <x v="31"/>
    <n v="10"/>
    <s v="REPUESTOS"/>
    <s v="COMPRESOR RECIPROCANTE DE 5 T.R. TRIFASICO"/>
    <n v="40151600"/>
    <s v="Mínima cuantía"/>
    <n v="6"/>
    <n v="2"/>
    <n v="2"/>
    <n v="4564000"/>
    <s v="UNIDAD"/>
    <s v="NO SOLICITADAS"/>
  </r>
  <r>
    <x v="1"/>
    <x v="31"/>
    <n v="10"/>
    <s v="REPUESTOS"/>
    <s v="ASPA DE VENTILACION DE 22&quot;"/>
    <n v="40101600"/>
    <s v="Mínima cuantía"/>
    <n v="6"/>
    <n v="2"/>
    <n v="2"/>
    <n v="274600"/>
    <s v="UNIDAD"/>
    <s v="NO SOLICITADAS"/>
  </r>
  <r>
    <x v="1"/>
    <x v="31"/>
    <n v="10"/>
    <s v="REPUESTOS"/>
    <s v="ASPA DE VENTILACION DE 24&quot;"/>
    <n v="40101600"/>
    <s v="Mínima cuantía"/>
    <n v="6"/>
    <n v="2"/>
    <n v="3"/>
    <n v="471600"/>
    <s v="UNIDAD"/>
    <s v="NO SOLICITADAS"/>
  </r>
  <r>
    <x v="1"/>
    <x v="31"/>
    <n v="10"/>
    <s v="REPUESTOS"/>
    <s v="MOTOR VENTILADOR PARA AIRE ACONDICIONADO DE LG  DE 18.000 BTU/H 208 VOLT PARA CONDENSADORA"/>
    <n v="40101600"/>
    <s v="Mínima cuantía"/>
    <n v="6"/>
    <n v="2"/>
    <n v="2"/>
    <n v="592400"/>
    <s v="UNIDAD"/>
    <s v="NO SOLICITADAS"/>
  </r>
  <r>
    <x v="1"/>
    <x v="31"/>
    <n v="10"/>
    <s v="REPUESTOS"/>
    <s v="MOTORES  VENTILADOR PARA AIRE ACONDICIONADO LG MINISPLIT  DE 24.000 BTU/H PARA CONDENSADORA"/>
    <n v="40101600"/>
    <s v="Mínima cuantía"/>
    <n v="6"/>
    <n v="2"/>
    <n v="6"/>
    <n v="1807800"/>
    <s v="UNIDAD"/>
    <s v="NO SOLICITADAS"/>
  </r>
  <r>
    <x v="1"/>
    <x v="31"/>
    <n v="10"/>
    <s v="REPUESTOS"/>
    <s v="MOTOR VENTILADOR PARA AIRE ACONDICIONADO LG SPLIT DE 5 TR PARA CONDENSADORA 220V DE DESGARGA HORIZONTAL"/>
    <n v="40101600"/>
    <s v="Mínima cuantía"/>
    <n v="6"/>
    <n v="2"/>
    <n v="2"/>
    <n v="590000"/>
    <s v="UNIDAD"/>
    <s v="NO SOLICITADAS"/>
  </r>
  <r>
    <x v="1"/>
    <x v="31"/>
    <n v="10"/>
    <s v="REPUESTOS"/>
    <s v="MOTOR VENTILADOR PARA AIRE ACONDICIONADO LG MINISPLIT DE 12.000 BTU/H CONDENSADORA"/>
    <n v="40101600"/>
    <s v="Mínima cuantía"/>
    <n v="6"/>
    <n v="2"/>
    <n v="3"/>
    <n v="771600"/>
    <s v="UNIDAD"/>
    <s v="NO SOLICITADAS"/>
  </r>
  <r>
    <x v="1"/>
    <x v="31"/>
    <n v="10"/>
    <s v="REPUESTOS"/>
    <s v="PRESOSTADO TIPO CAPSULAPARA ALTA PRESION"/>
    <n v="39122300"/>
    <s v="Mínima cuantía"/>
    <n v="6"/>
    <n v="2"/>
    <n v="5"/>
    <n v="925000"/>
    <s v="UNIDAD"/>
    <s v="NO SOLICITADAS"/>
  </r>
  <r>
    <x v="1"/>
    <x v="31"/>
    <n v="10"/>
    <s v="REPUESTOS"/>
    <s v="PRESOSTADO TIPO CAPSULAPARA BAJA PRESION"/>
    <n v="39122300"/>
    <s v="Mínima cuantía"/>
    <n v="6"/>
    <n v="2"/>
    <n v="5"/>
    <n v="925000"/>
    <s v="UNIDAD"/>
    <s v="NO SOLICITADAS"/>
  </r>
  <r>
    <x v="1"/>
    <x v="31"/>
    <n v="10"/>
    <s v="REPUESTOS"/>
    <s v="CABEZAL  PARA CORTE PARA GUADAÑA FS-280"/>
    <n v="23153138"/>
    <s v="Mínima cuantía"/>
    <n v="5"/>
    <n v="1"/>
    <n v="9"/>
    <n v="378144"/>
    <s v="UNIDAD"/>
    <s v="NO SOLICITADAS"/>
  </r>
  <r>
    <x v="1"/>
    <x v="31"/>
    <n v="10"/>
    <s v="REPUESTOS"/>
    <s v="CUCHILLAS PARA MINI TRACTOR"/>
    <n v="23153100"/>
    <s v="Mínima cuantía"/>
    <n v="5"/>
    <n v="1"/>
    <n v="10"/>
    <n v="731250"/>
    <s v="UNIDAD"/>
    <s v="NO SOLICITADAS"/>
  </r>
  <r>
    <x v="1"/>
    <x v="31"/>
    <n v="10"/>
    <s v="REPUESTOS"/>
    <s v="CADENAS PARA MOOSIERRA"/>
    <n v="23231400"/>
    <s v="Mínima cuantía"/>
    <n v="5"/>
    <n v="1"/>
    <n v="3"/>
    <n v="397500"/>
    <s v="UNIDAD"/>
    <s v="NO SOLICITADAS"/>
  </r>
  <r>
    <x v="1"/>
    <x v="31"/>
    <n v="10"/>
    <s v="REPUESTOS"/>
    <s v="ESPADAS PARA MOTOSIERRA"/>
    <n v="23231400"/>
    <s v="Mínima cuantía"/>
    <n v="5"/>
    <n v="1"/>
    <n v="3"/>
    <n v="825000"/>
    <s v="UNIDAD"/>
    <s v="NO SOLICITADAS"/>
  </r>
  <r>
    <x v="1"/>
    <x v="31"/>
    <n v="10"/>
    <s v="REPUESTOS"/>
    <s v="CUCHILLAS PARA GUADAÑAS F-280"/>
    <n v="27111500"/>
    <s v="Mínima cuantía"/>
    <n v="5"/>
    <n v="1"/>
    <n v="200"/>
    <n v="1680750"/>
    <s v="UNIDAD"/>
    <s v="NO SOLICITADAS"/>
  </r>
  <r>
    <x v="1"/>
    <x v="31"/>
    <n v="10"/>
    <s v="REPUESTOS"/>
    <s v="CABEZAL  PARA CORTE PARA GUADAÑA FS-280"/>
    <n v="23153138"/>
    <s v="Mínima cuantía"/>
    <n v="5"/>
    <n v="1"/>
    <n v="8"/>
    <n v="336130"/>
    <s v="UNIDAD"/>
    <s v="NO SOLICITADAS"/>
  </r>
  <r>
    <x v="1"/>
    <x v="31"/>
    <n v="10"/>
    <s v="REPUESTOS"/>
    <s v="RODAMIENTO 6001 PARA CAJA REDUCTORA FS 280 9503- 003-0210"/>
    <n v="31171500"/>
    <s v="Mínima cuantía"/>
    <n v="5"/>
    <n v="1"/>
    <n v="8"/>
    <n v="119500"/>
    <s v="UNIDAD"/>
    <s v="NO SOLICITADAS"/>
  </r>
  <r>
    <x v="1"/>
    <x v="31"/>
    <n v="10"/>
    <s v="REPUESTOS"/>
    <s v="RODAMIENTO  6202 PARA CAJA REDUCTORA FS 280 9503-003-7450"/>
    <n v="31171500"/>
    <s v="Mínima cuantía"/>
    <n v="5"/>
    <n v="1"/>
    <n v="8"/>
    <n v="160000"/>
    <s v="UNIDAD"/>
    <s v="NO SOLICITADAS"/>
  </r>
  <r>
    <x v="1"/>
    <x v="31"/>
    <n v="10"/>
    <s v="REPUESTOS"/>
    <s v="RODAMIENTO  6000 PARA CAJA REDUCTORA  FS 280 4116-713-3100"/>
    <n v="31171500"/>
    <s v="Mínima cuantía"/>
    <n v="5"/>
    <n v="1"/>
    <n v="8"/>
    <n v="88000"/>
    <s v="UNIDAD"/>
    <s v="NO SOLICITADAS"/>
  </r>
  <r>
    <x v="1"/>
    <x v="31"/>
    <n v="10"/>
    <s v="REPUESTOS"/>
    <s v="NYLON PARA ARRANQUE DE GUADAÑA POR CARRETE X 100 MTS 3 MM DE ESPESOR "/>
    <n v="31151504"/>
    <s v="Mínima cuantía"/>
    <n v="5"/>
    <n v="1"/>
    <n v="8"/>
    <n v="1241700"/>
    <s v="UNIDAD"/>
    <s v="NO SOLICITADAS"/>
  </r>
  <r>
    <x v="1"/>
    <x v="31"/>
    <n v="10"/>
    <s v="REPUESTOS"/>
    <s v="VARILLA DE TRANSMISION PARA GUADAÑA"/>
    <n v="23153100"/>
    <s v="Mínima cuantía"/>
    <n v="5"/>
    <n v="1"/>
    <n v="7"/>
    <n v="962500"/>
    <s v="UNIDAD"/>
    <s v="NO SOLICITADAS"/>
  </r>
  <r>
    <x v="1"/>
    <x v="31"/>
    <n v="10"/>
    <s v="REPUESTOS"/>
    <s v="TORNILLO GRASERO"/>
    <n v="31161500"/>
    <s v="Mínima cuantía"/>
    <n v="5"/>
    <n v="1"/>
    <n v="8"/>
    <n v="100000"/>
    <s v="UNIDAD"/>
    <s v="NO SOLICITADAS"/>
  </r>
  <r>
    <x v="1"/>
    <x v="31"/>
    <n v="10"/>
    <s v="REPUESTOS"/>
    <s v="CUCHILLAS PARA MINI TRACTOR"/>
    <n v="23153100"/>
    <s v="Mínima cuantía"/>
    <n v="5"/>
    <n v="1"/>
    <n v="9"/>
    <n v="658125"/>
    <s v="UNIDAD"/>
    <s v="NO SOLICITADAS"/>
  </r>
  <r>
    <x v="1"/>
    <x v="31"/>
    <n v="10"/>
    <s v="REPUESTOS"/>
    <s v="CORREA DE TRANSMISION PARA MINI-TRACTOR"/>
    <n v="23153100"/>
    <s v="Mínima cuantía"/>
    <n v="5"/>
    <n v="1"/>
    <n v="5"/>
    <n v="1231250"/>
    <s v="UNIDAD"/>
    <s v="NO SOLICITADAS"/>
  </r>
  <r>
    <x v="1"/>
    <x v="31"/>
    <n v="10"/>
    <s v="REPUESTOS"/>
    <s v="CUCHILLAS PARA GIRO-ZERO"/>
    <n v="23153100"/>
    <s v="Mínima cuantía"/>
    <n v="5"/>
    <n v="1"/>
    <n v="6"/>
    <n v="438750"/>
    <s v="UNIDAD"/>
    <s v="NO SOLICITADAS"/>
  </r>
  <r>
    <x v="1"/>
    <x v="31"/>
    <n v="10"/>
    <s v="REPUESTOS"/>
    <s v="CADENAS PARA MOOSIERRA"/>
    <n v="23231400"/>
    <s v="Mínima cuantía"/>
    <n v="5"/>
    <n v="1"/>
    <n v="2"/>
    <n v="265000"/>
    <s v="UNIDAD"/>
    <s v="NO SOLICITADAS"/>
  </r>
  <r>
    <x v="1"/>
    <x v="31"/>
    <n v="10"/>
    <s v="REPUESTOS"/>
    <s v="ESPADA PARA MOTOSIERRA"/>
    <n v="23231400"/>
    <s v="Mínima cuantía"/>
    <n v="5"/>
    <n v="1"/>
    <n v="1"/>
    <n v="275000"/>
    <s v="UNIDAD"/>
    <s v="NO SOLICITADAS"/>
  </r>
  <r>
    <x v="1"/>
    <x v="31"/>
    <n v="10"/>
    <s v="REPUESTOS"/>
    <s v="FILTRO COMBUSTIBLE ACPM  P/N P552010 "/>
    <n v="40161513"/>
    <s v="Selección abreviada menor cuantía"/>
    <n v="2"/>
    <n v="3"/>
    <n v="6"/>
    <n v="150600"/>
    <s v="UNIDAD"/>
    <s v="NO SOLICITADAS"/>
  </r>
  <r>
    <x v="1"/>
    <x v="31"/>
    <n v="10"/>
    <s v="REPUESTOS"/>
    <s v="CORREA  P/N MITSUBISHI 04120-21757"/>
    <n v="26111504"/>
    <s v="Licitación pública"/>
    <n v="2"/>
    <n v="6"/>
    <n v="1"/>
    <n v="127336"/>
    <s v="UNIDAD"/>
    <s v="NO SOLICITADAS"/>
  </r>
  <r>
    <x v="1"/>
    <x v="31"/>
    <n v="10"/>
    <s v="REPUESTOS"/>
    <s v="CORREA ALTERNADOR P/N 17400"/>
    <n v="26111504"/>
    <s v="Licitación pública"/>
    <n v="2"/>
    <n v="6"/>
    <n v="7"/>
    <n v="474040"/>
    <s v="UNIDAD"/>
    <s v="NO SOLICITADAS"/>
  </r>
  <r>
    <x v="1"/>
    <x v="31"/>
    <n v="10"/>
    <s v="REPUESTOS"/>
    <s v="CORREA ALTERNADOR P/N 30-682-00/  4311-362"/>
    <n v="26111504"/>
    <s v="Licitación pública"/>
    <n v="2"/>
    <n v="6"/>
    <n v="2"/>
    <n v="1139638"/>
    <s v="UNIDAD"/>
    <s v="NO SOLICITADAS"/>
  </r>
  <r>
    <x v="1"/>
    <x v="31"/>
    <n v="10"/>
    <s v="REPUESTOS"/>
    <s v="CORREA ALTERNADOR P/N DAYCO 15535 -11A1360"/>
    <n v="26111504"/>
    <s v="Licitación pública"/>
    <n v="2"/>
    <n v="6"/>
    <n v="1"/>
    <n v="51975"/>
    <s v="UNIDAD"/>
    <s v="NO SOLICITADAS"/>
  </r>
  <r>
    <x v="1"/>
    <x v="31"/>
    <n v="10"/>
    <s v="REPUESTOS"/>
    <s v="CORREA MOTOR  P/N DAYCO 5503A95"/>
    <n v="26111504"/>
    <s v="Licitación pública"/>
    <n v="2"/>
    <n v="6"/>
    <n v="1"/>
    <n v="131750"/>
    <s v="UNIDAD"/>
    <s v="NO SOLICITADAS"/>
  </r>
  <r>
    <x v="1"/>
    <x v="31"/>
    <n v="10"/>
    <s v="REPUESTOS"/>
    <s v="CORREA MOTOR P/N 10PK1600"/>
    <n v="26111504"/>
    <s v="Licitación pública"/>
    <n v="2"/>
    <n v="6"/>
    <n v="2"/>
    <n v="1079032"/>
    <s v="UNIDAD"/>
    <s v="NO SOLICITADAS"/>
  </r>
  <r>
    <x v="1"/>
    <x v="31"/>
    <n v="10"/>
    <s v="REPUESTOS"/>
    <s v="CORREA MOTOR P/N 265779 / 6011285"/>
    <n v="26111504"/>
    <s v="Licitación pública"/>
    <n v="2"/>
    <n v="6"/>
    <n v="2"/>
    <n v="210274"/>
    <s v="UNIDAD"/>
    <s v="NO SOLICITADAS"/>
  </r>
  <r>
    <x v="1"/>
    <x v="31"/>
    <n v="10"/>
    <s v="REPUESTOS"/>
    <s v="CORREA MOTOR P/N 8PK1755"/>
    <n v="26111504"/>
    <s v="Licitación pública"/>
    <n v="2"/>
    <n v="6"/>
    <n v="2"/>
    <n v="992736"/>
    <s v="UNIDAD"/>
    <s v="NO SOLICITADAS"/>
  </r>
  <r>
    <x v="1"/>
    <x v="31"/>
    <n v="10"/>
    <s v="REPUESTOS"/>
    <s v="CORREA MOTOR P/N A34"/>
    <n v="26111504"/>
    <s v="Licitación pública"/>
    <n v="2"/>
    <n v="6"/>
    <n v="1"/>
    <n v="97824"/>
    <s v="UNIDAD"/>
    <s v="NO SOLICITADAS"/>
  </r>
  <r>
    <x v="1"/>
    <x v="31"/>
    <n v="10"/>
    <s v="REPUESTOS"/>
    <s v="CORREA MOTOR P/N D125X148517585"/>
    <n v="26111504"/>
    <s v="Licitación pública"/>
    <n v="2"/>
    <n v="6"/>
    <n v="1"/>
    <n v="164688"/>
    <s v="UNIDAD"/>
    <s v="NO SOLICITADAS"/>
  </r>
  <r>
    <x v="1"/>
    <x v="31"/>
    <n v="10"/>
    <s v="REPUESTOS"/>
    <s v="CORREA MOTOR P/N DAYCO 13A1065 C17420"/>
    <n v="26111504"/>
    <s v="Licitación pública"/>
    <n v="2"/>
    <n v="6"/>
    <n v="7"/>
    <n v="1205841"/>
    <s v="UNIDAD"/>
    <s v="NO SOLICITADAS"/>
  </r>
  <r>
    <x v="1"/>
    <x v="31"/>
    <n v="10"/>
    <s v="REPUESTOS"/>
    <s v="CORREA MOTOR P/N PK 1240"/>
    <n v="26111504"/>
    <s v="Licitación pública"/>
    <n v="2"/>
    <n v="6"/>
    <n v="1"/>
    <n v="83595"/>
    <s v="UNIDAD"/>
    <s v="NO SOLICITADAS"/>
  </r>
  <r>
    <x v="1"/>
    <x v="31"/>
    <n v="10"/>
    <s v="REPUESTOS"/>
    <s v="CORREA MOTOR TRASERO P/N 28591 - R123441"/>
    <n v="26111504"/>
    <s v="Licitación pública"/>
    <n v="2"/>
    <n v="6"/>
    <n v="1"/>
    <n v="350587"/>
    <s v="UNIDAD"/>
    <s v="NO SOLICITADAS"/>
  </r>
  <r>
    <x v="1"/>
    <x v="33"/>
    <n v="10"/>
    <s v="VÍVERES"/>
    <s v="CAFÉ DE CONSUMO NACIONAL MOLIDO SIN DESCAFEINAR EN BOLSA METALIZADA X 500 GMS."/>
    <s v="50201700"/>
    <s v="Mínima cuantía"/>
    <n v="6"/>
    <n v="3"/>
    <n v="45"/>
    <n v="418500"/>
    <s v="UNIDAD"/>
    <s v="NO SOLICITADAS"/>
  </r>
  <r>
    <x v="1"/>
    <x v="33"/>
    <n v="10"/>
    <s v="VÍVERES"/>
    <s v="CAFÉ DE CONSUMO NACIONAL SOLUBLE EN FRASCO DE VIDRIO X 170 GRAMOS"/>
    <s v="50201700"/>
    <s v="Mínima cuantía"/>
    <n v="6"/>
    <n v="3"/>
    <n v="35"/>
    <n v="507500"/>
    <s v="UNIDAD"/>
    <s v="NO SOLICITADAS"/>
  </r>
  <r>
    <x v="1"/>
    <x v="33"/>
    <n v="10"/>
    <s v="VÍVERES"/>
    <s v="AZÚCAR DIETÉTICA EN BOLSA DE PAPEL DE PRESENTACIÓN DE CAJA DE  100 UND. EN SOBRES 2,5 GMS."/>
    <n v="50161509"/>
    <s v="Mínima cuantía"/>
    <n v="6"/>
    <n v="3"/>
    <n v="150"/>
    <n v="1275000"/>
    <s v="UNIDAD"/>
    <s v="NO SOLICITADAS"/>
  </r>
  <r>
    <x v="1"/>
    <x v="33"/>
    <n v="10"/>
    <s v="VÍVERES"/>
    <s v="AZÚCAR REFINADA GRANULADA, EN BOLSA DE PAPEL, PRESENTACIÓN X 5 GMS  PAQUETE POR 200 UNIDADES"/>
    <n v="50161509"/>
    <s v="Mínima cuantía"/>
    <n v="6"/>
    <n v="3"/>
    <n v="100"/>
    <n v="480000"/>
    <s v="UNIDAD"/>
    <s v="NO SOLICITADAS"/>
  </r>
  <r>
    <x v="1"/>
    <x v="33"/>
    <n v="10"/>
    <s v="VÍVERES"/>
    <s v="AZÚCAR REFINADA, GRANULADA, EN BOLSA DE POLIETILENO, PRESENTACIÓN X 1000 GMS"/>
    <n v="50161509"/>
    <s v="Mínima cuantía"/>
    <n v="6"/>
    <n v="3"/>
    <n v="100"/>
    <n v="310000"/>
    <s v="KILOGRAMO"/>
    <s v="NO SOLICITADAS"/>
  </r>
  <r>
    <x v="1"/>
    <x v="33"/>
    <n v="10"/>
    <s v="VÍVERES"/>
    <s v="AROMATICA SABORES SURTIDOS CAJA POR 20 BOLSAS "/>
    <n v="50201713"/>
    <s v="Mínima cuantía"/>
    <n v="6"/>
    <n v="3"/>
    <n v="200"/>
    <n v="520000"/>
    <s v="UNIDAD"/>
    <s v="NO SOLICITADAS"/>
  </r>
  <r>
    <x v="1"/>
    <x v="33"/>
    <n v="10"/>
    <s v="VÍVERES"/>
    <s v="INSTA CREAM PAQUETE X 100 UNIDADES PRESENTACION POR 4 GMS"/>
    <n v="50131700"/>
    <s v="Mínima cuantía"/>
    <n v="6"/>
    <n v="3"/>
    <n v="200"/>
    <n v="1840000"/>
    <s v="UNIDAD"/>
    <s v="NO SOLICITADAS"/>
  </r>
  <r>
    <x v="1"/>
    <x v="34"/>
    <n v="10"/>
    <s v="OTROS MATERIALES Y SUMINISTROS"/>
    <s v="BROCHA TALQUERA, DE 20 CMS CON MANGO EN PLASTICO Y RECEPTACULO PARA TALCO"/>
    <n v="31211904"/>
    <s v="Mínima cuantía"/>
    <n v="3"/>
    <n v="2"/>
    <n v="4"/>
    <n v="50400"/>
    <s v="UNIDAD"/>
    <s v="NO SOLICITADAS"/>
  </r>
  <r>
    <x v="1"/>
    <x v="34"/>
    <n v="10"/>
    <s v="OTROS MATERIALES Y SUMINISTROS"/>
    <s v="CAPA PARA PELUQUERIA PARA ADULTO  CON BELCRO EN EL CUELLO Y CORDON PARA ANUDAR, TAMAÑO GRANDE COLOR NEGRO"/>
    <n v="53102104"/>
    <s v="Mínima cuantía"/>
    <n v="3"/>
    <n v="2"/>
    <n v="12"/>
    <n v="148800"/>
    <s v="UNIDAD"/>
    <s v="NO SOLICITADAS"/>
  </r>
  <r>
    <x v="1"/>
    <x v="34"/>
    <n v="10"/>
    <s v="OTROS MATERIALES Y SUMINISTROS"/>
    <s v="TOALLAS MICROFIBRA"/>
    <n v="47131502"/>
    <s v="Mínima cuantía"/>
    <n v="3"/>
    <n v="2"/>
    <n v="18"/>
    <n v="108000"/>
    <s v="UNIDAD"/>
    <s v="NO SOLICITADAS"/>
  </r>
  <r>
    <x v="1"/>
    <x v="34"/>
    <n v="10"/>
    <s v="OTROS MATERIALES Y SUMINISTROS"/>
    <s v="CANDADO TIPO ITALIANO 50 MM ARCO GRADUABLE  "/>
    <n v="46171501"/>
    <s v="Mínima cuantía"/>
    <n v="3"/>
    <n v="2"/>
    <n v="2"/>
    <n v="61500"/>
    <s v="UNIDAD"/>
    <s v="NO SOLICITADAS"/>
  </r>
  <r>
    <x v="1"/>
    <x v="34"/>
    <n v="10"/>
    <s v="OTROS MATERIALES Y SUMINISTROS"/>
    <s v="CONO VIAL CON BASE CUADRADA, ALTURA DEL CONO DE 90 CM"/>
    <n v="46161508"/>
    <s v="Mínima cuantía"/>
    <n v="3"/>
    <n v="2"/>
    <n v="6"/>
    <n v="350400"/>
    <s v="UNIDAD"/>
    <s v="NO SOLICITADAS"/>
  </r>
  <r>
    <x v="1"/>
    <x v="34"/>
    <n v="10"/>
    <s v="OTROS MATERIALES Y SUMINISTROS"/>
    <s v="CABLE DE AUDIO 2  A  1  DE  3 METROS"/>
    <n v="42182400"/>
    <s v="Mínima cuantía"/>
    <n v="3"/>
    <n v="2"/>
    <n v="10"/>
    <n v="84800"/>
    <s v="METRO"/>
    <s v="NO SOLICITADAS"/>
  </r>
  <r>
    <x v="1"/>
    <x v="34"/>
    <n v="10"/>
    <s v="OTROS MATERIALES Y SUMINISTROS"/>
    <s v="MANGUERA PLASTICA 1/2&quot; TRANSPARENTE"/>
    <n v="40142008"/>
    <s v="Mínima cuantía"/>
    <n v="3"/>
    <n v="2"/>
    <n v="3"/>
    <n v="679800"/>
    <s v="METRO"/>
    <s v="NO SOLICITADAS"/>
  </r>
  <r>
    <x v="1"/>
    <x v="34"/>
    <n v="10"/>
    <s v="OTROS MATERIALES Y SUMINISTROS"/>
    <s v="PARARRAYOS 10KV"/>
    <n v="39121700"/>
    <s v="Mínima cuantía"/>
    <n v="3"/>
    <n v="2"/>
    <n v="6"/>
    <n v="720000"/>
    <s v="UNIDAD"/>
    <s v="NO SOLICITADAS"/>
  </r>
  <r>
    <x v="1"/>
    <x v="34"/>
    <n v="10"/>
    <s v="OTROS MATERIALES Y SUMINISTROS"/>
    <s v="SOCKETS PARA LÁMPARA T8-32W"/>
    <n v="39121700"/>
    <s v="Mínima cuantía"/>
    <n v="3"/>
    <n v="2"/>
    <n v="10"/>
    <n v="9920"/>
    <s v="UNIDAD"/>
    <s v="NO SOLICITADAS"/>
  </r>
  <r>
    <x v="1"/>
    <x v="34"/>
    <n v="10"/>
    <s v="OTROS MATERIALES Y SUMINISTROS"/>
    <s v="SUPERARRANCADOR CONDENSADOR"/>
    <n v="39121700"/>
    <s v="Mínima cuantía"/>
    <n v="3"/>
    <n v="2"/>
    <n v="16"/>
    <n v="389600"/>
    <s v="UNIDAD"/>
    <s v="NO SOLICITADAS"/>
  </r>
  <r>
    <x v="1"/>
    <x v="34"/>
    <n v="10"/>
    <s v="OTROS MATERIALES Y SUMINISTROS"/>
    <s v="CONTACTOR BIPOLAR DE 40 AMP. BOBINA DE 208V"/>
    <n v="39121529"/>
    <s v="Mínima cuantía"/>
    <n v="3"/>
    <n v="2"/>
    <n v="6"/>
    <n v="510000"/>
    <s v="UNIDAD"/>
    <s v="NO SOLICITADAS"/>
  </r>
  <r>
    <x v="1"/>
    <x v="34"/>
    <n v="10"/>
    <s v="OTROS MATERIALES Y SUMINISTROS"/>
    <s v="CONTACTOR BIPOLAR DE 40 AMP. BOBINA DE  24V"/>
    <n v="39121529"/>
    <s v="Mínima cuantía"/>
    <n v="3"/>
    <n v="2"/>
    <n v="6"/>
    <n v="510000"/>
    <s v="UNIDAD"/>
    <s v="NO SOLICITADAS"/>
  </r>
  <r>
    <x v="1"/>
    <x v="34"/>
    <n v="10"/>
    <s v="OTROS MATERIALES Y SUMINISTROS"/>
    <s v="CONTACTOR DE 30 AMP. TRIPOLAR BOBINA DE 208 V"/>
    <n v="39121529"/>
    <s v="Mínima cuantía"/>
    <n v="3"/>
    <n v="2"/>
    <n v="5"/>
    <n v="425000"/>
    <s v="UNIDAD"/>
    <s v="NO SOLICITADAS"/>
  </r>
  <r>
    <x v="1"/>
    <x v="34"/>
    <n v="10"/>
    <s v="OTROS MATERIALES Y SUMINISTROS"/>
    <s v="CONTACTOR DE 30 AMP. TRIPOLAR BOBINA DE 24 V"/>
    <n v="39121529"/>
    <s v="Mínima cuantía"/>
    <n v="3"/>
    <n v="2"/>
    <n v="5"/>
    <n v="425000"/>
    <s v="UNIDAD"/>
    <s v="NO SOLICITADAS"/>
  </r>
  <r>
    <x v="1"/>
    <x v="34"/>
    <n v="10"/>
    <s v="OTROS MATERIALES Y SUMINISTROS"/>
    <s v="CONTACTOR DE 40 AMP. TRIPOLAR BOBINA DE 208 V"/>
    <n v="39121529"/>
    <s v="Mínima cuantía"/>
    <n v="3"/>
    <n v="2"/>
    <n v="5"/>
    <n v="425000"/>
    <s v="UNIDAD"/>
    <s v="NO SOLICITADAS"/>
  </r>
  <r>
    <x v="1"/>
    <x v="34"/>
    <n v="10"/>
    <s v="OTROS MATERIALES Y SUMINISTROS"/>
    <s v="CONTACTOR DE 40 AMP. TRIPOLAR BOBINA DE 24 V"/>
    <n v="39121529"/>
    <s v="Mínima cuantía"/>
    <n v="3"/>
    <n v="2"/>
    <n v="4"/>
    <n v="340000"/>
    <s v="UNIDAD"/>
    <s v="NO SOLICITADAS"/>
  </r>
  <r>
    <x v="1"/>
    <x v="34"/>
    <n v="10"/>
    <s v="OTROS MATERIALES Y SUMINISTROS"/>
    <s v="CONDENSADOR 25 MF 370V"/>
    <n v="40101721"/>
    <s v="Mínima cuantía"/>
    <n v="3"/>
    <n v="2"/>
    <n v="50"/>
    <n v="612500"/>
    <s v="UNIDAD"/>
    <s v="NO SOLICITADAS"/>
  </r>
  <r>
    <x v="1"/>
    <x v="34"/>
    <n v="10"/>
    <s v="OTROS MATERIALES Y SUMINISTROS"/>
    <s v="CONDENSADOR DE  2,0 MFD - 370 VAC"/>
    <n v="40101721"/>
    <s v="Mínima cuantía"/>
    <n v="3"/>
    <n v="2"/>
    <n v="25"/>
    <n v="301250"/>
    <s v="UNIDAD"/>
    <s v="NO SOLICITADAS"/>
  </r>
  <r>
    <x v="1"/>
    <x v="34"/>
    <n v="10"/>
    <s v="OTROS MATERIALES Y SUMINISTROS"/>
    <s v="CONDENSADOR DE  6,0 MFD - 370 VAC"/>
    <n v="40101721"/>
    <s v="Mínima cuantía"/>
    <n v="3"/>
    <n v="2"/>
    <n v="8"/>
    <n v="144400"/>
    <s v="UNIDAD"/>
    <s v="NO SOLICITADAS"/>
  </r>
  <r>
    <x v="1"/>
    <x v="34"/>
    <n v="10"/>
    <s v="OTROS MATERIALES Y SUMINISTROS"/>
    <s v="CONDENSADOR DE 1.5 MFD -440 VAC"/>
    <n v="40101721"/>
    <s v="Mínima cuantía"/>
    <n v="3"/>
    <n v="2"/>
    <n v="25"/>
    <n v="275000"/>
    <s v="UNIDAD"/>
    <s v="NO SOLICITADAS"/>
  </r>
  <r>
    <x v="1"/>
    <x v="34"/>
    <n v="10"/>
    <s v="OTROS MATERIALES Y SUMINISTROS"/>
    <s v="CONDENSADOR DE 150 MFD -370 VAC"/>
    <n v="40101721"/>
    <s v="Mínima cuantía"/>
    <n v="3"/>
    <n v="2"/>
    <n v="6"/>
    <n v="396900"/>
    <s v="UNIDAD"/>
    <s v="NO SOLICITADAS"/>
  </r>
  <r>
    <x v="1"/>
    <x v="34"/>
    <n v="10"/>
    <s v="OTROS MATERIALES Y SUMINISTROS"/>
    <s v="CONDENSADOR DE 3 MFD -440 VAC"/>
    <n v="40101721"/>
    <s v="Mínima cuantía"/>
    <n v="3"/>
    <n v="2"/>
    <n v="18"/>
    <n v="638748"/>
    <s v="UNIDAD"/>
    <s v="NO SOLICITADAS"/>
  </r>
  <r>
    <x v="1"/>
    <x v="34"/>
    <n v="10"/>
    <s v="OTROS MATERIALES Y SUMINISTROS"/>
    <s v="CONDENSADOR DE 30 MFD -370 VAC"/>
    <n v="40101721"/>
    <s v="Mínima cuantía"/>
    <n v="3"/>
    <n v="2"/>
    <n v="25"/>
    <n v="1901250"/>
    <s v="UNIDAD"/>
    <s v="NO SOLICITADAS"/>
  </r>
  <r>
    <x v="1"/>
    <x v="34"/>
    <n v="10"/>
    <s v="OTROS MATERIALES Y SUMINISTROS"/>
    <s v="CONDENSADOR DE 50 MFD -370 VAC"/>
    <n v="40101721"/>
    <s v="Mínima cuantía"/>
    <n v="3"/>
    <n v="2"/>
    <n v="30"/>
    <n v="3300000"/>
    <s v="UNIDAD"/>
    <s v="NO SOLICITADAS"/>
  </r>
  <r>
    <x v="1"/>
    <x v="34"/>
    <n v="10"/>
    <s v="OTROS MATERIALES Y SUMINISTROS"/>
    <s v="CONTROLADORES ELECTRONICOS PARA CUARTOS FRIOS DE CONGELACION 208V"/>
    <n v="24131503"/>
    <s v="Mínima cuantía"/>
    <n v="3"/>
    <n v="2"/>
    <n v="2"/>
    <n v="90000"/>
    <s v="UNIDAD"/>
    <s v="NO SOLICITADAS"/>
  </r>
  <r>
    <x v="1"/>
    <x v="34"/>
    <n v="10"/>
    <s v="OTROS MATERIALES Y SUMINISTROS"/>
    <s v="CONTROLADORES ELECTRONICOS PARA CUARTOS FRIOS DE CONSERVACION 208V"/>
    <n v="24131503"/>
    <s v="Mínima cuantía"/>
    <n v="3"/>
    <n v="2"/>
    <n v="2"/>
    <n v="90000"/>
    <s v="UNIDAD"/>
    <s v="NO SOLICITADAS"/>
  </r>
  <r>
    <x v="1"/>
    <x v="34"/>
    <n v="10"/>
    <s v="OTROS MATERIALES Y SUMINISTROS"/>
    <s v="BALASTO REACTOR PARA LUZ DE SODIO, POTENCIA 250 W, TENSIÓN 208 / 220 V"/>
    <n v="39101900"/>
    <s v="Mínima cuantía"/>
    <n v="3"/>
    <n v="2"/>
    <n v="5"/>
    <n v="246500"/>
    <s v="UNIDAD"/>
    <s v="NO SOLICITADAS"/>
  </r>
  <r>
    <x v="1"/>
    <x v="34"/>
    <n v="10"/>
    <s v="OTROS MATERIALES Y SUMINISTROS"/>
    <s v="BOMBILLERIA "/>
    <n v="39101600"/>
    <s v="Mínima cuantía"/>
    <n v="3"/>
    <n v="2"/>
    <n v="1"/>
    <n v="4000000"/>
    <s v="GLOBAL"/>
    <s v="NO SOLICITADAS"/>
  </r>
  <r>
    <x v="1"/>
    <x v="34"/>
    <n v="10"/>
    <s v="OTROS MATERIALES Y SUMINISTROS"/>
    <s v="CLAVIJA 2 X 15 CON POLO A TIERRA"/>
    <n v="32141100"/>
    <s v="Mínima cuantía"/>
    <n v="3"/>
    <n v="2"/>
    <n v="16"/>
    <n v="80000"/>
    <s v="UNIDAD"/>
    <s v="NO SOLICITADAS"/>
  </r>
  <r>
    <x v="1"/>
    <x v="34"/>
    <n v="10"/>
    <s v="OTROS MATERIALES Y SUMINISTROS"/>
    <s v="CLAVIJA MIRADA CHINA"/>
    <n v="32141100"/>
    <s v="Mínima cuantía"/>
    <n v="3"/>
    <n v="2"/>
    <n v="5"/>
    <n v="19000"/>
    <s v="UNIDAD"/>
    <s v="NO SOLICITADAS"/>
  </r>
  <r>
    <x v="1"/>
    <x v="34"/>
    <n v="10"/>
    <s v="OTROS MATERIALES Y SUMINISTROS"/>
    <s v="TARJETA ELECTRONICA UNIVERSAL PARA A.A CON CONTROL REMOTO"/>
    <n v="32101600"/>
    <s v="Mínima cuantía"/>
    <n v="3"/>
    <n v="2"/>
    <n v="5"/>
    <n v="441000"/>
    <s v="UNIDAD"/>
    <s v="NO SOLICITADAS"/>
  </r>
  <r>
    <x v="1"/>
    <x v="34"/>
    <n v="10"/>
    <s v="OTROS MATERIALES Y SUMINISTROS"/>
    <s v="DISOLVENTE D20"/>
    <n v="31211800"/>
    <s v="Mínima cuantía"/>
    <n v="3"/>
    <n v="2"/>
    <n v="12"/>
    <n v="456000"/>
    <s v="GALON"/>
    <s v="NO SOLICITADAS"/>
  </r>
  <r>
    <x v="1"/>
    <x v="34"/>
    <n v="10"/>
    <s v="OTROS MATERIALES Y SUMINISTROS"/>
    <s v="THINER"/>
    <n v="31211800"/>
    <s v="Mínima cuantía"/>
    <n v="3"/>
    <n v="2"/>
    <n v="45"/>
    <n v="481500"/>
    <s v="GALON"/>
    <s v="NO SOLICITADAS"/>
  </r>
  <r>
    <x v="1"/>
    <x v="34"/>
    <n v="10"/>
    <s v="OTROS MATERIALES Y SUMINISTROS"/>
    <s v="CREMA PARA PULIR "/>
    <n v="31211700"/>
    <s v="Mínima cuantía"/>
    <n v="3"/>
    <n v="2"/>
    <n v="4"/>
    <n v="280000"/>
    <s v="UNIDAD"/>
    <s v="NO SOLICITADAS"/>
  </r>
  <r>
    <x v="1"/>
    <x v="34"/>
    <n v="10"/>
    <s v="OTROS MATERIALES Y SUMINISTROS"/>
    <s v="PASTA PARA PULIR POLIESTER"/>
    <n v="31211700"/>
    <s v="Mínima cuantía"/>
    <n v="3"/>
    <n v="2"/>
    <n v="2"/>
    <n v="67240"/>
    <s v="GALON"/>
    <s v="NO SOLICITADAS"/>
  </r>
  <r>
    <x v="1"/>
    <x v="34"/>
    <n v="10"/>
    <s v="OTROS MATERIALES Y SUMINISTROS"/>
    <s v="PINTURA POLIURETANO BLANCO/AUTOMOTORES"/>
    <n v="31211500"/>
    <s v="Mínima cuantía"/>
    <n v="3"/>
    <n v="2"/>
    <n v="7"/>
    <n v="560000"/>
    <s v="GALON"/>
    <s v="NO SOLICITADAS"/>
  </r>
  <r>
    <x v="1"/>
    <x v="34"/>
    <n v="10"/>
    <s v="OTROS MATERIALES Y SUMINISTROS"/>
    <s v="PINTURA POLIURETANO NEGRO/AUTOMOTORES"/>
    <n v="31211500"/>
    <s v="Mínima cuantía"/>
    <n v="3"/>
    <n v="2"/>
    <n v="4"/>
    <n v="480000"/>
    <s v="GALON"/>
    <s v="NO SOLICITADAS"/>
  </r>
  <r>
    <x v="1"/>
    <x v="34"/>
    <n v="10"/>
    <s v="OTROS MATERIALES Y SUMINISTROS"/>
    <s v="PINTURA FONDO APRESTO GRIS/AUTOMOTORES"/>
    <n v="31211500"/>
    <s v="Mínima cuantía"/>
    <n v="3"/>
    <n v="2"/>
    <n v="6"/>
    <n v="408000"/>
    <s v="GALON"/>
    <s v="NO SOLICITADAS"/>
  </r>
  <r>
    <x v="1"/>
    <x v="34"/>
    <n v="10"/>
    <s v="OTROS MATERIALES Y SUMINISTROS"/>
    <s v="PINTURA POLIURETANO NEGRO BRILLANTE"/>
    <n v="31211500"/>
    <s v="Mínima cuantía"/>
    <n v="3"/>
    <n v="2"/>
    <n v="2"/>
    <n v="133560"/>
    <s v="GALON"/>
    <s v="NO SOLICITADAS"/>
  </r>
  <r>
    <x v="1"/>
    <x v="34"/>
    <n v="10"/>
    <s v="OTROS MATERIALES Y SUMINISTROS"/>
    <s v="SOLDADURA LÍQUIDA CONTENIDO 1/4 GALONES, PARA USO EN TUBERÍA DE PVC "/>
    <n v="31201616"/>
    <s v="Mínima cuantía"/>
    <n v="3"/>
    <n v="2"/>
    <n v="5"/>
    <n v="234750"/>
    <s v="UNIDAD"/>
    <s v="NO SOLICITADAS"/>
  </r>
  <r>
    <x v="1"/>
    <x v="34"/>
    <n v="10"/>
    <s v="OTROS MATERIALES Y SUMINISTROS"/>
    <s v="SOLDADURA LÍQUIDA CONTENIDO 1/8 GALONES , PARA USO EN TUBERÍA DE PVC"/>
    <n v="31201616"/>
    <s v="Mínima cuantía"/>
    <n v="3"/>
    <n v="2"/>
    <n v="7"/>
    <n v="168420"/>
    <s v="UNIDAD"/>
    <s v="NO SOLICITADAS"/>
  </r>
  <r>
    <x v="1"/>
    <x v="34"/>
    <n v="10"/>
    <s v="OTROS MATERIALES Y SUMINISTROS"/>
    <s v="MASILLA POLIESTER X  1/4"/>
    <n v="31201600"/>
    <s v="Mínima cuantía"/>
    <n v="3"/>
    <n v="2"/>
    <n v="12"/>
    <n v="289200"/>
    <s v="UNIDAD"/>
    <s v="NO SOLICITADAS"/>
  </r>
  <r>
    <x v="1"/>
    <x v="34"/>
    <n v="10"/>
    <s v="OTROS MATERIALES Y SUMINISTROS"/>
    <s v="CINTA TEFLON DE 3/4&quot;  POR 50 MTS"/>
    <n v="31201532"/>
    <s v="Mínima cuantía"/>
    <n v="3"/>
    <n v="2"/>
    <n v="20"/>
    <n v="47000"/>
    <s v="UNIDAD"/>
    <s v="NO SOLICITADAS"/>
  </r>
  <r>
    <x v="1"/>
    <x v="34"/>
    <n v="10"/>
    <s v="OTROS MATERIALES Y SUMINISTROS"/>
    <s v="CINTA AISLANTE"/>
    <n v="31201502"/>
    <s v="Mínima cuantía"/>
    <n v="3"/>
    <n v="2"/>
    <n v="5"/>
    <n v="60000"/>
    <s v="UNIDAD"/>
    <s v="NO SOLICITADAS"/>
  </r>
  <r>
    <x v="1"/>
    <x v="34"/>
    <n v="10"/>
    <s v="OTROS MATERIALES Y SUMINISTROS"/>
    <s v="CINTA DE SEGURIDAD DIMENSIONES 48 MM X 100 MTS"/>
    <n v="41122703"/>
    <s v="Mínima cuantía"/>
    <n v="3"/>
    <n v="2"/>
    <n v="8"/>
    <n v="347200"/>
    <s v="UNIDAD"/>
    <s v="NO SOLICITADAS"/>
  </r>
  <r>
    <x v="1"/>
    <x v="34"/>
    <n v="10"/>
    <s v="OTROS MATERIALES Y SUMINISTROS"/>
    <s v="CINTAS ASFALTICA  IMPERMEABLE AUTOADHESIVA PARA CUBIERTA  ASFALTICA DE 10 CM DE ANCHO X 10 METROS"/>
    <n v="31201500"/>
    <s v="Mínima cuantía"/>
    <n v="3"/>
    <n v="2"/>
    <n v="10"/>
    <n v="450500"/>
    <s v="UNIDAD"/>
    <s v="NO SOLICITADAS"/>
  </r>
  <r>
    <x v="1"/>
    <x v="34"/>
    <n v="10"/>
    <s v="OTROS MATERIALES Y SUMINISTROS"/>
    <s v="DISCO DE PULIDORA DIAMANTADO DE 4,5&quot; "/>
    <n v="31191509"/>
    <s v="Mínima cuantía"/>
    <n v="3"/>
    <n v="2"/>
    <n v="4"/>
    <n v="97200"/>
    <s v="UNIDAD"/>
    <s v="NO SOLICITADAS"/>
  </r>
  <r>
    <x v="1"/>
    <x v="34"/>
    <n v="10"/>
    <s v="OTROS MATERIALES Y SUMINISTROS"/>
    <s v="DISCO DE PULIDORA DIAMANTADO DE 9&quot; "/>
    <n v="31191509"/>
    <s v="Mínima cuantía"/>
    <n v="3"/>
    <n v="2"/>
    <n v="1"/>
    <n v="67500"/>
    <s v="UNIDAD"/>
    <s v="NO SOLICITADAS"/>
  </r>
  <r>
    <x v="1"/>
    <x v="34"/>
    <n v="10"/>
    <s v="OTROS MATERIALES Y SUMINISTROS"/>
    <s v="DISCO ABRASIVO PARA CORTE DE METAL DE 4 1/2&quot;  X  1/8&quot;"/>
    <n v="31191506"/>
    <s v="Mínima cuantía"/>
    <n v="3"/>
    <n v="2"/>
    <n v="6"/>
    <n v="39000"/>
    <s v="UNIDAD"/>
    <s v="NO SOLICITADAS"/>
  </r>
  <r>
    <x v="1"/>
    <x v="34"/>
    <n v="10"/>
    <s v="OTROS MATERIALES Y SUMINISTROS"/>
    <s v="DISCO CORTE MADERA 10&quot; 60 DIENTES CODIGO 76067"/>
    <n v="31191500"/>
    <s v="Mínima cuantía"/>
    <n v="3"/>
    <n v="2"/>
    <n v="1"/>
    <n v="97850"/>
    <s v="UNIDAD"/>
    <s v="NO SOLICITADAS"/>
  </r>
  <r>
    <x v="1"/>
    <x v="34"/>
    <n v="10"/>
    <s v="OTROS MATERIALES Y SUMINISTROS"/>
    <s v="DISCO CORTE MADERA 12&quot; 80 DIENTES CODIGO 106951"/>
    <n v="31191500"/>
    <s v="Mínima cuantía"/>
    <n v="3"/>
    <n v="2"/>
    <n v="1"/>
    <n v="145750"/>
    <s v="UNIDAD"/>
    <s v="NO SOLICITADAS"/>
  </r>
  <r>
    <x v="1"/>
    <x v="34"/>
    <n v="10"/>
    <s v="OTROS MATERIALES Y SUMINISTROS"/>
    <s v="DISCO CORTE PARA SIERRA CIRCULAR 16&quot;  ENTRE 60 Y 80 DIENTES DE TUGSTENO."/>
    <n v="31191500"/>
    <s v="Mínima cuantía"/>
    <n v="3"/>
    <n v="2"/>
    <n v="1"/>
    <n v="486500"/>
    <s v="UNIDAD"/>
    <s v="NO SOLICITADAS"/>
  </r>
  <r>
    <x v="1"/>
    <x v="34"/>
    <n v="10"/>
    <s v="OTROS MATERIALES Y SUMINISTROS"/>
    <s v="POMO PARA PULIDORA "/>
    <n v="31162801"/>
    <s v="Mínima cuantía"/>
    <n v="3"/>
    <n v="2"/>
    <n v="4"/>
    <n v="274400"/>
    <s v="UNIDAD"/>
    <s v="NO SOLICITADAS"/>
  </r>
  <r>
    <x v="1"/>
    <x v="34"/>
    <n v="10"/>
    <s v="OTROS MATERIALES Y SUMINISTROS"/>
    <s v="RACOR EN BRONCE DE 1/2 HEMBRA"/>
    <n v="31161722"/>
    <s v="Mínima cuantía"/>
    <n v="3"/>
    <n v="2"/>
    <n v="8"/>
    <n v="50400"/>
    <s v="UNIDAD"/>
    <s v="NO SOLICITADAS"/>
  </r>
  <r>
    <x v="1"/>
    <x v="34"/>
    <n v="10"/>
    <s v="OTROS MATERIALES Y SUMINISTROS"/>
    <s v="RACOR EN BRONCE DE 1/4 HEMBRA"/>
    <n v="31161722"/>
    <s v="Mínima cuantía"/>
    <n v="3"/>
    <n v="2"/>
    <n v="8"/>
    <n v="39200"/>
    <s v="UNIDAD"/>
    <s v="NO SOLICITADAS"/>
  </r>
  <r>
    <x v="1"/>
    <x v="34"/>
    <n v="10"/>
    <s v="OTROS MATERIALES Y SUMINISTROS"/>
    <s v="TORNILLO AUTOPERFORANTE 1 &quot; CAJA X 100 UNIDADES "/>
    <n v="31161528"/>
    <s v="Mínima cuantía"/>
    <n v="3"/>
    <n v="2"/>
    <n v="5"/>
    <n v="10250"/>
    <s v="UNIDAD"/>
    <s v="NO SOLICITADAS"/>
  </r>
  <r>
    <x v="1"/>
    <x v="34"/>
    <n v="10"/>
    <s v="OTROS MATERIALES Y SUMINISTROS"/>
    <s v="TORNILLO AUTOPERFORANTE DE 1 1/2&quot; CAJA X 100 UNIDADES "/>
    <n v="31161528"/>
    <s v="Mínima cuantía"/>
    <n v="3"/>
    <n v="2"/>
    <n v="7"/>
    <n v="14700"/>
    <s v="UNIDAD"/>
    <s v="NO SOLICITADAS"/>
  </r>
  <r>
    <x v="1"/>
    <x v="34"/>
    <n v="10"/>
    <s v="OTROS MATERIALES Y SUMINISTROS"/>
    <s v="TORNILLO AUTOPERFORANTE DE 2 &quot; CAJA X 100 UNIDADES "/>
    <n v="31161528"/>
    <s v="Mínima cuantía"/>
    <n v="3"/>
    <n v="2"/>
    <n v="7"/>
    <n v="23660"/>
    <s v="UNIDAD"/>
    <s v="NO SOLICITADAS"/>
  </r>
  <r>
    <x v="1"/>
    <x v="34"/>
    <n v="10"/>
    <s v="OTROS MATERIALES Y SUMINISTROS"/>
    <s v="TORNILLO AUTOPERFORANTE DE 2 1/2&quot; CAJA X 100 UNIDADES "/>
    <n v="31161528"/>
    <s v="Mínima cuantía"/>
    <n v="3"/>
    <n v="2"/>
    <n v="7"/>
    <n v="24850"/>
    <s v="UNIDAD"/>
    <s v="NO SOLICITADAS"/>
  </r>
  <r>
    <x v="1"/>
    <x v="34"/>
    <n v="10"/>
    <s v="OTROS MATERIALES Y SUMINISTROS"/>
    <s v="TORNILLO AUTOPERFORANTE DE 3/4&quot; CAJA X 100 UNIDADES "/>
    <n v="31161528"/>
    <s v="Mínima cuantía"/>
    <n v="3"/>
    <n v="2"/>
    <n v="5"/>
    <n v="8350"/>
    <s v="UNIDAD"/>
    <s v="NO SOLICITADAS"/>
  </r>
  <r>
    <x v="1"/>
    <x v="34"/>
    <n v="10"/>
    <s v="OTROS MATERIALES Y SUMINISTROS"/>
    <s v="RODILLO PROFESIONAL FELPA ACRILICA PARA PINTURA A BASE DE AGUA SUPERFICIES LISAS DE 4&quot;"/>
    <n v="30181700"/>
    <s v="Mínima cuantía"/>
    <n v="3"/>
    <n v="2"/>
    <n v="120"/>
    <n v="558000"/>
    <s v="UNIDAD"/>
    <s v="NO SOLICITADAS"/>
  </r>
  <r>
    <x v="1"/>
    <x v="34"/>
    <n v="10"/>
    <s v="OTROS MATERIALES Y SUMINISTROS"/>
    <s v="BOQUILLERA EN ALUMINIO 1 1/2&quot; X 3&quot; X 3 METROS "/>
    <n v="30101706"/>
    <s v="Mínima cuantía"/>
    <n v="3"/>
    <n v="2"/>
    <n v="3"/>
    <n v="175350"/>
    <s v="UNIDAD"/>
    <s v="NO SOLICITADAS"/>
  </r>
  <r>
    <x v="1"/>
    <x v="34"/>
    <n v="10"/>
    <s v="OTROS MATERIALES Y SUMINISTROS"/>
    <s v="BROCA SDS PLUS DE 1/2&quot; X 4&quot; X 6&quot; "/>
    <n v="27111500"/>
    <s v="Mínima cuantía"/>
    <n v="3"/>
    <n v="2"/>
    <n v="1"/>
    <n v="8300"/>
    <s v="UNIDAD"/>
    <s v="NO SOLICITADAS"/>
  </r>
  <r>
    <x v="1"/>
    <x v="34"/>
    <n v="10"/>
    <s v="OTROS MATERIALES Y SUMINISTROS"/>
    <s v="BROCA SDS PLUS DE 1/4&quot; X 4&quot; X 6&quot;"/>
    <n v="27111500"/>
    <s v="Mínima cuantía"/>
    <n v="3"/>
    <n v="2"/>
    <n v="1"/>
    <n v="4800"/>
    <s v="UNIDAD"/>
    <s v="NO SOLICITADAS"/>
  </r>
  <r>
    <x v="1"/>
    <x v="34"/>
    <n v="10"/>
    <s v="OTROS MATERIALES Y SUMINISTROS"/>
    <s v="BROCA SDS PLUS DE 3/8&quot; X 4&quot; X 6&quot;"/>
    <n v="27111500"/>
    <s v="Mínima cuantía"/>
    <n v="3"/>
    <n v="2"/>
    <n v="1"/>
    <n v="5300"/>
    <s v="UNIDAD"/>
    <s v="NO SOLICITADAS"/>
  </r>
  <r>
    <x v="1"/>
    <x v="34"/>
    <n v="10"/>
    <s v="OTROS MATERIALES Y SUMINISTROS"/>
    <s v="BROCA HSS DE 3/32&quot;"/>
    <n v="27111500"/>
    <s v="Mínima cuantía"/>
    <n v="3"/>
    <n v="2"/>
    <n v="2"/>
    <n v="6100"/>
    <s v="UNIDAD"/>
    <s v="NO SOLICITADAS"/>
  </r>
  <r>
    <x v="1"/>
    <x v="34"/>
    <n v="10"/>
    <s v="OTROS MATERIALES Y SUMINISTROS"/>
    <s v="BROCA HSS DE 3/8&quot;"/>
    <n v="27111500"/>
    <s v="Mínima cuantía"/>
    <n v="3"/>
    <n v="2"/>
    <n v="2"/>
    <n v="15400"/>
    <s v="UNIDAD"/>
    <s v="NO SOLICITADAS"/>
  </r>
  <r>
    <x v="1"/>
    <x v="34"/>
    <n v="10"/>
    <s v="OTROS MATERIALES Y SUMINISTROS"/>
    <s v="BROCA HSS DE 7/64&quot;"/>
    <n v="27111500"/>
    <s v="Mínima cuantía"/>
    <n v="3"/>
    <n v="2"/>
    <n v="2"/>
    <n v="3300"/>
    <s v="UNIDAD"/>
    <s v="NO SOLICITADAS"/>
  </r>
  <r>
    <x v="1"/>
    <x v="34"/>
    <n v="10"/>
    <s v="OTROS MATERIALES Y SUMINISTROS"/>
    <s v="BROCA SDS PLUS DE 1/2&quot; X 4&quot; X 6&quot; "/>
    <n v="27111500"/>
    <s v="Mínima cuantía"/>
    <n v="3"/>
    <n v="2"/>
    <n v="2"/>
    <n v="16120"/>
    <s v="UNIDAD"/>
    <s v="NO SOLICITADAS"/>
  </r>
  <r>
    <x v="1"/>
    <x v="34"/>
    <n v="10"/>
    <s v="OTROS MATERIALES Y SUMINISTROS"/>
    <s v="BROCA SDS PLUS DE 3/8&quot; X 4&quot; X 6&quot;"/>
    <n v="27111500"/>
    <s v="Mínima cuantía"/>
    <n v="3"/>
    <n v="2"/>
    <n v="2"/>
    <n v="9500"/>
    <s v="UNIDAD"/>
    <s v="NO SOLICITADAS"/>
  </r>
  <r>
    <x v="1"/>
    <x v="34"/>
    <n v="10"/>
    <s v="OTROS MATERIALES Y SUMINISTROS"/>
    <s v="BROCA SDS PLUS DE 3/8&quot; X 4&quot; X 6&quot;"/>
    <n v="27111500"/>
    <s v="Mínima cuantía"/>
    <n v="3"/>
    <n v="2"/>
    <n v="2"/>
    <n v="11200"/>
    <s v="UNIDAD"/>
    <s v="NO SOLICITADAS"/>
  </r>
  <r>
    <x v="1"/>
    <x v="34"/>
    <n v="10"/>
    <s v="OTROS MATERIALES Y SUMINISTROS"/>
    <s v="CABLE  UTP CATEGORIA 6 ( CAJA)"/>
    <n v="26121600"/>
    <s v="Mínima cuantía"/>
    <n v="3"/>
    <n v="2"/>
    <n v="1"/>
    <n v="1007000"/>
    <s v="METRO"/>
    <s v="NO SOLICITADAS"/>
  </r>
  <r>
    <x v="1"/>
    <x v="34"/>
    <n v="10"/>
    <s v="OTROS MATERIALES Y SUMINISTROS"/>
    <s v="CARGADORES AVANTELES "/>
    <n v="26111704"/>
    <s v="Mínima cuantía"/>
    <n v="3"/>
    <n v="2"/>
    <n v="3"/>
    <n v="190800"/>
    <s v="UNIDAD"/>
    <s v="NO SOLICITADAS"/>
  </r>
  <r>
    <x v="1"/>
    <x v="34"/>
    <n v="10"/>
    <s v="OTROS MATERIALES Y SUMINISTROS"/>
    <s v="BATERIAS DE 9V "/>
    <n v="26111702"/>
    <s v="Mínima cuantía"/>
    <n v="3"/>
    <n v="2"/>
    <n v="8"/>
    <n v="169600"/>
    <s v="UNIDAD"/>
    <s v="NO SOLICITADAS"/>
  </r>
  <r>
    <x v="1"/>
    <x v="34"/>
    <n v="10"/>
    <s v="OTROS MATERIALES Y SUMINISTROS"/>
    <s v="BATERIA DE 1,5 V DC AA "/>
    <n v="26111702"/>
    <s v="Mínima cuantía"/>
    <n v="3"/>
    <n v="2"/>
    <n v="20"/>
    <n v="80480"/>
    <s v="UNIDAD"/>
    <s v="NO SOLICITADAS"/>
  </r>
  <r>
    <x v="1"/>
    <x v="34"/>
    <n v="10"/>
    <s v="OTROS MATERIALES Y SUMINISTROS"/>
    <s v="BATERIA  DE  1,5 V DC AAA "/>
    <n v="26111702"/>
    <s v="Mínima cuantía"/>
    <n v="3"/>
    <n v="2"/>
    <n v="20"/>
    <n v="190000"/>
    <s v="UNIDAD"/>
    <s v="NO SOLICITADAS"/>
  </r>
  <r>
    <x v="1"/>
    <x v="34"/>
    <n v="10"/>
    <s v="OTROS MATERIALES Y SUMINISTROS"/>
    <s v="SOLDADURA 6013X1/8&quot;"/>
    <n v="23271812"/>
    <s v="Mínima cuantía"/>
    <n v="3"/>
    <n v="2"/>
    <n v="10"/>
    <n v="77500"/>
    <s v="UNIDAD"/>
    <s v="NO SOLICITADAS"/>
  </r>
  <r>
    <x v="1"/>
    <x v="34"/>
    <n v="10"/>
    <s v="OTROS MATERIALES Y SUMINISTROS"/>
    <s v="TUBO SIKAFLEX  NEGRA  "/>
    <n v="27112200"/>
    <s v="Mínima cuantía"/>
    <n v="3"/>
    <n v="2"/>
    <n v="16"/>
    <n v="353600"/>
    <s v="UNIDAD"/>
    <s v="NO SOLICITADAS"/>
  </r>
  <r>
    <x v="1"/>
    <x v="34"/>
    <n v="10"/>
    <s v="OTROS MATERIALES Y SUMINISTROS"/>
    <s v="BOLSAS  ESTOPA  X  KILO"/>
    <n v="11162116"/>
    <s v="Mínima cuantía"/>
    <n v="3"/>
    <n v="2"/>
    <n v="15"/>
    <n v="117000"/>
    <s v="UNIDAD"/>
    <s v="NO SOLICITADAS"/>
  </r>
  <r>
    <x v="1"/>
    <x v="34"/>
    <n v="10"/>
    <s v="OTROS MATERIALES Y SUMINISTROS"/>
    <s v="BOLSILLOS PARA LAMINACION CALIBRE 175 MICRAS, DE MEDIDA 70X100 MM"/>
    <n v="14111823"/>
    <s v="Mínima cuantía"/>
    <n v="4"/>
    <n v="2"/>
    <n v="800"/>
    <n v="46400"/>
    <s v="UNIDAD"/>
    <s v="NO SOLICITADAS"/>
  </r>
  <r>
    <x v="1"/>
    <x v="34"/>
    <n v="10"/>
    <s v="OTROS MATERIALES Y SUMINISTROS"/>
    <s v="1000 TARJETAS IMANTADAS TAMAÑO TARJETA COLOR"/>
    <n v="55121802"/>
    <s v="Mínima cuantía"/>
    <n v="4"/>
    <n v="2"/>
    <n v="800"/>
    <n v="280000"/>
    <s v="UNIDAD"/>
    <s v="NO SOLICITADAS"/>
  </r>
  <r>
    <x v="1"/>
    <x v="34"/>
    <n v="10"/>
    <s v="OTROS MATERIALES Y SUMINISTROS"/>
    <s v="SELLOS DE SEGURIDAD "/>
    <n v="82121508"/>
    <s v="Mínima cuantía"/>
    <n v="4"/>
    <n v="2"/>
    <n v="800"/>
    <n v="120000"/>
    <s v="UNIDAD"/>
    <s v="NO SOLICITADAS"/>
  </r>
  <r>
    <x v="1"/>
    <x v="34"/>
    <n v="10"/>
    <s v="OTROS MATERIALES Y SUMINISTROS"/>
    <s v="ETIQUETA DESTINO / PLANILLA"/>
    <n v="14111537"/>
    <s v="Mínima cuantía"/>
    <n v="4"/>
    <n v="2"/>
    <n v="800"/>
    <n v="185600"/>
    <s v="UNIDAD"/>
    <s v="NO SOLICITADAS"/>
  </r>
  <r>
    <x v="1"/>
    <x v="34"/>
    <n v="10"/>
    <s v="OTROS MATERIALES Y SUMINISTROS"/>
    <s v="ETIQUETA DELICADO "/>
    <n v="14111537"/>
    <s v="Mínima cuantía"/>
    <n v="4"/>
    <n v="2"/>
    <n v="200"/>
    <n v="52600"/>
    <s v="UNIDAD"/>
    <s v="NO SOLICITADAS"/>
  </r>
  <r>
    <x v="1"/>
    <x v="34"/>
    <n v="10"/>
    <s v="OTROS MATERIALES Y SUMINISTROS"/>
    <s v="NYLON DE CORTE PARA GUADAÑA POR 591 MTS CORTA MALEZA "/>
    <n v="31151504"/>
    <s v="Mínima cuantía"/>
    <n v="5"/>
    <n v="1"/>
    <n v="8"/>
    <n v="2873950"/>
    <s v="UNIDAD"/>
    <s v="NO SOLICITADAS"/>
  </r>
  <r>
    <x v="1"/>
    <x v="34"/>
    <n v="10"/>
    <s v="OTROS MATERIALES Y SUMINISTROS"/>
    <s v="RESINA EPOXICA (SAR-GEL)  X 6 UN P/N SCSG28"/>
    <n v="13111001"/>
    <s v="Licitación pública"/>
    <n v="2"/>
    <n v="6"/>
    <n v="5"/>
    <n v="427860"/>
    <s v="UNIDAD"/>
    <s v="NO SOLICITADAS"/>
  </r>
  <r>
    <x v="1"/>
    <x v="34"/>
    <n v="10"/>
    <s v="OTROS MATERIALES Y SUMINISTROS"/>
    <s v="BARRAS DE GRAFITO  P/N M97009"/>
    <n v="11101507"/>
    <s v="Licitación pública"/>
    <n v="2"/>
    <n v="6"/>
    <n v="2"/>
    <n v="1666638"/>
    <s v="UNIDAD"/>
    <s v="NO SOLICITADAS"/>
  </r>
  <r>
    <x v="1"/>
    <x v="34"/>
    <n v="10"/>
    <s v="OTROS MATERIALES Y SUMINISTROS"/>
    <s v="POLYESTER NATURAL P/N 11-02012"/>
    <n v="11151503"/>
    <s v="Licitación pública"/>
    <n v="2"/>
    <n v="6"/>
    <n v="3"/>
    <n v="612000"/>
    <s v="UNIDAD"/>
    <s v="NO SOLICITADAS"/>
  </r>
  <r>
    <x v="1"/>
    <x v="34"/>
    <n v="10"/>
    <s v="OTROS MATERIALES Y SUMINISTROS"/>
    <s v="VELCRO ADHESIVO HEMBRA 2 PULGADAS P/N S/P"/>
    <n v="11162114"/>
    <s v="Licitación pública"/>
    <n v="2"/>
    <n v="6"/>
    <n v="2"/>
    <n v="183430"/>
    <s v="UNIDAD"/>
    <s v="NO SOLICITADAS"/>
  </r>
  <r>
    <x v="1"/>
    <x v="34"/>
    <n v="10"/>
    <s v="OTROS MATERIALES Y SUMINISTROS"/>
    <s v="VELCRO ADHESIVO MACHO 2 PULGADAS P/N S/P"/>
    <n v="11162114"/>
    <s v="Licitación pública"/>
    <n v="2"/>
    <n v="6"/>
    <n v="2"/>
    <n v="183430"/>
    <s v="UNIDAD"/>
    <s v="NO SOLICITADAS"/>
  </r>
  <r>
    <x v="1"/>
    <x v="34"/>
    <n v="10"/>
    <s v="OTROS MATERIALES Y SUMINISTROS"/>
    <s v="ABSORVENTE DE HUMEDAD  P/N 214448"/>
    <n v="12161809"/>
    <s v="Licitación pública"/>
    <n v="2"/>
    <n v="6"/>
    <n v="100"/>
    <n v="4913000"/>
    <s v="UNIDAD"/>
    <s v="NO SOLICITADAS"/>
  </r>
  <r>
    <x v="1"/>
    <x v="34"/>
    <n v="10"/>
    <s v="OTROS MATERIALES Y SUMINISTROS"/>
    <s v="GRANULOS RECOLECTORES DE HUMEDAD  P/N YP1-497-6000002"/>
    <n v="12161809"/>
    <s v="Licitación pública"/>
    <n v="2"/>
    <n v="6"/>
    <n v="2"/>
    <n v="102000"/>
    <s v="UNIDAD"/>
    <s v="NO SOLICITADAS"/>
  </r>
  <r>
    <x v="1"/>
    <x v="34"/>
    <n v="10"/>
    <s v="OTROS MATERIALES Y SUMINISTROS"/>
    <s v="VARSOL P/N  X 55 GL"/>
    <n v="12191500"/>
    <s v="Licitación pública"/>
    <n v="2"/>
    <n v="6"/>
    <n v="2"/>
    <n v="1989000"/>
    <s v="UNIDAD"/>
    <s v="NO SOLICITADAS"/>
  </r>
  <r>
    <x v="1"/>
    <x v="34"/>
    <n v="10"/>
    <s v="OTROS MATERIALES Y SUMINISTROS"/>
    <s v="SOLUCION DE LIMPIEZA P/N PBA760"/>
    <n v="12191502"/>
    <s v="Licitación pública"/>
    <n v="2"/>
    <n v="6"/>
    <n v="15"/>
    <n v="3403500"/>
    <s v="GALON"/>
    <s v="NO SOLICITADAS"/>
  </r>
  <r>
    <x v="1"/>
    <x v="34"/>
    <n v="10"/>
    <s v="OTROS MATERIALES Y SUMINISTROS"/>
    <s v="SILICONA BLANCA  P/N S/P"/>
    <n v="12352310"/>
    <s v="Licitación pública"/>
    <n v="2"/>
    <n v="6"/>
    <n v="10"/>
    <n v="98570"/>
    <s v="UNIDAD"/>
    <s v="NO SOLICITADAS"/>
  </r>
  <r>
    <x v="1"/>
    <x v="34"/>
    <n v="10"/>
    <s v="OTROS MATERIALES Y SUMINISTROS"/>
    <s v="SILICONA GRIS P/N S/P"/>
    <n v="12352310"/>
    <s v="Licitación pública"/>
    <n v="2"/>
    <n v="6"/>
    <n v="120"/>
    <n v="1182840"/>
    <s v="UNIDAD"/>
    <s v="NO SOLICITADAS"/>
  </r>
  <r>
    <x v="1"/>
    <x v="34"/>
    <n v="10"/>
    <s v="OTROS MATERIALES Y SUMINISTROS"/>
    <s v="SILICONA NEGRA  P/N IDH 285951"/>
    <n v="12352310"/>
    <s v="Licitación pública"/>
    <n v="2"/>
    <n v="6"/>
    <n v="10"/>
    <n v="444000"/>
    <s v="UNIDAD"/>
    <s v="NO SOLICITADAS"/>
  </r>
  <r>
    <x v="1"/>
    <x v="34"/>
    <n v="10"/>
    <s v="OTROS MATERIALES Y SUMINISTROS"/>
    <s v="SILICONA ROJA P/N S/P"/>
    <n v="12352310"/>
    <s v="Licitación pública"/>
    <n v="2"/>
    <n v="6"/>
    <n v="15"/>
    <n v="147855"/>
    <s v="UNIDAD"/>
    <s v="NO SOLICITADAS"/>
  </r>
  <r>
    <x v="1"/>
    <x v="34"/>
    <n v="10"/>
    <s v="OTROS MATERIALES Y SUMINISTROS"/>
    <s v="SILICONA TRANSPARENTE POR 70 GR  P/N S/P"/>
    <n v="12352310"/>
    <s v="Licitación pública"/>
    <n v="2"/>
    <n v="6"/>
    <n v="65"/>
    <n v="547885"/>
    <s v="UNIDAD"/>
    <s v="NO SOLICITADAS"/>
  </r>
  <r>
    <x v="1"/>
    <x v="34"/>
    <n v="10"/>
    <s v="OTROS MATERIALES Y SUMINISTROS"/>
    <s v="SILICONA TRANSPARENTE TIPO MARINE P/N 051135-08029"/>
    <n v="12352310"/>
    <s v="Licitación pública"/>
    <n v="2"/>
    <n v="6"/>
    <n v="12"/>
    <n v="1661628"/>
    <s v="UNIDAD"/>
    <s v="NO SOLICITADAS"/>
  </r>
  <r>
    <x v="1"/>
    <x v="34"/>
    <n v="10"/>
    <s v="OTROS MATERIALES Y SUMINISTROS"/>
    <s v="PLASTICO VINIPEL PARA EMBALAJE 30 CM X 300M  P/N S/P"/>
    <n v="14121500"/>
    <s v="Licitación pública"/>
    <n v="2"/>
    <n v="6"/>
    <n v="36"/>
    <n v="1530000"/>
    <s v="UNIDAD"/>
    <s v="NO SOLICITADAS"/>
  </r>
  <r>
    <x v="1"/>
    <x v="34"/>
    <n v="10"/>
    <s v="OTROS MATERIALES Y SUMINISTROS"/>
    <s v="PLASTICO VINIPEL PARA EMBALAJE 50 CM X 300M  P/N S/P"/>
    <n v="14121500"/>
    <s v="Licitación pública"/>
    <n v="2"/>
    <n v="6"/>
    <n v="30"/>
    <n v="1428000"/>
    <s v="UNIDAD"/>
    <s v="NO SOLICITADAS"/>
  </r>
  <r>
    <x v="1"/>
    <x v="34"/>
    <n v="10"/>
    <s v="OTROS MATERIALES Y SUMINISTROS"/>
    <s v="LUBRICANTE MEPO EN AEROSOL 8-011 P/N MIL-C-23411A"/>
    <n v="15121514"/>
    <s v="Licitación pública"/>
    <n v="2"/>
    <n v="6"/>
    <n v="15"/>
    <n v="242190"/>
    <s v="UNIDAD"/>
    <s v="NO SOLICITADAS"/>
  </r>
  <r>
    <x v="1"/>
    <x v="34"/>
    <n v="10"/>
    <s v="OTROS MATERIALES Y SUMINISTROS"/>
    <s v="VASELINA  P/N "/>
    <n v="15121520"/>
    <s v="Licitación pública"/>
    <n v="2"/>
    <n v="6"/>
    <n v="5"/>
    <n v="102000"/>
    <s v="UNIDAD"/>
    <s v="NO SOLICITADAS"/>
  </r>
  <r>
    <x v="1"/>
    <x v="34"/>
    <n v="10"/>
    <s v="OTROS MATERIALES Y SUMINISTROS"/>
    <s v="PRIMER  P/N MIL-P-23377 X CAJA"/>
    <n v="15121804"/>
    <s v="Licitación pública"/>
    <n v="2"/>
    <n v="6"/>
    <n v="2"/>
    <n v="2279276"/>
    <s v="UNIDAD"/>
    <s v="NO SOLICITADAS"/>
  </r>
  <r>
    <x v="1"/>
    <x v="34"/>
    <n v="10"/>
    <s v="OTROS MATERIALES Y SUMINISTROS"/>
    <s v="LIQUIDO LIMPIADOR  P/N 01-5750-78 SKC-S CLEANER*"/>
    <n v="15121806"/>
    <s v="Licitación pública"/>
    <n v="2"/>
    <n v="6"/>
    <n v="3"/>
    <n v="314619"/>
    <s v="UNIDAD"/>
    <s v="NO SOLICITADAS"/>
  </r>
  <r>
    <x v="1"/>
    <x v="34"/>
    <n v="10"/>
    <s v="OTROS MATERIALES Y SUMINISTROS"/>
    <s v="LIQUIDO PENETRANTE  P/N 01-5352-78 SKD-S2/16"/>
    <n v="15121806"/>
    <s v="Licitación pública"/>
    <n v="2"/>
    <n v="6"/>
    <n v="3"/>
    <n v="400191"/>
    <s v="UNIDAD"/>
    <s v="NO SOLICITADAS"/>
  </r>
  <r>
    <x v="1"/>
    <x v="34"/>
    <n v="10"/>
    <s v="OTROS MATERIALES Y SUMINISTROS"/>
    <s v="TKS P/N AL5-2-5"/>
    <n v="15121807"/>
    <s v="Licitación pública"/>
    <n v="2"/>
    <n v="6"/>
    <n v="150"/>
    <n v="38430150"/>
    <s v="GALON"/>
    <s v="NO SOLICITADAS"/>
  </r>
  <r>
    <x v="1"/>
    <x v="34"/>
    <n v="10"/>
    <s v="OTROS MATERIALES Y SUMINISTROS"/>
    <s v="BOLSA PLASTICA INDUSTRIAL CALI BRE 3 70X 100 CM P/N S/P"/>
    <n v="24111503"/>
    <s v="Licitación pública"/>
    <n v="2"/>
    <n v="6"/>
    <n v="400"/>
    <n v="519200"/>
    <s v="UNIDAD"/>
    <s v="NO SOLICITADAS"/>
  </r>
  <r>
    <x v="1"/>
    <x v="34"/>
    <n v="10"/>
    <s v="OTROS MATERIALES Y SUMINISTROS"/>
    <s v="ACELERANTE DE SOLDADURA  FLUX PARA SOLDAR ESTAÑO  P/N FL15G"/>
    <n v="23271807"/>
    <s v="Licitación pública"/>
    <n v="2"/>
    <n v="6"/>
    <n v="5"/>
    <n v="58100"/>
    <s v="UNIDAD"/>
    <s v="NO SOLICITADAS"/>
  </r>
  <r>
    <x v="1"/>
    <x v="34"/>
    <n v="10"/>
    <s v="OTROS MATERIALES Y SUMINISTROS"/>
    <s v="ESTAÑO PARA SOLDAR 60/40 DIAM 0,08 MM P/N SOL60-450"/>
    <n v="23271808"/>
    <s v="Licitación pública"/>
    <n v="2"/>
    <n v="6"/>
    <n v="10"/>
    <n v="484500"/>
    <s v="UNIDAD"/>
    <s v="NO SOLICITADAS"/>
  </r>
  <r>
    <x v="1"/>
    <x v="34"/>
    <n v="10"/>
    <s v="OTROS MATERIALES Y SUMINISTROS"/>
    <s v="SOLDADURA 60-10X1/8&quot; P/N S/P"/>
    <n v="23271809"/>
    <s v="Licitación pública"/>
    <n v="2"/>
    <n v="6"/>
    <n v="10"/>
    <n v="214200"/>
    <s v="KILOGRAMO"/>
    <s v="NO SOLICITADAS"/>
  </r>
  <r>
    <x v="1"/>
    <x v="34"/>
    <n v="10"/>
    <s v="OTROS MATERIALES Y SUMINISTROS"/>
    <s v="SOLDADURA 60-13X1/8 P/N S/P"/>
    <n v="23271809"/>
    <s v="Licitación pública"/>
    <n v="2"/>
    <n v="6"/>
    <n v="20"/>
    <n v="105400"/>
    <s v="KILOGRAMO"/>
    <s v="NO SOLICITADAS"/>
  </r>
  <r>
    <x v="1"/>
    <x v="34"/>
    <n v="10"/>
    <s v="OTROS MATERIALES Y SUMINISTROS"/>
    <s v="SOLDADURA 60-13X3/32&quot; P/N S/P"/>
    <n v="23271809"/>
    <s v="Licitación pública"/>
    <n v="2"/>
    <n v="6"/>
    <n v="5"/>
    <n v="26350"/>
    <s v="KILOGRAMO"/>
    <s v="NO SOLICITADAS"/>
  </r>
  <r>
    <x v="1"/>
    <x v="34"/>
    <n v="10"/>
    <s v="OTROS MATERIALES Y SUMINISTROS"/>
    <s v="SOLDADURA 70-18X1/8&quot; P/N S/P"/>
    <n v="23271809"/>
    <s v="Licitación pública"/>
    <n v="2"/>
    <n v="6"/>
    <n v="5"/>
    <n v="36550"/>
    <s v="KILOGRAMO"/>
    <s v="NO SOLICITADAS"/>
  </r>
  <r>
    <x v="1"/>
    <x v="34"/>
    <n v="10"/>
    <s v="OTROS MATERIALES Y SUMINISTROS"/>
    <s v="SOLDADURA BRONCE 3/322 OXIACETILENO P/N S/P"/>
    <n v="23271809"/>
    <s v="Licitación pública"/>
    <n v="2"/>
    <n v="6"/>
    <n v="5"/>
    <n v="88230"/>
    <s v="KILOGRAMO"/>
    <s v="NO SOLICITADAS"/>
  </r>
  <r>
    <x v="1"/>
    <x v="34"/>
    <n v="10"/>
    <s v="OTROS MATERIALES Y SUMINISTROS"/>
    <s v="SOLDADURA EUTECTIL 3099X 1/8&quot; P/N S/P"/>
    <n v="23271809"/>
    <s v="Licitación pública"/>
    <n v="2"/>
    <n v="6"/>
    <n v="5"/>
    <n v="3186680"/>
    <s v="KILOGRAMO"/>
    <s v="NO SOLICITADAS"/>
  </r>
  <r>
    <x v="1"/>
    <x v="34"/>
    <n v="10"/>
    <s v="OTROS MATERIALES Y SUMINISTROS"/>
    <s v="CALZOS DE SEGURIDAD PARA RUEDAS DE AERONAVES P/N ERENCIA 99-9028-6000 / COLOR: NEGRO CON FRANJA NARANJA / DIMENSIONES: 6&quot; X 12&quot; X 6&quot; / PESO: 20LB"/>
    <n v="24101808"/>
    <s v="Licitación pública"/>
    <n v="2"/>
    <n v="6"/>
    <n v="8"/>
    <n v="8632264"/>
    <s v="UNIDAD"/>
    <s v="NO SOLICITADAS"/>
  </r>
  <r>
    <x v="1"/>
    <x v="34"/>
    <n v="10"/>
    <s v="OTROS MATERIALES Y SUMINISTROS"/>
    <s v="BOLSA DE LIENZO P/N S/P"/>
    <n v="24111501"/>
    <s v="Licitación pública"/>
    <n v="2"/>
    <n v="6"/>
    <n v="200"/>
    <n v="292400"/>
    <s v="UNIDAD"/>
    <s v="NO SOLICITADAS"/>
  </r>
  <r>
    <x v="1"/>
    <x v="34"/>
    <n v="10"/>
    <s v="OTROS MATERIALES Y SUMINISTROS"/>
    <s v="ULINE SELF-SEAL BUBBLE MAILERS # 5 -10 1/2X16&quot; P/N S/P"/>
    <n v="24111502"/>
    <s v="Licitación pública"/>
    <n v="2"/>
    <n v="6"/>
    <n v="300"/>
    <n v="900000"/>
    <s v="UNIDAD"/>
    <s v="NO SOLICITADAS"/>
  </r>
  <r>
    <x v="1"/>
    <x v="34"/>
    <n v="10"/>
    <s v="OTROS MATERIALES Y SUMINISTROS"/>
    <s v="PROTECTOR HERMETICO 25X15 CMS P/N S/P"/>
    <n v="24111514"/>
    <s v="Licitación pública"/>
    <n v="2"/>
    <n v="6"/>
    <n v="1"/>
    <n v="269000"/>
    <s v="UNIDAD"/>
    <s v="NO SOLICITADAS"/>
  </r>
  <r>
    <x v="1"/>
    <x v="34"/>
    <n v="10"/>
    <s v="OTROS MATERIALES Y SUMINISTROS"/>
    <s v="PROTECTOR HERMETICO 25X35 CMS P/N S/P"/>
    <n v="24111514"/>
    <s v="Licitación pública"/>
    <n v="2"/>
    <n v="6"/>
    <n v="1"/>
    <n v="269000"/>
    <s v="UNIDAD"/>
    <s v="NO SOLICITADAS"/>
  </r>
  <r>
    <x v="1"/>
    <x v="34"/>
    <n v="10"/>
    <s v="OTROS MATERIALES Y SUMINISTROS"/>
    <s v="PROTECTOR HERMETICO 40X30 CMS P/N S/P"/>
    <n v="24111514"/>
    <s v="Licitación pública"/>
    <n v="2"/>
    <n v="6"/>
    <n v="150"/>
    <n v="403500"/>
    <s v="UNIDAD"/>
    <s v="NO SOLICITADAS"/>
  </r>
  <r>
    <x v="1"/>
    <x v="34"/>
    <n v="10"/>
    <s v="OTROS MATERIALES Y SUMINISTROS"/>
    <s v="BIDON 20 GALONES  (PLASTICO) P/N S/P"/>
    <n v="24112207"/>
    <s v="Licitación pública"/>
    <n v="2"/>
    <n v="6"/>
    <n v="8"/>
    <n v="5712000"/>
    <s v="UNIDAD"/>
    <s v="NO SOLICITADAS"/>
  </r>
  <r>
    <x v="1"/>
    <x v="34"/>
    <n v="10"/>
    <s v="OTROS MATERIALES Y SUMINISTROS"/>
    <s v="PLASTICO BURBUJA TAMAÑO GRANDE P/N S/P"/>
    <n v="24141601"/>
    <s v="Licitación pública"/>
    <n v="2"/>
    <n v="6"/>
    <n v="30"/>
    <n v="2805000"/>
    <s v="UNIDAD"/>
    <s v="NO SOLICITADAS"/>
  </r>
  <r>
    <x v="1"/>
    <x v="34"/>
    <n v="10"/>
    <s v="OTROS MATERIALES Y SUMINISTROS"/>
    <s v="PLASTICO BURBUJA TAMAÑO PEQUEÑA P/N S/P"/>
    <n v="24141601"/>
    <s v="Licitación pública"/>
    <n v="2"/>
    <n v="6"/>
    <n v="20"/>
    <n v="1600000"/>
    <s v="UNIDAD"/>
    <s v="NO SOLICITADAS"/>
  </r>
  <r>
    <x v="1"/>
    <x v="34"/>
    <n v="10"/>
    <s v="OTROS MATERIALES Y SUMINISTROS"/>
    <s v="CEPILLO PRINCIPAL TENNANT P/N S/P"/>
    <n v="25101919"/>
    <s v="Licitación pública"/>
    <n v="2"/>
    <n v="6"/>
    <n v="3"/>
    <n v="4367514"/>
    <s v="UNIDAD"/>
    <s v="NO SOLICITADAS"/>
  </r>
  <r>
    <x v="1"/>
    <x v="34"/>
    <n v="10"/>
    <s v="OTROS MATERIALES Y SUMINISTROS"/>
    <s v="KIT DE DESPINCHE LLANTAS SELLOMATIC P/N S/P"/>
    <n v="25172511"/>
    <s v="Licitación pública"/>
    <n v="2"/>
    <n v="6"/>
    <n v="4"/>
    <n v="135320"/>
    <s v="UNIDAD"/>
    <s v="NO SOLICITADAS"/>
  </r>
  <r>
    <x v="1"/>
    <x v="34"/>
    <n v="10"/>
    <s v="OTROS MATERIALES Y SUMINISTROS"/>
    <s v="KIT DE DESPINCHE PARA NEUMATICOS  P/N S/P"/>
    <n v="25172511"/>
    <s v="Licitación pública"/>
    <n v="2"/>
    <n v="6"/>
    <n v="4"/>
    <n v="135320"/>
    <s v="UNIDAD"/>
    <s v="NO SOLICITADAS"/>
  </r>
  <r>
    <x v="1"/>
    <x v="34"/>
    <n v="10"/>
    <s v="OTROS MATERIALES Y SUMINISTROS"/>
    <s v="LIQUIDO REFRIGERANTE  P/N 1-480-4500001"/>
    <n v="25174004"/>
    <s v="Licitación pública"/>
    <n v="2"/>
    <n v="6"/>
    <n v="2"/>
    <n v="917660"/>
    <s v="GALON"/>
    <s v="NO SOLICITADAS"/>
  </r>
  <r>
    <x v="1"/>
    <x v="34"/>
    <n v="10"/>
    <s v="OTROS MATERIALES Y SUMINISTROS"/>
    <s v="LIQUIDO REFRIGERANTE  P/N ROTELLA 94042"/>
    <n v="25174004"/>
    <s v="Licitación pública"/>
    <n v="2"/>
    <n v="6"/>
    <n v="5"/>
    <n v="559608"/>
    <s v="GALON"/>
    <s v="NO SOLICITADAS"/>
  </r>
  <r>
    <x v="1"/>
    <x v="34"/>
    <n v="10"/>
    <s v="OTROS MATERIALES Y SUMINISTROS"/>
    <s v="LIQUIDO REFRIGERANTE  P/N S/P"/>
    <n v="25174004"/>
    <s v="Licitación pública"/>
    <n v="2"/>
    <n v="6"/>
    <n v="5"/>
    <n v="509150"/>
    <s v="GALON"/>
    <s v="NO SOLICITADAS"/>
  </r>
  <r>
    <x v="1"/>
    <x v="34"/>
    <n v="10"/>
    <s v="OTROS MATERIALES Y SUMINISTROS"/>
    <s v="INSUMOS IMPREVISTOS MANTENIMIENTO AERONAUTICO Y/O MISCELANEO  ESTANDAR "/>
    <n v="39121700"/>
    <s v="Licitación pública"/>
    <n v="2"/>
    <n v="6"/>
    <n v="1"/>
    <n v="67205048"/>
    <s v="GLOBAL"/>
    <s v="NO SOLICITADAS"/>
  </r>
  <r>
    <x v="1"/>
    <x v="34"/>
    <n v="10"/>
    <s v="OTROS MATERIALES Y SUMINISTROS"/>
    <s v="BATERIA AA P/N   . E91"/>
    <n v="26111701"/>
    <s v="Licitación pública"/>
    <n v="2"/>
    <n v="6"/>
    <n v="800"/>
    <n v="2244000"/>
    <s v="UNIDAD"/>
    <s v="NO SOLICITADAS"/>
  </r>
  <r>
    <x v="1"/>
    <x v="34"/>
    <n v="10"/>
    <s v="OTROS MATERIALES Y SUMINISTROS"/>
    <s v="BATERIA AAA P/N 814CH092 (. E92)"/>
    <n v="26111701"/>
    <s v="Licitación pública"/>
    <n v="2"/>
    <n v="6"/>
    <n v="500"/>
    <n v="1504500"/>
    <s v="UNIDAD"/>
    <s v="NO SOLICITADAS"/>
  </r>
  <r>
    <x v="1"/>
    <x v="34"/>
    <n v="10"/>
    <s v="OTROS MATERIALES Y SUMINISTROS"/>
    <s v="BATERIA RECARGABLE P/N CTB4187"/>
    <n v="26111701"/>
    <s v="Licitación pública"/>
    <n v="2"/>
    <n v="6"/>
    <n v="20"/>
    <n v="200000"/>
    <s v="UNIDAD"/>
    <s v="NO SOLICITADAS"/>
  </r>
  <r>
    <x v="1"/>
    <x v="34"/>
    <n v="10"/>
    <s v="OTROS MATERIALES Y SUMINISTROS"/>
    <s v="BATERIA DE 9,0 VDC  P/N 814CH022"/>
    <n v="26111702"/>
    <s v="Licitación pública"/>
    <n v="2"/>
    <n v="6"/>
    <n v="40"/>
    <n v="1054000"/>
    <s v="UNIDAD"/>
    <s v="NO SOLICITADAS"/>
  </r>
  <r>
    <x v="1"/>
    <x v="34"/>
    <n v="10"/>
    <s v="OTROS MATERIALES Y SUMINISTROS"/>
    <s v="BATERIA NO RECARGABLE P/N CR2032"/>
    <n v="26111709"/>
    <s v="Licitación pública"/>
    <n v="2"/>
    <n v="6"/>
    <n v="5"/>
    <n v="50000"/>
    <s v="UNIDAD"/>
    <s v="NO SOLICITADAS"/>
  </r>
  <r>
    <x v="1"/>
    <x v="34"/>
    <n v="10"/>
    <s v="OTROS MATERIALES Y SUMINISTROS"/>
    <s v="BATERIA NO RECARGABLE P/N LR44"/>
    <n v="26111709"/>
    <s v="Licitación pública"/>
    <n v="2"/>
    <n v="6"/>
    <n v="20"/>
    <n v="200000"/>
    <s v="UNIDAD"/>
    <s v="NO SOLICITADAS"/>
  </r>
  <r>
    <x v="1"/>
    <x v="34"/>
    <n v="10"/>
    <s v="OTROS MATERIALES Y SUMINISTROS"/>
    <s v="BATERIA 12 V 9AH P/N FL 1290 12V 9AH"/>
    <n v="26111711"/>
    <s v="Licitación pública"/>
    <n v="2"/>
    <n v="6"/>
    <n v="20"/>
    <n v="2108000"/>
    <s v="UNIDAD"/>
    <s v="NO SOLICITADAS"/>
  </r>
  <r>
    <x v="1"/>
    <x v="34"/>
    <n v="10"/>
    <s v="OTROS MATERIALES Y SUMINISTROS"/>
    <s v="EXTENCION ELECTRICA P/N CXRPC103012A"/>
    <n v="26121545"/>
    <s v="Licitación pública"/>
    <n v="2"/>
    <n v="6"/>
    <n v="1"/>
    <n v="131552"/>
    <s v="UNIDAD"/>
    <s v="NO SOLICITADAS"/>
  </r>
  <r>
    <x v="1"/>
    <x v="34"/>
    <n v="10"/>
    <s v="OTROS MATERIALES Y SUMINISTROS"/>
    <s v="EXTENSION ELECTRICA POR 20 METROS MONOFASICA CON POLO A TIERRA P/N S/P"/>
    <n v="26121545"/>
    <s v="Licitación pública"/>
    <n v="2"/>
    <n v="6"/>
    <n v="4"/>
    <n v="170000"/>
    <s v="UNIDAD"/>
    <s v="NO SOLICITADAS"/>
  </r>
  <r>
    <x v="1"/>
    <x v="34"/>
    <n v="10"/>
    <s v="OTROS MATERIALES Y SUMINISTROS"/>
    <s v="EXTENSION ELECTRICA POR 50 METROS TRIFASICA CON CONECTORES P/N S/P"/>
    <n v="26121545"/>
    <s v="Licitación pública"/>
    <n v="2"/>
    <n v="6"/>
    <n v="2"/>
    <n v="170000"/>
    <s v="UNIDAD"/>
    <s v="NO SOLICITADAS"/>
  </r>
  <r>
    <x v="1"/>
    <x v="34"/>
    <n v="10"/>
    <s v="OTROS MATERIALES Y SUMINISTROS"/>
    <s v="CABLE UTP CAT 6E P/N QP-66504PE"/>
    <n v="26121609"/>
    <s v="Licitación pública"/>
    <n v="2"/>
    <n v="6"/>
    <n v="1"/>
    <n v="1224000"/>
    <s v="UNIDAD"/>
    <s v="NO SOLICITADAS"/>
  </r>
  <r>
    <x v="1"/>
    <x v="34"/>
    <n v="10"/>
    <s v="OTROS MATERIALES Y SUMINISTROS"/>
    <s v="BISTURIS INDUSTRIALES P/N S/P"/>
    <n v="27111503"/>
    <s v="Licitación pública"/>
    <n v="2"/>
    <n v="6"/>
    <n v="13"/>
    <n v="442000"/>
    <s v="UNIDAD"/>
    <s v="NO SOLICITADAS"/>
  </r>
  <r>
    <x v="1"/>
    <x v="34"/>
    <n v="10"/>
    <s v="OTROS MATERIALES Y SUMINISTROS"/>
    <s v="CUCHILLAS  P/N 01-24904"/>
    <n v="27111503"/>
    <s v="Licitación pública"/>
    <n v="2"/>
    <n v="6"/>
    <n v="5"/>
    <n v="4940"/>
    <s v="UNIDAD"/>
    <s v="NO SOLICITADAS"/>
  </r>
  <r>
    <x v="1"/>
    <x v="34"/>
    <n v="10"/>
    <s v="OTROS MATERIALES Y SUMINISTROS"/>
    <s v="SEGUETA  P/N HSG325"/>
    <n v="27111552"/>
    <s v="Licitación pública"/>
    <n v="2"/>
    <n v="6"/>
    <n v="2"/>
    <n v="697616"/>
    <s v="UNIDAD"/>
    <s v="NO SOLICITADAS"/>
  </r>
  <r>
    <x v="1"/>
    <x v="34"/>
    <n v="10"/>
    <s v="OTROS MATERIALES Y SUMINISTROS"/>
    <s v="PUNTAS TORQSET N°10 P/N 170-10"/>
    <n v="27111700"/>
    <s v="Licitación pública"/>
    <n v="2"/>
    <n v="6"/>
    <n v="100"/>
    <n v="2400000"/>
    <s v="UNIDAD"/>
    <s v="NO SOLICITADAS"/>
  </r>
  <r>
    <x v="1"/>
    <x v="34"/>
    <n v="10"/>
    <s v="OTROS MATERIALES Y SUMINISTROS"/>
    <s v="PUNTAS TORQSET N°8 P/N 212-8-ACR"/>
    <n v="27111700"/>
    <s v="Licitación pública"/>
    <n v="2"/>
    <n v="6"/>
    <n v="200"/>
    <n v="3060000"/>
    <s v="UNIDAD"/>
    <s v="NO SOLICITADAS"/>
  </r>
  <r>
    <x v="1"/>
    <x v="34"/>
    <n v="10"/>
    <s v="OTROS MATERIALES Y SUMINISTROS"/>
    <s v="CEPILLOS METALICOS  P/N S/P"/>
    <n v="27111907"/>
    <s v="Licitación pública"/>
    <n v="2"/>
    <n v="6"/>
    <n v="10"/>
    <n v="98570"/>
    <s v="UNIDAD"/>
    <s v="NO SOLICITADAS"/>
  </r>
  <r>
    <x v="1"/>
    <x v="34"/>
    <n v="10"/>
    <s v="OTROS MATERIALES Y SUMINISTROS"/>
    <s v="TORQUE SEAL  P/N S/P"/>
    <n v="27112309"/>
    <s v="Licitación pública"/>
    <n v="2"/>
    <n v="6"/>
    <n v="100"/>
    <n v="2608700"/>
    <s v="UNIDAD"/>
    <s v="NO SOLICITADAS"/>
  </r>
  <r>
    <x v="1"/>
    <x v="34"/>
    <n v="10"/>
    <s v="OTROS MATERIALES Y SUMINISTROS"/>
    <s v="BROCAS  P/N DBBPC21"/>
    <n v="20111614"/>
    <s v="Licitación pública"/>
    <n v="2"/>
    <n v="6"/>
    <n v="1"/>
    <n v="704863"/>
    <s v="UNIDAD"/>
    <s v="NO SOLICITADAS"/>
  </r>
  <r>
    <x v="1"/>
    <x v="34"/>
    <n v="10"/>
    <s v="OTROS MATERIALES Y SUMINISTROS"/>
    <s v="ANGULO DE 1 1/2&quot; X 1/8 P/N S/P"/>
    <n v="30101504"/>
    <s v="Licitación pública"/>
    <n v="2"/>
    <n v="6"/>
    <n v="20"/>
    <n v="911140"/>
    <s v="METRO"/>
    <s v="NO SOLICITADAS"/>
  </r>
  <r>
    <x v="1"/>
    <x v="34"/>
    <n v="10"/>
    <s v="OTROS MATERIALES Y SUMINISTROS"/>
    <s v="ANGULO DE 1 1/2&quot; X 3/16 P/N S/P"/>
    <n v="30101504"/>
    <s v="Licitación pública"/>
    <n v="2"/>
    <n v="6"/>
    <n v="10"/>
    <n v="629750"/>
    <s v="METRO"/>
    <s v="NO SOLICITADAS"/>
  </r>
  <r>
    <x v="1"/>
    <x v="34"/>
    <n v="10"/>
    <s v="OTROS MATERIALES Y SUMINISTROS"/>
    <s v="ANGULO DE 1&quot; X 1/8 P/N S/P"/>
    <n v="30101504"/>
    <s v="Licitación pública"/>
    <n v="2"/>
    <n v="6"/>
    <n v="20"/>
    <n v="1000000"/>
    <s v="METRO"/>
    <s v="NO SOLICITADAS"/>
  </r>
  <r>
    <x v="1"/>
    <x v="34"/>
    <n v="10"/>
    <s v="OTROS MATERIALES Y SUMINISTROS"/>
    <s v="ANGULO DE 1&quot; X 3/16 P/N S/P"/>
    <n v="30101504"/>
    <s v="Licitación pública"/>
    <n v="2"/>
    <n v="6"/>
    <n v="10"/>
    <n v="629750"/>
    <s v="METRO"/>
    <s v="NO SOLICITADAS"/>
  </r>
  <r>
    <x v="1"/>
    <x v="34"/>
    <n v="10"/>
    <s v="OTROS MATERIALES Y SUMINISTROS"/>
    <s v="ANGULO DE 2&quot; X 3/16 P/N S/P"/>
    <n v="30101504"/>
    <s v="Licitación pública"/>
    <n v="2"/>
    <n v="6"/>
    <n v="2"/>
    <n v="125950"/>
    <s v="METRO"/>
    <s v="NO SOLICITADAS"/>
  </r>
  <r>
    <x v="1"/>
    <x v="34"/>
    <n v="10"/>
    <s v="OTROS MATERIALES Y SUMINISTROS"/>
    <s v="ANGULO DE 3/4&quot; X 1/8 P/N S/P"/>
    <n v="30101504"/>
    <s v="Licitación pública"/>
    <n v="2"/>
    <n v="6"/>
    <n v="20"/>
    <n v="1000000"/>
    <s v="METRO"/>
    <s v="NO SOLICITADAS"/>
  </r>
  <r>
    <x v="1"/>
    <x v="34"/>
    <n v="10"/>
    <s v="OTROS MATERIALES Y SUMINISTROS"/>
    <s v="CLAVIJA TRIPOLAR P/N S/P"/>
    <n v="30241511"/>
    <s v="Licitación pública"/>
    <n v="2"/>
    <n v="6"/>
    <n v="10"/>
    <n v="78200"/>
    <s v="UNIDAD"/>
    <s v="NO SOLICITADAS"/>
  </r>
  <r>
    <x v="1"/>
    <x v="34"/>
    <n v="10"/>
    <s v="OTROS MATERIALES Y SUMINISTROS"/>
    <s v="BARRA DE TEFLON  1,5 M X 5&quot; P/N S/P"/>
    <n v="30265801"/>
    <s v="Licitación pública"/>
    <n v="2"/>
    <n v="6"/>
    <n v="1"/>
    <n v="935"/>
    <s v="UNIDAD"/>
    <s v="NO SOLICITADAS"/>
  </r>
  <r>
    <x v="1"/>
    <x v="34"/>
    <n v="10"/>
    <s v="OTROS MATERIALES Y SUMINISTROS"/>
    <s v="LAMINA DE ESPUMA GRIS 01 CM DE ESPESOR  P/N S/P"/>
    <n v="30266403"/>
    <s v="Licitación pública"/>
    <n v="2"/>
    <n v="6"/>
    <n v="2"/>
    <n v="408000"/>
    <s v="UNIDAD"/>
    <s v="NO SOLICITADAS"/>
  </r>
  <r>
    <x v="1"/>
    <x v="34"/>
    <n v="10"/>
    <s v="OTROS MATERIALES Y SUMINISTROS"/>
    <s v="ALAMBRE DE FRENADO AERONAUTICO CALIBRE .25 P/N S/P"/>
    <n v="31152203"/>
    <s v="Licitación pública"/>
    <n v="2"/>
    <n v="6"/>
    <n v="20"/>
    <n v="1222640"/>
    <s v="UNIDAD"/>
    <s v="NO SOLICITADAS"/>
  </r>
  <r>
    <x v="1"/>
    <x v="34"/>
    <n v="10"/>
    <s v="OTROS MATERIALES Y SUMINISTROS"/>
    <s v="ALAMBRE DE FRENADO AERONAUTICO CALIBRE .32 P/N S/P"/>
    <n v="31152203"/>
    <s v="Licitación pública"/>
    <n v="2"/>
    <n v="6"/>
    <n v="30"/>
    <n v="1260840"/>
    <s v="UNIDAD"/>
    <s v="NO SOLICITADAS"/>
  </r>
  <r>
    <x v="1"/>
    <x v="34"/>
    <n v="10"/>
    <s v="OTROS MATERIALES Y SUMINISTROS"/>
    <s v="ALAMBRE DE FRENADO AERONAUTICO CALIBRE .41 P/N S/P"/>
    <n v="31152203"/>
    <s v="Licitación pública"/>
    <n v="2"/>
    <n v="6"/>
    <n v="2"/>
    <n v="91040"/>
    <s v="UNIDAD"/>
    <s v="NO SOLICITADAS"/>
  </r>
  <r>
    <x v="1"/>
    <x v="34"/>
    <n v="10"/>
    <s v="OTROS MATERIALES Y SUMINISTROS"/>
    <s v="ALAMBRE DE FRENADO AERONAUTICO CALIBRE 20 P/N S/P"/>
    <n v="31152203"/>
    <s v="Licitación pública"/>
    <n v="2"/>
    <n v="6"/>
    <n v="20"/>
    <n v="939380"/>
    <s v="UNIDAD"/>
    <s v="NO SOLICITADAS"/>
  </r>
  <r>
    <x v="1"/>
    <x v="34"/>
    <n v="10"/>
    <s v="OTROS MATERIALES Y SUMINISTROS"/>
    <s v="CINTA ADHESIVA  INDUSTRIAL  TAMAÑO GRANDE P/N S/P"/>
    <n v="31201500"/>
    <s v="Licitación pública"/>
    <n v="2"/>
    <n v="6"/>
    <n v="150"/>
    <n v="2499000"/>
    <s v="UNIDAD"/>
    <s v="NO SOLICITADAS"/>
  </r>
  <r>
    <x v="1"/>
    <x v="34"/>
    <n v="10"/>
    <s v="OTROS MATERIALES Y SUMINISTROS"/>
    <s v="CINTA DE ALTA RESISTENCIA GRIS  P/N DUCT TAPE 6969"/>
    <n v="31201501"/>
    <s v="Licitación pública"/>
    <n v="2"/>
    <n v="6"/>
    <n v="25"/>
    <n v="1296250"/>
    <s v="UNIDAD"/>
    <s v="NO SOLICITADAS"/>
  </r>
  <r>
    <x v="1"/>
    <x v="34"/>
    <n v="10"/>
    <s v="OTROS MATERIALES Y SUMINISTROS"/>
    <s v="CINTA DE TEFLON  P/N S/P"/>
    <n v="31201502"/>
    <s v="Licitación pública"/>
    <n v="2"/>
    <n v="6"/>
    <n v="3"/>
    <n v="2805"/>
    <s v="UNIDAD"/>
    <s v="NO SOLICITADAS"/>
  </r>
  <r>
    <x v="1"/>
    <x v="34"/>
    <n v="10"/>
    <s v="OTROS MATERIALES Y SUMINISTROS"/>
    <s v="CINTA ELECTRICA AUTOSOLDABLE NO. 23 P/N SCOTCH-23_x000a_LE-0000-0117-8"/>
    <n v="31201502"/>
    <s v="Licitación pública"/>
    <n v="2"/>
    <n v="6"/>
    <n v="30"/>
    <n v="1570230"/>
    <s v="UNIDAD"/>
    <s v="NO SOLICITADAS"/>
  </r>
  <r>
    <x v="1"/>
    <x v="34"/>
    <n v="10"/>
    <s v="OTROS MATERIALES Y SUMINISTROS"/>
    <s v="CINTA ELECTRICA DE PVC NO. 33 P/N 054007-06132"/>
    <n v="31201502"/>
    <s v="Licitación pública"/>
    <n v="2"/>
    <n v="6"/>
    <n v="12"/>
    <n v="408000"/>
    <s v="UNIDAD"/>
    <s v="NO SOLICITADAS"/>
  </r>
  <r>
    <x v="1"/>
    <x v="34"/>
    <n v="10"/>
    <s v="OTROS MATERIALES Y SUMINISTROS"/>
    <s v="CINTA TURBILATOR X 40 FT P/N M16400375"/>
    <n v="31201507"/>
    <s v="Licitación pública"/>
    <n v="2"/>
    <n v="6"/>
    <n v="2"/>
    <n v="579700"/>
    <s v="UNIDAD"/>
    <s v="NO SOLICITADAS"/>
  </r>
  <r>
    <x v="1"/>
    <x v="34"/>
    <n v="10"/>
    <s v="OTROS MATERIALES Y SUMINISTROS"/>
    <s v="TEFLON 1&quot; P/N S/P"/>
    <n v="31201534"/>
    <s v="Licitación pública"/>
    <n v="2"/>
    <n v="6"/>
    <n v="1"/>
    <n v="136"/>
    <s v="METRO"/>
    <s v="NO SOLICITADAS"/>
  </r>
  <r>
    <x v="1"/>
    <x v="34"/>
    <n v="10"/>
    <s v="OTROS MATERIALES Y SUMINISTROS"/>
    <s v="TEFLON 1/2&quot; P/N S/P"/>
    <n v="31201534"/>
    <s v="Licitación pública"/>
    <n v="2"/>
    <n v="6"/>
    <n v="1"/>
    <n v="408"/>
    <s v="METRO"/>
    <s v="NO SOLICITADAS"/>
  </r>
  <r>
    <x v="1"/>
    <x v="34"/>
    <n v="10"/>
    <s v="OTROS MATERIALES Y SUMINISTROS"/>
    <s v="TEFLON 2&quot; P/N S/P"/>
    <n v="31201534"/>
    <s v="Licitación pública"/>
    <n v="2"/>
    <n v="6"/>
    <n v="1"/>
    <n v="1173"/>
    <s v="METRO"/>
    <s v="NO SOLICITADAS"/>
  </r>
  <r>
    <x v="1"/>
    <x v="34"/>
    <n v="10"/>
    <s v="OTROS MATERIALES Y SUMINISTROS"/>
    <s v="CINTA DE ENMASCARAR 1&quot; P/N S/P"/>
    <n v="31201503"/>
    <s v="Licitación pública"/>
    <n v="2"/>
    <n v="6"/>
    <n v="100"/>
    <n v="816000"/>
    <s v="UNIDAD"/>
    <s v="NO SOLICITADAS"/>
  </r>
  <r>
    <x v="1"/>
    <x v="34"/>
    <n v="10"/>
    <s v="OTROS MATERIALES Y SUMINISTROS"/>
    <s v="CINTA ADHESIVA DOBLE CARA 05MM X 19 MM P/N S/P"/>
    <n v="31201512"/>
    <s v="Licitación pública"/>
    <n v="2"/>
    <n v="6"/>
    <n v="10"/>
    <n v="484500"/>
    <s v="UNIDAD"/>
    <s v="NO SOLICITADAS"/>
  </r>
  <r>
    <x v="1"/>
    <x v="34"/>
    <n v="10"/>
    <s v="OTROS MATERIALES Y SUMINISTROS"/>
    <s v="FIJADOR DE ALTA RESISTENCIA  P/N LOCTITE-270"/>
    <n v="31201619"/>
    <s v="Licitación pública"/>
    <n v="2"/>
    <n v="6"/>
    <n v="5"/>
    <n v="658750"/>
    <s v="UNIDAD"/>
    <s v="NO SOLICITADAS"/>
  </r>
  <r>
    <x v="1"/>
    <x v="34"/>
    <n v="10"/>
    <s v="OTROS MATERIALES Y SUMINISTROS"/>
    <s v="FIJADOR DE RESISTENCIA MEDIA PARA PIEZAS ACEITADAS P/N LOCTITE-243"/>
    <n v="31201619"/>
    <s v="Licitación pública"/>
    <n v="2"/>
    <n v="6"/>
    <n v="5"/>
    <n v="587935"/>
    <s v="UNIDAD"/>
    <s v="NO SOLICITADAS"/>
  </r>
  <r>
    <x v="1"/>
    <x v="34"/>
    <n v="10"/>
    <s v="OTROS MATERIALES Y SUMINISTROS"/>
    <s v="FIJADOR DE ROSCAS DE BAJA RESISTENCIA  P/N LOCTITE-222"/>
    <n v="31201619"/>
    <s v="Licitación pública"/>
    <n v="2"/>
    <n v="6"/>
    <n v="5"/>
    <n v="502625"/>
    <s v="UNIDAD"/>
    <s v="NO SOLICITADAS"/>
  </r>
  <r>
    <x v="1"/>
    <x v="34"/>
    <n v="10"/>
    <s v="OTROS MATERIALES Y SUMINISTROS"/>
    <s v="FIJADOR DE ROSCAS DE RESISTENCIA MEDIA  P/N LOCTITE-242"/>
    <n v="31201619"/>
    <s v="Licitación pública"/>
    <n v="2"/>
    <n v="6"/>
    <n v="5"/>
    <n v="493735"/>
    <s v="UNIDAD"/>
    <s v="NO SOLICITADAS"/>
  </r>
  <r>
    <x v="1"/>
    <x v="34"/>
    <n v="10"/>
    <s v="OTROS MATERIALES Y SUMINISTROS"/>
    <s v="PEGANTE INSTANTANEO  P/N S/P"/>
    <n v="31201619"/>
    <s v="Licitación pública"/>
    <n v="2"/>
    <n v="6"/>
    <n v="196"/>
    <n v="1931972"/>
    <s v="UNIDAD"/>
    <s v="NO SOLICITADAS"/>
  </r>
  <r>
    <x v="1"/>
    <x v="34"/>
    <n v="10"/>
    <s v="OTROS MATERIALES Y SUMINISTROS"/>
    <s v="PENETRANTE AFLOJADOR  P/N PA-16"/>
    <n v="31201619"/>
    <s v="Licitación pública"/>
    <n v="2"/>
    <n v="6"/>
    <n v="16"/>
    <n v="442688"/>
    <s v="UNIDAD"/>
    <s v="NO SOLICITADAS"/>
  </r>
  <r>
    <x v="1"/>
    <x v="34"/>
    <n v="10"/>
    <s v="OTROS MATERIALES Y SUMINISTROS"/>
    <s v="RETENEDOR DE ALTA TEMPERATURA  P/N LOCTITE-648"/>
    <n v="31201619"/>
    <s v="Licitación pública"/>
    <n v="2"/>
    <n v="6"/>
    <n v="3"/>
    <n v="386358"/>
    <s v="UNIDAD"/>
    <s v="NO SOLICITADAS"/>
  </r>
  <r>
    <x v="1"/>
    <x v="34"/>
    <n v="10"/>
    <s v="OTROS MATERIALES Y SUMINISTROS"/>
    <s v="RETENEDOR DE RESISTENCIA MEDIA  P/N LOCTITE-641"/>
    <n v="31201619"/>
    <s v="Licitación pública"/>
    <n v="2"/>
    <n v="6"/>
    <n v="10"/>
    <n v="1251630"/>
    <s v="UNIDAD"/>
    <s v="NO SOLICITADAS"/>
  </r>
  <r>
    <x v="1"/>
    <x v="34"/>
    <n v="10"/>
    <s v="OTROS MATERIALES Y SUMINISTROS"/>
    <s v="SELLADOR  INSTANTANEO A BAJA PRESION  P/N LOCTITE-510"/>
    <n v="31201619"/>
    <s v="Licitación pública"/>
    <n v="2"/>
    <n v="6"/>
    <n v="10"/>
    <n v="1674540"/>
    <s v="UNIDAD"/>
    <s v="NO SOLICITADAS"/>
  </r>
  <r>
    <x v="1"/>
    <x v="34"/>
    <n v="10"/>
    <s v="OTROS MATERIALES Y SUMINISTROS"/>
    <s v="TRABADOR DE ROSCAS P/N S/P"/>
    <n v="31201619"/>
    <s v="Licitación pública"/>
    <n v="2"/>
    <n v="6"/>
    <n v="20"/>
    <n v="1000000"/>
    <s v="UNIDAD"/>
    <s v="NO SOLICITADAS"/>
  </r>
  <r>
    <x v="1"/>
    <x v="34"/>
    <n v="10"/>
    <s v="OTROS MATERIALES Y SUMINISTROS"/>
    <s v="PINTURA NEGRA EN AEROSOL P/N S/P X CAJA"/>
    <n v="31211507"/>
    <s v="Licitación pública"/>
    <n v="2"/>
    <n v="6"/>
    <n v="5"/>
    <n v="70714"/>
    <s v="UNIDAD"/>
    <s v="NO SOLICITADAS"/>
  </r>
  <r>
    <x v="1"/>
    <x v="34"/>
    <n v="10"/>
    <s v="OTROS MATERIALES Y SUMINISTROS"/>
    <s v="PINTURA AMARILLA CROMO POLIURETANO P/N S/P"/>
    <n v="31211510"/>
    <s v="Licitación pública"/>
    <n v="2"/>
    <n v="6"/>
    <n v="2"/>
    <n v="908820"/>
    <s v="GALON"/>
    <s v="NO SOLICITADAS"/>
  </r>
  <r>
    <x v="1"/>
    <x v="34"/>
    <n v="10"/>
    <s v="OTROS MATERIALES Y SUMINISTROS"/>
    <s v="PINTURA AMARILLA ESMALTE P/N S/P"/>
    <n v="31211510"/>
    <s v="Licitación pública"/>
    <n v="2"/>
    <n v="6"/>
    <n v="5"/>
    <n v="722500"/>
    <s v="GALON"/>
    <s v="NO SOLICITADAS"/>
  </r>
  <r>
    <x v="1"/>
    <x v="34"/>
    <n v="10"/>
    <s v="OTROS MATERIALES Y SUMINISTROS"/>
    <s v="VINILO COLOR NEGRO  P/N S/P"/>
    <n v="31211510"/>
    <s v="Licitación pública"/>
    <n v="2"/>
    <n v="6"/>
    <n v="8"/>
    <n v="88400"/>
    <s v="UNIDAD"/>
    <s v="NO SOLICITADAS"/>
  </r>
  <r>
    <x v="1"/>
    <x v="34"/>
    <n v="10"/>
    <s v="OTROS MATERIALES Y SUMINISTROS"/>
    <s v="SELLANTE P/N PR1422 A 1/2"/>
    <n v="31211704"/>
    <s v="Licitación pública"/>
    <n v="2"/>
    <n v="6"/>
    <n v="10"/>
    <n v="5630640"/>
    <s v="UNIDAD"/>
    <s v="NO SOLICITADAS"/>
  </r>
  <r>
    <x v="1"/>
    <x v="34"/>
    <n v="10"/>
    <s v="OTROS MATERIALES Y SUMINISTROS"/>
    <s v="SELLANTE PR 1425B2 P/N PR 1425B2"/>
    <n v="31211704"/>
    <s v="Licitación pública"/>
    <n v="2"/>
    <n v="6"/>
    <n v="15"/>
    <n v="11177670"/>
    <s v="UNIDAD"/>
    <s v="NO SOLICITADAS"/>
  </r>
  <r>
    <x v="1"/>
    <x v="34"/>
    <n v="10"/>
    <s v="OTROS MATERIALES Y SUMINISTROS"/>
    <s v="SELLANTE PRC ACCES DOOR  SPR 1428 B 2 P/N PR 1428 B 2"/>
    <n v="31211704"/>
    <s v="Licitación pública"/>
    <n v="2"/>
    <n v="6"/>
    <n v="15"/>
    <n v="13124535"/>
    <s v="UNIDAD"/>
    <s v="NO SOLICITADAS"/>
  </r>
  <r>
    <x v="1"/>
    <x v="34"/>
    <n v="10"/>
    <s v="OTROS MATERIALES Y SUMINISTROS"/>
    <s v="SELLANTE PRC P/N 1422-B1/2"/>
    <n v="31211704"/>
    <s v="Licitación pública"/>
    <n v="2"/>
    <n v="6"/>
    <n v="10"/>
    <n v="6868920"/>
    <s v="UNIDAD"/>
    <s v="NO SOLICITADAS"/>
  </r>
  <r>
    <x v="1"/>
    <x v="34"/>
    <n v="10"/>
    <s v="OTROS MATERIALES Y SUMINISTROS"/>
    <s v="SELLANTE PRC P/N 1422-B2"/>
    <n v="31211704"/>
    <s v="Licitación pública"/>
    <n v="2"/>
    <n v="6"/>
    <n v="10"/>
    <n v="4977690"/>
    <s v="UNIDAD"/>
    <s v="NO SOLICITADAS"/>
  </r>
  <r>
    <x v="1"/>
    <x v="34"/>
    <n v="10"/>
    <s v="OTROS MATERIALES Y SUMINISTROS"/>
    <s v="SELLANTE PRC P/N 1428-B1/2"/>
    <n v="31211704"/>
    <s v="Licitación pública"/>
    <n v="2"/>
    <n v="6"/>
    <n v="10"/>
    <n v="8749690"/>
    <s v="UNIDAD"/>
    <s v="NO SOLICITADAS"/>
  </r>
  <r>
    <x v="1"/>
    <x v="34"/>
    <n v="10"/>
    <s v="OTROS MATERIALES Y SUMINISTROS"/>
    <s v="SELLANTE PRC P/N 1440-A1/2"/>
    <n v="31211704"/>
    <s v="Licitación pública"/>
    <n v="2"/>
    <n v="6"/>
    <n v="15"/>
    <n v="8498535"/>
    <s v="UNIDAD"/>
    <s v="NO SOLICITADAS"/>
  </r>
  <r>
    <x v="1"/>
    <x v="34"/>
    <n v="10"/>
    <s v="OTROS MATERIALES Y SUMINISTROS"/>
    <s v="SELLANTE PRC P/N 1440-A2"/>
    <n v="31211704"/>
    <s v="Licitación pública"/>
    <n v="2"/>
    <n v="6"/>
    <n v="10"/>
    <n v="5665690"/>
    <s v="UNIDAD"/>
    <s v="NO SOLICITADAS"/>
  </r>
  <r>
    <x v="1"/>
    <x v="34"/>
    <n v="10"/>
    <s v="OTROS MATERIALES Y SUMINISTROS"/>
    <s v="SELLANTE PRC P/N 1440-B1/2"/>
    <n v="31211704"/>
    <s v="Licitación pública"/>
    <n v="2"/>
    <n v="6"/>
    <n v="15"/>
    <n v="6023220"/>
    <s v="UNIDAD"/>
    <s v="NO SOLICITADAS"/>
  </r>
  <r>
    <x v="1"/>
    <x v="34"/>
    <n v="10"/>
    <s v="OTROS MATERIALES Y SUMINISTROS"/>
    <s v="SELLANTE PRC P/N PR- 1422-A2"/>
    <n v="31211704"/>
    <s v="Licitación pública"/>
    <n v="2"/>
    <n v="6"/>
    <n v="10"/>
    <n v="6814810"/>
    <s v="UNIDAD"/>
    <s v="NO SOLICITADAS"/>
  </r>
  <r>
    <x v="1"/>
    <x v="34"/>
    <n v="10"/>
    <s v="OTROS MATERIALES Y SUMINISTROS"/>
    <s v="SELLANTE PRC P/N PR-1776-B2"/>
    <n v="31211704"/>
    <s v="Licitación pública"/>
    <n v="2"/>
    <n v="6"/>
    <n v="10"/>
    <n v="6157560"/>
    <s v="UNIDAD"/>
    <s v="NO SOLICITADAS"/>
  </r>
  <r>
    <x v="1"/>
    <x v="34"/>
    <n v="10"/>
    <s v="OTROS MATERIALES Y SUMINISTROS"/>
    <s v="SELLANTE PRC P/N PS 870 B2"/>
    <n v="31211704"/>
    <s v="Licitación pública"/>
    <n v="2"/>
    <n v="6"/>
    <n v="10"/>
    <n v="5797880"/>
    <s v="UNIDAD"/>
    <s v="NO SOLICITADAS"/>
  </r>
  <r>
    <x v="1"/>
    <x v="34"/>
    <n v="10"/>
    <s v="OTROS MATERIALES Y SUMINISTROS"/>
    <s v="SELLANTE PRC1425-B1/2 X 1/8 DE GLN P/N PR 1425 B1/2"/>
    <n v="31211704"/>
    <s v="Licitación pública"/>
    <n v="2"/>
    <n v="6"/>
    <n v="15"/>
    <n v="10847505"/>
    <s v="UNIDAD"/>
    <s v="NO SOLICITADAS"/>
  </r>
  <r>
    <x v="1"/>
    <x v="34"/>
    <n v="10"/>
    <s v="OTROS MATERIALES Y SUMINISTROS"/>
    <s v="SELLANTE PRC1440 B-2 P/N PRC1440B2"/>
    <n v="31211704"/>
    <s v="Licitación pública"/>
    <n v="2"/>
    <n v="6"/>
    <n v="15"/>
    <n v="8311320"/>
    <s v="UNIDAD"/>
    <s v="NO SOLICITADAS"/>
  </r>
  <r>
    <x v="1"/>
    <x v="34"/>
    <n v="10"/>
    <s v="OTROS MATERIALES Y SUMINISTROS"/>
    <s v="BRONCE EXAGONAL 1/2&quot; P/N S/P"/>
    <n v="30262500"/>
    <s v="Licitación pública"/>
    <n v="2"/>
    <n v="6"/>
    <n v="2"/>
    <n v="316686"/>
    <s v="METRO"/>
    <s v="NO SOLICITADAS"/>
  </r>
  <r>
    <x v="1"/>
    <x v="34"/>
    <n v="10"/>
    <s v="OTROS MATERIALES Y SUMINISTROS"/>
    <s v="BRONCE EXAGONAL 5/8&quot; P/N S/P"/>
    <n v="30262500"/>
    <s v="Licitación pública"/>
    <n v="2"/>
    <n v="6"/>
    <n v="2"/>
    <n v="123570"/>
    <s v="METRO"/>
    <s v="NO SOLICITADAS"/>
  </r>
  <r>
    <x v="1"/>
    <x v="34"/>
    <n v="10"/>
    <s v="OTROS MATERIALES Y SUMINISTROS"/>
    <s v="CAPACITORES  P/N 2MF 100 WDC "/>
    <n v="32121501"/>
    <s v="Licitación pública"/>
    <n v="2"/>
    <n v="6"/>
    <n v="50"/>
    <n v="1275000"/>
    <s v="UNIDAD"/>
    <s v="NO SOLICITADAS"/>
  </r>
  <r>
    <x v="1"/>
    <x v="34"/>
    <n v="10"/>
    <s v="OTROS MATERIALES Y SUMINISTROS"/>
    <s v="RESISTENCIA P/N 120 OH / 1/2 W"/>
    <n v="32121602"/>
    <s v="Licitación pública"/>
    <n v="2"/>
    <n v="6"/>
    <n v="100"/>
    <n v="390000"/>
    <s v="UNIDAD"/>
    <s v="NO SOLICITADAS"/>
  </r>
  <r>
    <x v="1"/>
    <x v="34"/>
    <n v="10"/>
    <s v="OTROS MATERIALES Y SUMINISTROS"/>
    <s v="VARISTOR  P/N S/P"/>
    <n v="32121603"/>
    <s v="Licitación pública"/>
    <n v="2"/>
    <n v="6"/>
    <n v="19"/>
    <n v="58140"/>
    <s v="UNIDAD"/>
    <s v="NO SOLICITADAS"/>
  </r>
  <r>
    <x v="1"/>
    <x v="34"/>
    <n v="10"/>
    <s v="OTROS MATERIALES Y SUMINISTROS"/>
    <s v="VARISTOR  P/N S/P"/>
    <n v="32121603"/>
    <s v="Licitación pública"/>
    <n v="2"/>
    <n v="6"/>
    <n v="20"/>
    <n v="61200"/>
    <s v="UNIDAD"/>
    <s v="NO SOLICITADAS"/>
  </r>
  <r>
    <x v="1"/>
    <x v="34"/>
    <n v="10"/>
    <s v="OTROS MATERIALES Y SUMINISTROS"/>
    <s v="LAMPARAS 24V P/N S/P"/>
    <n v="39101601"/>
    <s v="Licitación pública"/>
    <n v="2"/>
    <n v="6"/>
    <n v="2"/>
    <n v="85000"/>
    <s v="UNIDAD"/>
    <s v="NO SOLICITADAS"/>
  </r>
  <r>
    <x v="1"/>
    <x v="34"/>
    <n v="10"/>
    <s v="OTROS MATERIALES Y SUMINISTROS"/>
    <s v="SISTEMA DE LUMINARIAS MODULARES PORTATILES TIPO LED 100 WATT  P/N "/>
    <n v="39101605"/>
    <s v="Licitación pública"/>
    <n v="2"/>
    <n v="6"/>
    <n v="2"/>
    <n v="425000"/>
    <s v="UNIDAD"/>
    <s v="NO SOLICITADAS"/>
  </r>
  <r>
    <x v="1"/>
    <x v="34"/>
    <n v="10"/>
    <s v="OTROS MATERIALES Y SUMINISTROS"/>
    <s v="LINTERNAS EN LED DE GRAN SALIDA  P/N ECF965C"/>
    <n v="39111610"/>
    <s v="Licitación pública"/>
    <n v="2"/>
    <n v="6"/>
    <n v="5"/>
    <n v="509150"/>
    <s v="UNIDAD"/>
    <s v="NO SOLICITADAS"/>
  </r>
  <r>
    <x v="1"/>
    <x v="34"/>
    <n v="10"/>
    <s v="OTROS MATERIALES Y SUMINISTROS"/>
    <s v="LUCES DE EMERGENCIA O ESTROBOSTOPICAS  P/N "/>
    <n v="39111706"/>
    <s v="Licitación pública"/>
    <n v="2"/>
    <n v="6"/>
    <n v="3"/>
    <n v="612000"/>
    <s v="UNIDAD"/>
    <s v="NO SOLICITADAS"/>
  </r>
  <r>
    <x v="1"/>
    <x v="34"/>
    <n v="10"/>
    <s v="OTROS MATERIALES Y SUMINISTROS"/>
    <s v="LUCES DE EMERGENCIA O ESTROBOSTOPICAS  P/N S/P"/>
    <n v="39111706"/>
    <s v="Licitación pública"/>
    <n v="2"/>
    <n v="6"/>
    <n v="4"/>
    <n v="816000"/>
    <s v="UNIDAD"/>
    <s v="NO SOLICITADAS"/>
  </r>
  <r>
    <x v="1"/>
    <x v="34"/>
    <n v="10"/>
    <s v="OTROS MATERIALES Y SUMINISTROS"/>
    <s v="TOMA TRIPOLAR AEREA P/N "/>
    <n v="39121402"/>
    <s v="Licitación pública"/>
    <n v="2"/>
    <n v="6"/>
    <n v="10"/>
    <n v="639200"/>
    <s v="UNIDAD"/>
    <s v="NO SOLICITADAS"/>
  </r>
  <r>
    <x v="1"/>
    <x v="34"/>
    <n v="10"/>
    <s v="OTROS MATERIALES Y SUMINISTROS"/>
    <s v="CONECTOR BNC MACHO PLUG PARA CABLE RG58 , RG 142, RG400 P/N S/P"/>
    <n v="39121414"/>
    <s v="Licitación pública"/>
    <n v="2"/>
    <n v="6"/>
    <n v="20"/>
    <n v="37400"/>
    <s v="UNIDAD"/>
    <s v="NO SOLICITADAS"/>
  </r>
  <r>
    <x v="1"/>
    <x v="34"/>
    <n v="10"/>
    <s v="OTROS MATERIALES Y SUMINISTROS"/>
    <s v="TERMINAL OJO  CALIBRE 22 P/N S/P"/>
    <n v="39121432"/>
    <s v="Licitación pública"/>
    <n v="2"/>
    <n v="6"/>
    <n v="500"/>
    <n v="714000"/>
    <s v="UNIDAD"/>
    <s v="NO SOLICITADAS"/>
  </r>
  <r>
    <x v="1"/>
    <x v="34"/>
    <n v="10"/>
    <s v="OTROS MATERIALES Y SUMINISTROS"/>
    <s v="TERMINAL OJO CALIBRE 18 P/N "/>
    <n v="39121432"/>
    <s v="Licitación pública"/>
    <n v="2"/>
    <n v="6"/>
    <n v="200"/>
    <n v="285600"/>
    <s v="UNIDAD"/>
    <s v="NO SOLICITADAS"/>
  </r>
  <r>
    <x v="1"/>
    <x v="34"/>
    <n v="10"/>
    <s v="OTROS MATERIALES Y SUMINISTROS"/>
    <s v="TERMINAL OJO CALIBRE 19 P/N M7928/1-9"/>
    <n v="39121432"/>
    <s v="Licitación pública"/>
    <n v="2"/>
    <n v="6"/>
    <n v="250"/>
    <n v="357000"/>
    <s v="UNIDAD"/>
    <s v="NO SOLICITADAS"/>
  </r>
  <r>
    <x v="1"/>
    <x v="34"/>
    <n v="10"/>
    <s v="OTROS MATERIALES Y SUMINISTROS"/>
    <s v="TERMINAL OJO CALIBRE 20 P/N S/P"/>
    <n v="39121432"/>
    <s v="Licitación pública"/>
    <n v="2"/>
    <n v="6"/>
    <n v="500"/>
    <n v="714000"/>
    <s v="UNIDAD"/>
    <s v="NO SOLICITADAS"/>
  </r>
  <r>
    <x v="1"/>
    <x v="34"/>
    <n v="10"/>
    <s v="OTROS MATERIALES Y SUMINISTROS"/>
    <s v="TERMINAL PLUG CALIBRE 0 P/N "/>
    <n v="39121432"/>
    <s v="Licitación pública"/>
    <n v="2"/>
    <n v="6"/>
    <n v="200"/>
    <n v="285600"/>
    <s v="UNIDAD"/>
    <s v="NO SOLICITADAS"/>
  </r>
  <r>
    <x v="1"/>
    <x v="34"/>
    <n v="10"/>
    <s v="OTROS MATERIALES Y SUMINISTROS"/>
    <s v="ELECTRODO DE DISCO CAJA 500 UNIDADES* P/N MIL-C M97200  X CAJA"/>
    <n v="39121436"/>
    <s v="Licitación pública"/>
    <n v="2"/>
    <n v="6"/>
    <n v="2"/>
    <n v="4250000"/>
    <s v="UNIDAD"/>
    <s v="NO SOLICITADAS"/>
  </r>
  <r>
    <x v="1"/>
    <x v="34"/>
    <n v="10"/>
    <s v="OTROS MATERIALES Y SUMINISTROS"/>
    <s v="DESCONEXIONES RAPIDAS CAL 12 P/N S/P"/>
    <n v="39121447"/>
    <s v="Licitación pública"/>
    <n v="2"/>
    <n v="6"/>
    <n v="200"/>
    <n v="355800"/>
    <s v="UNIDAD"/>
    <s v="NO SOLICITADAS"/>
  </r>
  <r>
    <x v="1"/>
    <x v="34"/>
    <n v="10"/>
    <s v="OTROS MATERIALES Y SUMINISTROS"/>
    <s v="DESCONEXIONES RAPIDAS CAL 16 P/N S/P"/>
    <n v="39121447"/>
    <s v="Licitación pública"/>
    <n v="2"/>
    <n v="6"/>
    <n v="200"/>
    <n v="355800"/>
    <s v="UNIDAD"/>
    <s v="NO SOLICITADAS"/>
  </r>
  <r>
    <x v="1"/>
    <x v="34"/>
    <n v="10"/>
    <s v="OTROS MATERIALES Y SUMINISTROS"/>
    <s v="DESCONEXIONES RAPIDAS CAL 18 P/N S/P"/>
    <n v="39121447"/>
    <s v="Licitación pública"/>
    <n v="2"/>
    <n v="6"/>
    <n v="200"/>
    <n v="355800"/>
    <s v="UNIDAD"/>
    <s v="NO SOLICITADAS"/>
  </r>
  <r>
    <x v="1"/>
    <x v="34"/>
    <n v="10"/>
    <s v="OTROS MATERIALES Y SUMINISTROS"/>
    <s v="DESCONEXIONES RAPIDAS CAL 20 P/N S/P"/>
    <n v="39121447"/>
    <s v="Licitación pública"/>
    <n v="2"/>
    <n v="6"/>
    <n v="150"/>
    <n v="266850"/>
    <s v="UNIDAD"/>
    <s v="NO SOLICITADAS"/>
  </r>
  <r>
    <x v="1"/>
    <x v="34"/>
    <n v="10"/>
    <s v="OTROS MATERIALES Y SUMINISTROS"/>
    <s v="FOTOCONTACTOR ELECTRONICO SERIE 5200 (FOTOCELDA) ABIERTO 120V 15 AMPERIOS P/N S/P"/>
    <n v="39121529"/>
    <s v="Licitación pública"/>
    <n v="2"/>
    <n v="6"/>
    <n v="8"/>
    <n v="685624"/>
    <s v="UNIDAD"/>
    <s v="NO SOLICITADAS"/>
  </r>
  <r>
    <x v="1"/>
    <x v="34"/>
    <n v="10"/>
    <s v="OTROS MATERIALES Y SUMINISTROS"/>
    <s v="FUSIBLE  10A 250V VIDRIO CORTO P/N "/>
    <n v="39121623"/>
    <s v="Licitación pública"/>
    <n v="2"/>
    <n v="6"/>
    <n v="20"/>
    <n v="112520"/>
    <s v="UNIDAD"/>
    <s v="NO SOLICITADAS"/>
  </r>
  <r>
    <x v="1"/>
    <x v="34"/>
    <n v="10"/>
    <s v="OTROS MATERIALES Y SUMINISTROS"/>
    <s v="FUSIBLE  10A 250V VIDRIO LARGO P/N "/>
    <n v="39121623"/>
    <s v="Licitación pública"/>
    <n v="2"/>
    <n v="6"/>
    <n v="20"/>
    <n v="112520"/>
    <s v="UNIDAD"/>
    <s v="NO SOLICITADAS"/>
  </r>
  <r>
    <x v="1"/>
    <x v="34"/>
    <n v="10"/>
    <s v="OTROS MATERIALES Y SUMINISTROS"/>
    <s v="FUSIBLE 0,5A 250V VIDRIO CORTO P/N S/P"/>
    <n v="39121623"/>
    <s v="Licitación pública"/>
    <n v="2"/>
    <n v="6"/>
    <n v="20"/>
    <n v="75100"/>
    <s v="UNIDAD"/>
    <s v="NO SOLICITADAS"/>
  </r>
  <r>
    <x v="1"/>
    <x v="34"/>
    <n v="10"/>
    <s v="OTROS MATERIALES Y SUMINISTROS"/>
    <s v="FUSIBLE 0,5A 250V VIDRIO LARGO P/N S/P"/>
    <n v="39121623"/>
    <s v="Licitación pública"/>
    <n v="2"/>
    <n v="6"/>
    <n v="20"/>
    <n v="75100"/>
    <s v="UNIDAD"/>
    <s v="NO SOLICITADAS"/>
  </r>
  <r>
    <x v="1"/>
    <x v="34"/>
    <n v="10"/>
    <s v="OTROS MATERIALES Y SUMINISTROS"/>
    <s v="FUSIBLE 1A 250V VIDRIO CORTO P/N "/>
    <n v="39121623"/>
    <s v="Licitación pública"/>
    <n v="2"/>
    <n v="6"/>
    <n v="20"/>
    <n v="131480"/>
    <s v="UNIDAD"/>
    <s v="NO SOLICITADAS"/>
  </r>
  <r>
    <x v="1"/>
    <x v="34"/>
    <n v="10"/>
    <s v="OTROS MATERIALES Y SUMINISTROS"/>
    <s v="FUSIBLE 1A 250V VIDRIO LARGO P/N "/>
    <n v="39121623"/>
    <s v="Licitación pública"/>
    <n v="2"/>
    <n v="6"/>
    <n v="20"/>
    <n v="131480"/>
    <s v="UNIDAD"/>
    <s v="NO SOLICITADAS"/>
  </r>
  <r>
    <x v="1"/>
    <x v="34"/>
    <n v="10"/>
    <s v="OTROS MATERIALES Y SUMINISTROS"/>
    <s v="FUSIBLE 2A 250V VIDRIO CORTO P/N S/P"/>
    <n v="39121623"/>
    <s v="Licitación pública"/>
    <n v="2"/>
    <n v="6"/>
    <n v="20"/>
    <n v="181280"/>
    <s v="UNIDAD"/>
    <s v="NO SOLICITADAS"/>
  </r>
  <r>
    <x v="1"/>
    <x v="34"/>
    <n v="10"/>
    <s v="OTROS MATERIALES Y SUMINISTROS"/>
    <s v="FUSIBLE 2A 250V VIDRIO LARGO P/N S/P"/>
    <n v="39121623"/>
    <s v="Licitación pública"/>
    <n v="2"/>
    <n v="6"/>
    <n v="20"/>
    <n v="181280"/>
    <s v="UNIDAD"/>
    <s v="NO SOLICITADAS"/>
  </r>
  <r>
    <x v="1"/>
    <x v="34"/>
    <n v="10"/>
    <s v="OTROS MATERIALES Y SUMINISTROS"/>
    <s v="FUSIBLE 3A 250V VIDRIO CORTO P/N "/>
    <n v="39121623"/>
    <s v="Licitación pública"/>
    <n v="2"/>
    <n v="6"/>
    <n v="20"/>
    <n v="64560"/>
    <s v="UNIDAD"/>
    <s v="NO SOLICITADAS"/>
  </r>
  <r>
    <x v="1"/>
    <x v="34"/>
    <n v="10"/>
    <s v="OTROS MATERIALES Y SUMINISTROS"/>
    <s v="FUSIBLE 3A 250V VIDRIO LARGO P/N S/P"/>
    <n v="39121623"/>
    <s v="Licitación pública"/>
    <n v="2"/>
    <n v="6"/>
    <n v="20"/>
    <n v="64560"/>
    <s v="UNIDAD"/>
    <s v="NO SOLICITADAS"/>
  </r>
  <r>
    <x v="1"/>
    <x v="34"/>
    <n v="10"/>
    <s v="OTROS MATERIALES Y SUMINISTROS"/>
    <s v="FUSIBLE 50A 250V CERAMICA P/N "/>
    <n v="39121623"/>
    <s v="Licitación pública"/>
    <n v="2"/>
    <n v="6"/>
    <n v="20"/>
    <n v="1915640"/>
    <s v="UNIDAD"/>
    <s v="NO SOLICITADAS"/>
  </r>
  <r>
    <x v="1"/>
    <x v="34"/>
    <n v="10"/>
    <s v="OTROS MATERIALES Y SUMINISTROS"/>
    <s v="FUSIBLE 5A 250V VIDRIO CORTO P/N S/P"/>
    <n v="39121623"/>
    <s v="Licitación pública"/>
    <n v="2"/>
    <n v="6"/>
    <n v="20"/>
    <n v="77740"/>
    <s v="UNIDAD"/>
    <s v="NO SOLICITADAS"/>
  </r>
  <r>
    <x v="1"/>
    <x v="34"/>
    <n v="10"/>
    <s v="OTROS MATERIALES Y SUMINISTROS"/>
    <s v="FUSIBLE 5A 250V VIDRIO LARGO P/N S/P"/>
    <n v="39121623"/>
    <s v="Licitación pública"/>
    <n v="2"/>
    <n v="6"/>
    <n v="20"/>
    <n v="77740"/>
    <s v="UNIDAD"/>
    <s v="NO SOLICITADAS"/>
  </r>
  <r>
    <x v="1"/>
    <x v="34"/>
    <n v="10"/>
    <s v="OTROS MATERIALES Y SUMINISTROS"/>
    <s v="FUSIBLE 7A 250V VIDRIO CORTO P/N S/P"/>
    <n v="39121623"/>
    <s v="Licitación pública"/>
    <n v="2"/>
    <n v="6"/>
    <n v="20"/>
    <n v="62980"/>
    <s v="UNIDAD"/>
    <s v="NO SOLICITADAS"/>
  </r>
  <r>
    <x v="1"/>
    <x v="34"/>
    <n v="10"/>
    <s v="OTROS MATERIALES Y SUMINISTROS"/>
    <s v="FUSIBLE 7A 250V VIDRIO LARGO P/N S/P"/>
    <n v="39121623"/>
    <s v="Licitación pública"/>
    <n v="2"/>
    <n v="6"/>
    <n v="20"/>
    <n v="62980"/>
    <s v="UNIDAD"/>
    <s v="NO SOLICITADAS"/>
  </r>
  <r>
    <x v="1"/>
    <x v="34"/>
    <n v="10"/>
    <s v="OTROS MATERIALES Y SUMINISTROS"/>
    <s v="FUSIBLES DE VIDRIO 0,5AMP P/N S/P"/>
    <n v="39121623"/>
    <s v="Licitación pública"/>
    <n v="2"/>
    <n v="6"/>
    <n v="20"/>
    <n v="455860"/>
    <s v="UNIDAD"/>
    <s v="NO SOLICITADAS"/>
  </r>
  <r>
    <x v="1"/>
    <x v="34"/>
    <n v="10"/>
    <s v="OTROS MATERIALES Y SUMINISTROS"/>
    <s v="FUSIBLES DE VIDRIO 1,5AMP P/N S/P"/>
    <n v="39121623"/>
    <s v="Licitación pública"/>
    <n v="2"/>
    <n v="6"/>
    <n v="20"/>
    <n v="467720"/>
    <s v="UNIDAD"/>
    <s v="NO SOLICITADAS"/>
  </r>
  <r>
    <x v="1"/>
    <x v="34"/>
    <n v="10"/>
    <s v="OTROS MATERIALES Y SUMINISTROS"/>
    <s v="FUSIBLES DE VIDRIO 1AMP P/N S/P"/>
    <n v="39121623"/>
    <s v="Licitación pública"/>
    <n v="2"/>
    <n v="6"/>
    <n v="20"/>
    <n v="592880"/>
    <s v="UNIDAD"/>
    <s v="NO SOLICITADAS"/>
  </r>
  <r>
    <x v="1"/>
    <x v="34"/>
    <n v="10"/>
    <s v="OTROS MATERIALES Y SUMINISTROS"/>
    <s v="FUSIBLES DE VIDRIO 5AMP P/N S/P"/>
    <n v="39121623"/>
    <s v="Licitación pública"/>
    <n v="2"/>
    <n v="6"/>
    <n v="20"/>
    <n v="592880"/>
    <s v="UNIDAD"/>
    <s v="NO SOLICITADAS"/>
  </r>
  <r>
    <x v="1"/>
    <x v="34"/>
    <n v="10"/>
    <s v="OTROS MATERIALES Y SUMINISTROS"/>
    <s v="FUSIBLES PARA CARRO 10V P/N S/P"/>
    <n v="39121623"/>
    <s v="Licitación pública"/>
    <n v="2"/>
    <n v="6"/>
    <n v="20"/>
    <n v="144920"/>
    <s v="UNIDAD"/>
    <s v="NO SOLICITADAS"/>
  </r>
  <r>
    <x v="1"/>
    <x v="34"/>
    <n v="10"/>
    <s v="OTROS MATERIALES Y SUMINISTROS"/>
    <s v="FUSIBLES PARA CARRO 15V P/N S/P"/>
    <n v="39121623"/>
    <s v="Licitación pública"/>
    <n v="2"/>
    <n v="6"/>
    <n v="20"/>
    <n v="144920"/>
    <s v="UNIDAD"/>
    <s v="NO SOLICITADAS"/>
  </r>
  <r>
    <x v="1"/>
    <x v="34"/>
    <n v="10"/>
    <s v="OTROS MATERIALES Y SUMINISTROS"/>
    <s v="FUSIBLES PARA CARRO 20V P/N S/P"/>
    <n v="39121623"/>
    <s v="Licitación pública"/>
    <n v="2"/>
    <n v="6"/>
    <n v="20"/>
    <n v="144920"/>
    <s v="UNIDAD"/>
    <s v="NO SOLICITADAS"/>
  </r>
  <r>
    <x v="1"/>
    <x v="34"/>
    <n v="10"/>
    <s v="OTROS MATERIALES Y SUMINISTROS"/>
    <s v="FUSIBLES PARA CARRO 25V P/N S/P"/>
    <n v="39121623"/>
    <s v="Licitación pública"/>
    <n v="2"/>
    <n v="6"/>
    <n v="20"/>
    <n v="144920"/>
    <s v="UNIDAD"/>
    <s v="NO SOLICITADAS"/>
  </r>
  <r>
    <x v="1"/>
    <x v="34"/>
    <n v="10"/>
    <s v="OTROS MATERIALES Y SUMINISTROS"/>
    <s v="FUSIBLES PARA CARRO 30V P/N S/P"/>
    <n v="39121623"/>
    <s v="Licitación pública"/>
    <n v="2"/>
    <n v="6"/>
    <n v="20"/>
    <n v="144920"/>
    <s v="UNIDAD"/>
    <s v="NO SOLICITADAS"/>
  </r>
  <r>
    <x v="1"/>
    <x v="34"/>
    <n v="10"/>
    <s v="OTROS MATERIALES Y SUMINISTROS"/>
    <s v="FUSIBLES PARA CARRO 5V P/N S/P"/>
    <n v="39121623"/>
    <s v="Licitación pública"/>
    <n v="2"/>
    <n v="6"/>
    <n v="20"/>
    <n v="144920"/>
    <s v="UNIDAD"/>
    <s v="NO SOLICITADAS"/>
  </r>
  <r>
    <x v="1"/>
    <x v="34"/>
    <n v="10"/>
    <s v="OTROS MATERIALES Y SUMINISTROS"/>
    <s v="PROTECTOR DE SOBRETENSIÓN ELECTRICA  P/N S/P"/>
    <n v="39121634"/>
    <s v="Licitación pública"/>
    <n v="2"/>
    <n v="6"/>
    <n v="1"/>
    <n v="680000"/>
    <s v="UNIDAD"/>
    <s v="NO SOLICITADAS"/>
  </r>
  <r>
    <x v="1"/>
    <x v="34"/>
    <n v="10"/>
    <s v="OTROS MATERIALES Y SUMINISTROS"/>
    <s v="EMPALME CALIBRE  18 P/N S/P"/>
    <n v="39121718"/>
    <s v="Licitación pública"/>
    <n v="2"/>
    <n v="6"/>
    <n v="150"/>
    <n v="412050"/>
    <s v="METRO"/>
    <s v="NO SOLICITADAS"/>
  </r>
  <r>
    <x v="1"/>
    <x v="34"/>
    <n v="10"/>
    <s v="OTROS MATERIALES Y SUMINISTROS"/>
    <s v="EMPALME CALIBRE  19 P/N S/P"/>
    <n v="39121718"/>
    <s v="Licitación pública"/>
    <n v="2"/>
    <n v="6"/>
    <n v="150"/>
    <n v="412050"/>
    <s v="METRO"/>
    <s v="NO SOLICITADAS"/>
  </r>
  <r>
    <x v="1"/>
    <x v="34"/>
    <n v="10"/>
    <s v="OTROS MATERIALES Y SUMINISTROS"/>
    <s v="EMPALME CALIBRE 10-12 P/N M7928/5-5"/>
    <n v="39121718"/>
    <s v="Licitación pública"/>
    <n v="2"/>
    <n v="6"/>
    <n v="50"/>
    <n v="405150"/>
    <s v="UNIDAD"/>
    <s v="NO SOLICITADAS"/>
  </r>
  <r>
    <x v="1"/>
    <x v="34"/>
    <n v="10"/>
    <s v="OTROS MATERIALES Y SUMINISTROS"/>
    <s v="EMPALME CALIBRE 14-16 P/N M7928/5-4"/>
    <n v="39121718"/>
    <s v="Licitación pública"/>
    <n v="2"/>
    <n v="6"/>
    <n v="100"/>
    <n v="737800"/>
    <s v="UNIDAD"/>
    <s v="NO SOLICITADAS"/>
  </r>
  <r>
    <x v="1"/>
    <x v="34"/>
    <n v="10"/>
    <s v="OTROS MATERIALES Y SUMINISTROS"/>
    <s v="EMPALME CALIBRE 16-22 P/N M7928/5-3"/>
    <n v="39121718"/>
    <s v="Licitación pública"/>
    <n v="2"/>
    <n v="6"/>
    <n v="200"/>
    <n v="816800"/>
    <s v="UNIDAD"/>
    <s v="NO SOLICITADAS"/>
  </r>
  <r>
    <x v="1"/>
    <x v="34"/>
    <n v="10"/>
    <s v="OTROS MATERIALES Y SUMINISTROS"/>
    <s v="EMPALME CALIBRE 20 P/N M7928/5-3"/>
    <n v="39121718"/>
    <s v="Licitación pública"/>
    <n v="2"/>
    <n v="6"/>
    <n v="250"/>
    <n v="686750"/>
    <s v="METRO"/>
    <s v="NO SOLICITADAS"/>
  </r>
  <r>
    <x v="1"/>
    <x v="34"/>
    <n v="10"/>
    <s v="OTROS MATERIALES Y SUMINISTROS"/>
    <s v="EMPALME CALIBRE 20-24 P/N M7928/5-2"/>
    <n v="39121718"/>
    <s v="Licitación pública"/>
    <n v="2"/>
    <n v="6"/>
    <n v="400"/>
    <n v="3188400"/>
    <s v="UNIDAD"/>
    <s v="NO SOLICITADAS"/>
  </r>
  <r>
    <x v="1"/>
    <x v="34"/>
    <n v="10"/>
    <s v="OTROS MATERIALES Y SUMINISTROS"/>
    <s v="EMPALME CALIBRE 24 P/N M7928/5-1"/>
    <n v="39121718"/>
    <s v="Licitación pública"/>
    <n v="2"/>
    <n v="6"/>
    <n v="200"/>
    <n v="1936800"/>
    <s v="UNIDAD"/>
    <s v="NO SOLICITADAS"/>
  </r>
  <r>
    <x v="1"/>
    <x v="34"/>
    <n v="10"/>
    <s v="OTROS MATERIALES Y SUMINISTROS"/>
    <s v="EMPALME COLOR AMARILLO CON FERRUL P/N M81824/1-3"/>
    <n v="39121718"/>
    <s v="Licitación pública"/>
    <n v="2"/>
    <n v="6"/>
    <n v="200"/>
    <n v="3333200"/>
    <s v="UNIDAD"/>
    <s v="NO SOLICITADAS"/>
  </r>
  <r>
    <x v="1"/>
    <x v="34"/>
    <n v="10"/>
    <s v="OTROS MATERIALES Y SUMINISTROS"/>
    <s v="EMPALME COLOR AZUL CON FERRUL P/N M81824/1-2"/>
    <n v="39121718"/>
    <s v="Licitación pública"/>
    <n v="2"/>
    <n v="6"/>
    <n v="200"/>
    <n v="2859000"/>
    <s v="UNIDAD"/>
    <s v="NO SOLICITADAS"/>
  </r>
  <r>
    <x v="1"/>
    <x v="34"/>
    <n v="10"/>
    <s v="OTROS MATERIALES Y SUMINISTROS"/>
    <s v="EMPALME COLOR ROJO CON FERRUL P/N M81824/1-1"/>
    <n v="39121718"/>
    <s v="Licitación pública"/>
    <n v="2"/>
    <n v="6"/>
    <n v="100"/>
    <n v="1317500"/>
    <s v="UNIDAD"/>
    <s v="NO SOLICITADAS"/>
  </r>
  <r>
    <x v="1"/>
    <x v="34"/>
    <n v="10"/>
    <s v="OTROS MATERIALES Y SUMINISTROS"/>
    <s v="ESPAGUETI TERMICO  1/2 P/N S/P"/>
    <n v="39121718"/>
    <s v="Licitación pública"/>
    <n v="2"/>
    <n v="6"/>
    <n v="50"/>
    <n v="988150"/>
    <s v="METRO"/>
    <s v="NO SOLICITADAS"/>
  </r>
  <r>
    <x v="1"/>
    <x v="34"/>
    <n v="10"/>
    <s v="OTROS MATERIALES Y SUMINISTROS"/>
    <s v="ESPAGUETI TERMICO 3/16 P/N S/P"/>
    <n v="39121718"/>
    <s v="Licitación pública"/>
    <n v="2"/>
    <n v="6"/>
    <n v="50"/>
    <n v="988150"/>
    <s v="METRO"/>
    <s v="NO SOLICITADAS"/>
  </r>
  <r>
    <x v="1"/>
    <x v="34"/>
    <n v="10"/>
    <s v="OTROS MATERIALES Y SUMINISTROS"/>
    <s v="ESPAGUETI TERMICO 3/32 P/N S/P"/>
    <n v="39121718"/>
    <s v="Licitación pública"/>
    <n v="2"/>
    <n v="6"/>
    <n v="100"/>
    <n v="1976300"/>
    <s v="METRO"/>
    <s v="NO SOLICITADAS"/>
  </r>
  <r>
    <x v="1"/>
    <x v="34"/>
    <n v="10"/>
    <s v="OTROS MATERIALES Y SUMINISTROS"/>
    <s v="ESPAGUETI TERMICO 3/8 P/N S/P"/>
    <n v="39121718"/>
    <s v="Licitación pública"/>
    <n v="2"/>
    <n v="6"/>
    <n v="100"/>
    <n v="1976300"/>
    <s v="METRO"/>
    <s v="NO SOLICITADAS"/>
  </r>
  <r>
    <x v="1"/>
    <x v="34"/>
    <n v="10"/>
    <s v="OTROS MATERIALES Y SUMINISTROS"/>
    <s v="ESPAGUETI TERMOENCOGIBLES KIT P/N 3M TUBOS"/>
    <n v="39121718"/>
    <s v="Licitación pública"/>
    <n v="2"/>
    <n v="6"/>
    <n v="10"/>
    <n v="3162000"/>
    <s v="UNIDAD"/>
    <s v="NO SOLICITADAS"/>
  </r>
  <r>
    <x v="1"/>
    <x v="34"/>
    <n v="10"/>
    <s v="OTROS MATERIALES Y SUMINISTROS"/>
    <s v="ESPAGUETI TUBO TERMORETRÁCTIL P/N 37677"/>
    <n v="39121718"/>
    <s v="Licitación pública"/>
    <n v="2"/>
    <n v="6"/>
    <n v="5"/>
    <n v="93500"/>
    <s v="UNIDAD"/>
    <s v="NO SOLICITADAS"/>
  </r>
  <r>
    <x v="1"/>
    <x v="34"/>
    <n v="10"/>
    <s v="OTROS MATERIALES Y SUMINISTROS"/>
    <s v="FERRUL  P/N S0102R"/>
    <n v="39121718"/>
    <s v="Licitación pública"/>
    <n v="2"/>
    <n v="6"/>
    <n v="200"/>
    <n v="975000"/>
    <s v="UNIDAD"/>
    <s v="NO SOLICITADAS"/>
  </r>
  <r>
    <x v="1"/>
    <x v="34"/>
    <n v="10"/>
    <s v="OTROS MATERIALES Y SUMINISTROS"/>
    <s v="FERRUL P/N S0103R"/>
    <n v="39121718"/>
    <s v="Licitación pública"/>
    <n v="2"/>
    <n v="6"/>
    <n v="200"/>
    <n v="843200"/>
    <s v="UNIDAD"/>
    <s v="NO SOLICITADAS"/>
  </r>
  <r>
    <x v="1"/>
    <x v="34"/>
    <n v="10"/>
    <s v="OTROS MATERIALES Y SUMINISTROS"/>
    <s v="FERRUL P/N S0105R"/>
    <n v="39121718"/>
    <s v="Licitación pública"/>
    <n v="2"/>
    <n v="6"/>
    <n v="200"/>
    <n v="1739200"/>
    <s v="UNIDAD"/>
    <s v="NO SOLICITADAS"/>
  </r>
  <r>
    <x v="1"/>
    <x v="34"/>
    <n v="10"/>
    <s v="OTROS MATERIALES Y SUMINISTROS"/>
    <s v="TERMINAL CALIBRE 10 P/N M7928/1-67"/>
    <n v="39121718"/>
    <s v="Licitación pública"/>
    <n v="2"/>
    <n v="6"/>
    <n v="100"/>
    <n v="1264800"/>
    <s v="UNIDAD"/>
    <s v="NO SOLICITADAS"/>
  </r>
  <r>
    <x v="1"/>
    <x v="34"/>
    <n v="10"/>
    <s v="OTROS MATERIALES Y SUMINISTROS"/>
    <s v="TERMINAL OJO CALIBRE 24 P/N M7928/1-24"/>
    <n v="39121718"/>
    <s v="Licitación pública"/>
    <n v="2"/>
    <n v="6"/>
    <n v="200"/>
    <n v="856400"/>
    <s v="UNIDAD"/>
    <s v="NO SOLICITADAS"/>
  </r>
  <r>
    <x v="1"/>
    <x v="34"/>
    <n v="10"/>
    <s v="OTROS MATERIALES Y SUMINISTROS"/>
    <s v="ATOMIZADOR PLASTICO  P/N "/>
    <n v="40141742"/>
    <s v="Licitación pública"/>
    <n v="2"/>
    <n v="6"/>
    <n v="20"/>
    <n v="167560"/>
    <s v="UNIDAD"/>
    <s v="NO SOLICITADAS"/>
  </r>
  <r>
    <x v="1"/>
    <x v="34"/>
    <n v="10"/>
    <s v="OTROS MATERIALES Y SUMINISTROS"/>
    <s v="MANGUERA DE ALTA PRESION  P/N "/>
    <n v="40142002"/>
    <s v="Licitación pública"/>
    <n v="2"/>
    <n v="6"/>
    <n v="1"/>
    <n v="42500"/>
    <s v="UNIDAD"/>
    <s v="NO SOLICITADAS"/>
  </r>
  <r>
    <x v="1"/>
    <x v="34"/>
    <n v="10"/>
    <s v="OTROS MATERIALES Y SUMINISTROS"/>
    <s v="MANGUERA DE ALTA PRESION  P/N "/>
    <n v="40142008"/>
    <s v="Licitación pública"/>
    <n v="2"/>
    <n v="6"/>
    <n v="50"/>
    <n v="2660500"/>
    <s v="METRO"/>
    <s v="NO SOLICITADAS"/>
  </r>
  <r>
    <x v="1"/>
    <x v="34"/>
    <n v="10"/>
    <s v="OTROS MATERIALES Y SUMINISTROS"/>
    <s v="MANGUERA EXPANDIBLE X  75 METROS  P/N "/>
    <n v="40142008"/>
    <s v="Licitación pública"/>
    <n v="2"/>
    <n v="6"/>
    <n v="1"/>
    <n v="100300"/>
    <s v="UNIDAD"/>
    <s v="NO SOLICITADAS"/>
  </r>
  <r>
    <x v="1"/>
    <x v="34"/>
    <n v="10"/>
    <s v="OTROS MATERIALES Y SUMINISTROS"/>
    <s v="FILTRO  DE COMBUSTIBLE P/N FBO60333"/>
    <n v="40161513"/>
    <s v="Licitación pública"/>
    <n v="2"/>
    <n v="6"/>
    <n v="2"/>
    <n v="296857"/>
    <s v="UNIDAD"/>
    <s v="NO SOLICITADAS"/>
  </r>
  <r>
    <x v="1"/>
    <x v="34"/>
    <n v="10"/>
    <s v="OTROS MATERIALES Y SUMINISTROS"/>
    <s v="PERFIL RECTANGULAR DE 4&quot;X2 P/N S/P"/>
    <n v="40171505"/>
    <s v="Licitación pública"/>
    <n v="2"/>
    <n v="6"/>
    <n v="10"/>
    <n v="773500"/>
    <s v="METRO"/>
    <s v="NO SOLICITADAS"/>
  </r>
  <r>
    <x v="1"/>
    <x v="34"/>
    <n v="10"/>
    <s v="OTROS MATERIALES Y SUMINISTROS"/>
    <s v="TUBO ESTRUCTURAL DE 1&quot; CUADRDADO P/N S/P"/>
    <n v="40171505"/>
    <s v="Licitación pública"/>
    <n v="2"/>
    <n v="6"/>
    <n v="15"/>
    <n v="1020000"/>
    <s v="METRO"/>
    <s v="NO SOLICITADAS"/>
  </r>
  <r>
    <x v="1"/>
    <x v="34"/>
    <n v="10"/>
    <s v="OTROS MATERIALES Y SUMINISTROS"/>
    <s v="TUBO ESTRUCTURAL DE 2&quot; CUADRADO P/N S/P"/>
    <n v="40171505"/>
    <s v="Licitación pública"/>
    <n v="2"/>
    <n v="6"/>
    <n v="10"/>
    <n v="680000"/>
    <s v="METRO"/>
    <s v="NO SOLICITADAS"/>
  </r>
  <r>
    <x v="1"/>
    <x v="34"/>
    <n v="10"/>
    <s v="OTROS MATERIALES Y SUMINISTROS"/>
    <s v="TUBO ESTRUCTURAL DE 3&quot; CUADRADO P/N S/P"/>
    <n v="40171505"/>
    <s v="Licitación pública"/>
    <n v="2"/>
    <n v="6"/>
    <n v="10"/>
    <n v="680000"/>
    <s v="METRO"/>
    <s v="NO SOLICITADAS"/>
  </r>
  <r>
    <x v="1"/>
    <x v="34"/>
    <n v="10"/>
    <s v="OTROS MATERIALES Y SUMINISTROS"/>
    <s v="TUBO REDONDO ESTRUCTURAL DE 1&quot; P/N S/P"/>
    <n v="40171505"/>
    <s v="Licitación pública"/>
    <n v="2"/>
    <n v="6"/>
    <n v="10"/>
    <n v="1838550"/>
    <s v="METRO"/>
    <s v="NO SOLICITADAS"/>
  </r>
  <r>
    <x v="1"/>
    <x v="34"/>
    <n v="10"/>
    <s v="OTROS MATERIALES Y SUMINISTROS"/>
    <s v="TUBO REDONDO ESTRUCTURAL DE 1/2&quot; P/N S/P"/>
    <n v="40171505"/>
    <s v="Licitación pública"/>
    <n v="2"/>
    <n v="6"/>
    <n v="10"/>
    <n v="1668550"/>
    <s v="METRO"/>
    <s v="NO SOLICITADAS"/>
  </r>
  <r>
    <x v="1"/>
    <x v="34"/>
    <n v="10"/>
    <s v="OTROS MATERIALES Y SUMINISTROS"/>
    <s v="TUBO REDONDO ESTRUCTURAL DE 2&quot; P/N S/P"/>
    <n v="40171505"/>
    <s v="Licitación pública"/>
    <n v="2"/>
    <n v="6"/>
    <n v="10"/>
    <n v="1498550"/>
    <s v="METRO"/>
    <s v="NO SOLICITADAS"/>
  </r>
  <r>
    <x v="1"/>
    <x v="34"/>
    <n v="10"/>
    <s v="OTROS MATERIALES Y SUMINISTROS"/>
    <s v="TUBO REDONDO ESTRUCTURAL DE 3/4&quot; P/N S/P"/>
    <n v="40171505"/>
    <s v="Licitación pública"/>
    <n v="2"/>
    <n v="6"/>
    <n v="10"/>
    <n v="2008550"/>
    <s v="METRO"/>
    <s v="NO SOLICITADAS"/>
  </r>
  <r>
    <x v="1"/>
    <x v="34"/>
    <n v="10"/>
    <s v="OTROS MATERIALES Y SUMINISTROS"/>
    <s v="PORTAMUESTRAS X 500 UN P/N P10524"/>
    <n v="41104019"/>
    <s v="Licitación pública"/>
    <n v="2"/>
    <n v="6"/>
    <n v="1"/>
    <n v="765000"/>
    <s v="UNIDAD"/>
    <s v="NO SOLICITADAS"/>
  </r>
  <r>
    <x v="1"/>
    <x v="34"/>
    <n v="10"/>
    <s v="OTROS MATERIALES Y SUMINISTROS"/>
    <s v="RECIPIENTE PARA MUESTRA DE COMBUSTIBLE"/>
    <n v="41121806"/>
    <s v="Licitación pública"/>
    <n v="2"/>
    <n v="6"/>
    <n v="50"/>
    <n v="500000"/>
    <s v="UNIDAD"/>
    <s v="NO SOLICITADAS"/>
  </r>
  <r>
    <x v="1"/>
    <x v="34"/>
    <n v="10"/>
    <s v="OTROS MATERIALES Y SUMINISTROS"/>
    <s v="CAJAS DE PIPETA (GOTEROS) , 400 U/CAJA   P/N M99914"/>
    <n v="41123403"/>
    <s v="Licitación pública"/>
    <n v="2"/>
    <n v="6"/>
    <n v="1"/>
    <n v="1487500"/>
    <s v="UNIDAD"/>
    <s v="NO SOLICITADAS"/>
  </r>
  <r>
    <x v="1"/>
    <x v="34"/>
    <n v="10"/>
    <s v="OTROS MATERIALES Y SUMINISTROS"/>
    <s v="APLICADORES DE ALGODÓN  P/N S/P"/>
    <n v="42141501"/>
    <s v="Licitación pública"/>
    <n v="2"/>
    <n v="6"/>
    <n v="50"/>
    <n v="6650"/>
    <s v="UNIDAD"/>
    <s v="NO SOLICITADAS"/>
  </r>
  <r>
    <x v="1"/>
    <x v="34"/>
    <n v="10"/>
    <s v="OTROS MATERIALES Y SUMINISTROS"/>
    <s v="CABLE VGA MONITOR SPLITTER P/N S/P"/>
    <n v="43202222"/>
    <s v="Licitación pública"/>
    <n v="2"/>
    <n v="6"/>
    <n v="2"/>
    <n v="79050"/>
    <s v="UNIDAD"/>
    <s v="NO SOLICITADAS"/>
  </r>
  <r>
    <x v="1"/>
    <x v="34"/>
    <n v="10"/>
    <s v="OTROS MATERIALES Y SUMINISTROS"/>
    <s v="CONECTORES RJ45 CAT 6E P/N S/P"/>
    <n v="43223310"/>
    <s v="Licitación pública"/>
    <n v="2"/>
    <n v="6"/>
    <n v="80"/>
    <n v="134640"/>
    <s v="UNIDAD"/>
    <s v="NO SOLICITADAS"/>
  </r>
  <r>
    <x v="1"/>
    <x v="34"/>
    <n v="10"/>
    <s v="OTROS MATERIALES Y SUMINISTROS"/>
    <s v="PAÑO LIMPIADOR PARA CIRCUITOS ELECTRICOS  P/N 3M 9027 X CAJA"/>
    <n v="44102911"/>
    <s v="Licitación pública"/>
    <n v="2"/>
    <n v="6"/>
    <n v="12"/>
    <n v="381024"/>
    <s v="UNIDAD"/>
    <s v="NO SOLICITADAS"/>
  </r>
  <r>
    <x v="1"/>
    <x v="34"/>
    <n v="10"/>
    <s v="OTROS MATERIALES Y SUMINISTROS"/>
    <s v="LIMPIADOR PARA LENTES  P/N S/P"/>
    <n v="44102912"/>
    <s v="Licitación pública"/>
    <n v="2"/>
    <n v="6"/>
    <n v="5"/>
    <n v="541265"/>
    <s v="UNIDAD"/>
    <s v="NO SOLICITADAS"/>
  </r>
  <r>
    <x v="1"/>
    <x v="34"/>
    <n v="10"/>
    <s v="OTROS MATERIALES Y SUMINISTROS"/>
    <s v="SOLUCIÓN LIMPIADORA  P/N "/>
    <n v="44102912"/>
    <s v="Licitación pública"/>
    <n v="2"/>
    <n v="6"/>
    <n v="50"/>
    <n v="1700000"/>
    <s v="UNIDAD"/>
    <s v="NO SOLICITADAS"/>
  </r>
  <r>
    <x v="1"/>
    <x v="34"/>
    <n v="10"/>
    <s v="OTROS MATERIALES Y SUMINISTROS"/>
    <s v="SOLUCION LIMPIADORA PARA EQUIPOS DE VUELO  P/N "/>
    <n v="44102912"/>
    <s v="Licitación pública"/>
    <n v="2"/>
    <n v="6"/>
    <n v="50"/>
    <n v="1700000"/>
    <s v="KILOGRAMO"/>
    <s v="NO SOLICITADAS"/>
  </r>
  <r>
    <x v="1"/>
    <x v="34"/>
    <n v="10"/>
    <s v="OTROS MATERIALES Y SUMINISTROS"/>
    <s v="TIJERAS  P/N KER1120"/>
    <n v="44121618"/>
    <s v="Licitación pública"/>
    <n v="2"/>
    <n v="6"/>
    <n v="5"/>
    <n v="1811235"/>
    <s v="UNIDAD"/>
    <s v="NO SOLICITADAS"/>
  </r>
  <r>
    <x v="1"/>
    <x v="34"/>
    <n v="10"/>
    <s v="OTROS MATERIALES Y SUMINISTROS"/>
    <s v="LIMPIADOR DE PAPEL PARA LENTES  P/N 274447 X CAJA"/>
    <n v="45121622"/>
    <s v="Licitación pública"/>
    <n v="2"/>
    <n v="6"/>
    <n v="2"/>
    <n v="98600"/>
    <s v="UNIDAD"/>
    <s v="NO SOLICITADAS"/>
  </r>
  <r>
    <x v="1"/>
    <x v="34"/>
    <n v="10"/>
    <s v="OTROS MATERIALES Y SUMINISTROS"/>
    <s v="LIQUIDO REVELADOR  P/N SKD-S2 X CAJA"/>
    <n v="45141501"/>
    <s v="Licitación pública"/>
    <n v="2"/>
    <n v="6"/>
    <n v="2"/>
    <n v="168376"/>
    <s v="UNIDAD"/>
    <s v="NO SOLICITADAS"/>
  </r>
  <r>
    <x v="1"/>
    <x v="34"/>
    <n v="10"/>
    <s v="OTROS MATERIALES Y SUMINISTROS"/>
    <s v="LONA HURACAN GRIS "/>
    <n v="46181547"/>
    <s v="Licitación pública"/>
    <n v="2"/>
    <n v="6"/>
    <n v="416"/>
    <n v="26024544"/>
    <s v="METRO"/>
    <s v="NO SOLICITADAS"/>
  </r>
  <r>
    <x v="1"/>
    <x v="34"/>
    <n v="10"/>
    <s v="OTROS MATERIALES Y SUMINISTROS"/>
    <s v="LONA HURACAN ROJA"/>
    <n v="46181547"/>
    <s v="Licitación pública"/>
    <n v="2"/>
    <n v="6"/>
    <n v="312"/>
    <n v="19518408"/>
    <s v="METRO"/>
    <s v="NO SOLICITADAS"/>
  </r>
  <r>
    <x v="1"/>
    <x v="34"/>
    <n v="10"/>
    <s v="OTROS MATERIALES Y SUMINISTROS"/>
    <s v="PANA NEVADA"/>
    <n v="46181547"/>
    <s v="Licitación pública"/>
    <n v="2"/>
    <n v="6"/>
    <n v="312"/>
    <n v="35285952"/>
    <s v="METRO"/>
    <s v="NO SOLICITADAS"/>
  </r>
  <r>
    <x v="1"/>
    <x v="34"/>
    <n v="10"/>
    <s v="OTROS MATERIALES Y SUMINISTROS"/>
    <s v="THERMOLON"/>
    <n v="46181547"/>
    <s v="Licitación pública"/>
    <n v="2"/>
    <n v="6"/>
    <n v="338"/>
    <n v="8913060"/>
    <s v="METRO"/>
    <s v="NO SOLICITADAS"/>
  </r>
  <r>
    <x v="1"/>
    <x v="34"/>
    <n v="10"/>
    <s v="OTROS MATERIALES Y SUMINISTROS"/>
    <s v="RESPIRADOR MASCARA COMPLETA P/N YAA199"/>
    <n v="46182002"/>
    <s v="Licitación pública"/>
    <n v="2"/>
    <n v="6"/>
    <n v="3"/>
    <n v="51750"/>
    <s v="UNIDAD"/>
    <s v="NO SOLICITADAS"/>
  </r>
  <r>
    <x v="1"/>
    <x v="34"/>
    <n v="10"/>
    <s v="OTROS MATERIALES Y SUMINISTROS"/>
    <s v="FILTROS PARA RESPIRADOR DE MASCARA  P/N YA127C9"/>
    <n v="46182005"/>
    <s v="Licitación pública"/>
    <n v="2"/>
    <n v="6"/>
    <n v="15"/>
    <n v="3543420"/>
    <s v="UNIDAD"/>
    <s v="NO SOLICITADAS"/>
  </r>
  <r>
    <x v="1"/>
    <x v="34"/>
    <n v="10"/>
    <s v="OTROS MATERIALES Y SUMINISTROS"/>
    <s v="CAJAS DE PAÑOS  11X21 CM 280 UNI / ANALISIS ACEITE  P/N KIMTECH 11X21 CM 280 UNI"/>
    <n v="47131502"/>
    <s v="Licitación pública"/>
    <n v="2"/>
    <n v="6"/>
    <n v="5"/>
    <n v="130795"/>
    <s v="UNIDAD"/>
    <s v="NO SOLICITADAS"/>
  </r>
  <r>
    <x v="1"/>
    <x v="34"/>
    <n v="10"/>
    <s v="OTROS MATERIALES Y SUMINISTROS"/>
    <s v="LIMPIADOR INDUSTRIAL  P/N WYPALL80"/>
    <n v="47131502"/>
    <s v="Licitación pública"/>
    <n v="2"/>
    <n v="6"/>
    <n v="365"/>
    <n v="21334250"/>
    <s v="UNIDAD"/>
    <s v="NO SOLICITADAS"/>
  </r>
  <r>
    <x v="1"/>
    <x v="34"/>
    <n v="10"/>
    <s v="OTROS MATERIALES Y SUMINISTROS"/>
    <s v="UTENSILIO DE CORROSION PARA LAVADO DE AERONAVES P/N S/P"/>
    <n v="47131604"/>
    <s v="Licitación pública"/>
    <n v="2"/>
    <n v="6"/>
    <n v="60"/>
    <n v="2485650"/>
    <s v="UNIDAD"/>
    <s v="NO SOLICITADAS"/>
  </r>
  <r>
    <x v="1"/>
    <x v="34"/>
    <n v="10"/>
    <s v="OTROS MATERIALES Y SUMINISTROS"/>
    <s v="LIQUIDO LIMPIACARLINGA  CAJA X 12 P/N MIL-P-008184D PRIST   X CAJA"/>
    <n v="47131824"/>
    <s v="Licitación pública"/>
    <n v="2"/>
    <n v="6"/>
    <n v="20"/>
    <n v="678520"/>
    <s v="UNIDAD"/>
    <s v="NO SOLICITADAS"/>
  </r>
  <r>
    <x v="1"/>
    <x v="34"/>
    <n v="10"/>
    <s v="OTROS MATERIALES Y SUMINISTROS"/>
    <s v="PINCELES  P/N S/P"/>
    <n v="60121226"/>
    <s v="Licitación pública"/>
    <n v="2"/>
    <n v="6"/>
    <n v="20"/>
    <n v="37400"/>
    <s v="UNIDAD"/>
    <s v="NO SOLICITADAS"/>
  </r>
  <r>
    <x v="1"/>
    <x v="34"/>
    <n v="10"/>
    <s v="OTROS MATERIALES Y SUMINISTROS"/>
    <s v="EMBUDOS PLASTICOS LLENADO ACEITE P/N FUNN2"/>
    <n v="40141735"/>
    <s v="Licitación pública"/>
    <n v="2"/>
    <n v="6"/>
    <n v="15"/>
    <n v="765000"/>
    <s v="UNIDAD"/>
    <s v="NO SOLICITADAS"/>
  </r>
  <r>
    <x v="1"/>
    <x v="34"/>
    <n v="10"/>
    <s v="OTROS MATERIALES Y SUMINISTROS"/>
    <s v="LIMPIADOR DE CONTACTOS  P/N "/>
    <n v="23281901"/>
    <s v="Licitación pública"/>
    <n v="2"/>
    <n v="6"/>
    <n v="80"/>
    <n v="8472800"/>
    <s v="UNIDAD"/>
    <s v="NO SOLICITADAS"/>
  </r>
  <r>
    <x v="1"/>
    <x v="34"/>
    <n v="10"/>
    <s v="OTROS MATERIALES Y SUMINISTROS"/>
    <s v="LIMPIADOR ESPUMOSO DE EQUIPOS  P/N S/P"/>
    <n v="23281901"/>
    <s v="Licitación pública"/>
    <n v="2"/>
    <n v="6"/>
    <n v="4"/>
    <n v="78200"/>
    <s v="UNIDAD"/>
    <s v="NO SOLICITADAS"/>
  </r>
  <r>
    <x v="1"/>
    <x v="34"/>
    <n v="10"/>
    <s v="OTROS MATERIALES Y SUMINISTROS"/>
    <s v="CEPILLO LATERAL TENNANT P/N 0"/>
    <n v="25101919"/>
    <s v="Licitación pública"/>
    <n v="2"/>
    <n v="6"/>
    <n v="1"/>
    <n v="556380"/>
    <s v="UNIDAD"/>
    <s v="NO SOLICITADAS"/>
  </r>
  <r>
    <x v="1"/>
    <x v="34"/>
    <n v="10"/>
    <s v="OTROS MATERIALES Y SUMINISTROS"/>
    <s v="LIMPIA BRISAS DE CAMIÓN P/N S/P"/>
    <n v="25171505"/>
    <s v="Licitación pública"/>
    <n v="2"/>
    <n v="6"/>
    <n v="2"/>
    <n v="241366"/>
    <s v="UNIDAD"/>
    <s v="NO SOLICITADAS"/>
  </r>
  <r>
    <x v="1"/>
    <x v="34"/>
    <n v="10"/>
    <s v="OTROS MATERIALES Y SUMINISTROS"/>
    <s v="PITO DE VEHÍCULO  P/N S/P"/>
    <n v="25172110"/>
    <s v="Licitación pública"/>
    <n v="2"/>
    <n v="6"/>
    <n v="5"/>
    <n v="527000"/>
    <s v="UNIDAD"/>
    <s v="NO SOLICITADAS"/>
  </r>
  <r>
    <x v="1"/>
    <x v="34"/>
    <n v="10"/>
    <s v="OTROS MATERIALES Y SUMINISTROS"/>
    <s v="KIT DE DESPÍNCHE DE VEHICULOS SELLMATIC P/N S/P"/>
    <n v="25172511"/>
    <s v="Licitación pública"/>
    <n v="2"/>
    <n v="6"/>
    <n v="1"/>
    <n v="40800"/>
    <s v="UNIDAD"/>
    <s v="NO SOLICITADAS"/>
  </r>
  <r>
    <x v="1"/>
    <x v="34"/>
    <n v="10"/>
    <s v="OTROS MATERIALES Y SUMINISTROS"/>
    <s v="ARRANQUE P/N ZM 805 12V"/>
    <n v="25173902"/>
    <s v="Licitación pública"/>
    <n v="2"/>
    <n v="6"/>
    <n v="2"/>
    <n v="475618"/>
    <s v="UNIDAD"/>
    <s v="NO SOLICITADAS"/>
  </r>
  <r>
    <x v="1"/>
    <x v="34"/>
    <n v="10"/>
    <s v="OTROS MATERIALES Y SUMINISTROS"/>
    <s v="ARRANQUE P/N 01183599 12V"/>
    <n v="25173902"/>
    <s v="Licitación pública"/>
    <n v="2"/>
    <n v="6"/>
    <n v="1"/>
    <n v="1963075"/>
    <s v="UNIDAD"/>
    <s v="NO SOLICITADAS"/>
  </r>
  <r>
    <x v="1"/>
    <x v="34"/>
    <n v="10"/>
    <s v="OTROS MATERIALES Y SUMINISTROS"/>
    <s v="ARRANQUE P/N DELCO REMY 5284084"/>
    <n v="25173902"/>
    <s v="Licitación pública"/>
    <n v="2"/>
    <n v="6"/>
    <n v="1"/>
    <n v="279969"/>
    <s v="UNIDAD"/>
    <s v="NO SOLICITADAS"/>
  </r>
  <r>
    <x v="1"/>
    <x v="34"/>
    <n v="10"/>
    <s v="OTROS MATERIALES Y SUMINISTROS"/>
    <s v="ARRANQUE P/N KUMMINS 3964428 12V"/>
    <n v="25173902"/>
    <s v="Licitación pública"/>
    <n v="2"/>
    <n v="6"/>
    <n v="1"/>
    <n v="2549363"/>
    <s v="UNIDAD"/>
    <s v="NO SOLICITADAS"/>
  </r>
  <r>
    <x v="1"/>
    <x v="34"/>
    <n v="10"/>
    <s v="OTROS MATERIALES Y SUMINISTROS"/>
    <s v="ENSAMBLE DE ARRANQUE  P/N 1114928"/>
    <n v="25173902"/>
    <s v="Licitación pública"/>
    <n v="2"/>
    <n v="6"/>
    <n v="1"/>
    <n v="246702"/>
    <s v="UNIDAD"/>
    <s v="NO SOLICITADAS"/>
  </r>
  <r>
    <x v="1"/>
    <x v="34"/>
    <n v="10"/>
    <s v="OTROS MATERIALES Y SUMINISTROS"/>
    <s v="MEDIDOR DE ACEITE  P/N 286937-1"/>
    <n v="25174406"/>
    <s v="Licitación pública"/>
    <n v="2"/>
    <n v="6"/>
    <n v="7"/>
    <n v="6541059"/>
    <s v="UNIDAD"/>
    <s v="NO SOLICITADAS"/>
  </r>
  <r>
    <x v="1"/>
    <x v="34"/>
    <n v="10"/>
    <s v="OTROS MATERIALES Y SUMINISTROS"/>
    <s v="HOROMETRO P/N 56492"/>
    <n v="25174416"/>
    <s v="Licitación pública"/>
    <n v="2"/>
    <n v="6"/>
    <n v="6"/>
    <n v="938400"/>
    <s v="UNIDAD"/>
    <s v="NO SOLICITADAS"/>
  </r>
  <r>
    <x v="1"/>
    <x v="34"/>
    <n v="10"/>
    <s v="OTROS MATERIALES Y SUMINISTROS"/>
    <s v="LAMPARAS PARA TABLERO DE CONTROL P/N MI-3216"/>
    <n v="25174416"/>
    <s v="Licitación pública"/>
    <n v="2"/>
    <n v="6"/>
    <n v="5"/>
    <n v="1634360"/>
    <s v="UNIDAD"/>
    <s v="NO SOLICITADAS"/>
  </r>
  <r>
    <x v="1"/>
    <x v="34"/>
    <n v="10"/>
    <s v="OTROS MATERIALES Y SUMINISTROS"/>
    <s v="INTERRUPTOR DE ARRANQUE P/N 404510"/>
    <n v="25174417"/>
    <s v="Licitación pública"/>
    <n v="2"/>
    <n v="6"/>
    <n v="2"/>
    <n v="1104724"/>
    <s v="UNIDAD"/>
    <s v="NO SOLICITADAS"/>
  </r>
  <r>
    <x v="1"/>
    <x v="34"/>
    <n v="10"/>
    <s v="OTROS MATERIALES Y SUMINISTROS"/>
    <s v="PISTOLA PARA SUMINITRO DE COMBUSTIBLE DE AVIACIÓN P/N S/P"/>
    <n v="25191506"/>
    <s v="Licitación pública"/>
    <n v="2"/>
    <n v="6"/>
    <n v="1"/>
    <n v="460466"/>
    <s v="UNIDAD"/>
    <s v="NO SOLICITADAS"/>
  </r>
  <r>
    <x v="1"/>
    <x v="34"/>
    <n v="10"/>
    <s v="OTROS MATERIALES Y SUMINISTROS"/>
    <s v="MEDIDORES DE COMBUSTIBLE MECANICO P/N KELCH 54-1815   13.5&quot;"/>
    <n v="25191825"/>
    <s v="Licitación pública"/>
    <n v="2"/>
    <n v="6"/>
    <n v="8"/>
    <n v="996560"/>
    <s v="UNIDAD"/>
    <s v="NO SOLICITADAS"/>
  </r>
  <r>
    <x v="1"/>
    <x v="34"/>
    <n v="10"/>
    <s v="OTROS MATERIALES Y SUMINISTROS"/>
    <s v="MONTAJE DEL ALTERNADOR  P/N 1103131"/>
    <n v="26101302"/>
    <s v="Licitación pública"/>
    <n v="2"/>
    <n v="6"/>
    <n v="1"/>
    <n v="105598"/>
    <s v="UNIDAD"/>
    <s v="NO SOLICITADAS"/>
  </r>
  <r>
    <x v="1"/>
    <x v="34"/>
    <n v="10"/>
    <s v="OTROS MATERIALES Y SUMINISTROS"/>
    <s v="MONTAJE DEL ALTERNADOR  P/N 75I /19020616 12V 60AMP"/>
    <n v="26101302"/>
    <s v="Licitación pública"/>
    <n v="2"/>
    <n v="6"/>
    <n v="1"/>
    <n v="757563"/>
    <s v="UNIDAD"/>
    <s v="NO SOLICITADAS"/>
  </r>
  <r>
    <x v="1"/>
    <x v="34"/>
    <n v="10"/>
    <s v="OTROS MATERIALES Y SUMINISTROS"/>
    <s v="MONTAJE DEL ALTERNADOR  P/N DELCO REMY 8600499"/>
    <n v="26101302"/>
    <s v="Licitación pública"/>
    <n v="2"/>
    <n v="6"/>
    <n v="2"/>
    <n v="263500"/>
    <s v="UNIDAD"/>
    <s v="NO SOLICITADAS"/>
  </r>
  <r>
    <x v="1"/>
    <x v="34"/>
    <n v="10"/>
    <s v="OTROS MATERIALES Y SUMINISTROS"/>
    <s v="MONTAJE DEL ALTERNADOR  P/N DEUTZ AAK3368 14V"/>
    <n v="26101302"/>
    <s v="Licitación pública"/>
    <n v="2"/>
    <n v="6"/>
    <n v="2"/>
    <n v="2437376"/>
    <s v="UNIDAD"/>
    <s v="NO SOLICITADAS"/>
  </r>
  <r>
    <x v="1"/>
    <x v="34"/>
    <n v="10"/>
    <s v="OTROS MATERIALES Y SUMINISTROS"/>
    <s v="MONTAJE DEL ALTERNADOR  P/N P3400698 - 100A  24V"/>
    <n v="26101302"/>
    <s v="Licitación pública"/>
    <n v="2"/>
    <n v="6"/>
    <n v="1"/>
    <n v="131750"/>
    <s v="UNIDAD"/>
    <s v="NO SOLICITADAS"/>
  </r>
  <r>
    <x v="1"/>
    <x v="34"/>
    <n v="10"/>
    <s v="OTROS MATERIALES Y SUMINISTROS"/>
    <s v="MONTAJE DEL ALTERNADOR  P/N SHW 0645"/>
    <n v="26101302"/>
    <s v="Licitación pública"/>
    <n v="2"/>
    <n v="6"/>
    <n v="1"/>
    <n v="1428038"/>
    <s v="UNIDAD"/>
    <s v="NO SOLICITADAS"/>
  </r>
  <r>
    <x v="1"/>
    <x v="34"/>
    <n v="10"/>
    <s v="OTROS MATERIALES Y SUMINISTROS"/>
    <s v="PORTA ESCOBILLAS ALTERNADOR P/N 1894559"/>
    <n v="26101302"/>
    <s v="Licitación pública"/>
    <n v="2"/>
    <n v="6"/>
    <n v="5"/>
    <n v="329045"/>
    <s v="UNIDAD"/>
    <s v="NO SOLICITADAS"/>
  </r>
  <r>
    <x v="1"/>
    <x v="34"/>
    <n v="10"/>
    <s v="OTROS MATERIALES Y SUMINISTROS"/>
    <s v="PUENTE RECTIFICADOR ALTERNADOR P/N 1891055"/>
    <n v="26101302"/>
    <s v="Licitación pública"/>
    <n v="2"/>
    <n v="6"/>
    <n v="5"/>
    <n v="461125"/>
    <s v="UNIDAD"/>
    <s v="NO SOLICITADAS"/>
  </r>
  <r>
    <x v="1"/>
    <x v="34"/>
    <n v="10"/>
    <s v="OTROS MATERIALES Y SUMINISTROS"/>
    <s v="SWITCH DE IGNICION P/N "/>
    <n v="26101718"/>
    <s v="Licitación pública"/>
    <n v="2"/>
    <n v="6"/>
    <n v="5"/>
    <n v="331500"/>
    <s v="UNIDAD"/>
    <s v="NO SOLICITADAS"/>
  </r>
  <r>
    <x v="1"/>
    <x v="34"/>
    <n v="10"/>
    <s v="OTROS MATERIALES Y SUMINISTROS"/>
    <s v="REGULADOR ELECTRONICO DE VELOCIDAD  P/N 8126408"/>
    <n v="26101766"/>
    <s v="Licitación pública"/>
    <n v="2"/>
    <n v="6"/>
    <n v="2"/>
    <n v="153000"/>
    <s v="UNIDAD"/>
    <s v="NO SOLICITADAS"/>
  </r>
  <r>
    <x v="1"/>
    <x v="34"/>
    <n v="10"/>
    <s v="OTROS MATERIALES Y SUMINISTROS"/>
    <s v="BATERIAS TIPO D2  X 1,5 V  P/N S/P"/>
    <n v="26111700"/>
    <s v="Licitación pública"/>
    <n v="2"/>
    <n v="6"/>
    <n v="100"/>
    <n v="1683000"/>
    <s v="UNIDAD"/>
    <s v="NO SOLICITADAS"/>
  </r>
  <r>
    <x v="1"/>
    <x v="34"/>
    <n v="10"/>
    <s v="OTROS MATERIALES Y SUMINISTROS"/>
    <s v="BATERIA P/N 31MHD"/>
    <n v="26111703"/>
    <s v="Licitación pública"/>
    <n v="2"/>
    <n v="6"/>
    <n v="2"/>
    <n v="2224598"/>
    <s v="UNIDAD"/>
    <s v="NO SOLICITADAS"/>
  </r>
  <r>
    <x v="1"/>
    <x v="34"/>
    <n v="10"/>
    <s v="OTROS MATERIALES Y SUMINISTROS"/>
    <s v="BATERIA P/N 48800"/>
    <n v="26111703"/>
    <s v="Licitación pública"/>
    <n v="2"/>
    <n v="6"/>
    <n v="7"/>
    <n v="2841720"/>
    <s v="UNIDAD"/>
    <s v="NO SOLICITADAS"/>
  </r>
  <r>
    <x v="1"/>
    <x v="34"/>
    <n v="10"/>
    <s v="OTROS MATERIALES Y SUMINISTROS"/>
    <s v="BATERIA P/N 4DLT 1200"/>
    <n v="26111703"/>
    <s v="Licitación pública"/>
    <n v="2"/>
    <n v="6"/>
    <n v="10"/>
    <n v="26086500"/>
    <s v="UNIDAD"/>
    <s v="NO SOLICITADAS"/>
  </r>
  <r>
    <x v="1"/>
    <x v="34"/>
    <n v="10"/>
    <s v="OTROS MATERIALES Y SUMINISTROS"/>
    <s v="BATERIA P/N MB4JAM 0813 12V"/>
    <n v="26111703"/>
    <s v="Licitación pública"/>
    <n v="2"/>
    <n v="6"/>
    <n v="2"/>
    <n v="3926150"/>
    <s v="UNIDAD"/>
    <s v="NO SOLICITADAS"/>
  </r>
  <r>
    <x v="1"/>
    <x v="34"/>
    <n v="10"/>
    <s v="OTROS MATERIALES Y SUMINISTROS"/>
    <s v="BATERIA P/N NS-40D-PD  560AMP"/>
    <n v="26111703"/>
    <s v="Licitación pública"/>
    <n v="2"/>
    <n v="6"/>
    <n v="2"/>
    <n v="2042126"/>
    <s v="UNIDAD"/>
    <s v="NO SOLICITADAS"/>
  </r>
  <r>
    <x v="1"/>
    <x v="34"/>
    <n v="10"/>
    <s v="OTROS MATERIALES Y SUMINISTROS"/>
    <s v="BATERIA P/N WILLARD 1000/30H"/>
    <n v="26111703"/>
    <s v="Licitación pública"/>
    <n v="2"/>
    <n v="6"/>
    <n v="8"/>
    <n v="5236000"/>
    <s v="UNIDAD"/>
    <s v="NO SOLICITADAS"/>
  </r>
  <r>
    <x v="1"/>
    <x v="34"/>
    <n v="10"/>
    <s v="OTROS MATERIALES Y SUMINISTROS"/>
    <s v="BATERIA P/N WILLARD1350"/>
    <n v="26111703"/>
    <s v="Licitación pública"/>
    <n v="2"/>
    <n v="6"/>
    <n v="2"/>
    <n v="1343000"/>
    <s v="UNIDAD"/>
    <s v="NO SOLICITADAS"/>
  </r>
  <r>
    <x v="1"/>
    <x v="34"/>
    <n v="10"/>
    <s v="OTROS MATERIALES Y SUMINISTROS"/>
    <s v=" CABLE AUTOMOTRIZ NO 10 P/N S/P"/>
    <n v="26121852"/>
    <s v="Licitación pública"/>
    <n v="2"/>
    <n v="6"/>
    <n v="10"/>
    <n v="108690"/>
    <s v="UNIDAD"/>
    <s v="NO SOLICITADAS"/>
  </r>
  <r>
    <x v="1"/>
    <x v="34"/>
    <n v="10"/>
    <s v="OTROS MATERIALES Y SUMINISTROS"/>
    <s v="CABLE AUTOMOTRIZ NO 14 P/N S/P"/>
    <n v="26121852"/>
    <s v="Licitación pública"/>
    <n v="2"/>
    <n v="6"/>
    <n v="10"/>
    <n v="62580"/>
    <s v="UNIDAD"/>
    <s v="NO SOLICITADAS"/>
  </r>
  <r>
    <x v="1"/>
    <x v="34"/>
    <n v="10"/>
    <s v="OTROS MATERIALES Y SUMINISTROS"/>
    <s v="CABLE AUTOMOTRIZ NO 16 P/N S/P"/>
    <n v="26121852"/>
    <s v="Licitación pública"/>
    <n v="2"/>
    <n v="6"/>
    <n v="10"/>
    <n v="42820"/>
    <s v="UNIDAD"/>
    <s v="NO SOLICITADAS"/>
  </r>
  <r>
    <x v="1"/>
    <x v="34"/>
    <n v="10"/>
    <s v="OTROS MATERIALES Y SUMINISTROS"/>
    <s v="CABLE PARA BATERIA P/N S/P"/>
    <n v="26121852"/>
    <s v="Licitación pública"/>
    <n v="2"/>
    <n v="6"/>
    <n v="25"/>
    <n v="637500"/>
    <s v="UNIDAD"/>
    <s v="NO SOLICITADAS"/>
  </r>
  <r>
    <x v="1"/>
    <x v="34"/>
    <n v="10"/>
    <s v="OTROS MATERIALES Y SUMINISTROS"/>
    <s v="LLAVE PARA AFLOJAR FILTROS DE CORREA P/N S/P"/>
    <n v="27111723"/>
    <s v="Licitación pública"/>
    <n v="2"/>
    <n v="6"/>
    <n v="1"/>
    <n v="44200"/>
    <s v="UNIDAD"/>
    <s v="NO SOLICITADAS"/>
  </r>
  <r>
    <x v="1"/>
    <x v="34"/>
    <n v="10"/>
    <s v="OTROS MATERIALES Y SUMINISTROS"/>
    <s v=" ABRAZADERAS METALICAS 1&quot; P/N S/P"/>
    <n v="27112132"/>
    <s v="Licitación pública"/>
    <n v="2"/>
    <n v="6"/>
    <n v="20"/>
    <n v="333200"/>
    <s v="UNIDAD"/>
    <s v="NO SOLICITADAS"/>
  </r>
  <r>
    <x v="1"/>
    <x v="34"/>
    <n v="10"/>
    <s v="OTROS MATERIALES Y SUMINISTROS"/>
    <s v="ABRAZADERAS METALICAS 2&quot; P/N S/P"/>
    <n v="27112132"/>
    <s v="Licitación pública"/>
    <n v="2"/>
    <n v="6"/>
    <n v="20"/>
    <n v="404600"/>
    <s v="UNIDAD"/>
    <s v="NO SOLICITADAS"/>
  </r>
  <r>
    <x v="1"/>
    <x v="34"/>
    <n v="10"/>
    <s v="OTROS MATERIALES Y SUMINISTROS"/>
    <s v="ABRAZADERAS METALICAS 3&quot; P/N S/P"/>
    <n v="27112132"/>
    <s v="Licitación pública"/>
    <n v="2"/>
    <n v="6"/>
    <n v="20"/>
    <n v="411400"/>
    <s v="UNIDAD"/>
    <s v="NO SOLICITADAS"/>
  </r>
  <r>
    <x v="1"/>
    <x v="34"/>
    <n v="10"/>
    <s v="OTROS MATERIALES Y SUMINISTROS"/>
    <s v="ABRAZADERAS METALICAS 5&quot; P/N S/P"/>
    <n v="27112132"/>
    <s v="Licitación pública"/>
    <n v="2"/>
    <n v="6"/>
    <n v="20"/>
    <n v="523600"/>
    <s v="UNIDAD"/>
    <s v="NO SOLICITADAS"/>
  </r>
  <r>
    <x v="1"/>
    <x v="34"/>
    <n v="10"/>
    <s v="OTROS MATERIALES Y SUMINISTROS"/>
    <s v="ABRAZADERAS METALICAS 8&quot; P/N S/P"/>
    <n v="27112132"/>
    <s v="Licitación pública"/>
    <n v="2"/>
    <n v="6"/>
    <n v="10"/>
    <n v="297500"/>
    <s v="UNIDAD"/>
    <s v="NO SOLICITADAS"/>
  </r>
  <r>
    <x v="1"/>
    <x v="34"/>
    <n v="10"/>
    <s v="OTROS MATERIALES Y SUMINISTROS"/>
    <s v="DURA FLEX 3&quot; P/N S/P"/>
    <n v="30102006"/>
    <s v="Licitación pública"/>
    <n v="2"/>
    <n v="6"/>
    <n v="1"/>
    <n v="87380"/>
    <s v="METRO"/>
    <s v="NO SOLICITADAS"/>
  </r>
  <r>
    <x v="1"/>
    <x v="34"/>
    <n v="10"/>
    <s v="OTROS MATERIALES Y SUMINISTROS"/>
    <s v="DURALUMINIO 2024    1&quot; P/N S/P"/>
    <n v="30102006"/>
    <s v="Licitación pública"/>
    <n v="2"/>
    <n v="6"/>
    <n v="2"/>
    <n v="377068"/>
    <s v="UNIDAD"/>
    <s v="NO SOLICITADAS"/>
  </r>
  <r>
    <x v="1"/>
    <x v="34"/>
    <n v="10"/>
    <s v="OTROS MATERIALES Y SUMINISTROS"/>
    <s v="DURALUMINIO 2024    1/2&quot; P/N S/P"/>
    <n v="30102006"/>
    <s v="Licitación pública"/>
    <n v="2"/>
    <n v="6"/>
    <n v="2"/>
    <n v="1189702"/>
    <s v="UNIDAD"/>
    <s v="NO SOLICITADAS"/>
  </r>
  <r>
    <x v="1"/>
    <x v="34"/>
    <n v="10"/>
    <s v="OTROS MATERIALES Y SUMINISTROS"/>
    <s v="DURALUMINIO LAMINA 1&quot; ESPESOR 1MT X1 MT P/N S/P"/>
    <n v="30102006"/>
    <s v="Licitación pública"/>
    <n v="2"/>
    <n v="6"/>
    <n v="1"/>
    <n v="5355000"/>
    <s v="UNIDAD"/>
    <s v="NO SOLICITADAS"/>
  </r>
  <r>
    <x v="1"/>
    <x v="34"/>
    <n v="10"/>
    <s v="OTROS MATERIALES Y SUMINISTROS"/>
    <s v="DURALUMINIO LAMINA 1/4 ESPESOR 1MT X 1MT P/N S/P"/>
    <n v="30102006"/>
    <s v="Licitación pública"/>
    <n v="2"/>
    <n v="6"/>
    <n v="1"/>
    <n v="1721643"/>
    <s v="UNIDAD"/>
    <s v="NO SOLICITADAS"/>
  </r>
  <r>
    <x v="1"/>
    <x v="34"/>
    <n v="10"/>
    <s v="OTROS MATERIALES Y SUMINISTROS"/>
    <s v="CABLE ASSEMBLY 28VDC P/N MS90347-20M"/>
    <n v="31151904"/>
    <s v="Licitación pública"/>
    <n v="2"/>
    <n v="6"/>
    <n v="1"/>
    <n v="4347750"/>
    <s v="UNIDAD"/>
    <s v="NO SOLICITADAS"/>
  </r>
  <r>
    <x v="1"/>
    <x v="34"/>
    <n v="10"/>
    <s v="OTROS MATERIALES Y SUMINISTROS"/>
    <s v="CAJA BRIDAS DE TODOS LOS TAMAÑOS P/N S/P"/>
    <n v="31151904"/>
    <s v="Licitación pública"/>
    <n v="2"/>
    <n v="6"/>
    <n v="1"/>
    <n v="666457"/>
    <s v="UNIDAD"/>
    <s v="NO SOLICITADAS"/>
  </r>
  <r>
    <x v="1"/>
    <x v="34"/>
    <n v="10"/>
    <s v="OTROS MATERIALES Y SUMINISTROS"/>
    <s v="PEGANTE BOXER  X 1/4 / 1300 CM3 P/N S/P"/>
    <n v="31201619"/>
    <s v="Licitación pública"/>
    <n v="2"/>
    <n v="6"/>
    <n v="3"/>
    <n v="127500"/>
    <s v="UNIDAD"/>
    <s v="NO SOLICITADAS"/>
  </r>
  <r>
    <x v="1"/>
    <x v="34"/>
    <n v="10"/>
    <s v="OTROS MATERIALES Y SUMINISTROS"/>
    <s v="ACERO 1020    2&quot; P/N S/P"/>
    <n v="31231116"/>
    <s v="Licitación pública"/>
    <n v="2"/>
    <n v="6"/>
    <n v="2"/>
    <n v="191540"/>
    <s v="METRO"/>
    <s v="NO SOLICITADAS"/>
  </r>
  <r>
    <x v="1"/>
    <x v="34"/>
    <n v="10"/>
    <s v="OTROS MATERIALES Y SUMINISTROS"/>
    <s v="ACERO 1020 1/2&quot; P/N S/P"/>
    <n v="31231116"/>
    <s v="Licitación pública"/>
    <n v="2"/>
    <n v="6"/>
    <n v="2"/>
    <n v="13872"/>
    <s v="METRO"/>
    <s v="NO SOLICITADAS"/>
  </r>
  <r>
    <x v="1"/>
    <x v="34"/>
    <n v="10"/>
    <s v="OTROS MATERIALES Y SUMINISTROS"/>
    <s v="ACERO 1020 1/4&quot; P/N S/P"/>
    <n v="31231116"/>
    <s v="Licitación pública"/>
    <n v="2"/>
    <n v="6"/>
    <n v="2"/>
    <n v="8024"/>
    <s v="METRO"/>
    <s v="NO SOLICITADAS"/>
  </r>
  <r>
    <x v="1"/>
    <x v="34"/>
    <n v="10"/>
    <s v="OTROS MATERIALES Y SUMINISTROS"/>
    <s v="ACERO INOXIDABLE 316L    1&quot; P/N S/P"/>
    <n v="31231116"/>
    <s v="Licitación pública"/>
    <n v="2"/>
    <n v="6"/>
    <n v="1"/>
    <n v="95770"/>
    <s v="METRO"/>
    <s v="NO SOLICITADAS"/>
  </r>
  <r>
    <x v="1"/>
    <x v="34"/>
    <n v="10"/>
    <s v="OTROS MATERIALES Y SUMINISTROS"/>
    <s v="ACERO INOXIDABLE 316L    2&quot; P/N S/P"/>
    <n v="31231116"/>
    <s v="Licitación pública"/>
    <n v="2"/>
    <n v="6"/>
    <n v="1"/>
    <n v="95770"/>
    <s v="METRO"/>
    <s v="NO SOLICITADAS"/>
  </r>
  <r>
    <x v="1"/>
    <x v="34"/>
    <n v="10"/>
    <s v="OTROS MATERIALES Y SUMINISTROS"/>
    <s v="ACERO SAE 50100  PLATA    1&quot; P/N S/P"/>
    <n v="31231116"/>
    <s v="Licitación pública"/>
    <n v="2"/>
    <n v="6"/>
    <n v="1"/>
    <n v="200000"/>
    <s v="METRO"/>
    <s v="NO SOLICITADAS"/>
  </r>
  <r>
    <x v="1"/>
    <x v="34"/>
    <n v="10"/>
    <s v="OTROS MATERIALES Y SUMINISTROS"/>
    <s v="SOLENOIDE CERRADO P/N 118128"/>
    <n v="31251510"/>
    <s v="Licitación pública"/>
    <n v="2"/>
    <n v="6"/>
    <n v="2"/>
    <n v="142800"/>
    <s v="UNIDAD"/>
    <s v="NO SOLICITADAS"/>
  </r>
  <r>
    <x v="1"/>
    <x v="34"/>
    <n v="10"/>
    <s v="OTROS MATERIALES Y SUMINISTROS"/>
    <s v="SOLENOIDE DE CORTE  P/N 286850"/>
    <n v="31251510"/>
    <s v="Licitación pública"/>
    <n v="2"/>
    <n v="6"/>
    <n v="1"/>
    <n v="297689"/>
    <s v="UNIDAD"/>
    <s v="NO SOLICITADAS"/>
  </r>
  <r>
    <x v="1"/>
    <x v="34"/>
    <n v="10"/>
    <s v="OTROS MATERIALES Y SUMINISTROS"/>
    <s v="SOLENOIDE SOPORTE DEL ACELERADOR P/N 288190"/>
    <n v="31251510"/>
    <s v="Licitación pública"/>
    <n v="2"/>
    <n v="6"/>
    <n v="1"/>
    <n v="113964"/>
    <s v="UNIDAD"/>
    <s v="NO SOLICITADAS"/>
  </r>
  <r>
    <x v="1"/>
    <x v="34"/>
    <n v="10"/>
    <s v="OTROS MATERIALES Y SUMINISTROS"/>
    <s v="BOARD PC OVER VOLTAGE ASSY P/N 180289"/>
    <n v="32101508"/>
    <s v="Licitación pública"/>
    <n v="2"/>
    <n v="6"/>
    <n v="1"/>
    <n v="869550"/>
    <s v="UNIDAD"/>
    <s v="NO SOLICITADAS"/>
  </r>
  <r>
    <x v="1"/>
    <x v="34"/>
    <n v="10"/>
    <s v="OTROS MATERIALES Y SUMINISTROS"/>
    <s v="ENSAMBLE DE LA PLACA SOBRE TENSIÓN P/N 482038"/>
    <n v="32101508"/>
    <s v="Licitación pública"/>
    <n v="2"/>
    <n v="6"/>
    <n v="1"/>
    <n v="1357025"/>
    <s v="UNIDAD"/>
    <s v="NO SOLICITADAS"/>
  </r>
  <r>
    <x v="1"/>
    <x v="34"/>
    <n v="10"/>
    <s v="OTROS MATERIALES Y SUMINISTROS"/>
    <s v="FLYBACK DIODE P/N 489658-007"/>
    <n v="32111501"/>
    <s v="Licitación pública"/>
    <n v="2"/>
    <n v="6"/>
    <n v="1"/>
    <n v="49406"/>
    <s v="UNIDAD"/>
    <s v="NO SOLICITADAS"/>
  </r>
  <r>
    <x v="1"/>
    <x v="34"/>
    <n v="10"/>
    <s v="OTROS MATERIALES Y SUMINISTROS"/>
    <s v="CAPACITOR  P/N SPRAGUE ATOM  100MF 350VDC"/>
    <n v="32121501"/>
    <s v="Licitación pública"/>
    <n v="2"/>
    <n v="6"/>
    <n v="2"/>
    <n v="191038"/>
    <s v="UNIDAD"/>
    <s v="NO SOLICITADAS"/>
  </r>
  <r>
    <x v="1"/>
    <x v="34"/>
    <n v="10"/>
    <s v="OTROS MATERIALES Y SUMINISTROS"/>
    <s v="CAPACITOR ELECTROLITICO P/N 115000MF 40V 0026L25 POSITIVE"/>
    <n v="32121501"/>
    <s v="Licitación pública"/>
    <n v="2"/>
    <n v="6"/>
    <n v="2"/>
    <n v="818694"/>
    <s v="UNIDAD"/>
    <s v="NO SOLICITADAS"/>
  </r>
  <r>
    <x v="1"/>
    <x v="34"/>
    <n v="10"/>
    <s v="OTROS MATERIALES Y SUMINISTROS"/>
    <s v="ENSAMBLE DE RESISTENCIA Y DIODO P/N 287621"/>
    <n v="32121602"/>
    <s v="Licitación pública"/>
    <n v="2"/>
    <n v="6"/>
    <n v="1"/>
    <n v="102567"/>
    <s v="UNIDAD"/>
    <s v="NO SOLICITADAS"/>
  </r>
  <r>
    <x v="1"/>
    <x v="34"/>
    <n v="10"/>
    <s v="OTROS MATERIALES Y SUMINISTROS"/>
    <s v="RELAY ENCLOSED DPDT 24 VDC P/N 403656-4"/>
    <n v="32121602"/>
    <s v="Licitación pública"/>
    <n v="2"/>
    <n v="6"/>
    <n v="1"/>
    <n v="84781"/>
    <s v="UNIDAD"/>
    <s v="NO SOLICITADAS"/>
  </r>
  <r>
    <x v="1"/>
    <x v="34"/>
    <n v="10"/>
    <s v="OTROS MATERIALES Y SUMINISTROS"/>
    <s v="RESISTOR 100HM,100 WATT (V44655#61917) P/N 405154-006"/>
    <n v="32121602"/>
    <s v="Licitación pública"/>
    <n v="2"/>
    <n v="6"/>
    <n v="3"/>
    <n v="148218"/>
    <s v="UNIDAD"/>
    <s v="NO SOLICITADAS"/>
  </r>
  <r>
    <x v="1"/>
    <x v="34"/>
    <n v="10"/>
    <s v="OTROS MATERIALES Y SUMINISTROS"/>
    <s v="RESISTOR FIXED 100 OHM 25W P/N 0200F"/>
    <n v="32121602"/>
    <s v="Licitación pública"/>
    <n v="2"/>
    <n v="6"/>
    <n v="2"/>
    <n v="78392"/>
    <s v="UNIDAD"/>
    <s v="NO SOLICITADAS"/>
  </r>
  <r>
    <x v="1"/>
    <x v="34"/>
    <n v="10"/>
    <s v="OTROS MATERIALES Y SUMINISTROS"/>
    <s v="BASE AISLANTE DEL RECTIFICADOR P/N 407948"/>
    <n v="32121701"/>
    <s v="Licitación pública"/>
    <n v="2"/>
    <n v="6"/>
    <n v="1"/>
    <n v="69169"/>
    <s v="UNIDAD"/>
    <s v="NO SOLICITADAS"/>
  </r>
  <r>
    <x v="1"/>
    <x v="34"/>
    <n v="10"/>
    <s v="OTROS MATERIALES Y SUMINISTROS"/>
    <s v="BOMBILLO HALOGENO 12V P/N S/P"/>
    <n v="39101601"/>
    <s v="Licitación pública"/>
    <n v="2"/>
    <n v="6"/>
    <n v="15"/>
    <n v="485175"/>
    <s v="UNIDAD"/>
    <s v="NO SOLICITADAS"/>
  </r>
  <r>
    <x v="1"/>
    <x v="34"/>
    <n v="10"/>
    <s v="OTROS MATERIALES Y SUMINISTROS"/>
    <s v="BOMBILLO LED 10W 120 V BASE E 27 P/N S/P"/>
    <n v="39101601"/>
    <s v="Licitación pública"/>
    <n v="2"/>
    <n v="6"/>
    <n v="8"/>
    <n v="134640"/>
    <s v="UNIDAD"/>
    <s v="NO SOLICITADAS"/>
  </r>
  <r>
    <x v="1"/>
    <x v="34"/>
    <n v="10"/>
    <s v="OTROS MATERIALES Y SUMINISTROS"/>
    <s v="BOMBILLO TIPO LED PAR 38  INTEMPERIE 17W 120V  P/N 46677-418434"/>
    <n v="39101601"/>
    <s v="Licitación pública"/>
    <n v="2"/>
    <n v="6"/>
    <n v="8"/>
    <n v="95200"/>
    <s v="UNIDAD"/>
    <s v="NO SOLICITADAS"/>
  </r>
  <r>
    <x v="1"/>
    <x v="34"/>
    <n v="10"/>
    <s v="OTROS MATERIALES Y SUMINISTROS"/>
    <s v="BOMBILLOS 1034 DOBLE FILAMENTO P/N S/P"/>
    <n v="39101601"/>
    <s v="Licitación pública"/>
    <n v="2"/>
    <n v="6"/>
    <n v="20"/>
    <n v="46120"/>
    <s v="UNIDAD"/>
    <s v="NO SOLICITADAS"/>
  </r>
  <r>
    <x v="1"/>
    <x v="34"/>
    <n v="10"/>
    <s v="OTROS MATERIALES Y SUMINISTROS"/>
    <s v="BOMBILLOS 1141 UNICO FILAMENTO P/N S/P"/>
    <n v="39101601"/>
    <s v="Licitación pública"/>
    <n v="2"/>
    <n v="6"/>
    <n v="20"/>
    <n v="227920"/>
    <s v="UNIDAD"/>
    <s v="NO SOLICITADAS"/>
  </r>
  <r>
    <x v="1"/>
    <x v="34"/>
    <n v="10"/>
    <s v="OTROS MATERIALES Y SUMINISTROS"/>
    <s v="KIT DE TERMINALES ELECTRICAS PEQUEÑAS P/N S/P"/>
    <n v="39121405"/>
    <s v="Licitación pública"/>
    <n v="2"/>
    <n v="6"/>
    <n v="1"/>
    <n v="368730"/>
    <s v="UNIDAD"/>
    <s v="NO SOLICITADAS"/>
  </r>
  <r>
    <x v="1"/>
    <x v="34"/>
    <n v="10"/>
    <s v="OTROS MATERIALES Y SUMINISTROS"/>
    <s v="PLUG SALIDA 115VAC P/N "/>
    <n v="39121409"/>
    <s v="Licitación pública"/>
    <n v="2"/>
    <n v="6"/>
    <n v="5"/>
    <n v="635035"/>
    <s v="UNIDAD"/>
    <s v="NO SOLICITADAS"/>
  </r>
  <r>
    <x v="1"/>
    <x v="34"/>
    <n v="10"/>
    <s v="OTROS MATERIALES Y SUMINISTROS"/>
    <s v="PLUG SALIDA 28VDC P/N  R65E"/>
    <n v="39121409"/>
    <s v="Licitación pública"/>
    <n v="2"/>
    <n v="6"/>
    <n v="2"/>
    <n v="5256826"/>
    <s v="UNIDAD"/>
    <s v="NO SOLICITADAS"/>
  </r>
  <r>
    <x v="1"/>
    <x v="34"/>
    <n v="10"/>
    <s v="OTROS MATERIALES Y SUMINISTROS"/>
    <s v="COLETOR CENTER ROTATE P/N 56D23575-7"/>
    <n v="39121463"/>
    <s v="Licitación pública"/>
    <n v="2"/>
    <n v="6"/>
    <n v="1"/>
    <n v="2512802"/>
    <s v="UNIDAD"/>
    <s v="NO SOLICITADAS"/>
  </r>
  <r>
    <x v="1"/>
    <x v="34"/>
    <n v="10"/>
    <s v="OTROS MATERIALES Y SUMINISTROS"/>
    <s v="INTERRUPTOR DE PALANCA (INT DOS POSICIONES) P/N 402662"/>
    <n v="39121633"/>
    <s v="Licitación pública"/>
    <n v="2"/>
    <n v="6"/>
    <n v="4"/>
    <n v="217652"/>
    <s v="UNIDAD"/>
    <s v="NO SOLICITADAS"/>
  </r>
  <r>
    <x v="1"/>
    <x v="34"/>
    <n v="10"/>
    <s v="OTROS MATERIALES Y SUMINISTROS"/>
    <s v="INTERRUPTOR DE PRESION DE ACEITE  P/N M-4006"/>
    <n v="39121633"/>
    <s v="Licitación pública"/>
    <n v="2"/>
    <n v="6"/>
    <n v="4"/>
    <n v="131488"/>
    <s v="UNIDAD"/>
    <s v="NO SOLICITADAS"/>
  </r>
  <r>
    <x v="1"/>
    <x v="34"/>
    <n v="10"/>
    <s v="OTROS MATERIALES Y SUMINISTROS"/>
    <s v="UNIDAD DE CONTROL DEL GOVERNADOR  P/N 8126407"/>
    <n v="39121633"/>
    <s v="Licitación pública"/>
    <n v="2"/>
    <n v="6"/>
    <n v="1"/>
    <n v="790500"/>
    <s v="UNIDAD"/>
    <s v="NO SOLICITADAS"/>
  </r>
  <r>
    <x v="1"/>
    <x v="34"/>
    <n v="10"/>
    <s v="OTROS MATERIALES Y SUMINISTROS"/>
    <s v="REGULADOR DE VOLTAJE  P/N LM350T"/>
    <n v="39121635"/>
    <s v="Licitación pública"/>
    <n v="2"/>
    <n v="6"/>
    <n v="100"/>
    <n v="224000"/>
    <s v="UNIDAD"/>
    <s v="NO SOLICITADAS"/>
  </r>
  <r>
    <x v="1"/>
    <x v="34"/>
    <n v="10"/>
    <s v="OTROS MATERIALES Y SUMINISTROS"/>
    <s v="REGULADOR DE VOLTAJE ALTERNADOR P/N 1116392"/>
    <n v="39121635"/>
    <s v="Licitación pública"/>
    <n v="2"/>
    <n v="6"/>
    <n v="5"/>
    <n v="527000"/>
    <s v="UNIDAD"/>
    <s v="NO SOLICITADAS"/>
  </r>
  <r>
    <x v="1"/>
    <x v="34"/>
    <n v="10"/>
    <s v="OTROS MATERIALES Y SUMINISTROS"/>
    <s v="CABLE PARA MEDIA TENSION  P/N MS90328-34M"/>
    <n v="41111605"/>
    <s v="Licitación pública"/>
    <n v="2"/>
    <n v="6"/>
    <n v="1"/>
    <n v="10869375"/>
    <s v="UNIDAD"/>
    <s v="NO SOLICITADAS"/>
  </r>
  <r>
    <x v="1"/>
    <x v="34"/>
    <n v="10"/>
    <s v="OTROS MATERIALES Y SUMINISTROS"/>
    <s v="POTENCIOMETRO 1OK 2W P/N 401428-1"/>
    <n v="41113633"/>
    <s v="Licitación pública"/>
    <n v="2"/>
    <n v="6"/>
    <n v="1"/>
    <n v="21930"/>
    <s v="UNIDAD"/>
    <s v="NO SOLICITADAS"/>
  </r>
  <r>
    <x v="1"/>
    <x v="34"/>
    <n v="10"/>
    <s v="OTROS MATERIALES Y SUMINISTROS"/>
    <s v="INDICADOR DE AMPERAJE P/N S/P"/>
    <n v="55121729"/>
    <s v="Licitación pública"/>
    <n v="2"/>
    <n v="6"/>
    <n v="5"/>
    <n v="952000"/>
    <s v="UNIDAD"/>
    <s v="NO SOLICITADAS"/>
  </r>
  <r>
    <x v="1"/>
    <x v="34"/>
    <n v="10"/>
    <s v="OTROS MATERIALES Y SUMINISTROS"/>
    <s v="INDICADOR DE CARGA DE LA BATERIA P/N S/P"/>
    <n v="55121729"/>
    <s v="Licitación pública"/>
    <n v="2"/>
    <n v="6"/>
    <n v="5"/>
    <n v="127500"/>
    <s v="UNIDAD"/>
    <s v="NO SOLICITADAS"/>
  </r>
  <r>
    <x v="1"/>
    <x v="34"/>
    <n v="10"/>
    <s v="OTROS MATERIALES Y SUMINISTROS"/>
    <s v="INDICADOR DE COMBUSTIBLE P/N S/P"/>
    <n v="55121729"/>
    <s v="Licitación pública"/>
    <n v="2"/>
    <n v="6"/>
    <n v="1"/>
    <n v="612000"/>
    <s v="UNIDAD"/>
    <s v="NO SOLICITADAS"/>
  </r>
  <r>
    <x v="1"/>
    <x v="34"/>
    <n v="10"/>
    <s v="OTROS MATERIALES Y SUMINISTROS"/>
    <s v="INDICADOR DE TEMPERATURA DE ACEITE P/N S/P"/>
    <n v="55121729"/>
    <s v="Licitación pública"/>
    <n v="2"/>
    <n v="6"/>
    <n v="5"/>
    <n v="952000"/>
    <s v="UNIDAD"/>
    <s v="NO SOLICITADAS"/>
  </r>
  <r>
    <x v="1"/>
    <x v="34"/>
    <n v="10"/>
    <s v="OTROS MATERIALES Y SUMINISTROS"/>
    <s v="BACTERIAS DEGRADADORAS PARA AGUAS RESIDUALES X GALON "/>
    <n v="47101613"/>
    <s v="Selección abreviada menor cuantía"/>
    <n v="2"/>
    <n v="3"/>
    <n v="1"/>
    <n v="350000"/>
    <s v="GALON"/>
    <s v="NO SOLICITADAS"/>
  </r>
  <r>
    <x v="1"/>
    <x v="34"/>
    <n v="10"/>
    <s v="OTROS MATERIALES Y SUMINISTROS"/>
    <s v="BOMBILLO AHORRADOR E27 20W 120V 60 HZ COLOR BLANCO"/>
    <n v="39101600"/>
    <s v="Selección abreviada menor cuantía"/>
    <n v="2"/>
    <n v="3"/>
    <n v="5"/>
    <n v="22500"/>
    <s v="UNIDAD"/>
    <s v="NO SOLICITADAS"/>
  </r>
  <r>
    <x v="1"/>
    <x v="34"/>
    <n v="10"/>
    <s v="OTROS MATERIALES Y SUMINISTROS"/>
    <s v="CANDADO INTEMPERIE 60 MM CUBIERTO REF 161888. "/>
    <n v="46171501"/>
    <s v="Selección abreviada menor cuantía"/>
    <n v="2"/>
    <n v="3"/>
    <n v="3"/>
    <n v="222600"/>
    <s v="UNIDAD"/>
    <s v="NO SOLICITADAS"/>
  </r>
  <r>
    <x v="1"/>
    <x v="34"/>
    <n v="10"/>
    <s v="OTROS MATERIALES Y SUMINISTROS"/>
    <s v="WAYPALL  28CM*42CM"/>
    <n v="53131600"/>
    <s v="Selección abreviada menor cuantía"/>
    <n v="2"/>
    <n v="3"/>
    <n v="3"/>
    <n v="84000"/>
    <s v="UNIDAD"/>
    <s v="NO SOLICITADAS"/>
  </r>
  <r>
    <x v="1"/>
    <x v="34"/>
    <n v="10"/>
    <s v="OTROS MATERIALES Y SUMINISTROS"/>
    <s v=" TIJERAS"/>
    <n v="44121618"/>
    <s v="Selección abreviada menor cuantía"/>
    <n v="2"/>
    <n v="3"/>
    <n v="1"/>
    <n v="80000"/>
    <s v="UNIDAD"/>
    <s v="NO SOLICITADAS"/>
  </r>
  <r>
    <x v="1"/>
    <x v="34"/>
    <n v="10"/>
    <s v="OTROS MATERIALES Y SUMINISTROS"/>
    <s v="CORREA DE AMARRE 3,6 X200 MM *100 UN"/>
    <n v="31151904"/>
    <s v="Selección abreviada menor cuantía"/>
    <n v="2"/>
    <n v="3"/>
    <n v="2"/>
    <n v="18400"/>
    <s v="METRO"/>
    <s v="NO SOLICITADAS"/>
  </r>
  <r>
    <x v="1"/>
    <x v="34"/>
    <n v="10"/>
    <s v="OTROS MATERIALES Y SUMINISTROS"/>
    <s v="CORREA DE AMARRE 4,8 X 190MM * 100 UN"/>
    <n v="31151904"/>
    <s v="Selección abreviada menor cuantía"/>
    <n v="2"/>
    <n v="3"/>
    <n v="2"/>
    <n v="20400"/>
    <s v="METRO"/>
    <s v="NO SOLICITADAS"/>
  </r>
  <r>
    <x v="1"/>
    <x v="34"/>
    <n v="10"/>
    <s v="OTROS MATERIALES Y SUMINISTROS"/>
    <s v="CORREA DE AMARRE 4,8 X 370MM * 100 UN. "/>
    <n v="31151904"/>
    <s v="Selección abreviada menor cuantía"/>
    <n v="2"/>
    <n v="3"/>
    <n v="2"/>
    <n v="35800"/>
    <s v="METRO"/>
    <s v="NO SOLICITADAS"/>
  </r>
  <r>
    <x v="1"/>
    <x v="34"/>
    <n v="10"/>
    <s v="OTROS MATERIALES Y SUMINISTROS"/>
    <s v="CORREA DE AMARRE T37 95CM * 100 UN. REF. DXN3037N"/>
    <n v="31151904"/>
    <s v="Selección abreviada menor cuantía"/>
    <n v="2"/>
    <n v="3"/>
    <n v="2"/>
    <n v="380000"/>
    <s v="METRO"/>
    <s v="NO SOLICITADAS"/>
  </r>
  <r>
    <x v="1"/>
    <x v="34"/>
    <n v="10"/>
    <s v="OTROS MATERIALES Y SUMINISTROS"/>
    <s v="ESPUMA LIMPIADORA INDUSTRIAL PARA EXTERIORES DE EQUIPOS ELECTRÓNICOS Y ELECTRICOS EN AEROSOL. 330 CC AROMA CÍTRICO."/>
    <n v="44102912"/>
    <s v="Selección abreviada menor cuantía"/>
    <n v="2"/>
    <n v="3"/>
    <n v="5"/>
    <n v="125000"/>
    <s v="UNIDAD"/>
    <s v="NO SOLICITADAS"/>
  </r>
  <r>
    <x v="1"/>
    <x v="34"/>
    <n v="10"/>
    <s v="OTROS MATERIALES Y SUMINISTROS"/>
    <s v="FOAM MINIMAL EXPANSION 12 OZ - 340 GR. PN 14077"/>
    <s v="27112800"/>
    <s v="Selección abreviada menor cuantía"/>
    <n v="2"/>
    <n v="3"/>
    <n v="5"/>
    <n v="175000"/>
    <s v="UNIDAD"/>
    <s v="NO SOLICITADAS"/>
  </r>
  <r>
    <x v="1"/>
    <x v="34"/>
    <n v="10"/>
    <s v="OTROS MATERIALES Y SUMINISTROS"/>
    <s v="HOJA DE SEGUETA, DE 12&quot; DE LONGITUD Y 18 DIENTES POR PULGADA "/>
    <s v="27112800"/>
    <s v="Selección abreviada menor cuantía"/>
    <n v="2"/>
    <n v="3"/>
    <n v="5"/>
    <n v="20000"/>
    <s v="UNIDAD"/>
    <s v="NO SOLICITADAS"/>
  </r>
  <r>
    <x v="1"/>
    <x v="34"/>
    <n v="10"/>
    <s v="OTROS MATERIALES Y SUMINISTROS"/>
    <s v="JUEGO DE BATERIAS RECARGABLES AA  2100 MAH  X 2 UNIDADES"/>
    <n v="26111700"/>
    <s v="Selección abreviada menor cuantía"/>
    <n v="2"/>
    <n v="3"/>
    <n v="10"/>
    <n v="249000"/>
    <s v="UNIDAD"/>
    <s v="NO SOLICITADAS"/>
  </r>
  <r>
    <x v="1"/>
    <x v="34"/>
    <n v="10"/>
    <s v="OTROS MATERIALES Y SUMINISTROS"/>
    <s v="JUEGO DE BATERIAS RECARGABLES AAA  900 MAH X 2 UNIDADES"/>
    <n v="26111700"/>
    <s v="Selección abreviada menor cuantía"/>
    <n v="2"/>
    <n v="3"/>
    <n v="10"/>
    <n v="159000"/>
    <s v="UNIDAD"/>
    <s v="NO SOLICITADAS"/>
  </r>
  <r>
    <x v="1"/>
    <x v="34"/>
    <n v="10"/>
    <s v="OTROS MATERIALES Y SUMINISTROS"/>
    <s v="LIMPIADOR DE CONTACTOS, EN AEROSOL, POR 4000 ML CRC 235"/>
    <n v="23281900"/>
    <s v="Selección abreviada menor cuantía"/>
    <n v="2"/>
    <n v="3"/>
    <n v="10"/>
    <n v="227000"/>
    <s v="UNIDAD"/>
    <s v="NO SOLICITADAS"/>
  </r>
  <r>
    <x v="1"/>
    <x v="34"/>
    <n v="10"/>
    <s v="OTROS MATERIALES Y SUMINISTROS"/>
    <s v="MASILLA EPÓXICA DUREPOXI 100 GR.COMPUESTA DE DOS BARRAS. DESARROLLADO PARA ADHERIRSE A LA MAYORÍA DE MATERIALES. USADO PARA REPARACIONES. SECADO TRES HORAS."/>
    <n v="23281900"/>
    <s v="Selección abreviada menor cuantía"/>
    <n v="2"/>
    <n v="3"/>
    <n v="2"/>
    <n v="3000"/>
    <s v="UNIDAD"/>
    <s v="NO SOLICITADAS"/>
  </r>
  <r>
    <x v="1"/>
    <x v="34"/>
    <n v="10"/>
    <s v="OTROS MATERIALES Y SUMINISTROS"/>
    <s v="TUBO FLUORESCENTE , POTENCIA 32 W, COLOR BLANCO FRIO, F32T8/TL865 PLUS LONG LIFE *36 UN"/>
    <n v="39111500"/>
    <s v="Selección abreviada menor cuantía"/>
    <n v="2"/>
    <n v="3"/>
    <n v="3"/>
    <n v="183801"/>
    <s v="UNIDAD"/>
    <s v="NO SOLICITADAS"/>
  </r>
  <r>
    <x v="1"/>
    <x v="34"/>
    <n v="10"/>
    <s v="OTROS MATERIALES Y SUMINISTROS"/>
    <s v="PLASTICO PARA EMBALAR (VINIPEL X 320MTS)  DE 50 CMTS TRANSPARENTE"/>
    <n v="48102109"/>
    <s v="Selección abreviada menor cuantía"/>
    <n v="2"/>
    <n v="3"/>
    <n v="15"/>
    <n v="540000"/>
    <s v="UNIDAD"/>
    <s v="NO SOLICITADAS"/>
  </r>
  <r>
    <x v="1"/>
    <x v="34"/>
    <n v="10"/>
    <s v="OTROS MATERIALES Y SUMINISTROS"/>
    <s v="ESTAÑO PARA SOLDAR:  1/16&quot; 500GR"/>
    <n v="30263201"/>
    <s v="Selección abreviada menor cuantía"/>
    <n v="2"/>
    <n v="3"/>
    <n v="5"/>
    <n v="150000"/>
    <s v="UNIDAD"/>
    <s v="NO SOLICITADAS"/>
  </r>
  <r>
    <x v="1"/>
    <x v="34"/>
    <n v="10"/>
    <s v="OTROS MATERIALES Y SUMINISTROS"/>
    <s v="PASTA PARA SOLDAR ESTAÑO"/>
    <n v="30263201"/>
    <s v="Selección abreviada menor cuantía"/>
    <n v="2"/>
    <n v="3"/>
    <n v="6"/>
    <n v="149400"/>
    <s v="UNIDAD"/>
    <s v="NO SOLICITADAS"/>
  </r>
  <r>
    <x v="1"/>
    <x v="34"/>
    <n v="10"/>
    <s v="OTROS MATERIALES Y SUMINISTROS"/>
    <s v="SMOKE CHECK SPRAY"/>
    <n v="41113123"/>
    <s v="Selección abreviada menor cuantía"/>
    <n v="2"/>
    <n v="3"/>
    <n v="8"/>
    <n v="204000"/>
    <s v="UNIDAD"/>
    <s v="NO SOLICITADAS"/>
  </r>
  <r>
    <x v="1"/>
    <x v="34"/>
    <n v="10"/>
    <s v="OTROS MATERIALES Y SUMINISTROS"/>
    <s v="SPRAY ADHESIVO PERMANENTE"/>
    <n v="31201621"/>
    <s v="Selección abreviada menor cuantía"/>
    <n v="2"/>
    <n v="3"/>
    <n v="10"/>
    <n v="478820"/>
    <s v="UNIDAD"/>
    <s v="NO SOLICITADAS"/>
  </r>
  <r>
    <x v="1"/>
    <x v="34"/>
    <n v="10"/>
    <s v="OTROS MATERIALES Y SUMINISTROS"/>
    <s v="BISTURI INDUSTRIAL SNAPON CON CUCHILLAS"/>
    <n v="27111503"/>
    <s v="Selección abreviada menor cuantía"/>
    <n v="2"/>
    <n v="3"/>
    <n v="2"/>
    <n v="96000"/>
    <s v="UNIDAD"/>
    <s v="NO SOLICITADAS"/>
  </r>
  <r>
    <x v="1"/>
    <x v="34"/>
    <n v="10"/>
    <s v="OTROS MATERIALES Y SUMINISTROS"/>
    <s v="REATA2´´ ROJA"/>
    <n v="0"/>
    <s v="Licitación pública"/>
    <n v="2"/>
    <n v="6"/>
    <n v="416"/>
    <n v="8539232"/>
    <s v="METRO"/>
    <s v="NO SOLICITADAS"/>
  </r>
  <r>
    <x v="1"/>
    <x v="34"/>
    <n v="10"/>
    <s v="OTROS MATERIALES Y SUMINISTROS"/>
    <s v="REATA 1´´ ROJA"/>
    <n v="0"/>
    <s v="Licitación pública"/>
    <n v="2"/>
    <n v="6"/>
    <n v="182"/>
    <n v="1867866"/>
    <s v="MTS"/>
    <s v="NO SOLICITADAS"/>
  </r>
  <r>
    <x v="1"/>
    <x v="34"/>
    <n v="10"/>
    <s v="OTROS MATERIALES Y SUMINISTROS"/>
    <s v="TRABILLAS METALICAS DE 2´´"/>
    <n v="0"/>
    <s v="Licitación pública"/>
    <n v="2"/>
    <n v="6"/>
    <n v="78"/>
    <n v="518153.26000000548"/>
    <s v="UNIDAD"/>
    <s v="NO SOLICITADAS"/>
  </r>
  <r>
    <x v="1"/>
    <x v="34"/>
    <n v="10"/>
    <s v="OTROS MATERIALES Y SUMINISTROS"/>
    <s v="DE BLOGGER DE UN CE"/>
    <n v="0"/>
    <s v="Licitación pública"/>
    <n v="2"/>
    <n v="6"/>
    <n v="78"/>
    <n v="533676"/>
    <s v="METRO"/>
    <s v="NO SOLICITADAS"/>
  </r>
  <r>
    <x v="1"/>
    <x v="34"/>
    <n v="10"/>
    <s v="OTROS MATERIALES Y SUMINISTROS"/>
    <s v="ROLLO DE VELERO 1&quot;   ROLLO X 25 METROS POR CADA 3 AERONAVES"/>
    <n v="0"/>
    <s v="Licitación pública"/>
    <n v="2"/>
    <n v="6"/>
    <n v="26"/>
    <n v="1909050"/>
    <s v="UNIDAD"/>
    <s v="NO SOLICITADAS"/>
  </r>
  <r>
    <x v="1"/>
    <x v="34"/>
    <n v="10"/>
    <s v="OTROS MATERIALES Y SUMINISTROS"/>
    <s v="ESPUMA DE 10 CM ROSADA POR CADA 5 AERONAVES"/>
    <n v="0"/>
    <s v="Licitación pública"/>
    <n v="2"/>
    <n v="6"/>
    <n v="26"/>
    <n v="7116200"/>
    <s v="LAMINA "/>
    <s v="NO SOLICITADAS"/>
  </r>
  <r>
    <x v="1"/>
    <x v="34"/>
    <n v="10"/>
    <s v="OTROS MATERIALES Y SUMINISTROS"/>
    <s v="VELCRO 2&quot; ROLLO X 25 METROS"/>
    <n v="0"/>
    <s v="Licitación pública"/>
    <n v="2"/>
    <n v="6"/>
    <n v="26"/>
    <n v="3201665.74"/>
    <s v="UNIDAD"/>
    <s v="NO SOLICITADAS"/>
  </r>
  <r>
    <x v="1"/>
    <x v="35"/>
    <n v="10"/>
    <s v="MANTENIMIENTO DE BIENES INMUEBLES"/>
    <s v="MANTENIMIENTO DE PUERTAS DEL GRUCO 21"/>
    <n v="81141504"/>
    <s v="Mínima cuantía"/>
    <n v="7"/>
    <n v="3"/>
    <n v="1"/>
    <n v="6300000"/>
    <s v="GLOBAL"/>
    <s v="NO SOLICITADAS"/>
  </r>
  <r>
    <x v="1"/>
    <x v="35"/>
    <n v="10"/>
    <s v="MANTENIMIENTO DE BIENES INMUEBLES"/>
    <s v="MANTENIMIENTO CASINO OFICIALES"/>
    <n v="72101507"/>
    <s v="Mínima cuantía"/>
    <n v="3"/>
    <n v="10"/>
    <n v="1"/>
    <n v="51845841"/>
    <s v="GLOBAL"/>
    <s v="NO SOLICITADAS"/>
  </r>
  <r>
    <x v="1"/>
    <x v="35"/>
    <n v="10"/>
    <s v="MANTENIMIENTO DE BIENES INMUEBLES"/>
    <s v="MANTENIMIENTO COLEGIO CACOM-2"/>
    <n v="72101507"/>
    <s v="Mínima cuantía"/>
    <n v="2"/>
    <n v="2"/>
    <n v="1"/>
    <n v="30993324"/>
    <s v="GLOBAL"/>
    <s v="NO SOLICITADAS"/>
  </r>
  <r>
    <x v="1"/>
    <x v="35"/>
    <n v="10"/>
    <s v="MANTENIMIENTO DE BIENES INMUEBLES"/>
    <s v="MANTENIMIENTO MAYOR SISTEMA COMBUSTIBLES AVIACIÓN UNIDADES AÉREAS (CACOM-2)"/>
    <n v="72154100"/>
    <s v="Licitación pública"/>
    <n v="2"/>
    <n v="6"/>
    <n v="1"/>
    <n v="270000000"/>
    <s v="GLOBAL"/>
    <s v="NO SOLICITADAS"/>
  </r>
  <r>
    <x v="1"/>
    <x v="35"/>
    <n v="10"/>
    <s v="MANTENIMIENTO DE BIENES INMUEBLES"/>
    <s v="MANTENIMIENTO PREVENTIVO Y CORRECTIVO DE LAS INSTALACIONES DEL RADAR SAN JOSE."/>
    <s v="72101500"/>
    <s v="Selección abreviada menor cuantía"/>
    <n v="2"/>
    <n v="3"/>
    <n v="1"/>
    <n v="25000000"/>
    <s v="GLOBAL"/>
    <s v="NO SOLICITADAS"/>
  </r>
  <r>
    <x v="1"/>
    <x v="35"/>
    <n v="10"/>
    <s v="MANTENIMIENTO DE BIENES INMUEBLES"/>
    <s v="MANTENIMIENTO SISTEMA COMBUSTIBLE"/>
    <n v="72121507"/>
    <s v="Selección abreviada menor cuantía"/>
    <n v="2"/>
    <n v="3"/>
    <n v="1"/>
    <n v="25000000"/>
    <s v="GLOBAL"/>
    <s v="NO SOLICITADAS"/>
  </r>
  <r>
    <x v="1"/>
    <x v="36"/>
    <n v="10"/>
    <s v="MANTENIMIENTO DE BIENES MUEBLES, EQUIPOS Y ENSERES"/>
    <s v="MANTENIMIENTO DE TRANSFORMADORES"/>
    <n v="73152108"/>
    <s v="Mínima cuantía"/>
    <n v="8"/>
    <n v="4"/>
    <n v="1"/>
    <n v="20000000"/>
    <s v="GLOBAL"/>
    <s v="NO SOLICITADAS"/>
  </r>
  <r>
    <x v="1"/>
    <x v="36"/>
    <n v="10"/>
    <s v="MANTENIMIENTO DE BIENES MUEBLES, EQUIPOS Y ENSERES"/>
    <s v="MANTENIMIENTO DE AIRES ACONDICIONADOS"/>
    <n v="72101511"/>
    <s v="Mínima cuantía"/>
    <n v="5"/>
    <n v="3"/>
    <n v="1"/>
    <n v="30000000"/>
    <s v="GLOBAL"/>
    <s v="NO SOLICITADAS"/>
  </r>
  <r>
    <x v="1"/>
    <x v="36"/>
    <n v="10"/>
    <s v="MANTENIMIENTO DE BIENES MUEBLES, EQUIPOS Y ENSERES"/>
    <s v="MANTENIMIENTO DE LAVADORAS, SECADORAS "/>
    <n v="73152101"/>
    <s v="Mínima cuantía"/>
    <n v="8"/>
    <n v="3"/>
    <n v="1"/>
    <n v="4000000"/>
    <s v="GLOBAL"/>
    <s v="NO SOLICITADAS"/>
  </r>
  <r>
    <x v="1"/>
    <x v="36"/>
    <n v="10"/>
    <s v="MANTENIMIENTO DE BIENES MUEBLES, EQUIPOS Y ENSERES"/>
    <s v="MANTENIMIENTO DE UPS"/>
    <n v="81101700"/>
    <s v="Mínima cuantía"/>
    <n v="3"/>
    <n v="1"/>
    <n v="1"/>
    <n v="15900000"/>
    <s v="GLOBAL"/>
    <s v="NO SOLICITADAS"/>
  </r>
  <r>
    <x v="1"/>
    <x v="36"/>
    <n v="10"/>
    <s v="MANTENIMIENTO DE BIENES MUEBLES, EQUIPOS Y ENSERES"/>
    <s v="MANTENIMIENTO EQUIPOS DE COCINA "/>
    <n v="73152106"/>
    <s v="Mínima cuantía"/>
    <n v="8"/>
    <n v="3"/>
    <n v="1"/>
    <n v="10000000"/>
    <s v="GLOBAL"/>
    <s v="NO SOLICITADAS"/>
  </r>
  <r>
    <x v="1"/>
    <x v="36"/>
    <n v="10"/>
    <s v="MANTENIMIENTO DE BIENES MUEBLES, EQUIPOS Y ENSERES"/>
    <s v="MANTENIMIENTO CARPAS CACOM-2"/>
    <n v="76111500"/>
    <s v="Mínima cuantía"/>
    <n v="3"/>
    <n v="2"/>
    <n v="1"/>
    <n v="6000000"/>
    <s v="GLOBAL"/>
    <s v="NO SOLICITADAS"/>
  </r>
  <r>
    <x v="1"/>
    <x v="36"/>
    <n v="10"/>
    <s v="MANTENIMIENTO DE BIENES MUEBLES, EQUIPOS Y ENSERES"/>
    <s v="MANTENIMIENTO EQUIPO SONIDO"/>
    <n v="73152108"/>
    <s v="Mínima cuantía"/>
    <n v="3"/>
    <n v="1"/>
    <n v="1"/>
    <n v="2215000"/>
    <s v="GLOBAL"/>
    <s v="NO SOLICITADAS"/>
  </r>
  <r>
    <x v="1"/>
    <x v="36"/>
    <n v="10"/>
    <s v="MANTENIMIENTO DE BIENES MUEBLES, EQUIPOS Y ENSERES"/>
    <s v="MANTENIMIENTO DE LA BASCULA DE LA RAMPA"/>
    <n v="81141504"/>
    <s v="Mínima cuantía"/>
    <n v="7"/>
    <n v="3"/>
    <n v="1"/>
    <n v="2200000"/>
    <s v="GLOBAL"/>
    <s v="NO SOLICITADAS"/>
  </r>
  <r>
    <x v="1"/>
    <x v="36"/>
    <n v="10"/>
    <s v="MANTENIMIENTO DE BIENES MUEBLES, EQUIPOS Y ENSERES"/>
    <s v="MANTENIMIENTO SURTIDOR DE COMBUSTIBLE DEL GRUPO DE APOYO LOGISTICO"/>
    <n v="72153303"/>
    <s v="Mínima cuantía"/>
    <n v="3"/>
    <n v="3"/>
    <n v="1"/>
    <n v="10000000"/>
    <s v="GLOBAL"/>
    <s v="NO SOLICITADAS"/>
  </r>
  <r>
    <x v="1"/>
    <x v="36"/>
    <n v="10"/>
    <s v="MANTENIMIENTO DE BIENES MUEBLES, EQUIPOS Y ENSERES"/>
    <s v="MANTENIMIENTO DE GUADAÑAS "/>
    <n v="73152101"/>
    <s v="Mínima cuantía"/>
    <n v="5"/>
    <n v="1"/>
    <n v="1"/>
    <n v="7063800"/>
    <s v="GLOBAL"/>
    <s v="NO SOLICITADAS"/>
  </r>
  <r>
    <x v="1"/>
    <x v="36"/>
    <n v="10"/>
    <s v="MANTENIMIENTO DE BIENES MUEBLES, EQUIPOS Y ENSERES"/>
    <s v="PRUEBA HIDROSTÁTICA BOTELLAS OXIGENO ( ARMAMENTO) P/N MBEU91303"/>
    <n v="12141904"/>
    <s v="Licitación pública"/>
    <n v="2"/>
    <n v="6"/>
    <n v="1"/>
    <n v="4000000"/>
    <s v="GLOBAL"/>
    <s v="NO SOLICITADAS"/>
  </r>
  <r>
    <x v="1"/>
    <x v="36"/>
    <n v="10"/>
    <s v="MANTENIMIENTO DE BIENES MUEBLES, EQUIPOS Y ENSERES"/>
    <s v="PRUEBA HIDROSTÁTICA BOTELLAS OXIGENO P/N 1270452"/>
    <n v="12141904"/>
    <s v="Licitación pública"/>
    <n v="2"/>
    <n v="6"/>
    <n v="1"/>
    <n v="1000000"/>
    <s v="GLOBAL"/>
    <s v="NO SOLICITADAS"/>
  </r>
  <r>
    <x v="1"/>
    <x v="36"/>
    <n v="10"/>
    <s v="MANTENIMIENTO DE BIENES MUEBLES, EQUIPOS Y ENSERES"/>
    <s v="PRUEBA HIDROSTÁTICA BOTELLAS OXIGENO P/N CRNOX3-8"/>
    <n v="12141904"/>
    <s v="Licitación pública"/>
    <n v="2"/>
    <n v="6"/>
    <n v="1"/>
    <n v="13400000"/>
    <s v="GLOBAL"/>
    <s v="NO SOLICITADAS"/>
  </r>
  <r>
    <x v="1"/>
    <x v="36"/>
    <n v="10"/>
    <s v="MANTENIMIENTO DE BIENES MUEBLES, EQUIPOS Y ENSERES"/>
    <s v="MANTENIMIENTO  COMPRESORES DE AIRE"/>
    <n v="72154501"/>
    <s v="Licitación pública"/>
    <n v="2"/>
    <n v="6"/>
    <n v="1"/>
    <n v="16500000"/>
    <s v="GLOBAL"/>
    <s v="NO SOLICITADAS"/>
  </r>
  <r>
    <x v="1"/>
    <x v="36"/>
    <n v="10"/>
    <s v="MANTENIMIENTO DE BIENES MUEBLES, EQUIPOS Y ENSERES"/>
    <s v="MANTENIMIENTO  GATOS HIDRAULICOS"/>
    <n v="72154501"/>
    <s v="Licitación pública"/>
    <n v="2"/>
    <n v="6"/>
    <n v="1"/>
    <n v="15750000"/>
    <s v="GLOBAL"/>
    <s v="NO SOLICITADAS"/>
  </r>
  <r>
    <x v="1"/>
    <x v="36"/>
    <n v="10"/>
    <s v="MANTENIMIENTO DE BIENES MUEBLES, EQUIPOS Y ENSERES"/>
    <s v="MANTENIMIENTO ARRANCADOR NEUMATICO  AIR +MAK"/>
    <n v="72154501"/>
    <s v="Licitación pública"/>
    <n v="2"/>
    <n v="6"/>
    <n v="1"/>
    <n v="7875000"/>
    <s v="GLOBAL"/>
    <s v="NO SOLICITADAS"/>
  </r>
  <r>
    <x v="1"/>
    <x v="36"/>
    <n v="10"/>
    <s v="MANTENIMIENTO DE BIENES MUEBLES, EQUIPOS Y ENSERES"/>
    <s v="MANTENIMIENTO CARRO LEVANTABOMBAS "/>
    <n v="72154501"/>
    <s v="Licitación pública"/>
    <n v="2"/>
    <n v="6"/>
    <n v="1"/>
    <n v="7200000"/>
    <s v="GLOBAL"/>
    <s v="NO SOLICITADAS"/>
  </r>
  <r>
    <x v="1"/>
    <x v="36"/>
    <n v="10"/>
    <s v="MANTENIMIENTO DE BIENES MUEBLES, EQUIPOS Y ENSERES"/>
    <s v="MANTENIMIENTO CORRECTIVO PREVENTIVO DE  FLOOD LIGHT "/>
    <n v="72154501"/>
    <s v="Licitación pública"/>
    <n v="2"/>
    <n v="6"/>
    <n v="1"/>
    <n v="15750000"/>
    <s v="GLOBAL"/>
    <s v="NO SOLICITADAS"/>
  </r>
  <r>
    <x v="1"/>
    <x v="36"/>
    <n v="10"/>
    <s v="MANTENIMIENTO DE BIENES MUEBLES, EQUIPOS Y ENSERES"/>
    <s v="MANTENIMIENTO CORRECTIVO Y RECUPERATIVO  ELEVADOR DE CARGA"/>
    <n v="72154501"/>
    <s v="Licitación pública"/>
    <n v="2"/>
    <n v="6"/>
    <n v="1"/>
    <n v="12900000"/>
    <s v="GLOBAL"/>
    <s v="NO SOLICITADAS"/>
  </r>
  <r>
    <x v="1"/>
    <x v="36"/>
    <n v="10"/>
    <s v="MANTENIMIENTO DE BIENES MUEBLES, EQUIPOS Y ENSERES"/>
    <s v="MANTENIMIENTO DE TUNGAR"/>
    <n v="72154501"/>
    <s v="Licitación pública"/>
    <n v="2"/>
    <n v="6"/>
    <n v="1"/>
    <n v="21600000"/>
    <s v="GLOBAL"/>
    <s v="NO SOLICITADAS"/>
  </r>
  <r>
    <x v="1"/>
    <x v="36"/>
    <n v="10"/>
    <s v="MANTENIMIENTO DE BIENES MUEBLES, EQUIPOS Y ENSERES"/>
    <s v="MANTENIMIENTO ESCALERA DE MANTENIMIENTO "/>
    <n v="72154501"/>
    <s v="Licitación pública"/>
    <n v="2"/>
    <n v="6"/>
    <n v="1"/>
    <n v="2500000"/>
    <s v="GLOBAL"/>
    <s v="NO SOLICITADAS"/>
  </r>
  <r>
    <x v="1"/>
    <x v="36"/>
    <n v="10"/>
    <s v="MANTENIMIENTO DE BIENES MUEBLES, EQUIPOS Y ENSERES"/>
    <s v="MANTENIMIENTO GRUAS"/>
    <n v="72154501"/>
    <s v="Licitación pública"/>
    <n v="2"/>
    <n v="6"/>
    <n v="1"/>
    <n v="19320000"/>
    <s v="GLOBAL"/>
    <s v="NO SOLICITADAS"/>
  </r>
  <r>
    <x v="1"/>
    <x v="36"/>
    <n v="10"/>
    <s v="MANTENIMIENTO DE BIENES MUEBLES, EQUIPOS Y ENSERES"/>
    <s v="MANTENIMIENTO MONTACARGAS"/>
    <n v="72154501"/>
    <s v="Licitación pública"/>
    <n v="2"/>
    <n v="6"/>
    <n v="1"/>
    <n v="12900000"/>
    <s v="GLOBAL"/>
    <s v="NO SOLICITADAS"/>
  </r>
  <r>
    <x v="1"/>
    <x v="36"/>
    <n v="10"/>
    <s v="MANTENIMIENTO DE BIENES MUEBLES, EQUIPOS Y ENSERES"/>
    <s v="MANTENIMIENTO PREVENTIVO CORRECTIVO  HIDROLAVADORA 1200 PSI MODELO HONDA GX390  "/>
    <n v="72154300"/>
    <s v="Selección abreviada menor cuantía"/>
    <n v="2"/>
    <n v="3"/>
    <n v="1"/>
    <n v="750000"/>
    <s v="GLOBAL"/>
    <s v="NO SOLICITADAS"/>
  </r>
  <r>
    <x v="1"/>
    <x v="36"/>
    <n v="10"/>
    <s v="MANTENIMIENTO DE BIENES MUEBLES, EQUIPOS Y ENSERES"/>
    <s v="MANTENIMIENTO PREVENTIVO CORRECTIVO DE HIDROLAVADORA ELÉCTRICA"/>
    <n v="72154300"/>
    <s v="Selección abreviada menor cuantía"/>
    <n v="2"/>
    <n v="3"/>
    <n v="1"/>
    <n v="750000"/>
    <s v="GLOBAL"/>
    <s v="NO SOLICITADAS"/>
  </r>
  <r>
    <x v="1"/>
    <x v="36"/>
    <n v="10"/>
    <s v="MANTENIMIENTO DE BIENES MUEBLES, EQUIPOS Y ENSERES"/>
    <s v="MANTENIMIENTO PREVENTIVO CORRECTIVO DE AIRES ACONDICIONADOS DE 12000, 18000 Y 24000 BTU "/>
    <n v="72101511"/>
    <s v="Selección abreviada menor cuantía"/>
    <n v="2"/>
    <n v="3"/>
    <n v="1"/>
    <n v="7000000"/>
    <s v="GLOBAL"/>
    <s v="NO SOLICITADAS"/>
  </r>
  <r>
    <x v="1"/>
    <x v="36"/>
    <n v="10"/>
    <s v="MANTENIMIENTO DE BIENES MUEBLES, EQUIPOS Y ENSERES"/>
    <s v="MANTENIMIENTO PREVENTIVO-CORRECTIVO DE AIRES ACONDICIONADOS CENTRALES DE 5 TONELADAS"/>
    <n v="72101511"/>
    <s v="Selección abreviada menor cuantía"/>
    <n v="2"/>
    <n v="3"/>
    <n v="1"/>
    <n v="8000000"/>
    <s v="GLOBAL"/>
    <s v="NO SOLICITADAS"/>
  </r>
  <r>
    <x v="1"/>
    <x v="36"/>
    <n v="10"/>
    <s v="MANTENIMIENTO DE BIENES MUEBLES, EQUIPOS Y ENSERES"/>
    <s v="MANTENIMIENTO PREVENTIVO-CORRECTIVO DE 14 NEVERAS    "/>
    <n v="56101500"/>
    <s v="Selección abreviada menor cuantía"/>
    <n v="2"/>
    <n v="3"/>
    <n v="1"/>
    <n v="5000000"/>
    <s v="GLOBAL"/>
    <s v="NO SOLICITADAS"/>
  </r>
  <r>
    <x v="1"/>
    <x v="36"/>
    <n v="10"/>
    <s v="MANTENIMIENTO DE BIENES MUEBLES, EQUIPOS Y ENSERES"/>
    <s v="MANTENIMIENTO PREVENTIVO CORRECTIVO DE COMPRESOR DE AIRE"/>
    <n v="72154101"/>
    <s v="Selección abreviada menor cuantía"/>
    <n v="2"/>
    <n v="3"/>
    <n v="1"/>
    <n v="460000"/>
    <s v="GLOBAL"/>
    <s v="NO SOLICITADAS"/>
  </r>
  <r>
    <x v="1"/>
    <x v="36"/>
    <n v="10"/>
    <s v="MANTENIMIENTO DE BIENES MUEBLES, EQUIPOS Y ENSERES"/>
    <s v="MANTENIMIENTO DE EXTRACTORES DE CALOR"/>
    <n v="72154300"/>
    <s v="Selección abreviada menor cuantía"/>
    <n v="2"/>
    <n v="3"/>
    <n v="1"/>
    <n v="750000"/>
    <s v="GLOBAL"/>
    <s v="NO SOLICITADAS"/>
  </r>
  <r>
    <x v="1"/>
    <x v="36"/>
    <n v="10"/>
    <s v="MANTENIMIENTO DE BIENES MUEBLES, EQUIPOS Y ENSERES"/>
    <s v="MANTENIMIENTO PREVENTIVO Y CORRECTIVO DE ELECTROBOMBAS DEL SITIO RADAR SAN JOSÉ"/>
    <n v="72154300"/>
    <s v="Selección abreviada menor cuantía"/>
    <n v="2"/>
    <n v="3"/>
    <n v="1"/>
    <n v="3000000"/>
    <s v="GLOBAL"/>
    <s v="NO SOLICITADAS"/>
  </r>
  <r>
    <x v="1"/>
    <x v="36"/>
    <n v="10"/>
    <s v="MANTENIMIENTO DE BIENES MUEBLES, EQUIPOS Y ENSERES"/>
    <s v="MANTENIMIENTO SISTEMA CROMOGLASS - POZO SEPTICO"/>
    <n v="72154022"/>
    <s v="Selección abreviada menor cuantía"/>
    <n v="2"/>
    <n v="3"/>
    <n v="1"/>
    <n v="8000000"/>
    <s v="GLOBAL"/>
    <s v="NO SOLICITADAS"/>
  </r>
  <r>
    <x v="1"/>
    <x v="37"/>
    <n v="10"/>
    <s v="MANTENIMIENTO DE VÍAS, ESTRUCTURAS Y REDES"/>
    <s v="MANTENIMIENTO DE REDES ELECTRICAS"/>
    <n v="72154300"/>
    <s v="Mínima cuantía"/>
    <n v="8"/>
    <n v="4"/>
    <n v="1"/>
    <n v="50000000"/>
    <s v="GLOBAL"/>
    <s v="NO SOLICITADAS"/>
  </r>
  <r>
    <x v="1"/>
    <x v="37"/>
    <n v="10"/>
    <s v="MANTENIMIENTO DE VÍAS, ESTRUCTURAS Y REDES"/>
    <s v="MANTENIMIENTO DE SISTEMAS ELECTRICOS DE DISTRIBUCION DE ALTA Y BAJA TENSION"/>
    <n v="72154300"/>
    <s v="Mínima cuantía"/>
    <n v="8"/>
    <n v="4"/>
    <n v="1"/>
    <n v="30000000"/>
    <s v="GLOBAL"/>
    <s v="NO SOLICITADAS"/>
  </r>
  <r>
    <x v="1"/>
    <x v="37"/>
    <n v="16"/>
    <s v="MANTENIMIENTO DE VÍAS, ESTRUCTURAS Y REDES"/>
    <s v="MANTENIMIENTO SISTEMA DE ACUEDUCTO Y ALCANTARILLADO RADAR"/>
    <n v="72103300"/>
    <s v="Selección abreviada menor cuantía"/>
    <n v="2"/>
    <n v="2"/>
    <n v="1"/>
    <n v="119000000"/>
    <s v="GLOBAL"/>
    <s v="NO SOLICITADAS"/>
  </r>
  <r>
    <x v="1"/>
    <x v="39"/>
    <n v="10"/>
    <s v="MANTENIMIENTO EQUIPO DE NAVEGACION Y TRANSPORTE"/>
    <s v="MANTENIMIENTO CARRO DE GOLF"/>
    <n v="72154501"/>
    <s v="Licitación pública"/>
    <n v="2"/>
    <n v="6"/>
    <n v="1"/>
    <n v="5250000"/>
    <s v="GLOBAL"/>
    <s v="NO SOLICITADAS"/>
  </r>
  <r>
    <x v="1"/>
    <x v="39"/>
    <n v="10"/>
    <s v="MANTENIMIENTO EQUIPO DE NAVEGACION Y TRANSPORTE"/>
    <s v="MANTENIMIENTO CORRECTIVO Y RECUPERATIVO  TRACTORES DE ARRASTRE"/>
    <n v="72154501"/>
    <s v="Licitación pública"/>
    <n v="2"/>
    <n v="6"/>
    <n v="1"/>
    <n v="13350000"/>
    <s v="GLOBAL"/>
    <s v="NO SOLICITADAS"/>
  </r>
  <r>
    <x v="1"/>
    <x v="39"/>
    <n v="10"/>
    <s v="MANTENIMIENTO EQUIPO DE NAVEGACION Y TRANSPORTE"/>
    <s v="REPARACION MANTENIMIENTO  DE VEHICULOS, MOTOCICLETAS Y OTROS AUTOMOTORES DEL CACOM-2  VF. 2018"/>
    <n v="78181500"/>
    <s v="Selección abreviada menor cuantía"/>
    <n v="1"/>
    <n v="7"/>
    <n v="1"/>
    <n v="130000000"/>
    <s v="GLOBAL"/>
    <s v="SI APROBADAS"/>
  </r>
  <r>
    <x v="1"/>
    <x v="39"/>
    <n v="10"/>
    <s v="MANTENIMIENTO EQUIPO DE NAVEGACION Y TRANSPORTE"/>
    <s v="REPARACION MANTENIMIENTO  DE VEHICULOS, MOTOCICLETAS Y OTROS AUTOMOTORES DEL CACOM-2 "/>
    <n v="78181500"/>
    <s v="Selección abreviada menor cuantía"/>
    <n v="7"/>
    <n v="4"/>
    <n v="1"/>
    <n v="80000000"/>
    <s v="GLOBAL"/>
    <s v="NO SOLICITADAS"/>
  </r>
  <r>
    <x v="1"/>
    <x v="39"/>
    <n v="10"/>
    <s v="MANTENIMIENTO EQUIPO DE NAVEGACION Y TRANSPORTE"/>
    <s v="MANTENIMIENTO PREVENTIVO Y CORRECTIVO DE MONTACARGA 5 TONELADAS"/>
    <n v="78181500"/>
    <s v="Selección abreviada menor cuantía"/>
    <n v="2"/>
    <n v="3"/>
    <n v="1"/>
    <n v="5000000"/>
    <s v="GLOBAL"/>
    <s v="NO SOLICITADAS"/>
  </r>
  <r>
    <x v="1"/>
    <x v="39"/>
    <n v="10"/>
    <s v="MANTENIMIENTO EQUIPO DE NAVEGACION Y TRANSPORTE"/>
    <s v="MANTENIMIENTO PREVENTIVO Y CORRECTIVO DE CAMIONETA"/>
    <n v="78181500"/>
    <s v="Selección abreviada menor cuantía"/>
    <n v="2"/>
    <n v="3"/>
    <n v="1"/>
    <n v="9000000"/>
    <s v="GLOBAL"/>
    <s v="NO SOLICITADAS"/>
  </r>
  <r>
    <x v="1"/>
    <x v="40"/>
    <n v="16"/>
    <s v="MANTENIMIENTO Y MEJORAMIENTO DE VIVIENDA Y ALOJAMIENTO"/>
    <s v="MANTENIMIENTO ADECUACION Y MEJORAMIENTO DE VIVIENDA FISCAL Y ALOJAMIENTO MILITAR"/>
    <n v="72101507"/>
    <s v="Selección abreviada menor cuantía"/>
    <n v="3"/>
    <n v="10"/>
    <n v="1"/>
    <n v="435000000"/>
    <s v="GLOBAL"/>
    <s v="NO SOLICITADAS"/>
  </r>
  <r>
    <x v="1"/>
    <x v="41"/>
    <n v="10"/>
    <s v="SERVICIO DE ASEO"/>
    <s v="SERVICIO DE ASEO Y LIMPIEZA CACOM-2  V.F. 2018"/>
    <n v="76111501"/>
    <s v="Seléccion abreviada - acuerdo marco"/>
    <n v="1"/>
    <n v="7"/>
    <n v="1"/>
    <n v="56000000"/>
    <s v="GLOBAL"/>
    <s v="SI APROBADAS"/>
  </r>
  <r>
    <x v="1"/>
    <x v="41"/>
    <n v="10"/>
    <s v="SERVICIO DE ASEO"/>
    <s v="SERVICIO DE ASEO Y LIMPIEZASANIDAD MILITAR  V.F. 2018"/>
    <n v="76111501"/>
    <s v="Mínima cuantía"/>
    <n v="1"/>
    <n v="7"/>
    <n v="1"/>
    <n v="28000000"/>
    <s v="GLOBAL"/>
    <s v="SI APROBADAS"/>
  </r>
  <r>
    <x v="1"/>
    <x v="41"/>
    <n v="10"/>
    <s v="SERVICIO DE ASEO"/>
    <s v="RECUPERACION PAISAJISTICA, MANTENIMIENTO DE  JARDINES, PODA DE ARBOLES Y PODA DE PRADOS  V.F. 2018"/>
    <n v="70111500"/>
    <s v="Mínima cuantía"/>
    <n v="1"/>
    <n v="7"/>
    <n v="1"/>
    <n v="64000000"/>
    <s v="GLOBAL"/>
    <s v="SI APROBADAS"/>
  </r>
  <r>
    <x v="1"/>
    <x v="41"/>
    <n v="10"/>
    <s v="SERVICIO DE ASEO"/>
    <s v="SERVICIO DE ASEO Y LIMPIEZA CACOM-2  "/>
    <n v="76111501"/>
    <s v="Seléccion abreviada - acuerdo marco"/>
    <n v="7"/>
    <n v="5"/>
    <n v="1"/>
    <n v="37212000"/>
    <s v="GLOBAL"/>
    <s v="NO SOLICITADAS"/>
  </r>
  <r>
    <x v="1"/>
    <x v="41"/>
    <n v="10"/>
    <s v="SERVICIO DE ASEO"/>
    <s v="SERVICIO DE ASEO Y LIMPIEZA SANIDAD MILITAR  "/>
    <n v="76111501"/>
    <s v="Mínima cuantía"/>
    <n v="7"/>
    <n v="5"/>
    <n v="1"/>
    <n v="18606000"/>
    <s v="GLOBAL"/>
    <s v="NO SOLICITADAS"/>
  </r>
  <r>
    <x v="1"/>
    <x v="41"/>
    <n v="10"/>
    <s v="SERVICIO DE ASEO"/>
    <s v="RECUPERACION PAISAJISTICA, MANTENIMIENTO DE  JARDINES, PODA DE ARBOLES Y PODA DE PRADOS"/>
    <n v="72102902"/>
    <s v="Mínima cuantía"/>
    <n v="8"/>
    <n v="4"/>
    <n v="1"/>
    <n v="50000000"/>
    <s v="GLOBAL"/>
    <s v="NO SOLICITADAS"/>
  </r>
  <r>
    <x v="1"/>
    <x v="59"/>
    <n v="16"/>
    <s v="SERVICIO DE CAFETERIA Y RESTAURANTE"/>
    <s v="SERVICIO DE CAFETERIA Y RESTAURANTE  V.F. 2018"/>
    <n v="90101700"/>
    <s v="Mínima cuantía"/>
    <n v="1"/>
    <n v="7"/>
    <n v="1"/>
    <n v="24000000"/>
    <s v="GLOBAL"/>
    <s v="SI APROBADAS"/>
  </r>
  <r>
    <x v="1"/>
    <x v="59"/>
    <n v="16"/>
    <s v="SERVICIO DE CAFETERIA Y RESTAURANTE"/>
    <s v="SERVICIO DE CAFETERIA Y RESTAURANTE  "/>
    <n v="90101700"/>
    <s v="Mínima cuantía"/>
    <n v="7"/>
    <n v="10"/>
    <n v="1"/>
    <n v="21000000"/>
    <s v="GLOBAL"/>
    <s v="NO SOLICITADAS"/>
  </r>
  <r>
    <x v="1"/>
    <x v="42"/>
    <n v="10"/>
    <s v="ADMINISTRACION OPERACIÓN Y MANTENIMIENTO DE PLANTAS DE ENERGIA"/>
    <s v="MANTENIMIENTO DE PLANTAS EXTERNAS - FIJAS"/>
    <n v="72154501"/>
    <s v="Licitación pública"/>
    <n v="2"/>
    <n v="6"/>
    <n v="1"/>
    <n v="45000000"/>
    <s v="GLOBAL"/>
    <s v="NO SOLICITADAS"/>
  </r>
  <r>
    <x v="1"/>
    <x v="42"/>
    <n v="10"/>
    <s v="ADMINISTRACION OPERACIÓN Y MANTENIMIENTO DE PLANTAS DE ENERGIA"/>
    <s v="MANTENIMIENTO PLANTAS ELECTRICAS"/>
    <n v="72154501"/>
    <s v="Licitación pública"/>
    <n v="2"/>
    <n v="6"/>
    <n v="1"/>
    <n v="43200000"/>
    <s v="GLOBAL"/>
    <s v="NO SOLICITADAS"/>
  </r>
  <r>
    <x v="1"/>
    <x v="42"/>
    <n v="10"/>
    <s v="ADMINISTRACION OPERACIÓN Y MANTENIMIENTO DE PLANTAS DE ENERGIA"/>
    <s v="MANTENIMIENTO DE PLANTAS ELECTRICAS"/>
    <n v="81101605"/>
    <s v="Contratación directa"/>
    <n v="6"/>
    <n v="5"/>
    <n v="1"/>
    <n v="50000000"/>
    <s v="GLOBAL"/>
    <s v="NO SOLICITADAS"/>
  </r>
  <r>
    <x v="1"/>
    <x v="42"/>
    <n v="10"/>
    <s v="ADMINISTRACION OPERACIÓN Y MANTENIMIENTO DE PLANTAS DE ENERGIA"/>
    <s v="MANTENIMIENTO DE SUBESTACIONES ELECTRICAS"/>
    <n v="73152108"/>
    <s v="Contratación directa"/>
    <n v="6"/>
    <n v="5"/>
    <n v="1"/>
    <n v="20000000"/>
    <s v="GLOBAL"/>
    <s v="NO SOLICITADAS"/>
  </r>
  <r>
    <x v="1"/>
    <x v="42"/>
    <n v="10"/>
    <s v="ADMINISTRACION OPERACIÓN Y MANTENIMIENTO DE PLANTAS DE ENERGIA"/>
    <s v="MANTENIMIENTO PREVENTIVO Y CORRECTIVO DE GENSET CUMMINS"/>
    <n v="72101517"/>
    <s v="Selección abreviada menor cuantía"/>
    <n v="2"/>
    <n v="3"/>
    <n v="1"/>
    <n v="9500000"/>
    <s v="GLOBAL"/>
    <s v="NO SOLICITADAS"/>
  </r>
  <r>
    <x v="1"/>
    <x v="43"/>
    <n v="10"/>
    <s v="CORREO"/>
    <s v="SERVICIO DE CORREO CACOM-2"/>
    <n v="78102203"/>
    <s v="Mínima cuantía"/>
    <n v="2"/>
    <n v="10"/>
    <n v="1"/>
    <n v="4000000"/>
    <s v="GLOBAL"/>
    <s v="NO SOLICITADAS"/>
  </r>
  <r>
    <x v="1"/>
    <x v="60"/>
    <n v="10"/>
    <s v="EMBALAJE Y ACARREO"/>
    <s v="SERVICIOS DE ACARREOS, AL CERRO MILITAR EL TIGRE "/>
    <n v="78101800"/>
    <s v="Mínima cuantía"/>
    <n v="3"/>
    <n v="11"/>
    <n v="1"/>
    <n v="41062500"/>
    <s v="GLOBAL"/>
    <s v="NO SOLICITADAS"/>
  </r>
  <r>
    <x v="1"/>
    <x v="61"/>
    <n v="10"/>
    <s v="OTROS GASTOS POR IMPRESOS Y PUBLICACIONES"/>
    <s v="DIPLOMAS CARTA DE 210 MM X 297 MM"/>
    <n v="60101606"/>
    <s v="Mínima cuantía"/>
    <n v="4"/>
    <n v="2"/>
    <n v="600"/>
    <n v="420000"/>
    <s v="UNIDAD"/>
    <s v="NO SOLICITADAS"/>
  </r>
  <r>
    <x v="1"/>
    <x v="61"/>
    <n v="10"/>
    <s v="OTROS GASTOS POR IMPRESOS Y PUBLICACIONES"/>
    <s v="PLEGABLES IMPRESOS COLOR 4*4 FORMATO TRÍPTICO"/>
    <n v="14111823"/>
    <s v="Mínima cuantía"/>
    <n v="4"/>
    <n v="2"/>
    <n v="150"/>
    <n v="135000"/>
    <s v="UNIDAD"/>
    <s v="NO SOLICITADAS"/>
  </r>
  <r>
    <x v="1"/>
    <x v="61"/>
    <n v="10"/>
    <s v="OTROS GASTOS POR IMPRESOS Y PUBLICACIONES"/>
    <s v="FAC4-282T REGISTRO MANTENIMIENTO AERONAVES"/>
    <n v="14111823"/>
    <s v="Mínima cuantía"/>
    <n v="4"/>
    <n v="2"/>
    <n v="4000"/>
    <n v="348000"/>
    <s v="UNIDAD"/>
    <s v="NO SOLICITADAS"/>
  </r>
  <r>
    <x v="1"/>
    <x v="61"/>
    <n v="10"/>
    <s v="OTROS GASTOS POR IMPRESOS Y PUBLICACIONES"/>
    <s v="FAC4-260T REGISTRO REMOCION E INSTALACION COMPONENTES Y ACCESORIOS"/>
    <n v="14111823"/>
    <s v="Mínima cuantía"/>
    <n v="4"/>
    <n v="2"/>
    <n v="1500"/>
    <n v="675000"/>
    <s v="UNIDAD"/>
    <s v="NO SOLICITADAS"/>
  </r>
  <r>
    <x v="1"/>
    <x v="61"/>
    <n v="10"/>
    <s v="OTROS GASTOS POR IMPRESOS Y PUBLICACIONES"/>
    <s v="FAC4-233T AUTORIZACION OPERACIÓN EQUIPO ETAA Y REMOLQUE DE AERONAVES EN TIERRA"/>
    <n v="14111823"/>
    <s v="Mínima cuantía"/>
    <n v="4"/>
    <n v="2"/>
    <n v="400"/>
    <n v="68800"/>
    <s v="UNIDAD"/>
    <s v="NO SOLICITADAS"/>
  </r>
  <r>
    <x v="1"/>
    <x v="61"/>
    <n v="10"/>
    <s v="OTROS GASTOS POR IMPRESOS Y PUBLICACIONES"/>
    <s v="FAC4-273T ANALISIS DE ACEITE DE MOTORES Y COMPONENTES LUBRICADOS"/>
    <n v="14111823"/>
    <s v="Mínima cuantía"/>
    <n v="4"/>
    <n v="2"/>
    <n v="1800"/>
    <n v="189000"/>
    <s v="UNIDAD"/>
    <s v="NO SOLICITADAS"/>
  </r>
  <r>
    <x v="1"/>
    <x v="61"/>
    <n v="10"/>
    <s v="OTROS GASTOS POR IMPRESOS Y PUBLICACIONES"/>
    <s v="FAC4-2MT COMPROBANTE DE PEDIDO"/>
    <n v="14111823"/>
    <s v="Mínima cuantía"/>
    <n v="4"/>
    <n v="2"/>
    <n v="800"/>
    <n v="120000"/>
    <s v="UNIDAD"/>
    <s v="NO SOLICITADAS"/>
  </r>
  <r>
    <x v="1"/>
    <x v="61"/>
    <n v="10"/>
    <s v="OTROS GASTOS POR IMPRESOS Y PUBLICACIONES"/>
    <s v="FAC4-125T PRESTAMO TEMPORAL DE HERRAMIENTAS Y EQUIPOS"/>
    <n v="14111823"/>
    <s v="Mínima cuantía"/>
    <n v="4"/>
    <n v="2"/>
    <n v="800"/>
    <n v="188000"/>
    <s v="UNIDAD"/>
    <s v="NO SOLICITADAS"/>
  </r>
  <r>
    <x v="1"/>
    <x v="61"/>
    <n v="10"/>
    <s v="OTROS GASTOS POR IMPRESOS Y PUBLICACIONES"/>
    <s v="FAC4-282T-4 REGISTRO MANTENIMIENTO GCS / GDT (2 CARAS) PAPEL BOND"/>
    <n v="14111823"/>
    <s v="Mínima cuantía"/>
    <n v="4"/>
    <n v="2"/>
    <n v="4000"/>
    <n v="560000"/>
    <s v="UNIDAD"/>
    <s v="NO SOLICITADAS"/>
  </r>
  <r>
    <x v="1"/>
    <x v="61"/>
    <n v="10"/>
    <s v="OTROS GASTOS POR IMPRESOS Y PUBLICACIONES"/>
    <s v="REGISTRO HISTORICO DE INSPECCION DE CASCOS DE VUELO"/>
    <n v="14111823"/>
    <s v="Mínima cuantía"/>
    <n v="4"/>
    <n v="2"/>
    <n v="150"/>
    <n v="50250"/>
    <s v="UNIDAD"/>
    <s v="NO SOLICITADAS"/>
  </r>
  <r>
    <x v="1"/>
    <x v="61"/>
    <n v="10"/>
    <s v="OTROS GASTOS POR IMPRESOS Y PUBLICACIONES"/>
    <s v="VALE POR DEVOLUTIVOS EQVLO/NVG"/>
    <n v="14111823"/>
    <s v="Mínima cuantía"/>
    <n v="4"/>
    <n v="2"/>
    <n v="800"/>
    <n v="77600"/>
    <s v="UNIDAD"/>
    <s v="NO SOLICITADAS"/>
  </r>
  <r>
    <x v="1"/>
    <x v="61"/>
    <n v="10"/>
    <s v="OTROS GASTOS POR IMPRESOS Y PUBLICACIONES"/>
    <s v="REGISTRO HISTORICO DE INSPECCION DE CHALECOS DE SUPERVIVENCIA"/>
    <n v="14111823"/>
    <s v="Mínima cuantía"/>
    <n v="4"/>
    <n v="2"/>
    <n v="200"/>
    <n v="67000"/>
    <s v="UNIDAD"/>
    <s v="NO SOLICITADAS"/>
  </r>
  <r>
    <x v="1"/>
    <x v="61"/>
    <n v="10"/>
    <s v="OTROS GASTOS POR IMPRESOS Y PUBLICACIONES"/>
    <s v="TALONARIO ORIGINAL Y COPIA A UNA TINTA 11X14 CM"/>
    <n v="14111812"/>
    <s v="Mínima cuantía"/>
    <n v="4"/>
    <n v="2"/>
    <n v="50"/>
    <n v="321500"/>
    <s v="UNIDAD"/>
    <s v="NO SOLICITADAS"/>
  </r>
  <r>
    <x v="1"/>
    <x v="61"/>
    <n v="10"/>
    <s v="OTROS GASTOS POR IMPRESOS Y PUBLICACIONES"/>
    <s v="TALONARIO ORIGINAL Y COPIA A UNA TINTA 14X 22 CM"/>
    <n v="14111812"/>
    <s v="Mínima cuantía"/>
    <n v="4"/>
    <n v="2"/>
    <n v="10"/>
    <n v="94300"/>
    <s v="UNIDAD"/>
    <s v="NO SOLICITADAS"/>
  </r>
  <r>
    <x v="1"/>
    <x v="61"/>
    <n v="10"/>
    <s v="OTROS GASTOS POR IMPRESOS Y PUBLICACIONES"/>
    <s v="FICHAS PROGRESO DE VUELO - ENTRENAMIENTO LOCAL"/>
    <n v="14111823"/>
    <s v="Mínima cuantía"/>
    <n v="4"/>
    <n v="2"/>
    <n v="20000"/>
    <n v="400000"/>
    <s v="UNIDAD"/>
    <s v="NO SOLICITADAS"/>
  </r>
  <r>
    <x v="1"/>
    <x v="61"/>
    <n v="10"/>
    <s v="OTROS GASTOS POR IMPRESOS Y PUBLICACIONES"/>
    <s v="FICHAS PROGRESO DE VUELO - ENTRENAMIENTO TRANSEUNTES"/>
    <n v="14111823"/>
    <s v="Mínima cuantía"/>
    <n v="4"/>
    <n v="2"/>
    <n v="20000"/>
    <n v="400000"/>
    <s v="UNIDAD"/>
    <s v="NO SOLICITADAS"/>
  </r>
  <r>
    <x v="1"/>
    <x v="61"/>
    <n v="10"/>
    <s v="OTROS GASTOS POR IMPRESOS Y PUBLICACIONES"/>
    <s v="FORMATO DE METAR"/>
    <n v="14111821"/>
    <s v="Mínima cuantía"/>
    <n v="4"/>
    <n v="2"/>
    <n v="800"/>
    <n v="40000"/>
    <s v="UNIDAD"/>
    <s v="NO SOLICITADAS"/>
  </r>
  <r>
    <x v="1"/>
    <x v="61"/>
    <n v="10"/>
    <s v="OTROS GASTOS POR IMPRESOS Y PUBLICACIONES"/>
    <s v="FORMATO DE BRIEFING METEOROLOGICO"/>
    <n v="14111821"/>
    <s v="Mínima cuantía"/>
    <n v="4"/>
    <n v="2"/>
    <n v="3000"/>
    <n v="210000"/>
    <s v="UNIDAD"/>
    <s v="NO SOLICITADAS"/>
  </r>
  <r>
    <x v="1"/>
    <x v="61"/>
    <n v="10"/>
    <s v="OTROS GASTOS POR IMPRESOS Y PUBLICACIONES"/>
    <s v="FORMATO PLAN DE VUELO LOCAL"/>
    <n v="14111821"/>
    <s v="Mínima cuantía"/>
    <n v="4"/>
    <n v="2"/>
    <n v="2000"/>
    <n v="140000"/>
    <s v="UNIDAD"/>
    <s v="NO SOLICITADAS"/>
  </r>
  <r>
    <x v="1"/>
    <x v="46"/>
    <n v="16"/>
    <s v="ACUEDUCTO ALCANTARILLADO Y ASEO"/>
    <s v="RECOLECCION RESIDUOS SOLIDOS"/>
    <n v="76121500"/>
    <n v="0"/>
    <n v="0"/>
    <n v="0"/>
    <n v="1"/>
    <n v="58000000"/>
    <s v="GLOBAL"/>
    <s v="NO SOLICITADAS"/>
  </r>
  <r>
    <x v="1"/>
    <x v="47"/>
    <n v="10"/>
    <s v="ENERGIA"/>
    <s v="ENERGIA  E ILUMINACION CACOM 2"/>
    <n v="83101804"/>
    <n v="0"/>
    <n v="0"/>
    <n v="0"/>
    <n v="1"/>
    <n v="930000000"/>
    <s v="GLOBAL"/>
    <s v="NO SOLICITADAS"/>
  </r>
  <r>
    <x v="1"/>
    <x v="47"/>
    <n v="10"/>
    <s v="ENERGIA"/>
    <s v="ENERGIA CERRO EL TIGRE"/>
    <n v="83101804"/>
    <n v="0"/>
    <n v="0"/>
    <n v="0"/>
    <n v="1"/>
    <n v="100000000"/>
    <s v="GLOBAL"/>
    <s v="NO SOLICITADAS"/>
  </r>
  <r>
    <x v="1"/>
    <x v="47"/>
    <n v="16"/>
    <s v="ENERGIA"/>
    <s v="ENERGIA"/>
    <n v="83101800"/>
    <n v="0"/>
    <n v="0"/>
    <n v="0"/>
    <n v="1"/>
    <n v="857000000"/>
    <s v="GLOBAL"/>
    <s v="NO SOLICITADAS"/>
  </r>
  <r>
    <x v="1"/>
    <x v="47"/>
    <n v="10"/>
    <s v="ENERGIA"/>
    <s v="CONSUMO ENERGÍA ELÉCTRICA ESTACIÓN RADAR SAN JOSÉ"/>
    <n v="83101803"/>
    <s v="Selección abreviada menor cuantía"/>
    <n v="2"/>
    <n v="3"/>
    <n v="1"/>
    <n v="252000000"/>
    <s v="GLOBAL"/>
    <s v="NO SOLICITADAS"/>
  </r>
  <r>
    <x v="1"/>
    <x v="62"/>
    <n v="10"/>
    <s v="GAS NATURAL"/>
    <s v="GAS CACOM 2"/>
    <n v="83101601"/>
    <n v="0"/>
    <n v="0"/>
    <n v="0"/>
    <n v="1"/>
    <n v="76320000"/>
    <s v="GLOBAL"/>
    <s v="NO SOLICITADAS"/>
  </r>
  <r>
    <x v="1"/>
    <x v="48"/>
    <n v="10"/>
    <s v="TELÉFONO, FAX Y OTROS"/>
    <s v="TELEFONIA"/>
    <n v="83111501"/>
    <n v="0"/>
    <n v="0"/>
    <n v="0"/>
    <n v="1"/>
    <n v="10000000"/>
    <s v="GLOBAL"/>
    <s v="NO SOLICITADAS"/>
  </r>
  <r>
    <x v="1"/>
    <x v="49"/>
    <n v="10"/>
    <s v="OTROS SERVICIOS PÚBLICOS"/>
    <s v="SERVICIO DE TELEVISIÓN E INTERNET PARA ALOJAMIENTOS TRANSEUNTES Y CASINOS"/>
    <n v="81112100"/>
    <n v="0"/>
    <n v="0"/>
    <n v="0"/>
    <n v="1"/>
    <n v="35000000"/>
    <s v="GLOBAL"/>
    <s v="NO SOLICITADAS"/>
  </r>
  <r>
    <x v="1"/>
    <x v="49"/>
    <n v="10"/>
    <s v="OTROS SERVICIOS PÚBLICOS"/>
    <s v="RECARGAS CILINDROS  DE GAS PROPANO DE 100 LIBRAS "/>
    <n v="83101600"/>
    <s v="Mínima cuantía"/>
    <n v="3"/>
    <n v="11"/>
    <n v="1"/>
    <n v="9000000"/>
    <s v="GLOBAL"/>
    <s v="NO SOLICITADAS"/>
  </r>
  <r>
    <x v="1"/>
    <x v="49"/>
    <n v="10"/>
    <s v="OTROS SERVICIOS PÚBLICOS"/>
    <s v="RECARGAS CILINDROS  DE GAS PROPANO DE 20 LIBRAS "/>
    <n v="83101600"/>
    <s v="Mínima cuantía"/>
    <n v="3"/>
    <n v="11"/>
    <n v="1"/>
    <n v="600000"/>
    <s v="GLOBAL"/>
    <s v="NO SOLICITADAS"/>
  </r>
  <r>
    <x v="1"/>
    <x v="50"/>
    <n v="10"/>
    <s v="VIATICOS Y GASTOS DE VIAJE AL INTERIOR"/>
    <s v="PASAJES TERRESTRES"/>
    <n v="78111802"/>
    <s v="Mínima cuantía"/>
    <n v="2"/>
    <n v="10"/>
    <n v="1"/>
    <n v="29000000"/>
    <s v="GLOBAL"/>
    <s v="NO SOLICITADAS"/>
  </r>
  <r>
    <x v="1"/>
    <x v="50"/>
    <n v="10"/>
    <s v="VIATICOS Y GASTOS DE VIAJE AL INTERIOR"/>
    <s v="VIATICOS UNIDAD"/>
    <n v="0"/>
    <n v="0"/>
    <n v="0"/>
    <n v="0"/>
    <n v="1"/>
    <n v="770966317"/>
    <s v="GLOBAL"/>
    <s v="NO SOLICITADAS"/>
  </r>
  <r>
    <x v="1"/>
    <x v="50"/>
    <n v="16"/>
    <s v="VIATICOS Y GASTOS DE VIAJE AL INTERIOR"/>
    <s v="CACOM 2"/>
    <n v="90121500"/>
    <n v="0"/>
    <n v="0"/>
    <n v="0"/>
    <n v="1"/>
    <n v="21840000"/>
    <s v="GLOBAL"/>
    <s v="NO SOLICITADAS"/>
  </r>
  <r>
    <x v="1"/>
    <x v="51"/>
    <n v="10"/>
    <s v="MATERIAL VETERINARIO"/>
    <s v="ALGODÓN LAMINADO DE 5&quot;"/>
    <n v="11121802"/>
    <s v="Mínima cuantía"/>
    <n v="4"/>
    <n v="1"/>
    <n v="40"/>
    <n v="262500"/>
    <s v="UNIDAD"/>
    <s v="NO SOLICITADAS"/>
  </r>
  <r>
    <x v="1"/>
    <x v="51"/>
    <n v="10"/>
    <s v="MATERIAL VETERINARIO"/>
    <s v="ALQUITRÁN DE HULLA ANTISÉPTICO/DESINFECTANTE, PRINCIPIO ACTIVO: ACEITES CRESOTADOS DERIVADOS DE LA HULLA X GALÓN DE 3.7 LITROS. DESINFECCIÓN DE PESEBRERAS, PERRERAS."/>
    <n v="42121606"/>
    <s v="Mínima cuantía"/>
    <n v="4"/>
    <n v="1"/>
    <n v="3"/>
    <n v="217500"/>
    <s v="UNIDAD"/>
    <s v="NO SOLICITADAS"/>
  </r>
  <r>
    <x v="1"/>
    <x v="51"/>
    <n v="10"/>
    <s v="MATERIAL VETERINARIO"/>
    <s v="BAÑO SECO PERFUMADO"/>
    <n v="10111302"/>
    <s v="Mínima cuantía"/>
    <n v="4"/>
    <n v="1"/>
    <n v="15"/>
    <n v="268125"/>
    <s v="UNIDAD"/>
    <s v="NO SOLICITADAS"/>
  </r>
  <r>
    <x v="1"/>
    <x v="51"/>
    <n v="10"/>
    <s v="MATERIAL VETERINARIO"/>
    <s v="DESINFECTANTE YODOFORO PARA USOS EXTERNOS POR 5 LITROS"/>
    <n v="42121606"/>
    <s v="Mínima cuantía"/>
    <n v="4"/>
    <n v="1"/>
    <n v="3"/>
    <n v="570000"/>
    <s v="UNIDAD"/>
    <s v="NO SOLICITADAS"/>
  </r>
  <r>
    <x v="1"/>
    <x v="51"/>
    <n v="10"/>
    <s v="MATERIAL VETERINARIO"/>
    <s v="ESPARADRAPO."/>
    <n v="42311703"/>
    <s v="Mínima cuantía"/>
    <n v="4"/>
    <n v="11"/>
    <n v="7"/>
    <n v="595000"/>
    <s v="UNIDAD"/>
    <s v="NO SOLICITADAS"/>
  </r>
  <r>
    <x v="1"/>
    <x v="51"/>
    <n v="10"/>
    <s v="MATERIAL VETERINARIO"/>
    <s v="GUANTES DESECHABLES."/>
    <n v="46181504"/>
    <s v="Mínima cuantía"/>
    <n v="4"/>
    <n v="1"/>
    <n v="8"/>
    <n v="163000"/>
    <s v="UNIDAD"/>
    <s v="NO SOLICITADAS"/>
  </r>
  <r>
    <x v="1"/>
    <x v="51"/>
    <n v="10"/>
    <s v="MATERIAL VETERINARIO"/>
    <s v="MULTIVITAMINICO PARA CABALLOS (TIAMINA VITAMINA B 1) 10 MG RIVOFLAVINA 5 FIOSFATO (VITAMINA 2  MGNICOTINAMIDA (VITAMINA B3) 100 MG.CIANOCOBALAMINA (VITAMINA B12) 50 MG"/>
    <n v="51251000"/>
    <s v="Mínima cuantía"/>
    <n v="4"/>
    <n v="1"/>
    <n v="5"/>
    <n v="265000"/>
    <s v="UNIDAD"/>
    <s v="NO SOLICITADAS"/>
  </r>
  <r>
    <x v="1"/>
    <x v="51"/>
    <n v="10"/>
    <s v="MATERIAL VETERINARIO"/>
    <s v="SHAMPOO ANTISEPTICO USO TERAPEUTICO X 250 ML"/>
    <n v="10111302"/>
    <s v="Mínima cuantía"/>
    <n v="4"/>
    <n v="1"/>
    <n v="28"/>
    <n v="980000"/>
    <s v="UNIDAD"/>
    <s v="NO SOLICITADAS"/>
  </r>
  <r>
    <x v="1"/>
    <x v="51"/>
    <n v="10"/>
    <s v="MATERIAL VETERINARIO"/>
    <s v="SHAMPOO PARA EQUINOS CONTROL GARRAPATA X LITRO CONTIENE CIPERMETRINA."/>
    <n v="10111302"/>
    <s v="Mínima cuantía"/>
    <n v="4"/>
    <n v="1"/>
    <n v="20"/>
    <n v="1997500"/>
    <s v="UNIDAD"/>
    <s v="NO SOLICITADAS"/>
  </r>
  <r>
    <x v="1"/>
    <x v="51"/>
    <n v="10"/>
    <s v="MATERIAL VETERINARIO"/>
    <s v="SUERO PARA APLICACIÓN INTRAVENOSA POR BOLSA LATACTO RINGER"/>
    <n v="51251000"/>
    <s v="Mínima cuantía"/>
    <n v="4"/>
    <n v="1"/>
    <n v="10"/>
    <n v="50625"/>
    <s v="UNIDAD"/>
    <s v="NO SOLICITADAS"/>
  </r>
  <r>
    <x v="1"/>
    <x v="52"/>
    <n v="10"/>
    <s v="SOSTENIMIENTO DE SEMOVIENTES"/>
    <s v="ALIMENTO PECUARIO COMPLETO, EQUINO CON PORCENTAJE DE PROTEINA ENTRE (9 - 14) %, DESTRUIDO O EN PASTILLA, EMPACADO EN BULTO DE 40 KG.  "/>
    <n v="10122100"/>
    <s v="Mínima cuantía"/>
    <n v="4"/>
    <n v="1"/>
    <n v="120"/>
    <n v="11400000"/>
    <s v="UNIDAD"/>
    <s v="NO SOLICITADAS"/>
  </r>
  <r>
    <x v="1"/>
    <x v="52"/>
    <n v="10"/>
    <s v="SOSTENIMIENTO DE SEMOVIENTES"/>
    <s v="ALIMENTO COMPLETO PARA PERRO CON PORCENTAJE DE PROTEINA ENTRE (21 – 26) %, DESTRUIDO O EN PASTILLA, EMPACADO EN BULTO DE 25 KG"/>
    <n v="10121801"/>
    <s v="Mínima cuantía"/>
    <n v="4"/>
    <n v="1"/>
    <n v="20"/>
    <n v="2700000"/>
    <s v="UNIDAD"/>
    <s v="NO SOLICITADAS"/>
  </r>
  <r>
    <x v="1"/>
    <x v="52"/>
    <n v="10"/>
    <s v="SOSTENIMIENTO DE SEMOVIENTES"/>
    <s v="COMIDA ENLATADA. CARNE ENLATADA, SUPLEMENTO ALIMENTICIO PRESENTACION LATA X 430 GR."/>
    <n v="10121801"/>
    <s v="Mínima cuantía"/>
    <n v="4"/>
    <n v="1"/>
    <n v="200"/>
    <n v="2000000"/>
    <s v="UNIDAD"/>
    <s v="NO SOLICITADAS"/>
  </r>
  <r>
    <x v="1"/>
    <x v="52"/>
    <n v="10"/>
    <s v="SOSTENIMIENTO DE SEMOVIENTES"/>
    <s v="MELAZA "/>
    <n v="10122100"/>
    <s v="Mínima cuantía"/>
    <n v="4"/>
    <n v="1"/>
    <n v="20"/>
    <n v="570000"/>
    <s v="UNIDAD"/>
    <s v="NO SOLICITADAS"/>
  </r>
  <r>
    <x v="1"/>
    <x v="52"/>
    <n v="10"/>
    <s v="SOSTENIMIENTO DE SEMOVIENTES"/>
    <s v="CLORURO DE SODIO X 500 ML."/>
    <n v="51102702"/>
    <s v="Mínima cuantía"/>
    <n v="4"/>
    <n v="1"/>
    <n v="20"/>
    <n v="101250"/>
    <s v="UNIDAD"/>
    <s v="NO SOLICITADAS"/>
  </r>
  <r>
    <x v="1"/>
    <x v="53"/>
    <n v="10"/>
    <s v="OTROS PARA EL SOSTENIMIENTO DE SEMOVIENTES"/>
    <s v="APEROS DE CABEZA"/>
    <n v="10141607"/>
    <s v="Mínima cuantía"/>
    <n v="4"/>
    <n v="11"/>
    <n v="1"/>
    <n v="293750"/>
    <s v="UNIDAD"/>
    <s v="NO SOLICITADAS"/>
  </r>
  <r>
    <x v="1"/>
    <x v="53"/>
    <n v="10"/>
    <s v="OTROS PARA EL SOSTENIMIENTO DE SEMOVIENTES"/>
    <s v="BOLSA RECERRABLE DE 1 KG X 30 UNIDADES BOLSA RECERRABLE DE 1 KG X 30 UNIDADES"/>
    <n v="10111302"/>
    <s v="Mínima cuantía"/>
    <n v="4"/>
    <n v="1"/>
    <n v="20"/>
    <n v="238500"/>
    <s v="UNIDAD"/>
    <s v="NO SOLICITADAS"/>
  </r>
  <r>
    <x v="1"/>
    <x v="53"/>
    <n v="10"/>
    <s v="OTROS PARA EL SOSTENIMIENTO DE SEMOVIENTES"/>
    <s v="CEPILLO PARA PEINAR PERROS CON CERDAS METÁLICAS"/>
    <n v="10111302"/>
    <s v="Mínima cuantía"/>
    <n v="4"/>
    <n v="1"/>
    <n v="8"/>
    <n v="210000"/>
    <s v="UNIDAD"/>
    <s v="NO SOLICITADAS"/>
  </r>
  <r>
    <x v="1"/>
    <x v="53"/>
    <n v="10"/>
    <s v="OTROS PARA EL SOSTENIMIENTO DE SEMOVIENTES"/>
    <s v="CLAVOS PARA HERRADURA X CAJA 100 UND"/>
    <n v="31162010"/>
    <s v="Mínima cuantía"/>
    <n v="4"/>
    <n v="1"/>
    <n v="6"/>
    <n v="135000"/>
    <s v="UNIDAD"/>
    <s v="NO SOLICITADAS"/>
  </r>
  <r>
    <x v="1"/>
    <x v="53"/>
    <n v="10"/>
    <s v="OTROS PARA EL SOSTENIMIENTO DE SEMOVIENTES"/>
    <s v="COLLAR FIJO EN CINTA TUBULAR HERRAJES EN BRONCE "/>
    <n v="10131604"/>
    <s v="Mínima cuantía"/>
    <n v="4"/>
    <n v="1"/>
    <n v="15"/>
    <n v="637500"/>
    <s v="UNIDAD"/>
    <s v="NO SOLICITADAS"/>
  </r>
  <r>
    <x v="1"/>
    <x v="53"/>
    <n v="10"/>
    <s v="OTROS PARA EL SOSTENIMIENTO DE SEMOVIENTES"/>
    <s v="COLLAR FIJO EN CINTA TUBULAR REFORZADO EN TODAS SUS COSTURAS DE 3 CM DE GRUESO-HERRAJES DE BRONCE"/>
    <n v="10131604"/>
    <s v="Mínima cuantía"/>
    <n v="4"/>
    <n v="1"/>
    <n v="22"/>
    <n v="728750"/>
    <s v="UNIDAD"/>
    <s v="NO SOLICITADAS"/>
  </r>
  <r>
    <x v="1"/>
    <x v="53"/>
    <n v="10"/>
    <s v="OTROS PARA EL SOSTENIMIENTO DE SEMOVIENTES"/>
    <s v="PECHERA EN LONA PARA PERRO GRANDE"/>
    <n v="10131604"/>
    <s v="Mínima cuantía"/>
    <n v="4"/>
    <n v="1"/>
    <n v="10"/>
    <n v="800000"/>
    <s v="UNIDAD"/>
    <s v="NO SOLICITADAS"/>
  </r>
  <r>
    <x v="1"/>
    <x v="53"/>
    <n v="10"/>
    <s v="OTROS PARA EL SOSTENIMIENTO DE SEMOVIENTES"/>
    <s v="GUACALES GRANDES EN LAMINA DE ACERO NO. 18 PARA PERROS DE PUERTA METÁLICA TAMAÑO 500"/>
    <n v="10131603"/>
    <s v="Mínima cuantía"/>
    <n v="4"/>
    <n v="1"/>
    <n v="2"/>
    <n v="3750000"/>
    <s v="UNIDAD"/>
    <s v="NO SOLICITADAS"/>
  </r>
  <r>
    <x v="1"/>
    <x v="53"/>
    <n v="10"/>
    <s v="OTROS PARA EL SOSTENIMIENTO DE SEMOVIENTES"/>
    <s v="OTROS SERVICIOS DE CUIDADO ANIMAL CANINO /CONTROL- (CONSULTA, CONTROL, EXÁMENES DE LABORATORIO, HOSPITALIZACIÓN, TOMA DE EXÁMENES, PARA LOS SEMOVIENTES) "/>
    <n v="70122005"/>
    <s v="Mínima cuantía"/>
    <n v="4"/>
    <n v="11"/>
    <n v="11"/>
    <n v="12100000"/>
    <s v="UNIDAD"/>
    <s v="NO SOLICITADAS"/>
  </r>
  <r>
    <x v="1"/>
    <x v="53"/>
    <n v="10"/>
    <s v="OTROS PARA EL SOSTENIMIENTO DE SEMOVIENTES"/>
    <s v="VACUNA HEXAVALENTE"/>
    <n v="51201600"/>
    <s v="Mínima cuantía"/>
    <n v="4"/>
    <n v="1"/>
    <n v="23"/>
    <n v="1380000"/>
    <s v="UNIDAD"/>
    <s v="NO SOLICITADAS"/>
  </r>
  <r>
    <x v="1"/>
    <x v="53"/>
    <n v="10"/>
    <s v="OTROS PARA EL SOSTENIMIENTO DE SEMOVIENTES"/>
    <s v="BAÑOGAN POR 1000 ML "/>
    <n v="10111302"/>
    <s v="Mínima cuantía"/>
    <n v="4"/>
    <n v="1"/>
    <n v="8"/>
    <n v="1400000"/>
    <s v="UNIDAD"/>
    <s v="NO SOLICITADAS"/>
  </r>
  <r>
    <x v="1"/>
    <x v="53"/>
    <n v="10"/>
    <s v="OTROS PARA EL SOSTENIMIENTO DE SEMOVIENTES"/>
    <s v="CINCHA X 20 CM DE ANCHO "/>
    <n v="10141501"/>
    <s v="Mínima cuantía"/>
    <n v="4"/>
    <n v="1"/>
    <n v="8"/>
    <n v="510000"/>
    <s v="UNIDAD"/>
    <s v="NO SOLICITADAS"/>
  </r>
  <r>
    <x v="1"/>
    <x v="53"/>
    <n v="10"/>
    <s v="OTROS PARA EL SOSTENIMIENTO DE SEMOVIENTES"/>
    <s v="PARES ARCIONES EN RIATA Y ESTRIBOS PLÁSTICOS"/>
    <n v="10141605"/>
    <s v="Mínima cuantía"/>
    <n v="4"/>
    <n v="1"/>
    <n v="8"/>
    <n v="650000"/>
    <s v="UNIDAD"/>
    <s v="NO SOLICITADAS"/>
  </r>
  <r>
    <x v="1"/>
    <x v="53"/>
    <n v="10"/>
    <s v="OTROS PARA EL SOSTENIMIENTO DE SEMOVIENTES"/>
    <s v="PANTALONES PARA HERRAR"/>
    <n v="46181527"/>
    <s v="Mínima cuantía"/>
    <n v="4"/>
    <n v="1"/>
    <n v="1"/>
    <n v="315000"/>
    <s v="UNIDAD"/>
    <s v="NO SOLICITADAS"/>
  </r>
  <r>
    <x v="1"/>
    <x v="53"/>
    <n v="10"/>
    <s v="OTROS PARA EL SOSTENIMIENTO DE SEMOVIENTES"/>
    <s v="TIJERAS PARA BALONAR"/>
    <n v="44121618"/>
    <s v="Mínima cuantía"/>
    <n v="4"/>
    <n v="1"/>
    <n v="2"/>
    <n v="210000"/>
    <s v="UNIDAD"/>
    <s v="NO SOLICITADAS"/>
  </r>
  <r>
    <x v="1"/>
    <x v="53"/>
    <n v="10"/>
    <s v="OTROS PARA EL SOSTENIMIENTO DE SEMOVIENTES"/>
    <s v="ROLLO DE NYLON DE 3 CM POR 40 MTS PARA PISADORES"/>
    <n v="31151504"/>
    <s v="Mínima cuantía"/>
    <n v="4"/>
    <n v="1"/>
    <n v="1"/>
    <n v="93750"/>
    <s v="UNIDAD"/>
    <s v="NO SOLICITADAS"/>
  </r>
  <r>
    <x v="1"/>
    <x v="53"/>
    <n v="10"/>
    <s v="OTROS PARA EL SOSTENIMIENTO DE SEMOVIENTES"/>
    <s v="PENICILINA "/>
    <n v="51101507"/>
    <s v="Mínima cuantía"/>
    <n v="4"/>
    <n v="1"/>
    <n v="2"/>
    <n v="87500"/>
    <s v="UNIDAD"/>
    <s v="NO SOLICITADAS"/>
  </r>
  <r>
    <x v="1"/>
    <x v="53"/>
    <n v="10"/>
    <s v="OTROS PARA EL SOSTENIMIENTO DE SEMOVIENTES"/>
    <s v="JERINGAS POR 20 CM "/>
    <n v="42142600"/>
    <s v="Mínima cuantía"/>
    <n v="4"/>
    <n v="1"/>
    <n v="50"/>
    <n v="31250"/>
    <s v="UNIDAD"/>
    <s v="NO SOLICITADAS"/>
  </r>
  <r>
    <x v="1"/>
    <x v="53"/>
    <n v="10"/>
    <s v="OTROS PARA EL SOSTENIMIENTO DE SEMOVIENTES"/>
    <s v="JUEGO DE VENOCLISIS"/>
    <n v="42142600"/>
    <s v="Mínima cuantía"/>
    <n v="4"/>
    <n v="1"/>
    <n v="25"/>
    <n v="109375"/>
    <s v="UNIDAD"/>
    <s v="NO SOLICITADAS"/>
  </r>
  <r>
    <x v="1"/>
    <x v="53"/>
    <n v="10"/>
    <s v="OTROS PARA EL SOSTENIMIENTO DE SEMOVIENTES"/>
    <s v="CATETER"/>
    <n v="42271710"/>
    <s v="Mínima cuantía"/>
    <n v="4"/>
    <n v="1"/>
    <n v="20"/>
    <n v="87500"/>
    <s v="UNIDAD"/>
    <s v="NO SOLICITADAS"/>
  </r>
  <r>
    <x v="1"/>
    <x v="53"/>
    <n v="10"/>
    <s v="OTROS PARA EL SOSTENIMIENTO DE SEMOVIENTES"/>
    <s v="ANTIMONIATO  DE MEGLUMINA"/>
    <n v="51101604"/>
    <s v="Mínima cuantía"/>
    <n v="4"/>
    <n v="1"/>
    <n v="8"/>
    <n v="728000"/>
    <s v="UNIDAD"/>
    <s v="NO SOLICITADAS"/>
  </r>
  <r>
    <x v="1"/>
    <x v="53"/>
    <n v="10"/>
    <s v="OTROS PARA EL SOSTENIMIENTO DE SEMOVIENTES"/>
    <s v="NEOPRENO LAMINA 1,30 METROS X 3,6 METROS  "/>
    <n v="13111305"/>
    <s v="Mínima cuantía"/>
    <n v="4"/>
    <n v="1"/>
    <n v="3"/>
    <n v="891000"/>
    <s v="UNIDAD"/>
    <s v="NO SOLICITADAS"/>
  </r>
  <r>
    <x v="1"/>
    <x v="53"/>
    <n v="10"/>
    <s v="OTROS PARA EL SOSTENIMIENTO DE SEMOVIENTES"/>
    <s v="CABEZADAS Y CABEZALES EN CAUCHO O PLÁSTICOS"/>
    <n v="10141604"/>
    <s v="Mínima cuantía"/>
    <n v="4"/>
    <n v="1"/>
    <n v="10"/>
    <n v="2362500"/>
    <s v="UNIDAD"/>
    <s v="NO SOLICITADAS"/>
  </r>
  <r>
    <x v="1"/>
    <x v="53"/>
    <n v="10"/>
    <s v="OTROS PARA EL SOSTENIMIENTO DE SEMOVIENTES"/>
    <s v="MANGA EN YUTE PARA PERROS DE DEFENSA"/>
    <n v="46181516"/>
    <s v="Mínima cuantía"/>
    <n v="4"/>
    <n v="1"/>
    <n v="1"/>
    <n v="687500"/>
    <s v="UNIDAD"/>
    <s v="NO SOLICITADAS"/>
  </r>
  <r>
    <x v="1"/>
    <x v="53"/>
    <n v="10"/>
    <s v="OTROS PARA EL SOSTENIMIENTO DE SEMOVIENTES"/>
    <s v="FUSTA O LATIGO"/>
    <n v="10141502"/>
    <s v="Mínima cuantía"/>
    <n v="4"/>
    <n v="1"/>
    <n v="2"/>
    <n v="375000"/>
    <s v="UNIDAD"/>
    <s v="NO SOLICITADAS"/>
  </r>
  <r>
    <x v="1"/>
    <x v="53"/>
    <n v="10"/>
    <s v="OTROS PARA EL SOSTENIMIENTO DE SEMOVIENTES"/>
    <s v="COLLAR CORRIENTE PERRO DEFENSA"/>
    <n v="10131604"/>
    <s v="Mínima cuantía"/>
    <n v="4"/>
    <n v="1"/>
    <n v="1"/>
    <n v="540000"/>
    <s v="UNIDAD"/>
    <s v="NO SOLICITADAS"/>
  </r>
  <r>
    <x v="1"/>
    <x v="53"/>
    <n v="10"/>
    <s v="OTROS PARA EL SOSTENIMIENTO DE SEMOVIENTES"/>
    <s v="JABÓN DESINFECTANTE PARA PERRO"/>
    <n v="53131608"/>
    <s v="Mínima cuantía"/>
    <n v="4"/>
    <n v="1"/>
    <n v="25"/>
    <n v="296875"/>
    <s v="UNIDAD"/>
    <s v="NO SOLICITADAS"/>
  </r>
  <r>
    <x v="1"/>
    <x v="53"/>
    <n v="10"/>
    <s v="OTROS PARA EL SOSTENIMIENTO DE SEMOVIENTES"/>
    <s v="BOZAL AJUSTABLE"/>
    <n v="10141610"/>
    <s v="Mínima cuantía"/>
    <n v="4"/>
    <n v="1"/>
    <n v="10"/>
    <n v="437500"/>
    <s v="UNIDAD"/>
    <s v="NO SOLICITADAS"/>
  </r>
  <r>
    <x v="1"/>
    <x v="53"/>
    <n v="10"/>
    <s v="OTROS PARA EL SOSTENIMIENTO DE SEMOVIENTES"/>
    <s v="CURAGAN"/>
    <n v="51102700"/>
    <s v="Mínima cuantía"/>
    <n v="4"/>
    <n v="1"/>
    <n v="15"/>
    <n v="318750"/>
    <s v="UNIDAD"/>
    <s v="NO SOLICITADAS"/>
  </r>
  <r>
    <x v="1"/>
    <x v="53"/>
    <n v="10"/>
    <s v="OTROS PARA EL SOSTENIMIENTO DE SEMOVIENTES"/>
    <s v="BRAVECTO CONTROL HEMOPARASITO EXTERNO"/>
    <n v="42121606"/>
    <s v="Mínima cuantía"/>
    <n v="4"/>
    <n v="1"/>
    <n v="46"/>
    <n v="6037500"/>
    <s v="UNIDAD"/>
    <s v="NO SOLICITADAS"/>
  </r>
  <r>
    <x v="1"/>
    <x v="53"/>
    <n v="10"/>
    <s v="OTROS PARA EL SOSTENIMIENTO DE SEMOVIENTES"/>
    <s v="SERVICIO HERRADURA PARA CABALLOS "/>
    <n v="10141503"/>
    <s v="Mínima cuantía"/>
    <n v="4"/>
    <n v="11"/>
    <n v="1"/>
    <n v="5250000"/>
    <s v="GLOBAL"/>
    <s v="NO SOLICITADAS"/>
  </r>
  <r>
    <x v="1"/>
    <x v="53"/>
    <n v="10"/>
    <s v="OTROS PARA EL SOSTENIMIENTO DE SEMOVIENTES"/>
    <s v="SERVICIO REMONTAR SILLAS DE CABALLOS POR TALABARTERIA"/>
    <n v="10141500"/>
    <s v="Mínima cuantía"/>
    <n v="4"/>
    <n v="3"/>
    <n v="1"/>
    <n v="2625000"/>
    <s v="GLOBAL"/>
    <s v="NO SOLICITADAS"/>
  </r>
  <r>
    <x v="1"/>
    <x v="53"/>
    <n v="10"/>
    <s v="OTROS PARA EL SOSTENIMIENTO DE SEMOVIENTES"/>
    <s v="OTROS SERVICIOS DE CUIDADO ANIMA EQUINO L/CONTROL- (CONSULTA, CONTROL, EXÁMENES DE LABORATORIO, HOSPITALIZACIÓN, TOMA DE EXÁMENES, PARA LOS SEMOVIENTES EQUINOS ) "/>
    <n v="70122005"/>
    <s v="Mínima cuantía"/>
    <n v="4"/>
    <n v="11"/>
    <n v="1"/>
    <n v="4400000"/>
    <s v="GLOBAL"/>
    <s v="NO SOLICITADAS"/>
  </r>
  <r>
    <x v="1"/>
    <x v="56"/>
    <n v="10"/>
    <s v="SERVICIOS DE BIENESTAR SOCIAL"/>
    <s v="EXAMENES MEDICOS SALUD OCUPACIONAL PERDONAL CIVIL Y UN PERSONAL MILITAR"/>
    <n v="85121502"/>
    <n v="0"/>
    <n v="1"/>
    <n v="11"/>
    <n v="1"/>
    <n v="8517600"/>
    <s v="GLOBAL"/>
    <s v="NO SOLICITADAS"/>
  </r>
  <r>
    <x v="1"/>
    <x v="63"/>
    <n v="10"/>
    <s v="SERVICIOS MÉDICOS Y HOSPITALARIOS"/>
    <s v="EXAMENES MEDICOS"/>
    <n v="85122200"/>
    <s v="Mínima cuantía"/>
    <n v="0"/>
    <n v="0"/>
    <n v="1"/>
    <n v="12000000"/>
    <s v="GLOBAL"/>
    <s v="NO SOLICITADAS"/>
  </r>
  <r>
    <x v="1"/>
    <x v="58"/>
    <n v="10"/>
    <s v="OTROS GASTOS POR ADQUISICION DE SERVICIOS"/>
    <s v="INSTALACION Y PUESTA EN SERVICIO PTAR CERRO EL TIGRE "/>
    <n v="41103211"/>
    <s v="Mínima cuantía"/>
    <n v="1"/>
    <n v="2"/>
    <n v="1"/>
    <n v="35000000"/>
    <s v="GLOBAL"/>
    <s v="NO SOLICITADAS"/>
  </r>
  <r>
    <x v="1"/>
    <x v="58"/>
    <n v="10"/>
    <s v="OTROS GASTOS POR ADQUISICION DE SERVICIOS"/>
    <s v="OURSOURCING DE IMPRESIONES, FOTOCOPIADO Y SCANEO "/>
    <n v="80161801"/>
    <s v="Mínima cuantía"/>
    <n v="7"/>
    <n v="4"/>
    <n v="1"/>
    <n v="24000000"/>
    <s v="GLOBAL"/>
    <s v="NO SOLICITADAS"/>
  </r>
  <r>
    <x v="1"/>
    <x v="58"/>
    <n v="10"/>
    <s v="OTROS GASTOS POR ADQUISICION DE SERVICIOS"/>
    <s v="OPERACIÓN PLANTA DE TRATAMIENTO DE AGUA RESIDUAL, PISCINAS Y PLANTA DE AGUA POTABLE VF. 2018 "/>
    <n v="83101506"/>
    <s v="Mínima cuantía"/>
    <n v="1"/>
    <n v="7"/>
    <n v="1"/>
    <n v="77000000"/>
    <s v="GLOBAL"/>
    <s v="SI APROBADAS"/>
  </r>
  <r>
    <x v="1"/>
    <x v="58"/>
    <n v="10"/>
    <s v="OTROS GASTOS POR ADQUISICION DE SERVICIOS"/>
    <s v="OURSOURCING DE IMPRESIONES, FOTOCOPIADO Y SCANEO V.F 2018"/>
    <n v="80161801"/>
    <s v="Mínima cuantía"/>
    <n v="1"/>
    <n v="7"/>
    <n v="1"/>
    <n v="26000000"/>
    <s v="GLOBAL"/>
    <s v="SI APROBADAS"/>
  </r>
  <r>
    <x v="1"/>
    <x v="58"/>
    <n v="10"/>
    <s v="OTROS GASTOS POR ADQUISICION DE SERVICIOS"/>
    <s v="OPERACIÓN PLANTA DE TRATAMIENTO DE AGUA RESIDUAL, PISCINAS Y PLANTA DE AGUA POTABLE"/>
    <n v="83101506"/>
    <s v="Mínima cuantía"/>
    <n v="7"/>
    <n v="4"/>
    <n v="1"/>
    <n v="70000000"/>
    <s v="GLOBAL"/>
    <s v="NO SOLICITADAS"/>
  </r>
  <r>
    <x v="1"/>
    <x v="58"/>
    <n v="10"/>
    <s v="OTROS GASTOS POR ADQUISICION DE SERVICIOS"/>
    <s v="REVISION TECNOMECANICA Y DE GASES"/>
    <n v="78181505"/>
    <s v="Mínima cuantía"/>
    <n v="1"/>
    <n v="12"/>
    <n v="1"/>
    <n v="9600000"/>
    <s v="GLOBAL"/>
    <s v="NO SOLICITADAS"/>
  </r>
  <r>
    <x v="1"/>
    <x v="58"/>
    <n v="10"/>
    <s v="OTROS GASTOS POR ADQUISICION DE SERVICIOS"/>
    <s v="FUMIGACION DE VECTORES INSECTOS RASTREROS Y VOLADORES"/>
    <n v="72102103"/>
    <s v="Mínima cuantía"/>
    <n v="4"/>
    <n v="8"/>
    <n v="1"/>
    <n v="11800000"/>
    <s v="GLOBAL"/>
    <s v="NO SOLICITADAS"/>
  </r>
  <r>
    <x v="1"/>
    <x v="58"/>
    <n v="10"/>
    <s v="OTROS GASTOS POR ADQUISICION DE SERVICIOS"/>
    <s v="ANALISIS DE LABORATORIO AGUA "/>
    <n v="77121707"/>
    <s v="Mínima cuantía"/>
    <n v="7"/>
    <n v="4"/>
    <n v="1"/>
    <n v="5000000"/>
    <s v="GLOBAL"/>
    <s v="NO SOLICITADAS"/>
  </r>
  <r>
    <x v="1"/>
    <x v="58"/>
    <n v="10"/>
    <s v="OTROS GASTOS POR ADQUISICION DE SERVICIOS"/>
    <s v="INCINERACION  MATERIAL DE INTENDENCIA"/>
    <n v="76122200"/>
    <s v="Mínima cuantía"/>
    <n v="3"/>
    <n v="8"/>
    <n v="1"/>
    <n v="15000000"/>
    <s v="GLOBAL"/>
    <s v="NO SOLICITADAS"/>
  </r>
  <r>
    <x v="1"/>
    <x v="58"/>
    <n v="10"/>
    <s v="OTROS GASTOS POR ADQUISICION DE SERVICIOS"/>
    <s v="MANTENIMIENTO, PINTURA Y RECARGA DE EXTINTORES"/>
    <n v="72101516"/>
    <s v="Mínima cuantía"/>
    <n v="7"/>
    <n v="5"/>
    <n v="1"/>
    <n v="12915000"/>
    <s v="GLOBAL"/>
    <s v="NO SOLICITADAS"/>
  </r>
  <r>
    <x v="1"/>
    <x v="58"/>
    <n v="10"/>
    <s v="OTROS GASTOS POR ADQUISICION DE SERVICIOS"/>
    <s v="LAVADO Y DESINFECCION  DE TANQUES AEREOS "/>
    <n v="77121702"/>
    <s v="Mínima cuantía"/>
    <n v="2"/>
    <n v="9"/>
    <n v="1"/>
    <n v="1650000"/>
    <s v="GLOBAL"/>
    <s v="NO SOLICITADAS"/>
  </r>
  <r>
    <x v="1"/>
    <x v="58"/>
    <n v="10"/>
    <s v="OTROS GASTOS POR ADQUISICION DE SERVICIOS"/>
    <s v="ANALISIS DE LABORATORIO AGUA  V.F 2018"/>
    <n v="77121707"/>
    <s v="Mínima cuantía"/>
    <n v="1"/>
    <n v="7"/>
    <n v="1"/>
    <n v="5600000"/>
    <s v="GLOBAL"/>
    <s v="SI APROBADAS"/>
  </r>
  <r>
    <x v="1"/>
    <x v="58"/>
    <n v="10"/>
    <s v="OTROS GASTOS POR ADQUISICION DE SERVICIOS"/>
    <s v="ANÁLISIS MUESTRAS DE COMBUSTIBLE DE AERONAVES A-29 CON CELDAS AUTO-SELLANTES"/>
    <n v="81102600"/>
    <s v="Licitación pública"/>
    <n v="2"/>
    <n v="6"/>
    <n v="1"/>
    <n v="15000000"/>
    <s v="GLOBAL"/>
    <s v="NO SOLICITADAS"/>
  </r>
  <r>
    <x v="2"/>
    <x v="0"/>
    <n v="10"/>
    <s v="PARTIDA ALIMENTACIÓN SOLDADOS"/>
    <s v="PARTIDA ALIMENTACIÓN SOLDADOS"/>
    <n v="0"/>
    <m/>
    <m/>
    <m/>
    <n v="1"/>
    <n v="60000000"/>
    <s v="GLOBAL"/>
    <s v="NO SOLICITADAS"/>
  </r>
  <r>
    <x v="2"/>
    <x v="2"/>
    <n v="10"/>
    <s v="IMPUESTO DE VEHICULOS"/>
    <s v="IMPUESTOS DE VEHICULOS CACOM 3 ( 13 VEHICULOS ) "/>
    <n v="93161601"/>
    <s v="Solicitud de información a los Proveedores"/>
    <n v="2"/>
    <n v="1"/>
    <n v="1"/>
    <n v="6000000"/>
    <s v="GLOBAL"/>
    <s v="NO SOLICITADAS"/>
  </r>
  <r>
    <x v="2"/>
    <x v="3"/>
    <n v="10"/>
    <s v="IMPUESTO PREDIAL"/>
    <s v="IMPUESTO PREDIAL"/>
    <n v="93161602"/>
    <s v="Solicitud de información a los Proveedores"/>
    <n v="2"/>
    <n v="1"/>
    <n v="1"/>
    <n v="206000000"/>
    <s v="GLOBAL"/>
    <s v="NO SOLICITADAS"/>
  </r>
  <r>
    <x v="2"/>
    <x v="7"/>
    <n v="16"/>
    <s v="HERRAMIENTAS"/>
    <s v="TIJERA DE ALTURA"/>
    <n v="27112007"/>
    <s v="Mínima cuantía"/>
    <n v="3"/>
    <n v="2"/>
    <n v="1"/>
    <n v="233625"/>
    <s v="UNIDAD"/>
    <s v="NO SOLICITADAS"/>
  </r>
  <r>
    <x v="2"/>
    <x v="7"/>
    <n v="16"/>
    <s v="HERRAMIENTAS"/>
    <s v="KIT DE JARDINERIA"/>
    <n v="27112000"/>
    <s v="Mínima cuantía"/>
    <n v="3"/>
    <n v="2"/>
    <n v="2"/>
    <n v="136500"/>
    <s v="GLOBAL"/>
    <s v="NO SOLICITADAS"/>
  </r>
  <r>
    <x v="2"/>
    <x v="7"/>
    <n v="16"/>
    <s v="HERRAMIENTAS"/>
    <s v="FUMIGADORA "/>
    <n v="27112000"/>
    <s v="Mínima cuantía"/>
    <n v="2"/>
    <n v="2"/>
    <n v="1"/>
    <n v="315000"/>
    <s v="UNIDAD"/>
    <s v="NO SOLICITADAS"/>
  </r>
  <r>
    <x v="2"/>
    <x v="7"/>
    <n v="10"/>
    <s v="HERRAMIENTAS"/>
    <s v="CUCHILLAS P/N 12-03311"/>
    <n v="27111900"/>
    <s v="Selección abreviada menor cuantía"/>
    <n v="4"/>
    <n v="6"/>
    <n v="10"/>
    <n v="60000"/>
    <s v="UNIDAD"/>
    <s v="NO SOLICITADAS"/>
  </r>
  <r>
    <x v="2"/>
    <x v="7"/>
    <n v="10"/>
    <s v="HERRAMIENTAS"/>
    <s v="PELACABLE AJUSTABLE"/>
    <n v="27112151"/>
    <s v="Selección abreviada menor cuantía"/>
    <n v="4"/>
    <n v="7"/>
    <n v="2"/>
    <n v="134620"/>
    <s v="UNIDAD"/>
    <s v="NO SOLICITADAS"/>
  </r>
  <r>
    <x v="2"/>
    <x v="7"/>
    <n v="10"/>
    <s v="HERRAMIENTAS"/>
    <s v="KNIFE W/ BLADES REFERENCIA 10-989"/>
    <n v="27111500"/>
    <s v="Selección abreviada menor cuantía"/>
    <n v="4"/>
    <n v="6"/>
    <n v="15"/>
    <n v="150000"/>
    <s v="UNIDAD"/>
    <s v="NO SOLICITADAS"/>
  </r>
  <r>
    <x v="2"/>
    <x v="7"/>
    <n v="10"/>
    <s v="HERRAMIENTAS"/>
    <s v="PONCHADORA PARA ENGASTAR / CORTAR Y PELAR TERMINALES RJ45/RJ11 P/N TC-CT68"/>
    <n v="27112105"/>
    <s v="Selección abreviada menor cuantía"/>
    <n v="4"/>
    <n v="6"/>
    <n v="1"/>
    <n v="150000"/>
    <s v="UNIDAD"/>
    <s v="NO SOLICITADAS"/>
  </r>
  <r>
    <x v="2"/>
    <x v="7"/>
    <n v="10"/>
    <s v="HERRAMIENTAS"/>
    <s v="PISTOLA PARA PINTAR DE ALTO RENDIMIENTO INDUSTRIAL 1000 C.C_x000a_"/>
    <n v="31211908"/>
    <s v="Selección abreviada menor cuantía"/>
    <n v="4"/>
    <n v="7"/>
    <n v="1"/>
    <n v="163703"/>
    <s v="UNIDAD"/>
    <s v="NO SOLICITADAS"/>
  </r>
  <r>
    <x v="2"/>
    <x v="7"/>
    <n v="10"/>
    <s v="HERRAMIENTAS"/>
    <s v="CINTA DE MEDICION FLEXOMETRO DE 5 MTS P/N TPMA"/>
    <n v="27111801"/>
    <s v="Selección abreviada menor cuantía"/>
    <n v="4"/>
    <n v="6"/>
    <n v="1"/>
    <n v="165000"/>
    <s v="UNIDAD"/>
    <s v="NO SOLICITADAS"/>
  </r>
  <r>
    <x v="2"/>
    <x v="7"/>
    <n v="10"/>
    <s v="HERRAMIENTAS"/>
    <s v="NIVEL DE ALUMINIO DE  BURBUJA DE 24&quot; P/N 40-9269"/>
    <n v="40141746"/>
    <s v="Selección abreviada menor cuantía"/>
    <n v="4"/>
    <n v="6"/>
    <n v="1"/>
    <n v="200000"/>
    <s v="UNIDAD"/>
    <s v="NO SOLICITADAS"/>
  </r>
  <r>
    <x v="2"/>
    <x v="7"/>
    <n v="10"/>
    <s v="HERRAMIENTAS"/>
    <s v="EXTENSION FLEXIBLE DE 1/4 P/N TM61A"/>
    <n v="27112831"/>
    <s v="Selección abreviada menor cuantía"/>
    <n v="4"/>
    <n v="6"/>
    <n v="1"/>
    <n v="230000"/>
    <s v="UNIDAD"/>
    <s v="NO SOLICITADAS"/>
  </r>
  <r>
    <x v="2"/>
    <x v="7"/>
    <n v="10"/>
    <s v="HERRAMIENTAS"/>
    <s v="BREAK LOOSE TOOLS KIT / TRUMPBOOSTER P/N 53-540AK"/>
    <n v="27111512"/>
    <s v="Selección abreviada menor cuantía"/>
    <n v="4"/>
    <n v="6"/>
    <n v="1"/>
    <n v="290000"/>
    <s v="UNIDAD"/>
    <s v="NO SOLICITADAS"/>
  </r>
  <r>
    <x v="2"/>
    <x v="7"/>
    <n v="10"/>
    <s v="HERRAMIENTAS"/>
    <s v="PONCHADORA PROFESIONAL DE PRESIÓN BNC RCA COAXIAL_x000a_"/>
    <n v="27112105"/>
    <s v="Selección abreviada menor cuantía"/>
    <n v="4"/>
    <n v="7"/>
    <n v="2"/>
    <n v="294640"/>
    <s v="UNIDAD"/>
    <s v="NO SOLICITADAS"/>
  </r>
  <r>
    <x v="2"/>
    <x v="7"/>
    <n v="10"/>
    <s v="HERRAMIENTAS"/>
    <s v="ESPEJO REDONDO DE INSPECCION CON EXTENSION DE 14&quot; P/N GA295"/>
    <n v="31241700"/>
    <s v="Selección abreviada menor cuantía"/>
    <n v="4"/>
    <n v="6"/>
    <n v="3"/>
    <n v="300000"/>
    <s v="UNIDAD"/>
    <s v="NO SOLICITADAS"/>
  </r>
  <r>
    <x v="2"/>
    <x v="7"/>
    <n v="10"/>
    <s v="HERRAMIENTAS"/>
    <s v="JUEGO DE PICOS Y MARCADORES P/N YA149"/>
    <n v="27111500"/>
    <s v="Selección abreviada menor cuantía"/>
    <n v="4"/>
    <n v="6"/>
    <n v="1"/>
    <n v="300000"/>
    <s v="UNIDAD"/>
    <s v="NO SOLICITADAS"/>
  </r>
  <r>
    <x v="2"/>
    <x v="7"/>
    <n v="10"/>
    <s v="HERRAMIENTAS"/>
    <s v="PISTOLA AEROGRAFO ECO/MINI HVLP GUN KIT MAX 43 PSI P/N 12-02148 "/>
    <n v="31211908"/>
    <s v="Selección abreviada menor cuantía"/>
    <n v="4"/>
    <n v="6"/>
    <n v="2"/>
    <n v="300000"/>
    <s v="UNIDAD"/>
    <s v="NO SOLICITADAS"/>
  </r>
  <r>
    <x v="2"/>
    <x v="7"/>
    <n v="10"/>
    <s v="HERRAMIENTAS"/>
    <s v="JUEGO DE ESPATULAS POR 5 PIEZAS P/N PKN500"/>
    <n v="27111909"/>
    <s v="Selección abreviada menor cuantía"/>
    <n v="4"/>
    <n v="6"/>
    <n v="1"/>
    <n v="320000"/>
    <s v="UNIDAD"/>
    <s v="NO SOLICITADAS"/>
  </r>
  <r>
    <x v="2"/>
    <x v="7"/>
    <n v="10"/>
    <s v="HERRAMIENTAS"/>
    <s v="ZORRA 250KG 130X55CM BANDEJA 22X35CM"/>
    <n v="24101605"/>
    <s v="Selección abreviada menor cuantía"/>
    <n v="4"/>
    <n v="7"/>
    <n v="2"/>
    <n v="327660"/>
    <s v="UNIDAD"/>
    <s v="NO SOLICITADAS"/>
  </r>
  <r>
    <x v="2"/>
    <x v="7"/>
    <n v="10"/>
    <s v="HERRAMIENTAS"/>
    <s v="JUEGO DE LEZNAS Y GARFIOS CON AGARRE BLANDO X 4 P/N SGASA204A"/>
    <n v="27111500"/>
    <s v="Selección abreviada menor cuantía"/>
    <n v="4"/>
    <n v="6"/>
    <n v="1"/>
    <n v="350000"/>
    <s v="UNIDAD"/>
    <s v="NO SOLICITADAS"/>
  </r>
  <r>
    <x v="2"/>
    <x v="7"/>
    <n v="10"/>
    <s v="HERRAMIENTAS"/>
    <s v="ESPATULA DE ACERO INOXIDABLE DE 1 1/2&quot; MANGO DE MADERA "/>
    <n v="27111909"/>
    <s v="Selección abreviada menor cuantía"/>
    <n v="4"/>
    <n v="6"/>
    <n v="20"/>
    <n v="400000"/>
    <s v="UNIDAD"/>
    <s v="NO SOLICITADAS"/>
  </r>
  <r>
    <x v="2"/>
    <x v="7"/>
    <n v="10"/>
    <s v="HERRAMIENTAS"/>
    <s v="ALICATES DE SERVICIO ELECTRONICO P/N E740BCG "/>
    <n v="27112148"/>
    <s v="Selección abreviada menor cuantía"/>
    <n v="4"/>
    <n v="6"/>
    <n v="1"/>
    <n v="430000"/>
    <s v="UNIDAD"/>
    <s v="NO SOLICITADAS"/>
  </r>
  <r>
    <x v="2"/>
    <x v="7"/>
    <n v="10"/>
    <s v="HERRAMIENTAS"/>
    <s v="JUEGO TENACILLAS POR 7 PIEZAS EN ACERO INOXIDABLE, LARGO DE 4 3/8¨, 6 3/4¨, 6¨, 7¨ P/N TZK7"/>
    <n v="27111525"/>
    <s v="Selección abreviada menor cuantía"/>
    <n v="4"/>
    <n v="6"/>
    <n v="1"/>
    <n v="460000"/>
    <s v="UNIDAD"/>
    <s v="NO SOLICITADAS"/>
  </r>
  <r>
    <x v="2"/>
    <x v="7"/>
    <n v="10"/>
    <s v="HERRAMIENTAS"/>
    <s v="PINZA DE LARGO ALCANCE EMPUÑADURA LARGA MORDAZA DE 3 3/16¨,LARGO 11¨ P/N 915CP "/>
    <n v="27111750"/>
    <s v="Selección abreviada menor cuantía"/>
    <n v="4"/>
    <n v="6"/>
    <n v="1"/>
    <n v="460000"/>
    <s v="UNIDAD"/>
    <s v="NO SOLICITADAS"/>
  </r>
  <r>
    <x v="2"/>
    <x v="7"/>
    <n v="10"/>
    <s v="HERRAMIENTAS"/>
    <s v="PINZA PELADOR PARA ALAMBRE P/N PWC27"/>
    <n v="27112151"/>
    <s v="Selección abreviada menor cuantía"/>
    <n v="4"/>
    <n v="6"/>
    <n v="1"/>
    <n v="470000"/>
    <s v="UNIDAD"/>
    <s v="NO SOLICITADAS"/>
  </r>
  <r>
    <x v="2"/>
    <x v="7"/>
    <n v="10"/>
    <s v="HERRAMIENTAS"/>
    <s v="PORTA BLAST SANDBLASTER P/N 12-00172"/>
    <n v="23153145"/>
    <s v="Selección abreviada menor cuantía"/>
    <n v="4"/>
    <n v="6"/>
    <n v="1"/>
    <n v="500000"/>
    <s v="UNIDAD"/>
    <s v="NO SOLICITADAS"/>
  </r>
  <r>
    <x v="2"/>
    <x v="7"/>
    <n v="10"/>
    <s v="HERRAMIENTAS"/>
    <s v="PINZA DE LARGO ALCANCE EMPUÑADURA LARGA MORDAZA DE 3 3/2¨ LARGO 14 1/2¨ P/N 915CP "/>
    <n v="27111750"/>
    <s v="Selección abreviada menor cuantía"/>
    <n v="4"/>
    <n v="6"/>
    <n v="1"/>
    <n v="510000"/>
    <s v="UNIDAD"/>
    <s v="NO SOLICITADAS"/>
  </r>
  <r>
    <x v="2"/>
    <x v="7"/>
    <n v="10"/>
    <s v="HERRAMIENTAS"/>
    <s v="JUEGO DE DESTORNILLADORES ELECTRONICO LEZNA EN MINIATURA PUNTAS PLANAS DE 0,055, 0,070¨, 0,080¨ Y 0,100¨"/>
    <n v="27111728"/>
    <s v="Selección abreviada menor cuantía"/>
    <n v="4"/>
    <n v="6"/>
    <n v="1"/>
    <n v="530000"/>
    <s v="UNIDAD"/>
    <s v="NO SOLICITADAS"/>
  </r>
  <r>
    <x v="2"/>
    <x v="7"/>
    <n v="10"/>
    <s v="HERRAMIENTAS"/>
    <s v="JUEGO DE DESTORNILLADORES P/N SDGE70"/>
    <n v="27111728"/>
    <s v="Selección abreviada menor cuantía"/>
    <n v="4"/>
    <n v="6"/>
    <n v="1"/>
    <n v="530000"/>
    <s v="UNIDAD"/>
    <s v="NO SOLICITADAS"/>
  </r>
  <r>
    <x v="2"/>
    <x v="7"/>
    <n v="10"/>
    <s v="HERRAMIENTAS"/>
    <s v="KIT LIMA MIXTA (CUADRADA-TRIANGULAR) P/N SGFMX104"/>
    <n v="27111933"/>
    <s v="Selección abreviada menor cuantía"/>
    <n v="4"/>
    <n v="6"/>
    <n v="1"/>
    <n v="550000"/>
    <s v="UNIDAD"/>
    <s v="NO SOLICITADAS"/>
  </r>
  <r>
    <x v="2"/>
    <x v="7"/>
    <n v="10"/>
    <s v="HERRAMIENTAS"/>
    <s v="KIT LIMA PLANA P/N SGFMA104"/>
    <n v="27111926"/>
    <s v="Selección abreviada menor cuantía"/>
    <n v="4"/>
    <n v="6"/>
    <n v="1"/>
    <n v="600000"/>
    <s v="UNIDAD"/>
    <s v="NO SOLICITADAS"/>
  </r>
  <r>
    <x v="2"/>
    <x v="7"/>
    <n v="10"/>
    <s v="HERRAMIENTAS"/>
    <s v="JUEGO DE LIMAS MINIATURA POR 6 PIEZAS P/N SGFMN106"/>
    <n v="27111926"/>
    <s v="Selección abreviada menor cuantía"/>
    <n v="4"/>
    <n v="6"/>
    <n v="1"/>
    <n v="620000"/>
    <s v="UNIDAD"/>
    <s v="NO SOLICITADAS"/>
  </r>
  <r>
    <x v="2"/>
    <x v="7"/>
    <n v="10"/>
    <s v="HERRAMIENTAS"/>
    <s v="KIT LIMA REDONDA P/N SGFRD104"/>
    <n v="27111930"/>
    <s v="Selección abreviada menor cuantía"/>
    <n v="4"/>
    <n v="6"/>
    <n v="1"/>
    <n v="650000"/>
    <s v="UNIDAD"/>
    <s v="NO SOLICITADAS"/>
  </r>
  <r>
    <x v="2"/>
    <x v="7"/>
    <n v="10"/>
    <s v="HERRAMIENTAS"/>
    <s v="KIT LIMA MEDIA CAÑA P/N SGFHR104"/>
    <n v="27111942"/>
    <s v="Selección abreviada menor cuantía"/>
    <n v="4"/>
    <n v="6"/>
    <n v="1"/>
    <n v="700000"/>
    <s v="UNIDAD"/>
    <s v="NO SOLICITADAS"/>
  </r>
  <r>
    <x v="2"/>
    <x v="7"/>
    <n v="10"/>
    <s v="HERRAMIENTAS"/>
    <s v="JUEGO LLAVES MINIATURA COMPENSADAS DE 10 GRADOS P/N XID604KA"/>
    <n v="27111729"/>
    <s v="Selección abreviada menor cuantía"/>
    <n v="4"/>
    <n v="6"/>
    <n v="1"/>
    <n v="790000"/>
    <s v="UNIDAD"/>
    <s v="NO SOLICITADAS"/>
  </r>
  <r>
    <x v="2"/>
    <x v="7"/>
    <n v="10"/>
    <s v="HERRAMIENTAS"/>
    <s v="LIMA DE DIENTES CURVOS (ESCOFINA) P/N 14V12"/>
    <n v="23131500"/>
    <s v="Selección abreviada menor cuantía"/>
    <n v="4"/>
    <n v="6"/>
    <n v="2"/>
    <n v="800000"/>
    <s v="UNIDAD"/>
    <s v="NO SOLICITADAS"/>
  </r>
  <r>
    <x v="2"/>
    <x v="7"/>
    <n v="10"/>
    <s v="HERRAMIENTAS"/>
    <s v="DADO MAGNETICO POCO PROFUNDO 1/4 P/N MGM8D"/>
    <n v="27111704"/>
    <s v="Selección abreviada menor cuantía"/>
    <n v="4"/>
    <n v="6"/>
    <n v="5"/>
    <n v="800000"/>
    <s v="UNIDAD"/>
    <s v="NO SOLICITADAS"/>
  </r>
  <r>
    <x v="2"/>
    <x v="7"/>
    <n v="10"/>
    <s v="HERRAMIENTAS"/>
    <s v="DADO MAGNETICO POCO PROFUNDO 3/8 P/N MGM12C"/>
    <n v="27111704"/>
    <s v="Selección abreviada menor cuantía"/>
    <n v="4"/>
    <n v="6"/>
    <n v="5"/>
    <n v="800000"/>
    <s v="UNIDAD"/>
    <s v="NO SOLICITADAS"/>
  </r>
  <r>
    <x v="2"/>
    <x v="7"/>
    <n v="10"/>
    <s v="HERRAMIENTAS"/>
    <s v="DADO MAGNETICO POCO PROFUNDO 5/16 P/N MGM10C"/>
    <n v="27111704"/>
    <s v="Selección abreviada menor cuantía"/>
    <n v="4"/>
    <n v="6"/>
    <n v="5"/>
    <n v="800000"/>
    <s v="UNIDAD"/>
    <s v="NO SOLICITADAS"/>
  </r>
  <r>
    <x v="2"/>
    <x v="7"/>
    <n v="10"/>
    <s v="HERRAMIENTAS"/>
    <s v="CAUTIN A GAS P/N PSI 100K  "/>
    <n v="23271806"/>
    <s v="Selección abreviada menor cuantía"/>
    <n v="4"/>
    <n v="6"/>
    <n v="1"/>
    <n v="830000"/>
    <s v="UNIDAD"/>
    <s v="NO SOLICITADAS"/>
  </r>
  <r>
    <x v="2"/>
    <x v="7"/>
    <n v="10"/>
    <s v="HERRAMIENTAS"/>
    <s v="PISTOLA DE SOLVENTE NEUMATICA P/N GA299"/>
    <n v="27112904"/>
    <s v="Selección abreviada menor cuantía"/>
    <n v="4"/>
    <n v="6"/>
    <n v="1"/>
    <n v="870000"/>
    <s v="UNIDAD"/>
    <s v="NO SOLICITADAS"/>
  </r>
  <r>
    <x v="2"/>
    <x v="7"/>
    <n v="10"/>
    <s v="HERRAMIENTAS"/>
    <s v="DADO MAGNETICO POCO PROFUNDO 7/16 P/N MGM14C"/>
    <n v="27111704"/>
    <s v="Selección abreviada menor cuantía"/>
    <n v="4"/>
    <n v="6"/>
    <n v="5"/>
    <n v="900000"/>
    <s v="UNIDAD"/>
    <s v="NO SOLICITADAS"/>
  </r>
  <r>
    <x v="2"/>
    <x v="7"/>
    <n v="10"/>
    <s v="HERRAMIENTAS"/>
    <s v="JUEGO DE ADAPTADORES CON COMBINACION DE CUADROS P/N 1206GS"/>
    <n v="27112800"/>
    <s v="Selección abreviada menor cuantía"/>
    <n v="4"/>
    <n v="6"/>
    <n v="1"/>
    <n v="1050000"/>
    <s v="UNIDAD"/>
    <s v="NO SOLICITADAS"/>
  </r>
  <r>
    <x v="2"/>
    <x v="7"/>
    <n v="10"/>
    <s v="HERRAMIENTAS"/>
    <s v="DADO MAGNETICO POCO PROFUNDO 1/2 P/N MFIM161"/>
    <n v="27111704"/>
    <s v="Selección abreviada menor cuantía"/>
    <n v="4"/>
    <n v="6"/>
    <n v="5"/>
    <n v="1150000"/>
    <s v="UNIDAD"/>
    <s v="NO SOLICITADAS"/>
  </r>
  <r>
    <x v="2"/>
    <x v="7"/>
    <n v="10"/>
    <s v="HERRAMIENTAS"/>
    <s v="DADO MAGNETICO POCO PROFUNDO 9/16 P/N MFIM181"/>
    <n v="27111704"/>
    <s v="Selección abreviada menor cuantía"/>
    <n v="4"/>
    <n v="6"/>
    <n v="5"/>
    <n v="1150000"/>
    <s v="UNIDAD"/>
    <s v="NO SOLICITADAS"/>
  </r>
  <r>
    <x v="2"/>
    <x v="7"/>
    <n v="10"/>
    <s v="HERRAMIENTAS"/>
    <s v="CALIBRADOR DE PRESION DE LLANTAS DE 20 A 160 PSI P/N TGSIFS1"/>
    <n v="41112414"/>
    <s v="Selección abreviada menor cuantía"/>
    <n v="4"/>
    <n v="6"/>
    <n v="1"/>
    <n v="1180000"/>
    <s v="UNIDAD"/>
    <s v="NO SOLICITADAS"/>
  </r>
  <r>
    <x v="2"/>
    <x v="7"/>
    <n v="10"/>
    <s v="HERRAMIENTAS"/>
    <s v="PIE DE REY DIGITAL P/N MCAL12A"/>
    <n v="41111600"/>
    <s v="Selección abreviada menor cuantía"/>
    <n v="4"/>
    <n v="6"/>
    <n v="1"/>
    <n v="1190000"/>
    <s v="UNIDAD"/>
    <s v="NO SOLICITADAS"/>
  </r>
  <r>
    <x v="2"/>
    <x v="7"/>
    <n v="10"/>
    <s v="HERRAMIENTAS"/>
    <s v="JUEGO DE PINZAS ANILLO DE RETENCION CONVERTIBLES X 3 LARGO DE LAS PINZAS DE 5 3/4¨, 6¨, 7 1/2¨, 5 3/4¨, 5 7/8¨, 7 1/2&quot; P/N PHR503"/>
    <n v="27112110"/>
    <s v="Selección abreviada menor cuantía"/>
    <n v="4"/>
    <n v="6"/>
    <n v="1"/>
    <n v="1300000"/>
    <s v="UNIDAD"/>
    <s v="NO SOLICITADAS"/>
  </r>
  <r>
    <x v="2"/>
    <x v="7"/>
    <n v="10"/>
    <s v="HERRAMIENTAS"/>
    <s v="JUEGO DADOS PROFUNDOS 1/4 P/N 110STMDY"/>
    <n v="27111704"/>
    <s v="Selección abreviada menor cuantía"/>
    <n v="4"/>
    <n v="6"/>
    <n v="1"/>
    <n v="1430000"/>
    <s v="UNIDAD"/>
    <s v="NO SOLICITADAS"/>
  </r>
  <r>
    <x v="2"/>
    <x v="7"/>
    <n v="10"/>
    <s v="HERRAMIENTAS"/>
    <s v="PISTOLA DE AIRE CALIENTE DE SOLDADURA Y DESOLDAR  110V P/N GJ-8018"/>
    <n v="23271704"/>
    <s v="Selección abreviada menor cuantía"/>
    <n v="4"/>
    <n v="6"/>
    <n v="1"/>
    <n v="1500000"/>
    <s v="UNIDAD"/>
    <s v="NO SOLICITADAS"/>
  </r>
  <r>
    <x v="2"/>
    <x v="7"/>
    <n v="10"/>
    <s v="HERRAMIENTAS"/>
    <s v="COMPREHENSIVE FRANGILE COLLAR INSTALLATION KIT P/N ATI3600K "/>
    <n v="27112400"/>
    <s v="Selección abreviada menor cuantía"/>
    <n v="4"/>
    <n v="6"/>
    <n v="1"/>
    <n v="1770000"/>
    <s v="UNIDAD"/>
    <s v="NO SOLICITADAS"/>
  </r>
  <r>
    <x v="2"/>
    <x v="7"/>
    <n v="10"/>
    <s v="HERRAMIENTAS"/>
    <s v="ESPATULA DE FIBRA DE VIDRIO P/N PBFG415"/>
    <n v="27111909"/>
    <s v="Selección abreviada menor cuantía"/>
    <n v="4"/>
    <n v="6"/>
    <n v="2"/>
    <n v="1880000"/>
    <s v="UNIDAD"/>
    <s v="NO SOLICITADAS"/>
  </r>
  <r>
    <x v="2"/>
    <x v="7"/>
    <n v="10"/>
    <s v="HERRAMIENTAS"/>
    <s v="JUEGO UNIVERSAL POCO PROFUNDO DE 3/8 P/N 206FUA"/>
    <n v="27111729"/>
    <s v="Selección abreviada menor cuantía"/>
    <n v="4"/>
    <n v="6"/>
    <n v="1"/>
    <n v="2000000"/>
    <s v="UNIDAD"/>
    <s v="NO SOLICITADAS"/>
  </r>
  <r>
    <x v="2"/>
    <x v="7"/>
    <n v="10"/>
    <s v="HERRAMIENTAS"/>
    <s v="PLIERS AND CUTTERS SETS P/N 102LHCP"/>
    <n v="27112137"/>
    <s v="Selección abreviada menor cuantía"/>
    <n v="4"/>
    <n v="6"/>
    <n v="2"/>
    <n v="2060000"/>
    <s v="UNIDAD"/>
    <s v="NO SOLICITADAS"/>
  </r>
  <r>
    <x v="2"/>
    <x v="7"/>
    <n v="10"/>
    <s v="HERRAMIENTAS"/>
    <s v="JUEGO DE ESMERILADORAS DE REBABA P/N VWB800D "/>
    <n v="27112800"/>
    <s v="Selección abreviada menor cuantía"/>
    <n v="4"/>
    <n v="6"/>
    <n v="1"/>
    <n v="2250000"/>
    <s v="UNIDAD"/>
    <s v="NO SOLICITADAS"/>
  </r>
  <r>
    <x v="2"/>
    <x v="7"/>
    <n v="10"/>
    <s v="HERRAMIENTAS"/>
    <s v="CALIBRADOR DE PRESION DE LLANTAS P/N 14-6806-6011"/>
    <n v="41112414"/>
    <s v="Selección abreviada menor cuantía"/>
    <n v="4"/>
    <n v="6"/>
    <n v="1"/>
    <n v="2360000"/>
    <s v="UNIDAD"/>
    <s v="NO SOLICITADAS"/>
  </r>
  <r>
    <x v="2"/>
    <x v="7"/>
    <n v="10"/>
    <s v="HERRAMIENTAS"/>
    <s v="PNEUMATIC SEALANT GUN MODEL 250-A"/>
    <n v="27112906"/>
    <s v="Selección abreviada menor cuantía"/>
    <n v="4"/>
    <n v="6"/>
    <n v="1"/>
    <n v="2900000"/>
    <s v="UNIDAD"/>
    <s v="NO SOLICITADAS"/>
  </r>
  <r>
    <x v="2"/>
    <x v="7"/>
    <n v="10"/>
    <s v="HERRAMIENTAS"/>
    <s v="STANDARD DUTY/STRIKING HANDLE P/N SPBS704G"/>
    <n v="27112500"/>
    <s v="Selección abreviada menor cuantía"/>
    <n v="4"/>
    <n v="6"/>
    <n v="2"/>
    <n v="2960000"/>
    <s v="UNIDAD"/>
    <s v="NO SOLICITADAS"/>
  </r>
  <r>
    <x v="2"/>
    <x v="7"/>
    <n v="10"/>
    <s v="HERRAMIENTAS"/>
    <s v="JUEGO MAESTRO DE EXTRACTORES P/N EXDMS48"/>
    <n v="27111712"/>
    <s v="Selección abreviada menor cuantía"/>
    <n v="4"/>
    <n v="6"/>
    <n v="1"/>
    <n v="3550000"/>
    <s v="UNIDAD"/>
    <s v="NO SOLICITADAS"/>
  </r>
  <r>
    <x v="2"/>
    <x v="7"/>
    <n v="10"/>
    <s v="HERRAMIENTAS"/>
    <s v="RIVET SQUEEZER KIT P/N ATI206A-24PC"/>
    <n v="27111512"/>
    <s v="Selección abreviada menor cuantía"/>
    <n v="4"/>
    <n v="6"/>
    <n v="1"/>
    <n v="4370000"/>
    <s v="UNIDAD"/>
    <s v="NO SOLICITADAS"/>
  </r>
  <r>
    <x v="2"/>
    <x v="7"/>
    <n v="10"/>
    <s v="HERRAMIENTAS"/>
    <s v="ROLLER CLUTCH WRENCH KIT P/N ATISK3539A8"/>
    <n v="27111715"/>
    <s v="Selección abreviada menor cuantía"/>
    <n v="4"/>
    <n v="6"/>
    <n v="1"/>
    <n v="4500000"/>
    <s v="UNIDAD"/>
    <s v="NO SOLICITADAS"/>
  </r>
  <r>
    <x v="2"/>
    <x v="7"/>
    <n v="10"/>
    <s v="HERRAMIENTAS"/>
    <s v="TECHNI TOOL KIT MOBILE FIELD TECHNICIAN 105 PC P/N 758TT019"/>
    <n v="27113200"/>
    <s v="Selección abreviada menor cuantía"/>
    <n v="4"/>
    <n v="6"/>
    <n v="1"/>
    <n v="4670000"/>
    <s v="UNIDAD"/>
    <s v="NO SOLICITADAS"/>
  </r>
  <r>
    <x v="2"/>
    <x v="9"/>
    <n v="10"/>
    <s v="EQUIPO DE SISTEMAS"/>
    <s v="IMPRESORA HDP 5600 IMPRESIÓN POR UNA CARA, TRANSFERENCIA TERMICA DE RESINA"/>
    <n v="43212108"/>
    <n v="0"/>
    <n v="0"/>
    <n v="0"/>
    <n v="1"/>
    <n v="9315000"/>
    <s v="GLOBAL"/>
    <s v="NO SOLICITADAS"/>
  </r>
  <r>
    <x v="2"/>
    <x v="10"/>
    <n v="16"/>
    <s v="EQUIPO DE CAFETERIA"/>
    <s v="MAQUINA DISPENSADORA DE JUGOS DE 2 TANQUES"/>
    <n v="48111000"/>
    <s v="Mínima cuantía"/>
    <n v="2"/>
    <n v="2"/>
    <n v="2"/>
    <n v="3914000"/>
    <s v="UNIDAD"/>
    <s v="NO SOLICITADAS"/>
  </r>
  <r>
    <x v="2"/>
    <x v="10"/>
    <n v="16"/>
    <s v="EQUIPO DE CAFETERIA"/>
    <s v="LICUADORA INDUSTRIAL"/>
    <n v="48101608"/>
    <s v="Mínima cuantía"/>
    <n v="2"/>
    <n v="2"/>
    <n v="2"/>
    <n v="4400000"/>
    <s v="UNIDAD"/>
    <s v="NO SOLICITADAS"/>
  </r>
  <r>
    <x v="2"/>
    <x v="11"/>
    <n v="10"/>
    <s v="EQUIPO DE LABORATORIO"/>
    <s v="MICROSCOPIO LUPA 50X - 500X P/N ZK670600"/>
    <n v="41111727"/>
    <s v="Selección abreviada menor cuantía"/>
    <n v="4"/>
    <n v="6"/>
    <n v="1"/>
    <n v="165000"/>
    <s v="UNIDAD"/>
    <s v="NO SOLICITADAS"/>
  </r>
  <r>
    <x v="2"/>
    <x v="12"/>
    <n v="10"/>
    <s v="EQUIPO AGRICOLA"/>
    <s v="GUAÑADADORA "/>
    <n v="27112006"/>
    <s v="Mínima cuantía"/>
    <n v="2"/>
    <n v="2"/>
    <n v="3"/>
    <n v="4567500"/>
    <s v="UNIDAD"/>
    <s v="NO SOLICITADAS"/>
  </r>
  <r>
    <x v="2"/>
    <x v="12"/>
    <n v="10"/>
    <s v="EQUIPO AGRICOLA"/>
    <s v="MOTOSIERRA "/>
    <n v="27112019"/>
    <s v="Mínima cuantía"/>
    <n v="2"/>
    <n v="2"/>
    <n v="1"/>
    <n v="1795000"/>
    <s v="UNIDAD"/>
    <s v="NO SOLICITADAS"/>
  </r>
  <r>
    <x v="2"/>
    <x v="12"/>
    <n v="10"/>
    <s v="EQUIPO AGRICOLA"/>
    <s v="GUADAÑA A GASOLINA 41.5 CC MOTOR 2 TIEMPOS B-45 EJE GIRATORIO_x000a_"/>
    <n v="27112006"/>
    <s v="Selección abreviada menor cuantía"/>
    <n v="4"/>
    <n v="7"/>
    <n v="1"/>
    <n v="1954403"/>
    <s v="UNIDAD"/>
    <s v="NO SOLICITADAS"/>
  </r>
  <r>
    <x v="2"/>
    <x v="13"/>
    <n v="16"/>
    <s v="MAQUINARIA INDUSTRIAL"/>
    <s v="TRANSFORMADOR DE 220 A 24 VOLTIOS "/>
    <n v="39121022"/>
    <s v="Selección abreviada menor cuantía"/>
    <n v="3"/>
    <n v="2"/>
    <n v="3"/>
    <n v="87000"/>
    <s v="UNIDAD"/>
    <s v="NO SOLICITADAS"/>
  </r>
  <r>
    <x v="2"/>
    <x v="13"/>
    <n v="10"/>
    <s v="MAQUINARIA INDUSTRIAL"/>
    <s v="GRAMPA DE TRABA/PLANCHA DE METAL P/N VGP12808"/>
    <n v="23251503"/>
    <s v="Selección abreviada menor cuantía"/>
    <n v="4"/>
    <n v="6"/>
    <n v="1"/>
    <n v="230000"/>
    <s v="UNIDAD"/>
    <s v="NO SOLICITADAS"/>
  </r>
  <r>
    <x v="2"/>
    <x v="13"/>
    <n v="10"/>
    <s v="MAQUINARIA INDUSTRIAL"/>
    <s v="GRAMPAS &quot;C&quot; DE ALTA VISIBILIDAD 4&quot; (PRENSA EN C) P/N CL404VIS"/>
    <n v="23251503"/>
    <s v="Selección abreviada menor cuantía"/>
    <n v="4"/>
    <n v="6"/>
    <n v="1"/>
    <n v="450000"/>
    <s v="UNIDAD"/>
    <s v="NO SOLICITADAS"/>
  </r>
  <r>
    <x v="2"/>
    <x v="13"/>
    <n v="10"/>
    <s v="MAQUINARIA INDUSTRIAL"/>
    <s v="GRAMPAS &quot;C&quot; DE ALTA VISIBILIDAD 6&quot; ( PRENSA EN C) P/N CL406VIS"/>
    <n v="23251503"/>
    <s v="Selección abreviada menor cuantía"/>
    <n v="4"/>
    <n v="6"/>
    <n v="1"/>
    <n v="700000"/>
    <s v="UNIDAD"/>
    <s v="NO SOLICITADAS"/>
  </r>
  <r>
    <x v="2"/>
    <x v="13"/>
    <n v="10"/>
    <s v="MAQUINARIA INDUSTRIAL"/>
    <s v="GRAMPAS &quot;C&quot; DE ALTA VISIBILIDAD 8&quot; ( PRENSA EN C) P/N CL408VIS"/>
    <n v="23251503"/>
    <s v="Selección abreviada menor cuantía"/>
    <n v="4"/>
    <n v="6"/>
    <n v="1"/>
    <n v="800000"/>
    <s v="UNIDAD"/>
    <s v="NO SOLICITADAS"/>
  </r>
  <r>
    <x v="2"/>
    <x v="13"/>
    <n v="10"/>
    <s v="MAQUINARIA INDUSTRIAL"/>
    <s v="ETIQUETADORA PORTATIL P/N PL150K"/>
    <n v="44102400"/>
    <s v="Selección abreviada menor cuantía"/>
    <n v="4"/>
    <n v="6"/>
    <n v="1"/>
    <n v="1370000"/>
    <s v="UNIDAD"/>
    <s v="NO SOLICITADAS"/>
  </r>
  <r>
    <x v="2"/>
    <x v="13"/>
    <n v="10"/>
    <s v="MAQUINARIA INDUSTRIAL"/>
    <s v="JUEGO PARA RECTIFICADORA DE MATICES P/N AT109DGK"/>
    <n v="23101510"/>
    <s v="Selección abreviada menor cuantía"/>
    <n v="4"/>
    <n v="6"/>
    <n v="1"/>
    <n v="1780000"/>
    <s v="UNIDAD"/>
    <s v="NO SOLICITADAS"/>
  </r>
  <r>
    <x v="2"/>
    <x v="13"/>
    <n v="10"/>
    <s v="MAQUINARIA INDUSTRIAL"/>
    <s v="TALADRO INALAMBRICO INCLUYE CARGADOR Y BATERIA P/N CDR761A"/>
    <n v="23101502"/>
    <s v="Selección abreviada menor cuantía"/>
    <n v="4"/>
    <n v="6"/>
    <n v="1"/>
    <n v="2640000"/>
    <s v="UNIDAD"/>
    <s v="NO SOLICITADAS"/>
  </r>
  <r>
    <x v="2"/>
    <x v="15"/>
    <n v="16"/>
    <s v="COMPRESORES"/>
    <s v="COMPRESOR DE 24.000 BTU"/>
    <n v="40151601"/>
    <s v="Mínima cuantía"/>
    <n v="3"/>
    <n v="2"/>
    <n v="6"/>
    <n v="2100000"/>
    <s v="UNIDAD"/>
    <s v="NO SOLICITADAS"/>
  </r>
  <r>
    <x v="2"/>
    <x v="15"/>
    <n v="10"/>
    <s v="COMPRESORES"/>
    <s v="COMPRESOR DE AIRE DE PISTON PORTATIL  "/>
    <n v="40151601"/>
    <s v="Selección abreviada menor cuantía"/>
    <n v="4"/>
    <n v="7"/>
    <n v="1"/>
    <n v="1558445"/>
    <s v="UNIDAD"/>
    <s v="NO SOLICITADAS"/>
  </r>
  <r>
    <x v="2"/>
    <x v="16"/>
    <n v="10"/>
    <s v="EQUIPO DE BOMBEO"/>
    <s v="BOMBA DE VACIO DOBLE TAPA"/>
    <n v="40151502"/>
    <s v="Mínima cuantía"/>
    <n v="3"/>
    <n v="2"/>
    <n v="1"/>
    <n v="945000"/>
    <s v="UNIDAD"/>
    <s v="NO SOLICITADAS"/>
  </r>
  <r>
    <x v="2"/>
    <x v="16"/>
    <n v="10"/>
    <s v="EQUIPO DE BOMBEO"/>
    <s v="MOTOBOMBA/BOMBA DE AGUA ELECTRICA  2 HP"/>
    <n v="40151510"/>
    <s v="Selección abreviada menor cuantía"/>
    <n v="4"/>
    <n v="7"/>
    <n v="1"/>
    <n v="600000"/>
    <s v="UNIDAD"/>
    <s v="NO SOLICITADAS"/>
  </r>
  <r>
    <x v="2"/>
    <x v="16"/>
    <n v="10"/>
    <s v="EQUIPO DE BOMBEO"/>
    <s v="MOTOBOMBA/BOMBA DE AGUA ELECTRICA  3 HP"/>
    <n v="40151510"/>
    <s v="Selección abreviada menor cuantía"/>
    <n v="4"/>
    <n v="7"/>
    <n v="3"/>
    <n v="2400000"/>
    <s v="UNIDAD"/>
    <s v="NO SOLICITADAS"/>
  </r>
  <r>
    <x v="2"/>
    <x v="17"/>
    <n v="10"/>
    <s v="OTRAS COMPRAS DE EQUIPOS"/>
    <s v="LAVADORA  INDUSTRIAL"/>
    <n v="47111501"/>
    <s v="Mínima cuantía"/>
    <n v="2"/>
    <n v="2"/>
    <n v="1"/>
    <n v="25000000"/>
    <s v="UNIDAD"/>
    <s v="NO SOLICITADAS"/>
  </r>
  <r>
    <x v="2"/>
    <x v="17"/>
    <n v="16"/>
    <s v="OTRAS COMPRAS DE EQUIPOS"/>
    <s v="AIRE ACONDICIONADO DE 24.000 BTU"/>
    <n v="40101701"/>
    <s v="Selección abreviada subasta inversa"/>
    <n v="3"/>
    <n v="3"/>
    <n v="4"/>
    <n v="6846000"/>
    <s v="UNIDAD"/>
    <s v="NO SOLICITADAS"/>
  </r>
  <r>
    <x v="2"/>
    <x v="17"/>
    <n v="16"/>
    <s v="OTRAS COMPRAS DE EQUIPOS"/>
    <s v="AIRE ACONDICIONADO DE 18.000 BTU"/>
    <n v="40101701"/>
    <s v="Selección abreviada subasta inversa"/>
    <n v="3"/>
    <n v="3"/>
    <n v="4"/>
    <n v="5271000"/>
    <s v="UNIDAD"/>
    <s v="NO SOLICITADAS"/>
  </r>
  <r>
    <x v="2"/>
    <x v="17"/>
    <n v="10"/>
    <s v="OTRAS COMPRAS DE EQUIPOS"/>
    <s v="VENTILADORES DE TECHO"/>
    <n v="40101604"/>
    <s v="Selección abreviada subasta inversa"/>
    <n v="3"/>
    <n v="3"/>
    <n v="30"/>
    <n v="4500000"/>
    <s v="UNIDAD"/>
    <s v="NO SOLICITADAS"/>
  </r>
  <r>
    <x v="2"/>
    <x v="17"/>
    <n v="10"/>
    <s v="OTRAS COMPRAS DE EQUIPOS"/>
    <s v="MAQUINA LAVAVAJILLAS"/>
    <n v="48101615"/>
    <s v="Mínima cuantía"/>
    <n v="2"/>
    <n v="2"/>
    <n v="1"/>
    <n v="10000000"/>
    <s v="UNIDAD"/>
    <s v="NO SOLICITADAS"/>
  </r>
  <r>
    <x v="2"/>
    <x v="17"/>
    <n v="10"/>
    <s v="OTRAS COMPRAS DE EQUIPOS"/>
    <s v="SECADORA INDUSTRIAL"/>
    <n v="47111501"/>
    <s v="Mínima cuantía"/>
    <n v="2"/>
    <n v="2"/>
    <n v="1"/>
    <n v="18690214"/>
    <s v="UNIDAD"/>
    <s v="NO SOLICITADAS"/>
  </r>
  <r>
    <x v="2"/>
    <x v="17"/>
    <n v="16"/>
    <s v="OTRAS COMPRAS DE EQUIPOS"/>
    <s v="LINTERNA LED PARA TORRES ELEVADAS BUSCA HUELLAS DE 80 LUMENS VOLTIOS: 6CV 2.8AMP/H CON CARGADOR DE CA: CLASE 2 12V CC (200MA"/>
    <n v="39111610"/>
    <s v="Selección abreviada subasta inversa"/>
    <n v="3"/>
    <n v="2"/>
    <n v="4"/>
    <n v="503580"/>
    <s v="UNIDAD"/>
    <s v="NO SOLICITADAS"/>
  </r>
  <r>
    <x v="2"/>
    <x v="17"/>
    <n v="16"/>
    <s v="OTRAS COMPRAS DE EQUIPOS"/>
    <s v="DISPENSADOR PROTECTOR PARA PAPEL HIGIÉNICO DE SOBREPONER EN LA PARED, EN ACERO INOXIDABLE 304 SATINADO, PARA ROLLO DE 200/400 MTS, CERRADURA CON LLAVE"/>
    <n v="47131710"/>
    <s v="Selección abreviada subasta inversa"/>
    <n v="3"/>
    <n v="3"/>
    <n v="6"/>
    <n v="763212"/>
    <s v="UNIDAD"/>
    <s v="NO SOLICITADAS"/>
  </r>
  <r>
    <x v="2"/>
    <x v="17"/>
    <n v="10"/>
    <s v="OTRAS COMPRAS DE EQUIPOS"/>
    <s v="GRABADOR ELECTRICO DE 20 WATTS 7200 RPM P/N F0130290AA"/>
    <n v="41111913"/>
    <s v="Selección abreviada menor cuantía"/>
    <n v="4"/>
    <n v="6"/>
    <n v="1"/>
    <n v="270000"/>
    <s v="UNIDAD"/>
    <s v="NO SOLICITADAS"/>
  </r>
  <r>
    <x v="2"/>
    <x v="17"/>
    <n v="10"/>
    <s v="OTRAS COMPRAS DE EQUIPOS"/>
    <s v="FLIGHT OUTFITTERS DUAL COLOR HEADLAMP P/N 13-18183"/>
    <n v="39111610"/>
    <s v="Selección abreviada menor cuantía"/>
    <n v="4"/>
    <n v="6"/>
    <n v="2"/>
    <n v="460000"/>
    <s v="UNIDAD"/>
    <s v="NO SOLICITADAS"/>
  </r>
  <r>
    <x v="2"/>
    <x v="17"/>
    <n v="10"/>
    <s v="OTRAS COMPRAS DE EQUIPOS"/>
    <s v="MEDIDOR ELECTRONICO DIGITAL DE TEMPERATURA DE HUMEDAD"/>
    <n v="41111951"/>
    <s v="Selección abreviada menor cuantía"/>
    <n v="4"/>
    <n v="6"/>
    <n v="1"/>
    <n v="510000"/>
    <s v="UNIDAD"/>
    <s v="NO SOLICITADAS"/>
  </r>
  <r>
    <x v="2"/>
    <x v="17"/>
    <n v="10"/>
    <s v="OTRAS COMPRAS DE EQUIPOS"/>
    <s v="LAMPARA MULTIUSOS P/N ECU 4250A"/>
    <n v="39112009"/>
    <s v="Selección abreviada menor cuantía"/>
    <n v="4"/>
    <n v="6"/>
    <n v="1"/>
    <n v="720000"/>
    <s v="UNIDAD"/>
    <s v="NO SOLICITADAS"/>
  </r>
  <r>
    <x v="2"/>
    <x v="17"/>
    <n v="10"/>
    <s v="OTRAS COMPRAS DE EQUIPOS"/>
    <s v="GRAMERA DIGITAL DE 500 GRS X 0,1 GRS"/>
    <n v="41111500"/>
    <s v="Selección abreviada menor cuantía"/>
    <n v="4"/>
    <n v="6"/>
    <n v="2"/>
    <n v="1400000"/>
    <s v="UNIDAD"/>
    <s v="NO SOLICITADAS"/>
  </r>
  <r>
    <x v="2"/>
    <x v="17"/>
    <n v="10"/>
    <s v="OTRAS COMPRAS DE EQUIPOS"/>
    <s v="BLASTER KIT F-90 SAMBLASTING PORTATIL P/N 12-02549"/>
    <n v="27112903"/>
    <s v="Selección abreviada menor cuantía"/>
    <n v="4"/>
    <n v="6"/>
    <n v="1"/>
    <n v="1410000"/>
    <s v="UNIDAD"/>
    <s v="NO SOLICITADAS"/>
  </r>
  <r>
    <x v="2"/>
    <x v="17"/>
    <n v="10"/>
    <s v="OTRAS COMPRAS DE EQUIPOS"/>
    <s v="RECHARGEABLE SHOP LIGHT P/N ECFLED6HOA"/>
    <n v="39112009"/>
    <s v="Selección abreviada menor cuantía"/>
    <n v="4"/>
    <n v="6"/>
    <n v="2"/>
    <n v="1720000"/>
    <s v="UNIDAD"/>
    <s v="NO SOLICITADAS"/>
  </r>
  <r>
    <x v="2"/>
    <x v="17"/>
    <n v="10"/>
    <s v="OTRAS COMPRAS DE EQUIPOS"/>
    <s v="BATIDOR MEZCLADOR ELECTRICO DE PINTURA DE 1200W P/N POWE80070"/>
    <n v="31211905"/>
    <s v="Selección abreviada menor cuantía"/>
    <n v="4"/>
    <n v="6"/>
    <n v="1"/>
    <n v="1900000"/>
    <s v="UNIDAD"/>
    <s v="NO SOLICITADAS"/>
  </r>
  <r>
    <x v="2"/>
    <x v="17"/>
    <n v="10"/>
    <s v="OTRAS COMPRAS DE EQUIPOS"/>
    <s v="SOLDADOR INVERSOR P/N 160-ST 110V/220V"/>
    <n v="23271400"/>
    <s v="Selección abreviada menor cuantía"/>
    <n v="4"/>
    <n v="6"/>
    <n v="1"/>
    <n v="1930000"/>
    <s v="UNIDAD"/>
    <s v="NO SOLICITADAS"/>
  </r>
  <r>
    <x v="2"/>
    <x v="17"/>
    <n v="10"/>
    <s v="OTRAS COMPRAS DE EQUIPOS"/>
    <s v="CARGADOR DE BATERIAS DE NIMH APLICABLE PARA MULTIMETRO CALIBRADOR DE PROCESOS DE DOCUMENTACION INCLUYE BATERIA DE REPUESTO P/N BC7217"/>
    <n v="26111704"/>
    <s v="Selección abreviada menor cuantía"/>
    <n v="4"/>
    <n v="6"/>
    <n v="1"/>
    <n v="3890000"/>
    <s v="UNIDAD"/>
    <s v="NO SOLICITADAS"/>
  </r>
  <r>
    <x v="2"/>
    <x v="17"/>
    <n v="10"/>
    <s v="OTRAS COMPRAS DE EQUIPOS"/>
    <s v="AFF ENGINE HOIST MODEL 3580B"/>
    <n v="24101630"/>
    <s v="Selección abreviada menor cuantía"/>
    <n v="4"/>
    <n v="6"/>
    <n v="1"/>
    <n v="4120000"/>
    <s v="UNIDAD"/>
    <s v="NO SOLICITADAS"/>
  </r>
  <r>
    <x v="2"/>
    <x v="17"/>
    <n v="10"/>
    <s v="OTRAS COMPRAS DE EQUIPOS"/>
    <s v="DIGITAL GAUGE DEL TESTER DE PRESION DE ACEITE P/N 304-00007"/>
    <n v="20121904"/>
    <s v="Selección abreviada menor cuantía"/>
    <n v="4"/>
    <n v="6"/>
    <n v="1"/>
    <n v="5840000"/>
    <s v="UNIDAD"/>
    <s v="NO SOLICITADAS"/>
  </r>
  <r>
    <x v="2"/>
    <x v="19"/>
    <n v="10"/>
    <s v="MOBILIARIO Y ENSERES"/>
    <s v="ASPIRADORA NEUMATICA P/N AV1000A "/>
    <n v="47121604"/>
    <s v="Selección abreviada menor cuantía"/>
    <n v="4"/>
    <n v="6"/>
    <n v="1"/>
    <n v="670000"/>
    <s v="UNIDAD"/>
    <s v="NO SOLICITADAS"/>
  </r>
  <r>
    <x v="2"/>
    <x v="19"/>
    <n v="10"/>
    <s v="MOBILIARIO Y ENSERES"/>
    <s v="CAMILLA STANDARD P/N JCW60BL"/>
    <n v="24101508"/>
    <s v="Selección abreviada menor cuantía"/>
    <n v="4"/>
    <n v="6"/>
    <n v="2"/>
    <n v="2380000"/>
    <s v="UNIDAD"/>
    <s v="NO SOLICITADAS"/>
  </r>
  <r>
    <x v="2"/>
    <x v="19"/>
    <n v="10"/>
    <s v="MOBILIARIO Y ENSERES"/>
    <s v="ASPIRADORA INDUSTRIAL P/N YA1009SS"/>
    <n v="47121604"/>
    <s v="Selección abreviada menor cuantía"/>
    <n v="4"/>
    <n v="6"/>
    <n v="2"/>
    <n v="9920000"/>
    <s v="UNIDAD"/>
    <s v="NO SOLICITADAS"/>
  </r>
  <r>
    <x v="2"/>
    <x v="20"/>
    <n v="10"/>
    <s v="EQUIPO MILITAR Y DE SEGURIDAD"/>
    <s v="HOBBYAIR BUDDY SYSTEM AIR RESPIRATOR P/N 12-02365"/>
    <n v="46181509"/>
    <s v="Selección abreviada menor cuantía"/>
    <n v="4"/>
    <n v="6"/>
    <n v="1"/>
    <n v="5700000"/>
    <s v="UNIDAD"/>
    <s v="NO SOLICITADAS"/>
  </r>
  <r>
    <x v="2"/>
    <x v="21"/>
    <n v="10"/>
    <s v="COMBUSTIBLES Y LUBRICANTES"/>
    <s v="INHIBIDOR DE CORROSION SP-400 MIL-C-16173 GRADO 4 NSN 8030-17-039-7214 "/>
    <n v="12163600"/>
    <s v="Selección abreviada menor cuantía"/>
    <n v="4"/>
    <n v="6"/>
    <n v="1"/>
    <n v="42000"/>
    <s v="GALON"/>
    <s v="NO SOLICITADAS"/>
  </r>
  <r>
    <x v="2"/>
    <x v="21"/>
    <n v="10"/>
    <s v="COMBUSTIBLES Y LUBRICANTES"/>
    <s v="CPC SOLVENT CUTBACK COLD-APPLICATION (HARD FILM) GRADE 1 P/N MIL-PRF-16173E CLASS1"/>
    <n v="12163600"/>
    <s v="Selección abreviada menor cuantía"/>
    <n v="4"/>
    <n v="6"/>
    <n v="5"/>
    <n v="175000"/>
    <s v="GALON"/>
    <s v="NO SOLICITADAS"/>
  </r>
  <r>
    <x v="2"/>
    <x v="21"/>
    <n v="10"/>
    <s v="COMBUSTIBLES Y LUBRICANTES"/>
    <s v="PLASTILUBE MOLY SULFO NUMERO 3 DE ALTA TEMPERATURA PRESENTACION TUBO DE 14 ONZAS"/>
    <n v="15121905"/>
    <s v="Selección abreviada menor cuantía"/>
    <n v="4"/>
    <n v="6"/>
    <n v="5"/>
    <n v="175000"/>
    <s v="UNIDAD"/>
    <s v="NO SOLICITADAS"/>
  </r>
  <r>
    <x v="2"/>
    <x v="21"/>
    <n v="10"/>
    <s v="COMBUSTIBLES Y LUBRICANTES"/>
    <s v="ACEITE 2 TIEMPOS *1/4 GALON"/>
    <n v="15121501"/>
    <s v="Selección abreviada menor cuantía"/>
    <n v="4"/>
    <n v="7"/>
    <n v="6"/>
    <n v="192000"/>
    <s v="UNIDAD"/>
    <s v="NO SOLICITADAS"/>
  </r>
  <r>
    <x v="2"/>
    <x v="21"/>
    <n v="10"/>
    <s v="COMBUSTIBLES Y LUBRICANTES"/>
    <s v="ALIPHATIC NAPHTHA TT-N-95 TYPE II"/>
    <n v="12191502"/>
    <s v="Selección abreviada menor cuantía"/>
    <n v="4"/>
    <n v="6"/>
    <n v="2"/>
    <n v="300000"/>
    <s v="GALON"/>
    <s v="NO SOLICITADAS"/>
  </r>
  <r>
    <x v="2"/>
    <x v="21"/>
    <n v="10"/>
    <s v="COMBUSTIBLES Y LUBRICANTES"/>
    <s v="LUBRICANTE MULTIUSOS 311 GR"/>
    <n v="15121514"/>
    <s v="Selección abreviada menor cuantía"/>
    <n v="4"/>
    <n v="7"/>
    <n v="12"/>
    <n v="365760"/>
    <s v="UNIDAD"/>
    <s v="NO SOLICITADAS"/>
  </r>
  <r>
    <x v="2"/>
    <x v="21"/>
    <n v="10"/>
    <s v="COMBUSTIBLES Y LUBRICANTES"/>
    <s v="COMPUESTO P/N 09-27700 DC4"/>
    <n v="15121520"/>
    <s v="Selección abreviada menor cuantía"/>
    <n v="4"/>
    <n v="6"/>
    <n v="5"/>
    <n v="375000"/>
    <s v="UNIDAD"/>
    <s v="NO SOLICITADAS"/>
  </r>
  <r>
    <x v="2"/>
    <x v="21"/>
    <n v="10"/>
    <s v="COMBUSTIBLES Y LUBRICANTES"/>
    <s v="ACEITE REFRIGERANTE QUE CUMPLA LA ESPECIFICACION ESTANDAR MIL PRF-7870"/>
    <n v="15121503"/>
    <s v="Selección abreviada menor cuantía"/>
    <n v="4"/>
    <n v="6"/>
    <n v="2"/>
    <n v="400000"/>
    <s v="GALON"/>
    <s v="NO SOLICITADAS"/>
  </r>
  <r>
    <x v="2"/>
    <x v="21"/>
    <n v="10"/>
    <s v="COMBUSTIBLES Y LUBRICANTES"/>
    <s v="LUBRICANTE P/N MIL-PRF-6085D"/>
    <n v="15121500"/>
    <s v="Selección abreviada menor cuantía"/>
    <n v="4"/>
    <n v="6"/>
    <n v="1"/>
    <n v="400000"/>
    <s v="GALON"/>
    <s v="NO SOLICITADAS"/>
  </r>
  <r>
    <x v="2"/>
    <x v="21"/>
    <n v="10"/>
    <s v="COMBUSTIBLES Y LUBRICANTES"/>
    <s v="LUBRICANTE PENETRANTE 5-56 PRESENTACION EN SPRAY DE 430 ML"/>
    <n v="15121514"/>
    <s v="Selección abreviada menor cuantía"/>
    <n v="4"/>
    <n v="6"/>
    <n v="10"/>
    <n v="400000"/>
    <s v="UNIDAD"/>
    <s v="NO SOLICITADAS"/>
  </r>
  <r>
    <x v="2"/>
    <x v="21"/>
    <n v="10"/>
    <s v="COMBUSTIBLES Y LUBRICANTES"/>
    <s v="INHIBIDOR DE CORROCION SP-350*GALON"/>
    <n v="12163600"/>
    <s v="Selección abreviada menor cuantía"/>
    <n v="4"/>
    <n v="7"/>
    <n v="5"/>
    <n v="400000"/>
    <s v="UNIDAD"/>
    <s v="NO SOLICITADAS"/>
  </r>
  <r>
    <x v="2"/>
    <x v="21"/>
    <n v="10"/>
    <s v="COMBUSTIBLES Y LUBRICANTES"/>
    <s v="ALODINE P/N 09-01618"/>
    <n v="12163600"/>
    <s v="Selección abreviada menor cuantía"/>
    <n v="4"/>
    <n v="6"/>
    <n v="3"/>
    <n v="405000"/>
    <s v="GALON"/>
    <s v="NO SOLICITADAS"/>
  </r>
  <r>
    <x v="2"/>
    <x v="21"/>
    <n v="10"/>
    <s v="COMBUSTIBLES Y LUBRICANTES"/>
    <s v="ACEITE LUBRICANTE PARA SISTEMAS CON REFRIGERANTE R134A"/>
    <n v="15121500"/>
    <s v="Selección abreviada menor cuantía"/>
    <n v="4"/>
    <n v="6"/>
    <n v="5"/>
    <n v="500000"/>
    <s v="UNIDAD"/>
    <s v="NO SOLICITADAS"/>
  </r>
  <r>
    <x v="2"/>
    <x v="21"/>
    <n v="10"/>
    <s v="COMBUSTIBLES Y LUBRICANTES"/>
    <s v="LIQUIDO DE FRENOS PRESENTACION 500 ML"/>
    <n v="15121509"/>
    <s v="Selección abreviada menor cuantía"/>
    <n v="4"/>
    <n v="6"/>
    <n v="20"/>
    <n v="500000"/>
    <s v="UNIDAD"/>
    <s v="NO SOLICITADAS"/>
  </r>
  <r>
    <x v="2"/>
    <x v="21"/>
    <n v="10"/>
    <s v="COMBUSTIBLES Y LUBRICANTES"/>
    <s v="LIQUIDO REFRIGERANTE PARA RADIADOR"/>
    <n v="25174004"/>
    <s v="Selección abreviada menor cuantía"/>
    <n v="4"/>
    <n v="6"/>
    <n v="30"/>
    <n v="540000"/>
    <s v="GALON"/>
    <s v="NO SOLICITADAS"/>
  </r>
  <r>
    <x v="2"/>
    <x v="21"/>
    <n v="10"/>
    <s v="COMBUSTIBLES Y LUBRICANTES"/>
    <s v="ESTER REFRIGERANT OIL P/N RL-100S"/>
    <n v="15121802"/>
    <s v="Selección abreviada menor cuantía"/>
    <n v="4"/>
    <n v="6"/>
    <n v="5"/>
    <n v="600000"/>
    <s v="GALON"/>
    <s v="NO SOLICITADAS"/>
  </r>
  <r>
    <x v="2"/>
    <x v="21"/>
    <n v="10"/>
    <s v="COMBUSTIBLES Y LUBRICANTES"/>
    <s v="ACEITE SAE 50 PARA MOTOR A GASOLINA"/>
    <n v="15121501"/>
    <s v="Selección abreviada menor cuantía"/>
    <n v="4"/>
    <n v="6"/>
    <n v="10"/>
    <n v="700000"/>
    <s v="GALON"/>
    <s v="NO SOLICITADAS"/>
  </r>
  <r>
    <x v="2"/>
    <x v="21"/>
    <n v="10"/>
    <s v="COMBUSTIBLES Y LUBRICANTES"/>
    <s v="DISOLVENTE DE LIMPIEZA EN SECO P/N MIL-PRF-680, TYPE II PD680"/>
    <n v="12191502"/>
    <s v="Selección abreviada menor cuantía"/>
    <n v="4"/>
    <n v="6"/>
    <n v="10"/>
    <n v="850000"/>
    <s v="GALON"/>
    <s v="NO SOLICITADAS"/>
  </r>
  <r>
    <x v="2"/>
    <x v="21"/>
    <n v="10"/>
    <s v="COMBUSTIBLES Y LUBRICANTES"/>
    <s v="LUBRICANTE DRY FILM PERMALON NO 327"/>
    <n v="15121500"/>
    <s v="Selección abreviada menor cuantía"/>
    <n v="4"/>
    <n v="6"/>
    <n v="10"/>
    <n v="850000"/>
    <s v="UNIDAD"/>
    <s v="NO SOLICITADAS"/>
  </r>
  <r>
    <x v="2"/>
    <x v="21"/>
    <n v="10"/>
    <s v="COMBUSTIBLES Y LUBRICANTES"/>
    <s v="CPC SOLVENT CUTBACK P/N MIL-PRF-16173 GRADE 2"/>
    <n v="12163600"/>
    <s v="Selección abreviada menor cuantía"/>
    <n v="4"/>
    <n v="6"/>
    <n v="3"/>
    <n v="1050000"/>
    <s v="GALON"/>
    <s v="NO SOLICITADAS"/>
  </r>
  <r>
    <x v="2"/>
    <x v="21"/>
    <n v="10"/>
    <s v="COMBUSTIBLES Y LUBRICANTES"/>
    <s v="INHIBIDOR  DE CORROSION  SP-350 PRESENTACION EN SPRAY DE 16 ONZAS"/>
    <n v="12163600"/>
    <s v="Selección abreviada menor cuantía"/>
    <n v="4"/>
    <n v="6"/>
    <n v="30"/>
    <n v="1200000"/>
    <s v="UNIDAD"/>
    <s v="NO SOLICITADAS"/>
  </r>
  <r>
    <x v="2"/>
    <x v="21"/>
    <n v="10"/>
    <s v="COMBUSTIBLES Y LUBRICANTES"/>
    <s v="LUBRICANTE VV-L-800"/>
    <n v="15121500"/>
    <s v="Selección abreviada menor cuantía"/>
    <n v="4"/>
    <n v="6"/>
    <n v="5"/>
    <n v="1250000"/>
    <s v="GALON"/>
    <s v="NO SOLICITADAS"/>
  </r>
  <r>
    <x v="2"/>
    <x v="21"/>
    <n v="10"/>
    <s v="COMBUSTIBLES Y LUBRICANTES"/>
    <s v="INHIBIDOR  DE CORROSION  SP-400 PRESENTACION EN SPRAY DE 16 ONZAS"/>
    <n v="12163600"/>
    <s v="Selección abreviada menor cuantía"/>
    <n v="4"/>
    <n v="6"/>
    <n v="32"/>
    <n v="1344000"/>
    <s v="UNIDAD"/>
    <s v="NO SOLICITADAS"/>
  </r>
  <r>
    <x v="2"/>
    <x v="21"/>
    <n v="10"/>
    <s v="COMBUSTIBLES Y LUBRICANTES"/>
    <s v="LUBRICANTE INHIBIDOR P/N MIL-C-23411A P/N 09-25900 PRESENTACION EN SPRAY DE 16 ONZAS "/>
    <n v="12163600"/>
    <s v="Selección abreviada menor cuantía"/>
    <n v="4"/>
    <n v="6"/>
    <n v="48"/>
    <n v="1680000"/>
    <s v="UNIDAD"/>
    <s v="NO SOLICITADAS"/>
  </r>
  <r>
    <x v="2"/>
    <x v="21"/>
    <n v="10"/>
    <s v="COMBUSTIBLES Y LUBRICANTES"/>
    <s v="LUBRICANTE INHIBIDOR P/N MIL-PRF-16173E P/N 09-26100 PRESENTACION EN SPRAY DE 16 ONZAS  "/>
    <n v="12163600"/>
    <s v="Selección abreviada menor cuantía"/>
    <n v="4"/>
    <n v="6"/>
    <n v="48"/>
    <n v="1680000"/>
    <s v="UNIDAD"/>
    <s v="NO SOLICITADAS"/>
  </r>
  <r>
    <x v="2"/>
    <x v="21"/>
    <n v="10"/>
    <s v="COMBUSTIBLES Y LUBRICANTES"/>
    <s v="LUBRICANTE INHIBIDOR P/N MIL-PRF-16173E P/N 09-26300 PRESENTACION EN SPRAY DE 16 ONZAS  "/>
    <n v="12163600"/>
    <s v="Selección abreviada menor cuantía"/>
    <n v="4"/>
    <n v="6"/>
    <n v="48"/>
    <n v="1680000"/>
    <s v="UNIDAD"/>
    <s v="NO SOLICITADAS"/>
  </r>
  <r>
    <x v="2"/>
    <x v="21"/>
    <n v="10"/>
    <s v="COMBUSTIBLES Y LUBRICANTES"/>
    <s v="LUBRICANTE SPRAY PENETRANTE CON PROTECCION ADICIONAL CONTRA LA CORROSION PRESENTACION EN  20 ONZAS P/N NSF 129026 DE TRABAJO PESADO "/>
    <n v="12163600"/>
    <s v="Selección abreviada menor cuantía"/>
    <n v="4"/>
    <n v="6"/>
    <n v="48"/>
    <n v="1680000"/>
    <s v="UNIDAD"/>
    <s v="NO SOLICITADAS"/>
  </r>
  <r>
    <x v="2"/>
    <x v="21"/>
    <n v="10"/>
    <s v="COMBUSTIBLES Y LUBRICANTES"/>
    <s v="LUBRICANTE MULTIUSO PRESENTACION EN SPRAY WD-40 DE 400 ML "/>
    <n v="15121514"/>
    <s v="Selección abreviada menor cuantía"/>
    <n v="4"/>
    <n v="6"/>
    <n v="100"/>
    <n v="2200000"/>
    <s v="UNIDAD"/>
    <s v="NO SOLICITADAS"/>
  </r>
  <r>
    <x v="2"/>
    <x v="21"/>
    <n v="10"/>
    <s v="COMBUSTIBLES Y LUBRICANTES"/>
    <s v="LUBRICANTE HIDRAULICO ISO 68 "/>
    <n v="15121504"/>
    <s v="Selección abreviada menor cuantía"/>
    <n v="4"/>
    <n v="6"/>
    <n v="40"/>
    <n v="3200000"/>
    <s v="GALON"/>
    <s v="NO SOLICITADAS"/>
  </r>
  <r>
    <x v="2"/>
    <x v="21"/>
    <n v="10"/>
    <s v="COMBUSTIBLES Y LUBRICANTES"/>
    <s v="ACEITE 15W40 PARA MOTOR DIESEL PRESENTACION POR 1/4 DE GALON "/>
    <n v="15121501"/>
    <s v="Selección abreviada menor cuantía"/>
    <n v="4"/>
    <n v="6"/>
    <n v="200"/>
    <n v="3600000"/>
    <s v="UNIDAD"/>
    <s v="NO SOLICITADAS"/>
  </r>
  <r>
    <x v="2"/>
    <x v="21"/>
    <n v="10"/>
    <s v="COMBUSTIBLES Y LUBRICANTES"/>
    <s v="COMPUESTO INHIBIDOR DE CORROSION COR-BAN 27L"/>
    <n v="12163600"/>
    <s v="Selección abreviada menor cuantía"/>
    <n v="4"/>
    <n v="6"/>
    <n v="28"/>
    <n v="9800000"/>
    <s v="GALON"/>
    <s v="NO SOLICITADAS"/>
  </r>
  <r>
    <x v="2"/>
    <x v="22"/>
    <n v="10"/>
    <s v="DOTACIONES"/>
    <s v="GUANTES DE NITRILO PSD-NI8-L PRESENTACION POR CAJAS DE 100 UNIDADES"/>
    <n v="46181541"/>
    <s v="Selección abreviada menor cuantía"/>
    <n v="4"/>
    <n v="6"/>
    <n v="5"/>
    <n v="325000"/>
    <s v="UNIDAD"/>
    <s v="NO SOLICITADAS"/>
  </r>
  <r>
    <x v="2"/>
    <x v="22"/>
    <n v="10"/>
    <s v="DOTACIONES"/>
    <s v="PROTECTIVE GOGGLES MODEL GOGGLE1"/>
    <n v="46181804"/>
    <s v="Selección abreviada menor cuantía"/>
    <n v="4"/>
    <n v="6"/>
    <n v="4"/>
    <n v="800000"/>
    <s v="UNIDAD"/>
    <s v="NO SOLICITADAS"/>
  </r>
  <r>
    <x v="2"/>
    <x v="23"/>
    <n v="16"/>
    <s v="ELEMENTOS DE ALOJAMIENTO Y CAMPAÑA"/>
    <s v="CINTELAS "/>
    <n v="49121503"/>
    <s v="Mínima cuantía"/>
    <n v="2"/>
    <n v="1"/>
    <n v="20"/>
    <n v="1157100"/>
    <s v="UNIDAD"/>
    <s v="NO SOLICITADAS"/>
  </r>
  <r>
    <x v="2"/>
    <x v="23"/>
    <n v="16"/>
    <s v="ELEMENTOS DE ALOJAMIENTO Y CAMPAÑA"/>
    <s v="CARPAS DE CAMPAÑA DOBLE "/>
    <n v="49121503"/>
    <s v="Mínima cuantía"/>
    <n v="2"/>
    <n v="1"/>
    <n v="20"/>
    <n v="1065740"/>
    <s v="UNIDAD"/>
    <s v="NO SOLICITADAS"/>
  </r>
  <r>
    <x v="2"/>
    <x v="23"/>
    <n v="16"/>
    <s v="ELEMENTOS DE ALOJAMIENTO Y CAMPAÑA"/>
    <s v="COLCHONETA DE CAMPAÑA "/>
    <n v="56101508"/>
    <s v="Mínima cuantía"/>
    <n v="2"/>
    <n v="1"/>
    <n v="80"/>
    <n v="4262960"/>
    <s v="UNIDAD"/>
    <s v="NO SOLICITADAS"/>
  </r>
  <r>
    <x v="2"/>
    <x v="23"/>
    <n v="16"/>
    <s v="ELEMENTOS DE ALOJAMIENTO Y CAMPAÑA"/>
    <s v="CARPA DE ARMADO RAPIDO PARA 12 PERSONAS"/>
    <n v="49121503"/>
    <s v="Mínima cuantía"/>
    <n v="2"/>
    <n v="1"/>
    <n v="2"/>
    <n v="7800000"/>
    <s v="UNIDAD"/>
    <s v="NO SOLICITADAS"/>
  </r>
  <r>
    <x v="2"/>
    <x v="23"/>
    <n v="16"/>
    <s v="ELEMENTOS DE ALOJAMIENTO Y CAMPAÑA"/>
    <s v="EDREDONES PARA CAMA SENCILLA"/>
    <n v="52121502"/>
    <s v="Mínima cuantía"/>
    <n v="2"/>
    <n v="1"/>
    <n v="20"/>
    <n v="1512000"/>
    <s v="UNIDAD"/>
    <s v="NO SOLICITADAS"/>
  </r>
  <r>
    <x v="2"/>
    <x v="23"/>
    <n v="16"/>
    <s v="ELEMENTOS DE ALOJAMIENTO Y CAMPAÑA"/>
    <s v="JUEGO DE SABANAS DOBLES"/>
    <n v="52121509"/>
    <s v="Mínima cuantía"/>
    <n v="2"/>
    <n v="1"/>
    <n v="20"/>
    <n v="1677900"/>
    <s v="UNIDAD"/>
    <s v="NO SOLICITADAS"/>
  </r>
  <r>
    <x v="2"/>
    <x v="23"/>
    <n v="16"/>
    <s v="ELEMENTOS DE ALOJAMIENTO Y CAMPAÑA"/>
    <s v="JUEGO DE SABANAS SENCILLAS"/>
    <n v="52121509"/>
    <s v="Mínima cuantía"/>
    <n v="2"/>
    <n v="1"/>
    <n v="20"/>
    <n v="1239000"/>
    <s v="UNIDAD"/>
    <s v="NO SOLICITADAS"/>
  </r>
  <r>
    <x v="2"/>
    <x v="23"/>
    <n v="16"/>
    <s v="ELEMENTOS DE ALOJAMIENTO Y CAMPAÑA"/>
    <s v="TOALLA PARA CUERPO"/>
    <n v="52121700"/>
    <s v="Mínima cuantía"/>
    <n v="2"/>
    <n v="1"/>
    <n v="40"/>
    <n v="924000"/>
    <s v="UNIDAD"/>
    <s v="NO SOLICITADAS"/>
  </r>
  <r>
    <x v="2"/>
    <x v="23"/>
    <n v="16"/>
    <s v="ELEMENTOS DE ALOJAMIENTO Y CAMPAÑA"/>
    <s v="TOALLA PARA MANO"/>
    <n v="52121700"/>
    <s v="Mínima cuantía"/>
    <n v="2"/>
    <n v="1"/>
    <n v="20"/>
    <n v="390920"/>
    <s v="UNIDAD"/>
    <s v="NO SOLICITADAS"/>
  </r>
  <r>
    <x v="2"/>
    <x v="23"/>
    <n v="16"/>
    <s v="ELEMENTOS DE ALOJAMIENTO Y CAMPAÑA"/>
    <s v="ALMOHADAS"/>
    <n v="52121505"/>
    <s v="Mínima cuantía"/>
    <n v="2"/>
    <n v="1"/>
    <n v="297"/>
    <n v="6534000"/>
    <s v="UNIDAD"/>
    <s v="NO SOLICITADAS"/>
  </r>
  <r>
    <x v="2"/>
    <x v="23"/>
    <n v="16"/>
    <s v="ELEMENTOS DE ALOJAMIENTO Y CAMPAÑA"/>
    <s v="FUNDAS PARA ALMOHADA"/>
    <n v="52121512"/>
    <s v="Mínima cuantía"/>
    <n v="2"/>
    <n v="1"/>
    <n v="40"/>
    <n v="526240"/>
    <s v="UNIDAD"/>
    <s v="NO SOLICITADAS"/>
  </r>
  <r>
    <x v="2"/>
    <x v="23"/>
    <n v="16"/>
    <s v="ELEMENTOS DE ALOJAMIENTO Y CAMPAÑA"/>
    <s v="TAPETES ANTIDESLIZANTES"/>
    <n v="52101507"/>
    <s v="Mínima cuantía"/>
    <n v="2"/>
    <n v="1"/>
    <n v="20"/>
    <n v="417900"/>
    <s v="UNIDAD"/>
    <s v="NO SOLICITADAS"/>
  </r>
  <r>
    <x v="2"/>
    <x v="24"/>
    <n v="10"/>
    <s v="INSECTICIDAS, FUNGICIDAS Y OTROS INSUMOS AGRICOLAS"/>
    <s v="HERBICIDA (ROUNDUP)"/>
    <n v="10171700"/>
    <s v="Mínima cuantía"/>
    <n v="3"/>
    <n v="2"/>
    <n v="20"/>
    <n v="262500"/>
    <s v="LITRO"/>
    <s v="NO SOLICITADAS"/>
  </r>
  <r>
    <x v="2"/>
    <x v="24"/>
    <n v="10"/>
    <s v="INSECTICIDAS, FUNGICIDAS Y OTROS INSUMOS AGRICOLAS"/>
    <s v="FERTILIZANTE (UREA)"/>
    <n v="10171500"/>
    <s v="Mínima cuantía"/>
    <n v="3"/>
    <n v="2"/>
    <n v="50"/>
    <n v="551250"/>
    <s v="KILOGRAMO"/>
    <s v="NO SOLICITADAS"/>
  </r>
  <r>
    <x v="2"/>
    <x v="24"/>
    <n v="10"/>
    <s v="INSECTICIDAS, FUNGICIDAS Y OTROS INSUMOS AGRICOLAS"/>
    <s v="INSECTICIDA "/>
    <n v="10191509"/>
    <s v="Mínima cuantía"/>
    <n v="3"/>
    <n v="2"/>
    <n v="12"/>
    <n v="437976"/>
    <s v="LITRO"/>
    <s v="NO SOLICITADAS"/>
  </r>
  <r>
    <x v="2"/>
    <x v="24"/>
    <n v="10"/>
    <s v="INSECTICIDAS, FUNGICIDAS Y OTROS INSUMOS AGRICOLAS"/>
    <s v="BOLSAS 10X12"/>
    <n v="24111500"/>
    <s v="Mínima cuantía"/>
    <n v="3"/>
    <n v="2"/>
    <n v="2000"/>
    <n v="734000"/>
    <s v="UNIDAD"/>
    <s v="NO SOLICITADAS"/>
  </r>
  <r>
    <x v="2"/>
    <x v="24"/>
    <n v="10"/>
    <s v="INSECTICIDAS, FUNGICIDAS Y OTROS INSUMOS AGRICOLAS"/>
    <s v="BOLSAS 14X10"/>
    <n v="24111500"/>
    <s v="Mínima cuantía"/>
    <n v="3"/>
    <n v="2"/>
    <n v="2000"/>
    <n v="860000"/>
    <s v="UNIDAD"/>
    <s v="NO SOLICITADAS"/>
  </r>
  <r>
    <x v="2"/>
    <x v="24"/>
    <n v="10"/>
    <s v="INSECTICIDAS, FUNGICIDAS Y OTROS INSUMOS AGRICOLAS"/>
    <s v="BOLSAS 20X10"/>
    <n v="24111500"/>
    <s v="Mínima cuantía"/>
    <n v="3"/>
    <n v="2"/>
    <n v="2000"/>
    <n v="996000"/>
    <s v="UNIDAD"/>
    <s v="NO SOLICITADAS"/>
  </r>
  <r>
    <x v="2"/>
    <x v="24"/>
    <n v="10"/>
    <s v="INSECTICIDAS, FUNGICIDAS Y OTROS INSUMOS AGRICOLAS"/>
    <s v="MANGUERA"/>
    <n v="40142008"/>
    <s v="Mínima cuantía"/>
    <n v="3"/>
    <n v="2"/>
    <n v="600"/>
    <n v="945000"/>
    <s v="METRO"/>
    <s v="NO SOLICITADAS"/>
  </r>
  <r>
    <x v="2"/>
    <x v="24"/>
    <n v="10"/>
    <s v="INSECTICIDAS, FUNGICIDAS Y OTROS INSUMOS AGRICOLAS"/>
    <s v="ASPERSORES "/>
    <n v="21101800"/>
    <s v="Mínima cuantía"/>
    <n v="3"/>
    <n v="2"/>
    <n v="20"/>
    <n v="183750"/>
    <s v="UNIDAD"/>
    <s v="NO SOLICITADAS"/>
  </r>
  <r>
    <x v="2"/>
    <x v="25"/>
    <n v="10"/>
    <s v="LLANTAS Y ACCESORIOS"/>
    <s v="NEUMATICO REFERENCIA 5.00 - 8"/>
    <n v="25172502"/>
    <s v="Mínima cuantía"/>
    <n v="2"/>
    <n v="3"/>
    <n v="2"/>
    <n v="50000"/>
    <s v="UNIDAD"/>
    <s v="NO SOLICITADAS"/>
  </r>
  <r>
    <x v="2"/>
    <x v="25"/>
    <n v="10"/>
    <s v="LLANTAS Y ACCESORIOS"/>
    <s v="NEUMATICO REFERENCIA 4.00 - 8"/>
    <n v="25172502"/>
    <s v="Mínima cuantía"/>
    <n v="2"/>
    <n v="3"/>
    <n v="2"/>
    <n v="56000"/>
    <s v="UNIDAD"/>
    <s v="NO SOLICITADAS"/>
  </r>
  <r>
    <x v="2"/>
    <x v="25"/>
    <n v="10"/>
    <s v="LLANTAS Y ACCESORIOS"/>
    <s v="NEUMATICO REFERENCIA 4.10 - 6"/>
    <n v="25172502"/>
    <s v="Mínima cuantía"/>
    <n v="2"/>
    <n v="3"/>
    <n v="2"/>
    <n v="60000"/>
    <s v="UNIDAD"/>
    <s v="NO SOLICITADAS"/>
  </r>
  <r>
    <x v="2"/>
    <x v="25"/>
    <n v="10"/>
    <s v="LLANTAS Y ACCESORIOS"/>
    <s v="NEUMATICO REFERENCIA 6.50-10"/>
    <n v="25172502"/>
    <s v="Mínima cuantía"/>
    <n v="2"/>
    <n v="3"/>
    <n v="2"/>
    <n v="60000"/>
    <s v="UNIDAD"/>
    <s v="NO SOLICITADAS"/>
  </r>
  <r>
    <x v="2"/>
    <x v="25"/>
    <n v="10"/>
    <s v="LLANTAS Y ACCESORIOS"/>
    <s v="NEUMATICO REFERENCIA 8,75 - 16,5"/>
    <n v="25172502"/>
    <s v="Mínima cuantía"/>
    <n v="2"/>
    <n v="3"/>
    <n v="2"/>
    <n v="86000"/>
    <s v="UNIDAD"/>
    <s v="NO SOLICITADAS"/>
  </r>
  <r>
    <x v="2"/>
    <x v="25"/>
    <n v="10"/>
    <s v="LLANTAS Y ACCESORIOS"/>
    <s v="NEUMATICO REFERENCIA 9.50 - 16.5"/>
    <n v="25172502"/>
    <s v="Mínima cuantía"/>
    <n v="2"/>
    <n v="3"/>
    <n v="2"/>
    <n v="88000"/>
    <s v="UNIDAD"/>
    <s v="NO SOLICITADAS"/>
  </r>
  <r>
    <x v="2"/>
    <x v="25"/>
    <n v="10"/>
    <s v="LLANTAS Y ACCESORIOS"/>
    <s v="NEUMATICO REFERENCIA 8,25 - 15"/>
    <n v="25172502"/>
    <s v="Mínima cuantía"/>
    <n v="2"/>
    <n v="3"/>
    <n v="2"/>
    <n v="90000"/>
    <s v="UNIDAD"/>
    <s v="NO SOLICITADAS"/>
  </r>
  <r>
    <x v="2"/>
    <x v="25"/>
    <n v="10"/>
    <s v="LLANTAS Y ACCESORIOS"/>
    <s v="LLANTA ENCAUCHETADA (MACIZA) 2.50 / 2.80 - 4 CON EJE DE 3/4 &quot; "/>
    <n v="25172500"/>
    <s v="Mínima cuantía"/>
    <n v="2"/>
    <n v="3"/>
    <n v="16"/>
    <n v="1120000"/>
    <s v="UNIDAD"/>
    <s v="NO SOLICITADAS"/>
  </r>
  <r>
    <x v="2"/>
    <x v="25"/>
    <n v="10"/>
    <s v="LLANTAS Y ACCESORIOS"/>
    <s v="LLANTA REFERENCIA 4.00 - 8 "/>
    <n v="25172500"/>
    <s v="Mínima cuantía"/>
    <n v="2"/>
    <n v="3"/>
    <n v="10"/>
    <n v="1950000"/>
    <s v="UNIDAD"/>
    <s v="NO SOLICITADAS"/>
  </r>
  <r>
    <x v="2"/>
    <x v="25"/>
    <n v="10"/>
    <s v="LLANTAS Y ACCESORIOS"/>
    <s v="LLANTA REFERENCIA 295 - 80 R 22,5 DIRECCIONAL"/>
    <n v="25172500"/>
    <s v="Mínima cuantía"/>
    <n v="2"/>
    <n v="3"/>
    <n v="2"/>
    <n v="3000000"/>
    <s v="UNIDAD"/>
    <s v="NO SOLICITADAS"/>
  </r>
  <r>
    <x v="2"/>
    <x v="25"/>
    <n v="10"/>
    <s v="LLANTAS Y ACCESORIOS"/>
    <s v="LLANTA REFERENCIA 8,25 - 15 DIRECCIONAL"/>
    <n v="25172500"/>
    <s v="Mínima cuantía"/>
    <n v="2"/>
    <n v="3"/>
    <n v="4"/>
    <n v="3000000"/>
    <s v="UNIDAD"/>
    <s v="NO SOLICITADAS"/>
  </r>
  <r>
    <x v="2"/>
    <x v="25"/>
    <n v="10"/>
    <s v="LLANTAS Y ACCESORIOS"/>
    <s v="LLANTA REFERENCIA 8,25 - 15 TRACCION"/>
    <n v="25172500"/>
    <s v="Mínima cuantía"/>
    <n v="2"/>
    <n v="3"/>
    <n v="4"/>
    <n v="3000000"/>
    <s v="UNIDAD"/>
    <s v="NO SOLICITADAS"/>
  </r>
  <r>
    <x v="2"/>
    <x v="25"/>
    <n v="10"/>
    <s v="LLANTAS Y ACCESORIOS"/>
    <s v="LLANTA REFERENCIA 295 - 80 R 22,5 TRACCION"/>
    <n v="25172500"/>
    <s v="Mínima cuantía"/>
    <n v="2"/>
    <n v="3"/>
    <n v="3"/>
    <n v="4800000"/>
    <s v="UNIDAD"/>
    <s v="NO SOLICITADAS"/>
  </r>
  <r>
    <x v="2"/>
    <x v="64"/>
    <n v="10"/>
    <s v="MATERIAL QUIRURGICO"/>
    <s v="APOSITOS DE GASAS ESTERILES AL VACIO DE 6 CM X 6 CM"/>
    <n v="42311511"/>
    <s v="Selección abreviada menor cuantía"/>
    <n v="4"/>
    <n v="6"/>
    <n v="100"/>
    <n v="50000"/>
    <s v="UNIDAD"/>
    <s v="NO SOLICITADAS"/>
  </r>
  <r>
    <x v="2"/>
    <x v="64"/>
    <n v="10"/>
    <s v="MATERIAL QUIRURGICO"/>
    <s v="APLICADORES ASEPTICO PUNTA DE ALGODON PRESENTACION POR 20 UNIDADES"/>
    <n v="42141500"/>
    <s v="Selección abreviada menor cuantía"/>
    <n v="4"/>
    <n v="6"/>
    <n v="100"/>
    <n v="600000"/>
    <s v="UNIDAD"/>
    <s v="NO SOLICITADAS"/>
  </r>
  <r>
    <x v="2"/>
    <x v="64"/>
    <n v="10"/>
    <s v="MATERIAL QUIRURGICO"/>
    <s v="VINIPEL PLASTICO POR ROLLO CALIBRE 0.8 DE 30 CM DE ANCHO POR 300 METROS DE LARGO"/>
    <n v="24141501"/>
    <s v="Selección abreviada menor cuantía"/>
    <n v="4"/>
    <n v="6"/>
    <n v="35"/>
    <n v="1225000"/>
    <s v="UNIDAD"/>
    <s v="NO SOLICITADAS"/>
  </r>
  <r>
    <x v="2"/>
    <x v="64"/>
    <n v="10"/>
    <s v="MATERIAL QUIRURGICO"/>
    <s v="VINIPEL PLASTICO POR ROLLO CALIBRE 0.8 DE 60 CM DE ANCHO POR 400 METROS DE LARGO"/>
    <n v="24141501"/>
    <s v="Selección abreviada menor cuantía"/>
    <n v="4"/>
    <n v="6"/>
    <n v="35"/>
    <n v="1750000"/>
    <s v="UNIDAD"/>
    <s v="NO SOLICITADAS"/>
  </r>
  <r>
    <x v="2"/>
    <x v="64"/>
    <n v="10"/>
    <s v="MATERIAL QUIRURGICO"/>
    <s v="ALCOHOL ISOPROPILICO PRESENTACION CANECA DE 5 GALONES EN CONCENTRACIONES DEL 60-90% EN SOLUCION DE AGUA (VOLUMEN/VOLUMEN) INDICADO PARA LA ACCION BACTERICIDA"/>
    <n v="12352104"/>
    <s v="Selección abreviada menor cuantía"/>
    <n v="4"/>
    <n v="6"/>
    <n v="60"/>
    <n v="8400000"/>
    <s v="UNIDAD"/>
    <s v="NO SOLICITADAS"/>
  </r>
  <r>
    <x v="2"/>
    <x v="26"/>
    <n v="16"/>
    <s v="MATERIALES DE CONSTRUCCION"/>
    <s v="CAPACITOR DE 3 MFD 400 VAC."/>
    <n v="32121500"/>
    <s v="Selección abreviada subasta inversa"/>
    <n v="3"/>
    <n v="3"/>
    <n v="5"/>
    <n v="17500"/>
    <s v="UNIDAD"/>
    <s v="NO SOLICITADAS"/>
  </r>
  <r>
    <x v="2"/>
    <x v="26"/>
    <n v="16"/>
    <s v="MATERIALES DE CONSTRUCCION"/>
    <s v="CAPACITOR DE 5 MFD 400 VAC."/>
    <n v="32121500"/>
    <s v="Selección abreviada subasta inversa"/>
    <n v="3"/>
    <n v="3"/>
    <n v="5"/>
    <n v="24000"/>
    <s v="UNIDAD"/>
    <s v="NO SOLICITADAS"/>
  </r>
  <r>
    <x v="2"/>
    <x v="26"/>
    <n v="16"/>
    <s v="MATERIALES DE CONSTRUCCION"/>
    <s v="CAPACITOR DE 35+5 MFD 370 VAC."/>
    <n v="32121500"/>
    <s v="Selección abreviada subasta inversa"/>
    <n v="3"/>
    <n v="3"/>
    <n v="10"/>
    <n v="152000"/>
    <s v="UNIDAD"/>
    <s v="NO SOLICITADAS"/>
  </r>
  <r>
    <x v="2"/>
    <x v="26"/>
    <n v="16"/>
    <s v="MATERIALES DE CONSTRUCCION"/>
    <s v="CAPACITOR DE 40 MFD 370 VAC."/>
    <n v="32121500"/>
    <s v="Selección abreviada subasta inversa"/>
    <n v="3"/>
    <n v="3"/>
    <n v="10"/>
    <n v="150000"/>
    <s v="UNIDAD"/>
    <s v="NO SOLICITADAS"/>
  </r>
  <r>
    <x v="2"/>
    <x v="26"/>
    <n v="16"/>
    <s v="MATERIALES DE CONSTRUCCION"/>
    <s v="CAPACITOR DE 45.5 MFD 370 VAC."/>
    <n v="32121500"/>
    <s v="Selección abreviada subasta inversa"/>
    <n v="3"/>
    <n v="3"/>
    <n v="10"/>
    <n v="150000"/>
    <s v="UNIDAD"/>
    <s v="NO SOLICITADAS"/>
  </r>
  <r>
    <x v="2"/>
    <x v="26"/>
    <n v="16"/>
    <s v="MATERIALES DE CONSTRUCCION"/>
    <s v="CAPACITOR DE 70 MFD 370 VAC."/>
    <n v="32121500"/>
    <s v="Selección abreviada subasta inversa"/>
    <n v="3"/>
    <n v="3"/>
    <n v="10"/>
    <n v="170000"/>
    <s v="UNIDAD"/>
    <s v="NO SOLICITADAS"/>
  </r>
  <r>
    <x v="2"/>
    <x v="26"/>
    <n v="16"/>
    <s v="MATERIALES DE CONSTRUCCION"/>
    <s v="CAPACITOR DE 50 MFD 370 VAC."/>
    <n v="32121500"/>
    <s v="Selección abreviada subasta inversa"/>
    <n v="3"/>
    <n v="3"/>
    <n v="15"/>
    <n v="225000"/>
    <s v="UNIDAD"/>
    <s v="NO SOLICITADAS"/>
  </r>
  <r>
    <x v="2"/>
    <x v="26"/>
    <n v="16"/>
    <s v="MATERIALES DE CONSTRUCCION"/>
    <s v="TUBERIA DE COBRE FLEXIBLE DE 1/2.’’"/>
    <n v="40171511"/>
    <s v="Selección abreviada subasta inversa"/>
    <n v="3"/>
    <n v="3"/>
    <n v="15"/>
    <n v="120000"/>
    <s v="UNIDAD"/>
    <s v="NO SOLICITADAS"/>
  </r>
  <r>
    <x v="2"/>
    <x v="26"/>
    <n v="16"/>
    <s v="MATERIALES DE CONSTRUCCION"/>
    <s v="TUBERIA DE COBRE FLEXIBLE DE 1/4&quot;"/>
    <n v="40171511"/>
    <s v="Selección abreviada subasta inversa"/>
    <n v="3"/>
    <n v="3"/>
    <n v="6"/>
    <n v="24000"/>
    <s v="UNIDAD"/>
    <s v="NO SOLICITADAS"/>
  </r>
  <r>
    <x v="2"/>
    <x v="26"/>
    <n v="16"/>
    <s v="MATERIALES DE CONSTRUCCION"/>
    <s v="TUBERIA DE COBRE FLEXIBLE DE 3/4’’"/>
    <n v="40171511"/>
    <s v="Selección abreviada subasta inversa"/>
    <n v="3"/>
    <n v="3"/>
    <n v="6"/>
    <n v="87000"/>
    <s v="UNIDAD"/>
    <s v="NO SOLICITADAS"/>
  </r>
  <r>
    <x v="2"/>
    <x v="26"/>
    <n v="16"/>
    <s v="MATERIALES DE CONSTRUCCION"/>
    <s v="VARILLA DE SOLDADURA DE PLATA "/>
    <n v="23271804"/>
    <s v="Selección abreviada subasta inversa"/>
    <n v="3"/>
    <n v="3"/>
    <n v="50"/>
    <n v="75000"/>
    <s v="UNIDAD"/>
    <s v="NO SOLICITADAS"/>
  </r>
  <r>
    <x v="2"/>
    <x v="26"/>
    <n v="16"/>
    <s v="MATERIALES DE CONSTRUCCION"/>
    <s v="FILTRO SECADOR ½"/>
    <n v="40161500"/>
    <s v="Selección abreviada subasta inversa"/>
    <n v="3"/>
    <n v="3"/>
    <n v="4"/>
    <n v="140000"/>
    <s v="UNIDAD"/>
    <s v="NO SOLICITADAS"/>
  </r>
  <r>
    <x v="2"/>
    <x v="26"/>
    <n v="16"/>
    <s v="MATERIALES DE CONSTRUCCION"/>
    <s v="FILTRO SECADOR 3/8"/>
    <n v="40161500"/>
    <s v="Selección abreviada subasta inversa"/>
    <n v="3"/>
    <n v="3"/>
    <n v="2"/>
    <n v="44000"/>
    <s v="UNIDAD"/>
    <s v="NO SOLICITADAS"/>
  </r>
  <r>
    <x v="2"/>
    <x v="26"/>
    <n v="16"/>
    <s v="MATERIALES DE CONSTRUCCION"/>
    <s v="FILTRO SECADOR 7/8"/>
    <n v="40161500"/>
    <s v="Selección abreviada subasta inversa"/>
    <n v="3"/>
    <n v="3"/>
    <n v="1"/>
    <n v="58000"/>
    <s v="UNIDAD"/>
    <s v="NO SOLICITADAS"/>
  </r>
  <r>
    <x v="2"/>
    <x v="26"/>
    <n v="16"/>
    <s v="MATERIALES DE CONSTRUCCION"/>
    <s v="FILTRO SECADOR 1/4"/>
    <n v="40161500"/>
    <s v="Selección abreviada subasta inversa"/>
    <n v="3"/>
    <n v="3"/>
    <n v="1"/>
    <n v="12500"/>
    <s v="UNIDAD"/>
    <s v="NO SOLICITADAS"/>
  </r>
  <r>
    <x v="2"/>
    <x v="26"/>
    <n v="16"/>
    <s v="MATERIALES DE CONSTRUCCION"/>
    <s v="CAÑUELA  10 KV ESPIGA LARGA"/>
    <n v="39121600"/>
    <s v="Selección abreviada subasta inversa"/>
    <n v="3"/>
    <n v="3"/>
    <n v="15"/>
    <n v="900000"/>
    <s v="UNIDAD"/>
    <s v="NO SOLICITADAS"/>
  </r>
  <r>
    <x v="2"/>
    <x v="26"/>
    <n v="16"/>
    <s v="MATERIALES DE CONSTRUCCION"/>
    <s v="CORTACIRCUITO, CON SU CAÑUELA 15 KV LARGO"/>
    <n v="39121600"/>
    <s v="Selección abreviada subasta inversa"/>
    <n v="3"/>
    <n v="3"/>
    <n v="10"/>
    <n v="1983000"/>
    <s v="UNIDAD"/>
    <s v="NO SOLICITADAS"/>
  </r>
  <r>
    <x v="2"/>
    <x v="26"/>
    <n v="16"/>
    <s v="MATERIALES DE CONSTRUCCION"/>
    <s v="FLOTADOR ELÉCTRICO CON SENSOR"/>
    <n v="39122219"/>
    <s v="Selección abreviada subasta inversa"/>
    <n v="3"/>
    <n v="3"/>
    <n v="1"/>
    <n v="25000"/>
    <s v="UNIDAD"/>
    <s v="NO SOLICITADAS"/>
  </r>
  <r>
    <x v="2"/>
    <x v="26"/>
    <n v="16"/>
    <s v="MATERIALES DE CONSTRUCCION"/>
    <s v="CINTA AISLANTE DE VINILO SUPER  33"/>
    <n v="31201502"/>
    <s v="Selección abreviada subasta inversa"/>
    <n v="3"/>
    <n v="3"/>
    <n v="10"/>
    <n v="160000"/>
    <s v="UNIDAD"/>
    <s v="NO SOLICITADAS"/>
  </r>
  <r>
    <x v="2"/>
    <x v="26"/>
    <n v="16"/>
    <s v="MATERIALES DE CONSTRUCCION"/>
    <s v="INTERRUPTOR SENCILLO PARA EMPOTRAR"/>
    <n v="39121633"/>
    <s v="Selección abreviada subasta inversa"/>
    <n v="3"/>
    <n v="3"/>
    <n v="10"/>
    <n v="61000"/>
    <s v="UNIDAD"/>
    <s v="NO SOLICITADAS"/>
  </r>
  <r>
    <x v="2"/>
    <x v="26"/>
    <n v="16"/>
    <s v="MATERIALES DE CONSTRUCCION"/>
    <s v="INTERRUPTOR DOBLE PARA EMPOTRAR"/>
    <n v="39121633"/>
    <s v="Selección abreviada subasta inversa"/>
    <n v="3"/>
    <n v="3"/>
    <n v="10"/>
    <n v="50000"/>
    <s v="UNIDAD"/>
    <s v="NO SOLICITADAS"/>
  </r>
  <r>
    <x v="2"/>
    <x v="26"/>
    <n v="16"/>
    <s v="MATERIALES DE CONSTRUCCION"/>
    <s v="INTERRUPTOR TRIPLE PARA EMPOTRAR"/>
    <n v="39121633"/>
    <s v="Selección abreviada subasta inversa"/>
    <n v="3"/>
    <n v="3"/>
    <n v="5"/>
    <n v="29000"/>
    <s v="UNIDAD"/>
    <s v="NO SOLICITADAS"/>
  </r>
  <r>
    <x v="2"/>
    <x v="26"/>
    <n v="16"/>
    <s v="MATERIALES DE CONSTRUCCION"/>
    <s v="INTERRUPTOR CONMUTABLE SENCILLO PARA EMPOTRAR"/>
    <n v="39121633"/>
    <s v="Selección abreviada subasta inversa"/>
    <n v="3"/>
    <n v="3"/>
    <n v="20"/>
    <n v="122000"/>
    <s v="UNIDAD"/>
    <s v="NO SOLICITADAS"/>
  </r>
  <r>
    <x v="2"/>
    <x v="26"/>
    <n v="16"/>
    <s v="MATERIALES DE CONSTRUCCION"/>
    <s v="INTERRUPTOR CONMUTABLE DOBLE"/>
    <n v="39122200"/>
    <s v="Selección abreviada subasta inversa"/>
    <n v="3"/>
    <n v="3"/>
    <n v="20"/>
    <n v="130000"/>
    <s v="UNIDAD"/>
    <s v="NO SOLICITADAS"/>
  </r>
  <r>
    <x v="2"/>
    <x v="26"/>
    <n v="16"/>
    <s v="MATERIALES DE CONSTRUCCION"/>
    <s v="TOMAS DOBLES 15 AMP"/>
    <n v="39121102"/>
    <s v="Selección abreviada subasta inversa"/>
    <n v="3"/>
    <n v="3"/>
    <n v="50"/>
    <n v="140000"/>
    <s v="UNIDAD"/>
    <s v="NO SOLICITADAS"/>
  </r>
  <r>
    <x v="2"/>
    <x v="26"/>
    <n v="16"/>
    <s v="MATERIALES DE CONSTRUCCION"/>
    <s v="TOMA DE 3X20  AMP"/>
    <n v="39121102"/>
    <s v="Selección abreviada subasta inversa"/>
    <n v="3"/>
    <n v="3"/>
    <n v="5"/>
    <n v="43000"/>
    <s v="UNIDAD"/>
    <s v="NO SOLICITADAS"/>
  </r>
  <r>
    <x v="2"/>
    <x v="26"/>
    <n v="16"/>
    <s v="MATERIALES DE CONSTRUCCION"/>
    <s v="TOMA DE 3X50 AMP"/>
    <n v="39121102"/>
    <s v="Selección abreviada subasta inversa"/>
    <n v="3"/>
    <n v="3"/>
    <n v="5"/>
    <n v="86000"/>
    <s v="UNIDAD"/>
    <s v="NO SOLICITADAS"/>
  </r>
  <r>
    <x v="2"/>
    <x v="26"/>
    <n v="16"/>
    <s v="MATERIALES DE CONSTRUCCION"/>
    <s v="TACOS ENCHUFABLES DE 15 AMP"/>
    <n v="39121640"/>
    <s v="Selección abreviada subasta inversa"/>
    <n v="3"/>
    <n v="3"/>
    <n v="5"/>
    <n v="50000"/>
    <s v="UNIDAD"/>
    <s v="NO SOLICITADAS"/>
  </r>
  <r>
    <x v="2"/>
    <x v="26"/>
    <n v="16"/>
    <s v="MATERIALES DE CONSTRUCCION"/>
    <s v="TACOS ENCHUFABLES DE 20 AMP"/>
    <n v="39121640"/>
    <s v="Selección abreviada subasta inversa"/>
    <n v="3"/>
    <n v="3"/>
    <n v="5"/>
    <n v="50000"/>
    <s v="UNIDAD"/>
    <s v="NO SOLICITADAS"/>
  </r>
  <r>
    <x v="2"/>
    <x v="26"/>
    <n v="16"/>
    <s v="MATERIALES DE CONSTRUCCION"/>
    <s v="TACOS ENCHUFABLES DE 30 AMP"/>
    <n v="39121640"/>
    <s v="Selección abreviada subasta inversa"/>
    <n v="3"/>
    <n v="3"/>
    <n v="5"/>
    <n v="205500"/>
    <s v="UNIDAD"/>
    <s v="NO SOLICITADAS"/>
  </r>
  <r>
    <x v="2"/>
    <x v="26"/>
    <n v="16"/>
    <s v="MATERIALES DE CONSTRUCCION"/>
    <s v="TACOS ENCHUFABLES DE 2X20 "/>
    <n v="39121640"/>
    <s v="Selección abreviada subasta inversa"/>
    <n v="3"/>
    <n v="3"/>
    <n v="5"/>
    <n v="205500"/>
    <s v="UNIDAD"/>
    <s v="NO SOLICITADAS"/>
  </r>
  <r>
    <x v="2"/>
    <x v="26"/>
    <n v="16"/>
    <s v="MATERIALES DE CONSTRUCCION"/>
    <s v="TACOS ENCHUFABLES DE 2X30"/>
    <n v="39121640"/>
    <s v="Selección abreviada subasta inversa"/>
    <n v="3"/>
    <n v="3"/>
    <n v="5"/>
    <n v="205500"/>
    <s v="UNIDAD"/>
    <s v="NO SOLICITADAS"/>
  </r>
  <r>
    <x v="2"/>
    <x v="26"/>
    <n v="16"/>
    <s v="MATERIALES DE CONSTRUCCION"/>
    <s v="TACOS ENCHUFABLES DE 2X50"/>
    <n v="39121640"/>
    <s v="Selección abreviada subasta inversa"/>
    <n v="3"/>
    <n v="3"/>
    <n v="3"/>
    <n v="135300"/>
    <s v="UNIDAD"/>
    <s v="NO SOLICITADAS"/>
  </r>
  <r>
    <x v="2"/>
    <x v="26"/>
    <n v="16"/>
    <s v="MATERIALES DE CONSTRUCCION"/>
    <s v="TACOS ENCHUFABLES DE 3X100"/>
    <n v="39121640"/>
    <s v="Selección abreviada subasta inversa"/>
    <n v="3"/>
    <n v="3"/>
    <n v="1"/>
    <n v="95000"/>
    <s v="UNIDAD"/>
    <s v="NO SOLICITADAS"/>
  </r>
  <r>
    <x v="2"/>
    <x v="26"/>
    <n v="16"/>
    <s v="MATERIALES DE CONSTRUCCION"/>
    <s v="CLAVIJAS 15 AMP DE 110 VOLTIOS CON POLO A TIERRA"/>
    <n v="39121402"/>
    <s v="Selección abreviada subasta inversa"/>
    <n v="3"/>
    <n v="3"/>
    <n v="5"/>
    <n v="22500"/>
    <s v="UNIDAD"/>
    <s v="NO SOLICITADAS"/>
  </r>
  <r>
    <x v="2"/>
    <x v="26"/>
    <n v="16"/>
    <s v="MATERIALES DE CONSTRUCCION"/>
    <s v="CLAVIJAS DE 3X20"/>
    <n v="39121402"/>
    <s v="Selección abreviada subasta inversa"/>
    <n v="3"/>
    <n v="3"/>
    <n v="2"/>
    <n v="9400"/>
    <s v="UNIDAD"/>
    <s v="NO SOLICITADAS"/>
  </r>
  <r>
    <x v="2"/>
    <x v="26"/>
    <n v="16"/>
    <s v="MATERIALES DE CONSTRUCCION"/>
    <s v="CLAVIJAS DE 3X50"/>
    <n v="39121402"/>
    <s v="Selección abreviada subasta inversa"/>
    <n v="3"/>
    <n v="3"/>
    <n v="2"/>
    <n v="26000"/>
    <s v="UNIDAD"/>
    <s v="NO SOLICITADAS"/>
  </r>
  <r>
    <x v="2"/>
    <x v="26"/>
    <n v="16"/>
    <s v="MATERIALES DE CONSTRUCCION"/>
    <s v="BRAZO PARA LÁMPARA DE ALUMBRADO PÚBLICO DE 70 CMS"/>
    <n v="39111603"/>
    <s v="Selección abreviada subasta inversa"/>
    <n v="3"/>
    <n v="3"/>
    <n v="7"/>
    <n v="266000"/>
    <s v="UNIDAD"/>
    <s v="NO SOLICITADAS"/>
  </r>
  <r>
    <x v="2"/>
    <x v="26"/>
    <n v="16"/>
    <s v="MATERIALES DE CONSTRUCCION"/>
    <s v="COLLARINES O BANDAS DE 5-6 INCLUYE TORNILLO OMBLIGO"/>
    <n v="31162414"/>
    <s v="Selección abreviada subasta inversa"/>
    <n v="3"/>
    <n v="3"/>
    <n v="5"/>
    <n v="75000"/>
    <s v="UNIDAD"/>
    <s v="NO SOLICITADAS"/>
  </r>
  <r>
    <x v="2"/>
    <x v="26"/>
    <n v="16"/>
    <s v="MATERIALES DE CONSTRUCCION"/>
    <s v="JUEGO DE PREMOLDEADO PARA MEDIA TENSIÓN 13,2 KV TIPO EXTERIOR"/>
    <n v="39121400"/>
    <s v="Selección abreviada subasta inversa"/>
    <n v="3"/>
    <n v="3"/>
    <n v="1"/>
    <n v="434000"/>
    <s v="UNIDAD"/>
    <s v="NO SOLICITADAS"/>
  </r>
  <r>
    <x v="2"/>
    <x v="26"/>
    <n v="16"/>
    <s v="MATERIALES DE CONSTRUCCION"/>
    <s v="JUEGO DE PREMOLDEADO PARA MEDIA TENSIÓN 13,2 KV TIPO INTERIOR"/>
    <n v="39121400"/>
    <s v="Selección abreviada subasta inversa"/>
    <n v="3"/>
    <n v="3"/>
    <n v="1"/>
    <n v="280000"/>
    <s v="UNIDAD"/>
    <s v="NO SOLICITADAS"/>
  </r>
  <r>
    <x v="2"/>
    <x v="26"/>
    <n v="16"/>
    <s v="MATERIALES DE CONSTRUCCION"/>
    <s v="PREMOLDEADO TIPO BOTA O CODO"/>
    <n v="39121400"/>
    <s v="Selección abreviada subasta inversa"/>
    <n v="3"/>
    <n v="3"/>
    <n v="3"/>
    <n v="1650000"/>
    <s v="UNIDAD"/>
    <s v="NO SOLICITADAS"/>
  </r>
  <r>
    <x v="2"/>
    <x v="26"/>
    <n v="16"/>
    <s v="MATERIALES DE CONSTRUCCION"/>
    <s v="KIT DE SODIO 70 VATIOS A 200 VT CON BOMBILLO"/>
    <n v="39111801"/>
    <s v="Selección abreviada subasta inversa"/>
    <n v="3"/>
    <n v="3"/>
    <n v="5"/>
    <n v="425000"/>
    <s v="UNIDAD"/>
    <s v="NO SOLICITADAS"/>
  </r>
  <r>
    <x v="2"/>
    <x v="26"/>
    <n v="16"/>
    <s v="MATERIALES DE CONSTRUCCION"/>
    <s v="ALAMBRE 14 THHN O THWN. "/>
    <n v="60104912"/>
    <s v="Selección abreviada subasta inversa"/>
    <n v="3"/>
    <n v="3"/>
    <n v="100"/>
    <n v="80000"/>
    <s v="METRO"/>
    <s v="NO SOLICITADAS"/>
  </r>
  <r>
    <x v="2"/>
    <x v="26"/>
    <n v="16"/>
    <s v="MATERIALES DE CONSTRUCCION"/>
    <s v="ALAMBRE 12 THHN O THWN."/>
    <n v="60104912"/>
    <s v="Selección abreviada subasta inversa"/>
    <n v="3"/>
    <n v="3"/>
    <n v="100"/>
    <n v="100000"/>
    <s v="METRO"/>
    <s v="NO SOLICITADAS"/>
  </r>
  <r>
    <x v="2"/>
    <x v="26"/>
    <n v="16"/>
    <s v="MATERIALES DE CONSTRUCCION"/>
    <s v="ALAMBRE 10 THHN O THWN."/>
    <n v="60104912"/>
    <s v="Selección abreviada subasta inversa"/>
    <n v="3"/>
    <n v="3"/>
    <n v="100"/>
    <n v="170000"/>
    <s v="METRO"/>
    <s v="NO SOLICITADAS"/>
  </r>
  <r>
    <x v="2"/>
    <x v="26"/>
    <n v="16"/>
    <s v="MATERIALES DE CONSTRUCCION"/>
    <s v="CAJAS DE 2X4 PVC"/>
    <n v="39121308"/>
    <s v="Selección abreviada subasta inversa"/>
    <n v="3"/>
    <n v="3"/>
    <n v="10"/>
    <n v="5000"/>
    <s v="UNIDAD"/>
    <s v="NO SOLICITADAS"/>
  </r>
  <r>
    <x v="2"/>
    <x v="26"/>
    <n v="16"/>
    <s v="MATERIALES DE CONSTRUCCION"/>
    <s v="CAJAS DE 4X4 PVC"/>
    <n v="39121308"/>
    <s v="Selección abreviada subasta inversa"/>
    <n v="3"/>
    <n v="3"/>
    <n v="10"/>
    <n v="8000"/>
    <s v="UNIDAD"/>
    <s v="NO SOLICITADAS"/>
  </r>
  <r>
    <x v="2"/>
    <x v="26"/>
    <n v="16"/>
    <s v="MATERIALES DE CONSTRUCCION"/>
    <s v="CAJAS DE 6X6X4 METÁLICAS"/>
    <n v="39121308"/>
    <s v="Selección abreviada subasta inversa"/>
    <n v="3"/>
    <n v="3"/>
    <n v="5"/>
    <n v="65000"/>
    <s v="UNIDAD"/>
    <s v="NO SOLICITADAS"/>
  </r>
  <r>
    <x v="2"/>
    <x v="26"/>
    <n v="16"/>
    <s v="MATERIALES DE CONSTRUCCION"/>
    <s v="CABLE DUPLEX 2X14"/>
    <n v="26121600"/>
    <s v="Selección abreviada subasta inversa"/>
    <n v="3"/>
    <n v="3"/>
    <n v="100"/>
    <n v="160000"/>
    <s v="METRO"/>
    <s v="NO SOLICITADAS"/>
  </r>
  <r>
    <x v="2"/>
    <x v="26"/>
    <n v="16"/>
    <s v="MATERIALES DE CONSTRUCCION"/>
    <s v="TACO INDUSTRIAL EASYPACK DE 3X40 EN SU CAJA"/>
    <n v="39121640"/>
    <s v="Selección abreviada subasta inversa"/>
    <n v="3"/>
    <n v="3"/>
    <n v="1"/>
    <n v="151000"/>
    <s v="UNIDAD"/>
    <s v="NO SOLICITADAS"/>
  </r>
  <r>
    <x v="2"/>
    <x v="26"/>
    <n v="16"/>
    <s v="MATERIALES DE CONSTRUCCION"/>
    <s v="TACO INDUSTRIAL EASYPACK DE 3X50 EN SU CAJA"/>
    <n v="39121640"/>
    <s v="Selección abreviada subasta inversa"/>
    <n v="3"/>
    <n v="3"/>
    <n v="1"/>
    <n v="151000"/>
    <s v="UNIDAD"/>
    <s v="NO SOLICITADAS"/>
  </r>
  <r>
    <x v="2"/>
    <x v="26"/>
    <n v="16"/>
    <s v="MATERIALES DE CONSTRUCCION"/>
    <s v="TACO INDUSTRIAL EASYPACK DE 3X80 EN SU CAJA"/>
    <n v="39121640"/>
    <s v="Selección abreviada subasta inversa"/>
    <n v="3"/>
    <n v="3"/>
    <n v="1"/>
    <n v="151000"/>
    <s v="UNIDAD"/>
    <s v="NO SOLICITADAS"/>
  </r>
  <r>
    <x v="2"/>
    <x v="26"/>
    <n v="16"/>
    <s v="MATERIALES DE CONSTRUCCION"/>
    <s v="TACO INDUSTRIAL EASYPACK DE 3X100 EN SU CAJA"/>
    <n v="39121640"/>
    <s v="Selección abreviada subasta inversa"/>
    <n v="3"/>
    <n v="3"/>
    <n v="1"/>
    <n v="151000"/>
    <s v="UNIDAD"/>
    <s v="NO SOLICITADAS"/>
  </r>
  <r>
    <x v="2"/>
    <x v="26"/>
    <n v="16"/>
    <s v="MATERIALES DE CONSTRUCCION"/>
    <s v="CAJA TRIFÁSICA DE 12 CIRCUITOS "/>
    <n v="39121308"/>
    <s v="Selección abreviada subasta inversa"/>
    <n v="3"/>
    <n v="3"/>
    <n v="1"/>
    <n v="175000"/>
    <s v="UNIDAD"/>
    <s v="NO SOLICITADAS"/>
  </r>
  <r>
    <x v="2"/>
    <x v="26"/>
    <n v="16"/>
    <s v="MATERIALES DE CONSTRUCCION"/>
    <s v="TOMAS AÉREAS  CON SU ENCHUFE DE 15 AMP CON POLO A TIERRA"/>
    <n v="39121102"/>
    <s v="Selección abreviada subasta inversa"/>
    <n v="3"/>
    <n v="3"/>
    <n v="5"/>
    <n v="25250"/>
    <s v="UNIDAD"/>
    <s v="NO SOLICITADAS"/>
  </r>
  <r>
    <x v="2"/>
    <x v="26"/>
    <n v="16"/>
    <s v="MATERIALES DE CONSTRUCCION"/>
    <s v="TUBOS CONDUIT PVC ½”"/>
    <n v="39131700"/>
    <s v="Selección abreviada subasta inversa"/>
    <n v="3"/>
    <n v="3"/>
    <n v="10"/>
    <n v="27500"/>
    <s v="UNIDAD"/>
    <s v="NO SOLICITADAS"/>
  </r>
  <r>
    <x v="2"/>
    <x v="26"/>
    <n v="16"/>
    <s v="MATERIALES DE CONSTRUCCION"/>
    <s v="SUPLEMENTOS EN PVC"/>
    <n v="31231400"/>
    <s v="Selección abreviada subasta inversa"/>
    <n v="3"/>
    <n v="3"/>
    <n v="50"/>
    <n v="25000"/>
    <s v="UNIDAD"/>
    <s v="NO SOLICITADAS"/>
  </r>
  <r>
    <x v="2"/>
    <x v="26"/>
    <n v="16"/>
    <s v="MATERIALES DE CONSTRUCCION"/>
    <s v="TAPA CIEGA DE 2X4"/>
    <n v="39121416"/>
    <s v="Selección abreviada subasta inversa"/>
    <n v="3"/>
    <n v="3"/>
    <n v="30"/>
    <n v="10500"/>
    <s v="UNIDAD"/>
    <s v="NO SOLICITADAS"/>
  </r>
  <r>
    <x v="2"/>
    <x v="26"/>
    <n v="16"/>
    <s v="MATERIALES DE CONSTRUCCION"/>
    <s v="TAPA CIEGA DE 4X4"/>
    <n v="39121416"/>
    <s v="Selección abreviada subasta inversa"/>
    <n v="3"/>
    <n v="3"/>
    <n v="30"/>
    <n v="10500"/>
    <s v="UNIDAD"/>
    <s v="NO SOLICITADAS"/>
  </r>
  <r>
    <x v="2"/>
    <x v="26"/>
    <n v="16"/>
    <s v="MATERIALES DE CONSTRUCCION"/>
    <s v="CHAZOS PLÁSTICOS 1/4"/>
    <n v="31162400"/>
    <s v="Selección abreviada subasta inversa"/>
    <n v="3"/>
    <n v="3"/>
    <n v="100"/>
    <n v="15000"/>
    <s v="UNIDAD"/>
    <s v="NO SOLICITADAS"/>
  </r>
  <r>
    <x v="2"/>
    <x v="26"/>
    <n v="16"/>
    <s v="MATERIALES DE CONSTRUCCION"/>
    <s v="CHAZOS PLÁSTICOS 5/16"/>
    <n v="31162400"/>
    <s v="Selección abreviada subasta inversa"/>
    <n v="3"/>
    <n v="3"/>
    <n v="50"/>
    <n v="5000"/>
    <s v="UNIDAD"/>
    <s v="NO SOLICITADAS"/>
  </r>
  <r>
    <x v="2"/>
    <x v="26"/>
    <n v="16"/>
    <s v="MATERIALES DE CONSTRUCCION"/>
    <s v="CURVAS CONDUIT PVC DE 1/2"/>
    <n v="39131700"/>
    <s v="Selección abreviada subasta inversa"/>
    <n v="3"/>
    <n v="3"/>
    <n v="30"/>
    <n v="10500"/>
    <s v="UNIDAD"/>
    <s v="NO SOLICITADAS"/>
  </r>
  <r>
    <x v="2"/>
    <x v="26"/>
    <n v="16"/>
    <s v="MATERIALES DE CONSTRUCCION"/>
    <s v="CURVAS CONDUIT PVC DE 3/4"/>
    <n v="39131700"/>
    <s v="Selección abreviada subasta inversa"/>
    <n v="3"/>
    <n v="3"/>
    <n v="20"/>
    <n v="9000"/>
    <s v="UNIDAD"/>
    <s v="NO SOLICITADAS"/>
  </r>
  <r>
    <x v="2"/>
    <x v="26"/>
    <n v="16"/>
    <s v="MATERIALES DE CONSTRUCCION"/>
    <s v="CURVAS CONDUIT PVC DE 1”"/>
    <n v="39131700"/>
    <s v="Selección abreviada subasta inversa"/>
    <n v="3"/>
    <n v="3"/>
    <n v="10"/>
    <n v="55000"/>
    <s v="UNIDAD"/>
    <s v="NO SOLICITADAS"/>
  </r>
  <r>
    <x v="2"/>
    <x v="26"/>
    <n v="16"/>
    <s v="MATERIALES DE CONSTRUCCION"/>
    <s v="ROLLO CINTA  DE 3/4"/>
    <n v="31201521"/>
    <s v="Selección abreviada subasta inversa"/>
    <n v="3"/>
    <n v="3"/>
    <n v="2"/>
    <n v="190000"/>
    <s v="METRO"/>
    <s v="NO SOLICITADAS"/>
  </r>
  <r>
    <x v="2"/>
    <x v="26"/>
    <n v="16"/>
    <s v="MATERIALES DE CONSTRUCCION"/>
    <s v="HEBILLAS  DE 3/4"/>
    <n v="39121311"/>
    <s v="Selección abreviada subasta inversa"/>
    <n v="3"/>
    <n v="3"/>
    <n v="1"/>
    <n v="650"/>
    <s v="UNIDAD"/>
    <s v="NO SOLICITADAS"/>
  </r>
  <r>
    <x v="2"/>
    <x v="26"/>
    <n v="16"/>
    <s v="MATERIALES DE CONSTRUCCION"/>
    <s v="LÁMPARA SUMERGIBLE BP12 DE 600K"/>
    <n v="39101600"/>
    <s v="Selección abreviada subasta inversa"/>
    <n v="3"/>
    <n v="3"/>
    <n v="5"/>
    <n v="1430000"/>
    <s v="UNIDAD"/>
    <s v="NO SOLICITADAS"/>
  </r>
  <r>
    <x v="2"/>
    <x v="26"/>
    <n v="16"/>
    <s v="MATERIALES DE CONSTRUCCION"/>
    <s v="FUSIBLE  H 15 KV 11- 25 AMP LARGO"/>
    <n v="39121600"/>
    <s v="Selección abreviada subasta inversa"/>
    <n v="3"/>
    <n v="3"/>
    <n v="20"/>
    <n v="165300"/>
    <s v="UNIDAD"/>
    <s v="NO SOLICITADAS"/>
  </r>
  <r>
    <x v="2"/>
    <x v="26"/>
    <n v="16"/>
    <s v="MATERIALES DE CONSTRUCCION"/>
    <s v="FUSIBLE  H 15 KV 1-10 AMP LARGO"/>
    <n v="39121600"/>
    <s v="Selección abreviada subasta inversa"/>
    <n v="3"/>
    <n v="3"/>
    <n v="20"/>
    <n v="165300"/>
    <s v="UNIDAD"/>
    <s v="NO SOLICITADAS"/>
  </r>
  <r>
    <x v="2"/>
    <x v="26"/>
    <n v="16"/>
    <s v="MATERIALES DE CONSTRUCCION"/>
    <s v="FUSIBLE  H 15 KV 51-100 AMP LARGO"/>
    <n v="39121600"/>
    <s v="Selección abreviada subasta inversa"/>
    <n v="3"/>
    <n v="3"/>
    <n v="20"/>
    <n v="1322400"/>
    <s v="UNIDAD"/>
    <s v="NO SOLICITADAS"/>
  </r>
  <r>
    <x v="2"/>
    <x v="26"/>
    <n v="16"/>
    <s v="MATERIALES DE CONSTRUCCION"/>
    <s v="FUSIBLE  H 15 KV-26-50 AMP LARGO"/>
    <n v="39121600"/>
    <s v="Selección abreviada subasta inversa"/>
    <n v="3"/>
    <n v="3"/>
    <n v="10"/>
    <n v="551000"/>
    <s v="UNIDAD"/>
    <s v="NO SOLICITADAS"/>
  </r>
  <r>
    <x v="2"/>
    <x v="26"/>
    <n v="16"/>
    <s v="MATERIALES DE CONSTRUCCION"/>
    <s v="ALAMBRE DULCE"/>
    <n v="31152304"/>
    <s v="Selección abreviada subasta inversa"/>
    <n v="3"/>
    <n v="3"/>
    <n v="50"/>
    <n v="372750"/>
    <s v="METRO"/>
    <s v="NO SOLICITADAS"/>
  </r>
  <r>
    <x v="2"/>
    <x v="26"/>
    <n v="16"/>
    <s v="MATERIALES DE CONSTRUCCION"/>
    <s v="ARENA"/>
    <n v="11111700"/>
    <s v="Selección abreviada subasta inversa"/>
    <n v="3"/>
    <n v="3"/>
    <n v="71"/>
    <n v="5549644"/>
    <s v="METRO CUBICO"/>
    <s v="NO SOLICITADAS"/>
  </r>
  <r>
    <x v="2"/>
    <x v="26"/>
    <n v="16"/>
    <s v="MATERIALES DE CONSTRUCCION"/>
    <s v="BLOQUE DE ARCILLA NO.4"/>
    <n v="30131500"/>
    <s v="Selección abreviada subasta inversa"/>
    <n v="3"/>
    <n v="3"/>
    <n v="20"/>
    <n v="61660"/>
    <s v="UNIDAD"/>
    <s v="NO SOLICITADAS"/>
  </r>
  <r>
    <x v="2"/>
    <x v="26"/>
    <n v="16"/>
    <s v="MATERIALES DE CONSTRUCCION"/>
    <s v="BLOQUE DE ARCILLA NO.5 "/>
    <n v="30131500"/>
    <s v="Selección abreviada subasta inversa"/>
    <n v="3"/>
    <n v="3"/>
    <n v="20"/>
    <n v="63500"/>
    <s v="UNIDAD"/>
    <s v="NO SOLICITADAS"/>
  </r>
  <r>
    <x v="2"/>
    <x v="26"/>
    <n v="16"/>
    <s v="MATERIALES DE CONSTRUCCION"/>
    <s v="BOQUILLA PARA JUNTAS CERAMICA DE 1 A 5MM"/>
    <n v="40141731"/>
    <s v="Selección abreviada subasta inversa"/>
    <n v="3"/>
    <n v="3"/>
    <n v="30"/>
    <n v="439680"/>
    <s v="KILOGRAMO"/>
    <s v="NO SOLICITADAS"/>
  </r>
  <r>
    <x v="2"/>
    <x v="26"/>
    <n v="16"/>
    <s v="MATERIALES DE CONSTRUCCION"/>
    <s v="BROCHA DE 1”"/>
    <n v="31211904"/>
    <s v="Selección abreviada subasta inversa"/>
    <n v="3"/>
    <n v="3"/>
    <n v="10"/>
    <n v="16660"/>
    <s v="UNIDAD"/>
    <s v="NO SOLICITADAS"/>
  </r>
  <r>
    <x v="2"/>
    <x v="26"/>
    <n v="16"/>
    <s v="MATERIALES DE CONSTRUCCION"/>
    <s v="BROCHA DE 4”"/>
    <n v="31211904"/>
    <s v="Selección abreviada subasta inversa"/>
    <n v="3"/>
    <n v="3"/>
    <n v="30"/>
    <n v="254940"/>
    <s v="UNIDAD"/>
    <s v="NO SOLICITADAS"/>
  </r>
  <r>
    <x v="2"/>
    <x v="26"/>
    <n v="16"/>
    <s v="MATERIALES DE CONSTRUCCION"/>
    <s v="BROCHA DE 5”"/>
    <n v="31211904"/>
    <s v="Selección abreviada subasta inversa"/>
    <n v="3"/>
    <n v="3"/>
    <n v="10"/>
    <n v="123450"/>
    <s v="UNIDAD"/>
    <s v="NO SOLICITADAS"/>
  </r>
  <r>
    <x v="2"/>
    <x v="26"/>
    <n v="16"/>
    <s v="MATERIALES DE CONSTRUCCION"/>
    <s v="CANASTILLA DE 4” PARA LAVAPLATOS"/>
    <n v="40161500"/>
    <s v="Selección abreviada subasta inversa"/>
    <n v="3"/>
    <n v="3"/>
    <n v="5"/>
    <n v="32055"/>
    <s v="UNIDAD"/>
    <s v="NO SOLICITADAS"/>
  </r>
  <r>
    <x v="2"/>
    <x v="26"/>
    <n v="16"/>
    <s v="MATERIALES DE CONSTRUCCION"/>
    <s v="CEMENTO GRIS X 50KILOS"/>
    <n v="30111601"/>
    <s v="Selección abreviada subasta inversa"/>
    <n v="3"/>
    <n v="3"/>
    <n v="43"/>
    <n v="1529381"/>
    <s v="UNIDAD"/>
    <s v="NO SOLICITADAS"/>
  </r>
  <r>
    <x v="2"/>
    <x v="26"/>
    <n v="16"/>
    <s v="MATERIALES DE CONSTRUCCION"/>
    <s v="CERRADURA DE SEGURIDAD DE EMBUTIR"/>
    <n v="46171500"/>
    <s v="Selección abreviada subasta inversa"/>
    <n v="3"/>
    <n v="3"/>
    <n v="20"/>
    <n v="1259320"/>
    <s v="UNIDAD"/>
    <s v="NO SOLICITADAS"/>
  </r>
  <r>
    <x v="2"/>
    <x v="26"/>
    <n v="16"/>
    <s v="MATERIALES DE CONSTRUCCION"/>
    <s v="CERRADURA PARA ALCOBA EN MADERA CROMADA"/>
    <n v="46171500"/>
    <s v="Selección abreviada subasta inversa"/>
    <n v="3"/>
    <n v="3"/>
    <n v="10"/>
    <n v="456860"/>
    <s v="UNIDAD"/>
    <s v="NO SOLICITADAS"/>
  </r>
  <r>
    <x v="2"/>
    <x v="26"/>
    <n v="16"/>
    <s v="MATERIALES DE CONSTRUCCION"/>
    <s v="CHAZOS DE PLASTICO DE 3/16”"/>
    <n v="31162400"/>
    <s v="Selección abreviada subasta inversa"/>
    <n v="3"/>
    <n v="3"/>
    <n v="50"/>
    <n v="2450"/>
    <s v="UNIDAD"/>
    <s v="NO SOLICITADAS"/>
  </r>
  <r>
    <x v="2"/>
    <x v="26"/>
    <n v="16"/>
    <s v="MATERIALES DE CONSTRUCCION"/>
    <s v="CHEQUE HORIZONTAL DE 1/2"/>
    <n v="40141609"/>
    <s v="Selección abreviada subasta inversa"/>
    <n v="3"/>
    <n v="3"/>
    <n v="10"/>
    <n v="620150"/>
    <s v="UNIDAD"/>
    <s v="NO SOLICITADAS"/>
  </r>
  <r>
    <x v="2"/>
    <x v="26"/>
    <n v="16"/>
    <s v="MATERIALES DE CONSTRUCCION"/>
    <s v="CHEQUE HORIZONTAL DE 2&quot;"/>
    <n v="40141609"/>
    <s v="Selección abreviada subasta inversa"/>
    <n v="3"/>
    <n v="3"/>
    <n v="1"/>
    <n v="92820"/>
    <s v="UNIDAD"/>
    <s v="NO SOLICITADAS"/>
  </r>
  <r>
    <x v="2"/>
    <x v="26"/>
    <n v="16"/>
    <s v="MATERIALES DE CONSTRUCCION"/>
    <s v="CHEQUE VERTICAL  DE ½”"/>
    <n v="40141609"/>
    <s v="Selección abreviada subasta inversa"/>
    <n v="3"/>
    <n v="3"/>
    <n v="10"/>
    <n v="620150"/>
    <s v="UNIDAD"/>
    <s v="NO SOLICITADAS"/>
  </r>
  <r>
    <x v="2"/>
    <x v="26"/>
    <n v="16"/>
    <s v="MATERIALES DE CONSTRUCCION"/>
    <s v="CINTA MALLA NAYLON ROLLOS DE 500MTS"/>
    <n v="31201509"/>
    <s v="Selección abreviada subasta inversa"/>
    <n v="3"/>
    <n v="3"/>
    <n v="3"/>
    <n v="150174"/>
    <s v="UNIDAD"/>
    <s v="NO SOLICITADAS"/>
  </r>
  <r>
    <x v="2"/>
    <x v="26"/>
    <n v="16"/>
    <s v="MATERIALES DE CONSTRUCCION"/>
    <s v="CINTA PARA EMMASCARAR DE UNA PULGADA "/>
    <n v="31201515"/>
    <s v="Selección abreviada subasta inversa"/>
    <n v="3"/>
    <n v="3"/>
    <n v="10"/>
    <n v="50830"/>
    <s v="UNIDAD"/>
    <s v="NO SOLICITADAS"/>
  </r>
  <r>
    <x v="2"/>
    <x v="26"/>
    <n v="16"/>
    <s v="MATERIALES DE CONSTRUCCION"/>
    <s v="CINTA PARA ENMASCARAR DE 1/2 "/>
    <n v="31201503"/>
    <s v="Selección abreviada subasta inversa"/>
    <n v="3"/>
    <n v="3"/>
    <n v="10"/>
    <n v="61070"/>
    <s v="UNIDAD"/>
    <s v="NO SOLICITADAS"/>
  </r>
  <r>
    <x v="2"/>
    <x v="26"/>
    <n v="16"/>
    <s v="MATERIALES DE CONSTRUCCION"/>
    <s v="CINTA PARA ENMASCARAR DE 1/4 "/>
    <n v="31201503"/>
    <s v="Selección abreviada subasta inversa"/>
    <n v="3"/>
    <n v="3"/>
    <n v="5"/>
    <n v="30535"/>
    <s v="UNIDAD"/>
    <s v="NO SOLICITADAS"/>
  </r>
  <r>
    <x v="2"/>
    <x v="26"/>
    <n v="16"/>
    <s v="MATERIALES DE CONSTRUCCION"/>
    <s v="CINTA PELIGRO ROLLO X 500 MTS"/>
    <n v="31201516"/>
    <s v="Selección abreviada subasta inversa"/>
    <n v="3"/>
    <n v="3"/>
    <n v="1"/>
    <n v="65218"/>
    <s v="UNIDAD"/>
    <s v="NO SOLICITADAS"/>
  </r>
  <r>
    <x v="2"/>
    <x v="26"/>
    <n v="16"/>
    <s v="MATERIALES DE CONSTRUCCION"/>
    <s v="CINTA TEFLON ½” X 100M X ROLLO"/>
    <n v="31201519"/>
    <s v="Selección abreviada subasta inversa"/>
    <n v="3"/>
    <n v="3"/>
    <n v="50"/>
    <n v="1465600"/>
    <s v="UNIDAD"/>
    <s v="NO SOLICITADAS"/>
  </r>
  <r>
    <x v="2"/>
    <x v="26"/>
    <n v="16"/>
    <s v="MATERIALES DE CONSTRUCCION"/>
    <s v="CODO 45º PVC PRESION  2”"/>
    <n v="40172100"/>
    <s v="Selección abreviada subasta inversa"/>
    <n v="3"/>
    <n v="3"/>
    <n v="2"/>
    <n v="5964"/>
    <s v="UNIDAD"/>
    <s v="NO SOLICITADAS"/>
  </r>
  <r>
    <x v="2"/>
    <x v="26"/>
    <n v="16"/>
    <s v="MATERIALES DE CONSTRUCCION"/>
    <s v="CODO 45º PVC PRESION ½”"/>
    <n v="40172100"/>
    <s v="Selección abreviada subasta inversa"/>
    <n v="3"/>
    <n v="3"/>
    <n v="2"/>
    <n v="1924"/>
    <s v="UNIDAD"/>
    <s v="NO SOLICITADAS"/>
  </r>
  <r>
    <x v="2"/>
    <x v="26"/>
    <n v="16"/>
    <s v="MATERIALES DE CONSTRUCCION"/>
    <s v="CODO 90º PVC PRESION 1 ¼”"/>
    <n v="40172100"/>
    <s v="Selección abreviada subasta inversa"/>
    <n v="3"/>
    <n v="3"/>
    <n v="2"/>
    <n v="7034"/>
    <s v="UNIDAD"/>
    <s v="NO SOLICITADAS"/>
  </r>
  <r>
    <x v="2"/>
    <x v="26"/>
    <n v="16"/>
    <s v="MATERIALES DE CONSTRUCCION"/>
    <s v="CODO 90º PVC PRESION 1 ½”"/>
    <n v="40172100"/>
    <s v="Selección abreviada subasta inversa"/>
    <n v="3"/>
    <n v="3"/>
    <n v="2"/>
    <n v="13142"/>
    <s v="UNIDAD"/>
    <s v="NO SOLICITADAS"/>
  </r>
  <r>
    <x v="2"/>
    <x v="26"/>
    <n v="16"/>
    <s v="MATERIALES DE CONSTRUCCION"/>
    <s v="CODO 90º PVC PRESION 1”"/>
    <n v="40172100"/>
    <s v="Selección abreviada subasta inversa"/>
    <n v="3"/>
    <n v="3"/>
    <n v="2"/>
    <n v="3660"/>
    <s v="UNIDAD"/>
    <s v="NO SOLICITADAS"/>
  </r>
  <r>
    <x v="2"/>
    <x v="26"/>
    <n v="16"/>
    <s v="MATERIALES DE CONSTRUCCION"/>
    <s v="CODO 90º PVC PRESION 2”"/>
    <n v="40172100"/>
    <s v="Selección abreviada subasta inversa"/>
    <n v="3"/>
    <n v="3"/>
    <n v="2"/>
    <n v="21534"/>
    <s v="UNIDAD"/>
    <s v="NO SOLICITADAS"/>
  </r>
  <r>
    <x v="2"/>
    <x v="26"/>
    <n v="16"/>
    <s v="MATERIALES DE CONSTRUCCION"/>
    <s v="CODO 90º PVC PRESION 4”"/>
    <n v="40172100"/>
    <s v="Selección abreviada subasta inversa"/>
    <n v="3"/>
    <n v="3"/>
    <n v="2"/>
    <n v="174174"/>
    <s v="UNIDAD"/>
    <s v="NO SOLICITADAS"/>
  </r>
  <r>
    <x v="2"/>
    <x v="26"/>
    <n v="16"/>
    <s v="MATERIALES DE CONSTRUCCION"/>
    <s v="DUCHA COMPLETA CROMADA"/>
    <n v="30181503"/>
    <s v="Selección abreviada subasta inversa"/>
    <n v="3"/>
    <n v="3"/>
    <n v="20"/>
    <n v="1221320"/>
    <s v="UNIDAD"/>
    <s v="NO SOLICITADAS"/>
  </r>
  <r>
    <x v="2"/>
    <x v="26"/>
    <n v="16"/>
    <s v="MATERIALES DE CONSTRUCCION"/>
    <s v="ENCHAPE DE PISO DE 40X40"/>
    <n v="30131704"/>
    <s v="Selección abreviada subasta inversa"/>
    <n v="3"/>
    <n v="3"/>
    <n v="50"/>
    <n v="1791000"/>
    <s v="METRO CUADRADO"/>
    <s v="NO SOLICITADAS"/>
  </r>
  <r>
    <x v="2"/>
    <x v="26"/>
    <n v="16"/>
    <s v="MATERIALES DE CONSTRUCCION"/>
    <s v="ESTUCO PLASTICO X CUÑETE"/>
    <n v="31211700"/>
    <s v="Selección abreviada subasta inversa"/>
    <n v="3"/>
    <n v="3"/>
    <n v="25"/>
    <n v="1881775"/>
    <s v="UNIDAD"/>
    <s v="NO SOLICITADAS"/>
  </r>
  <r>
    <x v="2"/>
    <x v="26"/>
    <n v="16"/>
    <s v="MATERIALES DE CONSTRUCCION"/>
    <s v="GANCHO ROSCA CON PUNTA 3/16” X 14CM"/>
    <n v="31162600"/>
    <s v="Selección abreviada subasta inversa"/>
    <n v="3"/>
    <n v="3"/>
    <n v="10"/>
    <n v="97710"/>
    <s v="UNIDAD"/>
    <s v="NO SOLICITADAS"/>
  </r>
  <r>
    <x v="2"/>
    <x v="26"/>
    <n v="16"/>
    <s v="MATERIALES DE CONSTRUCCION"/>
    <s v="GANCHOS AMARRE ACERO TEJA NO.10"/>
    <n v="31162600"/>
    <s v="Selección abreviada subasta inversa"/>
    <n v="3"/>
    <n v="3"/>
    <n v="10"/>
    <n v="56180"/>
    <s v="UNIDAD"/>
    <s v="NO SOLICITADAS"/>
  </r>
  <r>
    <x v="2"/>
    <x v="26"/>
    <n v="16"/>
    <s v="MATERIALES DE CONSTRUCCION"/>
    <s v="GANCHOS EN S PARA CERCHA MADERA 14CM CAL12"/>
    <n v="31162600"/>
    <s v="Selección abreviada subasta inversa"/>
    <n v="3"/>
    <n v="3"/>
    <n v="10"/>
    <n v="21980"/>
    <s v="UNIDAD"/>
    <s v="NO SOLICITADAS"/>
  </r>
  <r>
    <x v="2"/>
    <x v="26"/>
    <n v="16"/>
    <s v="MATERIALES DE CONSTRUCCION"/>
    <s v="GRANZON"/>
    <n v="11111600"/>
    <s v="Selección abreviada subasta inversa"/>
    <n v="3"/>
    <n v="3"/>
    <n v="8"/>
    <n v="42992"/>
    <s v="CENTIMETRO CUBICO"/>
    <s v="NO SOLICITADAS"/>
  </r>
  <r>
    <x v="2"/>
    <x v="26"/>
    <n v="16"/>
    <s v="MATERIALES DE CONSTRUCCION"/>
    <s v="GRAVILLA "/>
    <n v="11111611"/>
    <s v="Selección abreviada subasta inversa"/>
    <n v="3"/>
    <n v="3"/>
    <n v="8"/>
    <n v="1367872"/>
    <s v="CENTIMETRO CUBICO"/>
    <s v="NO SOLICITADAS"/>
  </r>
  <r>
    <x v="2"/>
    <x v="26"/>
    <n v="16"/>
    <s v="MATERIALES DE CONSTRUCCION"/>
    <s v="GRIFERIA SANITARIA COMPLETA"/>
    <n v="30181700"/>
    <s v="Selección abreviada subasta inversa"/>
    <n v="3"/>
    <n v="3"/>
    <n v="5"/>
    <n v="732790"/>
    <s v="UNIDAD"/>
    <s v="NO SOLICITADAS"/>
  </r>
  <r>
    <x v="2"/>
    <x v="26"/>
    <n v="16"/>
    <s v="MATERIALES DE CONSTRUCCION"/>
    <s v="IMPERMEABILIZANTE ACRILICO X GALON"/>
    <n v="12164900"/>
    <s v="Selección abreviada subasta inversa"/>
    <n v="3"/>
    <n v="3"/>
    <n v="2"/>
    <n v="39526"/>
    <s v="UNIDAD"/>
    <s v="NO SOLICITADAS"/>
  </r>
  <r>
    <x v="2"/>
    <x v="26"/>
    <n v="16"/>
    <s v="MATERIALES DE CONSTRUCCION"/>
    <s v="LADRILLO PORTANTE"/>
    <n v="30131600"/>
    <s v="Selección abreviada subasta inversa"/>
    <n v="3"/>
    <n v="3"/>
    <n v="12"/>
    <n v="323160"/>
    <s v="UNIDAD"/>
    <s v="NO SOLICITADAS"/>
  </r>
  <r>
    <x v="2"/>
    <x v="26"/>
    <n v="16"/>
    <s v="MATERIALES DE CONSTRUCCION"/>
    <s v="LADRILLO PRENSADO LIVIANO"/>
    <n v="30131600"/>
    <s v="Selección abreviada subasta inversa"/>
    <n v="3"/>
    <n v="3"/>
    <n v="12"/>
    <n v="30780"/>
    <s v="UNIDAD"/>
    <s v="NO SOLICITADAS"/>
  </r>
  <r>
    <x v="2"/>
    <x v="26"/>
    <n v="16"/>
    <s v="MATERIALES DE CONSTRUCCION"/>
    <s v="LADRILLO TOLETE FINO"/>
    <n v="30131600"/>
    <s v="Selección abreviada subasta inversa"/>
    <n v="3"/>
    <n v="3"/>
    <n v="12"/>
    <n v="23448"/>
    <s v="UNIDAD"/>
    <s v="NO SOLICITADAS"/>
  </r>
  <r>
    <x v="2"/>
    <x v="26"/>
    <n v="16"/>
    <s v="MATERIALES DE CONSTRUCCION"/>
    <s v="LAMINA DE TRIPLE DE 12MM"/>
    <n v="30103604"/>
    <s v="Selección abreviada subasta inversa"/>
    <n v="3"/>
    <n v="3"/>
    <n v="2"/>
    <n v="312930"/>
    <s v="UNIDAD"/>
    <s v="NO SOLICITADAS"/>
  </r>
  <r>
    <x v="2"/>
    <x v="26"/>
    <n v="16"/>
    <s v="MATERIALES DE CONSTRUCCION"/>
    <s v="LAMINA DE TRIPLE DE 14MM"/>
    <n v="30103604"/>
    <s v="Selección abreviada subasta inversa"/>
    <n v="3"/>
    <n v="3"/>
    <n v="1"/>
    <n v="219837"/>
    <s v="UNIDAD"/>
    <s v="NO SOLICITADAS"/>
  </r>
  <r>
    <x v="2"/>
    <x v="26"/>
    <n v="16"/>
    <s v="MATERIALES DE CONSTRUCCION"/>
    <s v="LAMINA DE TRIPLEX  4MM DE 240X120CM"/>
    <n v="30103604"/>
    <s v="Selección abreviada subasta inversa"/>
    <n v="3"/>
    <n v="3"/>
    <n v="6"/>
    <n v="355038"/>
    <s v="UNIDAD"/>
    <s v="NO SOLICITADAS"/>
  </r>
  <r>
    <x v="2"/>
    <x v="26"/>
    <n v="16"/>
    <s v="MATERIALES DE CONSTRUCCION"/>
    <s v="LAMINA DE TRIPLEX  9MM DE 240X120CM"/>
    <n v="30103604"/>
    <s v="Selección abreviada subasta inversa"/>
    <n v="3"/>
    <n v="3"/>
    <n v="4"/>
    <n v="508068"/>
    <s v="UNIDAD"/>
    <s v="NO SOLICITADAS"/>
  </r>
  <r>
    <x v="2"/>
    <x v="26"/>
    <n v="16"/>
    <s v="MATERIALES DE CONSTRUCCION"/>
    <s v="LAMINA DRAYWALL  DE 244X122 X 4MM"/>
    <n v="30161503"/>
    <s v="Selección abreviada subasta inversa"/>
    <n v="3"/>
    <n v="3"/>
    <n v="10"/>
    <n v="313460"/>
    <s v="UNIDAD"/>
    <s v="NO SOLICITADAS"/>
  </r>
  <r>
    <x v="2"/>
    <x v="26"/>
    <n v="16"/>
    <s v="MATERIALES DE CONSTRUCCION"/>
    <s v="LIJA DE AGUA NO 240"/>
    <n v="27111918"/>
    <s v="Selección abreviada subasta inversa"/>
    <n v="3"/>
    <n v="3"/>
    <n v="100"/>
    <n v="117200"/>
    <s v="UNIDAD"/>
    <s v="NO SOLICITADAS"/>
  </r>
  <r>
    <x v="2"/>
    <x v="26"/>
    <n v="16"/>
    <s v="MATERIALES DE CONSTRUCCION"/>
    <s v="LIJA DE AGUA NO 120"/>
    <n v="27111918"/>
    <s v="Selección abreviada subasta inversa"/>
    <n v="3"/>
    <n v="3"/>
    <n v="100"/>
    <n v="141700"/>
    <s v="UNIDAD"/>
    <s v="NO SOLICITADAS"/>
  </r>
  <r>
    <x v="2"/>
    <x v="26"/>
    <n v="16"/>
    <s v="MATERIALES DE CONSTRUCCION"/>
    <s v="LIJA DE AGUA NO 220"/>
    <n v="27111918"/>
    <s v="Selección abreviada subasta inversa"/>
    <n v="3"/>
    <n v="3"/>
    <n v="100"/>
    <n v="117200"/>
    <s v="UNIDAD"/>
    <s v="NO SOLICITADAS"/>
  </r>
  <r>
    <x v="2"/>
    <x v="26"/>
    <n v="16"/>
    <s v="MATERIALES DE CONSTRUCCION"/>
    <s v="LIJA DE AGUA NO. 80"/>
    <n v="27111918"/>
    <s v="Selección abreviada subasta inversa"/>
    <n v="3"/>
    <n v="3"/>
    <n v="100"/>
    <n v="141700"/>
    <s v="UNIDAD"/>
    <s v="NO SOLICITADAS"/>
  </r>
  <r>
    <x v="2"/>
    <x v="26"/>
    <n v="16"/>
    <s v="MATERIALES DE CONSTRUCCION"/>
    <s v="LIJA DE AGUA NO. 360"/>
    <n v="27111918"/>
    <s v="Selección abreviada subasta inversa"/>
    <n v="3"/>
    <n v="3"/>
    <n v="100"/>
    <n v="117200"/>
    <s v="UNIDAD"/>
    <s v="NO SOLICITADAS"/>
  </r>
  <r>
    <x v="2"/>
    <x v="26"/>
    <n v="16"/>
    <s v="MATERIALES DE CONSTRUCCION"/>
    <s v="LLAVE SENCILLA PARA LAVAMANOS"/>
    <n v="27111751"/>
    <s v="Selección abreviada subasta inversa"/>
    <n v="3"/>
    <n v="3"/>
    <n v="20"/>
    <n v="207620"/>
    <s v="UNIDAD"/>
    <s v="NO SOLICITADAS"/>
  </r>
  <r>
    <x v="2"/>
    <x v="26"/>
    <n v="16"/>
    <s v="MATERIALES DE CONSTRUCCION"/>
    <s v="MANGUERA DE ALTA PRESION CON ACOPLES RAPIDOS PAR COMPRESOR DE 120 LIBRAS DE PRESION "/>
    <n v="40142000"/>
    <s v="Selección abreviada subasta inversa"/>
    <n v="3"/>
    <n v="3"/>
    <n v="12"/>
    <n v="85008"/>
    <s v="METRO"/>
    <s v="NO SOLICITADAS"/>
  </r>
  <r>
    <x v="2"/>
    <x v="26"/>
    <n v="16"/>
    <s v="MATERIALES DE CONSTRUCCION"/>
    <s v="MANGUERA LAVAPLATOS Y LAVAMANOS"/>
    <n v="40142000"/>
    <s v="Selección abreviada subasta inversa"/>
    <n v="3"/>
    <n v="3"/>
    <n v="20"/>
    <n v="66780"/>
    <s v="UNIDAD"/>
    <s v="NO SOLICITADAS"/>
  </r>
  <r>
    <x v="2"/>
    <x v="26"/>
    <n v="16"/>
    <s v="MATERIALES DE CONSTRUCCION"/>
    <s v="MANGUERA SANITARIA"/>
    <n v="40142000"/>
    <s v="Selección abreviada subasta inversa"/>
    <n v="3"/>
    <n v="3"/>
    <n v="20"/>
    <n v="66780"/>
    <s v="UNIDAD"/>
    <s v="NO SOLICITADAS"/>
  </r>
  <r>
    <x v="2"/>
    <x v="26"/>
    <n v="16"/>
    <s v="MATERIALES DE CONSTRUCCION"/>
    <s v="MEZCLADOR PARA LAVAMANOS DE 4”"/>
    <n v="40141700"/>
    <s v="Selección abreviada subasta inversa"/>
    <n v="3"/>
    <n v="3"/>
    <n v="5"/>
    <n v="126625"/>
    <s v="UNIDAD"/>
    <s v="NO SOLICITADAS"/>
  </r>
  <r>
    <x v="2"/>
    <x v="26"/>
    <n v="16"/>
    <s v="MATERIALES DE CONSTRUCCION"/>
    <s v="MEZCLADOR PARA LAVAMANOS DE 8”"/>
    <n v="40141700"/>
    <s v="Selección abreviada subasta inversa"/>
    <n v="3"/>
    <n v="3"/>
    <n v="5"/>
    <n v="542925"/>
    <s v="UNIDAD"/>
    <s v="NO SOLICITADAS"/>
  </r>
  <r>
    <x v="2"/>
    <x v="26"/>
    <n v="16"/>
    <s v="MATERIALES DE CONSTRUCCION"/>
    <s v="MEZCLADOR PARA LAVAPLATOS DE 8”"/>
    <n v="40141700"/>
    <s v="Selección abreviada subasta inversa"/>
    <n v="3"/>
    <n v="3"/>
    <n v="5"/>
    <n v="464100"/>
    <s v="UNIDAD"/>
    <s v="NO SOLICITADAS"/>
  </r>
  <r>
    <x v="2"/>
    <x v="26"/>
    <n v="16"/>
    <s v="MATERIALES DE CONSTRUCCION"/>
    <s v="PEGANTE DE CAUCHO MULTIUSOS "/>
    <n v="31201610"/>
    <s v="Selección abreviada subasta inversa"/>
    <n v="3"/>
    <n v="3"/>
    <n v="1"/>
    <n v="103245"/>
    <s v="GALON"/>
    <s v="NO SOLICITADAS"/>
  </r>
  <r>
    <x v="2"/>
    <x v="26"/>
    <n v="16"/>
    <s v="MATERIALES DE CONSTRUCCION"/>
    <s v="PEGANTE PARA  CERAMICA POR BOLSAS DE 25KILOS"/>
    <n v="31201607"/>
    <s v="Selección abreviada subasta inversa"/>
    <n v="3"/>
    <n v="3"/>
    <n v="232"/>
    <n v="7207312"/>
    <s v="UNIDAD"/>
    <s v="NO SOLICITADAS"/>
  </r>
  <r>
    <x v="2"/>
    <x v="26"/>
    <n v="16"/>
    <s v="MATERIALES DE CONSTRUCCION"/>
    <s v="PERFIL “T” EN ALUMINIO  COLOR ANODIZADO O NATURAL"/>
    <n v="31162301"/>
    <s v="Selección abreviada subasta inversa"/>
    <n v="3"/>
    <n v="3"/>
    <n v="50"/>
    <n v="727050"/>
    <s v="UNIDAD"/>
    <s v="NO SOLICITADAS"/>
  </r>
  <r>
    <x v="2"/>
    <x v="26"/>
    <n v="16"/>
    <s v="MATERIALES DE CONSTRUCCION"/>
    <s v="PERFIL DE ALUMINIO EN ANGULO COLOR NATURAL O ANODIZADO"/>
    <n v="31162301"/>
    <s v="Selección abreviada subasta inversa"/>
    <n v="3"/>
    <n v="3"/>
    <n v="20"/>
    <n v="310820"/>
    <s v="UNIDAD"/>
    <s v="NO SOLICITADAS"/>
  </r>
  <r>
    <x v="2"/>
    <x v="26"/>
    <n v="16"/>
    <s v="MATERIALES DE CONSTRUCCION"/>
    <s v="PINTURA  ESMALTE X GALON COLOR DEFINIR POR LA SUPERVISION"/>
    <n v="31211501"/>
    <s v="Selección abreviada subasta inversa"/>
    <n v="3"/>
    <n v="3"/>
    <n v="5"/>
    <n v="430280"/>
    <s v="GALON"/>
    <s v="NO SOLICITADAS"/>
  </r>
  <r>
    <x v="2"/>
    <x v="26"/>
    <n v="16"/>
    <s v="MATERIALES DE CONSTRUCCION"/>
    <s v="PINTURA ANTICORROSIVO X GALON COLOR DEFINIR POR LA SUPERVISION"/>
    <n v="31211518"/>
    <s v="Selección abreviada subasta inversa"/>
    <n v="3"/>
    <n v="3"/>
    <n v="1"/>
    <n v="200582"/>
    <s v="GALON"/>
    <s v="NO SOLICITADAS"/>
  </r>
  <r>
    <x v="2"/>
    <x v="26"/>
    <n v="16"/>
    <s v="MATERIALES DE CONSTRUCCION"/>
    <s v="PINTURA PARA EXTERIORES  DISEÑADA PARA LA PROTECCIÓN Y DECORACIÓN DE FACHADAS, PATIOS Y EXTERIORES EN GENERAL. (COLOR A DEFINIR POR LA SUPERVISON) X CUÑETE "/>
    <n v="31211500"/>
    <s v="Selección abreviada subasta inversa"/>
    <n v="3"/>
    <n v="3"/>
    <n v="45"/>
    <n v="14892885"/>
    <s v="UNIDAD"/>
    <s v="NO SOLICITADAS"/>
  </r>
  <r>
    <x v="2"/>
    <x v="26"/>
    <n v="16"/>
    <s v="MATERIALES DE CONSTRUCCION"/>
    <s v="PUERTA EN MADERA CON MARCO"/>
    <n v="30171504"/>
    <s v="Selección abreviada subasta inversa"/>
    <n v="3"/>
    <n v="3"/>
    <n v="1"/>
    <n v="366395"/>
    <s v="UNIDAD"/>
    <s v="NO SOLICITADAS"/>
  </r>
  <r>
    <x v="2"/>
    <x v="26"/>
    <n v="16"/>
    <s v="MATERIALES DE CONSTRUCCION"/>
    <s v="PUERTA METALICA CON MARCO"/>
    <n v="30171505"/>
    <s v="Selección abreviada subasta inversa"/>
    <n v="3"/>
    <n v="3"/>
    <n v="1"/>
    <n v="244263"/>
    <s v="UNIDAD"/>
    <s v="NO SOLICITADAS"/>
  </r>
  <r>
    <x v="2"/>
    <x v="26"/>
    <n v="16"/>
    <s v="MATERIALES DE CONSTRUCCION"/>
    <s v="REGISTRO PARA DUCHA (PAQUETE)"/>
    <n v="30181503"/>
    <s v="Selección abreviada subasta inversa"/>
    <n v="3"/>
    <n v="3"/>
    <n v="20"/>
    <n v="219840"/>
    <s v="UNIDAD"/>
    <s v="NO SOLICITADAS"/>
  </r>
  <r>
    <x v="2"/>
    <x v="26"/>
    <n v="16"/>
    <s v="MATERIALES DE CONSTRUCCION"/>
    <s v="RODILLO DE FELPA PROFESIONAL DE 9”"/>
    <n v="31211906"/>
    <s v="Selección abreviada subasta inversa"/>
    <n v="3"/>
    <n v="3"/>
    <n v="80"/>
    <n v="612800"/>
    <s v="UNIDAD"/>
    <s v="NO SOLICITADAS"/>
  </r>
  <r>
    <x v="2"/>
    <x v="26"/>
    <n v="16"/>
    <s v="MATERIALES DE CONSTRUCCION"/>
    <s v="SIFON FLEXIBLE PARA LAVAPLATOS P LAVAMANOS TIPO P DE 1 ½”"/>
    <n v="40142513"/>
    <s v="Selección abreviada subasta inversa"/>
    <n v="3"/>
    <n v="3"/>
    <n v="1"/>
    <n v="15086"/>
    <s v="UNIDAD"/>
    <s v="NO SOLICITADAS"/>
  </r>
  <r>
    <x v="2"/>
    <x v="26"/>
    <n v="16"/>
    <s v="MATERIALES DE CONSTRUCCION"/>
    <s v="SIFON PARA LAVAMANOS INCLUYE CANASTILLA"/>
    <n v="40142513"/>
    <s v="Selección abreviada subasta inversa"/>
    <n v="3"/>
    <n v="3"/>
    <n v="10"/>
    <n v="87230"/>
    <s v="UNIDAD"/>
    <s v="NO SOLICITADAS"/>
  </r>
  <r>
    <x v="2"/>
    <x v="26"/>
    <n v="16"/>
    <s v="MATERIALES DE CONSTRUCCION"/>
    <s v="SIFON PARA LAVAPLATOS"/>
    <n v="40142513"/>
    <s v="Selección abreviada subasta inversa"/>
    <n v="3"/>
    <n v="3"/>
    <n v="10"/>
    <n v="60210"/>
    <s v="UNIDAD"/>
    <s v="NO SOLICITADAS"/>
  </r>
  <r>
    <x v="2"/>
    <x v="26"/>
    <n v="16"/>
    <s v="MATERIALES DE CONSTRUCCION"/>
    <s v="SIFONES 135 GRADOS 2”  "/>
    <n v="40142513"/>
    <s v="Selección abreviada subasta inversa"/>
    <n v="3"/>
    <n v="3"/>
    <n v="1"/>
    <n v="36639"/>
    <s v="UNIDAD"/>
    <s v="NO SOLICITADAS"/>
  </r>
  <r>
    <x v="2"/>
    <x v="26"/>
    <n v="16"/>
    <s v="MATERIALES DE CONSTRUCCION"/>
    <s v="SIFONES 135 GRADOS 3”"/>
    <n v="40142513"/>
    <s v="Selección abreviada subasta inversa"/>
    <n v="3"/>
    <n v="3"/>
    <n v="1"/>
    <n v="18320"/>
    <s v="UNIDAD"/>
    <s v="NO SOLICITADAS"/>
  </r>
  <r>
    <x v="2"/>
    <x v="26"/>
    <n v="16"/>
    <s v="MATERIALES DE CONSTRUCCION"/>
    <s v="SIFONES 135 GRADOS 4”"/>
    <n v="40142513"/>
    <s v="Selección abreviada subasta inversa"/>
    <n v="3"/>
    <n v="3"/>
    <n v="1"/>
    <n v="18320"/>
    <s v="UNIDAD"/>
    <s v="NO SOLICITADAS"/>
  </r>
  <r>
    <x v="2"/>
    <x v="26"/>
    <n v="16"/>
    <s v="MATERIALES DE CONSTRUCCION"/>
    <s v="SIFONES 180 GRADOS CON TAPON C X C  2"/>
    <n v="40142513"/>
    <s v="Selección abreviada subasta inversa"/>
    <n v="3"/>
    <n v="3"/>
    <n v="13"/>
    <n v="95264"/>
    <s v="UNIDAD"/>
    <s v="NO SOLICITADAS"/>
  </r>
  <r>
    <x v="2"/>
    <x v="26"/>
    <n v="16"/>
    <s v="MATERIALES DE CONSTRUCCION"/>
    <s v="SIFONES 180 GRADOS CON TAPON C X C 1 ½"/>
    <n v="40142513"/>
    <s v="Selección abreviada subasta inversa"/>
    <n v="3"/>
    <n v="3"/>
    <n v="2"/>
    <n v="29312"/>
    <s v="UNIDAD"/>
    <s v="NO SOLICITADAS"/>
  </r>
  <r>
    <x v="2"/>
    <x v="26"/>
    <n v="16"/>
    <s v="MATERIALES DE CONSTRUCCION"/>
    <s v="SILICONA TRANSPARENTE EN FRIO ANTIHONGOS PARA ALUMINIO, ACERO INOXIDABLE, CERAMICA, MADERA, PORCELANA Y VIDRIOS PRESENTACION POR 280ML."/>
    <n v="31133710"/>
    <s v="Selección abreviada subasta inversa"/>
    <n v="3"/>
    <n v="3"/>
    <n v="5"/>
    <n v="75430"/>
    <s v="UNIDAD"/>
    <s v="NO SOLICITADAS"/>
  </r>
  <r>
    <x v="2"/>
    <x v="26"/>
    <n v="16"/>
    <s v="MATERIALES DE CONSTRUCCION"/>
    <s v="TAPONES PVC PRESION 2 ½” ROSCADOS"/>
    <n v="40173508"/>
    <s v="Selección abreviada subasta inversa"/>
    <n v="3"/>
    <n v="3"/>
    <n v="2"/>
    <n v="33708"/>
    <s v="UNIDAD"/>
    <s v="NO SOLICITADAS"/>
  </r>
  <r>
    <x v="2"/>
    <x v="26"/>
    <n v="16"/>
    <s v="MATERIALES DE CONSTRUCCION"/>
    <s v="TAPONES PVC PRESION 2 ½” SOLDADOS "/>
    <n v="40173508"/>
    <s v="Selección abreviada subasta inversa"/>
    <n v="3"/>
    <n v="3"/>
    <n v="5"/>
    <n v="65705"/>
    <s v="UNIDAD"/>
    <s v="NO SOLICITADAS"/>
  </r>
  <r>
    <x v="2"/>
    <x v="26"/>
    <n v="16"/>
    <s v="MATERIALES DE CONSTRUCCION"/>
    <s v="TEE DE ½” PVC PRESION"/>
    <n v="40174608"/>
    <s v="Selección abreviada subasta inversa"/>
    <n v="3"/>
    <n v="3"/>
    <n v="10"/>
    <n v="7820"/>
    <s v="UNIDAD"/>
    <s v="NO SOLICITADAS"/>
  </r>
  <r>
    <x v="2"/>
    <x v="26"/>
    <n v="16"/>
    <s v="MATERIALES DE CONSTRUCCION"/>
    <s v="TEE DE 1 ½” PVC PRESION"/>
    <n v="40174608"/>
    <s v="Selección abreviada subasta inversa"/>
    <n v="3"/>
    <n v="3"/>
    <n v="5"/>
    <n v="43200"/>
    <s v="UNIDAD"/>
    <s v="NO SOLICITADAS"/>
  </r>
  <r>
    <x v="2"/>
    <x v="26"/>
    <n v="16"/>
    <s v="MATERIALES DE CONSTRUCCION"/>
    <s v="TEE DE 1 ½” PVC SANITARIO"/>
    <n v="40174608"/>
    <s v="Selección abreviada subasta inversa"/>
    <n v="3"/>
    <n v="3"/>
    <n v="5"/>
    <n v="26870"/>
    <s v="UNIDAD"/>
    <s v="NO SOLICITADAS"/>
  </r>
  <r>
    <x v="2"/>
    <x v="26"/>
    <n v="16"/>
    <s v="MATERIALES DE CONSTRUCCION"/>
    <s v="TEE DE 2 ½” PVC PRESION"/>
    <n v="40174608"/>
    <s v="Selección abreviada subasta inversa"/>
    <n v="3"/>
    <n v="3"/>
    <n v="2"/>
    <n v="65462"/>
    <s v="UNIDAD"/>
    <s v="NO SOLICITADAS"/>
  </r>
  <r>
    <x v="2"/>
    <x v="26"/>
    <n v="16"/>
    <s v="MATERIALES DE CONSTRUCCION"/>
    <s v="TEE DE 2” PVC SANITARIO"/>
    <n v="40174608"/>
    <s v="Selección abreviada subasta inversa"/>
    <n v="3"/>
    <n v="3"/>
    <n v="5"/>
    <n v="31755"/>
    <s v="UNIDAD"/>
    <s v="NO SOLICITADAS"/>
  </r>
  <r>
    <x v="2"/>
    <x v="26"/>
    <n v="16"/>
    <s v="MATERIALES DE CONSTRUCCION"/>
    <s v="TEE DE 3” PVC SANITARIO"/>
    <n v="40174608"/>
    <s v="Selección abreviada subasta inversa"/>
    <n v="3"/>
    <n v="3"/>
    <n v="2"/>
    <n v="15632"/>
    <s v="UNIDAD"/>
    <s v="NO SOLICITADAS"/>
  </r>
  <r>
    <x v="2"/>
    <x v="26"/>
    <n v="16"/>
    <s v="MATERIALES DE CONSTRUCCION"/>
    <s v="TEE DE 4” PVC SANITARIO"/>
    <n v="40174608"/>
    <s v="Selección abreviada subasta inversa"/>
    <n v="3"/>
    <n v="3"/>
    <n v="2"/>
    <n v="32242"/>
    <s v="UNIDAD"/>
    <s v="NO SOLICITADAS"/>
  </r>
  <r>
    <x v="2"/>
    <x v="26"/>
    <n v="16"/>
    <s v="MATERIALES DE CONSTRUCCION"/>
    <s v="TEES SANITARIAS REDUCIDAS  3X2”"/>
    <n v="40174608"/>
    <s v="Selección abreviada subasta inversa"/>
    <n v="3"/>
    <n v="3"/>
    <n v="1"/>
    <n v="14900"/>
    <s v="UNIDAD"/>
    <s v="NO SOLICITADAS"/>
  </r>
  <r>
    <x v="2"/>
    <x v="26"/>
    <n v="16"/>
    <s v="MATERIALES DE CONSTRUCCION"/>
    <s v="TEES SANITARIAS REDUCIDAS 2X 1 ½”"/>
    <n v="40174608"/>
    <s v="Selección abreviada subasta inversa"/>
    <n v="3"/>
    <n v="3"/>
    <n v="1"/>
    <n v="9771"/>
    <s v="UNIDAD"/>
    <s v="NO SOLICITADAS"/>
  </r>
  <r>
    <x v="2"/>
    <x v="26"/>
    <n v="16"/>
    <s v="MATERIALES DE CONSTRUCCION"/>
    <s v="TEES SANITARIAS REDUCIDAS 4X2 “"/>
    <n v="40174608"/>
    <s v="Selección abreviada subasta inversa"/>
    <n v="3"/>
    <n v="3"/>
    <n v="1"/>
    <n v="25648"/>
    <s v="UNIDAD"/>
    <s v="NO SOLICITADAS"/>
  </r>
  <r>
    <x v="2"/>
    <x v="26"/>
    <n v="16"/>
    <s v="MATERIALES DE CONSTRUCCION"/>
    <s v="THINNER X CANECAS DE 55GLS"/>
    <n v="31211800"/>
    <s v="Selección abreviada subasta inversa"/>
    <n v="3"/>
    <n v="3"/>
    <n v="2"/>
    <n v="2686894"/>
    <s v="UNIDAD"/>
    <s v="NO SOLICITADAS"/>
  </r>
  <r>
    <x v="2"/>
    <x v="26"/>
    <n v="16"/>
    <s v="MATERIALES DE CONSTRUCCION"/>
    <s v="TINTE PARA  MADERA X GALON COLOR A DEFINIR POR LA SUPERVISION"/>
    <n v="31211709"/>
    <s v="Selección abreviada subasta inversa"/>
    <n v="3"/>
    <n v="3"/>
    <n v="8"/>
    <n v="547152"/>
    <s v="GALON"/>
    <s v="NO SOLICITADAS"/>
  </r>
  <r>
    <x v="2"/>
    <x v="26"/>
    <n v="16"/>
    <s v="MATERIALES DE CONSTRUCCION"/>
    <s v="TORNILLOS AUTOENTRANTE"/>
    <n v="31161528"/>
    <s v="Selección abreviada subasta inversa"/>
    <n v="3"/>
    <n v="3"/>
    <n v="2000"/>
    <n v="200000"/>
    <s v="UNIDAD"/>
    <s v="NO SOLICITADAS"/>
  </r>
  <r>
    <x v="2"/>
    <x v="26"/>
    <n v="16"/>
    <s v="MATERIALES DE CONSTRUCCION"/>
    <s v="TORNILLOS DRAIWALL"/>
    <n v="31161509"/>
    <s v="Selección abreviada subasta inversa"/>
    <n v="3"/>
    <n v="3"/>
    <n v="2000"/>
    <n v="98000"/>
    <s v="UNIDAD"/>
    <s v="NO SOLICITADAS"/>
  </r>
  <r>
    <x v="2"/>
    <x v="26"/>
    <n v="16"/>
    <s v="MATERIALES DE CONSTRUCCION"/>
    <s v="UNIONES PVC PRESION DE ½”"/>
    <n v="40174908"/>
    <s v="Selección abreviada subasta inversa"/>
    <n v="3"/>
    <n v="3"/>
    <n v="50"/>
    <n v="19550"/>
    <s v="UNIDAD"/>
    <s v="NO SOLICITADAS"/>
  </r>
  <r>
    <x v="2"/>
    <x v="26"/>
    <n v="16"/>
    <s v="MATERIALES DE CONSTRUCCION"/>
    <s v="UNIONES PVC PRESION DE 2 ½”"/>
    <n v="40174908"/>
    <s v="Selección abreviada subasta inversa"/>
    <n v="3"/>
    <n v="3"/>
    <n v="2"/>
    <n v="2932"/>
    <s v="UNIDAD"/>
    <s v="NO SOLICITADAS"/>
  </r>
  <r>
    <x v="2"/>
    <x v="26"/>
    <n v="16"/>
    <s v="MATERIALES DE CONSTRUCCION"/>
    <s v="UNIONES PVC PRESION DE 2”"/>
    <n v="40174908"/>
    <s v="Selección abreviada subasta inversa"/>
    <n v="3"/>
    <n v="3"/>
    <n v="2"/>
    <n v="8304"/>
    <s v="UNIDAD"/>
    <s v="NO SOLICITADAS"/>
  </r>
  <r>
    <x v="2"/>
    <x v="26"/>
    <n v="16"/>
    <s v="MATERIALES DE CONSTRUCCION"/>
    <s v="UNIONES SANITARIAS 6”"/>
    <n v="40172906"/>
    <s v="Selección abreviada subasta inversa"/>
    <n v="3"/>
    <n v="3"/>
    <n v="1"/>
    <n v="31754"/>
    <s v="UNIDAD"/>
    <s v="NO SOLICITADAS"/>
  </r>
  <r>
    <x v="2"/>
    <x v="26"/>
    <n v="16"/>
    <s v="MATERIALES DE CONSTRUCCION"/>
    <s v="UNIVERSALES PVC PRESION DE ½”"/>
    <n v="40172906"/>
    <s v="Selección abreviada subasta inversa"/>
    <n v="3"/>
    <n v="3"/>
    <n v="5"/>
    <n v="15925"/>
    <s v="UNIDAD"/>
    <s v="NO SOLICITADAS"/>
  </r>
  <r>
    <x v="2"/>
    <x v="26"/>
    <n v="16"/>
    <s v="MATERIALES DE CONSTRUCCION"/>
    <s v="VALVULA ENTRADA SANITARIO"/>
    <n v="40141600"/>
    <s v="Selección abreviada subasta inversa"/>
    <n v="3"/>
    <n v="3"/>
    <n v="5"/>
    <n v="43285"/>
    <s v="UNIDAD"/>
    <s v="NO SOLICITADAS"/>
  </r>
  <r>
    <x v="2"/>
    <x v="26"/>
    <n v="16"/>
    <s v="MATERIALES DE CONSTRUCCION"/>
    <s v="VALVULA FLOTADOR TANQUE 1000LTS X ½”"/>
    <n v="40141600"/>
    <s v="Selección abreviada subasta inversa"/>
    <n v="3"/>
    <n v="3"/>
    <n v="5"/>
    <n v="69310"/>
    <s v="UNIDAD"/>
    <s v="NO SOLICITADAS"/>
  </r>
  <r>
    <x v="2"/>
    <x v="26"/>
    <n v="16"/>
    <s v="MATERIALES DE CONSTRUCCION"/>
    <s v="VALVULA FLOTADOR TANQUE 1000LTS X 1”"/>
    <n v="40141600"/>
    <s v="Selección abreviada subasta inversa"/>
    <n v="3"/>
    <n v="3"/>
    <n v="5"/>
    <n v="293115"/>
    <s v="UNIDAD"/>
    <s v="NO SOLICITADAS"/>
  </r>
  <r>
    <x v="2"/>
    <x v="26"/>
    <n v="16"/>
    <s v="MATERIALES DE CONSTRUCCION"/>
    <s v="VARILLA CORRUGADA DE 3/8”X6M"/>
    <n v="30102400"/>
    <s v="Selección abreviada subasta inversa"/>
    <n v="3"/>
    <n v="3"/>
    <n v="10"/>
    <n v="151830"/>
    <s v="UNIDAD"/>
    <s v="NO SOLICITADAS"/>
  </r>
  <r>
    <x v="2"/>
    <x v="26"/>
    <n v="16"/>
    <s v="MATERIALES DE CONSTRUCCION"/>
    <s v="VINILO TIPO 1     (COLOR A DEFINIR POR LA SUPERVISON ) CUÑETE X 5 GALONES"/>
    <n v="31211502"/>
    <s v="Selección abreviada subasta inversa"/>
    <n v="3"/>
    <n v="3"/>
    <n v="55"/>
    <n v="15508240"/>
    <s v="UNIDAD"/>
    <s v="NO SOLICITADAS"/>
  </r>
  <r>
    <x v="2"/>
    <x v="26"/>
    <n v="16"/>
    <s v="MATERIALES DE CONSTRUCCION"/>
    <s v="LIJAS NO.100"/>
    <n v="27111918"/>
    <s v="Selección abreviada subasta inversa"/>
    <n v="3"/>
    <n v="3"/>
    <n v="25"/>
    <n v="31500"/>
    <s v="UNIDAD"/>
    <s v="NO SOLICITADAS"/>
  </r>
  <r>
    <x v="2"/>
    <x v="26"/>
    <n v="16"/>
    <s v="MATERIALES DE CONSTRUCCION"/>
    <s v="LIJAS NO.600"/>
    <n v="27111918"/>
    <s v="Selección abreviada subasta inversa"/>
    <n v="3"/>
    <n v="3"/>
    <n v="25"/>
    <n v="31500"/>
    <s v="UNIDAD"/>
    <s v="NO SOLICITADAS"/>
  </r>
  <r>
    <x v="2"/>
    <x v="26"/>
    <n v="16"/>
    <s v="MATERIALES DE CONSTRUCCION"/>
    <s v="LIJAS NO.1500"/>
    <n v="27111918"/>
    <s v="Selección abreviada subasta inversa"/>
    <n v="3"/>
    <n v="3"/>
    <n v="25"/>
    <n v="78750"/>
    <s v="UNIDAD"/>
    <s v="NO SOLICITADAS"/>
  </r>
  <r>
    <x v="2"/>
    <x v="26"/>
    <n v="16"/>
    <s v="MATERIALES DE CONSTRUCCION"/>
    <s v="LIJAS NO.400"/>
    <n v="27111918"/>
    <s v="Selección abreviada subasta inversa"/>
    <n v="3"/>
    <n v="3"/>
    <n v="25"/>
    <n v="31500"/>
    <s v="UNIDAD"/>
    <s v="NO SOLICITADAS"/>
  </r>
  <r>
    <x v="2"/>
    <x v="26"/>
    <n v="16"/>
    <s v="MATERIALES DE CONSTRUCCION"/>
    <s v="MASILLA PS 1 1/2"/>
    <n v="31201605"/>
    <s v="Selección abreviada subasta inversa"/>
    <n v="3"/>
    <n v="3"/>
    <n v="2"/>
    <n v="33600"/>
    <s v="GALON"/>
    <s v="NO SOLICITADAS"/>
  </r>
  <r>
    <x v="2"/>
    <x v="26"/>
    <n v="16"/>
    <s v="MATERIALES DE CONSTRUCCION"/>
    <s v="PINTURA GRIS PLATA"/>
    <n v="31211501"/>
    <s v="Selección abreviada subasta inversa"/>
    <n v="3"/>
    <n v="3"/>
    <n v="1"/>
    <n v="210000"/>
    <s v="GALON"/>
    <s v="NO SOLICITADAS"/>
  </r>
  <r>
    <x v="2"/>
    <x v="26"/>
    <n v="16"/>
    <s v="MATERIALES DE CONSTRUCCION"/>
    <s v="PINTURA BLANCA PS"/>
    <n v="31211501"/>
    <s v="Selección abreviada subasta inversa"/>
    <n v="3"/>
    <n v="3"/>
    <n v="1"/>
    <n v="105000"/>
    <s v="GALON"/>
    <s v="NO SOLICITADAS"/>
  </r>
  <r>
    <x v="2"/>
    <x v="26"/>
    <n v="16"/>
    <s v="MATERIALES DE CONSTRUCCION"/>
    <s v="ALAMBRE PARA SOLDADURA"/>
    <n v="60104912"/>
    <s v="Selección abreviada subasta inversa"/>
    <n v="3"/>
    <n v="3"/>
    <n v="1"/>
    <n v="9450"/>
    <s v="KILOGRAMO"/>
    <s v="NO SOLICITADAS"/>
  </r>
  <r>
    <x v="2"/>
    <x v="26"/>
    <n v="16"/>
    <s v="MATERIALES DE CONSTRUCCION"/>
    <s v="SOLDADURA ELECTRICA 6011"/>
    <n v="23271700"/>
    <s v="Selección abreviada subasta inversa"/>
    <n v="3"/>
    <n v="3"/>
    <n v="4"/>
    <n v="151200"/>
    <s v="KILOGRAMO"/>
    <s v="NO SOLICITADAS"/>
  </r>
  <r>
    <x v="2"/>
    <x v="26"/>
    <n v="16"/>
    <s v="MATERIALES DE CONSTRUCCION"/>
    <s v="LAMINA CALIBRE 20"/>
    <n v="30102010"/>
    <s v="Selección abreviada subasta inversa"/>
    <n v="3"/>
    <n v="3"/>
    <n v="1"/>
    <n v="88200"/>
    <s v="UNIDAD"/>
    <s v="NO SOLICITADAS"/>
  </r>
  <r>
    <x v="2"/>
    <x v="26"/>
    <n v="16"/>
    <s v="MATERIALES DE CONSTRUCCION"/>
    <s v="LAMINA CALIBRE 18"/>
    <n v="30102010"/>
    <s v="Selección abreviada subasta inversa"/>
    <n v="3"/>
    <n v="3"/>
    <n v="1"/>
    <n v="84000"/>
    <s v="UNIDAD"/>
    <s v="NO SOLICITADAS"/>
  </r>
  <r>
    <x v="2"/>
    <x v="26"/>
    <n v="16"/>
    <s v="MATERIALES DE CONSTRUCCION"/>
    <s v="MANGUERA RECUBIERTA CON CAUCHO DE 1 1/2&quot;"/>
    <n v="46191603"/>
    <s v="Selección abreviada subasta inversa"/>
    <n v="3"/>
    <n v="3"/>
    <n v="5"/>
    <n v="9687310"/>
    <s v="UNIDAD"/>
    <s v="NO SOLICITADAS"/>
  </r>
  <r>
    <x v="2"/>
    <x v="26"/>
    <n v="16"/>
    <s v="MATERIALES DE CONSTRUCCION"/>
    <s v="MANGUERA RECUBIERTA CON CAUCHO DE 2 1/2&quot;"/>
    <n v="46191603"/>
    <s v="Selección abreviada subasta inversa"/>
    <n v="3"/>
    <n v="3"/>
    <n v="2"/>
    <n v="5730860"/>
    <s v="UNIDAD"/>
    <s v="NO SOLICITADAS"/>
  </r>
  <r>
    <x v="2"/>
    <x v="26"/>
    <n v="16"/>
    <s v="MATERIALES DE CONSTRUCCION"/>
    <s v="UNION DE 1 1/2&quot; A 1 1/2&quot;"/>
    <n v="27121704"/>
    <s v="Selección abreviada subasta inversa"/>
    <n v="3"/>
    <n v="3"/>
    <n v="5"/>
    <n v="2123195"/>
    <s v="UNIDAD"/>
    <s v="NO SOLICITADAS"/>
  </r>
  <r>
    <x v="2"/>
    <x v="26"/>
    <n v="16"/>
    <s v="MATERIALES DE CONSTRUCCION"/>
    <s v="UNION DE 2 1/2&quot; A 2 1/2&quot;"/>
    <n v="27121704"/>
    <s v="Selección abreviada subasta inversa"/>
    <n v="3"/>
    <n v="3"/>
    <n v="5"/>
    <n v="1679040"/>
    <s v="UNIDAD"/>
    <s v="NO SOLICITADAS"/>
  </r>
  <r>
    <x v="2"/>
    <x v="26"/>
    <n v="16"/>
    <s v="MATERIALES DE CONSTRUCCION"/>
    <s v="ACOPLE SANITARIO 40CM ACERO PLASTICO"/>
    <n v="40183107"/>
    <s v="Selección abreviada subasta inversa"/>
    <n v="3"/>
    <n v="3"/>
    <n v="6"/>
    <n v="68760"/>
    <s v="UNIDAD"/>
    <s v="NO SOLICITADAS"/>
  </r>
  <r>
    <x v="2"/>
    <x v="26"/>
    <n v="16"/>
    <s v="MATERIALES DE CONSTRUCCION"/>
    <s v="ADAPTADOR EMT 1/2&quot;"/>
    <n v="40183109"/>
    <s v="Selección abreviada subasta inversa"/>
    <n v="3"/>
    <n v="3"/>
    <n v="10"/>
    <n v="8480"/>
    <s v="UNIDAD"/>
    <s v="NO SOLICITADAS"/>
  </r>
  <r>
    <x v="2"/>
    <x v="26"/>
    <n v="16"/>
    <s v="MATERIALES DE CONSTRUCCION"/>
    <s v="ADAPTADORES DE LIMPIEZA 2&quot;"/>
    <n v="40183109"/>
    <s v="Selección abreviada subasta inversa"/>
    <n v="3"/>
    <n v="3"/>
    <n v="5"/>
    <n v="23445"/>
    <s v="UNIDAD"/>
    <s v="NO SOLICITADAS"/>
  </r>
  <r>
    <x v="2"/>
    <x v="26"/>
    <n v="16"/>
    <s v="MATERIALES DE CONSTRUCCION"/>
    <s v="ADAPTADORES DE LIMPIEZA 4&quot;"/>
    <n v="40183109"/>
    <s v="Selección abreviada subasta inversa"/>
    <n v="3"/>
    <n v="3"/>
    <n v="4"/>
    <n v="59476"/>
    <s v="UNIDAD"/>
    <s v="NO SOLICITADAS"/>
  </r>
  <r>
    <x v="2"/>
    <x v="26"/>
    <n v="16"/>
    <s v="MATERIALES DE CONSTRUCCION"/>
    <s v="ALAMBRE CU DESNUDO NO.12 AWG"/>
    <n v="60104912"/>
    <s v="Selección abreviada subasta inversa"/>
    <n v="3"/>
    <n v="3"/>
    <n v="288"/>
    <n v="312480"/>
    <s v="UNIDAD"/>
    <s v="NO SOLICITADAS"/>
  </r>
  <r>
    <x v="2"/>
    <x v="26"/>
    <n v="16"/>
    <s v="MATERIALES DE CONSTRUCCION"/>
    <s v="ANGULO HIERRO 3/4&quot;X1/8&quot; X    6ML$13200"/>
    <n v="30101503"/>
    <s v="Selección abreviada subasta inversa"/>
    <n v="3"/>
    <n v="3"/>
    <n v="46"/>
    <n v="128846"/>
    <s v="UNIDAD"/>
    <s v="NO SOLICITADAS"/>
  </r>
  <r>
    <x v="2"/>
    <x v="26"/>
    <n v="16"/>
    <s v="MATERIALES DE CONSTRUCCION"/>
    <s v="BALDOSA GRANO DE MARMOL PERLATO CLARO  NO.5  30 X 30 CM"/>
    <n v="30131700"/>
    <s v="Selección abreviada subasta inversa"/>
    <n v="3"/>
    <n v="3"/>
    <n v="144"/>
    <n v="4284000"/>
    <s v="UNIDAD"/>
    <s v="NO SOLICITADAS"/>
  </r>
  <r>
    <x v="2"/>
    <x v="26"/>
    <n v="16"/>
    <s v="MATERIALES DE CONSTRUCCION"/>
    <s v="BOQUILLA  BOLSA X 5KL"/>
    <n v="40141731"/>
    <s v="Selección abreviada subasta inversa"/>
    <n v="3"/>
    <n v="3"/>
    <n v="174"/>
    <n v="793092"/>
    <s v="UNIDAD"/>
    <s v="NO SOLICITADAS"/>
  </r>
  <r>
    <x v="2"/>
    <x v="26"/>
    <n v="16"/>
    <s v="MATERIALES DE CONSTRUCCION"/>
    <s v="BORNA 2"/>
    <n v="39121409"/>
    <s v="Selección abreviada subasta inversa"/>
    <n v="3"/>
    <n v="3"/>
    <n v="16"/>
    <n v="46368"/>
    <s v="UNIDAD"/>
    <s v="NO SOLICITADAS"/>
  </r>
  <r>
    <x v="2"/>
    <x v="26"/>
    <n v="16"/>
    <s v="MATERIALES DE CONSTRUCCION"/>
    <s v="BORNA 2/0"/>
    <n v="39121409"/>
    <s v="Selección abreviada subasta inversa"/>
    <n v="3"/>
    <n v="3"/>
    <n v="16"/>
    <n v="85792"/>
    <s v="UNIDAD"/>
    <s v="NO SOLICITADAS"/>
  </r>
  <r>
    <x v="2"/>
    <x v="26"/>
    <n v="16"/>
    <s v="MATERIALES DE CONSTRUCCION"/>
    <s v="BORNA 4/0"/>
    <n v="39121409"/>
    <s v="Selección abreviada subasta inversa"/>
    <n v="3"/>
    <n v="3"/>
    <n v="48"/>
    <n v="292176"/>
    <s v="UNIDAD"/>
    <s v="NO SOLICITADAS"/>
  </r>
  <r>
    <x v="2"/>
    <x v="26"/>
    <n v="16"/>
    <s v="MATERIALES DE CONSTRUCCION"/>
    <s v="BRIDA SANITARIA FLEXIBLE  LARGA"/>
    <n v="10141601"/>
    <s v="Selección abreviada subasta inversa"/>
    <n v="3"/>
    <n v="3"/>
    <n v="6"/>
    <n v="234906"/>
    <s v="UNIDAD"/>
    <s v="NO SOLICITADAS"/>
  </r>
  <r>
    <x v="2"/>
    <x v="26"/>
    <n v="16"/>
    <s v="MATERIALES DE CONSTRUCCION"/>
    <s v="CABLE CU DESNUDO NO.2 AWG"/>
    <n v="26121600"/>
    <s v="Selección abreviada subasta inversa"/>
    <n v="3"/>
    <n v="3"/>
    <n v="8"/>
    <n v="99816"/>
    <s v="UNIDAD"/>
    <s v="NO SOLICITADAS"/>
  </r>
  <r>
    <x v="2"/>
    <x v="26"/>
    <n v="16"/>
    <s v="MATERIALES DE CONSTRUCCION"/>
    <s v="CABLE CU THWN NO.2/0 AWG"/>
    <n v="26121600"/>
    <s v="Selección abreviada subasta inversa"/>
    <n v="3"/>
    <n v="3"/>
    <n v="8"/>
    <n v="194528"/>
    <s v="UNIDAD"/>
    <s v="NO SOLICITADAS"/>
  </r>
  <r>
    <x v="2"/>
    <x v="26"/>
    <n v="16"/>
    <s v="MATERIALES DE CONSTRUCCION"/>
    <s v="CABLE CU THWN NO.4/0 AWG"/>
    <n v="26121600"/>
    <s v="Selección abreviada subasta inversa"/>
    <n v="3"/>
    <n v="3"/>
    <n v="24"/>
    <n v="965736"/>
    <s v="UNIDAD"/>
    <s v="NO SOLICITADAS"/>
  </r>
  <r>
    <x v="2"/>
    <x v="26"/>
    <n v="16"/>
    <s v="MATERIALES DE CONSTRUCCION"/>
    <s v="CAJA GALVANIZADA 5800"/>
    <n v="39121308"/>
    <s v="Selección abreviada subasta inversa"/>
    <n v="3"/>
    <n v="3"/>
    <n v="21"/>
    <n v="43197"/>
    <s v="UNIDAD"/>
    <s v="NO SOLICITADAS"/>
  </r>
  <r>
    <x v="2"/>
    <x v="26"/>
    <n v="16"/>
    <s v="MATERIALES DE CONSTRUCCION"/>
    <s v="CAJA GALVANIZADA OCTOGONAL 4&quot;"/>
    <n v="39121308"/>
    <s v="Selección abreviada subasta inversa"/>
    <n v="3"/>
    <n v="3"/>
    <n v="27"/>
    <n v="57942"/>
    <s v="UNIDAD"/>
    <s v="NO SOLICITADAS"/>
  </r>
  <r>
    <x v="2"/>
    <x v="26"/>
    <n v="16"/>
    <s v="MATERIALES DE CONSTRUCCION"/>
    <s v="CANAL 60 MM L= 2,44 MT"/>
    <n v="30151703"/>
    <s v="Selección abreviada subasta inversa"/>
    <n v="3"/>
    <n v="3"/>
    <n v="72"/>
    <n v="377784"/>
    <s v="UNIDAD"/>
    <s v="NO SOLICITADAS"/>
  </r>
  <r>
    <x v="2"/>
    <x v="26"/>
    <n v="16"/>
    <s v="MATERIALES DE CONSTRUCCION"/>
    <s v="CAOLIN COMUN CAL HIDRATADA "/>
    <n v="11111803"/>
    <s v="Selección abreviada subasta inversa"/>
    <n v="3"/>
    <n v="3"/>
    <n v="228"/>
    <n v="93936"/>
    <s v="KILOGRAMO"/>
    <s v="NO SOLICITADAS"/>
  </r>
  <r>
    <x v="2"/>
    <x v="26"/>
    <n v="16"/>
    <s v="MATERIALES DE CONSTRUCCION"/>
    <s v="CLAVO 5/16&quot; B. VEL 1&quot;"/>
    <n v="31162000"/>
    <s v="Selección abreviada subasta inversa"/>
    <n v="3"/>
    <n v="3"/>
    <n v="614"/>
    <n v="153500"/>
    <s v="UNIDAD"/>
    <s v="NO SOLICITADAS"/>
  </r>
  <r>
    <x v="2"/>
    <x v="26"/>
    <n v="16"/>
    <s v="MATERIALES DE CONSTRUCCION"/>
    <s v="CEMENTO TIPO PORTLAND BLANCO "/>
    <n v="30111600"/>
    <s v="Selección abreviada subasta inversa"/>
    <n v="3"/>
    <n v="3"/>
    <n v="211"/>
    <n v="296877"/>
    <s v="KILOGRAMO"/>
    <s v="NO SOLICITADAS"/>
  </r>
  <r>
    <x v="2"/>
    <x v="26"/>
    <n v="16"/>
    <s v="MATERIALES DE CONSTRUCCION"/>
    <s v="CHAZO EXPANSIVO DE 1/4 X 1  X 3/8&quot;"/>
    <n v="31162400"/>
    <s v="Selección abreviada subasta inversa"/>
    <n v="3"/>
    <n v="3"/>
    <n v="224"/>
    <n v="53312"/>
    <s v="UNIDAD"/>
    <s v="NO SOLICITADAS"/>
  </r>
  <r>
    <x v="2"/>
    <x v="26"/>
    <n v="16"/>
    <s v="MATERIALES DE CONSTRUCCION"/>
    <s v="CHAZO PLASTICO DE 1/4 X3/8"/>
    <n v="31162400"/>
    <s v="Selección abreviada subasta inversa"/>
    <n v="3"/>
    <n v="3"/>
    <n v="12"/>
    <n v="2856"/>
    <s v="UNIDAD"/>
    <s v="NO SOLICITADAS"/>
  </r>
  <r>
    <x v="2"/>
    <x v="26"/>
    <n v="16"/>
    <s v="MATERIALES DE CONSTRUCCION"/>
    <s v="CHAZO PLASTICO DE 1/4 X3/8 CON TORNILLO"/>
    <n v="31162400"/>
    <s v="Selección abreviada subasta inversa"/>
    <n v="3"/>
    <n v="3"/>
    <n v="45"/>
    <n v="8595"/>
    <s v="UNIDAD"/>
    <s v="NO SOLICITADAS"/>
  </r>
  <r>
    <x v="2"/>
    <x v="26"/>
    <n v="16"/>
    <s v="MATERIALES DE CONSTRUCCION"/>
    <s v="CIELORASO EN PVC GS BLANCO 5 UN."/>
    <n v="30161500"/>
    <s v="Selección abreviada subasta inversa"/>
    <n v="3"/>
    <n v="3"/>
    <n v="205"/>
    <n v="4298235"/>
    <s v="UNIDAD"/>
    <s v="NO SOLICITADAS"/>
  </r>
  <r>
    <x v="2"/>
    <x v="26"/>
    <n v="16"/>
    <s v="MATERIALES DE CONSTRUCCION"/>
    <s v="CODO SANITARIO 90° CXC 2&quot;"/>
    <n v="40172100"/>
    <s v="Selección abreviada subasta inversa"/>
    <n v="3"/>
    <n v="3"/>
    <n v="21"/>
    <n v="77007"/>
    <s v="UNIDAD"/>
    <s v="NO SOLICITADAS"/>
  </r>
  <r>
    <x v="2"/>
    <x v="26"/>
    <n v="16"/>
    <s v="MATERIALES DE CONSTRUCCION"/>
    <s v="CODO SANITARIO 90° CXC 4&quot;"/>
    <n v="40172100"/>
    <s v="Selección abreviada subasta inversa"/>
    <n v="3"/>
    <n v="3"/>
    <n v="6"/>
    <n v="87822"/>
    <s v="UNIDAD"/>
    <s v="NO SOLICITADAS"/>
  </r>
  <r>
    <x v="2"/>
    <x v="26"/>
    <n v="16"/>
    <s v="MATERIALES DE CONSTRUCCION"/>
    <s v="CONECTOR RESORTE ROJO"/>
    <n v="39121448"/>
    <s v="Selección abreviada subasta inversa"/>
    <n v="3"/>
    <n v="3"/>
    <n v="188"/>
    <n v="70688"/>
    <s v="UNIDAD"/>
    <s v="NO SOLICITADAS"/>
  </r>
  <r>
    <x v="2"/>
    <x v="26"/>
    <n v="16"/>
    <s v="MATERIALES DE CONSTRUCCION"/>
    <s v="DESAGUE PLASTICO "/>
    <n v="30181605"/>
    <s v="Selección abreviada subasta inversa"/>
    <n v="3"/>
    <n v="3"/>
    <n v="12"/>
    <n v="18564"/>
    <s v="UNIDAD"/>
    <s v="NO SOLICITADAS"/>
  </r>
  <r>
    <x v="2"/>
    <x v="26"/>
    <n v="16"/>
    <s v="MATERIALES DE CONSTRUCCION"/>
    <s v="DILATACION EN BRONCE"/>
    <n v="30102300"/>
    <s v="Selección abreviada subasta inversa"/>
    <n v="3"/>
    <n v="3"/>
    <n v="263"/>
    <n v="2190790"/>
    <s v="UNIDAD"/>
    <s v="NO SOLICITADAS"/>
  </r>
  <r>
    <x v="2"/>
    <x v="26"/>
    <n v="16"/>
    <s v="MATERIALES DE CONSTRUCCION"/>
    <s v="DIVISIONES DE BAÑO EN ACERO INOXIDABLE (H: 1,8) INCLUYE PUERTAS"/>
    <n v="30181508"/>
    <s v="Selección abreviada subasta inversa"/>
    <n v="3"/>
    <n v="3"/>
    <n v="24"/>
    <n v="12852000"/>
    <s v="UNIDAD"/>
    <s v="NO SOLICITADAS"/>
  </r>
  <r>
    <x v="2"/>
    <x v="26"/>
    <n v="16"/>
    <s v="MATERIALES DE CONSTRUCCION"/>
    <s v="DUCTERIA  PVC Ø3/4&quot;"/>
    <n v="40183002"/>
    <s v="Selección abreviada subasta inversa"/>
    <n v="3"/>
    <n v="3"/>
    <n v="228"/>
    <n v="463752"/>
    <s v="UNIDAD"/>
    <s v="NO SOLICITADAS"/>
  </r>
  <r>
    <x v="2"/>
    <x v="26"/>
    <n v="16"/>
    <s v="MATERIALES DE CONSTRUCCION"/>
    <s v="DUCTERIA METAL EMT Ø3/4&quot;"/>
    <n v="39131719"/>
    <s v="Selección abreviada subasta inversa"/>
    <n v="3"/>
    <n v="3"/>
    <n v="30"/>
    <n v="183630"/>
    <s v="UNIDAD"/>
    <s v="NO SOLICITADAS"/>
  </r>
  <r>
    <x v="2"/>
    <x v="26"/>
    <n v="16"/>
    <s v="MATERIALES DE CONSTRUCCION"/>
    <s v="GRIFERIA DUCHA "/>
    <n v="30181700"/>
    <s v="Selección abreviada subasta inversa"/>
    <n v="3"/>
    <n v="3"/>
    <n v="9"/>
    <n v="808605"/>
    <s v="UNIDAD"/>
    <s v="NO SOLICITADAS"/>
  </r>
  <r>
    <x v="2"/>
    <x v="26"/>
    <n v="16"/>
    <s v="MATERIALES DE CONSTRUCCION"/>
    <s v="GRIFERIA ORINAL PUSH "/>
    <n v="30181700"/>
    <s v="Selección abreviada subasta inversa"/>
    <n v="3"/>
    <n v="3"/>
    <n v="10"/>
    <n v="3128510"/>
    <s v="UNIDAD"/>
    <s v="NO SOLICITADAS"/>
  </r>
  <r>
    <x v="2"/>
    <x v="26"/>
    <n v="16"/>
    <s v="MATERIALES DE CONSTRUCCION"/>
    <s v="HIPOCLORITO DE CALCIO"/>
    <n v="30111602"/>
    <s v="Selección abreviada subasta inversa"/>
    <n v="3"/>
    <n v="3"/>
    <n v="2"/>
    <n v="87464"/>
    <s v="GALON"/>
    <s v="NO SOLICITADAS"/>
  </r>
  <r>
    <x v="2"/>
    <x v="26"/>
    <n v="16"/>
    <s v="MATERIALES DE CONSTRUCCION"/>
    <s v="IMPERMEABILIZANTE INTEGRAL  "/>
    <n v="12164900"/>
    <s v="Selección abreviada subasta inversa"/>
    <n v="3"/>
    <n v="3"/>
    <n v="8"/>
    <n v="87600"/>
    <s v="KILOGRAMO"/>
    <s v="NO SOLICITADAS"/>
  </r>
  <r>
    <x v="2"/>
    <x v="26"/>
    <n v="16"/>
    <s v="MATERIALES DE CONSTRUCCION"/>
    <s v="INTERRUPTOR CONMUTABLE (3 VÍAS) LINEA GENESIS 16 A - 250 V"/>
    <n v="39121633"/>
    <s v="Selección abreviada subasta inversa"/>
    <n v="3"/>
    <n v="3"/>
    <n v="4"/>
    <n v="29452"/>
    <s v="UNIDAD"/>
    <s v="NO SOLICITADAS"/>
  </r>
  <r>
    <x v="2"/>
    <x v="26"/>
    <n v="16"/>
    <s v="MATERIALES DE CONSTRUCCION"/>
    <s v="INTERRUPTOR SENCILLO LINEA GENESIS 16 A - 250 V"/>
    <n v="39121633"/>
    <s v="Selección abreviada subasta inversa"/>
    <n v="3"/>
    <n v="3"/>
    <n v="11"/>
    <n v="70862"/>
    <s v="UNIDAD"/>
    <s v="NO SOLICITADAS"/>
  </r>
  <r>
    <x v="2"/>
    <x v="26"/>
    <n v="16"/>
    <s v="MATERIALES DE CONSTRUCCION"/>
    <s v="INTERRUPTOR VENTILADOR "/>
    <n v="39121633"/>
    <s v="Selección abreviada subasta inversa"/>
    <n v="3"/>
    <n v="3"/>
    <n v="3"/>
    <n v="142800"/>
    <s v="UNIDAD"/>
    <s v="NO SOLICITADAS"/>
  </r>
  <r>
    <x v="2"/>
    <x v="26"/>
    <n v="16"/>
    <s v="MATERIALES DE CONSTRUCCION"/>
    <s v="LAMINA EN MARMOL ANCHO 0,60M E: 1,5/2CM"/>
    <n v="11111605"/>
    <s v="Selección abreviada subasta inversa"/>
    <n v="3"/>
    <n v="3"/>
    <n v="11"/>
    <n v="4972121"/>
    <s v="UNIDAD"/>
    <s v="NO SOLICITADAS"/>
  </r>
  <r>
    <x v="2"/>
    <x v="26"/>
    <n v="16"/>
    <s v="MATERIALES DE CONSTRUCCION"/>
    <s v="LAMINA MARMOL FRENTERO  DE 0.04"/>
    <n v="11111605"/>
    <s v="Selección abreviada subasta inversa"/>
    <n v="3"/>
    <n v="3"/>
    <n v="11"/>
    <n v="277321"/>
    <s v="UNIDAD"/>
    <s v="NO SOLICITADAS"/>
  </r>
  <r>
    <x v="2"/>
    <x v="26"/>
    <n v="16"/>
    <s v="MATERIALES DE CONSTRUCCION"/>
    <s v="LAMINA MARMOL SALPICADERO  DE 0.10"/>
    <n v="11111605"/>
    <s v="Selección abreviada subasta inversa"/>
    <n v="3"/>
    <n v="3"/>
    <n v="16"/>
    <n v="810848"/>
    <s v="UNIDAD"/>
    <s v="NO SOLICITADAS"/>
  </r>
  <r>
    <x v="2"/>
    <x v="26"/>
    <n v="16"/>
    <s v="MATERIALES DE CONSTRUCCION"/>
    <s v="LAVAMANOS AC-E234 BL ESTÁNDAR BLANCO DE EMPOTRAR DEBAJO DEL MESÓN.  "/>
    <n v="30181504"/>
    <s v="Selección abreviada subasta inversa"/>
    <n v="3"/>
    <n v="3"/>
    <n v="12"/>
    <n v="2304156"/>
    <s v="UNIDAD"/>
    <s v="NO SOLICITADAS"/>
  </r>
  <r>
    <x v="2"/>
    <x v="26"/>
    <n v="16"/>
    <s v="MATERIALES DE CONSTRUCCION"/>
    <s v="LIJA DE AGUA 150/100   23X28CM"/>
    <n v="27111918"/>
    <s v="Selección abreviada subasta inversa"/>
    <n v="3"/>
    <n v="3"/>
    <n v="2"/>
    <n v="2036"/>
    <s v="UNIDAD"/>
    <s v="NO SOLICITADAS"/>
  </r>
  <r>
    <x v="2"/>
    <x v="26"/>
    <n v="16"/>
    <s v="MATERIALES DE CONSTRUCCION"/>
    <s v="LIMPIADOR PVC LIQUIDO GL"/>
    <n v="47131825"/>
    <s v="Selección abreviada subasta inversa"/>
    <n v="3"/>
    <n v="3"/>
    <n v="1"/>
    <n v="48885"/>
    <s v="GALON"/>
    <s v="NO SOLICITADAS"/>
  </r>
  <r>
    <x v="2"/>
    <x v="26"/>
    <n v="16"/>
    <s v="MATERIALES DE CONSTRUCCION"/>
    <s v="LIMPIADOR REMOVEDOR PVC "/>
    <n v="47131826"/>
    <s v="Selección abreviada subasta inversa"/>
    <n v="3"/>
    <n v="3"/>
    <n v="2"/>
    <n v="109030"/>
    <s v="GALON"/>
    <s v="NO SOLICITADAS"/>
  </r>
  <r>
    <x v="2"/>
    <x v="26"/>
    <n v="16"/>
    <s v="MATERIALES DE CONSTRUCCION"/>
    <s v="MADERA PARA MARCO EN MELAMINICO A:0.15 A 0.20"/>
    <n v="11121600"/>
    <s v="Selección abreviada subasta inversa"/>
    <n v="3"/>
    <n v="3"/>
    <n v="51"/>
    <n v="1194828"/>
    <s v="UNIDAD"/>
    <s v="NO SOLICITADAS"/>
  </r>
  <r>
    <x v="2"/>
    <x v="26"/>
    <n v="16"/>
    <s v="MATERIALES DE CONSTRUCCION"/>
    <s v="PARAL 59 MM L= 2.44 MT."/>
    <n v="30101704"/>
    <s v="Selección abreviada subasta inversa"/>
    <n v="3"/>
    <n v="3"/>
    <n v="145"/>
    <n v="760815"/>
    <s v="UNIDAD"/>
    <s v="NO SOLICITADAS"/>
  </r>
  <r>
    <x v="2"/>
    <x v="26"/>
    <n v="16"/>
    <s v="MATERIALES DE CONSTRUCCION"/>
    <s v="PARED PONPEI SHEL 20 X 30 CM  INCLUYE CENEFA EN MALLA SQUARE MESH POMPEI "/>
    <n v="30162401"/>
    <s v="Selección abreviada subasta inversa"/>
    <n v="3"/>
    <n v="3"/>
    <n v="450"/>
    <n v="22491000"/>
    <s v="UNIDAD"/>
    <s v="NO SOLICITADAS"/>
  </r>
  <r>
    <x v="2"/>
    <x v="26"/>
    <n v="16"/>
    <s v="MATERIALES DE CONSTRUCCION"/>
    <s v="PERFIL ANGULAR BLANCO"/>
    <n v="31162301"/>
    <s v="Selección abreviada subasta inversa"/>
    <n v="3"/>
    <n v="3"/>
    <n v="61"/>
    <n v="632570"/>
    <s v="UNIDAD"/>
    <s v="NO SOLICITADAS"/>
  </r>
  <r>
    <x v="2"/>
    <x v="26"/>
    <n v="16"/>
    <s v="MATERIALES DE CONSTRUCCION"/>
    <s v="PERFILERIA PERIMETRAL BLANCA"/>
    <n v="31162301"/>
    <s v="Selección abreviada subasta inversa"/>
    <n v="3"/>
    <n v="3"/>
    <n v="111"/>
    <n v="1151070"/>
    <s v="UNIDAD"/>
    <s v="NO SOLICITADAS"/>
  </r>
  <r>
    <x v="2"/>
    <x v="26"/>
    <n v="16"/>
    <s v="MATERIALES DE CONSTRUCCION"/>
    <s v="PINTURA ESMALTE LINEAL Y ANTICORROSIVO"/>
    <n v="31211501"/>
    <s v="Selección abreviada subasta inversa"/>
    <n v="3"/>
    <n v="3"/>
    <n v="8"/>
    <n v="127328"/>
    <s v="GALON"/>
    <s v="NO SOLICITADAS"/>
  </r>
  <r>
    <x v="2"/>
    <x v="26"/>
    <n v="16"/>
    <s v="MATERIALES DE CONSTRUCCION"/>
    <s v="REGISTRO GLOBO 2&quot;"/>
    <n v="40141600"/>
    <s v="Selección abreviada subasta inversa"/>
    <n v="3"/>
    <n v="3"/>
    <n v="2"/>
    <n v="871150"/>
    <s v="UNIDAD"/>
    <s v="NO SOLICITADAS"/>
  </r>
  <r>
    <x v="2"/>
    <x v="26"/>
    <n v="16"/>
    <s v="MATERIALES DE CONSTRUCCION"/>
    <s v="REJILLA SIFÓN SOSCO PVC 3 X 2&quot; ANTICUCARACHAS SILPLAS"/>
    <n v="40142513"/>
    <s v="Selección abreviada subasta inversa"/>
    <n v="3"/>
    <n v="3"/>
    <n v="15"/>
    <n v="38190"/>
    <s v="UNIDAD"/>
    <s v="NO SOLICITADAS"/>
  </r>
  <r>
    <x v="2"/>
    <x v="26"/>
    <n v="16"/>
    <s v="MATERIALES DE CONSTRUCCION"/>
    <s v="SANITARIO DOBLE DESCARGA CON TAPA DE ASIENTO DE CIERRE SUAVE Y GRIFERIA"/>
    <n v="30181505"/>
    <s v="Selección abreviada subasta inversa"/>
    <n v="3"/>
    <n v="3"/>
    <n v="6"/>
    <n v="2566206"/>
    <s v="UNIDAD"/>
    <s v="NO SOLICITADAS"/>
  </r>
  <r>
    <x v="2"/>
    <x v="26"/>
    <n v="16"/>
    <s v="MATERIALES DE CONSTRUCCION"/>
    <s v="SILICONA COMPATIBLE PIEDRA NATURAL TRANSPARENTE"/>
    <n v="31133710"/>
    <s v="Selección abreviada subasta inversa"/>
    <n v="3"/>
    <n v="3"/>
    <n v="5"/>
    <n v="270575"/>
    <s v="UNIDAD"/>
    <s v="NO SOLICITADAS"/>
  </r>
  <r>
    <x v="2"/>
    <x v="26"/>
    <n v="16"/>
    <s v="MATERIALES DE CONSTRUCCION"/>
    <s v="SILICONA TRANSPARENTE  PESO 12 K"/>
    <n v="31133710"/>
    <s v="Selección abreviada subasta inversa"/>
    <n v="3"/>
    <n v="3"/>
    <n v="32"/>
    <n v="321760"/>
    <s v="UNIDAD"/>
    <s v="NO SOLICITADAS"/>
  </r>
  <r>
    <x v="2"/>
    <x v="26"/>
    <n v="16"/>
    <s v="MATERIALES DE CONSTRUCCION"/>
    <s v="SOLDADURA ELECTRICA 6013 DE 1/8&quot; A 5/32&quot;"/>
    <n v="23271700"/>
    <s v="Selección abreviada subasta inversa"/>
    <n v="3"/>
    <n v="3"/>
    <n v="24"/>
    <n v="285720"/>
    <s v="UNIDAD"/>
    <s v="NO SOLICITADAS"/>
  </r>
  <r>
    <x v="2"/>
    <x v="26"/>
    <n v="16"/>
    <s v="MATERIALES DE CONSTRUCCION"/>
    <s v="SOLDADURA LIQUIDA PVC "/>
    <n v="31201600"/>
    <s v="Selección abreviada subasta inversa"/>
    <n v="3"/>
    <n v="3"/>
    <n v="2"/>
    <n v="226124"/>
    <s v="UNIDAD"/>
    <s v="NO SOLICITADAS"/>
  </r>
  <r>
    <x v="2"/>
    <x v="26"/>
    <n v="16"/>
    <s v="MATERIALES DE CONSTRUCCION"/>
    <s v="SOLDADURA PVC LIQUIDA 1/4 GL"/>
    <n v="31201600"/>
    <s v="Selección abreviada subasta inversa"/>
    <n v="3"/>
    <n v="3"/>
    <n v="1"/>
    <n v="101044"/>
    <s v="UNIDAD"/>
    <s v="NO SOLICITADAS"/>
  </r>
  <r>
    <x v="2"/>
    <x v="26"/>
    <n v="16"/>
    <s v="MATERIALES DE CONSTRUCCION"/>
    <s v="TAPA REGISTRO 20 X 20 CM "/>
    <n v="39121416"/>
    <s v="Selección abreviada subasta inversa"/>
    <n v="3"/>
    <n v="3"/>
    <n v="2"/>
    <n v="23562"/>
    <s v="UNIDAD"/>
    <s v="NO SOLICITADAS"/>
  </r>
  <r>
    <x v="2"/>
    <x v="26"/>
    <n v="16"/>
    <s v="MATERIALES DE CONSTRUCCION"/>
    <s v="TERMINAL PVC Ø3/4&quot;"/>
    <n v="40183109"/>
    <s v="Selección abreviada subasta inversa"/>
    <n v="3"/>
    <n v="3"/>
    <n v="76"/>
    <n v="559588"/>
    <s v="UNIDAD"/>
    <s v="NO SOLICITADAS"/>
  </r>
  <r>
    <x v="2"/>
    <x v="26"/>
    <n v="16"/>
    <s v="MATERIALES DE CONSTRUCCION"/>
    <s v="TOMACORRIENTE DUPLEX (2P+T) TIPO UL LINEA GENESIS 15 A - 125 V"/>
    <n v="39121102"/>
    <s v="Selección abreviada subasta inversa"/>
    <n v="3"/>
    <n v="3"/>
    <n v="10"/>
    <n v="82970"/>
    <s v="UNIDAD"/>
    <s v="NO SOLICITADAS"/>
  </r>
  <r>
    <x v="2"/>
    <x v="26"/>
    <n v="16"/>
    <s v="MATERIALES DE CONSTRUCCION"/>
    <s v="TORNILLO LAMINA 3/8&quot;"/>
    <n v="31161500"/>
    <s v="Selección abreviada subasta inversa"/>
    <n v="3"/>
    <n v="3"/>
    <n v="96"/>
    <n v="3168"/>
    <s v="UNIDAD"/>
    <s v="NO SOLICITADAS"/>
  </r>
  <r>
    <x v="2"/>
    <x v="26"/>
    <n v="16"/>
    <s v="MATERIALES DE CONSTRUCCION"/>
    <s v="TORNILLO PLACA FIBROCEMENTO PUNTA BROCA 8 X 1 1/4&quot;"/>
    <n v="31161500"/>
    <s v="Selección abreviada subasta inversa"/>
    <n v="3"/>
    <n v="3"/>
    <n v="614"/>
    <n v="49734"/>
    <s v="UNIDAD"/>
    <s v="NO SOLICITADAS"/>
  </r>
  <r>
    <x v="2"/>
    <x v="26"/>
    <n v="16"/>
    <s v="MATERIALES DE CONSTRUCCION"/>
    <s v="TUBERIA SANITARIA 2&quot;"/>
    <n v="40183002"/>
    <s v="Selección abreviada subasta inversa"/>
    <n v="3"/>
    <n v="3"/>
    <n v="28"/>
    <n v="381668"/>
    <s v="UNIDAD"/>
    <s v="NO SOLICITADAS"/>
  </r>
  <r>
    <x v="2"/>
    <x v="26"/>
    <n v="16"/>
    <s v="MATERIALES DE CONSTRUCCION"/>
    <s v="TUBERIA SANITARIA 3&quot;"/>
    <n v="40183002"/>
    <s v="Selección abreviada subasta inversa"/>
    <n v="3"/>
    <n v="3"/>
    <n v="8"/>
    <n v="162880"/>
    <s v="UNIDAD"/>
    <s v="NO SOLICITADAS"/>
  </r>
  <r>
    <x v="2"/>
    <x v="26"/>
    <n v="16"/>
    <s v="MATERIALES DE CONSTRUCCION"/>
    <s v="TUBERIA SANITARIA 4&quot;"/>
    <n v="40183002"/>
    <s v="Selección abreviada subasta inversa"/>
    <n v="3"/>
    <n v="3"/>
    <n v="17"/>
    <n v="482358"/>
    <s v="UNIDAD"/>
    <s v="NO SOLICITADAS"/>
  </r>
  <r>
    <x v="2"/>
    <x v="26"/>
    <n v="16"/>
    <s v="MATERIALES DE CONSTRUCCION"/>
    <s v="TUBERIA VENTILACION"/>
    <n v="40101506"/>
    <s v="Selección abreviada subasta inversa"/>
    <n v="3"/>
    <n v="3"/>
    <n v="9"/>
    <n v="80379"/>
    <s v="UNIDAD"/>
    <s v="NO SOLICITADAS"/>
  </r>
  <r>
    <x v="2"/>
    <x v="26"/>
    <n v="16"/>
    <s v="MATERIALES DE CONSTRUCCION"/>
    <s v="UNION EMT Ø3/4&quot;"/>
    <n v="40174900"/>
    <s v="Selección abreviada subasta inversa"/>
    <n v="3"/>
    <n v="3"/>
    <n v="10"/>
    <n v="13190"/>
    <s v="UNIDAD"/>
    <s v="NO SOLICITADAS"/>
  </r>
  <r>
    <x v="2"/>
    <x v="26"/>
    <n v="16"/>
    <s v="MATERIALES DE CONSTRUCCION"/>
    <s v="UNION PVC Ø3/4&quot;"/>
    <n v="40174908"/>
    <s v="Selección abreviada subasta inversa"/>
    <n v="3"/>
    <n v="3"/>
    <n v="38"/>
    <n v="20026"/>
    <s v="UNIDAD"/>
    <s v="NO SOLICITADAS"/>
  </r>
  <r>
    <x v="2"/>
    <x v="26"/>
    <n v="16"/>
    <s v="MATERIALES DE CONSTRUCCION"/>
    <s v="UNIONES SANITARIAS DE 2&quot;"/>
    <n v="40172906"/>
    <s v="Selección abreviada subasta inversa"/>
    <n v="3"/>
    <n v="3"/>
    <n v="18"/>
    <n v="53244"/>
    <s v="UNIDAD"/>
    <s v="NO SOLICITADAS"/>
  </r>
  <r>
    <x v="2"/>
    <x v="26"/>
    <n v="16"/>
    <s v="MATERIALES DE CONSTRUCCION"/>
    <s v="UNIVERSAL 2&quot;"/>
    <n v="40172906"/>
    <s v="Selección abreviada subasta inversa"/>
    <n v="3"/>
    <n v="3"/>
    <n v="2"/>
    <n v="84126"/>
    <s v="UNIDAD"/>
    <s v="NO SOLICITADAS"/>
  </r>
  <r>
    <x v="2"/>
    <x v="26"/>
    <n v="16"/>
    <s v="MATERIALES DE CONSTRUCCION"/>
    <s v="YEE SANITARIA 2&quot;"/>
    <n v="40175200"/>
    <s v="Selección abreviada subasta inversa"/>
    <n v="3"/>
    <n v="3"/>
    <n v="3"/>
    <n v="25242"/>
    <s v="UNIDAD"/>
    <s v="NO SOLICITADAS"/>
  </r>
  <r>
    <x v="2"/>
    <x v="26"/>
    <n v="16"/>
    <s v="MATERIALES DE CONSTRUCCION"/>
    <s v="YEE SANITARIA 3&quot;"/>
    <n v="40175200"/>
    <s v="Selección abreviada subasta inversa"/>
    <n v="3"/>
    <n v="3"/>
    <n v="2"/>
    <n v="34560"/>
    <s v="UNIDAD"/>
    <s v="NO SOLICITADAS"/>
  </r>
  <r>
    <x v="2"/>
    <x v="26"/>
    <n v="16"/>
    <s v="MATERIALES DE CONSTRUCCION"/>
    <s v="YEE SANITARIA 4&quot;"/>
    <n v="40175200"/>
    <s v="Selección abreviada subasta inversa"/>
    <n v="3"/>
    <n v="3"/>
    <n v="1"/>
    <n v="29795"/>
    <s v="UNIDAD"/>
    <s v="NO SOLICITADAS"/>
  </r>
  <r>
    <x v="2"/>
    <x v="26"/>
    <n v="16"/>
    <s v="MATERIALES DE CONSTRUCCION"/>
    <s v="YESO COMUN  X 25 KL"/>
    <n v="30111700"/>
    <s v="Selección abreviada subasta inversa"/>
    <n v="3"/>
    <n v="3"/>
    <n v="25"/>
    <n v="19725"/>
    <s v="KILOGRAMO"/>
    <s v="NO SOLICITADAS"/>
  </r>
  <r>
    <x v="2"/>
    <x v="26"/>
    <n v="10"/>
    <s v="MATERIALES DE CONSTRUCCION"/>
    <s v="AMARRE NEGRO 2,4 X 96 MM 100 UNIDADES"/>
    <n v="10141601"/>
    <s v="Selección abreviada menor cuantía"/>
    <n v="4"/>
    <n v="7"/>
    <n v="4"/>
    <n v="10160"/>
    <s v="UNIDAD"/>
    <s v="NO SOLICITADAS"/>
  </r>
  <r>
    <x v="2"/>
    <x v="26"/>
    <n v="10"/>
    <s v="MATERIALES DE CONSTRUCCION"/>
    <s v="LIJA DE AGUA #80; 23 CM DE ANCHO X 28 CM DE ALTO APROXIMADAMENTE_x000a_"/>
    <n v="27111918"/>
    <s v="Selección abreviada menor cuantía"/>
    <n v="4"/>
    <n v="7"/>
    <n v="10"/>
    <n v="16510"/>
    <s v="UNIDAD"/>
    <s v="NO SOLICITADAS"/>
  </r>
  <r>
    <x v="2"/>
    <x v="26"/>
    <n v="10"/>
    <s v="MATERIALES DE CONSTRUCCION"/>
    <s v="LIJA DE AGUA #150 23 CM DE ANCHO X 28 CM DE ALTO APROXIMADAMENTE_x000a_"/>
    <n v="27111918"/>
    <s v="Selección abreviada menor cuantía"/>
    <n v="4"/>
    <n v="7"/>
    <n v="10"/>
    <n v="16510"/>
    <s v="UNIDAD"/>
    <s v="NO SOLICITADAS"/>
  </r>
  <r>
    <x v="2"/>
    <x v="26"/>
    <n v="10"/>
    <s v="MATERIALES DE CONSTRUCCION"/>
    <s v="LIJA DE AGUA #12023 CM DE ANCHO X 28 CM DE ALTO APROXIMADAMENTE_x000a_"/>
    <n v="27111918"/>
    <s v="Selección abreviada menor cuantía"/>
    <n v="4"/>
    <n v="7"/>
    <n v="10"/>
    <n v="16510"/>
    <s v="UNIDAD"/>
    <s v="NO SOLICITADAS"/>
  </r>
  <r>
    <x v="2"/>
    <x v="26"/>
    <n v="10"/>
    <s v="MATERIALES DE CONSTRUCCION"/>
    <s v="PINCEL NUMERO 1"/>
    <n v="60121229"/>
    <s v="Selección abreviada menor cuantía"/>
    <n v="4"/>
    <n v="6"/>
    <n v="10"/>
    <n v="25000"/>
    <s v="UNIDAD"/>
    <s v="NO SOLICITADAS"/>
  </r>
  <r>
    <x v="2"/>
    <x v="26"/>
    <n v="10"/>
    <s v="MATERIALES DE CONSTRUCCION"/>
    <s v="SOLDADURA DE ESTAÑO 0.8MM DE DIAMETRO ROLLO DE 1 LIBRA"/>
    <n v="31152306"/>
    <s v="Selección abreviada menor cuantía"/>
    <n v="4"/>
    <n v="6"/>
    <n v="2"/>
    <n v="30000"/>
    <s v="UNIDAD"/>
    <s v="NO SOLICITADAS"/>
  </r>
  <r>
    <x v="2"/>
    <x v="26"/>
    <n v="10"/>
    <s v="MATERIALES DE CONSTRUCCION"/>
    <s v="TACO MONOPOLAR 15AMP ENCHUFABLE"/>
    <n v="39121601"/>
    <s v="Selección abreviada menor cuantía"/>
    <n v="4"/>
    <n v="7"/>
    <n v="3"/>
    <n v="30480"/>
    <s v="UNIDAD"/>
    <s v="NO SOLICITADAS"/>
  </r>
  <r>
    <x v="2"/>
    <x v="26"/>
    <n v="10"/>
    <s v="MATERIALES DE CONSTRUCCION"/>
    <s v="TACO MONOPOLAR 20AMP ENCHUFABLE"/>
    <n v="39121601"/>
    <s v="Selección abreviada menor cuantía"/>
    <n v="4"/>
    <n v="7"/>
    <n v="3"/>
    <n v="30480"/>
    <s v="UNIDAD"/>
    <s v="NO SOLICITADAS"/>
  </r>
  <r>
    <x v="2"/>
    <x v="26"/>
    <n v="10"/>
    <s v="MATERIALES DE CONSTRUCCION"/>
    <s v="TACO MONOPOLAR 30AMP ENCHUFABLE_x000a_"/>
    <n v="39121601"/>
    <s v="Selección abreviada menor cuantía"/>
    <n v="4"/>
    <n v="7"/>
    <n v="3"/>
    <n v="30480"/>
    <s v="UNIDAD"/>
    <s v="NO SOLICITADAS"/>
  </r>
  <r>
    <x v="2"/>
    <x v="26"/>
    <n v="10"/>
    <s v="MATERIALES DE CONSTRUCCION"/>
    <s v="PINCEL NUMERO 2"/>
    <n v="60121229"/>
    <s v="Selección abreviada menor cuantía"/>
    <n v="4"/>
    <n v="6"/>
    <n v="10"/>
    <n v="32000"/>
    <s v="UNIDAD"/>
    <s v="NO SOLICITADAS"/>
  </r>
  <r>
    <x v="2"/>
    <x v="26"/>
    <n v="10"/>
    <s v="MATERIALES DE CONSTRUCCION"/>
    <s v="DISCO PARA CORTE DE MOTORTUL DE 3&quot; X 1/32&quot; X 1/4&quot;"/>
    <n v="27112838"/>
    <s v="Selección abreviada menor cuantía"/>
    <n v="4"/>
    <n v="6"/>
    <n v="5"/>
    <n v="32500"/>
    <s v="UNIDAD"/>
    <s v="NO SOLICITADAS"/>
  </r>
  <r>
    <x v="2"/>
    <x v="26"/>
    <n v="10"/>
    <s v="MATERIALES DE CONSTRUCCION"/>
    <s v="LACA ANTICORROSIVA GRIS 300ML_x000a_"/>
    <n v="31211518"/>
    <s v="Selección abreviada menor cuantía"/>
    <n v="4"/>
    <n v="7"/>
    <n v="3"/>
    <n v="36195"/>
    <s v="UNIDAD"/>
    <s v="NO SOLICITADAS"/>
  </r>
  <r>
    <x v="2"/>
    <x v="26"/>
    <n v="10"/>
    <s v="MATERIALES DE CONSTRUCCION"/>
    <s v="BRIDAS PLASTICAS DE 4&quot; P/N 11-04230 PAQUETE DE 100 UNIDADES"/>
    <n v="10141601"/>
    <s v="Selección abreviada menor cuantía"/>
    <n v="4"/>
    <n v="6"/>
    <n v="2"/>
    <n v="40000"/>
    <s v="UNIDAD"/>
    <s v="NO SOLICITADAS"/>
  </r>
  <r>
    <x v="2"/>
    <x v="26"/>
    <n v="10"/>
    <s v="MATERIALES DE CONSTRUCCION"/>
    <s v="BROCHA DE 2 1/2&quot;"/>
    <n v="31211904"/>
    <s v="Selección abreviada menor cuantía"/>
    <n v="4"/>
    <n v="6"/>
    <n v="5"/>
    <n v="40000"/>
    <s v="UNIDAD"/>
    <s v="NO SOLICITADAS"/>
  </r>
  <r>
    <x v="2"/>
    <x v="26"/>
    <n v="10"/>
    <s v="MATERIALES DE CONSTRUCCION"/>
    <s v="PINCEL NUMERO 3"/>
    <n v="60121229"/>
    <s v="Selección abreviada menor cuantía"/>
    <n v="4"/>
    <n v="6"/>
    <n v="10"/>
    <n v="40000"/>
    <s v="UNIDAD"/>
    <s v="NO SOLICITADAS"/>
  </r>
  <r>
    <x v="2"/>
    <x v="26"/>
    <n v="10"/>
    <s v="MATERIALES DE CONSTRUCCION"/>
    <s v="RODILLO DE LANA 9 PULGADAS"/>
    <n v="31211906"/>
    <s v="Selección abreviada menor cuantía"/>
    <n v="4"/>
    <n v="7"/>
    <n v="3"/>
    <n v="41910"/>
    <s v="UNIDAD"/>
    <s v="NO SOLICITADAS"/>
  </r>
  <r>
    <x v="2"/>
    <x v="26"/>
    <n v="10"/>
    <s v="MATERIALES DE CONSTRUCCION"/>
    <s v="CINTA DE ENMASCARAR DE 1/4&quot; POR ROLLO"/>
    <n v="31201503"/>
    <s v="Selección abreviada menor cuantía"/>
    <n v="4"/>
    <n v="6"/>
    <n v="10"/>
    <n v="45000"/>
    <s v="UNIDAD"/>
    <s v="NO SOLICITADAS"/>
  </r>
  <r>
    <x v="2"/>
    <x v="26"/>
    <n v="10"/>
    <s v="MATERIALES DE CONSTRUCCION"/>
    <s v="BRIDAS PLASTICAS DE 7&quot; P/N 11-04229 PAQUETE DE 100 UNIDADES"/>
    <n v="10141601"/>
    <s v="Selección abreviada menor cuantía"/>
    <n v="4"/>
    <n v="6"/>
    <n v="2"/>
    <n v="50000"/>
    <s v="UNIDAD"/>
    <s v="NO SOLICITADAS"/>
  </r>
  <r>
    <x v="2"/>
    <x v="26"/>
    <n v="10"/>
    <s v="MATERIALES DE CONSTRUCCION"/>
    <s v="BROCHA PARA PEGAMENTO P/N 09-21400"/>
    <n v="31211904"/>
    <s v="Selección abreviada menor cuantía"/>
    <n v="4"/>
    <n v="6"/>
    <n v="20"/>
    <n v="50000"/>
    <s v="UNIDAD"/>
    <s v="NO SOLICITADAS"/>
  </r>
  <r>
    <x v="2"/>
    <x v="26"/>
    <n v="10"/>
    <s v="MATERIALES DE CONSTRUCCION"/>
    <s v="CINTA DE ENMASCARAR SAE-AMS-T-21595 DE 1/4&quot; POR ROLLO"/>
    <n v="31201503"/>
    <s v="Selección abreviada menor cuantía"/>
    <n v="4"/>
    <n v="6"/>
    <n v="10"/>
    <n v="50000"/>
    <s v="UNIDAD"/>
    <s v="NO SOLICITADAS"/>
  </r>
  <r>
    <x v="2"/>
    <x v="26"/>
    <n v="10"/>
    <s v="MATERIALES DE CONSTRUCCION"/>
    <s v="COTTER PIN MS24665-151"/>
    <n v="31163204"/>
    <s v="Selección abreviada menor cuantía"/>
    <n v="4"/>
    <n v="6"/>
    <n v="200"/>
    <n v="50000"/>
    <s v="UNIDAD"/>
    <s v="NO SOLICITADAS"/>
  </r>
  <r>
    <x v="2"/>
    <x v="26"/>
    <n v="10"/>
    <s v="MATERIALES DE CONSTRUCCION"/>
    <s v="COTTER PIN MS24665-153"/>
    <n v="31163204"/>
    <s v="Selección abreviada menor cuantía"/>
    <n v="4"/>
    <n v="6"/>
    <n v="200"/>
    <n v="50000"/>
    <s v="UNIDAD"/>
    <s v="NO SOLICITADAS"/>
  </r>
  <r>
    <x v="2"/>
    <x v="26"/>
    <n v="10"/>
    <s v="MATERIALES DE CONSTRUCCION"/>
    <s v="PINCEL NUMERO 4"/>
    <n v="60121229"/>
    <s v="Selección abreviada menor cuantía"/>
    <n v="4"/>
    <n v="6"/>
    <n v="10"/>
    <n v="50000"/>
    <s v="UNIDAD"/>
    <s v="NO SOLICITADAS"/>
  </r>
  <r>
    <x v="2"/>
    <x v="26"/>
    <n v="10"/>
    <s v="MATERIALES DE CONSTRUCCION"/>
    <s v="AMARRE TRANSPARENTE 4,8 X 190 MM 100 UNIDADES"/>
    <n v="10141601"/>
    <s v="Selección abreviada menor cuantía"/>
    <n v="4"/>
    <n v="7"/>
    <n v="4"/>
    <n v="51816"/>
    <s v="UNIDAD"/>
    <s v="NO SOLICITADAS"/>
  </r>
  <r>
    <x v="2"/>
    <x v="26"/>
    <n v="10"/>
    <s v="MATERIALES DE CONSTRUCCION"/>
    <s v="AEROSOL PINTURA IMPRIMANTE GRIS 355 ML"/>
    <n v="31211507"/>
    <s v="Selección abreviada menor cuantía"/>
    <n v="4"/>
    <n v="7"/>
    <n v="2"/>
    <n v="58166"/>
    <s v="UNIDAD"/>
    <s v="NO SOLICITADAS"/>
  </r>
  <r>
    <x v="2"/>
    <x v="26"/>
    <n v="10"/>
    <s v="MATERIALES DE CONSTRUCCION"/>
    <s v="BROCHA MULTIPROPOSITO 4 PULGADAS"/>
    <n v="31211904"/>
    <s v="Selección abreviada menor cuantía"/>
    <n v="4"/>
    <n v="7"/>
    <n v="5"/>
    <n v="58420"/>
    <s v="UNIDAD"/>
    <s v="NO SOLICITADAS"/>
  </r>
  <r>
    <x v="2"/>
    <x v="26"/>
    <n v="10"/>
    <s v="MATERIALES DE CONSTRUCCION"/>
    <s v="ELECTRICAL TERMINAL NIPPLES P/N MS25171-2S"/>
    <n v="39131718"/>
    <s v="Selección abreviada menor cuantía"/>
    <n v="4"/>
    <n v="6"/>
    <n v="14"/>
    <n v="58800"/>
    <s v="UNIDAD"/>
    <s v="NO SOLICITADAS"/>
  </r>
  <r>
    <x v="2"/>
    <x v="26"/>
    <n v="10"/>
    <s v="MATERIALES DE CONSTRUCCION"/>
    <s v="ELECTRICAL TERMINAL NIPPLES P/N MS25171-3S"/>
    <n v="39131718"/>
    <s v="Selección abreviada menor cuantía"/>
    <n v="4"/>
    <n v="6"/>
    <n v="14"/>
    <n v="58800"/>
    <s v="UNIDAD"/>
    <s v="NO SOLICITADAS"/>
  </r>
  <r>
    <x v="2"/>
    <x v="26"/>
    <n v="10"/>
    <s v="MATERIALES DE CONSTRUCCION"/>
    <s v="ELECTRICAL TERMINAL NIPPLES P/N MS25171-4S"/>
    <n v="39131718"/>
    <s v="Selección abreviada menor cuantía"/>
    <n v="4"/>
    <n v="6"/>
    <n v="14"/>
    <n v="58800"/>
    <s v="UNIDAD"/>
    <s v="NO SOLICITADAS"/>
  </r>
  <r>
    <x v="2"/>
    <x v="26"/>
    <n v="10"/>
    <s v="MATERIALES DE CONSTRUCCION"/>
    <s v="BROCHA DE 1/2&quot; "/>
    <n v="31211904"/>
    <s v="Selección abreviada menor cuantía"/>
    <n v="4"/>
    <n v="6"/>
    <n v="15"/>
    <n v="60000"/>
    <s v="UNIDAD"/>
    <s v="NO SOLICITADAS"/>
  </r>
  <r>
    <x v="2"/>
    <x v="26"/>
    <n v="10"/>
    <s v="MATERIALES DE CONSTRUCCION"/>
    <s v="DISCO PARA PULIR METAL DE 4 1/2&quot; X 5/8&quot; X 3/16&quot;"/>
    <n v="23131506"/>
    <s v="Selección abreviada menor cuantía"/>
    <n v="4"/>
    <n v="6"/>
    <n v="5"/>
    <n v="60000"/>
    <s v="UNIDAD"/>
    <s v="NO SOLICITADAS"/>
  </r>
  <r>
    <x v="2"/>
    <x v="26"/>
    <n v="10"/>
    <s v="MATERIALES DE CONSTRUCCION"/>
    <s v="PINCEL NUMERO 5"/>
    <n v="60121229"/>
    <s v="Selección abreviada menor cuantía"/>
    <n v="4"/>
    <n v="6"/>
    <n v="10"/>
    <n v="60000"/>
    <s v="UNIDAD"/>
    <s v="NO SOLICITADAS"/>
  </r>
  <r>
    <x v="2"/>
    <x v="26"/>
    <n v="10"/>
    <s v="MATERIALES DE CONSTRUCCION"/>
    <s v="PINTURA ANTICORROSIVA GRIS * 1/4 GALON"/>
    <n v="31211518"/>
    <s v="Selección abreviada menor cuantía"/>
    <n v="4"/>
    <n v="7"/>
    <n v="2"/>
    <n v="60000"/>
    <s v="UNIDAD"/>
    <s v="NO SOLICITADAS"/>
  </r>
  <r>
    <x v="2"/>
    <x v="26"/>
    <n v="10"/>
    <s v="MATERIALES DE CONSTRUCCION"/>
    <s v="TEFLON COATED FIBERGLASS/NON- HCS2103-NP POROUS"/>
    <n v="11151512"/>
    <s v="Selección abreviada menor cuantía"/>
    <n v="4"/>
    <n v="6"/>
    <n v="1"/>
    <n v="61000"/>
    <s v="UNIDAD"/>
    <s v="NO SOLICITADAS"/>
  </r>
  <r>
    <x v="2"/>
    <x v="26"/>
    <n v="10"/>
    <s v="MATERIALES DE CONSTRUCCION"/>
    <s v="SILICONA BAÑO Y COCINA TRANSPARENTE 300ML_x000a_"/>
    <n v="31133710"/>
    <s v="Selección abreviada menor cuantía"/>
    <n v="4"/>
    <n v="7"/>
    <n v="5"/>
    <n v="69850"/>
    <s v="UNIDAD"/>
    <s v="NO SOLICITADAS"/>
  </r>
  <r>
    <x v="2"/>
    <x v="26"/>
    <n v="10"/>
    <s v="MATERIALES DE CONSTRUCCION"/>
    <s v="PINCEL NUMERO 6"/>
    <n v="60121229"/>
    <s v="Selección abreviada menor cuantía"/>
    <n v="4"/>
    <n v="6"/>
    <n v="10"/>
    <n v="70000"/>
    <s v="UNIDAD"/>
    <s v="NO SOLICITADAS"/>
  </r>
  <r>
    <x v="2"/>
    <x v="26"/>
    <n v="10"/>
    <s v="MATERIALES DE CONSTRUCCION"/>
    <s v="BRIDAS PLASTICAS DE 10 CM NEGRAS PAQUETE DE 100 UNIDADES"/>
    <n v="10141601"/>
    <s v="Selección abreviada menor cuantía"/>
    <n v="4"/>
    <n v="6"/>
    <n v="3"/>
    <n v="75000"/>
    <s v="UNIDAD"/>
    <s v="NO SOLICITADAS"/>
  </r>
  <r>
    <x v="2"/>
    <x v="26"/>
    <n v="10"/>
    <s v="MATERIALES DE CONSTRUCCION"/>
    <s v="BROCHA MADERA CERDA NEGRA 3 PULGADAS"/>
    <n v="31211904"/>
    <s v="Selección abreviada menor cuantía"/>
    <n v="4"/>
    <n v="7"/>
    <n v="5"/>
    <n v="78105"/>
    <s v="UNIDAD"/>
    <s v="NO SOLICITADAS"/>
  </r>
  <r>
    <x v="2"/>
    <x v="26"/>
    <n v="10"/>
    <s v="MATERIALES DE CONSTRUCCION"/>
    <s v="BROCHA DE 12&quot;"/>
    <n v="31211904"/>
    <s v="Selección abreviada menor cuantía"/>
    <n v="4"/>
    <n v="6"/>
    <n v="10"/>
    <n v="80000"/>
    <s v="UNIDAD"/>
    <s v="NO SOLICITADAS"/>
  </r>
  <r>
    <x v="2"/>
    <x v="26"/>
    <n v="10"/>
    <s v="MATERIALES DE CONSTRUCCION"/>
    <s v="BROCHA DE 25 MM"/>
    <n v="31211904"/>
    <s v="Selección abreviada menor cuantía"/>
    <n v="4"/>
    <n v="6"/>
    <n v="10"/>
    <n v="80000"/>
    <s v="UNIDAD"/>
    <s v="NO SOLICITADAS"/>
  </r>
  <r>
    <x v="2"/>
    <x v="26"/>
    <n v="10"/>
    <s v="MATERIALES DE CONSTRUCCION"/>
    <s v="BROCHA DE 38 MM"/>
    <n v="31211904"/>
    <s v="Selección abreviada menor cuantía"/>
    <n v="4"/>
    <n v="6"/>
    <n v="10"/>
    <n v="80000"/>
    <s v="UNIDAD"/>
    <s v="NO SOLICITADAS"/>
  </r>
  <r>
    <x v="2"/>
    <x v="26"/>
    <n v="10"/>
    <s v="MATERIALES DE CONSTRUCCION"/>
    <s v="TORNILLO MS24693-C50"/>
    <n v="31161500"/>
    <s v="Selección abreviada menor cuantía"/>
    <n v="4"/>
    <n v="6"/>
    <n v="200"/>
    <n v="80000"/>
    <s v="UNIDAD"/>
    <s v="NO SOLICITADAS"/>
  </r>
  <r>
    <x v="2"/>
    <x v="26"/>
    <n v="10"/>
    <s v="MATERIALES DE CONSTRUCCION"/>
    <s v="FIBERGLASS CLOTH STYLE 120 TYPE D CLASS 7, ROLLO DE 38 PULGADAS X 50 YARDAS P/N HCS2410-010"/>
    <n v="11151512"/>
    <s v="Selección abreviada menor cuantía"/>
    <n v="4"/>
    <n v="6"/>
    <n v="1"/>
    <n v="83100"/>
    <s v="UNIDAD"/>
    <s v="NO SOLICITADAS"/>
  </r>
  <r>
    <x v="2"/>
    <x v="26"/>
    <n v="10"/>
    <s v="MATERIALES DE CONSTRUCCION"/>
    <s v="CINTA AISLANTE 19 MM X 20 METROS_x000a_"/>
    <n v="31201502"/>
    <s v="Selección abreviada menor cuantía"/>
    <n v="4"/>
    <n v="7"/>
    <n v="6"/>
    <n v="83820"/>
    <s v="UNIDAD"/>
    <s v="NO SOLICITADAS"/>
  </r>
  <r>
    <x v="2"/>
    <x v="26"/>
    <n v="10"/>
    <s v="MATERIALES DE CONSTRUCCION"/>
    <s v="CINTA ENMASCARAR 24 MM X 40 METROS_x000a_"/>
    <n v="31201500"/>
    <s v="Selección abreviada menor cuantía"/>
    <n v="4"/>
    <n v="7"/>
    <n v="10"/>
    <n v="85090"/>
    <s v="UNIDAD"/>
    <s v="NO SOLICITADAS"/>
  </r>
  <r>
    <x v="2"/>
    <x v="26"/>
    <n v="10"/>
    <s v="MATERIALES DE CONSTRUCCION"/>
    <s v="DISCO PARA CORTE DE METAL DE 4 1/2&quot; DE DIAMETRO"/>
    <n v="27112838"/>
    <s v="Selección abreviada menor cuantía"/>
    <n v="4"/>
    <n v="6"/>
    <n v="5"/>
    <n v="90000"/>
    <s v="UNIDAD"/>
    <s v="NO SOLICITADAS"/>
  </r>
  <r>
    <x v="2"/>
    <x v="26"/>
    <n v="10"/>
    <s v="MATERIALES DE CONSTRUCCION"/>
    <s v="DISCO PARA CORTE DE METAL DE 4 1/2&quot; X  5/8&quot;"/>
    <n v="27112838"/>
    <s v="Selección abreviada menor cuantía"/>
    <n v="4"/>
    <n v="6"/>
    <n v="5"/>
    <n v="90000"/>
    <s v="UNIDAD"/>
    <s v="NO SOLICITADAS"/>
  </r>
  <r>
    <x v="2"/>
    <x v="26"/>
    <n v="10"/>
    <s v="MATERIALES DE CONSTRUCCION"/>
    <s v="DISCO PARA CORTE DE METAL DE 4 1/2&quot; X 1/16&quot; X 7/8&quot;"/>
    <n v="27112838"/>
    <s v="Selección abreviada menor cuantía"/>
    <n v="4"/>
    <n v="6"/>
    <n v="5"/>
    <n v="90000"/>
    <s v="UNIDAD"/>
    <s v="NO SOLICITADAS"/>
  </r>
  <r>
    <x v="2"/>
    <x v="26"/>
    <n v="10"/>
    <s v="MATERIALES DE CONSTRUCCION"/>
    <s v="DISCO PARA CORTE KIT P/N AT150C28A"/>
    <n v="27112838"/>
    <s v="Selección abreviada menor cuantía"/>
    <n v="4"/>
    <n v="6"/>
    <n v="3"/>
    <n v="90000"/>
    <s v="UNIDAD"/>
    <s v="NO SOLICITADAS"/>
  </r>
  <r>
    <x v="2"/>
    <x v="26"/>
    <n v="10"/>
    <s v="MATERIALES DE CONSTRUCCION"/>
    <s v="DISCO PARA PULIR METAL DE 4 1/2&quot; X 3/16&quot; X 7/8&quot;"/>
    <n v="23131506"/>
    <s v="Selección abreviada menor cuantía"/>
    <n v="4"/>
    <n v="6"/>
    <n v="5"/>
    <n v="90000"/>
    <s v="UNIDAD"/>
    <s v="NO SOLICITADAS"/>
  </r>
  <r>
    <x v="2"/>
    <x v="26"/>
    <n v="10"/>
    <s v="MATERIALES DE CONSTRUCCION"/>
    <s v="PEGANTE BOXER PRESENTACION FRASCO DE 750 CM3  "/>
    <n v="31201610"/>
    <s v="Selección abreviada menor cuantía"/>
    <n v="4"/>
    <n v="6"/>
    <n v="6"/>
    <n v="90000"/>
    <s v="UNIDAD"/>
    <s v="NO SOLICITADAS"/>
  </r>
  <r>
    <x v="2"/>
    <x v="26"/>
    <n v="10"/>
    <s v="MATERIALES DE CONSTRUCCION"/>
    <s v="SILICONA TRANSPARENTE 300 ML"/>
    <n v="31133710"/>
    <s v="Selección abreviada menor cuantía"/>
    <n v="4"/>
    <n v="7"/>
    <n v="5"/>
    <n v="94615"/>
    <s v="UNIDAD"/>
    <s v="NO SOLICITADAS"/>
  </r>
  <r>
    <x v="2"/>
    <x v="26"/>
    <n v="10"/>
    <s v="MATERIALES DE CONSTRUCCION"/>
    <s v="AEROSOL ANTICORROSIVO NEGRO MATE *355 ML"/>
    <n v="31211518"/>
    <s v="Selección abreviada menor cuantía"/>
    <n v="4"/>
    <n v="7"/>
    <n v="3"/>
    <n v="98679"/>
    <s v="UNIDAD"/>
    <s v="NO SOLICITADAS"/>
  </r>
  <r>
    <x v="2"/>
    <x v="26"/>
    <n v="10"/>
    <s v="MATERIALES DE CONSTRUCCION"/>
    <s v="CINTA TEFLON POR ROLLO"/>
    <n v="31201519"/>
    <s v="Selección abreviada menor cuantía"/>
    <n v="4"/>
    <n v="6"/>
    <n v="10"/>
    <n v="100000"/>
    <s v="UNIDAD"/>
    <s v="NO SOLICITADAS"/>
  </r>
  <r>
    <x v="2"/>
    <x v="26"/>
    <n v="10"/>
    <s v="MATERIALES DE CONSTRUCCION"/>
    <s v="DISCO PARA CORTAR METAL PARA TRONZADORA DE 14&quot; DE DIAMETRO"/>
    <n v="27112838"/>
    <s v="Selección abreviada menor cuantía"/>
    <n v="4"/>
    <n v="6"/>
    <n v="4"/>
    <n v="100000"/>
    <s v="UNIDAD"/>
    <s v="NO SOLICITADAS"/>
  </r>
  <r>
    <x v="2"/>
    <x v="26"/>
    <n v="10"/>
    <s v="MATERIALES DE CONSTRUCCION"/>
    <s v="ESPUMA DE EXPANSION SELLADORA PRESENTACION EN SPRAY"/>
    <n v="31201630"/>
    <s v="Selección abreviada menor cuantía"/>
    <n v="4"/>
    <n v="6"/>
    <n v="2"/>
    <n v="100000"/>
    <s v="UNIDAD"/>
    <s v="NO SOLICITADAS"/>
  </r>
  <r>
    <x v="2"/>
    <x v="26"/>
    <n v="10"/>
    <s v="MATERIALES DE CONSTRUCCION"/>
    <s v="PIN COTTER CRES P/N MS24665-153"/>
    <n v="31163204"/>
    <s v="Selección abreviada menor cuantía"/>
    <n v="4"/>
    <n v="6"/>
    <n v="500"/>
    <n v="100000"/>
    <s v="UNIDAD"/>
    <s v="NO SOLICITADAS"/>
  </r>
  <r>
    <x v="2"/>
    <x v="26"/>
    <n v="10"/>
    <s v="MATERIALES DE CONSTRUCCION"/>
    <s v="PIN COTTER STEEL P/N MS24665-151"/>
    <n v="31163204"/>
    <s v="Selección abreviada menor cuantía"/>
    <n v="4"/>
    <n v="6"/>
    <n v="500"/>
    <n v="100000"/>
    <s v="UNIDAD"/>
    <s v="NO SOLICITADAS"/>
  </r>
  <r>
    <x v="2"/>
    <x v="26"/>
    <n v="10"/>
    <s v="MATERIALES DE CONSTRUCCION"/>
    <s v="SOLDERING SLEEVE .125 P/N 11-07902"/>
    <n v="39121409"/>
    <s v="Selección abreviada menor cuantía"/>
    <n v="4"/>
    <n v="6"/>
    <n v="20"/>
    <n v="100000"/>
    <s v="UNIDAD"/>
    <s v="NO SOLICITADAS"/>
  </r>
  <r>
    <x v="2"/>
    <x v="26"/>
    <n v="10"/>
    <s v="MATERIALES DE CONSTRUCCION"/>
    <s v="SOLDERING SLEEVE .300 P/N 11-07905"/>
    <n v="39121409"/>
    <s v="Selección abreviada menor cuantía"/>
    <n v="4"/>
    <n v="6"/>
    <n v="20"/>
    <n v="100000"/>
    <s v="UNIDAD"/>
    <s v="NO SOLICITADAS"/>
  </r>
  <r>
    <x v="2"/>
    <x v="26"/>
    <n v="10"/>
    <s v="MATERIALES DE CONSTRUCCION"/>
    <s v="SOLDERING SLEEVE 1/4 DE PULGADA P/N 11-07903"/>
    <n v="39121409"/>
    <s v="Selección abreviada menor cuantía"/>
    <n v="4"/>
    <n v="6"/>
    <n v="20"/>
    <n v="100000"/>
    <s v="UNIDAD"/>
    <s v="NO SOLICITADAS"/>
  </r>
  <r>
    <x v="2"/>
    <x v="26"/>
    <n v="10"/>
    <s v="MATERIALES DE CONSTRUCCION"/>
    <s v="REMACHE CHERRY MAX AVELLANADO PRESENTACION POR 1000 UNIDADES CR3242-4-2"/>
    <n v="31162200"/>
    <s v="Selección abreviada menor cuantía"/>
    <n v="4"/>
    <n v="6"/>
    <n v="1"/>
    <n v="100000"/>
    <s v="UNIDAD"/>
    <s v="NO SOLICITADAS"/>
  </r>
  <r>
    <x v="2"/>
    <x v="26"/>
    <n v="10"/>
    <s v="MATERIALES DE CONSTRUCCION"/>
    <s v="REMACHE CHERRY MAX AVELLANADO PRESENTACION POR 1000 UNIDADES CR3242-4-3"/>
    <n v="31162200"/>
    <s v="Selección abreviada menor cuantía"/>
    <n v="4"/>
    <n v="6"/>
    <n v="1"/>
    <n v="100000"/>
    <s v="UNIDAD"/>
    <s v="NO SOLICITADAS"/>
  </r>
  <r>
    <x v="2"/>
    <x v="26"/>
    <n v="10"/>
    <s v="MATERIALES DE CONSTRUCCION"/>
    <s v="REMACHE CHERRY MAX UNIVERSAL NOMINAL PRESENTACION POR 100 UNIDADES CR3213-4-2"/>
    <n v="31162200"/>
    <s v="Selección abreviada menor cuantía"/>
    <n v="4"/>
    <n v="6"/>
    <n v="1"/>
    <n v="100000"/>
    <s v="UNIDAD"/>
    <s v="NO SOLICITADAS"/>
  </r>
  <r>
    <x v="2"/>
    <x v="26"/>
    <n v="10"/>
    <s v="MATERIALES DE CONSTRUCCION"/>
    <s v="REMACHE CHERRY MAX UNIVERSAL NOMINAL PRESENTACION POR 100 UNIDADES CR3213-4-3"/>
    <n v="31162200"/>
    <s v="Selección abreviada menor cuantía"/>
    <n v="4"/>
    <n v="6"/>
    <n v="1"/>
    <n v="100000"/>
    <s v="UNIDAD"/>
    <s v="NO SOLICITADAS"/>
  </r>
  <r>
    <x v="2"/>
    <x v="26"/>
    <n v="10"/>
    <s v="MATERIALES DE CONSTRUCCION"/>
    <s v="REMACHE CHERRY RIVET BLIND PRESENTACION POR 100 UNIDADES CCR244SS-3-8"/>
    <n v="31162200"/>
    <s v="Selección abreviada menor cuantía"/>
    <n v="4"/>
    <n v="6"/>
    <n v="1"/>
    <n v="100000"/>
    <s v="UNIDAD"/>
    <s v="NO SOLICITADAS"/>
  </r>
  <r>
    <x v="2"/>
    <x v="26"/>
    <n v="10"/>
    <s v="MATERIALES DE CONSTRUCCION"/>
    <s v="REMACHE SOLIDO AVELLANADO 1/8  PRESENTACION POR LIBRA MS20426AD4-21"/>
    <n v="31162200"/>
    <s v="Selección abreviada menor cuantía"/>
    <n v="4"/>
    <n v="6"/>
    <n v="1"/>
    <n v="100000"/>
    <s v="UNIDAD"/>
    <s v="NO SOLICITADAS"/>
  </r>
  <r>
    <x v="2"/>
    <x v="26"/>
    <n v="10"/>
    <s v="MATERIALES DE CONSTRUCCION"/>
    <s v="REMACHE SOLIDO AVELLANADO 1/8  PRESENTACION POR LIBRA MS20426AD4-5"/>
    <n v="31162200"/>
    <s v="Selección abreviada menor cuantía"/>
    <n v="4"/>
    <n v="6"/>
    <n v="1"/>
    <n v="100000"/>
    <s v="UNIDAD"/>
    <s v="NO SOLICITADAS"/>
  </r>
  <r>
    <x v="2"/>
    <x v="26"/>
    <n v="10"/>
    <s v="MATERIALES DE CONSTRUCCION"/>
    <s v="REMACHE SOLIDO AVELLANADO 1/8  PRESENTACION POR LIBRA MS20426AD4-7"/>
    <n v="31162200"/>
    <s v="Selección abreviada menor cuantía"/>
    <n v="4"/>
    <n v="6"/>
    <n v="1"/>
    <n v="100000"/>
    <s v="UNIDAD"/>
    <s v="NO SOLICITADAS"/>
  </r>
  <r>
    <x v="2"/>
    <x v="26"/>
    <n v="10"/>
    <s v="MATERIALES DE CONSTRUCCION"/>
    <s v="REMACHE SOLIDO AVELLANADO 3/32  PRESENTACION POR LIBRA MS20426AD3-10"/>
    <n v="31162200"/>
    <s v="Selección abreviada menor cuantía"/>
    <n v="4"/>
    <n v="6"/>
    <n v="1"/>
    <n v="100000"/>
    <s v="UNIDAD"/>
    <s v="NO SOLICITADAS"/>
  </r>
  <r>
    <x v="2"/>
    <x v="26"/>
    <n v="10"/>
    <s v="MATERIALES DE CONSTRUCCION"/>
    <s v="REMACHE SOLIDO AVELLANADO 3/32  PRESENTACION POR LIBRA MS20426AD3-2"/>
    <n v="31162200"/>
    <s v="Selección abreviada menor cuantía"/>
    <n v="4"/>
    <n v="6"/>
    <n v="1"/>
    <n v="100000"/>
    <s v="UNIDAD"/>
    <s v="NO SOLICITADAS"/>
  </r>
  <r>
    <x v="2"/>
    <x v="26"/>
    <n v="10"/>
    <s v="MATERIALES DE CONSTRUCCION"/>
    <s v="REMACHE SOLIDO AVELLANADO 3/32  PRESENTACION POR LIBRA MS20426AD3-6"/>
    <n v="31162200"/>
    <s v="Selección abreviada menor cuantía"/>
    <n v="4"/>
    <n v="6"/>
    <n v="1"/>
    <n v="100000"/>
    <s v="UNIDAD"/>
    <s v="NO SOLICITADAS"/>
  </r>
  <r>
    <x v="2"/>
    <x v="26"/>
    <n v="10"/>
    <s v="MATERIALES DE CONSTRUCCION"/>
    <s v="REMACHE SOLIDO AVELLANADO 3/32  PRESENTACION POR LIBRA MS20426AD3-7"/>
    <n v="31162200"/>
    <s v="Selección abreviada menor cuantía"/>
    <n v="4"/>
    <n v="6"/>
    <n v="1"/>
    <n v="100000"/>
    <s v="UNIDAD"/>
    <s v="NO SOLICITADAS"/>
  </r>
  <r>
    <x v="2"/>
    <x v="26"/>
    <n v="10"/>
    <s v="MATERIALES DE CONSTRUCCION"/>
    <s v="REMACHE SOLIDO AVELLANADO 5/32  PRESENTACION POR LIBRA MS20426AD5-5"/>
    <n v="31162200"/>
    <s v="Selección abreviada menor cuantía"/>
    <n v="4"/>
    <n v="6"/>
    <n v="1"/>
    <n v="100000"/>
    <s v="UNIDAD"/>
    <s v="NO SOLICITADAS"/>
  </r>
  <r>
    <x v="2"/>
    <x v="26"/>
    <n v="10"/>
    <s v="MATERIALES DE CONSTRUCCION"/>
    <s v="REMACHE SOLIDO UNIVERSAL 1/8  PRESENTACION POR LIBRA MS20470AD4-6"/>
    <n v="31162200"/>
    <s v="Selección abreviada menor cuantía"/>
    <n v="4"/>
    <n v="6"/>
    <n v="1"/>
    <n v="100000"/>
    <s v="UNIDAD"/>
    <s v="NO SOLICITADAS"/>
  </r>
  <r>
    <x v="2"/>
    <x v="26"/>
    <n v="10"/>
    <s v="MATERIALES DE CONSTRUCCION"/>
    <s v="REMACHE SOLIDO UNIVERSAL 1/8 PRESENTACION POR LIBRA MS20470A3-12"/>
    <n v="31162200"/>
    <s v="Selección abreviada menor cuantía"/>
    <n v="4"/>
    <n v="6"/>
    <n v="1"/>
    <n v="100000"/>
    <s v="UNIDAD"/>
    <s v="NO SOLICITADAS"/>
  </r>
  <r>
    <x v="2"/>
    <x v="26"/>
    <n v="10"/>
    <s v="MATERIALES DE CONSTRUCCION"/>
    <s v="REMACHE SOLIDO UNIVERSAL 1/8 PRESENTACION POR LIBRA MS20470AD4-10"/>
    <n v="31162200"/>
    <s v="Selección abreviada menor cuantía"/>
    <n v="4"/>
    <n v="6"/>
    <n v="1"/>
    <n v="100000"/>
    <s v="UNIDAD"/>
    <s v="NO SOLICITADAS"/>
  </r>
  <r>
    <x v="2"/>
    <x v="26"/>
    <n v="10"/>
    <s v="MATERIALES DE CONSTRUCCION"/>
    <s v="REMACHE SOLIDO UNIVERSAL 3/16  PRESENTACION POR LIBRA MS20470A6-12"/>
    <n v="31162200"/>
    <s v="Selección abreviada menor cuantía"/>
    <n v="4"/>
    <n v="6"/>
    <n v="1"/>
    <n v="100000"/>
    <s v="UNIDAD"/>
    <s v="NO SOLICITADAS"/>
  </r>
  <r>
    <x v="2"/>
    <x v="26"/>
    <n v="10"/>
    <s v="MATERIALES DE CONSTRUCCION"/>
    <s v="REMACHE SOLIDO UNIVERSAL 3/16  PRESENTACION POR LIBRA MS20470AD6-7"/>
    <n v="31162200"/>
    <s v="Selección abreviada menor cuantía"/>
    <n v="4"/>
    <n v="6"/>
    <n v="1"/>
    <n v="100000"/>
    <s v="UNIDAD"/>
    <s v="NO SOLICITADAS"/>
  </r>
  <r>
    <x v="2"/>
    <x v="26"/>
    <n v="10"/>
    <s v="MATERIALES DE CONSTRUCCION"/>
    <s v="REMACHE SOLIDO UNIVERSAL 3/16 PRESENTACION POR LIBRA MS20470AD6-6"/>
    <n v="31162200"/>
    <s v="Selección abreviada menor cuantía"/>
    <n v="4"/>
    <n v="6"/>
    <n v="1"/>
    <n v="100000"/>
    <s v="UNIDAD"/>
    <s v="NO SOLICITADAS"/>
  </r>
  <r>
    <x v="2"/>
    <x v="26"/>
    <n v="10"/>
    <s v="MATERIALES DE CONSTRUCCION"/>
    <s v="REMACHE SOLIDO UNIVERSAL 3/32  PRESENTACION POR LIBRA MS20470AD3-12"/>
    <n v="31162200"/>
    <s v="Selección abreviada menor cuantía"/>
    <n v="4"/>
    <n v="6"/>
    <n v="1"/>
    <n v="100000"/>
    <s v="UNIDAD"/>
    <s v="NO SOLICITADAS"/>
  </r>
  <r>
    <x v="2"/>
    <x v="26"/>
    <n v="10"/>
    <s v="MATERIALES DE CONSTRUCCION"/>
    <s v="REMACHE SOLIDO UNIVERSAL 3/32  PRESENTACION POR LIBRA MS20470AD3-14"/>
    <n v="31162200"/>
    <s v="Selección abreviada menor cuantía"/>
    <n v="4"/>
    <n v="6"/>
    <n v="1"/>
    <n v="100000"/>
    <s v="UNIDAD"/>
    <s v="NO SOLICITADAS"/>
  </r>
  <r>
    <x v="2"/>
    <x v="26"/>
    <n v="10"/>
    <s v="MATERIALES DE CONSTRUCCION"/>
    <s v="REMACHE SOLIDO UNIVERSAL 5/32  PRESENTACION POR LIBRA MS20470A3-12"/>
    <n v="31162200"/>
    <s v="Selección abreviada menor cuantía"/>
    <n v="4"/>
    <n v="6"/>
    <n v="1"/>
    <n v="100000"/>
    <s v="UNIDAD"/>
    <s v="NO SOLICITADAS"/>
  </r>
  <r>
    <x v="2"/>
    <x v="26"/>
    <n v="10"/>
    <s v="MATERIALES DE CONSTRUCCION"/>
    <s v="REMACHE SOLIDO UNIVERSAL 5/32  PRESENTACION POR LIBRA MS20470AD5-10"/>
    <n v="31162200"/>
    <s v="Selección abreviada menor cuantía"/>
    <n v="4"/>
    <n v="6"/>
    <n v="1"/>
    <n v="100000"/>
    <s v="UNIDAD"/>
    <s v="NO SOLICITADAS"/>
  </r>
  <r>
    <x v="2"/>
    <x v="26"/>
    <n v="10"/>
    <s v="MATERIALES DE CONSTRUCCION"/>
    <s v="REMACHE SOLIDO UNIVERSAL 5/32  PRESENTACION POR LIBRA MS20470AD5-6"/>
    <n v="31162200"/>
    <s v="Selección abreviada menor cuantía"/>
    <n v="4"/>
    <n v="6"/>
    <n v="1"/>
    <n v="100000"/>
    <s v="UNIDAD"/>
    <s v="NO SOLICITADAS"/>
  </r>
  <r>
    <x v="2"/>
    <x v="26"/>
    <n v="10"/>
    <s v="MATERIALES DE CONSTRUCCION"/>
    <s v="REMACHE SOLIDO UNIVERSAL 5/32  PRESENTACION POR LIBRA MS20470AD5-7"/>
    <n v="31162200"/>
    <s v="Selección abreviada menor cuantía"/>
    <n v="4"/>
    <n v="6"/>
    <n v="1"/>
    <n v="100000"/>
    <s v="UNIDAD"/>
    <s v="NO SOLICITADAS"/>
  </r>
  <r>
    <x v="2"/>
    <x v="26"/>
    <n v="10"/>
    <s v="MATERIALES DE CONSTRUCCION"/>
    <s v="REMACHE SOLIDO UNIVERSAL 5/32  PRESENTACION POR LIBRA MS20470AD5-8"/>
    <n v="31162200"/>
    <s v="Selección abreviada menor cuantía"/>
    <n v="4"/>
    <n v="6"/>
    <n v="1"/>
    <n v="100000"/>
    <s v="UNIDAD"/>
    <s v="NO SOLICITADAS"/>
  </r>
  <r>
    <x v="2"/>
    <x v="26"/>
    <n v="10"/>
    <s v="MATERIALES DE CONSTRUCCION"/>
    <s v="CINTA DUCTO GRIS 48MMX25M EXTRA POWER"/>
    <n v="31201501"/>
    <s v="Selección abreviada menor cuantía"/>
    <n v="4"/>
    <n v="7"/>
    <n v="3"/>
    <n v="102870"/>
    <s v="UNIDAD"/>
    <s v="NO SOLICITADAS"/>
  </r>
  <r>
    <x v="2"/>
    <x v="26"/>
    <n v="10"/>
    <s v="MATERIALES DE CONSTRUCCION"/>
    <s v="CABLE CALIBRE 20 P/N M81044/12-22-9"/>
    <n v="26121634"/>
    <s v="Selección abreviada menor cuantía"/>
    <n v="4"/>
    <n v="6"/>
    <n v="30"/>
    <n v="105000"/>
    <s v="METRO"/>
    <s v="NO SOLICITADAS"/>
  </r>
  <r>
    <x v="2"/>
    <x v="26"/>
    <n v="10"/>
    <s v="MATERIALES DE CONSTRUCCION"/>
    <s v="CABLE CALIBRE 22 P/N M81044/12-20-9"/>
    <n v="26121634"/>
    <s v="Selección abreviada menor cuantía"/>
    <n v="4"/>
    <n v="6"/>
    <n v="30"/>
    <n v="105000"/>
    <s v="METRO"/>
    <s v="NO SOLICITADAS"/>
  </r>
  <r>
    <x v="2"/>
    <x v="26"/>
    <n v="10"/>
    <s v="MATERIALES DE CONSTRUCCION"/>
    <s v="PINTURA SPRAY AMARILLO"/>
    <n v="31211507"/>
    <s v="Selección abreviada menor cuantía"/>
    <n v="4"/>
    <n v="6"/>
    <n v="6"/>
    <n v="108000"/>
    <s v="UNIDAD"/>
    <s v="NO SOLICITADAS"/>
  </r>
  <r>
    <x v="2"/>
    <x v="26"/>
    <n v="10"/>
    <s v="MATERIALES DE CONSTRUCCION"/>
    <s v="PINTURA SPRAY POLIURETANO GRIS"/>
    <n v="31211507"/>
    <s v="Selección abreviada menor cuantía"/>
    <n v="4"/>
    <n v="6"/>
    <n v="6"/>
    <n v="108000"/>
    <s v="UNIDAD"/>
    <s v="NO SOLICITADAS"/>
  </r>
  <r>
    <x v="2"/>
    <x v="26"/>
    <n v="10"/>
    <s v="MATERIALES DE CONSTRUCCION"/>
    <s v="PINTURA SPRAY ROJA"/>
    <n v="31211507"/>
    <s v="Selección abreviada menor cuantía"/>
    <n v="4"/>
    <n v="6"/>
    <n v="6"/>
    <n v="108000"/>
    <s v="UNIDAD"/>
    <s v="NO SOLICITADAS"/>
  </r>
  <r>
    <x v="2"/>
    <x v="26"/>
    <n v="10"/>
    <s v="MATERIALES DE CONSTRUCCION"/>
    <s v="AEROSOL ANTICORROSIVO GALVANIZADO 345ML/CM3_x000a_"/>
    <n v="31211518"/>
    <s v="Selección abreviada menor cuantía"/>
    <n v="4"/>
    <n v="7"/>
    <n v="3"/>
    <n v="117729"/>
    <s v="UNIDAD"/>
    <s v="NO SOLICITADAS"/>
  </r>
  <r>
    <x v="2"/>
    <x v="26"/>
    <n v="10"/>
    <s v="MATERIALES DE CONSTRUCCION"/>
    <s v="BRIDAS PLASTICAS DE 20 CM NEGRAS PAQUETE DE 100 UNIDADES"/>
    <n v="10141601"/>
    <s v="Selección abreviada menor cuantía"/>
    <n v="4"/>
    <n v="6"/>
    <n v="2"/>
    <n v="120000"/>
    <s v="UNIDAD"/>
    <s v="NO SOLICITADAS"/>
  </r>
  <r>
    <x v="2"/>
    <x v="26"/>
    <n v="10"/>
    <s v="MATERIALES DE CONSTRUCCION"/>
    <s v="BROCHA DE 1&quot;"/>
    <n v="31211904"/>
    <s v="Selección abreviada menor cuantía"/>
    <n v="4"/>
    <n v="6"/>
    <n v="30"/>
    <n v="120000"/>
    <s v="UNIDAD"/>
    <s v="NO SOLICITADAS"/>
  </r>
  <r>
    <x v="2"/>
    <x v="26"/>
    <n v="10"/>
    <s v="MATERIALES DE CONSTRUCCION"/>
    <s v="TERMINAL HEMBRA SLD TERM 22/18GA P/N 8292 PAQUETE POR 100 UNIDADES"/>
    <n v="39121405"/>
    <s v="Selección abreviada menor cuantía"/>
    <n v="4"/>
    <n v="6"/>
    <n v="1"/>
    <n v="120000"/>
    <s v="UNIDAD"/>
    <s v="NO SOLICITADAS"/>
  </r>
  <r>
    <x v="2"/>
    <x v="26"/>
    <n v="10"/>
    <s v="MATERIALES DE CONSTRUCCION"/>
    <s v="TERMINAL MACHO CONEXION RAPIDA P/N 8287 PAQUETE POR 100 UNIDADES"/>
    <n v="39121405"/>
    <s v="Selección abreviada menor cuantía"/>
    <n v="4"/>
    <n v="6"/>
    <n v="1"/>
    <n v="120000"/>
    <s v="UNIDAD"/>
    <s v="NO SOLICITADAS"/>
  </r>
  <r>
    <x v="2"/>
    <x v="26"/>
    <n v="10"/>
    <s v="MATERIALES DE CONSTRUCCION"/>
    <s v="DISCO PARA CORTE DE METAL DE 1/4&quot; X 7/64 X 1&quot;"/>
    <n v="27112838"/>
    <s v="Selección abreviada menor cuantía"/>
    <n v="4"/>
    <n v="6"/>
    <n v="5"/>
    <n v="125000"/>
    <s v="UNIDAD"/>
    <s v="NO SOLICITADAS"/>
  </r>
  <r>
    <x v="2"/>
    <x v="26"/>
    <n v="10"/>
    <s v="MATERIALES DE CONSTRUCCION"/>
    <s v="BROCHA EN CERDA MONA CABO AZUL DE 5 PULGADA"/>
    <n v="31211904"/>
    <s v="Selección abreviada menor cuantía"/>
    <n v="4"/>
    <n v="7"/>
    <n v="5"/>
    <n v="126365"/>
    <s v="UNIDAD"/>
    <s v="NO SOLICITADAS"/>
  </r>
  <r>
    <x v="2"/>
    <x v="26"/>
    <n v="10"/>
    <s v="MATERIALES DE CONSTRUCCION"/>
    <s v="RELEASE PEEL PLY NYLON HCS2112 46IN PRESENTACION EN ROLLO DE 100 YARDAS"/>
    <n v="12164900"/>
    <s v="Selección abreviada menor cuantía"/>
    <n v="4"/>
    <n v="6"/>
    <n v="2"/>
    <n v="130000"/>
    <s v="UNIDAD"/>
    <s v="NO SOLICITADAS"/>
  </r>
  <r>
    <x v="2"/>
    <x v="26"/>
    <n v="10"/>
    <s v="MATERIALES DE CONSTRUCCION"/>
    <s v="BRIDAS PLASTICAS DE 30 CM NEGRAS PAQUETE DE 100 UNIDADES"/>
    <n v="10141601"/>
    <s v="Selección abreviada menor cuantía"/>
    <n v="4"/>
    <n v="6"/>
    <n v="2"/>
    <n v="140000"/>
    <s v="UNIDAD"/>
    <s v="NO SOLICITADAS"/>
  </r>
  <r>
    <x v="2"/>
    <x v="26"/>
    <n v="10"/>
    <s v="MATERIALES DE CONSTRUCCION"/>
    <s v="CINTA ADHESIVA DE VINILO P/N 09-01465"/>
    <n v="31201525"/>
    <s v="Selección abreviada menor cuantía"/>
    <n v="4"/>
    <n v="6"/>
    <n v="4"/>
    <n v="140000"/>
    <s v="UNIDAD"/>
    <s v="NO SOLICITADAS"/>
  </r>
  <r>
    <x v="2"/>
    <x v="26"/>
    <n v="10"/>
    <s v="MATERIALES DE CONSTRUCCION"/>
    <s v="SOLDADURA ER-308 X 1/8 DE PULGADA"/>
    <n v="23271813"/>
    <s v="Selección abreviada menor cuantía"/>
    <n v="4"/>
    <n v="6"/>
    <n v="4"/>
    <n v="140000"/>
    <s v="KILOGRAMO"/>
    <s v="NO SOLICITADAS"/>
  </r>
  <r>
    <x v="2"/>
    <x v="26"/>
    <n v="10"/>
    <s v="MATERIALES DE CONSTRUCCION"/>
    <s v="CINTA DE ENCAUCHETAR AUTO FUNDENTE 18 MM X 9.1 POR ROLLO NO 23"/>
    <n v="31201534"/>
    <s v="Selección abreviada menor cuantía"/>
    <n v="4"/>
    <n v="6"/>
    <n v="10"/>
    <n v="150000"/>
    <s v="UNIDAD"/>
    <s v="NO SOLICITADAS"/>
  </r>
  <r>
    <x v="2"/>
    <x v="26"/>
    <n v="10"/>
    <s v="MATERIALES DE CONSTRUCCION"/>
    <s v="REMACHE CHERRY MAX UNIVERSAL PRESENTACION POR 1000 UNIDADES CR3243-5-4"/>
    <n v="31162200"/>
    <s v="Selección abreviada menor cuantía"/>
    <n v="4"/>
    <n v="6"/>
    <n v="1"/>
    <n v="150000"/>
    <s v="UNIDAD"/>
    <s v="NO SOLICITADAS"/>
  </r>
  <r>
    <x v="2"/>
    <x v="26"/>
    <n v="10"/>
    <s v="MATERIALES DE CONSTRUCCION"/>
    <s v="REMACHE CHERRY MAX UNIVERSAL PRESENTACION POR 1000 UNIDADES CR3243-5-5"/>
    <n v="31162200"/>
    <s v="Selección abreviada menor cuantía"/>
    <n v="4"/>
    <n v="6"/>
    <n v="1"/>
    <n v="150000"/>
    <s v="UNIDAD"/>
    <s v="NO SOLICITADAS"/>
  </r>
  <r>
    <x v="2"/>
    <x v="26"/>
    <n v="10"/>
    <s v="MATERIALES DE CONSTRUCCION"/>
    <s v="REMACHE SOLIDO AVELLANADO CABEZA REDUCIDA 3/32 PRESENTACION POR LIBRA NAS1097AD3-8"/>
    <n v="31162200"/>
    <s v="Selección abreviada menor cuantía"/>
    <n v="4"/>
    <n v="6"/>
    <n v="1"/>
    <n v="150000"/>
    <s v="UNIDAD"/>
    <s v="NO SOLICITADAS"/>
  </r>
  <r>
    <x v="2"/>
    <x v="26"/>
    <n v="10"/>
    <s v="MATERIALES DE CONSTRUCCION"/>
    <s v="REMACHE SOLIDO UNIVERSAL 1/8  PRESENTACION POR LIBRA MS20470AD4-5"/>
    <n v="31162200"/>
    <s v="Selección abreviada menor cuantía"/>
    <n v="4"/>
    <n v="6"/>
    <n v="1"/>
    <n v="150000"/>
    <s v="UNIDAD"/>
    <s v="NO SOLICITADAS"/>
  </r>
  <r>
    <x v="2"/>
    <x v="26"/>
    <n v="10"/>
    <s v="MATERIALES DE CONSTRUCCION"/>
    <s v="REMACHE SOLIDO UNIVERSAL 3/16  PRESENTACION POR LIBRA MS20470A6-8"/>
    <n v="31162200"/>
    <s v="Selección abreviada menor cuantía"/>
    <n v="4"/>
    <n v="6"/>
    <n v="1"/>
    <n v="150000"/>
    <s v="UNIDAD"/>
    <s v="NO SOLICITADAS"/>
  </r>
  <r>
    <x v="2"/>
    <x v="26"/>
    <n v="10"/>
    <s v="MATERIALES DE CONSTRUCCION"/>
    <s v="REMACHE SOLIDO UNIVERSAL 3/16  PRESENTACION POR LIBRA MS20470AD6-10"/>
    <n v="31162200"/>
    <s v="Selección abreviada menor cuantía"/>
    <n v="4"/>
    <n v="6"/>
    <n v="1"/>
    <n v="150000"/>
    <s v="UNIDAD"/>
    <s v="NO SOLICITADAS"/>
  </r>
  <r>
    <x v="2"/>
    <x v="26"/>
    <n v="10"/>
    <s v="MATERIALES DE CONSTRUCCION"/>
    <s v="BISAGRA DURALUMINIO TRAMO X 3 PIES P/N MS20001P6-3"/>
    <n v="31162403"/>
    <s v="Selección abreviada menor cuantía"/>
    <n v="4"/>
    <n v="6"/>
    <n v="2"/>
    <n v="160000"/>
    <s v="UNIDAD"/>
    <s v="NO SOLICITADAS"/>
  </r>
  <r>
    <x v="2"/>
    <x v="26"/>
    <n v="10"/>
    <s v="MATERIALES DE CONSTRUCCION"/>
    <s v="SILICONA DE METALES 300 ML"/>
    <n v="31211704"/>
    <s v="Selección abreviada menor cuantía"/>
    <n v="4"/>
    <n v="7"/>
    <n v="5"/>
    <n v="164465"/>
    <s v="UNIDAD"/>
    <s v="NO SOLICITADAS"/>
  </r>
  <r>
    <x v="2"/>
    <x v="26"/>
    <n v="10"/>
    <s v="MATERIALES DE CONSTRUCCION"/>
    <s v="SOLDADURA E-308 X 1/8 DE PULGADA"/>
    <n v="23271813"/>
    <s v="Selección abreviada menor cuantía"/>
    <n v="4"/>
    <n v="6"/>
    <n v="5"/>
    <n v="175000"/>
    <s v="KILOGRAMO"/>
    <s v="NO SOLICITADAS"/>
  </r>
  <r>
    <x v="2"/>
    <x v="26"/>
    <n v="10"/>
    <s v="MATERIALES DE CONSTRUCCION"/>
    <s v="SOLDADURA E-308 X 3/32 DE PULGADA"/>
    <n v="23271813"/>
    <s v="Selección abreviada menor cuantía"/>
    <n v="4"/>
    <n v="6"/>
    <n v="5"/>
    <n v="175000"/>
    <s v="KILOGRAMO"/>
    <s v="NO SOLICITADAS"/>
  </r>
  <r>
    <x v="2"/>
    <x v="26"/>
    <n v="10"/>
    <s v="MATERIALES DE CONSTRUCCION"/>
    <s v="SOLDADURA ER-308 X 1/16 DE PULGADA"/>
    <n v="23271813"/>
    <s v="Selección abreviada menor cuantía"/>
    <n v="4"/>
    <n v="6"/>
    <n v="5"/>
    <n v="175000"/>
    <s v="KILOGRAMO"/>
    <s v="NO SOLICITADAS"/>
  </r>
  <r>
    <x v="2"/>
    <x v="26"/>
    <n v="10"/>
    <s v="MATERIALES DE CONSTRUCCION"/>
    <s v="SOLDADURA E-G011 X 1/8 DE PULGADA"/>
    <n v="23271813"/>
    <s v="Selección abreviada menor cuantía"/>
    <n v="4"/>
    <n v="6"/>
    <n v="20"/>
    <n v="180000"/>
    <s v="KILOGRAMO"/>
    <s v="NO SOLICITADAS"/>
  </r>
  <r>
    <x v="2"/>
    <x v="26"/>
    <n v="10"/>
    <s v="MATERIALES DE CONSTRUCCION"/>
    <s v="SOLDADURA E-G011 X 3/32 DE PULGADA"/>
    <n v="23271813"/>
    <s v="Selección abreviada menor cuantía"/>
    <n v="4"/>
    <n v="6"/>
    <n v="20"/>
    <n v="180000"/>
    <s v="KILOGRAMO"/>
    <s v="NO SOLICITADAS"/>
  </r>
  <r>
    <x v="2"/>
    <x v="26"/>
    <n v="10"/>
    <s v="MATERIALES DE CONSTRUCCION"/>
    <s v="CINTA DE PROTECCION DE PINTURA P/N SJ8591 PRESENTACION POR ROLLO"/>
    <n v="13111202"/>
    <s v="Selección abreviada menor cuantía"/>
    <n v="4"/>
    <n v="6"/>
    <n v="10"/>
    <n v="200000"/>
    <s v="UNIDAD"/>
    <s v="NO SOLICITADAS"/>
  </r>
  <r>
    <x v="2"/>
    <x v="26"/>
    <n v="10"/>
    <s v="MATERIALES DE CONSTRUCCION"/>
    <s v="HINGE PIN 0,089&quot; DIAMETRO X 6&quot; LONGITUD 03 - 49000"/>
    <n v="31162403"/>
    <s v="Selección abreviada menor cuantía"/>
    <n v="4"/>
    <n v="6"/>
    <n v="10"/>
    <n v="200000"/>
    <s v="UNIDAD"/>
    <s v="NO SOLICITADAS"/>
  </r>
  <r>
    <x v="2"/>
    <x v="26"/>
    <n v="10"/>
    <s v="MATERIALES DE CONSTRUCCION"/>
    <s v="MANGUERA HIDRAULICA DE 3/8 CON ALMA DE ACERO DE 3.500 PSI"/>
    <n v="40142020"/>
    <s v="Mínima cuantía"/>
    <n v="2"/>
    <n v="4"/>
    <n v="10"/>
    <n v="200000"/>
    <s v="METRO"/>
    <s v="NO SOLICITADAS"/>
  </r>
  <r>
    <x v="2"/>
    <x v="26"/>
    <n v="10"/>
    <s v="MATERIALES DE CONSTRUCCION"/>
    <s v="REMACHE CHERRY MAX AVELLANADO NOMINAL PRESENTACION POR 1000 UNIDADES CR3212-4-2"/>
    <n v="31162200"/>
    <s v="Selección abreviada menor cuantía"/>
    <n v="4"/>
    <n v="6"/>
    <n v="1"/>
    <n v="200000"/>
    <s v="UNIDAD"/>
    <s v="NO SOLICITADAS"/>
  </r>
  <r>
    <x v="2"/>
    <x v="26"/>
    <n v="10"/>
    <s v="MATERIALES DE CONSTRUCCION"/>
    <s v="REMACHE CHERRY MAX AVELLANADO NOMINAL PRESENTACION POR 1000 UNIDADES CR3212-4-3"/>
    <n v="31162200"/>
    <s v="Selección abreviada menor cuantía"/>
    <n v="4"/>
    <n v="6"/>
    <n v="1"/>
    <n v="200000"/>
    <s v="UNIDAD"/>
    <s v="NO SOLICITADAS"/>
  </r>
  <r>
    <x v="2"/>
    <x v="26"/>
    <n v="10"/>
    <s v="MATERIALES DE CONSTRUCCION"/>
    <s v="REMACHE CHERRY MAX AVELLANADO NOMINAL PRESENTACION POR 1000 UNIDADES CR3212-4-4"/>
    <n v="31162200"/>
    <s v="Selección abreviada menor cuantía"/>
    <n v="4"/>
    <n v="6"/>
    <n v="1"/>
    <n v="200000"/>
    <s v="UNIDAD"/>
    <s v="NO SOLICITADAS"/>
  </r>
  <r>
    <x v="2"/>
    <x v="26"/>
    <n v="10"/>
    <s v="MATERIALES DE CONSTRUCCION"/>
    <s v="REMACHE CHERRY MAX AVELLANADO NOMINAL PRESENTACION POR 1000 UNIDADES CR3212-4-5"/>
    <n v="31162200"/>
    <s v="Selección abreviada menor cuantía"/>
    <n v="4"/>
    <n v="6"/>
    <n v="1"/>
    <n v="200000"/>
    <s v="UNIDAD"/>
    <s v="NO SOLICITADAS"/>
  </r>
  <r>
    <x v="2"/>
    <x v="26"/>
    <n v="10"/>
    <s v="MATERIALES DE CONSTRUCCION"/>
    <s v="REMACHE CHERRY MAX AVELLANADO PRESENTACION POR 100 UNIDADES MS20605-S-3W-4"/>
    <n v="31162200"/>
    <s v="Selección abreviada menor cuantía"/>
    <n v="4"/>
    <n v="6"/>
    <n v="1"/>
    <n v="200000"/>
    <s v="UNIDAD"/>
    <s v="NO SOLICITADAS"/>
  </r>
  <r>
    <x v="2"/>
    <x v="26"/>
    <n v="10"/>
    <s v="MATERIALES DE CONSTRUCCION"/>
    <s v="REMACHE CHERRY MAX AVELLANADO PRESENTACION POR 1000 UNIDADES CR3242-4-4"/>
    <n v="31162200"/>
    <s v="Selección abreviada menor cuantía"/>
    <n v="4"/>
    <n v="6"/>
    <n v="1"/>
    <n v="200000"/>
    <s v="UNIDAD"/>
    <s v="NO SOLICITADAS"/>
  </r>
  <r>
    <x v="2"/>
    <x v="26"/>
    <n v="10"/>
    <s v="MATERIALES DE CONSTRUCCION"/>
    <s v="REMACHE CHERRY MAX AVELLANADO PRESENTACION POR 1000 UNIDADES CR3242-4-5"/>
    <n v="31162200"/>
    <s v="Selección abreviada menor cuantía"/>
    <n v="4"/>
    <n v="6"/>
    <n v="1"/>
    <n v="200000"/>
    <s v="UNIDAD"/>
    <s v="NO SOLICITADAS"/>
  </r>
  <r>
    <x v="2"/>
    <x v="26"/>
    <n v="10"/>
    <s v="MATERIALES DE CONSTRUCCION"/>
    <s v="REMACHE CHERRY MAX AVELLANADO PRESENTACION POR 1000 UNIDADES CR3242-4-6"/>
    <n v="31162200"/>
    <s v="Selección abreviada menor cuantía"/>
    <n v="4"/>
    <n v="6"/>
    <n v="1"/>
    <n v="200000"/>
    <s v="UNIDAD"/>
    <s v="NO SOLICITADAS"/>
  </r>
  <r>
    <x v="2"/>
    <x v="26"/>
    <n v="10"/>
    <s v="MATERIALES DE CONSTRUCCION"/>
    <s v="REMACHE CHERRY MAX UNIVERSAL NOMINAL PRESENTACION POR 100 UNIDADES CR3213-4-6"/>
    <n v="31162200"/>
    <s v="Selección abreviada menor cuantía"/>
    <n v="4"/>
    <n v="6"/>
    <n v="1"/>
    <n v="200000"/>
    <s v="UNIDAD"/>
    <s v="NO SOLICITADAS"/>
  </r>
  <r>
    <x v="2"/>
    <x v="26"/>
    <n v="10"/>
    <s v="MATERIALES DE CONSTRUCCION"/>
    <s v="REMACHE CHERRY MAX UNIVERSAL NOMINAL PRESENTACION POR 100 UNIDADES CR3213-5-2"/>
    <n v="31162200"/>
    <s v="Selección abreviada menor cuantía"/>
    <n v="4"/>
    <n v="6"/>
    <n v="1"/>
    <n v="200000"/>
    <s v="UNIDAD"/>
    <s v="NO SOLICITADAS"/>
  </r>
  <r>
    <x v="2"/>
    <x v="26"/>
    <n v="10"/>
    <s v="MATERIALES DE CONSTRUCCION"/>
    <s v="REMACHE CHERRY MAX UNIVERSAL NOMINAL PRESENTACION POR 100 UNIDADES CR3213-5-5"/>
    <n v="31162200"/>
    <s v="Selección abreviada menor cuantía"/>
    <n v="4"/>
    <n v="6"/>
    <n v="1"/>
    <n v="200000"/>
    <s v="UNIDAD"/>
    <s v="NO SOLICITADAS"/>
  </r>
  <r>
    <x v="2"/>
    <x v="26"/>
    <n v="10"/>
    <s v="MATERIALES DE CONSTRUCCION"/>
    <s v="REMACHE CHERRY MAX UNIVERSAL NOMINAL PRESENTACION POR 100 UNIDADES CR3213-5-6"/>
    <n v="31162200"/>
    <s v="Selección abreviada menor cuantía"/>
    <n v="4"/>
    <n v="6"/>
    <n v="1"/>
    <n v="200000"/>
    <s v="UNIDAD"/>
    <s v="NO SOLICITADAS"/>
  </r>
  <r>
    <x v="2"/>
    <x v="26"/>
    <n v="10"/>
    <s v="MATERIALES DE CONSTRUCCION"/>
    <s v="REMACHE CHERRY MAX UNIVERSAL NOMINAL PRESENTACION POR 100 UNIDADES CR3213-6-2"/>
    <n v="31162200"/>
    <s v="Selección abreviada menor cuantía"/>
    <n v="4"/>
    <n v="6"/>
    <n v="1"/>
    <n v="200000"/>
    <s v="UNIDAD"/>
    <s v="NO SOLICITADAS"/>
  </r>
  <r>
    <x v="2"/>
    <x v="26"/>
    <n v="10"/>
    <s v="MATERIALES DE CONSTRUCCION"/>
    <s v="REMACHE CHERRY MAX UNIVERSAL NOMINAL PRESENTACION POR 100 UNIDADES CR3213-6-3"/>
    <n v="31162200"/>
    <s v="Selección abreviada menor cuantía"/>
    <n v="4"/>
    <n v="6"/>
    <n v="1"/>
    <n v="200000"/>
    <s v="UNIDAD"/>
    <s v="NO SOLICITADAS"/>
  </r>
  <r>
    <x v="2"/>
    <x v="26"/>
    <n v="10"/>
    <s v="MATERIALES DE CONSTRUCCION"/>
    <s v="REMACHE CHERRY MAX UNIVERSAL NOMINAL PRESENTACION POR 100 UNIDADES CR3213-6-5"/>
    <n v="31162200"/>
    <s v="Selección abreviada menor cuantía"/>
    <n v="4"/>
    <n v="6"/>
    <n v="1"/>
    <n v="200000"/>
    <s v="UNIDAD"/>
    <s v="NO SOLICITADAS"/>
  </r>
  <r>
    <x v="2"/>
    <x v="26"/>
    <n v="10"/>
    <s v="MATERIALES DE CONSTRUCCION"/>
    <s v="REMACHE CHERRY MAX UNIVERSAL NOMINAL PRESENTACION POR 100 UNIDADES CR3213-6-6"/>
    <n v="31162200"/>
    <s v="Selección abreviada menor cuantía"/>
    <n v="4"/>
    <n v="6"/>
    <n v="1"/>
    <n v="200000"/>
    <s v="UNIDAD"/>
    <s v="NO SOLICITADAS"/>
  </r>
  <r>
    <x v="2"/>
    <x v="26"/>
    <n v="10"/>
    <s v="MATERIALES DE CONSTRUCCION"/>
    <s v="REMACHE CHERRY MAX UNIVERSAL PRESENTACION POR 1000 UNIDADES CR3243-4-2"/>
    <n v="31162200"/>
    <s v="Selección abreviada menor cuantía"/>
    <n v="4"/>
    <n v="6"/>
    <n v="1"/>
    <n v="200000"/>
    <s v="UNIDAD"/>
    <s v="NO SOLICITADAS"/>
  </r>
  <r>
    <x v="2"/>
    <x v="26"/>
    <n v="10"/>
    <s v="MATERIALES DE CONSTRUCCION"/>
    <s v="REMACHE CHERRY MAX UNIVERSAL PRESENTACION POR 1000 UNIDADES CR3243-4-3"/>
    <n v="31162200"/>
    <s v="Selección abreviada menor cuantía"/>
    <n v="4"/>
    <n v="6"/>
    <n v="1"/>
    <n v="200000"/>
    <s v="UNIDAD"/>
    <s v="NO SOLICITADAS"/>
  </r>
  <r>
    <x v="2"/>
    <x v="26"/>
    <n v="10"/>
    <s v="MATERIALES DE CONSTRUCCION"/>
    <s v="REMACHE CHERRY MAX UNIVERSAL PRESENTACION POR 1000 UNIDADES CR3243-4-4"/>
    <n v="31162200"/>
    <s v="Selección abreviada menor cuantía"/>
    <n v="4"/>
    <n v="6"/>
    <n v="1"/>
    <n v="200000"/>
    <s v="UNIDAD"/>
    <s v="NO SOLICITADAS"/>
  </r>
  <r>
    <x v="2"/>
    <x v="26"/>
    <n v="10"/>
    <s v="MATERIALES DE CONSTRUCCION"/>
    <s v="REMACHE CHERRY MAX UNIVERSAL PRESENTACION POR 1000 UNIDADES CR3243-4-6"/>
    <n v="31162200"/>
    <s v="Selección abreviada menor cuantía"/>
    <n v="4"/>
    <n v="6"/>
    <n v="1"/>
    <n v="200000"/>
    <s v="UNIDAD"/>
    <s v="NO SOLICITADAS"/>
  </r>
  <r>
    <x v="2"/>
    <x v="26"/>
    <n v="10"/>
    <s v="MATERIALES DE CONSTRUCCION"/>
    <s v="REMACHE CHERRY MAX UNIVERSAL PRESENTACION POR 1000 UNIDADES CR3243-5-2"/>
    <n v="31162200"/>
    <s v="Selección abreviada menor cuantía"/>
    <n v="4"/>
    <n v="6"/>
    <n v="1"/>
    <n v="200000"/>
    <s v="UNIDAD"/>
    <s v="NO SOLICITADAS"/>
  </r>
  <r>
    <x v="2"/>
    <x v="26"/>
    <n v="10"/>
    <s v="MATERIALES DE CONSTRUCCION"/>
    <s v="REMACHE CHERRY MAX UNIVERSAL PRESENTACION POR 1000 UNIDADES CR3243-5-6"/>
    <n v="31162200"/>
    <s v="Selección abreviada menor cuantía"/>
    <n v="4"/>
    <n v="6"/>
    <n v="1"/>
    <n v="200000"/>
    <s v="UNIDAD"/>
    <s v="NO SOLICITADAS"/>
  </r>
  <r>
    <x v="2"/>
    <x v="26"/>
    <n v="10"/>
    <s v="MATERIALES DE CONSTRUCCION"/>
    <s v="REMACHE SOLIDO AVELLANADO CABEZA REDUCIDA 1/8  PRESENTACION POR LIBRA NAS1097AD4-8"/>
    <n v="31162200"/>
    <s v="Selección abreviada menor cuantía"/>
    <n v="4"/>
    <n v="6"/>
    <n v="1"/>
    <n v="200000"/>
    <s v="UNIDAD"/>
    <s v="NO SOLICITADAS"/>
  </r>
  <r>
    <x v="2"/>
    <x v="26"/>
    <n v="10"/>
    <s v="MATERIALES DE CONSTRUCCION"/>
    <s v="CINTA EMPAQUE TRANSPARENTE 48MMX200M_x000a_"/>
    <n v="31201512"/>
    <s v="Selección abreviada menor cuantía"/>
    <n v="4"/>
    <n v="7"/>
    <n v="10"/>
    <n v="209550"/>
    <s v="UNIDAD"/>
    <s v="NO SOLICITADAS"/>
  </r>
  <r>
    <x v="2"/>
    <x v="26"/>
    <n v="10"/>
    <s v="MATERIALES DE CONSTRUCCION"/>
    <s v="BROCHA DE 2&quot;"/>
    <n v="31211904"/>
    <s v="Selección abreviada menor cuantía"/>
    <n v="4"/>
    <n v="6"/>
    <n v="30"/>
    <n v="210000"/>
    <s v="UNIDAD"/>
    <s v="NO SOLICITADAS"/>
  </r>
  <r>
    <x v="2"/>
    <x v="26"/>
    <n v="10"/>
    <s v="MATERIALES DE CONSTRUCCION"/>
    <s v="CINTA ALTA RESISTENCIA GRIS 2&quot; P/N 09-309003 POR ROLLO"/>
    <n v="31201531"/>
    <s v="Selección abreviada menor cuantía"/>
    <n v="4"/>
    <n v="6"/>
    <n v="3"/>
    <n v="210000"/>
    <s v="UNIDAD"/>
    <s v="NO SOLICITADAS"/>
  </r>
  <r>
    <x v="2"/>
    <x v="26"/>
    <n v="10"/>
    <s v="MATERIALES DE CONSTRUCCION"/>
    <s v="PEGANTE INSTANTANEO 495 PRESENTACION 20 GRAMOS"/>
    <n v="31201610"/>
    <s v="Selección abreviada menor cuantía"/>
    <n v="4"/>
    <n v="6"/>
    <n v="5"/>
    <n v="225000"/>
    <s v="UNIDAD"/>
    <s v="NO SOLICITADAS"/>
  </r>
  <r>
    <x v="2"/>
    <x v="26"/>
    <n v="10"/>
    <s v="MATERIALES DE CONSTRUCCION"/>
    <s v="PEGANTE INSTANTANEO P/N 9040"/>
    <n v="31201610"/>
    <s v="Selección abreviada menor cuantía"/>
    <n v="4"/>
    <n v="6"/>
    <n v="5"/>
    <n v="225000"/>
    <s v="UNIDAD"/>
    <s v="NO SOLICITADAS"/>
  </r>
  <r>
    <x v="2"/>
    <x v="26"/>
    <n v="10"/>
    <s v="MATERIALES DE CONSTRUCCION"/>
    <s v="CABLE 7 PIN FISCHER FOR DUAL BATTERY INSTRUMENTS (NI-MH-BATTERY) P/N 9122230.00"/>
    <n v="39121700"/>
    <s v="Selección abreviada menor cuantía"/>
    <n v="4"/>
    <n v="6"/>
    <n v="1"/>
    <n v="234000"/>
    <s v="UNIDAD"/>
    <s v="NO SOLICITADAS"/>
  </r>
  <r>
    <x v="2"/>
    <x v="26"/>
    <n v="10"/>
    <s v="MATERIALES DE CONSTRUCCION"/>
    <s v="MANGUERA HIDRAULICA DE 1/2 CON ALMA DE ACERO DE 3.500 PSI"/>
    <n v="40142020"/>
    <s v="Mínima cuantía"/>
    <n v="2"/>
    <n v="4"/>
    <n v="12"/>
    <n v="240000"/>
    <s v="METRO"/>
    <s v="NO SOLICITADAS"/>
  </r>
  <r>
    <x v="2"/>
    <x v="26"/>
    <n v="10"/>
    <s v="MATERIALES DE CONSTRUCCION"/>
    <s v="COTTER PIN P/N MS24665-134"/>
    <n v="31163204"/>
    <s v="Selección abreviada menor cuantía"/>
    <n v="4"/>
    <n v="6"/>
    <n v="500"/>
    <n v="250000"/>
    <s v="UNIDAD"/>
    <s v="NO SOLICITADAS"/>
  </r>
  <r>
    <x v="2"/>
    <x v="26"/>
    <n v="10"/>
    <s v="MATERIALES DE CONSTRUCCION"/>
    <s v="MANGUERA HIDRAULICA DE 5/8 CON ALMA DE ACERO DE 3.500 PSI"/>
    <n v="40142020"/>
    <s v="Mínima cuantía"/>
    <n v="2"/>
    <n v="4"/>
    <n v="10"/>
    <n v="250000"/>
    <s v="METRO"/>
    <s v="NO SOLICITADAS"/>
  </r>
  <r>
    <x v="2"/>
    <x v="26"/>
    <n v="10"/>
    <s v="MATERIALES DE CONSTRUCCION"/>
    <s v="LIMPIADOR DE CONTACTO ELECTRONICO EN SPRAY P/N MIL PRF-29608A TYPE C"/>
    <n v="47131825"/>
    <s v="Selección abreviada menor cuantía"/>
    <n v="4"/>
    <n v="6"/>
    <n v="4"/>
    <n v="260000"/>
    <s v="UNIDAD"/>
    <s v="NO SOLICITADAS"/>
  </r>
  <r>
    <x v="2"/>
    <x v="26"/>
    <n v="10"/>
    <s v="MATERIALES DE CONSTRUCCION"/>
    <s v="SOLDERING CABLE FLUX P/N 15-05085"/>
    <n v="23271800"/>
    <s v="Selección abreviada menor cuantía"/>
    <n v="4"/>
    <n v="6"/>
    <n v="8"/>
    <n v="280000"/>
    <s v="UNIDAD"/>
    <s v="NO SOLICITADAS"/>
  </r>
  <r>
    <x v="2"/>
    <x v="26"/>
    <n v="10"/>
    <s v="MATERIALES DE CONSTRUCCION"/>
    <s v="PINTURA ANTICORROSIVA VERDE OLIVA *1 GALON"/>
    <n v="31211518"/>
    <s v="Selección abreviada menor cuantía"/>
    <n v="4"/>
    <n v="7"/>
    <n v="3"/>
    <n v="288036"/>
    <s v="UNIDAD"/>
    <s v="NO SOLICITADAS"/>
  </r>
  <r>
    <x v="2"/>
    <x v="26"/>
    <n v="10"/>
    <s v="MATERIALES DE CONSTRUCCION"/>
    <s v="ALAMBRE DE FRENADO P/N MS20995-CY15 PRESENTACION POR ROLLO"/>
    <n v="30265100"/>
    <s v="Selección abreviada menor cuantía"/>
    <n v="4"/>
    <n v="6"/>
    <n v="10"/>
    <n v="300000"/>
    <s v="UNIDAD"/>
    <s v="NO SOLICITADAS"/>
  </r>
  <r>
    <x v="2"/>
    <x v="26"/>
    <n v="10"/>
    <s v="MATERIALES DE CONSTRUCCION"/>
    <s v="BRIDAS PLASTICAS NEGRAS DE 5&quot; P/N S-12394 PAQUETE DE 1000 UNIDADES"/>
    <n v="31151904"/>
    <s v="Selección abreviada menor cuantía"/>
    <n v="4"/>
    <n v="6"/>
    <n v="3"/>
    <n v="300000"/>
    <s v="UNIDAD"/>
    <s v="NO SOLICITADAS"/>
  </r>
  <r>
    <x v="2"/>
    <x v="26"/>
    <n v="10"/>
    <s v="MATERIALES DE CONSTRUCCION"/>
    <s v="CINTA ELECTRICA DE TELA DE VIDRIO 1/2&quot; POR ROLLO"/>
    <n v="31201502"/>
    <s v="Selección abreviada menor cuantía"/>
    <n v="4"/>
    <n v="6"/>
    <n v="2"/>
    <n v="300000"/>
    <s v="UNIDAD"/>
    <s v="NO SOLICITADAS"/>
  </r>
  <r>
    <x v="2"/>
    <x v="26"/>
    <n v="10"/>
    <s v="MATERIALES DE CONSTRUCCION"/>
    <s v="GRAFITO MOLIBDENO EN SPRAY"/>
    <n v="11101507"/>
    <s v="Selección abreviada menor cuantía"/>
    <n v="4"/>
    <n v="6"/>
    <n v="5"/>
    <n v="300000"/>
    <s v="UNIDAD"/>
    <s v="NO SOLICITADAS"/>
  </r>
  <r>
    <x v="2"/>
    <x v="26"/>
    <n v="10"/>
    <s v="MATERIALES DE CONSTRUCCION"/>
    <s v="LIJA CIRCULAR 236U P220 POR ROLLO 09-01577"/>
    <n v="27111918"/>
    <s v="Selección abreviada menor cuantía"/>
    <n v="4"/>
    <n v="6"/>
    <n v="200"/>
    <n v="300000"/>
    <s v="UNIDAD"/>
    <s v="NO SOLICITADAS"/>
  </r>
  <r>
    <x v="2"/>
    <x v="26"/>
    <n v="10"/>
    <s v="MATERIALES DE CONSTRUCCION"/>
    <s v="CINTA REFLECTANTE P/N 10-400-0176 PRESENTACION ROLLO POR 10 PIES"/>
    <n v="31201516"/>
    <s v="Selección abreviada menor cuantía"/>
    <n v="4"/>
    <n v="6"/>
    <n v="2"/>
    <n v="320000"/>
    <s v="UNIDAD"/>
    <s v="NO SOLICITADAS"/>
  </r>
  <r>
    <x v="2"/>
    <x v="26"/>
    <n v="10"/>
    <s v="MATERIALES DE CONSTRUCCION"/>
    <s v="CINTA PARA DUCTOS P/N 6969 PLATA 48 MM POR ROLLO"/>
    <n v="31201501"/>
    <s v="Selección abreviada menor cuantía"/>
    <n v="4"/>
    <n v="6"/>
    <n v="4"/>
    <n v="340000"/>
    <s v="UNIDAD"/>
    <s v="NO SOLICITADAS"/>
  </r>
  <r>
    <x v="2"/>
    <x v="26"/>
    <n v="10"/>
    <s v="MATERIALES DE CONSTRUCCION"/>
    <s v="SILICONA BLANCA RTV 102"/>
    <n v="31133710"/>
    <s v="Selección abreviada menor cuantía"/>
    <n v="4"/>
    <n v="6"/>
    <n v="10"/>
    <n v="350000"/>
    <s v="UNIDAD"/>
    <s v="NO SOLICITADAS"/>
  </r>
  <r>
    <x v="2"/>
    <x v="26"/>
    <n v="10"/>
    <s v="MATERIALES DE CONSTRUCCION"/>
    <s v="PINTURA DEMARCACIÓN AMARILLO * 5 GALÓNES"/>
    <n v="31211505"/>
    <s v="Selección abreviada menor cuantía"/>
    <n v="4"/>
    <n v="7"/>
    <n v="1"/>
    <n v="359283"/>
    <s v="UNIDAD"/>
    <s v="NO SOLICITADAS"/>
  </r>
  <r>
    <x v="2"/>
    <x v="26"/>
    <n v="10"/>
    <s v="MATERIALES DE CONSTRUCCION"/>
    <s v="PINTURA DEMARCACIÓN NEGRO *5 GALÓNES"/>
    <n v="31211505"/>
    <s v="Selección abreviada menor cuantía"/>
    <n v="4"/>
    <n v="7"/>
    <n v="1"/>
    <n v="359283"/>
    <s v="UNIDAD"/>
    <s v="NO SOLICITADAS"/>
  </r>
  <r>
    <x v="2"/>
    <x v="26"/>
    <n v="10"/>
    <s v="MATERIALES DE CONSTRUCCION"/>
    <s v="CINTA DE ENMASCARAR NUMERO 232 PRESENTACION POR ROLLO"/>
    <n v="31201515"/>
    <s v="Selección abreviada menor cuantía"/>
    <n v="4"/>
    <n v="6"/>
    <n v="20"/>
    <n v="360000"/>
    <s v="UNIDAD"/>
    <s v="NO SOLICITADAS"/>
  </r>
  <r>
    <x v="2"/>
    <x v="26"/>
    <n v="10"/>
    <s v="MATERIALES DE CONSTRUCCION"/>
    <s v="LIJA ADHESIVA P180 P/N 09-01576"/>
    <n v="27111918"/>
    <s v="Selección abreviada menor cuantía"/>
    <n v="4"/>
    <n v="6"/>
    <n v="200"/>
    <n v="360000"/>
    <s v="UNIDAD"/>
    <s v="NO SOLICITADAS"/>
  </r>
  <r>
    <x v="2"/>
    <x v="26"/>
    <n v="10"/>
    <s v="MATERIALES DE CONSTRUCCION"/>
    <s v="PEGANTE INSTANTANEO 403 PRESENTACION 20 GRAMOS"/>
    <n v="31201610"/>
    <s v="Selección abreviada menor cuantía"/>
    <n v="4"/>
    <n v="6"/>
    <n v="20"/>
    <n v="360000"/>
    <s v="UNIDAD"/>
    <s v="NO SOLICITADAS"/>
  </r>
  <r>
    <x v="2"/>
    <x v="26"/>
    <n v="10"/>
    <s v="MATERIALES DE CONSTRUCCION"/>
    <s v="PINTURA EN AEROSOL NEGRO MATE  PRESENTACION DE 16 ONZAS"/>
    <n v="31211507"/>
    <s v="Selección abreviada menor cuantía"/>
    <n v="4"/>
    <n v="6"/>
    <n v="20"/>
    <n v="360000"/>
    <s v="UNIDAD"/>
    <s v="NO SOLICITADAS"/>
  </r>
  <r>
    <x v="2"/>
    <x v="26"/>
    <n v="10"/>
    <s v="MATERIALES DE CONSTRUCCION"/>
    <s v="PINTURA SPRAY GRIS"/>
    <n v="31211507"/>
    <s v="Selección abreviada menor cuantía"/>
    <n v="4"/>
    <n v="6"/>
    <n v="20"/>
    <n v="360000"/>
    <s v="UNIDAD"/>
    <s v="NO SOLICITADAS"/>
  </r>
  <r>
    <x v="2"/>
    <x v="26"/>
    <n v="10"/>
    <s v="MATERIALES DE CONSTRUCCION"/>
    <s v="PINTURA SPRAY NEGRA"/>
    <n v="31211507"/>
    <s v="Selección abreviada menor cuantía"/>
    <n v="4"/>
    <n v="6"/>
    <n v="20"/>
    <n v="360000"/>
    <s v="UNIDAD"/>
    <s v="NO SOLICITADAS"/>
  </r>
  <r>
    <x v="2"/>
    <x v="26"/>
    <n v="10"/>
    <s v="MATERIALES DE CONSTRUCCION"/>
    <s v="TERMINAL BUTT SPLICE AMARILLO P/N D-436-38"/>
    <n v="39121405"/>
    <s v="Selección abreviada menor cuantía"/>
    <n v="4"/>
    <n v="6"/>
    <n v="60"/>
    <n v="390000"/>
    <s v="UNIDAD"/>
    <s v="NO SOLICITADAS"/>
  </r>
  <r>
    <x v="2"/>
    <x v="26"/>
    <n v="10"/>
    <s v="MATERIALES DE CONSTRUCCION"/>
    <s v="TERMINAL BUTT SPLICE AZUL P/N D-436-37"/>
    <n v="39121405"/>
    <s v="Selección abreviada menor cuantía"/>
    <n v="4"/>
    <n v="6"/>
    <n v="60"/>
    <n v="390000"/>
    <s v="UNIDAD"/>
    <s v="NO SOLICITADAS"/>
  </r>
  <r>
    <x v="2"/>
    <x v="26"/>
    <n v="10"/>
    <s v="MATERIALES DE CONSTRUCCION"/>
    <s v="TERMINAL BUTT SPLICE ROJO P/N D-436-36"/>
    <n v="39121405"/>
    <s v="Selección abreviada menor cuantía"/>
    <n v="4"/>
    <n v="6"/>
    <n v="60"/>
    <n v="390000"/>
    <s v="UNIDAD"/>
    <s v="NO SOLICITADAS"/>
  </r>
  <r>
    <x v="2"/>
    <x v="26"/>
    <n v="10"/>
    <s v="MATERIALES DE CONSTRUCCION"/>
    <s v="ALAMBRE DE FRENADO P/N MS20995 CALIBRE 0.25 PRESENTACION POR ROLLO"/>
    <n v="30265100"/>
    <s v="Selección abreviada menor cuantía"/>
    <n v="4"/>
    <n v="6"/>
    <n v="10"/>
    <n v="400000"/>
    <s v="UNIDAD"/>
    <s v="NO SOLICITADAS"/>
  </r>
  <r>
    <x v="2"/>
    <x v="26"/>
    <n v="10"/>
    <s v="MATERIALES DE CONSTRUCCION"/>
    <s v="INTERRUPTOR  ON-OFF-ON 3 PIN MTS-103"/>
    <n v="39121633"/>
    <s v="Selección abreviada menor cuantía"/>
    <n v="4"/>
    <n v="6"/>
    <n v="20"/>
    <n v="400000"/>
    <s v="UNIDAD"/>
    <s v="NO SOLICITADAS"/>
  </r>
  <r>
    <x v="2"/>
    <x v="26"/>
    <n v="10"/>
    <s v="MATERIALES DE CONSTRUCCION"/>
    <s v="INTERRUPTOR  ON-OFF-ON 6 PIN 203"/>
    <n v="39121633"/>
    <s v="Selección abreviada menor cuantía"/>
    <n v="4"/>
    <n v="6"/>
    <n v="20"/>
    <n v="400000"/>
    <s v="UNIDAD"/>
    <s v="NO SOLICITADAS"/>
  </r>
  <r>
    <x v="2"/>
    <x v="26"/>
    <n v="10"/>
    <s v="MATERIALES DE CONSTRUCCION"/>
    <s v="MANGUERA PARA AGUA DE 3/4 CON ALMA DE NYLON DE 300 PSI"/>
    <n v="40142008"/>
    <s v="Mínima cuantía"/>
    <n v="2"/>
    <n v="4"/>
    <n v="20"/>
    <n v="400000"/>
    <s v="METRO"/>
    <s v="NO SOLICITADAS"/>
  </r>
  <r>
    <x v="2"/>
    <x v="26"/>
    <n v="10"/>
    <s v="MATERIALES DE CONSTRUCCION"/>
    <s v="LIJA ADHESIVA P240 P/N 09-01578"/>
    <n v="27111918"/>
    <s v="Selección abreviada menor cuantía"/>
    <n v="4"/>
    <n v="6"/>
    <n v="200"/>
    <n v="440000"/>
    <s v="UNIDAD"/>
    <s v="NO SOLICITADAS"/>
  </r>
  <r>
    <x v="2"/>
    <x v="26"/>
    <n v="10"/>
    <s v="MATERIALES DE CONSTRUCCION"/>
    <s v="ALUMINPREP 33 P/N 09-00679"/>
    <n v="47131814"/>
    <s v="Selección abreviada menor cuantía"/>
    <n v="4"/>
    <n v="6"/>
    <n v="3"/>
    <n v="450000"/>
    <s v="GALON"/>
    <s v="NO SOLICITADAS"/>
  </r>
  <r>
    <x v="2"/>
    <x v="26"/>
    <n v="10"/>
    <s v="MATERIALES DE CONSTRUCCION"/>
    <s v="BLASTING ABRASIVES 25 LIBRAS BAG T-2 UREA 12-03810"/>
    <n v="11111700"/>
    <s v="Selección abreviada menor cuantía"/>
    <n v="4"/>
    <n v="6"/>
    <n v="1"/>
    <n v="450000"/>
    <s v="UNIDAD"/>
    <s v="NO SOLICITADAS"/>
  </r>
  <r>
    <x v="2"/>
    <x v="26"/>
    <n v="10"/>
    <s v="MATERIALES DE CONSTRUCCION"/>
    <s v="BLASTING ABRASIVES 25 LIBRAS BAG T-3 MELANINA 12-03811"/>
    <n v="11111700"/>
    <s v="Selección abreviada menor cuantía"/>
    <n v="4"/>
    <n v="6"/>
    <n v="1"/>
    <n v="450000"/>
    <s v="UNIDAD"/>
    <s v="NO SOLICITADAS"/>
  </r>
  <r>
    <x v="2"/>
    <x v="26"/>
    <n v="10"/>
    <s v="MATERIALES DE CONSTRUCCION"/>
    <s v="BLASTING ABRASIVES 25 LIBRAS BAG T-5 ACRYLICA 12-03812"/>
    <n v="11111700"/>
    <s v="Selección abreviada menor cuantía"/>
    <n v="4"/>
    <n v="6"/>
    <n v="1"/>
    <n v="450000"/>
    <s v="UNIDAD"/>
    <s v="NO SOLICITADAS"/>
  </r>
  <r>
    <x v="2"/>
    <x v="26"/>
    <n v="10"/>
    <s v="MATERIALES DE CONSTRUCCION"/>
    <s v="BRIDAS PLASTICAS NEGRAS DE 8” P/N S-5831 PAQUETE DE 1000 UNIDADES"/>
    <n v="31151904"/>
    <s v="Selección abreviada menor cuantía"/>
    <n v="4"/>
    <n v="6"/>
    <n v="3"/>
    <n v="450000"/>
    <s v="UNIDAD"/>
    <s v="NO SOLICITADAS"/>
  </r>
  <r>
    <x v="2"/>
    <x v="26"/>
    <n v="10"/>
    <s v="MATERIALES DE CONSTRUCCION"/>
    <s v="EDGE SEALER, VINYL AND MYLAR FILMS NUMERO 3950 8"/>
    <n v="31201521"/>
    <s v="Selección abreviada menor cuantía"/>
    <n v="4"/>
    <n v="6"/>
    <n v="3"/>
    <n v="450000"/>
    <s v="UNIDAD"/>
    <s v="NO SOLICITADAS"/>
  </r>
  <r>
    <x v="2"/>
    <x v="26"/>
    <n v="10"/>
    <s v="MATERIALES DE CONSTRUCCION"/>
    <s v="PRIMER DE AVIACION TIEMPO CURADO RAPIDO RESISTENTE A TEMPERATURA DE 350 GRADOS P/N MIL-P-7962 PRESENTACION SPRAY DE 16 ONZ"/>
    <n v="31211510"/>
    <s v="Selección abreviada menor cuantía"/>
    <n v="4"/>
    <n v="6"/>
    <n v="15"/>
    <n v="450000"/>
    <s v="UNIDAD"/>
    <s v="NO SOLICITADAS"/>
  </r>
  <r>
    <x v="2"/>
    <x v="26"/>
    <n v="10"/>
    <s v="MATERIALES DE CONSTRUCCION"/>
    <s v="BRIDAS PLASTICAS NEGRAS DE 14&quot; P/N S-5833 PAQUETE DE 1000 UNIDADES"/>
    <n v="31151904"/>
    <s v="Selección abreviada menor cuantía"/>
    <n v="4"/>
    <n v="6"/>
    <n v="2"/>
    <n v="500000"/>
    <s v="UNIDAD"/>
    <s v="NO SOLICITADAS"/>
  </r>
  <r>
    <x v="2"/>
    <x v="26"/>
    <n v="10"/>
    <s v="MATERIALES DE CONSTRUCCION"/>
    <s v="CINTA TRANSPARENTE DE 2&quot; POR ROLLO"/>
    <n v="31201512"/>
    <s v="Selección abreviada menor cuantía"/>
    <n v="4"/>
    <n v="6"/>
    <n v="100"/>
    <n v="500000"/>
    <s v="UNIDAD"/>
    <s v="NO SOLICITADAS"/>
  </r>
  <r>
    <x v="2"/>
    <x v="26"/>
    <n v="10"/>
    <s v="MATERIALES DE CONSTRUCCION"/>
    <s v="INTERRUPTOR TACTIL BOTON PULSADOR 6 X 6 X 5 MM CONMUTADOR"/>
    <n v="39121633"/>
    <s v="Selección abreviada menor cuantía"/>
    <n v="4"/>
    <n v="6"/>
    <n v="20"/>
    <n v="500000"/>
    <s v="UNIDAD"/>
    <s v="NO SOLICITADAS"/>
  </r>
  <r>
    <x v="2"/>
    <x v="26"/>
    <n v="10"/>
    <s v="MATERIALES DE CONSTRUCCION"/>
    <s v="LIJA DE OXIDO DE ALUMINIO NUMERO 200 "/>
    <n v="27111918"/>
    <s v="Selección abreviada menor cuantía"/>
    <n v="4"/>
    <n v="6"/>
    <n v="200"/>
    <n v="500000"/>
    <s v="UNIDAD"/>
    <s v="NO SOLICITADAS"/>
  </r>
  <r>
    <x v="2"/>
    <x v="26"/>
    <n v="10"/>
    <s v="MATERIALES DE CONSTRUCCION"/>
    <s v="LIJA DE OXIDO DE ALUMINIO NUMERO 300 "/>
    <n v="27111918"/>
    <s v="Selección abreviada menor cuantía"/>
    <n v="4"/>
    <n v="6"/>
    <n v="200"/>
    <n v="500000"/>
    <s v="UNIDAD"/>
    <s v="NO SOLICITADAS"/>
  </r>
  <r>
    <x v="2"/>
    <x v="26"/>
    <n v="10"/>
    <s v="MATERIALES DE CONSTRUCCION"/>
    <s v="PIN THREADED P/N HST11BJ-6-7"/>
    <n v="31163212"/>
    <s v="Selección abreviada menor cuantía"/>
    <n v="4"/>
    <n v="6"/>
    <n v="20"/>
    <n v="500000"/>
    <s v="UNIDAD"/>
    <s v="NO SOLICITADAS"/>
  </r>
  <r>
    <x v="2"/>
    <x v="26"/>
    <n v="10"/>
    <s v="MATERIALES DE CONSTRUCCION"/>
    <s v="PIN THREADED P/N WC11BJ-6-7"/>
    <n v="31163212"/>
    <s v="Selección abreviada menor cuantía"/>
    <n v="4"/>
    <n v="6"/>
    <n v="20"/>
    <n v="500000"/>
    <s v="UNIDAD"/>
    <s v="NO SOLICITADAS"/>
  </r>
  <r>
    <x v="2"/>
    <x v="26"/>
    <n v="10"/>
    <s v="MATERIALES DE CONSTRUCCION"/>
    <s v="VINILO BLANCO ALMENDRA SUPERLAVABLE *5 GALONES"/>
    <n v="31211502"/>
    <s v="Selección abreviada menor cuantía"/>
    <n v="4"/>
    <n v="7"/>
    <n v="2"/>
    <n v="528066"/>
    <s v="UNIDAD"/>
    <s v="NO SOLICITADAS"/>
  </r>
  <r>
    <x v="2"/>
    <x v="26"/>
    <n v="10"/>
    <s v="MATERIALES DE CONSTRUCCION"/>
    <s v="CINTA DE ALUMINIO FOIL NUMERO 425 PRESENTACION POR ROLLO"/>
    <n v="31201530"/>
    <s v="Selección abreviada menor cuantía"/>
    <n v="4"/>
    <n v="6"/>
    <n v="3"/>
    <n v="540000"/>
    <s v="UNIDAD"/>
    <s v="NO SOLICITADAS"/>
  </r>
  <r>
    <x v="2"/>
    <x v="26"/>
    <n v="10"/>
    <s v="MATERIALES DE CONSTRUCCION"/>
    <s v="CINTA FIBRA DE VIDRIO SKU 110485 POR ROLLO"/>
    <n v="31201507"/>
    <s v="Selección abreviada menor cuantía"/>
    <n v="4"/>
    <n v="6"/>
    <n v="3"/>
    <n v="540000"/>
    <s v="UNIDAD"/>
    <s v="NO SOLICITADAS"/>
  </r>
  <r>
    <x v="2"/>
    <x v="26"/>
    <n v="10"/>
    <s v="MATERIALES DE CONSTRUCCION"/>
    <s v="LAMINA DURAL P/N 2024 T3 0,020"/>
    <n v="30102006"/>
    <s v="Selección abreviada menor cuantía"/>
    <n v="4"/>
    <n v="6"/>
    <n v="1"/>
    <n v="540000"/>
    <s v="UNIDAD"/>
    <s v="NO SOLICITADAS"/>
  </r>
  <r>
    <x v="2"/>
    <x v="26"/>
    <n v="10"/>
    <s v="MATERIALES DE CONSTRUCCION"/>
    <s v="LAMINA DURAL P/N 2024 T3 0,025"/>
    <n v="30102006"/>
    <s v="Selección abreviada menor cuantía"/>
    <n v="4"/>
    <n v="6"/>
    <n v="1"/>
    <n v="540000"/>
    <s v="UNIDAD"/>
    <s v="NO SOLICITADAS"/>
  </r>
  <r>
    <x v="2"/>
    <x v="26"/>
    <n v="10"/>
    <s v="MATERIALES DE CONSTRUCCION"/>
    <s v="LIJA ADHESIVA P220 PARA ORBITAL VELCRO SANDING DISCS "/>
    <n v="27112737"/>
    <s v="Selección abreviada menor cuantía"/>
    <n v="4"/>
    <n v="6"/>
    <n v="300"/>
    <n v="540000"/>
    <s v="UNIDAD"/>
    <s v="NO SOLICITADAS"/>
  </r>
  <r>
    <x v="2"/>
    <x v="26"/>
    <n v="10"/>
    <s v="MATERIALES DE CONSTRUCCION"/>
    <s v="SPRAY LIMPIADOR DE CONTACOS ELECTRÓNICOS 400ML"/>
    <n v="47131825"/>
    <s v="Selección abreviada menor cuantía"/>
    <n v="4"/>
    <n v="7"/>
    <n v="10"/>
    <n v="558800"/>
    <s v="UNIDAD"/>
    <s v="NO SOLICITADAS"/>
  </r>
  <r>
    <x v="2"/>
    <x v="26"/>
    <n v="10"/>
    <s v="MATERIALES DE CONSTRUCCION"/>
    <s v="CINTA DE ALUMINIO MIL-T-23377 DE 1/2&quot; POR ROLLO"/>
    <n v="31201530"/>
    <s v="Selección abreviada menor cuantía"/>
    <n v="4"/>
    <n v="6"/>
    <n v="10"/>
    <n v="580000"/>
    <s v="UNIDAD"/>
    <s v="NO SOLICITADAS"/>
  </r>
  <r>
    <x v="2"/>
    <x v="26"/>
    <n v="10"/>
    <s v="MATERIALES DE CONSTRUCCION"/>
    <s v="CINTA DE ENMASCARAR DE 1/2&quot; POR ROLLO"/>
    <n v="31201503"/>
    <s v="Selección abreviada menor cuantía"/>
    <n v="4"/>
    <n v="6"/>
    <n v="120"/>
    <n v="600000"/>
    <s v="UNIDAD"/>
    <s v="NO SOLICITADAS"/>
  </r>
  <r>
    <x v="2"/>
    <x v="26"/>
    <n v="10"/>
    <s v="MATERIALES DE CONSTRUCCION"/>
    <s v="CINTA DE ENMASCARAR SAE-AMS-T-21595 DE 2&quot; POR ROLLO"/>
    <n v="31201503"/>
    <s v="Selección abreviada menor cuantía"/>
    <n v="4"/>
    <n v="6"/>
    <n v="30"/>
    <n v="600000"/>
    <s v="UNIDAD"/>
    <s v="NO SOLICITADAS"/>
  </r>
  <r>
    <x v="2"/>
    <x v="26"/>
    <n v="10"/>
    <s v="MATERIALES DE CONSTRUCCION"/>
    <s v="LAMINA ACRILICA DE 1 METRO POR 1 METRO Y DE 1/4 DE ESPESOR"/>
    <n v="13111204"/>
    <s v="Selección abreviada menor cuantía"/>
    <n v="4"/>
    <n v="6"/>
    <n v="1"/>
    <n v="600000"/>
    <s v="UNIDAD"/>
    <s v="NO SOLICITADAS"/>
  </r>
  <r>
    <x v="2"/>
    <x v="26"/>
    <n v="10"/>
    <s v="MATERIALES DE CONSTRUCCION"/>
    <s v="LAMINA DURAL P/N 2024 T3 0,032"/>
    <n v="30102006"/>
    <s v="Selección abreviada menor cuantía"/>
    <n v="4"/>
    <n v="6"/>
    <n v="1"/>
    <n v="600000"/>
    <s v="UNIDAD"/>
    <s v="NO SOLICITADAS"/>
  </r>
  <r>
    <x v="2"/>
    <x v="26"/>
    <n v="10"/>
    <s v="MATERIALES DE CONSTRUCCION"/>
    <s v="MANGUERA HIDRAULICA DE 3/4 CON ALMA DE ACERO DE 3.500 PSI"/>
    <n v="40142020"/>
    <s v="Mínima cuantía"/>
    <n v="2"/>
    <n v="4"/>
    <n v="12"/>
    <n v="600000"/>
    <s v="METRO"/>
    <s v="NO SOLICITADAS"/>
  </r>
  <r>
    <x v="2"/>
    <x v="26"/>
    <n v="10"/>
    <s v="MATERIALES DE CONSTRUCCION"/>
    <s v="LAMINA DURAL P/N QQ-A250/3 2025 T3 0,016"/>
    <n v="30102006"/>
    <s v="Selección abreviada menor cuantía"/>
    <n v="4"/>
    <n v="6"/>
    <n v="1"/>
    <n v="602000"/>
    <s v="UNIDAD"/>
    <s v="NO SOLICITADAS"/>
  </r>
  <r>
    <x v="2"/>
    <x v="26"/>
    <n v="10"/>
    <s v="MATERIALES DE CONSTRUCCION"/>
    <s v="SOLDADURA BGA FUNDENTE XG-50"/>
    <n v="23271811"/>
    <s v="Selección abreviada menor cuantía"/>
    <n v="4"/>
    <n v="6"/>
    <n v="8"/>
    <n v="640000"/>
    <s v="UNIDAD"/>
    <s v="NO SOLICITADAS"/>
  </r>
  <r>
    <x v="2"/>
    <x v="26"/>
    <n v="10"/>
    <s v="MATERIALES DE CONSTRUCCION"/>
    <s v="ADHESION PROMOTER METAL BONDS INSTABOND 900"/>
    <n v="31201601"/>
    <s v="Selección abreviada menor cuantía"/>
    <n v="4"/>
    <n v="6"/>
    <n v="2"/>
    <n v="700000"/>
    <s v="UNIDAD"/>
    <s v="NO SOLICITADAS"/>
  </r>
  <r>
    <x v="2"/>
    <x v="26"/>
    <n v="10"/>
    <s v="MATERIALES DE CONSTRUCCION"/>
    <s v="SELLANTE ESTRUCTURAL HYSOL KIT (PART A&amp;B) EA956"/>
    <n v="31201600"/>
    <s v="Selección abreviada menor cuantía"/>
    <n v="4"/>
    <n v="6"/>
    <n v="1"/>
    <n v="700000"/>
    <s v="UNIDAD"/>
    <s v="NO SOLICITADAS"/>
  </r>
  <r>
    <x v="2"/>
    <x v="26"/>
    <n v="10"/>
    <s v="MATERIALES DE CONSTRUCCION"/>
    <s v="SELLANTE ESTRUCTURAL HYSOL KIT (PART A&amp;B) EA960F"/>
    <n v="31201600"/>
    <s v="Selección abreviada menor cuantía"/>
    <n v="4"/>
    <n v="6"/>
    <n v="1"/>
    <n v="700000"/>
    <s v="UNIDAD"/>
    <s v="NO SOLICITADAS"/>
  </r>
  <r>
    <x v="2"/>
    <x v="26"/>
    <n v="10"/>
    <s v="MATERIALES DE CONSTRUCCION"/>
    <s v="SELLANTE ESTRUCTURAL HYSOL P/N 9339 PRESENTACION POR CUARTO"/>
    <n v="31201600"/>
    <s v="Selección abreviada menor cuantía"/>
    <n v="4"/>
    <n v="6"/>
    <n v="1"/>
    <n v="700000"/>
    <s v="UNIDAD"/>
    <s v="NO SOLICITADAS"/>
  </r>
  <r>
    <x v="2"/>
    <x v="26"/>
    <n v="10"/>
    <s v="MATERIALES DE CONSTRUCCION"/>
    <s v="SILICONA INDUSTRIAL MULTIPROPOSITO PRESENTACION EN SPRAY"/>
    <n v="31133710"/>
    <s v="Selección abreviada menor cuantía"/>
    <n v="4"/>
    <n v="6"/>
    <n v="20"/>
    <n v="700000"/>
    <s v="UNIDAD"/>
    <s v="NO SOLICITADAS"/>
  </r>
  <r>
    <x v="2"/>
    <x v="26"/>
    <n v="10"/>
    <s v="MATERIALES DE CONSTRUCCION"/>
    <s v="SELLANTE ANAEROBICO RETAINING COMPOUND ASTM D5363 GROUP 04 CLASS 1 GRADE 1"/>
    <n v="31201631"/>
    <s v="Selección abreviada menor cuantía"/>
    <n v="4"/>
    <n v="6"/>
    <n v="5"/>
    <n v="725000"/>
    <s v="UNIDAD"/>
    <s v="NO SOLICITADAS"/>
  </r>
  <r>
    <x v="2"/>
    <x v="26"/>
    <n v="10"/>
    <s v="MATERIALES DE CONSTRUCCION"/>
    <s v="SELLANTE ANAEROBICO THREADLOCKING LOCTITE 7649"/>
    <n v="31201631"/>
    <s v="Selección abreviada menor cuantía"/>
    <n v="4"/>
    <n v="6"/>
    <n v="5"/>
    <n v="725000"/>
    <s v="UNIDAD"/>
    <s v="NO SOLICITADAS"/>
  </r>
  <r>
    <x v="2"/>
    <x v="26"/>
    <n v="10"/>
    <s v="MATERIALES DE CONSTRUCCION"/>
    <s v="SELLANTE ESTRUCTURAL HYSOL 9394 PRESENTACION POR CUARTO "/>
    <n v="31201600"/>
    <s v="Selección abreviada menor cuantía"/>
    <n v="4"/>
    <n v="6"/>
    <n v="1"/>
    <n v="740000"/>
    <s v="UNIDAD"/>
    <s v="NO SOLICITADAS"/>
  </r>
  <r>
    <x v="2"/>
    <x v="26"/>
    <n v="10"/>
    <s v="MATERIALES DE CONSTRUCCION"/>
    <s v="ADHESIVE SILICONE BASE 299-947-152 TYPE III"/>
    <n v="31201601"/>
    <s v="Selección abreviada menor cuantía"/>
    <n v="4"/>
    <n v="6"/>
    <n v="1"/>
    <n v="750000"/>
    <s v="UNIDAD"/>
    <s v="NO SOLICITADAS"/>
  </r>
  <r>
    <x v="2"/>
    <x v="26"/>
    <n v="10"/>
    <s v="MATERIALES DE CONSTRUCCION"/>
    <s v="ADHESIVE SILICONE BASE TWO PART 299-947-152 TYPE I CLASS 1"/>
    <n v="31201601"/>
    <s v="Selección abreviada menor cuantía"/>
    <n v="4"/>
    <n v="6"/>
    <n v="1"/>
    <n v="750000"/>
    <s v="UNIDAD"/>
    <s v="NO SOLICITADAS"/>
  </r>
  <r>
    <x v="2"/>
    <x v="26"/>
    <n v="10"/>
    <s v="MATERIALES DE CONSTRUCCION"/>
    <s v="LIMPIADOR DIELECTRICO PRESENTACION SPRAY DE 430CC P/N HFE-7100"/>
    <n v="47131800"/>
    <s v="Selección abreviada menor cuantía"/>
    <n v="4"/>
    <n v="6"/>
    <n v="10"/>
    <n v="750000"/>
    <s v="UNIDAD"/>
    <s v="NO SOLICITADAS"/>
  </r>
  <r>
    <x v="2"/>
    <x v="26"/>
    <n v="10"/>
    <s v="MATERIALES DE CONSTRUCCION"/>
    <s v="SELLANTE ESTRUCTURAL HYSOL KIT (PART A&amp;B) AE9309"/>
    <n v="31201600"/>
    <s v="Selección abreviada menor cuantía"/>
    <n v="4"/>
    <n v="6"/>
    <n v="1"/>
    <n v="750000"/>
    <s v="UNIDAD"/>
    <s v="NO SOLICITADAS"/>
  </r>
  <r>
    <x v="2"/>
    <x v="26"/>
    <n v="10"/>
    <s v="MATERIALES DE CONSTRUCCION"/>
    <s v="SELLANTE ESTRUCTURAL HYSOL KIT (PART A&amp;B) EA934"/>
    <n v="31201600"/>
    <s v="Selección abreviada menor cuantía"/>
    <n v="4"/>
    <n v="6"/>
    <n v="1"/>
    <n v="750000"/>
    <s v="UNIDAD"/>
    <s v="NO SOLICITADAS"/>
  </r>
  <r>
    <x v="2"/>
    <x v="26"/>
    <n v="10"/>
    <s v="MATERIALES DE CONSTRUCCION"/>
    <s v="CINTA ADHESIVA NUMERO 3939 "/>
    <n v="31201501"/>
    <s v="Selección abreviada menor cuantía"/>
    <n v="4"/>
    <n v="6"/>
    <n v="3"/>
    <n v="810000"/>
    <s v="UNIDAD"/>
    <s v="NO SOLICITADAS"/>
  </r>
  <r>
    <x v="2"/>
    <x v="26"/>
    <n v="10"/>
    <s v="MATERIALES DE CONSTRUCCION"/>
    <s v="LAMINA DURAL P/N QQ-A250/5 2026 T3 0,008"/>
    <n v="30102006"/>
    <s v="Selección abreviada menor cuantía"/>
    <n v="4"/>
    <n v="6"/>
    <n v="1"/>
    <n v="820000"/>
    <s v="UNIDAD"/>
    <s v="NO SOLICITADAS"/>
  </r>
  <r>
    <x v="2"/>
    <x v="26"/>
    <n v="10"/>
    <s v="MATERIALES DE CONSTRUCCION"/>
    <s v="LIJA DE OXIDO DE ALUMINIO NUMERO 320 DE 4 PULGADAS PRESENTACION ROLLO DE 45 METROS"/>
    <n v="27111918"/>
    <s v="Selección abreviada menor cuantía"/>
    <n v="4"/>
    <n v="6"/>
    <n v="1"/>
    <n v="840000"/>
    <s v="UNIDAD"/>
    <s v="NO SOLICITADAS"/>
  </r>
  <r>
    <x v="2"/>
    <x v="26"/>
    <n v="10"/>
    <s v="MATERIALES DE CONSTRUCCION"/>
    <s v="CINTA DE ALUMINIO MIL-T-23377 DE 1&quot; POR ROLLO"/>
    <n v="31201530"/>
    <s v="Selección abreviada menor cuantía"/>
    <n v="4"/>
    <n v="6"/>
    <n v="10"/>
    <n v="850000"/>
    <s v="UNIDAD"/>
    <s v="NO SOLICITADAS"/>
  </r>
  <r>
    <x v="2"/>
    <x v="26"/>
    <n v="10"/>
    <s v="MATERIALES DE CONSTRUCCION"/>
    <s v="SELLANTE DE POLISULFURO GRIS TYPE II-2 KIT (PART A&amp;B) P/S870B-2"/>
    <n v="31211704"/>
    <s v="Selección abreviada menor cuantía"/>
    <n v="4"/>
    <n v="6"/>
    <n v="3"/>
    <n v="870000"/>
    <s v="UNIDAD"/>
    <s v="NO SOLICITADAS"/>
  </r>
  <r>
    <x v="2"/>
    <x v="26"/>
    <n v="10"/>
    <s v="MATERIALES DE CONSTRUCCION"/>
    <s v="EXTRUDED ALUMINUM ANGLE 1-1/2 X1-1/2 X 1/16 12 FT P/N 03-47500-12"/>
    <n v="30101506"/>
    <s v="Selección abreviada menor cuantía"/>
    <n v="4"/>
    <n v="6"/>
    <n v="2"/>
    <n v="900000"/>
    <s v="UNIDAD"/>
    <s v="NO SOLICITADAS"/>
  </r>
  <r>
    <x v="2"/>
    <x v="26"/>
    <n v="10"/>
    <s v="MATERIALES DE CONSTRUCCION"/>
    <s v="TAPE ADHESIVE REFLECTORIZED SHEETING NUMERO 7610"/>
    <n v="31201516"/>
    <s v="Selección abreviada menor cuantía"/>
    <n v="4"/>
    <n v="6"/>
    <n v="2"/>
    <n v="900000"/>
    <s v="UNIDAD"/>
    <s v="NO SOLICITADAS"/>
  </r>
  <r>
    <x v="2"/>
    <x v="26"/>
    <n v="10"/>
    <s v="MATERIALES DE CONSTRUCCION"/>
    <s v="CINTA DE ENMASCARAR SAE-AMS-T-21595 DE 1&quot; POR ROLLO"/>
    <n v="31201503"/>
    <s v="Selección abreviada menor cuantía"/>
    <n v="4"/>
    <n v="6"/>
    <n v="100"/>
    <n v="950000"/>
    <s v="UNIDAD"/>
    <s v="NO SOLICITADAS"/>
  </r>
  <r>
    <x v="2"/>
    <x v="26"/>
    <n v="10"/>
    <s v="MATERIALES DE CONSTRUCCION"/>
    <s v="DISCOS ROLOCK ABRASIVO 2&quot; DIAMETRO GRANO 80 TURN ON CAJA DE 100 UNIDADES"/>
    <n v="31191506"/>
    <s v="Selección abreviada menor cuantía"/>
    <n v="4"/>
    <n v="6"/>
    <n v="1"/>
    <n v="950000"/>
    <s v="UNIDAD"/>
    <s v="NO SOLICITADAS"/>
  </r>
  <r>
    <x v="2"/>
    <x v="26"/>
    <n v="10"/>
    <s v="MATERIALES DE CONSTRUCCION"/>
    <s v="PINTURA EPÓXICA GRIS * 3.75 GALÓN_x000a_"/>
    <n v="31211500"/>
    <s v="Selección abreviada menor cuantía"/>
    <n v="4"/>
    <n v="7"/>
    <n v="2"/>
    <n v="952246"/>
    <s v="UNIDAD"/>
    <s v="NO SOLICITADAS"/>
  </r>
  <r>
    <x v="2"/>
    <x v="26"/>
    <n v="10"/>
    <s v="MATERIALES DE CONSTRUCCION"/>
    <s v="SOLDER FLUX XG-Z40 SOLDER PASTE SN 63/PB37 25-45UM"/>
    <n v="23271807"/>
    <s v="Selección abreviada menor cuantía"/>
    <n v="4"/>
    <n v="6"/>
    <n v="8"/>
    <n v="960000"/>
    <s v="UNIDAD"/>
    <s v="NO SOLICITADAS"/>
  </r>
  <r>
    <x v="2"/>
    <x v="26"/>
    <n v="10"/>
    <s v="MATERIALES DE CONSTRUCCION"/>
    <s v="FLASH TAPE HCS2114 PRESENTACION EN ROLLO"/>
    <n v="31201505"/>
    <s v="Selección abreviada menor cuantía"/>
    <n v="4"/>
    <n v="6"/>
    <n v="11"/>
    <n v="990000"/>
    <s v="UNIDAD"/>
    <s v="NO SOLICITADAS"/>
  </r>
  <r>
    <x v="2"/>
    <x v="26"/>
    <n v="10"/>
    <s v="MATERIALES DE CONSTRUCCION"/>
    <s v="MANGUERA NEUMATICA DE 20 METROS P/N IM2005A"/>
    <n v="40142002"/>
    <s v="Selección abreviada menor cuantía"/>
    <n v="4"/>
    <n v="6"/>
    <n v="1"/>
    <n v="1000000"/>
    <s v="UNIDAD"/>
    <s v="NO SOLICITADAS"/>
  </r>
  <r>
    <x v="2"/>
    <x v="26"/>
    <n v="10"/>
    <s v="MATERIALES DE CONSTRUCCION"/>
    <s v="MANGUERA NEUMATICA DE 20 METROS P/N IM2009A"/>
    <n v="40142002"/>
    <s v="Selección abreviada menor cuantía"/>
    <n v="4"/>
    <n v="6"/>
    <n v="1"/>
    <n v="1000000"/>
    <s v="UNIDAD"/>
    <s v="NO SOLICITADAS"/>
  </r>
  <r>
    <x v="2"/>
    <x v="26"/>
    <n v="10"/>
    <s v="MATERIALES DE CONSTRUCCION"/>
    <s v="COMPUESTO DE SELLADO KIT (PART A&amp;B) P/S870C-12 PRESENTACION EN CUARTOS"/>
    <n v="31211704"/>
    <s v="Selección abreviada menor cuantía"/>
    <n v="4"/>
    <n v="6"/>
    <n v="4"/>
    <n v="1080000"/>
    <s v="UNIDAD"/>
    <s v="NO SOLICITADAS"/>
  </r>
  <r>
    <x v="2"/>
    <x v="26"/>
    <n v="10"/>
    <s v="MATERIALES DE CONSTRUCCION"/>
    <s v="LAMINA DURAL P/N 2024 T3 0,016 "/>
    <n v="30102006"/>
    <s v="Selección abreviada menor cuantía"/>
    <n v="4"/>
    <n v="6"/>
    <n v="2"/>
    <n v="1080000"/>
    <s v="UNIDAD"/>
    <s v="NO SOLICITADAS"/>
  </r>
  <r>
    <x v="2"/>
    <x v="26"/>
    <n v="10"/>
    <s v="MATERIALES DE CONSTRUCCION"/>
    <s v="COMPUESTO DE SELLADO KIT (PART A&amp;B) 1422 B2 PRESENTACION EN CUARTOS"/>
    <n v="31211704"/>
    <s v="Selección abreviada menor cuantía"/>
    <n v="4"/>
    <n v="6"/>
    <n v="5"/>
    <n v="1100000"/>
    <s v="UNIDAD"/>
    <s v="NO SOLICITADAS"/>
  </r>
  <r>
    <x v="2"/>
    <x v="26"/>
    <n v="10"/>
    <s v="MATERIALES DE CONSTRUCCION"/>
    <s v="SELLANTE DE SILICONA GRIS ESPECIFICACION MEP 09-045 P/N RTV157 PRESENTACION EN TUBO"/>
    <n v="31133710"/>
    <s v="Selección abreviada menor cuantía"/>
    <n v="4"/>
    <n v="6"/>
    <n v="10"/>
    <n v="1100000"/>
    <s v="UNIDAD"/>
    <s v="NO SOLICITADAS"/>
  </r>
  <r>
    <x v="2"/>
    <x v="26"/>
    <n v="10"/>
    <s v="MATERIALES DE CONSTRUCCION"/>
    <s v="DISCO ROLOCK 3&quot; DIAMETRO AZUL TURN ON "/>
    <n v="31191506"/>
    <s v="Selección abreviada menor cuantía"/>
    <n v="4"/>
    <n v="6"/>
    <n v="200"/>
    <n v="1200000"/>
    <s v="UNIDAD"/>
    <s v="NO SOLICITADAS"/>
  </r>
  <r>
    <x v="2"/>
    <x v="26"/>
    <n v="10"/>
    <s v="MATERIALES DE CONSTRUCCION"/>
    <s v="DISCO ROLOCK 3&quot; DIAMETRO MARRON TURN ON3"/>
    <n v="31191506"/>
    <s v="Selección abreviada menor cuantía"/>
    <n v="4"/>
    <n v="6"/>
    <n v="200"/>
    <n v="1200000"/>
    <s v="UNIDAD"/>
    <s v="NO SOLICITADAS"/>
  </r>
  <r>
    <x v="2"/>
    <x v="26"/>
    <n v="10"/>
    <s v="MATERIALES DE CONSTRUCCION"/>
    <s v="DISCO ROLOCK 3&quot; DIAMETRO VINO TINTO TURN ON "/>
    <n v="31191506"/>
    <s v="Selección abreviada menor cuantía"/>
    <n v="4"/>
    <n v="6"/>
    <n v="200"/>
    <n v="1200000"/>
    <s v="UNIDAD"/>
    <s v="NO SOLICITADAS"/>
  </r>
  <r>
    <x v="2"/>
    <x v="26"/>
    <n v="10"/>
    <s v="MATERIALES DE CONSTRUCCION"/>
    <s v="THINER PRESENTACION CANECA DE 55 GALONES"/>
    <n v="31211800"/>
    <s v="Selección abreviada menor cuantía"/>
    <n v="4"/>
    <n v="6"/>
    <n v="4"/>
    <n v="1200000"/>
    <s v="UNIDAD"/>
    <s v="NO SOLICITADAS"/>
  </r>
  <r>
    <x v="2"/>
    <x v="26"/>
    <n v="10"/>
    <s v="MATERIALES DE CONSTRUCCION"/>
    <s v="CINTA DE ALUMINIO MIL-T-23377 DE 2&quot; POR ROLLO"/>
    <n v="31201530"/>
    <s v="Selección abreviada menor cuantía"/>
    <n v="4"/>
    <n v="6"/>
    <n v="10"/>
    <n v="1250000"/>
    <s v="UNIDAD"/>
    <s v="NO SOLICITADAS"/>
  </r>
  <r>
    <x v="2"/>
    <x v="26"/>
    <n v="10"/>
    <s v="MATERIALES DE CONSTRUCCION"/>
    <s v="DISCO DE LIJA DE 5 HUECOS DE 5&quot; DE OXIDO DE ALUMINIO GRANO P 120 CAJA DE 100 UNIDADES"/>
    <n v="27112742"/>
    <s v="Selección abreviada menor cuantía"/>
    <n v="4"/>
    <n v="6"/>
    <n v="5"/>
    <n v="1250000"/>
    <s v="UNIDAD"/>
    <s v="NO SOLICITADAS"/>
  </r>
  <r>
    <x v="2"/>
    <x v="26"/>
    <n v="10"/>
    <s v="MATERIALES DE CONSTRUCCION"/>
    <s v="DISCO DE LIJA DE 5 HUECOS DE 5&quot; DE OXIDO DE ALUMINIO GRANO P 220 CAJA DE 100 UNIDADES"/>
    <n v="27112742"/>
    <s v="Selección abreviada menor cuantía"/>
    <n v="4"/>
    <n v="6"/>
    <n v="5"/>
    <n v="1250000"/>
    <s v="UNIDAD"/>
    <s v="NO SOLICITADAS"/>
  </r>
  <r>
    <x v="2"/>
    <x v="26"/>
    <n v="10"/>
    <s v="MATERIALES DE CONSTRUCCION"/>
    <s v="PRIMER PARA SUPERFICIES DE ACERO MIL-PRF-26915D"/>
    <n v="31211510"/>
    <s v="Selección abreviada menor cuantía"/>
    <n v="4"/>
    <n v="6"/>
    <n v="2"/>
    <n v="1300000"/>
    <s v="GALON"/>
    <s v="NO SOLICITADAS"/>
  </r>
  <r>
    <x v="2"/>
    <x v="26"/>
    <n v="10"/>
    <s v="MATERIALES DE CONSTRUCCION"/>
    <s v="COMPUESTO DE SELLADO KIT (PART A&amp;B) 1422 A2 PRESENTACION EN CUARTOS"/>
    <n v="31211704"/>
    <s v="Selección abreviada menor cuantía"/>
    <n v="4"/>
    <n v="6"/>
    <n v="5"/>
    <n v="1350000"/>
    <s v="UNIDAD"/>
    <s v="NO SOLICITADAS"/>
  </r>
  <r>
    <x v="2"/>
    <x v="26"/>
    <n v="10"/>
    <s v="MATERIALES DE CONSTRUCCION"/>
    <s v="COMPUESTO DE SELLADO KIT (PART A&amp;B) 1425 A2 PRESENTACION EN CUARTOS"/>
    <n v="31211704"/>
    <s v="Selección abreviada menor cuantía"/>
    <n v="4"/>
    <n v="6"/>
    <n v="5"/>
    <n v="1350000"/>
    <s v="UNIDAD"/>
    <s v="NO SOLICITADAS"/>
  </r>
  <r>
    <x v="2"/>
    <x v="26"/>
    <n v="10"/>
    <s v="MATERIALES DE CONSTRUCCION"/>
    <s v="COMPUESTO DE SELLADO KIT (PART A&amp;B) 1425 B2 PRESENTACION EN CUARTOS"/>
    <n v="31211704"/>
    <s v="Selección abreviada menor cuantía"/>
    <n v="4"/>
    <n v="6"/>
    <n v="5"/>
    <n v="1350000"/>
    <s v="UNIDAD"/>
    <s v="NO SOLICITADAS"/>
  </r>
  <r>
    <x v="2"/>
    <x v="26"/>
    <n v="10"/>
    <s v="MATERIALES DE CONSTRUCCION"/>
    <s v="ADHESIVE ROOM TEMPERATURE CURE HYSOL EA9340 "/>
    <n v="31201601"/>
    <s v="Selección abreviada menor cuantía"/>
    <n v="4"/>
    <n v="6"/>
    <n v="2"/>
    <n v="1400000"/>
    <s v="UNIDAD"/>
    <s v="NO SOLICITADAS"/>
  </r>
  <r>
    <x v="2"/>
    <x v="26"/>
    <n v="10"/>
    <s v="MATERIALES DE CONSTRUCCION"/>
    <s v="LIJA ADHESIVA P120 PARA ORBITAL VELCRO SANDING DISCS "/>
    <n v="27112737"/>
    <s v="Selección abreviada menor cuantía"/>
    <n v="4"/>
    <n v="6"/>
    <n v="400"/>
    <n v="1400000"/>
    <s v="UNIDAD"/>
    <s v="NO SOLICITADAS"/>
  </r>
  <r>
    <x v="2"/>
    <x v="26"/>
    <n v="10"/>
    <s v="MATERIALES DE CONSTRUCCION"/>
    <s v="LIMPIADOR DE CONTACTOS ELECTRONICOS PRESENTACION EN AEROSOL X 301 ML"/>
    <n v="47131825"/>
    <s v="Selección abreviada menor cuantía"/>
    <n v="4"/>
    <n v="6"/>
    <n v="40"/>
    <n v="1400000"/>
    <s v="UNIDAD"/>
    <s v="NO SOLICITADAS"/>
  </r>
  <r>
    <x v="2"/>
    <x v="26"/>
    <n v="10"/>
    <s v="MATERIALES DE CONSTRUCCION"/>
    <s v="SELLANTE PR 2050B 1/2 PRESENTACION EN CUARTO"/>
    <n v="31211704"/>
    <s v="Selección abreviada menor cuantía"/>
    <n v="4"/>
    <n v="6"/>
    <n v="5"/>
    <n v="1400000"/>
    <s v="UNIDAD"/>
    <s v="NO SOLICITADAS"/>
  </r>
  <r>
    <x v="2"/>
    <x v="26"/>
    <n v="10"/>
    <s v="MATERIALES DE CONSTRUCCION"/>
    <s v="SPRAY PRIMER DE AVIACION TIEMPO CURADO RAPIDO RESISTENTE A TEMPERATURA DE 350 GRADOS P/N MIL-P-7962 PRESENTACION DE 16 ONZAS"/>
    <n v="31211510"/>
    <s v="Selección abreviada menor cuantía"/>
    <n v="4"/>
    <n v="6"/>
    <n v="30"/>
    <n v="1440000"/>
    <s v="UNIDAD"/>
    <s v="NO SOLICITADAS"/>
  </r>
  <r>
    <x v="2"/>
    <x v="26"/>
    <n v="10"/>
    <s v="MATERIALES DE CONSTRUCCION"/>
    <s v="PLATING TAPE AGE CONTROL 3MM NUMERO 471"/>
    <n v="31201500"/>
    <s v="Selección abreviada menor cuantía"/>
    <n v="4"/>
    <n v="6"/>
    <n v="10"/>
    <n v="1450000"/>
    <s v="UNIDAD"/>
    <s v="NO SOLICITADAS"/>
  </r>
  <r>
    <x v="2"/>
    <x v="26"/>
    <n v="10"/>
    <s v="MATERIALES DE CONSTRUCCION"/>
    <s v="SELLANTE DE BAJA ADHERENCIA PR-1428 CLASS B-2"/>
    <n v="31211704"/>
    <s v="Selección abreviada menor cuantía"/>
    <n v="4"/>
    <n v="6"/>
    <n v="5"/>
    <n v="1450000"/>
    <s v="UNIDAD"/>
    <s v="NO SOLICITADAS"/>
  </r>
  <r>
    <x v="2"/>
    <x v="26"/>
    <n v="10"/>
    <s v="MATERIALES DE CONSTRUCCION"/>
    <s v="ADHESIVE SILICONE BASE 299-947-152 TYPE I CLASS 2"/>
    <n v="31201601"/>
    <s v="Selección abreviada menor cuantía"/>
    <n v="4"/>
    <n v="6"/>
    <n v="2"/>
    <n v="1500000"/>
    <s v="UNIDAD"/>
    <s v="NO SOLICITADAS"/>
  </r>
  <r>
    <x v="2"/>
    <x v="26"/>
    <n v="10"/>
    <s v="MATERIALES DE CONSTRUCCION"/>
    <s v="CINTA SELLANTE P/N HCS2125 PRESENTACION EN ROLLO"/>
    <n v="31201500"/>
    <s v="Selección abreviada menor cuantía"/>
    <n v="4"/>
    <n v="6"/>
    <n v="50"/>
    <n v="1500000"/>
    <s v="UNIDAD"/>
    <s v="NO SOLICITADAS"/>
  </r>
  <r>
    <x v="2"/>
    <x v="26"/>
    <n v="10"/>
    <s v="MATERIALES DE CONSTRUCCION"/>
    <s v="LIMPIADOR DE CONTACTO ELECTRONICO 140 EN SPRAY PRESENTACION DE 16 ONZAS P/N 09-26465"/>
    <n v="47131825"/>
    <s v="Selección abreviada menor cuantía"/>
    <n v="4"/>
    <n v="6"/>
    <n v="20"/>
    <n v="1500000"/>
    <s v="UNIDAD"/>
    <s v="NO SOLICITADAS"/>
  </r>
  <r>
    <x v="2"/>
    <x v="26"/>
    <n v="10"/>
    <s v="MATERIALES DE CONSTRUCCION"/>
    <s v="LIJA ADHESIVA P80 PARA ORBITAL VELCRO SANDING DISCS "/>
    <n v="27112737"/>
    <s v="Selección abreviada menor cuantía"/>
    <n v="4"/>
    <n v="6"/>
    <n v="400"/>
    <n v="1520000"/>
    <s v="UNIDAD"/>
    <s v="NO SOLICITADAS"/>
  </r>
  <r>
    <x v="2"/>
    <x v="26"/>
    <n v="10"/>
    <s v="MATERIALES DE CONSTRUCCION"/>
    <s v="DISCOS ROLOCK ABRASIVO 2&quot; DIAMETRO GRANO 120 TURN ON CAJA DE 100 UNIDADES"/>
    <n v="31191506"/>
    <s v="Selección abreviada menor cuantía"/>
    <n v="4"/>
    <n v="6"/>
    <n v="2"/>
    <n v="1600000"/>
    <s v="UNIDAD"/>
    <s v="NO SOLICITADAS"/>
  </r>
  <r>
    <x v="2"/>
    <x v="26"/>
    <n v="10"/>
    <s v="MATERIALES DE CONSTRUCCION"/>
    <s v="EXTRUDED ALUMINUM ANGLE 2-1/2 X2-1/2 X 1/8 12 FT P/N 03-47650-12"/>
    <n v="30101506"/>
    <s v="Selección abreviada menor cuantía"/>
    <n v="4"/>
    <n v="6"/>
    <n v="2"/>
    <n v="1600000"/>
    <s v="UNIDAD"/>
    <s v="NO SOLICITADAS"/>
  </r>
  <r>
    <x v="2"/>
    <x v="26"/>
    <n v="10"/>
    <s v="MATERIALES DE CONSTRUCCION"/>
    <s v="ADHESIVE EPOXY BASE 299-947-100 TYPE II CLASS 3"/>
    <n v="31201601"/>
    <s v="Selección abreviada menor cuantía"/>
    <n v="4"/>
    <n v="6"/>
    <n v="2"/>
    <n v="1700000"/>
    <s v="UNIDAD"/>
    <s v="NO SOLICITADAS"/>
  </r>
  <r>
    <x v="2"/>
    <x v="26"/>
    <n v="10"/>
    <s v="MATERIALES DE CONSTRUCCION"/>
    <s v="KIT PINTURA AZUL (BASE/ACTIVADOR) FED STD 25180 MIL-PRF85285 ( COMPONENTE PRIMARIO DE UN GALON)"/>
    <n v="31211505"/>
    <s v="Selección abreviada menor cuantía"/>
    <n v="4"/>
    <n v="6"/>
    <n v="2"/>
    <n v="1740000"/>
    <s v="UNIDAD"/>
    <s v="NO SOLICITADAS"/>
  </r>
  <r>
    <x v="2"/>
    <x v="26"/>
    <n v="10"/>
    <s v="MATERIALES DE CONSTRUCCION"/>
    <s v="CABLE P/N 3C058A"/>
    <n v="26121634"/>
    <s v="Selección abreviada menor cuantía"/>
    <n v="4"/>
    <n v="6"/>
    <n v="50"/>
    <n v="1750000"/>
    <s v="METRO"/>
    <s v="NO SOLICITADAS"/>
  </r>
  <r>
    <x v="2"/>
    <x v="26"/>
    <n v="10"/>
    <s v="MATERIALES DE CONSTRUCCION"/>
    <s v="DISCOS ROLOCK ABRASIVO 2&quot; DIAMETRO GRANO 240 TURN ON "/>
    <n v="31191506"/>
    <s v="Selección abreviada menor cuantía"/>
    <n v="4"/>
    <n v="6"/>
    <n v="200"/>
    <n v="1800000"/>
    <s v="UNIDAD"/>
    <s v="NO SOLICITADAS"/>
  </r>
  <r>
    <x v="2"/>
    <x v="26"/>
    <n v="10"/>
    <s v="MATERIALES DE CONSTRUCCION"/>
    <s v="KIT DE PINTURA NEGRO (BASE/ACTIVADOR) FED-STD-17038 MIL-PRF 85285 (COMPONENTE PRIMARIO DE UN GALON)"/>
    <n v="31211505"/>
    <s v="Selección abreviada menor cuantía"/>
    <n v="4"/>
    <n v="6"/>
    <n v="2"/>
    <n v="1800000"/>
    <s v="UNIDAD"/>
    <s v="NO SOLICITADAS"/>
  </r>
  <r>
    <x v="2"/>
    <x v="26"/>
    <n v="10"/>
    <s v="MATERIALES DE CONSTRUCCION"/>
    <s v="KIT PINTURA  BLANCA (BASE/ACTIVADOR) FED STD 17925 MIL-PRF85285 ( COMPONENTE PRIMARIO DE UN GALON)"/>
    <n v="31211505"/>
    <s v="Selección abreviada menor cuantía"/>
    <n v="4"/>
    <n v="6"/>
    <n v="2"/>
    <n v="1800000"/>
    <s v="UNIDAD"/>
    <s v="NO SOLICITADAS"/>
  </r>
  <r>
    <x v="2"/>
    <x v="26"/>
    <n v="10"/>
    <s v="MATERIALES DE CONSTRUCCION"/>
    <s v="DISCOS ROLOCK ABRASIVO 2&quot; DIAMETRO GRANO 320 TURN ON "/>
    <n v="31191506"/>
    <s v="Selección abreviada menor cuantía"/>
    <n v="4"/>
    <n v="6"/>
    <n v="200"/>
    <n v="1900000"/>
    <s v="UNIDAD"/>
    <s v="NO SOLICITADAS"/>
  </r>
  <r>
    <x v="2"/>
    <x v="26"/>
    <n v="10"/>
    <s v="MATERIALES DE CONSTRUCCION"/>
    <s v="KIT DE PINTURA ROJO (BASE/ACTIVADOR) FED STD 21350 MIL-PRF 85285 (COMPONENTE PRIMARIO DE UN GALON)"/>
    <n v="31211505"/>
    <s v="Selección abreviada menor cuantía"/>
    <n v="4"/>
    <n v="6"/>
    <n v="2"/>
    <n v="1900000"/>
    <s v="UNIDAD"/>
    <s v="NO SOLICITADAS"/>
  </r>
  <r>
    <x v="2"/>
    <x v="26"/>
    <n v="10"/>
    <s v="MATERIALES DE CONSTRUCCION"/>
    <s v="SILICONA ROJA RTV 106"/>
    <n v="31133710"/>
    <s v="Selección abreviada menor cuantía"/>
    <n v="4"/>
    <n v="6"/>
    <n v="30"/>
    <n v="2100000"/>
    <s v="UNIDAD"/>
    <s v="NO SOLICITADAS"/>
  </r>
  <r>
    <x v="2"/>
    <x v="26"/>
    <n v="10"/>
    <s v="MATERIALES DE CONSTRUCCION"/>
    <s v="CINTA DE ENMASCARAR DE 1&quot; POR ROLLO"/>
    <n v="31201503"/>
    <s v="Selección abreviada menor cuantía"/>
    <n v="4"/>
    <n v="6"/>
    <n v="180"/>
    <n v="2160000"/>
    <s v="UNIDAD"/>
    <s v="NO SOLICITADAS"/>
  </r>
  <r>
    <x v="2"/>
    <x v="26"/>
    <n v="10"/>
    <s v="MATERIALES DE CONSTRUCCION"/>
    <s v="PEGANTE MR 1300 PRESENTACION POR 750 ML ADHESIVO DE NEOPRENO DE ALTO RENDIMIENTO "/>
    <n v="31201610"/>
    <s v="Selección abreviada menor cuantía"/>
    <n v="4"/>
    <n v="6"/>
    <n v="16"/>
    <n v="2160000"/>
    <s v="UNIDAD"/>
    <s v="NO SOLICITADAS"/>
  </r>
  <r>
    <x v="2"/>
    <x v="26"/>
    <n v="10"/>
    <s v="MATERIALES DE CONSTRUCCION"/>
    <s v="CINTA TELA VIDRIO 361 DE 2&quot; P/N 09-01341 POR ROLLO"/>
    <n v="31201523"/>
    <s v="Selección abreviada menor cuantía"/>
    <n v="4"/>
    <n v="6"/>
    <n v="8"/>
    <n v="2240000"/>
    <s v="UNIDAD"/>
    <s v="NO SOLICITADAS"/>
  </r>
  <r>
    <x v="2"/>
    <x v="26"/>
    <n v="10"/>
    <s v="MATERIALES DE CONSTRUCCION"/>
    <s v="SELLANTE ESTRUCTURAL PR-1773 B-1/2 PRESENTACION EN CUARTO"/>
    <n v="31211704"/>
    <s v="Selección abreviada menor cuantía"/>
    <n v="4"/>
    <n v="6"/>
    <n v="8"/>
    <n v="2240000"/>
    <s v="UNIDAD"/>
    <s v="NO SOLICITADAS"/>
  </r>
  <r>
    <x v="2"/>
    <x v="26"/>
    <n v="10"/>
    <s v="MATERIALES DE CONSTRUCCION"/>
    <s v="CINTA DE ENMASCARAR DE 2&quot; POR ROLLO"/>
    <n v="31201503"/>
    <s v="Selección abreviada menor cuantía"/>
    <n v="4"/>
    <n v="6"/>
    <n v="150"/>
    <n v="2250000"/>
    <s v="UNIDAD"/>
    <s v="NO SOLICITADAS"/>
  </r>
  <r>
    <x v="2"/>
    <x v="26"/>
    <n v="10"/>
    <s v="MATERIALES DE CONSTRUCCION"/>
    <s v="PRIMER AMARILLO INTERIORES QUE CUMPLA CON LA NORMA MIL-PRF 23377 TIPO I CLASE 2"/>
    <n v="31211510"/>
    <s v="Selección abreviada menor cuantía"/>
    <n v="4"/>
    <n v="6"/>
    <n v="5"/>
    <n v="2250000"/>
    <s v="GALON"/>
    <s v="NO SOLICITADAS"/>
  </r>
  <r>
    <x v="2"/>
    <x v="26"/>
    <n v="10"/>
    <s v="MATERIALES DE CONSTRUCCION"/>
    <s v="REMOVEDOR DE PINTURA P/N T-6776 LO PRESENTACION DE 5 GALONES"/>
    <n v="31211801"/>
    <s v="Selección abreviada menor cuantía"/>
    <n v="4"/>
    <n v="6"/>
    <n v="10"/>
    <n v="2500000"/>
    <s v="UNIDAD"/>
    <s v="NO SOLICITADAS"/>
  </r>
  <r>
    <x v="2"/>
    <x v="26"/>
    <n v="10"/>
    <s v="MATERIALES DE CONSTRUCCION"/>
    <s v="KIT PINTURA GRIS CLARO (BASE/ACTIVADOR) U07475 AVIATION GRAY ( COMPONENTE PRIMARIO DE UN GALON)"/>
    <n v="31211505"/>
    <s v="Selección abreviada menor cuantía"/>
    <n v="4"/>
    <n v="6"/>
    <n v="3"/>
    <n v="2850000"/>
    <s v="GALON"/>
    <s v="NO SOLICITADAS"/>
  </r>
  <r>
    <x v="2"/>
    <x v="26"/>
    <n v="10"/>
    <s v="MATERIALES DE CONSTRUCCION"/>
    <s v="KIT PINTURA GRIS OSCURO (BASE/ACTIVADOR) U07474 SILVER GRAY ( COMPONENTE PRIMARIO DE UN GALON)"/>
    <n v="31211505"/>
    <s v="Selección abreviada menor cuantía"/>
    <n v="4"/>
    <n v="6"/>
    <n v="3"/>
    <n v="2850000"/>
    <s v="GALON"/>
    <s v="NO SOLICITADAS"/>
  </r>
  <r>
    <x v="2"/>
    <x v="26"/>
    <n v="10"/>
    <s v="MATERIALES DE CONSTRUCCION"/>
    <s v="LAMINA DURAL P/N 150-021-8C2-4"/>
    <n v="30102006"/>
    <s v="Selección abreviada menor cuantía"/>
    <n v="4"/>
    <n v="6"/>
    <n v="1"/>
    <n v="3000000"/>
    <s v="UNIDAD"/>
    <s v="NO SOLICITADAS"/>
  </r>
  <r>
    <x v="2"/>
    <x v="26"/>
    <n v="10"/>
    <s v="MATERIALES DE CONSTRUCCION"/>
    <s v="SOLDADURA DE PLATA 1801 X 1/16 DE PULGADA"/>
    <n v="23271800"/>
    <s v="Selección abreviada menor cuantía"/>
    <n v="4"/>
    <n v="6"/>
    <n v="2"/>
    <n v="3000000"/>
    <s v="KILOGRAMO"/>
    <s v="NO SOLICITADAS"/>
  </r>
  <r>
    <x v="2"/>
    <x v="26"/>
    <n v="10"/>
    <s v="MATERIALES DE CONSTRUCCION"/>
    <s v="SILICONA BLANCA TYPE II CLASS A ASTM-C-920"/>
    <n v="31133710"/>
    <s v="Selección abreviada menor cuantía"/>
    <n v="4"/>
    <n v="6"/>
    <n v="5"/>
    <n v="3250000"/>
    <s v="UNIDAD"/>
    <s v="NO SOLICITADAS"/>
  </r>
  <r>
    <x v="2"/>
    <x v="26"/>
    <n v="10"/>
    <s v="MATERIALES DE CONSTRUCCION"/>
    <s v="LAMINA DE TITANIUM P/N MIL-T-9046 TYPE 1 COMP B 0,025"/>
    <n v="30102008"/>
    <s v="Selección abreviada menor cuantía"/>
    <n v="4"/>
    <n v="6"/>
    <n v="1"/>
    <n v="4000000"/>
    <s v="UNIDAD"/>
    <s v="NO SOLICITADAS"/>
  </r>
  <r>
    <x v="2"/>
    <x v="26"/>
    <n v="10"/>
    <s v="MATERIALES DE CONSTRUCCION"/>
    <s v="LAMINA DE TITANIUM P/N MIL-T-9046 TYPE 1 COMP B. 0,012"/>
    <n v="30102008"/>
    <s v="Selección abreviada menor cuantía"/>
    <n v="4"/>
    <n v="6"/>
    <n v="1"/>
    <n v="4000000"/>
    <s v="UNIDAD"/>
    <s v="NO SOLICITADAS"/>
  </r>
  <r>
    <x v="2"/>
    <x v="26"/>
    <n v="10"/>
    <s v="MATERIALES DE CONSTRUCCION"/>
    <s v="COMPUESTO DE SELLADO KIT (PART A&amp;B) 1422 B1/2 PRESENTACION EN CUARTOS"/>
    <n v="31211704"/>
    <s v="Selección abreviada menor cuantía"/>
    <n v="4"/>
    <n v="6"/>
    <n v="15"/>
    <n v="4200000"/>
    <s v="UNIDAD"/>
    <s v="NO SOLICITADAS"/>
  </r>
  <r>
    <x v="2"/>
    <x v="26"/>
    <n v="10"/>
    <s v="MATERIALES DE CONSTRUCCION"/>
    <s v="RESINA EPOXICA 828 KIT PARTE A&amp;B PRESENTACION EN GALON + EPYKURE CATALIZADOR 3223"/>
    <n v="13111000"/>
    <s v="Selección abreviada menor cuantía"/>
    <n v="4"/>
    <n v="6"/>
    <n v="9"/>
    <n v="4320000"/>
    <s v="UNIDAD"/>
    <s v="NO SOLICITADAS"/>
  </r>
  <r>
    <x v="2"/>
    <x v="26"/>
    <n v="10"/>
    <s v="MATERIALES DE CONSTRUCCION"/>
    <s v="PRIMER VERDE EXTERIORES QUE CUMPLA CON LA NORMA MIL-PRF 23377 TIPO I CLASE 2"/>
    <n v="31211510"/>
    <s v="Selección abreviada menor cuantía"/>
    <n v="4"/>
    <n v="6"/>
    <n v="10"/>
    <n v="4500000"/>
    <s v="GALON"/>
    <s v="NO SOLICITADAS"/>
  </r>
  <r>
    <x v="2"/>
    <x v="26"/>
    <n v="10"/>
    <s v="MATERIALES DE CONSTRUCCION"/>
    <s v="RELEASE FABRIC TEFLON POROUS HCS2103-P PRESENTACION EN ROLLO DE 100 YARDAS"/>
    <n v="12164900"/>
    <s v="Selección abreviada menor cuantía"/>
    <n v="4"/>
    <n v="6"/>
    <n v="1"/>
    <n v="4500000"/>
    <s v="UNIDAD"/>
    <s v="NO SOLICITADAS"/>
  </r>
  <r>
    <x v="2"/>
    <x v="26"/>
    <n v="10"/>
    <s v="MATERIALES DE CONSTRUCCION"/>
    <s v="LAMINA DURAL P/N 2024 T3 0,250 "/>
    <n v="30102006"/>
    <s v="Selección abreviada menor cuantía"/>
    <n v="4"/>
    <n v="6"/>
    <n v="1"/>
    <n v="4800000"/>
    <s v="UNIDAD"/>
    <s v="NO SOLICITADAS"/>
  </r>
  <r>
    <x v="2"/>
    <x v="26"/>
    <n v="10"/>
    <s v="MATERIALES DE CONSTRUCCION"/>
    <s v="FIBERGLASS CLOTH STYLE 7781 TYPE H-3 CLASS 7, ROLLO DE 38 PULGADAS X 100 YARDAS P/N HCS2410-030"/>
    <n v="11151512"/>
    <s v="Selección abreviada menor cuantía"/>
    <n v="4"/>
    <n v="6"/>
    <n v="1"/>
    <n v="5200000"/>
    <s v="UNIDAD"/>
    <s v="NO SOLICITADAS"/>
  </r>
  <r>
    <x v="2"/>
    <x v="26"/>
    <n v="10"/>
    <s v="MATERIALES DE CONSTRUCCION"/>
    <s v="COMPUESTO DE SELLADO KIT (PART A&amp;B) 1440 A1/2 PRESENTACION EN CUARTOS"/>
    <n v="31211704"/>
    <s v="Selección abreviada menor cuantía"/>
    <n v="4"/>
    <n v="6"/>
    <n v="30"/>
    <n v="5700000"/>
    <s v="UNIDAD"/>
    <s v="NO SOLICITADAS"/>
  </r>
  <r>
    <x v="2"/>
    <x v="26"/>
    <n v="10"/>
    <s v="MATERIALES DE CONSTRUCCION"/>
    <s v="FUEL RESISTANT ELASTOMERIC ADHESIVE TYPE III P/N EC847 PRESENTACION EN CUARTO"/>
    <n v="31201631"/>
    <s v="Selección abreviada menor cuantía"/>
    <n v="4"/>
    <n v="6"/>
    <n v="18"/>
    <n v="6300000"/>
    <s v="UNIDAD"/>
    <s v="NO SOLICITADAS"/>
  </r>
  <r>
    <x v="2"/>
    <x v="26"/>
    <n v="10"/>
    <s v="MATERIALES DE CONSTRUCCION"/>
    <s v="FIBERGLASS BLEEDER CLOTH PRESENTACION EN ROLLO DE 100 YARDAS P/N HCS2410-010"/>
    <n v="11151512"/>
    <s v="Selección abreviada menor cuantía"/>
    <n v="4"/>
    <n v="6"/>
    <n v="1"/>
    <n v="6500000"/>
    <s v="UNIDAD"/>
    <s v="NO SOLICITADAS"/>
  </r>
  <r>
    <x v="2"/>
    <x v="26"/>
    <n v="10"/>
    <s v="MATERIALES DE CONSTRUCCION"/>
    <s v="FIBERGLASS CLOTH STYLE 7781 PRESENTACION EN ROLLO DE 100 YARDAS P/N HCS2510-10 / MIL-C-9084 "/>
    <n v="11151512"/>
    <s v="Selección abreviada menor cuantía"/>
    <n v="4"/>
    <n v="6"/>
    <n v="1"/>
    <n v="6500000"/>
    <s v="UNIDAD"/>
    <s v="NO SOLICITADAS"/>
  </r>
  <r>
    <x v="2"/>
    <x v="26"/>
    <n v="10"/>
    <s v="MATERIALES DE CONSTRUCCION"/>
    <s v="KIT PINTURA BLANCA (BASE/ACTIVADOR) CA8201/F27925 MIL-PRF85285 ( COMPONENTE PRIMARIO DE UN GALON)"/>
    <n v="31211505"/>
    <s v="Selección abreviada menor cuantía"/>
    <n v="4"/>
    <n v="6"/>
    <n v="8"/>
    <n v="7600000"/>
    <s v="GALON"/>
    <s v="NO SOLICITADAS"/>
  </r>
  <r>
    <x v="2"/>
    <x v="26"/>
    <n v="10"/>
    <s v="MATERIALES DE CONSTRUCCION"/>
    <s v="COMPUESTO DE SELLADO KIT (PART A&amp;B) 1440 A2 PRESENTACION EN CUARTOS"/>
    <n v="31211704"/>
    <s v="Selección abreviada menor cuantía"/>
    <n v="4"/>
    <n v="6"/>
    <n v="30"/>
    <n v="8400000"/>
    <s v="UNIDAD"/>
    <s v="NO SOLICITADAS"/>
  </r>
  <r>
    <x v="2"/>
    <x v="26"/>
    <n v="10"/>
    <s v="MATERIALES DE CONSTRUCCION"/>
    <s v="COMPUESTO DE SELLADO KIT (PART A&amp;B) 1440 B1/2 PRESENTACION EN CUARTOS"/>
    <n v="31211704"/>
    <s v="Selección abreviada menor cuantía"/>
    <n v="4"/>
    <n v="6"/>
    <n v="30"/>
    <n v="8400000"/>
    <s v="UNIDAD"/>
    <s v="NO SOLICITADAS"/>
  </r>
  <r>
    <x v="2"/>
    <x v="26"/>
    <n v="10"/>
    <s v="MATERIALES DE CONSTRUCCION"/>
    <s v="RELEASE FILM NON-PERFORATED HCS2108-NP 48IN PRESENTACION EN ROLLO DE 100 YARDAS"/>
    <n v="12164900"/>
    <s v="Selección abreviada menor cuantía"/>
    <n v="4"/>
    <n v="6"/>
    <n v="2"/>
    <n v="9000000"/>
    <s v="UNIDAD"/>
    <s v="NO SOLICITADAS"/>
  </r>
  <r>
    <x v="2"/>
    <x v="26"/>
    <n v="10"/>
    <s v="MATERIALES DE CONSTRUCCION"/>
    <s v="RELEASE FILM PERFORATED HCS2108-P 48IN PRESENTACION EN ROLLO DE 100 YARDAS"/>
    <n v="12164900"/>
    <s v="Selección abreviada menor cuantía"/>
    <n v="4"/>
    <n v="6"/>
    <n v="2"/>
    <n v="9000000"/>
    <s v="UNIDAD"/>
    <s v="NO SOLICITADAS"/>
  </r>
  <r>
    <x v="2"/>
    <x v="26"/>
    <n v="10"/>
    <s v="MATERIALES DE CONSTRUCCION"/>
    <s v="PAINT, POLYURETHANE, FUNGUS RESISTANT, YELLOW, TYPE I  P/N 20P1-21/K1G "/>
    <n v="31211510"/>
    <s v="Selección abreviada menor cuantía"/>
    <n v="4"/>
    <n v="6"/>
    <n v="6"/>
    <n v="15000000"/>
    <s v="GALON"/>
    <s v="NO SOLICITADAS"/>
  </r>
  <r>
    <x v="2"/>
    <x v="26"/>
    <n v="10"/>
    <s v="MATERIALES DE CONSTRUCCION"/>
    <s v="COMPUESTO DE SELLADO KIT (PART A&amp;B) 1440 B2 PRESENTACION EN CUARTOS"/>
    <n v="31211704"/>
    <s v="Selección abreviada menor cuantía"/>
    <n v="4"/>
    <n v="6"/>
    <n v="100"/>
    <n v="33000000"/>
    <s v="UNIDAD"/>
    <s v="NO SOLICITADAS"/>
  </r>
  <r>
    <x v="2"/>
    <x v="28"/>
    <n v="16"/>
    <s v="MATERIALES REACTIVOS DE LABORATORIO Y QUÍMICOS"/>
    <s v="CILINDRO DE REFRIGERANTE"/>
    <n v="24131513"/>
    <s v="Selección abreviada subasta inversa"/>
    <n v="3"/>
    <n v="3"/>
    <n v="5"/>
    <n v="775000"/>
    <s v="UNIDAD"/>
    <s v="NO SOLICITADAS"/>
  </r>
  <r>
    <x v="2"/>
    <x v="28"/>
    <n v="16"/>
    <s v="MATERIALES REACTIVOS DE LABORATORIO Y QUÍMICOS"/>
    <s v="CILINDRO PARA SOLDADURA MAPP"/>
    <n v="24111802"/>
    <s v="Selección abreviada subasta inversa"/>
    <n v="3"/>
    <n v="3"/>
    <n v="5"/>
    <n v="105000"/>
    <s v="UNIDAD"/>
    <s v="NO SOLICITADAS"/>
  </r>
  <r>
    <x v="2"/>
    <x v="28"/>
    <n v="10"/>
    <s v="MATERIALES REACTIVOS DE LABORATORIO Y QUÍMICOS"/>
    <s v="AGUA DESMINERALIZADA PARA BATERIAS PRESENTACION EN ENVASE DE 550 CC"/>
    <n v="41104213"/>
    <s v="Selección abreviada menor cuantía"/>
    <n v="4"/>
    <n v="6"/>
    <n v="100"/>
    <n v="150000"/>
    <s v="UNIDAD"/>
    <s v="NO SOLICITADAS"/>
  </r>
  <r>
    <x v="2"/>
    <x v="28"/>
    <n v="10"/>
    <s v="MATERIALES REACTIVOS DE LABORATORIO Y QUÍMICOS"/>
    <s v="REFRIGERANTE P/N R134A PRESENTACION EN CILINDRO DE 13,6 KILOGRAMOS"/>
    <n v="24131513"/>
    <s v="Selección abreviada menor cuantía"/>
    <n v="4"/>
    <n v="6"/>
    <n v="20"/>
    <n v="400000"/>
    <s v="UNIDAD"/>
    <s v="NO SOLICITADAS"/>
  </r>
  <r>
    <x v="2"/>
    <x v="28"/>
    <n v="10"/>
    <s v="MATERIALES REACTIVOS DE LABORATORIO Y QUÍMICOS"/>
    <s v="METIL ETIL KETONE MEK"/>
    <n v="12352115"/>
    <s v="Selección abreviada menor cuantía"/>
    <n v="4"/>
    <n v="6"/>
    <n v="20"/>
    <n v="840000"/>
    <s v="GALON"/>
    <s v="NO SOLICITADAS"/>
  </r>
  <r>
    <x v="2"/>
    <x v="28"/>
    <n v="10"/>
    <s v="MATERIALES REACTIVOS DE LABORATORIO Y QUÍMICOS"/>
    <s v="ALCOHOL CLEANER P/N 09-02423 PRESENTACION EN 16 ONZAS"/>
    <n v="12352104"/>
    <s v="Selección abreviada menor cuantía"/>
    <n v="4"/>
    <n v="6"/>
    <n v="50"/>
    <n v="1750000"/>
    <s v="UNIDAD"/>
    <s v="NO SOLICITADAS"/>
  </r>
  <r>
    <x v="2"/>
    <x v="28"/>
    <n v="10"/>
    <s v="MATERIALES REACTIVOS DE LABORATORIO Y QUÍMICOS"/>
    <s v="ALCOHOL ISOPROPILICO TT-I-735"/>
    <n v="12352104"/>
    <s v="Selección abreviada menor cuantía"/>
    <n v="4"/>
    <n v="6"/>
    <n v="20"/>
    <n v="3000000"/>
    <s v="GALON"/>
    <s v="NO SOLICITADAS"/>
  </r>
  <r>
    <x v="2"/>
    <x v="28"/>
    <n v="10"/>
    <s v="MATERIALES REACTIVOS DE LABORATORIO Y QUÍMICOS"/>
    <s v="OXIGENO INDUSTRIAL METRO CUBICO"/>
    <n v="12141904"/>
    <s v="Mínima cuantía"/>
    <n v="2"/>
    <n v="8"/>
    <n v="636"/>
    <n v="7632000"/>
    <s v="METRO CUBICO"/>
    <s v="NO SOLICITADAS"/>
  </r>
  <r>
    <x v="2"/>
    <x v="28"/>
    <n v="10"/>
    <s v="MATERIALES REACTIVOS DE LABORATORIO Y QUÍMICOS"/>
    <s v="NITROGENO GASEOSO METRO CUBICO"/>
    <n v="12141903"/>
    <s v="Mínima cuantía"/>
    <n v="2"/>
    <n v="8"/>
    <n v="798"/>
    <n v="10374000"/>
    <s v="METRO CUBICO"/>
    <s v="NO SOLICITADAS"/>
  </r>
  <r>
    <x v="2"/>
    <x v="29"/>
    <n v="16"/>
    <s v="PAPELERIA, UTILES DE ESCRITORIO Y OFICINA"/>
    <s v="TONER FOTOCOPIADORA KM2035 REFERENCIA TK-410 CARTUCHO DE TONER COPIADORA NEGRO RENDIMIENTO PARA 15.000 PAGINAS"/>
    <n v="44103105"/>
    <s v="Mínima cuantía"/>
    <n v="4"/>
    <n v="6"/>
    <n v="1"/>
    <n v="577500"/>
    <s v="UNIDAD"/>
    <s v="NO SOLICITADAS"/>
  </r>
  <r>
    <x v="2"/>
    <x v="29"/>
    <n v="16"/>
    <s v="PAPELERIA, UTILES DE ESCRITORIO Y OFICINA"/>
    <s v="TONER IMPRESORA  2335DN REFERENCIA 23X5DN RENDIMIENTO PARA 6.000 PAGINAS"/>
    <n v="44103105"/>
    <s v="Mínima cuantía"/>
    <n v="4"/>
    <n v="6"/>
    <n v="3"/>
    <n v="1732500"/>
    <s v="UNIDAD"/>
    <s v="NO SOLICITADAS"/>
  </r>
  <r>
    <x v="2"/>
    <x v="29"/>
    <n v="16"/>
    <s v="PAPELERIA, UTILES DE ESCRITORIO Y OFICINA"/>
    <s v=" TONER IMPRESORA  MS811DN REFERENCIA 52D4X00 524X RENDIMIENTO PARA 45.000 PAGINAS"/>
    <n v="44103105"/>
    <s v="Mínima cuantía"/>
    <n v="4"/>
    <n v="6"/>
    <n v="8"/>
    <n v="11760000"/>
    <s v="UNIDAD"/>
    <s v="NO SOLICITADAS"/>
  </r>
  <r>
    <x v="2"/>
    <x v="29"/>
    <n v="16"/>
    <s v="PAPELERIA, UTILES DE ESCRITORIO Y OFICINA"/>
    <s v="TONER IMPRESORA  ML-2510 REFERENCIA MLT-2010D3 RENDIMIENTO PARA 3.000 PAGINAS"/>
    <n v="44103105"/>
    <s v="Mínima cuantía"/>
    <n v="4"/>
    <n v="6"/>
    <n v="2"/>
    <n v="735000"/>
    <s v="UNIDAD"/>
    <s v="NO SOLICITADAS"/>
  </r>
  <r>
    <x v="2"/>
    <x v="29"/>
    <n v="16"/>
    <s v="PAPELERIA, UTILES DE ESCRITORIO Y OFICINA"/>
    <s v=" TONER IMPRESORA  ML 2165W REFERENCIA MLT-D101S RENDIMIENTO PARA 1.500 PAGINAS"/>
    <n v="44103105"/>
    <s v="Mínima cuantía"/>
    <n v="4"/>
    <n v="6"/>
    <n v="2"/>
    <n v="735000"/>
    <s v="UNIDAD"/>
    <s v="NO SOLICITADAS"/>
  </r>
  <r>
    <x v="2"/>
    <x v="29"/>
    <n v="16"/>
    <s v="PAPELERIA, UTILES DE ESCRITORIO Y OFICINA"/>
    <s v="TONER IMPRESORA  ML-3710ND REFERENCIA  MLT-D205E SCX 4521D3 RENDIMIENTO PARA 3.000 PAGINAS"/>
    <n v="44103105"/>
    <s v="Mínima cuantía"/>
    <n v="4"/>
    <n v="6"/>
    <n v="1"/>
    <n v="420000"/>
    <s v="UNIDAD"/>
    <s v="NO SOLICITADAS"/>
  </r>
  <r>
    <x v="2"/>
    <x v="29"/>
    <n v="16"/>
    <s v="PAPELERIA, UTILES DE ESCRITORIO Y OFICINA"/>
    <s v="TONER IMPRESORA  SCX 4521F REFERENCIA SCX4521D3 SCX 4521D3 RENDIMIENTO PARA 3.000 PAGINAS"/>
    <n v="44103105"/>
    <s v="Mínima cuantía"/>
    <n v="4"/>
    <n v="6"/>
    <n v="3"/>
    <n v="945000"/>
    <s v="UNIDAD"/>
    <s v="NO SOLICITADAS"/>
  </r>
  <r>
    <x v="2"/>
    <x v="29"/>
    <n v="16"/>
    <s v="PAPELERIA, UTILES DE ESCRITORIO Y OFICINA"/>
    <s v="TONER IMPRESORA  P1102W REFERENCIA 85A CE285A RENDIMIENTO PARA 1.600 PAGINAS"/>
    <n v="44103105"/>
    <s v="Mínima cuantía"/>
    <n v="4"/>
    <n v="6"/>
    <n v="4"/>
    <n v="1050000"/>
    <s v="UNIDAD"/>
    <s v="NO SOLICITADAS"/>
  </r>
  <r>
    <x v="2"/>
    <x v="29"/>
    <n v="16"/>
    <s v="PAPELERIA, UTILES DE ESCRITORIO Y OFICINA"/>
    <s v="TONER IMPRESORA  600 M602 REFERENCIA 90X CE390X  RENDIMIENTO PARA 24.000 PAGINAS"/>
    <n v="44103105"/>
    <s v="Mínima cuantía"/>
    <n v="4"/>
    <n v="6"/>
    <n v="1"/>
    <n v="630000"/>
    <s v="UNIDAD"/>
    <s v="NO SOLICITADAS"/>
  </r>
  <r>
    <x v="2"/>
    <x v="29"/>
    <n v="16"/>
    <s v="PAPELERIA, UTILES DE ESCRITORIO Y OFICINA"/>
    <s v="TONER IMPRESORA P2015DN REFERENCIA  53A Q7553A RENDIMIENTO PARA 3.000 PAGINAS"/>
    <n v="44103105"/>
    <s v="Mínima cuantía"/>
    <n v="4"/>
    <n v="6"/>
    <n v="1"/>
    <n v="735000"/>
    <s v="UNIDAD"/>
    <s v="NO SOLICITADAS"/>
  </r>
  <r>
    <x v="2"/>
    <x v="29"/>
    <n v="16"/>
    <s v="PAPELERIA, UTILES DE ESCRITORIO Y OFICINA"/>
    <s v="TONER IMPRESORA  PRO 400 M401N REFERENCIA 80X CF280X. RENDIMIENTO PARA 6.900 PAGINAS"/>
    <n v="44103105"/>
    <s v="Mínima cuantía"/>
    <n v="4"/>
    <n v="6"/>
    <n v="2"/>
    <n v="1890000"/>
    <s v="UNIDAD"/>
    <s v="NO SOLICITADAS"/>
  </r>
  <r>
    <x v="2"/>
    <x v="29"/>
    <n v="16"/>
    <s v="PAPELERIA, UTILES DE ESCRITORIO Y OFICINA"/>
    <s v="TONER IMPRESORA  P4014N REFERENCIA 64A  CC364A RENDIMIENTO PARA 12.000 PAGINAS"/>
    <n v="44103105"/>
    <s v="Mínima cuantía"/>
    <n v="4"/>
    <n v="6"/>
    <n v="2"/>
    <n v="1155000"/>
    <s v="UNIDAD"/>
    <s v="NO SOLICITADAS"/>
  </r>
  <r>
    <x v="2"/>
    <x v="29"/>
    <n v="16"/>
    <s v="PAPELERIA, UTILES DE ESCRITORIO Y OFICINA"/>
    <s v="TONER IMPRESORA  PRO 400 COLOR AMARILLO REFERENCIA 305A CE412A RENDIMIENTO PARA  2.600 PAGINAS"/>
    <n v="44103105"/>
    <s v="Mínima cuantía"/>
    <n v="4"/>
    <n v="6"/>
    <n v="1"/>
    <n v="315000"/>
    <s v="UNIDAD"/>
    <s v="NO SOLICITADAS"/>
  </r>
  <r>
    <x v="2"/>
    <x v="29"/>
    <n v="16"/>
    <s v="PAPELERIA, UTILES DE ESCRITORIO Y OFICINA"/>
    <s v="TONER IMPRESORA  PRO 400 COLOR MAGENTA REFERENCIA 305A CE413A RENDIMIENTO PARA  2.600 PAGINAS"/>
    <n v="44103105"/>
    <s v="Mínima cuantía"/>
    <n v="4"/>
    <n v="6"/>
    <n v="1"/>
    <n v="315000"/>
    <s v="UNIDAD"/>
    <s v="NO SOLICITADAS"/>
  </r>
  <r>
    <x v="2"/>
    <x v="29"/>
    <n v="16"/>
    <s v="PAPELERIA, UTILES DE ESCRITORIO Y OFICINA"/>
    <s v="TONER IMPRESORA  PRO 400 COLOR CYAN REFERENCIA 305A CE411A RENDIMIENTO PARA  2.600 PAGINAS"/>
    <n v="44103105"/>
    <s v="Mínima cuantía"/>
    <n v="4"/>
    <n v="6"/>
    <n v="1"/>
    <n v="315000"/>
    <s v="UNIDAD"/>
    <s v="NO SOLICITADAS"/>
  </r>
  <r>
    <x v="2"/>
    <x v="29"/>
    <n v="16"/>
    <s v="PAPELERIA, UTILES DE ESCRITORIO Y OFICINA"/>
    <s v="TONER IMPRESORA  PRO 400 COLOR NEGRO REFERENCIA  305X CE410X RENDIMIENTO PARA  4.000 PAGINAS"/>
    <n v="44103105"/>
    <s v="Mínima cuantía"/>
    <n v="4"/>
    <n v="6"/>
    <n v="1"/>
    <n v="315000"/>
    <s v="UNIDAD"/>
    <s v="NO SOLICITADAS"/>
  </r>
  <r>
    <x v="2"/>
    <x v="29"/>
    <n v="16"/>
    <s v="PAPELERIA, UTILES DE ESCRITORIO Y OFICINA"/>
    <s v="TONER IMPRESORA  1536DNF MFP REFERENCIA 78A CE278A RENDIMIENTO PARA  2.100 PAGINAS"/>
    <n v="44103105"/>
    <s v="Mínima cuantía"/>
    <n v="4"/>
    <n v="6"/>
    <n v="1"/>
    <n v="315000"/>
    <s v="UNIDAD"/>
    <s v="NO SOLICITADAS"/>
  </r>
  <r>
    <x v="2"/>
    <x v="29"/>
    <n v="16"/>
    <s v="PAPELERIA, UTILES DE ESCRITORIO Y OFICINA"/>
    <s v="TONER IMPRESORA  M1120 MFP REFERENCIA 36A CB436A RENDIMIENTO PARA  2.000 PAGINAS"/>
    <n v="44103105"/>
    <s v="Mínima cuantía"/>
    <n v="4"/>
    <n v="6"/>
    <n v="1"/>
    <n v="315000"/>
    <s v="UNIDAD"/>
    <s v="NO SOLICITADAS"/>
  </r>
  <r>
    <x v="2"/>
    <x v="29"/>
    <n v="16"/>
    <s v="PAPELERIA, UTILES DE ESCRITORIO Y OFICINA"/>
    <s v="TONER IMPRESORA  LASERJET ENTERPRISE M630 REFERENCIA 81X CF281X RENDIMIENTO PARA  25.000 PAGINAS"/>
    <n v="44103105"/>
    <s v="Mínima cuantía"/>
    <n v="4"/>
    <n v="6"/>
    <n v="1"/>
    <n v="1575000"/>
    <s v="UNIDAD"/>
    <s v="NO SOLICITADAS"/>
  </r>
  <r>
    <x v="2"/>
    <x v="29"/>
    <n v="16"/>
    <s v="PAPELERIA, UTILES DE ESCRITORIO Y OFICINA"/>
    <s v="TONER HP LASERJET COLOR M551 NEGRO REFERENCIA 507X CE400X RENDIMIENTO PARA 11.000 PÁGINAS"/>
    <n v="44103105"/>
    <s v="Mínima cuantía"/>
    <n v="4"/>
    <n v="6"/>
    <n v="1"/>
    <n v="315000"/>
    <s v="UNIDAD"/>
    <s v="NO SOLICITADAS"/>
  </r>
  <r>
    <x v="2"/>
    <x v="29"/>
    <n v="16"/>
    <s v="PAPELERIA, UTILES DE ESCRITORIO Y OFICINA"/>
    <s v="TONER HP LASERJET COLOR M551 AMARILLO REFERENCIA 507A CE402A RENDIMIENTO PARA 6.000 PAGINAS"/>
    <n v="44103105"/>
    <s v="Mínima cuantía"/>
    <n v="4"/>
    <n v="6"/>
    <n v="1"/>
    <n v="315000"/>
    <s v="UNIDAD"/>
    <s v="NO SOLICITADAS"/>
  </r>
  <r>
    <x v="2"/>
    <x v="29"/>
    <n v="16"/>
    <s v="PAPELERIA, UTILES DE ESCRITORIO Y OFICINA"/>
    <s v="TONER HP LASERJET COLOR M551 CYAN REFERENCIA 507A CE401A RENDIMIENTO PARA 6.000 PAGINAS"/>
    <n v="44103105"/>
    <s v="Mínima cuantía"/>
    <n v="4"/>
    <n v="6"/>
    <n v="1"/>
    <n v="315000"/>
    <s v="UNIDAD"/>
    <s v="NO SOLICITADAS"/>
  </r>
  <r>
    <x v="2"/>
    <x v="29"/>
    <n v="16"/>
    <s v="PAPELERIA, UTILES DE ESCRITORIO Y OFICINA"/>
    <s v=" TONER HP LASERJET COLOR M551 MAGENTA REFERENCIA 507A CE403A RENDIMIENTO PARA 6.000 PAGINAS"/>
    <n v="44103105"/>
    <s v="Mínima cuantía"/>
    <n v="4"/>
    <n v="6"/>
    <n v="1"/>
    <n v="315000"/>
    <s v="UNIDAD"/>
    <s v="NO SOLICITADAS"/>
  </r>
  <r>
    <x v="2"/>
    <x v="29"/>
    <n v="16"/>
    <s v="PAPELERIA, UTILES DE ESCRITORIO Y OFICINA"/>
    <s v=" TONER HP COLOR LASERJET ENTERPRISE M553 MAGENTA REFERENCIA 508A CF363A RINDE 5.000 PAGINAS"/>
    <n v="44103105"/>
    <s v="Mínima cuantía"/>
    <n v="4"/>
    <n v="6"/>
    <n v="1"/>
    <n v="367500"/>
    <s v="UNIDAD"/>
    <s v="NO SOLICITADAS"/>
  </r>
  <r>
    <x v="2"/>
    <x v="29"/>
    <n v="16"/>
    <s v="PAPELERIA, UTILES DE ESCRITORIO Y OFICINA"/>
    <s v="TONER HP COLOR LASERJET ENTERPRISE M553 CYAN REFERENCIA 508A CF362A RINDE 5.000 PAGINAS PAGINAS"/>
    <n v="44103105"/>
    <s v="Mínima cuantía"/>
    <n v="4"/>
    <n v="6"/>
    <n v="1"/>
    <n v="367500"/>
    <s v="UNIDAD"/>
    <s v="NO SOLICITADAS"/>
  </r>
  <r>
    <x v="2"/>
    <x v="29"/>
    <n v="16"/>
    <s v="PAPELERIA, UTILES DE ESCRITORIO Y OFICINA"/>
    <s v="TONER HP COLOR LASERJET ENTERPRISE M553 AMARILLO REFERENCIA 508A CF361A RENDIMIENTO 5.000 PAGINAS"/>
    <n v="44103105"/>
    <s v="Mínima cuantía"/>
    <n v="4"/>
    <n v="6"/>
    <n v="1"/>
    <n v="367500"/>
    <s v="UNIDAD"/>
    <s v="NO SOLICITADAS"/>
  </r>
  <r>
    <x v="2"/>
    <x v="29"/>
    <n v="16"/>
    <s v="PAPELERIA, UTILES DE ESCRITORIO Y OFICINA"/>
    <s v="TONER HP COLOR LASERJET ENTERPRISE M553 NEGRO REFERENCIA 508A CF360A RENDIMIENTO PARA 6.000 PAGINAS "/>
    <n v="44103105"/>
    <s v="Mínima cuantía"/>
    <n v="4"/>
    <n v="6"/>
    <n v="1"/>
    <n v="367500"/>
    <s v="UNIDAD"/>
    <s v="NO SOLICITADAS"/>
  </r>
  <r>
    <x v="2"/>
    <x v="29"/>
    <n v="16"/>
    <s v="PAPELERIA, UTILES DE ESCRITORIO Y OFICINA"/>
    <s v=" TONER ORG PARA IMPRESORA LASERJET PRO M125A REFERENCIA 83A CF283A RENDIMIENTO PARA  1.500 PAGINAS"/>
    <n v="44103105"/>
    <s v="Mínima cuantía"/>
    <n v="4"/>
    <n v="6"/>
    <n v="1"/>
    <n v="367500"/>
    <s v="UNIDAD"/>
    <s v="NO SOLICITADAS"/>
  </r>
  <r>
    <x v="2"/>
    <x v="29"/>
    <n v="16"/>
    <s v="PAPELERIA, UTILES DE ESCRITORIO Y OFICINA"/>
    <s v="UNIDAD DE IMAGEN IMPRESORA  MS811DN UNIDAD DE IMAGENES EN NEGRO, REFERENCIA 52D0Z00 520Z DURABILIDAD "/>
    <n v="44103105"/>
    <s v="Mínima cuantía"/>
    <n v="4"/>
    <n v="6"/>
    <n v="6"/>
    <n v="2520000"/>
    <s v="UNIDAD"/>
    <s v="NO SOLICITADAS"/>
  </r>
  <r>
    <x v="2"/>
    <x v="29"/>
    <n v="16"/>
    <s v="PAPELERIA, UTILES DE ESCRITORIO Y OFICINA"/>
    <s v="HP LASERJET ENTERPRISE M606DN REFERENCIA 81X CF281X RENDIMIENTO PARA  25.000 PAGINAS"/>
    <n v="44103105"/>
    <s v="Mínima cuantía"/>
    <n v="4"/>
    <n v="6"/>
    <n v="1"/>
    <n v="1575000"/>
    <s v="UNIDAD"/>
    <s v="NO SOLICITADAS"/>
  </r>
  <r>
    <x v="2"/>
    <x v="29"/>
    <n v="16"/>
    <s v="PAPELERIA, UTILES DE ESCRITORIO Y OFICINA"/>
    <s v="HP LASERJET ENTERPRISE MFP M527 DN REFERENCIA 87X CF287X RENDIMIENTO PARA 18.000 PAGINAS"/>
    <n v="44103105"/>
    <s v="Mínima cuantía"/>
    <n v="4"/>
    <n v="6"/>
    <n v="1"/>
    <n v="1575000"/>
    <s v="UNIDAD"/>
    <s v="NO SOLICITADAS"/>
  </r>
  <r>
    <x v="2"/>
    <x v="29"/>
    <n v="16"/>
    <s v="PAPELERIA, UTILES DE ESCRITORIO Y OFICINA"/>
    <s v="HP LASERJET P3015 REFERENCIA 55X CE255X RENDIMIENTO 12.500 PAGINAS"/>
    <n v="44103105"/>
    <s v="Mínima cuantía"/>
    <n v="4"/>
    <n v="6"/>
    <n v="1"/>
    <n v="1260000"/>
    <s v="UNIDAD"/>
    <s v="NO SOLICITADAS"/>
  </r>
  <r>
    <x v="2"/>
    <x v="29"/>
    <n v="16"/>
    <s v="PAPELERIA, UTILES DE ESCRITORIO Y OFICINA"/>
    <s v="TINTA  NEGRA IMPRESORA L-355 REFERENCIA 664 T664320 T644420 RENDIMIENTO PARA 4.000 PAGINAS"/>
    <n v="44103105"/>
    <s v="Mínima cuantía"/>
    <n v="4"/>
    <n v="6"/>
    <n v="3"/>
    <n v="157500"/>
    <s v="UNIDAD"/>
    <s v="NO SOLICITADAS"/>
  </r>
  <r>
    <x v="2"/>
    <x v="29"/>
    <n v="16"/>
    <s v="PAPELERIA, UTILES DE ESCRITORIO Y OFICINA"/>
    <s v="TINTA AMARILLA IMPRESORA L-355 REFERENCIA 664 T644420 RENDIMIENTO PARA 4.000 PAGINAS "/>
    <n v="44103105"/>
    <s v="Mínima cuantía"/>
    <n v="4"/>
    <n v="6"/>
    <n v="1"/>
    <n v="52500"/>
    <s v="UNIDAD"/>
    <s v="NO SOLICITADAS"/>
  </r>
  <r>
    <x v="2"/>
    <x v="29"/>
    <n v="16"/>
    <s v="PAPELERIA, UTILES DE ESCRITORIO Y OFICINA"/>
    <s v="TINTA  MAGENTA IMPRESORA L-355 REFERENCIA 664 T664320 T644420 RENDIMIENTO PARA 4.000 PAGINAS"/>
    <n v="44103105"/>
    <s v="Mínima cuantía"/>
    <n v="4"/>
    <n v="6"/>
    <n v="1"/>
    <n v="52500"/>
    <s v="UNIDAD"/>
    <s v="NO SOLICITADAS"/>
  </r>
  <r>
    <x v="2"/>
    <x v="29"/>
    <n v="16"/>
    <s v="PAPELERIA, UTILES DE ESCRITORIO Y OFICINA"/>
    <s v="TINTA  CYAN IMPRESORA L-355 REFERENCIA 664 T664220 RENDIMIENTO PARA 4.000 PAGINAS"/>
    <n v="44103105"/>
    <s v="Mínima cuantía"/>
    <n v="4"/>
    <n v="6"/>
    <n v="1"/>
    <n v="52500"/>
    <s v="UNIDAD"/>
    <s v="NO SOLICITADAS"/>
  </r>
  <r>
    <x v="2"/>
    <x v="29"/>
    <n v="16"/>
    <s v="PAPELERIA, UTILES DE ESCRITORIO Y OFICINA"/>
    <s v="PORTA CARNET  HORIZONTAL PVC  TRANSPARENTE"/>
    <n v="55121807"/>
    <s v="Mínima cuantía"/>
    <n v="4"/>
    <n v="6"/>
    <n v="200"/>
    <n v="105000"/>
    <s v="UNIDAD"/>
    <s v="NO SOLICITADAS"/>
  </r>
  <r>
    <x v="2"/>
    <x v="29"/>
    <n v="16"/>
    <s v="PAPELERIA, UTILES DE ESCRITORIO Y OFICINA"/>
    <s v="YOYO PARA FICHEROS"/>
    <n v="55121807"/>
    <s v="Mínima cuantía"/>
    <n v="4"/>
    <n v="6"/>
    <n v="200"/>
    <n v="798000"/>
    <s v="UNIDAD"/>
    <s v="NO SOLICITADAS"/>
  </r>
  <r>
    <x v="2"/>
    <x v="29"/>
    <n v="16"/>
    <s v="PAPELERIA, UTILES DE ESCRITORIO Y OFICINA"/>
    <s v="TARJETAS MIFARE 4 K"/>
    <n v="55121802"/>
    <s v="Mínima cuantía"/>
    <n v="4"/>
    <n v="6"/>
    <n v="300"/>
    <n v="1260000"/>
    <s v="UNIDAD"/>
    <s v="NO SOLICITADAS"/>
  </r>
  <r>
    <x v="2"/>
    <x v="29"/>
    <n v="16"/>
    <s v="PAPELERIA, UTILES DE ESCRITORIO Y OFICINA"/>
    <s v="CINTA YMCK REF 84051"/>
    <n v="44103112"/>
    <s v="Mínima cuantía"/>
    <n v="4"/>
    <n v="6"/>
    <n v="3"/>
    <n v="1640835"/>
    <s v="UNIDAD"/>
    <s v="NO SOLICITADAS"/>
  </r>
  <r>
    <x v="2"/>
    <x v="29"/>
    <n v="16"/>
    <s v="PAPELERIA, UTILES DE ESCRITORIO Y OFICINA"/>
    <s v="CINTA K REF 84060"/>
    <n v="44103112"/>
    <s v="Mínima cuantía"/>
    <n v="4"/>
    <n v="6"/>
    <n v="3"/>
    <n v="1017450"/>
    <s v="UNIDAD"/>
    <s v="NO SOLICITADAS"/>
  </r>
  <r>
    <x v="2"/>
    <x v="30"/>
    <n v="16"/>
    <s v="PRODUCTOS DE ASEO Y LIMPIEZA"/>
    <s v="ESCOBA DE CERDA DURA"/>
    <n v="47131604"/>
    <s v="Mínima cuantía"/>
    <n v="3"/>
    <n v="2"/>
    <n v="100"/>
    <n v="1102500"/>
    <s v="UNIDAD"/>
    <s v="NO SOLICITADAS"/>
  </r>
  <r>
    <x v="2"/>
    <x v="30"/>
    <n v="16"/>
    <s v="PRODUCTOS DE ASEO Y LIMPIEZA"/>
    <s v="RECOGEDOR"/>
    <n v="47131611"/>
    <s v="Mínima cuantía"/>
    <n v="3"/>
    <n v="2"/>
    <n v="5"/>
    <n v="26250"/>
    <s v="UNIDAD"/>
    <s v="NO SOLICITADAS"/>
  </r>
  <r>
    <x v="2"/>
    <x v="30"/>
    <n v="16"/>
    <s v="PRODUCTOS DE ASEO Y LIMPIEZA"/>
    <s v="TRAPEROS"/>
    <n v="47131618"/>
    <s v="Mínima cuantía"/>
    <n v="3"/>
    <n v="2"/>
    <n v="60"/>
    <n v="781200"/>
    <s v="UNIDAD"/>
    <s v="NO SOLICITADAS"/>
  </r>
  <r>
    <x v="2"/>
    <x v="30"/>
    <n v="16"/>
    <s v="PRODUCTOS DE ASEO Y LIMPIEZA"/>
    <s v="VARSOL"/>
    <n v="47131805"/>
    <s v="Mínima cuantía"/>
    <n v="3"/>
    <n v="2"/>
    <n v="10"/>
    <n v="370300"/>
    <s v="UNIDAD"/>
    <s v="NO SOLICITADAS"/>
  </r>
  <r>
    <x v="2"/>
    <x v="30"/>
    <n v="16"/>
    <s v="PRODUCTOS DE ASEO Y LIMPIEZA"/>
    <s v="AMBIENTADOR AEROSOL 400 ML"/>
    <n v="47131812"/>
    <s v="Mínima cuantía"/>
    <n v="3"/>
    <n v="2"/>
    <n v="10"/>
    <n v="105000"/>
    <s v="UNIDAD"/>
    <s v="NO SOLICITADAS"/>
  </r>
  <r>
    <x v="2"/>
    <x v="30"/>
    <n v="16"/>
    <s v="PRODUCTOS DE ASEO Y LIMPIEZA"/>
    <s v="BLANQUEADORES PINPINA DE 4 LITROS LIMPIDO"/>
    <n v="47131807"/>
    <s v="Mínima cuantía"/>
    <n v="3"/>
    <n v="2"/>
    <n v="9"/>
    <n v="173880"/>
    <s v="UNIDAD"/>
    <s v="NO SOLICITADAS"/>
  </r>
  <r>
    <x v="2"/>
    <x v="30"/>
    <n v="16"/>
    <s v="PRODUCTOS DE ASEO Y LIMPIEZA"/>
    <s v="CERA ABRILLANTADORA PARA VEHICULO 500 ML"/>
    <n v="47131828"/>
    <s v="Mínima cuantía"/>
    <n v="3"/>
    <n v="2"/>
    <n v="5"/>
    <n v="79350"/>
    <s v="UNIDAD"/>
    <s v="NO SOLICITADAS"/>
  </r>
  <r>
    <x v="2"/>
    <x v="30"/>
    <n v="16"/>
    <s v="PRODUCTOS DE ASEO Y LIMPIEZA"/>
    <s v="DESENGRASANTE INDUSTRIAL LIQUIDO ESPECIAL"/>
    <n v="47131821"/>
    <s v="Mínima cuantía"/>
    <n v="3"/>
    <n v="2"/>
    <n v="2"/>
    <n v="67620"/>
    <s v="UNIDAD"/>
    <s v="NO SOLICITADAS"/>
  </r>
  <r>
    <x v="2"/>
    <x v="30"/>
    <n v="16"/>
    <s v="PRODUCTOS DE ASEO Y LIMPIEZA"/>
    <s v="DESIFECTANTE LIQUIDO PARA USO DOMESTICO "/>
    <n v="47131803"/>
    <s v="Mínima cuantía"/>
    <n v="3"/>
    <n v="2"/>
    <n v="5"/>
    <n v="84525"/>
    <s v="UNIDAD"/>
    <s v="NO SOLICITADAS"/>
  </r>
  <r>
    <x v="2"/>
    <x v="30"/>
    <n v="16"/>
    <s v="PRODUCTOS DE ASEO Y LIMPIEZA"/>
    <s v="JABON EN POLVO BULTO DE 30 KILOS "/>
    <n v="53131608"/>
    <s v="Mínima cuantía"/>
    <n v="3"/>
    <n v="2"/>
    <n v="35"/>
    <n v="3748500"/>
    <s v="UNIDAD"/>
    <s v="NO SOLICITADAS"/>
  </r>
  <r>
    <x v="2"/>
    <x v="30"/>
    <n v="16"/>
    <s v="PRODUCTOS DE ASEO Y LIMPIEZA"/>
    <s v="DESENGRASANTE LIQUIDO PH6"/>
    <n v="47131821"/>
    <s v="Mínima cuantía"/>
    <n v="3"/>
    <n v="2"/>
    <n v="2"/>
    <n v="36382"/>
    <s v="UNIDAD"/>
    <s v="NO SOLICITADAS"/>
  </r>
  <r>
    <x v="2"/>
    <x v="30"/>
    <n v="16"/>
    <s v="PRODUCTOS DE ASEO Y LIMPIEZA"/>
    <s v="LIMPIA VIDRIOS PARA ACRILICO"/>
    <n v="47131824"/>
    <s v="Mínima cuantía"/>
    <n v="3"/>
    <n v="2"/>
    <n v="10"/>
    <n v="82680"/>
    <s v="UNIDAD"/>
    <s v="NO SOLICITADAS"/>
  </r>
  <r>
    <x v="2"/>
    <x v="30"/>
    <n v="10"/>
    <s v="PRODUCTOS DE ASEO Y LIMPIEZA"/>
    <s v="VASELINA INDUSTRIAL PRESENTACION EN KILO"/>
    <n v="15121900"/>
    <s v="Selección abreviada menor cuantía"/>
    <n v="4"/>
    <n v="6"/>
    <n v="4"/>
    <n v="60000"/>
    <s v="KILOGRAMO"/>
    <s v="NO SOLICITADAS"/>
  </r>
  <r>
    <x v="2"/>
    <x v="30"/>
    <n v="10"/>
    <s v="PRODUCTOS DE ASEO Y LIMPIEZA"/>
    <s v="CEPILLO LIMPIEZA DE TRES PIEZAS PARA LIMPIAR METAL TAMAÑO 17*1 CM  "/>
    <n v="27111907"/>
    <s v="Selección abreviada menor cuantía"/>
    <n v="4"/>
    <n v="7"/>
    <n v="6"/>
    <n v="108600"/>
    <s v="UNIDAD"/>
    <s v="NO SOLICITADAS"/>
  </r>
  <r>
    <x v="2"/>
    <x v="30"/>
    <n v="10"/>
    <s v="PRODUCTOS DE ASEO Y LIMPIEZA"/>
    <s v="LIQUIDO ANTI-EMPAÑANTE"/>
    <n v="47131824"/>
    <s v="Selección abreviada menor cuantía"/>
    <n v="4"/>
    <n v="6"/>
    <n v="5"/>
    <n v="175000"/>
    <s v="UNIDAD"/>
    <s v="NO SOLICITADAS"/>
  </r>
  <r>
    <x v="2"/>
    <x v="30"/>
    <n v="10"/>
    <s v="PRODUCTOS DE ASEO Y LIMPIEZA"/>
    <s v="DESENGRASANTE INDUSTRIAL P/N BH-38 "/>
    <n v="47131821"/>
    <s v="Selección abreviada menor cuantía"/>
    <n v="4"/>
    <n v="6"/>
    <n v="3"/>
    <n v="255000"/>
    <s v="GALON"/>
    <s v="NO SOLICITADAS"/>
  </r>
  <r>
    <x v="2"/>
    <x v="30"/>
    <n v="10"/>
    <s v="PRODUCTOS DE ASEO Y LIMPIEZA"/>
    <s v="CEPILLO COLA DE PATOS HECHO EN BASE DE MADERA DURA PARA TRABAJO PESADO "/>
    <n v="27111907"/>
    <s v="Selección abreviada menor cuantía"/>
    <n v="4"/>
    <n v="7"/>
    <n v="4"/>
    <n v="279400"/>
    <s v="UNIDAD"/>
    <s v="NO SOLICITADAS"/>
  </r>
  <r>
    <x v="2"/>
    <x v="30"/>
    <n v="10"/>
    <s v="PRODUCTOS DE ASEO Y LIMPIEZA"/>
    <s v="CEPILLO PARA LAVADO DE AERONAVES P/N MIL-B-23958A TIPO I "/>
    <n v="47131600"/>
    <s v="Selección abreviada menor cuantía"/>
    <n v="4"/>
    <n v="6"/>
    <n v="3"/>
    <n v="360000"/>
    <s v="UNIDAD"/>
    <s v="NO SOLICITADAS"/>
  </r>
  <r>
    <x v="2"/>
    <x v="30"/>
    <n v="10"/>
    <s v="PRODUCTOS DE ASEO Y LIMPIEZA"/>
    <s v="CHEESECLOTH COTTON CCC-C-440 CLASS 1"/>
    <n v="47131500"/>
    <s v="Selección abreviada menor cuantía"/>
    <n v="4"/>
    <n v="6"/>
    <n v="30"/>
    <n v="360000"/>
    <s v="METRO"/>
    <s v="NO SOLICITADAS"/>
  </r>
  <r>
    <x v="2"/>
    <x v="30"/>
    <n v="10"/>
    <s v="PRODUCTOS DE ASEO Y LIMPIEZA"/>
    <s v="VARSOL"/>
    <n v="47131805"/>
    <s v="Selección abreviada menor cuantía"/>
    <n v="4"/>
    <n v="6"/>
    <n v="20"/>
    <n v="360000"/>
    <s v="GALON"/>
    <s v="NO SOLICITADAS"/>
  </r>
  <r>
    <x v="2"/>
    <x v="30"/>
    <n v="10"/>
    <s v="PRODUCTOS DE ASEO Y LIMPIEZA"/>
    <s v="DESENGRASANTE DIELECTRICO *12 ONZAS "/>
    <n v="47131821"/>
    <s v="Selección abreviada menor cuantía"/>
    <n v="4"/>
    <n v="7"/>
    <n v="10"/>
    <n v="613900"/>
    <s v="UNIDAD"/>
    <s v="NO SOLICITADAS"/>
  </r>
  <r>
    <x v="2"/>
    <x v="30"/>
    <n v="10"/>
    <s v="PRODUCTOS DE ASEO Y LIMPIEZA"/>
    <s v="CLEANING COMPOUND JET ENGINE GAS PATH P/N 3100 "/>
    <n v="47131800"/>
    <s v="Selección abreviada menor cuantía"/>
    <n v="4"/>
    <n v="6"/>
    <n v="5"/>
    <n v="750000"/>
    <s v="GALON"/>
    <s v="NO SOLICITADAS"/>
  </r>
  <r>
    <x v="2"/>
    <x v="30"/>
    <n v="10"/>
    <s v="PRODUCTOS DE ASEO Y LIMPIEZA"/>
    <s v="METAL PREP NUMERO 79 09-01624 PRESENTACION EN GALON"/>
    <n v="47131814"/>
    <s v="Selección abreviada menor cuantía"/>
    <n v="4"/>
    <n v="6"/>
    <n v="5"/>
    <n v="1000000"/>
    <s v="UNIDAD"/>
    <s v="NO SOLICITADAS"/>
  </r>
  <r>
    <x v="2"/>
    <x v="30"/>
    <n v="10"/>
    <s v="PRODUCTOS DE ASEO Y LIMPIEZA"/>
    <s v="LIMPIADOR DE MANOS PRESENTACION GALON POR CAJA DE 4 UNIDADES P/N 10229409"/>
    <n v="53131627"/>
    <s v="Selección abreviada menor cuantía"/>
    <n v="4"/>
    <n v="6"/>
    <n v="3"/>
    <n v="1050000"/>
    <s v="UNIDAD"/>
    <s v="NO SOLICITADAS"/>
  </r>
  <r>
    <x v="2"/>
    <x v="30"/>
    <n v="10"/>
    <s v="PRODUCTOS DE ASEO Y LIMPIEZA"/>
    <s v="PINTURA DE BRILLO P/N 09-42532 "/>
    <n v="12181501"/>
    <s v="Selección abreviada menor cuantía"/>
    <n v="4"/>
    <n v="6"/>
    <n v="10"/>
    <n v="1500000"/>
    <s v="UNIDAD"/>
    <s v="NO SOLICITADAS"/>
  </r>
  <r>
    <x v="2"/>
    <x v="30"/>
    <n v="10"/>
    <s v="PRODUCTOS DE ASEO Y LIMPIEZA"/>
    <s v="LIMPIADOR DE PLEXIGLASS P/N 09-29710"/>
    <n v="47131824"/>
    <s v="Selección abreviada menor cuantía"/>
    <n v="4"/>
    <n v="6"/>
    <n v="15"/>
    <n v="1575000"/>
    <s v="UNIDAD"/>
    <s v="NO SOLICITADAS"/>
  </r>
  <r>
    <x v="2"/>
    <x v="30"/>
    <n v="10"/>
    <s v="PRODUCTOS DE ASEO Y LIMPIEZA"/>
    <s v="FIBRA DE LIMPIEZA ABRASIVA PRESENTACION POR ROLLO"/>
    <n v="31191504"/>
    <s v="Selección abreviada menor cuantía"/>
    <n v="4"/>
    <n v="6"/>
    <n v="20"/>
    <n v="2200000"/>
    <s v="UNIDAD"/>
    <s v="NO SOLICITADAS"/>
  </r>
  <r>
    <x v="2"/>
    <x v="30"/>
    <n v="10"/>
    <s v="PRODUCTOS DE ASEO Y LIMPIEZA"/>
    <s v="LIMPIADOR DE WINDSHIELDS P/N PG-C13"/>
    <n v="47131824"/>
    <s v="Selección abreviada menor cuantía"/>
    <n v="4"/>
    <n v="6"/>
    <n v="10"/>
    <n v="2500000"/>
    <s v="UNIDAD"/>
    <s v="NO SOLICITADAS"/>
  </r>
  <r>
    <x v="2"/>
    <x v="30"/>
    <n v="10"/>
    <s v="PRODUCTOS DE ASEO Y LIMPIEZA"/>
    <s v="PINTURA DE BRILLO P/N 09-00325"/>
    <n v="12181501"/>
    <s v="Selección abreviada menor cuantía"/>
    <n v="4"/>
    <n v="6"/>
    <n v="10"/>
    <n v="3200000"/>
    <s v="UNIDAD"/>
    <s v="NO SOLICITADAS"/>
  </r>
  <r>
    <x v="2"/>
    <x v="30"/>
    <n v="10"/>
    <s v="PRODUCTOS DE ASEO Y LIMPIEZA"/>
    <s v="TRAPOS COSIDOS DE 25 CM X 25 CM BULTOS POR 50 KG"/>
    <n v="47131500"/>
    <s v="Selección abreviada menor cuantía"/>
    <n v="4"/>
    <n v="6"/>
    <n v="42"/>
    <n v="3360000"/>
    <s v="UNIDAD"/>
    <s v="NO SOLICITADAS"/>
  </r>
  <r>
    <x v="2"/>
    <x v="30"/>
    <n v="10"/>
    <s v="PRODUCTOS DE ASEO Y LIMPIEZA"/>
    <s v="BREATHER/BLEEDER HCS2102 PRESENTACION EN ROLLO DE 100 YARDAS"/>
    <n v="47131502"/>
    <s v="Selección abreviada menor cuantía"/>
    <n v="4"/>
    <n v="6"/>
    <n v="1"/>
    <n v="4000000"/>
    <s v="UNIDAD"/>
    <s v="NO SOLICITADAS"/>
  </r>
  <r>
    <x v="2"/>
    <x v="30"/>
    <n v="10"/>
    <s v="PRODUCTOS DE ASEO Y LIMPIEZA"/>
    <s v="PAPEL DE LIMPIEZA ABSORBENTE X80 JUMBO WYPALL ROLL DE 300 MTS  X 890 PAÑOS DE 34 X 25 CM "/>
    <n v="47131502"/>
    <s v="Selección abreviada menor cuantía"/>
    <n v="4"/>
    <n v="6"/>
    <n v="50"/>
    <n v="6000000"/>
    <s v="UNIDAD"/>
    <s v="NO SOLICITADAS"/>
  </r>
  <r>
    <x v="2"/>
    <x v="30"/>
    <n v="10"/>
    <s v="PRODUCTOS DE ASEO Y LIMPIEZA"/>
    <s v="SHAMPOO TIPO MIL-C-85570 TIPO 2 PRESENTACION CANECA DE 55 GALONES"/>
    <n v="47131800"/>
    <s v="Selección abreviada menor cuantía"/>
    <n v="4"/>
    <n v="6"/>
    <n v="3"/>
    <n v="17400000"/>
    <s v="UNIDAD"/>
    <s v="NO SOLICITADAS"/>
  </r>
  <r>
    <x v="2"/>
    <x v="30"/>
    <n v="10"/>
    <s v="PRODUCTOS DE ASEO Y LIMPIEZA"/>
    <s v="AMBIENTADOR  AUTOS "/>
    <n v="47131812"/>
    <s v="Mínima cuantía"/>
    <n v="3"/>
    <n v="2"/>
    <n v="20"/>
    <n v="320000"/>
    <s v="UNIDAD"/>
    <s v="NO SOLICITADAS"/>
  </r>
  <r>
    <x v="2"/>
    <x v="30"/>
    <n v="10"/>
    <s v="PRODUCTOS DE ASEO Y LIMPIEZA"/>
    <s v="AMBIENTADOR SPRAY"/>
    <n v="47131812"/>
    <s v="Mínima cuantía"/>
    <n v="3"/>
    <n v="2"/>
    <n v="12"/>
    <n v="120000"/>
    <s v="UNIDAD"/>
    <s v="NO SOLICITADAS"/>
  </r>
  <r>
    <x v="2"/>
    <x v="30"/>
    <n v="10"/>
    <s v="PRODUCTOS DE ASEO Y LIMPIEZA"/>
    <s v="BLANQUEADOR BOTELLA PLASTICA CON VOLUMEN DE 3785CC,"/>
    <n v="47131807"/>
    <s v="Mínima cuantía"/>
    <n v="3"/>
    <n v="2"/>
    <n v="12"/>
    <n v="168000"/>
    <s v="UNIDAD"/>
    <s v="NO SOLICITADAS"/>
  </r>
  <r>
    <x v="2"/>
    <x v="30"/>
    <n v="10"/>
    <s v="PRODUCTOS DE ASEO Y LIMPIEZA"/>
    <s v="CREMA LAVAPLATOS"/>
    <n v="47131800"/>
    <s v="Mínima cuantía"/>
    <n v="3"/>
    <n v="2"/>
    <n v="16"/>
    <n v="72000"/>
    <s v="UNIDAD"/>
    <s v="NO SOLICITADAS"/>
  </r>
  <r>
    <x v="2"/>
    <x v="30"/>
    <n v="10"/>
    <s v="PRODUCTOS DE ASEO Y LIMPIEZA"/>
    <s v="DETERGENTE DE USO GENERAL EN POLVO 500 GRAMOS"/>
    <n v="53131608"/>
    <s v="Mínima cuantía"/>
    <n v="3"/>
    <n v="2"/>
    <n v="41"/>
    <n v="205000"/>
    <s v="UNIDAD"/>
    <s v="NO SOLICITADAS"/>
  </r>
  <r>
    <x v="2"/>
    <x v="30"/>
    <n v="10"/>
    <s v="PRODUCTOS DE ASEO Y LIMPIEZA"/>
    <s v="ESCOBA "/>
    <n v="47131604"/>
    <s v="Mínima cuantía"/>
    <n v="3"/>
    <n v="2"/>
    <n v="15"/>
    <n v="105000"/>
    <s v="UNIDAD"/>
    <s v="NO SOLICITADAS"/>
  </r>
  <r>
    <x v="2"/>
    <x v="30"/>
    <n v="10"/>
    <s v="PRODUCTOS DE ASEO Y LIMPIEZA"/>
    <s v="ESPONJILLA LAVAPLATOS"/>
    <n v="47131603"/>
    <s v="Mínima cuantía"/>
    <n v="3"/>
    <n v="2"/>
    <n v="20"/>
    <n v="10000"/>
    <s v="UNIDAD"/>
    <s v="NO SOLICITADAS"/>
  </r>
  <r>
    <x v="2"/>
    <x v="30"/>
    <n v="10"/>
    <s v="PRODUCTOS DE ASEO Y LIMPIEZA"/>
    <s v="ESPONJILLA VERDE"/>
    <n v="47131603"/>
    <s v="Mínima cuantía"/>
    <n v="3"/>
    <n v="2"/>
    <n v="10"/>
    <n v="12000"/>
    <s v="UNIDAD"/>
    <s v="NO SOLICITADAS"/>
  </r>
  <r>
    <x v="2"/>
    <x v="30"/>
    <n v="10"/>
    <s v="PRODUCTOS DE ASEO Y LIMPIEZA"/>
    <s v="JABÓN LIQUIDO "/>
    <n v="53131608"/>
    <s v="Mínima cuantía"/>
    <n v="3"/>
    <n v="2"/>
    <n v="2"/>
    <n v="100000"/>
    <s v="UNIDAD"/>
    <s v="NO SOLICITADAS"/>
  </r>
  <r>
    <x v="2"/>
    <x v="30"/>
    <n v="10"/>
    <s v="PRODUCTOS DE ASEO Y LIMPIEZA"/>
    <s v="DESINFECTANTE LIQUIDO PARA USO DOMESTICO "/>
    <n v="47131803"/>
    <s v="Mínima cuantía"/>
    <n v="3"/>
    <n v="2"/>
    <n v="10"/>
    <n v="169050"/>
    <s v="UNIDAD"/>
    <s v="NO SOLICITADAS"/>
  </r>
  <r>
    <x v="2"/>
    <x v="30"/>
    <n v="10"/>
    <s v="PRODUCTOS DE ASEO Y LIMPIEZA"/>
    <s v="LIMPIAVIDRIOS"/>
    <n v="47131824"/>
    <s v="Mínima cuantía"/>
    <n v="3"/>
    <n v="2"/>
    <n v="10"/>
    <n v="70000"/>
    <s v="UNIDAD"/>
    <s v="NO SOLICITADAS"/>
  </r>
  <r>
    <x v="2"/>
    <x v="30"/>
    <n v="10"/>
    <s v="PRODUCTOS DE ASEO Y LIMPIEZA"/>
    <s v="RECOGEDOR"/>
    <n v="47131611"/>
    <s v="Mínima cuantía"/>
    <n v="3"/>
    <n v="2"/>
    <n v="4"/>
    <n v="21000"/>
    <s v="UNIDAD"/>
    <s v="NO SOLICITADAS"/>
  </r>
  <r>
    <x v="2"/>
    <x v="30"/>
    <n v="10"/>
    <s v="PRODUCTOS DE ASEO Y LIMPIEZA"/>
    <s v="SERVILLETAS CUADRADAS X PAQUETE"/>
    <n v="14111705"/>
    <s v="Mínima cuantía"/>
    <n v="3"/>
    <n v="2"/>
    <n v="12"/>
    <n v="30000"/>
    <s v="UNIDAD"/>
    <s v="NO SOLICITADAS"/>
  </r>
  <r>
    <x v="2"/>
    <x v="30"/>
    <n v="10"/>
    <s v="PRODUCTOS DE ASEO Y LIMPIEZA"/>
    <s v="TRAPEROS"/>
    <n v="47131618"/>
    <s v="Mínima cuantía"/>
    <n v="3"/>
    <n v="2"/>
    <n v="20"/>
    <n v="260400"/>
    <s v="UNIDAD"/>
    <s v="NO SOLICITADAS"/>
  </r>
  <r>
    <x v="2"/>
    <x v="30"/>
    <n v="10"/>
    <s v="PRODUCTOS DE ASEO Y LIMPIEZA"/>
    <s v="WAIPE (ESTOPA) FRANELA X BULTO"/>
    <n v="11162116"/>
    <s v="Mínima cuantía"/>
    <n v="3"/>
    <n v="2"/>
    <n v="2"/>
    <n v="300000"/>
    <s v="UNIDAD"/>
    <s v="NO SOLICITADAS"/>
  </r>
  <r>
    <x v="2"/>
    <x v="31"/>
    <n v="16"/>
    <s v="REPUESTOS"/>
    <s v="KIT DE METALAR DE 250W CON BOMBILLO"/>
    <n v="39101600"/>
    <s v="Selección abreviada subasta inversa"/>
    <n v="3"/>
    <n v="3"/>
    <n v="25"/>
    <n v="3625000"/>
    <s v="UNIDAD"/>
    <s v="NO SOLICITADAS"/>
  </r>
  <r>
    <x v="2"/>
    <x v="31"/>
    <n v="16"/>
    <s v="REPUESTOS"/>
    <s v="LÁMPARAS DE 60 CM X 60 CM EN LED"/>
    <n v="39101600"/>
    <s v="Selección abreviada subasta inversa"/>
    <n v="3"/>
    <n v="3"/>
    <n v="5"/>
    <n v="422100"/>
    <s v="UNIDAD"/>
    <s v="NO SOLICITADAS"/>
  </r>
  <r>
    <x v="2"/>
    <x v="31"/>
    <n v="16"/>
    <s v="REPUESTOS"/>
    <s v="LÁMPARAS DE 30 CM X 120 CM EN LED "/>
    <n v="39101600"/>
    <s v="Selección abreviada subasta inversa"/>
    <n v="3"/>
    <n v="3"/>
    <n v="5"/>
    <n v="537325"/>
    <s v="UNIDAD"/>
    <s v="NO SOLICITADAS"/>
  </r>
  <r>
    <x v="2"/>
    <x v="31"/>
    <n v="16"/>
    <s v="REPUESTOS"/>
    <s v="CUCHILLAS DE CORBATIN DE 1/2”"/>
    <n v="47121813"/>
    <s v="Selección abreviada subasta inversa"/>
    <n v="3"/>
    <n v="3"/>
    <n v="10"/>
    <n v="233280"/>
    <s v="UNIDAD"/>
    <s v="NO SOLICITADAS"/>
  </r>
  <r>
    <x v="2"/>
    <x v="31"/>
    <n v="16"/>
    <s v="REPUESTOS"/>
    <s v="REPUESTOS SISTEMA DE FRENOS DE VEHICULOS AUTOMOTORES"/>
    <n v="25171700"/>
    <s v="Mínima cuantía"/>
    <n v="3"/>
    <n v="9"/>
    <n v="1"/>
    <n v="4000000"/>
    <s v="GLOBAL"/>
    <s v="NO SOLICITADAS"/>
  </r>
  <r>
    <x v="2"/>
    <x v="31"/>
    <n v="16"/>
    <s v="REPUESTOS"/>
    <s v="REPUESTOS SISTEMA DE SUSPENSION DE VEHICULOS AUTOMOTORES"/>
    <n v="25172001"/>
    <s v="Mínima cuantía"/>
    <n v="3"/>
    <n v="9"/>
    <n v="1"/>
    <n v="5000000"/>
    <s v="GLOBAL"/>
    <s v="NO SOLICITADAS"/>
  </r>
  <r>
    <x v="2"/>
    <x v="31"/>
    <n v="16"/>
    <s v="REPUESTOS"/>
    <s v="REPUESTOS SISTEMA DE SEGURIDAD DE VEHICULOS AUTOMOTORES "/>
    <n v="25172100"/>
    <s v="Mínima cuantía"/>
    <n v="3"/>
    <n v="9"/>
    <n v="1"/>
    <n v="4500000"/>
    <s v="GLOBAL"/>
    <s v="NO SOLICITADAS"/>
  </r>
  <r>
    <x v="2"/>
    <x v="31"/>
    <n v="16"/>
    <s v="REPUESTOS"/>
    <s v="REPUESTOS SISTEMA DE ACAVADO Y ESTERIOR DE LOS VEHICULOS"/>
    <n v="25172600"/>
    <s v="Mínima cuantía"/>
    <n v="3"/>
    <n v="9"/>
    <n v="1"/>
    <n v="4200000"/>
    <s v="GLOBAL"/>
    <s v="NO SOLICITADAS"/>
  </r>
  <r>
    <x v="2"/>
    <x v="31"/>
    <n v="16"/>
    <s v="REPUESTOS"/>
    <s v="REPUESTOS SISTEMA DE ILUMINACION DEL VEHICULO "/>
    <n v="25173000"/>
    <s v="Mínima cuantía"/>
    <n v="3"/>
    <n v="9"/>
    <n v="1"/>
    <n v="3500000"/>
    <s v="GLOBAL"/>
    <s v="NO SOLICITADAS"/>
  </r>
  <r>
    <x v="2"/>
    <x v="31"/>
    <n v="16"/>
    <s v="REPUESTOS"/>
    <s v="REPUESTOS CONTROL EMISION Y ESCAPE VEHICULOS"/>
    <n v="25173700"/>
    <s v="Mínima cuantía"/>
    <n v="3"/>
    <n v="9"/>
    <n v="1"/>
    <n v="1500000"/>
    <s v="GLOBAL"/>
    <s v="NO SOLICITADAS"/>
  </r>
  <r>
    <x v="2"/>
    <x v="31"/>
    <n v="16"/>
    <s v="REPUESTOS"/>
    <s v="REPUESTOS DE TREN TRACCION VEHICULOS"/>
    <n v="25173800"/>
    <s v="Mínima cuantía"/>
    <n v="3"/>
    <n v="9"/>
    <n v="1"/>
    <n v="3500000"/>
    <s v="GLOBAL"/>
    <s v="NO SOLICITADAS"/>
  </r>
  <r>
    <x v="2"/>
    <x v="31"/>
    <n v="16"/>
    <s v="REPUESTOS"/>
    <s v="REPUESTOS PARA SISTEMA ELECTRICO DE VEHICULOS"/>
    <n v="25173900"/>
    <s v="Mínima cuantía"/>
    <n v="3"/>
    <n v="9"/>
    <n v="1"/>
    <n v="3500000"/>
    <s v="GLOBAL"/>
    <s v="NO SOLICITADAS"/>
  </r>
  <r>
    <x v="2"/>
    <x v="31"/>
    <n v="16"/>
    <s v="REPUESTOS"/>
    <s v="REPUESTOS DE SISTEMA DE REFRIGERACION DE LOS VEHICULOS"/>
    <n v="25174000"/>
    <s v="Mínima cuantía"/>
    <n v="3"/>
    <n v="9"/>
    <n v="1"/>
    <n v="3500000"/>
    <s v="GLOBAL"/>
    <s v="NO SOLICITADAS"/>
  </r>
  <r>
    <x v="2"/>
    <x v="31"/>
    <n v="16"/>
    <s v="REPUESTOS"/>
    <s v="FILTROS PARA VEHICULOS PARQUE AUTOMOTOR"/>
    <n v="26131600"/>
    <s v="Mínima cuantía"/>
    <n v="3"/>
    <n v="9"/>
    <n v="1"/>
    <n v="2950000"/>
    <s v="GLOBAL"/>
    <s v="NO SOLICITADAS"/>
  </r>
  <r>
    <x v="2"/>
    <x v="31"/>
    <n v="16"/>
    <s v="REPUESTOS"/>
    <s v="REPUESTOS Y PARTES PARA MOTOR DE VEHICULOS"/>
    <n v="26101700"/>
    <s v="Mínima cuantía"/>
    <n v="3"/>
    <n v="9"/>
    <n v="1"/>
    <n v="3000000"/>
    <s v="GLOBAL"/>
    <s v="NO SOLICITADAS"/>
  </r>
  <r>
    <x v="2"/>
    <x v="31"/>
    <n v="16"/>
    <s v="REPUESTOS"/>
    <s v="TARJETA ELECTRÓNICA UNIVERSAL A 220 VOLTIOS "/>
    <n v="52161525"/>
    <s v="Selección abreviada subasta inversa"/>
    <n v="3"/>
    <n v="3"/>
    <n v="6"/>
    <n v="330000"/>
    <s v="UNIDAD"/>
    <s v="NO SOLICITADAS"/>
  </r>
  <r>
    <x v="2"/>
    <x v="31"/>
    <n v="16"/>
    <s v="REPUESTOS"/>
    <s v="FAN RELAY A 24 VOLTIOS"/>
    <n v="39122300"/>
    <s v="Selección abreviada subasta inversa"/>
    <n v="3"/>
    <n v="3"/>
    <n v="3"/>
    <n v="45000"/>
    <s v="UNIDAD"/>
    <s v="NO SOLICITADAS"/>
  </r>
  <r>
    <x v="2"/>
    <x v="31"/>
    <n v="16"/>
    <s v="REPUESTOS"/>
    <s v="FAN RELAY A 220 VOLTIOS"/>
    <n v="39122300"/>
    <s v="Selección abreviada subasta inversa"/>
    <n v="3"/>
    <n v="3"/>
    <n v="3"/>
    <n v="45000"/>
    <s v="UNIDAD"/>
    <s v="NO SOLICITADAS"/>
  </r>
  <r>
    <x v="2"/>
    <x v="31"/>
    <n v="16"/>
    <s v="REPUESTOS"/>
    <s v="CONTACTOR MONOFASICO DE 2 POLOS A 24 VOLTIOS"/>
    <n v="39121529"/>
    <s v="Selección abreviada subasta inversa"/>
    <n v="3"/>
    <n v="3"/>
    <n v="5"/>
    <n v="140000"/>
    <s v="UNIDAD"/>
    <s v="NO SOLICITADAS"/>
  </r>
  <r>
    <x v="2"/>
    <x v="31"/>
    <n v="16"/>
    <s v="REPUESTOS"/>
    <s v="CONTACTOR MONOFÁSICO DE 02 POLOS A 220 VOLTIOS"/>
    <n v="39121529"/>
    <s v="Selección abreviada subasta inversa"/>
    <n v="3"/>
    <n v="3"/>
    <n v="3"/>
    <n v="84000"/>
    <s v="UNIDAD"/>
    <s v="NO SOLICITADAS"/>
  </r>
  <r>
    <x v="2"/>
    <x v="31"/>
    <n v="16"/>
    <s v="REPUESTOS"/>
    <s v="CONTACTOR TRIFÁSICO DE 03 POLOS A 220 VOLTIOS"/>
    <n v="39121529"/>
    <s v="Selección abreviada subasta inversa"/>
    <n v="3"/>
    <n v="3"/>
    <n v="3"/>
    <n v="114000"/>
    <s v="UNIDAD"/>
    <s v="NO SOLICITADAS"/>
  </r>
  <r>
    <x v="2"/>
    <x v="31"/>
    <n v="16"/>
    <s v="REPUESTOS"/>
    <s v="TERMOSTATOS"/>
    <n v="41112209"/>
    <s v="Selección abreviada subasta inversa"/>
    <n v="3"/>
    <n v="3"/>
    <n v="50"/>
    <n v="1400000"/>
    <s v="UNIDAD"/>
    <s v="NO SOLICITADAS"/>
  </r>
  <r>
    <x v="2"/>
    <x v="31"/>
    <n v="16"/>
    <s v="REPUESTOS"/>
    <s v="BALASTO 4X32 ELECTRONICO"/>
    <n v="39101901"/>
    <s v="Selección abreviada subasta inversa"/>
    <n v="3"/>
    <n v="3"/>
    <n v="8"/>
    <n v="256000"/>
    <s v="UNIDAD"/>
    <s v="NO SOLICITADAS"/>
  </r>
  <r>
    <x v="2"/>
    <x v="31"/>
    <n v="16"/>
    <s v="REPUESTOS"/>
    <s v="BOMBILLO METALAR"/>
    <n v="39111600"/>
    <s v="Selección abreviada subasta inversa"/>
    <n v="3"/>
    <n v="3"/>
    <n v="50"/>
    <n v="2650000"/>
    <s v="UNIDAD"/>
    <s v="NO SOLICITADAS"/>
  </r>
  <r>
    <x v="2"/>
    <x v="31"/>
    <n v="16"/>
    <s v="REPUESTOS"/>
    <s v="BOMBILLO MUTIVOLTAJE  LED"/>
    <n v="39111600"/>
    <s v="Selección abreviada subasta inversa"/>
    <n v="3"/>
    <n v="3"/>
    <n v="10"/>
    <n v="120000"/>
    <s v="UNIDAD"/>
    <s v="NO SOLICITADAS"/>
  </r>
  <r>
    <x v="2"/>
    <x v="31"/>
    <n v="16"/>
    <s v="REPUESTOS"/>
    <s v="BOMBILLOS AHORRADORES EN FORMA DE ESPIRAL DE 11 WTS"/>
    <n v="39111600"/>
    <s v="Selección abreviada subasta inversa"/>
    <n v="3"/>
    <n v="3"/>
    <n v="50"/>
    <n v="425000"/>
    <s v="UNIDAD"/>
    <s v="NO SOLICITADAS"/>
  </r>
  <r>
    <x v="2"/>
    <x v="31"/>
    <n v="16"/>
    <s v="REPUESTOS"/>
    <s v="BOMBILLOS AHORRADORES EN FORMA DE ESPIRAL DE 15 WTS"/>
    <n v="39111600"/>
    <s v="Selección abreviada subasta inversa"/>
    <n v="3"/>
    <n v="3"/>
    <n v="50"/>
    <n v="475000"/>
    <s v="UNIDAD"/>
    <s v="NO SOLICITADAS"/>
  </r>
  <r>
    <x v="2"/>
    <x v="31"/>
    <n v="16"/>
    <s v="REPUESTOS"/>
    <s v="CONTACTOR CON BOBINA DE 220 VOLTIOS  80 AMP AC DE 2 POLOS "/>
    <n v="39121529"/>
    <s v="Selección abreviada subasta inversa"/>
    <n v="3"/>
    <n v="3"/>
    <n v="2"/>
    <n v="2010000"/>
    <s v="UNIDAD"/>
    <s v="NO SOLICITADAS"/>
  </r>
  <r>
    <x v="2"/>
    <x v="31"/>
    <n v="16"/>
    <s v="REPUESTOS"/>
    <s v="CONTACTOR CON BOBINA DE 24 VOLTIOS DE 2 POLOS RESISTENTE A 60 AMPERIOS"/>
    <n v="39121529"/>
    <s v="Selección abreviada subasta inversa"/>
    <n v="3"/>
    <n v="3"/>
    <n v="5"/>
    <n v="7000000"/>
    <s v="UNIDAD"/>
    <s v="NO SOLICITADAS"/>
  </r>
  <r>
    <x v="2"/>
    <x v="31"/>
    <n v="16"/>
    <s v="REPUESTOS"/>
    <s v="OJO BUEY EN LED A 110 VOLTIOS"/>
    <n v="39111500"/>
    <s v="Selección abreviada subasta inversa"/>
    <n v="3"/>
    <n v="3"/>
    <n v="10"/>
    <n v="250000"/>
    <s v="UNIDAD"/>
    <s v="NO SOLICITADAS"/>
  </r>
  <r>
    <x v="2"/>
    <x v="31"/>
    <n v="16"/>
    <s v="REPUESTOS"/>
    <s v="PILOTO 220 V"/>
    <n v="32151500"/>
    <s v="Selección abreviada subasta inversa"/>
    <n v="3"/>
    <n v="3"/>
    <n v="5"/>
    <n v="40000"/>
    <s v="UNIDAD"/>
    <s v="NO SOLICITADAS"/>
  </r>
  <r>
    <x v="2"/>
    <x v="31"/>
    <n v="16"/>
    <s v="REPUESTOS"/>
    <s v="JUEGOS DE SOCKET PARA LÁMPARAS T8"/>
    <n v="27111703"/>
    <s v="Selección abreviada subasta inversa"/>
    <n v="3"/>
    <n v="3"/>
    <n v="30"/>
    <n v="48000"/>
    <s v="UNIDAD"/>
    <s v="NO SOLICITADAS"/>
  </r>
  <r>
    <x v="2"/>
    <x v="31"/>
    <n v="16"/>
    <s v="REPUESTOS"/>
    <s v="CONTROLADOR DE CARGA SOLAR 12/24V-10A"/>
    <n v="32151706"/>
    <s v="Selección abreviada subasta inversa"/>
    <n v="3"/>
    <n v="3"/>
    <n v="5"/>
    <n v="485000"/>
    <s v="UNIDAD"/>
    <s v="NO SOLICITADAS"/>
  </r>
  <r>
    <x v="2"/>
    <x v="31"/>
    <n v="16"/>
    <s v="REPUESTOS"/>
    <s v="BATERIA RECARGABLE 12V 150 AH"/>
    <n v="26111701"/>
    <s v="Selección abreviada subasta inversa"/>
    <n v="3"/>
    <n v="3"/>
    <n v="5"/>
    <n v="5500000"/>
    <s v="UNIDAD"/>
    <s v="NO SOLICITADAS"/>
  </r>
  <r>
    <x v="2"/>
    <x v="31"/>
    <n v="16"/>
    <s v="REPUESTOS"/>
    <s v="BALASTO FLUORECENTE"/>
    <n v="39101901"/>
    <s v="Selección abreviada subasta inversa"/>
    <n v="3"/>
    <n v="3"/>
    <n v="20"/>
    <n v="600000"/>
    <s v="UNIDAD"/>
    <s v="NO SOLICITADAS"/>
  </r>
  <r>
    <x v="2"/>
    <x v="31"/>
    <n v="16"/>
    <s v="REPUESTOS"/>
    <s v="SIAMESA DE 2 1/2&quot; A 1 1/5&quot; X 1 1/2&quot;"/>
    <n v="27111761"/>
    <s v="Selección abreviada subasta inversa"/>
    <n v="3"/>
    <n v="3"/>
    <n v="3"/>
    <n v="4319700"/>
    <s v="UNIDAD"/>
    <s v="NO SOLICITADAS"/>
  </r>
  <r>
    <x v="2"/>
    <x v="31"/>
    <n v="16"/>
    <s v="REPUESTOS"/>
    <s v="EDUCTOR DE ESPUMA"/>
    <n v="40151700"/>
    <s v="Selección abreviada subasta inversa"/>
    <n v="3"/>
    <n v="3"/>
    <n v="1"/>
    <n v="1697416"/>
    <s v="UNIDAD"/>
    <s v="NO SOLICITADAS"/>
  </r>
  <r>
    <x v="2"/>
    <x v="31"/>
    <n v="16"/>
    <s v="REPUESTOS"/>
    <s v="REDUCTOR DE 2 1/2&quot; A 1 1/2&quot;"/>
    <n v="40141652"/>
    <s v="Selección abreviada subasta inversa"/>
    <n v="3"/>
    <n v="3"/>
    <n v="4"/>
    <n v="1112576"/>
    <s v="UNIDAD"/>
    <s v="NO SOLICITADAS"/>
  </r>
  <r>
    <x v="2"/>
    <x v="31"/>
    <n v="16"/>
    <s v="REPUESTOS"/>
    <s v="LAMPARA  HERMETICA SELLADA,  CUERPO EN TOTALMENTE EN PLASTICO, GRADO DE PROTECCION IP-66, IK-08, CON TUBOS FLUORESCENTES DE 2 X 54W (T5). (1.30X 0,15) M, INCLUYE BALASTO ELECTRONICO MULTIVOLTAJE CERTIFICADO  A 120-208V/60HZ. "/>
    <n v="39101600"/>
    <s v="Selección abreviada subasta inversa"/>
    <n v="3"/>
    <n v="3"/>
    <n v="17"/>
    <n v="3401309"/>
    <s v="UNIDAD"/>
    <s v="NO SOLICITADAS"/>
  </r>
  <r>
    <x v="2"/>
    <x v="31"/>
    <n v="16"/>
    <s v="REPUESTOS"/>
    <s v="CADENA PARA MOTOSIERRA "/>
    <n v="31151600"/>
    <s v="Selección abreviada subasta inversa"/>
    <n v="3"/>
    <n v="3"/>
    <n v="2"/>
    <n v="427680"/>
    <s v="UNIDAD"/>
    <s v="NO SOLICITADAS"/>
  </r>
  <r>
    <x v="2"/>
    <x v="31"/>
    <n v="10"/>
    <s v="REPUESTOS"/>
    <s v="BROCA (THREADED SHANK ) NUMERO 10 LONGITUD CORTA P/N 02-2962-10"/>
    <n v="27112841"/>
    <s v="Selección abreviada menor cuantía"/>
    <n v="4"/>
    <n v="6"/>
    <n v="6"/>
    <n v="90000"/>
    <s v="UNIDAD"/>
    <s v="NO SOLICITADAS"/>
  </r>
  <r>
    <x v="2"/>
    <x v="31"/>
    <n v="10"/>
    <s v="REPUESTOS"/>
    <s v="BROCA (THREADED SHANK ) NUMERO 27 LONGITUD CORTA P/N 02-2962-27"/>
    <n v="27112841"/>
    <s v="Selección abreviada menor cuantía"/>
    <n v="4"/>
    <n v="6"/>
    <n v="6"/>
    <n v="90000"/>
    <s v="UNIDAD"/>
    <s v="NO SOLICITADAS"/>
  </r>
  <r>
    <x v="2"/>
    <x v="31"/>
    <n v="10"/>
    <s v="REPUESTOS"/>
    <s v="BROCA (THREADED SHANK ) NUMERO 30 LONGITUD CORTA P/N 02-2962-30"/>
    <n v="27112841"/>
    <s v="Selección abreviada menor cuantía"/>
    <n v="4"/>
    <n v="6"/>
    <n v="6"/>
    <n v="90000"/>
    <s v="UNIDAD"/>
    <s v="NO SOLICITADAS"/>
  </r>
  <r>
    <x v="2"/>
    <x v="31"/>
    <n v="10"/>
    <s v="REPUESTOS"/>
    <s v="BROCA (THREADED SHANK ) NUMERO 40 LONGITUD CORTA P/N 02-2962-40"/>
    <n v="27112841"/>
    <s v="Selección abreviada menor cuantía"/>
    <n v="4"/>
    <n v="6"/>
    <n v="6"/>
    <n v="90000"/>
    <s v="UNIDAD"/>
    <s v="NO SOLICITADAS"/>
  </r>
  <r>
    <x v="2"/>
    <x v="31"/>
    <n v="10"/>
    <s v="REPUESTOS"/>
    <s v="BROCA EXTENSION 12&quot; NUMERO 21 P/N 02-501-12-21"/>
    <n v="27112841"/>
    <s v="Selección abreviada menor cuantía"/>
    <n v="4"/>
    <n v="6"/>
    <n v="5"/>
    <n v="100000"/>
    <s v="UNIDAD"/>
    <s v="NO SOLICITADAS"/>
  </r>
  <r>
    <x v="2"/>
    <x v="31"/>
    <n v="10"/>
    <s v="REPUESTOS"/>
    <s v="BROCA EXTENSION 12&quot; NUMERO 27 P/N 02-501-12-10"/>
    <n v="27112841"/>
    <s v="Selección abreviada menor cuantía"/>
    <n v="4"/>
    <n v="6"/>
    <n v="5"/>
    <n v="100000"/>
    <s v="UNIDAD"/>
    <s v="NO SOLICITADAS"/>
  </r>
  <r>
    <x v="2"/>
    <x v="31"/>
    <n v="10"/>
    <s v="REPUESTOS"/>
    <s v="BROCA EXTENSION 6&quot; NUMERO 20 "/>
    <n v="27112841"/>
    <s v="Selección abreviada menor cuantía"/>
    <n v="4"/>
    <n v="6"/>
    <n v="5"/>
    <n v="100000"/>
    <s v="UNIDAD"/>
    <s v="NO SOLICITADAS"/>
  </r>
  <r>
    <x v="2"/>
    <x v="31"/>
    <n v="10"/>
    <s v="REPUESTOS"/>
    <s v="BROCA COBALTO 1/4&quot; PAQUETE POR 12 UNIDADES"/>
    <n v="27112841"/>
    <s v="Selección abreviada menor cuantía"/>
    <n v="4"/>
    <n v="6"/>
    <n v="2"/>
    <n v="110000"/>
    <s v="UNIDAD"/>
    <s v="NO SOLICITADAS"/>
  </r>
  <r>
    <x v="2"/>
    <x v="31"/>
    <n v="10"/>
    <s v="REPUESTOS"/>
    <s v="BROCA COBALTO 1/8&quot; PAQUETE POR 12 UNIDADES"/>
    <n v="27112841"/>
    <s v="Selección abreviada menor cuantía"/>
    <n v="4"/>
    <n v="6"/>
    <n v="2"/>
    <n v="110000"/>
    <s v="UNIDAD"/>
    <s v="NO SOLICITADAS"/>
  </r>
  <r>
    <x v="2"/>
    <x v="31"/>
    <n v="10"/>
    <s v="REPUESTOS"/>
    <s v="BROCA COBALTO 3/32&quot; PAQUETE POR 12 UNIDADES "/>
    <n v="27112841"/>
    <s v="Selección abreviada menor cuantía"/>
    <n v="4"/>
    <n v="6"/>
    <n v="2"/>
    <n v="110000"/>
    <s v="UNIDAD"/>
    <s v="NO SOLICITADAS"/>
  </r>
  <r>
    <x v="2"/>
    <x v="31"/>
    <n v="10"/>
    <s v="REPUESTOS"/>
    <s v="BROCA EXTENSION 12&quot; NUMERO 16"/>
    <n v="27112841"/>
    <s v="Selección abreviada menor cuantía"/>
    <n v="4"/>
    <n v="6"/>
    <n v="5"/>
    <n v="125000"/>
    <s v="UNIDAD"/>
    <s v="NO SOLICITADAS"/>
  </r>
  <r>
    <x v="2"/>
    <x v="31"/>
    <n v="10"/>
    <s v="REPUESTOS"/>
    <s v="BROCA EXTENSION 12&quot; NUMERO 30 P/N 02-501-12-30"/>
    <n v="27112841"/>
    <s v="Selección abreviada menor cuantía"/>
    <n v="4"/>
    <n v="6"/>
    <n v="5"/>
    <n v="125000"/>
    <s v="UNIDAD"/>
    <s v="NO SOLICITADAS"/>
  </r>
  <r>
    <x v="2"/>
    <x v="31"/>
    <n v="10"/>
    <s v="REPUESTOS"/>
    <s v="BROCA EXTENSION 12&quot; NUMERO 40 P/N 02-501-12-40"/>
    <n v="27112841"/>
    <s v="Selección abreviada menor cuantía"/>
    <n v="4"/>
    <n v="6"/>
    <n v="5"/>
    <n v="125000"/>
    <s v="UNIDAD"/>
    <s v="NO SOLICITADAS"/>
  </r>
  <r>
    <x v="2"/>
    <x v="31"/>
    <n v="10"/>
    <s v="REPUESTOS"/>
    <s v="BROCA EXTENSION 6&quot; NUMERO 10 "/>
    <n v="27112841"/>
    <s v="Selección abreviada menor cuantía"/>
    <n v="4"/>
    <n v="6"/>
    <n v="5"/>
    <n v="125000"/>
    <s v="UNIDAD"/>
    <s v="NO SOLICITADAS"/>
  </r>
  <r>
    <x v="2"/>
    <x v="31"/>
    <n v="10"/>
    <s v="REPUESTOS"/>
    <s v="BROCA COBALTO 5/32&quot; PAQUETE POR 12 UNIDADES"/>
    <n v="27112841"/>
    <s v="Selección abreviada menor cuantía"/>
    <n v="4"/>
    <n v="6"/>
    <n v="2"/>
    <n v="140000"/>
    <s v="UNIDAD"/>
    <s v="NO SOLICITADAS"/>
  </r>
  <r>
    <x v="2"/>
    <x v="31"/>
    <n v="10"/>
    <s v="REPUESTOS"/>
    <s v="BROCA EXTENSION 12&quot; NUMERO 20 "/>
    <n v="27112841"/>
    <s v="Selección abreviada menor cuantía"/>
    <n v="4"/>
    <n v="6"/>
    <n v="4"/>
    <n v="140000"/>
    <s v="UNIDAD"/>
    <s v="NO SOLICITADAS"/>
  </r>
  <r>
    <x v="2"/>
    <x v="31"/>
    <n v="10"/>
    <s v="REPUESTOS"/>
    <s v="BROCA EXTENSION 6&quot; NUMERO 16 "/>
    <n v="27112841"/>
    <s v="Selección abreviada menor cuantía"/>
    <n v="4"/>
    <n v="6"/>
    <n v="5"/>
    <n v="140000"/>
    <s v="UNIDAD"/>
    <s v="NO SOLICITADAS"/>
  </r>
  <r>
    <x v="2"/>
    <x v="31"/>
    <n v="10"/>
    <s v="REPUESTOS"/>
    <s v="BROCA EXTENSION 6&quot; NUMERO 21  "/>
    <n v="27112841"/>
    <s v="Selección abreviada menor cuantía"/>
    <n v="4"/>
    <n v="6"/>
    <n v="5"/>
    <n v="140000"/>
    <s v="UNIDAD"/>
    <s v="NO SOLICITADAS"/>
  </r>
  <r>
    <x v="2"/>
    <x v="31"/>
    <n v="10"/>
    <s v="REPUESTOS"/>
    <s v="BROCA EXTENSION 6&quot; NUMERO 30 "/>
    <n v="27112841"/>
    <s v="Selección abreviada menor cuantía"/>
    <n v="4"/>
    <n v="6"/>
    <n v="5"/>
    <n v="140000"/>
    <s v="UNIDAD"/>
    <s v="NO SOLICITADAS"/>
  </r>
  <r>
    <x v="2"/>
    <x v="31"/>
    <n v="10"/>
    <s v="REPUESTOS"/>
    <s v="BROCA EXTENSION 6&quot; NUMERO 40  "/>
    <n v="27112841"/>
    <s v="Selección abreviada menor cuantía"/>
    <n v="4"/>
    <n v="6"/>
    <n v="5"/>
    <n v="140000"/>
    <s v="UNIDAD"/>
    <s v="NO SOLICITADAS"/>
  </r>
  <r>
    <x v="2"/>
    <x v="31"/>
    <n v="10"/>
    <s v="REPUESTOS"/>
    <s v="NUT PLATE 3/16 PRESENTACION POR 100 UNIDADES P/N MS21047L3"/>
    <n v="31161705"/>
    <s v="Selección abreviada menor cuantía"/>
    <n v="4"/>
    <n v="6"/>
    <n v="1"/>
    <n v="150000"/>
    <s v="UNIDAD"/>
    <s v="NO SOLICITADAS"/>
  </r>
  <r>
    <x v="2"/>
    <x v="31"/>
    <n v="10"/>
    <s v="REPUESTOS"/>
    <s v="NUT PLATE 3/16 PRESENTACION POR 100 UNIDADES P/N MS21051L3"/>
    <n v="31161705"/>
    <s v="Selección abreviada menor cuantía"/>
    <n v="4"/>
    <n v="6"/>
    <n v="1"/>
    <n v="150000"/>
    <s v="UNIDAD"/>
    <s v="NO SOLICITADAS"/>
  </r>
  <r>
    <x v="2"/>
    <x v="31"/>
    <n v="10"/>
    <s v="REPUESTOS"/>
    <s v="BROCA COBALTO 3/16&quot; PAQUETE POR 12 UNIDADES"/>
    <n v="27112841"/>
    <s v="Selección abreviada menor cuantía"/>
    <n v="4"/>
    <n v="6"/>
    <n v="2"/>
    <n v="160000"/>
    <s v="UNIDAD"/>
    <s v="NO SOLICITADAS"/>
  </r>
  <r>
    <x v="2"/>
    <x v="31"/>
    <n v="10"/>
    <s v="REPUESTOS"/>
    <s v="YOYO PARA GUADAÑA  B450"/>
    <n v="23153138"/>
    <s v="Selección abreviada menor cuantía"/>
    <n v="4"/>
    <n v="7"/>
    <n v="4"/>
    <n v="162052"/>
    <s v="UNIDAD"/>
    <s v="NO SOLICITADAS"/>
  </r>
  <r>
    <x v="2"/>
    <x v="31"/>
    <n v="10"/>
    <s v="REPUESTOS"/>
    <s v="YOYO PARA GUADAÑA SHINDAIWA B-45"/>
    <n v="23153138"/>
    <s v="Selección abreviada menor cuantía"/>
    <n v="4"/>
    <n v="7"/>
    <n v="4"/>
    <n v="162052"/>
    <s v="UNIDAD"/>
    <s v="NO SOLICITADAS"/>
  </r>
  <r>
    <x v="2"/>
    <x v="31"/>
    <n v="10"/>
    <s v="REPUESTOS"/>
    <s v="BROCA DE TUNGSTENO 1/4&quot;"/>
    <n v="27112841"/>
    <s v="Selección abreviada menor cuantía"/>
    <n v="4"/>
    <n v="6"/>
    <n v="2"/>
    <n v="170000"/>
    <s v="UNIDAD"/>
    <s v="NO SOLICITADAS"/>
  </r>
  <r>
    <x v="2"/>
    <x v="31"/>
    <n v="10"/>
    <s v="REPUESTOS"/>
    <s v="BROCA DE TUNGSTENO NUMERO 25"/>
    <n v="27112841"/>
    <s v="Selección abreviada menor cuantía"/>
    <n v="4"/>
    <n v="6"/>
    <n v="2"/>
    <n v="170000"/>
    <s v="UNIDAD"/>
    <s v="NO SOLICITADAS"/>
  </r>
  <r>
    <x v="2"/>
    <x v="31"/>
    <n v="10"/>
    <s v="REPUESTOS"/>
    <s v="BROCA COBALTO NUMERO 21 PAQUETE POR 12 UNIDADES"/>
    <n v="27112841"/>
    <s v="Selección abreviada menor cuantía"/>
    <n v="4"/>
    <n v="6"/>
    <n v="2"/>
    <n v="180000"/>
    <s v="UNIDAD"/>
    <s v="NO SOLICITADAS"/>
  </r>
  <r>
    <x v="2"/>
    <x v="31"/>
    <n v="10"/>
    <s v="REPUESTOS"/>
    <s v="NUT PLATE 3/16 PRESENTACION POR 100 UNIDADES P/N MS21059L3"/>
    <n v="31161705"/>
    <s v="Selección abreviada menor cuantía"/>
    <n v="4"/>
    <n v="6"/>
    <n v="1"/>
    <n v="190000"/>
    <s v="UNIDAD"/>
    <s v="NO SOLICITADAS"/>
  </r>
  <r>
    <x v="2"/>
    <x v="31"/>
    <n v="10"/>
    <s v="REPUESTOS"/>
    <s v="BROCA COBALTO NUMERO 27 PAQUETE POR 12 UNIDADES"/>
    <n v="27112841"/>
    <s v="Selección abreviada menor cuantía"/>
    <n v="4"/>
    <n v="6"/>
    <n v="2"/>
    <n v="200000"/>
    <s v="UNIDAD"/>
    <s v="NO SOLICITADAS"/>
  </r>
  <r>
    <x v="2"/>
    <x v="31"/>
    <n v="10"/>
    <s v="REPUESTOS"/>
    <s v="BOMBILLO HALOGENO 12V REF 48904"/>
    <n v="39111706"/>
    <s v="Mínima cuantía"/>
    <n v="2"/>
    <n v="4"/>
    <n v="10"/>
    <n v="210000"/>
    <s v="UNIDAD"/>
    <s v="NO SOLICITADAS"/>
  </r>
  <r>
    <x v="2"/>
    <x v="31"/>
    <n v="10"/>
    <s v="REPUESTOS"/>
    <s v="BOMBILLO AHORRADOR DE LUZ CLARA FRIA 20W 110-127 V, 60 HZ"/>
    <n v="39111500"/>
    <s v="Selección abreviada menor cuantía"/>
    <n v="4"/>
    <n v="7"/>
    <n v="20"/>
    <n v="212000"/>
    <s v="UNIDAD"/>
    <s v="NO SOLICITADAS"/>
  </r>
  <r>
    <x v="2"/>
    <x v="31"/>
    <n v="10"/>
    <s v="REPUESTOS"/>
    <s v="NUT PLATE  5/32 PRESENTACION POR 100 UNIDADES P/N MS21061L8"/>
    <n v="31161705"/>
    <s v="Selección abreviada menor cuantía"/>
    <n v="4"/>
    <n v="6"/>
    <n v="1"/>
    <n v="220000"/>
    <s v="UNIDAD"/>
    <s v="NO SOLICITADAS"/>
  </r>
  <r>
    <x v="2"/>
    <x v="31"/>
    <n v="10"/>
    <s v="REPUESTOS"/>
    <s v="NUT PLATE 3/16 PRESENTACION POR 100 UNIDADES P/N MS21061L3"/>
    <n v="31161705"/>
    <s v="Selección abreviada menor cuantía"/>
    <n v="4"/>
    <n v="6"/>
    <n v="1"/>
    <n v="220000"/>
    <s v="UNIDAD"/>
    <s v="NO SOLICITADAS"/>
  </r>
  <r>
    <x v="2"/>
    <x v="31"/>
    <n v="10"/>
    <s v="REPUESTOS"/>
    <s v="BROCA COBALTO NUMERO 30 PAQUETE POR 12 UNIDADES"/>
    <n v="27112841"/>
    <s v="Selección abreviada menor cuantía"/>
    <n v="4"/>
    <n v="6"/>
    <n v="2"/>
    <n v="240000"/>
    <s v="UNIDAD"/>
    <s v="NO SOLICITADAS"/>
  </r>
  <r>
    <x v="2"/>
    <x v="31"/>
    <n v="10"/>
    <s v="REPUESTOS"/>
    <s v="COLLAR THREADED SHEAR ALUMINUM HST79CY-6 -VLC79CK6- VLC79CY6"/>
    <n v="31163200"/>
    <s v="Selección abreviada menor cuantía"/>
    <n v="4"/>
    <n v="6"/>
    <n v="50"/>
    <n v="250000"/>
    <s v="UNIDAD"/>
    <s v="NO SOLICITADAS"/>
  </r>
  <r>
    <x v="2"/>
    <x v="31"/>
    <n v="10"/>
    <s v="REPUESTOS"/>
    <s v="NUT PLATE 3/16 PRESENTACION POR 100 UNIDADES P/N MS21069-3"/>
    <n v="31161705"/>
    <s v="Selección abreviada menor cuantía"/>
    <n v="4"/>
    <n v="6"/>
    <n v="1"/>
    <n v="250000"/>
    <s v="UNIDAD"/>
    <s v="NO SOLICITADAS"/>
  </r>
  <r>
    <x v="2"/>
    <x v="31"/>
    <n v="10"/>
    <s v="REPUESTOS"/>
    <s v="BROCA COBALTO NUMERO 40 PAQUETE POR 12 UNIDADES"/>
    <n v="27112841"/>
    <s v="Selección abreviada menor cuantía"/>
    <n v="4"/>
    <n v="6"/>
    <n v="2"/>
    <n v="260000"/>
    <s v="UNIDAD"/>
    <s v="NO SOLICITADAS"/>
  </r>
  <r>
    <x v="2"/>
    <x v="31"/>
    <n v="10"/>
    <s v="REPUESTOS"/>
    <s v="BATERIA ALCALINA 9V RECARGABLES"/>
    <n v="26111701"/>
    <s v="Selección abreviada menor cuantía"/>
    <n v="4"/>
    <n v="6"/>
    <n v="20"/>
    <n v="300000"/>
    <s v="UNIDAD"/>
    <s v="NO SOLICITADAS"/>
  </r>
  <r>
    <x v="2"/>
    <x v="31"/>
    <n v="10"/>
    <s v="REPUESTOS"/>
    <s v="SWITCH TOGGLE P/N MS24523-23"/>
    <n v="39122245"/>
    <s v="Selección abreviada menor cuantía"/>
    <n v="4"/>
    <n v="6"/>
    <n v="5"/>
    <n v="325000"/>
    <s v="UNIDAD"/>
    <s v="NO SOLICITADAS"/>
  </r>
  <r>
    <x v="2"/>
    <x v="31"/>
    <n v="10"/>
    <s v="REPUESTOS"/>
    <s v="FLANCHES DE CUCHILLA DE 3/16  POR 100 UNIDADES P/N NTA11456-22K"/>
    <n v="31161700"/>
    <s v="Selección abreviada menor cuantía"/>
    <n v="4"/>
    <n v="6"/>
    <n v="1"/>
    <n v="450000"/>
    <s v="UNIDAD"/>
    <s v="NO SOLICITADAS"/>
  </r>
  <r>
    <x v="2"/>
    <x v="31"/>
    <n v="10"/>
    <s v="REPUESTOS"/>
    <s v="TUBO FLUORESCENTE T8 17W 6500K   2PIN "/>
    <n v="39101605"/>
    <s v="Selección abreviada menor cuantía"/>
    <n v="4"/>
    <n v="7"/>
    <n v="50"/>
    <n v="615950"/>
    <s v="UNIDAD"/>
    <s v="NO SOLICITADAS"/>
  </r>
  <r>
    <x v="2"/>
    <x v="31"/>
    <n v="10"/>
    <s v="REPUESTOS"/>
    <s v="DRILL BUSHING KIT / GUIA DE PERFORACION P/N ATI590DBK"/>
    <n v="31171603"/>
    <s v="Selección abreviada menor cuantía"/>
    <n v="4"/>
    <n v="6"/>
    <n v="1"/>
    <n v="650000"/>
    <s v="UNIDAD"/>
    <s v="NO SOLICITADAS"/>
  </r>
  <r>
    <x v="2"/>
    <x v="31"/>
    <n v="10"/>
    <s v="REPUESTOS"/>
    <s v="INDICADOR DE VOLTAJE DC P/N W - 8063A - 3"/>
    <n v="41111900"/>
    <s v="Mínima cuantía"/>
    <n v="2"/>
    <n v="4"/>
    <n v="1"/>
    <n v="680000"/>
    <s v="UNIDAD"/>
    <s v="NO SOLICITADAS"/>
  </r>
  <r>
    <x v="2"/>
    <x v="31"/>
    <n v="10"/>
    <s v="REPUESTOS"/>
    <s v="RUEDA DE CORTE 54-GRIT AT150C29A"/>
    <n v="27112838"/>
    <s v="Selección abreviada menor cuantía"/>
    <n v="4"/>
    <n v="6"/>
    <n v="80"/>
    <n v="680000"/>
    <s v="UNIDAD"/>
    <s v="NO SOLICITADAS"/>
  </r>
  <r>
    <x v="2"/>
    <x v="31"/>
    <n v="10"/>
    <s v="REPUESTOS"/>
    <s v="INDICADOR DE AMPERIOS DC P/N W - 8061A - 13"/>
    <n v="41111900"/>
    <s v="Mínima cuantía"/>
    <n v="2"/>
    <n v="4"/>
    <n v="1"/>
    <n v="700000"/>
    <s v="UNIDAD"/>
    <s v="NO SOLICITADAS"/>
  </r>
  <r>
    <x v="2"/>
    <x v="31"/>
    <n v="10"/>
    <s v="REPUESTOS"/>
    <s v="TALADROS DE PASO DE TITANIO-NITRITO (UNIBIT LARGO AMARILLO) P/N YA1TA"/>
    <n v="27112841"/>
    <s v="Selección abreviada menor cuantía"/>
    <n v="4"/>
    <n v="6"/>
    <n v="3"/>
    <n v="720000"/>
    <s v="UNIDAD"/>
    <s v="NO SOLICITADAS"/>
  </r>
  <r>
    <x v="2"/>
    <x v="31"/>
    <n v="10"/>
    <s v="REPUESTOS"/>
    <s v="SWICH PTT P/N MS25089-4F"/>
    <n v="39122245"/>
    <s v="Selección abreviada menor cuantía"/>
    <n v="4"/>
    <n v="6"/>
    <n v="5"/>
    <n v="750000"/>
    <s v="UNIDAD"/>
    <s v="NO SOLICITADAS"/>
  </r>
  <r>
    <x v="2"/>
    <x v="31"/>
    <n v="10"/>
    <s v="REPUESTOS"/>
    <s v="JUEGO DE BROCA DE COBALTO P/N DBTBC129"/>
    <n v="27112841"/>
    <s v="Selección abreviada menor cuantía"/>
    <n v="4"/>
    <n v="6"/>
    <n v="2"/>
    <n v="800000"/>
    <s v="UNIDAD"/>
    <s v="NO SOLICITADAS"/>
  </r>
  <r>
    <x v="2"/>
    <x v="31"/>
    <n v="10"/>
    <s v="REPUESTOS"/>
    <s v="LUZ ESTROBOSCOPICA DE ADVERTENCIA 12V LED AMBAR REDONDA"/>
    <n v="39111706"/>
    <s v="Mínima cuantía"/>
    <n v="2"/>
    <n v="4"/>
    <n v="5"/>
    <n v="1000000"/>
    <s v="UNIDAD"/>
    <s v="NO SOLICITADAS"/>
  </r>
  <r>
    <x v="2"/>
    <x v="31"/>
    <n v="10"/>
    <s v="REPUESTOS"/>
    <s v="JUEGO DE BROCA ALFABETICAS PARA TALADRO P/N DBA126B"/>
    <n v="27112845"/>
    <s v="Selección abreviada menor cuantía"/>
    <n v="4"/>
    <n v="6"/>
    <n v="1"/>
    <n v="1100000"/>
    <s v="UNIDAD"/>
    <s v="NO SOLICITADAS"/>
  </r>
  <r>
    <x v="2"/>
    <x v="31"/>
    <n v="10"/>
    <s v="REPUESTOS"/>
    <s v="TARJETA REGULADORA DE VOLTAJE  P/N 181022C - 5 REV1"/>
    <n v="39121009"/>
    <s v="Mínima cuantía"/>
    <n v="2"/>
    <n v="4"/>
    <n v="1"/>
    <n v="1400000"/>
    <s v="UNIDAD"/>
    <s v="NO SOLICITADAS"/>
  </r>
  <r>
    <x v="2"/>
    <x v="31"/>
    <n v="10"/>
    <s v="REPUESTOS"/>
    <s v="BATERIA 12V, 24H 650 AMP"/>
    <n v="26111700"/>
    <s v="Mínima cuantía"/>
    <n v="2"/>
    <n v="4"/>
    <n v="6"/>
    <n v="1800000"/>
    <s v="UNIDAD"/>
    <s v="NO SOLICITADAS"/>
  </r>
  <r>
    <x v="2"/>
    <x v="31"/>
    <n v="10"/>
    <s v="REPUESTOS"/>
    <s v="BATERIA LITIHIUM ION RECARGABLE 18 VOLTIOS 3.0 AH P/N BL1830"/>
    <n v="26111701"/>
    <s v="Selección abreviada menor cuantía"/>
    <n v="4"/>
    <n v="6"/>
    <n v="6"/>
    <n v="1800000"/>
    <s v="UNIDAD"/>
    <s v="NO SOLICITADAS"/>
  </r>
  <r>
    <x v="2"/>
    <x v="31"/>
    <n v="10"/>
    <s v="REPUESTOS"/>
    <s v="RADIADOR REFERENCIA 288181 PARA PLANTA HOBART 28V JET EX - 5D"/>
    <n v="25174002"/>
    <s v="Mínima cuantía"/>
    <n v="2"/>
    <n v="4"/>
    <n v="1"/>
    <n v="1900000"/>
    <s v="UNIDAD"/>
    <s v="NO SOLICITADAS"/>
  </r>
  <r>
    <x v="2"/>
    <x v="31"/>
    <n v="10"/>
    <s v="REPUESTOS"/>
    <s v="BATERIA 6V, 390AH P/N L16E - AC"/>
    <n v="26111700"/>
    <s v="Mínima cuantía"/>
    <n v="2"/>
    <n v="4"/>
    <n v="4"/>
    <n v="3520000"/>
    <s v="UNIDAD"/>
    <s v="NO SOLICITADAS"/>
  </r>
  <r>
    <x v="2"/>
    <x v="31"/>
    <n v="10"/>
    <s v="REPUESTOS"/>
    <s v="BATERIA 12V, 31H 1000 AMP"/>
    <n v="26111700"/>
    <s v="Mínima cuantía"/>
    <n v="2"/>
    <n v="4"/>
    <n v="10"/>
    <n v="4100000"/>
    <s v="UNIDAD"/>
    <s v="NO SOLICITADAS"/>
  </r>
  <r>
    <x v="2"/>
    <x v="31"/>
    <n v="10"/>
    <s v="REPUESTOS"/>
    <s v="CEPILLO PRINCIPAL ALAMBRE POLIPROPILENO P/N 35324, PARA BARREDORA TENNANT 800D"/>
    <n v="27113000"/>
    <s v="Mínima cuantía"/>
    <n v="2"/>
    <n v="4"/>
    <n v="2"/>
    <n v="5000000"/>
    <s v="UNIDAD"/>
    <s v="NO SOLICITADAS"/>
  </r>
  <r>
    <x v="2"/>
    <x v="32"/>
    <n v="16"/>
    <s v="UTENSILIOS DE CAFETERIA"/>
    <s v="BANDEJAS PLASTICAS PARA CAFETERIA"/>
    <n v="48101915"/>
    <s v="Mínima cuantía"/>
    <n v="2"/>
    <n v="2"/>
    <n v="80"/>
    <n v="1280000"/>
    <s v="UNIDAD"/>
    <s v="NO SOLICITADAS"/>
  </r>
  <r>
    <x v="2"/>
    <x v="34"/>
    <n v="16"/>
    <s v="OTROS MATERIALES Y SUMINISTROS"/>
    <s v="FUSIBLE  H 15 KV 25 AMP LARGO"/>
    <n v="39121700"/>
    <s v="Selección abreviada menor cuantía"/>
    <n v="3"/>
    <n v="3"/>
    <n v="15"/>
    <n v="13500"/>
    <s v="UNIDAD"/>
    <s v="NO SOLICITADAS"/>
  </r>
  <r>
    <x v="2"/>
    <x v="34"/>
    <n v="16"/>
    <s v="OTROS MATERIALES Y SUMINISTROS"/>
    <s v="FUSIBLE  H 15 KV10 AMP LARGO"/>
    <n v="39121700"/>
    <s v="Selección abreviada menor cuantía"/>
    <n v="3"/>
    <n v="3"/>
    <n v="15"/>
    <n v="22500"/>
    <s v="UNIDAD"/>
    <s v="NO SOLICITADAS"/>
  </r>
  <r>
    <x v="2"/>
    <x v="34"/>
    <n v="16"/>
    <s v="OTROS MATERIALES Y SUMINISTROS"/>
    <s v="FUSIBLE  H 15 KV 20 AMP LARGO"/>
    <n v="39121700"/>
    <s v="Selección abreviada menor cuantía"/>
    <n v="3"/>
    <n v="3"/>
    <n v="15"/>
    <n v="22500"/>
    <s v="UNIDAD"/>
    <s v="NO SOLICITADAS"/>
  </r>
  <r>
    <x v="2"/>
    <x v="34"/>
    <n v="16"/>
    <s v="OTROS MATERIALES Y SUMINISTROS"/>
    <s v="FUSIBLE  H 15 KV 05 AMP LARGO"/>
    <n v="39121700"/>
    <s v="Selección abreviada menor cuantía"/>
    <n v="3"/>
    <n v="3"/>
    <n v="15"/>
    <n v="90750"/>
    <s v="UNIDAD"/>
    <s v="NO SOLICITADAS"/>
  </r>
  <r>
    <x v="2"/>
    <x v="34"/>
    <n v="16"/>
    <s v="OTROS MATERIALES Y SUMINISTROS"/>
    <s v="FUSIBLE  H 15 KV 15 AMP LARGO"/>
    <n v="39121700"/>
    <s v="Selección abreviada menor cuantía"/>
    <n v="3"/>
    <n v="3"/>
    <n v="15"/>
    <n v="56250"/>
    <s v="UNIDAD"/>
    <s v="NO SOLICITADAS"/>
  </r>
  <r>
    <x v="2"/>
    <x v="34"/>
    <n v="16"/>
    <s v="OTROS MATERIALES Y SUMINISTROS"/>
    <s v="FUSIBLE  H 15 KV 03 AMP LARGO"/>
    <n v="39121700"/>
    <s v="Selección abreviada menor cuantía"/>
    <n v="3"/>
    <n v="3"/>
    <n v="15"/>
    <n v="84750"/>
    <s v="UNIDAD"/>
    <s v="NO SOLICITADAS"/>
  </r>
  <r>
    <x v="2"/>
    <x v="34"/>
    <n v="16"/>
    <s v="OTROS MATERIALES Y SUMINISTROS"/>
    <s v="FUSIBLE  H 15 KV 30 AMP LARGO"/>
    <n v="39121700"/>
    <s v="Selección abreviada menor cuantía"/>
    <n v="3"/>
    <n v="3"/>
    <n v="15"/>
    <n v="30000"/>
    <s v="UNIDAD"/>
    <s v="NO SOLICITADAS"/>
  </r>
  <r>
    <x v="2"/>
    <x v="34"/>
    <n v="16"/>
    <s v="OTROS MATERIALES Y SUMINISTROS"/>
    <s v="FUSIBLE  H 15 KV 50 AMP LARGO"/>
    <n v="39121700"/>
    <s v="Selección abreviada menor cuantía"/>
    <n v="3"/>
    <n v="3"/>
    <n v="15"/>
    <n v="45000"/>
    <s v="UNIDAD"/>
    <s v="NO SOLICITADAS"/>
  </r>
  <r>
    <x v="2"/>
    <x v="34"/>
    <n v="16"/>
    <s v="OTROS MATERIALES Y SUMINISTROS"/>
    <s v="FUSIBLE  H 15 KV 60 AMP LARGO"/>
    <n v="39121700"/>
    <s v="Selección abreviada menor cuantía"/>
    <n v="3"/>
    <n v="3"/>
    <n v="15"/>
    <n v="57000"/>
    <s v="UNIDAD"/>
    <s v="NO SOLICITADAS"/>
  </r>
  <r>
    <x v="2"/>
    <x v="34"/>
    <n v="16"/>
    <s v="OTROS MATERIALES Y SUMINISTROS"/>
    <s v="FUSIBLE  H 15 KV 100 AMP LARGO"/>
    <n v="39121700"/>
    <s v="Selección abreviada menor cuantía"/>
    <n v="3"/>
    <n v="3"/>
    <n v="15"/>
    <n v="120000"/>
    <s v="UNIDAD"/>
    <s v="NO SOLICITADAS"/>
  </r>
  <r>
    <x v="2"/>
    <x v="34"/>
    <n v="16"/>
    <s v="OTROS MATERIALES Y SUMINISTROS"/>
    <s v="FUSIBLE  H 15 KV 200 AMP LARGO"/>
    <n v="39121700"/>
    <s v="Selección abreviada menor cuantía"/>
    <n v="3"/>
    <n v="3"/>
    <n v="15"/>
    <n v="446250"/>
    <s v="UNIDAD"/>
    <s v="NO SOLICITADAS"/>
  </r>
  <r>
    <x v="2"/>
    <x v="34"/>
    <n v="16"/>
    <s v="OTROS MATERIALES Y SUMINISTROS"/>
    <s v="TABL VTQ-2-SQ 2 CTOS ANC"/>
    <n v="41113673"/>
    <s v="Selección abreviada menor cuantía"/>
    <n v="3"/>
    <n v="3"/>
    <n v="2"/>
    <n v="35000"/>
    <s v="UNIDAD"/>
    <s v="NO SOLICITADAS"/>
  </r>
  <r>
    <x v="2"/>
    <x v="34"/>
    <n v="16"/>
    <s v="OTROS MATERIALES Y SUMINISTROS"/>
    <s v="TABL VTQ-2-SQ 4 CTOS ANC MONOFÁSICO 220 V"/>
    <n v="41113673"/>
    <s v="Selección abreviada menor cuantía"/>
    <n v="3"/>
    <n v="3"/>
    <n v="2"/>
    <n v="51800"/>
    <s v="UNIDAD"/>
    <s v="NO SOLICITADAS"/>
  </r>
  <r>
    <x v="2"/>
    <x v="34"/>
    <n v="16"/>
    <s v="OTROS MATERIALES Y SUMINISTROS"/>
    <s v="POLISOMBRA NEGRA"/>
    <n v="11162100"/>
    <s v="Mínima cuantía"/>
    <n v="3"/>
    <n v="2"/>
    <n v="102"/>
    <n v="1162800"/>
    <s v="METRO"/>
    <s v="NO SOLICITADAS"/>
  </r>
  <r>
    <x v="2"/>
    <x v="34"/>
    <n v="16"/>
    <s v="OTROS MATERIALES Y SUMINISTROS"/>
    <s v="FLOTADOR ELECTRICO CON SENSOR"/>
    <n v="39122219"/>
    <s v="Selección abreviada menor cuantía"/>
    <n v="3"/>
    <n v="3"/>
    <n v="1"/>
    <n v="119605"/>
    <s v="UNIDAD"/>
    <s v="NO SOLICITADAS"/>
  </r>
  <r>
    <x v="2"/>
    <x v="34"/>
    <n v="16"/>
    <s v="OTROS MATERIALES Y SUMINISTROS"/>
    <s v="MASILLA DE RETOQUE POLIESTER X CUARTO"/>
    <n v="31201600"/>
    <s v="Mínima cuantía"/>
    <n v="3"/>
    <n v="2"/>
    <n v="12"/>
    <n v="51300"/>
    <s v="UNIDAD"/>
    <s v="NO SOLICITADAS"/>
  </r>
  <r>
    <x v="2"/>
    <x v="34"/>
    <n v="16"/>
    <s v="OTROS MATERIALES Y SUMINISTROS"/>
    <s v="CARRO PRACTIWAGON 764 LITROS COLOR GRIS  LLANTA MACIZA DE 14&quot; SIN TAPA RECOLECCIÓN MATERIAL RECICLABLE"/>
    <n v="47121702"/>
    <s v="Mínima cuantía"/>
    <n v="3"/>
    <n v="2"/>
    <n v="1"/>
    <n v="1575000"/>
    <s v="UNIDAD"/>
    <s v="NO SOLICITADAS"/>
  </r>
  <r>
    <x v="2"/>
    <x v="34"/>
    <n v="16"/>
    <s v="OTROS MATERIALES Y SUMINISTROS"/>
    <s v="LAMPARA LED DE DOS TUBOS 18 VATIOS A 110 V"/>
    <n v="39101605"/>
    <s v="Selección abreviada subasta inversa"/>
    <n v="3"/>
    <n v="3"/>
    <n v="50"/>
    <n v="4250000"/>
    <s v="UNIDAD"/>
    <s v="NO SOLICITADAS"/>
  </r>
  <r>
    <x v="2"/>
    <x v="34"/>
    <n v="16"/>
    <s v="OTROS MATERIALES Y SUMINISTROS"/>
    <s v="LAMPARAS FLUORECENTES # REF F14W/840/LL"/>
    <n v="39101600"/>
    <s v="Selección abreviada subasta inversa"/>
    <n v="3"/>
    <n v="3"/>
    <n v="5"/>
    <n v="25000"/>
    <s v="UNIDAD"/>
    <s v="NO SOLICITADAS"/>
  </r>
  <r>
    <x v="2"/>
    <x v="34"/>
    <n v="16"/>
    <s v="OTROS MATERIALES Y SUMINISTROS"/>
    <s v="SERVILLETAS DE TELA"/>
    <n v="52121600"/>
    <s v="Mínima cuantía"/>
    <n v="3"/>
    <n v="2"/>
    <n v="100"/>
    <n v="735000"/>
    <s v="UNIDAD"/>
    <s v="NO SOLICITADAS"/>
  </r>
  <r>
    <x v="2"/>
    <x v="34"/>
    <n v="16"/>
    <s v="OTROS MATERIALES Y SUMINISTROS"/>
    <s v="EXTENSION"/>
    <n v="39121440"/>
    <s v="Selección abreviada subasta inversa"/>
    <n v="3"/>
    <n v="3"/>
    <n v="1"/>
    <n v="13125"/>
    <s v="UNIDAD"/>
    <s v="NO SOLICITADAS"/>
  </r>
  <r>
    <x v="2"/>
    <x v="34"/>
    <n v="16"/>
    <s v="OTROS MATERIALES Y SUMINISTROS"/>
    <s v="TAPA MANTEL"/>
    <n v="52121600"/>
    <s v="Mínima cuantía"/>
    <n v="3"/>
    <n v="2"/>
    <n v="100"/>
    <n v="2700000"/>
    <s v="UNIDAD"/>
    <s v="NO SOLICITADAS"/>
  </r>
  <r>
    <x v="2"/>
    <x v="34"/>
    <n v="16"/>
    <s v="OTROS MATERIALES Y SUMINISTROS"/>
    <s v="MANTELES"/>
    <n v="52121600"/>
    <s v="Mínima cuantía"/>
    <n v="3"/>
    <n v="2"/>
    <n v="100"/>
    <n v="4452000"/>
    <s v="UNIDAD"/>
    <s v="NO SOLICITADAS"/>
  </r>
  <r>
    <x v="2"/>
    <x v="34"/>
    <n v="16"/>
    <s v="OTROS MATERIALES Y SUMINISTROS"/>
    <s v="BATERIAS  AA"/>
    <n v="26111700"/>
    <s v="Selección abreviada subasta inversa"/>
    <n v="3"/>
    <n v="3"/>
    <n v="70"/>
    <n v="92610"/>
    <s v="UNIDAD"/>
    <s v="NO SOLICITADAS"/>
  </r>
  <r>
    <x v="2"/>
    <x v="34"/>
    <n v="16"/>
    <s v="OTROS MATERIALES Y SUMINISTROS"/>
    <s v="BATERIAS AAA"/>
    <n v="26111700"/>
    <s v="Selección abreviada menor cuantía"/>
    <n v="3"/>
    <n v="3"/>
    <n v="70"/>
    <n v="77140"/>
    <s v="UNIDAD"/>
    <s v="NO SOLICITADAS"/>
  </r>
  <r>
    <x v="2"/>
    <x v="34"/>
    <n v="16"/>
    <s v="OTROS MATERIALES Y SUMINISTROS"/>
    <s v="BATERIAS DE 9V"/>
    <n v="26111700"/>
    <s v="Selección abreviada menor cuantía"/>
    <n v="3"/>
    <n v="3"/>
    <n v="40"/>
    <n v="396720"/>
    <s v="UNIDAD"/>
    <s v="NO SOLICITADAS"/>
  </r>
  <r>
    <x v="2"/>
    <x v="34"/>
    <n v="16"/>
    <s v="OTROS MATERIALES Y SUMINISTROS"/>
    <s v="PITA PARA YOYO "/>
    <n v="13111010"/>
    <s v="Selección abreviada menor cuantía"/>
    <n v="3"/>
    <n v="3"/>
    <n v="500"/>
    <n v="682500"/>
    <s v="METRO"/>
    <s v="NO SOLICITADAS"/>
  </r>
  <r>
    <x v="2"/>
    <x v="34"/>
    <n v="16"/>
    <s v="OTROS MATERIALES Y SUMINISTROS"/>
    <s v="ALUMINIO ROLLO * 40 MTS"/>
    <n v="48102108"/>
    <s v="Mínima cuantía"/>
    <n v="3"/>
    <n v="2"/>
    <n v="20"/>
    <n v="373800"/>
    <s v="UNIDAD"/>
    <s v="NO SOLICITADAS"/>
  </r>
  <r>
    <x v="2"/>
    <x v="34"/>
    <n v="16"/>
    <s v="OTROS MATERIALES Y SUMINISTROS"/>
    <s v="BOLSA PLASTICA EN COLOR AZUL DE 0,60 X 1"/>
    <n v="24111503"/>
    <s v="Mínima cuantía"/>
    <n v="3"/>
    <n v="2"/>
    <n v="2000"/>
    <n v="1470000"/>
    <s v="UNIDAD"/>
    <s v="NO SOLICITADAS"/>
  </r>
  <r>
    <x v="2"/>
    <x v="34"/>
    <n v="16"/>
    <s v="OTROS MATERIALES Y SUMINISTROS"/>
    <s v="BOLSA PLASTICA EN COLOR GRIS DE 0,60 X 1"/>
    <n v="24111503"/>
    <s v="Mínima cuantía"/>
    <n v="3"/>
    <n v="2"/>
    <n v="2000"/>
    <n v="1470000"/>
    <s v="UNIDAD"/>
    <s v="NO SOLICITADAS"/>
  </r>
  <r>
    <x v="2"/>
    <x v="34"/>
    <n v="16"/>
    <s v="OTROS MATERIALES Y SUMINISTROS"/>
    <s v="BOLSA PLASTICA EN COLOR VERDE DE 0,60 X 1"/>
    <n v="24111503"/>
    <s v="Mínima cuantía"/>
    <n v="3"/>
    <n v="2"/>
    <n v="2000"/>
    <n v="1364000"/>
    <s v="UNIDAD"/>
    <s v="NO SOLICITADAS"/>
  </r>
  <r>
    <x v="2"/>
    <x v="34"/>
    <n v="16"/>
    <s v="OTROS MATERIALES Y SUMINISTROS"/>
    <s v="PAQUETE BOLSAS CON CIERRE  HERMETICO 40 CM X48 CM PAQ X100"/>
    <n v="24111514"/>
    <s v="Mínima cuantía"/>
    <n v="3"/>
    <n v="2"/>
    <n v="3"/>
    <n v="94500"/>
    <s v="GLOBAL"/>
    <s v="NO SOLICITADAS"/>
  </r>
  <r>
    <x v="2"/>
    <x v="34"/>
    <n v="16"/>
    <s v="OTROS MATERIALES Y SUMINISTROS"/>
    <s v="ESPEJO CRISTAL BISELADO 4 MM "/>
    <n v="56101544"/>
    <n v="0"/>
    <n v="3"/>
    <n v="3"/>
    <n v="12"/>
    <n v="511860"/>
    <s v="UNIDAD"/>
    <s v="NO SOLICITADAS"/>
  </r>
  <r>
    <x v="2"/>
    <x v="34"/>
    <n v="16"/>
    <s v="OTROS MATERIALES Y SUMINISTROS"/>
    <s v="CARGA FULMINATE FUERTE "/>
    <n v="12131705"/>
    <n v="0"/>
    <n v="3"/>
    <n v="3"/>
    <n v="600"/>
    <n v="150000"/>
    <s v="UNIDAD"/>
    <s v="NO SOLICITADAS"/>
  </r>
  <r>
    <x v="2"/>
    <x v="34"/>
    <n v="10"/>
    <s v="OTROS MATERIALES Y SUMINISTROS"/>
    <s v="SHRINKABLE TUBING 1/16 DE PULGADA P/N 11-00700"/>
    <n v="39121723"/>
    <s v="Selección abreviada menor cuantía"/>
    <n v="4"/>
    <n v="6"/>
    <n v="4"/>
    <n v="4000"/>
    <s v="UNIDAD"/>
    <s v="NO SOLICITADAS"/>
  </r>
  <r>
    <x v="2"/>
    <x v="34"/>
    <n v="10"/>
    <s v="OTROS MATERIALES Y SUMINISTROS"/>
    <s v="SHRINKABLE TUBING 1/2 DE PULGADA P/N 11-01300"/>
    <n v="39121723"/>
    <s v="Selección abreviada menor cuantía"/>
    <n v="4"/>
    <n v="6"/>
    <n v="4"/>
    <n v="4000"/>
    <s v="UNIDAD"/>
    <s v="NO SOLICITADAS"/>
  </r>
  <r>
    <x v="2"/>
    <x v="34"/>
    <n v="10"/>
    <s v="OTROS MATERIALES Y SUMINISTROS"/>
    <s v="SHRINKABLE TUBING 1/4 DE PULGADA P/N 11-01100"/>
    <n v="39121723"/>
    <s v="Selección abreviada menor cuantía"/>
    <n v="4"/>
    <n v="6"/>
    <n v="4"/>
    <n v="4000"/>
    <s v="UNIDAD"/>
    <s v="NO SOLICITADAS"/>
  </r>
  <r>
    <x v="2"/>
    <x v="34"/>
    <n v="10"/>
    <s v="OTROS MATERIALES Y SUMINISTROS"/>
    <s v="SHRINKABLE TUBING 1/8 DE PULGADA P/N 11-00900"/>
    <n v="39121723"/>
    <s v="Selección abreviada menor cuantía"/>
    <n v="4"/>
    <n v="6"/>
    <n v="4"/>
    <n v="4000"/>
    <s v="UNIDAD"/>
    <s v="NO SOLICITADAS"/>
  </r>
  <r>
    <x v="2"/>
    <x v="34"/>
    <n v="10"/>
    <s v="OTROS MATERIALES Y SUMINISTROS"/>
    <s v="KIT DE FUSIBLES DE VIDRIO 5A-7A-10A-15A"/>
    <n v="39121700"/>
    <s v="Selección abreviada menor cuantía"/>
    <n v="4"/>
    <n v="6"/>
    <n v="1"/>
    <n v="25000"/>
    <s v="UNIDAD"/>
    <s v="NO SOLICITADAS"/>
  </r>
  <r>
    <x v="2"/>
    <x v="34"/>
    <n v="10"/>
    <s v="OTROS MATERIALES Y SUMINISTROS"/>
    <s v="KIT DE FUSIBLES TIPO BLADE 5A-7A-10A-15A"/>
    <n v="39121700"/>
    <s v="Selección abreviada menor cuantía"/>
    <n v="4"/>
    <n v="6"/>
    <n v="1"/>
    <n v="25000"/>
    <s v="UNIDAD"/>
    <s v="NO SOLICITADAS"/>
  </r>
  <r>
    <x v="2"/>
    <x v="34"/>
    <n v="10"/>
    <s v="OTROS MATERIALES Y SUMINISTROS"/>
    <s v="CONECTOR DE RF PARA RG 8 TYPE N HEMBRA JACK"/>
    <n v="39121433"/>
    <s v="Selección abreviada menor cuantía"/>
    <n v="4"/>
    <n v="6"/>
    <n v="5"/>
    <n v="40000"/>
    <s v="UNIDAD"/>
    <s v="NO SOLICITADAS"/>
  </r>
  <r>
    <x v="2"/>
    <x v="34"/>
    <n v="10"/>
    <s v="OTROS MATERIALES Y SUMINISTROS"/>
    <s v="CONECTOR DE RF PARA RG 8 TYPE N MACHO JACK"/>
    <n v="39121433"/>
    <s v="Selección abreviada menor cuantía"/>
    <n v="4"/>
    <n v="6"/>
    <n v="5"/>
    <n v="40000"/>
    <s v="UNIDAD"/>
    <s v="NO SOLICITADAS"/>
  </r>
  <r>
    <x v="2"/>
    <x v="34"/>
    <n v="10"/>
    <s v="OTROS MATERIALES Y SUMINISTROS"/>
    <s v="CONECTOR TUBULAR AISLADO EN VINILO CALIBRE 22-18"/>
    <n v="39121409"/>
    <s v="Selección abreviada menor cuantía"/>
    <n v="4"/>
    <n v="6"/>
    <n v="50"/>
    <n v="40000"/>
    <s v="UNIDAD"/>
    <s v="NO SOLICITADAS"/>
  </r>
  <r>
    <x v="2"/>
    <x v="34"/>
    <n v="10"/>
    <s v="OTROS MATERIALES Y SUMINISTROS"/>
    <s v="VIDRIO CLARO PARA CARETA DE SOLDADURA"/>
    <n v="46181707"/>
    <s v="Selección abreviada menor cuantía"/>
    <n v="4"/>
    <n v="6"/>
    <n v="5"/>
    <n v="42500"/>
    <s v="UNIDAD"/>
    <s v="NO SOLICITADAS"/>
  </r>
  <r>
    <x v="2"/>
    <x v="34"/>
    <n v="10"/>
    <s v="OTROS MATERIALES Y SUMINISTROS"/>
    <s v="VIDRIO OSCURO NUMERO 10 PARA CARETA DE SOLDADURA"/>
    <n v="46181707"/>
    <s v="Selección abreviada menor cuantía"/>
    <n v="4"/>
    <n v="6"/>
    <n v="5"/>
    <n v="42500"/>
    <s v="UNIDAD"/>
    <s v="NO SOLICITADAS"/>
  </r>
  <r>
    <x v="2"/>
    <x v="34"/>
    <n v="10"/>
    <s v="OTROS MATERIALES Y SUMINISTROS"/>
    <s v="CONECTORES RJ45"/>
    <n v="39121400"/>
    <s v="Selección abreviada menor cuantía"/>
    <n v="4"/>
    <n v="6"/>
    <n v="10"/>
    <n v="45000"/>
    <s v="UNIDAD"/>
    <s v="NO SOLICITADAS"/>
  </r>
  <r>
    <x v="2"/>
    <x v="34"/>
    <n v="10"/>
    <s v="OTROS MATERIALES Y SUMINISTROS"/>
    <s v="COAXIAL ADAPTADOR CONECTOR PL-259-HEMBRA A TNC MACHO"/>
    <n v="39121414"/>
    <s v="Selección abreviada menor cuantía"/>
    <n v="4"/>
    <n v="6"/>
    <n v="5"/>
    <n v="50000"/>
    <s v="UNIDAD"/>
    <s v="NO SOLICITADAS"/>
  </r>
  <r>
    <x v="2"/>
    <x v="34"/>
    <n v="10"/>
    <s v="OTROS MATERIALES Y SUMINISTROS"/>
    <s v="SPLICE P/N M81824/-1-1 "/>
    <n v="39121449"/>
    <s v="Selección abreviada menor cuantía"/>
    <n v="4"/>
    <n v="6"/>
    <n v="10"/>
    <n v="50000"/>
    <s v="UNIDAD"/>
    <s v="NO SOLICITADAS"/>
  </r>
  <r>
    <x v="2"/>
    <x v="34"/>
    <n v="10"/>
    <s v="OTROS MATERIALES Y SUMINISTROS"/>
    <s v="SPLICE P/N M81824/-1-2  O M81824/-1-2"/>
    <n v="39121449"/>
    <s v="Selección abreviada menor cuantía"/>
    <n v="4"/>
    <n v="6"/>
    <n v="10"/>
    <n v="50000"/>
    <s v="UNIDAD"/>
    <s v="NO SOLICITADAS"/>
  </r>
  <r>
    <x v="2"/>
    <x v="34"/>
    <n v="10"/>
    <s v="OTROS MATERIALES Y SUMINISTROS"/>
    <s v="ATOMIZADOR DE 750 ML RESISTENTE A QUIMICOS TRANSPARENTE"/>
    <n v="40141742"/>
    <s v="Selección abreviada menor cuantía"/>
    <n v="4"/>
    <n v="6"/>
    <n v="30"/>
    <n v="60000"/>
    <s v="UNIDAD"/>
    <s v="NO SOLICITADAS"/>
  </r>
  <r>
    <x v="2"/>
    <x v="34"/>
    <n v="10"/>
    <s v="OTROS MATERIALES Y SUMINISTROS"/>
    <s v="CORDON NYLON DE 5¨"/>
    <n v="31152102"/>
    <s v="Selección abreviada menor cuantía"/>
    <n v="4"/>
    <n v="6"/>
    <n v="20"/>
    <n v="60000"/>
    <s v="METRO"/>
    <s v="NO SOLICITADAS"/>
  </r>
  <r>
    <x v="2"/>
    <x v="34"/>
    <n v="10"/>
    <s v="OTROS MATERIALES Y SUMINISTROS"/>
    <s v="ELECTRODO ACP 611 SS 1/8 PULGADA X 5 KILOS ACP611 1/8 5K"/>
    <n v="23271810"/>
    <s v="Selección abreviada menor cuantía"/>
    <n v="4"/>
    <n v="7"/>
    <n v="1"/>
    <n v="69723"/>
    <s v="UNIDAD"/>
    <s v="NO SOLICITADAS"/>
  </r>
  <r>
    <x v="2"/>
    <x v="34"/>
    <n v="10"/>
    <s v="OTROS MATERIALES Y SUMINISTROS"/>
    <s v="ADAPTADOR BNC MACHO-MACHO"/>
    <n v="39121414"/>
    <s v="Selección abreviada menor cuantía"/>
    <n v="4"/>
    <n v="7"/>
    <n v="5"/>
    <n v="69850"/>
    <s v="UNIDAD"/>
    <s v="NO SOLICITADAS"/>
  </r>
  <r>
    <x v="2"/>
    <x v="34"/>
    <n v="10"/>
    <s v="OTROS MATERIALES Y SUMINISTROS"/>
    <s v="PUNTA ESPECIAL SET BIT NUMERO 10"/>
    <n v="27112830"/>
    <s v="Selección abreviada menor cuantía"/>
    <n v="4"/>
    <n v="6"/>
    <n v="10"/>
    <n v="70000"/>
    <s v="UNIDAD"/>
    <s v="NO SOLICITADAS"/>
  </r>
  <r>
    <x v="2"/>
    <x v="34"/>
    <n v="10"/>
    <s v="OTROS MATERIALES Y SUMINISTROS"/>
    <s v="SHRINK BUTT SPLICE AZUL P/N 11-04427"/>
    <n v="39121449"/>
    <s v="Selección abreviada menor cuantía"/>
    <n v="4"/>
    <n v="6"/>
    <n v="20"/>
    <n v="70000"/>
    <s v="UNIDAD"/>
    <s v="NO SOLICITADAS"/>
  </r>
  <r>
    <x v="2"/>
    <x v="34"/>
    <n v="10"/>
    <s v="OTROS MATERIALES Y SUMINISTROS"/>
    <s v="SHRINK BUTT SPLICE ROJO P/N 11-04425"/>
    <n v="39121449"/>
    <s v="Selección abreviada menor cuantía"/>
    <n v="4"/>
    <n v="6"/>
    <n v="20"/>
    <n v="70000"/>
    <s v="UNIDAD"/>
    <s v="NO SOLICITADAS"/>
  </r>
  <r>
    <x v="2"/>
    <x v="34"/>
    <n v="10"/>
    <s v="OTROS MATERIALES Y SUMINISTROS"/>
    <s v="SHRINK BUTT SPLICE AMARILLO P/N 11-04429"/>
    <n v="39121449"/>
    <s v="Selección abreviada menor cuantía"/>
    <n v="4"/>
    <n v="6"/>
    <n v="20"/>
    <n v="80000"/>
    <s v="UNIDAD"/>
    <s v="NO SOLICITADAS"/>
  </r>
  <r>
    <x v="2"/>
    <x v="34"/>
    <n v="10"/>
    <s v="OTROS MATERIALES Y SUMINISTROS"/>
    <s v="TALCO INDUSTRIAL PRESENTACION POR KILO"/>
    <n v="11101518"/>
    <s v="Selección abreviada menor cuantía"/>
    <n v="4"/>
    <n v="6"/>
    <n v="10"/>
    <n v="85000"/>
    <s v="KILOGRAMO"/>
    <s v="NO SOLICITADAS"/>
  </r>
  <r>
    <x v="2"/>
    <x v="34"/>
    <n v="10"/>
    <s v="OTROS MATERIALES Y SUMINISTROS"/>
    <s v="ADAPTADOR BNC HEMBRA A BNC HEMBRA."/>
    <n v="39121414"/>
    <s v="Selección abreviada menor cuantía"/>
    <n v="4"/>
    <n v="7"/>
    <n v="5"/>
    <n v="88900"/>
    <s v="UNIDAD"/>
    <s v="NO SOLICITADAS"/>
  </r>
  <r>
    <x v="2"/>
    <x v="34"/>
    <n v="10"/>
    <s v="OTROS MATERIALES Y SUMINISTROS"/>
    <s v="CORD FIBROUS NYLON WAXED P/N MIL-C5040 TY3"/>
    <n v="11151700"/>
    <s v="Selección abreviada menor cuantía"/>
    <n v="4"/>
    <n v="6"/>
    <n v="20"/>
    <n v="90000"/>
    <s v="METRO"/>
    <s v="NO SOLICITADAS"/>
  </r>
  <r>
    <x v="2"/>
    <x v="34"/>
    <n v="10"/>
    <s v="OTROS MATERIALES Y SUMINISTROS"/>
    <s v="PAPEL VINILO COLOR AMARILLO PRESENTACION POR ROLLO DE 1M DE ANCHO"/>
    <n v="60121135"/>
    <s v="Selección abreviada menor cuantía"/>
    <n v="4"/>
    <n v="6"/>
    <n v="2"/>
    <n v="90000"/>
    <s v="UNIDAD"/>
    <s v="NO SOLICITADAS"/>
  </r>
  <r>
    <x v="2"/>
    <x v="34"/>
    <n v="10"/>
    <s v="OTROS MATERIALES Y SUMINISTROS"/>
    <s v="DESOLDERING TIP CLEANING TOOL P/N 6993-0200-P1"/>
    <n v="23271803"/>
    <s v="Selección abreviada menor cuantía"/>
    <n v="4"/>
    <n v="6"/>
    <n v="1"/>
    <n v="92000"/>
    <s v="UNIDAD"/>
    <s v="NO SOLICITADAS"/>
  </r>
  <r>
    <x v="2"/>
    <x v="34"/>
    <n v="10"/>
    <s v="OTROS MATERIALES Y SUMINISTROS"/>
    <s v="ADAPTADOR BNC MACHO-HEMBRA ACODADO"/>
    <n v="39121414"/>
    <s v="Selección abreviada menor cuantía"/>
    <n v="4"/>
    <n v="7"/>
    <n v="5"/>
    <n v="101600"/>
    <s v="UNIDAD"/>
    <s v="NO SOLICITADAS"/>
  </r>
  <r>
    <x v="2"/>
    <x v="34"/>
    <n v="10"/>
    <s v="OTROS MATERIALES Y SUMINISTROS"/>
    <s v="REGLETA 6 CIRCUITOS 22-10 AWG 30A 600V "/>
    <n v="31162304"/>
    <s v="Selección abreviada menor cuantía"/>
    <n v="4"/>
    <n v="7"/>
    <n v="10"/>
    <n v="116840"/>
    <s v="UNIDAD"/>
    <s v="NO SOLICITADAS"/>
  </r>
  <r>
    <x v="2"/>
    <x v="34"/>
    <n v="10"/>
    <s v="OTROS MATERIALES Y SUMINISTROS"/>
    <s v="BATERIA ALCALINA SIZE D1,5V"/>
    <n v="26111702"/>
    <s v="Selección abreviada menor cuantía"/>
    <n v="4"/>
    <n v="6"/>
    <n v="8"/>
    <n v="120000"/>
    <s v="UNIDAD"/>
    <s v="NO SOLICITADAS"/>
  </r>
  <r>
    <x v="2"/>
    <x v="34"/>
    <n v="10"/>
    <s v="OTROS MATERIALES Y SUMINISTROS"/>
    <s v="CLOTH SHIPPING PARTS BAGS 3X4 INCH PAQUETE DE 100 UNIDADES P/N S-870"/>
    <n v="24121500"/>
    <s v="Selección abreviada menor cuantía"/>
    <n v="4"/>
    <n v="6"/>
    <n v="10"/>
    <n v="120000"/>
    <s v="UNIDAD"/>
    <s v="NO SOLICITADAS"/>
  </r>
  <r>
    <x v="2"/>
    <x v="34"/>
    <n v="10"/>
    <s v="OTROS MATERIALES Y SUMINISTROS"/>
    <s v="ADAPT.BNC &quot;T&quot; MACHO-2 HEMBRAS"/>
    <n v="39121414"/>
    <s v="Selección abreviada menor cuantía"/>
    <n v="4"/>
    <n v="7"/>
    <n v="2"/>
    <n v="127000"/>
    <s v="UNIDAD"/>
    <s v="NO SOLICITADAS"/>
  </r>
  <r>
    <x v="2"/>
    <x v="34"/>
    <n v="10"/>
    <s v="OTROS MATERIALES Y SUMINISTROS"/>
    <s v="EXTENSION ELECTRICA 50FT-15M TRIPLE ENTRADA TRABAJO PESADO"/>
    <n v="39121440"/>
    <s v="Selección abreviada menor cuantía"/>
    <n v="4"/>
    <n v="7"/>
    <n v="2"/>
    <n v="129960"/>
    <s v="UNIDAD"/>
    <s v="NO SOLICITADAS"/>
  </r>
  <r>
    <x v="2"/>
    <x v="34"/>
    <n v="10"/>
    <s v="OTROS MATERIALES Y SUMINISTROS"/>
    <s v="GRATA EN ALUMINIO DE 6&quot; PARA ESMERIL"/>
    <n v="31191509"/>
    <s v="Selección abreviada menor cuantía"/>
    <n v="4"/>
    <n v="6"/>
    <n v="2"/>
    <n v="130000"/>
    <s v="UNIDAD"/>
    <s v="NO SOLICITADAS"/>
  </r>
  <r>
    <x v="2"/>
    <x v="34"/>
    <n v="10"/>
    <s v="OTROS MATERIALES Y SUMINISTROS"/>
    <s v="19375/BT ADAPT.&quot;T&quot;BNC 3 HEMBRA"/>
    <n v="39121414"/>
    <s v="Selección abreviada menor cuantía"/>
    <n v="4"/>
    <n v="7"/>
    <n v="10"/>
    <n v="146050"/>
    <s v="UNIDAD"/>
    <s v="NO SOLICITADAS"/>
  </r>
  <r>
    <x v="2"/>
    <x v="34"/>
    <n v="10"/>
    <s v="OTROS MATERIALES Y SUMINISTROS"/>
    <s v="BATERIAS TIPO D ALCALINA FECHA VENCIMIENTO 2020 EN ADELANTE"/>
    <n v="26111702"/>
    <s v="Selección abreviada menor cuantía"/>
    <n v="4"/>
    <n v="6"/>
    <n v="10"/>
    <n v="150000"/>
    <s v="UNIDAD"/>
    <s v="NO SOLICITADAS"/>
  </r>
  <r>
    <x v="2"/>
    <x v="34"/>
    <n v="10"/>
    <s v="OTROS MATERIALES Y SUMINISTROS"/>
    <s v="INSERTER AND REM, SIZE 20, ROJO/BLANCO  METALICO M81969/1-02"/>
    <n v="39121405"/>
    <s v="Selección abreviada menor cuantía"/>
    <n v="4"/>
    <n v="6"/>
    <n v="10"/>
    <n v="150000"/>
    <s v="UNIDAD"/>
    <s v="NO SOLICITADAS"/>
  </r>
  <r>
    <x v="2"/>
    <x v="34"/>
    <n v="10"/>
    <s v="OTROS MATERIALES Y SUMINISTROS"/>
    <s v="INSERTER AND REM,SIZE 22, VERDE/BLANCO METALICO M81969/1-01"/>
    <n v="39121405"/>
    <s v="Selección abreviada menor cuantía"/>
    <n v="4"/>
    <n v="6"/>
    <n v="10"/>
    <n v="150000"/>
    <s v="UNIDAD"/>
    <s v="NO SOLICITADAS"/>
  </r>
  <r>
    <x v="2"/>
    <x v="34"/>
    <n v="10"/>
    <s v="OTROS MATERIALES Y SUMINISTROS"/>
    <s v="SPLICE P/N M81714/65-16-1"/>
    <n v="39121449"/>
    <s v="Selección abreviada menor cuantía"/>
    <n v="4"/>
    <n v="6"/>
    <n v="10"/>
    <n v="150000"/>
    <s v="UNIDAD"/>
    <s v="NO SOLICITADAS"/>
  </r>
  <r>
    <x v="2"/>
    <x v="34"/>
    <n v="10"/>
    <s v="OTROS MATERIALES Y SUMINISTROS"/>
    <s v="SPLICE P/N M81714/65-20-1 "/>
    <n v="39121449"/>
    <s v="Selección abreviada menor cuantía"/>
    <n v="4"/>
    <n v="6"/>
    <n v="10"/>
    <n v="150000"/>
    <s v="UNIDAD"/>
    <s v="NO SOLICITADAS"/>
  </r>
  <r>
    <x v="2"/>
    <x v="34"/>
    <n v="10"/>
    <s v="OTROS MATERIALES Y SUMINISTROS"/>
    <s v="SPLICE P/N M81714/65-20-2"/>
    <n v="39121449"/>
    <s v="Selección abreviada menor cuantía"/>
    <n v="4"/>
    <n v="6"/>
    <n v="10"/>
    <n v="150000"/>
    <s v="UNIDAD"/>
    <s v="NO SOLICITADAS"/>
  </r>
  <r>
    <x v="2"/>
    <x v="34"/>
    <n v="10"/>
    <s v="OTROS MATERIALES Y SUMINISTROS"/>
    <s v="SPLICE P/N M81714/65-22-1 "/>
    <n v="39121449"/>
    <s v="Selección abreviada menor cuantía"/>
    <n v="4"/>
    <n v="6"/>
    <n v="10"/>
    <n v="150000"/>
    <s v="UNIDAD"/>
    <s v="NO SOLICITADAS"/>
  </r>
  <r>
    <x v="2"/>
    <x v="34"/>
    <n v="10"/>
    <s v="OTROS MATERIALES Y SUMINISTROS"/>
    <s v="BREYDEN NYLON LACING TAPES P/N 11-12160 PRESENTACION EN ROLLOS DE 500 YARDAS"/>
    <n v="11151700"/>
    <s v="Selección abreviada menor cuantía"/>
    <n v="4"/>
    <n v="6"/>
    <n v="2"/>
    <n v="170000"/>
    <s v="UNIDAD"/>
    <s v="NO SOLICITADAS"/>
  </r>
  <r>
    <x v="2"/>
    <x v="34"/>
    <n v="10"/>
    <s v="OTROS MATERIALES Y SUMINISTROS"/>
    <s v="ELECTRODO DE TUNGSTENO DE 1/16&quot; AL 2% DE TORIO"/>
    <n v="23271810"/>
    <s v="Selección abreviada menor cuantía"/>
    <n v="4"/>
    <n v="6"/>
    <n v="20"/>
    <n v="170000"/>
    <s v="UNIDAD"/>
    <s v="NO SOLICITADAS"/>
  </r>
  <r>
    <x v="2"/>
    <x v="34"/>
    <n v="10"/>
    <s v="OTROS MATERIALES Y SUMINISTROS"/>
    <s v="ELECTRODO DE TUNGSTENO DE 3/32&quot; AL 2% DE TORIO"/>
    <n v="23271810"/>
    <s v="Selección abreviada menor cuantía"/>
    <n v="4"/>
    <n v="6"/>
    <n v="20"/>
    <n v="170000"/>
    <s v="UNIDAD"/>
    <s v="NO SOLICITADAS"/>
  </r>
  <r>
    <x v="2"/>
    <x v="34"/>
    <n v="10"/>
    <s v="OTROS MATERIALES Y SUMINISTROS"/>
    <s v="19.355 BNC H-H ROSCA PASANTE"/>
    <n v="39121414"/>
    <s v="Selección abreviada menor cuantía"/>
    <n v="4"/>
    <n v="7"/>
    <n v="10"/>
    <n v="177800"/>
    <s v="UNIDAD"/>
    <s v="NO SOLICITADAS"/>
  </r>
  <r>
    <x v="2"/>
    <x v="34"/>
    <n v="10"/>
    <s v="OTROS MATERIALES Y SUMINISTROS"/>
    <s v="ORGANIZADOR DE LLAVES + IDENTIFICADORES"/>
    <n v="55121504"/>
    <s v="Selección abreviada menor cuantía"/>
    <n v="4"/>
    <n v="7"/>
    <n v="2"/>
    <n v="179832"/>
    <s v="UNIDAD"/>
    <s v="NO SOLICITADAS"/>
  </r>
  <r>
    <x v="2"/>
    <x v="34"/>
    <n v="10"/>
    <s v="OTROS MATERIALES Y SUMINISTROS"/>
    <s v="SX-100 PIK-TIPS 1121-0566-P1"/>
    <n v="23271800"/>
    <s v="Selección abreviada menor cuantía"/>
    <n v="4"/>
    <n v="6"/>
    <n v="1"/>
    <n v="200000"/>
    <s v="UNIDAD"/>
    <s v="NO SOLICITADAS"/>
  </r>
  <r>
    <x v="2"/>
    <x v="34"/>
    <n v="10"/>
    <s v="OTROS MATERIALES Y SUMINISTROS"/>
    <s v="SX-100 PIK-TIPS 1121-0567-P1"/>
    <n v="23271800"/>
    <s v="Selección abreviada menor cuantía"/>
    <n v="4"/>
    <n v="6"/>
    <n v="1"/>
    <n v="200000"/>
    <s v="UNIDAD"/>
    <s v="NO SOLICITADAS"/>
  </r>
  <r>
    <x v="2"/>
    <x v="34"/>
    <n v="10"/>
    <s v="OTROS MATERIALES Y SUMINISTROS"/>
    <s v="SX-100 PIK-TIPS 1121-0568-P1"/>
    <n v="23271800"/>
    <s v="Selección abreviada menor cuantía"/>
    <n v="4"/>
    <n v="6"/>
    <n v="1"/>
    <n v="200000"/>
    <s v="UNIDAD"/>
    <s v="NO SOLICITADAS"/>
  </r>
  <r>
    <x v="2"/>
    <x v="34"/>
    <n v="10"/>
    <s v="OTROS MATERIALES Y SUMINISTROS"/>
    <s v="SX-100 PIK-TIPS 1121-0569-P1"/>
    <n v="23271800"/>
    <s v="Selección abreviada menor cuantía"/>
    <n v="4"/>
    <n v="6"/>
    <n v="1"/>
    <n v="200000"/>
    <s v="UNIDAD"/>
    <s v="NO SOLICITADAS"/>
  </r>
  <r>
    <x v="2"/>
    <x v="34"/>
    <n v="10"/>
    <s v="OTROS MATERIALES Y SUMINISTROS"/>
    <s v="SX-100 PIK-TIPS 1121-0571-P1"/>
    <n v="23271800"/>
    <s v="Selección abreviada menor cuantía"/>
    <n v="4"/>
    <n v="6"/>
    <n v="1"/>
    <n v="200000"/>
    <s v="UNIDAD"/>
    <s v="NO SOLICITADAS"/>
  </r>
  <r>
    <x v="2"/>
    <x v="34"/>
    <n v="10"/>
    <s v="OTROS MATERIALES Y SUMINISTROS"/>
    <s v="SX-100 PIK-TIPS 1121-0572-P1"/>
    <n v="23271800"/>
    <s v="Selección abreviada menor cuantía"/>
    <n v="4"/>
    <n v="6"/>
    <n v="1"/>
    <n v="200000"/>
    <s v="UNIDAD"/>
    <s v="NO SOLICITADAS"/>
  </r>
  <r>
    <x v="2"/>
    <x v="34"/>
    <n v="10"/>
    <s v="OTROS MATERIALES Y SUMINISTROS"/>
    <s v="RECIPIENTE DE VISCOSIDAD P/N 09-04776"/>
    <n v="60121239"/>
    <s v="Selección abreviada menor cuantía"/>
    <n v="4"/>
    <n v="6"/>
    <n v="3"/>
    <n v="210000"/>
    <s v="UNIDAD"/>
    <s v="NO SOLICITADAS"/>
  </r>
  <r>
    <x v="2"/>
    <x v="34"/>
    <n v="10"/>
    <s v="OTROS MATERIALES Y SUMINISTROS"/>
    <s v="INDIA STONE"/>
    <n v="27111908"/>
    <s v="Selección abreviada menor cuantía"/>
    <n v="4"/>
    <n v="6"/>
    <n v="5"/>
    <n v="225000"/>
    <s v="UNIDAD"/>
    <s v="NO SOLICITADAS"/>
  </r>
  <r>
    <x v="2"/>
    <x v="34"/>
    <n v="10"/>
    <s v="OTROS MATERIALES Y SUMINISTROS"/>
    <s v="COLADOR DE PINTURA"/>
    <n v="31211915"/>
    <s v="Selección abreviada menor cuantía"/>
    <n v="4"/>
    <n v="6"/>
    <n v="10"/>
    <n v="250000"/>
    <s v="UNIDAD"/>
    <s v="NO SOLICITADAS"/>
  </r>
  <r>
    <x v="2"/>
    <x v="34"/>
    <n v="10"/>
    <s v="OTROS MATERIALES Y SUMINISTROS"/>
    <s v="PUNTA PLANA PARA DESTORNILLADOR PLANO NUMERO 2"/>
    <n v="27112830"/>
    <s v="Selección abreviada menor cuantía"/>
    <n v="4"/>
    <n v="6"/>
    <n v="100"/>
    <n v="250000"/>
    <s v="UNIDAD"/>
    <s v="NO SOLICITADAS"/>
  </r>
  <r>
    <x v="2"/>
    <x v="34"/>
    <n v="10"/>
    <s v="OTROS MATERIALES Y SUMINISTROS"/>
    <s v="SPLICE P/N CTM 20 "/>
    <n v="39121449"/>
    <s v="Selección abreviada menor cuantía"/>
    <n v="4"/>
    <n v="6"/>
    <n v="10"/>
    <n v="250000"/>
    <s v="UNIDAD"/>
    <s v="NO SOLICITADAS"/>
  </r>
  <r>
    <x v="2"/>
    <x v="34"/>
    <n v="10"/>
    <s v="OTROS MATERIALES Y SUMINISTROS"/>
    <s v="SPLICE P/N CTM12 "/>
    <n v="39121449"/>
    <s v="Selección abreviada menor cuantía"/>
    <n v="4"/>
    <n v="6"/>
    <n v="10"/>
    <n v="250000"/>
    <s v="UNIDAD"/>
    <s v="NO SOLICITADAS"/>
  </r>
  <r>
    <x v="2"/>
    <x v="34"/>
    <n v="10"/>
    <s v="OTROS MATERIALES Y SUMINISTROS"/>
    <s v="SPLICE P/N DSE 20-01 "/>
    <n v="39121449"/>
    <s v="Selección abreviada menor cuantía"/>
    <n v="4"/>
    <n v="6"/>
    <n v="10"/>
    <n v="250000"/>
    <s v="UNIDAD"/>
    <s v="NO SOLICITADAS"/>
  </r>
  <r>
    <x v="2"/>
    <x v="34"/>
    <n v="10"/>
    <s v="OTROS MATERIALES Y SUMINISTROS"/>
    <s v="SPLICE P/N DSE16-01 "/>
    <n v="39121449"/>
    <s v="Selección abreviada menor cuantía"/>
    <n v="4"/>
    <n v="6"/>
    <n v="10"/>
    <n v="250000"/>
    <s v="UNIDAD"/>
    <s v="NO SOLICITADAS"/>
  </r>
  <r>
    <x v="2"/>
    <x v="34"/>
    <n v="10"/>
    <s v="OTROS MATERIALES Y SUMINISTROS"/>
    <s v="PAPEL  HIDROFUGO DE 3,65M X 121M"/>
    <n v="14111525"/>
    <s v="Selección abreviada menor cuantía"/>
    <n v="4"/>
    <n v="6"/>
    <n v="2"/>
    <n v="290000"/>
    <s v="UNIDAD"/>
    <s v="NO SOLICITADAS"/>
  </r>
  <r>
    <x v="2"/>
    <x v="34"/>
    <n v="10"/>
    <s v="OTROS MATERIALES Y SUMINISTROS"/>
    <s v="CHEMICAL FILM MATERIAL FOR ALUMINUM P/N MIL-DTL-81706 CLASS 1A FORM III MIL-C-81706 1"/>
    <n v="13111207"/>
    <s v="Selección abreviada menor cuantía"/>
    <n v="4"/>
    <n v="6"/>
    <n v="1"/>
    <n v="300000"/>
    <s v="GALON"/>
    <s v="NO SOLICITADAS"/>
  </r>
  <r>
    <x v="2"/>
    <x v="34"/>
    <n v="10"/>
    <s v="OTROS MATERIALES Y SUMINISTROS"/>
    <s v="DIODO EMISOR RONDA 3V 20MA MIX 3MM AZUL ROJO VERDE AMARILLO"/>
    <n v="32111500"/>
    <s v="Selección abreviada menor cuantía"/>
    <n v="4"/>
    <n v="6"/>
    <n v="20"/>
    <n v="300000"/>
    <s v="UNIDAD"/>
    <s v="NO SOLICITADAS"/>
  </r>
  <r>
    <x v="2"/>
    <x v="34"/>
    <n v="10"/>
    <s v="OTROS MATERIALES Y SUMINISTROS"/>
    <s v="LIQUIDO LIMPIADOR LENTES"/>
    <n v="41122607"/>
    <s v="Selección abreviada menor cuantía"/>
    <n v="4"/>
    <n v="6"/>
    <n v="5"/>
    <n v="300000"/>
    <s v="UNIDAD"/>
    <s v="NO SOLICITADAS"/>
  </r>
  <r>
    <x v="2"/>
    <x v="34"/>
    <n v="10"/>
    <s v="OTROS MATERIALES Y SUMINISTROS"/>
    <s v="EXTENSION ELECTRICA 30.5MTS 10A125V 1250W 16/3 SJTW"/>
    <n v="39121440"/>
    <s v="Selección abreviada menor cuantía"/>
    <n v="4"/>
    <n v="7"/>
    <n v="2"/>
    <n v="305181"/>
    <s v="UNIDAD"/>
    <s v="NO SOLICITADAS"/>
  </r>
  <r>
    <x v="2"/>
    <x v="34"/>
    <n v="10"/>
    <s v="OTROS MATERIALES Y SUMINISTROS"/>
    <s v="SPRAY LUBRICANTE AFLOJATODO 400ML"/>
    <n v="15121806"/>
    <s v="Selección abreviada menor cuantía"/>
    <n v="4"/>
    <n v="7"/>
    <n v="10"/>
    <n v="317500"/>
    <s v="UNIDAD"/>
    <s v="NO SOLICITADAS"/>
  </r>
  <r>
    <x v="2"/>
    <x v="34"/>
    <n v="10"/>
    <s v="OTROS MATERIALES Y SUMINISTROS"/>
    <s v="BATERIA DE LITHIUM 3V P/N CR123"/>
    <n v="26111711"/>
    <s v="Selección abreviada menor cuantía"/>
    <n v="4"/>
    <n v="6"/>
    <n v="40"/>
    <n v="320000"/>
    <s v="UNIDAD"/>
    <s v="NO SOLICITADAS"/>
  </r>
  <r>
    <x v="2"/>
    <x v="34"/>
    <n v="10"/>
    <s v="OTROS MATERIALES Y SUMINISTROS"/>
    <s v="CERAMIC NOZZLE FOR PORT-A-BLAST SANDBLASTER BOQUILLA DE PINTURA P/N 12-00493"/>
    <n v="31211913"/>
    <s v="Selección abreviada menor cuantía"/>
    <n v="4"/>
    <n v="6"/>
    <n v="4"/>
    <n v="320000"/>
    <s v="UNIDAD"/>
    <s v="NO SOLICITADAS"/>
  </r>
  <r>
    <x v="2"/>
    <x v="34"/>
    <n v="10"/>
    <s v="OTROS MATERIALES Y SUMINISTROS"/>
    <s v="KIT CAJA TERMO ENCOGIBLES TODOS LOS CALIBRES"/>
    <n v="39121723"/>
    <s v="Selección abreviada menor cuantía"/>
    <n v="4"/>
    <n v="6"/>
    <n v="1"/>
    <n v="350000"/>
    <s v="UNIDAD"/>
    <s v="NO SOLICITADAS"/>
  </r>
  <r>
    <x v="2"/>
    <x v="34"/>
    <n v="10"/>
    <s v="OTROS MATERIALES Y SUMINISTROS"/>
    <s v="PUNTA ESPECIAL TORQ SET BIT NUMERO 8"/>
    <n v="27112830"/>
    <s v="Selección abreviada menor cuantía"/>
    <n v="4"/>
    <n v="6"/>
    <n v="50"/>
    <n v="350000"/>
    <s v="UNIDAD"/>
    <s v="NO SOLICITADAS"/>
  </r>
  <r>
    <x v="2"/>
    <x v="34"/>
    <n v="10"/>
    <s v="OTROS MATERIALES Y SUMINISTROS"/>
    <s v="TALCUM POWDER TECHNICAL GRADE 35/65 SILICON DIOXIDE MITT50036 PRESENTACION POR LIBRA"/>
    <n v="11101518"/>
    <s v="Selección abreviada menor cuantía"/>
    <n v="4"/>
    <n v="6"/>
    <n v="10"/>
    <n v="350000"/>
    <s v="UNIDAD"/>
    <s v="NO SOLICITADAS"/>
  </r>
  <r>
    <x v="2"/>
    <x v="34"/>
    <n v="10"/>
    <s v="OTROS MATERIALES Y SUMINISTROS"/>
    <s v="PROLONG. H/BNC-H/BNC AISLADA"/>
    <n v="39121414"/>
    <s v="Selección abreviada menor cuantía"/>
    <n v="4"/>
    <n v="7"/>
    <n v="10"/>
    <n v="355600"/>
    <s v="UNIDAD"/>
    <s v="NO SOLICITADAS"/>
  </r>
  <r>
    <x v="2"/>
    <x v="34"/>
    <n v="10"/>
    <s v="OTROS MATERIALES Y SUMINISTROS"/>
    <s v="ALMOHADILLAS DE REEMPLAZO P/N PS4512V-2H"/>
    <n v="31162500"/>
    <s v="Selección abreviada menor cuantía"/>
    <n v="4"/>
    <n v="6"/>
    <n v="2"/>
    <n v="360000"/>
    <s v="UNIDAD"/>
    <s v="NO SOLICITADAS"/>
  </r>
  <r>
    <x v="2"/>
    <x v="34"/>
    <n v="10"/>
    <s v="OTROS MATERIALES Y SUMINISTROS"/>
    <s v="DESI PACK BOLSA 500 GRAMOS "/>
    <n v="24141516"/>
    <s v="Selección abreviada menor cuantía"/>
    <n v="4"/>
    <n v="6"/>
    <n v="20"/>
    <n v="360000"/>
    <s v="UNIDAD"/>
    <s v="NO SOLICITADAS"/>
  </r>
  <r>
    <x v="2"/>
    <x v="34"/>
    <n v="10"/>
    <s v="OTROS MATERIALES Y SUMINISTROS"/>
    <s v="FOSFOROS IMPERMEABLES"/>
    <n v="12131706"/>
    <s v="Selección abreviada menor cuantía"/>
    <n v="4"/>
    <n v="6"/>
    <n v="30"/>
    <n v="360000"/>
    <s v="UNIDAD"/>
    <s v="NO SOLICITADAS"/>
  </r>
  <r>
    <x v="2"/>
    <x v="34"/>
    <n v="10"/>
    <s v="OTROS MATERIALES Y SUMINISTROS"/>
    <s v="PUNTA PHILLIPS PARA DESTORNILLADOR NUMERO 3 P/N 93011  "/>
    <n v="27112830"/>
    <s v="Selección abreviada menor cuantía"/>
    <n v="4"/>
    <n v="6"/>
    <n v="150"/>
    <n v="375000"/>
    <s v="UNIDAD"/>
    <s v="NO SOLICITADAS"/>
  </r>
  <r>
    <x v="2"/>
    <x v="34"/>
    <n v="10"/>
    <s v="OTROS MATERIALES Y SUMINISTROS"/>
    <s v="SONDA MULTIMETRO PINZAS WIRE PEN"/>
    <n v="41111905"/>
    <s v="Selección abreviada menor cuantía"/>
    <n v="4"/>
    <n v="6"/>
    <n v="3"/>
    <n v="375000"/>
    <s v="UNIDAD"/>
    <s v="NO SOLICITADAS"/>
  </r>
  <r>
    <x v="2"/>
    <x v="34"/>
    <n v="10"/>
    <s v="OTROS MATERIALES Y SUMINISTROS"/>
    <s v="KIT  DE TRANSISTORES SURTIDO 92S9012,S9013,S9014,S8050,S8550,2N3906,2N3904,BC327,BC337,TL431,A1015,C1815 A42, A92,13001"/>
    <n v="32111600"/>
    <s v="Selección abreviada menor cuantía"/>
    <n v="4"/>
    <n v="6"/>
    <n v="5"/>
    <n v="400000"/>
    <s v="UNIDAD"/>
    <s v="NO SOLICITADAS"/>
  </r>
  <r>
    <x v="2"/>
    <x v="34"/>
    <n v="10"/>
    <s v="OTROS MATERIALES Y SUMINISTROS"/>
    <s v="LIQUIDO DETECTOR ESCAPES"/>
    <n v="15121516"/>
    <s v="Selección abreviada menor cuantía"/>
    <n v="4"/>
    <n v="6"/>
    <n v="5"/>
    <n v="400000"/>
    <s v="UNIDAD"/>
    <s v="NO SOLICITADAS"/>
  </r>
  <r>
    <x v="2"/>
    <x v="34"/>
    <n v="10"/>
    <s v="OTROS MATERIALES Y SUMINISTROS"/>
    <s v="PAPEL KRAFT P/N A-A-203 PRESENTACION POR ROLLO"/>
    <n v="60121124"/>
    <s v="Selección abreviada menor cuantía"/>
    <n v="4"/>
    <n v="6"/>
    <n v="5"/>
    <n v="400000"/>
    <s v="UNIDAD"/>
    <s v="NO SOLICITADAS"/>
  </r>
  <r>
    <x v="2"/>
    <x v="34"/>
    <n v="10"/>
    <s v="OTROS MATERIALES Y SUMINISTROS"/>
    <s v="PAPEL KRAFT P/N MIL B-121 DE 1 METRO DE ANCHO POR ROLLO"/>
    <n v="60121124"/>
    <s v="Selección abreviada menor cuantía"/>
    <n v="4"/>
    <n v="6"/>
    <n v="5"/>
    <n v="400000"/>
    <s v="UNIDAD"/>
    <s v="NO SOLICITADAS"/>
  </r>
  <r>
    <x v="2"/>
    <x v="34"/>
    <n v="10"/>
    <s v="OTROS MATERIALES Y SUMINISTROS"/>
    <s v="STUD 2600-3W"/>
    <n v="31163300"/>
    <s v="Selección abreviada menor cuantía"/>
    <n v="4"/>
    <n v="6"/>
    <n v="50"/>
    <n v="400000"/>
    <s v="UNIDAD"/>
    <s v="NO SOLICITADAS"/>
  </r>
  <r>
    <x v="2"/>
    <x v="34"/>
    <n v="10"/>
    <s v="OTROS MATERIALES Y SUMINISTROS"/>
    <s v="STUD 2600-4W"/>
    <n v="31163300"/>
    <s v="Selección abreviada menor cuantía"/>
    <n v="4"/>
    <n v="6"/>
    <n v="50"/>
    <n v="400000"/>
    <s v="UNIDAD"/>
    <s v="NO SOLICITADAS"/>
  </r>
  <r>
    <x v="2"/>
    <x v="34"/>
    <n v="10"/>
    <s v="OTROS MATERIALES Y SUMINISTROS"/>
    <s v="FLUIDO PARA BRUJULAS QUE CUMPLA CON MIL-DTL-5020D MIL-L-5020C PRESENTACION EN CUARTO DE GALON"/>
    <n v="15121518"/>
    <s v="Selección abreviada menor cuantía"/>
    <n v="4"/>
    <n v="6"/>
    <n v="4"/>
    <n v="440000"/>
    <s v="UNIDAD"/>
    <s v="NO SOLICITADAS"/>
  </r>
  <r>
    <x v="2"/>
    <x v="34"/>
    <n v="10"/>
    <s v="OTROS MATERIALES Y SUMINISTROS"/>
    <s v="3934 CON.BNC MACHO RG179 CRIMP"/>
    <n v="39121414"/>
    <s v="Selección abreviada menor cuantía"/>
    <n v="4"/>
    <n v="7"/>
    <n v="40"/>
    <n v="457200"/>
    <s v="UNIDAD"/>
    <s v="NO SOLICITADAS"/>
  </r>
  <r>
    <x v="2"/>
    <x v="34"/>
    <n v="10"/>
    <s v="OTROS MATERIALES Y SUMINISTROS"/>
    <s v="BATERIAS AA ALCALINA 1.5V FECHA VENCIMIENTO 2020 EN ADELANTE"/>
    <n v="26111702"/>
    <s v="Selección abreviada menor cuantía"/>
    <n v="4"/>
    <n v="6"/>
    <n v="100"/>
    <n v="500000"/>
    <s v="UNIDAD"/>
    <s v="NO SOLICITADAS"/>
  </r>
  <r>
    <x v="2"/>
    <x v="34"/>
    <n v="10"/>
    <s v="OTROS MATERIALES Y SUMINISTROS"/>
    <s v="RECIPIENTES PLASTICOS PARA MUESTRAS DE ACEITE CAPACIDAD 30ML"/>
    <n v="24121807"/>
    <s v="Selección abreviada menor cuantía"/>
    <n v="4"/>
    <n v="6"/>
    <n v="1000"/>
    <n v="500000"/>
    <s v="UNIDAD"/>
    <s v="NO SOLICITADAS"/>
  </r>
  <r>
    <x v="2"/>
    <x v="34"/>
    <n v="10"/>
    <s v="OTROS MATERIALES Y SUMINISTROS"/>
    <s v="MIXING CUP AND COLLAR 16001 P/N 09-01715"/>
    <n v="31211900"/>
    <s v="Selección abreviada menor cuantía"/>
    <n v="4"/>
    <n v="6"/>
    <n v="2"/>
    <n v="520000"/>
    <s v="UNIDAD"/>
    <s v="NO SOLICITADAS"/>
  </r>
  <r>
    <x v="2"/>
    <x v="34"/>
    <n v="10"/>
    <s v="OTROS MATERIALES Y SUMINISTROS"/>
    <s v="PENETRANTE AFLOJADOR P/N 09-39608 PRESENTACION ENVASE DE 8 ONZAS"/>
    <n v="15121806"/>
    <s v="Selección abreviada menor cuantía"/>
    <n v="4"/>
    <n v="6"/>
    <n v="15"/>
    <n v="525000"/>
    <s v="UNIDAD"/>
    <s v="NO SOLICITADAS"/>
  </r>
  <r>
    <x v="2"/>
    <x v="34"/>
    <n v="10"/>
    <s v="OTROS MATERIALES Y SUMINISTROS"/>
    <s v="ADHESIVO INSTANTANEO P/N LOCTITE 222 PRESENTACION 50 ML "/>
    <n v="31201600"/>
    <s v="Selección abreviada menor cuantía"/>
    <n v="4"/>
    <n v="6"/>
    <n v="5"/>
    <n v="600000"/>
    <s v="UNIDAD"/>
    <s v="NO SOLICITADAS"/>
  </r>
  <r>
    <x v="2"/>
    <x v="34"/>
    <n v="10"/>
    <s v="OTROS MATERIALES Y SUMINISTROS"/>
    <s v="CONECTOR DE MICROFONO AA39-187"/>
    <n v="39121433"/>
    <s v="Selección abreviada menor cuantía"/>
    <n v="4"/>
    <n v="6"/>
    <n v="5"/>
    <n v="600000"/>
    <s v="UNIDAD"/>
    <s v="NO SOLICITADAS"/>
  </r>
  <r>
    <x v="2"/>
    <x v="34"/>
    <n v="10"/>
    <s v="OTROS MATERIALES Y SUMINISTROS"/>
    <s v="PUNTAS DE MEDICION DE TESTER WIRE PEN"/>
    <n v="41111905"/>
    <s v="Selección abreviada menor cuantía"/>
    <n v="4"/>
    <n v="6"/>
    <n v="5"/>
    <n v="600000"/>
    <s v="UNIDAD"/>
    <s v="NO SOLICITADAS"/>
  </r>
  <r>
    <x v="2"/>
    <x v="34"/>
    <n v="10"/>
    <s v="OTROS MATERIALES Y SUMINISTROS"/>
    <s v="LUPA P/N YA537"/>
    <n v="41111713"/>
    <s v="Selección abreviada menor cuantía"/>
    <n v="4"/>
    <n v="6"/>
    <n v="3"/>
    <n v="600000"/>
    <s v="UNIDAD"/>
    <s v="NO SOLICITADAS"/>
  </r>
  <r>
    <x v="2"/>
    <x v="34"/>
    <n v="10"/>
    <s v="OTROS MATERIALES Y SUMINISTROS"/>
    <s v="ALAMBRE PARA DESOLDAR BGA EE085 PRESENTACION POR ROLLO"/>
    <n v="23271813"/>
    <s v="Selección abreviada menor cuantía"/>
    <n v="4"/>
    <n v="6"/>
    <n v="10"/>
    <n v="650000"/>
    <s v="UNIDAD"/>
    <s v="NO SOLICITADAS"/>
  </r>
  <r>
    <x v="2"/>
    <x v="34"/>
    <n v="10"/>
    <s v="OTROS MATERIALES Y SUMINISTROS"/>
    <s v="PUNTA ESPECIAL SET BIT NUMERO 6"/>
    <n v="27112830"/>
    <s v="Selección abreviada menor cuantía"/>
    <n v="4"/>
    <n v="6"/>
    <n v="100"/>
    <n v="700000"/>
    <s v="UNIDAD"/>
    <s v="NO SOLICITADAS"/>
  </r>
  <r>
    <x v="2"/>
    <x v="34"/>
    <n v="10"/>
    <s v="OTROS MATERIALES Y SUMINISTROS"/>
    <s v="BATTERY LITHIUM THIONIL CHLORIDE 3 500233"/>
    <n v="26111711"/>
    <s v="Selección abreviada menor cuantía"/>
    <n v="4"/>
    <n v="6"/>
    <n v="5"/>
    <n v="750000"/>
    <s v="UNIDAD"/>
    <s v="NO SOLICITADAS"/>
  </r>
  <r>
    <x v="2"/>
    <x v="34"/>
    <n v="10"/>
    <s v="OTROS MATERIALES Y SUMINISTROS"/>
    <s v="CARD NAVDATA 010-10201-01"/>
    <n v="43211700"/>
    <s v="Selección abreviada menor cuantía"/>
    <n v="4"/>
    <n v="6"/>
    <n v="5"/>
    <n v="750000"/>
    <s v="UNIDAD"/>
    <s v="NO SOLICITADAS"/>
  </r>
  <r>
    <x v="2"/>
    <x v="34"/>
    <n v="10"/>
    <s v="OTROS MATERIALES Y SUMINISTROS"/>
    <s v="CLIP-AILERON CONTROL STEEL P/N MS21256-2"/>
    <n v="30241511"/>
    <s v="Selección abreviada menor cuantía"/>
    <n v="4"/>
    <n v="6"/>
    <n v="50"/>
    <n v="750000"/>
    <s v="UNIDAD"/>
    <s v="NO SOLICITADAS"/>
  </r>
  <r>
    <x v="2"/>
    <x v="34"/>
    <n v="10"/>
    <s v="OTROS MATERIALES Y SUMINISTROS"/>
    <s v="PUNTA PHILLIPS PARA DESTORNILLADOR NUMERO 1 P/N 92025 "/>
    <n v="27112830"/>
    <s v="Selección abreviada menor cuantía"/>
    <n v="4"/>
    <n v="6"/>
    <n v="150"/>
    <n v="750000"/>
    <s v="UNIDAD"/>
    <s v="NO SOLICITADAS"/>
  </r>
  <r>
    <x v="2"/>
    <x v="34"/>
    <n v="10"/>
    <s v="OTROS MATERIALES Y SUMINISTROS"/>
    <s v="PUNTA PHILLIPS PARA DESTORNILLADOR NUMERO 1 P/N 93003ZR  "/>
    <n v="27112830"/>
    <s v="Selección abreviada menor cuantía"/>
    <n v="4"/>
    <n v="6"/>
    <n v="150"/>
    <n v="750000"/>
    <s v="UNIDAD"/>
    <s v="NO SOLICITADAS"/>
  </r>
  <r>
    <x v="2"/>
    <x v="34"/>
    <n v="10"/>
    <s v="OTROS MATERIALES Y SUMINISTROS"/>
    <s v="PUNTA PHILLIPS PARA DESTORNILLADOR NUMERO 2 P/N 92027"/>
    <n v="27112830"/>
    <s v="Selección abreviada menor cuantía"/>
    <n v="4"/>
    <n v="6"/>
    <n v="150"/>
    <n v="750000"/>
    <s v="UNIDAD"/>
    <s v="NO SOLICITADAS"/>
  </r>
  <r>
    <x v="2"/>
    <x v="34"/>
    <n v="10"/>
    <s v="OTROS MATERIALES Y SUMINISTROS"/>
    <s v="PUNTA PHILLIPS PARA DESTORNILLADOR NUMERO 2 P/N 92047  "/>
    <n v="27112830"/>
    <s v="Selección abreviada menor cuantía"/>
    <n v="4"/>
    <n v="6"/>
    <n v="150"/>
    <n v="750000"/>
    <s v="UNIDAD"/>
    <s v="NO SOLICITADAS"/>
  </r>
  <r>
    <x v="2"/>
    <x v="34"/>
    <n v="10"/>
    <s v="OTROS MATERIALES Y SUMINISTROS"/>
    <s v="PUNTA PHILLIPS PARA DESTORNILLADOR NUMERO 2 P/N 93007ZR "/>
    <n v="27112830"/>
    <s v="Selección abreviada menor cuantía"/>
    <n v="4"/>
    <n v="6"/>
    <n v="150"/>
    <n v="750000"/>
    <s v="UNIDAD"/>
    <s v="NO SOLICITADAS"/>
  </r>
  <r>
    <x v="2"/>
    <x v="34"/>
    <n v="10"/>
    <s v="OTROS MATERIALES Y SUMINISTROS"/>
    <s v="NAVDATA CARD FOR GARMIN 530 10024995"/>
    <n v="43211700"/>
    <s v="Selección abreviada menor cuantía"/>
    <n v="4"/>
    <n v="6"/>
    <n v="4"/>
    <n v="800000"/>
    <s v="UNIDAD"/>
    <s v="NO SOLICITADAS"/>
  </r>
  <r>
    <x v="2"/>
    <x v="34"/>
    <n v="10"/>
    <s v="OTROS MATERIALES Y SUMINISTROS"/>
    <s v="PRENSA TORNILLO DE BANCO ESTILO  6&quot; (150MM)"/>
    <n v="27112123"/>
    <s v="Selección abreviada menor cuantía"/>
    <n v="4"/>
    <n v="7"/>
    <n v="1"/>
    <n v="815340"/>
    <s v="UNIDAD"/>
    <s v="NO SOLICITADAS"/>
  </r>
  <r>
    <x v="2"/>
    <x v="34"/>
    <n v="10"/>
    <s v="OTROS MATERIALES Y SUMINISTROS"/>
    <s v="ADHESIVO INSTANTANEO P/N LOCTITE 243 PRESENTACION 50 ML"/>
    <n v="31201600"/>
    <s v="Selección abreviada menor cuantía"/>
    <n v="4"/>
    <n v="6"/>
    <n v="5"/>
    <n v="900000"/>
    <s v="UNIDAD"/>
    <s v="NO SOLICITADAS"/>
  </r>
  <r>
    <x v="2"/>
    <x v="34"/>
    <n v="10"/>
    <s v="OTROS MATERIALES Y SUMINISTROS"/>
    <s v="RECEPTACULO P/N 212-12"/>
    <n v="53141507"/>
    <s v="Selección abreviada menor cuantía"/>
    <n v="4"/>
    <n v="6"/>
    <n v="50"/>
    <n v="900000"/>
    <s v="UNIDAD"/>
    <s v="NO SOLICITADAS"/>
  </r>
  <r>
    <x v="2"/>
    <x v="34"/>
    <n v="10"/>
    <s v="OTROS MATERIALES Y SUMINISTROS"/>
    <s v="RECEPTACULO P/N 212-13"/>
    <n v="53141507"/>
    <s v="Selección abreviada menor cuantía"/>
    <n v="4"/>
    <n v="6"/>
    <n v="50"/>
    <n v="900000"/>
    <s v="UNIDAD"/>
    <s v="NO SOLICITADAS"/>
  </r>
  <r>
    <x v="2"/>
    <x v="34"/>
    <n v="10"/>
    <s v="OTROS MATERIALES Y SUMINISTROS"/>
    <s v="ADHESIVO INSTANTANEO P/N LOCTITE 495 PRESENTACION 20 GRAMOS "/>
    <n v="31201600"/>
    <s v="Selección abreviada menor cuantía"/>
    <n v="4"/>
    <n v="6"/>
    <n v="21"/>
    <n v="945000"/>
    <s v="UNIDAD"/>
    <s v="NO SOLICITADAS"/>
  </r>
  <r>
    <x v="2"/>
    <x v="34"/>
    <n v="10"/>
    <s v="OTROS MATERIALES Y SUMINISTROS"/>
    <s v="PASTA PARA SOLDAR INTEGRADOS HEAT SHRINK TUBING TUBE 2446"/>
    <n v="39121723"/>
    <s v="Selección abreviada menor cuantía"/>
    <n v="4"/>
    <n v="6"/>
    <n v="5"/>
    <n v="1200000"/>
    <s v="UNIDAD"/>
    <s v="NO SOLICITADAS"/>
  </r>
  <r>
    <x v="2"/>
    <x v="34"/>
    <n v="10"/>
    <s v="OTROS MATERIALES Y SUMINISTROS"/>
    <s v="CONECTOR COAXIAL 030-00101-0002"/>
    <n v="39121414"/>
    <s v="Selección abreviada menor cuantía"/>
    <n v="4"/>
    <n v="6"/>
    <n v="5"/>
    <n v="1250000"/>
    <s v="UNIDAD"/>
    <s v="NO SOLICITADAS"/>
  </r>
  <r>
    <x v="2"/>
    <x v="34"/>
    <n v="10"/>
    <s v="OTROS MATERIALES Y SUMINISTROS"/>
    <s v="RECEPTACULO P/N MS17731-21"/>
    <n v="53141507"/>
    <s v="Selección abreviada menor cuantía"/>
    <n v="4"/>
    <n v="6"/>
    <n v="10"/>
    <n v="1250000"/>
    <s v="UNIDAD"/>
    <s v="NO SOLICITADAS"/>
  </r>
  <r>
    <x v="2"/>
    <x v="34"/>
    <n v="10"/>
    <s v="OTROS MATERIALES Y SUMINISTROS"/>
    <s v="STUD P/N MS17731-1A"/>
    <n v="31163300"/>
    <s v="Selección abreviada menor cuantía"/>
    <n v="4"/>
    <n v="6"/>
    <n v="30"/>
    <n v="1350000"/>
    <s v="UNIDAD"/>
    <s v="NO SOLICITADAS"/>
  </r>
  <r>
    <x v="2"/>
    <x v="34"/>
    <n v="10"/>
    <s v="OTROS MATERIALES Y SUMINISTROS"/>
    <s v="NONSLIP COMPOUND WALKWAY A-A-59166 TYPE II BLK 37038"/>
    <n v="31211605"/>
    <s v="Selección abreviada menor cuantía"/>
    <n v="4"/>
    <n v="6"/>
    <n v="2"/>
    <n v="1700000"/>
    <s v="GALON"/>
    <s v="NO SOLICITADAS"/>
  </r>
  <r>
    <x v="2"/>
    <x v="34"/>
    <n v="10"/>
    <s v="OTROS MATERIALES Y SUMINISTROS"/>
    <s v="INHIBIDOR DE CORROSION PARA TANQUES DE COMBUSTIBLE INTEGRAL DE AERONAVES  P/N MIL-C-277725 "/>
    <n v="12163600"/>
    <s v="Selección abreviada menor cuantía"/>
    <n v="4"/>
    <n v="6"/>
    <n v="5"/>
    <n v="2250000"/>
    <s v="GALON"/>
    <s v="NO SOLICITADAS"/>
  </r>
  <r>
    <x v="2"/>
    <x v="34"/>
    <n v="10"/>
    <s v="OTROS MATERIALES Y SUMINISTROS"/>
    <s v="PASTA PARA SOLDAR INTEGRADOS HEAT SHRINK TUBING FP-301 COLOR ASSORTMENT 5 KITS/CASE FP-301"/>
    <n v="39121723"/>
    <s v="Selección abreviada menor cuantía"/>
    <n v="4"/>
    <n v="6"/>
    <n v="5"/>
    <n v="2250000"/>
    <s v="UNIDAD"/>
    <s v="NO SOLICITADAS"/>
  </r>
  <r>
    <x v="2"/>
    <x v="34"/>
    <n v="10"/>
    <s v="OTROS MATERIALES Y SUMINISTROS"/>
    <s v="CRISTALES DE SAL REF. DINAMOND CRYSTAL-SUN GEMS-IRON FIGHTER-WATER SOFTENER PELLETS SALT CRISTAL PRESENTACION BULTOS DE 60 LIBRAS"/>
    <n v="47101605"/>
    <s v="Selección abreviada menor cuantía"/>
    <n v="4"/>
    <n v="6"/>
    <n v="10"/>
    <n v="3000000"/>
    <s v="UNIDAD"/>
    <s v="NO SOLICITADAS"/>
  </r>
  <r>
    <x v="2"/>
    <x v="34"/>
    <n v="10"/>
    <s v="OTROS MATERIALES Y SUMINISTROS"/>
    <s v="NYLON BAGGING FILM P/N HCS2101 PRESENTACION EN ROLLO DE 100 YARDAS"/>
    <n v="13111208"/>
    <s v="Selección abreviada menor cuantía"/>
    <n v="4"/>
    <n v="6"/>
    <n v="1"/>
    <n v="3500000"/>
    <s v="UNIDAD"/>
    <s v="NO SOLICITADAS"/>
  </r>
  <r>
    <x v="2"/>
    <x v="34"/>
    <n v="10"/>
    <s v="OTROS MATERIALES Y SUMINISTROS"/>
    <s v="HONEYCOMB CORE SHEET  (0,375 IN) BHC 299-947-059, TYPE II LAMINA DE 48 INCH X 99 INCH EN METROS ES 1,22 MTS X 2.51 MTS"/>
    <n v="30103501"/>
    <s v="Selección abreviada menor cuantía"/>
    <n v="4"/>
    <n v="6"/>
    <n v="1"/>
    <n v="6500000"/>
    <s v="UNIDAD"/>
    <s v="NO SOLICITADAS"/>
  </r>
  <r>
    <x v="2"/>
    <x v="34"/>
    <n v="10"/>
    <s v="OTROS MATERIALES Y SUMINISTROS"/>
    <s v="HONEYCOMB CORE, SHEET 6,1-1/8-15-N-5052 LAMINA DE 48 INCH X 99 INCH  "/>
    <n v="30103501"/>
    <s v="Selección abreviada menor cuantía"/>
    <n v="4"/>
    <n v="6"/>
    <n v="1"/>
    <n v="6500000"/>
    <s v="UNIDAD"/>
    <s v="NO SOLICITADAS"/>
  </r>
  <r>
    <x v="2"/>
    <x v="34"/>
    <n v="10"/>
    <s v="OTROS MATERIALES Y SUMINISTROS"/>
    <s v="NYLON BAGGING FILM ROLLO DE 54 PULGADAS X 254 YARDAS P/N HCS2101"/>
    <n v="13111208"/>
    <s v="Selección abreviada menor cuantía"/>
    <n v="4"/>
    <n v="6"/>
    <n v="1"/>
    <n v="7500000"/>
    <s v="UNIDAD"/>
    <s v="NO SOLICITADAS"/>
  </r>
  <r>
    <x v="2"/>
    <x v="34"/>
    <n v="10"/>
    <s v="OTROS MATERIALES Y SUMINISTROS"/>
    <s v="HONEYCOMB CORE SHEET  (0,500 IN) BHC 299-947-059, TYPE IV  LAMINA DE 48 INCH X 99 INCH  "/>
    <n v="30103501"/>
    <s v="Selección abreviada menor cuantía"/>
    <n v="4"/>
    <n v="6"/>
    <n v="2"/>
    <n v="13000000"/>
    <s v="UNIDAD"/>
    <s v="NO SOLICITADAS"/>
  </r>
  <r>
    <x v="2"/>
    <x v="35"/>
    <n v="10"/>
    <s v="MANTENIMIENTO DE BIENES INMUEBLES"/>
    <s v="MANTENIMIENTO TANQUE ELEVADO "/>
    <n v="72154056"/>
    <s v="Mínima cuantía"/>
    <n v="2"/>
    <n v="2"/>
    <n v="1"/>
    <n v="12000000"/>
    <s v="GLOBAL"/>
    <s v="NO SOLICITADAS"/>
  </r>
  <r>
    <x v="2"/>
    <x v="35"/>
    <n v="10"/>
    <s v="MANTENIMIENTO DE BIENES INMUEBLES"/>
    <s v="MANTENIMIENTO POZOS PROFUNDOS"/>
    <n v="70171707"/>
    <s v="Mínima cuantía"/>
    <n v="2"/>
    <n v="2"/>
    <n v="1"/>
    <n v="40000000"/>
    <s v="GLOBAL"/>
    <s v="NO SOLICITADAS"/>
  </r>
  <r>
    <x v="2"/>
    <x v="35"/>
    <n v="10"/>
    <s v="MANTENIMIENTO DE BIENES INMUEBLES"/>
    <s v="LAVADO Y DESINFECCIÓN TANQUES DE ALMACENAMIENTO AGUA POTABLE SUBTERRÁNEOS"/>
    <n v="76101503"/>
    <s v="Mínima cuantía"/>
    <n v="2"/>
    <n v="2"/>
    <n v="1"/>
    <n v="1261400"/>
    <s v="GLOBAL"/>
    <s v="NO SOLICITADAS"/>
  </r>
  <r>
    <x v="2"/>
    <x v="35"/>
    <n v="10"/>
    <s v="MANTENIMIENTO DE BIENES INMUEBLES"/>
    <s v="MANTENIMIENTO ZONA OPERATIVA Y VILLA "/>
    <n v="72102900"/>
    <s v="Selección abreviada menor cuantía"/>
    <n v="4"/>
    <n v="7"/>
    <n v="1"/>
    <n v="30000000"/>
    <s v="GLOBAL"/>
    <s v="NO SOLICITADAS"/>
  </r>
  <r>
    <x v="2"/>
    <x v="35"/>
    <n v="10"/>
    <s v="MANTENIMIENTO DE BIENES INMUEBLES"/>
    <s v="MANTENIMIENTO PREVENTIVO,  CONTROL CORROCION , PINTURA  CON  POLIURETANO  DE INFRAESTRUCTURA METALICA DE LA TORRE QUE SOPORTA LA ANTENA DEL RADAR"/>
    <n v="72151303"/>
    <s v="Selección abreviada menor cuantía"/>
    <n v="4"/>
    <n v="7"/>
    <n v="1"/>
    <n v="40000000"/>
    <s v="GLOBAL"/>
    <s v="NO SOLICITADAS"/>
  </r>
  <r>
    <x v="2"/>
    <x v="36"/>
    <n v="10"/>
    <s v="MANTENIMIENTO DE BIENES MUEBLES, EQUIPOS Y ENSERES"/>
    <s v="MANTENIMIENTO LICUADORA  INDUSTRIAL"/>
    <n v="73152101"/>
    <s v="Mínima cuantía"/>
    <n v="2"/>
    <n v="3"/>
    <n v="1"/>
    <n v="472500"/>
    <s v="GLOBAL"/>
    <s v="NO SOLICITADAS"/>
  </r>
  <r>
    <x v="2"/>
    <x v="36"/>
    <n v="10"/>
    <s v="MANTENIMIENTO DE BIENES MUEBLES, EQUIPOS Y ENSERES"/>
    <s v="MANTENIMIENTO PREVENTIVO Y CORRECTIVO DE PELAPAPAS  INDUSTRIAL"/>
    <n v="73152101"/>
    <s v="Mínima cuantía"/>
    <n v="2"/>
    <n v="3"/>
    <n v="1"/>
    <n v="400000"/>
    <s v="GLOBAL"/>
    <s v="NO SOLICITADAS"/>
  </r>
  <r>
    <x v="2"/>
    <x v="36"/>
    <n v="10"/>
    <s v="MANTENIMIENTO DE BIENES MUEBLES, EQUIPOS Y ENSERES"/>
    <s v="MANTENIMIENTO PREVENTIVO DE ESTUFA A GAS  INDUSTRIAL DE 02 QUEMADORES"/>
    <n v="73152106"/>
    <s v="Mínima cuantía"/>
    <n v="2"/>
    <n v="3"/>
    <n v="1"/>
    <n v="1400000"/>
    <s v="GLOBAL"/>
    <s v="NO SOLICITADAS"/>
  </r>
  <r>
    <x v="2"/>
    <x v="36"/>
    <n v="10"/>
    <s v="MANTENIMIENTO DE BIENES MUEBLES, EQUIPOS Y ENSERES"/>
    <s v="MANTENIMIENTO CALDERAS "/>
    <n v="72151001"/>
    <s v="Mínima cuantía"/>
    <n v="2"/>
    <n v="3"/>
    <n v="1"/>
    <n v="2500000"/>
    <s v="GLOBAL"/>
    <s v="NO SOLICITADAS"/>
  </r>
  <r>
    <x v="2"/>
    <x v="36"/>
    <n v="10"/>
    <s v="MANTENIMIENTO DE BIENES MUEBLES, EQUIPOS Y ENSERES"/>
    <s v="MANTENIMIENTO ESTUFA DE 6 PUESTOS CON HORNO"/>
    <n v="73152106"/>
    <s v="Mínima cuantía"/>
    <n v="2"/>
    <n v="3"/>
    <n v="1"/>
    <n v="1400000"/>
    <s v="GLOBAL"/>
    <s v="NO SOLICITADAS"/>
  </r>
  <r>
    <x v="2"/>
    <x v="36"/>
    <n v="10"/>
    <s v="MANTENIMIENTO DE BIENES MUEBLES, EQUIPOS Y ENSERES"/>
    <s v="MANTENIMIENTO PLANCHA ASADORA"/>
    <n v="73152106"/>
    <s v="Mínima cuantía"/>
    <n v="2"/>
    <n v="3"/>
    <n v="1"/>
    <n v="1400000"/>
    <s v="GLOBAL"/>
    <s v="NO SOLICITADAS"/>
  </r>
  <r>
    <x v="2"/>
    <x v="36"/>
    <n v="10"/>
    <s v="MANTENIMIENTO DE BIENES MUEBLES, EQUIPOS Y ENSERES"/>
    <s v="MANTENIMIENTO FREIDORA"/>
    <n v="73152106"/>
    <s v="Mínima cuantía"/>
    <n v="2"/>
    <n v="3"/>
    <n v="1"/>
    <n v="1400000"/>
    <s v="GLOBAL"/>
    <s v="NO SOLICITADAS"/>
  </r>
  <r>
    <x v="2"/>
    <x v="36"/>
    <n v="10"/>
    <s v="MANTENIMIENTO DE BIENES MUEBLES, EQUIPOS Y ENSERES"/>
    <s v="MANTENIMIENTO CAMPANA EXTRACTORA"/>
    <n v="73152106"/>
    <s v="Mínima cuantía"/>
    <n v="2"/>
    <n v="3"/>
    <n v="1"/>
    <n v="1400000"/>
    <s v="GLOBAL"/>
    <s v="NO SOLICITADAS"/>
  </r>
  <r>
    <x v="2"/>
    <x v="36"/>
    <n v="10"/>
    <s v="MANTENIMIENTO DE BIENES MUEBLES, EQUIPOS Y ENSERES"/>
    <s v="MANTENIMIENTO HONGO EXTRACTOR"/>
    <n v="73152101"/>
    <s v="Mínima cuantía"/>
    <n v="2"/>
    <n v="3"/>
    <n v="1"/>
    <n v="1400000"/>
    <s v="GLOBAL"/>
    <s v="NO SOLICITADAS"/>
  </r>
  <r>
    <x v="2"/>
    <x v="36"/>
    <n v="10"/>
    <s v="MANTENIMIENTO DE BIENES MUEBLES, EQUIPOS Y ENSERES"/>
    <s v="MANTENIMIENTO INYECTOR DE AIRE"/>
    <n v="73152101"/>
    <s v="Mínima cuantía"/>
    <n v="2"/>
    <n v="3"/>
    <n v="1"/>
    <n v="1400000"/>
    <s v="GLOBAL"/>
    <s v="NO SOLICITADAS"/>
  </r>
  <r>
    <x v="2"/>
    <x v="36"/>
    <n v="10"/>
    <s v="MANTENIMIENTO DE BIENES MUEBLES, EQUIPOS Y ENSERES"/>
    <s v="MANTENIMIENTO DE BAÑO DE MARIA"/>
    <n v="73152106"/>
    <s v="Mínima cuantía"/>
    <n v="2"/>
    <n v="3"/>
    <n v="1"/>
    <n v="1400000"/>
    <s v="GLOBAL"/>
    <s v="NO SOLICITADAS"/>
  </r>
  <r>
    <x v="2"/>
    <x v="36"/>
    <n v="10"/>
    <s v="MANTENIMIENTO DE BIENES MUEBLES, EQUIPOS Y ENSERES"/>
    <s v="MANTENIMIENTO MAQUINA LAVAPLATOS"/>
    <n v="73152101"/>
    <s v="Mínima cuantía"/>
    <n v="2"/>
    <n v="3"/>
    <n v="1"/>
    <n v="1400000"/>
    <s v="GLOBAL"/>
    <s v="NO SOLICITADAS"/>
  </r>
  <r>
    <x v="2"/>
    <x v="36"/>
    <n v="10"/>
    <s v="MANTENIMIENTO DE BIENES MUEBLES, EQUIPOS Y ENSERES"/>
    <s v="MANTENIMIENTO ESTUFA ENANA"/>
    <n v="73152106"/>
    <s v="Mínima cuantía"/>
    <n v="2"/>
    <n v="3"/>
    <n v="1"/>
    <n v="1400000"/>
    <s v="GLOBAL"/>
    <s v="NO SOLICITADAS"/>
  </r>
  <r>
    <x v="2"/>
    <x v="36"/>
    <n v="10"/>
    <s v="MANTENIMIENTO DE BIENES MUEBLES, EQUIPOS Y ENSERES"/>
    <s v="MANTENIMIENTO MAQUINA DE HIELO"/>
    <n v="73152101"/>
    <s v="Mínima cuantía"/>
    <n v="2"/>
    <n v="3"/>
    <n v="1"/>
    <n v="1400000"/>
    <s v="GLOBAL"/>
    <s v="NO SOLICITADAS"/>
  </r>
  <r>
    <x v="2"/>
    <x v="36"/>
    <n v="10"/>
    <s v="MANTENIMIENTO DE BIENES MUEBLES, EQUIPOS Y ENSERES"/>
    <s v="MANTENIMIENTO CUARTOS FRIOS"/>
    <n v="73152101"/>
    <s v="Mínima cuantía"/>
    <n v="2"/>
    <n v="3"/>
    <n v="1"/>
    <n v="1400000"/>
    <s v="GLOBAL"/>
    <s v="NO SOLICITADAS"/>
  </r>
  <r>
    <x v="2"/>
    <x v="36"/>
    <n v="10"/>
    <s v="MANTENIMIENTO DE BIENES MUEBLES, EQUIPOS Y ENSERES"/>
    <s v="MANTENIMIENTO SARTEN BASCULANTE"/>
    <n v="73152106"/>
    <s v="Mínima cuantía"/>
    <n v="2"/>
    <n v="3"/>
    <n v="1"/>
    <n v="1400000"/>
    <s v="GLOBAL"/>
    <s v="NO SOLICITADAS"/>
  </r>
  <r>
    <x v="2"/>
    <x v="36"/>
    <n v="10"/>
    <s v="MANTENIMIENTO DE BIENES MUEBLES, EQUIPOS Y ENSERES"/>
    <s v="MANTENIMIENTO DISPENADORES DE AGUA"/>
    <n v="73152101"/>
    <s v="Mínima cuantía"/>
    <n v="2"/>
    <n v="3"/>
    <n v="1"/>
    <n v="1400000"/>
    <s v="GLOBAL"/>
    <s v="NO SOLICITADAS"/>
  </r>
  <r>
    <x v="2"/>
    <x v="36"/>
    <n v="10"/>
    <s v="MANTENIMIENTO DE BIENES MUEBLES, EQUIPOS Y ENSERES"/>
    <s v="MANTENIMIENTO EQUIPOS DE BOMBEO"/>
    <n v="72153300"/>
    <s v="Mínima cuantía"/>
    <n v="2"/>
    <n v="3"/>
    <n v="1"/>
    <n v="9000000"/>
    <s v="GLOBAL"/>
    <s v="NO SOLICITADAS"/>
  </r>
  <r>
    <x v="2"/>
    <x v="36"/>
    <n v="10"/>
    <s v="MANTENIMIENTO DE BIENES MUEBLES, EQUIPOS Y ENSERES"/>
    <s v="MANTENIMIENTO DE EXTINTORES"/>
    <n v="72101509"/>
    <s v="Mínima cuantía"/>
    <n v="3"/>
    <n v="9"/>
    <n v="1"/>
    <n v="1900000"/>
    <s v="GLOBAL"/>
    <s v="NO SOLICITADAS"/>
  </r>
  <r>
    <x v="2"/>
    <x v="36"/>
    <n v="10"/>
    <s v="MANTENIMIENTO DE BIENES MUEBLES, EQUIPOS Y ENSERES"/>
    <s v="LAVADO Y DESINFECCIÓN TANQUES DE ALMACENAMIENTO AGUA POTABLE ELEVADOS"/>
    <n v="76101503"/>
    <s v="Mínima cuantía"/>
    <n v="3"/>
    <n v="9"/>
    <n v="1"/>
    <n v="1500000"/>
    <s v="GLOBAL"/>
    <s v="NO SOLICITADAS"/>
  </r>
  <r>
    <x v="2"/>
    <x v="36"/>
    <n v="10"/>
    <s v="MANTENIMIENTO DE BIENES MUEBLES, EQUIPOS Y ENSERES"/>
    <s v="MANTENIMIENTO CORRECTIVO  Y PREVENTIVO  A TODO COSTO  DE EQUIPO AGRICOLA "/>
    <n v="73152101"/>
    <s v="Mínima cuantía"/>
    <n v="2"/>
    <n v="9"/>
    <n v="1"/>
    <n v="9000000"/>
    <s v="GLOBAL"/>
    <s v="NO SOLICITADAS"/>
  </r>
  <r>
    <x v="2"/>
    <x v="36"/>
    <n v="10"/>
    <s v="MANTENIMIENTO DE BIENES MUEBLES, EQUIPOS Y ENSERES"/>
    <s v="MANTENIMIENTO PREVENTIVO Y CORRECTIVO  SISTEMA DE AUDIO Y VIDEO"/>
    <n v="73152108"/>
    <s v="Mínima cuantía"/>
    <n v="4"/>
    <n v="1"/>
    <n v="1"/>
    <n v="1100000"/>
    <s v="GLOBAL"/>
    <s v="NO SOLICITADAS"/>
  </r>
  <r>
    <x v="2"/>
    <x v="36"/>
    <n v="10"/>
    <s v="MANTENIMIENTO DE BIENES MUEBLES, EQUIPOS Y ENSERES"/>
    <s v="MANTENIMIENTO PREVENTIVO Y CORRECTIVO  VIDEOBEAMS"/>
    <n v="73152108"/>
    <s v="Mínima cuantía"/>
    <n v="4"/>
    <n v="1"/>
    <n v="1"/>
    <n v="1560000"/>
    <s v="GLOBAL"/>
    <s v="NO SOLICITADAS"/>
  </r>
  <r>
    <x v="2"/>
    <x v="36"/>
    <n v="10"/>
    <s v="MANTENIMIENTO DE BIENES MUEBLES, EQUIPOS Y ENSERES"/>
    <s v="MANTENIMINTO DE MARMITAS"/>
    <n v="73152106"/>
    <s v="Mínima cuantía"/>
    <n v="2"/>
    <n v="3"/>
    <n v="1"/>
    <n v="6500000"/>
    <s v="GLOBAL"/>
    <s v="NO SOLICITADAS"/>
  </r>
  <r>
    <x v="2"/>
    <x v="36"/>
    <n v="10"/>
    <s v="MANTENIMIENTO DE BIENES MUEBLES, EQUIPOS Y ENSERES"/>
    <s v="MANTENIMIENTO PREVENTIVO  LLANTA CARRETEO HELICOPTERO (NARANJA) BDW245B-1802 N/S 670"/>
    <n v="72154022"/>
    <s v="Selección abreviada menor cuantía"/>
    <n v="4"/>
    <n v="7"/>
    <n v="1"/>
    <n v="1500000"/>
    <s v="GLOBAL"/>
    <s v="NO SOLICITADAS"/>
  </r>
  <r>
    <x v="2"/>
    <x v="36"/>
    <n v="10"/>
    <s v="MANTENIMIENTO DE BIENES MUEBLES, EQUIPOS Y ENSERES"/>
    <s v="MANTENIMIENTO PREVENTIVO  LLANTA CARRETEO HELICOPTERO (NARANJA) BDW-245B-1802 N/S 671"/>
    <n v="72154022"/>
    <s v="Selección abreviada menor cuantía"/>
    <n v="4"/>
    <n v="7"/>
    <n v="1"/>
    <n v="1500000"/>
    <s v="GLOBAL"/>
    <s v="NO SOLICITADAS"/>
  </r>
  <r>
    <x v="2"/>
    <x v="36"/>
    <n v="10"/>
    <s v="MANTENIMIENTO DE BIENES MUEBLES, EQUIPOS Y ENSERES"/>
    <s v="MANTENIMIENTO PREVENTIVO ANUAL JACK ( AIRCRAFT HYDRAULIC 10000-LB BLUE) 02-0520-0100, SERIE 1579909842"/>
    <n v="72154022"/>
    <s v="Selección abreviada menor cuantía"/>
    <n v="4"/>
    <n v="7"/>
    <n v="1"/>
    <n v="1800000"/>
    <s v="GLOBAL"/>
    <s v="NO SOLICITADAS"/>
  </r>
  <r>
    <x v="2"/>
    <x v="36"/>
    <n v="10"/>
    <s v="MANTENIMIENTO DE BIENES MUEBLES, EQUIPOS Y ENSERES"/>
    <s v="MANTENIMIENTO PREVENTIVO ANUAL JACK ( AIRCRAFT HYDRAULIC 10000-LB BLUE) 02-0520-0100, SERIE 1714379911"/>
    <n v="72154022"/>
    <s v="Selección abreviada menor cuantía"/>
    <n v="4"/>
    <n v="7"/>
    <n v="1"/>
    <n v="1800000"/>
    <s v="GLOBAL"/>
    <s v="NO SOLICITADAS"/>
  </r>
  <r>
    <x v="2"/>
    <x v="36"/>
    <n v="10"/>
    <s v="MANTENIMIENTO DE BIENES MUEBLES, EQUIPOS Y ENSERES"/>
    <s v="MANTENIMIENTO PREVENTIVO BANCO HIDRAULICO PEQUEÑO (MULITA) MODELO M-0235 NO. FAC ANH-0906"/>
    <n v="72154022"/>
    <s v="Selección abreviada menor cuantía"/>
    <n v="4"/>
    <n v="7"/>
    <n v="1"/>
    <n v="2000000"/>
    <s v="GLOBAL"/>
    <s v="NO SOLICITADAS"/>
  </r>
  <r>
    <x v="2"/>
    <x v="36"/>
    <n v="10"/>
    <s v="MANTENIMIENTO DE BIENES MUEBLES, EQUIPOS Y ENSERES"/>
    <s v="MANTENIMIENTO PREVENTIVO ANUAL RECTIFICADORES ELECTRICO TNE-1326"/>
    <n v="73152108"/>
    <s v="Selección abreviada menor cuantía"/>
    <n v="4"/>
    <n v="7"/>
    <n v="1"/>
    <n v="2000000"/>
    <s v="GLOBAL"/>
    <s v="NO SOLICITADAS"/>
  </r>
  <r>
    <x v="2"/>
    <x v="36"/>
    <n v="10"/>
    <s v="MANTENIMIENTO DE BIENES MUEBLES, EQUIPOS Y ENSERES"/>
    <s v="MANTENIMIENTO PREVENTIVO ANUAL RECTIFICADORES ELECTRICO TNE-1361"/>
    <n v="73152108"/>
    <s v="Selección abreviada menor cuantía"/>
    <n v="4"/>
    <n v="7"/>
    <n v="1"/>
    <n v="2000000"/>
    <s v="GLOBAL"/>
    <s v="NO SOLICITADAS"/>
  </r>
  <r>
    <x v="2"/>
    <x v="36"/>
    <n v="10"/>
    <s v="MANTENIMIENTO DE BIENES MUEBLES, EQUIPOS Y ENSERES"/>
    <s v="MANTENIMIENTO PREVENTIVO Y CORRECTIVO EQUIPOS DE MOTOR  2 TIEMPOS Y 4  TIEMPOS"/>
    <n v="73152101"/>
    <s v="Selección abreviada menor cuantía"/>
    <n v="4"/>
    <n v="7"/>
    <n v="1"/>
    <n v="2000000"/>
    <s v="GLOBAL"/>
    <s v="NO SOLICITADAS"/>
  </r>
  <r>
    <x v="2"/>
    <x v="36"/>
    <n v="10"/>
    <s v="MANTENIMIENTO DE BIENES MUEBLES, EQUIPOS Y ENSERES"/>
    <s v="MANTENIMIENTO PREVENTIVO AIRE ACONDICIONADO PORTATIL CLASSIC PLUS LA484000-2300 N/S 1000-0458-260"/>
    <n v="72101511"/>
    <s v="Selección abreviada menor cuantía"/>
    <n v="4"/>
    <n v="7"/>
    <n v="1"/>
    <n v="2100000"/>
    <s v="GLOBAL"/>
    <s v="NO SOLICITADAS"/>
  </r>
  <r>
    <x v="2"/>
    <x v="36"/>
    <n v="10"/>
    <s v="MANTENIMIENTO DE BIENES MUEBLES, EQUIPOS Y ENSERES"/>
    <s v="MANTENIMIENTO PREVENTIVO ANUAL GATO HIDRAULICO PARA SR-560 MODELO 02-0526-0100 N/S 1579909842"/>
    <n v="72154022"/>
    <s v="Selección abreviada menor cuantía"/>
    <n v="4"/>
    <n v="7"/>
    <n v="1"/>
    <n v="2200000"/>
    <s v="GLOBAL"/>
    <s v="NO SOLICITADAS"/>
  </r>
  <r>
    <x v="2"/>
    <x v="36"/>
    <n v="10"/>
    <s v="MANTENIMIENTO DE BIENES MUEBLES, EQUIPOS Y ENSERES"/>
    <s v="MANTENIMIENTO CORRECTIVO MAQUINA ESTIRADORA ENCOGEDORA S/N 53137"/>
    <n v="73152100"/>
    <s v="Selección abreviada menor cuantía"/>
    <n v="4"/>
    <n v="7"/>
    <n v="1"/>
    <n v="2200000"/>
    <s v="GLOBAL"/>
    <s v="NO SOLICITADAS"/>
  </r>
  <r>
    <x v="2"/>
    <x v="36"/>
    <n v="10"/>
    <s v="MANTENIMIENTO DE BIENES MUEBLES, EQUIPOS Y ENSERES"/>
    <s v="MANTENIMIENTO PREVENTIVO ANUAL GATO HIDRAULICO TRONAIR PARA A-29B ANH-5071"/>
    <n v="72154022"/>
    <s v="Selección abreviada menor cuantía"/>
    <n v="4"/>
    <n v="7"/>
    <n v="1"/>
    <n v="2200000"/>
    <s v="GLOBAL"/>
    <s v="NO SOLICITADAS"/>
  </r>
  <r>
    <x v="2"/>
    <x v="36"/>
    <n v="10"/>
    <s v="MANTENIMIENTO DE BIENES MUEBLES, EQUIPOS Y ENSERES"/>
    <s v="MANTENIMIENTO PREVENTIVO ANUAL GATO HIDRAULICO TRONAIR PARA A-29B ANH-5077"/>
    <n v="72154022"/>
    <s v="Selección abreviada menor cuantía"/>
    <n v="4"/>
    <n v="7"/>
    <n v="1"/>
    <n v="2200000"/>
    <s v="GLOBAL"/>
    <s v="NO SOLICITADAS"/>
  </r>
  <r>
    <x v="2"/>
    <x v="36"/>
    <n v="10"/>
    <s v="MANTENIMIENTO DE BIENES MUEBLES, EQUIPOS Y ENSERES"/>
    <s v="MANTENIMIENTO PREVENTIVO ANUAL GATO TRIPODE 12 TONELADAS NO. FAC ANH-1669"/>
    <n v="72154022"/>
    <s v="Selección abreviada menor cuantía"/>
    <n v="4"/>
    <n v="7"/>
    <n v="1"/>
    <n v="2200000"/>
    <s v="GLOBAL"/>
    <s v="NO SOLICITADAS"/>
  </r>
  <r>
    <x v="2"/>
    <x v="36"/>
    <n v="10"/>
    <s v="MANTENIMIENTO DE BIENES MUEBLES, EQUIPOS Y ENSERES"/>
    <s v="MANTENIMIENTO PREVENTIVO ANUAL GATO TRIPODE 12 TONELADAS NO. FAC ANH-1681"/>
    <n v="72154022"/>
    <s v="Selección abreviada menor cuantía"/>
    <n v="4"/>
    <n v="7"/>
    <n v="1"/>
    <n v="2200000"/>
    <s v="GLOBAL"/>
    <s v="NO SOLICITADAS"/>
  </r>
  <r>
    <x v="2"/>
    <x v="36"/>
    <n v="10"/>
    <s v="MANTENIMIENTO DE BIENES MUEBLES, EQUIPOS Y ENSERES"/>
    <s v="MANTENIMIENTO PREVENTIVO ANUAL GATO TRIPODE 5 TONELADAS NO. FAC ANH-1630"/>
    <n v="72154022"/>
    <s v="Selección abreviada menor cuantía"/>
    <n v="4"/>
    <n v="7"/>
    <n v="1"/>
    <n v="2200000"/>
    <s v="GLOBAL"/>
    <s v="NO SOLICITADAS"/>
  </r>
  <r>
    <x v="2"/>
    <x v="36"/>
    <n v="10"/>
    <s v="MANTENIMIENTO DE BIENES MUEBLES, EQUIPOS Y ENSERES"/>
    <s v="MANTENIMIENTO PREVENTIVO ANUAL GATO TRIPODE 5 TONELADAS NO. FAC ANH-1631"/>
    <n v="72154022"/>
    <s v="Selección abreviada menor cuantía"/>
    <n v="4"/>
    <n v="7"/>
    <n v="1"/>
    <n v="2200000"/>
    <s v="GLOBAL"/>
    <s v="NO SOLICITADAS"/>
  </r>
  <r>
    <x v="2"/>
    <x v="36"/>
    <n v="10"/>
    <s v="MANTENIMIENTO DE BIENES MUEBLES, EQUIPOS Y ENSERES"/>
    <s v="MANTENIMIENTO PREVENTIVO ANUAL GATO TRIPODE 5 TONELADAS NO. FAC ANH-1636"/>
    <n v="72154022"/>
    <s v="Selección abreviada menor cuantía"/>
    <n v="4"/>
    <n v="7"/>
    <n v="1"/>
    <n v="2200000"/>
    <s v="GLOBAL"/>
    <s v="NO SOLICITADAS"/>
  </r>
  <r>
    <x v="2"/>
    <x v="36"/>
    <n v="10"/>
    <s v="MANTENIMIENTO DE BIENES MUEBLES, EQUIPOS Y ENSERES"/>
    <s v="MANTENIMIENTO PREVENTIVO CILINDRADORA SR-36 S/N E0605209"/>
    <n v="73152100"/>
    <s v="Selección abreviada menor cuantía"/>
    <n v="4"/>
    <n v="7"/>
    <n v="1"/>
    <n v="2200000"/>
    <s v="GLOBAL"/>
    <s v="NO SOLICITADAS"/>
  </r>
  <r>
    <x v="2"/>
    <x v="36"/>
    <n v="10"/>
    <s v="MANTENIMIENTO DE BIENES MUEBLES, EQUIPOS Y ENSERES"/>
    <s v="MANTENIMIENTO PREVENTIVO CORTADORA TENNSMITH T52 S/N 16572"/>
    <n v="73152100"/>
    <s v="Selección abreviada menor cuantía"/>
    <n v="4"/>
    <n v="7"/>
    <n v="1"/>
    <n v="2200000"/>
    <s v="GLOBAL"/>
    <s v="NO SOLICITADAS"/>
  </r>
  <r>
    <x v="2"/>
    <x v="36"/>
    <n v="10"/>
    <s v="MANTENIMIENTO DE BIENES MUEBLES, EQUIPOS Y ENSERES"/>
    <s v="MANTENIMIENTO PREVENTIVO DOBLADORA NATIONAL N961L S/N 13"/>
    <n v="73152100"/>
    <s v="Selección abreviada menor cuantía"/>
    <n v="4"/>
    <n v="7"/>
    <n v="1"/>
    <n v="2200000"/>
    <s v="GLOBAL"/>
    <s v="NO SOLICITADAS"/>
  </r>
  <r>
    <x v="2"/>
    <x v="36"/>
    <n v="10"/>
    <s v="MANTENIMIENTO DE BIENES MUEBLES, EQUIPOS Y ENSERES"/>
    <s v="MANTENIMIENTO PREVENTIVO DOBLADORA TENNSMITH KBU4816 S/N 14172"/>
    <n v="73152100"/>
    <s v="Selección abreviada menor cuantía"/>
    <n v="4"/>
    <n v="7"/>
    <n v="1"/>
    <n v="2200000"/>
    <s v="GLOBAL"/>
    <s v="NO SOLICITADAS"/>
  </r>
  <r>
    <x v="2"/>
    <x v="36"/>
    <n v="10"/>
    <s v="MANTENIMIENTO DE BIENES MUEBLES, EQUIPOS Y ENSERES"/>
    <s v="MANTENIMIENTO PREVENTIVO TALADRO DE ARBOL DELTA 15-090SP9 S/N GU-627233A86"/>
    <n v="73152100"/>
    <s v="Selección abreviada menor cuantía"/>
    <n v="4"/>
    <n v="7"/>
    <n v="1"/>
    <n v="2200000"/>
    <s v="GLOBAL"/>
    <s v="NO SOLICITADAS"/>
  </r>
  <r>
    <x v="2"/>
    <x v="36"/>
    <n v="10"/>
    <s v="MANTENIMIENTO DE BIENES MUEBLES, EQUIPOS Y ENSERES"/>
    <s v="MANTENIMIENTO PREVENTIVO Y CORRECTIVO MAQUINA FORMADORA TP 372 S/N 70617"/>
    <n v="73152100"/>
    <s v="Selección abreviada menor cuantía"/>
    <n v="4"/>
    <n v="7"/>
    <n v="1"/>
    <n v="2200000"/>
    <s v="GLOBAL"/>
    <s v="NO SOLICITADAS"/>
  </r>
  <r>
    <x v="2"/>
    <x v="36"/>
    <n v="10"/>
    <s v="MANTENIMIENTO DE BIENES MUEBLES, EQUIPOS Y ENSERES"/>
    <s v="MANTENIMIENTO PREVENTIVO ANUAL GATO TRIPODE 5 TONELADAS NO. FAC ANH-1770"/>
    <n v="72154022"/>
    <s v="Selección abreviada menor cuantía"/>
    <n v="4"/>
    <n v="7"/>
    <n v="1"/>
    <n v="2220000"/>
    <s v="GLOBAL"/>
    <s v="NO SOLICITADAS"/>
  </r>
  <r>
    <x v="2"/>
    <x v="36"/>
    <n v="10"/>
    <s v="MANTENIMIENTO DE BIENES MUEBLES, EQUIPOS Y ENSERES"/>
    <s v="MANTENIMIENTO PREVENTIVO ANUAL TANQUE RECUPERADOR COMBUSTIBLE 302PS06627 TME-1355 "/>
    <n v="72154056"/>
    <s v="Selección abreviada menor cuantía"/>
    <n v="4"/>
    <n v="7"/>
    <n v="1"/>
    <n v="2500000"/>
    <s v="GLOBAL"/>
    <s v="NO SOLICITADAS"/>
  </r>
  <r>
    <x v="2"/>
    <x v="36"/>
    <n v="10"/>
    <s v="MANTENIMIENTO DE BIENES MUEBLES, EQUIPOS Y ENSERES"/>
    <s v="MANTENIMIENTO PREVENTIVO BANCO HIDRAULICO PEQUEÑO TRONAIR SR-560 MODELO 06-5022-6600 NO. SERIE 1635209812"/>
    <n v="72154022"/>
    <s v="Selección abreviada menor cuantía"/>
    <n v="4"/>
    <n v="7"/>
    <n v="1"/>
    <n v="2500000"/>
    <s v="GLOBAL"/>
    <s v="NO SOLICITADAS"/>
  </r>
  <r>
    <x v="2"/>
    <x v="36"/>
    <n v="10"/>
    <s v="MANTENIMIENTO DE BIENES MUEBLES, EQUIPOS Y ENSERES"/>
    <s v="MANTENIMIENTO PREVENTIVO ANUAL HIDROLAVADORA DE AERONAVES MOD ADWS-11 NO. SERIE 13110075"/>
    <n v="72151802"/>
    <s v="Selección abreviada menor cuantía"/>
    <n v="4"/>
    <n v="7"/>
    <n v="1"/>
    <n v="2500000"/>
    <s v="GLOBAL"/>
    <s v="NO SOLICITADAS"/>
  </r>
  <r>
    <x v="2"/>
    <x v="36"/>
    <n v="10"/>
    <s v="MANTENIMIENTO DE BIENES MUEBLES, EQUIPOS Y ENSERES"/>
    <s v="MANTENIMIENTO PREVENTIVO GRUA MOTOR J85 MODELO ER124W NO. FAC ANH-1801"/>
    <n v="72154502"/>
    <s v="Selección abreviada menor cuantía"/>
    <n v="4"/>
    <n v="7"/>
    <n v="1"/>
    <n v="2500000"/>
    <s v="GLOBAL"/>
    <s v="NO SOLICITADAS"/>
  </r>
  <r>
    <x v="2"/>
    <x v="36"/>
    <n v="10"/>
    <s v="MANTENIMIENTO DE BIENES MUEBLES, EQUIPOS Y ENSERES"/>
    <s v="MANTENIMIENTO PREVENTIVO ANUAL APROVISIONADOR OXIGENO 20-4505-7 ANB-0937"/>
    <n v="73152101"/>
    <s v="Selección abreviada menor cuantía"/>
    <n v="4"/>
    <n v="7"/>
    <n v="1"/>
    <n v="2800000"/>
    <s v="GLOBAL"/>
    <s v="NO SOLICITADAS"/>
  </r>
  <r>
    <x v="2"/>
    <x v="36"/>
    <n v="10"/>
    <s v="MANTENIMIENTO DE BIENES MUEBLES, EQUIPOS Y ENSERES"/>
    <s v="MANTENIMIENTO PREVENTIVO ANUAL ESCALERA ACCESO C-40 NO FAC ANH-0241"/>
    <n v="72151800"/>
    <s v="Selección abreviada menor cuantía"/>
    <n v="4"/>
    <n v="7"/>
    <n v="1"/>
    <n v="3000000"/>
    <s v="GLOBAL"/>
    <s v="NO SOLICITADAS"/>
  </r>
  <r>
    <x v="2"/>
    <x v="36"/>
    <n v="10"/>
    <s v="MANTENIMIENTO DE BIENES MUEBLES, EQUIPOS Y ENSERES"/>
    <s v="MANTENIMIENTO PREVENTIVO ANUAL REFLECTOR DE ILUMINACION MARCA ALLMAND NO. FAC AMD-1515"/>
    <n v="72151511"/>
    <s v="Selección abreviada menor cuantía"/>
    <n v="4"/>
    <n v="7"/>
    <n v="1"/>
    <n v="3000000"/>
    <s v="GLOBAL"/>
    <s v="NO SOLICITADAS"/>
  </r>
  <r>
    <x v="2"/>
    <x v="36"/>
    <n v="10"/>
    <s v="MANTENIMIENTO DE BIENES MUEBLES, EQUIPOS Y ENSERES"/>
    <s v="MANTENIMIENTO PREVENTIVO ANUAL REFLECTOR DE ILUMINACION MARCA ALLMAND NO. FAC AMD-1528"/>
    <n v="72151511"/>
    <s v="Selección abreviada menor cuantía"/>
    <n v="4"/>
    <n v="7"/>
    <n v="1"/>
    <n v="3000000"/>
    <s v="GLOBAL"/>
    <s v="NO SOLICITADAS"/>
  </r>
  <r>
    <x v="2"/>
    <x v="36"/>
    <n v="10"/>
    <s v="MANTENIMIENTO DE BIENES MUEBLES, EQUIPOS Y ENSERES"/>
    <s v="MANTENIMIENTO PREVENTIVO ANUAL PLANTA NEUMATICA MAK 250AT NO. SERIE 288"/>
    <n v="73152101"/>
    <s v="Selección abreviada menor cuantía"/>
    <n v="4"/>
    <n v="7"/>
    <n v="1"/>
    <n v="3300000"/>
    <s v="GLOBAL"/>
    <s v="NO SOLICITADAS"/>
  </r>
  <r>
    <x v="2"/>
    <x v="36"/>
    <n v="10"/>
    <s v="MANTENIMIENTO DE BIENES MUEBLES, EQUIPOS Y ENSERES"/>
    <s v="MANTENIMIENTO PREVENTIVO ANUAL TANQUE DESALINIZADOR 55 GALONES DE ZONA DE LAVADO"/>
    <n v="72154056"/>
    <s v="Selección abreviada menor cuantía"/>
    <n v="4"/>
    <n v="7"/>
    <n v="1"/>
    <n v="4000000"/>
    <s v="GLOBAL"/>
    <s v="NO SOLICITADAS"/>
  </r>
  <r>
    <x v="2"/>
    <x v="36"/>
    <n v="10"/>
    <s v="MANTENIMIENTO DE BIENES MUEBLES, EQUIPOS Y ENSERES"/>
    <s v="MANTENIMIENTO PREVENTIVO Y CORRECTIVO LAVADORAS-SECADORAS _x000a_"/>
    <n v="72151802"/>
    <s v="Selección abreviada menor cuantía"/>
    <n v="4"/>
    <n v="7"/>
    <n v="1"/>
    <n v="4000000"/>
    <s v="GLOBAL"/>
    <s v="NO SOLICITADAS"/>
  </r>
  <r>
    <x v="2"/>
    <x v="36"/>
    <n v="10"/>
    <s v="MANTENIMIENTO DE BIENES MUEBLES, EQUIPOS Y ENSERES"/>
    <s v="MANTENIMIENTO CORRECTIVO DESTILADOR DE AGUA ELECTRICO DURASTILL SERIE NO. 9831 "/>
    <n v="72154056"/>
    <s v="Selección abreviada menor cuantía"/>
    <n v="4"/>
    <n v="7"/>
    <n v="1"/>
    <n v="4500000"/>
    <s v="GLOBAL"/>
    <s v="NO SOLICITADAS"/>
  </r>
  <r>
    <x v="2"/>
    <x v="36"/>
    <n v="10"/>
    <s v="MANTENIMIENTO DE BIENES MUEBLES, EQUIPOS Y ENSERES"/>
    <s v="MANTENIMIENTO PREVENTIVO ANUAL COMPRESOR DE AIRE MARCA KAESER SERIE 1.7330.40040/1025 TME 3229 Y RED NEUMATICA"/>
    <n v="72154101"/>
    <s v="Selección abreviada menor cuantía"/>
    <n v="4"/>
    <n v="7"/>
    <n v="1"/>
    <n v="5000000"/>
    <s v="GLOBAL"/>
    <s v="NO SOLICITADAS"/>
  </r>
  <r>
    <x v="2"/>
    <x v="36"/>
    <n v="10"/>
    <s v="MANTENIMIENTO DE BIENES MUEBLES, EQUIPOS Y ENSERES"/>
    <s v="MANTENIMIENTO PREVENTIVO ANUAL PLANTA PURIFICADORA DE AGUA C-60/75"/>
    <n v="72154056"/>
    <s v="Selección abreviada menor cuantía"/>
    <n v="4"/>
    <n v="7"/>
    <n v="1"/>
    <n v="10000000"/>
    <s v="GLOBAL"/>
    <s v="NO SOLICITADAS"/>
  </r>
  <r>
    <x v="2"/>
    <x v="36"/>
    <n v="10"/>
    <s v="MANTENIMIENTO DE BIENES MUEBLES, EQUIPOS Y ENSERES"/>
    <s v="MANTENIMIENTO CORRECTIVO Y PREVENTIVO AIRES ACONDICIONADOS DE VENTANA, MINI SPLIT E INSDUSTRIALES DE 5 TON."/>
    <n v="72101511"/>
    <s v="Selección abreviada menor cuantía"/>
    <n v="4"/>
    <n v="7"/>
    <n v="1"/>
    <n v="14000000"/>
    <s v="GLOBAL"/>
    <s v="NO SOLICITADAS"/>
  </r>
  <r>
    <x v="2"/>
    <x v="37"/>
    <n v="10"/>
    <s v="MANTENIMIENTO DE VÍAS, ESTRUCTURAS Y REDES"/>
    <s v="MANTENIMIENTO REDES ELÉCTRICAS"/>
    <n v="81102402"/>
    <s v="Selección abreviada menor cuantía"/>
    <n v="3"/>
    <n v="9"/>
    <n v="1"/>
    <n v="81000000"/>
    <s v="GLOBAL"/>
    <s v="NO SOLICITADAS"/>
  </r>
  <r>
    <x v="2"/>
    <x v="37"/>
    <n v="10"/>
    <s v="MANTENIMIENTO DE VÍAS, ESTRUCTURAS Y REDES"/>
    <s v="MANTENIMIENTO RED HIDRÁULICA"/>
    <n v="72103300"/>
    <s v="Selección abreviada menor cuantía"/>
    <n v="2"/>
    <n v="2"/>
    <n v="1"/>
    <n v="12000000"/>
    <s v="GLOBAL"/>
    <s v="NO SOLICITADAS"/>
  </r>
  <r>
    <x v="2"/>
    <x v="37"/>
    <n v="10"/>
    <s v="MANTENIMIENTO DE VÍAS, ESTRUCTURAS Y REDES"/>
    <s v="MANTENIMIENTO RED ALCANTARILLADO"/>
    <n v="83101500"/>
    <s v="Selección abreviada menor cuantía"/>
    <n v="3"/>
    <n v="4"/>
    <n v="1"/>
    <n v="77707000"/>
    <s v="GLOBAL"/>
    <s v="NO SOLICITADAS"/>
  </r>
  <r>
    <x v="2"/>
    <x v="38"/>
    <n v="10"/>
    <s v="MANTENIMIENTO EQUIPO COMUNICACIÓN Y COMPUTACIÓN"/>
    <s v="MANTENIMIENTO PREVENTIVO Y CORRECTIVO EQUIPO DE COMPUTO CACOM-3"/>
    <n v="81112300"/>
    <s v="Mínima cuantía"/>
    <n v="3"/>
    <n v="9"/>
    <n v="1"/>
    <n v="19800000"/>
    <s v="GLOBAL"/>
    <s v="NO SOLICITADAS"/>
  </r>
  <r>
    <x v="2"/>
    <x v="39"/>
    <n v="10"/>
    <s v="MANTENIMIENTO EQUIPO DE NAVEGACION Y TRANSPORTE"/>
    <s v="MANTENIMIENTO DE VEHICULOS Y MOTOS ASIGNADAS AL CACOM-3"/>
    <n v="78181500"/>
    <s v="Mínima cuantía"/>
    <n v="3"/>
    <n v="3"/>
    <n v="1"/>
    <n v="43950000"/>
    <s v="GLOBAL"/>
    <s v="NO SOLICITADAS"/>
  </r>
  <r>
    <x v="2"/>
    <x v="39"/>
    <n v="10"/>
    <s v="MANTENIMIENTO EQUIPO DE NAVEGACION Y TRANSPORTE"/>
    <s v="MANTENIMIENTO DE VEHICULOS Y MOTOS ASIGNADAS AL ACACOM-3 VF"/>
    <n v="78181500"/>
    <s v="Mínima cuantía"/>
    <n v="1"/>
    <n v="3"/>
    <n v="1"/>
    <n v="15000000"/>
    <s v="GLOBAL"/>
    <s v="SI APROBADAS"/>
  </r>
  <r>
    <x v="2"/>
    <x v="39"/>
    <n v="10"/>
    <s v="MANTENIMIENTO EQUIPO DE NAVEGACION Y TRANSPORTE"/>
    <s v="MANTENIMIENTO PREVENTIVO ANUAL BARREDORA TENNANT"/>
    <n v="78181500"/>
    <s v="Selección abreviada menor cuantía"/>
    <n v="4"/>
    <n v="7"/>
    <n v="1"/>
    <n v="3000000"/>
    <s v="GLOBAL"/>
    <s v="NO SOLICITADAS"/>
  </r>
  <r>
    <x v="2"/>
    <x v="39"/>
    <n v="10"/>
    <s v="MANTENIMIENTO EQUIPO DE NAVEGACION Y TRANSPORTE"/>
    <s v="MANTENIMIENTO PREVENTIVO Y CORRECTIVO VEHICULO ARMAMENTO RANGER CREW MODELO RGR-12 900D "/>
    <n v="78181500"/>
    <s v="Selección abreviada menor cuantía"/>
    <n v="4"/>
    <n v="7"/>
    <n v="1"/>
    <n v="3000000"/>
    <s v="GLOBAL"/>
    <s v="NO SOLICITADAS"/>
  </r>
  <r>
    <x v="2"/>
    <x v="39"/>
    <n v="10"/>
    <s v="MANTENIMIENTO EQUIPO DE NAVEGACION Y TRANSPORTE"/>
    <s v="MANTENIMIENTO PREVENTIVO ANUAL KUBOTA TRACTOR PARTE NO B1700HSD"/>
    <n v="78181500"/>
    <s v="Selección abreviada menor cuantía"/>
    <n v="4"/>
    <n v="7"/>
    <n v="1"/>
    <n v="4000000"/>
    <s v="GLOBAL"/>
    <s v="NO SOLICITADAS"/>
  </r>
  <r>
    <x v="2"/>
    <x v="39"/>
    <n v="10"/>
    <s v="MANTENIMIENTO EQUIPO DE NAVEGACION Y TRANSPORTE"/>
    <s v="MANTENIMIENTO PREVENTIVO ANUAL CARRO REMOLQUE AERONAVES JET PORTER TRONAIR PARTE JP30L, SERIE 8320110801"/>
    <n v="78181500"/>
    <s v="Selección abreviada menor cuantía"/>
    <n v="4"/>
    <n v="7"/>
    <n v="1"/>
    <n v="5000000"/>
    <s v="GLOBAL"/>
    <s v="NO SOLICITADAS"/>
  </r>
  <r>
    <x v="2"/>
    <x v="39"/>
    <n v="10"/>
    <s v="MANTENIMIENTO EQUIPO DE NAVEGACION Y TRANSPORTE"/>
    <s v="MANTENIMIENTO PREVENTIVO ANUAL CARRO REMOLQUE AERONAVES JET PORTER TRONAIR PARTE JP30L, SERIE 8320110802"/>
    <n v="78181500"/>
    <s v="Selección abreviada menor cuantía"/>
    <n v="4"/>
    <n v="7"/>
    <n v="1"/>
    <n v="5000000"/>
    <s v="GLOBAL"/>
    <s v="NO SOLICITADAS"/>
  </r>
  <r>
    <x v="2"/>
    <x v="39"/>
    <n v="10"/>
    <s v="MANTENIMIENTO EQUIPO DE NAVEGACION Y TRANSPORTE"/>
    <s v="MANTENIMIENTO PREVENTIVO ANUAL (1000 HORAS ) MONTACARGAS WINDHAM AMD-0955"/>
    <n v="78181500"/>
    <s v="Selección abreviada menor cuantía"/>
    <n v="4"/>
    <n v="7"/>
    <n v="1"/>
    <n v="5000000"/>
    <s v="GLOBAL"/>
    <s v="NO SOLICITADAS"/>
  </r>
  <r>
    <x v="2"/>
    <x v="39"/>
    <n v="10"/>
    <s v="MANTENIMIENTO EQUIPO DE NAVEGACION Y TRANSPORTE"/>
    <s v="MANTENIMIENTO PREVENTIVO ANUAL (1000 HORAS) MONTACARGAS  ALLIS  CHALMERS ACH 114687 NO FAC AMG-0936"/>
    <n v="78181500"/>
    <s v="Selección abreviada menor cuantía"/>
    <n v="4"/>
    <n v="7"/>
    <n v="1"/>
    <n v="5000000"/>
    <s v="GLOBAL"/>
    <s v="NO SOLICITADAS"/>
  </r>
  <r>
    <x v="2"/>
    <x v="39"/>
    <n v="10"/>
    <s v="MANTENIMIENTO EQUIPO DE NAVEGACION Y TRANSPORTE"/>
    <s v="MANTENIMIENTO PREVENTIVO ANUAL (1000 HORAS) MONTACARGAS HYSTER AMD-0977"/>
    <n v="78181500"/>
    <s v="Selección abreviada menor cuantía"/>
    <n v="4"/>
    <n v="7"/>
    <n v="1"/>
    <n v="5000000"/>
    <s v="GLOBAL"/>
    <s v="NO SOLICITADAS"/>
  </r>
  <r>
    <x v="2"/>
    <x v="39"/>
    <n v="10"/>
    <s v="MANTENIMIENTO EQUIPO DE NAVEGACION Y TRANSPORTE"/>
    <s v="MANTENIMIENTO PREVENTIVO ANUAL (1000 HORAS) TRACTOR TUG AMD 0530"/>
    <n v="78181500"/>
    <s v="Selección abreviada menor cuantía"/>
    <n v="4"/>
    <n v="7"/>
    <n v="1"/>
    <n v="5000000"/>
    <s v="GLOBAL"/>
    <s v="NO SOLICITADAS"/>
  </r>
  <r>
    <x v="2"/>
    <x v="39"/>
    <n v="10"/>
    <s v="MANTENIMIENTO EQUIPO DE NAVEGACION Y TRANSPORTE"/>
    <s v="MANTENIMIENTO PREVENTIVO ANUAL (1000 HORAS) TRACTOR TUG N/S 2018637 FAC AMD-0556"/>
    <n v="78181500"/>
    <s v="Selección abreviada menor cuantía"/>
    <n v="4"/>
    <n v="7"/>
    <n v="1"/>
    <n v="5000000"/>
    <s v="GLOBAL"/>
    <s v="NO SOLICITADAS"/>
  </r>
  <r>
    <x v="2"/>
    <x v="39"/>
    <n v="10"/>
    <s v="MANTENIMIENTO EQUIPO DE NAVEGACION Y TRANSPORTE"/>
    <s v="MANTENIMIENTO PREVENTIVO ANUAL (1000 HORAS) TRACTOR UNITED N/S 16593 FAC AMG-0540"/>
    <n v="78181500"/>
    <s v="Selección abreviada menor cuantía"/>
    <n v="4"/>
    <n v="7"/>
    <n v="1"/>
    <n v="5000000"/>
    <s v="GLOBAL"/>
    <s v="NO SOLICITADAS"/>
  </r>
  <r>
    <x v="2"/>
    <x v="39"/>
    <n v="10"/>
    <s v="MANTENIMIENTO EQUIPO DE NAVEGACION Y TRANSPORTE"/>
    <s v="MANTENIMIENTO PREVENTIVO ANUAL AIRCRAFT TOWING VEHICLE MODELO 997AP8600 SERIE 81050-1097D "/>
    <n v="78181500"/>
    <s v="Selección abreviada menor cuantía"/>
    <n v="4"/>
    <n v="7"/>
    <n v="1"/>
    <n v="5000000"/>
    <s v="GLOBAL"/>
    <s v="NO SOLICITADAS"/>
  </r>
  <r>
    <x v="2"/>
    <x v="39"/>
    <n v="10"/>
    <s v="MANTENIMIENTO EQUIPO DE NAVEGACION Y TRANSPORTE"/>
    <s v="MANTENIMIENTO PREVENTIVO Y CORRECTIVO CARRO  DIESEL HUMMER AMD-0980"/>
    <n v="78181500"/>
    <s v="Selección abreviada menor cuantía"/>
    <n v="4"/>
    <n v="7"/>
    <n v="1"/>
    <n v="5000000"/>
    <s v="GLOBAL"/>
    <s v="NO SOLICITADAS"/>
  </r>
  <r>
    <x v="2"/>
    <x v="39"/>
    <n v="10"/>
    <s v="MANTENIMIENTO EQUIPO DE NAVEGACION Y TRANSPORTE"/>
    <s v="MANTENIMIENTO PREVENTIVO Y CORRECTIVO CARRO LEVANTA BOMBAS AMD0965"/>
    <n v="78181500"/>
    <s v="Selección abreviada menor cuantía"/>
    <n v="4"/>
    <n v="7"/>
    <n v="1"/>
    <n v="5000000"/>
    <s v="GLOBAL"/>
    <s v="NO SOLICITADAS"/>
  </r>
  <r>
    <x v="2"/>
    <x v="39"/>
    <n v="10"/>
    <s v="MANTENIMIENTO EQUIPO DE NAVEGACION Y TRANSPORTE"/>
    <s v="MANTENIMIENTO PREVENTIVO Y CORRECTIVO CARRO LEVANTA BOMBAS AMD0984"/>
    <n v="78181500"/>
    <s v="Selección abreviada menor cuantía"/>
    <n v="4"/>
    <n v="7"/>
    <n v="1"/>
    <n v="5000000"/>
    <s v="GLOBAL"/>
    <s v="NO SOLICITADAS"/>
  </r>
  <r>
    <x v="2"/>
    <x v="39"/>
    <n v="10"/>
    <s v="MANTENIMIENTO EQUIPO DE NAVEGACION Y TRANSPORTE"/>
    <s v="MANTENIMIENTO PREVENTIVO Y CORRECTIVO DE CAMIONETA"/>
    <n v="78181500"/>
    <s v="Selección abreviada menor cuantía"/>
    <n v="4"/>
    <n v="7"/>
    <n v="1"/>
    <n v="9000000"/>
    <s v="GLOBAL"/>
    <s v="NO SOLICITADAS"/>
  </r>
  <r>
    <x v="2"/>
    <x v="39"/>
    <n v="10"/>
    <s v="MANTENIMIENTO EQUIPO DE NAVEGACION Y TRANSPORTE"/>
    <s v="MANTENIMIENTO PREVENTIVO ANUAL CARGO LOADER COMMANDER 15I AMD-0980 "/>
    <n v="78181500"/>
    <s v="Selección abreviada menor cuantía"/>
    <n v="4"/>
    <n v="7"/>
    <n v="1"/>
    <n v="13000000"/>
    <s v="GLOBAL"/>
    <s v="NO SOLICITADAS"/>
  </r>
  <r>
    <x v="2"/>
    <x v="39"/>
    <n v="10"/>
    <s v="MANTENIMIENTO EQUIPO DE NAVEGACION Y TRANSPORTE"/>
    <s v="MANTENIMIENTO VEHICULOS ASIGNADOS CCON-1"/>
    <n v="78181500"/>
    <s v="Mínima cuantía"/>
    <n v="3"/>
    <n v="3"/>
    <n v="1"/>
    <n v="2000000"/>
    <s v="GLOBAL"/>
    <s v="NO SOLICITADAS"/>
  </r>
  <r>
    <x v="2"/>
    <x v="41"/>
    <n v="10"/>
    <s v="SERVICIO DE ASEO"/>
    <s v="SERVICIO DE ASEO "/>
    <n v="76111500"/>
    <s v="Selección abreviada menor cuantía"/>
    <n v="3"/>
    <n v="9"/>
    <n v="1"/>
    <n v="102528375"/>
    <s v="GLOBAL"/>
    <s v="NO SOLICITADAS"/>
  </r>
  <r>
    <x v="2"/>
    <x v="41"/>
    <n v="10"/>
    <s v="SERVICIO DE ASEO"/>
    <s v="SERVICIO ASEO VF"/>
    <n v="76111500"/>
    <s v="Mínima cuantía"/>
    <n v="1"/>
    <n v="3"/>
    <n v="1"/>
    <n v="34000000"/>
    <s v="GLOBAL"/>
    <s v="SI APROBADAS"/>
  </r>
  <r>
    <x v="2"/>
    <x v="41"/>
    <n v="10"/>
    <s v="SERVICIO DE ASEO"/>
    <s v="JARDINERIA Y PODA PARA EL CACOM 3"/>
    <n v="70111703"/>
    <s v="Mínima cuantía"/>
    <n v="3"/>
    <n v="9"/>
    <n v="1"/>
    <n v="44100000"/>
    <s v="GLOBAL"/>
    <s v="NO SOLICITADAS"/>
  </r>
  <r>
    <x v="2"/>
    <x v="41"/>
    <n v="10"/>
    <s v="SERVICIO DE ASEO"/>
    <s v="JARDINERIA Y PODA PARA EL CACOM 3 VF"/>
    <n v="70111703"/>
    <s v="Mínima cuantía"/>
    <n v="1"/>
    <n v="3"/>
    <n v="1"/>
    <n v="27000000"/>
    <s v="GLOBAL"/>
    <s v="SI APROBADAS"/>
  </r>
  <r>
    <x v="2"/>
    <x v="59"/>
    <n v="16"/>
    <s v="SERVICIO DE CAFETERIA Y RESTAURANTE"/>
    <s v="SERVICIO DE CAFETERIA Y RESTAURANTE"/>
    <n v="90101700"/>
    <s v="Mínima cuantía"/>
    <n v="3"/>
    <n v="9"/>
    <n v="1"/>
    <n v="5000000"/>
    <s v="GLOBAL"/>
    <s v="NO SOLICITADAS"/>
  </r>
  <r>
    <x v="2"/>
    <x v="42"/>
    <n v="10"/>
    <s v="ADMINISTRACION OPERACIÓN Y MANTENIMIENTO DE PLANTAS DE ENERGIA"/>
    <s v="MANTENIMIENTO SUBESTACIÓN Y PLANTAS ELÉCTRICAS CACOM3"/>
    <n v="73152105"/>
    <s v="Mínima cuantía"/>
    <n v="3"/>
    <n v="9"/>
    <n v="1"/>
    <n v="27000000"/>
    <s v="GLOBAL"/>
    <s v="NO SOLICITADAS"/>
  </r>
  <r>
    <x v="2"/>
    <x v="42"/>
    <n v="10"/>
    <s v="ADMINISTRACION OPERACIÓN Y MANTENIMIENTO DE PLANTAS DE ENERGIA"/>
    <s v="MANTENIMIENTO CORRECTIVO PLANTA ELECTRICA DE EMERGENCIA MARCA STEMAC MODELO 4236 MOTOR PERKINS 75 KVA 220V"/>
    <n v="73152108"/>
    <s v="Selección abreviada menor cuantía"/>
    <n v="4"/>
    <n v="7"/>
    <n v="1"/>
    <n v="4000000"/>
    <s v="GLOBAL"/>
    <s v="NO SOLICITADAS"/>
  </r>
  <r>
    <x v="2"/>
    <x v="42"/>
    <n v="10"/>
    <s v="ADMINISTRACION OPERACIÓN Y MANTENIMIENTO DE PLANTAS DE ENERGIA"/>
    <s v="MANTENIMIENTO PREVENTIVO ANUAL PLANTA AUXILIAR HOBART MODELO 303P502396 NO. FAC AMD-0219"/>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11"/>
    <n v="73152108"/>
    <s v="Selección abreviada menor cuantía"/>
    <n v="4"/>
    <n v="7"/>
    <n v="1"/>
    <n v="5000000"/>
    <s v="GLOBAL"/>
    <s v="NO SOLICITADAS"/>
  </r>
  <r>
    <x v="2"/>
    <x v="42"/>
    <n v="10"/>
    <s v="ADMINISTRACION OPERACIÓN Y MANTENIMIENTO DE PLANTAS DE ENERGIA"/>
    <s v="MANTENIMIENTO PREVENTIVO ANUAL PLANTA AUXILIAR HOBART MODELO 308PS12146 NO. FAC AMD-0171"/>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35"/>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69 "/>
    <n v="73152108"/>
    <s v="Selección abreviada menor cuantía"/>
    <n v="4"/>
    <n v="7"/>
    <n v="1"/>
    <n v="5000000"/>
    <s v="GLOBAL"/>
    <s v="NO SOLICITADAS"/>
  </r>
  <r>
    <x v="2"/>
    <x v="42"/>
    <n v="10"/>
    <s v="ADMINISTRACION OPERACIÓN Y MANTENIMIENTO DE PLANTAS DE ENERGIA"/>
    <s v="MANTENIMIENTO PREVENTIVO ANUAL PLANTA AUXILIAR HOBART MODELO 308PS13520 NO. FAC AMD-0170"/>
    <n v="73152108"/>
    <s v="Selección abreviada menor cuantía"/>
    <n v="4"/>
    <n v="7"/>
    <n v="1"/>
    <n v="5000000"/>
    <s v="GLOBAL"/>
    <s v="NO SOLICITADAS"/>
  </r>
  <r>
    <x v="2"/>
    <x v="43"/>
    <n v="16"/>
    <s v="CORREO"/>
    <s v="GUIAS PARA ENVIO DE DOCUMENTACION NACIONAL"/>
    <n v="78102205"/>
    <s v="Mínima cuantía"/>
    <n v="1"/>
    <n v="8"/>
    <n v="1"/>
    <n v="3000000"/>
    <s v="GLOBAL"/>
    <s v="NO SOLICITADAS"/>
  </r>
  <r>
    <x v="2"/>
    <x v="46"/>
    <n v="16"/>
    <s v="ACUEDUCTO ALCANTARILLADO Y ASEO"/>
    <s v="AGUA, ASEO Y ALCANTARILLADO"/>
    <n v="83101500"/>
    <s v="Solicitud de información a los Proveedores"/>
    <n v="1"/>
    <n v="12"/>
    <n v="1"/>
    <n v="37230547"/>
    <s v="GLOBAL"/>
    <s v="NO SOLICITADAS"/>
  </r>
  <r>
    <x v="2"/>
    <x v="46"/>
    <n v="10"/>
    <s v="ACUEDUCTO ALCANTARILLADO Y ASEO"/>
    <s v="AGUA, ASEO Y ALCANTARILLADO"/>
    <n v="83101500"/>
    <s v="Solicitud de información a los Proveedores"/>
    <n v="1"/>
    <n v="12"/>
    <n v="1"/>
    <n v="42769453"/>
    <s v="GLOBAL"/>
    <s v="NO SOLICITADAS"/>
  </r>
  <r>
    <x v="2"/>
    <x v="47"/>
    <n v="10"/>
    <s v="ENERGIA"/>
    <s v="ENERGIA ELECTRICA"/>
    <n v="83101800"/>
    <s v="Solicitud de información a los Proveedores"/>
    <n v="1"/>
    <n v="12"/>
    <n v="1"/>
    <n v="1244000000"/>
    <s v="GLOBAL"/>
    <s v="NO SOLICITADAS"/>
  </r>
  <r>
    <x v="2"/>
    <x v="47"/>
    <n v="16"/>
    <s v="ENERGIA"/>
    <s v="ENERGIA ELECTRICA"/>
    <n v="83101800"/>
    <s v="Solicitud de información a los Proveedores"/>
    <n v="1"/>
    <n v="12"/>
    <n v="1"/>
    <n v="362000000"/>
    <s v="GLOBAL"/>
    <s v="NO SOLICITADAS"/>
  </r>
  <r>
    <x v="2"/>
    <x v="47"/>
    <n v="10"/>
    <s v="ENERGIA"/>
    <s v="CONSUMO ENERGÍA ELÉCTRICA ESTACIÓN RADAR RIOHACHA"/>
    <n v="83101803"/>
    <s v="Contratación directa"/>
    <n v="4"/>
    <n v="7"/>
    <n v="1"/>
    <n v="228000000"/>
    <s v="GLOBAL"/>
    <s v="NO SOLICITADAS"/>
  </r>
  <r>
    <x v="2"/>
    <x v="62"/>
    <n v="10"/>
    <s v="GAS NATURAL"/>
    <s v="GAS NATURAL"/>
    <n v="83101601"/>
    <s v="Solicitud de información a los Proveedores"/>
    <n v="1"/>
    <n v="12"/>
    <n v="1"/>
    <n v="90000000"/>
    <s v="GLOBAL"/>
    <s v="NO SOLICITADAS"/>
  </r>
  <r>
    <x v="2"/>
    <x v="48"/>
    <n v="16"/>
    <s v="TELÉFONO, FAX Y OTROS"/>
    <s v="TELEFONIA FIJA"/>
    <n v="83111501"/>
    <s v="Solicitud de información a los Proveedores"/>
    <n v="0"/>
    <n v="0"/>
    <n v="1"/>
    <n v="11400000"/>
    <s v="GLOBAL"/>
    <s v="NO SOLICITADAS"/>
  </r>
  <r>
    <x v="2"/>
    <x v="49"/>
    <n v="16"/>
    <s v="OTROS SERVICIOS PÚBLICOS"/>
    <s v="SERVICIO DE INTERNET"/>
    <n v="81112100"/>
    <s v="Solicitud de información a los Proveedores"/>
    <n v="1"/>
    <n v="11"/>
    <n v="1"/>
    <n v="6060000"/>
    <s v="GLOBAL"/>
    <s v="NO SOLICITADAS"/>
  </r>
  <r>
    <x v="2"/>
    <x v="50"/>
    <n v="10"/>
    <s v="VIATICOS Y GASTOS DE VIAJE AL INTERIOR"/>
    <s v="COMISIONES OPERATIVAS"/>
    <n v="90121500"/>
    <s v="Solicitud de información a los Proveedores"/>
    <n v="1"/>
    <n v="12"/>
    <n v="1"/>
    <n v="755000000"/>
    <s v="GLOBAL"/>
    <s v="NO SOLICITADAS"/>
  </r>
  <r>
    <x v="2"/>
    <x v="50"/>
    <n v="10"/>
    <s v="VIATICOS Y GASTOS DE VIAJE AL INTERIOR"/>
    <s v="COMISIONES ADMINISTRATIVAS "/>
    <n v="90121500"/>
    <s v="Solicitud de información a los Proveedores"/>
    <n v="1"/>
    <n v="12"/>
    <n v="1"/>
    <n v="15140000"/>
    <s v="GLOBAL"/>
    <s v="NO SOLICITADAS"/>
  </r>
  <r>
    <x v="2"/>
    <x v="50"/>
    <n v="10"/>
    <s v="VIATICOS Y GASTOS DE VIAJE AL INTERIOR"/>
    <s v="PASAJES TERRESTRES NACIONALES"/>
    <n v="78111800"/>
    <s v="Mínima cuantía"/>
    <n v="1"/>
    <n v="11"/>
    <n v="1"/>
    <n v="15000000"/>
    <s v="GLOBAL"/>
    <s v="NO SOLICITADAS"/>
  </r>
  <r>
    <x v="2"/>
    <x v="50"/>
    <n v="16"/>
    <s v="VIATICOS Y GASTOS DE VIAJE AL INTERIOR"/>
    <s v="CACOM 3"/>
    <n v="90121500"/>
    <n v="0"/>
    <n v="0"/>
    <n v="0"/>
    <n v="1"/>
    <n v="15600000"/>
    <s v="GLOBAL"/>
    <s v="NO SOLICITADAS"/>
  </r>
  <r>
    <x v="2"/>
    <x v="50"/>
    <n v="10"/>
    <s v="VIATICOS Y GASTOS DE VIAJE AL INTERIOR"/>
    <s v="VIATICOS COMISIONES ADMINISTRATIVAS"/>
    <n v="90121500"/>
    <s v="Solicitud de información a los Proveedores"/>
    <n v="1"/>
    <n v="12"/>
    <n v="1"/>
    <n v="9000000"/>
    <s v="GLOBAL"/>
    <s v="NO SOLICITADAS"/>
  </r>
  <r>
    <x v="2"/>
    <x v="51"/>
    <n v="10"/>
    <s v="MATERIAL VETERINARIO"/>
    <s v="TALCO INSECTICIDA, ANTISEPTICO Y DESODORANTE, AROMATIZANTE "/>
    <n v="10111302"/>
    <s v="Mínima cuantía"/>
    <n v="2"/>
    <n v="2"/>
    <n v="12"/>
    <n v="254016"/>
    <s v="UNIDAD"/>
    <s v="NO SOLICITADAS"/>
  </r>
  <r>
    <x v="2"/>
    <x v="51"/>
    <n v="10"/>
    <s v="MATERIAL VETERINARIO"/>
    <s v="CIPERMETRINA 15% X LITRO "/>
    <n v="51102500"/>
    <s v="Mínima cuantía"/>
    <n v="2"/>
    <n v="2"/>
    <n v="5"/>
    <n v="235200"/>
    <s v="UNIDAD"/>
    <s v="NO SOLICITADAS"/>
  </r>
  <r>
    <x v="2"/>
    <x v="51"/>
    <n v="10"/>
    <s v="MATERIAL VETERINARIO"/>
    <s v="LARVICIDA Y ANTISEPTICO  PARA USO EXTERNO  X 250 ML "/>
    <n v="42121606"/>
    <s v="Mínima cuantía"/>
    <n v="2"/>
    <n v="2"/>
    <n v="5"/>
    <n v="111720"/>
    <s v="UNIDAD"/>
    <s v="NO SOLICITADAS"/>
  </r>
  <r>
    <x v="2"/>
    <x v="51"/>
    <n v="10"/>
    <s v="MATERIAL VETERINARIO"/>
    <s v="JABON ANTIPARASITARIO DE USO EXTERNO "/>
    <n v="10111302"/>
    <s v="Mínima cuantía"/>
    <n v="2"/>
    <n v="2"/>
    <n v="15"/>
    <n v="176400"/>
    <s v="UNIDAD"/>
    <s v="NO SOLICITADAS"/>
  </r>
  <r>
    <x v="2"/>
    <x v="52"/>
    <n v="10"/>
    <s v="SOSTENIMIENTO DE SEMOVIENTES"/>
    <s v="POZUELO METALICO "/>
    <n v="10111304"/>
    <s v="Mínima cuantía"/>
    <n v="2"/>
    <n v="2"/>
    <n v="15"/>
    <n v="441000"/>
    <s v="UNIDAD"/>
    <s v="NO SOLICITADAS"/>
  </r>
  <r>
    <x v="2"/>
    <x v="52"/>
    <n v="10"/>
    <s v="SOSTENIMIENTO DE SEMOVIENTES"/>
    <s v="GUACAL EN PLASTICO LARGO 1 MT  ANCHO 50 CM ALTO 60 CM "/>
    <n v="10131603"/>
    <s v="Mínima cuantía"/>
    <n v="2"/>
    <n v="2"/>
    <n v="5"/>
    <n v="3586785"/>
    <s v="UNIDAD"/>
    <s v="NO SOLICITADAS"/>
  </r>
  <r>
    <x v="2"/>
    <x v="52"/>
    <n v="10"/>
    <s v="SOSTENIMIENTO DE SEMOVIENTES"/>
    <s v="BOZALES  EN LONA NEGRO  AJUSTABLES "/>
    <n v="10141610"/>
    <s v="Mínima cuantía"/>
    <n v="2"/>
    <n v="2"/>
    <n v="7"/>
    <n v="287966"/>
    <s v="UNIDAD"/>
    <s v="NO SOLICITADAS"/>
  </r>
  <r>
    <x v="2"/>
    <x v="52"/>
    <n v="10"/>
    <s v="SOSTENIMIENTO DE SEMOVIENTES"/>
    <s v="TRAILLAS X 15 METROS  EN CINTA TIBULAR HERRAJE BRONCE COCIDA "/>
    <n v="10141606"/>
    <s v="Mínima cuantía"/>
    <n v="2"/>
    <n v="2"/>
    <n v="15"/>
    <n v="529170"/>
    <s v="UNIDAD"/>
    <s v="NO SOLICITADAS"/>
  </r>
  <r>
    <x v="2"/>
    <x v="52"/>
    <n v="10"/>
    <s v="SOSTENIMIENTO DE SEMOVIENTES"/>
    <s v="CEPILLOS CERDAS DURAS  PARA PEINAR PERROS "/>
    <n v="10111302"/>
    <s v="Mínima cuantía"/>
    <n v="2"/>
    <n v="2"/>
    <n v="5"/>
    <n v="105825"/>
    <s v="UNIDAD"/>
    <s v="NO SOLICITADAS"/>
  </r>
  <r>
    <x v="2"/>
    <x v="53"/>
    <n v="16"/>
    <s v="OTROS PARA EL SOSTENIMIENTO DE SEMOVIENTES"/>
    <s v="PELOTAS MACIZAS "/>
    <n v="10111301"/>
    <s v="Mínima cuantía"/>
    <n v="2"/>
    <n v="2"/>
    <n v="15"/>
    <n v="247275"/>
    <s v="UNIDAD"/>
    <s v="NO SOLICITADAS"/>
  </r>
  <r>
    <x v="2"/>
    <x v="53"/>
    <n v="16"/>
    <s v="OTROS PARA EL SOSTENIMIENTO DE SEMOVIENTES"/>
    <s v="SHAMPOO DE BAÑO  PARA PERRO POR GALON "/>
    <n v="10111302"/>
    <s v="Mínima cuantía"/>
    <n v="2"/>
    <n v="2"/>
    <n v="7"/>
    <n v="806736"/>
    <s v="UNIDAD"/>
    <s v="NO SOLICITADAS"/>
  </r>
  <r>
    <x v="2"/>
    <x v="53"/>
    <n v="16"/>
    <s v="OTROS PARA EL SOSTENIMIENTO DE SEMOVIENTES"/>
    <s v="SERVICIOS MEDICOS HOSPITALIZACION  VETERINARIOS "/>
    <n v="70122009"/>
    <s v="Mínima cuantía"/>
    <n v="2"/>
    <n v="11"/>
    <n v="1"/>
    <n v="10000000"/>
    <s v="GLOBAL"/>
    <s v="NO SOLICITADAS"/>
  </r>
  <r>
    <x v="2"/>
    <x v="55"/>
    <n v="16"/>
    <s v="ELEMENTOS PARA ESTÍMULOS"/>
    <s v="DRAGON INSIGNIA CACOM-3"/>
    <n v="49101704"/>
    <s v="Mínima cuantía"/>
    <n v="1"/>
    <n v="6"/>
    <n v="50"/>
    <n v="8250000"/>
    <s v="UNIDAD"/>
    <s v="NO SOLICITADAS"/>
  </r>
  <r>
    <x v="2"/>
    <x v="56"/>
    <n v="10"/>
    <s v="SERVICIOS DE BIENESTAR SOCIAL"/>
    <s v="EXAMENES MEDICOS SALUD OCUPACIONAL PERDONAL CIVIL Y UN PERSONAL MILITAR"/>
    <n v="85121502"/>
    <n v="0"/>
    <n v="1"/>
    <n v="11"/>
    <n v="1"/>
    <n v="12154720"/>
    <s v="GLOBAL"/>
    <s v="NO SOLICITADAS"/>
  </r>
  <r>
    <x v="2"/>
    <x v="58"/>
    <n v="16"/>
    <s v="OTROS GASTOS POR ADQUISICION DE SERVICIOS"/>
    <s v="SERVICIO DE OPERACIÓN A TODO COSTO DE LA PLANTA DE TRATAMIENTO DE AGUA RESIDUAL Y CENTRO DE ENTRENAMIENTO ACUATICOS DE OFICIALES Y SUBOFICIALES, SERVICIO DE MANTENIMIENTO EN LA PLANTA DE TRATAMIENTO DE AGUA POTABLE"/>
    <n v="83101506"/>
    <s v="Selección abreviada menor cuantía"/>
    <n v="2"/>
    <n v="8"/>
    <n v="1"/>
    <n v="82912500"/>
    <s v="GLOBAL"/>
    <s v="NO SOLICITADAS"/>
  </r>
  <r>
    <x v="2"/>
    <x v="58"/>
    <n v="10"/>
    <s v="OTROS GASTOS POR ADQUISICION DE SERVICIOS"/>
    <s v="SERVICIO DE OPERACIÓN A TODO COSTO DE LA PLANTA DE TRATAMIENTO DE AGUA RESIDUAL Y CENTRO DE ENTRENAMIENTO ACUATICOS DE OFICIALES Y SUBOFICIALES, SERVICIO DE MANTENIMIENTO EN LA PLANTA DE TRATAMIENTO DE AGUA POTABLE VF"/>
    <n v="83101506"/>
    <s v="Selección abreviada menor cuantía"/>
    <n v="1"/>
    <n v="3"/>
    <n v="1"/>
    <n v="36000000"/>
    <s v="GLOBAL"/>
    <s v="SI APROBADAS"/>
  </r>
  <r>
    <x v="2"/>
    <x v="58"/>
    <n v="16"/>
    <s v="OTROS GASTOS POR ADQUISICION DE SERVICIOS"/>
    <s v="SERVICIOS PARA LA REALIZACIÓN DEL ANÁLISIS FISICOQUÍMICO Y MICROBIOLÓGICO DE  MUESTRAS DE AGUA POTABLE, POZO PROFUNDO  Y CENTROS DE ENTRENAMIENTO ACUÁTICO DEL COMANDO AEREO DE COMBATE Nº 3"/>
    <n v="70171501"/>
    <s v="Mínima cuantía"/>
    <n v="1"/>
    <n v="11"/>
    <n v="1"/>
    <n v="14521500"/>
    <s v="GLOBAL"/>
    <s v="NO SOLICITADAS"/>
  </r>
  <r>
    <x v="2"/>
    <x v="58"/>
    <n v="16"/>
    <s v="OTROS GASTOS POR ADQUISICION DE SERVICIOS"/>
    <s v="SERVICIOS DE TRANSPORTE Y DISPOSICIÓN DE LOS RESIDUOS PELIGROSOS"/>
    <n v="76121900"/>
    <s v="Mínima cuantía"/>
    <n v="3"/>
    <n v="9"/>
    <n v="1"/>
    <n v="12600000"/>
    <s v="GLOBAL"/>
    <s v="NO SOLICITADAS"/>
  </r>
  <r>
    <x v="2"/>
    <x v="58"/>
    <n v="16"/>
    <s v="OTROS GASTOS POR ADQUISICION DE SERVICIOS"/>
    <s v="SERVICIOS DE ESPECIALISTAS EN CONTROL Y ERRADICACIÓN DE PLAGAS (FUMIGACIÓN Y DESRATIZACIÓN EN TODOS LOS SECTORES ADMINISTRATIVOS."/>
    <n v="72102103"/>
    <s v="Mínima cuantía"/>
    <n v="4"/>
    <n v="8"/>
    <n v="1"/>
    <n v="8100000"/>
    <s v="GLOBAL"/>
    <s v="NO SOLICITADAS"/>
  </r>
  <r>
    <x v="2"/>
    <x v="58"/>
    <n v="16"/>
    <s v="OTROS GASTOS POR ADQUISICION DE SERVICIOS"/>
    <s v="TASA DE CAPTACIÓN DE AGUA SUBTERRANEA"/>
    <n v="93151510"/>
    <s v="Solicitud de información a los Proveedores"/>
    <n v="6"/>
    <n v="6"/>
    <n v="1"/>
    <n v="2100000"/>
    <s v="GLOBAL"/>
    <s v="NO SOLICITADAS"/>
  </r>
  <r>
    <x v="2"/>
    <x v="58"/>
    <n v="16"/>
    <s v="OTROS GASTOS POR ADQUISICION DE SERVICIOS"/>
    <s v="TASA RETRIBUTIVA POR VERTIMIENTO"/>
    <n v="93151510"/>
    <s v="Solicitud de información a los Proveedores"/>
    <n v="6"/>
    <n v="5"/>
    <n v="1"/>
    <n v="200000"/>
    <s v="GLOBAL"/>
    <s v="NO SOLICITADAS"/>
  </r>
  <r>
    <x v="2"/>
    <x v="58"/>
    <n v="16"/>
    <s v="OTROS GASTOS POR ADQUISICION DE SERVICIOS"/>
    <s v="SEGUIMIENTO PLAN DE MANEJO AMBIENTAL"/>
    <n v="93151510"/>
    <s v="Solicitud de información a los Proveedores"/>
    <n v="6"/>
    <n v="5"/>
    <n v="1"/>
    <n v="4100000"/>
    <s v="GLOBAL"/>
    <s v="NO SOLICITADAS"/>
  </r>
  <r>
    <x v="2"/>
    <x v="58"/>
    <n v="16"/>
    <s v="OTROS GASTOS POR ADQUISICION DE SERVICIOS"/>
    <s v="SEGUMIENTO AGUAS SUBTERRANEAS"/>
    <n v="93151510"/>
    <s v="Solicitud de información a los Proveedores"/>
    <n v="6"/>
    <n v="5"/>
    <n v="1"/>
    <n v="2100000"/>
    <s v="GLOBAL"/>
    <s v="NO SOLICITADAS"/>
  </r>
  <r>
    <x v="2"/>
    <x v="58"/>
    <n v="16"/>
    <s v="OTROS GASTOS POR ADQUISICION DE SERVICIOS"/>
    <s v="SEGUIMIENTO VERTIMIENTOS LIQUIDOS"/>
    <n v="93151510"/>
    <s v="Solicitud de información a los Proveedores"/>
    <n v="6"/>
    <n v="5"/>
    <n v="1"/>
    <n v="3000000"/>
    <s v="GLOBAL"/>
    <s v="NO SOLICITADAS"/>
  </r>
  <r>
    <x v="2"/>
    <x v="58"/>
    <n v="16"/>
    <s v="OTROS GASTOS POR ADQUISICION DE SERVICIOS"/>
    <s v="SEGUMIENTO MANEJO DE RESIDUOS HOSPITALARIOS SANIDAD"/>
    <n v="93151510"/>
    <s v="Solicitud de información a los Proveedores"/>
    <n v="6"/>
    <n v="5"/>
    <n v="1"/>
    <n v="600000"/>
    <s v="GLOBAL"/>
    <s v="NO SOLICITADAS"/>
  </r>
  <r>
    <x v="2"/>
    <x v="58"/>
    <n v="16"/>
    <s v="OTROS GASTOS POR ADQUISICION DE SERVICIOS"/>
    <s v="RECARGA DE EXTINTORES"/>
    <n v="72101516"/>
    <s v="Mínima cuantía"/>
    <n v="3"/>
    <n v="9"/>
    <n v="1"/>
    <n v="20289449"/>
    <s v="GLOBAL"/>
    <s v="NO SOLICITADAS"/>
  </r>
  <r>
    <x v="2"/>
    <x v="58"/>
    <n v="16"/>
    <s v="OTROS GASTOS POR ADQUISICION DE SERVICIOS"/>
    <s v="SERVICIO DE MANO OBRA CON CUADRILLAS PARA EL CACOM3"/>
    <n v="72101500"/>
    <s v="Selección abreviada menor cuantía"/>
    <n v="3"/>
    <n v="9"/>
    <n v="1"/>
    <n v="112000000"/>
    <s v="GLOBAL"/>
    <s v="NO SOLICITADAS"/>
  </r>
  <r>
    <x v="2"/>
    <x v="58"/>
    <n v="10"/>
    <s v="OTROS GASTOS POR ADQUISICION DE SERVICIOS"/>
    <s v="SERVICIO DE MANO OBRA CON CUADRILLAS PARA EL CACOM3 VF"/>
    <n v="72101500"/>
    <s v="Mínima cuantía"/>
    <n v="1"/>
    <n v="2"/>
    <n v="1"/>
    <n v="20000000"/>
    <s v="GLOBAL"/>
    <s v="SI APROBADAS"/>
  </r>
  <r>
    <x v="2"/>
    <x v="58"/>
    <n v="16"/>
    <s v="OTROS GASTOS POR ADQUISICION DE SERVICIOS"/>
    <s v="ADMINISTRACION LOTES DE JUAN DE ACOSTA"/>
    <n v="93151510"/>
    <s v="Solicitud de información a los Proveedores"/>
    <n v="3"/>
    <n v="2"/>
    <n v="1"/>
    <n v="2400000"/>
    <s v="GLOBAL"/>
    <s v="NO SOLICITADAS"/>
  </r>
  <r>
    <x v="2"/>
    <x v="58"/>
    <n v="16"/>
    <s v="OTROS GASTOS POR ADQUISICION DE SERVICIOS"/>
    <s v="SERVICIO DE ELABORACION DE ARREGLOS FLORALES"/>
    <n v="70111600"/>
    <s v="Mínima cuantía"/>
    <n v="3"/>
    <n v="9"/>
    <n v="1"/>
    <n v="5000000"/>
    <s v="GLOBAL"/>
    <s v="NO SOLICITADAS"/>
  </r>
  <r>
    <x v="2"/>
    <x v="58"/>
    <n v="16"/>
    <s v="OTROS GASTOS POR ADQUISICION DE SERVICIOS"/>
    <s v="REVISION TECNICOMECANICA"/>
    <n v="78181505"/>
    <s v="Solicitud de información a los Proveedores"/>
    <n v="3"/>
    <n v="1"/>
    <n v="1"/>
    <n v="4800000"/>
    <s v="GLOBAL"/>
    <s v="NO SOLICITADAS"/>
  </r>
  <r>
    <x v="3"/>
    <x v="0"/>
    <n v="10"/>
    <s v="PARTIDA ALIMENTACIÓN SOLDADOS"/>
    <s v="PARTIDA ALIMENTACIÓN SOLDADOS"/>
    <n v="0"/>
    <m/>
    <m/>
    <m/>
    <n v="1"/>
    <n v="50000000"/>
    <s v="GLOBAL"/>
    <s v="NO SOLICITADAS"/>
  </r>
  <r>
    <x v="3"/>
    <x v="1"/>
    <n v="16"/>
    <s v="REMUNERACION SERVICIOS TECNICOS"/>
    <s v="DOCENTES COLEGIO LUIS F. PINTO"/>
    <n v="86121503"/>
    <s v="Contratación directa"/>
    <n v="3"/>
    <n v="9"/>
    <n v="1"/>
    <n v="461783778"/>
    <s v="GLOBAL"/>
    <s v="NO SOLICITADAS"/>
  </r>
  <r>
    <x v="3"/>
    <x v="1"/>
    <n v="16"/>
    <s v="REMUNERACION SERVICIOS TECNICOS"/>
    <s v="DOCENTES COLEGIO LUIS F. PINTO VF 2018"/>
    <n v="86121503"/>
    <s v="Contratación directa"/>
    <n v="1"/>
    <n v="3"/>
    <n v="1"/>
    <n v="90216222"/>
    <s v="GLOBAL"/>
    <s v="SI APROBADAS"/>
  </r>
  <r>
    <x v="3"/>
    <x v="2"/>
    <n v="10"/>
    <s v="IMPUESTO DE VEHICULOS"/>
    <s v="IMPUESTO DE VEHICULOS CACOM-4"/>
    <n v="93161601"/>
    <n v="0"/>
    <n v="1"/>
    <n v="1"/>
    <n v="1"/>
    <n v="2500000"/>
    <s v="GLOBAL"/>
    <s v="NO SOLICITADAS"/>
  </r>
  <r>
    <x v="3"/>
    <x v="3"/>
    <n v="10"/>
    <s v="IMPUESTO PREDIAL"/>
    <s v="IMPUESTO PREDIAL CACOM-4"/>
    <n v="93161602"/>
    <n v="0"/>
    <n v="1"/>
    <n v="1"/>
    <n v="1"/>
    <n v="174618348"/>
    <s v="GLOBAL"/>
    <s v="NO SOLICITADAS"/>
  </r>
  <r>
    <x v="3"/>
    <x v="3"/>
    <n v="10"/>
    <s v="IMPUESTO PREDIAL"/>
    <s v="IMPUESTO PREDIAL FLANDES"/>
    <n v="93161602"/>
    <n v="0"/>
    <n v="1"/>
    <n v="1"/>
    <n v="1"/>
    <n v="18296489"/>
    <s v="GLOBAL"/>
    <s v="NO SOLICITADAS"/>
  </r>
  <r>
    <x v="3"/>
    <x v="5"/>
    <n v="10"/>
    <s v="OTROS IMPUESTOS"/>
    <s v="SOBRE TASA AMBIENTAL MELGAR Y FLANDES"/>
    <n v="93161504"/>
    <n v="0"/>
    <n v="1"/>
    <n v="1"/>
    <n v="1"/>
    <n v="48029489"/>
    <s v="GLOBAL"/>
    <s v="NO SOLICITADAS"/>
  </r>
  <r>
    <x v="3"/>
    <x v="5"/>
    <n v="10"/>
    <s v="OTROS IMPUESTOS"/>
    <s v="IMPUESTO BOMBERIL"/>
    <n v="93161504"/>
    <n v="0"/>
    <n v="1"/>
    <n v="1"/>
    <n v="1"/>
    <n v="1406148"/>
    <s v="GLOBAL"/>
    <s v="NO SOLICITADAS"/>
  </r>
  <r>
    <x v="3"/>
    <x v="5"/>
    <n v="10"/>
    <s v="OTROS IMPUESTOS"/>
    <s v="CONCESION AGUA POTABLE UNIDAD"/>
    <n v="93161504"/>
    <n v="0"/>
    <n v="1"/>
    <n v="1"/>
    <n v="1"/>
    <n v="803302"/>
    <s v="GLOBAL"/>
    <s v="NO SOLICITADAS"/>
  </r>
  <r>
    <x v="3"/>
    <x v="5"/>
    <n v="10"/>
    <s v="OTROS IMPUESTOS"/>
    <s v="CONCESION AGUA POTABLE-LA MARIA"/>
    <n v="93161504"/>
    <n v="0"/>
    <n v="1"/>
    <n v="1"/>
    <n v="1"/>
    <n v="1039500"/>
    <s v="GLOBAL"/>
    <s v="NO SOLICITADAS"/>
  </r>
  <r>
    <x v="3"/>
    <x v="5"/>
    <n v="10"/>
    <s v="OTROS IMPUESTOS"/>
    <s v="USO DE AGUA DEL RIO SUMAPAZ"/>
    <n v="93161504"/>
    <n v="0"/>
    <n v="1"/>
    <n v="1"/>
    <n v="1"/>
    <n v="1039500"/>
    <s v="GLOBAL"/>
    <s v="NO SOLICITADAS"/>
  </r>
  <r>
    <x v="3"/>
    <x v="5"/>
    <n v="10"/>
    <s v="OTROS IMPUESTOS"/>
    <s v="SALDO SOLIDOS ARROJADOS AL RIO SUMAPAZ (TASAS RETRIBUTIVAS)"/>
    <n v="93161504"/>
    <n v="0"/>
    <n v="1"/>
    <n v="1"/>
    <n v="1"/>
    <n v="2194500"/>
    <s v="GLOBAL"/>
    <s v="NO SOLICITADAS"/>
  </r>
  <r>
    <x v="3"/>
    <x v="6"/>
    <n v="16"/>
    <s v="EQUIPO DE RECREACION Y DEPORTES"/>
    <s v="GIMNASIO INFANTIL"/>
    <n v="49241500"/>
    <s v="Mínima cuantía"/>
    <n v="4"/>
    <n v="2"/>
    <n v="1"/>
    <n v="12674928"/>
    <s v="UNIDAD"/>
    <s v="NO SOLICITADAS"/>
  </r>
  <r>
    <x v="3"/>
    <x v="7"/>
    <n v="10"/>
    <s v="HERRAMIENTAS"/>
    <s v="TIJERA PODADORA MANGO CORTO"/>
    <n v="27112007"/>
    <s v="Mínima cuantía"/>
    <n v="4"/>
    <n v="2"/>
    <n v="2"/>
    <n v="94500"/>
    <s v="UNIDAD"/>
    <s v="NO SOLICITADAS"/>
  </r>
  <r>
    <x v="3"/>
    <x v="7"/>
    <n v="10"/>
    <s v="HERRAMIENTAS"/>
    <s v="TIJERA PODADORA MANGO LARGO"/>
    <n v="27112007"/>
    <s v="Mínima cuantía"/>
    <n v="4"/>
    <n v="2"/>
    <n v="2"/>
    <n v="94500"/>
    <s v="UNIDAD"/>
    <s v="NO SOLICITADAS"/>
  </r>
  <r>
    <x v="3"/>
    <x v="7"/>
    <n v="10"/>
    <s v="HERRAMIENTAS"/>
    <s v="ALICATE"/>
    <n v="27112126"/>
    <s v="Mínima cuantía"/>
    <n v="4"/>
    <n v="2"/>
    <n v="2"/>
    <n v="111300"/>
    <s v="UNIDAD"/>
    <s v="NO SOLICITADAS"/>
  </r>
  <r>
    <x v="3"/>
    <x v="7"/>
    <n v="10"/>
    <s v="HERRAMIENTAS"/>
    <s v="LLAVE 12 "/>
    <n v="27111723"/>
    <s v="Mínima cuantía"/>
    <n v="4"/>
    <n v="2"/>
    <n v="2"/>
    <n v="94500"/>
    <s v="UNIDAD"/>
    <s v="NO SOLICITADAS"/>
  </r>
  <r>
    <x v="3"/>
    <x v="7"/>
    <n v="10"/>
    <s v="HERRAMIENTAS"/>
    <s v="HOMBRESOLO"/>
    <n v="27112107"/>
    <s v="Mínima cuantía"/>
    <n v="4"/>
    <n v="2"/>
    <n v="2"/>
    <n v="111300"/>
    <s v="UNIDAD"/>
    <s v="NO SOLICITADAS"/>
  </r>
  <r>
    <x v="3"/>
    <x v="7"/>
    <n v="10"/>
    <s v="HERRAMIENTAS"/>
    <s v="TIJERA CORTADORA DE TUBO"/>
    <n v="23241610"/>
    <s v="Mínima cuantía"/>
    <n v="4"/>
    <n v="2"/>
    <n v="2"/>
    <n v="115500"/>
    <s v="UNIDAD"/>
    <s v="NO SOLICITADAS"/>
  </r>
  <r>
    <x v="3"/>
    <x v="7"/>
    <n v="10"/>
    <s v="HERRAMIENTAS"/>
    <s v="SEGUETA CORTA TUBO"/>
    <n v="27111552"/>
    <s v="Mínima cuantía"/>
    <n v="4"/>
    <n v="2"/>
    <n v="2"/>
    <n v="130200"/>
    <s v="UNIDAD"/>
    <s v="NO SOLICITADAS"/>
  </r>
  <r>
    <x v="3"/>
    <x v="7"/>
    <n v="10"/>
    <s v="HERRAMIENTAS"/>
    <s v="JUEGO DE COPAS "/>
    <n v="27111702"/>
    <s v="Mínima cuantía"/>
    <n v="4"/>
    <n v="2"/>
    <n v="1"/>
    <n v="173250"/>
    <s v="UNIDAD"/>
    <s v="NO SOLICITADAS"/>
  </r>
  <r>
    <x v="3"/>
    <x v="7"/>
    <n v="10"/>
    <s v="HERRAMIENTAS"/>
    <s v="JUEGO DE LLAVES BOCA FIJA TIPO RATCHE"/>
    <n v="27111705"/>
    <s v="Mínima cuantía"/>
    <n v="4"/>
    <n v="2"/>
    <n v="1"/>
    <n v="194250"/>
    <s v="UNIDAD"/>
    <s v="NO SOLICITADAS"/>
  </r>
  <r>
    <x v="3"/>
    <x v="7"/>
    <n v="10"/>
    <s v="HERRAMIENTAS"/>
    <s v="PALUSTRE"/>
    <n v="27112201"/>
    <s v="Mínima cuantía"/>
    <n v="4"/>
    <n v="2"/>
    <n v="4"/>
    <n v="96600"/>
    <s v="UNIDAD"/>
    <s v="NO SOLICITADAS"/>
  </r>
  <r>
    <x v="3"/>
    <x v="7"/>
    <n v="10"/>
    <s v="HERRAMIENTAS"/>
    <s v="LLANA METALICA LISA"/>
    <n v="27112201"/>
    <s v="Mínima cuantía"/>
    <n v="4"/>
    <n v="2"/>
    <n v="8"/>
    <n v="151200"/>
    <s v="UNIDAD"/>
    <s v="NO SOLICITADAS"/>
  </r>
  <r>
    <x v="3"/>
    <x v="7"/>
    <n v="10"/>
    <s v="HERRAMIENTAS"/>
    <s v="CARETILLA TOLVA METALICA Y LLANTA MACIZA"/>
    <n v="24101507"/>
    <s v="Mínima cuantía"/>
    <n v="4"/>
    <n v="2"/>
    <n v="3"/>
    <n v="456750"/>
    <s v="UNIDAD"/>
    <s v="NO SOLICITADAS"/>
  </r>
  <r>
    <x v="3"/>
    <x v="7"/>
    <n v="10"/>
    <s v="HERRAMIENTAS"/>
    <s v="PUNTERO PALA - PUNTA"/>
    <n v="27112229"/>
    <s v="Mínima cuantía"/>
    <n v="4"/>
    <n v="2"/>
    <n v="3"/>
    <n v="110250"/>
    <s v="UNIDAD"/>
    <s v="NO SOLICITADAS"/>
  </r>
  <r>
    <x v="3"/>
    <x v="7"/>
    <n v="10"/>
    <s v="HERRAMIENTAS"/>
    <s v="PERTIGA"/>
    <n v="27112813"/>
    <s v="Mínima cuantía"/>
    <n v="4"/>
    <n v="2"/>
    <n v="1"/>
    <n v="4639564"/>
    <s v="UNIDAD"/>
    <s v="NO SOLICITADAS"/>
  </r>
  <r>
    <x v="3"/>
    <x v="7"/>
    <n v="10"/>
    <s v="HERRAMIENTAS"/>
    <s v="ALICATE PELACABLE"/>
    <n v="27112151"/>
    <s v="Mínima cuantía"/>
    <n v="4"/>
    <n v="2"/>
    <n v="1"/>
    <n v="37752"/>
    <s v="UNIDAD"/>
    <s v="NO SOLICITADAS"/>
  </r>
  <r>
    <x v="3"/>
    <x v="7"/>
    <n v="10"/>
    <s v="HERRAMIENTAS"/>
    <s v="CORTAFRIO"/>
    <n v="27111901"/>
    <s v="Mínima cuantía"/>
    <n v="4"/>
    <n v="2"/>
    <n v="1"/>
    <n v="50818"/>
    <s v="UNIDAD"/>
    <s v="NO SOLICITADAS"/>
  </r>
  <r>
    <x v="3"/>
    <x v="7"/>
    <n v="10"/>
    <s v="HERRAMIENTAS"/>
    <s v="JUEGO DE PINZAS 3 PIEZAS"/>
    <n v="27112105"/>
    <s v="Mínima cuantía"/>
    <n v="4"/>
    <n v="2"/>
    <n v="1"/>
    <n v="198450"/>
    <s v="UNIDAD"/>
    <s v="NO SOLICITADAS"/>
  </r>
  <r>
    <x v="3"/>
    <x v="7"/>
    <n v="10"/>
    <s v="HERRAMIENTAS"/>
    <s v="JUEGO DE DESTORNILLADOR 7 PZS"/>
    <n v="27111728"/>
    <s v="Mínima cuantía"/>
    <n v="4"/>
    <n v="2"/>
    <n v="1"/>
    <n v="103320"/>
    <s v="UNIDAD"/>
    <s v="NO SOLICITADAS"/>
  </r>
  <r>
    <x v="3"/>
    <x v="7"/>
    <n v="10"/>
    <s v="HERRAMIENTAS"/>
    <s v="PINZA VOLTIAMPERIMETRICA"/>
    <n v="27112105"/>
    <s v="Mínima cuantía"/>
    <n v="4"/>
    <n v="2"/>
    <n v="1"/>
    <n v="438060"/>
    <s v="UNIDAD"/>
    <s v="NO SOLICITADAS"/>
  </r>
  <r>
    <x v="3"/>
    <x v="7"/>
    <n v="10"/>
    <s v="HERRAMIENTAS"/>
    <s v="PINZA PUNTA RECTA"/>
    <n v="27112105"/>
    <s v="Mínima cuantía"/>
    <n v="5"/>
    <n v="2"/>
    <n v="1"/>
    <n v="115500"/>
    <s v="UNIDAD"/>
    <s v="NO SOLICITADAS"/>
  </r>
  <r>
    <x v="3"/>
    <x v="7"/>
    <n v="10"/>
    <s v="HERRAMIENTAS"/>
    <s v="HACHA DE MANO"/>
    <n v="27111604"/>
    <s v="Mínima cuantía"/>
    <n v="5"/>
    <n v="2"/>
    <n v="4"/>
    <n v="196186"/>
    <s v="UNIDAD"/>
    <s v="NO SOLICITADAS"/>
  </r>
  <r>
    <x v="3"/>
    <x v="7"/>
    <n v="10"/>
    <s v="HERRAMIENTAS"/>
    <s v="PALAS EXCAVADORAS"/>
    <n v="27112004"/>
    <s v="Mínima cuantía"/>
    <n v="5"/>
    <n v="2"/>
    <n v="4"/>
    <n v="125760"/>
    <s v="UNIDAD"/>
    <s v="NO SOLICITADAS"/>
  </r>
  <r>
    <x v="3"/>
    <x v="7"/>
    <n v="10"/>
    <s v="HERRAMIENTAS"/>
    <s v="CALIBRADOR O PIE DE REY UNIVERSAL 150 MM"/>
    <n v="27111700"/>
    <s v="Mínima cuantía"/>
    <n v="5"/>
    <n v="2"/>
    <n v="2"/>
    <n v="121800"/>
    <s v="UNIDAD"/>
    <s v="NO SOLICITADAS"/>
  </r>
  <r>
    <x v="3"/>
    <x v="7"/>
    <n v="10"/>
    <s v="HERRAMIENTAS"/>
    <s v="LLAVES TORX T 40 CON MANIJA EN T"/>
    <n v="27111716"/>
    <s v="Mínima cuantía"/>
    <n v="5"/>
    <n v="2"/>
    <n v="10"/>
    <n v="168680"/>
    <s v="UNIDAD"/>
    <s v="NO SOLICITADAS"/>
  </r>
  <r>
    <x v="3"/>
    <x v="7"/>
    <n v="10"/>
    <s v="HERRAMIENTAS"/>
    <s v="GALGAS CALIBRADORAS DE BUJIAS"/>
    <n v="27111700"/>
    <s v="Mínima cuantía"/>
    <n v="5"/>
    <n v="2"/>
    <n v="2"/>
    <n v="57226"/>
    <s v="UNIDAD"/>
    <s v="NO SOLICITADAS"/>
  </r>
  <r>
    <x v="3"/>
    <x v="7"/>
    <n v="10"/>
    <s v="HERRAMIENTAS"/>
    <s v="DESTORNILLADOR DE IMPACTO METALICO"/>
    <n v="27111742"/>
    <s v="Mínima cuantía"/>
    <n v="5"/>
    <n v="2"/>
    <n v="5"/>
    <n v="455440"/>
    <s v="UNIDAD"/>
    <s v="NO SOLICITADAS"/>
  </r>
  <r>
    <x v="3"/>
    <x v="7"/>
    <n v="10"/>
    <s v="HERRAMIENTAS"/>
    <s v="LLAVE DE COPA DE 19 MM"/>
    <n v="27111759"/>
    <s v="Mínima cuantía"/>
    <n v="5"/>
    <n v="2"/>
    <n v="5"/>
    <n v="24365"/>
    <s v="UNIDAD"/>
    <s v="NO SOLICITADAS"/>
  </r>
  <r>
    <x v="3"/>
    <x v="7"/>
    <n v="10"/>
    <s v="HERRAMIENTAS"/>
    <s v="HOMBRESOLO DE 10&quot;"/>
    <n v="27111707"/>
    <s v="Mínima cuantía"/>
    <n v="5"/>
    <n v="2"/>
    <n v="4"/>
    <n v="99460"/>
    <s v="UNIDAD"/>
    <s v="NO SOLICITADAS"/>
  </r>
  <r>
    <x v="3"/>
    <x v="7"/>
    <n v="10"/>
    <s v="HERRAMIENTAS"/>
    <s v="LLAVE MIXTA DE 13 MM"/>
    <n v="27111726"/>
    <s v="Mínima cuantía"/>
    <n v="5"/>
    <n v="2"/>
    <n v="6"/>
    <n v="56226"/>
    <s v="UNIDAD"/>
    <s v="NO SOLICITADAS"/>
  </r>
  <r>
    <x v="3"/>
    <x v="7"/>
    <n v="10"/>
    <s v="HERRAMIENTAS"/>
    <s v="ALICATE ARTICULADO EN PINZA"/>
    <n v="27112108"/>
    <s v="Mínima cuantía"/>
    <n v="5"/>
    <n v="2"/>
    <n v="2"/>
    <n v="61224"/>
    <s v="UNIDAD"/>
    <s v="NO SOLICITADAS"/>
  </r>
  <r>
    <x v="3"/>
    <x v="7"/>
    <n v="10"/>
    <s v="HERRAMIENTAS"/>
    <s v="EXTRACTOR DE VOLANTE DE 3 BRAZOS "/>
    <n v="27141101"/>
    <s v="Mínima cuantía"/>
    <n v="5"/>
    <n v="2"/>
    <n v="2"/>
    <n v="222410"/>
    <s v="UNIDAD"/>
    <s v="NO SOLICITADAS"/>
  </r>
  <r>
    <x v="3"/>
    <x v="7"/>
    <n v="10"/>
    <s v="HERRAMIENTAS"/>
    <s v="PINZA DE ACCION CONTRARIA"/>
    <n v="27112139"/>
    <s v="Mínima cuantía"/>
    <n v="5"/>
    <n v="2"/>
    <n v="2"/>
    <n v="98086"/>
    <s v="UNIDAD"/>
    <s v="NO SOLICITADAS"/>
  </r>
  <r>
    <x v="3"/>
    <x v="7"/>
    <n v="10"/>
    <s v="HERRAMIENTAS"/>
    <s v="CALIBRADOR DIGITAL 0 A 6"/>
    <n v="41111621"/>
    <s v="Selección abreviada menor cuantía"/>
    <n v="4"/>
    <n v="7"/>
    <n v="1"/>
    <n v="292243"/>
    <s v="UNIDAD"/>
    <s v="NO SOLICITADAS"/>
  </r>
  <r>
    <x v="3"/>
    <x v="7"/>
    <n v="10"/>
    <s v="HERRAMIENTAS"/>
    <s v="CAUTIN DE BUTANO PARA SOLDAR "/>
    <n v="23271806"/>
    <s v="Selección abreviada menor cuantía"/>
    <n v="4"/>
    <n v="7"/>
    <n v="1"/>
    <n v="765625"/>
    <s v="UNIDAD"/>
    <s v="NO SOLICITADAS"/>
  </r>
  <r>
    <x v="3"/>
    <x v="7"/>
    <n v="10"/>
    <s v="HERRAMIENTAS"/>
    <s v="BATTERY CHARGER "/>
    <n v="26111704"/>
    <s v="Selección abreviada menor cuantía"/>
    <n v="4"/>
    <n v="7"/>
    <n v="1"/>
    <n v="1916345"/>
    <s v="UNIDAD"/>
    <s v="NO SOLICITADAS"/>
  </r>
  <r>
    <x v="3"/>
    <x v="7"/>
    <n v="10"/>
    <s v="HERRAMIENTAS"/>
    <s v="LIJADORA ORBITAL NEUMATICA"/>
    <n v="23101509"/>
    <s v="Selección abreviada menor cuantía"/>
    <n v="4"/>
    <n v="7"/>
    <n v="1"/>
    <n v="2729240"/>
    <s v="UNIDAD"/>
    <s v="NO SOLICITADAS"/>
  </r>
  <r>
    <x v="3"/>
    <x v="7"/>
    <n v="10"/>
    <s v="HERRAMIENTAS"/>
    <s v="MANGUERA DE 50 MTS AIRE"/>
    <n v="40142002"/>
    <s v="Selección abreviada menor cuantía"/>
    <n v="4"/>
    <n v="7"/>
    <n v="1"/>
    <n v="650126"/>
    <s v="UNIDAD"/>
    <s v="NO SOLICITADAS"/>
  </r>
  <r>
    <x v="3"/>
    <x v="7"/>
    <n v="10"/>
    <s v="HERRAMIENTAS"/>
    <s v="PISTOLA DE PINTURA "/>
    <n v="31211908"/>
    <s v="Selección abreviada menor cuantía"/>
    <n v="4"/>
    <n v="7"/>
    <n v="1"/>
    <n v="976128"/>
    <s v="UNIDAD"/>
    <s v="NO SOLICITADAS"/>
  </r>
  <r>
    <x v="3"/>
    <x v="7"/>
    <n v="10"/>
    <s v="HERRAMIENTAS"/>
    <s v="CORTADOR DE ALAMBRE"/>
    <n v="27111511"/>
    <s v="Selección abreviada menor cuantía"/>
    <n v="4"/>
    <n v="7"/>
    <n v="8"/>
    <n v="1047552"/>
    <s v="UNIDAD"/>
    <s v="NO SOLICITADAS"/>
  </r>
  <r>
    <x v="3"/>
    <x v="7"/>
    <n v="10"/>
    <s v="HERRAMIENTAS"/>
    <s v="GRASERA MANUAL"/>
    <n v="40141736"/>
    <s v="Selección abreviada menor cuantía"/>
    <n v="4"/>
    <n v="7"/>
    <n v="2"/>
    <n v="520800"/>
    <s v="UNIDAD"/>
    <s v="NO SOLICITADAS"/>
  </r>
  <r>
    <x v="3"/>
    <x v="8"/>
    <n v="10"/>
    <s v="AUDIOVISUALES Y ACCESORIOS"/>
    <s v="SISTEMA DE SONIDO PORTATIL"/>
    <n v="45111706"/>
    <s v="Mínima cuantía"/>
    <n v="4"/>
    <n v="2"/>
    <n v="1"/>
    <n v="4515000"/>
    <s v="UNIDAD"/>
    <s v="NO SOLICITADAS"/>
  </r>
  <r>
    <x v="3"/>
    <x v="8"/>
    <n v="16"/>
    <s v="AUDIOVISUALES Y ACCESORIOS"/>
    <s v="CAMARA SEMIPROFESIONAL "/>
    <n v="45121517"/>
    <s v="Mínima cuantía"/>
    <n v="5"/>
    <n v="2"/>
    <n v="1"/>
    <n v="1160250"/>
    <s v="UNIDAD"/>
    <s v="NO SOLICITADAS"/>
  </r>
  <r>
    <x v="3"/>
    <x v="8"/>
    <n v="10"/>
    <s v="AUDIOVISUALES Y ACCESORIOS"/>
    <s v="VIDEO BEAM INTERACTIVO "/>
    <n v="45111616"/>
    <s v="Selección abreviada subasta inversa"/>
    <n v="3"/>
    <n v="2"/>
    <n v="1"/>
    <n v="2289000"/>
    <s v="UNIDAD"/>
    <s v="NO SOLICITADAS"/>
  </r>
  <r>
    <x v="3"/>
    <x v="8"/>
    <n v="10"/>
    <s v="AUDIOVISUALES Y ACCESORIOS"/>
    <s v="TELON DE PARED COMPATIBLE CON VIDEO BEAM"/>
    <n v="45111603"/>
    <s v="Selección abreviada subasta inversa"/>
    <n v="3"/>
    <n v="2"/>
    <n v="1"/>
    <n v="441000"/>
    <s v="UNIDAD"/>
    <s v="NO SOLICITADAS"/>
  </r>
  <r>
    <x v="3"/>
    <x v="10"/>
    <n v="10"/>
    <s v="EQUIPO DE CAFETERIA"/>
    <s v="SISTEMA DE FILTRO DE AGUA"/>
    <n v="40161502"/>
    <s v="Mínima cuantía"/>
    <n v="5"/>
    <n v="2"/>
    <n v="3"/>
    <n v="3597000"/>
    <s v="UNIDAD"/>
    <s v="NO SOLICITADAS"/>
  </r>
  <r>
    <x v="3"/>
    <x v="10"/>
    <n v="10"/>
    <s v="EQUIPO DE CAFETERIA"/>
    <s v="ESTUFA INDUSTRIAL"/>
    <n v="23181703"/>
    <s v="Mínima cuantía"/>
    <n v="3"/>
    <n v="2"/>
    <n v="1"/>
    <n v="3000000"/>
    <s v="UNIDAD"/>
    <s v="NO SOLICITADAS"/>
  </r>
  <r>
    <x v="3"/>
    <x v="12"/>
    <n v="10"/>
    <s v="EQUIPO AGRICOLA"/>
    <s v="MOTOSIERRA"/>
    <n v="27112038"/>
    <s v="Mínima cuantía"/>
    <n v="4"/>
    <n v="2"/>
    <n v="1"/>
    <n v="1575000"/>
    <s v="UNIDAD"/>
    <s v="NO SOLICITADAS"/>
  </r>
  <r>
    <x v="3"/>
    <x v="13"/>
    <n v="10"/>
    <s v="MAQUINARIA INDUSTRIAL"/>
    <s v="PLANTA ELECTRICA"/>
    <n v="26111601"/>
    <s v="Selección abreviada menor cuantía"/>
    <n v="3"/>
    <n v="3"/>
    <n v="1"/>
    <n v="120000000"/>
    <s v="UNIDAD"/>
    <s v="NO SOLICITADAS"/>
  </r>
  <r>
    <x v="3"/>
    <x v="13"/>
    <n v="10"/>
    <s v="MAQUINARIA INDUSTRIAL"/>
    <s v="TALADRO DE 1/2"/>
    <n v="27111515"/>
    <s v="Mínima cuantía"/>
    <n v="4"/>
    <n v="2"/>
    <n v="1"/>
    <n v="336000"/>
    <s v="UNIDAD"/>
    <s v="NO SOLICITADAS"/>
  </r>
  <r>
    <x v="3"/>
    <x v="13"/>
    <n v="10"/>
    <s v="MAQUINARIA INDUSTRIAL"/>
    <s v="LIJADORA DE BANDA"/>
    <n v="23101537"/>
    <s v="Mínima cuantía"/>
    <n v="4"/>
    <n v="2"/>
    <n v="1"/>
    <n v="472500"/>
    <s v="UNIDAD"/>
    <s v="NO SOLICITADAS"/>
  </r>
  <r>
    <x v="3"/>
    <x v="13"/>
    <n v="10"/>
    <s v="MAQUINARIA INDUSTRIAL"/>
    <s v="PISTOLA NEUMATICA PARA PUNTILLA"/>
    <n v="27131506"/>
    <s v="Mínima cuantía"/>
    <n v="4"/>
    <n v="2"/>
    <n v="1"/>
    <n v="199500"/>
    <s v="UNIDAD"/>
    <s v="NO SOLICITADAS"/>
  </r>
  <r>
    <x v="3"/>
    <x v="13"/>
    <n v="10"/>
    <s v="MAQUINARIA INDUSTRIAL"/>
    <s v="PRENSA ESQUINERA PARA MARQUETERIA"/>
    <n v="23151607"/>
    <s v="Mínima cuantía"/>
    <n v="4"/>
    <n v="2"/>
    <n v="1"/>
    <n v="47250"/>
    <s v="UNIDAD"/>
    <s v="NO SOLICITADAS"/>
  </r>
  <r>
    <x v="3"/>
    <x v="13"/>
    <n v="10"/>
    <s v="MAQUINARIA INDUSTRIAL"/>
    <s v="TALADRO PERCUTOR "/>
    <n v="27111515"/>
    <s v="Mínima cuantía"/>
    <n v="4"/>
    <n v="2"/>
    <n v="1"/>
    <n v="336945"/>
    <s v="UNIDAD"/>
    <s v="NO SOLICITADAS"/>
  </r>
  <r>
    <x v="3"/>
    <x v="13"/>
    <n v="10"/>
    <s v="MAQUINARIA INDUSTRIAL"/>
    <s v="PRENSA DE BANCO"/>
    <n v="23151607"/>
    <s v="Mínima cuantía"/>
    <n v="4"/>
    <n v="2"/>
    <n v="2"/>
    <n v="333616"/>
    <s v="UNIDAD"/>
    <s v="NO SOLICITADAS"/>
  </r>
  <r>
    <x v="3"/>
    <x v="15"/>
    <n v="10"/>
    <s v="COMPRESORES"/>
    <s v="COMPRESOR TIPO PANCAKE"/>
    <n v="40151601"/>
    <s v="Mínima cuantía"/>
    <n v="4"/>
    <n v="2"/>
    <n v="1"/>
    <n v="708750"/>
    <s v="UNIDAD"/>
    <s v="NO SOLICITADAS"/>
  </r>
  <r>
    <x v="3"/>
    <x v="16"/>
    <n v="10"/>
    <s v="EQUIPO DE BOMBEO"/>
    <s v="ELECTROBOMBA DE 1/2 HP"/>
    <n v="40151510"/>
    <s v="Mínima cuantía"/>
    <n v="4"/>
    <n v="2"/>
    <n v="2"/>
    <n v="2520000"/>
    <s v="UNIDAD"/>
    <s v="NO SOLICITADAS"/>
  </r>
  <r>
    <x v="3"/>
    <x v="16"/>
    <n v="10"/>
    <s v="EQUIPO DE BOMBEO"/>
    <s v="ELECTROBOMBA DE 2 HP DE VACIO PARA CEBADO"/>
    <n v="40151510"/>
    <s v="Mínima cuantía"/>
    <n v="4"/>
    <n v="2"/>
    <n v="1"/>
    <n v="1499400"/>
    <s v="UNIDAD"/>
    <s v="NO SOLICITADAS"/>
  </r>
  <r>
    <x v="3"/>
    <x v="16"/>
    <n v="10"/>
    <s v="EQUIPO DE BOMBEO"/>
    <s v="ELECTROBOMBA DE 1 HP PARA COMBUSTIBLE CON MANGUERAS DE SUCCION Y DESCARGA "/>
    <n v="40151532"/>
    <s v="Mínima cuantía"/>
    <n v="4"/>
    <n v="2"/>
    <n v="1"/>
    <n v="1780600"/>
    <s v="UNIDAD"/>
    <s v="NO SOLICITADAS"/>
  </r>
  <r>
    <x v="3"/>
    <x v="16"/>
    <n v="10"/>
    <s v="EQUIPO DE BOMBEO"/>
    <s v="BOMBA DE VACIO MEDIANA"/>
    <n v="40151502"/>
    <s v="Mínima cuantía"/>
    <n v="4"/>
    <n v="2"/>
    <n v="1"/>
    <n v="2846235"/>
    <s v="UNIDAD"/>
    <s v="NO SOLICITADAS"/>
  </r>
  <r>
    <x v="3"/>
    <x v="17"/>
    <n v="10"/>
    <s v="OTRAS COMPRAS DE EQUIPOS"/>
    <s v="AIRE ACONDICIONADO TIPO MINISPLIT PARED INVERTER V 12.000 BTU "/>
    <n v="40101701"/>
    <s v="Mínima cuantía"/>
    <n v="2"/>
    <n v="3"/>
    <n v="1"/>
    <n v="2399500"/>
    <s v="UNIDAD"/>
    <s v="NO SOLICITADAS"/>
  </r>
  <r>
    <x v="3"/>
    <x v="17"/>
    <n v="10"/>
    <s v="OTRAS COMPRAS DE EQUIPOS"/>
    <s v="AIRE ACONDICIONADO TIPO MINISPLIT PARED INVERTER V 18.000 BTU "/>
    <n v="40101701"/>
    <s v="Mínima cuantía"/>
    <n v="2"/>
    <n v="3"/>
    <n v="1"/>
    <n v="2845500"/>
    <s v="UNIDAD"/>
    <s v="NO SOLICITADAS"/>
  </r>
  <r>
    <x v="3"/>
    <x v="17"/>
    <n v="10"/>
    <s v="OTRAS COMPRAS DE EQUIPOS"/>
    <s v="AIRE ACONDICIONADO TIPO MINISPLIT PARED INVERTER V 24.000 BTU "/>
    <n v="40101701"/>
    <s v="Mínima cuantía"/>
    <n v="2"/>
    <n v="3"/>
    <n v="1"/>
    <n v="3092000"/>
    <s v="UNIDAD"/>
    <s v="NO SOLICITADAS"/>
  </r>
  <r>
    <x v="3"/>
    <x v="17"/>
    <n v="10"/>
    <s v="OTRAS COMPRAS DE EQUIPOS"/>
    <s v="AIRE ACONDICIONADO TIPO PISO TECHO INVERTER V 36.000 BTU "/>
    <n v="40101701"/>
    <s v="Mínima cuantía"/>
    <n v="2"/>
    <n v="3"/>
    <n v="1"/>
    <n v="5980800"/>
    <s v="UNIDAD"/>
    <s v="NO SOLICITADAS"/>
  </r>
  <r>
    <x v="3"/>
    <x v="17"/>
    <n v="10"/>
    <s v="OTRAS COMPRAS DE EQUIPOS"/>
    <s v="AIRE ACONDICIONADO TIPO FANCOIL DESNUDO OCULTO EN TECHO COMPRESOR INVERTER REFRIGERANTE R410 54.000 BTU "/>
    <n v="40101701"/>
    <s v="Mínima cuantía"/>
    <n v="2"/>
    <n v="3"/>
    <n v="1"/>
    <n v="11597600"/>
    <s v="UNIDAD"/>
    <s v="NO SOLICITADAS"/>
  </r>
  <r>
    <x v="3"/>
    <x v="17"/>
    <n v="10"/>
    <s v="OTRAS COMPRAS DE EQUIPOS"/>
    <s v="AIRE ACONDICIONADO TIPO SUSPENDIDO TECHO INVERTER  54.000 BTU "/>
    <n v="40101701"/>
    <s v="Mínima cuantía"/>
    <n v="2"/>
    <n v="3"/>
    <n v="1"/>
    <n v="9084600"/>
    <s v="UNIDAD"/>
    <s v="NO SOLICITADAS"/>
  </r>
  <r>
    <x v="3"/>
    <x v="17"/>
    <n v="16"/>
    <s v="OTRAS COMPRAS DE EQUIPOS"/>
    <s v="AIRE ACONDICIONADO TIPO MINISPLIT PARED INVERTER V 24.000 BTU "/>
    <n v="40101701"/>
    <s v="Mínima cuantía"/>
    <n v="4"/>
    <n v="3"/>
    <n v="9"/>
    <n v="27828000"/>
    <s v="UNIDAD"/>
    <s v="NO SOLICITADAS"/>
  </r>
  <r>
    <x v="3"/>
    <x v="17"/>
    <n v="16"/>
    <s v="OTRAS COMPRAS DE EQUIPOS"/>
    <s v="MAQUINA DE PELUQUERIA"/>
    <n v="53131643"/>
    <s v="Selección abreviada subasta inversa"/>
    <n v="5"/>
    <n v="3"/>
    <n v="3"/>
    <n v="505674"/>
    <s v="UNIDAD"/>
    <s v="NO SOLICITADAS"/>
  </r>
  <r>
    <x v="3"/>
    <x v="17"/>
    <n v="16"/>
    <s v="OTRAS COMPRAS DE EQUIPOS"/>
    <s v="MAQUINA PATILLERA"/>
    <n v="53131643"/>
    <s v="Selección abreviada subasta inversa"/>
    <n v="5"/>
    <n v="3"/>
    <n v="3"/>
    <n v="505671"/>
    <s v="UNIDAD"/>
    <s v="NO SOLICITADAS"/>
  </r>
  <r>
    <x v="3"/>
    <x v="17"/>
    <n v="10"/>
    <s v="OTRAS COMPRAS DE EQUIPOS"/>
    <s v="MULTIMETRO"/>
    <n v="41113630"/>
    <s v="Selección abreviada menor cuantía"/>
    <n v="4"/>
    <n v="7"/>
    <n v="1"/>
    <n v="3930730"/>
    <s v="GLOBAL"/>
    <s v="NO SOLICITADAS"/>
  </r>
  <r>
    <x v="3"/>
    <x v="17"/>
    <n v="10"/>
    <s v="OTRAS COMPRAS DE EQUIPOS"/>
    <s v="LAVADORA - SECADORA"/>
    <n v="47111501"/>
    <s v="Mínima cuantía"/>
    <n v="4"/>
    <n v="1"/>
    <n v="1"/>
    <n v="8428200"/>
    <s v="UNIDAD"/>
    <s v="NO SOLICITADAS"/>
  </r>
  <r>
    <x v="3"/>
    <x v="17"/>
    <n v="10"/>
    <s v="OTRAS COMPRAS DE EQUIPOS"/>
    <s v="AIRE ACONDICIONADO DE 8TON SIMULADOR H CANATAL"/>
    <n v="40101701"/>
    <s v="Selección abreviada subasta inversa"/>
    <n v="4"/>
    <n v="3"/>
    <n v="1"/>
    <n v="316552327"/>
    <s v="UNIDAD"/>
    <s v="NO SOLICITADAS"/>
  </r>
  <r>
    <x v="3"/>
    <x v="17"/>
    <n v="10"/>
    <s v="OTRAS COMPRAS DE EQUIPOS"/>
    <s v="AIRE ACONDICIONADO DE 3TON SIMULADOR HUEY CUARTO UPS"/>
    <n v="40101701"/>
    <s v="Selección abreviada subasta inversa"/>
    <n v="4"/>
    <n v="3"/>
    <n v="1"/>
    <n v="98097788"/>
    <s v="UNIDAD"/>
    <s v="NO SOLICITADAS"/>
  </r>
  <r>
    <x v="3"/>
    <x v="17"/>
    <n v="10"/>
    <s v="OTRAS COMPRAS DE EQUIPOS"/>
    <s v="AIRE ACONDICIONADO TIPO INVERTER 24.000 BTU"/>
    <n v="40101701"/>
    <s v="Mínima cuantía"/>
    <n v="4"/>
    <n v="3"/>
    <n v="2"/>
    <n v="6184000"/>
    <s v="UNIDAD"/>
    <s v="NO SOLICITADAS"/>
  </r>
  <r>
    <x v="3"/>
    <x v="17"/>
    <n v="10"/>
    <s v="OTRAS COMPRAS DE EQUIPOS"/>
    <s v="AIRE ACONDICIONADO TIPO INVERTER 12.000 BTU"/>
    <n v="40101701"/>
    <s v="Mínima cuantía"/>
    <n v="4"/>
    <n v="3"/>
    <n v="2"/>
    <n v="4799000"/>
    <s v="UNIDAD"/>
    <s v="NO SOLICITADAS"/>
  </r>
  <r>
    <x v="3"/>
    <x v="65"/>
    <n v="10"/>
    <s v="EQUIPOS DE COMUNICACIONES"/>
    <s v="RADIOS PUNTO A PUNTO"/>
    <n v="43191510"/>
    <s v="Mínima cuantía"/>
    <n v="5"/>
    <n v="3"/>
    <n v="20"/>
    <n v="10495800"/>
    <s v="UNIDAD"/>
    <s v="NO SOLICITADAS"/>
  </r>
  <r>
    <x v="3"/>
    <x v="18"/>
    <n v="16"/>
    <s v="EQUIPOS Y MAQUINAS PARA OFICINA"/>
    <s v="LAMINADORA PARA FICHEROS"/>
    <n v="44102910"/>
    <s v="Mínima cuantía"/>
    <n v="3"/>
    <n v="3"/>
    <n v="1"/>
    <n v="1249500"/>
    <s v="UNIDAD"/>
    <s v="NO SOLICITADAS"/>
  </r>
  <r>
    <x v="3"/>
    <x v="19"/>
    <n v="10"/>
    <s v="MOBILIARIO Y ENSERES"/>
    <s v="ESTIBAS PLASTICAS"/>
    <n v="24112702"/>
    <s v="Mínima cuantía"/>
    <n v="4"/>
    <n v="4"/>
    <n v="10"/>
    <n v="10000000"/>
    <s v="UNIDAD"/>
    <s v="NO SOLICITADAS"/>
  </r>
  <r>
    <x v="3"/>
    <x v="19"/>
    <n v="10"/>
    <s v="MOBILIARIO Y ENSERES"/>
    <s v="LOCKER SENCILLO "/>
    <n v="56101716"/>
    <s v="Mínima cuantía"/>
    <n v="4"/>
    <n v="4"/>
    <n v="1"/>
    <n v="900000"/>
    <s v="UNIDAD"/>
    <s v="NO SOLICITADAS"/>
  </r>
  <r>
    <x v="3"/>
    <x v="19"/>
    <n v="10"/>
    <s v="MOBILIARIO Y ENSERES"/>
    <s v="PUESTO DE TRABAJO GERENCIAL "/>
    <n v="56101703"/>
    <s v="Mínima cuantía"/>
    <n v="4"/>
    <n v="4"/>
    <n v="1"/>
    <n v="1200000"/>
    <s v="UNIDAD"/>
    <s v="NO SOLICITADAS"/>
  </r>
  <r>
    <x v="3"/>
    <x v="19"/>
    <n v="10"/>
    <s v="MOBILIARIO Y ENSERES"/>
    <s v="GABINETE ARCHIVADOR"/>
    <n v="56101702"/>
    <s v="Mínima cuantía"/>
    <n v="4"/>
    <n v="4"/>
    <n v="1"/>
    <n v="900000"/>
    <s v="UNIDAD"/>
    <s v="NO SOLICITADAS"/>
  </r>
  <r>
    <x v="3"/>
    <x v="19"/>
    <n v="10"/>
    <s v="MOBILIARIO Y ENSERES"/>
    <s v="TANDEM 3 PUESTOS"/>
    <n v="56112103"/>
    <s v="Mínima cuantía"/>
    <n v="4"/>
    <n v="4"/>
    <n v="2"/>
    <n v="2500000"/>
    <s v="UNIDAD"/>
    <s v="NO SOLICITADAS"/>
  </r>
  <r>
    <x v="3"/>
    <x v="19"/>
    <n v="10"/>
    <s v="MOBILIARIO Y ENSERES"/>
    <s v="SILLA DE OFICINA"/>
    <n v="56112104"/>
    <s v="Mínima cuantía"/>
    <n v="4"/>
    <n v="4"/>
    <n v="11"/>
    <n v="4041345"/>
    <s v="UNIDAD"/>
    <s v="NO SOLICITADAS"/>
  </r>
  <r>
    <x v="3"/>
    <x v="19"/>
    <n v="10"/>
    <s v="MOBILIARIO Y ENSERES"/>
    <s v="ESCRITORIO"/>
    <n v="56101703"/>
    <s v="Mínima cuantía"/>
    <n v="4"/>
    <n v="4"/>
    <n v="2"/>
    <n v="2003190"/>
    <s v="UNIDAD"/>
    <s v="NO SOLICITADAS"/>
  </r>
  <r>
    <x v="3"/>
    <x v="19"/>
    <n v="10"/>
    <s v="MOBILIARIO Y ENSERES"/>
    <s v="ESCALERA"/>
    <n v="30191501"/>
    <s v="Mínima cuantía"/>
    <n v="4"/>
    <n v="4"/>
    <n v="1"/>
    <n v="2364540"/>
    <s v="UNIDAD"/>
    <s v="NO SOLICITADAS"/>
  </r>
  <r>
    <x v="3"/>
    <x v="19"/>
    <n v="10"/>
    <s v="MOBILIARIO Y ENSERES"/>
    <s v="CARRITO DE SERVICO CERRADO PARA DESPERDICIOS ALIMENTOS"/>
    <n v="48102010"/>
    <s v="Mínima cuantía"/>
    <n v="4"/>
    <n v="4"/>
    <n v="2"/>
    <n v="3000000"/>
    <s v="UNIDAD"/>
    <s v="NO SOLICITADAS"/>
  </r>
  <r>
    <x v="3"/>
    <x v="19"/>
    <n v="10"/>
    <s v="MOBILIARIO Y ENSERES"/>
    <s v="ESCALERA TIJERA DE 6 PASOS"/>
    <n v="30191501"/>
    <s v="Mínima cuantía"/>
    <n v="4"/>
    <n v="4"/>
    <n v="2"/>
    <n v="367500"/>
    <s v="UNIDAD"/>
    <s v="NO SOLICITADAS"/>
  </r>
  <r>
    <x v="3"/>
    <x v="19"/>
    <n v="10"/>
    <s v="MOBILIARIO Y ENSERES"/>
    <s v="ESCALERA TIJERA 11 PASOS"/>
    <n v="30191501"/>
    <s v="Mínima cuantía"/>
    <n v="4"/>
    <n v="4"/>
    <n v="1"/>
    <n v="1261244"/>
    <s v="UNIDAD"/>
    <s v="NO SOLICITADAS"/>
  </r>
  <r>
    <x v="3"/>
    <x v="19"/>
    <n v="10"/>
    <s v="MOBILIARIO Y ENSERES"/>
    <s v="ESCALERA DOBLE CON LAZO"/>
    <n v="30191501"/>
    <s v="Mínima cuantía"/>
    <n v="4"/>
    <n v="4"/>
    <n v="1"/>
    <n v="2247000"/>
    <s v="UNIDAD"/>
    <s v="NO SOLICITADAS"/>
  </r>
  <r>
    <x v="3"/>
    <x v="19"/>
    <n v="16"/>
    <s v="MOBILIARIO Y ENSERES"/>
    <s v="PUPITRES"/>
    <n v="56121506"/>
    <s v="Mínima cuantía"/>
    <n v="4"/>
    <n v="4"/>
    <n v="6"/>
    <n v="4372392"/>
    <s v="UNIDAD"/>
    <s v="NO SOLICITADAS"/>
  </r>
  <r>
    <x v="3"/>
    <x v="19"/>
    <n v="16"/>
    <s v="MOBILIARIO Y ENSERES"/>
    <s v="MUEBLE TIPO ESCRITORIO"/>
    <n v="56121508"/>
    <s v="Mínima cuantía"/>
    <n v="4"/>
    <n v="4"/>
    <n v="50"/>
    <n v="23485000"/>
    <s v="UNIDAD"/>
    <s v="NO SOLICITADAS"/>
  </r>
  <r>
    <x v="3"/>
    <x v="19"/>
    <n v="10"/>
    <s v="MOBILIARIO Y ENSERES"/>
    <s v="SILLA ISOSCELES"/>
    <n v="56112102"/>
    <s v="Mínima cuantía"/>
    <n v="3"/>
    <n v="2"/>
    <n v="210"/>
    <n v="27783000"/>
    <s v="UNIDAD"/>
    <s v="NO SOLICITADAS"/>
  </r>
  <r>
    <x v="3"/>
    <x v="19"/>
    <n v="10"/>
    <s v="MOBILIARIO Y ENSERES"/>
    <s v="CAMAS  SEMIDOBLE"/>
    <n v="56101515"/>
    <s v="Selección abreviada subasta inversa"/>
    <n v="3"/>
    <n v="2"/>
    <n v="30"/>
    <n v="12000000"/>
    <s v="UNIDAD"/>
    <s v="NO SOLICITADAS"/>
  </r>
  <r>
    <x v="3"/>
    <x v="19"/>
    <n v="10"/>
    <s v="MOBILIARIO Y ENSERES"/>
    <s v="SILLAS DE COMPUTO A GAS DE BRAZOS  "/>
    <n v="56101522"/>
    <s v="Selección abreviada subasta inversa"/>
    <n v="3"/>
    <n v="2"/>
    <n v="38"/>
    <n v="2659999.9999999995"/>
    <s v="UNIDAD"/>
    <s v="NO SOLICITADAS"/>
  </r>
  <r>
    <x v="3"/>
    <x v="19"/>
    <n v="10"/>
    <s v="MOBILIARIO Y ENSERES"/>
    <s v="MESA DE NOCHE "/>
    <n v="56101519"/>
    <s v="Selección abreviada subasta inversa"/>
    <n v="3"/>
    <n v="2"/>
    <n v="42"/>
    <n v="5460000"/>
    <s v="UNIDAD"/>
    <s v="NO SOLICITADAS"/>
  </r>
  <r>
    <x v="3"/>
    <x v="19"/>
    <n v="10"/>
    <s v="MOBILIARIO Y ENSERES"/>
    <s v="PERSIANA EN ALUMINIO"/>
    <n v="52131602"/>
    <s v="Selección abreviada subasta inversa"/>
    <n v="3"/>
    <n v="2"/>
    <n v="41"/>
    <n v="3649000"/>
    <s v="UNIDAD"/>
    <s v="NO SOLICITADAS"/>
  </r>
  <r>
    <x v="3"/>
    <x v="19"/>
    <n v="10"/>
    <s v="MOBILIARIO Y ENSERES"/>
    <s v="CAMA SEMIDOBLE EN MADERA TIPO CEDRO DE 1.40 X 1.90"/>
    <n v="56101515"/>
    <s v="Selección abreviada subasta inversa"/>
    <n v="3"/>
    <n v="2"/>
    <n v="2"/>
    <n v="2058000"/>
    <s v="UNIDAD"/>
    <s v="NO SOLICITADAS"/>
  </r>
  <r>
    <x v="3"/>
    <x v="19"/>
    <n v="10"/>
    <s v="MOBILIARIO Y ENSERES"/>
    <s v="SILLAS TIPO EJECUTIVO - TIPO DIRECTOR"/>
    <n v="56112104"/>
    <s v="Selección abreviada subasta inversa"/>
    <n v="3"/>
    <n v="2"/>
    <n v="2"/>
    <n v="787500"/>
    <s v="UNIDAD"/>
    <s v="NO SOLICITADAS"/>
  </r>
  <r>
    <x v="3"/>
    <x v="19"/>
    <n v="10"/>
    <s v="MOBILIARIO Y ENSERES"/>
    <s v="PUESTO SENCILLO EN L 1.50M X 1.50M (INCLUYE SUPERFICIES DIM 1,50M X 0,60M Y 0,90M X 0,60M,  PORTATECLADO, CAJONERA Y COSTADO)"/>
    <n v="56101703"/>
    <s v="Selección abreviada subasta inversa"/>
    <n v="3"/>
    <n v="2"/>
    <n v="2"/>
    <n v="2058000"/>
    <s v="UNIDAD"/>
    <s v="NO SOLICITADAS"/>
  </r>
  <r>
    <x v="3"/>
    <x v="19"/>
    <n v="10"/>
    <s v="MOBILIARIO Y ENSERES"/>
    <s v="SILLA PUESTO OPERATIVO CON  BRAZOS (ESPALDAR, RODACHINAS, SISTEMA NEUMÁTICO DE TRES FUNCIONES ABSORCIÓN ,ELEVACIÓN Y DESCENSO)"/>
    <n v="56112103"/>
    <s v="Selección abreviada subasta inversa"/>
    <n v="3"/>
    <n v="2"/>
    <n v="2"/>
    <n v="1008000"/>
    <s v="UNIDAD"/>
    <s v="NO SOLICITADAS"/>
  </r>
  <r>
    <x v="3"/>
    <x v="19"/>
    <n v="10"/>
    <s v="MOBILIARIO Y ENSERES"/>
    <s v="SILLA TIPO AULA PUPITRE CON BRAZO RECLINABLE O RETRACTIL"/>
    <n v="56121506"/>
    <s v="Selección abreviada subasta inversa"/>
    <n v="3"/>
    <n v="2"/>
    <n v="30"/>
    <n v="6142500"/>
    <s v="UNIDAD"/>
    <s v="NO SOLICITADAS"/>
  </r>
  <r>
    <x v="3"/>
    <x v="19"/>
    <n v="10"/>
    <s v="MOBILIARIO Y ENSERES"/>
    <s v="LOCKERS"/>
    <n v="56101520"/>
    <s v="Selección abreviada subasta inversa"/>
    <n v="3"/>
    <n v="2"/>
    <n v="18"/>
    <n v="9261000"/>
    <s v="UNIDAD"/>
    <s v="NO SOLICITADAS"/>
  </r>
  <r>
    <x v="3"/>
    <x v="19"/>
    <n v="10"/>
    <s v="MOBILIARIO Y ENSERES"/>
    <s v="MESA METALICA EN ACERO INOXIDABLE 4 PUESTOS"/>
    <n v="56121403"/>
    <s v="Selección abreviada subasta inversa"/>
    <n v="3"/>
    <n v="2"/>
    <n v="3"/>
    <n v="3087000"/>
    <s v="UNIDAD"/>
    <s v="NO SOLICITADAS"/>
  </r>
  <r>
    <x v="3"/>
    <x v="19"/>
    <n v="10"/>
    <s v="MOBILIARIO Y ENSERES"/>
    <s v="ESTANTERIA METALICA TIPO PESADO 2 MTS DE ANCHO POR 80 MTS FONDO Y 1.80 ALTO ENTRE PAÑOS UTILES"/>
    <n v="56111906"/>
    <s v="Selección abreviada subasta inversa"/>
    <n v="3"/>
    <n v="2"/>
    <n v="2"/>
    <n v="2961000"/>
    <s v="UNIDAD"/>
    <s v="NO SOLICITADAS"/>
  </r>
  <r>
    <x v="3"/>
    <x v="19"/>
    <n v="10"/>
    <s v="MOBILIARIO Y ENSERES"/>
    <s v="MESA DE NOCHE EN MADERA TIPO CEDRO. GAVETAS CON DESLIZADORES PARA SU CORRECTA APERTURA."/>
    <n v="56101519"/>
    <s v="Selección abreviada subasta inversa"/>
    <n v="3"/>
    <n v="2"/>
    <n v="2"/>
    <n v="798000"/>
    <s v="UNIDAD"/>
    <s v="NO SOLICITADAS"/>
  </r>
  <r>
    <x v="3"/>
    <x v="19"/>
    <n v="10"/>
    <s v="MOBILIARIO Y ENSERES"/>
    <s v="CAMAROTES METALICOS TRIPLE ALTO 2.00 M ANCHO 1.00M LARGO 1.90M"/>
    <n v="56101515"/>
    <s v="Selección abreviada subasta inversa"/>
    <n v="3"/>
    <n v="2"/>
    <n v="6"/>
    <n v="3024000"/>
    <s v="UNIDAD"/>
    <s v="NO SOLICITADAS"/>
  </r>
  <r>
    <x v="3"/>
    <x v="66"/>
    <n v="10"/>
    <s v="EQUIPO DE ALOJAMIENTO Y CAMPANA"/>
    <s v="COLCHON  SEMIDOBLE "/>
    <n v="56101508"/>
    <s v="Selección abreviada subasta inversa"/>
    <n v="3"/>
    <n v="2"/>
    <n v="30"/>
    <n v="36231000"/>
    <s v="UNIDAD"/>
    <s v="NO SOLICITADAS"/>
  </r>
  <r>
    <x v="3"/>
    <x v="66"/>
    <n v="10"/>
    <s v="EQUIPO DE ALOJAMIENTO Y CAMPANA"/>
    <s v="COLCHONES SEMIDOBLE EN ESPUMA ORTOPEDICO E INDEFORMABLE, ACABADO ACOLCHADO, TELA TIPO JACQUARD, ANTIALERGICO, FIRME CON UNA ALTURA PROMEDIO DE 22 CMS, RELLENO EN FIBRAS NATURALES. "/>
    <n v="56101508"/>
    <s v="Selección abreviada subasta inversa"/>
    <n v="3"/>
    <n v="2"/>
    <n v="2"/>
    <n v="3045000"/>
    <s v="UNIDAD"/>
    <s v="NO SOLICITADAS"/>
  </r>
  <r>
    <x v="3"/>
    <x v="66"/>
    <n v="10"/>
    <s v="EQUIPO DE ALOJAMIENTO Y CAMPANA"/>
    <s v="COLCHONETA EN ESPUMA"/>
    <n v="56101508"/>
    <s v="Selección abreviada subasta inversa"/>
    <n v="3"/>
    <n v="2"/>
    <n v="18"/>
    <n v="3628800"/>
    <s v="UNIDAD"/>
    <s v="NO SOLICITADAS"/>
  </r>
  <r>
    <x v="3"/>
    <x v="20"/>
    <n v="10"/>
    <s v="EQUIPO MILITAR Y DE SEGURIDAD"/>
    <s v="EQUIPO TRABAJO ALTURAS"/>
    <n v="46182306"/>
    <s v="Mínima cuantía"/>
    <n v="4"/>
    <n v="2"/>
    <n v="1"/>
    <n v="630000"/>
    <s v="UNIDAD"/>
    <s v="NO SOLICITADAS"/>
  </r>
  <r>
    <x v="3"/>
    <x v="20"/>
    <n v="16"/>
    <s v="EQUIPO MILITAR Y DE SEGURIDAD"/>
    <s v="BOTIQUINES PRIMEROS AUXILIOS"/>
    <n v="42171910"/>
    <s v="Mínima cuantía"/>
    <n v="3"/>
    <n v="3"/>
    <n v="25"/>
    <n v="3400000"/>
    <s v="UNIDAD"/>
    <s v="NO SOLICITADAS"/>
  </r>
  <r>
    <x v="3"/>
    <x v="21"/>
    <n v="10"/>
    <s v="COMBUSTIBLES Y LUBRICANTES"/>
    <s v="ACEITE LUBRICANTE MAQUINA DE SASTRERIA"/>
    <n v="12181601"/>
    <s v="Selección abreviada subasta inversa"/>
    <n v="5"/>
    <n v="3"/>
    <n v="2"/>
    <n v="27490"/>
    <s v="UNIDAD"/>
    <s v="NO SOLICITADAS"/>
  </r>
  <r>
    <x v="3"/>
    <x v="21"/>
    <n v="10"/>
    <s v="COMBUSTIBLES Y LUBRICANTES"/>
    <s v="ACEITE SILICONADO"/>
    <n v="15121501"/>
    <s v="Selección abreviada subasta inversa"/>
    <n v="5"/>
    <n v="3"/>
    <n v="5"/>
    <n v="59350"/>
    <s v="UNIDAD"/>
    <s v="NO SOLICITADAS"/>
  </r>
  <r>
    <x v="3"/>
    <x v="21"/>
    <n v="10"/>
    <s v="COMBUSTIBLES Y LUBRICANTES"/>
    <s v="ACEITE DE CORTE "/>
    <n v="15121502"/>
    <s v="Selección abreviada menor cuantía"/>
    <n v="4"/>
    <n v="7"/>
    <n v="1"/>
    <n v="431057"/>
    <s v="UNIDAD"/>
    <s v="NO SOLICITADAS"/>
  </r>
  <r>
    <x v="3"/>
    <x v="21"/>
    <n v="10"/>
    <s v="COMBUSTIBLES Y LUBRICANTES"/>
    <s v="ACEITE SOLUBLE "/>
    <n v="15121508"/>
    <s v="Selección abreviada menor cuantía"/>
    <n v="4"/>
    <n v="7"/>
    <n v="1"/>
    <n v="368528"/>
    <s v="UNIDAD"/>
    <s v="NO SOLICITADAS"/>
  </r>
  <r>
    <x v="3"/>
    <x v="21"/>
    <n v="10"/>
    <s v="COMBUSTIBLES Y LUBRICANTES"/>
    <s v="ANTICORROSION LUBRICANT COMPOUND "/>
    <n v="15121802"/>
    <s v="Selección abreviada menor cuantía"/>
    <n v="4"/>
    <n v="7"/>
    <s v="5"/>
    <n v="318990"/>
    <s v="UNIDAD"/>
    <s v="NO SOLICITADAS"/>
  </r>
  <r>
    <x v="3"/>
    <x v="21"/>
    <n v="10"/>
    <s v="COMBUSTIBLES Y LUBRICANTES"/>
    <s v="LUBRICANTE PENETRANTE 5,56"/>
    <n v="15121520"/>
    <s v="Selección abreviada menor cuantía"/>
    <n v="4"/>
    <n v="7"/>
    <n v="70"/>
    <n v="1350720"/>
    <s v="UNIDAD"/>
    <s v="NO SOLICITADAS"/>
  </r>
  <r>
    <x v="3"/>
    <x v="21"/>
    <n v="10"/>
    <s v="COMBUSTIBLES Y LUBRICANTES"/>
    <s v="LPS 2 HUNIDADVY-DUTY LUBRICANT X 312 GR"/>
    <n v="15121520"/>
    <s v="Selección abreviada menor cuantía"/>
    <n v="4"/>
    <n v="7"/>
    <s v="10"/>
    <n v="507160"/>
    <s v="UNIDAD"/>
    <s v="NO SOLICITADAS"/>
  </r>
  <r>
    <x v="3"/>
    <x v="21"/>
    <n v="10"/>
    <s v="COMBUSTIBLES Y LUBRICANTES"/>
    <s v="LUBRI-BOND 220 SPRAY (12 ONZAS)"/>
    <n v="15121520"/>
    <s v="Selección abreviada menor cuantía"/>
    <n v="4"/>
    <n v="7"/>
    <n v="3"/>
    <n v="560325"/>
    <s v="UNIDAD"/>
    <s v="NO SOLICITADAS"/>
  </r>
  <r>
    <x v="3"/>
    <x v="21"/>
    <n v="10"/>
    <s v="COMBUSTIBLES Y LUBRICANTES"/>
    <s v="LUBRICANT PLASTILUBE, MOLY NO 3 /ML7 PLUS 2"/>
    <n v="15121520"/>
    <s v="Selección abreviada menor cuantía"/>
    <n v="4"/>
    <n v="7"/>
    <n v="1"/>
    <n v="191146"/>
    <s v="UNIDAD"/>
    <s v="NO SOLICITADAS"/>
  </r>
  <r>
    <x v="3"/>
    <x v="21"/>
    <n v="10"/>
    <s v="COMBUSTIBLES Y LUBRICANTES"/>
    <s v="LUBRICANTE WD 40 SPRAY"/>
    <n v="15121520"/>
    <s v="Selección abreviada menor cuantía"/>
    <n v="4"/>
    <n v="7"/>
    <n v="3"/>
    <n v="96099"/>
    <s v="UNIDAD"/>
    <s v="NO SOLICITADAS"/>
  </r>
  <r>
    <x v="3"/>
    <x v="21"/>
    <n v="10"/>
    <s v="COMBUSTIBLES Y LUBRICANTES"/>
    <s v="LUBRICATING OIL "/>
    <n v="15121520"/>
    <s v="Selección abreviada menor cuantía"/>
    <n v="4"/>
    <n v="7"/>
    <s v="5"/>
    <n v="786315"/>
    <s v="UNIDAD"/>
    <s v="NO SOLICITADAS"/>
  </r>
  <r>
    <x v="3"/>
    <x v="21"/>
    <n v="10"/>
    <s v="COMBUSTIBLES Y LUBRICANTES"/>
    <s v="LUBRICATING OIL "/>
    <n v="15121520"/>
    <s v="Selección abreviada menor cuantía"/>
    <n v="4"/>
    <n v="7"/>
    <n v="10"/>
    <n v="2294000"/>
    <s v="GALON"/>
    <s v="NO SOLICITADAS"/>
  </r>
  <r>
    <x v="3"/>
    <x v="21"/>
    <n v="10"/>
    <s v="COMBUSTIBLES Y LUBRICANTES"/>
    <s v="LUBRICATING OIL, MIL-L-23699"/>
    <n v="15121520"/>
    <s v="Selección abreviada menor cuantía"/>
    <n v="4"/>
    <n v="7"/>
    <n v="5"/>
    <n v="543275"/>
    <s v="UNIDAD"/>
    <s v="NO SOLICITADAS"/>
  </r>
  <r>
    <x v="3"/>
    <x v="21"/>
    <n v="10"/>
    <s v="COMBUSTIBLES Y LUBRICANTES"/>
    <s v="GRASA LUBRICANTE LIGERA PETROLATUM"/>
    <n v="15121500"/>
    <s v="Selección abreviada menor cuantía"/>
    <n v="4"/>
    <n v="7"/>
    <s v="1"/>
    <n v="317595"/>
    <s v="UNIDAD"/>
    <s v="NO SOLICITADAS"/>
  </r>
  <r>
    <x v="3"/>
    <x v="21"/>
    <n v="10"/>
    <s v="COMBUSTIBLES Y LUBRICANTES"/>
    <s v="SPECTROMETRIC OIL STANDARD D12-100"/>
    <n v="15121500"/>
    <s v="Selección abreviada menor cuantía"/>
    <n v="4"/>
    <n v="7"/>
    <n v="1"/>
    <n v="1238760"/>
    <s v="UNIDAD"/>
    <s v="NO SOLICITADAS"/>
  </r>
  <r>
    <x v="3"/>
    <x v="21"/>
    <n v="10"/>
    <s v="COMBUSTIBLES Y LUBRICANTES"/>
    <s v="SPECTROMETRIC OIL STANDARD D12-5"/>
    <n v="15121500"/>
    <s v="Selección abreviada menor cuantía"/>
    <n v="4"/>
    <n v="7"/>
    <n v="1"/>
    <n v="1523340"/>
    <s v="UNIDAD"/>
    <s v="NO SOLICITADAS"/>
  </r>
  <r>
    <x v="3"/>
    <x v="21"/>
    <n v="10"/>
    <s v="COMBUSTIBLES Y LUBRICANTES"/>
    <s v="SPECTROMETRIC OIL STANDARD D19-0"/>
    <n v="15121500"/>
    <s v="Selección abreviada menor cuantía"/>
    <n v="4"/>
    <n v="7"/>
    <n v="1"/>
    <n v="608220"/>
    <s v="UNIDAD"/>
    <s v="NO SOLICITADAS"/>
  </r>
  <r>
    <x v="3"/>
    <x v="21"/>
    <n v="10"/>
    <s v="COMBUSTIBLES Y LUBRICANTES"/>
    <s v="SPECTROMETRIC OIL STANDARD D3-100"/>
    <n v="15121500"/>
    <s v="Selección abreviada menor cuantía"/>
    <n v="4"/>
    <n v="7"/>
    <n v="1"/>
    <n v="831420"/>
    <s v="UNIDAD"/>
    <s v="NO SOLICITADAS"/>
  </r>
  <r>
    <x v="3"/>
    <x v="24"/>
    <n v="10"/>
    <s v="INSECTICIDAS, FUNGICIDAS Y OTROS INSUMOS AGRICOLAS"/>
    <s v="INSECTICIDA EN SPRAY"/>
    <n v="10191509"/>
    <s v="Selección abreviada subasta inversa"/>
    <n v="5"/>
    <n v="3"/>
    <n v="24"/>
    <n v="370440"/>
    <s v="UNIDAD"/>
    <s v="NO SOLICITADAS"/>
  </r>
  <r>
    <x v="3"/>
    <x v="24"/>
    <n v="10"/>
    <s v="INSECTICIDAS, FUNGICIDAS Y OTROS INSUMOS AGRICOLAS"/>
    <s v="HERBICIDA"/>
    <n v="10171701"/>
    <s v="Mínima cuantía"/>
    <n v="3"/>
    <n v="2"/>
    <n v="800"/>
    <n v="15000000"/>
    <s v="UNIDAD"/>
    <s v="NO SOLICITADAS"/>
  </r>
  <r>
    <x v="3"/>
    <x v="25"/>
    <n v="10"/>
    <s v="LLANTAS Y ACCESORIOS"/>
    <s v="LLANTA JHON DEERE  20X10-8"/>
    <n v="25172504"/>
    <s v="Selección abreviada menor cuantía"/>
    <n v="4"/>
    <n v="7"/>
    <n v="2"/>
    <n v="1585960"/>
    <s v="UNIDAD"/>
    <s v="NO SOLICITADAS"/>
  </r>
  <r>
    <x v="3"/>
    <x v="25"/>
    <n v="10"/>
    <s v="LLANTAS Y ACCESORIOS"/>
    <s v="LLANTA JHON DEERE 22.5X10.00-8"/>
    <n v="25172504"/>
    <s v="Selección abreviada menor cuantía"/>
    <n v="4"/>
    <n v="7"/>
    <n v="1"/>
    <n v="916980"/>
    <s v="UNIDAD"/>
    <s v="NO SOLICITADAS"/>
  </r>
  <r>
    <x v="3"/>
    <x v="25"/>
    <n v="10"/>
    <s v="LLANTAS Y ACCESORIOS"/>
    <s v="LLANTA JHON DEERE 25X12-9"/>
    <n v="25172504"/>
    <s v="Selección abreviada menor cuantía"/>
    <n v="4"/>
    <n v="7"/>
    <n v="2"/>
    <n v="1971600"/>
    <s v="UNIDAD"/>
    <s v="NO SOLICITADAS"/>
  </r>
  <r>
    <x v="3"/>
    <x v="25"/>
    <n v="10"/>
    <s v="LLANTAS Y ACCESORIOS"/>
    <s v="LLANTA DELANTERA MONTACARGA  HYSTER "/>
    <n v="25172504"/>
    <s v="Selección abreviada menor cuantía"/>
    <n v="4"/>
    <n v="7"/>
    <n v="1"/>
    <n v="1283400"/>
    <s v="UNIDAD"/>
    <s v="NO SOLICITADAS"/>
  </r>
  <r>
    <x v="3"/>
    <x v="26"/>
    <n v="10"/>
    <s v="MATERIALES DE CONSTRUCCION"/>
    <s v="MATERIAL ELECTRICO Y ALUMBRADO"/>
    <n v="39121700"/>
    <s v="Selección abreviada subasta inversa"/>
    <n v="4"/>
    <n v="5"/>
    <n v="1"/>
    <n v="31124513"/>
    <s v="GLOBAL"/>
    <s v="NO SOLICITADAS"/>
  </r>
  <r>
    <x v="3"/>
    <x v="26"/>
    <n v="10"/>
    <s v="MATERIALES DE CONSTRUCCION"/>
    <s v="MATERIAL PARA FERRETERIA"/>
    <n v="31162800"/>
    <s v="Selección abreviada subasta inversa"/>
    <n v="4"/>
    <n v="5"/>
    <n v="1"/>
    <n v="21000000"/>
    <s v="GLOBAL"/>
    <s v="NO SOLICITADAS"/>
  </r>
  <r>
    <x v="3"/>
    <x v="26"/>
    <n v="10"/>
    <s v="MATERIALES DE CONSTRUCCION"/>
    <s v="PISOS PLASTICOS"/>
    <n v="30161705"/>
    <s v="Mínima cuantía"/>
    <n v="4"/>
    <n v="2"/>
    <n v="22"/>
    <n v="1386000"/>
    <s v="UNIDAD"/>
    <s v="NO SOLICITADAS"/>
  </r>
  <r>
    <x v="3"/>
    <x v="26"/>
    <n v="10"/>
    <s v="MATERIALES DE CONSTRUCCION"/>
    <s v="DISCO CORTE SIERRA DE BANCO"/>
    <n v="27112838"/>
    <s v="Mínima cuantía"/>
    <n v="4"/>
    <n v="2"/>
    <n v="1"/>
    <n v="399000"/>
    <s v="UNIDAD"/>
    <s v="NO SOLICITADAS"/>
  </r>
  <r>
    <x v="3"/>
    <x v="26"/>
    <n v="10"/>
    <s v="MATERIALES DE CONSTRUCCION"/>
    <s v="MANGUERA ALTA PRESION PARA COMPRESOR"/>
    <n v="40142002"/>
    <s v="Mínima cuantía"/>
    <n v="4"/>
    <n v="2"/>
    <n v="1"/>
    <n v="157500"/>
    <s v="UNIDAD"/>
    <s v="NO SOLICITADAS"/>
  </r>
  <r>
    <x v="3"/>
    <x v="26"/>
    <n v="10"/>
    <s v="MATERIALES DE CONSTRUCCION"/>
    <s v="PUESTA A TIERRA TEMPORAL"/>
    <n v="39121613"/>
    <s v="Mínima cuantía"/>
    <n v="4"/>
    <n v="2"/>
    <n v="1"/>
    <n v="1593112"/>
    <s v="UNIDAD"/>
    <s v="NO SOLICITADAS"/>
  </r>
  <r>
    <x v="3"/>
    <x v="26"/>
    <n v="10"/>
    <s v="MATERIALES DE CONSTRUCCION"/>
    <s v="CABLE DE NEOPRENO ENCAUCHETADO O DOBLE FUNDA  DE 2X18 ROLLO X 100 MTS"/>
    <n v="26121616"/>
    <s v="Mínima cuantía"/>
    <n v="4"/>
    <n v="2"/>
    <n v="1"/>
    <n v="161700"/>
    <s v="UNIDAD"/>
    <s v="NO SOLICITADAS"/>
  </r>
  <r>
    <x v="3"/>
    <x v="26"/>
    <n v="10"/>
    <s v="MATERIALES DE CONSTRUCCION"/>
    <s v="CONECTOR RJ-11 (4 HILOS) "/>
    <n v="39121462"/>
    <s v="Mínima cuantía"/>
    <n v="4"/>
    <n v="2"/>
    <n v="100"/>
    <n v="16800"/>
    <s v="UNIDAD"/>
    <s v="NO SOLICITADAS"/>
  </r>
  <r>
    <x v="3"/>
    <x v="26"/>
    <n v="10"/>
    <s v="MATERIALES DE CONSTRUCCION"/>
    <s v="CONECTOR RJ-45 (8 HILOS) "/>
    <n v="39121462"/>
    <s v="Mínima cuantía"/>
    <n v="4"/>
    <n v="2"/>
    <n v="100"/>
    <n v="21000"/>
    <s v="UNIDAD"/>
    <s v="NO SOLICITADAS"/>
  </r>
  <r>
    <x v="3"/>
    <x v="26"/>
    <n v="10"/>
    <s v="MATERIALES DE CONSTRUCCION"/>
    <s v="DISCOS PARA ESMERIL DE 6&quot;"/>
    <n v="23131503"/>
    <s v="Mínima cuantía"/>
    <n v="4"/>
    <n v="2"/>
    <n v="4"/>
    <n v="99460"/>
    <s v="UNIDAD"/>
    <s v="NO SOLICITADAS"/>
  </r>
  <r>
    <x v="3"/>
    <x v="26"/>
    <n v="10"/>
    <s v="MATERIALES DE CONSTRUCCION"/>
    <s v="CANDADOS DE SEGURIDAD (PUERTAS ALTERNAS DE SEGURIDAD)"/>
    <n v="46171501"/>
    <s v="Mínima cuantía"/>
    <n v="4"/>
    <n v="2"/>
    <n v="20"/>
    <n v="420000"/>
    <s v="UNIDAD"/>
    <s v="NO SOLICITADAS"/>
  </r>
  <r>
    <x v="3"/>
    <x v="26"/>
    <n v="16"/>
    <s v="MATERIALES DE CONSTRUCCION"/>
    <s v="MATERIAL ELECTRICO Y ALUMBRADO"/>
    <n v="39121700"/>
    <s v="Selección abreviada subasta inversa"/>
    <n v="4"/>
    <n v="7"/>
    <n v="1"/>
    <n v="42000000"/>
    <s v="GLOBAL"/>
    <s v="NO SOLICITADAS"/>
  </r>
  <r>
    <x v="3"/>
    <x v="26"/>
    <n v="16"/>
    <s v="MATERIALES DE CONSTRUCCION"/>
    <s v="THINNER INDUSTRIAL"/>
    <n v="31211803"/>
    <s v="Selección abreviada subasta inversa"/>
    <n v="4"/>
    <n v="7"/>
    <n v="1"/>
    <n v="2100000"/>
    <s v="GLOBAL"/>
    <s v="NO SOLICITADAS"/>
  </r>
  <r>
    <x v="3"/>
    <x v="26"/>
    <n v="10"/>
    <s v="MATERIALES DE CONSTRUCCION"/>
    <s v="MATERIAL PARA FERRETERIA"/>
    <n v="39121700"/>
    <s v="Selección abreviada subasta inversa"/>
    <n v="3"/>
    <n v="1"/>
    <n v="1"/>
    <n v="35000000"/>
    <s v="GLOBAL"/>
    <s v="NO SOLICITADAS"/>
  </r>
  <r>
    <x v="3"/>
    <x v="28"/>
    <n v="16"/>
    <s v="MATERIALES REACTIVOS DE LABORATORIO Y QUÍMICOS"/>
    <s v="HIPOCLORITO DE CALCIO 70% "/>
    <n v="47101600"/>
    <s v="Mínima cuantía"/>
    <n v="4"/>
    <n v="2"/>
    <n v="700"/>
    <n v="11245500"/>
    <s v="KILOGRAMO"/>
    <s v="NO SOLICITADAS"/>
  </r>
  <r>
    <x v="3"/>
    <x v="28"/>
    <n v="16"/>
    <s v="MATERIALES REACTIVOS DE LABORATORIO Y QUÍMICOS"/>
    <s v="HIPOCLORITO DE CALCIO 90% "/>
    <n v="47101600"/>
    <s v="Mínima cuantía"/>
    <n v="4"/>
    <n v="2"/>
    <n v="500"/>
    <n v="8032500"/>
    <s v="KILOGRAMO"/>
    <s v="NO SOLICITADAS"/>
  </r>
  <r>
    <x v="3"/>
    <x v="28"/>
    <n v="16"/>
    <s v="MATERIALES REACTIVOS DE LABORATORIO Y QUÍMICOS"/>
    <s v="POLICLORURO DE ALUMINIO"/>
    <n v="47101600"/>
    <s v="Mínima cuantía"/>
    <n v="4"/>
    <n v="2"/>
    <n v="9000"/>
    <n v="26775000"/>
    <s v="KILOGRAMO"/>
    <s v="NO SOLICITADAS"/>
  </r>
  <r>
    <x v="3"/>
    <x v="28"/>
    <n v="16"/>
    <s v="MATERIALES REACTIVOS DE LABORATORIO Y QUÍMICOS"/>
    <s v="HIPOCLORITO DE CALCIO 70% EN BRIQUETA "/>
    <n v="47101600"/>
    <s v="Mínima cuantía"/>
    <n v="4"/>
    <n v="2"/>
    <n v="1125"/>
    <n v="18073125"/>
    <s v="KILOGRAMO"/>
    <s v="NO SOLICITADAS"/>
  </r>
  <r>
    <x v="3"/>
    <x v="28"/>
    <n v="16"/>
    <s v="MATERIALES REACTIVOS DE LABORATORIO Y QUÍMICOS"/>
    <s v="ACIDO MURIÁTICO"/>
    <n v="47101600"/>
    <s v="Mínima cuantía"/>
    <n v="4"/>
    <n v="2"/>
    <n v="105"/>
    <n v="3498600"/>
    <s v="LITRO"/>
    <s v="NO SOLICITADAS"/>
  </r>
  <r>
    <x v="3"/>
    <x v="28"/>
    <n v="16"/>
    <s v="MATERIALES REACTIVOS DE LABORATORIO Y QUÍMICOS"/>
    <s v="SAL INDUSTRIAL"/>
    <n v="47101600"/>
    <s v="Mínima cuantía"/>
    <n v="4"/>
    <n v="2"/>
    <n v="2004"/>
    <n v="4008000"/>
    <s v="KILOGRAMO"/>
    <s v="NO SOLICITADAS"/>
  </r>
  <r>
    <x v="3"/>
    <x v="28"/>
    <n v="16"/>
    <s v="MATERIALES REACTIVOS DE LABORATORIO Y QUÍMICOS"/>
    <s v="ACLARADOR DE AGUA PARA PISCINA "/>
    <n v="47101600"/>
    <s v="Mínima cuantía"/>
    <n v="4"/>
    <n v="2"/>
    <n v="48"/>
    <n v="4368000"/>
    <s v="GALON"/>
    <s v="NO SOLICITADAS"/>
  </r>
  <r>
    <x v="3"/>
    <x v="28"/>
    <n v="10"/>
    <s v="MATERIALES REACTIVOS DE LABORATORIO Y QUÍMICOS"/>
    <s v="ALCOHOL _x000a_DESNATURALIZADO"/>
    <n v="12352104"/>
    <s v="Selección abreviada menor cuantía"/>
    <n v="4"/>
    <n v="7"/>
    <n v="10"/>
    <n v="471200"/>
    <s v="GALON"/>
    <s v="NO SOLICITADAS"/>
  </r>
  <r>
    <x v="3"/>
    <x v="28"/>
    <n v="10"/>
    <s v="MATERIALES REACTIVOS DE LABORATORIO Y QUÍMICOS"/>
    <s v="ALCOHOL ISOPROPILICO "/>
    <n v="12352104"/>
    <s v="Selección abreviada menor cuantía"/>
    <n v="4"/>
    <n v="7"/>
    <n v="3"/>
    <n v="8371674"/>
    <s v="UNIDAD"/>
    <s v="NO SOLICITADAS"/>
  </r>
  <r>
    <x v="3"/>
    <x v="28"/>
    <n v="10"/>
    <s v="MATERIALES REACTIVOS DE LABORATORIO Y QUÍMICOS"/>
    <s v="BOXES GRAPHITE ROD ELECTRODE"/>
    <n v="41111800"/>
    <s v="Selección abreviada menor cuantía"/>
    <n v="4"/>
    <n v="7"/>
    <n v="1"/>
    <n v="2611440"/>
    <s v="UNIDAD"/>
    <s v="NO SOLICITADAS"/>
  </r>
  <r>
    <x v="3"/>
    <x v="28"/>
    <n v="10"/>
    <s v="MATERIALES REACTIVOS DE LABORATORIO Y QUÍMICOS"/>
    <s v="CORROSION PREVENTIVE COMPOUND"/>
    <n v="12163600"/>
    <s v="Selección abreviada menor cuantía"/>
    <n v="4"/>
    <n v="7"/>
    <n v="1"/>
    <n v="2914558"/>
    <s v="UNIDAD"/>
    <s v="NO SOLICITADAS"/>
  </r>
  <r>
    <x v="3"/>
    <x v="28"/>
    <n v="10"/>
    <s v="MATERIALES REACTIVOS DE LABORATORIO Y QUÍMICOS"/>
    <s v="PENETRANTE ZL-27A"/>
    <n v="12191500"/>
    <s v="Selección abreviada menor cuantía"/>
    <n v="4"/>
    <n v="7"/>
    <n v="1"/>
    <n v="1445142"/>
    <s v="UNIDAD"/>
    <s v="NO SOLICITADAS"/>
  </r>
  <r>
    <x v="3"/>
    <x v="28"/>
    <n v="10"/>
    <s v="MATERIALES REACTIVOS DE LABORATORIO Y QUÍMICOS"/>
    <s v="REMOVEDOR "/>
    <n v="31211800"/>
    <s v="Selección abreviada menor cuantía"/>
    <n v="4"/>
    <n v="7"/>
    <n v="110"/>
    <n v="18600010"/>
    <s v="GALON"/>
    <s v="NO SOLICITADAS"/>
  </r>
  <r>
    <x v="3"/>
    <x v="28"/>
    <n v="10"/>
    <s v="MATERIALES REACTIVOS DE LABORATORIO Y QUÍMICOS"/>
    <s v="REVELADOR SKD-S2  SPOTCHEK"/>
    <n v="12163600"/>
    <s v="Selección abreviada menor cuantía"/>
    <n v="4"/>
    <n v="7"/>
    <n v="1"/>
    <n v="1141358"/>
    <s v="UNIDAD"/>
    <s v="NO SOLICITADAS"/>
  </r>
  <r>
    <x v="3"/>
    <x v="28"/>
    <n v="10"/>
    <s v="MATERIALES REACTIVOS DE LABORATORIO Y QUÍMICOS"/>
    <s v="SKC-S SOLVENT BASED CLEANER/REMOVER"/>
    <n v="47131800"/>
    <s v="Selección abreviada menor cuantía"/>
    <n v="4"/>
    <n v="7"/>
    <n v="1"/>
    <n v="995038"/>
    <s v="UNIDAD"/>
    <s v="NO SOLICITADAS"/>
  </r>
  <r>
    <x v="3"/>
    <x v="28"/>
    <n v="10"/>
    <s v="MATERIALES REACTIVOS DE LABORATORIO Y QUÍMICOS"/>
    <s v="ALUMI PREP"/>
    <n v="12163601"/>
    <s v="Selección abreviada menor cuantía"/>
    <n v="4"/>
    <n v="7"/>
    <n v="4"/>
    <n v="1190152"/>
    <s v="GALON"/>
    <s v="NO SOLICITADAS"/>
  </r>
  <r>
    <x v="3"/>
    <x v="28"/>
    <n v="10"/>
    <s v="MATERIALES REACTIVOS DE LABORATORIO Y QUÍMICOS"/>
    <s v="ALODINE"/>
    <n v="31211504"/>
    <s v="Selección abreviada menor cuantía"/>
    <n v="4"/>
    <n v="7"/>
    <n v="4"/>
    <n v="1549008"/>
    <s v="GALON"/>
    <s v="NO SOLICITADAS"/>
  </r>
  <r>
    <x v="3"/>
    <x v="29"/>
    <n v="16"/>
    <s v="PAPELERIA, UTILES DE ESCRITORIO Y OFICINA"/>
    <s v="CINTA DATACARD 535000-003"/>
    <n v="44103112"/>
    <s v="Mínima cuantía"/>
    <n v="3"/>
    <n v="3"/>
    <n v="5"/>
    <n v="2451850"/>
    <s v="UNIDAD"/>
    <s v="NO SOLICITADAS"/>
  </r>
  <r>
    <x v="3"/>
    <x v="29"/>
    <n v="16"/>
    <s v="PAPELERIA, UTILES DE ESCRITORIO Y OFICINA"/>
    <s v="LAMINAS PARA LAMINAR"/>
    <n v="44102001"/>
    <s v="Mínima cuantía"/>
    <n v="3"/>
    <n v="3"/>
    <n v="21"/>
    <n v="186900"/>
    <s v="UNIDAD"/>
    <s v="NO SOLICITADAS"/>
  </r>
  <r>
    <x v="3"/>
    <x v="29"/>
    <n v="16"/>
    <s v="PAPELERIA, UTILES DE ESCRITORIO Y OFICINA"/>
    <s v="CARNET PVC ADHESIVO"/>
    <n v="55121802"/>
    <s v="Mínima cuantía"/>
    <n v="3"/>
    <n v="3"/>
    <n v="5"/>
    <n v="860000"/>
    <s v="UNIDAD"/>
    <s v="NO SOLICITADAS"/>
  </r>
  <r>
    <x v="3"/>
    <x v="29"/>
    <n v="16"/>
    <s v="PAPELERIA, UTILES DE ESCRITORIO Y OFICINA"/>
    <s v="CLIP PARA GAFETE TIPO YOYO"/>
    <n v="55121808"/>
    <s v="Mínima cuantía"/>
    <n v="3"/>
    <n v="3"/>
    <n v="15"/>
    <n v="446250"/>
    <s v="UNIDAD"/>
    <s v="NO SOLICITADAS"/>
  </r>
  <r>
    <x v="3"/>
    <x v="29"/>
    <n v="16"/>
    <s v="PAPELERIA, UTILES DE ESCRITORIO Y OFICINA"/>
    <s v="PORTA CARNET"/>
    <n v="55121807"/>
    <s v="Mínima cuantía"/>
    <n v="3"/>
    <n v="3"/>
    <n v="10"/>
    <n v="55000"/>
    <s v="UNIDAD"/>
    <s v="NO SOLICITADAS"/>
  </r>
  <r>
    <x v="3"/>
    <x v="29"/>
    <n v="10"/>
    <s v="PAPELERIA, UTILES DE ESCRITORIO Y OFICINA"/>
    <s v="BISTURI DE 18MM"/>
    <n v="44121612"/>
    <s v="Mínima cuantía"/>
    <n v="3"/>
    <n v="2"/>
    <n v="5"/>
    <n v="6750"/>
    <s v="UNIDAD"/>
    <s v="NO SOLICITADAS"/>
  </r>
  <r>
    <x v="3"/>
    <x v="29"/>
    <n v="10"/>
    <s v="PAPELERIA, UTILES DE ESCRITORIO Y OFICINA"/>
    <s v="PAPEL PARA DIPLOMAS TAMAÑO CARTA "/>
    <n v="14111509"/>
    <s v="Mínima cuantía"/>
    <n v="3"/>
    <n v="2"/>
    <n v="104"/>
    <n v="1019200"/>
    <s v="UNIDAD"/>
    <s v="NO SOLICITADAS"/>
  </r>
  <r>
    <x v="3"/>
    <x v="29"/>
    <n v="10"/>
    <s v="PAPELERIA, UTILES DE ESCRITORIO Y OFICINA"/>
    <s v="BORRADOR PARA TABLERO"/>
    <n v="44111912"/>
    <s v="Mínima cuantía"/>
    <n v="3"/>
    <n v="2"/>
    <n v="15"/>
    <n v="30000"/>
    <s v="UNIDAD"/>
    <s v="NO SOLICITADAS"/>
  </r>
  <r>
    <x v="3"/>
    <x v="29"/>
    <n v="10"/>
    <s v="PAPELERIA, UTILES DE ESCRITORIO Y OFICINA"/>
    <s v="CARPETA CELUGUIA TAMAÑO OFICIO"/>
    <n v="44122003"/>
    <s v="Mínima cuantía"/>
    <n v="3"/>
    <n v="2"/>
    <n v="192"/>
    <n v="288000"/>
    <s v="UNIDAD"/>
    <s v="NO SOLICITADAS"/>
  </r>
  <r>
    <x v="3"/>
    <x v="29"/>
    <n v="10"/>
    <s v="PAPELERIA, UTILES DE ESCRITORIO Y OFICINA"/>
    <s v="CINTA DE ENMASCARAR 48MM X 40MT"/>
    <n v="31201503"/>
    <s v="Mínima cuantía"/>
    <n v="3"/>
    <n v="2"/>
    <n v="2"/>
    <n v="10000"/>
    <s v="UNIDAD"/>
    <s v="NO SOLICITADAS"/>
  </r>
  <r>
    <x v="3"/>
    <x v="29"/>
    <n v="10"/>
    <s v="PAPELERIA, UTILES DE ESCRITORIO Y OFICINA"/>
    <s v="CINTA TRANSPARENTE DE 5CM X 100 MTS"/>
    <n v="31201512"/>
    <s v="Mínima cuantía"/>
    <n v="3"/>
    <n v="2"/>
    <n v="5"/>
    <n v="26500"/>
    <s v="UNIDAD"/>
    <s v="NO SOLICITADAS"/>
  </r>
  <r>
    <x v="3"/>
    <x v="29"/>
    <n v="10"/>
    <s v="PAPELERIA, UTILES DE ESCRITORIO Y OFICINA"/>
    <s v="CINTA TRANSPARENTE PEQUEÑA 12MM X 20 MTS"/>
    <n v="31201512"/>
    <s v="Mínima cuantía"/>
    <n v="3"/>
    <n v="2"/>
    <n v="2"/>
    <n v="2600"/>
    <s v="UNIDAD"/>
    <s v="NO SOLICITADAS"/>
  </r>
  <r>
    <x v="3"/>
    <x v="29"/>
    <n v="10"/>
    <s v="PAPELERIA, UTILES DE ESCRITORIO Y OFICINA"/>
    <s v="CINTA TRANSPARENTE 48 X 150"/>
    <n v="31201512"/>
    <s v="Mínima cuantía"/>
    <n v="3"/>
    <n v="2"/>
    <n v="2"/>
    <n v="14400"/>
    <s v="UNIDAD"/>
    <s v="NO SOLICITADAS"/>
  </r>
  <r>
    <x v="3"/>
    <x v="29"/>
    <n v="10"/>
    <s v="PAPELERIA, UTILES DE ESCRITORIO Y OFICINA"/>
    <s v="CLIP TIPO ESTÁNDAR CAJA X 100 UND"/>
    <n v="44122104"/>
    <s v="Mínima cuantía"/>
    <n v="3"/>
    <n v="2"/>
    <n v="20"/>
    <n v="26000"/>
    <s v="UNIDAD"/>
    <s v="NO SOLICITADAS"/>
  </r>
  <r>
    <x v="3"/>
    <x v="29"/>
    <n v="10"/>
    <s v="PAPELERIA, UTILES DE ESCRITORIO Y OFICINA"/>
    <s v="CLIP MARIPOSA CAJA X 50 UND"/>
    <n v="44122104"/>
    <s v="Mínima cuantía"/>
    <n v="3"/>
    <n v="2"/>
    <n v="5"/>
    <n v="7500"/>
    <s v="UNIDAD"/>
    <s v="NO SOLICITADAS"/>
  </r>
  <r>
    <x v="3"/>
    <x v="29"/>
    <n v="10"/>
    <s v="PAPELERIA, UTILES DE ESCRITORIO Y OFICINA"/>
    <s v="COSEDORA"/>
    <n v="44121615"/>
    <s v="Mínima cuantía"/>
    <n v="3"/>
    <n v="2"/>
    <n v="2"/>
    <n v="28000"/>
    <s v="UNIDAD"/>
    <s v="NO SOLICITADAS"/>
  </r>
  <r>
    <x v="3"/>
    <x v="29"/>
    <n v="10"/>
    <s v="PAPELERIA, UTILES DE ESCRITORIO Y OFICINA"/>
    <s v="ESFERO DE TINTA NEGRA CAJA X 12 UND"/>
    <n v="44121701"/>
    <s v="Mínima cuantía"/>
    <n v="3"/>
    <n v="2"/>
    <n v="20"/>
    <n v="180000"/>
    <s v="DOCENA"/>
    <s v="NO SOLICITADAS"/>
  </r>
  <r>
    <x v="3"/>
    <x v="29"/>
    <n v="10"/>
    <s v="PAPELERIA, UTILES DE ESCRITORIO Y OFICINA"/>
    <s v="ESFERO DE TINTA ROJA CAJA X 12 UND"/>
    <n v="44121701"/>
    <s v="Mínima cuantía"/>
    <n v="3"/>
    <n v="2"/>
    <n v="5"/>
    <n v="47500"/>
    <s v="DOCENA"/>
    <s v="NO SOLICITADAS"/>
  </r>
  <r>
    <x v="3"/>
    <x v="29"/>
    <n v="10"/>
    <s v="PAPELERIA, UTILES DE ESCRITORIO Y OFICINA"/>
    <s v="LÁPIZ MINA NEGRA NO2 CON BORRADOR CAJA X 12 UND"/>
    <n v="44121706"/>
    <s v="Mínima cuantía"/>
    <n v="3"/>
    <n v="2"/>
    <n v="10"/>
    <n v="120000"/>
    <s v="DOCENA"/>
    <s v="NO SOLICITADAS"/>
  </r>
  <r>
    <x v="3"/>
    <x v="29"/>
    <n v="10"/>
    <s v="PAPELERIA, UTILES DE ESCRITORIO Y OFICINA"/>
    <s v="LÁPIZ MINA ROJA NO2 CON BORRADOR CAJA X 12 UND"/>
    <n v="44121706"/>
    <s v="Mínima cuantía"/>
    <n v="3"/>
    <n v="2"/>
    <n v="5"/>
    <n v="62500"/>
    <s v="DOCENA"/>
    <s v="NO SOLICITADAS"/>
  </r>
  <r>
    <x v="3"/>
    <x v="29"/>
    <n v="10"/>
    <s v="PAPELERIA, UTILES DE ESCRITORIO Y OFICINA"/>
    <s v="LIBRO DE 200 FOLIOS"/>
    <n v="14111813"/>
    <s v="Mínima cuantía"/>
    <n v="3"/>
    <n v="2"/>
    <n v="7"/>
    <n v="91000"/>
    <s v="UNIDAD"/>
    <s v="NO SOLICITADAS"/>
  </r>
  <r>
    <x v="3"/>
    <x v="29"/>
    <n v="10"/>
    <s v="PAPELERIA, UTILES DE ESCRITORIO Y OFICINA"/>
    <s v="MARCADOR BORRABLE CAJA X 10 UND"/>
    <n v="44121708"/>
    <s v="Mínima cuantía"/>
    <n v="3"/>
    <n v="2"/>
    <n v="25"/>
    <n v="327500"/>
    <s v="UNIDAD"/>
    <s v="NO SOLICITADAS"/>
  </r>
  <r>
    <x v="3"/>
    <x v="29"/>
    <n v="10"/>
    <s v="PAPELERIA, UTILES DE ESCRITORIO Y OFICINA"/>
    <s v="PAPEL BOND 75 GRAMOS TAMAÑO CARTA"/>
    <n v="14111507"/>
    <s v="Mínima cuantía"/>
    <n v="3"/>
    <n v="2"/>
    <n v="121"/>
    <n v="1028500"/>
    <s v="UNIDAD"/>
    <s v="NO SOLICITADAS"/>
  </r>
  <r>
    <x v="3"/>
    <x v="29"/>
    <n v="10"/>
    <s v="PAPELERIA, UTILES DE ESCRITORIO Y OFICINA"/>
    <s v="PAPEL BOND 75 GRAMOS TAMAÑO OFICIO"/>
    <n v="14111507"/>
    <s v="Mínima cuantía"/>
    <n v="3"/>
    <n v="2"/>
    <n v="50"/>
    <n v="450000"/>
    <s v="UNIDAD"/>
    <s v="NO SOLICITADAS"/>
  </r>
  <r>
    <x v="3"/>
    <x v="29"/>
    <n v="10"/>
    <s v="PAPELERIA, UTILES DE ESCRITORIO Y OFICINA"/>
    <s v="PEGANTE EN BARRA"/>
    <n v="60105704"/>
    <s v="Mínima cuantía"/>
    <n v="3"/>
    <n v="2"/>
    <n v="22"/>
    <n v="94600"/>
    <s v="UNIDAD"/>
    <s v="NO SOLICITADAS"/>
  </r>
  <r>
    <x v="3"/>
    <x v="29"/>
    <n v="10"/>
    <s v="PAPELERIA, UTILES DE ESCRITORIO Y OFICINA"/>
    <s v="PERFORADORA 2 HUECOS"/>
    <n v="44102805"/>
    <s v="Mínima cuantía"/>
    <n v="3"/>
    <n v="2"/>
    <n v="2"/>
    <n v="28000"/>
    <s v="UNIDAD"/>
    <s v="NO SOLICITADAS"/>
  </r>
  <r>
    <x v="3"/>
    <x v="29"/>
    <n v="10"/>
    <s v="PAPELERIA, UTILES DE ESCRITORIO Y OFICINA"/>
    <s v="REGLA METÁLICA"/>
    <n v="41111604"/>
    <s v="Mínima cuantía"/>
    <n v="3"/>
    <n v="2"/>
    <n v="2"/>
    <n v="5000"/>
    <s v="UNIDAD"/>
    <s v="NO SOLICITADAS"/>
  </r>
  <r>
    <x v="3"/>
    <x v="29"/>
    <n v="10"/>
    <s v="PAPELERIA, UTILES DE ESCRITORIO Y OFICINA"/>
    <s v="RESALTADOR CAJA X 10 UND"/>
    <n v="44121716"/>
    <s v="Mínima cuantía"/>
    <n v="3"/>
    <n v="2"/>
    <n v="7"/>
    <n v="81200"/>
    <s v="UNIDAD"/>
    <s v="NO SOLICITADAS"/>
  </r>
  <r>
    <x v="3"/>
    <x v="29"/>
    <n v="10"/>
    <s v="PAPELERIA, UTILES DE ESCRITORIO Y OFICINA"/>
    <s v="SACAGANCHOS"/>
    <n v="44121613"/>
    <s v="Mínima cuantía"/>
    <n v="3"/>
    <n v="2"/>
    <n v="2"/>
    <n v="2000"/>
    <s v="UNIDAD"/>
    <s v="NO SOLICITADAS"/>
  </r>
  <r>
    <x v="3"/>
    <x v="29"/>
    <n v="10"/>
    <s v="PAPELERIA, UTILES DE ESCRITORIO Y OFICINA"/>
    <s v="SOBRE MANILA TAMAÑO CARTA PAQ X 50 UND"/>
    <n v="44121506"/>
    <s v="Mínima cuantía"/>
    <n v="3"/>
    <n v="2"/>
    <n v="6"/>
    <n v="45600"/>
    <s v="UNIDAD"/>
    <s v="NO SOLICITADAS"/>
  </r>
  <r>
    <x v="3"/>
    <x v="29"/>
    <n v="10"/>
    <s v="PAPELERIA, UTILES DE ESCRITORIO Y OFICINA"/>
    <s v="SOBRE MANILA TAMAÑO OFICIO PAQ X 50 UND"/>
    <n v="44121506"/>
    <s v="Mínima cuantía"/>
    <n v="3"/>
    <n v="2"/>
    <n v="12"/>
    <n v="108000"/>
    <s v="UNIDAD"/>
    <s v="NO SOLICITADAS"/>
  </r>
  <r>
    <x v="3"/>
    <x v="29"/>
    <n v="10"/>
    <s v="PAPELERIA, UTILES DE ESCRITORIO Y OFICINA"/>
    <s v="GANCHO PARA COSEDORA CAJA X 5000 UNDS"/>
    <n v="44122107"/>
    <s v="Mínima cuantía"/>
    <n v="3"/>
    <n v="2"/>
    <n v="7"/>
    <n v="26600"/>
    <s v="UNIDAD"/>
    <s v="NO SOLICITADAS"/>
  </r>
  <r>
    <x v="3"/>
    <x v="29"/>
    <n v="10"/>
    <s v="PAPELERIA, UTILES DE ESCRITORIO Y OFICINA"/>
    <s v="TINTA PARA SELLOS COLOR NEGRO"/>
    <n v="44121904"/>
    <s v="Mínima cuantía"/>
    <n v="3"/>
    <n v="2"/>
    <n v="4"/>
    <n v="16200"/>
    <s v="UNIDAD"/>
    <s v="NO SOLICITADAS"/>
  </r>
  <r>
    <x v="3"/>
    <x v="29"/>
    <n v="10"/>
    <s v="PAPELERIA, UTILES DE ESCRITORIO Y OFICINA"/>
    <s v="COLBON 125 GR"/>
    <n v="31201610"/>
    <s v="Mínima cuantía"/>
    <n v="3"/>
    <n v="2"/>
    <n v="20"/>
    <n v="50000"/>
    <s v="UNIDAD"/>
    <s v="NO SOLICITADAS"/>
  </r>
  <r>
    <x v="3"/>
    <x v="29"/>
    <n v="10"/>
    <s v="PAPELERIA, UTILES DE ESCRITORIO Y OFICINA"/>
    <s v="BORRADOR DE NATA CAJA X 10 UND"/>
    <n v="60121535"/>
    <s v="Mínima cuantía"/>
    <n v="3"/>
    <n v="2"/>
    <n v="5"/>
    <n v="12000"/>
    <s v="UNIDAD"/>
    <s v="NO SOLICITADAS"/>
  </r>
  <r>
    <x v="3"/>
    <x v="29"/>
    <n v="10"/>
    <s v="PAPELERIA, UTILES DE ESCRITORIO Y OFICINA"/>
    <s v="CHINCHES CAJA X 50 UND"/>
    <n v="31162001"/>
    <s v="Mínima cuantía"/>
    <n v="3"/>
    <n v="2"/>
    <n v="3"/>
    <n v="3480"/>
    <s v="UNIDAD"/>
    <s v="NO SOLICITADAS"/>
  </r>
  <r>
    <x v="3"/>
    <x v="29"/>
    <n v="10"/>
    <s v="PAPELERIA, UTILES DE ESCRITORIO Y OFICINA"/>
    <s v="CARPETA CELUGUÍA AZUL COLGANTE TAMAÑO OFICIO"/>
    <n v="44122003"/>
    <s v="Mínima cuantía"/>
    <n v="3"/>
    <n v="2"/>
    <n v="10"/>
    <n v="4370"/>
    <s v="UNIDAD"/>
    <s v="NO SOLICITADAS"/>
  </r>
  <r>
    <x v="3"/>
    <x v="29"/>
    <n v="10"/>
    <s v="PAPELERIA, UTILES DE ESCRITORIO Y OFICINA"/>
    <s v="PORTA DIPLOMA"/>
    <n v="44122011"/>
    <s v="Mínima cuantía"/>
    <n v="3"/>
    <n v="2"/>
    <n v="53"/>
    <n v="1007000"/>
    <s v="UNIDAD"/>
    <s v="NO SOLICITADAS"/>
  </r>
  <r>
    <x v="3"/>
    <x v="30"/>
    <n v="10"/>
    <s v="PRODUCTOS DE ASEO Y LIMPIEZA"/>
    <s v="ESCOBILLAS O RASTRILLOS PLASTICOS"/>
    <n v="27112003"/>
    <s v="Mínima cuantía"/>
    <n v="4"/>
    <n v="2"/>
    <n v="6"/>
    <n v="144900"/>
    <s v="UNIDAD"/>
    <s v="NO SOLICITADAS"/>
  </r>
  <r>
    <x v="3"/>
    <x v="30"/>
    <n v="10"/>
    <s v="PRODUCTOS DE ASEO Y LIMPIEZA"/>
    <s v="RASTRILLOS CON CABO"/>
    <n v="27112003"/>
    <s v="Selección abreviada subasta inversa"/>
    <n v="5"/>
    <n v="3"/>
    <n v="50"/>
    <n v="650000"/>
    <s v="UNIDAD"/>
    <s v="NO SOLICITADAS"/>
  </r>
  <r>
    <x v="3"/>
    <x v="30"/>
    <n v="10"/>
    <s v="PRODUCTOS DE ASEO Y LIMPIEZA"/>
    <s v="ESCOBONES CON CABO"/>
    <n v="47131604"/>
    <s v="Selección abreviada subasta inversa"/>
    <n v="5"/>
    <n v="3"/>
    <n v="50"/>
    <n v="350000"/>
    <s v="UNIDAD"/>
    <s v="NO SOLICITADAS"/>
  </r>
  <r>
    <x v="3"/>
    <x v="30"/>
    <n v="10"/>
    <s v="PRODUCTOS DE ASEO Y LIMPIEZA"/>
    <s v="ALCOHOL ANTISEPTICO 3700 CC MAX 3800"/>
    <n v="12352104"/>
    <s v="Selección abreviada subasta inversa"/>
    <n v="5"/>
    <n v="3"/>
    <n v="12"/>
    <n v="296100"/>
    <s v="GALON"/>
    <s v="NO SOLICITADAS"/>
  </r>
  <r>
    <x v="3"/>
    <x v="30"/>
    <n v="10"/>
    <s v="PRODUCTOS DE ASEO Y LIMPIEZA"/>
    <s v="AMBIENTADOR EN AEROSOL"/>
    <n v="47131812"/>
    <s v="Selección abreviada subasta inversa"/>
    <n v="5"/>
    <n v="3"/>
    <n v="35"/>
    <n v="354235"/>
    <s v="UNIDAD"/>
    <s v="NO SOLICITADAS"/>
  </r>
  <r>
    <x v="3"/>
    <x v="30"/>
    <n v="10"/>
    <s v="PRODUCTOS DE ASEO Y LIMPIEZA"/>
    <s v="AMBIENTADOR LIQUIDO PARA PISO 3700 CC MAX 3800"/>
    <n v="47131801"/>
    <s v="Selección abreviada subasta inversa"/>
    <n v="5"/>
    <n v="3"/>
    <n v="70"/>
    <n v="1381940"/>
    <s v="GALON"/>
    <s v="NO SOLICITADAS"/>
  </r>
  <r>
    <x v="3"/>
    <x v="30"/>
    <n v="10"/>
    <s v="PRODUCTOS DE ASEO Y LIMPIEZA"/>
    <s v="AMBIENTADOR LIQUIDO PARA PISO X 20 LTS UNIDAD"/>
    <n v="47131801"/>
    <s v="Selección abreviada subasta inversa"/>
    <n v="5"/>
    <n v="3"/>
    <n v="15"/>
    <n v="1574370"/>
    <s v="UNIDAD"/>
    <s v="NO SOLICITADAS"/>
  </r>
  <r>
    <x v="3"/>
    <x v="30"/>
    <n v="10"/>
    <s v="PRODUCTOS DE ASEO Y LIMPIEZA"/>
    <s v="AMBIENTADOR PARA VEHICULO  EN SPRAY"/>
    <n v="47131812"/>
    <s v="Selección abreviada subasta inversa"/>
    <n v="5"/>
    <n v="3"/>
    <n v="7"/>
    <n v="77847"/>
    <s v="UNIDAD"/>
    <s v="NO SOLICITADAS"/>
  </r>
  <r>
    <x v="3"/>
    <x v="30"/>
    <n v="10"/>
    <s v="PRODUCTOS DE ASEO Y LIMPIEZA"/>
    <s v="BLANQUEADOR PARA PISOS X 20 LTS UNIDAD"/>
    <n v="47131807"/>
    <s v="Selección abreviada subasta inversa"/>
    <n v="5"/>
    <n v="3"/>
    <n v="18"/>
    <n v="874908"/>
    <s v="UNIDAD"/>
    <s v="NO SOLICITADAS"/>
  </r>
  <r>
    <x v="3"/>
    <x v="30"/>
    <n v="10"/>
    <s v="PRODUCTOS DE ASEO Y LIMPIEZA"/>
    <s v="BLANQUEADOR PARA PISOS X GALON 3700 CC MAX 3800"/>
    <n v="47131807"/>
    <s v="Selección abreviada subasta inversa"/>
    <n v="5"/>
    <n v="3"/>
    <n v="100"/>
    <n v="1011100"/>
    <s v="GALON"/>
    <s v="NO SOLICITADAS"/>
  </r>
  <r>
    <x v="3"/>
    <x v="30"/>
    <n v="10"/>
    <s v="PRODUCTOS DE ASEO Y LIMPIEZA"/>
    <s v="BLANQUEADOR ESPECIAL PARA LAVADORA OXIGENADO INDUSTRIAL X 20 LTRS"/>
    <n v="47131807"/>
    <s v="Selección abreviada subasta inversa"/>
    <n v="5"/>
    <n v="3"/>
    <n v="15"/>
    <n v="742200"/>
    <s v="UNIDAD"/>
    <s v="NO SOLICITADAS"/>
  </r>
  <r>
    <x v="3"/>
    <x v="30"/>
    <n v="10"/>
    <s v="PRODUCTOS DE ASEO Y LIMPIEZA"/>
    <s v="BOLSA BASURA VERDE CAPACIDAD 10 KLS "/>
    <n v="47121701"/>
    <s v="Selección abreviada subasta inversa"/>
    <n v="5"/>
    <n v="3"/>
    <n v="680"/>
    <n v="2718640"/>
    <s v="UNIDAD"/>
    <s v="NO SOLICITADAS"/>
  </r>
  <r>
    <x v="3"/>
    <x v="30"/>
    <n v="10"/>
    <s v="PRODUCTOS DE ASEO Y LIMPIEZA"/>
    <s v="BOLSA BAUSRA GRIS  CAPACIDAD 10 KLS "/>
    <n v="47121701"/>
    <s v="Selección abreviada subasta inversa"/>
    <n v="5"/>
    <n v="3"/>
    <n v="680"/>
    <n v="2718640"/>
    <s v="UNIDAD"/>
    <s v="NO SOLICITADAS"/>
  </r>
  <r>
    <x v="3"/>
    <x v="30"/>
    <n v="10"/>
    <s v="PRODUCTOS DE ASEO Y LIMPIEZA"/>
    <s v="BOLSA ROJA CON CORDON LOGO IMPRESA CAPACIDAD 10 KLS "/>
    <n v="47121701"/>
    <s v="Selección abreviada subasta inversa"/>
    <n v="5"/>
    <n v="3"/>
    <n v="680"/>
    <n v="1962480"/>
    <s v="UNIDAD"/>
    <s v="NO SOLICITADAS"/>
  </r>
  <r>
    <x v="3"/>
    <x v="30"/>
    <n v="10"/>
    <s v="PRODUCTOS DE ASEO Y LIMPIEZA"/>
    <s v="BOLSA ROJA CON CORDON LOGO IMPRESA  CAPACIDAD 7 KILOS"/>
    <n v="47121701"/>
    <s v="Selección abreviada subasta inversa"/>
    <n v="5"/>
    <n v="3"/>
    <n v="680"/>
    <n v="1869320"/>
    <s v="UNIDAD"/>
    <s v="NO SOLICITADAS"/>
  </r>
  <r>
    <x v="3"/>
    <x v="30"/>
    <n v="10"/>
    <s v="PRODUCTOS DE ASEO Y LIMPIEZA"/>
    <s v="BAYETILLA BLANCA X METRO"/>
    <n v="47131501"/>
    <s v="Selección abreviada subasta inversa"/>
    <n v="5"/>
    <n v="3"/>
    <n v="25"/>
    <n v="143700"/>
    <s v="METRO"/>
    <s v="NO SOLICITADAS"/>
  </r>
  <r>
    <x v="3"/>
    <x v="30"/>
    <n v="10"/>
    <s v="PRODUCTOS DE ASEO Y LIMPIEZA"/>
    <s v="BOLSA PARA BASURA NEGRA GRANDE UNIDAD X 6"/>
    <n v="47121701"/>
    <s v="Selección abreviada subasta inversa"/>
    <n v="5"/>
    <n v="3"/>
    <n v="680"/>
    <n v="2718640"/>
    <s v="UNIDAD"/>
    <s v="NO SOLICITADAS"/>
  </r>
  <r>
    <x v="3"/>
    <x v="30"/>
    <n v="10"/>
    <s v="PRODUCTOS DE ASEO Y LIMPIEZA"/>
    <s v="CERA LIQUIDA PARA PISO AUTOBRILLANTE  3700 CC MAX 3800"/>
    <n v="12181501"/>
    <s v="Selección abreviada subasta inversa"/>
    <n v="5"/>
    <n v="3"/>
    <n v="25"/>
    <n v="983975"/>
    <s v="GALON"/>
    <s v="NO SOLICITADAS"/>
  </r>
  <r>
    <x v="3"/>
    <x v="30"/>
    <n v="10"/>
    <s v="PRODUCTOS DE ASEO Y LIMPIEZA"/>
    <s v="CEPILLOS DE CERDAS DURAS BARREDORES"/>
    <n v="47131605"/>
    <s v="Selección abreviada subasta inversa"/>
    <n v="5"/>
    <n v="3"/>
    <n v="7"/>
    <n v="95333"/>
    <s v="UNIDAD"/>
    <s v="NO SOLICITADAS"/>
  </r>
  <r>
    <x v="3"/>
    <x v="30"/>
    <n v="10"/>
    <s v="PRODUCTOS DE ASEO Y LIMPIEZA"/>
    <s v="CEPILLO TALQUERO"/>
    <n v="53131604"/>
    <s v="Selección abreviada subasta inversa"/>
    <n v="5"/>
    <n v="3"/>
    <n v="4"/>
    <n v="42984"/>
    <s v="UNIDAD"/>
    <s v="NO SOLICITADAS"/>
  </r>
  <r>
    <x v="3"/>
    <x v="30"/>
    <n v="10"/>
    <s v="PRODUCTOS DE ASEO Y LIMPIEZA"/>
    <s v="CEPILLO DE DIENTES CERDA SUAVE"/>
    <n v="53131503"/>
    <s v="Selección abreviada subasta inversa"/>
    <n v="5"/>
    <n v="3"/>
    <n v="15"/>
    <n v="69345"/>
    <s v="UNIDAD"/>
    <s v="NO SOLICITADAS"/>
  </r>
  <r>
    <x v="3"/>
    <x v="30"/>
    <n v="10"/>
    <s v="PRODUCTOS DE ASEO Y LIMPIEZA"/>
    <s v="CEPILLO SANITARIO"/>
    <n v="47131605"/>
    <s v="Selección abreviada subasta inversa"/>
    <n v="5"/>
    <n v="3"/>
    <n v="34"/>
    <n v="128520"/>
    <s v="UNIDAD"/>
    <s v="NO SOLICITADAS"/>
  </r>
  <r>
    <x v="3"/>
    <x v="30"/>
    <n v="10"/>
    <s v="PRODUCTOS DE ASEO Y LIMPIEZA"/>
    <s v="CREMA DE DIENTES PEQUEÑA"/>
    <n v="42151909"/>
    <s v="Selección abreviada subasta inversa"/>
    <n v="5"/>
    <n v="3"/>
    <n v="40"/>
    <n v="69960"/>
    <s v="UNIDAD"/>
    <s v="NO SOLICITADAS"/>
  </r>
  <r>
    <x v="3"/>
    <x v="30"/>
    <n v="10"/>
    <s v="PRODUCTOS DE ASEO Y LIMPIEZA"/>
    <s v="CUCHILLAS DE AFEITAR "/>
    <n v="42294957"/>
    <s v="Selección abreviada subasta inversa"/>
    <n v="5"/>
    <n v="3"/>
    <n v="50"/>
    <n v="162450"/>
    <s v="UNIDAD"/>
    <s v="NO SOLICITADAS"/>
  </r>
  <r>
    <x v="3"/>
    <x v="30"/>
    <n v="10"/>
    <s v="PRODUCTOS DE ASEO Y LIMPIEZA"/>
    <s v="DETERGENTE LIQUIDO PARA LAVADORA INDUSTRIAL X 20 LTS"/>
    <n v="47131811"/>
    <s v="Selección abreviada subasta inversa"/>
    <n v="5"/>
    <n v="3"/>
    <n v="8"/>
    <n v="929632"/>
    <s v="UNIDAD"/>
    <s v="NO SOLICITADAS"/>
  </r>
  <r>
    <x v="3"/>
    <x v="30"/>
    <n v="10"/>
    <s v="PRODUCTOS DE ASEO Y LIMPIEZA"/>
    <s v="DESENGRASANTE DE ALTA CONCENTRACION 20 LTS UNIDAD"/>
    <n v="47131821"/>
    <s v="Selección abreviada subasta inversa"/>
    <n v="5"/>
    <n v="3"/>
    <n v="9"/>
    <n v="962613"/>
    <s v="UNIDAD"/>
    <s v="NO SOLICITADAS"/>
  </r>
  <r>
    <x v="3"/>
    <x v="30"/>
    <n v="10"/>
    <s v="PRODUCTOS DE ASEO Y LIMPIEZA"/>
    <s v="DESENGRASANTE DE ALTA CONCENTRACION  X GALON 3700 CC MAX 3800"/>
    <n v="47131821"/>
    <s v="Selección abreviada subasta inversa"/>
    <n v="5"/>
    <n v="3"/>
    <n v="20"/>
    <n v="487300"/>
    <s v="GALON"/>
    <s v="NO SOLICITADAS"/>
  </r>
  <r>
    <x v="3"/>
    <x v="30"/>
    <n v="10"/>
    <s v="PRODUCTOS DE ASEO Y LIMPIEZA"/>
    <s v="DESENGRASANTE TEXTIL X 20 LTS UNIDAD"/>
    <n v="47131821"/>
    <s v="Selección abreviada subasta inversa"/>
    <n v="5"/>
    <n v="3"/>
    <n v="6"/>
    <n v="757200"/>
    <s v="UNIDAD"/>
    <s v="NO SOLICITADAS"/>
  </r>
  <r>
    <x v="3"/>
    <x v="30"/>
    <n v="10"/>
    <s v="PRODUCTOS DE ASEO Y LIMPIEZA"/>
    <s v="ESPONJA DE ALAMBRE REDONDA REF 7132"/>
    <n v="47121803"/>
    <s v="Selección abreviada subasta inversa"/>
    <n v="5"/>
    <n v="3"/>
    <n v="48"/>
    <n v="42000"/>
    <s v="UNIDAD"/>
    <s v="NO SOLICITADAS"/>
  </r>
  <r>
    <x v="3"/>
    <x v="30"/>
    <n v="10"/>
    <s v="PRODUCTOS DE ASEO Y LIMPIEZA"/>
    <s v="ESCOBA"/>
    <n v="47131604"/>
    <s v="Selección abreviada subasta inversa"/>
    <n v="5"/>
    <n v="3"/>
    <n v="35"/>
    <n v="153055"/>
    <s v="UNIDAD"/>
    <s v="NO SOLICITADAS"/>
  </r>
  <r>
    <x v="3"/>
    <x v="30"/>
    <n v="10"/>
    <s v="PRODUCTOS DE ASEO Y LIMPIEZA"/>
    <s v="ESPONJILLA DE BRILLO"/>
    <n v="47121803"/>
    <s v="Selección abreviada subasta inversa"/>
    <n v="5"/>
    <n v="3"/>
    <n v="300"/>
    <n v="243600"/>
    <s v="UNIDAD"/>
    <s v="NO SOLICITADAS"/>
  </r>
  <r>
    <x v="3"/>
    <x v="30"/>
    <n v="10"/>
    <s v="PRODUCTOS DE ASEO Y LIMPIEZA"/>
    <s v="GUANTE RIBETE CALIBRE 25 PAR"/>
    <n v="46181504"/>
    <s v="Selección abreviada subasta inversa"/>
    <n v="5"/>
    <n v="3"/>
    <n v="100"/>
    <n v="487300"/>
    <s v="UNIDAD"/>
    <s v="NO SOLICITADAS"/>
  </r>
  <r>
    <x v="3"/>
    <x v="30"/>
    <n v="10"/>
    <s v="PRODUCTOS DE ASEO Y LIMPIEZA"/>
    <s v="GEL O FIJADOR PARA CABLLO 750 ML"/>
    <n v="12161801"/>
    <s v="Selección abreviada subasta inversa"/>
    <n v="5"/>
    <n v="3"/>
    <n v="5"/>
    <n v="82465"/>
    <s v="UNIDAD"/>
    <s v="NO SOLICITADAS"/>
  </r>
  <r>
    <x v="3"/>
    <x v="30"/>
    <n v="10"/>
    <s v="PRODUCTOS DE ASEO Y LIMPIEZA"/>
    <s v="HIPOCLORITO DE SODIO UNIDAD DE 20 LTS"/>
    <n v="47131807"/>
    <s v="Selección abreviada subasta inversa"/>
    <n v="5"/>
    <n v="3"/>
    <n v="10"/>
    <n v="847160"/>
    <s v="UNIDAD"/>
    <s v="NO SOLICITADAS"/>
  </r>
  <r>
    <x v="3"/>
    <x v="30"/>
    <n v="10"/>
    <s v="PRODUCTOS DE ASEO Y LIMPIEZA"/>
    <s v="JABON EN BARRA AZUL 300 GR"/>
    <n v="53131608"/>
    <s v="Selección abreviada subasta inversa"/>
    <n v="5"/>
    <n v="3"/>
    <n v="16"/>
    <n v="36992"/>
    <s v="UNIDAD"/>
    <s v="NO SOLICITADAS"/>
  </r>
  <r>
    <x v="3"/>
    <x v="30"/>
    <n v="10"/>
    <s v="PRODUCTOS DE ASEO Y LIMPIEZA"/>
    <s v="JABON EN POLVO 500 GR BOLSA"/>
    <n v="53131608"/>
    <s v="Selección abreviada subasta inversa"/>
    <n v="5"/>
    <n v="3"/>
    <n v="1600"/>
    <n v="6897600"/>
    <s v="UNIDAD"/>
    <s v="NO SOLICITADAS"/>
  </r>
  <r>
    <x v="3"/>
    <x v="30"/>
    <n v="10"/>
    <s v="PRODUCTOS DE ASEO Y LIMPIEZA"/>
    <s v="JABON DE LAVA LOZA EN 250 GR"/>
    <n v="53131608"/>
    <s v="Selección abreviada subasta inversa"/>
    <n v="5"/>
    <n v="3"/>
    <n v="250"/>
    <n v="749750"/>
    <s v="UNIDAD"/>
    <s v="NO SOLICITADAS"/>
  </r>
  <r>
    <x v="3"/>
    <x v="30"/>
    <n v="10"/>
    <s v="PRODUCTOS DE ASEO Y LIMPIEZA"/>
    <s v="JABON LIQUIDO PARA MANOS 3700 CC MAX 3800"/>
    <n v="53131608"/>
    <s v="Selección abreviada subasta inversa"/>
    <n v="5"/>
    <n v="3"/>
    <n v="88"/>
    <n v="2177120"/>
    <s v="GALON"/>
    <s v="NO SOLICITADAS"/>
  </r>
  <r>
    <x v="3"/>
    <x v="30"/>
    <n v="10"/>
    <s v="PRODUCTOS DE ASEO Y LIMPIEZA"/>
    <s v="JABON LIQUIDO PARA EL CUERPO X GALON "/>
    <n v="53131608"/>
    <s v="Selección abreviada subasta inversa"/>
    <n v="5"/>
    <n v="3"/>
    <n v="12"/>
    <n v="422832"/>
    <s v="GALON"/>
    <s v="NO SOLICITADAS"/>
  </r>
  <r>
    <x v="3"/>
    <x v="30"/>
    <n v="10"/>
    <s v="PRODUCTOS DE ASEO Y LIMPIEZA"/>
    <s v="JABON ESPECIAL LAVAVAJILLAS 20 LTS"/>
    <n v="53131608"/>
    <s v="Selección abreviada subasta inversa"/>
    <n v="5"/>
    <n v="3"/>
    <n v="1"/>
    <n v="118952"/>
    <s v="UNIDAD"/>
    <s v="NO SOLICITADAS"/>
  </r>
  <r>
    <x v="3"/>
    <x v="30"/>
    <n v="10"/>
    <s v="PRODUCTOS DE ASEO Y LIMPIEZA"/>
    <s v="JABON LIQUIDO PARA LAVADORA INDUSTRIAL X 20 LTS "/>
    <n v="53131608"/>
    <s v="Selección abreviada subasta inversa"/>
    <n v="5"/>
    <n v="3"/>
    <n v="10"/>
    <n v="1162040"/>
    <s v="UNIDAD"/>
    <s v="NO SOLICITADAS"/>
  </r>
  <r>
    <x v="3"/>
    <x v="30"/>
    <n v="10"/>
    <s v="PRODUCTOS DE ASEO Y LIMPIEZA"/>
    <s v="JABON LIQUIDO PARA EL CUERPO  390 GRAMOS "/>
    <n v="53131608"/>
    <s v="Selección abreviada subasta inversa"/>
    <n v="5"/>
    <n v="3"/>
    <n v="17"/>
    <n v="65841"/>
    <s v="UNIDAD"/>
    <s v="NO SOLICITADAS"/>
  </r>
  <r>
    <x v="3"/>
    <x v="30"/>
    <n v="10"/>
    <s v="PRODUCTOS DE ASEO Y LIMPIEZA"/>
    <s v="JABON  PEQUEÑO -PERSONAL "/>
    <n v="53131608"/>
    <s v="Selección abreviada subasta inversa"/>
    <n v="5"/>
    <n v="3"/>
    <n v="70"/>
    <n v="236180"/>
    <s v="UNIDAD"/>
    <s v="NO SOLICITADAS"/>
  </r>
  <r>
    <x v="3"/>
    <x v="30"/>
    <n v="10"/>
    <s v="PRODUCTOS DE ASEO Y LIMPIEZA"/>
    <s v="LIMPIA VIDRIOS 3700 CC MAX 3800"/>
    <n v="47131824"/>
    <s v="Selección abreviada subasta inversa"/>
    <n v="5"/>
    <n v="3"/>
    <n v="34"/>
    <n v="446080"/>
    <s v="GALON"/>
    <s v="NO SOLICITADAS"/>
  </r>
  <r>
    <x v="3"/>
    <x v="30"/>
    <n v="10"/>
    <s v="PRODUCTOS DE ASEO Y LIMPIEZA"/>
    <s v="LUSTRA MUEBLE MINIMO 300 CC. MAXIMO 500 C.C FRASCO"/>
    <n v="47131830"/>
    <s v="Selección abreviada subasta inversa"/>
    <n v="5"/>
    <n v="3"/>
    <n v="7"/>
    <n v="41986"/>
    <s v="UNIDAD"/>
    <s v="NO SOLICITADAS"/>
  </r>
  <r>
    <x v="3"/>
    <x v="30"/>
    <n v="10"/>
    <s v="PRODUCTOS DE ASEO Y LIMPIEZA"/>
    <s v="PAPEL HIGIENICO JUMBO BLANCO UNIDAD X 4"/>
    <n v="14111704"/>
    <s v="Selección abreviada subasta inversa"/>
    <n v="5"/>
    <n v="3"/>
    <n v="40"/>
    <n v="1524400"/>
    <s v="UNIDAD"/>
    <s v="NO SOLICITADAS"/>
  </r>
  <r>
    <x v="3"/>
    <x v="30"/>
    <n v="10"/>
    <s v="PRODUCTOS DE ASEO Y LIMPIEZA"/>
    <s v="PAPEL HIGIENICO PAQ X 48 UND COLOR BLANCO ROLLO  DE 35 A 41 METROS CADA UNO."/>
    <n v="14111704"/>
    <s v="Selección abreviada subasta inversa"/>
    <n v="5"/>
    <n v="3"/>
    <n v="7"/>
    <n v="383096"/>
    <s v="UNIDAD"/>
    <s v="NO SOLICITADAS"/>
  </r>
  <r>
    <x v="3"/>
    <x v="30"/>
    <n v="10"/>
    <s v="PRODUCTOS DE ASEO Y LIMPIEZA"/>
    <s v="PAÑO ABRASIVO"/>
    <n v="47131603"/>
    <s v="Selección abreviada subasta inversa"/>
    <n v="5"/>
    <n v="3"/>
    <n v="35"/>
    <n v="65590"/>
    <s v="UNIDAD"/>
    <s v="NO SOLICITADAS"/>
  </r>
  <r>
    <x v="3"/>
    <x v="30"/>
    <n v="10"/>
    <s v="PRODUCTOS DE ASEO Y LIMPIEZA"/>
    <s v="GLUTARALDEHIDO CATALIZADO, INHIBIDOR DE CORROSION SOLUCION DESINFECTANTE DE ALTO NIVEL Y ESTERILIZANTE"/>
    <n v="42281603"/>
    <s v="Selección abreviada subasta inversa"/>
    <n v="5"/>
    <n v="3"/>
    <n v="12"/>
    <n v="524796"/>
    <s v="GALON"/>
    <s v="NO SOLICITADAS"/>
  </r>
  <r>
    <x v="3"/>
    <x v="30"/>
    <n v="10"/>
    <s v="PRODUCTOS DE ASEO Y LIMPIEZA"/>
    <s v="RECOGEDOR DE BASURA CON TAPA CLICK"/>
    <n v="47131611"/>
    <s v="Selección abreviada subasta inversa"/>
    <n v="5"/>
    <n v="3"/>
    <n v="7"/>
    <n v="524790"/>
    <s v="UNIDAD"/>
    <s v="NO SOLICITADAS"/>
  </r>
  <r>
    <x v="3"/>
    <x v="30"/>
    <n v="10"/>
    <s v="PRODUCTOS DE ASEO Y LIMPIEZA"/>
    <s v="SILICIONA PARA VEHICULOS X 20 LTS"/>
    <n v="12352310"/>
    <s v="Selección abreviada subasta inversa"/>
    <n v="5"/>
    <n v="3"/>
    <n v="3"/>
    <n v="245343"/>
    <s v="UNIDAD"/>
    <s v="NO SOLICITADAS"/>
  </r>
  <r>
    <x v="3"/>
    <x v="30"/>
    <n v="10"/>
    <s v="PRODUCTOS DE ASEO Y LIMPIEZA"/>
    <s v="SHAMPOO PARA VEHICULOS X 20 LTS"/>
    <n v="47131828"/>
    <s v="Selección abreviada subasta inversa"/>
    <n v="5"/>
    <n v="3"/>
    <n v="3"/>
    <n v="272598"/>
    <s v="UNIDAD"/>
    <s v="NO SOLICITADAS"/>
  </r>
  <r>
    <x v="3"/>
    <x v="30"/>
    <n v="10"/>
    <s v="PRODUCTOS DE ASEO Y LIMPIEZA"/>
    <s v="SUAVISANTE ESPECIAL PARA LAVADORA INDUSTRIAL X 20 LTS"/>
    <n v="47131811"/>
    <s v="Selección abreviada subasta inversa"/>
    <n v="5"/>
    <n v="3"/>
    <n v="5"/>
    <n v="473560"/>
    <s v="UNIDAD"/>
    <s v="NO SOLICITADAS"/>
  </r>
  <r>
    <x v="3"/>
    <x v="30"/>
    <n v="10"/>
    <s v="PRODUCTOS DE ASEO Y LIMPIEZA"/>
    <s v="LIMPIA TELARAÑAS"/>
    <n v="47131600"/>
    <s v="Selección abreviada subasta inversa"/>
    <n v="5"/>
    <n v="3"/>
    <n v="4"/>
    <n v="28488"/>
    <s v="UNIDAD"/>
    <s v="NO SOLICITADAS"/>
  </r>
  <r>
    <x v="3"/>
    <x v="30"/>
    <n v="10"/>
    <s v="PRODUCTOS DE ASEO Y LIMPIEZA"/>
    <s v="VARSOL POR 3700 CC MAX 3800"/>
    <n v="47131827"/>
    <s v="Selección abreviada subasta inversa"/>
    <n v="5"/>
    <n v="3"/>
    <n v="9"/>
    <n v="328365"/>
    <s v="GALON"/>
    <s v="NO SOLICITADAS"/>
  </r>
  <r>
    <x v="3"/>
    <x v="30"/>
    <n v="10"/>
    <s v="PRODUCTOS DE ASEO Y LIMPIEZA"/>
    <s v="TOALLA DESECHABLE PAQ X 150"/>
    <n v="52121704"/>
    <s v="Selección abreviada subasta inversa"/>
    <n v="5"/>
    <n v="3"/>
    <n v="70"/>
    <n v="454790"/>
    <s v="UNIDAD"/>
    <s v="NO SOLICITADAS"/>
  </r>
  <r>
    <x v="3"/>
    <x v="30"/>
    <n v="10"/>
    <s v="PRODUCTOS DE ASEO Y LIMPIEZA"/>
    <s v="TOALLA EN ALGODON 40 X 70 CM "/>
    <n v="52121701"/>
    <s v="Selección abreviada subasta inversa"/>
    <n v="5"/>
    <n v="3"/>
    <n v="30"/>
    <n v="172410"/>
    <s v="UNIDAD"/>
    <s v="NO SOLICITADAS"/>
  </r>
  <r>
    <x v="3"/>
    <x v="30"/>
    <n v="10"/>
    <s v="PRODUCTOS DE ASEO Y LIMPIEZA"/>
    <s v="TRAPERO GRANDE REF/1000, TIPO COPA CON PALO"/>
    <n v="47131618"/>
    <s v="Selección abreviada subasta inversa"/>
    <n v="5"/>
    <n v="3"/>
    <n v="100"/>
    <n v="887100"/>
    <s v="UNIDAD"/>
    <s v="NO SOLICITADAS"/>
  </r>
  <r>
    <x v="3"/>
    <x v="30"/>
    <n v="10"/>
    <s v="PRODUCTOS DE ASEO Y LIMPIEZA"/>
    <s v="TALCO EN TARRO 500 GR"/>
    <s v="53131600"/>
    <s v="Selección abreviada subasta inversa"/>
    <n v="5"/>
    <n v="3"/>
    <n v="6"/>
    <n v="26238"/>
    <s v="UNIDAD"/>
    <s v="NO SOLICITADAS"/>
  </r>
  <r>
    <x v="3"/>
    <x v="30"/>
    <n v="10"/>
    <s v="PRODUCTOS DE ASEO Y LIMPIEZA"/>
    <s v="ATOMIZADOR"/>
    <n v="40141742"/>
    <s v="Selección abreviada subasta inversa"/>
    <n v="5"/>
    <n v="3"/>
    <n v="9"/>
    <n v="42732"/>
    <s v="UNIDAD"/>
    <s v="NO SOLICITADAS"/>
  </r>
  <r>
    <x v="3"/>
    <x v="30"/>
    <n v="10"/>
    <s v="PRODUCTOS DE ASEO Y LIMPIEZA"/>
    <s v="BALDE PLASTICO "/>
    <n v="47121804"/>
    <s v="Selección abreviada subasta inversa"/>
    <n v="5"/>
    <n v="3"/>
    <n v="3"/>
    <n v="45357"/>
    <s v="UNIDAD"/>
    <s v="NO SOLICITADAS"/>
  </r>
  <r>
    <x v="3"/>
    <x v="30"/>
    <n v="10"/>
    <s v="PRODUCTOS DE ASEO Y LIMPIEZA"/>
    <s v="CEPILLO ALAMBRE"/>
    <n v="47131605"/>
    <s v="Selección abreviada menor cuantía"/>
    <n v="4"/>
    <n v="7"/>
    <n v="5"/>
    <n v="450465"/>
    <s v="UNIDAD"/>
    <s v="NO SOLICITADAS"/>
  </r>
  <r>
    <x v="3"/>
    <x v="30"/>
    <n v="10"/>
    <s v="PRODUCTOS DE ASEO Y LIMPIEZA"/>
    <s v="CEPILLO BASE PLASTICA REF. 1014"/>
    <n v="47131605"/>
    <s v="Selección abreviada menor cuantía"/>
    <n v="4"/>
    <n v="7"/>
    <s v="03"/>
    <n v="109341"/>
    <s v="UNIDAD"/>
    <s v="NO SOLICITADAS"/>
  </r>
  <r>
    <x v="3"/>
    <x v="30"/>
    <n v="10"/>
    <s v="PRODUCTOS DE ASEO Y LIMPIEZA"/>
    <s v="CEPILLO BRONCE PEQUEÑO "/>
    <n v="47131605"/>
    <s v="Selección abreviada menor cuantía"/>
    <n v="4"/>
    <n v="7"/>
    <n v="70"/>
    <n v="617680"/>
    <s v="UNIDAD"/>
    <s v="NO SOLICITADAS"/>
  </r>
  <r>
    <x v="3"/>
    <x v="30"/>
    <n v="10"/>
    <s v="PRODUCTOS DE ASEO Y LIMPIEZA"/>
    <s v="CEPILLO FIBRA DE ACERO"/>
    <n v="47131605"/>
    <s v="Selección abreviada menor cuantía"/>
    <n v="4"/>
    <n v="7"/>
    <s v="3"/>
    <n v="35127"/>
    <s v="UNIDAD"/>
    <s v="NO SOLICITADAS"/>
  </r>
  <r>
    <x v="3"/>
    <x v="30"/>
    <n v="10"/>
    <s v="PRODUCTOS DE ASEO Y LIMPIEZA"/>
    <s v="CEPILLO FIBRA DE COBRE MULTIUSOS REF. 4759"/>
    <n v="47131605"/>
    <s v="Selección abreviada menor cuantía"/>
    <n v="4"/>
    <n v="7"/>
    <s v="6"/>
    <n v="46506"/>
    <s v="UNIDAD"/>
    <s v="NO SOLICITADAS"/>
  </r>
  <r>
    <x v="3"/>
    <x v="30"/>
    <n v="10"/>
    <s v="PRODUCTOS DE ASEO Y LIMPIEZA"/>
    <s v="CEPILLO FIBRA PLASTICA MULTIUSOS REF. 4750"/>
    <n v="47131605"/>
    <s v="Selección abreviada menor cuantía"/>
    <n v="4"/>
    <n v="7"/>
    <s v="6"/>
    <n v="55410"/>
    <s v="UNIDAD"/>
    <s v="NO SOLICITADAS"/>
  </r>
  <r>
    <x v="3"/>
    <x v="30"/>
    <n v="10"/>
    <s v="PRODUCTOS DE ASEO Y LIMPIEZA"/>
    <s v="DEGREASING SOLVENT, TYPE II"/>
    <n v="47131821"/>
    <s v="Selección abreviada menor cuantía"/>
    <n v="4"/>
    <n v="7"/>
    <n v="8"/>
    <n v="725648"/>
    <s v="UNIDAD"/>
    <s v="NO SOLICITADAS"/>
  </r>
  <r>
    <x v="3"/>
    <x v="30"/>
    <n v="10"/>
    <s v="PRODUCTOS DE ASEO Y LIMPIEZA"/>
    <s v="ESPONJA "/>
    <n v="47131803"/>
    <s v="Selección abreviada menor cuantía"/>
    <n v="4"/>
    <n v="7"/>
    <n v="3"/>
    <n v="93000"/>
    <s v="UNIDAD"/>
    <s v="NO SOLICITADAS"/>
  </r>
  <r>
    <x v="3"/>
    <x v="30"/>
    <n v="10"/>
    <s v="PRODUCTOS DE ASEO Y LIMPIEZA"/>
    <s v="ESPONJILLA ABRASIVA "/>
    <n v="47131803"/>
    <s v="Selección abreviada menor cuantía"/>
    <n v="4"/>
    <n v="7"/>
    <n v="9"/>
    <n v="3570462"/>
    <s v="UNIDAD"/>
    <s v="NO SOLICITADAS"/>
  </r>
  <r>
    <x v="3"/>
    <x v="30"/>
    <n v="10"/>
    <s v="PRODUCTOS DE ASEO Y LIMPIEZA"/>
    <s v=" DESENGRANTE DE MANOS"/>
    <n v="47131800"/>
    <s v="Selección abreviada menor cuantía"/>
    <n v="4"/>
    <n v="7"/>
    <n v="4"/>
    <n v="595200"/>
    <s v="GALON"/>
    <s v="NO SOLICITADAS"/>
  </r>
  <r>
    <x v="3"/>
    <x v="30"/>
    <n v="10"/>
    <s v="PRODUCTOS DE ASEO Y LIMPIEZA"/>
    <s v="LIMPIA INYECTORES NAPHTHA "/>
    <n v="47131825"/>
    <s v="Selección abreviada menor cuantía"/>
    <n v="4"/>
    <n v="7"/>
    <n v="1"/>
    <n v="356227"/>
    <s v="GALON"/>
    <s v="NO SOLICITADAS"/>
  </r>
  <r>
    <x v="3"/>
    <x v="30"/>
    <n v="10"/>
    <s v="PRODUCTOS DE ASEO Y LIMPIEZA"/>
    <s v="LIMPIADOR DE CONTACTOS"/>
    <n v="47131825"/>
    <s v="Selección abreviada menor cuantía"/>
    <n v="4"/>
    <n v="7"/>
    <n v="7"/>
    <n v="398279"/>
    <s v="UNIDAD"/>
    <s v="NO SOLICITADAS"/>
  </r>
  <r>
    <x v="3"/>
    <x v="30"/>
    <n v="10"/>
    <s v="PRODUCTOS DE ASEO Y LIMPIEZA"/>
    <s v="LIMPIADOR DE EQUIPOS ELECTRICOS COMPATIBLE CON PLASTICO"/>
    <n v="47131825"/>
    <s v="Selección abreviada menor cuantía"/>
    <n v="4"/>
    <n v="7"/>
    <s v="8"/>
    <n v="672872"/>
    <s v="UNIDAD"/>
    <s v="NO SOLICITADAS"/>
  </r>
  <r>
    <x v="3"/>
    <x v="30"/>
    <n v="10"/>
    <s v="PRODUCTOS DE ASEO Y LIMPIEZA"/>
    <s v="ESPONJA ABRASIVA 7440"/>
    <n v="47131803"/>
    <s v="Selección abreviada menor cuantía"/>
    <n v="4"/>
    <n v="7"/>
    <n v="1"/>
    <n v="179800"/>
    <s v="UNIDAD"/>
    <s v="NO SOLICITADAS"/>
  </r>
  <r>
    <x v="3"/>
    <x v="30"/>
    <n v="10"/>
    <s v="PRODUCTOS DE ASEO Y LIMPIEZA"/>
    <s v="ESPONJA ABRASIVA 7446"/>
    <n v="47131803"/>
    <s v="Selección abreviada menor cuantía"/>
    <n v="4"/>
    <n v="7"/>
    <n v="1"/>
    <n v="179800"/>
    <s v="UNIDAD"/>
    <s v="NO SOLICITADAS"/>
  </r>
  <r>
    <x v="3"/>
    <x v="30"/>
    <n v="10"/>
    <s v="PRODUCTOS DE ASEO Y LIMPIEZA"/>
    <s v="SABRA VERDE"/>
    <n v="47131800"/>
    <s v="Selección abreviada menor cuantía"/>
    <n v="4"/>
    <n v="7"/>
    <n v="1"/>
    <n v="18600"/>
    <s v="METRO"/>
    <s v="NO SOLICITADAS"/>
  </r>
  <r>
    <x v="3"/>
    <x v="30"/>
    <n v="10"/>
    <s v="PRODUCTOS DE ASEO Y LIMPIEZA"/>
    <s v="SHAMPOO LAVADO AERONAVES "/>
    <n v="47131800"/>
    <s v="Selección abreviada menor cuantía"/>
    <n v="4"/>
    <n v="7"/>
    <n v="3"/>
    <n v="20551011"/>
    <s v="UNIDAD"/>
    <s v="NO SOLICITADAS"/>
  </r>
  <r>
    <x v="3"/>
    <x v="30"/>
    <n v="10"/>
    <s v="PRODUCTOS DE ASEO Y LIMPIEZA"/>
    <s v="SOLVENT, DEGREASING"/>
    <n v="47131821"/>
    <s v="Selección abreviada menor cuantía"/>
    <n v="4"/>
    <n v="7"/>
    <n v="5"/>
    <n v="453530"/>
    <s v="GALON"/>
    <s v="NO SOLICITADAS"/>
  </r>
  <r>
    <x v="3"/>
    <x v="30"/>
    <n v="10"/>
    <s v="PRODUCTOS DE ASEO Y LIMPIEZA"/>
    <s v="SOLVENTE LIQUIDO PARA LIMPIEZA DE COMPONENTES"/>
    <n v="47131825"/>
    <s v="Selección abreviada menor cuantía"/>
    <n v="4"/>
    <n v="7"/>
    <n v="1"/>
    <n v="961000"/>
    <s v="UNIDAD"/>
    <s v="NO SOLICITADAS"/>
  </r>
  <r>
    <x v="3"/>
    <x v="30"/>
    <n v="10"/>
    <s v="PRODUCTOS DE ASEO Y LIMPIEZA"/>
    <s v="PAPEL ABSORVENTE GRANDE"/>
    <n v="47131909"/>
    <s v="Selección abreviada menor cuantía"/>
    <n v="4"/>
    <n v="7"/>
    <n v="65"/>
    <n v="10639200"/>
    <s v="UNIDAD"/>
    <s v="NO SOLICITADAS"/>
  </r>
  <r>
    <x v="3"/>
    <x v="30"/>
    <n v="10"/>
    <s v="PRODUCTOS DE ASEO Y LIMPIEZA"/>
    <s v="ESPONJA ABRASIVA"/>
    <n v="47131803"/>
    <s v="Selección abreviada menor cuantía"/>
    <n v="4"/>
    <n v="7"/>
    <n v="5"/>
    <n v="1519000"/>
    <s v="UNIDAD"/>
    <s v="NO SOLICITADAS"/>
  </r>
  <r>
    <x v="3"/>
    <x v="30"/>
    <n v="10"/>
    <s v="PRODUCTOS DE ASEO Y LIMPIEZA"/>
    <s v="LIMPIADOR DE PANTALLAS"/>
    <n v="47131825"/>
    <s v="Selección abreviada menor cuantía"/>
    <n v="4"/>
    <n v="7"/>
    <n v="2"/>
    <n v="86800"/>
    <s v="UNIDAD"/>
    <s v="NO SOLICITADAS"/>
  </r>
  <r>
    <x v="3"/>
    <x v="30"/>
    <n v="10"/>
    <s v="PRODUCTOS DE ASEO Y LIMPIEZA"/>
    <s v="ALCOHOL ANTISEPTICO 3700 CC MAX 3800"/>
    <n v="12352104"/>
    <s v="Selección abreviada subasta inversa"/>
    <n v="5"/>
    <n v="3"/>
    <n v="9"/>
    <n v="222075"/>
    <s v="GALON"/>
    <s v="NO SOLICITADAS"/>
  </r>
  <r>
    <x v="3"/>
    <x v="30"/>
    <n v="10"/>
    <s v="PRODUCTOS DE ASEO Y LIMPIEZA"/>
    <s v="AMBIENTADOR EN AEROSOL"/>
    <n v="47131812"/>
    <s v="Selección abreviada subasta inversa"/>
    <n v="5"/>
    <n v="3"/>
    <n v="27"/>
    <n v="273267"/>
    <s v="UNIDAD"/>
    <s v="NO SOLICITADAS"/>
  </r>
  <r>
    <x v="3"/>
    <x v="30"/>
    <n v="10"/>
    <s v="PRODUCTOS DE ASEO Y LIMPIEZA"/>
    <s v="AMBIENTADOR LIQUIDO PARA PISO 3700 CC MAX 3800"/>
    <n v="47131801"/>
    <s v="Selección abreviada subasta inversa"/>
    <n v="5"/>
    <n v="3"/>
    <n v="50"/>
    <n v="987100"/>
    <s v="GALON"/>
    <s v="NO SOLICITADAS"/>
  </r>
  <r>
    <x v="3"/>
    <x v="30"/>
    <n v="10"/>
    <s v="PRODUCTOS DE ASEO Y LIMPIEZA"/>
    <s v="AMBIENTADOR LIQUIDO PARA PISO X 20 LTS GARRAFA"/>
    <n v="47131801"/>
    <s v="Selección abreviada subasta inversa"/>
    <n v="5"/>
    <n v="3"/>
    <n v="10"/>
    <n v="1049580"/>
    <s v="UNIDAD"/>
    <s v="NO SOLICITADAS"/>
  </r>
  <r>
    <x v="3"/>
    <x v="30"/>
    <n v="10"/>
    <s v="PRODUCTOS DE ASEO Y LIMPIEZA"/>
    <s v="AMBIENTADOR PARA VEHICULO  EN SPRAY"/>
    <n v="47131812"/>
    <s v="Selección abreviada subasta inversa"/>
    <n v="5"/>
    <n v="3"/>
    <n v="3"/>
    <n v="33363"/>
    <s v="UNIDAD"/>
    <s v="NO SOLICITADAS"/>
  </r>
  <r>
    <x v="3"/>
    <x v="30"/>
    <n v="10"/>
    <s v="PRODUCTOS DE ASEO Y LIMPIEZA"/>
    <s v="BLANQUEADOR PARA PISOS X 20 LTS GARRAFA"/>
    <n v="47131807"/>
    <s v="Selección abreviada subasta inversa"/>
    <n v="5"/>
    <n v="3"/>
    <n v="6"/>
    <n v="291636"/>
    <s v="UNIDAD"/>
    <s v="NO SOLICITADAS"/>
  </r>
  <r>
    <x v="3"/>
    <x v="30"/>
    <n v="10"/>
    <s v="PRODUCTOS DE ASEO Y LIMPIEZA"/>
    <s v="BLANQUEADOR PARA PISOS X GALON 3700 CC MAX 3800"/>
    <n v="47131807"/>
    <s v="Selección abreviada subasta inversa"/>
    <n v="5"/>
    <n v="3"/>
    <n v="50"/>
    <n v="505550"/>
    <s v="GALON"/>
    <s v="NO SOLICITADAS"/>
  </r>
  <r>
    <x v="3"/>
    <x v="30"/>
    <n v="10"/>
    <s v="PRODUCTOS DE ASEO Y LIMPIEZA"/>
    <s v="BOLSA BASURA VERDE CAPACIDAD 10 KLS "/>
    <n v="47121701"/>
    <s v="Selección abreviada subasta inversa"/>
    <n v="5"/>
    <n v="3"/>
    <n v="320"/>
    <n v="1279360"/>
    <s v="UNIDAD"/>
    <s v="NO SOLICITADAS"/>
  </r>
  <r>
    <x v="3"/>
    <x v="30"/>
    <n v="10"/>
    <s v="PRODUCTOS DE ASEO Y LIMPIEZA"/>
    <s v="BOLSA BAUSRA GRIS  CAPACIDAD 10 KLS "/>
    <n v="47121701"/>
    <s v="Selección abreviada subasta inversa"/>
    <n v="5"/>
    <n v="3"/>
    <n v="320"/>
    <n v="1279360"/>
    <s v="UNIDAD"/>
    <s v="NO SOLICITADAS"/>
  </r>
  <r>
    <x v="3"/>
    <x v="30"/>
    <n v="10"/>
    <s v="PRODUCTOS DE ASEO Y LIMPIEZA"/>
    <s v="BOLSA ROJA CON CORDON LOGO IMPRESA CAPACIDAD 10 KLS "/>
    <n v="47121701"/>
    <s v="Selección abreviada subasta inversa"/>
    <n v="5"/>
    <n v="3"/>
    <n v="320"/>
    <n v="923520"/>
    <s v="UNIDAD"/>
    <s v="NO SOLICITADAS"/>
  </r>
  <r>
    <x v="3"/>
    <x v="30"/>
    <n v="10"/>
    <s v="PRODUCTOS DE ASEO Y LIMPIEZA"/>
    <s v="BOLSA ROJA CON CORDON LOGO IMPRESA  CAPACIDAD 7 KILOS"/>
    <n v="47121701"/>
    <s v="Selección abreviada subasta inversa"/>
    <n v="5"/>
    <n v="3"/>
    <n v="320"/>
    <n v="879680"/>
    <s v="UNIDAD"/>
    <s v="NO SOLICITADAS"/>
  </r>
  <r>
    <x v="3"/>
    <x v="30"/>
    <n v="10"/>
    <s v="PRODUCTOS DE ASEO Y LIMPIEZA"/>
    <s v="BAYETILLA BLANCA X METRO"/>
    <n v="47131501"/>
    <s v="Selección abreviada subasta inversa"/>
    <n v="5"/>
    <n v="3"/>
    <n v="10"/>
    <n v="57480"/>
    <s v="METRO"/>
    <s v="NO SOLICITADAS"/>
  </r>
  <r>
    <x v="3"/>
    <x v="30"/>
    <n v="10"/>
    <s v="PRODUCTOS DE ASEO Y LIMPIEZA"/>
    <s v="BOLSA PARA BASURA NEGRA GRANDE PAQUETE X 6"/>
    <n v="47121701"/>
    <s v="Selección abreviada subasta inversa"/>
    <n v="5"/>
    <n v="3"/>
    <n v="320"/>
    <n v="1279360"/>
    <s v="UNIDAD"/>
    <s v="NO SOLICITADAS"/>
  </r>
  <r>
    <x v="3"/>
    <x v="30"/>
    <n v="10"/>
    <s v="PRODUCTOS DE ASEO Y LIMPIEZA"/>
    <s v="CERA LIQUIDA PARA PISO AUTOBRILLANTE  3700 CC MAX 3800"/>
    <n v="12181501"/>
    <s v="Selección abreviada subasta inversa"/>
    <n v="5"/>
    <n v="3"/>
    <n v="10"/>
    <n v="393590"/>
    <s v="GALON"/>
    <s v="NO SOLICITADAS"/>
  </r>
  <r>
    <x v="3"/>
    <x v="30"/>
    <n v="10"/>
    <s v="PRODUCTOS DE ASEO Y LIMPIEZA"/>
    <s v="CEPILLOS DE CERDAS DURAS BARREDORES"/>
    <n v="47131605"/>
    <s v="Selección abreviada subasta inversa"/>
    <n v="5"/>
    <n v="3"/>
    <n v="3"/>
    <n v="40857"/>
    <s v="UNIDAD"/>
    <s v="NO SOLICITADAS"/>
  </r>
  <r>
    <x v="3"/>
    <x v="30"/>
    <n v="10"/>
    <s v="PRODUCTOS DE ASEO Y LIMPIEZA"/>
    <s v="CEPILLO DE DIENTES CERDA SUAVE"/>
    <n v="53131503"/>
    <s v="Selección abreviada subasta inversa"/>
    <n v="5"/>
    <n v="3"/>
    <n v="10"/>
    <n v="46230"/>
    <s v="UNIDAD"/>
    <s v="NO SOLICITADAS"/>
  </r>
  <r>
    <x v="3"/>
    <x v="30"/>
    <n v="10"/>
    <s v="PRODUCTOS DE ASEO Y LIMPIEZA"/>
    <s v="CEPILLO SANITARIO"/>
    <n v="47131605"/>
    <s v="Selección abreviada subasta inversa"/>
    <n v="5"/>
    <n v="3"/>
    <n v="16"/>
    <n v="60480"/>
    <s v="UNIDAD"/>
    <s v="NO SOLICITADAS"/>
  </r>
  <r>
    <x v="3"/>
    <x v="30"/>
    <n v="10"/>
    <s v="PRODUCTOS DE ASEO Y LIMPIEZA"/>
    <s v="CREMA DE DIENTES PEQUEÑA"/>
    <n v="42151909"/>
    <s v="Selección abreviada subasta inversa"/>
    <n v="5"/>
    <n v="3"/>
    <n v="10"/>
    <n v="17490"/>
    <s v="UNIDAD"/>
    <s v="NO SOLICITADAS"/>
  </r>
  <r>
    <x v="3"/>
    <x v="30"/>
    <n v="10"/>
    <s v="PRODUCTOS DE ASEO Y LIMPIEZA"/>
    <s v="DESENGRASANTE DE ALTA CONCENTRACION 20 LTS GARRAFA"/>
    <n v="47131821"/>
    <s v="Selección abreviada subasta inversa"/>
    <n v="5"/>
    <n v="3"/>
    <n v="4"/>
    <n v="427828"/>
    <s v="UNIDAD"/>
    <s v="NO SOLICITADAS"/>
  </r>
  <r>
    <x v="3"/>
    <x v="30"/>
    <n v="10"/>
    <s v="PRODUCTOS DE ASEO Y LIMPIEZA"/>
    <s v="DESENGRASANTE DE ALTA CONCENTRACION  X GALON 3700 CC MAX 3800"/>
    <n v="47131821"/>
    <s v="Selección abreviada subasta inversa"/>
    <n v="5"/>
    <n v="3"/>
    <n v="15"/>
    <n v="365475"/>
    <s v="GALON"/>
    <s v="NO SOLICITADAS"/>
  </r>
  <r>
    <x v="3"/>
    <x v="30"/>
    <n v="10"/>
    <s v="PRODUCTOS DE ASEO Y LIMPIEZA"/>
    <s v="ESCOBA"/>
    <n v="47131604"/>
    <s v="Selección abreviada subasta inversa"/>
    <n v="5"/>
    <n v="3"/>
    <n v="15"/>
    <n v="65595"/>
    <s v="UNIDAD"/>
    <s v="NO SOLICITADAS"/>
  </r>
  <r>
    <x v="3"/>
    <x v="30"/>
    <n v="10"/>
    <s v="PRODUCTOS DE ASEO Y LIMPIEZA"/>
    <s v="GUANTE RIBETE CALIBRE 25 PAR"/>
    <n v="46181504"/>
    <s v="Selección abreviada subasta inversa"/>
    <n v="5"/>
    <n v="3"/>
    <n v="80"/>
    <n v="389840"/>
    <s v="UNIDAD"/>
    <s v="NO SOLICITADAS"/>
  </r>
  <r>
    <x v="3"/>
    <x v="30"/>
    <n v="10"/>
    <s v="PRODUCTOS DE ASEO Y LIMPIEZA"/>
    <s v="HIPOCLORITO DE SODIO GARRAFA DE 20 LTS"/>
    <n v="47131807"/>
    <s v="Selección abreviada subasta inversa"/>
    <n v="5"/>
    <n v="3"/>
    <n v="5"/>
    <n v="423580"/>
    <s v="UNIDAD"/>
    <s v="NO SOLICITADAS"/>
  </r>
  <r>
    <x v="3"/>
    <x v="30"/>
    <n v="10"/>
    <s v="PRODUCTOS DE ASEO Y LIMPIEZA"/>
    <s v="JABON EN BARRA AZUL 300 GR"/>
    <n v="53131608"/>
    <s v="Selección abreviada subasta inversa"/>
    <n v="5"/>
    <n v="3"/>
    <n v="9"/>
    <n v="20808"/>
    <s v="UNIDAD"/>
    <s v="NO SOLICITADAS"/>
  </r>
  <r>
    <x v="3"/>
    <x v="30"/>
    <n v="10"/>
    <s v="PRODUCTOS DE ASEO Y LIMPIEZA"/>
    <s v="JABON EN POLVO 500 GR BOLSA"/>
    <n v="53131608"/>
    <s v="Selección abreviada subasta inversa"/>
    <n v="5"/>
    <n v="3"/>
    <n v="900"/>
    <n v="3879900"/>
    <s v="UNIDAD"/>
    <s v="NO SOLICITADAS"/>
  </r>
  <r>
    <x v="3"/>
    <x v="30"/>
    <n v="10"/>
    <s v="PRODUCTOS DE ASEO Y LIMPIEZA"/>
    <s v="JABON DE LAVA LOZA EN 250 GR"/>
    <n v="53131608"/>
    <s v="Selección abreviada subasta inversa"/>
    <n v="5"/>
    <n v="3"/>
    <n v="150"/>
    <n v="449850"/>
    <s v="UNIDAD"/>
    <s v="NO SOLICITADAS"/>
  </r>
  <r>
    <x v="3"/>
    <x v="30"/>
    <n v="10"/>
    <s v="PRODUCTOS DE ASEO Y LIMPIEZA"/>
    <s v="JABON LIQUIDO PARA MANOS 3700 CC MAX 3800"/>
    <n v="53131608"/>
    <s v="Selección abreviada subasta inversa"/>
    <n v="5"/>
    <n v="3"/>
    <n v="62"/>
    <n v="1533880"/>
    <s v="GALON"/>
    <s v="NO SOLICITADAS"/>
  </r>
  <r>
    <x v="3"/>
    <x v="30"/>
    <n v="10"/>
    <s v="PRODUCTOS DE ASEO Y LIMPIEZA"/>
    <s v="JABON  PEQUEÑO -PERSONAL "/>
    <n v="53131608"/>
    <s v="Selección abreviada subasta inversa"/>
    <n v="5"/>
    <n v="3"/>
    <n v="30"/>
    <n v="101220"/>
    <s v="UNIDAD"/>
    <s v="NO SOLICITADAS"/>
  </r>
  <r>
    <x v="3"/>
    <x v="30"/>
    <n v="10"/>
    <s v="PRODUCTOS DE ASEO Y LIMPIEZA"/>
    <s v="LIMPIA VIDRIOS 3700 CC MAX 3800"/>
    <n v="47131824"/>
    <s v="Selección abreviada subasta inversa"/>
    <n v="5"/>
    <n v="3"/>
    <n v="16"/>
    <n v="209920"/>
    <s v="GALON"/>
    <s v="NO SOLICITADAS"/>
  </r>
  <r>
    <x v="3"/>
    <x v="30"/>
    <n v="10"/>
    <s v="PRODUCTOS DE ASEO Y LIMPIEZA"/>
    <s v="LUSTRA MUEBLE MINIMO 300 CC. MAXIMO 500 C.C FRASCO"/>
    <n v="47131830"/>
    <s v="Selección abreviada subasta inversa"/>
    <n v="5"/>
    <n v="3"/>
    <n v="3"/>
    <n v="17994"/>
    <s v="UNIDAD"/>
    <s v="NO SOLICITADAS"/>
  </r>
  <r>
    <x v="3"/>
    <x v="30"/>
    <n v="10"/>
    <s v="PRODUCTOS DE ASEO Y LIMPIEZA"/>
    <s v="PAPEL HIGIENICO JUMBO BLANCO PAQUETE X 4"/>
    <n v="14111704"/>
    <s v="Selección abreviada subasta inversa"/>
    <n v="5"/>
    <n v="3"/>
    <n v="30"/>
    <n v="1143300"/>
    <s v="UNIDAD"/>
    <s v="NO SOLICITADAS"/>
  </r>
  <r>
    <x v="3"/>
    <x v="30"/>
    <n v="10"/>
    <s v="PRODUCTOS DE ASEO Y LIMPIEZA"/>
    <s v="PAPEL HIGIENICO PAQ X 48 UND COLOR BLANCO ROLLO  DE 35 A 41 METROS CADA UNO."/>
    <n v="14111704"/>
    <s v="Selección abreviada subasta inversa"/>
    <n v="5"/>
    <n v="3"/>
    <n v="3"/>
    <n v="164184"/>
    <s v="UNIDAD"/>
    <s v="NO SOLICITADAS"/>
  </r>
  <r>
    <x v="3"/>
    <x v="30"/>
    <n v="10"/>
    <s v="PRODUCTOS DE ASEO Y LIMPIEZA"/>
    <s v="PAÑO ABRASIVO"/>
    <n v="47131603"/>
    <s v="Selección abreviada subasta inversa"/>
    <n v="5"/>
    <n v="3"/>
    <n v="15"/>
    <n v="28110"/>
    <s v="UNIDAD"/>
    <s v="NO SOLICITADAS"/>
  </r>
  <r>
    <x v="3"/>
    <x v="30"/>
    <n v="10"/>
    <s v="PRODUCTOS DE ASEO Y LIMPIEZA"/>
    <s v="GLUTARALDEHIDO CATALIZADO, INHIBIDOR DE CORROSION SOLUCION DESINFECTANTE DE ALTO NIVEL Y ESTERILIZANTE"/>
    <n v="42281603"/>
    <s v="Selección abreviada subasta inversa"/>
    <n v="5"/>
    <n v="3"/>
    <n v="2"/>
    <n v="87466"/>
    <s v="GALON"/>
    <s v="NO SOLICITADAS"/>
  </r>
  <r>
    <x v="3"/>
    <x v="30"/>
    <n v="10"/>
    <s v="PRODUCTOS DE ASEO Y LIMPIEZA"/>
    <s v="RECOGEDOR DE BASURA CON TAPA CLICK"/>
    <n v="47131611"/>
    <s v="Selección abreviada subasta inversa"/>
    <n v="5"/>
    <n v="3"/>
    <n v="3"/>
    <n v="224910"/>
    <s v="UNIDAD"/>
    <s v="NO SOLICITADAS"/>
  </r>
  <r>
    <x v="3"/>
    <x v="30"/>
    <n v="10"/>
    <s v="PRODUCTOS DE ASEO Y LIMPIEZA"/>
    <s v="LIMPIA TELARAÑAS"/>
    <n v="47131600"/>
    <s v="Selección abreviada subasta inversa"/>
    <n v="5"/>
    <n v="3"/>
    <n v="1"/>
    <n v="7122"/>
    <s v="UNIDAD"/>
    <s v="NO SOLICITADAS"/>
  </r>
  <r>
    <x v="3"/>
    <x v="30"/>
    <n v="10"/>
    <s v="PRODUCTOS DE ASEO Y LIMPIEZA"/>
    <s v="VARSOL POR 3700 CC MAX 3800"/>
    <n v="47131827"/>
    <s v="Selección abreviada subasta inversa"/>
    <n v="5"/>
    <n v="3"/>
    <n v="3"/>
    <n v="109455"/>
    <s v="GALON"/>
    <s v="NO SOLICITADAS"/>
  </r>
  <r>
    <x v="3"/>
    <x v="30"/>
    <n v="10"/>
    <s v="PRODUCTOS DE ASEO Y LIMPIEZA"/>
    <s v="TOALLA DESECHABLE PAQ X 150"/>
    <n v="52121704"/>
    <s v="Selección abreviada subasta inversa"/>
    <n v="5"/>
    <n v="3"/>
    <n v="30"/>
    <n v="194910"/>
    <s v="UNIDAD"/>
    <s v="NO SOLICITADAS"/>
  </r>
  <r>
    <x v="3"/>
    <x v="30"/>
    <n v="10"/>
    <s v="PRODUCTOS DE ASEO Y LIMPIEZA"/>
    <s v="TOALLA EN ALGODON 40 X 70 CM "/>
    <n v="52121701"/>
    <s v="Selección abreviada subasta inversa"/>
    <n v="5"/>
    <n v="3"/>
    <n v="10"/>
    <n v="57470"/>
    <s v="UNIDAD"/>
    <s v="NO SOLICITADAS"/>
  </r>
  <r>
    <x v="3"/>
    <x v="30"/>
    <n v="10"/>
    <s v="PRODUCTOS DE ASEO Y LIMPIEZA"/>
    <s v="TRAPERO GRANDE REF/1000, TIPO COPA CON PALO"/>
    <n v="47131618"/>
    <s v="Selección abreviada subasta inversa"/>
    <n v="5"/>
    <n v="3"/>
    <n v="50"/>
    <n v="443550"/>
    <s v="UNIDAD"/>
    <s v="NO SOLICITADAS"/>
  </r>
  <r>
    <x v="3"/>
    <x v="30"/>
    <n v="10"/>
    <s v="PRODUCTOS DE ASEO Y LIMPIEZA"/>
    <s v="ATOMIZADOR"/>
    <n v="40141742"/>
    <s v="Selección abreviada subasta inversa"/>
    <n v="5"/>
    <n v="3"/>
    <n v="4"/>
    <n v="18992"/>
    <s v="UNIDAD"/>
    <s v="NO SOLICITADAS"/>
  </r>
  <r>
    <x v="3"/>
    <x v="30"/>
    <n v="10"/>
    <s v="PRODUCTOS DE ASEO Y LIMPIEZA"/>
    <s v="BALDE PLASTICO "/>
    <n v="47121804"/>
    <s v="Selección abreviada subasta inversa"/>
    <n v="5"/>
    <n v="3"/>
    <n v="1"/>
    <n v="14663"/>
    <s v="UNIDAD"/>
    <s v="NO SOLICITADAS"/>
  </r>
  <r>
    <x v="3"/>
    <x v="31"/>
    <n v="10"/>
    <s v="REPUESTOS"/>
    <s v="TANQUE HIDROACUMULADOR DE 300 LITROS"/>
    <n v="27121802"/>
    <s v="Mínima cuantía"/>
    <n v="3"/>
    <n v="2"/>
    <n v="1"/>
    <n v="1907314"/>
    <s v="UNIDAD"/>
    <s v="NO SOLICITADAS"/>
  </r>
  <r>
    <x v="3"/>
    <x v="31"/>
    <n v="10"/>
    <s v="REPUESTOS"/>
    <s v="TANQUE HIDROACUMULADOR DE 100 LITROS"/>
    <n v="27121802"/>
    <s v="Mínima cuantía"/>
    <n v="3"/>
    <n v="2"/>
    <n v="1"/>
    <n v="1202600"/>
    <s v="UNIDAD"/>
    <s v="NO SOLICITADAS"/>
  </r>
  <r>
    <x v="3"/>
    <x v="31"/>
    <n v="10"/>
    <s v="REPUESTOS"/>
    <s v="BROCA PARA MADERA"/>
    <n v="27112842"/>
    <s v="Mínima cuantía"/>
    <n v="4"/>
    <n v="2"/>
    <n v="2"/>
    <n v="294000"/>
    <s v="UNIDAD"/>
    <s v="NO SOLICITADAS"/>
  </r>
  <r>
    <x v="3"/>
    <x v="31"/>
    <n v="10"/>
    <s v="REPUESTOS"/>
    <s v="FRESAS TUGSTENO PARA RUTEADORA"/>
    <n v="27112842"/>
    <s v="Mínima cuantía"/>
    <n v="4"/>
    <n v="2"/>
    <n v="1"/>
    <n v="126000"/>
    <s v="UNIDAD"/>
    <s v="NO SOLICITADAS"/>
  </r>
  <r>
    <x v="3"/>
    <x v="31"/>
    <n v="10"/>
    <s v="REPUESTOS"/>
    <s v="REPUESTOS AUTOMOTOR"/>
    <n v="25170000"/>
    <s v="Selección abreviada subasta inversa"/>
    <n v="2"/>
    <n v="6"/>
    <n v="1"/>
    <n v="25000000"/>
    <s v="GLOBAL"/>
    <s v="NO SOLICITADAS"/>
  </r>
  <r>
    <x v="3"/>
    <x v="31"/>
    <n v="10"/>
    <s v="REPUESTOS"/>
    <s v="REPUESTOS AIRES ACONDICIONADOS"/>
    <n v="40101701"/>
    <s v="Mínima cuantía"/>
    <n v="3"/>
    <n v="6"/>
    <n v="1"/>
    <n v="1328432"/>
    <s v="UNIDAD"/>
    <s v="NO SOLICITADAS"/>
  </r>
  <r>
    <x v="3"/>
    <x v="31"/>
    <n v="10"/>
    <s v="REPUESTOS"/>
    <s v="BATERIAS DRON INSPIRE 1 TB 47 DE 4500 MAH"/>
    <n v="26111711"/>
    <s v="Mínima cuantía"/>
    <n v="4"/>
    <n v="2"/>
    <n v="4"/>
    <n v="2500000"/>
    <s v="UNIDAD"/>
    <s v="NO SOLICITADAS"/>
  </r>
  <r>
    <x v="3"/>
    <x v="31"/>
    <n v="10"/>
    <s v="REPUESTOS"/>
    <s v="BOMBILLERIA"/>
    <n v="39101600"/>
    <s v="Selección abreviada subasta inversa"/>
    <n v="4"/>
    <n v="5"/>
    <n v="1"/>
    <n v="10000000"/>
    <s v="GLOBAL"/>
    <s v="NO SOLICITADAS"/>
  </r>
  <r>
    <x v="3"/>
    <x v="31"/>
    <n v="10"/>
    <s v="REPUESTOS"/>
    <s v="REPUESTOS GUADAÑAS"/>
    <n v="27112000"/>
    <s v="Mínima cuantía"/>
    <n v="3"/>
    <n v="2"/>
    <n v="1"/>
    <n v="6207007"/>
    <s v="GLOBAL"/>
    <s v="NO SOLICITADAS"/>
  </r>
  <r>
    <x v="3"/>
    <x v="31"/>
    <n v="10"/>
    <s v="REPUESTOS"/>
    <s v="BOQUILLAS "/>
    <n v="60131509"/>
    <s v="Mínima cuantía"/>
    <n v="4"/>
    <n v="2"/>
    <n v="25"/>
    <n v="593513"/>
    <s v="UNIDAD"/>
    <s v="NO SOLICITADAS"/>
  </r>
  <r>
    <x v="3"/>
    <x v="31"/>
    <n v="10"/>
    <s v="REPUESTOS"/>
    <s v="GOLPEADOR DE MADERA"/>
    <n v="60131520"/>
    <s v="Mínima cuantía"/>
    <n v="4"/>
    <n v="2"/>
    <n v="30"/>
    <n v="337365"/>
    <s v="UNIDAD"/>
    <s v="NO SOLICITADAS"/>
  </r>
  <r>
    <x v="3"/>
    <x v="31"/>
    <n v="10"/>
    <s v="REPUESTOS"/>
    <s v="BATERIA LI-ION  (VIEW IMAGER)"/>
    <n v="26111711"/>
    <s v="Selección abreviada menor cuantía"/>
    <n v="4"/>
    <n v="7"/>
    <n v="1"/>
    <n v="2232000"/>
    <s v="UNIDAD"/>
    <s v="NO SOLICITADAS"/>
  </r>
  <r>
    <x v="3"/>
    <x v="31"/>
    <n v="10"/>
    <s v="REPUESTOS"/>
    <s v="CABLE BNC A MICRODOT"/>
    <n v="26121606"/>
    <s v="Selección abreviada menor cuantía"/>
    <n v="4"/>
    <n v="7"/>
    <n v="1"/>
    <n v="372000"/>
    <s v="UNIDAD"/>
    <s v="NO SOLICITADAS"/>
  </r>
  <r>
    <x v="3"/>
    <x v="31"/>
    <n v="10"/>
    <s v="REPUESTOS"/>
    <s v="CABLE DE 6 FOOT DE LONGITUD"/>
    <n v="26121606"/>
    <s v="Selección abreviada menor cuantía"/>
    <n v="4"/>
    <n v="7"/>
    <n v="1"/>
    <n v="434000"/>
    <s v="UNIDAD"/>
    <s v="NO SOLICITADAS"/>
  </r>
  <r>
    <x v="3"/>
    <x v="31"/>
    <n v="10"/>
    <s v="REPUESTOS"/>
    <s v="CABLE EXTENSION TRIPULANTE"/>
    <n v="39121440"/>
    <s v="Selección abreviada menor cuantía"/>
    <n v="4"/>
    <n v="7"/>
    <s v="5"/>
    <n v="372000"/>
    <s v="METRO"/>
    <s v="NO SOLICITADAS"/>
  </r>
  <r>
    <x v="3"/>
    <x v="31"/>
    <n v="10"/>
    <s v="REPUESTOS"/>
    <s v="FILTRO ACEITE HOBART "/>
    <n v="20101805"/>
    <s v="Selección abreviada menor cuantía"/>
    <n v="4"/>
    <n v="7"/>
    <n v="2"/>
    <n v="111600"/>
    <s v="UNIDAD"/>
    <s v="NO SOLICITADAS"/>
  </r>
  <r>
    <x v="3"/>
    <x v="31"/>
    <n v="10"/>
    <s v="REPUESTOS"/>
    <s v="FILTRO ACEITE MOTOR GATOR TH 6X4  DIESEL "/>
    <n v="20101805"/>
    <s v="Selección abreviada menor cuantía"/>
    <n v="4"/>
    <n v="7"/>
    <n v="2"/>
    <n v="94240"/>
    <s v="UNIDAD"/>
    <s v="NO SOLICITADAS"/>
  </r>
  <r>
    <x v="3"/>
    <x v="31"/>
    <n v="10"/>
    <s v="REPUESTOS"/>
    <s v="FILTRO AIRE  CARGA HISTER "/>
    <n v="20101805"/>
    <s v="Selección abreviada menor cuantía"/>
    <n v="4"/>
    <n v="7"/>
    <n v="2"/>
    <n v="297600"/>
    <s v="UNIDAD"/>
    <s v="NO SOLICITADAS"/>
  </r>
  <r>
    <x v="3"/>
    <x v="31"/>
    <n v="10"/>
    <s v="REPUESTOS"/>
    <s v="FILTRO AIRE CARGA HISTER "/>
    <n v="20101805"/>
    <s v="Selección abreviada menor cuantía"/>
    <n v="4"/>
    <n v="7"/>
    <n v="2"/>
    <n v="198400"/>
    <s v="UNIDAD"/>
    <s v="NO SOLICITADAS"/>
  </r>
  <r>
    <x v="3"/>
    <x v="31"/>
    <n v="10"/>
    <s v="REPUESTOS"/>
    <s v="FILTRO AIRE COMPRESOR PRINCIPAL"/>
    <n v="20101805"/>
    <s v="Selección abreviada menor cuantía"/>
    <n v="4"/>
    <n v="7"/>
    <n v="2"/>
    <n v="446400"/>
    <s v="UNIDAD"/>
    <s v="NO SOLICITADAS"/>
  </r>
  <r>
    <x v="3"/>
    <x v="31"/>
    <n v="10"/>
    <s v="REPUESTOS"/>
    <s v="FILTRO AIRE MOTOR GATOR TH 6X4  DIESEL "/>
    <n v="20101805"/>
    <s v="Selección abreviada menor cuantía"/>
    <n v="4"/>
    <n v="7"/>
    <n v="2"/>
    <n v="94240"/>
    <s v="UNIDAD"/>
    <s v="NO SOLICITADAS"/>
  </r>
  <r>
    <x v="3"/>
    <x v="31"/>
    <n v="10"/>
    <s v="REPUESTOS"/>
    <s v="FILTRO AIRE MOTOR GATOR TH 6X4  DIESEL "/>
    <n v="20101805"/>
    <s v="Selección abreviada menor cuantía"/>
    <n v="4"/>
    <n v="7"/>
    <n v="4"/>
    <n v="173600"/>
    <s v="UNIDAD"/>
    <s v="NO SOLICITADAS"/>
  </r>
  <r>
    <x v="3"/>
    <x v="31"/>
    <n v="10"/>
    <s v="REPUESTOS"/>
    <s v="FILTRO COMBUSTIBLE  PLANTA  FCX"/>
    <n v="20101805"/>
    <s v="Selección abreviada menor cuantía"/>
    <n v="4"/>
    <n v="7"/>
    <n v="2"/>
    <n v="297600"/>
    <s v="UNIDAD"/>
    <s v="NO SOLICITADAS"/>
  </r>
  <r>
    <x v="3"/>
    <x v="31"/>
    <n v="10"/>
    <s v="REPUESTOS"/>
    <s v="FILTRO COMBUSTIBLE  TELETRUCK"/>
    <n v="20101805"/>
    <s v="Selección abreviada menor cuantía"/>
    <n v="4"/>
    <n v="7"/>
    <n v="1"/>
    <n v="49600"/>
    <s v="UNIDAD"/>
    <s v="NO SOLICITADAS"/>
  </r>
  <r>
    <x v="3"/>
    <x v="31"/>
    <n v="10"/>
    <s v="REPUESTOS"/>
    <s v="FILTRO COMBUSTIBLE HISTER DE 7 TON."/>
    <n v="20101805"/>
    <s v="Selección abreviada menor cuantía"/>
    <n v="4"/>
    <n v="7"/>
    <n v="1"/>
    <n v="111600"/>
    <s v="UNIDAD"/>
    <s v="NO SOLICITADAS"/>
  </r>
  <r>
    <x v="3"/>
    <x v="31"/>
    <n v="10"/>
    <s v="REPUESTOS"/>
    <s v="FILTRO COMBUSTIBLE MOTOR GATOR TH 6X4  DIESEL "/>
    <n v="20101805"/>
    <s v="Selección abreviada menor cuantía"/>
    <n v="4"/>
    <n v="7"/>
    <n v="2"/>
    <n v="89280"/>
    <s v="UNIDAD"/>
    <s v="NO SOLICITADAS"/>
  </r>
  <r>
    <x v="3"/>
    <x v="31"/>
    <n v="10"/>
    <s v="REPUESTOS"/>
    <s v="FILTRO COMBUSTIBLE TELETRUCK"/>
    <n v="20101805"/>
    <s v="Selección abreviada menor cuantía"/>
    <n v="4"/>
    <n v="7"/>
    <n v="1"/>
    <n v="37200"/>
    <s v="UNIDAD"/>
    <s v="NO SOLICITADAS"/>
  </r>
  <r>
    <x v="3"/>
    <x v="31"/>
    <n v="10"/>
    <s v="REPUESTOS"/>
    <s v="FILTRO PARA BANCO DE LAVADO"/>
    <n v="20101805"/>
    <s v="Selección abreviada menor cuantía"/>
    <n v="4"/>
    <n v="7"/>
    <n v="1"/>
    <n v="198400"/>
    <s v="UNIDAD"/>
    <s v="NO SOLICITADAS"/>
  </r>
  <r>
    <x v="3"/>
    <x v="31"/>
    <n v="10"/>
    <s v="REPUESTOS"/>
    <s v="FILTRO TRAMPA TRACTOR TUG"/>
    <n v="20101805"/>
    <s v="Selección abreviada menor cuantía"/>
    <n v="4"/>
    <n v="7"/>
    <n v="2"/>
    <n v="64480"/>
    <s v="UNIDAD"/>
    <s v="NO SOLICITADAS"/>
  </r>
  <r>
    <x v="3"/>
    <x v="31"/>
    <n v="10"/>
    <s v="REPUESTOS"/>
    <s v="FILTRO TRAMPA TRACTOR TUG"/>
    <n v="20101805"/>
    <s v="Selección abreviada menor cuantía"/>
    <n v="4"/>
    <n v="7"/>
    <n v="2"/>
    <n v="64480"/>
    <s v="UNIDAD"/>
    <s v="NO SOLICITADAS"/>
  </r>
  <r>
    <x v="3"/>
    <x v="31"/>
    <n v="10"/>
    <s v="REPUESTOS"/>
    <s v="FILTRO VALVULA DE AIRE REGULADORA "/>
    <n v="20101805"/>
    <s v="Selección abreviada menor cuantía"/>
    <n v="4"/>
    <n v="7"/>
    <n v="6"/>
    <n v="223200"/>
    <s v="UNIDAD"/>
    <s v="NO SOLICITADAS"/>
  </r>
  <r>
    <x v="3"/>
    <x v="31"/>
    <n v="10"/>
    <s v="REPUESTOS"/>
    <s v="GATO BOTELLA RUEDAS DE CARRETEO"/>
    <n v="20101805"/>
    <s v="Selección abreviada menor cuantía"/>
    <n v="4"/>
    <n v="7"/>
    <n v="4"/>
    <n v="2232000"/>
    <s v="UNIDAD"/>
    <s v="NO SOLICITADAS"/>
  </r>
  <r>
    <x v="3"/>
    <x v="31"/>
    <n v="10"/>
    <s v="REPUESTOS"/>
    <s v="REPUESTOS AUTOMOTOR"/>
    <n v="25170000"/>
    <s v="Selección abreviada subasta inversa"/>
    <n v="2"/>
    <n v="2"/>
    <n v="1"/>
    <n v="50000000"/>
    <s v="GLOBAL"/>
    <s v="NO SOLICITADAS"/>
  </r>
  <r>
    <x v="3"/>
    <x v="31"/>
    <n v="10"/>
    <s v="REPUESTOS"/>
    <s v="REPUESTOS AIRES ACONDICIONADOS"/>
    <n v="40101701"/>
    <s v="Mínima cuantía"/>
    <n v="4"/>
    <n v="2"/>
    <n v="1"/>
    <n v="27300000"/>
    <s v="GLOBAL"/>
    <s v="NO SOLICITADAS"/>
  </r>
  <r>
    <x v="3"/>
    <x v="32"/>
    <n v="10"/>
    <s v="UTENSILIOS DE CAFETERIA"/>
    <s v="VASO PARA JUGO"/>
    <n v="48101903"/>
    <s v="Mínima cuantía"/>
    <n v="3"/>
    <n v="3"/>
    <n v="1200"/>
    <n v="3000000"/>
    <s v="UNIDAD"/>
    <s v="NO SOLICITADAS"/>
  </r>
  <r>
    <x v="3"/>
    <x v="32"/>
    <n v="10"/>
    <s v="UTENSILIOS DE CAFETERIA"/>
    <s v="OLLA APRESION "/>
    <n v="52151808"/>
    <s v="Mínima cuantía"/>
    <n v="3"/>
    <n v="3"/>
    <n v="2"/>
    <n v="3360000"/>
    <s v="UNIDAD"/>
    <s v="NO SOLICITADAS"/>
  </r>
  <r>
    <x v="3"/>
    <x v="32"/>
    <n v="10"/>
    <s v="UTENSILIOS DE CAFETERIA"/>
    <s v="SET DE CUCHILLOS"/>
    <n v="52151707"/>
    <s v="Mínima cuantía"/>
    <n v="3"/>
    <n v="3"/>
    <n v="2"/>
    <n v="210000"/>
    <s v="UNIDAD"/>
    <s v="NO SOLICITADAS"/>
  </r>
  <r>
    <x v="3"/>
    <x v="32"/>
    <n v="10"/>
    <s v="UTENSILIOS DE CAFETERIA"/>
    <s v="SARTEN PARA SOFREIR "/>
    <n v="52151809"/>
    <s v="Mínima cuantía"/>
    <n v="3"/>
    <n v="3"/>
    <n v="2"/>
    <n v="105000"/>
    <s v="UNIDAD"/>
    <s v="NO SOLICITADAS"/>
  </r>
  <r>
    <x v="3"/>
    <x v="32"/>
    <n v="10"/>
    <s v="UTENSILIOS DE CAFETERIA"/>
    <s v="TABLA PARA CORTAR"/>
    <n v="52151606"/>
    <s v="Mínima cuantía"/>
    <n v="3"/>
    <n v="3"/>
    <n v="2"/>
    <n v="69300"/>
    <s v="UNIDAD"/>
    <s v="NO SOLICITADAS"/>
  </r>
  <r>
    <x v="3"/>
    <x v="32"/>
    <n v="10"/>
    <s v="UTENSILIOS DE CAFETERIA"/>
    <s v="OLLA"/>
    <n v="52151807"/>
    <s v="Mínima cuantía"/>
    <n v="3"/>
    <n v="3"/>
    <n v="1"/>
    <n v="68250"/>
    <s v="UNIDAD"/>
    <s v="NO SOLICITADAS"/>
  </r>
  <r>
    <x v="3"/>
    <x v="32"/>
    <n v="10"/>
    <s v="UTENSILIOS DE CAFETERIA"/>
    <s v="JARRA PLASTICA"/>
    <n v="52152001"/>
    <s v="Mínima cuantía"/>
    <n v="3"/>
    <n v="3"/>
    <n v="1"/>
    <n v="21000"/>
    <s v="UNIDAD"/>
    <s v="NO SOLICITADAS"/>
  </r>
  <r>
    <x v="3"/>
    <x v="32"/>
    <n v="10"/>
    <s v="UTENSILIOS DE CAFETERIA"/>
    <s v="CHOCOLATERA"/>
    <n v="52151804"/>
    <s v="Mínima cuantía"/>
    <n v="3"/>
    <n v="3"/>
    <n v="2"/>
    <n v="53850"/>
    <s v="UNIDAD"/>
    <s v="NO SOLICITADAS"/>
  </r>
  <r>
    <x v="3"/>
    <x v="32"/>
    <n v="10"/>
    <s v="UTENSILIOS DE CAFETERIA"/>
    <s v="COLADOR"/>
    <n v="52151662"/>
    <s v="Mínima cuantía"/>
    <n v="3"/>
    <n v="3"/>
    <n v="2"/>
    <n v="54600"/>
    <s v="UNIDAD"/>
    <s v="NO SOLICITADAS"/>
  </r>
  <r>
    <x v="3"/>
    <x v="32"/>
    <n v="10"/>
    <s v="UTENSILIOS DE CAFETERIA"/>
    <s v="PLANCHA PARA AZAR "/>
    <n v="52151811"/>
    <s v="Mínima cuantía"/>
    <n v="3"/>
    <n v="3"/>
    <n v="2"/>
    <n v="168000"/>
    <s v="UNIDAD"/>
    <s v="NO SOLICITADAS"/>
  </r>
  <r>
    <x v="3"/>
    <x v="34"/>
    <n v="10"/>
    <s v="OTROS MATERIALES Y SUMINISTROS"/>
    <s v="MACHETES"/>
    <n v="27112001"/>
    <s v="Mínima cuantía"/>
    <n v="5"/>
    <n v="2"/>
    <n v="8"/>
    <n v="83840"/>
    <s v="UNIDAD"/>
    <s v="NO SOLICITADAS"/>
  </r>
  <r>
    <x v="3"/>
    <x v="34"/>
    <n v="10"/>
    <s v="OTROS MATERIALES Y SUMINISTROS"/>
    <s v="CADENA MOTOSIERRA PODADORA DE ALTURAS"/>
    <n v="27112823"/>
    <s v="Mínima cuantía"/>
    <n v="0"/>
    <n v="0"/>
    <n v="2"/>
    <n v="252000"/>
    <s v="UNIDAD"/>
    <s v="NO SOLICITADAS"/>
  </r>
  <r>
    <x v="3"/>
    <x v="34"/>
    <n v="10"/>
    <s v="OTROS MATERIALES Y SUMINISTROS"/>
    <s v="CADENILLA MOTOSIERRA"/>
    <n v="27112823"/>
    <s v="Mínima cuantía"/>
    <n v="0"/>
    <n v="0"/>
    <n v="2"/>
    <n v="178500"/>
    <s v="UNIDAD"/>
    <s v="NO SOLICITADAS"/>
  </r>
  <r>
    <x v="3"/>
    <x v="34"/>
    <n v="10"/>
    <s v="OTROS MATERIALES Y SUMINISTROS"/>
    <s v="PILAS ALKALINAS AA"/>
    <n v="26111702"/>
    <s v="Mínima cuantía"/>
    <n v="0"/>
    <n v="0"/>
    <n v="954"/>
    <n v="2799999.9999999967"/>
    <s v="UNIDAD"/>
    <s v="NO SOLICITADAS"/>
  </r>
  <r>
    <x v="3"/>
    <x v="34"/>
    <n v="10"/>
    <s v="OTROS MATERIALES Y SUMINISTROS"/>
    <s v="TECLAS DE LIRA"/>
    <n v="60131507"/>
    <s v="Mínima cuantía"/>
    <n v="4"/>
    <n v="2"/>
    <n v="40"/>
    <n v="365032"/>
    <s v="UNIDAD"/>
    <s v="NO SOLICITADAS"/>
  </r>
  <r>
    <x v="3"/>
    <x v="34"/>
    <n v="10"/>
    <s v="OTROS MATERIALES Y SUMINISTROS"/>
    <s v="PARCHE DE 28&quot;"/>
    <n v="60131507"/>
    <s v="Mínima cuantía"/>
    <n v="4"/>
    <n v="2"/>
    <n v="25"/>
    <n v="1062075"/>
    <s v="UNIDAD"/>
    <s v="NO SOLICITADAS"/>
  </r>
  <r>
    <x v="3"/>
    <x v="34"/>
    <n v="10"/>
    <s v="OTROS MATERIALES Y SUMINISTROS"/>
    <s v="PARCHE DE 14&quot;"/>
    <n v="60131507"/>
    <s v="Mínima cuantía"/>
    <n v="4"/>
    <n v="2"/>
    <n v="30"/>
    <n v="562275"/>
    <s v="UNIDAD"/>
    <s v="NO SOLICITADAS"/>
  </r>
  <r>
    <x v="3"/>
    <x v="34"/>
    <n v="10"/>
    <s v="OTROS MATERIALES Y SUMINISTROS"/>
    <s v="ADQ. MATERIAL ELECTRICO Y ALUMBRADO"/>
    <n v="39111600"/>
    <s v="Selección abreviada subasta inversa"/>
    <n v="4"/>
    <n v="5"/>
    <n v="1"/>
    <n v="19433793"/>
    <s v="GLOBAL"/>
    <s v="NO SOLICITADAS"/>
  </r>
  <r>
    <x v="3"/>
    <x v="34"/>
    <n v="10"/>
    <s v="OTROS MATERIALES Y SUMINISTROS"/>
    <s v="CONO DE 90 CM DE ALTO FN PVC COLOR NARANJA FOSFORECENTE BASE FUERTE COLOR NEGRO CON REFLECTIVO GRIS."/>
    <n v="46161508"/>
    <s v="Mínima cuantía"/>
    <n v="4"/>
    <n v="2"/>
    <n v="15"/>
    <n v="892485"/>
    <s v="UNIDAD"/>
    <s v="NO SOLICITADAS"/>
  </r>
  <r>
    <x v="3"/>
    <x v="34"/>
    <n v="10"/>
    <s v="OTROS MATERIALES Y SUMINISTROS"/>
    <s v="SEÑAL TUBULAR POLIETILENO CON REFLECTIVO NARANJA"/>
    <n v="46161508"/>
    <s v="Mínima cuantía"/>
    <n v="4"/>
    <n v="2"/>
    <n v="13"/>
    <n v="462735"/>
    <s v="UNIDAD"/>
    <s v="NO SOLICITADAS"/>
  </r>
  <r>
    <x v="3"/>
    <x v="34"/>
    <n v="10"/>
    <s v="OTROS MATERIALES Y SUMINISTROS"/>
    <s v="SEÑALES DE TRANSITO"/>
    <n v="46161504"/>
    <s v="Mínima cuantía"/>
    <n v="4"/>
    <n v="2"/>
    <n v="14"/>
    <n v="2798880"/>
    <s v="UNIDAD"/>
    <s v="NO SOLICITADAS"/>
  </r>
  <r>
    <x v="3"/>
    <x v="34"/>
    <n v="10"/>
    <s v="OTROS MATERIALES Y SUMINISTROS"/>
    <s v="PALETA PARE Y SIGA REGLAMENTARIA"/>
    <n v="55121710"/>
    <s v="Mínima cuantía"/>
    <n v="4"/>
    <n v="2"/>
    <n v="14"/>
    <n v="338100"/>
    <s v="UNIDAD"/>
    <s v="NO SOLICITADAS"/>
  </r>
  <r>
    <x v="3"/>
    <x v="34"/>
    <n v="10"/>
    <s v="OTROS MATERIALES Y SUMINISTROS"/>
    <s v="PITO O SILBATO DE EMERGENCIA"/>
    <n v="60131105"/>
    <s v="Mínima cuantía"/>
    <n v="4"/>
    <n v="2"/>
    <n v="50"/>
    <n v="162750"/>
    <s v="UNIDAD"/>
    <s v="NO SOLICITADAS"/>
  </r>
  <r>
    <x v="3"/>
    <x v="34"/>
    <n v="10"/>
    <s v="OTROS MATERIALES Y SUMINISTROS"/>
    <s v="CINTA DE SEÑALIZACION DE PELIGRO ROLLO POR 500 MTS. BICOLOR"/>
    <n v="41122703"/>
    <s v="Mínima cuantía"/>
    <n v="4"/>
    <n v="2"/>
    <n v="10"/>
    <n v="245700"/>
    <s v="UNIDAD"/>
    <s v="NO SOLICITADAS"/>
  </r>
  <r>
    <x v="3"/>
    <x v="34"/>
    <n v="10"/>
    <s v="OTROS MATERIALES Y SUMINISTROS"/>
    <s v="CHALECO DE PREVENCION COLOR NARANJA CON CIERRE EN CREMA LLERA INPERMEABLE REFLECTIVO GRIS"/>
    <n v="46181507"/>
    <s v="Mínima cuantía"/>
    <n v="4"/>
    <n v="2"/>
    <n v="30"/>
    <n v="1099350"/>
    <s v="UNIDAD"/>
    <s v="NO SOLICITADAS"/>
  </r>
  <r>
    <x v="3"/>
    <x v="34"/>
    <n v="10"/>
    <s v="OTROS MATERIALES Y SUMINISTROS"/>
    <s v="PICOPROTECTORES"/>
    <n v="39121423"/>
    <s v="Mínima cuantía"/>
    <n v="4"/>
    <n v="2"/>
    <n v="70"/>
    <n v="5145000"/>
    <s v="UNIDAD"/>
    <s v="NO SOLICITADAS"/>
  </r>
  <r>
    <x v="3"/>
    <x v="34"/>
    <n v="10"/>
    <s v="OTROS MATERIALES Y SUMINISTROS"/>
    <s v="PILAS DE 9V  RECARGABLE"/>
    <n v="26111701"/>
    <s v="Mínima cuantía"/>
    <n v="4"/>
    <n v="2"/>
    <n v="5"/>
    <n v="24675"/>
    <s v="UNIDAD"/>
    <s v="NO SOLICITADAS"/>
  </r>
  <r>
    <x v="3"/>
    <x v="34"/>
    <n v="10"/>
    <s v="OTROS MATERIALES Y SUMINISTROS"/>
    <s v="CORTINA BLACKOUT"/>
    <n v="52131501"/>
    <s v="Mínima cuantía"/>
    <n v="4"/>
    <n v="2"/>
    <n v="10"/>
    <n v="5000000"/>
    <s v="UNIDAD"/>
    <s v="NO SOLICITADAS"/>
  </r>
  <r>
    <x v="3"/>
    <x v="34"/>
    <n v="10"/>
    <s v="OTROS MATERIALES Y SUMINISTROS"/>
    <s v="SUMINISTROS DE REFRIGERACION"/>
    <n v="40101600"/>
    <s v="Mínima cuantía"/>
    <n v="4"/>
    <n v="2"/>
    <n v="1"/>
    <n v="1011650"/>
    <s v="GLOBAL"/>
    <s v="NO SOLICITADAS"/>
  </r>
  <r>
    <x v="3"/>
    <x v="34"/>
    <n v="10"/>
    <s v="OTROS MATERIALES Y SUMINISTROS"/>
    <s v="CINTA DE PELIGRO"/>
    <n v="41122703"/>
    <s v="Mínima cuantía"/>
    <n v="4"/>
    <n v="2"/>
    <n v="10"/>
    <n v="305735"/>
    <s v="UNIDAD"/>
    <s v="NO SOLICITADAS"/>
  </r>
  <r>
    <x v="3"/>
    <x v="34"/>
    <n v="10"/>
    <s v="OTROS MATERIALES Y SUMINISTROS"/>
    <s v="VELETAS"/>
    <n v="41114427"/>
    <s v="Mínima cuantía"/>
    <n v="4"/>
    <n v="2"/>
    <n v="75"/>
    <n v="1500000"/>
    <s v="UNIDAD"/>
    <s v="NO SOLICITADAS"/>
  </r>
  <r>
    <x v="3"/>
    <x v="34"/>
    <n v="10"/>
    <s v="OTROS MATERIALES Y SUMINISTROS"/>
    <s v="ALFILERES PAQUETE X 12 RUEDAS C/U 40 ALFILERES"/>
    <n v="44122106"/>
    <s v="Selección abreviada subasta inversa"/>
    <n v="5"/>
    <n v="3"/>
    <n v="4"/>
    <n v="55976"/>
    <s v="UNIDAD"/>
    <s v="NO SOLICITADAS"/>
  </r>
  <r>
    <x v="3"/>
    <x v="34"/>
    <n v="10"/>
    <s v="OTROS MATERIALES Y SUMINISTROS"/>
    <s v="CAPAS ANTIFLUIDOS "/>
    <n v="53131642"/>
    <s v="Selección abreviada subasta inversa"/>
    <n v="5"/>
    <n v="3"/>
    <n v="6"/>
    <n v="284886"/>
    <s v="UNIDAD"/>
    <s v="NO SOLICITADAS"/>
  </r>
  <r>
    <x v="3"/>
    <x v="34"/>
    <n v="10"/>
    <s v="OTROS MATERIALES Y SUMINISTROS"/>
    <s v="HILOS"/>
    <n v="11151700"/>
    <s v="Selección abreviada subasta inversa"/>
    <n v="5"/>
    <n v="3"/>
    <n v="7"/>
    <n v="78722"/>
    <s v="UNIDAD"/>
    <s v="NO SOLICITADAS"/>
  </r>
  <r>
    <x v="3"/>
    <x v="34"/>
    <n v="10"/>
    <s v="OTROS MATERIALES Y SUMINISTROS"/>
    <s v="TIJERAS METALICAS DE MODISTERIA 10 PULGADAS"/>
    <n v="53141600"/>
    <s v="Selección abreviada subasta inversa"/>
    <n v="5"/>
    <n v="3"/>
    <n v="1"/>
    <n v="33860"/>
    <s v="UNIDAD"/>
    <s v="NO SOLICITADAS"/>
  </r>
  <r>
    <x v="3"/>
    <x v="34"/>
    <n v="10"/>
    <s v="OTROS MATERIALES Y SUMINISTROS"/>
    <s v="METRO MODISTERIA "/>
    <n v="53141600"/>
    <s v="Selección abreviada subasta inversa"/>
    <n v="5"/>
    <n v="3"/>
    <n v="2"/>
    <n v="4746"/>
    <s v="UNIDAD"/>
    <s v="NO SOLICITADAS"/>
  </r>
  <r>
    <x v="3"/>
    <x v="34"/>
    <n v="10"/>
    <s v="OTROS MATERIALES Y SUMINISTROS"/>
    <s v="TIJERAS DE PELUQUERIA PROFESIONAL"/>
    <n v="27111531"/>
    <s v="Selección abreviada subasta inversa"/>
    <n v="5"/>
    <n v="3"/>
    <n v="5"/>
    <n v="531040"/>
    <s v="UNIDAD"/>
    <s v="NO SOLICITADAS"/>
  </r>
  <r>
    <x v="3"/>
    <x v="34"/>
    <n v="10"/>
    <s v="OTROS MATERIALES Y SUMINISTROS"/>
    <s v="HOJAS  VISTURY DE CIRUJIA Nª11"/>
    <n v="42295205"/>
    <s v="Selección abreviada subasta inversa"/>
    <n v="5"/>
    <n v="3"/>
    <n v="5"/>
    <n v="156190"/>
    <s v="UNIDAD"/>
    <s v="NO SOLICITADAS"/>
  </r>
  <r>
    <x v="3"/>
    <x v="34"/>
    <n v="10"/>
    <s v="OTROS MATERIALES Y SUMINISTROS"/>
    <s v="PEINILLA"/>
    <n v="53131604"/>
    <s v="Selección abreviada subasta inversa"/>
    <n v="5"/>
    <n v="3"/>
    <n v="8"/>
    <n v="10992"/>
    <s v="UNIDAD"/>
    <s v="NO SOLICITADAS"/>
  </r>
  <r>
    <x v="3"/>
    <x v="34"/>
    <n v="10"/>
    <s v="OTROS MATERIALES Y SUMINISTROS"/>
    <s v="PARES DE RESPUESTO CUCHILLAS"/>
    <n v="22101703"/>
    <s v="Selección abreviada subasta inversa"/>
    <n v="5"/>
    <n v="3"/>
    <n v="6"/>
    <n v="674730"/>
    <s v="UNIDAD"/>
    <s v="NO SOLICITADAS"/>
  </r>
  <r>
    <x v="3"/>
    <x v="34"/>
    <n v="10"/>
    <s v="OTROS MATERIALES Y SUMINISTROS"/>
    <s v="GEL PARA SAMOVARES"/>
    <n v="15101606"/>
    <s v="Selección abreviada subasta inversa"/>
    <n v="5"/>
    <n v="3"/>
    <n v="3"/>
    <n v="404838"/>
    <s v="UNIDAD"/>
    <s v="NO SOLICITADAS"/>
  </r>
  <r>
    <x v="3"/>
    <x v="34"/>
    <n v="10"/>
    <s v="OTROS MATERIALES Y SUMINISTROS"/>
    <s v="POLIURETANO ANTIDESLIZANTE "/>
    <n v="31211500"/>
    <s v="Selección abreviada menor cuantía"/>
    <n v="4"/>
    <n v="7"/>
    <n v="2"/>
    <n v="2814800"/>
    <s v="GLOBAL"/>
    <s v="NO SOLICITADAS"/>
  </r>
  <r>
    <x v="3"/>
    <x v="34"/>
    <n v="10"/>
    <s v="OTROS MATERIALES Y SUMINISTROS"/>
    <s v="BROCHA CERDA MONA CABO AZUL  1&quot;"/>
    <n v="31211904"/>
    <s v="Selección abreviada menor cuantía"/>
    <n v="4"/>
    <n v="7"/>
    <n v="3"/>
    <n v="16740"/>
    <s v="UNIDAD"/>
    <s v="NO SOLICITADAS"/>
  </r>
  <r>
    <x v="3"/>
    <x v="34"/>
    <n v="10"/>
    <s v="OTROS MATERIALES Y SUMINISTROS"/>
    <s v="BROCHA CERDA MONA CABO AZUL  1/2&quot;"/>
    <n v="31211904"/>
    <s v="Selección abreviada menor cuantía"/>
    <n v="4"/>
    <n v="7"/>
    <n v="3"/>
    <n v="11160"/>
    <s v="UNIDAD"/>
    <s v="NO SOLICITADAS"/>
  </r>
  <r>
    <x v="3"/>
    <x v="34"/>
    <n v="10"/>
    <s v="OTROS MATERIALES Y SUMINISTROS"/>
    <s v="BROCHA CERDA MONA CABO AZUL  3&quot;"/>
    <n v="31211904"/>
    <s v="Selección abreviada menor cuantía"/>
    <n v="4"/>
    <n v="7"/>
    <n v="3"/>
    <n v="24180"/>
    <s v="UNIDAD"/>
    <s v="NO SOLICITADAS"/>
  </r>
  <r>
    <x v="3"/>
    <x v="34"/>
    <n v="10"/>
    <s v="OTROS MATERIALES Y SUMINISTROS"/>
    <s v="CAJA DE CARTON  50 CM LARGO X 40 CM ANCHO X 30 CM ALTO "/>
    <n v="24121511"/>
    <s v="Selección abreviada menor cuantía"/>
    <n v="4"/>
    <n v="7"/>
    <n v="10"/>
    <n v="372000"/>
    <s v="UNIDAD"/>
    <s v="NO SOLICITADAS"/>
  </r>
  <r>
    <x v="3"/>
    <x v="34"/>
    <n v="10"/>
    <s v="OTROS MATERIALES Y SUMINISTROS"/>
    <s v="ESTAÑO PARA SOLDAR"/>
    <n v="11101706"/>
    <s v="Selección abreviada menor cuantía"/>
    <n v="4"/>
    <n v="7"/>
    <n v="4"/>
    <n v="223200"/>
    <s v="UNIDAD"/>
    <s v="NO SOLICITADAS"/>
  </r>
  <r>
    <x v="3"/>
    <x v="34"/>
    <n v="10"/>
    <s v="OTROS MATERIALES Y SUMINISTROS"/>
    <s v="CABLE DUPLEX NO. 8"/>
    <n v="39121700"/>
    <s v="Selección abreviada menor cuantía"/>
    <n v="4"/>
    <n v="7"/>
    <n v="190"/>
    <n v="2827200"/>
    <s v="METRO"/>
    <s v="NO SOLICITADAS"/>
  </r>
  <r>
    <x v="3"/>
    <x v="34"/>
    <n v="10"/>
    <s v="OTROS MATERIALES Y SUMINISTROS"/>
    <s v="CONECTOR INDUTRIAL "/>
    <n v="39121700"/>
    <s v="Selección abreviada menor cuantía"/>
    <n v="4"/>
    <n v="7"/>
    <n v="2"/>
    <n v="210800"/>
    <s v="UNIDAD"/>
    <s v="NO SOLICITADAS"/>
  </r>
  <r>
    <x v="3"/>
    <x v="34"/>
    <n v="10"/>
    <s v="OTROS MATERIALES Y SUMINISTROS"/>
    <s v="CONECTOR INDUSTRIAL PUESTA A TIERRA "/>
    <n v="39121700"/>
    <s v="Selección abreviada menor cuantía"/>
    <n v="4"/>
    <n v="7"/>
    <n v="2"/>
    <n v="210800"/>
    <s v="UNIDAD"/>
    <s v="NO SOLICITADAS"/>
  </r>
  <r>
    <x v="3"/>
    <x v="34"/>
    <n v="10"/>
    <s v="OTROS MATERIALES Y SUMINISTROS"/>
    <s v="FASTENER    "/>
    <n v="39121700"/>
    <s v="Selección abreviada menor cuantía"/>
    <n v="4"/>
    <n v="7"/>
    <n v="80"/>
    <n v="992000"/>
    <s v="UNIDAD"/>
    <s v="NO SOLICITADAS"/>
  </r>
  <r>
    <x v="3"/>
    <x v="34"/>
    <n v="10"/>
    <s v="OTROS MATERIALES Y SUMINISTROS"/>
    <s v="FIBERGLASS BLEEDER CLOTH "/>
    <n v="39121700"/>
    <s v="Selección abreviada menor cuantía"/>
    <n v="4"/>
    <n v="7"/>
    <n v="20"/>
    <n v="1116000"/>
    <s v="UNIDAD"/>
    <s v="NO SOLICITADAS"/>
  </r>
  <r>
    <x v="3"/>
    <x v="34"/>
    <n v="10"/>
    <s v="OTROS MATERIALES Y SUMINISTROS"/>
    <s v="FLASH TAPE"/>
    <n v="39121700"/>
    <s v="Selección abreviada menor cuantía"/>
    <n v="4"/>
    <n v="7"/>
    <n v="5"/>
    <n v="558000"/>
    <s v="UNIDAD"/>
    <s v="NO SOLICITADAS"/>
  </r>
  <r>
    <x v="3"/>
    <x v="34"/>
    <n v="10"/>
    <s v="OTROS MATERIALES Y SUMINISTROS"/>
    <s v="FLUIDO HIDRAULICO SINTETICO RESISTENTE AL FUEGO "/>
    <n v="15121528"/>
    <s v="Selección abreviada menor cuantía"/>
    <n v="4"/>
    <n v="7"/>
    <s v="5"/>
    <n v="1519000"/>
    <s v="GALON"/>
    <s v="NO SOLICITADAS"/>
  </r>
  <r>
    <x v="3"/>
    <x v="34"/>
    <n v="10"/>
    <s v="OTROS MATERIALES Y SUMINISTROS"/>
    <s v="FRASCO DE FLUX LIQUIDO PARA SOLDAR RESINOSO"/>
    <n v="11121502"/>
    <s v="Selección abreviada menor cuantía"/>
    <n v="4"/>
    <n v="7"/>
    <n v="10"/>
    <n v="310000"/>
    <s v="UNIDAD"/>
    <s v="NO SOLICITADAS"/>
  </r>
  <r>
    <x v="3"/>
    <x v="34"/>
    <n v="10"/>
    <s v="OTROS MATERIALES Y SUMINISTROS"/>
    <s v="FUNDA EN MALLA NEGRA"/>
    <n v="11162100"/>
    <s v="Selección abreviada menor cuantía"/>
    <n v="4"/>
    <n v="7"/>
    <n v="12"/>
    <n v="148800"/>
    <s v="METRO"/>
    <s v="NO SOLICITADAS"/>
  </r>
  <r>
    <x v="3"/>
    <x v="34"/>
    <n v="10"/>
    <s v="OTROS MATERIALES Y SUMINISTROS"/>
    <s v="FUNDA TERMOENCOGIBLE  CAL. 3 MM"/>
    <n v="11162100"/>
    <s v="Selección abreviada menor cuantía"/>
    <n v="4"/>
    <n v="7"/>
    <n v="15"/>
    <n v="5022000"/>
    <s v="METRO"/>
    <s v="NO SOLICITADAS"/>
  </r>
  <r>
    <x v="3"/>
    <x v="34"/>
    <n v="10"/>
    <s v="OTROS MATERIALES Y SUMINISTROS"/>
    <s v="FUNDA TERMOENCOGIBLE  CAL. 9 MM "/>
    <n v="11162100"/>
    <s v="Selección abreviada menor cuantía"/>
    <n v="4"/>
    <n v="7"/>
    <n v="18"/>
    <n v="8704800"/>
    <s v="METRO"/>
    <s v="NO SOLICITADAS"/>
  </r>
  <r>
    <x v="3"/>
    <x v="34"/>
    <n v="10"/>
    <s v="OTROS MATERIALES Y SUMINISTROS"/>
    <s v="FUNDA TERMOENCOGIBLE   DE 0.12"/>
    <n v="11162100"/>
    <s v="Selección abreviada menor cuantía"/>
    <n v="4"/>
    <n v="7"/>
    <n v="18"/>
    <n v="4687200"/>
    <s v="METRO"/>
    <s v="NO SOLICITADAS"/>
  </r>
  <r>
    <x v="3"/>
    <x v="34"/>
    <n v="10"/>
    <s v="OTROS MATERIALES Y SUMINISTROS"/>
    <s v="FUNDA TERMOENCOGIBLE   DE 0.25"/>
    <n v="11162100"/>
    <s v="Selección abreviada menor cuantía"/>
    <n v="4"/>
    <n v="7"/>
    <n v="18"/>
    <n v="5356800"/>
    <s v="METRO"/>
    <s v="NO SOLICITADAS"/>
  </r>
  <r>
    <x v="3"/>
    <x v="34"/>
    <n v="10"/>
    <s v="OTROS MATERIALES Y SUMINISTROS"/>
    <s v="FUNDA TERMOENCOGIBLE DE 0.4"/>
    <n v="11162100"/>
    <s v="Selección abreviada menor cuantía"/>
    <n v="4"/>
    <n v="7"/>
    <n v="18"/>
    <n v="6696000"/>
    <s v="METRO"/>
    <s v="NO SOLICITADAS"/>
  </r>
  <r>
    <x v="3"/>
    <x v="34"/>
    <n v="10"/>
    <s v="OTROS MATERIALES Y SUMINISTROS"/>
    <s v="GAS UNIVERSAL PARA CAUTIN "/>
    <n v="23271800"/>
    <s v="Selección abreviada menor cuantía"/>
    <n v="4"/>
    <n v="7"/>
    <n v="15"/>
    <n v="46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13000"/>
    <s v="UNIDAD"/>
    <s v="NO SOLICITADAS"/>
  </r>
  <r>
    <x v="3"/>
    <x v="34"/>
    <n v="10"/>
    <s v="OTROS MATERIALES Y SUMINISTROS"/>
    <s v="GROMMET  "/>
    <n v="39121700"/>
    <s v="Selección abreviada menor cuantía"/>
    <n v="4"/>
    <n v="7"/>
    <n v="500"/>
    <n v="775000"/>
    <s v="UNIDAD"/>
    <s v="NO SOLICITADAS"/>
  </r>
  <r>
    <x v="3"/>
    <x v="34"/>
    <n v="10"/>
    <s v="OTROS MATERIALES Y SUMINISTROS"/>
    <s v="GROMMET  "/>
    <n v="39121700"/>
    <s v="Selección abreviada menor cuantía"/>
    <n v="4"/>
    <n v="7"/>
    <n v="500"/>
    <n v="775000"/>
    <s v="UNIDAD"/>
    <s v="NO SOLICITADAS"/>
  </r>
  <r>
    <x v="3"/>
    <x v="34"/>
    <n v="10"/>
    <s v="OTROS MATERIALES Y SUMINISTROS"/>
    <s v="GUATA "/>
    <n v="11151503"/>
    <s v="Selección abreviada menor cuantía"/>
    <n v="4"/>
    <n v="7"/>
    <n v="40"/>
    <n v="595200"/>
    <s v="METRO"/>
    <s v="NO SOLICITADAS"/>
  </r>
  <r>
    <x v="3"/>
    <x v="34"/>
    <n v="10"/>
    <s v="OTROS MATERIALES Y SUMINISTROS"/>
    <s v="HILO GRIS "/>
    <n v="39121700"/>
    <s v="Selección abreviada menor cuantía"/>
    <n v="4"/>
    <n v="7"/>
    <n v="4"/>
    <n v="208320"/>
    <s v="UNIDAD"/>
    <s v="NO SOLICITADAS"/>
  </r>
  <r>
    <x v="3"/>
    <x v="34"/>
    <n v="10"/>
    <s v="OTROS MATERIALES Y SUMINISTROS"/>
    <s v="HILO NEGRO "/>
    <n v="39121700"/>
    <s v="Selección abreviada menor cuantía"/>
    <n v="4"/>
    <n v="7"/>
    <n v="4"/>
    <n v="208320"/>
    <s v="UNIDAD"/>
    <s v="NO SOLICITADAS"/>
  </r>
  <r>
    <x v="3"/>
    <x v="34"/>
    <n v="10"/>
    <s v="OTROS MATERIALES Y SUMINISTROS"/>
    <s v="HILO ROJO "/>
    <n v="39121700"/>
    <s v="Selección abreviada menor cuantía"/>
    <n v="4"/>
    <n v="7"/>
    <n v="4"/>
    <n v="208320"/>
    <s v="UNIDAD"/>
    <s v="NO SOLICITADAS"/>
  </r>
  <r>
    <x v="3"/>
    <x v="34"/>
    <n v="10"/>
    <s v="OTROS MATERIALES Y SUMINISTROS"/>
    <s v="HILO VERDE "/>
    <n v="39121700"/>
    <s v="Selección abreviada menor cuantía"/>
    <n v="4"/>
    <n v="7"/>
    <n v="4"/>
    <n v="208320"/>
    <s v="UNIDAD"/>
    <s v="NO SOLICITADAS"/>
  </r>
  <r>
    <x v="3"/>
    <x v="34"/>
    <n v="10"/>
    <s v="OTROS MATERIALES Y SUMINISTROS"/>
    <s v="HOJALETES 1/2 PULGADA "/>
    <n v="39121700"/>
    <s v="Selección abreviada menor cuantía"/>
    <n v="4"/>
    <n v="7"/>
    <n v="300"/>
    <n v="186000"/>
    <s v="UNIDAD"/>
    <s v="NO SOLICITADAS"/>
  </r>
  <r>
    <x v="3"/>
    <x v="34"/>
    <n v="10"/>
    <s v="OTROS MATERIALES Y SUMINISTROS"/>
    <s v="HYDRAULIC FLUID, ATF, DEXRON III"/>
    <n v="15121528"/>
    <s v="Selección abreviada menor cuantía"/>
    <n v="4"/>
    <n v="7"/>
    <n v="15"/>
    <n v="2325000"/>
    <s v="UNIDAD"/>
    <s v="NO SOLICITADAS"/>
  </r>
  <r>
    <x v="3"/>
    <x v="34"/>
    <n v="10"/>
    <s v="OTROS MATERIALES Y SUMINISTROS"/>
    <s v="HYSOL 9309"/>
    <n v="31201600"/>
    <s v="Selección abreviada menor cuantía"/>
    <n v="4"/>
    <n v="7"/>
    <n v="2"/>
    <n v="2678400"/>
    <s v="GLOBAL"/>
    <s v="NO SOLICITADAS"/>
  </r>
  <r>
    <x v="3"/>
    <x v="34"/>
    <n v="10"/>
    <s v="OTROS MATERIALES Y SUMINISTROS"/>
    <s v="HYSOL 9309.3NA"/>
    <n v="31201600"/>
    <s v="Selección abreviada menor cuantía"/>
    <n v="4"/>
    <n v="7"/>
    <n v="2"/>
    <n v="2678400"/>
    <s v="GLOBAL"/>
    <s v="NO SOLICITADAS"/>
  </r>
  <r>
    <x v="3"/>
    <x v="34"/>
    <n v="10"/>
    <s v="OTROS MATERIALES Y SUMINISTROS"/>
    <s v="HYSOL 934"/>
    <n v="31201600"/>
    <s v="Selección abreviada menor cuantía"/>
    <n v="4"/>
    <n v="7"/>
    <n v="2"/>
    <n v="2678400"/>
    <s v="GLOBAL"/>
    <s v="NO SOLICITADAS"/>
  </r>
  <r>
    <x v="3"/>
    <x v="34"/>
    <n v="10"/>
    <s v="OTROS MATERIALES Y SUMINISTROS"/>
    <s v="HYSOL 956"/>
    <n v="31201600"/>
    <s v="Selección abreviada menor cuantía"/>
    <n v="4"/>
    <n v="7"/>
    <n v="1"/>
    <n v="1339200"/>
    <s v="GLOBAL"/>
    <s v="NO SOLICITADAS"/>
  </r>
  <r>
    <x v="3"/>
    <x v="34"/>
    <n v="10"/>
    <s v="OTROS MATERIALES Y SUMINISTROS"/>
    <s v="HYSOL 960"/>
    <n v="31201600"/>
    <s v="Selección abreviada menor cuantía"/>
    <n v="4"/>
    <n v="7"/>
    <n v="2"/>
    <n v="2678400"/>
    <s v="GLOBAL"/>
    <s v="NO SOLICITADAS"/>
  </r>
  <r>
    <x v="3"/>
    <x v="34"/>
    <n v="10"/>
    <s v="OTROS MATERIALES Y SUMINISTROS"/>
    <s v="INSERT  80-004-3C-6S"/>
    <n v="39121700"/>
    <s v="Selección abreviada menor cuantía"/>
    <n v="4"/>
    <n v="7"/>
    <n v="60"/>
    <n v="4464000"/>
    <s v="UNIDAD"/>
    <s v="NO SOLICITADAS"/>
  </r>
  <r>
    <x v="3"/>
    <x v="34"/>
    <n v="10"/>
    <s v="OTROS MATERIALES Y SUMINISTROS"/>
    <s v="INSERT 80-004-4C-6S"/>
    <n v="39121700"/>
    <s v="Selección abreviada menor cuantía"/>
    <n v="4"/>
    <n v="7"/>
    <n v="60"/>
    <n v="4464000"/>
    <s v="UNIDAD"/>
    <s v="NO SOLICITADAS"/>
  </r>
  <r>
    <x v="3"/>
    <x v="34"/>
    <n v="10"/>
    <s v="OTROS MATERIALES Y SUMINISTROS"/>
    <s v="INSERT 80-005-3C-6S"/>
    <n v="39121700"/>
    <s v="Selección abreviada menor cuantía"/>
    <n v="4"/>
    <n v="7"/>
    <n v="60"/>
    <n v="4464000"/>
    <s v="UNIDAD"/>
    <s v="NO SOLICITADAS"/>
  </r>
  <r>
    <x v="3"/>
    <x v="34"/>
    <n v="10"/>
    <s v="OTROS MATERIALES Y SUMINISTROS"/>
    <s v="INSERT  80-005-4C-6S"/>
    <n v="39121700"/>
    <s v="Selección abreviada menor cuantía"/>
    <n v="4"/>
    <n v="7"/>
    <n v="60"/>
    <n v="4464000"/>
    <s v="UNIDAD"/>
    <s v="NO SOLICITADAS"/>
  </r>
  <r>
    <x v="3"/>
    <x v="34"/>
    <n v="10"/>
    <s v="OTROS MATERIALES Y SUMINISTROS"/>
    <s v="LACA MULTIUSOS NEGRO BRILLANTE "/>
    <n v="31211703"/>
    <s v="Selección abreviada menor cuantía"/>
    <n v="4"/>
    <n v="7"/>
    <s v="4"/>
    <n v="99200"/>
    <s v="UNIDAD"/>
    <s v="NO SOLICITADAS"/>
  </r>
  <r>
    <x v="3"/>
    <x v="34"/>
    <n v="10"/>
    <s v="OTROS MATERIALES Y SUMINISTROS"/>
    <s v="LACA MULTIUSOS NEGRO MATE"/>
    <n v="31211703"/>
    <s v="Selección abreviada menor cuantía"/>
    <n v="4"/>
    <n v="7"/>
    <s v="4"/>
    <n v="99200"/>
    <s v="UNIDAD"/>
    <s v="NO SOLICITADAS"/>
  </r>
  <r>
    <x v="3"/>
    <x v="34"/>
    <n v="10"/>
    <s v="OTROS MATERIALES Y SUMINISTROS"/>
    <s v="LAMINA ALUMINIO 0.025"/>
    <n v="30102000"/>
    <s v="Selección abreviada menor cuantía"/>
    <n v="4"/>
    <n v="7"/>
    <n v="1"/>
    <n v="669600"/>
    <s v="UNIDAD"/>
    <s v="NO SOLICITADAS"/>
  </r>
  <r>
    <x v="3"/>
    <x v="34"/>
    <n v="10"/>
    <s v="OTROS MATERIALES Y SUMINISTROS"/>
    <s v="LAMINA ALUMINIO 0.032"/>
    <n v="30102000"/>
    <s v="Selección abreviada menor cuantía"/>
    <n v="4"/>
    <n v="7"/>
    <n v="1"/>
    <n v="781200"/>
    <s v="UNIDAD"/>
    <s v="NO SOLICITADAS"/>
  </r>
  <r>
    <x v="3"/>
    <x v="34"/>
    <n v="10"/>
    <s v="OTROS MATERIALES Y SUMINISTROS"/>
    <s v="LAMINA ALUMINIO  0.040 "/>
    <n v="30102000"/>
    <s v="Selección abreviada menor cuantía"/>
    <n v="4"/>
    <n v="7"/>
    <n v="1"/>
    <n v="930000"/>
    <s v="UNIDAD"/>
    <s v="NO SOLICITADAS"/>
  </r>
  <r>
    <x v="3"/>
    <x v="34"/>
    <n v="10"/>
    <s v="OTROS MATERIALES Y SUMINISTROS"/>
    <s v="LAMINA DE ESPUMA GROSOR 10 CM"/>
    <n v="13111300"/>
    <s v="Selección abreviada menor cuantía"/>
    <n v="4"/>
    <n v="7"/>
    <n v="3"/>
    <n v="465000"/>
    <s v="UNIDAD"/>
    <s v="NO SOLICITADAS"/>
  </r>
  <r>
    <x v="3"/>
    <x v="34"/>
    <n v="10"/>
    <s v="OTROS MATERIALES Y SUMINISTROS"/>
    <s v="LAMINA ESPUMA GROSOR 8 CM"/>
    <n v="13111300"/>
    <s v="Selección abreviada menor cuantía"/>
    <n v="4"/>
    <n v="7"/>
    <n v="3"/>
    <n v="372000"/>
    <s v="UNIDAD"/>
    <s v="NO SOLICITADAS"/>
  </r>
  <r>
    <x v="3"/>
    <x v="34"/>
    <n v="10"/>
    <s v="OTROS MATERIALES Y SUMINISTROS"/>
    <s v="LAMINA POLICARBONATO 3MM"/>
    <n v="30102002"/>
    <s v="Selección abreviada menor cuantía"/>
    <n v="4"/>
    <n v="7"/>
    <n v="1"/>
    <n v="1736000"/>
    <s v="UNIDAD"/>
    <s v="NO SOLICITADAS"/>
  </r>
  <r>
    <x v="3"/>
    <x v="34"/>
    <n v="10"/>
    <s v="OTROS MATERIALES Y SUMINISTROS"/>
    <s v="LAMINA POLICARBONATO 4MM"/>
    <n v="30102002"/>
    <s v="Selección abreviada menor cuantía"/>
    <n v="4"/>
    <n v="7"/>
    <n v="1"/>
    <n v="1984000"/>
    <s v="UNIDAD"/>
    <s v="NO SOLICITADAS"/>
  </r>
  <r>
    <x v="3"/>
    <x v="34"/>
    <n v="10"/>
    <s v="OTROS MATERIALES Y SUMINISTROS"/>
    <s v="LIJA REDONDA 5&quot; NO. 120 5 HUECOS"/>
    <n v="27111918"/>
    <s v="Selección abreviada menor cuantía"/>
    <n v="4"/>
    <n v="7"/>
    <n v="4"/>
    <n v="29760"/>
    <s v="UNIDAD"/>
    <s v="NO SOLICITADAS"/>
  </r>
  <r>
    <x v="3"/>
    <x v="34"/>
    <n v="10"/>
    <s v="OTROS MATERIALES Y SUMINISTROS"/>
    <s v="LIJA REDONDA 5&quot; NO. 150 5 HUECOS"/>
    <n v="27111918"/>
    <s v="Selección abreviada menor cuantía"/>
    <n v="4"/>
    <n v="7"/>
    <n v="20"/>
    <n v="148800"/>
    <s v="UNIDAD"/>
    <s v="NO SOLICITADAS"/>
  </r>
  <r>
    <x v="3"/>
    <x v="34"/>
    <n v="10"/>
    <s v="OTROS MATERIALES Y SUMINISTROS"/>
    <s v="LIJA REDONDA 5&quot; NO. 180 5 HUECOS"/>
    <n v="27111918"/>
    <s v="Selección abreviada menor cuantía"/>
    <n v="4"/>
    <n v="7"/>
    <n v="20"/>
    <n v="148800"/>
    <s v="UNIDAD"/>
    <s v="NO SOLICITADAS"/>
  </r>
  <r>
    <x v="3"/>
    <x v="34"/>
    <n v="10"/>
    <s v="OTROS MATERIALES Y SUMINISTROS"/>
    <s v="LIJA REDONDA 5&quot; NO. 220 5 HUECOS"/>
    <n v="27111918"/>
    <s v="Selección abreviada menor cuantía"/>
    <n v="4"/>
    <n v="7"/>
    <n v="20"/>
    <n v="148800"/>
    <s v="UNIDAD"/>
    <s v="NO SOLICITADAS"/>
  </r>
  <r>
    <x v="3"/>
    <x v="34"/>
    <n v="10"/>
    <s v="OTROS MATERIALES Y SUMINISTROS"/>
    <s v="LIJA REDONDA 5&quot; NO. 320 5 HUECOS"/>
    <n v="27111918"/>
    <s v="Selección abreviada menor cuantía"/>
    <n v="4"/>
    <n v="7"/>
    <n v="20"/>
    <n v="148800"/>
    <s v="UNIDAD"/>
    <s v="NO SOLICITADAS"/>
  </r>
  <r>
    <x v="3"/>
    <x v="34"/>
    <n v="10"/>
    <s v="OTROS MATERIALES Y SUMINISTROS"/>
    <s v="LIJA REDONDA 5&quot; NO. 400 5 HUECOS"/>
    <n v="27111918"/>
    <s v="Selección abreviada menor cuantía"/>
    <n v="4"/>
    <n v="7"/>
    <n v="20"/>
    <n v="148800"/>
    <s v="UNIDAD"/>
    <s v="NO SOLICITADAS"/>
  </r>
  <r>
    <x v="3"/>
    <x v="34"/>
    <n v="10"/>
    <s v="OTROS MATERIALES Y SUMINISTROS"/>
    <s v="LOCTITE 243"/>
    <n v="31201600"/>
    <s v="Selección abreviada menor cuantía"/>
    <n v="4"/>
    <n v="7"/>
    <n v="1"/>
    <n v="179800"/>
    <s v="UNIDAD"/>
    <s v="NO SOLICITADAS"/>
  </r>
  <r>
    <x v="3"/>
    <x v="34"/>
    <n v="10"/>
    <s v="OTROS MATERIALES Y SUMINISTROS"/>
    <s v="LOCTITE 404 TM "/>
    <n v="31201600"/>
    <s v="Selección abreviada menor cuantía"/>
    <n v="4"/>
    <n v="7"/>
    <n v="35"/>
    <n v="976500"/>
    <s v="UNIDAD"/>
    <s v="NO SOLICITADAS"/>
  </r>
  <r>
    <x v="3"/>
    <x v="34"/>
    <n v="10"/>
    <s v="OTROS MATERIALES Y SUMINISTROS"/>
    <s v="LOCTITE 648 "/>
    <n v="31201600"/>
    <s v="Selección abreviada menor cuantía"/>
    <n v="4"/>
    <n v="7"/>
    <n v="1"/>
    <n v="217000"/>
    <s v="UNIDAD"/>
    <s v="NO SOLICITADAS"/>
  </r>
  <r>
    <x v="3"/>
    <x v="34"/>
    <n v="10"/>
    <s v="OTROS MATERIALES Y SUMINISTROS"/>
    <s v="LOCTITE SUPER GLUE "/>
    <n v="31201600"/>
    <s v="Selección abreviada menor cuantía"/>
    <n v="4"/>
    <n v="7"/>
    <s v="5"/>
    <n v="210800"/>
    <s v="UNIDAD"/>
    <s v="NO SOLICITADAS"/>
  </r>
  <r>
    <x v="3"/>
    <x v="34"/>
    <n v="10"/>
    <s v="OTROS MATERIALES Y SUMINISTROS"/>
    <s v="LOCTITE, BLUE, GRADE C"/>
    <n v="31201600"/>
    <s v="Selección abreviada menor cuantía"/>
    <n v="4"/>
    <n v="7"/>
    <n v="4"/>
    <n v="967200"/>
    <s v="METRO"/>
    <s v="NO SOLICITADAS"/>
  </r>
  <r>
    <x v="3"/>
    <x v="34"/>
    <n v="10"/>
    <s v="OTROS MATERIALES Y SUMINISTROS"/>
    <s v="LONA GRIS ANTIFLAMA "/>
    <n v="11162100"/>
    <s v="Selección abreviada menor cuantía"/>
    <n v="4"/>
    <n v="7"/>
    <n v="20"/>
    <n v="4340000"/>
    <s v="METRO"/>
    <s v="NO SOLICITADAS"/>
  </r>
  <r>
    <x v="3"/>
    <x v="34"/>
    <n v="10"/>
    <s v="OTROS MATERIALES Y SUMINISTROS"/>
    <s v="LONA GRIS "/>
    <n v="11162100"/>
    <s v="Selección abreviada menor cuantía"/>
    <n v="4"/>
    <n v="7"/>
    <n v="25"/>
    <n v="1240000"/>
    <s v="METRO"/>
    <s v="NO SOLICITADAS"/>
  </r>
  <r>
    <x v="3"/>
    <x v="34"/>
    <n v="10"/>
    <s v="OTROS MATERIALES Y SUMINISTROS"/>
    <s v="LONA NEGRA ANTIFLAMA "/>
    <n v="11162100"/>
    <s v="Selección abreviada menor cuantía"/>
    <n v="4"/>
    <n v="7"/>
    <n v="40"/>
    <n v="8680000"/>
    <s v="METRO"/>
    <s v="NO SOLICITADAS"/>
  </r>
  <r>
    <x v="3"/>
    <x v="34"/>
    <n v="10"/>
    <s v="OTROS MATERIALES Y SUMINISTROS"/>
    <s v="LONA NEGRA "/>
    <n v="11162100"/>
    <s v="Selección abreviada menor cuantía"/>
    <n v="4"/>
    <n v="7"/>
    <n v="25"/>
    <n v="1240000"/>
    <s v="METRO"/>
    <s v="NO SOLICITADAS"/>
  </r>
  <r>
    <x v="3"/>
    <x v="34"/>
    <n v="10"/>
    <s v="OTROS MATERIALES Y SUMINISTROS"/>
    <s v="LONA ROJA "/>
    <n v="11162100"/>
    <s v="Selección abreviada menor cuantía"/>
    <n v="4"/>
    <n v="7"/>
    <n v="40"/>
    <n v="1984000"/>
    <s v="METRO"/>
    <s v="NO SOLICITADAS"/>
  </r>
  <r>
    <x v="3"/>
    <x v="34"/>
    <n v="10"/>
    <s v="OTROS MATERIALES Y SUMINISTROS"/>
    <s v="LOW-LINT CLEANING CLOTH"/>
    <n v="31191510"/>
    <s v="Selección abreviada menor cuantía"/>
    <n v="4"/>
    <n v="7"/>
    <n v="6"/>
    <n v="930000"/>
    <s v="UNIDAD"/>
    <s v="NO SOLICITADAS"/>
  </r>
  <r>
    <x v="3"/>
    <x v="34"/>
    <n v="10"/>
    <s v="OTROS MATERIALES Y SUMINISTROS"/>
    <s v="MANGUERA LABORATORIO"/>
    <n v="40142009"/>
    <s v="Selección abreviada menor cuantía"/>
    <n v="4"/>
    <n v="7"/>
    <s v="10"/>
    <n v="148800"/>
    <s v="UNIDAD"/>
    <s v="NO SOLICITADAS"/>
  </r>
  <r>
    <x v="3"/>
    <x v="34"/>
    <n v="10"/>
    <s v="OTROS MATERIALES Y SUMINISTROS"/>
    <s v="MANGUERA TIPO FESTO AZUL"/>
    <n v="40142009"/>
    <s v="Selección abreviada menor cuantía"/>
    <n v="4"/>
    <n v="7"/>
    <n v="250"/>
    <n v="2480000"/>
    <s v="METRO"/>
    <s v="NO SOLICITADAS"/>
  </r>
  <r>
    <x v="3"/>
    <x v="34"/>
    <n v="10"/>
    <s v="OTROS MATERIALES Y SUMINISTROS"/>
    <s v="METIL ETHIL KETONE MEK"/>
    <n v="12191500"/>
    <s v="Selección abreviada menor cuantía"/>
    <n v="4"/>
    <n v="7"/>
    <n v="25"/>
    <n v="3888950"/>
    <s v="GALON"/>
    <s v="NO SOLICITADAS"/>
  </r>
  <r>
    <x v="3"/>
    <x v="34"/>
    <n v="10"/>
    <s v="OTROS MATERIALES Y SUMINISTROS"/>
    <s v="MICRO ESFERAS GRANOS DE VIDRIO100-200"/>
    <n v="31191500"/>
    <s v="Selección abreviada menor cuantía"/>
    <n v="4"/>
    <n v="7"/>
    <n v="5"/>
    <n v="3450305"/>
    <s v="UNIDAD"/>
    <s v="NO SOLICITADAS"/>
  </r>
  <r>
    <x v="3"/>
    <x v="34"/>
    <n v="10"/>
    <s v="OTROS MATERIALES Y SUMINISTROS"/>
    <s v="NEOPRENO"/>
    <n v="13111305"/>
    <s v="Selección abreviada menor cuantía"/>
    <n v="4"/>
    <n v="7"/>
    <n v="25"/>
    <n v="1085000"/>
    <s v="METRO"/>
    <s v="NO SOLICITADAS"/>
  </r>
  <r>
    <x v="3"/>
    <x v="34"/>
    <n v="10"/>
    <s v="OTROS MATERIALES Y SUMINISTROS"/>
    <s v="NUT    MS21083D3"/>
    <n v="39121700"/>
    <s v="Selección abreviada menor cuantía"/>
    <n v="4"/>
    <n v="7"/>
    <n v="500"/>
    <n v="775000"/>
    <s v="UNIDAD"/>
    <s v="NO SOLICITADAS"/>
  </r>
  <r>
    <x v="3"/>
    <x v="34"/>
    <n v="10"/>
    <s v="OTROS MATERIALES Y SUMINISTROS"/>
    <s v="NUT    MS 21044D3"/>
    <n v="39121700"/>
    <s v="Selección abreviada menor cuantía"/>
    <n v="4"/>
    <n v="7"/>
    <n v="500"/>
    <n v="992000"/>
    <s v="UNIDAD"/>
    <s v="NO SOLICITADAS"/>
  </r>
  <r>
    <x v="3"/>
    <x v="34"/>
    <n v="10"/>
    <s v="OTROS MATERIALES Y SUMINISTROS"/>
    <s v="NUT    MS 21045L5"/>
    <n v="39121700"/>
    <s v="Selección abreviada menor cuantía"/>
    <n v="4"/>
    <n v="7"/>
    <n v="100"/>
    <n v="558000"/>
    <s v="UNIDAD"/>
    <s v="NO SOLICITADAS"/>
  </r>
  <r>
    <x v="3"/>
    <x v="34"/>
    <n v="10"/>
    <s v="OTROS MATERIALES Y SUMINISTROS"/>
    <s v="NUT    MS21042L4"/>
    <n v="39121700"/>
    <s v="Selección abreviada menor cuantía"/>
    <n v="4"/>
    <n v="7"/>
    <n v="100"/>
    <n v="124000"/>
    <s v="UNIDAD"/>
    <s v="NO SOLICITADAS"/>
  </r>
  <r>
    <x v="3"/>
    <x v="34"/>
    <n v="10"/>
    <s v="OTROS MATERIALES Y SUMINISTROS"/>
    <s v="NUT SELF _x000a_LOCKING MS21045-3"/>
    <n v="39121700"/>
    <s v="Selección abreviada menor cuantía"/>
    <n v="4"/>
    <n v="7"/>
    <n v="5"/>
    <n v="16120"/>
    <s v="UNIDAD"/>
    <s v="NO SOLICITADAS"/>
  </r>
  <r>
    <x v="3"/>
    <x v="34"/>
    <n v="10"/>
    <s v="OTROS MATERIALES Y SUMINISTROS"/>
    <s v="NUT SELF _x000a_LOCKING MS21045-4"/>
    <n v="39121700"/>
    <s v="Selección abreviada menor cuantía"/>
    <n v="4"/>
    <n v="7"/>
    <n v="5"/>
    <n v="21700"/>
    <s v="UNIDAD"/>
    <s v="NO SOLICITADAS"/>
  </r>
  <r>
    <x v="3"/>
    <x v="34"/>
    <n v="10"/>
    <s v="OTROS MATERIALES Y SUMINISTROS"/>
    <s v="NUTPLATE  MS21047L3"/>
    <n v="39121700"/>
    <s v="Selección abreviada menor cuantía"/>
    <n v="4"/>
    <n v="7"/>
    <n v="100"/>
    <n v="558000"/>
    <s v="UNIDAD"/>
    <s v="NO SOLICITADAS"/>
  </r>
  <r>
    <x v="3"/>
    <x v="34"/>
    <n v="10"/>
    <s v="OTROS MATERIALES Y SUMINISTROS"/>
    <s v="NUTPLATE  MS21051L3"/>
    <n v="39121700"/>
    <s v="Selección abreviada menor cuantía"/>
    <n v="4"/>
    <n v="7"/>
    <n v="100"/>
    <n v="167400"/>
    <s v="UNIDAD"/>
    <s v="NO SOLICITADAS"/>
  </r>
  <r>
    <x v="3"/>
    <x v="34"/>
    <n v="10"/>
    <s v="OTROS MATERIALES Y SUMINISTROS"/>
    <s v="NUTPLATE  MS21051L6"/>
    <n v="39121700"/>
    <s v="Selección abreviada menor cuantía"/>
    <n v="4"/>
    <n v="7"/>
    <n v="100"/>
    <n v="229400"/>
    <s v="UNIDAD"/>
    <s v="NO SOLICITADAS"/>
  </r>
  <r>
    <x v="3"/>
    <x v="34"/>
    <n v="10"/>
    <s v="OTROS MATERIALES Y SUMINISTROS"/>
    <s v="NUTPLATE MS21055L3"/>
    <n v="39121700"/>
    <s v="Selección abreviada menor cuantía"/>
    <n v="4"/>
    <n v="7"/>
    <n v="100"/>
    <n v="341000"/>
    <s v="UNIDAD"/>
    <s v="NO SOLICITADAS"/>
  </r>
  <r>
    <x v="3"/>
    <x v="34"/>
    <n v="10"/>
    <s v="OTROS MATERIALES Y SUMINISTROS"/>
    <s v="NUTPLATE MS21060L3"/>
    <n v="39121700"/>
    <s v="Selección abreviada menor cuantía"/>
    <n v="4"/>
    <n v="7"/>
    <n v="100"/>
    <n v="558000"/>
    <s v="UNIDAD"/>
    <s v="NO SOLICITADAS"/>
  </r>
  <r>
    <x v="3"/>
    <x v="34"/>
    <n v="10"/>
    <s v="OTROS MATERIALES Y SUMINISTROS"/>
    <s v="NUTPLATE MS21060L8"/>
    <n v="39121700"/>
    <s v="Selección abreviada menor cuantía"/>
    <n v="4"/>
    <n v="7"/>
    <n v="100"/>
    <n v="279000"/>
    <s v="UNIDAD"/>
    <s v="NO SOLICITADAS"/>
  </r>
  <r>
    <x v="3"/>
    <x v="34"/>
    <n v="10"/>
    <s v="OTROS MATERIALES Y SUMINISTROS"/>
    <s v="NUTPLATE MS21062L3"/>
    <n v="39121700"/>
    <s v="Selección abreviada menor cuantía"/>
    <n v="4"/>
    <n v="7"/>
    <n v="100"/>
    <n v="620000"/>
    <s v="UNIDAD"/>
    <s v="NO SOLICITADAS"/>
  </r>
  <r>
    <x v="3"/>
    <x v="34"/>
    <n v="10"/>
    <s v="OTROS MATERIALES Y SUMINISTROS"/>
    <s v="NUTPLATE MS21069L3"/>
    <n v="39121700"/>
    <s v="Selección abreviada menor cuantía"/>
    <n v="4"/>
    <n v="7"/>
    <n v="100"/>
    <n v="217000"/>
    <s v="UNIDAD"/>
    <s v="NO SOLICITADAS"/>
  </r>
  <r>
    <x v="3"/>
    <x v="34"/>
    <n v="10"/>
    <s v="OTROS MATERIALES Y SUMINISTROS"/>
    <s v="NUTPLATE MS21069L8"/>
    <n v="39121700"/>
    <s v="Selección abreviada menor cuantía"/>
    <n v="4"/>
    <n v="7"/>
    <n v="100"/>
    <n v="62000"/>
    <s v="UNIDAD"/>
    <s v="NO SOLICITADAS"/>
  </r>
  <r>
    <x v="3"/>
    <x v="34"/>
    <n v="10"/>
    <s v="OTROS MATERIALES Y SUMINISTROS"/>
    <s v="NUTPLATE MS21078L3"/>
    <n v="39121700"/>
    <s v="Selección abreviada menor cuantía"/>
    <n v="4"/>
    <n v="7"/>
    <n v="100"/>
    <n v="496000"/>
    <s v="UNIDAD"/>
    <s v="NO SOLICITADAS"/>
  </r>
  <r>
    <x v="3"/>
    <x v="34"/>
    <n v="10"/>
    <s v="OTROS MATERIALES Y SUMINISTROS"/>
    <s v="NUTPLATE BACN10FX61"/>
    <n v="39121700"/>
    <s v="Selección abreviada menor cuantía"/>
    <n v="4"/>
    <n v="7"/>
    <n v="100"/>
    <n v="620000"/>
    <s v="UNIDAD"/>
    <s v="NO SOLICITADAS"/>
  </r>
  <r>
    <x v="3"/>
    <x v="34"/>
    <n v="10"/>
    <s v="OTROS MATERIALES Y SUMINISTROS"/>
    <s v="NUTPLATE MS21059 L06"/>
    <n v="39121700"/>
    <s v="Selección abreviada menor cuantía"/>
    <n v="4"/>
    <n v="7"/>
    <n v="100"/>
    <n v="266600"/>
    <s v="UNIDAD"/>
    <s v="NO SOLICITADAS"/>
  </r>
  <r>
    <x v="3"/>
    <x v="34"/>
    <n v="10"/>
    <s v="OTROS MATERIALES Y SUMINISTROS"/>
    <s v="NUTPLATE MS21059 L08"/>
    <n v="39121700"/>
    <s v="Selección abreviada menor cuantía"/>
    <n v="4"/>
    <n v="7"/>
    <n v="100"/>
    <n v="210800"/>
    <s v="UNIDAD"/>
    <s v="NO SOLICITADAS"/>
  </r>
  <r>
    <x v="3"/>
    <x v="34"/>
    <n v="10"/>
    <s v="OTROS MATERIALES Y SUMINISTROS"/>
    <s v="NUTPLATE  MS21059 L3"/>
    <n v="39121700"/>
    <s v="Selección abreviada menor cuantía"/>
    <n v="4"/>
    <n v="7"/>
    <n v="100"/>
    <n v="235600"/>
    <s v="UNIDAD"/>
    <s v="NO SOLICITADAS"/>
  </r>
  <r>
    <x v="3"/>
    <x v="34"/>
    <n v="10"/>
    <s v="OTROS MATERIALES Y SUMINISTROS"/>
    <s v="NUTPLATE MS21059 L4"/>
    <n v="39121700"/>
    <s v="Selección abreviada menor cuantía"/>
    <n v="4"/>
    <n v="7"/>
    <n v="100"/>
    <n v="217000"/>
    <s v="UNIDAD"/>
    <s v="NO SOLICITADAS"/>
  </r>
  <r>
    <x v="3"/>
    <x v="34"/>
    <n v="10"/>
    <s v="OTROS MATERIALES Y SUMINISTROS"/>
    <s v="NUTPLATE MS21061 L06"/>
    <n v="39121700"/>
    <s v="Selección abreviada menor cuantía"/>
    <n v="4"/>
    <n v="7"/>
    <n v="100"/>
    <n v="248000"/>
    <s v="UNIDAD"/>
    <s v="NO SOLICITADAS"/>
  </r>
  <r>
    <x v="3"/>
    <x v="34"/>
    <n v="10"/>
    <s v="OTROS MATERIALES Y SUMINISTROS"/>
    <s v="NUTPLATE  MS21061 L08"/>
    <n v="39121700"/>
    <s v="Selección abreviada menor cuantía"/>
    <n v="4"/>
    <n v="7"/>
    <n v="100"/>
    <n v="279000"/>
    <s v="UNIDAD"/>
    <s v="NO SOLICITADAS"/>
  </r>
  <r>
    <x v="3"/>
    <x v="34"/>
    <n v="10"/>
    <s v="OTROS MATERIALES Y SUMINISTROS"/>
    <s v="NUTPLATE MS21061 L3"/>
    <n v="39121700"/>
    <s v="Selección abreviada menor cuantía"/>
    <n v="4"/>
    <n v="7"/>
    <n v="100"/>
    <n v="279000"/>
    <s v="UNIDAD"/>
    <s v="NO SOLICITADAS"/>
  </r>
  <r>
    <x v="3"/>
    <x v="34"/>
    <n v="10"/>
    <s v="OTROS MATERIALES Y SUMINISTROS"/>
    <s v="NUTPLATE MS21061 L4"/>
    <n v="39121700"/>
    <s v="Selección abreviada menor cuantía"/>
    <n v="4"/>
    <n v="7"/>
    <n v="100"/>
    <n v="347200"/>
    <s v="UNIDAD"/>
    <s v="NO SOLICITADAS"/>
  </r>
  <r>
    <x v="3"/>
    <x v="34"/>
    <n v="10"/>
    <s v="OTROS MATERIALES Y SUMINISTROS"/>
    <s v="NUTPLATE MS21069 L4"/>
    <n v="39121700"/>
    <s v="Selección abreviada menor cuantía"/>
    <n v="4"/>
    <n v="7"/>
    <n v="100"/>
    <n v="192200"/>
    <s v="UNIDAD"/>
    <s v="NO SOLICITADAS"/>
  </r>
  <r>
    <x v="3"/>
    <x v="34"/>
    <n v="10"/>
    <s v="OTROS MATERIALES Y SUMINISTROS"/>
    <s v="NUTPLATE MS21069 L5"/>
    <n v="39121700"/>
    <s v="Selección abreviada menor cuantía"/>
    <n v="4"/>
    <n v="7"/>
    <n v="100"/>
    <n v="415400"/>
    <s v="UNIDAD"/>
    <s v="NO SOLICITADAS"/>
  </r>
  <r>
    <x v="3"/>
    <x v="34"/>
    <n v="10"/>
    <s v="OTROS MATERIALES Y SUMINISTROS"/>
    <s v="NUTPLATE MS21069 L6"/>
    <n v="39121700"/>
    <s v="Selección abreviada menor cuantía"/>
    <n v="4"/>
    <n v="7"/>
    <n v="100"/>
    <n v="1705000"/>
    <s v="UNIDAD"/>
    <s v="NO SOLICITADAS"/>
  </r>
  <r>
    <x v="3"/>
    <x v="34"/>
    <n v="10"/>
    <s v="OTROS MATERIALES Y SUMINISTROS"/>
    <s v="NUTPLATE MS21072L6"/>
    <n v="39121700"/>
    <s v="Selección abreviada menor cuantía"/>
    <n v="4"/>
    <n v="7"/>
    <n v="100"/>
    <n v="496000"/>
    <s v="UNIDAD"/>
    <s v="NO SOLICITADAS"/>
  </r>
  <r>
    <x v="3"/>
    <x v="34"/>
    <n v="10"/>
    <s v="OTROS MATERIALES Y SUMINISTROS"/>
    <s v="NUTPLATE MS21075L06"/>
    <n v="39121700"/>
    <s v="Selección abreviada menor cuantía"/>
    <n v="4"/>
    <n v="7"/>
    <n v="100"/>
    <n v="186000"/>
    <s v="UNIDAD"/>
    <s v="NO SOLICITADAS"/>
  </r>
  <r>
    <x v="3"/>
    <x v="34"/>
    <n v="10"/>
    <s v="OTROS MATERIALES Y SUMINISTROS"/>
    <s v="NUTPLATE MS21075L08"/>
    <n v="39121700"/>
    <s v="Selección abreviada menor cuantía"/>
    <n v="4"/>
    <n v="7"/>
    <n v="100"/>
    <n v="260400"/>
    <s v="UNIDAD"/>
    <s v="NO SOLICITADAS"/>
  </r>
  <r>
    <x v="3"/>
    <x v="34"/>
    <n v="10"/>
    <s v="OTROS MATERIALES Y SUMINISTROS"/>
    <s v="NUTPLATE MS21075L3"/>
    <n v="39121700"/>
    <s v="Selección abreviada menor cuantía"/>
    <n v="4"/>
    <n v="7"/>
    <n v="100"/>
    <n v="272800"/>
    <s v="UNIDAD"/>
    <s v="NO SOLICITADAS"/>
  </r>
  <r>
    <x v="3"/>
    <x v="34"/>
    <n v="10"/>
    <s v="OTROS MATERIALES Y SUMINISTROS"/>
    <s v="NUTPLATE MS21075L4"/>
    <n v="39121700"/>
    <s v="Selección abreviada menor cuantía"/>
    <n v="4"/>
    <n v="7"/>
    <n v="100"/>
    <n v="316200"/>
    <s v="UNIDAD"/>
    <s v="NO SOLICITADAS"/>
  </r>
  <r>
    <x v="3"/>
    <x v="34"/>
    <n v="10"/>
    <s v="OTROS MATERIALES Y SUMINISTROS"/>
    <s v="NUTPLATE MS33737-16C"/>
    <n v="39121700"/>
    <s v="Selección abreviada menor cuantía"/>
    <n v="4"/>
    <n v="7"/>
    <n v="100"/>
    <n v="713000"/>
    <s v="UNIDAD"/>
    <s v="NO SOLICITADAS"/>
  </r>
  <r>
    <x v="3"/>
    <x v="34"/>
    <n v="10"/>
    <s v="OTROS MATERIALES Y SUMINISTROS"/>
    <s v="NUTPLATE MS33737-08C"/>
    <n v="39121700"/>
    <s v="Selección abreviada menor cuantía"/>
    <n v="4"/>
    <n v="7"/>
    <n v="100"/>
    <n v="713000"/>
    <s v="UNIDAD"/>
    <s v="NO SOLICITADAS"/>
  </r>
  <r>
    <x v="3"/>
    <x v="34"/>
    <n v="10"/>
    <s v="OTROS MATERIALES Y SUMINISTROS"/>
    <s v="NUTPLATE MS33737-12C"/>
    <n v="39121700"/>
    <s v="Selección abreviada menor cuantía"/>
    <n v="4"/>
    <n v="7"/>
    <n v="100"/>
    <n v="713000"/>
    <s v="UNIDAD"/>
    <s v="NO SOLICITADAS"/>
  </r>
  <r>
    <x v="3"/>
    <x v="34"/>
    <n v="10"/>
    <s v="OTROS MATERIALES Y SUMINISTROS"/>
    <s v="NUTPLATE  MS21081L3"/>
    <n v="39121700"/>
    <s v="Selección abreviada menor cuantía"/>
    <n v="4"/>
    <n v="7"/>
    <n v="100"/>
    <n v="496000"/>
    <s v="UNIDAD"/>
    <s v="NO SOLICITADAS"/>
  </r>
  <r>
    <x v="3"/>
    <x v="34"/>
    <n v="10"/>
    <s v="OTROS MATERIALES Y SUMINISTROS"/>
    <s v="NUTPLATE  MS21081L4"/>
    <n v="39121700"/>
    <s v="Selección abreviada menor cuantía"/>
    <n v="4"/>
    <n v="7"/>
    <n v="100"/>
    <n v="620000"/>
    <s v="UNIDAD"/>
    <s v="NO SOLICITADAS"/>
  </r>
  <r>
    <x v="3"/>
    <x v="34"/>
    <n v="10"/>
    <s v="OTROS MATERIALES Y SUMINISTROS"/>
    <s v="NUTS  MS21044N4"/>
    <n v="39121700"/>
    <s v="Selección abreviada menor cuantía"/>
    <n v="4"/>
    <n v="7"/>
    <n v="30"/>
    <n v="18600"/>
    <s v="UNIDAD"/>
    <s v="NO SOLICITADAS"/>
  </r>
  <r>
    <x v="3"/>
    <x v="34"/>
    <n v="10"/>
    <s v="OTROS MATERIALES Y SUMINISTROS"/>
    <s v="NYLON BAGGING FILM "/>
    <n v="39121700"/>
    <s v="Selección abreviada menor cuantía"/>
    <n v="4"/>
    <n v="7"/>
    <n v="50"/>
    <n v="2480000"/>
    <s v="UNIDAD"/>
    <s v="NO SOLICITADAS"/>
  </r>
  <r>
    <x v="3"/>
    <x v="34"/>
    <n v="10"/>
    <s v="OTROS MATERIALES Y SUMINISTROS"/>
    <s v="NYLON CABLE TIE WHITE 6&quot;"/>
    <n v="39121700"/>
    <s v="Selección abreviada menor cuantía"/>
    <n v="4"/>
    <n v="7"/>
    <s v="500"/>
    <n v="186000"/>
    <s v="UNIDAD"/>
    <s v="NO SOLICITADAS"/>
  </r>
  <r>
    <x v="3"/>
    <x v="34"/>
    <n v="10"/>
    <s v="OTROS MATERIALES Y SUMINISTROS"/>
    <s v="NYLON CABLE TIE WHITE 8&quot;"/>
    <n v="39121700"/>
    <s v="Selección abreviada menor cuantía"/>
    <n v="4"/>
    <n v="7"/>
    <s v="500"/>
    <n v="248000"/>
    <s v="UNIDAD"/>
    <s v="NO SOLICITADAS"/>
  </r>
  <r>
    <x v="3"/>
    <x v="34"/>
    <n v="10"/>
    <s v="OTROS MATERIALES Y SUMINISTROS"/>
    <s v="PAÑOS DE AGUJAS N¨ 14"/>
    <n v="39121700"/>
    <s v="Selección abreviada menor cuantía"/>
    <n v="4"/>
    <n v="7"/>
    <n v="3"/>
    <n v="55800"/>
    <s v="UNIDAD"/>
    <s v="NO SOLICITADAS"/>
  </r>
  <r>
    <x v="3"/>
    <x v="34"/>
    <n v="10"/>
    <s v="OTROS MATERIALES Y SUMINISTROS"/>
    <s v="PÁÑOS DE AGUJAS  N¨ 18 "/>
    <n v="39121700"/>
    <s v="Selección abreviada menor cuantía"/>
    <n v="4"/>
    <n v="7"/>
    <n v="3"/>
    <n v="55800"/>
    <s v="UNIDAD"/>
    <s v="NO SOLICITADAS"/>
  </r>
  <r>
    <x v="3"/>
    <x v="34"/>
    <n v="10"/>
    <s v="OTROS MATERIALES Y SUMINISTROS"/>
    <s v="PAPEL CONTAC TRANSPARENTE"/>
    <n v="14111600"/>
    <s v="Selección abreviada menor cuantía"/>
    <n v="4"/>
    <n v="7"/>
    <n v="2"/>
    <n v="16120"/>
    <s v="UNIDAD"/>
    <s v="NO SOLICITADAS"/>
  </r>
  <r>
    <x v="3"/>
    <x v="34"/>
    <n v="10"/>
    <s v="OTROS MATERIALES Y SUMINISTROS"/>
    <s v="PAPEL EMBALAJE  STRETCH  ROLLO GRANDE "/>
    <n v="14121500"/>
    <s v="Selección abreviada menor cuantía"/>
    <n v="4"/>
    <n v="7"/>
    <n v="2"/>
    <n v="148800"/>
    <s v="UNIDAD"/>
    <s v="NO SOLICITADAS"/>
  </r>
  <r>
    <x v="3"/>
    <x v="34"/>
    <n v="10"/>
    <s v="OTROS MATERIALES Y SUMINISTROS"/>
    <s v="PAPEL EMBALAJE  STRETCH  ROLLO PEQUEÑO"/>
    <n v="14121500"/>
    <s v="Selección abreviada menor cuantía"/>
    <n v="4"/>
    <n v="7"/>
    <n v="2"/>
    <n v="74400"/>
    <s v="UNIDAD"/>
    <s v="NO SOLICITADAS"/>
  </r>
  <r>
    <x v="3"/>
    <x v="34"/>
    <n v="10"/>
    <s v="OTROS MATERIALES Y SUMINISTROS"/>
    <s v="PAPEL KRAFT "/>
    <n v="14121500"/>
    <s v="Selección abreviada menor cuantía"/>
    <n v="4"/>
    <n v="7"/>
    <n v="1"/>
    <n v="217000"/>
    <s v="UNIDAD"/>
    <s v="NO SOLICITADAS"/>
  </r>
  <r>
    <x v="3"/>
    <x v="34"/>
    <n v="10"/>
    <s v="OTROS MATERIALES Y SUMINISTROS"/>
    <s v="PAPEL ABRASIVO  ANSI B74.18"/>
    <n v="14121500"/>
    <s v="Selección abreviada menor cuantía"/>
    <n v="4"/>
    <n v="7"/>
    <s v="3"/>
    <n v="5580"/>
    <s v="UNIDAD"/>
    <s v="NO SOLICITADAS"/>
  </r>
  <r>
    <x v="3"/>
    <x v="34"/>
    <n v="10"/>
    <s v="OTROS MATERIALES Y SUMINISTROS"/>
    <s v="PARTICULAS MAGNETICAS"/>
    <n v="41111800"/>
    <s v="Selección abreviada menor cuantía"/>
    <n v="4"/>
    <n v="7"/>
    <n v="1"/>
    <n v="1550000"/>
    <s v="UNIDAD"/>
    <s v="NO SOLICITADAS"/>
  </r>
  <r>
    <x v="3"/>
    <x v="34"/>
    <n v="10"/>
    <s v="OTROS MATERIALES Y SUMINISTROS"/>
    <s v="PASTA FUNDENTE PARA SOLDADURA DE ESTAÑO "/>
    <n v="31201602"/>
    <s v="Selección abreviada menor cuantía"/>
    <n v="4"/>
    <n v="7"/>
    <n v="25"/>
    <n v="279000"/>
    <s v="UNIDAD"/>
    <s v="NO SOLICITADAS"/>
  </r>
  <r>
    <x v="3"/>
    <x v="34"/>
    <n v="10"/>
    <s v="OTROS MATERIALES Y SUMINISTROS"/>
    <s v="PEEL PLY "/>
    <n v="39121700"/>
    <s v="Selección abreviada menor cuantía"/>
    <n v="4"/>
    <n v="7"/>
    <n v="40"/>
    <n v="2480000"/>
    <s v="UNIDAD"/>
    <s v="NO SOLICITADAS"/>
  </r>
  <r>
    <x v="3"/>
    <x v="34"/>
    <n v="10"/>
    <s v="OTROS MATERIALES Y SUMINISTROS"/>
    <s v="PEGANTE BOXER"/>
    <n v="31201610"/>
    <s v="Selección abreviada menor cuantía"/>
    <n v="4"/>
    <n v="7"/>
    <n v="2"/>
    <n v="186000"/>
    <s v="GALON"/>
    <s v="NO SOLICITADAS"/>
  </r>
  <r>
    <x v="3"/>
    <x v="34"/>
    <n v="10"/>
    <s v="OTROS MATERIALES Y SUMINISTROS"/>
    <s v="PEGANTE INSTANTANEO "/>
    <n v="31201610"/>
    <s v="Selección abreviada menor cuantía"/>
    <n v="4"/>
    <n v="7"/>
    <n v="20"/>
    <n v="148800"/>
    <s v="UNIDAD"/>
    <s v="NO SOLICITADAS"/>
  </r>
  <r>
    <x v="3"/>
    <x v="34"/>
    <n v="10"/>
    <s v="OTROS MATERIALES Y SUMINISTROS"/>
    <s v="PIN STUD "/>
    <n v="39121700"/>
    <s v="Selección abreviada menor cuantía"/>
    <n v="4"/>
    <n v="7"/>
    <n v="30"/>
    <n v="446400"/>
    <s v="UNIDAD"/>
    <s v="NO SOLICITADAS"/>
  </r>
  <r>
    <x v="3"/>
    <x v="34"/>
    <n v="10"/>
    <s v="OTROS MATERIALES Y SUMINISTROS"/>
    <s v="PINTURA EN AEROSOL 12 0NZ COLOR FLAT BLACK"/>
    <n v="31211507"/>
    <s v="Selección abreviada menor cuantía"/>
    <n v="4"/>
    <n v="7"/>
    <n v="40"/>
    <n v="2375840"/>
    <s v="UNIDAD"/>
    <s v="NO SOLICITADAS"/>
  </r>
  <r>
    <x v="3"/>
    <x v="34"/>
    <n v="10"/>
    <s v="OTROS MATERIALES Y SUMINISTROS"/>
    <s v="PINTURA EN AEROSOL 12 0NZ COLOR FLAT GRAY "/>
    <n v="31211507"/>
    <s v="Selección abreviada menor cuantía"/>
    <n v="4"/>
    <n v="7"/>
    <n v="40"/>
    <n v="2375840"/>
    <s v="UNIDAD"/>
    <s v="NO SOLICITADAS"/>
  </r>
  <r>
    <x v="3"/>
    <x v="34"/>
    <n v="10"/>
    <s v="OTROS MATERIALES Y SUMINISTROS"/>
    <s v="PINTURA EN AEROSOL 12 0NZ COLOR FLAT WHITE "/>
    <n v="31211507"/>
    <s v="Selección abreviada menor cuantía"/>
    <n v="4"/>
    <n v="7"/>
    <n v="40"/>
    <n v="2375840"/>
    <s v="UNIDAD"/>
    <s v="NO SOLICITADAS"/>
  </r>
  <r>
    <x v="3"/>
    <x v="34"/>
    <n v="10"/>
    <s v="OTROS MATERIALES Y SUMINISTROS"/>
    <s v="IMPRIMANTE PARA COMPUESTOS "/>
    <n v="31211504"/>
    <s v="Selección abreviada menor cuantía"/>
    <n v="4"/>
    <n v="7"/>
    <n v="4"/>
    <n v="5828000"/>
    <s v="GLOBAL"/>
    <s v="NO SOLICITADAS"/>
  </r>
  <r>
    <x v="3"/>
    <x v="34"/>
    <n v="10"/>
    <s v="OTROS MATERIALES Y SUMINISTROS"/>
    <s v="POLIURETANO TRANSPARENTE"/>
    <n v="31211500"/>
    <s v="Selección abreviada menor cuantía"/>
    <n v="4"/>
    <n v="7"/>
    <n v="5"/>
    <n v="179800"/>
    <s v="GLOBAL"/>
    <s v="NO SOLICITADAS"/>
  </r>
  <r>
    <x v="3"/>
    <x v="34"/>
    <n v="10"/>
    <s v="OTROS MATERIALES Y SUMINISTROS"/>
    <s v="PLASTIC MEDIA TIPO 2"/>
    <n v="40172600"/>
    <s v="Selección abreviada menor cuantía"/>
    <n v="4"/>
    <n v="7"/>
    <n v="1"/>
    <n v="5952000"/>
    <s v="UNIDAD"/>
    <s v="NO SOLICITADAS"/>
  </r>
  <r>
    <x v="3"/>
    <x v="34"/>
    <n v="10"/>
    <s v="OTROS MATERIALES Y SUMINISTROS"/>
    <s v="POLIURETANO AMARILLO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AZUL GLOSS"/>
    <n v="31211500"/>
    <s v="Selección abreviada menor cuantía"/>
    <n v="4"/>
    <n v="7"/>
    <n v="1"/>
    <n v="1457124"/>
    <s v="GLOBAL"/>
    <s v="NO SOLICITADAS"/>
  </r>
  <r>
    <x v="3"/>
    <x v="34"/>
    <n v="10"/>
    <s v="OTROS MATERIALES Y SUMINISTROS"/>
    <s v="POLIURETANO BLANCO GLOSS"/>
    <n v="31211500"/>
    <s v="Selección abreviada menor cuantía"/>
    <n v="4"/>
    <n v="7"/>
    <n v="10"/>
    <n v="14571240"/>
    <s v="GLOBAL"/>
    <s v="NO SOLICITADAS"/>
  </r>
  <r>
    <x v="3"/>
    <x v="34"/>
    <n v="10"/>
    <s v="OTROS MATERIALES Y SUMINISTROS"/>
    <s v="POLIURETANO BLANCO S/G"/>
    <n v="31211500"/>
    <s v="Selección abreviada menor cuantía"/>
    <n v="4"/>
    <n v="7"/>
    <n v="2"/>
    <n v="2914248"/>
    <s v="GLOBAL"/>
    <s v="NO SOLICITADAS"/>
  </r>
  <r>
    <x v="3"/>
    <x v="34"/>
    <n v="10"/>
    <s v="OTROS MATERIALES Y SUMINISTROS"/>
    <s v="POLIURETANO GRIS CLARO  S/G"/>
    <n v="31211500"/>
    <s v="Selección abreviada menor cuantía"/>
    <n v="4"/>
    <n v="7"/>
    <n v="10"/>
    <n v="14571240"/>
    <s v="GLOBAL"/>
    <s v="NO SOLICITADAS"/>
  </r>
  <r>
    <x v="3"/>
    <x v="34"/>
    <n v="10"/>
    <s v="OTROS MATERIALES Y SUMINISTROS"/>
    <s v="POLIURETANO GRIS OSCURO S/G"/>
    <n v="31211500"/>
    <s v="Selección abreviada menor cuantía"/>
    <n v="4"/>
    <n v="7"/>
    <n v="8"/>
    <n v="11656992"/>
    <s v="GLOBAL"/>
    <s v="NO SOLICITADAS"/>
  </r>
  <r>
    <x v="3"/>
    <x v="34"/>
    <n v="10"/>
    <s v="OTROS MATERIALES Y SUMINISTROS"/>
    <s v="POLIURETANO GRIS OSCURO S/G"/>
    <n v="31211500"/>
    <s v="Selección abreviada menor cuantía"/>
    <n v="4"/>
    <n v="7"/>
    <n v="1"/>
    <n v="1457124"/>
    <s v="GLOBAL"/>
    <s v="NO SOLICITADAS"/>
  </r>
  <r>
    <x v="3"/>
    <x v="34"/>
    <n v="10"/>
    <s v="OTROS MATERIALES Y SUMINISTROS"/>
    <s v="POLIURETANO NARANJA GLOSS"/>
    <n v="31211500"/>
    <s v="Selección abreviada menor cuantía"/>
    <n v="4"/>
    <n v="7"/>
    <n v="3"/>
    <n v="4371372"/>
    <s v="GLOBAL"/>
    <s v="NO SOLICITADAS"/>
  </r>
  <r>
    <x v="3"/>
    <x v="34"/>
    <n v="10"/>
    <s v="OTROS MATERIALES Y SUMINISTROS"/>
    <s v="POLIURETANO NEGRO S/G"/>
    <n v="31211500"/>
    <s v="Selección abreviada menor cuantía"/>
    <n v="4"/>
    <n v="7"/>
    <n v="10"/>
    <n v="14571240"/>
    <s v="GLOBAL"/>
    <s v="NO SOLICITADAS"/>
  </r>
  <r>
    <x v="3"/>
    <x v="34"/>
    <n v="10"/>
    <s v="OTROS MATERIALES Y SUMINISTROS"/>
    <s v="POLIURETANO NEGRO GLOSS"/>
    <n v="31211500"/>
    <s v="Selección abreviada menor cuantía"/>
    <n v="4"/>
    <n v="7"/>
    <n v="10"/>
    <n v="14571240"/>
    <s v="GLOBAL"/>
    <s v="NO SOLICITADAS"/>
  </r>
  <r>
    <x v="3"/>
    <x v="34"/>
    <n v="10"/>
    <s v="OTROS MATERIALES Y SUMINISTROS"/>
    <s v="POLIURETANO NEGRO FLAT"/>
    <n v="31211500"/>
    <s v="Selección abreviada menor cuantía"/>
    <n v="4"/>
    <n v="7"/>
    <n v="1"/>
    <n v="1457124"/>
    <s v="GLOBAL"/>
    <s v="NO SOLICITADAS"/>
  </r>
  <r>
    <x v="3"/>
    <x v="34"/>
    <n v="10"/>
    <s v="OTROS MATERIALES Y SUMINISTROS"/>
    <s v="POLIURETANO ROJO GLOSS"/>
    <n v="31211500"/>
    <s v="Selección abreviada menor cuantía"/>
    <n v="4"/>
    <n v="7"/>
    <n v="1"/>
    <n v="1457124"/>
    <s v="GLOBAL"/>
    <s v="NO SOLICITADAS"/>
  </r>
  <r>
    <x v="3"/>
    <x v="34"/>
    <n v="10"/>
    <s v="OTROS MATERIALES Y SUMINISTROS"/>
    <s v="POLIURETANO GRIS CLARO GLOSS "/>
    <n v="31211500"/>
    <s v="Selección abreviada menor cuantía"/>
    <n v="4"/>
    <n v="7"/>
    <n v="3"/>
    <n v="4371372"/>
    <s v="GLOBAL"/>
    <s v="NO SOLICITADAS"/>
  </r>
  <r>
    <x v="3"/>
    <x v="34"/>
    <n v="10"/>
    <s v="OTROS MATERIALES Y SUMINISTROS"/>
    <s v="POLIURETANO VERDE OLIVA S/G"/>
    <n v="31211500"/>
    <s v="Selección abreviada menor cuantía"/>
    <n v="4"/>
    <n v="7"/>
    <n v="4"/>
    <n v="5828496"/>
    <s v="GLOBAL"/>
    <s v="NO SOLICITADAS"/>
  </r>
  <r>
    <x v="3"/>
    <x v="34"/>
    <n v="10"/>
    <s v="OTROS MATERIALES Y SUMINISTROS"/>
    <s v="AEROSOL DE PARTICULAS MAGNETICAS "/>
    <n v="41111800"/>
    <s v="Selección abreviada menor cuantía"/>
    <n v="4"/>
    <n v="7"/>
    <n v="1"/>
    <n v="2083200"/>
    <s v="UNIDAD"/>
    <s v="NO SOLICITADAS"/>
  </r>
  <r>
    <x v="3"/>
    <x v="34"/>
    <n v="10"/>
    <s v="OTROS MATERIALES Y SUMINISTROS"/>
    <s v="PRIMER EPOXI AMARILLO "/>
    <n v="31211504"/>
    <s v="Selección abreviada menor cuantía"/>
    <n v="4"/>
    <n v="7"/>
    <n v="10"/>
    <n v="8556000"/>
    <s v="GLOBAL"/>
    <s v="NO SOLICITADAS"/>
  </r>
  <r>
    <x v="3"/>
    <x v="34"/>
    <n v="10"/>
    <s v="OTROS MATERIALES Y SUMINISTROS"/>
    <s v="TIJERAS PROFESIONALES "/>
    <n v="44121618"/>
    <s v="Selección abreviada menor cuantía"/>
    <n v="4"/>
    <n v="7"/>
    <n v="1"/>
    <n v="589992"/>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DE UNION RAPIDA"/>
    <n v="40172600"/>
    <s v="Selección abreviada menor cuantía"/>
    <n v="4"/>
    <n v="7"/>
    <n v="8"/>
    <n v="446400"/>
    <s v="UNIDAD"/>
    <s v="NO SOLICITADAS"/>
  </r>
  <r>
    <x v="3"/>
    <x v="34"/>
    <n v="10"/>
    <s v="OTROS MATERIALES Y SUMINISTROS"/>
    <s v="RACOR FESTO RAPIDO"/>
    <n v="40172600"/>
    <s v="Selección abreviada menor cuantía"/>
    <n v="4"/>
    <n v="7"/>
    <n v="8"/>
    <n v="446400"/>
    <s v="UNIDAD"/>
    <s v="NO SOLICITADAS"/>
  </r>
  <r>
    <x v="3"/>
    <x v="34"/>
    <n v="10"/>
    <s v="OTROS MATERIALES Y SUMINISTROS"/>
    <s v="RACOR FESTO REF SCK-PK-4 KU PLASTICOS"/>
    <n v="40172600"/>
    <s v="Selección abreviada menor cuantía"/>
    <n v="4"/>
    <n v="7"/>
    <n v="8"/>
    <n v="446400"/>
    <s v="UNIDAD"/>
    <s v="NO SOLICITADAS"/>
  </r>
  <r>
    <x v="3"/>
    <x v="34"/>
    <n v="10"/>
    <s v="OTROS MATERIALES Y SUMINISTROS"/>
    <s v="RACOR FESTO REF. CK-1/8-PK4 K PLASTICO"/>
    <n v="40172600"/>
    <s v="Selección abreviada menor cuantía"/>
    <n v="4"/>
    <n v="7"/>
    <n v="8"/>
    <n v="446400"/>
    <s v="UNIDAD"/>
    <s v="NO SOLICITADAS"/>
  </r>
  <r>
    <x v="3"/>
    <x v="34"/>
    <n v="10"/>
    <s v="OTROS MATERIALES Y SUMINISTROS"/>
    <s v="RACOR FESTO REF. CN 1/8-PK - 4 PLASTICOS"/>
    <n v="40172600"/>
    <s v="Selección abreviada menor cuantía"/>
    <n v="4"/>
    <n v="7"/>
    <n v="8"/>
    <n v="446400"/>
    <s v="UNIDAD"/>
    <s v="NO SOLICITADAS"/>
  </r>
  <r>
    <x v="3"/>
    <x v="34"/>
    <n v="10"/>
    <s v="OTROS MATERIALES Y SUMINISTROS"/>
    <s v="RACOR FESTO REF. CV-PK-4 B PLASTICOS"/>
    <n v="40172600"/>
    <s v="Selección abreviada menor cuantía"/>
    <n v="4"/>
    <n v="7"/>
    <n v="8"/>
    <n v="1240000"/>
    <s v="UNIDAD"/>
    <s v="NO SOLICITADAS"/>
  </r>
  <r>
    <x v="3"/>
    <x v="34"/>
    <n v="10"/>
    <s v="OTROS MATERIALES Y SUMINISTROS"/>
    <s v="RACOR FESTO REF. QS ROSCA R-1/8 PLASTICO"/>
    <n v="40172600"/>
    <s v="Selección abreviada menor cuantía"/>
    <n v="4"/>
    <n v="7"/>
    <n v="8"/>
    <n v="1240000"/>
    <s v="UNIDAD"/>
    <s v="NO SOLICITADAS"/>
  </r>
  <r>
    <x v="3"/>
    <x v="34"/>
    <n v="10"/>
    <s v="OTROS MATERIALES Y SUMINISTROS"/>
    <s v="RACOR FESTO REF. QS-1/4-6-1 PLASTICO"/>
    <n v="40172600"/>
    <s v="Selección abreviada menor cuantía"/>
    <n v="4"/>
    <n v="7"/>
    <n v="8"/>
    <n v="1240000"/>
    <s v="UNIDAD"/>
    <s v="NO SOLICITADAS"/>
  </r>
  <r>
    <x v="3"/>
    <x v="34"/>
    <n v="10"/>
    <s v="OTROS MATERIALES Y SUMINISTROS"/>
    <s v="RACOR FESTO REF. QS-6 PLASTICO"/>
    <n v="40172600"/>
    <s v="Selección abreviada menor cuantía"/>
    <n v="4"/>
    <n v="7"/>
    <n v="8"/>
    <n v="1240000"/>
    <s v="UNIDAD"/>
    <s v="NO SOLICITADAS"/>
  </r>
  <r>
    <x v="3"/>
    <x v="34"/>
    <n v="10"/>
    <s v="OTROS MATERIALES Y SUMINISTROS"/>
    <s v="RACOR FESTO REF. QSMT-1/8-6 PLASTICO"/>
    <n v="40172600"/>
    <s v="Selección abreviada menor cuantía"/>
    <n v="4"/>
    <n v="7"/>
    <n v="8"/>
    <n v="1240000"/>
    <s v="UNIDAD"/>
    <s v="NO SOLICITADAS"/>
  </r>
  <r>
    <x v="3"/>
    <x v="34"/>
    <n v="10"/>
    <s v="OTROS MATERIALES Y SUMINISTROS"/>
    <s v="RACOR FESTO REF. QSMT-6 PLASTICO"/>
    <n v="40172600"/>
    <s v="Selección abreviada menor cuantía"/>
    <n v="4"/>
    <n v="7"/>
    <n v="8"/>
    <n v="1240000"/>
    <s v="UNIDAD"/>
    <s v="NO SOLICITADAS"/>
  </r>
  <r>
    <x v="3"/>
    <x v="34"/>
    <n v="10"/>
    <s v="OTROS MATERIALES Y SUMINISTROS"/>
    <s v="RACOR FESTO REF. QSMTL-1/8-6 PLASTICO"/>
    <n v="40172600"/>
    <s v="Selección abreviada menor cuantía"/>
    <n v="4"/>
    <n v="7"/>
    <n v="8"/>
    <n v="1240000"/>
    <s v="UNIDAD"/>
    <s v="NO SOLICITADAS"/>
  </r>
  <r>
    <x v="3"/>
    <x v="34"/>
    <n v="10"/>
    <s v="OTROS MATERIALES Y SUMINISTROS"/>
    <s v="RACOR FESTO REF. SCN-PK-4 PLASTICO"/>
    <n v="40172600"/>
    <s v="Selección abreviada menor cuantía"/>
    <n v="4"/>
    <n v="7"/>
    <n v="8"/>
    <n v="1240000"/>
    <s v="UNIDAD"/>
    <s v="NO SOLICITADAS"/>
  </r>
  <r>
    <x v="3"/>
    <x v="34"/>
    <n v="10"/>
    <s v="OTROS MATERIALES Y SUMINISTROS"/>
    <s v="REATA ROJA "/>
    <n v="31151504"/>
    <s v="Selección abreviada menor cuantía"/>
    <n v="4"/>
    <n v="7"/>
    <n v="80"/>
    <n v="496000"/>
    <s v="METRO"/>
    <s v="NO SOLICITADAS"/>
  </r>
  <r>
    <x v="3"/>
    <x v="34"/>
    <n v="10"/>
    <s v="OTROS MATERIALES Y SUMINISTROS"/>
    <s v="RECEPTACLE   V4-109"/>
    <n v="27111704"/>
    <s v="Selección abreviada menor cuantía"/>
    <n v="4"/>
    <n v="7"/>
    <n v="30"/>
    <n v="5208000"/>
    <s v="UNIDAD"/>
    <s v="NO SOLICITADAS"/>
  </r>
  <r>
    <x v="3"/>
    <x v="34"/>
    <n v="10"/>
    <s v="OTROS MATERIALES Y SUMINISTROS"/>
    <s v="RECEPTACLE  NAS1474A3"/>
    <n v="27111704"/>
    <s v="Selección abreviada menor cuantía"/>
    <n v="4"/>
    <n v="7"/>
    <n v="30"/>
    <n v="446400"/>
    <s v="UNIDAD"/>
    <s v="NO SOLICITADAS"/>
  </r>
  <r>
    <x v="3"/>
    <x v="34"/>
    <n v="10"/>
    <s v="OTROS MATERIALES Y SUMINISTROS"/>
    <s v="RECEPTACLE  99833P130"/>
    <n v="27111704"/>
    <s v="Selección abreviada menor cuantía"/>
    <n v="4"/>
    <n v="7"/>
    <n v="30"/>
    <n v="3162000"/>
    <s v="UNIDAD"/>
    <s v="NO SOLICITADAS"/>
  </r>
  <r>
    <x v="3"/>
    <x v="34"/>
    <n v="10"/>
    <s v="OTROS MATERIALES Y SUMINISTROS"/>
    <s v="RECEPTACLE  MS17731-21"/>
    <n v="27111704"/>
    <s v="Selección abreviada menor cuantía"/>
    <n v="4"/>
    <n v="7"/>
    <n v="20"/>
    <n v="3472000"/>
    <s v="UNIDAD"/>
    <s v="NO SOLICITADAS"/>
  </r>
  <r>
    <x v="3"/>
    <x v="34"/>
    <n v="10"/>
    <s v="OTROS MATERIALES Y SUMINISTROS"/>
    <s v="RELEASE FILM NON-PERFORATED "/>
    <n v="39121700"/>
    <s v="Selección abreviada menor cuantía"/>
    <n v="4"/>
    <n v="7"/>
    <n v="50"/>
    <n v="2790000"/>
    <s v="UNIDAD"/>
    <s v="NO SOLICITADAS"/>
  </r>
  <r>
    <x v="3"/>
    <x v="34"/>
    <n v="10"/>
    <s v="OTROS MATERIALES Y SUMINISTROS"/>
    <s v="RELEASE FILM, PERFORATED "/>
    <n v="39121700"/>
    <s v="Selección abreviada menor cuantía"/>
    <n v="4"/>
    <n v="7"/>
    <n v="30"/>
    <n v="1674000"/>
    <s v="UNIDAD"/>
    <s v="NO SOLICITADAS"/>
  </r>
  <r>
    <x v="3"/>
    <x v="34"/>
    <n v="10"/>
    <s v="OTROS MATERIALES Y SUMINISTROS"/>
    <s v="RETAINER  50-027-1"/>
    <n v="39121700"/>
    <s v="Selección abreviada menor cuantía"/>
    <n v="4"/>
    <n v="7"/>
    <n v="100"/>
    <n v="2976000"/>
    <s v="UNIDAD"/>
    <s v="NO SOLICITADAS"/>
  </r>
  <r>
    <x v="3"/>
    <x v="34"/>
    <n v="10"/>
    <s v="OTROS MATERIALES Y SUMINISTROS"/>
    <s v="RETAINER   V4-201"/>
    <n v="39121700"/>
    <s v="Selección abreviada menor cuantía"/>
    <n v="4"/>
    <n v="7"/>
    <n v="100"/>
    <n v="1860000"/>
    <s v="UNIDAD"/>
    <s v="NO SOLICITADAS"/>
  </r>
  <r>
    <x v="3"/>
    <x v="34"/>
    <n v="10"/>
    <s v="OTROS MATERIALES Y SUMINISTROS"/>
    <s v="RETAINER  1940-5"/>
    <n v="39121700"/>
    <s v="Selección abreviada menor cuantía"/>
    <n v="4"/>
    <n v="7"/>
    <n v="100"/>
    <n v="2976000"/>
    <s v="UNIDAD"/>
    <s v="NO SOLICITADAS"/>
  </r>
  <r>
    <x v="3"/>
    <x v="34"/>
    <n v="10"/>
    <s v="OTROS MATERIALES Y SUMINISTROS"/>
    <s v="RETAINER  V4-106"/>
    <n v="39121700"/>
    <s v="Selección abreviada menor cuantía"/>
    <n v="4"/>
    <n v="7"/>
    <n v="100"/>
    <n v="2232000"/>
    <s v="UNIDAD"/>
    <s v="NO SOLICITADAS"/>
  </r>
  <r>
    <x v="3"/>
    <x v="34"/>
    <n v="10"/>
    <s v="OTROS MATERIALES Y SUMINISTROS"/>
    <s v="RETAINER  100-150-1"/>
    <n v="39121700"/>
    <s v="Selección abreviada menor cuantía"/>
    <n v="4"/>
    <n v="7"/>
    <n v="30"/>
    <n v="1302000"/>
    <s v="UNIDAD"/>
    <s v="NO SOLICITADAS"/>
  </r>
  <r>
    <x v="3"/>
    <x v="34"/>
    <n v="10"/>
    <s v="OTROS MATERIALES Y SUMINISTROS"/>
    <s v="RIMAS  RIMAS NO. 10"/>
    <n v="39121700"/>
    <s v="Selección abreviada menor cuantía"/>
    <n v="4"/>
    <n v="7"/>
    <n v="30"/>
    <n v="1785600"/>
    <s v="UNIDAD"/>
    <s v="NO SOLICITADAS"/>
  </r>
  <r>
    <x v="3"/>
    <x v="34"/>
    <n v="10"/>
    <s v="OTROS MATERIALES Y SUMINISTROS"/>
    <s v="RIMAS  RIMAS NO. 30"/>
    <n v="39121700"/>
    <s v="Selección abreviada menor cuantía"/>
    <n v="4"/>
    <n v="7"/>
    <n v="30"/>
    <n v="1785600"/>
    <s v="UNIDAD"/>
    <s v="NO SOLICITADAS"/>
  </r>
  <r>
    <x v="3"/>
    <x v="34"/>
    <n v="10"/>
    <s v="OTROS MATERIALES Y SUMINISTROS"/>
    <s v="RIMAS  RIMAS NO. 40"/>
    <n v="39121700"/>
    <s v="Selección abreviada menor cuantía"/>
    <n v="4"/>
    <n v="7"/>
    <n v="30"/>
    <n v="1785600"/>
    <s v="UNIDAD"/>
    <s v="NO SOLICITADAS"/>
  </r>
  <r>
    <x v="3"/>
    <x v="34"/>
    <n v="10"/>
    <s v="OTROS MATERIALES Y SUMINISTROS"/>
    <s v="RIMAS  RIMAS NO. 5"/>
    <n v="39121700"/>
    <s v="Selección abreviada menor cuantía"/>
    <n v="4"/>
    <n v="7"/>
    <n v="30"/>
    <n v="1785600"/>
    <s v="UNIDAD"/>
    <s v="NO SOLICITADAS"/>
  </r>
  <r>
    <x v="3"/>
    <x v="34"/>
    <n v="10"/>
    <s v="OTROS MATERIALES Y SUMINISTROS"/>
    <s v="RING    1943-5"/>
    <n v="31162200"/>
    <s v="Selección abreviada menor cuantía"/>
    <n v="4"/>
    <n v="7"/>
    <n v="100"/>
    <n v="2976000"/>
    <s v="UNIDAD"/>
    <s v="NO SOLICITADAS"/>
  </r>
  <r>
    <x v="3"/>
    <x v="34"/>
    <n v="10"/>
    <s v="OTROS MATERIALES Y SUMINISTROS"/>
    <s v="RIVET  MS20600AD 4W2"/>
    <n v="31162200"/>
    <s v="Selección abreviada menor cuantía"/>
    <n v="4"/>
    <n v="7"/>
    <n v="300"/>
    <n v="1116000"/>
    <s v="UNIDAD"/>
    <s v="NO SOLICITADAS"/>
  </r>
  <r>
    <x v="3"/>
    <x v="34"/>
    <n v="10"/>
    <s v="OTROS MATERIALES Y SUMINISTROS"/>
    <s v="RIVET  MS20600AD 4W3"/>
    <n v="31162200"/>
    <s v="Selección abreviada menor cuantía"/>
    <n v="4"/>
    <n v="7"/>
    <n v="300"/>
    <n v="1116000"/>
    <s v="UNIDAD"/>
    <s v="NO SOLICITADAS"/>
  </r>
  <r>
    <x v="3"/>
    <x v="34"/>
    <n v="10"/>
    <s v="OTROS MATERIALES Y SUMINISTROS"/>
    <s v="RIVET  MS20600AD 4W4"/>
    <n v="31162200"/>
    <s v="Selección abreviada menor cuantía"/>
    <n v="4"/>
    <n v="7"/>
    <n v="300"/>
    <n v="1116000"/>
    <s v="UNIDAD"/>
    <s v="NO SOLICITADAS"/>
  </r>
  <r>
    <x v="3"/>
    <x v="34"/>
    <n v="10"/>
    <s v="OTROS MATERIALES Y SUMINISTROS"/>
    <s v="RIVET  MS20600AD 4W5"/>
    <n v="31162200"/>
    <s v="Selección abreviada menor cuantía"/>
    <n v="4"/>
    <n v="7"/>
    <n v="300"/>
    <n v="558000"/>
    <s v="UNIDAD"/>
    <s v="NO SOLICITADAS"/>
  </r>
  <r>
    <x v="3"/>
    <x v="34"/>
    <n v="10"/>
    <s v="OTROS MATERIALES Y SUMINISTROS"/>
    <s v="RIVET  MS20600AD 4W6"/>
    <n v="31162200"/>
    <s v="Selección abreviada menor cuantía"/>
    <n v="4"/>
    <n v="7"/>
    <n v="300"/>
    <n v="558000"/>
    <s v="UNIDAD"/>
    <s v="NO SOLICITADAS"/>
  </r>
  <r>
    <x v="3"/>
    <x v="34"/>
    <n v="10"/>
    <s v="OTROS MATERIALES Y SUMINISTROS"/>
    <s v="RIVET   W MS20605S-3W-5"/>
    <n v="31162200"/>
    <s v="Selección abreviada menor cuantía"/>
    <n v="4"/>
    <n v="7"/>
    <n v="300"/>
    <n v="1116000"/>
    <s v="UNIDAD"/>
    <s v="NO SOLICITADAS"/>
  </r>
  <r>
    <x v="3"/>
    <x v="34"/>
    <n v="10"/>
    <s v="OTROS MATERIALES Y SUMINISTROS"/>
    <s v="RIVET   W MS20605S-3W-4"/>
    <n v="31162200"/>
    <s v="Selección abreviada menor cuantía"/>
    <n v="4"/>
    <n v="7"/>
    <n v="300"/>
    <n v="1116000"/>
    <s v="UNIDAD"/>
    <s v="NO SOLICITADAS"/>
  </r>
  <r>
    <x v="3"/>
    <x v="34"/>
    <n v="10"/>
    <s v="OTROS MATERIALES Y SUMINISTROS"/>
    <s v="RIVET   W MS20605S-3W-6"/>
    <n v="31162200"/>
    <s v="Selección abreviada menor cuantía"/>
    <n v="4"/>
    <n v="7"/>
    <n v="300"/>
    <n v="1116000"/>
    <s v="UNIDAD"/>
    <s v="NO SOLICITADAS"/>
  </r>
  <r>
    <x v="3"/>
    <x v="34"/>
    <n v="10"/>
    <s v="OTROS MATERIALES Y SUMINISTROS"/>
    <s v="RIVET BLIND HUCK  OSR10A"/>
    <n v="31162200"/>
    <s v="Selección abreviada menor cuantía"/>
    <n v="4"/>
    <n v="7"/>
    <n v="30"/>
    <n v="4650000"/>
    <s v="UNIDAD"/>
    <s v="NO SOLICITADAS"/>
  </r>
  <r>
    <x v="3"/>
    <x v="34"/>
    <n v="10"/>
    <s v="OTROS MATERIALES Y SUMINISTROS"/>
    <s v="RIVET BLIND HUCK  OSR10B"/>
    <n v="31162200"/>
    <s v="Selección abreviada menor cuantía"/>
    <n v="4"/>
    <n v="7"/>
    <n v="30"/>
    <n v="4650000"/>
    <s v="UNIDAD"/>
    <s v="NO SOLICITADAS"/>
  </r>
  <r>
    <x v="3"/>
    <x v="34"/>
    <n v="10"/>
    <s v="OTROS MATERIALES Y SUMINISTROS"/>
    <s v="RIVET BLIND HUCK  OSR10C"/>
    <n v="31162200"/>
    <s v="Selección abreviada menor cuantía"/>
    <n v="4"/>
    <n v="7"/>
    <n v="30"/>
    <n v="4650000"/>
    <s v="UNIDAD"/>
    <s v="NO SOLICITADAS"/>
  </r>
  <r>
    <x v="3"/>
    <x v="34"/>
    <n v="10"/>
    <s v="OTROS MATERIALES Y SUMINISTROS"/>
    <s v="RIVET BLIND HUCK  OSR10D"/>
    <n v="31162200"/>
    <s v="Selección abreviada menor cuantía"/>
    <n v="4"/>
    <n v="7"/>
    <n v="30"/>
    <n v="4650000"/>
    <s v="UNIDAD"/>
    <s v="NO SOLICITADAS"/>
  </r>
  <r>
    <x v="3"/>
    <x v="34"/>
    <n v="10"/>
    <s v="OTROS MATERIALES Y SUMINISTROS"/>
    <s v="RIVET BLIND HUCK  OSR10E"/>
    <n v="31162200"/>
    <s v="Selección abreviada menor cuantía"/>
    <n v="4"/>
    <n v="7"/>
    <n v="30"/>
    <n v="4650000"/>
    <s v="UNIDAD"/>
    <s v="NO SOLICITADAS"/>
  </r>
  <r>
    <x v="3"/>
    <x v="34"/>
    <n v="10"/>
    <s v="OTROS MATERIALES Y SUMINISTROS"/>
    <s v="RIVET BLIND HUCK  OSR10F"/>
    <n v="31162200"/>
    <s v="Selección abreviada menor cuantía"/>
    <n v="4"/>
    <n v="7"/>
    <n v="30"/>
    <n v="4650000"/>
    <s v="UNIDAD"/>
    <s v="NO SOLICITADAS"/>
  </r>
  <r>
    <x v="3"/>
    <x v="34"/>
    <n v="10"/>
    <s v="OTROS MATERIALES Y SUMINISTROS"/>
    <s v="RIVET BLIND HUCK  OSR10G"/>
    <n v="31162200"/>
    <s v="Selección abreviada menor cuantía"/>
    <n v="4"/>
    <n v="7"/>
    <n v="30"/>
    <n v="4650000"/>
    <s v="UNIDAD"/>
    <s v="NO SOLICITADAS"/>
  </r>
  <r>
    <x v="3"/>
    <x v="34"/>
    <n v="10"/>
    <s v="OTROS MATERIALES Y SUMINISTROS"/>
    <s v="RIVET CHERRY MAX  CR 3243 4-1"/>
    <n v="31162200"/>
    <s v="Selección abreviada menor cuantía"/>
    <n v="4"/>
    <n v="7"/>
    <n v="500"/>
    <n v="1227500"/>
    <s v="UNIDAD"/>
    <s v="NO SOLICITADAS"/>
  </r>
  <r>
    <x v="3"/>
    <x v="34"/>
    <n v="10"/>
    <s v="OTROS MATERIALES Y SUMINISTROS"/>
    <s v="RIVET CHERRY MAX  CR 3243 4-2"/>
    <n v="31162200"/>
    <s v="Selección abreviada menor cuantía"/>
    <n v="4"/>
    <n v="7"/>
    <n v="1000"/>
    <n v="4464000"/>
    <s v="UNIDAD"/>
    <s v="NO SOLICITADAS"/>
  </r>
  <r>
    <x v="3"/>
    <x v="34"/>
    <n v="10"/>
    <s v="OTROS MATERIALES Y SUMINISTROS"/>
    <s v="RIVET CHERRY MAX   CR 3243 4-3"/>
    <n v="31162200"/>
    <s v="Selección abreviada menor cuantía"/>
    <n v="4"/>
    <n v="7"/>
    <n v="1000"/>
    <n v="4464000"/>
    <s v="UNIDAD"/>
    <s v="NO SOLICITADAS"/>
  </r>
  <r>
    <x v="3"/>
    <x v="34"/>
    <n v="10"/>
    <s v="OTROS MATERIALES Y SUMINISTROS"/>
    <s v="RIVET CHERRY MAX  CR 3243 4-4"/>
    <n v="31162200"/>
    <s v="Selección abreviada menor cuantía"/>
    <n v="4"/>
    <n v="7"/>
    <n v="500"/>
    <n v="1227500"/>
    <s v="UNIDAD"/>
    <s v="NO SOLICITADAS"/>
  </r>
  <r>
    <x v="3"/>
    <x v="34"/>
    <n v="10"/>
    <s v="OTROS MATERIALES Y SUMINISTROS"/>
    <s v="RIVET CHERRY MAX  CR 3552 4-1"/>
    <n v="31162200"/>
    <s v="Selección abreviada menor cuantía"/>
    <n v="4"/>
    <n v="7"/>
    <n v="100"/>
    <n v="1190400"/>
    <s v="UNIDAD"/>
    <s v="NO SOLICITADAS"/>
  </r>
  <r>
    <x v="3"/>
    <x v="34"/>
    <n v="10"/>
    <s v="OTROS MATERIALES Y SUMINISTROS"/>
    <s v="RIVET CHERRY MAX  CR 3552 4-2"/>
    <n v="31162200"/>
    <s v="Selección abreviada menor cuantía"/>
    <n v="4"/>
    <n v="7"/>
    <n v="100"/>
    <n v="892800"/>
    <s v="UNIDAD"/>
    <s v="NO SOLICITADAS"/>
  </r>
  <r>
    <x v="3"/>
    <x v="34"/>
    <n v="10"/>
    <s v="OTROS MATERIALES Y SUMINISTROS"/>
    <s v="RIVET CHERRY MAX  CR 3552 4-3"/>
    <n v="31162200"/>
    <s v="Selección abreviada menor cuantía"/>
    <n v="4"/>
    <n v="7"/>
    <n v="100"/>
    <n v="892800"/>
    <s v="UNIDAD"/>
    <s v="NO SOLICITADAS"/>
  </r>
  <r>
    <x v="3"/>
    <x v="34"/>
    <n v="10"/>
    <s v="OTROS MATERIALES Y SUMINISTROS"/>
    <s v="RIVET CHERRY MAX  CR 3552 4-4"/>
    <n v="31162200"/>
    <s v="Selección abreviada menor cuantía"/>
    <n v="4"/>
    <n v="7"/>
    <n v="100"/>
    <n v="892800"/>
    <s v="UNIDAD"/>
    <s v="NO SOLICITADAS"/>
  </r>
  <r>
    <x v="3"/>
    <x v="34"/>
    <n v="10"/>
    <s v="OTROS MATERIALES Y SUMINISTROS"/>
    <s v="RIVET CHERRY MAX  CR 3552 4-5"/>
    <n v="31162200"/>
    <s v="Selección abreviada menor cuantía"/>
    <n v="4"/>
    <n v="7"/>
    <n v="100"/>
    <n v="892800"/>
    <s v="UNIDAD"/>
    <s v="NO SOLICITADAS"/>
  </r>
  <r>
    <x v="3"/>
    <x v="34"/>
    <n v="10"/>
    <s v="OTROS MATERIALES Y SUMINISTROS"/>
    <s v="RIVET CHERRY MAX  CR 3552 5-1"/>
    <n v="31162200"/>
    <s v="Selección abreviada menor cuantía"/>
    <n v="4"/>
    <n v="7"/>
    <n v="100"/>
    <n v="892800"/>
    <s v="UNIDAD"/>
    <s v="NO SOLICITADAS"/>
  </r>
  <r>
    <x v="3"/>
    <x v="34"/>
    <n v="10"/>
    <s v="OTROS MATERIALES Y SUMINISTROS"/>
    <s v="RIVET CHERRY MAX  CR 3552 5-2"/>
    <n v="31162200"/>
    <s v="Selección abreviada menor cuantía"/>
    <n v="4"/>
    <n v="7"/>
    <n v="100"/>
    <n v="892800"/>
    <s v="UNIDAD"/>
    <s v="NO SOLICITADAS"/>
  </r>
  <r>
    <x v="3"/>
    <x v="34"/>
    <n v="10"/>
    <s v="OTROS MATERIALES Y SUMINISTROS"/>
    <s v="RIVET CHERRY MAX  CR 3552 5-3"/>
    <n v="31162200"/>
    <s v="Selección abreviada menor cuantía"/>
    <n v="4"/>
    <n v="7"/>
    <n v="100"/>
    <n v="892800"/>
    <s v="UNIDAD"/>
    <s v="NO SOLICITADAS"/>
  </r>
  <r>
    <x v="3"/>
    <x v="34"/>
    <n v="10"/>
    <s v="OTROS MATERIALES Y SUMINISTROS"/>
    <s v="RIVET CHERRY MAX  CR 3552 5-4"/>
    <n v="31162200"/>
    <s v="Selección abreviada menor cuantía"/>
    <n v="4"/>
    <n v="7"/>
    <n v="100"/>
    <n v="892800"/>
    <s v="UNIDAD"/>
    <s v="NO SOLICITADAS"/>
  </r>
  <r>
    <x v="3"/>
    <x v="34"/>
    <n v="10"/>
    <s v="OTROS MATERIALES Y SUMINISTROS"/>
    <s v="RIVET CHERRY MAX  CR 3552 5-5"/>
    <n v="31162200"/>
    <s v="Selección abreviada menor cuantía"/>
    <n v="4"/>
    <n v="7"/>
    <n v="100"/>
    <n v="1116000"/>
    <s v="UNIDAD"/>
    <s v="NO SOLICITADAS"/>
  </r>
  <r>
    <x v="3"/>
    <x v="34"/>
    <n v="10"/>
    <s v="OTROS MATERIALES Y SUMINISTROS"/>
    <s v="RIVET CHERRY MAX  CR 3553 4-1"/>
    <n v="31162200"/>
    <s v="Selección abreviada menor cuantía"/>
    <n v="4"/>
    <n v="7"/>
    <n v="100"/>
    <n v="892800"/>
    <s v="UNIDAD"/>
    <s v="NO SOLICITADAS"/>
  </r>
  <r>
    <x v="3"/>
    <x v="34"/>
    <n v="10"/>
    <s v="OTROS MATERIALES Y SUMINISTROS"/>
    <s v="RIVET CHERRY MAX  CR 3553 4-2"/>
    <n v="31162200"/>
    <s v="Selección abreviada menor cuantía"/>
    <n v="4"/>
    <n v="7"/>
    <n v="100"/>
    <n v="892800"/>
    <s v="UNIDAD"/>
    <s v="NO SOLICITADAS"/>
  </r>
  <r>
    <x v="3"/>
    <x v="34"/>
    <n v="10"/>
    <s v="OTROS MATERIALES Y SUMINISTROS"/>
    <s v="RIVET CHERRY MAX  CR 3553 4-3"/>
    <n v="31162200"/>
    <s v="Selección abreviada menor cuantía"/>
    <n v="4"/>
    <n v="7"/>
    <n v="100"/>
    <n v="892800"/>
    <s v="UNIDAD"/>
    <s v="NO SOLICITADAS"/>
  </r>
  <r>
    <x v="3"/>
    <x v="34"/>
    <n v="10"/>
    <s v="OTROS MATERIALES Y SUMINISTROS"/>
    <s v="RIVET CHERRY MAX  CR 3553 4-4"/>
    <n v="31162200"/>
    <s v="Selección abreviada menor cuantía"/>
    <n v="4"/>
    <n v="7"/>
    <n v="100"/>
    <n v="892800"/>
    <s v="UNIDAD"/>
    <s v="NO SOLICITADAS"/>
  </r>
  <r>
    <x v="3"/>
    <x v="34"/>
    <n v="10"/>
    <s v="OTROS MATERIALES Y SUMINISTROS"/>
    <s v="RIVET CHERRY MAX  CR 3553 4-5"/>
    <n v="31162200"/>
    <s v="Selección abreviada menor cuantía"/>
    <n v="4"/>
    <n v="7"/>
    <n v="100"/>
    <n v="892800"/>
    <s v="UNIDAD"/>
    <s v="NO SOLICITADAS"/>
  </r>
  <r>
    <x v="3"/>
    <x v="34"/>
    <n v="10"/>
    <s v="OTROS MATERIALES Y SUMINISTROS"/>
    <s v="RIVET CHERRY MAX  CR 3553 5-1"/>
    <n v="31162200"/>
    <s v="Selección abreviada menor cuantía"/>
    <n v="4"/>
    <n v="7"/>
    <n v="100"/>
    <n v="1116000"/>
    <s v="UNIDAD"/>
    <s v="NO SOLICITADAS"/>
  </r>
  <r>
    <x v="3"/>
    <x v="34"/>
    <n v="10"/>
    <s v="OTROS MATERIALES Y SUMINISTROS"/>
    <s v="RIVET CHERRY MAX  CR 3553 5-2"/>
    <n v="31162200"/>
    <s v="Selección abreviada menor cuantía"/>
    <n v="4"/>
    <n v="7"/>
    <n v="100"/>
    <n v="1116000"/>
    <s v="UNIDAD"/>
    <s v="NO SOLICITADAS"/>
  </r>
  <r>
    <x v="3"/>
    <x v="34"/>
    <n v="10"/>
    <s v="OTROS MATERIALES Y SUMINISTROS"/>
    <s v="RIVET CHERRY MAX  CR 3553 5-3"/>
    <n v="31162200"/>
    <s v="Selección abreviada menor cuantía"/>
    <n v="4"/>
    <n v="7"/>
    <n v="100"/>
    <n v="1116000"/>
    <s v="UNIDAD"/>
    <s v="NO SOLICITADAS"/>
  </r>
  <r>
    <x v="3"/>
    <x v="34"/>
    <n v="10"/>
    <s v="OTROS MATERIALES Y SUMINISTROS"/>
    <s v="RIVET CHERRY MAX   CR 3553 5-4"/>
    <n v="31162200"/>
    <s v="Selección abreviada menor cuantía"/>
    <n v="4"/>
    <n v="7"/>
    <n v="100"/>
    <n v="1116000"/>
    <s v="UNIDAD"/>
    <s v="NO SOLICITADAS"/>
  </r>
  <r>
    <x v="3"/>
    <x v="34"/>
    <n v="10"/>
    <s v="OTROS MATERIALES Y SUMINISTROS"/>
    <s v="RIVET CHERRY MAX   CR 3553 5-5"/>
    <n v="31162200"/>
    <s v="Selección abreviada menor cuantía"/>
    <n v="4"/>
    <n v="7"/>
    <n v="100"/>
    <n v="1190400"/>
    <s v="UNIDAD"/>
    <s v="NO SOLICITADAS"/>
  </r>
  <r>
    <x v="3"/>
    <x v="34"/>
    <n v="10"/>
    <s v="OTROS MATERIALES Y SUMINISTROS"/>
    <s v="RIVET H LOCK HL36PB6-12 "/>
    <n v="31162200"/>
    <s v="Selección abreviada menor cuantía"/>
    <n v="4"/>
    <n v="7"/>
    <n v="25"/>
    <n v="775000"/>
    <s v="UNIDAD"/>
    <s v="NO SOLICITADAS"/>
  </r>
  <r>
    <x v="3"/>
    <x v="34"/>
    <n v="10"/>
    <s v="OTROS MATERIALES Y SUMINISTROS"/>
    <s v="RIVET H LOCK HL64 5-10 COLLAR HL 87-5"/>
    <n v="31162200"/>
    <s v="Selección abreviada menor cuantía"/>
    <n v="4"/>
    <n v="7"/>
    <n v="25"/>
    <n v="930000"/>
    <s v="UNIDAD"/>
    <s v="NO SOLICITADAS"/>
  </r>
  <r>
    <x v="3"/>
    <x v="34"/>
    <n v="10"/>
    <s v="OTROS MATERIALES Y SUMINISTROS"/>
    <s v="RIVET H LOCK HL64 5-3 COLLAR HL 87-5"/>
    <n v="31162200"/>
    <s v="Selección abreviada menor cuantía"/>
    <n v="4"/>
    <n v="7"/>
    <n v="25"/>
    <n v="372000"/>
    <s v="UNIDAD"/>
    <s v="NO SOLICITADAS"/>
  </r>
  <r>
    <x v="3"/>
    <x v="34"/>
    <n v="10"/>
    <s v="OTROS MATERIALES Y SUMINISTROS"/>
    <s v="RIVET H LOCK HL64 5-4 COLLAR HL 87-5"/>
    <n v="31162200"/>
    <s v="Selección abreviada menor cuantía"/>
    <n v="4"/>
    <n v="7"/>
    <n v="25"/>
    <n v="372000"/>
    <s v="UNIDAD"/>
    <s v="NO SOLICITADAS"/>
  </r>
  <r>
    <x v="3"/>
    <x v="34"/>
    <n v="10"/>
    <s v="OTROS MATERIALES Y SUMINISTROS"/>
    <s v="RIVET H LOCK  HL64 5-5 COLLAR HL 87-5"/>
    <n v="31162200"/>
    <s v="Selección abreviada menor cuantía"/>
    <n v="4"/>
    <n v="7"/>
    <n v="25"/>
    <n v="372000"/>
    <s v="UNIDAD"/>
    <s v="NO SOLICITADAS"/>
  </r>
  <r>
    <x v="3"/>
    <x v="34"/>
    <n v="10"/>
    <s v="OTROS MATERIALES Y SUMINISTROS"/>
    <s v="RIVET H LOCK  HL64 5-6 COLLAR HL 87-5"/>
    <n v="31162200"/>
    <s v="Selección abreviada menor cuantía"/>
    <n v="4"/>
    <n v="7"/>
    <n v="25"/>
    <n v="372000"/>
    <s v="UNIDAD"/>
    <s v="NO SOLICITADAS"/>
  </r>
  <r>
    <x v="3"/>
    <x v="34"/>
    <n v="10"/>
    <s v="OTROS MATERIALES Y SUMINISTROS"/>
    <s v="RIVET H LOCK  HL64 5-7 COLLAR HL 87-5"/>
    <n v="31162200"/>
    <s v="Selección abreviada menor cuantía"/>
    <n v="4"/>
    <n v="7"/>
    <n v="25"/>
    <n v="372000"/>
    <s v="UNIDAD"/>
    <s v="NO SOLICITADAS"/>
  </r>
  <r>
    <x v="3"/>
    <x v="34"/>
    <n v="10"/>
    <s v="OTROS MATERIALES Y SUMINISTROS"/>
    <s v="RIVET H LOCK  HL64 5-8 COLLAR HL 87-5"/>
    <n v="31162200"/>
    <s v="Selección abreviada menor cuantía"/>
    <n v="4"/>
    <n v="7"/>
    <n v="25"/>
    <n v="372000"/>
    <s v="UNIDAD"/>
    <s v="NO SOLICITADAS"/>
  </r>
  <r>
    <x v="3"/>
    <x v="34"/>
    <n v="10"/>
    <s v="OTROS MATERIALES Y SUMINISTROS"/>
    <s v="RIVET H LOCK HL64 5-9 COLLAR HL 87-5"/>
    <n v="31162200"/>
    <s v="Selección abreviada menor cuantía"/>
    <n v="4"/>
    <n v="7"/>
    <n v="25"/>
    <n v="372000"/>
    <s v="UNIDAD"/>
    <s v="NO SOLICITADAS"/>
  </r>
  <r>
    <x v="3"/>
    <x v="34"/>
    <n v="10"/>
    <s v="OTROS MATERIALES Y SUMINISTROS"/>
    <s v="RIVET H LOCK  HL64 6-10 COLLAR HL 87-6"/>
    <n v="31162200"/>
    <s v="Selección abreviada menor cuantía"/>
    <n v="4"/>
    <n v="7"/>
    <n v="25"/>
    <n v="372000"/>
    <s v="UNIDAD"/>
    <s v="NO SOLICITADAS"/>
  </r>
  <r>
    <x v="3"/>
    <x v="34"/>
    <n v="10"/>
    <s v="OTROS MATERIALES Y SUMINISTROS"/>
    <s v="RIVET H LOCK  HL64 6-4 COLLAR HL 87-6"/>
    <n v="31162200"/>
    <s v="Selección abreviada menor cuantía"/>
    <n v="4"/>
    <n v="7"/>
    <n v="25"/>
    <n v="372000"/>
    <s v="UNIDAD"/>
    <s v="NO SOLICITADAS"/>
  </r>
  <r>
    <x v="3"/>
    <x v="34"/>
    <n v="10"/>
    <s v="OTROS MATERIALES Y SUMINISTROS"/>
    <s v="RIVET H LOCK  HL64 6-5 COLLAR HL 87-6"/>
    <n v="31162200"/>
    <s v="Selección abreviada menor cuantía"/>
    <n v="4"/>
    <n v="7"/>
    <n v="25"/>
    <n v="372000"/>
    <s v="UNIDAD"/>
    <s v="NO SOLICITADAS"/>
  </r>
  <r>
    <x v="3"/>
    <x v="34"/>
    <n v="10"/>
    <s v="OTROS MATERIALES Y SUMINISTROS"/>
    <s v="RIVET H LOCK  HL64 6-6 COLLAR HL 87-6"/>
    <n v="31162200"/>
    <s v="Selección abreviada menor cuantía"/>
    <n v="4"/>
    <n v="7"/>
    <n v="25"/>
    <n v="372000"/>
    <s v="UNIDAD"/>
    <s v="NO SOLICITADAS"/>
  </r>
  <r>
    <x v="3"/>
    <x v="34"/>
    <n v="10"/>
    <s v="OTROS MATERIALES Y SUMINISTROS"/>
    <s v="RIVET H LOCK  HL64 6-7 COLLAR HL 87-6"/>
    <n v="31162200"/>
    <s v="Selección abreviada menor cuantía"/>
    <n v="4"/>
    <n v="7"/>
    <n v="25"/>
    <n v="372000"/>
    <s v="UNIDAD"/>
    <s v="NO SOLICITADAS"/>
  </r>
  <r>
    <x v="3"/>
    <x v="34"/>
    <n v="10"/>
    <s v="OTROS MATERIALES Y SUMINISTROS"/>
    <s v="RIVET H LOCK  HL64 6-8 COLLAR HL 87-6"/>
    <n v="31162200"/>
    <s v="Selección abreviada menor cuantía"/>
    <n v="4"/>
    <n v="7"/>
    <n v="25"/>
    <n v="372000"/>
    <s v="UNIDAD"/>
    <s v="NO SOLICITADAS"/>
  </r>
  <r>
    <x v="3"/>
    <x v="34"/>
    <n v="10"/>
    <s v="OTROS MATERIALES Y SUMINISTROS"/>
    <s v="RIVET H LOCK  HL64 6-9 COLLAR HL 87-6"/>
    <n v="31162200"/>
    <s v="Selección abreviada menor cuantía"/>
    <n v="4"/>
    <n v="7"/>
    <n v="25"/>
    <n v="372000"/>
    <s v="UNIDAD"/>
    <s v="NO SOLICITADAS"/>
  </r>
  <r>
    <x v="3"/>
    <x v="34"/>
    <n v="10"/>
    <s v="OTROS MATERIALES Y SUMINISTROS"/>
    <s v="RIVET H LOCK   HL19 5-10 COLLAR HL 94-5"/>
    <n v="31162200"/>
    <s v="Selección abreviada menor cuantía"/>
    <n v="4"/>
    <n v="7"/>
    <n v="25"/>
    <n v="372000"/>
    <s v="UNIDAD"/>
    <s v="NO SOLICITADAS"/>
  </r>
  <r>
    <x v="3"/>
    <x v="34"/>
    <n v="10"/>
    <s v="OTROS MATERIALES Y SUMINISTROS"/>
    <s v="RIVET H LOCK  HL19 5-2 COLLAR HL 94-5"/>
    <n v="31162200"/>
    <s v="Selección abreviada menor cuantía"/>
    <n v="4"/>
    <n v="7"/>
    <n v="25"/>
    <n v="372000"/>
    <s v="UNIDAD"/>
    <s v="NO SOLICITADAS"/>
  </r>
  <r>
    <x v="3"/>
    <x v="34"/>
    <n v="10"/>
    <s v="OTROS MATERIALES Y SUMINISTROS"/>
    <s v="RIVET H LOCK   HL19 5-3 COLLAR HL 94-5"/>
    <n v="31162200"/>
    <s v="Selección abreviada menor cuantía"/>
    <n v="4"/>
    <n v="7"/>
    <n v="25"/>
    <n v="372000"/>
    <s v="UNIDAD"/>
    <s v="NO SOLICITADAS"/>
  </r>
  <r>
    <x v="3"/>
    <x v="34"/>
    <n v="10"/>
    <s v="OTROS MATERIALES Y SUMINISTROS"/>
    <s v="RIVET H LOCK   HL19 5-4 COLLAR HL 94-5"/>
    <n v="31162200"/>
    <s v="Selección abreviada menor cuantía"/>
    <n v="4"/>
    <n v="7"/>
    <n v="25"/>
    <n v="372000"/>
    <s v="UNIDAD"/>
    <s v="NO SOLICITADAS"/>
  </r>
  <r>
    <x v="3"/>
    <x v="34"/>
    <n v="10"/>
    <s v="OTROS MATERIALES Y SUMINISTROS"/>
    <s v="RIVET H LOCK   HL19 5-5 COLLAR HL 94-5"/>
    <n v="31162200"/>
    <s v="Selección abreviada menor cuantía"/>
    <n v="4"/>
    <n v="7"/>
    <n v="25"/>
    <n v="372000"/>
    <s v="UNIDAD"/>
    <s v="NO SOLICITADAS"/>
  </r>
  <r>
    <x v="3"/>
    <x v="34"/>
    <n v="10"/>
    <s v="OTROS MATERIALES Y SUMINISTROS"/>
    <s v="RIVET H LOCK   HL19 5-6 COLLAR HL 94-5"/>
    <n v="31162200"/>
    <s v="Selección abreviada menor cuantía"/>
    <n v="4"/>
    <n v="7"/>
    <n v="25"/>
    <n v="372000"/>
    <s v="UNIDAD"/>
    <s v="NO SOLICITADAS"/>
  </r>
  <r>
    <x v="3"/>
    <x v="34"/>
    <n v="10"/>
    <s v="OTROS MATERIALES Y SUMINISTROS"/>
    <s v="RIVET H LOCK   HL19 5-7 COLLAR HL 94-5"/>
    <n v="31162200"/>
    <s v="Selección abreviada menor cuantía"/>
    <n v="4"/>
    <n v="7"/>
    <n v="25"/>
    <n v="372000"/>
    <s v="UNIDAD"/>
    <s v="NO SOLICITADAS"/>
  </r>
  <r>
    <x v="3"/>
    <x v="34"/>
    <n v="10"/>
    <s v="OTROS MATERIALES Y SUMINISTROS"/>
    <s v="RIVET H LOCK   HL19 5-8 COLLAR HL 94-5"/>
    <n v="31162200"/>
    <s v="Selección abreviada menor cuantía"/>
    <n v="4"/>
    <n v="7"/>
    <n v="25"/>
    <n v="372000"/>
    <s v="UNIDAD"/>
    <s v="NO SOLICITADAS"/>
  </r>
  <r>
    <x v="3"/>
    <x v="34"/>
    <n v="10"/>
    <s v="OTROS MATERIALES Y SUMINISTROS"/>
    <s v="RIVET H LOCK  HL19 5-9 COLLAR HL 94-5"/>
    <n v="31162200"/>
    <s v="Selección abreviada menor cuantía"/>
    <n v="4"/>
    <n v="7"/>
    <n v="25"/>
    <n v="372000"/>
    <s v="UNIDAD"/>
    <s v="NO SOLICITADAS"/>
  </r>
  <r>
    <x v="3"/>
    <x v="34"/>
    <n v="10"/>
    <s v="OTROS MATERIALES Y SUMINISTROS"/>
    <s v="RIVET H LOCK   HL19 6-10 COLLAR HL 94-6"/>
    <n v="31162200"/>
    <s v="Selección abreviada menor cuantía"/>
    <n v="4"/>
    <n v="7"/>
    <n v="25"/>
    <n v="372000"/>
    <s v="UNIDAD"/>
    <s v="NO SOLICITADAS"/>
  </r>
  <r>
    <x v="3"/>
    <x v="34"/>
    <n v="10"/>
    <s v="OTROS MATERIALES Y SUMINISTROS"/>
    <s v="RIVET H LOCK  HL19 6-2 COLLAR HL 94-6"/>
    <n v="31162200"/>
    <s v="Selección abreviada menor cuantía"/>
    <n v="4"/>
    <n v="7"/>
    <n v="25"/>
    <n v="372000"/>
    <s v="UNIDAD"/>
    <s v="NO SOLICITADAS"/>
  </r>
  <r>
    <x v="3"/>
    <x v="34"/>
    <n v="10"/>
    <s v="OTROS MATERIALES Y SUMINISTROS"/>
    <s v="RIVET H LOCK   HL19 6-3 COLLAR HL 94-6"/>
    <n v="31162200"/>
    <s v="Selección abreviada menor cuantía"/>
    <n v="4"/>
    <n v="7"/>
    <n v="25"/>
    <n v="372000"/>
    <s v="UNIDAD"/>
    <s v="NO SOLICITADAS"/>
  </r>
  <r>
    <x v="3"/>
    <x v="34"/>
    <n v="10"/>
    <s v="OTROS MATERIALES Y SUMINISTROS"/>
    <s v="RIVET H LOCK   HL19 6-4 COLLAR HL 94-6"/>
    <n v="31162200"/>
    <s v="Selección abreviada menor cuantía"/>
    <n v="4"/>
    <n v="7"/>
    <n v="25"/>
    <n v="372000"/>
    <s v="UNIDAD"/>
    <s v="NO SOLICITADAS"/>
  </r>
  <r>
    <x v="3"/>
    <x v="34"/>
    <n v="10"/>
    <s v="OTROS MATERIALES Y SUMINISTROS"/>
    <s v="RIVET H LOCK   HL19 6-5 COLLAR HL 94-6"/>
    <n v="31162200"/>
    <s v="Selección abreviada menor cuantía"/>
    <n v="4"/>
    <n v="7"/>
    <n v="25"/>
    <n v="372000"/>
    <s v="UNIDAD"/>
    <s v="NO SOLICITADAS"/>
  </r>
  <r>
    <x v="3"/>
    <x v="34"/>
    <n v="10"/>
    <s v="OTROS MATERIALES Y SUMINISTROS"/>
    <s v="RIVET H LOCK  HL19 6-6 COLLAR HL 94-6"/>
    <n v="31162200"/>
    <s v="Selección abreviada menor cuantía"/>
    <n v="4"/>
    <n v="7"/>
    <n v="25"/>
    <n v="372000"/>
    <s v="UNIDAD"/>
    <s v="NO SOLICITADAS"/>
  </r>
  <r>
    <x v="3"/>
    <x v="34"/>
    <n v="10"/>
    <s v="OTROS MATERIALES Y SUMINISTROS"/>
    <s v="RIVET H LOCK   HL19 6-7 COLLAR HL 94-6"/>
    <n v="31162200"/>
    <s v="Selección abreviada menor cuantía"/>
    <n v="4"/>
    <n v="7"/>
    <n v="25"/>
    <n v="372000"/>
    <s v="UNIDAD"/>
    <s v="NO SOLICITADAS"/>
  </r>
  <r>
    <x v="3"/>
    <x v="34"/>
    <n v="10"/>
    <s v="OTROS MATERIALES Y SUMINISTROS"/>
    <s v="RIVET H LOCK   HL19 6-8 COLLAR HL 94-6"/>
    <n v="31162200"/>
    <s v="Selección abreviada menor cuantía"/>
    <n v="4"/>
    <n v="7"/>
    <n v="25"/>
    <n v="372000"/>
    <s v="UNIDAD"/>
    <s v="NO SOLICITADAS"/>
  </r>
  <r>
    <x v="3"/>
    <x v="34"/>
    <n v="10"/>
    <s v="OTROS MATERIALES Y SUMINISTROS"/>
    <s v="RIVET H LOCK   HL19 6-9 COLLAR HL 94-6"/>
    <n v="31162200"/>
    <s v="Selección abreviada menor cuantía"/>
    <n v="4"/>
    <n v="7"/>
    <n v="25"/>
    <n v="372000"/>
    <s v="UNIDAD"/>
    <s v="NO SOLICITADAS"/>
  </r>
  <r>
    <x v="3"/>
    <x v="34"/>
    <n v="10"/>
    <s v="OTROS MATERIALES Y SUMINISTROS"/>
    <s v="RIVET H LOCK   HL20 5-10 COLLAR HL 87-5"/>
    <n v="31162200"/>
    <s v="Selección abreviada menor cuantía"/>
    <n v="4"/>
    <n v="7"/>
    <n v="25"/>
    <n v="372000"/>
    <s v="UNIDAD"/>
    <s v="NO SOLICITADAS"/>
  </r>
  <r>
    <x v="3"/>
    <x v="34"/>
    <n v="10"/>
    <s v="OTROS MATERIALES Y SUMINISTROS"/>
    <s v="RIVET H LOCK   HL20 5-3 COLLAR HL 87-5"/>
    <n v="31162200"/>
    <s v="Selección abreviada menor cuantía"/>
    <n v="4"/>
    <n v="7"/>
    <n v="25"/>
    <n v="372000"/>
    <s v="UNIDAD"/>
    <s v="NO SOLICITADAS"/>
  </r>
  <r>
    <x v="3"/>
    <x v="34"/>
    <n v="10"/>
    <s v="OTROS MATERIALES Y SUMINISTROS"/>
    <s v="RIVET H LOCK   HL20 5-4 COLLAR HL 87-5"/>
    <n v="31162200"/>
    <s v="Selección abreviada menor cuantía"/>
    <n v="4"/>
    <n v="7"/>
    <n v="25"/>
    <n v="372000"/>
    <s v="UNIDAD"/>
    <s v="NO SOLICITADAS"/>
  </r>
  <r>
    <x v="3"/>
    <x v="34"/>
    <n v="10"/>
    <s v="OTROS MATERIALES Y SUMINISTROS"/>
    <s v="RIVET H LOCK   HL20 5-5 COLLAR HL 87-5"/>
    <n v="31162200"/>
    <s v="Selección abreviada menor cuantía"/>
    <n v="4"/>
    <n v="7"/>
    <n v="25"/>
    <n v="372000"/>
    <s v="UNIDAD"/>
    <s v="NO SOLICITADAS"/>
  </r>
  <r>
    <x v="3"/>
    <x v="34"/>
    <n v="10"/>
    <s v="OTROS MATERIALES Y SUMINISTROS"/>
    <s v="RIVET H LOCK   HL20 5-6 COLLAR HL 87-5"/>
    <n v="31162200"/>
    <s v="Selección abreviada menor cuantía"/>
    <n v="4"/>
    <n v="7"/>
    <n v="25"/>
    <n v="372000"/>
    <s v="UNIDAD"/>
    <s v="NO SOLICITADAS"/>
  </r>
  <r>
    <x v="3"/>
    <x v="34"/>
    <n v="10"/>
    <s v="OTROS MATERIALES Y SUMINISTROS"/>
    <s v="RIVET H LOCK  HL20 5-7 COLLAR HL 87-5"/>
    <n v="31162200"/>
    <s v="Selección abreviada menor cuantía"/>
    <n v="4"/>
    <n v="7"/>
    <n v="25"/>
    <n v="372000"/>
    <s v="UNIDAD"/>
    <s v="NO SOLICITADAS"/>
  </r>
  <r>
    <x v="3"/>
    <x v="34"/>
    <n v="10"/>
    <s v="OTROS MATERIALES Y SUMINISTROS"/>
    <s v="RIVET H LOCK   HL20 5-8 COLLAR HL 87-5"/>
    <n v="31162200"/>
    <s v="Selección abreviada menor cuantía"/>
    <n v="4"/>
    <n v="7"/>
    <n v="25"/>
    <n v="372000"/>
    <s v="UNIDAD"/>
    <s v="NO SOLICITADAS"/>
  </r>
  <r>
    <x v="3"/>
    <x v="34"/>
    <n v="10"/>
    <s v="OTROS MATERIALES Y SUMINISTROS"/>
    <s v="RIVET H LOCK   HL20 5-9 COLLAR HL 87-5"/>
    <n v="31162200"/>
    <s v="Selección abreviada menor cuantía"/>
    <n v="4"/>
    <n v="7"/>
    <n v="25"/>
    <n v="372000"/>
    <s v="UNIDAD"/>
    <s v="NO SOLICITADAS"/>
  </r>
  <r>
    <x v="3"/>
    <x v="34"/>
    <n v="10"/>
    <s v="OTROS MATERIALES Y SUMINISTROS"/>
    <s v="RIVET H LOCK   HL20 6-10 COLLAR HL 87-6"/>
    <n v="31162200"/>
    <s v="Selección abreviada menor cuantía"/>
    <n v="4"/>
    <n v="7"/>
    <n v="25"/>
    <n v="372000"/>
    <s v="UNIDAD"/>
    <s v="NO SOLICITADAS"/>
  </r>
  <r>
    <x v="3"/>
    <x v="34"/>
    <n v="10"/>
    <s v="OTROS MATERIALES Y SUMINISTROS"/>
    <s v="RIVET H LOCK   HL20 6-4 COLLAR HL 87-6"/>
    <n v="31162200"/>
    <s v="Selección abreviada menor cuantía"/>
    <n v="4"/>
    <n v="7"/>
    <n v="25"/>
    <n v="372000"/>
    <s v="UNIDAD"/>
    <s v="NO SOLICITADAS"/>
  </r>
  <r>
    <x v="3"/>
    <x v="34"/>
    <n v="10"/>
    <s v="OTROS MATERIALES Y SUMINISTROS"/>
    <s v="RIVET H LOCK   HL20 6-5 COLLAR HL 87-6"/>
    <n v="31162200"/>
    <s v="Selección abreviada menor cuantía"/>
    <n v="4"/>
    <n v="7"/>
    <n v="25"/>
    <n v="372000"/>
    <s v="UNIDAD"/>
    <s v="NO SOLICITADAS"/>
  </r>
  <r>
    <x v="3"/>
    <x v="34"/>
    <n v="10"/>
    <s v="OTROS MATERIALES Y SUMINISTROS"/>
    <s v="RIVET H LOCK   HL20 6-6 COLLAR HL 87-6"/>
    <n v="31162200"/>
    <s v="Selección abreviada menor cuantía"/>
    <n v="4"/>
    <n v="7"/>
    <n v="25"/>
    <n v="372000"/>
    <s v="UNIDAD"/>
    <s v="NO SOLICITADAS"/>
  </r>
  <r>
    <x v="3"/>
    <x v="34"/>
    <n v="10"/>
    <s v="OTROS MATERIALES Y SUMINISTROS"/>
    <s v="RIVET H LOCK   HL20 6-7 COLLAR HL 87-6"/>
    <n v="31162200"/>
    <s v="Selección abreviada menor cuantía"/>
    <n v="4"/>
    <n v="7"/>
    <n v="25"/>
    <n v="372000"/>
    <s v="UNIDAD"/>
    <s v="NO SOLICITADAS"/>
  </r>
  <r>
    <x v="3"/>
    <x v="34"/>
    <n v="10"/>
    <s v="OTROS MATERIALES Y SUMINISTROS"/>
    <s v="RIVET H LOCK   HL20 6-8 COLLAR HL 87-6"/>
    <n v="31162200"/>
    <s v="Selección abreviada menor cuantía"/>
    <n v="4"/>
    <n v="7"/>
    <n v="25"/>
    <n v="372000"/>
    <s v="UNIDAD"/>
    <s v="NO SOLICITADAS"/>
  </r>
  <r>
    <x v="3"/>
    <x v="34"/>
    <n v="10"/>
    <s v="OTROS MATERIALES Y SUMINISTROS"/>
    <s v="RIVET H LOCK   HL20 6-9 COLLAR HL 87-6"/>
    <n v="31162200"/>
    <s v="Selección abreviada menor cuantía"/>
    <n v="4"/>
    <n v="7"/>
    <n v="25"/>
    <n v="372000"/>
    <s v="UNIDAD"/>
    <s v="NO SOLICITADAS"/>
  </r>
  <r>
    <x v="3"/>
    <x v="34"/>
    <n v="10"/>
    <s v="OTROS MATERIALES Y SUMINISTROS"/>
    <s v="RIVET H LOCK  HL20PB 8-15 COLLAR 30-139-8"/>
    <n v="31162200"/>
    <s v="Selección abreviada menor cuantía"/>
    <n v="4"/>
    <n v="7"/>
    <n v="25"/>
    <n v="930000"/>
    <s v="UNIDAD"/>
    <s v="NO SOLICITADAS"/>
  </r>
  <r>
    <x v="3"/>
    <x v="34"/>
    <n v="10"/>
    <s v="OTROS MATERIALES Y SUMINISTROS"/>
    <s v="RIVET H LOCK  HL20PB 8-16 COLLAR 30-139-8"/>
    <n v="31162200"/>
    <s v="Selección abreviada menor cuantía"/>
    <n v="4"/>
    <n v="7"/>
    <n v="25"/>
    <n v="930000"/>
    <s v="UNIDAD"/>
    <s v="NO SOLICITADAS"/>
  </r>
  <r>
    <x v="3"/>
    <x v="34"/>
    <n v="10"/>
    <s v="OTROS MATERIALES Y SUMINISTROS"/>
    <s v="RIVET H LOCK  HL20PB 8-17 COLLAR 30-139-8"/>
    <n v="31162200"/>
    <s v="Selección abreviada menor cuantía"/>
    <n v="4"/>
    <n v="7"/>
    <n v="25"/>
    <n v="930000"/>
    <s v="UNIDAD"/>
    <s v="NO SOLICITADAS"/>
  </r>
  <r>
    <x v="3"/>
    <x v="34"/>
    <n v="10"/>
    <s v="OTROS MATERIALES Y SUMINISTROS"/>
    <s v="RIVET H LOCK   HL21 5-10 COLLAR HL 94-5"/>
    <n v="31162200"/>
    <s v="Selección abreviada menor cuantía"/>
    <n v="4"/>
    <n v="7"/>
    <n v="25"/>
    <n v="372000"/>
    <s v="UNIDAD"/>
    <s v="NO SOLICITADAS"/>
  </r>
  <r>
    <x v="3"/>
    <x v="34"/>
    <n v="10"/>
    <s v="OTROS MATERIALES Y SUMINISTROS"/>
    <s v="RIVET H LOCK   HL21 5-2 COLLAR HL 94-5"/>
    <n v="31162200"/>
    <s v="Selección abreviada menor cuantía"/>
    <n v="4"/>
    <n v="7"/>
    <n v="25"/>
    <n v="372000"/>
    <s v="UNIDAD"/>
    <s v="NO SOLICITADAS"/>
  </r>
  <r>
    <x v="3"/>
    <x v="34"/>
    <n v="10"/>
    <s v="OTROS MATERIALES Y SUMINISTROS"/>
    <s v="RIVET H LOCK   HL21 5-3 COLLAR HL 94-5"/>
    <n v="31162200"/>
    <s v="Selección abreviada menor cuantía"/>
    <n v="4"/>
    <n v="7"/>
    <n v="25"/>
    <n v="372000"/>
    <s v="UNIDAD"/>
    <s v="NO SOLICITADAS"/>
  </r>
  <r>
    <x v="3"/>
    <x v="34"/>
    <n v="10"/>
    <s v="OTROS MATERIALES Y SUMINISTROS"/>
    <s v="RIVET H LOCK   HL21 5-4 COLLAR HL 94-5"/>
    <n v="31162200"/>
    <s v="Selección abreviada menor cuantía"/>
    <n v="4"/>
    <n v="7"/>
    <n v="25"/>
    <n v="372000"/>
    <s v="UNIDAD"/>
    <s v="NO SOLICITADAS"/>
  </r>
  <r>
    <x v="3"/>
    <x v="34"/>
    <n v="10"/>
    <s v="OTROS MATERIALES Y SUMINISTROS"/>
    <s v="RIVET H LOCK   HL21 5-5 COLLAR HL 94-5"/>
    <n v="31162200"/>
    <s v="Selección abreviada menor cuantía"/>
    <n v="4"/>
    <n v="7"/>
    <n v="25"/>
    <n v="372000"/>
    <s v="UNIDAD"/>
    <s v="NO SOLICITADAS"/>
  </r>
  <r>
    <x v="3"/>
    <x v="34"/>
    <n v="10"/>
    <s v="OTROS MATERIALES Y SUMINISTROS"/>
    <s v="RIVET H LOCK   HL21 5-6 COLLAR HL 94-5"/>
    <n v="31162200"/>
    <s v="Selección abreviada menor cuantía"/>
    <n v="4"/>
    <n v="7"/>
    <n v="25"/>
    <n v="372000"/>
    <s v="UNIDAD"/>
    <s v="NO SOLICITADAS"/>
  </r>
  <r>
    <x v="3"/>
    <x v="34"/>
    <n v="10"/>
    <s v="OTROS MATERIALES Y SUMINISTROS"/>
    <s v="RIVET H LOCK   HL21 5-7COLLAR HL 94-5"/>
    <n v="31162200"/>
    <s v="Selección abreviada menor cuantía"/>
    <n v="4"/>
    <n v="7"/>
    <n v="25"/>
    <n v="372000"/>
    <s v="UNIDAD"/>
    <s v="NO SOLICITADAS"/>
  </r>
  <r>
    <x v="3"/>
    <x v="34"/>
    <n v="10"/>
    <s v="OTROS MATERIALES Y SUMINISTROS"/>
    <s v="RIVET H LOCK   HL21 5-8COLLAR HL 94-5"/>
    <n v="31162200"/>
    <s v="Selección abreviada menor cuantía"/>
    <n v="4"/>
    <n v="7"/>
    <n v="25"/>
    <n v="372000"/>
    <s v="UNIDAD"/>
    <s v="NO SOLICITADAS"/>
  </r>
  <r>
    <x v="3"/>
    <x v="34"/>
    <n v="10"/>
    <s v="OTROS MATERIALES Y SUMINISTROS"/>
    <s v="RIVET H LOCK   HL21 5-9 COLLAR HL 94-5"/>
    <n v="31162200"/>
    <s v="Selección abreviada menor cuantía"/>
    <n v="4"/>
    <n v="7"/>
    <n v="25"/>
    <n v="372000"/>
    <s v="UNIDAD"/>
    <s v="NO SOLICITADAS"/>
  </r>
  <r>
    <x v="3"/>
    <x v="34"/>
    <n v="10"/>
    <s v="OTROS MATERIALES Y SUMINISTROS"/>
    <s v="RIVET H LOCK   HL21 6-10 COLLAR HL 94-6"/>
    <n v="31162200"/>
    <s v="Selección abreviada menor cuantía"/>
    <n v="4"/>
    <n v="7"/>
    <n v="25"/>
    <n v="372000"/>
    <s v="UNIDAD"/>
    <s v="NO SOLICITADAS"/>
  </r>
  <r>
    <x v="3"/>
    <x v="34"/>
    <n v="10"/>
    <s v="OTROS MATERIALES Y SUMINISTROS"/>
    <s v="RIVET H LOCK   HL21 6-2 COLLAR HL 94-6"/>
    <n v="31162200"/>
    <s v="Selección abreviada menor cuantía"/>
    <n v="4"/>
    <n v="7"/>
    <n v="25"/>
    <n v="372000"/>
    <s v="UNIDAD"/>
    <s v="NO SOLICITADAS"/>
  </r>
  <r>
    <x v="3"/>
    <x v="34"/>
    <n v="10"/>
    <s v="OTROS MATERIALES Y SUMINISTROS"/>
    <s v="RIVET H LOCK   HL21 6-3 COLLAR HL 94-6"/>
    <n v="31162200"/>
    <s v="Selección abreviada menor cuantía"/>
    <n v="4"/>
    <n v="7"/>
    <n v="25"/>
    <n v="372000"/>
    <s v="UNIDAD"/>
    <s v="NO SOLICITADAS"/>
  </r>
  <r>
    <x v="3"/>
    <x v="34"/>
    <n v="10"/>
    <s v="OTROS MATERIALES Y SUMINISTROS"/>
    <s v="RIVET H LOCK   HL21 6-4 COLLAR HL 94-6"/>
    <n v="31162200"/>
    <s v="Selección abreviada menor cuantía"/>
    <n v="4"/>
    <n v="7"/>
    <n v="25"/>
    <n v="372000"/>
    <s v="UNIDAD"/>
    <s v="NO SOLICITADAS"/>
  </r>
  <r>
    <x v="3"/>
    <x v="34"/>
    <n v="10"/>
    <s v="OTROS MATERIALES Y SUMINISTROS"/>
    <s v="RIVET H LOCK   HL21 6-5 COLLAR HL 94-6"/>
    <n v="31162200"/>
    <s v="Selección abreviada menor cuantía"/>
    <n v="4"/>
    <n v="7"/>
    <n v="25"/>
    <n v="372000"/>
    <s v="UNIDAD"/>
    <s v="NO SOLICITADAS"/>
  </r>
  <r>
    <x v="3"/>
    <x v="34"/>
    <n v="10"/>
    <s v="OTROS MATERIALES Y SUMINISTROS"/>
    <s v="RIVET H LOCK   HL21 6-6 COLLAR HL 94-6"/>
    <n v="31162200"/>
    <s v="Selección abreviada menor cuantía"/>
    <n v="4"/>
    <n v="7"/>
    <n v="25"/>
    <n v="372000"/>
    <s v="UNIDAD"/>
    <s v="NO SOLICITADAS"/>
  </r>
  <r>
    <x v="3"/>
    <x v="34"/>
    <n v="10"/>
    <s v="OTROS MATERIALES Y SUMINISTROS"/>
    <s v="RIVET H LOCK   HL21 6-7 COLLAR HL 94-6"/>
    <n v="31162200"/>
    <s v="Selección abreviada menor cuantía"/>
    <n v="4"/>
    <n v="7"/>
    <n v="25"/>
    <n v="372000"/>
    <s v="UNIDAD"/>
    <s v="NO SOLICITADAS"/>
  </r>
  <r>
    <x v="3"/>
    <x v="34"/>
    <n v="10"/>
    <s v="OTROS MATERIALES Y SUMINISTROS"/>
    <s v="RIVET H LOCK   HL21 6-8 COLLAR HL 94-6"/>
    <n v="31162200"/>
    <s v="Selección abreviada menor cuantía"/>
    <n v="4"/>
    <n v="7"/>
    <n v="25"/>
    <n v="372000"/>
    <s v="UNIDAD"/>
    <s v="NO SOLICITADAS"/>
  </r>
  <r>
    <x v="3"/>
    <x v="34"/>
    <n v="10"/>
    <s v="OTROS MATERIALES Y SUMINISTROS"/>
    <s v="RIVET H LOCK   HL21 6-9 COLLAR HL 94-6"/>
    <n v="31162200"/>
    <s v="Selección abreviada menor cuantía"/>
    <n v="4"/>
    <n v="7"/>
    <n v="25"/>
    <n v="372000"/>
    <s v="UNIDAD"/>
    <s v="NO SOLICITADAS"/>
  </r>
  <r>
    <x v="3"/>
    <x v="34"/>
    <n v="10"/>
    <s v="OTROS MATERIALES Y SUMINISTROS"/>
    <s v="RIVET H LOCK   HL36PB 8-15 COLLAR 30-139-8"/>
    <n v="31162200"/>
    <s v="Selección abreviada menor cuantía"/>
    <n v="4"/>
    <n v="7"/>
    <n v="25"/>
    <n v="930000"/>
    <s v="UNIDAD"/>
    <s v="NO SOLICITADAS"/>
  </r>
  <r>
    <x v="3"/>
    <x v="34"/>
    <n v="10"/>
    <s v="OTROS MATERIALES Y SUMINISTROS"/>
    <s v="RIVET H LOCK   HL36PB 8-16 COLLAR 30-139-8"/>
    <n v="31162200"/>
    <s v="Selección abreviada menor cuantía"/>
    <n v="4"/>
    <n v="7"/>
    <n v="25"/>
    <n v="930000"/>
    <s v="UNIDAD"/>
    <s v="NO SOLICITADAS"/>
  </r>
  <r>
    <x v="3"/>
    <x v="34"/>
    <n v="10"/>
    <s v="OTROS MATERIALES Y SUMINISTROS"/>
    <s v="RIVET H LOCK   HL36PB 8-17 COLLAR 30-139-8"/>
    <n v="31162200"/>
    <s v="Selección abreviada menor cuantía"/>
    <n v="4"/>
    <n v="7"/>
    <n v="25"/>
    <n v="930000"/>
    <s v="UNIDAD"/>
    <s v="NO SOLICITADAS"/>
  </r>
  <r>
    <x v="3"/>
    <x v="34"/>
    <n v="10"/>
    <s v="OTROS MATERIALES Y SUMINISTROS"/>
    <s v="RIVNUT AAM NAS1330H3K116L"/>
    <n v="39121700"/>
    <s v="Selección abreviada menor cuantía"/>
    <n v="4"/>
    <n v="7"/>
    <n v="25"/>
    <n v="111600"/>
    <s v="UNIDAD"/>
    <s v="NO SOLICITADAS"/>
  </r>
  <r>
    <x v="3"/>
    <x v="34"/>
    <n v="10"/>
    <s v="OTROS MATERIALES Y SUMINISTROS"/>
    <s v="RIVNUT AAM NAS1330H3K316L"/>
    <n v="39121700"/>
    <s v="Selección abreviada menor cuantía"/>
    <n v="4"/>
    <n v="7"/>
    <n v="25"/>
    <n v="263500"/>
    <s v="UNIDAD"/>
    <s v="NO SOLICITADAS"/>
  </r>
  <r>
    <x v="3"/>
    <x v="34"/>
    <n v="10"/>
    <s v="OTROS MATERIALES Y SUMINISTROS"/>
    <s v="RIVNUT AAM NAS1330H3K140L"/>
    <n v="39121700"/>
    <s v="Selección abreviada menor cuantía"/>
    <n v="4"/>
    <n v="7"/>
    <n v="25"/>
    <n v="263500"/>
    <s v="UNIDAD"/>
    <s v="NO SOLICITADAS"/>
  </r>
  <r>
    <x v="3"/>
    <x v="34"/>
    <n v="10"/>
    <s v="OTROS MATERIALES Y SUMINISTROS"/>
    <s v="RIVNUT AAR NMTR10-80L"/>
    <n v="39121700"/>
    <s v="Selección abreviada menor cuantía"/>
    <n v="4"/>
    <n v="7"/>
    <n v="40"/>
    <n v="892800"/>
    <s v="UNIDAD"/>
    <s v="NO SOLICITADAS"/>
  </r>
  <r>
    <x v="3"/>
    <x v="34"/>
    <n v="10"/>
    <s v="OTROS MATERIALES Y SUMINISTROS"/>
    <s v="RIVNUT AAR NMTR10-130L"/>
    <n v="39121700"/>
    <s v="Selección abreviada menor cuantía"/>
    <n v="4"/>
    <n v="7"/>
    <n v="40"/>
    <n v="892800"/>
    <s v="UNIDAD"/>
    <s v="NO SOLICITADAS"/>
  </r>
  <r>
    <x v="3"/>
    <x v="34"/>
    <n v="10"/>
    <s v="OTROS MATERIALES Y SUMINISTROS"/>
    <s v="RIVNUT D."/>
    <n v="39121700"/>
    <s v="Selección abreviada menor cuantía"/>
    <n v="4"/>
    <n v="7"/>
    <n v="50"/>
    <n v="111600"/>
    <s v="UNIDAD"/>
    <s v="NO SOLICITADAS"/>
  </r>
  <r>
    <x v="3"/>
    <x v="34"/>
    <n v="10"/>
    <s v="OTROS MATERIALES Y SUMINISTROS"/>
    <s v="ROLLER "/>
    <n v="39121700"/>
    <s v="Selección abreviada menor cuantía"/>
    <n v="4"/>
    <n v="7"/>
    <n v="5"/>
    <n v="589000"/>
    <s v="UNIDAD"/>
    <s v="NO SOLICITADAS"/>
  </r>
  <r>
    <x v="3"/>
    <x v="34"/>
    <n v="10"/>
    <s v="OTROS MATERIALES Y SUMINISTROS"/>
    <s v="ROLLER SMALL"/>
    <n v="39121700"/>
    <s v="Selección abreviada menor cuantía"/>
    <n v="4"/>
    <n v="7"/>
    <n v="5"/>
    <n v="589000"/>
    <s v="UNIDAD"/>
    <s v="NO SOLICITADAS"/>
  </r>
  <r>
    <x v="3"/>
    <x v="34"/>
    <n v="10"/>
    <s v="OTROS MATERIALES Y SUMINISTROS"/>
    <s v="VINIPEL"/>
    <n v="30102015"/>
    <s v="Selección abreviada menor cuantía"/>
    <n v="4"/>
    <n v="7"/>
    <n v="12"/>
    <n v="483600"/>
    <s v="UNIDAD"/>
    <s v="NO SOLICITADAS"/>
  </r>
  <r>
    <x v="3"/>
    <x v="34"/>
    <n v="10"/>
    <s v="OTROS MATERIALES Y SUMINISTROS"/>
    <s v="ROLLO PAPEL KRAFT "/>
    <n v="14121500"/>
    <s v="Selección abreviada menor cuantía"/>
    <n v="4"/>
    <n v="7"/>
    <n v="5"/>
    <n v="899000"/>
    <s v="UNIDAD"/>
    <s v="NO SOLICITADAS"/>
  </r>
  <r>
    <x v="3"/>
    <x v="34"/>
    <n v="10"/>
    <s v="OTROS MATERIALES Y SUMINISTROS"/>
    <s v="ROLLO PAPEL PLASTICO BURBUJA"/>
    <n v="14121500"/>
    <s v="Selección abreviada menor cuantía"/>
    <n v="4"/>
    <n v="7"/>
    <n v="3"/>
    <n v="279000"/>
    <s v="UNIDAD"/>
    <s v="NO SOLICITADAS"/>
  </r>
  <r>
    <x v="3"/>
    <x v="34"/>
    <n v="10"/>
    <s v="OTROS MATERIALES Y SUMINISTROS"/>
    <s v="ROLLO PLASTICO "/>
    <n v="14121500"/>
    <s v="Selección abreviada menor cuantía"/>
    <n v="4"/>
    <n v="7"/>
    <n v="5"/>
    <n v="669600"/>
    <s v="UNIDAD"/>
    <s v="NO SOLICITADAS"/>
  </r>
  <r>
    <x v="3"/>
    <x v="34"/>
    <n v="10"/>
    <s v="OTROS MATERIALES Y SUMINISTROS"/>
    <s v="RUBBER CAPS"/>
    <n v="41122502"/>
    <s v="Selección abreviada menor cuantía"/>
    <n v="4"/>
    <n v="7"/>
    <n v="25"/>
    <n v="1395000"/>
    <s v="UNIDAD"/>
    <s v="NO SOLICITADAS"/>
  </r>
  <r>
    <x v="3"/>
    <x v="34"/>
    <n v="10"/>
    <s v="OTROS MATERIALES Y SUMINISTROS"/>
    <s v="ATOMIZADORES "/>
    <n v="40141742"/>
    <s v="Selección abreviada menor cuantía"/>
    <n v="4"/>
    <n v="7"/>
    <n v="10"/>
    <n v="31000"/>
    <s v="UNIDAD"/>
    <s v="NO SOLICITADAS"/>
  </r>
  <r>
    <x v="3"/>
    <x v="34"/>
    <n v="10"/>
    <s v="OTROS MATERIALES Y SUMINISTROS"/>
    <s v="SCREW   AN 525 D 10R8"/>
    <n v="39121700"/>
    <s v="Selección abreviada menor cuantía"/>
    <n v="4"/>
    <n v="7"/>
    <n v="500"/>
    <n v="1302000"/>
    <s v="UNIDAD"/>
    <s v="NO SOLICITADAS"/>
  </r>
  <r>
    <x v="3"/>
    <x v="34"/>
    <n v="10"/>
    <s v="OTROS MATERIALES Y SUMINISTROS"/>
    <s v="SCREW   AN 525 D 10R6"/>
    <n v="39121700"/>
    <s v="Selección abreviada menor cuantía"/>
    <n v="4"/>
    <n v="7"/>
    <n v="500"/>
    <n v="1302000"/>
    <s v="UNIDAD"/>
    <s v="NO SOLICITADAS"/>
  </r>
  <r>
    <x v="3"/>
    <x v="34"/>
    <n v="10"/>
    <s v="OTROS MATERIALES Y SUMINISTROS"/>
    <s v="SILICONA AEROSOL 16 ONZ CON UV3"/>
    <n v="12352310"/>
    <s v="Selección abreviada menor cuantía"/>
    <n v="4"/>
    <n v="7"/>
    <n v="5"/>
    <n v="111600"/>
    <s v="UNIDAD"/>
    <s v="NO SOLICITADAS"/>
  </r>
  <r>
    <x v="3"/>
    <x v="34"/>
    <n v="10"/>
    <s v="OTROS MATERIALES Y SUMINISTROS"/>
    <s v="SILICONA ALTA TEMPERATURA 70 ML"/>
    <n v="12352310"/>
    <s v="Selección abreviada menor cuantía"/>
    <n v="4"/>
    <n v="7"/>
    <n v="50"/>
    <n v="527000"/>
    <s v="UNIDAD"/>
    <s v="NO SOLICITADAS"/>
  </r>
  <r>
    <x v="3"/>
    <x v="34"/>
    <n v="10"/>
    <s v="OTROS MATERIALES Y SUMINISTROS"/>
    <s v="SILICONE OIL"/>
    <n v="12352310"/>
    <s v="Selección abreviada menor cuantía"/>
    <n v="4"/>
    <n v="7"/>
    <n v="1"/>
    <n v="263500"/>
    <s v="UNIDAD"/>
    <s v="NO SOLICITADAS"/>
  </r>
  <r>
    <x v="3"/>
    <x v="34"/>
    <n v="10"/>
    <s v="OTROS MATERIALES Y SUMINISTROS"/>
    <s v="SOLDADURA  38MM (.015) "/>
    <n v="31201602"/>
    <s v="Selección abreviada menor cuantía"/>
    <n v="4"/>
    <n v="7"/>
    <n v="2"/>
    <n v="967200"/>
    <s v="UNIDAD"/>
    <s v="NO SOLICITADAS"/>
  </r>
  <r>
    <x v="3"/>
    <x v="34"/>
    <n v="10"/>
    <s v="OTROS MATERIALES Y SUMINISTROS"/>
    <s v="SOLDADURA TECH 1.0 MM  "/>
    <n v="31201602"/>
    <s v="Selección abreviada menor cuantía"/>
    <n v="4"/>
    <n v="7"/>
    <n v="1"/>
    <n v="80600"/>
    <s v="UNIDAD"/>
    <s v="NO SOLICITADAS"/>
  </r>
  <r>
    <x v="3"/>
    <x v="34"/>
    <n v="10"/>
    <s v="OTROS MATERIALES Y SUMINISTROS"/>
    <s v="SPACER 80-011-P-4D-08-0"/>
    <n v="39121700"/>
    <s v="Selección abreviada menor cuantía"/>
    <n v="4"/>
    <n v="7"/>
    <n v="20"/>
    <n v="3720000"/>
    <s v="UNIDAD"/>
    <s v="NO SOLICITADAS"/>
  </r>
  <r>
    <x v="3"/>
    <x v="34"/>
    <n v="10"/>
    <s v="OTROS MATERIALES Y SUMINISTROS"/>
    <s v="SPACER 80-011-S-4D-08-0"/>
    <n v="39121700"/>
    <s v="Selección abreviada menor cuantía"/>
    <n v="4"/>
    <n v="7"/>
    <n v="20"/>
    <n v="3720000"/>
    <s v="UNIDAD"/>
    <s v="NO SOLICITADAS"/>
  </r>
  <r>
    <x v="3"/>
    <x v="34"/>
    <n v="10"/>
    <s v="OTROS MATERIALES Y SUMINISTROS"/>
    <s v="STICKER AUTOADESIVO PARA CASCOS"/>
    <n v="31201622"/>
    <s v="Selección abreviada menor cuantía"/>
    <n v="4"/>
    <n v="7"/>
    <n v="2"/>
    <n v="148800"/>
    <s v="UNIDAD"/>
    <s v="NO SOLICITADAS"/>
  </r>
  <r>
    <x v="3"/>
    <x v="34"/>
    <n v="10"/>
    <s v="OTROS MATERIALES Y SUMINISTROS"/>
    <s v="STUD     AJ4-10"/>
    <n v="39121700"/>
    <s v="Selección abreviada menor cuantía"/>
    <n v="4"/>
    <n v="7"/>
    <n v="100"/>
    <n v="1041600"/>
    <s v="UNIDAD"/>
    <s v="NO SOLICITADAS"/>
  </r>
  <r>
    <x v="3"/>
    <x v="34"/>
    <n v="10"/>
    <s v="OTROS MATERIALES Y SUMINISTROS"/>
    <s v="STUD     1915--5--4"/>
    <n v="39121700"/>
    <s v="Selección abreviada menor cuantía"/>
    <n v="4"/>
    <n v="7"/>
    <n v="30"/>
    <n v="5580000"/>
    <s v="UNIDAD"/>
    <s v="NO SOLICITADAS"/>
  </r>
  <r>
    <x v="3"/>
    <x v="34"/>
    <n v="10"/>
    <s v="OTROS MATERIALES Y SUMINISTROS"/>
    <s v="STUD     A5T-19"/>
    <n v="39121700"/>
    <s v="Selección abreviada menor cuantía"/>
    <n v="4"/>
    <n v="7"/>
    <n v="100"/>
    <n v="1041600"/>
    <s v="UNIDAD"/>
    <s v="NO SOLICITADAS"/>
  </r>
  <r>
    <x v="3"/>
    <x v="34"/>
    <n v="10"/>
    <s v="OTROS MATERIALES Y SUMINISTROS"/>
    <s v="STUD     A5T-23"/>
    <n v="39121700"/>
    <s v="Selección abreviada menor cuantía"/>
    <n v="4"/>
    <n v="7"/>
    <n v="100"/>
    <n v="1041600"/>
    <s v="UNIDAD"/>
    <s v="NO SOLICITADAS"/>
  </r>
  <r>
    <x v="3"/>
    <x v="34"/>
    <n v="10"/>
    <s v="OTROS MATERIALES Y SUMINISTROS"/>
    <s v="STUD     A5T-8"/>
    <n v="39121700"/>
    <s v="Selección abreviada menor cuantía"/>
    <n v="4"/>
    <n v="7"/>
    <n v="100"/>
    <n v="1041600"/>
    <s v="UNIDAD"/>
    <s v="NO SOLICITADAS"/>
  </r>
  <r>
    <x v="3"/>
    <x v="34"/>
    <n v="10"/>
    <s v="OTROS MATERIALES Y SUMINISTROS"/>
    <s v="STUD     AJ4-14"/>
    <n v="39121700"/>
    <s v="Selección abreviada menor cuantía"/>
    <n v="4"/>
    <n v="7"/>
    <n v="100"/>
    <n v="1041600"/>
    <s v="UNIDAD"/>
    <s v="NO SOLICITADAS"/>
  </r>
  <r>
    <x v="3"/>
    <x v="34"/>
    <n v="10"/>
    <s v="OTROS MATERIALES Y SUMINISTROS"/>
    <s v="STUD     SV4F-2"/>
    <n v="39121700"/>
    <s v="Selección abreviada menor cuantía"/>
    <n v="4"/>
    <n v="7"/>
    <n v="80"/>
    <n v="4583040"/>
    <s v="UNIDAD"/>
    <s v="NO SOLICITADAS"/>
  </r>
  <r>
    <x v="3"/>
    <x v="34"/>
    <n v="10"/>
    <s v="OTROS MATERIALES Y SUMINISTROS"/>
    <s v="STUD     SV4P-2"/>
    <n v="39121700"/>
    <s v="Selección abreviada menor cuantía"/>
    <n v="4"/>
    <n v="7"/>
    <n v="80"/>
    <n v="4583040"/>
    <s v="UNIDAD"/>
    <s v="NO SOLICITADAS"/>
  </r>
  <r>
    <x v="3"/>
    <x v="34"/>
    <n v="10"/>
    <s v="OTROS MATERIALES Y SUMINISTROS"/>
    <s v="STUD     50-007A15"/>
    <n v="39121700"/>
    <s v="Selección abreviada menor cuantía"/>
    <n v="4"/>
    <n v="7"/>
    <n v="80"/>
    <n v="1666560"/>
    <s v="UNIDAD"/>
    <s v="NO SOLICITADAS"/>
  </r>
  <r>
    <x v="3"/>
    <x v="34"/>
    <n v="10"/>
    <s v="OTROS MATERIALES Y SUMINISTROS"/>
    <s v="STUD     50-007A33C"/>
    <n v="39121700"/>
    <s v="Selección abreviada menor cuantía"/>
    <n v="4"/>
    <n v="7"/>
    <n v="80"/>
    <n v="2083200"/>
    <s v="UNIDAD"/>
    <s v="NO SOLICITADAS"/>
  </r>
  <r>
    <x v="3"/>
    <x v="34"/>
    <n v="10"/>
    <s v="OTROS MATERIALES Y SUMINISTROS"/>
    <s v="STUD     50-018-1"/>
    <n v="39121700"/>
    <s v="Selección abreviada menor cuantía"/>
    <n v="4"/>
    <n v="7"/>
    <n v="80"/>
    <n v="1607040"/>
    <s v="UNIDAD"/>
    <s v="NO SOLICITADAS"/>
  </r>
  <r>
    <x v="3"/>
    <x v="34"/>
    <n v="10"/>
    <s v="OTROS MATERIALES Y SUMINISTROS"/>
    <s v="STUD     A5T11"/>
    <n v="39121700"/>
    <s v="Selección abreviada menor cuantía"/>
    <n v="4"/>
    <n v="7"/>
    <n v="80"/>
    <n v="1190400"/>
    <s v="UNIDAD"/>
    <s v="NO SOLICITADAS"/>
  </r>
  <r>
    <x v="3"/>
    <x v="34"/>
    <n v="10"/>
    <s v="OTROS MATERIALES Y SUMINISTROS"/>
    <s v="STUD     A5T13"/>
    <n v="39121700"/>
    <s v="Selección abreviada menor cuantía"/>
    <n v="4"/>
    <n v="7"/>
    <n v="80"/>
    <n v="1190400"/>
    <s v="UNIDAD"/>
    <s v="NO SOLICITADAS"/>
  </r>
  <r>
    <x v="3"/>
    <x v="34"/>
    <n v="10"/>
    <s v="OTROS MATERIALES Y SUMINISTROS"/>
    <s v="STUD     A5T-15"/>
    <n v="39121700"/>
    <s v="Selección abreviada menor cuantía"/>
    <n v="4"/>
    <n v="7"/>
    <n v="90"/>
    <n v="937440"/>
    <s v="UNIDAD"/>
    <s v="NO SOLICITADAS"/>
  </r>
  <r>
    <x v="3"/>
    <x v="34"/>
    <n v="10"/>
    <s v="OTROS MATERIALES Y SUMINISTROS"/>
    <s v="STUD     A5T17"/>
    <n v="39121700"/>
    <s v="Selección abreviada menor cuantía"/>
    <n v="4"/>
    <n v="7"/>
    <n v="90"/>
    <n v="937440"/>
    <s v="UNIDAD"/>
    <s v="NO SOLICITADAS"/>
  </r>
  <r>
    <x v="3"/>
    <x v="34"/>
    <n v="10"/>
    <s v="OTROS MATERIALES Y SUMINISTROS"/>
    <s v="STUD     A5T-29"/>
    <n v="39121700"/>
    <s v="Selección abreviada menor cuantía"/>
    <n v="4"/>
    <n v="7"/>
    <n v="90"/>
    <n v="937440"/>
    <s v="UNIDAD"/>
    <s v="NO SOLICITADAS"/>
  </r>
  <r>
    <x v="3"/>
    <x v="34"/>
    <n v="10"/>
    <s v="OTROS MATERIALES Y SUMINISTROS"/>
    <s v="STUD     A5T34"/>
    <n v="39121700"/>
    <s v="Selección abreviada menor cuantía"/>
    <n v="4"/>
    <n v="7"/>
    <n v="90"/>
    <n v="937440"/>
    <s v="UNIDAD"/>
    <s v="NO SOLICITADAS"/>
  </r>
  <r>
    <x v="3"/>
    <x v="34"/>
    <n v="10"/>
    <s v="OTROS MATERIALES Y SUMINISTROS"/>
    <s v="STUD     AW5T-15"/>
    <n v="39121700"/>
    <s v="Selección abreviada menor cuantía"/>
    <n v="4"/>
    <n v="7"/>
    <n v="90"/>
    <n v="937440"/>
    <s v="UNIDAD"/>
    <s v="NO SOLICITADAS"/>
  </r>
  <r>
    <x v="3"/>
    <x v="34"/>
    <n v="10"/>
    <s v="OTROS MATERIALES Y SUMINISTROS"/>
    <s v="STUD     PF 3 1/2-38     /   50-018-1"/>
    <n v="39121700"/>
    <s v="Selección abreviada menor cuantía"/>
    <n v="4"/>
    <n v="7"/>
    <n v="90"/>
    <n v="1265580"/>
    <s v="UNIDAD"/>
    <s v="NO SOLICITADAS"/>
  </r>
  <r>
    <x v="3"/>
    <x v="34"/>
    <n v="10"/>
    <s v="OTROS MATERIALES Y SUMINISTROS"/>
    <s v="STUD      SV4F-1"/>
    <n v="39121700"/>
    <s v="Selección abreviada menor cuantía"/>
    <n v="4"/>
    <n v="7"/>
    <n v="40"/>
    <n v="2291520"/>
    <s v="UNIDAD"/>
    <s v="NO SOLICITADAS"/>
  </r>
  <r>
    <x v="3"/>
    <x v="34"/>
    <n v="10"/>
    <s v="OTROS MATERIALES Y SUMINISTROS"/>
    <s v="STUD      SV4P-5"/>
    <n v="39121700"/>
    <s v="Selección abreviada menor cuantía"/>
    <n v="4"/>
    <n v="7"/>
    <n v="40"/>
    <n v="2291520"/>
    <s v="UNIDAD"/>
    <s v="NO SOLICITADAS"/>
  </r>
  <r>
    <x v="3"/>
    <x v="34"/>
    <n v="10"/>
    <s v="OTROS MATERIALES Y SUMINISTROS"/>
    <s v="STUD     A5T-34"/>
    <n v="39121700"/>
    <s v="Selección abreviada menor cuantía"/>
    <n v="4"/>
    <n v="7"/>
    <n v="50"/>
    <n v="520800"/>
    <s v="UNIDAD"/>
    <s v="NO SOLICITADAS"/>
  </r>
  <r>
    <x v="3"/>
    <x v="34"/>
    <n v="10"/>
    <s v="OTROS MATERIALES Y SUMINISTROS"/>
    <s v="STUD     SV4P-5"/>
    <n v="39121700"/>
    <s v="Selección abreviada menor cuantía"/>
    <n v="4"/>
    <n v="7"/>
    <n v="40"/>
    <n v="3124800"/>
    <s v="UNIDAD"/>
    <s v="NO SOLICITADAS"/>
  </r>
  <r>
    <x v="3"/>
    <x v="34"/>
    <n v="10"/>
    <s v="OTROS MATERIALES Y SUMINISTROS"/>
    <s v="SEALENT TAPE"/>
    <n v="39121700"/>
    <s v="Selección abreviada menor cuantía"/>
    <n v="4"/>
    <n v="7"/>
    <n v="10"/>
    <n v="446400"/>
    <s v="UNIDAD"/>
    <s v="NO SOLICITADAS"/>
  </r>
  <r>
    <x v="3"/>
    <x v="34"/>
    <n v="10"/>
    <s v="OTROS MATERIALES Y SUMINISTROS"/>
    <s v="SEALING COMPOUND PR 1440 A1/2 "/>
    <n v="31201600"/>
    <s v="Selección abreviada menor cuantía"/>
    <n v="4"/>
    <n v="7"/>
    <n v="15"/>
    <n v="7588800"/>
    <s v="GLOBAL"/>
    <s v="NO SOLICITADAS"/>
  </r>
  <r>
    <x v="3"/>
    <x v="34"/>
    <n v="10"/>
    <s v="OTROS MATERIALES Y SUMINISTROS"/>
    <s v="SEALING COMPOUND PR 1440 B1/2 "/>
    <n v="31201600"/>
    <s v="Selección abreviada menor cuantía"/>
    <n v="4"/>
    <n v="7"/>
    <n v="15"/>
    <n v="8370000"/>
    <s v="GLOBAL"/>
    <s v="NO SOLICITADAS"/>
  </r>
  <r>
    <x v="3"/>
    <x v="34"/>
    <n v="10"/>
    <s v="OTROS MATERIALES Y SUMINISTROS"/>
    <s v="SEALING COMPOUND PR 1440 B2 "/>
    <n v="31201600"/>
    <s v="Selección abreviada menor cuantía"/>
    <n v="4"/>
    <n v="7"/>
    <n v="15"/>
    <n v="8370000"/>
    <s v="GLOBAL"/>
    <s v="NO SOLICITADAS"/>
  </r>
  <r>
    <x v="3"/>
    <x v="34"/>
    <n v="10"/>
    <s v="OTROS MATERIALES Y SUMINISTROS"/>
    <s v="TAFETA  "/>
    <n v="11151509"/>
    <s v="Selección abreviada menor cuantía"/>
    <n v="4"/>
    <n v="7"/>
    <n v="40"/>
    <n v="1240000"/>
    <s v="METRO"/>
    <s v="NO SOLICITADAS"/>
  </r>
  <r>
    <x v="3"/>
    <x v="34"/>
    <n v="10"/>
    <s v="OTROS MATERIALES Y SUMINISTROS"/>
    <s v="TELA BIDIRECCIONAL "/>
    <n v="11162105"/>
    <s v="Selección abreviada menor cuantía"/>
    <n v="4"/>
    <n v="7"/>
    <n v="40"/>
    <n v="3224000"/>
    <s v="UNIDAD"/>
    <s v="NO SOLICITADAS"/>
  </r>
  <r>
    <x v="3"/>
    <x v="34"/>
    <n v="10"/>
    <s v="OTROS MATERIALES Y SUMINISTROS"/>
    <s v="THINNER CLASE 3"/>
    <n v="31211803"/>
    <s v="Selección abreviada menor cuantía"/>
    <n v="4"/>
    <n v="7"/>
    <n v="1"/>
    <n v="2666372"/>
    <s v="UNIDAD"/>
    <s v="NO SOLICITADAS"/>
  </r>
  <r>
    <x v="3"/>
    <x v="34"/>
    <n v="10"/>
    <s v="OTROS MATERIALES Y SUMINISTROS"/>
    <s v="CORREA AJUSTABLE DE ANCLAJE"/>
    <n v="31162310"/>
    <s v="Selección abreviada menor cuantía"/>
    <n v="4"/>
    <n v="7"/>
    <s v="3"/>
    <n v="688200"/>
    <s v="UNIDAD"/>
    <s v="NO SOLICITADAS"/>
  </r>
  <r>
    <x v="3"/>
    <x v="34"/>
    <n v="10"/>
    <s v="OTROS MATERIALES Y SUMINISTROS"/>
    <s v="TUF SEAL    "/>
    <n v="39121700"/>
    <s v="Selección abreviada menor cuantía"/>
    <n v="4"/>
    <n v="7"/>
    <n v="80"/>
    <n v="3968000"/>
    <s v="UNIDAD"/>
    <s v="NO SOLICITADAS"/>
  </r>
  <r>
    <x v="3"/>
    <x v="34"/>
    <n v="10"/>
    <s v="OTROS MATERIALES Y SUMINISTROS"/>
    <s v="VARILLA ACERADA"/>
    <n v="30102404"/>
    <s v="Selección abreviada menor cuantía"/>
    <n v="4"/>
    <n v="7"/>
    <n v="25"/>
    <n v="558000"/>
    <s v="UNIDAD"/>
    <s v="NO SOLICITADAS"/>
  </r>
  <r>
    <x v="3"/>
    <x v="34"/>
    <n v="10"/>
    <s v="OTROS MATERIALES Y SUMINISTROS"/>
    <s v="VASELINA"/>
    <n v="12352401"/>
    <s v="Selección abreviada menor cuantía"/>
    <n v="4"/>
    <n v="7"/>
    <n v="2"/>
    <n v="111600"/>
    <s v="UNIDAD"/>
    <s v="NO SOLICITADAS"/>
  </r>
  <r>
    <x v="3"/>
    <x v="34"/>
    <n v="10"/>
    <s v="OTROS MATERIALES Y SUMINISTROS"/>
    <s v="VELCRO AUTODESIHO HEMBRA 2&quot;  ROLLO 50 MTS "/>
    <n v="11162114"/>
    <s v="Selección abreviada menor cuantía"/>
    <n v="4"/>
    <n v="7"/>
    <n v="1"/>
    <n v="434000"/>
    <s v="UNIDAD"/>
    <s v="NO SOLICITADAS"/>
  </r>
  <r>
    <x v="3"/>
    <x v="34"/>
    <n v="10"/>
    <s v="OTROS MATERIALES Y SUMINISTROS"/>
    <s v="VELCRO AUTODESIHO MACHO 2&quot;  ROLLO 50 MTS "/>
    <n v="11162114"/>
    <s v="Selección abreviada menor cuantía"/>
    <n v="4"/>
    <n v="7"/>
    <n v="1"/>
    <n v="434000"/>
    <s v="UNIDAD"/>
    <s v="NO SOLICITADAS"/>
  </r>
  <r>
    <x v="3"/>
    <x v="34"/>
    <n v="10"/>
    <s v="OTROS MATERIALES Y SUMINISTROS"/>
    <s v="WASHER     MS21042L3"/>
    <n v="39121700"/>
    <s v="Selección abreviada menor cuantía"/>
    <n v="4"/>
    <n v="7"/>
    <n v="100"/>
    <n v="310000"/>
    <s v="UNIDAD"/>
    <s v="NO SOLICITADAS"/>
  </r>
  <r>
    <x v="3"/>
    <x v="34"/>
    <n v="10"/>
    <s v="OTROS MATERIALES Y SUMINISTROS"/>
    <s v="WASHER     AN 960 JD 516"/>
    <n v="39121700"/>
    <s v="Selección abreviada menor cuantía"/>
    <n v="4"/>
    <n v="7"/>
    <n v="300"/>
    <n v="186000"/>
    <s v="UNIDAD"/>
    <s v="NO SOLICITADAS"/>
  </r>
  <r>
    <x v="3"/>
    <x v="34"/>
    <n v="10"/>
    <s v="OTROS MATERIALES Y SUMINISTROS"/>
    <s v="WASHER     2500-18F-5-C3C"/>
    <n v="39121700"/>
    <s v="Selección abreviada menor cuantía"/>
    <n v="4"/>
    <n v="7"/>
    <n v="50"/>
    <n v="1085000"/>
    <s v="UNIDAD"/>
    <s v="NO SOLICITADAS"/>
  </r>
  <r>
    <x v="3"/>
    <x v="34"/>
    <n v="10"/>
    <s v="OTROS MATERIALES Y SUMINISTROS"/>
    <s v="WASHER     AN 960 PD 10L"/>
    <n v="39121700"/>
    <s v="Selección abreviada menor cuantía"/>
    <n v="4"/>
    <n v="7"/>
    <n v="590"/>
    <n v="365800"/>
    <s v="UNIDAD"/>
    <s v="NO SOLICITADAS"/>
  </r>
  <r>
    <x v="3"/>
    <x v="34"/>
    <n v="10"/>
    <s v="OTROS MATERIALES Y SUMINISTROS"/>
    <s v="WASHER     AN960C416"/>
    <n v="39121700"/>
    <s v="Selección abreviada menor cuantía"/>
    <n v="4"/>
    <n v="7"/>
    <n v="30"/>
    <n v="18600"/>
    <s v="UNIDAD"/>
    <s v="NO SOLICITADAS"/>
  </r>
  <r>
    <x v="3"/>
    <x v="34"/>
    <n v="10"/>
    <s v="OTROS MATERIALES Y SUMINISTROS"/>
    <s v="YUMBOLON"/>
    <n v="13111300"/>
    <s v="Selección abreviada menor cuantía"/>
    <n v="4"/>
    <n v="7"/>
    <n v="50"/>
    <n v="1550000"/>
    <s v="METRO"/>
    <s v="NO SOLICITADAS"/>
  </r>
  <r>
    <x v="3"/>
    <x v="34"/>
    <n v="10"/>
    <s v="OTROS MATERIALES Y SUMINISTROS"/>
    <s v="EXTENSION ELECTRICA"/>
    <n v="39121700"/>
    <s v="Selección abreviada menor cuantía"/>
    <n v="4"/>
    <n v="7"/>
    <n v="3"/>
    <n v="167400"/>
    <s v="UNIDAD"/>
    <s v="NO SOLICITADAS"/>
  </r>
  <r>
    <x v="3"/>
    <x v="34"/>
    <n v="10"/>
    <s v="OTROS MATERIALES Y SUMINISTROS"/>
    <s v="LUCES "/>
    <n v="39111500"/>
    <s v="Selección abreviada menor cuantía"/>
    <n v="4"/>
    <n v="7"/>
    <n v="2"/>
    <n v="1488000"/>
    <s v="UNIDAD"/>
    <s v="NO SOLICITADAS"/>
  </r>
  <r>
    <x v="3"/>
    <x v="34"/>
    <n v="10"/>
    <s v="OTROS MATERIALES Y SUMINISTROS"/>
    <s v="RELLENADOR POLIESTER ULTRA LIGERO"/>
    <n v="31211504"/>
    <s v="Selección abreviada menor cuantía"/>
    <n v="4"/>
    <n v="7"/>
    <n v="2"/>
    <n v="210800"/>
    <s v="LITRO"/>
    <s v="NO SOLICITADAS"/>
  </r>
  <r>
    <x v="3"/>
    <x v="34"/>
    <n v="10"/>
    <s v="OTROS MATERIALES Y SUMINISTROS"/>
    <s v="PLUG "/>
    <n v="39121700"/>
    <s v="Selección abreviada menor cuantía"/>
    <n v="4"/>
    <n v="7"/>
    <n v="10"/>
    <n v="1798000"/>
    <s v="UNIDAD"/>
    <s v="NO SOLICITADAS"/>
  </r>
  <r>
    <x v="3"/>
    <x v="34"/>
    <n v="10"/>
    <s v="OTROS MATERIALES Y SUMINISTROS"/>
    <s v="SLEEVE"/>
    <n v="39121700"/>
    <s v="Selección abreviada menor cuantía"/>
    <n v="4"/>
    <n v="7"/>
    <n v="10"/>
    <n v="2294000"/>
    <s v="UNIDAD"/>
    <s v="NO SOLICITADAS"/>
  </r>
  <r>
    <x v="3"/>
    <x v="34"/>
    <n v="10"/>
    <s v="OTROS MATERIALES Y SUMINISTROS"/>
    <s v="ADHESIVE 1300L"/>
    <n v="31201601"/>
    <s v="Selección abreviada menor cuantía"/>
    <n v="4"/>
    <n v="7"/>
    <n v="3"/>
    <n v="985800"/>
    <s v="UNIDAD"/>
    <s v="NO SOLICITADAS"/>
  </r>
  <r>
    <x v="3"/>
    <x v="34"/>
    <n v="10"/>
    <s v="OTROS MATERIALES Y SUMINISTROS"/>
    <s v="ADHESIVE 847"/>
    <n v="31201601"/>
    <s v="Selección abreviada menor cuantía"/>
    <n v="4"/>
    <n v="7"/>
    <n v="1"/>
    <n v="477400"/>
    <s v="UNIDAD"/>
    <s v="NO SOLICITADAS"/>
  </r>
  <r>
    <x v="3"/>
    <x v="34"/>
    <n v="10"/>
    <s v="OTROS MATERIALES Y SUMINISTROS"/>
    <s v="RIMAS 21"/>
    <n v="39121700"/>
    <s v="Selección abreviada menor cuantía"/>
    <n v="4"/>
    <n v="7"/>
    <n v="10"/>
    <n v="806000"/>
    <s v="UNIDAD"/>
    <s v="NO SOLICITADAS"/>
  </r>
  <r>
    <x v="3"/>
    <x v="34"/>
    <n v="10"/>
    <s v="OTROS MATERIALES Y SUMINISTROS"/>
    <s v="RIMAS 7"/>
    <n v="39121700"/>
    <s v="Selección abreviada menor cuantía"/>
    <n v="4"/>
    <n v="7"/>
    <n v="10"/>
    <n v="806000"/>
    <s v="UNIDAD"/>
    <s v="NO SOLICITADAS"/>
  </r>
  <r>
    <x v="3"/>
    <x v="34"/>
    <n v="10"/>
    <s v="OTROS MATERIALES Y SUMINISTROS"/>
    <s v="RIMAS 13"/>
    <n v="39121700"/>
    <s v="Selección abreviada menor cuantía"/>
    <n v="4"/>
    <n v="7"/>
    <n v="10"/>
    <n v="806000"/>
    <s v="UNIDAD"/>
    <s v="NO SOLICITADAS"/>
  </r>
  <r>
    <x v="3"/>
    <x v="34"/>
    <n v="10"/>
    <s v="OTROS MATERIALES Y SUMINISTROS"/>
    <s v="ADHESIVO EPOXICO"/>
    <n v="31201601"/>
    <s v="Selección abreviada menor cuantía"/>
    <n v="4"/>
    <n v="7"/>
    <n v="10"/>
    <n v="979600"/>
    <s v="UNIDAD"/>
    <s v="NO SOLICITADAS"/>
  </r>
  <r>
    <x v="3"/>
    <x v="34"/>
    <n v="10"/>
    <s v="OTROS MATERIALES Y SUMINISTROS"/>
    <s v="LIJA CROCUS CLOTH"/>
    <n v="27111918"/>
    <s v="Selección abreviada menor cuantía"/>
    <n v="4"/>
    <n v="7"/>
    <n v="1"/>
    <n v="148800"/>
    <s v="UNIDAD"/>
    <s v="NO SOLICITADAS"/>
  </r>
  <r>
    <x v="3"/>
    <x v="34"/>
    <n v="10"/>
    <s v="OTROS MATERIALES Y SUMINISTROS"/>
    <s v="KIT  ROSCA FINA Y ROSCA ORDINARIA "/>
    <n v="20121600"/>
    <s v="Selección abreviada menor cuantía"/>
    <n v="4"/>
    <n v="7"/>
    <n v="10"/>
    <n v="7440000"/>
    <s v="GLOBAL"/>
    <s v="NO SOLICITADAS"/>
  </r>
  <r>
    <x v="3"/>
    <x v="34"/>
    <n v="10"/>
    <s v="OTROS MATERIALES Y SUMINISTROS"/>
    <s v="KIT ROSCA MEDIDA 6M"/>
    <n v="20121600"/>
    <s v="Selección abreviada menor cuantía"/>
    <n v="4"/>
    <n v="7"/>
    <n v="1"/>
    <n v="744000"/>
    <s v="GLOBAL"/>
    <s v="NO SOLICITADAS"/>
  </r>
  <r>
    <x v="3"/>
    <x v="34"/>
    <n v="10"/>
    <s v="OTROS MATERIALES Y SUMINISTROS"/>
    <s v="KIT ROSCA MEDIDA 8M"/>
    <n v="20121600"/>
    <s v="Selección abreviada menor cuantía"/>
    <n v="4"/>
    <n v="7"/>
    <n v="1"/>
    <n v="744000"/>
    <s v="GLOBAL"/>
    <s v="NO SOLICITADAS"/>
  </r>
  <r>
    <x v="3"/>
    <x v="34"/>
    <n v="10"/>
    <s v="OTROS MATERIALES Y SUMINISTROS"/>
    <s v="KIT ROSCA MEDIDA  10M"/>
    <n v="20121600"/>
    <s v="Selección abreviada menor cuantía"/>
    <n v="4"/>
    <n v="7"/>
    <n v="1"/>
    <n v="744000"/>
    <s v="GLOBAL"/>
    <s v="NO SOLICITADAS"/>
  </r>
  <r>
    <x v="3"/>
    <x v="34"/>
    <n v="10"/>
    <s v="OTROS MATERIALES Y SUMINISTROS"/>
    <s v="KIT ROSCA MEDIDA 12M"/>
    <n v="20121600"/>
    <s v="Selección abreviada menor cuantía"/>
    <n v="4"/>
    <n v="7"/>
    <n v="1"/>
    <n v="744000"/>
    <s v="GLOBAL"/>
    <s v="NO SOLICITADAS"/>
  </r>
  <r>
    <x v="3"/>
    <x v="34"/>
    <n v="10"/>
    <s v="OTROS MATERIALES Y SUMINISTROS"/>
    <s v="ABRASIVE CLOTH, ALUMINUM OXIDE, P-C-451"/>
    <n v="31191504"/>
    <s v="Licitación pública"/>
    <n v="2"/>
    <n v="6"/>
    <n v="3"/>
    <n v="837000"/>
    <s v="UNIDAD"/>
    <s v="NO SOLICITADAS"/>
  </r>
  <r>
    <x v="3"/>
    <x v="34"/>
    <n v="10"/>
    <s v="OTROS MATERIALES Y SUMINISTROS"/>
    <s v="AGENTE DE CURADO  "/>
    <n v="12162301"/>
    <s v="Licitación pública"/>
    <n v="2"/>
    <n v="6"/>
    <n v="1"/>
    <n v="775000"/>
    <s v="GALON"/>
    <s v="NO SOLICITADAS"/>
  </r>
  <r>
    <x v="3"/>
    <x v="34"/>
    <n v="10"/>
    <s v="OTROS MATERIALES Y SUMINISTROS"/>
    <s v="AIR HOSE QUICK CONNECTS "/>
    <n v="27131613"/>
    <s v="Licitación pública"/>
    <n v="2"/>
    <n v="6"/>
    <n v="10"/>
    <n v="558000"/>
    <s v="UNIDAD"/>
    <s v="NO SOLICITADAS"/>
  </r>
  <r>
    <x v="3"/>
    <x v="34"/>
    <n v="10"/>
    <s v="OTROS MATERIALES Y SUMINISTROS"/>
    <s v="AIR HOSE QUICK CONNECTS  "/>
    <n v="27131613"/>
    <s v="Licitación pública"/>
    <n v="2"/>
    <n v="6"/>
    <n v="10"/>
    <n v="595200"/>
    <s v="UNIDAD"/>
    <s v="NO SOLICITADAS"/>
  </r>
  <r>
    <x v="3"/>
    <x v="34"/>
    <n v="10"/>
    <s v="OTROS MATERIALES Y SUMINISTROS"/>
    <s v="AIR HOSE REEL WITH 3/8 X 50 FT"/>
    <n v="24141706"/>
    <s v="Licitación pública"/>
    <n v="2"/>
    <n v="6"/>
    <n v="1"/>
    <n v="595200"/>
    <s v="UNIDAD"/>
    <s v="NO SOLICITADAS"/>
  </r>
  <r>
    <x v="3"/>
    <x v="34"/>
    <n v="10"/>
    <s v="OTROS MATERIALES Y SUMINISTROS"/>
    <s v="ALAMBRE ACERO 0.20"/>
    <n v="26121520"/>
    <s v="Licitación pública"/>
    <n v="2"/>
    <n v="6"/>
    <s v="2"/>
    <n v="86800"/>
    <s v="UNIDAD"/>
    <s v="NO SOLICITADAS"/>
  </r>
  <r>
    <x v="3"/>
    <x v="34"/>
    <n v="10"/>
    <s v="OTROS MATERIALES Y SUMINISTROS"/>
    <s v="ALAMBRE ACERO 0.32"/>
    <n v="26121520"/>
    <s v="Licitación pública"/>
    <n v="2"/>
    <n v="6"/>
    <s v="3"/>
    <n v="130200"/>
    <s v="UNIDAD"/>
    <s v="NO SOLICITADAS"/>
  </r>
  <r>
    <x v="3"/>
    <x v="34"/>
    <n v="10"/>
    <s v="OTROS MATERIALES Y SUMINISTROS"/>
    <s v="ALAMBRE COBRE "/>
    <n v="26121520"/>
    <s v="Licitación pública"/>
    <n v="2"/>
    <n v="6"/>
    <s v="3"/>
    <n v="669600"/>
    <s v="UNIDAD"/>
    <s v="NO SOLICITADAS"/>
  </r>
  <r>
    <x v="3"/>
    <x v="34"/>
    <n v="10"/>
    <s v="OTROS MATERIALES Y SUMINISTROS"/>
    <s v="ALAMBRE ROLLO CALIBRE 0.20"/>
    <n v="30262701"/>
    <s v="Licitación pública"/>
    <n v="2"/>
    <n v="6"/>
    <n v="9"/>
    <n v="390600"/>
    <s v="UNIDAD"/>
    <s v="NO SOLICITADAS"/>
  </r>
  <r>
    <x v="3"/>
    <x v="34"/>
    <n v="10"/>
    <s v="OTROS MATERIALES Y SUMINISTROS"/>
    <s v="ALAMBRE ROLLO CALIBRE 0.32"/>
    <n v="30262701"/>
    <s v="Licitación pública"/>
    <n v="2"/>
    <n v="6"/>
    <n v="10"/>
    <n v="434000"/>
    <s v="UNIDAD"/>
    <s v="NO SOLICITADAS"/>
  </r>
  <r>
    <x v="3"/>
    <x v="34"/>
    <n v="10"/>
    <s v="OTROS MATERIALES Y SUMINISTROS"/>
    <s v="ALMABRE DULCE DE COBRE"/>
    <n v="30262401"/>
    <s v="Licitación pública"/>
    <n v="2"/>
    <n v="6"/>
    <n v="1"/>
    <n v="31000"/>
    <s v="UNIDAD"/>
    <s v="NO SOLICITADAS"/>
  </r>
  <r>
    <x v="3"/>
    <x v="34"/>
    <n v="10"/>
    <s v="OTROS MATERIALES Y SUMINISTROS"/>
    <s v="ALMABRE DULCE DE COBRE"/>
    <n v="30262401"/>
    <s v="Licitación pública"/>
    <n v="2"/>
    <n v="6"/>
    <n v="1"/>
    <n v="31000"/>
    <s v="UNIDAD"/>
    <s v="NO SOLICITADAS"/>
  </r>
  <r>
    <x v="3"/>
    <x v="34"/>
    <n v="10"/>
    <s v="OTROS MATERIALES Y SUMINISTROS"/>
    <s v="ALMOHADILLA DOBLE PARA BANCO DE PARTICULAS MAGNETICAS"/>
    <n v="41111803"/>
    <s v="Licitación pública"/>
    <n v="2"/>
    <n v="6"/>
    <n v="1"/>
    <n v="49600"/>
    <s v="UNIDAD"/>
    <s v="NO SOLICITADAS"/>
  </r>
  <r>
    <x v="3"/>
    <x v="34"/>
    <n v="10"/>
    <s v="OTROS MATERIALES Y SUMINISTROS"/>
    <s v="ALMOHADILLA SENCILLA PARA BANCO DE PARTICULAS MAGNETICAS"/>
    <n v="41111803"/>
    <s v="Licitación pública"/>
    <n v="2"/>
    <n v="6"/>
    <n v="1"/>
    <n v="372000"/>
    <s v="UNIDAD"/>
    <s v="NO SOLICITADAS"/>
  </r>
  <r>
    <x v="3"/>
    <x v="34"/>
    <n v="10"/>
    <s v="OTROS MATERIALES Y SUMINISTROS"/>
    <s v="ANTISHAFING TAPE "/>
    <n v="31201601"/>
    <s v="Licitación pública"/>
    <n v="2"/>
    <n v="6"/>
    <n v="2"/>
    <n v="714240"/>
    <s v="UNIDAD"/>
    <s v="NO SOLICITADAS"/>
  </r>
  <r>
    <x v="3"/>
    <x v="34"/>
    <n v="10"/>
    <s v="OTROS MATERIALES Y SUMINISTROS"/>
    <s v="ARANDELAS DE ALUMINIO   "/>
    <n v="31161807"/>
    <s v="Licitación pública"/>
    <n v="2"/>
    <n v="6"/>
    <n v="1000"/>
    <n v="620000"/>
    <s v="UNIDAD"/>
    <s v="NO SOLICITADAS"/>
  </r>
  <r>
    <x v="3"/>
    <x v="34"/>
    <n v="10"/>
    <s v="OTROS MATERIALES Y SUMINISTROS"/>
    <s v="ARANDELAS DE ALUMINIO   "/>
    <n v="31161807"/>
    <s v="Licitación pública"/>
    <n v="2"/>
    <n v="6"/>
    <n v="1000"/>
    <n v="620000"/>
    <s v="UNIDAD"/>
    <s v="NO SOLICITADAS"/>
  </r>
  <r>
    <x v="3"/>
    <x v="34"/>
    <n v="10"/>
    <s v="OTROS MATERIALES Y SUMINISTROS"/>
    <s v="BATERIA 12 VOLITIOS JHON DEERE "/>
    <n v="26111703"/>
    <s v="Licitación pública"/>
    <n v="2"/>
    <n v="6"/>
    <n v="2"/>
    <n v="1054000"/>
    <s v="UNIDAD"/>
    <s v="NO SOLICITADAS"/>
  </r>
  <r>
    <x v="3"/>
    <x v="34"/>
    <n v="10"/>
    <s v="OTROS MATERIALES Y SUMINISTROS"/>
    <s v="BATERIAS 9V"/>
    <n v="26111702"/>
    <s v="Licitación pública"/>
    <n v="2"/>
    <n v="6"/>
    <n v="3"/>
    <n v="930000"/>
    <s v="UNIDAD"/>
    <s v="NO SOLICITADAS"/>
  </r>
  <r>
    <x v="3"/>
    <x v="34"/>
    <n v="10"/>
    <s v="OTROS MATERIALES Y SUMINISTROS"/>
    <s v="BATERIAS TIPO &quot;AA&quot; "/>
    <n v="26111702"/>
    <s v="Licitación pública"/>
    <n v="2"/>
    <n v="6"/>
    <n v="250"/>
    <n v="2790000"/>
    <s v="UNIDAD"/>
    <s v="NO SOLICITADAS"/>
  </r>
  <r>
    <x v="3"/>
    <x v="34"/>
    <n v="10"/>
    <s v="OTROS MATERIALES Y SUMINISTROS"/>
    <s v="BATERIAS TIPO &quot;C&quot; "/>
    <n v="26111701"/>
    <s v="Licitación pública"/>
    <n v="2"/>
    <n v="6"/>
    <n v="8"/>
    <n v="178560"/>
    <s v="UNIDAD"/>
    <s v="NO SOLICITADAS"/>
  </r>
  <r>
    <x v="3"/>
    <x v="34"/>
    <n v="10"/>
    <s v="OTROS MATERIALES Y SUMINISTROS"/>
    <s v="BATERIAS TIPO &quot;D&quot; "/>
    <n v="26111702"/>
    <s v="Licitación pública"/>
    <n v="2"/>
    <n v="6"/>
    <n v="20"/>
    <n v="297600"/>
    <s v="UNIDAD"/>
    <s v="NO SOLICITADAS"/>
  </r>
  <r>
    <x v="3"/>
    <x v="34"/>
    <n v="10"/>
    <s v="OTROS MATERIALES Y SUMINISTROS"/>
    <s v="BISTURI QUIRURGICO"/>
    <n v="27111503"/>
    <s v="Licitación pública"/>
    <n v="2"/>
    <n v="6"/>
    <n v="10"/>
    <n v="217000"/>
    <s v="UNIDAD"/>
    <s v="NO SOLICITADAS"/>
  </r>
  <r>
    <x v="3"/>
    <x v="34"/>
    <n v="10"/>
    <s v="OTROS MATERIALES Y SUMINISTROS"/>
    <s v="BLACK CAP "/>
    <n v="41113313"/>
    <s v="Licitación pública"/>
    <n v="2"/>
    <n v="6"/>
    <n v="1"/>
    <n v="719200"/>
    <s v="UNIDAD"/>
    <s v="NO SOLICITADAS"/>
  </r>
  <r>
    <x v="3"/>
    <x v="34"/>
    <n v="10"/>
    <s v="OTROS MATERIALES Y SUMINISTROS"/>
    <s v="BOLSA CON CIERRE HERMETICO GRANDE"/>
    <n v="24111503"/>
    <s v="Licitación pública"/>
    <n v="2"/>
    <n v="6"/>
    <n v="100"/>
    <n v="37200"/>
    <s v="UNIDAD"/>
    <s v="NO SOLICITADAS"/>
  </r>
  <r>
    <x v="3"/>
    <x v="34"/>
    <n v="10"/>
    <s v="OTROS MATERIALES Y SUMINISTROS"/>
    <s v="BOLSA CON SIERRE HERMETICO MEDIANA"/>
    <n v="24111503"/>
    <s v="Licitación pública"/>
    <n v="2"/>
    <n v="6"/>
    <n v="100"/>
    <n v="24800"/>
    <s v="UNIDAD"/>
    <s v="NO SOLICITADAS"/>
  </r>
  <r>
    <x v="3"/>
    <x v="34"/>
    <n v="10"/>
    <s v="OTROS MATERIALES Y SUMINISTROS"/>
    <s v="BOLSA CON SIERRE HERMETICO PEQUEÑA"/>
    <n v="24111503"/>
    <s v="Licitación pública"/>
    <n v="2"/>
    <n v="6"/>
    <n v="100"/>
    <n v="62000"/>
    <s v="UNIDAD"/>
    <s v="NO SOLICITADAS"/>
  </r>
  <r>
    <x v="3"/>
    <x v="34"/>
    <n v="10"/>
    <s v="OTROS MATERIALES Y SUMINISTROS"/>
    <s v="BOLSAS CONTROL HUMEDAD"/>
    <n v="44102905"/>
    <s v="Licitación pública"/>
    <n v="2"/>
    <n v="6"/>
    <n v="12"/>
    <n v="178560"/>
    <s v="UNIDAD"/>
    <s v="NO SOLICITADAS"/>
  </r>
  <r>
    <x v="3"/>
    <x v="34"/>
    <n v="10"/>
    <s v="OTROS MATERIALES Y SUMINISTROS"/>
    <s v="BROCAS DE ACERO RAPIDO  1/8&quot;"/>
    <n v="20102105"/>
    <s v="Licitación pública"/>
    <n v="2"/>
    <n v="6"/>
    <n v="20"/>
    <n v="86800"/>
    <s v="UNIDAD"/>
    <s v="NO SOLICITADAS"/>
  </r>
  <r>
    <x v="3"/>
    <x v="34"/>
    <n v="10"/>
    <s v="OTROS MATERIALES Y SUMINISTROS"/>
    <s v="BROCAS DE ACERO RAPIDO  3/16&quot;"/>
    <n v="20102105"/>
    <s v="Licitación pública"/>
    <n v="2"/>
    <n v="6"/>
    <n v="20"/>
    <n v="86800"/>
    <s v="UNIDAD"/>
    <s v="NO SOLICITADAS"/>
  </r>
  <r>
    <x v="3"/>
    <x v="34"/>
    <n v="10"/>
    <s v="OTROS MATERIALES Y SUMINISTROS"/>
    <s v="BROCAS DE ACERO RAPIDO 3/32&quot;"/>
    <n v="20102105"/>
    <s v="Licitación pública"/>
    <n v="2"/>
    <n v="6"/>
    <n v="20"/>
    <n v="86800"/>
    <s v="UNIDAD"/>
    <s v="NO SOLICITADAS"/>
  </r>
  <r>
    <x v="3"/>
    <x v="34"/>
    <n v="10"/>
    <s v="OTROS MATERIALES Y SUMINISTROS"/>
    <s v="BROCAS DE ACERO RAPIDO  5/32&quot; "/>
    <n v="20102105"/>
    <s v="Licitación pública"/>
    <n v="2"/>
    <n v="6"/>
    <n v="20"/>
    <n v="86800"/>
    <s v="UNIDAD"/>
    <s v="NO SOLICITADAS"/>
  </r>
  <r>
    <x v="3"/>
    <x v="34"/>
    <n v="10"/>
    <s v="OTROS MATERIALES Y SUMINISTROS"/>
    <s v="BROCAS DE COBALTO NO 1/16&quot; "/>
    <n v="20111614"/>
    <s v="Licitación pública"/>
    <n v="2"/>
    <n v="6"/>
    <n v="20"/>
    <n v="111600"/>
    <s v="UNIDAD"/>
    <s v="NO SOLICITADAS"/>
  </r>
  <r>
    <x v="3"/>
    <x v="34"/>
    <n v="10"/>
    <s v="OTROS MATERIALES Y SUMINISTROS"/>
    <s v="BROCAS DE COBALTO NO. 1/8&quot; "/>
    <n v="20111614"/>
    <s v="Licitación pública"/>
    <n v="2"/>
    <n v="6"/>
    <n v="20"/>
    <n v="186000"/>
    <s v="UNIDAD"/>
    <s v="NO SOLICITADAS"/>
  </r>
  <r>
    <x v="3"/>
    <x v="34"/>
    <n v="10"/>
    <s v="OTROS MATERIALES Y SUMINISTROS"/>
    <s v="BROCAS DE COBALTO NO. 3/16&quot;"/>
    <n v="20111614"/>
    <s v="Licitación pública"/>
    <n v="2"/>
    <n v="6"/>
    <n v="20"/>
    <n v="210800"/>
    <s v="UNIDAD"/>
    <s v="NO SOLICITADAS"/>
  </r>
  <r>
    <x v="3"/>
    <x v="34"/>
    <n v="10"/>
    <s v="OTROS MATERIALES Y SUMINISTROS"/>
    <s v="BROCAS DE COBALTO NO. 3/32&quot;"/>
    <n v="20111614"/>
    <s v="Licitación pública"/>
    <n v="2"/>
    <n v="6"/>
    <n v="20"/>
    <n v="161200"/>
    <s v="UNIDAD"/>
    <s v="NO SOLICITADAS"/>
  </r>
  <r>
    <x v="3"/>
    <x v="34"/>
    <n v="10"/>
    <s v="OTROS MATERIALES Y SUMINISTROS"/>
    <s v="BROCAS DE COBALTO NO. 5/32&quot; "/>
    <n v="20111614"/>
    <s v="Licitación pública"/>
    <n v="2"/>
    <n v="6"/>
    <n v="20"/>
    <n v="198400"/>
    <s v="UNIDAD"/>
    <s v="NO SOLICITADAS"/>
  </r>
  <r>
    <x v="3"/>
    <x v="34"/>
    <n v="10"/>
    <s v="OTROS MATERIALES Y SUMINISTROS"/>
    <s v="BROCAS DE COBALTO  NO. 1/4"/>
    <n v="20111614"/>
    <s v="Licitación pública"/>
    <n v="2"/>
    <n v="6"/>
    <n v="20"/>
    <n v="235600"/>
    <s v="UNIDAD"/>
    <s v="NO SOLICITADAS"/>
  </r>
  <r>
    <x v="3"/>
    <x v="34"/>
    <n v="10"/>
    <s v="OTROS MATERIALES Y SUMINISTROS"/>
    <s v="BROCAS DE COBALTO  NO. 10 "/>
    <n v="20111614"/>
    <s v="Licitación pública"/>
    <n v="2"/>
    <n v="6"/>
    <n v="20"/>
    <n v="223200"/>
    <s v="UNIDAD"/>
    <s v="NO SOLICITADAS"/>
  </r>
  <r>
    <x v="3"/>
    <x v="34"/>
    <n v="10"/>
    <s v="OTROS MATERIALES Y SUMINISTROS"/>
    <s v="BROCAS DE COBALTO  NO. 16 "/>
    <n v="20111614"/>
    <s v="Licitación pública"/>
    <n v="2"/>
    <n v="6"/>
    <n v="20"/>
    <n v="223200"/>
    <s v="UNIDAD"/>
    <s v="NO SOLICITADAS"/>
  </r>
  <r>
    <x v="3"/>
    <x v="34"/>
    <n v="10"/>
    <s v="OTROS MATERIALES Y SUMINISTROS"/>
    <s v="BROCAS DE COBALTO NO. 17/64 "/>
    <n v="20111614"/>
    <s v="Licitación pública"/>
    <n v="2"/>
    <n v="6"/>
    <n v="20"/>
    <n v="297600"/>
    <s v="UNIDAD"/>
    <s v="NO SOLICITADAS"/>
  </r>
  <r>
    <x v="3"/>
    <x v="34"/>
    <n v="10"/>
    <s v="OTROS MATERIALES Y SUMINISTROS"/>
    <s v="BROCAS DE COBALTO  NO. 21"/>
    <n v="20111614"/>
    <s v="Licitación pública"/>
    <n v="2"/>
    <n v="6"/>
    <n v="20"/>
    <n v="210800"/>
    <s v="UNIDAD"/>
    <s v="NO SOLICITADAS"/>
  </r>
  <r>
    <x v="3"/>
    <x v="34"/>
    <n v="10"/>
    <s v="OTROS MATERIALES Y SUMINISTROS"/>
    <s v="BROCAS DE COBALTO  NO. 27 "/>
    <n v="20111614"/>
    <s v="Licitación pública"/>
    <n v="2"/>
    <n v="6"/>
    <n v="20"/>
    <n v="223200"/>
    <s v="UNIDAD"/>
    <s v="NO SOLICITADAS"/>
  </r>
  <r>
    <x v="3"/>
    <x v="34"/>
    <n v="10"/>
    <s v="OTROS MATERIALES Y SUMINISTROS"/>
    <s v="BROCAS DE COBALTO  NO. 30"/>
    <n v="20111614"/>
    <s v="Licitación pública"/>
    <n v="2"/>
    <n v="6"/>
    <n v="20"/>
    <n v="198400"/>
    <s v="UNIDAD"/>
    <s v="NO SOLICITADAS"/>
  </r>
  <r>
    <x v="3"/>
    <x v="34"/>
    <n v="10"/>
    <s v="OTROS MATERIALES Y SUMINISTROS"/>
    <s v="BROCAS DE COBALTO  NO. 40 "/>
    <n v="20111614"/>
    <s v="Licitación pública"/>
    <n v="2"/>
    <n v="6"/>
    <n v="20"/>
    <n v="198400"/>
    <s v="UNIDAD"/>
    <s v="NO SOLICITADAS"/>
  </r>
  <r>
    <x v="3"/>
    <x v="34"/>
    <n v="10"/>
    <s v="OTROS MATERIALES Y SUMINISTROS"/>
    <s v="BROCAS DE COBALTO  NO. E"/>
    <n v="20111614"/>
    <s v="Licitación pública"/>
    <n v="2"/>
    <n v="6"/>
    <n v="20"/>
    <n v="297600"/>
    <s v="UNIDAD"/>
    <s v="NO SOLICITADAS"/>
  </r>
  <r>
    <x v="3"/>
    <x v="34"/>
    <n v="10"/>
    <s v="OTROS MATERIALES Y SUMINISTROS"/>
    <s v="BROCAS DE COBALTO  NO. F "/>
    <n v="20111614"/>
    <s v="Licitación pública"/>
    <n v="2"/>
    <n v="6"/>
    <n v="20"/>
    <n v="297600"/>
    <s v="UNIDAD"/>
    <s v="NO SOLICITADAS"/>
  </r>
  <r>
    <x v="3"/>
    <x v="34"/>
    <n v="10"/>
    <s v="OTROS MATERIALES Y SUMINISTROS"/>
    <s v="BROCAS THREADED 53-2921 1/8&quot;"/>
    <n v="20111614"/>
    <s v="Licitación pública"/>
    <n v="2"/>
    <n v="6"/>
    <n v="10"/>
    <n v="173600"/>
    <s v="UNIDAD"/>
    <s v="NO SOLICITADAS"/>
  </r>
  <r>
    <x v="3"/>
    <x v="34"/>
    <n v="10"/>
    <s v="OTROS MATERIALES Y SUMINISTROS"/>
    <s v="BROCAS THREADED 53-2921 3/16&quot;"/>
    <n v="20111614"/>
    <s v="Licitación pública"/>
    <n v="2"/>
    <n v="6"/>
    <n v="10"/>
    <n v="173600"/>
    <s v="UNIDAD"/>
    <s v="NO SOLICITADAS"/>
  </r>
  <r>
    <x v="3"/>
    <x v="34"/>
    <n v="10"/>
    <s v="OTROS MATERIALES Y SUMINISTROS"/>
    <s v="BROCAS THREADED 53-2921 3/32&quot;"/>
    <n v="20111614"/>
    <s v="Licitación pública"/>
    <n v="2"/>
    <n v="6"/>
    <n v="10"/>
    <n v="173600"/>
    <s v="UNIDAD"/>
    <s v="NO SOLICITADAS"/>
  </r>
  <r>
    <x v="3"/>
    <x v="34"/>
    <n v="10"/>
    <s v="OTROS MATERIALES Y SUMINISTROS"/>
    <s v="BROCAS THREADED 53-2921 5/32&quot;"/>
    <n v="20111614"/>
    <s v="Licitación pública"/>
    <n v="2"/>
    <n v="6"/>
    <n v="10"/>
    <n v="173600"/>
    <s v="UNIDAD"/>
    <s v="NO SOLICITADAS"/>
  </r>
  <r>
    <x v="3"/>
    <x v="34"/>
    <n v="10"/>
    <s v="OTROS MATERIALES Y SUMINISTROS"/>
    <s v="BROCAS THREADED 53-2922 NO. 10"/>
    <n v="20111614"/>
    <s v="Licitación pública"/>
    <n v="2"/>
    <n v="6"/>
    <n v="10"/>
    <n v="173600"/>
    <s v="UNIDAD"/>
    <s v="NO SOLICITADAS"/>
  </r>
  <r>
    <x v="3"/>
    <x v="34"/>
    <n v="10"/>
    <s v="OTROS MATERIALES Y SUMINISTROS"/>
    <s v="BROCAS THREADED 53-2922 NO. 16"/>
    <n v="20111614"/>
    <s v="Licitación pública"/>
    <n v="2"/>
    <n v="6"/>
    <n v="10"/>
    <n v="173600"/>
    <s v="UNIDAD"/>
    <s v="NO SOLICITADAS"/>
  </r>
  <r>
    <x v="3"/>
    <x v="34"/>
    <n v="10"/>
    <s v="OTROS MATERIALES Y SUMINISTROS"/>
    <s v="BROCAS THREADED 53-2922 NO. 21"/>
    <n v="20111614"/>
    <s v="Licitación pública"/>
    <n v="2"/>
    <n v="6"/>
    <n v="10"/>
    <n v="173600"/>
    <s v="UNIDAD"/>
    <s v="NO SOLICITADAS"/>
  </r>
  <r>
    <x v="3"/>
    <x v="34"/>
    <n v="10"/>
    <s v="OTROS MATERIALES Y SUMINISTROS"/>
    <s v="BROCAS THREADED 53-2922 NO. 27"/>
    <n v="20111614"/>
    <s v="Licitación pública"/>
    <n v="2"/>
    <n v="6"/>
    <n v="10"/>
    <n v="173600"/>
    <s v="UNIDAD"/>
    <s v="NO SOLICITADAS"/>
  </r>
  <r>
    <x v="3"/>
    <x v="34"/>
    <n v="10"/>
    <s v="OTROS MATERIALES Y SUMINISTROS"/>
    <s v="BROCAS THREADED 53-2922 NO. 30"/>
    <n v="20111614"/>
    <s v="Licitación pública"/>
    <n v="2"/>
    <n v="6"/>
    <n v="10"/>
    <n v="173600"/>
    <s v="UNIDAD"/>
    <s v="NO SOLICITADAS"/>
  </r>
  <r>
    <x v="3"/>
    <x v="34"/>
    <n v="10"/>
    <s v="OTROS MATERIALES Y SUMINISTROS"/>
    <s v="BROCAS THREADED 53-2922 NO. 40"/>
    <n v="20111614"/>
    <s v="Licitación pública"/>
    <n v="2"/>
    <n v="6"/>
    <n v="10"/>
    <n v="173600"/>
    <s v="UNIDAD"/>
    <s v="NO SOLICITADAS"/>
  </r>
  <r>
    <x v="3"/>
    <x v="34"/>
    <n v="10"/>
    <s v="OTROS MATERIALES Y SUMINISTROS"/>
    <s v="BROCAS THREADED 53-2961 1/8&quot;"/>
    <n v="20111614"/>
    <s v="Licitación pública"/>
    <n v="2"/>
    <n v="6"/>
    <n v="10"/>
    <n v="173600"/>
    <s v="UNIDAD"/>
    <s v="NO SOLICITADAS"/>
  </r>
  <r>
    <x v="3"/>
    <x v="34"/>
    <n v="10"/>
    <s v="OTROS MATERIALES Y SUMINISTROS"/>
    <s v="BROCAS THREADED 53-2961 16"/>
    <n v="20111614"/>
    <s v="Licitación pública"/>
    <n v="2"/>
    <n v="6"/>
    <n v="10"/>
    <n v="173600"/>
    <s v="UNIDAD"/>
    <s v="NO SOLICITADAS"/>
  </r>
  <r>
    <x v="3"/>
    <x v="34"/>
    <n v="10"/>
    <s v="OTROS MATERIALES Y SUMINISTROS"/>
    <s v="BROCAS THREADED 53-2961 27"/>
    <n v="20111614"/>
    <s v="Licitación pública"/>
    <n v="2"/>
    <n v="6"/>
    <n v="10"/>
    <n v="173600"/>
    <s v="UNIDAD"/>
    <s v="NO SOLICITADAS"/>
  </r>
  <r>
    <x v="3"/>
    <x v="34"/>
    <n v="10"/>
    <s v="OTROS MATERIALES Y SUMINISTROS"/>
    <s v="BROCAS THREADED 53-2961 3/16&quot;"/>
    <n v="20111614"/>
    <s v="Licitación pública"/>
    <n v="2"/>
    <n v="6"/>
    <n v="10"/>
    <n v="173600"/>
    <s v="UNIDAD"/>
    <s v="NO SOLICITADAS"/>
  </r>
  <r>
    <x v="3"/>
    <x v="34"/>
    <n v="10"/>
    <s v="OTROS MATERIALES Y SUMINISTROS"/>
    <s v="BROCAS THREADED 53-2961 3/32&quot;"/>
    <n v="20111614"/>
    <s v="Licitación pública"/>
    <n v="2"/>
    <n v="6"/>
    <n v="10"/>
    <n v="173600"/>
    <s v="UNIDAD"/>
    <s v="NO SOLICITADAS"/>
  </r>
  <r>
    <x v="3"/>
    <x v="34"/>
    <n v="10"/>
    <s v="OTROS MATERIALES Y SUMINISTROS"/>
    <s v="BROCAS THREADED 53-2961 5/32&quot;"/>
    <n v="20111614"/>
    <s v="Licitación pública"/>
    <n v="2"/>
    <n v="6"/>
    <n v="10"/>
    <n v="173600"/>
    <s v="UNIDAD"/>
    <s v="NO SOLICITADAS"/>
  </r>
  <r>
    <x v="3"/>
    <x v="34"/>
    <n v="10"/>
    <s v="OTROS MATERIALES Y SUMINISTROS"/>
    <s v="BROCAS THREADED 53-2962 NO. 10"/>
    <n v="20111614"/>
    <s v="Licitación pública"/>
    <n v="2"/>
    <n v="6"/>
    <n v="10"/>
    <n v="173600"/>
    <s v="UNIDAD"/>
    <s v="NO SOLICITADAS"/>
  </r>
  <r>
    <x v="3"/>
    <x v="34"/>
    <n v="10"/>
    <s v="OTROS MATERIALES Y SUMINISTROS"/>
    <s v="BROCAS THREADED 53-2962 NO. 16"/>
    <n v="20111614"/>
    <s v="Licitación pública"/>
    <n v="2"/>
    <n v="6"/>
    <n v="10"/>
    <n v="173600"/>
    <s v="UNIDAD"/>
    <s v="NO SOLICITADAS"/>
  </r>
  <r>
    <x v="3"/>
    <x v="34"/>
    <n v="10"/>
    <s v="OTROS MATERIALES Y SUMINISTROS"/>
    <s v="BROCAS THREADED 53-2962 NO. 21"/>
    <n v="20111614"/>
    <s v="Licitación pública"/>
    <n v="2"/>
    <n v="6"/>
    <n v="10"/>
    <n v="173600"/>
    <s v="UNIDAD"/>
    <s v="NO SOLICITADAS"/>
  </r>
  <r>
    <x v="3"/>
    <x v="34"/>
    <n v="10"/>
    <s v="OTROS MATERIALES Y SUMINISTROS"/>
    <s v="BROCAS THREADED 53-2962 NO. 27"/>
    <n v="20111614"/>
    <s v="Licitación pública"/>
    <n v="2"/>
    <n v="6"/>
    <n v="10"/>
    <n v="173600"/>
    <s v="UNIDAD"/>
    <s v="NO SOLICITADAS"/>
  </r>
  <r>
    <x v="3"/>
    <x v="34"/>
    <n v="10"/>
    <s v="OTROS MATERIALES Y SUMINISTROS"/>
    <s v="BROCAS THREADED 53-2962 NO. 30"/>
    <n v="20111614"/>
    <s v="Licitación pública"/>
    <n v="2"/>
    <n v="6"/>
    <n v="10"/>
    <n v="173600"/>
    <s v="UNIDAD"/>
    <s v="NO SOLICITADAS"/>
  </r>
  <r>
    <x v="3"/>
    <x v="34"/>
    <n v="10"/>
    <s v="OTROS MATERIALES Y SUMINISTROS"/>
    <s v="BROCAS THREADED 53-2962 NO. 40"/>
    <n v="20111614"/>
    <s v="Licitación pública"/>
    <n v="2"/>
    <n v="6"/>
    <n v="10"/>
    <n v="173600"/>
    <s v="UNIDAD"/>
    <s v="NO SOLICITADAS"/>
  </r>
  <r>
    <x v="3"/>
    <x v="34"/>
    <n v="10"/>
    <s v="OTROS MATERIALES Y SUMINISTROS"/>
    <s v="BROCHA "/>
    <n v="31211904"/>
    <s v="Licitación pública"/>
    <n v="2"/>
    <n v="6"/>
    <s v="3"/>
    <n v="9300"/>
    <s v="UNIDAD"/>
    <s v="NO SOLICITADAS"/>
  </r>
  <r>
    <x v="3"/>
    <x v="34"/>
    <n v="10"/>
    <s v="OTROS MATERIALES Y SUMINISTROS"/>
    <s v="BROCHA CERDA MONA CABO AZUL  2&quot;"/>
    <n v="31211904"/>
    <s v="Licitación pública"/>
    <n v="2"/>
    <n v="6"/>
    <n v="3"/>
    <n v="18600"/>
    <s v="UNIDAD"/>
    <s v="NO SOLICITADAS"/>
  </r>
  <r>
    <x v="3"/>
    <x v="34"/>
    <n v="10"/>
    <s v="OTROS MATERIALES Y SUMINISTROS"/>
    <s v="BROCHES"/>
    <n v="53141507"/>
    <s v="Licitación pública"/>
    <n v="2"/>
    <n v="6"/>
    <n v="600"/>
    <n v="1860000"/>
    <s v="UNIDAD"/>
    <s v="NO SOLICITADAS"/>
  </r>
  <r>
    <x v="3"/>
    <x v="34"/>
    <n v="10"/>
    <s v="OTROS MATERIALES Y SUMINISTROS"/>
    <s v="BROCHES SUPRESORES "/>
    <n v="53141507"/>
    <s v="Licitación pública"/>
    <n v="2"/>
    <n v="6"/>
    <n v="4100"/>
    <n v="15252000"/>
    <s v="UNIDAD"/>
    <s v="NO SOLICITADAS"/>
  </r>
  <r>
    <x v="3"/>
    <x v="34"/>
    <n v="10"/>
    <s v="OTROS MATERIALES Y SUMINISTROS"/>
    <s v="BRUNIDADTHER/ BLEEDER "/>
    <n v="39121700"/>
    <s v="Licitación pública"/>
    <n v="2"/>
    <n v="6"/>
    <n v="50"/>
    <n v="2480000"/>
    <s v="UNIDAD"/>
    <s v="NO SOLICITADAS"/>
  </r>
  <r>
    <x v="3"/>
    <x v="34"/>
    <n v="10"/>
    <s v="OTROS MATERIALES Y SUMINISTROS"/>
    <s v="BUMPERS "/>
    <n v="25172603"/>
    <s v="Licitación pública"/>
    <n v="2"/>
    <n v="6"/>
    <n v="40"/>
    <n v="2232000"/>
    <s v="UNIDAD"/>
    <s v="NO SOLICITADAS"/>
  </r>
  <r>
    <x v="3"/>
    <x v="34"/>
    <n v="10"/>
    <s v="OTROS MATERIALES Y SUMINISTROS"/>
    <s v="BUSHING"/>
    <n v="31171511"/>
    <s v="Licitación pública"/>
    <n v="2"/>
    <n v="6"/>
    <n v="50"/>
    <n v="2480000"/>
    <s v="UNIDAD"/>
    <s v="NO SOLICITADAS"/>
  </r>
  <r>
    <x v="3"/>
    <x v="34"/>
    <n v="10"/>
    <s v="OTROS MATERIALES Y SUMINISTROS"/>
    <s v="CABLE TIE STRAPS"/>
    <n v="31162414"/>
    <s v="Licitación pública"/>
    <n v="2"/>
    <n v="6"/>
    <n v="100"/>
    <n v="62000"/>
    <s v="GLOBAL"/>
    <s v="NO SOLICITADAS"/>
  </r>
  <r>
    <x v="3"/>
    <x v="34"/>
    <n v="10"/>
    <s v="OTROS MATERIALES Y SUMINISTROS"/>
    <s v="CAJA DE CARTON  40 CM LARGO X 30 CM ANCHO X 30 CM ALTO "/>
    <n v="24121511"/>
    <s v="Licitación pública"/>
    <n v="2"/>
    <n v="6"/>
    <n v="10"/>
    <n v="372000"/>
    <s v="UNIDAD"/>
    <s v="NO SOLICITADAS"/>
  </r>
  <r>
    <x v="3"/>
    <x v="34"/>
    <n v="10"/>
    <s v="OTROS MATERIALES Y SUMINISTROS"/>
    <s v="CAJA DE CARTON  45 CM LARGO X 50 CM ANCHO X 60 CM ALTO "/>
    <n v="24121511"/>
    <s v="Licitación pública"/>
    <n v="2"/>
    <n v="6"/>
    <n v="10"/>
    <n v="372000"/>
    <s v="UNIDAD"/>
    <s v="NO SOLICITADAS"/>
  </r>
  <r>
    <x v="3"/>
    <x v="34"/>
    <n v="10"/>
    <s v="OTROS MATERIALES Y SUMINISTROS"/>
    <s v="CAJA DE CARTON  70 CM LARGO X 60 CM ANCHO X  50 CM ALTO "/>
    <n v="24121511"/>
    <s v="Licitación pública"/>
    <n v="2"/>
    <n v="6"/>
    <n v="10"/>
    <n v="446400"/>
    <s v="UNIDAD"/>
    <s v="NO SOLICITADAS"/>
  </r>
  <r>
    <x v="3"/>
    <x v="34"/>
    <n v="10"/>
    <s v="OTROS MATERIALES Y SUMINISTROS"/>
    <s v="CAÑAMO ENCERADO"/>
    <n v="11121801"/>
    <s v="Licitación pública"/>
    <n v="2"/>
    <n v="6"/>
    <n v="1"/>
    <n v="217000"/>
    <s v="UNIDAD"/>
    <s v="NO SOLICITADAS"/>
  </r>
  <r>
    <x v="3"/>
    <x v="34"/>
    <n v="10"/>
    <s v="OTROS MATERIALES Y SUMINISTROS"/>
    <s v="CARRIER II"/>
    <n v="41116105"/>
    <s v="Licitación pública"/>
    <n v="2"/>
    <n v="6"/>
    <n v="1"/>
    <n v="5580000"/>
    <s v="UNIDAD"/>
    <s v="NO SOLICITADAS"/>
  </r>
  <r>
    <x v="3"/>
    <x v="34"/>
    <n v="10"/>
    <s v="OTROS MATERIALES Y SUMINISTROS"/>
    <s v="CARRILETES  3"/>
    <n v="31151507"/>
    <s v="Licitación pública"/>
    <n v="2"/>
    <n v="6"/>
    <n v="300"/>
    <n v="744000"/>
    <s v="METRO"/>
    <s v="NO SOLICITADAS"/>
  </r>
  <r>
    <x v="3"/>
    <x v="34"/>
    <n v="10"/>
    <s v="OTROS MATERIALES Y SUMINISTROS"/>
    <s v="PASTA PULIDORA"/>
    <n v="12181501"/>
    <s v="Licitación pública"/>
    <n v="2"/>
    <n v="6"/>
    <n v="24"/>
    <n v="476160"/>
    <s v="UNIDAD"/>
    <s v="NO SOLICITADAS"/>
  </r>
  <r>
    <x v="3"/>
    <x v="34"/>
    <n v="10"/>
    <s v="OTROS MATERIALES Y SUMINISTROS"/>
    <s v="CINTA  ALTA TEMPERATURA "/>
    <n v="31201511"/>
    <s v="Licitación pública"/>
    <n v="2"/>
    <n v="6"/>
    <n v="4"/>
    <n v="967200"/>
    <s v="UNIDAD"/>
    <s v="NO SOLICITADAS"/>
  </r>
  <r>
    <x v="3"/>
    <x v="34"/>
    <n v="10"/>
    <s v="OTROS MATERIALES Y SUMINISTROS"/>
    <s v="CINTA AISLANTE "/>
    <n v="31201502"/>
    <s v="Licitación pública"/>
    <n v="2"/>
    <n v="6"/>
    <n v="2"/>
    <n v="43400"/>
    <s v="UNIDAD"/>
    <s v="NO SOLICITADAS"/>
  </r>
  <r>
    <x v="3"/>
    <x v="34"/>
    <n v="10"/>
    <s v="OTROS MATERIALES Y SUMINISTROS"/>
    <s v="CINTA AISLANTE NEGRA 1&quot;"/>
    <n v="31201502"/>
    <s v="Licitación pública"/>
    <n v="2"/>
    <n v="6"/>
    <n v="2"/>
    <n v="43400"/>
    <s v="UNIDAD"/>
    <s v="NO SOLICITADAS"/>
  </r>
  <r>
    <x v="3"/>
    <x v="34"/>
    <n v="10"/>
    <s v="OTROS MATERIALES Y SUMINISTROS"/>
    <s v="CINTA ALUMINIO 2&quot;"/>
    <n v="31201521"/>
    <s v="Licitación pública"/>
    <n v="2"/>
    <n v="6"/>
    <n v="2"/>
    <n v="483600"/>
    <s v="UNIDAD"/>
    <s v="NO SOLICITADAS"/>
  </r>
  <r>
    <x v="3"/>
    <x v="34"/>
    <n v="10"/>
    <s v="OTROS MATERIALES Y SUMINISTROS"/>
    <s v="CINTA ANTIFRICCION"/>
    <n v="31201513"/>
    <s v="Licitación pública"/>
    <n v="2"/>
    <n v="6"/>
    <n v="2"/>
    <n v="2728000"/>
    <s v="UNIDAD"/>
    <s v="NO SOLICITADAS"/>
  </r>
  <r>
    <x v="3"/>
    <x v="34"/>
    <n v="10"/>
    <s v="OTROS MATERIALES Y SUMINISTROS"/>
    <s v="CINTA CON ADHESIVO DOBLE 1&quot;"/>
    <n v="31201505"/>
    <s v="Licitación pública"/>
    <n v="2"/>
    <n v="6"/>
    <n v="1"/>
    <n v="16740"/>
    <s v="UNIDAD"/>
    <s v="NO SOLICITADAS"/>
  </r>
  <r>
    <x v="3"/>
    <x v="34"/>
    <n v="10"/>
    <s v="OTROS MATERIALES Y SUMINISTROS"/>
    <s v="CINTA DE ENMASCARAR 1 1/2 PULGADAS"/>
    <n v="31201503"/>
    <s v="Licitación pública"/>
    <n v="2"/>
    <n v="6"/>
    <n v="150"/>
    <n v="2511000"/>
    <s v="UNIDAD"/>
    <s v="NO SOLICITADAS"/>
  </r>
  <r>
    <x v="3"/>
    <x v="34"/>
    <n v="10"/>
    <s v="OTROS MATERIALES Y SUMINISTROS"/>
    <s v="CINTA DE ENMASCARAR 1 PULGADAS "/>
    <n v="31201503"/>
    <s v="Licitación pública"/>
    <n v="2"/>
    <n v="6"/>
    <n v="150"/>
    <n v="2511000"/>
    <s v="UNIDAD"/>
    <s v="NO SOLICITADAS"/>
  </r>
  <r>
    <x v="3"/>
    <x v="34"/>
    <n v="10"/>
    <s v="OTROS MATERIALES Y SUMINISTROS"/>
    <s v="CINTA DE ENMASCARAR 1/2 PULGADAS "/>
    <n v="31201503"/>
    <s v="Licitación pública"/>
    <n v="2"/>
    <n v="6"/>
    <n v="150"/>
    <n v="2046000"/>
    <s v="UNIDAD"/>
    <s v="NO SOLICITADAS"/>
  </r>
  <r>
    <x v="3"/>
    <x v="34"/>
    <n v="10"/>
    <s v="OTROS MATERIALES Y SUMINISTROS"/>
    <s v="CINTA DE ENMASCARAR 1/4 PULGADAS "/>
    <n v="31201503"/>
    <s v="Licitación pública"/>
    <n v="2"/>
    <n v="6"/>
    <n v="150"/>
    <n v="837000"/>
    <s v="UNIDAD"/>
    <s v="NO SOLICITADAS"/>
  </r>
  <r>
    <x v="3"/>
    <x v="34"/>
    <n v="10"/>
    <s v="OTROS MATERIALES Y SUMINISTROS"/>
    <s v="CINTA DE ENMASCARAR 2 PULGADAS "/>
    <n v="31201503"/>
    <s v="Licitación pública"/>
    <n v="2"/>
    <n v="6"/>
    <n v="150"/>
    <n v="3348000"/>
    <s v="UNIDAD"/>
    <s v="NO SOLICITADAS"/>
  </r>
  <r>
    <x v="3"/>
    <x v="34"/>
    <n v="10"/>
    <s v="OTROS MATERIALES Y SUMINISTROS"/>
    <s v="CINTA DE ENMASCARAR 3/4 PULGADAS "/>
    <n v="31201503"/>
    <s v="Licitación pública"/>
    <n v="2"/>
    <n v="6"/>
    <n v="150"/>
    <n v="2511000"/>
    <s v="UNIDAD"/>
    <s v="NO SOLICITADAS"/>
  </r>
  <r>
    <x v="3"/>
    <x v="34"/>
    <n v="10"/>
    <s v="OTROS MATERIALES Y SUMINISTROS"/>
    <s v="CINTA DE TELA "/>
    <n v="31201523"/>
    <s v="Licitación pública"/>
    <n v="2"/>
    <n v="6"/>
    <n v="4"/>
    <n v="917600"/>
    <s v="UNIDAD"/>
    <s v="NO SOLICITADAS"/>
  </r>
  <r>
    <x v="3"/>
    <x v="34"/>
    <n v="10"/>
    <s v="OTROS MATERIALES Y SUMINISTROS"/>
    <s v="CINTA DE UNA FAZ REPULPABLE 2 IN X 60 YD "/>
    <n v="60123203"/>
    <s v="Licitación pública"/>
    <n v="2"/>
    <n v="6"/>
    <s v="1"/>
    <n v="155000"/>
    <s v="UNIDAD"/>
    <s v="NO SOLICITADAS"/>
  </r>
  <r>
    <x v="3"/>
    <x v="34"/>
    <n v="10"/>
    <s v="OTROS MATERIALES Y SUMINISTROS"/>
    <s v="CINTA ELECTRICA AUTOFUNDENTE  PARA ALTO VOLTAJE"/>
    <n v="31201518"/>
    <s v="Licitación pública"/>
    <n v="2"/>
    <n v="6"/>
    <n v="5"/>
    <n v="217000"/>
    <s v="UNIDAD"/>
    <s v="NO SOLICITADAS"/>
  </r>
  <r>
    <x v="3"/>
    <x v="34"/>
    <n v="10"/>
    <s v="OTROS MATERIALES Y SUMINISTROS"/>
    <s v="CINTA ELECTRICA AUTOSOLDABLE "/>
    <n v="31201518"/>
    <s v="Licitación pública"/>
    <n v="2"/>
    <n v="6"/>
    <n v="2"/>
    <n v="86800"/>
    <s v="UNIDAD"/>
    <s v="NO SOLICITADAS"/>
  </r>
  <r>
    <x v="3"/>
    <x v="34"/>
    <n v="10"/>
    <s v="OTROS MATERIALES Y SUMINISTROS"/>
    <s v="CINTA ENCAUCHETAR 3/4&quot; "/>
    <n v="31201502"/>
    <s v="Licitación pública"/>
    <n v="2"/>
    <n v="6"/>
    <n v="5"/>
    <n v="217000"/>
    <s v="UNIDAD"/>
    <s v="NO SOLICITADAS"/>
  </r>
  <r>
    <x v="3"/>
    <x v="34"/>
    <n v="10"/>
    <s v="OTROS MATERIALES Y SUMINISTROS"/>
    <s v="CINTA ENMASCARAR VERDE"/>
    <n v="31201503"/>
    <s v="Licitación pública"/>
    <n v="2"/>
    <n v="6"/>
    <n v="42"/>
    <n v="937440"/>
    <s v="UNIDAD"/>
    <s v="NO SOLICITADAS"/>
  </r>
  <r>
    <x v="3"/>
    <x v="34"/>
    <n v="10"/>
    <s v="OTROS MATERIALES Y SUMINISTROS"/>
    <s v="CINTA METALICA "/>
    <n v="31201521"/>
    <s v="Licitación pública"/>
    <n v="2"/>
    <n v="6"/>
    <n v="3"/>
    <n v="725400"/>
    <s v="UNIDAD"/>
    <s v="NO SOLICITADAS"/>
  </r>
  <r>
    <x v="3"/>
    <x v="34"/>
    <n v="10"/>
    <s v="OTROS MATERIALES Y SUMINISTROS"/>
    <s v="CINTA TEFLON P.T.F.E. THRUNIDADD SUNIDADL"/>
    <n v="31201514"/>
    <s v="Licitación pública"/>
    <n v="2"/>
    <n v="6"/>
    <n v="8"/>
    <n v="99200"/>
    <s v="UNIDAD"/>
    <s v="NO SOLICITADAS"/>
  </r>
  <r>
    <x v="3"/>
    <x v="34"/>
    <n v="10"/>
    <s v="OTROS MATERIALES Y SUMINISTROS"/>
    <s v="CINTA TRANSPARENTE DE 2&quot; "/>
    <n v="31201512"/>
    <s v="Licitación pública"/>
    <n v="2"/>
    <n v="6"/>
    <n v="1"/>
    <n v="6200"/>
    <s v="UNIDAD"/>
    <s v="NO SOLICITADAS"/>
  </r>
  <r>
    <x v="3"/>
    <x v="34"/>
    <n v="10"/>
    <s v="OTROS MATERIALES Y SUMINISTROS"/>
    <s v="CINTAS VERDE 12MM"/>
    <n v="31201503"/>
    <s v="Licitación pública"/>
    <n v="2"/>
    <n v="6"/>
    <n v="3"/>
    <n v="40920"/>
    <s v="UNIDAD"/>
    <s v="NO SOLICITADAS"/>
  </r>
  <r>
    <x v="3"/>
    <x v="34"/>
    <n v="10"/>
    <s v="OTROS MATERIALES Y SUMINISTROS"/>
    <s v="CINTAS VERDE  24MM"/>
    <n v="31201503"/>
    <s v="Licitación pública"/>
    <n v="2"/>
    <n v="6"/>
    <n v="3"/>
    <n v="66960"/>
    <s v="UNIDAD"/>
    <s v="NO SOLICITADAS"/>
  </r>
  <r>
    <x v="3"/>
    <x v="34"/>
    <n v="10"/>
    <s v="OTROS MATERIALES Y SUMINISTROS"/>
    <s v="CINTAS VERDE  48MM"/>
    <n v="31201503"/>
    <s v="Licitación pública"/>
    <n v="2"/>
    <n v="6"/>
    <n v="3"/>
    <n v="111600"/>
    <s v="UNIDAD"/>
    <s v="NO SOLICITADAS"/>
  </r>
  <r>
    <x v="3"/>
    <x v="34"/>
    <n v="10"/>
    <s v="OTROS MATERIALES Y SUMINISTROS"/>
    <s v="CINTURON DE SEGURIDAD GRIS "/>
    <n v="25172104"/>
    <s v="Licitación pública"/>
    <n v="2"/>
    <n v="6"/>
    <n v="15"/>
    <n v="130200"/>
    <s v="METRO"/>
    <s v="NO SOLICITADAS"/>
  </r>
  <r>
    <x v="3"/>
    <x v="34"/>
    <n v="10"/>
    <s v="OTROS MATERIALES Y SUMINISTROS"/>
    <s v="CINTURON DE SEGURIDAD NEGRO "/>
    <n v="25172104"/>
    <s v="Licitación pública"/>
    <n v="2"/>
    <n v="6"/>
    <n v="15"/>
    <n v="130200"/>
    <s v="METRO"/>
    <s v="NO SOLICITADAS"/>
  </r>
  <r>
    <x v="3"/>
    <x v="34"/>
    <n v="10"/>
    <s v="OTROS MATERIALES Y SUMINISTROS"/>
    <s v="CINTURON DE SEGURIDAD ROJA "/>
    <n v="25172104"/>
    <s v="Licitación pública"/>
    <n v="2"/>
    <n v="6"/>
    <n v="80"/>
    <n v="694400"/>
    <s v="METRO"/>
    <s v="NO SOLICITADAS"/>
  </r>
  <r>
    <x v="3"/>
    <x v="34"/>
    <n v="10"/>
    <s v="OTROS MATERIALES Y SUMINISTROS"/>
    <s v="CLIP"/>
    <n v="44122104"/>
    <s v="Licitación pública"/>
    <n v="2"/>
    <n v="6"/>
    <n v="50"/>
    <n v="2790000"/>
    <s v="UNIDAD"/>
    <s v="NO SOLICITADAS"/>
  </r>
  <r>
    <x v="3"/>
    <x v="34"/>
    <n v="10"/>
    <s v="OTROS MATERIALES Y SUMINISTROS"/>
    <s v="CONTOURED WASHER "/>
    <n v="47111502"/>
    <s v="Licitación pública"/>
    <n v="2"/>
    <n v="6"/>
    <n v="20"/>
    <n v="620000"/>
    <s v="UNIDAD"/>
    <s v="NO SOLICITADAS"/>
  </r>
  <r>
    <x v="3"/>
    <x v="34"/>
    <n v="10"/>
    <s v="OTROS MATERIALES Y SUMINISTROS"/>
    <s v="CONTOURED WASHER "/>
    <n v="47111502"/>
    <s v="Licitación pública"/>
    <n v="2"/>
    <n v="6"/>
    <n v="20"/>
    <n v="620000"/>
    <s v="UNIDAD"/>
    <s v="NO SOLICITADAS"/>
  </r>
  <r>
    <x v="3"/>
    <x v="34"/>
    <n v="10"/>
    <s v="OTROS MATERIALES Y SUMINISTROS"/>
    <s v="CORDEL "/>
    <n v="31151507"/>
    <s v="Licitación pública"/>
    <n v="2"/>
    <n v="6"/>
    <n v="5"/>
    <n v="4960"/>
    <s v="UNIDAD"/>
    <s v="NO SOLICITADAS"/>
  </r>
  <r>
    <x v="3"/>
    <x v="34"/>
    <n v="10"/>
    <s v="OTROS MATERIALES Y SUMINISTROS"/>
    <s v="CORDINO 8MM"/>
    <n v="31151507"/>
    <s v="Licitación pública"/>
    <n v="2"/>
    <n v="6"/>
    <s v="15"/>
    <n v="104160"/>
    <s v="METRO"/>
    <s v="NO SOLICITADAS"/>
  </r>
  <r>
    <x v="3"/>
    <x v="34"/>
    <n v="10"/>
    <s v="OTROS MATERIALES Y SUMINISTROS"/>
    <s v="CREMALLERA #8"/>
    <n v="53141503"/>
    <s v="Licitación pública"/>
    <n v="2"/>
    <n v="6"/>
    <n v="40"/>
    <n v="173600"/>
    <s v="METRO"/>
    <s v="NO SOLICITADAS"/>
  </r>
  <r>
    <x v="3"/>
    <x v="34"/>
    <n v="10"/>
    <s v="OTROS MATERIALES Y SUMINISTROS"/>
    <s v="CREMALLERA  #6"/>
    <n v="53141503"/>
    <s v="Licitación pública"/>
    <n v="2"/>
    <n v="6"/>
    <n v="40"/>
    <n v="173600"/>
    <s v="METRO"/>
    <s v="NO SOLICITADAS"/>
  </r>
  <r>
    <x v="3"/>
    <x v="34"/>
    <n v="10"/>
    <s v="OTROS MATERIALES Y SUMINISTROS"/>
    <s v="CROCUS CLOTH, ABRASIVE COATED"/>
    <n v="23131507"/>
    <s v="Licitación pública"/>
    <n v="2"/>
    <n v="6"/>
    <n v="30"/>
    <n v="186000"/>
    <s v="UNIDAD"/>
    <s v="NO SOLICITADAS"/>
  </r>
  <r>
    <x v="3"/>
    <x v="34"/>
    <n v="10"/>
    <s v="OTROS MATERIALES Y SUMINISTROS"/>
    <s v="DECALS HUEYII"/>
    <n v="39121700"/>
    <s v="Licitación pública"/>
    <n v="2"/>
    <n v="6"/>
    <n v="4"/>
    <n v="620000"/>
    <s v="UNIDAD"/>
    <s v="NO SOLICITADAS"/>
  </r>
  <r>
    <x v="3"/>
    <x v="34"/>
    <n v="10"/>
    <s v="OTROS MATERIALES Y SUMINISTROS"/>
    <s v="DIELECTRICO SPRAY"/>
    <n v="39121700"/>
    <s v="Licitación pública"/>
    <n v="2"/>
    <n v="6"/>
    <n v="25"/>
    <n v="992000"/>
    <s v="UNIDAD"/>
    <s v="NO SOLICITADAS"/>
  </r>
  <r>
    <x v="3"/>
    <x v="34"/>
    <n v="10"/>
    <s v="OTROS MATERIALES Y SUMINISTROS"/>
    <s v="DISCOS ROLOCK  COARSE"/>
    <n v="39121700"/>
    <s v="Licitación pública"/>
    <n v="2"/>
    <n v="6"/>
    <n v="200"/>
    <n v="1488000"/>
    <s v="UNIDAD"/>
    <s v="NO SOLICITADAS"/>
  </r>
  <r>
    <x v="3"/>
    <x v="34"/>
    <n v="10"/>
    <s v="OTROS MATERIALES Y SUMINISTROS"/>
    <s v="DISCOS ROLOCK  FINE"/>
    <n v="39121700"/>
    <s v="Licitación pública"/>
    <n v="2"/>
    <n v="6"/>
    <n v="200"/>
    <n v="1488000"/>
    <s v="UNIDAD"/>
    <s v="NO SOLICITADAS"/>
  </r>
  <r>
    <x v="3"/>
    <x v="34"/>
    <n v="10"/>
    <s v="OTROS MATERIALES Y SUMINISTROS"/>
    <s v="DISCOS ROLOCK  MEDIO"/>
    <n v="39121700"/>
    <s v="Licitación pública"/>
    <n v="2"/>
    <n v="6"/>
    <n v="200"/>
    <n v="1488000"/>
    <s v="UNIDAD"/>
    <s v="NO SOLICITADAS"/>
  </r>
  <r>
    <x v="3"/>
    <x v="34"/>
    <n v="10"/>
    <s v="OTROS MATERIALES Y SUMINISTROS"/>
    <s v="DISCOS ROLOCK LIJA  120"/>
    <n v="39121700"/>
    <s v="Licitación pública"/>
    <n v="2"/>
    <n v="6"/>
    <n v="50"/>
    <n v="744000"/>
    <s v="UNIDAD"/>
    <s v="NO SOLICITADAS"/>
  </r>
  <r>
    <x v="3"/>
    <x v="34"/>
    <n v="10"/>
    <s v="OTROS MATERIALES Y SUMINISTROS"/>
    <s v="DISCOS ROLOCK LIJA  220"/>
    <n v="39121700"/>
    <s v="Licitación pública"/>
    <n v="2"/>
    <n v="6"/>
    <n v="100"/>
    <n v="1488000"/>
    <s v="UNIDAD"/>
    <s v="NO SOLICITADAS"/>
  </r>
  <r>
    <x v="3"/>
    <x v="34"/>
    <n v="10"/>
    <s v="OTROS MATERIALES Y SUMINISTROS"/>
    <s v="DISCOS ROLOCK LIJA  300"/>
    <n v="39121700"/>
    <s v="Licitación pública"/>
    <n v="2"/>
    <n v="6"/>
    <n v="100"/>
    <n v="1488000"/>
    <s v="UNIDAD"/>
    <s v="NO SOLICITADAS"/>
  </r>
  <r>
    <x v="3"/>
    <x v="34"/>
    <n v="10"/>
    <s v="OTROS MATERIALES Y SUMINISTROS"/>
    <s v="DISK ELECTRODE MIL-C"/>
    <n v="39121700"/>
    <s v="Licitación pública"/>
    <n v="2"/>
    <n v="6"/>
    <n v="2"/>
    <n v="4712000"/>
    <s v="UNIDAD"/>
    <s v="NO SOLICITADAS"/>
  </r>
  <r>
    <x v="3"/>
    <x v="34"/>
    <n v="10"/>
    <s v="OTROS MATERIALES Y SUMINISTROS"/>
    <s v="DRY FIBERGLASS CLOTH "/>
    <n v="11151512"/>
    <s v="Licitación pública"/>
    <n v="2"/>
    <n v="6"/>
    <n v="40"/>
    <n v="2232000"/>
    <s v="UNIDAD"/>
    <s v="NO SOLICITADAS"/>
  </r>
  <r>
    <x v="3"/>
    <x v="34"/>
    <n v="10"/>
    <s v="OTROS MATERIALES Y SUMINISTROS"/>
    <s v="BATERIA"/>
    <n v="26111702"/>
    <s v="Licitación pública"/>
    <n v="2"/>
    <n v="6"/>
    <n v="1"/>
    <n v="105400"/>
    <s v="UNIDAD"/>
    <s v="NO SOLICITADAS"/>
  </r>
  <r>
    <x v="3"/>
    <x v="34"/>
    <n v="10"/>
    <s v="OTROS MATERIALES Y SUMINISTROS"/>
    <s v="ESPAGUETI TERMICO (1,5) DIAMETRO"/>
    <n v="39121700"/>
    <s v="Licitación pública"/>
    <n v="2"/>
    <n v="6"/>
    <n v="18"/>
    <n v="3348000"/>
    <s v="METRO"/>
    <s v="NO SOLICITADAS"/>
  </r>
  <r>
    <x v="3"/>
    <x v="34"/>
    <n v="10"/>
    <s v="OTROS MATERIALES Y SUMINISTROS"/>
    <s v="ESPAGUETI TERMICO (10,0) DIAMETRO"/>
    <n v="39121700"/>
    <s v="Licitación pública"/>
    <n v="2"/>
    <n v="6"/>
    <n v="18"/>
    <n v="5356800"/>
    <s v="METRO"/>
    <s v="NO SOLICITADAS"/>
  </r>
  <r>
    <x v="3"/>
    <x v="34"/>
    <n v="10"/>
    <s v="OTROS MATERIALES Y SUMINISTROS"/>
    <s v="ESPAGUETI TERMICO (15,0) DIAMETRO"/>
    <n v="39121700"/>
    <s v="Licitación pública"/>
    <n v="2"/>
    <n v="6"/>
    <n v="18"/>
    <n v="6026400"/>
    <s v="METRO"/>
    <s v="NO SOLICITADAS"/>
  </r>
  <r>
    <x v="3"/>
    <x v="34"/>
    <n v="10"/>
    <s v="OTROS MATERIALES Y SUMINISTROS"/>
    <s v="ESPAGUETI TERMICO (2,0) DIAMETRO"/>
    <n v="39121700"/>
    <s v="Licitación pública"/>
    <n v="2"/>
    <n v="6"/>
    <n v="18"/>
    <n v="3348000"/>
    <s v="METRO"/>
    <s v="NO SOLICITADAS"/>
  </r>
  <r>
    <x v="3"/>
    <x v="34"/>
    <n v="10"/>
    <s v="OTROS MATERIALES Y SUMINISTROS"/>
    <s v="ESPAGUETI TERMICO (2,5) DIAMETRO"/>
    <n v="39121700"/>
    <s v="Licitación pública"/>
    <n v="2"/>
    <n v="6"/>
    <n v="18"/>
    <n v="4017600"/>
    <s v="METRO"/>
    <s v="NO SOLICITADAS"/>
  </r>
  <r>
    <x v="3"/>
    <x v="34"/>
    <n v="10"/>
    <s v="OTROS MATERIALES Y SUMINISTROS"/>
    <s v="ESPAGUETI TERMICO (20,0) DIAMETRO"/>
    <n v="39121700"/>
    <s v="Licitación pública"/>
    <n v="2"/>
    <n v="6"/>
    <n v="18"/>
    <n v="8704800"/>
    <s v="METRO"/>
    <s v="NO SOLICITADAS"/>
  </r>
  <r>
    <x v="3"/>
    <x v="34"/>
    <n v="10"/>
    <s v="OTROS MATERIALES Y SUMINISTROS"/>
    <s v="ESPAGUETI TERMICO (25,0) DIAMETRO"/>
    <n v="39121700"/>
    <s v="Licitación pública"/>
    <n v="2"/>
    <n v="6"/>
    <n v="10"/>
    <n v="5577000"/>
    <s v="METRO"/>
    <s v="NO SOLICITADAS"/>
  </r>
  <r>
    <x v="3"/>
    <x v="34"/>
    <n v="10"/>
    <s v="OTROS MATERIALES Y SUMINISTROS"/>
    <s v="ESPAGUETI TERMICO (3,0) DIAMETRO"/>
    <n v="39121700"/>
    <s v="Licitación pública"/>
    <n v="2"/>
    <n v="6"/>
    <n v="18"/>
    <n v="4017600"/>
    <s v="METRO"/>
    <s v="NO SOLICITADAS"/>
  </r>
  <r>
    <x v="3"/>
    <x v="34"/>
    <n v="10"/>
    <s v="OTROS MATERIALES Y SUMINISTROS"/>
    <s v="ESPAGUETI TERMICO (9,0) DIAMETRO"/>
    <n v="39121700"/>
    <s v="Licitación pública"/>
    <n v="2"/>
    <n v="6"/>
    <n v="15"/>
    <n v="4464000"/>
    <s v="METRO"/>
    <s v="NO SOLICITADAS"/>
  </r>
  <r>
    <x v="3"/>
    <x v="34"/>
    <n v="10"/>
    <s v="OTROS MATERIALES Y SUMINISTROS"/>
    <s v="SUMINISTROS DE REFRIGERACION"/>
    <n v="40101600"/>
    <s v="Mínima cuantía"/>
    <n v="2"/>
    <n v="1"/>
    <n v="1"/>
    <n v="21000000"/>
    <s v="GLOBAL"/>
    <s v="NO SOLICITADAS"/>
  </r>
  <r>
    <x v="3"/>
    <x v="34"/>
    <n v="10"/>
    <s v="OTROS MATERIALES Y SUMINISTROS"/>
    <s v="CORTINA BLACKOUT ENROLLABLE"/>
    <n v="52131501"/>
    <s v="Mínima cuantía"/>
    <n v="3"/>
    <n v="1"/>
    <n v="2"/>
    <n v="1474410"/>
    <s v="UNIDAD"/>
    <s v="NO SOLICITADAS"/>
  </r>
  <r>
    <x v="3"/>
    <x v="35"/>
    <n v="10"/>
    <s v="MANTENIMIENTO DE BIENES INMUEBLES"/>
    <s v="MANTENIMIENTO TORRES ELEVADAS "/>
    <n v="72102900"/>
    <s v="Mínima cuantía"/>
    <n v="4"/>
    <n v="3"/>
    <n v="1"/>
    <n v="20000000"/>
    <s v="GLOBAL"/>
    <s v="NO SOLICITADAS"/>
  </r>
  <r>
    <x v="3"/>
    <x v="35"/>
    <n v="10"/>
    <s v="MANTENIMIENTO DE BIENES INMUEBLES"/>
    <s v="MANTENIMIENTO COMANDO UNIDAD"/>
    <n v="72101507"/>
    <s v="Selección abreviada menor cuantía"/>
    <n v="2"/>
    <n v="4"/>
    <n v="1"/>
    <n v="89250000"/>
    <s v="GLOBAL"/>
    <s v="NO SOLICITADAS"/>
  </r>
  <r>
    <x v="3"/>
    <x v="35"/>
    <n v="16"/>
    <s v="MANTENIMIENTO DE BIENES INMUEBLES"/>
    <s v="MANTENIMIENTO PISOS Y CIELO RASO COLEGIO"/>
    <n v="72102900"/>
    <s v="Selección abreviada menor cuantía"/>
    <n v="5"/>
    <n v="4"/>
    <n v="1"/>
    <n v="73087893"/>
    <s v="GLOBAL"/>
    <s v="NO SOLICITADAS"/>
  </r>
  <r>
    <x v="3"/>
    <x v="35"/>
    <n v="16"/>
    <s v="MANTENIMIENTO DE BIENES INMUEBLES"/>
    <s v="MANTENMIENTO ESCENARIOS DEPORTIVOS"/>
    <n v="72102900"/>
    <s v="Mínima cuantía"/>
    <n v="2"/>
    <n v="4"/>
    <n v="1"/>
    <n v="45000000"/>
    <s v="GLOBAL"/>
    <s v="NO SOLICITADAS"/>
  </r>
  <r>
    <x v="3"/>
    <x v="35"/>
    <n v="10"/>
    <s v="MANTENIMIENTO DE BIENES INMUEBLES"/>
    <s v="MANTENIMIENTO MAYOR SISTEMA COMBUSTIBLES AVIACIÓN UNIDADES AÉREAS (CACOM-4)"/>
    <n v="72154100"/>
    <s v="Licitación pública"/>
    <n v="2"/>
    <n v="7"/>
    <n v="1"/>
    <n v="240000000"/>
    <s v="GLOBAL"/>
    <s v="NO SOLICITADAS"/>
  </r>
  <r>
    <x v="3"/>
    <x v="35"/>
    <n v="10"/>
    <s v="MANTENIMIENTO DE BIENES INMUEBLES"/>
    <s v="MANTENIMIENTO INSTALACIONES ESCUELA"/>
    <n v="72102900"/>
    <s v="Selección abreviada menor cuantía"/>
    <n v="4"/>
    <n v="5"/>
    <n v="1"/>
    <n v="110000000"/>
    <s v="GLOBAL"/>
    <s v="NO SOLICITADAS"/>
  </r>
  <r>
    <x v="3"/>
    <x v="36"/>
    <n v="10"/>
    <s v="MANTENIMIENTO DE BIENES MUEBLES, EQUIPOS Y ENSERES"/>
    <s v="MANTENIMIENTO SISTEMA DE BOMBEO"/>
    <n v="72154103"/>
    <s v="Mínima cuantía"/>
    <n v="4"/>
    <n v="3"/>
    <n v="1"/>
    <n v="23000000"/>
    <s v="GLOBAL"/>
    <s v="NO SOLICITADAS"/>
  </r>
  <r>
    <x v="3"/>
    <x v="36"/>
    <n v="10"/>
    <s v="MANTENIMIENTO DE BIENES MUEBLES, EQUIPOS Y ENSERES"/>
    <s v="MANTENIMIENTO CALDERA"/>
    <n v="72151001"/>
    <s v="Mínima cuantía"/>
    <n v="2"/>
    <n v="2"/>
    <n v="1"/>
    <n v="16000000"/>
    <s v="GLOBAL"/>
    <s v="NO SOLICITADAS"/>
  </r>
  <r>
    <x v="3"/>
    <x v="36"/>
    <n v="10"/>
    <s v="MANTENIMIENTO DE BIENES MUEBLES, EQUIPOS Y ENSERES"/>
    <s v="REVISION,PINTURA Y CARGA DE EXTINTORES                                                                          "/>
    <n v="72101516"/>
    <s v="Mínima cuantía"/>
    <n v="2"/>
    <n v="6"/>
    <n v="1"/>
    <n v="23000000"/>
    <s v="GLOBAL"/>
    <s v="NO SOLICITADAS"/>
  </r>
  <r>
    <x v="3"/>
    <x v="36"/>
    <n v="10"/>
    <s v="MANTENIMIENTO DE BIENES MUEBLES, EQUIPOS Y ENSERES"/>
    <s v="MANTENIMIENTO UPS"/>
    <n v="73152108"/>
    <s v="Mínima cuantía"/>
    <n v="3"/>
    <n v="4"/>
    <n v="1"/>
    <n v="8900000"/>
    <s v="GLOBAL"/>
    <s v="NO SOLICITADAS"/>
  </r>
  <r>
    <x v="3"/>
    <x v="36"/>
    <n v="10"/>
    <s v="MANTENIMIENTO DE BIENES MUEBLES, EQUIPOS Y ENSERES"/>
    <s v="MANTENIMIENTO EQUIPO DE TALLERES"/>
    <n v="73152101"/>
    <s v="Mínima cuantía"/>
    <n v="5"/>
    <n v="3"/>
    <n v="1"/>
    <n v="5250000"/>
    <s v="GLOBAL"/>
    <s v="NO SOLICITADAS"/>
  </r>
  <r>
    <x v="3"/>
    <x v="36"/>
    <n v="10"/>
    <s v="MANTENIMIENTO DE BIENES MUEBLES, EQUIPOS Y ENSERES"/>
    <s v="MANTTO. PREVENTIVO Y CORRECTIVO EQUIPOS DE LA PTAP                                                                                            "/>
    <n v="70171704"/>
    <s v="Mínima cuantía"/>
    <n v="3"/>
    <n v="6"/>
    <n v="1"/>
    <n v="21000000"/>
    <s v="GLOBAL"/>
    <s v="NO SOLICITADAS"/>
  </r>
  <r>
    <x v="3"/>
    <x v="36"/>
    <n v="10"/>
    <s v="MANTENIMIENTO DE BIENES MUEBLES, EQUIPOS Y ENSERES"/>
    <s v="MANTENIMIENTO EQUIPO DE COCINA"/>
    <n v="73152100"/>
    <s v="Mínima cuantía"/>
    <n v="4"/>
    <n v="4"/>
    <n v="1"/>
    <n v="16000000"/>
    <s v="GLOBAL"/>
    <s v="NO SOLICITADAS"/>
  </r>
  <r>
    <x v="3"/>
    <x v="36"/>
    <n v="10"/>
    <s v="MANTENIMIENTO DE BIENES MUEBLES, EQUIPOS Y ENSERES"/>
    <s v="MANTENIMIENTO LAVADORAS Y SECADORAS"/>
    <n v="73152101"/>
    <s v="Mínima cuantía"/>
    <n v="5"/>
    <n v="3"/>
    <n v="1"/>
    <n v="12000000"/>
    <s v="GLOBAL"/>
    <s v="NO SOLICITADAS"/>
  </r>
  <r>
    <x v="3"/>
    <x v="36"/>
    <n v="10"/>
    <s v="MANTENIMIENTO DE BIENES MUEBLES, EQUIPOS Y ENSERES"/>
    <s v="MANTENIMIENTO INSTRUMENTOS BANDA DE GUERRA"/>
    <n v="60131500"/>
    <s v="Mínima cuantía"/>
    <n v="5"/>
    <n v="2"/>
    <n v="1"/>
    <n v="274890"/>
    <s v="GLOBAL"/>
    <s v="NO SOLICITADAS"/>
  </r>
  <r>
    <x v="3"/>
    <x v="36"/>
    <n v="10"/>
    <s v="MANTENIMIENTO DE BIENES MUEBLES, EQUIPOS Y ENSERES"/>
    <s v="MANTENIMIENTO DE TRANSFORMADORES"/>
    <n v="72154300"/>
    <s v="Mínima cuantía"/>
    <n v="2"/>
    <n v="3"/>
    <n v="1"/>
    <n v="16087313"/>
    <s v="GLOBAL"/>
    <s v="NO SOLICITADAS"/>
  </r>
  <r>
    <x v="3"/>
    <x v="36"/>
    <n v="10"/>
    <s v="MANTENIMIENTO DE BIENES MUEBLES, EQUIPOS Y ENSERES"/>
    <s v="MANTENIMIENTO DE AIRES ACONDICIONADOS"/>
    <n v="72101511"/>
    <s v="Mínima cuantía"/>
    <n v="4"/>
    <n v="5"/>
    <n v="1"/>
    <n v="10000000"/>
    <s v="GLOBAL"/>
    <s v="NO SOLICITADAS"/>
  </r>
  <r>
    <x v="3"/>
    <x v="36"/>
    <n v="16"/>
    <s v="MANTENIMIENTO DE BIENES MUEBLES, EQUIPOS Y ENSERES"/>
    <s v="MANTENIMIENTO SISTEMA DE CONTROL ACCESO"/>
    <n v="72151800"/>
    <s v="Mínima cuantía"/>
    <n v="3"/>
    <n v="5"/>
    <n v="1"/>
    <n v="22226345"/>
    <s v="GLOBAL"/>
    <s v="NO SOLICITADAS"/>
  </r>
  <r>
    <x v="3"/>
    <x v="36"/>
    <n v="10"/>
    <s v="MANTENIMIENTO DE BIENES MUEBLES, EQUIPOS Y ENSERES"/>
    <s v="MANTENIMIENTO DISPOSITIVOS DE SONIDO"/>
    <n v="73152108"/>
    <s v="Mínima cuantía"/>
    <n v="4"/>
    <n v="2"/>
    <n v="1"/>
    <n v="2500000"/>
    <s v="GLOBAL"/>
    <s v="NO SOLICITADAS"/>
  </r>
  <r>
    <x v="3"/>
    <x v="36"/>
    <n v="10"/>
    <s v="MANTENIMIENTO DE BIENES MUEBLES, EQUIPOS Y ENSERES"/>
    <s v="MANTENIMIENTO PREVENTIVO Y/O CORRECTIVO DE LA SILLETERIA Y LAVADO DEL TAPETE DEL AUDITORIO COLIBRI CACOM-4"/>
    <n v="72153600"/>
    <s v="Mínima cuantía"/>
    <n v="4"/>
    <n v="2"/>
    <n v="1"/>
    <n v="6623950"/>
    <s v="GLOBAL"/>
    <s v="NO SOLICITADAS"/>
  </r>
  <r>
    <x v="3"/>
    <x v="36"/>
    <n v="10"/>
    <s v="MANTENIMIENTO DE BIENES MUEBLES, EQUIPOS Y ENSERES"/>
    <s v="MANTENIMIENTO PARA PUENTE GRUA"/>
    <n v="72154500"/>
    <s v="Selección abreviada menor cuantía"/>
    <n v="4"/>
    <n v="7"/>
    <n v="1"/>
    <n v="8746500"/>
    <s v="GLOBAL"/>
    <s v="NO SOLICITADAS"/>
  </r>
  <r>
    <x v="3"/>
    <x v="36"/>
    <n v="10"/>
    <s v="MANTENIMIENTO DE BIENES MUEBLES, EQUIPOS Y ENSERES"/>
    <s v="COMPRESOR INGERSOL RAND "/>
    <n v="72154500"/>
    <s v="Selección abreviada menor cuantía"/>
    <n v="4"/>
    <n v="7"/>
    <n v="1"/>
    <n v="7350000"/>
    <s v="GLOBAL"/>
    <s v="NO SOLICITADAS"/>
  </r>
  <r>
    <x v="3"/>
    <x v="36"/>
    <n v="10"/>
    <s v="MANTENIMIENTO DE BIENES MUEBLES, EQUIPOS Y ENSERES"/>
    <s v="ELEVADOR DE CARGA 7 TON "/>
    <n v="72154500"/>
    <s v="Selección abreviada menor cuantía"/>
    <n v="4"/>
    <n v="7"/>
    <n v="1"/>
    <n v="7497000"/>
    <s v="GLOBAL"/>
    <s v="NO SOLICITADAS"/>
  </r>
  <r>
    <x v="3"/>
    <x v="36"/>
    <n v="10"/>
    <s v="MANTENIMIENTO DE BIENES MUEBLES, EQUIPOS Y ENSERES"/>
    <s v="PUENTE GRUA"/>
    <n v="72154500"/>
    <s v="Selección abreviada menor cuantía"/>
    <n v="4"/>
    <n v="7"/>
    <n v="1"/>
    <n v="8746500"/>
    <s v="GLOBAL"/>
    <s v="NO SOLICITADAS"/>
  </r>
  <r>
    <x v="3"/>
    <x v="36"/>
    <n v="10"/>
    <s v="MANTENIMIENTO DE BIENES MUEBLES, EQUIPOS Y ENSERES"/>
    <s v="GENERADORES ILUMINACION "/>
    <n v="72154500"/>
    <s v="Selección abreviada menor cuantía"/>
    <n v="4"/>
    <n v="7"/>
    <n v="1"/>
    <n v="3123750"/>
    <s v="GLOBAL"/>
    <s v="NO SOLICITADAS"/>
  </r>
  <r>
    <x v="3"/>
    <x v="36"/>
    <n v="10"/>
    <s v="MANTENIMIENTO DE BIENES MUEBLES, EQUIPOS Y ENSERES"/>
    <s v="TUNGAR  DE CORRIENTE SOLDADURA "/>
    <n v="72154500"/>
    <s v="Selección abreviada menor cuantía"/>
    <n v="4"/>
    <n v="7"/>
    <n v="1"/>
    <n v="3748500"/>
    <s v="GLOBAL"/>
    <s v="NO SOLICITADAS"/>
  </r>
  <r>
    <x v="3"/>
    <x v="36"/>
    <n v="10"/>
    <s v="MANTENIMIENTO DE BIENES MUEBLES, EQUIPOS Y ENSERES"/>
    <s v="MAQUINA DE COSER "/>
    <n v="72154500"/>
    <s v="Selección abreviada menor cuantía"/>
    <n v="4"/>
    <n v="7"/>
    <n v="1"/>
    <n v="749700"/>
    <s v="GLOBAL"/>
    <s v="NO SOLICITADAS"/>
  </r>
  <r>
    <x v="3"/>
    <x v="36"/>
    <n v="10"/>
    <s v="MANTENIMIENTO DE BIENES MUEBLES, EQUIPOS Y ENSERES"/>
    <s v="GATO HIDRAULICO "/>
    <n v="72154500"/>
    <s v="Selección abreviada menor cuantía"/>
    <n v="4"/>
    <n v="7"/>
    <n v="1"/>
    <n v="1499400"/>
    <s v="GLOBAL"/>
    <s v="NO SOLICITADAS"/>
  </r>
  <r>
    <x v="3"/>
    <x v="36"/>
    <n v="10"/>
    <s v="MANTENIMIENTO DE BIENES MUEBLES, EQUIPOS Y ENSERES"/>
    <s v="GATO TRIPODE  DE 3 TON "/>
    <n v="72154500"/>
    <s v="Selección abreviada menor cuantía"/>
    <n v="4"/>
    <n v="7"/>
    <n v="1"/>
    <n v="2998800"/>
    <s v="GLOBAL"/>
    <s v="NO SOLICITADAS"/>
  </r>
  <r>
    <x v="3"/>
    <x v="36"/>
    <n v="10"/>
    <s v="MANTENIMIENTO DE BIENES MUEBLES, EQUIPOS Y ENSERES"/>
    <s v="GATO TRIPODE DE 5 TON"/>
    <n v="72154500"/>
    <s v="Selección abreviada menor cuantía"/>
    <n v="4"/>
    <n v="7"/>
    <n v="1"/>
    <n v="2998800"/>
    <s v="GLOBAL"/>
    <s v="NO SOLICITADAS"/>
  </r>
  <r>
    <x v="3"/>
    <x v="36"/>
    <n v="10"/>
    <s v="MANTENIMIENTO DE BIENES MUEBLES, EQUIPOS Y ENSERES"/>
    <s v="HIDROLAVADORAS AERONAVES  "/>
    <n v="72154500"/>
    <s v="Selección abreviada menor cuantía"/>
    <n v="4"/>
    <n v="7"/>
    <n v="1"/>
    <n v="8749500"/>
    <s v="GLOBAL"/>
    <s v="NO SOLICITADAS"/>
  </r>
  <r>
    <x v="3"/>
    <x v="36"/>
    <n v="10"/>
    <s v="MANTENIMIENTO DE BIENES MUEBLES, EQUIPOS Y ENSERES"/>
    <s v="MANTENIMIENTO AIRES CENTRALES, ACONDICIONADOS Y CUARTOS FRIOS  SISTEMA HVAC"/>
    <n v="72101511"/>
    <s v="Mínima cuantía"/>
    <n v="4"/>
    <n v="5"/>
    <n v="1"/>
    <n v="40000000"/>
    <s v="GLOBAL"/>
    <s v="NO SOLICITADAS"/>
  </r>
  <r>
    <x v="3"/>
    <x v="36"/>
    <n v="10"/>
    <s v="MANTENIMIENTO DE BIENES MUEBLES, EQUIPOS Y ENSERES"/>
    <s v="MANTENIMIENTO VIDEO BEAM"/>
    <n v="72154066"/>
    <s v="Mínima cuantía"/>
    <n v="5"/>
    <n v="2"/>
    <n v="1"/>
    <n v="3885000"/>
    <s v="GLOBAL"/>
    <s v="NO SOLICITADAS"/>
  </r>
  <r>
    <x v="3"/>
    <x v="36"/>
    <n v="10"/>
    <s v="MANTENIMIENTO DE BIENES MUEBLES, EQUIPOS Y ENSERES"/>
    <s v="MANTENIMIENTO UPS"/>
    <n v="73152108"/>
    <s v="Mínima cuantía"/>
    <n v="3"/>
    <n v="5"/>
    <n v="1"/>
    <n v="10000000"/>
    <s v="GLOBAL"/>
    <s v="NO SOLICITADAS"/>
  </r>
  <r>
    <x v="3"/>
    <x v="36"/>
    <n v="10"/>
    <s v="MANTENIMIENTO DE BIENES MUEBLES, EQUIPOS Y ENSERES"/>
    <s v="MANTENIMIENTO MOBILIARIO BARRACAS ALUMNOS Y AREAS SOCIALES"/>
    <n v="72153600"/>
    <s v="Mínima cuantía"/>
    <n v="5"/>
    <n v="5"/>
    <n v="1"/>
    <n v="40000000"/>
    <s v="GLOBAL"/>
    <s v="NO SOLICITADAS"/>
  </r>
  <r>
    <x v="3"/>
    <x v="36"/>
    <n v="10"/>
    <s v="MANTENIMIENTO DE BIENES MUEBLES, EQUIPOS Y ENSERES"/>
    <s v="MANTENIIENTO DE CAMARAS DE VIGILANCIA"/>
    <n v="92121704"/>
    <s v="Mínima cuantía"/>
    <n v="3"/>
    <n v="3"/>
    <n v="1"/>
    <n v="4199994"/>
    <s v="GLOBAL"/>
    <s v="NO SOLICITADAS"/>
  </r>
  <r>
    <x v="3"/>
    <x v="36"/>
    <n v="10"/>
    <s v="MANTENIMIENTO DE BIENES MUEBLES, EQUIPOS Y ENSERES"/>
    <s v="MANTO. SISTEMA DE ALARMAS "/>
    <n v="92121702"/>
    <s v="Mínima cuantía"/>
    <n v="3"/>
    <n v="3"/>
    <n v="1"/>
    <n v="25200000"/>
    <s v="GLOBAL"/>
    <s v="NO SOLICITADAS"/>
  </r>
  <r>
    <x v="3"/>
    <x v="67"/>
    <n v="10"/>
    <s v="MANTENIMIENTO DE MATERIAL Y EQUIPO DE GUERRA"/>
    <s v="GCU"/>
    <n v="72154300"/>
    <s v="Selección abreviada menor cuantía"/>
    <n v="4"/>
    <n v="7"/>
    <n v="1"/>
    <n v="23990400"/>
    <s v="GLOBAL"/>
    <s v="NO SOLICITADAS"/>
  </r>
  <r>
    <x v="3"/>
    <x v="67"/>
    <n v="10"/>
    <s v="MANTENIMIENTO DE MATERIAL Y EQUIPO DE GUERRA"/>
    <s v="EMPUÑADURAS _x000a_GAU-19"/>
    <n v="72154300"/>
    <s v="Selección abreviada menor cuantía"/>
    <n v="4"/>
    <n v="7"/>
    <n v="1"/>
    <n v="2249100"/>
    <s v="GLOBAL"/>
    <s v="NO SOLICITADAS"/>
  </r>
  <r>
    <x v="3"/>
    <x v="67"/>
    <n v="10"/>
    <s v="MANTENIMIENTO DE MATERIAL Y EQUIPO DE GUERRA"/>
    <s v="SIMULADOR XMT-14"/>
    <n v="72154300"/>
    <s v="Selección abreviada menor cuantía"/>
    <n v="4"/>
    <n v="7"/>
    <n v="1"/>
    <n v="21000000"/>
    <s v="GLOBAL"/>
    <s v="NO SOLICITADAS"/>
  </r>
  <r>
    <x v="3"/>
    <x v="67"/>
    <n v="10"/>
    <s v="MANTENIMIENTO DE MATERIAL Y EQUIPO DE GUERRA"/>
    <s v="MANTENIMIENTO SISTEMAS DE ARMAS AERONAVES"/>
    <n v="78181800"/>
    <s v="Selección abreviada menor cuantía"/>
    <n v="4"/>
    <n v="7"/>
    <n v="1"/>
    <n v="120000000"/>
    <s v="GLOBAL"/>
    <s v="NO SOLICITADAS"/>
  </r>
  <r>
    <x v="3"/>
    <x v="37"/>
    <n v="10"/>
    <s v="MANTENIMIENTO DE VÍAS, ESTRUCTURAS Y REDES"/>
    <s v="MANTENIMIENTO RED ELECTRICA, PROTECCION Y ALUMBRADO "/>
    <n v="81102402"/>
    <s v="Mínima cuantía"/>
    <n v="2"/>
    <n v="4"/>
    <n v="1"/>
    <n v="53409878"/>
    <s v="GLOBAL"/>
    <s v="NO SOLICITADAS"/>
  </r>
  <r>
    <x v="3"/>
    <x v="37"/>
    <n v="10"/>
    <s v="MANTENIMIENTO DE VÍAS, ESTRUCTURAS Y REDES"/>
    <s v="MANTENIMIENTO RED DATOS Y VOZ"/>
    <n v="72151605"/>
    <s v="Mínima cuantía"/>
    <n v="3"/>
    <n v="2"/>
    <n v="1"/>
    <n v="30000000"/>
    <s v="GLOBAL"/>
    <s v="NO SOLICITADAS"/>
  </r>
  <r>
    <x v="3"/>
    <x v="37"/>
    <n v="10"/>
    <s v="MANTENIMIENTO DE VÍAS, ESTRUCTURAS Y REDES"/>
    <s v="MANTENIMIENTO MALLA PERIMETRAL"/>
    <n v="72103300"/>
    <s v="Mínima cuantía"/>
    <n v="5"/>
    <n v="3"/>
    <n v="1"/>
    <n v="50000000"/>
    <s v="GLOBAL"/>
    <s v="NO SOLICITADAS"/>
  </r>
  <r>
    <x v="3"/>
    <x v="39"/>
    <n v="10"/>
    <s v="MANTENIMIENTO EQUIPO DE NAVEGACION Y TRANSPORTE"/>
    <s v="MANTENIMIENTO VEHICULOS"/>
    <n v="78181500"/>
    <s v="Mínima cuantía"/>
    <n v="4"/>
    <n v="7"/>
    <n v="1"/>
    <n v="11941500"/>
    <s v="GLOBAL"/>
    <s v="NO SOLICITADAS"/>
  </r>
  <r>
    <x v="3"/>
    <x v="39"/>
    <n v="10"/>
    <s v="MANTENIMIENTO EQUIPO DE NAVEGACION Y TRANSPORTE"/>
    <s v="MANTENIMIENTO MOTOS UNIDAD"/>
    <n v="78181500"/>
    <s v="Mínima cuantía"/>
    <n v="5"/>
    <n v="5"/>
    <n v="1"/>
    <n v="30000000"/>
    <s v="GLOBAL"/>
    <s v="NO SOLICITADAS"/>
  </r>
  <r>
    <x v="3"/>
    <x v="39"/>
    <n v="10"/>
    <s v="MANTENIMIENTO EQUIPO DE NAVEGACION Y TRANSPORTE"/>
    <s v="REMOLCADOR AERONAVES "/>
    <n v="72154500"/>
    <s v="Selección abreviada menor cuantía"/>
    <n v="4"/>
    <n v="7"/>
    <n v="1"/>
    <n v="14994000"/>
    <s v="GLOBAL"/>
    <s v="NO SOLICITADAS"/>
  </r>
  <r>
    <x v="3"/>
    <x v="39"/>
    <n v="10"/>
    <s v="MANTENIMIENTO EQUIPO DE NAVEGACION Y TRANSPORTE"/>
    <s v="VEHICULO UTILITARIO (JOHN DEERE) "/>
    <n v="72154500"/>
    <s v="Selección abreviada menor cuantía"/>
    <n v="4"/>
    <n v="7"/>
    <n v="1"/>
    <n v="29988000"/>
    <s v="GLOBAL"/>
    <s v="NO SOLICITADAS"/>
  </r>
  <r>
    <x v="3"/>
    <x v="39"/>
    <n v="10"/>
    <s v="MANTENIMIENTO EQUIPO DE NAVEGACION Y TRANSPORTE"/>
    <s v="MANTENIMIENTO VEHICULOS VF 2018"/>
    <n v="78181500"/>
    <s v="Mínima cuantía"/>
    <n v="1"/>
    <n v="2"/>
    <n v="1"/>
    <n v="15000000"/>
    <s v="GLOBAL"/>
    <s v="SI APROBADAS"/>
  </r>
  <r>
    <x v="3"/>
    <x v="39"/>
    <n v="10"/>
    <s v="MANTENIMIENTO EQUIPO DE NAVEGACION Y TRANSPORTE"/>
    <s v="MANTENIMIENTO VEHICULOS"/>
    <n v="78181500"/>
    <s v="Mínima cuantía"/>
    <n v="3"/>
    <n v="9"/>
    <n v="1"/>
    <n v="62288550"/>
    <s v="GLOBAL"/>
    <s v="NO SOLICITADAS"/>
  </r>
  <r>
    <x v="3"/>
    <x v="40"/>
    <n v="16"/>
    <s v="MANTENIMIENTO Y MEJORAMIENTO DE VIVIENDA Y ALOJAMIENTO"/>
    <s v="MANTENIMIENTO DE BARRACAS"/>
    <n v="72102900"/>
    <s v="Selección abreviada menor cuantía"/>
    <n v="4"/>
    <n v="7"/>
    <n v="1"/>
    <n v="200000000"/>
    <s v="GLOBAL"/>
    <s v="NO SOLICITADAS"/>
  </r>
  <r>
    <x v="3"/>
    <x v="40"/>
    <n v="16"/>
    <s v="MANTENIMIENTO Y MEJORAMIENTO DE VIVIENDA Y ALOJAMIENTO"/>
    <s v="MANTENIMIENTO DE VIVIENDA FISCAL"/>
    <n v="72111001"/>
    <s v="Selección abreviada menor cuantía"/>
    <n v="4"/>
    <n v="7"/>
    <n v="1"/>
    <n v="111823589"/>
    <s v="GLOBAL"/>
    <s v="NO SOLICITADAS"/>
  </r>
  <r>
    <x v="3"/>
    <x v="41"/>
    <n v="10"/>
    <s v="SERVICIO DE ASEO"/>
    <s v="SERVICIO DE ASEADORAS V.F.2018"/>
    <n v="76111500"/>
    <s v="Seléccion abreviada - acuerdo marco"/>
    <n v="1"/>
    <n v="3"/>
    <n v="1"/>
    <n v="27929425"/>
    <s v="GLOBAL"/>
    <s v="SI APROBADAS"/>
  </r>
  <r>
    <x v="3"/>
    <x v="41"/>
    <n v="10"/>
    <s v="SERVICIO DE ASEO"/>
    <s v="SERVICIO DE ASEADORAS"/>
    <n v="76111500"/>
    <s v="Seléccion abreviada - acuerdo marco"/>
    <n v="3"/>
    <n v="9"/>
    <n v="1"/>
    <n v="32070576"/>
    <s v="GLOBAL"/>
    <s v="NO SOLICITADAS"/>
  </r>
  <r>
    <x v="3"/>
    <x v="41"/>
    <n v="10"/>
    <s v="SERVICIO DE ASEO"/>
    <s v="CORTE DE PRADOS V.F.2018"/>
    <n v="70111706"/>
    <s v="Selección abreviada menor cuantía"/>
    <n v="1"/>
    <n v="3"/>
    <n v="1"/>
    <n v="32400000"/>
    <s v="GLOBAL"/>
    <s v="SI APROBADAS"/>
  </r>
  <r>
    <x v="3"/>
    <x v="41"/>
    <n v="10"/>
    <s v="SERVICIO DE ASEO"/>
    <s v="CORTE DE PRADOS"/>
    <n v="70111706"/>
    <s v="Selección abreviada menor cuantía"/>
    <n v="3"/>
    <n v="9"/>
    <n v="1"/>
    <n v="9600000"/>
    <s v="GLOBAL"/>
    <s v="NO SOLICITADAS"/>
  </r>
  <r>
    <x v="3"/>
    <x v="41"/>
    <n v="10"/>
    <s v="SERVICIO DE ASEO"/>
    <s v="PODA DE RAMAS"/>
    <n v="70111503"/>
    <s v="Selección abreviada menor cuantía"/>
    <n v="3"/>
    <n v="9"/>
    <n v="1"/>
    <n v="18000000"/>
    <s v="GLOBAL"/>
    <s v="NO SOLICITADAS"/>
  </r>
  <r>
    <x v="3"/>
    <x v="41"/>
    <n v="16"/>
    <s v="SERVICIO DE ASEO"/>
    <s v="SERVICIO DE ASEADORAS V.F 2018"/>
    <n v="76111500"/>
    <s v="Seléccion abreviada - acuerdo marco"/>
    <n v="1"/>
    <n v="3"/>
    <n v="1"/>
    <n v="20000000"/>
    <s v="GLOBAL"/>
    <s v="SI APROBADAS"/>
  </r>
  <r>
    <x v="3"/>
    <x v="41"/>
    <n v="16"/>
    <s v="SERVICIO DE ASEO"/>
    <s v="SERVICIO DE ASEADORAS"/>
    <n v="76111500"/>
    <s v="Seléccion abreviada - acuerdo marco"/>
    <n v="3"/>
    <n v="9"/>
    <n v="1"/>
    <n v="30000000"/>
    <s v="GLOBAL"/>
    <s v="NO SOLICITADAS"/>
  </r>
  <r>
    <x v="3"/>
    <x v="41"/>
    <n v="10"/>
    <s v="SERVICIO DE ASEO"/>
    <s v="SERVICIO DE ASEADORAS"/>
    <n v="76111500"/>
    <s v="Seléccion abreviada - acuerdo marco"/>
    <n v="3"/>
    <n v="9"/>
    <n v="1"/>
    <n v="100000000"/>
    <s v="GLOBAL"/>
    <s v="NO SOLICITADAS"/>
  </r>
  <r>
    <x v="3"/>
    <x v="41"/>
    <n v="10"/>
    <s v="SERVICIO DE ASEO"/>
    <s v="CORTE DE PRADOS"/>
    <n v="70111706"/>
    <s v="Selección abreviada menor cuantía"/>
    <n v="3"/>
    <n v="9"/>
    <n v="1"/>
    <n v="92890000"/>
    <s v="GLOBAL"/>
    <s v="NO SOLICITADAS"/>
  </r>
  <r>
    <x v="3"/>
    <x v="59"/>
    <n v="16"/>
    <s v="SERVICIO DE CAFETERIA Y RESTAURANTE"/>
    <s v="SERVICIO DE CAFETERÍA"/>
    <n v="90101700"/>
    <s v="Mínima cuantía"/>
    <n v="3"/>
    <n v="7"/>
    <n v="1"/>
    <n v="25000000"/>
    <s v="GLOBAL"/>
    <s v="NO SOLICITADAS"/>
  </r>
  <r>
    <x v="3"/>
    <x v="42"/>
    <n v="10"/>
    <s v="ADMINISTRACION OPERACIÓN Y MANTENIMIENTO DE PLANTAS DE ENERGIA"/>
    <s v="CELDAS SUBESTACION ELECTRICA"/>
    <n v="73152108"/>
    <s v="Mínima cuantía"/>
    <n v="3"/>
    <n v="6"/>
    <n v="1"/>
    <n v="42000000"/>
    <s v="GLOBAL"/>
    <s v="NO SOLICITADAS"/>
  </r>
  <r>
    <x v="3"/>
    <x v="42"/>
    <n v="10"/>
    <s v="ADMINISTRACION OPERACIÓN Y MANTENIMIENTO DE PLANTAS DE ENERGIA"/>
    <s v="PLANTAS ELECTRICAS "/>
    <n v="72154300"/>
    <s v="Mínima cuantía"/>
    <n v="3"/>
    <n v="6"/>
    <n v="1"/>
    <n v="30000000"/>
    <s v="GLOBAL"/>
    <s v="NO SOLICITADAS"/>
  </r>
  <r>
    <x v="3"/>
    <x v="42"/>
    <n v="10"/>
    <s v="ADMINISTRACION OPERACIÓN Y MANTENIMIENTO DE PLANTAS DE ENERGIA"/>
    <s v="PLANTA AUXILIAR"/>
    <n v="72154500"/>
    <s v="Selección abreviada menor cuantía"/>
    <n v="4"/>
    <n v="7"/>
    <n v="1"/>
    <n v="16868250"/>
    <s v="GLOBAL"/>
    <s v="NO SOLICITADAS"/>
  </r>
  <r>
    <x v="3"/>
    <x v="46"/>
    <n v="16"/>
    <s v="ACUEDUCTO ALCANTARILLADO Y ASEO"/>
    <s v="RECOLECCION DE BASURAS"/>
    <n v="76121501"/>
    <n v="0"/>
    <n v="1"/>
    <n v="11"/>
    <n v="1"/>
    <n v="21420000"/>
    <s v="GLOBAL"/>
    <s v="NO SOLICITADAS"/>
  </r>
  <r>
    <x v="3"/>
    <x v="47"/>
    <n v="10"/>
    <s v="ENERGIA"/>
    <s v="ENERGIA"/>
    <n v="83101803"/>
    <n v="0"/>
    <n v="1"/>
    <n v="11"/>
    <n v="1"/>
    <n v="674212401"/>
    <s v="GLOBAL"/>
    <s v="NO SOLICITADAS"/>
  </r>
  <r>
    <x v="3"/>
    <x v="47"/>
    <n v="16"/>
    <s v="ENERGIA"/>
    <s v="ENERGIA"/>
    <n v="83101803"/>
    <n v="0"/>
    <n v="1"/>
    <n v="11"/>
    <n v="1"/>
    <n v="1397280033"/>
    <s v="GLOBAL"/>
    <s v="NO SOLICITADAS"/>
  </r>
  <r>
    <x v="3"/>
    <x v="47"/>
    <n v="10"/>
    <s v="ENERGIA"/>
    <s v="ENERGIA"/>
    <n v="83101803"/>
    <n v="0"/>
    <n v="1"/>
    <n v="11"/>
    <n v="1"/>
    <n v="927997938"/>
    <s v="GLOBAL"/>
    <s v="NO SOLICITADAS"/>
  </r>
  <r>
    <x v="3"/>
    <x v="48"/>
    <n v="16"/>
    <s v="TELÉFONO, FAX Y OTROS"/>
    <s v="TELEFONO "/>
    <n v="83111500"/>
    <n v="0"/>
    <n v="1"/>
    <n v="11"/>
    <n v="1"/>
    <n v="15750000"/>
    <s v="GLOBAL"/>
    <s v="NO SOLICITADAS"/>
  </r>
  <r>
    <x v="3"/>
    <x v="49"/>
    <n v="10"/>
    <s v="OTROS SERVICIOS PÚBLICOS"/>
    <s v="GAS PROPANO"/>
    <n v="83101601"/>
    <n v="0"/>
    <n v="1"/>
    <n v="11"/>
    <n v="1"/>
    <n v="42000000"/>
    <s v="GLOBAL"/>
    <s v="NO SOLICITADAS"/>
  </r>
  <r>
    <x v="3"/>
    <x v="49"/>
    <n v="16"/>
    <s v="OTROS SERVICIOS PÚBLICOS"/>
    <s v="INTERNET"/>
    <n v="81112101"/>
    <n v="0"/>
    <n v="1"/>
    <n v="11"/>
    <n v="1"/>
    <n v="17130000"/>
    <s v="GLOBAL"/>
    <s v="NO SOLICITADAS"/>
  </r>
  <r>
    <x v="3"/>
    <x v="49"/>
    <n v="10"/>
    <s v="OTROS SERVICIOS PÚBLICOS"/>
    <s v="INTERNET ACADEMICO EHFAA"/>
    <n v="81112001"/>
    <s v="Contratación directa"/>
    <n v="1"/>
    <n v="11"/>
    <n v="1"/>
    <n v="57435000"/>
    <s v="GLOBAL"/>
    <s v="NO SOLICITADAS"/>
  </r>
  <r>
    <x v="3"/>
    <x v="49"/>
    <n v="10"/>
    <s v="OTROS SERVICIOS PÚBLICOS"/>
    <s v="INTERNET"/>
    <n v="81112101"/>
    <n v="0"/>
    <n v="1"/>
    <n v="11"/>
    <n v="1"/>
    <n v="15000000"/>
    <s v="GLOBAL"/>
    <s v="NO SOLICITADAS"/>
  </r>
  <r>
    <x v="3"/>
    <x v="50"/>
    <n v="10"/>
    <s v="VIATICOS Y GASTOS DE VIAJE AL INTERIOR"/>
    <s v="VIATICOS AL INTERIOR"/>
    <n v="92112301"/>
    <n v="0"/>
    <n v="1"/>
    <n v="11"/>
    <n v="1"/>
    <n v="770000000"/>
    <s v="GLOBAL"/>
    <s v="NO SOLICITADAS"/>
  </r>
  <r>
    <x v="3"/>
    <x v="50"/>
    <n v="10"/>
    <s v="VIATICOS Y GASTOS DE VIAJE AL INTERIOR"/>
    <s v="PASAJES TERRESTRES NACIONALES PERSONAL MIL. CIV."/>
    <n v="78111800"/>
    <s v="Mínima cuantía"/>
    <n v="3"/>
    <n v="8"/>
    <n v="1"/>
    <n v="4650000"/>
    <s v="GLOBAL"/>
    <s v="NO SOLICITADAS"/>
  </r>
  <r>
    <x v="3"/>
    <x v="50"/>
    <n v="10"/>
    <s v="VIATICOS Y GASTOS DE VIAJE AL INTERIOR"/>
    <s v="PASAJES AEREOS"/>
    <n v="92112301"/>
    <s v="Mínima cuantía"/>
    <n v="3"/>
    <n v="8"/>
    <n v="1"/>
    <n v="10000000"/>
    <s v="GLOBAL"/>
    <s v="NO SOLICITADAS"/>
  </r>
  <r>
    <x v="3"/>
    <x v="50"/>
    <n v="16"/>
    <s v="VIATICOS Y GASTOS DE VIAJE AL INTERIOR"/>
    <s v="CACOM 4"/>
    <n v="90121500"/>
    <n v="0"/>
    <n v="0"/>
    <n v="0"/>
    <n v="1"/>
    <n v="15600000"/>
    <s v="GLOBAL"/>
    <s v="NO SOLICITADAS"/>
  </r>
  <r>
    <x v="3"/>
    <x v="51"/>
    <n v="10"/>
    <s v="MATERIAL VETERINARIO"/>
    <s v="VITAMINAS (FRASCO)"/>
    <n v="10111305"/>
    <s v="Mínima cuantía"/>
    <n v="3"/>
    <n v="3"/>
    <n v="65"/>
    <n v="4095000"/>
    <s v="UNIDAD"/>
    <s v="NO SOLICITADAS"/>
  </r>
  <r>
    <x v="3"/>
    <x v="51"/>
    <n v="10"/>
    <s v="MATERIAL VETERINARIO"/>
    <s v="JABON PARA PERROS"/>
    <n v="10111302"/>
    <s v="Mínima cuantía"/>
    <n v="3"/>
    <n v="3"/>
    <n v="23"/>
    <n v="217350"/>
    <s v="UNIDAD"/>
    <s v="NO SOLICITADAS"/>
  </r>
  <r>
    <x v="3"/>
    <x v="51"/>
    <n v="10"/>
    <s v="MATERIAL VETERINARIO"/>
    <s v="BAÑO SECO DESODORANTE E INSECTICIDA (FRASCO)"/>
    <n v="10111302"/>
    <s v="Mínima cuantía"/>
    <n v="3"/>
    <n v="3"/>
    <n v="23"/>
    <n v="483000"/>
    <s v="UNIDAD"/>
    <s v="NO SOLICITADAS"/>
  </r>
  <r>
    <x v="3"/>
    <x v="51"/>
    <n v="10"/>
    <s v="MATERIAL VETERINARIO"/>
    <s v="CHAMPU ANTISEPTICO MEDICADO "/>
    <n v="10111302"/>
    <s v="Mínima cuantía"/>
    <n v="3"/>
    <n v="3"/>
    <n v="8"/>
    <n v="1260000"/>
    <s v="GALON"/>
    <s v="NO SOLICITADAS"/>
  </r>
  <r>
    <x v="3"/>
    <x v="51"/>
    <n v="10"/>
    <s v="MATERIAL VETERINARIO"/>
    <s v="CREMA DENTAL PARA PERROS"/>
    <n v="10111302"/>
    <s v="Mínima cuantía"/>
    <n v="3"/>
    <n v="3"/>
    <n v="6"/>
    <n v="176400"/>
    <s v="UNIDAD"/>
    <s v="NO SOLICITADAS"/>
  </r>
  <r>
    <x v="3"/>
    <x v="51"/>
    <n v="10"/>
    <s v="MATERIAL VETERINARIO"/>
    <s v="COLONIA PARA PERROS"/>
    <n v="10111302"/>
    <s v="Mínima cuantía"/>
    <n v="3"/>
    <n v="3"/>
    <n v="2"/>
    <n v="273000"/>
    <s v="LITRO"/>
    <s v="NO SOLICITADAS"/>
  </r>
  <r>
    <x v="3"/>
    <x v="51"/>
    <n v="10"/>
    <s v="MATERIAL VETERINARIO"/>
    <s v="SOLUCIÓN ÓTICA (FRASCO)"/>
    <n v="10111305"/>
    <s v="Mínima cuantía"/>
    <n v="3"/>
    <n v="3"/>
    <n v="22"/>
    <n v="646800"/>
    <s v="UNIDAD"/>
    <s v="NO SOLICITADAS"/>
  </r>
  <r>
    <x v="3"/>
    <x v="51"/>
    <n v="10"/>
    <s v="MATERIAL VETERINARIO"/>
    <s v="ANTIPARASITARIO INTERNO SUSPENSIÓN ORAL (JERINGA)"/>
    <n v="10111305"/>
    <s v="Mínima cuantía"/>
    <n v="3"/>
    <n v="3"/>
    <n v="22"/>
    <n v="415800"/>
    <s v="UNIDAD"/>
    <s v="NO SOLICITADAS"/>
  </r>
  <r>
    <x v="3"/>
    <x v="51"/>
    <n v="10"/>
    <s v="MATERIAL VETERINARIO"/>
    <s v="ANTIPARASITARIO INTERNO TABLETAS"/>
    <n v="10111305"/>
    <s v="Mínima cuantía"/>
    <n v="3"/>
    <n v="3"/>
    <n v="45"/>
    <n v="1417500"/>
    <s v="UNIDAD"/>
    <s v="NO SOLICITADAS"/>
  </r>
  <r>
    <x v="3"/>
    <x v="51"/>
    <n v="10"/>
    <s v="MATERIAL VETERINARIO"/>
    <s v="ANTIPARASITARIOS INTERNO DE AMPLIO ESPECTRO"/>
    <n v="10111305"/>
    <s v="Mínima cuantía"/>
    <n v="3"/>
    <n v="3"/>
    <n v="16"/>
    <n v="756000"/>
    <s v="UNIDAD"/>
    <s v="NO SOLICITADAS"/>
  </r>
  <r>
    <x v="3"/>
    <x v="51"/>
    <n v="10"/>
    <s v="MATERIAL VETERINARIO"/>
    <s v="PULGUICIDA Y GARRAPATICIDA EN SPRAY "/>
    <n v="10111305"/>
    <s v="Mínima cuantía"/>
    <n v="3"/>
    <n v="3"/>
    <n v="23"/>
    <n v="2052750"/>
    <s v="UNIDAD"/>
    <s v="NO SOLICITADAS"/>
  </r>
  <r>
    <x v="3"/>
    <x v="51"/>
    <n v="10"/>
    <s v="MATERIAL VETERINARIO"/>
    <s v="PULGUICIDA, GARRAPATICIDA Y MOSQUICIDA SOLUCIÓN TÓPICA (PIPETA)"/>
    <n v="10111305"/>
    <s v="Mínima cuantía"/>
    <n v="3"/>
    <n v="3"/>
    <n v="23"/>
    <n v="966000"/>
    <s v="UNIDAD"/>
    <s v="NO SOLICITADAS"/>
  </r>
  <r>
    <x v="3"/>
    <x v="51"/>
    <n v="10"/>
    <s v="MATERIAL VETERINARIO"/>
    <s v="PULGUICIDA SOLUCIÓN TÓPICA (PIPETA)"/>
    <n v="10111305"/>
    <s v="Mínima cuantía"/>
    <n v="3"/>
    <n v="3"/>
    <n v="24"/>
    <n v="1008000"/>
    <s v="UNIDAD"/>
    <s v="NO SOLICITADAS"/>
  </r>
  <r>
    <x v="3"/>
    <x v="51"/>
    <n v="10"/>
    <s v="MATERIAL VETERINARIO"/>
    <s v="COLLAR GARRAPATICIDA"/>
    <n v="10111305"/>
    <s v="Mínima cuantía"/>
    <n v="3"/>
    <n v="3"/>
    <n v="36"/>
    <n v="1323000"/>
    <s v="UNIDAD"/>
    <s v="NO SOLICITADAS"/>
  </r>
  <r>
    <x v="3"/>
    <x v="51"/>
    <n v="10"/>
    <s v="MATERIAL VETERINARIO"/>
    <s v="INSECTICIDA PIROTROIDE  CANECA"/>
    <n v="10191509"/>
    <s v="Mínima cuantía"/>
    <n v="3"/>
    <n v="3"/>
    <n v="1"/>
    <n v="199500"/>
    <s v="UNIDAD"/>
    <s v="NO SOLICITADAS"/>
  </r>
  <r>
    <x v="3"/>
    <x v="51"/>
    <n v="10"/>
    <s v="MATERIAL VETERINARIO"/>
    <s v="LARVICIDA ANTISEPTICO (FRASCO)"/>
    <n v="10111305"/>
    <s v="Mínima cuantía"/>
    <n v="3"/>
    <n v="3"/>
    <n v="6"/>
    <n v="201600"/>
    <s v="UNIDAD"/>
    <s v="NO SOLICITADAS"/>
  </r>
  <r>
    <x v="3"/>
    <x v="51"/>
    <n v="10"/>
    <s v="MATERIAL VETERINARIO"/>
    <s v="ECTOPARASITICIDA "/>
    <n v="10111305"/>
    <s v="Mínima cuantía"/>
    <n v="3"/>
    <n v="3"/>
    <n v="6"/>
    <n v="75600"/>
    <s v="UNIDAD"/>
    <s v="NO SOLICITADAS"/>
  </r>
  <r>
    <x v="3"/>
    <x v="51"/>
    <n v="10"/>
    <s v="MATERIAL VETERINARIO"/>
    <s v="CREMA CICATRIZANTE, SECANTE, DESINFECTANTE Y REPELENTE DE INSECTOS "/>
    <n v="10111305"/>
    <s v="Mínima cuantía"/>
    <n v="3"/>
    <n v="3"/>
    <n v="6"/>
    <n v="283500"/>
    <s v="UNIDAD"/>
    <s v="NO SOLICITADAS"/>
  </r>
  <r>
    <x v="3"/>
    <x v="51"/>
    <n v="10"/>
    <s v="MATERIAL VETERINARIO"/>
    <s v="CREMA DERMATOLOGICA ANTIBACTERIANA, ANTIMICÓTICA Y ANTIALÉRGICA (TUBO)"/>
    <n v="10111305"/>
    <s v="Mínima cuantía"/>
    <n v="3"/>
    <n v="3"/>
    <n v="6"/>
    <n v="126000"/>
    <s v="UNIDAD"/>
    <s v="NO SOLICITADAS"/>
  </r>
  <r>
    <x v="3"/>
    <x v="51"/>
    <n v="10"/>
    <s v="MATERIAL VETERINARIO"/>
    <s v="SOLUCIÓN OTICO-OFTALMICA (FRASCO)"/>
    <n v="10111305"/>
    <s v="Mínima cuantía"/>
    <n v="3"/>
    <n v="3"/>
    <n v="4"/>
    <n v="92400"/>
    <s v="UNIDAD"/>
    <s v="NO SOLICITADAS"/>
  </r>
  <r>
    <x v="3"/>
    <x v="51"/>
    <n v="10"/>
    <s v="MATERIAL VETERINARIO"/>
    <s v="DOXICICLINA (CAJA)"/>
    <n v="10111305"/>
    <s v="Mínima cuantía"/>
    <n v="3"/>
    <n v="3"/>
    <n v="54"/>
    <n v="1417500"/>
    <s v="UNIDAD"/>
    <s v="NO SOLICITADAS"/>
  </r>
  <r>
    <x v="3"/>
    <x v="51"/>
    <n v="10"/>
    <s v="MATERIAL VETERINARIO"/>
    <s v="ALCOHOL ANTISEPTICO "/>
    <n v="42281603"/>
    <s v="Mínima cuantía"/>
    <n v="3"/>
    <n v="3"/>
    <n v="2"/>
    <n v="67200"/>
    <s v="GALON"/>
    <s v="NO SOLICITADAS"/>
  </r>
  <r>
    <x v="3"/>
    <x v="51"/>
    <n v="10"/>
    <s v="MATERIAL VETERINARIO"/>
    <s v="SOLUCION DE YODO  (UNIDAD)"/>
    <n v="51102722"/>
    <s v="Mínima cuantía"/>
    <n v="3"/>
    <n v="3"/>
    <n v="6"/>
    <n v="819000"/>
    <s v="UNIDAD"/>
    <s v="NO SOLICITADAS"/>
  </r>
  <r>
    <x v="3"/>
    <x v="51"/>
    <n v="10"/>
    <s v="MATERIAL VETERINARIO"/>
    <s v="HIPOCLORITO DE SODIO (UNIDAD)"/>
    <n v="42281603"/>
    <s v="Mínima cuantía"/>
    <n v="3"/>
    <n v="3"/>
    <n v="3"/>
    <n v="78750"/>
    <s v="UNIDAD"/>
    <s v="NO SOLICITADAS"/>
  </r>
  <r>
    <x v="3"/>
    <x v="51"/>
    <n v="10"/>
    <s v="MATERIAL VETERINARIO"/>
    <s v="AGUA OXIGENADA "/>
    <n v="42281604"/>
    <s v="Mínima cuantía"/>
    <n v="3"/>
    <n v="3"/>
    <n v="2"/>
    <n v="67200"/>
    <s v="GALON"/>
    <s v="NO SOLICITADAS"/>
  </r>
  <r>
    <x v="3"/>
    <x v="51"/>
    <n v="10"/>
    <s v="MATERIAL VETERINARIO"/>
    <s v="ANTISEPTICO Y DESINFECTANTE ESPUMA "/>
    <n v="42121606"/>
    <s v="Mínima cuantía"/>
    <n v="3"/>
    <n v="3"/>
    <n v="1"/>
    <n v="136500"/>
    <s v="GALON"/>
    <s v="NO SOLICITADAS"/>
  </r>
  <r>
    <x v="3"/>
    <x v="51"/>
    <n v="10"/>
    <s v="MATERIAL VETERINARIO"/>
    <s v="YODO POVIDONA SOLUCIÓN  "/>
    <n v="51102722"/>
    <s v="Mínima cuantía"/>
    <n v="3"/>
    <n v="3"/>
    <n v="1"/>
    <n v="126000"/>
    <s v="GALON"/>
    <s v="NO SOLICITADAS"/>
  </r>
  <r>
    <x v="3"/>
    <x v="51"/>
    <n v="10"/>
    <s v="MATERIAL VETERINARIO"/>
    <s v="GASA HOSPITALARIA ROLLO POR YARDAS"/>
    <n v="42311511"/>
    <s v="Mínima cuantía"/>
    <n v="3"/>
    <n v="3"/>
    <n v="1"/>
    <n v="78000"/>
    <s v="UNIDAD"/>
    <s v="NO SOLICITADAS"/>
  </r>
  <r>
    <x v="3"/>
    <x v="51"/>
    <n v="10"/>
    <s v="MATERIAL VETERINARIO"/>
    <s v="ALGODÓN ROLLO"/>
    <n v="42141501"/>
    <s v="Mínima cuantía"/>
    <n v="3"/>
    <n v="3"/>
    <n v="1"/>
    <n v="31500"/>
    <s v="UNIDAD"/>
    <s v="NO SOLICITADAS"/>
  </r>
  <r>
    <x v="3"/>
    <x v="51"/>
    <n v="10"/>
    <s v="MATERIAL VETERINARIO"/>
    <s v="GUANTES QUIRURJICOS (CAJA)"/>
    <n v="42132205"/>
    <s v="Mínima cuantía"/>
    <n v="3"/>
    <n v="3"/>
    <n v="2"/>
    <n v="50400"/>
    <s v="UNIDAD"/>
    <s v="NO SOLICITADAS"/>
  </r>
  <r>
    <x v="3"/>
    <x v="51"/>
    <n v="10"/>
    <s v="MATERIAL VETERINARIO"/>
    <s v="ESPARADRAPO HOSPITALARIO TUBO"/>
    <n v="42311708"/>
    <s v="Mínima cuantía"/>
    <n v="3"/>
    <n v="3"/>
    <n v="1"/>
    <n v="99750"/>
    <s v="UNIDAD"/>
    <s v="NO SOLICITADAS"/>
  </r>
  <r>
    <x v="3"/>
    <x v="53"/>
    <n v="10"/>
    <s v="OTROS PARA EL SOSTENIMIENTO DE SEMOVIENTES"/>
    <s v="COMIDA EN LATA"/>
    <n v="10121802"/>
    <s v="Mínima cuantía"/>
    <n v="3"/>
    <n v="3"/>
    <n v="450"/>
    <n v="4720050"/>
    <s v="UNIDAD"/>
    <s v="NO SOLICITADAS"/>
  </r>
  <r>
    <x v="3"/>
    <x v="53"/>
    <n v="10"/>
    <s v="OTROS PARA EL SOSTENIMIENTO DE SEMOVIENTES"/>
    <s v="SERVICIO VETERINARIO"/>
    <n v="70122005"/>
    <s v="Mínima cuantía"/>
    <n v="3"/>
    <n v="8"/>
    <n v="1"/>
    <n v="12261760"/>
    <s v="GLOBAL"/>
    <s v="NO SOLICITADAS"/>
  </r>
  <r>
    <x v="3"/>
    <x v="68"/>
    <n v="10"/>
    <s v="ELEMENTOS PARA CAPACITACION"/>
    <s v="TABLEROS ACRILICOS"/>
    <n v="44111905"/>
    <s v="Mínima cuantía"/>
    <n v="4"/>
    <n v="2"/>
    <n v="9"/>
    <n v="3148740"/>
    <s v="UNIDAD"/>
    <s v="NO SOLICITADAS"/>
  </r>
  <r>
    <x v="3"/>
    <x v="55"/>
    <n v="16"/>
    <s v="ELEMENTOS PARA ESTÍMULOS"/>
    <s v="DISTINTIVOS"/>
    <n v="49101704"/>
    <s v="Mínima cuantía"/>
    <n v="4"/>
    <n v="3"/>
    <n v="250"/>
    <n v="14000000"/>
    <s v="UNIDAD"/>
    <s v="NO SOLICITADAS"/>
  </r>
  <r>
    <x v="3"/>
    <x v="55"/>
    <n v="10"/>
    <s v="ELEMENTOS PARA ESTÍMULOS"/>
    <s v="SUMINISTROS GRADUACION ALUMNOS Y DISTINTIVOS"/>
    <n v="60101401"/>
    <s v="Mínima cuantía"/>
    <n v="4"/>
    <n v="2"/>
    <n v="400"/>
    <n v="27300000"/>
    <s v="UNIDAD"/>
    <s v="NO SOLICITADAS"/>
  </r>
  <r>
    <x v="3"/>
    <x v="56"/>
    <n v="10"/>
    <s v="SERVICIOS DE BIENESTAR SOCIAL"/>
    <s v="EXAMENES MEDICOS SALUD OCUPACIONAL PERDONAL CIVIL Y UN PERSONAL MILITAR"/>
    <n v="85121502"/>
    <n v="0"/>
    <n v="1"/>
    <n v="11"/>
    <n v="1"/>
    <n v="19500000"/>
    <s v="GLOBAL"/>
    <s v="NO SOLICITADAS"/>
  </r>
  <r>
    <x v="3"/>
    <x v="57"/>
    <n v="10"/>
    <s v="SERVICIOS DE CAPACITACION"/>
    <s v="INSTRUCTORES EHFAA VF 2018"/>
    <n v="86131702"/>
    <s v="Contratación directa"/>
    <n v="1"/>
    <n v="3"/>
    <n v="1"/>
    <n v="51948001"/>
    <s v="GLOBAL"/>
    <s v="SI APROBADAS"/>
  </r>
  <r>
    <x v="3"/>
    <x v="57"/>
    <n v="10"/>
    <s v="SERVICIOS DE CAPACITACION"/>
    <s v="INSTRUCTORES EHFAA"/>
    <n v="86131702"/>
    <s v="Contratación directa"/>
    <n v="4"/>
    <n v="8"/>
    <n v="1"/>
    <n v="419858252"/>
    <s v="GLOBAL"/>
    <s v="NO SOLICITADAS"/>
  </r>
  <r>
    <x v="3"/>
    <x v="69"/>
    <n v="10"/>
    <s v="SERVICIOS PARA ESTÍMULOS"/>
    <s v="SERVICIO ACTIVIDAD PEDAGÓGICA PERSONAL ALUMNOS"/>
    <n v="90121501"/>
    <s v="Mínima cuantía"/>
    <n v="2"/>
    <n v="5"/>
    <n v="1"/>
    <n v="17850000"/>
    <s v="GLOBAL"/>
    <s v="NO SOLICITADAS"/>
  </r>
  <r>
    <x v="3"/>
    <x v="63"/>
    <n v="10"/>
    <s v="SERVICIOS MÉDICOS Y HOSPITALARIOS"/>
    <s v="EXAMENES MEDICOS HOSPITALARIOS"/>
    <n v="85122200"/>
    <s v="Mínima cuantía"/>
    <n v="4"/>
    <n v="6"/>
    <n v="1"/>
    <n v="25000000"/>
    <s v="GLOBAL"/>
    <s v="NO SOLICITADAS"/>
  </r>
  <r>
    <x v="3"/>
    <x v="58"/>
    <n v="10"/>
    <s v="OTROS GASTOS POR ADQUISICION DE SERVICIOS"/>
    <s v="FUMIGACION UNIDAD        "/>
    <n v="72102103"/>
    <s v="Mínima cuantía"/>
    <n v="3"/>
    <n v="7"/>
    <n v="1"/>
    <n v="10000000"/>
    <s v="GLOBAL"/>
    <s v="NO SOLICITADAS"/>
  </r>
  <r>
    <x v="3"/>
    <x v="58"/>
    <n v="10"/>
    <s v="OTROS GASTOS POR ADQUISICION DE SERVICIOS"/>
    <s v="FUNCIONAMIENTO PTAR  CACOM 4  V.F.2018"/>
    <n v="76121701"/>
    <s v="Selección abreviada menor cuantía"/>
    <n v="1"/>
    <n v="3"/>
    <n v="1"/>
    <n v="12833400"/>
    <s v="GLOBAL"/>
    <s v="SI APROBADAS"/>
  </r>
  <r>
    <x v="3"/>
    <x v="58"/>
    <n v="10"/>
    <s v="OTROS GASTOS POR ADQUISICION DE SERVICIOS"/>
    <s v="FUNCIONAMIENTO PTAR  CACOM 4  "/>
    <n v="76121701"/>
    <s v="Selección abreviada menor cuantía"/>
    <n v="3"/>
    <n v="9"/>
    <n v="1"/>
    <n v="87166600"/>
    <s v="GLOBAL"/>
    <s v="NO SOLICITADAS"/>
  </r>
  <r>
    <x v="3"/>
    <x v="58"/>
    <n v="10"/>
    <s v="OTROS GASTOS POR ADQUISICION DE SERVICIOS"/>
    <s v="FUNCIONAMIENTO PTAP  CACOM 4  V.F.2018"/>
    <n v="77121704"/>
    <s v="Selección abreviada menor cuantía"/>
    <n v="1"/>
    <n v="3"/>
    <n v="1"/>
    <n v="22786200"/>
    <s v="GLOBAL"/>
    <s v="SI APROBADAS"/>
  </r>
  <r>
    <x v="3"/>
    <x v="58"/>
    <n v="10"/>
    <s v="OTROS GASTOS POR ADQUISICION DE SERVICIOS"/>
    <s v="FUNCIONAMIENTO PTAP  CACOM 4   "/>
    <n v="77121704"/>
    <s v="Selección abreviada menor cuantía"/>
    <n v="3"/>
    <n v="9"/>
    <n v="1"/>
    <n v="33762600"/>
    <s v="GLOBAL"/>
    <s v="NO SOLICITADAS"/>
  </r>
  <r>
    <x v="3"/>
    <x v="58"/>
    <n v="10"/>
    <s v="OTROS GASTOS POR ADQUISICION DE SERVICIOS"/>
    <s v="PTAR CERRO LA MARIA Y AREAS COMPLEMENTARIAS  V.F.2018"/>
    <n v="76121701"/>
    <s v="Selección abreviada menor cuantía"/>
    <n v="1"/>
    <n v="3"/>
    <n v="1"/>
    <n v="3132000"/>
    <s v="GLOBAL"/>
    <s v="SI APROBADAS"/>
  </r>
  <r>
    <x v="3"/>
    <x v="58"/>
    <n v="10"/>
    <s v="OTROS GASTOS POR ADQUISICION DE SERVICIOS"/>
    <s v="PTAR CERRO LA MARIA Y AREAS COMPLEMENTARIAS "/>
    <n v="76121701"/>
    <s v="Selección abreviada menor cuantía"/>
    <n v="3"/>
    <n v="9"/>
    <n v="1"/>
    <n v="9868000"/>
    <s v="GLOBAL"/>
    <s v="NO SOLICITADAS"/>
  </r>
  <r>
    <x v="3"/>
    <x v="58"/>
    <n v="10"/>
    <s v="OTROS GASTOS POR ADQUISICION DE SERVICIOS"/>
    <s v="SERVICO RENOVACION CONCESIÓN AGUA POTABLE CACOM 4"/>
    <n v="70171601"/>
    <n v="0"/>
    <n v="1"/>
    <n v="11"/>
    <n v="1"/>
    <n v="4504500"/>
    <s v="GLOBAL"/>
    <s v="NO SOLICITADAS"/>
  </r>
  <r>
    <x v="3"/>
    <x v="58"/>
    <n v="10"/>
    <s v="OTROS GASTOS POR ADQUISICION DE SERVICIOS"/>
    <s v="SERVICIO SEGUIMIENTO PERMISO DE VERTIMIENTOS CACOM-4"/>
    <n v="70171601"/>
    <n v="0"/>
    <n v="1"/>
    <n v="11"/>
    <n v="1"/>
    <n v="3176250"/>
    <s v="GLOBAL"/>
    <s v="NO SOLICITADAS"/>
  </r>
  <r>
    <x v="3"/>
    <x v="58"/>
    <n v="10"/>
    <s v="OTROS GASTOS POR ADQUISICION DE SERVICIOS"/>
    <s v="SERVICIO DE INCINERACION                                      "/>
    <n v="76121501"/>
    <s v="Mínima cuantía"/>
    <n v="3"/>
    <n v="9"/>
    <n v="1"/>
    <n v="11000000"/>
    <s v="GLOBAL"/>
    <s v="NO SOLICITADAS"/>
  </r>
  <r>
    <x v="3"/>
    <x v="58"/>
    <n v="10"/>
    <s v="OTROS GASTOS POR ADQUISICION DE SERVICIOS"/>
    <s v="RENOVACION PERMISO DE CONCESION DE AGUA POR VENCIMIENTO"/>
    <n v="70171601"/>
    <n v="0"/>
    <n v="1"/>
    <n v="11"/>
    <n v="1"/>
    <n v="4504500"/>
    <s v="GLOBAL"/>
    <s v="NO SOLICITADAS"/>
  </r>
  <r>
    <x v="3"/>
    <x v="58"/>
    <n v="10"/>
    <s v="OTROS GASTOS POR ADQUISICION DE SERVICIOS"/>
    <s v="ANALISIS FISICOQUIMICO Y MICROBIOLOGICO DE AGUA                          "/>
    <n v="70171501"/>
    <s v="Mínima cuantía"/>
    <n v="2"/>
    <n v="10"/>
    <n v="1"/>
    <n v="15000000"/>
    <s v="GLOBAL"/>
    <s v="NO SOLICITADAS"/>
  </r>
  <r>
    <x v="3"/>
    <x v="58"/>
    <n v="10"/>
    <s v="OTROS GASTOS POR ADQUISICION DE SERVICIOS"/>
    <s v="SERVICIO FOTOCOPIADO E IMPRESIÓN  "/>
    <n v="80161801"/>
    <s v="Mínima cuantía"/>
    <n v="3"/>
    <n v="9"/>
    <n v="1"/>
    <n v="20000000"/>
    <s v="GLOBAL"/>
    <s v="NO SOLICITADAS"/>
  </r>
  <r>
    <x v="3"/>
    <x v="58"/>
    <n v="16"/>
    <s v="OTROS GASTOS POR ADQUISICION DE SERVICIOS"/>
    <s v="ARREGLOS FLORALES"/>
    <n v="70111603"/>
    <s v="Mínima cuantía"/>
    <n v="2"/>
    <n v="9"/>
    <n v="1"/>
    <n v="8000000"/>
    <s v="GLOBAL"/>
    <s v="NO SOLICITADAS"/>
  </r>
  <r>
    <x v="3"/>
    <x v="58"/>
    <n v="10"/>
    <s v="OTROS GASTOS POR ADQUISICION DE SERVICIOS"/>
    <s v="FUNCIONAMIENTO PTAR  FLANDES V.F.2018"/>
    <n v="76121701"/>
    <s v="Selección abreviada menor cuantía"/>
    <n v="1"/>
    <n v="3"/>
    <n v="1"/>
    <n v="12346200"/>
    <s v="GLOBAL"/>
    <s v="SI APROBADAS"/>
  </r>
  <r>
    <x v="3"/>
    <x v="58"/>
    <n v="10"/>
    <s v="OTROS GASTOS POR ADQUISICION DE SERVICIOS"/>
    <s v="FUNCIONAMIENTO PTAR  FLANDES"/>
    <n v="76121701"/>
    <s v="Selección abreviada menor cuantía"/>
    <n v="4"/>
    <n v="8"/>
    <n v="1"/>
    <n v="35653800"/>
    <s v="GLOBAL"/>
    <s v="NO SOLICITADAS"/>
  </r>
  <r>
    <x v="3"/>
    <x v="58"/>
    <n v="10"/>
    <s v="OTROS GASTOS POR ADQUISICION DE SERVICIOS"/>
    <s v="FUNCIONAMIENTO PTAP  FLANDES   V.F.2018"/>
    <n v="77121704"/>
    <s v="Selección abreviada menor cuantía"/>
    <n v="1"/>
    <n v="3"/>
    <n v="1"/>
    <n v="11302200"/>
    <s v="GLOBAL"/>
    <s v="SI APROBADAS"/>
  </r>
  <r>
    <x v="3"/>
    <x v="58"/>
    <n v="10"/>
    <s v="OTROS GASTOS POR ADQUISICION DE SERVICIOS"/>
    <s v="FUNCIONAMIENTO PTAP  FLANDES  "/>
    <n v="77121704"/>
    <s v="Selección abreviada menor cuantía"/>
    <n v="4"/>
    <n v="8"/>
    <n v="1"/>
    <n v="33697800"/>
    <s v="GLOBAL"/>
    <s v="NO SOLICITADAS"/>
  </r>
  <r>
    <x v="3"/>
    <x v="58"/>
    <n v="10"/>
    <s v="OTROS GASTOS POR ADQUISICION DE SERVICIOS"/>
    <s v="SERVICIO FOTOCOPIADO E IMPRESIÓN  V.F.2018"/>
    <n v="80161801"/>
    <s v="Mínima cuantía"/>
    <n v="1"/>
    <n v="3"/>
    <n v="1"/>
    <n v="18000000"/>
    <s v="GLOBAL"/>
    <s v="SI APROBADAS"/>
  </r>
  <r>
    <x v="3"/>
    <x v="58"/>
    <n v="10"/>
    <s v="OTROS GASTOS POR ADQUISICION DE SERVICIOS"/>
    <s v="SERVICIO FOTOCOPIADO E IMPRESIÓN  "/>
    <n v="80161801"/>
    <s v="Mínima cuantía"/>
    <n v="4"/>
    <n v="8"/>
    <n v="1"/>
    <n v="25000000"/>
    <s v="GLOBAL"/>
    <s v="NO SOLICITADAS"/>
  </r>
  <r>
    <x v="3"/>
    <x v="58"/>
    <n v="10"/>
    <s v="OTROS GASTOS POR ADQUISICION DE SERVICIOS"/>
    <s v="SERVICIO SEGUIMIENTO AMBIENTAL FLANDES"/>
    <n v="77101505"/>
    <s v="Mínima cuantía"/>
    <n v="1"/>
    <n v="3"/>
    <n v="1"/>
    <n v="2541000"/>
    <s v="GLOBAL"/>
    <s v="NO SOLICITADAS"/>
  </r>
  <r>
    <x v="4"/>
    <x v="0"/>
    <n v="10"/>
    <s v="PARTIDA ALIMENTACIÓN SOLDADOS"/>
    <s v="PARTIDA ALIMENTACIÓN SOLDADOS"/>
    <n v="0"/>
    <m/>
    <m/>
    <m/>
    <n v="1"/>
    <n v="800000000"/>
    <s v="GLOBAL"/>
    <s v="NO SOLICITADAS"/>
  </r>
  <r>
    <x v="4"/>
    <x v="2"/>
    <n v="10"/>
    <s v="IMPUESTO DE VEHICULOS"/>
    <s v="IMPUESTO DE VEHICULOS"/>
    <n v="93161601"/>
    <s v="Solicitud de información a los Proveedores"/>
    <n v="1"/>
    <n v="1"/>
    <n v="1"/>
    <n v="2520000"/>
    <s v="GLOBAL"/>
    <s v="NO SOLICITADAS"/>
  </r>
  <r>
    <x v="4"/>
    <x v="3"/>
    <n v="10"/>
    <s v="IMPUESTO PREDIAL"/>
    <s v="IMPUESTO PREDIAL"/>
    <n v="93161601"/>
    <s v="Solicitud de información a los Proveedores"/>
    <n v="1"/>
    <n v="1"/>
    <n v="1"/>
    <n v="1350000"/>
    <s v="GLOBAL"/>
    <s v="NO SOLICITADAS"/>
  </r>
  <r>
    <x v="4"/>
    <x v="4"/>
    <n v="10"/>
    <s v="CONTRIBUCIONES"/>
    <s v="TASAS RETRIBUTIVAS"/>
    <n v="93161703"/>
    <s v="Solicitud de información a los Proveedores"/>
    <n v="1"/>
    <n v="1"/>
    <n v="1"/>
    <n v="500000"/>
    <s v="GLOBAL"/>
    <s v="NO SOLICITADAS"/>
  </r>
  <r>
    <x v="4"/>
    <x v="70"/>
    <n v="10"/>
    <s v="EQUIPO DE MUSICA Y ACCESORIOS"/>
    <s v="CORNETA MUSICAL GRANDE "/>
    <n v="60131205"/>
    <s v="Mínima cuantía"/>
    <n v="3"/>
    <n v="5"/>
    <n v="2"/>
    <n v="475870"/>
    <s v="UNIDAD"/>
    <s v="NO SOLICITADAS"/>
  </r>
  <r>
    <x v="4"/>
    <x v="70"/>
    <n v="10"/>
    <s v="EQUIPO DE MUSICA Y ACCESORIOS"/>
    <s v="PLATILLOS"/>
    <n v="60131401"/>
    <s v="Mínima cuantía"/>
    <n v="3"/>
    <n v="5"/>
    <n v="3"/>
    <n v="510000"/>
    <s v="UNIDAD"/>
    <s v="NO SOLICITADAS"/>
  </r>
  <r>
    <x v="4"/>
    <x v="70"/>
    <n v="10"/>
    <s v="EQUIPO DE MUSICA Y ACCESORIOS"/>
    <s v="TAMBORA DE 14 PARCHE NYLON "/>
    <n v="60131405"/>
    <s v="Mínima cuantía"/>
    <n v="3"/>
    <n v="5"/>
    <n v="2"/>
    <n v="380190"/>
    <s v="UNIDAD"/>
    <s v="NO SOLICITADAS"/>
  </r>
  <r>
    <x v="4"/>
    <x v="7"/>
    <n v="10"/>
    <s v="HERRAMIENTAS"/>
    <s v="CAUTIN PARA SOLDADURA 110V 40W"/>
    <n v="23271806"/>
    <s v="Mínima cuantía"/>
    <n v="3"/>
    <n v="5"/>
    <n v="2"/>
    <n v="168000"/>
    <s v="UNIDAD"/>
    <s v="NO SOLICITADAS"/>
  </r>
  <r>
    <x v="4"/>
    <x v="7"/>
    <n v="10"/>
    <s v="HERRAMIENTAS"/>
    <s v="CLECO  CUERPO CILINDRICO  DRAW (# 30, 0- 0.5)"/>
    <n v="44122100"/>
    <s v="Selección abreviada menor cuantía"/>
    <n v="9"/>
    <n v="6"/>
    <n v="10"/>
    <n v="160000"/>
    <s v="UNIDAD"/>
    <s v="NO SOLICITADAS"/>
  </r>
  <r>
    <x v="4"/>
    <x v="7"/>
    <n v="10"/>
    <s v="HERRAMIENTAS"/>
    <s v="CLECO  CUERPO CILINDRICO  DRAW(#21, 0-0.5)"/>
    <n v="44122100"/>
    <s v="Selección abreviada menor cuantía"/>
    <n v="9"/>
    <n v="6"/>
    <n v="10"/>
    <n v="160000"/>
    <s v="UNIDAD"/>
    <s v="NO SOLICITADAS"/>
  </r>
  <r>
    <x v="4"/>
    <x v="7"/>
    <n v="10"/>
    <s v="HERRAMIENTAS"/>
    <s v="CLECO  CUERPO CILINDRICO  DRAW (#10, 0-0.5)"/>
    <n v="44122100"/>
    <s v="Selección abreviada menor cuantía"/>
    <n v="9"/>
    <n v="6"/>
    <n v="10"/>
    <n v="160000"/>
    <s v="UNIDAD"/>
    <s v="NO SOLICITADAS"/>
  </r>
  <r>
    <x v="4"/>
    <x v="7"/>
    <n v="10"/>
    <s v="HERRAMIENTAS"/>
    <s v="CLECO  CUERPO CILINDRICO  DRAW (1-4, 0-0.5)"/>
    <n v="44122100"/>
    <s v="Selección abreviada menor cuantía"/>
    <n v="9"/>
    <n v="6"/>
    <n v="10"/>
    <n v="160000"/>
    <s v="UNIDAD"/>
    <s v="NO SOLICITADAS"/>
  </r>
  <r>
    <x v="4"/>
    <x v="7"/>
    <n v="10"/>
    <s v="HERRAMIENTAS"/>
    <s v="HI-LOK GAUGE WITH SLIDE"/>
    <n v="41111622"/>
    <s v="Selección abreviada menor cuantía"/>
    <n v="9"/>
    <n v="6"/>
    <n v="8"/>
    <n v="600000"/>
    <s v="UNIDAD"/>
    <s v="NO SOLICITADAS"/>
  </r>
  <r>
    <x v="4"/>
    <x v="7"/>
    <n v="10"/>
    <s v="HERRAMIENTAS"/>
    <s v="TALADRO COMPACTO REVERSING "/>
    <n v="27131505"/>
    <s v="Selección abreviada menor cuantía"/>
    <n v="9"/>
    <n v="6"/>
    <n v="4"/>
    <n v="3200000"/>
    <s v="UNIDAD"/>
    <s v="NO SOLICITADAS"/>
  </r>
  <r>
    <x v="4"/>
    <x v="7"/>
    <n v="10"/>
    <s v="HERRAMIENTAS"/>
    <s v="LIJADORA DE BANDA BELT SANDER"/>
    <n v="23101509"/>
    <s v="Selección abreviada menor cuantía"/>
    <n v="9"/>
    <n v="6"/>
    <n v="2"/>
    <n v="3000000"/>
    <s v="UNIDAD"/>
    <s v="NO SOLICITADAS"/>
  </r>
  <r>
    <x v="4"/>
    <x v="7"/>
    <n v="10"/>
    <s v="HERRAMIENTAS"/>
    <s v="MULTIMEDIDORES  DIGITALES   REFERENCIA MT574CCRT"/>
    <n v="41113600"/>
    <s v="Selección abreviada menor cuantía"/>
    <n v="9"/>
    <n v="6"/>
    <n v="2"/>
    <n v="2000000"/>
    <s v="UNIDAD"/>
    <s v="NO SOLICITADAS"/>
  </r>
  <r>
    <x v="4"/>
    <x v="7"/>
    <n v="10"/>
    <s v="HERRAMIENTAS"/>
    <s v="MEDIDOR PRESION GAUGE PRESSURE 0-5000 PSI HC-2289"/>
    <n v="41111600"/>
    <s v="Selección abreviada menor cuantía"/>
    <n v="9"/>
    <n v="6"/>
    <n v="2"/>
    <n v="1800000"/>
    <s v="UNIDAD"/>
    <s v="NO SOLICITADAS"/>
  </r>
  <r>
    <x v="4"/>
    <x v="7"/>
    <n v="10"/>
    <s v="HERRAMIENTAS"/>
    <s v="HERRAMIENTA DE PREPARACIÓN DE SUPERFICIES, MICRO"/>
    <n v="27112700"/>
    <s v="Selección abreviada menor cuantía"/>
    <n v="9"/>
    <n v="6"/>
    <n v="2"/>
    <n v="1504000"/>
    <s v="UNIDAD"/>
    <s v="NO SOLICITADAS"/>
  </r>
  <r>
    <x v="4"/>
    <x v="7"/>
    <n v="10"/>
    <s v="HERRAMIENTAS"/>
    <s v="MEDIDOR PRESION GAUGE PRESSURE 0-600 PSI HC-2239"/>
    <n v="41111600"/>
    <s v="Selección abreviada menor cuantía"/>
    <n v="9"/>
    <n v="6"/>
    <n v="2"/>
    <n v="1200000"/>
    <s v="UNIDAD"/>
    <s v="NO SOLICITADAS"/>
  </r>
  <r>
    <x v="4"/>
    <x v="7"/>
    <n v="10"/>
    <s v="HERRAMIENTAS"/>
    <s v="MEDIDOR PRESION GAUGE, PRESSURE HC1831"/>
    <n v="41111600"/>
    <s v="Selección abreviada menor cuantía"/>
    <n v="9"/>
    <n v="6"/>
    <n v="2"/>
    <n v="900000"/>
    <s v="UNIDAD"/>
    <s v="NO SOLICITADAS"/>
  </r>
  <r>
    <x v="4"/>
    <x v="7"/>
    <n v="10"/>
    <s v="HERRAMIENTAS"/>
    <s v="GATO HIDRAULICO  P/N 330010"/>
    <n v="24101612"/>
    <s v="Selección abreviada menor cuantía"/>
    <n v="9"/>
    <n v="6"/>
    <n v="2"/>
    <n v="360000"/>
    <s v="UNIDAD"/>
    <s v="NO SOLICITADAS"/>
  </r>
  <r>
    <x v="4"/>
    <x v="7"/>
    <n v="10"/>
    <s v="HERRAMIENTAS"/>
    <s v="SUJETADOR MANUAL CYLINDRICAL  TOOL DONUT"/>
    <n v="44122100"/>
    <s v="Selección abreviada menor cuantía"/>
    <n v="9"/>
    <n v="6"/>
    <n v="2"/>
    <n v="200000"/>
    <s v="UNIDAD"/>
    <s v="NO SOLICITADAS"/>
  </r>
  <r>
    <x v="4"/>
    <x v="7"/>
    <n v="10"/>
    <s v="HERRAMIENTAS"/>
    <s v="SUJETADOR CYLINDRICAL CLECO INSTALLATION/REMOVAL TOOL FOR TIGHT AREAS"/>
    <n v="44122100"/>
    <s v="Selección abreviada menor cuantía"/>
    <n v="9"/>
    <n v="6"/>
    <n v="2"/>
    <n v="180000"/>
    <s v="UNIDAD"/>
    <s v="NO SOLICITADAS"/>
  </r>
  <r>
    <x v="4"/>
    <x v="7"/>
    <n v="10"/>
    <s v="HERRAMIENTAS"/>
    <s v="SOPORTE DE CASQUILLO DE TALADRO DE CANAL DE PLÁSTICO PN: 13186_x000a_SOPORTE DE CASQUILLO DE TALADRO DE CANAL DE PLÁSTICO PN: 13186"/>
    <n v="24121807"/>
    <s v="Selección abreviada menor cuantía"/>
    <n v="9"/>
    <n v="6"/>
    <n v="2"/>
    <n v="120000"/>
    <s v="UNIDAD"/>
    <s v="NO SOLICITADAS"/>
  </r>
  <r>
    <x v="4"/>
    <x v="7"/>
    <n v="10"/>
    <s v="HERRAMIENTAS"/>
    <s v="CAJA DE HERRAMIENTAS MÓVIL SNAPON REFERENCIA KMC18062NTN  (SOLAMENTE EL CASE )"/>
    <n v="27112700"/>
    <s v="Selección abreviada menor cuantía"/>
    <n v="9"/>
    <n v="6"/>
    <n v="1"/>
    <n v="3300000"/>
    <s v="UNIDAD"/>
    <s v="NO SOLICITADAS"/>
  </r>
  <r>
    <x v="4"/>
    <x v="7"/>
    <n v="10"/>
    <s v="HERRAMIENTAS"/>
    <s v="SUJETADOR CYLINDRICAL CLECO RUNNER "/>
    <n v="44122100"/>
    <s v="Selección abreviada menor cuantía"/>
    <n v="9"/>
    <n v="6"/>
    <n v="1"/>
    <n v="3200000"/>
    <s v="UNIDAD"/>
    <s v="NO SOLICITADAS"/>
  </r>
  <r>
    <x v="4"/>
    <x v="7"/>
    <n v="10"/>
    <s v="HERRAMIENTAS"/>
    <s v="CORTADOR DE AGUJEROS COMBINADO HOUGEN (5/16 - 1 1/2) 18  ROTACUT COMBO HOLE CUTTER"/>
    <n v="23242100"/>
    <s v="Selección abreviada menor cuantía"/>
    <n v="9"/>
    <n v="6"/>
    <n v="1"/>
    <n v="1100000"/>
    <s v="UNIDAD"/>
    <s v="NO SOLICITADAS"/>
  </r>
  <r>
    <x v="4"/>
    <x v="7"/>
    <n v="10"/>
    <s v="HERRAMIENTAS"/>
    <s v="ENTENSION TALADRADORA "/>
    <n v="27112800"/>
    <s v="Selección abreviada menor cuantía"/>
    <n v="9"/>
    <n v="6"/>
    <n v="1"/>
    <n v="1000000"/>
    <s v="UNIDAD"/>
    <s v="NO SOLICITADAS"/>
  </r>
  <r>
    <x v="4"/>
    <x v="7"/>
    <n v="10"/>
    <s v="HERRAMIENTAS"/>
    <s v="VOLTIMETRO AC W8105A-004"/>
    <n v="41113684"/>
    <s v="Selección abreviada menor cuantía"/>
    <n v="9"/>
    <n v="6"/>
    <n v="1"/>
    <n v="750000"/>
    <s v="UNIDAD"/>
    <s v="NO SOLICITADAS"/>
  </r>
  <r>
    <x v="4"/>
    <x v="7"/>
    <n v="10"/>
    <s v="HERRAMIENTAS"/>
    <s v="AMPERIMETRO  AC 286017"/>
    <n v="41113601"/>
    <s v="Selección abreviada menor cuantía"/>
    <n v="9"/>
    <n v="6"/>
    <n v="1"/>
    <n v="600000"/>
    <s v="UNIDAD"/>
    <s v="NO SOLICITADAS"/>
  </r>
  <r>
    <x v="4"/>
    <x v="7"/>
    <n v="10"/>
    <s v="HERRAMIENTAS"/>
    <s v="MEDIDOR DE FRECUENCIA 283167"/>
    <n v="41113734"/>
    <s v="Selección abreviada menor cuantía"/>
    <n v="9"/>
    <n v="6"/>
    <n v="1"/>
    <n v="500000"/>
    <s v="UNIDAD"/>
    <s v="NO SOLICITADAS"/>
  </r>
  <r>
    <x v="4"/>
    <x v="7"/>
    <n v="10"/>
    <s v="HERRAMIENTAS"/>
    <s v="CONJUNTO DE ZÓCALO DE EXTRACCIÓN DE CUELLO SET 4 PIECE HI-LOK PN: 16980"/>
    <n v="23101500"/>
    <s v="Selección abreviada menor cuantía"/>
    <n v="9"/>
    <n v="6"/>
    <n v="1"/>
    <n v="320000"/>
    <s v="UNIDAD"/>
    <s v="NO SOLICITADAS"/>
  </r>
  <r>
    <x v="4"/>
    <x v="7"/>
    <n v="10"/>
    <s v="HERRAMIENTAS"/>
    <s v="SUJETADOR CLECO BAT-CBHT-03 "/>
    <n v="44122100"/>
    <s v="Selección abreviada menor cuantía"/>
    <n v="9"/>
    <n v="6"/>
    <n v="1"/>
    <n v="11000"/>
    <s v="UNIDAD"/>
    <s v="NO SOLICITADAS"/>
  </r>
  <r>
    <x v="4"/>
    <x v="10"/>
    <n v="16"/>
    <s v="EQUIPO DE CAFETERIA"/>
    <s v="ESTUFAS DE COCINA"/>
    <n v="52141504"/>
    <s v="Mínima cuantía"/>
    <n v="3"/>
    <n v="8"/>
    <n v="10"/>
    <n v="3600000"/>
    <s v="UNIDAD"/>
    <s v="NO SOLICITADAS"/>
  </r>
  <r>
    <x v="4"/>
    <x v="11"/>
    <n v="10"/>
    <s v="EQUIPO DE LABORATORIO"/>
    <s v="MULTIMETRO DIGITAL 10A 1000V "/>
    <n v="41113630"/>
    <s v="Mínima cuantía"/>
    <n v="3"/>
    <n v="5"/>
    <n v="2"/>
    <n v="240000"/>
    <s v="UNIDAD"/>
    <s v="NO SOLICITADAS"/>
  </r>
  <r>
    <x v="4"/>
    <x v="11"/>
    <n v="10"/>
    <s v="EQUIPO DE LABORATORIO"/>
    <s v="DETECTOR DE FUGAS"/>
    <n v="41111932"/>
    <s v="Mínima cuantía"/>
    <n v="2"/>
    <n v="2"/>
    <n v="1"/>
    <n v="600000"/>
    <s v="UNIDAD"/>
    <s v="NO SOLICITADAS"/>
  </r>
  <r>
    <x v="4"/>
    <x v="17"/>
    <n v="10"/>
    <s v="OTRAS COMPRAS DE EQUIPOS"/>
    <s v="ESTABILIZADOR DE VOLTAJE 650W 1200VA "/>
    <n v="39121635"/>
    <s v="Mínima cuantía"/>
    <n v="3"/>
    <n v="5"/>
    <n v="2"/>
    <n v="600000"/>
    <s v="UNIDAD"/>
    <s v="NO SOLICITADAS"/>
  </r>
  <r>
    <x v="4"/>
    <x v="17"/>
    <n v="16"/>
    <s v="OTRAS COMPRAS DE EQUIPOS"/>
    <s v="CALENTADORES DE AGUA"/>
    <n v="40101825"/>
    <s v="Mínima cuantía"/>
    <n v="3"/>
    <n v="8"/>
    <n v="10"/>
    <n v="5600000"/>
    <s v="UNIDAD"/>
    <s v="NO SOLICITADAS"/>
  </r>
  <r>
    <x v="4"/>
    <x v="17"/>
    <n v="10"/>
    <s v="OTRAS COMPRAS DE EQUIPOS"/>
    <s v="KIT PISTOLA PARA PINTAR HVLP  PROFECIONAL CROMADA  EN ACERO INOXIDABLE ,CON VASO POR GRAVEDAD "/>
    <n v="31211908"/>
    <s v="Selección abreviada menor cuantía"/>
    <n v="9"/>
    <n v="6"/>
    <n v="2"/>
    <n v="480000"/>
    <s v="UNIDAD"/>
    <s v="NO SOLICITADAS"/>
  </r>
  <r>
    <x v="4"/>
    <x v="17"/>
    <n v="10"/>
    <s v="OTRAS COMPRAS DE EQUIPOS"/>
    <s v="ASPIRADORA INDUSTRIAL REFERENCIA YA1023A"/>
    <n v="47121602"/>
    <s v="Selección abreviada menor cuantía"/>
    <n v="9"/>
    <n v="6"/>
    <n v="1"/>
    <n v="5000000"/>
    <s v="UNIDAD"/>
    <s v="NO SOLICITADAS"/>
  </r>
  <r>
    <x v="4"/>
    <x v="17"/>
    <n v="10"/>
    <s v="OTRAS COMPRAS DE EQUIPOS"/>
    <s v="CARRETE DE MANGEURA REFERENCIA YA730D HEAVY DUTY AIR / WATER HOSE REEL"/>
    <n v="24141706"/>
    <s v="Selección abreviada menor cuantía"/>
    <n v="9"/>
    <n v="6"/>
    <n v="1"/>
    <n v="3200000"/>
    <s v="UNIDAD"/>
    <s v="NO SOLICITADAS"/>
  </r>
  <r>
    <x v="4"/>
    <x v="19"/>
    <n v="10"/>
    <s v="MOBILIARIO Y ENSERES"/>
    <s v="MARCO PARA ESTANTERIA "/>
    <n v="31162501"/>
    <s v="Mínima cuantía"/>
    <n v="3"/>
    <n v="8"/>
    <n v="9"/>
    <n v="2007000"/>
    <s v="UNIDAD"/>
    <s v="NO SOLICITADAS"/>
  </r>
  <r>
    <x v="4"/>
    <x v="21"/>
    <n v="10"/>
    <s v="COMBUSTIBLES Y LUBRICANTES"/>
    <s v="ACEITE MOTOR 15W40"/>
    <n v="15121501"/>
    <s v="Selección abreviada menor cuantía"/>
    <n v="9"/>
    <n v="6"/>
    <n v="50"/>
    <n v="2500000"/>
    <s v="GLOBAL"/>
    <s v="NO SOLICITADAS"/>
  </r>
  <r>
    <x v="4"/>
    <x v="21"/>
    <n v="10"/>
    <s v="COMBUSTIBLES Y LUBRICANTES"/>
    <s v="GRASA  AIRCRAFT   6.6 LB CANECA"/>
    <n v="15121902"/>
    <s v="Selección abreviada menor cuantía"/>
    <n v="9"/>
    <n v="6"/>
    <n v="7"/>
    <n v="1680000"/>
    <s v="UNIDAD"/>
    <s v="NO SOLICITADAS"/>
  </r>
  <r>
    <x v="4"/>
    <x v="21"/>
    <n v="10"/>
    <s v="COMBUSTIBLES Y LUBRICANTES"/>
    <s v="ACEITE REFRIGERANTE SSR ULTRACOOLANT PARA COMPRESORES DE TORNILLO "/>
    <n v="15121504"/>
    <s v="Selección abreviada menor cuantía"/>
    <n v="9"/>
    <n v="6"/>
    <n v="5"/>
    <n v="1750000"/>
    <s v="GLOBAL"/>
    <s v="NO SOLICITADAS"/>
  </r>
  <r>
    <x v="4"/>
    <x v="21"/>
    <n v="10"/>
    <s v="COMBUSTIBLES Y LUBRICANTES"/>
    <s v="LUBRICANTE  DE PETROLEO PROPOSITO GENERAL QUARTO"/>
    <n v="15121520"/>
    <s v="Selección abreviada menor cuantía"/>
    <n v="9"/>
    <n v="6"/>
    <n v="4"/>
    <n v="320000"/>
    <s v="UNIDAD"/>
    <s v="NO SOLICITADAS"/>
  </r>
  <r>
    <x v="4"/>
    <x v="21"/>
    <n v="10"/>
    <s v="COMBUSTIBLES Y LUBRICANTES"/>
    <s v="GRASA AIRCRAFT * 1,75 LB"/>
    <n v="15121902"/>
    <s v="Selección abreviada menor cuantía"/>
    <n v="9"/>
    <n v="6"/>
    <n v="2"/>
    <n v="1000000"/>
    <s v="UNIDAD"/>
    <s v="NO SOLICITADAS"/>
  </r>
  <r>
    <x v="4"/>
    <x v="21"/>
    <n v="10"/>
    <s v="COMBUSTIBLES Y LUBRICANTES"/>
    <s v="GRASA GENERAL PURPOSE 6 LBS"/>
    <n v="15121902"/>
    <s v="Selección abreviada menor cuantía"/>
    <n v="9"/>
    <n v="6"/>
    <n v="2"/>
    <n v="460000"/>
    <s v="UNIDAD"/>
    <s v="NO SOLICITADAS"/>
  </r>
  <r>
    <x v="4"/>
    <x v="21"/>
    <n v="10"/>
    <s v="COMBUSTIBLES Y LUBRICANTES"/>
    <s v="ACEITE MOTOR GASOLINA 10W 30"/>
    <n v="15121501"/>
    <s v="Selección abreviada menor cuantía"/>
    <n v="9"/>
    <n v="6"/>
    <n v="2"/>
    <n v="130000"/>
    <s v="GLOBAL"/>
    <s v="NO SOLICITADAS"/>
  </r>
  <r>
    <x v="4"/>
    <x v="22"/>
    <n v="10"/>
    <s v="DOTACIONES"/>
    <s v="GUANTE NITRILO"/>
    <n v="46181504"/>
    <s v="Mínima cuantía"/>
    <n v="2"/>
    <n v="7"/>
    <n v="60"/>
    <n v="2100000"/>
    <s v="UNIDAD"/>
    <s v="NO SOLICITADAS"/>
  </r>
  <r>
    <x v="4"/>
    <x v="24"/>
    <n v="10"/>
    <s v="INSECTICIDAS, FUNGICIDAS Y OTROS INSUMOS AGRICOLAS"/>
    <s v="INSECTICIDA NEMATICIDA X KG"/>
    <n v="10191509"/>
    <s v="Mínima cuantía"/>
    <n v="4"/>
    <n v="2"/>
    <n v="2"/>
    <n v="90000"/>
    <s v="KILOGRAMO"/>
    <s v="NO SOLICITADAS"/>
  </r>
  <r>
    <x v="4"/>
    <x v="24"/>
    <n v="10"/>
    <s v="INSECTICIDAS, FUNGICIDAS Y OTROS INSUMOS AGRICOLAS"/>
    <s v="INSECTICIDA ORGANOFOSFORADO  LITRO X 1000 CC"/>
    <n v="10191509"/>
    <s v="Mínima cuantía"/>
    <n v="4"/>
    <n v="2"/>
    <n v="2"/>
    <n v="152000"/>
    <s v="LITRO"/>
    <s v="NO SOLICITADAS"/>
  </r>
  <r>
    <x v="4"/>
    <x v="24"/>
    <n v="10"/>
    <s v="INSECTICIDAS, FUNGICIDAS Y OTROS INSUMOS AGRICOLAS"/>
    <s v="INSECTICIDA ACARICIDA LITRO X 1000 CC"/>
    <n v="10191509"/>
    <s v="Mínima cuantía"/>
    <n v="4"/>
    <n v="2"/>
    <n v="2"/>
    <n v="112000"/>
    <s v="LITRO"/>
    <s v="NO SOLICITADAS"/>
  </r>
  <r>
    <x v="4"/>
    <x v="24"/>
    <n v="10"/>
    <s v="INSECTICIDAS, FUNGICIDAS Y OTROS INSUMOS AGRICOLAS"/>
    <s v="INSECTICIDA POLVO X KG"/>
    <n v="10191509"/>
    <s v="Mínima cuantía"/>
    <n v="4"/>
    <n v="2"/>
    <n v="2"/>
    <n v="90000"/>
    <s v="KILOGRAMO"/>
    <s v="NO SOLICITADAS"/>
  </r>
  <r>
    <x v="4"/>
    <x v="24"/>
    <n v="10"/>
    <s v="INSECTICIDAS, FUNGICIDAS Y OTROS INSUMOS AGRICOLAS"/>
    <s v="HERBICIDA SISTEMICO X LITRO"/>
    <n v="10171702"/>
    <s v="Mínima cuantía"/>
    <n v="4"/>
    <n v="2"/>
    <n v="3"/>
    <n v="780000"/>
    <s v="LITRO"/>
    <s v="NO SOLICITADAS"/>
  </r>
  <r>
    <x v="4"/>
    <x v="24"/>
    <n v="10"/>
    <s v="INSECTICIDAS, FUNGICIDAS Y OTROS INSUMOS AGRICOLAS"/>
    <s v="MANZATE FUNGICIDA KILOGRAMO X 1000 GR"/>
    <n v="10171702"/>
    <s v="Mínima cuantía"/>
    <n v="4"/>
    <n v="2"/>
    <n v="2"/>
    <n v="140000"/>
    <s v="KILOGRAMO"/>
    <s v="NO SOLICITADAS"/>
  </r>
  <r>
    <x v="4"/>
    <x v="24"/>
    <n v="10"/>
    <s v="INSECTICIDAS, FUNGICIDAS Y OTROS INSUMOS AGRICOLAS"/>
    <s v="INSECTICIDA FRASCO X 250 ML"/>
    <n v="10191509"/>
    <s v="Mínima cuantía"/>
    <n v="4"/>
    <n v="2"/>
    <n v="2"/>
    <n v="118000"/>
    <s v="UNIDAD"/>
    <s v="NO SOLICITADAS"/>
  </r>
  <r>
    <x v="4"/>
    <x v="24"/>
    <n v="10"/>
    <s v="INSECTICIDAS, FUNGICIDAS Y OTROS INSUMOS AGRICOLAS"/>
    <s v="INSECTICIDA DIMETOATO X LITRO X 1000 CC"/>
    <n v="10191509"/>
    <s v="Mínima cuantía"/>
    <n v="4"/>
    <n v="2"/>
    <n v="2"/>
    <n v="64000"/>
    <s v="LITRO"/>
    <s v="NO SOLICITADAS"/>
  </r>
  <r>
    <x v="4"/>
    <x v="24"/>
    <n v="10"/>
    <s v="INSECTICIDAS, FUNGICIDAS Y OTROS INSUMOS AGRICOLAS"/>
    <s v="GRAMOXONE HERBICIDA LITRO X 1000 CC"/>
    <n v="10171702"/>
    <s v="Mínima cuantía"/>
    <n v="4"/>
    <n v="2"/>
    <n v="3"/>
    <n v="150000"/>
    <s v="LITRO"/>
    <s v="NO SOLICITADAS"/>
  </r>
  <r>
    <x v="4"/>
    <x v="24"/>
    <n v="10"/>
    <s v="INSECTICIDAS, FUNGICIDAS Y OTROS INSUMOS AGRICOLAS"/>
    <s v="ELOSAL FUGINCIDA LITRO X 1000CC"/>
    <n v="10171702"/>
    <s v="Mínima cuantía"/>
    <n v="4"/>
    <n v="2"/>
    <n v="2"/>
    <n v="84000"/>
    <s v="LITRO"/>
    <s v="NO SOLICITADAS"/>
  </r>
  <r>
    <x v="4"/>
    <x v="24"/>
    <n v="10"/>
    <s v="INSECTICIDAS, FUNGICIDAS Y OTROS INSUMOS AGRICOLAS"/>
    <s v="INCESTICIDA AEROSOL X 360"/>
    <n v="10191509"/>
    <s v="Mínima cuantía"/>
    <n v="4"/>
    <n v="2"/>
    <n v="24"/>
    <n v="453600"/>
    <s v="UNIDAD"/>
    <s v="NO SOLICITADAS"/>
  </r>
  <r>
    <x v="4"/>
    <x v="25"/>
    <n v="10"/>
    <s v="LLANTAS Y ACCESORIOS"/>
    <s v="RUEDA  P/N 4BF1½"/>
    <n v="25172500"/>
    <s v="Selección abreviada menor cuantía"/>
    <n v="9"/>
    <n v="6"/>
    <n v="15"/>
    <n v="525000"/>
    <s v="UNIDAD"/>
    <s v="NO SOLICITADAS"/>
  </r>
  <r>
    <x v="4"/>
    <x v="25"/>
    <n v="10"/>
    <s v="LLANTAS Y ACCESORIOS"/>
    <s v="LLANTAS MONTACARGAS HYSTER 8.25-15 NHS HEAVY DUTY"/>
    <n v="25172500"/>
    <s v="Selección abreviada menor cuantía"/>
    <n v="9"/>
    <n v="6"/>
    <n v="4"/>
    <n v="4800000"/>
    <s v="UNIDAD"/>
    <s v="NO SOLICITADAS"/>
  </r>
  <r>
    <x v="4"/>
    <x v="25"/>
    <n v="10"/>
    <s v="LLANTAS Y ACCESORIOS"/>
    <s v="LLANTAS DELANTERAS TRACTOR HARLAN 6.50-10 HEAVY DUTY"/>
    <n v="25172500"/>
    <s v="Selección abreviada menor cuantía"/>
    <n v="9"/>
    <n v="6"/>
    <n v="4"/>
    <n v="1800000"/>
    <s v="UNIDAD"/>
    <s v="NO SOLICITADAS"/>
  </r>
  <r>
    <x v="4"/>
    <x v="25"/>
    <n v="10"/>
    <s v="LLANTAS Y ACCESORIOS"/>
    <s v="LLANTAS GATOR LABRADO PAVIMENTO 22X11.00-10"/>
    <n v="25172500"/>
    <s v="Selección abreviada menor cuantía"/>
    <n v="9"/>
    <n v="6"/>
    <n v="4"/>
    <n v="1400000"/>
    <s v="UNIDAD"/>
    <s v="NO SOLICITADAS"/>
  </r>
  <r>
    <x v="4"/>
    <x v="25"/>
    <n v="10"/>
    <s v="LLANTAS Y ACCESORIOS"/>
    <s v="LLANTA DELANTERA JHON DEERE 155R12C"/>
    <n v="25172500"/>
    <s v="Selección abreviada menor cuantía"/>
    <n v="9"/>
    <n v="6"/>
    <n v="4"/>
    <n v="1200000"/>
    <s v="UNIDAD"/>
    <s v="NO SOLICITADAS"/>
  </r>
  <r>
    <x v="4"/>
    <x v="25"/>
    <n v="10"/>
    <s v="LLANTAS Y ACCESORIOS"/>
    <s v="LLANTAS TRASERA JHON DEERE LT265-75R16"/>
    <n v="25172500"/>
    <s v="Selección abreviada menor cuantía"/>
    <n v="9"/>
    <n v="6"/>
    <n v="2"/>
    <n v="1200000"/>
    <s v="UNIDAD"/>
    <s v="NO SOLICITADAS"/>
  </r>
  <r>
    <x v="4"/>
    <x v="64"/>
    <n v="10"/>
    <s v="MATERIAL QUIRURGICO"/>
    <s v="APLICADORES 100UNIDADES"/>
    <n v="42141504"/>
    <s v="Selección abreviada menor cuantía"/>
    <n v="9"/>
    <n v="6"/>
    <n v="100"/>
    <n v="190000"/>
    <s v="UNIDAD"/>
    <s v="NO SOLICITADAS"/>
  </r>
  <r>
    <x v="4"/>
    <x v="26"/>
    <n v="10"/>
    <s v="MATERIALES DE CONSTRUCCION"/>
    <s v="SOLDADURA ESTAÑO PARA CAUTIN"/>
    <n v="23271807"/>
    <s v="Selección abreviada menor cuantía"/>
    <n v="3"/>
    <n v="6"/>
    <n v="2"/>
    <n v="36000"/>
    <s v="UNIDAD"/>
    <s v="NO SOLICITADAS"/>
  </r>
  <r>
    <x v="4"/>
    <x v="26"/>
    <n v="10"/>
    <s v="MATERIALES DE CONSTRUCCION"/>
    <s v="CANDADO 870 "/>
    <n v="46171501"/>
    <s v="Selección abreviada menor cuantía"/>
    <n v="3"/>
    <n v="6"/>
    <n v="5"/>
    <n v="360000"/>
    <s v="UNIDAD"/>
    <s v="NO SOLICITADAS"/>
  </r>
  <r>
    <x v="4"/>
    <x v="26"/>
    <n v="10"/>
    <s v="MATERIALES DE CONSTRUCCION"/>
    <s v="LIJAS CAJA X 50"/>
    <n v="27111918"/>
    <s v="Selección abreviada menor cuantía"/>
    <n v="3"/>
    <n v="6"/>
    <n v="5"/>
    <n v="420000"/>
    <s v="UNIDAD"/>
    <s v="NO SOLICITADAS"/>
  </r>
  <r>
    <x v="4"/>
    <x v="26"/>
    <n v="10"/>
    <s v="MATERIALES DE CONSTRUCCION"/>
    <s v="CONSTRUCCION Y PLOMERIA"/>
    <n v="30151800"/>
    <s v="Selección abreviada menor cuantía"/>
    <n v="3"/>
    <n v="6"/>
    <n v="1"/>
    <n v="43413184"/>
    <s v="GLOBAL"/>
    <s v="NO SOLICITADAS"/>
  </r>
  <r>
    <x v="4"/>
    <x v="26"/>
    <n v="10"/>
    <s v="MATERIALES DE CONSTRUCCION"/>
    <s v="CARPINTERIA"/>
    <n v="11122000"/>
    <s v="Selección abreviada menor cuantía"/>
    <n v="3"/>
    <n v="6"/>
    <n v="1"/>
    <n v="8000000"/>
    <s v="GLOBAL"/>
    <s v="NO SOLICITADAS"/>
  </r>
  <r>
    <x v="4"/>
    <x v="26"/>
    <n v="10"/>
    <s v="MATERIALES DE CONSTRUCCION"/>
    <s v="ELECTRICOS"/>
    <n v="39111500"/>
    <s v="Selección abreviada menor cuantía"/>
    <n v="3"/>
    <n v="6"/>
    <n v="1"/>
    <n v="8000000"/>
    <s v="GLOBAL"/>
    <s v="NO SOLICITADAS"/>
  </r>
  <r>
    <x v="4"/>
    <x v="26"/>
    <n v="10"/>
    <s v="MATERIALES DE CONSTRUCCION"/>
    <s v="CABLE DE ALAMBRE  22-18 AWG REFERENCIA P/N MS25274-1 NSN 5999-01-024-9383 (RED)"/>
    <n v="26121508"/>
    <s v="Selección abreviada menor cuantía"/>
    <n v="9"/>
    <n v="6"/>
    <n v="400"/>
    <n v="240000"/>
    <s v="UNIDAD"/>
    <s v="NO SOLICITADAS"/>
  </r>
  <r>
    <x v="4"/>
    <x v="26"/>
    <n v="10"/>
    <s v="MATERIALES DE CONSTRUCCION"/>
    <s v="PAPEL DE LIJA GRANO 80"/>
    <n v="27111918"/>
    <s v="Selección abreviada menor cuantía"/>
    <n v="9"/>
    <n v="6"/>
    <n v="200"/>
    <n v="600000"/>
    <s v="UNIDAD"/>
    <s v="NO SOLICITADAS"/>
  </r>
  <r>
    <x v="4"/>
    <x v="26"/>
    <n v="10"/>
    <s v="MATERIALES DE CONSTRUCCION"/>
    <s v="PAPEL DE LIJA GRANO 120"/>
    <n v="27111918"/>
    <s v="Selección abreviada menor cuantía"/>
    <n v="9"/>
    <n v="6"/>
    <n v="200"/>
    <n v="600000"/>
    <s v="UNIDAD"/>
    <s v="NO SOLICITADAS"/>
  </r>
  <r>
    <x v="4"/>
    <x v="26"/>
    <n v="10"/>
    <s v="MATERIALES DE CONSTRUCCION"/>
    <s v="PAPEL DE LIJA GRANO 180"/>
    <n v="27111918"/>
    <s v="Selección abreviada menor cuantía"/>
    <n v="9"/>
    <n v="6"/>
    <n v="200"/>
    <n v="600000"/>
    <s v="UNIDAD"/>
    <s v="NO SOLICITADAS"/>
  </r>
  <r>
    <x v="4"/>
    <x v="26"/>
    <n v="10"/>
    <s v="MATERIALES DE CONSTRUCCION"/>
    <s v="PAPEL DE LIJA GRANO 220"/>
    <n v="27111918"/>
    <s v="Selección abreviada menor cuantía"/>
    <n v="9"/>
    <n v="6"/>
    <n v="200"/>
    <n v="600000"/>
    <s v="UNIDAD"/>
    <s v="NO SOLICITADAS"/>
  </r>
  <r>
    <x v="4"/>
    <x v="26"/>
    <n v="10"/>
    <s v="MATERIALES DE CONSTRUCCION"/>
    <s v="PAPEL DE LIJA GRANO 320"/>
    <n v="27111918"/>
    <s v="Selección abreviada menor cuantía"/>
    <n v="9"/>
    <n v="6"/>
    <n v="200"/>
    <n v="600000"/>
    <s v="UNIDAD"/>
    <s v="NO SOLICITADAS"/>
  </r>
  <r>
    <x v="4"/>
    <x v="26"/>
    <n v="10"/>
    <s v="MATERIALES DE CONSTRUCCION"/>
    <s v="CINTA SCOTCH  233+  DE  2&quot;"/>
    <n v="31201503"/>
    <s v="Selección abreviada menor cuantía"/>
    <n v="9"/>
    <n v="6"/>
    <n v="100"/>
    <n v="5000000"/>
    <s v="UNIDAD"/>
    <s v="NO SOLICITADAS"/>
  </r>
  <r>
    <x v="4"/>
    <x v="26"/>
    <n v="10"/>
    <s v="MATERIALES DE CONSTRUCCION"/>
    <s v="CINTA SCOTCH 233 +  DE 1&quot;"/>
    <n v="31201503"/>
    <s v="Selección abreviada menor cuantía"/>
    <n v="9"/>
    <n v="6"/>
    <n v="100"/>
    <n v="2000000"/>
    <s v="UNIDAD"/>
    <s v="NO SOLICITADAS"/>
  </r>
  <r>
    <x v="4"/>
    <x v="26"/>
    <n v="10"/>
    <s v="MATERIALES DE CONSTRUCCION"/>
    <s v="CINTA SCOTCH 233 +  DE 1/2&quot;"/>
    <n v="31201503"/>
    <s v="Selección abreviada menor cuantía"/>
    <n v="9"/>
    <n v="6"/>
    <n v="100"/>
    <n v="1700000"/>
    <s v="UNIDAD"/>
    <s v="NO SOLICITADAS"/>
  </r>
  <r>
    <x v="4"/>
    <x v="26"/>
    <n v="10"/>
    <s v="MATERIALES DE CONSTRUCCION"/>
    <s v="CABLE NO 12 P/N M2750012 ML3T08"/>
    <n v="26121606"/>
    <s v="Selección abreviada menor cuantía"/>
    <n v="9"/>
    <n v="6"/>
    <n v="100"/>
    <n v="1309000"/>
    <s v="METRO"/>
    <s v="NO SOLICITADAS"/>
  </r>
  <r>
    <x v="4"/>
    <x v="26"/>
    <n v="10"/>
    <s v="MATERIALES DE CONSTRUCCION"/>
    <s v="CONECTOR RECTO BNC RF REFERENCIA P/N M39012/16-0014"/>
    <n v="39121400"/>
    <s v="Selección abreviada menor cuantía"/>
    <n v="9"/>
    <n v="6"/>
    <n v="50"/>
    <n v="559500"/>
    <s v="UNIDAD"/>
    <s v="NO SOLICITADAS"/>
  </r>
  <r>
    <x v="4"/>
    <x v="26"/>
    <n v="10"/>
    <s v="MATERIALES DE CONSTRUCCION"/>
    <s v="LIJA AL AGUA NUM 1200 PLIEGO 23 X 28 CM"/>
    <n v="23131500"/>
    <s v="Selección abreviada menor cuantía"/>
    <n v="9"/>
    <n v="6"/>
    <n v="50"/>
    <n v="100000"/>
    <s v="UNIDAD"/>
    <s v="NO SOLICITADAS"/>
  </r>
  <r>
    <x v="4"/>
    <x v="26"/>
    <n v="10"/>
    <s v="MATERIALES DE CONSTRUCCION"/>
    <s v="LIJA AL AGUA NUM 1000 PLIEGO 23 X 28 CM"/>
    <n v="23131500"/>
    <s v="Selección abreviada menor cuantía"/>
    <n v="9"/>
    <n v="6"/>
    <n v="50"/>
    <n v="100000"/>
    <s v="UNIDAD"/>
    <s v="NO SOLICITADAS"/>
  </r>
  <r>
    <x v="4"/>
    <x v="26"/>
    <n v="10"/>
    <s v="MATERIALES DE CONSTRUCCION"/>
    <s v="LIJA AL AGUA NUM 800 PLIEGO 23 X 28 CM"/>
    <n v="23131500"/>
    <s v="Selección abreviada menor cuantía"/>
    <n v="9"/>
    <n v="6"/>
    <n v="50"/>
    <n v="100000"/>
    <s v="UNIDAD"/>
    <s v="NO SOLICITADAS"/>
  </r>
  <r>
    <x v="4"/>
    <x v="26"/>
    <n v="10"/>
    <s v="MATERIALES DE CONSTRUCCION"/>
    <s v="LIJA AL AGUA NUM 600 PLIEGO 23 X 28 CM"/>
    <n v="23131500"/>
    <s v="Selección abreviada menor cuantía"/>
    <n v="9"/>
    <n v="6"/>
    <n v="50"/>
    <n v="100000"/>
    <s v="UNIDAD"/>
    <s v="NO SOLICITADAS"/>
  </r>
  <r>
    <x v="4"/>
    <x v="26"/>
    <n v="10"/>
    <s v="MATERIALES DE CONSTRUCCION"/>
    <s v="LIJA AL AGUA NUM 120."/>
    <n v="23131500"/>
    <s v="Selección abreviada menor cuantía"/>
    <n v="9"/>
    <n v="6"/>
    <n v="40"/>
    <n v="80000"/>
    <s v="UNIDAD"/>
    <s v="NO SOLICITADAS"/>
  </r>
  <r>
    <x v="4"/>
    <x v="26"/>
    <n v="10"/>
    <s v="MATERIALES DE CONSTRUCCION"/>
    <s v="LIJA AL AGUA NUM 240 PLIEGO 23 X 28 CM."/>
    <n v="23131500"/>
    <s v="Selección abreviada menor cuantía"/>
    <n v="9"/>
    <n v="6"/>
    <n v="40"/>
    <n v="80000"/>
    <s v="UNIDAD"/>
    <s v="NO SOLICITADAS"/>
  </r>
  <r>
    <x v="4"/>
    <x v="26"/>
    <n v="10"/>
    <s v="MATERIALES DE CONSTRUCCION"/>
    <s v="LIJA AL AGUA NUM 350 PLIEGO 23 X 28 CM."/>
    <n v="23131500"/>
    <s v="Selección abreviada menor cuantía"/>
    <n v="9"/>
    <n v="6"/>
    <n v="40"/>
    <n v="80000"/>
    <s v="UNIDAD"/>
    <s v="NO SOLICITADAS"/>
  </r>
  <r>
    <x v="4"/>
    <x v="26"/>
    <n v="10"/>
    <s v="MATERIALES DE CONSTRUCCION"/>
    <s v="LIJA AL AGUA NUM 400 PLIEGO 23 X 28 CM."/>
    <n v="23131500"/>
    <s v="Selección abreviada menor cuantía"/>
    <n v="9"/>
    <n v="6"/>
    <n v="40"/>
    <n v="80000"/>
    <s v="UNIDAD"/>
    <s v="NO SOLICITADAS"/>
  </r>
  <r>
    <x v="4"/>
    <x v="26"/>
    <n v="10"/>
    <s v="MATERIALES DE CONSTRUCCION"/>
    <s v="SELLADOR ADHESIVO RTV162(01139)"/>
    <n v="31201600"/>
    <s v="Selección abreviada menor cuantía"/>
    <n v="9"/>
    <n v="6"/>
    <n v="20"/>
    <n v="1600000"/>
    <s v="UNIDAD"/>
    <s v="NO SOLICITADAS"/>
  </r>
  <r>
    <x v="4"/>
    <x v="26"/>
    <n v="10"/>
    <s v="MATERIALES DE CONSTRUCCION"/>
    <s v="MALLA PLASTICA EXPANDIBLE PARA PROTECCION DE ARNES ELECTRICO   PLUS DE 3/8&quot; COLOR NEGRO. FLAME-RETARDANT POLYESTER (PET) SLEEVING DESIGNED FOR APPLICATIONS UP TO 125ºC."/>
    <n v="11162110"/>
    <s v="Selección abreviada menor cuantía"/>
    <n v="9"/>
    <n v="6"/>
    <n v="15"/>
    <n v="288180"/>
    <s v="METRO"/>
    <s v="NO SOLICITADAS"/>
  </r>
  <r>
    <x v="4"/>
    <x v="26"/>
    <n v="10"/>
    <s v="MATERIALES DE CONSTRUCCION"/>
    <s v="REVESTIMIENTO ACABADO POLIURETANO C403-1003 B  MIL-PRF 85285   FLAT GREEN #34031"/>
    <n v="31133707"/>
    <s v="Selección abreviada menor cuantía"/>
    <n v="9"/>
    <n v="6"/>
    <n v="12"/>
    <n v="168000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ABLE NO ELECTRICO  ROLLO POR LIBRA"/>
    <n v="26121608"/>
    <s v="Selección abreviada menor cuantía"/>
    <n v="9"/>
    <n v="6"/>
    <n v="10"/>
    <n v="2294400"/>
    <s v="UNIDAD"/>
    <s v="NO SOLICITADAS"/>
  </r>
  <r>
    <x v="4"/>
    <x v="26"/>
    <n v="10"/>
    <s v="MATERIALES DE CONSTRUCCION"/>
    <s v="CINTA ADHESIVA DE COBRE DE 50MM X 15MTS"/>
    <n v="31201500"/>
    <s v="Selección abreviada menor cuantía"/>
    <n v="9"/>
    <n v="6"/>
    <n v="10"/>
    <n v="1228500"/>
    <s v="METRO"/>
    <s v="NO SOLICITADAS"/>
  </r>
  <r>
    <x v="4"/>
    <x v="26"/>
    <n v="10"/>
    <s v="MATERIALES DE CONSTRUCCION"/>
    <s v="ADHESIVO INSTANTÁNEO 495  DE USO GENERAL, BAJA VISCOSIDAD. OFRECE ADHESIÓN RÁPIDA EN UNA AMPLIA VARIEDAD DE MATERIALES."/>
    <n v="31211704"/>
    <s v="Selección abreviada menor cuantía"/>
    <n v="9"/>
    <n v="6"/>
    <n v="10"/>
    <n v="900000"/>
    <s v="UNIDAD"/>
    <s v="NO SOLICITADAS"/>
  </r>
  <r>
    <x v="4"/>
    <x v="26"/>
    <n v="10"/>
    <s v="MATERIALES DE CONSTRUCCION"/>
    <s v="CABLE NO ELECTRICO  * 1 LIBRA"/>
    <n v="26121608"/>
    <s v="Selección abreviada menor cuantía"/>
    <n v="9"/>
    <n v="6"/>
    <n v="10"/>
    <n v="600000"/>
    <s v="UNIDAD"/>
    <s v="NO SOLICITADAS"/>
  </r>
  <r>
    <x v="4"/>
    <x v="26"/>
    <n v="10"/>
    <s v="MATERIALES DE CONSTRUCCION"/>
    <s v="BURIL CARBUROID  IZQUIERDO"/>
    <n v="27113103"/>
    <s v="Selección abreviada menor cuantía"/>
    <n v="9"/>
    <n v="6"/>
    <n v="10"/>
    <n v="300000"/>
    <s v="UNIDAD"/>
    <s v="NO SOLICITADAS"/>
  </r>
  <r>
    <x v="4"/>
    <x v="26"/>
    <n v="10"/>
    <s v="MATERIALES DE CONSTRUCCION"/>
    <s v="BURIL CARBUROID DERECHO"/>
    <n v="27113103"/>
    <s v="Selección abreviada menor cuantía"/>
    <n v="9"/>
    <n v="6"/>
    <n v="10"/>
    <n v="110000"/>
    <s v="UNIDAD"/>
    <s v="NO SOLICITADAS"/>
  </r>
  <r>
    <x v="4"/>
    <x v="26"/>
    <n v="10"/>
    <s v="MATERIALES DE CONSTRUCCION"/>
    <s v="CINTA PRESION TAPE PRESSURE SENSITIVE"/>
    <n v="60121153"/>
    <s v="Selección abreviada menor cuantía"/>
    <n v="9"/>
    <n v="6"/>
    <n v="9"/>
    <n v="225000"/>
    <s v="UNIDAD"/>
    <s v="NO SOLICITADAS"/>
  </r>
  <r>
    <x v="4"/>
    <x v="26"/>
    <n v="10"/>
    <s v="MATERIALES DE CONSTRUCCION"/>
    <s v="ACOPLE HEMBRA  P/N 1226-202"/>
    <n v="31163003"/>
    <s v="Selección abreviada menor cuantía"/>
    <n v="9"/>
    <n v="6"/>
    <n v="6"/>
    <n v="2100000"/>
    <s v="UNIDAD"/>
    <s v="NO SOLICITADAS"/>
  </r>
  <r>
    <x v="4"/>
    <x v="26"/>
    <n v="10"/>
    <s v="MATERIALES DE CONSTRUCCION"/>
    <s v="CONECTOR ALTA PRESION   P/N K-3706"/>
    <n v="31163100"/>
    <s v="Selección abreviada menor cuantía"/>
    <n v="9"/>
    <n v="6"/>
    <n v="6"/>
    <n v="1080000"/>
    <s v="UNIDAD"/>
    <s v="NO SOLICITADAS"/>
  </r>
  <r>
    <x v="4"/>
    <x v="26"/>
    <n v="10"/>
    <s v="MATERIALES DE CONSTRUCCION"/>
    <s v="REVESTIMIENTO COATING MIL-PRF-85285D TIPOIV AZUL CLARO # 15182 GALLON EN KIT "/>
    <n v="31211504"/>
    <s v="Selección abreviada menor cuantía"/>
    <n v="9"/>
    <n v="6"/>
    <n v="5"/>
    <n v="8000000"/>
    <s v="UNIDAD"/>
    <s v="NO SOLICITADAS"/>
  </r>
  <r>
    <x v="4"/>
    <x v="26"/>
    <n v="10"/>
    <s v="MATERIALES DE CONSTRUCCION"/>
    <s v="REVESTIMIENTO COATING POLYURETHANE FINISH C403-1000 B MIL-PRF 85285  FLAT BLACK #37038"/>
    <n v="31211504"/>
    <s v="Selección abreviada menor cuantía"/>
    <n v="9"/>
    <n v="6"/>
    <n v="5"/>
    <n v="7500000"/>
    <s v="UNIDAD"/>
    <s v="NO SOLICITADAS"/>
  </r>
  <r>
    <x v="4"/>
    <x v="26"/>
    <n v="10"/>
    <s v="MATERIALES DE CONSTRUCCION"/>
    <s v="CINTA DE ALUMINIO 3M 425 FOIL TAPE, 2 X 55 "/>
    <n v="31201530"/>
    <s v="Selección abreviada menor cuantía"/>
    <n v="9"/>
    <n v="6"/>
    <n v="5"/>
    <n v="2050000"/>
    <s v="UNIDAD"/>
    <s v="NO SOLICITADAS"/>
  </r>
  <r>
    <x v="4"/>
    <x v="26"/>
    <n v="10"/>
    <s v="MATERIALES DE CONSTRUCCION"/>
    <s v="CINTA DE ALUMINIO 3M 425  FOIL TAPE 1 X 60"/>
    <n v="31201530"/>
    <s v="Selección abreviada menor cuantía"/>
    <n v="9"/>
    <n v="6"/>
    <n v="5"/>
    <n v="1050000"/>
    <s v="UNIDAD"/>
    <s v="NO SOLICITADAS"/>
  </r>
  <r>
    <x v="4"/>
    <x v="26"/>
    <n v="10"/>
    <s v="MATERIALES DE CONSTRUCCION"/>
    <s v="REVESTIMIENTO  POLYURETHANE FINISH C403-1002 B MIL PRF 85285 AIRCRAFT FLAT GRAY 36231"/>
    <n v="31211504"/>
    <s v="Selección abreviada menor cuantía"/>
    <n v="9"/>
    <n v="6"/>
    <n v="4"/>
    <n v="7600000"/>
    <s v="UNIDAD"/>
    <s v="NO SOLICITADAS"/>
  </r>
  <r>
    <x v="4"/>
    <x v="26"/>
    <n v="10"/>
    <s v="MATERIALES DE CONSTRUCCION"/>
    <s v="ADHESIVO 1/4 CA"/>
    <n v="31201600"/>
    <s v="Selección abreviada menor cuantía"/>
    <n v="9"/>
    <n v="6"/>
    <n v="4"/>
    <n v="1600000"/>
    <s v="UNIDAD"/>
    <s v="NO SOLICITADAS"/>
  </r>
  <r>
    <x v="4"/>
    <x v="26"/>
    <n v="10"/>
    <s v="MATERIALES DE CONSTRUCCION"/>
    <s v="COMPUESTO DE SELLADO 8030-01-290-5138 *KIT"/>
    <n v="31211704"/>
    <s v="Selección abreviada menor cuantía"/>
    <n v="9"/>
    <n v="6"/>
    <n v="4"/>
    <n v="600000"/>
    <s v="UNIDAD"/>
    <s v="NO SOLICITADAS"/>
  </r>
  <r>
    <x v="4"/>
    <x v="26"/>
    <n v="10"/>
    <s v="MATERIALES DE CONSTRUCCION"/>
    <s v="ADHESIVO INSTANTÁNEO 495  DE USO GENERAL, BAJA VISCOSIDAD. OFRECE ADHESIÓN RÁPIDA EN UNA AMPLIA VARIEDAD DE MATERIALES."/>
    <n v="31201600"/>
    <s v="Selección abreviada menor cuantía"/>
    <n v="9"/>
    <n v="6"/>
    <n v="4"/>
    <n v="360000"/>
    <s v="UNIDAD"/>
    <s v="NO SOLICITADAS"/>
  </r>
  <r>
    <x v="4"/>
    <x v="26"/>
    <n v="10"/>
    <s v="MATERIALES DE CONSTRUCCION"/>
    <s v="BURIL CUADRADO HSS 5/16"/>
    <n v="27111910"/>
    <s v="Selección abreviada menor cuantía"/>
    <n v="9"/>
    <n v="6"/>
    <n v="4"/>
    <n v="240000"/>
    <s v="UNIDAD"/>
    <s v="NO SOLICITADAS"/>
  </r>
  <r>
    <x v="4"/>
    <x v="26"/>
    <n v="10"/>
    <s v="MATERIALES DE CONSTRUCCION"/>
    <s v="BURIL CUADRADO HSS 3/8"/>
    <n v="27111910"/>
    <s v="Selección abreviada menor cuantía"/>
    <n v="9"/>
    <n v="6"/>
    <n v="4"/>
    <n v="240000"/>
    <s v="UNIDAD"/>
    <s v="NO SOLICITADAS"/>
  </r>
  <r>
    <x v="4"/>
    <x v="26"/>
    <n v="10"/>
    <s v="MATERIALES DE CONSTRUCCION"/>
    <s v="DISCO DE LIJAR PARA CAPA TRANSPARENTE TRIZACT™ HOOKIT™ DE 3M™, P1500, 5 EN GRANO, 02095 X CAJA DE 25 UNIDADES"/>
    <n v="23131500"/>
    <s v="Selección abreviada menor cuantía"/>
    <n v="9"/>
    <n v="6"/>
    <n v="3"/>
    <n v="1200000"/>
    <s v="UNIDAD"/>
    <s v="NO SOLICITADAS"/>
  </r>
  <r>
    <x v="4"/>
    <x v="26"/>
    <n v="10"/>
    <s v="MATERIALES DE CONSTRUCCION"/>
    <s v="CABLE NO ELECTRICO  * LIBRA"/>
    <n v="26121608"/>
    <s v="Selección abreviada menor cuantía"/>
    <n v="9"/>
    <n v="6"/>
    <n v="3"/>
    <n v="900000"/>
    <s v="UNIDAD"/>
    <s v="NO SOLICITADAS"/>
  </r>
  <r>
    <x v="4"/>
    <x v="26"/>
    <n v="10"/>
    <s v="MATERIALES DE CONSTRUCCION"/>
    <s v="ADHESIVO * 3 ONZ 8040-00-144-9774 8040-00-145-0020"/>
    <n v="31201600"/>
    <s v="Selección abreviada menor cuantía"/>
    <n v="9"/>
    <n v="6"/>
    <n v="3"/>
    <n v="300000"/>
    <s v="UNIDAD"/>
    <s v="NO SOLICITADAS"/>
  </r>
  <r>
    <x v="4"/>
    <x v="26"/>
    <n v="10"/>
    <s v="MATERIALES DE CONSTRUCCION"/>
    <s v="REVESTIMIENTO RESISTENTE A LA CORROSIÓN QUART BOTTLE"/>
    <n v="12164201"/>
    <s v="Selección abreviada menor cuantía"/>
    <n v="9"/>
    <n v="6"/>
    <n v="3"/>
    <n v="300000"/>
    <s v="UNIDAD"/>
    <s v="NO SOLICITADAS"/>
  </r>
  <r>
    <x v="4"/>
    <x v="26"/>
    <n v="10"/>
    <s v="MATERIALES DE CONSTRUCCION"/>
    <s v="BURIL CUADRADO HSS 3/16"/>
    <n v="27111910"/>
    <s v="Selección abreviada menor cuantía"/>
    <n v="9"/>
    <n v="6"/>
    <n v="2"/>
    <n v="120000"/>
    <s v="UNIDAD"/>
    <s v="NO SOLICITADAS"/>
  </r>
  <r>
    <x v="4"/>
    <x v="26"/>
    <n v="10"/>
    <s v="MATERIALES DE CONSTRUCCION"/>
    <s v="ADHESIVO 2.8 OZ TUBE 8040-00-225-4548"/>
    <n v="31201600"/>
    <s v="Selección abreviada menor cuantía"/>
    <n v="9"/>
    <n v="6"/>
    <n v="3"/>
    <n v="120000"/>
    <s v="UNIDAD"/>
    <s v="NO SOLICITADAS"/>
  </r>
  <r>
    <x v="4"/>
    <x v="26"/>
    <n v="10"/>
    <s v="MATERIALES DE CONSTRUCCION"/>
    <s v="ADHESIVO (01139) RTV106 2.8 OZ"/>
    <n v="31211704"/>
    <s v="Selección abreviada menor cuantía"/>
    <n v="9"/>
    <n v="6"/>
    <n v="2"/>
    <n v="4000000"/>
    <s v="UNIDAD"/>
    <s v="NO SOLICITADAS"/>
  </r>
  <r>
    <x v="4"/>
    <x v="26"/>
    <n v="10"/>
    <s v="MATERIALES DE CONSTRUCCION"/>
    <s v="ADHESIVE EA9309.3NA, CLASS II B 33564 NSN 8040-01-163-3481 * KIT "/>
    <n v="31201601"/>
    <s v="Selección abreviada menor cuantía"/>
    <n v="9"/>
    <n v="6"/>
    <n v="2"/>
    <n v="3000000"/>
    <s v="UNIDAD"/>
    <s v="NO SOLICITADAS"/>
  </r>
  <r>
    <x v="4"/>
    <x v="26"/>
    <n v="10"/>
    <s v="MATERIALES DE CONSTRUCCION"/>
    <s v="ADHESIVO EPOCAST 50A (CAGE 99384) NSN 8040-00-148-9849 * KIT"/>
    <n v="31201600"/>
    <s v="Selección abreviada menor cuantía"/>
    <n v="9"/>
    <n v="6"/>
    <n v="2"/>
    <n v="2200000"/>
    <s v="UNIDAD"/>
    <s v="NO SOLICITADAS"/>
  </r>
  <r>
    <x v="4"/>
    <x v="26"/>
    <n v="10"/>
    <s v="MATERIALES DE CONSTRUCCION"/>
    <s v="ADHESIVO 8040-01-163-3481 *KIT"/>
    <n v="31201600"/>
    <s v="Selección abreviada menor cuantía"/>
    <n v="9"/>
    <n v="6"/>
    <n v="2"/>
    <n v="1200000"/>
    <s v="UNIDAD"/>
    <s v="NO SOLICITADAS"/>
  </r>
  <r>
    <x v="4"/>
    <x v="26"/>
    <n v="10"/>
    <s v="MATERIALES DE CONSTRUCCION"/>
    <s v="REVESTIMIENTO PRIMER GALON"/>
    <n v="31201600"/>
    <s v="Selección abreviada menor cuantía"/>
    <n v="9"/>
    <n v="6"/>
    <n v="2"/>
    <n v="460000"/>
    <s v="UNIDAD"/>
    <s v="NO SOLICITADAS"/>
  </r>
  <r>
    <x v="4"/>
    <x v="26"/>
    <n v="10"/>
    <s v="MATERIALES DE CONSTRUCCION"/>
    <s v="ACOPLE SET COUPLING  P/N 39121219"/>
    <n v="31163000"/>
    <s v="Selección abreviada menor cuantía"/>
    <n v="9"/>
    <n v="6"/>
    <n v="2"/>
    <n v="260000"/>
    <s v="UNIDAD"/>
    <s v="NO SOLICITADAS"/>
  </r>
  <r>
    <x v="4"/>
    <x v="26"/>
    <n v="10"/>
    <s v="MATERIALES DE CONSTRUCCION"/>
    <s v="ADHESIVO  TAPE PRESSURE SENSITIVE(52152) 8663_x000a_MB-SS, 4X36 NSN 7510-01-326-1568 (CINTA POLIURETANO PALAS R/C)"/>
    <n v="31201600"/>
    <s v="Selección abreviada menor cuantía"/>
    <n v="9"/>
    <n v="6"/>
    <n v="1"/>
    <n v="4000000"/>
    <s v="UNIDAD"/>
    <s v="NO SOLICITADAS"/>
  </r>
  <r>
    <x v="4"/>
    <x v="26"/>
    <n v="10"/>
    <s v="MATERIALES DE CONSTRUCCION"/>
    <s v="REVESTIMIENTO  MIL-PRF-85285D TIPOIV AZUL OSCURO # 15048 GALLON KIT"/>
    <n v="31211504"/>
    <s v="Selección abreviada menor cuantía"/>
    <n v="9"/>
    <n v="6"/>
    <n v="1"/>
    <n v="1600000"/>
    <s v="UNIDAD"/>
    <s v="NO SOLICITADAS"/>
  </r>
  <r>
    <x v="4"/>
    <x v="26"/>
    <n v="10"/>
    <s v="MATERIALES DE CONSTRUCCION"/>
    <s v="REVESTIMIENTO MIL-PRF-85285D TIPOIV BLACK #17038 GALLON KIT"/>
    <n v="31211504"/>
    <s v="Selección abreviada menor cuantía"/>
    <n v="9"/>
    <n v="6"/>
    <n v="1"/>
    <n v="1600000"/>
    <s v="UNIDAD"/>
    <s v="NO SOLICITADAS"/>
  </r>
  <r>
    <x v="4"/>
    <x v="26"/>
    <n v="10"/>
    <s v="MATERIALES DE CONSTRUCCION"/>
    <s v="REVESTIMIENTO MIL-PRF-85285D TIPOIV GRAY #16231 GALLON KIT"/>
    <n v="31211504"/>
    <s v="Selección abreviada menor cuantía"/>
    <n v="9"/>
    <n v="6"/>
    <n v="1"/>
    <n v="1600000"/>
    <s v="UNIDAD"/>
    <s v="NO SOLICITADAS"/>
  </r>
  <r>
    <x v="4"/>
    <x v="26"/>
    <n v="10"/>
    <s v="MATERIALES DE CONSTRUCCION"/>
    <s v="CONECTOR HEMBRA  AC  P/N R67G36E"/>
    <n v="39121400"/>
    <s v="Selección abreviada menor cuantía"/>
    <n v="9"/>
    <n v="6"/>
    <n v="1"/>
    <n v="900000"/>
    <s v="UNIDAD"/>
    <s v="NO SOLICITADAS"/>
  </r>
  <r>
    <x v="4"/>
    <x v="26"/>
    <n v="10"/>
    <s v="MATERIALES DE CONSTRUCCION"/>
    <s v="CONECTOR HEMBRA  DC  P/N R65G3E"/>
    <n v="39121400"/>
    <s v="Selección abreviada menor cuantía"/>
    <n v="9"/>
    <n v="6"/>
    <n v="1"/>
    <n v="750000"/>
    <s v="UNIDAD"/>
    <s v="NO SOLICITADAS"/>
  </r>
  <r>
    <x v="4"/>
    <x v="26"/>
    <n v="10"/>
    <s v="MATERIALES DE CONSTRUCCION"/>
    <s v="REVESTIMIENTO RESISTENTE CORROSION POR KIT 8030-00-779-4699"/>
    <n v="31211504"/>
    <s v="Selección abreviada menor cuantía"/>
    <n v="9"/>
    <n v="6"/>
    <n v="1"/>
    <n v="700000"/>
    <s v="UNIDAD"/>
    <s v="NO SOLICITADAS"/>
  </r>
  <r>
    <x v="4"/>
    <x v="26"/>
    <n v="10"/>
    <s v="MATERIALES DE CONSTRUCCION"/>
    <s v="CABLE DE FRENADO(V52793 #05-048338)  285845"/>
    <n v="26121600"/>
    <s v="Selección abreviada menor cuantía"/>
    <n v="9"/>
    <n v="6"/>
    <n v="1"/>
    <n v="360000"/>
    <s v="UNIDAD"/>
    <s v="NO SOLICITADAS"/>
  </r>
  <r>
    <x v="4"/>
    <x v="26"/>
    <n v="10"/>
    <s v="MATERIALES DE CONSTRUCCION"/>
    <s v="CONECTOR GIRATORIO DE AIRE  ¼” YA502M"/>
    <n v="39121400"/>
    <s v="Selección abreviada menor cuantía"/>
    <n v="9"/>
    <n v="6"/>
    <n v="1"/>
    <n v="110000"/>
    <s v="UNIDAD"/>
    <s v="NO SOLICITADAS"/>
  </r>
  <r>
    <x v="4"/>
    <x v="28"/>
    <n v="10"/>
    <s v="MATERIALES REACTIVOS DE LABORATORIO Y QUÍMICOS"/>
    <s v="ALCOHOL  ISOPROPILICO INDUSTRIAL"/>
    <n v="12352104"/>
    <s v="Mínima cuantía"/>
    <n v="3"/>
    <n v="4"/>
    <n v="20"/>
    <n v="480000"/>
    <s v="LITRO"/>
    <s v="NO SOLICITADAS"/>
  </r>
  <r>
    <x v="4"/>
    <x v="28"/>
    <n v="10"/>
    <s v="MATERIALES REACTIVOS DE LABORATORIO Y QUÍMICOS"/>
    <s v="NITROGENO "/>
    <n v="12141903"/>
    <s v="Selección abreviada menor cuantía"/>
    <n v="9"/>
    <n v="6"/>
    <n v="500"/>
    <n v="13800000"/>
    <s v="METRO CUBICO"/>
    <s v="NO SOLICITADAS"/>
  </r>
  <r>
    <x v="4"/>
    <x v="28"/>
    <n v="10"/>
    <s v="MATERIALES REACTIVOS DE LABORATORIO Y QUÍMICOS"/>
    <s v="SPRAY/ ZIN CHROMATE PRIMER MILP-23377 YELLOW"/>
    <n v="31211507"/>
    <s v="Selección abreviada menor cuantía"/>
    <n v="9"/>
    <n v="6"/>
    <n v="40"/>
    <n v="1600000"/>
    <s v="UNIDAD"/>
    <s v="NO SOLICITADAS"/>
  </r>
  <r>
    <x v="4"/>
    <x v="28"/>
    <n v="10"/>
    <s v="MATERIALES REACTIVOS DE LABORATORIO Y QUÍMICOS"/>
    <s v="COMPONENTE PREVENTIVO DE CORROSION "/>
    <n v="12163600"/>
    <s v="Selección abreviada menor cuantía"/>
    <n v="9"/>
    <n v="6"/>
    <n v="25"/>
    <n v="2000000"/>
    <s v="UNIDAD"/>
    <s v="NO SOLICITADAS"/>
  </r>
  <r>
    <x v="4"/>
    <x v="28"/>
    <n v="10"/>
    <s v="MATERIALES REACTIVOS DE LABORATORIO Y QUÍMICOS"/>
    <s v="OXIGENO"/>
    <n v="12141904"/>
    <s v="Selección abreviada menor cuantía"/>
    <n v="9"/>
    <n v="6"/>
    <n v="300"/>
    <n v="7500000"/>
    <s v="METRO CUBICO"/>
    <s v="NO SOLICITADAS"/>
  </r>
  <r>
    <x v="4"/>
    <x v="28"/>
    <n v="10"/>
    <s v="MATERIALES REACTIVOS DE LABORATORIO Y QUÍMICOS"/>
    <s v="ACETONA TECNICA  (81346) ASTM D329 "/>
    <n v="51102710"/>
    <s v="Selección abreviada menor cuantía"/>
    <n v="9"/>
    <n v="6"/>
    <n v="15"/>
    <n v="1500000"/>
    <s v="GLOBAL"/>
    <s v="NO SOLICITADAS"/>
  </r>
  <r>
    <x v="4"/>
    <x v="28"/>
    <n v="10"/>
    <s v="MATERIALES REACTIVOS DE LABORATORIO Y QUÍMICOS"/>
    <s v="RECUBRIMIENTO EPOXY PRIMER KIT  MIL-P-23377 P-1004 KIT X GALON"/>
    <n v="31201600"/>
    <s v="Selección abreviada menor cuantía"/>
    <n v="9"/>
    <n v="6"/>
    <n v="15"/>
    <n v="1200000"/>
    <s v="UNIDAD"/>
    <s v="NO SOLICITADAS"/>
  </r>
  <r>
    <x v="4"/>
    <x v="28"/>
    <n v="10"/>
    <s v="MATERIALES REACTIVOS DE LABORATORIO Y QUÍMICOS"/>
    <s v="COMPONENTE PREVENTIVO DE CORROSION * 1 PINT"/>
    <n v="12163600"/>
    <s v="Selección abreviada menor cuantía"/>
    <n v="9"/>
    <n v="6"/>
    <n v="14"/>
    <n v="2100000"/>
    <s v="UNIDAD"/>
    <s v="NO SOLICITADAS"/>
  </r>
  <r>
    <x v="4"/>
    <x v="28"/>
    <n v="10"/>
    <s v="MATERIALES REACTIVOS DE LABORATORIO Y QUÍMICOS"/>
    <s v="COMPONENTE PREVENTIVO DE CORROSION POR 16 OZ"/>
    <n v="12163600"/>
    <s v="Selección abreviada menor cuantía"/>
    <n v="9"/>
    <n v="6"/>
    <n v="10"/>
    <n v="400000"/>
    <s v="UNIDAD"/>
    <s v="NO SOLICITADAS"/>
  </r>
  <r>
    <x v="4"/>
    <x v="28"/>
    <n v="10"/>
    <s v="MATERIALES REACTIVOS DE LABORATORIO Y QUÍMICOS"/>
    <s v="CORROSION PREVENTIVE COMPOUND POR GAL"/>
    <n v="12163600"/>
    <s v="Selección abreviada menor cuantía"/>
    <n v="9"/>
    <n v="6"/>
    <n v="9"/>
    <n v="1800000"/>
    <s v="UNIDAD"/>
    <s v="NO SOLICITADAS"/>
  </r>
  <r>
    <x v="4"/>
    <x v="28"/>
    <n v="10"/>
    <s v="MATERIALES REACTIVOS DE LABORATORIO Y QUÍMICOS"/>
    <s v="GAS BUTANO, GAS UNIVERSAL PARA SOLDADORES &quot;CAUTIN&quot; 300ML, REFERENCIA GBUT"/>
    <n v="15111505"/>
    <s v="Selección abreviada menor cuantía"/>
    <n v="9"/>
    <n v="6"/>
    <n v="5"/>
    <n v="35000"/>
    <s v="UNIDAD"/>
    <s v="NO SOLICITADAS"/>
  </r>
  <r>
    <x v="4"/>
    <x v="28"/>
    <n v="10"/>
    <s v="MATERIALES REACTIVOS DE LABORATORIO Y QUÍMICOS"/>
    <s v="INSUMOS DE TESTEO14AM PREPARED BATH  CAJAS  X 12 EA"/>
    <n v="41115807"/>
    <s v="Selección abreviada menor cuantía"/>
    <n v="9"/>
    <n v="6"/>
    <n v="4"/>
    <n v="3000000"/>
    <s v="UNIDAD"/>
    <s v="NO SOLICITADAS"/>
  </r>
  <r>
    <x v="4"/>
    <x v="28"/>
    <n v="10"/>
    <s v="MATERIALES REACTIVOS DE LABORATORIO Y QUÍMICOS"/>
    <s v="LIQUIDO PENETRANTE DE INSPECCION  SPOTCHECK SKC-S CLEANER CAJAS  X 12 EA"/>
    <n v="41115807"/>
    <s v="Selección abreviada menor cuantía"/>
    <n v="9"/>
    <n v="6"/>
    <n v="4"/>
    <n v="2600000"/>
    <s v="UNIDAD"/>
    <s v="NO SOLICITADAS"/>
  </r>
  <r>
    <x v="4"/>
    <x v="28"/>
    <n v="10"/>
    <s v="MATERIALES REACTIVOS DE LABORATORIO Y QUÍMICOS"/>
    <s v="REVELADOR  SKD-S2 DEVELOPER  CAJAS  X 12 EA"/>
    <n v="41115807"/>
    <s v="Selección abreviada menor cuantía"/>
    <n v="9"/>
    <n v="6"/>
    <n v="4"/>
    <n v="2600000"/>
    <s v="UNIDAD"/>
    <s v="NO SOLICITADAS"/>
  </r>
  <r>
    <x v="4"/>
    <x v="28"/>
    <n v="10"/>
    <s v="MATERIALES REACTIVOS DE LABORATORIO Y QUÍMICOS"/>
    <s v="ALCOHOL ISOPROPILICO TECHNICAL CANECA * 55 GALONES"/>
    <n v="12191601"/>
    <s v="Selección abreviada menor cuantía"/>
    <n v="9"/>
    <n v="6"/>
    <n v="3"/>
    <n v="10500000"/>
    <s v="UNIDAD"/>
    <s v="NO SOLICITADAS"/>
  </r>
  <r>
    <x v="4"/>
    <x v="28"/>
    <n v="10"/>
    <s v="MATERIALES REACTIVOS DE LABORATORIO Y QUÍMICOS"/>
    <s v="ZYGLO ZL-37 POST   EMULSIFICABLE FLUORESCENT PENETRANT  CANECA POR 5 GALONES"/>
    <n v="41115807"/>
    <s v="Selección abreviada menor cuantía"/>
    <n v="9"/>
    <n v="6"/>
    <n v="3"/>
    <n v="3000000"/>
    <s v="UNIDAD"/>
    <s v="NO SOLICITADAS"/>
  </r>
  <r>
    <x v="4"/>
    <x v="28"/>
    <n v="10"/>
    <s v="MATERIALES REACTIVOS DE LABORATORIO Y QUÍMICOS"/>
    <s v="COMPONENTE PREVENTIVO DE CORROSION  POR 4 GAL"/>
    <n v="12163600"/>
    <s v="Selección abreviada menor cuantía"/>
    <n v="9"/>
    <n v="6"/>
    <n v="3"/>
    <n v="450000"/>
    <s v="UNIDAD"/>
    <s v="NO SOLICITADAS"/>
  </r>
  <r>
    <x v="4"/>
    <x v="28"/>
    <n v="10"/>
    <s v="MATERIALES REACTIVOS DE LABORATORIO Y QUÍMICOS"/>
    <s v="REMOVEDOR PINTURA  HYBRIDSTRIP DR (DRUMP) X CANECA 20 GALONES"/>
    <n v="31211801"/>
    <s v="Selección abreviada menor cuantía"/>
    <n v="9"/>
    <n v="6"/>
    <n v="2"/>
    <n v="7560000"/>
    <s v="UNIDAD"/>
    <s v="NO SOLICITADAS"/>
  </r>
  <r>
    <x v="4"/>
    <x v="28"/>
    <n v="10"/>
    <s v="MATERIALES REACTIVOS DE LABORATORIO Y QUÍMICOS"/>
    <s v="COMPUESTO DE SELLADO Y REVESTIMIENTO, P/S 870 B-12  MODEL 654-6-OZ SEMKIT, "/>
    <n v="31201601"/>
    <s v="Selección abreviada menor cuantía"/>
    <n v="9"/>
    <n v="6"/>
    <n v="2"/>
    <n v="800000"/>
    <s v="UNIDAD"/>
    <s v="NO SOLICITADAS"/>
  </r>
  <r>
    <x v="4"/>
    <x v="28"/>
    <n v="10"/>
    <s v="MATERIALES REACTIVOS DE LABORATORIO Y QUÍMICOS"/>
    <s v="COMPUESTO DE REMOCION DE CORROSION POR 5 GAL"/>
    <n v="47101606"/>
    <s v="Selección abreviada menor cuantía"/>
    <n v="9"/>
    <n v="6"/>
    <n v="1"/>
    <n v="500000"/>
    <s v="UNIDAD"/>
    <s v="NO SOLICITADAS"/>
  </r>
  <r>
    <x v="4"/>
    <x v="28"/>
    <n v="10"/>
    <s v="MATERIALES REACTIVOS DE LABORATORIO Y QUÍMICOS"/>
    <s v="ÁCIDO ACÉTICO CAJA"/>
    <n v="51102706"/>
    <s v="Selección abreviada menor cuantía"/>
    <n v="9"/>
    <n v="6"/>
    <n v="1"/>
    <n v="200000"/>
    <s v="UNIDAD"/>
    <s v="NO SOLICITADAS"/>
  </r>
  <r>
    <x v="4"/>
    <x v="28"/>
    <n v="10"/>
    <s v="MATERIALES REACTIVOS DE LABORATORIO Y QUÍMICOS"/>
    <s v="COMPONENTE PREVENTIVO DE CORROSION  QUART CAN TECTYL891DQT"/>
    <n v="12163600"/>
    <s v="Selección abreviada menor cuantía"/>
    <n v="9"/>
    <n v="6"/>
    <n v="1"/>
    <n v="140000"/>
    <s v="UNIDAD"/>
    <s v="NO SOLICITADAS"/>
  </r>
  <r>
    <x v="4"/>
    <x v="71"/>
    <n v="10"/>
    <s v="MUNICION"/>
    <s v="KIT DE SUSTANCIAS EXPLOSIVAS PARA DETECCION DE CANINOS"/>
    <n v="46151600"/>
    <s v="Mínima cuantía"/>
    <n v="1"/>
    <n v="7"/>
    <n v="6"/>
    <n v="2808000"/>
    <s v="UNIDAD"/>
    <s v="NO SOLICITADAS"/>
  </r>
  <r>
    <x v="4"/>
    <x v="29"/>
    <n v="16"/>
    <s v="PAPELERIA, UTILES DE ESCRITORIO Y OFICINA"/>
    <s v="RIBBON DATA CARD CD 800 - 500 CARD "/>
    <n v="44103112"/>
    <s v="Mínima cuantía"/>
    <n v="2"/>
    <n v="5"/>
    <n v="2"/>
    <n v="1221715"/>
    <s v="UNIDAD"/>
    <s v="NO SOLICITADAS"/>
  </r>
  <r>
    <x v="4"/>
    <x v="29"/>
    <n v="16"/>
    <s v="PAPELERIA, UTILES DE ESCRITORIO Y OFICINA"/>
    <s v="PELICULA DE IMPRESIÓN TRANSPARENTE PARA IMPRESORA HDP5000 (1500 TARJ POR UN SOLO LADO) REF 84053 MARCA HID/FARGO"/>
    <n v="44103112"/>
    <s v="Mínima cuantía"/>
    <n v="2"/>
    <n v="5"/>
    <n v="2"/>
    <n v="1414852"/>
    <s v="UNIDAD"/>
    <s v="NO SOLICITADAS"/>
  </r>
  <r>
    <x v="4"/>
    <x v="29"/>
    <n v="16"/>
    <s v="PAPELERIA, UTILES DE ESCRITORIO Y OFICINA"/>
    <s v="CINTA YMCK: FUL 500 IMÁGENES (84051)"/>
    <n v="44103112"/>
    <s v="Mínima cuantía"/>
    <n v="2"/>
    <n v="5"/>
    <n v="2"/>
    <n v="1124954"/>
    <s v="UNIDAD"/>
    <s v="NO SOLICITADAS"/>
  </r>
  <r>
    <x v="4"/>
    <x v="29"/>
    <n v="10"/>
    <s v="PAPELERIA, UTILES DE ESCRITORIO Y OFICINA"/>
    <s v="PAPEL BOND PARA PLOTTER"/>
    <n v="14111510"/>
    <s v="Mínima cuantía"/>
    <n v="2"/>
    <n v="5"/>
    <n v="4"/>
    <n v="228000"/>
    <s v="UNIDAD"/>
    <s v="NO SOLICITADAS"/>
  </r>
  <r>
    <x v="4"/>
    <x v="29"/>
    <n v="10"/>
    <s v="PAPELERIA, UTILES DE ESCRITORIO Y OFICINA"/>
    <s v="TORRE DE DVD"/>
    <n v="43201820"/>
    <s v="Mínima cuantía"/>
    <n v="2"/>
    <n v="5"/>
    <n v="10"/>
    <n v="376950"/>
    <s v="UNIDAD"/>
    <s v="NO SOLICITADAS"/>
  </r>
  <r>
    <x v="4"/>
    <x v="29"/>
    <n v="10"/>
    <s v="PAPELERIA, UTILES DE ESCRITORIO Y OFICINA"/>
    <s v="PELICULA DE LAMINACIÓN"/>
    <n v="44102001"/>
    <s v="Mínima cuantía"/>
    <n v="2"/>
    <n v="5"/>
    <n v="5"/>
    <n v="150000"/>
    <s v="UNIDAD"/>
    <s v="NO SOLICITADAS"/>
  </r>
  <r>
    <x v="4"/>
    <x v="29"/>
    <n v="10"/>
    <s v="PAPELERIA, UTILES DE ESCRITORIO Y OFICINA"/>
    <s v="PAPEL KRAFT RECICLADO EN ROLLO, DE 50 CM DE ANCHO POR 300 METROS DE LARGO"/>
    <n v="14122101"/>
    <s v="Selección abreviada menor cuantía"/>
    <n v="9"/>
    <n v="6"/>
    <n v="12"/>
    <n v="960000"/>
    <s v="UNIDAD"/>
    <s v="NO SOLICITADAS"/>
  </r>
  <r>
    <x v="4"/>
    <x v="72"/>
    <n v="10"/>
    <s v="PRODUCTOS AGROFORESTALES, ABONOS Y FERTILIZANTES"/>
    <s v="GALLINAZA POR BULTO PROCESADA X 50 KG"/>
    <n v="10171504"/>
    <s v="Mínima cuantía"/>
    <n v="4"/>
    <n v="2"/>
    <n v="20"/>
    <n v="300000"/>
    <s v="UNIDAD"/>
    <s v="NO SOLICITADAS"/>
  </r>
  <r>
    <x v="4"/>
    <x v="72"/>
    <n v="10"/>
    <s v="PRODUCTOS AGROFORESTALES, ABONOS Y FERTILIZANTES"/>
    <s v="CISCO POR BULTO POR 46 KG"/>
    <n v="10171801"/>
    <s v="Mínima cuantía"/>
    <n v="4"/>
    <n v="2"/>
    <n v="6"/>
    <n v="84000"/>
    <s v="UNIDAD"/>
    <s v="NO SOLICITADAS"/>
  </r>
  <r>
    <x v="4"/>
    <x v="72"/>
    <n v="10"/>
    <s v="PRODUCTOS AGROFORESTALES, ABONOS Y FERTILIZANTES"/>
    <s v="FOSFATO DE AMONIO X KG"/>
    <n v="10171603"/>
    <s v="Mínima cuantía"/>
    <n v="4"/>
    <n v="2"/>
    <n v="1"/>
    <n v="90000"/>
    <s v="UNIDAD"/>
    <s v="NO SOLICITADAS"/>
  </r>
  <r>
    <x v="4"/>
    <x v="72"/>
    <n v="10"/>
    <s v="PRODUCTOS AGROFORESTALES, ABONOS Y FERTILIZANTES"/>
    <s v="SULFATO DE MG X BULTO X 25 KG"/>
    <n v="10171604"/>
    <s v="Mínima cuantía"/>
    <n v="4"/>
    <n v="2"/>
    <n v="1"/>
    <n v="70000"/>
    <s v="UNIDAD"/>
    <s v="NO SOLICITADAS"/>
  </r>
  <r>
    <x v="4"/>
    <x v="72"/>
    <n v="10"/>
    <s v="PRODUCTOS AGROFORESTALES, ABONOS Y FERTILIZANTES"/>
    <s v="FERTILIZANTE NUTRIFOLIAR LITRO X 1000 CC"/>
    <n v="10171600"/>
    <s v="Mínima cuantía"/>
    <n v="4"/>
    <n v="2"/>
    <n v="3"/>
    <n v="81000"/>
    <s v="LITRO"/>
    <s v="NO SOLICITADAS"/>
  </r>
  <r>
    <x v="4"/>
    <x v="72"/>
    <n v="10"/>
    <s v="PRODUCTOS AGROFORESTALES, ABONOS Y FERTILIZANTES"/>
    <s v="MICORRISA POR BULTO X 50 KG"/>
    <n v="10171801"/>
    <s v="Mínima cuantía"/>
    <n v="4"/>
    <n v="2"/>
    <n v="2"/>
    <n v="168000"/>
    <s v="UNIDAD"/>
    <s v="NO SOLICITADAS"/>
  </r>
  <r>
    <x v="4"/>
    <x v="72"/>
    <n v="10"/>
    <s v="PRODUCTOS AGROFORESTALES, ABONOS Y FERTILIZANTES"/>
    <s v="OXICLORURO DE COBRE POR 1000 GR"/>
    <n v="10171504"/>
    <s v="Mínima cuantía"/>
    <n v="4"/>
    <n v="2"/>
    <n v="2"/>
    <n v="40000"/>
    <s v="KILOGRAMO"/>
    <s v="NO SOLICITADAS"/>
  </r>
  <r>
    <x v="4"/>
    <x v="72"/>
    <n v="10"/>
    <s v="PRODUCTOS AGROFORESTALES, ABONOS Y FERTILIZANTES"/>
    <s v="ABONO POTRERO POR BULTO X 50 KG"/>
    <n v="10171504"/>
    <s v="Mínima cuantía"/>
    <n v="4"/>
    <n v="2"/>
    <n v="1"/>
    <n v="80000"/>
    <s v="UNIDAD"/>
    <s v="NO SOLICITADAS"/>
  </r>
  <r>
    <x v="4"/>
    <x v="72"/>
    <n v="10"/>
    <s v="PRODUCTOS AGROFORESTALES, ABONOS Y FERTILIZANTES"/>
    <s v="FERTILIZANTE CON COMPOSICION N:P:K DE 30:10:30 BULTO X 50 KG"/>
    <n v="10171605"/>
    <s v="Mínima cuantía"/>
    <n v="4"/>
    <n v="2"/>
    <n v="2"/>
    <n v="220000"/>
    <s v="UNIDAD"/>
    <s v="NO SOLICITADAS"/>
  </r>
  <r>
    <x v="4"/>
    <x v="72"/>
    <n v="10"/>
    <s v="PRODUCTOS AGROFORESTALES, ABONOS Y FERTILIZANTES"/>
    <s v="FERTILIZANTE CON COMPOSICION N:P:K DE 15:15:15 BULTO X 50 KG"/>
    <n v="10171605"/>
    <s v="Mínima cuantía"/>
    <n v="4"/>
    <n v="2"/>
    <n v="2"/>
    <n v="210000"/>
    <s v="UNIDAD"/>
    <s v="NO SOLICITADAS"/>
  </r>
  <r>
    <x v="4"/>
    <x v="72"/>
    <n v="10"/>
    <s v="PRODUCTOS AGROFORESTALES, ABONOS Y FERTILIZANTES"/>
    <s v="FERTILIZANTE FOLIAR CON AMINOACIDOS X LITRO"/>
    <n v="10171600"/>
    <s v="Mínima cuantía"/>
    <n v="4"/>
    <n v="2"/>
    <n v="2"/>
    <n v="100000"/>
    <s v="UNIDAD"/>
    <s v="NO SOLICITADAS"/>
  </r>
  <r>
    <x v="4"/>
    <x v="72"/>
    <n v="10"/>
    <s v="PRODUCTOS AGROFORESTALES, ABONOS Y FERTILIZANTES"/>
    <s v="NUTREMIN LITRO X 1000 CC"/>
    <n v="10171600"/>
    <s v="Mínima cuantía"/>
    <n v="4"/>
    <n v="2"/>
    <n v="3"/>
    <n v="111000"/>
    <s v="LITRO"/>
    <s v="NO SOLICITADAS"/>
  </r>
  <r>
    <x v="4"/>
    <x v="72"/>
    <n v="10"/>
    <s v="PRODUCTOS AGROFORESTALES, ABONOS Y FERTILIZANTES"/>
    <s v="ENRAIZADOR X GR"/>
    <n v="10171600"/>
    <s v="Mínima cuantía"/>
    <n v="4"/>
    <n v="2"/>
    <n v="3"/>
    <n v="51000"/>
    <s v="GRAMO"/>
    <s v="NO SOLICITADAS"/>
  </r>
  <r>
    <x v="4"/>
    <x v="72"/>
    <n v="10"/>
    <s v="PRODUCTOS AGROFORESTALES, ABONOS Y FERTILIZANTES"/>
    <s v="FERTLIZANTE PARA PLANTACIONES NUEVAS X 25 KG"/>
    <n v="10171600"/>
    <s v="Mínima cuantía"/>
    <n v="4"/>
    <n v="2"/>
    <n v="2"/>
    <n v="1000000"/>
    <s v="UNIDAD"/>
    <s v="NO SOLICITADAS"/>
  </r>
  <r>
    <x v="4"/>
    <x v="30"/>
    <n v="10"/>
    <s v="PRODUCTOS DE ASEO Y LIMPIEZA"/>
    <s v="AMBIENTADOR HOGAR Y OFICINA X360   CM3                            "/>
    <n v="47131812"/>
    <s v="Mínima cuantía"/>
    <n v="4"/>
    <n v="2"/>
    <n v="5"/>
    <n v="49560"/>
    <s v="UNIDAD"/>
    <s v="NO SOLICITADAS"/>
  </r>
  <r>
    <x v="4"/>
    <x v="30"/>
    <n v="10"/>
    <s v="PRODUCTOS DE ASEO Y LIMPIEZA"/>
    <s v="AMBIENTADOR ELECTRICO X 3 X 42CC"/>
    <n v="47131812"/>
    <s v="Mínima cuantía"/>
    <n v="4"/>
    <n v="2"/>
    <n v="5"/>
    <n v="199000"/>
    <s v="UNIDAD"/>
    <s v="NO SOLICITADAS"/>
  </r>
  <r>
    <x v="4"/>
    <x v="30"/>
    <n v="10"/>
    <s v="PRODUCTOS DE ASEO Y LIMPIEZA"/>
    <s v="AMBIENTADOR PARA VEHICULOX35CC                                "/>
    <n v="47131812"/>
    <s v="Mínima cuantía"/>
    <n v="4"/>
    <n v="2"/>
    <n v="2"/>
    <n v="58400"/>
    <s v="UNIDAD"/>
    <s v="NO SOLICITADAS"/>
  </r>
  <r>
    <x v="4"/>
    <x v="30"/>
    <n v="10"/>
    <s v="PRODUCTOS DE ASEO Y LIMPIEZA"/>
    <s v="BETUN X KILO                                                      "/>
    <n v="47131809"/>
    <s v="Mínima cuantía"/>
    <n v="4"/>
    <n v="2"/>
    <n v="1"/>
    <n v="25740"/>
    <s v="UNIDAD"/>
    <s v="NO SOLICITADAS"/>
  </r>
  <r>
    <x v="4"/>
    <x v="30"/>
    <n v="10"/>
    <s v="PRODUCTOS DE ASEO Y LIMPIEZA"/>
    <s v="CEPILLO PLASTICO DE MANO PARA PISOS                         "/>
    <n v="47131605"/>
    <s v="Mínima cuantía"/>
    <n v="4"/>
    <n v="2"/>
    <n v="3"/>
    <n v="9600"/>
    <s v="UNIDAD"/>
    <s v="NO SOLICITADAS"/>
  </r>
  <r>
    <x v="4"/>
    <x v="30"/>
    <n v="10"/>
    <s v="PRODUCTOS DE ASEO Y LIMPIEZA"/>
    <s v="CERA CARRO X 225 GRA"/>
    <n v="47131828"/>
    <s v="Mínima cuantía"/>
    <n v="4"/>
    <n v="2"/>
    <n v="1"/>
    <n v="23850"/>
    <s v="UNIDAD"/>
    <s v="NO SOLICITADAS"/>
  </r>
  <r>
    <x v="4"/>
    <x v="30"/>
    <n v="10"/>
    <s v="PRODUCTOS DE ASEO Y LIMPIEZA"/>
    <s v="DETERGENTE X 5000 LAVADORA                       "/>
    <n v="47131811"/>
    <s v="Mínima cuantía"/>
    <n v="4"/>
    <n v="2"/>
    <n v="3"/>
    <n v="89400"/>
    <s v="UNIDAD"/>
    <s v="NO SOLICITADAS"/>
  </r>
  <r>
    <x v="4"/>
    <x v="30"/>
    <n v="10"/>
    <s v="PRODUCTOS DE ASEO Y LIMPIEZA"/>
    <s v="DULCEABRIGO 70 X 100 CM"/>
    <n v="47131500"/>
    <s v="Mínima cuantía"/>
    <n v="4"/>
    <n v="2"/>
    <n v="8"/>
    <n v="47400"/>
    <s v="UNIDAD"/>
    <s v="NO SOLICITADAS"/>
  </r>
  <r>
    <x v="4"/>
    <x v="30"/>
    <n v="10"/>
    <s v="PRODUCTOS DE ASEO Y LIMPIEZA"/>
    <s v="ESCOBA SUAVE PALO 1,40                                               "/>
    <n v="47131604"/>
    <s v="Mínima cuantía"/>
    <n v="4"/>
    <n v="2"/>
    <n v="8"/>
    <n v="40800"/>
    <s v="UNIDAD"/>
    <s v="NO SOLICITADAS"/>
  </r>
  <r>
    <x v="4"/>
    <x v="30"/>
    <n v="10"/>
    <s v="PRODUCTOS DE ASEO Y LIMPIEZA"/>
    <s v="GUANTE DE ASEO NEGRO CAL 25                                  "/>
    <n v="46181504"/>
    <s v="Mínima cuantía"/>
    <n v="4"/>
    <n v="2"/>
    <n v="15"/>
    <n v="54000"/>
    <s v="UNIDAD"/>
    <s v="NO SOLICITADAS"/>
  </r>
  <r>
    <x v="4"/>
    <x v="30"/>
    <n v="10"/>
    <s v="PRODUCTOS DE ASEO Y LIMPIEZA"/>
    <s v="JABON PARA LOZA PASTA X900                                      "/>
    <s v="47131800"/>
    <s v="Mínima cuantía"/>
    <n v="4"/>
    <n v="2"/>
    <n v="3"/>
    <n v="25200"/>
    <s v="UNIDAD"/>
    <s v="NO SOLICITADAS"/>
  </r>
  <r>
    <x v="4"/>
    <x v="30"/>
    <n v="10"/>
    <s v="PRODUCTOS DE ASEO Y LIMPIEZA"/>
    <s v="JABON LIQUIDO MANOS GALON                                   "/>
    <n v="53131608"/>
    <s v="Mínima cuantía"/>
    <n v="4"/>
    <n v="2"/>
    <n v="10"/>
    <n v="161000"/>
    <s v="UNIDAD"/>
    <s v="NO SOLICITADAS"/>
  </r>
  <r>
    <x v="4"/>
    <x v="30"/>
    <n v="10"/>
    <s v="PRODUCTOS DE ASEO Y LIMPIEZA"/>
    <s v="LIMPIAVIDRIOS LIQUIDO  500CC                                "/>
    <n v="47131824"/>
    <s v="Mínima cuantía"/>
    <n v="4"/>
    <n v="2"/>
    <n v="8"/>
    <n v="49600"/>
    <s v="UNIDAD"/>
    <s v="NO SOLICITADAS"/>
  </r>
  <r>
    <x v="4"/>
    <x v="30"/>
    <n v="10"/>
    <s v="PRODUCTOS DE ASEO Y LIMPIEZA"/>
    <s v="PAÑUELITOS FACIALES PERSONALES                              "/>
    <n v="14111701"/>
    <s v="Mínima cuantía"/>
    <n v="4"/>
    <n v="2"/>
    <n v="20"/>
    <n v="24000"/>
    <s v="UNIDAD"/>
    <s v="NO SOLICITADAS"/>
  </r>
  <r>
    <x v="4"/>
    <x v="30"/>
    <n v="10"/>
    <s v="PRODUCTOS DE ASEO Y LIMPIEZA"/>
    <s v="PAPEL HIGIENICO ECOL X 400 MTS               "/>
    <n v="14111704"/>
    <s v="Mínima cuantía"/>
    <n v="4"/>
    <n v="2"/>
    <n v="40"/>
    <n v="408000"/>
    <s v="UNIDAD"/>
    <s v="NO SOLICITADAS"/>
  </r>
  <r>
    <x v="4"/>
    <x v="30"/>
    <n v="10"/>
    <s v="PRODUCTOS DE ASEO Y LIMPIEZA"/>
    <s v="PAPEL HIGIENICO BLANCO TRIPLE HOJA X 36 MTS"/>
    <n v="14111704"/>
    <s v="Mínima cuantía"/>
    <n v="4"/>
    <n v="2"/>
    <n v="15"/>
    <n v="28875"/>
    <s v="UNIDAD"/>
    <s v="NO SOLICITADAS"/>
  </r>
  <r>
    <x v="4"/>
    <x v="30"/>
    <n v="10"/>
    <s v="PRODUCTOS DE ASEO Y LIMPIEZA"/>
    <s v="TOALLA MANO ROLLO ECO KIM X 130                           "/>
    <n v="14111703"/>
    <s v="Mínima cuantía"/>
    <n v="4"/>
    <n v="2"/>
    <n v="80"/>
    <n v="1680000"/>
    <s v="UNIDAD"/>
    <s v="NO SOLICITADAS"/>
  </r>
  <r>
    <x v="4"/>
    <x v="30"/>
    <n v="10"/>
    <s v="PRODUCTOS DE ASEO Y LIMPIEZA"/>
    <s v="REPUESTO AMBIENTADOR AUTOS UNIDAD                     "/>
    <n v="47131812"/>
    <s v="Mínima cuantía"/>
    <n v="4"/>
    <n v="2"/>
    <n v="2"/>
    <n v="47800"/>
    <s v="UNIDAD"/>
    <s v="NO SOLICITADAS"/>
  </r>
  <r>
    <x v="4"/>
    <x v="30"/>
    <n v="10"/>
    <s v="PRODUCTOS DE ASEO Y LIMPIEZA"/>
    <s v="SERVILLETA BLANCA EN 4 X 200                 "/>
    <n v="14111705"/>
    <s v="Mínima cuantía"/>
    <n v="4"/>
    <n v="2"/>
    <n v="10"/>
    <n v="32000"/>
    <s v="UNIDAD"/>
    <s v="NO SOLICITADAS"/>
  </r>
  <r>
    <x v="4"/>
    <x v="30"/>
    <n v="10"/>
    <s v="PRODUCTOS DE ASEO Y LIMPIEZA"/>
    <s v="TAPABOCAS X 50 UNIDADES"/>
    <n v="46181700"/>
    <s v="Mínima cuantía"/>
    <n v="4"/>
    <n v="2"/>
    <n v="9"/>
    <n v="152100"/>
    <s v="UNIDAD"/>
    <s v="NO SOLICITADAS"/>
  </r>
  <r>
    <x v="4"/>
    <x v="30"/>
    <n v="10"/>
    <s v="PRODUCTOS DE ASEO Y LIMPIEZA"/>
    <s v="TRAPERO                           "/>
    <n v="47131618"/>
    <s v="Mínima cuantía"/>
    <n v="4"/>
    <n v="2"/>
    <n v="35"/>
    <n v="249900"/>
    <s v="UNIDAD"/>
    <s v="NO SOLICITADAS"/>
  </r>
  <r>
    <x v="4"/>
    <x v="30"/>
    <n v="10"/>
    <s v="PRODUCTOS DE ASEO Y LIMPIEZA"/>
    <s v="GUANTES SILICONA X 50"/>
    <n v="46181504"/>
    <s v="Mínima cuantía"/>
    <n v="4"/>
    <n v="2"/>
    <n v="2"/>
    <n v="38600"/>
    <s v="UNIDAD"/>
    <s v="NO SOLICITADAS"/>
  </r>
  <r>
    <x v="4"/>
    <x v="30"/>
    <n v="10"/>
    <s v="PRODUCTOS DE ASEO Y LIMPIEZA"/>
    <s v="DESINFECTANTE PARA PISOS X 5 LT                               "/>
    <n v="47131803"/>
    <s v="Mínima cuantía"/>
    <n v="4"/>
    <n v="2"/>
    <n v="7"/>
    <n v="150500"/>
    <s v="UNIDAD"/>
    <s v="NO SOLICITADAS"/>
  </r>
  <r>
    <x v="4"/>
    <x v="30"/>
    <n v="10"/>
    <s v="PRODUCTOS DE ASEO Y LIMPIEZA"/>
    <s v="BLANQUEDOR  X 3800 ML. GALON                                "/>
    <n v="47131807"/>
    <s v="Mínima cuantía"/>
    <n v="4"/>
    <n v="2"/>
    <n v="5"/>
    <n v="47000"/>
    <s v="UNIDAD"/>
    <s v="NO SOLICITADAS"/>
  </r>
  <r>
    <x v="4"/>
    <x v="30"/>
    <n v="10"/>
    <s v="PRODUCTOS DE ASEO Y LIMPIEZA"/>
    <s v="BALDE 10 LITROS                                             "/>
    <n v="47121804"/>
    <s v="Mínima cuantía"/>
    <n v="4"/>
    <n v="2"/>
    <n v="3"/>
    <n v="20700"/>
    <s v="UNIDAD"/>
    <s v="NO SOLICITADAS"/>
  </r>
  <r>
    <x v="4"/>
    <x v="30"/>
    <n v="10"/>
    <s v="PRODUCTOS DE ASEO Y LIMPIEZA"/>
    <s v="LIMPIAMUEBLES X 360 ESPUMA"/>
    <n v="47131830"/>
    <s v="Mínima cuantía"/>
    <n v="4"/>
    <n v="2"/>
    <n v="9"/>
    <n v="143100"/>
    <s v="UNIDAD"/>
    <s v="NO SOLICITADAS"/>
  </r>
  <r>
    <x v="4"/>
    <x v="30"/>
    <n v="10"/>
    <s v="PRODUCTOS DE ASEO Y LIMPIEZA"/>
    <s v="CERA BLANCA GARRAFA PISO"/>
    <n v="47131802"/>
    <s v="Mínima cuantía"/>
    <n v="4"/>
    <n v="2"/>
    <n v="3"/>
    <n v="75600"/>
    <s v="UNIDAD"/>
    <s v="NO SOLICITADAS"/>
  </r>
  <r>
    <x v="4"/>
    <x v="30"/>
    <n v="10"/>
    <s v="PRODUCTOS DE ASEO Y LIMPIEZA"/>
    <s v="RASTRILLO PLASTICO X 22 DIENTES                                         "/>
    <n v="27112003"/>
    <s v="Mínima cuantía"/>
    <n v="4"/>
    <n v="2"/>
    <n v="2"/>
    <n v="20200"/>
    <s v="UNIDAD"/>
    <s v="NO SOLICITADAS"/>
  </r>
  <r>
    <x v="4"/>
    <x v="30"/>
    <n v="10"/>
    <s v="PRODUCTOS DE ASEO Y LIMPIEZA"/>
    <s v="LIMPIAPISOS EN POLVO  X 500                                 "/>
    <n v="47131801"/>
    <s v="Mínima cuantía"/>
    <n v="4"/>
    <n v="2"/>
    <n v="1"/>
    <n v="3600"/>
    <s v="UNIDAD"/>
    <s v="NO SOLICITADAS"/>
  </r>
  <r>
    <x v="4"/>
    <x v="30"/>
    <n v="10"/>
    <s v="PRODUCTOS DE ASEO Y LIMPIEZA"/>
    <s v="CEPILLO CARRETERO PALO 1.40                                 "/>
    <n v="47131605"/>
    <s v="Mínima cuantía"/>
    <n v="4"/>
    <n v="2"/>
    <n v="1"/>
    <n v="9800"/>
    <s v="UNIDAD"/>
    <s v="NO SOLICITADAS"/>
  </r>
  <r>
    <x v="4"/>
    <x v="30"/>
    <n v="10"/>
    <s v="PRODUCTOS DE ASEO Y LIMPIEZA"/>
    <s v="BOLSA PARA RECICLAJE EN COLORES VERDE, AZUL BEIGE TAMAÑO 70 X 90  CMS PAQUETE X12 CALIBRE 1."/>
    <n v="47121701"/>
    <s v="Mínima cuantía"/>
    <n v="4"/>
    <n v="2"/>
    <n v="7"/>
    <n v="32396"/>
    <s v="UNIDAD"/>
    <s v="NO SOLICITADAS"/>
  </r>
  <r>
    <x v="4"/>
    <x v="30"/>
    <n v="10"/>
    <s v="PRODUCTOS DE ASEO Y LIMPIEZA"/>
    <s v="AMBIENTADOR HOGAR Y OFICINA X360   CM3                            "/>
    <n v="47131812"/>
    <s v="Mínima cuantía"/>
    <n v="4"/>
    <n v="2"/>
    <n v="24"/>
    <n v="237888"/>
    <s v="UNIDAD"/>
    <s v="NO SOLICITADAS"/>
  </r>
  <r>
    <x v="4"/>
    <x v="30"/>
    <n v="10"/>
    <s v="PRODUCTOS DE ASEO Y LIMPIEZA"/>
    <s v="AMBIENTADOR ELECTRICO X 3 X 42CC"/>
    <n v="47131812"/>
    <s v="Mínima cuantía"/>
    <n v="4"/>
    <n v="2"/>
    <n v="16"/>
    <n v="636800"/>
    <s v="UNIDAD"/>
    <s v="NO SOLICITADAS"/>
  </r>
  <r>
    <x v="4"/>
    <x v="30"/>
    <n v="10"/>
    <s v="PRODUCTOS DE ASEO Y LIMPIEZA"/>
    <s v="AMBIENTADOR PARA VEHICULOX35CC                                "/>
    <n v="47131812"/>
    <s v="Mínima cuantía"/>
    <n v="4"/>
    <n v="2"/>
    <n v="36"/>
    <n v="1051200"/>
    <s v="UNIDAD"/>
    <s v="NO SOLICITADAS"/>
  </r>
  <r>
    <x v="4"/>
    <x v="30"/>
    <n v="10"/>
    <s v="PRODUCTOS DE ASEO Y LIMPIEZA"/>
    <s v="BETUN XKILO                                                      "/>
    <n v="47131809"/>
    <s v="Mínima cuantía"/>
    <n v="4"/>
    <n v="2"/>
    <n v="24"/>
    <n v="617760"/>
    <s v="UNIDAD"/>
    <s v="NO SOLICITADAS"/>
  </r>
  <r>
    <x v="4"/>
    <x v="30"/>
    <n v="10"/>
    <s v="PRODUCTOS DE ASEO Y LIMPIEZA"/>
    <s v="BIOASEPCIA PARA PELUQUERIA X1000CC"/>
    <n v="53131626"/>
    <s v="Mínima cuantía"/>
    <n v="4"/>
    <n v="2"/>
    <n v="2"/>
    <n v="39600"/>
    <s v="UNIDAD"/>
    <s v="NO SOLICITADAS"/>
  </r>
  <r>
    <x v="4"/>
    <x v="30"/>
    <n v="10"/>
    <s v="PRODUCTOS DE ASEO Y LIMPIEZA"/>
    <s v="CEPILLO DE DIENTES ADULTO"/>
    <n v="53131503"/>
    <s v="Mínima cuantía"/>
    <n v="4"/>
    <n v="2"/>
    <n v="24"/>
    <n v="143640"/>
    <s v="UNIDAD"/>
    <s v="NO SOLICITADAS"/>
  </r>
  <r>
    <x v="4"/>
    <x v="30"/>
    <n v="10"/>
    <s v="PRODUCTOS DE ASEO Y LIMPIEZA"/>
    <s v="CEPILLO DE LUSTRAR"/>
    <n v="47131605"/>
    <s v="Mínima cuantía"/>
    <n v="4"/>
    <n v="2"/>
    <n v="24"/>
    <n v="262200"/>
    <s v="UNIDAD"/>
    <s v="NO SOLICITADAS"/>
  </r>
  <r>
    <x v="4"/>
    <x v="30"/>
    <n v="10"/>
    <s v="PRODUCTOS DE ASEO Y LIMPIEZA"/>
    <s v="CEPILLO FULLER LAVADO DE AUTOS                              "/>
    <n v="47131605"/>
    <s v="Mínima cuantía"/>
    <n v="4"/>
    <n v="2"/>
    <n v="24"/>
    <n v="261600"/>
    <s v="UNIDAD"/>
    <s v="NO SOLICITADAS"/>
  </r>
  <r>
    <x v="4"/>
    <x v="30"/>
    <n v="10"/>
    <s v="PRODUCTOS DE ASEO Y LIMPIEZA"/>
    <s v="CEPILLO PLASTICO DE MANO PARA PISOS                         "/>
    <n v="47131605"/>
    <s v="Mínima cuantía"/>
    <n v="4"/>
    <n v="2"/>
    <n v="12"/>
    <n v="38400"/>
    <s v="UNIDAD"/>
    <s v="NO SOLICITADAS"/>
  </r>
  <r>
    <x v="4"/>
    <x v="30"/>
    <n v="10"/>
    <s v="PRODUCTOS DE ASEO Y LIMPIEZA"/>
    <s v="CERA CARRO X  225 GRA"/>
    <n v="47131828"/>
    <s v="Mínima cuantía"/>
    <n v="4"/>
    <n v="2"/>
    <n v="36"/>
    <n v="858600"/>
    <s v="UNIDAD"/>
    <s v="NO SOLICITADAS"/>
  </r>
  <r>
    <x v="4"/>
    <x v="30"/>
    <n v="10"/>
    <s v="PRODUCTOS DE ASEO Y LIMPIEZA"/>
    <s v="SHAMPOO SOBRE                                    "/>
    <n v="53131628"/>
    <s v="Mínima cuantía"/>
    <n v="4"/>
    <n v="2"/>
    <n v="24"/>
    <n v="21360"/>
    <s v="UNIDAD"/>
    <s v="NO SOLICITADAS"/>
  </r>
  <r>
    <x v="4"/>
    <x v="30"/>
    <n v="10"/>
    <s v="PRODUCTOS DE ASEO Y LIMPIEZA"/>
    <s v="CREMA DENTRAL X 30ML"/>
    <n v="53131502"/>
    <s v="Mínima cuantía"/>
    <n v="4"/>
    <n v="2"/>
    <n v="24"/>
    <n v="24000"/>
    <s v="UNIDAD"/>
    <s v="NO SOLICITADAS"/>
  </r>
  <r>
    <x v="4"/>
    <x v="30"/>
    <n v="10"/>
    <s v="PRODUCTOS DE ASEO Y LIMPIEZA"/>
    <s v="CHUPA PARA BAÑO                                             "/>
    <n v="47131600"/>
    <s v="Mínima cuantía"/>
    <n v="4"/>
    <n v="2"/>
    <n v="10"/>
    <n v="38000"/>
    <s v="UNIDAD"/>
    <s v="NO SOLICITADAS"/>
  </r>
  <r>
    <x v="4"/>
    <x v="30"/>
    <n v="10"/>
    <s v="PRODUCTOS DE ASEO Y LIMPIEZA"/>
    <s v="DESODORANTE SOBRE"/>
    <n v="53131606"/>
    <s v="Mínima cuantía"/>
    <n v="4"/>
    <n v="2"/>
    <n v="24"/>
    <n v="21360"/>
    <s v="UNIDAD"/>
    <s v="NO SOLICITADAS"/>
  </r>
  <r>
    <x v="4"/>
    <x v="30"/>
    <n v="10"/>
    <s v="PRODUCTOS DE ASEO Y LIMPIEZA"/>
    <s v="DETERGENTE X 5000 LAVADORA                       "/>
    <n v="47131811"/>
    <s v="Mínima cuantía"/>
    <n v="4"/>
    <n v="2"/>
    <n v="50"/>
    <n v="1490000"/>
    <s v="UNIDAD"/>
    <s v="NO SOLICITADAS"/>
  </r>
  <r>
    <x v="4"/>
    <x v="30"/>
    <n v="10"/>
    <s v="PRODUCTOS DE ASEO Y LIMPIEZA"/>
    <s v="DETERGENTE EN POLVO POR BULTO DE 20 KILOS"/>
    <n v="47131800"/>
    <s v="Mínima cuantía"/>
    <n v="4"/>
    <n v="2"/>
    <n v="25"/>
    <n v="1672500"/>
    <s v="UNIDAD"/>
    <s v="NO SOLICITADAS"/>
  </r>
  <r>
    <x v="4"/>
    <x v="30"/>
    <n v="10"/>
    <s v="PRODUCTOS DE ASEO Y LIMPIEZA"/>
    <s v="DETEGENTE EN POLVO X 1000 GR"/>
    <n v="47131800"/>
    <s v="Mínima cuantía"/>
    <n v="4"/>
    <n v="2"/>
    <n v="200"/>
    <n v="1080000"/>
    <s v="UNIDAD"/>
    <s v="NO SOLICITADAS"/>
  </r>
  <r>
    <x v="4"/>
    <x v="30"/>
    <n v="10"/>
    <s v="PRODUCTOS DE ASEO Y LIMPIEZA"/>
    <s v="DULCEABRIGO 70 X 100 CM"/>
    <n v="47131500"/>
    <s v="Mínima cuantía"/>
    <n v="4"/>
    <n v="2"/>
    <n v="24"/>
    <n v="142200"/>
    <s v="UNIDAD"/>
    <s v="NO SOLICITADAS"/>
  </r>
  <r>
    <x v="4"/>
    <x v="30"/>
    <n v="10"/>
    <s v="PRODUCTOS DE ASEO Y LIMPIEZA"/>
    <s v="ESCOBA SUAVE PALO 1,40                                               "/>
    <n v="47131604"/>
    <s v="Mínima cuantía"/>
    <n v="4"/>
    <n v="2"/>
    <n v="80"/>
    <n v="408000"/>
    <s v="UNIDAD"/>
    <s v="NO SOLICITADAS"/>
  </r>
  <r>
    <x v="4"/>
    <x v="30"/>
    <n v="10"/>
    <s v="PRODUCTOS DE ASEO Y LIMPIEZA"/>
    <s v="ESTOPA DE LIMPIEZA BOLSA GRANDE                                        "/>
    <n v="11162116"/>
    <s v="Mínima cuantía"/>
    <n v="4"/>
    <n v="2"/>
    <n v="24"/>
    <n v="355200"/>
    <s v="UNIDAD"/>
    <s v="NO SOLICITADAS"/>
  </r>
  <r>
    <x v="4"/>
    <x v="30"/>
    <n v="10"/>
    <s v="PRODUCTOS DE ASEO Y LIMPIEZA"/>
    <s v="GUANTE DE ASEO NEGRO CAL 25                                  "/>
    <n v="46181504"/>
    <s v="Mínima cuantía"/>
    <n v="4"/>
    <n v="2"/>
    <n v="60"/>
    <n v="216000"/>
    <s v="UNIDAD"/>
    <s v="NO SOLICITADAS"/>
  </r>
  <r>
    <x v="4"/>
    <x v="30"/>
    <n v="10"/>
    <s v="PRODUCTOS DE ASEO Y LIMPIEZA"/>
    <s v="JABON BAÑO X 100 GR"/>
    <n v="53131608"/>
    <s v="Mínima cuantía"/>
    <n v="4"/>
    <n v="2"/>
    <n v="24"/>
    <n v="48000"/>
    <s v="UNIDAD"/>
    <s v="NO SOLICITADAS"/>
  </r>
  <r>
    <x v="4"/>
    <x v="30"/>
    <n v="10"/>
    <s v="PRODUCTOS DE ASEO Y LIMPIEZA"/>
    <s v="JABON PARA LOZA PASTA X900                                      "/>
    <s v="47131800"/>
    <s v="Mínima cuantía"/>
    <n v="4"/>
    <n v="2"/>
    <n v="400"/>
    <n v="3360000"/>
    <s v="UNIDAD"/>
    <s v="NO SOLICITADAS"/>
  </r>
  <r>
    <x v="4"/>
    <x v="30"/>
    <n v="10"/>
    <s v="PRODUCTOS DE ASEO Y LIMPIEZA"/>
    <s v="JABON LIQUIDO MANOS GALON                                   "/>
    <n v="53131608"/>
    <s v="Mínima cuantía"/>
    <n v="4"/>
    <n v="2"/>
    <n v="48"/>
    <n v="772800"/>
    <s v="UNIDAD"/>
    <s v="NO SOLICITADAS"/>
  </r>
  <r>
    <x v="4"/>
    <x v="30"/>
    <n v="10"/>
    <s v="PRODUCTOS DE ASEO Y LIMPIEZA"/>
    <s v="JABON BAÑO CAJA X 600"/>
    <n v="53131608"/>
    <s v="Mínima cuantía"/>
    <n v="4"/>
    <n v="2"/>
    <n v="2"/>
    <n v="196000"/>
    <s v="UNIDAD"/>
    <s v="NO SOLICITADAS"/>
  </r>
  <r>
    <x v="4"/>
    <x v="30"/>
    <n v="10"/>
    <s v="PRODUCTOS DE ASEO Y LIMPIEZA"/>
    <s v="LIMPIAHORNOS LIQUIDO X 500CC"/>
    <n v="47131803"/>
    <s v="Mínima cuantía"/>
    <n v="4"/>
    <n v="2"/>
    <n v="100"/>
    <n v="916400"/>
    <s v="UNIDAD"/>
    <s v="NO SOLICITADAS"/>
  </r>
  <r>
    <x v="4"/>
    <x v="30"/>
    <n v="10"/>
    <s v="PRODUCTOS DE ASEO Y LIMPIEZA"/>
    <s v="LIMPIAVIDRIOS LIQUIDO  500CC                                "/>
    <n v="47131824"/>
    <s v="Mínima cuantía"/>
    <n v="4"/>
    <n v="2"/>
    <n v="60"/>
    <n v="372000"/>
    <s v="UNIDAD"/>
    <s v="NO SOLICITADAS"/>
  </r>
  <r>
    <x v="4"/>
    <x v="30"/>
    <n v="10"/>
    <s v="PRODUCTOS DE ASEO Y LIMPIEZA"/>
    <s v="MAQUINA DE AFEITAR"/>
    <n v="53131603"/>
    <s v="Mínima cuantía"/>
    <n v="4"/>
    <n v="2"/>
    <n v="24"/>
    <n v="86400"/>
    <s v="UNIDAD"/>
    <s v="NO SOLICITADAS"/>
  </r>
  <r>
    <x v="4"/>
    <x v="30"/>
    <n v="10"/>
    <s v="PRODUCTOS DE ASEO Y LIMPIEZA"/>
    <s v="PAÑUELITOS FACIALES PERSONALES                              "/>
    <n v="14111701"/>
    <s v="Mínima cuantía"/>
    <n v="4"/>
    <n v="2"/>
    <n v="24"/>
    <n v="28800"/>
    <s v="UNIDAD"/>
    <s v="NO SOLICITADAS"/>
  </r>
  <r>
    <x v="4"/>
    <x v="30"/>
    <n v="10"/>
    <s v="PRODUCTOS DE ASEO Y LIMPIEZA"/>
    <s v="PAPEL HIGIENICO ECOL X 400 MTS               "/>
    <n v="14111704"/>
    <s v="Mínima cuantía"/>
    <n v="4"/>
    <n v="2"/>
    <n v="280"/>
    <n v="2856000"/>
    <s v="UNIDAD"/>
    <s v="NO SOLICITADAS"/>
  </r>
  <r>
    <x v="4"/>
    <x v="30"/>
    <n v="10"/>
    <s v="PRODUCTOS DE ASEO Y LIMPIEZA"/>
    <s v="PAPEL HIGIENICO BLANCO TRIPLE HPJA X 36 MTS"/>
    <n v="14111704"/>
    <s v="Mínima cuantía"/>
    <n v="4"/>
    <n v="2"/>
    <n v="200"/>
    <n v="385000"/>
    <s v="UNIDAD"/>
    <s v="NO SOLICITADAS"/>
  </r>
  <r>
    <x v="4"/>
    <x v="30"/>
    <n v="10"/>
    <s v="PRODUCTOS DE ASEO Y LIMPIEZA"/>
    <s v="TOALLA MANO ROLLO ECO KIM X 130                           "/>
    <n v="14111703"/>
    <s v="Mínima cuantía"/>
    <n v="4"/>
    <n v="2"/>
    <n v="120"/>
    <n v="2520000"/>
    <s v="UNIDAD"/>
    <s v="NO SOLICITADAS"/>
  </r>
  <r>
    <x v="4"/>
    <x v="30"/>
    <n v="10"/>
    <s v="PRODUCTOS DE ASEO Y LIMPIEZA"/>
    <s v="PROTECTOR SILICONA X 300M ML                                       "/>
    <n v="47131817"/>
    <s v="Mínima cuantía"/>
    <n v="4"/>
    <n v="2"/>
    <n v="60"/>
    <n v="1188000"/>
    <s v="UNIDAD"/>
    <s v="NO SOLICITADAS"/>
  </r>
  <r>
    <x v="4"/>
    <x v="30"/>
    <n v="10"/>
    <s v="PRODUCTOS DE ASEO Y LIMPIEZA"/>
    <s v="RECOGEDOR DE  BASURA                                        "/>
    <n v="47131611"/>
    <s v="Mínima cuantía"/>
    <n v="4"/>
    <n v="2"/>
    <n v="12"/>
    <n v="46800"/>
    <s v="UNIDAD"/>
    <s v="NO SOLICITADAS"/>
  </r>
  <r>
    <x v="4"/>
    <x v="30"/>
    <n v="10"/>
    <s v="PRODUCTOS DE ASEO Y LIMPIEZA"/>
    <s v="REPUESTOS AMBIENTADOR AUTOS UNIDAD                     "/>
    <n v="47131812"/>
    <s v="Mínima cuantía"/>
    <n v="4"/>
    <n v="2"/>
    <n v="24"/>
    <n v="573600"/>
    <s v="UNIDAD"/>
    <s v="NO SOLICITADAS"/>
  </r>
  <r>
    <x v="4"/>
    <x v="30"/>
    <n v="10"/>
    <s v="PRODUCTOS DE ASEO Y LIMPIEZA"/>
    <s v="SERVILLETA BLANCA EN 4 X 200                 "/>
    <n v="14111705"/>
    <s v="Mínima cuantía"/>
    <n v="4"/>
    <n v="2"/>
    <n v="240"/>
    <n v="768000"/>
    <s v="UNIDAD"/>
    <s v="NO SOLICITADAS"/>
  </r>
  <r>
    <x v="4"/>
    <x v="30"/>
    <n v="10"/>
    <s v="PRODUCTOS DE ASEO Y LIMPIEZA"/>
    <s v="TALCO X 340 GRA.                                            "/>
    <n v="53131614"/>
    <s v="Mínima cuantía"/>
    <n v="4"/>
    <n v="2"/>
    <n v="4"/>
    <n v="58400"/>
    <s v="UNIDAD"/>
    <s v="NO SOLICITADAS"/>
  </r>
  <r>
    <x v="4"/>
    <x v="30"/>
    <n v="10"/>
    <s v="PRODUCTOS DE ASEO Y LIMPIEZA"/>
    <s v="TALCO X 30 GRA.                                            "/>
    <n v="53131614"/>
    <s v="Mínima cuantía"/>
    <n v="4"/>
    <n v="2"/>
    <n v="24"/>
    <n v="108000"/>
    <s v="UNIDAD"/>
    <s v="NO SOLICITADAS"/>
  </r>
  <r>
    <x v="4"/>
    <x v="30"/>
    <n v="10"/>
    <s v="PRODUCTOS DE ASEO Y LIMPIEZA"/>
    <s v="TAPABOCAS X 50 UNIDADES"/>
    <n v="46181700"/>
    <s v="Mínima cuantía"/>
    <n v="4"/>
    <n v="2"/>
    <n v="2"/>
    <n v="33800"/>
    <s v="UNIDAD"/>
    <s v="NO SOLICITADAS"/>
  </r>
  <r>
    <x v="4"/>
    <x v="30"/>
    <n v="10"/>
    <s v="PRODUCTOS DE ASEO Y LIMPIEZA"/>
    <s v="TRAPERO SUPER INDUSTRIAL 400 PALO 1,40                             "/>
    <n v="47131618"/>
    <s v="Mínima cuantía"/>
    <n v="4"/>
    <n v="2"/>
    <n v="80"/>
    <n v="546000"/>
    <s v="UNIDAD"/>
    <s v="NO SOLICITADAS"/>
  </r>
  <r>
    <x v="4"/>
    <x v="30"/>
    <n v="10"/>
    <s v="PRODUCTOS DE ASEO Y LIMPIEZA"/>
    <s v="PAPEL ROLLO PELUQUERIA CUELLO"/>
    <n v="14111700"/>
    <s v="Mínima cuantía"/>
    <n v="4"/>
    <n v="2"/>
    <n v="1"/>
    <n v="46500"/>
    <s v="UNIDAD"/>
    <s v="NO SOLICITADAS"/>
  </r>
  <r>
    <x v="4"/>
    <x v="30"/>
    <n v="10"/>
    <s v="PRODUCTOS DE ASEO Y LIMPIEZA"/>
    <s v="TOALLA PELUQUERIA DESECHABLE X 50"/>
    <n v="14111700"/>
    <s v="Mínima cuantía"/>
    <n v="4"/>
    <n v="2"/>
    <n v="2"/>
    <n v="85800"/>
    <s v="UNIDAD"/>
    <s v="NO SOLICITADAS"/>
  </r>
  <r>
    <x v="4"/>
    <x v="30"/>
    <n v="10"/>
    <s v="PRODUCTOS DE ASEO Y LIMPIEZA"/>
    <s v="CUCHILLA AFEITAR X 10"/>
    <n v="42294957"/>
    <s v="Mínima cuantía"/>
    <n v="4"/>
    <n v="2"/>
    <n v="10"/>
    <n v="118200"/>
    <s v="UNIDAD"/>
    <s v="NO SOLICITADAS"/>
  </r>
  <r>
    <x v="4"/>
    <x v="30"/>
    <n v="10"/>
    <s v="PRODUCTOS DE ASEO Y LIMPIEZA"/>
    <s v="GUANTES SILICONA X 50"/>
    <n v="46181504"/>
    <s v="Mínima cuantía"/>
    <n v="4"/>
    <n v="2"/>
    <n v="2"/>
    <n v="38600"/>
    <s v="UNIDAD"/>
    <s v="NO SOLICITADAS"/>
  </r>
  <r>
    <x v="4"/>
    <x v="30"/>
    <n v="10"/>
    <s v="PRODUCTOS DE ASEO Y LIMPIEZA"/>
    <s v="DESINFECTANTE PISO X 5 LT                               "/>
    <n v="47131803"/>
    <s v="Mínima cuantía"/>
    <n v="4"/>
    <n v="2"/>
    <n v="120"/>
    <n v="2580000"/>
    <s v="UNIDAD"/>
    <s v="NO SOLICITADAS"/>
  </r>
  <r>
    <x v="4"/>
    <x v="30"/>
    <n v="10"/>
    <s v="PRODUCTOS DE ASEO Y LIMPIEZA"/>
    <s v="BLANQUEDOR  X 3800 ML. GALON                                "/>
    <n v="47131807"/>
    <s v="Mínima cuantía"/>
    <n v="4"/>
    <n v="2"/>
    <n v="120"/>
    <n v="1128000"/>
    <s v="UNIDAD"/>
    <s v="NO SOLICITADAS"/>
  </r>
  <r>
    <x v="4"/>
    <x v="30"/>
    <n v="10"/>
    <s v="PRODUCTOS DE ASEO Y LIMPIEZA"/>
    <s v="CERA BLANCA GARRAFA PISO"/>
    <n v="47131802"/>
    <s v="Mínima cuantía"/>
    <n v="4"/>
    <n v="2"/>
    <n v="12"/>
    <n v="302400"/>
    <s v="UNIDAD"/>
    <s v="NO SOLICITADAS"/>
  </r>
  <r>
    <x v="4"/>
    <x v="30"/>
    <n v="10"/>
    <s v="PRODUCTOS DE ASEO Y LIMPIEZA"/>
    <s v="RASTRILLO PLASTICO X 22 DIENTES                                         "/>
    <n v="27112003"/>
    <s v="Mínima cuantía"/>
    <n v="4"/>
    <n v="2"/>
    <n v="24"/>
    <n v="242400"/>
    <s v="UNIDAD"/>
    <s v="NO SOLICITADAS"/>
  </r>
  <r>
    <x v="4"/>
    <x v="30"/>
    <n v="10"/>
    <s v="PRODUCTOS DE ASEO Y LIMPIEZA"/>
    <s v="LIMPIAPISOS EN POLVO  X 500                                 "/>
    <n v="47131801"/>
    <s v="Mínima cuantía"/>
    <n v="4"/>
    <n v="2"/>
    <n v="12"/>
    <n v="43200"/>
    <s v="UNIDAD"/>
    <s v="NO SOLICITADAS"/>
  </r>
  <r>
    <x v="4"/>
    <x v="30"/>
    <n v="10"/>
    <s v="PRODUCTOS DE ASEO Y LIMPIEZA"/>
    <s v="CEPILLO PISO PALO MADERA"/>
    <n v="47131605"/>
    <s v="Mínima cuantía"/>
    <n v="4"/>
    <n v="2"/>
    <n v="12"/>
    <n v="46200"/>
    <s v="UNIDAD"/>
    <s v="NO SOLICITADAS"/>
  </r>
  <r>
    <x v="4"/>
    <x v="30"/>
    <n v="10"/>
    <s v="PRODUCTOS DE ASEO Y LIMPIEZA"/>
    <s v="CEPILLO CARRETERO PALO 1.40                                 "/>
    <n v="47131605"/>
    <s v="Mínima cuantía"/>
    <n v="4"/>
    <n v="2"/>
    <n v="24"/>
    <n v="235200"/>
    <s v="UNIDAD"/>
    <s v="NO SOLICITADAS"/>
  </r>
  <r>
    <x v="4"/>
    <x v="30"/>
    <n v="10"/>
    <s v="PRODUCTOS DE ASEO Y LIMPIEZA"/>
    <s v="BOLSA PARA RECICLAJE EN COLORES VERDE, AZUL BEIGE TAMAÑO 70 X 90  CMS PAQUETE X12 CALIBRE 1."/>
    <n v="47121701"/>
    <s v="Mínima cuantía"/>
    <n v="4"/>
    <n v="2"/>
    <n v="800"/>
    <n v="3702400"/>
    <s v="UNIDAD"/>
    <s v="NO SOLICITADAS"/>
  </r>
  <r>
    <x v="4"/>
    <x v="30"/>
    <n v="10"/>
    <s v="PRODUCTOS DE ASEO Y LIMPIEZA"/>
    <s v="BOLSA PARA RECICLAJE EN COLORES VERDE, AZUL BEIGE TAMAÑO 43 X 43  CMS PAQUETE X12 CALIBRE .8"/>
    <n v="47121701"/>
    <s v="Mínima cuantía"/>
    <n v="4"/>
    <n v="2"/>
    <n v="600"/>
    <n v="2777400"/>
    <s v="UNIDAD"/>
    <s v="NO SOLICITADAS"/>
  </r>
  <r>
    <x v="4"/>
    <x v="30"/>
    <n v="10"/>
    <s v="PRODUCTOS DE ASEO Y LIMPIEZA"/>
    <s v=" ROLLO POR 88 PAÑOS , PAÑO DE 42 * 28 CM "/>
    <n v="47131502"/>
    <s v="Selección abreviada menor cuantía"/>
    <n v="9"/>
    <n v="6"/>
    <n v="100"/>
    <n v="6000000"/>
    <s v="UNIDAD"/>
    <s v="NO SOLICITADAS"/>
  </r>
  <r>
    <x v="4"/>
    <x v="30"/>
    <n v="10"/>
    <s v="PRODUCTOS DE ASEO Y LIMPIEZA"/>
    <s v="LIMPIAVIDRIOS X 500 ML CON ATOMIZADOR"/>
    <n v="47131824"/>
    <s v="Selección abreviada menor cuantía"/>
    <n v="9"/>
    <n v="6"/>
    <n v="40"/>
    <n v="308000"/>
    <s v="UNIDAD"/>
    <s v="NO SOLICITADAS"/>
  </r>
  <r>
    <x v="4"/>
    <x v="30"/>
    <n v="10"/>
    <s v="PRODUCTOS DE ASEO Y LIMPIEZA"/>
    <s v="SABRA REF 7447 X ROLLO DE 6 PULGADAS X 30 PIES"/>
    <n v="31191500"/>
    <s v="Selección abreviada menor cuantía"/>
    <n v="9"/>
    <n v="6"/>
    <n v="20"/>
    <n v="7480000"/>
    <s v="UNIDAD"/>
    <s v="NO SOLICITADAS"/>
  </r>
  <r>
    <x v="4"/>
    <x v="30"/>
    <n v="10"/>
    <s v="PRODUCTOS DE ASEO Y LIMPIEZA"/>
    <s v="SHAMPOO PARA LAVADO AERONAVES QUE CUMPLA CON LAS ESPECIFICACIONES DE LA MIL-PRF-85570 TIPO 2 Ó DE LA MIL-PRF-87937 TIPO 4, CANECA X 55 GL "/>
    <n v="15121517"/>
    <s v="Selección abreviada menor cuantía"/>
    <n v="9"/>
    <n v="6"/>
    <n v="3"/>
    <n v="15000000"/>
    <s v="UNIDAD"/>
    <s v="NO SOLICITADAS"/>
  </r>
  <r>
    <x v="4"/>
    <x v="30"/>
    <n v="10"/>
    <s v="PRODUCTOS DE ASEO Y LIMPIEZA"/>
    <s v="B&amp;B 3100 P/N MIL-PRF-85704 LAVADO DE COMPRESORES CANECA X 5 GAL "/>
    <n v="15121517"/>
    <s v="Selección abreviada menor cuantía"/>
    <n v="9"/>
    <n v="6"/>
    <n v="3"/>
    <n v="3300000"/>
    <s v="UNIDAD"/>
    <s v="NO SOLICITADAS"/>
  </r>
  <r>
    <x v="4"/>
    <x v="31"/>
    <n v="10"/>
    <s v="REPUESTOS"/>
    <s v="BAQUETA PUNTA MADERA"/>
    <n v="60131520"/>
    <s v="Mínima cuantía"/>
    <n v="3"/>
    <n v="5"/>
    <n v="60"/>
    <n v="351900"/>
    <s v="UNIDAD"/>
    <s v="NO SOLICITADAS"/>
  </r>
  <r>
    <x v="4"/>
    <x v="31"/>
    <n v="10"/>
    <s v="REPUESTOS"/>
    <s v="TRINKUT FS 208"/>
    <n v="31151504"/>
    <s v="Mínima cuantía"/>
    <n v="3"/>
    <n v="5"/>
    <n v="30"/>
    <n v="1800000"/>
    <s v="UNIDAD"/>
    <s v="NO SOLICITADAS"/>
  </r>
  <r>
    <x v="4"/>
    <x v="31"/>
    <n v="10"/>
    <s v="REPUESTOS"/>
    <s v="ESTUCHE CORNETA "/>
    <n v="60131510"/>
    <s v="Mínima cuantía"/>
    <n v="3"/>
    <n v="5"/>
    <n v="1"/>
    <n v="41400"/>
    <s v="UNIDAD"/>
    <s v="NO SOLICITADAS"/>
  </r>
  <r>
    <x v="4"/>
    <x v="31"/>
    <n v="10"/>
    <s v="REPUESTOS"/>
    <s v="BOQUILLA CORNETA "/>
    <n v="60131509"/>
    <s v="Mínima cuantía"/>
    <n v="3"/>
    <n v="5"/>
    <n v="10"/>
    <n v="227700"/>
    <s v="UNIDAD"/>
    <s v="NO SOLICITADAS"/>
  </r>
  <r>
    <x v="4"/>
    <x v="31"/>
    <n v="10"/>
    <s v="REPUESTOS"/>
    <s v="BAQUETA PUNTA NYLON"/>
    <n v="60131520"/>
    <s v="Mínima cuantía"/>
    <n v="3"/>
    <n v="5"/>
    <n v="54"/>
    <n v="316710"/>
    <s v="UNIDAD"/>
    <s v="NO SOLICITADAS"/>
  </r>
  <r>
    <x v="4"/>
    <x v="31"/>
    <n v="10"/>
    <s v="REPUESTOS"/>
    <s v="GOLPEADOR LIRA"/>
    <n v="60131500"/>
    <s v="Mínima cuantía"/>
    <n v="3"/>
    <n v="5"/>
    <n v="30"/>
    <n v="158700"/>
    <s v="UNIDAD"/>
    <s v="NO SOLICITADAS"/>
  </r>
  <r>
    <x v="4"/>
    <x v="31"/>
    <n v="10"/>
    <s v="REPUESTOS"/>
    <s v="MACETAS ALUMINIO BOLA PEQUEÑA"/>
    <n v="60131507"/>
    <s v="Mínima cuantía"/>
    <n v="3"/>
    <n v="5"/>
    <n v="60"/>
    <n v="752100"/>
    <s v="UNIDAD"/>
    <s v="NO SOLICITADAS"/>
  </r>
  <r>
    <x v="4"/>
    <x v="31"/>
    <n v="10"/>
    <s v="REPUESTOS"/>
    <s v="CUCHILLA CORTE FS 208"/>
    <n v="31162800"/>
    <s v="Mínima cuantía"/>
    <n v="3"/>
    <n v="5"/>
    <n v="30"/>
    <n v="3420000"/>
    <s v="UNIDAD"/>
    <s v="NO SOLICITADAS"/>
  </r>
  <r>
    <x v="4"/>
    <x v="31"/>
    <n v="10"/>
    <s v="REPUESTOS"/>
    <s v="TUERCA CUCHILLA FS 208"/>
    <n v="31161728"/>
    <s v="Mínima cuantía"/>
    <n v="3"/>
    <n v="5"/>
    <n v="35"/>
    <n v="365400"/>
    <s v="UNIDAD"/>
    <s v="NO SOLICITADAS"/>
  </r>
  <r>
    <x v="4"/>
    <x v="31"/>
    <n v="10"/>
    <s v="REPUESTOS"/>
    <s v="COCA DE SEGURIDAD CUCHILLA FS 208"/>
    <n v="31261501"/>
    <s v="Mínima cuantía"/>
    <n v="3"/>
    <n v="5"/>
    <n v="35"/>
    <n v="294000"/>
    <s v="UNIDAD"/>
    <s v="NO SOLICITADAS"/>
  </r>
  <r>
    <x v="4"/>
    <x v="31"/>
    <n v="10"/>
    <s v="REPUESTOS"/>
    <s v="CADENA DE CORTE MOTOSIERRA MS 250"/>
    <n v="27112823"/>
    <s v="Mínima cuantía"/>
    <n v="3"/>
    <n v="5"/>
    <n v="5"/>
    <n v="360000"/>
    <s v="UNIDAD"/>
    <s v="NO SOLICITADAS"/>
  </r>
  <r>
    <x v="4"/>
    <x v="31"/>
    <n v="10"/>
    <s v="REPUESTOS"/>
    <s v="REPUESTOS ELECTRICOS"/>
    <n v="39111500"/>
    <s v="Mínima cuantía"/>
    <n v="3"/>
    <n v="5"/>
    <n v="1"/>
    <n v="3000000"/>
    <s v="GLOBAL"/>
    <s v="NO SOLICITADAS"/>
  </r>
  <r>
    <x v="4"/>
    <x v="31"/>
    <n v="10"/>
    <s v="REPUESTOS"/>
    <s v="BROCA #21 COBALTO"/>
    <n v="20111614"/>
    <s v="Selección abreviada menor cuantía"/>
    <n v="9"/>
    <n v="6"/>
    <n v="150"/>
    <n v="1200000"/>
    <s v="UNIDAD"/>
    <s v="NO SOLICITADAS"/>
  </r>
  <r>
    <x v="4"/>
    <x v="31"/>
    <n v="10"/>
    <s v="REPUESTOS"/>
    <s v="BROCA #27 COBALTO"/>
    <n v="20111614"/>
    <s v="Selección abreviada menor cuantía"/>
    <n v="9"/>
    <n v="6"/>
    <n v="150"/>
    <n v="1200000"/>
    <s v="UNIDAD"/>
    <s v="NO SOLICITADAS"/>
  </r>
  <r>
    <x v="4"/>
    <x v="31"/>
    <n v="10"/>
    <s v="REPUESTOS"/>
    <s v="BROCA 3/16&quot; COBALTO"/>
    <n v="20111614"/>
    <s v="Selección abreviada menor cuantía"/>
    <n v="9"/>
    <n v="6"/>
    <n v="150"/>
    <n v="1200000"/>
    <s v="UNIDAD"/>
    <s v="NO SOLICITADAS"/>
  </r>
  <r>
    <x v="4"/>
    <x v="31"/>
    <n v="10"/>
    <s v="REPUESTOS"/>
    <s v="BROCA ANGULAR  965D COBALT LONG #21"/>
    <n v="20121601"/>
    <s v="Selección abreviada menor cuantía"/>
    <n v="9"/>
    <n v="6"/>
    <n v="140"/>
    <n v="2940000"/>
    <s v="UNIDAD"/>
    <s v="NO SOLICITADAS"/>
  </r>
  <r>
    <x v="4"/>
    <x v="31"/>
    <n v="10"/>
    <s v="REPUESTOS"/>
    <s v="BROCA ANGULAR 965D COBALT LONG # 5/32"/>
    <n v="20121601"/>
    <s v="Selección abreviada menor cuantía"/>
    <n v="9"/>
    <n v="6"/>
    <n v="140"/>
    <n v="2940000"/>
    <s v="UNIDAD"/>
    <s v="NO SOLICITADAS"/>
  </r>
  <r>
    <x v="4"/>
    <x v="31"/>
    <n v="10"/>
    <s v="REPUESTOS"/>
    <s v="BROCA ANGULAR CON ROSCA  SHORT DRIL # 30"/>
    <n v="20121601"/>
    <s v="Selección abreviada menor cuantía"/>
    <n v="9"/>
    <n v="6"/>
    <n v="140"/>
    <n v="2940000"/>
    <s v="UNIDAD"/>
    <s v="NO SOLICITADAS"/>
  </r>
  <r>
    <x v="4"/>
    <x v="31"/>
    <n v="10"/>
    <s v="REPUESTOS"/>
    <s v="BROCA ANGULAR CON ROSCA  SHORT DRIL # 21"/>
    <n v="20121601"/>
    <s v="Selección abreviada menor cuantía"/>
    <n v="9"/>
    <n v="6"/>
    <n v="140"/>
    <n v="2940000"/>
    <s v="UNIDAD"/>
    <s v="NO SOLICITADAS"/>
  </r>
  <r>
    <x v="4"/>
    <x v="31"/>
    <n v="10"/>
    <s v="REPUESTOS"/>
    <s v="BROCA ANGULAR CON ROSCA SHORT DRIL # 27"/>
    <n v="20121601"/>
    <s v="Selección abreviada menor cuantía"/>
    <n v="9"/>
    <n v="6"/>
    <n v="140"/>
    <n v="2940000"/>
    <s v="UNIDAD"/>
    <s v="NO SOLICITADAS"/>
  </r>
  <r>
    <x v="4"/>
    <x v="31"/>
    <n v="10"/>
    <s v="REPUESTOS"/>
    <s v="BROCA ANGULAR 965D COBALT LONG #13"/>
    <n v="20121601"/>
    <s v="Selección abreviada menor cuantía"/>
    <n v="9"/>
    <n v="6"/>
    <n v="100"/>
    <n v="2100000"/>
    <s v="UNIDAD"/>
    <s v="NO SOLICITADAS"/>
  </r>
  <r>
    <x v="4"/>
    <x v="31"/>
    <n v="10"/>
    <s v="REPUESTOS"/>
    <s v="BROCA ANGULAR 965D COBALT LONG #30"/>
    <n v="20121601"/>
    <s v="Selección abreviada menor cuantía"/>
    <n v="9"/>
    <n v="6"/>
    <n v="100"/>
    <n v="2100000"/>
    <s v="UNIDAD"/>
    <s v="NO SOLICITADAS"/>
  </r>
  <r>
    <x v="4"/>
    <x v="31"/>
    <n v="10"/>
    <s v="REPUESTOS"/>
    <s v="BROCA ANGULAR 965D COBALT LONG #27"/>
    <n v="20121601"/>
    <s v="Selección abreviada menor cuantía"/>
    <n v="9"/>
    <n v="6"/>
    <n v="100"/>
    <n v="2100000"/>
    <s v="UNIDAD"/>
    <s v="NO SOLICITADAS"/>
  </r>
  <r>
    <x v="4"/>
    <x v="31"/>
    <n v="10"/>
    <s v="REPUESTOS"/>
    <s v="BROCA ANGULAR 965D COBALT LONG #16"/>
    <n v="20121601"/>
    <s v="Selección abreviada menor cuantía"/>
    <n v="9"/>
    <n v="6"/>
    <n v="100"/>
    <n v="2100000"/>
    <s v="UNIDAD"/>
    <s v="NO SOLICITADAS"/>
  </r>
  <r>
    <x v="4"/>
    <x v="31"/>
    <n v="10"/>
    <s v="REPUESTOS"/>
    <s v="BROCA ANGULAR 965D COBALT LONG # 1/8"/>
    <n v="20121601"/>
    <s v="Selección abreviada menor cuantía"/>
    <n v="9"/>
    <n v="6"/>
    <n v="100"/>
    <n v="2100000"/>
    <s v="UNIDAD"/>
    <s v="NO SOLICITADAS"/>
  </r>
  <r>
    <x v="4"/>
    <x v="31"/>
    <n v="10"/>
    <s v="REPUESTOS"/>
    <s v="BROCA ANGULAR CON ROSCA SHORT DRIL # 40"/>
    <n v="20121601"/>
    <s v="Selección abreviada menor cuantía"/>
    <n v="9"/>
    <n v="6"/>
    <n v="100"/>
    <n v="2100000"/>
    <s v="UNIDAD"/>
    <s v="NO SOLICITADAS"/>
  </r>
  <r>
    <x v="4"/>
    <x v="31"/>
    <n v="10"/>
    <s v="REPUESTOS"/>
    <s v="BROCA ANGULAR CON ROSCA SHORT DRIL # 16"/>
    <n v="20121601"/>
    <s v="Selección abreviada menor cuantía"/>
    <n v="9"/>
    <n v="6"/>
    <n v="100"/>
    <n v="2100000"/>
    <s v="UNIDAD"/>
    <s v="NO SOLICITADAS"/>
  </r>
  <r>
    <x v="4"/>
    <x v="31"/>
    <n v="10"/>
    <s v="REPUESTOS"/>
    <s v="BROCA ANGULAR CON ROSCA SHORT DRIL # 13"/>
    <n v="20121601"/>
    <s v="Selección abreviada menor cuantía"/>
    <n v="9"/>
    <n v="6"/>
    <n v="100"/>
    <n v="2100000"/>
    <s v="UNIDAD"/>
    <s v="NO SOLICITADAS"/>
  </r>
  <r>
    <x v="4"/>
    <x v="31"/>
    <n v="10"/>
    <s v="REPUESTOS"/>
    <s v="BROCA ANGULAR CON ROSCA SHORT DRIL # 10"/>
    <n v="20121601"/>
    <s v="Selección abreviada menor cuantía"/>
    <n v="9"/>
    <n v="6"/>
    <n v="100"/>
    <n v="2100000"/>
    <s v="UNIDAD"/>
    <s v="NO SOLICITADAS"/>
  </r>
  <r>
    <x v="4"/>
    <x v="31"/>
    <n v="10"/>
    <s v="REPUESTOS"/>
    <s v="BROCA ANGULAR CON ROSCA SHORT DRIL # 8"/>
    <n v="20121601"/>
    <s v="Selección abreviada menor cuantía"/>
    <n v="9"/>
    <n v="6"/>
    <n v="100"/>
    <n v="2100000"/>
    <s v="UNIDAD"/>
    <s v="NO SOLICITADAS"/>
  </r>
  <r>
    <x v="4"/>
    <x v="31"/>
    <n v="10"/>
    <s v="REPUESTOS"/>
    <s v="BROCA #10 COBALTO"/>
    <n v="20111614"/>
    <s v="Selección abreviada menor cuantía"/>
    <n v="9"/>
    <n v="6"/>
    <n v="100"/>
    <n v="800000"/>
    <s v="UNIDAD"/>
    <s v="NO SOLICITADAS"/>
  </r>
  <r>
    <x v="4"/>
    <x v="31"/>
    <n v="10"/>
    <s v="REPUESTOS"/>
    <s v="BROCA #13 COBALTO"/>
    <n v="20111614"/>
    <s v="Selección abreviada menor cuantía"/>
    <n v="9"/>
    <n v="6"/>
    <n v="100"/>
    <n v="800000"/>
    <s v="UNIDAD"/>
    <s v="NO SOLICITADAS"/>
  </r>
  <r>
    <x v="4"/>
    <x v="31"/>
    <n v="10"/>
    <s v="REPUESTOS"/>
    <s v="BROCA #16 COBALTO"/>
    <n v="20111614"/>
    <s v="Selección abreviada menor cuantía"/>
    <n v="9"/>
    <n v="6"/>
    <n v="100"/>
    <n v="800000"/>
    <s v="UNIDAD"/>
    <s v="NO SOLICITADAS"/>
  </r>
  <r>
    <x v="4"/>
    <x v="31"/>
    <n v="10"/>
    <s v="REPUESTOS"/>
    <s v="BROCA #30 COBALTO"/>
    <n v="20111614"/>
    <s v="Selección abreviada menor cuantía"/>
    <n v="9"/>
    <n v="6"/>
    <n v="100"/>
    <n v="800000"/>
    <s v="UNIDAD"/>
    <s v="NO SOLICITADAS"/>
  </r>
  <r>
    <x v="4"/>
    <x v="31"/>
    <n v="10"/>
    <s v="REPUESTOS"/>
    <s v="BROCA #40 COBALTO"/>
    <n v="20111614"/>
    <s v="Selección abreviada menor cuantía"/>
    <n v="9"/>
    <n v="6"/>
    <n v="100"/>
    <n v="800000"/>
    <s v="UNIDAD"/>
    <s v="NO SOLICITADAS"/>
  </r>
  <r>
    <x v="4"/>
    <x v="31"/>
    <n v="10"/>
    <s v="REPUESTOS"/>
    <s v="BROCA 1/4&quot; COBALTO"/>
    <n v="20111614"/>
    <s v="Selección abreviada menor cuantía"/>
    <n v="9"/>
    <n v="6"/>
    <n v="100"/>
    <n v="800000"/>
    <s v="UNIDAD"/>
    <s v="NO SOLICITADAS"/>
  </r>
  <r>
    <x v="4"/>
    <x v="31"/>
    <n v="10"/>
    <s v="REPUESTOS"/>
    <s v="BROCA 1/8&quot; COBALTO"/>
    <n v="20111614"/>
    <s v="Selección abreviada menor cuantía"/>
    <n v="9"/>
    <n v="6"/>
    <n v="100"/>
    <n v="800000"/>
    <s v="UNIDAD"/>
    <s v="NO SOLICITADAS"/>
  </r>
  <r>
    <x v="4"/>
    <x v="31"/>
    <n v="10"/>
    <s v="REPUESTOS"/>
    <s v="BROCA 3/32&quot; COBALTO"/>
    <n v="20111614"/>
    <s v="Selección abreviada menor cuantía"/>
    <n v="9"/>
    <n v="6"/>
    <n v="100"/>
    <n v="800000"/>
    <s v="UNIDAD"/>
    <s v="NO SOLICITADAS"/>
  </r>
  <r>
    <x v="4"/>
    <x v="31"/>
    <n v="10"/>
    <s v="REPUESTOS"/>
    <s v="BROCA 5/32&quot; COBALTO"/>
    <n v="20111614"/>
    <s v="Selección abreviada menor cuantía"/>
    <n v="9"/>
    <n v="6"/>
    <n v="100"/>
    <n v="800000"/>
    <s v="UNIDAD"/>
    <s v="NO SOLICITADAS"/>
  </r>
  <r>
    <x v="4"/>
    <x v="31"/>
    <n v="10"/>
    <s v="REPUESTOS"/>
    <s v="PERNO BLINDAJE P/N MS21091-3020"/>
    <n v="31161501"/>
    <s v="Selección abreviada menor cuantía"/>
    <n v="9"/>
    <n v="6"/>
    <n v="80"/>
    <n v="1904000"/>
    <s v="UNIDAD"/>
    <s v="NO SOLICITADAS"/>
  </r>
  <r>
    <x v="4"/>
    <x v="31"/>
    <n v="10"/>
    <s v="REPUESTOS"/>
    <s v="BROCA ANGULAR  965D COBALT LONG #10"/>
    <n v="20121601"/>
    <s v="Selección abreviada menor cuantía"/>
    <n v="9"/>
    <n v="6"/>
    <n v="80"/>
    <n v="1680000"/>
    <s v="UNIDAD"/>
    <s v="NO SOLICITADAS"/>
  </r>
  <r>
    <x v="4"/>
    <x v="31"/>
    <n v="10"/>
    <s v="REPUESTOS"/>
    <s v="BROCA ANGULAR  965D COBALT STUBBY #30"/>
    <n v="20121601"/>
    <s v="Selección abreviada menor cuantía"/>
    <n v="9"/>
    <n v="6"/>
    <n v="80"/>
    <n v="1680000"/>
    <s v="UNIDAD"/>
    <s v="NO SOLICITADAS"/>
  </r>
  <r>
    <x v="4"/>
    <x v="31"/>
    <n v="10"/>
    <s v="REPUESTOS"/>
    <s v="BROCA ANGULAR  965D COBALT LSTUBBY #27"/>
    <n v="20121601"/>
    <s v="Selección abreviada menor cuantía"/>
    <n v="9"/>
    <n v="6"/>
    <n v="80"/>
    <n v="1680000"/>
    <s v="UNIDAD"/>
    <s v="NO SOLICITADAS"/>
  </r>
  <r>
    <x v="4"/>
    <x v="31"/>
    <n v="10"/>
    <s v="REPUESTOS"/>
    <s v="BROCA ANGULAR CON ROSCA 965D COBALT STUBBY # 1/8"/>
    <n v="20121601"/>
    <s v="Selección abreviada menor cuantía"/>
    <n v="9"/>
    <n v="6"/>
    <n v="80"/>
    <n v="1680000"/>
    <s v="UNIDAD"/>
    <s v="NO SOLICITADAS"/>
  </r>
  <r>
    <x v="4"/>
    <x v="31"/>
    <n v="10"/>
    <s v="REPUESTOS"/>
    <s v="BROCA #5 COBALTO"/>
    <n v="20111614"/>
    <s v="Selección abreviada menor cuantía"/>
    <n v="9"/>
    <n v="6"/>
    <n v="80"/>
    <n v="640000"/>
    <s v="UNIDAD"/>
    <s v="NO SOLICITADAS"/>
  </r>
  <r>
    <x v="4"/>
    <x v="31"/>
    <n v="10"/>
    <s v="REPUESTOS"/>
    <s v="BROCA ANGULAR  965D COBALT LONG #8"/>
    <n v="20121601"/>
    <s v="Selección abreviada menor cuantía"/>
    <n v="9"/>
    <n v="6"/>
    <n v="70"/>
    <n v="1470000"/>
    <s v="UNIDAD"/>
    <s v="NO SOLICITADAS"/>
  </r>
  <r>
    <x v="4"/>
    <x v="31"/>
    <n v="10"/>
    <s v="REPUESTOS"/>
    <s v="BROCA #8 COBALTO"/>
    <n v="20111614"/>
    <s v="Selección abreviada menor cuantía"/>
    <n v="9"/>
    <n v="6"/>
    <n v="70"/>
    <n v="560000"/>
    <s v="UNIDAD"/>
    <s v="NO SOLICITADAS"/>
  </r>
  <r>
    <x v="4"/>
    <x v="31"/>
    <n v="10"/>
    <s v="REPUESTOS"/>
    <s v="PERNO_x000a_P/N NAS514P632- 24P"/>
    <n v="31161501"/>
    <s v="Selección abreviada menor cuantía"/>
    <n v="9"/>
    <n v="6"/>
    <n v="60"/>
    <n v="1570800"/>
    <s v="UNIDAD"/>
    <s v="NO SOLICITADAS"/>
  </r>
  <r>
    <x v="4"/>
    <x v="31"/>
    <n v="10"/>
    <s v="REPUESTOS"/>
    <s v="BROCA ANGULAR 965D COBALT STUBBY# 5/32"/>
    <n v="20121601"/>
    <s v="Selección abreviada menor cuantía"/>
    <n v="9"/>
    <n v="6"/>
    <n v="60"/>
    <n v="1260000"/>
    <s v="UNIDAD"/>
    <s v="NO SOLICITADAS"/>
  </r>
  <r>
    <x v="4"/>
    <x v="31"/>
    <n v="10"/>
    <s v="REPUESTOS"/>
    <s v="BROCA ANGULAR  965D COBALT STUBBY#21"/>
    <n v="20121601"/>
    <s v="Selección abreviada menor cuantía"/>
    <n v="9"/>
    <n v="6"/>
    <n v="40"/>
    <n v="840000"/>
    <s v="UNIDAD"/>
    <s v="NO SOLICITADAS"/>
  </r>
  <r>
    <x v="4"/>
    <x v="31"/>
    <n v="10"/>
    <s v="REPUESTOS"/>
    <s v="BROCA ANGULAR 965D COBALT STUBBY#13"/>
    <n v="20121601"/>
    <s v="Selección abreviada menor cuantía"/>
    <n v="9"/>
    <n v="6"/>
    <n v="40"/>
    <n v="840000"/>
    <s v="UNIDAD"/>
    <s v="NO SOLICITADAS"/>
  </r>
  <r>
    <x v="4"/>
    <x v="31"/>
    <n v="10"/>
    <s v="REPUESTOS"/>
    <s v="BROCA ANGULAR 965D COBALT STUBBY#10"/>
    <n v="20121601"/>
    <s v="Selección abreviada menor cuantía"/>
    <n v="9"/>
    <n v="6"/>
    <n v="40"/>
    <n v="840000"/>
    <s v="UNIDAD"/>
    <s v="NO SOLICITADAS"/>
  </r>
  <r>
    <x v="4"/>
    <x v="31"/>
    <n v="10"/>
    <s v="REPUESTOS"/>
    <s v="BROCA ANGULAR 965D COBALT STUBBY#8"/>
    <n v="20121601"/>
    <s v="Selección abreviada menor cuantía"/>
    <n v="9"/>
    <n v="6"/>
    <n v="40"/>
    <n v="840000"/>
    <s v="UNIDAD"/>
    <s v="NO SOLICITADAS"/>
  </r>
  <r>
    <x v="4"/>
    <x v="31"/>
    <n v="10"/>
    <s v="REPUESTOS"/>
    <s v="BROCA ANGULAR 965D COBALT STUBBY#16"/>
    <n v="20121601"/>
    <s v="Selección abreviada menor cuantía"/>
    <n v="9"/>
    <n v="6"/>
    <n v="40"/>
    <n v="840000"/>
    <s v="UNIDAD"/>
    <s v="NO SOLICITADAS"/>
  </r>
  <r>
    <x v="4"/>
    <x v="31"/>
    <n v="10"/>
    <s v="REPUESTOS"/>
    <s v="TORNILLO PARA MONTANTE FLIR STAR SAFIRE III,- PART. N. MS24673 / MS24674."/>
    <n v="31161501"/>
    <s v="Selección abreviada menor cuantía"/>
    <n v="9"/>
    <n v="6"/>
    <n v="30"/>
    <n v="600000"/>
    <s v="UNIDAD"/>
    <s v="NO SOLICITADAS"/>
  </r>
  <r>
    <x v="4"/>
    <x v="31"/>
    <n v="10"/>
    <s v="REPUESTOS"/>
    <s v="TRANSISTORE S REF. JANTX2N5686"/>
    <n v="32111600"/>
    <s v="Selección abreviada menor cuantía"/>
    <n v="9"/>
    <n v="6"/>
    <n v="20"/>
    <n v="2380000"/>
    <s v="UNIDAD"/>
    <s v="NO SOLICITADAS"/>
  </r>
  <r>
    <x v="4"/>
    <x v="31"/>
    <n v="10"/>
    <s v="REPUESTOS"/>
    <s v="BROCA ANGULAR 965D COBALT LONG # 1/4"/>
    <n v="20121601"/>
    <s v="Selección abreviada menor cuantía"/>
    <n v="9"/>
    <n v="6"/>
    <n v="20"/>
    <n v="420000"/>
    <s v="UNIDAD"/>
    <s v="NO SOLICITADAS"/>
  </r>
  <r>
    <x v="4"/>
    <x v="31"/>
    <n v="10"/>
    <s v="REPUESTOS"/>
    <s v="BROCA ANGULAR 965D COBALT STUBBY# 1/4"/>
    <n v="20121601"/>
    <s v="Selección abreviada menor cuantía"/>
    <n v="9"/>
    <n v="6"/>
    <n v="20"/>
    <n v="420000"/>
    <s v="UNIDAD"/>
    <s v="NO SOLICITADAS"/>
  </r>
  <r>
    <x v="4"/>
    <x v="31"/>
    <n v="10"/>
    <s v="REPUESTOS"/>
    <s v="PIN SEGURIDAD ALKAN REF Y005C020-00A"/>
    <n v="31161601"/>
    <s v="Selección abreviada menor cuantía"/>
    <n v="9"/>
    <n v="6"/>
    <n v="10"/>
    <n v="4069800"/>
    <s v="UNIDAD"/>
    <s v="NO SOLICITADAS"/>
  </r>
  <r>
    <x v="4"/>
    <x v="31"/>
    <n v="10"/>
    <s v="REPUESTOS"/>
    <s v="BROCA CENTER DRILL #4"/>
    <n v="20121600"/>
    <s v="Selección abreviada menor cuantía"/>
    <n v="9"/>
    <n v="6"/>
    <n v="7"/>
    <n v="175000"/>
    <s v="UNIDAD"/>
    <s v="NO SOLICITADAS"/>
  </r>
  <r>
    <x v="4"/>
    <x v="31"/>
    <n v="10"/>
    <s v="REPUESTOS"/>
    <s v="BROCA CENTER DRILL #5"/>
    <n v="20121600"/>
    <s v="Selección abreviada menor cuantía"/>
    <n v="9"/>
    <n v="6"/>
    <n v="7"/>
    <n v="175000"/>
    <s v="UNIDAD"/>
    <s v="NO SOLICITADAS"/>
  </r>
  <r>
    <x v="4"/>
    <x v="31"/>
    <n v="10"/>
    <s v="REPUESTOS"/>
    <s v="BUJIA BPR5ES NGK R"/>
    <n v="26101732"/>
    <s v="Selección abreviada menor cuantía"/>
    <n v="9"/>
    <n v="6"/>
    <n v="6"/>
    <n v="90000"/>
    <s v="UNIDAD"/>
    <s v="NO SOLICITADAS"/>
  </r>
  <r>
    <x v="4"/>
    <x v="31"/>
    <n v="10"/>
    <s v="REPUESTOS"/>
    <s v="EJE DE RODILLO SPROCKET SHAFT P/N 219F850 GDATP4002 (PAG. 196, ITEM_x000a_14, FIG. 15-1)"/>
    <n v="25173800"/>
    <s v="Selección abreviada menor cuantía"/>
    <n v="9"/>
    <n v="6"/>
    <n v="5"/>
    <n v="4760000"/>
    <s v="UNIDAD"/>
    <s v="NO SOLICITADAS"/>
  </r>
  <r>
    <x v="4"/>
    <x v="31"/>
    <n v="10"/>
    <s v="REPUESTOS"/>
    <s v="FILTRO DE COMBUSTIBLE PARTMO A -96"/>
    <n v="40161513"/>
    <s v="Selección abreviada menor cuantía"/>
    <n v="9"/>
    <n v="6"/>
    <n v="5"/>
    <n v="175000"/>
    <s v="UNIDAD"/>
    <s v="NO SOLICITADAS"/>
  </r>
  <r>
    <x v="4"/>
    <x v="31"/>
    <n v="10"/>
    <s v="REPUESTOS"/>
    <s v="CAJA DE TIRO (FIRING BOX ALKAN REF. E202A003)"/>
    <n v="46121601"/>
    <s v="Selección abreviada menor cuantía"/>
    <n v="9"/>
    <n v="6"/>
    <n v="4"/>
    <n v="9520000"/>
    <s v="UNIDAD"/>
    <s v="NO SOLICITADAS"/>
  </r>
  <r>
    <x v="4"/>
    <x v="31"/>
    <n v="10"/>
    <s v="REPUESTOS"/>
    <s v="FILTRO COMBUSTIBLE AM116304"/>
    <n v="40161513"/>
    <s v="Selección abreviada menor cuantía"/>
    <n v="9"/>
    <n v="6"/>
    <n v="4"/>
    <n v="48000"/>
    <s v="UNIDAD"/>
    <s v="NO SOLICITADAS"/>
  </r>
  <r>
    <x v="4"/>
    <x v="31"/>
    <n v="10"/>
    <s v="REPUESTOS"/>
    <s v="FILTRO DE AIRE P/N 39708466"/>
    <n v="40161500"/>
    <s v="Selección abreviada menor cuantía"/>
    <n v="9"/>
    <n v="6"/>
    <n v="3"/>
    <n v="1350000"/>
    <s v="UNIDAD"/>
    <s v="NO SOLICITADAS"/>
  </r>
  <r>
    <x v="4"/>
    <x v="31"/>
    <n v="10"/>
    <s v="REPUESTOS"/>
    <s v="FILTRO COMBUSTIBLE FS 20000"/>
    <n v="40161513"/>
    <s v="Selección abreviada menor cuantía"/>
    <n v="9"/>
    <n v="6"/>
    <n v="3"/>
    <n v="750000"/>
    <s v="UNIDAD"/>
    <s v="NO SOLICITADAS"/>
  </r>
  <r>
    <x v="4"/>
    <x v="31"/>
    <n v="10"/>
    <s v="REPUESTOS"/>
    <s v="FILTRO AIRE AT110770"/>
    <n v="40161505"/>
    <s v="Selección abreviada menor cuantía"/>
    <n v="9"/>
    <n v="6"/>
    <n v="3"/>
    <n v="405000"/>
    <s v="UNIDAD"/>
    <s v="NO SOLICITADAS"/>
  </r>
  <r>
    <x v="4"/>
    <x v="31"/>
    <n v="10"/>
    <s v="REPUESTOS"/>
    <s v="FILTRO AIRE 39588777"/>
    <n v="40161505"/>
    <s v="Selección abreviada menor cuantía"/>
    <n v="9"/>
    <n v="6"/>
    <n v="3"/>
    <n v="255000"/>
    <s v="UNIDAD"/>
    <s v="NO SOLICITADAS"/>
  </r>
  <r>
    <x v="4"/>
    <x v="31"/>
    <n v="10"/>
    <s v="REPUESTOS"/>
    <s v="FILTRO COMBUSTIBLE FS 19624"/>
    <n v="40161513"/>
    <s v="Selección abreviada menor cuantía"/>
    <n v="9"/>
    <n v="6"/>
    <n v="3"/>
    <n v="135000"/>
    <s v="UNIDAD"/>
    <s v="NO SOLICITADAS"/>
  </r>
  <r>
    <x v="4"/>
    <x v="31"/>
    <n v="10"/>
    <s v="REPUESTOS"/>
    <s v="FILTRO ACEITE A-1"/>
    <n v="40161504"/>
    <s v="Selección abreviada menor cuantía"/>
    <n v="9"/>
    <n v="6"/>
    <n v="3"/>
    <n v="105000"/>
    <s v="UNIDAD"/>
    <s v="NO SOLICITADAS"/>
  </r>
  <r>
    <x v="4"/>
    <x v="31"/>
    <n v="10"/>
    <s v="REPUESTOS"/>
    <s v="FILTRO COMBUSTIBLE A-243004"/>
    <n v="40161513"/>
    <s v="Selección abreviada menor cuantía"/>
    <n v="9"/>
    <n v="6"/>
    <n v="3"/>
    <n v="60000"/>
    <s v="UNIDAD"/>
    <s v="NO SOLICITADAS"/>
  </r>
  <r>
    <x v="4"/>
    <x v="31"/>
    <n v="10"/>
    <s v="REPUESTOS"/>
    <s v="FILTRO ACEITE A-323"/>
    <n v="40161504"/>
    <s v="Selección abreviada menor cuantía"/>
    <n v="9"/>
    <n v="6"/>
    <n v="3"/>
    <n v="45000"/>
    <s v="UNIDAD"/>
    <s v="NO SOLICITADAS"/>
  </r>
  <r>
    <x v="4"/>
    <x v="31"/>
    <n v="10"/>
    <s v="REPUESTOS"/>
    <s v="TERMINAL TRASERA DE INSERCION P/N 10055630 GDATP4002 (PAG. 103, ITEM_x000a_10, FIG. 7-2)"/>
    <n v="39121400"/>
    <s v="Selección abreviada menor cuantía"/>
    <n v="9"/>
    <n v="6"/>
    <n v="2"/>
    <n v="5845280"/>
    <s v="UNIDAD"/>
    <s v="NO SOLICITADAS"/>
  </r>
  <r>
    <x v="4"/>
    <x v="31"/>
    <n v="10"/>
    <s v="REPUESTOS"/>
    <s v="SUPPRESSOR P/N 223F303-1 GDATP4002 (PAG. 90, ITEM 51, FIG. 6-2)"/>
    <n v="77131600"/>
    <s v="Selección abreviada menor cuantía"/>
    <n v="9"/>
    <n v="6"/>
    <n v="2"/>
    <n v="2496144"/>
    <s v="UNIDAD"/>
    <s v="NO SOLICITADAS"/>
  </r>
  <r>
    <x v="4"/>
    <x v="31"/>
    <n v="10"/>
    <s v="REPUESTOS"/>
    <s v="KIT FILTROS , REPLACEMENT   P/N K-3492"/>
    <n v="40161500"/>
    <s v="Selección abreviada menor cuantía"/>
    <n v="9"/>
    <n v="6"/>
    <n v="2"/>
    <n v="1760000"/>
    <s v="UNIDAD"/>
    <s v="NO SOLICITADAS"/>
  </r>
  <r>
    <x v="4"/>
    <x v="31"/>
    <n v="10"/>
    <s v="REPUESTOS"/>
    <s v="KIT FILTROS , REPLACEMENTP/N K-3493"/>
    <n v="40161500"/>
    <s v="Selección abreviada menor cuantía"/>
    <n v="9"/>
    <n v="6"/>
    <n v="2"/>
    <n v="1540000"/>
    <s v="UNIDAD"/>
    <s v="NO SOLICITADAS"/>
  </r>
  <r>
    <x v="4"/>
    <x v="31"/>
    <n v="10"/>
    <s v="REPUESTOS"/>
    <s v="FILTRO DESINCAN  P/N HC-1763"/>
    <n v="40161500"/>
    <s v="Selección abreviada menor cuantía"/>
    <n v="9"/>
    <n v="6"/>
    <n v="2"/>
    <n v="1300000"/>
    <s v="UNIDAD"/>
    <s v="NO SOLICITADAS"/>
  </r>
  <r>
    <x v="4"/>
    <x v="31"/>
    <n v="10"/>
    <s v="REPUESTOS"/>
    <s v="FILTRO REPLACEMENT  ELEMENT  P/N AP-15"/>
    <n v="40161500"/>
    <s v="Selección abreviada menor cuantía"/>
    <n v="9"/>
    <n v="6"/>
    <n v="2"/>
    <n v="880000"/>
    <s v="UNIDAD"/>
    <s v="NO SOLICITADAS"/>
  </r>
  <r>
    <x v="4"/>
    <x v="31"/>
    <n v="10"/>
    <s v="REPUESTOS"/>
    <s v="AMORTIGUADOR DELANTERO AM 129514"/>
    <n v="25172004"/>
    <s v="Selección abreviada menor cuantía"/>
    <n v="9"/>
    <n v="6"/>
    <n v="2"/>
    <n v="700000"/>
    <s v="UNIDAD"/>
    <s v="NO SOLICITADAS"/>
  </r>
  <r>
    <x v="4"/>
    <x v="31"/>
    <n v="10"/>
    <s v="REPUESTOS"/>
    <s v="CORREA ALTERNADOR M150588"/>
    <n v="31151900"/>
    <s v="Selección abreviada menor cuantía"/>
    <n v="9"/>
    <n v="6"/>
    <n v="2"/>
    <n v="100000"/>
    <s v="UNIDAD"/>
    <s v="NO SOLICITADAS"/>
  </r>
  <r>
    <x v="4"/>
    <x v="31"/>
    <n v="10"/>
    <s v="REPUESTOS"/>
    <s v="KIT DISCO DE FRENO SENSOR  P/N TY04914-10064-71"/>
    <n v="25171700"/>
    <s v="Selección abreviada menor cuantía"/>
    <n v="9"/>
    <n v="6"/>
    <n v="1"/>
    <n v="1350000"/>
    <s v="UNIDAD"/>
    <s v="NO SOLICITADAS"/>
  </r>
  <r>
    <x v="4"/>
    <x v="31"/>
    <n v="10"/>
    <s v="REPUESTOS"/>
    <s v="EXTENSION DOBLE  X3 PN: 13304 ( DUAL-THREADED EXTENSIONS 3 PIECE SET) "/>
    <n v="40172900"/>
    <s v="Selección abreviada menor cuantía"/>
    <n v="9"/>
    <n v="6"/>
    <n v="1"/>
    <n v="110000"/>
    <s v="UNIDAD"/>
    <s v="NO SOLICITADAS"/>
  </r>
  <r>
    <x v="4"/>
    <x v="34"/>
    <n v="10"/>
    <s v="OTROS MATERIALES Y SUMINISTROS"/>
    <s v="BASTON DE RITMO"/>
    <n v="60131803"/>
    <s v="Mínima cuantía"/>
    <n v="3"/>
    <n v="5"/>
    <n v="1"/>
    <n v="37950"/>
    <s v="UNIDAD"/>
    <s v="NO SOLICITADAS"/>
  </r>
  <r>
    <x v="4"/>
    <x v="34"/>
    <n v="10"/>
    <s v="OTROS MATERIALES Y SUMINISTROS"/>
    <s v="PARCHE DE 14 GRUESO BLANCO"/>
    <n v="60131507"/>
    <s v="Mínima cuantía"/>
    <n v="3"/>
    <n v="4"/>
    <n v="15"/>
    <n v="160425"/>
    <s v="UNIDAD"/>
    <s v="NO SOLICITADAS"/>
  </r>
  <r>
    <x v="4"/>
    <x v="34"/>
    <n v="10"/>
    <s v="OTROS MATERIALES Y SUMINISTROS"/>
    <s v="PARCHE DE 18 GRUESO BLANCO"/>
    <n v="60131507"/>
    <s v="Mínima cuantía"/>
    <n v="3"/>
    <n v="4"/>
    <n v="15"/>
    <n v="257025"/>
    <s v="UNIDAD"/>
    <s v="NO SOLICITADAS"/>
  </r>
  <r>
    <x v="4"/>
    <x v="34"/>
    <n v="10"/>
    <s v="OTROS MATERIALES Y SUMINISTROS"/>
    <s v="PARCHE DE 26 GRUESO BLANCO"/>
    <n v="60131507"/>
    <s v="Mínima cuantía"/>
    <n v="3"/>
    <n v="4"/>
    <n v="15"/>
    <n v="483000"/>
    <s v="UNIDAD"/>
    <s v="NO SOLICITADAS"/>
  </r>
  <r>
    <x v="4"/>
    <x v="34"/>
    <n v="10"/>
    <s v="OTROS MATERIALES Y SUMINISTROS"/>
    <s v="CARGADOR BOMBO ALUMINIO"/>
    <n v="60131507"/>
    <s v="Mínima cuantía"/>
    <n v="3"/>
    <n v="4"/>
    <n v="4"/>
    <n v="655960"/>
    <s v="UNIDAD"/>
    <s v="NO SOLICITADAS"/>
  </r>
  <r>
    <x v="4"/>
    <x v="34"/>
    <n v="10"/>
    <s v="OTROS MATERIALES Y SUMINISTROS"/>
    <s v="POLISOMBRA ROLLO X 100 MTS"/>
    <n v="11151511"/>
    <s v="Mínima cuantía"/>
    <n v="3"/>
    <n v="4"/>
    <n v="3"/>
    <n v="1872000"/>
    <s v="METRO"/>
    <s v="NO SOLICITADAS"/>
  </r>
  <r>
    <x v="4"/>
    <x v="34"/>
    <n v="10"/>
    <s v="OTROS MATERIALES Y SUMINISTROS"/>
    <s v="POMADA SOLDADURA COBRE"/>
    <n v="23271807"/>
    <s v="Mínima cuantía"/>
    <n v="3"/>
    <n v="4"/>
    <n v="5"/>
    <n v="48000"/>
    <s v="UNIDAD"/>
    <s v="NO SOLICITADAS"/>
  </r>
  <r>
    <x v="4"/>
    <x v="34"/>
    <n v="10"/>
    <s v="OTROS MATERIALES Y SUMINISTROS"/>
    <s v="PEGA 24 HRS ENDURECEDOR - RESINA BLANCO"/>
    <n v="31201610"/>
    <s v="Mínima cuantía"/>
    <n v="3"/>
    <n v="4"/>
    <n v="8"/>
    <n v="192000"/>
    <s v="UNIDAD"/>
    <s v="NO SOLICITADAS"/>
  </r>
  <r>
    <x v="4"/>
    <x v="34"/>
    <n v="10"/>
    <s v="OTROS MATERIALES Y SUMINISTROS"/>
    <s v="PEGA 10 MIN ENDURECEDOR - RESINA TRANSPARENTE"/>
    <n v="31201610"/>
    <s v="Mínima cuantía"/>
    <n v="3"/>
    <n v="4"/>
    <n v="8"/>
    <n v="192000"/>
    <s v="UNIDAD"/>
    <s v="NO SOLICITADAS"/>
  </r>
  <r>
    <x v="4"/>
    <x v="34"/>
    <n v="10"/>
    <s v="OTROS MATERIALES Y SUMINISTROS"/>
    <s v="BATARIA  AA"/>
    <n v="26111702"/>
    <s v="Mínima cuantía"/>
    <n v="3"/>
    <n v="4"/>
    <n v="100"/>
    <n v="720000"/>
    <s v="UNIDAD"/>
    <s v="NO SOLICITADAS"/>
  </r>
  <r>
    <x v="4"/>
    <x v="34"/>
    <n v="10"/>
    <s v="OTROS MATERIALES Y SUMINISTROS"/>
    <s v="BATERIA ALKALINA CR 123 A"/>
    <n v="26111702"/>
    <s v="Mínima cuantía"/>
    <n v="3"/>
    <n v="4"/>
    <n v="100"/>
    <n v="840000"/>
    <s v="UNIDAD"/>
    <s v="NO SOLICITADAS"/>
  </r>
  <r>
    <x v="4"/>
    <x v="34"/>
    <n v="16"/>
    <s v="OTROS MATERIALES Y SUMINISTROS"/>
    <s v="TARJETA INTELIGENTE ISOPROX II GRAPHICS QUALITY PVC X 500"/>
    <n v="55121802"/>
    <s v="Mínima cuantía"/>
    <n v="3"/>
    <n v="4"/>
    <n v="1"/>
    <n v="5800000"/>
    <s v="UNIDAD"/>
    <s v="NO SOLICITADAS"/>
  </r>
  <r>
    <x v="4"/>
    <x v="34"/>
    <n v="16"/>
    <s v="OTROS MATERIALES Y SUMINISTROS"/>
    <s v="TARJETA DE PVC BLANCO CAL 30 X 500 UNIDADES "/>
    <n v="55121802"/>
    <s v="Mínima cuantía"/>
    <n v="3"/>
    <n v="4"/>
    <n v="3"/>
    <n v="608685"/>
    <s v="UNIDAD"/>
    <s v="NO SOLICITADAS"/>
  </r>
  <r>
    <x v="4"/>
    <x v="34"/>
    <n v="16"/>
    <s v="OTROS MATERIALES Y SUMINISTROS"/>
    <s v="BRAZALETES FLUORESCENTE VERTICAL U HORIZONTAL"/>
    <n v="54101601"/>
    <s v="Mínima cuantía"/>
    <n v="3"/>
    <n v="4"/>
    <n v="250"/>
    <n v="777750"/>
    <s v="UNIDAD"/>
    <s v="NO SOLICITADAS"/>
  </r>
  <r>
    <x v="4"/>
    <x v="34"/>
    <n v="10"/>
    <s v="OTROS MATERIALES Y SUMINISTROS"/>
    <s v="KIT MANTENIMIENTO TROMPETA JCM-TRK1"/>
    <n v="60131500"/>
    <s v="Mínima cuantía"/>
    <n v="3"/>
    <n v="4"/>
    <n v="2"/>
    <n v="166290"/>
    <s v="UNIDAD"/>
    <s v="NO SOLICITADAS"/>
  </r>
  <r>
    <x v="4"/>
    <x v="34"/>
    <n v="10"/>
    <s v="OTROS MATERIALES Y SUMINISTROS"/>
    <s v="SUMINISTROS ELECTRICOS"/>
    <n v="39101900"/>
    <s v="Mínima cuantía"/>
    <n v="3"/>
    <n v="4"/>
    <n v="1"/>
    <n v="10000000"/>
    <s v="GLOBAL"/>
    <s v="NO SOLICITADAS"/>
  </r>
  <r>
    <x v="4"/>
    <x v="34"/>
    <n v="16"/>
    <s v="OTROS MATERIALES Y SUMINISTROS"/>
    <s v="MANTELES"/>
    <n v="52121604"/>
    <s v="Mínima cuantía"/>
    <n v="3"/>
    <n v="4"/>
    <n v="40"/>
    <n v="3000000"/>
    <s v="UNIDAD"/>
    <s v="NO SOLICITADAS"/>
  </r>
  <r>
    <x v="4"/>
    <x v="34"/>
    <n v="16"/>
    <s v="OTROS MATERIALES Y SUMINISTROS"/>
    <s v="SOBREMANTELES "/>
    <n v="52121604"/>
    <s v="Mínima cuantía"/>
    <n v="3"/>
    <n v="4"/>
    <n v="40"/>
    <n v="1800000"/>
    <s v="UNIDAD"/>
    <s v="NO SOLICITADAS"/>
  </r>
  <r>
    <x v="4"/>
    <x v="34"/>
    <n v="10"/>
    <s v="OTROS MATERIALES Y SUMINISTROS"/>
    <s v="CAPAS PARA CORTE DE CABELLO EN PELUQUERIA"/>
    <n v="53131642"/>
    <s v="Mínima cuantía"/>
    <n v="3"/>
    <n v="4"/>
    <n v="2"/>
    <n v="80000"/>
    <s v="UNIDAD"/>
    <s v="NO SOLICITADAS"/>
  </r>
  <r>
    <x v="4"/>
    <x v="34"/>
    <n v="10"/>
    <s v="OTROS MATERIALES Y SUMINISTROS"/>
    <s v="CINTA ANTIDESLIZANTE NEGRA DE 5 CM X 10 MTS, CON FRANJA FOTOLUMINICENTE"/>
    <n v="31201513"/>
    <s v="Mínima cuantía"/>
    <n v="3"/>
    <n v="4"/>
    <n v="3"/>
    <n v="390000"/>
    <s v="UNIDAD"/>
    <s v="NO SOLICITADAS"/>
  </r>
  <r>
    <x v="4"/>
    <x v="34"/>
    <n v="10"/>
    <s v="OTROS MATERIALES Y SUMINISTROS"/>
    <s v="BASTON LUMINOSO PARA SEÑALIZACION Y PARQUEO DE AERONAVES, CON LUZ LED Y BATERIAS RECARGABLES "/>
    <n v="39111705"/>
    <s v="Mínima cuantía"/>
    <n v="3"/>
    <n v="4"/>
    <n v="15"/>
    <n v="525000"/>
    <s v="UNIDAD"/>
    <s v="NO SOLICITADAS"/>
  </r>
  <r>
    <x v="4"/>
    <x v="34"/>
    <n v="10"/>
    <s v="OTROS MATERIALES Y SUMINISTROS"/>
    <s v="CONO NARANJA 70 CM DE ALTO CON CINTA REFLECTIVA"/>
    <n v="46161508"/>
    <s v="Mínima cuantía"/>
    <n v="3"/>
    <n v="4"/>
    <n v="15"/>
    <n v="675000"/>
    <s v="UNIDAD"/>
    <s v="NO SOLICITADAS"/>
  </r>
  <r>
    <x v="4"/>
    <x v="34"/>
    <n v="10"/>
    <s v="OTROS MATERIALES Y SUMINISTROS"/>
    <s v="PELOTAS TIPO TENIS SET POR POR 3 PELOTAS"/>
    <n v="49161600"/>
    <s v="Mínima cuantía"/>
    <n v="1"/>
    <n v="7"/>
    <n v="20"/>
    <n v="840000"/>
    <s v="UNIDAD"/>
    <s v="NO SOLICITADAS"/>
  </r>
  <r>
    <x v="4"/>
    <x v="34"/>
    <n v="10"/>
    <s v="OTROS MATERIALES Y SUMINISTROS"/>
    <s v="BATERIA ALKALINA AA"/>
    <n v="26111702"/>
    <s v="Selección abreviada menor cuantía"/>
    <n v="9"/>
    <n v="6"/>
    <n v="400"/>
    <n v="2400000"/>
    <s v="UNIDAD"/>
    <s v="NO SOLICITADAS"/>
  </r>
  <r>
    <x v="4"/>
    <x v="34"/>
    <n v="10"/>
    <s v="OTROS MATERIALES Y SUMINISTROS"/>
    <s v="RECIPIENTE HERMETICO DE ALTA CALIDAD  PARA COLOCAR FORMAS FAC DE MANTENIMIENTO EQUIPO ETAA"/>
    <n v="24121807"/>
    <s v="Selección abreviada menor cuantía"/>
    <n v="9"/>
    <n v="6"/>
    <n v="150"/>
    <n v="4500000"/>
    <s v="UNIDAD"/>
    <s v="NO SOLICITADAS"/>
  </r>
  <r>
    <x v="4"/>
    <x v="34"/>
    <n v="10"/>
    <s v="OTROS MATERIALES Y SUMINISTROS"/>
    <s v="VASO PLASTICO RESISTENTE AL ESTIRENO 250CC REF SM0061"/>
    <n v="24121807"/>
    <s v="Selección abreviada menor cuantía"/>
    <n v="9"/>
    <n v="6"/>
    <n v="150"/>
    <n v="1500000"/>
    <s v="UNIDAD"/>
    <s v="NO SOLICITADAS"/>
  </r>
  <r>
    <x v="4"/>
    <x v="34"/>
    <n v="10"/>
    <s v="OTROS MATERIALES Y SUMINISTROS"/>
    <s v="ELECTRICAL CONTACT REFERENCIA P/N 100-10185, NSN 5999-00-428-3447"/>
    <n v="39121522"/>
    <s v="Selección abreviada menor cuantía"/>
    <n v="9"/>
    <n v="6"/>
    <n v="100"/>
    <n v="600000"/>
    <s v="UNIDAD"/>
    <s v="NO SOLICITADAS"/>
  </r>
  <r>
    <x v="4"/>
    <x v="34"/>
    <n v="10"/>
    <s v="OTROS MATERIALES Y SUMINISTROS"/>
    <s v="SEALING COMPOUND 0,5 OZ"/>
    <n v="31211704"/>
    <s v="Selección abreviada menor cuantía"/>
    <n v="9"/>
    <n v="6"/>
    <n v="90"/>
    <n v="6300000"/>
    <s v="UNIDAD"/>
    <s v="NO SOLICITADAS"/>
  </r>
  <r>
    <x v="4"/>
    <x v="34"/>
    <n v="10"/>
    <s v="OTROS MATERIALES Y SUMINISTROS"/>
    <s v="BATERIA ALKALINA DE 1,5 VOLTIOS TAMAÑO &quot;AAA&quot; * PAR "/>
    <n v="31191501"/>
    <s v="Selección abreviada menor cuantía"/>
    <n v="9"/>
    <n v="6"/>
    <n v="40"/>
    <n v="260000"/>
    <s v="UNIDAD"/>
    <s v="NO SOLICITADAS"/>
  </r>
  <r>
    <x v="4"/>
    <x v="34"/>
    <n v="10"/>
    <s v="OTROS MATERIALES Y SUMINISTROS"/>
    <s v="AEROSOL  12 OZ  FS # 37038 BLACK C403-1012 ZZ"/>
    <n v="31211507"/>
    <s v="Selección abreviada menor cuantía"/>
    <n v="9"/>
    <n v="6"/>
    <n v="35"/>
    <n v="5250000"/>
    <s v="UNIDAD"/>
    <s v="NO SOLICITADAS"/>
  </r>
  <r>
    <x v="4"/>
    <x v="34"/>
    <n v="10"/>
    <s v="OTROS MATERIALES Y SUMINISTROS"/>
    <s v="AEROSOL  12 OZ  FS # 34031 GREEN C403-1003ZZ "/>
    <n v="31211507"/>
    <s v="Selección abreviada menor cuantía"/>
    <n v="9"/>
    <n v="6"/>
    <n v="30"/>
    <n v="5400000"/>
    <s v="UNIDAD"/>
    <s v="NO SOLICITADAS"/>
  </r>
  <r>
    <x v="4"/>
    <x v="34"/>
    <n v="10"/>
    <s v="OTROS MATERIALES Y SUMINISTROS"/>
    <s v="AEROSOL  12 OZ  FS # 36231 GRAY C403-1002ZZ"/>
    <n v="31211507"/>
    <s v="Selección abreviada menor cuantía"/>
    <n v="9"/>
    <n v="6"/>
    <n v="30"/>
    <n v="5400000"/>
    <s v="UNIDAD"/>
    <s v="NO SOLICITADAS"/>
  </r>
  <r>
    <x v="4"/>
    <x v="34"/>
    <n v="10"/>
    <s v="OTROS MATERIALES Y SUMINISTROS"/>
    <s v="COMPUESTO DE SELLADO  PS-870-B-1/2"/>
    <n v="31201600"/>
    <s v="Selección abreviada menor cuantía"/>
    <n v="9"/>
    <n v="6"/>
    <n v="27"/>
    <n v="16200000"/>
    <s v="UNIDAD"/>
    <s v="NO SOLICITADAS"/>
  </r>
  <r>
    <x v="4"/>
    <x v="34"/>
    <n v="10"/>
    <s v="OTROS MATERIALES Y SUMINISTROS"/>
    <s v="BATERIA ALKALINA DE 1,5 VOLTIOS TAMAÑO &quot;C&quot; * PAR"/>
    <n v="31191501"/>
    <s v="Selección abreviada menor cuantía"/>
    <n v="9"/>
    <n v="6"/>
    <n v="20"/>
    <n v="100000"/>
    <s v="UNIDAD"/>
    <s v="NO SOLICITADAS"/>
  </r>
  <r>
    <x v="4"/>
    <x v="34"/>
    <n v="10"/>
    <s v="OTROS MATERIALES Y SUMINISTROS"/>
    <s v="ESPIRAL PLASTICO PARA CABLE, COLOR NEGRO, DIÁMETRO: 3/4 DE PULGADA (19MM), REF E4119N"/>
    <n v="39121700"/>
    <s v="Selección abreviada menor cuantía"/>
    <n v="9"/>
    <n v="6"/>
    <n v="20"/>
    <n v="50813"/>
    <s v="METRO"/>
    <s v="NO SOLICITADAS"/>
  </r>
  <r>
    <x v="4"/>
    <x v="34"/>
    <n v="10"/>
    <s v="OTROS MATERIALES Y SUMINISTROS"/>
    <s v="BATERIAS ALKALINA CUADRADA DE 9 VOLTIOS "/>
    <n v="31191501"/>
    <s v="Selección abreviada menor cuantía"/>
    <n v="9"/>
    <n v="6"/>
    <n v="15"/>
    <n v="232500"/>
    <s v="UNIDAD"/>
    <s v="NO SOLICITADAS"/>
  </r>
  <r>
    <x v="4"/>
    <x v="34"/>
    <n v="10"/>
    <s v="OTROS MATERIALES Y SUMINISTROS"/>
    <s v="CUCHARA PARA ENRUTADO DE CABLEADO ELECTRICO) REFERENCIA 35250 (4250) "/>
    <n v="60104912"/>
    <s v="Selección abreviada menor cuantía"/>
    <n v="9"/>
    <n v="6"/>
    <n v="13"/>
    <n v="249600"/>
    <s v="UNIDAD"/>
    <s v="NO SOLICITADAS"/>
  </r>
  <r>
    <x v="4"/>
    <x v="34"/>
    <n v="10"/>
    <s v="OTROS MATERIALES Y SUMINISTROS"/>
    <s v="PPS™ MINI CUBIERTAS &amp; TAPAS 177ML ,"/>
    <n v="31211905"/>
    <s v="Selección abreviada menor cuantía"/>
    <n v="9"/>
    <n v="6"/>
    <n v="12"/>
    <n v="1920000"/>
    <s v="UNIDAD"/>
    <s v="NO SOLICITADAS"/>
  </r>
  <r>
    <x v="4"/>
    <x v="34"/>
    <n v="10"/>
    <s v="OTROS MATERIALES Y SUMINISTROS"/>
    <s v="SELLADOR AUTONIVELADOR VERDE  50 CC"/>
    <n v="31211704"/>
    <s v="Selección abreviada menor cuantía"/>
    <n v="9"/>
    <n v="6"/>
    <n v="10"/>
    <n v="1300000"/>
    <s v="UNIDAD"/>
    <s v="NO SOLICITADAS"/>
  </r>
  <r>
    <x v="4"/>
    <x v="34"/>
    <n v="10"/>
    <s v="OTROS MATERIALES Y SUMINISTROS"/>
    <s v="CAJA PLASTICA REMACHE TREY CLEAR"/>
    <n v="31162200"/>
    <s v="Selección abreviada menor cuantía"/>
    <n v="9"/>
    <n v="6"/>
    <n v="10"/>
    <n v="1200000"/>
    <s v="UNIDAD"/>
    <s v="NO SOLICITADAS"/>
  </r>
  <r>
    <x v="4"/>
    <x v="34"/>
    <n v="10"/>
    <s v="OTROS MATERIALES Y SUMINISTROS"/>
    <s v="ANCHORAJES REF. 1101738-05"/>
    <n v="31161600"/>
    <s v="Selección abreviada menor cuantía"/>
    <n v="9"/>
    <n v="6"/>
    <n v="10"/>
    <n v="833000"/>
    <s v="UNIDAD"/>
    <s v="NO SOLICITADAS"/>
  </r>
  <r>
    <x v="4"/>
    <x v="34"/>
    <n v="10"/>
    <s v="OTROS MATERIALES Y SUMINISTROS"/>
    <s v="FORROS SILLAS DE TRIPULANTE KIT * 10"/>
    <n v="56112107"/>
    <s v="Selección abreviada menor cuantía"/>
    <n v="9"/>
    <n v="6"/>
    <n v="10"/>
    <n v="714000"/>
    <s v="UNIDAD"/>
    <s v="NO SOLICITADAS"/>
  </r>
  <r>
    <x v="4"/>
    <x v="34"/>
    <n v="10"/>
    <s v="OTROS MATERIALES Y SUMINISTROS"/>
    <s v="BATERÍA SAFT 3,6V P/N LS26500"/>
    <n v="26111700"/>
    <s v="Selección abreviada menor cuantía"/>
    <n v="9"/>
    <n v="6"/>
    <n v="10"/>
    <n v="550000"/>
    <s v="UNIDAD"/>
    <s v="NO SOLICITADAS"/>
  </r>
  <r>
    <x v="4"/>
    <x v="34"/>
    <n v="10"/>
    <s v="OTROS MATERIALES Y SUMINISTROS"/>
    <s v="ATOMIZADORES X 500ML"/>
    <n v="40141742"/>
    <s v="Selección abreviada menor cuantía"/>
    <n v="9"/>
    <n v="6"/>
    <n v="11"/>
    <n v="550000"/>
    <s v="UNIDAD"/>
    <s v="NO SOLICITADAS"/>
  </r>
  <r>
    <x v="4"/>
    <x v="34"/>
    <n v="10"/>
    <s v="OTROS MATERIALES Y SUMINISTROS"/>
    <s v="MANGUERA DE AISLAMIENTO 4&quot;"/>
    <n v="40142000"/>
    <s v="Selección abreviada menor cuantía"/>
    <n v="9"/>
    <n v="6"/>
    <n v="10"/>
    <n v="300000"/>
    <s v="UNIDAD"/>
    <s v="NO SOLICITADAS"/>
  </r>
  <r>
    <x v="4"/>
    <x v="34"/>
    <n v="10"/>
    <s v="OTROS MATERIALES Y SUMINISTROS"/>
    <s v="MIL EXPANDO FR PLUS DE 1/2&quot; COLOR NEGRO (MALLA PLASTICA EXPANDIBLE PARA PROTECCION DE ARNÉS ELECTRICO)"/>
    <n v="11162110"/>
    <s v="Selección abreviada menor cuantía"/>
    <n v="9"/>
    <n v="6"/>
    <n v="10"/>
    <n v="275466"/>
    <s v="METRO"/>
    <s v="NO SOLICITADAS"/>
  </r>
  <r>
    <x v="4"/>
    <x v="34"/>
    <n v="10"/>
    <s v="OTROS MATERIALES Y SUMINISTROS"/>
    <s v="LINEA DE FE TORQUE SEAL F900 (COLOR AZUL)"/>
    <n v="31201600"/>
    <s v="Selección abreviada menor cuantía"/>
    <n v="9"/>
    <n v="6"/>
    <n v="10"/>
    <n v="150000"/>
    <s v="UNIDAD"/>
    <s v="NO SOLICITADAS"/>
  </r>
  <r>
    <x v="4"/>
    <x v="34"/>
    <n v="10"/>
    <s v="OTROS MATERIALES Y SUMINISTROS"/>
    <s v="SELLANTE PRIMER SEALING COMPOUND 4,25 OZ POR CAN "/>
    <n v="31211704"/>
    <s v="Selección abreviada menor cuantía"/>
    <n v="9"/>
    <n v="6"/>
    <n v="9"/>
    <n v="1620000"/>
    <s v="UNIDAD"/>
    <s v="NO SOLICITADAS"/>
  </r>
  <r>
    <x v="4"/>
    <x v="34"/>
    <n v="10"/>
    <s v="OTROS MATERIALES Y SUMINISTROS"/>
    <s v="PRIMER SEALING COMPOUND 4 OZ"/>
    <n v="31211704"/>
    <s v="Selección abreviada menor cuantía"/>
    <n v="9"/>
    <n v="6"/>
    <n v="9"/>
    <n v="360000"/>
    <s v="UNIDAD"/>
    <s v="NO SOLICITADAS"/>
  </r>
  <r>
    <x v="4"/>
    <x v="34"/>
    <n v="10"/>
    <s v="OTROS MATERIALES Y SUMINISTROS"/>
    <s v="SELLANTE PRIMER SEALING COMPOUND BOLTTLE"/>
    <n v="31211704"/>
    <s v="Selección abreviada menor cuantía"/>
    <n v="9"/>
    <n v="6"/>
    <n v="9"/>
    <n v="360000"/>
    <s v="UNIDAD"/>
    <s v="NO SOLICITADAS"/>
  </r>
  <r>
    <x v="4"/>
    <x v="34"/>
    <n v="10"/>
    <s v="OTROS MATERIALES Y SUMINISTROS"/>
    <s v="TUBO PLASTICO  SPIRALWRAP"/>
    <n v="60124506"/>
    <s v="Selección abreviada menor cuantía"/>
    <n v="9"/>
    <n v="6"/>
    <n v="9"/>
    <n v="180000"/>
    <s v="UNIDAD"/>
    <s v="NO SOLICITADAS"/>
  </r>
  <r>
    <x v="4"/>
    <x v="34"/>
    <n v="10"/>
    <s v="OTROS MATERIALES Y SUMINISTROS"/>
    <s v="SELLANTE LOCTITE, TYPE I   50 ML BOTTLE"/>
    <n v="31211704"/>
    <s v="Selección abreviada menor cuantía"/>
    <n v="9"/>
    <n v="6"/>
    <n v="7"/>
    <n v="1260000"/>
    <s v="UNIDAD"/>
    <s v="NO SOLICITADAS"/>
  </r>
  <r>
    <x v="4"/>
    <x v="34"/>
    <n v="10"/>
    <s v="OTROS MATERIALES Y SUMINISTROS"/>
    <s v="MANGUERA SILICONADA IMP. 1&quot; REF MGSILIMO16"/>
    <n v="40142000"/>
    <s v="Selección abreviada menor cuantía"/>
    <n v="9"/>
    <n v="6"/>
    <n v="6"/>
    <n v="720000"/>
    <s v="METRO"/>
    <s v="NO SOLICITADAS"/>
  </r>
  <r>
    <x v="4"/>
    <x v="34"/>
    <n v="10"/>
    <s v="OTROS MATERIALES Y SUMINISTROS"/>
    <s v="RESISTENCIAS DE 51 OHM 1/2 W"/>
    <n v="41113677"/>
    <s v="Selección abreviada menor cuantía"/>
    <n v="9"/>
    <n v="6"/>
    <n v="5"/>
    <n v="1148350"/>
    <s v="UNIDAD"/>
    <s v="NO SOLICITADAS"/>
  </r>
  <r>
    <x v="4"/>
    <x v="34"/>
    <n v="10"/>
    <s v="OTROS MATERIALES Y SUMINISTROS"/>
    <s v="COPA MEZCLADORA CON COLLAR 600 ML , 3M- X 4 ENVASES POR CAJA"/>
    <n v="31211905"/>
    <s v="Selección abreviada menor cuantía"/>
    <n v="9"/>
    <n v="6"/>
    <n v="5"/>
    <n v="1000000"/>
    <s v="UNIDAD"/>
    <s v="NO SOLICITADAS"/>
  </r>
  <r>
    <x v="4"/>
    <x v="34"/>
    <n v="10"/>
    <s v="OTROS MATERIALES Y SUMINISTROS"/>
    <s v="PELÍCULA C/REGLA PARA MEZCLADO (CAJA CON 100 REGLETAS), "/>
    <n v="31211905"/>
    <s v="Selección abreviada menor cuantía"/>
    <n v="9"/>
    <n v="6"/>
    <n v="5"/>
    <n v="1000000"/>
    <s v="UNIDAD"/>
    <s v="NO SOLICITADAS"/>
  </r>
  <r>
    <x v="4"/>
    <x v="34"/>
    <n v="10"/>
    <s v="OTROS MATERIALES Y SUMINISTROS"/>
    <s v="INTERRUPTOR CUCHILLO "/>
    <n v="39122202"/>
    <s v="Selección abreviada menor cuantía"/>
    <n v="9"/>
    <n v="6"/>
    <n v="5"/>
    <n v="476000"/>
    <s v="UNIDAD"/>
    <s v="NO SOLICITADAS"/>
  </r>
  <r>
    <x v="4"/>
    <x v="34"/>
    <n v="10"/>
    <s v="OTROS MATERIALES Y SUMINISTROS"/>
    <s v="CONJUNTO DE HILO DE ALAMBRE P/N 135B6942-1 GDATP4002 (PAG. 251, ITEM_x000a_11, FIG. 23-2)"/>
    <n v="26121538"/>
    <s v="Selección abreviada menor cuantía"/>
    <n v="9"/>
    <n v="6"/>
    <n v="5"/>
    <n v="305235"/>
    <s v="UNIDAD"/>
    <s v="NO SOLICITADAS"/>
  </r>
  <r>
    <x v="4"/>
    <x v="34"/>
    <n v="10"/>
    <s v="OTROS MATERIALES Y SUMINISTROS"/>
    <s v="BARRA DE INTERIORES 5/16"/>
    <n v="20101506"/>
    <s v="Selección abreviada menor cuantía"/>
    <n v="9"/>
    <n v="6"/>
    <n v="5"/>
    <n v="60000"/>
    <s v="UNIDAD"/>
    <s v="NO SOLICITADAS"/>
  </r>
  <r>
    <x v="4"/>
    <x v="34"/>
    <n v="10"/>
    <s v="OTROS MATERIALES Y SUMINISTROS"/>
    <s v="BARRA DE INTERIORES 1/4"/>
    <n v="20101506"/>
    <s v="Selección abreviada menor cuantía"/>
    <n v="9"/>
    <n v="6"/>
    <n v="5"/>
    <n v="50000"/>
    <s v="UNIDAD"/>
    <s v="NO SOLICITADAS"/>
  </r>
  <r>
    <x v="4"/>
    <x v="34"/>
    <n v="10"/>
    <s v="OTROS MATERIALES Y SUMINISTROS"/>
    <s v="BARRA DE INTERIORES 3/8"/>
    <n v="20101506"/>
    <s v="Selección abreviada menor cuantía"/>
    <n v="9"/>
    <n v="6"/>
    <n v="5"/>
    <n v="47750"/>
    <s v="UNIDAD"/>
    <s v="NO SOLICITADAS"/>
  </r>
  <r>
    <x v="4"/>
    <x v="34"/>
    <n v="10"/>
    <s v="OTROS MATERIALES Y SUMINISTROS"/>
    <s v="FUSIBLE DE VIDRIO, DIMENSIÓN 6MM X 30MM, CAPACIDAD: 10A, REF 10AL"/>
    <n v="39121600"/>
    <s v="Selección abreviada menor cuantía"/>
    <n v="9"/>
    <n v="6"/>
    <n v="4"/>
    <n v="2400000"/>
    <s v="UNIDAD"/>
    <s v="NO SOLICITADAS"/>
  </r>
  <r>
    <x v="4"/>
    <x v="34"/>
    <n v="10"/>
    <s v="OTROS MATERIALES Y SUMINISTROS"/>
    <s v="FUSIBLE DE VIDRIO, DIMENSIÓN 6MM X 30MM, CAPACIDAD: 0.5A, REF .5AC"/>
    <n v="39121600"/>
    <s v="Selección abreviada menor cuantía"/>
    <n v="9"/>
    <n v="6"/>
    <n v="4"/>
    <n v="2400000"/>
    <s v="UNIDAD"/>
    <s v="NO SOLICITADAS"/>
  </r>
  <r>
    <x v="4"/>
    <x v="34"/>
    <n v="10"/>
    <s v="OTROS MATERIALES Y SUMINISTROS"/>
    <s v="FUSIBLE DE VIDRIO, DIMENSIÓN 6MM X 30MM, CAPACIDAD: 1.5A, REF 1.5AL"/>
    <n v="39121600"/>
    <s v="Selección abreviada menor cuantía"/>
    <n v="9"/>
    <n v="6"/>
    <n v="4"/>
    <n v="2400000"/>
    <s v="UNIDAD"/>
    <s v="NO SOLICITADAS"/>
  </r>
  <r>
    <x v="4"/>
    <x v="34"/>
    <n v="10"/>
    <s v="OTROS MATERIALES Y SUMINISTROS"/>
    <s v="FUSIBLE DE VIDRIO, DIMENSIÓN 6MM X 30MM, CORRIENTE: 3A , REF 3AL "/>
    <n v="39121600"/>
    <s v="Selección abreviada menor cuantía"/>
    <n v="9"/>
    <n v="6"/>
    <n v="4"/>
    <n v="2400000"/>
    <s v="UNIDAD"/>
    <s v="NO SOLICITADAS"/>
  </r>
  <r>
    <x v="4"/>
    <x v="34"/>
    <n v="10"/>
    <s v="OTROS MATERIALES Y SUMINISTROS"/>
    <s v="BATERIA 24BI-800"/>
    <n v="26111700"/>
    <s v="Selección abreviada menor cuantía"/>
    <n v="9"/>
    <n v="6"/>
    <n v="4"/>
    <n v="1920000"/>
    <s v="UNIDAD"/>
    <s v="NO SOLICITADAS"/>
  </r>
  <r>
    <x v="4"/>
    <x v="34"/>
    <n v="10"/>
    <s v="OTROS MATERIALES Y SUMINISTROS"/>
    <s v="PPS™ MINI CUP COPAS CON COLLAR 177ML, "/>
    <n v="31211905"/>
    <s v="Selección abreviada menor cuantía"/>
    <n v="9"/>
    <n v="6"/>
    <n v="4"/>
    <n v="1600000"/>
    <s v="UNIDAD"/>
    <s v="NO SOLICITADAS"/>
  </r>
  <r>
    <x v="4"/>
    <x v="34"/>
    <n v="10"/>
    <s v="OTROS MATERIALES Y SUMINISTROS"/>
    <s v="DISCO ABRASIVO  PURPLE REFERENCIA 30479 GRANO P180 CAJA * 100"/>
    <n v="27112800"/>
    <s v="Selección abreviada menor cuantía"/>
    <n v="9"/>
    <n v="6"/>
    <n v="4"/>
    <n v="1000000"/>
    <s v="UNIDAD"/>
    <s v="NO SOLICITADAS"/>
  </r>
  <r>
    <x v="4"/>
    <x v="34"/>
    <n v="10"/>
    <s v="OTROS MATERIALES Y SUMINISTROS"/>
    <s v="DISCO ABRASIVO PURPLE  REFERENCIA 30783 GRANO P80 CAJA * 100"/>
    <n v="27112800"/>
    <s v="Selección abreviada menor cuantía"/>
    <n v="9"/>
    <n v="6"/>
    <n v="4"/>
    <n v="1000000"/>
    <s v="UNIDAD"/>
    <s v="NO SOLICITADAS"/>
  </r>
  <r>
    <x v="4"/>
    <x v="34"/>
    <n v="10"/>
    <s v="OTROS MATERIALES Y SUMINISTROS"/>
    <s v="COMPUESTO DE SELLADO 6 OZ"/>
    <n v="31211704"/>
    <s v="Selección abreviada menor cuantía"/>
    <n v="9"/>
    <n v="6"/>
    <n v="4"/>
    <n v="960000"/>
    <s v="UNIDAD"/>
    <s v="NO SOLICITADAS"/>
  </r>
  <r>
    <x v="4"/>
    <x v="34"/>
    <n v="10"/>
    <s v="OTROS MATERIALES Y SUMINISTROS"/>
    <s v="COMPUESTO NICKEL ANTI-SEIZE  1 LB CAN"/>
    <n v="31211704"/>
    <s v="Selección abreviada menor cuantía"/>
    <n v="9"/>
    <n v="6"/>
    <n v="4"/>
    <n v="800000"/>
    <s v="UNIDAD"/>
    <s v="NO SOLICITADAS"/>
  </r>
  <r>
    <x v="4"/>
    <x v="34"/>
    <n v="10"/>
    <s v="OTROS MATERIALES Y SUMINISTROS"/>
    <s v="ADHESIVE 80 BLACK MAX TOUGHENED INSTANT ADHESIVE - 1 OZ BOTTLE"/>
    <n v="31211704"/>
    <s v="Selección abreviada menor cuantía"/>
    <n v="9"/>
    <n v="6"/>
    <n v="4"/>
    <n v="600000"/>
    <s v="UNIDAD"/>
    <s v="NO SOLICITADAS"/>
  </r>
  <r>
    <x v="4"/>
    <x v="34"/>
    <n v="10"/>
    <s v="OTROS MATERIALES Y SUMINISTROS"/>
    <s v="SIERRA CINTA DE ½” X 1.50 MTS PASO 14 .025 DE ESPESOR  P/N 6356"/>
    <n v="27111500"/>
    <s v="Selección abreviada menor cuantía"/>
    <n v="9"/>
    <n v="6"/>
    <n v="4"/>
    <n v="600000"/>
    <s v="UNIDAD"/>
    <s v="NO SOLICITADAS"/>
  </r>
  <r>
    <x v="4"/>
    <x v="34"/>
    <n v="10"/>
    <s v="OTROS MATERIALES Y SUMINISTROS"/>
    <s v="LUZ BT-37 P/N 610211"/>
    <n v="39101600"/>
    <s v="Selección abreviada menor cuantía"/>
    <n v="9"/>
    <n v="6"/>
    <n v="4"/>
    <n v="480000"/>
    <s v="UNIDAD"/>
    <s v="NO SOLICITADAS"/>
  </r>
  <r>
    <x v="4"/>
    <x v="34"/>
    <n v="10"/>
    <s v="OTROS MATERIALES Y SUMINISTROS"/>
    <s v="COMPONENTE DE SELLADO EN BOTELLA "/>
    <n v="31211704"/>
    <s v="Selección abreviada menor cuantía"/>
    <n v="9"/>
    <n v="6"/>
    <n v="4"/>
    <n v="356000"/>
    <s v="UNIDAD"/>
    <s v="NO SOLICITADAS"/>
  </r>
  <r>
    <x v="4"/>
    <x v="34"/>
    <n v="10"/>
    <s v="OTROS MATERIALES Y SUMINISTROS"/>
    <s v="COMPUESTO DE SELLADO 250 CC"/>
    <n v="31211704"/>
    <s v="Selección abreviada menor cuantía"/>
    <n v="9"/>
    <n v="6"/>
    <n v="4"/>
    <n v="240000"/>
    <s v="UNIDAD"/>
    <s v="NO SOLICITADAS"/>
  </r>
  <r>
    <x v="4"/>
    <x v="34"/>
    <n v="10"/>
    <s v="OTROS MATERIALES Y SUMINISTROS"/>
    <s v="COMPONENTE DE SELLADO QT"/>
    <n v="31211704"/>
    <s v="Selección abreviada menor cuantía"/>
    <n v="9"/>
    <n v="6"/>
    <n v="4"/>
    <n v="200000"/>
    <s v="UNIDAD"/>
    <s v="NO SOLICITADAS"/>
  </r>
  <r>
    <x v="4"/>
    <x v="34"/>
    <n v="10"/>
    <s v="OTROS MATERIALES Y SUMINISTROS"/>
    <s v="CENTER DRILL #3"/>
    <n v="20121600"/>
    <s v="Selección abreviada menor cuantía"/>
    <n v="9"/>
    <n v="6"/>
    <n v="4"/>
    <n v="100000"/>
    <s v="UNIDAD"/>
    <s v="NO SOLICITADAS"/>
  </r>
  <r>
    <x v="4"/>
    <x v="34"/>
    <n v="10"/>
    <s v="OTROS MATERIALES Y SUMINISTROS"/>
    <s v="TIP (PUNTA PARA CAUTIN) REFERENCIA P/N PTA7, APLICABLE A TC201T SOLDERING PENCIL "/>
    <n v="27112800"/>
    <s v="Selección abreviada menor cuantía"/>
    <n v="9"/>
    <n v="6"/>
    <n v="4"/>
    <n v="43200"/>
    <s v="UNIDAD"/>
    <s v="NO SOLICITADAS"/>
  </r>
  <r>
    <x v="4"/>
    <x v="34"/>
    <n v="10"/>
    <s v="OTROS MATERIALES Y SUMINISTROS"/>
    <s v="KIT SISTEMA P/PREP DE PINTURA 600 ML -051131-16000 * KIT"/>
    <n v="31211905"/>
    <s v="Selección abreviada menor cuantía"/>
    <n v="9"/>
    <n v="6"/>
    <n v="3"/>
    <n v="3000000"/>
    <s v="UNIDAD"/>
    <s v="NO SOLICITADAS"/>
  </r>
  <r>
    <x v="4"/>
    <x v="34"/>
    <n v="10"/>
    <s v="OTROS MATERIALES Y SUMINISTROS"/>
    <s v="COMPUESTO DE SELLADO CAJA *  10 CC PLASTIC SQUEEZE BOTTLES"/>
    <n v="31211704"/>
    <s v="Selección abreviada menor cuantía"/>
    <n v="9"/>
    <n v="6"/>
    <n v="3"/>
    <n v="1800000"/>
    <s v="UNIDAD"/>
    <s v="NO SOLICITADAS"/>
  </r>
  <r>
    <x v="4"/>
    <x v="34"/>
    <n v="10"/>
    <s v="OTROS MATERIALES Y SUMINISTROS"/>
    <s v="COMPUESTO DE SELLADO  * 6 OZ"/>
    <n v="31211704"/>
    <s v="Selección abreviada menor cuantía"/>
    <n v="9"/>
    <n v="6"/>
    <n v="3"/>
    <n v="1800000"/>
    <s v="UNIDAD"/>
    <s v="NO SOLICITADAS"/>
  </r>
  <r>
    <x v="4"/>
    <x v="34"/>
    <n v="10"/>
    <s v="OTROS MATERIALES Y SUMINISTROS"/>
    <s v="COMPUESTO DE SELLADO 6 OZ 654-SEMIKIT"/>
    <n v="31211704"/>
    <s v="Selección abreviada menor cuantía"/>
    <n v="9"/>
    <n v="6"/>
    <n v="3"/>
    <n v="1200000"/>
    <s v="UNIDAD"/>
    <s v="NO SOLICITADAS"/>
  </r>
  <r>
    <x v="4"/>
    <x v="34"/>
    <n v="10"/>
    <s v="OTROS MATERIALES Y SUMINISTROS"/>
    <s v="CINTA ANTIDESLIZANTE SAFETY WALK- ALTA AGRESIVIDAD, 3M 610 SLIP-RESISTANT GENERAL PURPOSE TAPES &amp; TREADS - 3/4&quot; X 60' ROL"/>
    <n v="31201500"/>
    <s v="Selección abreviada menor cuantía"/>
    <n v="9"/>
    <n v="6"/>
    <n v="3"/>
    <n v="900000"/>
    <s v="UNIDAD"/>
    <s v="NO SOLICITADAS"/>
  </r>
  <r>
    <x v="4"/>
    <x v="34"/>
    <n v="10"/>
    <s v="OTROS MATERIALES Y SUMINISTROS"/>
    <s v=" DISCOS PSA AND NORGRIP  P80B       REF 83815"/>
    <n v="27112800"/>
    <s v="Selección abreviada menor cuantía"/>
    <n v="9"/>
    <n v="6"/>
    <n v="3"/>
    <n v="900000"/>
    <s v="UNIDAD"/>
    <s v="NO SOLICITADAS"/>
  </r>
  <r>
    <x v="4"/>
    <x v="34"/>
    <n v="10"/>
    <s v="OTROS MATERIALES Y SUMINISTROS"/>
    <s v=" DISCOS PSA AND NORGRIP P320B     REF 83822"/>
    <n v="27112800"/>
    <s v="Selección abreviada menor cuantía"/>
    <n v="9"/>
    <n v="6"/>
    <n v="3"/>
    <n v="900000"/>
    <s v="UNIDAD"/>
    <s v="NO SOLICITADAS"/>
  </r>
  <r>
    <x v="4"/>
    <x v="34"/>
    <n v="10"/>
    <s v="OTROS MATERIALES Y SUMINISTROS"/>
    <s v=" DISCOS PSA AND NORGRIP P220B     REF 83820"/>
    <n v="27112800"/>
    <s v="Selección abreviada menor cuantía"/>
    <n v="9"/>
    <n v="6"/>
    <n v="3"/>
    <n v="900000"/>
    <s v="UNIDAD"/>
    <s v="NO SOLICITADAS"/>
  </r>
  <r>
    <x v="4"/>
    <x v="34"/>
    <n v="10"/>
    <s v="OTROS MATERIALES Y SUMINISTROS"/>
    <s v=" DISCOS PSA AND NORGRIP P180B     REF 83819"/>
    <n v="27112800"/>
    <s v="Selección abreviada menor cuantía"/>
    <n v="9"/>
    <n v="6"/>
    <n v="3"/>
    <n v="900000"/>
    <s v="UNIDAD"/>
    <s v="NO SOLICITADAS"/>
  </r>
  <r>
    <x v="4"/>
    <x v="34"/>
    <n v="10"/>
    <s v="OTROS MATERIALES Y SUMINISTROS"/>
    <s v=" DISCOS PSA AND NORGRIP P120B     REF 83817"/>
    <n v="27112800"/>
    <s v="Selección abreviada menor cuantía"/>
    <n v="9"/>
    <n v="6"/>
    <n v="3"/>
    <n v="900000"/>
    <s v="UNIDAD"/>
    <s v="NO SOLICITADAS"/>
  </r>
  <r>
    <x v="4"/>
    <x v="34"/>
    <n v="10"/>
    <s v="OTROS MATERIALES Y SUMINISTROS"/>
    <s v=" DISCOS PSA AND NORGRIP P100B     REF 83816"/>
    <n v="27112800"/>
    <s v="Selección abreviada menor cuantía"/>
    <n v="9"/>
    <n v="6"/>
    <n v="3"/>
    <n v="900000"/>
    <s v="UNIDAD"/>
    <s v="NO SOLICITADAS"/>
  </r>
  <r>
    <x v="4"/>
    <x v="34"/>
    <n v="10"/>
    <s v="OTROS MATERIALES Y SUMINISTROS"/>
    <s v="PETROLATUM (81348) X LIBRA P/N VV-P-236 NSN 9150-01-023-3934"/>
    <n v="12181504"/>
    <s v="Selección abreviada menor cuantía"/>
    <n v="9"/>
    <n v="6"/>
    <n v="3"/>
    <n v="450000"/>
    <s v="UNIDAD"/>
    <s v="NO SOLICITADAS"/>
  </r>
  <r>
    <x v="4"/>
    <x v="34"/>
    <n v="10"/>
    <s v="OTROS MATERIALES Y SUMINISTROS"/>
    <s v="EMPAQUE"/>
    <n v="31181701"/>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FIJADOR DE ROSCAS 50 ML TUBE"/>
    <n v="45141502"/>
    <s v="Selección abreviada menor cuantía"/>
    <n v="9"/>
    <n v="6"/>
    <n v="3"/>
    <n v="450000"/>
    <s v="UNIDAD"/>
    <s v="NO SOLICITADAS"/>
  </r>
  <r>
    <x v="4"/>
    <x v="34"/>
    <n v="10"/>
    <s v="OTROS MATERIALES Y SUMINISTROS"/>
    <s v="COMPUESTO DE SELLADO  8 OZ"/>
    <n v="31211704"/>
    <s v="Selección abreviada menor cuantía"/>
    <n v="9"/>
    <n v="6"/>
    <n v="3"/>
    <n v="300000"/>
    <s v="UNIDAD"/>
    <s v="NO SOLICITADAS"/>
  </r>
  <r>
    <x v="4"/>
    <x v="34"/>
    <n v="10"/>
    <s v="OTROS MATERIALES Y SUMINISTROS"/>
    <s v="ADHESIVO 1 OZ"/>
    <n v="31201600"/>
    <s v="Selección abreviada menor cuantía"/>
    <n v="9"/>
    <n v="6"/>
    <n v="3"/>
    <n v="240000"/>
    <s v="UNIDAD"/>
    <s v="NO SOLICITADAS"/>
  </r>
  <r>
    <x v="4"/>
    <x v="34"/>
    <n v="10"/>
    <s v="OTROS MATERIALES Y SUMINISTROS"/>
    <s v="COMPUESTO DE SELLADO BOTTLE"/>
    <n v="31211704"/>
    <s v="Selección abreviada menor cuantía"/>
    <n v="9"/>
    <n v="6"/>
    <n v="3"/>
    <n v="150000"/>
    <s v="UNIDAD"/>
    <s v="NO SOLICITADAS"/>
  </r>
  <r>
    <x v="4"/>
    <x v="34"/>
    <n v="10"/>
    <s v="OTROS MATERIALES Y SUMINISTROS"/>
    <s v="KITS DE ACOPLAMIENTO HIDRÁULICO DE PRESIÓN Y RETORNO KHC-1004"/>
    <n v="31163000"/>
    <s v="Selección abreviada menor cuantía"/>
    <n v="9"/>
    <n v="6"/>
    <n v="2"/>
    <n v="6000000"/>
    <s v="UNIDAD"/>
    <s v="NO SOLICITADAS"/>
  </r>
  <r>
    <x v="4"/>
    <x v="34"/>
    <n v="10"/>
    <s v="OTROS MATERIALES Y SUMINISTROS"/>
    <s v="MANGUERA DE SALIDA ASSEMBLY Z-5997"/>
    <n v="40142000"/>
    <s v="Selección abreviada menor cuantía"/>
    <n v="9"/>
    <n v="6"/>
    <n v="2"/>
    <n v="6720000"/>
    <s v="UNIDAD"/>
    <s v="NO SOLICITADAS"/>
  </r>
  <r>
    <x v="4"/>
    <x v="34"/>
    <n v="10"/>
    <s v="OTROS MATERIALES Y SUMINISTROS"/>
    <s v="REGULADOR, LOW PRESSURE  PC-1089-01"/>
    <n v="26101766"/>
    <s v="Selección abreviada menor cuantía"/>
    <n v="9"/>
    <n v="6"/>
    <n v="2"/>
    <n v="3600000"/>
    <s v="UNIDAD"/>
    <s v="NO SOLICITADAS"/>
  </r>
  <r>
    <x v="4"/>
    <x v="34"/>
    <n v="10"/>
    <s v="OTROS MATERIALES Y SUMINISTROS"/>
    <s v="BARREDORA BRUSH MAIN  P/N 104-10143"/>
    <n v="47121612"/>
    <s v="Selección abreviada menor cuantía"/>
    <n v="9"/>
    <n v="6"/>
    <n v="2"/>
    <n v="3000000"/>
    <s v="UNIDAD"/>
    <s v="NO SOLICITADAS"/>
  </r>
  <r>
    <x v="4"/>
    <x v="34"/>
    <n v="10"/>
    <s v="OTROS MATERIALES Y SUMINISTROS"/>
    <s v="KITS DE ESPUMA PERSONALIZADOS  REFERENCIA TCK1827BR"/>
    <n v="13111300"/>
    <s v="Selección abreviada menor cuantía"/>
    <n v="9"/>
    <n v="6"/>
    <n v="2"/>
    <n v="2000000"/>
    <s v="UNIDAD"/>
    <s v="NO SOLICITADAS"/>
  </r>
  <r>
    <x v="4"/>
    <x v="34"/>
    <n v="10"/>
    <s v="OTROS MATERIALES Y SUMINISTROS"/>
    <s v="VALVULA , BALL HC-2243"/>
    <n v="40141600"/>
    <s v="Selección abreviada menor cuantía"/>
    <n v="9"/>
    <n v="6"/>
    <n v="2"/>
    <n v="1900000"/>
    <s v="UNIDAD"/>
    <s v="NO SOLICITADAS"/>
  </r>
  <r>
    <x v="4"/>
    <x v="34"/>
    <n v="10"/>
    <s v="OTROS MATERIALES Y SUMINISTROS"/>
    <s v="DISCO ACONDICIONADOR DE SUPERFICIE 2&quot; DE DIAMETRO REF 05523 CAJA * 200 UNIDADES"/>
    <n v="27112800"/>
    <s v="Selección abreviada menor cuantía"/>
    <n v="9"/>
    <n v="6"/>
    <n v="2"/>
    <n v="1800000"/>
    <s v="UNIDAD"/>
    <s v="NO SOLICITADAS"/>
  </r>
  <r>
    <x v="4"/>
    <x v="34"/>
    <n v="10"/>
    <s v="OTROS MATERIALES Y SUMINISTROS"/>
    <s v="DISCO ACONDICIONADOR DE SUPERFICIE 2&quot; DE DIAMETRO REF 05527 CAJA 200 UNIDADES"/>
    <n v="27112800"/>
    <s v="Selección abreviada menor cuantía"/>
    <n v="9"/>
    <n v="6"/>
    <n v="2"/>
    <n v="1800000"/>
    <s v="UNIDAD"/>
    <s v="NO SOLICITADAS"/>
  </r>
  <r>
    <x v="4"/>
    <x v="34"/>
    <n v="10"/>
    <s v="OTROS MATERIALES Y SUMINISTROS"/>
    <s v="DISCO ACONDICIONADOR DE SUPERFICIE 2&quot; DE DIAMETRO REF 05528  CAJA 200 UNIDADES"/>
    <n v="27112800"/>
    <s v="Selección abreviada menor cuantía"/>
    <n v="9"/>
    <n v="6"/>
    <n v="2"/>
    <n v="1800000"/>
    <s v="UNIDAD"/>
    <s v="NO SOLICITADAS"/>
  </r>
  <r>
    <x v="4"/>
    <x v="34"/>
    <n v="10"/>
    <s v="OTROS MATERIALES Y SUMINISTROS"/>
    <s v="DISCO ACONDICIONADOR DE SUPERFICIE 2&quot; DE DIAMETRO REF 05530  CAJA 200 UNIDADES"/>
    <n v="27112800"/>
    <s v="Selección abreviada menor cuantía"/>
    <n v="9"/>
    <n v="6"/>
    <n v="2"/>
    <n v="1800000"/>
    <s v="UNIDAD"/>
    <s v="NO SOLICITADAS"/>
  </r>
  <r>
    <x v="4"/>
    <x v="34"/>
    <n v="10"/>
    <s v="OTROS MATERIALES Y SUMINISTROS"/>
    <s v="BARRA DE TUNGSTENO"/>
    <n v="12141747"/>
    <s v="Selección abreviada menor cuantía"/>
    <n v="9"/>
    <n v="6"/>
    <n v="10"/>
    <n v="9000000"/>
    <s v="UNIDAD"/>
    <s v="NO SOLICITADAS"/>
  </r>
  <r>
    <x v="4"/>
    <x v="34"/>
    <n v="10"/>
    <s v="OTROS MATERIALES Y SUMINISTROS"/>
    <s v="COMPUESTO DE SELLADO * 30 CC"/>
    <n v="31211704"/>
    <s v="Selección abreviada menor cuantía"/>
    <n v="9"/>
    <n v="6"/>
    <n v="2"/>
    <n v="1700000"/>
    <s v="UNIDAD"/>
    <s v="NO SOLICITADAS"/>
  </r>
  <r>
    <x v="4"/>
    <x v="34"/>
    <n v="10"/>
    <s v="OTROS MATERIALES Y SUMINISTROS"/>
    <s v="COMPUESTO DE SELLADO MIL-R-46082. 250 ML BOTTLE"/>
    <n v="31211704"/>
    <s v="Selección abreviada menor cuantía"/>
    <n v="9"/>
    <n v="6"/>
    <n v="2"/>
    <n v="1600000"/>
    <s v="UNIDAD"/>
    <s v="NO SOLICITADAS"/>
  </r>
  <r>
    <x v="4"/>
    <x v="34"/>
    <n v="10"/>
    <s v="OTROS MATERIALES Y SUMINISTROS"/>
    <s v="EMPAQUE REPUESTO H-2808"/>
    <n v="31401703"/>
    <s v="Selección abreviada menor cuantía"/>
    <n v="9"/>
    <n v="6"/>
    <n v="2"/>
    <n v="1300000"/>
    <s v="UNIDAD"/>
    <s v="NO SOLICITADAS"/>
  </r>
  <r>
    <x v="4"/>
    <x v="34"/>
    <n v="10"/>
    <s v="OTROS MATERIALES Y SUMINISTROS"/>
    <s v="BATERIA 27AD-1000"/>
    <n v="26111700"/>
    <s v="Selección abreviada menor cuantía"/>
    <n v="9"/>
    <n v="6"/>
    <n v="2"/>
    <n v="1100000"/>
    <s v="UNIDAD"/>
    <s v="NO SOLICITADAS"/>
  </r>
  <r>
    <x v="4"/>
    <x v="34"/>
    <n v="10"/>
    <s v="OTROS MATERIALES Y SUMINISTROS"/>
    <s v="TORNOS DE FRENOS DLB 2000A"/>
    <n v="31282100"/>
    <s v="Selección abreviada menor cuantía"/>
    <n v="9"/>
    <n v="6"/>
    <n v="2"/>
    <n v="700000"/>
    <s v="UNIDAD"/>
    <s v="NO SOLICITADAS"/>
  </r>
  <r>
    <x v="4"/>
    <x v="34"/>
    <n v="10"/>
    <s v="OTROS MATERIALES Y SUMINISTROS"/>
    <s v="VÁLVULA, AGUJA  HC-1081-01"/>
    <n v="40141602"/>
    <s v="Selección abreviada menor cuantía"/>
    <n v="9"/>
    <n v="6"/>
    <n v="2"/>
    <n v="700000"/>
    <s v="UNIDAD"/>
    <s v="NO SOLICITADAS"/>
  </r>
  <r>
    <x v="4"/>
    <x v="34"/>
    <n v="10"/>
    <s v="OTROS MATERIALES Y SUMINISTROS"/>
    <s v="PLACA PLASTICA NORTON BLUE 20X350 PULG   636425-03723"/>
    <n v="13102000"/>
    <s v="Selección abreviada menor cuantía"/>
    <n v="9"/>
    <n v="6"/>
    <n v="2"/>
    <n v="560000"/>
    <s v="UNIDAD"/>
    <s v="NO SOLICITADAS"/>
  </r>
  <r>
    <x v="4"/>
    <x v="34"/>
    <n v="10"/>
    <s v="OTROS MATERIALES Y SUMINISTROS"/>
    <s v="CORREA MOTOR M150046"/>
    <n v="31151900"/>
    <s v="Selección abreviada menor cuantía"/>
    <n v="9"/>
    <n v="6"/>
    <n v="2"/>
    <n v="500000"/>
    <s v="UNIDAD"/>
    <s v="NO SOLICITADAS"/>
  </r>
  <r>
    <x v="4"/>
    <x v="34"/>
    <n v="10"/>
    <s v="OTROS MATERIALES Y SUMINISTROS"/>
    <s v="COPA MEZCLADORA CON COLLAR 840 ML, 16023"/>
    <n v="31211905"/>
    <s v="Selección abreviada menor cuantía"/>
    <n v="9"/>
    <n v="6"/>
    <n v="2"/>
    <n v="460000"/>
    <s v="UNIDAD"/>
    <s v="NO SOLICITADAS"/>
  </r>
  <r>
    <x v="4"/>
    <x v="34"/>
    <n v="10"/>
    <s v="OTROS MATERIALES Y SUMINISTROS"/>
    <s v="TUBO OD 1/4&quot; INCH"/>
    <n v="40171500"/>
    <s v="Selección abreviada menor cuantía"/>
    <n v="9"/>
    <n v="6"/>
    <n v="2"/>
    <n v="166800"/>
    <s v="UNIDAD"/>
    <s v="NO SOLICITADAS"/>
  </r>
  <r>
    <x v="4"/>
    <x v="34"/>
    <n v="10"/>
    <s v="OTROS MATERIALES Y SUMINISTROS"/>
    <s v="TARJETA DE CONTROL  MCP-286411-PAR"/>
    <n v="43201400"/>
    <s v="Selección abreviada menor cuantía"/>
    <n v="9"/>
    <n v="6"/>
    <n v="1"/>
    <n v="4000000"/>
    <s v="UNIDAD"/>
    <s v="NO SOLICITADAS"/>
  </r>
  <r>
    <x v="4"/>
    <x v="34"/>
    <n v="10"/>
    <s v="OTROS MATERIALES Y SUMINISTROS"/>
    <s v="REGULADOR, HIGH PRESSURE  PC-1062-02"/>
    <n v="26101766"/>
    <s v="Selección abreviada menor cuantía"/>
    <n v="9"/>
    <n v="6"/>
    <n v="1"/>
    <n v="3000000"/>
    <s v="UNIDAD"/>
    <s v="NO SOLICITADAS"/>
  </r>
  <r>
    <x v="4"/>
    <x v="34"/>
    <n v="10"/>
    <s v="OTROS MATERIALES Y SUMINISTROS"/>
    <s v="REGULADOR, HIGH PRESSURE  PC-1037-01"/>
    <n v="26101766"/>
    <s v="Selección abreviada menor cuantía"/>
    <n v="9"/>
    <n v="6"/>
    <n v="1"/>
    <n v="3800000"/>
    <s v="UNIDAD"/>
    <s v="NO SOLICITADAS"/>
  </r>
  <r>
    <x v="4"/>
    <x v="34"/>
    <n v="10"/>
    <s v="OTROS MATERIALES Y SUMINISTROS"/>
    <s v="MANGUERA DE RETORNO ASSEMBLY, #16 TF-1039-02*300"/>
    <n v="40142000"/>
    <s v="Selección abreviada menor cuantía"/>
    <n v="9"/>
    <n v="6"/>
    <n v="1"/>
    <n v="3000000"/>
    <s v="UNIDAD"/>
    <s v="NO SOLICITADAS"/>
  </r>
  <r>
    <x v="4"/>
    <x v="34"/>
    <n v="10"/>
    <s v="OTROS MATERIALES Y SUMINISTROS"/>
    <s v="TARJETA DE CONTROL ASSY 286597"/>
    <n v="43201400"/>
    <s v="Selección abreviada menor cuantía"/>
    <n v="9"/>
    <n v="6"/>
    <n v="1"/>
    <n v="3000000"/>
    <s v="UNIDAD"/>
    <s v="NO SOLICITADAS"/>
  </r>
  <r>
    <x v="4"/>
    <x v="34"/>
    <n v="10"/>
    <s v="OTROS MATERIALES Y SUMINISTROS"/>
    <s v="TARJETA DE CONTROL  I/O P.C. BOARD ASSEMBLY 286392-001"/>
    <n v="43201400"/>
    <s v="Selección abreviada menor cuantía"/>
    <n v="9"/>
    <n v="6"/>
    <n v="1"/>
    <n v="3000000"/>
    <s v="UNIDAD"/>
    <s v="NO SOLICITADAS"/>
  </r>
  <r>
    <x v="4"/>
    <x v="34"/>
    <n v="10"/>
    <s v="OTROS MATERIALES Y SUMINISTROS"/>
    <s v="_x000a_ENSAMBLE DE MANGUERA DE PRESIÓN , #8 TF-1038-21*300"/>
    <n v="40142000"/>
    <s v="Selección abreviada menor cuantía"/>
    <n v="9"/>
    <n v="6"/>
    <n v="1"/>
    <n v="2500000"/>
    <s v="UNIDAD"/>
    <s v="NO SOLICITADAS"/>
  </r>
  <r>
    <x v="4"/>
    <x v="34"/>
    <n v="10"/>
    <s v="OTROS MATERIALES Y SUMINISTROS"/>
    <s v="VALVULA CONTROL TERMOSTATICO  39476890"/>
    <n v="40141600"/>
    <s v="Selección abreviada menor cuantía"/>
    <n v="9"/>
    <n v="6"/>
    <n v="1"/>
    <n v="1800000"/>
    <s v="UNIDAD"/>
    <s v="NO SOLICITADAS"/>
  </r>
  <r>
    <x v="4"/>
    <x v="34"/>
    <n v="10"/>
    <s v="OTROS MATERIALES Y SUMINISTROS"/>
    <s v="LAMINA 2024 T3 0,025&quot;, 120 CM X 3 MT"/>
    <n v="30102008"/>
    <s v="Selección abreviada menor cuantía"/>
    <n v="9"/>
    <n v="6"/>
    <n v="1"/>
    <n v="1500000"/>
    <s v="UNIDAD"/>
    <s v="NO SOLICITADAS"/>
  </r>
  <r>
    <x v="4"/>
    <x v="34"/>
    <n v="10"/>
    <s v="OTROS MATERIALES Y SUMINISTROS"/>
    <s v="LAMINA 7075-T6 0.040&quot; 120MTSX 3 MTS"/>
    <n v="30102008"/>
    <s v="Selección abreviada menor cuantía"/>
    <n v="9"/>
    <n v="6"/>
    <n v="1"/>
    <n v="1330000"/>
    <s v="UNIDAD"/>
    <s v="NO SOLICITADAS"/>
  </r>
  <r>
    <x v="4"/>
    <x v="34"/>
    <n v="10"/>
    <s v="OTROS MATERIALES Y SUMINISTROS"/>
    <s v="LAMINA 7075-T6 0.032&quot; 120MTSX 3 MTS"/>
    <n v="30102008"/>
    <s v="Selección abreviada menor cuantía"/>
    <n v="9"/>
    <n v="6"/>
    <n v="1"/>
    <n v="1250000"/>
    <s v="UNIDAD"/>
    <s v="NO SOLICITADAS"/>
  </r>
  <r>
    <x v="4"/>
    <x v="34"/>
    <n v="10"/>
    <s v="OTROS MATERIALES Y SUMINISTROS"/>
    <s v="LAMINA 2024 T3, 0,040&quot; 120 CM X 3 MT"/>
    <n v="30102008"/>
    <s v="Selección abreviada menor cuantía"/>
    <n v="9"/>
    <n v="6"/>
    <n v="1"/>
    <n v="1200000"/>
    <s v="UNIDAD"/>
    <s v="NO SOLICITADAS"/>
  </r>
  <r>
    <x v="4"/>
    <x v="34"/>
    <n v="10"/>
    <s v="OTROS MATERIALES Y SUMINISTROS"/>
    <s v="ELEMENTO SEPARADOR  39863840"/>
    <n v="40161505"/>
    <s v="Selección abreviada menor cuantía"/>
    <n v="9"/>
    <n v="6"/>
    <n v="1"/>
    <n v="1200000"/>
    <s v="UNIDAD"/>
    <s v="NO SOLICITADAS"/>
  </r>
  <r>
    <x v="4"/>
    <x v="34"/>
    <n v="10"/>
    <s v="OTROS MATERIALES Y SUMINISTROS"/>
    <s v="LAMINA 7075-T6 0.050&quot; 120MTSX 3 MTS"/>
    <n v="30102008"/>
    <s v="Selección abreviada menor cuantía"/>
    <n v="9"/>
    <n v="6"/>
    <n v="1"/>
    <n v="1120000"/>
    <s v="UNIDAD"/>
    <s v="NO SOLICITADAS"/>
  </r>
  <r>
    <x v="4"/>
    <x v="34"/>
    <n v="10"/>
    <s v="OTROS MATERIALES Y SUMINISTROS"/>
    <s v="LAMINA 2024 T3 0,032&quot;, 120 CM X 3 MT"/>
    <n v="30102008"/>
    <s v="Selección abreviada menor cuantía"/>
    <n v="9"/>
    <n v="6"/>
    <n v="1"/>
    <n v="1010877"/>
    <s v="UNIDAD"/>
    <s v="NO SOLICITADAS"/>
  </r>
  <r>
    <x v="4"/>
    <x v="34"/>
    <n v="10"/>
    <s v="OTROS MATERIALES Y SUMINISTROS"/>
    <s v="COMPUESTO DE SELLADO POR CUARTO TIPO I"/>
    <n v="31201600"/>
    <s v="Selección abreviada menor cuantía"/>
    <n v="9"/>
    <n v="6"/>
    <n v="1"/>
    <n v="1000000"/>
    <s v="UNIDAD"/>
    <s v="NO SOLICITADAS"/>
  </r>
  <r>
    <x v="4"/>
    <x v="34"/>
    <n v="10"/>
    <s v="OTROS MATERIALES Y SUMINISTROS"/>
    <s v="MANGUERA DE ENTRADA Z-6091"/>
    <n v="40142000"/>
    <s v="Selección abreviada menor cuantía"/>
    <n v="9"/>
    <n v="6"/>
    <n v="1"/>
    <n v="950000"/>
    <s v="UNIDAD"/>
    <s v="NO SOLICITADAS"/>
  </r>
  <r>
    <x v="4"/>
    <x v="34"/>
    <n v="10"/>
    <s v="OTROS MATERIALES Y SUMINISTROS"/>
    <s v="VÁLVULA DE PRESIÓN MÍNIMA 39475637"/>
    <n v="40141600"/>
    <s v="Selección abreviada menor cuantía"/>
    <n v="9"/>
    <n v="6"/>
    <n v="1"/>
    <n v="900000"/>
    <s v="UNIDAD"/>
    <s v="NO SOLICITADAS"/>
  </r>
  <r>
    <x v="4"/>
    <x v="34"/>
    <n v="10"/>
    <s v="OTROS MATERIALES Y SUMINISTROS"/>
    <s v="SENSOR, MAGNETIC GOVERNOR, V03613 281774-3"/>
    <n v="41111900"/>
    <s v="Selección abreviada menor cuantía"/>
    <n v="9"/>
    <n v="6"/>
    <n v="1"/>
    <n v="850000"/>
    <s v="UNIDAD"/>
    <s v="NO SOLICITADAS"/>
  </r>
  <r>
    <x v="4"/>
    <x v="34"/>
    <n v="10"/>
    <s v="OTROS MATERIALES Y SUMINISTROS"/>
    <s v=" DISULFATO MOLYBDEN0 * CAN "/>
    <n v="12141727"/>
    <s v="Selección abreviada menor cuantía"/>
    <n v="9"/>
    <n v="6"/>
    <n v="1"/>
    <n v="800000"/>
    <s v="UNIDAD"/>
    <s v="NO SOLICITADAS"/>
  </r>
  <r>
    <x v="4"/>
    <x v="34"/>
    <n v="10"/>
    <s v="OTROS MATERIALES Y SUMINISTROS"/>
    <s v="REGULATOR H-1397"/>
    <n v="26101766"/>
    <s v="Selección abreviada menor cuantía"/>
    <n v="9"/>
    <n v="6"/>
    <n v="1"/>
    <n v="750000"/>
    <s v="UNIDAD"/>
    <s v="NO SOLICITADAS"/>
  </r>
  <r>
    <x v="4"/>
    <x v="34"/>
    <n v="10"/>
    <s v="OTROS MATERIALES Y SUMINISTROS"/>
    <s v="VALVULA REFRIGERANTE DE PARADA , NEMA 1 39476825"/>
    <n v="40141600"/>
    <s v="Selección abreviada menor cuantía"/>
    <n v="9"/>
    <n v="6"/>
    <n v="1"/>
    <n v="600000"/>
    <s v="UNIDAD"/>
    <s v="NO SOLICITADAS"/>
  </r>
  <r>
    <x v="4"/>
    <x v="34"/>
    <n v="10"/>
    <s v="OTROS MATERIALES Y SUMINISTROS"/>
    <s v="VALVULA DE PURGA  NEMA1 39136932"/>
    <n v="40141625"/>
    <s v="Selección abreviada menor cuantía"/>
    <n v="9"/>
    <n v="6"/>
    <n v="1"/>
    <n v="500000"/>
    <s v="UNIDAD"/>
    <s v="NO SOLICITADAS"/>
  </r>
  <r>
    <x v="4"/>
    <x v="34"/>
    <n v="10"/>
    <s v="OTROS MATERIALES Y SUMINISTROS"/>
    <s v="TARJETA DESCARGA DE DATOS BUS DISCHARGE P.C. BOARD ASSY 286250A"/>
    <n v="43201400"/>
    <s v="Selección abreviada menor cuantía"/>
    <n v="9"/>
    <n v="6"/>
    <n v="1"/>
    <n v="500000"/>
    <s v="UNIDAD"/>
    <s v="NO SOLICITADAS"/>
  </r>
  <r>
    <x v="4"/>
    <x v="34"/>
    <n v="10"/>
    <s v="OTROS MATERIALES Y SUMINISTROS"/>
    <s v="AMPERIMETRO, V60741, NO. 331 LH W-8095A-9"/>
    <n v="41113601"/>
    <s v="Selección abreviada menor cuantía"/>
    <n v="9"/>
    <n v="6"/>
    <n v="1"/>
    <n v="450000"/>
    <s v="UNIDAD"/>
    <s v="NO SOLICITADAS"/>
  </r>
  <r>
    <x v="4"/>
    <x v="34"/>
    <n v="10"/>
    <s v="OTROS MATERIALES Y SUMINISTROS"/>
    <s v="VALVULA DE APAGADO H-1529-01"/>
    <n v="40141600"/>
    <s v="Selección abreviada menor cuantía"/>
    <n v="9"/>
    <n v="6"/>
    <n v="1"/>
    <n v="450000"/>
    <s v="UNIDAD"/>
    <s v="NO SOLICITADAS"/>
  </r>
  <r>
    <x v="4"/>
    <x v="34"/>
    <n v="10"/>
    <s v="OTROS MATERIALES Y SUMINISTROS"/>
    <s v="SENSOR DE PRESION  39541693"/>
    <n v="41111959"/>
    <s v="Selección abreviada menor cuantía"/>
    <n v="9"/>
    <n v="6"/>
    <n v="1"/>
    <n v="350000"/>
    <s v="UNIDAD"/>
    <s v="NO SOLICITADAS"/>
  </r>
  <r>
    <x v="4"/>
    <x v="34"/>
    <n v="10"/>
    <s v="OTROS MATERIALES Y SUMINISTROS"/>
    <s v="COMPUESTO ANTISEIZE 1 CAN LIBRA 8030-00-087-8630"/>
    <n v="15121500"/>
    <s v="Selección abreviada menor cuantía"/>
    <n v="9"/>
    <n v="6"/>
    <n v="1"/>
    <n v="300000"/>
    <s v="UNIDAD"/>
    <s v="NO SOLICITADAS"/>
  </r>
  <r>
    <x v="4"/>
    <x v="34"/>
    <n v="10"/>
    <s v="OTROS MATERIALES Y SUMINISTROS"/>
    <s v="_x000a_TRIOXIDO DE CROMO 5 LIBRAS"/>
    <n v="12141709"/>
    <s v="Selección abreviada menor cuantía"/>
    <n v="9"/>
    <n v="6"/>
    <n v="1"/>
    <n v="230000"/>
    <s v="UNIDAD"/>
    <s v="NO SOLICITADAS"/>
  </r>
  <r>
    <x v="4"/>
    <x v="34"/>
    <n v="10"/>
    <s v="OTROS MATERIALES Y SUMINISTROS"/>
    <s v="SELLANTE GRADE 1 &amp; 2 SPEC FUEL TANK SEALANT - 2.5 OZ 655-SEMKIT"/>
    <n v="31211704"/>
    <s v="Selección abreviada menor cuantía"/>
    <n v="9"/>
    <n v="6"/>
    <n v="1"/>
    <n v="200000"/>
    <s v="UNIDAD"/>
    <s v="NO SOLICITADAS"/>
  </r>
  <r>
    <x v="4"/>
    <x v="34"/>
    <n v="10"/>
    <s v="OTROS MATERIALES Y SUMINISTROS"/>
    <s v="CANASTA CABLES PART#: 1962"/>
    <n v="24112005"/>
    <s v="Selección abreviada menor cuantía"/>
    <n v="9"/>
    <n v="6"/>
    <n v="1"/>
    <n v="200000"/>
    <s v="UNIDAD"/>
    <s v="NO SOLICITADAS"/>
  </r>
  <r>
    <x v="4"/>
    <x v="34"/>
    <n v="10"/>
    <s v="OTROS MATERIALES Y SUMINISTROS"/>
    <s v="PUNTAS APLICABLES A EXTRACTOR DE SOLDADURA PACE SX-90, PAQUETE DE 5, P/N 1121-0932-P5, NSN 3439-01-571-1420"/>
    <n v="23271800"/>
    <s v="Selección abreviada menor cuantía"/>
    <n v="9"/>
    <n v="6"/>
    <n v="1"/>
    <n v="140747"/>
    <s v="UNIDAD"/>
    <s v="NO SOLICITADAS"/>
  </r>
  <r>
    <x v="4"/>
    <x v="34"/>
    <n v="10"/>
    <s v="OTROS MATERIALES Y SUMINISTROS"/>
    <s v="PUNTAS APLICABLES A EXTRACTOR DE SOLDADURA PACE SX-90, PAQUETE DE 5 REFERENCIA P/N 1121-0946-P5, NSN 3439-01-571-1446"/>
    <n v="23271800"/>
    <s v="Selección abreviada menor cuantía"/>
    <n v="9"/>
    <n v="6"/>
    <n v="1"/>
    <n v="153658"/>
    <s v="UNIDAD"/>
    <s v="NO SOLICITADAS"/>
  </r>
  <r>
    <x v="4"/>
    <x v="34"/>
    <n v="10"/>
    <s v="OTROS MATERIALES Y SUMINISTROS"/>
    <s v="ETILENO TECNICO GALON  GLYCOL "/>
    <n v="13111000"/>
    <s v="Selección abreviada menor cuantía"/>
    <n v="9"/>
    <n v="6"/>
    <n v="1"/>
    <n v="100000"/>
    <s v="UNIDAD"/>
    <s v="NO SOLICITADAS"/>
  </r>
  <r>
    <x v="4"/>
    <x v="34"/>
    <n v="10"/>
    <s v="OTROS MATERIALES Y SUMINISTROS"/>
    <s v="SELLANTE, RTV108 (01139)"/>
    <n v="31211704"/>
    <s v="Selección abreviada menor cuantía"/>
    <n v="9"/>
    <n v="6"/>
    <n v="1"/>
    <n v="50000"/>
    <s v="UNIDAD"/>
    <s v="NO SOLICITADAS"/>
  </r>
  <r>
    <x v="4"/>
    <x v="35"/>
    <n v="10"/>
    <s v="MANTENIMIENTO DE BIENES INMUEBLES"/>
    <s v="MANTENIMIENTO, ADECUACIÓN Y MEJORAMIENTO INSTALACIONES ESM"/>
    <n v="72102900"/>
    <s v="Selección abreviada menor cuantía"/>
    <n v="2"/>
    <n v="9"/>
    <n v="1"/>
    <n v="9006725"/>
    <s v="GLOBAL"/>
    <s v="NO SOLICITADAS"/>
  </r>
  <r>
    <x v="4"/>
    <x v="35"/>
    <n v="16"/>
    <s v="MANTENIMIENTO DE BIENES INMUEBLES"/>
    <s v="MANTENIMIENTO, ADECUACIÓN Y MEJORAMIENTO INSTALACIONES UNIDAD"/>
    <n v="72102900"/>
    <s v="Selección abreviada menor cuantía"/>
    <n v="1"/>
    <n v="7"/>
    <n v="1"/>
    <n v="36000000"/>
    <s v="GLOBAL"/>
    <s v="SI APROBADAS"/>
  </r>
  <r>
    <x v="4"/>
    <x v="35"/>
    <n v="10"/>
    <s v="MANTENIMIENTO DE BIENES INMUEBLES"/>
    <s v="MANTENIMIENTO, ADECUACIÓN Y MEJORAMIENTO INSTALACIONES UNIDAD"/>
    <n v="72102900"/>
    <s v="Selección abreviada menor cuantía"/>
    <n v="1"/>
    <n v="7"/>
    <n v="1"/>
    <n v="91000000"/>
    <s v="GLOBAL"/>
    <s v="SI APROBADAS"/>
  </r>
  <r>
    <x v="4"/>
    <x v="35"/>
    <n v="16"/>
    <s v="MANTENIMIENTO DE BIENES INMUEBLES"/>
    <s v="MANTENIMIENTO, ADECUACIÓN Y MEJORAMIENTO DE INSTALACIONES"/>
    <n v="72102900"/>
    <s v="Selección abreviada menor cuantía"/>
    <n v="4"/>
    <n v="3"/>
    <n v="1"/>
    <n v="43000000"/>
    <s v="GLOBAL"/>
    <s v="NO SOLICITADAS"/>
  </r>
  <r>
    <x v="4"/>
    <x v="35"/>
    <n v="10"/>
    <s v="MANTENIMIENTO DE BIENES INMUEBLES"/>
    <s v="MANTENIMIENTO ESTACIÓN DE COMBUSTIBLE"/>
    <n v="72102900"/>
    <s v="Mínima cuantía"/>
    <n v="4"/>
    <n v="2"/>
    <n v="1"/>
    <n v="13000000"/>
    <s v="GLOBAL"/>
    <s v="NO SOLICITADAS"/>
  </r>
  <r>
    <x v="4"/>
    <x v="36"/>
    <n v="10"/>
    <s v="MANTENIMIENTO DE BIENES MUEBLES, EQUIPOS Y ENSERES"/>
    <s v="MANTENIMIENTO PREVENTIVO Y CORRECTIVO EQUIPO AGRICOLA"/>
    <n v="72151800"/>
    <s v="Mínima cuantía"/>
    <n v="1"/>
    <n v="7"/>
    <n v="1"/>
    <n v="18000000"/>
    <s v="GLOBAL"/>
    <s v="SI APROBADAS"/>
  </r>
  <r>
    <x v="4"/>
    <x v="36"/>
    <n v="10"/>
    <s v="MANTENIMIENTO DE BIENES MUEBLES, EQUIPOS Y ENSERES"/>
    <s v="MANTENIMIENTO EQUIPO DE AUDIO, REDES Y CONSOLAS"/>
    <n v="72154066"/>
    <s v="Mínima cuantía"/>
    <n v="1"/>
    <n v="7"/>
    <n v="1"/>
    <n v="3780000"/>
    <s v="GLOBAL"/>
    <s v="SI APROBADAS"/>
  </r>
  <r>
    <x v="4"/>
    <x v="36"/>
    <n v="10"/>
    <s v="MANTENIMIENTO DE BIENES MUEBLES, EQUIPOS Y ENSERES"/>
    <s v="MANTENIMIENTO ELEMENTOS BANDA DE GUERRA"/>
    <n v="72154201"/>
    <s v="Mínima cuantía"/>
    <n v="3"/>
    <n v="8"/>
    <n v="1"/>
    <n v="5000000"/>
    <s v="GLOBAL"/>
    <s v="NO SOLICITADAS"/>
  </r>
  <r>
    <x v="4"/>
    <x v="36"/>
    <n v="10"/>
    <s v="MANTENIMIENTO DE BIENES MUEBLES, EQUIPOS Y ENSERES"/>
    <s v="MANTENIMIENTO EQUIPO AGRICOLA (AMARRE VF 2019)"/>
    <n v="72151802"/>
    <s v="Mínima cuantía"/>
    <n v="9"/>
    <n v="2"/>
    <n v="1"/>
    <n v="5500000"/>
    <s v="GLOBAL"/>
    <s v="NO SOLICITADAS"/>
  </r>
  <r>
    <x v="4"/>
    <x v="36"/>
    <n v="10"/>
    <s v="MANTENIMIENTO DE BIENES MUEBLES, EQUIPOS Y ENSERES"/>
    <s v="MANTENIMIENTO CUARTOS FRIOS Y AIRES ACONDICIONADOS"/>
    <n v="72151207"/>
    <s v="Mínima cuantía"/>
    <n v="7"/>
    <n v="5"/>
    <n v="1"/>
    <n v="25000000"/>
    <s v="GLOBAL"/>
    <s v="NO SOLICITADAS"/>
  </r>
  <r>
    <x v="4"/>
    <x v="36"/>
    <n v="10"/>
    <s v="MANTENIMIENTO DE BIENES MUEBLES, EQUIPOS Y ENSERES"/>
    <s v="MANTENIMIENTO EQUIPO DE AUDIO, REDES Y CONSOLAS"/>
    <n v="72154066"/>
    <s v="Mínima cuantía"/>
    <n v="7"/>
    <n v="4"/>
    <n v="1"/>
    <n v="2576000"/>
    <s v="GLOBAL"/>
    <s v="NO SOLICITADAS"/>
  </r>
  <r>
    <x v="4"/>
    <x v="36"/>
    <n v="10"/>
    <s v="MANTENIMIENTO DE BIENES MUEBLES, EQUIPOS Y ENSERES"/>
    <s v="MANTENIMIENTO EQUIPO DE AUDIO, REDES Y CONSOLAS (AMARRE VF 2019)"/>
    <n v="72154066"/>
    <s v="Mínima cuantía"/>
    <n v="9"/>
    <n v="2"/>
    <n v="1"/>
    <n v="644000"/>
    <s v="GLOBAL"/>
    <s v="NO SOLICITADAS"/>
  </r>
  <r>
    <x v="4"/>
    <x v="36"/>
    <n v="16"/>
    <s v="MANTENIMIENTO DE BIENES MUEBLES, EQUIPOS Y ENSERES"/>
    <s v="MTTO EQUIPOS DE COCINA, GASODOMESTICOS, LAVADORAS Y SECADORAS "/>
    <n v="73152100"/>
    <s v="Mínima cuantía"/>
    <n v="3"/>
    <n v="4"/>
    <n v="1"/>
    <n v="22500000"/>
    <s v="GLOBAL"/>
    <s v="NO SOLICITADAS"/>
  </r>
  <r>
    <x v="4"/>
    <x v="36"/>
    <n v="10"/>
    <s v="MANTENIMIENTO DE BIENES MUEBLES, EQUIPOS Y ENSERES"/>
    <s v="MANTENIMIENTO DE  BIENES MUEBLES ESTACIÓN DE COMBUSTIBLE"/>
    <n v="72153303"/>
    <s v="Mínima cuantía"/>
    <n v="4"/>
    <n v="2"/>
    <n v="1"/>
    <n v="2000000"/>
    <s v="GLOBAL"/>
    <s v="NO SOLICITADAS"/>
  </r>
  <r>
    <x v="4"/>
    <x v="36"/>
    <n v="10"/>
    <s v="MANTENIMIENTO DE BIENES MUEBLES, EQUIPOS Y ENSERES"/>
    <s v="MANTENIMIENTO Y RECARGA DE EXTINTORES Y EQUIPOS CONTRAINCENDIO"/>
    <n v="72101516"/>
    <s v="Mínima cuantía"/>
    <n v="1"/>
    <n v="7"/>
    <n v="1"/>
    <n v="23600000"/>
    <s v="GLOBAL"/>
    <s v="NO SOLICITADAS"/>
  </r>
  <r>
    <x v="4"/>
    <x v="36"/>
    <n v="10"/>
    <s v="MANTENIMIENTO DE BIENES MUEBLES, EQUIPOS Y ENSERES"/>
    <s v="MANTENIMIENTO GATOR OCP / AA"/>
    <n v="72151800"/>
    <s v="Selección abreviada menor cuantía"/>
    <n v="9"/>
    <n v="6"/>
    <n v="1"/>
    <n v="4000000"/>
    <s v="GLOBAL"/>
    <s v="NO SOLICITADAS"/>
  </r>
  <r>
    <x v="4"/>
    <x v="36"/>
    <n v="10"/>
    <s v="MANTENIMIENTO DE BIENES MUEBLES, EQUIPOS Y ENSERES"/>
    <s v="CABINA DE PINTURAS TME2201"/>
    <n v="72151800"/>
    <s v="Selección abreviada menor cuantía"/>
    <n v="9"/>
    <n v="6"/>
    <n v="1"/>
    <n v="7780000"/>
    <s v="GLOBAL"/>
    <s v="NO SOLICITADAS"/>
  </r>
  <r>
    <x v="4"/>
    <x v="36"/>
    <n v="10"/>
    <s v="MANTENIMIENTO DE BIENES MUEBLES, EQUIPOS Y ENSERES"/>
    <s v="AGPU AMJ 0754"/>
    <n v="72151800"/>
    <s v="Selección abreviada menor cuantía"/>
    <n v="9"/>
    <n v="6"/>
    <n v="1"/>
    <n v="6000000"/>
    <s v="GLOBAL"/>
    <s v="NO SOLICITADAS"/>
  </r>
  <r>
    <x v="4"/>
    <x v="36"/>
    <n v="10"/>
    <s v="MANTENIMIENTO DE BIENES MUEBLES, EQUIPOS Y ENSERES"/>
    <s v="POWER MASTER ADV. TME 3804"/>
    <n v="72151800"/>
    <s v="Selección abreviada menor cuantía"/>
    <n v="9"/>
    <n v="6"/>
    <n v="1"/>
    <n v="6000000"/>
    <s v="GLOBAL"/>
    <s v="NO SOLICITADAS"/>
  </r>
  <r>
    <x v="4"/>
    <x v="36"/>
    <n v="10"/>
    <s v="MANTENIMIENTO DE BIENES MUEBLES, EQUIPOS Y ENSERES"/>
    <s v="DIFERENCIAL-NH HOIST 3 TON. TNI 3108"/>
    <n v="72151800"/>
    <s v="Selección abreviada menor cuantía"/>
    <n v="9"/>
    <n v="6"/>
    <n v="1"/>
    <n v="5500000"/>
    <s v="GLOBAL"/>
    <s v="NO SOLICITADAS"/>
  </r>
  <r>
    <x v="4"/>
    <x v="36"/>
    <n v="10"/>
    <s v="MANTENIMIENTO DE BIENES MUEBLES, EQUIPOS Y ENSERES"/>
    <s v="GRUA COFFIN HOIST-YALE 3 T. TNI 3109"/>
    <n v="72151800"/>
    <s v="Selección abreviada menor cuantía"/>
    <n v="9"/>
    <n v="6"/>
    <n v="1"/>
    <n v="20100000"/>
    <s v="GLOBAL"/>
    <s v="NO SOLICITADAS"/>
  </r>
  <r>
    <x v="4"/>
    <x v="36"/>
    <n v="10"/>
    <s v="MANTENIMIENTO DE BIENES MUEBLES, EQUIPOS Y ENSERES"/>
    <s v="COMPRESOR RECIPROCO TME 3216"/>
    <n v="72151800"/>
    <s v="Selección abreviada menor cuantía"/>
    <n v="9"/>
    <n v="6"/>
    <n v="1"/>
    <n v="3950000"/>
    <s v="GLOBAL"/>
    <s v="NO SOLICITADAS"/>
  </r>
  <r>
    <x v="4"/>
    <x v="36"/>
    <n v="10"/>
    <s v="MANTENIMIENTO DE BIENES MUEBLES, EQUIPOS Y ENSERES"/>
    <s v="GENERADOR DE ILUMINACION AMD 1523"/>
    <n v="72151800"/>
    <s v="Selección abreviada menor cuantía"/>
    <n v="9"/>
    <n v="6"/>
    <n v="1"/>
    <n v="3000000"/>
    <s v="GLOBAL"/>
    <s v="NO SOLICITADAS"/>
  </r>
  <r>
    <x v="4"/>
    <x v="36"/>
    <n v="10"/>
    <s v="MANTENIMIENTO DE BIENES MUEBLES, EQUIPOS Y ENSERES"/>
    <s v="BANCO 360 COLA UH-60 ANI 0247"/>
    <n v="72151800"/>
    <s v="Selección abreviada menor cuantía"/>
    <n v="9"/>
    <n v="6"/>
    <n v="1"/>
    <n v="2500000"/>
    <s v="GLOBAL"/>
    <s v="NO SOLICITADAS"/>
  </r>
  <r>
    <x v="4"/>
    <x v="36"/>
    <n v="10"/>
    <s v="MANTENIMIENTO DE BIENES MUEBLES, EQUIPOS Y ENSERES"/>
    <s v="BANCO 360 COLA UH-60 ANI 0249"/>
    <n v="72151800"/>
    <s v="Selección abreviada menor cuantía"/>
    <n v="9"/>
    <n v="6"/>
    <n v="1"/>
    <n v="2500000"/>
    <s v="GLOBAL"/>
    <s v="NO SOLICITADAS"/>
  </r>
  <r>
    <x v="4"/>
    <x v="36"/>
    <n v="10"/>
    <s v="MANTENIMIENTO DE BIENES MUEBLES, EQUIPOS Y ENSERES"/>
    <s v="BANCO 360 DERECHO UH-60 ANI 0246"/>
    <n v="72151800"/>
    <s v="Selección abreviada menor cuantía"/>
    <n v="9"/>
    <n v="6"/>
    <n v="1"/>
    <n v="2500000"/>
    <s v="GLOBAL"/>
    <s v="NO SOLICITADAS"/>
  </r>
  <r>
    <x v="4"/>
    <x v="36"/>
    <n v="10"/>
    <s v="MANTENIMIENTO DE BIENES MUEBLES, EQUIPOS Y ENSERES"/>
    <s v="BANCO 360 DERECHO UH-60 ANI 0248"/>
    <n v="72151800"/>
    <s v="Selección abreviada menor cuantía"/>
    <n v="9"/>
    <n v="6"/>
    <n v="1"/>
    <n v="2500000"/>
    <s v="GLOBAL"/>
    <s v="NO SOLICITADAS"/>
  </r>
  <r>
    <x v="4"/>
    <x v="36"/>
    <n v="10"/>
    <s v="MANTENIMIENTO DE BIENES MUEBLES, EQUIPOS Y ENSERES"/>
    <s v="BANCO 360 IZQUIERDO UH-60 ANI 0215"/>
    <n v="72151800"/>
    <s v="Selección abreviada menor cuantía"/>
    <n v="9"/>
    <n v="6"/>
    <n v="1"/>
    <n v="2500000"/>
    <s v="GLOBAL"/>
    <s v="NO SOLICITADAS"/>
  </r>
  <r>
    <x v="4"/>
    <x v="36"/>
    <n v="10"/>
    <s v="MANTENIMIENTO DE BIENES MUEBLES, EQUIPOS Y ENSERES"/>
    <s v="BANCO 360 IZQUIERDO UH-60 ANI 0233"/>
    <n v="72151800"/>
    <s v="Selección abreviada menor cuantía"/>
    <n v="9"/>
    <n v="6"/>
    <n v="1"/>
    <n v="2500000"/>
    <s v="GLOBAL"/>
    <s v="NO SOLICITADAS"/>
  </r>
  <r>
    <x v="4"/>
    <x v="36"/>
    <n v="10"/>
    <s v="MANTENIMIENTO DE BIENES MUEBLES, EQUIPOS Y ENSERES"/>
    <s v="MAINTENANCE PLATFORM HYD ANH 5042"/>
    <n v="72151800"/>
    <s v="Selección abreviada menor cuantía"/>
    <n v="9"/>
    <n v="6"/>
    <n v="1"/>
    <n v="2500000"/>
    <s v="GLOBAL"/>
    <s v="NO SOLICITADAS"/>
  </r>
  <r>
    <x v="4"/>
    <x v="36"/>
    <n v="10"/>
    <s v="MANTENIMIENTO DE BIENES MUEBLES, EQUIPOS Y ENSERES"/>
    <s v="MAINTENANCE PLATFORM HYD ANH 0245"/>
    <n v="72151800"/>
    <s v="Selección abreviada menor cuantía"/>
    <n v="9"/>
    <n v="6"/>
    <n v="1"/>
    <n v="2500000"/>
    <s v="GLOBAL"/>
    <s v="NO SOLICITADAS"/>
  </r>
  <r>
    <x v="4"/>
    <x v="36"/>
    <n v="10"/>
    <s v="MANTENIMIENTO DE BIENES MUEBLES, EQUIPOS Y ENSERES"/>
    <s v="MANTENIMIENTO BANCO DE BATERIAS C3I2"/>
    <n v="83111602"/>
    <s v="Selección abreviada menor cuantía"/>
    <n v="9"/>
    <n v="6"/>
    <n v="1"/>
    <n v="1000000"/>
    <s v="GLOBAL"/>
    <s v="NO SOLICITADAS"/>
  </r>
  <r>
    <x v="4"/>
    <x v="67"/>
    <n v="10"/>
    <s v="MANTENIMIENTO DE MATERIAL Y EQUIPO DE GUERRA"/>
    <s v="MANTENIMIENTO PREVENTIVO Y CORRECTIVO CASCOS DE COMBATE BALISTICO KEVLAR "/>
    <n v="73152101"/>
    <s v="Mínima cuantía"/>
    <n v="1"/>
    <n v="7"/>
    <n v="1"/>
    <n v="3000000"/>
    <s v="GLOBAL"/>
    <s v="NO SOLICITADAS"/>
  </r>
  <r>
    <x v="4"/>
    <x v="67"/>
    <n v="10"/>
    <s v="MANTENIMIENTO DE MATERIAL Y EQUIPO DE GUERRA"/>
    <s v="MANTENIMIENTO PREVENTIVO Y CORRECTIVO CASCOS PMA"/>
    <n v="73152101"/>
    <s v="Mínima cuantía"/>
    <n v="1"/>
    <n v="7"/>
    <n v="1"/>
    <n v="3000000"/>
    <s v="GLOBAL"/>
    <s v="NO SOLICITADAS"/>
  </r>
  <r>
    <x v="4"/>
    <x v="37"/>
    <n v="10"/>
    <s v="MANTENIMIENTO DE VÍAS, ESTRUCTURAS Y REDES"/>
    <s v="MANTENIMIENTO CAJAS DE INSPECCION RED LAN"/>
    <n v="72151514"/>
    <s v="Mínima cuantía"/>
    <n v="3"/>
    <n v="5"/>
    <n v="1"/>
    <n v="22000000"/>
    <s v="GLOBAL"/>
    <s v="NO SOLICITADAS"/>
  </r>
  <r>
    <x v="4"/>
    <x v="37"/>
    <n v="10"/>
    <s v="MANTENIMIENTO DE VÍAS, ESTRUCTURAS Y REDES"/>
    <s v="MANTENIMIENTO CAJAS DE INSPECCION RED LAN (AMARRE VF 2019)"/>
    <n v="72151514"/>
    <s v="Mínima cuantía"/>
    <n v="7"/>
    <n v="5"/>
    <n v="1"/>
    <n v="6000000"/>
    <s v="GLOBAL"/>
    <s v="NO SOLICITADAS"/>
  </r>
  <r>
    <x v="4"/>
    <x v="37"/>
    <n v="10"/>
    <s v="MANTENIMIENTO DE VÍAS, ESTRUCTURAS Y REDES"/>
    <s v="MANTENIMIENTO CONTROL ELECTRONICO LUCES DE SUPERFICIE"/>
    <n v="83111602"/>
    <s v="Selección abreviada menor cuantía"/>
    <n v="9"/>
    <n v="6"/>
    <n v="1"/>
    <n v="2000000"/>
    <s v="GLOBAL"/>
    <s v="NO SOLICITADAS"/>
  </r>
  <r>
    <x v="4"/>
    <x v="37"/>
    <n v="10"/>
    <s v="MANTENIMIENTO DE VÍAS, ESTRUCTURAS Y REDES"/>
    <s v="MANTENIMIENTO SISTEMA DE LUCES SPOTS, RODAJE Y RAMPA "/>
    <n v="83111602"/>
    <s v="Selección abreviada menor cuantía"/>
    <n v="9"/>
    <n v="6"/>
    <n v="1"/>
    <n v="3000000"/>
    <s v="GLOBAL"/>
    <s v="NO SOLICITADAS"/>
  </r>
  <r>
    <x v="4"/>
    <x v="38"/>
    <n v="10"/>
    <s v="MANTENIMIENTO EQUIPO COMUNICACIÓN Y COMPUTACIÓN"/>
    <s v="MANTENIMIENTO DE EQUIPOS DE COMPUTO"/>
    <n v="81111800"/>
    <s v="Mínima cuantía"/>
    <n v="1"/>
    <n v="7"/>
    <n v="1"/>
    <n v="11170000"/>
    <s v="GLOBAL"/>
    <s v="SI APROBADAS"/>
  </r>
  <r>
    <x v="4"/>
    <x v="38"/>
    <n v="10"/>
    <s v="MANTENIMIENTO EQUIPO COMUNICACIÓN Y COMPUTACIÓN"/>
    <s v="MANTENIMIENTO DE SERVIDORES"/>
    <n v="81111803"/>
    <s v="Mínima cuantía"/>
    <n v="1"/>
    <n v="7"/>
    <n v="1"/>
    <n v="4037000"/>
    <s v="GLOBAL"/>
    <s v="SI APROBADAS"/>
  </r>
  <r>
    <x v="4"/>
    <x v="38"/>
    <n v="10"/>
    <s v="MANTENIMIENTO EQUIPO COMUNICACIÓN Y COMPUTACIÓN"/>
    <s v="MANTENIMIENTO DE IMPRESORAS, SCANNERS Y PLOTTER"/>
    <n v="81111800"/>
    <s v="Mínima cuantía"/>
    <n v="1"/>
    <n v="7"/>
    <n v="1"/>
    <n v="4196000"/>
    <s v="GLOBAL"/>
    <s v="SI APROBADAS"/>
  </r>
  <r>
    <x v="4"/>
    <x v="38"/>
    <n v="10"/>
    <s v="MANTENIMIENTO EQUIPO COMUNICACIÓN Y COMPUTACIÓN"/>
    <s v="MANTENIMIENTO EQUIPO DE COMUNICACIÓN (TELEFAX-TELEFONOS)"/>
    <n v="81111800"/>
    <s v="Mínima cuantía"/>
    <n v="2"/>
    <n v="5"/>
    <n v="1"/>
    <n v="1893120"/>
    <s v="GLOBAL"/>
    <s v="NO SOLICITADAS"/>
  </r>
  <r>
    <x v="4"/>
    <x v="38"/>
    <n v="10"/>
    <s v="MANTENIMIENTO EQUIPO COMUNICACIÓN Y COMPUTACIÓN"/>
    <s v="MANTENIMIENTO RACK, SWITCH"/>
    <n v="81111800"/>
    <s v="Mínima cuantía"/>
    <n v="2"/>
    <n v="5"/>
    <n v="1"/>
    <n v="2800000"/>
    <s v="GLOBAL"/>
    <s v="NO SOLICITADAS"/>
  </r>
  <r>
    <x v="4"/>
    <x v="38"/>
    <n v="10"/>
    <s v="MANTENIMIENTO EQUIPO COMUNICACIÓN Y COMPUTACIÓN"/>
    <s v="MANTENIMIENTO UPS  DE 1KVA, 2KVA Y 3KVA"/>
    <n v="81111800"/>
    <s v="Mínima cuantía"/>
    <n v="8"/>
    <n v="4"/>
    <n v="1"/>
    <n v="7000000"/>
    <s v="GLOBAL"/>
    <s v="NO SOLICITADAS"/>
  </r>
  <r>
    <x v="4"/>
    <x v="38"/>
    <n v="10"/>
    <s v="MANTENIMIENTO EQUIPO COMUNICACIÓN Y COMPUTACIÓN"/>
    <s v="MANTENIMIENTO DE EQUIPOS DE COMPUTO"/>
    <n v="81111800"/>
    <s v="Mínima cuantía"/>
    <n v="8"/>
    <n v="4"/>
    <n v="1"/>
    <n v="6380936"/>
    <s v="GLOBAL"/>
    <s v="NO SOLICITADAS"/>
  </r>
  <r>
    <x v="4"/>
    <x v="38"/>
    <n v="10"/>
    <s v="MANTENIMIENTO EQUIPO COMUNICACIÓN Y COMPUTACIÓN"/>
    <s v="MANTENIMIENTO DE EQUIPOS DE COMPUTO (AMARRE VF 2019)"/>
    <n v="81111800"/>
    <s v="Mínima cuantía"/>
    <n v="10"/>
    <n v="2"/>
    <n v="1"/>
    <n v="1595234"/>
    <s v="GLOBAL"/>
    <s v="NO SOLICITADAS"/>
  </r>
  <r>
    <x v="4"/>
    <x v="38"/>
    <n v="10"/>
    <s v="MANTENIMIENTO EQUIPO COMUNICACIÓN Y COMPUTACIÓN"/>
    <s v="MANTENIMIENTO DE SERVIDORES"/>
    <n v="81111803"/>
    <s v="Mínima cuantía"/>
    <n v="8"/>
    <n v="4"/>
    <n v="1"/>
    <n v="1970400"/>
    <s v="GLOBAL"/>
    <s v="NO SOLICITADAS"/>
  </r>
  <r>
    <x v="4"/>
    <x v="38"/>
    <n v="10"/>
    <s v="MANTENIMIENTO EQUIPO COMUNICACIÓN Y COMPUTACIÓN"/>
    <s v="MANTENIMIENTO DE SERVIDORES (AMARRE VF 2019)"/>
    <n v="81111803"/>
    <s v="Mínima cuantía"/>
    <n v="10"/>
    <n v="2"/>
    <n v="1"/>
    <n v="492600"/>
    <s v="GLOBAL"/>
    <s v="NO SOLICITADAS"/>
  </r>
  <r>
    <x v="4"/>
    <x v="38"/>
    <n v="10"/>
    <s v="MANTENIMIENTO EQUIPO COMUNICACIÓN Y COMPUTACIÓN"/>
    <s v="MANTENIMIENTO  DE IMPRESORAS, SCANNERS Y PLOTTER"/>
    <n v="81111800"/>
    <s v="Mínima cuantía"/>
    <n v="8"/>
    <n v="4"/>
    <n v="1"/>
    <n v="2243200"/>
    <s v="GLOBAL"/>
    <s v="NO SOLICITADAS"/>
  </r>
  <r>
    <x v="4"/>
    <x v="38"/>
    <n v="10"/>
    <s v="MANTENIMIENTO EQUIPO COMUNICACIÓN Y COMPUTACIÓN"/>
    <s v="MANTENIMIENTO  DE IMPRESORAS, SCANNERS Y PLOTTER (AMARRE VF 2019)"/>
    <n v="81111800"/>
    <s v="Mínima cuantía"/>
    <n v="10"/>
    <n v="2"/>
    <n v="1"/>
    <n v="560800"/>
    <s v="GLOBAL"/>
    <s v="NO SOLICITADAS"/>
  </r>
  <r>
    <x v="4"/>
    <x v="39"/>
    <n v="10"/>
    <s v="MANTENIMIENTO EQUIPO DE NAVEGACION Y TRANSPORTE"/>
    <s v="MANTENIMIENTO PREVENTIVO Y CORRECTIVO DE VEHICULOS"/>
    <n v="78181500"/>
    <s v="Selección abreviada menor cuantía"/>
    <n v="1"/>
    <n v="7"/>
    <n v="1"/>
    <n v="86500000"/>
    <s v="GLOBAL"/>
    <s v="SI APROBADAS"/>
  </r>
  <r>
    <x v="4"/>
    <x v="39"/>
    <n v="10"/>
    <s v="MANTENIMIENTO EQUIPO DE NAVEGACION Y TRANSPORTE"/>
    <s v="MANTENIMIENTO Y REPARACIÓN DE MOTOCICLETAS"/>
    <n v="78181500"/>
    <s v="Selección abreviada menor cuantía"/>
    <n v="1"/>
    <n v="7"/>
    <n v="1"/>
    <n v="20600000"/>
    <s v="GLOBAL"/>
    <s v="SI APROBADAS"/>
  </r>
  <r>
    <x v="4"/>
    <x v="39"/>
    <n v="10"/>
    <s v="MANTENIMIENTO EQUIPO DE NAVEGACION Y TRANSPORTE"/>
    <s v="MANTENIMIENTO PREVENTIVO Y CORRECTIVO DE VEHICULOS"/>
    <n v="78181500"/>
    <s v="Selección abreviada menor cuantía"/>
    <n v="7"/>
    <n v="9"/>
    <n v="1"/>
    <n v="29488640"/>
    <s v="GLOBAL"/>
    <s v="NO SOLICITADAS"/>
  </r>
  <r>
    <x v="4"/>
    <x v="39"/>
    <n v="10"/>
    <s v="MANTENIMIENTO EQUIPO DE NAVEGACION Y TRANSPORTE"/>
    <s v="MANTENIMIENTO PREVENTIVO Y CORRECTIVO DE VEHICULOS (AMARRE VF 2019)"/>
    <n v="78181500"/>
    <s v="Selección abreviada menor cuantía"/>
    <n v="9"/>
    <n v="2"/>
    <n v="1"/>
    <n v="20000000"/>
    <s v="GLOBAL"/>
    <s v="NO SOLICITADAS"/>
  </r>
  <r>
    <x v="4"/>
    <x v="39"/>
    <n v="10"/>
    <s v="MANTENIMIENTO EQUIPO DE NAVEGACION Y TRANSPORTE"/>
    <s v="MANTENIMIENTO Y REPARACIÓN DE MOTOCICLETAS"/>
    <n v="78181500"/>
    <s v="Selección abreviada menor cuantía"/>
    <n v="7"/>
    <n v="9"/>
    <n v="1"/>
    <n v="6755360"/>
    <s v="GLOBAL"/>
    <s v="NO SOLICITADAS"/>
  </r>
  <r>
    <x v="4"/>
    <x v="39"/>
    <n v="10"/>
    <s v="MANTENIMIENTO EQUIPO DE NAVEGACION Y TRANSPORTE"/>
    <s v="MANTENIMIENTO Y REPARACIÓN DE MOTOCICLETAS (AMARRE VF 2019)"/>
    <n v="78181500"/>
    <s v="Selección abreviada menor cuantía"/>
    <n v="9"/>
    <n v="2"/>
    <n v="1"/>
    <n v="5000000"/>
    <s v="GLOBAL"/>
    <s v="NO SOLICITADAS"/>
  </r>
  <r>
    <x v="4"/>
    <x v="39"/>
    <n v="10"/>
    <s v="MANTENIMIENTO EQUIPO DE NAVEGACION Y TRANSPORTE"/>
    <s v="MANTENIMIENTO DE EQUIPO IC A4"/>
    <n v="72151800"/>
    <s v="Selección abreviada menor cuantía"/>
    <n v="9"/>
    <n v="6"/>
    <n v="1"/>
    <n v="3000000"/>
    <s v="GLOBAL"/>
    <s v="NO SOLICITADAS"/>
  </r>
  <r>
    <x v="4"/>
    <x v="39"/>
    <n v="10"/>
    <s v="MANTENIMIENTO EQUIPO DE NAVEGACION Y TRANSPORTE"/>
    <s v="REMOLCADOR DE AERONAVES  3000 LBS. AMD 0504"/>
    <n v="72151800"/>
    <s v="Selección abreviada menor cuantía"/>
    <n v="9"/>
    <n v="6"/>
    <n v="1"/>
    <n v="5000000"/>
    <s v="GLOBAL"/>
    <s v="NO SOLICITADAS"/>
  </r>
  <r>
    <x v="4"/>
    <x v="39"/>
    <n v="10"/>
    <s v="MANTENIMIENTO EQUIPO DE NAVEGACION Y TRANSPORTE"/>
    <s v="MANTENIMIENTO DE EQUIPO ICA A14"/>
    <n v="83111602"/>
    <s v="Selección abreviada menor cuantía"/>
    <n v="9"/>
    <n v="6"/>
    <n v="1"/>
    <n v="2000000"/>
    <s v="GLOBAL"/>
    <s v="NO SOLICITADAS"/>
  </r>
  <r>
    <x v="4"/>
    <x v="39"/>
    <n v="10"/>
    <s v="MANTENIMIENTO EQUIPO DE NAVEGACION Y TRANSPORTE"/>
    <s v="MANTENIMIENTO DE EQUIPO ICA 110"/>
    <n v="83111602"/>
    <s v="Selección abreviada menor cuantía"/>
    <n v="9"/>
    <n v="6"/>
    <n v="1"/>
    <n v="3000000"/>
    <s v="GLOBAL"/>
    <s v="NO SOLICITADAS"/>
  </r>
  <r>
    <x v="4"/>
    <x v="39"/>
    <n v="10"/>
    <s v="MANTENIMIENTO EQUIPO DE NAVEGACION Y TRANSPORTE"/>
    <s v="REMOLCADOR DE AERONAVES 6000 LBS. AMD 0534"/>
    <n v="72151800"/>
    <s v="Selección abreviada menor cuantía"/>
    <n v="9"/>
    <n v="6"/>
    <n v="1"/>
    <n v="3000000"/>
    <s v="GLOBAL"/>
    <s v="NO SOLICITADAS"/>
  </r>
  <r>
    <x v="4"/>
    <x v="39"/>
    <n v="10"/>
    <s v="MANTENIMIENTO EQUIPO DE NAVEGACION Y TRANSPORTE"/>
    <s v="MANTENIMIENTO RECTIFICADORES "/>
    <n v="83111602"/>
    <s v="Selección abreviada menor cuantía"/>
    <n v="9"/>
    <n v="6"/>
    <n v="1"/>
    <n v="4000000"/>
    <s v="GLOBAL"/>
    <s v="NO SOLICITADAS"/>
  </r>
  <r>
    <x v="4"/>
    <x v="39"/>
    <n v="10"/>
    <s v="MANTENIMIENTO EQUIPO DE NAVEGACION Y TRANSPORTE"/>
    <s v="MANTENIMIENTO DE EQUIPO CDR 500"/>
    <n v="83111602"/>
    <s v="Selección abreviada menor cuantía"/>
    <n v="9"/>
    <n v="6"/>
    <n v="1"/>
    <n v="1800000"/>
    <s v="GLOBAL"/>
    <s v="NO SOLICITADAS"/>
  </r>
  <r>
    <x v="4"/>
    <x v="39"/>
    <n v="10"/>
    <s v="MANTENIMIENTO EQUIPO DE NAVEGACION Y TRANSPORTE"/>
    <s v="MANTENIMIENTO DE EQUIPO MFS 5000"/>
    <n v="83111602"/>
    <s v="Selección abreviada menor cuantía"/>
    <n v="9"/>
    <n v="6"/>
    <n v="1"/>
    <n v="1000000"/>
    <s v="GLOBAL"/>
    <s v="NO SOLICITADAS"/>
  </r>
  <r>
    <x v="4"/>
    <x v="40"/>
    <n v="16"/>
    <s v="MANTENIMIENTO Y MEJORAMIENTO DE VIVIENDA Y ALOJAMIENTO"/>
    <s v="MANTTO, ADECUACION Y REPARACION DE ALOJAMIENTO MILITAR"/>
    <n v="72101500"/>
    <s v="Selección abreviada menor cuantía"/>
    <n v="1"/>
    <n v="7"/>
    <n v="1"/>
    <n v="85000000"/>
    <s v="GLOBAL"/>
    <s v="SI APROBADAS"/>
  </r>
  <r>
    <x v="4"/>
    <x v="40"/>
    <n v="16"/>
    <s v="MANTENIMIENTO Y MEJORAMIENTO DE VIVIENDA Y ALOJAMIENTO"/>
    <s v="MANTENIMIENTO, ADECUACIÓN Y MEJORAMIENTO DE VIVIENDA FISCAL"/>
    <n v="72102900"/>
    <s v="Selección abreviada menor cuantía"/>
    <n v="7"/>
    <n v="5"/>
    <n v="1"/>
    <n v="85000000"/>
    <s v="GLOBAL"/>
    <s v="NO SOLICITADAS"/>
  </r>
  <r>
    <x v="4"/>
    <x v="41"/>
    <n v="10"/>
    <s v="SERVICIO DE ASEO"/>
    <s v="SERVICIO DE ASEO (VIGENCIA FUTURA)"/>
    <n v="76111500"/>
    <s v="Selección abreviada menor cuantía"/>
    <n v="1"/>
    <n v="7"/>
    <n v="1"/>
    <n v="9913184"/>
    <s v="GLOBAL"/>
    <s v="SI APROBADAS"/>
  </r>
  <r>
    <x v="4"/>
    <x v="41"/>
    <n v="10"/>
    <s v="SERVICIO DE ASEO"/>
    <s v="SERVICIO DE ASEO (AMARRE VF 2019)"/>
    <n v="76111500"/>
    <s v="Selección abreviada menor cuantía"/>
    <n v="10"/>
    <n v="2"/>
    <n v="1"/>
    <n v="1417185"/>
    <s v="GLOBAL"/>
    <s v="NO SOLICITADAS"/>
  </r>
  <r>
    <x v="4"/>
    <x v="41"/>
    <n v="10"/>
    <s v="SERVICIO DE ASEO"/>
    <s v="SERVICIO DE ASEO"/>
    <n v="76111500"/>
    <s v="Selección abreviada menor cuantía"/>
    <n v="6"/>
    <n v="4"/>
    <n v="1"/>
    <n v="5665185"/>
    <s v="GLOBAL"/>
    <s v="NO SOLICITADAS"/>
  </r>
  <r>
    <x v="4"/>
    <x v="41"/>
    <n v="10"/>
    <s v="SERVICIO DE ASEO"/>
    <s v="SERVICIO DE ASEO"/>
    <n v="76111500"/>
    <s v="Selección abreviada menor cuantía"/>
    <n v="1"/>
    <n v="7"/>
    <n v="1"/>
    <n v="54197826"/>
    <s v="GLOBAL"/>
    <s v="SI APROBADAS"/>
  </r>
  <r>
    <x v="4"/>
    <x v="41"/>
    <n v="16"/>
    <s v="SERVICIO DE ASEO"/>
    <s v="SERVICIO DE ASEO"/>
    <n v="76111500"/>
    <s v="Selección abreviada menor cuantía"/>
    <n v="7"/>
    <n v="5"/>
    <n v="1"/>
    <n v="54476474"/>
    <s v="GLOBAL"/>
    <s v="NO SOLICITADAS"/>
  </r>
  <r>
    <x v="4"/>
    <x v="41"/>
    <n v="16"/>
    <s v="SERVICIO DE ASEO"/>
    <s v="SERVICIO DE ASEO (AMARRE VF 2019)"/>
    <n v="76111500"/>
    <s v="Selección abreviada menor cuantía"/>
    <n v="9"/>
    <n v="2"/>
    <n v="1"/>
    <n v="11824590"/>
    <s v="GLOBAL"/>
    <s v="NO SOLICITADAS"/>
  </r>
  <r>
    <x v="4"/>
    <x v="42"/>
    <n v="10"/>
    <s v="ADMINISTRACION OPERACIÓN Y MANTENIMIENTO DE PLANTAS DE ENERGIA"/>
    <s v="MANTENIMIENTO SUBESTACIONES Y REDES ELECTRICAS"/>
    <n v="72151515"/>
    <s v="Mínima cuantía"/>
    <n v="3"/>
    <n v="5"/>
    <n v="1"/>
    <n v="15000000"/>
    <s v="GLOBAL"/>
    <s v="NO SOLICITADAS"/>
  </r>
  <r>
    <x v="4"/>
    <x v="42"/>
    <n v="10"/>
    <s v="ADMINISTRACION OPERACIÓN Y MANTENIMIENTO DE PLANTAS DE ENERGIA"/>
    <s v="MANTENIMIENTOS PLANTAS ELECTRICAS"/>
    <n v="72151515"/>
    <s v="Mínima cuantía"/>
    <n v="3"/>
    <n v="5"/>
    <n v="1"/>
    <n v="15000000"/>
    <s v="GLOBAL"/>
    <s v="NO SOLICITADAS"/>
  </r>
  <r>
    <x v="4"/>
    <x v="42"/>
    <n v="10"/>
    <s v="ADMINISTRACION OPERACIÓN Y MANTENIMIENTO DE PLANTAS DE ENERGIA"/>
    <s v="PLANTA AUXILIAR  115 VAC 72 KVA AMD 0153"/>
    <n v="72151800"/>
    <s v="Selección abreviada menor cuantía"/>
    <n v="9"/>
    <n v="6"/>
    <n v="1"/>
    <n v="7000000"/>
    <s v="GLOBAL"/>
    <s v="NO SOLICITADAS"/>
  </r>
  <r>
    <x v="4"/>
    <x v="42"/>
    <n v="10"/>
    <s v="ADMINISTRACION OPERACIÓN Y MANTENIMIENTO DE PLANTAS DE ENERGIA"/>
    <s v="PLANTA AUXILIAR  28.5 VDC 2000 AMP. AMD 0128"/>
    <n v="72151800"/>
    <s v="Selección abreviada menor cuantía"/>
    <n v="9"/>
    <n v="6"/>
    <n v="1"/>
    <n v="4000000"/>
    <s v="GLOBAL"/>
    <s v="NO SOLICITADAS"/>
  </r>
  <r>
    <x v="4"/>
    <x v="73"/>
    <n v="10"/>
    <s v="MANTENIMIENTO DE SOFTWARE"/>
    <s v="MANTENIMIENTO SOFTWARE SISTEMA HORUS-M"/>
    <n v="81112209"/>
    <s v="Concurso de méritos con precalificación"/>
    <n v="1"/>
    <n v="11"/>
    <n v="1"/>
    <n v="400000000"/>
    <s v="GLOBAL"/>
    <s v="NO SOLICITADAS"/>
  </r>
  <r>
    <x v="4"/>
    <x v="43"/>
    <n v="10"/>
    <s v="CORREO"/>
    <s v="SERVICIO DE MENSAJERÍA Y CORRESPONDENCIA"/>
    <n v="78102203"/>
    <s v="Mínima cuantía"/>
    <n v="1"/>
    <n v="11"/>
    <n v="1"/>
    <n v="3300000"/>
    <s v="GLOBAL"/>
    <s v="NO SOLICITADAS"/>
  </r>
  <r>
    <x v="4"/>
    <x v="44"/>
    <n v="16"/>
    <s v="TRANSPORTE"/>
    <s v="SERVICIO DE TRANSPORTE"/>
    <n v="20102301"/>
    <s v="Mínima cuantía"/>
    <n v="1"/>
    <n v="7"/>
    <n v="1"/>
    <n v="7000000"/>
    <s v="GLOBAL"/>
    <s v="NO SOLICITADAS"/>
  </r>
  <r>
    <x v="4"/>
    <x v="74"/>
    <n v="10"/>
    <s v="SUSCRIPCIONES"/>
    <s v="CÓDIGO LEGAL CÓDIGO GENERAL DEL PROCESO"/>
    <n v="55101531"/>
    <s v="Mínima cuantía"/>
    <n v="1"/>
    <n v="7"/>
    <n v="1"/>
    <n v="500000"/>
    <s v="UNIDAD"/>
    <s v="NO SOLICITADAS"/>
  </r>
  <r>
    <x v="4"/>
    <x v="74"/>
    <n v="10"/>
    <s v="SUSCRIPCIONES"/>
    <s v="CÓDIGO LEGAL REGIMEN PENAL COLOMBIANO"/>
    <n v="55101531"/>
    <s v="Mínima cuantía"/>
    <n v="1"/>
    <n v="7"/>
    <n v="1"/>
    <n v="500000"/>
    <s v="UNIDAD"/>
    <s v="NO SOLICITADAS"/>
  </r>
  <r>
    <x v="4"/>
    <x v="74"/>
    <n v="10"/>
    <s v="SUSCRIPCIONES"/>
    <s v="CODIGO LEGAL RÉGIMEN DEL EMPLEADO OFICIAL"/>
    <n v="55101531"/>
    <s v="Mínima cuantía"/>
    <n v="1"/>
    <n v="7"/>
    <n v="1"/>
    <n v="560000"/>
    <s v="UNIDAD"/>
    <s v="NO SOLICITADAS"/>
  </r>
  <r>
    <x v="4"/>
    <x v="74"/>
    <n v="10"/>
    <s v="SUSCRIPCIONES"/>
    <s v="CODIGO LEGAL CONSTITUCIÓN POLÍTICA"/>
    <n v="55101531"/>
    <s v="Mínima cuantía"/>
    <n v="1"/>
    <n v="7"/>
    <n v="1"/>
    <n v="560000"/>
    <s v="UNIDAD"/>
    <s v="NO SOLICITADAS"/>
  </r>
  <r>
    <x v="4"/>
    <x v="74"/>
    <n v="10"/>
    <s v="SUSCRIPCIONES"/>
    <s v="CÓDIGO LEGAL CÓDIGO DE PROCEDIMIENTO ADMINISTRATIVO Y DE LO CONTENCIOSO ADMINISTRATIVO"/>
    <n v="55101531"/>
    <s v="Mínima cuantía"/>
    <n v="1"/>
    <n v="7"/>
    <n v="1"/>
    <n v="560000"/>
    <s v="UNIDAD"/>
    <s v="NO SOLICITADAS"/>
  </r>
  <r>
    <x v="4"/>
    <x v="61"/>
    <n v="10"/>
    <s v="OTROS GASTOS POR IMPRESOS Y PUBLICACIONES"/>
    <s v="TOMA E IMPRESIÓN DE FOTOGRAFÍAS "/>
    <n v="60121011"/>
    <s v="Mínima cuantía"/>
    <n v="2"/>
    <n v="10"/>
    <n v="250"/>
    <n v="5000000"/>
    <s v="UNIDAD"/>
    <s v="NO SOLICITADAS"/>
  </r>
  <r>
    <x v="4"/>
    <x v="46"/>
    <n v="10"/>
    <s v="ACUEDUCTO ALCANTARILLADO Y ASEO"/>
    <s v="ACUEDUCTO, ALCANTARILLADO Y ASEO"/>
    <n v="83101500"/>
    <s v="Solicitud de información a los Proveedores"/>
    <n v="1"/>
    <n v="12"/>
    <n v="1"/>
    <n v="97381465"/>
    <s v="GLOBAL"/>
    <s v="NO SOLICITADAS"/>
  </r>
  <r>
    <x v="4"/>
    <x v="46"/>
    <n v="16"/>
    <s v="ACUEDUCTO ALCANTARILLADO Y ASEO"/>
    <s v="ACUEDUCTO, ALCANTARILLADO Y ASEO"/>
    <n v="83101500"/>
    <s v="Solicitud de información a los Proveedores"/>
    <n v="1"/>
    <n v="12"/>
    <n v="1"/>
    <n v="52618535"/>
    <s v="GLOBAL"/>
    <s v="NO SOLICITADAS"/>
  </r>
  <r>
    <x v="4"/>
    <x v="47"/>
    <n v="10"/>
    <s v="ENERGIA"/>
    <s v="ENERGIA"/>
    <n v="83101800"/>
    <s v="Solicitud de información a los Proveedores"/>
    <n v="1"/>
    <n v="12"/>
    <n v="1"/>
    <n v="260000000"/>
    <s v="GLOBAL"/>
    <s v="NO SOLICITADAS"/>
  </r>
  <r>
    <x v="4"/>
    <x v="47"/>
    <n v="16"/>
    <s v="ENERGIA"/>
    <s v="ENERGIA"/>
    <n v="83101800"/>
    <s v="Solicitud de información a los Proveedores"/>
    <n v="1"/>
    <n v="12"/>
    <n v="1"/>
    <n v="170000000"/>
    <s v="GLOBAL"/>
    <s v="NO SOLICITADAS"/>
  </r>
  <r>
    <x v="4"/>
    <x v="62"/>
    <n v="10"/>
    <s v="GAS NATURAL"/>
    <s v="GAS NATURAL"/>
    <n v="83101601"/>
    <s v="Solicitud de información a los Proveedores"/>
    <n v="1"/>
    <n v="12"/>
    <n v="1"/>
    <n v="90000000"/>
    <s v="GLOBAL"/>
    <s v="NO SOLICITADAS"/>
  </r>
  <r>
    <x v="4"/>
    <x v="48"/>
    <n v="10"/>
    <s v="TELÉFONO, FAX Y OTROS"/>
    <s v="TELEFONIA FIJA"/>
    <n v="83111500"/>
    <s v="Solicitud de información a los Proveedores"/>
    <n v="1"/>
    <n v="12"/>
    <n v="1"/>
    <n v="21000000"/>
    <s v="GLOBAL"/>
    <s v="NO SOLICITADAS"/>
  </r>
  <r>
    <x v="4"/>
    <x v="49"/>
    <n v="10"/>
    <s v="OTROS SERVICIOS PÚBLICOS"/>
    <s v="TELEVISION SATELITAL"/>
    <n v="83111801"/>
    <s v="Solicitud de información a los Proveedores"/>
    <n v="1"/>
    <n v="12"/>
    <n v="1"/>
    <n v="12600000"/>
    <s v="GLOBAL"/>
    <s v="NO SOLICITADAS"/>
  </r>
  <r>
    <x v="4"/>
    <x v="75"/>
    <n v="10"/>
    <s v="ARRENDAMIENTOS BIENES MUEBLES"/>
    <s v="ARRENDAMIENTO FOTOCOPIADORA"/>
    <n v="80161800"/>
    <s v="Mínima cuantía"/>
    <n v="1"/>
    <n v="7"/>
    <n v="1"/>
    <n v="9446220"/>
    <s v="GLOBAL"/>
    <s v="SI APROBADAS"/>
  </r>
  <r>
    <x v="4"/>
    <x v="50"/>
    <n v="10"/>
    <s v="VIATICOS Y GASTOS DE VIAJE AL INTERIOR"/>
    <s v="PASAJES TERRESTRES NACIONALES CACOM-5"/>
    <n v="90121500"/>
    <s v="Mínima cuantía"/>
    <n v="1"/>
    <n v="12"/>
    <n v="1"/>
    <n v="6000000"/>
    <s v="GLOBAL"/>
    <s v="NO SOLICITADAS"/>
  </r>
  <r>
    <x v="4"/>
    <x v="50"/>
    <n v="10"/>
    <s v="VIATICOS Y GASTOS DE VIAJE AL INTERIOR"/>
    <s v="VIATICOS ADMINISTRATIVOS"/>
    <n v="93151500"/>
    <s v="Solicitud de información a los Proveedores"/>
    <n v="1"/>
    <n v="12"/>
    <n v="1"/>
    <n v="59306000"/>
    <s v="GLOBAL"/>
    <s v="NO SOLICITADAS"/>
  </r>
  <r>
    <x v="4"/>
    <x v="50"/>
    <n v="10"/>
    <s v="VIATICOS Y GASTOS DE VIAJE AL INTERIOR"/>
    <s v="VIATICOS OPERATIVOS"/>
    <n v="93151500"/>
    <s v="Solicitud de información a los Proveedores"/>
    <n v="1"/>
    <n v="12"/>
    <n v="1"/>
    <n v="800000000"/>
    <s v="GLOBAL"/>
    <s v="NO SOLICITADAS"/>
  </r>
  <r>
    <x v="4"/>
    <x v="50"/>
    <n v="16"/>
    <s v="VIATICOS Y GASTOS DE VIAJE AL INTERIOR"/>
    <s v="CACOM 5"/>
    <n v="90121500"/>
    <s v="Solicitud de información a los Proveedores"/>
    <n v="1"/>
    <n v="12"/>
    <n v="1"/>
    <n v="21840000"/>
    <s v="GLOBAL"/>
    <s v="NO SOLICITADAS"/>
  </r>
  <r>
    <x v="4"/>
    <x v="51"/>
    <n v="10"/>
    <s v="MATERIAL VETERINARIO"/>
    <s v="LACTATO DE RINGER X 500 ML"/>
    <n v="70122005"/>
    <s v="Mínima cuantía"/>
    <n v="1"/>
    <n v="7"/>
    <n v="5"/>
    <n v="16800"/>
    <s v="UNIDAD"/>
    <s v="NO SOLICITADAS"/>
  </r>
  <r>
    <x v="4"/>
    <x v="51"/>
    <n v="10"/>
    <s v="MATERIAL VETERINARIO"/>
    <s v="CLORURO DE SODIO AL 0,9% X 500 ML"/>
    <n v="70122005"/>
    <s v="Mínima cuantía"/>
    <n v="1"/>
    <n v="7"/>
    <n v="5"/>
    <n v="16800"/>
    <s v="UNIDAD"/>
    <s v="NO SOLICITADAS"/>
  </r>
  <r>
    <x v="4"/>
    <x v="51"/>
    <n v="10"/>
    <s v="MATERIAL VETERINARIO"/>
    <s v="MELOXICAM 2 MG CAJA CON BLISTER POR 10 TABLETAS"/>
    <n v="70122005"/>
    <s v="Mínima cuantía"/>
    <n v="1"/>
    <n v="7"/>
    <n v="6"/>
    <n v="158400"/>
    <s v="UNIDAD"/>
    <s v="NO SOLICITADAS"/>
  </r>
  <r>
    <x v="4"/>
    <x v="51"/>
    <n v="10"/>
    <s v="MATERIAL VETERINARIO"/>
    <s v="JERINGAS DE 3ML"/>
    <n v="70122005"/>
    <s v="Mínima cuantía"/>
    <n v="1"/>
    <n v="7"/>
    <n v="19"/>
    <n v="6840"/>
    <s v="UNIDAD"/>
    <s v="NO SOLICITADAS"/>
  </r>
  <r>
    <x v="4"/>
    <x v="51"/>
    <n v="10"/>
    <s v="MATERIAL VETERINARIO"/>
    <s v="JERINGAS DE 5ML"/>
    <n v="70122005"/>
    <s v="Mínima cuantía"/>
    <n v="1"/>
    <n v="7"/>
    <n v="19"/>
    <n v="8664"/>
    <s v="UNIDAD"/>
    <s v="NO SOLICITADAS"/>
  </r>
  <r>
    <x v="4"/>
    <x v="51"/>
    <n v="10"/>
    <s v="MATERIAL VETERINARIO"/>
    <s v="CREMA DERMATOLOGICA X 15 GRAMOS EN TUBO "/>
    <n v="70122005"/>
    <s v="Mínima cuantía"/>
    <n v="1"/>
    <n v="7"/>
    <n v="3"/>
    <n v="162000"/>
    <s v="UNIDAD"/>
    <s v="NO SOLICITADAS"/>
  </r>
  <r>
    <x v="4"/>
    <x v="51"/>
    <n v="10"/>
    <s v="MATERIAL VETERINARIO"/>
    <s v="CICATRIZANTE Y EPITELIZANTE EN UNGÜENTO   "/>
    <n v="42121601"/>
    <s v="Mínima cuantía"/>
    <n v="1"/>
    <n v="7"/>
    <n v="3"/>
    <n v="9360"/>
    <s v="UNIDAD"/>
    <s v="NO SOLICITADAS"/>
  </r>
  <r>
    <x v="4"/>
    <x v="51"/>
    <n v="10"/>
    <s v="MATERIAL VETERINARIO"/>
    <s v="ANTIPARASITARIO INTERNO"/>
    <n v="42121601"/>
    <s v="Mínima cuantía"/>
    <n v="1"/>
    <n v="7"/>
    <n v="36"/>
    <n v="1252800"/>
    <s v="UNIDAD"/>
    <s v="NO SOLICITADAS"/>
  </r>
  <r>
    <x v="4"/>
    <x v="51"/>
    <n v="10"/>
    <s v="MATERIAL VETERINARIO"/>
    <s v="HIPOCLORITO DE SODIO AL 5% "/>
    <n v="70122005"/>
    <s v="Mínima cuantía"/>
    <n v="1"/>
    <n v="7"/>
    <n v="6"/>
    <n v="172800"/>
    <s v="GALON"/>
    <s v="NO SOLICITADAS"/>
  </r>
  <r>
    <x v="4"/>
    <x v="51"/>
    <n v="10"/>
    <s v="MATERIAL VETERINARIO"/>
    <s v="ANTISEPTICO Y DESINFECTANTE EN TAMBOR"/>
    <n v="70122005"/>
    <s v="Mínima cuantía"/>
    <n v="1"/>
    <n v="7"/>
    <n v="5"/>
    <n v="384000"/>
    <s v="UNIDAD"/>
    <s v="NO SOLICITADAS"/>
  </r>
  <r>
    <x v="4"/>
    <x v="51"/>
    <n v="10"/>
    <s v="MATERIAL VETERINARIO"/>
    <s v="VITAMINAS Y MINERALES X 60 TABLETAS"/>
    <n v="70122005"/>
    <s v="Mínima cuantía"/>
    <n v="1"/>
    <n v="7"/>
    <n v="15"/>
    <n v="1116000"/>
    <s v="UNIDAD"/>
    <s v="NO SOLICITADAS"/>
  </r>
  <r>
    <x v="4"/>
    <x v="51"/>
    <n v="10"/>
    <s v="MATERIAL VETERINARIO"/>
    <s v="MULTIVITAMINICO CON ATP X 50 CC"/>
    <n v="70122005"/>
    <s v="Mínima cuantía"/>
    <n v="1"/>
    <n v="7"/>
    <n v="2"/>
    <n v="172800"/>
    <s v="UNIDAD"/>
    <s v="NO SOLICITADAS"/>
  </r>
  <r>
    <x v="4"/>
    <x v="51"/>
    <n v="10"/>
    <s v="MATERIAL VETERINARIO"/>
    <s v="CLORHEXIDINA EN FRASCO"/>
    <n v="70122005"/>
    <s v="Mínima cuantía"/>
    <n v="1"/>
    <n v="7"/>
    <n v="4"/>
    <n v="552000"/>
    <s v="LITRO"/>
    <s v="NO SOLICITADAS"/>
  </r>
  <r>
    <x v="4"/>
    <x v="51"/>
    <n v="10"/>
    <s v="MATERIAL VETERINARIO"/>
    <s v="SOLUCION PARA LIMPIEZA DEL CANAL AUDITIVO"/>
    <n v="70122005"/>
    <s v="Mínima cuantía"/>
    <n v="1"/>
    <n v="7"/>
    <n v="2"/>
    <n v="60000"/>
    <s v="UNIDAD"/>
    <s v="NO SOLICITADAS"/>
  </r>
  <r>
    <x v="4"/>
    <x v="51"/>
    <n v="10"/>
    <s v="MATERIAL VETERINARIO"/>
    <s v="JABON ANTIPARASITARIO"/>
    <n v="70122005"/>
    <s v="Mínima cuantía"/>
    <n v="1"/>
    <n v="7"/>
    <n v="17"/>
    <n v="265200"/>
    <s v="UNIDAD"/>
    <s v="NO SOLICITADAS"/>
  </r>
  <r>
    <x v="4"/>
    <x v="51"/>
    <n v="10"/>
    <s v="MATERIAL VETERINARIO"/>
    <s v="SHAMPOO PARA CANINO EN FRASCO"/>
    <n v="70122005"/>
    <s v="Mínima cuantía"/>
    <n v="1"/>
    <n v="7"/>
    <n v="10"/>
    <n v="300000"/>
    <s v="UNIDAD"/>
    <s v="NO SOLICITADAS"/>
  </r>
  <r>
    <x v="4"/>
    <x v="51"/>
    <n v="10"/>
    <s v="MATERIAL VETERINARIO"/>
    <s v="BAÑO SECO PARA CANINO"/>
    <n v="70122005"/>
    <s v="Mínima cuantía"/>
    <n v="1"/>
    <n v="7"/>
    <n v="17"/>
    <n v="367200"/>
    <s v="UNIDAD"/>
    <s v="NO SOLICITADAS"/>
  </r>
  <r>
    <x v="4"/>
    <x v="51"/>
    <n v="10"/>
    <s v="MATERIAL VETERINARIO"/>
    <s v="GUANTES DE LATEX TALLA M CAJA X 100"/>
    <n v="42132203"/>
    <s v="Mínima cuantía"/>
    <n v="1"/>
    <n v="7"/>
    <n v="5"/>
    <n v="126000"/>
    <s v="UNIDAD"/>
    <s v="NO SOLICITADAS"/>
  </r>
  <r>
    <x v="4"/>
    <x v="51"/>
    <n v="10"/>
    <s v="MATERIAL VETERINARIO"/>
    <s v="CARBON ACTIVADO 40GR, ZEOLITA 40GR, CAOLIN 10 GR, PECTINA 10 GR CAJA X 10 SOBRES"/>
    <n v="70122005"/>
    <s v="Mínima cuantía"/>
    <n v="1"/>
    <n v="7"/>
    <n v="3"/>
    <n v="442800"/>
    <s v="UNIDAD"/>
    <s v="NO SOLICITADAS"/>
  </r>
  <r>
    <x v="4"/>
    <x v="51"/>
    <n v="10"/>
    <s v="MATERIAL VETERINARIO"/>
    <s v="FIPRONIL 100 MG PIPETA POR 2.68 ML PERROS GRANDES CAJA POR 10 PIPETAS "/>
    <n v="70122005"/>
    <s v="Mínima cuantía"/>
    <n v="1"/>
    <n v="7"/>
    <n v="3"/>
    <n v="1008000"/>
    <s v="UNIDAD"/>
    <s v="NO SOLICITADAS"/>
  </r>
  <r>
    <x v="4"/>
    <x v="51"/>
    <n v="10"/>
    <s v="MATERIAL VETERINARIO"/>
    <s v="CEFADROXILO TABLETAS 500MG CAJA POR 5 BLISTERS CON 10 COMPRIMIDOS "/>
    <n v="70122005"/>
    <s v="Mínima cuantía"/>
    <n v="1"/>
    <n v="7"/>
    <n v="2"/>
    <n v="21600"/>
    <s v="UNIDAD"/>
    <s v="NO SOLICITADAS"/>
  </r>
  <r>
    <x v="4"/>
    <x v="51"/>
    <n v="10"/>
    <s v="MATERIAL VETERINARIO"/>
    <s v="AMOXICILINA TRIHIDRATO 200MG, ACIDO CLAVULANICO 50 MG CAJA POR 50 TABLETAS DE 250 MG"/>
    <n v="70122005"/>
    <s v="Mínima cuantía"/>
    <n v="1"/>
    <n v="7"/>
    <n v="4"/>
    <n v="739200"/>
    <s v="UNIDAD"/>
    <s v="NO SOLICITADAS"/>
  </r>
  <r>
    <x v="4"/>
    <x v="51"/>
    <n v="10"/>
    <s v="MATERIAL VETERINARIO"/>
    <s v="VACUNA EXAVALENTE (VIRUS MOQUILLO, HEPATITIS, PARVOVIRUS, PARAINFLUENZA, RABIA, LEPTOSPIRA)"/>
    <n v="70122005"/>
    <s v="Mínima cuantía"/>
    <n v="1"/>
    <n v="7"/>
    <n v="15"/>
    <n v="882000"/>
    <s v="UNIDAD"/>
    <s v="NO SOLICITADAS"/>
  </r>
  <r>
    <x v="4"/>
    <x v="51"/>
    <n v="10"/>
    <s v="MATERIAL VETERINARIO"/>
    <s v="KETAMINA 50 MG / ML FRASCO X 50 ML"/>
    <n v="70122005"/>
    <s v="Mínima cuantía"/>
    <n v="1"/>
    <n v="7"/>
    <n v="3"/>
    <n v="608400"/>
    <s v="UNIDAD"/>
    <s v="NO SOLICITADAS"/>
  </r>
  <r>
    <x v="4"/>
    <x v="51"/>
    <n v="10"/>
    <s v="MATERIAL VETERINARIO"/>
    <s v="DIAZEPAM 10 MG/2 ML ENVASE CON 6 AMPOLLETAS"/>
    <n v="70122005"/>
    <s v="Mínima cuantía"/>
    <n v="1"/>
    <n v="7"/>
    <n v="5"/>
    <n v="48000"/>
    <s v="UNIDAD"/>
    <s v="NO SOLICITADAS"/>
  </r>
  <r>
    <x v="4"/>
    <x v="51"/>
    <n v="10"/>
    <s v="MATERIAL VETERINARIO"/>
    <s v="GUANTES PLASTICOS CAJA POR 100 UNIDADES"/>
    <n v="42132203"/>
    <s v="Mínima cuantía"/>
    <n v="1"/>
    <n v="7"/>
    <n v="16"/>
    <n v="72960"/>
    <s v="UNIDAD"/>
    <s v="NO SOLICITADAS"/>
  </r>
  <r>
    <x v="4"/>
    <x v="52"/>
    <n v="10"/>
    <s v="SOSTENIMIENTO DE SEMOVIENTES"/>
    <s v="CONSULTA GENERAL CON DESPLAZAMIENTO, HISTORIA CLINICA Y PLAN TERAPEUTICO (SIN MEDICACION, NI PROCEDIMIENTOS)"/>
    <n v="70122005"/>
    <s v="Mínima cuantía"/>
    <n v="1"/>
    <n v="7"/>
    <n v="1"/>
    <n v="120000"/>
    <s v="GLOBAL"/>
    <s v="NO SOLICITADAS"/>
  </r>
  <r>
    <x v="4"/>
    <x v="52"/>
    <n v="10"/>
    <s v="SOSTENIMIENTO DE SEMOVIENTES"/>
    <s v="CUADRO HEMATICO UNIDAD"/>
    <n v="70122009"/>
    <s v="Mínima cuantía"/>
    <n v="1"/>
    <n v="7"/>
    <n v="1"/>
    <n v="57600"/>
    <s v="GLOBAL"/>
    <s v="NO SOLICITADAS"/>
  </r>
  <r>
    <x v="4"/>
    <x v="52"/>
    <n v="10"/>
    <s v="SOSTENIMIENTO DE SEMOVIENTES"/>
    <s v="URGENCIAS (CIRUJIAS MENORES, MAYORES, TOMA DE MUESTRAS PARA PATOLOGIAS, RX)"/>
    <n v="70122009"/>
    <s v="Mínima cuantía"/>
    <n v="1"/>
    <n v="7"/>
    <n v="1"/>
    <n v="3000000"/>
    <s v="GLOBAL"/>
    <s v="NO SOLICITADAS"/>
  </r>
  <r>
    <x v="4"/>
    <x v="52"/>
    <n v="10"/>
    <s v="SOSTENIMIENTO DE SEMOVIENTES"/>
    <s v="TRAILLA PARA CANINO"/>
    <n v="10141606"/>
    <s v="Mínima cuantía"/>
    <n v="1"/>
    <n v="7"/>
    <n v="13"/>
    <n v="702000"/>
    <s v="UNIDAD"/>
    <s v="NO SOLICITADAS"/>
  </r>
  <r>
    <x v="4"/>
    <x v="52"/>
    <n v="10"/>
    <s v="SOSTENIMIENTO DE SEMOVIENTES"/>
    <s v="MORDEDORES HUESO CARNAZA PARA CANINO "/>
    <n v="10111306"/>
    <s v="Mínima cuantía"/>
    <n v="1"/>
    <n v="7"/>
    <n v="6"/>
    <n v="180000"/>
    <s v="UNIDAD"/>
    <s v="NO SOLICITADAS"/>
  </r>
  <r>
    <x v="4"/>
    <x v="52"/>
    <n v="10"/>
    <s v="SOSTENIMIENTO DE SEMOVIENTES"/>
    <s v="PERNOS PARA GUAYA GALVANIZADA 1/4 6 MM"/>
    <n v="31161601"/>
    <s v="Mínima cuantía"/>
    <n v="1"/>
    <n v="7"/>
    <n v="12"/>
    <n v="244800"/>
    <s v="UNIDAD"/>
    <s v="NO SOLICITADAS"/>
  </r>
  <r>
    <x v="4"/>
    <x v="52"/>
    <n v="10"/>
    <s v="SOSTENIMIENTO DE SEMOVIENTES"/>
    <s v="MOSQUETON DE SEGURIDAD PARA CANINO"/>
    <n v="10111306"/>
    <s v="Mínima cuantía"/>
    <n v="1"/>
    <n v="7"/>
    <n v="13"/>
    <n v="140400"/>
    <s v="UNIDAD"/>
    <s v="NO SOLICITADAS"/>
  </r>
  <r>
    <x v="4"/>
    <x v="52"/>
    <n v="10"/>
    <s v="SOSTENIMIENTO DE SEMOVIENTES"/>
    <s v="GUACALES"/>
    <n v="10131603"/>
    <s v="Mínima cuantía"/>
    <n v="1"/>
    <n v="7"/>
    <n v="2"/>
    <n v="1632000"/>
    <s v="UNIDAD"/>
    <s v="NO SOLICITADAS"/>
  </r>
  <r>
    <x v="4"/>
    <x v="52"/>
    <n v="10"/>
    <s v="SOSTENIMIENTO DE SEMOVIENTES"/>
    <s v="CLICKER"/>
    <n v="10111306"/>
    <s v="Mínima cuantía"/>
    <n v="1"/>
    <n v="7"/>
    <n v="8"/>
    <n v="451200"/>
    <s v="UNIDAD"/>
    <s v="NO SOLICITADAS"/>
  </r>
  <r>
    <x v="4"/>
    <x v="52"/>
    <n v="10"/>
    <s v="SOSTENIMIENTO DE SEMOVIENTES"/>
    <s v="COLLAR ELECTRICO"/>
    <n v="10111306"/>
    <s v="Mínima cuantía"/>
    <n v="1"/>
    <n v="7"/>
    <n v="1"/>
    <n v="624000"/>
    <s v="UNIDAD"/>
    <s v="NO SOLICITADAS"/>
  </r>
  <r>
    <x v="4"/>
    <x v="56"/>
    <n v="10"/>
    <s v="SERVICIOS DE BIENESTAR SOCIAL"/>
    <s v="EXAMENES MEDICOS SALUD OCUPACIONAL PERDONAL CIVIL Y UN PERSONAL MILITAR"/>
    <n v="85121502"/>
    <n v="0"/>
    <n v="1"/>
    <n v="11"/>
    <n v="1"/>
    <n v="9824400"/>
    <s v="GLOBAL"/>
    <s v="NO SOLICITADAS"/>
  </r>
  <r>
    <x v="4"/>
    <x v="76"/>
    <n v="10"/>
    <s v="ESTUDIOS E INVESTIGACIONES"/>
    <s v="ESTUDIOS E INVESTIGACIONES PARA EL DESARROLLO DEL SISTEMA HANCEL-C2 Y QUEMES "/>
    <n v="81111500"/>
    <s v="Concurso de méritos con precalificación"/>
    <n v="1"/>
    <n v="11"/>
    <n v="1"/>
    <n v="900000000"/>
    <s v="GLOBAL"/>
    <s v="NO SOLICITADAS"/>
  </r>
  <r>
    <x v="4"/>
    <x v="58"/>
    <n v="10"/>
    <s v="OTROS GASTOS POR ADQUISICION DE SERVICIOS"/>
    <s v="RECARGA DE TONNER Y CARTUCHOS"/>
    <n v="44103103"/>
    <s v="Mínima cuantía"/>
    <n v="1"/>
    <n v="7"/>
    <n v="1"/>
    <n v="9891000"/>
    <s v="GLOBAL"/>
    <s v="SI APROBADAS"/>
  </r>
  <r>
    <x v="4"/>
    <x v="58"/>
    <n v="10"/>
    <s v="OTROS GASTOS POR ADQUISICION DE SERVICIOS"/>
    <s v="REVISION TECNICO MECANICA DE VEHICULOS"/>
    <n v="78181505"/>
    <s v="Selección abreviada menor cuantía"/>
    <n v="1"/>
    <n v="7"/>
    <n v="1"/>
    <n v="4000000"/>
    <s v="GLOBAL"/>
    <s v="SI APROBADAS"/>
  </r>
  <r>
    <x v="4"/>
    <x v="58"/>
    <n v="10"/>
    <s v="OTROS GASTOS POR ADQUISICION DE SERVICIOS"/>
    <s v="SERVICIOS GENERALES OPERARIO MANTENIMIENTO"/>
    <n v="80111620"/>
    <s v="Selección abreviada menor cuantía"/>
    <n v="1"/>
    <n v="7"/>
    <n v="1"/>
    <n v="8692684"/>
    <s v="GLOBAL"/>
    <s v="SI APROBADAS"/>
  </r>
  <r>
    <x v="4"/>
    <x v="58"/>
    <n v="10"/>
    <s v="OTROS GASTOS POR ADQUISICION DE SERVICIOS"/>
    <s v="SERVICIOS GENERALES"/>
    <n v="80111620"/>
    <s v="Selección abreviada menor cuantía"/>
    <n v="1"/>
    <n v="7"/>
    <n v="1"/>
    <n v="7045987"/>
    <s v="GLOBAL"/>
    <s v="SI APROBADAS"/>
  </r>
  <r>
    <x v="4"/>
    <x v="58"/>
    <n v="16"/>
    <s v="OTROS GASTOS POR ADQUISICION DE SERVICIOS"/>
    <s v="SERVICIOS GENERALES"/>
    <n v="80111620"/>
    <s v="Selección abreviada menor cuantía"/>
    <n v="1"/>
    <n v="7"/>
    <n v="1"/>
    <n v="45000000"/>
    <s v="GLOBAL"/>
    <s v="SI APROBADAS"/>
  </r>
  <r>
    <x v="4"/>
    <x v="58"/>
    <n v="10"/>
    <s v="OTROS GASTOS POR ADQUISICION DE SERVICIOS"/>
    <s v="ANALISIS AGUA POTABLE"/>
    <n v="70171501"/>
    <s v="Mínima cuantía"/>
    <n v="1"/>
    <n v="7"/>
    <n v="1"/>
    <n v="2850359"/>
    <s v="GLOBAL"/>
    <s v="SI APROBADAS"/>
  </r>
  <r>
    <x v="4"/>
    <x v="58"/>
    <n v="10"/>
    <s v="OTROS GASTOS POR ADQUISICION DE SERVICIOS"/>
    <s v="ARRENDAMIENTO FOTOCOPIADORA"/>
    <n v="80161800"/>
    <s v="Mínima cuantía"/>
    <n v="8"/>
    <n v="4"/>
    <n v="1"/>
    <n v="6508903"/>
    <s v="GLOBAL"/>
    <s v="NO SOLICITADAS"/>
  </r>
  <r>
    <x v="4"/>
    <x v="58"/>
    <n v="10"/>
    <s v="OTROS GASTOS POR ADQUISICION DE SERVICIOS"/>
    <s v="ARRENDAMIENTO FOTOCOPIADORA (AMARRE VF 2019)"/>
    <n v="80161800"/>
    <s v="Mínima cuantía"/>
    <n v="10"/>
    <n v="2"/>
    <n v="1"/>
    <n v="6045000"/>
    <s v="GLOBAL"/>
    <s v="NO SOLICITADAS"/>
  </r>
  <r>
    <x v="4"/>
    <x v="58"/>
    <n v="10"/>
    <s v="OTROS GASTOS POR ADQUISICION DE SERVICIOS"/>
    <s v="INCINERACION INTENDECIA"/>
    <n v="76122202"/>
    <s v="Mínima cuantía"/>
    <n v="3"/>
    <n v="6"/>
    <n v="1"/>
    <n v="10000000"/>
    <s v="GLOBAL"/>
    <s v="NO SOLICITADAS"/>
  </r>
  <r>
    <x v="4"/>
    <x v="58"/>
    <n v="10"/>
    <s v="OTROS GASTOS POR ADQUISICION DE SERVICIOS"/>
    <s v="ANALISIS AGUA POTABLE"/>
    <n v="70171501"/>
    <s v="Mínima cuantía"/>
    <n v="2"/>
    <n v="6"/>
    <n v="1"/>
    <n v="2603706"/>
    <s v="GLOBAL"/>
    <s v="NO SOLICITADAS"/>
  </r>
  <r>
    <x v="4"/>
    <x v="58"/>
    <n v="10"/>
    <s v="OTROS GASTOS POR ADQUISICION DE SERVICIOS"/>
    <s v="ANALISIS AGUA POTABLE (AMARRE VF 2019)"/>
    <n v="70171501"/>
    <s v="Mínima cuantía"/>
    <n v="9"/>
    <n v="2"/>
    <n v="1"/>
    <n v="544869"/>
    <s v="GLOBAL"/>
    <s v="NO SOLICITADAS"/>
  </r>
  <r>
    <x v="4"/>
    <x v="58"/>
    <n v="10"/>
    <s v="OTROS GASTOS POR ADQUISICION DE SERVICIOS"/>
    <s v="MONITOREO CABINA DE PINTURA"/>
    <n v="77121504"/>
    <s v="Mínima cuantía"/>
    <n v="2"/>
    <n v="1"/>
    <n v="1"/>
    <n v="3455678"/>
    <s v="GLOBAL"/>
    <s v="NO SOLICITADAS"/>
  </r>
  <r>
    <x v="4"/>
    <x v="58"/>
    <n v="10"/>
    <s v="OTROS GASTOS POR ADQUISICION DE SERVICIOS"/>
    <s v="SERVICIO DE FUMIGACIÓN"/>
    <n v="72102103"/>
    <s v="Mínima cuantía"/>
    <n v="2"/>
    <n v="8"/>
    <n v="1"/>
    <n v="9000000"/>
    <s v="GLOBAL"/>
    <s v="NO SOLICITADAS"/>
  </r>
  <r>
    <x v="4"/>
    <x v="58"/>
    <n v="10"/>
    <s v="OTROS GASTOS POR ADQUISICION DE SERVICIOS"/>
    <s v="SERVICIO DE FUMIGACIÓN (AMARRE VF 2019)"/>
    <n v="72102103"/>
    <s v="Mínima cuantía"/>
    <n v="9"/>
    <n v="2"/>
    <n v="1"/>
    <n v="1000000"/>
    <s v="GLOBAL"/>
    <s v="NO SOLICITADAS"/>
  </r>
  <r>
    <x v="4"/>
    <x v="58"/>
    <n v="10"/>
    <s v="OTROS GASTOS POR ADQUISICION DE SERVICIOS"/>
    <s v="MONITOREO Y CARACTERIZACION DE AGUAS RESIDUALES DOMESTICAS E INDUSTRIALES"/>
    <n v="70171501"/>
    <s v="Mínima cuantía"/>
    <n v="3"/>
    <n v="6"/>
    <n v="1"/>
    <n v="7500000"/>
    <s v="GLOBAL"/>
    <s v="NO SOLICITADAS"/>
  </r>
  <r>
    <x v="4"/>
    <x v="58"/>
    <n v="10"/>
    <s v="OTROS GASTOS POR ADQUISICION DE SERVICIOS"/>
    <s v="LAVADO Y DESINFECCIÓN DE TANQUES DE ALAMACENAMIENTO DE AGUA POTABLE"/>
    <n v="76101503"/>
    <s v="Mínima cuantía"/>
    <n v="3"/>
    <n v="6"/>
    <n v="1"/>
    <n v="6000000"/>
    <s v="GLOBAL"/>
    <s v="NO SOLICITADAS"/>
  </r>
  <r>
    <x v="4"/>
    <x v="58"/>
    <n v="10"/>
    <s v="OTROS GASTOS POR ADQUISICION DE SERVICIOS"/>
    <s v="AUDITORIA DE CERTIFICACIÓN ESTACIÓN DE COMBUSTIBLER TERRESTRE"/>
    <n v="77101804"/>
    <s v="Mínima cuantía"/>
    <n v="4"/>
    <n v="1"/>
    <n v="1"/>
    <n v="2200000"/>
    <s v="GLOBAL"/>
    <s v="NO SOLICITADAS"/>
  </r>
  <r>
    <x v="4"/>
    <x v="58"/>
    <n v="10"/>
    <s v="OTROS GASTOS POR ADQUISICION DE SERVICIOS"/>
    <s v="RECARGA DE TONNER Y CARTUCHOS"/>
    <n v="44103103"/>
    <s v="Mínima cuantía"/>
    <n v="7"/>
    <n v="4"/>
    <n v="1"/>
    <n v="3887200"/>
    <s v="GLOBAL"/>
    <s v="NO SOLICITADAS"/>
  </r>
  <r>
    <x v="4"/>
    <x v="58"/>
    <n v="10"/>
    <s v="OTROS GASTOS POR ADQUISICION DE SERVICIOS"/>
    <s v="RECARGA DE TONNER Y CARTUCHOS (AMARRE VF 2019)"/>
    <n v="44103103"/>
    <s v="Mínima cuantía"/>
    <n v="10"/>
    <n v="2"/>
    <n v="1"/>
    <n v="1221800"/>
    <s v="GLOBAL"/>
    <s v="NO SOLICITADAS"/>
  </r>
  <r>
    <x v="4"/>
    <x v="58"/>
    <n v="10"/>
    <s v="OTROS GASTOS POR ADQUISICION DE SERVICIOS"/>
    <s v="REVISION TECNICO MECANICA DE VEHICULOS"/>
    <n v="78181505"/>
    <s v="Selección abreviada menor cuantía"/>
    <n v="7"/>
    <n v="5"/>
    <n v="1"/>
    <n v="2500000"/>
    <s v="GLOBAL"/>
    <s v="NO SOLICITADAS"/>
  </r>
  <r>
    <x v="4"/>
    <x v="58"/>
    <n v="10"/>
    <s v="OTROS GASTOS POR ADQUISICION DE SERVICIOS"/>
    <s v="REVISION TECNICO MECANICA DE VEHICULOS (AMARRE VF 2019)"/>
    <n v="78181505"/>
    <s v="Selección abreviada menor cuantía"/>
    <n v="9"/>
    <n v="1"/>
    <n v="1"/>
    <n v="1000000"/>
    <s v="GLOBAL"/>
    <s v="NO SOLICITADAS"/>
  </r>
  <r>
    <x v="4"/>
    <x v="58"/>
    <n v="16"/>
    <s v="OTROS GASTOS POR ADQUISICION DE SERVICIOS"/>
    <s v="SERVICIOS GENERALES"/>
    <n v="80111620"/>
    <s v="Selección abreviada menor cuantía"/>
    <n v="7"/>
    <n v="5"/>
    <n v="1"/>
    <n v="48709112"/>
    <s v="GLOBAL"/>
    <s v="NO SOLICITADAS"/>
  </r>
  <r>
    <x v="4"/>
    <x v="58"/>
    <n v="16"/>
    <s v="OTROS GASTOS POR ADQUISICION DE SERVICIOS"/>
    <s v="SERVICIOS GENERALES (AMARRE VF 2019)"/>
    <n v="80111620"/>
    <s v="Selección abreviada menor cuantía"/>
    <n v="10"/>
    <n v="2"/>
    <n v="1"/>
    <n v="11923333"/>
    <s v="GLOBAL"/>
    <s v="NO SOLICITADAS"/>
  </r>
  <r>
    <x v="4"/>
    <x v="58"/>
    <n v="10"/>
    <s v="OTROS GASTOS POR ADQUISICION DE SERVICIOS"/>
    <s v="SERVICIOS GENERALES OPERARIO MANTENIMIENTO"/>
    <n v="80111620"/>
    <s v="Selección abreviada menor cuantía"/>
    <n v="7"/>
    <n v="5"/>
    <n v="1"/>
    <n v="13159022"/>
    <s v="GLOBAL"/>
    <s v="NO SOLICITADAS"/>
  </r>
  <r>
    <x v="4"/>
    <x v="58"/>
    <n v="10"/>
    <s v="OTROS GASTOS POR ADQUISICION DE SERVICIOS"/>
    <s v="SERVICIOS GENERALES OPERARIO MANTENIMIENTO (AMARRE VF 2019)"/>
    <n v="80111620"/>
    <s v="Selección abreviada menor cuantía"/>
    <n v="10"/>
    <n v="2"/>
    <n v="1"/>
    <n v="2688460"/>
    <s v="GLOBAL"/>
    <s v="NO SOLICITADAS"/>
  </r>
  <r>
    <x v="4"/>
    <x v="58"/>
    <n v="16"/>
    <s v="OTROS GASTOS POR ADQUISICION DE SERVICIOS"/>
    <s v="SERVICIOS DE APOYO LOGISTICO"/>
    <n v="80141607"/>
    <s v="Mínima cuantía"/>
    <n v="2"/>
    <n v="9"/>
    <n v="1"/>
    <n v="20000000"/>
    <s v="GLOBAL"/>
    <s v="NO SOLICITADAS"/>
  </r>
  <r>
    <x v="4"/>
    <x v="58"/>
    <n v="16"/>
    <s v="OTROS GASTOS POR ADQUISICION DE SERVICIOS"/>
    <s v="ARREGLOS FLORALES"/>
    <n v="93141506"/>
    <s v="Mínima cuantía"/>
    <n v="2"/>
    <n v="9"/>
    <n v="1"/>
    <n v="5000000"/>
    <s v="GLOBAL"/>
    <s v="NO SOLICITADAS"/>
  </r>
  <r>
    <x v="5"/>
    <x v="0"/>
    <n v="10"/>
    <s v="PARTIDA ALIMENTACIÓN SOLDADOS"/>
    <s v="PARTIDA ALIMENTACIÓN SOLDADOS"/>
    <n v="0"/>
    <m/>
    <m/>
    <m/>
    <n v="1"/>
    <n v="150000000"/>
    <s v="GLOBAL"/>
    <s v="NO SOLICITADAS"/>
  </r>
  <r>
    <x v="5"/>
    <x v="1"/>
    <n v="16"/>
    <s v="REMUNERACION SERVICIOS TECNICOS"/>
    <s v="CONTRATACION DOCENTES GIMFA"/>
    <n v="86141501"/>
    <s v="Mínima cuantía"/>
    <n v="1"/>
    <n v="3"/>
    <n v="1"/>
    <n v="67000000"/>
    <s v="GLOBAL"/>
    <s v="NO SOLICITADAS"/>
  </r>
  <r>
    <x v="5"/>
    <x v="3"/>
    <n v="10"/>
    <s v="IMPUESTO PREDIAL"/>
    <s v="IMPUESTO PREDIAL"/>
    <n v="93161601"/>
    <s v="Publicación contratación régimen especial - Régimen especial"/>
    <n v="6"/>
    <n v="1"/>
    <n v="1"/>
    <n v="8000000"/>
    <s v="GLOBAL"/>
    <s v="NO SOLICITADAS"/>
  </r>
  <r>
    <x v="5"/>
    <x v="4"/>
    <n v="10"/>
    <s v="CONTRIBUCIONES"/>
    <s v="DECLARACION AMBIENTAL (VISITAS SEGUIMIENTO LICENCIAS)"/>
    <n v="93151510"/>
    <s v="Publicación contratación régimen especial - Régimen especial"/>
    <n v="1"/>
    <n v="12"/>
    <n v="1"/>
    <n v="4000000"/>
    <s v="GLOBAL"/>
    <s v="NO SOLICITADAS"/>
  </r>
  <r>
    <x v="5"/>
    <x v="5"/>
    <n v="10"/>
    <s v="OTROS IMPUESTOS"/>
    <s v="TASAS RETRIBUTIVAS "/>
    <n v="93151510"/>
    <s v="Publicación contratación régimen especial - Régimen especial"/>
    <n v="1"/>
    <n v="12"/>
    <n v="1"/>
    <n v="1000000"/>
    <s v="GLOBAL"/>
    <s v="NO SOLICITADAS"/>
  </r>
  <r>
    <x v="5"/>
    <x v="70"/>
    <n v="10"/>
    <s v="EQUIPO DE MUSICA Y ACCESORIOS"/>
    <s v="BOMBOS DE 28&quot;"/>
    <n v="60131400"/>
    <s v="Mínima cuantía"/>
    <n v="4"/>
    <n v="3"/>
    <n v="2"/>
    <n v="547400"/>
    <s v="UNIDAD"/>
    <s v="NO SOLICITADAS"/>
  </r>
  <r>
    <x v="5"/>
    <x v="70"/>
    <n v="10"/>
    <s v="EQUIPO DE MUSICA Y ACCESORIOS"/>
    <s v="CORNETA"/>
    <n v="60131205"/>
    <s v="Mínima cuantía"/>
    <n v="4"/>
    <n v="3"/>
    <n v="3"/>
    <n v="499800"/>
    <s v="UNIDAD"/>
    <s v="NO SOLICITADAS"/>
  </r>
  <r>
    <x v="5"/>
    <x v="70"/>
    <n v="10"/>
    <s v="EQUIPO DE MUSICA Y ACCESORIOS"/>
    <s v="GOLPEADOR LIRA"/>
    <n v="60131507"/>
    <s v="Mínima cuantía"/>
    <n v="4"/>
    <n v="3"/>
    <n v="2"/>
    <n v="8330"/>
    <s v="UNIDAD"/>
    <s v="NO SOLICITADAS"/>
  </r>
  <r>
    <x v="5"/>
    <x v="70"/>
    <n v="10"/>
    <s v="EQUIPO DE MUSICA Y ACCESORIOS"/>
    <s v="GRANADERAS 16·"/>
    <n v="60131400"/>
    <s v="Mínima cuantía"/>
    <n v="4"/>
    <n v="3"/>
    <n v="2"/>
    <n v="321300"/>
    <s v="UNIDAD"/>
    <s v="NO SOLICITADAS"/>
  </r>
  <r>
    <x v="5"/>
    <x v="70"/>
    <n v="10"/>
    <s v="EQUIPO DE MUSICA Y ACCESORIOS"/>
    <s v="LIRA GRANDE"/>
    <n v="60131406"/>
    <s v="Mínima cuantía"/>
    <n v="4"/>
    <n v="3"/>
    <n v="1"/>
    <n v="220150"/>
    <s v="UNIDAD"/>
    <s v="NO SOLICITADAS"/>
  </r>
  <r>
    <x v="5"/>
    <x v="70"/>
    <n v="10"/>
    <s v="EQUIPO DE MUSICA Y ACCESORIOS"/>
    <s v="LLAVE AFINAR BOMBO"/>
    <n v="60131504"/>
    <s v="Mínima cuantía"/>
    <n v="4"/>
    <n v="3"/>
    <n v="4"/>
    <n v="19040"/>
    <s v="UNIDAD"/>
    <s v="NO SOLICITADAS"/>
  </r>
  <r>
    <x v="5"/>
    <x v="70"/>
    <n v="10"/>
    <s v="EQUIPO DE MUSICA Y ACCESORIOS"/>
    <s v="LLAVE AFINAR GRANADERA"/>
    <n v="60131504"/>
    <s v="Mínima cuantía"/>
    <n v="4"/>
    <n v="3"/>
    <n v="4"/>
    <n v="19040"/>
    <s v="UNIDAD"/>
    <s v="NO SOLICITADAS"/>
  </r>
  <r>
    <x v="5"/>
    <x v="70"/>
    <n v="10"/>
    <s v="EQUIPO DE MUSICA Y ACCESORIOS"/>
    <s v="PARCHE BOMBO 28&quot;"/>
    <n v="60131507"/>
    <s v="Mínima cuantía"/>
    <n v="4"/>
    <n v="3"/>
    <n v="6"/>
    <n v="249900"/>
    <s v="UNIDAD"/>
    <s v="NO SOLICITADAS"/>
  </r>
  <r>
    <x v="5"/>
    <x v="70"/>
    <n v="10"/>
    <s v="EQUIPO DE MUSICA Y ACCESORIOS"/>
    <s v="PARCHE GRANADERA 16&quot;"/>
    <n v="60131507"/>
    <s v="Mínima cuantía"/>
    <n v="4"/>
    <n v="3"/>
    <n v="6"/>
    <n v="114240"/>
    <s v="UNIDAD"/>
    <s v="NO SOLICITADAS"/>
  </r>
  <r>
    <x v="5"/>
    <x v="70"/>
    <n v="10"/>
    <s v="EQUIPO DE MUSICA Y ACCESORIOS"/>
    <s v="PARCHE REDOBLANTE 14&quot;"/>
    <n v="60131507"/>
    <s v="Mínima cuantía"/>
    <n v="4"/>
    <n v="3"/>
    <n v="6"/>
    <n v="85680"/>
    <s v="UNIDAD"/>
    <s v="NO SOLICITADAS"/>
  </r>
  <r>
    <x v="5"/>
    <x v="70"/>
    <n v="10"/>
    <s v="EQUIPO DE MUSICA Y ACCESORIOS"/>
    <s v="PLATILLOS 35 CMS"/>
    <n v="60131401"/>
    <s v="Mínima cuantía"/>
    <n v="4"/>
    <n v="3"/>
    <n v="2"/>
    <n v="333200"/>
    <s v="UNIDAD"/>
    <s v="NO SOLICITADAS"/>
  </r>
  <r>
    <x v="5"/>
    <x v="70"/>
    <n v="10"/>
    <s v="EQUIPO DE MUSICA Y ACCESORIOS"/>
    <s v="REDOBLANTE 14&quot;"/>
    <n v="60131405"/>
    <s v="Mínima cuantía"/>
    <n v="4"/>
    <n v="3"/>
    <n v="2"/>
    <n v="285600"/>
    <s v="UNIDAD"/>
    <s v="NO SOLICITADAS"/>
  </r>
  <r>
    <x v="5"/>
    <x v="7"/>
    <n v="10"/>
    <s v="HERRAMIENTAS"/>
    <s v="ALICATE 8&quot;"/>
    <n v="27112135"/>
    <s v="Mínima cuantía"/>
    <n v="4"/>
    <n v="4"/>
    <n v="1"/>
    <n v="14280"/>
    <s v="UNIDAD"/>
    <s v="NO SOLICITADAS"/>
  </r>
  <r>
    <x v="5"/>
    <x v="7"/>
    <n v="10"/>
    <s v="HERRAMIENTAS"/>
    <s v="PALANCA HOOLIGAN DE 95 CM"/>
    <n v="27112502"/>
    <s v="Mínima cuantía"/>
    <n v="3"/>
    <n v="3"/>
    <n v="1"/>
    <n v="450000"/>
    <s v="UNIDAD"/>
    <s v="NO SOLICITADAS"/>
  </r>
  <r>
    <x v="5"/>
    <x v="7"/>
    <n v="10"/>
    <s v="HERRAMIENTAS"/>
    <s v="SOPLADORA CON DEPOSITO DE AGUA PARA INCENDIOS FORESTALES"/>
    <n v="21101803"/>
    <s v="Mínima cuantía"/>
    <n v="3"/>
    <n v="3"/>
    <n v="1"/>
    <n v="1000000"/>
    <s v="UNIDAD"/>
    <s v="NO SOLICITADAS"/>
  </r>
  <r>
    <x v="5"/>
    <x v="7"/>
    <n v="16"/>
    <s v="HERRAMIENTAS"/>
    <s v="ALICATE 8&quot;"/>
    <n v="27112135"/>
    <s v="Mínima cuantía"/>
    <n v="3"/>
    <n v="3"/>
    <n v="2"/>
    <n v="28560"/>
    <s v="UNIDAD"/>
    <s v="NO SOLICITADAS"/>
  </r>
  <r>
    <x v="5"/>
    <x v="7"/>
    <n v="16"/>
    <s v="HERRAMIENTAS"/>
    <s v="CORTAFRIOS 6&quot;"/>
    <n v="27112151"/>
    <s v="Mínima cuantía"/>
    <n v="3"/>
    <n v="3"/>
    <n v="2"/>
    <n v="26180"/>
    <s v="UNIDAD"/>
    <s v="NO SOLICITADAS"/>
  </r>
  <r>
    <x v="5"/>
    <x v="7"/>
    <n v="16"/>
    <s v="HERRAMIENTAS"/>
    <s v="DESTORNILLADOR ESTRELLA PROFESIONAL"/>
    <n v="27111701"/>
    <s v="Mínima cuantía"/>
    <n v="3"/>
    <n v="3"/>
    <n v="2"/>
    <n v="29750"/>
    <s v="UNIDAD"/>
    <s v="NO SOLICITADAS"/>
  </r>
  <r>
    <x v="5"/>
    <x v="7"/>
    <n v="16"/>
    <s v="HERRAMIENTAS"/>
    <s v="DESTORNILLADOR PALA PROFESIONAL"/>
    <n v="27111701"/>
    <s v="Mínima cuantía"/>
    <n v="3"/>
    <n v="3"/>
    <n v="2"/>
    <n v="33320"/>
    <s v="UNIDAD"/>
    <s v="NO SOLICITADAS"/>
  </r>
  <r>
    <x v="5"/>
    <x v="7"/>
    <n v="16"/>
    <s v="HERRAMIENTAS"/>
    <s v="HOMBRESOLO"/>
    <n v="27112107"/>
    <s v="Mínima cuantía"/>
    <n v="3"/>
    <n v="3"/>
    <n v="3"/>
    <n v="196350"/>
    <s v="UNIDAD"/>
    <s v="NO SOLICITADAS"/>
  </r>
  <r>
    <x v="5"/>
    <x v="7"/>
    <n v="16"/>
    <s v="HERRAMIENTAS"/>
    <s v="MARTILLO 16 OZ MANGO MADERA"/>
    <n v="27111602"/>
    <s v="Mínima cuantía"/>
    <n v="3"/>
    <n v="3"/>
    <n v="3"/>
    <n v="53550"/>
    <s v="UNIDAD"/>
    <s v="NO SOLICITADAS"/>
  </r>
  <r>
    <x v="5"/>
    <x v="7"/>
    <n v="10"/>
    <s v="HERRAMIENTAS"/>
    <s v="ALICATE ELECTRICISTA 8 1/2"/>
    <n v="27112137"/>
    <s v="Mínima cuantía"/>
    <n v="5"/>
    <n v="3"/>
    <n v="1"/>
    <n v="35000"/>
    <s v="UNIDAD"/>
    <s v="NO SOLICITADAS"/>
  </r>
  <r>
    <x v="5"/>
    <x v="7"/>
    <n v="10"/>
    <s v="HERRAMIENTAS"/>
    <s v="ALICATE UNIVERSAL 8"/>
    <n v="27112122"/>
    <s v="Mínima cuantía"/>
    <n v="5"/>
    <n v="3"/>
    <n v="1"/>
    <n v="20000"/>
    <s v="UNIDAD"/>
    <s v="NO SOLICITADAS"/>
  </r>
  <r>
    <x v="5"/>
    <x v="7"/>
    <n v="10"/>
    <s v="HERRAMIENTAS"/>
    <s v="CORTA FRIO"/>
    <n v="27111901"/>
    <s v="Mínima cuantía"/>
    <n v="5"/>
    <n v="3"/>
    <n v="1"/>
    <n v="60000"/>
    <s v="UNIDAD"/>
    <s v="NO SOLICITADAS"/>
  </r>
  <r>
    <x v="5"/>
    <x v="7"/>
    <n v="10"/>
    <s v="HERRAMIENTAS"/>
    <s v="CORTA VIDRIO"/>
    <n v="27111514"/>
    <s v="Mínima cuantía"/>
    <n v="5"/>
    <n v="3"/>
    <n v="3"/>
    <n v="210000"/>
    <s v="UNIDAD"/>
    <s v="NO SOLICITADAS"/>
  </r>
  <r>
    <x v="5"/>
    <x v="7"/>
    <n v="10"/>
    <s v="HERRAMIENTAS"/>
    <s v="FLEXOMETRO"/>
    <n v="41111613"/>
    <s v="Mínima cuantía"/>
    <n v="5"/>
    <n v="3"/>
    <n v="10"/>
    <n v="240000"/>
    <s v="UNIDAD"/>
    <s v="NO SOLICITADAS"/>
  </r>
  <r>
    <x v="5"/>
    <x v="7"/>
    <n v="10"/>
    <s v="HERRAMIENTAS"/>
    <s v="JUEGO CINCELES"/>
    <n v="42152801"/>
    <s v="Mínima cuantía"/>
    <n v="5"/>
    <n v="3"/>
    <n v="3"/>
    <n v="300000"/>
    <s v="UNIDAD"/>
    <s v="NO SOLICITADAS"/>
  </r>
  <r>
    <x v="5"/>
    <x v="7"/>
    <n v="10"/>
    <s v="HERRAMIENTAS"/>
    <s v="JUEGO DE LLAVES MIXTAS TORX Y BISTOL"/>
    <n v="27111716"/>
    <s v="Mínima cuantía"/>
    <n v="5"/>
    <n v="3"/>
    <n v="6"/>
    <n v="449400"/>
    <s v="UNIDAD"/>
    <s v="NO SOLICITADAS"/>
  </r>
  <r>
    <x v="5"/>
    <x v="7"/>
    <n v="10"/>
    <s v="HERRAMIENTAS"/>
    <s v="JUEGO DESTORNILLADORES 7 PIEZAS AISLADOS"/>
    <n v="27111700"/>
    <s v="Mínima cuantía"/>
    <n v="5"/>
    <n v="3"/>
    <n v="3"/>
    <n v="304170"/>
    <s v="UNIDAD"/>
    <s v="NO SOLICITADAS"/>
  </r>
  <r>
    <x v="5"/>
    <x v="7"/>
    <n v="10"/>
    <s v="HERRAMIENTAS"/>
    <s v="LLAVE CADENA 24&quot;"/>
    <n v="27111702"/>
    <s v="Mínima cuantía"/>
    <n v="5"/>
    <n v="3"/>
    <n v="4"/>
    <n v="140000"/>
    <s v="UNIDAD"/>
    <s v="NO SOLICITADAS"/>
  </r>
  <r>
    <x v="5"/>
    <x v="7"/>
    <n v="10"/>
    <s v="HERRAMIENTAS"/>
    <s v="LLAVE EXPANSIVA 18"/>
    <n v="27111707"/>
    <s v="Mínima cuantía"/>
    <n v="5"/>
    <n v="3"/>
    <n v="2"/>
    <n v="110000"/>
    <s v="UNIDAD"/>
    <s v="NO SOLICITADAS"/>
  </r>
  <r>
    <x v="5"/>
    <x v="7"/>
    <n v="10"/>
    <s v="HERRAMIENTAS"/>
    <s v="LLAVE EXPANSIVA 6"/>
    <n v="27111707"/>
    <s v="Mínima cuantía"/>
    <n v="5"/>
    <n v="3"/>
    <n v="2"/>
    <n v="24000"/>
    <s v="UNIDAD"/>
    <s v="NO SOLICITADAS"/>
  </r>
  <r>
    <x v="5"/>
    <x v="7"/>
    <n v="10"/>
    <s v="HERRAMIENTAS"/>
    <s v="LLAVE PARA TUBO 8&quot;"/>
    <n v="27111708"/>
    <s v="Mínima cuantía"/>
    <n v="5"/>
    <n v="3"/>
    <n v="4"/>
    <n v="60000"/>
    <s v="UNIDAD"/>
    <s v="NO SOLICITADAS"/>
  </r>
  <r>
    <x v="5"/>
    <x v="7"/>
    <n v="10"/>
    <s v="HERRAMIENTAS"/>
    <s v="LLAVE TUBO 10&quot;"/>
    <n v="27111708"/>
    <s v="Mínima cuantía"/>
    <n v="5"/>
    <n v="3"/>
    <n v="4"/>
    <n v="200000"/>
    <s v="UNIDAD"/>
    <s v="NO SOLICITADAS"/>
  </r>
  <r>
    <x v="5"/>
    <x v="7"/>
    <n v="10"/>
    <s v="HERRAMIENTAS"/>
    <s v="LLAVE TUBO 36&quot;"/>
    <n v="27111708"/>
    <s v="Mínima cuantía"/>
    <n v="5"/>
    <n v="3"/>
    <n v="1"/>
    <n v="130000"/>
    <s v="UNIDAD"/>
    <s v="NO SOLICITADAS"/>
  </r>
  <r>
    <x v="5"/>
    <x v="7"/>
    <n v="10"/>
    <s v="HERRAMIENTAS"/>
    <s v="MASO EN ACERO DE 1 KILO"/>
    <n v="20111608"/>
    <s v="Mínima cuantía"/>
    <n v="5"/>
    <n v="3"/>
    <n v="3"/>
    <n v="45000"/>
    <s v="UNIDAD"/>
    <s v="NO SOLICITADAS"/>
  </r>
  <r>
    <x v="5"/>
    <x v="7"/>
    <n v="10"/>
    <s v="HERRAMIENTAS"/>
    <s v="MARCO SEGUETA "/>
    <n v="27111552"/>
    <s v="Mínima cuantía"/>
    <n v="5"/>
    <n v="3"/>
    <n v="3"/>
    <n v="71700"/>
    <s v="UNIDAD"/>
    <s v="NO SOLICITADAS"/>
  </r>
  <r>
    <x v="5"/>
    <x v="7"/>
    <n v="10"/>
    <s v="HERRAMIENTAS"/>
    <s v="MANOMETROS "/>
    <n v="60104707"/>
    <s v="Mínima cuantía"/>
    <n v="5"/>
    <n v="3"/>
    <n v="1"/>
    <n v="162900"/>
    <s v="UNIDAD"/>
    <s v="NO SOLICITADAS"/>
  </r>
  <r>
    <x v="5"/>
    <x v="7"/>
    <n v="10"/>
    <s v="HERRAMIENTAS"/>
    <s v="PISTOLA CALAFATEO ALUMINIO "/>
    <n v="27112719"/>
    <s v="Mínima cuantía"/>
    <n v="5"/>
    <n v="3"/>
    <n v="1"/>
    <n v="30000"/>
    <s v="UNIDAD"/>
    <s v="NO SOLICITADAS"/>
  </r>
  <r>
    <x v="5"/>
    <x v="7"/>
    <n v="10"/>
    <s v="HERRAMIENTAS"/>
    <s v="PISTOLA DOBLE CALAFATEO 9 PULGADAS "/>
    <n v="27112719"/>
    <s v="Mínima cuantía"/>
    <n v="5"/>
    <n v="3"/>
    <n v="1"/>
    <n v="150000"/>
    <s v="UNIDAD"/>
    <s v="NO SOLICITADAS"/>
  </r>
  <r>
    <x v="5"/>
    <x v="7"/>
    <n v="10"/>
    <s v="HERRAMIENTAS"/>
    <s v="PISTOLA PARA COMPRESOR"/>
    <n v="23153145"/>
    <s v="Mínima cuantía"/>
    <n v="5"/>
    <n v="3"/>
    <n v="2"/>
    <n v="172800"/>
    <s v="UNIDAD"/>
    <s v="NO SOLICITADAS"/>
  </r>
  <r>
    <x v="5"/>
    <x v="7"/>
    <n v="10"/>
    <s v="HERRAMIENTAS"/>
    <s v="REMACHADORA CABEZA GIRATORIA"/>
    <n v="27112400"/>
    <s v="Mínima cuantía"/>
    <n v="5"/>
    <n v="3"/>
    <n v="1"/>
    <n v="100000"/>
    <s v="UNIDAD"/>
    <s v="NO SOLICITADAS"/>
  </r>
  <r>
    <x v="5"/>
    <x v="7"/>
    <n v="10"/>
    <s v="HERRAMIENTAS"/>
    <s v="HOJAS DE SEGUETA"/>
    <n v="27111500"/>
    <s v="Mínima cuantía"/>
    <n v="5"/>
    <n v="3"/>
    <n v="100"/>
    <n v="310000"/>
    <s v="UNIDAD"/>
    <s v="NO SOLICITADAS"/>
  </r>
  <r>
    <x v="5"/>
    <x v="7"/>
    <n v="10"/>
    <s v="HERRAMIENTAS"/>
    <s v="TIJERA PARA LAMINA AVIACION DERECHA "/>
    <n v="27111535"/>
    <s v="Mínima cuantía"/>
    <n v="5"/>
    <n v="3"/>
    <n v="2"/>
    <n v="40000"/>
    <s v="UNIDAD"/>
    <s v="NO SOLICITADAS"/>
  </r>
  <r>
    <x v="5"/>
    <x v="7"/>
    <n v="10"/>
    <s v="HERRAMIENTAS"/>
    <s v="LIMAS"/>
    <n v="27111933"/>
    <s v="Mínima cuantía"/>
    <n v="4"/>
    <n v="4"/>
    <n v="2"/>
    <n v="15800"/>
    <s v="UNIDAD"/>
    <s v="NO SOLICITADAS"/>
  </r>
  <r>
    <x v="5"/>
    <x v="7"/>
    <n v="10"/>
    <s v="HERRAMIENTAS"/>
    <s v="CANDADO 220 EXTERIOR 71MM. GANCHO DE ACERO ENDURECIDO, RANURA DE LLAVE CUBIERTA PARA EVITAR ÓXIDO, RESISTENTE A LA INTEMPERIE PARA USOS EN EXTERIORES, DOBLE BLOQUEO CON ESFERAS. SKU 0008817"/>
    <n v="46171501"/>
    <s v="Selección abreviada menor cuantía"/>
    <n v="4"/>
    <n v="7"/>
    <n v="3"/>
    <n v="82500"/>
    <s v="UNIDAD"/>
    <s v="NO SOLICITADAS"/>
  </r>
  <r>
    <x v="5"/>
    <x v="7"/>
    <n v="10"/>
    <s v="HERRAMIENTAS"/>
    <s v="CIZALLA CORTAPERNOS 18 PULGADAS REF 95-564"/>
    <n v="27111506"/>
    <s v="Selección abreviada menor cuantía"/>
    <n v="4"/>
    <n v="7"/>
    <n v="1"/>
    <n v="220000"/>
    <s v="UNIDAD"/>
    <s v="NO SOLICITADAS"/>
  </r>
  <r>
    <x v="5"/>
    <x v="7"/>
    <n v="10"/>
    <s v="HERRAMIENTAS"/>
    <s v="COMBINACION DE JUEGO DE LLAVE  DE PULGADA DE OJO CON TRINQUETE REVERSIBLE RACH EMPUÑADURA CORTA P/N OXIR707"/>
    <n v="27111713"/>
    <s v="Selección abreviada menor cuantía"/>
    <n v="4"/>
    <n v="7"/>
    <n v="1"/>
    <n v="700000"/>
    <s v="UNIDAD"/>
    <s v="NO SOLICITADAS"/>
  </r>
  <r>
    <x v="5"/>
    <x v="7"/>
    <n v="10"/>
    <s v="HERRAMIENTAS"/>
    <s v="DESTORNILLADOR RACH TRINQUETE AGARRE/BLANDO P/N SGDMRCE44"/>
    <n v="27111735"/>
    <s v="Selección abreviada menor cuantía"/>
    <n v="4"/>
    <n v="7"/>
    <n v="1"/>
    <n v="400000"/>
    <s v="UNIDAD"/>
    <s v="NO SOLICITADAS"/>
  </r>
  <r>
    <x v="5"/>
    <x v="7"/>
    <n v="10"/>
    <s v="HERRAMIENTAS"/>
    <s v="ESTIBADORA MANUAL HIDRAULICA CAP 2 TON N/M 1056243"/>
    <n v="24101606"/>
    <s v="Selección abreviada menor cuantía"/>
    <n v="4"/>
    <n v="7"/>
    <n v="1"/>
    <n v="1646260"/>
    <s v="UNIDAD"/>
    <s v="NO SOLICITADAS"/>
  </r>
  <r>
    <x v="5"/>
    <x v="7"/>
    <n v="10"/>
    <s v="HERRAMIENTAS"/>
    <s v="JUEGO DE ALLEN MILIMETRICAS  P/N AWBMXL9"/>
    <n v="27111710"/>
    <s v="Selección abreviada menor cuantía"/>
    <n v="4"/>
    <n v="7"/>
    <n v="1"/>
    <n v="41800"/>
    <s v="UNIDAD"/>
    <s v="NO SOLICITADAS"/>
  </r>
  <r>
    <x v="5"/>
    <x v="7"/>
    <n v="10"/>
    <s v="HERRAMIENTAS"/>
    <s v="LLAVE DE CORREA 4&quot; P/N BLPSTWR6"/>
    <n v="27111711"/>
    <s v="Selección abreviada menor cuantía"/>
    <n v="4"/>
    <n v="7"/>
    <n v="2"/>
    <n v="99000"/>
    <s v="UNIDAD"/>
    <s v="NO SOLICITADAS"/>
  </r>
  <r>
    <x v="5"/>
    <x v="7"/>
    <n v="10"/>
    <s v="HERRAMIENTAS"/>
    <s v="MEDIDOR DE TEMPERATURA Y HUMEDAD DIGITAL LCD REFERENCIA HTC-1 H596"/>
    <n v="41112301"/>
    <s v="Selección abreviada menor cuantía"/>
    <n v="4"/>
    <n v="7"/>
    <n v="4"/>
    <n v="198000"/>
    <s v="UNIDAD"/>
    <s v="NO SOLICITADAS"/>
  </r>
  <r>
    <x v="5"/>
    <x v="7"/>
    <n v="10"/>
    <s v="HERRAMIENTAS"/>
    <s v="PUNTAS PHILLIPS #2  "/>
    <n v="27111552"/>
    <s v="Selección abreviada menor cuantía"/>
    <n v="4"/>
    <n v="7"/>
    <n v="3"/>
    <n v="165000"/>
    <s v="UNIDAD"/>
    <s v="NO SOLICITADAS"/>
  </r>
  <r>
    <x v="5"/>
    <x v="7"/>
    <n v="10"/>
    <s v="HERRAMIENTAS"/>
    <s v="SEGUETA PROFESIONAL "/>
    <n v="27111552"/>
    <s v="Selección abreviada menor cuantía"/>
    <n v="4"/>
    <n v="7"/>
    <n v="1"/>
    <n v="110000"/>
    <s v="UNIDAD"/>
    <s v="NO SOLICITADAS"/>
  </r>
  <r>
    <x v="5"/>
    <x v="7"/>
    <n v="10"/>
    <s v="HERRAMIENTAS"/>
    <s v="ETIQUETADORA"/>
    <n v="27112714"/>
    <s v="Selección abreviada menor cuantía"/>
    <n v="4"/>
    <n v="7"/>
    <n v="1"/>
    <n v="90000"/>
    <s v="UNIDAD"/>
    <s v="NO SOLICITADAS"/>
  </r>
  <r>
    <x v="5"/>
    <x v="7"/>
    <n v="10"/>
    <s v="HERRAMIENTAS"/>
    <s v="PISTOLA DE CALAFATEO PARA SILICONA TIPO INDUSTRIAL"/>
    <n v="27112714"/>
    <s v="Selección abreviada menor cuantía"/>
    <n v="4"/>
    <n v="7"/>
    <n v="3"/>
    <n v="150000"/>
    <s v="UNIDAD"/>
    <s v="NO SOLICITADAS"/>
  </r>
  <r>
    <x v="5"/>
    <x v="7"/>
    <n v="10"/>
    <s v="HERRAMIENTAS"/>
    <s v="PISTOLA PARA PINTAR"/>
    <n v="27112714"/>
    <s v="Selección abreviada menor cuantía"/>
    <n v="4"/>
    <n v="7"/>
    <n v="1"/>
    <n v="90000"/>
    <s v="UNIDAD"/>
    <s v="NO SOLICITADAS"/>
  </r>
  <r>
    <x v="5"/>
    <x v="7"/>
    <n v="10"/>
    <s v="HERRAMIENTAS"/>
    <s v="HOMBRE SOLO 10 &quot; TIPO W"/>
    <n v="27111707"/>
    <s v="Selección abreviada menor cuantía"/>
    <n v="4"/>
    <n v="7"/>
    <n v="1"/>
    <n v="100000"/>
    <s v="UNIDAD"/>
    <s v="NO SOLICITADAS"/>
  </r>
  <r>
    <x v="5"/>
    <x v="7"/>
    <n v="10"/>
    <s v="HERRAMIENTAS"/>
    <s v="CORREAS DE AMARRE CON RATCHET RESISTENCIA 1510KG  8 METROS "/>
    <n v="31151906"/>
    <s v="Selección abreviada menor cuantía"/>
    <n v="4"/>
    <n v="7"/>
    <n v="2"/>
    <n v="360000"/>
    <s v="UNIDAD"/>
    <s v="NO SOLICITADAS"/>
  </r>
  <r>
    <x v="5"/>
    <x v="7"/>
    <n v="10"/>
    <s v="HERRAMIENTAS"/>
    <s v="PISTOLA PETROLIZADORA"/>
    <n v="27112714"/>
    <s v="Selección abreviada menor cuantía"/>
    <n v="4"/>
    <n v="7"/>
    <n v="1"/>
    <n v="90000"/>
    <s v="UNIDAD"/>
    <s v="NO SOLICITADAS"/>
  </r>
  <r>
    <x v="5"/>
    <x v="7"/>
    <n v="10"/>
    <s v="HERRAMIENTAS"/>
    <s v="CAUTIN A GAS"/>
    <n v="23271806"/>
    <s v="Selección abreviada menor cuantía"/>
    <n v="4"/>
    <n v="7"/>
    <n v="1"/>
    <n v="450000"/>
    <s v="UNIDAD"/>
    <s v="NO SOLICITADAS"/>
  </r>
  <r>
    <x v="5"/>
    <x v="7"/>
    <n v="10"/>
    <s v="HERRAMIENTAS"/>
    <s v="FLEXÓMETRO 5M/16'"/>
    <n v="41111613"/>
    <s v="Selección abreviada menor cuantía"/>
    <n v="4"/>
    <n v="7"/>
    <n v="2"/>
    <n v="34000"/>
    <s v="UNIDAD"/>
    <s v="NO SOLICITADAS"/>
  </r>
  <r>
    <x v="5"/>
    <x v="8"/>
    <n v="10"/>
    <s v="AUDIOVISUALES Y ACCESORIOS"/>
    <s v="TELEVISOR 32&quot;"/>
    <n v="52161505"/>
    <s v="Mínima cuantía"/>
    <n v="4"/>
    <n v="4"/>
    <n v="5"/>
    <n v="4245000"/>
    <s v="UNIDAD"/>
    <s v="NO SOLICITADAS"/>
  </r>
  <r>
    <x v="5"/>
    <x v="8"/>
    <n v="10"/>
    <s v="AUDIOVISUALES Y ACCESORIOS"/>
    <s v="AUDÍFONOS TIPO DIADEMA  CON MICRÓFONO"/>
    <n v="52161554"/>
    <s v="Mínima cuantía"/>
    <n v="4"/>
    <n v="4"/>
    <n v="10"/>
    <n v="700000"/>
    <s v="UNIDAD"/>
    <s v="NO SOLICITADAS"/>
  </r>
  <r>
    <x v="5"/>
    <x v="8"/>
    <n v="10"/>
    <s v="AUDIOVISUALES Y ACCESORIOS"/>
    <s v="TELEVISOR 50&quot;"/>
    <n v="52161505"/>
    <s v="Mínima cuantía"/>
    <n v="4"/>
    <n v="4"/>
    <n v="1"/>
    <n v="1500000"/>
    <s v="UNIDAD"/>
    <s v="NO SOLICITADAS"/>
  </r>
  <r>
    <x v="5"/>
    <x v="9"/>
    <n v="16"/>
    <s v="EQUIPO DE SISTEMAS"/>
    <s v="UPS"/>
    <n v="39121635"/>
    <s v="Licitación pública"/>
    <n v="3"/>
    <n v="3"/>
    <n v="3"/>
    <n v="297000"/>
    <s v="UNIDAD"/>
    <s v="NO SOLICITADAS"/>
  </r>
  <r>
    <x v="5"/>
    <x v="9"/>
    <n v="10"/>
    <s v="EQUIPO DE SISTEMAS"/>
    <s v="UPS 15 KVA"/>
    <n v="43211600"/>
    <s v="Licitación pública"/>
    <n v="1"/>
    <n v="12"/>
    <n v="2"/>
    <n v="29100000"/>
    <s v="UNIDAD"/>
    <s v="NO SOLICITADAS"/>
  </r>
  <r>
    <x v="5"/>
    <x v="9"/>
    <n v="10"/>
    <s v="EQUIPO DE SISTEMAS"/>
    <s v="CONTROL UNIVERSAL AIRE ACONDICIONADO"/>
    <n v="52161525"/>
    <s v="Licitación pública"/>
    <n v="5"/>
    <n v="6"/>
    <n v="10"/>
    <n v="300000"/>
    <s v="UNIDAD"/>
    <s v="NO SOLICITADAS"/>
  </r>
  <r>
    <x v="5"/>
    <x v="9"/>
    <n v="10"/>
    <s v="EQUIPO DE SISTEMAS"/>
    <s v="CONTROLADOR CUARTO FRIO"/>
    <n v="41112205"/>
    <s v="Licitación pública"/>
    <n v="5"/>
    <n v="6"/>
    <n v="4"/>
    <n v="500000"/>
    <s v="UNIDAD"/>
    <s v="NO SOLICITADAS"/>
  </r>
  <r>
    <x v="5"/>
    <x v="9"/>
    <n v="10"/>
    <s v="EQUIPO DE SISTEMAS"/>
    <s v="TARJETA AIRE INVERTER CONDENSADORA"/>
    <n v="41112205"/>
    <s v="Licitación pública"/>
    <n v="5"/>
    <n v="6"/>
    <n v="10"/>
    <n v="4800000"/>
    <s v="UNIDAD"/>
    <s v="NO SOLICITADAS"/>
  </r>
  <r>
    <x v="5"/>
    <x v="9"/>
    <n v="10"/>
    <s v="EQUIPO DE SISTEMAS"/>
    <s v="TARJETA AIRE INVERTER MANEJADORA"/>
    <n v="41112205"/>
    <s v="Licitación pública"/>
    <n v="5"/>
    <n v="6"/>
    <n v="10"/>
    <n v="1950000"/>
    <s v="UNIDAD"/>
    <s v="NO SOLICITADAS"/>
  </r>
  <r>
    <x v="5"/>
    <x v="9"/>
    <n v="10"/>
    <s v="EQUIPO DE SISTEMAS"/>
    <s v="IMPRESORA DE FICHEROS"/>
    <n v="43212104"/>
    <s v="Licitación pública"/>
    <n v="1"/>
    <n v="12"/>
    <n v="1"/>
    <n v="8000000"/>
    <s v="UNIDAD"/>
    <s v="NO SOLICITADAS"/>
  </r>
  <r>
    <x v="5"/>
    <x v="10"/>
    <n v="10"/>
    <s v="EQUIPO DE CAFETERIA"/>
    <s v="MINI BAR NEVERA"/>
    <n v="52141501"/>
    <s v="Mínima cuantía"/>
    <n v="4"/>
    <n v="4"/>
    <n v="5"/>
    <n v="2104500"/>
    <s v="UNIDAD"/>
    <s v="NO SOLICITADAS"/>
  </r>
  <r>
    <x v="5"/>
    <x v="10"/>
    <n v="10"/>
    <s v="EQUIPO DE CAFETERIA"/>
    <s v="HIELERA INDUSTRIAL"/>
    <n v="23181803"/>
    <s v="Mínima cuantía"/>
    <n v="4"/>
    <n v="3"/>
    <n v="2"/>
    <n v="3000000"/>
    <s v="UNIDAD"/>
    <s v="NO SOLICITADAS"/>
  </r>
  <r>
    <x v="5"/>
    <x v="10"/>
    <n v="10"/>
    <s v="EQUIPO DE CAFETERIA"/>
    <s v="CUARTO FRIO "/>
    <n v="24131503"/>
    <s v="Mínima cuantía"/>
    <n v="2"/>
    <n v="3"/>
    <n v="1"/>
    <n v="50000000"/>
    <s v="UNIDAD"/>
    <s v="NO SOLICITADAS"/>
  </r>
  <r>
    <x v="5"/>
    <x v="10"/>
    <n v="10"/>
    <s v="EQUIPO DE CAFETERIA"/>
    <s v="TERMOS  8LT PARA EL AGUA"/>
    <n v="13101723"/>
    <s v="Mínima cuantía"/>
    <n v="3"/>
    <n v="3"/>
    <n v="6"/>
    <n v="900000"/>
    <s v="UNIDAD"/>
    <s v="NO SOLICITADAS"/>
  </r>
  <r>
    <x v="5"/>
    <x v="11"/>
    <n v="10"/>
    <s v="EQUIPO DE LABORATORIO"/>
    <s v="MULTIMETRO TESTER"/>
    <n v="41113630"/>
    <s v="Mínima cuantía"/>
    <n v="5"/>
    <n v="3"/>
    <n v="1"/>
    <n v="15000"/>
    <s v="UNIDAD"/>
    <s v="NO SOLICITADAS"/>
  </r>
  <r>
    <x v="5"/>
    <x v="77"/>
    <n v="10"/>
    <s v="EQUIPO MEDICO"/>
    <s v="HIGROMETRO"/>
    <n v="41114421"/>
    <s v="Mínima cuantía"/>
    <n v="4"/>
    <n v="4"/>
    <n v="4"/>
    <n v="957682"/>
    <s v="UNIDAD"/>
    <s v="NO SOLICITADAS"/>
  </r>
  <r>
    <x v="5"/>
    <x v="12"/>
    <n v="10"/>
    <s v="EQUIPO AGRICOLA"/>
    <s v="MOTOSIERRA MS381 PARA TRABAJO PESADO"/>
    <n v="27112746"/>
    <s v="Mínima cuantía"/>
    <n v="3"/>
    <n v="3"/>
    <n v="1"/>
    <n v="2150000"/>
    <s v="UNIDAD"/>
    <s v="NO SOLICITADAS"/>
  </r>
  <r>
    <x v="5"/>
    <x v="12"/>
    <n v="10"/>
    <s v="EQUIPO AGRICOLA"/>
    <s v="BOMBA DE ESPALDA PARA BOMBERO FORESTAL"/>
    <n v="40151506"/>
    <s v="Mínima cuantía"/>
    <n v="3"/>
    <n v="3"/>
    <n v="2"/>
    <n v="1200000"/>
    <s v="UNIDAD"/>
    <s v="NO SOLICITADAS"/>
  </r>
  <r>
    <x v="5"/>
    <x v="12"/>
    <n v="10"/>
    <s v="EQUIPO AGRICOLA"/>
    <s v="GUADAÑAS"/>
    <n v="27112006"/>
    <s v="Mínima cuantía"/>
    <n v="4"/>
    <n v="4"/>
    <n v="10"/>
    <n v="18477500"/>
    <s v="UNIDAD"/>
    <s v="NO SOLICITADAS"/>
  </r>
  <r>
    <x v="5"/>
    <x v="13"/>
    <n v="10"/>
    <s v="MAQUINARIA INDUSTRIAL"/>
    <s v="CALADORA DE BANCO"/>
    <n v="27112826"/>
    <s v="Mínima cuantía"/>
    <n v="5"/>
    <n v="3"/>
    <n v="1"/>
    <n v="930000"/>
    <s v="UNIDAD"/>
    <s v="NO SOLICITADAS"/>
  </r>
  <r>
    <x v="5"/>
    <x v="13"/>
    <n v="10"/>
    <s v="MAQUINARIA INDUSTRIAL"/>
    <s v="ESMERIL BANCO 6&quot;"/>
    <n v="23101506"/>
    <s v="Mínima cuantía"/>
    <n v="5"/>
    <n v="3"/>
    <n v="2"/>
    <n v="440000"/>
    <s v="UNIDAD"/>
    <s v="NO SOLICITADAS"/>
  </r>
  <r>
    <x v="5"/>
    <x v="13"/>
    <n v="10"/>
    <s v="MAQUINARIA INDUSTRIAL"/>
    <s v="PULIDORA 4-1/2"/>
    <n v="23101510"/>
    <s v="Mínima cuantía"/>
    <n v="5"/>
    <n v="3"/>
    <n v="3"/>
    <n v="66000"/>
    <s v="UNIDAD"/>
    <s v="NO SOLICITADAS"/>
  </r>
  <r>
    <x v="5"/>
    <x v="13"/>
    <n v="10"/>
    <s v="MAQUINARIA INDUSTRIAL"/>
    <s v="PULIDORA DE 7&quot; 2200W  8500 RPM "/>
    <n v="23101510"/>
    <s v="Mínima cuantía"/>
    <n v="5"/>
    <n v="3"/>
    <n v="2"/>
    <n v="600000"/>
    <s v="UNIDAD"/>
    <s v="NO SOLICITADAS"/>
  </r>
  <r>
    <x v="5"/>
    <x v="13"/>
    <n v="10"/>
    <s v="MAQUINARIA INDUSTRIAL"/>
    <s v="POLIPASTO, MALACATE, GARRUCHA, SEÑORITA DE 4 TONELADAS"/>
    <n v="24101608"/>
    <s v="Mínima cuantía"/>
    <n v="5"/>
    <n v="3"/>
    <n v="1"/>
    <n v="93000"/>
    <s v="UNIDAD"/>
    <s v="NO SOLICITADAS"/>
  </r>
  <r>
    <x v="5"/>
    <x v="13"/>
    <n v="10"/>
    <s v="MAQUINARIA INDUSTRIAL"/>
    <s v="ROTOMARTILLO 1&quot;"/>
    <n v="20111609"/>
    <s v="Mínima cuantía"/>
    <n v="5"/>
    <n v="3"/>
    <n v="1"/>
    <n v="600000"/>
    <s v="UNIDAD"/>
    <s v="NO SOLICITADAS"/>
  </r>
  <r>
    <x v="5"/>
    <x v="13"/>
    <n v="10"/>
    <s v="MAQUINARIA INDUSTRIAL"/>
    <s v="TALADRO 3/8&quot;"/>
    <n v="20102000"/>
    <s v="Mínima cuantía"/>
    <n v="5"/>
    <n v="3"/>
    <n v="1"/>
    <n v="80000"/>
    <s v="UNIDAD"/>
    <s v="NO SOLICITADAS"/>
  </r>
  <r>
    <x v="5"/>
    <x v="13"/>
    <n v="10"/>
    <s v="MAQUINARIA INDUSTRIAL"/>
    <s v="TALADRO DE 1&quot; PLUS"/>
    <n v="23101502"/>
    <s v="Mínima cuantía"/>
    <n v="5"/>
    <n v="3"/>
    <n v="1"/>
    <n v="600000"/>
    <s v="UNIDAD"/>
    <s v="NO SOLICITADAS"/>
  </r>
  <r>
    <x v="5"/>
    <x v="13"/>
    <n v="10"/>
    <s v="MAQUINARIA INDUSTRIAL"/>
    <s v="TALADRO PERCUTOR DE 1/2&quot; INALÁMBRICO 1600RPM"/>
    <n v="23101502"/>
    <s v="Mínima cuantía"/>
    <n v="5"/>
    <n v="3"/>
    <n v="2"/>
    <n v="360000"/>
    <s v="UNIDAD"/>
    <s v="NO SOLICITADAS"/>
  </r>
  <r>
    <x v="5"/>
    <x v="13"/>
    <n v="10"/>
    <s v="MAQUINARIA INDUSTRIAL"/>
    <s v="SIERRA INGLETEADORA "/>
    <n v="23101510"/>
    <s v="Mínima cuantía"/>
    <n v="5"/>
    <n v="3"/>
    <n v="1"/>
    <n v="1130000"/>
    <s v="UNIDAD"/>
    <s v="NO SOLICITADAS"/>
  </r>
  <r>
    <x v="5"/>
    <x v="15"/>
    <n v="10"/>
    <s v="COMPRESORES"/>
    <s v="COMPRESOSR 2 HP"/>
    <n v="40151601"/>
    <s v="Mínima cuantía"/>
    <n v="5"/>
    <n v="3"/>
    <n v="2"/>
    <n v="1300000"/>
    <s v="UNIDAD"/>
    <s v="NO SOLICITADAS"/>
  </r>
  <r>
    <x v="5"/>
    <x v="16"/>
    <n v="10"/>
    <s v="EQUIPO DE BOMBEO"/>
    <s v="ADQUISICION DE ELECTROBOMBAS 6.6 HP"/>
    <n v="40151576"/>
    <s v="Mínima cuantía"/>
    <n v="4"/>
    <n v="2"/>
    <n v="2"/>
    <n v="6913600"/>
    <s v="GLOBAL"/>
    <s v="NO SOLICITADAS"/>
  </r>
  <r>
    <x v="5"/>
    <x v="16"/>
    <n v="10"/>
    <s v="EQUIPO DE BOMBEO"/>
    <s v="ADQUISICION DE ELECTROBOMBAS 3 HP"/>
    <n v="40151576"/>
    <s v="Mínima cuantía"/>
    <n v="4"/>
    <n v="2"/>
    <n v="1"/>
    <n v="2234719"/>
    <s v="UNIDAD"/>
    <s v="NO SOLICITADAS"/>
  </r>
  <r>
    <x v="5"/>
    <x v="16"/>
    <n v="10"/>
    <s v="EQUIPO DE BOMBEO"/>
    <s v="ADQUISICION DE ELECTROBOMBAS  1 HP"/>
    <n v="40151576"/>
    <s v="Mínima cuantía"/>
    <n v="4"/>
    <n v="2"/>
    <n v="2"/>
    <n v="2447600"/>
    <s v="UNIDAD"/>
    <s v="NO SOLICITADAS"/>
  </r>
  <r>
    <x v="5"/>
    <x v="16"/>
    <n v="10"/>
    <s v="EQUIPO DE BOMBEO"/>
    <s v="MOTOBOMBA DE AGUA RESIDUAL"/>
    <n v="40151513"/>
    <s v="Selección abreviada menor cuantía"/>
    <n v="4"/>
    <n v="7"/>
    <n v="2"/>
    <n v="6000000"/>
    <s v="UNIDAD"/>
    <s v="NO SOLICITADAS"/>
  </r>
  <r>
    <x v="5"/>
    <x v="17"/>
    <n v="10"/>
    <s v="OTRAS COMPRAS DE EQUIPOS"/>
    <s v="AIRE ACONDICIONADO 36.OOO BTU"/>
    <n v="40101701"/>
    <s v="Mínima cuantía"/>
    <n v="3"/>
    <n v="2"/>
    <n v="3"/>
    <n v="5699700"/>
    <s v="UNIDAD"/>
    <s v="NO SOLICITADAS"/>
  </r>
  <r>
    <x v="5"/>
    <x v="17"/>
    <n v="10"/>
    <s v="OTRAS COMPRAS DE EQUIPOS"/>
    <s v="AIRE ACONDICIONADO MINI SPLIT 12000 BTU"/>
    <n v="40101701"/>
    <s v="Mínima cuantía"/>
    <n v="3"/>
    <n v="3"/>
    <n v="3"/>
    <n v="2910000"/>
    <s v="UNIDAD"/>
    <s v="NO SOLICITADAS"/>
  </r>
  <r>
    <x v="5"/>
    <x v="17"/>
    <n v="10"/>
    <s v="OTRAS COMPRAS DE EQUIPOS"/>
    <s v="AIRE ACONDICIONADO MINI SPLIT 12000 BTU"/>
    <n v="52141510"/>
    <s v="Mínima cuantía"/>
    <n v="4"/>
    <n v="4"/>
    <n v="17"/>
    <n v="16490000"/>
    <s v="UNIDAD"/>
    <s v="NO SOLICITADAS"/>
  </r>
  <r>
    <x v="5"/>
    <x v="17"/>
    <n v="10"/>
    <s v="OTRAS COMPRAS DE EQUIPOS"/>
    <s v="MAQUINA PELUQUERIA MOTILADORA PROFESIONAL "/>
    <n v="53131643"/>
    <s v="Mínima cuantía"/>
    <n v="6"/>
    <n v="3"/>
    <n v="3"/>
    <n v="1600560"/>
    <s v="UNIDAD"/>
    <s v="NO SOLICITADAS"/>
  </r>
  <r>
    <x v="5"/>
    <x v="17"/>
    <n v="10"/>
    <s v="OTRAS COMPRAS DE EQUIPOS"/>
    <s v="SECADORA"/>
    <n v="47111503"/>
    <s v="Mínima cuantía"/>
    <n v="4"/>
    <n v="4"/>
    <n v="1"/>
    <n v="2899900"/>
    <s v="UNIDAD"/>
    <s v="NO SOLICITADAS"/>
  </r>
  <r>
    <x v="5"/>
    <x v="17"/>
    <n v="10"/>
    <s v="OTRAS COMPRAS DE EQUIPOS"/>
    <s v="HIDROLAVADORA"/>
    <n v="23181506"/>
    <s v="Mínima cuantía"/>
    <n v="4"/>
    <n v="4"/>
    <n v="1"/>
    <n v="899900"/>
    <s v="UNIDAD"/>
    <s v="NO SOLICITADAS"/>
  </r>
  <r>
    <x v="5"/>
    <x v="17"/>
    <n v="10"/>
    <s v="OTRAS COMPRAS DE EQUIPOS"/>
    <s v="VENTILADORES  DE PARED"/>
    <n v="40101604"/>
    <s v="Mínima cuantía"/>
    <n v="4"/>
    <n v="3"/>
    <n v="22"/>
    <n v="2420000"/>
    <s v="UNIDAD"/>
    <s v="NO SOLICITADAS"/>
  </r>
  <r>
    <x v="5"/>
    <x v="17"/>
    <n v="10"/>
    <s v="OTRAS COMPRAS DE EQUIPOS"/>
    <s v="AIRE ACONDICIONADO MINI SPLIT 9000 BTU"/>
    <n v="52141510"/>
    <s v="Mínima cuantía"/>
    <n v="5"/>
    <n v="6"/>
    <n v="2"/>
    <n v="1800000"/>
    <s v="UNIDAD"/>
    <s v="NO SOLICITADAS"/>
  </r>
  <r>
    <x v="5"/>
    <x v="17"/>
    <n v="10"/>
    <s v="OTRAS COMPRAS DE EQUIPOS"/>
    <s v="AIRE ACONDICIONADO MINI SPLIT 12000 BTU"/>
    <n v="52141510"/>
    <s v="Mínima cuantía"/>
    <n v="5"/>
    <n v="6"/>
    <n v="11"/>
    <n v="10670000"/>
    <s v="UNIDAD"/>
    <s v="NO SOLICITADAS"/>
  </r>
  <r>
    <x v="5"/>
    <x v="17"/>
    <n v="10"/>
    <s v="OTRAS COMPRAS DE EQUIPOS"/>
    <s v="AIRE ACONDICIONADO MINI SPLIT 24000 BTU"/>
    <n v="52141510"/>
    <s v="Mínima cuantía"/>
    <n v="5"/>
    <n v="6"/>
    <n v="3"/>
    <n v="6900000"/>
    <s v="UNIDAD"/>
    <s v="NO SOLICITADAS"/>
  </r>
  <r>
    <x v="5"/>
    <x v="17"/>
    <n v="10"/>
    <s v="OTRAS COMPRAS DE EQUIPOS"/>
    <s v="LAVADORA "/>
    <n v="47111502"/>
    <s v="Selección abreviada menor cuantía"/>
    <n v="4"/>
    <n v="7"/>
    <n v="1"/>
    <n v="3000000"/>
    <s v="UNIDAD"/>
    <s v="NO SOLICITADAS"/>
  </r>
  <r>
    <x v="5"/>
    <x v="17"/>
    <n v="10"/>
    <s v="OTRAS COMPRAS DE EQUIPOS"/>
    <s v="SECADORA ELECTRICA"/>
    <n v="47111503"/>
    <s v="Selección abreviada menor cuantía"/>
    <n v="4"/>
    <n v="7"/>
    <n v="1"/>
    <n v="3000000"/>
    <s v="UNIDAD"/>
    <s v="NO SOLICITADAS"/>
  </r>
  <r>
    <x v="5"/>
    <x v="17"/>
    <n v="10"/>
    <s v="OTRAS COMPRAS DE EQUIPOS"/>
    <s v="LINTERNA CON LUZ LED Y BATERÍA RECARGABLE"/>
    <n v="39111610"/>
    <s v="Selección abreviada menor cuantía"/>
    <n v="4"/>
    <n v="7"/>
    <n v="2"/>
    <n v="200000"/>
    <s v="UNIDAD"/>
    <s v="NO SOLICITADAS"/>
  </r>
  <r>
    <x v="5"/>
    <x v="17"/>
    <n v="10"/>
    <s v="OTRAS COMPRAS DE EQUIPOS"/>
    <s v="AIRE ACONDICIONADO 12000 BTU CON ACCESORIOS "/>
    <n v="40101701"/>
    <s v="Selección abreviada menor cuantía"/>
    <n v="4"/>
    <n v="7"/>
    <n v="1"/>
    <n v="2500000"/>
    <s v="UNIDAD"/>
    <s v="NO SOLICITADAS"/>
  </r>
  <r>
    <x v="5"/>
    <x v="18"/>
    <n v="16"/>
    <s v="EQUIPOS Y MAQUINAS PARA OFICINA"/>
    <s v="GUILLOTINA PARA CORTAR PAPEL"/>
    <n v="60121301"/>
    <s v="Mínima cuantía"/>
    <n v="3"/>
    <n v="3"/>
    <n v="1"/>
    <n v="139000"/>
    <s v="UNIDAD"/>
    <s v="NO SOLICITADAS"/>
  </r>
  <r>
    <x v="5"/>
    <x v="19"/>
    <n v="10"/>
    <s v="MOBILIARIO Y ENSERES"/>
    <s v="CAJAS EN MADERA 50X50 CM"/>
    <n v="30161807"/>
    <s v="Mínima cuantía"/>
    <n v="3"/>
    <n v="3"/>
    <n v="10"/>
    <n v="2784600"/>
    <s v="UNIDAD"/>
    <s v="NO SOLICITADAS"/>
  </r>
  <r>
    <x v="5"/>
    <x v="19"/>
    <n v="10"/>
    <s v="MOBILIARIO Y ENSERES"/>
    <s v="CARPA PARA CEREMONIAL MILITAR"/>
    <n v="49121503"/>
    <s v="Mínima cuantía"/>
    <n v="4"/>
    <n v="3"/>
    <n v="2"/>
    <n v="1600000"/>
    <s v="UNIDAD"/>
    <s v="NO SOLICITADAS"/>
  </r>
  <r>
    <x v="5"/>
    <x v="19"/>
    <n v="10"/>
    <s v="MOBILIARIO Y ENSERES"/>
    <s v="ESCALERA"/>
    <n v="30191501"/>
    <s v="Mínima cuantía"/>
    <n v="4"/>
    <n v="4"/>
    <n v="1"/>
    <n v="1426900"/>
    <s v="UNIDAD"/>
    <s v="NO SOLICITADAS"/>
  </r>
  <r>
    <x v="5"/>
    <x v="19"/>
    <n v="10"/>
    <s v="MOBILIARIO Y ENSERES"/>
    <s v="ESTANTERÍA PARA ALMACENAJE"/>
    <n v="24102004"/>
    <s v="Mínima cuantía"/>
    <n v="3"/>
    <n v="1"/>
    <n v="10"/>
    <n v="5100000"/>
    <s v="UNIDAD"/>
    <s v="NO SOLICITADAS"/>
  </r>
  <r>
    <x v="5"/>
    <x v="19"/>
    <n v="16"/>
    <s v="MOBILIARIO Y ENSERES"/>
    <s v="BIBLIOTECA"/>
    <n v="56101507"/>
    <s v="Mínima cuantía"/>
    <n v="3"/>
    <n v="3"/>
    <n v="2"/>
    <n v="798000"/>
    <s v="UNIDAD"/>
    <s v="NO SOLICITADAS"/>
  </r>
  <r>
    <x v="5"/>
    <x v="19"/>
    <n v="16"/>
    <s v="MOBILIARIO Y ENSERES"/>
    <s v="PUPITRES ESTUDIANTES"/>
    <n v="56121506"/>
    <s v="Mínima cuantía"/>
    <n v="3"/>
    <n v="3"/>
    <n v="10"/>
    <n v="610000"/>
    <s v="UNIDAD"/>
    <s v="NO SOLICITADAS"/>
  </r>
  <r>
    <x v="5"/>
    <x v="19"/>
    <n v="10"/>
    <s v="MOBILIARIO Y ENSERES"/>
    <s v="PUESTO DE TRABAJO EN &quot;L&quot; PARA 1 PERSONA"/>
    <n v="56101703"/>
    <s v="Mínima cuantía"/>
    <n v="4"/>
    <n v="4"/>
    <n v="2"/>
    <n v="2897728"/>
    <s v="UNIDAD"/>
    <s v="NO SOLICITADAS"/>
  </r>
  <r>
    <x v="5"/>
    <x v="19"/>
    <n v="10"/>
    <s v="MOBILIARIO Y ENSERES"/>
    <s v="MANTELES PARA MESA PLEGABLE"/>
    <n v="52121604"/>
    <s v="Mínima cuantía"/>
    <n v="4"/>
    <n v="4"/>
    <n v="20"/>
    <n v="1798000"/>
    <s v="UNIDAD"/>
    <s v="NO SOLICITADAS"/>
  </r>
  <r>
    <x v="5"/>
    <x v="19"/>
    <n v="10"/>
    <s v="MOBILIARIO Y ENSERES"/>
    <s v="SILLA DE ESCRITORIO PARA OFICINA CON RODACHINES, RECLINABLE"/>
    <n v="56112104"/>
    <s v="Mínima cuantía"/>
    <n v="4"/>
    <n v="4"/>
    <n v="20"/>
    <n v="6000000"/>
    <s v="UNIDAD"/>
    <s v="NO SOLICITADAS"/>
  </r>
  <r>
    <x v="5"/>
    <x v="19"/>
    <n v="10"/>
    <s v="MOBILIARIO Y ENSERES"/>
    <s v="ESCALERA DE 7 PASOS"/>
    <n v="30191500"/>
    <s v="Mínima cuantía"/>
    <n v="5"/>
    <n v="3"/>
    <n v="2"/>
    <n v="640000"/>
    <s v="UNIDAD"/>
    <s v="NO SOLICITADAS"/>
  </r>
  <r>
    <x v="5"/>
    <x v="19"/>
    <n v="10"/>
    <s v="MOBILIARIO Y ENSERES"/>
    <s v="GABINETE RODANTE 18 PULGADAS"/>
    <n v="30162300"/>
    <s v="Mínima cuantía"/>
    <n v="5"/>
    <n v="3"/>
    <n v="1"/>
    <n v="240000"/>
    <s v="UNIDAD"/>
    <s v="NO SOLICITADAS"/>
  </r>
  <r>
    <x v="5"/>
    <x v="19"/>
    <n v="10"/>
    <s v="MOBILIARIO Y ENSERES"/>
    <s v="TARIMA EN MADERA, REFORZADA X 12 SECCIONES DE 1MTX1MT Y 20 CM DE ALTO"/>
    <n v="30241601"/>
    <s v="Mínima cuantía"/>
    <n v="4"/>
    <n v="3"/>
    <n v="1"/>
    <n v="3600000"/>
    <s v="UNIDAD"/>
    <s v="NO SOLICITADAS"/>
  </r>
  <r>
    <x v="5"/>
    <x v="19"/>
    <n v="10"/>
    <s v="MOBILIARIO Y ENSERES"/>
    <s v="PUESTO DE TRABAJO EN &quot;L&quot; PARA 1 PERSONA"/>
    <n v="56101703"/>
    <s v="Mínima cuantía"/>
    <n v="5"/>
    <n v="4"/>
    <n v="12"/>
    <n v="18000000"/>
    <s v="UNIDAD"/>
    <s v="NO SOLICITADAS"/>
  </r>
  <r>
    <x v="5"/>
    <x v="19"/>
    <n v="10"/>
    <s v="MOBILIARIO Y ENSERES"/>
    <s v="ASPIRADORA"/>
    <n v="47121602"/>
    <s v="Selección abreviada menor cuantía"/>
    <n v="4"/>
    <n v="7"/>
    <n v="1"/>
    <n v="800000"/>
    <s v="UNIDAD"/>
    <s v="NO SOLICITADAS"/>
  </r>
  <r>
    <x v="5"/>
    <x v="20"/>
    <n v="10"/>
    <s v="EQUIPO MILITAR Y DE SEGURIDAD"/>
    <s v="TRAJE ALUMINIZADO PARA BOMBERO AERONAUTICO CON NORMA NFPA 1971"/>
    <n v="46181508"/>
    <s v="Mínima cuantía"/>
    <n v="3"/>
    <n v="3"/>
    <n v="1"/>
    <n v="9000000"/>
    <s v="UNIDAD"/>
    <s v="NO SOLICITADAS"/>
  </r>
  <r>
    <x v="5"/>
    <x v="21"/>
    <n v="10"/>
    <s v="COMBUSTIBLES Y LUBRICANTES"/>
    <s v="ACEITE HIDRAULICO ISO ANTIDESGASTE DE ALTO RENDIMIENTO - CANECA X 55 GALONES"/>
    <n v="15121501"/>
    <s v="Selección abreviada menor cuantía"/>
    <n v="4"/>
    <n v="7"/>
    <n v="1"/>
    <n v="1666000"/>
    <s v="GALON"/>
    <s v="NO SOLICITADAS"/>
  </r>
  <r>
    <x v="5"/>
    <x v="21"/>
    <n v="10"/>
    <s v="COMBUSTIBLES Y LUBRICANTES"/>
    <s v="LIQUIDO REFRIGERANTE CUMPLA CON LA PRUEBA ASTMD 1384"/>
    <n v="25174004"/>
    <s v="Selección abreviada menor cuantía"/>
    <n v="4"/>
    <n v="7"/>
    <n v="8"/>
    <n v="432000"/>
    <s v="GALON"/>
    <s v="NO SOLICITADAS"/>
  </r>
  <r>
    <x v="5"/>
    <x v="21"/>
    <n v="10"/>
    <s v="COMBUSTIBLES Y LUBRICANTES"/>
    <s v="ACEITE 2 TIEMPOS X 1/4 GL"/>
    <n v="15121500"/>
    <s v="Selección abreviada menor cuantía"/>
    <n v="4"/>
    <n v="7"/>
    <n v="10"/>
    <n v="240000"/>
    <s v="UNIDAD"/>
    <s v="NO SOLICITADAS"/>
  </r>
  <r>
    <x v="5"/>
    <x v="21"/>
    <n v="10"/>
    <s v="COMBUSTIBLES Y LUBRICANTES"/>
    <s v="GASOLINA CORRIENTE"/>
    <n v="15101506"/>
    <s v="Selección abreviada menor cuantía"/>
    <n v="4"/>
    <n v="7"/>
    <n v="100"/>
    <n v="1800000"/>
    <s v="GALON"/>
    <s v="NO SOLICITADAS"/>
  </r>
  <r>
    <x v="5"/>
    <x v="21"/>
    <n v="10"/>
    <s v="COMBUSTIBLES Y LUBRICANTES"/>
    <s v="GRASA DIELÉCTRICA EN AEROSOL "/>
    <n v="15121900"/>
    <s v="Selección abreviada menor cuantía"/>
    <n v="4"/>
    <n v="7"/>
    <n v="15"/>
    <n v="750000"/>
    <s v="UNIDAD"/>
    <s v="NO SOLICITADAS"/>
  </r>
  <r>
    <x v="5"/>
    <x v="21"/>
    <n v="10"/>
    <s v="COMBUSTIBLES Y LUBRICANTES"/>
    <s v="GRASA LITIO 2KILOS, NLGI 2 "/>
    <n v="15121900"/>
    <s v="Selección abreviada menor cuantía"/>
    <n v="4"/>
    <n v="7"/>
    <n v="3"/>
    <n v="150000"/>
    <s v="UNIDAD"/>
    <s v="NO SOLICITADAS"/>
  </r>
  <r>
    <x v="5"/>
    <x v="21"/>
    <n v="10"/>
    <s v="COMBUSTIBLES Y LUBRICANTES"/>
    <s v="WD40 (AEROSOL)11 ONZ"/>
    <n v="15121901"/>
    <s v="Selección abreviada menor cuantía"/>
    <n v="4"/>
    <n v="7"/>
    <n v="12"/>
    <n v="600000"/>
    <s v="UNIDAD"/>
    <s v="NO SOLICITADAS"/>
  </r>
  <r>
    <x v="5"/>
    <x v="22"/>
    <n v="10"/>
    <s v="DOTACIONES"/>
    <s v="TOALLAS PARA EL CUERPO (MARCADA CON LOGO DEL CACOM 6) "/>
    <n v="52121701"/>
    <s v="Licitación pública"/>
    <n v="4"/>
    <n v="4"/>
    <n v="40"/>
    <n v="731120"/>
    <s v="UNIDAD"/>
    <s v="NO SOLICITADAS"/>
  </r>
  <r>
    <x v="5"/>
    <x v="22"/>
    <n v="10"/>
    <s v="DOTACIONES"/>
    <s v="TOALLAS PARA MANO  (MARCADA CON LOGO DEL CACOM 6) "/>
    <n v="52121701"/>
    <s v="Licitación pública"/>
    <n v="4"/>
    <n v="4"/>
    <n v="40"/>
    <n v="279600"/>
    <s v="UNIDAD"/>
    <s v="NO SOLICITADAS"/>
  </r>
  <r>
    <x v="5"/>
    <x v="22"/>
    <n v="10"/>
    <s v="DOTACIONES"/>
    <s v="GAFAS DE PROTECCION UV"/>
    <n v="46181804"/>
    <s v="Selección abreviada menor cuantía"/>
    <n v="4"/>
    <n v="7"/>
    <n v="12"/>
    <n v="180000"/>
    <s v="UNIDAD"/>
    <s v="NO SOLICITADAS"/>
  </r>
  <r>
    <x v="5"/>
    <x v="22"/>
    <n v="10"/>
    <s v="DOTACIONES"/>
    <s v="RESPIRADOR CONTRA GASES, POLVO Y VAPORES CON FILTROS ADICIONALES."/>
    <n v="46182002"/>
    <s v="Selección abreviada menor cuantía"/>
    <n v="4"/>
    <n v="7"/>
    <n v="5"/>
    <n v="150000"/>
    <s v="UNIDAD"/>
    <s v="NO SOLICITADAS"/>
  </r>
  <r>
    <x v="5"/>
    <x v="22"/>
    <n v="10"/>
    <s v="DOTACIONES"/>
    <s v="GUANTES DE NITRILO"/>
    <n v="46181504"/>
    <s v="Selección abreviada menor cuantía"/>
    <n v="4"/>
    <n v="7"/>
    <n v="5"/>
    <n v="250000"/>
    <s v="UNIDAD"/>
    <s v="NO SOLICITADAS"/>
  </r>
  <r>
    <x v="5"/>
    <x v="22"/>
    <n v="10"/>
    <s v="DOTACIONES"/>
    <s v="PROTECTOR AUDITIVO * 10"/>
    <n v="46181900"/>
    <s v="Selección abreviada menor cuantía"/>
    <n v="4"/>
    <n v="7"/>
    <n v="1"/>
    <n v="450000"/>
    <s v="UNIDAD"/>
    <s v="NO SOLICITADAS"/>
  </r>
  <r>
    <x v="5"/>
    <x v="22"/>
    <n v="10"/>
    <s v="DOTACIONES"/>
    <s v="GUANTE EN NEOPRENO"/>
    <n v="46181500"/>
    <s v="Selección abreviada menor cuantía"/>
    <n v="4"/>
    <n v="7"/>
    <n v="5"/>
    <n v="500000"/>
    <s v="UNIDAD"/>
    <s v="NO SOLICITADAS"/>
  </r>
  <r>
    <x v="5"/>
    <x v="22"/>
    <n v="10"/>
    <s v="DOTACIONES"/>
    <s v="GUANTES NYLON TEXTURADO RECUBIERTOS EN POLIURETANO "/>
    <n v="46181504"/>
    <s v="Selección abreviada menor cuantía"/>
    <n v="4"/>
    <n v="7"/>
    <n v="2"/>
    <n v="840000"/>
    <s v="UNIDAD"/>
    <s v="NO SOLICITADAS"/>
  </r>
  <r>
    <x v="5"/>
    <x v="23"/>
    <n v="10"/>
    <s v="ELEMENTOS DE ALOJAMIENTO Y CAMPAÑA"/>
    <s v="PRETALES "/>
    <n v="46182300"/>
    <s v="Mínima cuantía"/>
    <n v="3"/>
    <n v="8"/>
    <n v="1"/>
    <n v="62315"/>
    <s v="UNIDAD"/>
    <s v="NO SOLICITADAS"/>
  </r>
  <r>
    <x v="5"/>
    <x v="23"/>
    <n v="10"/>
    <s v="ELEMENTOS DE ALOJAMIENTO Y CAMPAÑA"/>
    <s v="TIE OFF"/>
    <n v="46182300"/>
    <s v="Mínima cuantía"/>
    <n v="3"/>
    <n v="8"/>
    <n v="1"/>
    <n v="233000"/>
    <s v="UNIDAD"/>
    <s v="NO SOLICITADAS"/>
  </r>
  <r>
    <x v="5"/>
    <x v="23"/>
    <n v="10"/>
    <s v="ELEMENTOS DE ALOJAMIENTO Y CAMPAÑA"/>
    <s v="JUEGOS DE SABANAS DOBLE(SABANA, SOBRESABANA Y FUNDA"/>
    <n v="52121509"/>
    <s v="Mínima cuantía"/>
    <n v="4"/>
    <n v="4"/>
    <n v="25"/>
    <n v="950000"/>
    <s v="UNIDAD"/>
    <s v="NO SOLICITADAS"/>
  </r>
  <r>
    <x v="5"/>
    <x v="23"/>
    <n v="10"/>
    <s v="ELEMENTOS DE ALOJAMIENTO Y CAMPAÑA"/>
    <s v="JUEGOS DE SABANAS SENCILLO (SABANA, SOBRESABANA Y FUNDA)"/>
    <n v="52121509"/>
    <s v="Mínima cuantía"/>
    <n v="4"/>
    <n v="4"/>
    <n v="50"/>
    <n v="1650000"/>
    <s v="UNIDAD"/>
    <s v="NO SOLICITADAS"/>
  </r>
  <r>
    <x v="5"/>
    <x v="23"/>
    <n v="10"/>
    <s v="ELEMENTOS DE ALOJAMIENTO Y CAMPAÑA"/>
    <s v="TENDIDO TIPO COLCHA DOBLE"/>
    <n v="52121501"/>
    <s v="Mínima cuantía"/>
    <n v="4"/>
    <n v="4"/>
    <n v="20"/>
    <n v="780000"/>
    <s v="UNIDAD"/>
    <s v="NO SOLICITADAS"/>
  </r>
  <r>
    <x v="5"/>
    <x v="23"/>
    <n v="10"/>
    <s v="ELEMENTOS DE ALOJAMIENTO Y CAMPAÑA"/>
    <s v="TENDIDO TIPO COLCHA  SENCILLO"/>
    <n v="52121501"/>
    <s v="Mínima cuantía"/>
    <n v="4"/>
    <n v="4"/>
    <n v="40"/>
    <n v="1400000"/>
    <s v="UNIDAD"/>
    <s v="NO SOLICITADAS"/>
  </r>
  <r>
    <x v="5"/>
    <x v="23"/>
    <n v="10"/>
    <s v="ELEMENTOS DE ALOJAMIENTO Y CAMPAÑA"/>
    <s v="ALMOHADAS"/>
    <n v="52121505"/>
    <s v="Mínima cuantía"/>
    <n v="4"/>
    <n v="4"/>
    <n v="36"/>
    <n v="648000"/>
    <s v="UNIDAD"/>
    <s v="NO SOLICITADAS"/>
  </r>
  <r>
    <x v="5"/>
    <x v="24"/>
    <n v="10"/>
    <s v="INSECTICIDAS, FUNGICIDAS Y OTROS INSUMOS AGRICOLAS"/>
    <s v="HERBICIDA"/>
    <n v="10171701"/>
    <s v="Selección abreviada menor cuantía"/>
    <n v="4"/>
    <n v="7"/>
    <n v="5"/>
    <n v="350000"/>
    <s v="UNIDAD"/>
    <s v="NO SOLICITADAS"/>
  </r>
  <r>
    <x v="5"/>
    <x v="24"/>
    <n v="10"/>
    <s v="INSECTICIDAS, FUNGICIDAS Y OTROS INSUMOS AGRICOLAS"/>
    <s v="INSECTICIDA "/>
    <n v="10171701"/>
    <s v="Selección abreviada menor cuantía"/>
    <n v="4"/>
    <n v="7"/>
    <n v="20"/>
    <n v="500000"/>
    <s v="UNIDAD"/>
    <s v="NO SOLICITADAS"/>
  </r>
  <r>
    <x v="5"/>
    <x v="25"/>
    <n v="10"/>
    <s v="LLANTAS Y ACCESORIOS"/>
    <s v="LLANTAS HERO-CERO"/>
    <n v="25172504"/>
    <s v="Mínima cuantía"/>
    <n v="4"/>
    <n v="4"/>
    <n v="4"/>
    <n v="800000"/>
    <s v="UNIDAD"/>
    <s v="NO SOLICITADAS"/>
  </r>
  <r>
    <x v="5"/>
    <x v="25"/>
    <n v="10"/>
    <s v="LLANTAS Y ACCESORIOS"/>
    <s v="LLANTAS MOTOCARRO REF. 10-4.50"/>
    <n v="25172512"/>
    <s v="Mínima cuantía"/>
    <n v="3"/>
    <n v="3"/>
    <n v="3"/>
    <n v="600000"/>
    <s v="UNIDAD"/>
    <s v="NO SOLICITADAS"/>
  </r>
  <r>
    <x v="5"/>
    <x v="26"/>
    <n v="10"/>
    <s v="MATERIALES DE CONSTRUCCION"/>
    <s v="PINTURA "/>
    <n v="72151301"/>
    <s v="Mínima cuantía"/>
    <n v="4"/>
    <n v="4"/>
    <n v="7"/>
    <n v="3986374"/>
    <s v="GALON"/>
    <s v="NO SOLICITADAS"/>
  </r>
  <r>
    <x v="5"/>
    <x v="26"/>
    <n v="10"/>
    <s v="MATERIALES DE CONSTRUCCION"/>
    <s v="CANDADOS SEGURIDAD"/>
    <n v="46171503"/>
    <s v="Mínima cuantía"/>
    <n v="4"/>
    <n v="4"/>
    <n v="4"/>
    <n v="868144"/>
    <s v="UNIDAD"/>
    <s v="NO SOLICITADAS"/>
  </r>
  <r>
    <x v="5"/>
    <x v="26"/>
    <n v="10"/>
    <s v="MATERIALES DE CONSTRUCCION"/>
    <s v="BALASTO DE LAMPARA DE TUBO T8 2X32W 110V."/>
    <n v="39101900"/>
    <s v="Selección abreviada menor cuantía"/>
    <n v="5"/>
    <n v="6"/>
    <n v="10"/>
    <n v="340000"/>
    <s v="UNIDAD"/>
    <s v="NO SOLICITADAS"/>
  </r>
  <r>
    <x v="5"/>
    <x v="26"/>
    <n v="10"/>
    <s v="MATERIALES DE CONSTRUCCION"/>
    <s v="BALASTO 4X17W T-8.  110V."/>
    <n v="39101900"/>
    <s v="Selección abreviada menor cuantía"/>
    <n v="5"/>
    <n v="6"/>
    <n v="10"/>
    <n v="340000"/>
    <s v="UNIDAD"/>
    <s v="NO SOLICITADAS"/>
  </r>
  <r>
    <x v="5"/>
    <x v="26"/>
    <n v="10"/>
    <s v="MATERIALES DE CONSTRUCCION"/>
    <s v="BALASTO MH 400 W 220 V"/>
    <n v="39101900"/>
    <s v="Selección abreviada menor cuantía"/>
    <n v="5"/>
    <n v="6"/>
    <n v="10"/>
    <n v="680000"/>
    <s v="UNIDAD"/>
    <s v="NO SOLICITADAS"/>
  </r>
  <r>
    <x v="5"/>
    <x v="26"/>
    <n v="10"/>
    <s v="MATERIALES DE CONSTRUCCION"/>
    <s v="BREACKERMATIC 220 V TRIFASICO"/>
    <n v="39121600"/>
    <s v="Selección abreviada menor cuantía"/>
    <n v="5"/>
    <n v="6"/>
    <n v="5"/>
    <n v="325000"/>
    <s v="UNIDAD"/>
    <s v="NO SOLICITADAS"/>
  </r>
  <r>
    <x v="5"/>
    <x v="26"/>
    <n v="10"/>
    <s v="MATERIALES DE CONSTRUCCION"/>
    <s v="BREAKER DSA 1X20"/>
    <n v="39121600"/>
    <s v="Selección abreviada menor cuantía"/>
    <n v="5"/>
    <n v="6"/>
    <n v="50"/>
    <n v="350000"/>
    <s v="UNIDAD"/>
    <s v="NO SOLICITADAS"/>
  </r>
  <r>
    <x v="5"/>
    <x v="26"/>
    <n v="10"/>
    <s v="MATERIALES DE CONSTRUCCION"/>
    <s v="BREAKER DSA 1X30"/>
    <n v="39121600"/>
    <s v="Selección abreviada menor cuantía"/>
    <n v="5"/>
    <n v="6"/>
    <n v="50"/>
    <n v="350000"/>
    <s v="UNIDAD"/>
    <s v="NO SOLICITADAS"/>
  </r>
  <r>
    <x v="5"/>
    <x v="26"/>
    <n v="10"/>
    <s v="MATERIALES DE CONSTRUCCION"/>
    <s v="BREAKER DSA 3X50"/>
    <n v="39121600"/>
    <s v="Selección abreviada menor cuantía"/>
    <n v="5"/>
    <n v="6"/>
    <n v="40"/>
    <n v="1000000"/>
    <s v="UNIDAD"/>
    <s v="NO SOLICITADAS"/>
  </r>
  <r>
    <x v="5"/>
    <x v="26"/>
    <n v="10"/>
    <s v="MATERIALES DE CONSTRUCCION"/>
    <s v="CABLE CONCENTRICO TRIFASICO 3X8 1 1X10AWG"/>
    <n v="39121400"/>
    <s v="Selección abreviada menor cuantía"/>
    <n v="5"/>
    <n v="6"/>
    <n v="200"/>
    <n v="3000000"/>
    <s v="UNIDAD"/>
    <s v="NO SOLICITADAS"/>
  </r>
  <r>
    <x v="5"/>
    <x v="26"/>
    <n v="10"/>
    <s v="MATERIALES DE CONSTRUCCION"/>
    <s v="CABLE DUPLEX 2 X 12"/>
    <n v="39121400"/>
    <s v="Selección abreviada menor cuantía"/>
    <n v="5"/>
    <n v="6"/>
    <n v="100"/>
    <n v="160000"/>
    <s v="UNIDAD"/>
    <s v="NO SOLICITADAS"/>
  </r>
  <r>
    <x v="5"/>
    <x v="26"/>
    <n v="10"/>
    <s v="MATERIALES DE CONSTRUCCION"/>
    <s v="CABLE ENCAUCHETADO 3X10AWG"/>
    <n v="39121400"/>
    <s v="Selección abreviada menor cuantía"/>
    <n v="5"/>
    <n v="6"/>
    <n v="200"/>
    <n v="1000000"/>
    <s v="UNIDAD"/>
    <s v="NO SOLICITADAS"/>
  </r>
  <r>
    <x v="5"/>
    <x v="26"/>
    <n v="10"/>
    <s v="MATERIALES DE CONSTRUCCION"/>
    <s v="CABLE ENCAUCHETADO 3X12AWG"/>
    <n v="39121400"/>
    <s v="Selección abreviada menor cuantía"/>
    <n v="5"/>
    <n v="6"/>
    <n v="100"/>
    <n v="450000"/>
    <s v="UNIDAD"/>
    <s v="NO SOLICITADAS"/>
  </r>
  <r>
    <x v="5"/>
    <x v="26"/>
    <n v="10"/>
    <s v="MATERIALES DE CONSTRUCCION"/>
    <s v="CABLE THW 10 AWG 600V"/>
    <n v="39121400"/>
    <s v="Selección abreviada menor cuantía"/>
    <n v="5"/>
    <n v="6"/>
    <n v="200"/>
    <n v="300000"/>
    <s v="UNIDAD"/>
    <s v="NO SOLICITADAS"/>
  </r>
  <r>
    <x v="5"/>
    <x v="26"/>
    <n v="10"/>
    <s v="MATERIALES DE CONSTRUCCION"/>
    <s v="CABLE THW 12 AWG 600V"/>
    <n v="39121400"/>
    <s v="Selección abreviada menor cuantía"/>
    <n v="5"/>
    <n v="6"/>
    <n v="200"/>
    <n v="280000"/>
    <s v="UNIDAD"/>
    <s v="NO SOLICITADAS"/>
  </r>
  <r>
    <x v="5"/>
    <x v="26"/>
    <n v="10"/>
    <s v="MATERIALES DE CONSTRUCCION"/>
    <s v="TABLERO DE 24 CIRCUITOS TRIFASICO"/>
    <n v="39121100"/>
    <s v="Selección abreviada menor cuantía"/>
    <n v="5"/>
    <n v="6"/>
    <n v="2"/>
    <n v="130000"/>
    <s v="UNIDAD"/>
    <s v="NO SOLICITADAS"/>
  </r>
  <r>
    <x v="5"/>
    <x v="26"/>
    <n v="10"/>
    <s v="MATERIALES DE CONSTRUCCION"/>
    <s v="CAJA DE 2 CIRCUITOS 220V"/>
    <n v="39121100"/>
    <s v="Selección abreviada menor cuantía"/>
    <n v="5"/>
    <n v="6"/>
    <n v="2"/>
    <n v="48000"/>
    <s v="UNIDAD"/>
    <s v="NO SOLICITADAS"/>
  </r>
  <r>
    <x v="5"/>
    <x v="26"/>
    <n v="10"/>
    <s v="MATERIALES DE CONSTRUCCION"/>
    <s v="CAJA DE 12 CIRCUITOS TRIFASICA"/>
    <n v="39121100"/>
    <s v="Selección abreviada menor cuantía"/>
    <n v="5"/>
    <n v="6"/>
    <n v="5"/>
    <n v="180000"/>
    <s v="UNIDAD"/>
    <s v="NO SOLICITADAS"/>
  </r>
  <r>
    <x v="5"/>
    <x v="26"/>
    <n v="10"/>
    <s v="MATERIALES DE CONSTRUCCION"/>
    <s v="CINTA AISLANTE # 33."/>
    <n v="31201500"/>
    <s v="Selección abreviada menor cuantía"/>
    <n v="5"/>
    <n v="6"/>
    <n v="20"/>
    <n v="160000"/>
    <s v="UNIDAD"/>
    <s v="NO SOLICITADAS"/>
  </r>
  <r>
    <x v="5"/>
    <x v="26"/>
    <n v="10"/>
    <s v="MATERIALES DE CONSTRUCCION"/>
    <s v="CLAVIJA MONOFASICA CON POLO A TIERRA"/>
    <n v="32141100"/>
    <s v="Selección abreviada menor cuantía"/>
    <n v="5"/>
    <n v="6"/>
    <n v="10"/>
    <n v="45000"/>
    <s v="UNIDAD"/>
    <s v="NO SOLICITADAS"/>
  </r>
  <r>
    <x v="5"/>
    <x v="26"/>
    <n v="10"/>
    <s v="MATERIALES DE CONSTRUCCION"/>
    <s v="CLAVIJA TRIFASICA 220V."/>
    <n v="32141100"/>
    <s v="Selección abreviada menor cuantía"/>
    <n v="5"/>
    <n v="6"/>
    <n v="10"/>
    <n v="85000"/>
    <s v="UNIDAD"/>
    <s v="NO SOLICITADAS"/>
  </r>
  <r>
    <x v="5"/>
    <x v="26"/>
    <n v="10"/>
    <s v="MATERIALES DE CONSTRUCCION"/>
    <s v="CONDENSADOR 45 MFD 330  VAC"/>
    <n v="39121700"/>
    <s v="Selección abreviada menor cuantía"/>
    <n v="5"/>
    <n v="6"/>
    <n v="30"/>
    <n v="450000"/>
    <s v="UNIDAD"/>
    <s v="NO SOLICITADAS"/>
  </r>
  <r>
    <x v="5"/>
    <x v="26"/>
    <n v="10"/>
    <s v="MATERIALES DE CONSTRUCCION"/>
    <s v="CONDENSADOR 50 MFD 330  VAC"/>
    <n v="39121700"/>
    <s v="Selección abreviada menor cuantía"/>
    <n v="5"/>
    <n v="6"/>
    <n v="30"/>
    <n v="540000"/>
    <s v="UNIDAD"/>
    <s v="NO SOLICITADAS"/>
  </r>
  <r>
    <x v="5"/>
    <x v="26"/>
    <n v="10"/>
    <s v="MATERIALES DE CONSTRUCCION"/>
    <s v="CONECTOR DE PRESION BIMETALICO 1/2&quot;"/>
    <n v="39121700"/>
    <s v="Selección abreviada menor cuantía"/>
    <n v="5"/>
    <n v="6"/>
    <n v="10"/>
    <n v="56000"/>
    <s v="UNIDAD"/>
    <s v="NO SOLICITADAS"/>
  </r>
  <r>
    <x v="5"/>
    <x v="26"/>
    <n v="10"/>
    <s v="MATERIALES DE CONSTRUCCION"/>
    <s v="CONECTOR DE PRESION BIMETALICO 3/4&quot;"/>
    <n v="39121700"/>
    <s v="Selección abreviada menor cuantía"/>
    <n v="5"/>
    <n v="6"/>
    <n v="10"/>
    <n v="61999.999999999993"/>
    <s v="UNIDAD"/>
    <s v="NO SOLICITADAS"/>
  </r>
  <r>
    <x v="5"/>
    <x v="26"/>
    <n v="10"/>
    <s v="MATERIALES DE CONSTRUCCION"/>
    <s v="CONECTOR EMT 1”"/>
    <n v="39121700"/>
    <s v="Selección abreviada menor cuantía"/>
    <n v="5"/>
    <n v="6"/>
    <n v="10"/>
    <n v="35000"/>
    <s v="UNIDAD"/>
    <s v="NO SOLICITADAS"/>
  </r>
  <r>
    <x v="5"/>
    <x v="26"/>
    <n v="10"/>
    <s v="MATERIALES DE CONSTRUCCION"/>
    <s v="CONECTOR EMT ½”"/>
    <n v="39121700"/>
    <s v="Selección abreviada menor cuantía"/>
    <n v="5"/>
    <n v="6"/>
    <n v="10"/>
    <n v="23000"/>
    <s v="UNIDAD"/>
    <s v="NO SOLICITADAS"/>
  </r>
  <r>
    <x v="5"/>
    <x v="26"/>
    <n v="10"/>
    <s v="MATERIALES DE CONSTRUCCION"/>
    <s v="CONECTOR EMT ¾”"/>
    <n v="39121700"/>
    <s v="Selección abreviada menor cuantía"/>
    <n v="5"/>
    <n v="6"/>
    <n v="10"/>
    <n v="30000"/>
    <s v="UNIDAD"/>
    <s v="NO SOLICITADAS"/>
  </r>
  <r>
    <x v="5"/>
    <x v="26"/>
    <n v="10"/>
    <s v="MATERIALES DE CONSTRUCCION"/>
    <s v="CONECTOR PARA CABLE 8AWG CU PONACHABLE"/>
    <n v="39121700"/>
    <s v="Selección abreviada menor cuantía"/>
    <n v="5"/>
    <n v="6"/>
    <n v="10"/>
    <n v="52000.000000000007"/>
    <s v="UNIDAD"/>
    <s v="NO SOLICITADAS"/>
  </r>
  <r>
    <x v="5"/>
    <x v="26"/>
    <n v="10"/>
    <s v="MATERIALES DE CONSTRUCCION"/>
    <s v="CONECTOR PARA CABLE 1/0 AWG CU PONCHABLE"/>
    <n v="39121700"/>
    <s v="Selección abreviada menor cuantía"/>
    <n v="5"/>
    <n v="6"/>
    <n v="10"/>
    <n v="65000"/>
    <s v="UNIDAD"/>
    <s v="NO SOLICITADAS"/>
  </r>
  <r>
    <x v="5"/>
    <x v="26"/>
    <n v="10"/>
    <s v="MATERIALES DE CONSTRUCCION"/>
    <s v="CONECTOR PARA CABLE 2/0 AWG CU PONCHABLE"/>
    <n v="39121700"/>
    <s v="Selección abreviada menor cuantía"/>
    <n v="5"/>
    <n v="6"/>
    <n v="10"/>
    <n v="75000"/>
    <s v="UNIDAD"/>
    <s v="NO SOLICITADAS"/>
  </r>
  <r>
    <x v="5"/>
    <x v="26"/>
    <n v="10"/>
    <s v="MATERIALES DE CONSTRUCCION"/>
    <s v="CURVA EMT 1&quot;"/>
    <n v="40141700"/>
    <s v="Selección abreviada menor cuantía"/>
    <n v="5"/>
    <n v="6"/>
    <n v="10"/>
    <n v="45000"/>
    <s v="UNIDAD"/>
    <s v="NO SOLICITADAS"/>
  </r>
  <r>
    <x v="5"/>
    <x v="26"/>
    <n v="10"/>
    <s v="MATERIALES DE CONSTRUCCION"/>
    <s v="CURVA EMT 1/2&quot;"/>
    <n v="40141700"/>
    <s v="Selección abreviada menor cuantía"/>
    <n v="5"/>
    <n v="6"/>
    <n v="10"/>
    <n v="32000"/>
    <s v="UNIDAD"/>
    <s v="NO SOLICITADAS"/>
  </r>
  <r>
    <x v="5"/>
    <x v="26"/>
    <n v="10"/>
    <s v="MATERIALES DE CONSTRUCCION"/>
    <s v="CURVA EMT 3/4&quot;"/>
    <n v="40141700"/>
    <s v="Selección abreviada menor cuantía"/>
    <n v="5"/>
    <n v="6"/>
    <n v="10"/>
    <n v="40000"/>
    <s v="UNIDAD"/>
    <s v="NO SOLICITADAS"/>
  </r>
  <r>
    <x v="5"/>
    <x v="26"/>
    <n v="10"/>
    <s v="MATERIALES DE CONSTRUCCION"/>
    <s v="CURVAS PVC 1&quot; CONDUIT"/>
    <n v="40141700"/>
    <s v="Selección abreviada menor cuantía"/>
    <n v="5"/>
    <n v="6"/>
    <n v="10"/>
    <n v="25000"/>
    <s v="UNIDAD"/>
    <s v="NO SOLICITADAS"/>
  </r>
  <r>
    <x v="5"/>
    <x v="26"/>
    <n v="10"/>
    <s v="MATERIALES DE CONSTRUCCION"/>
    <s v="CURVAS PVC 1/2  90ª"/>
    <n v="40141700"/>
    <s v="Selección abreviada menor cuantía"/>
    <n v="5"/>
    <n v="6"/>
    <n v="10"/>
    <n v="17999.999999999996"/>
    <s v="UNIDAD"/>
    <s v="NO SOLICITADAS"/>
  </r>
  <r>
    <x v="5"/>
    <x v="26"/>
    <n v="10"/>
    <s v="MATERIALES DE CONSTRUCCION"/>
    <s v="CURVAS PVC 3/4  90ª"/>
    <n v="40141700"/>
    <s v="Selección abreviada menor cuantía"/>
    <n v="5"/>
    <n v="6"/>
    <n v="10"/>
    <n v="22000"/>
    <s v="UNIDAD"/>
    <s v="NO SOLICITADAS"/>
  </r>
  <r>
    <x v="5"/>
    <x v="26"/>
    <n v="10"/>
    <s v="MATERIALES DE CONSTRUCCION"/>
    <s v="GRAPA METALICA 1&quot;"/>
    <n v="40141700"/>
    <s v="Selección abreviada menor cuantía"/>
    <n v="5"/>
    <n v="6"/>
    <n v="10"/>
    <n v="40000"/>
    <s v="UNIDAD"/>
    <s v="NO SOLICITADAS"/>
  </r>
  <r>
    <x v="5"/>
    <x v="26"/>
    <n v="10"/>
    <s v="MATERIALES DE CONSTRUCCION"/>
    <s v="GRAPA METALICA 1/2&quot;"/>
    <n v="40141700"/>
    <s v="Selección abreviada menor cuantía"/>
    <n v="5"/>
    <n v="6"/>
    <n v="10"/>
    <n v="35999.999999999993"/>
    <s v="UNIDAD"/>
    <s v="NO SOLICITADAS"/>
  </r>
  <r>
    <x v="5"/>
    <x v="26"/>
    <n v="10"/>
    <s v="MATERIALES DE CONSTRUCCION"/>
    <s v="GRAPA METALICA 3/4&quot;"/>
    <n v="40141700"/>
    <s v="Selección abreviada menor cuantía"/>
    <n v="5"/>
    <n v="6"/>
    <n v="10"/>
    <n v="35999.999999999993"/>
    <s v="UNIDAD"/>
    <s v="NO SOLICITADAS"/>
  </r>
  <r>
    <x v="5"/>
    <x v="26"/>
    <n v="10"/>
    <s v="MATERIALES DE CONSTRUCCION"/>
    <s v="INTERRUPTOR CONMUTABLE SENCILLO"/>
    <n v="40141700"/>
    <s v="Selección abreviada menor cuantía"/>
    <n v="5"/>
    <n v="6"/>
    <n v="20"/>
    <n v="170000"/>
    <s v="UNIDAD"/>
    <s v="NO SOLICITADAS"/>
  </r>
  <r>
    <x v="5"/>
    <x v="26"/>
    <n v="10"/>
    <s v="MATERIALES DE CONSTRUCCION"/>
    <s v="INTERRUPTOR CONMUTABLE TIPO ESCALERA"/>
    <n v="40141700"/>
    <s v="Selección abreviada menor cuantía"/>
    <n v="5"/>
    <n v="6"/>
    <n v="20"/>
    <n v="190000"/>
    <s v="UNIDAD"/>
    <s v="NO SOLICITADAS"/>
  </r>
  <r>
    <x v="5"/>
    <x v="26"/>
    <n v="10"/>
    <s v="MATERIALES DE CONSTRUCCION"/>
    <s v="INTERRUPTOR DOBLE MONOFASICO"/>
    <n v="40141700"/>
    <s v="Selección abreviada menor cuantía"/>
    <n v="5"/>
    <n v="6"/>
    <n v="20"/>
    <n v="140000"/>
    <s v="UNIDAD"/>
    <s v="NO SOLICITADAS"/>
  </r>
  <r>
    <x v="5"/>
    <x v="26"/>
    <n v="10"/>
    <s v="MATERIALES DE CONSTRUCCION"/>
    <s v="INTERRUPTOR TRIPLE MONOFASICO"/>
    <n v="40141700"/>
    <s v="Selección abreviada menor cuantía"/>
    <n v="5"/>
    <n v="6"/>
    <n v="20"/>
    <n v="240000"/>
    <s v="UNIDAD"/>
    <s v="NO SOLICITADAS"/>
  </r>
  <r>
    <x v="5"/>
    <x v="26"/>
    <n v="10"/>
    <s v="MATERIALES DE CONSTRUCCION"/>
    <s v="SOPORTE LOZA PLAFON"/>
    <n v="39121700"/>
    <s v="Selección abreviada menor cuantía"/>
    <n v="5"/>
    <n v="6"/>
    <n v="10"/>
    <n v="45000"/>
    <s v="UNIDAD"/>
    <s v="NO SOLICITADAS"/>
  </r>
  <r>
    <x v="5"/>
    <x v="26"/>
    <n v="10"/>
    <s v="MATERIALES DE CONSTRUCCION"/>
    <s v="SWICHE FLOTADOR 8 - 10 AMP 250 V"/>
    <n v="39121700"/>
    <s v="Selección abreviada menor cuantía"/>
    <n v="5"/>
    <n v="6"/>
    <n v="10"/>
    <n v="650000"/>
    <s v="UNIDAD"/>
    <s v="NO SOLICITADAS"/>
  </r>
  <r>
    <x v="5"/>
    <x v="26"/>
    <n v="10"/>
    <s v="MATERIALES DE CONSTRUCCION"/>
    <s v="TEMPORIZADOR 24 HORAS ENCENDIDO Y APAGADO 110V -220V"/>
    <n v="41115300"/>
    <s v="Selección abreviada menor cuantía"/>
    <n v="5"/>
    <n v="6"/>
    <n v="10"/>
    <n v="1200000"/>
    <s v="UNIDAD"/>
    <s v="NO SOLICITADAS"/>
  </r>
  <r>
    <x v="5"/>
    <x v="26"/>
    <n v="10"/>
    <s v="MATERIALES DE CONSTRUCCION"/>
    <s v="TERMINAL ELECTRICO CALIBRE 10- 12 AWG DE CONEXIÓN Y DESCONEXION RAPIDA."/>
    <n v="39121700"/>
    <s v="Selección abreviada menor cuantía"/>
    <n v="5"/>
    <n v="6"/>
    <n v="10"/>
    <n v="35000"/>
    <s v="UNIDAD"/>
    <s v="NO SOLICITADAS"/>
  </r>
  <r>
    <x v="5"/>
    <x v="26"/>
    <n v="10"/>
    <s v="MATERIALES DE CONSTRUCCION"/>
    <s v="TERMINALES ELECTRICOS."/>
    <n v="39121700"/>
    <s v="Selección abreviada menor cuantía"/>
    <n v="5"/>
    <n v="6"/>
    <n v="20"/>
    <n v="80000"/>
    <s v="UNIDAD"/>
    <s v="NO SOLICITADAS"/>
  </r>
  <r>
    <x v="5"/>
    <x v="26"/>
    <n v="10"/>
    <s v="MATERIALES DE CONSTRUCCION"/>
    <s v="TOMA CORRIENTE DOBLE CON TAPA"/>
    <n v="39121700"/>
    <s v="Selección abreviada menor cuantía"/>
    <n v="5"/>
    <n v="6"/>
    <n v="30"/>
    <n v="180000"/>
    <s v="UNIDAD"/>
    <s v="NO SOLICITADAS"/>
  </r>
  <r>
    <x v="5"/>
    <x v="26"/>
    <n v="10"/>
    <s v="MATERIALES DE CONSTRUCCION"/>
    <s v="TOMACORRIENTE 110V DOBLE, TIPO HOSPITALARIO, TIERRA AISLADA."/>
    <n v="39121700"/>
    <s v="Selección abreviada menor cuantía"/>
    <n v="5"/>
    <n v="6"/>
    <n v="20"/>
    <n v="196000"/>
    <s v="UNIDAD"/>
    <s v="NO SOLICITADAS"/>
  </r>
  <r>
    <x v="5"/>
    <x v="26"/>
    <n v="10"/>
    <s v="MATERIALES DE CONSTRUCCION"/>
    <s v="TOMA CORRIENTE ELECTRICA 6EF1"/>
    <n v="39121700"/>
    <s v="Selección abreviada menor cuantía"/>
    <n v="5"/>
    <n v="6"/>
    <n v="20"/>
    <n v="210000"/>
    <s v="UNIDAD"/>
    <s v="NO SOLICITADAS"/>
  </r>
  <r>
    <x v="5"/>
    <x v="26"/>
    <n v="10"/>
    <s v="MATERIALES DE CONSTRUCCION"/>
    <s v="TOMA CORRIENTE ENCAUCHETADA CON POLO A TIERRA"/>
    <n v="39121700"/>
    <s v="Selección abreviada menor cuantía"/>
    <n v="5"/>
    <n v="6"/>
    <n v="20"/>
    <n v="136000"/>
    <s v="UNIDAD"/>
    <s v="NO SOLICITADAS"/>
  </r>
  <r>
    <x v="5"/>
    <x v="26"/>
    <n v="10"/>
    <s v="MATERIALES DE CONSTRUCCION"/>
    <s v="TOMA CORRIENTE TRIFASICA 220V"/>
    <n v="39121700"/>
    <s v="Selección abreviada menor cuantía"/>
    <n v="5"/>
    <n v="6"/>
    <n v="5"/>
    <n v="78000"/>
    <s v="UNIDAD"/>
    <s v="NO SOLICITADAS"/>
  </r>
  <r>
    <x v="5"/>
    <x v="26"/>
    <n v="10"/>
    <s v="MATERIALES DE CONSTRUCCION"/>
    <s v="TOTALIZADOR TIPO INDUSTRIAL 3X100A"/>
    <n v="39121700"/>
    <s v="Selección abreviada menor cuantía"/>
    <n v="5"/>
    <n v="6"/>
    <n v="1"/>
    <n v="145000"/>
    <s v="UNIDAD"/>
    <s v="NO SOLICITADAS"/>
  </r>
  <r>
    <x v="5"/>
    <x v="26"/>
    <n v="10"/>
    <s v="MATERIALES DE CONSTRUCCION"/>
    <s v="TOTALIZADOR TIPO INDUSTRIAL 3X150A"/>
    <n v="39121700"/>
    <s v="Selección abreviada menor cuantía"/>
    <n v="5"/>
    <n v="6"/>
    <n v="1"/>
    <n v="168000"/>
    <s v="UNIDAD"/>
    <s v="NO SOLICITADAS"/>
  </r>
  <r>
    <x v="5"/>
    <x v="26"/>
    <n v="10"/>
    <s v="MATERIALES DE CONSTRUCCION"/>
    <s v="SELLO MECANICO PARA ELECTROBOMBA DE 6.6HP"/>
    <n v="40151700"/>
    <s v="Selección abreviada menor cuantía"/>
    <n v="5"/>
    <n v="6"/>
    <n v="5"/>
    <n v="100000"/>
    <s v="UNIDAD"/>
    <s v="NO SOLICITADAS"/>
  </r>
  <r>
    <x v="5"/>
    <x v="26"/>
    <n v="10"/>
    <s v="MATERIALES DE CONSTRUCCION"/>
    <s v="SELLO MECANICO PARA ELECTROBOMBA DE 3.6HP"/>
    <n v="40151700"/>
    <s v="Selección abreviada menor cuantía"/>
    <n v="5"/>
    <n v="6"/>
    <n v="5"/>
    <n v="100000"/>
    <s v="UNIDAD"/>
    <s v="NO SOLICITADAS"/>
  </r>
  <r>
    <x v="5"/>
    <x v="26"/>
    <n v="10"/>
    <s v="MATERIALES DE CONSTRUCCION"/>
    <s v="TOTALIZADOR TIPO INDUSTRIAL ATORNILLABLE 3X30A."/>
    <n v="39121700"/>
    <s v="Selección abreviada menor cuantía"/>
    <n v="5"/>
    <n v="6"/>
    <n v="1"/>
    <n v="70000"/>
    <s v="UNIDAD"/>
    <s v="NO SOLICITADAS"/>
  </r>
  <r>
    <x v="5"/>
    <x v="26"/>
    <n v="10"/>
    <s v="MATERIALES DE CONSTRUCCION"/>
    <s v="TOTALIZADOR TIPO INDUSTRIAL ATORNILLABLE 3X60A."/>
    <n v="39121700"/>
    <s v="Selección abreviada menor cuantía"/>
    <n v="5"/>
    <n v="6"/>
    <n v="1"/>
    <n v="75000"/>
    <s v="UNIDAD"/>
    <s v="NO SOLICITADAS"/>
  </r>
  <r>
    <x v="5"/>
    <x v="26"/>
    <n v="10"/>
    <s v="MATERIALES DE CONSTRUCCION"/>
    <s v="TOMACORRIENTE MONOFASICA TIPO INTERPERIE"/>
    <n v="39121700"/>
    <s v="Selección abreviada menor cuantía"/>
    <n v="5"/>
    <n v="6"/>
    <n v="2"/>
    <n v="24000"/>
    <s v="UNIDAD"/>
    <s v="NO SOLICITADAS"/>
  </r>
  <r>
    <x v="5"/>
    <x v="26"/>
    <n v="10"/>
    <s v="MATERIALES DE CONSTRUCCION"/>
    <s v="CABLE #8 THWN AWG"/>
    <n v="39121700"/>
    <s v="Selección abreviada menor cuantía"/>
    <n v="5"/>
    <n v="6"/>
    <n v="100"/>
    <n v="460000"/>
    <s v="METRO"/>
    <s v="NO SOLICITADAS"/>
  </r>
  <r>
    <x v="5"/>
    <x v="26"/>
    <n v="10"/>
    <s v="MATERIALES DE CONSTRUCCION"/>
    <s v="REFLECTOR 100 WATIOS LED"/>
    <n v="39111600"/>
    <s v="Selección abreviada menor cuantía"/>
    <n v="5"/>
    <n v="6"/>
    <n v="5"/>
    <n v="750000"/>
    <s v="UNIDAD"/>
    <s v="NO SOLICITADAS"/>
  </r>
  <r>
    <x v="5"/>
    <x v="26"/>
    <n v="10"/>
    <s v="MATERIALES DE CONSTRUCCION"/>
    <s v="REFLECTOR 400 WATIOS LED"/>
    <n v="39111600"/>
    <s v="Selección abreviada menor cuantía"/>
    <n v="5"/>
    <n v="6"/>
    <n v="1"/>
    <n v="1900000"/>
    <s v="UNIDAD"/>
    <s v="NO SOLICITADAS"/>
  </r>
  <r>
    <x v="5"/>
    <x v="26"/>
    <n v="10"/>
    <s v="MATERIALES DE CONSTRUCCION"/>
    <s v="CANALETA PLASTICA"/>
    <n v="40141700"/>
    <s v="Selección abreviada menor cuantía"/>
    <n v="5"/>
    <n v="6"/>
    <n v="5"/>
    <n v="75000"/>
    <s v="UNIDAD"/>
    <s v="NO SOLICITADAS"/>
  </r>
  <r>
    <x v="5"/>
    <x v="26"/>
    <n v="10"/>
    <s v="MATERIALES DE CONSTRUCCION"/>
    <s v="DISCO CORTE DE METAL"/>
    <n v="27112838"/>
    <s v="Mínima cuantía"/>
    <n v="5"/>
    <n v="3"/>
    <n v="100"/>
    <n v="710000"/>
    <s v="UNIDAD"/>
    <s v="NO SOLICITADAS"/>
  </r>
  <r>
    <x v="5"/>
    <x v="26"/>
    <n v="10"/>
    <s v="MATERIALES DE CONSTRUCCION"/>
    <s v="DISCO CORTE TRONZADORA"/>
    <n v="27112838"/>
    <s v="Mínima cuantía"/>
    <n v="5"/>
    <n v="3"/>
    <n v="6"/>
    <n v="276000"/>
    <s v="UNIDAD"/>
    <s v="NO SOLICITADAS"/>
  </r>
  <r>
    <x v="5"/>
    <x v="26"/>
    <n v="10"/>
    <s v="MATERIALES DE CONSTRUCCION"/>
    <s v="MANGUERA NIVEL"/>
    <n v="20122504"/>
    <s v="Mínima cuantía"/>
    <n v="5"/>
    <n v="3"/>
    <n v="1"/>
    <n v="57000"/>
    <s v="UNIDAD"/>
    <s v="NO SOLICITADAS"/>
  </r>
  <r>
    <x v="5"/>
    <x v="26"/>
    <n v="10"/>
    <s v="MATERIALES DE CONSTRUCCION"/>
    <s v="ROLLO DE LIJA "/>
    <n v="11101500"/>
    <s v="Mínima cuantía"/>
    <n v="5"/>
    <n v="3"/>
    <n v="30"/>
    <n v="60000"/>
    <s v="UNIDAD"/>
    <s v="NO SOLICITADAS"/>
  </r>
  <r>
    <x v="5"/>
    <x v="26"/>
    <n v="10"/>
    <s v="MATERIALES DE CONSTRUCCION"/>
    <s v="MATERIALES DE CONSTRUCCION"/>
    <s v="30161500_x000a_30151900"/>
    <s v="Selección abreviada menor cuantía"/>
    <n v="5"/>
    <n v="6"/>
    <n v="1"/>
    <n v="91089903"/>
    <s v="GLOBAL"/>
    <s v="NO SOLICITADAS"/>
  </r>
  <r>
    <x v="5"/>
    <x v="26"/>
    <n v="10"/>
    <s v="MATERIALES DE CONSTRUCCION"/>
    <s v="SUPER ARRANCADOR "/>
    <n v="32121501"/>
    <s v="Mínima cuantía"/>
    <n v="5"/>
    <n v="6"/>
    <n v="10"/>
    <n v="900000"/>
    <s v="UNIDAD"/>
    <s v="NO SOLICITADAS"/>
  </r>
  <r>
    <x v="5"/>
    <x v="26"/>
    <n v="10"/>
    <s v="MATERIALES DE CONSTRUCCION"/>
    <s v="BLOWER MANEJADORA 36.000 BTU"/>
    <n v="23231302"/>
    <s v="Mínima cuantía"/>
    <n v="5"/>
    <n v="6"/>
    <n v="3"/>
    <n v="450000"/>
    <s v="UNIDAD"/>
    <s v="NO SOLICITADAS"/>
  </r>
  <r>
    <x v="5"/>
    <x v="26"/>
    <n v="10"/>
    <s v="MATERIALES DE CONSTRUCCION"/>
    <s v="CERRADURA CUARTO FRIO "/>
    <n v="31162402"/>
    <s v="Mínima cuantía"/>
    <n v="5"/>
    <n v="6"/>
    <n v="7"/>
    <n v="1050000"/>
    <s v="UNIDAD"/>
    <s v="NO SOLICITADAS"/>
  </r>
  <r>
    <x v="5"/>
    <x v="26"/>
    <n v="10"/>
    <s v="MATERIALES DE CONSTRUCCION"/>
    <s v="TAPON ROSCADO PVC 1/2&quot;"/>
    <n v="40173500"/>
    <s v="Selección abreviada menor cuantía"/>
    <n v="4"/>
    <n v="7"/>
    <n v="6"/>
    <n v="7200"/>
    <s v="UNIDAD"/>
    <s v="NO SOLICITADAS"/>
  </r>
  <r>
    <x v="5"/>
    <x v="26"/>
    <n v="10"/>
    <s v="MATERIALES DE CONSTRUCCION"/>
    <s v="TAPON ROSCADO PVC 2&quot;"/>
    <n v="40173500"/>
    <s v="Selección abreviada menor cuantía"/>
    <n v="4"/>
    <n v="7"/>
    <n v="6"/>
    <n v="12000"/>
    <s v="UNIDAD"/>
    <s v="NO SOLICITADAS"/>
  </r>
  <r>
    <x v="5"/>
    <x v="26"/>
    <n v="10"/>
    <s v="MATERIALES DE CONSTRUCCION"/>
    <s v="BROCHA DE 1/2&quot;"/>
    <n v="31211900"/>
    <s v="Selección abreviada menor cuantía"/>
    <n v="4"/>
    <n v="7"/>
    <n v="5"/>
    <n v="25000"/>
    <s v="UNIDAD"/>
    <s v="NO SOLICITADAS"/>
  </r>
  <r>
    <x v="5"/>
    <x v="26"/>
    <n v="10"/>
    <s v="MATERIALES DE CONSTRUCCION"/>
    <s v="BROCHA DE 1&quot;"/>
    <n v="31211900"/>
    <s v="Selección abreviada menor cuantía"/>
    <n v="4"/>
    <n v="7"/>
    <n v="5"/>
    <n v="25000"/>
    <s v="UNIDAD"/>
    <s v="NO SOLICITADAS"/>
  </r>
  <r>
    <x v="5"/>
    <x v="26"/>
    <n v="10"/>
    <s v="MATERIALES DE CONSTRUCCION"/>
    <s v="BROCHA DE 2&quot;"/>
    <n v="31211900"/>
    <s v="Selección abreviada menor cuantía"/>
    <n v="4"/>
    <n v="7"/>
    <n v="5"/>
    <n v="25000"/>
    <s v="UNIDAD"/>
    <s v="NO SOLICITADAS"/>
  </r>
  <r>
    <x v="5"/>
    <x v="26"/>
    <n v="10"/>
    <s v="MATERIALES DE CONSTRUCCION"/>
    <s v="BROCHA DE 5&quot;"/>
    <n v="31211900"/>
    <s v="Selección abreviada menor cuantía"/>
    <n v="4"/>
    <n v="7"/>
    <n v="5"/>
    <n v="25000"/>
    <s v="UNIDAD"/>
    <s v="NO SOLICITADAS"/>
  </r>
  <r>
    <x v="5"/>
    <x v="26"/>
    <n v="10"/>
    <s v="MATERIALES DE CONSTRUCCION"/>
    <s v="TAPON ROSCADO PVC 3&quot;"/>
    <n v="31211900"/>
    <s v="Selección abreviada menor cuantía"/>
    <n v="4"/>
    <n v="7"/>
    <n v="6"/>
    <n v="21000"/>
    <s v="UNIDAD"/>
    <s v="NO SOLICITADAS"/>
  </r>
  <r>
    <x v="5"/>
    <x v="26"/>
    <n v="10"/>
    <s v="MATERIALES DE CONSTRUCCION"/>
    <s v="RODILLO DE FELPA PROFESIONAL DE 9&quot; PARA PINTAR MUROS"/>
    <n v="31211900"/>
    <s v="Selección abreviada menor cuantía"/>
    <n v="4"/>
    <n v="7"/>
    <n v="5"/>
    <n v="42500"/>
    <s v="UNIDAD"/>
    <s v="NO SOLICITADAS"/>
  </r>
  <r>
    <x v="5"/>
    <x v="26"/>
    <n v="10"/>
    <s v="MATERIALES DE CONSTRUCCION"/>
    <s v="INTERRUPTOR SENCILLO"/>
    <n v="31211900"/>
    <s v="Selección abreviada menor cuantía"/>
    <n v="4"/>
    <n v="7"/>
    <n v="5"/>
    <n v="40000"/>
    <s v="UNIDAD"/>
    <s v="NO SOLICITADAS"/>
  </r>
  <r>
    <x v="5"/>
    <x v="26"/>
    <n v="10"/>
    <s v="MATERIALES DE CONSTRUCCION"/>
    <s v="INTERRUPTOR DOBLE"/>
    <n v="31211900"/>
    <s v="Selección abreviada menor cuantía"/>
    <n v="4"/>
    <n v="7"/>
    <n v="6"/>
    <n v="48000"/>
    <s v="UNIDAD"/>
    <s v="NO SOLICITADAS"/>
  </r>
  <r>
    <x v="5"/>
    <x v="26"/>
    <n v="10"/>
    <s v="MATERIALES DE CONSTRUCCION"/>
    <s v="MASILLA ELÁSTICA SELLANTE"/>
    <n v="31211900"/>
    <s v="Selección abreviada menor cuantía"/>
    <n v="4"/>
    <n v="7"/>
    <n v="2"/>
    <n v="50000"/>
    <s v="UNIDAD"/>
    <s v="NO SOLICITADAS"/>
  </r>
  <r>
    <x v="5"/>
    <x v="26"/>
    <n v="10"/>
    <s v="MATERIALES DE CONSTRUCCION"/>
    <s v="TAPON LISO PVC DE 2´"/>
    <n v="31211900"/>
    <s v="Selección abreviada menor cuantía"/>
    <n v="4"/>
    <n v="7"/>
    <n v="6"/>
    <n v="66000"/>
    <s v="UNIDAD"/>
    <s v="NO SOLICITADAS"/>
  </r>
  <r>
    <x v="5"/>
    <x v="26"/>
    <n v="10"/>
    <s v="MATERIALES DE CONSTRUCCION"/>
    <s v="PEGANTE PARA PVC 500 CC"/>
    <n v="31211900"/>
    <s v="Selección abreviada menor cuantía"/>
    <n v="4"/>
    <n v="7"/>
    <n v="2"/>
    <n v="96000"/>
    <s v="UNIDAD"/>
    <s v="NO SOLICITADAS"/>
  </r>
  <r>
    <x v="5"/>
    <x v="26"/>
    <n v="10"/>
    <s v="MATERIALES DE CONSTRUCCION"/>
    <s v="UNIVERSALES PVC DE 1´´"/>
    <n v="31211900"/>
    <s v="Selección abreviada menor cuantía"/>
    <n v="4"/>
    <n v="7"/>
    <n v="6"/>
    <n v="108000"/>
    <s v="UNIDAD"/>
    <s v="NO SOLICITADAS"/>
  </r>
  <r>
    <x v="5"/>
    <x v="26"/>
    <n v="10"/>
    <s v="MATERIALES DE CONSTRUCCION"/>
    <s v="INTERRUPTOR DE 20 AMPS"/>
    <n v="31211900"/>
    <s v="Selección abreviada menor cuantía"/>
    <n v="4"/>
    <n v="7"/>
    <n v="8"/>
    <n v="112000"/>
    <s v="UNIDAD"/>
    <s v="NO SOLICITADAS"/>
  </r>
  <r>
    <x v="5"/>
    <x v="26"/>
    <n v="10"/>
    <s v="MATERIALES DE CONSTRUCCION"/>
    <s v="SOLDADURA LIQUIDA PVC (OCTAVO DE GALON)"/>
    <n v="31211900"/>
    <s v="Selección abreviada menor cuantía"/>
    <n v="4"/>
    <n v="7"/>
    <n v="4"/>
    <n v="192000"/>
    <s v="UNIDAD"/>
    <s v="NO SOLICITADAS"/>
  </r>
  <r>
    <x v="5"/>
    <x v="26"/>
    <n v="10"/>
    <s v="MATERIALES DE CONSTRUCCION"/>
    <s v="PINTURA DE ESMALTE NEGRA "/>
    <n v="31211900"/>
    <s v="Selección abreviada menor cuantía"/>
    <n v="4"/>
    <n v="7"/>
    <n v="3"/>
    <n v="216000"/>
    <s v="GALON"/>
    <s v="NO SOLICITADAS"/>
  </r>
  <r>
    <x v="5"/>
    <x v="26"/>
    <n v="10"/>
    <s v="MATERIALES DE CONSTRUCCION"/>
    <s v="TOMA DOBLE DE SEGURIDAD (REF ICFT)"/>
    <n v="31211900"/>
    <s v="Selección abreviada menor cuantía"/>
    <n v="4"/>
    <n v="7"/>
    <n v="5"/>
    <n v="222500"/>
    <s v="UNIDAD"/>
    <s v="NO SOLICITADAS"/>
  </r>
  <r>
    <x v="5"/>
    <x v="26"/>
    <n v="10"/>
    <s v="MATERIALES DE CONSTRUCCION"/>
    <s v="PINTURA COLOR BLANCO MATE ESMALTE"/>
    <n v="31211900"/>
    <s v="Selección abreviada menor cuantía"/>
    <n v="4"/>
    <n v="7"/>
    <n v="6"/>
    <n v="432000"/>
    <s v="GALON"/>
    <s v="NO SOLICITADAS"/>
  </r>
  <r>
    <x v="5"/>
    <x v="26"/>
    <n v="10"/>
    <s v="MATERIALES DE CONSTRUCCION"/>
    <s v="PINTURA COLOR VERDE MILITAR ESMALTE"/>
    <n v="31211900"/>
    <s v="Selección abreviada menor cuantía"/>
    <n v="4"/>
    <n v="7"/>
    <n v="6"/>
    <n v="432000"/>
    <s v="GALON"/>
    <s v="NO SOLICITADAS"/>
  </r>
  <r>
    <x v="5"/>
    <x v="26"/>
    <n v="10"/>
    <s v="MATERIALES DE CONSTRUCCION"/>
    <s v="PINTURA DE ESMALTE GRIS  ESMALTE"/>
    <s v="31211500"/>
    <s v="Selección abreviada menor cuantía"/>
    <n v="4"/>
    <n v="7"/>
    <n v="6"/>
    <n v="432000"/>
    <s v="GALON"/>
    <s v="NO SOLICITADAS"/>
  </r>
  <r>
    <x v="5"/>
    <x v="26"/>
    <n v="10"/>
    <s v="MATERIALES DE CONSTRUCCION"/>
    <s v="PINTURA ANTICORROSIVO GRIS POR GALON"/>
    <s v="31211500"/>
    <s v="Selección abreviada menor cuantía"/>
    <n v="4"/>
    <n v="7"/>
    <n v="6"/>
    <n v="504000"/>
    <s v="GALON"/>
    <s v="NO SOLICITADAS"/>
  </r>
  <r>
    <x v="5"/>
    <x v="26"/>
    <n v="10"/>
    <s v="MATERIALES DE CONSTRUCCION"/>
    <s v="PINTURA ANTICORROSIVO NEGRO POR GALON"/>
    <s v="31211500"/>
    <s v="Selección abreviada menor cuantía"/>
    <n v="4"/>
    <n v="7"/>
    <n v="6"/>
    <n v="504000"/>
    <s v="GALON"/>
    <s v="NO SOLICITADAS"/>
  </r>
  <r>
    <x v="5"/>
    <x v="26"/>
    <n v="10"/>
    <s v="MATERIALES DE CONSTRUCCION"/>
    <s v="PINTURA KORAZA BLANCO HUESO TIPO  CANECA * 5 GL"/>
    <s v="31211500"/>
    <s v="Selección abreviada menor cuantía"/>
    <n v="4"/>
    <n v="7"/>
    <n v="2"/>
    <n v="660000"/>
    <s v="GALON"/>
    <s v="NO SOLICITADAS"/>
  </r>
  <r>
    <x v="5"/>
    <x v="26"/>
    <n v="10"/>
    <s v="MATERIALES DE CONSTRUCCION"/>
    <s v="PINTURA TRAFICO PESADO AMARILLO "/>
    <n v="31211500"/>
    <s v="Selección abreviada menor cuantía"/>
    <n v="4"/>
    <n v="7"/>
    <n v="2"/>
    <n v="180000"/>
    <s v="GALON"/>
    <s v="NO SOLICITADAS"/>
  </r>
  <r>
    <x v="5"/>
    <x v="26"/>
    <n v="10"/>
    <s v="MATERIALES DE CONSTRUCCION"/>
    <s v="CINTA REFLECTIVA AMARILLA"/>
    <n v="31201516"/>
    <s v="Selección abreviada menor cuantía"/>
    <n v="4"/>
    <n v="7"/>
    <n v="1"/>
    <n v="730000"/>
    <s v="UNIDAD"/>
    <s v="NO SOLICITADAS"/>
  </r>
  <r>
    <x v="5"/>
    <x v="26"/>
    <n v="10"/>
    <s v="MATERIALES DE CONSTRUCCION"/>
    <s v="CINTA REFLECTIVA BLANCO / ROJO"/>
    <n v="31201516"/>
    <s v="Selección abreviada menor cuantía"/>
    <n v="4"/>
    <n v="7"/>
    <n v="1"/>
    <n v="730000"/>
    <s v="UNIDAD"/>
    <s v="NO SOLICITADAS"/>
  </r>
  <r>
    <x v="5"/>
    <x v="26"/>
    <n v="10"/>
    <s v="MATERIALES DE CONSTRUCCION"/>
    <s v="PINTURA DE ESMALTE AMARILLA ESMALTE"/>
    <s v="31211500"/>
    <s v="Selección abreviada menor cuantía"/>
    <n v="4"/>
    <n v="7"/>
    <n v="12"/>
    <n v="864000"/>
    <s v="GALON"/>
    <s v="NO SOLICITADAS"/>
  </r>
  <r>
    <x v="5"/>
    <x v="26"/>
    <n v="10"/>
    <s v="MATERIALES DE CONSTRUCCION"/>
    <s v="PINTURA VINILO INTERIORES BLANCO HUESO"/>
    <s v="31211500"/>
    <s v="Selección abreviada menor cuantía"/>
    <n v="4"/>
    <n v="7"/>
    <n v="3"/>
    <n v="900000"/>
    <s v="UNIDAD"/>
    <s v="NO SOLICITADAS"/>
  </r>
  <r>
    <x v="5"/>
    <x v="26"/>
    <n v="10"/>
    <s v="MATERIALES DE CONSTRUCCION"/>
    <s v="ABRAZADERA CREMALLERA 3/4&quot; "/>
    <n v="40173800"/>
    <s v="Selección abreviada menor cuantía"/>
    <n v="4"/>
    <n v="7"/>
    <n v="3"/>
    <n v="6600"/>
    <s v="UNIDAD"/>
    <s v="NO SOLICITADAS"/>
  </r>
  <r>
    <x v="5"/>
    <x v="26"/>
    <n v="10"/>
    <s v="MATERIALES DE CONSTRUCCION"/>
    <s v="ABRAZADERA CREMALLERA DE 1/2&quot; "/>
    <n v="40173800"/>
    <s v="Selección abreviada menor cuantía"/>
    <n v="4"/>
    <n v="7"/>
    <n v="3"/>
    <n v="3300"/>
    <s v="UNIDAD"/>
    <s v="NO SOLICITADAS"/>
  </r>
  <r>
    <x v="5"/>
    <x v="26"/>
    <n v="10"/>
    <s v="MATERIALES DE CONSTRUCCION"/>
    <s v="BRIDAS PLASTICAS NO 10&quot;: PAQ X 100"/>
    <n v="40173800"/>
    <s v="Selección abreviada menor cuantía"/>
    <n v="4"/>
    <n v="7"/>
    <n v="1"/>
    <n v="40700"/>
    <s v="UNIDAD"/>
    <s v="NO SOLICITADAS"/>
  </r>
  <r>
    <x v="5"/>
    <x v="26"/>
    <n v="10"/>
    <s v="MATERIALES DE CONSTRUCCION"/>
    <s v="BRIDAS PLASTICAS NO 12&quot;: PAQ X 100"/>
    <n v="40173800"/>
    <s v="Selección abreviada menor cuantía"/>
    <n v="4"/>
    <n v="7"/>
    <n v="1"/>
    <n v="40700"/>
    <s v="UNIDAD"/>
    <s v="NO SOLICITADAS"/>
  </r>
  <r>
    <x v="5"/>
    <x v="26"/>
    <n v="10"/>
    <s v="MATERIALES DE CONSTRUCCION"/>
    <s v="BRIDAS PLASTICAS NO 20&quot;: PAQ X 100"/>
    <n v="40173800"/>
    <s v="Selección abreviada menor cuantía"/>
    <n v="4"/>
    <n v="7"/>
    <n v="1"/>
    <n v="39050"/>
    <s v="UNIDAD"/>
    <s v="NO SOLICITADAS"/>
  </r>
  <r>
    <x v="5"/>
    <x v="26"/>
    <n v="10"/>
    <s v="MATERIALES DE CONSTRUCCION"/>
    <s v="BRIDAS PLASTICAS NO 5&quot;: PAQ X 100"/>
    <n v="40173800"/>
    <s v="Selección abreviada menor cuantía"/>
    <n v="4"/>
    <n v="7"/>
    <n v="1"/>
    <n v="38500"/>
    <s v="UNIDAD"/>
    <s v="NO SOLICITADAS"/>
  </r>
  <r>
    <x v="5"/>
    <x v="26"/>
    <n v="10"/>
    <s v="MATERIALES DE CONSTRUCCION"/>
    <s v="BRIDAS PLASTICAS NO 6&quot;: PAQ X 100"/>
    <n v="40173800"/>
    <s v="Selección abreviada menor cuantía"/>
    <n v="4"/>
    <n v="7"/>
    <n v="1"/>
    <n v="38500"/>
    <s v="UNIDAD"/>
    <s v="NO SOLICITADAS"/>
  </r>
  <r>
    <x v="5"/>
    <x v="26"/>
    <n v="10"/>
    <s v="MATERIALES DE CONSTRUCCION"/>
    <s v="TRAPOS X 500 UNIDADES"/>
    <n v="47131501"/>
    <s v="Selección abreviada menor cuantía"/>
    <n v="4"/>
    <n v="7"/>
    <n v="1"/>
    <n v="200000"/>
    <s v="UNIDAD"/>
    <s v="NO SOLICITADAS"/>
  </r>
  <r>
    <x v="5"/>
    <x v="26"/>
    <n v="10"/>
    <s v="MATERIALES DE CONSTRUCCION"/>
    <s v="MANGUERA BI NARANJA/NEGRO X 20 MTS"/>
    <n v="40142008"/>
    <s v="Selección abreviada menor cuantía"/>
    <n v="4"/>
    <n v="7"/>
    <n v="1"/>
    <n v="190000"/>
    <s v="UNIDAD"/>
    <s v="NO SOLICITADAS"/>
  </r>
  <r>
    <x v="5"/>
    <x v="28"/>
    <n v="10"/>
    <s v="MATERIALES REACTIVOS DE LABORATORIO Y QUÍMICOS"/>
    <s v="CLARIFICADOR PARA PISCINAS  CANECA 25 LT"/>
    <n v="41104201"/>
    <s v="Mínima cuantía"/>
    <n v="5"/>
    <n v="4"/>
    <n v="5"/>
    <n v="750000"/>
    <s v="LITRO"/>
    <s v="NO SOLICITADAS"/>
  </r>
  <r>
    <x v="5"/>
    <x v="28"/>
    <n v="10"/>
    <s v="MATERIALES REACTIVOS DE LABORATORIO Y QUÍMICOS"/>
    <s v="ALCALOS EN POLVO 70KG"/>
    <n v="41104201"/>
    <s v="Mínima cuantía"/>
    <n v="5"/>
    <n v="4"/>
    <n v="5"/>
    <n v="1850000"/>
    <s v="UNIDAD"/>
    <s v="NO SOLICITADAS"/>
  </r>
  <r>
    <x v="5"/>
    <x v="28"/>
    <n v="10"/>
    <s v="MATERIALES REACTIVOS DE LABORATORIO Y QUÍMICOS"/>
    <s v="CLORO GRANULADO  AL 70%  TAMBOR POR 40KG"/>
    <n v="41104201"/>
    <s v="Mínima cuantía"/>
    <n v="5"/>
    <n v="4"/>
    <n v="30"/>
    <n v="23098140"/>
    <s v="UNIDAD"/>
    <s v="NO SOLICITADAS"/>
  </r>
  <r>
    <x v="5"/>
    <x v="28"/>
    <n v="10"/>
    <s v="MATERIALES REACTIVOS DE LABORATORIO Y QUÍMICOS"/>
    <s v="CLORO GRANULADO TAMBOR 91% 50 KG"/>
    <n v="41104201"/>
    <s v="Mínima cuantía"/>
    <n v="5"/>
    <n v="4"/>
    <n v="13"/>
    <n v="9360000"/>
    <s v="UNIDAD"/>
    <s v="NO SOLICITADAS"/>
  </r>
  <r>
    <x v="5"/>
    <x v="28"/>
    <n v="10"/>
    <s v="MATERIALES REACTIVOS DE LABORATORIO Y QUÍMICOS"/>
    <s v="CRISTALIFICADOR  TAMBOR POR 4 LT"/>
    <n v="41104201"/>
    <s v="Mínima cuantía"/>
    <n v="5"/>
    <n v="4"/>
    <n v="10"/>
    <n v="1100000"/>
    <s v="UNIDAD"/>
    <s v="NO SOLICITADAS"/>
  </r>
  <r>
    <x v="5"/>
    <x v="28"/>
    <n v="10"/>
    <s v="MATERIALES REACTIVOS DE LABORATORIO Y QUÍMICOS"/>
    <s v="POLICLORURO DE ALUMINIO"/>
    <n v="41104201"/>
    <s v="Mínima cuantía"/>
    <n v="5"/>
    <n v="4"/>
    <n v="3"/>
    <n v="1800000"/>
    <s v="UNIDAD"/>
    <s v="NO SOLICITADAS"/>
  </r>
  <r>
    <x v="5"/>
    <x v="28"/>
    <n v="10"/>
    <s v="MATERIALES REACTIVOS DE LABORATORIO Y QUÍMICOS"/>
    <s v="SENSOR PARA PH METRO 3110 WT WENNORHIDRYLEPOXY Y SENSOR DE TEMPERATURA "/>
    <n v="41104201"/>
    <s v="Mínima cuantía"/>
    <n v="5"/>
    <n v="4"/>
    <n v="1"/>
    <n v="950000"/>
    <s v="UNIDAD"/>
    <s v="NO SOLICITADAS"/>
  </r>
  <r>
    <x v="5"/>
    <x v="28"/>
    <n v="10"/>
    <s v="MATERIALES REACTIVOS DE LABORATORIO Y QUÍMICOS"/>
    <s v="SODA CAUSTICA"/>
    <n v="41104201"/>
    <s v="Mínima cuantía"/>
    <n v="5"/>
    <n v="4"/>
    <n v="2"/>
    <n v="220000"/>
    <s v="UNIDAD"/>
    <s v="NO SOLICITADAS"/>
  </r>
  <r>
    <x v="5"/>
    <x v="28"/>
    <n v="10"/>
    <s v="MATERIALES REACTIVOS DE LABORATORIO Y QUÍMICOS"/>
    <s v="ADQUISICION GAS HELIO, CILINDRO POR 6.0 M3"/>
    <n v="12142005"/>
    <s v="Mínima cuantía"/>
    <n v="7"/>
    <n v="5"/>
    <n v="1"/>
    <n v="30000000"/>
    <s v="GLOBAL"/>
    <s v="NO SOLICITADAS"/>
  </r>
  <r>
    <x v="5"/>
    <x v="28"/>
    <n v="10"/>
    <s v="MATERIALES REACTIVOS DE LABORATORIO Y QUÍMICOS"/>
    <s v="ADQUISICION GAS HELIO, CILINDRO POR 6.0 M3  AMARRE VIGENCIA FUTURA VF 2019"/>
    <n v="12142005"/>
    <s v="Mínima cuantía"/>
    <n v="12"/>
    <n v="1"/>
    <n v="1"/>
    <n v="3000000"/>
    <s v="GLOBAL"/>
    <s v="NO SOLICITADAS"/>
  </r>
  <r>
    <x v="5"/>
    <x v="28"/>
    <n v="10"/>
    <s v="MATERIALES REACTIVOS DE LABORATORIO Y QUÍMICOS"/>
    <s v="ADQUISICION GAS HELIO, CILINDRO POR 6.0 M3 VF 2018"/>
    <n v="12142005"/>
    <s v="Mínima cuantía"/>
    <n v="1"/>
    <n v="6"/>
    <n v="1"/>
    <n v="11709600"/>
    <s v="GLOBAL"/>
    <s v="SI APROBADAS"/>
  </r>
  <r>
    <x v="5"/>
    <x v="28"/>
    <n v="10"/>
    <s v="MATERIALES REACTIVOS DE LABORATORIO Y QUÍMICOS"/>
    <s v="SOLUCION BUFFER DE 4,01, PARA PH METRO MODELO 3110 CONTRAZABILIDAD "/>
    <n v="41104201"/>
    <s v="Mínima cuantía"/>
    <n v="5"/>
    <n v="4"/>
    <n v="1"/>
    <n v="250000"/>
    <s v="UNIDAD"/>
    <s v="NO SOLICITADAS"/>
  </r>
  <r>
    <x v="5"/>
    <x v="28"/>
    <n v="10"/>
    <s v="MATERIALES REACTIVOS DE LABORATORIO Y QUÍMICOS"/>
    <s v="SOLUCION BUFFER DE 7,00, PARA PH METRO MODELO 3110 CON TRAZABILIDAD DE PATRONES PRIMARIOS"/>
    <n v="41104201"/>
    <s v="Mínima cuantía"/>
    <n v="5"/>
    <n v="4"/>
    <n v="1"/>
    <n v="250000"/>
    <s v="UNIDAD"/>
    <s v="NO SOLICITADAS"/>
  </r>
  <r>
    <x v="5"/>
    <x v="28"/>
    <n v="10"/>
    <s v="MATERIALES REACTIVOS DE LABORATORIO Y QUÍMICOS"/>
    <s v="SOLUCIONES DE CALIBRACIÓN PARA TURBIDIMETRO "/>
    <n v="41104201"/>
    <s v="Mínima cuantía"/>
    <n v="5"/>
    <n v="4"/>
    <n v="1"/>
    <n v="980000"/>
    <s v="UNIDAD"/>
    <s v="NO SOLICITADAS"/>
  </r>
  <r>
    <x v="5"/>
    <x v="28"/>
    <n v="10"/>
    <s v="MATERIALES REACTIVOS DE LABORATORIO Y QUÍMICOS"/>
    <s v="GAS REFRIGERANTE R-134 AX 30 LB"/>
    <n v="24131513"/>
    <s v="Selección abreviada menor cuantía"/>
    <n v="5"/>
    <n v="6"/>
    <n v="5"/>
    <n v="750000"/>
    <s v="UNIDAD"/>
    <s v="NO SOLICITADAS"/>
  </r>
  <r>
    <x v="5"/>
    <x v="28"/>
    <n v="10"/>
    <s v="MATERIALES REACTIVOS DE LABORATORIO Y QUÍMICOS"/>
    <s v="GAS REFRIGERANTE MO 029 X 30 LB"/>
    <n v="24131513"/>
    <s v="Selección abreviada menor cuantía"/>
    <n v="5"/>
    <n v="6"/>
    <n v="5"/>
    <n v="1000000"/>
    <s v="UNIDAD"/>
    <s v="NO SOLICITADAS"/>
  </r>
  <r>
    <x v="5"/>
    <x v="28"/>
    <n v="10"/>
    <s v="MATERIALES REACTIVOS DE LABORATORIO Y QUÍMICOS"/>
    <s v="GAS REFRIGERANTE R410A X 30 LB"/>
    <n v="24131513"/>
    <s v="Selección abreviada menor cuantía"/>
    <n v="5"/>
    <n v="6"/>
    <n v="5"/>
    <n v="750000"/>
    <s v="UNIDAD"/>
    <s v="NO SOLICITADAS"/>
  </r>
  <r>
    <x v="5"/>
    <x v="28"/>
    <n v="10"/>
    <s v="MATERIALES REACTIVOS DE LABORATORIO Y QUÍMICOS"/>
    <s v="GAS BUTANO "/>
    <n v="15111505"/>
    <s v="Selección abreviada menor cuantía"/>
    <n v="5"/>
    <n v="6"/>
    <n v="5"/>
    <n v="201820"/>
    <s v="UNIDAD"/>
    <s v="NO SOLICITADAS"/>
  </r>
  <r>
    <x v="5"/>
    <x v="28"/>
    <n v="10"/>
    <s v="MATERIALES REACTIVOS DE LABORATORIO Y QUÍMICOS"/>
    <s v="NITROGENO"/>
    <n v="12141903"/>
    <s v="Selección abreviada menor cuantía"/>
    <n v="4"/>
    <n v="7"/>
    <n v="100"/>
    <n v="1430000"/>
    <s v="METRO CUBICO"/>
    <s v="NO SOLICITADAS"/>
  </r>
  <r>
    <x v="5"/>
    <x v="28"/>
    <n v="10"/>
    <s v="MATERIALES REACTIVOS DE LABORATORIO Y QUÍMICOS"/>
    <s v="OXIGENO "/>
    <n v="12141904"/>
    <s v="Selección abreviada menor cuantía"/>
    <n v="4"/>
    <n v="7"/>
    <n v="100"/>
    <n v="1210000"/>
    <s v="METRO CUBICO"/>
    <s v="NO SOLICITADAS"/>
  </r>
  <r>
    <x v="5"/>
    <x v="28"/>
    <n v="10"/>
    <s v="MATERIALES REACTIVOS DE LABORATORIO Y QUÍMICOS"/>
    <s v="BACTERIAS DEGRADADORAS PARA AGUAS RESIDUALES X GALON "/>
    <n v="26111700"/>
    <s v="Selección abreviada menor cuantía"/>
    <n v="4"/>
    <n v="7"/>
    <n v="4"/>
    <n v="1560000"/>
    <s v="UNIDAD"/>
    <s v="NO SOLICITADAS"/>
  </r>
  <r>
    <x v="5"/>
    <x v="28"/>
    <n v="10"/>
    <s v="MATERIALES REACTIVOS DE LABORATORIO Y QUÍMICOS"/>
    <s v="BOTELLA DE LAVADO DE OJOS"/>
    <n v="42131600"/>
    <s v="Selección abreviada menor cuantía"/>
    <n v="4"/>
    <n v="7"/>
    <n v="10"/>
    <n v="620000"/>
    <s v="UNIDAD"/>
    <s v="NO SOLICITADAS"/>
  </r>
  <r>
    <x v="5"/>
    <x v="28"/>
    <n v="10"/>
    <s v="MATERIALES REACTIVOS DE LABORATORIO Y QUÍMICOS"/>
    <s v="CLORO TABLETA TIPO AMERICANO AL 91%"/>
    <n v="12141901"/>
    <s v="Selección abreviada menor cuantía"/>
    <n v="4"/>
    <n v="7"/>
    <n v="15"/>
    <n v="75000"/>
    <s v="UNIDAD"/>
    <s v="NO SOLICITADAS"/>
  </r>
  <r>
    <x v="5"/>
    <x v="28"/>
    <n v="10"/>
    <s v="MATERIALES REACTIVOS DE LABORATORIO Y QUÍMICOS"/>
    <s v="DESENGRASANTE PARA MANOS X 5 GALONES"/>
    <n v="42131600"/>
    <s v="Selección abreviada menor cuantía"/>
    <n v="4"/>
    <n v="7"/>
    <n v="5"/>
    <n v="484000.00000000006"/>
    <s v="UNIDAD"/>
    <s v="NO SOLICITADAS"/>
  </r>
  <r>
    <x v="5"/>
    <x v="28"/>
    <n v="10"/>
    <s v="MATERIALES REACTIVOS DE LABORATORIO Y QUÍMICOS"/>
    <s v="DESENGRASANTE PRO STRENGTH DEGRE ASER 15 OZ "/>
    <n v="42131600"/>
    <s v="Selección abreviada menor cuantía"/>
    <n v="4"/>
    <n v="7"/>
    <n v="15"/>
    <n v="825000"/>
    <s v="UNIDAD"/>
    <s v="NO SOLICITADAS"/>
  </r>
  <r>
    <x v="5"/>
    <x v="28"/>
    <n v="10"/>
    <s v="MATERIALES REACTIVOS DE LABORATORIO Y QUÍMICOS"/>
    <s v="ORTOTODILIN 0.4 % PVH"/>
    <s v="47101600"/>
    <s v="Selección abreviada menor cuantía"/>
    <n v="4"/>
    <n v="7"/>
    <n v="6"/>
    <n v="72600.000000000015"/>
    <s v="UNIDAD"/>
    <s v="NO SOLICITADAS"/>
  </r>
  <r>
    <x v="5"/>
    <x v="28"/>
    <n v="10"/>
    <s v="MATERIALES REACTIVOS DE LABORATORIO Y QUÍMICOS"/>
    <s v="ROJO PHENOL 0.4 % PVH"/>
    <s v="47101600"/>
    <s v="Selección abreviada menor cuantía"/>
    <n v="4"/>
    <n v="7"/>
    <n v="6"/>
    <n v="72600.000000000015"/>
    <s v="UNIDAD"/>
    <s v="NO SOLICITADAS"/>
  </r>
  <r>
    <x v="5"/>
    <x v="28"/>
    <n v="10"/>
    <s v="MATERIALES REACTIVOS DE LABORATORIO Y QUÍMICOS"/>
    <s v="ALCOHOL ISOPROPILICO"/>
    <n v="12352104"/>
    <s v="Selección abreviada menor cuantía"/>
    <n v="4"/>
    <n v="7"/>
    <n v="5"/>
    <n v="90000"/>
    <s v="GALON"/>
    <s v="NO SOLICITADAS"/>
  </r>
  <r>
    <x v="5"/>
    <x v="28"/>
    <n v="10"/>
    <s v="MATERIALES REACTIVOS DE LABORATORIO Y QUÍMICOS"/>
    <s v="THINER"/>
    <n v="31211604"/>
    <s v="Selección abreviada menor cuantía"/>
    <n v="4"/>
    <n v="7"/>
    <n v="5"/>
    <n v="140000"/>
    <s v="GALON"/>
    <s v="NO SOLICITADAS"/>
  </r>
  <r>
    <x v="5"/>
    <x v="29"/>
    <n v="10"/>
    <s v="PAPELERIA, UTILES DE ESCRITORIO Y OFICINA"/>
    <s v="CAJAS PARA ARCHIVO"/>
    <n v="44111515"/>
    <s v="Mínima cuantía"/>
    <n v="2"/>
    <n v="1"/>
    <n v="700"/>
    <n v="1505000"/>
    <s v="UNIDAD"/>
    <s v="NO SOLICITADAS"/>
  </r>
  <r>
    <x v="5"/>
    <x v="29"/>
    <n v="10"/>
    <s v="PAPELERIA, UTILES DE ESCRITORIO Y OFICINA"/>
    <s v="CARPETAS PARA ARCHIVO"/>
    <n v="44122003"/>
    <s v="Mínima cuantía"/>
    <n v="2"/>
    <n v="1"/>
    <n v="2000"/>
    <n v="2000000"/>
    <s v="UNIDAD"/>
    <s v="NO SOLICITADAS"/>
  </r>
  <r>
    <x v="5"/>
    <x v="29"/>
    <n v="10"/>
    <s v="PAPELERIA, UTILES DE ESCRITORIO Y OFICINA"/>
    <s v="GANCHOS LEGAJADORES"/>
    <n v="44122016"/>
    <s v="Mínima cuantía"/>
    <n v="2"/>
    <n v="1"/>
    <n v="2000"/>
    <n v="400000"/>
    <s v="UNIDAD"/>
    <s v="NO SOLICITADAS"/>
  </r>
  <r>
    <x v="5"/>
    <x v="29"/>
    <n v="16"/>
    <s v="PAPELERIA, UTILES DE ESCRITORIO Y OFICINA"/>
    <s v="CINTA FARGO 84051  PANEL : YMCK   -    COLOR"/>
    <n v="44103112"/>
    <s v="Mínima cuantía"/>
    <n v="3"/>
    <n v="3"/>
    <n v="3"/>
    <n v="1045350"/>
    <s v="UNIDAD"/>
    <s v="NO SOLICITADAS"/>
  </r>
  <r>
    <x v="5"/>
    <x v="29"/>
    <n v="16"/>
    <s v="PAPELERIA, UTILES DE ESCRITORIO Y OFICINA"/>
    <s v="CINTA FARGO 84053 PANEL :  FILM    -    TRANSPARENTE"/>
    <n v="44103112"/>
    <s v="Mínima cuantía"/>
    <n v="3"/>
    <n v="3"/>
    <n v="3"/>
    <n v="1045350"/>
    <s v="UNIDAD"/>
    <s v="NO SOLICITADAS"/>
  </r>
  <r>
    <x v="5"/>
    <x v="29"/>
    <n v="16"/>
    <s v="PAPELERIA, UTILES DE ESCRITORIO Y OFICINA"/>
    <s v="TARJETA PARA CONTRO ACCESO MIFARE  4K INTELIGENTE "/>
    <n v="14111815"/>
    <s v="Mínima cuantía"/>
    <n v="3"/>
    <n v="3"/>
    <n v="250"/>
    <n v="3000000"/>
    <s v="UNIDAD"/>
    <s v="NO SOLICITADAS"/>
  </r>
  <r>
    <x v="5"/>
    <x v="29"/>
    <n v="16"/>
    <s v="PAPELERIA, UTILES DE ESCRITORIO Y OFICINA"/>
    <s v="TARJETA PARA CONTROL ACCESO  - PVC "/>
    <n v="14111815"/>
    <s v="Mínima cuantía"/>
    <n v="3"/>
    <n v="3"/>
    <n v="250"/>
    <n v="1250000"/>
    <s v="UNIDAD"/>
    <s v="NO SOLICITADAS"/>
  </r>
  <r>
    <x v="5"/>
    <x v="29"/>
    <n v="10"/>
    <s v="PAPELERIA, UTILES DE ESCRITORIO Y OFICINA"/>
    <s v="TINTAS PARA IMPRESORA"/>
    <n v="44103103"/>
    <s v="Mínima cuantía"/>
    <n v="3"/>
    <n v="3"/>
    <n v="490"/>
    <n v="15306620"/>
    <s v="UNIDAD"/>
    <s v="NO SOLICITADAS"/>
  </r>
  <r>
    <x v="5"/>
    <x v="29"/>
    <n v="10"/>
    <s v="PAPELERIA, UTILES DE ESCRITORIO Y OFICINA"/>
    <s v="TONER HP M4345 MFP"/>
    <n v="44103103"/>
    <s v="Mínima cuantía"/>
    <n v="3"/>
    <n v="3"/>
    <n v="1"/>
    <n v="808403"/>
    <s v="UNIDAD"/>
    <s v="NO SOLICITADAS"/>
  </r>
  <r>
    <x v="5"/>
    <x v="29"/>
    <n v="10"/>
    <s v="PAPELERIA, UTILES DE ESCRITORIO Y OFICINA"/>
    <s v="TONER LEXMARK X464 "/>
    <n v="44103103"/>
    <s v="Mínima cuantía"/>
    <n v="3"/>
    <n v="3"/>
    <n v="4"/>
    <n v="880000"/>
    <s v="UNIDAD"/>
    <s v="NO SOLICITADAS"/>
  </r>
  <r>
    <x v="5"/>
    <x v="29"/>
    <n v="10"/>
    <s v="PAPELERIA, UTILES DE ESCRITORIO Y OFICINA"/>
    <s v="TONER HP LASER JET PRO 400 COLOR MFP M475DM"/>
    <n v="44103103"/>
    <s v="Mínima cuantía"/>
    <n v="3"/>
    <n v="3"/>
    <n v="4"/>
    <n v="1643600"/>
    <s v="UNIDAD"/>
    <s v="NO SOLICITADAS"/>
  </r>
  <r>
    <x v="5"/>
    <x v="29"/>
    <n v="10"/>
    <s v="PAPELERIA, UTILES DE ESCRITORIO Y OFICINA"/>
    <s v="TONER HP LASER JET 600 "/>
    <n v="44103103"/>
    <s v="Mínima cuantía"/>
    <n v="3"/>
    <n v="3"/>
    <n v="6"/>
    <n v="2548980"/>
    <s v="UNIDAD"/>
    <s v="NO SOLICITADAS"/>
  </r>
  <r>
    <x v="5"/>
    <x v="29"/>
    <n v="10"/>
    <s v="PAPELERIA, UTILES DE ESCRITORIO Y OFICINA"/>
    <s v="TONER HP LASER JET M2727NF"/>
    <n v="44103103"/>
    <s v="Mínima cuantía"/>
    <n v="3"/>
    <n v="3"/>
    <n v="4"/>
    <n v="2285712"/>
    <s v="UNIDAD"/>
    <s v="NO SOLICITADAS"/>
  </r>
  <r>
    <x v="5"/>
    <x v="29"/>
    <n v="10"/>
    <s v="PAPELERIA, UTILES DE ESCRITORIO Y OFICINA"/>
    <s v="TONER HP LASER JET 1536DNF MFP"/>
    <n v="44103103"/>
    <s v="Mínima cuantía"/>
    <n v="3"/>
    <n v="3"/>
    <n v="4"/>
    <n v="1323600"/>
    <s v="UNIDAD"/>
    <s v="NO SOLICITADAS"/>
  </r>
  <r>
    <x v="5"/>
    <x v="29"/>
    <n v="10"/>
    <s v="PAPELERIA, UTILES DE ESCRITORIO Y OFICINA"/>
    <s v="TONER LEXMARK MX 310DN "/>
    <n v="44103103"/>
    <s v="Mínima cuantía"/>
    <n v="3"/>
    <n v="3"/>
    <n v="4"/>
    <n v="960000"/>
    <s v="UNIDAD"/>
    <s v="NO SOLICITADAS"/>
  </r>
  <r>
    <x v="5"/>
    <x v="29"/>
    <n v="10"/>
    <s v="PAPELERIA, UTILES DE ESCRITORIO Y OFICINA"/>
    <s v="TONER HP LASER JET M3027X MFP"/>
    <n v="44103103"/>
    <s v="Mínima cuantía"/>
    <n v="3"/>
    <n v="3"/>
    <n v="4"/>
    <n v="1539600"/>
    <s v="UNIDAD"/>
    <s v="NO SOLICITADAS"/>
  </r>
  <r>
    <x v="5"/>
    <x v="30"/>
    <n v="10"/>
    <s v="PRODUCTOS DE ASEO Y LIMPIEZA"/>
    <s v="TAPA BOCAS  N95 "/>
    <n v="46182001"/>
    <s v="Mínima cuantía"/>
    <n v="3"/>
    <n v="8"/>
    <n v="50"/>
    <n v="1850000"/>
    <s v="UNIDAD"/>
    <s v="NO SOLICITADAS"/>
  </r>
  <r>
    <x v="5"/>
    <x v="30"/>
    <n v="10"/>
    <s v="PRODUCTOS DE ASEO Y LIMPIEZA"/>
    <s v="TAPA BOCAS  DESECHABLES "/>
    <n v="46182001"/>
    <s v="Mínima cuantía"/>
    <n v="3"/>
    <n v="8"/>
    <n v="7"/>
    <n v="245000"/>
    <s v="UNIDAD"/>
    <s v="NO SOLICITADAS"/>
  </r>
  <r>
    <x v="5"/>
    <x v="30"/>
    <n v="16"/>
    <s v="PRODUCTOS DE ASEO Y LIMPIEZA"/>
    <s v="ALCOHOL ANTISEPTICO"/>
    <n v="51102710"/>
    <s v="Mínima cuantía"/>
    <n v="3"/>
    <n v="3"/>
    <n v="50"/>
    <n v="767500"/>
    <s v="UNIDAD"/>
    <s v="NO SOLICITADAS"/>
  </r>
  <r>
    <x v="5"/>
    <x v="30"/>
    <n v="10"/>
    <s v="PRODUCTOS DE ASEO Y LIMPIEZA"/>
    <s v="ALCOHOL"/>
    <n v="51102710"/>
    <s v="Mínima cuantía"/>
    <n v="4"/>
    <n v="4"/>
    <n v="10"/>
    <n v="65000"/>
    <s v="UNIDAD"/>
    <s v="NO SOLICITADAS"/>
  </r>
  <r>
    <x v="5"/>
    <x v="30"/>
    <n v="10"/>
    <s v="PRODUCTOS DE ASEO Y LIMPIEZA"/>
    <s v="AMBIENTADOR ELECTRICO COMPLETO "/>
    <n v="47131812"/>
    <s v="Mínima cuantía"/>
    <n v="4"/>
    <n v="4"/>
    <n v="15"/>
    <n v="384750"/>
    <s v="UNIDAD"/>
    <s v="NO SOLICITADAS"/>
  </r>
  <r>
    <x v="5"/>
    <x v="30"/>
    <n v="10"/>
    <s v="PRODUCTOS DE ASEO Y LIMPIEZA"/>
    <s v="AMBIENTADOR EN AEROSOL "/>
    <n v="47131812"/>
    <s v="Mínima cuantía"/>
    <n v="4"/>
    <n v="4"/>
    <n v="20"/>
    <n v="171460"/>
    <s v="UNIDAD"/>
    <s v="NO SOLICITADAS"/>
  </r>
  <r>
    <x v="5"/>
    <x v="30"/>
    <n v="10"/>
    <s v="PRODUCTOS DE ASEO Y LIMPIEZA"/>
    <s v="AMBIENTADOR LIQUIDO X 3000 ML"/>
    <n v="47131812"/>
    <s v="Mínima cuantía"/>
    <n v="4"/>
    <n v="4"/>
    <n v="60"/>
    <n v="664200"/>
    <s v="UNIDAD"/>
    <s v="NO SOLICITADAS"/>
  </r>
  <r>
    <x v="5"/>
    <x v="30"/>
    <n v="10"/>
    <s v="PRODUCTOS DE ASEO Y LIMPIEZA"/>
    <s v="BLANQUEADOR DESINFECTANTE "/>
    <n v="47131807"/>
    <s v="Mínima cuantía"/>
    <n v="4"/>
    <n v="4"/>
    <n v="100"/>
    <n v="1147500"/>
    <s v="GALON"/>
    <s v="NO SOLICITADAS"/>
  </r>
  <r>
    <x v="5"/>
    <x v="30"/>
    <n v="10"/>
    <s v="PRODUCTOS DE ASEO Y LIMPIEZA"/>
    <s v="BOLSA PARA BASURA 65 X 100 CM PAQUETE X 10"/>
    <n v="47121701"/>
    <s v="Mínima cuantía"/>
    <n v="4"/>
    <n v="4"/>
    <n v="50"/>
    <n v="244550"/>
    <s v="UNIDAD"/>
    <s v="NO SOLICITADAS"/>
  </r>
  <r>
    <x v="5"/>
    <x v="30"/>
    <n v="10"/>
    <s v="PRODUCTOS DE ASEO Y LIMPIEZA"/>
    <s v="BOLSA PARA LA BASURA INDUSTRIAL NEGRA X 10"/>
    <n v="47121701"/>
    <s v="Mínima cuantía"/>
    <n v="4"/>
    <n v="4"/>
    <n v="300"/>
    <n v="2120700"/>
    <s v="UNIDAD"/>
    <s v="NO SOLICITADAS"/>
  </r>
  <r>
    <x v="5"/>
    <x v="30"/>
    <n v="10"/>
    <s v="PRODUCTOS DE ASEO Y LIMPIEZA"/>
    <s v="CERA EMULSIONADA "/>
    <n v="47131806"/>
    <s v="Mínima cuantía"/>
    <n v="4"/>
    <n v="4"/>
    <n v="30"/>
    <n v="332100"/>
    <s v="GALON"/>
    <s v="NO SOLICITADAS"/>
  </r>
  <r>
    <x v="5"/>
    <x v="30"/>
    <n v="10"/>
    <s v="PRODUCTOS DE ASEO Y LIMPIEZA"/>
    <s v="DETERGENTE EN POLVO X KG "/>
    <n v="53131608"/>
    <s v="Mínima cuantía"/>
    <n v="4"/>
    <n v="4"/>
    <n v="400"/>
    <n v="1674000"/>
    <s v="UNIDAD"/>
    <s v="NO SOLICITADAS"/>
  </r>
  <r>
    <x v="5"/>
    <x v="30"/>
    <n v="10"/>
    <s v="PRODUCTOS DE ASEO Y LIMPIEZA"/>
    <s v="CEPILLO DE MANO"/>
    <n v="47131608"/>
    <s v="Mínima cuantía"/>
    <n v="4"/>
    <n v="4"/>
    <n v="20"/>
    <n v="70200"/>
    <s v="UNIDAD"/>
    <s v="NO SOLICITADAS"/>
  </r>
  <r>
    <x v="5"/>
    <x v="30"/>
    <n v="10"/>
    <s v="PRODUCTOS DE ASEO Y LIMPIEZA"/>
    <s v="CHUPA PARA BAÑO"/>
    <n v="47131608"/>
    <s v="Mínima cuantía"/>
    <n v="4"/>
    <n v="4"/>
    <n v="30"/>
    <n v="72900"/>
    <s v="UNIDAD"/>
    <s v="NO SOLICITADAS"/>
  </r>
  <r>
    <x v="5"/>
    <x v="30"/>
    <n v="10"/>
    <s v="PRODUCTOS DE ASEO Y LIMPIEZA"/>
    <s v="ESCOBA SUAVE "/>
    <n v="47131604"/>
    <s v="Mínima cuantía"/>
    <n v="4"/>
    <n v="4"/>
    <n v="60"/>
    <n v="267300"/>
    <s v="UNIDAD"/>
    <s v="NO SOLICITADAS"/>
  </r>
  <r>
    <x v="5"/>
    <x v="30"/>
    <n v="10"/>
    <s v="PRODUCTOS DE ASEO Y LIMPIEZA"/>
    <s v="ESCOBA DE CERDA DURA"/>
    <n v="47131604"/>
    <s v="Mínima cuantía"/>
    <n v="4"/>
    <n v="4"/>
    <n v="20"/>
    <n v="89100"/>
    <s v="UNIDAD"/>
    <s v="NO SOLICITADAS"/>
  </r>
  <r>
    <x v="5"/>
    <x v="30"/>
    <n v="10"/>
    <s v="PRODUCTOS DE ASEO Y LIMPIEZA"/>
    <s v="ESCOBAS ASEO UNIDAD"/>
    <n v="47131604"/>
    <s v="Mínima cuantía"/>
    <n v="4"/>
    <n v="4"/>
    <n v="25"/>
    <n v="745875"/>
    <s v="UNIDAD"/>
    <s v="NO SOLICITADAS"/>
  </r>
  <r>
    <x v="5"/>
    <x v="30"/>
    <n v="10"/>
    <s v="PRODUCTOS DE ASEO Y LIMPIEZA"/>
    <s v="ESPONJA DE ALAMBRE PAQUETE X 10"/>
    <n v="47121803"/>
    <s v="Mínima cuantía"/>
    <n v="4"/>
    <n v="4"/>
    <n v="80"/>
    <n v="226800"/>
    <s v="UNIDAD"/>
    <s v="NO SOLICITADAS"/>
  </r>
  <r>
    <x v="5"/>
    <x v="30"/>
    <n v="10"/>
    <s v="PRODUCTOS DE ASEO Y LIMPIEZA"/>
    <s v="ESPONJA DE BRILLO PAQUETE X10"/>
    <n v="47121803"/>
    <s v="Mínima cuantía"/>
    <n v="4"/>
    <n v="4"/>
    <n v="50"/>
    <n v="66300"/>
    <s v="UNIDAD"/>
    <s v="NO SOLICITADAS"/>
  </r>
  <r>
    <x v="5"/>
    <x v="30"/>
    <n v="10"/>
    <s v="PRODUCTOS DE ASEO Y LIMPIEZA"/>
    <s v="ESPONJA SABRA PAQUETE X 10"/>
    <n v="47121803"/>
    <s v="Mínima cuantía"/>
    <n v="4"/>
    <n v="4"/>
    <n v="50"/>
    <n v="101250"/>
    <s v="UNIDAD"/>
    <s v="NO SOLICITADAS"/>
  </r>
  <r>
    <x v="5"/>
    <x v="30"/>
    <n v="10"/>
    <s v="PRODUCTOS DE ASEO Y LIMPIEZA"/>
    <s v="GUANTE LATEX PARA USO DOMESTICO X2"/>
    <n v="46181504"/>
    <s v="Mínima cuantía"/>
    <n v="4"/>
    <n v="4"/>
    <n v="30"/>
    <n v="117450"/>
    <s v="UNIDAD"/>
    <s v="NO SOLICITADAS"/>
  </r>
  <r>
    <x v="5"/>
    <x v="30"/>
    <n v="10"/>
    <s v="PRODUCTOS DE ASEO Y LIMPIEZA"/>
    <s v="VARSOL"/>
    <n v="47131801"/>
    <s v="Mínima cuantía"/>
    <n v="4"/>
    <n v="4"/>
    <n v="10"/>
    <n v="291240"/>
    <s v="GALON"/>
    <s v="NO SOLICITADAS"/>
  </r>
  <r>
    <x v="5"/>
    <x v="30"/>
    <n v="10"/>
    <s v="PRODUCTOS DE ASEO Y LIMPIEZA"/>
    <s v="JABON LAVAPLATOS X 1000 GR"/>
    <n v="47131704"/>
    <s v="Mínima cuantía"/>
    <n v="4"/>
    <n v="4"/>
    <n v="200"/>
    <n v="1944000"/>
    <s v="UNIDAD"/>
    <s v="NO SOLICITADAS"/>
  </r>
  <r>
    <x v="5"/>
    <x v="30"/>
    <n v="10"/>
    <s v="PRODUCTOS DE ASEO Y LIMPIEZA"/>
    <s v="JABON TOCADOR LIQUIDO"/>
    <n v="53131608"/>
    <s v="Mínima cuantía"/>
    <n v="4"/>
    <n v="4"/>
    <n v="20"/>
    <n v="197100"/>
    <s v="UNIDAD"/>
    <s v="NO SOLICITADAS"/>
  </r>
  <r>
    <x v="5"/>
    <x v="30"/>
    <n v="10"/>
    <s v="PRODUCTOS DE ASEO Y LIMPIEZA"/>
    <s v="LIMPIAVIDRIOS "/>
    <n v="47131800"/>
    <s v="Mínima cuantía"/>
    <n v="4"/>
    <n v="4"/>
    <n v="30"/>
    <n v="121500"/>
    <s v="UNIDAD"/>
    <s v="NO SOLICITADAS"/>
  </r>
  <r>
    <x v="5"/>
    <x v="30"/>
    <n v="10"/>
    <s v="PRODUCTOS DE ASEO Y LIMPIEZA"/>
    <s v="LIMPIADOR DE TELARAÑAS "/>
    <n v="47131800"/>
    <s v="Mínima cuantía"/>
    <n v="4"/>
    <n v="4"/>
    <n v="10"/>
    <n v="48600"/>
    <s v="UNIDAD"/>
    <s v="NO SOLICITADAS"/>
  </r>
  <r>
    <x v="5"/>
    <x v="30"/>
    <n v="10"/>
    <s v="PRODUCTOS DE ASEO Y LIMPIEZA"/>
    <s v="LIMPIADOR DESINFECTANTE PARA PISOS "/>
    <n v="47131801"/>
    <s v="Mínima cuantía"/>
    <n v="4"/>
    <n v="4"/>
    <n v="60"/>
    <n v="550800"/>
    <s v="GALON"/>
    <s v="NO SOLICITADAS"/>
  </r>
  <r>
    <x v="5"/>
    <x v="30"/>
    <n v="10"/>
    <s v="PRODUCTOS DE ASEO Y LIMPIEZA"/>
    <s v="LIQUIDO LUSTRAMUEBLES "/>
    <n v="47131830"/>
    <s v="Mínima cuantía"/>
    <n v="4"/>
    <n v="4"/>
    <n v="20"/>
    <n v="113400"/>
    <s v="UNIDAD"/>
    <s v="NO SOLICITADAS"/>
  </r>
  <r>
    <x v="5"/>
    <x v="30"/>
    <n v="10"/>
    <s v="PRODUCTOS DE ASEO Y LIMPIEZA"/>
    <s v="MANGUERA X MTS "/>
    <n v="40142008"/>
    <s v="Mínima cuantía"/>
    <n v="4"/>
    <n v="4"/>
    <n v="30"/>
    <n v="6480000"/>
    <s v="UNIDAD"/>
    <s v="NO SOLICITADAS"/>
  </r>
  <r>
    <x v="5"/>
    <x v="30"/>
    <n v="10"/>
    <s v="PRODUCTOS DE ASEO Y LIMPIEZA"/>
    <s v="HIDROLAVADORA"/>
    <n v="47121610"/>
    <s v="Mínima cuantía"/>
    <n v="4"/>
    <n v="4"/>
    <n v="1"/>
    <n v="1000000"/>
    <s v="UNIDAD"/>
    <s v="NO SOLICITADAS"/>
  </r>
  <r>
    <x v="5"/>
    <x v="30"/>
    <n v="10"/>
    <s v="PRODUCTOS DE ASEO Y LIMPIEZA"/>
    <s v="PAÑOS DE LIMPIEZA INDUSTRIAL "/>
    <n v="47131502"/>
    <s v="Mínima cuantía"/>
    <n v="4"/>
    <n v="4"/>
    <n v="30"/>
    <n v="344250"/>
    <s v="UNIDAD"/>
    <s v="NO SOLICITADAS"/>
  </r>
  <r>
    <x v="5"/>
    <x v="30"/>
    <n v="10"/>
    <s v="PRODUCTOS DE ASEO Y LIMPIEZA"/>
    <s v="PAPEL HIGINIECO "/>
    <n v="14111704"/>
    <s v="Mínima cuantía"/>
    <n v="4"/>
    <n v="4"/>
    <n v="100"/>
    <n v="1142100"/>
    <s v="UNIDAD"/>
    <s v="NO SOLICITADAS"/>
  </r>
  <r>
    <x v="5"/>
    <x v="30"/>
    <n v="10"/>
    <s v="PRODUCTOS DE ASEO Y LIMPIEZA"/>
    <s v="PAPEL HIGINIECO X 24 UND "/>
    <n v="14111704"/>
    <s v="Mínima cuantía"/>
    <n v="4"/>
    <n v="4"/>
    <n v="100"/>
    <n v="132300"/>
    <s v="UNIDAD"/>
    <s v="NO SOLICITADAS"/>
  </r>
  <r>
    <x v="5"/>
    <x v="30"/>
    <n v="10"/>
    <s v="PRODUCTOS DE ASEO Y LIMPIEZA"/>
    <s v="BALDE 10 TLS"/>
    <n v="47121804"/>
    <s v="Mínima cuantía"/>
    <n v="4"/>
    <n v="4"/>
    <n v="20"/>
    <n v="99900"/>
    <s v="UNIDAD"/>
    <s v="NO SOLICITADAS"/>
  </r>
  <r>
    <x v="5"/>
    <x v="30"/>
    <n v="10"/>
    <s v="PRODUCTOS DE ASEO Y LIMPIEZA"/>
    <s v="RASTRILLOS "/>
    <n v="27112003"/>
    <s v="Mínima cuantía"/>
    <n v="4"/>
    <n v="4"/>
    <n v="50"/>
    <n v="526500"/>
    <s v="UNIDAD"/>
    <s v="NO SOLICITADAS"/>
  </r>
  <r>
    <x v="5"/>
    <x v="30"/>
    <n v="10"/>
    <s v="PRODUCTOS DE ASEO Y LIMPIEZA"/>
    <s v="RECOGEDORES "/>
    <n v="47131611"/>
    <s v="Mínima cuantía"/>
    <n v="4"/>
    <n v="4"/>
    <n v="30"/>
    <n v="52650"/>
    <s v="UNIDAD"/>
    <s v="NO SOLICITADAS"/>
  </r>
  <r>
    <x v="5"/>
    <x v="30"/>
    <n v="10"/>
    <s v="PRODUCTOS DE ASEO Y LIMPIEZA"/>
    <s v="REPUESTO AMBIENTADOR ELECTRICO POR PAQUETE "/>
    <n v="47131812"/>
    <s v="Mínima cuantía"/>
    <n v="4"/>
    <n v="4"/>
    <n v="15"/>
    <n v="182250"/>
    <s v="UNIDAD"/>
    <s v="NO SOLICITADAS"/>
  </r>
  <r>
    <x v="5"/>
    <x v="30"/>
    <n v="10"/>
    <s v="PRODUCTOS DE ASEO Y LIMPIEZA"/>
    <s v="SUAVIZANTE PARA ROPA"/>
    <n v="47131811"/>
    <s v="Mínima cuantía"/>
    <n v="4"/>
    <n v="4"/>
    <n v="80"/>
    <n v="1738800"/>
    <s v="GALON"/>
    <s v="NO SOLICITADAS"/>
  </r>
  <r>
    <x v="5"/>
    <x v="30"/>
    <n v="10"/>
    <s v="PRODUCTOS DE ASEO Y LIMPIEZA"/>
    <s v="TAPABOCAS DESECHABLES CAJA X 100"/>
    <n v="46181700"/>
    <s v="Mínima cuantía"/>
    <n v="4"/>
    <n v="4"/>
    <n v="40"/>
    <n v="405000"/>
    <s v="UNIDAD"/>
    <s v="NO SOLICITADAS"/>
  </r>
  <r>
    <x v="5"/>
    <x v="30"/>
    <n v="10"/>
    <s v="PRODUCTOS DE ASEO Y LIMPIEZA"/>
    <s v="TOALLA DESECHABLE"/>
    <n v="52121701"/>
    <s v="Mínima cuantía"/>
    <n v="4"/>
    <n v="4"/>
    <n v="40"/>
    <n v="288400"/>
    <s v="UNIDAD"/>
    <s v="NO SOLICITADAS"/>
  </r>
  <r>
    <x v="5"/>
    <x v="30"/>
    <n v="10"/>
    <s v="PRODUCTOS DE ASEO Y LIMPIEZA"/>
    <s v="JABON DE TOCADOR (PASTA PEQUEÑA)"/>
    <n v="53131608"/>
    <s v="Mínima cuantía"/>
    <n v="4"/>
    <n v="4"/>
    <n v="50"/>
    <n v="440000"/>
    <s v="UNIDAD"/>
    <s v="NO SOLICITADAS"/>
  </r>
  <r>
    <x v="5"/>
    <x v="30"/>
    <n v="10"/>
    <s v="PRODUCTOS DE ASEO Y LIMPIEZA"/>
    <s v="SHAMPOO EN SACHET"/>
    <n v="53131628"/>
    <s v="Mínima cuantía"/>
    <n v="4"/>
    <n v="4"/>
    <n v="100"/>
    <n v="500000"/>
    <s v="UNIDAD"/>
    <s v="NO SOLICITADAS"/>
  </r>
  <r>
    <x v="5"/>
    <x v="30"/>
    <n v="10"/>
    <s v="PRODUCTOS DE ASEO Y LIMPIEZA"/>
    <s v="TOALLAS REUTILIZABLES PAQUETE X 10"/>
    <n v="47131502"/>
    <s v="Mínima cuantía"/>
    <n v="4"/>
    <n v="4"/>
    <n v="30"/>
    <n v="368550"/>
    <s v="UNIDAD"/>
    <s v="NO SOLICITADAS"/>
  </r>
  <r>
    <x v="5"/>
    <x v="30"/>
    <n v="10"/>
    <s v="PRODUCTOS DE ASEO Y LIMPIEZA"/>
    <s v="TRAPERO DE MANGO EN MADERA"/>
    <n v="47131618"/>
    <s v="Mínima cuantía"/>
    <n v="4"/>
    <n v="4"/>
    <n v="60"/>
    <n v="356400"/>
    <s v="UNIDAD"/>
    <s v="NO SOLICITADAS"/>
  </r>
  <r>
    <x v="5"/>
    <x v="30"/>
    <n v="10"/>
    <s v="PRODUCTOS DE ASEO Y LIMPIEZA"/>
    <s v="ACIDO MURIATICO"/>
    <n v="47131831"/>
    <s v="Mínima cuantía"/>
    <n v="4"/>
    <n v="4"/>
    <n v="20"/>
    <n v="400000"/>
    <s v="GALON"/>
    <s v="NO SOLICITADAS"/>
  </r>
  <r>
    <x v="5"/>
    <x v="30"/>
    <n v="10"/>
    <s v="PRODUCTOS DE ASEO Y LIMPIEZA"/>
    <s v="RASTRILLOS PLÁSTICOS RECOGER PASTO."/>
    <n v="27112003"/>
    <s v="Mínima cuantía"/>
    <n v="4"/>
    <n v="4"/>
    <n v="120"/>
    <n v="2388000"/>
    <s v="UNIDAD"/>
    <s v="NO SOLICITADAS"/>
  </r>
  <r>
    <x v="5"/>
    <x v="30"/>
    <n v="10"/>
    <s v="PRODUCTOS DE ASEO Y LIMPIEZA"/>
    <s v="CANECA DE BASURA CON TAPA"/>
    <n v="47121700"/>
    <s v="Mínima cuantía"/>
    <n v="3"/>
    <n v="3"/>
    <n v="18"/>
    <n v="1458000"/>
    <s v="UNIDAD"/>
    <s v="NO SOLICITADAS"/>
  </r>
  <r>
    <x v="5"/>
    <x v="30"/>
    <n v="10"/>
    <s v="PRODUCTOS DE ASEO Y LIMPIEZA"/>
    <s v="EMULSION DESENGRASANTE PARA MANOS "/>
    <n v="53131627"/>
    <s v="Selección abreviada menor cuantía"/>
    <n v="4"/>
    <n v="7"/>
    <n v="2"/>
    <n v="770000"/>
    <s v="UNIDAD"/>
    <s v="NO SOLICITADAS"/>
  </r>
  <r>
    <x v="5"/>
    <x v="30"/>
    <n v="10"/>
    <s v="PRODUCTOS DE ASEO Y LIMPIEZA"/>
    <s v="JABON LAVADO DE AERONAVES "/>
    <n v="47131800"/>
    <s v="Selección abreviada menor cuantía"/>
    <n v="4"/>
    <n v="7"/>
    <n v="2"/>
    <n v="1375000"/>
    <s v="UNIDAD"/>
    <s v="NO SOLICITADAS"/>
  </r>
  <r>
    <x v="5"/>
    <x v="30"/>
    <n v="10"/>
    <s v="PRODUCTOS DE ASEO Y LIMPIEZA"/>
    <s v="JABON LÍQUIDO NEUTRO  "/>
    <n v="53131608"/>
    <s v="Selección abreviada menor cuantía"/>
    <n v="4"/>
    <n v="7"/>
    <n v="10"/>
    <n v="2750000"/>
    <s v="UNIDAD"/>
    <s v="NO SOLICITADAS"/>
  </r>
  <r>
    <x v="5"/>
    <x v="30"/>
    <n v="10"/>
    <s v="PRODUCTOS DE ASEO Y LIMPIEZA"/>
    <s v="PAÑO ABRASIVO PARA ACONDICIONAMIENTO SUPERFICIAL "/>
    <n v="31191505"/>
    <s v="Selección abreviada menor cuantía"/>
    <n v="4"/>
    <n v="7"/>
    <n v="20"/>
    <n v="880000"/>
    <s v="UNIDAD"/>
    <s v="NO SOLICITADAS"/>
  </r>
  <r>
    <x v="5"/>
    <x v="30"/>
    <n v="10"/>
    <s v="PRODUCTOS DE ASEO Y LIMPIEZA"/>
    <s v="PAÑOS DE LIMPIEZA"/>
    <n v="41102428"/>
    <s v="Selección abreviada menor cuantía"/>
    <n v="4"/>
    <n v="7"/>
    <n v="80"/>
    <n v="924000"/>
    <s v="UNIDAD"/>
    <s v="NO SOLICITADAS"/>
  </r>
  <r>
    <x v="5"/>
    <x v="30"/>
    <n v="10"/>
    <s v="PRODUCTOS DE ASEO Y LIMPIEZA"/>
    <s v="PAPEL ABSORBENTE X 25 PAÑOS"/>
    <n v="53131624"/>
    <s v="Selección abreviada menor cuantía"/>
    <n v="4"/>
    <n v="7"/>
    <n v="100"/>
    <n v="4400000"/>
    <s v="UNIDAD"/>
    <s v="NO SOLICITADAS"/>
  </r>
  <r>
    <x v="5"/>
    <x v="78"/>
    <n v="10"/>
    <s v="PRODUCTOS DE CAFETERIA Y RESTAURANTE"/>
    <s v="SERVILLETAS EN TELA BLANCA"/>
    <n v="52121602"/>
    <s v="Mínima cuantía"/>
    <n v="4"/>
    <n v="4"/>
    <n v="25"/>
    <n v="747500"/>
    <s v="UNIDAD"/>
    <s v="NO SOLICITADAS"/>
  </r>
  <r>
    <x v="5"/>
    <x v="78"/>
    <n v="10"/>
    <s v="PRODUCTOS DE CAFETERIA Y RESTAURANTE"/>
    <s v="SERVILLETA BLANCA"/>
    <n v="52121602"/>
    <s v="Mínima cuantía"/>
    <n v="4"/>
    <n v="4"/>
    <n v="50"/>
    <n v="160000"/>
    <s v="UNIDAD"/>
    <s v="NO SOLICITADAS"/>
  </r>
  <r>
    <x v="5"/>
    <x v="31"/>
    <n v="10"/>
    <s v="REPUESTOS"/>
    <s v="CADENA MOTOSIERRA"/>
    <n v="27112823"/>
    <s v="Mínima cuantía"/>
    <n v="4"/>
    <n v="4"/>
    <n v="2"/>
    <n v="126000"/>
    <s v="UNIDAD"/>
    <s v="NO SOLICITADAS"/>
  </r>
  <r>
    <x v="5"/>
    <x v="31"/>
    <n v="10"/>
    <s v="REPUESTOS"/>
    <s v="CORDÓN DE ARRANQUE 3X850 MM"/>
    <n v="31152102"/>
    <s v="Mínima cuantía"/>
    <n v="4"/>
    <n v="4"/>
    <n v="10"/>
    <n v="800000"/>
    <s v="UNIDAD"/>
    <s v="NO SOLICITADAS"/>
  </r>
  <r>
    <x v="5"/>
    <x v="31"/>
    <n v="10"/>
    <s v="REPUESTOS"/>
    <s v="CUCHILLAS  TRACTOR HERO ZERO"/>
    <n v="22101703"/>
    <s v="Mínima cuantía"/>
    <n v="4"/>
    <n v="4"/>
    <n v="9"/>
    <n v="630000"/>
    <s v="UNIDAD"/>
    <s v="NO SOLICITADAS"/>
  </r>
  <r>
    <x v="5"/>
    <x v="31"/>
    <n v="10"/>
    <s v="REPUESTOS"/>
    <s v="CUCHILLAS GUADAÑA"/>
    <n v="22101703"/>
    <s v="Mínima cuantía"/>
    <n v="4"/>
    <n v="4"/>
    <n v="240"/>
    <n v="1080000"/>
    <s v="UNIDAD"/>
    <s v="NO SOLICITADAS"/>
  </r>
  <r>
    <x v="5"/>
    <x v="31"/>
    <n v="10"/>
    <s v="REPUESTOS"/>
    <s v="DISCO ESMERIL"/>
    <n v="23131503"/>
    <s v="Mínima cuantía"/>
    <n v="4"/>
    <n v="4"/>
    <n v="12"/>
    <n v="92820"/>
    <s v="UNIDAD"/>
    <s v="NO SOLICITADAS"/>
  </r>
  <r>
    <x v="5"/>
    <x v="31"/>
    <n v="10"/>
    <s v="REPUESTOS"/>
    <s v="EMBRAGUE"/>
    <n v="26101736"/>
    <s v="Mínima cuantía"/>
    <n v="4"/>
    <n v="4"/>
    <n v="10"/>
    <n v="700000"/>
    <s v="UNIDAD"/>
    <s v="NO SOLICITADAS"/>
  </r>
  <r>
    <x v="5"/>
    <x v="31"/>
    <n v="10"/>
    <s v="REPUESTOS"/>
    <s v="JAULA DE AGUJAS"/>
    <n v="31171512"/>
    <s v="Mínima cuantía"/>
    <n v="4"/>
    <n v="4"/>
    <n v="10"/>
    <n v="153000"/>
    <s v="UNIDAD"/>
    <s v="NO SOLICITADAS"/>
  </r>
  <r>
    <x v="5"/>
    <x v="31"/>
    <n v="10"/>
    <s v="REPUESTOS"/>
    <s v="JUEGO DE PIEZA DEL CARBURADOR"/>
    <n v="26101710"/>
    <s v="Mínima cuantía"/>
    <n v="4"/>
    <n v="4"/>
    <n v="10"/>
    <n v="250000"/>
    <s v="UNIDAD"/>
    <s v="NO SOLICITADAS"/>
  </r>
  <r>
    <x v="5"/>
    <x v="31"/>
    <n v="10"/>
    <s v="REPUESTOS"/>
    <s v="JUEGO DE PIÑONES"/>
    <n v="25174209"/>
    <s v="Mínima cuantía"/>
    <n v="4"/>
    <n v="4"/>
    <n v="10"/>
    <n v="1350000"/>
    <s v="UNIDAD"/>
    <s v="NO SOLICITADAS"/>
  </r>
  <r>
    <x v="5"/>
    <x v="31"/>
    <n v="10"/>
    <s v="REPUESTOS"/>
    <s v="BOMBILLO AHORRADOR DE 20-25 W ESPIRAL 110V"/>
    <n v="39101600"/>
    <s v="Mínima cuantía"/>
    <n v="5"/>
    <n v="6"/>
    <n v="7000"/>
    <n v="140000"/>
    <s v="UNIDAD"/>
    <s v="NO SOLICITADAS"/>
  </r>
  <r>
    <x v="5"/>
    <x v="31"/>
    <n v="10"/>
    <s v="REPUESTOS"/>
    <s v="BOMBILLO AHORRADOR DE 9-11 W ESPIRAL 110 V"/>
    <n v="39101600"/>
    <s v="Mínima cuantía"/>
    <n v="5"/>
    <n v="6"/>
    <n v="8000"/>
    <n v="160000"/>
    <s v="UNIDAD"/>
    <s v="NO SOLICITADAS"/>
  </r>
  <r>
    <x v="5"/>
    <x v="31"/>
    <n v="10"/>
    <s v="REPUESTOS"/>
    <s v="BOMBILLO MH 400 W 220 V"/>
    <n v="39101600"/>
    <s v="Mínima cuantía"/>
    <n v="5"/>
    <n v="6"/>
    <n v="75000"/>
    <n v="1500000"/>
    <s v="UNIDAD"/>
    <s v="NO SOLICITADAS"/>
  </r>
  <r>
    <x v="5"/>
    <x v="31"/>
    <n v="10"/>
    <s v="REPUESTOS"/>
    <s v="BOMBILLO OJO DE BUEY AHORRADOR, TIPO DICROICO, GU10, 5 CM DE DIAMETRO, 110 V, CON LENTE Y BASE GU10, LUZ CALIDA"/>
    <n v="39101600"/>
    <s v="Mínima cuantía"/>
    <n v="5"/>
    <n v="6"/>
    <n v="8500"/>
    <n v="85000"/>
    <s v="UNIDAD"/>
    <s v="NO SOLICITADAS"/>
  </r>
  <r>
    <x v="5"/>
    <x v="31"/>
    <n v="10"/>
    <s v="REPUESTOS"/>
    <s v="BOMBILLO TUBO SODIO 400W"/>
    <n v="39101600"/>
    <s v="Mínima cuantía"/>
    <n v="5"/>
    <n v="6"/>
    <n v="28600"/>
    <n v="1144000"/>
    <s v="UNIDAD"/>
    <s v="NO SOLICITADAS"/>
  </r>
  <r>
    <x v="5"/>
    <x v="31"/>
    <n v="10"/>
    <s v="REPUESTOS"/>
    <s v="CONTACTOR TRIPOLAR LC1D09 9 A"/>
    <n v="39121500"/>
    <s v="Mínima cuantía"/>
    <n v="5"/>
    <n v="6"/>
    <n v="120000"/>
    <n v="1200000"/>
    <s v="UNIDAD"/>
    <s v="NO SOLICITADAS"/>
  </r>
  <r>
    <x v="5"/>
    <x v="31"/>
    <n v="10"/>
    <s v="REPUESTOS"/>
    <s v="CONTACTOR TRIPOLAR LC1D12 12 A"/>
    <n v="39121500"/>
    <s v="Mínima cuantía"/>
    <n v="5"/>
    <n v="6"/>
    <n v="120000"/>
    <n v="1200000"/>
    <s v="UNIDAD"/>
    <s v="NO SOLICITADAS"/>
  </r>
  <r>
    <x v="5"/>
    <x v="31"/>
    <n v="10"/>
    <s v="REPUESTOS"/>
    <s v="CONTACTOR TRIPOLAR LC1D65 65 A"/>
    <n v="39121500"/>
    <s v="Mínima cuantía"/>
    <n v="5"/>
    <n v="6"/>
    <n v="140000"/>
    <n v="1400000"/>
    <s v="UNIDAD"/>
    <s v="NO SOLICITADAS"/>
  </r>
  <r>
    <x v="5"/>
    <x v="31"/>
    <n v="10"/>
    <s v="REPUESTOS"/>
    <s v="LED TUBE 18W T8 DL"/>
    <n v="39111600"/>
    <s v="Mínima cuantía"/>
    <n v="5"/>
    <n v="6"/>
    <n v="22999.999999999996"/>
    <n v="4599999.9999999991"/>
    <s v="UNIDAD"/>
    <s v="NO SOLICITADAS"/>
  </r>
  <r>
    <x v="5"/>
    <x v="31"/>
    <n v="10"/>
    <s v="REPUESTOS"/>
    <s v="LED TUBE 9W T8 DL"/>
    <n v="39111600"/>
    <s v="Mínima cuantía"/>
    <n v="5"/>
    <n v="6"/>
    <n v="18000"/>
    <n v="3600000"/>
    <s v="UNIDAD"/>
    <s v="NO SOLICITADAS"/>
  </r>
  <r>
    <x v="5"/>
    <x v="31"/>
    <n v="10"/>
    <s v="REPUESTOS"/>
    <s v="PANEL LED REDONDO RD"/>
    <n v="39111600"/>
    <s v="Mínima cuantía"/>
    <n v="5"/>
    <n v="6"/>
    <n v="35000"/>
    <n v="1575000"/>
    <s v="UNIDAD"/>
    <s v="NO SOLICITADAS"/>
  </r>
  <r>
    <x v="5"/>
    <x v="31"/>
    <n v="16"/>
    <s v="REPUESTOS"/>
    <s v="CABLE HDMI"/>
    <n v="26121607"/>
    <s v="Mínima cuantía"/>
    <n v="3"/>
    <n v="3"/>
    <n v="1"/>
    <n v="25000"/>
    <s v="UNIDAD"/>
    <s v="NO SOLICITADAS"/>
  </r>
  <r>
    <x v="5"/>
    <x v="31"/>
    <n v="10"/>
    <s v="REPUESTOS"/>
    <s v="PISTON GUADAÑA STILL 450"/>
    <n v="26101736"/>
    <s v="Mínima cuantía"/>
    <n v="4"/>
    <n v="4"/>
    <n v="10"/>
    <n v="1900000"/>
    <s v="UNIDAD"/>
    <s v="NO SOLICITADAS"/>
  </r>
  <r>
    <x v="5"/>
    <x v="31"/>
    <n v="10"/>
    <s v="REPUESTOS"/>
    <s v="RODAMIENTO DE BOLAS"/>
    <n v="31171510"/>
    <s v="Mínima cuantía"/>
    <n v="4"/>
    <n v="4"/>
    <n v="10"/>
    <n v="50000"/>
    <s v="UNIDAD"/>
    <s v="NO SOLICITADAS"/>
  </r>
  <r>
    <x v="5"/>
    <x v="31"/>
    <n v="10"/>
    <s v="REPUESTOS"/>
    <s v="SEGMENTO DE COMPRESION"/>
    <n v="40141647"/>
    <s v="Mínima cuantía"/>
    <n v="4"/>
    <n v="4"/>
    <n v="10"/>
    <n v="288000"/>
    <s v="UNIDAD"/>
    <s v="NO SOLICITADAS"/>
  </r>
  <r>
    <x v="5"/>
    <x v="31"/>
    <n v="10"/>
    <s v="REPUESTOS"/>
    <s v="REPUESTOS PARA VEHICULOS AUTOMOTORES AMARRE 2018"/>
    <n v="25174800"/>
    <s v="Mínima cuantía"/>
    <n v="12"/>
    <n v="1"/>
    <n v="1"/>
    <n v="4000000"/>
    <s v="GLOBAL"/>
    <s v="NO SOLICITADAS"/>
  </r>
  <r>
    <x v="5"/>
    <x v="31"/>
    <n v="10"/>
    <s v="REPUESTOS"/>
    <s v="REPUESTOS PARA VEHICULOS AUTOMOTORES VF 2018"/>
    <n v="25174800"/>
    <s v="Mínima cuantía"/>
    <n v="1"/>
    <n v="5"/>
    <n v="1"/>
    <n v="13000000"/>
    <s v="GLOBAL"/>
    <s v="SI APROBADAS"/>
  </r>
  <r>
    <x v="5"/>
    <x v="31"/>
    <n v="10"/>
    <s v="REPUESTOS"/>
    <s v="REPUESTOS PARA VEHICULOS AUTOMOTORES"/>
    <n v="25174800"/>
    <s v="Mínima cuantía"/>
    <n v="6"/>
    <n v="5"/>
    <n v="1"/>
    <n v="30000000"/>
    <s v="GLOBAL"/>
    <s v="NO SOLICITADAS"/>
  </r>
  <r>
    <x v="5"/>
    <x v="31"/>
    <n v="10"/>
    <s v="REPUESTOS"/>
    <s v="TUBO T8 32W"/>
    <n v="39101600"/>
    <s v="Mínima cuantía"/>
    <n v="5"/>
    <n v="6"/>
    <n v="7000"/>
    <n v="280000"/>
    <s v="UNIDAD"/>
    <s v="NO SOLICITADAS"/>
  </r>
  <r>
    <x v="5"/>
    <x v="31"/>
    <n v="10"/>
    <s v="REPUESTOS"/>
    <s v="TUBO T8 DE 17W, 6500 K."/>
    <n v="39101600"/>
    <s v="Mínima cuantía"/>
    <n v="5"/>
    <n v="6"/>
    <n v="6500"/>
    <n v="260000"/>
    <s v="UNIDAD"/>
    <s v="NO SOLICITADAS"/>
  </r>
  <r>
    <x v="5"/>
    <x v="31"/>
    <n v="10"/>
    <s v="REPUESTOS"/>
    <s v="BOMBILLOS AHORRADORES"/>
    <n v="39101600"/>
    <s v="Mínima cuantía"/>
    <n v="4"/>
    <n v="4"/>
    <n v="36"/>
    <n v="284400"/>
    <s v="UNIDAD"/>
    <s v="NO SOLICITADAS"/>
  </r>
  <r>
    <x v="5"/>
    <x v="31"/>
    <n v="10"/>
    <s v="REPUESTOS"/>
    <s v="BROCA DE 1/8"/>
    <n v="20111600"/>
    <s v="Mínima cuantía"/>
    <n v="5"/>
    <n v="3"/>
    <n v="30"/>
    <n v="240000"/>
    <s v="UNIDAD"/>
    <s v="NO SOLICITADAS"/>
  </r>
  <r>
    <x v="5"/>
    <x v="31"/>
    <n v="10"/>
    <s v="REPUESTOS"/>
    <s v="BROCA DE 3/16"/>
    <n v="20111600"/>
    <s v="Mínima cuantía"/>
    <n v="5"/>
    <n v="3"/>
    <n v="30"/>
    <n v="390000"/>
    <s v="UNIDAD"/>
    <s v="NO SOLICITADAS"/>
  </r>
  <r>
    <x v="5"/>
    <x v="31"/>
    <n v="10"/>
    <s v="REPUESTOS"/>
    <s v="BROCA DE 9/64"/>
    <n v="20111600"/>
    <s v="Mínima cuantía"/>
    <n v="5"/>
    <n v="3"/>
    <n v="30"/>
    <n v="270000"/>
    <s v="UNIDAD"/>
    <s v="NO SOLICITADAS"/>
  </r>
  <r>
    <x v="5"/>
    <x v="31"/>
    <n v="10"/>
    <s v="REPUESTOS"/>
    <s v="JUEGO DE BROCAS Y CINCELES PLUS"/>
    <n v="20111600"/>
    <s v="Mínima cuantía"/>
    <n v="5"/>
    <n v="3"/>
    <n v="4"/>
    <n v="480000"/>
    <s v="UNIDAD"/>
    <s v="NO SOLICITADAS"/>
  </r>
  <r>
    <x v="5"/>
    <x v="31"/>
    <n v="10"/>
    <s v="REPUESTOS"/>
    <s v="TAMBOR DEL EMBRAGUE"/>
    <n v="31261505"/>
    <s v="Mínima cuantía"/>
    <n v="4"/>
    <n v="4"/>
    <n v="10"/>
    <n v="441000"/>
    <s v="UNIDAD"/>
    <s v="NO SOLICITADAS"/>
  </r>
  <r>
    <x v="5"/>
    <x v="31"/>
    <n v="10"/>
    <s v="REPUESTOS"/>
    <s v="TERMOSTATOS"/>
    <n v="41112209"/>
    <s v="Selección abreviada menor cuantía"/>
    <n v="5"/>
    <n v="6"/>
    <n v="2"/>
    <n v="46000"/>
    <s v="UNIDAD"/>
    <s v="NO SOLICITADAS"/>
  </r>
  <r>
    <x v="5"/>
    <x v="31"/>
    <n v="10"/>
    <s v="REPUESTOS"/>
    <s v="VALVULA DE SERVICIOS"/>
    <n v="20121451"/>
    <s v="Selección abreviada menor cuantía"/>
    <n v="5"/>
    <n v="6"/>
    <n v="1"/>
    <n v="90000"/>
    <s v="UNIDAD"/>
    <s v="NO SOLICITADAS"/>
  </r>
  <r>
    <x v="5"/>
    <x v="31"/>
    <n v="10"/>
    <s v="REPUESTOS"/>
    <s v="VALVULA SOLENOIDE"/>
    <n v="20121451"/>
    <s v="Selección abreviada menor cuantía"/>
    <n v="5"/>
    <n v="6"/>
    <n v="2"/>
    <n v="200000"/>
    <s v="UNIDAD"/>
    <s v="NO SOLICITADAS"/>
  </r>
  <r>
    <x v="5"/>
    <x v="31"/>
    <n v="10"/>
    <s v="REPUESTOS"/>
    <s v="RODAMIENTO"/>
    <n v="31171504"/>
    <s v="Selección abreviada menor cuantía"/>
    <n v="5"/>
    <n v="6"/>
    <n v="16"/>
    <n v="128000"/>
    <s v="UNIDAD"/>
    <s v="NO SOLICITADAS"/>
  </r>
  <r>
    <x v="5"/>
    <x v="31"/>
    <n v="10"/>
    <s v="REPUESTOS"/>
    <s v="MOTOVENTILADOR DE 1/4 HP HASTA 1550 RPM"/>
    <n v="26101105"/>
    <s v="Mínima cuantía"/>
    <n v="5"/>
    <n v="6"/>
    <n v="10"/>
    <n v="650000"/>
    <s v="UNIDAD"/>
    <s v="NO SOLICITADAS"/>
  </r>
  <r>
    <x v="5"/>
    <x v="31"/>
    <n v="10"/>
    <s v="REPUESTOS"/>
    <s v="COMPRESOR RECIPROCANTE 3 TONELADAS"/>
    <n v="40151606"/>
    <s v="Mínima cuantía"/>
    <n v="5"/>
    <n v="6"/>
    <n v="2"/>
    <n v="5000000"/>
    <s v="UNIDAD"/>
    <s v="NO SOLICITADAS"/>
  </r>
  <r>
    <x v="5"/>
    <x v="31"/>
    <n v="10"/>
    <s v="REPUESTOS"/>
    <s v="ALTERNADOR 12V PARA HARLAN"/>
    <n v="26101302"/>
    <s v="Selección abreviada menor cuantía"/>
    <n v="4"/>
    <n v="7"/>
    <n v="1"/>
    <n v="770000"/>
    <s v="UNIDAD"/>
    <s v="NO SOLICITADAS"/>
  </r>
  <r>
    <x v="5"/>
    <x v="31"/>
    <n v="10"/>
    <s v="REPUESTOS"/>
    <s v="ALTERNADOR MONTACARGA"/>
    <n v="26101302"/>
    <s v="Selección abreviada menor cuantía"/>
    <n v="4"/>
    <n v="7"/>
    <n v="1"/>
    <n v="1430000"/>
    <s v="UNIDAD"/>
    <s v="NO SOLICITADAS"/>
  </r>
  <r>
    <x v="5"/>
    <x v="31"/>
    <n v="10"/>
    <s v="REPUESTOS"/>
    <s v="ALTERNADOR PARA TUG"/>
    <n v="26101302"/>
    <s v="Selección abreviada menor cuantía"/>
    <n v="4"/>
    <n v="7"/>
    <n v="1"/>
    <n v="770000"/>
    <s v="UNIDAD"/>
    <s v="NO SOLICITADAS"/>
  </r>
  <r>
    <x v="5"/>
    <x v="31"/>
    <n v="10"/>
    <s v="REPUESTOS"/>
    <s v="ARRANCADOR PARA HARLAN"/>
    <n v="25173902"/>
    <s v="Selección abreviada menor cuantía"/>
    <n v="4"/>
    <n v="7"/>
    <n v="2"/>
    <n v="1320000"/>
    <s v="UNIDAD"/>
    <s v="NO SOLICITADAS"/>
  </r>
  <r>
    <x v="5"/>
    <x v="31"/>
    <n v="10"/>
    <s v="REPUESTOS"/>
    <s v="ARRANCADOR TUG"/>
    <n v="25173902"/>
    <s v="Selección abreviada menor cuantía"/>
    <n v="4"/>
    <n v="7"/>
    <n v="2"/>
    <n v="1320000"/>
    <s v="UNIDAD"/>
    <s v="NO SOLICITADAS"/>
  </r>
  <r>
    <x v="5"/>
    <x v="31"/>
    <n v="10"/>
    <s v="REPUESTOS"/>
    <s v="BATERIA 12 VOLTIOS  PARA CARRO REF. 31H "/>
    <n v="26111703"/>
    <s v="Selección abreviada menor cuantía"/>
    <n v="4"/>
    <n v="7"/>
    <n v="10"/>
    <n v="4180000"/>
    <s v="UNIDAD"/>
    <s v="NO SOLICITADAS"/>
  </r>
  <r>
    <x v="5"/>
    <x v="31"/>
    <n v="10"/>
    <s v="REPUESTOS"/>
    <s v="BATERIA 12 VOLTIOS 31H-1200"/>
    <n v="26111703"/>
    <s v="Selección abreviada menor cuantía"/>
    <n v="4"/>
    <n v="7"/>
    <n v="5"/>
    <n v="2090000"/>
    <s v="UNIDAD"/>
    <s v="NO SOLICITADAS"/>
  </r>
  <r>
    <x v="5"/>
    <x v="31"/>
    <n v="10"/>
    <s v="REPUESTOS"/>
    <s v="BATERIA 12 VOLTIOS PARA CARRO REF. 24BD-750"/>
    <n v="26111703"/>
    <s v="Selección abreviada menor cuantía"/>
    <n v="4"/>
    <n v="7"/>
    <n v="10"/>
    <n v="4070000"/>
    <s v="UNIDAD"/>
    <s v="NO SOLICITADAS"/>
  </r>
  <r>
    <x v="5"/>
    <x v="31"/>
    <n v="10"/>
    <s v="REPUESTOS"/>
    <s v="BELT FAN CORREA ALTERNADOR HARLAN P/N 5680412021748"/>
    <n v="26111802"/>
    <s v="Selección abreviada menor cuantía"/>
    <n v="4"/>
    <n v="7"/>
    <n v="3"/>
    <n v="792000"/>
    <s v="UNIDAD"/>
    <s v="NO SOLICITADAS"/>
  </r>
  <r>
    <x v="5"/>
    <x v="31"/>
    <n v="10"/>
    <s v="REPUESTOS"/>
    <s v="BOMBILLO MAXI LITE LAMP BT-37 P/N 610211"/>
    <n v="39101600"/>
    <s v="Selección abreviada menor cuantía"/>
    <n v="4"/>
    <n v="7"/>
    <n v="5"/>
    <n v="231000"/>
    <s v="UNIDAD"/>
    <s v="NO SOLICITADAS"/>
  </r>
  <r>
    <x v="5"/>
    <x v="31"/>
    <n v="10"/>
    <s v="REPUESTOS"/>
    <s v="EMPAQUES BOTELLA DE DIRECCION MONTACARGA"/>
    <n v="31181701"/>
    <s v="Selección abreviada menor cuantía"/>
    <n v="4"/>
    <n v="7"/>
    <n v="3"/>
    <n v="990000"/>
    <s v="UNIDAD"/>
    <s v="NO SOLICITADAS"/>
  </r>
  <r>
    <x v="5"/>
    <x v="31"/>
    <n v="10"/>
    <s v="REPUESTOS"/>
    <s v="LLANTA DELANTER A PARA HARLAN REF. 6.50-10 N.H.S Y SU NEUMATICO"/>
    <n v="25172504"/>
    <s v="Selección abreviada menor cuantía"/>
    <n v="4"/>
    <n v="7"/>
    <n v="2"/>
    <n v="770000"/>
    <s v="UNIDAD"/>
    <s v="NO SOLICITADAS"/>
  </r>
  <r>
    <x v="5"/>
    <x v="31"/>
    <n v="10"/>
    <s v="REPUESTOS"/>
    <s v="LLANTA JHON DEERE REFERENCIA 26X9.00 R 12 Y SU NEUMATICO"/>
    <n v="25172504"/>
    <s v="Selección abreviada menor cuantía"/>
    <n v="4"/>
    <n v="7"/>
    <n v="4"/>
    <n v="1320000"/>
    <s v="UNIDAD"/>
    <s v="NO SOLICITADAS"/>
  </r>
  <r>
    <x v="5"/>
    <x v="31"/>
    <n v="10"/>
    <s v="REPUESTOS"/>
    <s v="LLANTA PARA PLANTA AMD-0173 REF. 6.90-6.00R-9 NHS"/>
    <n v="25172504"/>
    <s v="Selección abreviada menor cuantía"/>
    <n v="4"/>
    <n v="7"/>
    <n v="5"/>
    <n v="1650000"/>
    <s v="UNIDAD"/>
    <s v="NO SOLICITADAS"/>
  </r>
  <r>
    <x v="5"/>
    <x v="31"/>
    <n v="10"/>
    <s v="REPUESTOS"/>
    <s v="LLANTA PARA PLANTA HOBART REF. 5,30-12 155/80 R 12.177 Y SU NEUMATICO"/>
    <n v="25172504"/>
    <s v="Selección abreviada menor cuantía"/>
    <n v="4"/>
    <n v="7"/>
    <n v="6"/>
    <n v="1980000"/>
    <s v="UNIDAD"/>
    <s v="NO SOLICITADAS"/>
  </r>
  <r>
    <x v="5"/>
    <x v="31"/>
    <n v="10"/>
    <s v="REPUESTOS"/>
    <s v="LLANTA PARA POLARIS DELANTERA  REF AT26X9-12 Y SU NEUMATICO"/>
    <n v="25172504"/>
    <s v="Selección abreviada menor cuantía"/>
    <n v="4"/>
    <n v="7"/>
    <n v="4"/>
    <n v="1760000"/>
    <s v="UNIDAD"/>
    <s v="NO SOLICITADAS"/>
  </r>
  <r>
    <x v="5"/>
    <x v="31"/>
    <n v="10"/>
    <s v="REPUESTOS"/>
    <s v="LLANTA PARA POLARIS TRASERAS REF. AT 26X11-12 Y SU NEUMATICO"/>
    <n v="25172504"/>
    <s v="Selección abreviada menor cuantía"/>
    <n v="4"/>
    <n v="7"/>
    <n v="4"/>
    <n v="2200000"/>
    <s v="UNIDAD"/>
    <s v="NO SOLICITADAS"/>
  </r>
  <r>
    <x v="5"/>
    <x v="31"/>
    <n v="10"/>
    <s v="REPUESTOS"/>
    <s v="LLANTA TRASERA PARA HARLAN REF. LT215.85R16 115/112 Q 10PR Y SU NEUMATICO"/>
    <n v="25172504"/>
    <s v="Selección abreviada menor cuantía"/>
    <n v="4"/>
    <n v="7"/>
    <n v="3"/>
    <n v="2788500"/>
    <s v="UNIDAD"/>
    <s v="NO SOLICITADAS"/>
  </r>
  <r>
    <x v="5"/>
    <x v="31"/>
    <n v="10"/>
    <s v="REPUESTOS"/>
    <s v="LLANTA TUG TRASERA  REF. 8.75-16.5 LT Y SU NEUMATICO"/>
    <n v="25172504"/>
    <s v="Selección abreviada menor cuantía"/>
    <n v="4"/>
    <n v="7"/>
    <n v="2"/>
    <n v="1100000"/>
    <s v="UNIDAD"/>
    <s v="NO SOLICITADAS"/>
  </r>
  <r>
    <x v="5"/>
    <x v="31"/>
    <n v="10"/>
    <s v="REPUESTOS"/>
    <s v="LLANTAS MONTACARGAS  REF. 8,25-15 SD 2000 N.H.S"/>
    <n v="25172504"/>
    <s v="Selección abreviada menor cuantía"/>
    <n v="4"/>
    <n v="7"/>
    <n v="5"/>
    <n v="2475000"/>
    <s v="UNIDAD"/>
    <s v="NO SOLICITADAS"/>
  </r>
  <r>
    <x v="5"/>
    <x v="31"/>
    <n v="10"/>
    <s v="REPUESTOS"/>
    <s v="LLANTAS PARA MJ  REFERENCIA. 5.70/5.00-8 NHS10P.R. Y SU NEUMATICO"/>
    <n v="25172504"/>
    <s v="Selección abreviada menor cuantía"/>
    <n v="4"/>
    <n v="7"/>
    <n v="7"/>
    <n v="2310000"/>
    <s v="UNIDAD"/>
    <s v="NO SOLICITADAS"/>
  </r>
  <r>
    <x v="5"/>
    <x v="31"/>
    <n v="10"/>
    <s v="REPUESTOS"/>
    <s v="LLANTAS TUG DELANTERA REF. 6.90/6.00-9NHS Y SU NEUMATICO"/>
    <n v="25172504"/>
    <s v="Selección abreviada menor cuantía"/>
    <n v="4"/>
    <n v="7"/>
    <n v="2"/>
    <n v="1760000"/>
    <s v="UNIDAD"/>
    <s v="NO SOLICITADAS"/>
  </r>
  <r>
    <x v="5"/>
    <x v="31"/>
    <n v="10"/>
    <s v="REPUESTOS"/>
    <s v="CUCHILLAS PARA CALADORA DE 14&quot; "/>
    <s v="27112000"/>
    <s v="Selección abreviada menor cuantía"/>
    <n v="4"/>
    <n v="7"/>
    <n v="2"/>
    <n v="50000"/>
    <s v="UNIDAD"/>
    <s v="NO SOLICITADAS"/>
  </r>
  <r>
    <x v="5"/>
    <x v="31"/>
    <n v="10"/>
    <s v="REPUESTOS"/>
    <s v="FILTRO COMBUSTIBLE ACPM"/>
    <n v="40161500"/>
    <s v="Selección abreviada menor cuantía"/>
    <n v="4"/>
    <n v="7"/>
    <n v="5"/>
    <n v="300000"/>
    <s v="UNIDAD"/>
    <s v="NO SOLICITADAS"/>
  </r>
  <r>
    <x v="5"/>
    <x v="31"/>
    <n v="10"/>
    <s v="REPUESTOS"/>
    <s v="YOYO PARA GUADAÑA"/>
    <n v="27112000"/>
    <s v="Selección abreviada menor cuantía"/>
    <n v="4"/>
    <n v="7"/>
    <n v="2"/>
    <n v="90000"/>
    <s v="UNIDAD"/>
    <s v="NO SOLICITADAS"/>
  </r>
  <r>
    <x v="5"/>
    <x v="34"/>
    <n v="10"/>
    <s v="OTROS MATERIALES Y SUMINISTROS"/>
    <s v="ALFOMBRA COLOR AZUL TURQUI DE 1,40MTX1,40MT"/>
    <n v="52101502"/>
    <s v="Mínima cuantía"/>
    <n v="4"/>
    <n v="3"/>
    <n v="2"/>
    <n v="498000"/>
    <s v="UNIDAD"/>
    <s v="NO SOLICITADAS"/>
  </r>
  <r>
    <x v="5"/>
    <x v="34"/>
    <n v="10"/>
    <s v="OTROS MATERIALES Y SUMINISTROS"/>
    <s v="ALFOMBRA COLOR AZUL TURQUI DE 10,40MTX2,40MT"/>
    <n v="52101502"/>
    <s v="Mínima cuantía"/>
    <n v="4"/>
    <n v="3"/>
    <n v="2"/>
    <n v="498000"/>
    <s v="UNIDAD"/>
    <s v="NO SOLICITADAS"/>
  </r>
  <r>
    <x v="5"/>
    <x v="34"/>
    <n v="10"/>
    <s v="OTROS MATERIALES Y SUMINISTROS"/>
    <s v="BANDERA DE COLOMBIA 1,50MT DE ALTO X 50MT CON OJALES REFORZADOS CADA 50CM "/>
    <n v="55121715"/>
    <s v="Mínima cuantía"/>
    <n v="4"/>
    <n v="3"/>
    <n v="2"/>
    <n v="1500000"/>
    <s v="UNIDAD"/>
    <s v="NO SOLICITADAS"/>
  </r>
  <r>
    <x v="5"/>
    <x v="34"/>
    <n v="10"/>
    <s v="OTROS MATERIALES Y SUMINISTROS"/>
    <s v="BANDERA DE COLOMBIA TIPO PABELLON DE UNIDAD"/>
    <n v="55121715"/>
    <s v="Mínima cuantía"/>
    <n v="4"/>
    <n v="3"/>
    <n v="3"/>
    <n v="750000"/>
    <s v="UNIDAD"/>
    <s v="NO SOLICITADAS"/>
  </r>
  <r>
    <x v="5"/>
    <x v="34"/>
    <n v="10"/>
    <s v="OTROS MATERIALES Y SUMINISTROS"/>
    <s v="BANDERINES"/>
    <n v="55121715"/>
    <s v="Mínima cuantía"/>
    <n v="4"/>
    <n v="3"/>
    <n v="8"/>
    <n v="960000"/>
    <s v="UNIDAD"/>
    <s v="NO SOLICITADAS"/>
  </r>
  <r>
    <x v="5"/>
    <x v="34"/>
    <n v="10"/>
    <s v="OTROS MATERIALES Y SUMINISTROS"/>
    <s v="ESTANDARTE CACOM-6 TIPO PABELLON DE UNIDAD"/>
    <n v="55121715"/>
    <s v="Mínima cuantía"/>
    <n v="4"/>
    <n v="3"/>
    <n v="3"/>
    <n v="810000"/>
    <s v="UNIDAD"/>
    <s v="NO SOLICITADAS"/>
  </r>
  <r>
    <x v="5"/>
    <x v="34"/>
    <n v="10"/>
    <s v="OTROS MATERIALES Y SUMINISTROS"/>
    <s v="ESTANDARTE FAC TIPO PABELLON DE UNIDAD"/>
    <n v="55121715"/>
    <s v="Mínima cuantía"/>
    <n v="4"/>
    <n v="3"/>
    <n v="3"/>
    <n v="780000"/>
    <s v="UNIDAD"/>
    <s v="NO SOLICITADAS"/>
  </r>
  <r>
    <x v="5"/>
    <x v="34"/>
    <n v="10"/>
    <s v="OTROS MATERIALES Y SUMINISTROS"/>
    <s v="ROLLOS NYLON"/>
    <n v="13111010"/>
    <s v="Mínima cuantía"/>
    <n v="4"/>
    <n v="4"/>
    <n v="12"/>
    <n v="960000"/>
    <s v="UNIDAD"/>
    <s v="NO SOLICITADAS"/>
  </r>
  <r>
    <x v="5"/>
    <x v="34"/>
    <n v="10"/>
    <s v="OTROS MATERIALES Y SUMINISTROS"/>
    <s v="CINTA ANTIDESLIZANTE DE 5 CM DE ANCHO POR METRO"/>
    <n v="27112739"/>
    <s v="Mínima cuantía"/>
    <n v="3"/>
    <n v="8"/>
    <n v="50"/>
    <n v="500000"/>
    <s v="UNIDAD"/>
    <s v="NO SOLICITADAS"/>
  </r>
  <r>
    <x v="5"/>
    <x v="34"/>
    <n v="10"/>
    <s v="OTROS MATERIALES Y SUMINISTROS"/>
    <s v="LINTERNA FRONTAL PARA CASCO RECARGABLE "/>
    <n v="39112005"/>
    <s v="Mínima cuantía"/>
    <n v="3"/>
    <n v="8"/>
    <n v="1"/>
    <n v="51000"/>
    <s v="UNIDAD"/>
    <s v="NO SOLICITADAS"/>
  </r>
  <r>
    <x v="5"/>
    <x v="34"/>
    <n v="10"/>
    <s v="OTROS MATERIALES Y SUMINISTROS"/>
    <s v="SEÑALIZACION PARA ACRLICO 30*15 CM "/>
    <n v="39111708"/>
    <s v="Mínima cuantía"/>
    <n v="3"/>
    <n v="8"/>
    <n v="30"/>
    <n v="720000"/>
    <s v="UNIDAD"/>
    <s v="NO SOLICITADAS"/>
  </r>
  <r>
    <x v="5"/>
    <x v="34"/>
    <n v="10"/>
    <s v="OTROS MATERIALES Y SUMINISTROS"/>
    <s v="EXTINTOR  TIPO K"/>
    <n v="46191618"/>
    <s v="Mínima cuantía"/>
    <n v="3"/>
    <n v="8"/>
    <n v="2"/>
    <n v="720000"/>
    <s v="UNIDAD"/>
    <s v="NO SOLICITADAS"/>
  </r>
  <r>
    <x v="5"/>
    <x v="34"/>
    <n v="10"/>
    <s v="OTROS MATERIALES Y SUMINISTROS"/>
    <s v="EXTINTOR  ABC DE 20 LBS"/>
    <n v="46191618"/>
    <s v="Mínima cuantía"/>
    <n v="3"/>
    <n v="8"/>
    <n v="18"/>
    <n v="810000"/>
    <s v="UNIDAD"/>
    <s v="NO SOLICITADAS"/>
  </r>
  <r>
    <x v="5"/>
    <x v="34"/>
    <n v="10"/>
    <s v="OTROS MATERIALES Y SUMINISTROS"/>
    <s v="EXTINTOR  CO2 DE 150 LBS"/>
    <n v="46191618"/>
    <s v="Mínima cuantía"/>
    <n v="3"/>
    <n v="8"/>
    <n v="2"/>
    <n v="5200000"/>
    <s v="UNIDAD"/>
    <s v="NO SOLICITADAS"/>
  </r>
  <r>
    <x v="5"/>
    <x v="34"/>
    <n v="10"/>
    <s v="OTROS MATERIALES Y SUMINISTROS"/>
    <s v="MONO GAFAS NEGRAS "/>
    <n v="46181804"/>
    <s v="Mínima cuantía"/>
    <n v="3"/>
    <n v="8"/>
    <n v="150"/>
    <n v="2475000"/>
    <s v="UNIDAD"/>
    <s v="NO SOLICITADAS"/>
  </r>
  <r>
    <x v="5"/>
    <x v="34"/>
    <n v="10"/>
    <s v="OTROS MATERIALES Y SUMINISTROS"/>
    <s v="LINEA DE VIDA DE 25 MTS "/>
    <n v="46182300"/>
    <s v="Mínima cuantía"/>
    <n v="3"/>
    <n v="8"/>
    <n v="1"/>
    <n v="1715000"/>
    <s v="UNIDAD"/>
    <s v="NO SOLICITADAS"/>
  </r>
  <r>
    <x v="5"/>
    <x v="34"/>
    <n v="10"/>
    <s v="OTROS MATERIALES Y SUMINISTROS"/>
    <s v="TAPETE DIELECTRO "/>
    <n v="52101511"/>
    <s v="Mínima cuantía"/>
    <n v="3"/>
    <n v="8"/>
    <n v="1"/>
    <n v="445000"/>
    <s v="UNIDAD"/>
    <s v="NO SOLICITADAS"/>
  </r>
  <r>
    <x v="5"/>
    <x v="34"/>
    <n v="10"/>
    <s v="OTROS MATERIALES Y SUMINISTROS"/>
    <s v="TRAMOS DE MANGUERA CONTRAINCENDIO DE 1 1/2&quot; X 50 PIES"/>
    <n v="40142008"/>
    <s v="Mínima cuantía"/>
    <n v="3"/>
    <n v="3"/>
    <n v="1"/>
    <n v="410000"/>
    <s v="UNIDAD"/>
    <s v="NO SOLICITADAS"/>
  </r>
  <r>
    <x v="5"/>
    <x v="34"/>
    <n v="10"/>
    <s v="OTROS MATERIALES Y SUMINISTROS"/>
    <s v="TRAMOS DE MANGUERA CONTRAINCENDIO DE 2 1/2&quot; X 50 PIES"/>
    <n v="40142008"/>
    <s v="Mínima cuantía"/>
    <n v="3"/>
    <n v="3"/>
    <n v="1"/>
    <n v="665000"/>
    <s v="UNIDAD"/>
    <s v="NO SOLICITADAS"/>
  </r>
  <r>
    <x v="5"/>
    <x v="34"/>
    <n v="10"/>
    <s v="OTROS MATERIALES Y SUMINISTROS"/>
    <s v="CONO NARANJA DE 90 CM ALTO Y BASE CUADRADA CON REFLECTIVOS"/>
    <n v="46161508"/>
    <s v="Mínima cuantía"/>
    <n v="3"/>
    <n v="3"/>
    <n v="25"/>
    <n v="1875000"/>
    <s v="UNIDAD"/>
    <s v="NO SOLICITADAS"/>
  </r>
  <r>
    <x v="5"/>
    <x v="34"/>
    <n v="10"/>
    <s v="OTROS MATERIALES Y SUMINISTROS"/>
    <s v="ARRANCADOR TIPO PARALELO"/>
    <n v="39121700"/>
    <s v="Mínima cuantía"/>
    <n v="5"/>
    <n v="6"/>
    <n v="52000"/>
    <n v="1560000"/>
    <s v="UNIDAD"/>
    <s v="NO SOLICITADAS"/>
  </r>
  <r>
    <x v="5"/>
    <x v="34"/>
    <n v="10"/>
    <s v="OTROS MATERIALES Y SUMINISTROS"/>
    <s v="COFRE ARRANCADORES DIRECTOS, PARA MOTOR 6,6HP."/>
    <n v="39121700"/>
    <s v="Mínima cuantía"/>
    <n v="5"/>
    <n v="6"/>
    <n v="56000"/>
    <n v="560000"/>
    <s v="UNIDAD"/>
    <s v="NO SOLICITADAS"/>
  </r>
  <r>
    <x v="5"/>
    <x v="34"/>
    <n v="10"/>
    <s v="OTROS MATERIALES Y SUMINISTROS"/>
    <s v="CORTA CIRCUITOS DE 15KVA"/>
    <n v="39121700"/>
    <s v="Mínima cuantía"/>
    <n v="5"/>
    <n v="6"/>
    <n v="110000"/>
    <n v="220000"/>
    <s v="UNIDAD"/>
    <s v="NO SOLICITADAS"/>
  </r>
  <r>
    <x v="5"/>
    <x v="34"/>
    <n v="10"/>
    <s v="OTROS MATERIALES Y SUMINISTROS"/>
    <s v="FUSIBLE DUAL H 15 KV 7.8 AMP."/>
    <n v="40141700"/>
    <s v="Mínima cuantía"/>
    <n v="5"/>
    <n v="6"/>
    <n v="3500"/>
    <n v="35000"/>
    <s v="UNIDAD"/>
    <s v="NO SOLICITADAS"/>
  </r>
  <r>
    <x v="5"/>
    <x v="34"/>
    <n v="10"/>
    <s v="OTROS MATERIALES Y SUMINISTROS"/>
    <s v="BASTON LUMINOS PARA TRAFICO AEREO"/>
    <n v="55121719"/>
    <s v="Mínima cuantía"/>
    <n v="3"/>
    <n v="2"/>
    <n v="4"/>
    <n v="247520"/>
    <s v="UNIDAD"/>
    <s v="NO SOLICITADAS"/>
  </r>
  <r>
    <x v="5"/>
    <x v="34"/>
    <n v="16"/>
    <s v="OTROS MATERIALES Y SUMINISTROS"/>
    <s v="EXTENCION ELECTRICA 7MTS"/>
    <n v="39121440"/>
    <s v="Mínima cuantía"/>
    <n v="3"/>
    <n v="3"/>
    <n v="5"/>
    <n v="270000"/>
    <s v="UNIDAD"/>
    <s v="NO SOLICITADAS"/>
  </r>
  <r>
    <x v="5"/>
    <x v="34"/>
    <n v="10"/>
    <s v="OTROS MATERIALES Y SUMINISTROS"/>
    <s v="JUEGO DE SOCKET TUBO T8"/>
    <n v="40141700"/>
    <s v="Mínima cuantía"/>
    <n v="5"/>
    <n v="6"/>
    <n v="6000"/>
    <n v="600000"/>
    <s v="UNIDAD"/>
    <s v="NO SOLICITADAS"/>
  </r>
  <r>
    <x v="5"/>
    <x v="34"/>
    <n v="10"/>
    <s v="OTROS MATERIALES Y SUMINISTROS"/>
    <s v="LAMPARA DE 17W T-8 ESPECULAR E60 60X60 PARA EMPOTRAR"/>
    <n v="39111500"/>
    <s v="Mínima cuantía"/>
    <n v="5"/>
    <n v="6"/>
    <n v="105000"/>
    <n v="315000"/>
    <s v="UNIDAD"/>
    <s v="NO SOLICITADAS"/>
  </r>
  <r>
    <x v="5"/>
    <x v="34"/>
    <n v="10"/>
    <s v="OTROS MATERIALES Y SUMINISTROS"/>
    <s v="LAMPARA HERMETICA 2 X 32 T8  IP 65 DE SOBREPONER"/>
    <n v="39111500"/>
    <s v="Mínima cuantía"/>
    <n v="5"/>
    <n v="6"/>
    <n v="68000"/>
    <n v="204000"/>
    <s v="UNIDAD"/>
    <s v="NO SOLICITADAS"/>
  </r>
  <r>
    <x v="5"/>
    <x v="34"/>
    <n v="10"/>
    <s v="OTROS MATERIALES Y SUMINISTROS"/>
    <s v="PATILLERAS PARA PELUQUERIA"/>
    <n v="27111500"/>
    <s v="Mínima cuantía"/>
    <n v="4"/>
    <n v="4"/>
    <n v="3"/>
    <n v="1666539"/>
    <s v="UNIDAD"/>
    <s v="NO SOLICITADAS"/>
  </r>
  <r>
    <x v="5"/>
    <x v="34"/>
    <n v="10"/>
    <s v="OTROS MATERIALES Y SUMINISTROS"/>
    <s v="PRESOSTATOS PARA ELECTROBOMBA DE 20- 40 PSI"/>
    <n v="40151700"/>
    <s v="Mínima cuantía"/>
    <n v="5"/>
    <n v="6"/>
    <n v="54000"/>
    <n v="540000"/>
    <s v="UNIDAD"/>
    <s v="NO SOLICITADAS"/>
  </r>
  <r>
    <x v="5"/>
    <x v="34"/>
    <n v="10"/>
    <s v="OTROS MATERIALES Y SUMINISTROS"/>
    <s v="RELE TERMICO 9 A 30 A"/>
    <n v="39121700"/>
    <s v="Mínima cuantía"/>
    <n v="5"/>
    <n v="6"/>
    <n v="45000"/>
    <n v="225000"/>
    <s v="UNIDAD"/>
    <s v="NO SOLICITADAS"/>
  </r>
  <r>
    <x v="5"/>
    <x v="34"/>
    <n v="10"/>
    <s v="OTROS MATERIALES Y SUMINISTROS"/>
    <s v="RELE TERMICO DE 45-65 A"/>
    <n v="39121700"/>
    <s v="Mínima cuantía"/>
    <n v="5"/>
    <n v="6"/>
    <n v="55000"/>
    <n v="275000"/>
    <s v="UNIDAD"/>
    <s v="NO SOLICITADAS"/>
  </r>
  <r>
    <x v="5"/>
    <x v="34"/>
    <n v="10"/>
    <s v="OTROS MATERIALES Y SUMINISTROS"/>
    <s v="REPUESTOS DE MAQUINA PARA PELUQUERIA"/>
    <n v="27111500"/>
    <s v="Mínima cuantía"/>
    <n v="4"/>
    <n v="4"/>
    <n v="3"/>
    <n v="523044"/>
    <s v="UNIDAD"/>
    <s v="NO SOLICITADAS"/>
  </r>
  <r>
    <x v="5"/>
    <x v="34"/>
    <n v="10"/>
    <s v="OTROS MATERIALES Y SUMINISTROS"/>
    <s v="CUCHILLA HOJA DE AFEITAR"/>
    <n v="27111502"/>
    <s v="Mínima cuantía"/>
    <n v="4"/>
    <n v="4"/>
    <n v="50"/>
    <n v="500000"/>
    <s v="UNIDAD"/>
    <s v="NO SOLICITADAS"/>
  </r>
  <r>
    <x v="5"/>
    <x v="34"/>
    <n v="10"/>
    <s v="OTROS MATERIALES Y SUMINISTROS"/>
    <s v="COPA DE SUCCIÓN DOBLE"/>
    <n v="20143005"/>
    <s v="Mínima cuantía"/>
    <n v="5"/>
    <n v="3"/>
    <n v="1"/>
    <n v="40000"/>
    <s v="UNIDAD"/>
    <s v="NO SOLICITADAS"/>
  </r>
  <r>
    <x v="5"/>
    <x v="34"/>
    <n v="10"/>
    <s v="OTROS MATERIALES Y SUMINISTROS"/>
    <s v="ENTENAYA PARA CABLE DE TENSION 1 TONELADA"/>
    <n v="24101608"/>
    <s v="Mínima cuantía"/>
    <n v="5"/>
    <n v="3"/>
    <n v="2"/>
    <n v="1200000"/>
    <s v="UNIDAD"/>
    <s v="NO SOLICITADAS"/>
  </r>
  <r>
    <x v="5"/>
    <x v="34"/>
    <n v="10"/>
    <s v="OTROS MATERIALES Y SUMINISTROS"/>
    <s v="EQUIPO DE OXICORTE "/>
    <n v="40142205"/>
    <s v="Mínima cuantía"/>
    <n v="5"/>
    <n v="3"/>
    <n v="1"/>
    <n v="1950000"/>
    <s v="UNIDAD"/>
    <s v="NO SOLICITADAS"/>
  </r>
  <r>
    <x v="5"/>
    <x v="34"/>
    <n v="10"/>
    <s v="OTROS MATERIALES Y SUMINISTROS"/>
    <s v="GRAPADORA NEUMATICA"/>
    <n v="44121615"/>
    <s v="Mínima cuantía"/>
    <n v="5"/>
    <n v="3"/>
    <n v="2"/>
    <n v="320000"/>
    <s v="UNIDAD"/>
    <s v="NO SOLICITADAS"/>
  </r>
  <r>
    <x v="5"/>
    <x v="34"/>
    <n v="10"/>
    <s v="OTROS MATERIALES Y SUMINISTROS"/>
    <s v="JUEGO DE PALUSTRES"/>
    <n v="27112201"/>
    <s v="Mínima cuantía"/>
    <n v="5"/>
    <n v="3"/>
    <n v="1"/>
    <n v="25000"/>
    <s v="UNIDAD"/>
    <s v="NO SOLICITADAS"/>
  </r>
  <r>
    <x v="5"/>
    <x v="34"/>
    <n v="10"/>
    <s v="OTROS MATERIALES Y SUMINISTROS"/>
    <s v="JUEGO FRESAS PARA RUTEADORA"/>
    <n v="23101500"/>
    <s v="Mínima cuantía"/>
    <n v="5"/>
    <n v="3"/>
    <n v="1"/>
    <n v="160000"/>
    <s v="UNIDAD"/>
    <s v="NO SOLICITADAS"/>
  </r>
  <r>
    <x v="5"/>
    <x v="34"/>
    <n v="10"/>
    <s v="OTROS MATERIALES Y SUMINISTROS"/>
    <s v="JUEGO SIERRA COPAS BIMETALICAS "/>
    <n v="20123304"/>
    <s v="Mínima cuantía"/>
    <n v="5"/>
    <n v="3"/>
    <n v="2"/>
    <n v="540000"/>
    <s v="UNIDAD"/>
    <s v="NO SOLICITADAS"/>
  </r>
  <r>
    <x v="5"/>
    <x v="34"/>
    <n v="10"/>
    <s v="OTROS MATERIALES Y SUMINISTROS"/>
    <s v="KIT ATORNILLADOR INALÁMBRICO 3,6V 55 PIEZAS"/>
    <n v="23101502"/>
    <s v="Mínima cuantía"/>
    <n v="5"/>
    <n v="3"/>
    <n v="1"/>
    <n v="100000"/>
    <s v="UNIDAD"/>
    <s v="NO SOLICITADAS"/>
  </r>
  <r>
    <x v="5"/>
    <x v="34"/>
    <n v="10"/>
    <s v="OTROS MATERIALES Y SUMINISTROS"/>
    <s v="MEZCLADORA DE CONCRETO UN BULTO/ ELÉCTRICA"/>
    <n v="41101709"/>
    <s v="Mínima cuantía"/>
    <n v="5"/>
    <n v="3"/>
    <n v="1"/>
    <n v="2500000"/>
    <s v="UNIDAD"/>
    <s v="NO SOLICITADAS"/>
  </r>
  <r>
    <x v="5"/>
    <x v="34"/>
    <n v="10"/>
    <s v="OTROS MATERIALES Y SUMINISTROS"/>
    <s v="PINZA AMPERIMETRICA DIGITAL"/>
    <n v="27112105"/>
    <s v="Mínima cuantía"/>
    <n v="5"/>
    <n v="3"/>
    <n v="1"/>
    <n v="100000"/>
    <s v="UNIDAD"/>
    <s v="NO SOLICITADAS"/>
  </r>
  <r>
    <x v="5"/>
    <x v="34"/>
    <n v="10"/>
    <s v="OTROS MATERIALES Y SUMINISTROS"/>
    <s v="PINZA AMPERIMETRICA DIGITALES UT 201 400A "/>
    <n v="27112105"/>
    <s v="Mínima cuantía"/>
    <n v="5"/>
    <n v="3"/>
    <n v="1"/>
    <n v="88000"/>
    <s v="UNIDAD"/>
    <s v="NO SOLICITADAS"/>
  </r>
  <r>
    <x v="5"/>
    <x v="34"/>
    <n v="10"/>
    <s v="OTROS MATERIALES Y SUMINISTROS"/>
    <s v="PORTA ELECTRODOS PINZA"/>
    <n v="23242100"/>
    <s v="Mínima cuantía"/>
    <n v="5"/>
    <n v="3"/>
    <n v="1"/>
    <n v="260000"/>
    <s v="UNIDAD"/>
    <s v="NO SOLICITADAS"/>
  </r>
  <r>
    <x v="5"/>
    <x v="34"/>
    <n v="10"/>
    <s v="OTROS MATERIALES Y SUMINISTROS"/>
    <s v="PUNTAS MAGNETICAS PARA TALADRO "/>
    <n v="20123304"/>
    <s v="Mínima cuantía"/>
    <n v="5"/>
    <n v="3"/>
    <n v="1"/>
    <n v="40000"/>
    <s v="UNIDAD"/>
    <s v="NO SOLICITADAS"/>
  </r>
  <r>
    <x v="5"/>
    <x v="34"/>
    <n v="10"/>
    <s v="OTROS MATERIALES Y SUMINISTROS"/>
    <s v="TRONZADORA 14&quot; 3800RPM 2000W "/>
    <n v="23241509"/>
    <s v="Mínima cuantía"/>
    <n v="5"/>
    <n v="3"/>
    <n v="1"/>
    <n v="370000"/>
    <s v="UNIDAD"/>
    <s v="NO SOLICITADAS"/>
  </r>
  <r>
    <x v="5"/>
    <x v="34"/>
    <n v="10"/>
    <s v="OTROS MATERIALES Y SUMINISTROS"/>
    <s v="CAPACITORES DE 1,5 MF"/>
    <n v="32121501"/>
    <s v="Selección abreviada menor cuantía"/>
    <n v="5"/>
    <n v="6"/>
    <n v="5"/>
    <n v="63060"/>
    <s v="UNIDAD"/>
    <s v="NO SOLICITADAS"/>
  </r>
  <r>
    <x v="5"/>
    <x v="34"/>
    <n v="10"/>
    <s v="OTROS MATERIALES Y SUMINISTROS"/>
    <s v="CAPACITORES DE 2 MF"/>
    <n v="32121501"/>
    <s v="Selección abreviada menor cuantía"/>
    <n v="5"/>
    <n v="6"/>
    <n v="5"/>
    <n v="63060"/>
    <s v="UNIDAD"/>
    <s v="NO SOLICITADAS"/>
  </r>
  <r>
    <x v="5"/>
    <x v="34"/>
    <n v="10"/>
    <s v="OTROS MATERIALES Y SUMINISTROS"/>
    <s v="CAPACITORES DE 3 MF"/>
    <n v="32121501"/>
    <s v="Selección abreviada menor cuantía"/>
    <n v="5"/>
    <n v="6"/>
    <n v="5"/>
    <n v="63060"/>
    <s v="UNIDAD"/>
    <s v="NO SOLICITADAS"/>
  </r>
  <r>
    <x v="5"/>
    <x v="34"/>
    <n v="10"/>
    <s v="OTROS MATERIALES Y SUMINISTROS"/>
    <s v="CAPACITORES DE 4 MF"/>
    <n v="32121501"/>
    <s v="Selección abreviada menor cuantía"/>
    <n v="5"/>
    <n v="6"/>
    <n v="5"/>
    <n v="67075"/>
    <s v="UNIDAD"/>
    <s v="NO SOLICITADAS"/>
  </r>
  <r>
    <x v="5"/>
    <x v="34"/>
    <n v="10"/>
    <s v="OTROS MATERIALES Y SUMINISTROS"/>
    <s v="CAPACITORES DE 30 MICROFARADIOS"/>
    <n v="32121501"/>
    <s v="Selección abreviada menor cuantía"/>
    <n v="5"/>
    <n v="6"/>
    <n v="20"/>
    <n v="400000"/>
    <s v="UNIDAD"/>
    <s v="NO SOLICITADAS"/>
  </r>
  <r>
    <x v="5"/>
    <x v="34"/>
    <n v="10"/>
    <s v="OTROS MATERIALES Y SUMINISTROS"/>
    <s v="CAPACITORES DE 40 MICROFARADIOS"/>
    <n v="32121501"/>
    <s v="Selección abreviada menor cuantía"/>
    <n v="5"/>
    <n v="6"/>
    <n v="20"/>
    <n v="500000"/>
    <s v="UNIDAD"/>
    <s v="NO SOLICITADAS"/>
  </r>
  <r>
    <x v="5"/>
    <x v="34"/>
    <n v="10"/>
    <s v="OTROS MATERIALES Y SUMINISTROS"/>
    <s v="CAPACITORES DE 50  MICROFARADIOS"/>
    <n v="32121501"/>
    <s v="Selección abreviada menor cuantía"/>
    <n v="5"/>
    <n v="6"/>
    <n v="20"/>
    <n v="700000"/>
    <s v="UNIDAD"/>
    <s v="NO SOLICITADAS"/>
  </r>
  <r>
    <x v="5"/>
    <x v="34"/>
    <n v="10"/>
    <s v="OTROS MATERIALES Y SUMINISTROS"/>
    <s v="CONTACTORES TRIFASICOS"/>
    <n v="39121529"/>
    <s v="Selección abreviada menor cuantía"/>
    <n v="5"/>
    <n v="6"/>
    <n v="10"/>
    <n v="2489620"/>
    <s v="UNIDAD"/>
    <s v="NO SOLICITADAS"/>
  </r>
  <r>
    <x v="5"/>
    <x v="34"/>
    <n v="10"/>
    <s v="OTROS MATERIALES Y SUMINISTROS"/>
    <s v="FUNDENTES"/>
    <n v="23271819"/>
    <s v="Selección abreviada menor cuantía"/>
    <n v="5"/>
    <n v="6"/>
    <n v="1"/>
    <n v="15000"/>
    <s v="UNIDAD"/>
    <s v="NO SOLICITADAS"/>
  </r>
  <r>
    <x v="5"/>
    <x v="34"/>
    <n v="10"/>
    <s v="OTROS MATERIALES Y SUMINISTROS"/>
    <s v="RUBATEX 1/2&quot; "/>
    <n v="30141505"/>
    <s v="Selección abreviada menor cuantía"/>
    <n v="5"/>
    <n v="6"/>
    <n v="4"/>
    <n v="26000"/>
    <s v="UNIDAD"/>
    <s v="NO SOLICITADAS"/>
  </r>
  <r>
    <x v="5"/>
    <x v="34"/>
    <n v="10"/>
    <s v="OTROS MATERIALES Y SUMINISTROS"/>
    <s v="RUBATEX 3/8&quot; "/>
    <n v="30141505"/>
    <s v="Selección abreviada menor cuantía"/>
    <n v="5"/>
    <n v="6"/>
    <n v="4"/>
    <n v="26000"/>
    <s v="UNIDAD"/>
    <s v="NO SOLICITADAS"/>
  </r>
  <r>
    <x v="5"/>
    <x v="34"/>
    <n v="10"/>
    <s v="OTROS MATERIALES Y SUMINISTROS"/>
    <s v="RUBATEX 5/8&quot; "/>
    <n v="30141505"/>
    <s v="Selección abreviada menor cuantía"/>
    <n v="5"/>
    <n v="6"/>
    <n v="5"/>
    <n v="37500"/>
    <s v="UNIDAD"/>
    <s v="NO SOLICITADAS"/>
  </r>
  <r>
    <x v="5"/>
    <x v="34"/>
    <n v="10"/>
    <s v="OTROS MATERIALES Y SUMINISTROS"/>
    <s v="RUBATEX 7/8&quot; "/>
    <n v="30141505"/>
    <s v="Selección abreviada menor cuantía"/>
    <n v="5"/>
    <n v="6"/>
    <n v="5"/>
    <n v="40000"/>
    <s v="UNIDAD"/>
    <s v="NO SOLICITADAS"/>
  </r>
  <r>
    <x v="5"/>
    <x v="34"/>
    <n v="10"/>
    <s v="OTROS MATERIALES Y SUMINISTROS"/>
    <s v="TARJETAS UNIVERSALES PARA EVAPORADORAS DE AIRES MINISPLIT"/>
    <n v="32101509"/>
    <s v="Selección abreviada menor cuantía"/>
    <n v="5"/>
    <n v="6"/>
    <n v="15"/>
    <n v="525000"/>
    <s v="UNIDAD"/>
    <s v="NO SOLICITADAS"/>
  </r>
  <r>
    <x v="5"/>
    <x v="34"/>
    <n v="10"/>
    <s v="OTROS MATERIALES Y SUMINISTROS"/>
    <s v="TERMOMETROS DIGITALES PARA CUARTO FRIO"/>
    <n v="41112220"/>
    <s v="Selección abreviada menor cuantía"/>
    <n v="5"/>
    <n v="6"/>
    <n v="2"/>
    <n v="50000"/>
    <s v="UNIDAD"/>
    <s v="NO SOLICITADAS"/>
  </r>
  <r>
    <x v="5"/>
    <x v="34"/>
    <n v="10"/>
    <s v="OTROS MATERIALES Y SUMINISTROS"/>
    <s v="PRESOSTATO"/>
    <n v="25191817"/>
    <s v="Mínima cuantía"/>
    <n v="5"/>
    <n v="6"/>
    <n v="3"/>
    <n v="780000"/>
    <s v="UNIDAD"/>
    <s v="NO SOLICITADAS"/>
  </r>
  <r>
    <x v="5"/>
    <x v="34"/>
    <n v="10"/>
    <s v="OTROS MATERIALES Y SUMINISTROS"/>
    <s v="ROTULO 30334 32MM X 57MM X 1000 ETIQUETAS"/>
    <n v="44121600"/>
    <s v="Selección abreviada menor cuantía"/>
    <n v="4"/>
    <n v="7"/>
    <n v="1"/>
    <n v="25300"/>
    <s v="UNIDAD"/>
    <s v="NO SOLICITADAS"/>
  </r>
  <r>
    <x v="5"/>
    <x v="34"/>
    <n v="10"/>
    <s v="OTROS MATERIALES Y SUMINISTROS"/>
    <s v="ACEITE LUBRICACION DIESEL 15W -40 "/>
    <n v="15121501"/>
    <s v="Selección abreviada menor cuantía"/>
    <n v="4"/>
    <n v="7"/>
    <n v="3"/>
    <n v="297000"/>
    <s v="UNIDAD"/>
    <s v="NO SOLICITADAS"/>
  </r>
  <r>
    <x v="5"/>
    <x v="34"/>
    <n v="10"/>
    <s v="OTROS MATERIALES Y SUMINISTROS"/>
    <s v="ACEITE LUBRICANTE PENETRANTE REFERENCIA 52010  X  1 GALON (3.785ML)"/>
    <n v="15121503"/>
    <s v="Selección abreviada menor cuantía"/>
    <n v="4"/>
    <n v="7"/>
    <n v="5"/>
    <n v="522500"/>
    <s v="GALON"/>
    <s v="NO SOLICITADAS"/>
  </r>
  <r>
    <x v="5"/>
    <x v="34"/>
    <n v="10"/>
    <s v="OTROS MATERIALES Y SUMINISTROS"/>
    <s v="ACEITE LUBRICANTE PENETRANTE SPRAY REFERENCIA 34001 SKU:59287  X 400 ML"/>
    <n v="15121503"/>
    <s v="Selección abreviada menor cuantía"/>
    <n v="4"/>
    <n v="7"/>
    <n v="6"/>
    <n v="297000"/>
    <s v="UNIDAD"/>
    <s v="NO SOLICITADAS"/>
  </r>
  <r>
    <x v="5"/>
    <x v="34"/>
    <n v="10"/>
    <s v="OTROS MATERIALES Y SUMINISTROS"/>
    <s v="ALAMBRE DE FRENADO DE USO AERONAUTICO CAL. 20 P/N MS20995C20"/>
    <n v="26121508"/>
    <s v="Selección abreviada menor cuantía"/>
    <n v="4"/>
    <n v="7"/>
    <n v="1"/>
    <n v="38500"/>
    <s v="UNIDAD"/>
    <s v="NO SOLICITADAS"/>
  </r>
  <r>
    <x v="5"/>
    <x v="34"/>
    <n v="10"/>
    <s v="OTROS MATERIALES Y SUMINISTROS"/>
    <s v="ALAMBRE DE FRENADO DE USO AERONAUTICO CAL. 22 "/>
    <n v="26121508"/>
    <s v="Selección abreviada menor cuantía"/>
    <n v="4"/>
    <n v="7"/>
    <n v="9"/>
    <n v="346500"/>
    <s v="UNIDAD"/>
    <s v="NO SOLICITADAS"/>
  </r>
  <r>
    <x v="5"/>
    <x v="34"/>
    <n v="10"/>
    <s v="OTROS MATERIALES Y SUMINISTROS"/>
    <s v="ALAMBRE DE FRENADO DE USO AERONAUTICO CAL. 25 "/>
    <n v="26121508"/>
    <s v="Selección abreviada menor cuantía"/>
    <n v="4"/>
    <n v="7"/>
    <n v="9"/>
    <n v="346500"/>
    <s v="UNIDAD"/>
    <s v="NO SOLICITADAS"/>
  </r>
  <r>
    <x v="5"/>
    <x v="34"/>
    <n v="10"/>
    <s v="OTROS MATERIALES Y SUMINISTROS"/>
    <s v="ALAMBRE DE FRENADO DE USO AERONAUTICO CAL. 32 "/>
    <n v="26121508"/>
    <s v="Selección abreviada menor cuantía"/>
    <n v="4"/>
    <n v="7"/>
    <n v="11"/>
    <n v="423500"/>
    <s v="UNIDAD"/>
    <s v="NO SOLICITADAS"/>
  </r>
  <r>
    <x v="5"/>
    <x v="34"/>
    <n v="10"/>
    <s v="OTROS MATERIALES Y SUMINISTROS"/>
    <s v="ALAMBRE DE FRENADO DE USO AERONAUTICO CAL. 40 "/>
    <n v="26121508"/>
    <s v="Selección abreviada menor cuantía"/>
    <n v="4"/>
    <n v="7"/>
    <n v="9"/>
    <n v="346500"/>
    <s v="UNIDAD"/>
    <s v="NO SOLICITADAS"/>
  </r>
  <r>
    <x v="5"/>
    <x v="34"/>
    <n v="10"/>
    <s v="OTROS MATERIALES Y SUMINISTROS"/>
    <s v="ALCOHOL DESNATURALIZADO"/>
    <n v="12352104"/>
    <s v="Selección abreviada menor cuantía"/>
    <n v="4"/>
    <n v="7"/>
    <n v="13"/>
    <n v="2431000"/>
    <s v="GALON"/>
    <s v="NO SOLICITADAS"/>
  </r>
  <r>
    <x v="5"/>
    <x v="34"/>
    <n v="10"/>
    <s v="OTROS MATERIALES Y SUMINISTROS"/>
    <s v="ANTICORROSIVO - INHIBIDOR DE CORROSION SECO SPRAY P/N SP-350"/>
    <n v="12164201"/>
    <s v="Selección abreviada menor cuantía"/>
    <n v="4"/>
    <n v="7"/>
    <n v="9"/>
    <n v="346500"/>
    <s v="UNIDAD"/>
    <s v="NO SOLICITADAS"/>
  </r>
  <r>
    <x v="5"/>
    <x v="34"/>
    <n v="10"/>
    <s v="OTROS MATERIALES Y SUMINISTROS"/>
    <s v="ANTICORROSIVO - INHIBIDOR DE CORROSION SECO SPRAY P/N SP-400"/>
    <n v="12164201"/>
    <s v="Selección abreviada menor cuantía"/>
    <n v="4"/>
    <n v="7"/>
    <n v="9"/>
    <n v="346500"/>
    <s v="UNIDAD"/>
    <s v="NO SOLICITADAS"/>
  </r>
  <r>
    <x v="5"/>
    <x v="34"/>
    <n v="10"/>
    <s v="OTROS MATERIALES Y SUMINISTROS"/>
    <s v="BATERIA LITHIUM DE ALTA DURABILIDAD, TAMAÑO AA, VOLTAJE NOMINAL 1.5 VOLTIOS,  PESAN 1/3 MENOS QUE LAS PILAS ALCALINAS ESTANDAR. MANTIENEN LA CARGA DURANTE 15 AÑOS CUANDO NO ESTAN EN USO. TIENEN UNA ESTRUCTURA RESISTENTE A LAS FUGAS. PRESENTACION 2 BATERIAS."/>
    <n v="26111702"/>
    <s v="Selección abreviada menor cuantía"/>
    <n v="4"/>
    <n v="7"/>
    <n v="10"/>
    <n v="308000"/>
    <s v="UNIDAD"/>
    <s v="NO SOLICITADAS"/>
  </r>
  <r>
    <x v="5"/>
    <x v="34"/>
    <n v="10"/>
    <s v="OTROS MATERIALES Y SUMINISTROS"/>
    <s v="BATERIAS ALKALINAS TAMAÑO AA  DE 1,5 VOL  MAX"/>
    <n v="26111711"/>
    <s v="Selección abreviada menor cuantía"/>
    <n v="4"/>
    <n v="7"/>
    <n v="100"/>
    <n v="1265000"/>
    <s v="UNIDAD"/>
    <s v="NO SOLICITADAS"/>
  </r>
  <r>
    <x v="5"/>
    <x v="34"/>
    <n v="10"/>
    <s v="OTROS MATERIALES Y SUMINISTROS"/>
    <s v="BATERIAS ALKALINAS TAMAÑO D  DE 1,5 VOL  MAX"/>
    <n v="26111711"/>
    <s v="Selección abreviada menor cuantía"/>
    <n v="4"/>
    <n v="7"/>
    <n v="40"/>
    <n v="594000"/>
    <s v="UNIDAD"/>
    <s v="NO SOLICITADAS"/>
  </r>
  <r>
    <x v="5"/>
    <x v="34"/>
    <n v="10"/>
    <s v="OTROS MATERIALES Y SUMINISTROS"/>
    <s v="BATERIAS DE LITIO NO RECARGABLE DE 3,6 VOLTIOS  LS14250 "/>
    <n v="26111711"/>
    <s v="Selección abreviada menor cuantía"/>
    <n v="4"/>
    <n v="7"/>
    <n v="100"/>
    <n v="2640000"/>
    <s v="UNIDAD"/>
    <s v="NO SOLICITADAS"/>
  </r>
  <r>
    <x v="5"/>
    <x v="34"/>
    <n v="10"/>
    <s v="OTROS MATERIALES Y SUMINISTROS"/>
    <s v="BATERIAS DE LITIO NORECARGABLE DE 3,6 VOLTIOS P/N LS14500 "/>
    <n v="26111711"/>
    <s v="Selección abreviada menor cuantía"/>
    <n v="4"/>
    <n v="7"/>
    <n v="100"/>
    <n v="3080000"/>
    <s v="UNIDAD"/>
    <s v="NO SOLICITADAS"/>
  </r>
  <r>
    <x v="5"/>
    <x v="34"/>
    <n v="10"/>
    <s v="OTROS MATERIALES Y SUMINISTROS"/>
    <s v="BOLSA HERMETICA  40CM*30CM  X 100 UNIDADES BOLSA TRANSPARENTE DE PLÁSTICO POLIETILENO DE BAJA DENSIDAD CON CIERRE HERMÉTICO ZIP, TIPO MINIGRIP. "/>
    <n v="24111503"/>
    <s v="Selección abreviada menor cuantía"/>
    <n v="4"/>
    <n v="7"/>
    <n v="2"/>
    <n v="52800"/>
    <s v="UNIDAD"/>
    <s v="NO SOLICITADAS"/>
  </r>
  <r>
    <x v="5"/>
    <x v="34"/>
    <n v="10"/>
    <s v="OTROS MATERIALES Y SUMINISTROS"/>
    <s v="BOLSA PARA BASURA 65 X 100 CMT X 6 UNIDADES"/>
    <n v="23271816"/>
    <s v="Selección abreviada menor cuantía"/>
    <n v="4"/>
    <n v="7"/>
    <n v="100"/>
    <n v="220000"/>
    <s v="UNIDAD"/>
    <s v="NO SOLICITADAS"/>
  </r>
  <r>
    <x v="5"/>
    <x v="34"/>
    <n v="10"/>
    <s v="OTROS MATERIALES Y SUMINISTROS"/>
    <s v="BOLSA PLASTICA CON CIERRE HERMETICO DE 23 X 34 CMS X 100 UNIDADES_x000a_BOLSA TRANSPARENTE DE PLÁSTICO POLIETILENO DE BAJA DENSIDAD CON CIERRE HERMÉTICO ZIP, TIPO MINIGRIP. _x000a_"/>
    <n v="12191602"/>
    <s v="Selección abreviada menor cuantía"/>
    <n v="4"/>
    <n v="7"/>
    <n v="5"/>
    <n v="137500"/>
    <s v="UNIDAD"/>
    <s v="NO SOLICITADAS"/>
  </r>
  <r>
    <x v="5"/>
    <x v="34"/>
    <n v="10"/>
    <s v="OTROS MATERIALES Y SUMINISTROS"/>
    <s v="BORNES PARA BATERIAS DE 12 VOL DE CARRO"/>
    <n v="26111724"/>
    <s v="Selección abreviada menor cuantía"/>
    <n v="4"/>
    <n v="7"/>
    <n v="4"/>
    <n v="528000"/>
    <s v="UNIDAD"/>
    <s v="NO SOLICITADAS"/>
  </r>
  <r>
    <x v="5"/>
    <x v="34"/>
    <n v="10"/>
    <s v="OTROS MATERIALES Y SUMINISTROS"/>
    <s v="BRIDA PLASTICA 3,6MM X 204MM NEGRA"/>
    <n v="10141601"/>
    <s v="Selección abreviada menor cuantía"/>
    <n v="4"/>
    <n v="7"/>
    <n v="300"/>
    <n v="82500"/>
    <s v="UNIDAD"/>
    <s v="NO SOLICITADAS"/>
  </r>
  <r>
    <x v="5"/>
    <x v="34"/>
    <n v="10"/>
    <s v="OTROS MATERIALES Y SUMINISTROS"/>
    <s v="BRIDA PLASTICA 4,8MM X 300MM NEGRA"/>
    <n v="10141601"/>
    <s v="Selección abreviada menor cuantía"/>
    <n v="4"/>
    <n v="7"/>
    <n v="300"/>
    <n v="82500"/>
    <s v="UNIDAD"/>
    <s v="NO SOLICITADAS"/>
  </r>
  <r>
    <x v="5"/>
    <x v="34"/>
    <n v="10"/>
    <s v="OTROS MATERIALES Y SUMINISTROS"/>
    <s v="BROCHA SINTETICA 1 PULG"/>
    <n v="31211904"/>
    <s v="Selección abreviada menor cuantía"/>
    <n v="4"/>
    <n v="7"/>
    <n v="4"/>
    <n v="26400"/>
    <s v="UNIDAD"/>
    <s v="NO SOLICITADAS"/>
  </r>
  <r>
    <x v="5"/>
    <x v="34"/>
    <n v="10"/>
    <s v="OTROS MATERIALES Y SUMINISTROS"/>
    <s v="BROCHA SINTETICA 1/2 PULG"/>
    <n v="31211904"/>
    <s v="Selección abreviada menor cuantía"/>
    <n v="4"/>
    <n v="7"/>
    <n v="4"/>
    <n v="17600"/>
    <s v="UNIDAD"/>
    <s v="NO SOLICITADAS"/>
  </r>
  <r>
    <x v="5"/>
    <x v="34"/>
    <n v="10"/>
    <s v="OTROS MATERIALES Y SUMINISTROS"/>
    <s v="CABLES DE IGNICION PARA BATERIAS DE CARRO"/>
    <n v="26111724"/>
    <s v="Selección abreviada menor cuantía"/>
    <n v="4"/>
    <n v="7"/>
    <n v="1"/>
    <n v="275000"/>
    <s v="UNIDAD"/>
    <s v="NO SOLICITADAS"/>
  </r>
  <r>
    <x v="5"/>
    <x v="34"/>
    <n v="10"/>
    <s v="OTROS MATERIALES Y SUMINISTROS"/>
    <s v="CAJA DE CARTON CORRUGADO 30CM*20CM*15CM"/>
    <n v="24112505"/>
    <s v="Selección abreviada menor cuantía"/>
    <n v="4"/>
    <n v="7"/>
    <n v="70"/>
    <n v="500500"/>
    <s v="UNIDAD"/>
    <s v="NO SOLICITADAS"/>
  </r>
  <r>
    <x v="5"/>
    <x v="34"/>
    <n v="10"/>
    <s v="OTROS MATERIALES Y SUMINISTROS"/>
    <s v="CAJA DE CARTON CORRUGADO 45CM*30CM*25CM"/>
    <n v="24112505"/>
    <s v="Selección abreviada menor cuantía"/>
    <n v="4"/>
    <n v="7"/>
    <n v="70"/>
    <n v="500500"/>
    <s v="UNIDAD"/>
    <s v="NO SOLICITADAS"/>
  </r>
  <r>
    <x v="5"/>
    <x v="34"/>
    <n v="10"/>
    <s v="OTROS MATERIALES Y SUMINISTROS"/>
    <s v="CAJA GUANTES DE NITRILO AZUL TALLA L  DIMENSIONES PALMA 110 X 240 MM CAJA X 100 UNIDADES REFERENCIA 30193262"/>
    <n v="42132205"/>
    <s v="Selección abreviada menor cuantía"/>
    <n v="4"/>
    <n v="7"/>
    <n v="20"/>
    <n v="1430000"/>
    <s v="UNIDAD"/>
    <s v="NO SOLICITADAS"/>
  </r>
  <r>
    <x v="5"/>
    <x v="34"/>
    <n v="10"/>
    <s v="OTROS MATERIALES Y SUMINISTROS"/>
    <s v="CARETA PROTECCION FACIAL P/N GA224B"/>
    <n v="46181706"/>
    <s v="Selección abreviada menor cuantía"/>
    <n v="4"/>
    <n v="7"/>
    <n v="1"/>
    <n v="330000"/>
    <s v="UNIDAD"/>
    <s v="NO SOLICITADAS"/>
  </r>
  <r>
    <x v="5"/>
    <x v="34"/>
    <n v="10"/>
    <s v="OTROS MATERIALES Y SUMINISTROS"/>
    <s v="CEPILLO DE ALAMBRE DE COBRE"/>
    <n v="27111907"/>
    <s v="Selección abreviada menor cuantía"/>
    <n v="4"/>
    <n v="7"/>
    <n v="1"/>
    <n v="8800"/>
    <s v="UNIDAD"/>
    <s v="NO SOLICITADAS"/>
  </r>
  <r>
    <x v="5"/>
    <x v="34"/>
    <n v="10"/>
    <s v="OTROS MATERIALES Y SUMINISTROS"/>
    <s v="CINTA CONDUCTORA DE ELECTRICIDAD ADHESIVA DE DOBLE CARA ANCHO 12 MM ROLLO X 16,5 METROS REFERENCIA 3M-1182-12"/>
    <n v="31201518"/>
    <s v="Selección abreviada menor cuantía"/>
    <n v="4"/>
    <n v="7"/>
    <n v="5"/>
    <n v="247500"/>
    <s v="UNIDAD"/>
    <s v="NO SOLICITADAS"/>
  </r>
  <r>
    <x v="5"/>
    <x v="34"/>
    <n v="10"/>
    <s v="OTROS MATERIALES Y SUMINISTROS"/>
    <s v="CINTA DE ENMASCARAR 1/2&quot; "/>
    <n v="31201503"/>
    <s v="Selección abreviada menor cuantía"/>
    <n v="4"/>
    <n v="7"/>
    <n v="20"/>
    <n v="154000"/>
    <s v="UNIDAD"/>
    <s v="NO SOLICITADAS"/>
  </r>
  <r>
    <x v="5"/>
    <x v="34"/>
    <n v="10"/>
    <s v="OTROS MATERIALES Y SUMINISTROS"/>
    <s v="CINTA DE ENMASCARAR 2&quot; MAYOR ADAPTABILIDAD Y FLEXIBILIDAD, MÁS FÁCIL DE RETIRAR SIN DEJAR RASTRO, MAYOR RESISTENCIA EN LA TRANSFERENCIA DE ADHESIVO, MÁS FÁCIL DE DESENROLLAR, MAYOR ADHERENCIA, MAYOR RESISTENCIA A SUSTANCIAS QUÍMICAS, HUMEDAD Y RAYOS UV"/>
    <n v="31201503"/>
    <s v="Selección abreviada menor cuantía"/>
    <n v="4"/>
    <n v="7"/>
    <n v="10"/>
    <n v="99000"/>
    <s v="UNIDAD"/>
    <s v="NO SOLICITADAS"/>
  </r>
  <r>
    <x v="5"/>
    <x v="34"/>
    <n v="10"/>
    <s v="OTROS MATERIALES Y SUMINISTROS"/>
    <s v="CINTA ENCAUCHETAR AUTOFUNDENTE 18MM X 9.1M "/>
    <n v="31201534"/>
    <s v="Selección abreviada menor cuantía"/>
    <n v="4"/>
    <n v="7"/>
    <n v="1"/>
    <n v="44000"/>
    <s v="UNIDAD"/>
    <s v="NO SOLICITADAS"/>
  </r>
  <r>
    <x v="5"/>
    <x v="34"/>
    <n v="10"/>
    <s v="OTROS MATERIALES Y SUMINISTROS"/>
    <s v="DISCO FLAPBLUE PLASTICO PARA ESMERIL REFE. 10235712"/>
    <n v="23131503"/>
    <s v="Selección abreviada menor cuantía"/>
    <n v="4"/>
    <n v="7"/>
    <n v="3"/>
    <n v="198000"/>
    <s v="UNIDAD"/>
    <s v="NO SOLICITADAS"/>
  </r>
  <r>
    <x v="5"/>
    <x v="34"/>
    <n v="10"/>
    <s v="OTROS MATERIALES Y SUMINISTROS"/>
    <s v="ENCHUFE TRIFASICO 110-220 VOLT."/>
    <n v="39121400"/>
    <s v="Selección abreviada menor cuantía"/>
    <n v="4"/>
    <n v="7"/>
    <n v="1"/>
    <n v="77000"/>
    <s v="UNIDAD"/>
    <s v="NO SOLICITADAS"/>
  </r>
  <r>
    <x v="5"/>
    <x v="34"/>
    <n v="10"/>
    <s v="OTROS MATERIALES Y SUMINISTROS"/>
    <s v="ESPAGUETTI PLASTICO TERMOENCOGIBLE CALIBRE 2MM"/>
    <n v="13101606"/>
    <s v="Selección abreviada menor cuantía"/>
    <n v="4"/>
    <n v="7"/>
    <n v="1"/>
    <n v="198000"/>
    <s v="UNIDAD"/>
    <s v="NO SOLICITADAS"/>
  </r>
  <r>
    <x v="5"/>
    <x v="34"/>
    <n v="10"/>
    <s v="OTROS MATERIALES Y SUMINISTROS"/>
    <s v="FIJADOR DE ROSCAS -   PEGANTE  243 (50 ML) "/>
    <n v="23153401"/>
    <s v="Selección abreviada menor cuantía"/>
    <n v="4"/>
    <n v="7"/>
    <n v="2"/>
    <n v="99000"/>
    <s v="UNIDAD"/>
    <s v="NO SOLICITADAS"/>
  </r>
  <r>
    <x v="5"/>
    <x v="34"/>
    <n v="10"/>
    <s v="OTROS MATERIALES Y SUMINISTROS"/>
    <s v="FIJADOR DE ROSCAS - BAJA RESISTENCIA. FÁCIL DESMONTAJE.  PEGANTE  221 (50 ML) "/>
    <n v="23153401"/>
    <s v="Selección abreviada menor cuantía"/>
    <n v="4"/>
    <n v="7"/>
    <n v="2"/>
    <n v="99000"/>
    <s v="UNIDAD"/>
    <s v="NO SOLICITADAS"/>
  </r>
  <r>
    <x v="5"/>
    <x v="34"/>
    <n v="10"/>
    <s v="OTROS MATERIALES Y SUMINISTROS"/>
    <s v="FIJADOR DE ROSCAS - BAJA RESISTENCIA. FÁCIL DESMONTAJE.  PEGANTE  222 (50 ML)"/>
    <n v="23153401"/>
    <s v="Selección abreviada menor cuantía"/>
    <n v="4"/>
    <n v="7"/>
    <n v="2"/>
    <n v="99000"/>
    <s v="UNIDAD"/>
    <s v="NO SOLICITADAS"/>
  </r>
  <r>
    <x v="5"/>
    <x v="34"/>
    <n v="10"/>
    <s v="OTROS MATERIALES Y SUMINISTROS"/>
    <s v="FIJADOR DE ROSCAS - BAJA RESISTENCIA. FÁCIL DESMONTAJE.  PEGANTE  243 (50 ML) "/>
    <n v="23153401"/>
    <s v="Selección abreviada menor cuantía"/>
    <n v="4"/>
    <n v="7"/>
    <n v="1"/>
    <n v="176000"/>
    <s v="UNIDAD"/>
    <s v="NO SOLICITADAS"/>
  </r>
  <r>
    <x v="5"/>
    <x v="34"/>
    <n v="10"/>
    <s v="OTROS MATERIALES Y SUMINISTROS"/>
    <s v="FIJADOR DE ROSCAS - BAJA RESISTENCIA. FÁCIL DESMONTAJE.  PEGANTE  495 (50 ML)"/>
    <n v="23153401"/>
    <s v="Selección abreviada menor cuantía"/>
    <n v="4"/>
    <n v="7"/>
    <n v="2"/>
    <n v="99000"/>
    <s v="UNIDAD"/>
    <s v="NO SOLICITADAS"/>
  </r>
  <r>
    <x v="5"/>
    <x v="34"/>
    <n v="10"/>
    <s v="OTROS MATERIALES Y SUMINISTROS"/>
    <s v="GREASE 7 - AEROSHELL (14,1 OZ) MIL-PRF-23827C (TYPE II)"/>
    <n v="15121902"/>
    <s v="Selección abreviada menor cuantía"/>
    <n v="4"/>
    <n v="7"/>
    <n v="3"/>
    <n v="165000"/>
    <s v="UNIDAD"/>
    <s v="NO SOLICITADAS"/>
  </r>
  <r>
    <x v="5"/>
    <x v="34"/>
    <n v="10"/>
    <s v="OTROS MATERIALES Y SUMINISTROS"/>
    <s v="INDICADOR DE TORQUE NARANJA F-900 ,TUBO DE 0,5 ONZAS"/>
    <n v="44121708"/>
    <s v="Selección abreviada menor cuantía"/>
    <n v="4"/>
    <n v="7"/>
    <n v="5"/>
    <n v="66000"/>
    <s v="UNIDAD"/>
    <s v="NO SOLICITADAS"/>
  </r>
  <r>
    <x v="5"/>
    <x v="34"/>
    <n v="10"/>
    <s v="OTROS MATERIALES Y SUMINISTROS"/>
    <s v="LACA DE SECAMIENTO ULTRARAPIDO PINTURA  CROMO  X 300ML REFERENCIA 12021"/>
    <n v="31211507"/>
    <s v="Selección abreviada menor cuantía"/>
    <n v="4"/>
    <n v="7"/>
    <n v="4"/>
    <n v="110000"/>
    <s v="UNIDAD"/>
    <s v="NO SOLICITADAS"/>
  </r>
  <r>
    <x v="5"/>
    <x v="34"/>
    <n v="10"/>
    <s v="OTROS MATERIALES Y SUMINISTROS"/>
    <s v="LACA DE SECAMIENTO ULTRARAPIDO PINTURA  GRIS BRILLANTE  X 300ML REFERENCIA 7472"/>
    <n v="31211507"/>
    <s v="Selección abreviada menor cuantía"/>
    <n v="4"/>
    <n v="7"/>
    <n v="4"/>
    <n v="110000"/>
    <s v="UNIDAD"/>
    <s v="NO SOLICITADAS"/>
  </r>
  <r>
    <x v="5"/>
    <x v="34"/>
    <n v="10"/>
    <s v="OTROS MATERIALES Y SUMINISTROS"/>
    <s v="LACA DE SECAMIENTO ULTRARAPIDO PINTURA  NEGRO BRILLANTE  X 300ML REFERENCIA 7469"/>
    <n v="31211507"/>
    <s v="Selección abreviada menor cuantía"/>
    <n v="4"/>
    <n v="7"/>
    <n v="4"/>
    <n v="110000"/>
    <s v="UNIDAD"/>
    <s v="NO SOLICITADAS"/>
  </r>
  <r>
    <x v="5"/>
    <x v="34"/>
    <n v="10"/>
    <s v="OTROS MATERIALES Y SUMINISTROS"/>
    <s v="LACA DE SECAMIENTO ULTRARAPIDO PINTURA  NEGRO MATE  X 300ML REFERENCIA 7470"/>
    <n v="31211507"/>
    <s v="Selección abreviada menor cuantía"/>
    <n v="4"/>
    <n v="7"/>
    <n v="4"/>
    <n v="110000"/>
    <s v="UNIDAD"/>
    <s v="NO SOLICITADAS"/>
  </r>
  <r>
    <x v="5"/>
    <x v="34"/>
    <n v="10"/>
    <s v="OTROS MATERIALES Y SUMINISTROS"/>
    <s v="LIMPIADOR DE PRECISION ALCOHOL ISOPROPILICO EVAPORACION RAPIDA_x000a_SEGURO PARA LA MAYORIA DE LOS PLASTICOS PRESENTACION AEROSOL POR 16 ONZAS (340 GR) P/N SKU 03201 "/>
    <n v="23281901"/>
    <s v="Selección abreviada menor cuantía"/>
    <n v="4"/>
    <n v="7"/>
    <n v="5"/>
    <n v="330000"/>
    <s v="UNIDAD"/>
    <s v="NO SOLICITADAS"/>
  </r>
  <r>
    <x v="5"/>
    <x v="34"/>
    <n v="10"/>
    <s v="OTROS MATERIALES Y SUMINISTROS"/>
    <s v="LUBRICANTE CAJA DE TRANSMISION AGL PLUS "/>
    <n v="15121508"/>
    <s v="Selección abreviada menor cuantía"/>
    <n v="4"/>
    <n v="7"/>
    <n v="5"/>
    <n v="495000"/>
    <s v="UNIDAD"/>
    <s v="NO SOLICITADAS"/>
  </r>
  <r>
    <x v="5"/>
    <x v="34"/>
    <n v="10"/>
    <s v="OTROS MATERIALES Y SUMINISTROS"/>
    <s v="LUBRICANTE PENETRANTE SPRAY 5-56 (430 CM CUBICOS)"/>
    <n v="15121514"/>
    <s v="Selección abreviada menor cuantía"/>
    <n v="4"/>
    <n v="7"/>
    <n v="5"/>
    <n v="247500"/>
    <s v="UNIDAD"/>
    <s v="NO SOLICITADAS"/>
  </r>
  <r>
    <x v="5"/>
    <x v="34"/>
    <n v="10"/>
    <s v="OTROS MATERIALES Y SUMINISTROS"/>
    <s v="MANGUERA CON PORTAMANGUERA 50M "/>
    <n v="40142008"/>
    <s v="Selección abreviada menor cuantía"/>
    <n v="4"/>
    <n v="7"/>
    <n v="1"/>
    <n v="385000"/>
    <s v="UNIDAD"/>
    <s v="NO SOLICITADAS"/>
  </r>
  <r>
    <x v="5"/>
    <x v="34"/>
    <n v="10"/>
    <s v="OTROS MATERIALES Y SUMINISTROS"/>
    <s v="PAPEL DE EMBALAJE PLASTICO TIPO BURBUJA ROLLO DE 1.50 X 50 M.T.S. DE LARGO"/>
    <n v="24141601"/>
    <s v="Selección abreviada menor cuantía"/>
    <n v="4"/>
    <n v="7"/>
    <n v="13"/>
    <n v="1144000"/>
    <s v="UNIDAD"/>
    <s v="NO SOLICITADAS"/>
  </r>
  <r>
    <x v="5"/>
    <x v="34"/>
    <n v="10"/>
    <s v="OTROS MATERIALES Y SUMINISTROS"/>
    <s v="PAQUETE BOLSA HERMETICA  40CM*30CM  X 100 UNIDADES BOLSA TRANSPARENTE DE PLÁSTICO POLIETILENO DE BAJA DENSIDAD CON CIERRE HERMÉTICO ZIP, TIPO MINIGRIP. "/>
    <n v="24111503"/>
    <s v="Selección abreviada menor cuantía"/>
    <n v="4"/>
    <n v="7"/>
    <n v="5"/>
    <n v="209000"/>
    <s v="UNIDAD"/>
    <s v="NO SOLICITADAS"/>
  </r>
  <r>
    <x v="5"/>
    <x v="34"/>
    <n v="10"/>
    <s v="OTROS MATERIALES Y SUMINISTROS"/>
    <s v="PAQUETE DE LIJAS DE CARBON "/>
    <n v="23101509"/>
    <s v="Selección abreviada menor cuantía"/>
    <n v="4"/>
    <n v="7"/>
    <n v="5"/>
    <n v="82500"/>
    <s v="UNIDAD"/>
    <s v="NO SOLICITADAS"/>
  </r>
  <r>
    <x v="5"/>
    <x v="34"/>
    <n v="10"/>
    <s v="OTROS MATERIALES Y SUMINISTROS"/>
    <s v="PASTA PARA SOLDAR "/>
    <n v="23271816"/>
    <s v="Selección abreviada menor cuantía"/>
    <n v="4"/>
    <n v="7"/>
    <n v="5"/>
    <n v="77000"/>
    <s v="UNIDAD"/>
    <s v="NO SOLICITADAS"/>
  </r>
  <r>
    <x v="5"/>
    <x v="34"/>
    <n v="10"/>
    <s v="OTROS MATERIALES Y SUMINISTROS"/>
    <s v="PEGANTE ADHESIVO BOXER POLICLOROPRENO/POLIURETANO BASE SOLVENTE "/>
    <n v="23153401"/>
    <s v="Selección abreviada menor cuantía"/>
    <n v="4"/>
    <n v="7"/>
    <n v="2"/>
    <n v="132000"/>
    <s v="UNIDAD"/>
    <s v="NO SOLICITADAS"/>
  </r>
  <r>
    <x v="5"/>
    <x v="34"/>
    <n v="10"/>
    <s v="OTROS MATERIALES Y SUMINISTROS"/>
    <s v="PILA ALCALINA DE ALTA DURABILIDAD, TAMAÑO AAA, VOLTAJE NOMINAL 1.5 VOLTIOS, COMPONENTE QUÍMICO ALCALINA. ESTUCHES DE 4 PILAS. REFERENCIA SKU:146482"/>
    <n v="26111702"/>
    <s v="Selección abreviada menor cuantía"/>
    <n v="4"/>
    <n v="7"/>
    <n v="10"/>
    <n v="308000"/>
    <s v="UNIDAD"/>
    <s v="NO SOLICITADAS"/>
  </r>
  <r>
    <x v="5"/>
    <x v="34"/>
    <n v="10"/>
    <s v="OTROS MATERIALES Y SUMINISTROS"/>
    <s v="PINCEL DE CERDA BLANDA SINTÉTICA CALIBRE 1 AL 12"/>
    <n v="60121228"/>
    <s v="Selección abreviada menor cuantía"/>
    <n v="4"/>
    <n v="7"/>
    <n v="1"/>
    <n v="22000"/>
    <s v="UNIDAD"/>
    <s v="NO SOLICITADAS"/>
  </r>
  <r>
    <x v="5"/>
    <x v="34"/>
    <n v="10"/>
    <s v="OTROS MATERIALES Y SUMINISTROS"/>
    <s v="PINTURA EN AEROSOL DE USO GENERAL, COLOR AMARILLO, NEGRO, GRIS, AZUL OSCURO, ROJO PRESENTACIÓN AEROSOL POR 355ML, IDEAL PARA UTILIZAR EN SUPERFICIES EXTERIORES"/>
    <n v="31211507"/>
    <s v="Selección abreviada menor cuantía"/>
    <n v="4"/>
    <n v="7"/>
    <n v="2"/>
    <n v="55000"/>
    <s v="UNIDAD"/>
    <s v="NO SOLICITADAS"/>
  </r>
  <r>
    <x v="5"/>
    <x v="34"/>
    <n v="10"/>
    <s v="OTROS MATERIALES Y SUMINISTROS"/>
    <s v="PINTURA EN AEROSOL DE USO GENERAL, COLOR AMARILLO, PRESENTACIÓN AEROSOL POR 355ML, IDEAL PARA UTILIZAR EN SUPERFICIES EXTERIORES"/>
    <n v="31211507"/>
    <s v="Selección abreviada menor cuantía"/>
    <n v="4"/>
    <n v="7"/>
    <n v="18"/>
    <n v="495000"/>
    <s v="UNIDAD"/>
    <s v="NO SOLICITADAS"/>
  </r>
  <r>
    <x v="5"/>
    <x v="34"/>
    <n v="10"/>
    <s v="OTROS MATERIALES Y SUMINISTROS"/>
    <s v="PRIMER EN SPRAY  P/N MIL P-7962"/>
    <n v="15121804"/>
    <s v="Selección abreviada menor cuantía"/>
    <n v="4"/>
    <n v="7"/>
    <n v="6"/>
    <n v="231000"/>
    <s v="UNIDAD"/>
    <s v="NO SOLICITADAS"/>
  </r>
  <r>
    <x v="5"/>
    <x v="34"/>
    <n v="10"/>
    <s v="OTROS MATERIALES Y SUMINISTROS"/>
    <s v="REF 53380-050 _x000a_CINTA EMPAQUE  48MMX200M TRANSPARENTE_x000a_CINTA DE EMPAQUE CON SOPORTE DE POLIPROPILENO PARA SELLAR CARTONES, CAJAS Y SOBRES DE POCO PESO._x000a_ADHESIVO LIBRE DE DISOLVENTES_x000a_ADHESIÓN INMEDIATA Y FUERTE_x000a_NO SE DESPRENDE FÁCILMENTE"/>
    <n v="31201512"/>
    <s v="Selección abreviada menor cuantía"/>
    <n v="4"/>
    <n v="7"/>
    <n v="20"/>
    <n v="440000"/>
    <s v="UNIDAD"/>
    <s v="NO SOLICITADAS"/>
  </r>
  <r>
    <x v="5"/>
    <x v="34"/>
    <n v="10"/>
    <s v="OTROS MATERIALES Y SUMINISTROS"/>
    <s v="ROLLO CINTA ENCAUCHETAR AUTOFUNDENTE 18MM X 9.1M "/>
    <n v="31201534"/>
    <s v="Selección abreviada menor cuantía"/>
    <n v="4"/>
    <n v="7"/>
    <n v="5"/>
    <n v="220000"/>
    <s v="UNIDAD"/>
    <s v="NO SOLICITADAS"/>
  </r>
  <r>
    <x v="5"/>
    <x v="34"/>
    <n v="10"/>
    <s v="OTROS MATERIALES Y SUMINISTROS"/>
    <s v="ROLLO DE PAPEL  PLATA MATE PARA IMPRESORA (10.8 CM) MEDIDAS DEL ROTULO ( 5 CM X 2 CM)"/>
    <n v="14111506"/>
    <s v="Selección abreviada menor cuantía"/>
    <n v="4"/>
    <n v="7"/>
    <n v="1"/>
    <n v="165000"/>
    <s v="UNIDAD"/>
    <s v="NO SOLICITADAS"/>
  </r>
  <r>
    <x v="5"/>
    <x v="34"/>
    <n v="10"/>
    <s v="OTROS MATERIALES Y SUMINISTROS"/>
    <s v="ROLLO DE PAPEL PARA IMPRESORA  (10.8 CM) MEDIDAS DEL ROTULO ( 5 CM X 2 CM)"/>
    <n v="44121600"/>
    <s v="Selección abreviada menor cuantía"/>
    <n v="4"/>
    <n v="7"/>
    <n v="1"/>
    <n v="31020"/>
    <s v="UNIDAD"/>
    <s v="NO SOLICITADAS"/>
  </r>
  <r>
    <x v="5"/>
    <x v="34"/>
    <n v="10"/>
    <s v="OTROS MATERIALES Y SUMINISTROS"/>
    <s v="ROLLO DE SOLDADURA DE ESTAÑO  CON ALEACIÓN DE 60 ESTAÑO Y 40 PLOMO DIÁMETRO DE 0.031 PULGADAS - 1MM APROXIMADAMENTE ROLLO POR 1 LIBRA  "/>
    <n v="11101716"/>
    <s v="Selección abreviada menor cuantía"/>
    <n v="4"/>
    <n v="7"/>
    <n v="3"/>
    <n v="231000"/>
    <s v="UNIDAD"/>
    <s v="NO SOLICITADAS"/>
  </r>
  <r>
    <x v="5"/>
    <x v="34"/>
    <n v="10"/>
    <s v="OTROS MATERIALES Y SUMINISTROS"/>
    <s v="ROLLO ESPAGUETTI PLASTICO TERMOENCOGIBLE CALIBRE 2MM"/>
    <n v="13101606"/>
    <s v="Selección abreviada menor cuantía"/>
    <n v="4"/>
    <n v="7"/>
    <n v="2"/>
    <n v="396000"/>
    <s v="UNIDAD"/>
    <s v="NO SOLICITADAS"/>
  </r>
  <r>
    <x v="5"/>
    <x v="34"/>
    <n v="10"/>
    <s v="OTROS MATERIALES Y SUMINISTROS"/>
    <s v="RUEDA ESMERIL T1 REF. SAAGRVA46011"/>
    <n v="23131503"/>
    <s v="Selección abreviada menor cuantía"/>
    <n v="4"/>
    <n v="7"/>
    <n v="1"/>
    <n v="66000"/>
    <s v="UNIDAD"/>
    <s v="NO SOLICITADAS"/>
  </r>
  <r>
    <x v="5"/>
    <x v="34"/>
    <n v="10"/>
    <s v="OTROS MATERIALES Y SUMINISTROS"/>
    <s v="SET DE BROCHAS PARA LIMPIEZA, DE 1&quot; 2&quot; Y 3&quot;  DE ANCHO, CON CERDA DE NYLON . CADA SET CONTIENE 03 BROCHAS DE DISTINTOS TAMAÑOS DISTRIBUIDAS ASÍ: 01 DE 1/2 PULGADA, 01 DE  1 PULGADA Y 01 DE 2 PULGADAS, CON MANGO DE MADERA Y CERDAS 100% NATURALES. "/>
    <n v="31211904"/>
    <s v="Selección abreviada menor cuantía"/>
    <n v="4"/>
    <n v="7"/>
    <n v="1"/>
    <n v="22000"/>
    <s v="UNIDAD"/>
    <s v="NO SOLICITADAS"/>
  </r>
  <r>
    <x v="5"/>
    <x v="34"/>
    <n v="10"/>
    <s v="OTROS MATERIALES Y SUMINISTROS"/>
    <s v="SOLDADURA 60-13"/>
    <n v="23271412"/>
    <s v="Selección abreviada menor cuantía"/>
    <n v="4"/>
    <n v="7"/>
    <n v="3"/>
    <n v="181500"/>
    <s v="UNIDAD"/>
    <s v="NO SOLICITADAS"/>
  </r>
  <r>
    <x v="5"/>
    <x v="34"/>
    <n v="10"/>
    <s v="OTROS MATERIALES Y SUMINISTROS"/>
    <s v="SOLUCION PARA LIMPIAR LENTES (LENS CLEANER) REF 6AJ81"/>
    <n v="41122607"/>
    <s v="Selección abreviada menor cuantía"/>
    <n v="4"/>
    <n v="7"/>
    <n v="2"/>
    <n v="171600"/>
    <s v="UNIDAD"/>
    <s v="NO SOLICITADAS"/>
  </r>
  <r>
    <x v="5"/>
    <x v="34"/>
    <n v="10"/>
    <s v="OTROS MATERIALES Y SUMINISTROS"/>
    <s v="TUBOS TERMOENCOGIBLES, JUEGO DE COLOR SURTIDO, DE LAS SIGUIENES DIMENSIONES 3/32&quot;, 1/8&quot;, 3/16&quot;, 1/4&quot;. 3/8&quot; Y 1/2&quot;.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
    <n v="39121723"/>
    <s v="Selección abreviada menor cuantía"/>
    <n v="4"/>
    <n v="7"/>
    <n v="2"/>
    <n v="66000"/>
    <s v="UNIDAD"/>
    <s v="NO SOLICITADAS"/>
  </r>
  <r>
    <x v="5"/>
    <x v="34"/>
    <n v="10"/>
    <s v="OTROS MATERIALES Y SUMINISTROS"/>
    <s v="VARSOL 1000 ML"/>
    <n v="12191602"/>
    <s v="Selección abreviada menor cuantía"/>
    <n v="4"/>
    <n v="7"/>
    <n v="3"/>
    <n v="82500"/>
    <s v="GALON"/>
    <s v="NO SOLICITADAS"/>
  </r>
  <r>
    <x v="5"/>
    <x v="34"/>
    <n v="10"/>
    <s v="OTROS MATERIALES Y SUMINISTROS"/>
    <s v="VELCRO AUTO-ADHESIVO (MACHO Y HEMBRA) NEGRO ROLLO DOBLE POR 25 METROS.ANCHO 25 MM"/>
    <n v="11162114"/>
    <s v="Selección abreviada menor cuantía"/>
    <n v="4"/>
    <n v="7"/>
    <n v="2"/>
    <n v="220000"/>
    <s v="UNIDAD"/>
    <s v="NO SOLICITADAS"/>
  </r>
  <r>
    <x v="5"/>
    <x v="34"/>
    <n v="10"/>
    <s v="OTROS MATERIALES Y SUMINISTROS"/>
    <s v="VELCRO AUTO-ADHESIVO (MACHO Y HEMBRA) NEGRO ROLLO DOBLE POR 25 METROS.ANCHO 25 MM"/>
    <n v="11162114"/>
    <s v="Selección abreviada menor cuantía"/>
    <n v="4"/>
    <n v="7"/>
    <n v="2"/>
    <n v="34100"/>
    <s v="UNIDAD"/>
    <s v="NO SOLICITADAS"/>
  </r>
  <r>
    <x v="5"/>
    <x v="34"/>
    <n v="10"/>
    <s v="OTROS MATERIALES Y SUMINISTROS"/>
    <s v="BALASTRO ELECTRONICO DE ENCENDIDO RAPIDO 2X40 WATTIOS 120VAC "/>
    <n v="39111500"/>
    <s v="Selección abreviada menor cuantía"/>
    <n v="4"/>
    <n v="7"/>
    <n v="15"/>
    <n v="723000"/>
    <s v="UNIDAD"/>
    <s v="NO SOLICITADAS"/>
  </r>
  <r>
    <x v="5"/>
    <x v="34"/>
    <n v="10"/>
    <s v="OTROS MATERIALES Y SUMINISTROS"/>
    <s v="BALLETILLA BLANCA"/>
    <n v="47131500"/>
    <s v="Selección abreviada menor cuantía"/>
    <n v="4"/>
    <n v="7"/>
    <n v="3"/>
    <n v="21000"/>
    <s v="METRO"/>
    <s v="NO SOLICITADAS"/>
  </r>
  <r>
    <x v="5"/>
    <x v="34"/>
    <n v="10"/>
    <s v="OTROS MATERIALES Y SUMINISTROS"/>
    <s v="BALLETILLA ROJA "/>
    <n v="47131500"/>
    <s v="Selección abreviada menor cuantía"/>
    <n v="4"/>
    <n v="7"/>
    <n v="3"/>
    <n v="21000"/>
    <s v="METRO"/>
    <s v="NO SOLICITADAS"/>
  </r>
  <r>
    <x v="5"/>
    <x v="34"/>
    <n v="10"/>
    <s v="OTROS MATERIALES Y SUMINISTROS"/>
    <s v="BATERIA ALKALINA 9V REF MAX®"/>
    <n v="26111700"/>
    <s v="Selección abreviada menor cuantía"/>
    <n v="4"/>
    <n v="7"/>
    <n v="3"/>
    <n v="40500"/>
    <s v="UNIDAD"/>
    <s v="NO SOLICITADAS"/>
  </r>
  <r>
    <x v="5"/>
    <x v="34"/>
    <n v="10"/>
    <s v="OTROS MATERIALES Y SUMINISTROS"/>
    <s v="BOLSA PLASTICA CON CIERRE HERMETICO DE 10 X 15 CMS X 100 UNIDADES"/>
    <n v="24111503"/>
    <s v="Selección abreviada menor cuantía"/>
    <n v="4"/>
    <n v="7"/>
    <n v="3"/>
    <n v="42600"/>
    <s v="UNIDAD"/>
    <s v="NO SOLICITADAS"/>
  </r>
  <r>
    <x v="5"/>
    <x v="34"/>
    <n v="10"/>
    <s v="OTROS MATERIALES Y SUMINISTROS"/>
    <s v="BOLSA PLASTICA CON CIERRE HERMETICO DE 23 X 34 CMS X 100 UNIDADES"/>
    <n v="24111503"/>
    <s v="Selección abreviada menor cuantía"/>
    <n v="4"/>
    <n v="7"/>
    <n v="3"/>
    <n v="49200"/>
    <s v="UNIDAD"/>
    <s v="NO SOLICITADAS"/>
  </r>
  <r>
    <x v="5"/>
    <x v="34"/>
    <n v="10"/>
    <s v="OTROS MATERIALES Y SUMINISTROS"/>
    <s v="BOMBILLO AHORRADOR E27 20W 120V 60 HZ COLOR BLANCO"/>
    <n v="39111800"/>
    <s v="Selección abreviada menor cuantía"/>
    <n v="4"/>
    <n v="7"/>
    <n v="30"/>
    <n v="750000"/>
    <s v="UNIDAD"/>
    <s v="NO SOLICITADAS"/>
  </r>
  <r>
    <x v="5"/>
    <x v="34"/>
    <n v="10"/>
    <s v="OTROS MATERIALES Y SUMINISTROS"/>
    <s v="BOMBILLO AHORRADOR X 2 40WATT"/>
    <n v="39111800"/>
    <s v="Selección abreviada menor cuantía"/>
    <n v="4"/>
    <n v="7"/>
    <n v="8"/>
    <n v="308000"/>
    <s v="UNIDAD"/>
    <s v="NO SOLICITADAS"/>
  </r>
  <r>
    <x v="5"/>
    <x v="34"/>
    <n v="10"/>
    <s v="OTROS MATERIALES Y SUMINISTROS"/>
    <s v="BOMBILLO DE 100 WATTS BLANCO"/>
    <n v="39111800"/>
    <s v="Selección abreviada menor cuantía"/>
    <n v="4"/>
    <n v="7"/>
    <n v="20"/>
    <n v="30800.000000000004"/>
    <s v="UNIDAD"/>
    <s v="NO SOLICITADAS"/>
  </r>
  <r>
    <x v="5"/>
    <x v="34"/>
    <n v="10"/>
    <s v="OTROS MATERIALES Y SUMINISTROS"/>
    <s v="BOMBILLO EXTERIOR LU70/MED 70 WATT"/>
    <n v="39111800"/>
    <s v="Selección abreviada menor cuantía"/>
    <n v="4"/>
    <n v="7"/>
    <n v="4"/>
    <n v="154000"/>
    <s v="UNIDAD"/>
    <s v="NO SOLICITADAS"/>
  </r>
  <r>
    <x v="5"/>
    <x v="34"/>
    <n v="10"/>
    <s v="OTROS MATERIALES Y SUMINISTROS"/>
    <s v="BOMBILLOS FLUORECENTES F40CW/RS/EW"/>
    <n v="39111800"/>
    <s v="Selección abreviada menor cuantía"/>
    <n v="4"/>
    <n v="7"/>
    <n v="90"/>
    <n v="891000"/>
    <s v="UNIDAD"/>
    <s v="NO SOLICITADAS"/>
  </r>
  <r>
    <x v="5"/>
    <x v="34"/>
    <n v="10"/>
    <s v="OTROS MATERIALES Y SUMINISTROS"/>
    <s v="CEPILLO GRATA CON CERDAS EN ALAMBRE DE BRONCE"/>
    <n v="39111800"/>
    <s v="Selección abreviada menor cuantía"/>
    <n v="4"/>
    <n v="7"/>
    <n v="3"/>
    <n v="29700"/>
    <s v="UNIDAD"/>
    <s v="NO SOLICITADAS"/>
  </r>
  <r>
    <x v="5"/>
    <x v="34"/>
    <n v="10"/>
    <s v="OTROS MATERIALES Y SUMINISTROS"/>
    <s v="CHAZOS DE EXPANSION PARA DRYWALL (FIXSER  EZP 100)  X 10 UNID"/>
    <n v="27112102"/>
    <s v="Selección abreviada menor cuantía"/>
    <n v="4"/>
    <n v="7"/>
    <n v="10"/>
    <n v="20000"/>
    <s v="UNIDAD"/>
    <s v="NO SOLICITADAS"/>
  </r>
  <r>
    <x v="5"/>
    <x v="34"/>
    <n v="10"/>
    <s v="OTROS MATERIALES Y SUMINISTROS"/>
    <s v="CINTA ANTIDESLIZANTE DE SEGURIDAD A BASE DE CUARZO Y RESINAS EPOXICAS * 300 MTS"/>
    <n v="31201513"/>
    <s v="Selección abreviada menor cuantía"/>
    <n v="4"/>
    <n v="7"/>
    <n v="1"/>
    <n v="500000"/>
    <s v="UNIDAD"/>
    <s v="NO SOLICITADAS"/>
  </r>
  <r>
    <x v="5"/>
    <x v="34"/>
    <n v="10"/>
    <s v="OTROS MATERIALES Y SUMINISTROS"/>
    <s v="CINTA DE FOIL DE ALUMINIO TM 4024, 192 MM X 100 M"/>
    <n v="31201521"/>
    <s v="Selección abreviada menor cuantía"/>
    <n v="4"/>
    <n v="7"/>
    <n v="3"/>
    <n v="135000"/>
    <s v="UNIDAD"/>
    <s v="NO SOLICITADAS"/>
  </r>
  <r>
    <x v="5"/>
    <x v="34"/>
    <n v="10"/>
    <s v="OTROS MATERIALES Y SUMINISTROS"/>
    <s v="CINTA DE FOIL DE ALUMINIO TM 4024, 25 MM X 50 M"/>
    <n v="31201521"/>
    <s v="Selección abreviada menor cuantía"/>
    <n v="4"/>
    <n v="7"/>
    <n v="3"/>
    <n v="75000"/>
    <s v="UNIDAD"/>
    <s v="NO SOLICITADAS"/>
  </r>
  <r>
    <x v="5"/>
    <x v="34"/>
    <n v="10"/>
    <s v="OTROS MATERIALES Y SUMINISTROS"/>
    <s v="CINTA DE FOIL DE ALUMINIO TM 4024, 48 MM X 150 M"/>
    <n v="31201521"/>
    <s v="Selección abreviada menor cuantía"/>
    <n v="4"/>
    <n v="7"/>
    <n v="3"/>
    <n v="105000"/>
    <s v="UNIDAD"/>
    <s v="NO SOLICITADAS"/>
  </r>
  <r>
    <x v="5"/>
    <x v="34"/>
    <n v="10"/>
    <s v="OTROS MATERIALES Y SUMINISTROS"/>
    <s v="CINTA INDUSTRIAL DUCT TAPE 2&quot; PARA CONDUCTOS CELLUX 41,15M"/>
    <n v="31201500"/>
    <s v="Selección abreviada menor cuantía"/>
    <n v="4"/>
    <n v="7"/>
    <n v="3"/>
    <n v="89100.000000000015"/>
    <s v="UNIDAD"/>
    <s v="NO SOLICITADAS"/>
  </r>
  <r>
    <x v="5"/>
    <x v="34"/>
    <n v="10"/>
    <s v="OTROS MATERIALES Y SUMINISTROS"/>
    <s v="CINTA MULTIUSOS 6969 PLATA 48 MM X 54.8 M, ESPESOR 10,7 MM "/>
    <n v="31201500"/>
    <s v="Selección abreviada menor cuantía"/>
    <n v="4"/>
    <n v="7"/>
    <n v="3"/>
    <n v="165000"/>
    <s v="UNIDAD"/>
    <s v="NO SOLICITADAS"/>
  </r>
  <r>
    <x v="5"/>
    <x v="34"/>
    <n v="10"/>
    <s v="OTROS MATERIALES Y SUMINISTROS"/>
    <s v="CINTA NEGRA AISLANTE ELECTRICA X 18MM"/>
    <n v="31201500"/>
    <s v="Selección abreviada menor cuantía"/>
    <n v="4"/>
    <n v="7"/>
    <n v="15"/>
    <n v="57750.000000000007"/>
    <s v="UNIDAD"/>
    <s v="NO SOLICITADAS"/>
  </r>
  <r>
    <x v="5"/>
    <x v="34"/>
    <n v="10"/>
    <s v="OTROS MATERIALES Y SUMINISTROS"/>
    <s v="CINTA PARA EMBALAR DE 72MM ANCHO X 50M DE LARGO"/>
    <n v="31201500"/>
    <s v="Selección abreviada menor cuantía"/>
    <n v="4"/>
    <n v="7"/>
    <n v="24"/>
    <n v="171600.00000000003"/>
    <s v="UNIDAD"/>
    <s v="NO SOLICITADAS"/>
  </r>
  <r>
    <x v="5"/>
    <x v="34"/>
    <n v="10"/>
    <s v="OTROS MATERIALES Y SUMINISTROS"/>
    <s v="CINTA TEFLON ROLLO DE 1/2&quot; X 33 MT DE LARGO"/>
    <n v="31201500"/>
    <s v="Selección abreviada menor cuantía"/>
    <n v="4"/>
    <n v="7"/>
    <n v="20"/>
    <n v="38000"/>
    <s v="UNIDAD"/>
    <s v="NO SOLICITADAS"/>
  </r>
  <r>
    <x v="5"/>
    <x v="34"/>
    <n v="10"/>
    <s v="OTROS MATERIALES Y SUMINISTROS"/>
    <s v="ESPONJA QUITAMANCHAS"/>
    <n v="47121803"/>
    <s v="Selección abreviada menor cuantía"/>
    <n v="4"/>
    <n v="7"/>
    <n v="30"/>
    <n v="180000"/>
    <s v="UNIDAD"/>
    <s v="NO SOLICITADAS"/>
  </r>
  <r>
    <x v="5"/>
    <x v="34"/>
    <n v="10"/>
    <s v="OTROS MATERIALES Y SUMINISTROS"/>
    <s v="ESPUMA LIMPIADORA INDUSTRIAL PARA EXTERIORES DE EQUIPOS ELECTRÓNICOS Y ELECTRICOS EN AEROSOL. 330 CC AROMA CÍTRICO."/>
    <n v="44102912"/>
    <s v="Selección abreviada menor cuantía"/>
    <n v="4"/>
    <n v="7"/>
    <n v="5"/>
    <n v="175000"/>
    <s v="UNIDAD"/>
    <s v="NO SOLICITADAS"/>
  </r>
  <r>
    <x v="5"/>
    <x v="34"/>
    <n v="10"/>
    <s v="OTROS MATERIALES Y SUMINISTROS"/>
    <s v="FRASCOS  DE COMBUSTIBLE BUTANO 1.5 OZ X 24 UNIDADES"/>
    <n v="15111500"/>
    <s v="Selección abreviada menor cuantía"/>
    <n v="4"/>
    <n v="7"/>
    <n v="1"/>
    <n v="343200"/>
    <s v="UNIDAD"/>
    <s v="NO SOLICITADAS"/>
  </r>
  <r>
    <x v="5"/>
    <x v="34"/>
    <n v="10"/>
    <s v="OTROS MATERIALES Y SUMINISTROS"/>
    <s v="GAS REFRIGERANTE 22 (30 LB)"/>
    <n v="24131513"/>
    <s v="Selección abreviada menor cuantía"/>
    <n v="4"/>
    <n v="7"/>
    <n v="1"/>
    <n v="495000"/>
    <s v="UNIDAD"/>
    <s v="NO SOLICITADAS"/>
  </r>
  <r>
    <x v="5"/>
    <x v="34"/>
    <n v="10"/>
    <s v="OTROS MATERIALES Y SUMINISTROS"/>
    <s v="GRATA ACERO DE COPA 4&quot; X 5/8&quot; "/>
    <n v="23131500"/>
    <s v="Selección abreviada menor cuantía"/>
    <n v="4"/>
    <n v="7"/>
    <n v="3"/>
    <n v="180000"/>
    <s v="UNIDAD"/>
    <s v="NO SOLICITADAS"/>
  </r>
  <r>
    <x v="5"/>
    <x v="34"/>
    <n v="10"/>
    <s v="OTROS MATERIALES Y SUMINISTROS"/>
    <s v="GRATA CERDAS DE COBRE, CON MANGO "/>
    <n v="23131500"/>
    <s v="Selección abreviada menor cuantía"/>
    <n v="4"/>
    <n v="7"/>
    <n v="2"/>
    <n v="26000"/>
    <s v="UNIDAD"/>
    <s v="NO SOLICITADAS"/>
  </r>
  <r>
    <x v="5"/>
    <x v="34"/>
    <n v="10"/>
    <s v="OTROS MATERIALES Y SUMINISTROS"/>
    <s v="LIJA DE AGUA NO. 100"/>
    <n v="23131500"/>
    <s v="Selección abreviada menor cuantía"/>
    <n v="4"/>
    <n v="7"/>
    <n v="5"/>
    <n v="6000"/>
    <s v="UNIDAD"/>
    <s v="NO SOLICITADAS"/>
  </r>
  <r>
    <x v="5"/>
    <x v="34"/>
    <n v="10"/>
    <s v="OTROS MATERIALES Y SUMINISTROS"/>
    <s v="LIJA DE AGUA NO. 150 "/>
    <n v="23131500"/>
    <s v="Selección abreviada menor cuantía"/>
    <n v="4"/>
    <n v="7"/>
    <n v="5"/>
    <n v="6000"/>
    <s v="UNIDAD"/>
    <s v="NO SOLICITADAS"/>
  </r>
  <r>
    <x v="5"/>
    <x v="34"/>
    <n v="10"/>
    <s v="OTROS MATERIALES Y SUMINISTROS"/>
    <s v="LIJA DE AGUA NO. 220"/>
    <n v="23131500"/>
    <s v="Selección abreviada menor cuantía"/>
    <n v="4"/>
    <n v="7"/>
    <n v="5"/>
    <n v="6000"/>
    <s v="UNIDAD"/>
    <s v="NO SOLICITADAS"/>
  </r>
  <r>
    <x v="5"/>
    <x v="34"/>
    <n v="10"/>
    <s v="OTROS MATERIALES Y SUMINISTROS"/>
    <s v="LIJA DE AGUA NO. 280"/>
    <n v="23131500"/>
    <s v="Selección abreviada menor cuantía"/>
    <n v="4"/>
    <n v="7"/>
    <n v="5"/>
    <n v="6000"/>
    <s v="UNIDAD"/>
    <s v="NO SOLICITADAS"/>
  </r>
  <r>
    <x v="5"/>
    <x v="34"/>
    <n v="10"/>
    <s v="OTROS MATERIALES Y SUMINISTROS"/>
    <s v="LIJA DE AGUA NO. 400"/>
    <n v="23131500"/>
    <s v="Selección abreviada menor cuantía"/>
    <n v="4"/>
    <n v="7"/>
    <n v="5"/>
    <n v="6000"/>
    <s v="UNIDAD"/>
    <s v="NO SOLICITADAS"/>
  </r>
  <r>
    <x v="5"/>
    <x v="34"/>
    <n v="10"/>
    <s v="OTROS MATERIALES Y SUMINISTROS"/>
    <s v="LIMPIADOR DE CONTACTOS, EN AEROSOL, POR 4000 ML, INFLAMABLE, CON LUBRICANTE"/>
    <n v="47131800"/>
    <s v="Selección abreviada menor cuantía"/>
    <n v="4"/>
    <n v="7"/>
    <n v="6"/>
    <n v="240000"/>
    <s v="UNIDAD"/>
    <s v="NO SOLICITADAS"/>
  </r>
  <r>
    <x v="5"/>
    <x v="34"/>
    <n v="10"/>
    <s v="OTROS MATERIALES Y SUMINISTROS"/>
    <s v="LIMPIADOR PARABRISA VEHICULOS"/>
    <n v="25171502"/>
    <s v="Selección abreviada menor cuantía"/>
    <n v="4"/>
    <n v="7"/>
    <n v="2"/>
    <n v="80000"/>
    <s v="UNIDAD"/>
    <s v="NO SOLICITADAS"/>
  </r>
  <r>
    <x v="5"/>
    <x v="34"/>
    <n v="10"/>
    <s v="OTROS MATERIALES Y SUMINISTROS"/>
    <s v="LUBRICANTE PENETRANTE WD-40 11 OZ"/>
    <n v="15121500"/>
    <s v="Selección abreviada menor cuantía"/>
    <n v="4"/>
    <n v="7"/>
    <n v="18"/>
    <n v="554400.00000000012"/>
    <s v="UNIDAD"/>
    <s v="NO SOLICITADAS"/>
  </r>
  <r>
    <x v="5"/>
    <x v="34"/>
    <n v="10"/>
    <s v="OTROS MATERIALES Y SUMINISTROS"/>
    <s v="PAÑOS ABSORVENTES P/N: T-151 3M HOJAS ABSORBENTES PARA PETROLEO 17&quot;X19&quot; CAPACIDAD DE ABSORCION 43.5 GALONES POR UNIDAD DE EMPAQUE. CAJA X 200 UNIDADES"/>
    <n v="47131500"/>
    <s v="Selección abreviada menor cuantía"/>
    <n v="4"/>
    <n v="7"/>
    <n v="2"/>
    <n v="900000"/>
    <s v="UNIDAD"/>
    <s v="NO SOLICITADAS"/>
  </r>
  <r>
    <x v="5"/>
    <x v="34"/>
    <n v="10"/>
    <s v="OTROS MATERIALES Y SUMINISTROS"/>
    <s v="PASTA PARA SOLDAR ESTAÑO: 60 % 0.8MM NIPPON AMERICA"/>
    <n v="47131800"/>
    <s v="Selección abreviada menor cuantía"/>
    <n v="4"/>
    <n v="7"/>
    <n v="2"/>
    <n v="26400.000000000004"/>
    <s v="UNIDAD"/>
    <s v="NO SOLICITADAS"/>
  </r>
  <r>
    <x v="5"/>
    <x v="34"/>
    <n v="10"/>
    <s v="OTROS MATERIALES Y SUMINISTROS"/>
    <s v="PEGANTE INSTANTANEO SECADO RAPIDO"/>
    <s v="31201600"/>
    <s v="Selección abreviada menor cuantía"/>
    <n v="4"/>
    <n v="7"/>
    <n v="4"/>
    <n v="30800.000000000004"/>
    <s v="UNIDAD"/>
    <s v="NO SOLICITADAS"/>
  </r>
  <r>
    <x v="5"/>
    <x v="34"/>
    <n v="10"/>
    <s v="OTROS MATERIALES Y SUMINISTROS"/>
    <s v="PILA RECARGABLE AA REF. RECHARGE"/>
    <n v="26111700"/>
    <s v="Selección abreviada menor cuantía"/>
    <n v="4"/>
    <n v="7"/>
    <n v="5"/>
    <n v="88000"/>
    <s v="UNIDAD"/>
    <s v="NO SOLICITADAS"/>
  </r>
  <r>
    <x v="5"/>
    <x v="34"/>
    <n v="10"/>
    <s v="OTROS MATERIALES Y SUMINISTROS"/>
    <s v="PILA RECARGABLE AAA REF. RECHARGE"/>
    <n v="26111700"/>
    <s v="Selección abreviada menor cuantía"/>
    <n v="4"/>
    <n v="7"/>
    <n v="5"/>
    <n v="66000.000000000015"/>
    <s v="UNIDAD"/>
    <s v="NO SOLICITADAS"/>
  </r>
  <r>
    <x v="5"/>
    <x v="34"/>
    <n v="10"/>
    <s v="OTROS MATERIALES Y SUMINISTROS"/>
    <s v="RASTRILLO MANUAL CURVO, EN PLÁSTICO, DE (16-18) DIENTES, CON MANGO EN MADERA."/>
    <n v="23131500"/>
    <s v="Selección abreviada menor cuantía"/>
    <n v="4"/>
    <n v="7"/>
    <n v="3"/>
    <n v="75000"/>
    <s v="UNIDAD"/>
    <s v="NO SOLICITADAS"/>
  </r>
  <r>
    <x v="5"/>
    <x v="34"/>
    <n v="10"/>
    <s v="OTROS MATERIALES Y SUMINISTROS"/>
    <s v="SELLANTE DE POLIURETANO MULTIUSOS"/>
    <n v="31133711"/>
    <s v="Selección abreviada menor cuantía"/>
    <n v="4"/>
    <n v="7"/>
    <n v="4"/>
    <n v="72000"/>
    <s v="UNIDAD"/>
    <s v="NO SOLICITADAS"/>
  </r>
  <r>
    <x v="5"/>
    <x v="34"/>
    <n v="10"/>
    <s v="OTROS MATERIALES Y SUMINISTROS"/>
    <s v="SILICONA ACETICA CON FUNGICIDA TRANSPARENTE 300 ML AERO COLOR TOPEX"/>
    <n v="31211704"/>
    <s v="Selección abreviada menor cuantía"/>
    <n v="4"/>
    <n v="7"/>
    <n v="4"/>
    <n v="40000"/>
    <s v="UNIDAD"/>
    <s v="NO SOLICITADAS"/>
  </r>
  <r>
    <x v="5"/>
    <x v="34"/>
    <n v="10"/>
    <s v="OTROS MATERIALES Y SUMINISTROS"/>
    <s v="SELLANTE PARA TECHOS"/>
    <n v="31211704"/>
    <s v="Selección abreviada menor cuantía"/>
    <n v="4"/>
    <n v="7"/>
    <n v="3"/>
    <n v="30000"/>
    <s v="UNIDAD"/>
    <s v="NO SOLICITADAS"/>
  </r>
  <r>
    <x v="5"/>
    <x v="34"/>
    <n v="10"/>
    <s v="OTROS MATERIALES Y SUMINISTROS"/>
    <s v="SOLDADURA ESTAÑO - 60 % ESTANO Y 40 % PLOMO REFERENCIA 60/40"/>
    <n v="23131500"/>
    <s v="Selección abreviada menor cuantía"/>
    <n v="4"/>
    <n v="7"/>
    <n v="3"/>
    <n v="165000.00000000003"/>
    <s v="UNIDAD"/>
    <s v="NO SOLICITADAS"/>
  </r>
  <r>
    <x v="5"/>
    <x v="34"/>
    <n v="10"/>
    <s v="OTROS MATERIALES Y SUMINISTROS"/>
    <s v="VINIPEL DE 50 CM X 1000MT, CALIBRE 90 TRASPARENTE"/>
    <n v="23131500"/>
    <s v="Selección abreviada menor cuantía"/>
    <n v="4"/>
    <n v="7"/>
    <n v="12"/>
    <n v="1320000.0000000002"/>
    <s v="UNIDAD"/>
    <s v="NO SOLICITADAS"/>
  </r>
  <r>
    <x v="5"/>
    <x v="34"/>
    <n v="10"/>
    <s v="OTROS MATERIALES Y SUMINISTROS"/>
    <s v="EXTENSIONES ELECTRICA 30 METROS CAL.12"/>
    <n v="39121440"/>
    <s v="Selección abreviada menor cuantía"/>
    <n v="4"/>
    <n v="7"/>
    <n v="1"/>
    <n v="250000"/>
    <s v="UNIDAD"/>
    <s v="NO SOLICITADAS"/>
  </r>
  <r>
    <x v="5"/>
    <x v="34"/>
    <n v="10"/>
    <s v="OTROS MATERIALES Y SUMINISTROS"/>
    <s v="HOJAS PARA SEGUETA"/>
    <n v="27111552"/>
    <s v="Selección abreviada menor cuantía"/>
    <n v="4"/>
    <n v="7"/>
    <n v="3"/>
    <n v="180000"/>
    <s v="UNIDAD"/>
    <s v="NO SOLICITADAS"/>
  </r>
  <r>
    <x v="5"/>
    <x v="35"/>
    <n v="16"/>
    <s v="MANTENIMIENTO DE BIENES INMUEBLES"/>
    <s v="CERRAMIENTO PISCINA SUBOFIICIALES"/>
    <n v="72102900"/>
    <s v="Mínima cuantía"/>
    <n v="5"/>
    <n v="4"/>
    <n v="1"/>
    <n v="45000000"/>
    <s v="GLOBAL"/>
    <s v="NO SOLICITADAS"/>
  </r>
  <r>
    <x v="5"/>
    <x v="35"/>
    <n v="16"/>
    <s v="MANTENIMIENTO DE BIENES INMUEBLES"/>
    <s v="MANTENIMIENTO CANILES "/>
    <n v="72102900"/>
    <s v="Mínima cuantía"/>
    <n v="4"/>
    <n v="4"/>
    <n v="1"/>
    <n v="31363959"/>
    <s v="GLOBAL"/>
    <s v="NO SOLICITADAS"/>
  </r>
  <r>
    <x v="5"/>
    <x v="35"/>
    <n v="10"/>
    <s v="MANTENIMIENTO DE BIENES INMUEBLES"/>
    <s v="MANTENIMIENTO PLANTA DE TRATAMIENTO DE AGUA POTABLE"/>
    <n v="76122200"/>
    <s v="Selección abreviada menor cuantía"/>
    <n v="0"/>
    <n v="0"/>
    <n v="1"/>
    <n v="160000000"/>
    <s v="GLOBAL"/>
    <s v="NO SOLICITADAS"/>
  </r>
  <r>
    <x v="5"/>
    <x v="35"/>
    <n v="10"/>
    <s v="MANTENIMIENTO DE BIENES INMUEBLES"/>
    <s v="MANTENIMIENTO UNIDADES DE TRATAMIENTO DE AGUA RESIDUAL "/>
    <n v="83101506"/>
    <s v="Mínima cuantía"/>
    <n v="6"/>
    <n v="5"/>
    <n v="1"/>
    <n v="65000000"/>
    <s v="GLOBAL"/>
    <s v="NO SOLICITADAS"/>
  </r>
  <r>
    <x v="5"/>
    <x v="35"/>
    <n v="10"/>
    <s v="MANTENIMIENTO DE BIENES INMUEBLES"/>
    <s v="MANTENIMIENTO UNIDADES DE TRATAMIENTO DE AGUA RESIDUAL  AMARRE 2018"/>
    <n v="83101506"/>
    <s v="Mínima cuantía"/>
    <n v="12"/>
    <n v="1"/>
    <n v="1"/>
    <n v="4000000"/>
    <s v="GLOBAL"/>
    <s v="NO SOLICITADAS"/>
  </r>
  <r>
    <x v="5"/>
    <x v="35"/>
    <n v="10"/>
    <s v="MANTENIMIENTO DE BIENES INMUEBLES"/>
    <s v="MANTENIMIENTO UNIDADES DE TRATAMIENTO DE AGUA RESIDUAL VF 2018"/>
    <n v="83101506"/>
    <s v="Mínima cuantía"/>
    <n v="1"/>
    <n v="6"/>
    <n v="1"/>
    <n v="70259980"/>
    <s v="GLOBAL"/>
    <s v="SI APROBADAS"/>
  </r>
  <r>
    <x v="5"/>
    <x v="35"/>
    <n v="10"/>
    <s v="MANTENIMIENTO DE BIENES INMUEBLES"/>
    <s v="MANTTO ADECUACION Y MEJORAMIENTO DE HORNO INCINERADOR "/>
    <n v="76122200"/>
    <s v="Mínima cuantía"/>
    <n v="7"/>
    <n v="5"/>
    <n v="1"/>
    <n v="17000000"/>
    <s v="GLOBAL"/>
    <s v="NO SOLICITADAS"/>
  </r>
  <r>
    <x v="5"/>
    <x v="35"/>
    <n v="10"/>
    <s v="MANTENIMIENTO DE BIENES INMUEBLES"/>
    <s v="MANTTO ADECUACION Y MEJORAMIENTO DE HORNO INCINERADOR AMARRE 2018"/>
    <n v="76122200"/>
    <s v="Mínima cuantía"/>
    <n v="12"/>
    <n v="1"/>
    <n v="1"/>
    <n v="3000000"/>
    <s v="GLOBAL"/>
    <s v="NO SOLICITADAS"/>
  </r>
  <r>
    <x v="5"/>
    <x v="35"/>
    <n v="10"/>
    <s v="MANTENIMIENTO DE BIENES INMUEBLES"/>
    <s v="MANTTO ADECUACION Y MEJORAMIENTO DE HORNO INCINERADOR VF 2018"/>
    <n v="761222000"/>
    <s v="Mínima cuantía"/>
    <n v="1"/>
    <n v="6"/>
    <n v="1"/>
    <n v="19999657"/>
    <s v="GLOBAL"/>
    <s v="SI APROBADAS"/>
  </r>
  <r>
    <x v="5"/>
    <x v="35"/>
    <n v="10"/>
    <s v="MANTENIMIENTO DE BIENES INMUEBLES"/>
    <s v="MTTO PREVENTIDO Y CORRECTIVO DE CALDERA Y MARMITAS"/>
    <n v="72151001"/>
    <s v="Mínima cuantía"/>
    <n v="3"/>
    <n v="4"/>
    <n v="1"/>
    <n v="31000000"/>
    <s v="GLOBAL"/>
    <s v="NO SOLICITADAS"/>
  </r>
  <r>
    <x v="5"/>
    <x v="35"/>
    <n v="10"/>
    <s v="MANTENIMIENTO DE BIENES INMUEBLES"/>
    <s v="MANTENIMIENTO CANILES "/>
    <n v="72102900"/>
    <s v="Mínima cuantía"/>
    <n v="4"/>
    <n v="6"/>
    <n v="1"/>
    <n v="3636041"/>
    <s v="GLOBAL"/>
    <s v="NO SOLICITADAS"/>
  </r>
  <r>
    <x v="5"/>
    <x v="35"/>
    <n v="10"/>
    <s v="MANTENIMIENTO DE BIENES INMUEBLES"/>
    <s v="MANTENIMIENTO COMPLEJO DE COMBUSTIBLE"/>
    <n v="72154100"/>
    <s v="Selección abreviada menor cuantía"/>
    <n v="4"/>
    <n v="7"/>
    <n v="1"/>
    <n v="65117320"/>
    <s v="GLOBAL"/>
    <s v="NO SOLICITADAS"/>
  </r>
  <r>
    <x v="5"/>
    <x v="35"/>
    <n v="10"/>
    <s v="MANTENIMIENTO DE BIENES INMUEBLES"/>
    <s v="MANTENIMIENTO INSTALACIONES RADAR"/>
    <n v="72101500"/>
    <s v="Selección abreviada menor cuantía"/>
    <n v="4"/>
    <n v="7"/>
    <n v="1"/>
    <n v="50000000"/>
    <s v="GLOBAL"/>
    <s v="NO SOLICITADAS"/>
  </r>
  <r>
    <x v="5"/>
    <x v="36"/>
    <n v="10"/>
    <s v="MANTENIMIENTO DE BIENES MUEBLES, EQUIPOS Y ENSERES"/>
    <s v="MANTENIMIENTO EQUIPOS DE REFRIGERACION "/>
    <n v="72151800"/>
    <s v="Mínima cuantía"/>
    <n v="4"/>
    <n v="4"/>
    <n v="1"/>
    <n v="20000000"/>
    <s v="GLOBAL"/>
    <s v="NO SOLICITADAS"/>
  </r>
  <r>
    <x v="5"/>
    <x v="36"/>
    <n v="10"/>
    <s v="MANTENIMIENTO DE BIENES MUEBLES, EQUIPOS Y ENSERES"/>
    <s v="RECARGA Y MANTENIMIENTO DE EXTINTORES"/>
    <n v="72101509"/>
    <s v="Mínima cuantía"/>
    <n v="5"/>
    <n v="5"/>
    <n v="1"/>
    <n v="23000000"/>
    <s v="GLOBAL"/>
    <s v="NO SOLICITADAS"/>
  </r>
  <r>
    <x v="5"/>
    <x v="36"/>
    <n v="10"/>
    <s v="MANTENIMIENTO DE BIENES MUEBLES, EQUIPOS Y ENSERES"/>
    <s v="MANTENIMIENTO LAVADORAS"/>
    <n v="73152108"/>
    <s v="Mínima cuantía"/>
    <n v="4"/>
    <n v="2"/>
    <n v="1"/>
    <n v="2500000"/>
    <s v="GLOBAL"/>
    <s v="NO SOLICITADAS"/>
  </r>
  <r>
    <x v="5"/>
    <x v="36"/>
    <n v="10"/>
    <s v="MANTENIMIENTO DE BIENES MUEBLES, EQUIPOS Y ENSERES"/>
    <s v="MANTENIMIENTO NEVERAS"/>
    <n v="73152108"/>
    <s v="Mínima cuantía"/>
    <n v="4"/>
    <n v="2"/>
    <n v="1"/>
    <n v="3000000"/>
    <s v="GLOBAL"/>
    <s v="NO SOLICITADAS"/>
  </r>
  <r>
    <x v="5"/>
    <x v="36"/>
    <n v="10"/>
    <s v="MANTENIMIENTO DE BIENES MUEBLES, EQUIPOS Y ENSERES"/>
    <s v="MANTENIMIENTO SECADORAS "/>
    <n v="73152108"/>
    <s v="Mínima cuantía"/>
    <n v="4"/>
    <n v="2"/>
    <n v="1"/>
    <n v="1000000"/>
    <s v="GLOBAL"/>
    <s v="NO SOLICITADAS"/>
  </r>
  <r>
    <x v="5"/>
    <x v="36"/>
    <n v="10"/>
    <s v="MANTENIMIENTO DE BIENES MUEBLES, EQUIPOS Y ENSERES"/>
    <s v="MANTENIMIENTO BASCULAS"/>
    <n v="73152109"/>
    <s v="Mínima cuantía"/>
    <n v="4"/>
    <n v="4"/>
    <n v="1"/>
    <n v="4500000"/>
    <s v="GLOBAL"/>
    <s v="NO SOLICITADAS"/>
  </r>
  <r>
    <x v="5"/>
    <x v="36"/>
    <n v="10"/>
    <s v="MANTENIMIENTO DE BIENES MUEBLES, EQUIPOS Y ENSERES"/>
    <s v="MANTENIMIENTO DE FILTROS  Y EQUIPOS DE LABORATORIO"/>
    <n v="70111503"/>
    <s v="Mínima cuantía"/>
    <n v="3"/>
    <n v="5"/>
    <n v="1"/>
    <n v="50000000"/>
    <s v="GLOBAL"/>
    <s v="NO SOLICITADAS"/>
  </r>
  <r>
    <x v="5"/>
    <x v="36"/>
    <n v="10"/>
    <s v="MANTENIMIENTO DE BIENES MUEBLES, EQUIPOS Y ENSERES"/>
    <s v="MANTENIMIENTO PARA-RAYOS"/>
    <n v="73152108"/>
    <s v="Mínima cuantía"/>
    <n v="3"/>
    <n v="4"/>
    <n v="1"/>
    <n v="16000000"/>
    <s v="GLOBAL"/>
    <s v="NO SOLICITADAS"/>
  </r>
  <r>
    <x v="5"/>
    <x v="36"/>
    <n v="10"/>
    <s v="MANTENIMIENTO DE BIENES MUEBLES, EQUIPOS Y ENSERES"/>
    <s v="MANTENIMIENTO PREVENTIVO Y CORRECTIVO MOTOBOMBAS Y ELECTROBOMBAS DEL CACOM-6"/>
    <n v="73152108"/>
    <s v="Mínima cuantía"/>
    <n v="4"/>
    <n v="4"/>
    <n v="1"/>
    <n v="5000000"/>
    <s v="GLOBAL"/>
    <s v="NO SOLICITADAS"/>
  </r>
  <r>
    <x v="5"/>
    <x v="36"/>
    <n v="10"/>
    <s v="MANTENIMIENTO DE BIENES MUEBLES, EQUIPOS Y ENSERES"/>
    <s v="MANTENIMIENTO PREVENTIVO Y CORRECTIVO A LOS TRANSFORMADORES DE ENERGIA ELECTRICA DEL COMANDO AEREO DE COMBATE Nº 6 "/>
    <n v="73152108"/>
    <s v="Mínima cuantía"/>
    <n v="5"/>
    <n v="6"/>
    <n v="1"/>
    <n v="20000000"/>
    <s v="GLOBAL"/>
    <s v="NO SOLICITADAS"/>
  </r>
  <r>
    <x v="5"/>
    <x v="36"/>
    <n v="10"/>
    <s v="MANTENIMIENTO DE BIENES MUEBLES, EQUIPOS Y ENSERES"/>
    <s v="MANTENIMIENTO PREVENTIVO  03 CARROS DE OXIGENO Y NITROGENO_x000a_ _x000a_                                "/>
    <n v="72154501"/>
    <s v="Selección abreviada menor cuantía"/>
    <n v="4"/>
    <n v="7"/>
    <n v="1"/>
    <n v="9900000"/>
    <s v="GLOBAL"/>
    <s v="NO SOLICITADAS"/>
  </r>
  <r>
    <x v="5"/>
    <x v="36"/>
    <n v="10"/>
    <s v="MANTENIMIENTO DE BIENES MUEBLES, EQUIPOS Y ENSERES"/>
    <s v="MANTENIMIENTO PREVENTIVO HIDROLAVADORA "/>
    <n v="47111501"/>
    <s v="Selección abreviada menor cuantía"/>
    <n v="4"/>
    <n v="7"/>
    <n v="1"/>
    <n v="2200000"/>
    <s v="GLOBAL"/>
    <s v="NO SOLICITADAS"/>
  </r>
  <r>
    <x v="5"/>
    <x v="36"/>
    <n v="10"/>
    <s v="MANTENIMIENTO DE BIENES MUEBLES, EQUIPOS Y ENSERES"/>
    <s v="MANTENIMIENTO PREVENTIVO Y CORRECTIVO (02) GATOS HYD"/>
    <n v="72154501"/>
    <s v="Selección abreviada menor cuantía"/>
    <n v="4"/>
    <n v="7"/>
    <n v="1"/>
    <n v="2750000"/>
    <s v="GLOBAL"/>
    <s v="NO SOLICITADAS"/>
  </r>
  <r>
    <x v="5"/>
    <x v="36"/>
    <n v="10"/>
    <s v="MANTENIMIENTO DE BIENES MUEBLES, EQUIPOS Y ENSERES"/>
    <s v="MNATENIMIENTO  PREVENTIVO 02 LLANTAS CARRETEO DE HELICOPTEROS: "/>
    <n v="72154501"/>
    <s v="Selección abreviada menor cuantía"/>
    <n v="4"/>
    <n v="7"/>
    <n v="1"/>
    <n v="1100000"/>
    <s v="GLOBAL"/>
    <s v="NO SOLICITADAS"/>
  </r>
  <r>
    <x v="5"/>
    <x v="36"/>
    <n v="10"/>
    <s v="MANTENIMIENTO DE BIENES MUEBLES, EQUIPOS Y ENSERES"/>
    <s v="MANTENIMIENTO PREVENTIVO Y CORRECTIV  EQUIPOS ESTACION RADAR"/>
    <n v="72102900"/>
    <s v="Selección abreviada menor cuantía"/>
    <n v="4"/>
    <n v="7"/>
    <n v="1"/>
    <n v="10000000"/>
    <s v="GLOBAL"/>
    <s v="NO SOLICITADAS"/>
  </r>
  <r>
    <x v="5"/>
    <x v="36"/>
    <n v="10"/>
    <s v="MANTENIMIENTO DE BIENES MUEBLES, EQUIPOS Y ENSERES"/>
    <s v="MANTENIMIENTO PREVENTIVO Y CORRECTIVO EQUIPOS DE REFRIGERACION ESTACION RADAR"/>
    <n v="56101526"/>
    <s v="Selección abreviada menor cuantía"/>
    <n v="4"/>
    <n v="7"/>
    <n v="1"/>
    <n v="10000000"/>
    <s v="GLOBAL"/>
    <s v="NO SOLICITADAS"/>
  </r>
  <r>
    <x v="5"/>
    <x v="36"/>
    <n v="10"/>
    <s v="MANTENIMIENTO DE BIENES MUEBLES, EQUIPOS Y ENSERES"/>
    <s v="MANTENIMIENTO PREVENTIVO Y CORRECTIVO LAVADORAS-SECADORAS "/>
    <n v="41103200"/>
    <s v="Selección abreviada menor cuantía"/>
    <n v="4"/>
    <n v="7"/>
    <n v="1"/>
    <n v="5000000"/>
    <s v="GLOBAL"/>
    <s v="NO SOLICITADAS"/>
  </r>
  <r>
    <x v="5"/>
    <x v="36"/>
    <n v="10"/>
    <s v="MANTENIMIENTO DE BIENES MUEBLES, EQUIPOS Y ENSERES"/>
    <s v="MANTENIMIENTO PREVENTIVO, CORRECTIVO Y RECARGA EXTINTORES"/>
    <n v="46191601"/>
    <s v="Selección abreviada menor cuantía"/>
    <n v="4"/>
    <n v="7"/>
    <n v="1"/>
    <n v="3500000"/>
    <s v="GLOBAL"/>
    <s v="NO SOLICITADAS"/>
  </r>
  <r>
    <x v="5"/>
    <x v="37"/>
    <n v="10"/>
    <s v="MANTENIMIENTO DE VÍAS, ESTRUCTURAS Y REDES"/>
    <s v="MANTENIMIENTO PLANTA CROMOGLAS"/>
    <n v="47101538"/>
    <s v="Selección abreviada menor cuantía"/>
    <n v="4"/>
    <n v="7"/>
    <n v="1"/>
    <n v="8000000"/>
    <s v="GLOBAL"/>
    <s v="NO SOLICITADAS"/>
  </r>
  <r>
    <x v="5"/>
    <x v="37"/>
    <n v="10"/>
    <s v="MANTENIMIENTO DE VÍAS, ESTRUCTURAS Y REDES"/>
    <s v="MANTENIMIENTO PLANTA DE AGUA"/>
    <n v="24111810"/>
    <s v="Selección abreviada menor cuantía"/>
    <n v="4"/>
    <n v="7"/>
    <n v="1"/>
    <n v="8000000"/>
    <s v="GLOBAL"/>
    <s v="NO SOLICITADAS"/>
  </r>
  <r>
    <x v="5"/>
    <x v="37"/>
    <n v="10"/>
    <s v="MANTENIMIENTO DE VÍAS, ESTRUCTURAS Y REDES"/>
    <s v="MANTENIMIENTO SISTEMA DE COMBUSTIBLE"/>
    <n v="25172404"/>
    <s v="Selección abreviada menor cuantía"/>
    <n v="4"/>
    <n v="7"/>
    <n v="1"/>
    <n v="15000000"/>
    <s v="GLOBAL"/>
    <s v="NO SOLICITADAS"/>
  </r>
  <r>
    <x v="5"/>
    <x v="39"/>
    <n v="10"/>
    <s v="MANTENIMIENTO EQUIPO DE NAVEGACION Y TRANSPORTE"/>
    <s v="MANTENIMIENTO CASETA COMBUSTIBLE TERRESTRE"/>
    <n v="78181500"/>
    <s v="Selección abreviada menor cuantía"/>
    <n v="5"/>
    <n v="5"/>
    <n v="1"/>
    <n v="55000000"/>
    <s v="GLOBAL"/>
    <s v="NO SOLICITADAS"/>
  </r>
  <r>
    <x v="5"/>
    <x v="39"/>
    <n v="10"/>
    <s v="MANTENIMIENTO EQUIPO DE NAVEGACION Y TRANSPORTE"/>
    <s v="MANTENIMIENTO MAQUINARIA  AMARILLA"/>
    <n v="78181508"/>
    <s v="Mínima cuantía"/>
    <n v="4"/>
    <n v="4"/>
    <n v="1"/>
    <n v="40000000"/>
    <s v="GLOBAL"/>
    <s v="NO SOLICITADAS"/>
  </r>
  <r>
    <x v="5"/>
    <x v="39"/>
    <n v="10"/>
    <s v="MANTENIMIENTO EQUIPO DE NAVEGACION Y TRANSPORTE"/>
    <s v="MANTENIMIENTO PREVENTIVO Y CORRECTIVO DE MOTOS "/>
    <n v="78181500"/>
    <s v="Mínima cuantía"/>
    <n v="6"/>
    <n v="5"/>
    <n v="1"/>
    <n v="20000000"/>
    <s v="GLOBAL"/>
    <s v="NO SOLICITADAS"/>
  </r>
  <r>
    <x v="5"/>
    <x v="39"/>
    <n v="10"/>
    <s v="MANTENIMIENTO EQUIPO DE NAVEGACION Y TRANSPORTE"/>
    <s v="MANTENIMIENTO PREVENTIVO Y CORRECTIVO DE MOTOS AMARRE 2018"/>
    <n v="78181500"/>
    <s v="Mínima cuantía"/>
    <n v="12"/>
    <n v="1"/>
    <n v="1"/>
    <n v="10000000"/>
    <s v="GLOBAL"/>
    <s v="NO SOLICITADAS"/>
  </r>
  <r>
    <x v="5"/>
    <x v="39"/>
    <n v="10"/>
    <s v="MANTENIMIENTO EQUIPO DE NAVEGACION Y TRANSPORTE"/>
    <s v="MANTENIMIENTO PREVENTIVO Y CORRECTIVO DE MOTOS VF 2018"/>
    <n v="78181500"/>
    <s v="Mínima cuantía"/>
    <n v="1"/>
    <n v="5"/>
    <n v="1"/>
    <n v="20000000"/>
    <s v="GLOBAL"/>
    <s v="SI APROBADAS"/>
  </r>
  <r>
    <x v="5"/>
    <x v="39"/>
    <n v="10"/>
    <s v="MANTENIMIENTO EQUIPO DE NAVEGACION Y TRANSPORTE"/>
    <s v="MANTENIMIENTO PREVENTIVO Y CORRECTIVO DE VEHICULOS AUTOMOTORES "/>
    <n v="78181500"/>
    <s v="Mínima cuantía"/>
    <n v="7"/>
    <n v="5"/>
    <n v="1"/>
    <n v="40000000"/>
    <s v="GLOBAL"/>
    <s v="NO SOLICITADAS"/>
  </r>
  <r>
    <x v="5"/>
    <x v="39"/>
    <n v="10"/>
    <s v="MANTENIMIENTO EQUIPO DE NAVEGACION Y TRANSPORTE"/>
    <s v="MANTENIMIENTO PREVENTIVO Y CORRECTIVO DE VEHICULOS AUTOMOTORES AMARRE 2018"/>
    <n v="78181500"/>
    <s v="Mínima cuantía"/>
    <n v="12"/>
    <n v="1"/>
    <n v="1"/>
    <n v="5000000"/>
    <s v="GLOBAL"/>
    <s v="NO SOLICITADAS"/>
  </r>
  <r>
    <x v="5"/>
    <x v="39"/>
    <n v="10"/>
    <s v="MANTENIMIENTO EQUIPO DE NAVEGACION Y TRANSPORTE"/>
    <s v="MANTENIMIENTO PREVENTIVO Y CORRECTIVO DE VEHICULOS AUTOMOTORES VF 2018"/>
    <n v="78181500"/>
    <s v="Mínima cuantía"/>
    <n v="1"/>
    <n v="6"/>
    <n v="1"/>
    <n v="33000000"/>
    <s v="GLOBAL"/>
    <s v="SI APROBADAS"/>
  </r>
  <r>
    <x v="5"/>
    <x v="39"/>
    <n v="10"/>
    <s v="MANTENIMIENTO EQUIPO DE NAVEGACION Y TRANSPORTE"/>
    <s v="MANTENIMIENTO PREVENTIVO  Y CORRECTIVO (02)CARRO GATORS JHON DEERE                                _x000a__x000a_"/>
    <n v="72154501"/>
    <s v="Selección abreviada menor cuantía"/>
    <n v="4"/>
    <n v="7"/>
    <n v="1"/>
    <n v="7700000"/>
    <s v="GLOBAL"/>
    <s v="NO SOLICITADAS"/>
  </r>
  <r>
    <x v="5"/>
    <x v="39"/>
    <n v="10"/>
    <s v="MANTENIMIENTO EQUIPO DE NAVEGACION Y TRANSPORTE"/>
    <s v="MANTENIMIENTO PREVENTIVO Y CORRECTIVO (02) TRACTORES DE ARRASTRE                                                                                                            _x000a__x000a_"/>
    <n v="72154501"/>
    <s v="Selección abreviada menor cuantía"/>
    <n v="4"/>
    <n v="7"/>
    <n v="1"/>
    <n v="7700000"/>
    <s v="GLOBAL"/>
    <s v="NO SOLICITADAS"/>
  </r>
  <r>
    <x v="5"/>
    <x v="39"/>
    <n v="10"/>
    <s v="MANTENIMIENTO EQUIPO DE NAVEGACION Y TRANSPORTE"/>
    <s v="MANTENIMIENTO PREVENTIVO Y CORRECTIVO (02)POLARIS "/>
    <n v="72154501"/>
    <s v="Selección abreviada menor cuantía"/>
    <n v="4"/>
    <n v="7"/>
    <n v="1"/>
    <n v="9020000"/>
    <s v="GLOBAL"/>
    <s v="NO SOLICITADAS"/>
  </r>
  <r>
    <x v="5"/>
    <x v="39"/>
    <n v="10"/>
    <s v="MANTENIMIENTO EQUIPO DE NAVEGACION Y TRANSPORTE"/>
    <s v="MANTENIMIENTO PREVENTIVO Y CORRECTIVO (03)CARRO LEVANTABOMBAS "/>
    <n v="72154501"/>
    <s v="Selección abreviada menor cuantía"/>
    <n v="4"/>
    <n v="7"/>
    <n v="1"/>
    <n v="4290000"/>
    <s v="GLOBAL"/>
    <s v="NO SOLICITADAS"/>
  </r>
  <r>
    <x v="5"/>
    <x v="39"/>
    <n v="10"/>
    <s v="MANTENIMIENTO EQUIPO DE NAVEGACION Y TRANSPORTE"/>
    <s v="MANTENIMIENTO PREVENTIVO Y CORRECTIVO(05)MONTACARGAS                                                       _x000a_"/>
    <n v="72154501"/>
    <s v="Selección abreviada menor cuantía"/>
    <n v="4"/>
    <n v="7"/>
    <n v="1"/>
    <n v="46750000"/>
    <s v="GLOBAL"/>
    <s v="NO SOLICITADAS"/>
  </r>
  <r>
    <x v="5"/>
    <x v="39"/>
    <n v="10"/>
    <s v="MANTENIMIENTO EQUIPO DE NAVEGACION Y TRANSPORTE"/>
    <s v="MANTENIMIENTO PREVENTIVO Y CORRECTIVO CAMIONETA "/>
    <n v="78181901"/>
    <s v="Selección abreviada menor cuantía"/>
    <n v="4"/>
    <n v="7"/>
    <n v="1"/>
    <n v="8000000"/>
    <s v="GLOBAL"/>
    <s v="NO SOLICITADAS"/>
  </r>
  <r>
    <x v="5"/>
    <x v="39"/>
    <n v="10"/>
    <s v="MANTENIMIENTO EQUIPO DE NAVEGACION Y TRANSPORTE"/>
    <s v="MANTENIMIENTO PREVENTIVO Y CORRECTIVO MONTACARGA"/>
    <n v="78181901"/>
    <s v="Selección abreviada menor cuantía"/>
    <n v="4"/>
    <n v="7"/>
    <n v="1"/>
    <n v="8000000"/>
    <s v="GLOBAL"/>
    <s v="NO SOLICITADAS"/>
  </r>
  <r>
    <x v="5"/>
    <x v="40"/>
    <n v="16"/>
    <s v="MANTENIMIENTO Y MEJORAMIENTO DE VIVIENDA Y ALOJAMIENTO"/>
    <s v="MANTENIMIENTO DE VIVIENDA FISCAL "/>
    <n v="72102900"/>
    <s v="Selección abreviada menor cuantía"/>
    <n v="2"/>
    <n v="10"/>
    <n v="1"/>
    <n v="500000000"/>
    <s v="GLOBAL"/>
    <s v="NO SOLICITADAS"/>
  </r>
  <r>
    <x v="5"/>
    <x v="41"/>
    <n v="10"/>
    <s v="SERVICIO DE ASEO"/>
    <s v="SERVICIO DE ASEO HOSPITALARIO INCLUIDO INSUMOS SEGÚN LA NORMATIVIDAD Y DOS OPERARIAS VF2018"/>
    <n v="76111501"/>
    <s v="Selección abreviada menor cuantía"/>
    <n v="1"/>
    <n v="4"/>
    <n v="1"/>
    <n v="19999991"/>
    <s v="GLOBAL"/>
    <s v="SI APROBADAS"/>
  </r>
  <r>
    <x v="5"/>
    <x v="41"/>
    <n v="10"/>
    <s v="SERVICIO DE ASEO"/>
    <s v="SERVICIO DE ASEO HOSPITALARIO INCLUIDO INSUMOS SEGÚN LA NORMATIVIDAD Y DOS OPERARIAS 2018"/>
    <n v="76111501"/>
    <s v="Selección abreviada menor cuantía"/>
    <n v="4"/>
    <n v="8"/>
    <n v="1"/>
    <n v="45000000"/>
    <s v="GLOBAL"/>
    <s v="NO SOLICITADAS"/>
  </r>
  <r>
    <x v="5"/>
    <x v="41"/>
    <n v="10"/>
    <s v="SERVICIO DE ASEO"/>
    <s v="SERVICIO DE ASEO HOSPITALARIO INCLUIDO INSUMOS SEGÚN LA NORMATIVIDAD Y DOS OPERARIAS 2018"/>
    <n v="76111501"/>
    <s v="Selección abreviada menor cuantía"/>
    <n v="4"/>
    <n v="8"/>
    <n v="1"/>
    <n v="5000000"/>
    <s v="GLOBAL"/>
    <s v="NO SOLICITADAS"/>
  </r>
  <r>
    <x v="5"/>
    <x v="41"/>
    <n v="10"/>
    <s v="SERVICIO DE ASEO"/>
    <s v="SERVICIO DE ASEO HOSPITALARIO INCLUIDO INSUMOS SEGÚN LA NORMATIVIDAD Y DOS OPERARIAS AMARRE VF2019"/>
    <n v="76111501"/>
    <s v="Selección abreviada menor cuantía"/>
    <n v="12"/>
    <n v="1"/>
    <n v="1"/>
    <n v="3000000"/>
    <s v="GLOBAL"/>
    <s v="NO SOLICITADAS"/>
  </r>
  <r>
    <x v="5"/>
    <x v="41"/>
    <n v="10"/>
    <s v="SERVICIO DE ASEO"/>
    <s v="MANTTO ADECUACION Y MEJORAMIENTO DE ZONAS VERDES (PODA DE ARBOLES)"/>
    <n v="70111503"/>
    <s v="Mínima cuantía"/>
    <n v="3"/>
    <n v="5"/>
    <n v="1"/>
    <n v="10000000"/>
    <s v="GLOBAL"/>
    <s v="NO SOLICITADAS"/>
  </r>
  <r>
    <x v="5"/>
    <x v="41"/>
    <n v="16"/>
    <s v="SERVICIO DE ASEO"/>
    <s v="SERVICIO DE ASEO A LA UNIDAD "/>
    <n v="76111500"/>
    <s v="Mínima cuantía"/>
    <n v="6"/>
    <n v="5"/>
    <n v="1"/>
    <n v="38000000"/>
    <s v="GLOBAL"/>
    <s v="NO SOLICITADAS"/>
  </r>
  <r>
    <x v="5"/>
    <x v="41"/>
    <n v="10"/>
    <s v="SERVICIO DE ASEO"/>
    <s v="SERVICIO DE ASEO A LA UNIDAD AMARRE 2018"/>
    <n v="76111500"/>
    <s v="Mínima cuantía"/>
    <n v="12"/>
    <n v="1"/>
    <n v="1"/>
    <n v="8000000"/>
    <s v="GLOBAL"/>
    <s v="NO SOLICITADAS"/>
  </r>
  <r>
    <x v="5"/>
    <x v="41"/>
    <n v="10"/>
    <s v="SERVICIO DE ASEO"/>
    <s v="SERVICIO DE ASEO A LA UNIDAD VF 2018"/>
    <n v="76111500"/>
    <s v="Mínima cuantía"/>
    <n v="1"/>
    <n v="6"/>
    <n v="1"/>
    <n v="54872109"/>
    <s v="GLOBAL"/>
    <s v="SI APROBADAS"/>
  </r>
  <r>
    <x v="5"/>
    <x v="59"/>
    <n v="16"/>
    <s v="SERVICIO DE CAFETERIA Y RESTAURANTE"/>
    <s v="SERVICIO DE CAFETERÍA Y RESTAURANTE (DESAYUNOS, ALMUERZOS, CENAS , REFRIGERIOS PARA LA ATENCION DE EVENTOS ESPECIALES Y ACTIVIDADES)"/>
    <n v="90101600"/>
    <s v="Mínima cuantía"/>
    <n v="1"/>
    <n v="12"/>
    <n v="1"/>
    <n v="8723631"/>
    <s v="GLOBAL"/>
    <s v="NO SOLICITADAS"/>
  </r>
  <r>
    <x v="5"/>
    <x v="42"/>
    <n v="10"/>
    <s v="ADMINISTRACION OPERACIÓN Y MANTENIMIENTO DE PLANTAS DE ENERGIA"/>
    <s v="MANTENIMIENTO PLANTAS ELECTRICAS SATELITALES"/>
    <n v="73152108"/>
    <s v="Mínima cuantía"/>
    <n v="7"/>
    <n v="5"/>
    <n v="1"/>
    <n v="50000000"/>
    <s v="GLOBAL"/>
    <s v="NO SOLICITADAS"/>
  </r>
  <r>
    <x v="5"/>
    <x v="42"/>
    <n v="10"/>
    <s v="ADMINISTRACION OPERACIÓN Y MANTENIMIENTO DE PLANTAS DE ENERGIA"/>
    <s v="MANTENIMIENTO PLANTAS ELECTRICAS SATELITALES AMARRE 2018"/>
    <n v="73152108"/>
    <s v="Mínima cuantía"/>
    <n v="12"/>
    <n v="1"/>
    <n v="1"/>
    <n v="7000000"/>
    <s v="GLOBAL"/>
    <s v="NO SOLICITADAS"/>
  </r>
  <r>
    <x v="5"/>
    <x v="42"/>
    <n v="10"/>
    <s v="ADMINISTRACION OPERACIÓN Y MANTENIMIENTO DE PLANTAS DE ENERGIA"/>
    <s v="MANTENIMIENTO PLANTAS ELECTRICAS SATELITALES VF 2018"/>
    <n v="73152108"/>
    <s v="Mínima cuantía"/>
    <n v="1"/>
    <n v="6"/>
    <n v="1"/>
    <n v="9944604"/>
    <s v="GLOBAL"/>
    <s v="SI APROBADAS"/>
  </r>
  <r>
    <x v="5"/>
    <x v="42"/>
    <n v="10"/>
    <s v="ADMINISTRACION OPERACIÓN Y MANTENIMIENTO DE PLANTAS DE ENERGIA"/>
    <s v="MANTENIMIENTO PREVENTIVO Y CORRECTIVO DE PLANTAS ELECTRICAS PRINCIPALES DEL  CACOM-6 AMARRE 2018"/>
    <n v="73152108"/>
    <s v="Mínima cuantía"/>
    <n v="12"/>
    <n v="1"/>
    <n v="1"/>
    <n v="5000000"/>
    <s v="GLOBAL"/>
    <s v="NO SOLICITADAS"/>
  </r>
  <r>
    <x v="5"/>
    <x v="42"/>
    <n v="10"/>
    <s v="ADMINISTRACION OPERACIÓN Y MANTENIMIENTO DE PLANTAS DE ENERGIA"/>
    <s v="MANTENIMIENTO PREVENTIVO Y CORRECTIVO DE PLANTAS ELECTRICAS PRINCIPALES DEL  CACOM-6 VF 2018"/>
    <n v="73152108"/>
    <s v="Mínima cuantía"/>
    <n v="1"/>
    <n v="7"/>
    <n v="1"/>
    <n v="78000000"/>
    <s v="GLOBAL"/>
    <s v="SI APROBADAS"/>
  </r>
  <r>
    <x v="5"/>
    <x v="42"/>
    <n v="10"/>
    <s v="ADMINISTRACION OPERACIÓN Y MANTENIMIENTO DE PLANTAS DE ENERGIA"/>
    <s v="MANTENIMIENTO A EQUIPOS SUBESTACION ELECTRICA CACOM-6"/>
    <n v="72151500"/>
    <s v="Mínima cuantía"/>
    <n v="6"/>
    <n v="4"/>
    <n v="1"/>
    <n v="40000000"/>
    <s v="GLOBAL"/>
    <s v="NO SOLICITADAS"/>
  </r>
  <r>
    <x v="5"/>
    <x v="42"/>
    <n v="10"/>
    <s v="ADMINISTRACION OPERACIÓN Y MANTENIMIENTO DE PLANTAS DE ENERGIA"/>
    <s v="MANTENIMIENTO ( 05)  PLANTAS ELECTRICAS"/>
    <n v="72154501"/>
    <s v="Selección abreviada menor cuantía"/>
    <n v="4"/>
    <n v="7"/>
    <n v="1"/>
    <n v="41250000"/>
    <s v="GLOBAL"/>
    <s v="NO SOLICITADAS"/>
  </r>
  <r>
    <x v="5"/>
    <x v="42"/>
    <n v="10"/>
    <s v="ADMINISTRACION OPERACIÓN Y MANTENIMIENTO DE PLANTAS DE ENERGIA"/>
    <s v="MANTENIMIENTO PLANTAS GENERADORAS DE ENERGIA "/>
    <s v="83101800"/>
    <s v="Selección abreviada menor cuantía"/>
    <n v="4"/>
    <n v="7"/>
    <n v="1"/>
    <n v="20000000"/>
    <s v="GLOBAL"/>
    <s v="NO SOLICITADAS"/>
  </r>
  <r>
    <x v="5"/>
    <x v="44"/>
    <n v="10"/>
    <s v="TRANSPORTE"/>
    <s v="SERVICIO DE TRANSPORTE TERRESTRE DE PERSONAL EN BOGOTA "/>
    <n v="78111803"/>
    <s v="Mínima cuantía"/>
    <n v="5"/>
    <n v="6"/>
    <n v="1"/>
    <n v="18910000"/>
    <s v="GLOBAL"/>
    <s v="NO SOLICITADAS"/>
  </r>
  <r>
    <x v="5"/>
    <x v="44"/>
    <n v="10"/>
    <s v="TRANSPORTE"/>
    <s v="SERVICIO DE TRANSPORTE TERRESTRE DE PERSONAL EN BOGOTA  AMARRE 2018"/>
    <n v="78111803"/>
    <s v="Mínima cuantía"/>
    <n v="12"/>
    <n v="1"/>
    <n v="1"/>
    <n v="2790000"/>
    <s v="GLOBAL"/>
    <s v="NO SOLICITADAS"/>
  </r>
  <r>
    <x v="5"/>
    <x v="44"/>
    <n v="10"/>
    <s v="TRANSPORTE"/>
    <s v="SERVICIO DE TRANSPORTE TERRESTRE DE PERSONAL EN BOGOTA VF 2018"/>
    <n v="78111803"/>
    <s v="Mínima cuantía"/>
    <n v="1"/>
    <n v="4"/>
    <n v="1"/>
    <n v="9920000"/>
    <s v="GLOBAL"/>
    <s v="SI APROBADAS"/>
  </r>
  <r>
    <x v="5"/>
    <x v="44"/>
    <n v="10"/>
    <s v="TRANSPORTE"/>
    <s v="SERVICIO DE TRANSPORTE TERRESTRE Y FLUVIAL"/>
    <n v="78101900"/>
    <s v="Mínima cuantía"/>
    <n v="8"/>
    <n v="4"/>
    <n v="1"/>
    <n v="44000000"/>
    <s v="GLOBAL"/>
    <s v="NO SOLICITADAS"/>
  </r>
  <r>
    <x v="5"/>
    <x v="44"/>
    <n v="10"/>
    <s v="TRANSPORTE"/>
    <s v="SERVICIO DE TRANSPORTE TERRESTRE Y FLUVIAL AMARRE 2018"/>
    <n v="78101900"/>
    <s v="Mínima cuantía"/>
    <n v="12"/>
    <n v="1"/>
    <n v="1"/>
    <n v="10000000"/>
    <s v="GLOBAL"/>
    <s v="NO SOLICITADAS"/>
  </r>
  <r>
    <x v="5"/>
    <x v="44"/>
    <n v="10"/>
    <s v="TRANSPORTE"/>
    <s v="SERVICIO DE TRANSPORTE TERRESTRE Y FLUVIAL VF 2018"/>
    <n v="78101900"/>
    <s v="Mínima cuantía"/>
    <n v="1"/>
    <n v="7"/>
    <n v="1"/>
    <n v="63715000"/>
    <s v="GLOBAL"/>
    <s v="SI APROBADAS"/>
  </r>
  <r>
    <x v="5"/>
    <x v="44"/>
    <n v="10"/>
    <s v="TRANSPORTE"/>
    <s v="PASAJES SOLDADOS CACOM-6"/>
    <n v="78111802"/>
    <s v="Mínima cuantía"/>
    <n v="2"/>
    <n v="11"/>
    <n v="1"/>
    <n v="30000000"/>
    <s v="GLOBAL"/>
    <s v="NO SOLICITADAS"/>
  </r>
  <r>
    <x v="5"/>
    <x v="44"/>
    <n v="10"/>
    <s v="TRANSPORTE"/>
    <s v="AMARRE VIGENCIAS FUTURAS 2018 TRANSPORTE COMBUSTIBLE ESTACION RADAR"/>
    <n v="73161516"/>
    <s v="Selección abreviada menor cuantía"/>
    <n v="4"/>
    <n v="7"/>
    <n v="1"/>
    <n v="6900000"/>
    <s v="GLOBAL"/>
    <s v="NO SOLICITADAS"/>
  </r>
  <r>
    <x v="5"/>
    <x v="44"/>
    <n v="10"/>
    <s v="TRANSPORTE"/>
    <s v="TRANSPORTE COMBUSTIBLE ESTACION RADAR TQS (2018)"/>
    <n v="73161516"/>
    <s v="Selección abreviada menor cuantía"/>
    <n v="4"/>
    <n v="7"/>
    <n v="1"/>
    <n v="82800000"/>
    <s v="GLOBAL"/>
    <s v="NO SOLICITADAS"/>
  </r>
  <r>
    <x v="5"/>
    <x v="47"/>
    <n v="10"/>
    <s v="ENERGIA"/>
    <s v="ENERGIA ELECTRICA"/>
    <n v="83101803"/>
    <s v="Publicación contratación régimen especial - Régimen especial"/>
    <n v="1"/>
    <n v="12"/>
    <n v="1"/>
    <n v="1200000000"/>
    <s v="GLOBAL"/>
    <s v="NO SOLICITADAS"/>
  </r>
  <r>
    <x v="5"/>
    <x v="48"/>
    <n v="10"/>
    <s v="TELÉFONO, FAX Y OTROS"/>
    <s v="TELEFONIA FIJA"/>
    <n v="83111501"/>
    <s v="Publicación contratación régimen especial - Régimen especial"/>
    <n v="1"/>
    <n v="12"/>
    <n v="1"/>
    <n v="7000000"/>
    <s v="GLOBAL"/>
    <s v="NO SOLICITADAS"/>
  </r>
  <r>
    <x v="5"/>
    <x v="49"/>
    <n v="10"/>
    <s v="OTROS SERVICIOS PÚBLICOS"/>
    <s v="GAS LICUADO DE PETROLEO"/>
    <n v="15111510"/>
    <s v="Mínima cuantía"/>
    <n v="2"/>
    <n v="10"/>
    <n v="1"/>
    <n v="12000000"/>
    <s v="GLOBAL"/>
    <s v="NO SOLICITADAS"/>
  </r>
  <r>
    <x v="5"/>
    <x v="50"/>
    <n v="10"/>
    <s v="VIATICOS Y GASTOS DE VIAJE AL INTERIOR"/>
    <s v="VIATICOS AL INTERIOR DEL PAIS UNIDAD"/>
    <n v="90111501"/>
    <s v="Publicación contratación régimen especial - Régimen especial"/>
    <n v="1"/>
    <n v="12"/>
    <n v="1"/>
    <n v="429000000"/>
    <s v="GLOBAL"/>
    <s v="NO SOLICITADAS"/>
  </r>
  <r>
    <x v="5"/>
    <x v="50"/>
    <n v="10"/>
    <s v="VIATICOS Y GASTOS DE VIAJE AL INTERIOR"/>
    <s v="PASAJES TERRESTRES RUTAS NACIONALES"/>
    <n v="78111802"/>
    <s v="Mínima cuantía"/>
    <n v="5"/>
    <n v="6"/>
    <n v="1"/>
    <n v="20000000"/>
    <s v="GLOBAL"/>
    <s v="NO SOLICITADAS"/>
  </r>
  <r>
    <x v="5"/>
    <x v="50"/>
    <n v="10"/>
    <s v="VIATICOS Y GASTOS DE VIAJE AL INTERIOR"/>
    <s v="PASAJES TERRESTRES RUTAS NACIONALES  VF 2018"/>
    <n v="78111802"/>
    <s v="Mínima cuantía"/>
    <n v="1"/>
    <n v="4"/>
    <n v="1"/>
    <n v="15000000"/>
    <s v="GLOBAL"/>
    <s v="SI APROBADAS"/>
  </r>
  <r>
    <x v="5"/>
    <x v="50"/>
    <n v="10"/>
    <s v="VIATICOS Y GASTOS DE VIAJE AL INTERIOR"/>
    <s v="PASAJES TERRESTRES RUTAS NACIONALES AMARRE 2019"/>
    <n v="78111802"/>
    <s v="Mínima cuantía"/>
    <n v="1"/>
    <n v="12"/>
    <n v="1"/>
    <n v="3000000"/>
    <s v="GLOBAL"/>
    <s v="NO SOLICITADAS"/>
  </r>
  <r>
    <x v="5"/>
    <x v="50"/>
    <n v="16"/>
    <s v="VIATICOS Y GASTOS DE VIAJE AL INTERIOR"/>
    <s v="CACOM 6"/>
    <n v="90121500"/>
    <s v="Selección abreviada menor cuantía"/>
    <n v="1"/>
    <n v="12"/>
    <n v="1"/>
    <n v="21840000"/>
    <s v="GLOBAL"/>
    <s v="NO SOLICITADAS"/>
  </r>
  <r>
    <x v="5"/>
    <x v="51"/>
    <n v="10"/>
    <s v="MATERIAL VETERINARIO"/>
    <s v="AGENTE ANTIPARASITAORIO EXTERNO EN SRPAY"/>
    <n v="10111305"/>
    <s v="Mínima cuantía"/>
    <n v="3"/>
    <n v="3"/>
    <n v="12"/>
    <n v="396000"/>
    <s v="UNIDAD"/>
    <s v="NO SOLICITADAS"/>
  </r>
  <r>
    <x v="5"/>
    <x v="51"/>
    <n v="10"/>
    <s v="MATERIAL VETERINARIO"/>
    <s v="AGUA OXIGENADA"/>
    <n v="10111305"/>
    <s v="Mínima cuantía"/>
    <n v="3"/>
    <n v="3"/>
    <n v="12"/>
    <n v="31200"/>
    <s v="UNIDAD"/>
    <s v="NO SOLICITADAS"/>
  </r>
  <r>
    <x v="5"/>
    <x v="51"/>
    <n v="10"/>
    <s v="MATERIAL VETERINARIO"/>
    <s v="ALCOHOL ANTISEPTICO"/>
    <n v="10111305"/>
    <s v="Mínima cuantía"/>
    <n v="3"/>
    <n v="3"/>
    <n v="4"/>
    <n v="12800"/>
    <s v="UNIDAD"/>
    <s v="NO SOLICITADAS"/>
  </r>
  <r>
    <x v="5"/>
    <x v="51"/>
    <n v="10"/>
    <s v="MATERIAL VETERINARIO"/>
    <s v="AMOXICILINA  TABLETAS"/>
    <n v="10111305"/>
    <s v="Mínima cuantía"/>
    <n v="3"/>
    <n v="3"/>
    <n v="1"/>
    <n v="44000"/>
    <s v="DOCENA"/>
    <s v="NO SOLICITADAS"/>
  </r>
  <r>
    <x v="5"/>
    <x v="51"/>
    <n v="10"/>
    <s v="MATERIAL VETERINARIO"/>
    <s v="ANALGECICO ANTIPIRETICO"/>
    <n v="10111305"/>
    <s v="Mínima cuantía"/>
    <n v="3"/>
    <n v="3"/>
    <n v="1"/>
    <n v="23500"/>
    <s v="UNIDAD"/>
    <s v="NO SOLICITADAS"/>
  </r>
  <r>
    <x v="5"/>
    <x v="51"/>
    <n v="10"/>
    <s v="MATERIAL VETERINARIO"/>
    <s v="ANTIPARASITARIO INTERNO DE AMPLIO ESPECTRO"/>
    <n v="10111305"/>
    <s v="Mínima cuantía"/>
    <n v="3"/>
    <n v="3"/>
    <n v="18"/>
    <n v="358200"/>
    <s v="UNIDAD"/>
    <s v="NO SOLICITADAS"/>
  </r>
  <r>
    <x v="5"/>
    <x v="51"/>
    <n v="10"/>
    <s v="MATERIAL VETERINARIO"/>
    <s v="ANTIPARASITARIO INTERNO SUSPENCIÓN ORAL"/>
    <n v="10111305"/>
    <s v="Mínima cuantía"/>
    <n v="3"/>
    <n v="3"/>
    <n v="18"/>
    <n v="144000"/>
    <s v="UNIDAD"/>
    <s v="NO SOLICITADAS"/>
  </r>
  <r>
    <x v="5"/>
    <x v="51"/>
    <n v="10"/>
    <s v="MATERIAL VETERINARIO"/>
    <s v="ANTIPARASITARIO INTERNO TABLETAS"/>
    <n v="10111305"/>
    <s v="Mínima cuantía"/>
    <n v="3"/>
    <n v="3"/>
    <n v="18"/>
    <n v="495000"/>
    <s v="UNIDAD"/>
    <s v="NO SOLICITADAS"/>
  </r>
  <r>
    <x v="5"/>
    <x v="51"/>
    <n v="10"/>
    <s v="MATERIAL VETERINARIO"/>
    <s v="BAÑO SECO DESODORANTE INSECTICIDA"/>
    <n v="10111302"/>
    <s v="Mínima cuantía"/>
    <n v="3"/>
    <n v="3"/>
    <n v="16"/>
    <n v="256000"/>
    <s v="UNIDAD"/>
    <s v="NO SOLICITADAS"/>
  </r>
  <r>
    <x v="5"/>
    <x v="51"/>
    <n v="10"/>
    <s v="MATERIAL VETERINARIO"/>
    <s v="COLLAR GARRAPATICIDA"/>
    <n v="10111305"/>
    <s v="Mínima cuantía"/>
    <n v="3"/>
    <n v="3"/>
    <n v="18"/>
    <n v="540000"/>
    <s v="UNIDAD"/>
    <s v="NO SOLICITADAS"/>
  </r>
  <r>
    <x v="5"/>
    <x v="51"/>
    <n v="10"/>
    <s v="MATERIAL VETERINARIO"/>
    <s v="COLONIA PARA PERROS"/>
    <n v="10111302"/>
    <s v="Mínima cuantía"/>
    <n v="3"/>
    <n v="3"/>
    <n v="3"/>
    <n v="38247"/>
    <s v="UNIDAD"/>
    <s v="NO SOLICITADAS"/>
  </r>
  <r>
    <x v="5"/>
    <x v="51"/>
    <n v="10"/>
    <s v="MATERIAL VETERINARIO"/>
    <s v="COPITOS PARA PERRO"/>
    <n v="10111305"/>
    <s v="Mínima cuantía"/>
    <n v="3"/>
    <n v="3"/>
    <n v="6"/>
    <n v="15000"/>
    <s v="UNIDAD"/>
    <s v="NO SOLICITADAS"/>
  </r>
  <r>
    <x v="5"/>
    <x v="51"/>
    <n v="10"/>
    <s v="MATERIAL VETERINARIO"/>
    <s v="CREMA ANTIMICOTICA ANTIBACTERIANA Y ANTI-INFLAMATORIA"/>
    <n v="10111305"/>
    <s v="Mínima cuantía"/>
    <n v="3"/>
    <n v="3"/>
    <n v="6"/>
    <n v="162000"/>
    <s v="UNIDAD"/>
    <s v="NO SOLICITADAS"/>
  </r>
  <r>
    <x v="5"/>
    <x v="51"/>
    <n v="10"/>
    <s v="MATERIAL VETERINARIO"/>
    <s v="CREMA DENTAL PARA PERROS"/>
    <n v="10111302"/>
    <s v="Mínima cuantía"/>
    <n v="3"/>
    <n v="3"/>
    <n v="12"/>
    <n v="270000"/>
    <s v="UNIDAD"/>
    <s v="NO SOLICITADAS"/>
  </r>
  <r>
    <x v="5"/>
    <x v="51"/>
    <n v="10"/>
    <s v="MATERIAL VETERINARIO"/>
    <s v="CREMA DERMATOLOGICA  ANTIBIOTICA Y ANTI-INFLAMATORIA"/>
    <n v="10111305"/>
    <s v="Mínima cuantía"/>
    <n v="3"/>
    <n v="3"/>
    <n v="6"/>
    <n v="60000"/>
    <s v="UNIDAD"/>
    <s v="NO SOLICITADAS"/>
  </r>
  <r>
    <x v="5"/>
    <x v="51"/>
    <n v="10"/>
    <s v="MATERIAL VETERINARIO"/>
    <s v="CREMA DERMATOLOGICA CICATRIZANTE Y DESINFECTANTE"/>
    <n v="10111305"/>
    <s v="Mínima cuantía"/>
    <n v="3"/>
    <n v="3"/>
    <n v="6"/>
    <n v="56400"/>
    <s v="UNIDAD"/>
    <s v="NO SOLICITADAS"/>
  </r>
  <r>
    <x v="5"/>
    <x v="51"/>
    <n v="10"/>
    <s v="MATERIAL VETERINARIO"/>
    <s v="CREMA REPELENTE ANTIPARASITARIO CICATRISANTE "/>
    <n v="10111305"/>
    <s v="Mínima cuantía"/>
    <n v="3"/>
    <n v="3"/>
    <n v="6"/>
    <n v="40800"/>
    <s v="UNIDAD"/>
    <s v="NO SOLICITADAS"/>
  </r>
  <r>
    <x v="5"/>
    <x v="51"/>
    <n v="10"/>
    <s v="MATERIAL VETERINARIO"/>
    <s v="DESPARACITANTE EXTERNO FIPROTECTION"/>
    <n v="10111305"/>
    <s v="Mínima cuantía"/>
    <n v="3"/>
    <n v="3"/>
    <n v="18"/>
    <n v="306000"/>
    <s v="UNIDAD"/>
    <s v="NO SOLICITADAS"/>
  </r>
  <r>
    <x v="5"/>
    <x v="51"/>
    <n v="10"/>
    <s v="MATERIAL VETERINARIO"/>
    <s v="DESPARACITANTE EXTERNO PULGUICIDA Y GARRAPATICIDA"/>
    <n v="10111305"/>
    <s v="Mínima cuantía"/>
    <n v="3"/>
    <n v="3"/>
    <n v="18"/>
    <n v="468000"/>
    <s v="UNIDAD"/>
    <s v="NO SOLICITADAS"/>
  </r>
  <r>
    <x v="5"/>
    <x v="51"/>
    <n v="10"/>
    <s v="MATERIAL VETERINARIO"/>
    <s v="DESPARASITANTE EXTERNO PULGUICIDA Y GARRAPATICIDA"/>
    <n v="10111305"/>
    <s v="Mínima cuantía"/>
    <n v="3"/>
    <n v="3"/>
    <n v="18"/>
    <n v="540000"/>
    <s v="UNIDAD"/>
    <s v="NO SOLICITADAS"/>
  </r>
  <r>
    <x v="5"/>
    <x v="51"/>
    <n v="10"/>
    <s v="MATERIAL VETERINARIO"/>
    <s v="DEXTROSA"/>
    <n v="10111305"/>
    <s v="Mínima cuantía"/>
    <n v="3"/>
    <n v="3"/>
    <n v="3"/>
    <n v="30000"/>
    <s v="UNIDAD"/>
    <s v="NO SOLICITADAS"/>
  </r>
  <r>
    <x v="5"/>
    <x v="51"/>
    <n v="10"/>
    <s v="MATERIAL VETERINARIO"/>
    <s v="ENROFLOXACINA ANTIMICROBIANO"/>
    <n v="10111305"/>
    <s v="Mínima cuantía"/>
    <n v="3"/>
    <n v="3"/>
    <n v="4"/>
    <n v="164000"/>
    <s v="DOCENA"/>
    <s v="NO SOLICITADAS"/>
  </r>
  <r>
    <x v="5"/>
    <x v="51"/>
    <n v="10"/>
    <s v="MATERIAL VETERINARIO"/>
    <s v="GASA HOSPITALARIA  POR PAQUETES"/>
    <n v="42311511"/>
    <s v="Mínima cuantía"/>
    <n v="3"/>
    <n v="3"/>
    <n v="2"/>
    <n v="210000"/>
    <s v="UNIDAD"/>
    <s v="NO SOLICITADAS"/>
  </r>
  <r>
    <x v="5"/>
    <x v="51"/>
    <n v="10"/>
    <s v="MATERIAL VETERINARIO"/>
    <s v="GEL ANTIBACTERIAL"/>
    <n v="53131626"/>
    <s v="Mínima cuantía"/>
    <n v="3"/>
    <n v="3"/>
    <n v="1"/>
    <n v="90900"/>
    <s v="UNIDAD"/>
    <s v="NO SOLICITADAS"/>
  </r>
  <r>
    <x v="5"/>
    <x v="51"/>
    <n v="10"/>
    <s v="MATERIAL VETERINARIO"/>
    <s v="GEL ANTI-INFLAMATORIA TOPICO"/>
    <n v="10111305"/>
    <s v="Mínima cuantía"/>
    <n v="3"/>
    <n v="3"/>
    <n v="2"/>
    <n v="33000"/>
    <s v="UNIDAD"/>
    <s v="NO SOLICITADAS"/>
  </r>
  <r>
    <x v="5"/>
    <x v="51"/>
    <n v="10"/>
    <s v="MATERIAL VETERINARIO"/>
    <s v="GOTAS OFTALMICAS"/>
    <n v="10111305"/>
    <s v="Mínima cuantía"/>
    <n v="3"/>
    <n v="3"/>
    <n v="6"/>
    <n v="84000"/>
    <s v="UNIDAD"/>
    <s v="NO SOLICITADAS"/>
  </r>
  <r>
    <x v="5"/>
    <x v="51"/>
    <n v="10"/>
    <s v="MATERIAL VETERINARIO"/>
    <s v="GUANTES DE LATEX"/>
    <n v="42132201"/>
    <s v="Mínima cuantía"/>
    <n v="3"/>
    <n v="3"/>
    <n v="5"/>
    <n v="77350"/>
    <s v="UNIDAD"/>
    <s v="NO SOLICITADAS"/>
  </r>
  <r>
    <x v="5"/>
    <x v="51"/>
    <n v="10"/>
    <s v="MATERIAL VETERINARIO"/>
    <s v="GUANTES DE NITRILO"/>
    <n v="42132201"/>
    <s v="Mínima cuantía"/>
    <n v="3"/>
    <n v="3"/>
    <n v="5"/>
    <n v="95200"/>
    <s v="UNIDAD"/>
    <s v="NO SOLICITADAS"/>
  </r>
  <r>
    <x v="5"/>
    <x v="51"/>
    <n v="10"/>
    <s v="MATERIAL VETERINARIO"/>
    <s v="GUANTES PLASTICO EN POLIETILENO"/>
    <n v="10111305"/>
    <s v="Mínima cuantía"/>
    <n v="3"/>
    <n v="3"/>
    <n v="2"/>
    <n v="36000"/>
    <s v="UNIDAD"/>
    <s v="NO SOLICITADAS"/>
  </r>
  <r>
    <x v="5"/>
    <x v="51"/>
    <n v="10"/>
    <s v="MATERIAL VETERINARIO"/>
    <s v="HIPOCLORITO DE SODIO"/>
    <n v="47131833"/>
    <s v="Mínima cuantía"/>
    <n v="3"/>
    <n v="3"/>
    <n v="4"/>
    <n v="58072"/>
    <s v="UNIDAD"/>
    <s v="NO SOLICITADAS"/>
  </r>
  <r>
    <x v="5"/>
    <x v="51"/>
    <n v="10"/>
    <s v="MATERIAL VETERINARIO"/>
    <s v="JABON PARA PERROS"/>
    <n v="10111302"/>
    <s v="Mínima cuantía"/>
    <n v="3"/>
    <n v="3"/>
    <n v="24"/>
    <n v="374400"/>
    <s v="UNIDAD"/>
    <s v="NO SOLICITADAS"/>
  </r>
  <r>
    <x v="5"/>
    <x v="51"/>
    <n v="10"/>
    <s v="MATERIAL VETERINARIO"/>
    <s v="METRONIDAZOL PARA CANINOS"/>
    <n v="10111305"/>
    <s v="Mínima cuantía"/>
    <n v="3"/>
    <n v="3"/>
    <n v="5"/>
    <n v="17500"/>
    <s v="UNIDAD"/>
    <s v="NO SOLICITADAS"/>
  </r>
  <r>
    <x v="5"/>
    <x v="51"/>
    <n v="10"/>
    <s v="MATERIAL VETERINARIO"/>
    <s v="SHAMPOO"/>
    <n v="10111305"/>
    <s v="Mínima cuantía"/>
    <n v="3"/>
    <n v="3"/>
    <n v="9"/>
    <n v="179100"/>
    <s v="UNIDAD"/>
    <s v="NO SOLICITADAS"/>
  </r>
  <r>
    <x v="5"/>
    <x v="51"/>
    <n v="10"/>
    <s v="MATERIAL VETERINARIO"/>
    <s v="SOLUCIÓN ANTISEPTICA Y DESINFECTANTE"/>
    <n v="10111305"/>
    <s v="Mínima cuantía"/>
    <n v="3"/>
    <n v="3"/>
    <n v="9"/>
    <n v="675000"/>
    <s v="UNIDAD"/>
    <s v="NO SOLICITADAS"/>
  </r>
  <r>
    <x v="5"/>
    <x v="51"/>
    <n v="10"/>
    <s v="MATERIAL VETERINARIO"/>
    <s v="SOLUCION ANTISEPTICO DESINFECTANTE DECLORHEXIDINA EN SPRY"/>
    <n v="10111305"/>
    <s v="Mínima cuantía"/>
    <n v="3"/>
    <n v="3"/>
    <n v="10"/>
    <n v="238000"/>
    <s v="UNIDAD"/>
    <s v="NO SOLICITADAS"/>
  </r>
  <r>
    <x v="5"/>
    <x v="51"/>
    <n v="10"/>
    <s v="MATERIAL VETERINARIO"/>
    <s v="SOLUCIÓN DE YODO"/>
    <n v="51102722"/>
    <s v="Mínima cuantía"/>
    <n v="3"/>
    <n v="3"/>
    <n v="5"/>
    <n v="261250"/>
    <s v="UNIDAD"/>
    <s v="NO SOLICITADAS"/>
  </r>
  <r>
    <x v="5"/>
    <x v="51"/>
    <n v="10"/>
    <s v="MATERIAL VETERINARIO"/>
    <s v="SOLUCIÓN OTICA"/>
    <n v="10111305"/>
    <s v="Mínima cuantía"/>
    <n v="3"/>
    <n v="3"/>
    <n v="24"/>
    <n v="339600"/>
    <s v="UNIDAD"/>
    <s v="NO SOLICITADAS"/>
  </r>
  <r>
    <x v="5"/>
    <x v="51"/>
    <n v="10"/>
    <s v="MATERIAL VETERINARIO"/>
    <s v="SOLUCION SALINA"/>
    <n v="10111305"/>
    <s v="Mínima cuantía"/>
    <n v="3"/>
    <n v="3"/>
    <n v="3"/>
    <n v="74700"/>
    <s v="UNIDAD"/>
    <s v="NO SOLICITADAS"/>
  </r>
  <r>
    <x v="5"/>
    <x v="51"/>
    <n v="10"/>
    <s v="MATERIAL VETERINARIO"/>
    <s v="SUPLEMENTO MULTIVITAMINICO"/>
    <n v="10111305"/>
    <s v="Mínima cuantía"/>
    <n v="3"/>
    <n v="3"/>
    <n v="9"/>
    <n v="274500"/>
    <s v="UNIDAD"/>
    <s v="NO SOLICITADAS"/>
  </r>
  <r>
    <x v="5"/>
    <x v="51"/>
    <n v="10"/>
    <s v="MATERIAL VETERINARIO"/>
    <s v="SUPLEMENTO NUTRICIONAL OLEOSO Y OMEGA 3"/>
    <n v="10111305"/>
    <s v="Mínima cuantía"/>
    <n v="3"/>
    <n v="3"/>
    <n v="3"/>
    <n v="66000"/>
    <s v="UNIDAD"/>
    <s v="NO SOLICITADAS"/>
  </r>
  <r>
    <x v="5"/>
    <x v="51"/>
    <n v="10"/>
    <s v="MATERIAL VETERINARIO"/>
    <s v="SUSPENSION ORAL CON ACCION ANTIFLAMATORIA, ANALGESICA Y ANTIPIRETICA"/>
    <n v="10111305"/>
    <s v="Mínima cuantía"/>
    <n v="3"/>
    <n v="3"/>
    <n v="1"/>
    <n v="16000"/>
    <s v="UNIDAD"/>
    <s v="NO SOLICITADAS"/>
  </r>
  <r>
    <x v="5"/>
    <x v="51"/>
    <n v="10"/>
    <s v="MATERIAL VETERINARIO"/>
    <s v="UNGÜENTO CORTOCOIDE ANTIFUNGICO"/>
    <n v="10111305"/>
    <s v="Mínima cuantía"/>
    <n v="3"/>
    <n v="3"/>
    <n v="6"/>
    <n v="180000"/>
    <s v="UNIDAD"/>
    <s v="NO SOLICITADAS"/>
  </r>
  <r>
    <x v="5"/>
    <x v="52"/>
    <n v="10"/>
    <s v="SOSTENIMIENTO DE SEMOVIENTES"/>
    <s v="CEPILLO PARA PEINAR "/>
    <n v="10111301"/>
    <s v="Mínima cuantía"/>
    <n v="3"/>
    <n v="3"/>
    <n v="4"/>
    <n v="56000"/>
    <s v="UNIDAD"/>
    <s v="NO SOLICITADAS"/>
  </r>
  <r>
    <x v="5"/>
    <x v="52"/>
    <n v="10"/>
    <s v="SOSTENIMIENTO DE SEMOVIENTES"/>
    <s v="COLLAR FIJO PARA PERRO"/>
    <n v="10141606"/>
    <s v="Mínima cuantía"/>
    <n v="3"/>
    <n v="3"/>
    <n v="9"/>
    <n v="125550"/>
    <s v="UNIDAD"/>
    <s v="NO SOLICITADAS"/>
  </r>
  <r>
    <x v="5"/>
    <x v="52"/>
    <n v="10"/>
    <s v="SOSTENIMIENTO DE SEMOVIENTES"/>
    <s v="COMIDA HUMEDA ENLATADA"/>
    <n v="10121802"/>
    <s v="Mínima cuantía"/>
    <n v="3"/>
    <n v="3"/>
    <n v="108"/>
    <n v="626400"/>
    <s v="UNIDAD"/>
    <s v="NO SOLICITADAS"/>
  </r>
  <r>
    <x v="5"/>
    <x v="52"/>
    <n v="10"/>
    <s v="SOSTENIMIENTO DE SEMOVIENTES"/>
    <s v="GUACAL"/>
    <n v="10131603"/>
    <s v="Mínima cuantía"/>
    <n v="3"/>
    <n v="3"/>
    <n v="1"/>
    <n v="600000"/>
    <s v="UNIDAD"/>
    <s v="NO SOLICITADAS"/>
  </r>
  <r>
    <x v="5"/>
    <x v="52"/>
    <n v="10"/>
    <s v="SOSTENIMIENTO DE SEMOVIENTES"/>
    <s v="PELOTA DE GOMA DURA"/>
    <n v="10111301"/>
    <s v="Mínima cuantía"/>
    <n v="3"/>
    <n v="3"/>
    <n v="9"/>
    <n v="224910"/>
    <s v="UNIDAD"/>
    <s v="NO SOLICITADAS"/>
  </r>
  <r>
    <x v="5"/>
    <x v="52"/>
    <n v="10"/>
    <s v="SOSTENIMIENTO DE SEMOVIENTES"/>
    <s v="PELOTA MACIZA"/>
    <n v="10111301"/>
    <s v="Mínima cuantía"/>
    <n v="3"/>
    <n v="3"/>
    <n v="12"/>
    <n v="28188"/>
    <s v="UNIDAD"/>
    <s v="NO SOLICITADAS"/>
  </r>
  <r>
    <x v="5"/>
    <x v="52"/>
    <n v="10"/>
    <s v="SOSTENIMIENTO DE SEMOVIENTES"/>
    <s v="SUPLEMENTO ALIMENTICIO OLEOSO"/>
    <n v="10111305"/>
    <s v="Mínima cuantía"/>
    <n v="3"/>
    <n v="3"/>
    <n v="9"/>
    <n v="243000"/>
    <s v="UNIDAD"/>
    <s v="NO SOLICITADAS"/>
  </r>
  <r>
    <x v="5"/>
    <x v="52"/>
    <n v="10"/>
    <s v="SOSTENIMIENTO DE SEMOVIENTES"/>
    <s v="VITAMINA EN GALLETA"/>
    <n v="10121806"/>
    <s v="Mínima cuantía"/>
    <n v="3"/>
    <n v="3"/>
    <n v="12"/>
    <n v="276000"/>
    <s v="UNIDAD"/>
    <s v="NO SOLICITADAS"/>
  </r>
  <r>
    <x v="5"/>
    <x v="55"/>
    <n v="10"/>
    <s v="ELEMENTOS PARA ESTÍMULOS"/>
    <s v="MONEDAS DE 50 MM"/>
    <n v="93151701"/>
    <s v="Mínima cuantía"/>
    <n v="3"/>
    <n v="3"/>
    <n v="30"/>
    <n v="1950000"/>
    <s v="UNIDAD"/>
    <s v="NO SOLICITADAS"/>
  </r>
  <r>
    <x v="5"/>
    <x v="55"/>
    <n v="10"/>
    <s v="ELEMENTOS PARA ESTÍMULOS"/>
    <s v="RECORDATORIO JURAMENTO DE BANDERA "/>
    <n v="60111409"/>
    <s v="Mínima cuantía"/>
    <n v="3"/>
    <n v="3"/>
    <n v="500"/>
    <n v="1400000"/>
    <s v="UNIDAD"/>
    <s v="NO SOLICITADAS"/>
  </r>
  <r>
    <x v="5"/>
    <x v="56"/>
    <n v="10"/>
    <s v="SERVICIOS DE BIENESTAR SOCIAL"/>
    <s v="EXAMENES MEDICOS SALUD OCUPACIONAL PERDONAL CIVIL Y UN PERSONAL MILITAR"/>
    <n v="85121502"/>
    <n v="0"/>
    <n v="1"/>
    <n v="11"/>
    <n v="1"/>
    <n v="4416000"/>
    <s v="GLOBAL"/>
    <s v="NO SOLICITADAS"/>
  </r>
  <r>
    <x v="5"/>
    <x v="79"/>
    <n v="10"/>
    <s v="OTROS ELEMENTOS PARA CAPACITACION, BIENESTAR SOCIAL Y ESTIMULOS"/>
    <s v="BONOS"/>
    <n v="84121804"/>
    <s v="Mínima cuantía"/>
    <n v="3"/>
    <n v="10"/>
    <n v="1"/>
    <n v="4400000"/>
    <s v="GLOBAL"/>
    <s v="NO SOLICITADAS"/>
  </r>
  <r>
    <x v="5"/>
    <x v="63"/>
    <n v="10"/>
    <s v="SERVICIOS MÉDICOS Y HOSPITALARIOS"/>
    <s v="EXAMENES PERIODICOS OCUPACIONALES"/>
    <n v="85121600"/>
    <s v="Mínima cuantía"/>
    <n v="3"/>
    <n v="6"/>
    <n v="1"/>
    <n v="13000000"/>
    <s v="GLOBAL"/>
    <s v="NO SOLICITADAS"/>
  </r>
  <r>
    <x v="5"/>
    <x v="58"/>
    <n v="10"/>
    <s v="OTROS GASTOS POR ADQUISICION DE SERVICIOS"/>
    <s v="DISPOSICION FINAL DE RESIDUOS ESPECIALES"/>
    <n v="76121900"/>
    <s v="Mínima cuantía"/>
    <n v="5"/>
    <n v="5"/>
    <n v="1"/>
    <n v="2000000"/>
    <s v="GLOBAL"/>
    <s v="NO SOLICITADAS"/>
  </r>
  <r>
    <x v="5"/>
    <x v="58"/>
    <n v="10"/>
    <s v="OTROS GASTOS POR ADQUISICION DE SERVICIOS"/>
    <s v="FUMIGACION"/>
    <n v="72102103"/>
    <s v="Mínima cuantía"/>
    <n v="7"/>
    <n v="5"/>
    <n v="1"/>
    <n v="10000000"/>
    <s v="GLOBAL"/>
    <s v="NO SOLICITADAS"/>
  </r>
  <r>
    <x v="5"/>
    <x v="58"/>
    <n v="10"/>
    <s v="OTROS GASTOS POR ADQUISICION DE SERVICIOS"/>
    <s v="FUMIGACION  AMARRE 2018"/>
    <n v="72102103"/>
    <s v="Mínima cuantía"/>
    <n v="12"/>
    <n v="1"/>
    <n v="1"/>
    <n v="3000000"/>
    <s v="GLOBAL"/>
    <s v="NO SOLICITADAS"/>
  </r>
  <r>
    <x v="5"/>
    <x v="58"/>
    <n v="10"/>
    <s v="OTROS GASTOS POR ADQUISICION DE SERVICIOS"/>
    <s v="FUMIGACION  VF 2018"/>
    <n v="72102103"/>
    <s v="Mínima cuantía"/>
    <n v="1"/>
    <n v="6"/>
    <n v="1"/>
    <n v="5600000"/>
    <s v="GLOBAL"/>
    <s v="SI APROBADAS"/>
  </r>
  <r>
    <x v="5"/>
    <x v="58"/>
    <n v="10"/>
    <s v="OTROS GASTOS POR ADQUISICION DE SERVICIOS"/>
    <s v="LAVADO Y DESINFECCION DE TANQUES "/>
    <n v="76101501"/>
    <s v="Mínima cuantía"/>
    <n v="4"/>
    <n v="6"/>
    <n v="1"/>
    <n v="16000000"/>
    <s v="GLOBAL"/>
    <s v="NO SOLICITADAS"/>
  </r>
  <r>
    <x v="5"/>
    <x v="58"/>
    <n v="10"/>
    <s v="OTROS GASTOS POR ADQUISICION DE SERVICIOS"/>
    <s v="MUESTRAS DE AGUA "/>
    <n v="70171501"/>
    <s v="Mínima cuantía"/>
    <n v="7"/>
    <n v="5"/>
    <n v="1"/>
    <n v="27000000"/>
    <s v="GLOBAL"/>
    <s v="NO SOLICITADAS"/>
  </r>
  <r>
    <x v="5"/>
    <x v="58"/>
    <n v="10"/>
    <s v="OTROS GASTOS POR ADQUISICION DE SERVICIOS"/>
    <s v="MUESTRAS DE AGUA  AMARRE 2018"/>
    <n v="70171501"/>
    <s v="Mínima cuantía"/>
    <n v="12"/>
    <n v="1"/>
    <n v="1"/>
    <n v="3500000"/>
    <s v="GLOBAL"/>
    <s v="NO SOLICITADAS"/>
  </r>
  <r>
    <x v="5"/>
    <x v="58"/>
    <n v="10"/>
    <s v="OTROS GASTOS POR ADQUISICION DE SERVICIOS"/>
    <s v="MUESTRAS DE AGUA  VF 2018"/>
    <n v="70171501"/>
    <s v="Mínima cuantía"/>
    <n v="1"/>
    <n v="6"/>
    <n v="1"/>
    <n v="15708000"/>
    <s v="GLOBAL"/>
    <s v="SI APROBADAS"/>
  </r>
  <r>
    <x v="6"/>
    <x v="0"/>
    <n v="10"/>
    <s v="PARTIDA ALIMENTACIÓN SOLDADOS"/>
    <s v="PARTIDA ALIMENTACIÓN SOLDADOS"/>
    <n v="0"/>
    <m/>
    <m/>
    <m/>
    <n v="1"/>
    <n v="90000000"/>
    <s v="GLOBAL"/>
    <s v="NO SOLICITADAS"/>
  </r>
  <r>
    <x v="6"/>
    <x v="2"/>
    <n v="10"/>
    <s v="IMPUESTO DE VEHICULOS"/>
    <s v="IMPUESTO VEHICULO MAZDA 2"/>
    <n v="93151510"/>
    <s v="Contratación directa"/>
    <n v="1"/>
    <n v="12"/>
    <n v="1"/>
    <n v="385100"/>
    <s v="GLOBAL"/>
    <s v="NO SOLICITADAS"/>
  </r>
  <r>
    <x v="6"/>
    <x v="3"/>
    <n v="10"/>
    <s v="IMPUESTO PREDIAL"/>
    <s v="IMPUESTO PREDIAL"/>
    <n v="93161601"/>
    <s v="Contratación directa"/>
    <n v="1"/>
    <n v="12"/>
    <n v="1"/>
    <n v="95000000"/>
    <s v="GLOBAL"/>
    <s v="NO SOLICITADAS"/>
  </r>
  <r>
    <x v="6"/>
    <x v="7"/>
    <n v="10"/>
    <s v="HERRAMIENTAS"/>
    <s v="DESTORNILLADORES"/>
    <n v="27111701"/>
    <s v="Mínima cuantía"/>
    <n v="4"/>
    <n v="3"/>
    <n v="3"/>
    <n v="21000"/>
    <s v="UNIDAD"/>
    <s v="NO SOLICITADAS"/>
  </r>
  <r>
    <x v="6"/>
    <x v="7"/>
    <n v="10"/>
    <s v="HERRAMIENTAS"/>
    <s v="ALICATE DE PUNTA LARGA"/>
    <n v="27112134"/>
    <s v="Mínima cuantía"/>
    <n v="4"/>
    <n v="3"/>
    <n v="3"/>
    <n v="65970"/>
    <s v="UNIDAD"/>
    <s v="NO SOLICITADAS"/>
  </r>
  <r>
    <x v="6"/>
    <x v="7"/>
    <n v="10"/>
    <s v="HERRAMIENTAS"/>
    <s v="CAUTIN"/>
    <n v="23271806"/>
    <s v="Mínima cuantía"/>
    <n v="4"/>
    <n v="3"/>
    <n v="2"/>
    <n v="140980"/>
    <s v="UNIDAD"/>
    <s v="NO SOLICITADAS"/>
  </r>
  <r>
    <x v="6"/>
    <x v="7"/>
    <n v="10"/>
    <s v="HERRAMIENTAS"/>
    <s v="MULTIMETRO"/>
    <n v="41113630"/>
    <s v="Mínima cuantía"/>
    <n v="4"/>
    <n v="3"/>
    <n v="2"/>
    <n v="259800"/>
    <s v="UNIDAD"/>
    <s v="NO SOLICITADAS"/>
  </r>
  <r>
    <x v="6"/>
    <x v="7"/>
    <n v="10"/>
    <s v="HERRAMIENTAS"/>
    <s v="DESOLDADOR DE SUCCIÓN DE AIRE"/>
    <n v="23271800"/>
    <s v="Mínima cuantía"/>
    <n v="4"/>
    <n v="3"/>
    <n v="3"/>
    <n v="98970"/>
    <s v="UNIDAD"/>
    <s v="NO SOLICITADAS"/>
  </r>
  <r>
    <x v="6"/>
    <x v="7"/>
    <n v="10"/>
    <s v="HERRAMIENTAS"/>
    <s v="DESTORNILLADORES TIPO RELOJERO"/>
    <n v="27111701"/>
    <s v="Mínima cuantía"/>
    <n v="4"/>
    <n v="3"/>
    <n v="3"/>
    <n v="21000"/>
    <s v="UNIDAD"/>
    <s v="NO SOLICITADAS"/>
  </r>
  <r>
    <x v="6"/>
    <x v="7"/>
    <n v="10"/>
    <s v="HERRAMIENTAS"/>
    <s v="CORTAFRIO"/>
    <n v="27111901"/>
    <s v="Mínima cuantía"/>
    <n v="4"/>
    <n v="3"/>
    <n v="3"/>
    <n v="129000"/>
    <s v="UNIDAD"/>
    <s v="NO SOLICITADAS"/>
  </r>
  <r>
    <x v="6"/>
    <x v="7"/>
    <n v="10"/>
    <s v="HERRAMIENTAS"/>
    <s v="TALADRO 1/2 PERCUTOR"/>
    <n v="23101502"/>
    <s v="Mínima cuantía"/>
    <n v="4"/>
    <n v="3"/>
    <n v="1"/>
    <n v="1137640"/>
    <s v="UNIDAD"/>
    <s v="NO SOLICITADAS"/>
  </r>
  <r>
    <x v="6"/>
    <x v="7"/>
    <n v="10"/>
    <s v="HERRAMIENTAS"/>
    <s v="TALADRO INALAMBRICO ROTACION 3/8 12 V"/>
    <n v="23101502"/>
    <s v="Mínima cuantía"/>
    <n v="4"/>
    <n v="3"/>
    <n v="2"/>
    <n v="2024666"/>
    <s v="UNIDAD"/>
    <s v="NO SOLICITADAS"/>
  </r>
  <r>
    <x v="6"/>
    <x v="7"/>
    <n v="10"/>
    <s v="HERRAMIENTAS"/>
    <s v="ROTOMARTILLO 5/16"/>
    <n v="23101502"/>
    <s v="Mínima cuantía"/>
    <n v="4"/>
    <n v="3"/>
    <n v="1"/>
    <n v="1137640"/>
    <s v="UNIDAD"/>
    <s v="NO SOLICITADAS"/>
  </r>
  <r>
    <x v="6"/>
    <x v="7"/>
    <n v="10"/>
    <s v="HERRAMIENTAS"/>
    <s v="PULIDORA DE 4 1/2&quot;"/>
    <n v="23101510"/>
    <s v="Mínima cuantía"/>
    <n v="4"/>
    <n v="3"/>
    <n v="1"/>
    <n v="89250"/>
    <s v="UNIDAD"/>
    <s v="NO SOLICITADAS"/>
  </r>
  <r>
    <x v="6"/>
    <x v="7"/>
    <n v="10"/>
    <s v="HERRAMIENTAS"/>
    <s v="CARRETILLA"/>
    <n v="24101507"/>
    <s v="Mínima cuantía"/>
    <n v="4"/>
    <n v="3"/>
    <n v="3"/>
    <n v="520149"/>
    <s v="UNIDAD"/>
    <s v="NO SOLICITADAS"/>
  </r>
  <r>
    <x v="6"/>
    <x v="7"/>
    <n v="10"/>
    <s v="HERRAMIENTAS"/>
    <s v="INGLETEADORA DE 12 PULGADAS 1500 W"/>
    <n v="23101508"/>
    <s v="Mínima cuantía"/>
    <n v="4"/>
    <n v="3"/>
    <n v="1"/>
    <n v="928200"/>
    <s v="UNIDAD"/>
    <s v="NO SOLICITADAS"/>
  </r>
  <r>
    <x v="6"/>
    <x v="7"/>
    <n v="10"/>
    <s v="HERRAMIENTAS"/>
    <s v="PISTOLA PARA PINTAR DE BAJA"/>
    <n v="31211908"/>
    <s v="Mínima cuantía"/>
    <n v="4"/>
    <n v="3"/>
    <n v="2"/>
    <n v="351050"/>
    <s v="UNIDAD"/>
    <s v="NO SOLICITADAS"/>
  </r>
  <r>
    <x v="6"/>
    <x v="7"/>
    <n v="10"/>
    <s v="HERRAMIENTAS"/>
    <s v="MANGUERA SUCCION MOTOBOMBA 4&quot; X6M"/>
    <n v="40142008"/>
    <s v="Mínima cuantía"/>
    <n v="4"/>
    <n v="3"/>
    <n v="1"/>
    <n v="375564"/>
    <s v="UNIDAD"/>
    <s v="NO SOLICITADAS"/>
  </r>
  <r>
    <x v="6"/>
    <x v="7"/>
    <n v="10"/>
    <s v="HERRAMIENTAS"/>
    <s v="MANGUERA ROJA PLANA LAY FLAT X 150 PSI 4&quot; 150 PSI"/>
    <n v="40142008"/>
    <s v="Mínima cuantía"/>
    <n v="4"/>
    <n v="3"/>
    <n v="100"/>
    <n v="3058300"/>
    <s v="UNIDAD"/>
    <s v="NO SOLICITADAS"/>
  </r>
  <r>
    <x v="6"/>
    <x v="7"/>
    <n v="10"/>
    <s v="HERRAMIENTAS"/>
    <s v="ABRAZADERA INDUSTRIAL 128,6 A 136,5 MM 5.1/32 5.11/32"/>
    <n v="40141734"/>
    <s v="Mínima cuantía"/>
    <n v="4"/>
    <n v="3"/>
    <n v="12"/>
    <n v="95676"/>
    <s v="UNIDAD"/>
    <s v="NO SOLICITADAS"/>
  </r>
  <r>
    <x v="6"/>
    <x v="7"/>
    <n v="10"/>
    <s v="HERRAMIENTAS"/>
    <s v="ACOPLE UNION 4&quot;"/>
    <n v="40141734"/>
    <s v="Mínima cuantía"/>
    <n v="4"/>
    <n v="3"/>
    <n v="6"/>
    <n v="199206"/>
    <s v="UNIDAD"/>
    <s v="NO SOLICITADAS"/>
  </r>
  <r>
    <x v="6"/>
    <x v="7"/>
    <n v="10"/>
    <s v="HERRAMIENTAS"/>
    <s v="BARRA DE 1 1/8 X 1.60 CMS 18 LIBRAS"/>
    <n v="27112017"/>
    <s v="Mínima cuantía"/>
    <n v="4"/>
    <n v="3"/>
    <n v="2"/>
    <n v="179928"/>
    <s v="UNIDAD"/>
    <s v="NO SOLICITADAS"/>
  </r>
  <r>
    <x v="6"/>
    <x v="7"/>
    <n v="10"/>
    <s v="HERRAMIENTAS"/>
    <s v="LLAVE EXPANSIVA DE 8&quot;"/>
    <n v="27111707"/>
    <s v="Mínima cuantía"/>
    <n v="4"/>
    <n v="3"/>
    <n v="2"/>
    <n v="325346"/>
    <s v="UNIDAD"/>
    <s v="NO SOLICITADAS"/>
  </r>
  <r>
    <x v="6"/>
    <x v="7"/>
    <n v="10"/>
    <s v="HERRAMIENTAS"/>
    <s v="ALICATE "/>
    <n v="27112135"/>
    <s v="Mínima cuantía"/>
    <n v="4"/>
    <n v="3"/>
    <n v="4"/>
    <n v="359856"/>
    <s v="UNIDAD"/>
    <s v="NO SOLICITADAS"/>
  </r>
  <r>
    <x v="6"/>
    <x v="7"/>
    <n v="10"/>
    <s v="HERRAMIENTAS"/>
    <s v="ALICATE HOMBRESOLO  # 12 CURVO"/>
    <n v="27112135"/>
    <s v="Mínima cuantía"/>
    <n v="4"/>
    <n v="3"/>
    <n v="2"/>
    <n v="179928"/>
    <s v="UNIDAD"/>
    <s v="NO SOLICITADAS"/>
  </r>
  <r>
    <x v="6"/>
    <x v="7"/>
    <n v="10"/>
    <s v="HERRAMIENTAS"/>
    <s v="ALICATE DIELECTRICO"/>
    <n v="27112135"/>
    <s v="Mínima cuantía"/>
    <n v="4"/>
    <n v="3"/>
    <n v="3"/>
    <n v="524790"/>
    <s v="UNIDAD"/>
    <s v="NO SOLICITADAS"/>
  </r>
  <r>
    <x v="6"/>
    <x v="7"/>
    <n v="10"/>
    <s v="HERRAMIENTAS"/>
    <s v="JUEGO DE DESTORNILLADORES DE ESTRELLA"/>
    <n v="27111701"/>
    <s v="Mínima cuantía"/>
    <n v="4"/>
    <n v="3"/>
    <n v="5"/>
    <n v="1368500"/>
    <s v="UNIDAD"/>
    <s v="NO SOLICITADAS"/>
  </r>
  <r>
    <x v="6"/>
    <x v="7"/>
    <n v="10"/>
    <s v="HERRAMIENTAS"/>
    <s v="JUEGO DE DESTORNILLADORES DE PALA"/>
    <n v="27111701"/>
    <s v="Mínima cuantía"/>
    <n v="4"/>
    <n v="3"/>
    <n v="5"/>
    <n v="1368500"/>
    <s v="UNIDAD"/>
    <s v="NO SOLICITADAS"/>
  </r>
  <r>
    <x v="6"/>
    <x v="7"/>
    <n v="10"/>
    <s v="HERRAMIENTAS"/>
    <s v="TORCOMETRO CUADRANTE DE 1/2"/>
    <n v="27111753"/>
    <s v="Mínima cuantía"/>
    <n v="4"/>
    <n v="3"/>
    <n v="4"/>
    <n v="379848"/>
    <s v="UNIDAD"/>
    <s v="NO SOLICITADAS"/>
  </r>
  <r>
    <x v="6"/>
    <x v="7"/>
    <n v="10"/>
    <s v="HERRAMIENTAS"/>
    <s v="LLAVE PARA TUBO DE 8&quot;"/>
    <n v="27111708"/>
    <s v="Mínima cuantía"/>
    <n v="4"/>
    <n v="3"/>
    <n v="2"/>
    <n v="190000"/>
    <s v="UNIDAD"/>
    <s v="NO SOLICITADAS"/>
  </r>
  <r>
    <x v="6"/>
    <x v="7"/>
    <n v="10"/>
    <s v="HERRAMIENTAS"/>
    <s v="LLAVE PARA TUBO DE 12&quot;"/>
    <n v="27111708"/>
    <s v="Mínima cuantía"/>
    <n v="4"/>
    <n v="3"/>
    <n v="2"/>
    <n v="190000"/>
    <s v="UNIDAD"/>
    <s v="NO SOLICITADAS"/>
  </r>
  <r>
    <x v="6"/>
    <x v="7"/>
    <n v="10"/>
    <s v="HERRAMIENTAS"/>
    <s v="LLAVE RAPIFRIP"/>
    <n v="27112100"/>
    <s v="Mínima cuantía"/>
    <n v="4"/>
    <n v="3"/>
    <n v="2"/>
    <n v="321300"/>
    <s v="UNIDAD"/>
    <s v="NO SOLICITADAS"/>
  </r>
  <r>
    <x v="6"/>
    <x v="7"/>
    <n v="10"/>
    <s v="HERRAMIENTAS"/>
    <s v="HERRAMIENTA SONDA"/>
    <n v="27112400"/>
    <s v="Mínima cuantía"/>
    <n v="4"/>
    <n v="3"/>
    <n v="1"/>
    <n v="2000000"/>
    <s v="UNIDAD"/>
    <s v="NO SOLICITADAS"/>
  </r>
  <r>
    <x v="6"/>
    <x v="7"/>
    <n v="10"/>
    <s v="HERRAMIENTAS"/>
    <s v="LIMA TRIANGULAR DE 10&quot;"/>
    <n v="27111919"/>
    <s v="Licitación pública"/>
    <n v="1"/>
    <n v="5"/>
    <n v="2"/>
    <n v="45000"/>
    <s v="UNIDAD"/>
    <s v="NO SOLICITADAS"/>
  </r>
  <r>
    <x v="6"/>
    <x v="7"/>
    <n v="10"/>
    <s v="HERRAMIENTAS"/>
    <s v="LIMA MEDIA CAÑA DE 10&quot;"/>
    <n v="27111919"/>
    <s v="Licitación pública"/>
    <n v="1"/>
    <n v="5"/>
    <n v="2"/>
    <n v="54000"/>
    <s v="UNIDAD"/>
    <s v="NO SOLICITADAS"/>
  </r>
  <r>
    <x v="6"/>
    <x v="7"/>
    <n v="10"/>
    <s v="HERRAMIENTAS"/>
    <s v="LIMA PLANA DE 10&quot;"/>
    <n v="27111919"/>
    <s v="Licitación pública"/>
    <n v="1"/>
    <n v="5"/>
    <n v="2"/>
    <n v="57600"/>
    <s v="UNIDAD"/>
    <s v="NO SOLICITADAS"/>
  </r>
  <r>
    <x v="6"/>
    <x v="7"/>
    <n v="10"/>
    <s v="HERRAMIENTAS"/>
    <s v="LIMA CUADRADA DE 10&quot;"/>
    <n v="27111919"/>
    <s v="Licitación pública"/>
    <n v="1"/>
    <n v="5"/>
    <n v="2"/>
    <n v="63000"/>
    <s v="UNIDAD"/>
    <s v="NO SOLICITADAS"/>
  </r>
  <r>
    <x v="6"/>
    <x v="7"/>
    <n v="10"/>
    <s v="HERRAMIENTAS"/>
    <s v="PISTOLA DE CALOR "/>
    <n v="27112717"/>
    <s v="Licitación pública"/>
    <n v="1"/>
    <n v="5"/>
    <n v="1"/>
    <n v="417946"/>
    <s v="UNIDAD"/>
    <s v="NO SOLICITADAS"/>
  </r>
  <r>
    <x v="6"/>
    <x v="7"/>
    <n v="10"/>
    <s v="HERRAMIENTAS"/>
    <s v="KIT  HERRAMIENTAS PARA EL MANTENIMIENTO PARA BATERIAS DE NIQUEL CADMIO  (NI CD BATTERY MAINTENANCE KIT) (1)"/>
    <n v="26111724"/>
    <s v="Licitación pública"/>
    <n v="1"/>
    <n v="5"/>
    <n v="1"/>
    <n v="6126124"/>
    <s v="UNIDAD"/>
    <s v="NO SOLICITADAS"/>
  </r>
  <r>
    <x v="6"/>
    <x v="7"/>
    <n v="10"/>
    <s v="HERRAMIENTAS"/>
    <s v="KIT DE HERRAMIENTAS PARA EL MANTENIMIENTO PARA BATERIAS DE NIQUEL CADMIO  (NI CD BATTERY MAINTENANCE KIT) (2)"/>
    <n v="26111724"/>
    <s v="Licitación pública"/>
    <n v="1"/>
    <n v="5"/>
    <n v="1"/>
    <n v="7264950"/>
    <s v="UNIDAD"/>
    <s v="NO SOLICITADAS"/>
  </r>
  <r>
    <x v="6"/>
    <x v="7"/>
    <n v="10"/>
    <s v="HERRAMIENTAS"/>
    <s v="HERRAMIENTAS MANUALES"/>
    <n v="27113201"/>
    <s v="Selección abreviada menor cuantía"/>
    <n v="3"/>
    <n v="5"/>
    <n v="1"/>
    <n v="6160750"/>
    <s v="UNIDAD"/>
    <s v="NO SOLICITADAS"/>
  </r>
  <r>
    <x v="6"/>
    <x v="8"/>
    <n v="10"/>
    <s v="AUDIOVISUALES Y ACCESORIOS"/>
    <s v="TABLEROS ACRILICO"/>
    <n v="25172608"/>
    <s v="Mínima cuantía"/>
    <n v="5"/>
    <n v="2"/>
    <n v="3"/>
    <n v="900000"/>
    <s v="UNIDAD"/>
    <s v="NO SOLICITADAS"/>
  </r>
  <r>
    <x v="6"/>
    <x v="8"/>
    <n v="10"/>
    <s v="AUDIOVISUALES Y ACCESORIOS"/>
    <s v="TELONES PARA PROYECCION"/>
    <n v="45111603"/>
    <s v="Mínima cuantía"/>
    <n v="5"/>
    <n v="2"/>
    <n v="2"/>
    <n v="400000"/>
    <s v="UNIDAD"/>
    <s v="NO SOLICITADAS"/>
  </r>
  <r>
    <x v="6"/>
    <x v="8"/>
    <n v="10"/>
    <s v="AUDIOVISUALES Y ACCESORIOS"/>
    <s v="SOPORTE PARA VIDEO BEAM"/>
    <n v="45111600"/>
    <s v="Mínima cuantía"/>
    <n v="5"/>
    <n v="2"/>
    <n v="3"/>
    <n v="240000"/>
    <s v="UNIDAD"/>
    <s v="NO SOLICITADAS"/>
  </r>
  <r>
    <x v="6"/>
    <x v="9"/>
    <n v="10"/>
    <s v="EQUIPO DE SISTEMAS"/>
    <s v="KITS DE ACCESORIOS DE COMPUTADOR"/>
    <n v="43211612"/>
    <s v="Mínima cuantía"/>
    <n v="4"/>
    <n v="5"/>
    <n v="1"/>
    <n v="15000000"/>
    <s v="UNIDAD"/>
    <s v="NO SOLICITADAS"/>
  </r>
  <r>
    <x v="6"/>
    <x v="10"/>
    <n v="10"/>
    <s v="EQUIPO DE CAFETERIA"/>
    <s v="HORNO MICROHONDAS 1.4 PIES DISEÑO PREMIUM TIPO ESPEJO CON DORADOR, INTERIOR DE CERAMICA, TECNOLOGIA TDS, 1600 WATTS, DIMENSIONES: 56*31*46 CMS (ANCHO/ALTO/FONDO) TABLERO DIGITAL."/>
    <n v="52141502"/>
    <s v="Mínima cuantía"/>
    <n v="5"/>
    <n v="1"/>
    <n v="4"/>
    <n v="1476000"/>
    <s v="UNIDAD"/>
    <s v="NO SOLICITADAS"/>
  </r>
  <r>
    <x v="6"/>
    <x v="10"/>
    <n v="10"/>
    <s v="EQUIPO DE CAFETERIA"/>
    <s v="LICUADORA USO COMERCIAL 5 LITROS BASO ALUMINIO "/>
    <n v="48101608"/>
    <s v="Mínima cuantía"/>
    <n v="5"/>
    <n v="2"/>
    <n v="2"/>
    <n v="1700000"/>
    <s v="UNIDAD"/>
    <s v="NO SOLICITADAS"/>
  </r>
  <r>
    <x v="6"/>
    <x v="10"/>
    <n v="10"/>
    <s v="EQUIPO DE CAFETERIA"/>
    <s v="ESTUFA INDUSTRIAL 6 PUESTOS"/>
    <n v="48101521"/>
    <s v="Mínima cuantía"/>
    <n v="5"/>
    <n v="2"/>
    <n v="1"/>
    <n v="4000000"/>
    <s v="UNIDAD"/>
    <s v="NO SOLICITADAS"/>
  </r>
  <r>
    <x v="6"/>
    <x v="12"/>
    <n v="10"/>
    <s v="EQUIPO AGRICOLA"/>
    <s v="FUMIGADORA MANUAL CLASICA."/>
    <n v="21101800"/>
    <s v="Mínima cuantía"/>
    <n v="4"/>
    <n v="3"/>
    <n v="1"/>
    <n v="120000"/>
    <s v="UNIDAD"/>
    <s v="NO SOLICITADAS"/>
  </r>
  <r>
    <x v="6"/>
    <x v="12"/>
    <n v="10"/>
    <s v="EQUIPO AGRICOLA"/>
    <s v="GUADAÑAS"/>
    <n v="27112006"/>
    <s v="Mínima cuantía"/>
    <n v="5"/>
    <n v="2"/>
    <n v="10"/>
    <n v="14000000"/>
    <s v="UNIDAD"/>
    <s v="NO SOLICITADAS"/>
  </r>
  <r>
    <x v="6"/>
    <x v="13"/>
    <n v="10"/>
    <s v="MAQUINARIA INDUSTRIAL"/>
    <s v="EQUIPOS REQUERIDOS PARA REALIZAR MODIFICACIONES A LOS BANCOS (CILINDROS HIDRÁULICOS Y OTROS DEL BANCO FATIGA)"/>
    <s v="23152200_x000a_27121602_x000a_"/>
    <s v="Selección abreviada menor cuantía"/>
    <n v="3"/>
    <n v="5"/>
    <n v="1"/>
    <n v="154682023"/>
    <s v="UNIDAD"/>
    <s v="NO SOLICITADAS"/>
  </r>
  <r>
    <x v="6"/>
    <x v="80"/>
    <n v="10"/>
    <s v="EQUIPO DE CONSTRUCCION"/>
    <s v="ANDAMIO CERTIFICADO"/>
    <n v="30191502"/>
    <s v="Mínima cuantía"/>
    <n v="5"/>
    <n v="2"/>
    <n v="1"/>
    <n v="25000000"/>
    <s v="UNIDAD"/>
    <s v="NO SOLICITADAS"/>
  </r>
  <r>
    <x v="6"/>
    <x v="17"/>
    <n v="10"/>
    <s v="OTRAS COMPRAS DE EQUIPOS"/>
    <s v="EXTRACTORES DE AIRE TALLERES GRUAI"/>
    <n v="40101502"/>
    <s v="Mínima cuantía"/>
    <n v="4"/>
    <n v="5"/>
    <n v="8"/>
    <n v="24000000"/>
    <s v="UNIDAD"/>
    <s v="NO SOLICITADAS"/>
  </r>
  <r>
    <x v="6"/>
    <x v="17"/>
    <n v="10"/>
    <s v="OTRAS COMPRAS DE EQUIPOS"/>
    <s v="LAVADORA "/>
    <n v="47111500"/>
    <s v="Selección abreviada menor cuantía"/>
    <n v="5"/>
    <n v="2"/>
    <n v="2"/>
    <n v="7000000"/>
    <s v="UNIDAD"/>
    <s v="NO SOLICITADAS"/>
  </r>
  <r>
    <x v="6"/>
    <x v="17"/>
    <n v="10"/>
    <s v="OTRAS COMPRAS DE EQUIPOS"/>
    <s v="MAQUINA ELECTRICA PELUQUERIA "/>
    <n v="53131600"/>
    <s v="Selección abreviada menor cuantía"/>
    <n v="5"/>
    <n v="2"/>
    <n v="2"/>
    <n v="260000"/>
    <s v="UNIDAD"/>
    <s v="NO SOLICITADAS"/>
  </r>
  <r>
    <x v="6"/>
    <x v="17"/>
    <n v="10"/>
    <s v="OTRAS COMPRAS DE EQUIPOS"/>
    <s v="TERMOHIGROMETRO DIGITAL FIJO CON CERTIFICADO DE CALIBRACION"/>
    <n v="411122000"/>
    <s v="Mínima cuantía"/>
    <n v="4"/>
    <n v="2"/>
    <n v="1"/>
    <n v="650000"/>
    <s v="UNIDAD"/>
    <s v="NO SOLICITADAS"/>
  </r>
  <r>
    <x v="6"/>
    <x v="17"/>
    <n v="10"/>
    <s v="OTRAS COMPRAS DE EQUIPOS"/>
    <s v="MAQUINA PLANA  POSICIONADORA"/>
    <n v="23121614"/>
    <s v="Mínima cuantía"/>
    <n v="5"/>
    <n v="2"/>
    <n v="1"/>
    <n v="4000000"/>
    <s v="UNIDAD"/>
    <s v="NO SOLICITADAS"/>
  </r>
  <r>
    <x v="6"/>
    <x v="17"/>
    <n v="10"/>
    <s v="OTRAS COMPRAS DE EQUIPOS"/>
    <s v="SECADORA "/>
    <n v="47111500"/>
    <s v="Mínima cuantía"/>
    <n v="4"/>
    <n v="2"/>
    <n v="1"/>
    <n v="3500000"/>
    <s v="UNIDAD"/>
    <s v="NO SOLICITADAS"/>
  </r>
  <r>
    <x v="6"/>
    <x v="19"/>
    <n v="10"/>
    <s v="MOBILIARIO Y ENSERES"/>
    <s v="SILLA TIFFANY MATALICAS CON COGIN COLOR DORADO CON FORRO PROTECTOR"/>
    <n v="40175307"/>
    <s v="Mínima cuantía"/>
    <n v="5"/>
    <n v="3"/>
    <n v="40"/>
    <n v="5184000.0000000009"/>
    <s v="UNIDAD"/>
    <s v="NO SOLICITADAS"/>
  </r>
  <r>
    <x v="6"/>
    <x v="19"/>
    <n v="10"/>
    <s v="MOBILIARIO Y ENSERES"/>
    <s v="MESA PLEGABLE PLASTICA 244 * 76 * 74 CMS"/>
    <n v="48102009"/>
    <s v="Mínima cuantía"/>
    <n v="5"/>
    <n v="3"/>
    <n v="10"/>
    <n v="3780000"/>
    <s v="UNIDAD"/>
    <s v="NO SOLICITADAS"/>
  </r>
  <r>
    <x v="6"/>
    <x v="19"/>
    <n v="10"/>
    <s v="MOBILIARIO Y ENSERES"/>
    <s v="ESCRITORIOS"/>
    <n v="56101703"/>
    <s v="Mínima cuantía"/>
    <n v="5"/>
    <n v="3"/>
    <n v="2"/>
    <n v="1400000"/>
    <s v="UNIDAD"/>
    <s v="NO SOLICITADAS"/>
  </r>
  <r>
    <x v="6"/>
    <x v="19"/>
    <n v="10"/>
    <s v="MOBILIARIO Y ENSERES"/>
    <s v="SILLAS ALTAS DE TRABAJO EN ACRILICO"/>
    <n v="56112106"/>
    <s v="Mínima cuantía"/>
    <n v="5"/>
    <n v="3"/>
    <n v="10"/>
    <n v="2000000"/>
    <s v="UNIDAD"/>
    <s v="NO SOLICITADAS"/>
  </r>
  <r>
    <x v="6"/>
    <x v="19"/>
    <n v="10"/>
    <s v="MOBILIARIO Y ENSERES"/>
    <s v="LOCKERS METALICO DE 6 PUESTOS 180X93X30 CM AZUL"/>
    <n v="56101520"/>
    <s v="Mínima cuantía"/>
    <n v="5"/>
    <n v="3"/>
    <n v="4"/>
    <n v="2000000"/>
    <s v="UNIDAD"/>
    <s v="NO SOLICITADAS"/>
  </r>
  <r>
    <x v="6"/>
    <x v="19"/>
    <n v="10"/>
    <s v="MOBILIARIO Y ENSERES"/>
    <s v="ESTANTES ALMACEN ARMAMENTO"/>
    <n v="24112007"/>
    <s v="Mínima cuantía"/>
    <n v="4"/>
    <n v="3"/>
    <n v="1"/>
    <n v="7000000"/>
    <s v="GLOBAL"/>
    <s v="NO SOLICITADAS"/>
  </r>
  <r>
    <x v="6"/>
    <x v="19"/>
    <n v="10"/>
    <s v="MOBILIARIO Y ENSERES"/>
    <s v="COMODAS "/>
    <n v="56101516"/>
    <s v="Mínima cuantía"/>
    <n v="4"/>
    <n v="3"/>
    <n v="30"/>
    <n v="10500000"/>
    <s v="GLOBAL"/>
    <s v="NO SOLICITADAS"/>
  </r>
  <r>
    <x v="6"/>
    <x v="19"/>
    <n v="10"/>
    <s v="MOBILIARIO Y ENSERES"/>
    <s v="PUPITRES"/>
    <n v="56121506"/>
    <s v="Mínima cuantía"/>
    <n v="5"/>
    <n v="3"/>
    <n v="20"/>
    <n v="2000000"/>
    <s v="UNIDAD"/>
    <s v="NO SOLICITADAS"/>
  </r>
  <r>
    <x v="6"/>
    <x v="19"/>
    <n v="10"/>
    <s v="MOBILIARIO Y ENSERES"/>
    <s v="LOCKER "/>
    <n v="56101520"/>
    <s v="Mínima cuantía"/>
    <n v="5"/>
    <n v="3"/>
    <n v="3"/>
    <n v="2100000"/>
    <s v="UNIDAD"/>
    <s v="NO SOLICITADAS"/>
  </r>
  <r>
    <x v="6"/>
    <x v="19"/>
    <n v="10"/>
    <s v="MOBILIARIO Y ENSERES"/>
    <s v="ESCALERA TIJERA 3 PASOS ALUMINIO "/>
    <n v="30191501"/>
    <s v="Mínima cuantía"/>
    <n v="4"/>
    <n v="3"/>
    <n v="1"/>
    <n v="350000"/>
    <s v="UNIDAD"/>
    <s v="NO SOLICITADAS"/>
  </r>
  <r>
    <x v="6"/>
    <x v="21"/>
    <n v="10"/>
    <s v="COMBUSTIBLES Y LUBRICANTES"/>
    <s v="GRASA DE MEZCLA SINTÉTICA "/>
    <n v="15121900"/>
    <s v="Licitación pública"/>
    <n v="1"/>
    <n v="6"/>
    <n v="3"/>
    <n v="60264"/>
    <s v="UNIDAD"/>
    <s v="NO SOLICITADAS"/>
  </r>
  <r>
    <x v="6"/>
    <x v="21"/>
    <n v="10"/>
    <s v="COMBUSTIBLES Y LUBRICANTES"/>
    <s v="LUBRICANTE PELICULA SOLIDA "/>
    <n v="15121800"/>
    <s v="Licitación pública"/>
    <n v="1"/>
    <n v="6"/>
    <n v="1"/>
    <n v="97380"/>
    <s v="UNIDAD"/>
    <s v="NO SOLICITADAS"/>
  </r>
  <r>
    <x v="6"/>
    <x v="21"/>
    <n v="10"/>
    <s v="COMBUSTIBLES Y LUBRICANTES"/>
    <s v="LUBRICANTE"/>
    <n v="15121800"/>
    <s v="Licitación pública"/>
    <n v="1"/>
    <n v="6"/>
    <n v="5"/>
    <n v="275175"/>
    <s v="UNIDAD"/>
    <s v="NO SOLICITADAS"/>
  </r>
  <r>
    <x v="6"/>
    <x v="21"/>
    <n v="10"/>
    <s v="COMBUSTIBLES Y LUBRICANTES"/>
    <s v="GRASA PARA ALTAS TEMPERATURAS"/>
    <n v="15121900"/>
    <s v="Licitación pública"/>
    <n v="1"/>
    <n v="6"/>
    <n v="3"/>
    <n v="367356"/>
    <s v="UNIDAD"/>
    <s v="NO SOLICITADAS"/>
  </r>
  <r>
    <x v="6"/>
    <x v="21"/>
    <n v="10"/>
    <s v="COMBUSTIBLES Y LUBRICANTES"/>
    <s v="ACRYLOID 615 OR HF 825"/>
    <n v="12181600"/>
    <s v="Licitación pública"/>
    <n v="1"/>
    <n v="6"/>
    <n v="2"/>
    <n v="527710"/>
    <s v="UNIDAD"/>
    <s v="NO SOLICITADAS"/>
  </r>
  <r>
    <x v="6"/>
    <x v="21"/>
    <n v="10"/>
    <s v="COMBUSTIBLES Y LUBRICANTES"/>
    <s v="GRASA SINTETICA"/>
    <n v="15121900"/>
    <s v="Licitación pública"/>
    <n v="1"/>
    <n v="6"/>
    <n v="5"/>
    <n v="576900"/>
    <s v="UNIDAD"/>
    <s v="NO SOLICITADAS"/>
  </r>
  <r>
    <x v="6"/>
    <x v="21"/>
    <n v="10"/>
    <s v="COMBUSTIBLES Y LUBRICANTES"/>
    <s v="ACEITE HIDRAULICO NUTO H-32 "/>
    <n v="15121500"/>
    <s v="Licitación pública"/>
    <n v="1"/>
    <n v="6"/>
    <n v="10"/>
    <n v="789320"/>
    <s v="GALON"/>
    <s v="NO SOLICITADAS"/>
  </r>
  <r>
    <x v="6"/>
    <x v="21"/>
    <n v="10"/>
    <s v="COMBUSTIBLES Y LUBRICANTES"/>
    <s v="ESTANDAR DE ACEITE CON 12 ELEMENTOS EN 10 PARTES POR MILLON"/>
    <n v="15121500"/>
    <s v="Licitación pública"/>
    <n v="1"/>
    <n v="6"/>
    <n v="1"/>
    <n v="800000"/>
    <s v="UNIDAD"/>
    <s v="NO SOLICITADAS"/>
  </r>
  <r>
    <x v="6"/>
    <x v="21"/>
    <n v="10"/>
    <s v="COMBUSTIBLES Y LUBRICANTES"/>
    <s v="LUBRICANTE AFLOJADOR PENETRANTE"/>
    <n v="15121800"/>
    <s v="Licitación pública"/>
    <n v="1"/>
    <n v="6"/>
    <n v="20"/>
    <n v="1178100"/>
    <s v="UNIDAD"/>
    <s v="NO SOLICITADAS"/>
  </r>
  <r>
    <x v="6"/>
    <x v="21"/>
    <n v="10"/>
    <s v="COMBUSTIBLES Y LUBRICANTES"/>
    <s v="LUBRICANTE PENETRANTE (2)"/>
    <n v="15121800"/>
    <s v="Licitación pública"/>
    <n v="1"/>
    <n v="6"/>
    <n v="10"/>
    <n v="1490400"/>
    <s v="GALON"/>
    <s v="NO SOLICITADAS"/>
  </r>
  <r>
    <x v="6"/>
    <x v="21"/>
    <n v="10"/>
    <s v="COMBUSTIBLES Y LUBRICANTES"/>
    <s v="LUBRICANTE PENETRANTE (1)"/>
    <n v="15121800"/>
    <s v="Licitación pública"/>
    <n v="1"/>
    <n v="6"/>
    <n v="3"/>
    <n v="2824914"/>
    <s v="UNIDAD"/>
    <s v="NO SOLICITADAS"/>
  </r>
  <r>
    <x v="6"/>
    <x v="21"/>
    <n v="10"/>
    <s v="COMBUSTIBLES Y LUBRICANTES"/>
    <s v="ACEITE SINTETICO HIDROSOLUBLE"/>
    <n v="15121500"/>
    <s v="Licitación pública"/>
    <n v="1"/>
    <n v="6"/>
    <n v="30"/>
    <n v="3496500"/>
    <s v="GALON"/>
    <s v="NO SOLICITADAS"/>
  </r>
  <r>
    <x v="6"/>
    <x v="21"/>
    <n v="10"/>
    <s v="COMBUSTIBLES Y LUBRICANTES"/>
    <s v="REFRIGERANTE"/>
    <n v="25174000"/>
    <s v="Licitación pública"/>
    <n v="1"/>
    <n v="6"/>
    <n v="15"/>
    <n v="5176500"/>
    <s v="UNIDAD"/>
    <s v="NO SOLICITADAS"/>
  </r>
  <r>
    <x v="6"/>
    <x v="23"/>
    <n v="10"/>
    <s v="ELEMENTOS DE ALOJAMIENTO Y CAMPAÑA"/>
    <s v="CUBRELECHOS"/>
    <n v="52121500"/>
    <s v="Mínima cuantía"/>
    <n v="4"/>
    <n v="3"/>
    <n v="15"/>
    <n v="1200000"/>
    <s v="UNIDAD"/>
    <s v="NO SOLICITADAS"/>
  </r>
  <r>
    <x v="6"/>
    <x v="23"/>
    <n v="10"/>
    <s v="ELEMENTOS DE ALOJAMIENTO Y CAMPAÑA"/>
    <s v="SABANAS"/>
    <n v="52121509"/>
    <s v="Mínima cuantía"/>
    <n v="4"/>
    <n v="3"/>
    <n v="5"/>
    <n v="400000"/>
    <s v="UNIDAD"/>
    <s v="NO SOLICITADAS"/>
  </r>
  <r>
    <x v="6"/>
    <x v="23"/>
    <n v="10"/>
    <s v="ELEMENTOS DE ALOJAMIENTO Y CAMPAÑA"/>
    <s v="CAMILLAS"/>
    <n v="42171611"/>
    <s v="Mínima cuantía"/>
    <n v="5"/>
    <n v="3"/>
    <n v="10"/>
    <n v="3000000"/>
    <s v="UNIDAD"/>
    <s v="NO SOLICITADAS"/>
  </r>
  <r>
    <x v="6"/>
    <x v="26"/>
    <n v="10"/>
    <s v="MATERIALES DE CONSTRUCCION"/>
    <s v="HOJA DE SEGUETA CAJA X 12 DE 18 DIENTES"/>
    <n v="27111552"/>
    <s v="Selección abreviada menor cuantía"/>
    <n v="3"/>
    <n v="4"/>
    <n v="5"/>
    <n v="223720"/>
    <s v="UNIDAD"/>
    <s v="NO SOLICITADAS"/>
  </r>
  <r>
    <x v="6"/>
    <x v="26"/>
    <n v="10"/>
    <s v="MATERIALES DE CONSTRUCCION"/>
    <s v="ASPERSORES DE BRONCE"/>
    <n v="21101801"/>
    <s v="Selección abreviada menor cuantía"/>
    <n v="3"/>
    <n v="4"/>
    <n v="2"/>
    <n v="98056"/>
    <s v="UNIDAD"/>
    <s v="NO SOLICITADAS"/>
  </r>
  <r>
    <x v="6"/>
    <x v="26"/>
    <n v="10"/>
    <s v="MATERIALES DE CONSTRUCCION"/>
    <s v="BOQUILLA PARA PISO VARIOS TONOS"/>
    <n v="23232201"/>
    <s v="Selección abreviada menor cuantía"/>
    <n v="3"/>
    <n v="4"/>
    <n v="10"/>
    <n v="41650"/>
    <s v="KILOGRAMO"/>
    <s v="NO SOLICITADAS"/>
  </r>
  <r>
    <x v="6"/>
    <x v="26"/>
    <n v="10"/>
    <s v="MATERIALES DE CONSTRUCCION"/>
    <s v="DISCO DIAMANTADO 4&quot;"/>
    <n v="27112838"/>
    <s v="Selección abreviada menor cuantía"/>
    <n v="3"/>
    <n v="4"/>
    <n v="2"/>
    <n v="89488"/>
    <s v="UNIDAD"/>
    <s v="NO SOLICITADAS"/>
  </r>
  <r>
    <x v="6"/>
    <x v="26"/>
    <n v="10"/>
    <s v="MATERIALES DE CONSTRUCCION"/>
    <s v="DISCO DIAMANTADO 9&quot;"/>
    <n v="27112838"/>
    <s v="Selección abreviada menor cuantía"/>
    <n v="3"/>
    <n v="4"/>
    <n v="2"/>
    <n v="179928"/>
    <s v="UNIDAD"/>
    <s v="NO SOLICITADAS"/>
  </r>
  <r>
    <x v="6"/>
    <x v="26"/>
    <n v="10"/>
    <s v="MATERIALES DE CONSTRUCCION"/>
    <s v="DISCO DE CORTE DE MADERA EN TUSGTENO 12&quot; DIENTE FINOS"/>
    <n v="27112838"/>
    <s v="Selección abreviada menor cuantía"/>
    <n v="3"/>
    <n v="4"/>
    <n v="2"/>
    <n v="327488"/>
    <s v="UNIDAD"/>
    <s v="NO SOLICITADAS"/>
  </r>
  <r>
    <x v="6"/>
    <x v="26"/>
    <n v="10"/>
    <s v="MATERIALES DE CONSTRUCCION"/>
    <s v="DISCO DE CORTE 4&quot;"/>
    <n v="27112838"/>
    <s v="Selección abreviada menor cuantía"/>
    <n v="3"/>
    <n v="4"/>
    <n v="2"/>
    <n v="29512"/>
    <s v="UNIDAD"/>
    <s v="NO SOLICITADAS"/>
  </r>
  <r>
    <x v="6"/>
    <x v="26"/>
    <n v="10"/>
    <s v="MATERIALES DE CONSTRUCCION"/>
    <s v="DISCO DE CORTE 7&quot;"/>
    <n v="27112838"/>
    <s v="Selección abreviada menor cuantía"/>
    <n v="3"/>
    <n v="4"/>
    <n v="2"/>
    <n v="44982"/>
    <s v="UNIDAD"/>
    <s v="NO SOLICITADAS"/>
  </r>
  <r>
    <x v="6"/>
    <x v="26"/>
    <n v="10"/>
    <s v="MATERIALES DE CONSTRUCCION"/>
    <s v="DISCO ABRASIVOS 4&quot;"/>
    <n v="31191506"/>
    <s v="Selección abreviada menor cuantía"/>
    <n v="3"/>
    <n v="4"/>
    <n v="2"/>
    <n v="27846"/>
    <s v="UNIDAD"/>
    <s v="NO SOLICITADAS"/>
  </r>
  <r>
    <x v="6"/>
    <x v="26"/>
    <n v="10"/>
    <s v="MATERIALES DE CONSTRUCCION"/>
    <s v="DISCO ABRASIVOS 7&quot;"/>
    <n v="31191506"/>
    <s v="Selección abreviada menor cuantía"/>
    <n v="3"/>
    <n v="4"/>
    <n v="2"/>
    <n v="46886"/>
    <s v="UNIDAD"/>
    <s v="NO SOLICITADAS"/>
  </r>
  <r>
    <x v="6"/>
    <x v="26"/>
    <n v="10"/>
    <s v="MATERIALES DE CONSTRUCCION"/>
    <s v="DISCO DE CORTE PARA METAL 14&quot;"/>
    <n v="27112838"/>
    <s v="Selección abreviada menor cuantía"/>
    <n v="3"/>
    <n v="4"/>
    <n v="2"/>
    <n v="205870"/>
    <s v="UNIDAD"/>
    <s v="NO SOLICITADAS"/>
  </r>
  <r>
    <x v="6"/>
    <x v="26"/>
    <n v="10"/>
    <s v="MATERIALES DE CONSTRUCCION"/>
    <s v="FLEXOMETROS DE 5 METROS"/>
    <n v="41111613"/>
    <s v="Selección abreviada menor cuantía"/>
    <n v="3"/>
    <n v="4"/>
    <n v="10"/>
    <n v="357000"/>
    <s v="UNIDAD"/>
    <s v="NO SOLICITADAS"/>
  </r>
  <r>
    <x v="6"/>
    <x v="26"/>
    <n v="10"/>
    <s v="MATERIALES DE CONSTRUCCION"/>
    <s v="EMULSION ASFALTICA X CUÑETE DE 5 GALONES"/>
    <n v="12161804"/>
    <s v="Selección abreviada menor cuantía"/>
    <n v="3"/>
    <n v="4"/>
    <n v="15"/>
    <n v="1028160"/>
    <s v="UNIDAD"/>
    <s v="NO SOLICITADAS"/>
  </r>
  <r>
    <x v="6"/>
    <x v="26"/>
    <n v="10"/>
    <s v="MATERIALES DE CONSTRUCCION"/>
    <s v="FIBRA DE VIDRIO PARA IMPERMEBEALIZAR 20 METROS X 1 METRO DE ANCHO"/>
    <n v="30151802"/>
    <s v="Selección abreviada menor cuantía"/>
    <n v="3"/>
    <n v="4"/>
    <n v="5"/>
    <n v="110670"/>
    <s v="UNIDAD"/>
    <s v="NO SOLICITADAS"/>
  </r>
  <r>
    <x v="6"/>
    <x v="26"/>
    <n v="10"/>
    <s v="MATERIALES DE CONSTRUCCION"/>
    <s v="ARENA AMARILLA DE POZO"/>
    <n v="11111701"/>
    <s v="Selección abreviada menor cuantía"/>
    <n v="3"/>
    <n v="4"/>
    <n v="15"/>
    <n v="1492260"/>
    <s v="METRO CUBICO"/>
    <s v="NO SOLICITADAS"/>
  </r>
  <r>
    <x v="6"/>
    <x v="26"/>
    <n v="10"/>
    <s v="MATERIALES DE CONSTRUCCION"/>
    <s v="ARENA DE RIO"/>
    <n v="11111611"/>
    <s v="Selección abreviada menor cuantía"/>
    <n v="3"/>
    <n v="4"/>
    <n v="15"/>
    <n v="1706460"/>
    <s v="METRO CUBICO"/>
    <s v="NO SOLICITADAS"/>
  </r>
  <r>
    <x v="6"/>
    <x v="26"/>
    <n v="10"/>
    <s v="MATERIALES DE CONSTRUCCION"/>
    <s v="BLOQUE NO. 5"/>
    <n v="30131504"/>
    <s v="Selección abreviada menor cuantía"/>
    <n v="3"/>
    <n v="4"/>
    <n v="100"/>
    <n v="113050"/>
    <s v="UNIDAD"/>
    <s v="NO SOLICITADAS"/>
  </r>
  <r>
    <x v="6"/>
    <x v="26"/>
    <n v="10"/>
    <s v="MATERIALES DE CONSTRUCCION"/>
    <s v="CEMENTO GRIS"/>
    <n v="30111601"/>
    <s v="Selección abreviada menor cuantía"/>
    <n v="3"/>
    <n v="4"/>
    <n v="2000"/>
    <n v="1904000"/>
    <s v="KILOGRAMO"/>
    <s v="NO SOLICITADAS"/>
  </r>
  <r>
    <x v="6"/>
    <x v="26"/>
    <n v="10"/>
    <s v="MATERIALES DE CONSTRUCCION"/>
    <s v="GRAVA"/>
    <n v="11111611"/>
    <s v="Selección abreviada menor cuantía"/>
    <n v="3"/>
    <n v="4"/>
    <n v="15"/>
    <n v="1706460"/>
    <s v="METRO CUBICO"/>
    <s v="NO SOLICITADAS"/>
  </r>
  <r>
    <x v="6"/>
    <x v="26"/>
    <n v="10"/>
    <s v="MATERIALES DE CONSTRUCCION"/>
    <s v="VARILLA CORRUGADA 1/2&quot;"/>
    <n v="30102404"/>
    <s v="Selección abreviada menor cuantía"/>
    <n v="3"/>
    <n v="4"/>
    <n v="5"/>
    <n v="101150"/>
    <s v="UNIDAD"/>
    <s v="NO SOLICITADAS"/>
  </r>
  <r>
    <x v="6"/>
    <x v="26"/>
    <n v="10"/>
    <s v="MATERIALES DE CONSTRUCCION"/>
    <s v="ENCHAPE CERAMICO PARED 40X40"/>
    <n v="30131704"/>
    <s v="Selección abreviada menor cuantía"/>
    <n v="3"/>
    <n v="4"/>
    <n v="15"/>
    <n v="660450"/>
    <s v="METRO CUADRADO"/>
    <s v="NO SOLICITADAS"/>
  </r>
  <r>
    <x v="6"/>
    <x v="26"/>
    <n v="10"/>
    <s v="MATERIALES DE CONSTRUCCION"/>
    <s v="ENCHAPE  PISO PORCELANATO 30X60"/>
    <n v="30131704"/>
    <s v="Selección abreviada menor cuantía"/>
    <n v="3"/>
    <n v="4"/>
    <n v="15"/>
    <n v="1195950"/>
    <s v="METRO CUADRADO"/>
    <s v="NO SOLICITADAS"/>
  </r>
  <r>
    <x v="6"/>
    <x v="26"/>
    <n v="10"/>
    <s v="MATERIALES DE CONSTRUCCION"/>
    <s v="ALAMBRE DULCE"/>
    <n v="30264303"/>
    <s v="Selección abreviada menor cuantía"/>
    <n v="3"/>
    <n v="4"/>
    <n v="10"/>
    <n v="47600"/>
    <s v="KILOGRAMO"/>
    <s v="NO SOLICITADAS"/>
  </r>
  <r>
    <x v="6"/>
    <x v="26"/>
    <n v="10"/>
    <s v="MATERIALES DE CONSTRUCCION"/>
    <s v="PEGACOR "/>
    <n v="30111601"/>
    <s v="Selección abreviada menor cuantía"/>
    <n v="3"/>
    <n v="4"/>
    <n v="200"/>
    <n v="464100"/>
    <s v="KILOGRAMO"/>
    <s v="NO SOLICITADAS"/>
  </r>
  <r>
    <x v="6"/>
    <x v="26"/>
    <n v="10"/>
    <s v="MATERIALES DE CONSTRUCCION"/>
    <s v="VARILLA CORRUGADA 3/8&quot;"/>
    <n v="30102404"/>
    <s v="Selección abreviada menor cuantía"/>
    <n v="3"/>
    <n v="4"/>
    <n v="5"/>
    <n v="101150"/>
    <s v="UNIDAD"/>
    <s v="NO SOLICITADAS"/>
  </r>
  <r>
    <x v="6"/>
    <x v="26"/>
    <n v="10"/>
    <s v="MATERIALES DE CONSTRUCCION"/>
    <s v="ALAMBRE NEGRO CALIBRE 18  "/>
    <n v="30265501"/>
    <s v="Selección abreviada menor cuantía"/>
    <n v="3"/>
    <n v="4"/>
    <n v="5"/>
    <n v="35995"/>
    <s v="KILOGRAMO"/>
    <s v="NO SOLICITADAS"/>
  </r>
  <r>
    <x v="6"/>
    <x v="26"/>
    <n v="10"/>
    <s v="MATERIALES DE CONSTRUCCION"/>
    <s v="TORNILLO 7 X 7/16&quot; ANCLAJE METALICO"/>
    <n v="31161502"/>
    <s v="Selección abreviada menor cuantía"/>
    <n v="3"/>
    <n v="4"/>
    <n v="49"/>
    <n v="6958"/>
    <s v="UNIDAD"/>
    <s v="NO SOLICITADAS"/>
  </r>
  <r>
    <x v="6"/>
    <x v="26"/>
    <n v="10"/>
    <s v="MATERIALES DE CONSTRUCCION"/>
    <s v="TORNILLO PARA DRYWALL 1&quot;"/>
    <n v="31161509"/>
    <s v="Selección abreviada menor cuantía"/>
    <n v="3"/>
    <n v="4"/>
    <n v="300"/>
    <n v="67800"/>
    <s v="UNIDAD"/>
    <s v="NO SOLICITADAS"/>
  </r>
  <r>
    <x v="6"/>
    <x v="26"/>
    <n v="10"/>
    <s v="MATERIALES DE CONSTRUCCION"/>
    <s v="SOLDADURA 6013 1/8"/>
    <n v="23271812"/>
    <s v="Selección abreviada menor cuantía"/>
    <n v="3"/>
    <n v="4"/>
    <n v="15"/>
    <n v="130305"/>
    <s v="KILOGRAMO"/>
    <s v="NO SOLICITADAS"/>
  </r>
  <r>
    <x v="6"/>
    <x v="26"/>
    <n v="10"/>
    <s v="MATERIALES DE CONSTRUCCION"/>
    <s v="TEJA FIBROCEMENTO NO. 6"/>
    <n v="30151500"/>
    <s v="Selección abreviada menor cuantía"/>
    <n v="3"/>
    <n v="4"/>
    <n v="5"/>
    <n v="190400"/>
    <s v="UNIDAD"/>
    <s v="NO SOLICITADAS"/>
  </r>
  <r>
    <x v="6"/>
    <x v="26"/>
    <n v="10"/>
    <s v="MATERIALES DE CONSTRUCCION"/>
    <s v="TEJA FIBROCEMENTE NO. 8"/>
    <n v="30151500"/>
    <s v="Selección abreviada menor cuantía"/>
    <n v="3"/>
    <n v="4"/>
    <n v="5"/>
    <n v="180880"/>
    <s v="UNIDAD"/>
    <s v="NO SOLICITADAS"/>
  </r>
  <r>
    <x v="6"/>
    <x v="26"/>
    <n v="10"/>
    <s v="MATERIALES DE CONSTRUCCION"/>
    <s v="TEJA TRASLUCIDA  NO. 6"/>
    <n v="30151500"/>
    <s v="Selección abreviada menor cuantía"/>
    <n v="3"/>
    <n v="4"/>
    <n v="5"/>
    <n v="163625"/>
    <s v="UNIDAD"/>
    <s v="NO SOLICITADAS"/>
  </r>
  <r>
    <x v="6"/>
    <x v="26"/>
    <n v="10"/>
    <s v="MATERIALES DE CONSTRUCCION"/>
    <s v="TEJA TRASLUCIDA NO. 8"/>
    <n v="30151500"/>
    <s v="Selección abreviada menor cuantía"/>
    <n v="3"/>
    <n v="4"/>
    <n v="5"/>
    <n v="212415"/>
    <s v="UNIDAD"/>
    <s v="NO SOLICITADAS"/>
  </r>
  <r>
    <x v="6"/>
    <x v="26"/>
    <n v="10"/>
    <s v="MATERIALES DE CONSTRUCCION"/>
    <s v="TEJA METALICA SIN TRASLAPO"/>
    <n v="30151514"/>
    <s v="Selección abreviada menor cuantía"/>
    <n v="3"/>
    <n v="4"/>
    <n v="80"/>
    <n v="4531520"/>
    <s v="METRO CUADRADO"/>
    <s v="NO SOLICITADAS"/>
  </r>
  <r>
    <x v="6"/>
    <x v="26"/>
    <n v="10"/>
    <s v="MATERIALES DE CONSTRUCCION"/>
    <s v="TEJA FV SIN TRASLAPO"/>
    <n v="30151500"/>
    <s v="Selección abreviada menor cuantía"/>
    <n v="3"/>
    <n v="4"/>
    <n v="18"/>
    <n v="2737476"/>
    <s v="METRO CUADRADO"/>
    <s v="NO SOLICITADAS"/>
  </r>
  <r>
    <x v="6"/>
    <x v="26"/>
    <n v="10"/>
    <s v="MATERIALES DE CONSTRUCCION"/>
    <s v="CABALLETE METALICO "/>
    <n v="30151500"/>
    <s v="Selección abreviada menor cuantía"/>
    <n v="3"/>
    <n v="4"/>
    <n v="15"/>
    <n v="624750"/>
    <s v="UNIDAD"/>
    <s v="NO SOLICITADAS"/>
  </r>
  <r>
    <x v="6"/>
    <x v="26"/>
    <n v="10"/>
    <s v="MATERIALES DE CONSTRUCCION"/>
    <s v="TORNILLO CON CAPUCHON PARA TEJA METALICA"/>
    <n v="31162005"/>
    <s v="Selección abreviada menor cuantía"/>
    <n v="3"/>
    <n v="4"/>
    <n v="1500"/>
    <n v="446250"/>
    <s v="UNIDAD"/>
    <s v="NO SOLICITADAS"/>
  </r>
  <r>
    <x v="6"/>
    <x v="26"/>
    <n v="10"/>
    <s v="MATERIALES DE CONSTRUCCION"/>
    <s v="AMARRES PARA TEJA"/>
    <n v="49151504"/>
    <s v="Selección abreviada menor cuantía"/>
    <n v="3"/>
    <n v="4"/>
    <n v="100"/>
    <n v="29750"/>
    <s v="UNIDAD"/>
    <s v="NO SOLICITADAS"/>
  </r>
  <r>
    <x v="6"/>
    <x v="26"/>
    <n v="10"/>
    <s v="MATERIALES DE CONSTRUCCION"/>
    <s v="GANCHOS PARA TEJA"/>
    <n v="30151500"/>
    <s v="Selección abreviada menor cuantía"/>
    <n v="3"/>
    <n v="4"/>
    <n v="45"/>
    <n v="16065"/>
    <s v="UNIDAD"/>
    <s v="NO SOLICITADAS"/>
  </r>
  <r>
    <x v="6"/>
    <x v="26"/>
    <n v="10"/>
    <s v="MATERIALES DE CONSTRUCCION"/>
    <s v="PERFILERIA DRYWALL PARAL 92,1X32 MM"/>
    <n v="30102306"/>
    <s v="Selección abreviada menor cuantía"/>
    <n v="3"/>
    <n v="4"/>
    <n v="8"/>
    <n v="104720"/>
    <s v="UNIDAD"/>
    <s v="NO SOLICITADAS"/>
  </r>
  <r>
    <x v="6"/>
    <x v="26"/>
    <n v="10"/>
    <s v="MATERIALES DE CONSTRUCCION"/>
    <s v="PERFILERIA DRYWALL CANAL 92,1 X25 MM"/>
    <n v="30102306"/>
    <s v="Selección abreviada menor cuantía"/>
    <n v="3"/>
    <n v="4"/>
    <n v="14"/>
    <n v="183260"/>
    <s v="UNIDAD"/>
    <s v="NO SOLICITADAS"/>
  </r>
  <r>
    <x v="6"/>
    <x v="26"/>
    <n v="10"/>
    <s v="MATERIALES DE CONSTRUCCION"/>
    <s v="PERFILERIA DRAYWALL ANGULO "/>
    <n v="30102306"/>
    <s v="Selección abreviada menor cuantía"/>
    <n v="3"/>
    <n v="4"/>
    <n v="20"/>
    <n v="154700"/>
    <s v="UNIDAD"/>
    <s v="NO SOLICITADAS"/>
  </r>
  <r>
    <x v="6"/>
    <x v="26"/>
    <n v="10"/>
    <s v="MATERIALES DE CONSTRUCCION"/>
    <s v="PERFILERIA DRYWALL VIGUETA"/>
    <n v="30102306"/>
    <s v="Selección abreviada menor cuantía"/>
    <n v="3"/>
    <n v="4"/>
    <n v="20"/>
    <n v="154700"/>
    <s v="UNIDAD"/>
    <s v="NO SOLICITADAS"/>
  </r>
  <r>
    <x v="6"/>
    <x v="26"/>
    <n v="10"/>
    <s v="MATERIALES DE CONSTRUCCION"/>
    <s v="CIELO RASO EN PVC"/>
    <n v="30161604"/>
    <s v="Selección abreviada menor cuantía"/>
    <n v="3"/>
    <n v="4"/>
    <n v="20"/>
    <n v="671160"/>
    <s v="METRO CUADRADO"/>
    <s v="NO SOLICITADAS"/>
  </r>
  <r>
    <x v="6"/>
    <x v="26"/>
    <n v="10"/>
    <s v="MATERIALES DE CONSTRUCCION"/>
    <s v="LAMINAS DIFUSORAS DE LUZ 061X1,22"/>
    <n v="30161602"/>
    <s v="Selección abreviada menor cuantía"/>
    <n v="3"/>
    <n v="4"/>
    <n v="2"/>
    <n v="65688"/>
    <s v="UNIDAD"/>
    <s v="NO SOLICITADAS"/>
  </r>
  <r>
    <x v="6"/>
    <x v="26"/>
    <n v="10"/>
    <s v="MATERIALES DE CONSTRUCCION"/>
    <s v="PERFIL ANGULAR BLANCO"/>
    <n v="30102306"/>
    <s v="Selección abreviada menor cuantía"/>
    <n v="3"/>
    <n v="4"/>
    <n v="20"/>
    <n v="347480"/>
    <s v="UNIDAD"/>
    <s v="NO SOLICITADAS"/>
  </r>
  <r>
    <x v="6"/>
    <x v="26"/>
    <n v="10"/>
    <s v="MATERIALES DE CONSTRUCCION"/>
    <s v="PERFIL PERIMETRAL"/>
    <n v="30102306"/>
    <s v="Selección abreviada menor cuantía"/>
    <n v="3"/>
    <n v="4"/>
    <n v="20"/>
    <n v="371280"/>
    <s v="UNIDAD"/>
    <s v="NO SOLICITADAS"/>
  </r>
  <r>
    <x v="6"/>
    <x v="26"/>
    <n v="10"/>
    <s v="MATERIALES DE CONSTRUCCION"/>
    <s v="CABLE GALVANIZADO EN ACERO 1/8” "/>
    <n v="39122104"/>
    <s v="Selección abreviada menor cuantía"/>
    <n v="3"/>
    <n v="4"/>
    <n v="20"/>
    <n v="95200"/>
    <s v="METRO"/>
    <s v="NO SOLICITADAS"/>
  </r>
  <r>
    <x v="6"/>
    <x v="26"/>
    <n v="10"/>
    <s v="MATERIALES DE CONSTRUCCION"/>
    <s v="LAMINAS DEL DRYWALL"/>
    <n v="30161503"/>
    <s v="Selección abreviada menor cuantía"/>
    <n v="3"/>
    <n v="4"/>
    <n v="5"/>
    <n v="190400"/>
    <s v="UNIDAD"/>
    <s v="NO SOLICITADAS"/>
  </r>
  <r>
    <x v="6"/>
    <x v="26"/>
    <n v="10"/>
    <s v="MATERIALES DE CONSTRUCCION"/>
    <s v=" BROCAS DE TUNSGTENO DESDE 3/32&quot; HASTA 1/2&quot; "/>
    <n v="27112845"/>
    <s v="Selección abreviada menor cuantía"/>
    <n v="3"/>
    <n v="4"/>
    <n v="1"/>
    <n v="261800"/>
    <s v="UNIDAD"/>
    <s v="NO SOLICITADAS"/>
  </r>
  <r>
    <x v="6"/>
    <x v="26"/>
    <n v="10"/>
    <s v="MATERIALES DE CONSTRUCCION"/>
    <s v="BROCAS DE TUSTENO DE 1/8 HASTA 1/2  JUEGO DE "/>
    <n v="27112845"/>
    <s v="Selección abreviada menor cuantía"/>
    <n v="3"/>
    <n v="4"/>
    <n v="1"/>
    <n v="261800"/>
    <s v="UNIDAD"/>
    <s v="NO SOLICITADAS"/>
  </r>
  <r>
    <x v="6"/>
    <x v="26"/>
    <n v="10"/>
    <s v="MATERIALES DE CONSTRUCCION"/>
    <s v=" BROCAS PARA METAL AJUSTE RAPIDO DE 1/8 A 1/2  JUEGO DE "/>
    <n v="27112845"/>
    <s v="Selección abreviada menor cuantía"/>
    <n v="3"/>
    <n v="4"/>
    <n v="1"/>
    <n v="261800"/>
    <s v="UNIDAD"/>
    <s v="NO SOLICITADAS"/>
  </r>
  <r>
    <x v="6"/>
    <x v="26"/>
    <n v="10"/>
    <s v="MATERIALES DE CONSTRUCCION"/>
    <s v=" BROCAS PARA METAL DE 3/32&quot; HASTA 1/2&quot;  JUEGO DE "/>
    <n v="27112845"/>
    <s v="Selección abreviada menor cuantía"/>
    <n v="3"/>
    <n v="4"/>
    <n v="1"/>
    <n v="261800"/>
    <s v="UNIDAD"/>
    <s v="NO SOLICITADAS"/>
  </r>
  <r>
    <x v="6"/>
    <x v="26"/>
    <n v="10"/>
    <s v="MATERIALES DE CONSTRUCCION"/>
    <s v="BROCAS TUSGTENO DE 1/4''"/>
    <n v="27111543"/>
    <s v="Selección abreviada menor cuantía"/>
    <n v="3"/>
    <n v="4"/>
    <n v="10"/>
    <n v="89250"/>
    <s v="UNIDAD"/>
    <s v="NO SOLICITADAS"/>
  </r>
  <r>
    <x v="6"/>
    <x v="26"/>
    <n v="10"/>
    <s v="MATERIALES DE CONSTRUCCION"/>
    <s v="BROCAS TUSGTENO DE 1/8''"/>
    <n v="27111543"/>
    <s v="Selección abreviada menor cuantía"/>
    <n v="3"/>
    <n v="4"/>
    <n v="10"/>
    <n v="89250"/>
    <s v="UNIDAD"/>
    <s v="NO SOLICITADAS"/>
  </r>
  <r>
    <x v="6"/>
    <x v="26"/>
    <n v="10"/>
    <s v="MATERIALES DE CONSTRUCCION"/>
    <s v="BROCAS TUSGTENO DE 5/16''"/>
    <n v="27111543"/>
    <s v="Selección abreviada menor cuantía"/>
    <n v="3"/>
    <n v="4"/>
    <n v="10"/>
    <n v="89250"/>
    <s v="UNIDAD"/>
    <s v="NO SOLICITADAS"/>
  </r>
  <r>
    <x v="6"/>
    <x v="26"/>
    <n v="10"/>
    <s v="MATERIALES DE CONSTRUCCION"/>
    <s v="BROCAS TUSGTENO DE 3/8'' PASAMURO"/>
    <n v="27111543"/>
    <s v="Selección abreviada menor cuantía"/>
    <n v="3"/>
    <n v="4"/>
    <n v="1"/>
    <n v="37128"/>
    <s v="UNIDAD"/>
    <s v="NO SOLICITADAS"/>
  </r>
  <r>
    <x v="6"/>
    <x v="26"/>
    <n v="10"/>
    <s v="MATERIALES DE CONSTRUCCION"/>
    <s v="BROCAS TUSGTENO DE 1/2'' PASAMURO"/>
    <n v="27111543"/>
    <s v="Selección abreviada menor cuantía"/>
    <n v="3"/>
    <n v="4"/>
    <n v="1"/>
    <n v="44030"/>
    <s v="UNIDAD"/>
    <s v="NO SOLICITADAS"/>
  </r>
  <r>
    <x v="6"/>
    <x v="26"/>
    <n v="10"/>
    <s v="MATERIALES DE CONSTRUCCION"/>
    <s v="BROCAS DE CINCEL ROTO MARTILLO"/>
    <n v="27112839"/>
    <s v="Selección abreviada menor cuantía"/>
    <n v="3"/>
    <n v="4"/>
    <n v="1"/>
    <n v="55335"/>
    <s v="UNIDAD"/>
    <s v="NO SOLICITADAS"/>
  </r>
  <r>
    <x v="6"/>
    <x v="26"/>
    <n v="10"/>
    <s v="MATERIALES DE CONSTRUCCION"/>
    <s v="PEGANTE PARA MADERA PH 285"/>
    <n v="31201610"/>
    <s v="Selección abreviada menor cuantía"/>
    <n v="3"/>
    <n v="4"/>
    <n v="3"/>
    <n v="137088"/>
    <s v="GALON"/>
    <s v="NO SOLICITADAS"/>
  </r>
  <r>
    <x v="6"/>
    <x v="26"/>
    <n v="10"/>
    <s v="MATERIALES DE CONSTRUCCION"/>
    <s v="CHAZO PLÁSTICO DE 1/4&quot; CON TORNILLO"/>
    <n v="31161500"/>
    <s v="Selección abreviada menor cuantía"/>
    <n v="3"/>
    <n v="4"/>
    <n v="100"/>
    <n v="17850"/>
    <s v="UNIDAD"/>
    <s v="NO SOLICITADAS"/>
  </r>
  <r>
    <x v="6"/>
    <x v="26"/>
    <n v="10"/>
    <s v="MATERIALES DE CONSTRUCCION"/>
    <s v="CHAZO PLÁSTICO DE 1/8&quot; CON TORNILLO"/>
    <n v="31161500"/>
    <s v="Selección abreviada menor cuantía"/>
    <n v="3"/>
    <n v="4"/>
    <n v="100"/>
    <n v="17850"/>
    <s v="UNIDAD"/>
    <s v="NO SOLICITADAS"/>
  </r>
  <r>
    <x v="6"/>
    <x v="26"/>
    <n v="10"/>
    <s v="MATERIALES DE CONSTRUCCION"/>
    <s v="CHAZO PLÁSTICO DE 5/16&quot; CON TORNILLO"/>
    <n v="31161500"/>
    <s v="Selección abreviada menor cuantía"/>
    <n v="3"/>
    <n v="4"/>
    <n v="100"/>
    <n v="17850"/>
    <s v="UNIDAD"/>
    <s v="NO SOLICITADAS"/>
  </r>
  <r>
    <x v="6"/>
    <x v="26"/>
    <n v="10"/>
    <s v="MATERIALES DE CONSTRUCCION"/>
    <s v="PEGANTE PARA MADERA"/>
    <n v="31201610"/>
    <s v="Selección abreviada menor cuantía"/>
    <n v="3"/>
    <n v="4"/>
    <n v="15"/>
    <n v="637245"/>
    <s v="GALON"/>
    <s v="NO SOLICITADAS"/>
  </r>
  <r>
    <x v="6"/>
    <x v="26"/>
    <n v="10"/>
    <s v="MATERIALES DE CONSTRUCCION"/>
    <s v="TORNILLO NEGRO 3'' "/>
    <n v="31161500"/>
    <s v="Selección abreviada menor cuantía"/>
    <n v="3"/>
    <n v="4"/>
    <n v="200"/>
    <n v="15469.999999999998"/>
    <s v="UNIDAD"/>
    <s v="NO SOLICITADAS"/>
  </r>
  <r>
    <x v="6"/>
    <x v="26"/>
    <n v="10"/>
    <s v="MATERIALES DE CONSTRUCCION"/>
    <s v="TORNILLO NEGRO  2'' "/>
    <n v="31161500"/>
    <s v="Selección abreviada menor cuantía"/>
    <n v="3"/>
    <n v="4"/>
    <n v="200"/>
    <n v="15469.999999999998"/>
    <s v="UNIDAD"/>
    <s v="NO SOLICITADAS"/>
  </r>
  <r>
    <x v="6"/>
    <x v="26"/>
    <n v="10"/>
    <s v="MATERIALES DE CONSTRUCCION"/>
    <s v="TORNILLO NEGRO  1 1/2'' "/>
    <n v="31161500"/>
    <s v="Selección abreviada menor cuantía"/>
    <n v="3"/>
    <n v="4"/>
    <n v="200"/>
    <n v="15469.999999999998"/>
    <s v="UNIDAD"/>
    <s v="NO SOLICITADAS"/>
  </r>
  <r>
    <x v="6"/>
    <x v="26"/>
    <n v="10"/>
    <s v="MATERIALES DE CONSTRUCCION"/>
    <s v="TORNILLO NEGRO  1'' "/>
    <n v="31161500"/>
    <s v="Selección abreviada menor cuantía"/>
    <n v="3"/>
    <n v="4"/>
    <n v="200"/>
    <n v="15469.999999999998"/>
    <s v="UNIDAD"/>
    <s v="NO SOLICITADAS"/>
  </r>
  <r>
    <x v="6"/>
    <x v="26"/>
    <n v="10"/>
    <s v="MATERIALES DE CONSTRUCCION"/>
    <s v="TORNILLO NEGRO  3/4'' "/>
    <n v="31161500"/>
    <s v="Selección abreviada menor cuantía"/>
    <n v="3"/>
    <n v="4"/>
    <n v="200"/>
    <n v="15469.999999999998"/>
    <s v="UNIDAD"/>
    <s v="NO SOLICITADAS"/>
  </r>
  <r>
    <x v="6"/>
    <x v="26"/>
    <n v="10"/>
    <s v="MATERIALES DE CONSTRUCCION"/>
    <s v="DISCO DE CORTE DE MADERA EN TUSGTENO 16&quot;"/>
    <n v="27112838"/>
    <s v="Selección abreviada menor cuantía"/>
    <n v="3"/>
    <n v="4"/>
    <n v="1"/>
    <n v="163744"/>
    <s v="UNIDAD"/>
    <s v="NO SOLICITADAS"/>
  </r>
  <r>
    <x v="6"/>
    <x v="26"/>
    <n v="10"/>
    <s v="MATERIALES DE CONSTRUCCION"/>
    <s v="TINTILLA CARAMELO "/>
    <n v="31211706"/>
    <s v="Selección abreviada menor cuantía"/>
    <n v="3"/>
    <n v="4"/>
    <n v="15"/>
    <n v="888930"/>
    <s v="GALON"/>
    <s v="NO SOLICITADAS"/>
  </r>
  <r>
    <x v="6"/>
    <x v="26"/>
    <n v="10"/>
    <s v="MATERIALES DE CONSTRUCCION"/>
    <s v="TINTILLA WENGUE "/>
    <n v="31211706"/>
    <s v="Selección abreviada menor cuantía"/>
    <n v="3"/>
    <n v="4"/>
    <n v="15"/>
    <n v="888930"/>
    <s v="GALON"/>
    <s v="NO SOLICITADAS"/>
  </r>
  <r>
    <x v="6"/>
    <x v="26"/>
    <n v="10"/>
    <s v="MATERIALES DE CONSTRUCCION"/>
    <s v="TINTILLA MIEL "/>
    <n v="31211706"/>
    <s v="Selección abreviada menor cuantía"/>
    <n v="3"/>
    <n v="4"/>
    <n v="15"/>
    <n v="888930"/>
    <s v="GALON"/>
    <s v="NO SOLICITADAS"/>
  </r>
  <r>
    <x v="6"/>
    <x v="26"/>
    <n v="10"/>
    <s v="MATERIALES DE CONSTRUCCION"/>
    <s v="SELLADOR CATALIZADO"/>
    <n v="31211704"/>
    <s v="Selección abreviada menor cuantía"/>
    <n v="3"/>
    <n v="4"/>
    <n v="15"/>
    <n v="714000"/>
    <s v="GALON"/>
    <s v="NO SOLICITADAS"/>
  </r>
  <r>
    <x v="6"/>
    <x v="26"/>
    <n v="10"/>
    <s v="MATERIALES DE CONSTRUCCION"/>
    <s v="SELLADOR NITRO 40 SOLIDOS"/>
    <n v="31211704"/>
    <s v="Selección abreviada menor cuantía"/>
    <n v="3"/>
    <n v="4"/>
    <n v="15"/>
    <n v="956760"/>
    <s v="GALON"/>
    <s v="NO SOLICITADAS"/>
  </r>
  <r>
    <x v="6"/>
    <x v="26"/>
    <n v="10"/>
    <s v="MATERIALES DE CONSTRUCCION"/>
    <s v="LACA CATALIZADA MATE"/>
    <n v="31211703"/>
    <s v="Selección abreviada menor cuantía"/>
    <n v="3"/>
    <n v="4"/>
    <n v="15"/>
    <n v="806820"/>
    <s v="GALON"/>
    <s v="NO SOLICITADAS"/>
  </r>
  <r>
    <x v="6"/>
    <x v="26"/>
    <n v="10"/>
    <s v="MATERIALES DE CONSTRUCCION"/>
    <s v="THINER"/>
    <n v="31211800"/>
    <s v="Selección abreviada menor cuantía"/>
    <n v="3"/>
    <n v="4"/>
    <n v="60"/>
    <n v="1213800"/>
    <s v="GALON"/>
    <s v="NO SOLICITADAS"/>
  </r>
  <r>
    <x v="6"/>
    <x v="26"/>
    <n v="10"/>
    <s v="MATERIALES DE CONSTRUCCION"/>
    <s v="CINTAS SINFÍN ¼” ROLLO DE 20 METROS"/>
    <n v="27112802"/>
    <s v="Selección abreviada menor cuantía"/>
    <n v="3"/>
    <n v="4"/>
    <n v="1"/>
    <n v="222530"/>
    <s v="UNIDAD"/>
    <s v="NO SOLICITADAS"/>
  </r>
  <r>
    <x v="6"/>
    <x v="26"/>
    <n v="10"/>
    <s v="MATERIALES DE CONSTRUCCION"/>
    <s v="CINTAS SINFÍN 1/8” ROLLO DE 20 METROS"/>
    <n v="27112802"/>
    <s v="Selección abreviada menor cuantía"/>
    <n v="3"/>
    <n v="4"/>
    <n v="1"/>
    <n v="222530"/>
    <s v="UNIDAD"/>
    <s v="NO SOLICITADAS"/>
  </r>
  <r>
    <x v="6"/>
    <x v="26"/>
    <n v="10"/>
    <s v="MATERIALES DE CONSTRUCCION"/>
    <s v="CINTAS SINFÍN ½” ROLLO DE 20 METROS"/>
    <n v="27112802"/>
    <s v="Selección abreviada menor cuantía"/>
    <n v="3"/>
    <n v="4"/>
    <n v="1"/>
    <n v="222530"/>
    <s v="UNIDAD"/>
    <s v="NO SOLICITADAS"/>
  </r>
  <r>
    <x v="6"/>
    <x v="26"/>
    <n v="10"/>
    <s v="MATERIALES DE CONSTRUCCION"/>
    <s v="CUCHILLAS PLANEADORA 35 CM"/>
    <n v="23241613"/>
    <s v="Selección abreviada menor cuantía"/>
    <n v="3"/>
    <n v="4"/>
    <n v="3"/>
    <n v="214200"/>
    <s v="UNIDAD"/>
    <s v="NO SOLICITADAS"/>
  </r>
  <r>
    <x v="6"/>
    <x v="26"/>
    <n v="10"/>
    <s v="MATERIALES DE CONSTRUCCION"/>
    <s v="CUCHILLAS DE CEPILLO 45 CM"/>
    <n v="23241613"/>
    <s v="Selección abreviada menor cuantía"/>
    <n v="3"/>
    <n v="4"/>
    <n v="3"/>
    <n v="214200"/>
    <s v="UNIDAD"/>
    <s v="NO SOLICITADAS"/>
  </r>
  <r>
    <x v="6"/>
    <x v="26"/>
    <n v="10"/>
    <s v="MATERIALES DE CONSTRUCCION"/>
    <s v="LIJA DE AGUA NO. 150"/>
    <n v="11101502"/>
    <s v="Selección abreviada menor cuantía"/>
    <n v="3"/>
    <n v="4"/>
    <n v="10"/>
    <n v="14280"/>
    <s v="UNIDAD"/>
    <s v="NO SOLICITADAS"/>
  </r>
  <r>
    <x v="6"/>
    <x v="26"/>
    <n v="10"/>
    <s v="MATERIALES DE CONSTRUCCION"/>
    <s v="LIJA DE AGUA NO. 220"/>
    <n v="11101502"/>
    <s v="Selección abreviada menor cuantía"/>
    <n v="3"/>
    <n v="4"/>
    <n v="10"/>
    <n v="14280"/>
    <s v="UNIDAD"/>
    <s v="NO SOLICITADAS"/>
  </r>
  <r>
    <x v="6"/>
    <x v="26"/>
    <n v="10"/>
    <s v="MATERIALES DE CONSTRUCCION"/>
    <s v="LIJA DE AGUA NO. 320"/>
    <n v="11101502"/>
    <s v="Selección abreviada menor cuantía"/>
    <n v="3"/>
    <n v="4"/>
    <n v="10"/>
    <n v="14280"/>
    <s v="UNIDAD"/>
    <s v="NO SOLICITADAS"/>
  </r>
  <r>
    <x v="6"/>
    <x v="26"/>
    <n v="10"/>
    <s v="MATERIALES DE CONSTRUCCION"/>
    <s v="LIJA DE AGUA NO. 120"/>
    <n v="11101502"/>
    <s v="Selección abreviada menor cuantía"/>
    <n v="3"/>
    <n v="4"/>
    <n v="10"/>
    <n v="14280"/>
    <s v="UNIDAD"/>
    <s v="NO SOLICITADAS"/>
  </r>
  <r>
    <x v="6"/>
    <x v="26"/>
    <n v="10"/>
    <s v="MATERIALES DE CONSTRUCCION"/>
    <s v="LIJA TELA DE ESMERIL NO. 80 5 PULGADAS ROLLO DE 20 METROS"/>
    <n v="11101502"/>
    <s v="Selección abreviada menor cuantía"/>
    <n v="3"/>
    <n v="4"/>
    <n v="2"/>
    <n v="207060"/>
    <s v="UNIDAD"/>
    <s v="NO SOLICITADAS"/>
  </r>
  <r>
    <x v="6"/>
    <x v="26"/>
    <n v="10"/>
    <s v="MATERIALES DE CONSTRUCCION"/>
    <s v="LIJA TELA DE ESMERIL NO. 120 5 PULGADAS ROLLO DE 20 METROS"/>
    <n v="11101502"/>
    <s v="Selección abreviada menor cuantía"/>
    <n v="3"/>
    <n v="4"/>
    <n v="2"/>
    <n v="207060"/>
    <s v="UNIDAD"/>
    <s v="NO SOLICITADAS"/>
  </r>
  <r>
    <x v="6"/>
    <x v="26"/>
    <n v="10"/>
    <s v="MATERIALES DE CONSTRUCCION"/>
    <s v="LIJA TELA DE ESMERIL NO. 60 11 PULGADAS ROLLO DE 20 METROS"/>
    <n v="11101502"/>
    <s v="Selección abreviada menor cuantía"/>
    <n v="3"/>
    <n v="4"/>
    <n v="2"/>
    <n v="207060"/>
    <s v="UNIDAD"/>
    <s v="NO SOLICITADAS"/>
  </r>
  <r>
    <x v="6"/>
    <x v="26"/>
    <n v="10"/>
    <s v="MATERIALES DE CONSTRUCCION"/>
    <s v="LIJA TELA DE ESMERIL NO. 80 21X3 PUGADAS ROLLO DE 20 METROS"/>
    <n v="11101502"/>
    <s v="Selección abreviada menor cuantía"/>
    <n v="3"/>
    <n v="4"/>
    <n v="2"/>
    <n v="207060"/>
    <s v="UNIDAD"/>
    <s v="NO SOLICITADAS"/>
  </r>
  <r>
    <x v="6"/>
    <x v="26"/>
    <n v="10"/>
    <s v="MATERIALES DE CONSTRUCCION"/>
    <s v="PUNTILLA  DE 1” SIN CABEZA"/>
    <n v="31162003"/>
    <s v="Selección abreviada menor cuantía"/>
    <n v="3"/>
    <n v="4"/>
    <n v="2497"/>
    <n v="27467"/>
    <s v="GRAMO"/>
    <s v="NO SOLICITADAS"/>
  </r>
  <r>
    <x v="6"/>
    <x v="26"/>
    <n v="10"/>
    <s v="MATERIALES DE CONSTRUCCION"/>
    <s v="PUNTILLA DE 2&quot; CON CABEZA"/>
    <n v="31162003"/>
    <s v="Selección abreviada menor cuantía"/>
    <n v="3"/>
    <n v="4"/>
    <n v="2500"/>
    <n v="29750"/>
    <s v="GRAMO"/>
    <s v="NO SOLICITADAS"/>
  </r>
  <r>
    <x v="6"/>
    <x v="26"/>
    <n v="10"/>
    <s v="MATERIALES DE CONSTRUCCION"/>
    <s v="PUNTILLA DE 2&quot; SIN CABEZA"/>
    <n v="31162003"/>
    <s v="Selección abreviada menor cuantía"/>
    <n v="3"/>
    <n v="4"/>
    <n v="2500"/>
    <n v="29750"/>
    <s v="GRAMO"/>
    <s v="NO SOLICITADAS"/>
  </r>
  <r>
    <x v="6"/>
    <x v="26"/>
    <n v="10"/>
    <s v="MATERIALES DE CONSTRUCCION"/>
    <s v="PUNTILLA DE 3&quot;"/>
    <n v="31162003"/>
    <s v="Selección abreviada menor cuantía"/>
    <n v="3"/>
    <n v="4"/>
    <n v="2500"/>
    <n v="29750"/>
    <s v="GRAMO"/>
    <s v="NO SOLICITADAS"/>
  </r>
  <r>
    <x v="6"/>
    <x v="26"/>
    <n v="10"/>
    <s v="MATERIALES DE CONSTRUCCION"/>
    <s v="PUNTILLA DE ACERO DE 1”"/>
    <n v="31162004"/>
    <s v="Selección abreviada menor cuantía"/>
    <n v="3"/>
    <n v="4"/>
    <n v="2500"/>
    <n v="29750"/>
    <s v="GRAMO"/>
    <s v="NO SOLICITADAS"/>
  </r>
  <r>
    <x v="6"/>
    <x v="26"/>
    <n v="10"/>
    <s v="MATERIALES DE CONSTRUCCION"/>
    <s v="PUNTILLA DE ACERO DE 1/2''"/>
    <n v="31162004"/>
    <s v="Selección abreviada menor cuantía"/>
    <n v="3"/>
    <n v="4"/>
    <n v="2500"/>
    <n v="29750"/>
    <s v="GRAMO"/>
    <s v="NO SOLICITADAS"/>
  </r>
  <r>
    <x v="6"/>
    <x v="26"/>
    <n v="10"/>
    <s v="MATERIALES DE CONSTRUCCION"/>
    <s v="PUNTILLA DE 1 1/2'' CON CABEZA"/>
    <n v="31162003"/>
    <s v="Selección abreviada menor cuantía"/>
    <n v="3"/>
    <n v="4"/>
    <n v="2500"/>
    <n v="29750"/>
    <s v="GRAMO"/>
    <s v="NO SOLICITADAS"/>
  </r>
  <r>
    <x v="6"/>
    <x v="26"/>
    <n v="10"/>
    <s v="MATERIALES DE CONSTRUCCION"/>
    <s v="PUNTILLA DE 1 1/2'' SIN CABEZA"/>
    <n v="31162003"/>
    <s v="Selección abreviada menor cuantía"/>
    <n v="3"/>
    <n v="4"/>
    <n v="2500"/>
    <n v="29750"/>
    <s v="GRAMO"/>
    <s v="NO SOLICITADAS"/>
  </r>
  <r>
    <x v="6"/>
    <x v="26"/>
    <n v="10"/>
    <s v="MATERIALES DE CONSTRUCCION"/>
    <s v="PUNTILLA DE 3/4'' SIN CABEZA"/>
    <n v="31162003"/>
    <s v="Selección abreviada menor cuantía"/>
    <n v="3"/>
    <n v="4"/>
    <n v="2500"/>
    <n v="29750"/>
    <s v="GRAMO"/>
    <s v="NO SOLICITADAS"/>
  </r>
  <r>
    <x v="6"/>
    <x v="26"/>
    <n v="10"/>
    <s v="MATERIALES DE CONSTRUCCION"/>
    <s v="PUNTILLA DE 3/4'' CON CABEZA"/>
    <n v="31162003"/>
    <s v="Selección abreviada menor cuantía"/>
    <n v="3"/>
    <n v="4"/>
    <n v="2500"/>
    <n v="29750"/>
    <s v="GRAMO"/>
    <s v="NO SOLICITADAS"/>
  </r>
  <r>
    <x v="6"/>
    <x v="26"/>
    <n v="10"/>
    <s v="MATERIALES DE CONSTRUCCION"/>
    <s v="QUINTUPLEX DE 18MM 1,22*2,44 EN PINO"/>
    <n v="11122001"/>
    <s v="Selección abreviada menor cuantía"/>
    <n v="3"/>
    <n v="4"/>
    <n v="6"/>
    <n v="785400"/>
    <s v="UNIDAD"/>
    <s v="NO SOLICITADAS"/>
  </r>
  <r>
    <x v="6"/>
    <x v="26"/>
    <n v="10"/>
    <s v="MATERIALES DE CONSTRUCCION"/>
    <s v="QUINTUPLEX DE 15MM EN PINO"/>
    <n v="11122001"/>
    <s v="Selección abreviada menor cuantía"/>
    <n v="3"/>
    <n v="4"/>
    <n v="8"/>
    <n v="878696"/>
    <s v="UNIDAD"/>
    <s v="NO SOLICITADAS"/>
  </r>
  <r>
    <x v="6"/>
    <x v="26"/>
    <n v="10"/>
    <s v="MATERIALES DE CONSTRUCCION"/>
    <s v="QUINTUPLEX DE 12 MM EN PINO"/>
    <n v="11122001"/>
    <s v="Selección abreviada menor cuantía"/>
    <n v="3"/>
    <n v="4"/>
    <n v="8"/>
    <n v="717808"/>
    <s v="UNIDAD"/>
    <s v="NO SOLICITADAS"/>
  </r>
  <r>
    <x v="6"/>
    <x v="26"/>
    <n v="10"/>
    <s v="MATERIALES DE CONSTRUCCION"/>
    <s v="LAMINA TRIPLEX DE 4 MM MEDIDAS 1,22*2,44 EN PINO"/>
    <n v="11122001"/>
    <s v="Selección abreviada menor cuantía"/>
    <n v="3"/>
    <n v="4"/>
    <n v="8"/>
    <n v="357952"/>
    <s v="UNIDAD"/>
    <s v="NO SOLICITADAS"/>
  </r>
  <r>
    <x v="6"/>
    <x v="26"/>
    <n v="10"/>
    <s v="MATERIALES DE CONSTRUCCION"/>
    <s v="PLANCHONES DE FLOR MORADO 25X4X300 CM"/>
    <n v="30103605"/>
    <s v="Selección abreviada menor cuantía"/>
    <n v="3"/>
    <n v="4"/>
    <n v="6"/>
    <n v="611184"/>
    <s v="UNIDAD"/>
    <s v="NO SOLICITADAS"/>
  </r>
  <r>
    <x v="6"/>
    <x v="26"/>
    <n v="10"/>
    <s v="MATERIALES DE CONSTRUCCION"/>
    <s v="TABLAS BURRAS DE FLOR MORADO 25X3X300 CM"/>
    <n v="30103605"/>
    <s v="Selección abreviada menor cuantía"/>
    <n v="3"/>
    <n v="4"/>
    <n v="6"/>
    <n v="611184"/>
    <s v="UNIDAD"/>
    <s v="NO SOLICITADAS"/>
  </r>
  <r>
    <x v="6"/>
    <x v="26"/>
    <n v="10"/>
    <s v="MATERIALES DE CONSTRUCCION"/>
    <s v="BISAGRA OMEGA DE 1/2&quot; "/>
    <n v="31162403"/>
    <s v="Selección abreviada menor cuantía"/>
    <n v="3"/>
    <n v="4"/>
    <n v="2"/>
    <n v="7378"/>
    <s v="UNIDAD"/>
    <s v="NO SOLICITADAS"/>
  </r>
  <r>
    <x v="6"/>
    <x v="26"/>
    <n v="10"/>
    <s v="MATERIALES DE CONSTRUCCION"/>
    <s v="BISAGRA OMEGA DE 3&quot; "/>
    <n v="31162403"/>
    <s v="Selección abreviada menor cuantía"/>
    <n v="3"/>
    <n v="4"/>
    <n v="2"/>
    <n v="11186"/>
    <s v="UNIDAD"/>
    <s v="NO SOLICITADAS"/>
  </r>
  <r>
    <x v="6"/>
    <x v="26"/>
    <n v="10"/>
    <s v="MATERIALES DE CONSTRUCCION"/>
    <s v="BISAGRA OMEGA 1 1/2''"/>
    <n v="31162403"/>
    <s v="Selección abreviada menor cuantía"/>
    <n v="3"/>
    <n v="4"/>
    <n v="2"/>
    <n v="13090"/>
    <s v="UNIDAD"/>
    <s v="NO SOLICITADAS"/>
  </r>
  <r>
    <x v="6"/>
    <x v="26"/>
    <n v="10"/>
    <s v="MATERIALES DE CONSTRUCCION"/>
    <s v="BISAGRA SEMIPARCHE PARA COCINA INTEGRAL"/>
    <n v="31162403"/>
    <s v="Selección abreviada menor cuantía"/>
    <n v="3"/>
    <n v="4"/>
    <n v="2"/>
    <n v="10710"/>
    <s v="UNIDAD"/>
    <s v="NO SOLICITADAS"/>
  </r>
  <r>
    <x v="6"/>
    <x v="26"/>
    <n v="10"/>
    <s v="MATERIALES DE CONSTRUCCION"/>
    <s v="CERRADURAS DE SOBREPONER"/>
    <n v="31162402"/>
    <s v="Selección abreviada menor cuantía"/>
    <n v="3"/>
    <n v="4"/>
    <n v="1"/>
    <n v="89250"/>
    <s v="UNIDAD"/>
    <s v="NO SOLICITADAS"/>
  </r>
  <r>
    <x v="6"/>
    <x v="26"/>
    <n v="10"/>
    <s v="MATERIALES DE CONSTRUCCION"/>
    <s v="CERRADURAS TIPO ALCOBA"/>
    <n v="31162402"/>
    <s v="Selección abreviada menor cuantía"/>
    <n v="3"/>
    <n v="4"/>
    <n v="20"/>
    <n v="785400"/>
    <s v="UNIDAD"/>
    <s v="NO SOLICITADAS"/>
  </r>
  <r>
    <x v="6"/>
    <x v="26"/>
    <n v="10"/>
    <s v="MATERIALES DE CONSTRUCCION"/>
    <s v="CERRADURA DE SEGURIDAD"/>
    <n v="31162402"/>
    <s v="Selección abreviada menor cuantía"/>
    <n v="3"/>
    <n v="4"/>
    <n v="15"/>
    <n v="981750"/>
    <s v="UNIDAD"/>
    <s v="NO SOLICITADAS"/>
  </r>
  <r>
    <x v="6"/>
    <x v="26"/>
    <n v="10"/>
    <s v="MATERIALES DE CONSTRUCCION"/>
    <s v="CANDADO 70 MM"/>
    <n v="46171501"/>
    <s v="Selección abreviada menor cuantía"/>
    <n v="3"/>
    <n v="4"/>
    <n v="3"/>
    <n v="135303"/>
    <s v="UNIDAD"/>
    <s v="NO SOLICITADAS"/>
  </r>
  <r>
    <x v="6"/>
    <x v="26"/>
    <n v="10"/>
    <s v="MATERIALES DE CONSTRUCCION"/>
    <s v="VIDRIO DE 6 MM COLOR BRONCE 0,90 X 1,80 MTS "/>
    <n v="30171703"/>
    <s v="Selección abreviada menor cuantía"/>
    <n v="3"/>
    <n v="4"/>
    <n v="2"/>
    <n v="207060"/>
    <s v="UNIDAD"/>
    <s v="NO SOLICITADAS"/>
  </r>
  <r>
    <x v="6"/>
    <x v="26"/>
    <n v="10"/>
    <s v="MATERIALES DE CONSTRUCCION"/>
    <s v="VIDRIO DE 6 MM COLOR BRONCE 0,90 X 1,0 MTS"/>
    <n v="30171703"/>
    <s v="Selección abreviada menor cuantía"/>
    <n v="3"/>
    <n v="4"/>
    <n v="2"/>
    <n v="207060"/>
    <s v="UNIDAD"/>
    <s v="NO SOLICITADAS"/>
  </r>
  <r>
    <x v="6"/>
    <x v="26"/>
    <n v="10"/>
    <s v="MATERIALES DE CONSTRUCCION"/>
    <s v="VIDRIO 4 MM"/>
    <n v="30171703"/>
    <s v="Selección abreviada menor cuantía"/>
    <n v="3"/>
    <n v="4"/>
    <n v="5"/>
    <n v="212415"/>
    <s v="METRO CUADRADO"/>
    <s v="NO SOLICITADAS"/>
  </r>
  <r>
    <x v="6"/>
    <x v="26"/>
    <n v="10"/>
    <s v="MATERIALES DE CONSTRUCCION"/>
    <s v="MANIJA  PARA SANITARIO CROMADA TIPO GRIVAL"/>
    <n v="30181800"/>
    <s v="Selección abreviada menor cuantía"/>
    <n v="3"/>
    <n v="4"/>
    <n v="5"/>
    <n v="152320"/>
    <s v="UNIDAD"/>
    <s v="NO SOLICITADAS"/>
  </r>
  <r>
    <x v="6"/>
    <x v="26"/>
    <n v="10"/>
    <s v="MATERIALES DE CONSTRUCCION"/>
    <s v="PULSADOR PARA SANITARIO "/>
    <n v="30181800"/>
    <s v="Selección abreviada menor cuantía"/>
    <n v="3"/>
    <n v="4"/>
    <n v="5"/>
    <n v="152320"/>
    <s v="UNIDAD"/>
    <s v="NO SOLICITADAS"/>
  </r>
  <r>
    <x v="6"/>
    <x v="26"/>
    <n v="10"/>
    <s v="MATERIALES DE CONSTRUCCION"/>
    <s v="NIPLE GALVANIZADO  DE 1/2&quot; 15 CM"/>
    <n v="30181800"/>
    <s v="Selección abreviada menor cuantía"/>
    <n v="3"/>
    <n v="4"/>
    <n v="2"/>
    <n v="7140"/>
    <s v="UNIDAD"/>
    <s v="NO SOLICITADAS"/>
  </r>
  <r>
    <x v="6"/>
    <x v="26"/>
    <n v="10"/>
    <s v="MATERIALES DE CONSTRUCCION"/>
    <s v="TUBO CPVC 1/2''"/>
    <n v="40171518"/>
    <s v="Selección abreviada menor cuantía"/>
    <n v="3"/>
    <n v="4"/>
    <n v="2"/>
    <n v="29036"/>
    <s v="UNIDAD"/>
    <s v="NO SOLICITADAS"/>
  </r>
  <r>
    <x v="6"/>
    <x v="26"/>
    <n v="10"/>
    <s v="MATERIALES DE CONSTRUCCION"/>
    <s v="TUBO CPVC 3/4''"/>
    <n v="40171518"/>
    <s v="Selección abreviada menor cuantía"/>
    <n v="3"/>
    <n v="4"/>
    <n v="2"/>
    <n v="42840"/>
    <s v="UNIDAD"/>
    <s v="NO SOLICITADAS"/>
  </r>
  <r>
    <x v="6"/>
    <x v="26"/>
    <n v="10"/>
    <s v="MATERIALES DE CONSTRUCCION"/>
    <s v="TUBO FLEXIBE DE 1/2 AGUA CALIENTE PYP"/>
    <n v="40142009"/>
    <s v="Selección abreviada menor cuantía"/>
    <n v="3"/>
    <n v="4"/>
    <n v="2"/>
    <n v="46172"/>
    <s v="METRO"/>
    <s v="NO SOLICITADAS"/>
  </r>
  <r>
    <x v="6"/>
    <x v="26"/>
    <n v="10"/>
    <s v="MATERIALES DE CONSTRUCCION"/>
    <s v="RACORES HEMBRAS 1/2"/>
    <n v="40141734"/>
    <s v="Selección abreviada menor cuantía"/>
    <n v="3"/>
    <n v="4"/>
    <n v="2"/>
    <n v="8330"/>
    <s v="UNIDAD"/>
    <s v="NO SOLICITADAS"/>
  </r>
  <r>
    <x v="6"/>
    <x v="26"/>
    <n v="10"/>
    <s v="MATERIALES DE CONSTRUCCION"/>
    <s v="RACORES MACHO 1/2"/>
    <n v="40141734"/>
    <s v="Selección abreviada menor cuantía"/>
    <n v="3"/>
    <n v="4"/>
    <n v="2"/>
    <n v="8330"/>
    <s v="UNIDAD"/>
    <s v="NO SOLICITADAS"/>
  </r>
  <r>
    <x v="6"/>
    <x v="26"/>
    <n v="10"/>
    <s v="MATERIALES DE CONSTRUCCION"/>
    <s v="TUBO PVC 1/2 TIPO PESADO"/>
    <n v="40171517"/>
    <s v="Selección abreviada menor cuantía"/>
    <n v="3"/>
    <n v="4"/>
    <n v="2"/>
    <n v="33320"/>
    <s v="UNIDAD"/>
    <s v="NO SOLICITADAS"/>
  </r>
  <r>
    <x v="6"/>
    <x v="26"/>
    <n v="10"/>
    <s v="MATERIALES DE CONSTRUCCION"/>
    <s v="TUBERIA PVC 3/4 TIPO PESADO"/>
    <n v="40171517"/>
    <s v="Selección abreviada menor cuantía"/>
    <n v="3"/>
    <n v="4"/>
    <n v="2"/>
    <n v="39270"/>
    <s v="UNIDAD"/>
    <s v="NO SOLICITADAS"/>
  </r>
  <r>
    <x v="6"/>
    <x v="26"/>
    <n v="10"/>
    <s v="MATERIALES DE CONSTRUCCION"/>
    <s v="TUBERIA PVC 1 TIPO PESADO"/>
    <n v="40171517"/>
    <s v="Selección abreviada menor cuantía"/>
    <n v="3"/>
    <n v="4"/>
    <n v="2"/>
    <n v="89964"/>
    <s v="UNIDAD"/>
    <s v="NO SOLICITADAS"/>
  </r>
  <r>
    <x v="6"/>
    <x v="26"/>
    <n v="10"/>
    <s v="MATERIALES DE CONSTRUCCION"/>
    <s v="TUBERIA PVC 1 1/4 TIPO PESADO"/>
    <n v="40171517"/>
    <s v="Selección abreviada menor cuantía"/>
    <n v="3"/>
    <n v="4"/>
    <n v="2"/>
    <n v="94248"/>
    <s v="UNIDAD"/>
    <s v="NO SOLICITADAS"/>
  </r>
  <r>
    <x v="6"/>
    <x v="26"/>
    <n v="10"/>
    <s v="MATERIALES DE CONSTRUCCION"/>
    <s v="TUBERIA PVC 1 1/2 TIPO PESADO"/>
    <n v="40171517"/>
    <s v="Selección abreviada menor cuantía"/>
    <n v="3"/>
    <n v="4"/>
    <n v="2"/>
    <n v="103530"/>
    <s v="UNIDAD"/>
    <s v="NO SOLICITADAS"/>
  </r>
  <r>
    <x v="6"/>
    <x v="26"/>
    <n v="10"/>
    <s v="MATERIALES DE CONSTRUCCION"/>
    <s v="TUBERIA PVC 2 TIPO PESADO"/>
    <n v="40171517"/>
    <s v="Selección abreviada menor cuantía"/>
    <n v="3"/>
    <n v="4"/>
    <n v="2"/>
    <n v="136374"/>
    <s v="UNIDAD"/>
    <s v="NO SOLICITADAS"/>
  </r>
  <r>
    <x v="6"/>
    <x v="26"/>
    <n v="10"/>
    <s v="MATERIALES DE CONSTRUCCION"/>
    <s v="TUBERIA PVC 3 TIPO PESADO"/>
    <n v="40171517"/>
    <s v="Selección abreviada menor cuantía"/>
    <n v="3"/>
    <n v="4"/>
    <n v="2"/>
    <n v="193256"/>
    <s v="UNIDAD"/>
    <s v="NO SOLICITADAS"/>
  </r>
  <r>
    <x v="6"/>
    <x v="26"/>
    <n v="10"/>
    <s v="MATERIALES DE CONSTRUCCION"/>
    <s v="TUBERIA GALVANIZADA 1/2"/>
    <n v="40171527"/>
    <s v="Selección abreviada menor cuantía"/>
    <n v="3"/>
    <n v="4"/>
    <n v="2"/>
    <n v="71400"/>
    <s v="UNIDAD"/>
    <s v="NO SOLICITADAS"/>
  </r>
  <r>
    <x v="6"/>
    <x v="26"/>
    <n v="10"/>
    <s v="MATERIALES DE CONSTRUCCION"/>
    <s v="CODO GALVANIZADA 1/2"/>
    <n v="40172805"/>
    <s v="Selección abreviada menor cuantía"/>
    <n v="3"/>
    <n v="4"/>
    <n v="10"/>
    <n v="22015"/>
    <s v="UNIDAD"/>
    <s v="NO SOLICITADAS"/>
  </r>
  <r>
    <x v="6"/>
    <x v="26"/>
    <n v="10"/>
    <s v="MATERIALES DE CONSTRUCCION"/>
    <s v="TEE GALVANIZADA DE 1/2"/>
    <n v="40174605"/>
    <s v="Selección abreviada menor cuantía"/>
    <n v="3"/>
    <n v="4"/>
    <n v="2"/>
    <n v="4641"/>
    <s v="UNIDAD"/>
    <s v="NO SOLICITADAS"/>
  </r>
  <r>
    <x v="6"/>
    <x v="26"/>
    <n v="10"/>
    <s v="MATERIALES DE CONSTRUCCION"/>
    <s v="UNIONES GALVANIZAD DE 1/2"/>
    <n v="40174903"/>
    <s v="Selección abreviada menor cuantía"/>
    <n v="3"/>
    <n v="4"/>
    <n v="2"/>
    <n v="3808"/>
    <s v="UNIDAD"/>
    <s v="NO SOLICITADAS"/>
  </r>
  <r>
    <x v="6"/>
    <x v="26"/>
    <n v="10"/>
    <s v="MATERIALES DE CONSTRUCCION"/>
    <s v="TAPON GALVANIZADA MACHO DE 1/2"/>
    <n v="40173503"/>
    <s v="Selección abreviada menor cuantía"/>
    <n v="3"/>
    <n v="4"/>
    <n v="2"/>
    <n v="2618"/>
    <s v="UNIDAD"/>
    <s v="NO SOLICITADAS"/>
  </r>
  <r>
    <x v="6"/>
    <x v="26"/>
    <n v="10"/>
    <s v="MATERIALES DE CONSTRUCCION"/>
    <s v="TAPON GALVANIZADA HEMBRA DE 1/2"/>
    <n v="40173503"/>
    <s v="Selección abreviada menor cuantía"/>
    <n v="3"/>
    <n v="4"/>
    <n v="2"/>
    <n v="2618"/>
    <s v="UNIDAD"/>
    <s v="NO SOLICITADAS"/>
  </r>
  <r>
    <x v="6"/>
    <x v="26"/>
    <n v="10"/>
    <s v="MATERIALES DE CONSTRUCCION"/>
    <s v="CODO DE CALLE GALVANIZADO DE 1/2"/>
    <n v="40172805"/>
    <s v="Selección abreviada menor cuantía"/>
    <n v="3"/>
    <n v="4"/>
    <n v="2"/>
    <n v="5712"/>
    <s v="UNIDAD"/>
    <s v="NO SOLICITADAS"/>
  </r>
  <r>
    <x v="6"/>
    <x v="26"/>
    <n v="10"/>
    <s v="MATERIALES DE CONSTRUCCION"/>
    <s v="UNIVERSAL GALVANIZADO DE 1/2"/>
    <n v="40174903"/>
    <s v="Selección abreviada menor cuantía"/>
    <n v="3"/>
    <n v="4"/>
    <n v="2"/>
    <n v="13328"/>
    <s v="UNIDAD"/>
    <s v="NO SOLICITADAS"/>
  </r>
  <r>
    <x v="6"/>
    <x v="26"/>
    <n v="10"/>
    <s v="MATERIALES DE CONSTRUCCION"/>
    <s v="BUSHING 1X1/2"/>
    <n v="40173605"/>
    <s v="Selección abreviada menor cuantía"/>
    <n v="3"/>
    <n v="4"/>
    <n v="2"/>
    <n v="14756"/>
    <s v="UNIDAD"/>
    <s v="NO SOLICITADAS"/>
  </r>
  <r>
    <x v="6"/>
    <x v="26"/>
    <n v="10"/>
    <s v="MATERIALES DE CONSTRUCCION"/>
    <s v="BUSHING 3/4 X1/2"/>
    <n v="40173605"/>
    <s v="Selección abreviada menor cuantía"/>
    <n v="3"/>
    <n v="4"/>
    <n v="2"/>
    <n v="15470"/>
    <s v="UNIDAD"/>
    <s v="NO SOLICITADAS"/>
  </r>
  <r>
    <x v="6"/>
    <x v="26"/>
    <n v="10"/>
    <s v="MATERIALES DE CONSTRUCCION"/>
    <s v="NIPLE GALVANIZADO 1/2 X 3CM"/>
    <n v="30181800"/>
    <s v="Selección abreviada menor cuantía"/>
    <n v="3"/>
    <n v="4"/>
    <n v="2"/>
    <n v="4760"/>
    <s v="UNIDAD"/>
    <s v="NO SOLICITADAS"/>
  </r>
  <r>
    <x v="6"/>
    <x v="26"/>
    <n v="10"/>
    <s v="MATERIALES DE CONSTRUCCION"/>
    <s v="NIPLE GALVANIZADO 1/2 X 5CM"/>
    <n v="30181800"/>
    <s v="Selección abreviada menor cuantía"/>
    <n v="3"/>
    <n v="4"/>
    <n v="2"/>
    <n v="6545"/>
    <s v="UNIDAD"/>
    <s v="NO SOLICITADAS"/>
  </r>
  <r>
    <x v="6"/>
    <x v="26"/>
    <n v="10"/>
    <s v="MATERIALES DE CONSTRUCCION"/>
    <s v="NIPLE GALVANIZADO 1/2 X 7CM"/>
    <n v="30181800"/>
    <s v="Selección abreviada menor cuantía"/>
    <n v="3"/>
    <n v="4"/>
    <n v="2"/>
    <n v="6902"/>
    <s v="UNIDAD"/>
    <s v="NO SOLICITADAS"/>
  </r>
  <r>
    <x v="6"/>
    <x v="26"/>
    <n v="10"/>
    <s v="MATERIALES DE CONSTRUCCION"/>
    <s v="NIPLE GALVANIZADO 1/2 X 10CM"/>
    <n v="30181800"/>
    <s v="Selección abreviada menor cuantía"/>
    <n v="3"/>
    <n v="4"/>
    <n v="2"/>
    <n v="7735"/>
    <s v="UNIDAD"/>
    <s v="NO SOLICITADAS"/>
  </r>
  <r>
    <x v="6"/>
    <x v="26"/>
    <n v="10"/>
    <s v="MATERIALES DE CONSTRUCCION"/>
    <s v="REGISTRO DE BOLA 2&quot;"/>
    <n v="30181701"/>
    <s v="Selección abreviada menor cuantía"/>
    <n v="3"/>
    <n v="4"/>
    <n v="1"/>
    <n v="104125"/>
    <s v="UNIDAD"/>
    <s v="NO SOLICITADAS"/>
  </r>
  <r>
    <x v="6"/>
    <x v="26"/>
    <n v="10"/>
    <s v="MATERIALES DE CONSTRUCCION"/>
    <s v="REGISTRO DE BOLA 1&quot;"/>
    <n v="30181701"/>
    <s v="Selección abreviada menor cuantía"/>
    <n v="3"/>
    <n v="4"/>
    <n v="1"/>
    <n v="65450"/>
    <s v="UNIDAD"/>
    <s v="NO SOLICITADAS"/>
  </r>
  <r>
    <x v="6"/>
    <x v="26"/>
    <n v="10"/>
    <s v="MATERIALES DE CONSTRUCCION"/>
    <s v="REGISTRO DE BOLA 3/4&quot;"/>
    <n v="30181701"/>
    <s v="Selección abreviada menor cuantía"/>
    <n v="3"/>
    <n v="4"/>
    <n v="2"/>
    <n v="89964"/>
    <s v="UNIDAD"/>
    <s v="NO SOLICITADAS"/>
  </r>
  <r>
    <x v="6"/>
    <x v="26"/>
    <n v="10"/>
    <s v="MATERIALES DE CONSTRUCCION"/>
    <s v="REGISTRO DE BOLA 1/2&quot;"/>
    <n v="30181701"/>
    <s v="Selección abreviada menor cuantía"/>
    <n v="3"/>
    <n v="4"/>
    <n v="5"/>
    <n v="106505"/>
    <s v="UNIDAD"/>
    <s v="NO SOLICITADAS"/>
  </r>
  <r>
    <x v="6"/>
    <x v="26"/>
    <n v="10"/>
    <s v="MATERIALES DE CONSTRUCCION"/>
    <s v="LLAVE TERMINAL DE 1/2 TIPO JARDIN PESADO"/>
    <n v="30181701"/>
    <s v="Selección abreviada menor cuantía"/>
    <n v="3"/>
    <n v="4"/>
    <n v="10"/>
    <n v="116620"/>
    <s v="UNIDAD"/>
    <s v="NO SOLICITADAS"/>
  </r>
  <r>
    <x v="6"/>
    <x v="26"/>
    <n v="10"/>
    <s v="MATERIALES DE CONSTRUCCION"/>
    <s v="LLAVE TIPO MARIPOSA METALICO 1/2"/>
    <n v="30181701"/>
    <s v="Selección abreviada menor cuantía"/>
    <n v="3"/>
    <n v="4"/>
    <n v="8"/>
    <n v="93296"/>
    <s v="UNIDAD"/>
    <s v="NO SOLICITADAS"/>
  </r>
  <r>
    <x v="6"/>
    <x v="26"/>
    <n v="10"/>
    <s v="MATERIALES DE CONSTRUCCION"/>
    <s v="UNIVERSAL PVC 2&quot;"/>
    <n v="40172508"/>
    <s v="Selección abreviada menor cuantía"/>
    <n v="3"/>
    <n v="4"/>
    <n v="2"/>
    <n v="29274"/>
    <s v="UNIDAD"/>
    <s v="NO SOLICITADAS"/>
  </r>
  <r>
    <x v="6"/>
    <x v="26"/>
    <n v="10"/>
    <s v="MATERIALES DE CONSTRUCCION"/>
    <s v="UNIVERSAL PVC 1&quot;"/>
    <n v="40172508"/>
    <s v="Selección abreviada menor cuantía"/>
    <n v="3"/>
    <n v="4"/>
    <n v="2"/>
    <n v="27608"/>
    <s v="UNIDAD"/>
    <s v="NO SOLICITADAS"/>
  </r>
  <r>
    <x v="6"/>
    <x v="26"/>
    <n v="10"/>
    <s v="MATERIALES DE CONSTRUCCION"/>
    <s v="UNIVERSAL PVC 1 1/2&quot;"/>
    <n v="40172508"/>
    <s v="Selección abreviada menor cuantía"/>
    <n v="3"/>
    <n v="4"/>
    <n v="2"/>
    <n v="21420"/>
    <s v="UNIDAD"/>
    <s v="NO SOLICITADAS"/>
  </r>
  <r>
    <x v="6"/>
    <x v="26"/>
    <n v="10"/>
    <s v="MATERIALES DE CONSTRUCCION"/>
    <s v="UNIVERSAL PVC 1 1/4&quot;"/>
    <n v="40172508"/>
    <s v="Selección abreviada menor cuantía"/>
    <n v="3"/>
    <n v="4"/>
    <n v="2"/>
    <n v="23324"/>
    <s v="UNIDAD"/>
    <s v="NO SOLICITADAS"/>
  </r>
  <r>
    <x v="6"/>
    <x v="26"/>
    <n v="10"/>
    <s v="MATERIALES DE CONSTRUCCION"/>
    <s v="UNIVERSAL PVC 3/4&quot;"/>
    <n v="40172508"/>
    <s v="Selección abreviada menor cuantía"/>
    <n v="3"/>
    <n v="4"/>
    <n v="2"/>
    <n v="9044"/>
    <s v="UNIDAD"/>
    <s v="NO SOLICITADAS"/>
  </r>
  <r>
    <x v="6"/>
    <x v="26"/>
    <n v="10"/>
    <s v="MATERIALES DE CONSTRUCCION"/>
    <s v="UNIVERSAL PVC 1/2&quot;"/>
    <n v="40172508"/>
    <s v="Selección abreviada menor cuantía"/>
    <n v="3"/>
    <n v="4"/>
    <n v="2"/>
    <n v="5474"/>
    <s v="UNIDAD"/>
    <s v="NO SOLICITADAS"/>
  </r>
  <r>
    <x v="6"/>
    <x v="26"/>
    <n v="10"/>
    <s v="MATERIALES DE CONSTRUCCION"/>
    <s v="UNIVERSAL PVC 3&quot;"/>
    <n v="40172508"/>
    <s v="Selección abreviada menor cuantía"/>
    <n v="3"/>
    <n v="4"/>
    <n v="2"/>
    <n v="34034"/>
    <s v="UNIDAD"/>
    <s v="NO SOLICITADAS"/>
  </r>
  <r>
    <x v="6"/>
    <x v="26"/>
    <n v="10"/>
    <s v="MATERIALES DE CONSTRUCCION"/>
    <s v="UNION DE JUNTA EXPANSIVA PVC 3&quot;"/>
    <n v="40172906"/>
    <s v="Selección abreviada menor cuantía"/>
    <n v="3"/>
    <n v="4"/>
    <n v="1"/>
    <n v="22253"/>
    <s v="UNIDAD"/>
    <s v="NO SOLICITADAS"/>
  </r>
  <r>
    <x v="6"/>
    <x v="26"/>
    <n v="10"/>
    <s v="MATERIALES DE CONSTRUCCION"/>
    <s v="UNION DE JUNTA EXPANSIVA PVC 4&quot;"/>
    <n v="40172906"/>
    <s v="Selección abreviada menor cuantía"/>
    <n v="3"/>
    <n v="4"/>
    <n v="1"/>
    <n v="30464"/>
    <s v="UNIDAD"/>
    <s v="NO SOLICITADAS"/>
  </r>
  <r>
    <x v="6"/>
    <x v="26"/>
    <n v="10"/>
    <s v="MATERIALES DE CONSTRUCCION"/>
    <s v="UNION DE JUNTA EXPANSIVA PVC 1&quot;"/>
    <n v="40172906"/>
    <s v="Selección abreviada menor cuantía"/>
    <n v="3"/>
    <n v="4"/>
    <n v="1"/>
    <n v="11424"/>
    <s v="UNIDAD"/>
    <s v="NO SOLICITADAS"/>
  </r>
  <r>
    <x v="6"/>
    <x v="26"/>
    <n v="10"/>
    <s v="MATERIALES DE CONSTRUCCION"/>
    <s v="UNION DE JUNTA EXPANSIVA PVC 1/2&quot;"/>
    <n v="40172906"/>
    <s v="Selección abreviada menor cuantía"/>
    <n v="3"/>
    <n v="4"/>
    <n v="2"/>
    <n v="7616"/>
    <s v="UNIDAD"/>
    <s v="NO SOLICITADAS"/>
  </r>
  <r>
    <x v="6"/>
    <x v="26"/>
    <n v="10"/>
    <s v="MATERIALES DE CONSTRUCCION"/>
    <s v="UNION PVC 1/2&quot;"/>
    <n v="40172906"/>
    <s v="Selección abreviada menor cuantía"/>
    <n v="3"/>
    <n v="4"/>
    <n v="2"/>
    <n v="1785"/>
    <s v="UNIDAD"/>
    <s v="NO SOLICITADAS"/>
  </r>
  <r>
    <x v="6"/>
    <x v="26"/>
    <n v="10"/>
    <s v="MATERIALES DE CONSTRUCCION"/>
    <s v="UNION PVC 3/4&quot;"/>
    <n v="40172906"/>
    <s v="Selección abreviada menor cuantía"/>
    <n v="3"/>
    <n v="4"/>
    <n v="2"/>
    <n v="2261"/>
    <s v="UNIDAD"/>
    <s v="NO SOLICITADAS"/>
  </r>
  <r>
    <x v="6"/>
    <x v="26"/>
    <n v="10"/>
    <s v="MATERIALES DE CONSTRUCCION"/>
    <s v="UNION PVC 1&quot;"/>
    <n v="40172906"/>
    <s v="Selección abreviada menor cuantía"/>
    <n v="3"/>
    <n v="4"/>
    <n v="2"/>
    <n v="2856"/>
    <s v="UNIDAD"/>
    <s v="NO SOLICITADAS"/>
  </r>
  <r>
    <x v="6"/>
    <x v="26"/>
    <n v="10"/>
    <s v="MATERIALES DE CONSTRUCCION"/>
    <s v="UNION PVC 1 1/2&quot;"/>
    <n v="40172906"/>
    <s v="Selección abreviada menor cuantía"/>
    <n v="3"/>
    <n v="4"/>
    <n v="2"/>
    <n v="5950"/>
    <s v="UNIDAD"/>
    <s v="NO SOLICITADAS"/>
  </r>
  <r>
    <x v="6"/>
    <x v="26"/>
    <n v="10"/>
    <s v="MATERIALES DE CONSTRUCCION"/>
    <s v="UNION PVC 1 1/4&quot;"/>
    <n v="40172906"/>
    <s v="Selección abreviada menor cuantía"/>
    <n v="3"/>
    <n v="4"/>
    <n v="2"/>
    <n v="7140"/>
    <s v="UNIDAD"/>
    <s v="NO SOLICITADAS"/>
  </r>
  <r>
    <x v="6"/>
    <x v="26"/>
    <n v="10"/>
    <s v="MATERIALES DE CONSTRUCCION"/>
    <s v="UNION PVC 2&quot;"/>
    <n v="40172906"/>
    <s v="Selección abreviada menor cuantía"/>
    <n v="3"/>
    <n v="4"/>
    <n v="2"/>
    <n v="14161"/>
    <s v="UNIDAD"/>
    <s v="NO SOLICITADAS"/>
  </r>
  <r>
    <x v="6"/>
    <x v="26"/>
    <n v="10"/>
    <s v="MATERIALES DE CONSTRUCCION"/>
    <s v="TEE PVC 1/2&quot;"/>
    <n v="40174608"/>
    <s v="Selección abreviada menor cuantía"/>
    <n v="3"/>
    <n v="4"/>
    <n v="2"/>
    <n v="1547"/>
    <s v="UNIDAD"/>
    <s v="NO SOLICITADAS"/>
  </r>
  <r>
    <x v="6"/>
    <x v="26"/>
    <n v="10"/>
    <s v="MATERIALES DE CONSTRUCCION"/>
    <s v="TEE PVC 3/4&quot;"/>
    <n v="40174608"/>
    <s v="Selección abreviada menor cuantía"/>
    <n v="3"/>
    <n v="4"/>
    <n v="2"/>
    <n v="1904"/>
    <s v="UNIDAD"/>
    <s v="NO SOLICITADAS"/>
  </r>
  <r>
    <x v="6"/>
    <x v="26"/>
    <n v="10"/>
    <s v="MATERIALES DE CONSTRUCCION"/>
    <s v="TEE PVC 1&quot;"/>
    <n v="40174608"/>
    <s v="Selección abreviada menor cuantía"/>
    <n v="3"/>
    <n v="4"/>
    <n v="2"/>
    <n v="5474"/>
    <s v="UNIDAD"/>
    <s v="NO SOLICITADAS"/>
  </r>
  <r>
    <x v="6"/>
    <x v="26"/>
    <n v="10"/>
    <s v="MATERIALES DE CONSTRUCCION"/>
    <s v="TEE PVC 1 1/4&quot;"/>
    <n v="40174608"/>
    <s v="Selección abreviada menor cuantía"/>
    <n v="3"/>
    <n v="4"/>
    <n v="2"/>
    <n v="9758"/>
    <s v="UNIDAD"/>
    <s v="NO SOLICITADAS"/>
  </r>
  <r>
    <x v="6"/>
    <x v="26"/>
    <n v="10"/>
    <s v="MATERIALES DE CONSTRUCCION"/>
    <s v="TEE PVC 1 1/2&quot;"/>
    <n v="40174608"/>
    <s v="Selección abreviada menor cuantía"/>
    <n v="3"/>
    <n v="4"/>
    <n v="2"/>
    <n v="19040"/>
    <s v="UNIDAD"/>
    <s v="NO SOLICITADAS"/>
  </r>
  <r>
    <x v="6"/>
    <x v="26"/>
    <n v="10"/>
    <s v="MATERIALES DE CONSTRUCCION"/>
    <s v="TEE PVC 2&quot;"/>
    <n v="40174608"/>
    <s v="Selección abreviada menor cuantía"/>
    <n v="3"/>
    <n v="4"/>
    <n v="2"/>
    <n v="33082"/>
    <s v="UNIDAD"/>
    <s v="NO SOLICITADAS"/>
  </r>
  <r>
    <x v="6"/>
    <x v="26"/>
    <n v="10"/>
    <s v="MATERIALES DE CONSTRUCCION"/>
    <s v="CODO PVC 1/2&quot;"/>
    <n v="40172808"/>
    <s v="Selección abreviada menor cuantía"/>
    <n v="3"/>
    <n v="4"/>
    <n v="2"/>
    <n v="952"/>
    <s v="UNIDAD"/>
    <s v="NO SOLICITADAS"/>
  </r>
  <r>
    <x v="6"/>
    <x v="26"/>
    <n v="10"/>
    <s v="MATERIALES DE CONSTRUCCION"/>
    <s v="CODO PVC 3/4&quot;"/>
    <n v="40172808"/>
    <s v="Selección abreviada menor cuantía"/>
    <n v="3"/>
    <n v="4"/>
    <n v="2"/>
    <n v="2023"/>
    <s v="UNIDAD"/>
    <s v="NO SOLICITADAS"/>
  </r>
  <r>
    <x v="6"/>
    <x v="26"/>
    <n v="10"/>
    <s v="MATERIALES DE CONSTRUCCION"/>
    <s v="CODO PVC 1&quot;"/>
    <n v="40172808"/>
    <s v="Selección abreviada menor cuantía"/>
    <n v="3"/>
    <n v="4"/>
    <n v="2"/>
    <n v="4641"/>
    <s v="UNIDAD"/>
    <s v="NO SOLICITADAS"/>
  </r>
  <r>
    <x v="6"/>
    <x v="26"/>
    <n v="10"/>
    <s v="MATERIALES DE CONSTRUCCION"/>
    <s v="CODO PVC 1 1/4&quot;"/>
    <n v="40172808"/>
    <s v="Selección abreviada menor cuantía"/>
    <n v="3"/>
    <n v="4"/>
    <n v="2"/>
    <n v="7021"/>
    <s v="UNIDAD"/>
    <s v="NO SOLICITADAS"/>
  </r>
  <r>
    <x v="6"/>
    <x v="26"/>
    <n v="10"/>
    <s v="MATERIALES DE CONSTRUCCION"/>
    <s v="CODO PVC 1 1/2&quot;"/>
    <n v="40172808"/>
    <s v="Selección abreviada menor cuantía"/>
    <n v="3"/>
    <n v="4"/>
    <n v="2"/>
    <n v="7616"/>
    <s v="UNIDAD"/>
    <s v="NO SOLICITADAS"/>
  </r>
  <r>
    <x v="6"/>
    <x v="26"/>
    <n v="10"/>
    <s v="MATERIALES DE CONSTRUCCION"/>
    <s v="CODO PVC 2&quot;"/>
    <n v="40172808"/>
    <s v="Selección abreviada menor cuantía"/>
    <n v="3"/>
    <n v="4"/>
    <n v="2"/>
    <n v="11781"/>
    <s v="UNIDAD"/>
    <s v="NO SOLICITADAS"/>
  </r>
  <r>
    <x v="6"/>
    <x v="26"/>
    <n v="10"/>
    <s v="MATERIALES DE CONSTRUCCION"/>
    <s v="SEMICODO PVC 1/2&quot;"/>
    <n v="40172808"/>
    <s v="Selección abreviada menor cuantía"/>
    <n v="3"/>
    <n v="4"/>
    <n v="2"/>
    <n v="1309"/>
    <s v="UNIDAD"/>
    <s v="NO SOLICITADAS"/>
  </r>
  <r>
    <x v="6"/>
    <x v="26"/>
    <n v="10"/>
    <s v="MATERIALES DE CONSTRUCCION"/>
    <s v="SEMICODO PVC 3/4&quot;"/>
    <n v="40172808"/>
    <s v="Selección abreviada menor cuantía"/>
    <n v="3"/>
    <n v="4"/>
    <n v="2"/>
    <n v="1904"/>
    <s v="UNIDAD"/>
    <s v="NO SOLICITADAS"/>
  </r>
  <r>
    <x v="6"/>
    <x v="26"/>
    <n v="10"/>
    <s v="MATERIALES DE CONSTRUCCION"/>
    <s v="SEMICODO PVC 1&quot;"/>
    <n v="40172808"/>
    <s v="Selección abreviada menor cuantía"/>
    <n v="3"/>
    <n v="4"/>
    <n v="2"/>
    <n v="4760"/>
    <s v="UNIDAD"/>
    <s v="NO SOLICITADAS"/>
  </r>
  <r>
    <x v="6"/>
    <x v="26"/>
    <n v="10"/>
    <s v="MATERIALES DE CONSTRUCCION"/>
    <s v="SEMICODO PVC 1 1/2&quot;"/>
    <n v="40172808"/>
    <s v="Selección abreviada menor cuantía"/>
    <n v="3"/>
    <n v="4"/>
    <n v="2"/>
    <n v="11662"/>
    <s v="UNIDAD"/>
    <s v="NO SOLICITADAS"/>
  </r>
  <r>
    <x v="6"/>
    <x v="26"/>
    <n v="10"/>
    <s v="MATERIALES DE CONSTRUCCION"/>
    <s v="SEMICODO PVC 1 1/4&quot;"/>
    <n v="40172808"/>
    <s v="Selección abreviada menor cuantía"/>
    <n v="3"/>
    <n v="4"/>
    <n v="2"/>
    <n v="9282"/>
    <s v="UNIDAD"/>
    <s v="NO SOLICITADAS"/>
  </r>
  <r>
    <x v="6"/>
    <x v="26"/>
    <n v="10"/>
    <s v="MATERIALES DE CONSTRUCCION"/>
    <s v="SEMICODO PVC 2&quot;"/>
    <n v="40172808"/>
    <s v="Selección abreviada menor cuantía"/>
    <n v="3"/>
    <n v="4"/>
    <n v="2"/>
    <n v="19278"/>
    <s v="UNIDAD"/>
    <s v="NO SOLICITADAS"/>
  </r>
  <r>
    <x v="6"/>
    <x v="26"/>
    <n v="10"/>
    <s v="MATERIALES DE CONSTRUCCION"/>
    <s v="ADAPTADOR HEMBRA PVC 1/2&quot;"/>
    <n v="40171708"/>
    <s v="Selección abreviada menor cuantía"/>
    <n v="3"/>
    <n v="4"/>
    <n v="2"/>
    <n v="1190"/>
    <s v="UNIDAD"/>
    <s v="NO SOLICITADAS"/>
  </r>
  <r>
    <x v="6"/>
    <x v="26"/>
    <n v="10"/>
    <s v="MATERIALES DE CONSTRUCCION"/>
    <s v="ADAPTADOR HEMBRA PVC 3/4&quot;"/>
    <n v="40171708"/>
    <s v="Selección abreviada menor cuantía"/>
    <n v="3"/>
    <n v="4"/>
    <n v="2"/>
    <n v="2023"/>
    <s v="UNIDAD"/>
    <s v="NO SOLICITADAS"/>
  </r>
  <r>
    <x v="6"/>
    <x v="26"/>
    <n v="10"/>
    <s v="MATERIALES DE CONSTRUCCION"/>
    <s v="ADAPTADOR HEMBRA PVC 1&quot;"/>
    <n v="40171708"/>
    <s v="Selección abreviada menor cuantía"/>
    <n v="3"/>
    <n v="4"/>
    <n v="2"/>
    <n v="10948"/>
    <s v="UNIDAD"/>
    <s v="NO SOLICITADAS"/>
  </r>
  <r>
    <x v="6"/>
    <x v="26"/>
    <n v="10"/>
    <s v="MATERIALES DE CONSTRUCCION"/>
    <s v="ADAPTADOR MACHO PVC 1/2&quot;"/>
    <n v="40171708"/>
    <s v="Selección abreviada menor cuantía"/>
    <n v="3"/>
    <n v="4"/>
    <n v="2"/>
    <n v="1190"/>
    <s v="UNIDAD"/>
    <s v="NO SOLICITADAS"/>
  </r>
  <r>
    <x v="6"/>
    <x v="26"/>
    <n v="10"/>
    <s v="MATERIALES DE CONSTRUCCION"/>
    <s v="ADAPTADOR MACHO PVC 3/4&quot;"/>
    <n v="40171708"/>
    <s v="Selección abreviada menor cuantía"/>
    <n v="3"/>
    <n v="4"/>
    <n v="2"/>
    <n v="2023"/>
    <s v="UNIDAD"/>
    <s v="NO SOLICITADAS"/>
  </r>
  <r>
    <x v="6"/>
    <x v="26"/>
    <n v="10"/>
    <s v="MATERIALES DE CONSTRUCCION"/>
    <s v="ADAPTADOR MACHO PVC 1&quot;"/>
    <n v="40171708"/>
    <s v="Selección abreviada menor cuantía"/>
    <n v="3"/>
    <n v="4"/>
    <n v="2"/>
    <n v="10948"/>
    <s v="UNIDAD"/>
    <s v="NO SOLICITADAS"/>
  </r>
  <r>
    <x v="6"/>
    <x v="26"/>
    <n v="10"/>
    <s v="MATERIALES DE CONSTRUCCION"/>
    <s v="BUJE PVC 1/2X3/4"/>
    <n v="40173608"/>
    <s v="Selección abreviada menor cuantía"/>
    <n v="3"/>
    <n v="4"/>
    <n v="2"/>
    <n v="5236"/>
    <s v="UNIDAD"/>
    <s v="NO SOLICITADAS"/>
  </r>
  <r>
    <x v="6"/>
    <x v="26"/>
    <n v="10"/>
    <s v="MATERIALES DE CONSTRUCCION"/>
    <s v="BUJE PVC 1/2X1"/>
    <n v="40173608"/>
    <s v="Selección abreviada menor cuantía"/>
    <n v="3"/>
    <n v="4"/>
    <n v="2"/>
    <n v="6188"/>
    <s v="UNIDAD"/>
    <s v="NO SOLICITADAS"/>
  </r>
  <r>
    <x v="6"/>
    <x v="26"/>
    <n v="10"/>
    <s v="MATERIALES DE CONSTRUCCION"/>
    <s v="BUJE PVC 3/4X1"/>
    <n v="40173608"/>
    <s v="Selección abreviada menor cuantía"/>
    <n v="3"/>
    <n v="4"/>
    <n v="2"/>
    <n v="7378"/>
    <s v="UNIDAD"/>
    <s v="NO SOLICITADAS"/>
  </r>
  <r>
    <x v="6"/>
    <x v="26"/>
    <n v="10"/>
    <s v="MATERIALES DE CONSTRUCCION"/>
    <s v="SELLADOR PARA TUBERIA GALVANIZADA"/>
    <n v="31201612"/>
    <s v="Selección abreviada menor cuantía"/>
    <n v="3"/>
    <n v="4"/>
    <n v="2"/>
    <n v="74970"/>
    <s v="UNIDAD"/>
    <s v="NO SOLICITADAS"/>
  </r>
  <r>
    <x v="6"/>
    <x v="26"/>
    <n v="10"/>
    <s v="MATERIALES DE CONSTRUCCION"/>
    <s v="VASELINA INDUSTRIAL PRESENTACION POR 90 GR"/>
    <n v="15121900"/>
    <s v="Selección abreviada menor cuantía"/>
    <n v="3"/>
    <n v="4"/>
    <n v="2"/>
    <n v="7140"/>
    <s v="UNIDAD"/>
    <s v="NO SOLICITADAS"/>
  </r>
  <r>
    <x v="6"/>
    <x v="26"/>
    <n v="10"/>
    <s v="MATERIALES DE CONSTRUCCION"/>
    <s v="SILICONA LIQUIDO SPRAY 300 GRAMOS"/>
    <n v="12352310"/>
    <s v="Selección abreviada menor cuantía"/>
    <n v="3"/>
    <n v="4"/>
    <n v="2"/>
    <n v="32606"/>
    <s v="UNIDAD"/>
    <s v="NO SOLICITADAS"/>
  </r>
  <r>
    <x v="6"/>
    <x v="26"/>
    <n v="10"/>
    <s v="MATERIALES DE CONSTRUCCION"/>
    <s v="SILICONA SIKAFLEX 300 ML"/>
    <n v="12352310"/>
    <s v="Selección abreviada menor cuantía"/>
    <n v="3"/>
    <n v="4"/>
    <n v="10"/>
    <n v="257040"/>
    <s v="UNIDAD"/>
    <s v="NO SOLICITADAS"/>
  </r>
  <r>
    <x v="6"/>
    <x v="26"/>
    <n v="10"/>
    <s v="MATERIALES DE CONSTRUCCION"/>
    <s v="SOLDADURA LIQUIDA PVC ¼ DE GALON"/>
    <n v="31201616"/>
    <s v="Selección abreviada menor cuantía"/>
    <n v="3"/>
    <n v="4"/>
    <n v="3"/>
    <n v="137802"/>
    <s v="UNIDAD"/>
    <s v="NO SOLICITADAS"/>
  </r>
  <r>
    <x v="6"/>
    <x v="26"/>
    <n v="10"/>
    <s v="MATERIALES DE CONSTRUCCION"/>
    <s v="LIMPIADOR LIQUIDO PVC ¼ DE GALON"/>
    <n v="12163800"/>
    <s v="Selección abreviada menor cuantía"/>
    <n v="3"/>
    <n v="4"/>
    <n v="3"/>
    <n v="96390"/>
    <s v="UNIDAD"/>
    <s v="NO SOLICITADAS"/>
  </r>
  <r>
    <x v="6"/>
    <x v="26"/>
    <n v="10"/>
    <s v="MATERIALES DE CONSTRUCCION"/>
    <s v="SOLDADURA LIQUIDA PVC TRABAJOS EN AGUA  ¼ DE GALON"/>
    <n v="31201616"/>
    <s v="Selección abreviada menor cuantía"/>
    <n v="3"/>
    <n v="4"/>
    <n v="1"/>
    <n v="51408"/>
    <s v="UNIDAD"/>
    <s v="NO SOLICITADAS"/>
  </r>
  <r>
    <x v="6"/>
    <x v="26"/>
    <n v="10"/>
    <s v="MATERIALES DE CONSTRUCCION"/>
    <s v="LLAVE PARA DUCHA 1/2 SENCILLA"/>
    <n v="30181701"/>
    <s v="Selección abreviada menor cuantía"/>
    <n v="3"/>
    <n v="4"/>
    <n v="2"/>
    <n v="74256"/>
    <s v="UNIDAD"/>
    <s v="NO SOLICITADAS"/>
  </r>
  <r>
    <x v="6"/>
    <x v="26"/>
    <n v="10"/>
    <s v="MATERIALES DE CONSTRUCCION"/>
    <s v="LLAVE TIPO PUSH 1/2 ORINAL"/>
    <n v="30181701"/>
    <s v="Selección abreviada menor cuantía"/>
    <n v="3"/>
    <n v="4"/>
    <n v="2"/>
    <n v="144585"/>
    <s v="UNIDAD"/>
    <s v="NO SOLICITADAS"/>
  </r>
  <r>
    <x v="6"/>
    <x v="26"/>
    <n v="10"/>
    <s v="MATERIALES DE CONSTRUCCION"/>
    <s v="LLAVE TIPO PUSH 1/2 LAVAMANOS"/>
    <n v="30181701"/>
    <s v="Selección abreviada menor cuantía"/>
    <n v="3"/>
    <n v="4"/>
    <n v="2"/>
    <n v="144585"/>
    <s v="UNIDAD"/>
    <s v="NO SOLICITADAS"/>
  </r>
  <r>
    <x v="6"/>
    <x v="26"/>
    <n v="10"/>
    <s v="MATERIALES DE CONSTRUCCION"/>
    <s v="LLAVE SENCILLA PARA LAVAMANOS"/>
    <n v="30181701"/>
    <s v="Selección abreviada menor cuantía"/>
    <n v="3"/>
    <n v="4"/>
    <n v="2"/>
    <n v="54740"/>
    <s v="UNIDAD"/>
    <s v="NO SOLICITADAS"/>
  </r>
  <r>
    <x v="6"/>
    <x v="26"/>
    <n v="10"/>
    <s v="MATERIALES DE CONSTRUCCION"/>
    <s v="LLAVE CUELLO DE GANSO PARA EMPOTRAR SOBRE MURO LAVAPLATOS 1/2&quot;"/>
    <n v="30181701"/>
    <s v="Selección abreviada menor cuantía"/>
    <n v="3"/>
    <n v="4"/>
    <n v="2"/>
    <n v="74494"/>
    <s v="UNIDAD"/>
    <s v="NO SOLICITADAS"/>
  </r>
  <r>
    <x v="6"/>
    <x v="26"/>
    <n v="10"/>
    <s v="MATERIALES DE CONSTRUCCION"/>
    <s v="LLAVE CUELLO DE GANSO PARA LAVAPLATOS EMPOTRAR EN MESON 1/2"/>
    <n v="30181701"/>
    <s v="Selección abreviada menor cuantía"/>
    <n v="3"/>
    <n v="4"/>
    <n v="2"/>
    <n v="74494"/>
    <s v="UNIDAD"/>
    <s v="NO SOLICITADAS"/>
  </r>
  <r>
    <x v="6"/>
    <x v="26"/>
    <n v="10"/>
    <s v="MATERIALES DE CONSTRUCCION"/>
    <s v="VALVULA DE LLENADO PARA TANQE SANITARIO GRADUAL"/>
    <n v="40141639"/>
    <s v="Selección abreviada menor cuantía"/>
    <n v="3"/>
    <n v="4"/>
    <n v="18"/>
    <n v="1233792"/>
    <s v="UNIDAD"/>
    <s v="NO SOLICITADAS"/>
  </r>
  <r>
    <x v="6"/>
    <x v="26"/>
    <n v="10"/>
    <s v="MATERIALES DE CONSTRUCCION"/>
    <s v="ACOPLE PLASTICO PARA LAVAPLATOS"/>
    <n v="40142008"/>
    <s v="Selección abreviada menor cuantía"/>
    <n v="3"/>
    <n v="4"/>
    <n v="2"/>
    <n v="10234"/>
    <s v="UNIDAD"/>
    <s v="NO SOLICITADAS"/>
  </r>
  <r>
    <x v="6"/>
    <x v="26"/>
    <n v="10"/>
    <s v="MATERIALES DE CONSTRUCCION"/>
    <s v="TUBO SANITARIO 4&quot;"/>
    <n v="40171517"/>
    <s v="Selección abreviada menor cuantía"/>
    <n v="3"/>
    <n v="4"/>
    <n v="2"/>
    <n v="180404"/>
    <s v="UNIDAD"/>
    <s v="NO SOLICITADAS"/>
  </r>
  <r>
    <x v="6"/>
    <x v="26"/>
    <n v="10"/>
    <s v="MATERIALES DE CONSTRUCCION"/>
    <s v="TUBO SANITARIO 3&quot;"/>
    <n v="40171517"/>
    <s v="Selección abreviada menor cuantía"/>
    <n v="3"/>
    <n v="4"/>
    <n v="2"/>
    <n v="160412"/>
    <s v="UNIDAD"/>
    <s v="NO SOLICITADAS"/>
  </r>
  <r>
    <x v="6"/>
    <x v="26"/>
    <n v="10"/>
    <s v="MATERIALES DE CONSTRUCCION"/>
    <s v="TUBO SANITARIO 2&quot;"/>
    <n v="40171517"/>
    <s v="Selección abreviada menor cuantía"/>
    <n v="3"/>
    <n v="4"/>
    <n v="2"/>
    <n v="102816"/>
    <s v="UNIDAD"/>
    <s v="NO SOLICITADAS"/>
  </r>
  <r>
    <x v="6"/>
    <x v="26"/>
    <n v="10"/>
    <s v="MATERIALES DE CONSTRUCCION"/>
    <s v="CODO SANITARIO 4&quot;"/>
    <n v="40171517"/>
    <s v="Selección abreviada menor cuantía"/>
    <n v="3"/>
    <n v="4"/>
    <n v="1"/>
    <n v="11424"/>
    <s v="UNIDAD"/>
    <s v="NO SOLICITADAS"/>
  </r>
  <r>
    <x v="6"/>
    <x v="26"/>
    <n v="10"/>
    <s v="MATERIALES DE CONSTRUCCION"/>
    <s v="CODO SANITARIO 3&quot;"/>
    <n v="40171517"/>
    <s v="Selección abreviada menor cuantía"/>
    <n v="3"/>
    <n v="4"/>
    <n v="1"/>
    <n v="10115"/>
    <s v="UNIDAD"/>
    <s v="NO SOLICITADAS"/>
  </r>
  <r>
    <x v="6"/>
    <x v="26"/>
    <n v="10"/>
    <s v="MATERIALES DE CONSTRUCCION"/>
    <s v="CODO SANITARIO 2&quot;"/>
    <n v="40171517"/>
    <s v="Selección abreviada menor cuantía"/>
    <n v="3"/>
    <n v="4"/>
    <n v="2"/>
    <n v="8330"/>
    <s v="UNIDAD"/>
    <s v="NO SOLICITADAS"/>
  </r>
  <r>
    <x v="6"/>
    <x v="26"/>
    <n v="10"/>
    <s v="MATERIALES DE CONSTRUCCION"/>
    <s v="YEE SANITARIO 4X3&quot;"/>
    <n v="40175208"/>
    <s v="Selección abreviada menor cuantía"/>
    <n v="3"/>
    <n v="4"/>
    <n v="1"/>
    <n v="11543"/>
    <s v="UNIDAD"/>
    <s v="NO SOLICITADAS"/>
  </r>
  <r>
    <x v="6"/>
    <x v="26"/>
    <n v="10"/>
    <s v="MATERIALES DE CONSTRUCCION"/>
    <s v="YEE SANITARIO 4X2&quot;"/>
    <n v="40175208"/>
    <s v="Selección abreviada menor cuantía"/>
    <n v="3"/>
    <n v="4"/>
    <n v="1"/>
    <n v="11543"/>
    <s v="UNIDAD"/>
    <s v="NO SOLICITADAS"/>
  </r>
  <r>
    <x v="6"/>
    <x v="26"/>
    <n v="10"/>
    <s v="MATERIALES DE CONSTRUCCION"/>
    <s v="YEE SANITARIO 3X3&quot;"/>
    <n v="40175208"/>
    <s v="Selección abreviada menor cuantía"/>
    <n v="3"/>
    <n v="4"/>
    <n v="1"/>
    <n v="9460"/>
    <s v="UNIDAD"/>
    <s v="NO SOLICITADAS"/>
  </r>
  <r>
    <x v="6"/>
    <x v="26"/>
    <n v="10"/>
    <s v="MATERIALES DE CONSTRUCCION"/>
    <s v="YEE SANITARIO 2X2&quot;"/>
    <n v="40175208"/>
    <s v="Selección abreviada menor cuantía"/>
    <n v="3"/>
    <n v="4"/>
    <n v="1"/>
    <n v="8270"/>
    <s v="UNIDAD"/>
    <s v="NO SOLICITADAS"/>
  </r>
  <r>
    <x v="6"/>
    <x v="26"/>
    <n v="10"/>
    <s v="MATERIALES DE CONSTRUCCION"/>
    <s v="BUJE SANITARIO 4X3&quot;"/>
    <n v="40173608"/>
    <s v="Selección abreviada menor cuantía"/>
    <n v="3"/>
    <n v="4"/>
    <n v="1"/>
    <n v="10353"/>
    <s v="UNIDAD"/>
    <s v="NO SOLICITADAS"/>
  </r>
  <r>
    <x v="6"/>
    <x v="26"/>
    <n v="10"/>
    <s v="MATERIALES DE CONSTRUCCION"/>
    <s v="BUJE SANITARIO 4X2&quot;"/>
    <n v="40173608"/>
    <s v="Selección abreviada menor cuantía"/>
    <n v="3"/>
    <n v="4"/>
    <n v="1"/>
    <n v="9639"/>
    <s v="UNIDAD"/>
    <s v="NO SOLICITADAS"/>
  </r>
  <r>
    <x v="6"/>
    <x v="26"/>
    <n v="10"/>
    <s v="MATERIALES DE CONSTRUCCION"/>
    <s v="BUJE SANITARIO 3X2&quot;"/>
    <n v="40173608"/>
    <s v="Selección abreviada menor cuantía"/>
    <n v="3"/>
    <n v="4"/>
    <n v="1"/>
    <n v="7973"/>
    <s v="UNIDAD"/>
    <s v="NO SOLICITADAS"/>
  </r>
  <r>
    <x v="6"/>
    <x v="26"/>
    <n v="10"/>
    <s v="MATERIALES DE CONSTRUCCION"/>
    <s v="BUJE SANITARIO 2X1 1/2&quot;"/>
    <n v="40173608"/>
    <s v="Selección abreviada menor cuantía"/>
    <n v="3"/>
    <n v="4"/>
    <n v="1"/>
    <n v="7973"/>
    <s v="UNIDAD"/>
    <s v="NO SOLICITADAS"/>
  </r>
  <r>
    <x v="6"/>
    <x v="26"/>
    <n v="10"/>
    <s v="MATERIALES DE CONSTRUCCION"/>
    <s v="SEMICODO SANITARIO 4&quot;"/>
    <n v="40172808"/>
    <s v="Selección abreviada menor cuantía"/>
    <n v="3"/>
    <n v="4"/>
    <n v="1"/>
    <n v="8211"/>
    <s v="UNIDAD"/>
    <s v="NO SOLICITADAS"/>
  </r>
  <r>
    <x v="6"/>
    <x v="26"/>
    <n v="10"/>
    <s v="MATERIALES DE CONSTRUCCION"/>
    <s v="SEMICODO SANITARIO 3&quot;"/>
    <n v="40172808"/>
    <s v="Selección abreviada menor cuantía"/>
    <n v="3"/>
    <n v="4"/>
    <n v="1"/>
    <n v="7140"/>
    <s v="UNIDAD"/>
    <s v="NO SOLICITADAS"/>
  </r>
  <r>
    <x v="6"/>
    <x v="26"/>
    <n v="10"/>
    <s v="MATERIALES DE CONSTRUCCION"/>
    <s v="SEMICODO SANITARIO 2&quot;"/>
    <n v="40172808"/>
    <s v="Selección abreviada menor cuantía"/>
    <n v="3"/>
    <n v="4"/>
    <n v="1"/>
    <n v="6069"/>
    <s v="UNIDAD"/>
    <s v="NO SOLICITADAS"/>
  </r>
  <r>
    <x v="6"/>
    <x v="26"/>
    <n v="10"/>
    <s v="MATERIALES DE CONSTRUCCION"/>
    <s v="SEMICODO SANITARIO 1 1/2&quot;"/>
    <n v="40172808"/>
    <s v="Selección abreviada menor cuantía"/>
    <n v="3"/>
    <n v="4"/>
    <n v="1"/>
    <n v="3927"/>
    <s v="UNIDAD"/>
    <s v="NO SOLICITADAS"/>
  </r>
  <r>
    <x v="6"/>
    <x v="26"/>
    <n v="10"/>
    <s v="MATERIALES DE CONSTRUCCION"/>
    <s v="BUJE DE CAUCHO PARA SIFON LAVAPLATOS 2&quot;"/>
    <n v="40141700"/>
    <s v="Selección abreviada menor cuantía"/>
    <n v="3"/>
    <n v="4"/>
    <n v="1"/>
    <n v="4641"/>
    <s v="UNIDAD"/>
    <s v="NO SOLICITADAS"/>
  </r>
  <r>
    <x v="6"/>
    <x v="26"/>
    <n v="10"/>
    <s v="MATERIALES DE CONSTRUCCION"/>
    <s v="BUJE DE CAUCHO PARA SIFON LAVAPLATOS 1 1/2&quot;"/>
    <n v="40141700"/>
    <s v="Selección abreviada menor cuantía"/>
    <n v="3"/>
    <n v="4"/>
    <n v="1"/>
    <n v="7973"/>
    <s v="UNIDAD"/>
    <s v="NO SOLICITADAS"/>
  </r>
  <r>
    <x v="6"/>
    <x v="26"/>
    <n v="10"/>
    <s v="MATERIALES DE CONSTRUCCION"/>
    <s v="BUJE DE CAUCHO PARA SIFON LAVAMANOS 2X1&quot;"/>
    <n v="40141700"/>
    <s v="Selección abreviada menor cuantía"/>
    <n v="3"/>
    <n v="4"/>
    <n v="1"/>
    <n v="8449"/>
    <s v="UNIDAD"/>
    <s v="NO SOLICITADAS"/>
  </r>
  <r>
    <x v="6"/>
    <x v="26"/>
    <n v="10"/>
    <s v="MATERIALES DE CONSTRUCCION"/>
    <s v="BUJE DE CAUCHO PARA SIFON LAVAMANOS 1 1/2X1&quot;"/>
    <n v="40141700"/>
    <s v="Selección abreviada menor cuantía"/>
    <n v="3"/>
    <n v="4"/>
    <n v="1"/>
    <n v="6426"/>
    <s v="UNIDAD"/>
    <s v="NO SOLICITADAS"/>
  </r>
  <r>
    <x v="6"/>
    <x v="26"/>
    <n v="10"/>
    <s v="MATERIALES DE CONSTRUCCION"/>
    <s v="REJILLA PLASTICA 5X4"/>
    <n v="26131603"/>
    <s v="Selección abreviada menor cuantía"/>
    <n v="3"/>
    <n v="4"/>
    <n v="1"/>
    <n v="10948"/>
    <s v="UNIDAD"/>
    <s v="NO SOLICITADAS"/>
  </r>
  <r>
    <x v="6"/>
    <x v="26"/>
    <n v="10"/>
    <s v="MATERIALES DE CONSTRUCCION"/>
    <s v="REJILLA PLASTICA 4X3"/>
    <n v="26131603"/>
    <s v="Selección abreviada menor cuantía"/>
    <n v="3"/>
    <n v="4"/>
    <n v="1"/>
    <n v="9341"/>
    <s v="UNIDAD"/>
    <s v="NO SOLICITADAS"/>
  </r>
  <r>
    <x v="6"/>
    <x v="26"/>
    <n v="10"/>
    <s v="MATERIALES DE CONSTRUCCION"/>
    <s v="REJILLA PLASTICA 3X2"/>
    <n v="26131603"/>
    <s v="Selección abreviada menor cuantía"/>
    <n v="3"/>
    <n v="4"/>
    <n v="1"/>
    <n v="8568"/>
    <s v="UNIDAD"/>
    <s v="NO SOLICITADAS"/>
  </r>
  <r>
    <x v="6"/>
    <x v="26"/>
    <n v="10"/>
    <s v="MATERIALES DE CONSTRUCCION"/>
    <s v="SELLO DE LENGÜETA PARA SANITARIO"/>
    <n v="40141700"/>
    <s v="Selección abreviada menor cuantía"/>
    <n v="3"/>
    <n v="4"/>
    <n v="2"/>
    <n v="65688"/>
    <s v="UNIDAD"/>
    <s v="NO SOLICITADAS"/>
  </r>
  <r>
    <x v="6"/>
    <x v="26"/>
    <n v="10"/>
    <s v="MATERIALES DE CONSTRUCCION"/>
    <s v="SIFON EN P PARA LAVAPLATOS"/>
    <n v="40141700"/>
    <s v="Selección abreviada menor cuantía"/>
    <n v="3"/>
    <n v="4"/>
    <n v="2"/>
    <n v="44268"/>
    <s v="UNIDAD"/>
    <s v="NO SOLICITADAS"/>
  </r>
  <r>
    <x v="6"/>
    <x v="26"/>
    <n v="10"/>
    <s v="MATERIALES DE CONSTRUCCION"/>
    <s v="CANASTILLA 4&quot;"/>
    <n v="40141700"/>
    <s v="Selección abreviada menor cuantía"/>
    <n v="3"/>
    <n v="4"/>
    <n v="2"/>
    <n v="25466"/>
    <s v="UNIDAD"/>
    <s v="NO SOLICITADAS"/>
  </r>
  <r>
    <x v="6"/>
    <x v="26"/>
    <n v="10"/>
    <s v="MATERIALES DE CONSTRUCCION"/>
    <s v="MEZCLADOR DE LAVAMANOS 4&quot;"/>
    <n v="40141700"/>
    <s v="Selección abreviada menor cuantía"/>
    <n v="3"/>
    <n v="4"/>
    <n v="2"/>
    <n v="115668"/>
    <s v="UNIDAD"/>
    <s v="NO SOLICITADAS"/>
  </r>
  <r>
    <x v="6"/>
    <x v="26"/>
    <n v="10"/>
    <s v="MATERIALES DE CONSTRUCCION"/>
    <s v="MEZCLADOR DE LAVAMANOS 8&quot;"/>
    <n v="40141700"/>
    <s v="Selección abreviada menor cuantía"/>
    <n v="3"/>
    <n v="4"/>
    <n v="2"/>
    <n v="128996"/>
    <s v="UNIDAD"/>
    <s v="NO SOLICITADAS"/>
  </r>
  <r>
    <x v="6"/>
    <x v="26"/>
    <n v="10"/>
    <s v="MATERIALES DE CONSTRUCCION"/>
    <s v="FLOTADOR PARA TANQUE 1/2&quot;"/>
    <n v="20121302"/>
    <s v="Selección abreviada menor cuantía"/>
    <n v="3"/>
    <n v="4"/>
    <n v="2"/>
    <n v="108766"/>
    <s v="UNIDAD"/>
    <s v="NO SOLICITADAS"/>
  </r>
  <r>
    <x v="6"/>
    <x v="26"/>
    <n v="10"/>
    <s v="MATERIALES DE CONSTRUCCION"/>
    <s v="FLOTADOR PARA TANQUE 3/4&quot;"/>
    <n v="20121302"/>
    <s v="Selección abreviada menor cuantía"/>
    <n v="3"/>
    <n v="4"/>
    <n v="2"/>
    <n v="121856"/>
    <s v="UNIDAD"/>
    <s v="NO SOLICITADAS"/>
  </r>
  <r>
    <x v="6"/>
    <x v="26"/>
    <n v="10"/>
    <s v="MATERIALES DE CONSTRUCCION"/>
    <s v="FLOTADOR PARA TANQUE 1&quot;"/>
    <n v="20121302"/>
    <s v="Selección abreviada menor cuantía"/>
    <n v="3"/>
    <n v="4"/>
    <n v="2"/>
    <n v="155176"/>
    <s v="UNIDAD"/>
    <s v="NO SOLICITADAS"/>
  </r>
  <r>
    <x v="6"/>
    <x v="26"/>
    <n v="10"/>
    <s v="MATERIALES DE CONSTRUCCION"/>
    <s v="GIBAULT 4&quot;"/>
    <n v="40141700"/>
    <s v="Selección abreviada menor cuantía"/>
    <n v="3"/>
    <n v="4"/>
    <n v="1"/>
    <n v="161364"/>
    <s v="UNIDAD"/>
    <s v="NO SOLICITADAS"/>
  </r>
  <r>
    <x v="6"/>
    <x v="26"/>
    <n v="10"/>
    <s v="MATERIALES DE CONSTRUCCION"/>
    <s v="GIBAULT 3&quot;"/>
    <n v="40141700"/>
    <s v="Selección abreviada menor cuantía"/>
    <n v="3"/>
    <n v="4"/>
    <n v="1"/>
    <n v="114835"/>
    <s v="UNIDAD"/>
    <s v="NO SOLICITADAS"/>
  </r>
  <r>
    <x v="6"/>
    <x v="26"/>
    <n v="10"/>
    <s v="MATERIALES DE CONSTRUCCION"/>
    <s v="GIBAULT 2&quot;"/>
    <n v="40141700"/>
    <s v="Selección abreviada menor cuantía"/>
    <n v="3"/>
    <n v="4"/>
    <n v="1"/>
    <n v="90202"/>
    <s v="UNIDAD"/>
    <s v="NO SOLICITADAS"/>
  </r>
  <r>
    <x v="6"/>
    <x v="26"/>
    <n v="10"/>
    <s v="MATERIALES DE CONSTRUCCION"/>
    <s v="REGISTRO DE PASO 1/2&quot; TIPO MARIPOSA DE ALTA GALVANIZADO"/>
    <n v="30181701"/>
    <s v="Selección abreviada menor cuantía"/>
    <n v="3"/>
    <n v="4"/>
    <n v="5"/>
    <n v="112455"/>
    <s v="UNIDAD"/>
    <s v="NO SOLICITADAS"/>
  </r>
  <r>
    <x v="6"/>
    <x v="26"/>
    <n v="10"/>
    <s v="MATERIALES DE CONSTRUCCION"/>
    <s v="REGISTRO DE PASO 1&quot; TIPO MARIPOSA DE ALTA PVC"/>
    <n v="30181701"/>
    <s v="Selección abreviada menor cuantía"/>
    <n v="3"/>
    <n v="4"/>
    <n v="5"/>
    <n v="66640"/>
    <s v="UNIDAD"/>
    <s v="NO SOLICITADAS"/>
  </r>
  <r>
    <x v="6"/>
    <x v="26"/>
    <n v="10"/>
    <s v="MATERIALES DE CONSTRUCCION"/>
    <s v="YEE REDUCCION SANITARIA 4X2"/>
    <n v="40175208"/>
    <s v="Selección abreviada menor cuantía"/>
    <n v="3"/>
    <n v="4"/>
    <n v="1"/>
    <n v="6664"/>
    <s v="UNIDAD"/>
    <s v="NO SOLICITADAS"/>
  </r>
  <r>
    <x v="6"/>
    <x v="26"/>
    <n v="10"/>
    <s v="MATERIALES DE CONSTRUCCION"/>
    <s v="MANGUERA PIP 1/2''"/>
    <n v="40142009"/>
    <s v="Selección abreviada menor cuantía"/>
    <n v="3"/>
    <n v="4"/>
    <n v="3"/>
    <n v="11067"/>
    <s v="METRO"/>
    <s v="NO SOLICITADAS"/>
  </r>
  <r>
    <x v="6"/>
    <x v="26"/>
    <n v="10"/>
    <s v="MATERIALES DE CONSTRUCCION"/>
    <s v="RACORES DE 1/2 EN BRONCE MACHO CON TUERCA"/>
    <n v="40141734"/>
    <s v="Selección abreviada menor cuantía"/>
    <n v="3"/>
    <n v="4"/>
    <n v="2"/>
    <n v="11186"/>
    <s v="UNIDAD"/>
    <s v="NO SOLICITADAS"/>
  </r>
  <r>
    <x v="6"/>
    <x v="26"/>
    <n v="10"/>
    <s v="MATERIALES DE CONSTRUCCION"/>
    <s v="RACORES DE 1/2 EN BRONCE HEMBRA CON TUERCA"/>
    <n v="40141734"/>
    <s v="Selección abreviada menor cuantía"/>
    <n v="3"/>
    <n v="4"/>
    <n v="2"/>
    <n v="11186"/>
    <s v="UNIDAD"/>
    <s v="NO SOLICITADAS"/>
  </r>
  <r>
    <x v="6"/>
    <x v="26"/>
    <n v="10"/>
    <s v="MATERIALES DE CONSTRUCCION"/>
    <s v="UNIVERSAL 1/2'' CPVC"/>
    <n v="40172509"/>
    <s v="Selección abreviada menor cuantía"/>
    <n v="3"/>
    <n v="4"/>
    <n v="2"/>
    <n v="7259"/>
    <s v="UNIDAD"/>
    <s v="NO SOLICITADAS"/>
  </r>
  <r>
    <x v="6"/>
    <x v="26"/>
    <n v="10"/>
    <s v="MATERIALES DE CONSTRUCCION"/>
    <s v="UNIVERSAL DE 1/2 PARA AGUA CALIENTE/FRIA"/>
    <n v="40172509"/>
    <s v="Selección abreviada menor cuantía"/>
    <n v="3"/>
    <n v="4"/>
    <n v="2"/>
    <n v="10234"/>
    <s v="UNIDAD"/>
    <s v="NO SOLICITADAS"/>
  </r>
  <r>
    <x v="6"/>
    <x v="26"/>
    <n v="10"/>
    <s v="MATERIALES DE CONSTRUCCION"/>
    <s v="BUJE DE CAUCHO DE 2 X 1/2''"/>
    <n v="40141700"/>
    <s v="Selección abreviada menor cuantía"/>
    <n v="3"/>
    <n v="4"/>
    <n v="2"/>
    <n v="8092"/>
    <s v="UNIDAD"/>
    <s v="NO SOLICITADAS"/>
  </r>
  <r>
    <x v="6"/>
    <x v="26"/>
    <n v="10"/>
    <s v="MATERIALES DE CONSTRUCCION"/>
    <s v="BUJE DE CAUCHO DE 2 X 1''"/>
    <n v="40141700"/>
    <s v="Selección abreviada menor cuantía"/>
    <n v="3"/>
    <n v="4"/>
    <n v="2"/>
    <n v="8092"/>
    <s v="UNIDAD"/>
    <s v="NO SOLICITADAS"/>
  </r>
  <r>
    <x v="6"/>
    <x v="26"/>
    <n v="10"/>
    <s v="MATERIALES DE CONSTRUCCION"/>
    <s v="BUJE DE 1'' X1/2"/>
    <n v="40141700"/>
    <s v="Selección abreviada menor cuantía"/>
    <n v="3"/>
    <n v="4"/>
    <n v="2"/>
    <n v="7497"/>
    <s v="UNIDAD"/>
    <s v="NO SOLICITADAS"/>
  </r>
  <r>
    <x v="6"/>
    <x v="26"/>
    <n v="10"/>
    <s v="MATERIALES DE CONSTRUCCION"/>
    <s v="BUJE DE 3/4 X1/2"/>
    <n v="40141700"/>
    <s v="Selección abreviada menor cuantía"/>
    <n v="3"/>
    <n v="4"/>
    <n v="2"/>
    <n v="7497"/>
    <s v="UNIDAD"/>
    <s v="NO SOLICITADAS"/>
  </r>
  <r>
    <x v="6"/>
    <x v="26"/>
    <n v="10"/>
    <s v="MATERIALES DE CONSTRUCCION"/>
    <s v="CINTA TEFLÓN INDUSTRIAL 3/4"/>
    <n v="31201519"/>
    <s v="Selección abreviada menor cuantía"/>
    <n v="3"/>
    <n v="4"/>
    <n v="10"/>
    <n v="32130"/>
    <s v="UNIDAD"/>
    <s v="NO SOLICITADAS"/>
  </r>
  <r>
    <x v="6"/>
    <x v="26"/>
    <n v="10"/>
    <s v="MATERIALES DE CONSTRUCCION"/>
    <s v="SOLDADURA DE CPVC"/>
    <n v="31201616"/>
    <s v="Selección abreviada menor cuantía"/>
    <n v="3"/>
    <n v="4"/>
    <n v="2"/>
    <n v="84966"/>
    <s v="GALON"/>
    <s v="NO SOLICITADAS"/>
  </r>
  <r>
    <x v="6"/>
    <x v="26"/>
    <n v="10"/>
    <s v="MATERIALES DE CONSTRUCCION"/>
    <s v="RODILLO DE FELPA DE 4&quot;"/>
    <n v="31211906"/>
    <s v="Selección abreviada menor cuantía"/>
    <n v="3"/>
    <n v="4"/>
    <n v="30"/>
    <n v="239190"/>
    <s v="UNIDAD"/>
    <s v="NO SOLICITADAS"/>
  </r>
  <r>
    <x v="6"/>
    <x v="26"/>
    <n v="10"/>
    <s v="MATERIALES DE CONSTRUCCION"/>
    <s v="RODILLO DE FELPA DE 9&quot;"/>
    <n v="31211906"/>
    <s v="Selección abreviada menor cuantía"/>
    <n v="3"/>
    <n v="4"/>
    <n v="30"/>
    <n v="353430"/>
    <s v="UNIDAD"/>
    <s v="NO SOLICITADAS"/>
  </r>
  <r>
    <x v="6"/>
    <x v="26"/>
    <n v="10"/>
    <s v="MATERIALES DE CONSTRUCCION"/>
    <s v="BROCHA CERDA MONA 5&quot;"/>
    <n v="31211904"/>
    <s v="Selección abreviada menor cuantía"/>
    <n v="3"/>
    <n v="4"/>
    <n v="20"/>
    <n v="196350"/>
    <s v="UNIDAD"/>
    <s v="NO SOLICITADAS"/>
  </r>
  <r>
    <x v="6"/>
    <x v="26"/>
    <n v="10"/>
    <s v="MATERIALES DE CONSTRUCCION"/>
    <s v="BROCHA CERDA MONA 3&quot;"/>
    <n v="31211904"/>
    <s v="Selección abreviada menor cuantía"/>
    <n v="3"/>
    <n v="4"/>
    <n v="20"/>
    <n v="117810"/>
    <s v="UNIDAD"/>
    <s v="NO SOLICITADAS"/>
  </r>
  <r>
    <x v="6"/>
    <x v="26"/>
    <n v="10"/>
    <s v="MATERIALES DE CONSTRUCCION"/>
    <s v="CINTA DE ENMASCARAR DE 24 MM X 40 MTS"/>
    <n v="31201503"/>
    <s v="Selección abreviada menor cuantía"/>
    <n v="3"/>
    <n v="4"/>
    <n v="30"/>
    <n v="151725"/>
    <s v="UNIDAD"/>
    <s v="NO SOLICITADAS"/>
  </r>
  <r>
    <x v="6"/>
    <x v="26"/>
    <n v="10"/>
    <s v="MATERIALES DE CONSTRUCCION"/>
    <s v="LLANA METALICA "/>
    <n v="27112202"/>
    <s v="Selección abreviada menor cuantía"/>
    <n v="3"/>
    <n v="4"/>
    <n v="3"/>
    <n v="92106"/>
    <s v="UNIDAD"/>
    <s v="NO SOLICITADAS"/>
  </r>
  <r>
    <x v="6"/>
    <x v="26"/>
    <n v="10"/>
    <s v="MATERIALES DE CONSTRUCCION"/>
    <s v="ESPATULA METALICA 5&quot;"/>
    <n v="27112601"/>
    <s v="Selección abreviada menor cuantía"/>
    <n v="3"/>
    <n v="4"/>
    <n v="3"/>
    <n v="59619"/>
    <s v="UNIDAD"/>
    <s v="NO SOLICITADAS"/>
  </r>
  <r>
    <x v="6"/>
    <x v="26"/>
    <n v="10"/>
    <s v="MATERIALES DE CONSTRUCCION"/>
    <s v="VINILO BLANCO TIPO 1 SUPERLAVABLE X CUÑETE 5 GALONES"/>
    <n v="31211502"/>
    <s v="Selección abreviada menor cuantía"/>
    <n v="3"/>
    <n v="4"/>
    <n v="40"/>
    <n v="10738560"/>
    <s v="UNIDAD"/>
    <s v="NO SOLICITADAS"/>
  </r>
  <r>
    <x v="6"/>
    <x v="26"/>
    <n v="10"/>
    <s v="MATERIALES DE CONSTRUCCION"/>
    <s v="VINILO BLANCO CORAZA CUÑETE X 5 GALONES"/>
    <n v="31211508"/>
    <s v="Selección abreviada menor cuantía"/>
    <n v="3"/>
    <n v="4"/>
    <n v="25"/>
    <n v="9775850"/>
    <s v="UNIDAD"/>
    <s v="NO SOLICITADAS"/>
  </r>
  <r>
    <x v="6"/>
    <x v="26"/>
    <n v="10"/>
    <s v="MATERIALES DE CONSTRUCCION"/>
    <s v="VINILO GRIS BASALTO CUÑETE X 5 GALONES"/>
    <n v="31211502"/>
    <s v="Selección abreviada menor cuantía"/>
    <n v="3"/>
    <n v="4"/>
    <n v="5"/>
    <n v="1342320"/>
    <s v="UNIDAD"/>
    <s v="NO SOLICITADAS"/>
  </r>
  <r>
    <x v="6"/>
    <x v="26"/>
    <n v="10"/>
    <s v="MATERIALES DE CONSTRUCCION"/>
    <s v="ESMALTE BLANCO"/>
    <n v="31211501"/>
    <s v="Selección abreviada menor cuantía"/>
    <n v="3"/>
    <n v="4"/>
    <n v="20"/>
    <n v="1375640"/>
    <s v="GALON"/>
    <s v="NO SOLICITADAS"/>
  </r>
  <r>
    <x v="6"/>
    <x v="26"/>
    <n v="10"/>
    <s v="MATERIALES DE CONSTRUCCION"/>
    <s v="ESMALTE NEGRO"/>
    <n v="31211501"/>
    <s v="Selección abreviada menor cuantía"/>
    <n v="3"/>
    <n v="4"/>
    <n v="5"/>
    <n v="343910"/>
    <s v="GALON"/>
    <s v="NO SOLICITADAS"/>
  </r>
  <r>
    <x v="6"/>
    <x v="26"/>
    <n v="10"/>
    <s v="MATERIALES DE CONSTRUCCION"/>
    <s v="ESMALTE GRIS PLATA"/>
    <n v="31211501"/>
    <s v="Selección abreviada menor cuantía"/>
    <n v="3"/>
    <n v="4"/>
    <n v="20"/>
    <n v="1375640"/>
    <s v="GALON"/>
    <s v="NO SOLICITADAS"/>
  </r>
  <r>
    <x v="6"/>
    <x v="26"/>
    <n v="10"/>
    <s v="MATERIALES DE CONSTRUCCION"/>
    <s v="TRAFICO BLANCO "/>
    <n v="31211501"/>
    <s v="Selección abreviada menor cuantía"/>
    <n v="3"/>
    <n v="4"/>
    <n v="8"/>
    <n v="714000"/>
    <s v="GALON"/>
    <s v="NO SOLICITADAS"/>
  </r>
  <r>
    <x v="6"/>
    <x v="26"/>
    <n v="10"/>
    <s v="MATERIALES DE CONSTRUCCION"/>
    <s v="TRAFICO AMARILLO X CUÑETE DE 5 GALONES"/>
    <n v="31211501"/>
    <s v="Selección abreviada menor cuantía"/>
    <n v="3"/>
    <n v="4"/>
    <n v="18"/>
    <n v="8246700"/>
    <s v="UNIDAD"/>
    <s v="NO SOLICITADAS"/>
  </r>
  <r>
    <x v="6"/>
    <x v="26"/>
    <n v="10"/>
    <s v="MATERIALES DE CONSTRUCCION"/>
    <s v="TRAFICO NEGRO"/>
    <n v="31211501"/>
    <s v="Selección abreviada menor cuantía"/>
    <n v="3"/>
    <n v="4"/>
    <n v="5"/>
    <n v="446250"/>
    <s v="GALON"/>
    <s v="NO SOLICITADAS"/>
  </r>
  <r>
    <x v="6"/>
    <x v="26"/>
    <n v="10"/>
    <s v="MATERIALES DE CONSTRUCCION"/>
    <s v="PINTURA EPOXICA AZUL MAR"/>
    <n v="31211501"/>
    <s v="Selección abreviada menor cuantía"/>
    <n v="3"/>
    <n v="4"/>
    <n v="5"/>
    <n v="569415"/>
    <s v="GALON"/>
    <s v="NO SOLICITADAS"/>
  </r>
  <r>
    <x v="6"/>
    <x v="26"/>
    <n v="10"/>
    <s v="MATERIALES DE CONSTRUCCION"/>
    <s v="ESTUCO PLASTICO"/>
    <n v="31201605"/>
    <s v="Selección abreviada menor cuantía"/>
    <n v="3"/>
    <n v="4"/>
    <n v="20"/>
    <n v="418880"/>
    <s v="GALON"/>
    <s v="NO SOLICITADAS"/>
  </r>
  <r>
    <x v="6"/>
    <x v="26"/>
    <n v="10"/>
    <s v="MATERIALES DE CONSTRUCCION"/>
    <s v="CINTA 90 METROS X 50 MM FIBRA DE VIDRIO"/>
    <n v="31201507"/>
    <s v="Selección abreviada menor cuantía"/>
    <n v="3"/>
    <n v="4"/>
    <n v="1"/>
    <n v="18207"/>
    <s v="UNIDAD"/>
    <s v="NO SOLICITADAS"/>
  </r>
  <r>
    <x v="6"/>
    <x v="26"/>
    <n v="10"/>
    <s v="MATERIALES DE CONSTRUCCION"/>
    <s v="MASILLA 5 GALONES JOINT COMPOUND  "/>
    <n v="31201605"/>
    <s v="Selección abreviada menor cuantía"/>
    <n v="3"/>
    <n v="4"/>
    <n v="5"/>
    <n v="271320"/>
    <s v="GALON"/>
    <s v="NO SOLICITADAS"/>
  </r>
  <r>
    <x v="6"/>
    <x v="26"/>
    <n v="10"/>
    <s v="MATERIALES DE CONSTRUCCION"/>
    <s v="PISO LAMINADO CEREZO SILVESTRE 6 MM CAJA 2.92 M2"/>
    <n v="30161710"/>
    <s v="Selección abreviada menor cuantía"/>
    <n v="3"/>
    <n v="4"/>
    <n v="40"/>
    <n v="1570800"/>
    <s v="METRO CUADRADO"/>
    <s v="NO SOLICITADAS"/>
  </r>
  <r>
    <x v="6"/>
    <x v="26"/>
    <n v="10"/>
    <s v="MATERIALES DE CONSTRUCCION"/>
    <s v="ROLLO SUPERLON CORRUGADO 2MM, CADA UNIDAD MEDIDAD (1.20 X 10M =12M2)"/>
    <n v="14121500"/>
    <s v="Selección abreviada menor cuantía"/>
    <n v="3"/>
    <n v="4"/>
    <n v="10"/>
    <n v="329035"/>
    <s v="UNIDAD"/>
    <s v="NO SOLICITADAS"/>
  </r>
  <r>
    <x v="6"/>
    <x v="26"/>
    <n v="10"/>
    <s v="MATERIALES DE CONSTRUCCION"/>
    <s v="GUARDAESCOBA (SECCION ALTURA 6.8 CM  X 1.3 CM ANCHO ) 2.4M LONGITUD, "/>
    <n v="30162000"/>
    <s v="Selección abreviada menor cuantía"/>
    <n v="3"/>
    <n v="4"/>
    <n v="10"/>
    <n v="212415"/>
    <s v="UNIDAD"/>
    <s v="NO SOLICITADAS"/>
  </r>
  <r>
    <x v="6"/>
    <x v="26"/>
    <n v="10"/>
    <s v="MATERIALES DE CONSTRUCCION"/>
    <s v="RUEDAS PARA CARRETILLA"/>
    <n v="40141700"/>
    <s v="Selección abreviada menor cuantía"/>
    <n v="3"/>
    <n v="4"/>
    <n v="5"/>
    <n v="271320"/>
    <s v="UNIDAD"/>
    <s v="NO SOLICITADAS"/>
  </r>
  <r>
    <x v="6"/>
    <x v="28"/>
    <n v="10"/>
    <s v="MATERIALES REACTIVOS DE LABORATORIO Y QUÍMICOS"/>
    <s v="MEK PEROXIDO"/>
    <n v="12352100"/>
    <s v="Licitación pública"/>
    <n v="1"/>
    <n v="6"/>
    <n v="1"/>
    <n v="29070"/>
    <s v="KILOGRAMO"/>
    <s v="NO SOLICITADAS"/>
  </r>
  <r>
    <x v="6"/>
    <x v="28"/>
    <n v="10"/>
    <s v="MATERIALES REACTIVOS DE LABORATORIO Y QUÍMICOS"/>
    <s v="ACIDO NITRICO GRADO INDUSTRIAL"/>
    <n v="12352300"/>
    <s v="Licitación pública"/>
    <n v="1"/>
    <n v="6"/>
    <n v="13"/>
    <n v="64350"/>
    <s v="KILOGRAMO"/>
    <s v="NO SOLICITADAS"/>
  </r>
  <r>
    <x v="6"/>
    <x v="28"/>
    <n v="10"/>
    <s v="MATERIALES REACTIVOS DE LABORATORIO Y QUÍMICOS"/>
    <s v="ADHESIVO COMPUESTO DE RETENCIÓN"/>
    <n v="31201600"/>
    <s v="Licitación pública"/>
    <n v="1"/>
    <n v="6"/>
    <n v="2"/>
    <n v="107956"/>
    <s v="UNIDAD"/>
    <s v="NO SOLICITADAS"/>
  </r>
  <r>
    <x v="6"/>
    <x v="28"/>
    <n v="10"/>
    <s v="MATERIALES REACTIVOS DE LABORATORIO Y QUÍMICOS"/>
    <s v="LIQUIDO REVELADOR DE ESCAPES "/>
    <n v="41111900"/>
    <s v="Licitación pública"/>
    <n v="1"/>
    <n v="6"/>
    <n v="10"/>
    <n v="108000"/>
    <s v="UNIDAD"/>
    <s v="NO SOLICITADAS"/>
  </r>
  <r>
    <x v="6"/>
    <x v="28"/>
    <n v="10"/>
    <s v="MATERIALES REACTIVOS DE LABORATORIO Y QUÍMICOS"/>
    <s v="ANTIPORO PARA SOLUCION ELECTROLITICA DE NIQUEL. "/>
    <n v="51191700"/>
    <s v="Licitación pública"/>
    <n v="1"/>
    <n v="6"/>
    <n v="1"/>
    <n v="111870"/>
    <s v="UNIDAD"/>
    <s v="NO SOLICITADAS"/>
  </r>
  <r>
    <x v="6"/>
    <x v="28"/>
    <n v="10"/>
    <s v="MATERIALES REACTIVOS DE LABORATORIO Y QUÍMICOS"/>
    <s v="ACIDO SULFURICO GRADO INDUSTRIAL"/>
    <n v="12352300"/>
    <s v="Licitación pública"/>
    <n v="1"/>
    <n v="6"/>
    <n v="25"/>
    <n v="123750"/>
    <s v="KILOGRAMO"/>
    <s v="NO SOLICITADAS"/>
  </r>
  <r>
    <x v="6"/>
    <x v="28"/>
    <n v="10"/>
    <s v="MATERIALES REACTIVOS DE LABORATORIO Y QUÍMICOS"/>
    <s v="NITRATO DE AMONIO"/>
    <n v="12352100"/>
    <s v="Licitación pública"/>
    <n v="1"/>
    <n v="6"/>
    <n v="30"/>
    <n v="134460"/>
    <s v="KILOGRAMO"/>
    <s v="NO SOLICITADAS"/>
  </r>
  <r>
    <x v="6"/>
    <x v="28"/>
    <n v="10"/>
    <s v="MATERIALES REACTIVOS DE LABORATORIO Y QUÍMICOS"/>
    <s v="ACELERADOR DE NIQUEL"/>
    <n v="12164100"/>
    <s v="Licitación pública"/>
    <n v="1"/>
    <n v="6"/>
    <n v="1"/>
    <n v="153192"/>
    <s v="UNIDAD"/>
    <s v="NO SOLICITADAS"/>
  </r>
  <r>
    <x v="6"/>
    <x v="28"/>
    <n v="10"/>
    <s v="MATERIALES REACTIVOS DE LABORATORIO Y QUÍMICOS"/>
    <s v="CARBONATO DE SODIO "/>
    <n v="51171500"/>
    <s v="Licitación pública"/>
    <n v="1"/>
    <n v="6"/>
    <n v="20"/>
    <n v="154800"/>
    <s v="KILOGRAMO"/>
    <s v="NO SOLICITADAS"/>
  </r>
  <r>
    <x v="6"/>
    <x v="28"/>
    <n v="10"/>
    <s v="MATERIALES REACTIVOS DE LABORATORIO Y QUÍMICOS"/>
    <s v="ADHESIVO INSTANTANEO"/>
    <n v="31201600"/>
    <s v="Licitación pública"/>
    <n v="1"/>
    <n v="6"/>
    <n v="1"/>
    <n v="162000"/>
    <s v="UNIDAD"/>
    <s v="NO SOLICITADAS"/>
  </r>
  <r>
    <x v="6"/>
    <x v="28"/>
    <n v="10"/>
    <s v="MATERIALES REACTIVOS DE LABORATORIO Y QUÍMICOS"/>
    <s v="REMOVEDOR DE MARCAS DE SUPERFICIE ESTÁTICA"/>
    <n v="31211800"/>
    <s v="Licitación pública"/>
    <n v="1"/>
    <n v="6"/>
    <n v="5"/>
    <n v="205630"/>
    <s v="GALON"/>
    <s v="NO SOLICITADAS"/>
  </r>
  <r>
    <x v="6"/>
    <x v="28"/>
    <n v="10"/>
    <s v="MATERIALES REACTIVOS DE LABORATORIO Y QUÍMICOS"/>
    <s v="ABRILLANTADOR PARA SOLUCION ELECTROLITICA DE NIQUEL"/>
    <n v="51191700"/>
    <s v="Licitación pública"/>
    <n v="1"/>
    <n v="6"/>
    <n v="1"/>
    <n v="207000"/>
    <s v="UNIDAD"/>
    <s v="NO SOLICITADAS"/>
  </r>
  <r>
    <x v="6"/>
    <x v="28"/>
    <n v="10"/>
    <s v="MATERIALES REACTIVOS DE LABORATORIO Y QUÍMICOS"/>
    <s v="REMOVEDOR DE OXIDO"/>
    <n v="15121800"/>
    <s v="Licitación pública"/>
    <n v="1"/>
    <n v="6"/>
    <n v="1"/>
    <n v="212400"/>
    <s v="GALON"/>
    <s v="NO SOLICITADAS"/>
  </r>
  <r>
    <x v="6"/>
    <x v="28"/>
    <n v="10"/>
    <s v="MATERIALES REACTIVOS DE LABORATORIO Y QUÍMICOS"/>
    <s v="CARBONATO DE POTASIO "/>
    <n v="12352100"/>
    <s v="Licitación pública"/>
    <n v="1"/>
    <n v="6"/>
    <n v="20"/>
    <n v="252000"/>
    <s v="KILOGRAMO"/>
    <s v="NO SOLICITADAS"/>
  </r>
  <r>
    <x v="6"/>
    <x v="28"/>
    <n v="10"/>
    <s v="MATERIALES REACTIVOS DE LABORATORIO Y QUÍMICOS"/>
    <s v="ACETONA GRADO ELECTRICO CMOS"/>
    <n v="12352100"/>
    <s v="Licitación pública"/>
    <n v="1"/>
    <n v="6"/>
    <n v="2"/>
    <n v="308448"/>
    <s v="UNIDAD"/>
    <s v="NO SOLICITADAS"/>
  </r>
  <r>
    <x v="6"/>
    <x v="28"/>
    <n v="10"/>
    <s v="MATERIALES REACTIVOS DE LABORATORIO Y QUÍMICOS"/>
    <s v="FLUIDO PARA BRUJULAS NAFTA"/>
    <n v="15101500"/>
    <s v="Licitación pública"/>
    <n v="1"/>
    <n v="6"/>
    <n v="5"/>
    <n v="324000"/>
    <s v="UNIDAD"/>
    <s v="NO SOLICITADAS"/>
  </r>
  <r>
    <x v="6"/>
    <x v="28"/>
    <n v="10"/>
    <s v="MATERIALES REACTIVOS DE LABORATORIO Y QUÍMICOS"/>
    <s v="ACONDICIONADOR  Y PROTECTOR QUIMICO PARA ALUMINIO"/>
    <n v="31201600"/>
    <s v="Licitación pública"/>
    <n v="1"/>
    <n v="6"/>
    <n v="1"/>
    <n v="344716"/>
    <s v="GALON"/>
    <s v="NO SOLICITADAS"/>
  </r>
  <r>
    <x v="6"/>
    <x v="28"/>
    <n v="10"/>
    <s v="MATERIALES REACTIVOS DE LABORATORIO Y QUÍMICOS"/>
    <s v="OXIGENO INDUSTRIAL"/>
    <n v="12141904"/>
    <s v="Licitación pública"/>
    <n v="3"/>
    <n v="12"/>
    <n v="50"/>
    <n v="459000"/>
    <s v="UNIDAD"/>
    <s v="NO SOLICITADAS"/>
  </r>
  <r>
    <x v="6"/>
    <x v="28"/>
    <n v="10"/>
    <s v="MATERIALES REACTIVOS DE LABORATORIO Y QUÍMICOS"/>
    <s v="REMOVEDOR DE PINTURA "/>
    <n v="31211800"/>
    <s v="Licitación pública"/>
    <n v="1"/>
    <n v="6"/>
    <n v="5"/>
    <n v="465300"/>
    <s v="GALON"/>
    <s v="NO SOLICITADAS"/>
  </r>
  <r>
    <x v="6"/>
    <x v="28"/>
    <n v="10"/>
    <s v="MATERIALES REACTIVOS DE LABORATORIO Y QUÍMICOS"/>
    <s v="GEL COAT"/>
    <n v="31211500"/>
    <s v="Licitación pública"/>
    <n v="1"/>
    <n v="6"/>
    <n v="5"/>
    <n v="470250"/>
    <s v="GALON"/>
    <s v="NO SOLICITADAS"/>
  </r>
  <r>
    <x v="6"/>
    <x v="28"/>
    <n v="10"/>
    <s v="MATERIALES REACTIVOS DE LABORATORIO Y QUÍMICOS"/>
    <s v="SULFATO DE NIQUEL"/>
    <n v="12352300"/>
    <s v="Licitación pública"/>
    <n v="1"/>
    <n v="6"/>
    <n v="1"/>
    <n v="494730"/>
    <s v="UNIDAD"/>
    <s v="NO SOLICITADAS"/>
  </r>
  <r>
    <x v="6"/>
    <x v="28"/>
    <n v="10"/>
    <s v="MATERIALES REACTIVOS DE LABORATORIO Y QUÍMICOS"/>
    <s v="PREPARADOR DE SUPERFICIES - ACTIVADOR"/>
    <n v="31201600"/>
    <s v="Licitación pública"/>
    <n v="1"/>
    <n v="6"/>
    <n v="7"/>
    <n v="503797"/>
    <s v="UNIDAD"/>
    <s v="NO SOLICITADAS"/>
  </r>
  <r>
    <x v="6"/>
    <x v="28"/>
    <n v="10"/>
    <s v="MATERIALES REACTIVOS DE LABORATORIO Y QUÍMICOS"/>
    <s v="ENDURECEDOR PARA RESINA EPOXICA"/>
    <n v="13111000"/>
    <s v="Licitación pública"/>
    <n v="1"/>
    <n v="6"/>
    <n v="1"/>
    <n v="549664"/>
    <s v="UNIDAD"/>
    <s v="NO SOLICITADAS"/>
  </r>
  <r>
    <x v="6"/>
    <x v="28"/>
    <n v="10"/>
    <s v="MATERIALES REACTIVOS DE LABORATORIO Y QUÍMICOS"/>
    <s v="SODA CAUSTICA GRADO INDUSTRIAL"/>
    <n v="47131800"/>
    <s v="Licitación pública"/>
    <n v="1"/>
    <n v="6"/>
    <n v="4"/>
    <n v="565200"/>
    <s v="UNIDAD"/>
    <s v="NO SOLICITADAS"/>
  </r>
  <r>
    <x v="6"/>
    <x v="28"/>
    <n v="10"/>
    <s v="MATERIALES REACTIVOS DE LABORATORIO Y QUÍMICOS"/>
    <s v="OXIDO DE ALUMINIO GRANO 80  COLOR BLANCO"/>
    <n v="11101500"/>
    <s v="Licitación pública"/>
    <n v="1"/>
    <n v="6"/>
    <n v="3"/>
    <n v="565380"/>
    <s v="UNIDAD"/>
    <s v="NO SOLICITADAS"/>
  </r>
  <r>
    <x v="6"/>
    <x v="28"/>
    <n v="10"/>
    <s v="MATERIALES REACTIVOS DE LABORATORIO Y QUÍMICOS"/>
    <s v="OXIDO DE ALUMINIO GRANO 80  COLOR MARRON"/>
    <n v="11101500"/>
    <s v="Licitación pública"/>
    <n v="1"/>
    <n v="6"/>
    <n v="3"/>
    <n v="565488"/>
    <s v="UNIDAD"/>
    <s v="NO SOLICITADAS"/>
  </r>
  <r>
    <x v="6"/>
    <x v="28"/>
    <n v="10"/>
    <s v="MATERIALES REACTIVOS DE LABORATORIO Y QUÍMICOS"/>
    <s v="AGAMIX"/>
    <n v="12142100"/>
    <s v="Licitación pública"/>
    <n v="3"/>
    <n v="12"/>
    <n v="50"/>
    <n v="747000"/>
    <s v="UNIDAD"/>
    <s v="NO SOLICITADAS"/>
  </r>
  <r>
    <x v="6"/>
    <x v="28"/>
    <n v="10"/>
    <s v="MATERIALES REACTIVOS DE LABORATORIO Y QUÍMICOS"/>
    <s v="ACIDO SULFURICO GRADO TECNICO"/>
    <n v="12352300"/>
    <s v="Licitación pública"/>
    <n v="1"/>
    <n v="6"/>
    <n v="15"/>
    <n v="918000"/>
    <s v="KILOGRAMO"/>
    <s v="NO SOLICITADAS"/>
  </r>
  <r>
    <x v="6"/>
    <x v="28"/>
    <n v="10"/>
    <s v="MATERIALES REACTIVOS DE LABORATORIO Y QUÍMICOS"/>
    <s v="GEL COAT PARA INFUSION"/>
    <n v="13111000"/>
    <s v="Licitación pública"/>
    <n v="1"/>
    <n v="6"/>
    <n v="5"/>
    <n v="956250"/>
    <s v="GALON"/>
    <s v="NO SOLICITADAS"/>
  </r>
  <r>
    <x v="6"/>
    <x v="28"/>
    <n v="10"/>
    <s v="MATERIALES REACTIVOS DE LABORATORIO Y QUÍMICOS"/>
    <s v="CARBONATO DE NIQUEL GRADO REACTIVO"/>
    <n v="41116100"/>
    <s v="Licitación pública"/>
    <n v="1"/>
    <n v="6"/>
    <n v="2"/>
    <n v="989460"/>
    <s v="KILOGRAMO"/>
    <s v="NO SOLICITADAS"/>
  </r>
  <r>
    <x v="6"/>
    <x v="28"/>
    <n v="10"/>
    <s v="MATERIALES REACTIVOS DE LABORATORIO Y QUÍMICOS"/>
    <s v="DICROMATO DE SODIO "/>
    <n v="12352100"/>
    <s v="Licitación pública"/>
    <n v="1"/>
    <n v="6"/>
    <n v="20"/>
    <n v="990000"/>
    <s v="KILOGRAMO"/>
    <s v="NO SOLICITADAS"/>
  </r>
  <r>
    <x v="6"/>
    <x v="28"/>
    <n v="10"/>
    <s v="MATERIALES REACTIVOS DE LABORATORIO Y QUÍMICOS"/>
    <s v="CLORURO DE NIQUEL GRADO INDUSTRIAL"/>
    <n v="12352100"/>
    <s v="Licitación pública"/>
    <n v="1"/>
    <n v="6"/>
    <n v="20"/>
    <n v="1107000"/>
    <s v="KILOGRAMO"/>
    <s v="NO SOLICITADAS"/>
  </r>
  <r>
    <x v="6"/>
    <x v="28"/>
    <n v="10"/>
    <s v="MATERIALES REACTIVOS DE LABORATORIO Y QUÍMICOS"/>
    <s v="CIANURO DE COBRE "/>
    <n v="12352100"/>
    <s v="Licitación pública"/>
    <n v="1"/>
    <n v="6"/>
    <n v="15"/>
    <n v="1305450"/>
    <s v="KILOGRAMO"/>
    <s v="NO SOLICITADAS"/>
  </r>
  <r>
    <x v="6"/>
    <x v="28"/>
    <n v="10"/>
    <s v="MATERIALES REACTIVOS DE LABORATORIO Y QUÍMICOS"/>
    <s v="METHYL-ETHYL-KETONE"/>
    <n v="12352100"/>
    <s v="Licitación pública"/>
    <n v="1"/>
    <n v="6"/>
    <s v="1"/>
    <n v="1577811"/>
    <s v="UNIDAD"/>
    <s v="NO SOLICITADAS"/>
  </r>
  <r>
    <x v="6"/>
    <x v="28"/>
    <n v="10"/>
    <s v="MATERIALES REACTIVOS DE LABORATORIO Y QUÍMICOS"/>
    <s v="HIDROXIDO DE POTASIO "/>
    <n v="12352300"/>
    <s v="Licitación pública"/>
    <n v="1"/>
    <n v="6"/>
    <n v="20"/>
    <n v="1735200"/>
    <s v="KILOGRAMO"/>
    <s v="NO SOLICITADAS"/>
  </r>
  <r>
    <x v="6"/>
    <x v="28"/>
    <n v="10"/>
    <s v="MATERIALES REACTIVOS DE LABORATORIO Y QUÍMICOS"/>
    <s v="NITROGENO LIQUIDO"/>
    <n v="12141903"/>
    <s v="Licitación pública"/>
    <n v="3"/>
    <n v="12"/>
    <n v="217"/>
    <n v="1827574"/>
    <s v="LITRO"/>
    <s v="NO SOLICITADAS"/>
  </r>
  <r>
    <x v="6"/>
    <x v="28"/>
    <n v="10"/>
    <s v="MATERIALES REACTIVOS DE LABORATORIO Y QUÍMICOS"/>
    <s v="MEK METIL ETIL CETONA"/>
    <n v="12352100"/>
    <s v="Licitación pública"/>
    <n v="1"/>
    <n v="6"/>
    <n v="1"/>
    <n v="2034900"/>
    <s v="UNIDAD"/>
    <s v="NO SOLICITADAS"/>
  </r>
  <r>
    <x v="6"/>
    <x v="28"/>
    <n v="10"/>
    <s v="MATERIALES REACTIVOS DE LABORATORIO Y QUÍMICOS"/>
    <s v="ACETILENO"/>
    <n v="15111506"/>
    <s v="Licitación pública"/>
    <n v="3"/>
    <n v="12"/>
    <n v="50"/>
    <n v="2061000"/>
    <s v="KILOGRAMO"/>
    <s v="NO SOLICITADAS"/>
  </r>
  <r>
    <x v="6"/>
    <x v="28"/>
    <n v="10"/>
    <s v="MATERIALES REACTIVOS DE LABORATORIO Y QUÍMICOS"/>
    <s v="NITROGENO GASEOSO"/>
    <n v="12141903"/>
    <s v="Licitación pública"/>
    <n v="3"/>
    <n v="12"/>
    <n v="228"/>
    <n v="2417256"/>
    <s v="UNIDAD"/>
    <s v="NO SOLICITADAS"/>
  </r>
  <r>
    <x v="6"/>
    <x v="28"/>
    <n v="10"/>
    <s v="MATERIALES REACTIVOS DE LABORATORIO Y QUÍMICOS"/>
    <s v="VARSOL"/>
    <n v="12191500"/>
    <s v="Licitación pública"/>
    <n v="1"/>
    <n v="6"/>
    <n v="3"/>
    <n v="2685960"/>
    <s v="UNIDAD"/>
    <s v="NO SOLICITADAS"/>
  </r>
  <r>
    <x v="6"/>
    <x v="28"/>
    <n v="10"/>
    <s v="MATERIALES REACTIVOS DE LABORATORIO Y QUÍMICOS"/>
    <s v="CARBONATO DE BARIO"/>
    <n v="12352100"/>
    <s v="Licitación pública"/>
    <n v="1"/>
    <n v="6"/>
    <n v="4"/>
    <n v="3290400"/>
    <s v="KILOGRAMO"/>
    <s v="NO SOLICITADAS"/>
  </r>
  <r>
    <x v="6"/>
    <x v="28"/>
    <n v="10"/>
    <s v="MATERIALES REACTIVOS DE LABORATORIO Y QUÍMICOS"/>
    <s v="ACIDO CROMICO GRADO INDUSTRIAL"/>
    <n v="12352300"/>
    <s v="Licitación pública"/>
    <n v="1"/>
    <n v="6"/>
    <n v="75"/>
    <n v="3442500"/>
    <s v="KILOGRAMO"/>
    <s v="NO SOLICITADAS"/>
  </r>
  <r>
    <x v="6"/>
    <x v="28"/>
    <n v="10"/>
    <s v="MATERIALES REACTIVOS DE LABORATORIO Y QUÍMICOS"/>
    <s v="ARGON"/>
    <n v="12142100"/>
    <s v="Licitación pública"/>
    <n v="3"/>
    <n v="12"/>
    <n v="100"/>
    <n v="3708000"/>
    <s v="UNIDAD"/>
    <s v="NO SOLICITADAS"/>
  </r>
  <r>
    <x v="6"/>
    <x v="28"/>
    <n v="10"/>
    <s v="MATERIALES REACTIVOS DE LABORATORIO Y QUÍMICOS"/>
    <s v="ALCOHOL ISOPROPILICO 1"/>
    <n v="12191600"/>
    <s v="Licitación pública"/>
    <n v="1"/>
    <n v="6"/>
    <n v="3"/>
    <n v="3780000"/>
    <s v="UNIDAD"/>
    <s v="NO SOLICITADAS"/>
  </r>
  <r>
    <x v="6"/>
    <x v="28"/>
    <n v="10"/>
    <s v="MATERIALES REACTIVOS DE LABORATORIO Y QUÍMICOS"/>
    <s v="OXIDO DE CADMIO GRADO INDUSTRIAL"/>
    <n v="12352300"/>
    <s v="Licitación pública"/>
    <n v="1"/>
    <n v="6"/>
    <n v="1"/>
    <n v="4590000"/>
    <s v="UNIDAD"/>
    <s v="NO SOLICITADAS"/>
  </r>
  <r>
    <x v="6"/>
    <x v="28"/>
    <n v="10"/>
    <s v="MATERIALES REACTIVOS DE LABORATORIO Y QUÍMICOS"/>
    <s v="PROTECCION DE ALUMINIO"/>
    <n v="31201600"/>
    <s v="Licitación pública"/>
    <n v="1"/>
    <n v="6"/>
    <n v="1"/>
    <n v="4947300"/>
    <s v="UNIDAD"/>
    <s v="NO SOLICITADAS"/>
  </r>
  <r>
    <x v="6"/>
    <x v="28"/>
    <n v="10"/>
    <s v="MATERIALES REACTIVOS DE LABORATORIO Y QUÍMICOS"/>
    <s v="THINNER "/>
    <n v="12191600"/>
    <s v="Licitación pública"/>
    <n v="1"/>
    <n v="6"/>
    <n v="6"/>
    <n v="5528520"/>
    <s v="UNIDAD"/>
    <s v="NO SOLICITADAS"/>
  </r>
  <r>
    <x v="6"/>
    <x v="28"/>
    <n v="10"/>
    <s v="MATERIALES REACTIVOS DE LABORATORIO Y QUÍMICOS"/>
    <s v="INHIBIDOR DE CORROSION"/>
    <n v="12164200"/>
    <s v="Licitación pública"/>
    <n v="1"/>
    <n v="6"/>
    <n v="10"/>
    <n v="7657200"/>
    <s v="UNIDAD"/>
    <s v="NO SOLICITADAS"/>
  </r>
  <r>
    <x v="6"/>
    <x v="28"/>
    <n v="10"/>
    <s v="MATERIALES REACTIVOS DE LABORATORIO Y QUÍMICOS"/>
    <s v="CIANURO DE PLATA GRADO INDUSTRIAL"/>
    <n v="12352100"/>
    <s v="Licitación pública"/>
    <n v="1"/>
    <n v="6"/>
    <n v="4"/>
    <n v="8481600"/>
    <s v="KILOGRAMO"/>
    <s v="NO SOLICITADAS"/>
  </r>
  <r>
    <x v="6"/>
    <x v="28"/>
    <n v="10"/>
    <s v="MATERIALES REACTIVOS DE LABORATORIO Y QUÍMICOS"/>
    <s v="SAL OXIDANTE  FIJADORA DE COLOR  PARA PAVONADO (NITRATO DE SODIO)"/>
    <n v="12352300"/>
    <s v="Licitación pública"/>
    <n v="1"/>
    <n v="6"/>
    <n v="4"/>
    <n v="10311120"/>
    <s v="UNIDAD"/>
    <s v="NO SOLICITADAS"/>
  </r>
  <r>
    <x v="6"/>
    <x v="28"/>
    <n v="10"/>
    <s v="MATERIALES REACTIVOS DE LABORATORIO Y QUÍMICOS"/>
    <s v="METIL ETIL CETONA"/>
    <n v="12352100"/>
    <s v="Licitación pública"/>
    <n v="1"/>
    <n v="6"/>
    <n v="2"/>
    <n v="10825200"/>
    <s v="UNIDAD"/>
    <s v="NO SOLICITADAS"/>
  </r>
  <r>
    <x v="6"/>
    <x v="28"/>
    <n v="10"/>
    <s v="MATERIALES REACTIVOS DE LABORATORIO Y QUÍMICOS"/>
    <s v="ALCOHOL ISOPROPILICO 2"/>
    <n v="12191600"/>
    <s v="Licitación pública"/>
    <n v="1"/>
    <n v="6"/>
    <n v="4"/>
    <n v="13320000"/>
    <s v="UNIDAD"/>
    <s v="NO SOLICITADAS"/>
  </r>
  <r>
    <x v="6"/>
    <x v="28"/>
    <n v="10"/>
    <s v="MATERIALES REACTIVOS DE LABORATORIO Y QUÍMICOS"/>
    <s v="REMOVEDOR"/>
    <n v="31211800"/>
    <s v="Licitación pública"/>
    <n v="1"/>
    <n v="6"/>
    <n v="3"/>
    <n v="23166000"/>
    <s v="UNIDAD"/>
    <s v="NO SOLICITADAS"/>
  </r>
  <r>
    <x v="6"/>
    <x v="28"/>
    <n v="10"/>
    <s v="MATERIALES REACTIVOS DE LABORATORIO Y QUÍMICOS"/>
    <s v="FLUIDO DE PRUEBAS"/>
    <n v="15101500"/>
    <s v="Licitación pública"/>
    <n v="1"/>
    <n v="6"/>
    <n v="5"/>
    <n v="30627000"/>
    <s v="UNIDAD"/>
    <s v="NO SOLICITADAS"/>
  </r>
  <r>
    <x v="6"/>
    <x v="28"/>
    <n v="10"/>
    <s v="MATERIALES REACTIVOS DE LABORATORIO Y QUÍMICOS"/>
    <s v="SOLUCION ELECTROLITICA"/>
    <n v="51191700"/>
    <s v="Licitación pública"/>
    <n v="1"/>
    <n v="6"/>
    <n v="25"/>
    <n v="39757500"/>
    <s v="LITRO"/>
    <s v="NO SOLICITADAS"/>
  </r>
  <r>
    <x v="6"/>
    <x v="28"/>
    <n v="10"/>
    <s v="MATERIALES REACTIVOS DE LABORATORIO Y QUÍMICOS"/>
    <s v="THINER EXTRAFINO   P/N:  THINER EXTRAFINO"/>
    <n v="31211800"/>
    <s v="Selección abreviada menor cuantía"/>
    <n v="2"/>
    <n v="6"/>
    <n v="2"/>
    <n v="12054000"/>
    <s v="UNIDAD"/>
    <s v="NO SOLICITADAS"/>
  </r>
  <r>
    <x v="6"/>
    <x v="28"/>
    <n v="10"/>
    <s v="MATERIALES REACTIVOS DE LABORATORIO Y QUÍMICOS"/>
    <s v="ISOPROPILICO ALCOHOL   P/N:  ISOPROPILICO ALCOHOL"/>
    <n v="12191601"/>
    <s v="Selección abreviada menor cuantía"/>
    <n v="2"/>
    <n v="6"/>
    <n v="1"/>
    <n v="714000"/>
    <s v="UNIDAD"/>
    <s v="NO SOLICITADAS"/>
  </r>
  <r>
    <x v="6"/>
    <x v="28"/>
    <n v="10"/>
    <s v="MATERIALES REACTIVOS DE LABORATORIO Y QUÍMICOS"/>
    <s v="ALUMIPREP   P/N:  ALUMIPREP 33"/>
    <n v="31211800"/>
    <s v="Licitación pública"/>
    <n v="2"/>
    <n v="6"/>
    <n v="3"/>
    <n v="481950"/>
    <s v="GALON"/>
    <s v="NO SOLICITADAS"/>
  </r>
  <r>
    <x v="6"/>
    <x v="28"/>
    <n v="10"/>
    <s v="MATERIALES REACTIVOS DE LABORATORIO Y QUÍMICOS"/>
    <s v="ALODINE   P/N:  ALODINE 5700"/>
    <n v="31211800"/>
    <s v="Licitación pública"/>
    <n v="2"/>
    <n v="6"/>
    <n v="3"/>
    <n v="332700"/>
    <s v="GALON"/>
    <s v="NO SOLICITADAS"/>
  </r>
  <r>
    <x v="6"/>
    <x v="28"/>
    <n v="10"/>
    <s v="MATERIALES REACTIVOS DE LABORATORIO Y QUÍMICOS"/>
    <s v="LIMPIADOR   P/N:  WD-40 SPRAY"/>
    <n v="12163800"/>
    <s v="Licitación pública"/>
    <n v="2"/>
    <n v="6"/>
    <n v="12"/>
    <n v="214200"/>
    <s v="UNIDAD"/>
    <s v="NO SOLICITADAS"/>
  </r>
  <r>
    <x v="6"/>
    <x v="29"/>
    <n v="10"/>
    <s v="PAPELERIA, UTILES DE ESCRITORIO Y OFICINA"/>
    <s v="CARTUCHOS Y TONER "/>
    <n v="44103105"/>
    <s v="Mínima cuantía"/>
    <n v="0"/>
    <n v="0"/>
    <n v="1"/>
    <n v="6000000"/>
    <s v="UNIDAD"/>
    <s v="NO SOLICITADAS"/>
  </r>
  <r>
    <x v="6"/>
    <x v="30"/>
    <n v="10"/>
    <s v="PRODUCTOS DE ASEO Y LIMPIEZA"/>
    <s v="ALCOHOL INDUSTRIAL  CON CAPACIDAD MÍNIMA DE 3.750 CC"/>
    <n v="12352104"/>
    <s v="Mínima cuantía"/>
    <n v="4"/>
    <n v="3"/>
    <n v="30"/>
    <n v="708240"/>
    <s v="UNIDAD"/>
    <s v="NO SOLICITADAS"/>
  </r>
  <r>
    <x v="6"/>
    <x v="30"/>
    <n v="10"/>
    <s v="PRODUCTOS DE ASEO Y LIMPIEZA"/>
    <s v="DETERGENTE MULTIUSOS LÍQUIDO -  CON CAPACIDAD MÍNIMA DE 3.750 CC"/>
    <n v="47131805"/>
    <s v="Mínima cuantía"/>
    <n v="4"/>
    <n v="3"/>
    <n v="100"/>
    <n v="1454000"/>
    <s v="UNIDAD"/>
    <s v="NO SOLICITADAS"/>
  </r>
  <r>
    <x v="6"/>
    <x v="30"/>
    <n v="10"/>
    <s v="PRODUCTOS DE ASEO Y LIMPIEZA"/>
    <s v="AMBIENTADOR  - LIQUIDO, EN AEROSOL SEGURO PARA CAPA DE OZONO CON CAPACIDAD MINIMA DE 400 CC"/>
    <n v="47131816"/>
    <s v="Mínima cuantía"/>
    <n v="4"/>
    <n v="3"/>
    <n v="30"/>
    <n v="233130"/>
    <s v="UNIDAD"/>
    <s v="NO SOLICITADAS"/>
  </r>
  <r>
    <x v="6"/>
    <x v="30"/>
    <n v="10"/>
    <s v="PRODUCTOS DE ASEO Y LIMPIEZA"/>
    <s v="AMBIENTADOR  - LIQUIDO, EN RECIPIENTE PLÁSTICO CON CAPACIDAD MÍNIMA DE 3.750 CC"/>
    <n v="47131816"/>
    <s v="Mínima cuantía"/>
    <n v="4"/>
    <n v="3"/>
    <n v="150"/>
    <n v="2572800"/>
    <s v="UNIDAD"/>
    <s v="NO SOLICITADAS"/>
  </r>
  <r>
    <x v="6"/>
    <x v="30"/>
    <n v="10"/>
    <s v="PRODUCTOS DE ASEO Y LIMPIEZA"/>
    <s v="BALDE - ELABORADO EN PLÁSTICO, CAPACIDAD MÍNIMA DE 12 LITROS, CON MANIJA MOVIL, CON PICO ANTIDERRAMES, DISPONIBLES EN COLOR AMARILLO, AZUL Y ROJO"/>
    <n v="47121804"/>
    <s v="Mínima cuantía"/>
    <n v="4"/>
    <n v="3"/>
    <n v="30"/>
    <n v="151320"/>
    <s v="UNIDAD"/>
    <s v="NO SOLICITADAS"/>
  </r>
  <r>
    <x v="6"/>
    <x v="30"/>
    <n v="10"/>
    <s v="PRODUCTOS DE ASEO Y LIMPIEZA"/>
    <s v="BAYETILLA 1 - EN TELA FILETEADA, COLOR BLANCO SIN ESTAMPADO"/>
    <n v="47131501"/>
    <s v="Mínima cuantía"/>
    <n v="4"/>
    <n v="3"/>
    <n v="80"/>
    <n v="376320"/>
    <s v="UNIDAD"/>
    <s v="NO SOLICITADAS"/>
  </r>
  <r>
    <x v="6"/>
    <x v="30"/>
    <n v="10"/>
    <s v="PRODUCTOS DE ASEO Y LIMPIEZA"/>
    <s v="BOLSA PLÁSTICA ELABORADA EN POLIETILENO DE BAJA DENSIDAD, COLOR NEGRO, CALIBRE MÍNIMO 2, TAMAÑO 70 CM DE ANCHO POR 90 CM DE LARGO. PAQUETE MÍNIMO 6. RECICLAJE"/>
    <n v="47121701"/>
    <s v="Mínima cuantía"/>
    <n v="4"/>
    <n v="3"/>
    <n v="1200"/>
    <n v="3079200"/>
    <s v="UNIDAD"/>
    <s v="NO SOLICITADAS"/>
  </r>
  <r>
    <x v="6"/>
    <x v="30"/>
    <n v="10"/>
    <s v="PRODUCTOS DE ASEO Y LIMPIEZA"/>
    <s v="BOLSA PLÁSTICA  ELABORADA EN POLIETILENO DE BAJA DENSIDAD, COLOR ROJO, CALIBRE MÍNIMO 2, TAMAÑO 70 CM DE ANCHO POR 90 CM DE LARGO. PAQUETE MÍNIMO 6. RESIDUOS HOSPITALARIOS."/>
    <n v="47121701"/>
    <s v="Mínima cuantía"/>
    <n v="4"/>
    <n v="3"/>
    <n v="300"/>
    <n v="908400"/>
    <s v="UNIDAD"/>
    <s v="NO SOLICITADAS"/>
  </r>
  <r>
    <x v="6"/>
    <x v="30"/>
    <n v="10"/>
    <s v="PRODUCTOS DE ASEO Y LIMPIEZA"/>
    <s v="BOLSA PLÁSTICA ELABORADA EN POLIETILENO DE BAJA DENSIDAD, COLOR VERDE, CALIBRE MÍNIMO 2, TAMAÑO 70 CM DE ANCHO POR 90 CM DE LARGO. PAQUETE MÍNIMO 6. RESIDUOS ORGANICO"/>
    <n v="47121701"/>
    <s v="Mínima cuantía"/>
    <n v="4"/>
    <n v="3"/>
    <n v="800"/>
    <n v="2341600"/>
    <s v="UNIDAD"/>
    <s v="NO SOLICITADAS"/>
  </r>
  <r>
    <x v="6"/>
    <x v="30"/>
    <n v="10"/>
    <s v="PRODUCTOS DE ASEO Y LIMPIEZA"/>
    <s v="BOLSA PLÁSTICA  ELABORADA EN POLIETILENO DE BAJA DENSIDAD, COLOR GRIS, CALIBRE MÍNIMO 2, TAMAÑO 70 CM DE ANCHO POR 90 CM DE LARGO. PAQUETE MÍNIMO 6. RECICLAJE"/>
    <n v="47121701"/>
    <s v="Mínima cuantía"/>
    <n v="4"/>
    <n v="3"/>
    <n v="800"/>
    <n v="2382400"/>
    <s v="UNIDAD"/>
    <s v="NO SOLICITADAS"/>
  </r>
  <r>
    <x v="6"/>
    <x v="30"/>
    <n v="10"/>
    <s v="PRODUCTOS DE ASEO Y LIMPIEZA"/>
    <s v="BOLSA PLÁSTICA - ELABORADA EN POLIETILENO DE BAJA DENSIDAD, COLOR ROJO, CALIBRE MÍNIMO 2, TAMAÑO 80 CM DE ANCHO POR 110 CM DE LARGO. CON IMPRESIÓN DE AVISO DE RIESGO BIOLOGICO. PAQUETE MÍNIMO 6."/>
    <n v="47121701"/>
    <s v="Mínima cuantía"/>
    <n v="4"/>
    <n v="3"/>
    <n v="300"/>
    <n v="1503300"/>
    <s v="UNIDAD"/>
    <s v="NO SOLICITADAS"/>
  </r>
  <r>
    <x v="6"/>
    <x v="30"/>
    <n v="10"/>
    <s v="PRODUCTOS DE ASEO Y LIMPIEZA"/>
    <s v="BLANQUEADOR O HIPOCLORITO - LIQUIDO, EN RECIPIENTE PLÁSTICO CON CAPACIDAD MÍNIMA DE 3.750 CC"/>
    <n v="47131802"/>
    <s v="Mínima cuantía"/>
    <n v="4"/>
    <n v="3"/>
    <n v="300"/>
    <n v="2826300"/>
    <s v="UNIDAD"/>
    <s v="NO SOLICITADAS"/>
  </r>
  <r>
    <x v="6"/>
    <x v="30"/>
    <n v="10"/>
    <s v="PRODUCTOS DE ASEO Y LIMPIEZA"/>
    <s v="CEPILLO 3 - PARA PISOS, CUERPO ELABORADO EN PLASTICO, CERDAS DURAS EN FIBRA PLASTICA, TAMAÑO MÍNIMO DE 35 CM DE LARGO POR 6 CM DE ANCHO POR 7 CM DE ALTO. MANGO METÁLICO CON UNA EXTENSIÓN MÍNIMA DE 140 CM."/>
    <n v="47131605"/>
    <s v="Mínima cuantía"/>
    <n v="4"/>
    <n v="3"/>
    <n v="20"/>
    <n v="153940"/>
    <s v="UNIDAD"/>
    <s v="NO SOLICITADAS"/>
  </r>
  <r>
    <x v="6"/>
    <x v="30"/>
    <n v="10"/>
    <s v="PRODUCTOS DE ASEO Y LIMPIEZA"/>
    <s v="CEPILLO PARA SANITARIO (CHURRUSCO) - CERDAS DURAS ELABORADAS EN FIBRAS PLASTICAS, EXTENSIÓN MINIMA DE LAS CERDAS ES DE 2,5 CM. BASE Y MANGO ELABORADA EN PLASTICO, MANGO CON LONGITUD MÍNIMA DE 33 CM."/>
    <n v="47131605"/>
    <s v="Mínima cuantía"/>
    <n v="4"/>
    <n v="3"/>
    <n v="20"/>
    <n v="65000"/>
    <s v="UNIDAD"/>
    <s v="NO SOLICITADAS"/>
  </r>
  <r>
    <x v="6"/>
    <x v="30"/>
    <n v="10"/>
    <s v="PRODUCTOS DE ASEO Y LIMPIEZA"/>
    <s v="CERA - EMULSINADA NEUTRA (PARA PISOS DE TODOS LOS COLORES). CONTENIDO MÍNIMO DE SÓLIDOS DEL 5%. LIQUIDA EN REICIPIENTE DE PLASTICO CON CAPACIDAD MÍNIMA DE 3.750 CC."/>
    <n v="47131807"/>
    <s v="Mínima cuantía"/>
    <n v="4"/>
    <n v="3"/>
    <n v="60"/>
    <n v="769800"/>
    <s v="UNIDAD"/>
    <s v="NO SOLICITADAS"/>
  </r>
  <r>
    <x v="6"/>
    <x v="30"/>
    <n v="10"/>
    <s v="PRODUCTOS DE ASEO Y LIMPIEZA"/>
    <s v="DESTAPADOR PARA SANITARIO (CHUPA) TIPO CAMPANA, CHUPA ELABORADA EN CAUCHO, DIAMETRO MÍNIMO DE 12 CM, MANGO ELABORADO EN PLASTICO O MADERA, CON LONGITUD MÍNIMA DE 33 CM."/>
    <n v="47131705"/>
    <s v="Mínima cuantía"/>
    <n v="4"/>
    <n v="3"/>
    <n v="20"/>
    <n v="69400"/>
    <s v="UNIDAD"/>
    <s v="NO SOLICITADAS"/>
  </r>
  <r>
    <x v="6"/>
    <x v="30"/>
    <n v="10"/>
    <s v="PRODUCTOS DE ASEO Y LIMPIEZA"/>
    <s v="JABÓN PARA LOZA -  CREMA, EN RECIPIENTE PLÁSTICO DE MÍNIMO 900 GR"/>
    <n v="47131810"/>
    <s v="Mínima cuantía"/>
    <n v="4"/>
    <n v="3"/>
    <n v="100"/>
    <n v="1791700"/>
    <s v="UNIDAD"/>
    <s v="NO SOLICITADAS"/>
  </r>
  <r>
    <x v="6"/>
    <x v="30"/>
    <n v="10"/>
    <s v="PRODUCTOS DE ASEO Y LIMPIEZA"/>
    <s v="LIQUIDO DESENGRASANTE - LIQUIDO, EN RECIPIENTE PLÁSTICO CON CAPACIDAD MÍNIMA DE 3.750 CC."/>
    <n v="47131821"/>
    <s v="Mínima cuantía"/>
    <n v="4"/>
    <n v="3"/>
    <n v="250"/>
    <n v="4586000"/>
    <s v="UNIDAD"/>
    <s v="NO SOLICITADAS"/>
  </r>
  <r>
    <x v="6"/>
    <x v="30"/>
    <n v="10"/>
    <s v="PRODUCTOS DE ASEO Y LIMPIEZA"/>
    <s v="DETERGENTE MULTIUSOS - POLVO, EN BOLSA PLÁSTICA O RECIPIENTE PLASTICO CON UN PESO DE 1.000 GR"/>
    <n v="47131805"/>
    <s v="Mínima cuantía"/>
    <n v="4"/>
    <n v="3"/>
    <n v="500"/>
    <n v="2720500"/>
    <s v="UNIDAD"/>
    <s v="NO SOLICITADAS"/>
  </r>
  <r>
    <x v="6"/>
    <x v="30"/>
    <n v="10"/>
    <s v="PRODUCTOS DE ASEO Y LIMPIEZA"/>
    <s v="ESCOBAS - CERDAS SUAVES ELABORADAS EN PET CALIBRE ENTRE 0,4 Y 0,5 MM. AREA DE BARRIDO MÍNIMA DE 25 CM DE LARGO, POR 7 CM DE ANCHO , POR 7 CM DE ALTO. MATERIAL DE BASE EN PLASTICO CON AOPLE TIPO ROSCA. MINIMO 85 MOÑOS Y MANGO EN MADERA CON UNA EXTENSIÓN MÍNIMA DE 120 CM."/>
    <n v="47131604"/>
    <s v="Mínima cuantía"/>
    <n v="4"/>
    <n v="3"/>
    <n v="100"/>
    <n v="695900"/>
    <s v="UNIDAD"/>
    <s v="NO SOLICITADAS"/>
  </r>
  <r>
    <x v="6"/>
    <x v="30"/>
    <n v="10"/>
    <s v="PRODUCTOS DE ASEO Y LIMPIEZA"/>
    <s v="ESPONJILLA -  ELABORADA EN FIBRA DE ACERO INOXIDABLE PARA DAR BRILLO, TAMAÑO MÍNIMO DE 5 CM DE LARGO POR 9 CM DE ANCHO."/>
    <n v="47121803"/>
    <s v="Mínima cuantía"/>
    <n v="4"/>
    <n v="3"/>
    <n v="100"/>
    <n v="66200"/>
    <s v="UNIDAD"/>
    <s v="NO SOLICITADAS"/>
  </r>
  <r>
    <x v="6"/>
    <x v="30"/>
    <n v="10"/>
    <s v="PRODUCTOS DE ASEO Y LIMPIEZA"/>
    <s v="ESPONJILLA - ELABORADA CON ALAMBRE EN ACERO INOXIDABLE, TAMAÑO MÍNIMO DE 9 CM DE LARGO POR 10 CM DE ANCHO."/>
    <n v="47121803"/>
    <s v="Mínima cuantía"/>
    <n v="4"/>
    <n v="3"/>
    <n v="10"/>
    <n v="9980"/>
    <s v="UNIDAD"/>
    <s v="NO SOLICITADAS"/>
  </r>
  <r>
    <x v="6"/>
    <x v="30"/>
    <n v="10"/>
    <s v="PRODUCTOS DE ASEO Y LIMPIEZA"/>
    <s v="ESPUMA ENMALLADA. TAMAÑO MÍNIMO DE 7 CM DE LARGO POR 10 CM DE ANCHO."/>
    <n v="47121803"/>
    <s v="Mínima cuantía"/>
    <n v="4"/>
    <n v="3"/>
    <n v="30"/>
    <n v="26100"/>
    <s v="UNIDAD"/>
    <s v="NO SOLICITADAS"/>
  </r>
  <r>
    <x v="6"/>
    <x v="30"/>
    <n v="10"/>
    <s v="PRODUCTOS DE ASEO Y LIMPIEZA"/>
    <s v="GUANTES - TIPO INDUSTRIAL ELABORADO EN LATEX, CALIBRE MÍNIMO DE 35. TALLA 7 A 9 COLOR NEGRO."/>
    <n v="46181541"/>
    <s v="Mínima cuantía"/>
    <n v="4"/>
    <n v="3"/>
    <n v="100"/>
    <n v="435000"/>
    <s v="UNIDAD"/>
    <s v="NO SOLICITADAS"/>
  </r>
  <r>
    <x v="6"/>
    <x v="30"/>
    <n v="10"/>
    <s v="PRODUCTOS DE ASEO Y LIMPIEZA"/>
    <s v="JABÓN DISPENSADOR DE MANOS - LIQUIDO, EN RECIPIENTE PLÁSTICO CON CAPACIDAD MÍNIMA DE 3.750 CC, CON AGENTE ANTIBACTERIAL CONCENTRACIÓN MÍNIMA 3%"/>
    <n v="53131608"/>
    <s v="Mínima cuantía"/>
    <n v="4"/>
    <n v="3"/>
    <n v="30"/>
    <n v="489150"/>
    <s v="UNIDAD"/>
    <s v="NO SOLICITADAS"/>
  </r>
  <r>
    <x v="6"/>
    <x v="30"/>
    <n v="10"/>
    <s v="PRODUCTOS DE ASEO Y LIMPIEZA"/>
    <s v="JABÓN DE TOCADOR - BARRA, UNIDAD CON PESO MÍNIMO DE 125 GR EN ENVOLTURA INDIVIDUAL."/>
    <n v="53131608"/>
    <s v="Mínima cuantía"/>
    <n v="4"/>
    <n v="3"/>
    <n v="30"/>
    <n v="36570"/>
    <s v="UNIDAD"/>
    <s v="NO SOLICITADAS"/>
  </r>
  <r>
    <x v="6"/>
    <x v="30"/>
    <n v="10"/>
    <s v="PRODUCTOS DE ASEO Y LIMPIEZA"/>
    <s v="LIQUIDO PARA LIMPIAR VIDRIOS - LIQUIDO, EN RECIPIENTE PLÁSTICO CON CAPACIDAD MÍNIMA DE 500 CC, CON ATOMIZADOR DE PISTOLA."/>
    <n v="47131824"/>
    <s v="Mínima cuantía"/>
    <n v="4"/>
    <n v="3"/>
    <n v="60"/>
    <n v="246360"/>
    <s v="UNIDAD"/>
    <s v="NO SOLICITADAS"/>
  </r>
  <r>
    <x v="6"/>
    <x v="30"/>
    <n v="10"/>
    <s v="PRODUCTOS DE ASEO Y LIMPIEZA"/>
    <s v="LUSTRADOR DE MUEBLES - LIQUIDO, EN RECIPIENTE PLÁSTICO CON CAPACIDAD MÍNIMA DE 500 CC."/>
    <n v="47131806"/>
    <s v="Mínima cuantía"/>
    <n v="4"/>
    <n v="3"/>
    <n v="20"/>
    <n v="80040"/>
    <s v="UNIDAD"/>
    <s v="NO SOLICITADAS"/>
  </r>
  <r>
    <x v="6"/>
    <x v="30"/>
    <n v="10"/>
    <s v="PRODUCTOS DE ASEO Y LIMPIEZA"/>
    <s v="PAÑO ABSORBENTE MULTIUSOS - MATERIAL QUE NO LIBERA MOTAS O PELUSAS, INTERFOLIADO, REUTILIZABLE, TAMAÑO MÍNIMO DE 18 CM DE LARGO POR 20 CM DE ANCHO."/>
    <n v="47131502"/>
    <s v="Mínima cuantía"/>
    <n v="4"/>
    <n v="3"/>
    <n v="10"/>
    <n v="34620"/>
    <s v="UNIDAD"/>
    <s v="NO SOLICITADAS"/>
  </r>
  <r>
    <x v="6"/>
    <x v="30"/>
    <n v="10"/>
    <s v="PRODUCTOS DE ASEO Y LIMPIEZA"/>
    <s v="PAPEL HIGUIENICO - ROLLO CON LONGITUD MÍNIMA DE 32 METROS, DOBLE HOJA BLANCA, SIN FRAGANCIA."/>
    <n v="14111704"/>
    <s v="Mínima cuantía"/>
    <n v="4"/>
    <n v="3"/>
    <n v="100"/>
    <n v="116700"/>
    <s v="UNIDAD"/>
    <s v="NO SOLICITADAS"/>
  </r>
  <r>
    <x v="6"/>
    <x v="30"/>
    <n v="10"/>
    <s v="PRODUCTOS DE ASEO Y LIMPIEZA"/>
    <s v="PAPEL HIGUIENICO - ROLLO CON LONGITUD MÍNIMA DE 400 METROS, HOJA SENCILLA DE COLOR BLANCO, SIN FRAGANCIA."/>
    <n v="14111704"/>
    <s v="Mínima cuantía"/>
    <n v="4"/>
    <n v="3"/>
    <n v="250"/>
    <n v="2452750"/>
    <s v="UNIDAD"/>
    <s v="NO SOLICITADAS"/>
  </r>
  <r>
    <x v="6"/>
    <x v="30"/>
    <n v="10"/>
    <s v="PRODUCTOS DE ASEO Y LIMPIEZA"/>
    <s v="PAPELERA - CUERPO PLÁSTICO SIN TAPA, CON CAPACIDAD MÍNIMA DE 20 LITROS, DISEÑO PARA BAÑO."/>
    <n v="47121702"/>
    <s v="Mínima cuantía"/>
    <n v="4"/>
    <n v="3"/>
    <n v="10"/>
    <n v="120000"/>
    <s v="UNIDAD"/>
    <s v="NO SOLICITADAS"/>
  </r>
  <r>
    <x v="6"/>
    <x v="30"/>
    <n v="10"/>
    <s v="PRODUCTOS DE ASEO Y LIMPIEZA"/>
    <s v="RECOGEDOR DE BASURA - ELABORADO EN PLÁSTICO, CON BANDA DE GOMA Y DIENTES BARRESCOBAS, MANGO CON LONGITUD MÍNIMA DE 70 CM."/>
    <n v="47131611"/>
    <s v="Mínima cuantía"/>
    <n v="4"/>
    <n v="3"/>
    <n v="16"/>
    <n v="53168"/>
    <s v="UNIDAD"/>
    <s v="NO SOLICITADAS"/>
  </r>
  <r>
    <x v="6"/>
    <x v="30"/>
    <n v="10"/>
    <s v="PRODUCTOS DE ASEO Y LIMPIEZA"/>
    <s v="REMOVEDOR DE CERA - LIQUIDO, EN RECIPIENTE PLÁSTICO CON CAPACIDAD MÍNIMA DE 3750 CC."/>
    <n v="31211801"/>
    <s v="Mínima cuantía"/>
    <n v="4"/>
    <n v="3"/>
    <n v="40"/>
    <n v="806520"/>
    <s v="UNIDAD"/>
    <s v="NO SOLICITADAS"/>
  </r>
  <r>
    <x v="6"/>
    <x v="30"/>
    <n v="10"/>
    <s v="PRODUCTOS DE ASEO Y LIMPIEZA"/>
    <s v="SELLANTE PARA PISOS - LIQUIDO, EN RECIPIENTE PLÁSTICO DE CAPACIDAD MÍNIMA DE 3750 CC"/>
    <n v="31211704"/>
    <s v="Mínima cuantía"/>
    <n v="4"/>
    <n v="3"/>
    <n v="30"/>
    <n v="1654920"/>
    <s v="UNIDAD"/>
    <s v="NO SOLICITADAS"/>
  </r>
  <r>
    <x v="6"/>
    <x v="30"/>
    <n v="10"/>
    <s v="PRODUCTOS DE ASEO Y LIMPIEZA"/>
    <s v="TOALLA PARA MANOS - TOALLAS INTERDOBLADAS, PAQUETE CON MINIMO 150 UNIDADES. DOBLE HOJA CON UN TAMAÑO MÍNIMO DE 20 CM DE LARGO POR 15 CM DE ANCHO"/>
    <n v="52121704"/>
    <s v="Mínima cuantía"/>
    <n v="4"/>
    <n v="3"/>
    <n v="80"/>
    <n v="320000"/>
    <s v="UNIDAD"/>
    <s v="NO SOLICITADAS"/>
  </r>
  <r>
    <x v="6"/>
    <x v="30"/>
    <n v="10"/>
    <s v="PRODUCTOS DE ASEO Y LIMPIEZA"/>
    <s v="TRAPERO 4- ELABORADO EN HILAZA DE ALGODÓN NATURAL, MECHA CON PESO MÍNIMO DE 450 GR Y EXTENSIÓN MÍNIMA DE 32 CM DE LARGO, MANGO DE MADERA CON EXTENSIÓN MÍNIMA DE 140 CM."/>
    <n v="47131618"/>
    <s v="Mínima cuantía"/>
    <n v="4"/>
    <n v="3"/>
    <n v="80"/>
    <n v="1933200"/>
    <s v="UNIDAD"/>
    <s v="NO SOLICITADAS"/>
  </r>
  <r>
    <x v="6"/>
    <x v="30"/>
    <n v="10"/>
    <s v="PRODUCTOS DE ASEO Y LIMPIEZA"/>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Mínima cuantía"/>
    <n v="4"/>
    <n v="3"/>
    <n v="10"/>
    <n v="240000"/>
    <s v="UNIDAD"/>
    <s v="NO SOLICITADAS"/>
  </r>
  <r>
    <x v="6"/>
    <x v="30"/>
    <n v="10"/>
    <s v="PRODUCTOS DE ASEO Y LIMPIEZA"/>
    <s v="CEPILLO DE BARRENDERO, CON CERDAS DE FIBRA DE POLIPROPILENO DE 1.2 MM DE GROSOR, SOPORTE DE MADERA Y MANGO DE MADERA MAS BARRA. SUPER FUERTE, PREPARADO PARA BARRER EN ASFALTO, MEDIDAS 1.30X52X8"/>
    <n v="47131601"/>
    <s v="Mínima cuantía"/>
    <n v="4"/>
    <n v="3"/>
    <n v="40"/>
    <n v="960000"/>
    <s v="UNIDAD"/>
    <s v="NO SOLICITADAS"/>
  </r>
  <r>
    <x v="6"/>
    <x v="30"/>
    <n v="10"/>
    <s v="PRODUCTOS DE ASEO Y LIMPIEZA"/>
    <s v="BOLSA - BOLSA TRANSPERENTE 12*16 PULGADAS PAQUETES DE 100 UNIDADES"/>
    <n v="24111503"/>
    <s v="Mínima cuantía"/>
    <n v="4"/>
    <n v="3"/>
    <n v="100"/>
    <n v="500000"/>
    <s v="UNIDAD"/>
    <s v="NO SOLICITADAS"/>
  </r>
  <r>
    <x v="6"/>
    <x v="30"/>
    <n v="10"/>
    <s v="PRODUCTOS DE ASEO Y LIMPIEZA"/>
    <s v="BOLSA - BOLSA DE POLIETILENO DE BAJA DENSIDAD CON FUELLE EN AMBOS LADOS PAQUETE DE 100 UNIDADES RESISTE HASTA 10 KILOS DE PESO."/>
    <n v="24111503"/>
    <s v="Mínima cuantía"/>
    <n v="4"/>
    <n v="3"/>
    <n v="20"/>
    <n v="140000"/>
    <s v="UNIDAD"/>
    <s v="NO SOLICITADAS"/>
  </r>
  <r>
    <x v="6"/>
    <x v="30"/>
    <n v="10"/>
    <s v="PRODUCTOS DE ASEO Y LIMPIEZA"/>
    <s v="BOLSA - BOLSA DE POLIETILENO DE BAJA DENSIDAD CON FUELLE EN AMBOS LADOS PAQUETE DE 100 UNIDADES RESISTE HASTA 3 KILOS DE PESO."/>
    <n v="24111503"/>
    <s v="Mínima cuantía"/>
    <n v="4"/>
    <n v="3"/>
    <n v="20"/>
    <n v="60000"/>
    <s v="UNIDAD"/>
    <s v="NO SOLICITADAS"/>
  </r>
  <r>
    <x v="6"/>
    <x v="30"/>
    <n v="10"/>
    <s v="PRODUCTOS DE ASEO Y LIMPIEZA"/>
    <s v="BOLSA - BOLSA DE POLIETILENO DE BAJA DENSIDAD CON FUELLE EN AMBOS LADOS PAQUETE DE 100 UNIDADES RESISTE HASTA 5 KILOS DE PESO."/>
    <n v="24111503"/>
    <s v="Mínima cuantía"/>
    <n v="4"/>
    <n v="3"/>
    <n v="20"/>
    <n v="100000"/>
    <s v="UNIDAD"/>
    <s v="NO SOLICITADAS"/>
  </r>
  <r>
    <x v="6"/>
    <x v="30"/>
    <n v="10"/>
    <s v="PRODUCTOS DE ASEO Y LIMPIEZA"/>
    <s v="TRAPOS "/>
    <n v="47131501"/>
    <s v="Mínima cuantía"/>
    <n v="4"/>
    <n v="3"/>
    <n v="32"/>
    <n v="188800"/>
    <s v="UNIDAD"/>
    <s v="NO SOLICITADAS"/>
  </r>
  <r>
    <x v="6"/>
    <x v="30"/>
    <n v="10"/>
    <s v="PRODUCTOS DE ASEO Y LIMPIEZA"/>
    <s v="LIMPIADORES DE AUTOMOTORES ( SHAMPOO)X GALON"/>
    <n v="47131828"/>
    <s v="Mínima cuantía"/>
    <n v="4"/>
    <n v="3"/>
    <n v="15"/>
    <n v="600000"/>
    <s v="UNIDAD"/>
    <s v="NO SOLICITADAS"/>
  </r>
  <r>
    <x v="6"/>
    <x v="30"/>
    <n v="10"/>
    <s v="PRODUCTOS DE ASEO Y LIMPIEZA"/>
    <s v="ESCOBAS PARA LAVADO DE VEHÍCULOS CERDAS SUAVES"/>
    <n v="47131604"/>
    <s v="Mínima cuantía"/>
    <n v="4"/>
    <n v="3"/>
    <n v="10"/>
    <n v="90000"/>
    <s v="UNIDAD"/>
    <s v="NO SOLICITADAS"/>
  </r>
  <r>
    <x v="6"/>
    <x v="30"/>
    <n v="10"/>
    <s v="PRODUCTOS DE ASEO Y LIMPIEZA"/>
    <s v="AMBIENTADORES DE VEHÍCULOS"/>
    <n v="47131706"/>
    <s v="Mínima cuantía"/>
    <n v="4"/>
    <n v="3"/>
    <n v="40"/>
    <n v="1530000"/>
    <s v="UNIDAD"/>
    <s v="NO SOLICITADAS"/>
  </r>
  <r>
    <x v="6"/>
    <x v="30"/>
    <n v="10"/>
    <s v="PRODUCTOS DE ASEO Y LIMPIEZA"/>
    <s v="PROTECTORES PARA AUTOMOTORES ( SILICONA PARA DARLE BRILLO AL VEHICULO)X GALON"/>
    <n v="47131817"/>
    <s v="Mínima cuantía"/>
    <n v="4"/>
    <n v="3"/>
    <n v="15"/>
    <n v="294750"/>
    <s v="UNIDAD"/>
    <s v="NO SOLICITADAS"/>
  </r>
  <r>
    <x v="6"/>
    <x v="30"/>
    <n v="10"/>
    <s v="PRODUCTOS DE ASEO Y LIMPIEZA"/>
    <s v="COMPUESTOS DESENGRASANTES (DESENGRASANTE DE VEHICULOS)X GALON"/>
    <n v="47131821"/>
    <s v="Mínima cuantía"/>
    <n v="4"/>
    <n v="3"/>
    <n v="20"/>
    <n v="151000"/>
    <s v="UNIDAD"/>
    <s v="NO SOLICITADAS"/>
  </r>
  <r>
    <x v="6"/>
    <x v="30"/>
    <n v="10"/>
    <s v="PRODUCTOS DE ASEO Y LIMPIEZA"/>
    <s v="PROTECTORES PARA AUTOMOTORES ( CERA ) TARRO POT 200GR"/>
    <n v="47131817"/>
    <s v="Mínima cuantía"/>
    <n v="4"/>
    <n v="3"/>
    <n v="20"/>
    <n v="204000"/>
    <s v="UNIDAD"/>
    <s v="NO SOLICITADAS"/>
  </r>
  <r>
    <x v="6"/>
    <x v="30"/>
    <n v="10"/>
    <s v="PRODUCTOS DE ASEO Y LIMPIEZA"/>
    <s v="DESENGRASANTE NO SOLVENTE BIODEGRADABLE "/>
    <n v="47131800"/>
    <s v="Licitación pública"/>
    <n v="1"/>
    <n v="6"/>
    <n v="1"/>
    <n v="41220"/>
    <s v="GALON"/>
    <s v="NO SOLICITADAS"/>
  </r>
  <r>
    <x v="6"/>
    <x v="30"/>
    <n v="10"/>
    <s v="PRODUCTOS DE ASEO Y LIMPIEZA"/>
    <s v="PAÑUELOS DE PAPEL PARA LIMPIEZA DE LENTES"/>
    <n v="47131500"/>
    <s v="Licitación pública"/>
    <n v="1"/>
    <n v="6"/>
    <n v="6"/>
    <n v="107952"/>
    <s v="UNIDAD"/>
    <s v="NO SOLICITADAS"/>
  </r>
  <r>
    <x v="6"/>
    <x v="30"/>
    <n v="10"/>
    <s v="PRODUCTOS DE ASEO Y LIMPIEZA"/>
    <s v="LIMPIADOR ESPUMOSO"/>
    <n v="47131800"/>
    <s v="Licitación pública"/>
    <n v="1"/>
    <n v="6"/>
    <n v="4"/>
    <n v="133200"/>
    <s v="UNIDAD"/>
    <s v="NO SOLICITADAS"/>
  </r>
  <r>
    <x v="6"/>
    <x v="30"/>
    <n v="10"/>
    <s v="PRODUCTOS DE ASEO Y LIMPIEZA"/>
    <s v="ATOMIZADOR"/>
    <n v="24122000"/>
    <s v="Licitación pública"/>
    <n v="1"/>
    <n v="6"/>
    <n v="14"/>
    <n v="138600"/>
    <s v="UNIDAD"/>
    <s v="NO SOLICITADAS"/>
  </r>
  <r>
    <x v="6"/>
    <x v="30"/>
    <n v="10"/>
    <s v="PRODUCTOS DE ASEO Y LIMPIEZA"/>
    <s v="LIMPIADOR DESENGRASANTE (1)"/>
    <n v="47131800"/>
    <s v="Licitación pública"/>
    <n v="1"/>
    <n v="6"/>
    <n v="1"/>
    <n v="269352"/>
    <s v="UNIDAD"/>
    <s v="NO SOLICITADAS"/>
  </r>
  <r>
    <x v="6"/>
    <x v="30"/>
    <n v="10"/>
    <s v="PRODUCTOS DE ASEO Y LIMPIEZA"/>
    <s v="LIMPIADOR Y ACONDICIONADOR QUIMICO PARA ALUMINIO"/>
    <n v="47131800"/>
    <s v="Licitación pública"/>
    <n v="1"/>
    <n v="6"/>
    <n v="1"/>
    <n v="309195"/>
    <s v="GALON"/>
    <s v="NO SOLICITADAS"/>
  </r>
  <r>
    <x v="6"/>
    <x v="30"/>
    <n v="10"/>
    <s v="PRODUCTOS DE ASEO Y LIMPIEZA"/>
    <s v="DESENGRASANTE ELECTROLITICO ANODICO"/>
    <n v="47131800"/>
    <s v="Licitación pública"/>
    <n v="1"/>
    <n v="6"/>
    <n v="2"/>
    <n v="594000"/>
    <s v="UNIDAD"/>
    <s v="NO SOLICITADAS"/>
  </r>
  <r>
    <x v="6"/>
    <x v="30"/>
    <n v="10"/>
    <s v="PRODUCTOS DE ASEO Y LIMPIEZA"/>
    <s v="PAÑO DE LIMPIEZA PARA TAREAS DELICADAS"/>
    <n v="47131500"/>
    <s v="Licitación pública"/>
    <n v="1"/>
    <n v="6"/>
    <n v="20"/>
    <n v="629740"/>
    <s v="UNIDAD"/>
    <s v="NO SOLICITADAS"/>
  </r>
  <r>
    <x v="6"/>
    <x v="30"/>
    <n v="10"/>
    <s v="PRODUCTOS DE ASEO Y LIMPIEZA"/>
    <s v="ESTOPA"/>
    <n v="11162100"/>
    <s v="Licitación pública"/>
    <n v="1"/>
    <n v="6"/>
    <n v="3"/>
    <n v="688500"/>
    <s v="UNIDAD"/>
    <s v="NO SOLICITADAS"/>
  </r>
  <r>
    <x v="6"/>
    <x v="30"/>
    <n v="10"/>
    <s v="PRODUCTOS DE ASEO Y LIMPIEZA"/>
    <s v="PAÑOS LIPIADORES NO TEJIDOS"/>
    <n v="47131500"/>
    <s v="Licitación pública"/>
    <n v="1"/>
    <n v="6"/>
    <n v="7"/>
    <n v="818671"/>
    <s v="UNIDAD"/>
    <s v="NO SOLICITADAS"/>
  </r>
  <r>
    <x v="6"/>
    <x v="30"/>
    <n v="10"/>
    <s v="PRODUCTOS DE ASEO Y LIMPIEZA"/>
    <s v="LIMPIADOR DESENGRASANTE (2)"/>
    <n v="47131800"/>
    <s v="Licitación pública"/>
    <n v="1"/>
    <n v="6"/>
    <n v="1"/>
    <n v="1086395"/>
    <s v="UNIDAD"/>
    <s v="NO SOLICITADAS"/>
  </r>
  <r>
    <x v="6"/>
    <x v="30"/>
    <n v="10"/>
    <s v="PRODUCTOS DE ASEO Y LIMPIEZA"/>
    <s v="JABON PARA INYECTORES (1)"/>
    <n v="47131800"/>
    <s v="Licitación pública"/>
    <n v="1"/>
    <n v="6"/>
    <n v="1"/>
    <n v="1175670"/>
    <s v="UNIDAD"/>
    <s v="NO SOLICITADAS"/>
  </r>
  <r>
    <x v="6"/>
    <x v="30"/>
    <n v="10"/>
    <s v="PRODUCTOS DE ASEO Y LIMPIEZA"/>
    <s v="DESENGRASANTE PARA RADIADORES"/>
    <n v="47131800"/>
    <s v="Licitación pública"/>
    <n v="1"/>
    <n v="6"/>
    <n v="1"/>
    <n v="1200870"/>
    <s v="UNIDAD"/>
    <s v="NO SOLICITADAS"/>
  </r>
  <r>
    <x v="6"/>
    <x v="30"/>
    <n v="10"/>
    <s v="PRODUCTOS DE ASEO Y LIMPIEZA"/>
    <s v="LIMPIADOR DE CONTACTOS"/>
    <n v="47131800"/>
    <s v="Licitación pública"/>
    <n v="1"/>
    <n v="6"/>
    <n v="16"/>
    <n v="1228320"/>
    <s v="UNIDAD"/>
    <s v="NO SOLICITADAS"/>
  </r>
  <r>
    <x v="6"/>
    <x v="30"/>
    <n v="10"/>
    <s v="PRODUCTOS DE ASEO Y LIMPIEZA"/>
    <s v="CEPILLO DE BRONCE"/>
    <n v="27111900"/>
    <s v="Licitación pública"/>
    <n v="1"/>
    <n v="6"/>
    <n v="121"/>
    <n v="1268685"/>
    <s v="UNIDAD"/>
    <s v="NO SOLICITADAS"/>
  </r>
  <r>
    <x v="6"/>
    <x v="30"/>
    <n v="10"/>
    <s v="PRODUCTOS DE ASEO Y LIMPIEZA"/>
    <s v="DESENGRASANTE PARA GENERADORES"/>
    <n v="47131800"/>
    <s v="Licitación pública"/>
    <n v="1"/>
    <n v="6"/>
    <n v="1"/>
    <n v="1354770"/>
    <s v="UNIDAD"/>
    <s v="NO SOLICITADAS"/>
  </r>
  <r>
    <x v="6"/>
    <x v="30"/>
    <n v="10"/>
    <s v="PRODUCTOS DE ASEO Y LIMPIEZA"/>
    <s v="PAÑOS LIMPIADORES DE POLIESTER"/>
    <n v="47131500"/>
    <s v="Licitación pública"/>
    <n v="1"/>
    <n v="6"/>
    <n v="7"/>
    <n v="1547378"/>
    <s v="UNIDAD"/>
    <s v="NO SOLICITADAS"/>
  </r>
  <r>
    <x v="6"/>
    <x v="30"/>
    <n v="10"/>
    <s v="PRODUCTOS DE ASEO Y LIMPIEZA"/>
    <s v="JABON PARA INYECTORES  (2)"/>
    <n v="47131800"/>
    <s v="Licitación pública"/>
    <n v="1"/>
    <n v="6"/>
    <n v="1"/>
    <n v="4110300"/>
    <s v="UNIDAD"/>
    <s v="NO SOLICITADAS"/>
  </r>
  <r>
    <x v="6"/>
    <x v="30"/>
    <n v="10"/>
    <s v="PRODUCTOS DE ASEO Y LIMPIEZA"/>
    <s v="FRANELA EN RETAZOS"/>
    <n v="47131500"/>
    <s v="Licitación pública"/>
    <n v="1"/>
    <n v="6"/>
    <n v="16"/>
    <n v="5372128"/>
    <s v="UNIDAD"/>
    <s v="NO SOLICITADAS"/>
  </r>
  <r>
    <x v="6"/>
    <x v="30"/>
    <n v="10"/>
    <s v="PRODUCTOS DE ASEO Y LIMPIEZA"/>
    <s v="JABON PARA LAVADO DE COMPRESORES"/>
    <n v="47131800"/>
    <s v="Licitación pública"/>
    <n v="1"/>
    <n v="6"/>
    <n v="1"/>
    <n v="6939000"/>
    <s v="UNIDAD"/>
    <s v="NO SOLICITADAS"/>
  </r>
  <r>
    <x v="6"/>
    <x v="30"/>
    <n v="10"/>
    <s v="PRODUCTOS DE ASEO Y LIMPIEZA"/>
    <s v="LIMPIADOR LIBRE DE HYDROCARBUROS"/>
    <n v="47131800"/>
    <s v="Licitación pública"/>
    <n v="1"/>
    <n v="6"/>
    <n v="2"/>
    <n v="8268480"/>
    <s v="UNIDAD"/>
    <s v="NO SOLICITADAS"/>
  </r>
  <r>
    <x v="6"/>
    <x v="30"/>
    <n v="10"/>
    <s v="PRODUCTOS DE ASEO Y LIMPIEZA"/>
    <s v="DESENGRASANTE ELECTROLITICO"/>
    <n v="47131800"/>
    <s v="Licitación pública"/>
    <n v="1"/>
    <n v="6"/>
    <n v="30"/>
    <n v="8910000"/>
    <s v="KILOGRAMO"/>
    <s v="NO SOLICITADAS"/>
  </r>
  <r>
    <x v="6"/>
    <x v="30"/>
    <n v="10"/>
    <s v="PRODUCTOS DE ASEO Y LIMPIEZA"/>
    <s v="PAÑOS DE LIMPIEZA"/>
    <n v="47131500"/>
    <s v="Licitación pública"/>
    <n v="1"/>
    <n v="6"/>
    <n v="305"/>
    <n v="21273750"/>
    <s v="UNIDAD"/>
    <s v="NO SOLICITADAS"/>
  </r>
  <r>
    <x v="6"/>
    <x v="30"/>
    <n v="10"/>
    <s v="PRODUCTOS DE ASEO Y LIMPIEZA"/>
    <s v="PAÑO ABSORBENTE"/>
    <n v="41102428"/>
    <s v="Selección abreviada menor cuantía"/>
    <n v="2"/>
    <n v="6"/>
    <n v="46"/>
    <n v="1780200"/>
    <s v="UNIDAD"/>
    <s v="NO SOLICITADAS"/>
  </r>
  <r>
    <x v="6"/>
    <x v="30"/>
    <n v="10"/>
    <s v="PRODUCTOS DE ASEO Y LIMPIEZA"/>
    <s v="ESPONJILLA ABRASIVA   P/N:  ESPONJILLA ABRASIVA MORADA POR ROYO DE 30 YARDAS 60 DENCHO O.5 ESPESOR"/>
    <n v="47121803"/>
    <s v="Selección abreviada menor cuantía"/>
    <n v="2"/>
    <n v="6"/>
    <n v="6.5"/>
    <n v="1353625"/>
    <s v="UNIDAD"/>
    <s v="NO SOLICITADAS"/>
  </r>
  <r>
    <x v="6"/>
    <x v="30"/>
    <n v="10"/>
    <s v="PRODUCTOS DE ASEO Y LIMPIEZA"/>
    <s v="PAÑO LIMPIADOR"/>
    <n v="41102428"/>
    <s v="Licitación pública"/>
    <n v="2"/>
    <n v="6"/>
    <n v="4"/>
    <n v="285600"/>
    <s v="UNIDAD"/>
    <s v="NO SOLICITADAS"/>
  </r>
  <r>
    <x v="6"/>
    <x v="30"/>
    <n v="10"/>
    <s v="PRODUCTOS DE ASEO Y LIMPIEZA"/>
    <s v="FRANELA EN RETAZOS   P/N:  FRANELA EN RETAZOS: FRANELA DE TAMAÑO 20CM X 20 CM Y TOTALMENTE COSIDA.  FRANELA EN RETAZOS X 50KG"/>
    <n v="47131500"/>
    <s v="Licitación pública"/>
    <n v="2"/>
    <n v="6"/>
    <n v="5"/>
    <n v="44750"/>
    <s v="UNIDAD"/>
    <s v="NO SOLICITADAS"/>
  </r>
  <r>
    <x v="6"/>
    <x v="78"/>
    <n v="10"/>
    <s v="PRODUCTOS DE CAFETERIA Y RESTAURANTE"/>
    <s v="SERVILLETA - TIPO CAFETERÍA, COLOR BLANCO, DIMENSIONES MÍNIMAS DE 27 CM DE LARGO Y 17 CM DE ANCHO. PAQUETE MÍNIMO 100 UNIDADES."/>
    <n v="14111705"/>
    <s v="Mínima cuantía"/>
    <n v="4"/>
    <n v="3"/>
    <n v="80"/>
    <n v="125280"/>
    <s v="UNIDAD"/>
    <s v="NO SOLICITADAS"/>
  </r>
  <r>
    <x v="6"/>
    <x v="78"/>
    <n v="10"/>
    <s v="PRODUCTOS DE CAFETERIA Y RESTAURANTE"/>
    <s v="MEZCLADORES - ELABORADOS EN PLÁSTICO, CALIBRE MINIMO DE 2, LONGITUD MÍNIMA DE 11 CM, COLORES ROJO O CAFÉ."/>
    <n v="48101601"/>
    <s v="Mínima cuantía"/>
    <n v="4"/>
    <n v="3"/>
    <n v="20"/>
    <n v="47920"/>
    <s v="UNIDAD"/>
    <s v="NO SOLICITADAS"/>
  </r>
  <r>
    <x v="6"/>
    <x v="78"/>
    <n v="10"/>
    <s v="PRODUCTOS DE CAFETERIA Y RESTAURANTE"/>
    <s v="VASOS - ELABORADOS EN CARTÓN 100% BIODEGRADABLE, CAPACIDAD MÍNIMA DE 7 OZ. PAQUETES POR 25"/>
    <n v="52152102"/>
    <s v="Mínima cuantía"/>
    <n v="4"/>
    <n v="3"/>
    <n v="100"/>
    <n v="209500"/>
    <s v="UNIDAD"/>
    <s v="NO SOLICITADAS"/>
  </r>
  <r>
    <x v="6"/>
    <x v="78"/>
    <n v="10"/>
    <s v="PRODUCTOS DE CAFETERIA Y RESTAURANTE"/>
    <s v="VASOS - ELABORADOS EN CARTÓN 100% BIODEGRADABLE, CAPACIDAD MÍNIMA DE 4 OZ. PAQUETES POR 25"/>
    <n v="52152102"/>
    <s v="Mínima cuantía"/>
    <n v="4"/>
    <n v="3"/>
    <n v="500"/>
    <n v="1355000"/>
    <s v="UNIDAD"/>
    <s v="NO SOLICITADAS"/>
  </r>
  <r>
    <x v="6"/>
    <x v="78"/>
    <n v="10"/>
    <s v="PRODUCTOS DE CAFETERIA Y RESTAURANTE"/>
    <s v="CAFÉ - 100% CAFÉ TOSTADO Y MOLIDO, TIPO MEDIO, EMPACADO EN BOLSA DE POLIPROPILENO ALUMINIZADA RESISTENTE A LA HUMEDAD Y AL OXIGENO. DEBE CUMPLIR CON RESOLUCIÓN 288 DE 2008 SOBRE ROTULADO Y ETIQUETADO NUTRICIONAL Y NORMAS QUE LA MODIFIQUEN. DEBE CUMPLIR CON LA NTC 3534. LIBRA"/>
    <n v="50201706"/>
    <s v="Mínima cuantía"/>
    <n v="4"/>
    <n v="3"/>
    <n v="100"/>
    <n v="1692800"/>
    <s v="UNIDAD"/>
    <s v="NO SOLICITADAS"/>
  </r>
  <r>
    <x v="6"/>
    <x v="78"/>
    <n v="10"/>
    <s v="PRODUCTOS DE CAFETERIA Y RESTAURANTE"/>
    <s v="BEBIDA DE PANELA - BEBIDA DE PANELA INSTANTANEA GRANULADA, CAJAS DISPONIBLES EN MULTIPLES SABORES. CAJA DE MÍNIMO DE 48 CUBITOS."/>
    <n v="50202311"/>
    <s v="Mínima cuantía"/>
    <n v="4"/>
    <n v="3"/>
    <n v="100"/>
    <n v="456700"/>
    <s v="UNIDAD"/>
    <s v="NO SOLICITADAS"/>
  </r>
  <r>
    <x v="6"/>
    <x v="78"/>
    <n v="10"/>
    <s v="PRODUCTOS DE CAFETERIA Y RESTAURANTE"/>
    <s v="AZUCAR - BLANCA, EMPAQUE ELABORADO EN MATERIAS ATÓXICOS, DEBE CUMPLIR LA RESOLUCIÓN 288 DE 2008 SOBRE ROTULADO Y ETIQUETADO NUTRICIONAL Y LAS NORMAS QUE LA MODIFIQUEN.  DEBE CUMPLIR CON LA NTC 778 O 611. BOLSA DE MÍNIMO 200 SOBRES DE MÍNIMO DE 5 GR."/>
    <n v="50161509"/>
    <s v="Mínima cuantía"/>
    <n v="4"/>
    <n v="3"/>
    <n v="80"/>
    <n v="449760"/>
    <s v="UNIDAD"/>
    <s v="NO SOLICITADAS"/>
  </r>
  <r>
    <x v="6"/>
    <x v="78"/>
    <n v="10"/>
    <s v="PRODUCTOS DE CAFETERIA Y RESTAURANTE"/>
    <s v="BEBIDA DE FRUTAS - EN JARABE, CAJAS DISPONIBLES EN MULTIPLES SABORES. CAJA DE MÍNIMO DE 20 SOBRES."/>
    <n v="50201715"/>
    <s v="Mínima cuantía"/>
    <n v="4"/>
    <n v="3"/>
    <n v="100"/>
    <n v="962300"/>
    <s v="UNIDAD"/>
    <s v="NO SOLICITADAS"/>
  </r>
  <r>
    <x v="6"/>
    <x v="78"/>
    <n v="10"/>
    <s v="PRODUCTOS DE CAFETERIA Y RESTAURANTE"/>
    <s v="SERVILLETA - SERVILLETAS LUJO, DOBLE HOJA. MÁXIMA SUAVIDAD Y ABSORCIÓN. PAQUETE DE 40 UNIDADES MEDIDAS MÍNIMAS DE 33X 33 CMS"/>
    <n v="14111705"/>
    <s v="Mínima cuantía"/>
    <n v="4"/>
    <n v="3"/>
    <n v="30"/>
    <n v="150000"/>
    <s v="UNIDAD"/>
    <s v="NO SOLICITADAS"/>
  </r>
  <r>
    <x v="6"/>
    <x v="31"/>
    <n v="10"/>
    <s v="REPUESTOS"/>
    <s v="FILTRO ACEITE CAMIONETA TOYOTA RUNNER"/>
    <n v="40161504"/>
    <s v="Mínima cuantía"/>
    <n v="4"/>
    <n v="3"/>
    <n v="5"/>
    <n v="400000"/>
    <s v="GLOBAL"/>
    <s v="NO SOLICITADAS"/>
  </r>
  <r>
    <x v="6"/>
    <x v="31"/>
    <n v="10"/>
    <s v="REPUESTOS"/>
    <s v="FILTRO DE AIRE CAMIONETA TOYOTA RUNNER"/>
    <n v="40161505"/>
    <s v="Mínima cuantía"/>
    <n v="4"/>
    <n v="3"/>
    <n v="5"/>
    <n v="493155"/>
    <s v="UNIDAD"/>
    <s v="NO SOLICITADAS"/>
  </r>
  <r>
    <x v="6"/>
    <x v="31"/>
    <n v="10"/>
    <s v="REPUESTOS"/>
    <s v="FILTRO DE COMBUSTIBLE CAMIONETA TOYOTA RUNNER"/>
    <n v="40161513"/>
    <s v="Mínima cuantía"/>
    <n v="4"/>
    <n v="3"/>
    <n v="5"/>
    <n v="469395"/>
    <s v="UNIDAD"/>
    <s v="NO SOLICITADAS"/>
  </r>
  <r>
    <x v="6"/>
    <x v="31"/>
    <n v="10"/>
    <s v="REPUESTOS"/>
    <s v="FILTRO DE ACEITE AMBULANCIA TIPO CAMIONETA NISSAN FRONTIER D22"/>
    <n v="40161504"/>
    <s v="Mínima cuantía"/>
    <n v="4"/>
    <n v="3"/>
    <n v="2"/>
    <n v="151926"/>
    <s v="UNIDAD"/>
    <s v="NO SOLICITADAS"/>
  </r>
  <r>
    <x v="6"/>
    <x v="31"/>
    <n v="10"/>
    <s v="REPUESTOS"/>
    <s v="FILTRO DE AIRE AMBULANCIA TIPO CAMIONETA NISSAN FRONTIER D22"/>
    <n v="40161505"/>
    <s v="Mínima cuantía"/>
    <n v="4"/>
    <n v="3"/>
    <n v="2"/>
    <n v="265092"/>
    <s v="UNIDAD"/>
    <s v="NO SOLICITADAS"/>
  </r>
  <r>
    <x v="6"/>
    <x v="31"/>
    <n v="10"/>
    <s v="REPUESTOS"/>
    <s v="FILTRO DE COMBUSTIBLE AMBULANCIA TIPO CAMIONETA NISSAN FRONTIER D22"/>
    <n v="40161513"/>
    <s v="Mínima cuantía"/>
    <n v="4"/>
    <n v="3"/>
    <n v="2"/>
    <n v="140642"/>
    <s v="UNIDAD"/>
    <s v="NO SOLICITADAS"/>
  </r>
  <r>
    <x v="6"/>
    <x v="31"/>
    <n v="10"/>
    <s v="REPUESTOS"/>
    <s v="FILTRO DE ACEITE AUTOMOVIL TIPO SEDAN RENAULT LOGAN"/>
    <n v="40161504"/>
    <s v="Mínima cuantía"/>
    <n v="4"/>
    <n v="3"/>
    <n v="2"/>
    <n v="135214"/>
    <s v="UNIDAD"/>
    <s v="NO SOLICITADAS"/>
  </r>
  <r>
    <x v="6"/>
    <x v="31"/>
    <n v="10"/>
    <s v="REPUESTOS"/>
    <s v="FILTRO DE AIRE AUTOMOVIL TIPO SEDAN RENAULT LOGAN"/>
    <n v="40161505"/>
    <s v="Mínima cuantía"/>
    <n v="4"/>
    <n v="3"/>
    <n v="2"/>
    <n v="190000"/>
    <s v="UNIDAD"/>
    <s v="NO SOLICITADAS"/>
  </r>
  <r>
    <x v="6"/>
    <x v="31"/>
    <n v="10"/>
    <s v="REPUESTOS"/>
    <s v="FILTRO DE COMBUSTIBLE AUTOMOVIL TIPO SEDAN RENAULT LOGAN"/>
    <n v="40161513"/>
    <s v="Mínima cuantía"/>
    <n v="4"/>
    <n v="3"/>
    <n v="2"/>
    <n v="130000"/>
    <s v="UNIDAD"/>
    <s v="NO SOLICITADAS"/>
  </r>
  <r>
    <x v="6"/>
    <x v="31"/>
    <n v="10"/>
    <s v="REPUESTOS"/>
    <s v="FILTRO DE ACEITE AUTOMOVIL TIPO SEDAN MAZDA 2"/>
    <n v="40161504"/>
    <s v="Mínima cuantía"/>
    <n v="4"/>
    <n v="3"/>
    <n v="2"/>
    <n v="135214"/>
    <s v="UNIDAD"/>
    <s v="NO SOLICITADAS"/>
  </r>
  <r>
    <x v="6"/>
    <x v="31"/>
    <n v="10"/>
    <s v="REPUESTOS"/>
    <s v="FILTRO DE AIRE AUTOMOVIL TIPO SEDAN MAZDA 2"/>
    <n v="40161505"/>
    <s v="Mínima cuantía"/>
    <n v="4"/>
    <n v="3"/>
    <n v="2"/>
    <n v="235932"/>
    <s v="UNIDAD"/>
    <s v="NO SOLICITADAS"/>
  </r>
  <r>
    <x v="6"/>
    <x v="31"/>
    <n v="10"/>
    <s v="REPUESTOS"/>
    <s v="FILTRO DE COMBUSTIBLE AUTOMOVIL TIPO SEDAN MAZDA 2"/>
    <n v="40161513"/>
    <s v="Mínima cuantía"/>
    <n v="4"/>
    <n v="3"/>
    <n v="2"/>
    <n v="130000"/>
    <s v="UNIDAD"/>
    <s v="NO SOLICITADAS"/>
  </r>
  <r>
    <x v="6"/>
    <x v="31"/>
    <n v="10"/>
    <s v="REPUESTOS"/>
    <s v="FILTRO DE ACEITE AUTOMOVIL CHEVROLET AVEO"/>
    <n v="40161504"/>
    <s v="Mínima cuantía"/>
    <n v="4"/>
    <n v="3"/>
    <n v="2"/>
    <n v="135214"/>
    <s v="UNIDAD"/>
    <s v="NO SOLICITADAS"/>
  </r>
  <r>
    <x v="6"/>
    <x v="31"/>
    <n v="10"/>
    <s v="REPUESTOS"/>
    <s v="FILTRO DE AIRE AUTOMOVIL CHEVROLET AVEO"/>
    <n v="40161505"/>
    <s v="Mínima cuantía"/>
    <n v="4"/>
    <n v="3"/>
    <n v="2"/>
    <n v="235932"/>
    <s v="UNIDAD"/>
    <s v="NO SOLICITADAS"/>
  </r>
  <r>
    <x v="6"/>
    <x v="31"/>
    <n v="10"/>
    <s v="REPUESTOS"/>
    <s v="FILTRO DE COMBUSTIBLE AUTOMOVIL CHEVROLET AVEO"/>
    <n v="40161513"/>
    <s v="Mínima cuantía"/>
    <n v="4"/>
    <n v="3"/>
    <n v="2"/>
    <n v="125172"/>
    <s v="UNIDAD"/>
    <s v="NO SOLICITADAS"/>
  </r>
  <r>
    <x v="6"/>
    <x v="31"/>
    <n v="10"/>
    <s v="REPUESTOS"/>
    <s v="FILTRO DE AIRE TOYOTA LAND CRUISER"/>
    <n v="40161505"/>
    <s v="Mínima cuantía"/>
    <n v="4"/>
    <n v="3"/>
    <n v="2"/>
    <n v="197262"/>
    <s v="UNIDAD"/>
    <s v="NO SOLICITADAS"/>
  </r>
  <r>
    <x v="6"/>
    <x v="31"/>
    <n v="10"/>
    <s v="REPUESTOS"/>
    <s v="FILTRO DE COMBUSTIBLE TOYOTA LAND CRUISER"/>
    <n v="40161513"/>
    <s v="Mínima cuantía"/>
    <n v="4"/>
    <n v="3"/>
    <n v="2"/>
    <n v="130000"/>
    <s v="UNIDAD"/>
    <s v="NO SOLICITADAS"/>
  </r>
  <r>
    <x v="6"/>
    <x v="31"/>
    <n v="10"/>
    <s v="REPUESTOS"/>
    <s v="FILTRO DE ACEITE TOYOTA LAND CRUISER"/>
    <n v="40161504"/>
    <s v="Mínima cuantía"/>
    <n v="4"/>
    <n v="3"/>
    <n v="2"/>
    <n v="150000"/>
    <s v="UNIDAD"/>
    <s v="NO SOLICITADAS"/>
  </r>
  <r>
    <x v="6"/>
    <x v="31"/>
    <n v="10"/>
    <s v="REPUESTOS"/>
    <s v="FILTRO DE ACEITE CAMPERO MITSUBISHI MONTERO"/>
    <n v="40161504"/>
    <s v="Mínima cuantía"/>
    <n v="4"/>
    <n v="3"/>
    <n v="2"/>
    <n v="160000"/>
    <s v="UNIDAD"/>
    <s v="NO SOLICITADAS"/>
  </r>
  <r>
    <x v="6"/>
    <x v="31"/>
    <n v="10"/>
    <s v="REPUESTOS"/>
    <s v="FILTRO DE AIRE CAMPERO MITSUBISHI MONTERO"/>
    <n v="40161505"/>
    <s v="Mínima cuantía"/>
    <n v="4"/>
    <n v="3"/>
    <n v="2"/>
    <n v="197262"/>
    <s v="UNIDAD"/>
    <s v="NO SOLICITADAS"/>
  </r>
  <r>
    <x v="6"/>
    <x v="31"/>
    <n v="10"/>
    <s v="REPUESTOS"/>
    <s v="FILTRO DE COMBUSTIBLE CAMPERO MITSUBISHI MONTERO"/>
    <n v="40161513"/>
    <s v="Mínima cuantía"/>
    <n v="4"/>
    <n v="3"/>
    <n v="2"/>
    <n v="130000"/>
    <s v="UNIDAD"/>
    <s v="NO SOLICITADAS"/>
  </r>
  <r>
    <x v="6"/>
    <x v="31"/>
    <n v="10"/>
    <s v="REPUESTOS"/>
    <s v="FILTRO DE AIRE CAMIONETA CHEVROLET D-MAX"/>
    <n v="40161505"/>
    <s v="Mínima cuantía"/>
    <n v="4"/>
    <n v="3"/>
    <n v="4"/>
    <n v="394524"/>
    <s v="UNIDAD"/>
    <s v="NO SOLICITADAS"/>
  </r>
  <r>
    <x v="6"/>
    <x v="31"/>
    <n v="10"/>
    <s v="REPUESTOS"/>
    <s v="FILTRO DE COMBUSTIBLE CAMIONETA CHEVROLET D-MAX"/>
    <n v="40161513"/>
    <s v="Mínima cuantía"/>
    <n v="4"/>
    <n v="3"/>
    <n v="4"/>
    <n v="375516"/>
    <s v="UNIDAD"/>
    <s v="NO SOLICITADAS"/>
  </r>
  <r>
    <x v="6"/>
    <x v="31"/>
    <n v="10"/>
    <s v="REPUESTOS"/>
    <s v="FILTRO DE ACEITE CAMIONETA CHEVROLET D-MAX"/>
    <n v="40161504"/>
    <s v="Mínima cuantía"/>
    <n v="4"/>
    <n v="3"/>
    <n v="4"/>
    <n v="300000"/>
    <s v="UNIDAD"/>
    <s v="NO SOLICITADAS"/>
  </r>
  <r>
    <x v="6"/>
    <x v="31"/>
    <n v="10"/>
    <s v="REPUESTOS"/>
    <s v="FILTRO DE ACEITE PLANTA PERKINS ROSTA 3/4 16 LINEAS REF 2654403"/>
    <n v="40161504"/>
    <s v="Mínima cuantía"/>
    <n v="4"/>
    <n v="3"/>
    <n v="8"/>
    <n v="800000"/>
    <s v="UNIDAD"/>
    <s v="NO SOLICITADAS"/>
  </r>
  <r>
    <x v="6"/>
    <x v="31"/>
    <n v="10"/>
    <s v="REPUESTOS"/>
    <s v="FILTRO DE COMBUSTIBLE PLANTA PERKINS REFERENCIA 110444T62"/>
    <n v="40161513"/>
    <s v="Mínima cuantía"/>
    <n v="4"/>
    <n v="3"/>
    <n v="8"/>
    <n v="800000"/>
    <s v="UNIDAD"/>
    <s v="NO SOLICITADAS"/>
  </r>
  <r>
    <x v="6"/>
    <x v="31"/>
    <n v="10"/>
    <s v="REPUESTOS"/>
    <s v="FILTRO TRAMPA CAMIONETA MAZDA BT-50"/>
    <n v="40161504"/>
    <s v="Mínima cuantía"/>
    <n v="4"/>
    <n v="3"/>
    <n v="5"/>
    <n v="825000"/>
    <s v="UNIDAD"/>
    <s v="NO SOLICITADAS"/>
  </r>
  <r>
    <x v="6"/>
    <x v="31"/>
    <n v="10"/>
    <s v="REPUESTOS"/>
    <s v="FILTRO DE ACEITE CAMIONETA MAZDA BT-50"/>
    <n v="40161504"/>
    <s v="Mínima cuantía"/>
    <n v="4"/>
    <n v="3"/>
    <n v="5"/>
    <n v="400000"/>
    <s v="UNIDAD"/>
    <s v="NO SOLICITADAS"/>
  </r>
  <r>
    <x v="6"/>
    <x v="31"/>
    <n v="10"/>
    <s v="REPUESTOS"/>
    <s v="FILTRO DE AIRE CAMIONETA MAZDA BT-50"/>
    <n v="40161505"/>
    <s v="Mínima cuantía"/>
    <n v="4"/>
    <n v="3"/>
    <n v="5"/>
    <n v="493155"/>
    <s v="UNIDAD"/>
    <s v="NO SOLICITADAS"/>
  </r>
  <r>
    <x v="6"/>
    <x v="31"/>
    <n v="10"/>
    <s v="REPUESTOS"/>
    <s v="FILTRO DE COMBUSTIBLE MAZDA BT-50"/>
    <n v="40161513"/>
    <s v="Mínima cuantía"/>
    <n v="4"/>
    <n v="3"/>
    <n v="5"/>
    <n v="325000"/>
    <s v="UNIDAD"/>
    <s v="NO SOLICITADAS"/>
  </r>
  <r>
    <x v="6"/>
    <x v="31"/>
    <n v="10"/>
    <s v="REPUESTOS"/>
    <s v="FILTRO DE AIRE CAMIONETA VANS VOLKSWAGEN TRANSPORTER"/>
    <n v="40161505"/>
    <s v="Mínima cuantía"/>
    <n v="4"/>
    <n v="3"/>
    <n v="6"/>
    <n v="591786"/>
    <s v="UNIDAD"/>
    <s v="NO SOLICITADAS"/>
  </r>
  <r>
    <x v="6"/>
    <x v="31"/>
    <n v="10"/>
    <s v="REPUESTOS"/>
    <s v="FILTRO DE ACEITE CAMIONETA VANS VOLKSWAGEN TRANSPORTER"/>
    <n v="40161504"/>
    <s v="Mínima cuantía"/>
    <n v="4"/>
    <n v="3"/>
    <n v="6"/>
    <n v="608466"/>
    <s v="UNIDAD"/>
    <s v="NO SOLICITADAS"/>
  </r>
  <r>
    <x v="6"/>
    <x v="31"/>
    <n v="10"/>
    <s v="REPUESTOS"/>
    <s v="FILTRO DE COMBUSTIBLE CAMIONETA VANS VOLKSWAGEN"/>
    <n v="40161513"/>
    <s v="Mínima cuantía"/>
    <n v="4"/>
    <n v="3"/>
    <n v="6"/>
    <n v="563274"/>
    <s v="UNIDAD"/>
    <s v="NO SOLICITADAS"/>
  </r>
  <r>
    <x v="6"/>
    <x v="31"/>
    <n v="10"/>
    <s v="REPUESTOS"/>
    <s v="FILTRO DE AIRE BUS CHEVROLET NQR"/>
    <n v="40161505"/>
    <s v="Mínima cuantía"/>
    <n v="4"/>
    <n v="3"/>
    <n v="3"/>
    <n v="295893"/>
    <s v="UNIDAD"/>
    <s v="NO SOLICITADAS"/>
  </r>
  <r>
    <x v="6"/>
    <x v="31"/>
    <n v="10"/>
    <s v="REPUESTOS"/>
    <s v="FILTRO DE COMBUSTIBLE BUS CHEVROLET NQR"/>
    <n v="40161513"/>
    <s v="Mínima cuantía"/>
    <n v="4"/>
    <n v="3"/>
    <n v="3"/>
    <n v="281367"/>
    <s v="UNIDAD"/>
    <s v="NO SOLICITADAS"/>
  </r>
  <r>
    <x v="6"/>
    <x v="31"/>
    <n v="10"/>
    <s v="REPUESTOS"/>
    <s v="FILTRO DE ACEITE BUS CHEVROLET NQR"/>
    <n v="40161504"/>
    <s v="Mínima cuantía"/>
    <n v="4"/>
    <n v="3"/>
    <n v="3"/>
    <n v="304233"/>
    <s v="UNIDAD"/>
    <s v="NO SOLICITADAS"/>
  </r>
  <r>
    <x v="6"/>
    <x v="31"/>
    <n v="10"/>
    <s v="REPUESTOS"/>
    <s v="FILTRO DE AIRE CAMION CHEVROLET NPR"/>
    <n v="40161505"/>
    <s v="Mínima cuantía"/>
    <n v="4"/>
    <n v="3"/>
    <n v="6"/>
    <n v="591786"/>
    <s v="UNIDAD"/>
    <s v="NO SOLICITADAS"/>
  </r>
  <r>
    <x v="6"/>
    <x v="31"/>
    <n v="10"/>
    <s v="REPUESTOS"/>
    <s v="FILTRO DE COMBUSTIBLE CAMION CHEVROLET NPR"/>
    <n v="40161513"/>
    <s v="Mínima cuantía"/>
    <n v="4"/>
    <n v="3"/>
    <n v="6"/>
    <n v="563274"/>
    <s v="UNIDAD"/>
    <s v="NO SOLICITADAS"/>
  </r>
  <r>
    <x v="6"/>
    <x v="31"/>
    <n v="10"/>
    <s v="REPUESTOS"/>
    <s v="FILTRO DE TRAMPA CAMION CHEVROLET NPR"/>
    <n v="40161504"/>
    <s v="Mínima cuantía"/>
    <n v="4"/>
    <n v="3"/>
    <n v="6"/>
    <n v="990000"/>
    <s v="UNIDAD"/>
    <s v="NO SOLICITADAS"/>
  </r>
  <r>
    <x v="6"/>
    <x v="31"/>
    <n v="10"/>
    <s v="REPUESTOS"/>
    <s v="FILTRO DE ACEITE CAMION CHEVROLET NPR"/>
    <n v="40161504"/>
    <s v="Mínima cuantía"/>
    <n v="4"/>
    <n v="3"/>
    <n v="6"/>
    <n v="608466"/>
    <s v="UNIDAD"/>
    <s v="NO SOLICITADAS"/>
  </r>
  <r>
    <x v="6"/>
    <x v="31"/>
    <n v="10"/>
    <s v="REPUESTOS"/>
    <s v="FILTRO DE AIRE CAMION CANTER MITSUBISHI"/>
    <n v="40161505"/>
    <s v="Mínima cuantía"/>
    <n v="4"/>
    <n v="3"/>
    <n v="3"/>
    <n v="295893"/>
    <s v="UNIDAD"/>
    <s v="NO SOLICITADAS"/>
  </r>
  <r>
    <x v="6"/>
    <x v="31"/>
    <n v="10"/>
    <s v="REPUESTOS"/>
    <s v="FILTRO DE ACEITE CAMION CANTER MITSUBISHI"/>
    <n v="40161504"/>
    <s v="Mínima cuantía"/>
    <n v="4"/>
    <n v="3"/>
    <n v="3"/>
    <n v="225000"/>
    <s v="UNIDAD"/>
    <s v="NO SOLICITADAS"/>
  </r>
  <r>
    <x v="6"/>
    <x v="31"/>
    <n v="10"/>
    <s v="REPUESTOS"/>
    <s v="FILTRO DE COMBUSTIBLE CAMION CANTER MITSUBISHI"/>
    <n v="40161513"/>
    <s v="Mínima cuantía"/>
    <n v="4"/>
    <n v="3"/>
    <n v="3"/>
    <n v="281637"/>
    <s v="UNIDAD"/>
    <s v="NO SOLICITADAS"/>
  </r>
  <r>
    <x v="6"/>
    <x v="31"/>
    <n v="10"/>
    <s v="REPUESTOS"/>
    <s v="FILTRO DE COMBUSTIBLE CAMION FURGON CHEVROLET NPR"/>
    <n v="40161513"/>
    <s v="Mínima cuantía"/>
    <n v="4"/>
    <n v="3"/>
    <n v="6"/>
    <n v="563274"/>
    <s v="UNIDAD"/>
    <s v="NO SOLICITADAS"/>
  </r>
  <r>
    <x v="6"/>
    <x v="31"/>
    <n v="10"/>
    <s v="REPUESTOS"/>
    <s v="FILTRO DE AIRE CAMION FURGON CHEVROLET NPR"/>
    <n v="40161505"/>
    <s v="Mínima cuantía"/>
    <n v="4"/>
    <n v="3"/>
    <n v="6"/>
    <n v="591786"/>
    <s v="UNIDAD"/>
    <s v="NO SOLICITADAS"/>
  </r>
  <r>
    <x v="6"/>
    <x v="31"/>
    <n v="10"/>
    <s v="REPUESTOS"/>
    <s v="FILTRO DE ACEITE CAMION FURGON CHEVROLET NPR"/>
    <n v="40161504"/>
    <s v="Mínima cuantía"/>
    <n v="4"/>
    <n v="3"/>
    <n v="6"/>
    <n v="563274"/>
    <s v="UNIDAD"/>
    <s v="NO SOLICITADAS"/>
  </r>
  <r>
    <x v="6"/>
    <x v="31"/>
    <n v="10"/>
    <s v="REPUESTOS"/>
    <s v="FILTRO DE AIRE CARROTANQUE CHEVROLET FVR"/>
    <n v="40161505"/>
    <s v="Mínima cuantía"/>
    <n v="4"/>
    <n v="3"/>
    <n v="4"/>
    <n v="394524"/>
    <s v="UNIDAD"/>
    <s v="NO SOLICITADAS"/>
  </r>
  <r>
    <x v="6"/>
    <x v="31"/>
    <n v="10"/>
    <s v="REPUESTOS"/>
    <s v="FILTRO DE ACEITE CARROTANQUE CHEVROLET FVR"/>
    <n v="40161504"/>
    <s v="Mínima cuantía"/>
    <n v="4"/>
    <n v="3"/>
    <n v="4"/>
    <n v="405644"/>
    <s v="UNIDAD"/>
    <s v="NO SOLICITADAS"/>
  </r>
  <r>
    <x v="6"/>
    <x v="31"/>
    <n v="10"/>
    <s v="REPUESTOS"/>
    <s v="FILTRO DE COMBUSTIBLE CARROTANQUE CHEVROLET FVR"/>
    <n v="40161513"/>
    <s v="Mínima cuantía"/>
    <n v="4"/>
    <n v="3"/>
    <n v="4"/>
    <n v="375516"/>
    <s v="UNIDAD"/>
    <s v="NO SOLICITADAS"/>
  </r>
  <r>
    <x v="6"/>
    <x v="31"/>
    <n v="10"/>
    <s v="REPUESTOS"/>
    <s v="FILTRO TRAMPA CARROTANQUE CHEVROLET FVR"/>
    <n v="40161504"/>
    <s v="Mínima cuantía"/>
    <n v="4"/>
    <n v="3"/>
    <n v="4"/>
    <n v="660000"/>
    <s v="UNIDAD"/>
    <s v="NO SOLICITADAS"/>
  </r>
  <r>
    <x v="6"/>
    <x v="31"/>
    <n v="10"/>
    <s v="REPUESTOS"/>
    <s v="FILTRO DE AIRE TRACTOCAMION IVECO"/>
    <n v="40161505"/>
    <s v="Mínima cuantía"/>
    <n v="4"/>
    <n v="3"/>
    <n v="6"/>
    <n v="591786"/>
    <s v="UNIDAD"/>
    <s v="NO SOLICITADAS"/>
  </r>
  <r>
    <x v="6"/>
    <x v="31"/>
    <n v="10"/>
    <s v="REPUESTOS"/>
    <s v="FILTRO DE ACEITE TRACTOCAMION IVECO"/>
    <n v="40161504"/>
    <s v="Mínima cuantía"/>
    <n v="4"/>
    <n v="3"/>
    <n v="6"/>
    <n v="608466"/>
    <s v="UNIDAD"/>
    <s v="NO SOLICITADAS"/>
  </r>
  <r>
    <x v="6"/>
    <x v="31"/>
    <n v="10"/>
    <s v="REPUESTOS"/>
    <s v="FILTRO DE COMBUSTIBLE TRACTOCAMION IVECO"/>
    <n v="40161513"/>
    <s v="Mínima cuantía"/>
    <n v="4"/>
    <n v="3"/>
    <n v="6"/>
    <n v="563274"/>
    <s v="UNIDAD"/>
    <s v="NO SOLICITADAS"/>
  </r>
  <r>
    <x v="6"/>
    <x v="31"/>
    <n v="10"/>
    <s v="REPUESTOS"/>
    <s v="FILTRO DE COMBUSTIBLE TRACTOR AGRICOLA JOHN DEERE"/>
    <n v="40161513"/>
    <s v="Mínima cuantía"/>
    <n v="4"/>
    <n v="3"/>
    <n v="3"/>
    <n v="281637"/>
    <s v="UNIDAD"/>
    <s v="NO SOLICITADAS"/>
  </r>
  <r>
    <x v="6"/>
    <x v="31"/>
    <n v="10"/>
    <s v="REPUESTOS"/>
    <s v="FILTRO DE ACEITE TRACTOR AGRICOLA JOHN DEERE"/>
    <n v="40161504"/>
    <s v="Mínima cuantía"/>
    <n v="4"/>
    <n v="3"/>
    <n v="3"/>
    <n v="304233"/>
    <s v="UNIDAD"/>
    <s v="NO SOLICITADAS"/>
  </r>
  <r>
    <x v="6"/>
    <x v="31"/>
    <n v="10"/>
    <s v="REPUESTOS"/>
    <s v="FILTRO DE AIRE EXTERNO TRACTOR AGRICOLA JOHN DEERE"/>
    <n v="40161505"/>
    <s v="Mínima cuantía"/>
    <n v="4"/>
    <n v="3"/>
    <n v="3"/>
    <n v="304233"/>
    <s v="UNIDAD"/>
    <s v="NO SOLICITADAS"/>
  </r>
  <r>
    <x v="6"/>
    <x v="31"/>
    <n v="10"/>
    <s v="REPUESTOS"/>
    <s v="FILTRO DE AIRE INTERNO TRACTOR AGRICOLA JOHN DEERE"/>
    <n v="40161505"/>
    <s v="Mínima cuantía"/>
    <n v="4"/>
    <n v="3"/>
    <n v="3"/>
    <n v="304233"/>
    <s v="UNIDAD"/>
    <s v="NO SOLICITADAS"/>
  </r>
  <r>
    <x v="6"/>
    <x v="31"/>
    <n v="10"/>
    <s v="REPUESTOS"/>
    <s v="JUEGO DE PASTILLAS DELANTERAS CAMIONETA VANS WOLKSWAGEN"/>
    <n v="25171713"/>
    <s v="Mínima cuantía"/>
    <n v="4"/>
    <n v="3"/>
    <n v="4"/>
    <n v="260000"/>
    <s v="UNIDAD"/>
    <s v="NO SOLICITADAS"/>
  </r>
  <r>
    <x v="6"/>
    <x v="31"/>
    <n v="10"/>
    <s v="REPUESTOS"/>
    <s v="JUEGO DE PASTILLAS TRASERAS CAMIONETA VANS WOLKSWAGEN"/>
    <n v="25171713"/>
    <s v="Mínima cuantía"/>
    <n v="4"/>
    <n v="3"/>
    <n v="4"/>
    <n v="260000"/>
    <s v="UNIDAD"/>
    <s v="NO SOLICITADAS"/>
  </r>
  <r>
    <x v="6"/>
    <x v="31"/>
    <n v="10"/>
    <s v="REPUESTOS"/>
    <s v="JUEGO DE PASTILLAS CAMIONETA TOYOTA RUNNER"/>
    <n v="25171713"/>
    <s v="Mínima cuantía"/>
    <n v="4"/>
    <n v="3"/>
    <n v="3"/>
    <n v="491775"/>
    <s v="UNIDAD"/>
    <s v="NO SOLICITADAS"/>
  </r>
  <r>
    <x v="6"/>
    <x v="31"/>
    <n v="10"/>
    <s v="REPUESTOS"/>
    <s v="JUEGO DE PASTILLAS CAMIONETA CHEVROLET D-MAX"/>
    <n v="25171713"/>
    <s v="Mínima cuantía"/>
    <n v="4"/>
    <n v="3"/>
    <n v="4"/>
    <n v="655700"/>
    <s v="UNIDAD"/>
    <s v="NO SOLICITADAS"/>
  </r>
  <r>
    <x v="6"/>
    <x v="31"/>
    <n v="10"/>
    <s v="REPUESTOS"/>
    <s v="FILTRO DE ACEITE CARROTANQUE CHEVROLET KODIAK"/>
    <n v="40161504"/>
    <s v="Mínima cuantía"/>
    <n v="4"/>
    <n v="3"/>
    <n v="2"/>
    <n v="330000"/>
    <s v="UNIDAD"/>
    <s v="NO SOLICITADAS"/>
  </r>
  <r>
    <x v="6"/>
    <x v="31"/>
    <n v="10"/>
    <s v="REPUESTOS"/>
    <s v="FILTRO DE AIRE CARROTANQUE CHEVROLET KODIAK"/>
    <n v="40161505"/>
    <s v="Mínima cuantía"/>
    <n v="4"/>
    <n v="3"/>
    <n v="2"/>
    <n v="190000"/>
    <s v="UNIDAD"/>
    <s v="NO SOLICITADAS"/>
  </r>
  <r>
    <x v="6"/>
    <x v="31"/>
    <n v="10"/>
    <s v="REPUESTOS"/>
    <s v="FILTRO DE COMBUSTIBLE CARROTANQUE CHEVROLET KODIAK"/>
    <n v="40161513"/>
    <s v="Mínima cuantía"/>
    <n v="4"/>
    <n v="3"/>
    <n v="2"/>
    <n v="378000"/>
    <s v="UNIDAD"/>
    <s v="NO SOLICITADAS"/>
  </r>
  <r>
    <x v="6"/>
    <x v="31"/>
    <n v="10"/>
    <s v="REPUESTOS"/>
    <s v="FILTRO DE AIRE CAMIONETA JEEP CHEROKEE"/>
    <n v="40161505"/>
    <s v="Mínima cuantía"/>
    <n v="4"/>
    <n v="3"/>
    <n v="3"/>
    <n v="285000"/>
    <s v="UNIDAD"/>
    <s v="NO SOLICITADAS"/>
  </r>
  <r>
    <x v="6"/>
    <x v="31"/>
    <n v="10"/>
    <s v="REPUESTOS"/>
    <s v="FILTRO DE ACEITE CAMIONETA JEEP CHEROKEE"/>
    <n v="40161504"/>
    <s v="Mínima cuantía"/>
    <n v="4"/>
    <n v="3"/>
    <n v="3"/>
    <n v="225000"/>
    <s v="UNIDAD"/>
    <s v="NO SOLICITADAS"/>
  </r>
  <r>
    <x v="6"/>
    <x v="31"/>
    <n v="10"/>
    <s v="REPUESTOS"/>
    <s v="FILTRO DE COMBUSTIBLE CAMIONETA JEEP CHEROKEE"/>
    <n v="40161513"/>
    <s v="Mínima cuantía"/>
    <n v="4"/>
    <n v="3"/>
    <n v="3"/>
    <n v="195000"/>
    <s v="UNIDAD"/>
    <s v="NO SOLICITADAS"/>
  </r>
  <r>
    <x v="6"/>
    <x v="31"/>
    <n v="10"/>
    <s v="REPUESTOS"/>
    <s v="FILTRO DE ACEITE CAMIONETA BLAZER"/>
    <n v="40161504"/>
    <s v="Mínima cuantía"/>
    <n v="4"/>
    <n v="3"/>
    <n v="3"/>
    <n v="225000"/>
    <s v="UNIDAD"/>
    <s v="NO SOLICITADAS"/>
  </r>
  <r>
    <x v="6"/>
    <x v="31"/>
    <n v="10"/>
    <s v="REPUESTOS"/>
    <s v="FILTRO DE AIRE CAMIONETA BLAZER"/>
    <n v="40161505"/>
    <s v="Mínima cuantía"/>
    <n v="4"/>
    <n v="3"/>
    <n v="3"/>
    <n v="285000"/>
    <s v="UNIDAD"/>
    <s v="NO SOLICITADAS"/>
  </r>
  <r>
    <x v="6"/>
    <x v="31"/>
    <n v="10"/>
    <s v="REPUESTOS"/>
    <s v="FILTRO DE COMBUSTIBLE CAMIONETA BLAZER"/>
    <n v="40161513"/>
    <s v="Mínima cuantía"/>
    <n v="4"/>
    <n v="3"/>
    <n v="3"/>
    <n v="195000"/>
    <s v="UNIDAD"/>
    <s v="NO SOLICITADAS"/>
  </r>
  <r>
    <x v="6"/>
    <x v="31"/>
    <n v="10"/>
    <s v="REPUESTOS"/>
    <s v="FILTRO DE AIRE CAMIONETA NISSAN D21"/>
    <n v="40161505"/>
    <s v="Mínima cuantía"/>
    <n v="4"/>
    <n v="3"/>
    <n v="3"/>
    <n v="285000"/>
    <s v="UNIDAD"/>
    <s v="NO SOLICITADAS"/>
  </r>
  <r>
    <x v="6"/>
    <x v="31"/>
    <n v="10"/>
    <s v="REPUESTOS"/>
    <s v="FILTRO DE ACEITE CAMIONETA NISSAN D21"/>
    <n v="40161504"/>
    <s v="Mínima cuantía"/>
    <n v="4"/>
    <n v="3"/>
    <n v="3"/>
    <n v="225000"/>
    <s v="UNIDAD"/>
    <s v="NO SOLICITADAS"/>
  </r>
  <r>
    <x v="6"/>
    <x v="31"/>
    <n v="10"/>
    <s v="REPUESTOS"/>
    <s v="FILTRO DE COMBUSTIBLE CAMIONETA NISSAN D21"/>
    <n v="40161513"/>
    <s v="Mínima cuantía"/>
    <n v="4"/>
    <n v="3"/>
    <n v="3"/>
    <n v="195000"/>
    <s v="UNIDAD"/>
    <s v="NO SOLICITADAS"/>
  </r>
  <r>
    <x v="6"/>
    <x v="31"/>
    <n v="10"/>
    <s v="REPUESTOS"/>
    <s v="FILTRO DE AIRE BUS HYUNDAI HD-120"/>
    <n v="40161505"/>
    <s v="Mínima cuantía"/>
    <n v="4"/>
    <n v="3"/>
    <n v="3"/>
    <n v="285000"/>
    <s v="UNIDAD"/>
    <s v="NO SOLICITADAS"/>
  </r>
  <r>
    <x v="6"/>
    <x v="31"/>
    <n v="10"/>
    <s v="REPUESTOS"/>
    <s v="FILTRO DE ACEITE BUS HYUNDAI HD-120"/>
    <n v="40161504"/>
    <s v="Mínima cuantía"/>
    <n v="4"/>
    <n v="3"/>
    <n v="3"/>
    <n v="225000"/>
    <s v="UNIDAD"/>
    <s v="NO SOLICITADAS"/>
  </r>
  <r>
    <x v="6"/>
    <x v="31"/>
    <n v="10"/>
    <s v="REPUESTOS"/>
    <s v="FILTRO DE COMBUSTIBLE BUS HYUNDAI HD-120"/>
    <n v="40161513"/>
    <s v="Mínima cuantía"/>
    <n v="4"/>
    <n v="3"/>
    <n v="3"/>
    <n v="195000"/>
    <s v="UNIDAD"/>
    <s v="NO SOLICITADAS"/>
  </r>
  <r>
    <x v="6"/>
    <x v="31"/>
    <n v="10"/>
    <s v="REPUESTOS"/>
    <s v="JUEGO DE BANDAS AMBULANCIA NISSAN FRONTIER D22"/>
    <n v="25171713"/>
    <s v="Mínima cuantía"/>
    <n v="4"/>
    <n v="3"/>
    <n v="1"/>
    <n v="75000"/>
    <s v="UNIDAD"/>
    <s v="NO SOLICITADAS"/>
  </r>
  <r>
    <x v="6"/>
    <x v="31"/>
    <n v="10"/>
    <s v="REPUESTOS"/>
    <s v="JUEGO DE PASTILLAS CAMIONETA MAZDA BT-50"/>
    <n v="25171713"/>
    <s v="Mínima cuantía"/>
    <n v="4"/>
    <n v="3"/>
    <n v="1"/>
    <n v="65000"/>
    <s v="UNIDAD"/>
    <s v="NO SOLICITADAS"/>
  </r>
  <r>
    <x v="6"/>
    <x v="31"/>
    <n v="10"/>
    <s v="REPUESTOS"/>
    <s v="JUEGO DE BANDAS CAMIONETA MAZDA BT-50"/>
    <n v="25171713"/>
    <s v="Mínima cuantía"/>
    <n v="4"/>
    <n v="3"/>
    <n v="1"/>
    <n v="75000"/>
    <s v="UNIDAD"/>
    <s v="NO SOLICITADAS"/>
  </r>
  <r>
    <x v="6"/>
    <x v="31"/>
    <n v="10"/>
    <s v="REPUESTOS"/>
    <s v="JUEGO DE PASTILLAS AMBULANCIA NISSAN FRONTIER D22"/>
    <n v="25171713"/>
    <s v="Mínima cuantía"/>
    <n v="4"/>
    <n v="3"/>
    <n v="1"/>
    <n v="65000"/>
    <s v="UNIDAD"/>
    <s v="NO SOLICITADAS"/>
  </r>
  <r>
    <x v="6"/>
    <x v="31"/>
    <n v="10"/>
    <s v="REPUESTOS"/>
    <s v="JUEGO DE BANDAS AUTOMOVIL CHEVROLET AVEO"/>
    <n v="25171713"/>
    <s v="Mínima cuantía"/>
    <n v="4"/>
    <n v="3"/>
    <n v="1"/>
    <n v="75000"/>
    <s v="UNIDAD"/>
    <s v="NO SOLICITADAS"/>
  </r>
  <r>
    <x v="6"/>
    <x v="31"/>
    <n v="10"/>
    <s v="REPUESTOS"/>
    <s v="JUEGO DE PASTILLAS AUTOMOVIL CHEVROLET AVEO"/>
    <n v="25171713"/>
    <s v="Mínima cuantía"/>
    <n v="4"/>
    <n v="3"/>
    <n v="1"/>
    <n v="65000"/>
    <s v="UNIDAD"/>
    <s v="NO SOLICITADAS"/>
  </r>
  <r>
    <x v="6"/>
    <x v="31"/>
    <n v="10"/>
    <s v="REPUESTOS"/>
    <s v="JUEGO DE BANDAS CAMPERO MITSUBISHI MONTERO"/>
    <n v="25171713"/>
    <s v="Mínima cuantía"/>
    <n v="4"/>
    <n v="3"/>
    <n v="1"/>
    <n v="75000"/>
    <s v="UNIDAD"/>
    <s v="NO SOLICITADAS"/>
  </r>
  <r>
    <x v="6"/>
    <x v="31"/>
    <n v="10"/>
    <s v="REPUESTOS"/>
    <s v="JUEGO DE PASTILLAS CAMPERO MITSUBISHI MONTERO"/>
    <n v="25171713"/>
    <s v="Mínima cuantía"/>
    <n v="4"/>
    <n v="3"/>
    <n v="1"/>
    <n v="65000"/>
    <s v="UNIDAD"/>
    <s v="NO SOLICITADAS"/>
  </r>
  <r>
    <x v="6"/>
    <x v="31"/>
    <n v="10"/>
    <s v="REPUESTOS"/>
    <s v="JUEGO DE BANDAS CAMION CHEVROLET NPR "/>
    <n v="25171713"/>
    <s v="Mínima cuantía"/>
    <n v="4"/>
    <n v="3"/>
    <n v="1"/>
    <n v="75000"/>
    <s v="UNIDAD"/>
    <s v="NO SOLICITADAS"/>
  </r>
  <r>
    <x v="6"/>
    <x v="31"/>
    <n v="10"/>
    <s v="REPUESTOS"/>
    <s v="JUEGO DE PASTILLAS CAMION CHEVROLET NPR"/>
    <n v="25171713"/>
    <s v="Mínima cuantía"/>
    <n v="4"/>
    <n v="3"/>
    <n v="1"/>
    <n v="65000"/>
    <s v="UNIDAD"/>
    <s v="NO SOLICITADAS"/>
  </r>
  <r>
    <x v="6"/>
    <x v="31"/>
    <n v="10"/>
    <s v="REPUESTOS"/>
    <s v="JUEGO DE BANDAS AUTOMOVIL MAZDA 2"/>
    <n v="25171713"/>
    <s v="Mínima cuantía"/>
    <n v="4"/>
    <n v="3"/>
    <n v="1"/>
    <n v="75000"/>
    <s v="UNIDAD"/>
    <s v="NO SOLICITADAS"/>
  </r>
  <r>
    <x v="6"/>
    <x v="31"/>
    <n v="10"/>
    <s v="REPUESTOS"/>
    <s v="JUEGO DE PASTILLAS AUTOMOVIL MAZDA 2"/>
    <n v="25171713"/>
    <s v="Mínima cuantía"/>
    <n v="4"/>
    <n v="3"/>
    <n v="1"/>
    <n v="65000"/>
    <s v="UNIDAD"/>
    <s v="NO SOLICITADAS"/>
  </r>
  <r>
    <x v="6"/>
    <x v="31"/>
    <n v="10"/>
    <s v="REPUESTOS"/>
    <s v="JUEGO DE BANDAS CAMIONETA CHEROKEE"/>
    <n v="25171713"/>
    <s v="Mínima cuantía"/>
    <n v="4"/>
    <n v="3"/>
    <n v="1"/>
    <n v="75000"/>
    <s v="UNIDAD"/>
    <s v="NO SOLICITADAS"/>
  </r>
  <r>
    <x v="6"/>
    <x v="31"/>
    <n v="10"/>
    <s v="REPUESTOS"/>
    <s v="JUEGO DE PASTILLAS CAMIONETA CHEROKKE"/>
    <n v="25171713"/>
    <s v="Selección abreviada menor cuantía"/>
    <n v="4"/>
    <n v="3"/>
    <n v="1"/>
    <n v="65000"/>
    <s v="UNIDAD"/>
    <s v="NO SOLICITADAS"/>
  </r>
  <r>
    <x v="6"/>
    <x v="31"/>
    <n v="10"/>
    <s v="REPUESTOS"/>
    <s v="BOMBILLOS ALOGENOS DE 24 VOLTIOS CARROTANQUE FVR"/>
    <n v="26112004"/>
    <s v="Selección abreviada menor cuantía"/>
    <n v="4"/>
    <n v="3"/>
    <n v="5"/>
    <n v="50000"/>
    <s v="UNIDAD"/>
    <s v="NO SOLICITADAS"/>
  </r>
  <r>
    <x v="6"/>
    <x v="31"/>
    <n v="10"/>
    <s v="REPUESTOS"/>
    <s v="BOMBILLOSALOGENOS DE 24 VOLTIOS CHEVROLET NPR"/>
    <n v="26112004"/>
    <s v="Selección abreviada menor cuantía"/>
    <n v="4"/>
    <n v="3"/>
    <n v="5"/>
    <n v="50000"/>
    <s v="UNIDAD"/>
    <s v="NO SOLICITADAS"/>
  </r>
  <r>
    <x v="6"/>
    <x v="31"/>
    <n v="10"/>
    <s v="REPUESTOS"/>
    <s v="BATERIA 27-1000"/>
    <n v="26111703"/>
    <s v="Selección abreviada menor cuantía"/>
    <n v="4"/>
    <n v="3"/>
    <n v="5"/>
    <n v="2350000"/>
    <s v="UNIDAD"/>
    <s v="NO SOLICITADAS"/>
  </r>
  <r>
    <x v="6"/>
    <x v="31"/>
    <n v="10"/>
    <s v="REPUESTOS"/>
    <s v="BATERIA 31H-1150"/>
    <n v="26111703"/>
    <s v="Selección abreviada menor cuantía"/>
    <n v="4"/>
    <n v="3"/>
    <n v="4"/>
    <n v="1800000"/>
    <s v="UNIDAD"/>
    <s v="NO SOLICITADAS"/>
  </r>
  <r>
    <x v="6"/>
    <x v="31"/>
    <n v="10"/>
    <s v="REPUESTOS"/>
    <s v="BATERIA 42D-680ES"/>
    <n v="26111703"/>
    <s v="Selección abreviada menor cuantía"/>
    <n v="4"/>
    <n v="3"/>
    <n v="5"/>
    <n v="1100000"/>
    <s v="UNIDAD"/>
    <s v="NO SOLICITADAS"/>
  </r>
  <r>
    <x v="6"/>
    <x v="31"/>
    <n v="10"/>
    <s v="REPUESTOS"/>
    <s v="BATERIA 4D-1350"/>
    <n v="26111703"/>
    <s v="Selección abreviada menor cuantía"/>
    <n v="4"/>
    <n v="3"/>
    <n v="4"/>
    <n v="1800000"/>
    <s v="UNIDAD"/>
    <s v="NO SOLICITADAS"/>
  </r>
  <r>
    <x v="6"/>
    <x v="31"/>
    <n v="10"/>
    <s v="REPUESTOS"/>
    <s v="INSERTOS ALESADOR "/>
    <n v="31162800"/>
    <s v="Licitación pública"/>
    <n v="1"/>
    <n v="6"/>
    <n v="2"/>
    <n v="1807740"/>
    <s v="UNIDAD"/>
    <s v="NO SOLICITADAS"/>
  </r>
  <r>
    <x v="6"/>
    <x v="31"/>
    <n v="10"/>
    <s v="REPUESTOS"/>
    <s v="INSERTOS INTERCAMBIABLES (1)"/>
    <n v="31162800"/>
    <s v="Licitación pública"/>
    <n v="1"/>
    <n v="6"/>
    <n v="2"/>
    <n v="1900800"/>
    <s v="UNIDAD"/>
    <s v="NO SOLICITADAS"/>
  </r>
  <r>
    <x v="6"/>
    <x v="31"/>
    <n v="10"/>
    <s v="REPUESTOS"/>
    <s v="INSERTOS INTERCAMBIABLES (2)"/>
    <n v="31162800"/>
    <s v="Licitación pública"/>
    <n v="1"/>
    <n v="6"/>
    <n v="2"/>
    <n v="1900800"/>
    <s v="UNIDAD"/>
    <s v="NO SOLICITADAS"/>
  </r>
  <r>
    <x v="6"/>
    <x v="31"/>
    <n v="10"/>
    <s v="REPUESTOS"/>
    <s v="INSERTOS INTERCAMBIABLES (3)"/>
    <n v="31162800"/>
    <s v="Licitación pública"/>
    <n v="1"/>
    <n v="6"/>
    <n v="2"/>
    <n v="1519200"/>
    <s v="UNIDAD"/>
    <s v="NO SOLICITADAS"/>
  </r>
  <r>
    <x v="6"/>
    <x v="31"/>
    <n v="10"/>
    <s v="REPUESTOS"/>
    <s v="INSERTOS PLANEADORA "/>
    <n v="31162800"/>
    <s v="Licitación pública"/>
    <n v="1"/>
    <n v="6"/>
    <n v="2"/>
    <n v="1976760"/>
    <s v="UNIDAD"/>
    <s v="NO SOLICITADAS"/>
  </r>
  <r>
    <x v="6"/>
    <x v="31"/>
    <n v="10"/>
    <s v="REPUESTOS"/>
    <s v="ANILLO DE BOQUILLA DE AIRE SATA 1000"/>
    <n v="31211910"/>
    <s v="Licitación pública"/>
    <n v="1"/>
    <n v="6"/>
    <n v="1"/>
    <n v="26730"/>
    <s v="UNIDAD"/>
    <s v="NO SOLICITADAS"/>
  </r>
  <r>
    <x v="6"/>
    <x v="31"/>
    <n v="10"/>
    <s v="REPUESTOS"/>
    <s v="PINES 1"/>
    <n v="31163200"/>
    <s v="Licitación pública"/>
    <n v="1"/>
    <n v="6"/>
    <n v="200"/>
    <n v="35200"/>
    <s v="UNIDAD"/>
    <s v="NO SOLICITADAS"/>
  </r>
  <r>
    <x v="6"/>
    <x v="31"/>
    <n v="10"/>
    <s v="REPUESTOS"/>
    <s v="PINES 2"/>
    <n v="31163200"/>
    <s v="Licitación pública"/>
    <n v="1"/>
    <n v="6"/>
    <n v="200"/>
    <n v="47000"/>
    <s v="UNIDAD"/>
    <s v="NO SOLICITADAS"/>
  </r>
  <r>
    <x v="6"/>
    <x v="31"/>
    <n v="10"/>
    <s v="REPUESTOS"/>
    <s v="PINES 3"/>
    <n v="31163200"/>
    <s v="Licitación pública"/>
    <n v="1"/>
    <n v="6"/>
    <n v="200"/>
    <n v="70600"/>
    <s v="UNIDAD"/>
    <s v="NO SOLICITADAS"/>
  </r>
  <r>
    <x v="6"/>
    <x v="31"/>
    <n v="10"/>
    <s v="REPUESTOS"/>
    <s v="BROCA DE 1/8"/>
    <n v="27112800"/>
    <s v="Licitación pública"/>
    <n v="1"/>
    <n v="6"/>
    <n v="10"/>
    <n v="74700"/>
    <s v="UNIDAD"/>
    <s v="NO SOLICITADAS"/>
  </r>
  <r>
    <x v="6"/>
    <x v="31"/>
    <n v="10"/>
    <s v="REPUESTOS"/>
    <s v="ANILLO DE DISTRIBUCION 1"/>
    <n v="27112800"/>
    <s v="Licitación pública"/>
    <n v="1"/>
    <n v="6"/>
    <n v="1"/>
    <n v="83520"/>
    <s v="UNIDAD"/>
    <s v="NO SOLICITADAS"/>
  </r>
  <r>
    <x v="6"/>
    <x v="31"/>
    <n v="10"/>
    <s v="REPUESTOS"/>
    <s v="ANILLO DE DISTRIBUCION 2"/>
    <n v="27112800"/>
    <s v="Licitación pública"/>
    <n v="1"/>
    <n v="6"/>
    <n v="1"/>
    <n v="83520"/>
    <s v="UNIDAD"/>
    <s v="NO SOLICITADAS"/>
  </r>
  <r>
    <x v="6"/>
    <x v="31"/>
    <n v="10"/>
    <s v="REPUESTOS"/>
    <s v="BROCA DE 5/32"/>
    <n v="27112800"/>
    <s v="Licitación pública"/>
    <n v="1"/>
    <n v="6"/>
    <n v="10"/>
    <n v="92700"/>
    <s v="UNIDAD"/>
    <s v="NO SOLICITADAS"/>
  </r>
  <r>
    <x v="6"/>
    <x v="31"/>
    <n v="10"/>
    <s v="REPUESTOS"/>
    <s v="BOQUILLA CERAMICA NO.4"/>
    <n v="23271700"/>
    <s v="Licitación pública"/>
    <n v="1"/>
    <n v="6"/>
    <n v="5"/>
    <n v="93600"/>
    <s v="UNIDAD"/>
    <s v="NO SOLICITADAS"/>
  </r>
  <r>
    <x v="6"/>
    <x v="31"/>
    <n v="10"/>
    <s v="REPUESTOS"/>
    <s v="BOQUILLA CERAMICA NO.5"/>
    <n v="23271700"/>
    <s v="Licitación pública"/>
    <n v="1"/>
    <n v="6"/>
    <n v="5"/>
    <n v="93600"/>
    <s v="UNIDAD"/>
    <s v="NO SOLICITADAS"/>
  </r>
  <r>
    <x v="6"/>
    <x v="31"/>
    <n v="10"/>
    <s v="REPUESTOS"/>
    <s v="BOQUILLA CERAMICA NO.6"/>
    <n v="23271700"/>
    <s v="Licitación pública"/>
    <n v="1"/>
    <n v="6"/>
    <n v="5"/>
    <n v="93600"/>
    <s v="UNIDAD"/>
    <s v="NO SOLICITADAS"/>
  </r>
  <r>
    <x v="6"/>
    <x v="31"/>
    <n v="10"/>
    <s v="REPUESTOS"/>
    <s v="BOQUILLA CERAMICA NO.7"/>
    <n v="23271700"/>
    <s v="Licitación pública"/>
    <n v="1"/>
    <n v="6"/>
    <n v="5"/>
    <n v="93600"/>
    <s v="UNIDAD"/>
    <s v="NO SOLICITADAS"/>
  </r>
  <r>
    <x v="6"/>
    <x v="31"/>
    <n v="10"/>
    <s v="REPUESTOS"/>
    <s v="BOQUILLA CERAMICA NO.8"/>
    <n v="23271700"/>
    <s v="Licitación pública"/>
    <n v="1"/>
    <n v="6"/>
    <n v="5"/>
    <n v="93600"/>
    <s v="UNIDAD"/>
    <s v="NO SOLICITADAS"/>
  </r>
  <r>
    <x v="6"/>
    <x v="31"/>
    <n v="10"/>
    <s v="REPUESTOS"/>
    <s v="RACHET REPAIR KIT 1"/>
    <n v="27112800"/>
    <s v="Licitación pública"/>
    <n v="1"/>
    <n v="6"/>
    <n v="3"/>
    <n v="94500"/>
    <s v="UNIDAD"/>
    <s v="NO SOLICITADAS"/>
  </r>
  <r>
    <x v="6"/>
    <x v="31"/>
    <n v="10"/>
    <s v="REPUESTOS"/>
    <s v="RACHET REPAIR KIT 2"/>
    <n v="27112800"/>
    <s v="Licitación pública"/>
    <n v="1"/>
    <n v="6"/>
    <n v="3"/>
    <n v="94500"/>
    <s v="UNIDAD"/>
    <s v="NO SOLICITADAS"/>
  </r>
  <r>
    <x v="6"/>
    <x v="31"/>
    <n v="10"/>
    <s v="REPUESTOS"/>
    <s v="RACHET REPAIR KIT 3"/>
    <n v="27112800"/>
    <s v="Licitación pública"/>
    <n v="1"/>
    <n v="6"/>
    <n v="3"/>
    <n v="94500"/>
    <s v="UNIDAD"/>
    <s v="NO SOLICITADAS"/>
  </r>
  <r>
    <x v="6"/>
    <x v="31"/>
    <n v="10"/>
    <s v="REPUESTOS"/>
    <s v="RACHET REPAIR KIT 4"/>
    <n v="27112800"/>
    <s v="Licitación pública"/>
    <n v="1"/>
    <n v="6"/>
    <n v="3"/>
    <n v="94500"/>
    <s v="UNIDAD"/>
    <s v="NO SOLICITADAS"/>
  </r>
  <r>
    <x v="6"/>
    <x v="31"/>
    <n v="10"/>
    <s v="REPUESTOS"/>
    <s v="KITMANG OSMOSIS KIT MANGUERAS "/>
    <n v="40142000"/>
    <s v="Licitación pública"/>
    <n v="1"/>
    <n v="6"/>
    <n v="1"/>
    <n v="104220"/>
    <s v="UNIDAD"/>
    <s v="NO SOLICITADAS"/>
  </r>
  <r>
    <x v="6"/>
    <x v="31"/>
    <n v="10"/>
    <s v="REPUESTOS"/>
    <s v="PUNTAS DE PRUEBA PARA MULTIMETRO FLUKE"/>
    <n v="27112800"/>
    <s v="Licitación pública"/>
    <n v="1"/>
    <n v="6"/>
    <n v="5"/>
    <n v="112500"/>
    <s v="UNIDAD"/>
    <s v="NO SOLICITADAS"/>
  </r>
  <r>
    <x v="6"/>
    <x v="31"/>
    <n v="10"/>
    <s v="REPUESTOS"/>
    <s v="PORTA TUNGSTENO DE 1/8"/>
    <n v="23271700"/>
    <s v="Licitación pública"/>
    <n v="1"/>
    <n v="6"/>
    <n v="5"/>
    <n v="117000"/>
    <s v="UNIDAD"/>
    <s v="NO SOLICITADAS"/>
  </r>
  <r>
    <x v="6"/>
    <x v="31"/>
    <n v="10"/>
    <s v="REPUESTOS"/>
    <s v="ANILLO DE BOQUILLA DE AIRE SATA 4000"/>
    <n v="31211910"/>
    <s v="Licitación pública"/>
    <n v="1"/>
    <n v="6"/>
    <n v="4"/>
    <n v="117720"/>
    <s v="UNIDAD"/>
    <s v="NO SOLICITADAS"/>
  </r>
  <r>
    <x v="6"/>
    <x v="31"/>
    <n v="10"/>
    <s v="REPUESTOS"/>
    <s v="DIFUSOR DE GAS"/>
    <n v="23271700"/>
    <s v="Licitación pública"/>
    <n v="1"/>
    <n v="6"/>
    <n v="4"/>
    <n v="162000"/>
    <s v="UNIDAD"/>
    <s v="NO SOLICITADAS"/>
  </r>
  <r>
    <x v="6"/>
    <x v="31"/>
    <n v="10"/>
    <s v="REPUESTOS"/>
    <s v="PUNTA CONTACTO ALUMINIO 1.2 (6905)"/>
    <n v="23271700"/>
    <s v="Licitación pública"/>
    <n v="1"/>
    <n v="6"/>
    <n v="5"/>
    <n v="184500"/>
    <s v="UNIDAD"/>
    <s v="NO SOLICITADAS"/>
  </r>
  <r>
    <x v="6"/>
    <x v="31"/>
    <n v="10"/>
    <s v="REPUESTOS"/>
    <s v="DIFUSOR PARA ANTORCHA TIG CS310A (4)"/>
    <n v="23271700"/>
    <s v="Licitación pública"/>
    <n v="1"/>
    <n v="6"/>
    <n v="10"/>
    <n v="187200"/>
    <s v="UNIDAD"/>
    <s v="NO SOLICITADAS"/>
  </r>
  <r>
    <x v="6"/>
    <x v="31"/>
    <n v="10"/>
    <s v="REPUESTOS"/>
    <s v="FILTRO DE ACEITE"/>
    <n v="40161500"/>
    <s v="Licitación pública"/>
    <n v="1"/>
    <n v="6"/>
    <n v="4"/>
    <n v="200000"/>
    <s v="UNIDAD"/>
    <s v="NO SOLICITADAS"/>
  </r>
  <r>
    <x v="6"/>
    <x v="31"/>
    <n v="10"/>
    <s v="REPUESTOS"/>
    <s v="BOQUILLA CERAMICA 9-8218"/>
    <n v="23271700"/>
    <s v="Licitación pública"/>
    <n v="1"/>
    <n v="6"/>
    <n v="3"/>
    <n v="254340"/>
    <s v="UNIDAD"/>
    <s v="NO SOLICITADAS"/>
  </r>
  <r>
    <x v="6"/>
    <x v="31"/>
    <n v="10"/>
    <s v="REPUESTOS"/>
    <s v="DIFUSOR PARA ANTORCHA TIG CS310A (3)"/>
    <n v="23271700"/>
    <s v="Licitación pública"/>
    <n v="1"/>
    <n v="6"/>
    <n v="15"/>
    <n v="270000"/>
    <s v="UNIDAD"/>
    <s v="NO SOLICITADAS"/>
  </r>
  <r>
    <x v="6"/>
    <x v="31"/>
    <n v="10"/>
    <s v="REPUESTOS"/>
    <s v="ANILLO AISLANTE BAQUELITA"/>
    <n v="23271700"/>
    <s v="Licitación pública"/>
    <n v="1"/>
    <n v="6"/>
    <n v="4"/>
    <n v="271080"/>
    <s v="UNIDAD"/>
    <s v="NO SOLICITADAS"/>
  </r>
  <r>
    <x v="6"/>
    <x v="31"/>
    <n v="10"/>
    <s v="REPUESTOS"/>
    <s v="ANILLO DE FIJACION"/>
    <n v="23271700"/>
    <s v="Licitación pública"/>
    <n v="1"/>
    <n v="6"/>
    <n v="4"/>
    <n v="271080"/>
    <s v="UNIDAD"/>
    <s v="NO SOLICITADAS"/>
  </r>
  <r>
    <x v="6"/>
    <x v="31"/>
    <n v="10"/>
    <s v="REPUESTOS"/>
    <s v="DIFUSOR PARA ANTORCHA TIG CS310A (2)"/>
    <n v="23271700"/>
    <s v="Licitación pública"/>
    <n v="1"/>
    <n v="6"/>
    <n v="15"/>
    <n v="280800"/>
    <s v="UNIDAD"/>
    <s v="NO SOLICITADAS"/>
  </r>
  <r>
    <x v="6"/>
    <x v="31"/>
    <n v="10"/>
    <s v="REPUESTOS"/>
    <s v="BROCA DE COBALTO 3/32"/>
    <n v="27112800"/>
    <s v="Licitación pública"/>
    <n v="1"/>
    <n v="6"/>
    <n v="60"/>
    <n v="337440"/>
    <s v="UNIDAD"/>
    <s v="NO SOLICITADAS"/>
  </r>
  <r>
    <x v="6"/>
    <x v="31"/>
    <n v="10"/>
    <s v="REPUESTOS"/>
    <s v="PUNTA CONTACTO ACERO 1.2 (6902)"/>
    <n v="23271700"/>
    <s v="Licitación pública"/>
    <n v="1"/>
    <n v="6"/>
    <n v="10"/>
    <n v="369000"/>
    <s v="UNIDAD"/>
    <s v="NO SOLICITADAS"/>
  </r>
  <r>
    <x v="6"/>
    <x v="31"/>
    <n v="10"/>
    <s v="REPUESTOS"/>
    <s v="DIFUSOR PARA ANTORCHA TIG CS310A (1)"/>
    <n v="23271700"/>
    <s v="Licitación pública"/>
    <n v="1"/>
    <n v="6"/>
    <n v="20"/>
    <n v="374400"/>
    <s v="UNIDAD"/>
    <s v="NO SOLICITADAS"/>
  </r>
  <r>
    <x v="6"/>
    <x v="31"/>
    <n v="10"/>
    <s v="REPUESTOS"/>
    <s v="BOQUILLA 80AMP 9-8211"/>
    <n v="23271700"/>
    <s v="Licitación pública"/>
    <n v="1"/>
    <n v="6"/>
    <n v="5"/>
    <n v="423900"/>
    <s v="UNIDAD"/>
    <s v="NO SOLICITADAS"/>
  </r>
  <r>
    <x v="6"/>
    <x v="31"/>
    <n v="10"/>
    <s v="REPUESTOS"/>
    <s v="BOQUILLA AL 4000 ( 6897)"/>
    <n v="23271700"/>
    <s v="Licitación pública"/>
    <n v="1"/>
    <n v="6"/>
    <n v="5"/>
    <n v="423900"/>
    <s v="UNIDAD"/>
    <s v="NO SOLICITADAS"/>
  </r>
  <r>
    <x v="6"/>
    <x v="31"/>
    <n v="10"/>
    <s v="REPUESTOS"/>
    <s v="VASO PARA PISTOLA  (1)"/>
    <n v="31211900"/>
    <s v="Licitación pública"/>
    <n v="1"/>
    <n v="6"/>
    <n v="1"/>
    <n v="495450"/>
    <s v="UNIDAD"/>
    <s v="NO SOLICITADAS"/>
  </r>
  <r>
    <x v="6"/>
    <x v="31"/>
    <n v="10"/>
    <s v="REPUESTOS"/>
    <s v="PROTECTOR DE CHISPA"/>
    <n v="23271700"/>
    <s v="Licitación pública"/>
    <n v="1"/>
    <n v="6"/>
    <n v="5"/>
    <n v="499500"/>
    <s v="UNIDAD"/>
    <s v="NO SOLICITADAS"/>
  </r>
  <r>
    <x v="6"/>
    <x v="31"/>
    <n v="10"/>
    <s v="REPUESTOS"/>
    <s v="VASO PARA PISTOLA  (2)"/>
    <n v="31211900"/>
    <s v="Licitación pública"/>
    <n v="1"/>
    <n v="6"/>
    <n v="1"/>
    <n v="542520"/>
    <s v="UNIDAD"/>
    <s v="NO SOLICITADAS"/>
  </r>
  <r>
    <x v="6"/>
    <x v="31"/>
    <n v="10"/>
    <s v="REPUESTOS"/>
    <s v="PORTA TUNGSTENO DE 0,040"/>
    <n v="23271700"/>
    <s v="Licitación pública"/>
    <n v="1"/>
    <n v="6"/>
    <n v="15"/>
    <n v="553500"/>
    <s v="UNIDAD"/>
    <s v="NO SOLICITADAS"/>
  </r>
  <r>
    <x v="6"/>
    <x v="31"/>
    <n v="10"/>
    <s v="REPUESTOS"/>
    <s v="PORTA TUNGSTENO DE 1/16&quot;"/>
    <n v="23271700"/>
    <s v="Licitación pública"/>
    <n v="1"/>
    <n v="6"/>
    <n v="15"/>
    <n v="553500"/>
    <s v="UNIDAD"/>
    <s v="NO SOLICITADAS"/>
  </r>
  <r>
    <x v="6"/>
    <x v="31"/>
    <n v="10"/>
    <s v="REPUESTOS"/>
    <s v="PORTA TUNGSTENO DE 3/32&quot;"/>
    <n v="23271700"/>
    <s v="Licitación pública"/>
    <n v="1"/>
    <n v="6"/>
    <n v="15"/>
    <n v="553500"/>
    <s v="UNIDAD"/>
    <s v="NO SOLICITADAS"/>
  </r>
  <r>
    <x v="6"/>
    <x v="31"/>
    <n v="10"/>
    <s v="REPUESTOS"/>
    <s v="STAR CARDRIGE 9-8213"/>
    <n v="23271700"/>
    <s v="Licitación pública"/>
    <n v="1"/>
    <n v="6"/>
    <n v="2"/>
    <n v="624240"/>
    <s v="UNIDAD"/>
    <s v="NO SOLICITADAS"/>
  </r>
  <r>
    <x v="6"/>
    <x v="31"/>
    <n v="10"/>
    <s v="REPUESTOS"/>
    <s v="PROTECTOR DE INTERRUPTOR DE 2 POSICIONES"/>
    <n v="39122200"/>
    <s v="Licitación pública"/>
    <n v="1"/>
    <n v="6"/>
    <n v="10"/>
    <n v="681160"/>
    <s v="UNIDAD"/>
    <s v="NO SOLICITADAS"/>
  </r>
  <r>
    <x v="6"/>
    <x v="31"/>
    <n v="10"/>
    <s v="REPUESTOS"/>
    <s v="KIT DE MANTENIMIENTO DE BOMBA HIDRAULICA"/>
    <n v="40151700"/>
    <s v="Licitación pública"/>
    <n v="1"/>
    <n v="6"/>
    <n v="1"/>
    <n v="800000"/>
    <s v="UNIDAD"/>
    <s v="NO SOLICITADAS"/>
  </r>
  <r>
    <x v="6"/>
    <x v="31"/>
    <n v="10"/>
    <s v="REPUESTOS"/>
    <s v="BOQUILLA 100AMP 9-8212"/>
    <n v="23271700"/>
    <s v="Licitación pública"/>
    <n v="1"/>
    <n v="6"/>
    <n v="10"/>
    <n v="847800"/>
    <s v="UNIDAD"/>
    <s v="NO SOLICITADAS"/>
  </r>
  <r>
    <x v="6"/>
    <x v="31"/>
    <n v="10"/>
    <s v="REPUESTOS"/>
    <s v="BOQUILLA 60AMP 9-8210"/>
    <n v="23271700"/>
    <s v="Licitación pública"/>
    <n v="1"/>
    <n v="6"/>
    <n v="10"/>
    <n v="847800"/>
    <s v="UNIDAD"/>
    <s v="NO SOLICITADAS"/>
  </r>
  <r>
    <x v="6"/>
    <x v="31"/>
    <n v="10"/>
    <s v="REPUESTOS"/>
    <s v="MANOMETRO PARA EXTINTOR"/>
    <n v="41103300"/>
    <s v="Licitación pública"/>
    <n v="1"/>
    <n v="6"/>
    <n v="150"/>
    <n v="900000"/>
    <s v="UNIDAD"/>
    <s v="NO SOLICITADAS"/>
  </r>
  <r>
    <x v="6"/>
    <x v="31"/>
    <n v="10"/>
    <s v="REPUESTOS"/>
    <s v="MEMBRANA DE OSMOSIS INVERSA"/>
    <n v="41104900"/>
    <s v="Licitación pública"/>
    <n v="1"/>
    <n v="6"/>
    <n v="2"/>
    <n v="999000"/>
    <s v="UNIDAD"/>
    <s v="NO SOLICITADAS"/>
  </r>
  <r>
    <x v="6"/>
    <x v="31"/>
    <n v="10"/>
    <s v="REPUESTOS"/>
    <s v="CARTUCHO POLYGARD-CT 1 MICRA DE PORO NOMINAL,"/>
    <n v="40161500"/>
    <s v="Licitación pública"/>
    <n v="1"/>
    <n v="6"/>
    <n v="5"/>
    <n v="1557000"/>
    <s v="UNIDAD"/>
    <s v="NO SOLICITADAS"/>
  </r>
  <r>
    <x v="6"/>
    <x v="31"/>
    <n v="10"/>
    <s v="REPUESTOS"/>
    <s v="CARTUCHO POLYGARD-CT 10 MICRA DE PORO NOMINAL, "/>
    <n v="40161500"/>
    <s v="Licitación pública"/>
    <n v="1"/>
    <n v="6"/>
    <n v="5"/>
    <n v="1557000"/>
    <s v="UNIDAD"/>
    <s v="NO SOLICITADAS"/>
  </r>
  <r>
    <x v="6"/>
    <x v="31"/>
    <n v="10"/>
    <s v="REPUESTOS"/>
    <s v="CARTUCHOS MILLIPORE POLYGARD-CT,"/>
    <n v="40161500"/>
    <s v="Licitación pública"/>
    <n v="1"/>
    <n v="6"/>
    <n v="5"/>
    <n v="1557000"/>
    <s v="UNIDAD"/>
    <s v="NO SOLICITADAS"/>
  </r>
  <r>
    <x v="6"/>
    <x v="31"/>
    <n v="10"/>
    <s v="REPUESTOS"/>
    <s v="BOBINA PARA CORRIENTES "/>
    <n v="32121700"/>
    <s v="Licitación pública"/>
    <n v="1"/>
    <n v="6"/>
    <n v="1"/>
    <n v="1800000"/>
    <s v="UNIDAD"/>
    <s v="NO SOLICITADAS"/>
  </r>
  <r>
    <x v="6"/>
    <x v="31"/>
    <n v="10"/>
    <s v="REPUESTOS"/>
    <s v="BOMBA Y VALVULA DE PUNTO DE VACIO INTEGRADA"/>
    <n v="40151500"/>
    <s v="Licitación pública"/>
    <n v="1"/>
    <n v="6"/>
    <n v="1"/>
    <n v="2070105"/>
    <s v="UNIDAD"/>
    <s v="NO SOLICITADAS"/>
  </r>
  <r>
    <x v="6"/>
    <x v="31"/>
    <n v="10"/>
    <s v="REPUESTOS"/>
    <s v="FRESAS  1/8&quot;"/>
    <n v="23241600"/>
    <s v="Licitación pública"/>
    <n v="1"/>
    <n v="6"/>
    <n v="6"/>
    <n v="3855600"/>
    <s v="UNIDAD"/>
    <s v="NO SOLICITADAS"/>
  </r>
  <r>
    <x v="6"/>
    <x v="31"/>
    <n v="10"/>
    <s v="REPUESTOS"/>
    <s v="MODULO DE PURIFICACION "/>
    <n v="40161500"/>
    <s v="Licitación pública"/>
    <n v="1"/>
    <n v="6"/>
    <n v="6"/>
    <n v="5619240"/>
    <s v="UNIDAD"/>
    <s v="NO SOLICITADAS"/>
  </r>
  <r>
    <x v="6"/>
    <x v="31"/>
    <n v="10"/>
    <s v="REPUESTOS"/>
    <s v="VALVULA DE VACIO"/>
    <n v="40141600"/>
    <s v="Licitación pública"/>
    <n v="1"/>
    <n v="6"/>
    <n v="20"/>
    <n v="6228000"/>
    <s v="UNIDAD"/>
    <s v="NO SOLICITADAS"/>
  </r>
  <r>
    <x v="6"/>
    <x v="31"/>
    <n v="10"/>
    <s v="REPUESTOS"/>
    <s v="FRESAS  1/4&quot;"/>
    <n v="23241600"/>
    <s v="Licitación pública"/>
    <n v="1"/>
    <n v="6"/>
    <n v="4"/>
    <n v="7239600"/>
    <s v="UNIDAD"/>
    <s v="NO SOLICITADAS"/>
  </r>
  <r>
    <x v="6"/>
    <x v="31"/>
    <n v="10"/>
    <s v="REPUESTOS"/>
    <s v="JUEGO DE GUAYAS PARA TENSIOMETROS"/>
    <n v="31152200"/>
    <s v="Licitación pública"/>
    <n v="1"/>
    <n v="6"/>
    <n v="1"/>
    <n v="9365400"/>
    <s v="UNIDAD"/>
    <s v="NO SOLICITADAS"/>
  </r>
  <r>
    <x v="6"/>
    <x v="31"/>
    <n v="10"/>
    <s v="REPUESTOS"/>
    <s v="RELEVO   P/N:  227-28-5A"/>
    <n v="39122325"/>
    <s v="Selección abreviada menor cuantía"/>
    <n v="2"/>
    <n v="6"/>
    <n v="2"/>
    <n v="12138000"/>
    <s v="UNIDAD"/>
    <s v="NO SOLICITADAS"/>
  </r>
  <r>
    <x v="6"/>
    <x v="31"/>
    <n v="10"/>
    <s v="REPUESTOS"/>
    <s v="SELLO   P/N:  110-032-1"/>
    <n v="20121423"/>
    <s v="Selección abreviada menor cuantía"/>
    <n v="2"/>
    <n v="6"/>
    <n v="27"/>
    <n v="12048750"/>
    <s v="METRO"/>
    <s v="NO SOLICITADAS"/>
  </r>
  <r>
    <x v="6"/>
    <x v="31"/>
    <n v="10"/>
    <s v="REPUESTOS"/>
    <s v="MONTANTE   P/N:  41531"/>
    <n v="23153130"/>
    <s v="Selección abreviada menor cuantía"/>
    <n v="2"/>
    <n v="6"/>
    <n v="2"/>
    <n v="11424000"/>
    <s v="UNIDAD"/>
    <s v="NO SOLICITADAS"/>
  </r>
  <r>
    <x v="6"/>
    <x v="31"/>
    <n v="10"/>
    <s v="REPUESTOS"/>
    <s v="CONECTOR   P/N:  30-119-3"/>
    <n v="31163100"/>
    <s v="Selección abreviada menor cuantía"/>
    <n v="2"/>
    <n v="6"/>
    <n v="2"/>
    <n v="7461300"/>
    <s v="UNIDAD"/>
    <s v="NO SOLICITADAS"/>
  </r>
  <r>
    <x v="6"/>
    <x v="31"/>
    <n v="10"/>
    <s v="REPUESTOS"/>
    <s v="PERNO   P/N:  CR3243-4-3"/>
    <n v="31161501"/>
    <s v="Selección abreviada menor cuantía"/>
    <n v="2"/>
    <n v="6"/>
    <n v="800"/>
    <n v="6400000"/>
    <s v="UNIDAD"/>
    <s v="NO SOLICITADAS"/>
  </r>
  <r>
    <x v="6"/>
    <x v="31"/>
    <n v="10"/>
    <s v="REPUESTOS"/>
    <s v="LUZ DE POSICION DE TAILBOOM   P/N:  01-0770966-00"/>
    <n v="39111707"/>
    <s v="Selección abreviada menor cuantía"/>
    <n v="2"/>
    <n v="6"/>
    <n v="2"/>
    <n v="5607300"/>
    <s v="UNIDAD"/>
    <s v="NO SOLICITADAS"/>
  </r>
  <r>
    <x v="6"/>
    <x v="31"/>
    <n v="10"/>
    <s v="REPUESTOS"/>
    <s v="PERNO   P/N:  CR3243-4-2"/>
    <n v="31161501"/>
    <s v="Selección abreviada menor cuantía"/>
    <n v="2"/>
    <n v="6"/>
    <n v="800"/>
    <n v="5600000"/>
    <s v="UNIDAD"/>
    <s v="NO SOLICITADAS"/>
  </r>
  <r>
    <x v="6"/>
    <x v="31"/>
    <n v="10"/>
    <s v="REPUESTOS"/>
    <s v="REMACHE   P/N:  CR3243-4-01"/>
    <n v="31162200"/>
    <s v="Selección abreviada menor cuantía"/>
    <n v="2"/>
    <n v="6"/>
    <n v="800"/>
    <n v="5560000"/>
    <s v="UNIDAD"/>
    <s v="NO SOLICITADAS"/>
  </r>
  <r>
    <x v="6"/>
    <x v="31"/>
    <n v="10"/>
    <s v="REPUESTOS"/>
    <s v="RELEVO   P/N:  MS24149-D1"/>
    <n v="39122325"/>
    <s v="Selección abreviada menor cuantía"/>
    <n v="2"/>
    <n v="6"/>
    <n v="2"/>
    <n v="5273700"/>
    <s v="UNIDAD"/>
    <s v="NO SOLICITADAS"/>
  </r>
  <r>
    <x v="6"/>
    <x v="31"/>
    <n v="10"/>
    <s v="REPUESTOS"/>
    <s v="SELLO   P/N:  110-023-11"/>
    <n v="20121423"/>
    <s v="Selección abreviada menor cuantía"/>
    <n v="2"/>
    <n v="6"/>
    <n v="15"/>
    <n v="4819500"/>
    <s v="METRO"/>
    <s v="NO SOLICITADAS"/>
  </r>
  <r>
    <x v="6"/>
    <x v="31"/>
    <n v="10"/>
    <s v="REPUESTOS"/>
    <s v="ARANDELAS   P/N:  140-001-1"/>
    <n v="31161800"/>
    <s v="Selección abreviada menor cuantía"/>
    <n v="2"/>
    <n v="6"/>
    <n v="1004"/>
    <n v="4618400"/>
    <s v="UNIDAD"/>
    <s v="NO SOLICITADAS"/>
  </r>
  <r>
    <x v="6"/>
    <x v="31"/>
    <n v="10"/>
    <s v="REPUESTOS"/>
    <s v="RELEVO   P/N:  110-077D1"/>
    <n v="39122325"/>
    <s v="Selección abreviada menor cuantía"/>
    <n v="2"/>
    <n v="6"/>
    <n v="2"/>
    <n v="4462500"/>
    <s v="UNIDAD"/>
    <s v="NO SOLICITADAS"/>
  </r>
  <r>
    <x v="6"/>
    <x v="31"/>
    <n v="10"/>
    <s v="REPUESTOS"/>
    <s v="ABRAZADERA   P/N:  MS21919WDG7"/>
    <n v="31162914"/>
    <s v="Selección abreviada menor cuantía"/>
    <n v="2"/>
    <n v="6"/>
    <n v="200"/>
    <n v="4200000"/>
    <s v="UNIDAD"/>
    <s v="NO SOLICITADAS"/>
  </r>
  <r>
    <x v="6"/>
    <x v="31"/>
    <n v="10"/>
    <s v="REPUESTOS"/>
    <s v="PERNO   P/N:  NAS1354D-S7S15"/>
    <n v="31161501"/>
    <s v="Selección abreviada menor cuantía"/>
    <n v="2"/>
    <n v="6"/>
    <n v="8"/>
    <n v="4055600"/>
    <s v="UNIDAD"/>
    <s v="NO SOLICITADAS"/>
  </r>
  <r>
    <x v="6"/>
    <x v="31"/>
    <n v="10"/>
    <s v="REPUESTOS"/>
    <s v="LUZ DE NAVEGACION ROJA   P/N:  01-0270880-02  /  01-0771105-04"/>
    <n v="39111707"/>
    <s v="Selección abreviada menor cuantía"/>
    <n v="2"/>
    <n v="6"/>
    <n v="2"/>
    <n v="3884160"/>
    <s v="UNIDAD"/>
    <s v="NO SOLICITADAS"/>
  </r>
  <r>
    <x v="6"/>
    <x v="31"/>
    <n v="10"/>
    <s v="REPUESTOS"/>
    <s v="LUZ DE NAVEGACION VERDE   P/N:  01-0270880-01  / 01-0771105-03"/>
    <n v="39111707"/>
    <s v="Selección abreviada menor cuantía"/>
    <n v="2"/>
    <n v="6"/>
    <n v="2"/>
    <n v="3884160"/>
    <s v="UNIDAD"/>
    <s v="NO SOLICITADAS"/>
  </r>
  <r>
    <x v="6"/>
    <x v="31"/>
    <n v="10"/>
    <s v="REPUESTOS"/>
    <s v="CIRCUITO   P/N:  MS25244-10"/>
    <n v="39121633"/>
    <s v="Selección abreviada menor cuantía"/>
    <n v="2"/>
    <n v="6"/>
    <n v="8"/>
    <n v="3579600"/>
    <s v="UNIDAD"/>
    <s v="NO SOLICITADAS"/>
  </r>
  <r>
    <x v="6"/>
    <x v="31"/>
    <n v="10"/>
    <s v="REPUESTOS"/>
    <s v="CONECTOR   P/N:  30-059-1A"/>
    <n v="31163100"/>
    <s v="Selección abreviada menor cuantía"/>
    <n v="2"/>
    <n v="6"/>
    <n v="5"/>
    <n v="3480750"/>
    <s v="UNIDAD"/>
    <s v="NO SOLICITADAS"/>
  </r>
  <r>
    <x v="6"/>
    <x v="31"/>
    <n v="10"/>
    <s v="REPUESTOS"/>
    <s v="ABRAZADERA   P/N:  MS21919WDG8"/>
    <n v="31162914"/>
    <s v="Selección abreviada menor cuantía"/>
    <n v="2"/>
    <n v="6"/>
    <n v="200"/>
    <n v="3340000"/>
    <s v="UNIDAD"/>
    <s v="NO SOLICITADAS"/>
  </r>
  <r>
    <x v="6"/>
    <x v="31"/>
    <n v="10"/>
    <s v="REPUESTOS"/>
    <s v="BROCHE   P/N:  90-030-06A3"/>
    <n v="53141507"/>
    <s v="Selección abreviada menor cuantía"/>
    <n v="2"/>
    <n v="6"/>
    <n v="4"/>
    <n v="3332000"/>
    <s v="UNIDAD"/>
    <s v="NO SOLICITADAS"/>
  </r>
  <r>
    <x v="6"/>
    <x v="31"/>
    <n v="10"/>
    <s v="REPUESTOS"/>
    <s v="CONECTOR   P/N:  30-059-1F"/>
    <n v="31163100"/>
    <s v="Selección abreviada menor cuantía"/>
    <n v="2"/>
    <n v="6"/>
    <n v="5"/>
    <n v="3232250"/>
    <s v="UNIDAD"/>
    <s v="NO SOLICITADAS"/>
  </r>
  <r>
    <x v="6"/>
    <x v="31"/>
    <n v="10"/>
    <s v="REPUESTOS"/>
    <s v="LAMINA   P/N:  LAMINA 2024T3 1.2 X 3 METROS 0.050"/>
    <n v="30265000"/>
    <s v="Selección abreviada menor cuantía"/>
    <n v="2"/>
    <n v="6"/>
    <n v="5"/>
    <n v="3213000"/>
    <s v="UNIDAD"/>
    <s v="NO SOLICITADAS"/>
  </r>
  <r>
    <x v="6"/>
    <x v="31"/>
    <n v="10"/>
    <s v="REPUESTOS"/>
    <s v="SELLO   P/N:  110-019-1"/>
    <n v="20121423"/>
    <s v="Selección abreviada menor cuantía"/>
    <n v="2"/>
    <n v="6"/>
    <n v="15"/>
    <n v="3213000"/>
    <s v="METRO"/>
    <s v="NO SOLICITADAS"/>
  </r>
  <r>
    <x v="6"/>
    <x v="31"/>
    <n v="10"/>
    <s v="REPUESTOS"/>
    <s v="INTERRUPTOR   P/N:  MS25125-C3"/>
    <n v="39121633"/>
    <s v="Selección abreviada menor cuantía"/>
    <n v="2"/>
    <n v="6"/>
    <n v="2"/>
    <n v="3189200"/>
    <s v="UNIDAD"/>
    <s v="NO SOLICITADAS"/>
  </r>
  <r>
    <x v="6"/>
    <x v="31"/>
    <n v="10"/>
    <s v="REPUESTOS"/>
    <s v="ABRAZADERA   P/N:  MS21919WDG13"/>
    <n v="31162914"/>
    <s v="Selección abreviada menor cuantía"/>
    <n v="2"/>
    <n v="6"/>
    <n v="160"/>
    <n v="3088000"/>
    <s v="UNIDAD"/>
    <s v="NO SOLICITADAS"/>
  </r>
  <r>
    <x v="6"/>
    <x v="31"/>
    <n v="10"/>
    <s v="REPUESTOS"/>
    <s v="CONECTOR   P/N:  MS3450K36-6S"/>
    <n v="31163100"/>
    <s v="Selección abreviada menor cuantía"/>
    <n v="2"/>
    <n v="6"/>
    <n v="2"/>
    <n v="3084500"/>
    <s v="UNIDAD"/>
    <s v="NO SOLICITADAS"/>
  </r>
  <r>
    <x v="6"/>
    <x v="31"/>
    <n v="10"/>
    <s v="REPUESTOS"/>
    <s v="TUERCA   P/N:  MS21042L3"/>
    <n v="31161700"/>
    <s v="Selección abreviada menor cuantía"/>
    <n v="2"/>
    <n v="6"/>
    <n v="750"/>
    <n v="3000000"/>
    <s v="UNIDAD"/>
    <s v="NO SOLICITADAS"/>
  </r>
  <r>
    <x v="6"/>
    <x v="31"/>
    <n v="10"/>
    <s v="REPUESTOS"/>
    <s v="RELEVO   P/N:  MS24172D1"/>
    <n v="39122325"/>
    <s v="Selección abreviada menor cuantía"/>
    <n v="2"/>
    <n v="6"/>
    <n v="2"/>
    <n v="2998800"/>
    <s v="UNIDAD"/>
    <s v="NO SOLICITADAS"/>
  </r>
  <r>
    <x v="6"/>
    <x v="31"/>
    <n v="10"/>
    <s v="REPUESTOS"/>
    <s v="LUZ (VERDE)   P/N:  MS25010B11A327"/>
    <n v="39111707"/>
    <s v="Selección abreviada menor cuantía"/>
    <n v="2"/>
    <n v="6"/>
    <n v="20"/>
    <n v="2975000"/>
    <s v="UNIDAD"/>
    <s v="NO SOLICITADAS"/>
  </r>
  <r>
    <x v="6"/>
    <x v="31"/>
    <n v="10"/>
    <s v="REPUESTOS"/>
    <s v="RELEVO   P/N:  MS24568-D1"/>
    <n v="39122325"/>
    <s v="Selección abreviada menor cuantía"/>
    <n v="2"/>
    <n v="6"/>
    <n v="2"/>
    <n v="2975000"/>
    <s v="UNIDAD"/>
    <s v="NO SOLICITADAS"/>
  </r>
  <r>
    <x v="6"/>
    <x v="31"/>
    <n v="10"/>
    <s v="REPUESTOS"/>
    <s v="RIEL ENGANCHE   P/N:  80-011-P909O"/>
    <n v="25121713"/>
    <s v="Selección abreviada menor cuantía"/>
    <n v="2"/>
    <n v="6"/>
    <n v="25"/>
    <n v="2797500"/>
    <s v="UNIDAD"/>
    <s v="NO SOLICITADAS"/>
  </r>
  <r>
    <x v="6"/>
    <x v="31"/>
    <n v="10"/>
    <s v="REPUESTOS"/>
    <s v="RIEL ENGANCHE   P/N:  80-011-P9F09O"/>
    <n v="25121713"/>
    <s v="Selección abreviada menor cuantía"/>
    <n v="2"/>
    <n v="6"/>
    <n v="25"/>
    <n v="2797500"/>
    <s v="UNIDAD"/>
    <s v="NO SOLICITADAS"/>
  </r>
  <r>
    <x v="6"/>
    <x v="31"/>
    <n v="10"/>
    <s v="REPUESTOS"/>
    <s v="CONECTOR   P/N:  MS3110E8-4S  /  M39029/10-140"/>
    <n v="31163100"/>
    <s v="Selección abreviada menor cuantía"/>
    <n v="2"/>
    <n v="6"/>
    <n v="25"/>
    <n v="2790000"/>
    <s v="UNIDAD"/>
    <s v="NO SOLICITADAS"/>
  </r>
  <r>
    <x v="6"/>
    <x v="31"/>
    <n v="10"/>
    <s v="REPUESTOS"/>
    <s v="CONECTOR   P/N:  30-085-3"/>
    <n v="31163100"/>
    <s v="Selección abreviada menor cuantía"/>
    <n v="2"/>
    <n v="6"/>
    <n v="4"/>
    <n v="2737000"/>
    <s v="UNIDAD"/>
    <s v="NO SOLICITADAS"/>
  </r>
  <r>
    <x v="6"/>
    <x v="31"/>
    <n v="10"/>
    <s v="REPUESTOS"/>
    <s v="ABRAZADERA   P/N:  MS21919WDG4"/>
    <n v="31162914"/>
    <s v="Selección abreviada menor cuantía"/>
    <n v="2"/>
    <n v="6"/>
    <n v="200"/>
    <n v="2660000"/>
    <s v="UNIDAD"/>
    <s v="NO SOLICITADAS"/>
  </r>
  <r>
    <x v="6"/>
    <x v="31"/>
    <n v="10"/>
    <s v="REPUESTOS"/>
    <s v="SELLO   P/N:  110-015-015-3"/>
    <n v="20121423"/>
    <s v="Selección abreviada menor cuantía"/>
    <n v="2"/>
    <n v="6"/>
    <n v="20"/>
    <n v="2624000"/>
    <s v="METRO"/>
    <s v="NO SOLICITADAS"/>
  </r>
  <r>
    <x v="6"/>
    <x v="31"/>
    <n v="10"/>
    <s v="REPUESTOS"/>
    <s v="ABRAZADERA   P/N:  MS21919WDG3"/>
    <n v="31162914"/>
    <s v="Selección abreviada menor cuantía"/>
    <n v="2"/>
    <n v="6"/>
    <n v="150"/>
    <n v="2602500"/>
    <s v="UNIDAD"/>
    <s v="NO SOLICITADAS"/>
  </r>
  <r>
    <x v="6"/>
    <x v="31"/>
    <n v="10"/>
    <s v="REPUESTOS"/>
    <s v="CIRCUITO   P/N:  MS25244-2"/>
    <n v="39121633"/>
    <s v="Selección abreviada menor cuantía"/>
    <n v="2"/>
    <n v="6"/>
    <n v="6"/>
    <n v="2570400"/>
    <s v="UNIDAD"/>
    <s v="NO SOLICITADAS"/>
  </r>
  <r>
    <x v="6"/>
    <x v="31"/>
    <n v="10"/>
    <s v="REPUESTOS"/>
    <s v="CIRCUITO   P/N:  MS25244-35"/>
    <n v="39121633"/>
    <s v="Selección abreviada menor cuantía"/>
    <n v="2"/>
    <n v="6"/>
    <n v="6"/>
    <n v="2570400"/>
    <s v="UNIDAD"/>
    <s v="NO SOLICITADAS"/>
  </r>
  <r>
    <x v="6"/>
    <x v="31"/>
    <n v="10"/>
    <s v="REPUESTOS"/>
    <s v="CIRCUITO   P/N:  MS25244-7½"/>
    <n v="39121633"/>
    <s v="Selección abreviada menor cuantía"/>
    <n v="2"/>
    <n v="6"/>
    <n v="6"/>
    <n v="2570400"/>
    <s v="UNIDAD"/>
    <s v="NO SOLICITADAS"/>
  </r>
  <r>
    <x v="6"/>
    <x v="31"/>
    <n v="10"/>
    <s v="REPUESTOS"/>
    <s v="PERNO   P/N:  CR3243-4-5"/>
    <n v="31161501"/>
    <s v="Selección abreviada menor cuantía"/>
    <n v="2"/>
    <n v="6"/>
    <n v="300"/>
    <n v="2550000"/>
    <s v="UNIDAD"/>
    <s v="NO SOLICITADAS"/>
  </r>
  <r>
    <x v="6"/>
    <x v="31"/>
    <n v="10"/>
    <s v="REPUESTOS"/>
    <s v="RELEVO   P/N:  110-049-3"/>
    <n v="39122325"/>
    <s v="Selección abreviada menor cuantía"/>
    <n v="2"/>
    <n v="6"/>
    <n v="2"/>
    <n v="2499000"/>
    <s v="UNIDAD"/>
    <s v="NO SOLICITADAS"/>
  </r>
  <r>
    <x v="6"/>
    <x v="31"/>
    <n v="10"/>
    <s v="REPUESTOS"/>
    <s v="CONECTOR   P/N:  30-062-1"/>
    <n v="31163100"/>
    <s v="Selección abreviada menor cuantía"/>
    <n v="2"/>
    <n v="6"/>
    <n v="2"/>
    <n v="2377700"/>
    <s v="UNIDAD"/>
    <s v="NO SOLICITADAS"/>
  </r>
  <r>
    <x v="6"/>
    <x v="31"/>
    <n v="10"/>
    <s v="REPUESTOS"/>
    <s v="RIEL ENGANCHE   P/N:  3590-H320"/>
    <n v="25121713"/>
    <s v="Selección abreviada menor cuantía"/>
    <n v="2"/>
    <n v="6"/>
    <n v="2"/>
    <n v="2284000"/>
    <s v="UNIDAD"/>
    <s v="NO SOLICITADAS"/>
  </r>
  <r>
    <x v="6"/>
    <x v="31"/>
    <n v="10"/>
    <s v="REPUESTOS"/>
    <s v="COLLAR   P/N:  HL87W5"/>
    <n v="31161612"/>
    <s v="Selección abreviada menor cuantía"/>
    <n v="2"/>
    <n v="6"/>
    <n v="29.5"/>
    <n v="2278875"/>
    <s v="UNIDAD"/>
    <s v="NO SOLICITADAS"/>
  </r>
  <r>
    <x v="6"/>
    <x v="31"/>
    <n v="10"/>
    <s v="REPUESTOS"/>
    <s v="CONECTOR   P/N:  30-044-4A"/>
    <n v="31163100"/>
    <s v="Selección abreviada menor cuantía"/>
    <n v="2"/>
    <n v="6"/>
    <n v="2"/>
    <n v="2249100"/>
    <s v="UNIDAD"/>
    <s v="NO SOLICITADAS"/>
  </r>
  <r>
    <x v="6"/>
    <x v="31"/>
    <n v="10"/>
    <s v="REPUESTOS"/>
    <s v="TUERCA   P/N:  MS21044D3"/>
    <n v="31161700"/>
    <s v="Selección abreviada menor cuantía"/>
    <n v="2"/>
    <n v="6"/>
    <n v="200"/>
    <n v="2200000"/>
    <s v="UNIDAD"/>
    <s v="NO SOLICITADAS"/>
  </r>
  <r>
    <x v="6"/>
    <x v="31"/>
    <n v="10"/>
    <s v="REPUESTOS"/>
    <s v="CONECTOR   P/N:  030-00134-0000"/>
    <n v="31163100"/>
    <s v="Selección abreviada menor cuantía"/>
    <n v="2"/>
    <n v="6"/>
    <n v="4"/>
    <n v="2165800"/>
    <s v="UNIDAD"/>
    <s v="NO SOLICITADAS"/>
  </r>
  <r>
    <x v="6"/>
    <x v="31"/>
    <n v="10"/>
    <s v="REPUESTOS"/>
    <s v="RELEVO   P/N:  MS24171-D1"/>
    <n v="39122325"/>
    <s v="Selección abreviada menor cuantía"/>
    <n v="2"/>
    <n v="6"/>
    <n v="2"/>
    <n v="2163500"/>
    <s v="UNIDAD"/>
    <s v="NO SOLICITADAS"/>
  </r>
  <r>
    <x v="6"/>
    <x v="31"/>
    <n v="10"/>
    <s v="REPUESTOS"/>
    <s v="CIRCUITO   P/N:  MS25244-1"/>
    <n v="39121633"/>
    <s v="Selección abreviada menor cuantía"/>
    <n v="2"/>
    <n v="6"/>
    <n v="4"/>
    <n v="2142000"/>
    <s v="UNIDAD"/>
    <s v="NO SOLICITADAS"/>
  </r>
  <r>
    <x v="6"/>
    <x v="31"/>
    <n v="10"/>
    <s v="REPUESTOS"/>
    <s v="CIRCUITO   P/N:  MS25244-3"/>
    <n v="39121633"/>
    <s v="Selección abreviada menor cuantía"/>
    <n v="2"/>
    <n v="6"/>
    <n v="4"/>
    <n v="2142000"/>
    <s v="UNIDAD"/>
    <s v="NO SOLICITADAS"/>
  </r>
  <r>
    <x v="6"/>
    <x v="31"/>
    <n v="10"/>
    <s v="REPUESTOS"/>
    <s v="CONECTOR   P/N:  M39029/86-463"/>
    <n v="31163100"/>
    <s v="Selección abreviada menor cuantía"/>
    <n v="2"/>
    <n v="6"/>
    <n v="10"/>
    <n v="2142000"/>
    <s v="UNIDAD"/>
    <s v="NO SOLICITADAS"/>
  </r>
  <r>
    <x v="6"/>
    <x v="31"/>
    <n v="10"/>
    <s v="REPUESTOS"/>
    <s v="PERNO   P/N:  NAS1353DS7S04D"/>
    <n v="31161501"/>
    <s v="Selección abreviada menor cuantía"/>
    <n v="2"/>
    <n v="6"/>
    <n v="4"/>
    <n v="2142000"/>
    <s v="UNIDAD"/>
    <s v="NO SOLICITADAS"/>
  </r>
  <r>
    <x v="6"/>
    <x v="31"/>
    <n v="10"/>
    <s v="REPUESTOS"/>
    <s v="CONECTOR   P/N:  TBF-12S-51PS"/>
    <n v="31163100"/>
    <s v="Selección abreviada menor cuantía"/>
    <n v="2"/>
    <n v="6"/>
    <n v="3"/>
    <n v="2141250"/>
    <s v="UNIDAD"/>
    <s v="NO SOLICITADAS"/>
  </r>
  <r>
    <x v="6"/>
    <x v="31"/>
    <n v="10"/>
    <s v="REPUESTOS"/>
    <s v="ABRAZADERA   P/N:  MS21919WDG12"/>
    <n v="31162914"/>
    <s v="Selección abreviada menor cuantía"/>
    <n v="2"/>
    <n v="6"/>
    <n v="100"/>
    <n v="2065000"/>
    <s v="UNIDAD"/>
    <s v="NO SOLICITADAS"/>
  </r>
  <r>
    <x v="6"/>
    <x v="31"/>
    <n v="10"/>
    <s v="REPUESTOS"/>
    <s v="PERNO   P/N:  NAS1354D-S7S20D"/>
    <n v="31161501"/>
    <s v="Selección abreviada menor cuantía"/>
    <n v="2"/>
    <n v="6"/>
    <n v="4"/>
    <n v="2056400"/>
    <s v="UNIDAD"/>
    <s v="NO SOLICITADAS"/>
  </r>
  <r>
    <x v="6"/>
    <x v="31"/>
    <n v="10"/>
    <s v="REPUESTOS"/>
    <s v="CIRCUITO   P/N:  MS25244-5"/>
    <n v="39121633"/>
    <s v="Selección abreviada menor cuantía"/>
    <n v="2"/>
    <n v="6"/>
    <n v="4"/>
    <n v="2046800"/>
    <s v="UNIDAD"/>
    <s v="NO SOLICITADAS"/>
  </r>
  <r>
    <x v="6"/>
    <x v="31"/>
    <n v="10"/>
    <s v="REPUESTOS"/>
    <s v="ABRAZADERA   P/N:  MS21919WDG14"/>
    <n v="31162914"/>
    <s v="Selección abreviada menor cuantía"/>
    <n v="2"/>
    <n v="6"/>
    <n v="120"/>
    <n v="2040000"/>
    <s v="UNIDAD"/>
    <s v="NO SOLICITADAS"/>
  </r>
  <r>
    <x v="6"/>
    <x v="31"/>
    <n v="10"/>
    <s v="REPUESTOS"/>
    <s v="ABRAZADERA   P/N:  MS21919WDG6"/>
    <n v="31162914"/>
    <s v="Selección abreviada menor cuantía"/>
    <n v="2"/>
    <n v="6"/>
    <n v="200"/>
    <n v="2000000"/>
    <s v="UNIDAD"/>
    <s v="NO SOLICITADAS"/>
  </r>
  <r>
    <x v="6"/>
    <x v="31"/>
    <n v="10"/>
    <s v="REPUESTOS"/>
    <s v="INTERRUPTOR   P/N:  C100E2-39"/>
    <n v="39121633"/>
    <s v="Selección abreviada menor cuantía"/>
    <n v="2"/>
    <n v="6"/>
    <n v="2"/>
    <n v="1987300"/>
    <s v="UNIDAD"/>
    <s v="NO SOLICITADAS"/>
  </r>
  <r>
    <x v="6"/>
    <x v="31"/>
    <n v="10"/>
    <s v="REPUESTOS"/>
    <s v="ABRAZADERA   P/N:  MS21919WDG5"/>
    <n v="31162914"/>
    <s v="Selección abreviada menor cuantía"/>
    <n v="2"/>
    <n v="6"/>
    <n v="180"/>
    <n v="1980000"/>
    <s v="UNIDAD"/>
    <s v="NO SOLICITADAS"/>
  </r>
  <r>
    <x v="6"/>
    <x v="31"/>
    <n v="10"/>
    <s v="REPUESTOS"/>
    <s v="CONECTOR   P/N:  30-044-4F"/>
    <n v="31163100"/>
    <s v="Selección abreviada menor cuantía"/>
    <n v="2"/>
    <n v="6"/>
    <n v="2"/>
    <n v="1977800"/>
    <s v="UNIDAD"/>
    <s v="NO SOLICITADAS"/>
  </r>
  <r>
    <x v="6"/>
    <x v="31"/>
    <n v="10"/>
    <s v="REPUESTOS"/>
    <s v="CONECTOR   P/N:  30-175-5S"/>
    <n v="31163100"/>
    <s v="Selección abreviada menor cuantía"/>
    <n v="2"/>
    <n v="6"/>
    <n v="3"/>
    <n v="1939350"/>
    <s v="UNIDAD"/>
    <s v="NO SOLICITADAS"/>
  </r>
  <r>
    <x v="6"/>
    <x v="31"/>
    <n v="10"/>
    <s v="REPUESTOS"/>
    <s v="SELLO   P/N:  110-071-1"/>
    <n v="20121423"/>
    <s v="Selección abreviada menor cuantía"/>
    <n v="2"/>
    <n v="6"/>
    <n v="15"/>
    <n v="1928250"/>
    <s v="METRO"/>
    <s v="NO SOLICITADAS"/>
  </r>
  <r>
    <x v="6"/>
    <x v="31"/>
    <n v="10"/>
    <s v="REPUESTOS"/>
    <s v="LAMINA   P/N:  LAMINA 7075T6 1.2 X 3 METROS 0.063"/>
    <n v="30265000"/>
    <s v="Selección abreviada menor cuantía"/>
    <n v="2"/>
    <n v="6"/>
    <n v="2"/>
    <n v="1927800"/>
    <s v="UNIDAD"/>
    <s v="NO SOLICITADAS"/>
  </r>
  <r>
    <x v="6"/>
    <x v="31"/>
    <n v="10"/>
    <s v="REPUESTOS"/>
    <s v="CAPUCHA   P/N:  990-000026-3"/>
    <n v="46181710"/>
    <s v="Selección abreviada menor cuantía"/>
    <n v="2"/>
    <n v="6"/>
    <n v="20"/>
    <n v="1904000"/>
    <s v="UNIDAD"/>
    <s v="NO SOLICITADAS"/>
  </r>
  <r>
    <x v="6"/>
    <x v="31"/>
    <n v="10"/>
    <s v="REPUESTOS"/>
    <s v="CONECTOR   P/N:  MS3106R32-6S"/>
    <n v="31163100"/>
    <s v="Selección abreviada menor cuantía"/>
    <n v="2"/>
    <n v="6"/>
    <n v="2"/>
    <n v="1904000"/>
    <s v="UNIDAD"/>
    <s v="NO SOLICITADAS"/>
  </r>
  <r>
    <x v="6"/>
    <x v="31"/>
    <n v="10"/>
    <s v="REPUESTOS"/>
    <s v="LUZ POSICION   P/N:  EGD-0930-3"/>
    <n v="39111707"/>
    <s v="Selección abreviada menor cuantía"/>
    <n v="2"/>
    <n v="6"/>
    <n v="8"/>
    <n v="1904000"/>
    <s v="UNIDAD"/>
    <s v="NO SOLICITADAS"/>
  </r>
  <r>
    <x v="6"/>
    <x v="31"/>
    <n v="10"/>
    <s v="REPUESTOS"/>
    <s v="PERNO   P/N:  PFSC35-38A"/>
    <n v="31161501"/>
    <s v="Selección abreviada menor cuantía"/>
    <n v="2"/>
    <n v="6"/>
    <n v="30"/>
    <n v="1885500"/>
    <s v="UNIDAD"/>
    <s v="NO SOLICITADAS"/>
  </r>
  <r>
    <x v="6"/>
    <x v="31"/>
    <n v="10"/>
    <s v="REPUESTOS"/>
    <s v="ABRAZADERA   P/N:  MS21919WCH2"/>
    <n v="31162914"/>
    <s v="Selección abreviada menor cuantía"/>
    <n v="2"/>
    <n v="6"/>
    <n v="110"/>
    <n v="1837000"/>
    <s v="UNIDAD"/>
    <s v="NO SOLICITADAS"/>
  </r>
  <r>
    <x v="6"/>
    <x v="31"/>
    <n v="10"/>
    <s v="REPUESTOS"/>
    <s v="CONECTOR   P/N:  030-1176-00"/>
    <n v="31163100"/>
    <s v="Selección abreviada menor cuantía"/>
    <n v="2"/>
    <n v="6"/>
    <n v="2"/>
    <n v="1785000"/>
    <s v="UNIDAD"/>
    <s v="NO SOLICITADAS"/>
  </r>
  <r>
    <x v="6"/>
    <x v="31"/>
    <n v="10"/>
    <s v="REPUESTOS"/>
    <s v="CONECTOR   P/N:  MRAC-26SJTC6H8"/>
    <n v="31163100"/>
    <s v="Selección abreviada menor cuantía"/>
    <n v="2"/>
    <n v="6"/>
    <n v="2"/>
    <n v="1785000"/>
    <s v="UNIDAD"/>
    <s v="NO SOLICITADAS"/>
  </r>
  <r>
    <x v="6"/>
    <x v="31"/>
    <n v="10"/>
    <s v="REPUESTOS"/>
    <s v="INTERRUPTOR   P/N:  120-071-1"/>
    <n v="39121633"/>
    <s v="Selección abreviada menor cuantía"/>
    <n v="2"/>
    <n v="6"/>
    <n v="2"/>
    <n v="1785000"/>
    <s v="UNIDAD"/>
    <s v="NO SOLICITADAS"/>
  </r>
  <r>
    <x v="6"/>
    <x v="31"/>
    <n v="10"/>
    <s v="REPUESTOS"/>
    <s v="CONECTOR   P/N:  30-175-1S"/>
    <n v="31163100"/>
    <s v="Selección abreviada menor cuantía"/>
    <n v="2"/>
    <n v="6"/>
    <n v="2"/>
    <n v="1720740"/>
    <s v="UNIDAD"/>
    <s v="NO SOLICITADAS"/>
  </r>
  <r>
    <x v="6"/>
    <x v="31"/>
    <n v="10"/>
    <s v="REPUESTOS"/>
    <s v="LAMINA   P/N:  LAMINA 7075T6 1.2 X 3 METROS 0.040"/>
    <n v="30265000"/>
    <s v="Selección abreviada menor cuantía"/>
    <n v="2"/>
    <n v="6"/>
    <n v="2"/>
    <n v="1713600"/>
    <s v="UNIDAD"/>
    <s v="NO SOLICITADAS"/>
  </r>
  <r>
    <x v="6"/>
    <x v="31"/>
    <n v="10"/>
    <s v="REPUESTOS"/>
    <s v="ESPACIADOR   P/N:  50-008RF2"/>
    <n v="31163300"/>
    <s v="Selección abreviada menor cuantía"/>
    <n v="2"/>
    <n v="6"/>
    <n v="13"/>
    <n v="1701700"/>
    <s v="UNIDAD"/>
    <s v="NO SOLICITADAS"/>
  </r>
  <r>
    <x v="6"/>
    <x v="31"/>
    <n v="10"/>
    <s v="REPUESTOS"/>
    <s v="CONECTOR   P/N:  30-060-1A"/>
    <n v="31163100"/>
    <s v="Selección abreviada menor cuantía"/>
    <n v="2"/>
    <n v="6"/>
    <n v="3"/>
    <n v="1695750"/>
    <s v="UNIDAD"/>
    <s v="NO SOLICITADAS"/>
  </r>
  <r>
    <x v="6"/>
    <x v="31"/>
    <n v="10"/>
    <s v="REPUESTOS"/>
    <s v="ABRAZADERA   P/N:  MS21919WCH3"/>
    <n v="31162914"/>
    <s v="Selección abreviada menor cuantía"/>
    <n v="2"/>
    <n v="6"/>
    <n v="100"/>
    <n v="1670000"/>
    <s v="UNIDAD"/>
    <s v="NO SOLICITADAS"/>
  </r>
  <r>
    <x v="6"/>
    <x v="31"/>
    <n v="10"/>
    <s v="REPUESTOS"/>
    <s v="LAMINA   P/N:  LAMINA 7075T6 1.2 X 3 METROS 0.050"/>
    <n v="30265000"/>
    <s v="Selección abreviada menor cuantía"/>
    <n v="2"/>
    <n v="6"/>
    <n v="2"/>
    <n v="1666000"/>
    <s v="UNIDAD"/>
    <s v="NO SOLICITADAS"/>
  </r>
  <r>
    <x v="6"/>
    <x v="31"/>
    <n v="10"/>
    <s v="REPUESTOS"/>
    <s v="INTERRUPTOR   P/N:  AN3022-2"/>
    <n v="39121633"/>
    <s v="Selección abreviada menor cuantía"/>
    <n v="2"/>
    <n v="6"/>
    <n v="2"/>
    <n v="1618400"/>
    <s v="UNIDAD"/>
    <s v="NO SOLICITADAS"/>
  </r>
  <r>
    <x v="6"/>
    <x v="31"/>
    <n v="10"/>
    <s v="REPUESTOS"/>
    <s v="LAMINA   P/N:  LAMINA 7075T6 1.2 X 3 METROS 0.032"/>
    <n v="30265000"/>
    <s v="Selección abreviada menor cuantía"/>
    <n v="2"/>
    <n v="6"/>
    <n v="2"/>
    <n v="1606500"/>
    <s v="UNIDAD"/>
    <s v="NO SOLICITADAS"/>
  </r>
  <r>
    <x v="6"/>
    <x v="31"/>
    <n v="10"/>
    <s v="REPUESTOS"/>
    <s v="LAMINA   P/N:  LAMINA 7075T6 1.2 X 3 METROS 0.025"/>
    <n v="30265000"/>
    <s v="Selección abreviada menor cuantía"/>
    <n v="2"/>
    <n v="6"/>
    <n v="2"/>
    <n v="1553000"/>
    <s v="UNIDAD"/>
    <s v="NO SOLICITADAS"/>
  </r>
  <r>
    <x v="6"/>
    <x v="31"/>
    <n v="10"/>
    <s v="REPUESTOS"/>
    <s v="ABRAZADERA   P/N:  MS21919WDG10"/>
    <n v="31162914"/>
    <s v="Selección abreviada menor cuantía"/>
    <n v="2"/>
    <n v="6"/>
    <n v="120"/>
    <n v="1524000"/>
    <s v="UNIDAD"/>
    <s v="NO SOLICITADAS"/>
  </r>
  <r>
    <x v="6"/>
    <x v="31"/>
    <n v="10"/>
    <s v="REPUESTOS"/>
    <s v="LAMINA   P/N:  LAMINA ACERO INOXIDABLE 0,063"/>
    <n v="30265000"/>
    <s v="Selección abreviada menor cuantía"/>
    <n v="2"/>
    <n v="6"/>
    <n v="2"/>
    <n v="1523200"/>
    <s v="UNIDAD"/>
    <s v="NO SOLICITADAS"/>
  </r>
  <r>
    <x v="6"/>
    <x v="31"/>
    <n v="10"/>
    <s v="REPUESTOS"/>
    <s v="CONECTOR   P/N:  MRAC-26SJTC6H-8"/>
    <n v="31163100"/>
    <s v="Selección abreviada menor cuantía"/>
    <n v="2"/>
    <n v="6"/>
    <n v="2"/>
    <n v="1487500"/>
    <s v="UNIDAD"/>
    <s v="NO SOLICITADAS"/>
  </r>
  <r>
    <x v="6"/>
    <x v="31"/>
    <n v="10"/>
    <s v="REPUESTOS"/>
    <s v="INTERRUPTOR   P/N:  MS25002-1"/>
    <n v="39121633"/>
    <s v="Selección abreviada menor cuantía"/>
    <n v="2"/>
    <n v="6"/>
    <n v="2"/>
    <n v="1487500"/>
    <s v="UNIDAD"/>
    <s v="NO SOLICITADAS"/>
  </r>
  <r>
    <x v="6"/>
    <x v="31"/>
    <n v="10"/>
    <s v="REPUESTOS"/>
    <s v="INTERRUPTOR   P/N:  MS25105-21"/>
    <n v="39121633"/>
    <s v="Selección abreviada menor cuantía"/>
    <n v="2"/>
    <n v="6"/>
    <n v="2"/>
    <n v="1487500"/>
    <s v="UNIDAD"/>
    <s v="NO SOLICITADAS"/>
  </r>
  <r>
    <x v="6"/>
    <x v="31"/>
    <n v="10"/>
    <s v="REPUESTOS"/>
    <s v="CONECTOR   P/N:  30-060-1F"/>
    <n v="31163100"/>
    <s v="Selección abreviada menor cuantía"/>
    <n v="2"/>
    <n v="6"/>
    <n v="3"/>
    <n v="1445850"/>
    <s v="UNIDAD"/>
    <s v="NO SOLICITADAS"/>
  </r>
  <r>
    <x v="6"/>
    <x v="31"/>
    <n v="10"/>
    <s v="REPUESTOS"/>
    <s v="SILICONA EN TUBO   P/N:  SILICONA ROJA ALTA TEMPERATURA"/>
    <n v="31133710"/>
    <s v="Selección abreviada menor cuantía"/>
    <n v="2"/>
    <n v="6"/>
    <n v="2"/>
    <n v="1428000"/>
    <s v="UNIDAD"/>
    <s v="NO SOLICITADAS"/>
  </r>
  <r>
    <x v="6"/>
    <x v="31"/>
    <n v="10"/>
    <s v="REPUESTOS"/>
    <s v="LAMINA   P/N:  LAMINA 2024T3 1.2 X 3 METROS 0.040"/>
    <n v="30265000"/>
    <s v="Selección abreviada menor cuantía"/>
    <n v="2"/>
    <n v="6"/>
    <n v="2"/>
    <n v="1392300"/>
    <s v="UNIDAD"/>
    <s v="NO SOLICITADAS"/>
  </r>
  <r>
    <x v="6"/>
    <x v="31"/>
    <n v="10"/>
    <s v="REPUESTOS"/>
    <s v="LAMINA   P/N:  LAMINA 2024T3 1.2 X 3 METROS 0.063"/>
    <n v="30265000"/>
    <s v="Selección abreviada menor cuantía"/>
    <n v="2"/>
    <n v="6"/>
    <n v="2"/>
    <n v="1392300"/>
    <s v="UNIDAD"/>
    <s v="NO SOLICITADAS"/>
  </r>
  <r>
    <x v="6"/>
    <x v="31"/>
    <n v="10"/>
    <s v="REPUESTOS"/>
    <s v="INTERRUPTOR   P/N:  2PB744T"/>
    <n v="39121633"/>
    <s v="Selección abreviada menor cuantía"/>
    <n v="2"/>
    <n v="6"/>
    <n v="2"/>
    <n v="1368500"/>
    <s v="UNIDAD"/>
    <s v="NO SOLICITADAS"/>
  </r>
  <r>
    <x v="6"/>
    <x v="31"/>
    <n v="10"/>
    <s v="REPUESTOS"/>
    <s v="CIRCUITO   P/N:  MS25244-15"/>
    <n v="39121633"/>
    <s v="Selección abreviada menor cuantía"/>
    <n v="2"/>
    <n v="6"/>
    <n v="4"/>
    <n v="1361400"/>
    <s v="UNIDAD"/>
    <s v="NO SOLICITADAS"/>
  </r>
  <r>
    <x v="6"/>
    <x v="31"/>
    <n v="10"/>
    <s v="REPUESTOS"/>
    <s v="CIRCUITO   P/N:  MS25244-20"/>
    <n v="39121633"/>
    <s v="Selección abreviada menor cuantía"/>
    <n v="2"/>
    <n v="6"/>
    <n v="4"/>
    <n v="1361400"/>
    <s v="UNIDAD"/>
    <s v="NO SOLICITADAS"/>
  </r>
  <r>
    <x v="6"/>
    <x v="31"/>
    <n v="10"/>
    <s v="REPUESTOS"/>
    <s v="CIRCUITO   P/N:  MS25244-25"/>
    <n v="39121633"/>
    <s v="Selección abreviada menor cuantía"/>
    <n v="2"/>
    <n v="6"/>
    <n v="4"/>
    <n v="1361400"/>
    <s v="UNIDAD"/>
    <s v="NO SOLICITADAS"/>
  </r>
  <r>
    <x v="6"/>
    <x v="31"/>
    <n v="10"/>
    <s v="REPUESTOS"/>
    <s v="TUERCA   P/N:  MS21042L4"/>
    <n v="31161700"/>
    <s v="Selección abreviada menor cuantía"/>
    <n v="2"/>
    <n v="6"/>
    <n v="200"/>
    <n v="1360000"/>
    <s v="UNIDAD"/>
    <s v="NO SOLICITADAS"/>
  </r>
  <r>
    <x v="6"/>
    <x v="31"/>
    <n v="10"/>
    <s v="REPUESTOS"/>
    <s v="CONECTOR   P/N:  PC-205-A-10"/>
    <n v="31163100"/>
    <s v="Selección abreviada menor cuantía"/>
    <n v="2"/>
    <n v="6"/>
    <n v="2"/>
    <n v="1309000"/>
    <s v="UNIDAD"/>
    <s v="NO SOLICITADAS"/>
  </r>
  <r>
    <x v="6"/>
    <x v="31"/>
    <n v="10"/>
    <s v="REPUESTOS"/>
    <s v="LAMINA   P/N:  LAMINA 2024T3 1.2 X 3 METROS 0.032"/>
    <n v="30265000"/>
    <s v="Selección abreviada menor cuantía"/>
    <n v="2"/>
    <n v="6"/>
    <n v="2"/>
    <n v="1285200"/>
    <s v="UNIDAD"/>
    <s v="NO SOLICITADAS"/>
  </r>
  <r>
    <x v="6"/>
    <x v="31"/>
    <n v="10"/>
    <s v="REPUESTOS"/>
    <s v="INTERRUPTOR   P/N:  MS25/05-21"/>
    <n v="39121633"/>
    <s v="Selección abreviada menor cuantía"/>
    <n v="2"/>
    <n v="6"/>
    <n v="6"/>
    <n v="1249500"/>
    <s v="UNIDAD"/>
    <s v="NO SOLICITADAS"/>
  </r>
  <r>
    <x v="6"/>
    <x v="31"/>
    <n v="10"/>
    <s v="REPUESTOS"/>
    <s v="CONECTOR   P/N:  MS3126E20-39S"/>
    <n v="31163100"/>
    <s v="Selección abreviada menor cuantía"/>
    <n v="2"/>
    <n v="6"/>
    <n v="2"/>
    <n v="1228100"/>
    <s v="UNIDAD"/>
    <s v="NO SOLICITADAS"/>
  </r>
  <r>
    <x v="6"/>
    <x v="31"/>
    <n v="10"/>
    <s v="REPUESTOS"/>
    <s v="CONECTOR   P/N:  MS25182-3"/>
    <n v="31163100"/>
    <s v="Selección abreviada menor cuantía"/>
    <n v="2"/>
    <n v="6"/>
    <n v="2"/>
    <n v="1228080"/>
    <s v="UNIDAD"/>
    <s v="NO SOLICITADAS"/>
  </r>
  <r>
    <x v="6"/>
    <x v="31"/>
    <n v="10"/>
    <s v="REPUESTOS"/>
    <s v="ADAPTADOR   P/N:  1-891-1"/>
    <n v="42272214"/>
    <s v="Selección abreviada menor cuantía"/>
    <n v="2"/>
    <n v="6"/>
    <n v="2"/>
    <n v="1192400"/>
    <s v="UNIDAD"/>
    <s v="NO SOLICITADAS"/>
  </r>
  <r>
    <x v="6"/>
    <x v="31"/>
    <n v="10"/>
    <s v="REPUESTOS"/>
    <s v="INTERRUPTOR   P/N:  100E2-39"/>
    <n v="39121633"/>
    <s v="Selección abreviada menor cuantía"/>
    <n v="2"/>
    <n v="6"/>
    <n v="2"/>
    <n v="1192400"/>
    <s v="UNIDAD"/>
    <s v="NO SOLICITADAS"/>
  </r>
  <r>
    <x v="6"/>
    <x v="31"/>
    <n v="10"/>
    <s v="REPUESTOS"/>
    <s v="CONECTOR   P/N:  30-069-1B"/>
    <n v="31163100"/>
    <s v="Selección abreviada menor cuantía"/>
    <n v="2"/>
    <n v="6"/>
    <n v="2"/>
    <n v="1192300"/>
    <s v="UNIDAD"/>
    <s v="NO SOLICITADAS"/>
  </r>
  <r>
    <x v="6"/>
    <x v="31"/>
    <n v="10"/>
    <s v="REPUESTOS"/>
    <s v="LAMINA   P/N:  LAMINA 2024T3 1.2 X 3 METROS 0.025"/>
    <n v="30265000"/>
    <s v="Selección abreviada menor cuantía"/>
    <n v="2"/>
    <n v="6"/>
    <n v="2"/>
    <n v="1178100"/>
    <s v="UNIDAD"/>
    <s v="NO SOLICITADAS"/>
  </r>
  <r>
    <x v="6"/>
    <x v="31"/>
    <n v="10"/>
    <s v="REPUESTOS"/>
    <s v="CONECTOR   P/N:  30-060-1A"/>
    <n v="31163100"/>
    <s v="Selección abreviada menor cuantía"/>
    <n v="2"/>
    <n v="6"/>
    <n v="2"/>
    <n v="1130500"/>
    <s v="UNIDAD"/>
    <s v="NO SOLICITADAS"/>
  </r>
  <r>
    <x v="6"/>
    <x v="31"/>
    <n v="10"/>
    <s v="REPUESTOS"/>
    <s v="TERMINAL   P/N:  MS25036-149"/>
    <n v="39121327"/>
    <s v="Selección abreviada menor cuantía"/>
    <n v="2"/>
    <n v="6"/>
    <n v="221"/>
    <n v="1105000"/>
    <s v="UNIDAD"/>
    <s v="NO SOLICITADAS"/>
  </r>
  <r>
    <x v="6"/>
    <x v="31"/>
    <n v="10"/>
    <s v="REPUESTOS"/>
    <s v="CONECTOR   P/N:  MS3456W36-6P"/>
    <n v="31163100"/>
    <s v="Selección abreviada menor cuantía"/>
    <n v="2"/>
    <n v="6"/>
    <n v="2"/>
    <n v="1094800"/>
    <s v="UNIDAD"/>
    <s v="NO SOLICITADAS"/>
  </r>
  <r>
    <x v="6"/>
    <x v="31"/>
    <n v="10"/>
    <s v="REPUESTOS"/>
    <s v="ESPACIADOR   P/N:  D436-37"/>
    <n v="31163300"/>
    <s v="Selección abreviada menor cuantía"/>
    <n v="2"/>
    <n v="6"/>
    <n v="55"/>
    <n v="1080750"/>
    <s v="UNIDAD"/>
    <s v="NO SOLICITADAS"/>
  </r>
  <r>
    <x v="6"/>
    <x v="31"/>
    <n v="10"/>
    <s v="REPUESTOS"/>
    <s v="CONECTOR   P/N:  MS3400R18-1S"/>
    <n v="31163100"/>
    <s v="Selección abreviada menor cuantía"/>
    <n v="2"/>
    <n v="6"/>
    <n v="2"/>
    <n v="1071000"/>
    <s v="UNIDAD"/>
    <s v="NO SOLICITADAS"/>
  </r>
  <r>
    <x v="6"/>
    <x v="31"/>
    <n v="10"/>
    <s v="REPUESTOS"/>
    <s v="CONECTOR   P/N:  UG1786/U"/>
    <n v="31163100"/>
    <s v="Selección abreviada menor cuantía"/>
    <n v="2"/>
    <n v="6"/>
    <n v="4"/>
    <n v="1071000"/>
    <s v="UNIDAD"/>
    <s v="NO SOLICITADAS"/>
  </r>
  <r>
    <x v="6"/>
    <x v="31"/>
    <n v="10"/>
    <s v="REPUESTOS"/>
    <s v="ABRAZADERA   P/N:  MS21919H4"/>
    <n v="31162914"/>
    <s v="Selección abreviada menor cuantía"/>
    <n v="2"/>
    <n v="6"/>
    <n v="50"/>
    <n v="1050000"/>
    <s v="UNIDAD"/>
    <s v="NO SOLICITADAS"/>
  </r>
  <r>
    <x v="6"/>
    <x v="31"/>
    <n v="10"/>
    <s v="REPUESTOS"/>
    <s v="CONECTOR   P/N:  165-61-1008"/>
    <n v="31163100"/>
    <s v="Selección abreviada menor cuantía"/>
    <n v="2"/>
    <n v="6"/>
    <n v="2"/>
    <n v="1042500"/>
    <s v="UNIDAD"/>
    <s v="NO SOLICITADAS"/>
  </r>
  <r>
    <x v="6"/>
    <x v="31"/>
    <n v="10"/>
    <s v="REPUESTOS"/>
    <s v="MONTANTE   P/N:  MS21069L3"/>
    <n v="23153130"/>
    <s v="Selección abreviada menor cuantía"/>
    <n v="2"/>
    <n v="6"/>
    <n v="100"/>
    <n v="1040000"/>
    <s v="UNIDAD"/>
    <s v="NO SOLICITADAS"/>
  </r>
  <r>
    <x v="6"/>
    <x v="31"/>
    <n v="10"/>
    <s v="REPUESTOS"/>
    <s v="CONECTOR   P/N:  MS3456K8S-1S"/>
    <n v="31163100"/>
    <s v="Selección abreviada menor cuantía"/>
    <n v="2"/>
    <n v="6"/>
    <n v="4"/>
    <n v="1023400"/>
    <s v="UNIDAD"/>
    <s v="NO SOLICITADAS"/>
  </r>
  <r>
    <x v="6"/>
    <x v="31"/>
    <n v="10"/>
    <s v="REPUESTOS"/>
    <s v="CONECTOR   P/N:  MS3456KT28-21P"/>
    <n v="31163100"/>
    <s v="Selección abreviada menor cuantía"/>
    <n v="2"/>
    <n v="6"/>
    <n v="2"/>
    <n v="987700"/>
    <s v="UNIDAD"/>
    <s v="NO SOLICITADAS"/>
  </r>
  <r>
    <x v="6"/>
    <x v="31"/>
    <n v="10"/>
    <s v="REPUESTOS"/>
    <s v="ESPACIADOR   P/N:  D436-36"/>
    <n v="31163300"/>
    <s v="Selección abreviada menor cuantía"/>
    <n v="2"/>
    <n v="6"/>
    <n v="55"/>
    <n v="981750"/>
    <s v="UNIDAD"/>
    <s v="NO SOLICITADAS"/>
  </r>
  <r>
    <x v="6"/>
    <x v="31"/>
    <n v="10"/>
    <s v="REPUESTOS"/>
    <s v="CONECTOR   P/N:  PC-205-B-10"/>
    <n v="31163100"/>
    <s v="Selección abreviada menor cuantía"/>
    <n v="2"/>
    <n v="6"/>
    <n v="2"/>
    <n v="971040"/>
    <s v="UNIDAD"/>
    <s v="NO SOLICITADAS"/>
  </r>
  <r>
    <x v="6"/>
    <x v="31"/>
    <n v="10"/>
    <s v="REPUESTOS"/>
    <s v="INTERRUPTOR   P/N:  MS25002-1"/>
    <n v="39121633"/>
    <s v="Selección abreviada menor cuantía"/>
    <n v="2"/>
    <n v="6"/>
    <n v="2"/>
    <n v="963900"/>
    <s v="UNIDAD"/>
    <s v="NO SOLICITADAS"/>
  </r>
  <r>
    <x v="6"/>
    <x v="31"/>
    <n v="10"/>
    <s v="REPUESTOS"/>
    <s v="INTERRUPTOR   P/N:  MS25002-2"/>
    <n v="39121633"/>
    <s v="Selección abreviada menor cuantía"/>
    <n v="2"/>
    <n v="6"/>
    <n v="2"/>
    <n v="963900"/>
    <s v="UNIDAD"/>
    <s v="NO SOLICITADAS"/>
  </r>
  <r>
    <x v="6"/>
    <x v="31"/>
    <n v="10"/>
    <s v="REPUESTOS"/>
    <s v="CONECTOR   P/N:  030-00005-0000"/>
    <n v="31163100"/>
    <s v="Selección abreviada menor cuantía"/>
    <n v="2"/>
    <n v="6"/>
    <n v="4"/>
    <n v="952000"/>
    <s v="UNIDAD"/>
    <s v="NO SOLICITADAS"/>
  </r>
  <r>
    <x v="6"/>
    <x v="31"/>
    <n v="10"/>
    <s v="REPUESTOS"/>
    <s v="CONECTOR   P/N:  MS3456KT8S-1S"/>
    <n v="31163100"/>
    <s v="Selección abreviada menor cuantía"/>
    <n v="2"/>
    <n v="6"/>
    <n v="8"/>
    <n v="952000"/>
    <s v="UNIDAD"/>
    <s v="NO SOLICITADAS"/>
  </r>
  <r>
    <x v="6"/>
    <x v="31"/>
    <n v="10"/>
    <s v="REPUESTOS"/>
    <s v="TERMINAL   P/N:  MS27212-1-12"/>
    <n v="39121327"/>
    <s v="Selección abreviada menor cuantía"/>
    <n v="2"/>
    <n v="6"/>
    <n v="10"/>
    <n v="952000"/>
    <s v="UNIDAD"/>
    <s v="NO SOLICITADAS"/>
  </r>
  <r>
    <x v="6"/>
    <x v="31"/>
    <n v="10"/>
    <s v="REPUESTOS"/>
    <s v="TERMINAL   P/N:  MS25036-103"/>
    <n v="39121327"/>
    <s v="Selección abreviada menor cuantía"/>
    <n v="2"/>
    <n v="6"/>
    <n v="200"/>
    <n v="950000"/>
    <s v="UNIDAD"/>
    <s v="NO SOLICITADAS"/>
  </r>
  <r>
    <x v="6"/>
    <x v="31"/>
    <n v="10"/>
    <s v="REPUESTOS"/>
    <s v="TERMINAL   P/N:  MS25036-101"/>
    <n v="39121327"/>
    <s v="Selección abreviada menor cuantía"/>
    <n v="2"/>
    <n v="6"/>
    <n v="201"/>
    <n v="944700"/>
    <s v="UNIDAD"/>
    <s v="NO SOLICITADAS"/>
  </r>
  <r>
    <x v="6"/>
    <x v="31"/>
    <n v="10"/>
    <s v="REPUESTOS"/>
    <s v="RIEL ENGANCHE   P/N:  MS35489-17"/>
    <n v="25121713"/>
    <s v="Selección abreviada menor cuantía"/>
    <n v="2"/>
    <n v="6"/>
    <n v="102"/>
    <n v="918000"/>
    <s v="UNIDAD"/>
    <s v="NO SOLICITADAS"/>
  </r>
  <r>
    <x v="6"/>
    <x v="31"/>
    <n v="10"/>
    <s v="REPUESTOS"/>
    <s v="CONECTOR   P/N:  MS3450KT28-21S"/>
    <n v="31163100"/>
    <s v="Selección abreviada menor cuantía"/>
    <n v="2"/>
    <n v="6"/>
    <n v="2"/>
    <n v="916300"/>
    <s v="UNIDAD"/>
    <s v="NO SOLICITADAS"/>
  </r>
  <r>
    <x v="6"/>
    <x v="31"/>
    <n v="10"/>
    <s v="REPUESTOS"/>
    <s v="ESPACIADOR   P/N:  50-008RF5"/>
    <n v="31163300"/>
    <s v="Selección abreviada menor cuantía"/>
    <n v="2"/>
    <n v="6"/>
    <n v="6.5"/>
    <n v="850850"/>
    <s v="UNIDAD"/>
    <s v="NO SOLICITADAS"/>
  </r>
  <r>
    <x v="6"/>
    <x v="31"/>
    <n v="10"/>
    <s v="REPUESTOS"/>
    <s v="CONECTOR   P/N:  MS3450KT36-6S"/>
    <n v="31163100"/>
    <s v="Selección abreviada menor cuantía"/>
    <n v="2"/>
    <n v="6"/>
    <n v="2"/>
    <n v="842600"/>
    <s v="UNIDAD"/>
    <s v="NO SOLICITADAS"/>
  </r>
  <r>
    <x v="6"/>
    <x v="31"/>
    <n v="10"/>
    <s v="REPUESTOS"/>
    <s v="ESPACIADOR   P/N:  NAS43DP-32"/>
    <n v="31163300"/>
    <s v="Selección abreviada menor cuantía"/>
    <n v="2"/>
    <n v="6"/>
    <n v="70"/>
    <n v="833000"/>
    <s v="UNIDAD"/>
    <s v="NO SOLICITADAS"/>
  </r>
  <r>
    <x v="6"/>
    <x v="31"/>
    <n v="10"/>
    <s v="REPUESTOS"/>
    <s v="INTERRUPTOR   P/N:  212-075-264-1"/>
    <n v="39121633"/>
    <s v="Selección abreviada menor cuantía"/>
    <n v="2"/>
    <n v="6"/>
    <n v="2"/>
    <n v="833000"/>
    <s v="UNIDAD"/>
    <s v="NO SOLICITADAS"/>
  </r>
  <r>
    <x v="6"/>
    <x v="31"/>
    <n v="10"/>
    <s v="REPUESTOS"/>
    <s v="INTERRUPTOR   P/N:  AN3022-2"/>
    <n v="39121633"/>
    <s v="Selección abreviada menor cuantía"/>
    <n v="2"/>
    <n v="6"/>
    <n v="2"/>
    <n v="809400"/>
    <s v="UNIDAD"/>
    <s v="NO SOLICITADAS"/>
  </r>
  <r>
    <x v="6"/>
    <x v="31"/>
    <n v="10"/>
    <s v="REPUESTOS"/>
    <s v="TERMINAL   P/N:  MS25036-102"/>
    <n v="39121327"/>
    <s v="Selección abreviada menor cuantía"/>
    <n v="2"/>
    <n v="6"/>
    <n v="200"/>
    <n v="800000"/>
    <s v="UNIDAD"/>
    <s v="NO SOLICITADAS"/>
  </r>
  <r>
    <x v="6"/>
    <x v="31"/>
    <n v="10"/>
    <s v="REPUESTOS"/>
    <s v="TUERCA   P/N:  MS21044LN4"/>
    <n v="31161700"/>
    <s v="Selección abreviada menor cuantía"/>
    <n v="2"/>
    <n v="6"/>
    <n v="29"/>
    <n v="794600"/>
    <s v="UNIDAD"/>
    <s v="NO SOLICITADAS"/>
  </r>
  <r>
    <x v="6"/>
    <x v="31"/>
    <n v="10"/>
    <s v="REPUESTOS"/>
    <s v="CONECTOR   P/N:  MS3470W22-53S"/>
    <n v="31163100"/>
    <s v="Selección abreviada menor cuantía"/>
    <n v="2"/>
    <n v="6"/>
    <n v="4"/>
    <n v="785400"/>
    <s v="UNIDAD"/>
    <s v="NO SOLICITADAS"/>
  </r>
  <r>
    <x v="6"/>
    <x v="31"/>
    <n v="10"/>
    <s v="REPUESTOS"/>
    <s v="CONECTOR   P/N:  MS3406R16S-8S"/>
    <n v="31163100"/>
    <s v="Selección abreviada menor cuantía"/>
    <n v="2"/>
    <n v="6"/>
    <n v="2"/>
    <n v="773500"/>
    <s v="UNIDAD"/>
    <s v="NO SOLICITADAS"/>
  </r>
  <r>
    <x v="6"/>
    <x v="31"/>
    <n v="10"/>
    <s v="REPUESTOS"/>
    <s v="CONECTOR   P/N:  MS3506-1"/>
    <n v="31163100"/>
    <s v="Selección abreviada menor cuantía"/>
    <n v="2"/>
    <n v="6"/>
    <n v="2"/>
    <n v="749700"/>
    <s v="UNIDAD"/>
    <s v="NO SOLICITADAS"/>
  </r>
  <r>
    <x v="6"/>
    <x v="31"/>
    <n v="10"/>
    <s v="REPUESTOS"/>
    <s v="TERMINAL   P/N:  MS25036-136"/>
    <n v="39121327"/>
    <s v="Selección abreviada menor cuantía"/>
    <n v="2"/>
    <n v="6"/>
    <n v="50"/>
    <n v="745000"/>
    <s v="UNIDAD"/>
    <s v="NO SOLICITADAS"/>
  </r>
  <r>
    <x v="6"/>
    <x v="31"/>
    <n v="10"/>
    <s v="REPUESTOS"/>
    <s v="CONECTOR   P/N:  MS3476W22-53P"/>
    <n v="31163100"/>
    <s v="Selección abreviada menor cuantía"/>
    <n v="2"/>
    <n v="6"/>
    <n v="4"/>
    <n v="737800"/>
    <s v="UNIDAD"/>
    <s v="NO SOLICITADAS"/>
  </r>
  <r>
    <x v="6"/>
    <x v="31"/>
    <n v="10"/>
    <s v="REPUESTOS"/>
    <s v="CONECTOR   P/N:  MS3116E16-26P"/>
    <n v="31163100"/>
    <s v="Selección abreviada menor cuantía"/>
    <n v="2"/>
    <n v="6"/>
    <n v="2"/>
    <n v="728300"/>
    <s v="UNIDAD"/>
    <s v="NO SOLICITADAS"/>
  </r>
  <r>
    <x v="6"/>
    <x v="31"/>
    <n v="10"/>
    <s v="REPUESTOS"/>
    <s v="RIEL ENGANCHE   P/N:  MS35489-11"/>
    <n v="25121713"/>
    <s v="Selección abreviada menor cuantía"/>
    <n v="2"/>
    <n v="6"/>
    <n v="100"/>
    <n v="720000"/>
    <s v="UNIDAD"/>
    <s v="NO SOLICITADAS"/>
  </r>
  <r>
    <x v="6"/>
    <x v="31"/>
    <n v="10"/>
    <s v="REPUESTOS"/>
    <s v="CONECTOR   P/N:  MS3456W12S-3S"/>
    <n v="31163100"/>
    <s v="Selección abreviada menor cuantía"/>
    <n v="2"/>
    <n v="6"/>
    <n v="5"/>
    <n v="714000"/>
    <s v="UNIDAD"/>
    <s v="NO SOLICITADAS"/>
  </r>
  <r>
    <x v="6"/>
    <x v="31"/>
    <n v="10"/>
    <s v="REPUESTOS"/>
    <s v="CONECTOR   P/N:  MS3470W20-41S"/>
    <n v="31163100"/>
    <s v="Selección abreviada menor cuantía"/>
    <n v="2"/>
    <n v="6"/>
    <n v="4"/>
    <n v="714000"/>
    <s v="UNIDAD"/>
    <s v="NO SOLICITADAS"/>
  </r>
  <r>
    <x v="6"/>
    <x v="31"/>
    <n v="10"/>
    <s v="REPUESTOS"/>
    <s v="INTERRUPTOR   P/N:  MS25028-2"/>
    <n v="39121633"/>
    <s v="Selección abreviada menor cuantía"/>
    <n v="2"/>
    <n v="6"/>
    <n v="2"/>
    <n v="714000"/>
    <s v="UNIDAD"/>
    <s v="NO SOLICITADAS"/>
  </r>
  <r>
    <x v="6"/>
    <x v="31"/>
    <n v="10"/>
    <s v="REPUESTOS"/>
    <s v="LAMINA   P/N:  LAMINA DE CAUCHO1,20 X 7 X 0,5"/>
    <n v="30265000"/>
    <s v="Selección abreviada menor cuantía"/>
    <n v="2"/>
    <n v="6"/>
    <n v="2"/>
    <n v="714000"/>
    <s v="UNIDAD"/>
    <s v="NO SOLICITADAS"/>
  </r>
  <r>
    <x v="6"/>
    <x v="31"/>
    <n v="10"/>
    <s v="REPUESTOS"/>
    <s v="CONECTOR   P/N:  MS3110E16-26S"/>
    <n v="31163100"/>
    <s v="Selección abreviada menor cuantía"/>
    <n v="2"/>
    <n v="6"/>
    <n v="2"/>
    <n v="696200"/>
    <s v="UNIDAD"/>
    <s v="NO SOLICITADAS"/>
  </r>
  <r>
    <x v="6"/>
    <x v="31"/>
    <n v="10"/>
    <s v="REPUESTOS"/>
    <s v="INTERRUPTOR   P/N:  2PB744T"/>
    <n v="39121633"/>
    <s v="Selección abreviada menor cuantía"/>
    <n v="2"/>
    <n v="6"/>
    <n v="2"/>
    <n v="684300"/>
    <s v="UNIDAD"/>
    <s v="NO SOLICITADAS"/>
  </r>
  <r>
    <x v="6"/>
    <x v="31"/>
    <n v="10"/>
    <s v="REPUESTOS"/>
    <s v="TORNILLO   P/N:  MS27039-1-08"/>
    <n v="31161500"/>
    <s v="Selección abreviada menor cuantía"/>
    <n v="2"/>
    <n v="6"/>
    <n v="400"/>
    <n v="680000"/>
    <s v="UNIDAD"/>
    <s v="NO SOLICITADAS"/>
  </r>
  <r>
    <x v="6"/>
    <x v="31"/>
    <n v="10"/>
    <s v="REPUESTOS"/>
    <s v="CONECTOR   P/N:  MS3476W12-10SX"/>
    <n v="31163100"/>
    <s v="Selección abreviada menor cuantía"/>
    <n v="2"/>
    <n v="6"/>
    <n v="6"/>
    <n v="678300"/>
    <s v="UNIDAD"/>
    <s v="NO SOLICITADAS"/>
  </r>
  <r>
    <x v="6"/>
    <x v="31"/>
    <n v="10"/>
    <s v="REPUESTOS"/>
    <s v="CONECTOR   P/N:  MS3476W20-41P"/>
    <n v="31163100"/>
    <s v="Selección abreviada menor cuantía"/>
    <n v="2"/>
    <n v="6"/>
    <n v="4"/>
    <n v="666400"/>
    <s v="UNIDAD"/>
    <s v="NO SOLICITADAS"/>
  </r>
  <r>
    <x v="6"/>
    <x v="31"/>
    <n v="10"/>
    <s v="REPUESTOS"/>
    <s v="CONECTOR   P/N:  M3416-14EN"/>
    <n v="31163100"/>
    <s v="Selección abreviada menor cuantía"/>
    <n v="2"/>
    <n v="6"/>
    <n v="16"/>
    <n v="651200"/>
    <s v="UNIDAD"/>
    <s v="NO SOLICITADAS"/>
  </r>
  <r>
    <x v="6"/>
    <x v="31"/>
    <n v="10"/>
    <s v="REPUESTOS"/>
    <s v="CONECTOR   P/N:  MS3476W18-32SY"/>
    <n v="31163100"/>
    <s v="Selección abreviada menor cuantía"/>
    <n v="2"/>
    <n v="6"/>
    <n v="4"/>
    <n v="642600"/>
    <s v="UNIDAD"/>
    <s v="NO SOLICITADAS"/>
  </r>
  <r>
    <x v="6"/>
    <x v="31"/>
    <n v="10"/>
    <s v="REPUESTOS"/>
    <s v="INTERRUPTOR   P/N:  212-075-266-001"/>
    <n v="39121633"/>
    <s v="Selección abreviada menor cuantía"/>
    <n v="2"/>
    <n v="6"/>
    <n v="2"/>
    <n v="642600"/>
    <s v="UNIDAD"/>
    <s v="NO SOLICITADAS"/>
  </r>
  <r>
    <x v="6"/>
    <x v="31"/>
    <n v="10"/>
    <s v="REPUESTOS"/>
    <s v="INTERRUPTOR   P/N:  MS25201-6"/>
    <n v="39121633"/>
    <s v="Selección abreviada menor cuantía"/>
    <n v="2"/>
    <n v="6"/>
    <n v="2"/>
    <n v="630700"/>
    <s v="UNIDAD"/>
    <s v="NO SOLICITADAS"/>
  </r>
  <r>
    <x v="6"/>
    <x v="31"/>
    <n v="10"/>
    <s v="REPUESTOS"/>
    <s v="CONECTOR   P/N:  030-01173-0000"/>
    <n v="31163100"/>
    <s v="Selección abreviada menor cuantía"/>
    <n v="2"/>
    <n v="6"/>
    <n v="1.5"/>
    <n v="621300"/>
    <s v="UNIDAD"/>
    <s v="NO SOLICITADAS"/>
  </r>
  <r>
    <x v="6"/>
    <x v="31"/>
    <n v="10"/>
    <s v="REPUESTOS"/>
    <s v="ARANDELAS   P/N:  NAS1149D0332J"/>
    <n v="31161800"/>
    <s v="Selección abreviada menor cuantía"/>
    <n v="2"/>
    <n v="6"/>
    <n v="500"/>
    <n v="600000"/>
    <s v="UNIDAD"/>
    <s v="NO SOLICITADAS"/>
  </r>
  <r>
    <x v="6"/>
    <x v="31"/>
    <n v="10"/>
    <s v="REPUESTOS"/>
    <s v="ARANDELAS   P/N:  NAS1149D0463J"/>
    <n v="31161800"/>
    <s v="Selección abreviada menor cuantía"/>
    <n v="2"/>
    <n v="6"/>
    <n v="500"/>
    <n v="600000"/>
    <s v="UNIDAD"/>
    <s v="NO SOLICITADAS"/>
  </r>
  <r>
    <x v="6"/>
    <x v="31"/>
    <n v="10"/>
    <s v="REPUESTOS"/>
    <s v="CONECTOR   P/N:  231"/>
    <n v="31163100"/>
    <s v="Selección abreviada menor cuantía"/>
    <n v="2"/>
    <n v="6"/>
    <n v="4"/>
    <n v="595000"/>
    <s v="UNIDAD"/>
    <s v="NO SOLICITADAS"/>
  </r>
  <r>
    <x v="6"/>
    <x v="31"/>
    <n v="10"/>
    <s v="REPUESTOS"/>
    <s v="CONECTOR   P/N:  MS3406R12S-3S"/>
    <n v="31163100"/>
    <s v="Selección abreviada menor cuantía"/>
    <n v="2"/>
    <n v="6"/>
    <n v="2"/>
    <n v="595000"/>
    <s v="UNIDAD"/>
    <s v="NO SOLICITADAS"/>
  </r>
  <r>
    <x v="6"/>
    <x v="31"/>
    <n v="10"/>
    <s v="REPUESTOS"/>
    <s v="CONECTOR   P/N:  MS3406R16S-1P"/>
    <n v="31163100"/>
    <s v="Selección abreviada menor cuantía"/>
    <n v="2"/>
    <n v="6"/>
    <n v="2"/>
    <n v="595000"/>
    <s v="UNIDAD"/>
    <s v="NO SOLICITADAS"/>
  </r>
  <r>
    <x v="6"/>
    <x v="31"/>
    <n v="10"/>
    <s v="REPUESTOS"/>
    <s v="ADAPTADOR   P/N:  30-067-1F"/>
    <n v="42272214"/>
    <s v="Selección abreviada menor cuantía"/>
    <n v="2"/>
    <n v="6"/>
    <n v="2"/>
    <n v="571200"/>
    <s v="UNIDAD"/>
    <s v="NO SOLICITADAS"/>
  </r>
  <r>
    <x v="6"/>
    <x v="31"/>
    <n v="10"/>
    <s v="REPUESTOS"/>
    <s v="CONECTOR   P/N:  MS3450K16S-1S"/>
    <n v="31163100"/>
    <s v="Selección abreviada menor cuantía"/>
    <n v="2"/>
    <n v="6"/>
    <n v="2"/>
    <n v="571200"/>
    <s v="UNIDAD"/>
    <s v="NO SOLICITADAS"/>
  </r>
  <r>
    <x v="6"/>
    <x v="31"/>
    <n v="10"/>
    <s v="REPUESTOS"/>
    <s v="CONECTOR   P/N:  MS3456K16S-1P"/>
    <n v="31163100"/>
    <s v="Selección abreviada menor cuantía"/>
    <n v="2"/>
    <n v="6"/>
    <n v="2"/>
    <n v="571200"/>
    <s v="UNIDAD"/>
    <s v="NO SOLICITADAS"/>
  </r>
  <r>
    <x v="6"/>
    <x v="31"/>
    <n v="10"/>
    <s v="REPUESTOS"/>
    <s v="RESISTENCIA   P/N:  110-166-1"/>
    <n v="41111943"/>
    <s v="Selección abreviada menor cuantía"/>
    <n v="2"/>
    <n v="6"/>
    <n v="2"/>
    <n v="556400"/>
    <s v="UNIDAD"/>
    <s v="NO SOLICITADAS"/>
  </r>
  <r>
    <x v="6"/>
    <x v="31"/>
    <n v="10"/>
    <s v="REPUESTOS"/>
    <s v="BALINERA   P/N:  MS27643-5"/>
    <n v="31171504"/>
    <s v="Selección abreviada menor cuantía"/>
    <n v="2"/>
    <n v="6"/>
    <n v="3"/>
    <n v="553350"/>
    <s v="UNIDAD"/>
    <s v="NO SOLICITADAS"/>
  </r>
  <r>
    <x v="6"/>
    <x v="31"/>
    <n v="10"/>
    <s v="REPUESTOS"/>
    <s v="ABRAZADERA   P/N:  MS21919H6"/>
    <n v="31162914"/>
    <s v="Selección abreviada menor cuantía"/>
    <n v="2"/>
    <n v="6"/>
    <n v="25"/>
    <n v="542500"/>
    <s v="UNIDAD"/>
    <s v="NO SOLICITADAS"/>
  </r>
  <r>
    <x v="6"/>
    <x v="31"/>
    <n v="10"/>
    <s v="REPUESTOS"/>
    <s v="CONECTOR   P/N:  CS3106A12S-51P"/>
    <n v="31163100"/>
    <s v="Selección abreviada menor cuantía"/>
    <n v="2"/>
    <n v="6"/>
    <n v="2"/>
    <n v="535500"/>
    <s v="UNIDAD"/>
    <s v="NO SOLICITADAS"/>
  </r>
  <r>
    <x v="6"/>
    <x v="31"/>
    <n v="10"/>
    <s v="REPUESTOS"/>
    <s v="CONECTOR   P/N:  MS3406R14S-2SX"/>
    <n v="31163100"/>
    <s v="Selección abreviada menor cuantía"/>
    <n v="2"/>
    <n v="6"/>
    <n v="2"/>
    <n v="535500"/>
    <s v="UNIDAD"/>
    <s v="NO SOLICITADAS"/>
  </r>
  <r>
    <x v="6"/>
    <x v="31"/>
    <n v="10"/>
    <s v="REPUESTOS"/>
    <s v="INTERRUPTOR   P/N:  MS25103-31"/>
    <n v="39121633"/>
    <s v="Selección abreviada menor cuantía"/>
    <n v="2"/>
    <n v="6"/>
    <n v="2"/>
    <n v="535500"/>
    <s v="UNIDAD"/>
    <s v="NO SOLICITADAS"/>
  </r>
  <r>
    <x v="6"/>
    <x v="31"/>
    <n v="10"/>
    <s v="REPUESTOS"/>
    <s v="INTERRUPTOR   P/N:  MS25201-4"/>
    <n v="39121633"/>
    <s v="Selección abreviada menor cuantía"/>
    <n v="2"/>
    <n v="6"/>
    <n v="2"/>
    <n v="535500"/>
    <s v="UNIDAD"/>
    <s v="NO SOLICITADAS"/>
  </r>
  <r>
    <x v="6"/>
    <x v="31"/>
    <n v="10"/>
    <s v="REPUESTOS"/>
    <s v="TERMINAL   P/N:  MS25036-107"/>
    <n v="39121327"/>
    <s v="Selección abreviada menor cuantía"/>
    <n v="2"/>
    <n v="6"/>
    <n v="100"/>
    <n v="535000"/>
    <s v="UNIDAD"/>
    <s v="NO SOLICITADAS"/>
  </r>
  <r>
    <x v="6"/>
    <x v="31"/>
    <n v="10"/>
    <s v="REPUESTOS"/>
    <s v="CONECTOR   P/N:  MS3476W14-19PW"/>
    <n v="31163100"/>
    <s v="Selección abreviada menor cuantía"/>
    <n v="2"/>
    <n v="6"/>
    <n v="4"/>
    <n v="523600"/>
    <s v="UNIDAD"/>
    <s v="NO SOLICITADAS"/>
  </r>
  <r>
    <x v="6"/>
    <x v="31"/>
    <n v="10"/>
    <s v="REPUESTOS"/>
    <s v="TERMINAL   P/N:  MS25036-104"/>
    <n v="39121327"/>
    <s v="Selección abreviada menor cuantía"/>
    <n v="2"/>
    <n v="6"/>
    <n v="60"/>
    <n v="522000"/>
    <s v="UNIDAD"/>
    <s v="NO SOLICITADAS"/>
  </r>
  <r>
    <x v="6"/>
    <x v="31"/>
    <n v="10"/>
    <s v="REPUESTOS"/>
    <s v="CONECTOR   P/N:  31-065-J422"/>
    <n v="31163100"/>
    <s v="Selección abreviada menor cuantía"/>
    <n v="2"/>
    <n v="6"/>
    <n v="2"/>
    <n v="505800"/>
    <s v="UNIDAD"/>
    <s v="NO SOLICITADAS"/>
  </r>
  <r>
    <x v="6"/>
    <x v="31"/>
    <n v="10"/>
    <s v="REPUESTOS"/>
    <s v="CONECTOR   P/N:  31-065-J427"/>
    <n v="31163100"/>
    <s v="Selección abreviada menor cuantía"/>
    <n v="2"/>
    <n v="6"/>
    <n v="2"/>
    <n v="505800"/>
    <s v="UNIDAD"/>
    <s v="NO SOLICITADAS"/>
  </r>
  <r>
    <x v="6"/>
    <x v="31"/>
    <n v="10"/>
    <s v="REPUESTOS"/>
    <s v="INTERRUPTOR   P/N:  MS25089-5AR"/>
    <n v="39121633"/>
    <s v="Selección abreviada menor cuantía"/>
    <n v="2"/>
    <n v="6"/>
    <n v="2"/>
    <n v="505800"/>
    <s v="UNIDAD"/>
    <s v="NO SOLICITADAS"/>
  </r>
  <r>
    <x v="6"/>
    <x v="31"/>
    <n v="10"/>
    <s v="REPUESTOS"/>
    <s v="CONECTOR   P/N:  MS3456W10SL-3S"/>
    <n v="31163100"/>
    <s v="Selección abreviada menor cuantía"/>
    <n v="2"/>
    <n v="6"/>
    <n v="4"/>
    <n v="499800"/>
    <s v="UNIDAD"/>
    <s v="NO SOLICITADAS"/>
  </r>
  <r>
    <x v="6"/>
    <x v="31"/>
    <n v="10"/>
    <s v="REPUESTOS"/>
    <s v="INTERRUPTOR   P/N:  MS24524-23"/>
    <n v="39121633"/>
    <s v="Selección abreviada menor cuantía"/>
    <n v="2"/>
    <n v="6"/>
    <n v="4"/>
    <n v="499800"/>
    <s v="UNIDAD"/>
    <s v="NO SOLICITADAS"/>
  </r>
  <r>
    <x v="6"/>
    <x v="31"/>
    <n v="10"/>
    <s v="REPUESTOS"/>
    <s v="INTERRUPTOR   P/N:  MS25201-6"/>
    <n v="39121633"/>
    <s v="Selección abreviada menor cuantía"/>
    <n v="2"/>
    <n v="6"/>
    <n v="2"/>
    <n v="495040"/>
    <s v="UNIDAD"/>
    <s v="NO SOLICITADAS"/>
  </r>
  <r>
    <x v="6"/>
    <x v="31"/>
    <n v="10"/>
    <s v="REPUESTOS"/>
    <s v="CONECTOR   P/N:  MS3456W24-20S"/>
    <n v="31163100"/>
    <s v="Selección abreviada menor cuantía"/>
    <n v="2"/>
    <n v="6"/>
    <n v="2"/>
    <n v="487900"/>
    <s v="UNIDAD"/>
    <s v="NO SOLICITADAS"/>
  </r>
  <r>
    <x v="6"/>
    <x v="31"/>
    <n v="10"/>
    <s v="REPUESTOS"/>
    <s v="BALINERA   P/N:  MS27643-4"/>
    <n v="31171504"/>
    <s v="Licitación pública"/>
    <n v="2"/>
    <n v="6"/>
    <n v="3"/>
    <n v="481800"/>
    <s v="UNIDAD"/>
    <s v="NO SOLICITADAS"/>
  </r>
  <r>
    <x v="6"/>
    <x v="31"/>
    <n v="10"/>
    <s v="REPUESTOS"/>
    <s v="CONECTOR   P/N:  MS3456W22-14S"/>
    <n v="31163100"/>
    <s v="Licitación pública"/>
    <n v="2"/>
    <n v="6"/>
    <n v="2"/>
    <n v="476000"/>
    <s v="UNIDAD"/>
    <s v="NO SOLICITADAS"/>
  </r>
  <r>
    <x v="6"/>
    <x v="31"/>
    <n v="10"/>
    <s v="REPUESTOS"/>
    <s v="LAMINA   P/N:  LAMINA GALVANIZADO 0,025"/>
    <n v="30265000"/>
    <s v="Licitación pública"/>
    <n v="2"/>
    <n v="6"/>
    <n v="2"/>
    <n v="476000"/>
    <s v="UNIDAD"/>
    <s v="NO SOLICITADAS"/>
  </r>
  <r>
    <x v="6"/>
    <x v="31"/>
    <n v="10"/>
    <s v="REPUESTOS"/>
    <s v="CONECTOR   P/N:  M9177/5-2"/>
    <n v="31163100"/>
    <s v="Licitación pública"/>
    <n v="2"/>
    <n v="6"/>
    <n v="3"/>
    <n v="464100"/>
    <s v="UNIDAD"/>
    <s v="NO SOLICITADAS"/>
  </r>
  <r>
    <x v="6"/>
    <x v="31"/>
    <n v="10"/>
    <s v="REPUESTOS"/>
    <s v="CONECTOR   P/N:  MS3450828-21S"/>
    <n v="31163100"/>
    <s v="Licitación pública"/>
    <n v="2"/>
    <n v="6"/>
    <n v="2"/>
    <n v="464100"/>
    <s v="UNIDAD"/>
    <s v="NO SOLICITADAS"/>
  </r>
  <r>
    <x v="6"/>
    <x v="31"/>
    <n v="10"/>
    <s v="REPUESTOS"/>
    <s v="CONECTOR   P/N:  MS3476W12-10SW"/>
    <n v="31163100"/>
    <s v="Licitación pública"/>
    <n v="2"/>
    <n v="6"/>
    <n v="4"/>
    <n v="452200"/>
    <s v="UNIDAD"/>
    <s v="NO SOLICITADAS"/>
  </r>
  <r>
    <x v="6"/>
    <x v="31"/>
    <n v="10"/>
    <s v="REPUESTOS"/>
    <s v="CONECTOR   P/N:  MS3476W12-10SY"/>
    <n v="31163100"/>
    <s v="Licitación pública"/>
    <n v="2"/>
    <n v="6"/>
    <n v="4"/>
    <n v="452200"/>
    <s v="UNIDAD"/>
    <s v="NO SOLICITADAS"/>
  </r>
  <r>
    <x v="6"/>
    <x v="31"/>
    <n v="10"/>
    <s v="REPUESTOS"/>
    <s v="CONECTOR   P/N:  MS3456W14S-5S"/>
    <n v="31163100"/>
    <s v="Licitación pública"/>
    <n v="2"/>
    <n v="6"/>
    <n v="3"/>
    <n v="446250"/>
    <s v="UNIDAD"/>
    <s v="NO SOLICITADAS"/>
  </r>
  <r>
    <x v="6"/>
    <x v="31"/>
    <n v="10"/>
    <s v="REPUESTOS"/>
    <s v="CONECTOR   P/N:  MS3470W16-26S"/>
    <n v="31163100"/>
    <s v="Licitación pública"/>
    <n v="2"/>
    <n v="6"/>
    <n v="3"/>
    <n v="446250"/>
    <s v="UNIDAD"/>
    <s v="NO SOLICITADAS"/>
  </r>
  <r>
    <x v="6"/>
    <x v="31"/>
    <n v="10"/>
    <s v="REPUESTOS"/>
    <s v="CONECTOR   P/N:  AN3115-1"/>
    <n v="31163100"/>
    <s v="Licitación pública"/>
    <n v="2"/>
    <n v="6"/>
    <n v="2"/>
    <n v="440300"/>
    <s v="UNIDAD"/>
    <s v="NO SOLICITADAS"/>
  </r>
  <r>
    <x v="6"/>
    <x v="31"/>
    <n v="10"/>
    <s v="REPUESTOS"/>
    <s v="PERNO   P/N:  MS24665-155"/>
    <n v="31161501"/>
    <s v="Licitación pública"/>
    <n v="2"/>
    <n v="6"/>
    <n v="880.5"/>
    <n v="440250"/>
    <s v="UNIDAD"/>
    <s v="NO SOLICITADAS"/>
  </r>
  <r>
    <x v="6"/>
    <x v="31"/>
    <n v="10"/>
    <s v="REPUESTOS"/>
    <s v="CONECTOR   P/N:  MS3476W16-26P"/>
    <n v="31163100"/>
    <s v="Licitación pública"/>
    <n v="2"/>
    <n v="6"/>
    <n v="3"/>
    <n v="428400"/>
    <s v="UNIDAD"/>
    <s v="NO SOLICITADAS"/>
  </r>
  <r>
    <x v="6"/>
    <x v="31"/>
    <n v="10"/>
    <s v="REPUESTOS"/>
    <s v="INTERRUPTOR   P/N:  MS25201-4"/>
    <n v="39121633"/>
    <s v="Licitación pública"/>
    <n v="2"/>
    <n v="6"/>
    <n v="2"/>
    <n v="428400"/>
    <s v="UNIDAD"/>
    <s v="NO SOLICITADAS"/>
  </r>
  <r>
    <x v="6"/>
    <x v="31"/>
    <n v="10"/>
    <s v="REPUESTOS"/>
    <s v="INTERRUPTOR   P/N:  MS24660-23G"/>
    <n v="39121633"/>
    <s v="Licitación pública"/>
    <n v="2"/>
    <n v="6"/>
    <n v="2"/>
    <n v="422500"/>
    <s v="UNIDAD"/>
    <s v="NO SOLICITADAS"/>
  </r>
  <r>
    <x v="6"/>
    <x v="31"/>
    <n v="10"/>
    <s v="REPUESTOS"/>
    <s v="BALINERA   P/N:  MS27643-3"/>
    <n v="31171504"/>
    <s v="Licitación pública"/>
    <n v="2"/>
    <n v="6"/>
    <n v="2.5"/>
    <n v="416500"/>
    <s v="UNIDAD"/>
    <s v="NO SOLICITADAS"/>
  </r>
  <r>
    <x v="6"/>
    <x v="31"/>
    <n v="10"/>
    <s v="REPUESTOS"/>
    <s v="CONECTOR   P/N:  MS3126E10-6S"/>
    <n v="31163100"/>
    <s v="Licitación pública"/>
    <n v="2"/>
    <n v="6"/>
    <n v="2"/>
    <n v="416500"/>
    <s v="UNIDAD"/>
    <s v="NO SOLICITADAS"/>
  </r>
  <r>
    <x v="6"/>
    <x v="31"/>
    <n v="10"/>
    <s v="REPUESTOS"/>
    <s v="CONECTOR   P/N:  MS3126E12-10P"/>
    <n v="31163100"/>
    <s v="Licitación pública"/>
    <n v="2"/>
    <n v="6"/>
    <n v="2"/>
    <n v="416500"/>
    <s v="UNIDAD"/>
    <s v="NO SOLICITADAS"/>
  </r>
  <r>
    <x v="6"/>
    <x v="31"/>
    <n v="10"/>
    <s v="REPUESTOS"/>
    <s v="CONECTOR   P/N:  MS3456W20-27S"/>
    <n v="31163100"/>
    <s v="Licitación pública"/>
    <n v="2"/>
    <n v="6"/>
    <n v="2"/>
    <n v="416500"/>
    <s v="UNIDAD"/>
    <s v="NO SOLICITADAS"/>
  </r>
  <r>
    <x v="6"/>
    <x v="31"/>
    <n v="10"/>
    <s v="REPUESTOS"/>
    <s v="CONECTOR   P/N:  MS3476W24-61S"/>
    <n v="31163100"/>
    <s v="Licitación pública"/>
    <n v="2"/>
    <n v="6"/>
    <n v="2"/>
    <n v="416500"/>
    <s v="UNIDAD"/>
    <s v="NO SOLICITADAS"/>
  </r>
  <r>
    <x v="6"/>
    <x v="31"/>
    <n v="10"/>
    <s v="REPUESTOS"/>
    <s v="CONECTOR   P/N:  MS3456W14S-9S"/>
    <n v="31163100"/>
    <s v="Licitación pública"/>
    <n v="2"/>
    <n v="6"/>
    <n v="3"/>
    <n v="410550"/>
    <s v="UNIDAD"/>
    <s v="NO SOLICITADAS"/>
  </r>
  <r>
    <x v="6"/>
    <x v="31"/>
    <n v="10"/>
    <s v="REPUESTOS"/>
    <s v="TERMINAL   P/N:  MS25036-108"/>
    <n v="39121327"/>
    <s v="Licitación pública"/>
    <n v="2"/>
    <n v="6"/>
    <n v="110"/>
    <n v="407000"/>
    <s v="UNIDAD"/>
    <s v="NO SOLICITADAS"/>
  </r>
  <r>
    <x v="6"/>
    <x v="31"/>
    <n v="10"/>
    <s v="REPUESTOS"/>
    <s v="CONECTOR   P/N:  MS3450W18-1S"/>
    <n v="31163100"/>
    <s v="Licitación pública"/>
    <n v="2"/>
    <n v="6"/>
    <n v="2"/>
    <n v="404600"/>
    <s v="UNIDAD"/>
    <s v="NO SOLICITADAS"/>
  </r>
  <r>
    <x v="6"/>
    <x v="31"/>
    <n v="10"/>
    <s v="REPUESTOS"/>
    <s v="CONECTOR   P/N:  MS3470W14-19S"/>
    <n v="31163100"/>
    <s v="Licitación pública"/>
    <n v="2"/>
    <n v="6"/>
    <n v="3"/>
    <n v="392700"/>
    <s v="UNIDAD"/>
    <s v="NO SOLICITADAS"/>
  </r>
  <r>
    <x v="6"/>
    <x v="31"/>
    <n v="10"/>
    <s v="REPUESTOS"/>
    <s v="CONECTOR   P/N:  MS3470W22-55S"/>
    <n v="31163100"/>
    <s v="Licitación pública"/>
    <n v="2"/>
    <n v="6"/>
    <n v="2"/>
    <n v="392700"/>
    <s v="UNIDAD"/>
    <s v="NO SOLICITADAS"/>
  </r>
  <r>
    <x v="6"/>
    <x v="31"/>
    <n v="10"/>
    <s v="REPUESTOS"/>
    <s v="CONECTOR   P/N:  MS3476W14-19P"/>
    <n v="31163100"/>
    <s v="Licitación pública"/>
    <n v="2"/>
    <n v="6"/>
    <n v="3"/>
    <n v="392700"/>
    <s v="UNIDAD"/>
    <s v="NO SOLICITADAS"/>
  </r>
  <r>
    <x v="6"/>
    <x v="31"/>
    <n v="10"/>
    <s v="REPUESTOS"/>
    <s v="INTERRUPTOR   P/N:  R406-1300"/>
    <n v="39121633"/>
    <s v="Licitación pública"/>
    <n v="2"/>
    <n v="6"/>
    <n v="2"/>
    <n v="386800"/>
    <s v="UNIDAD"/>
    <s v="NO SOLICITADAS"/>
  </r>
  <r>
    <x v="6"/>
    <x v="31"/>
    <n v="10"/>
    <s v="REPUESTOS"/>
    <s v="TERMINAL   P/N:  MS27212-1-7"/>
    <n v="39121327"/>
    <s v="Licitación pública"/>
    <n v="2"/>
    <n v="6"/>
    <n v="4.5"/>
    <n v="382950"/>
    <s v="UNIDAD"/>
    <s v="NO SOLICITADAS"/>
  </r>
  <r>
    <x v="6"/>
    <x v="31"/>
    <n v="10"/>
    <s v="REPUESTOS"/>
    <s v="CONECTOR   P/N:  MS3106R14S-5S"/>
    <n v="31163100"/>
    <s v="Licitación pública"/>
    <n v="2"/>
    <n v="6"/>
    <n v="4"/>
    <n v="380800"/>
    <s v="UNIDAD"/>
    <s v="NO SOLICITADAS"/>
  </r>
  <r>
    <x v="6"/>
    <x v="31"/>
    <n v="10"/>
    <s v="REPUESTOS"/>
    <s v="CONECTOR   P/N:  MS3122E20-39P"/>
    <n v="31163100"/>
    <s v="Licitación pública"/>
    <n v="2"/>
    <n v="6"/>
    <n v="2"/>
    <n v="380800"/>
    <s v="UNIDAD"/>
    <s v="NO SOLICITADAS"/>
  </r>
  <r>
    <x v="6"/>
    <x v="31"/>
    <n v="10"/>
    <s v="REPUESTOS"/>
    <s v="CONECTOR   P/N:  M3416-12EN"/>
    <n v="31163100"/>
    <s v="Licitación pública"/>
    <n v="2"/>
    <n v="6"/>
    <n v="10"/>
    <n v="375000"/>
    <s v="UNIDAD"/>
    <s v="NO SOLICITADAS"/>
  </r>
  <r>
    <x v="6"/>
    <x v="31"/>
    <n v="10"/>
    <s v="REPUESTOS"/>
    <s v="CONECTOR   P/N:  MS3456W18-1S"/>
    <n v="31163100"/>
    <s v="Licitación pública"/>
    <n v="2"/>
    <n v="6"/>
    <n v="2"/>
    <n v="368900"/>
    <s v="UNIDAD"/>
    <s v="NO SOLICITADAS"/>
  </r>
  <r>
    <x v="6"/>
    <x v="31"/>
    <n v="10"/>
    <s v="REPUESTOS"/>
    <s v="CONECTOR   P/N:  MS3476W22-55P"/>
    <n v="31163100"/>
    <s v="Licitación pública"/>
    <n v="2"/>
    <n v="6"/>
    <n v="2"/>
    <n v="368900"/>
    <s v="UNIDAD"/>
    <s v="NO SOLICITADAS"/>
  </r>
  <r>
    <x v="6"/>
    <x v="31"/>
    <n v="10"/>
    <s v="REPUESTOS"/>
    <s v="CONECTOR   P/N:  MS3456W18-1P"/>
    <n v="31163100"/>
    <s v="Licitación pública"/>
    <n v="2"/>
    <n v="6"/>
    <n v="2"/>
    <n v="357000"/>
    <s v="UNIDAD"/>
    <s v="NO SOLICITADAS"/>
  </r>
  <r>
    <x v="6"/>
    <x v="31"/>
    <n v="10"/>
    <s v="REPUESTOS"/>
    <s v="CONECTOR   P/N:  M3416-10EN"/>
    <n v="31163100"/>
    <s v="Licitación pública"/>
    <n v="2"/>
    <n v="6"/>
    <n v="10"/>
    <n v="353500"/>
    <s v="UNIDAD"/>
    <s v="NO SOLICITADAS"/>
  </r>
  <r>
    <x v="6"/>
    <x v="31"/>
    <n v="10"/>
    <s v="REPUESTOS"/>
    <s v="CONECTOR   P/N:  D38999/26WD15SN"/>
    <n v="31163100"/>
    <s v="Licitación pública"/>
    <n v="2"/>
    <n v="6"/>
    <n v="2"/>
    <n v="345100"/>
    <s v="UNIDAD"/>
    <s v="NO SOLICITADAS"/>
  </r>
  <r>
    <x v="6"/>
    <x v="31"/>
    <n v="10"/>
    <s v="REPUESTOS"/>
    <s v="CONECTOR   P/N:  MS3126E14-19PW"/>
    <n v="31163100"/>
    <s v="Licitación pública"/>
    <n v="2"/>
    <n v="6"/>
    <n v="2"/>
    <n v="345100"/>
    <s v="UNIDAD"/>
    <s v="NO SOLICITADAS"/>
  </r>
  <r>
    <x v="6"/>
    <x v="31"/>
    <n v="10"/>
    <s v="REPUESTOS"/>
    <s v="TUERCA   P/N:  MS21042L04"/>
    <n v="31161700"/>
    <s v="Licitación pública"/>
    <n v="2"/>
    <n v="6"/>
    <n v="50"/>
    <n v="340000"/>
    <s v="UNIDAD"/>
    <s v="NO SOLICITADAS"/>
  </r>
  <r>
    <x v="6"/>
    <x v="31"/>
    <n v="10"/>
    <s v="REPUESTOS"/>
    <s v="CONECTOR   P/N:  M39012/19-0504"/>
    <n v="31163100"/>
    <s v="Licitación pública"/>
    <n v="2"/>
    <n v="6"/>
    <n v="3"/>
    <n v="339150"/>
    <s v="UNIDAD"/>
    <s v="NO SOLICITADAS"/>
  </r>
  <r>
    <x v="6"/>
    <x v="31"/>
    <n v="10"/>
    <s v="REPUESTOS"/>
    <s v="INTERRUPTOR   P/N:  MS24524-23"/>
    <n v="39121633"/>
    <s v="Licitación pública"/>
    <n v="2"/>
    <n v="6"/>
    <n v="2"/>
    <n v="336500"/>
    <s v="UNIDAD"/>
    <s v="NO SOLICITADAS"/>
  </r>
  <r>
    <x v="6"/>
    <x v="31"/>
    <n v="10"/>
    <s v="REPUESTOS"/>
    <s v="CONECTOR   P/N:  AN3108A-14S-9S"/>
    <n v="31163100"/>
    <s v="Licitación pública"/>
    <n v="2"/>
    <n v="6"/>
    <n v="2"/>
    <n v="333200"/>
    <s v="UNIDAD"/>
    <s v="NO SOLICITADAS"/>
  </r>
  <r>
    <x v="6"/>
    <x v="31"/>
    <n v="10"/>
    <s v="REPUESTOS"/>
    <s v="CONECTOR   P/N:  MS3106R24-20S"/>
    <n v="31163100"/>
    <s v="Licitación pública"/>
    <n v="2"/>
    <n v="6"/>
    <n v="2"/>
    <n v="333200"/>
    <s v="UNIDAD"/>
    <s v="NO SOLICITADAS"/>
  </r>
  <r>
    <x v="6"/>
    <x v="31"/>
    <n v="10"/>
    <s v="REPUESTOS"/>
    <s v="CONECTOR   P/N:  MS3456W16S-1S"/>
    <n v="31163100"/>
    <s v="Licitación pública"/>
    <n v="2"/>
    <n v="6"/>
    <n v="2"/>
    <n v="333200"/>
    <s v="UNIDAD"/>
    <s v="NO SOLICITADAS"/>
  </r>
  <r>
    <x v="6"/>
    <x v="31"/>
    <n v="10"/>
    <s v="REPUESTOS"/>
    <s v="INTERRUPTOR   P/N:  MS27708-3"/>
    <n v="39121633"/>
    <s v="Licitación pública"/>
    <n v="2"/>
    <n v="6"/>
    <n v="2"/>
    <n v="333200"/>
    <s v="UNIDAD"/>
    <s v="NO SOLICITADAS"/>
  </r>
  <r>
    <x v="6"/>
    <x v="31"/>
    <n v="10"/>
    <s v="REPUESTOS"/>
    <s v="CONECTOR   P/N:  110-055-1"/>
    <n v="31163100"/>
    <s v="Licitación pública"/>
    <n v="2"/>
    <n v="6"/>
    <n v="2"/>
    <n v="321300"/>
    <s v="UNIDAD"/>
    <s v="NO SOLICITADAS"/>
  </r>
  <r>
    <x v="6"/>
    <x v="31"/>
    <n v="10"/>
    <s v="REPUESTOS"/>
    <s v="CONECTOR   P/N:  MS3120E16-26S"/>
    <n v="31163100"/>
    <s v="Licitación pública"/>
    <n v="2"/>
    <n v="6"/>
    <n v="2"/>
    <n v="321300"/>
    <s v="UNIDAD"/>
    <s v="NO SOLICITADAS"/>
  </r>
  <r>
    <x v="6"/>
    <x v="31"/>
    <n v="10"/>
    <s v="REPUESTOS"/>
    <s v="CONECTOR   P/N:  MS3126E14-19S"/>
    <n v="31163100"/>
    <s v="Licitación pública"/>
    <n v="2"/>
    <n v="6"/>
    <n v="2"/>
    <n v="321300"/>
    <s v="UNIDAD"/>
    <s v="NO SOLICITADAS"/>
  </r>
  <r>
    <x v="6"/>
    <x v="31"/>
    <n v="10"/>
    <s v="REPUESTOS"/>
    <s v="PERNO   P/N:  MS20470AD4-4"/>
    <n v="31161501"/>
    <s v="Licitación pública"/>
    <n v="2"/>
    <n v="6"/>
    <n v="3"/>
    <n v="321000"/>
    <s v="UNIDAD"/>
    <s v="NO SOLICITADAS"/>
  </r>
  <r>
    <x v="6"/>
    <x v="31"/>
    <n v="10"/>
    <s v="REPUESTOS"/>
    <s v="PERNO   P/N:  MS20470AD4-5"/>
    <n v="31161501"/>
    <s v="Licitación pública"/>
    <n v="2"/>
    <n v="6"/>
    <n v="3"/>
    <n v="321000"/>
    <s v="UNIDAD"/>
    <s v="NO SOLICITADAS"/>
  </r>
  <r>
    <x v="6"/>
    <x v="31"/>
    <n v="10"/>
    <s v="REPUESTOS"/>
    <s v="TERMINAL   P/N:  MS27212-1-4"/>
    <n v="39121327"/>
    <s v="Licitación pública"/>
    <n v="2"/>
    <n v="6"/>
    <n v="8"/>
    <n v="319200"/>
    <s v="UNIDAD"/>
    <s v="NO SOLICITADAS"/>
  </r>
  <r>
    <x v="6"/>
    <x v="31"/>
    <n v="10"/>
    <s v="REPUESTOS"/>
    <s v="GUANTES DE NITRILO   P/N:  GUANTES DE NITRILO  TALLA L Y M PRESENTACION CAJA DE 100 UNIDADES"/>
    <n v="42132205"/>
    <s v="Licitación pública"/>
    <n v="2"/>
    <n v="6"/>
    <n v="5"/>
    <n v="309500"/>
    <s v="UNIDAD"/>
    <s v="NO SOLICITADAS"/>
  </r>
  <r>
    <x v="6"/>
    <x v="31"/>
    <n v="10"/>
    <s v="REPUESTOS"/>
    <s v="CONECTOR   P/N:  MS3450W14S-7S"/>
    <n v="31163100"/>
    <s v="Licitación pública"/>
    <n v="2"/>
    <n v="6"/>
    <n v="2"/>
    <n v="309400"/>
    <s v="UNIDAD"/>
    <s v="NO SOLICITADAS"/>
  </r>
  <r>
    <x v="6"/>
    <x v="31"/>
    <n v="10"/>
    <s v="REPUESTOS"/>
    <s v="CONECTOR   P/N:  MS3106B18-9S"/>
    <n v="31163100"/>
    <s v="Licitación pública"/>
    <n v="2"/>
    <n v="6"/>
    <n v="2"/>
    <n v="297500"/>
    <s v="UNIDAD"/>
    <s v="NO SOLICITADAS"/>
  </r>
  <r>
    <x v="6"/>
    <x v="31"/>
    <n v="10"/>
    <s v="REPUESTOS"/>
    <s v="CONECTOR   P/N:  MS3120E14-19S"/>
    <n v="31163100"/>
    <s v="Licitación pública"/>
    <n v="2"/>
    <n v="6"/>
    <n v="2"/>
    <n v="297500"/>
    <s v="UNIDAD"/>
    <s v="NO SOLICITADAS"/>
  </r>
  <r>
    <x v="6"/>
    <x v="31"/>
    <n v="10"/>
    <s v="REPUESTOS"/>
    <s v="CONECTOR   P/N:  MS3124E14-5S"/>
    <n v="31163100"/>
    <s v="Licitación pública"/>
    <n v="2"/>
    <n v="6"/>
    <n v="2"/>
    <n v="297500"/>
    <s v="UNIDAD"/>
    <s v="NO SOLICITADAS"/>
  </r>
  <r>
    <x v="6"/>
    <x v="31"/>
    <n v="10"/>
    <s v="REPUESTOS"/>
    <s v="CONECTOR   P/N:  MS3456W14S-6S"/>
    <n v="31163100"/>
    <s v="Licitación pública"/>
    <n v="2"/>
    <n v="6"/>
    <n v="2"/>
    <n v="297500"/>
    <s v="UNIDAD"/>
    <s v="NO SOLICITADAS"/>
  </r>
  <r>
    <x v="6"/>
    <x v="31"/>
    <n v="10"/>
    <s v="REPUESTOS"/>
    <s v="CONECTOR   P/N:  MS3476W16-26S"/>
    <n v="31163100"/>
    <s v="Licitación pública"/>
    <n v="2"/>
    <n v="6"/>
    <n v="2"/>
    <n v="297500"/>
    <s v="UNIDAD"/>
    <s v="NO SOLICITADAS"/>
  </r>
  <r>
    <x v="6"/>
    <x v="31"/>
    <n v="10"/>
    <s v="REPUESTOS"/>
    <s v="CONECTOR   P/N:  MS3476W16-26SW"/>
    <n v="31163100"/>
    <s v="Licitación pública"/>
    <n v="2"/>
    <n v="6"/>
    <n v="2"/>
    <n v="297500"/>
    <s v="UNIDAD"/>
    <s v="NO SOLICITADAS"/>
  </r>
  <r>
    <x v="6"/>
    <x v="31"/>
    <n v="10"/>
    <s v="REPUESTOS"/>
    <s v="INTERRUPTOR   P/N:  M8805/1-008"/>
    <n v="39121633"/>
    <s v="Licitación pública"/>
    <n v="2"/>
    <n v="6"/>
    <n v="2"/>
    <n v="297500"/>
    <s v="UNIDAD"/>
    <s v="NO SOLICITADAS"/>
  </r>
  <r>
    <x v="6"/>
    <x v="31"/>
    <n v="10"/>
    <s v="REPUESTOS"/>
    <s v="CONECTOR   P/N:  M3416-20EN"/>
    <n v="31163100"/>
    <s v="Licitación pública"/>
    <n v="2"/>
    <n v="6"/>
    <n v="6"/>
    <n v="289200"/>
    <s v="UNIDAD"/>
    <s v="NO SOLICITADAS"/>
  </r>
  <r>
    <x v="6"/>
    <x v="31"/>
    <n v="10"/>
    <s v="REPUESTOS"/>
    <s v="CONECTOR   P/N:  M3418-16EN"/>
    <n v="31163100"/>
    <s v="Licitación pública"/>
    <n v="2"/>
    <n v="6"/>
    <n v="6"/>
    <n v="285600"/>
    <s v="UNIDAD"/>
    <s v="NO SOLICITADAS"/>
  </r>
  <r>
    <x v="6"/>
    <x v="31"/>
    <n v="10"/>
    <s v="REPUESTOS"/>
    <s v="CONECTOR   P/N:  MS3100R24-20P"/>
    <n v="31163100"/>
    <s v="Licitación pública"/>
    <n v="2"/>
    <n v="6"/>
    <n v="2"/>
    <n v="285600"/>
    <s v="UNIDAD"/>
    <s v="NO SOLICITADAS"/>
  </r>
  <r>
    <x v="6"/>
    <x v="31"/>
    <n v="10"/>
    <s v="REPUESTOS"/>
    <s v="CONECTOR   P/N:  MS3456W12S3S"/>
    <n v="31163100"/>
    <s v="Licitación pública"/>
    <n v="2"/>
    <n v="6"/>
    <n v="2"/>
    <n v="285600"/>
    <s v="UNIDAD"/>
    <s v="NO SOLICITADAS"/>
  </r>
  <r>
    <x v="6"/>
    <x v="31"/>
    <n v="10"/>
    <s v="REPUESTOS"/>
    <s v="CONECTOR   P/N:  MS3456W14S-1S"/>
    <n v="31163100"/>
    <s v="Licitación pública"/>
    <n v="2"/>
    <n v="6"/>
    <n v="2"/>
    <n v="285600"/>
    <s v="UNIDAD"/>
    <s v="NO SOLICITADAS"/>
  </r>
  <r>
    <x v="6"/>
    <x v="31"/>
    <n v="10"/>
    <s v="REPUESTOS"/>
    <s v="CONECTOR   P/N:  MS3456W14S-2S"/>
    <n v="31163100"/>
    <s v="Licitación pública"/>
    <n v="2"/>
    <n v="6"/>
    <n v="2"/>
    <n v="285600"/>
    <s v="UNIDAD"/>
    <s v="NO SOLICITADAS"/>
  </r>
  <r>
    <x v="6"/>
    <x v="31"/>
    <n v="10"/>
    <s v="REPUESTOS"/>
    <s v="CONECTOR   P/N:  MS3456W14S-2SX"/>
    <n v="31163100"/>
    <s v="Licitación pública"/>
    <n v="2"/>
    <n v="6"/>
    <n v="2"/>
    <n v="285600"/>
    <s v="UNIDAD"/>
    <s v="NO SOLICITADAS"/>
  </r>
  <r>
    <x v="6"/>
    <x v="31"/>
    <n v="10"/>
    <s v="REPUESTOS"/>
    <s v="CONECTOR   P/N:  MS3470W16-26P"/>
    <n v="31163100"/>
    <s v="Licitación pública"/>
    <n v="2"/>
    <n v="6"/>
    <n v="2"/>
    <n v="285600"/>
    <s v="UNIDAD"/>
    <s v="NO SOLICITADAS"/>
  </r>
  <r>
    <x v="6"/>
    <x v="31"/>
    <n v="10"/>
    <s v="REPUESTOS"/>
    <s v="TERMINAL   P/N:  MS25036-153"/>
    <n v="39121327"/>
    <s v="Licitación pública"/>
    <n v="2"/>
    <n v="6"/>
    <n v="125"/>
    <n v="275000"/>
    <s v="UNIDAD"/>
    <s v="NO SOLICITADAS"/>
  </r>
  <r>
    <x v="6"/>
    <x v="31"/>
    <n v="10"/>
    <s v="REPUESTOS"/>
    <s v="CONECTOR   P/N:  MS3108R14S-5S"/>
    <n v="31163100"/>
    <s v="Licitación pública"/>
    <n v="2"/>
    <n v="6"/>
    <n v="2"/>
    <n v="273700"/>
    <s v="UNIDAD"/>
    <s v="NO SOLICITADAS"/>
  </r>
  <r>
    <x v="6"/>
    <x v="31"/>
    <n v="10"/>
    <s v="REPUESTOS"/>
    <s v="CONECTOR   P/N:  MS3456W14S-7S"/>
    <n v="31163100"/>
    <s v="Licitación pública"/>
    <n v="2"/>
    <n v="6"/>
    <n v="2"/>
    <n v="273700"/>
    <s v="UNIDAD"/>
    <s v="NO SOLICITADAS"/>
  </r>
  <r>
    <x v="6"/>
    <x v="31"/>
    <n v="10"/>
    <s v="REPUESTOS"/>
    <s v="CONECTOR   P/N:  MS3476W16S-8S"/>
    <n v="31163100"/>
    <s v="Licitación pública"/>
    <n v="2"/>
    <n v="6"/>
    <n v="2"/>
    <n v="273700"/>
    <s v="UNIDAD"/>
    <s v="NO SOLICITADAS"/>
  </r>
  <r>
    <x v="6"/>
    <x v="31"/>
    <n v="10"/>
    <s v="REPUESTOS"/>
    <s v="CONECTOR   P/N:  MS3120E12-10S"/>
    <n v="31163100"/>
    <s v="Licitación pública"/>
    <n v="2"/>
    <n v="6"/>
    <n v="2"/>
    <n v="261800"/>
    <s v="UNIDAD"/>
    <s v="NO SOLICITADAS"/>
  </r>
  <r>
    <x v="6"/>
    <x v="31"/>
    <n v="10"/>
    <s v="REPUESTOS"/>
    <s v="CONECTOR   P/N:  MS3476W14-19S"/>
    <n v="31163100"/>
    <s v="Licitación pública"/>
    <n v="2"/>
    <n v="6"/>
    <n v="2"/>
    <n v="261800"/>
    <s v="UNIDAD"/>
    <s v="NO SOLICITADAS"/>
  </r>
  <r>
    <x v="6"/>
    <x v="31"/>
    <n v="10"/>
    <s v="REPUESTOS"/>
    <s v="CONECTOR   P/N:  M3418-14EN"/>
    <n v="31163100"/>
    <s v="Licitación pública"/>
    <n v="2"/>
    <n v="6"/>
    <n v="6"/>
    <n v="254700"/>
    <s v="UNIDAD"/>
    <s v="NO SOLICITADAS"/>
  </r>
  <r>
    <x v="6"/>
    <x v="31"/>
    <n v="10"/>
    <s v="REPUESTOS"/>
    <s v="RIEL ENGANCHE   P/N:  MS35489-27"/>
    <n v="25121713"/>
    <s v="Licitación pública"/>
    <n v="2"/>
    <n v="6"/>
    <n v="50"/>
    <n v="250000"/>
    <s v="UNIDAD"/>
    <s v="NO SOLICITADAS"/>
  </r>
  <r>
    <x v="6"/>
    <x v="31"/>
    <n v="10"/>
    <s v="REPUESTOS"/>
    <s v="CONECTOR   P/N:  MS27473T8B98S"/>
    <n v="31163100"/>
    <s v="Licitación pública"/>
    <n v="2"/>
    <n v="6"/>
    <n v="2"/>
    <n v="249900"/>
    <s v="UNIDAD"/>
    <s v="NO SOLICITADAS"/>
  </r>
  <r>
    <x v="6"/>
    <x v="31"/>
    <n v="10"/>
    <s v="REPUESTOS"/>
    <s v="CONECTOR   P/N:  MS3406R10SL-3S"/>
    <n v="31163100"/>
    <s v="Licitación pública"/>
    <n v="2"/>
    <n v="6"/>
    <n v="2"/>
    <n v="249900"/>
    <s v="UNIDAD"/>
    <s v="NO SOLICITADAS"/>
  </r>
  <r>
    <x v="6"/>
    <x v="31"/>
    <n v="10"/>
    <s v="REPUESTOS"/>
    <s v="CONECTOR   P/N:  MS3456W10SC3S"/>
    <n v="31163100"/>
    <s v="Licitación pública"/>
    <n v="2"/>
    <n v="6"/>
    <n v="2"/>
    <n v="249900"/>
    <s v="UNIDAD"/>
    <s v="NO SOLICITADAS"/>
  </r>
  <r>
    <x v="6"/>
    <x v="31"/>
    <n v="10"/>
    <s v="REPUESTOS"/>
    <s v="CONECTOR   P/N:  MS3474W10-6P"/>
    <n v="31163100"/>
    <s v="Licitación pública"/>
    <n v="2"/>
    <n v="6"/>
    <n v="2"/>
    <n v="249900"/>
    <s v="UNIDAD"/>
    <s v="NO SOLICITADAS"/>
  </r>
  <r>
    <x v="6"/>
    <x v="31"/>
    <n v="10"/>
    <s v="REPUESTOS"/>
    <s v="ARANDELAS   P/N:  AN960JD516"/>
    <n v="31161800"/>
    <s v="Licitación pública"/>
    <n v="2"/>
    <n v="6"/>
    <n v="200"/>
    <n v="240000"/>
    <s v="UNIDAD"/>
    <s v="NO SOLICITADAS"/>
  </r>
  <r>
    <x v="6"/>
    <x v="31"/>
    <n v="10"/>
    <s v="REPUESTOS"/>
    <s v="TUERCA   P/N:  MS21042L5"/>
    <n v="31161700"/>
    <s v="Licitación pública"/>
    <n v="2"/>
    <n v="6"/>
    <n v="100"/>
    <n v="240000"/>
    <s v="UNIDAD"/>
    <s v="NO SOLICITADAS"/>
  </r>
  <r>
    <x v="6"/>
    <x v="31"/>
    <n v="10"/>
    <s v="REPUESTOS"/>
    <s v="CONECTOR   P/N:  MS3470W8-4S"/>
    <n v="31163100"/>
    <s v="Licitación pública"/>
    <n v="2"/>
    <n v="6"/>
    <n v="2"/>
    <n v="238000"/>
    <s v="UNIDAD"/>
    <s v="NO SOLICITADAS"/>
  </r>
  <r>
    <x v="6"/>
    <x v="31"/>
    <n v="10"/>
    <s v="REPUESTOS"/>
    <s v="CONECTOR   P/N:  MS3476W12-10P"/>
    <n v="31163100"/>
    <s v="Licitación pública"/>
    <n v="2"/>
    <n v="6"/>
    <n v="2"/>
    <n v="238000"/>
    <s v="UNIDAD"/>
    <s v="NO SOLICITADAS"/>
  </r>
  <r>
    <x v="6"/>
    <x v="31"/>
    <n v="10"/>
    <s v="REPUESTOS"/>
    <s v="CONECTOR   P/N:  MS3476W8-4P"/>
    <n v="31163100"/>
    <s v="Licitación pública"/>
    <n v="2"/>
    <n v="6"/>
    <n v="2"/>
    <n v="238000"/>
    <s v="UNIDAD"/>
    <s v="NO SOLICITADAS"/>
  </r>
  <r>
    <x v="6"/>
    <x v="31"/>
    <n v="10"/>
    <s v="REPUESTOS"/>
    <s v="CONECTOR   P/N:  MS3456W10SL-4S"/>
    <n v="31163100"/>
    <s v="Licitación pública"/>
    <n v="2"/>
    <n v="6"/>
    <n v="2"/>
    <n v="228500"/>
    <s v="UNIDAD"/>
    <s v="NO SOLICITADAS"/>
  </r>
  <r>
    <x v="6"/>
    <x v="31"/>
    <n v="10"/>
    <s v="REPUESTOS"/>
    <s v="CONECTOR   P/N:  MS3100R32-6S"/>
    <n v="31163100"/>
    <s v="Licitación pública"/>
    <n v="2"/>
    <n v="6"/>
    <n v="2"/>
    <n v="226100"/>
    <s v="UNIDAD"/>
    <s v="NO SOLICITADAS"/>
  </r>
  <r>
    <x v="6"/>
    <x v="31"/>
    <n v="10"/>
    <s v="REPUESTOS"/>
    <s v="CONECTOR   P/N:  MS3470W12-10S"/>
    <n v="31163100"/>
    <s v="Licitación pública"/>
    <n v="2"/>
    <n v="6"/>
    <n v="2"/>
    <n v="226100"/>
    <s v="UNIDAD"/>
    <s v="NO SOLICITADAS"/>
  </r>
  <r>
    <x v="6"/>
    <x v="31"/>
    <n v="10"/>
    <s v="REPUESTOS"/>
    <s v="CONECTOR   P/N:  MS3476W10-6S"/>
    <n v="31163100"/>
    <s v="Licitación pública"/>
    <n v="2"/>
    <n v="6"/>
    <n v="2"/>
    <n v="226100"/>
    <s v="UNIDAD"/>
    <s v="NO SOLICITADAS"/>
  </r>
  <r>
    <x v="6"/>
    <x v="31"/>
    <n v="10"/>
    <s v="REPUESTOS"/>
    <s v="INTERRUPTOR   P/N:  MS24658-22G"/>
    <n v="39121633"/>
    <s v="Licitación pública"/>
    <n v="2"/>
    <n v="6"/>
    <n v="2"/>
    <n v="226100"/>
    <s v="UNIDAD"/>
    <s v="NO SOLICITADAS"/>
  </r>
  <r>
    <x v="6"/>
    <x v="31"/>
    <n v="10"/>
    <s v="REPUESTOS"/>
    <s v="CONECTOR   P/N:  M3416-6EN"/>
    <n v="31163100"/>
    <s v="Licitación pública"/>
    <n v="2"/>
    <n v="6"/>
    <n v="6"/>
    <n v="214200"/>
    <s v="UNIDAD"/>
    <s v="NO SOLICITADAS"/>
  </r>
  <r>
    <x v="6"/>
    <x v="31"/>
    <n v="10"/>
    <s v="REPUESTOS"/>
    <s v="CONECTOR   P/N:  MS90335-3"/>
    <n v="31163100"/>
    <s v="Licitación pública"/>
    <n v="2"/>
    <n v="6"/>
    <n v="3"/>
    <n v="214200"/>
    <s v="UNIDAD"/>
    <s v="NO SOLICITADAS"/>
  </r>
  <r>
    <x v="6"/>
    <x v="31"/>
    <n v="10"/>
    <s v="REPUESTOS"/>
    <s v="PERNO   P/N:  MS20470AD4-6"/>
    <n v="31161501"/>
    <s v="Licitación pública"/>
    <n v="2"/>
    <n v="6"/>
    <n v="2"/>
    <n v="214200"/>
    <s v="UNIDAD"/>
    <s v="NO SOLICITADAS"/>
  </r>
  <r>
    <x v="6"/>
    <x v="31"/>
    <n v="10"/>
    <s v="REPUESTOS"/>
    <s v="ESPACIADOR   P/N:  D436-38"/>
    <n v="31163300"/>
    <s v="Licitación pública"/>
    <n v="2"/>
    <n v="6"/>
    <n v="30"/>
    <n v="204000"/>
    <s v="UNIDAD"/>
    <s v="NO SOLICITADAS"/>
  </r>
  <r>
    <x v="6"/>
    <x v="31"/>
    <n v="10"/>
    <s v="REPUESTOS"/>
    <s v="CONECTOR   P/N:  PT06E-8-2S"/>
    <n v="31163100"/>
    <s v="Licitación pública"/>
    <n v="2"/>
    <n v="6"/>
    <n v="2"/>
    <n v="202300"/>
    <s v="UNIDAD"/>
    <s v="NO SOLICITADAS"/>
  </r>
  <r>
    <x v="6"/>
    <x v="31"/>
    <n v="10"/>
    <s v="REPUESTOS"/>
    <s v="ANGULO   P/N:  2X2X1/8X3"/>
    <n v="30101506"/>
    <s v="Licitación pública"/>
    <n v="2"/>
    <n v="6"/>
    <n v="4"/>
    <n v="190400"/>
    <s v="UNIDAD"/>
    <s v="NO SOLICITADAS"/>
  </r>
  <r>
    <x v="6"/>
    <x v="31"/>
    <n v="10"/>
    <s v="REPUESTOS"/>
    <s v="SEPARADOR   P/N:  S0104R"/>
    <n v="31161816"/>
    <s v="Licitación pública"/>
    <n v="2"/>
    <n v="6"/>
    <n v="8"/>
    <n v="190400"/>
    <s v="UNIDAD"/>
    <s v="NO SOLICITADAS"/>
  </r>
  <r>
    <x v="6"/>
    <x v="31"/>
    <n v="10"/>
    <s v="REPUESTOS"/>
    <s v="CONECTOR   P/N:  M85049/31-24W"/>
    <n v="31163100"/>
    <s v="Licitación pública"/>
    <n v="2"/>
    <n v="6"/>
    <n v="6"/>
    <n v="189300"/>
    <s v="UNIDAD"/>
    <s v="NO SOLICITADAS"/>
  </r>
  <r>
    <x v="6"/>
    <x v="31"/>
    <n v="10"/>
    <s v="REPUESTOS"/>
    <s v="CONECTOR   P/N:  MS3410"/>
    <n v="31163100"/>
    <s v="Licitación pública"/>
    <n v="2"/>
    <n v="6"/>
    <n v="2"/>
    <n v="178500"/>
    <s v="UNIDAD"/>
    <s v="NO SOLICITADAS"/>
  </r>
  <r>
    <x v="6"/>
    <x v="31"/>
    <n v="10"/>
    <s v="REPUESTOS"/>
    <s v="ANGULO   P/N:  1&quot;1/4X1/8X"/>
    <n v="30101506"/>
    <s v="Licitación pública"/>
    <n v="2"/>
    <n v="6"/>
    <n v="3"/>
    <n v="171360"/>
    <s v="UNIDAD"/>
    <s v="NO SOLICITADAS"/>
  </r>
  <r>
    <x v="6"/>
    <x v="31"/>
    <n v="10"/>
    <s v="REPUESTOS"/>
    <s v="RIEL ENGANCHE   P/N:  QSTC-2"/>
    <n v="25121713"/>
    <s v="Licitación pública"/>
    <n v="2"/>
    <n v="6"/>
    <n v="35"/>
    <n v="168000"/>
    <s v="METRO"/>
    <s v="NO SOLICITADAS"/>
  </r>
  <r>
    <x v="6"/>
    <x v="31"/>
    <n v="10"/>
    <s v="REPUESTOS"/>
    <s v="TORNILLO   P/N:  MS27039C1-05"/>
    <n v="31161500"/>
    <s v="Licitación pública"/>
    <n v="2"/>
    <n v="6"/>
    <n v="25"/>
    <n v="167500"/>
    <s v="UNIDAD"/>
    <s v="NO SOLICITADAS"/>
  </r>
  <r>
    <x v="6"/>
    <x v="31"/>
    <n v="10"/>
    <s v="REPUESTOS"/>
    <s v="TERMINAL   P/N:  MS27212-1-3"/>
    <n v="39121327"/>
    <s v="Licitación pública"/>
    <n v="2"/>
    <n v="6"/>
    <n v="4"/>
    <n v="159600"/>
    <s v="UNIDAD"/>
    <s v="NO SOLICITADAS"/>
  </r>
  <r>
    <x v="6"/>
    <x v="31"/>
    <n v="10"/>
    <s v="REPUESTOS"/>
    <s v="CONECTOR   P/N:  AN3106A-14S-9S"/>
    <n v="31163100"/>
    <s v="Licitación pública"/>
    <n v="2"/>
    <n v="6"/>
    <n v="2"/>
    <n v="154700"/>
    <s v="UNIDAD"/>
    <s v="NO SOLICITADAS"/>
  </r>
  <r>
    <x v="6"/>
    <x v="31"/>
    <n v="10"/>
    <s v="REPUESTOS"/>
    <s v="CONECTOR   P/N:  MS3110E8-4S"/>
    <n v="31163100"/>
    <s v="Licitación pública"/>
    <n v="2"/>
    <n v="6"/>
    <n v="2"/>
    <n v="154700"/>
    <s v="UNIDAD"/>
    <s v="NO SOLICITADAS"/>
  </r>
  <r>
    <x v="6"/>
    <x v="31"/>
    <n v="10"/>
    <s v="REPUESTOS"/>
    <s v="INTERRUPTOR   P/N:  MS25089-4C"/>
    <n v="39121633"/>
    <s v="Licitación pública"/>
    <n v="2"/>
    <n v="6"/>
    <n v="2"/>
    <n v="154700"/>
    <s v="UNIDAD"/>
    <s v="NO SOLICITADAS"/>
  </r>
  <r>
    <x v="6"/>
    <x v="31"/>
    <n v="10"/>
    <s v="REPUESTOS"/>
    <s v="INTERRUPTOR   P/N:  MS27407-4"/>
    <n v="39121633"/>
    <s v="Licitación pública"/>
    <n v="2"/>
    <n v="6"/>
    <n v="2"/>
    <n v="152400"/>
    <s v="UNIDAD"/>
    <s v="NO SOLICITADAS"/>
  </r>
  <r>
    <x v="6"/>
    <x v="31"/>
    <n v="10"/>
    <s v="REPUESTOS"/>
    <s v="BOLSA"/>
    <n v="24111500"/>
    <s v="Licitación pública"/>
    <n v="2"/>
    <n v="6"/>
    <n v="500"/>
    <n v="150000"/>
    <s v="UNIDAD"/>
    <s v="NO SOLICITADAS"/>
  </r>
  <r>
    <x v="6"/>
    <x v="31"/>
    <n v="10"/>
    <s v="REPUESTOS"/>
    <s v="CONECTOR   P/N:  M3416-18EN"/>
    <n v="31163100"/>
    <s v="Licitación pública"/>
    <n v="2"/>
    <n v="6"/>
    <n v="6"/>
    <n v="150000"/>
    <s v="UNIDAD"/>
    <s v="NO SOLICITADAS"/>
  </r>
  <r>
    <x v="6"/>
    <x v="31"/>
    <n v="10"/>
    <s v="REPUESTOS"/>
    <s v="CONECTOR   P/N:  M85049/31-18W"/>
    <n v="31163100"/>
    <s v="Licitación pública"/>
    <n v="2"/>
    <n v="6"/>
    <n v="6"/>
    <n v="150000"/>
    <s v="UNIDAD"/>
    <s v="NO SOLICITADAS"/>
  </r>
  <r>
    <x v="6"/>
    <x v="31"/>
    <n v="10"/>
    <s v="REPUESTOS"/>
    <s v="CONECTOR   P/N:  M3416-16EN"/>
    <n v="31163100"/>
    <s v="Licitación pública"/>
    <n v="2"/>
    <n v="6"/>
    <n v="6"/>
    <n v="142800"/>
    <s v="UNIDAD"/>
    <s v="NO SOLICITADAS"/>
  </r>
  <r>
    <x v="6"/>
    <x v="31"/>
    <n v="10"/>
    <s v="REPUESTOS"/>
    <s v="INTERRUPTOR   P/N:  MS25089-3C"/>
    <n v="39121633"/>
    <s v="Licitación pública"/>
    <n v="2"/>
    <n v="6"/>
    <n v="2"/>
    <n v="142800"/>
    <s v="UNIDAD"/>
    <s v="NO SOLICITADAS"/>
  </r>
  <r>
    <x v="6"/>
    <x v="31"/>
    <n v="10"/>
    <s v="REPUESTOS"/>
    <s v="PERNO   P/N:  AN6-10A"/>
    <n v="31161501"/>
    <s v="Licitación pública"/>
    <n v="2"/>
    <n v="6"/>
    <n v="30"/>
    <n v="135000"/>
    <s v="UNIDAD"/>
    <s v="NO SOLICITADAS"/>
  </r>
  <r>
    <x v="6"/>
    <x v="31"/>
    <n v="10"/>
    <s v="REPUESTOS"/>
    <s v="INTERRUPTOR   P/N:  MS25089-4C"/>
    <n v="39121633"/>
    <s v="Licitación pública"/>
    <n v="2"/>
    <n v="6"/>
    <n v="2"/>
    <n v="130900"/>
    <s v="UNIDAD"/>
    <s v="NO SOLICITADAS"/>
  </r>
  <r>
    <x v="6"/>
    <x v="31"/>
    <n v="10"/>
    <s v="REPUESTOS"/>
    <s v="CONECTOR   P/N:  10-002-1"/>
    <n v="31163100"/>
    <s v="Licitación pública"/>
    <n v="2"/>
    <n v="6"/>
    <n v="4"/>
    <n v="119000"/>
    <s v="UNIDAD"/>
    <s v="NO SOLICITADAS"/>
  </r>
  <r>
    <x v="6"/>
    <x v="31"/>
    <n v="10"/>
    <s v="REPUESTOS"/>
    <s v="CONECTOR   P/N:  16243"/>
    <n v="31163100"/>
    <s v="Licitación pública"/>
    <n v="2"/>
    <n v="6"/>
    <n v="4"/>
    <n v="119000"/>
    <s v="UNIDAD"/>
    <s v="NO SOLICITADAS"/>
  </r>
  <r>
    <x v="6"/>
    <x v="31"/>
    <n v="10"/>
    <s v="REPUESTOS"/>
    <s v="CONECTOR   P/N:  MS3102R20-27P"/>
    <n v="31163100"/>
    <s v="Licitación pública"/>
    <n v="2"/>
    <n v="6"/>
    <n v="2"/>
    <n v="119000"/>
    <s v="UNIDAD"/>
    <s v="NO SOLICITADAS"/>
  </r>
  <r>
    <x v="6"/>
    <x v="31"/>
    <n v="10"/>
    <s v="REPUESTOS"/>
    <s v="TORNILLO   P/N:  MS35206-228"/>
    <n v="31161500"/>
    <s v="Licitación pública"/>
    <n v="2"/>
    <n v="6"/>
    <n v="25"/>
    <n v="116250"/>
    <s v="UNIDAD"/>
    <s v="NO SOLICITADAS"/>
  </r>
  <r>
    <x v="6"/>
    <x v="31"/>
    <n v="10"/>
    <s v="REPUESTOS"/>
    <s v="CONECTOR   P/N:  M3416-8EN"/>
    <n v="31163100"/>
    <s v="Licitación pública"/>
    <n v="2"/>
    <n v="6"/>
    <n v="6"/>
    <n v="107100"/>
    <s v="UNIDAD"/>
    <s v="NO SOLICITADAS"/>
  </r>
  <r>
    <x v="6"/>
    <x v="31"/>
    <n v="10"/>
    <s v="REPUESTOS"/>
    <s v="CONECTOR   P/N:  M9177/3-1"/>
    <n v="31163100"/>
    <s v="Licitación pública"/>
    <n v="2"/>
    <n v="6"/>
    <n v="3"/>
    <n v="107100"/>
    <s v="UNIDAD"/>
    <s v="NO SOLICITADAS"/>
  </r>
  <r>
    <x v="6"/>
    <x v="31"/>
    <n v="10"/>
    <s v="REPUESTOS"/>
    <s v="INTERRUPTOR   P/N:  MS25089-4AR"/>
    <n v="39121633"/>
    <s v="Licitación pública"/>
    <n v="2"/>
    <n v="6"/>
    <n v="2"/>
    <n v="107100"/>
    <s v="UNIDAD"/>
    <s v="NO SOLICITADAS"/>
  </r>
  <r>
    <x v="6"/>
    <x v="31"/>
    <n v="10"/>
    <s v="REPUESTOS"/>
    <s v="RIEL ENGANCHE   P/N:  GH3-1/2"/>
    <n v="25121713"/>
    <s v="Licitación pública"/>
    <n v="2"/>
    <n v="6"/>
    <n v="50"/>
    <n v="105000"/>
    <s v="UNIDAD"/>
    <s v="NO SOLICITADAS"/>
  </r>
  <r>
    <x v="6"/>
    <x v="31"/>
    <n v="10"/>
    <s v="REPUESTOS"/>
    <s v="INTERRUPTOR   P/N:  MS24523-21"/>
    <n v="39121633"/>
    <s v="Licitación pública"/>
    <n v="2"/>
    <n v="6"/>
    <n v="2"/>
    <n v="104800"/>
    <s v="UNIDAD"/>
    <s v="NO SOLICITADAS"/>
  </r>
  <r>
    <x v="6"/>
    <x v="31"/>
    <n v="10"/>
    <s v="REPUESTOS"/>
    <s v="INTERRUPTOR   P/N:  MS24523-22"/>
    <n v="39121633"/>
    <s v="Licitación pública"/>
    <n v="2"/>
    <n v="6"/>
    <n v="2"/>
    <n v="104800"/>
    <s v="UNIDAD"/>
    <s v="NO SOLICITADAS"/>
  </r>
  <r>
    <x v="6"/>
    <x v="31"/>
    <n v="10"/>
    <s v="REPUESTOS"/>
    <s v="INTERRUPTOR   P/N:  MS24523-23"/>
    <n v="39121633"/>
    <s v="Licitación pública"/>
    <n v="2"/>
    <n v="6"/>
    <n v="2"/>
    <n v="104800"/>
    <s v="UNIDAD"/>
    <s v="NO SOLICITADAS"/>
  </r>
  <r>
    <x v="6"/>
    <x v="31"/>
    <n v="10"/>
    <s v="REPUESTOS"/>
    <s v="TORNILLO   P/N:  AN526C1032R12"/>
    <n v="31161500"/>
    <s v="Licitación pública"/>
    <n v="2"/>
    <n v="6"/>
    <n v="22.5"/>
    <n v="104625"/>
    <s v="UNIDAD"/>
    <s v="NO SOLICITADAS"/>
  </r>
  <r>
    <x v="6"/>
    <x v="31"/>
    <n v="10"/>
    <s v="REPUESTOS"/>
    <s v="TORNILLO   P/N:   089-5878-05"/>
    <n v="31161500"/>
    <s v="Licitación pública"/>
    <n v="2"/>
    <n v="6"/>
    <n v="8"/>
    <n v="95200"/>
    <s v="UNIDAD"/>
    <s v="NO SOLICITADAS"/>
  </r>
  <r>
    <x v="6"/>
    <x v="31"/>
    <n v="10"/>
    <s v="REPUESTOS"/>
    <s v="RIEL ENGANCHE   P/N:  MS35489-135"/>
    <n v="25121713"/>
    <s v="Licitación pública"/>
    <n v="2"/>
    <n v="6"/>
    <n v="50"/>
    <n v="90000"/>
    <s v="UNIDAD"/>
    <s v="NO SOLICITADAS"/>
  </r>
  <r>
    <x v="6"/>
    <x v="31"/>
    <n v="10"/>
    <s v="REPUESTOS"/>
    <s v="CONECTOR   P/N:  M3416-22EN"/>
    <n v="31163100"/>
    <s v="Licitación pública"/>
    <n v="2"/>
    <n v="6"/>
    <n v="3"/>
    <n v="85800"/>
    <s v="UNIDAD"/>
    <s v="NO SOLICITADAS"/>
  </r>
  <r>
    <x v="6"/>
    <x v="31"/>
    <n v="10"/>
    <s v="REPUESTOS"/>
    <s v="CONECTOR   P/N:  30-067-1A"/>
    <n v="31163100"/>
    <s v="Licitación pública"/>
    <n v="2"/>
    <n v="6"/>
    <n v="2"/>
    <n v="83300"/>
    <s v="UNIDAD"/>
    <s v="NO SOLICITADAS"/>
  </r>
  <r>
    <x v="6"/>
    <x v="31"/>
    <n v="10"/>
    <s v="REPUESTOS"/>
    <s v="PERNO   P/N:  AN6-7A"/>
    <n v="31161501"/>
    <s v="Licitación pública"/>
    <n v="2"/>
    <n v="6"/>
    <n v="22.5"/>
    <n v="81000"/>
    <s v="UNIDAD"/>
    <s v="NO SOLICITADAS"/>
  </r>
  <r>
    <x v="6"/>
    <x v="31"/>
    <n v="10"/>
    <s v="REPUESTOS"/>
    <s v="RIEL ENGANCHE   P/N:  MS35489-6"/>
    <n v="25121713"/>
    <s v="Licitación pública"/>
    <n v="2"/>
    <n v="6"/>
    <n v="49"/>
    <n v="80850"/>
    <s v="UNIDAD"/>
    <s v="NO SOLICITADAS"/>
  </r>
  <r>
    <x v="6"/>
    <x v="31"/>
    <n v="10"/>
    <s v="REPUESTOS"/>
    <s v="TORNILLO   P/N:  AN526C1032R7"/>
    <n v="31161500"/>
    <s v="Licitación pública"/>
    <n v="2"/>
    <n v="6"/>
    <n v="25"/>
    <n v="76250"/>
    <s v="UNIDAD"/>
    <s v="NO SOLICITADAS"/>
  </r>
  <r>
    <x v="6"/>
    <x v="31"/>
    <n v="10"/>
    <s v="REPUESTOS"/>
    <s v="CONECTOR   P/N:  M85049/62-08W"/>
    <n v="31163100"/>
    <s v="Licitación pública"/>
    <n v="2"/>
    <n v="6"/>
    <n v="2"/>
    <n v="71400"/>
    <s v="UNIDAD"/>
    <s v="NO SOLICITADAS"/>
  </r>
  <r>
    <x v="6"/>
    <x v="31"/>
    <n v="10"/>
    <s v="REPUESTOS"/>
    <s v="TORNILLO   P/N:  MS24694-S53"/>
    <n v="31161500"/>
    <s v="Licitación pública"/>
    <n v="2"/>
    <n v="6"/>
    <n v="15"/>
    <n v="69750"/>
    <s v="UNIDAD"/>
    <s v="NO SOLICITADAS"/>
  </r>
  <r>
    <x v="6"/>
    <x v="31"/>
    <n v="10"/>
    <s v="REPUESTOS"/>
    <s v="TUERCA   P/N:  MS21042L6"/>
    <n v="31161700"/>
    <s v="Licitación pública"/>
    <n v="2"/>
    <n v="6"/>
    <n v="30"/>
    <n v="69000"/>
    <s v="UNIDAD"/>
    <s v="NO SOLICITADAS"/>
  </r>
  <r>
    <x v="6"/>
    <x v="31"/>
    <n v="10"/>
    <s v="REPUESTOS"/>
    <s v="TERMINAL   P/N:  321886"/>
    <n v="39121327"/>
    <s v="Licitación pública"/>
    <n v="2"/>
    <n v="6"/>
    <n v="44.5"/>
    <n v="66750"/>
    <s v="UNIDAD"/>
    <s v="NO SOLICITADAS"/>
  </r>
  <r>
    <x v="6"/>
    <x v="31"/>
    <n v="10"/>
    <s v="REPUESTOS"/>
    <s v="CONECTOR   P/N:  M85049/52-1-16W"/>
    <n v="31163100"/>
    <s v="Licitación pública"/>
    <n v="2"/>
    <n v="6"/>
    <n v="2"/>
    <n v="61900"/>
    <s v="UNIDAD"/>
    <s v="NO SOLICITADAS"/>
  </r>
  <r>
    <x v="6"/>
    <x v="31"/>
    <n v="10"/>
    <s v="REPUESTOS"/>
    <s v="CONECTOR   P/N:  MS3416-10EN(M85049/31-10N)"/>
    <n v="31163100"/>
    <s v="Licitación pública"/>
    <n v="2"/>
    <n v="6"/>
    <n v="3"/>
    <n v="60750"/>
    <s v="UNIDAD"/>
    <s v="NO SOLICITADAS"/>
  </r>
  <r>
    <x v="6"/>
    <x v="31"/>
    <n v="10"/>
    <s v="REPUESTOS"/>
    <s v="TORNILLO   P/N:  AN526C1032R9"/>
    <n v="31161500"/>
    <s v="Licitación pública"/>
    <n v="2"/>
    <n v="6"/>
    <n v="22.5"/>
    <n v="60750"/>
    <s v="UNIDAD"/>
    <s v="NO SOLICITADAS"/>
  </r>
  <r>
    <x v="6"/>
    <x v="31"/>
    <n v="10"/>
    <s v="REPUESTOS"/>
    <s v="TORNILLO   P/N:  AN525-832R16"/>
    <n v="31161500"/>
    <s v="Licitación pública"/>
    <n v="2"/>
    <n v="6"/>
    <n v="10"/>
    <n v="46500"/>
    <s v="UNIDAD"/>
    <s v="NO SOLICITADAS"/>
  </r>
  <r>
    <x v="6"/>
    <x v="31"/>
    <n v="10"/>
    <s v="REPUESTOS"/>
    <s v="TORNILLO   P/N:  MS35207-261"/>
    <n v="31161500"/>
    <s v="Licitación pública"/>
    <n v="2"/>
    <n v="6"/>
    <n v="10"/>
    <n v="46500"/>
    <s v="UNIDAD"/>
    <s v="NO SOLICITADAS"/>
  </r>
  <r>
    <x v="6"/>
    <x v="31"/>
    <n v="10"/>
    <s v="REPUESTOS"/>
    <s v="CONECTOR   P/N:  MS3416-14EN"/>
    <n v="31163100"/>
    <s v="Licitación pública"/>
    <n v="2"/>
    <n v="6"/>
    <n v="2"/>
    <n v="45300"/>
    <s v="UNIDAD"/>
    <s v="NO SOLICITADAS"/>
  </r>
  <r>
    <x v="6"/>
    <x v="31"/>
    <n v="10"/>
    <s v="REPUESTOS"/>
    <s v="BOLSA"/>
    <n v="24111500"/>
    <s v="Licitación pública"/>
    <n v="2"/>
    <n v="6"/>
    <n v="50"/>
    <n v="45000"/>
    <s v="UNIDAD"/>
    <s v="NO SOLICITADAS"/>
  </r>
  <r>
    <x v="6"/>
    <x v="31"/>
    <n v="10"/>
    <s v="REPUESTOS"/>
    <s v="TORNILLO   P/N:  AN526C1032R8"/>
    <n v="31161500"/>
    <s v="Licitación pública"/>
    <n v="2"/>
    <n v="6"/>
    <n v="25"/>
    <n v="45000"/>
    <s v="UNIDAD"/>
    <s v="NO SOLICITADAS"/>
  </r>
  <r>
    <x v="6"/>
    <x v="31"/>
    <n v="10"/>
    <s v="REPUESTOS"/>
    <s v="CONECTOR   P/N:  17-1726-2"/>
    <n v="31163100"/>
    <s v="Licitación pública"/>
    <n v="2"/>
    <n v="6"/>
    <n v="1.5"/>
    <n v="44625"/>
    <s v="UNIDAD"/>
    <s v="NO SOLICITADAS"/>
  </r>
  <r>
    <x v="6"/>
    <x v="31"/>
    <n v="10"/>
    <s v="REPUESTOS"/>
    <s v="ARANDELAS   P/N:  AN960JD416L"/>
    <n v="31161800"/>
    <s v="Licitación pública"/>
    <n v="2"/>
    <n v="6"/>
    <n v="200"/>
    <n v="40000"/>
    <s v="UNIDAD"/>
    <s v="NO SOLICITADAS"/>
  </r>
  <r>
    <x v="6"/>
    <x v="31"/>
    <n v="10"/>
    <s v="REPUESTOS"/>
    <s v="CONECTOR   P/N:  M85049/31-10W"/>
    <n v="31163100"/>
    <s v="Licitación pública"/>
    <n v="2"/>
    <n v="6"/>
    <n v="2"/>
    <n v="39300"/>
    <s v="UNIDAD"/>
    <s v="NO SOLICITADAS"/>
  </r>
  <r>
    <x v="6"/>
    <x v="31"/>
    <n v="10"/>
    <s v="REPUESTOS"/>
    <s v="RIEL ENGANCHE   P/N:  MS35489-4"/>
    <n v="25121713"/>
    <s v="Licitación pública"/>
    <n v="2"/>
    <n v="6"/>
    <n v="50"/>
    <n v="37500"/>
    <s v="UNIDAD"/>
    <s v="NO SOLICITADAS"/>
  </r>
  <r>
    <x v="6"/>
    <x v="31"/>
    <n v="10"/>
    <s v="REPUESTOS"/>
    <s v="TUERCA   P/N:  MS14145L4"/>
    <n v="31161700"/>
    <s v="Licitación pública"/>
    <n v="2"/>
    <n v="6"/>
    <n v="5"/>
    <n v="34000"/>
    <s v="UNIDAD"/>
    <s v="NO SOLICITADAS"/>
  </r>
  <r>
    <x v="6"/>
    <x v="31"/>
    <n v="10"/>
    <s v="REPUESTOS"/>
    <s v="ARANDELAS   P/N:  NAS1149D0316J"/>
    <n v="31161800"/>
    <s v="Licitación pública"/>
    <n v="2"/>
    <n v="6"/>
    <n v="100"/>
    <n v="30000"/>
    <s v="UNIDAD"/>
    <s v="NO SOLICITADAS"/>
  </r>
  <r>
    <x v="6"/>
    <x v="31"/>
    <n v="10"/>
    <s v="REPUESTOS"/>
    <s v="BOLSA"/>
    <n v="24111500"/>
    <s v="Licitación pública"/>
    <n v="2"/>
    <n v="6"/>
    <n v="50"/>
    <n v="30000"/>
    <s v="UNIDAD"/>
    <s v="NO SOLICITADAS"/>
  </r>
  <r>
    <x v="6"/>
    <x v="31"/>
    <n v="10"/>
    <s v="REPUESTOS"/>
    <s v="TORNILLO   P/N:  MS35206-217"/>
    <n v="31161500"/>
    <s v="Licitación pública"/>
    <n v="2"/>
    <n v="6"/>
    <n v="72"/>
    <n v="21600"/>
    <s v="UNIDAD"/>
    <s v="NO SOLICITADAS"/>
  </r>
  <r>
    <x v="6"/>
    <x v="31"/>
    <n v="10"/>
    <s v="REPUESTOS"/>
    <s v="TORNILLO   P/N:  MS35190-235"/>
    <n v="31161500"/>
    <s v="Licitación pública"/>
    <n v="2"/>
    <n v="6"/>
    <n v="26"/>
    <n v="19500"/>
    <s v="UNIDAD"/>
    <s v="NO SOLICITADAS"/>
  </r>
  <r>
    <x v="6"/>
    <x v="31"/>
    <n v="10"/>
    <s v="REPUESTOS"/>
    <s v="DIODO   P/N:  1N4005"/>
    <n v="32111500"/>
    <s v="Licitación pública"/>
    <n v="2"/>
    <n v="6"/>
    <n v="12"/>
    <n v="14280"/>
    <s v="UNIDAD"/>
    <s v="NO SOLICITADAS"/>
  </r>
  <r>
    <x v="6"/>
    <x v="31"/>
    <n v="10"/>
    <s v="REPUESTOS"/>
    <s v="DIODO   P/N:  1N4007"/>
    <n v="32111500"/>
    <s v="Licitación pública"/>
    <n v="2"/>
    <n v="6"/>
    <n v="12"/>
    <n v="14280"/>
    <s v="UNIDAD"/>
    <s v="NO SOLICITADAS"/>
  </r>
  <r>
    <x v="6"/>
    <x v="32"/>
    <n v="10"/>
    <s v="UTENSILIOS DE CAFETERIA"/>
    <s v="BANDEJAS CHAROL"/>
    <n v="41105312"/>
    <s v="Mínima cuantía"/>
    <n v="4"/>
    <n v="3"/>
    <n v="2"/>
    <n v="100000"/>
    <s v="UNIDAD"/>
    <s v="NO SOLICITADAS"/>
  </r>
  <r>
    <x v="6"/>
    <x v="32"/>
    <n v="10"/>
    <s v="UTENSILIOS DE CAFETERIA"/>
    <s v="BANDEJAS PLASTICAS "/>
    <n v="48102009"/>
    <s v="Mínima cuantía"/>
    <n v="4"/>
    <n v="3"/>
    <n v="20"/>
    <n v="200000"/>
    <s v="UNIDAD"/>
    <s v="NO SOLICITADAS"/>
  </r>
  <r>
    <x v="6"/>
    <x v="32"/>
    <n v="10"/>
    <s v="UTENSILIOS DE CAFETERIA"/>
    <s v="OLLA PARA COCINAR PASTA"/>
    <n v="48101518"/>
    <s v="Mínima cuantía"/>
    <n v="4"/>
    <n v="3"/>
    <n v="1"/>
    <n v="50000"/>
    <s v="UNIDAD"/>
    <s v="NO SOLICITADAS"/>
  </r>
  <r>
    <x v="6"/>
    <x v="32"/>
    <n v="10"/>
    <s v="UTENSILIOS DE CAFETERIA"/>
    <s v="OLLA DE ALUMINIO DE 5 LITROS"/>
    <n v="48101500"/>
    <s v="Mínima cuantía"/>
    <n v="4"/>
    <n v="3"/>
    <n v="2"/>
    <n v="80000"/>
    <s v="UNIDAD"/>
    <s v="NO SOLICITADAS"/>
  </r>
  <r>
    <x v="6"/>
    <x v="32"/>
    <n v="10"/>
    <s v="UTENSILIOS DE CAFETERIA"/>
    <s v="OLLA DE ALUMINIO DE 10 LITROS"/>
    <n v="48101500"/>
    <s v="Mínima cuantía"/>
    <n v="4"/>
    <n v="3"/>
    <n v="2"/>
    <n v="140000"/>
    <s v="UNIDAD"/>
    <s v="NO SOLICITADAS"/>
  </r>
  <r>
    <x v="6"/>
    <x v="32"/>
    <n v="10"/>
    <s v="UTENSILIOS DE CAFETERIA"/>
    <s v="CHAIRA"/>
    <n v="52151650"/>
    <s v="Mínima cuantía"/>
    <n v="4"/>
    <n v="3"/>
    <n v="1"/>
    <n v="50000"/>
    <s v="UNIDAD"/>
    <s v="NO SOLICITADAS"/>
  </r>
  <r>
    <x v="6"/>
    <x v="32"/>
    <n v="10"/>
    <s v="UTENSILIOS DE CAFETERIA"/>
    <s v="OLLETA CHOCOLATERA 3 LITROS"/>
    <n v="48101500"/>
    <s v="Mínima cuantía"/>
    <n v="4"/>
    <n v="3"/>
    <n v="2"/>
    <n v="70000"/>
    <s v="UNIDAD"/>
    <s v="NO SOLICITADAS"/>
  </r>
  <r>
    <x v="6"/>
    <x v="32"/>
    <n v="10"/>
    <s v="UTENSILIOS DE CAFETERIA"/>
    <s v="OLLETA CHOCOLATERA 10 LITROS"/>
    <n v="48101500"/>
    <s v="Mínima cuantía"/>
    <n v="4"/>
    <n v="3"/>
    <n v="2"/>
    <n v="120000"/>
    <s v="UNIDAD"/>
    <s v="NO SOLICITADAS"/>
  </r>
  <r>
    <x v="6"/>
    <x v="32"/>
    <n v="10"/>
    <s v="UTENSILIOS DE CAFETERIA"/>
    <s v="COLADORES GRANDES PLASTICOS"/>
    <n v="52151609"/>
    <s v="Mínima cuantía"/>
    <n v="4"/>
    <n v="3"/>
    <n v="5"/>
    <n v="37500"/>
    <s v="UNIDAD"/>
    <s v="NO SOLICITADAS"/>
  </r>
  <r>
    <x v="6"/>
    <x v="32"/>
    <n v="10"/>
    <s v="UTENSILIOS DE CAFETERIA"/>
    <s v="COLADORES CHINOS"/>
    <n v="52151609"/>
    <s v="Mínima cuantía"/>
    <n v="4"/>
    <n v="3"/>
    <n v="1"/>
    <n v="100000"/>
    <s v="UNIDAD"/>
    <s v="NO SOLICITADAS"/>
  </r>
  <r>
    <x v="6"/>
    <x v="32"/>
    <n v="10"/>
    <s v="UTENSILIOS DE CAFETERIA"/>
    <s v="COLADORES METALICOS"/>
    <n v="52151609"/>
    <s v="Mínima cuantía"/>
    <n v="4"/>
    <n v="3"/>
    <n v="1"/>
    <n v="60000"/>
    <s v="UNIDAD"/>
    <s v="NO SOLICITADAS"/>
  </r>
  <r>
    <x v="6"/>
    <x v="32"/>
    <n v="10"/>
    <s v="UTENSILIOS DE CAFETERIA"/>
    <s v="COPA AGUA"/>
    <n v="48101904"/>
    <s v="Mínima cuantía"/>
    <n v="4"/>
    <n v="3"/>
    <n v="30"/>
    <n v="360000"/>
    <s v="UNIDAD"/>
    <s v="NO SOLICITADAS"/>
  </r>
  <r>
    <x v="6"/>
    <x v="32"/>
    <n v="10"/>
    <s v="UTENSILIOS DE CAFETERIA"/>
    <s v="COPA DE VINO FLAUTA"/>
    <n v="48101904"/>
    <s v="Mínima cuantía"/>
    <n v="4"/>
    <n v="3"/>
    <n v="30"/>
    <n v="240000"/>
    <s v="UNIDAD"/>
    <s v="NO SOLICITADAS"/>
  </r>
  <r>
    <x v="6"/>
    <x v="32"/>
    <n v="10"/>
    <s v="UTENSILIOS DE CAFETERIA"/>
    <s v="COPA PARA VINO BLANCO"/>
    <n v="48101904"/>
    <s v="Mínima cuantía"/>
    <n v="4"/>
    <n v="3"/>
    <n v="30"/>
    <n v="300000"/>
    <s v="UNIDAD"/>
    <s v="NO SOLICITADAS"/>
  </r>
  <r>
    <x v="6"/>
    <x v="32"/>
    <n v="10"/>
    <s v="UTENSILIOS DE CAFETERIA"/>
    <s v="COPA PARA VINO TINTO"/>
    <n v="48101904"/>
    <s v="Mínima cuantía"/>
    <n v="4"/>
    <n v="3"/>
    <n v="30"/>
    <n v="300000"/>
    <s v="UNIDAD"/>
    <s v="NO SOLICITADAS"/>
  </r>
  <r>
    <x v="6"/>
    <x v="32"/>
    <n v="10"/>
    <s v="UTENSILIOS DE CAFETERIA"/>
    <s v="CUCHARA ESTANDAR"/>
    <n v="52151704"/>
    <s v="Mínima cuantía"/>
    <n v="4"/>
    <n v="3"/>
    <n v="70"/>
    <n v="252000"/>
    <s v="UNIDAD"/>
    <s v="NO SOLICITADAS"/>
  </r>
  <r>
    <x v="6"/>
    <x v="32"/>
    <n v="10"/>
    <s v="UTENSILIOS DE CAFETERIA"/>
    <s v="CUCHARA PARA SERVIR SOPA"/>
    <n v="48101815"/>
    <s v="Mínima cuantía"/>
    <n v="4"/>
    <n v="3"/>
    <n v="4"/>
    <n v="60000"/>
    <s v="UNIDAD"/>
    <s v="NO SOLICITADAS"/>
  </r>
  <r>
    <x v="6"/>
    <x v="32"/>
    <n v="10"/>
    <s v="UTENSILIOS DE CAFETERIA"/>
    <s v="CUCHARA POSTRERA"/>
    <n v="48101904"/>
    <s v="Mínima cuantía"/>
    <n v="4"/>
    <n v="3"/>
    <n v="50"/>
    <n v="250000"/>
    <s v="UNIDAD"/>
    <s v="NO SOLICITADAS"/>
  </r>
  <r>
    <x v="6"/>
    <x v="32"/>
    <n v="10"/>
    <s v="UTENSILIOS DE CAFETERIA"/>
    <s v="CUCHARA SALSERA"/>
    <n v="48101904"/>
    <s v="Mínima cuantía"/>
    <n v="4"/>
    <n v="3"/>
    <n v="4"/>
    <n v="32000"/>
    <s v="UNIDAD"/>
    <s v="NO SOLICITADAS"/>
  </r>
  <r>
    <x v="6"/>
    <x v="32"/>
    <n v="10"/>
    <s v="UTENSILIOS DE CAFETERIA"/>
    <s v="CUCHARON METALICO MEDIANO"/>
    <n v="48101815"/>
    <s v="Mínima cuantía"/>
    <n v="4"/>
    <n v="3"/>
    <n v="4"/>
    <n v="100000"/>
    <s v="UNIDAD"/>
    <s v="NO SOLICITADAS"/>
  </r>
  <r>
    <x v="6"/>
    <x v="32"/>
    <n v="10"/>
    <s v="UTENSILIOS DE CAFETERIA"/>
    <s v="CUCHARON METALICO GRANDE"/>
    <n v="48101815"/>
    <s v="Mínima cuantía"/>
    <n v="4"/>
    <n v="3"/>
    <n v="4"/>
    <n v="160000"/>
    <s v="UNIDAD"/>
    <s v="NO SOLICITADAS"/>
  </r>
  <r>
    <x v="6"/>
    <x v="32"/>
    <n v="10"/>
    <s v="UTENSILIOS DE CAFETERIA"/>
    <s v="CUCHILLO COCINA 12 PULGADAS"/>
    <n v="23241609"/>
    <s v="Mínima cuantía"/>
    <n v="4"/>
    <n v="3"/>
    <n v="3"/>
    <n v="150000"/>
    <s v="UNIDAD"/>
    <s v="NO SOLICITADAS"/>
  </r>
  <r>
    <x v="6"/>
    <x v="32"/>
    <n v="10"/>
    <s v="UTENSILIOS DE CAFETERIA"/>
    <s v="CUCHILLO COCINA 10 PULGADAS"/>
    <n v="23241609"/>
    <s v="Mínima cuantía"/>
    <n v="4"/>
    <n v="3"/>
    <n v="3"/>
    <n v="120000"/>
    <s v="UNIDAD"/>
    <s v="NO SOLICITADAS"/>
  </r>
  <r>
    <x v="6"/>
    <x v="32"/>
    <n v="10"/>
    <s v="UTENSILIOS DE CAFETERIA"/>
    <s v="CUCHILLO ESTANDAR"/>
    <n v="52151702"/>
    <s v="Mínima cuantía"/>
    <n v="4"/>
    <n v="3"/>
    <n v="70"/>
    <n v="490000"/>
    <s v="UNIDAD"/>
    <s v="NO SOLICITADAS"/>
  </r>
  <r>
    <x v="6"/>
    <x v="32"/>
    <n v="10"/>
    <s v="UTENSILIOS DE CAFETERIA"/>
    <s v="CUCHILLO SIERRA"/>
    <n v="23241609"/>
    <s v="Mínima cuantía"/>
    <n v="4"/>
    <n v="3"/>
    <n v="3"/>
    <n v="90000"/>
    <s v="UNIDAD"/>
    <s v="NO SOLICITADAS"/>
  </r>
  <r>
    <x v="6"/>
    <x v="32"/>
    <n v="10"/>
    <s v="UTENSILIOS DE CAFETERIA"/>
    <s v="ESPATULA"/>
    <n v="52151616"/>
    <s v="Mínima cuantía"/>
    <n v="4"/>
    <n v="3"/>
    <n v="2"/>
    <n v="60000"/>
    <s v="UNIDAD"/>
    <s v="NO SOLICITADAS"/>
  </r>
  <r>
    <x v="6"/>
    <x v="32"/>
    <n v="10"/>
    <s v="UTENSILIOS DE CAFETERIA"/>
    <s v="ESPATULA DE MADERA"/>
    <n v="52151616"/>
    <s v="Mínima cuantía"/>
    <n v="4"/>
    <n v="3"/>
    <n v="2"/>
    <n v="30000"/>
    <s v="UNIDAD"/>
    <s v="NO SOLICITADAS"/>
  </r>
  <r>
    <x v="6"/>
    <x v="32"/>
    <n v="10"/>
    <s v="UTENSILIOS DE CAFETERIA"/>
    <s v="JARRA PLASTICA"/>
    <n v="48101907"/>
    <s v="Mínima cuantía"/>
    <n v="4"/>
    <n v="3"/>
    <n v="4"/>
    <n v="24000"/>
    <s v="UNIDAD"/>
    <s v="NO SOLICITADAS"/>
  </r>
  <r>
    <x v="6"/>
    <x v="32"/>
    <n v="10"/>
    <s v="UTENSILIOS DE CAFETERIA"/>
    <s v="MANGA PASTELERA CON SET DE BOQUILLAS"/>
    <n v="50193102"/>
    <s v="Mínima cuantía"/>
    <n v="4"/>
    <n v="3"/>
    <n v="1"/>
    <n v="35000"/>
    <s v="UNIDAD"/>
    <s v="NO SOLICITADAS"/>
  </r>
  <r>
    <x v="6"/>
    <x v="32"/>
    <n v="10"/>
    <s v="UTENSILIOS DE CAFETERIA"/>
    <s v="OLLA A PRESION 20 LTS"/>
    <n v="48101529"/>
    <s v="Mínima cuantía"/>
    <n v="4"/>
    <n v="3"/>
    <n v="1"/>
    <n v="385000"/>
    <s v="UNIDAD"/>
    <s v="NO SOLICITADAS"/>
  </r>
  <r>
    <x v="6"/>
    <x v="32"/>
    <n v="10"/>
    <s v="UTENSILIOS DE CAFETERIA"/>
    <s v="OLLA ALUMINIO CALIBRE 40"/>
    <n v="48101500"/>
    <s v="Mínima cuantía"/>
    <n v="4"/>
    <n v="3"/>
    <n v="1"/>
    <n v="100000"/>
    <s v="UNIDAD"/>
    <s v="NO SOLICITADAS"/>
  </r>
  <r>
    <x v="6"/>
    <x v="32"/>
    <n v="10"/>
    <s v="UTENSILIOS DE CAFETERIA"/>
    <s v="OLLA ALUMINIO CALIBRE 28"/>
    <n v="48101500"/>
    <s v="Mínima cuantía"/>
    <n v="4"/>
    <n v="3"/>
    <n v="1"/>
    <n v="80000"/>
    <s v="UNIDAD"/>
    <s v="NO SOLICITADAS"/>
  </r>
  <r>
    <x v="6"/>
    <x v="32"/>
    <n v="10"/>
    <s v="UTENSILIOS DE CAFETERIA"/>
    <s v="PAILA EN HIERRO COLADO 20 LITROS"/>
    <n v="52151802"/>
    <s v="Mínima cuantía"/>
    <n v="4"/>
    <n v="3"/>
    <n v="1"/>
    <n v="280000"/>
    <s v="UNIDAD"/>
    <s v="NO SOLICITADAS"/>
  </r>
  <r>
    <x v="6"/>
    <x v="32"/>
    <n v="10"/>
    <s v="UTENSILIOS DE CAFETERIA"/>
    <s v="SARTEN TRAMONTINA CALIBRE PESADO ALUNINIO ANTIAADHERENTE 12"/>
    <n v="52151802"/>
    <s v="Mínima cuantía"/>
    <n v="4"/>
    <n v="3"/>
    <n v="2"/>
    <n v="620000"/>
    <s v="UNIDAD"/>
    <s v="NO SOLICITADAS"/>
  </r>
  <r>
    <x v="6"/>
    <x v="32"/>
    <n v="10"/>
    <s v="UTENSILIOS DE CAFETERIA"/>
    <s v="PINZAS DE COCINA EN ACERO INOXIDABLE CALIBRE 20"/>
    <n v="52151611"/>
    <s v="Mínima cuantía"/>
    <n v="4"/>
    <n v="3"/>
    <n v="4"/>
    <n v="64000"/>
    <s v="UNIDAD"/>
    <s v="NO SOLICITADAS"/>
  </r>
  <r>
    <x v="6"/>
    <x v="32"/>
    <n v="10"/>
    <s v="UTENSILIOS DE CAFETERIA"/>
    <s v="PLATO BASE CUADRADO"/>
    <n v="52152004"/>
    <s v="Mínima cuantía"/>
    <n v="4"/>
    <n v="3"/>
    <n v="25"/>
    <n v="700000"/>
    <s v="UNIDAD"/>
    <s v="NO SOLICITADAS"/>
  </r>
  <r>
    <x v="6"/>
    <x v="32"/>
    <n v="10"/>
    <s v="UTENSILIOS DE CAFETERIA"/>
    <s v="PLATO FUERTE CUADRADO"/>
    <n v="52152004"/>
    <s v="Mínima cuantía"/>
    <n v="4"/>
    <n v="3"/>
    <n v="25"/>
    <n v="900000"/>
    <s v="UNIDAD"/>
    <s v="NO SOLICITADAS"/>
  </r>
  <r>
    <x v="6"/>
    <x v="32"/>
    <n v="10"/>
    <s v="UTENSILIOS DE CAFETERIA"/>
    <s v="PLATO HONDO CUADRADO"/>
    <n v="52152004"/>
    <s v="Mínima cuantía"/>
    <n v="4"/>
    <n v="3"/>
    <n v="25"/>
    <n v="700000"/>
    <s v="UNIDAD"/>
    <s v="NO SOLICITADAS"/>
  </r>
  <r>
    <x v="6"/>
    <x v="32"/>
    <n v="10"/>
    <s v="UTENSILIOS DE CAFETERIA"/>
    <s v="PLATO POSTRERO"/>
    <n v="52152004"/>
    <s v="Mínima cuantía"/>
    <n v="4"/>
    <n v="3"/>
    <n v="25"/>
    <n v="450000"/>
    <s v="UNIDAD"/>
    <s v="NO SOLICITADAS"/>
  </r>
  <r>
    <x v="6"/>
    <x v="32"/>
    <n v="10"/>
    <s v="UTENSILIOS DE CAFETERIA"/>
    <s v="PLATO TORTERO"/>
    <n v="52152004"/>
    <s v="Mínima cuantía"/>
    <n v="4"/>
    <n v="3"/>
    <n v="25"/>
    <n v="600000"/>
    <s v="UNIDAD"/>
    <s v="NO SOLICITADAS"/>
  </r>
  <r>
    <x v="6"/>
    <x v="32"/>
    <n v="10"/>
    <s v="UTENSILIOS DE CAFETERIA"/>
    <s v="POCILLOS"/>
    <n v="41122102"/>
    <s v="Mínima cuantía"/>
    <n v="4"/>
    <n v="3"/>
    <n v="25"/>
    <n v="255000"/>
    <s v="UNIDAD"/>
    <s v="NO SOLICITADAS"/>
  </r>
  <r>
    <x v="6"/>
    <x v="32"/>
    <n v="10"/>
    <s v="UTENSILIOS DE CAFETERIA"/>
    <s v="QUEMADORES PARA SAMOVAR"/>
    <n v="40101834"/>
    <s v="Mínima cuantía"/>
    <n v="4"/>
    <n v="3"/>
    <n v="6"/>
    <n v="150000"/>
    <s v="UNIDAD"/>
    <s v="NO SOLICITADAS"/>
  </r>
  <r>
    <x v="6"/>
    <x v="32"/>
    <n v="10"/>
    <s v="UTENSILIOS DE CAFETERIA"/>
    <s v="SARTEN CON TAPA DE CRISTAL CALIBRE 28"/>
    <n v="52151802"/>
    <s v="Mínima cuantía"/>
    <n v="4"/>
    <n v="3"/>
    <n v="2"/>
    <n v="170000"/>
    <s v="UNIDAD"/>
    <s v="NO SOLICITADAS"/>
  </r>
  <r>
    <x v="6"/>
    <x v="32"/>
    <n v="10"/>
    <s v="UTENSILIOS DE CAFETERIA"/>
    <s v="TABLA ACRILICA"/>
    <n v="52151606"/>
    <s v="Mínima cuantía"/>
    <n v="4"/>
    <n v="3"/>
    <n v="2"/>
    <n v="70000"/>
    <s v="UNIDAD"/>
    <s v="NO SOLICITADAS"/>
  </r>
  <r>
    <x v="6"/>
    <x v="32"/>
    <n v="10"/>
    <s v="UTENSILIOS DE CAFETERIA"/>
    <s v="TENEDOR ESTANDAR"/>
    <n v="48101801"/>
    <s v="Mínima cuantía"/>
    <n v="4"/>
    <n v="3"/>
    <n v="70"/>
    <n v="490000"/>
    <s v="UNIDAD"/>
    <s v="NO SOLICITADAS"/>
  </r>
  <r>
    <x v="6"/>
    <x v="32"/>
    <n v="10"/>
    <s v="UTENSILIOS DE CAFETERIA"/>
    <s v="TERMOS "/>
    <n v="52152002"/>
    <s v="Mínima cuantía"/>
    <n v="4"/>
    <n v="3"/>
    <n v="2"/>
    <n v="100000"/>
    <s v="UNIDAD"/>
    <s v="NO SOLICITADAS"/>
  </r>
  <r>
    <x v="6"/>
    <x v="32"/>
    <n v="10"/>
    <s v="UTENSILIOS DE CAFETERIA"/>
    <s v="TIJERA MULTI USOS"/>
    <n v="44121618"/>
    <s v="Mínima cuantía"/>
    <n v="4"/>
    <n v="3"/>
    <n v="1"/>
    <n v="60000"/>
    <s v="UNIDAD"/>
    <s v="NO SOLICITADAS"/>
  </r>
  <r>
    <x v="6"/>
    <x v="32"/>
    <n v="10"/>
    <s v="UTENSILIOS DE CAFETERIA"/>
    <s v="VASO WISKY (ON THE ROCK)"/>
    <n v="48101903"/>
    <s v="Mínima cuantía"/>
    <n v="4"/>
    <n v="3"/>
    <n v="30"/>
    <n v="150000"/>
    <s v="UNIDAD"/>
    <s v="NO SOLICITADAS"/>
  </r>
  <r>
    <x v="6"/>
    <x v="32"/>
    <n v="10"/>
    <s v="UTENSILIOS DE CAFETERIA"/>
    <s v="VASO ESTANDAR"/>
    <n v="48101903"/>
    <s v="Mínima cuantía"/>
    <n v="4"/>
    <n v="3"/>
    <n v="80"/>
    <n v="280000"/>
    <s v="UNIDAD"/>
    <s v="NO SOLICITADAS"/>
  </r>
  <r>
    <x v="6"/>
    <x v="32"/>
    <n v="10"/>
    <s v="UTENSILIOS DE CAFETERIA"/>
    <s v="CALDERO ALUMINIO 50X20 CM"/>
    <n v="48101500"/>
    <s v="Mínima cuantía"/>
    <n v="4"/>
    <n v="3"/>
    <n v="1"/>
    <n v="164000"/>
    <s v="UNIDAD"/>
    <s v="NO SOLICITADAS"/>
  </r>
  <r>
    <x v="6"/>
    <x v="32"/>
    <n v="10"/>
    <s v="UTENSILIOS DE CAFETERIA"/>
    <s v="CALDERO ALUMINIO 32CM"/>
    <n v="48101500"/>
    <s v="Mínima cuantía"/>
    <n v="4"/>
    <n v="3"/>
    <n v="1"/>
    <n v="52200"/>
    <s v="UNIDAD"/>
    <s v="NO SOLICITADAS"/>
  </r>
  <r>
    <x v="6"/>
    <x v="32"/>
    <n v="10"/>
    <s v="UTENSILIOS DE CAFETERIA"/>
    <s v="JUEGO DE SARTEN TRAMONTINA 18-20-24"/>
    <n v="48101500"/>
    <s v="Mínima cuantía"/>
    <n v="4"/>
    <n v="3"/>
    <n v="1"/>
    <n v="25500"/>
    <s v="UNIDAD"/>
    <s v="NO SOLICITADAS"/>
  </r>
  <r>
    <x v="6"/>
    <x v="32"/>
    <n v="10"/>
    <s v="UTENSILIOS DE CAFETERIA"/>
    <s v="CUCHARA ACERO ACERO INOXIDABLE"/>
    <n v="48101800"/>
    <s v="Mínima cuantía"/>
    <n v="4"/>
    <n v="3"/>
    <n v="1"/>
    <n v="8900"/>
    <s v="UNIDAD"/>
    <s v="NO SOLICITADAS"/>
  </r>
  <r>
    <x v="6"/>
    <x v="32"/>
    <n v="10"/>
    <s v="UTENSILIOS DE CAFETERIA"/>
    <s v="OLLA A PRESION 6 LITROS"/>
    <n v="48101500"/>
    <s v="Mínima cuantía"/>
    <n v="4"/>
    <n v="3"/>
    <n v="1"/>
    <n v="80600"/>
    <s v="UNIDAD"/>
    <s v="NO SOLICITADAS"/>
  </r>
  <r>
    <x v="6"/>
    <x v="32"/>
    <n v="10"/>
    <s v="UTENSILIOS DE CAFETERIA"/>
    <s v="VAJILLA CORONA"/>
    <n v="48101800"/>
    <s v="Mínima cuantía"/>
    <n v="4"/>
    <n v="3"/>
    <n v="1"/>
    <n v="35900"/>
    <s v="UNIDAD"/>
    <s v="NO SOLICITADAS"/>
  </r>
  <r>
    <x v="6"/>
    <x v="32"/>
    <n v="10"/>
    <s v="UTENSILIOS DE CAFETERIA"/>
    <s v="RALLADOR"/>
    <n v="52151600"/>
    <s v="Mínima cuantía"/>
    <n v="4"/>
    <n v="3"/>
    <n v="1"/>
    <n v="8900"/>
    <s v="UNIDAD"/>
    <s v="NO SOLICITADAS"/>
  </r>
  <r>
    <x v="6"/>
    <x v="32"/>
    <n v="10"/>
    <s v="UTENSILIOS DE CAFETERIA"/>
    <s v="TERMO INDUSTRIAL PLASTICOS DE 4 LTS LTRS CON AGARRADERA"/>
    <n v="52152010"/>
    <s v="Mínima cuantía"/>
    <n v="4"/>
    <n v="3"/>
    <n v="4"/>
    <n v="600000"/>
    <s v="UNIDAD"/>
    <s v="NO SOLICITADAS"/>
  </r>
  <r>
    <x v="6"/>
    <x v="32"/>
    <n v="10"/>
    <s v="UTENSILIOS DE CAFETERIA"/>
    <s v="CAJA TRANSPORTADORA DE ALIMENTOS "/>
    <n v="24121503"/>
    <s v="Mínima cuantía"/>
    <n v="4"/>
    <n v="3"/>
    <n v="6"/>
    <n v="1200000"/>
    <s v="UNIDAD"/>
    <s v="NO SOLICITADAS"/>
  </r>
  <r>
    <x v="6"/>
    <x v="32"/>
    <n v="10"/>
    <s v="UTENSILIOS DE CAFETERIA"/>
    <s v="OLLA A PRESION 20 LITROS  "/>
    <n v="48101500"/>
    <s v="Mínima cuantía"/>
    <n v="4"/>
    <n v="3"/>
    <n v="2"/>
    <n v="730000"/>
    <s v="UNIDAD"/>
    <s v="NO SOLICITADAS"/>
  </r>
  <r>
    <x v="6"/>
    <x v="32"/>
    <n v="10"/>
    <s v="UTENSILIOS DE CAFETERIA"/>
    <s v="CUCHARAS"/>
    <n v="52151704"/>
    <s v="Mínima cuantía"/>
    <n v="4"/>
    <n v="3"/>
    <n v="200"/>
    <n v="600000"/>
    <s v="UNIDAD"/>
    <s v="NO SOLICITADAS"/>
  </r>
  <r>
    <x v="6"/>
    <x v="32"/>
    <n v="10"/>
    <s v="UTENSILIOS DE CAFETERIA"/>
    <s v="TENEDORES "/>
    <n v="52151703"/>
    <s v="Mínima cuantía"/>
    <n v="4"/>
    <n v="3"/>
    <n v="200"/>
    <n v="600000"/>
    <s v="UNIDAD"/>
    <s v="NO SOLICITADAS"/>
  </r>
  <r>
    <x v="6"/>
    <x v="34"/>
    <n v="10"/>
    <s v="OTROS MATERIALES Y SUMINISTROS"/>
    <s v="CABLE THHN  NO. 12  AMARILLO"/>
    <n v="26121613"/>
    <s v="Selección abreviada menor cuantía"/>
    <n v="3"/>
    <n v="4"/>
    <n v="50"/>
    <n v="89250"/>
    <s v="METRO"/>
    <s v="NO SOLICITADAS"/>
  </r>
  <r>
    <x v="6"/>
    <x v="34"/>
    <n v="10"/>
    <s v="OTROS MATERIALES Y SUMINISTROS"/>
    <s v="CABLE THHN  NO. 12  AZUL"/>
    <n v="26121613"/>
    <s v="Selección abreviada menor cuantía"/>
    <n v="3"/>
    <n v="4"/>
    <n v="50"/>
    <n v="89250"/>
    <s v="METRO"/>
    <s v="NO SOLICITADAS"/>
  </r>
  <r>
    <x v="6"/>
    <x v="34"/>
    <n v="10"/>
    <s v="OTROS MATERIALES Y SUMINISTROS"/>
    <s v="CABLE THHN  NO. 12  BLANCO"/>
    <n v="26121613"/>
    <s v="Selección abreviada menor cuantía"/>
    <n v="3"/>
    <n v="4"/>
    <n v="50"/>
    <n v="89250"/>
    <s v="METRO"/>
    <s v="NO SOLICITADAS"/>
  </r>
  <r>
    <x v="6"/>
    <x v="34"/>
    <n v="10"/>
    <s v="OTROS MATERIALES Y SUMINISTROS"/>
    <s v="CABLE THHN  NO. 12  ROJO"/>
    <n v="26121613"/>
    <s v="Selección abreviada menor cuantía"/>
    <n v="3"/>
    <n v="4"/>
    <n v="50"/>
    <n v="89250"/>
    <s v="METRO"/>
    <s v="NO SOLICITADAS"/>
  </r>
  <r>
    <x v="6"/>
    <x v="34"/>
    <n v="10"/>
    <s v="OTROS MATERIALES Y SUMINISTROS"/>
    <s v="INTERRUPTOR DOBLE DE INCRUSTAR "/>
    <n v="39111810"/>
    <s v="Selección abreviada menor cuantía"/>
    <n v="3"/>
    <n v="4"/>
    <n v="10"/>
    <n v="89250"/>
    <s v="UNIDAD"/>
    <s v="NO SOLICITADAS"/>
  </r>
  <r>
    <x v="6"/>
    <x v="34"/>
    <n v="10"/>
    <s v="OTROS MATERIALES Y SUMINISTROS"/>
    <s v="BREAKER DE 15 AMP UNIFILAR ENCHUFABLE"/>
    <n v="39121640"/>
    <s v="Selección abreviada menor cuantía"/>
    <n v="3"/>
    <n v="4"/>
    <n v="6"/>
    <n v="57120"/>
    <s v="UNIDAD"/>
    <s v="NO SOLICITADAS"/>
  </r>
  <r>
    <x v="6"/>
    <x v="34"/>
    <n v="10"/>
    <s v="OTROS MATERIALES Y SUMINISTROS"/>
    <s v="BREAKER DE 20 AMP UNIFILAR ENCHUFABLE"/>
    <n v="39121640"/>
    <s v="Selección abreviada menor cuantía"/>
    <n v="3"/>
    <n v="4"/>
    <n v="6"/>
    <n v="57120"/>
    <s v="UNIDAD"/>
    <s v="NO SOLICITADAS"/>
  </r>
  <r>
    <x v="6"/>
    <x v="34"/>
    <n v="10"/>
    <s v="OTROS MATERIALES Y SUMINISTROS"/>
    <s v="BREAKER DE 30 AMP UNIFILAR ENCHUFABLE"/>
    <n v="39121640"/>
    <s v="Selección abreviada menor cuantía"/>
    <n v="3"/>
    <n v="4"/>
    <n v="6"/>
    <n v="57120"/>
    <s v="UNIDAD"/>
    <s v="NO SOLICITADAS"/>
  </r>
  <r>
    <x v="6"/>
    <x v="34"/>
    <n v="10"/>
    <s v="OTROS MATERIALES Y SUMINISTROS"/>
    <s v="CABLE THHN NO. 6"/>
    <n v="26121613"/>
    <s v="Selección abreviada menor cuantía"/>
    <n v="3"/>
    <n v="4"/>
    <n v="30"/>
    <n v="196350"/>
    <s v="METRO"/>
    <s v="NO SOLICITADAS"/>
  </r>
  <r>
    <x v="6"/>
    <x v="34"/>
    <n v="10"/>
    <s v="OTROS MATERIALES Y SUMINISTROS"/>
    <s v="CABLE THHN NO. 8"/>
    <n v="26121613"/>
    <s v="Selección abreviada menor cuantía"/>
    <n v="3"/>
    <n v="4"/>
    <n v="30"/>
    <n v="110670"/>
    <s v="METRO"/>
    <s v="NO SOLICITADAS"/>
  </r>
  <r>
    <x v="6"/>
    <x v="34"/>
    <n v="10"/>
    <s v="OTROS MATERIALES Y SUMINISTROS"/>
    <s v="INTERRUPTOR INDUSTRIAL DE 100AMP"/>
    <n v="39121640"/>
    <s v="Selección abreviada menor cuantía"/>
    <n v="3"/>
    <n v="4"/>
    <n v="3"/>
    <n v="749700"/>
    <s v="UNIDAD"/>
    <s v="NO SOLICITADAS"/>
  </r>
  <r>
    <x v="6"/>
    <x v="34"/>
    <n v="10"/>
    <s v="OTROS MATERIALES Y SUMINISTROS"/>
    <s v="INTERRUPTOR INDUSTRIAL DE 75 AMP "/>
    <n v="39121640"/>
    <s v="Selección abreviada menor cuantía"/>
    <n v="3"/>
    <n v="4"/>
    <n v="3"/>
    <n v="591549"/>
    <s v="UNIDAD"/>
    <s v="NO SOLICITADAS"/>
  </r>
  <r>
    <x v="6"/>
    <x v="34"/>
    <n v="10"/>
    <s v="OTROS MATERIALES Y SUMINISTROS"/>
    <s v="INTERRUPTOR SENCILLO"/>
    <n v="39111810"/>
    <s v="Selección abreviada menor cuantía"/>
    <n v="3"/>
    <n v="4"/>
    <n v="5"/>
    <n v="41650"/>
    <s v="UNIDAD"/>
    <s v="NO SOLICITADAS"/>
  </r>
  <r>
    <x v="6"/>
    <x v="34"/>
    <n v="10"/>
    <s v="OTROS MATERIALES Y SUMINISTROS"/>
    <s v="TOMACORRIENTE DOBLE"/>
    <n v="39121308"/>
    <s v="Selección abreviada menor cuantía"/>
    <n v="3"/>
    <n v="4"/>
    <n v="5"/>
    <n v="50575"/>
    <s v="UNIDAD"/>
    <s v="NO SOLICITADAS"/>
  </r>
  <r>
    <x v="6"/>
    <x v="34"/>
    <n v="10"/>
    <s v="OTROS MATERIALES Y SUMINISTROS"/>
    <s v="TOMACORRIENTE DOBLE GFCI"/>
    <n v="39121308"/>
    <s v="Selección abreviada menor cuantía"/>
    <n v="3"/>
    <n v="4"/>
    <n v="3"/>
    <n v="66402"/>
    <s v="UNIDAD"/>
    <s v="NO SOLICITADAS"/>
  </r>
  <r>
    <x v="6"/>
    <x v="34"/>
    <n v="10"/>
    <s v="OTROS MATERIALES Y SUMINISTROS"/>
    <s v="BOMBILLO AHORRADOR  15W/120 V TIPO ESPIRAL E -27"/>
    <n v="39112501"/>
    <s v="Selección abreviada menor cuantía"/>
    <n v="3"/>
    <n v="4"/>
    <n v="10"/>
    <n v="113050"/>
    <s v="UNIDAD"/>
    <s v="NO SOLICITADAS"/>
  </r>
  <r>
    <x v="6"/>
    <x v="34"/>
    <n v="10"/>
    <s v="OTROS MATERIALES Y SUMINISTROS"/>
    <s v="BOMBILLO AHORRADOR  23W/120 V TIPO ESPIRAL E -27"/>
    <n v="39112501"/>
    <s v="Selección abreviada menor cuantía"/>
    <n v="3"/>
    <n v="4"/>
    <n v="10"/>
    <n v="218960"/>
    <s v="UNIDAD"/>
    <s v="NO SOLICITADAS"/>
  </r>
  <r>
    <x v="6"/>
    <x v="34"/>
    <n v="10"/>
    <s v="OTROS MATERIALES Y SUMINISTROS"/>
    <s v="BOMBILLO LED 10W - 12V GU 54"/>
    <n v="39112102"/>
    <s v="Selección abreviada menor cuantía"/>
    <n v="3"/>
    <n v="4"/>
    <n v="8"/>
    <n v="360808"/>
    <s v="UNIDAD"/>
    <s v="NO SOLICITADAS"/>
  </r>
  <r>
    <x v="6"/>
    <x v="34"/>
    <n v="10"/>
    <s v="OTROS MATERIALES Y SUMINISTROS"/>
    <s v="BOMBILLO LED 12W - BASE E-27 LUZ CALIDA"/>
    <n v="39112102"/>
    <s v="Selección abreviada menor cuantía"/>
    <n v="3"/>
    <n v="4"/>
    <n v="8"/>
    <n v="456008"/>
    <s v="UNIDAD"/>
    <s v="NO SOLICITADAS"/>
  </r>
  <r>
    <x v="6"/>
    <x v="34"/>
    <n v="10"/>
    <s v="OTROS MATERIALES Y SUMINISTROS"/>
    <s v="CINTA AISLANTE 3M SCOTCH 33"/>
    <n v="31201502"/>
    <s v="Selección abreviada menor cuantía"/>
    <n v="3"/>
    <n v="4"/>
    <n v="8"/>
    <n v="109956"/>
    <s v="UNIDAD"/>
    <s v="NO SOLICITADAS"/>
  </r>
  <r>
    <x v="6"/>
    <x v="34"/>
    <n v="10"/>
    <s v="OTROS MATERIALES Y SUMINISTROS"/>
    <s v="CINTA AUTOFUNDENTE 23 "/>
    <n v="31201502"/>
    <s v="Selección abreviada menor cuantía"/>
    <n v="3"/>
    <n v="4"/>
    <n v="8"/>
    <n v="164696"/>
    <s v="UNIDAD"/>
    <s v="NO SOLICITADAS"/>
  </r>
  <r>
    <x v="6"/>
    <x v="34"/>
    <n v="10"/>
    <s v="OTROS MATERIALES Y SUMINISTROS"/>
    <s v="CINTA LED SOFTRIP /72 W/BLANCO INCLUYE SOCKET"/>
    <n v="39111533"/>
    <s v="Selección abreviada menor cuantía"/>
    <n v="3"/>
    <n v="4"/>
    <n v="10"/>
    <n v="304640"/>
    <s v="METRO"/>
    <s v="NO SOLICITADAS"/>
  </r>
  <r>
    <x v="6"/>
    <x v="34"/>
    <n v="10"/>
    <s v="OTROS MATERIALES Y SUMINISTROS"/>
    <s v="CLAVIJA CAUCHO POLO A TIERRA 15 AMP, USO INDUSTRIAL MACHO"/>
    <n v="39121402"/>
    <s v="Selección abreviada menor cuantía"/>
    <n v="3"/>
    <n v="4"/>
    <n v="8"/>
    <n v="52360"/>
    <s v="UNIDAD"/>
    <s v="NO SOLICITADAS"/>
  </r>
  <r>
    <x v="6"/>
    <x v="34"/>
    <n v="10"/>
    <s v="OTROS MATERIALES Y SUMINISTROS"/>
    <s v="CLAVIJA CAUCHO POLO A TIERRA 15 AMP, USO INDUSTRIAL HEMBRA"/>
    <n v="39121402"/>
    <s v="Selección abreviada menor cuantía"/>
    <n v="3"/>
    <n v="4"/>
    <n v="8"/>
    <n v="52360"/>
    <s v="UNIDAD"/>
    <s v="NO SOLICITADAS"/>
  </r>
  <r>
    <x v="6"/>
    <x v="34"/>
    <n v="10"/>
    <s v="OTROS MATERIALES Y SUMINISTROS"/>
    <s v="EMPALME DE CAPUCHON PARA AWG NO. 10, 2 CONDUCTORES"/>
    <n v="39121449"/>
    <s v="Selección abreviada menor cuantía"/>
    <n v="3"/>
    <n v="4"/>
    <n v="8"/>
    <n v="8092"/>
    <s v="UNIDAD"/>
    <s v="NO SOLICITADAS"/>
  </r>
  <r>
    <x v="6"/>
    <x v="34"/>
    <n v="10"/>
    <s v="OTROS MATERIALES Y SUMINISTROS"/>
    <s v="EMPALME DE CAPUCHON PARA AWG NO. 12, 3 CONDUCTORES"/>
    <n v="39121449"/>
    <s v="Selección abreviada menor cuantía"/>
    <n v="3"/>
    <n v="4"/>
    <n v="8"/>
    <n v="8092"/>
    <s v="UNIDAD"/>
    <s v="NO SOLICITADAS"/>
  </r>
  <r>
    <x v="6"/>
    <x v="34"/>
    <n v="10"/>
    <s v="OTROS MATERIALES Y SUMINISTROS"/>
    <s v="EMPALME DE CAPUCHON PARA AWG NO. 14, 3 CONDUCTORES"/>
    <n v="39121449"/>
    <s v="Selección abreviada menor cuantía"/>
    <n v="3"/>
    <n v="4"/>
    <n v="8"/>
    <n v="8092"/>
    <s v="UNIDAD"/>
    <s v="NO SOLICITADAS"/>
  </r>
  <r>
    <x v="6"/>
    <x v="34"/>
    <n v="10"/>
    <s v="OTROS MATERIALES Y SUMINISTROS"/>
    <s v="TOMA AEREA CAUCHO POLO A TIERRA 15 AMP, USO INDUSTRIAL"/>
    <n v="39121402"/>
    <s v="Selección abreviada menor cuantía"/>
    <n v="3"/>
    <n v="4"/>
    <n v="8"/>
    <n v="61880"/>
    <s v="UNIDAD"/>
    <s v="NO SOLICITADAS"/>
  </r>
  <r>
    <x v="6"/>
    <x v="34"/>
    <n v="10"/>
    <s v="OTROS MATERIALES Y SUMINISTROS"/>
    <s v="MULTITOMA AEREA EN T POLO A TIERRA 15 AMP, USO INDUSTRIAL"/>
    <n v="39121402"/>
    <s v="Selección abreviada menor cuantía"/>
    <n v="3"/>
    <n v="4"/>
    <n v="3"/>
    <n v="48552"/>
    <s v="UNIDAD"/>
    <s v="NO SOLICITADAS"/>
  </r>
  <r>
    <x v="6"/>
    <x v="34"/>
    <n v="10"/>
    <s v="OTROS MATERIALES Y SUMINISTROS"/>
    <s v="TOMA DOBLE CON POLO A TIERRA DE SOBRE PARED"/>
    <n v="39121311"/>
    <s v="Selección abreviada menor cuantía"/>
    <n v="3"/>
    <n v="4"/>
    <n v="8"/>
    <n v="90916"/>
    <s v="UNIDAD"/>
    <s v="NO SOLICITADAS"/>
  </r>
  <r>
    <x v="6"/>
    <x v="34"/>
    <n v="10"/>
    <s v="OTROS MATERIALES Y SUMINISTROS"/>
    <s v="TUBO FLUORESCENTE T5 DE 28 W"/>
    <n v="39101605"/>
    <s v="Selección abreviada menor cuantía"/>
    <n v="3"/>
    <n v="4"/>
    <n v="20"/>
    <n v="221340"/>
    <s v="UNIDAD"/>
    <s v="NO SOLICITADAS"/>
  </r>
  <r>
    <x v="6"/>
    <x v="34"/>
    <n v="10"/>
    <s v="OTROS MATERIALES Y SUMINISTROS"/>
    <s v="TUBO FLUORESCENTE T8 DE 17 W"/>
    <n v="39101605"/>
    <s v="Selección abreviada menor cuantía"/>
    <n v="3"/>
    <n v="4"/>
    <n v="20"/>
    <n v="121380"/>
    <s v="UNIDAD"/>
    <s v="NO SOLICITADAS"/>
  </r>
  <r>
    <x v="6"/>
    <x v="34"/>
    <n v="10"/>
    <s v="OTROS MATERIALES Y SUMINISTROS"/>
    <s v="TUBO FLUORESCENTE T8 DE 32 W"/>
    <n v="39101605"/>
    <s v="Selección abreviada menor cuantía"/>
    <n v="3"/>
    <n v="4"/>
    <n v="20"/>
    <n v="230860"/>
    <s v="UNIDAD"/>
    <s v="NO SOLICITADAS"/>
  </r>
  <r>
    <x v="6"/>
    <x v="34"/>
    <n v="10"/>
    <s v="OTROS MATERIALES Y SUMINISTROS"/>
    <s v="TUBO FLUORESCENTE T8 DE 59 W"/>
    <n v="39101605"/>
    <s v="Selección abreviada menor cuantía"/>
    <n v="3"/>
    <n v="4"/>
    <n v="10"/>
    <n v="134470"/>
    <s v="UNIDAD"/>
    <s v="NO SOLICITADAS"/>
  </r>
  <r>
    <x v="6"/>
    <x v="34"/>
    <n v="10"/>
    <s v="OTROS MATERIALES Y SUMINISTROS"/>
    <s v="TUBO LED 1200 CW, 110-227 VAC, 50-60 HZ, 18W, "/>
    <n v="39112102"/>
    <s v="Selección abreviada menor cuantía"/>
    <n v="3"/>
    <n v="4"/>
    <n v="5"/>
    <n v="473620"/>
    <s v="UNIDAD"/>
    <s v="NO SOLICITADAS"/>
  </r>
  <r>
    <x v="6"/>
    <x v="34"/>
    <n v="10"/>
    <s v="OTROS MATERIALES Y SUMINISTROS"/>
    <s v="BALA CIRCULAR LUZ LED 15W LUZ FRIA"/>
    <n v="39111505"/>
    <s v="Selección abreviada menor cuantía"/>
    <n v="3"/>
    <n v="4"/>
    <n v="15"/>
    <n v="1251285"/>
    <s v="UNIDAD"/>
    <s v="NO SOLICITADAS"/>
  </r>
  <r>
    <x v="6"/>
    <x v="34"/>
    <n v="10"/>
    <s v="OTROS MATERIALES Y SUMINISTROS"/>
    <s v="BALA OJO DE BUEY CON BOMBILLO LED DE 10 W"/>
    <n v="39111505"/>
    <s v="Selección abreviada menor cuantía"/>
    <n v="3"/>
    <n v="4"/>
    <n v="10"/>
    <n v="725900"/>
    <s v="UNIDAD"/>
    <s v="NO SOLICITADAS"/>
  </r>
  <r>
    <x v="6"/>
    <x v="34"/>
    <n v="10"/>
    <s v="OTROS MATERIALES Y SUMINISTROS"/>
    <s v="LAMPARA 2 X 28 W T5"/>
    <n v="39101605"/>
    <s v="Selección abreviada menor cuantía"/>
    <n v="3"/>
    <n v="4"/>
    <n v="7"/>
    <n v="957950"/>
    <s v="UNIDAD"/>
    <s v="NO SOLICITADAS"/>
  </r>
  <r>
    <x v="6"/>
    <x v="34"/>
    <n v="10"/>
    <s v="OTROS MATERIALES Y SUMINISTROS"/>
    <s v="LAMPARA DE EMPOTRAR CON REJILLA DE LUJO 60X60"/>
    <n v="39101605"/>
    <s v="Selección abreviada menor cuantía"/>
    <n v="3"/>
    <n v="4"/>
    <n v="7"/>
    <n v="1549380"/>
    <s v="UNIDAD"/>
    <s v="NO SOLICITADAS"/>
  </r>
  <r>
    <x v="6"/>
    <x v="34"/>
    <n v="10"/>
    <s v="OTROS MATERIALES Y SUMINISTROS"/>
    <s v="LAMPARA EXTERIOR DECORATIVA"/>
    <n v="39101605"/>
    <s v="Selección abreviada menor cuantía"/>
    <n v="3"/>
    <n v="4"/>
    <n v="8"/>
    <n v="723520"/>
    <s v="UNIDAD"/>
    <s v="NO SOLICITADAS"/>
  </r>
  <r>
    <x v="6"/>
    <x v="34"/>
    <n v="10"/>
    <s v="OTROS MATERIALES Y SUMINISTROS"/>
    <s v="LAMPARA LED DE SOBREPONER 2X32 T8 CON MUEBLE DE LUJO"/>
    <n v="39101605"/>
    <s v="Selección abreviada menor cuantía"/>
    <n v="3"/>
    <n v="4"/>
    <n v="8"/>
    <n v="1094800"/>
    <s v="UNIDAD"/>
    <s v="NO SOLICITADAS"/>
  </r>
  <r>
    <x v="6"/>
    <x v="34"/>
    <n v="10"/>
    <s v="OTROS MATERIALES Y SUMINISTROS"/>
    <s v="LAMPARA USO EXTERIOR"/>
    <n v="39101605"/>
    <s v="Selección abreviada menor cuantía"/>
    <n v="3"/>
    <n v="4"/>
    <n v="8"/>
    <n v="714000"/>
    <s v="UNIDAD"/>
    <s v="NO SOLICITADAS"/>
  </r>
  <r>
    <x v="6"/>
    <x v="34"/>
    <n v="10"/>
    <s v="OTROS MATERIALES Y SUMINISTROS"/>
    <s v="TABLERO TRIFASICO DE EMPOTRAR DE 12 CIRCUITOS CON INTERRUPTOR PRINCIPAL Y PUERTA"/>
    <n v="39121110"/>
    <s v="Selección abreviada menor cuantía"/>
    <n v="3"/>
    <n v="4"/>
    <n v="4"/>
    <n v="75208"/>
    <s v="UNIDAD"/>
    <s v="NO SOLICITADAS"/>
  </r>
  <r>
    <x v="6"/>
    <x v="34"/>
    <n v="10"/>
    <s v="OTROS MATERIALES Y SUMINISTROS"/>
    <s v="TABLERO TRIFASICO DE EMPOTRAR DE 6 CIRCUITOS CON INTERRUPTOR PRINCIPAL"/>
    <n v="39121110"/>
    <s v="Selección abreviada menor cuantía"/>
    <n v="3"/>
    <n v="4"/>
    <n v="4"/>
    <n v="288932"/>
    <s v="UNIDAD"/>
    <s v="NO SOLICITADAS"/>
  </r>
  <r>
    <x v="6"/>
    <x v="34"/>
    <n v="10"/>
    <s v="OTROS MATERIALES Y SUMINISTROS"/>
    <s v="LUMINARIA TIPO LED  50W TIPO PROYECTOR MULTIVOLTAJE RGB"/>
    <n v="39111611"/>
    <s v="Selección abreviada menor cuantía"/>
    <n v="3"/>
    <n v="4"/>
    <n v="8"/>
    <n v="2951200"/>
    <s v="UNIDAD"/>
    <s v="NO SOLICITADAS"/>
  </r>
  <r>
    <x v="6"/>
    <x v="34"/>
    <n v="10"/>
    <s v="OTROS MATERIALES Y SUMINISTROS"/>
    <s v="LUMINARIA TIPO LED  70W TIPO PROYECTOR MULTIVOLTAJE RGB"/>
    <n v="39111611"/>
    <s v="Selección abreviada menor cuantía"/>
    <n v="3"/>
    <n v="4"/>
    <n v="8"/>
    <n v="3480512"/>
    <s v="UNIDAD"/>
    <s v="NO SOLICITADAS"/>
  </r>
  <r>
    <x v="6"/>
    <x v="34"/>
    <n v="10"/>
    <s v="OTROS MATERIALES Y SUMINISTROS"/>
    <s v="LUMINARIA TIPO LED  100W TIPO PROYECTOR MULTIVOLTAJE RGB"/>
    <n v="39111611"/>
    <s v="Selección abreviada menor cuantía"/>
    <n v="3"/>
    <n v="4"/>
    <n v="8"/>
    <n v="3907960"/>
    <s v="UNIDAD"/>
    <s v="NO SOLICITADAS"/>
  </r>
  <r>
    <x v="6"/>
    <x v="34"/>
    <n v="10"/>
    <s v="OTROS MATERIALES Y SUMINISTROS"/>
    <s v="LUMINARIA TIPO LED  200W TIPO PROYECTOR MULTIVOLTAJE RGB"/>
    <n v="39111611"/>
    <s v="Selección abreviada menor cuantía"/>
    <n v="3"/>
    <n v="4"/>
    <n v="8"/>
    <n v="6426000"/>
    <s v="UNIDAD"/>
    <s v="NO SOLICITADAS"/>
  </r>
  <r>
    <x v="6"/>
    <x v="34"/>
    <n v="10"/>
    <s v="OTROS MATERIALES Y SUMINISTROS"/>
    <s v="HIGH POWER LED DE 50 W COLOR BLANCO CON DISIPADOR EN ALUMINIO RGB"/>
    <n v="39121311"/>
    <s v="Selección abreviada menor cuantía"/>
    <n v="3"/>
    <n v="4"/>
    <n v="11"/>
    <n v="361284"/>
    <s v="UNIDAD"/>
    <s v="NO SOLICITADAS"/>
  </r>
  <r>
    <x v="6"/>
    <x v="34"/>
    <n v="10"/>
    <s v="OTROS MATERIALES Y SUMINISTROS"/>
    <s v="HIGH POWER LED DE 70 W COLOR BLANCO CON DISIPADOR EN ALUMINIO RGB"/>
    <n v="39121311"/>
    <s v="Selección abreviada menor cuantía"/>
    <n v="3"/>
    <n v="4"/>
    <n v="8"/>
    <n v="530264"/>
    <s v="UNIDAD"/>
    <s v="NO SOLICITADAS"/>
  </r>
  <r>
    <x v="6"/>
    <x v="34"/>
    <n v="10"/>
    <s v="OTROS MATERIALES Y SUMINISTROS"/>
    <s v="HIGH POWER LED DE 100 W COLOR BLANCO CON DISIPADOR EN ALUMINIO RGB"/>
    <n v="39121311"/>
    <s v="Selección abreviada menor cuantía"/>
    <n v="3"/>
    <n v="4"/>
    <n v="8"/>
    <n v="719712"/>
    <s v="UNIDAD"/>
    <s v="NO SOLICITADAS"/>
  </r>
  <r>
    <x v="6"/>
    <x v="34"/>
    <n v="10"/>
    <s v="OTROS MATERIALES Y SUMINISTROS"/>
    <s v="HIGH POWER LED DE 2000 W COLOR BLANCO CON DISIPADOR EN ALUMINIO RGB"/>
    <n v="39121311"/>
    <s v="Selección abreviada menor cuantía"/>
    <n v="3"/>
    <n v="4"/>
    <n v="8"/>
    <n v="1216656"/>
    <s v="UNIDAD"/>
    <s v="NO SOLICITADAS"/>
  </r>
  <r>
    <x v="6"/>
    <x v="34"/>
    <n v="10"/>
    <s v="OTROS MATERIALES Y SUMINISTROS"/>
    <s v="LUMINARIA TIPO LED AHORRADOR DE ENERGIA, POTENCIA 11W CASQUILLO E 27 MULTIVOLTAJE"/>
    <n v="39121311"/>
    <s v="Selección abreviada menor cuantía"/>
    <n v="3"/>
    <n v="4"/>
    <n v="8"/>
    <n v="244664"/>
    <s v="UNIDAD"/>
    <s v="NO SOLICITADAS"/>
  </r>
  <r>
    <x v="6"/>
    <x v="34"/>
    <n v="10"/>
    <s v="OTROS MATERIALES Y SUMINISTROS"/>
    <s v="LUMINARIA TIPO LED AHORRADOR DE ENERGIA, TIPO DISCO DE 30CMS PARA EMPONTRAR Y SOBREPONER, MULTIVOLTAJE."/>
    <n v="39121311"/>
    <s v="Selección abreviada menor cuantía"/>
    <n v="3"/>
    <n v="4"/>
    <n v="15"/>
    <n v="1374450"/>
    <s v="UNIDAD"/>
    <s v="NO SOLICITADAS"/>
  </r>
  <r>
    <x v="6"/>
    <x v="34"/>
    <n v="10"/>
    <s v="OTROS MATERIALES Y SUMINISTROS"/>
    <s v="PANEL REDONDO 15W"/>
    <n v="39111505"/>
    <s v="Selección abreviada menor cuantía"/>
    <n v="3"/>
    <n v="4"/>
    <n v="15"/>
    <n v="981750"/>
    <s v="UNIDAD"/>
    <s v="NO SOLICITADAS"/>
  </r>
  <r>
    <x v="6"/>
    <x v="34"/>
    <n v="10"/>
    <s v="OTROS MATERIALES Y SUMINISTROS"/>
    <s v="DUCHAS ELECTRICAS DE 110"/>
    <n v="30181503"/>
    <s v="Selección abreviada menor cuantía"/>
    <n v="3"/>
    <n v="4"/>
    <n v="15"/>
    <n v="1128120"/>
    <s v="UNIDAD"/>
    <s v="NO SOLICITADAS"/>
  </r>
  <r>
    <x v="6"/>
    <x v="34"/>
    <n v="10"/>
    <s v="OTROS MATERIALES Y SUMINISTROS"/>
    <s v="TUBO LED 18W 120CM"/>
    <n v="39112102"/>
    <s v="Selección abreviada menor cuantía"/>
    <n v="3"/>
    <n v="4"/>
    <n v="15"/>
    <n v="1349460"/>
    <s v="UNIDAD"/>
    <s v="NO SOLICITADAS"/>
  </r>
  <r>
    <x v="6"/>
    <x v="34"/>
    <n v="10"/>
    <s v="OTROS MATERIALES Y SUMINISTROS"/>
    <s v="PANEL 60X60 40W"/>
    <n v="39111505"/>
    <s v="Selección abreviada menor cuantía"/>
    <n v="3"/>
    <n v="4"/>
    <n v="8"/>
    <n v="2613240"/>
    <s v="UNIDAD"/>
    <s v="NO SOLICITADAS"/>
  </r>
  <r>
    <x v="6"/>
    <x v="34"/>
    <n v="10"/>
    <s v="OTROS MATERIALES Y SUMINISTROS"/>
    <s v="PANEL 120 X30 60 W"/>
    <n v="39111505"/>
    <s v="Selección abreviada menor cuantía"/>
    <n v="3"/>
    <n v="4"/>
    <n v="8"/>
    <n v="3118752"/>
    <s v="UNIDAD"/>
    <s v="NO SOLICITADAS"/>
  </r>
  <r>
    <x v="6"/>
    <x v="34"/>
    <n v="10"/>
    <s v="OTROS MATERIALES Y SUMINISTROS"/>
    <s v="LINTERNA RECARGABLE 12 LED"/>
    <n v="39111610"/>
    <s v="Selección abreviada menor cuantía"/>
    <n v="3"/>
    <n v="4"/>
    <n v="3"/>
    <n v="210273"/>
    <s v="UNIDAD"/>
    <s v="NO SOLICITADAS"/>
  </r>
  <r>
    <x v="6"/>
    <x v="34"/>
    <n v="10"/>
    <s v="OTROS MATERIALES Y SUMINISTROS"/>
    <s v="CANECAS DE 5 GALONES DE PEGANTE PL 285 AMARILLO"/>
    <n v="31201610"/>
    <s v="Mínima cuantía"/>
    <n v="5"/>
    <n v="2"/>
    <n v="2"/>
    <n v="595650"/>
    <s v="UNIDAD"/>
    <s v="NO SOLICITADAS"/>
  </r>
  <r>
    <x v="6"/>
    <x v="34"/>
    <n v="10"/>
    <s v="OTROS MATERIALES Y SUMINISTROS"/>
    <s v="PEGANTE MAXON BLANCO INCAP - GALON"/>
    <n v="31201610"/>
    <s v="Mínima cuantía"/>
    <n v="5"/>
    <n v="2"/>
    <n v="3"/>
    <n v="160800"/>
    <s v="GALON"/>
    <s v="NO SOLICITADAS"/>
  </r>
  <r>
    <x v="6"/>
    <x v="34"/>
    <n v="10"/>
    <s v="OTROS MATERIALES Y SUMINISTROS"/>
    <s v="DISOLVENTE ENDURECEDOR PARA ZAPATERIA - GALON"/>
    <n v="31211800"/>
    <s v="Mínima cuantía"/>
    <n v="5"/>
    <n v="2"/>
    <n v="3"/>
    <n v="301881"/>
    <s v="GALON"/>
    <s v="NO SOLICITADAS"/>
  </r>
  <r>
    <x v="6"/>
    <x v="34"/>
    <n v="10"/>
    <s v="OTROS MATERIALES Y SUMINISTROS"/>
    <s v="SOLUCION DE CAUCHO - GALON"/>
    <n v="23153401"/>
    <s v="Mínima cuantía"/>
    <n v="5"/>
    <n v="2"/>
    <n v="4"/>
    <n v="297600"/>
    <s v="GALON"/>
    <s v="NO SOLICITADAS"/>
  </r>
  <r>
    <x v="6"/>
    <x v="34"/>
    <n v="10"/>
    <s v="OTROS MATERIALES Y SUMINISTROS"/>
    <s v="PINTACUERO NEGRO - BOTELLA 900 ML"/>
    <n v="12171703"/>
    <s v="Mínima cuantía"/>
    <n v="5"/>
    <n v="2"/>
    <n v="4"/>
    <n v="109624"/>
    <s v="UNIDAD"/>
    <s v="NO SOLICITADAS"/>
  </r>
  <r>
    <x v="6"/>
    <x v="34"/>
    <n v="10"/>
    <s v="OTROS MATERIALES Y SUMINISTROS"/>
    <s v="PUNTILLAS 3/4 CON CABEZA - LIBRA"/>
    <n v="31162011"/>
    <s v="Mínima cuantía"/>
    <n v="5"/>
    <n v="2"/>
    <n v="10"/>
    <n v="101100"/>
    <s v="UNIDAD"/>
    <s v="NO SOLICITADAS"/>
  </r>
  <r>
    <x v="6"/>
    <x v="34"/>
    <n v="10"/>
    <s v="OTROS MATERIALES Y SUMINISTROS"/>
    <s v="PUNTILLAS 1&quot; CON CABEZA - LIBRA"/>
    <n v="31162011"/>
    <s v="Mínima cuantía"/>
    <n v="5"/>
    <n v="2"/>
    <n v="10"/>
    <n v="189600"/>
    <s v="UNIDAD"/>
    <s v="NO SOLICITADAS"/>
  </r>
  <r>
    <x v="6"/>
    <x v="34"/>
    <n v="10"/>
    <s v="OTROS MATERIALES Y SUMINISTROS"/>
    <s v="TACHUELA # 2 - LIBRA"/>
    <n v="31162011"/>
    <s v="Mínima cuantía"/>
    <n v="5"/>
    <n v="2"/>
    <n v="5"/>
    <n v="115275"/>
    <s v="UNIDAD"/>
    <s v="NO SOLICITADAS"/>
  </r>
  <r>
    <x v="6"/>
    <x v="34"/>
    <n v="10"/>
    <s v="OTROS MATERIALES Y SUMINISTROS"/>
    <s v="TACHUELA # 2,5- LIBRA"/>
    <n v="31162011"/>
    <s v="Mínima cuantía"/>
    <n v="5"/>
    <n v="2"/>
    <n v="5"/>
    <n v="60175"/>
    <s v="UNIDAD"/>
    <s v="NO SOLICITADAS"/>
  </r>
  <r>
    <x v="6"/>
    <x v="34"/>
    <n v="10"/>
    <s v="OTROS MATERIALES Y SUMINISTROS"/>
    <s v="BROCHA 1&quot;"/>
    <n v="31211904"/>
    <s v="Mínima cuantía"/>
    <n v="5"/>
    <n v="2"/>
    <n v="5"/>
    <n v="28750"/>
    <s v="UNIDAD"/>
    <s v="NO SOLICITADAS"/>
  </r>
  <r>
    <x v="6"/>
    <x v="34"/>
    <n v="10"/>
    <s v="OTROS MATERIALES Y SUMINISTROS"/>
    <s v="LIJA # 36 POR METROS"/>
    <n v="27111918"/>
    <s v="Mínima cuantía"/>
    <n v="5"/>
    <n v="2"/>
    <n v="10"/>
    <n v="130000"/>
    <s v="METRO"/>
    <s v="NO SOLICITADAS"/>
  </r>
  <r>
    <x v="6"/>
    <x v="34"/>
    <n v="10"/>
    <s v="OTROS MATERIALES Y SUMINISTROS"/>
    <s v="LIJA # 120 PLIEGO"/>
    <n v="27111918"/>
    <s v="Mínima cuantía"/>
    <n v="5"/>
    <n v="2"/>
    <n v="15"/>
    <n v="150825"/>
    <s v="UNIDAD"/>
    <s v="NO SOLICITADAS"/>
  </r>
  <r>
    <x v="6"/>
    <x v="34"/>
    <n v="10"/>
    <s v="OTROS MATERIALES Y SUMINISTROS"/>
    <s v="LIJA # 150 PLIEGO"/>
    <n v="27111918"/>
    <s v="Mínima cuantía"/>
    <n v="5"/>
    <n v="2"/>
    <n v="15"/>
    <n v="150825"/>
    <s v="UNIDAD"/>
    <s v="NO SOLICITADAS"/>
  </r>
  <r>
    <x v="6"/>
    <x v="34"/>
    <n v="10"/>
    <s v="OTROS MATERIALES Y SUMINISTROS"/>
    <s v="CONOS DE HILO WONDER NEGRO #40"/>
    <n v="11161704"/>
    <s v="Mínima cuantía"/>
    <n v="5"/>
    <n v="2"/>
    <n v="2"/>
    <n v="136290"/>
    <s v="UNIDAD"/>
    <s v="NO SOLICITADAS"/>
  </r>
  <r>
    <x v="6"/>
    <x v="34"/>
    <n v="10"/>
    <s v="OTROS MATERIALES Y SUMINISTROS"/>
    <s v="CONOS DE HILO WONDER GRIS # 40"/>
    <n v="11161704"/>
    <s v="Mínima cuantía"/>
    <n v="5"/>
    <n v="2"/>
    <n v="2"/>
    <n v="136290"/>
    <s v="UNIDAD"/>
    <s v="NO SOLICITADAS"/>
  </r>
  <r>
    <x v="6"/>
    <x v="34"/>
    <n v="10"/>
    <s v="OTROS MATERIALES Y SUMINISTROS"/>
    <s v="TIJERAS CORNETA # 8 PULGADAS"/>
    <n v="44121618"/>
    <s v="Mínima cuantía"/>
    <n v="5"/>
    <n v="2"/>
    <n v="2"/>
    <n v="99200"/>
    <s v="UNIDAD"/>
    <s v="NO SOLICITADAS"/>
  </r>
  <r>
    <x v="6"/>
    <x v="34"/>
    <n v="10"/>
    <s v="OTROS MATERIALES Y SUMINISTROS"/>
    <s v="CUCHILLOS DE ZAPATERIA EN ACERO CORTADO, CON CABO DE MADERA REDONDO"/>
    <n v="23242609"/>
    <s v="Mínima cuantía"/>
    <n v="5"/>
    <n v="2"/>
    <n v="2"/>
    <n v="28160"/>
    <s v="UNIDAD"/>
    <s v="NO SOLICITADAS"/>
  </r>
  <r>
    <x v="6"/>
    <x v="34"/>
    <n v="10"/>
    <s v="OTROS MATERIALES Y SUMINISTROS"/>
    <s v="LAMINA DE ODENA VULCAN DE 1.5"/>
    <n v="30266400"/>
    <s v="Mínima cuantía"/>
    <n v="5"/>
    <n v="2"/>
    <n v="1"/>
    <n v="24362"/>
    <s v="UNIDAD"/>
    <s v="NO SOLICITADAS"/>
  </r>
  <r>
    <x v="6"/>
    <x v="34"/>
    <n v="10"/>
    <s v="OTROS MATERIALES Y SUMINISTROS"/>
    <s v="CAJA BOBINA PARA MAQUINA SINGER REFERENCIA 180322"/>
    <n v="53141600"/>
    <s v="Mínima cuantía"/>
    <n v="5"/>
    <n v="2"/>
    <n v="2"/>
    <n v="16040"/>
    <s v="UNIDAD"/>
    <s v="NO SOLICITADAS"/>
  </r>
  <r>
    <x v="6"/>
    <x v="34"/>
    <n v="10"/>
    <s v="OTROS MATERIALES Y SUMINISTROS"/>
    <s v="LAMINAS DE GOMA NEGRA # 6 BOXER"/>
    <n v="31201603"/>
    <s v="Mínima cuantía"/>
    <n v="5"/>
    <n v="2"/>
    <n v="2"/>
    <n v="271500"/>
    <s v="UNIDAD"/>
    <s v="NO SOLICITADAS"/>
  </r>
  <r>
    <x v="6"/>
    <x v="34"/>
    <n v="10"/>
    <s v="OTROS MATERIALES Y SUMINISTROS"/>
    <s v="LAMINAS DE GOMA NEGRA # 4 BOXER"/>
    <n v="31201603"/>
    <s v="Mínima cuantía"/>
    <n v="5"/>
    <n v="2"/>
    <n v="2"/>
    <n v="226120"/>
    <s v="UNIDAD"/>
    <s v="NO SOLICITADAS"/>
  </r>
  <r>
    <x v="6"/>
    <x v="34"/>
    <n v="10"/>
    <s v="OTROS MATERIALES Y SUMINISTROS"/>
    <s v="JUEGO DE FISTOS O SACABOCADOS NO.1"/>
    <n v="23101505"/>
    <s v="Mínima cuantía"/>
    <n v="5"/>
    <n v="2"/>
    <n v="1"/>
    <n v="5750"/>
    <s v="UNIDAD"/>
    <s v="NO SOLICITADAS"/>
  </r>
  <r>
    <x v="6"/>
    <x v="34"/>
    <n v="10"/>
    <s v="OTROS MATERIALES Y SUMINISTROS"/>
    <s v="JUEGO DE FISTOS O SACABOCADOS NO.2"/>
    <n v="23101505"/>
    <s v="Mínima cuantía"/>
    <n v="5"/>
    <n v="2"/>
    <n v="1"/>
    <n v="5750"/>
    <s v="UNIDAD"/>
    <s v="NO SOLICITADAS"/>
  </r>
  <r>
    <x v="6"/>
    <x v="34"/>
    <n v="10"/>
    <s v="OTROS MATERIALES Y SUMINISTROS"/>
    <s v="JUEGO DE FISTOS O SACABOCADOS NO.3"/>
    <n v="23101505"/>
    <s v="Mínima cuantía"/>
    <n v="5"/>
    <n v="2"/>
    <n v="1"/>
    <n v="5750"/>
    <s v="UNIDAD"/>
    <s v="NO SOLICITADAS"/>
  </r>
  <r>
    <x v="6"/>
    <x v="34"/>
    <n v="10"/>
    <s v="OTROS MATERIALES Y SUMINISTROS"/>
    <s v="JUEGO DE FISTOS O SACABOCADOS NO.4"/>
    <n v="23101505"/>
    <s v="Mínima cuantía"/>
    <n v="5"/>
    <n v="2"/>
    <n v="1"/>
    <n v="5750"/>
    <s v="UNIDAD"/>
    <s v="NO SOLICITADAS"/>
  </r>
  <r>
    <x v="6"/>
    <x v="34"/>
    <n v="10"/>
    <s v="OTROS MATERIALES Y SUMINISTROS"/>
    <s v="JUEGO DE FISTOS O SACABOCADOS NO.5"/>
    <n v="23101505"/>
    <s v="Mínima cuantía"/>
    <n v="5"/>
    <n v="2"/>
    <n v="1"/>
    <n v="5750"/>
    <s v="UNIDAD"/>
    <s v="NO SOLICITADAS"/>
  </r>
  <r>
    <x v="6"/>
    <x v="34"/>
    <n v="10"/>
    <s v="OTROS MATERIALES Y SUMINISTROS"/>
    <s v="JUEGO DE FISTOS O SACABOCADOS NO.6"/>
    <n v="23101505"/>
    <s v="Mínima cuantía"/>
    <n v="5"/>
    <n v="2"/>
    <n v="1"/>
    <n v="5750"/>
    <s v="UNIDAD"/>
    <s v="NO SOLICITADAS"/>
  </r>
  <r>
    <x v="6"/>
    <x v="34"/>
    <n v="10"/>
    <s v="OTROS MATERIALES Y SUMINISTROS"/>
    <s v="JUEGO DE FISTOS O SACABOCADOS NO.7"/>
    <n v="23101505"/>
    <s v="Mínima cuantía"/>
    <n v="5"/>
    <n v="2"/>
    <n v="1"/>
    <n v="5750"/>
    <s v="UNIDAD"/>
    <s v="NO SOLICITADAS"/>
  </r>
  <r>
    <x v="6"/>
    <x v="34"/>
    <n v="10"/>
    <s v="OTROS MATERIALES Y SUMINISTROS"/>
    <s v="JUEGO DE FISTOS O SACABOCADOS NO.8"/>
    <n v="23101505"/>
    <s v="Mínima cuantía"/>
    <n v="5"/>
    <n v="2"/>
    <n v="1"/>
    <n v="5750"/>
    <s v="UNIDAD"/>
    <s v="NO SOLICITADAS"/>
  </r>
  <r>
    <x v="6"/>
    <x v="34"/>
    <n v="10"/>
    <s v="OTROS MATERIALES Y SUMINISTROS"/>
    <s v="JUEGO DE FISTOS O SACABOCADOS NO.9"/>
    <n v="23101505"/>
    <s v="Mínima cuantía"/>
    <n v="5"/>
    <n v="2"/>
    <n v="1"/>
    <n v="5750"/>
    <s v="UNIDAD"/>
    <s v="NO SOLICITADAS"/>
  </r>
  <r>
    <x v="6"/>
    <x v="34"/>
    <n v="10"/>
    <s v="OTROS MATERIALES Y SUMINISTROS"/>
    <s v="JUEGO DE FISTOS O SACABOCADOS NO.10"/>
    <n v="23101505"/>
    <s v="Mínima cuantía"/>
    <n v="5"/>
    <n v="2"/>
    <n v="1"/>
    <n v="5750"/>
    <s v="UNIDAD"/>
    <s v="NO SOLICITADAS"/>
  </r>
  <r>
    <x v="6"/>
    <x v="34"/>
    <n v="10"/>
    <s v="OTROS MATERIALES Y SUMINISTROS"/>
    <s v="TIJERAS CORNETA # 10 PULGADAS"/>
    <n v="44121618"/>
    <s v="Mínima cuantía"/>
    <n v="5"/>
    <n v="2"/>
    <n v="2"/>
    <n v="150900"/>
    <s v="UNIDAD"/>
    <s v="NO SOLICITADAS"/>
  </r>
  <r>
    <x v="6"/>
    <x v="34"/>
    <n v="10"/>
    <s v="OTROS MATERIALES Y SUMINISTROS"/>
    <s v="CEPILLOS DE ROPA SASTRERIA"/>
    <n v="53121803"/>
    <s v="Mínima cuantía"/>
    <n v="5"/>
    <n v="2"/>
    <n v="2"/>
    <n v="28000"/>
    <s v="UNIDAD"/>
    <s v="NO SOLICITADAS"/>
  </r>
  <r>
    <x v="6"/>
    <x v="34"/>
    <n v="10"/>
    <s v="OTROS MATERIALES Y SUMINISTROS"/>
    <s v="CINTAS METRICAS EN CENTIMETROS"/>
    <n v="27111801"/>
    <s v="Mínima cuantía"/>
    <n v="5"/>
    <n v="2"/>
    <n v="2"/>
    <n v="12550"/>
    <s v="UNIDAD"/>
    <s v="NO SOLICITADAS"/>
  </r>
  <r>
    <x v="6"/>
    <x v="34"/>
    <n v="10"/>
    <s v="OTROS MATERIALES Y SUMINISTROS"/>
    <s v="REMATADORES DE HILOS"/>
    <n v="44121618"/>
    <s v="Mínima cuantía"/>
    <n v="5"/>
    <n v="2"/>
    <n v="4"/>
    <n v="60640"/>
    <s v="UNIDAD"/>
    <s v="NO SOLICITADAS"/>
  </r>
  <r>
    <x v="6"/>
    <x v="34"/>
    <n v="10"/>
    <s v="OTROS MATERIALES Y SUMINISTROS"/>
    <s v="ABRE OJALES GRANDES MANGO PLASTICO"/>
    <n v="44121618"/>
    <s v="Mínima cuantía"/>
    <n v="5"/>
    <n v="2"/>
    <n v="2"/>
    <n v="20500"/>
    <s v="UNIDAD"/>
    <s v="NO SOLICITADAS"/>
  </r>
  <r>
    <x v="6"/>
    <x v="34"/>
    <n v="10"/>
    <s v="OTROS MATERIALES Y SUMINISTROS"/>
    <s v="FRASCO ATOMIZADOR 1/2 LITRO"/>
    <n v="40141742"/>
    <s v="Mínima cuantía"/>
    <n v="5"/>
    <n v="2"/>
    <n v="2"/>
    <n v="18500"/>
    <s v="UNIDAD"/>
    <s v="NO SOLICITADAS"/>
  </r>
  <r>
    <x v="6"/>
    <x v="34"/>
    <n v="10"/>
    <s v="OTROS MATERIALES Y SUMINISTROS"/>
    <s v="CARRETELOS EN ALUMINIO CON RANURAS LATERALES PARA MAQUINA PFAFF 563"/>
    <n v="53141600"/>
    <s v="Mínima cuantía"/>
    <n v="5"/>
    <n v="2"/>
    <n v="5"/>
    <n v="51000"/>
    <s v="UNIDAD"/>
    <s v="NO SOLICITADAS"/>
  </r>
  <r>
    <x v="6"/>
    <x v="34"/>
    <n v="10"/>
    <s v="OTROS MATERIALES Y SUMINISTROS"/>
    <s v="PAÑO DE AGUJAS DE MANO OJO DORADO NO.1"/>
    <n v="60122003"/>
    <s v="Mínima cuantía"/>
    <n v="5"/>
    <n v="2"/>
    <n v="3"/>
    <n v="24000"/>
    <s v="UNIDAD"/>
    <s v="NO SOLICITADAS"/>
  </r>
  <r>
    <x v="6"/>
    <x v="34"/>
    <n v="10"/>
    <s v="OTROS MATERIALES Y SUMINISTROS"/>
    <s v="PAÑO DE AGUJAS DE MANO OJO DORADO NO.2"/>
    <n v="60122003"/>
    <s v="Mínima cuantía"/>
    <n v="5"/>
    <n v="2"/>
    <n v="3"/>
    <n v="24000"/>
    <s v="UNIDAD"/>
    <s v="NO SOLICITADAS"/>
  </r>
  <r>
    <x v="6"/>
    <x v="34"/>
    <n v="10"/>
    <s v="OTROS MATERIALES Y SUMINISTROS"/>
    <s v="CONO DE HILO GRIS # 75 X 5000 YARDAS"/>
    <n v="11161704"/>
    <s v="Mínima cuantía"/>
    <n v="5"/>
    <n v="2"/>
    <n v="3"/>
    <n v="28113"/>
    <s v="UNIDAD"/>
    <s v="NO SOLICITADAS"/>
  </r>
  <r>
    <x v="6"/>
    <x v="34"/>
    <n v="10"/>
    <s v="OTROS MATERIALES Y SUMINISTROS"/>
    <s v="AJUSTES SEMIPESADOS PARA MAQUINA PAFF 563 &quot;DIENTES Y PLANCHUELAS&quot;"/>
    <n v="53141600"/>
    <s v="Mínima cuantía"/>
    <n v="5"/>
    <n v="2"/>
    <n v="2"/>
    <n v="115000"/>
    <s v="UNIDAD"/>
    <s v="NO SOLICITADAS"/>
  </r>
  <r>
    <x v="6"/>
    <x v="34"/>
    <n v="10"/>
    <s v="OTROS MATERIALES Y SUMINISTROS"/>
    <s v="PIE PARA MAQUINA PLANA PESPUNTE DE 1/16"/>
    <n v="23121614"/>
    <s v="Mínima cuantía"/>
    <n v="5"/>
    <n v="2"/>
    <n v="1"/>
    <n v="16300"/>
    <s v="UNIDAD"/>
    <s v="NO SOLICITADAS"/>
  </r>
  <r>
    <x v="6"/>
    <x v="34"/>
    <n v="10"/>
    <s v="OTROS MATERIALES Y SUMINISTROS"/>
    <s v="PIE PARA MAQUINA PLANA PESPUNTE DE 1/8"/>
    <n v="23121614"/>
    <s v="Mínima cuantía"/>
    <n v="5"/>
    <n v="2"/>
    <n v="1"/>
    <n v="16300"/>
    <s v="UNIDAD"/>
    <s v="NO SOLICITADAS"/>
  </r>
  <r>
    <x v="6"/>
    <x v="34"/>
    <n v="10"/>
    <s v="OTROS MATERIALES Y SUMINISTROS"/>
    <s v="PIE PARA MAQUINA PLANA PESPUNTE DE 1/4"/>
    <n v="23121614"/>
    <s v="Mínima cuantía"/>
    <n v="5"/>
    <n v="2"/>
    <n v="1"/>
    <n v="16300"/>
    <s v="UNIDAD"/>
    <s v="NO SOLICITADAS"/>
  </r>
  <r>
    <x v="6"/>
    <x v="34"/>
    <n v="10"/>
    <s v="OTROS MATERIALES Y SUMINISTROS"/>
    <s v="PIE PARA MAQUINA PLANA PARA ENBONE 2 RANURAS"/>
    <n v="23121614"/>
    <s v="Mínima cuantía"/>
    <n v="5"/>
    <n v="2"/>
    <n v="1"/>
    <n v="16300"/>
    <s v="UNIDAD"/>
    <s v="NO SOLICITADAS"/>
  </r>
  <r>
    <x v="6"/>
    <x v="34"/>
    <n v="10"/>
    <s v="OTROS MATERIALES Y SUMINISTROS"/>
    <s v="PIE PARA CREMALLERA"/>
    <n v="23121614"/>
    <s v="Mínima cuantía"/>
    <n v="5"/>
    <n v="2"/>
    <n v="1"/>
    <n v="16300"/>
    <s v="UNIDAD"/>
    <s v="NO SOLICITADAS"/>
  </r>
  <r>
    <x v="6"/>
    <x v="34"/>
    <n v="10"/>
    <s v="OTROS MATERIALES Y SUMINISTROS"/>
    <s v="PIE COMPENSADO"/>
    <n v="23121614"/>
    <s v="Mínima cuantía"/>
    <n v="5"/>
    <n v="2"/>
    <n v="1"/>
    <n v="16300"/>
    <s v="UNIDAD"/>
    <s v="NO SOLICITADAS"/>
  </r>
  <r>
    <x v="6"/>
    <x v="34"/>
    <n v="10"/>
    <s v="OTROS MATERIALES Y SUMINISTROS"/>
    <s v="PIE TEFLON PARA PLANCHA STIROLUX MODELO TIPOSTIR 1800S"/>
    <n v="47111601"/>
    <s v="Mínima cuantía"/>
    <n v="5"/>
    <n v="2"/>
    <n v="1"/>
    <n v="84000"/>
    <s v="UNIDAD"/>
    <s v="NO SOLICITADAS"/>
  </r>
  <r>
    <x v="6"/>
    <x v="34"/>
    <n v="10"/>
    <s v="OTROS MATERIALES Y SUMINISTROS"/>
    <s v="ROLLO DE TELA BLANCO PARA MANTELERIA"/>
    <n v="11162100"/>
    <s v="Mínima cuantía"/>
    <n v="5"/>
    <n v="2"/>
    <n v="2"/>
    <n v="480000"/>
    <s v="UNIDAD"/>
    <s v="NO SOLICITADAS"/>
  </r>
  <r>
    <x v="6"/>
    <x v="34"/>
    <n v="10"/>
    <s v="OTROS MATERIALES Y SUMINISTROS"/>
    <s v="LATAS DE PANADERIA PARA HORNEAR ESTÁNDAR 84*42 CMS PARA HORNO ELECTRICO"/>
    <n v="48101807"/>
    <s v="Mínima cuantía"/>
    <n v="5"/>
    <n v="2"/>
    <n v="24"/>
    <n v="960000"/>
    <s v="UNIDAD"/>
    <s v="NO SOLICITADAS"/>
  </r>
  <r>
    <x v="6"/>
    <x v="34"/>
    <n v="10"/>
    <s v="OTROS MATERIALES Y SUMINISTROS"/>
    <s v="LATAS DE PANADERIA PARA HORNEAR ESTÁNDAR 64*44 CMS PARA HORNO ROTATORIO"/>
    <n v="48101807"/>
    <s v="Mínima cuantía"/>
    <n v="5"/>
    <n v="2"/>
    <n v="24"/>
    <n v="720000"/>
    <s v="UNIDAD"/>
    <s v="NO SOLICITADAS"/>
  </r>
  <r>
    <x v="6"/>
    <x v="34"/>
    <n v="10"/>
    <s v="OTROS MATERIALES Y SUMINISTROS"/>
    <s v="KID DE ELEMENTOS DE MEDICIÓN DE LABORATORIO"/>
    <n v="41121800"/>
    <s v="Mínima cuantía"/>
    <n v="4"/>
    <n v="3"/>
    <n v="1"/>
    <n v="5000000"/>
    <s v="GLOBAL"/>
    <s v="NO SOLICITADAS"/>
  </r>
  <r>
    <x v="6"/>
    <x v="34"/>
    <n v="10"/>
    <s v="OTROS MATERIALES Y SUMINISTROS"/>
    <s v="AIRADOR CESPED"/>
    <n v="27112021"/>
    <s v="Selección abreviada menor cuantía"/>
    <n v="5"/>
    <n v="2"/>
    <n v="4"/>
    <n v="1400000"/>
    <s v="UNIDAD"/>
    <s v="NO SOLICITADAS"/>
  </r>
  <r>
    <x v="6"/>
    <x v="34"/>
    <n v="10"/>
    <s v="OTROS MATERIALES Y SUMINISTROS"/>
    <s v="YOYO PARA GUADAÑA"/>
    <n v="47121812"/>
    <s v="Selección abreviada menor cuantía"/>
    <n v="5"/>
    <n v="2"/>
    <n v="25"/>
    <n v="625000"/>
    <s v="UNIDAD"/>
    <s v="NO SOLICITADAS"/>
  </r>
  <r>
    <x v="6"/>
    <x v="34"/>
    <n v="10"/>
    <s v="OTROS MATERIALES Y SUMINISTROS"/>
    <s v="CUCHILLA PARA GUADAÑA"/>
    <n v="47121813"/>
    <s v="Selección abreviada menor cuantía"/>
    <n v="5"/>
    <n v="2"/>
    <n v="80"/>
    <n v="440000"/>
    <s v="UNIDAD"/>
    <s v="NO SOLICITADAS"/>
  </r>
  <r>
    <x v="6"/>
    <x v="34"/>
    <n v="16"/>
    <s v="OTROS MATERIALES Y SUMINISTROS"/>
    <s v="GANCHO CAIMAN  METALICO"/>
    <n v="31162604"/>
    <s v="Selección abreviada menor cuantía"/>
    <n v="5"/>
    <n v="2"/>
    <n v="300"/>
    <n v="210000"/>
    <s v="UNIDAD"/>
    <s v="NO SOLICITADAS"/>
  </r>
  <r>
    <x v="6"/>
    <x v="34"/>
    <n v="16"/>
    <s v="OTROS MATERIALES Y SUMINISTROS"/>
    <s v="PORTA CARNET VERTICAL EN MATERIAL ACRILICO "/>
    <n v="44122012"/>
    <s v="Selección abreviada menor cuantía"/>
    <n v="5"/>
    <n v="2"/>
    <n v="300"/>
    <n v="240000"/>
    <s v="UNIDAD"/>
    <s v="NO SOLICITADAS"/>
  </r>
  <r>
    <x v="6"/>
    <x v="34"/>
    <n v="16"/>
    <s v="OTROS MATERIALES Y SUMINISTROS"/>
    <s v="TARJETAS INTELIGENTES 4K"/>
    <n v="32101617"/>
    <s v="Selección abreviada menor cuantía"/>
    <n v="5"/>
    <n v="2"/>
    <n v="170"/>
    <n v="1314950"/>
    <s v="UNIDAD"/>
    <s v="NO SOLICITADAS"/>
  </r>
  <r>
    <x v="6"/>
    <x v="34"/>
    <n v="16"/>
    <s v="OTROS MATERIALES Y SUMINISTROS"/>
    <s v="CINTA DE IMPRESIÓN FARGON DTC 1000 YMCKO"/>
    <n v="44103112"/>
    <s v="Selección abreviada menor cuantía"/>
    <n v="5"/>
    <n v="2"/>
    <n v="3"/>
    <n v="1420860"/>
    <s v="UNIDAD"/>
    <s v="NO SOLICITADAS"/>
  </r>
  <r>
    <x v="6"/>
    <x v="34"/>
    <n v="16"/>
    <s v="OTROS MATERIALES Y SUMINISTROS"/>
    <s v="CINTAS DE IMPRESIÓN EVOLIS PEBBLE 4 COLOR YMCKOK"/>
    <n v="44103112"/>
    <s v="Selección abreviada menor cuantía"/>
    <n v="5"/>
    <n v="2"/>
    <n v="3"/>
    <n v="1863540"/>
    <s v="UNIDAD"/>
    <s v="NO SOLICITADAS"/>
  </r>
  <r>
    <x v="6"/>
    <x v="34"/>
    <n v="16"/>
    <s v="OTROS MATERIALES Y SUMINISTROS"/>
    <s v="TARJETAS SIN CHIP - PVC CALIBE 30"/>
    <n v="32131010"/>
    <s v="Selección abreviada menor cuantía"/>
    <n v="5"/>
    <n v="2"/>
    <n v="100"/>
    <n v="103500"/>
    <s v="UNIDAD"/>
    <s v="NO SOLICITADAS"/>
  </r>
  <r>
    <x v="6"/>
    <x v="34"/>
    <n v="16"/>
    <s v="OTROS MATERIALES Y SUMINISTROS"/>
    <s v=" TINTA CONTINUA  IMPRESORA A COLOR MULTIFUNCIONAL"/>
    <n v="43212110"/>
    <n v="0"/>
    <n v="5"/>
    <n v="2"/>
    <n v="2"/>
    <n v="1077600"/>
    <s v="UNIDAD"/>
    <s v="NO SOLICITADAS"/>
  </r>
  <r>
    <x v="6"/>
    <x v="34"/>
    <n v="10"/>
    <s v="OTROS MATERIALES Y SUMINISTROS"/>
    <s v="BATERIA DOBLE AA "/>
    <n v="26111701"/>
    <s v="Selección abreviada menor cuantía"/>
    <n v="0"/>
    <n v="0"/>
    <n v="150"/>
    <n v="410550"/>
    <s v="UNIDAD"/>
    <s v="NO SOLICITADAS"/>
  </r>
  <r>
    <x v="6"/>
    <x v="34"/>
    <n v="10"/>
    <s v="OTROS MATERIALES Y SUMINISTROS"/>
    <s v="BATERIA LITHIUM S02-BA-5567"/>
    <n v="26111701"/>
    <s v="Selección abreviada menor cuantía"/>
    <n v="0"/>
    <n v="0"/>
    <n v="100"/>
    <n v="1987300"/>
    <s v="UNIDAD"/>
    <s v="NO SOLICITADAS"/>
  </r>
  <r>
    <x v="6"/>
    <x v="34"/>
    <n v="10"/>
    <s v="OTROS MATERIALES Y SUMINISTROS"/>
    <s v="BATERIA 10A 3.0 VOLTIOS (VISOR TERMICO)"/>
    <n v="26111701"/>
    <s v="Selección abreviada menor cuantía"/>
    <n v="0"/>
    <n v="0"/>
    <n v="100"/>
    <n v="1178100"/>
    <s v="UNIDAD"/>
    <s v="NO SOLICITADAS"/>
  </r>
  <r>
    <x v="6"/>
    <x v="34"/>
    <n v="10"/>
    <s v="OTROS MATERIALES Y SUMINISTROS"/>
    <s v="SACOS TERREROS "/>
    <n v="24121502"/>
    <s v="Selección abreviada menor cuantía"/>
    <n v="0"/>
    <n v="0"/>
    <n v="10000"/>
    <n v="8500000"/>
    <s v="UNIDAD"/>
    <s v="NO SOLICITADAS"/>
  </r>
  <r>
    <x v="6"/>
    <x v="34"/>
    <n v="10"/>
    <s v="OTROS MATERIALES Y SUMINISTROS"/>
    <s v="CINTA ANTIDESLIZANTE"/>
    <n v="31201513"/>
    <s v="Mínima cuantía"/>
    <n v="0"/>
    <n v="0"/>
    <n v="10"/>
    <n v="1000000"/>
    <s v="UNIDAD"/>
    <s v="NO SOLICITADAS"/>
  </r>
  <r>
    <x v="6"/>
    <x v="34"/>
    <n v="10"/>
    <s v="OTROS MATERIALES Y SUMINISTROS"/>
    <s v="CINTA DE SEGURIDAD"/>
    <n v="41122700"/>
    <s v="Mínima cuantía"/>
    <n v="0"/>
    <n v="0"/>
    <n v="5"/>
    <n v="250000"/>
    <s v="UNIDAD"/>
    <s v="NO SOLICITADAS"/>
  </r>
  <r>
    <x v="6"/>
    <x v="34"/>
    <n v="10"/>
    <s v="OTROS MATERIALES Y SUMINISTROS"/>
    <s v="CONOS DE SEÑALIZACION."/>
    <n v="41122700"/>
    <s v="Mínima cuantía"/>
    <n v="0"/>
    <n v="0"/>
    <n v="8"/>
    <n v="720000"/>
    <s v="UNIDAD"/>
    <s v="NO SOLICITADAS"/>
  </r>
  <r>
    <x v="6"/>
    <x v="34"/>
    <n v="10"/>
    <s v="OTROS MATERIALES Y SUMINISTROS"/>
    <s v="CORTINAS TIPO BACK OUT"/>
    <n v="52131501"/>
    <s v="Mínima cuantía"/>
    <n v="0"/>
    <n v="0"/>
    <n v="2"/>
    <n v="1400000"/>
    <s v="UNIDAD"/>
    <s v="NO SOLICITADAS"/>
  </r>
  <r>
    <x v="6"/>
    <x v="34"/>
    <n v="10"/>
    <s v="OTROS MATERIALES Y SUMINISTROS"/>
    <s v="CINTA TERMOENCOGIBLE (ESPAGUETTI DE 02MM DE DIAMETRO)"/>
    <n v="31201500"/>
    <s v="Licitación pública"/>
    <n v="1"/>
    <n v="6"/>
    <n v="50"/>
    <n v="12250"/>
    <s v="METRO"/>
    <s v="NO SOLICITADAS"/>
  </r>
  <r>
    <x v="6"/>
    <x v="34"/>
    <n v="10"/>
    <s v="OTROS MATERIALES Y SUMINISTROS"/>
    <s v="CINTA TERMOENCOGIBLE (ESPAGUETTI DE 01MM DE DIAMETRO)"/>
    <n v="31201500"/>
    <s v="Licitación pública"/>
    <n v="1"/>
    <n v="6"/>
    <n v="50"/>
    <n v="13500"/>
    <s v="METRO"/>
    <s v="NO SOLICITADAS"/>
  </r>
  <r>
    <x v="6"/>
    <x v="34"/>
    <n v="10"/>
    <s v="OTROS MATERIALES Y SUMINISTROS"/>
    <s v="BATERIA ALKALINA TIPO C"/>
    <n v="26111700"/>
    <s v="Licitación pública"/>
    <n v="1"/>
    <n v="6"/>
    <n v="6"/>
    <n v="15120"/>
    <s v="UNIDAD"/>
    <s v="NO SOLICITADAS"/>
  </r>
  <r>
    <x v="6"/>
    <x v="34"/>
    <n v="10"/>
    <s v="OTROS MATERIALES Y SUMINISTROS"/>
    <s v="LAMINA DE MADERA"/>
    <n v="11122000"/>
    <s v="Licitación pública"/>
    <n v="1"/>
    <n v="6"/>
    <n v="1"/>
    <n v="19125"/>
    <s v="UNIDAD"/>
    <s v="NO SOLICITADAS"/>
  </r>
  <r>
    <x v="6"/>
    <x v="34"/>
    <n v="10"/>
    <s v="OTROS MATERIALES Y SUMINISTROS"/>
    <s v="CINTA TERMOENCOGIBLE (ESPAGUETTI DE 03MM DE DIAMETRO)"/>
    <n v="31201500"/>
    <s v="Licitación pública"/>
    <n v="1"/>
    <n v="6"/>
    <n v="50"/>
    <n v="22500"/>
    <s v="METRO"/>
    <s v="NO SOLICITADAS"/>
  </r>
  <r>
    <x v="6"/>
    <x v="34"/>
    <n v="10"/>
    <s v="OTROS MATERIALES Y SUMINISTROS"/>
    <s v="CINTA TERMOENCOGIBLE (ESPAGUETTI DE 05MM DE DIAMETRO)"/>
    <n v="31201500"/>
    <s v="Licitación pública"/>
    <n v="1"/>
    <n v="6"/>
    <n v="50"/>
    <n v="27000"/>
    <s v="METRO"/>
    <s v="NO SOLICITADAS"/>
  </r>
  <r>
    <x v="6"/>
    <x v="34"/>
    <n v="10"/>
    <s v="OTROS MATERIALES Y SUMINISTROS"/>
    <s v="BLOQUE MANUAL SUAVE"/>
    <n v="23131500"/>
    <s v="Licitación pública"/>
    <n v="1"/>
    <n v="6"/>
    <n v="1"/>
    <n v="28260"/>
    <s v="UNIDAD"/>
    <s v="NO SOLICITADAS"/>
  </r>
  <r>
    <x v="6"/>
    <x v="34"/>
    <n v="10"/>
    <s v="OTROS MATERIALES Y SUMINISTROS"/>
    <s v="BOLSA CON SELLADO HÉRMETICO (2)"/>
    <n v="24111500"/>
    <s v="Licitación pública"/>
    <n v="1"/>
    <n v="6"/>
    <n v="1"/>
    <n v="34700"/>
    <s v="UNIDAD"/>
    <s v="NO SOLICITADAS"/>
  </r>
  <r>
    <x v="6"/>
    <x v="34"/>
    <n v="10"/>
    <s v="OTROS MATERIALES Y SUMINISTROS"/>
    <s v="BATERIA PARA MICROMETROS Y PIE DE REY 1"/>
    <n v="26111700"/>
    <s v="Licitación pública"/>
    <n v="1"/>
    <n v="6"/>
    <n v="2"/>
    <n v="38160"/>
    <s v="UNIDAD"/>
    <s v="NO SOLICITADAS"/>
  </r>
  <r>
    <x v="6"/>
    <x v="34"/>
    <n v="10"/>
    <s v="OTROS MATERIALES Y SUMINISTROS"/>
    <s v="AMARRE PLASTICO 10 CM"/>
    <n v="10141600"/>
    <s v="Licitación pública"/>
    <n v="1"/>
    <n v="6"/>
    <n v="5"/>
    <n v="40500"/>
    <s v="UNIDAD"/>
    <s v="NO SOLICITADAS"/>
  </r>
  <r>
    <x v="6"/>
    <x v="34"/>
    <n v="10"/>
    <s v="OTROS MATERIALES Y SUMINISTROS"/>
    <s v="PUNTA PHILLIS NO 2"/>
    <n v="27112800"/>
    <s v="Licitación pública"/>
    <n v="1"/>
    <n v="6"/>
    <n v="12"/>
    <n v="42120"/>
    <s v="UNIDAD"/>
    <s v="NO SOLICITADAS"/>
  </r>
  <r>
    <x v="6"/>
    <x v="34"/>
    <n v="10"/>
    <s v="OTROS MATERIALES Y SUMINISTROS"/>
    <s v="CINTA PARA SIERRA SINFÍN DE ACERO ALTO CARBONO "/>
    <n v="27112800"/>
    <s v="Licitación pública"/>
    <n v="1"/>
    <n v="6"/>
    <n v="2"/>
    <n v="42300"/>
    <s v="UNIDAD"/>
    <s v="NO SOLICITADAS"/>
  </r>
  <r>
    <x v="6"/>
    <x v="34"/>
    <n v="10"/>
    <s v="OTROS MATERIALES Y SUMINISTROS"/>
    <s v="HOJA DE SEGUETA (1)"/>
    <n v="27111500"/>
    <s v="Licitación pública"/>
    <n v="1"/>
    <n v="6"/>
    <n v="1"/>
    <n v="42300"/>
    <s v="UNIDAD"/>
    <s v="NO SOLICITADAS"/>
  </r>
  <r>
    <x v="6"/>
    <x v="34"/>
    <n v="10"/>
    <s v="OTROS MATERIALES Y SUMINISTROS"/>
    <s v="BOLSA CON SELLADO HÉRMETICO (3)"/>
    <n v="24111500"/>
    <s v="Licitación pública"/>
    <n v="1"/>
    <n v="6"/>
    <n v="1"/>
    <n v="44550"/>
    <s v="UNIDAD"/>
    <s v="NO SOLICITADAS"/>
  </r>
  <r>
    <x v="6"/>
    <x v="34"/>
    <n v="10"/>
    <s v="OTROS MATERIALES Y SUMINISTROS"/>
    <s v="DISCO DE CORTE"/>
    <n v="27112800"/>
    <s v="Licitación pública"/>
    <n v="1"/>
    <n v="6"/>
    <n v="5"/>
    <n v="44550"/>
    <s v="UNIDAD"/>
    <s v="NO SOLICITADAS"/>
  </r>
  <r>
    <x v="6"/>
    <x v="34"/>
    <n v="10"/>
    <s v="OTROS MATERIALES Y SUMINISTROS"/>
    <s v="PINTURA ROJO ESMALTE"/>
    <n v="31211500"/>
    <s v="Licitación pública"/>
    <n v="1"/>
    <n v="6"/>
    <n v="1"/>
    <n v="49500"/>
    <s v="GALON"/>
    <s v="NO SOLICITADAS"/>
  </r>
  <r>
    <x v="6"/>
    <x v="34"/>
    <n v="10"/>
    <s v="OTROS MATERIALES Y SUMINISTROS"/>
    <s v="MASILLA GRIS LACA"/>
    <n v="31201600"/>
    <s v="Licitación pública"/>
    <n v="1"/>
    <n v="6"/>
    <n v="1"/>
    <n v="50760"/>
    <s v="UNIDAD"/>
    <s v="NO SOLICITADAS"/>
  </r>
  <r>
    <x v="6"/>
    <x v="34"/>
    <n v="10"/>
    <s v="OTROS MATERIALES Y SUMINISTROS"/>
    <s v="BATERIA PARA MICROMETROS Y PIE DE REY 2"/>
    <n v="26111700"/>
    <s v="Licitación pública"/>
    <n v="1"/>
    <n v="6"/>
    <n v="2"/>
    <n v="50940"/>
    <s v="UNIDAD"/>
    <s v="NO SOLICITADAS"/>
  </r>
  <r>
    <x v="6"/>
    <x v="34"/>
    <n v="10"/>
    <s v="OTROS MATERIALES Y SUMINISTROS"/>
    <s v="BATERIA ALKALINA TIPO AA"/>
    <n v="26111700"/>
    <s v="Licitación pública"/>
    <n v="1"/>
    <n v="6"/>
    <n v="10"/>
    <n v="51300"/>
    <s v="UNIDAD"/>
    <s v="NO SOLICITADAS"/>
  </r>
  <r>
    <x v="6"/>
    <x v="34"/>
    <n v="10"/>
    <s v="OTROS MATERIALES Y SUMINISTROS"/>
    <s v="TIZA SATRERIA "/>
    <n v="27112300"/>
    <s v="Licitación pública"/>
    <n v="1"/>
    <n v="6"/>
    <n v="2"/>
    <n v="52002"/>
    <s v="UNIDAD"/>
    <s v="NO SOLICITADAS"/>
  </r>
  <r>
    <x v="6"/>
    <x v="34"/>
    <n v="10"/>
    <s v="OTROS MATERIALES Y SUMINISTROS"/>
    <s v="BATERIA ALKALINA TIPO AAA"/>
    <n v="26111700"/>
    <s v="Licitación pública"/>
    <n v="1"/>
    <n v="6"/>
    <n v="15"/>
    <n v="55800"/>
    <s v="UNIDAD"/>
    <s v="NO SOLICITADAS"/>
  </r>
  <r>
    <x v="6"/>
    <x v="34"/>
    <n v="10"/>
    <s v="OTROS MATERIALES Y SUMINISTROS"/>
    <s v="LIJA NO. 150"/>
    <n v="31191500"/>
    <s v="Licitación pública"/>
    <n v="1"/>
    <n v="6"/>
    <n v="25"/>
    <n v="57375"/>
    <s v="UNIDAD"/>
    <s v="NO SOLICITADAS"/>
  </r>
  <r>
    <x v="6"/>
    <x v="34"/>
    <n v="10"/>
    <s v="OTROS MATERIALES Y SUMINISTROS"/>
    <s v="LIJA NO. 600 "/>
    <n v="31191500"/>
    <s v="Licitación pública"/>
    <n v="1"/>
    <n v="6"/>
    <n v="25"/>
    <n v="57375"/>
    <s v="UNIDAD"/>
    <s v="NO SOLICITADAS"/>
  </r>
  <r>
    <x v="6"/>
    <x v="34"/>
    <n v="10"/>
    <s v="OTROS MATERIALES Y SUMINISTROS"/>
    <s v="PASTA PULIDORA BLANCO "/>
    <n v="31191500"/>
    <s v="Licitación pública"/>
    <n v="1"/>
    <n v="6"/>
    <n v="1"/>
    <n v="59310"/>
    <s v="GALON"/>
    <s v="NO SOLICITADAS"/>
  </r>
  <r>
    <x v="6"/>
    <x v="34"/>
    <n v="10"/>
    <s v="OTROS MATERIALES Y SUMINISTROS"/>
    <s v="AGUJA MAQUINA COSTURA NO. 120"/>
    <n v="53141600"/>
    <s v="Licitación pública"/>
    <n v="1"/>
    <n v="6"/>
    <n v="100"/>
    <n v="63000"/>
    <s v="UNIDAD"/>
    <s v="NO SOLICITADAS"/>
  </r>
  <r>
    <x v="6"/>
    <x v="34"/>
    <n v="10"/>
    <s v="OTROS MATERIALES Y SUMINISTROS"/>
    <s v="SOLVENT POX (ADELGAZANTE DE REVESTIMIENTOS)"/>
    <n v="12191600"/>
    <s v="Licitación pública"/>
    <n v="1"/>
    <n v="6"/>
    <n v="1"/>
    <n v="64800"/>
    <s v="UNIDAD"/>
    <s v="NO SOLICITADAS"/>
  </r>
  <r>
    <x v="6"/>
    <x v="34"/>
    <n v="10"/>
    <s v="OTROS MATERIALES Y SUMINISTROS"/>
    <s v="PIEDRA PARA CHISPERO "/>
    <n v="23271700"/>
    <s v="Licitación pública"/>
    <n v="1"/>
    <n v="6"/>
    <n v="5"/>
    <n v="70650"/>
    <s v="UNIDAD"/>
    <s v="NO SOLICITADAS"/>
  </r>
  <r>
    <x v="6"/>
    <x v="34"/>
    <n v="10"/>
    <s v="OTROS MATERIALES Y SUMINISTROS"/>
    <s v="OJETE DE 1&quot; NEGRO"/>
    <n v="31162400"/>
    <s v="Licitación pública"/>
    <n v="1"/>
    <n v="6"/>
    <n v="100"/>
    <n v="70700"/>
    <s v="UNIDAD"/>
    <s v="NO SOLICITADAS"/>
  </r>
  <r>
    <x v="6"/>
    <x v="34"/>
    <n v="10"/>
    <s v="OTROS MATERIALES Y SUMINISTROS"/>
    <s v="OJETE DE 1/4&quot; NEGRO"/>
    <n v="31162400"/>
    <s v="Licitación pública"/>
    <n v="1"/>
    <n v="6"/>
    <n v="100"/>
    <n v="70700"/>
    <s v="UNIDAD"/>
    <s v="NO SOLICITADAS"/>
  </r>
  <r>
    <x v="6"/>
    <x v="34"/>
    <n v="10"/>
    <s v="OTROS MATERIALES Y SUMINISTROS"/>
    <s v="OJETE DE 3/8&quot; NEGRO"/>
    <n v="31162400"/>
    <s v="Licitación pública"/>
    <n v="1"/>
    <n v="6"/>
    <n v="100"/>
    <n v="70700"/>
    <s v="UNIDAD"/>
    <s v="NO SOLICITADAS"/>
  </r>
  <r>
    <x v="6"/>
    <x v="34"/>
    <n v="10"/>
    <s v="OTROS MATERIALES Y SUMINISTROS"/>
    <s v="AGUJA MAQUINA COSTURA NO. 100 "/>
    <n v="53141600"/>
    <s v="Licitación pública"/>
    <n v="1"/>
    <n v="6"/>
    <n v="100"/>
    <n v="72000"/>
    <s v="UNIDAD"/>
    <s v="NO SOLICITADAS"/>
  </r>
  <r>
    <x v="6"/>
    <x v="34"/>
    <n v="10"/>
    <s v="OTROS MATERIALES Y SUMINISTROS"/>
    <s v="CUCHILLA DE BISTURIT INDUSTRIAL"/>
    <n v="27111500"/>
    <s v="Licitación pública"/>
    <n v="1"/>
    <n v="6"/>
    <n v="2"/>
    <n v="72000"/>
    <s v="UNIDAD"/>
    <s v="NO SOLICITADAS"/>
  </r>
  <r>
    <x v="6"/>
    <x v="34"/>
    <n v="10"/>
    <s v="OTROS MATERIALES Y SUMINISTROS"/>
    <s v="SELLADOR  COLOR NEGRO"/>
    <n v="31211700"/>
    <s v="Licitación pública"/>
    <n v="1"/>
    <n v="6"/>
    <n v="3"/>
    <n v="73254"/>
    <s v="UNIDAD"/>
    <s v="NO SOLICITADAS"/>
  </r>
  <r>
    <x v="6"/>
    <x v="34"/>
    <n v="10"/>
    <s v="OTROS MATERIALES Y SUMINISTROS"/>
    <s v="TIRA O CINTA ADHESIVAS DE REFUERZO"/>
    <n v="31201500"/>
    <s v="Licitación pública"/>
    <n v="1"/>
    <n v="6"/>
    <n v="1"/>
    <n v="73880"/>
    <s v="UNIDAD"/>
    <s v="NO SOLICITADAS"/>
  </r>
  <r>
    <x v="6"/>
    <x v="34"/>
    <n v="10"/>
    <s v="OTROS MATERIALES Y SUMINISTROS"/>
    <s v="GANCHO GRAPADORA INDUSTRIAL NEUMATICA"/>
    <n v="31162400"/>
    <s v="Licitación pública"/>
    <n v="1"/>
    <n v="6"/>
    <n v="2"/>
    <n v="75600"/>
    <s v="UNIDAD"/>
    <s v="NO SOLICITADAS"/>
  </r>
  <r>
    <x v="6"/>
    <x v="34"/>
    <n v="10"/>
    <s v="OTROS MATERIALES Y SUMINISTROS"/>
    <s v="FUSIBLE DE 0,5 AMP"/>
    <n v="39121600"/>
    <s v="Licitación pública"/>
    <n v="1"/>
    <n v="6"/>
    <n v="20"/>
    <n v="79200"/>
    <s v="UNIDAD"/>
    <s v="NO SOLICITADAS"/>
  </r>
  <r>
    <x v="6"/>
    <x v="34"/>
    <n v="10"/>
    <s v="OTROS MATERIALES Y SUMINISTROS"/>
    <s v="FUSIBLE DE 1 AMP "/>
    <n v="39121600"/>
    <s v="Licitación pública"/>
    <n v="1"/>
    <n v="6"/>
    <n v="20"/>
    <n v="79200"/>
    <s v="UNIDAD"/>
    <s v="NO SOLICITADAS"/>
  </r>
  <r>
    <x v="6"/>
    <x v="34"/>
    <n v="10"/>
    <s v="OTROS MATERIALES Y SUMINISTROS"/>
    <s v="FUSIBLE DE 2 AMP "/>
    <n v="39121600"/>
    <s v="Licitación pública"/>
    <n v="1"/>
    <n v="6"/>
    <n v="20"/>
    <n v="79200"/>
    <s v="UNIDAD"/>
    <s v="NO SOLICITADAS"/>
  </r>
  <r>
    <x v="6"/>
    <x v="34"/>
    <n v="10"/>
    <s v="OTROS MATERIALES Y SUMINISTROS"/>
    <s v="FUSIBLE DE 3 AMP "/>
    <n v="39121600"/>
    <s v="Licitación pública"/>
    <n v="1"/>
    <n v="6"/>
    <n v="20"/>
    <n v="79200"/>
    <s v="UNIDAD"/>
    <s v="NO SOLICITADAS"/>
  </r>
  <r>
    <x v="6"/>
    <x v="34"/>
    <n v="10"/>
    <s v="OTROS MATERIALES Y SUMINISTROS"/>
    <s v="FUSIBLE DE 5 AMP"/>
    <n v="39121600"/>
    <s v="Licitación pública"/>
    <n v="1"/>
    <n v="6"/>
    <n v="20"/>
    <n v="79200"/>
    <s v="UNIDAD"/>
    <s v="NO SOLICITADAS"/>
  </r>
  <r>
    <x v="6"/>
    <x v="34"/>
    <n v="10"/>
    <s v="OTROS MATERIALES Y SUMINISTROS"/>
    <s v="PLATINA DE HIERRO  1/2&quot; X 1/8&quot;"/>
    <n v="31231400"/>
    <s v="Licitación pública"/>
    <n v="1"/>
    <n v="6"/>
    <n v="5"/>
    <n v="79650"/>
    <s v="UNIDAD"/>
    <s v="NO SOLICITADAS"/>
  </r>
  <r>
    <x v="6"/>
    <x v="34"/>
    <n v="10"/>
    <s v="OTROS MATERIALES Y SUMINISTROS"/>
    <s v="PILA PARA MANOMETRO DIGITAL"/>
    <n v="26111700"/>
    <s v="Licitación pública"/>
    <n v="1"/>
    <n v="6"/>
    <n v="3"/>
    <n v="80190"/>
    <s v="UNIDAD"/>
    <s v="NO SOLICITADAS"/>
  </r>
  <r>
    <x v="6"/>
    <x v="34"/>
    <n v="10"/>
    <s v="OTROS MATERIALES Y SUMINISTROS"/>
    <s v="ALAMBRE DE ACERO CALIBRE 0,40"/>
    <n v="26121500"/>
    <s v="Licitación pública"/>
    <n v="1"/>
    <n v="6"/>
    <n v="2"/>
    <n v="82440"/>
    <s v="UNIDAD"/>
    <s v="NO SOLICITADAS"/>
  </r>
  <r>
    <x v="6"/>
    <x v="34"/>
    <n v="10"/>
    <s v="OTROS MATERIALES Y SUMINISTROS"/>
    <s v="MARCADOR PERMANENTE PARA USO AERONAUTICO"/>
    <n v="44121700"/>
    <s v="Licitación pública"/>
    <n v="1"/>
    <n v="6"/>
    <n v="5"/>
    <n v="84150"/>
    <s v="UNIDAD"/>
    <s v="NO SOLICITADAS"/>
  </r>
  <r>
    <x v="6"/>
    <x v="34"/>
    <n v="10"/>
    <s v="OTROS MATERIALES Y SUMINISTROS"/>
    <s v="RODILLOS DE FELPA "/>
    <n v="31211900"/>
    <s v="Licitación pública"/>
    <n v="1"/>
    <n v="6"/>
    <n v="3"/>
    <n v="86400"/>
    <s v="UNIDAD"/>
    <s v="NO SOLICITADAS"/>
  </r>
  <r>
    <x v="6"/>
    <x v="34"/>
    <n v="10"/>
    <s v="OTROS MATERIALES Y SUMINISTROS"/>
    <s v="PINTURA ROJO LACA"/>
    <n v="31211500"/>
    <s v="Licitación pública"/>
    <n v="1"/>
    <n v="6"/>
    <n v="1"/>
    <n v="88678"/>
    <s v="GALON"/>
    <s v="NO SOLICITADAS"/>
  </r>
  <r>
    <x v="6"/>
    <x v="34"/>
    <n v="10"/>
    <s v="OTROS MATERIALES Y SUMINISTROS"/>
    <s v="ETIQUETA DE IDENTIFICACION 1"/>
    <n v="55121600"/>
    <s v="Licitación pública"/>
    <n v="1"/>
    <n v="6"/>
    <n v="200"/>
    <n v="100000"/>
    <s v="UNIDAD"/>
    <s v="NO SOLICITADAS"/>
  </r>
  <r>
    <x v="6"/>
    <x v="34"/>
    <n v="10"/>
    <s v="OTROS MATERIALES Y SUMINISTROS"/>
    <s v="ETIQUETA DE IDENTIFICACION 2"/>
    <n v="55121600"/>
    <s v="Licitación pública"/>
    <n v="1"/>
    <n v="6"/>
    <n v="200"/>
    <n v="100000"/>
    <s v="UNIDAD"/>
    <s v="NO SOLICITADAS"/>
  </r>
  <r>
    <x v="6"/>
    <x v="34"/>
    <n v="10"/>
    <s v="OTROS MATERIALES Y SUMINISTROS"/>
    <s v="ETIQUETA DE IDENTIFICACION 3"/>
    <n v="55121600"/>
    <s v="Licitación pública"/>
    <n v="1"/>
    <n v="6"/>
    <n v="200"/>
    <n v="100000"/>
    <s v="UNIDAD"/>
    <s v="NO SOLICITADAS"/>
  </r>
  <r>
    <x v="6"/>
    <x v="34"/>
    <n v="10"/>
    <s v="OTROS MATERIALES Y SUMINISTROS"/>
    <s v="ETIQUETA DE IDENTIFICACION 4"/>
    <n v="55121600"/>
    <s v="Licitación pública"/>
    <n v="1"/>
    <n v="6"/>
    <n v="200"/>
    <n v="100000"/>
    <s v="UNIDAD"/>
    <s v="NO SOLICITADAS"/>
  </r>
  <r>
    <x v="6"/>
    <x v="34"/>
    <n v="10"/>
    <s v="OTROS MATERIALES Y SUMINISTROS"/>
    <s v="ETIQUETA DE IDENTIFICACION 5"/>
    <n v="55121600"/>
    <s v="Licitación pública"/>
    <n v="1"/>
    <n v="6"/>
    <n v="200"/>
    <n v="100000"/>
    <s v="UNIDAD"/>
    <s v="NO SOLICITADAS"/>
  </r>
  <r>
    <x v="6"/>
    <x v="34"/>
    <n v="10"/>
    <s v="OTROS MATERIALES Y SUMINISTROS"/>
    <s v="ETIQUETA DE IDENTIFICACION 6"/>
    <n v="55121600"/>
    <s v="Licitación pública"/>
    <n v="1"/>
    <n v="6"/>
    <n v="200"/>
    <n v="100000"/>
    <s v="UNIDAD"/>
    <s v="NO SOLICITADAS"/>
  </r>
  <r>
    <x v="6"/>
    <x v="34"/>
    <n v="10"/>
    <s v="OTROS MATERIALES Y SUMINISTROS"/>
    <s v="INTERFASE DE ASPIRACION LIMPIA"/>
    <n v="27112800"/>
    <s v="Licitación pública"/>
    <n v="1"/>
    <n v="6"/>
    <n v="1"/>
    <n v="105300"/>
    <s v="UNIDAD"/>
    <s v="NO SOLICITADAS"/>
  </r>
  <r>
    <x v="6"/>
    <x v="34"/>
    <n v="10"/>
    <s v="OTROS MATERIALES Y SUMINISTROS"/>
    <s v="TINTE PARA MADERA INDUSTRIAL COLOR CARAMELO"/>
    <n v="31211500"/>
    <s v="Licitación pública"/>
    <n v="1"/>
    <n v="6"/>
    <n v="3"/>
    <n v="105300"/>
    <s v="UNIDAD"/>
    <s v="NO SOLICITADAS"/>
  </r>
  <r>
    <x v="6"/>
    <x v="34"/>
    <n v="10"/>
    <s v="OTROS MATERIALES Y SUMINISTROS"/>
    <s v="TINTE PARA MADERA INDUSTRIAL COLOR MIEL "/>
    <n v="31211500"/>
    <s v="Licitación pública"/>
    <n v="1"/>
    <n v="6"/>
    <n v="3"/>
    <n v="105300"/>
    <s v="UNIDAD"/>
    <s v="NO SOLICITADAS"/>
  </r>
  <r>
    <x v="6"/>
    <x v="34"/>
    <n v="10"/>
    <s v="OTROS MATERIALES Y SUMINISTROS"/>
    <s v="TABLETAS DE LIMPIEZA ACIDAS"/>
    <n v="12161700"/>
    <s v="Licitación pública"/>
    <n v="1"/>
    <n v="6"/>
    <n v="1"/>
    <n v="105300"/>
    <s v="UNIDAD"/>
    <s v="NO SOLICITADAS"/>
  </r>
  <r>
    <x v="6"/>
    <x v="34"/>
    <n v="10"/>
    <s v="OTROS MATERIALES Y SUMINISTROS"/>
    <s v="TABLETAS DE LIMPIEZA BASICAS"/>
    <n v="12161700"/>
    <s v="Licitación pública"/>
    <n v="1"/>
    <n v="6"/>
    <n v="1"/>
    <n v="105300"/>
    <s v="UNIDAD"/>
    <s v="NO SOLICITADAS"/>
  </r>
  <r>
    <x v="6"/>
    <x v="34"/>
    <n v="10"/>
    <s v="OTROS MATERIALES Y SUMINISTROS"/>
    <s v="HOJA DE SEGUETA MANUAL"/>
    <n v="27111500"/>
    <s v="Licitación pública"/>
    <n v="1"/>
    <n v="6"/>
    <n v="15"/>
    <n v="105975"/>
    <s v="UNIDAD"/>
    <s v="NO SOLICITADAS"/>
  </r>
  <r>
    <x v="6"/>
    <x v="34"/>
    <n v="10"/>
    <s v="OTROS MATERIALES Y SUMINISTROS"/>
    <s v="ACIDO FOSFORICO"/>
    <n v="12352300"/>
    <s v="Licitación pública"/>
    <n v="1"/>
    <n v="6"/>
    <n v="1"/>
    <n v="106020"/>
    <s v="GALON"/>
    <s v="NO SOLICITADAS"/>
  </r>
  <r>
    <x v="6"/>
    <x v="34"/>
    <n v="10"/>
    <s v="OTROS MATERIALES Y SUMINISTROS"/>
    <s v="CUCHILLAS PARA BISTURI DE PRECISION"/>
    <n v="27111500"/>
    <s v="Licitación pública"/>
    <n v="1"/>
    <n v="6"/>
    <n v="1"/>
    <n v="106020"/>
    <s v="UNIDAD"/>
    <s v="NO SOLICITADAS"/>
  </r>
  <r>
    <x v="6"/>
    <x v="34"/>
    <n v="10"/>
    <s v="OTROS MATERIALES Y SUMINISTROS"/>
    <s v="PILA PISTOLA SATA 4000"/>
    <n v="26111700"/>
    <s v="Licitación pública"/>
    <n v="1"/>
    <n v="6"/>
    <n v="4"/>
    <n v="106920"/>
    <s v="UNIDAD"/>
    <s v="NO SOLICITADAS"/>
  </r>
  <r>
    <x v="6"/>
    <x v="34"/>
    <n v="10"/>
    <s v="OTROS MATERIALES Y SUMINISTROS"/>
    <s v="PLATINA DE HIERRO  1/2&quot; X 3/16&quot;"/>
    <n v="31231400"/>
    <s v="Licitación pública"/>
    <n v="1"/>
    <n v="6"/>
    <n v="5"/>
    <n v="112050"/>
    <s v="UNIDAD"/>
    <s v="NO SOLICITADAS"/>
  </r>
  <r>
    <x v="6"/>
    <x v="34"/>
    <n v="10"/>
    <s v="OTROS MATERIALES Y SUMINISTROS"/>
    <s v="ADHESIVO EPOXICO PARA REPARACIONES EN METAL Y COMPUESTO"/>
    <n v="31201600"/>
    <s v="Licitación pública"/>
    <n v="1"/>
    <n v="6"/>
    <n v="3"/>
    <n v="115380"/>
    <s v="UNIDAD"/>
    <s v="NO SOLICITADAS"/>
  </r>
  <r>
    <x v="6"/>
    <x v="34"/>
    <n v="10"/>
    <s v="OTROS MATERIALES Y SUMINISTROS"/>
    <s v="BOLSA CON SELLADO HÉRMETICO (1)"/>
    <n v="24111500"/>
    <s v="Licitación pública"/>
    <n v="1"/>
    <n v="6"/>
    <n v="2"/>
    <n v="116820"/>
    <s v="UNIDAD"/>
    <s v="NO SOLICITADAS"/>
  </r>
  <r>
    <x v="6"/>
    <x v="34"/>
    <n v="10"/>
    <s v="OTROS MATERIALES Y SUMINISTROS"/>
    <s v="BLOQUEADOR DE ROSCAS (2)"/>
    <n v="31201600"/>
    <s v="Licitación pública"/>
    <n v="1"/>
    <n v="6"/>
    <n v="2"/>
    <n v="116952"/>
    <s v="UNIDAD"/>
    <s v="NO SOLICITADAS"/>
  </r>
  <r>
    <x v="6"/>
    <x v="34"/>
    <n v="10"/>
    <s v="OTROS MATERIALES Y SUMINISTROS"/>
    <s v="HILO NYLON CAL. 40  GRIS"/>
    <n v="11151700"/>
    <s v="Licitación pública"/>
    <n v="1"/>
    <n v="6"/>
    <n v="2"/>
    <n v="119340"/>
    <s v="UNIDAD"/>
    <s v="NO SOLICITADAS"/>
  </r>
  <r>
    <x v="6"/>
    <x v="34"/>
    <n v="10"/>
    <s v="OTROS MATERIALES Y SUMINISTROS"/>
    <s v="HILO NYLON CAL. 40 NEGRO"/>
    <n v="11151700"/>
    <s v="Licitación pública"/>
    <n v="1"/>
    <n v="6"/>
    <n v="2"/>
    <n v="119340"/>
    <s v="UNIDAD"/>
    <s v="NO SOLICITADAS"/>
  </r>
  <r>
    <x v="6"/>
    <x v="34"/>
    <n v="10"/>
    <s v="OTROS MATERIALES Y SUMINISTROS"/>
    <s v="HILO NYLON CAL. 40 ROJO"/>
    <n v="11151700"/>
    <s v="Licitación pública"/>
    <n v="1"/>
    <n v="6"/>
    <n v="2"/>
    <n v="119340"/>
    <s v="UNIDAD"/>
    <s v="NO SOLICITADAS"/>
  </r>
  <r>
    <x v="6"/>
    <x v="34"/>
    <n v="10"/>
    <s v="OTROS MATERIALES Y SUMINISTROS"/>
    <s v="HILO NYLON CAL. 40 VERDE"/>
    <n v="11151700"/>
    <s v="Licitación pública"/>
    <n v="1"/>
    <n v="6"/>
    <n v="2"/>
    <n v="119340"/>
    <s v="UNIDAD"/>
    <s v="NO SOLICITADAS"/>
  </r>
  <r>
    <x v="6"/>
    <x v="34"/>
    <n v="10"/>
    <s v="OTROS MATERIALES Y SUMINISTROS"/>
    <s v="PLATINA DE HIERRO 1&quot; X 1/8"/>
    <n v="31231400"/>
    <s v="Licitación pública"/>
    <n v="1"/>
    <n v="6"/>
    <n v="5"/>
    <n v="119700"/>
    <s v="UNIDAD"/>
    <s v="NO SOLICITADAS"/>
  </r>
  <r>
    <x v="6"/>
    <x v="34"/>
    <n v="10"/>
    <s v="OTROS MATERIALES Y SUMINISTROS"/>
    <s v="BLOQUEADOR DE ROSCAS (3)"/>
    <n v="31201600"/>
    <s v="Licitación pública"/>
    <n v="1"/>
    <n v="6"/>
    <n v="2"/>
    <n v="125948"/>
    <s v="UNIDAD"/>
    <s v="NO SOLICITADAS"/>
  </r>
  <r>
    <x v="6"/>
    <x v="34"/>
    <n v="10"/>
    <s v="OTROS MATERIALES Y SUMINISTROS"/>
    <s v="LAMINA DE HIERRO CALIBRE 18 "/>
    <n v="30102000"/>
    <s v="Licitación pública"/>
    <n v="1"/>
    <n v="6"/>
    <n v="2"/>
    <n v="135000"/>
    <s v="UNIDAD"/>
    <s v="NO SOLICITADAS"/>
  </r>
  <r>
    <x v="6"/>
    <x v="34"/>
    <n v="10"/>
    <s v="OTROS MATERIALES Y SUMINISTROS"/>
    <s v="AMARRES PLASTICOS"/>
    <n v="10141600"/>
    <s v="Licitación pública"/>
    <n v="1"/>
    <n v="6"/>
    <n v="4"/>
    <n v="136800"/>
    <s v="UNIDAD"/>
    <s v="NO SOLICITADAS"/>
  </r>
  <r>
    <x v="6"/>
    <x v="34"/>
    <n v="10"/>
    <s v="OTROS MATERIALES Y SUMINISTROS"/>
    <s v="TELA ESMERIL NO. 60"/>
    <n v="31191500"/>
    <s v="Licitación pública"/>
    <n v="1"/>
    <n v="6"/>
    <n v="10"/>
    <n v="137270"/>
    <s v="METRO"/>
    <s v="NO SOLICITADAS"/>
  </r>
  <r>
    <x v="6"/>
    <x v="34"/>
    <n v="10"/>
    <s v="OTROS MATERIALES Y SUMINISTROS"/>
    <s v="PLATINA DE HIERRO 1 1/2&quot; X 1/8"/>
    <n v="31231400"/>
    <s v="Licitación pública"/>
    <n v="1"/>
    <n v="6"/>
    <n v="5"/>
    <n v="139950"/>
    <s v="UNIDAD"/>
    <s v="NO SOLICITADAS"/>
  </r>
  <r>
    <x v="6"/>
    <x v="34"/>
    <n v="10"/>
    <s v="OTROS MATERIALES Y SUMINISTROS"/>
    <s v="PLATINA DE HIERRO 1&quot; X 3/16"/>
    <n v="31231400"/>
    <s v="Licitación pública"/>
    <n v="1"/>
    <n v="6"/>
    <n v="5"/>
    <n v="139950"/>
    <s v="UNIDAD"/>
    <s v="NO SOLICITADAS"/>
  </r>
  <r>
    <x v="6"/>
    <x v="34"/>
    <n v="10"/>
    <s v="OTROS MATERIALES Y SUMINISTROS"/>
    <s v="DISCO ABRASIVO CORTE  PARA PULIDORA 4 1/2&quot;"/>
    <n v="27112800"/>
    <s v="Licitación pública"/>
    <n v="1"/>
    <n v="6"/>
    <n v="10"/>
    <n v="141300"/>
    <s v="UNIDAD"/>
    <s v="NO SOLICITADAS"/>
  </r>
  <r>
    <x v="6"/>
    <x v="34"/>
    <n v="10"/>
    <s v="OTROS MATERIALES Y SUMINISTROS"/>
    <s v="DISCO ABRASIVO DESBASTE  PARA PULIDORA 4 1/2&quot;"/>
    <n v="31191500"/>
    <s v="Licitación pública"/>
    <n v="1"/>
    <n v="6"/>
    <n v="10"/>
    <n v="141300"/>
    <s v="UNIDAD"/>
    <s v="NO SOLICITADAS"/>
  </r>
  <r>
    <x v="6"/>
    <x v="34"/>
    <n v="10"/>
    <s v="OTROS MATERIALES Y SUMINISTROS"/>
    <s v="PIEDRA ESMERIL "/>
    <n v="23131500"/>
    <s v="Licitación pública"/>
    <n v="1"/>
    <n v="6"/>
    <n v="5"/>
    <n v="141300"/>
    <s v="UNIDAD"/>
    <s v="NO SOLICITADAS"/>
  </r>
  <r>
    <x v="6"/>
    <x v="34"/>
    <n v="10"/>
    <s v="OTROS MATERIALES Y SUMINISTROS"/>
    <s v="BLOQUEADOR DE ROSCAS (1)"/>
    <n v="31201600"/>
    <s v="Licitación pública"/>
    <n v="1"/>
    <n v="6"/>
    <n v="2"/>
    <n v="143942"/>
    <s v="UNIDAD"/>
    <s v="NO SOLICITADAS"/>
  </r>
  <r>
    <x v="6"/>
    <x v="34"/>
    <n v="10"/>
    <s v="OTROS MATERIALES Y SUMINISTROS"/>
    <s v="SILICONA DE ROJA  TEMPERATURA "/>
    <n v="31133700"/>
    <s v="Licitación pública"/>
    <n v="1"/>
    <n v="6"/>
    <n v="9"/>
    <n v="145800"/>
    <s v="UNIDAD"/>
    <s v="NO SOLICITADAS"/>
  </r>
  <r>
    <x v="6"/>
    <x v="34"/>
    <n v="10"/>
    <s v="OTROS MATERIALES Y SUMINISTROS"/>
    <s v="PINTURA AMARILLO ESMALTE"/>
    <n v="31211500"/>
    <s v="Licitación pública"/>
    <n v="1"/>
    <n v="6"/>
    <n v="3"/>
    <n v="148500"/>
    <s v="GALON"/>
    <s v="NO SOLICITADAS"/>
  </r>
  <r>
    <x v="6"/>
    <x v="34"/>
    <n v="10"/>
    <s v="OTROS MATERIALES Y SUMINISTROS"/>
    <s v="PINTURA BLANCO ESMALTE "/>
    <n v="31211500"/>
    <s v="Licitación pública"/>
    <n v="1"/>
    <n v="6"/>
    <n v="3"/>
    <n v="148500"/>
    <s v="GALON"/>
    <s v="NO SOLICITADAS"/>
  </r>
  <r>
    <x v="6"/>
    <x v="34"/>
    <n v="10"/>
    <s v="OTROS MATERIALES Y SUMINISTROS"/>
    <s v="PLATINA DE HIERRO 2&quot;  X 1/8"/>
    <n v="31231400"/>
    <s v="Licitación pública"/>
    <n v="1"/>
    <n v="6"/>
    <n v="5"/>
    <n v="160200"/>
    <s v="UNIDAD"/>
    <s v="NO SOLICITADAS"/>
  </r>
  <r>
    <x v="6"/>
    <x v="34"/>
    <n v="10"/>
    <s v="OTROS MATERIALES Y SUMINISTROS"/>
    <s v="RIBETE DE 1&quot; GRIS"/>
    <n v="60123900"/>
    <s v="Licitación pública"/>
    <n v="1"/>
    <n v="6"/>
    <n v="2"/>
    <n v="162000"/>
    <s v="UNIDAD"/>
    <s v="NO SOLICITADAS"/>
  </r>
  <r>
    <x v="6"/>
    <x v="34"/>
    <n v="10"/>
    <s v="OTROS MATERIALES Y SUMINISTROS"/>
    <s v="RIBETE DE 1&quot; NEGRO"/>
    <n v="60123900"/>
    <s v="Licitación pública"/>
    <n v="1"/>
    <n v="6"/>
    <n v="2"/>
    <n v="162000"/>
    <s v="UNIDAD"/>
    <s v="NO SOLICITADAS"/>
  </r>
  <r>
    <x v="6"/>
    <x v="34"/>
    <n v="10"/>
    <s v="OTROS MATERIALES Y SUMINISTROS"/>
    <s v="RIBETE DE 1&quot; ROJO"/>
    <n v="60123900"/>
    <s v="Licitación pública"/>
    <n v="1"/>
    <n v="6"/>
    <n v="2"/>
    <n v="162000"/>
    <s v="UNIDAD"/>
    <s v="NO SOLICITADAS"/>
  </r>
  <r>
    <x v="6"/>
    <x v="34"/>
    <n v="10"/>
    <s v="OTROS MATERIALES Y SUMINISTROS"/>
    <s v="CONECTOR CODO"/>
    <n v="40183100"/>
    <s v="Licitación pública"/>
    <n v="1"/>
    <n v="6"/>
    <n v="10"/>
    <n v="162900"/>
    <s v="UNIDAD"/>
    <s v="NO SOLICITADAS"/>
  </r>
  <r>
    <x v="6"/>
    <x v="34"/>
    <n v="10"/>
    <s v="OTROS MATERIALES Y SUMINISTROS"/>
    <s v="CONECTOR EN T"/>
    <n v="40183100"/>
    <s v="Licitación pública"/>
    <n v="1"/>
    <n v="6"/>
    <n v="10"/>
    <n v="162900"/>
    <s v="UNIDAD"/>
    <s v="NO SOLICITADAS"/>
  </r>
  <r>
    <x v="6"/>
    <x v="34"/>
    <n v="10"/>
    <s v="OTROS MATERIALES Y SUMINISTROS"/>
    <s v="CONECTOR RECTO"/>
    <n v="40183100"/>
    <s v="Licitación pública"/>
    <n v="1"/>
    <n v="6"/>
    <n v="10"/>
    <n v="162900"/>
    <s v="UNIDAD"/>
    <s v="NO SOLICITADAS"/>
  </r>
  <r>
    <x v="6"/>
    <x v="34"/>
    <n v="10"/>
    <s v="OTROS MATERIALES Y SUMINISTROS"/>
    <s v="BATERIAS RECARGABLES  AA 1"/>
    <n v="26111700"/>
    <s v="Licitación pública"/>
    <n v="1"/>
    <n v="6"/>
    <n v="8"/>
    <n v="168480"/>
    <s v="UNIDAD"/>
    <s v="NO SOLICITADAS"/>
  </r>
  <r>
    <x v="6"/>
    <x v="34"/>
    <n v="10"/>
    <s v="OTROS MATERIALES Y SUMINISTROS"/>
    <s v="BRONCE LATON HEXAGONAL DE 3/8&quot;"/>
    <n v="30102400"/>
    <s v="Licitación pública"/>
    <n v="1"/>
    <n v="6"/>
    <n v="2"/>
    <n v="169200"/>
    <s v="UNIDAD"/>
    <s v="NO SOLICITADAS"/>
  </r>
  <r>
    <x v="6"/>
    <x v="34"/>
    <n v="10"/>
    <s v="OTROS MATERIALES Y SUMINISTROS"/>
    <s v="BRONCE LATON HEXAGONAL DE 5/16&quot;"/>
    <n v="30102400"/>
    <s v="Licitación pública"/>
    <n v="1"/>
    <n v="6"/>
    <n v="2"/>
    <n v="169560"/>
    <s v="UNIDAD"/>
    <s v="NO SOLICITADAS"/>
  </r>
  <r>
    <x v="6"/>
    <x v="34"/>
    <n v="10"/>
    <s v="OTROS MATERIALES Y SUMINISTROS"/>
    <s v="PINTURA EN SPRAY NEGRO MATE DE ALTA TEMPERATURA "/>
    <n v="31211500"/>
    <s v="Licitación pública"/>
    <n v="1"/>
    <n v="6"/>
    <n v="6"/>
    <n v="169560"/>
    <s v="UNIDAD"/>
    <s v="NO SOLICITADAS"/>
  </r>
  <r>
    <x v="6"/>
    <x v="34"/>
    <n v="10"/>
    <s v="OTROS MATERIALES Y SUMINISTROS"/>
    <s v="CARGADOR DE BATERIAS MULTIFUNCIONAL"/>
    <n v="26111700"/>
    <s v="Licitación pública"/>
    <n v="1"/>
    <n v="6"/>
    <n v="2"/>
    <n v="170280"/>
    <s v="UNIDAD"/>
    <s v="NO SOLICITADAS"/>
  </r>
  <r>
    <x v="6"/>
    <x v="34"/>
    <n v="10"/>
    <s v="OTROS MATERIALES Y SUMINISTROS"/>
    <s v="BATERIA ALKALINA DE 9"/>
    <n v="26111700"/>
    <s v="Licitación pública"/>
    <n v="1"/>
    <n v="6"/>
    <n v="15"/>
    <n v="172800"/>
    <s v="UNIDAD"/>
    <s v="NO SOLICITADAS"/>
  </r>
  <r>
    <x v="6"/>
    <x v="34"/>
    <n v="10"/>
    <s v="OTROS MATERIALES Y SUMINISTROS"/>
    <s v="IMPRIMANTE EPOXICO VERDE OSCURO"/>
    <n v="31211500"/>
    <s v="Licitación pública"/>
    <n v="1"/>
    <n v="6"/>
    <n v="3"/>
    <n v="174150"/>
    <s v="UNIDAD"/>
    <s v="NO SOLICITADAS"/>
  </r>
  <r>
    <x v="6"/>
    <x v="34"/>
    <n v="10"/>
    <s v="OTROS MATERIALES Y SUMINISTROS"/>
    <s v="REATA NYLON DE SEGURIDAD 1&quot; ROJA"/>
    <n v="31151900"/>
    <s v="Licitación pública"/>
    <n v="1"/>
    <n v="6"/>
    <n v="50"/>
    <n v="175500"/>
    <s v="METRO"/>
    <s v="NO SOLICITADAS"/>
  </r>
  <r>
    <x v="6"/>
    <x v="34"/>
    <n v="10"/>
    <s v="OTROS MATERIALES Y SUMINISTROS"/>
    <s v="CABLE ENCAUCHETADO 4 X 8 "/>
    <n v="26121600"/>
    <s v="Licitación pública"/>
    <n v="1"/>
    <n v="6"/>
    <n v="15"/>
    <n v="175500"/>
    <s v="METRO"/>
    <s v="NO SOLICITADAS"/>
  </r>
  <r>
    <x v="6"/>
    <x v="34"/>
    <n v="10"/>
    <s v="OTROS MATERIALES Y SUMINISTROS"/>
    <s v="ADHESIVO EPOXICO 2"/>
    <n v="31201600"/>
    <s v="Licitación pública"/>
    <n v="1"/>
    <n v="6"/>
    <n v="4"/>
    <n v="176400"/>
    <s v="UNIDAD"/>
    <s v="NO SOLICITADAS"/>
  </r>
  <r>
    <x v="6"/>
    <x v="34"/>
    <n v="10"/>
    <s v="OTROS MATERIALES Y SUMINISTROS"/>
    <s v="BROCHAS DE 3&quot;"/>
    <n v="31211900"/>
    <s v="Licitación pública"/>
    <n v="1"/>
    <n v="6"/>
    <n v="10"/>
    <n v="176400"/>
    <s v="UNIDAD"/>
    <s v="NO SOLICITADAS"/>
  </r>
  <r>
    <x v="6"/>
    <x v="34"/>
    <n v="10"/>
    <s v="OTROS MATERIALES Y SUMINISTROS"/>
    <s v="DISCO ABRASIVO CORTE  PARA PULIDORA 7&quot;"/>
    <n v="27112800"/>
    <s v="Licitación pública"/>
    <n v="1"/>
    <n v="6"/>
    <n v="10"/>
    <n v="176400"/>
    <s v="UNIDAD"/>
    <s v="NO SOLICITADAS"/>
  </r>
  <r>
    <x v="6"/>
    <x v="34"/>
    <n v="10"/>
    <s v="OTROS MATERIALES Y SUMINISTROS"/>
    <s v="CINTA TEFLON "/>
    <n v="31201500"/>
    <s v="Licitación pública"/>
    <n v="1"/>
    <n v="6"/>
    <n v="24"/>
    <n v="178632"/>
    <s v="UNIDAD"/>
    <s v="NO SOLICITADAS"/>
  </r>
  <r>
    <x v="6"/>
    <x v="34"/>
    <n v="10"/>
    <s v="OTROS MATERIALES Y SUMINISTROS"/>
    <s v="HILO NYLON CALIBRE 20  GRIS"/>
    <n v="11151700"/>
    <s v="Licitación pública"/>
    <n v="1"/>
    <n v="6"/>
    <n v="2"/>
    <n v="179100"/>
    <s v="UNIDAD"/>
    <s v="NO SOLICITADAS"/>
  </r>
  <r>
    <x v="6"/>
    <x v="34"/>
    <n v="10"/>
    <s v="OTROS MATERIALES Y SUMINISTROS"/>
    <s v="HILO NYLON CALIBRE 20  NEGRO"/>
    <n v="11151700"/>
    <s v="Licitación pública"/>
    <n v="1"/>
    <n v="6"/>
    <n v="2"/>
    <n v="179100"/>
    <s v="UNIDAD"/>
    <s v="NO SOLICITADAS"/>
  </r>
  <r>
    <x v="6"/>
    <x v="34"/>
    <n v="10"/>
    <s v="OTROS MATERIALES Y SUMINISTROS"/>
    <s v="HILO NYLON CALIBRE 20  ROJO"/>
    <n v="11151700"/>
    <s v="Licitación pública"/>
    <n v="1"/>
    <n v="6"/>
    <n v="2"/>
    <n v="179100"/>
    <s v="UNIDAD"/>
    <s v="NO SOLICITADAS"/>
  </r>
  <r>
    <x v="6"/>
    <x v="34"/>
    <n v="10"/>
    <s v="OTROS MATERIALES Y SUMINISTROS"/>
    <s v="HILO NYLON CALIBRE 20  VERDE"/>
    <n v="11151700"/>
    <s v="Licitación pública"/>
    <n v="1"/>
    <n v="6"/>
    <n v="2"/>
    <n v="179100"/>
    <s v="UNIDAD"/>
    <s v="NO SOLICITADAS"/>
  </r>
  <r>
    <x v="6"/>
    <x v="34"/>
    <n v="10"/>
    <s v="OTROS MATERIALES Y SUMINISTROS"/>
    <s v="PLATINA DE HIERRO 1 1/2&quot; X 3/16"/>
    <n v="31231400"/>
    <s v="Licitación pública"/>
    <n v="1"/>
    <n v="6"/>
    <n v="5"/>
    <n v="180000"/>
    <s v="UNIDAD"/>
    <s v="NO SOLICITADAS"/>
  </r>
  <r>
    <x v="6"/>
    <x v="34"/>
    <n v="10"/>
    <s v="OTROS MATERIALES Y SUMINISTROS"/>
    <s v="SOLDADURA DE ESTAÑO DE 0.40 MM"/>
    <n v="23271800"/>
    <s v="Licitación pública"/>
    <n v="1"/>
    <n v="6"/>
    <n v="2"/>
    <n v="180000"/>
    <s v="UNIDAD"/>
    <s v="NO SOLICITADAS"/>
  </r>
  <r>
    <x v="6"/>
    <x v="34"/>
    <n v="10"/>
    <s v="OTROS MATERIALES Y SUMINISTROS"/>
    <s v="JERINGA DE POLIPROPILENO PARA USO AERONAUTICO"/>
    <n v="41122000"/>
    <s v="Licitación pública"/>
    <n v="1"/>
    <n v="6"/>
    <n v="10"/>
    <n v="186930"/>
    <s v="UNIDAD"/>
    <s v="NO SOLICITADAS"/>
  </r>
  <r>
    <x v="6"/>
    <x v="34"/>
    <n v="10"/>
    <s v="OTROS MATERIALES Y SUMINISTROS"/>
    <s v="PLACA DE IDENTIFICACION 2"/>
    <n v="55121700"/>
    <s v="Licitación pública"/>
    <n v="1"/>
    <n v="6"/>
    <n v="30"/>
    <n v="189000"/>
    <s v="UNIDAD"/>
    <s v="NO SOLICITADAS"/>
  </r>
  <r>
    <x v="6"/>
    <x v="34"/>
    <n v="10"/>
    <s v="OTROS MATERIALES Y SUMINISTROS"/>
    <s v="PLACA DE IDENTIFICACION 3"/>
    <n v="55121700"/>
    <s v="Licitación pública"/>
    <n v="1"/>
    <n v="6"/>
    <n v="30"/>
    <n v="189000"/>
    <s v="UNIDAD"/>
    <s v="NO SOLICITADAS"/>
  </r>
  <r>
    <x v="6"/>
    <x v="34"/>
    <n v="10"/>
    <s v="OTROS MATERIALES Y SUMINISTROS"/>
    <s v="HOJA DE SEGUETA PARA SIERRA MECANICA  (1)"/>
    <n v="27111500"/>
    <s v="Licitación pública"/>
    <n v="1"/>
    <n v="6"/>
    <n v="4"/>
    <n v="197920"/>
    <s v="UNIDAD"/>
    <s v="NO SOLICITADAS"/>
  </r>
  <r>
    <x v="6"/>
    <x v="34"/>
    <n v="10"/>
    <s v="OTROS MATERIALES Y SUMINISTROS"/>
    <s v="HOJA DE SEGUETA PARA SIERRA MECANICA (2)"/>
    <n v="27111500"/>
    <s v="Licitación pública"/>
    <n v="1"/>
    <n v="6"/>
    <n v="4"/>
    <n v="197920"/>
    <s v="UNIDAD"/>
    <s v="NO SOLICITADAS"/>
  </r>
  <r>
    <x v="6"/>
    <x v="34"/>
    <n v="10"/>
    <s v="OTROS MATERIALES Y SUMINISTROS"/>
    <s v="BROCHA 1 1/2&quot;"/>
    <n v="31211900"/>
    <s v="Licitación pública"/>
    <n v="1"/>
    <n v="6"/>
    <n v="17"/>
    <n v="203490"/>
    <s v="UNIDAD"/>
    <s v="NO SOLICITADAS"/>
  </r>
  <r>
    <x v="6"/>
    <x v="34"/>
    <n v="10"/>
    <s v="OTROS MATERIALES Y SUMINISTROS"/>
    <s v="ALAMBRE DE FRENADO EN ACERO INOXIDABLE CAL. 0,015"/>
    <n v="26121500"/>
    <s v="Licitación pública"/>
    <n v="1"/>
    <n v="6"/>
    <n v="5"/>
    <n v="206100"/>
    <s v="UNIDAD"/>
    <s v="NO SOLICITADAS"/>
  </r>
  <r>
    <x v="6"/>
    <x v="34"/>
    <n v="10"/>
    <s v="OTROS MATERIALES Y SUMINISTROS"/>
    <s v="AMARRE PLASTICO NEGRO 7,5 CM"/>
    <n v="10141600"/>
    <s v="Licitación pública"/>
    <n v="1"/>
    <n v="6"/>
    <n v="3"/>
    <n v="207900"/>
    <s v="UNIDAD"/>
    <s v="NO SOLICITADAS"/>
  </r>
  <r>
    <x v="6"/>
    <x v="34"/>
    <n v="10"/>
    <s v="OTROS MATERIALES Y SUMINISTROS"/>
    <s v="DISCO ABRASIVO DESBASTE  PARA PULIDORA 7&quot;"/>
    <n v="31191500"/>
    <s v="Licitación pública"/>
    <n v="1"/>
    <n v="6"/>
    <n v="10"/>
    <n v="211500"/>
    <s v="UNIDAD"/>
    <s v="NO SOLICITADAS"/>
  </r>
  <r>
    <x v="6"/>
    <x v="34"/>
    <n v="10"/>
    <s v="OTROS MATERIALES Y SUMINISTROS"/>
    <s v="BRONCE LATON HEXAGONAL DE 1/4&quot;"/>
    <n v="30102400"/>
    <s v="Licitación pública"/>
    <n v="1"/>
    <n v="6"/>
    <n v="2"/>
    <n v="212040"/>
    <s v="UNIDAD"/>
    <s v="NO SOLICITADAS"/>
  </r>
  <r>
    <x v="6"/>
    <x v="34"/>
    <n v="10"/>
    <s v="OTROS MATERIALES Y SUMINISTROS"/>
    <s v="ADHESIVO EPOXICO 1"/>
    <n v="31201600"/>
    <s v="Licitación pública"/>
    <n v="1"/>
    <n v="6"/>
    <n v="2"/>
    <n v="224910"/>
    <s v="UNIDAD"/>
    <s v="NO SOLICITADAS"/>
  </r>
  <r>
    <x v="6"/>
    <x v="34"/>
    <n v="10"/>
    <s v="OTROS MATERIALES Y SUMINISTROS"/>
    <s v="AMARRE PLASTICO  DE 6 PULGADAS"/>
    <n v="10141600"/>
    <s v="Licitación pública"/>
    <n v="1"/>
    <n v="6"/>
    <n v="3"/>
    <n v="226800"/>
    <s v="UNIDAD"/>
    <s v="NO SOLICITADAS"/>
  </r>
  <r>
    <x v="6"/>
    <x v="34"/>
    <n v="10"/>
    <s v="OTROS MATERIALES Y SUMINISTROS"/>
    <s v="PINTURA BLANCO LACA"/>
    <n v="31211500"/>
    <s v="Licitación pública"/>
    <n v="1"/>
    <n v="6"/>
    <n v="3"/>
    <n v="227478"/>
    <s v="GALON"/>
    <s v="NO SOLICITADAS"/>
  </r>
  <r>
    <x v="6"/>
    <x v="34"/>
    <n v="10"/>
    <s v="OTROS MATERIALES Y SUMINISTROS"/>
    <s v="SELLANTE"/>
    <n v="31211700"/>
    <s v="Licitación pública"/>
    <n v="1"/>
    <n v="6"/>
    <n v="1"/>
    <n v="230580"/>
    <s v="UNIDAD"/>
    <s v="NO SOLICITADAS"/>
  </r>
  <r>
    <x v="6"/>
    <x v="34"/>
    <n v="10"/>
    <s v="OTROS MATERIALES Y SUMINISTROS"/>
    <s v="PINTURA POLIURETANO BRILLANTE TRANSPARENTE DE SECADO ULTRA RAPIDO ."/>
    <n v="31211500"/>
    <s v="Licitación pública"/>
    <n v="1"/>
    <n v="6"/>
    <n v="3"/>
    <n v="233010"/>
    <s v="UNIDAD"/>
    <s v="NO SOLICITADAS"/>
  </r>
  <r>
    <x v="6"/>
    <x v="34"/>
    <n v="10"/>
    <s v="OTROS MATERIALES Y SUMINISTROS"/>
    <s v="ACERO PLATA DE DIAMETRO DE 3/16&quot;"/>
    <n v="30102400"/>
    <s v="Licitación pública"/>
    <n v="1"/>
    <n v="6"/>
    <n v="2"/>
    <n v="233640"/>
    <s v="METRO"/>
    <s v="NO SOLICITADAS"/>
  </r>
  <r>
    <x v="6"/>
    <x v="34"/>
    <n v="10"/>
    <s v="OTROS MATERIALES Y SUMINISTROS"/>
    <s v="PLATINA DE HIERRO 2&quot; X 3/16"/>
    <n v="31231400"/>
    <s v="Licitación pública"/>
    <n v="1"/>
    <n v="6"/>
    <n v="5"/>
    <n v="239850"/>
    <s v="UNIDAD"/>
    <s v="NO SOLICITADAS"/>
  </r>
  <r>
    <x v="6"/>
    <x v="34"/>
    <n v="10"/>
    <s v="OTROS MATERIALES Y SUMINISTROS"/>
    <s v="TUBO REDONDO AGUAS NEGRAS 3/4&quot; "/>
    <n v="40171500"/>
    <s v="Licitación pública"/>
    <n v="1"/>
    <n v="6"/>
    <n v="5"/>
    <n v="239850"/>
    <s v="UNIDAD"/>
    <s v="NO SOLICITADAS"/>
  </r>
  <r>
    <x v="6"/>
    <x v="34"/>
    <n v="10"/>
    <s v="OTROS MATERIALES Y SUMINISTROS"/>
    <s v="BROCHA 1&quot;"/>
    <n v="31211900"/>
    <s v="Licitación pública"/>
    <n v="1"/>
    <n v="6"/>
    <n v="21"/>
    <n v="249480"/>
    <s v="UNIDAD"/>
    <s v="NO SOLICITADAS"/>
  </r>
  <r>
    <x v="6"/>
    <x v="34"/>
    <n v="10"/>
    <s v="OTROS MATERIALES Y SUMINISTROS"/>
    <s v="PILA REDONDA PARA CALIBRADOR Y MICROMETRO "/>
    <n v="26111700"/>
    <s v="Licitación pública"/>
    <n v="1"/>
    <n v="6"/>
    <n v="20"/>
    <n v="252000"/>
    <s v="UNIDAD"/>
    <s v="NO SOLICITADAS"/>
  </r>
  <r>
    <x v="6"/>
    <x v="34"/>
    <n v="10"/>
    <s v="OTROS MATERIALES Y SUMINISTROS"/>
    <s v="FILTRO DE PAPEL "/>
    <n v="40161500"/>
    <s v="Licitación pública"/>
    <n v="1"/>
    <n v="6"/>
    <n v="3"/>
    <n v="254340"/>
    <s v="UNIDAD"/>
    <s v="NO SOLICITADAS"/>
  </r>
  <r>
    <x v="6"/>
    <x v="34"/>
    <n v="10"/>
    <s v="OTROS MATERIALES Y SUMINISTROS"/>
    <s v="BROCHA 2&quot;"/>
    <n v="31211900"/>
    <s v="Licitación pública"/>
    <n v="1"/>
    <n v="6"/>
    <n v="21"/>
    <n v="266490"/>
    <s v="UNIDAD"/>
    <s v="NO SOLICITADAS"/>
  </r>
  <r>
    <x v="6"/>
    <x v="34"/>
    <n v="10"/>
    <s v="OTROS MATERIALES Y SUMINISTROS"/>
    <s v="PINTURA ALUMINIO GRANO GRUESO POLIURETANO"/>
    <n v="31211500"/>
    <s v="Licitación pública"/>
    <n v="1"/>
    <n v="6"/>
    <n v="1"/>
    <n v="268560"/>
    <s v="GALON"/>
    <s v="NO SOLICITADAS"/>
  </r>
  <r>
    <x v="6"/>
    <x v="34"/>
    <n v="10"/>
    <s v="OTROS MATERIALES Y SUMINISTROS"/>
    <s v="BOLSA ANTIESTATICA NEGRO OPACO"/>
    <n v="24111500"/>
    <s v="Licitación pública"/>
    <n v="1"/>
    <n v="6"/>
    <n v="10"/>
    <n v="269900"/>
    <s v="UNIDAD"/>
    <s v="NO SOLICITADAS"/>
  </r>
  <r>
    <x v="6"/>
    <x v="34"/>
    <n v="10"/>
    <s v="OTROS MATERIALES Y SUMINISTROS"/>
    <s v="PINTURA AMARILLO LACA"/>
    <n v="31211500"/>
    <s v="Licitación pública"/>
    <n v="1"/>
    <n v="6"/>
    <n v="3"/>
    <n v="276000"/>
    <s v="GALON"/>
    <s v="NO SOLICITADAS"/>
  </r>
  <r>
    <x v="6"/>
    <x v="34"/>
    <n v="10"/>
    <s v="OTROS MATERIALES Y SUMINISTROS"/>
    <s v="TUBO MUEBLE HIERRO 2&quot;"/>
    <n v="40171500"/>
    <s v="Licitación pública"/>
    <n v="1"/>
    <n v="6"/>
    <n v="5"/>
    <n v="279900"/>
    <s v="UNIDAD"/>
    <s v="NO SOLICITADAS"/>
  </r>
  <r>
    <x v="6"/>
    <x v="34"/>
    <n v="10"/>
    <s v="OTROS MATERIALES Y SUMINISTROS"/>
    <s v="ADHESIVO COLOR BLANCO"/>
    <n v="31201600"/>
    <s v="Licitación pública"/>
    <n v="1"/>
    <n v="6"/>
    <n v="3"/>
    <n v="281457"/>
    <s v="UNIDAD"/>
    <s v="NO SOLICITADAS"/>
  </r>
  <r>
    <x v="6"/>
    <x v="34"/>
    <n v="10"/>
    <s v="OTROS MATERIALES Y SUMINISTROS"/>
    <s v="BRONCE LATON HEXAGONAL DE 1/2&quot;"/>
    <n v="30102400"/>
    <s v="Licitación pública"/>
    <n v="1"/>
    <n v="6"/>
    <n v="2"/>
    <n v="282600"/>
    <s v="UNIDAD"/>
    <s v="NO SOLICITADAS"/>
  </r>
  <r>
    <x v="6"/>
    <x v="34"/>
    <n v="10"/>
    <s v="OTROS MATERIALES Y SUMINISTROS"/>
    <s v="BRONCE LATON HEXAGONAL DE 3/4&quot;"/>
    <n v="30102400"/>
    <s v="Licitación pública"/>
    <n v="1"/>
    <n v="6"/>
    <n v="2"/>
    <n v="282600"/>
    <s v="UNIDAD"/>
    <s v="NO SOLICITADAS"/>
  </r>
  <r>
    <x v="6"/>
    <x v="34"/>
    <n v="10"/>
    <s v="OTROS MATERIALES Y SUMINISTROS"/>
    <s v="HOJA DE SEGUETA (2)"/>
    <n v="27111500"/>
    <s v="Licitación pública"/>
    <n v="1"/>
    <n v="6"/>
    <n v="40"/>
    <n v="282600"/>
    <s v="UNIDAD"/>
    <s v="NO SOLICITADAS"/>
  </r>
  <r>
    <x v="6"/>
    <x v="34"/>
    <n v="10"/>
    <s v="OTROS MATERIALES Y SUMINISTROS"/>
    <s v="PINTURA SELLADOR LIJABLE PARA MADERA"/>
    <n v="31211500"/>
    <s v="Licitación pública"/>
    <n v="1"/>
    <n v="6"/>
    <n v="3"/>
    <n v="292410"/>
    <s v="GALON"/>
    <s v="NO SOLICITADAS"/>
  </r>
  <r>
    <x v="6"/>
    <x v="34"/>
    <n v="10"/>
    <s v="OTROS MATERIALES Y SUMINISTROS"/>
    <s v="INSERTADOR (2)"/>
    <n v="23291800"/>
    <s v="Licitación pública"/>
    <n v="1"/>
    <n v="6"/>
    <n v="40"/>
    <n v="295640"/>
    <s v="UNIDAD"/>
    <s v="NO SOLICITADAS"/>
  </r>
  <r>
    <x v="6"/>
    <x v="34"/>
    <n v="10"/>
    <s v="OTROS MATERIALES Y SUMINISTROS"/>
    <s v="ESMALTE EPOXICO TIPO POLIAMIDA"/>
    <n v="31211500"/>
    <s v="Licitación pública"/>
    <n v="1"/>
    <n v="6"/>
    <n v="1"/>
    <n v="296100"/>
    <s v="UNIDAD"/>
    <s v="NO SOLICITADAS"/>
  </r>
  <r>
    <x v="6"/>
    <x v="34"/>
    <n v="10"/>
    <s v="OTROS MATERIALES Y SUMINISTROS"/>
    <s v="MASILLA POLIESTER "/>
    <n v="31201600"/>
    <s v="Licitación pública"/>
    <n v="1"/>
    <n v="6"/>
    <n v="3"/>
    <n v="296730"/>
    <s v="UNIDAD"/>
    <s v="NO SOLICITADAS"/>
  </r>
  <r>
    <x v="6"/>
    <x v="34"/>
    <n v="10"/>
    <s v="OTROS MATERIALES Y SUMINISTROS"/>
    <s v="SELLANTE ADHESIVO "/>
    <n v="31211700"/>
    <s v="Licitación pública"/>
    <n v="1"/>
    <n v="6"/>
    <n v="1"/>
    <n v="302400"/>
    <s v="UNIDAD"/>
    <s v="NO SOLICITADAS"/>
  </r>
  <r>
    <x v="6"/>
    <x v="34"/>
    <n v="10"/>
    <s v="OTROS MATERIALES Y SUMINISTROS"/>
    <s v="COMPONENTE PREVENCION CORROSION (CORROSION PREVENTIVE COMPOUND)"/>
    <n v="12164200"/>
    <s v="Licitación pública"/>
    <n v="1"/>
    <n v="6"/>
    <n v="1"/>
    <n v="308430"/>
    <s v="GALON"/>
    <s v="NO SOLICITADAS"/>
  </r>
  <r>
    <x v="6"/>
    <x v="34"/>
    <n v="10"/>
    <s v="OTROS MATERIALES Y SUMINISTROS"/>
    <s v="ESPUMA MICROPOROSA CALIBRE 0.5"/>
    <n v="13111300"/>
    <s v="Licitación pública"/>
    <n v="1"/>
    <n v="6"/>
    <n v="7"/>
    <n v="308700"/>
    <s v="UNIDAD"/>
    <s v="NO SOLICITADAS"/>
  </r>
  <r>
    <x v="6"/>
    <x v="34"/>
    <n v="10"/>
    <s v="OTROS MATERIALES Y SUMINISTROS"/>
    <s v="EXTENSIÓN ELECTRICA DE TRABAJO PESADO"/>
    <n v="39121400"/>
    <s v="Licitación pública"/>
    <n v="1"/>
    <n v="6"/>
    <n v="1"/>
    <n v="312076"/>
    <s v="UNIDAD"/>
    <s v="NO SOLICITADAS"/>
  </r>
  <r>
    <x v="6"/>
    <x v="34"/>
    <n v="10"/>
    <s v="OTROS MATERIALES Y SUMINISTROS"/>
    <s v="PINTURA TRANSPARENTE BRILLANTE CATALIZADA "/>
    <n v="31211500"/>
    <s v="Licitación pública"/>
    <n v="1"/>
    <n v="6"/>
    <n v="3"/>
    <n v="318060"/>
    <s v="GALON"/>
    <s v="NO SOLICITADAS"/>
  </r>
  <r>
    <x v="6"/>
    <x v="34"/>
    <n v="10"/>
    <s v="OTROS MATERIALES Y SUMINISTROS"/>
    <s v="RESPALDO PARA DISCO"/>
    <n v="23131500"/>
    <s v="Licitación pública"/>
    <n v="1"/>
    <n v="6"/>
    <n v="3"/>
    <n v="318060"/>
    <s v="UNIDAD"/>
    <s v="NO SOLICITADAS"/>
  </r>
  <r>
    <x v="6"/>
    <x v="34"/>
    <n v="10"/>
    <s v="OTROS MATERIALES Y SUMINISTROS"/>
    <s v="SOPORTE DISCO DE ASPIRACION LIMPIA "/>
    <n v="27112800"/>
    <s v="Licitación pública"/>
    <n v="1"/>
    <n v="6"/>
    <n v="3"/>
    <n v="318087"/>
    <s v="UNIDAD"/>
    <s v="NO SOLICITADAS"/>
  </r>
  <r>
    <x v="6"/>
    <x v="34"/>
    <n v="10"/>
    <s v="OTROS MATERIALES Y SUMINISTROS"/>
    <s v="PINTURA TRANSPARENTE MATE CATALIZADA"/>
    <n v="31211500"/>
    <s v="Licitación pública"/>
    <n v="1"/>
    <n v="6"/>
    <n v="3"/>
    <n v="318087"/>
    <s v="GALON"/>
    <s v="NO SOLICITADAS"/>
  </r>
  <r>
    <x v="6"/>
    <x v="34"/>
    <n v="10"/>
    <s v="OTROS MATERIALES Y SUMINISTROS"/>
    <s v="TUBO MUEBLE CUADRADO HIERRO 1&quot;"/>
    <n v="40171500"/>
    <s v="Licitación pública"/>
    <n v="1"/>
    <n v="6"/>
    <n v="5"/>
    <n v="320400"/>
    <s v="UNIDAD"/>
    <s v="NO SOLICITADAS"/>
  </r>
  <r>
    <x v="6"/>
    <x v="34"/>
    <n v="10"/>
    <s v="OTROS MATERIALES Y SUMINISTROS"/>
    <s v="CINTA PARA SISTEMA DE ETIQUETADO (PRINTER RIBBON)"/>
    <n v="41122700"/>
    <s v="Licitación pública"/>
    <n v="1"/>
    <n v="6"/>
    <n v="2"/>
    <n v="321660"/>
    <s v="UNIDAD"/>
    <s v="NO SOLICITADAS"/>
  </r>
  <r>
    <x v="6"/>
    <x v="34"/>
    <n v="10"/>
    <s v="OTROS MATERIALES Y SUMINISTROS"/>
    <s v="CORDON ELASTICO NO. 8"/>
    <n v="31152100"/>
    <s v="Licitación pública"/>
    <n v="1"/>
    <n v="6"/>
    <n v="25"/>
    <n v="335250"/>
    <s v="METRO"/>
    <s v="NO SOLICITADAS"/>
  </r>
  <r>
    <x v="6"/>
    <x v="34"/>
    <n v="10"/>
    <s v="OTROS MATERIALES Y SUMINISTROS"/>
    <s v="SOLDADURA AWS ER70S-6  (2)"/>
    <n v="23271800"/>
    <s v="Licitación pública"/>
    <n v="1"/>
    <n v="6"/>
    <n v="3"/>
    <n v="336420"/>
    <s v="KILOGRAMO"/>
    <s v="NO SOLICITADAS"/>
  </r>
  <r>
    <x v="6"/>
    <x v="34"/>
    <n v="10"/>
    <s v="OTROS MATERIALES Y SUMINISTROS"/>
    <s v="TUBO DE POLIETILENO EN ESPIRAL"/>
    <n v="40171500"/>
    <s v="Licitación pública"/>
    <n v="1"/>
    <n v="6"/>
    <n v="1"/>
    <n v="336936"/>
    <s v="UNIDAD"/>
    <s v="NO SOLICITADAS"/>
  </r>
  <r>
    <x v="6"/>
    <x v="34"/>
    <n v="10"/>
    <s v="OTROS MATERIALES Y SUMINISTROS"/>
    <s v="VASOS PLASTICOS "/>
    <n v="52151500"/>
    <s v="Licitación pública"/>
    <n v="1"/>
    <n v="6"/>
    <n v="1"/>
    <n v="346500"/>
    <s v="UNIDAD"/>
    <s v="NO SOLICITADAS"/>
  </r>
  <r>
    <x v="6"/>
    <x v="34"/>
    <n v="10"/>
    <s v="OTROS MATERIALES Y SUMINISTROS"/>
    <s v="HOJA DE SEGUETA (3)"/>
    <n v="27111500"/>
    <s v="Licitación pública"/>
    <n v="1"/>
    <n v="6"/>
    <n v="50"/>
    <n v="351000"/>
    <s v="UNIDAD"/>
    <s v="NO SOLICITADAS"/>
  </r>
  <r>
    <x v="6"/>
    <x v="34"/>
    <n v="10"/>
    <s v="OTROS MATERIALES Y SUMINISTROS"/>
    <s v="BRONCE LATON HEXAGONAL DE 1&quot;"/>
    <n v="30102400"/>
    <s v="Licitación pública"/>
    <n v="1"/>
    <n v="6"/>
    <n v="2"/>
    <n v="352800"/>
    <s v="UNIDAD"/>
    <s v="NO SOLICITADAS"/>
  </r>
  <r>
    <x v="6"/>
    <x v="34"/>
    <n v="10"/>
    <s v="OTROS MATERIALES Y SUMINISTROS"/>
    <s v="ACERO 4340 DE DIAMETRO DE 3/4&quot;"/>
    <n v="11101700"/>
    <s v="Licitación pública"/>
    <n v="1"/>
    <n v="6"/>
    <n v="2"/>
    <n v="353430"/>
    <s v="METRO"/>
    <s v="NO SOLICITADAS"/>
  </r>
  <r>
    <x v="6"/>
    <x v="34"/>
    <n v="10"/>
    <s v="OTROS MATERIALES Y SUMINISTROS"/>
    <s v="BRONCE LATON HEXAGONAL DE 5/8&quot;"/>
    <n v="30102400"/>
    <s v="Licitación pública"/>
    <n v="1"/>
    <n v="6"/>
    <n v="2"/>
    <n v="353430"/>
    <s v="UNIDAD"/>
    <s v="NO SOLICITADAS"/>
  </r>
  <r>
    <x v="6"/>
    <x v="34"/>
    <n v="10"/>
    <s v="OTROS MATERIALES Y SUMINISTROS"/>
    <s v="BRONCE LATON HEXAGONAL DE 7/16&quot;"/>
    <n v="30102400"/>
    <s v="Licitación pública"/>
    <n v="1"/>
    <n v="6"/>
    <n v="2"/>
    <n v="353430"/>
    <s v="UNIDAD"/>
    <s v="NO SOLICITADAS"/>
  </r>
  <r>
    <x v="6"/>
    <x v="34"/>
    <n v="10"/>
    <s v="OTROS MATERIALES Y SUMINISTROS"/>
    <s v="BRONCE LATON HEXAGONAL DE 9/16&quot;"/>
    <n v="30102400"/>
    <s v="Licitación pública"/>
    <n v="1"/>
    <n v="6"/>
    <n v="2"/>
    <n v="353430"/>
    <s v="UNIDAD"/>
    <s v="NO SOLICITADAS"/>
  </r>
  <r>
    <x v="6"/>
    <x v="34"/>
    <n v="10"/>
    <s v="OTROS MATERIALES Y SUMINISTROS"/>
    <s v="PLACA DE IDENTIFICACION 1"/>
    <n v="55121700"/>
    <s v="Licitación pública"/>
    <n v="1"/>
    <n v="6"/>
    <n v="40"/>
    <n v="360000"/>
    <s v="UNIDAD"/>
    <s v="NO SOLICITADAS"/>
  </r>
  <r>
    <x v="6"/>
    <x v="34"/>
    <n v="10"/>
    <s v="OTROS MATERIALES Y SUMINISTROS"/>
    <s v="TUBO MUEBLE CUADRADO HIERRO 1 1/2&quot;"/>
    <n v="40171500"/>
    <s v="Licitación pública"/>
    <n v="1"/>
    <n v="6"/>
    <n v="5"/>
    <n v="360000"/>
    <s v="UNIDAD"/>
    <s v="NO SOLICITADAS"/>
  </r>
  <r>
    <x v="6"/>
    <x v="34"/>
    <n v="10"/>
    <s v="OTROS MATERIALES Y SUMINISTROS"/>
    <s v="TUBO REDONDO AGUAS NEGRAS"/>
    <n v="40171500"/>
    <s v="Licitación pública"/>
    <n v="1"/>
    <n v="6"/>
    <n v="5"/>
    <n v="360000"/>
    <s v="UNIDAD"/>
    <s v="NO SOLICITADAS"/>
  </r>
  <r>
    <x v="6"/>
    <x v="34"/>
    <n v="10"/>
    <s v="OTROS MATERIALES Y SUMINISTROS"/>
    <s v="ESPUMA ROSADA"/>
    <n v="13111300"/>
    <s v="Licitación pública"/>
    <n v="1"/>
    <n v="6"/>
    <n v="2"/>
    <n v="367200"/>
    <s v="UNIDAD"/>
    <s v="NO SOLICITADAS"/>
  </r>
  <r>
    <x v="6"/>
    <x v="34"/>
    <n v="10"/>
    <s v="OTROS MATERIALES Y SUMINISTROS"/>
    <s v="CINTA AISLANTE"/>
    <n v="31201500"/>
    <s v="Licitación pública"/>
    <n v="1"/>
    <n v="6"/>
    <n v="35"/>
    <n v="368550"/>
    <s v="UNIDAD"/>
    <s v="NO SOLICITADAS"/>
  </r>
  <r>
    <x v="6"/>
    <x v="34"/>
    <n v="10"/>
    <s v="OTROS MATERIALES Y SUMINISTROS"/>
    <s v="PEGANTE INDUSTRIAL"/>
    <n v="31201600"/>
    <s v="Licitación pública"/>
    <n v="1"/>
    <n v="6"/>
    <n v="5"/>
    <n v="371250"/>
    <s v="GALON"/>
    <s v="NO SOLICITADAS"/>
  </r>
  <r>
    <x v="6"/>
    <x v="34"/>
    <n v="10"/>
    <s v="OTROS MATERIALES Y SUMINISTROS"/>
    <s v="ADHESIVO EPOXICO 5"/>
    <n v="31201600"/>
    <s v="Licitación pública"/>
    <n v="1"/>
    <n v="6"/>
    <n v="1"/>
    <n v="372690"/>
    <s v="UNIDAD"/>
    <s v="NO SOLICITADAS"/>
  </r>
  <r>
    <x v="6"/>
    <x v="34"/>
    <n v="10"/>
    <s v="OTROS MATERIALES Y SUMINISTROS"/>
    <s v="CINTA ELECTRICA AUTOFUNDENTE"/>
    <n v="31201500"/>
    <s v="Licitación pública"/>
    <n v="1"/>
    <n v="6"/>
    <n v="6"/>
    <n v="381780"/>
    <s v="UNIDAD"/>
    <s v="NO SOLICITADAS"/>
  </r>
  <r>
    <x v="6"/>
    <x v="34"/>
    <n v="10"/>
    <s v="OTROS MATERIALES Y SUMINISTROS"/>
    <s v="PINTURA NEGRO MATE  LACA"/>
    <n v="31211500"/>
    <s v="Licitación pública"/>
    <n v="1"/>
    <n v="6"/>
    <n v="5"/>
    <n v="388350"/>
    <s v="GALON"/>
    <s v="NO SOLICITADAS"/>
  </r>
  <r>
    <x v="6"/>
    <x v="34"/>
    <n v="10"/>
    <s v="OTROS MATERIALES Y SUMINISTROS"/>
    <s v="BATERIAS RECARGABLES AA 2"/>
    <n v="26111700"/>
    <s v="Licitación pública"/>
    <n v="1"/>
    <n v="6"/>
    <n v="15"/>
    <n v="390150"/>
    <s v="UNIDAD"/>
    <s v="NO SOLICITADAS"/>
  </r>
  <r>
    <x v="6"/>
    <x v="34"/>
    <n v="10"/>
    <s v="OTROS MATERIALES Y SUMINISTROS"/>
    <s v="BATERIAS PARA SCOPE METER"/>
    <n v="26111700"/>
    <s v="Licitación pública"/>
    <n v="1"/>
    <n v="6"/>
    <n v="1"/>
    <n v="393750"/>
    <s v="UNIDAD"/>
    <s v="NO SOLICITADAS"/>
  </r>
  <r>
    <x v="6"/>
    <x v="34"/>
    <n v="10"/>
    <s v="OTROS MATERIALES Y SUMINISTROS"/>
    <s v="TUBO MUEBLE CUADRADO HIERRO  2&quot;"/>
    <n v="40171500"/>
    <s v="Licitación pública"/>
    <n v="1"/>
    <n v="6"/>
    <n v="5"/>
    <n v="400050"/>
    <s v="UNIDAD"/>
    <s v="NO SOLICITADAS"/>
  </r>
  <r>
    <x v="6"/>
    <x v="34"/>
    <n v="10"/>
    <s v="OTROS MATERIALES Y SUMINISTROS"/>
    <s v="SILICONA"/>
    <n v="31133700"/>
    <s v="Licitación pública"/>
    <n v="1"/>
    <n v="6"/>
    <n v="4"/>
    <n v="411372"/>
    <s v="UNIDAD"/>
    <s v="NO SOLICITADAS"/>
  </r>
  <r>
    <x v="6"/>
    <x v="34"/>
    <n v="10"/>
    <s v="OTROS MATERIALES Y SUMINISTROS"/>
    <s v="TABLETAS DE CLORO "/>
    <n v="12141900"/>
    <s v="Licitación pública"/>
    <n v="1"/>
    <n v="6"/>
    <n v="1"/>
    <n v="412200"/>
    <s v="UNIDAD"/>
    <s v="NO SOLICITADAS"/>
  </r>
  <r>
    <x v="6"/>
    <x v="34"/>
    <n v="10"/>
    <s v="OTROS MATERIALES Y SUMINISTROS"/>
    <s v="VARILLA DE COBRE REDONDA MACIZA 1/2&quot;"/>
    <n v="30102400"/>
    <s v="Licitación pública"/>
    <n v="1"/>
    <n v="6"/>
    <n v="1"/>
    <n v="417662"/>
    <s v="UNIDAD"/>
    <s v="NO SOLICITADAS"/>
  </r>
  <r>
    <x v="6"/>
    <x v="34"/>
    <n v="10"/>
    <s v="OTROS MATERIALES Y SUMINISTROS"/>
    <s v="TAPON ROSCADO PLASTICO TIPO MACHO  3/4&quot;"/>
    <n v="40183100"/>
    <s v="Licitación pública"/>
    <n v="1"/>
    <n v="6"/>
    <n v="100"/>
    <n v="434700"/>
    <s v="UNIDAD"/>
    <s v="NO SOLICITADAS"/>
  </r>
  <r>
    <x v="6"/>
    <x v="34"/>
    <n v="10"/>
    <s v="OTROS MATERIALES Y SUMINISTROS"/>
    <s v="TUBO REDONDO AGUAS NEGRAS  1 1/2&quot; X 1/8&quot;"/>
    <n v="40171500"/>
    <s v="Licitación pública"/>
    <n v="1"/>
    <n v="6"/>
    <n v="5"/>
    <n v="440410"/>
    <s v="UNIDAD"/>
    <s v="NO SOLICITADAS"/>
  </r>
  <r>
    <x v="6"/>
    <x v="34"/>
    <n v="10"/>
    <s v="OTROS MATERIALES Y SUMINISTROS"/>
    <s v="SUPER EPOXI  IMPRIMANTE EPOXICO RICO EN ZINC"/>
    <n v="31211500"/>
    <s v="Licitación pública"/>
    <n v="1"/>
    <n v="6"/>
    <n v="1"/>
    <n v="453780"/>
    <s v="UNIDAD"/>
    <s v="NO SOLICITADAS"/>
  </r>
  <r>
    <x v="6"/>
    <x v="34"/>
    <n v="10"/>
    <s v="OTROS MATERIALES Y SUMINISTROS"/>
    <s v="RESINA EPOXICA "/>
    <n v="13111000"/>
    <s v="Licitación pública"/>
    <n v="1"/>
    <n v="6"/>
    <n v="1"/>
    <n v="467565"/>
    <s v="UNIDAD"/>
    <s v="NO SOLICITADAS"/>
  </r>
  <r>
    <x v="6"/>
    <x v="34"/>
    <n v="10"/>
    <s v="OTROS MATERIALES Y SUMINISTROS"/>
    <s v="LAMINA DURALUMINIO CAL. 0,016¨"/>
    <n v="30102000"/>
    <s v="Licitación pública"/>
    <n v="1"/>
    <n v="6"/>
    <n v="1"/>
    <n v="471240"/>
    <s v="UNIDAD"/>
    <s v="NO SOLICITADAS"/>
  </r>
  <r>
    <x v="6"/>
    <x v="34"/>
    <n v="10"/>
    <s v="OTROS MATERIALES Y SUMINISTROS"/>
    <s v="TUBO MUEBLE HIERRO  4&quot;"/>
    <n v="40171500"/>
    <s v="Licitación pública"/>
    <n v="1"/>
    <n v="6"/>
    <n v="5"/>
    <n v="480150"/>
    <s v="UNIDAD"/>
    <s v="NO SOLICITADAS"/>
  </r>
  <r>
    <x v="6"/>
    <x v="34"/>
    <n v="10"/>
    <s v="OTROS MATERIALES Y SUMINISTROS"/>
    <s v="ACOPLE DESCONEXION RAPIDA MACHO"/>
    <n v="31163100"/>
    <s v="Licitación pública"/>
    <n v="1"/>
    <n v="6"/>
    <n v="15"/>
    <n v="480600"/>
    <s v="UNIDAD"/>
    <s v="NO SOLICITADAS"/>
  </r>
  <r>
    <x v="6"/>
    <x v="34"/>
    <n v="10"/>
    <s v="OTROS MATERIALES Y SUMINISTROS"/>
    <s v="SOLDADURA 7018 "/>
    <n v="23271800"/>
    <s v="Licitación pública"/>
    <n v="1"/>
    <n v="6"/>
    <n v="20"/>
    <n v="480600"/>
    <s v="KILOGRAMO"/>
    <s v="NO SOLICITADAS"/>
  </r>
  <r>
    <x v="6"/>
    <x v="34"/>
    <n v="10"/>
    <s v="OTROS MATERIALES Y SUMINISTROS"/>
    <s v="BRONCE LATON HEXAGONAL DE 7/8&quot;"/>
    <n v="30102400"/>
    <s v="Licitación pública"/>
    <n v="1"/>
    <n v="6"/>
    <n v="2"/>
    <n v="493200"/>
    <s v="UNIDAD"/>
    <s v="NO SOLICITADAS"/>
  </r>
  <r>
    <x v="6"/>
    <x v="34"/>
    <n v="10"/>
    <s v="OTROS MATERIALES Y SUMINISTROS"/>
    <s v="CAUCHO  DE SILICONA PARA MOLDES"/>
    <n v="12352300"/>
    <s v="Licitación pública"/>
    <n v="1"/>
    <n v="6"/>
    <n v="1"/>
    <n v="497250"/>
    <s v="KILOGRAMO"/>
    <s v="NO SOLICITADAS"/>
  </r>
  <r>
    <x v="6"/>
    <x v="34"/>
    <n v="10"/>
    <s v="OTROS MATERIALES Y SUMINISTROS"/>
    <s v="CINTA DE ENMASCARAR 1/4&quot;"/>
    <n v="31201500"/>
    <s v="Licitación pública"/>
    <n v="1"/>
    <n v="6"/>
    <n v="27"/>
    <n v="503010"/>
    <s v="UNIDAD"/>
    <s v="NO SOLICITADAS"/>
  </r>
  <r>
    <x v="6"/>
    <x v="34"/>
    <n v="10"/>
    <s v="OTROS MATERIALES Y SUMINISTROS"/>
    <s v="TUBO REDONDO AGUAS NEGRAS 1 1/2&quot; X 3/16&quot;"/>
    <n v="40171500"/>
    <s v="Licitación pública"/>
    <n v="1"/>
    <n v="6"/>
    <n v="5"/>
    <n v="515610"/>
    <s v="UNIDAD"/>
    <s v="NO SOLICITADAS"/>
  </r>
  <r>
    <x v="6"/>
    <x v="34"/>
    <n v="10"/>
    <s v="OTROS MATERIALES Y SUMINISTROS"/>
    <s v="CABLE AERONAUTICO Nº 22"/>
    <n v="26121600"/>
    <s v="Licitación pública"/>
    <n v="1"/>
    <n v="6"/>
    <n v="1"/>
    <n v="519300"/>
    <s v="UNIDAD"/>
    <s v="NO SOLICITADAS"/>
  </r>
  <r>
    <x v="6"/>
    <x v="34"/>
    <n v="10"/>
    <s v="OTROS MATERIALES Y SUMINISTROS"/>
    <s v="CINTA DE PAPEL CONTINUA (SQUARE PAPER LABELS)"/>
    <n v="41122700"/>
    <s v="Licitación pública"/>
    <n v="1"/>
    <n v="6"/>
    <n v="5"/>
    <n v="519750"/>
    <s v="UNIDAD"/>
    <s v="NO SOLICITADAS"/>
  </r>
  <r>
    <x v="6"/>
    <x v="34"/>
    <n v="10"/>
    <s v="OTROS MATERIALES Y SUMINISTROS"/>
    <s v="LAMINA ALUMINIO 2024-T3 CALIBRE 0.012 "/>
    <n v="30102000"/>
    <s v="Licitación pública"/>
    <n v="1"/>
    <n v="6"/>
    <n v="1"/>
    <n v="522239"/>
    <s v="UNIDAD"/>
    <s v="NO SOLICITADAS"/>
  </r>
  <r>
    <x v="6"/>
    <x v="34"/>
    <n v="10"/>
    <s v="OTROS MATERIALES Y SUMINISTROS"/>
    <s v="LAMINA ALUMINIO 2024-T3 CALIBRE 0.016"/>
    <n v="30102000"/>
    <s v="Licitación pública"/>
    <n v="1"/>
    <n v="6"/>
    <n v="1"/>
    <n v="522239"/>
    <s v="UNIDAD"/>
    <s v="NO SOLICITADAS"/>
  </r>
  <r>
    <x v="6"/>
    <x v="34"/>
    <n v="10"/>
    <s v="OTROS MATERIALES Y SUMINISTROS"/>
    <s v="LIJA AUTOADHESIVA"/>
    <n v="31191500"/>
    <s v="Licitación pública"/>
    <n v="1"/>
    <n v="6"/>
    <n v="3"/>
    <n v="529200"/>
    <s v="UNIDAD"/>
    <s v="NO SOLICITADAS"/>
  </r>
  <r>
    <x v="6"/>
    <x v="34"/>
    <n v="10"/>
    <s v="OTROS MATERIALES Y SUMINISTROS"/>
    <s v="TELA ESMERIL NO. 80"/>
    <n v="31191500"/>
    <s v="Licitación pública"/>
    <n v="1"/>
    <n v="6"/>
    <n v="50"/>
    <n v="530100"/>
    <s v="UNIDAD"/>
    <s v="NO SOLICITADAS"/>
  </r>
  <r>
    <x v="6"/>
    <x v="34"/>
    <n v="10"/>
    <s v="OTROS MATERIALES Y SUMINISTROS"/>
    <s v="CINTA DE ENMASCARAR DE 1/2&quot;"/>
    <n v="31201500"/>
    <s v="Licitación pública"/>
    <n v="1"/>
    <n v="6"/>
    <n v="42"/>
    <n v="540540"/>
    <s v="UNIDAD"/>
    <s v="NO SOLICITADAS"/>
  </r>
  <r>
    <x v="6"/>
    <x v="34"/>
    <n v="10"/>
    <s v="OTROS MATERIALES Y SUMINISTROS"/>
    <s v="TUBO CUADRADO HIERRO 1&quot;"/>
    <n v="40171500"/>
    <s v="Licitación pública"/>
    <n v="1"/>
    <n v="6"/>
    <n v="5"/>
    <n v="560250"/>
    <s v="UNIDAD"/>
    <s v="NO SOLICITADAS"/>
  </r>
  <r>
    <x v="6"/>
    <x v="34"/>
    <n v="10"/>
    <s v="OTROS MATERIALES Y SUMINISTROS"/>
    <s v="TUBO ESTRUCTURAL HIERRO "/>
    <n v="40171500"/>
    <s v="Licitación pública"/>
    <n v="1"/>
    <n v="6"/>
    <n v="5"/>
    <n v="560250"/>
    <s v="UNIDAD"/>
    <s v="NO SOLICITADAS"/>
  </r>
  <r>
    <x v="6"/>
    <x v="34"/>
    <n v="10"/>
    <s v="OTROS MATERIALES Y SUMINISTROS"/>
    <s v="TUBO CUADRADO 2&quot;"/>
    <n v="40171500"/>
    <s v="Licitación pública"/>
    <n v="1"/>
    <n v="6"/>
    <n v="5"/>
    <n v="560520"/>
    <s v="UNIDAD"/>
    <s v="NO SOLICITADAS"/>
  </r>
  <r>
    <x v="6"/>
    <x v="34"/>
    <n v="10"/>
    <s v="OTROS MATERIALES Y SUMINISTROS"/>
    <s v="FILTRO DE VENTEO"/>
    <n v="40161500"/>
    <s v="Licitación pública"/>
    <n v="1"/>
    <n v="6"/>
    <n v="1"/>
    <n v="565200"/>
    <s v="UNIDAD"/>
    <s v="NO SOLICITADAS"/>
  </r>
  <r>
    <x v="6"/>
    <x v="34"/>
    <n v="10"/>
    <s v="OTROS MATERIALES Y SUMINISTROS"/>
    <s v="BATERIAS RECARGABLES AAA"/>
    <n v="26111700"/>
    <s v="Licitación pública"/>
    <n v="1"/>
    <n v="6"/>
    <n v="15"/>
    <n v="567000"/>
    <s v="UNIDAD"/>
    <s v="NO SOLICITADAS"/>
  </r>
  <r>
    <x v="6"/>
    <x v="34"/>
    <n v="10"/>
    <s v="OTROS MATERIALES Y SUMINISTROS"/>
    <s v="RESISTENCIA PARA BAÑO PAVONADO"/>
    <n v="41113600"/>
    <s v="Licitación pública"/>
    <n v="1"/>
    <n v="6"/>
    <n v="3"/>
    <n v="574290"/>
    <s v="UNIDAD"/>
    <s v="NO SOLICITADAS"/>
  </r>
  <r>
    <x v="6"/>
    <x v="34"/>
    <n v="10"/>
    <s v="OTROS MATERIALES Y SUMINISTROS"/>
    <s v="CABLE DE SEGURIDAD T"/>
    <n v="26121600"/>
    <s v="Licitación pública"/>
    <n v="1"/>
    <n v="6"/>
    <n v="2"/>
    <n v="575768"/>
    <s v="UNIDAD"/>
    <s v="NO SOLICITADAS"/>
  </r>
  <r>
    <x v="6"/>
    <x v="34"/>
    <n v="10"/>
    <s v="OTROS MATERIALES Y SUMINISTROS"/>
    <s v="PINTURA ALUMINIO GRUESO LACA"/>
    <n v="31211500"/>
    <s v="Licitación pública"/>
    <n v="1"/>
    <n v="6"/>
    <n v="1"/>
    <n v="610920"/>
    <s v="GALON"/>
    <s v="NO SOLICITADAS"/>
  </r>
  <r>
    <x v="6"/>
    <x v="34"/>
    <n v="10"/>
    <s v="OTROS MATERIALES Y SUMINISTROS"/>
    <s v="REATA NYLON DE SEGURIDAD  2&quot; NEGRA"/>
    <n v="31151900"/>
    <s v="Licitación pública"/>
    <n v="1"/>
    <n v="6"/>
    <n v="100"/>
    <n v="634500"/>
    <s v="METRO"/>
    <s v="NO SOLICITADAS"/>
  </r>
  <r>
    <x v="6"/>
    <x v="34"/>
    <n v="10"/>
    <s v="OTROS MATERIALES Y SUMINISTROS"/>
    <s v="TIRAS ABRASIVAS  "/>
    <n v="31191500"/>
    <s v="Licitación pública"/>
    <n v="1"/>
    <n v="6"/>
    <n v="3"/>
    <n v="636120"/>
    <s v="UNIDAD"/>
    <s v="NO SOLICITADAS"/>
  </r>
  <r>
    <x v="6"/>
    <x v="34"/>
    <n v="10"/>
    <s v="OTROS MATERIALES Y SUMINISTROS"/>
    <s v="PINTURA POLIUERATANO BRILLANTE TRANSPARENTE "/>
    <n v="31211500"/>
    <s v="Licitación pública"/>
    <n v="1"/>
    <n v="6"/>
    <n v="3"/>
    <n v="636120"/>
    <s v="GALON"/>
    <s v="NO SOLICITADAS"/>
  </r>
  <r>
    <x v="6"/>
    <x v="34"/>
    <n v="10"/>
    <s v="OTROS MATERIALES Y SUMINISTROS"/>
    <s v="ABRASIVO DORADO GRANO 120"/>
    <n v="31191500"/>
    <s v="Licitación pública"/>
    <n v="1"/>
    <n v="6"/>
    <n v="3"/>
    <n v="636255"/>
    <s v="UNIDAD"/>
    <s v="NO SOLICITADAS"/>
  </r>
  <r>
    <x v="6"/>
    <x v="34"/>
    <n v="10"/>
    <s v="OTROS MATERIALES Y SUMINISTROS"/>
    <s v="ABRASIVO DORADO GRANO 180"/>
    <n v="31191500"/>
    <s v="Licitación pública"/>
    <n v="1"/>
    <n v="6"/>
    <n v="3"/>
    <n v="636255"/>
    <s v="UNIDAD"/>
    <s v="NO SOLICITADAS"/>
  </r>
  <r>
    <x v="6"/>
    <x v="34"/>
    <n v="10"/>
    <s v="OTROS MATERIALES Y SUMINISTROS"/>
    <s v="ABRASIVO DORADO GRANO 220"/>
    <n v="31191500"/>
    <s v="Licitación pública"/>
    <n v="1"/>
    <n v="6"/>
    <n v="3"/>
    <n v="636255"/>
    <s v="UNIDAD"/>
    <s v="NO SOLICITADAS"/>
  </r>
  <r>
    <x v="6"/>
    <x v="34"/>
    <n v="10"/>
    <s v="OTROS MATERIALES Y SUMINISTROS"/>
    <s v="ABRASIVO DORADO GRANO 320"/>
    <n v="31191500"/>
    <s v="Licitación pública"/>
    <n v="1"/>
    <n v="6"/>
    <n v="3"/>
    <n v="636255"/>
    <s v="UNIDAD"/>
    <s v="NO SOLICITADAS"/>
  </r>
  <r>
    <x v="6"/>
    <x v="34"/>
    <n v="10"/>
    <s v="OTROS MATERIALES Y SUMINISTROS"/>
    <s v="ABRASIVO DORADO GRANO 400"/>
    <n v="31191500"/>
    <s v="Licitación pública"/>
    <n v="1"/>
    <n v="6"/>
    <n v="3"/>
    <n v="636255"/>
    <s v="UNIDAD"/>
    <s v="NO SOLICITADAS"/>
  </r>
  <r>
    <x v="6"/>
    <x v="34"/>
    <n v="10"/>
    <s v="OTROS MATERIALES Y SUMINISTROS"/>
    <s v="ABRASIVO DORADO GRANO 500"/>
    <n v="31191500"/>
    <s v="Licitación pública"/>
    <n v="1"/>
    <n v="6"/>
    <n v="3"/>
    <n v="636255"/>
    <s v="UNIDAD"/>
    <s v="NO SOLICITADAS"/>
  </r>
  <r>
    <x v="6"/>
    <x v="34"/>
    <n v="10"/>
    <s v="OTROS MATERIALES Y SUMINISTROS"/>
    <s v="ALAMBRE DE FRENADO EN ACERO INOXIDABLE CAL. 0,020  "/>
    <n v="26121500"/>
    <s v="Licitación pública"/>
    <n v="1"/>
    <n v="6"/>
    <n v="10"/>
    <n v="636480"/>
    <s v="UNIDAD"/>
    <s v="NO SOLICITADAS"/>
  </r>
  <r>
    <x v="6"/>
    <x v="34"/>
    <n v="10"/>
    <s v="OTROS MATERIALES Y SUMINISTROS"/>
    <s v="RESINA POLIESTER PRE-ACELERADA "/>
    <n v="13111000"/>
    <s v="Licitación pública"/>
    <n v="1"/>
    <n v="6"/>
    <n v="5"/>
    <n v="638550"/>
    <s v="GALON"/>
    <s v="NO SOLICITADAS"/>
  </r>
  <r>
    <x v="6"/>
    <x v="34"/>
    <n v="10"/>
    <s v="OTROS MATERIALES Y SUMINISTROS"/>
    <s v="TUBO CUADRADO HIERRO 1 1/2&quot;"/>
    <n v="40171500"/>
    <s v="Licitación pública"/>
    <n v="1"/>
    <n v="6"/>
    <n v="5"/>
    <n v="640350"/>
    <s v="UNIDAD"/>
    <s v="NO SOLICITADAS"/>
  </r>
  <r>
    <x v="6"/>
    <x v="34"/>
    <n v="10"/>
    <s v="OTROS MATERIALES Y SUMINISTROS"/>
    <s v="TUBO ESTRUCTURAL  2 X 1"/>
    <n v="40171500"/>
    <s v="Licitación pública"/>
    <n v="1"/>
    <n v="6"/>
    <n v="5"/>
    <n v="640350"/>
    <s v="UNIDAD"/>
    <s v="NO SOLICITADAS"/>
  </r>
  <r>
    <x v="6"/>
    <x v="34"/>
    <n v="10"/>
    <s v="OTROS MATERIALES Y SUMINISTROS"/>
    <s v="TUBO REDONDO AGUAS NEGRAS 2&quot;"/>
    <n v="40171500"/>
    <s v="Licitación pública"/>
    <n v="1"/>
    <n v="6"/>
    <n v="5"/>
    <n v="640350"/>
    <s v="UNIDAD"/>
    <s v="NO SOLICITADAS"/>
  </r>
  <r>
    <x v="6"/>
    <x v="34"/>
    <n v="10"/>
    <s v="OTROS MATERIALES Y SUMINISTROS"/>
    <s v="MICROESFERAS DE VIDRIO"/>
    <n v="31191500"/>
    <s v="Licitación pública"/>
    <n v="1"/>
    <n v="6"/>
    <n v="7"/>
    <n v="648109"/>
    <s v="UNIDAD"/>
    <s v="NO SOLICITADAS"/>
  </r>
  <r>
    <x v="6"/>
    <x v="34"/>
    <n v="10"/>
    <s v="OTROS MATERIALES Y SUMINISTROS"/>
    <s v="CRISOL EN GRAFITO"/>
    <n v="23161500"/>
    <s v="Licitación pública"/>
    <n v="1"/>
    <n v="6"/>
    <n v="1"/>
    <n v="653310"/>
    <s v="UNIDAD"/>
    <s v="NO SOLICITADAS"/>
  </r>
  <r>
    <x v="6"/>
    <x v="34"/>
    <n v="10"/>
    <s v="OTROS MATERIALES Y SUMINISTROS"/>
    <s v="VASELINA INDUSTRIAL"/>
    <n v="15121900"/>
    <s v="Licitación pública"/>
    <n v="1"/>
    <n v="6"/>
    <n v="7"/>
    <n v="699300"/>
    <s v="KILOGRAMO"/>
    <s v="NO SOLICITADAS"/>
  </r>
  <r>
    <x v="6"/>
    <x v="34"/>
    <n v="10"/>
    <s v="OTROS MATERIALES Y SUMINISTROS"/>
    <s v="SOLVENT CUTBACK COLD-APLICATION (SOFT FILM)"/>
    <n v="12191600"/>
    <s v="Licitación pública"/>
    <n v="1"/>
    <n v="6"/>
    <n v="1"/>
    <n v="713430"/>
    <s v="GALON"/>
    <s v="NO SOLICITADAS"/>
  </r>
  <r>
    <x v="6"/>
    <x v="34"/>
    <n v="10"/>
    <s v="OTROS MATERIALES Y SUMINISTROS"/>
    <s v="FILTRO SMS"/>
    <n v="40161500"/>
    <s v="Licitación pública"/>
    <n v="1"/>
    <n v="6"/>
    <n v="2"/>
    <n v="749160"/>
    <s v="UNIDAD"/>
    <s v="NO SOLICITADAS"/>
  </r>
  <r>
    <x v="6"/>
    <x v="34"/>
    <n v="10"/>
    <s v="OTROS MATERIALES Y SUMINISTROS"/>
    <s v="ESPUMA PENTA "/>
    <n v="13111300"/>
    <s v="Licitación pública"/>
    <n v="1"/>
    <n v="6"/>
    <n v="3"/>
    <n v="756000"/>
    <s v="UNIDAD"/>
    <s v="NO SOLICITADAS"/>
  </r>
  <r>
    <x v="6"/>
    <x v="34"/>
    <n v="10"/>
    <s v="OTROS MATERIALES Y SUMINISTROS"/>
    <s v="CIANURO DE SODIO GRADO INDUSTRIAL"/>
    <n v="12352100"/>
    <s v="Licitación pública"/>
    <n v="1"/>
    <n v="6"/>
    <n v="1"/>
    <n v="765000"/>
    <s v="UNIDAD"/>
    <s v="NO SOLICITADAS"/>
  </r>
  <r>
    <x v="6"/>
    <x v="34"/>
    <n v="10"/>
    <s v="OTROS MATERIALES Y SUMINISTROS"/>
    <s v="SILICONA DE ALTA TEMPERATURA"/>
    <n v="31133700"/>
    <s v="Licitación pública"/>
    <n v="1"/>
    <n v="6"/>
    <n v="3"/>
    <n v="770157"/>
    <s v="UNIDAD"/>
    <s v="NO SOLICITADAS"/>
  </r>
  <r>
    <x v="6"/>
    <x v="34"/>
    <n v="10"/>
    <s v="OTROS MATERIALES Y SUMINISTROS"/>
    <s v="SOLDADURA AWS ER70S-6  (1)"/>
    <n v="23271800"/>
    <s v="Licitación pública"/>
    <n v="1"/>
    <n v="6"/>
    <n v="4"/>
    <n v="800640"/>
    <s v="KILOGRAMO"/>
    <s v="NO SOLICITADAS"/>
  </r>
  <r>
    <x v="6"/>
    <x v="34"/>
    <n v="10"/>
    <s v="OTROS MATERIALES Y SUMINISTROS"/>
    <s v="HÍSOPOS DE POLIESTER"/>
    <n v="42141500"/>
    <s v="Licitación pública"/>
    <n v="1"/>
    <n v="6"/>
    <n v="5"/>
    <n v="848235"/>
    <s v="UNIDAD"/>
    <s v="NO SOLICITADAS"/>
  </r>
  <r>
    <x v="6"/>
    <x v="34"/>
    <n v="10"/>
    <s v="OTROS MATERIALES Y SUMINISTROS"/>
    <s v="BANANA JACK "/>
    <n v="39121400"/>
    <s v="Licitación pública"/>
    <n v="1"/>
    <n v="6"/>
    <n v="100"/>
    <n v="851400"/>
    <s v="UNIDAD"/>
    <s v="NO SOLICITADAS"/>
  </r>
  <r>
    <x v="6"/>
    <x v="34"/>
    <n v="10"/>
    <s v="OTROS MATERIALES Y SUMINISTROS"/>
    <s v="BANANA PLUG"/>
    <n v="39121400"/>
    <s v="Licitación pública"/>
    <n v="1"/>
    <n v="6"/>
    <n v="100"/>
    <n v="851400"/>
    <s v="UNIDAD"/>
    <s v="NO SOLICITADAS"/>
  </r>
  <r>
    <x v="6"/>
    <x v="34"/>
    <n v="10"/>
    <s v="OTROS MATERIALES Y SUMINISTROS"/>
    <s v="EPOXY"/>
    <n v="13111000"/>
    <s v="Licitación pública"/>
    <n v="1"/>
    <n v="6"/>
    <n v="2"/>
    <n v="855488"/>
    <s v="GALON"/>
    <s v="NO SOLICITADAS"/>
  </r>
  <r>
    <x v="6"/>
    <x v="34"/>
    <n v="10"/>
    <s v="OTROS MATERIALES Y SUMINISTROS"/>
    <s v="DISCO DE CORTE MOTOR TOOL "/>
    <n v="27112800"/>
    <s v="Licitación pública"/>
    <n v="1"/>
    <n v="6"/>
    <n v="50"/>
    <n v="882000"/>
    <s v="UNIDAD"/>
    <s v="NO SOLICITADAS"/>
  </r>
  <r>
    <x v="6"/>
    <x v="34"/>
    <n v="10"/>
    <s v="OTROS MATERIALES Y SUMINISTROS"/>
    <s v="INSERTADOR (1)"/>
    <n v="23291800"/>
    <s v="Licitación pública"/>
    <n v="1"/>
    <n v="6"/>
    <n v="40"/>
    <n v="883800"/>
    <s v="UNIDAD"/>
    <s v="NO SOLICITADAS"/>
  </r>
  <r>
    <x v="6"/>
    <x v="34"/>
    <n v="10"/>
    <s v="OTROS MATERIALES Y SUMINISTROS"/>
    <s v="ACERO 1045 DE DIAMETRO DE 1&quot;1/2&quot; "/>
    <n v="11101700"/>
    <s v="Licitación pública"/>
    <n v="1"/>
    <n v="6"/>
    <n v="2"/>
    <n v="897120"/>
    <s v="METRO"/>
    <s v="NO SOLICITADAS"/>
  </r>
  <r>
    <x v="6"/>
    <x v="34"/>
    <n v="10"/>
    <s v="OTROS MATERIALES Y SUMINISTROS"/>
    <s v="TUNGSTENO CERIO 1/16"/>
    <n v="23271800"/>
    <s v="Licitación pública"/>
    <n v="1"/>
    <n v="6"/>
    <n v="50"/>
    <n v="900000"/>
    <s v="UNIDAD"/>
    <s v="NO SOLICITADAS"/>
  </r>
  <r>
    <x v="6"/>
    <x v="34"/>
    <n v="10"/>
    <s v="OTROS MATERIALES Y SUMINISTROS"/>
    <s v="TUNGSTENO DE CERIO 0.040"/>
    <n v="23271800"/>
    <s v="Licitación pública"/>
    <n v="1"/>
    <n v="6"/>
    <n v="50"/>
    <n v="900000"/>
    <s v="UNIDAD"/>
    <s v="NO SOLICITADAS"/>
  </r>
  <r>
    <x v="6"/>
    <x v="34"/>
    <n v="10"/>
    <s v="OTROS MATERIALES Y SUMINISTROS"/>
    <s v="TUNGSTENO DE CERIO 3/32"/>
    <n v="23271800"/>
    <s v="Licitación pública"/>
    <n v="1"/>
    <n v="6"/>
    <n v="50"/>
    <n v="900000"/>
    <s v="UNIDAD"/>
    <s v="NO SOLICITADAS"/>
  </r>
  <r>
    <x v="6"/>
    <x v="34"/>
    <n v="10"/>
    <s v="OTROS MATERIALES Y SUMINISTROS"/>
    <s v="BATERIA RECARGABLE NI-METAL 9V"/>
    <n v="26111700"/>
    <s v="Licitación pública"/>
    <n v="1"/>
    <n v="6"/>
    <n v="7"/>
    <n v="900900"/>
    <s v="UNIDAD"/>
    <s v="NO SOLICITADAS"/>
  </r>
  <r>
    <x v="6"/>
    <x v="34"/>
    <n v="10"/>
    <s v="OTROS MATERIALES Y SUMINISTROS"/>
    <s v="VELCRO NEGRO 1&quot; "/>
    <n v="11162100"/>
    <s v="Licitación pública"/>
    <n v="1"/>
    <n v="6"/>
    <n v="2"/>
    <n v="910620"/>
    <s v="UNIDAD"/>
    <s v="NO SOLICITADAS"/>
  </r>
  <r>
    <x v="6"/>
    <x v="34"/>
    <n v="10"/>
    <s v="OTROS MATERIALES Y SUMINISTROS"/>
    <s v="VELCRO NEGRO 2&quot; "/>
    <n v="11162100"/>
    <s v="Licitación pública"/>
    <n v="1"/>
    <n v="6"/>
    <n v="2"/>
    <n v="910620"/>
    <s v="UNIDAD"/>
    <s v="NO SOLICITADAS"/>
  </r>
  <r>
    <x v="6"/>
    <x v="34"/>
    <n v="10"/>
    <s v="OTROS MATERIALES Y SUMINISTROS"/>
    <s v="SOLDADURA 6013 "/>
    <n v="23271800"/>
    <s v="Licitación pública"/>
    <n v="1"/>
    <n v="6"/>
    <n v="40"/>
    <n v="961200"/>
    <s v="KILOGRAMO"/>
    <s v="NO SOLICITADAS"/>
  </r>
  <r>
    <x v="6"/>
    <x v="34"/>
    <n v="10"/>
    <s v="OTROS MATERIALES Y SUMINISTROS"/>
    <s v="PINTURA LINEA DE FE"/>
    <n v="31211500"/>
    <s v="Licitación pública"/>
    <n v="1"/>
    <n v="6"/>
    <n v="34"/>
    <n v="966960"/>
    <s v="UNIDAD"/>
    <s v="NO SOLICITADAS"/>
  </r>
  <r>
    <x v="6"/>
    <x v="34"/>
    <n v="10"/>
    <s v="OTROS MATERIALES Y SUMINISTROS"/>
    <s v="PEGANTE INDUSTRIAL NEOPRENO"/>
    <n v="31201600"/>
    <s v="Licitación pública"/>
    <n v="1"/>
    <n v="6"/>
    <n v="4"/>
    <n v="975600"/>
    <s v="UNIDAD"/>
    <s v="NO SOLICITADAS"/>
  </r>
  <r>
    <x v="6"/>
    <x v="34"/>
    <n v="10"/>
    <s v="OTROS MATERIALES Y SUMINISTROS"/>
    <s v="VARILLA AMOL 308L"/>
    <n v="30102400"/>
    <s v="Licitación pública"/>
    <n v="1"/>
    <n v="6"/>
    <n v="10"/>
    <n v="1060200"/>
    <s v="KILOGRAMO"/>
    <s v="NO SOLICITADAS"/>
  </r>
  <r>
    <x v="6"/>
    <x v="34"/>
    <n v="10"/>
    <s v="OTROS MATERIALES Y SUMINISTROS"/>
    <s v="SOLDADURA ALUMINIO AMS 4043"/>
    <n v="23271800"/>
    <s v="Licitación pública"/>
    <n v="1"/>
    <n v="6"/>
    <n v="10"/>
    <n v="1060290"/>
    <s v="KILOGRAMO"/>
    <s v="NO SOLICITADAS"/>
  </r>
  <r>
    <x v="6"/>
    <x v="34"/>
    <n v="10"/>
    <s v="OTROS MATERIALES Y SUMINISTROS"/>
    <s v="ESPUMA POLIURETANO"/>
    <n v="13111300"/>
    <s v="Licitación pública"/>
    <n v="1"/>
    <n v="6"/>
    <n v="5"/>
    <n v="1073250"/>
    <s v="UNIDAD"/>
    <s v="NO SOLICITADAS"/>
  </r>
  <r>
    <x v="6"/>
    <x v="34"/>
    <n v="10"/>
    <s v="OTROS MATERIALES Y SUMINISTROS"/>
    <s v="ALAMBRE DE ACERO CALIBRE 0,25"/>
    <n v="26121500"/>
    <s v="Licitación pública"/>
    <n v="1"/>
    <n v="6"/>
    <n v="17"/>
    <n v="1082016"/>
    <s v="UNIDAD"/>
    <s v="NO SOLICITADAS"/>
  </r>
  <r>
    <x v="6"/>
    <x v="34"/>
    <n v="10"/>
    <s v="OTROS MATERIALES Y SUMINISTROS"/>
    <s v="BATERIA RECARGABLE  12 VCC "/>
    <n v="26111700"/>
    <s v="Licitación pública"/>
    <n v="1"/>
    <n v="6"/>
    <n v="12"/>
    <n v="1085400"/>
    <s v="UNIDAD"/>
    <s v="NO SOLICITADAS"/>
  </r>
  <r>
    <x v="6"/>
    <x v="34"/>
    <n v="10"/>
    <s v="OTROS MATERIALES Y SUMINISTROS"/>
    <s v="THERMOLON "/>
    <n v="30141500"/>
    <s v="Licitación pública"/>
    <n v="1"/>
    <n v="6"/>
    <n v="100"/>
    <n v="1098000"/>
    <s v="METRO"/>
    <s v="NO SOLICITADAS"/>
  </r>
  <r>
    <x v="6"/>
    <x v="34"/>
    <n v="10"/>
    <s v="OTROS MATERIALES Y SUMINISTROS"/>
    <s v="PAPEL KRAFT"/>
    <n v="60121100"/>
    <s v="Licitación pública"/>
    <n v="1"/>
    <n v="6"/>
    <n v="9"/>
    <n v="1113750"/>
    <s v="UNIDAD"/>
    <s v="NO SOLICITADAS"/>
  </r>
  <r>
    <x v="6"/>
    <x v="34"/>
    <n v="10"/>
    <s v="OTROS MATERIALES Y SUMINISTROS"/>
    <s v="SOLVENTE DESENGRASANTE"/>
    <n v="12191600"/>
    <s v="Licitación pública"/>
    <n v="1"/>
    <n v="6"/>
    <n v="3"/>
    <n v="1117530"/>
    <s v="UNIDAD"/>
    <s v="NO SOLICITADAS"/>
  </r>
  <r>
    <x v="6"/>
    <x v="34"/>
    <n v="10"/>
    <s v="OTROS MATERIALES Y SUMINISTROS"/>
    <s v="IMPRIMANTE MIL-PRF-85285  P-1034 PARA ALTA TEMPERATURA"/>
    <n v="31211500"/>
    <s v="Licitación pública"/>
    <n v="1"/>
    <n v="6"/>
    <n v="1"/>
    <n v="1118700"/>
    <s v="UNIDAD"/>
    <s v="NO SOLICITADAS"/>
  </r>
  <r>
    <x v="6"/>
    <x v="34"/>
    <n v="10"/>
    <s v="OTROS MATERIALES Y SUMINISTROS"/>
    <s v="CUCHILLO PARA CORTE DE NUCLEO PANAL DE ABEJAS"/>
    <n v="27111500"/>
    <s v="Licitación pública"/>
    <n v="1"/>
    <n v="6"/>
    <n v="3"/>
    <n v="1153827"/>
    <s v="UNIDAD"/>
    <s v="NO SOLICITADAS"/>
  </r>
  <r>
    <x v="6"/>
    <x v="34"/>
    <n v="10"/>
    <s v="OTROS MATERIALES Y SUMINISTROS"/>
    <s v="RESINA PARA INFUSIÓN"/>
    <n v="13111000"/>
    <s v="Licitación pública"/>
    <n v="1"/>
    <n v="6"/>
    <n v="1"/>
    <n v="1155150"/>
    <s v="GALON"/>
    <s v="NO SOLICITADAS"/>
  </r>
  <r>
    <x v="6"/>
    <x v="34"/>
    <n v="10"/>
    <s v="OTROS MATERIALES Y SUMINISTROS"/>
    <s v="PEGANTE INDUSTRIAL BASE SOLVENTE"/>
    <n v="31201600"/>
    <s v="Licitación pública"/>
    <n v="1"/>
    <n v="6"/>
    <n v="15"/>
    <n v="1161000"/>
    <s v="GALON"/>
    <s v="NO SOLICITADAS"/>
  </r>
  <r>
    <x v="6"/>
    <x v="34"/>
    <n v="10"/>
    <s v="OTROS MATERIALES Y SUMINISTROS"/>
    <s v="RESISTENCIA PARA BAÑO DE COBRE "/>
    <n v="41113600"/>
    <s v="Licitación pública"/>
    <n v="1"/>
    <n v="6"/>
    <n v="2"/>
    <n v="1163700"/>
    <s v="UNIDAD"/>
    <s v="NO SOLICITADAS"/>
  </r>
  <r>
    <x v="6"/>
    <x v="34"/>
    <n v="10"/>
    <s v="OTROS MATERIALES Y SUMINISTROS"/>
    <s v="ALAMBRE DE FRENADO CALIBRE 0,032"/>
    <n v="26121500"/>
    <s v="Licitación pública"/>
    <n v="1"/>
    <n v="6"/>
    <n v="19"/>
    <n v="1202738"/>
    <s v="UNIDAD"/>
    <s v="NO SOLICITADAS"/>
  </r>
  <r>
    <x v="6"/>
    <x v="34"/>
    <n v="10"/>
    <s v="OTROS MATERIALES Y SUMINISTROS"/>
    <s v="REATA NYLON DE SEGURIDAD 2&quot; NEGRA CINCO LINEAS"/>
    <n v="31151900"/>
    <s v="Licitación pública"/>
    <n v="1"/>
    <n v="6"/>
    <n v="200"/>
    <n v="1269000"/>
    <s v="METRO"/>
    <s v="NO SOLICITADAS"/>
  </r>
  <r>
    <x v="6"/>
    <x v="34"/>
    <n v="10"/>
    <s v="OTROS MATERIALES Y SUMINISTROS"/>
    <s v="BRONCE REDONDO "/>
    <n v="30102400"/>
    <s v="Licitación pública"/>
    <n v="1"/>
    <n v="6"/>
    <n v="2"/>
    <n v="1274490"/>
    <s v="UNIDAD"/>
    <s v="NO SOLICITADAS"/>
  </r>
  <r>
    <x v="6"/>
    <x v="34"/>
    <n v="10"/>
    <s v="OTROS MATERIALES Y SUMINISTROS"/>
    <s v="CINTA DE CORTE PARA SIERRA MECANICA "/>
    <n v="27112800"/>
    <s v="Licitación pública"/>
    <n v="1"/>
    <n v="6"/>
    <n v="5"/>
    <n v="1287000"/>
    <s v="UNIDAD"/>
    <s v="NO SOLICITADAS"/>
  </r>
  <r>
    <x v="6"/>
    <x v="34"/>
    <n v="10"/>
    <s v="OTROS MATERIALES Y SUMINISTROS"/>
    <s v="BARNIZ (HELLAC VARNISH) "/>
    <n v="31211700"/>
    <s v="Licitación pública"/>
    <n v="1"/>
    <n v="6"/>
    <n v="1"/>
    <n v="1327860"/>
    <s v="GALON"/>
    <s v="NO SOLICITADAS"/>
  </r>
  <r>
    <x v="6"/>
    <x v="34"/>
    <n v="10"/>
    <s v="OTROS MATERIALES Y SUMINISTROS"/>
    <s v="BOLSAS ABSORVENTES DE HUMEDAD "/>
    <n v="24111500"/>
    <s v="Licitación pública"/>
    <n v="1"/>
    <n v="6"/>
    <n v="6"/>
    <n v="1330560"/>
    <s v="UNIDAD"/>
    <s v="NO SOLICITADAS"/>
  </r>
  <r>
    <x v="6"/>
    <x v="34"/>
    <n v="10"/>
    <s v="OTROS MATERIALES Y SUMINISTROS"/>
    <s v="MULTIPLE ADAPTADOR CABLE"/>
    <n v="26121600"/>
    <s v="Licitación pública"/>
    <n v="1"/>
    <n v="6"/>
    <n v="1"/>
    <n v="1357200"/>
    <s v="UNIDAD"/>
    <s v="NO SOLICITADAS"/>
  </r>
  <r>
    <x v="6"/>
    <x v="34"/>
    <n v="10"/>
    <s v="OTROS MATERIALES Y SUMINISTROS"/>
    <s v="DESMOLDANTE LIQUIDO A BASE DE AGUA"/>
    <n v="12162300"/>
    <s v="Licitación pública"/>
    <n v="1"/>
    <n v="6"/>
    <n v="1"/>
    <n v="1370700"/>
    <s v="GALON"/>
    <s v="NO SOLICITADAS"/>
  </r>
  <r>
    <x v="6"/>
    <x v="34"/>
    <n v="10"/>
    <s v="OTROS MATERIALES Y SUMINISTROS"/>
    <s v="PINTURA MIL-PRF-85285 FED STD 16231 POLIURETANO"/>
    <n v="31211500"/>
    <s v="Licitación pública"/>
    <n v="1"/>
    <n v="6"/>
    <n v="1"/>
    <n v="1389600"/>
    <s v="GALON"/>
    <s v="NO SOLICITADAS"/>
  </r>
  <r>
    <x v="6"/>
    <x v="34"/>
    <n v="10"/>
    <s v="OTROS MATERIALES Y SUMINISTROS"/>
    <s v="DISCO DE LIJADO DE OXIDO DE ALUMINIO DE 1&quot; DE DIAMETRO, GRANO 80 "/>
    <n v="31191500"/>
    <s v="Licitación pública"/>
    <n v="1"/>
    <n v="6"/>
    <n v="2"/>
    <n v="1413000"/>
    <s v="UNIDAD"/>
    <s v="NO SOLICITADAS"/>
  </r>
  <r>
    <x v="6"/>
    <x v="34"/>
    <n v="10"/>
    <s v="OTROS MATERIALES Y SUMINISTROS"/>
    <s v="ALAMBRE DE BRONCE 0.32 "/>
    <n v="26121500"/>
    <s v="Licitación pública"/>
    <n v="1"/>
    <n v="6"/>
    <n v="20"/>
    <n v="1413720"/>
    <s v="UNIDAD"/>
    <s v="NO SOLICITADAS"/>
  </r>
  <r>
    <x v="6"/>
    <x v="34"/>
    <n v="10"/>
    <s v="OTROS MATERIALES Y SUMINISTROS"/>
    <s v="SELLANTE ESTRUCTURAL (4)"/>
    <n v="31211700"/>
    <s v="Licitación pública"/>
    <n v="1"/>
    <n v="6"/>
    <n v="3"/>
    <n v="1445850"/>
    <s v="UNIDAD"/>
    <s v="NO SOLICITADAS"/>
  </r>
  <r>
    <x v="6"/>
    <x v="34"/>
    <n v="10"/>
    <s v="OTROS MATERIALES Y SUMINISTROS"/>
    <s v="ACELERADOR POLIURETANO"/>
    <n v="31211500"/>
    <s v="Licitación pública"/>
    <n v="1"/>
    <n v="6"/>
    <n v="5"/>
    <n v="1472625"/>
    <s v="UNIDAD"/>
    <s v="NO SOLICITADAS"/>
  </r>
  <r>
    <x v="6"/>
    <x v="34"/>
    <n v="10"/>
    <s v="OTROS MATERIALES Y SUMINISTROS"/>
    <s v="ADESIVO URETANO"/>
    <n v="31201600"/>
    <s v="Licitación pública"/>
    <n v="1"/>
    <n v="6"/>
    <n v="7"/>
    <n v="1502914"/>
    <s v="UNIDAD"/>
    <s v="NO SOLICITADAS"/>
  </r>
  <r>
    <x v="6"/>
    <x v="34"/>
    <n v="10"/>
    <s v="OTROS MATERIALES Y SUMINISTROS"/>
    <s v="SILICONA RESISTENTE A SOLVENTES"/>
    <n v="31133700"/>
    <s v="Licitación pública"/>
    <n v="1"/>
    <n v="6"/>
    <n v="4"/>
    <n v="1517040"/>
    <s v="UNIDAD"/>
    <s v="NO SOLICITADAS"/>
  </r>
  <r>
    <x v="6"/>
    <x v="34"/>
    <n v="10"/>
    <s v="OTROS MATERIALES Y SUMINISTROS"/>
    <s v="SELLANTE ESTRUCTURAL (2)"/>
    <n v="31211700"/>
    <s v="Licitación pública"/>
    <n v="1"/>
    <n v="6"/>
    <n v="2"/>
    <n v="1521540"/>
    <s v="UNIDAD"/>
    <s v="NO SOLICITADAS"/>
  </r>
  <r>
    <x v="6"/>
    <x v="34"/>
    <n v="10"/>
    <s v="OTROS MATERIALES Y SUMINISTROS"/>
    <s v="ACOPLE DESCONEXION RAPIDA HEMBRA"/>
    <n v="31163100"/>
    <s v="Licitación pública"/>
    <n v="1"/>
    <n v="6"/>
    <n v="15"/>
    <n v="1560600"/>
    <s v="UNIDAD"/>
    <s v="NO SOLICITADAS"/>
  </r>
  <r>
    <x v="6"/>
    <x v="34"/>
    <n v="10"/>
    <s v="OTROS MATERIALES Y SUMINISTROS"/>
    <s v="PAPEL STRECH "/>
    <n v="24141500"/>
    <s v="Licitación pública"/>
    <n v="1"/>
    <n v="6"/>
    <n v="24"/>
    <n v="1591920"/>
    <s v="UNIDAD"/>
    <s v="NO SOLICITADAS"/>
  </r>
  <r>
    <x v="6"/>
    <x v="34"/>
    <n v="10"/>
    <s v="OTROS MATERIALES Y SUMINISTROS"/>
    <s v="CORDON NYLON # 3"/>
    <n v="31152100"/>
    <s v="Licitación pública"/>
    <n v="1"/>
    <n v="6"/>
    <n v="25"/>
    <n v="1620000"/>
    <s v="UNIDAD"/>
    <s v="NO SOLICITADAS"/>
  </r>
  <r>
    <x v="6"/>
    <x v="34"/>
    <n v="10"/>
    <s v="OTROS MATERIALES Y SUMINISTROS"/>
    <s v="VARILLA DE COBRE REDONDA MACIZA 1&quot;"/>
    <n v="30102400"/>
    <s v="Licitación pública"/>
    <n v="1"/>
    <n v="6"/>
    <n v="2"/>
    <n v="1656360"/>
    <s v="UNIDAD"/>
    <s v="NO SOLICITADAS"/>
  </r>
  <r>
    <x v="6"/>
    <x v="34"/>
    <n v="10"/>
    <s v="OTROS MATERIALES Y SUMINISTROS"/>
    <s v="DISCO DE ASPIRACION LIMPIA 6&quot; DE DIAMETRO SISTEMA HOOKIT GRANO 120 "/>
    <n v="31191500"/>
    <s v="Licitación pública"/>
    <n v="1"/>
    <n v="6"/>
    <n v="3"/>
    <n v="1695600"/>
    <s v="UNIDAD"/>
    <s v="NO SOLICITADAS"/>
  </r>
  <r>
    <x v="6"/>
    <x v="34"/>
    <n v="10"/>
    <s v="OTROS MATERIALES Y SUMINISTROS"/>
    <s v="DISCO DE ASPIRACION LIMPIA 6&quot; DE DIAMETRO SISTEMA HOOKIT GRANO 150"/>
    <n v="31191500"/>
    <s v="Licitación pública"/>
    <n v="1"/>
    <n v="6"/>
    <n v="3"/>
    <n v="1695600"/>
    <s v="UNIDAD"/>
    <s v="NO SOLICITADAS"/>
  </r>
  <r>
    <x v="6"/>
    <x v="34"/>
    <n v="10"/>
    <s v="OTROS MATERIALES Y SUMINISTROS"/>
    <s v="DISCO DE ASPIRACION LIMPIA 6&quot; DE DIAMETRO SISTEMA HOOKIT GRANO 180  "/>
    <n v="31191500"/>
    <s v="Licitación pública"/>
    <n v="1"/>
    <n v="6"/>
    <n v="3"/>
    <n v="1695600"/>
    <s v="UNIDAD"/>
    <s v="NO SOLICITADAS"/>
  </r>
  <r>
    <x v="6"/>
    <x v="34"/>
    <n v="10"/>
    <s v="OTROS MATERIALES Y SUMINISTROS"/>
    <s v="DISCO DE ASPIRACION LIMPIA 6&quot; DE DIAMETRO SISTEMA HOOKIT GRANO 220"/>
    <n v="31191500"/>
    <s v="Licitación pública"/>
    <n v="1"/>
    <n v="6"/>
    <n v="3"/>
    <n v="1695600"/>
    <s v="UNIDAD"/>
    <s v="NO SOLICITADAS"/>
  </r>
  <r>
    <x v="6"/>
    <x v="34"/>
    <n v="10"/>
    <s v="OTROS MATERIALES Y SUMINISTROS"/>
    <s v="DISCO DE ASPIRACION LIMPIA 6&quot; DE DIAMETRO SISTEMA HOOKIT GRANO 240"/>
    <n v="31191500"/>
    <s v="Licitación pública"/>
    <n v="1"/>
    <n v="6"/>
    <n v="3"/>
    <n v="1695600"/>
    <s v="UNIDAD"/>
    <s v="NO SOLICITADAS"/>
  </r>
  <r>
    <x v="6"/>
    <x v="34"/>
    <n v="10"/>
    <s v="OTROS MATERIALES Y SUMINISTROS"/>
    <s v="DISCO DE ASPIRACION LIMPIA 6&quot; DE DIAMETRO SISTEMA HOOKIT GRANO 320"/>
    <n v="31191500"/>
    <s v="Licitación pública"/>
    <n v="1"/>
    <n v="6"/>
    <n v="3"/>
    <n v="1695600"/>
    <s v="UNIDAD"/>
    <s v="NO SOLICITADAS"/>
  </r>
  <r>
    <x v="6"/>
    <x v="34"/>
    <n v="10"/>
    <s v="OTROS MATERIALES Y SUMINISTROS"/>
    <s v="DISCO DE ASPIRACION LIMPIA 6&quot; DE DIAMETRO SISTEMA HOOKIT GRANO 400"/>
    <n v="31191500"/>
    <s v="Licitación pública"/>
    <n v="1"/>
    <n v="6"/>
    <n v="3"/>
    <n v="1695600"/>
    <s v="UNIDAD"/>
    <s v="NO SOLICITADAS"/>
  </r>
  <r>
    <x v="6"/>
    <x v="34"/>
    <n v="10"/>
    <s v="OTROS MATERIALES Y SUMINISTROS"/>
    <s v="DISCO DE LIJADO DE OXIDO DE ALUMINIO DE 2&quot; DE DIAMETRO TIPO DE CONEXION ROLL ON / ROLL OFF GRANO 80  "/>
    <n v="31191500"/>
    <s v="Licitación pública"/>
    <n v="1"/>
    <n v="6"/>
    <n v="2"/>
    <n v="1695600"/>
    <s v="UNIDAD"/>
    <s v="NO SOLICITADAS"/>
  </r>
  <r>
    <x v="6"/>
    <x v="34"/>
    <n v="10"/>
    <s v="OTROS MATERIALES Y SUMINISTROS"/>
    <s v="BOMBILLO RESISTENCIA PARA LAMPARA INFRARROJA (1)"/>
    <n v="39101600"/>
    <s v="Licitación pública"/>
    <n v="1"/>
    <n v="6"/>
    <n v="2"/>
    <n v="1734944"/>
    <s v="UNIDAD"/>
    <s v="NO SOLICITADAS"/>
  </r>
  <r>
    <x v="6"/>
    <x v="34"/>
    <n v="10"/>
    <s v="OTROS MATERIALES Y SUMINISTROS"/>
    <s v="BOMBILLO RESISTENCIA PARA LAMPARA INFRARROJA (2)"/>
    <n v="39101600"/>
    <s v="Licitación pública"/>
    <n v="1"/>
    <n v="6"/>
    <n v="2"/>
    <n v="1734944"/>
    <s v="UNIDAD"/>
    <s v="NO SOLICITADAS"/>
  </r>
  <r>
    <x v="6"/>
    <x v="34"/>
    <n v="10"/>
    <s v="OTROS MATERIALES Y SUMINISTROS"/>
    <s v="BOMBILLO RESISTENCIA PARA LAMPARA INFRARROJA (3)"/>
    <n v="39101600"/>
    <s v="Licitación pública"/>
    <n v="1"/>
    <n v="6"/>
    <n v="2"/>
    <n v="1734944"/>
    <s v="UNIDAD"/>
    <s v="NO SOLICITADAS"/>
  </r>
  <r>
    <x v="6"/>
    <x v="34"/>
    <n v="10"/>
    <s v="OTROS MATERIALES Y SUMINISTROS"/>
    <s v="PINTURA IMPRIMACIÓN VERDE"/>
    <n v="31211500"/>
    <s v="Licitación pública"/>
    <n v="1"/>
    <n v="6"/>
    <n v="5"/>
    <n v="1862280"/>
    <s v="UNIDAD"/>
    <s v="NO SOLICITADAS"/>
  </r>
  <r>
    <x v="6"/>
    <x v="34"/>
    <n v="10"/>
    <s v="OTROS MATERIALES Y SUMINISTROS"/>
    <s v="ADHESIVO EPOXICO 3"/>
    <n v="31201600"/>
    <s v="Licitación pública"/>
    <n v="1"/>
    <n v="6"/>
    <n v="2"/>
    <n v="1917770"/>
    <s v="UNIDAD"/>
    <s v="NO SOLICITADAS"/>
  </r>
  <r>
    <x v="6"/>
    <x v="34"/>
    <n v="10"/>
    <s v="OTROS MATERIALES Y SUMINISTROS"/>
    <s v="DISCO DE ASPIRACION LIMPIA 6&quot; DE DIAMETRO SISTEMA HOOKIT GRANO 600"/>
    <n v="31191500"/>
    <s v="Licitación pública"/>
    <n v="1"/>
    <n v="6"/>
    <n v="3"/>
    <n v="1927800"/>
    <s v="UNIDAD"/>
    <s v="NO SOLICITADAS"/>
  </r>
  <r>
    <x v="6"/>
    <x v="34"/>
    <n v="10"/>
    <s v="OTROS MATERIALES Y SUMINISTROS"/>
    <s v="SILICONA GRIS DE ALTA TEMPERATURA"/>
    <n v="31133700"/>
    <s v="Licitación pública"/>
    <n v="1"/>
    <n v="6"/>
    <n v="9"/>
    <n v="1948050"/>
    <s v="UNIDAD"/>
    <s v="NO SOLICITADAS"/>
  </r>
  <r>
    <x v="6"/>
    <x v="34"/>
    <n v="10"/>
    <s v="OTROS MATERIALES Y SUMINISTROS"/>
    <s v="PINTURA BLANCA"/>
    <n v="31211500"/>
    <s v="Licitación pública"/>
    <n v="1"/>
    <n v="6"/>
    <n v="2"/>
    <n v="2000000"/>
    <s v="UNIDAD"/>
    <s v="NO SOLICITADAS"/>
  </r>
  <r>
    <x v="6"/>
    <x v="34"/>
    <n v="10"/>
    <s v="OTROS MATERIALES Y SUMINISTROS"/>
    <s v="TELA POLIESTER PARA TRANSPIRACION, PESADA, CON FLUJO DE AIRE SUPERIOR"/>
    <n v="11162100"/>
    <s v="Licitación pública"/>
    <n v="1"/>
    <n v="6"/>
    <n v="1"/>
    <n v="2036169"/>
    <s v="UNIDAD"/>
    <s v="NO SOLICITADAS"/>
  </r>
  <r>
    <x v="6"/>
    <x v="34"/>
    <n v="10"/>
    <s v="OTROS MATERIALES Y SUMINISTROS"/>
    <s v="FIJADOR DE ROSCAS"/>
    <n v="31201600"/>
    <s v="Licitación pública"/>
    <n v="1"/>
    <n v="6"/>
    <n v="6"/>
    <n v="2070000"/>
    <s v="UNIDAD"/>
    <s v="NO SOLICITADAS"/>
  </r>
  <r>
    <x v="6"/>
    <x v="34"/>
    <n v="10"/>
    <s v="OTROS MATERIALES Y SUMINISTROS"/>
    <s v="ADHESIVO EN PELICULA "/>
    <n v="31201600"/>
    <s v="Licitación pública"/>
    <n v="1"/>
    <n v="6"/>
    <n v="1"/>
    <n v="2070105"/>
    <s v="UNIDAD"/>
    <s v="NO SOLICITADAS"/>
  </r>
  <r>
    <x v="6"/>
    <x v="34"/>
    <n v="10"/>
    <s v="OTROS MATERIALES Y SUMINISTROS"/>
    <s v="IMPERMEABLE NARANJA "/>
    <n v="11162100"/>
    <s v="Licitación pública"/>
    <n v="1"/>
    <n v="6"/>
    <n v="50"/>
    <n v="2115000"/>
    <s v="METRO"/>
    <s v="NO SOLICITADAS"/>
  </r>
  <r>
    <x v="6"/>
    <x v="34"/>
    <n v="10"/>
    <s v="OTROS MATERIALES Y SUMINISTROS"/>
    <s v="ANODOS DE PLOMO "/>
    <n v="31162800"/>
    <s v="Licitación pública"/>
    <n v="1"/>
    <n v="6"/>
    <n v="2"/>
    <n v="2120580"/>
    <s v="UNIDAD"/>
    <s v="NO SOLICITADAS"/>
  </r>
  <r>
    <x v="6"/>
    <x v="34"/>
    <n v="10"/>
    <s v="OTROS MATERIALES Y SUMINISTROS"/>
    <s v="DISCO DE LIJADO DE OXIDO DE ALUMINIO DE 3&quot; DE DIAMETRO, GRANO 80  "/>
    <n v="31191500"/>
    <s v="Licitación pública"/>
    <n v="1"/>
    <n v="6"/>
    <n v="2"/>
    <n v="2120580"/>
    <s v="UNIDAD"/>
    <s v="NO SOLICITADAS"/>
  </r>
  <r>
    <x v="6"/>
    <x v="34"/>
    <n v="10"/>
    <s v="OTROS MATERIALES Y SUMINISTROS"/>
    <s v="BARNIZ TRANSPARAENTE POLIURETANO 70,000"/>
    <n v="31211700"/>
    <s v="Licitación pública"/>
    <n v="1"/>
    <n v="6"/>
    <n v="10"/>
    <n v="2142000"/>
    <s v="UNIDAD"/>
    <s v="NO SOLICITADAS"/>
  </r>
  <r>
    <x v="6"/>
    <x v="34"/>
    <n v="10"/>
    <s v="OTROS MATERIALES Y SUMINISTROS"/>
    <s v="CINTA DE ENMASCARAR 1&quot;"/>
    <n v="31201500"/>
    <s v="Licitación pública"/>
    <n v="1"/>
    <n v="6"/>
    <n v="97"/>
    <n v="2165040"/>
    <s v="UNIDAD"/>
    <s v="NO SOLICITADAS"/>
  </r>
  <r>
    <x v="6"/>
    <x v="34"/>
    <n v="10"/>
    <s v="OTROS MATERIALES Y SUMINISTROS"/>
    <s v="LAMINA DURALUMINIO CAL. 0,025¨"/>
    <n v="30102000"/>
    <s v="Licitación pública"/>
    <n v="1"/>
    <n v="6"/>
    <n v="4"/>
    <n v="2199120"/>
    <s v="UNIDAD"/>
    <s v="NO SOLICITADAS"/>
  </r>
  <r>
    <x v="6"/>
    <x v="34"/>
    <n v="10"/>
    <s v="OTROS MATERIALES Y SUMINISTROS"/>
    <s v="PLASTICO"/>
    <n v="13111200"/>
    <s v="Licitación pública"/>
    <n v="1"/>
    <n v="6"/>
    <n v="3"/>
    <n v="2210349"/>
    <s v="UNIDAD"/>
    <s v="NO SOLICITADAS"/>
  </r>
  <r>
    <x v="6"/>
    <x v="34"/>
    <n v="10"/>
    <s v="OTROS MATERIALES Y SUMINISTROS"/>
    <s v="VELCRO AUTOADHESIVO "/>
    <n v="11162100"/>
    <s v="Licitación pública"/>
    <n v="1"/>
    <n v="6"/>
    <n v="5"/>
    <n v="2276550"/>
    <s v="UNIDAD"/>
    <s v="NO SOLICITADAS"/>
  </r>
  <r>
    <x v="6"/>
    <x v="34"/>
    <n v="10"/>
    <s v="OTROS MATERIALES Y SUMINISTROS"/>
    <s v="MASILLA RELLENADORA PARA VACIOS Y SELLANTE DE BORDES"/>
    <n v="31201600"/>
    <s v="Licitación pública"/>
    <n v="1"/>
    <n v="6"/>
    <n v="1"/>
    <n v="2456100"/>
    <s v="UNIDAD"/>
    <s v="NO SOLICITADAS"/>
  </r>
  <r>
    <x v="6"/>
    <x v="34"/>
    <n v="10"/>
    <s v="OTROS MATERIALES Y SUMINISTROS"/>
    <s v="PINTURA MIL-PRF-85285 FED STD 27886 POLIURETANO"/>
    <n v="31211500"/>
    <s v="Licitación pública"/>
    <n v="1"/>
    <n v="6"/>
    <n v="3"/>
    <n v="2540700"/>
    <s v="UNIDAD"/>
    <s v="NO SOLICITADAS"/>
  </r>
  <r>
    <x v="6"/>
    <x v="34"/>
    <n v="10"/>
    <s v="OTROS MATERIALES Y SUMINISTROS"/>
    <s v="PINTURA ROJO  POLIURETANO"/>
    <n v="31211500"/>
    <s v="Licitación pública"/>
    <n v="1"/>
    <n v="6"/>
    <n v="3"/>
    <n v="2543940"/>
    <s v="UNIDAD"/>
    <s v="NO SOLICITADAS"/>
  </r>
  <r>
    <x v="6"/>
    <x v="34"/>
    <n v="10"/>
    <s v="OTROS MATERIALES Y SUMINISTROS"/>
    <s v="ADHESIVO EPOXICO 4"/>
    <n v="31201600"/>
    <s v="Licitación pública"/>
    <n v="1"/>
    <n v="6"/>
    <n v="2"/>
    <n v="2562300"/>
    <s v="UNIDAD"/>
    <s v="NO SOLICITADAS"/>
  </r>
  <r>
    <x v="6"/>
    <x v="34"/>
    <n v="10"/>
    <s v="OTROS MATERIALES Y SUMINISTROS"/>
    <s v="RESISTENCIA PARA INMERSION ACIDO SULFURICO (RECUBRIMIENTO DE NIQUEL) "/>
    <n v="41113600"/>
    <s v="Licitación pública"/>
    <n v="1"/>
    <n v="6"/>
    <n v="3"/>
    <n v="2616300"/>
    <s v="UNIDAD"/>
    <s v="NO SOLICITADAS"/>
  </r>
  <r>
    <x v="6"/>
    <x v="34"/>
    <n v="10"/>
    <s v="OTROS MATERIALES Y SUMINISTROS"/>
    <s v="CINTA DE ENMASCARAR 3&quot;"/>
    <n v="31201500"/>
    <s v="Licitación pública"/>
    <n v="1"/>
    <n v="6"/>
    <n v="27"/>
    <n v="2743470"/>
    <s v="UNIDAD"/>
    <s v="NO SOLICITADAS"/>
  </r>
  <r>
    <x v="6"/>
    <x v="34"/>
    <n v="10"/>
    <s v="OTROS MATERIALES Y SUMINISTROS"/>
    <s v="BARRA DE DURALUMINIO 2024 T3  (1)"/>
    <n v="30266000"/>
    <s v="Licitación pública"/>
    <n v="1"/>
    <n v="6"/>
    <n v="2"/>
    <n v="2826000"/>
    <s v="UNIDAD"/>
    <s v="NO SOLICITADAS"/>
  </r>
  <r>
    <x v="6"/>
    <x v="34"/>
    <n v="10"/>
    <s v="OTROS MATERIALES Y SUMINISTROS"/>
    <s v="LONA HURACAN NEGRA "/>
    <n v="11162100"/>
    <s v="Licitación pública"/>
    <n v="1"/>
    <n v="6"/>
    <n v="50"/>
    <n v="2826000"/>
    <s v="METRO"/>
    <s v="NO SOLICITADAS"/>
  </r>
  <r>
    <x v="6"/>
    <x v="34"/>
    <n v="10"/>
    <s v="OTROS MATERIALES Y SUMINISTROS"/>
    <s v="PINTURA GRIS GLOSS EPOXY"/>
    <n v="31211500"/>
    <s v="Licitación pública"/>
    <n v="1"/>
    <n v="6"/>
    <n v="3"/>
    <n v="2826900"/>
    <s v="UNIDAD"/>
    <s v="NO SOLICITADAS"/>
  </r>
  <r>
    <x v="6"/>
    <x v="34"/>
    <n v="10"/>
    <s v="OTROS MATERIALES Y SUMINISTROS"/>
    <s v="PINTURA MIL-C-81773C FSD 16081 GRIS POLIURETANO"/>
    <n v="31211500"/>
    <s v="Licitación pública"/>
    <n v="1"/>
    <n v="6"/>
    <n v="3"/>
    <n v="2826900"/>
    <s v="UNIDAD"/>
    <s v="NO SOLICITADAS"/>
  </r>
  <r>
    <x v="6"/>
    <x v="34"/>
    <n v="10"/>
    <s v="OTROS MATERIALES Y SUMINISTROS"/>
    <s v="PINTURA MIL-PRF-85285 FED STD 15048 POLIURETANO"/>
    <n v="31211500"/>
    <s v="Licitación pública"/>
    <n v="1"/>
    <n v="6"/>
    <n v="3"/>
    <n v="2826900"/>
    <s v="GALON"/>
    <s v="NO SOLICITADAS"/>
  </r>
  <r>
    <x v="6"/>
    <x v="34"/>
    <n v="10"/>
    <s v="OTROS MATERIALES Y SUMINISTROS"/>
    <s v="PINTURA COLOR NEGRA "/>
    <n v="31211500"/>
    <s v="Licitación pública"/>
    <n v="1"/>
    <n v="6"/>
    <n v="3"/>
    <n v="2827440"/>
    <s v="UNIDAD"/>
    <s v="NO SOLICITADAS"/>
  </r>
  <r>
    <x v="6"/>
    <x v="34"/>
    <n v="10"/>
    <s v="OTROS MATERIALES Y SUMINISTROS"/>
    <s v="PINTURA PARA MATERIAL COMPUESTO"/>
    <n v="31211500"/>
    <s v="Licitación pública"/>
    <n v="1"/>
    <n v="6"/>
    <n v="3"/>
    <n v="2827440"/>
    <s v="UNIDAD"/>
    <s v="NO SOLICITADAS"/>
  </r>
  <r>
    <x v="6"/>
    <x v="34"/>
    <n v="10"/>
    <s v="OTROS MATERIALES Y SUMINISTROS"/>
    <s v="SELLANTE ANTIESTATICO"/>
    <n v="31211700"/>
    <s v="Licitación pública"/>
    <n v="1"/>
    <n v="6"/>
    <n v="3"/>
    <n v="2832300"/>
    <s v="UNIDAD"/>
    <s v="NO SOLICITADAS"/>
  </r>
  <r>
    <x v="6"/>
    <x v="34"/>
    <n v="10"/>
    <s v="OTROS MATERIALES Y SUMINISTROS"/>
    <s v="PINTURA MIL-PRF-85285 FED STD 17038 POLIURETANO"/>
    <n v="31211500"/>
    <s v="Licitación pública"/>
    <n v="1"/>
    <n v="6"/>
    <n v="3"/>
    <n v="2894400"/>
    <s v="UNIDAD"/>
    <s v="NO SOLICITADAS"/>
  </r>
  <r>
    <x v="6"/>
    <x v="34"/>
    <n v="10"/>
    <s v="OTROS MATERIALES Y SUMINISTROS"/>
    <s v="PINTURA MIL-PRF-85285 FED STD 17925 POLIURETANO"/>
    <n v="31211500"/>
    <s v="Licitación pública"/>
    <n v="1"/>
    <n v="6"/>
    <n v="3"/>
    <n v="2894400"/>
    <s v="UNIDAD"/>
    <s v="NO SOLICITADAS"/>
  </r>
  <r>
    <x v="6"/>
    <x v="34"/>
    <n v="10"/>
    <s v="OTROS MATERIALES Y SUMINISTROS"/>
    <s v="PINTURA POLIURETANO BLANCO BRILLANTE PRIME"/>
    <n v="31211500"/>
    <s v="Licitación pública"/>
    <n v="1"/>
    <n v="6"/>
    <n v="3"/>
    <n v="2897100"/>
    <s v="GALON"/>
    <s v="NO SOLICITADAS"/>
  </r>
  <r>
    <x v="6"/>
    <x v="34"/>
    <n v="10"/>
    <s v="OTROS MATERIALES Y SUMINISTROS"/>
    <s v="LONA HURACAN GRIS  "/>
    <n v="11162100"/>
    <s v="Licitación pública"/>
    <n v="1"/>
    <n v="6"/>
    <n v="60"/>
    <n v="2970000"/>
    <s v="METRO"/>
    <s v="NO SOLICITADAS"/>
  </r>
  <r>
    <x v="6"/>
    <x v="34"/>
    <n v="10"/>
    <s v="OTROS MATERIALES Y SUMINISTROS"/>
    <s v="RESISTENCIA PARA INMERSION EN ACIDO CROMICO (CROMO DURO)"/>
    <n v="41113600"/>
    <s v="Licitación pública"/>
    <n v="1"/>
    <n v="6"/>
    <n v="3"/>
    <n v="3078000"/>
    <s v="UNIDAD"/>
    <s v="NO SOLICITADAS"/>
  </r>
  <r>
    <x v="6"/>
    <x v="34"/>
    <n v="10"/>
    <s v="OTROS MATERIALES Y SUMINISTROS"/>
    <s v="PINTURA GRIS CLARO"/>
    <n v="31211500"/>
    <s v="Licitación pública"/>
    <n v="1"/>
    <n v="6"/>
    <n v="5"/>
    <n v="3142350"/>
    <s v="UNIDAD"/>
    <s v="NO SOLICITADAS"/>
  </r>
  <r>
    <x v="6"/>
    <x v="34"/>
    <n v="10"/>
    <s v="OTROS MATERIALES Y SUMINISTROS"/>
    <s v="CINTA DE ENMASCARAR DE 2&quot;"/>
    <n v="31201500"/>
    <s v="Licitación pública"/>
    <n v="1"/>
    <n v="6"/>
    <n v="77"/>
    <n v="3284820"/>
    <s v="UNIDAD"/>
    <s v="NO SOLICITADAS"/>
  </r>
  <r>
    <x v="6"/>
    <x v="34"/>
    <n v="10"/>
    <s v="OTROS MATERIALES Y SUMINISTROS"/>
    <s v="LIJA DE 5&quot;  P ULGADAS DE DIAMETRO SIN AGUJEROS COLOR DORADO  GRANO 80 BURDO "/>
    <n v="31191500"/>
    <s v="Licitación pública"/>
    <n v="1"/>
    <n v="6"/>
    <n v="2"/>
    <n v="3391200"/>
    <s v="UNIDAD"/>
    <s v="NO SOLICITADAS"/>
  </r>
  <r>
    <x v="6"/>
    <x v="34"/>
    <n v="10"/>
    <s v="OTROS MATERIALES Y SUMINISTROS"/>
    <s v="SOLDADURA 2109 AUTOGENA "/>
    <n v="23271800"/>
    <s v="Licitación pública"/>
    <n v="1"/>
    <n v="6"/>
    <n v="15"/>
    <n v="3392550"/>
    <s v="KILOGRAMO"/>
    <s v="NO SOLICITADAS"/>
  </r>
  <r>
    <x v="6"/>
    <x v="34"/>
    <n v="10"/>
    <s v="OTROS MATERIALES Y SUMINISTROS"/>
    <s v="CINTA DE ENMASCARAR DE ALUMINIO DE 2&quot;"/>
    <n v="31201500"/>
    <s v="Licitación pública"/>
    <n v="1"/>
    <n v="6"/>
    <n v="10"/>
    <n v="3447000"/>
    <s v="UNIDAD"/>
    <s v="NO SOLICITADAS"/>
  </r>
  <r>
    <x v="6"/>
    <x v="34"/>
    <n v="10"/>
    <s v="OTROS MATERIALES Y SUMINISTROS"/>
    <s v="PINTURA MIL-PRF-85285 FED STD 15180 POLIURETANO"/>
    <n v="31211500"/>
    <s v="Licitación pública"/>
    <n v="1"/>
    <n v="6"/>
    <n v="3"/>
    <n v="3510000"/>
    <s v="UNIDAD"/>
    <s v="NO SOLICITADAS"/>
  </r>
  <r>
    <x v="6"/>
    <x v="34"/>
    <n v="10"/>
    <s v="OTROS MATERIALES Y SUMINISTROS"/>
    <s v="SOLDADURA XIRON 240 FUNDICION GRIS"/>
    <n v="23271800"/>
    <s v="Licitación pública"/>
    <n v="1"/>
    <n v="6"/>
    <n v="15"/>
    <n v="3711150"/>
    <s v="KILOGRAMO"/>
    <s v="NO SOLICITADAS"/>
  </r>
  <r>
    <x v="6"/>
    <x v="34"/>
    <n v="10"/>
    <s v="OTROS MATERIALES Y SUMINISTROS"/>
    <s v="PINTURA GRIS SEMIBRILLANTE TIPO 2"/>
    <n v="31211500"/>
    <s v="Licitación pública"/>
    <n v="1"/>
    <n v="6"/>
    <n v="3"/>
    <n v="3887730"/>
    <s v="UNIDAD"/>
    <s v="NO SOLICITADAS"/>
  </r>
  <r>
    <x v="6"/>
    <x v="34"/>
    <n v="10"/>
    <s v="OTROS MATERIALES Y SUMINISTROS"/>
    <s v="ADHESIVO ESTRUCTURAL PARA UNIONES TIPO COLMENA"/>
    <n v="31201600"/>
    <s v="Licitación pública"/>
    <n v="1"/>
    <n v="6"/>
    <n v="1"/>
    <n v="3942325"/>
    <s v="UNIDAD"/>
    <s v="NO SOLICITADAS"/>
  </r>
  <r>
    <x v="6"/>
    <x v="34"/>
    <n v="10"/>
    <s v="OTROS MATERIALES Y SUMINISTROS"/>
    <s v="PINTURA MIL-PRF-85285 FED STD 26375 POLIURETANO"/>
    <n v="31211500"/>
    <s v="Licitación pública"/>
    <n v="1"/>
    <n v="6"/>
    <n v="3"/>
    <n v="4063500"/>
    <s v="UNIDAD"/>
    <s v="NO SOLICITADAS"/>
  </r>
  <r>
    <x v="6"/>
    <x v="34"/>
    <n v="10"/>
    <s v="OTROS MATERIALES Y SUMINISTROS"/>
    <s v="CINTA DE FOIL DE ALUMINIO  1,1/2"/>
    <n v="31201500"/>
    <s v="Licitación pública"/>
    <n v="1"/>
    <n v="6"/>
    <n v="20"/>
    <n v="4073060"/>
    <s v="UNIDAD"/>
    <s v="NO SOLICITADAS"/>
  </r>
  <r>
    <x v="6"/>
    <x v="34"/>
    <n v="10"/>
    <s v="OTROS MATERIALES Y SUMINISTROS"/>
    <s v="ESPUMA 1&quot; "/>
    <n v="13111300"/>
    <s v="Licitación pública"/>
    <n v="1"/>
    <n v="6"/>
    <n v="7"/>
    <n v="4120200"/>
    <s v="UNIDAD"/>
    <s v="NO SOLICITADAS"/>
  </r>
  <r>
    <x v="6"/>
    <x v="34"/>
    <n v="10"/>
    <s v="OTROS MATERIALES Y SUMINISTROS"/>
    <s v="NUCLEO DE ALUMINIO  TIPO COLMENA"/>
    <n v="30103500"/>
    <s v="Licitación pública"/>
    <n v="1"/>
    <n v="6"/>
    <n v="1"/>
    <n v="4132980"/>
    <s v="UNIDAD"/>
    <s v="NO SOLICITADAS"/>
  </r>
  <r>
    <x v="6"/>
    <x v="34"/>
    <n v="10"/>
    <s v="OTROS MATERIALES Y SUMINISTROS"/>
    <s v="PINTURA NEGRA 27038 (1)"/>
    <n v="31211500"/>
    <s v="Licitación pública"/>
    <n v="1"/>
    <n v="6"/>
    <n v="3"/>
    <n v="4170420"/>
    <s v="UNIDAD"/>
    <s v="NO SOLICITADAS"/>
  </r>
  <r>
    <x v="6"/>
    <x v="34"/>
    <n v="10"/>
    <s v="OTROS MATERIALES Y SUMINISTROS"/>
    <s v="PINTURA NEGRA 27038 (2)"/>
    <n v="31211500"/>
    <s v="Licitación pública"/>
    <n v="1"/>
    <n v="6"/>
    <n v="3"/>
    <n v="4170420"/>
    <s v="UNIDAD"/>
    <s v="NO SOLICITADAS"/>
  </r>
  <r>
    <x v="6"/>
    <x v="34"/>
    <n v="10"/>
    <s v="OTROS MATERIALES Y SUMINISTROS"/>
    <s v="PINTURA MIL-PRF-85285 FED STD 16375 POLIURETANO "/>
    <n v="31211500"/>
    <s v="Licitación pública"/>
    <n v="1"/>
    <n v="6"/>
    <n v="3"/>
    <n v="4309200"/>
    <s v="UNIDAD"/>
    <s v="NO SOLICITADAS"/>
  </r>
  <r>
    <x v="6"/>
    <x v="34"/>
    <n v="10"/>
    <s v="OTROS MATERIALES Y SUMINISTROS"/>
    <s v="TELA VINILICA AZUL"/>
    <n v="11162100"/>
    <s v="Licitación pública"/>
    <n v="1"/>
    <n v="6"/>
    <n v="20"/>
    <n v="4476600"/>
    <s v="METRO"/>
    <s v="NO SOLICITADAS"/>
  </r>
  <r>
    <x v="6"/>
    <x v="34"/>
    <n v="10"/>
    <s v="OTROS MATERIALES Y SUMINISTROS"/>
    <s v="SELLANTE ESTRUCTURAL (3)"/>
    <n v="31211700"/>
    <s v="Licitación pública"/>
    <n v="1"/>
    <n v="6"/>
    <n v="3"/>
    <n v="4616568"/>
    <s v="UNIDAD"/>
    <s v="NO SOLICITADAS"/>
  </r>
  <r>
    <x v="6"/>
    <x v="34"/>
    <n v="10"/>
    <s v="OTROS MATERIALES Y SUMINISTROS"/>
    <s v="LAMINA TITANIO (1)"/>
    <n v="30102000"/>
    <s v="Licitación pública"/>
    <n v="1"/>
    <n v="6"/>
    <n v="1"/>
    <n v="4770900"/>
    <s v="UNIDAD"/>
    <s v="NO SOLICITADAS"/>
  </r>
  <r>
    <x v="6"/>
    <x v="34"/>
    <n v="10"/>
    <s v="OTROS MATERIALES Y SUMINISTROS"/>
    <s v="LAMINA TITANIO (2)"/>
    <n v="30102000"/>
    <s v="Licitación pública"/>
    <n v="1"/>
    <n v="6"/>
    <n v="1"/>
    <n v="4770900"/>
    <s v="UNIDAD"/>
    <s v="NO SOLICITADAS"/>
  </r>
  <r>
    <x v="6"/>
    <x v="34"/>
    <n v="10"/>
    <s v="OTROS MATERIALES Y SUMINISTROS"/>
    <s v="SELLANTE PRC 1440 B 2"/>
    <n v="31211700"/>
    <s v="Licitación pública"/>
    <n v="1"/>
    <n v="6"/>
    <n v="5"/>
    <n v="4894065"/>
    <s v="UNIDAD"/>
    <s v="NO SOLICITADAS"/>
  </r>
  <r>
    <x v="6"/>
    <x v="34"/>
    <n v="10"/>
    <s v="OTROS MATERIALES Y SUMINISTROS"/>
    <s v="MANGUERA REPARTIDORA DE RESINA "/>
    <n v="40142000"/>
    <s v="Licitación pública"/>
    <n v="1"/>
    <n v="6"/>
    <n v="1"/>
    <n v="4928310"/>
    <s v="UNIDAD"/>
    <s v="NO SOLICITADAS"/>
  </r>
  <r>
    <x v="6"/>
    <x v="34"/>
    <n v="10"/>
    <s v="OTROS MATERIALES Y SUMINISTROS"/>
    <s v="CINTA DE PLOMO 1&quot;"/>
    <n v="31201500"/>
    <s v="Licitación pública"/>
    <n v="1"/>
    <n v="6"/>
    <n v="10"/>
    <n v="5004000"/>
    <s v="UNIDAD"/>
    <s v="NO SOLICITADAS"/>
  </r>
  <r>
    <x v="6"/>
    <x v="34"/>
    <n v="10"/>
    <s v="OTROS MATERIALES Y SUMINISTROS"/>
    <s v="RESINA EPOXICA MULTIUSOS"/>
    <n v="13111000"/>
    <s v="Licitación pública"/>
    <n v="1"/>
    <n v="6"/>
    <n v="6"/>
    <n v="5148360"/>
    <s v="GALON"/>
    <s v="NO SOLICITADAS"/>
  </r>
  <r>
    <x v="6"/>
    <x v="34"/>
    <n v="10"/>
    <s v="OTROS MATERIALES Y SUMINISTROS"/>
    <s v="CINTA PARA BOLSA DE VACIO"/>
    <n v="31201500"/>
    <s v="Licitación pública"/>
    <n v="1"/>
    <n v="6"/>
    <n v="2"/>
    <n v="5371200"/>
    <s v="UNIDAD"/>
    <s v="NO SOLICITADAS"/>
  </r>
  <r>
    <x v="6"/>
    <x v="34"/>
    <n v="10"/>
    <s v="OTROS MATERIALES Y SUMINISTROS"/>
    <s v="SOLDADURA XUPER 22-24N "/>
    <n v="23271800"/>
    <s v="Licitación pública"/>
    <n v="1"/>
    <n v="6"/>
    <n v="15"/>
    <n v="6004800"/>
    <s v="KILOGRAMO"/>
    <s v="NO SOLICITADAS"/>
  </r>
  <r>
    <x v="6"/>
    <x v="34"/>
    <n v="10"/>
    <s v="OTROS MATERIALES Y SUMINISTROS"/>
    <s v="BROCHE DE CAZUELA"/>
    <n v="53141500"/>
    <s v="Licitación pública"/>
    <n v="1"/>
    <n v="6"/>
    <n v="2"/>
    <n v="6066000"/>
    <s v="UNIDAD"/>
    <s v="NO SOLICITADAS"/>
  </r>
  <r>
    <x v="6"/>
    <x v="34"/>
    <n v="10"/>
    <s v="OTROS MATERIALES Y SUMINISTROS"/>
    <s v="BARRA DE DURALUMINIO 2024 T3 (2)"/>
    <n v="30266000"/>
    <s v="Licitación pública"/>
    <n v="1"/>
    <n v="6"/>
    <n v="2"/>
    <n v="6125400"/>
    <s v="UNIDAD"/>
    <s v="NO SOLICITADAS"/>
  </r>
  <r>
    <x v="6"/>
    <x v="34"/>
    <n v="10"/>
    <s v="OTROS MATERIALES Y SUMINISTROS"/>
    <s v="LIGHT GREEN NUM 14670 (BASE A423-66-24670_x000a_R AND ACTIVATOR C-1178)"/>
    <n v="31211500"/>
    <s v="Licitación pública"/>
    <n v="1"/>
    <n v="6"/>
    <n v="4"/>
    <n v="6520136"/>
    <s v="GALON"/>
    <s v="NO SOLICITADAS"/>
  </r>
  <r>
    <x v="6"/>
    <x v="34"/>
    <n v="10"/>
    <s v="OTROS MATERIALES Y SUMINISTROS"/>
    <s v="LAMINA DURALUMINIO CAL. 0,040¨"/>
    <n v="30102000"/>
    <s v="Licitación pública"/>
    <n v="1"/>
    <n v="6"/>
    <n v="6"/>
    <n v="6675900"/>
    <s v="UNIDAD"/>
    <s v="NO SOLICITADAS"/>
  </r>
  <r>
    <x v="6"/>
    <x v="34"/>
    <n v="10"/>
    <s v="OTROS MATERIALES Y SUMINISTROS"/>
    <s v="TELA VINILICA  ROJA "/>
    <n v="11162100"/>
    <s v="Licitación pública"/>
    <n v="1"/>
    <n v="6"/>
    <n v="30"/>
    <n v="6714900"/>
    <s v="METRO"/>
    <s v="NO SOLICITADAS"/>
  </r>
  <r>
    <x v="6"/>
    <x v="34"/>
    <n v="10"/>
    <s v="OTROS MATERIALES Y SUMINISTROS"/>
    <s v="ESPUMA 1/2&quot;"/>
    <n v="13111300"/>
    <s v="Licitación pública"/>
    <n v="1"/>
    <n v="6"/>
    <n v="7"/>
    <n v="7009380"/>
    <s v="UNIDAD"/>
    <s v="NO SOLICITADAS"/>
  </r>
  <r>
    <x v="6"/>
    <x v="34"/>
    <n v="10"/>
    <s v="OTROS MATERIALES Y SUMINISTROS"/>
    <s v="SOLDADURA AMS 4350 MAGNESIO  "/>
    <n v="23271800"/>
    <s v="Licitación pública"/>
    <n v="1"/>
    <n v="6"/>
    <n v="10"/>
    <n v="7068600"/>
    <s v="KILOGRAMO"/>
    <s v="NO SOLICITADAS"/>
  </r>
  <r>
    <x v="6"/>
    <x v="34"/>
    <n v="10"/>
    <s v="OTROS MATERIALES Y SUMINISTROS"/>
    <s v="SOLDADURA TITANIO CP T 1 "/>
    <n v="23271800"/>
    <s v="Licitación pública"/>
    <n v="1"/>
    <n v="6"/>
    <n v="10"/>
    <n v="7068600"/>
    <s v="KILOGRAMO"/>
    <s v="NO SOLICITADAS"/>
  </r>
  <r>
    <x v="6"/>
    <x v="34"/>
    <n v="10"/>
    <s v="OTROS MATERIALES Y SUMINISTROS"/>
    <s v="LAMINA DURALUMINIO CAL. 0,032¨"/>
    <n v="30102000"/>
    <s v="Licitación pública"/>
    <n v="1"/>
    <n v="6"/>
    <n v="8"/>
    <n v="7120960"/>
    <s v="UNIDAD"/>
    <s v="NO SOLICITADAS"/>
  </r>
  <r>
    <x v="6"/>
    <x v="34"/>
    <n v="10"/>
    <s v="OTROS MATERIALES Y SUMINISTROS"/>
    <s v="CINTA DE ENMASCARAR DE ALUMINIO DE 3&quot;"/>
    <n v="31201500"/>
    <s v="Licitación pública"/>
    <n v="1"/>
    <n v="6"/>
    <n v="18"/>
    <n v="7252740"/>
    <s v="UNIDAD"/>
    <s v="NO SOLICITADAS"/>
  </r>
  <r>
    <x v="6"/>
    <x v="34"/>
    <n v="10"/>
    <s v="OTROS MATERIALES Y SUMINISTROS"/>
    <s v="PINTURA ALTA TEMPERATURA COLOR NEGRA"/>
    <n v="31211500"/>
    <s v="Licitación pública"/>
    <n v="1"/>
    <n v="6"/>
    <n v="3"/>
    <n v="7344540"/>
    <s v="GALON"/>
    <s v="NO SOLICITADAS"/>
  </r>
  <r>
    <x v="6"/>
    <x v="34"/>
    <n v="10"/>
    <s v="OTROS MATERIALES Y SUMINISTROS"/>
    <s v="LIENZO BLANCO ANTIFLAMA"/>
    <n v="11162100"/>
    <s v="Licitación pública"/>
    <n v="1"/>
    <n v="6"/>
    <n v="50"/>
    <n v="7362000"/>
    <s v="METRO"/>
    <s v="NO SOLICITADAS"/>
  </r>
  <r>
    <x v="6"/>
    <x v="34"/>
    <n v="10"/>
    <s v="OTROS MATERIALES Y SUMINISTROS"/>
    <s v="PINTURA GRIS OSCURO 26118"/>
    <n v="31211500"/>
    <s v="Licitación pública"/>
    <n v="1"/>
    <n v="6"/>
    <n v="8"/>
    <n v="7586896"/>
    <s v="UNIDAD"/>
    <s v="NO SOLICITADAS"/>
  </r>
  <r>
    <x v="6"/>
    <x v="34"/>
    <n v="10"/>
    <s v="OTROS MATERIALES Y SUMINISTROS"/>
    <s v="PRIMER  AMARILLO MIL-PRF-23377 TIPO CLASE N"/>
    <n v="31211500"/>
    <s v="Licitación pública"/>
    <n v="1"/>
    <n v="6"/>
    <n v="8"/>
    <n v="7767080"/>
    <s v="GALON"/>
    <s v="NO SOLICITADAS"/>
  </r>
  <r>
    <x v="6"/>
    <x v="34"/>
    <n v="10"/>
    <s v="OTROS MATERIALES Y SUMINISTROS"/>
    <s v="LONA HURACAN GRIS ANTIFLAMA "/>
    <n v="11162100"/>
    <s v="Licitación pública"/>
    <n v="1"/>
    <n v="6"/>
    <n v="40"/>
    <n v="7772400"/>
    <s v="METRO"/>
    <s v="NO SOLICITADAS"/>
  </r>
  <r>
    <x v="6"/>
    <x v="34"/>
    <n v="10"/>
    <s v="OTROS MATERIALES Y SUMINISTROS"/>
    <s v="BARRA DE DURALUMINIO 7075 T6"/>
    <n v="30266000"/>
    <s v="Licitación pública"/>
    <n v="1"/>
    <n v="6"/>
    <n v="2"/>
    <n v="7774200"/>
    <s v="UNIDAD"/>
    <s v="NO SOLICITADAS"/>
  </r>
  <r>
    <x v="6"/>
    <x v="34"/>
    <n v="10"/>
    <s v="OTROS MATERIALES Y SUMINISTROS"/>
    <s v="ESPUMA 2&quot; "/>
    <n v="13111300"/>
    <s v="Licitación pública"/>
    <n v="1"/>
    <n v="6"/>
    <n v="7"/>
    <n v="7830900"/>
    <s v="UNIDAD"/>
    <s v="NO SOLICITADAS"/>
  </r>
  <r>
    <x v="6"/>
    <x v="34"/>
    <n v="10"/>
    <s v="OTROS MATERIALES Y SUMINISTROS"/>
    <s v="PISO CAUCHO ANTIFLAMA "/>
    <n v="30161700"/>
    <s v="Licitación pública"/>
    <n v="1"/>
    <n v="6"/>
    <n v="20"/>
    <n v="8542800"/>
    <s v="METRO"/>
    <s v="NO SOLICITADAS"/>
  </r>
  <r>
    <x v="6"/>
    <x v="34"/>
    <n v="10"/>
    <s v="OTROS MATERIALES Y SUMINISTROS"/>
    <s v="ANODOS DE CADMIO METALICOS "/>
    <n v="31162800"/>
    <s v="Licitación pública"/>
    <n v="1"/>
    <n v="6"/>
    <n v="50"/>
    <n v="8820000"/>
    <s v="KILOGRAMO"/>
    <s v="NO SOLICITADAS"/>
  </r>
  <r>
    <x v="6"/>
    <x v="34"/>
    <n v="10"/>
    <s v="OTROS MATERIALES Y SUMINISTROS"/>
    <s v="SELLANTE PRC 1428 B1/2"/>
    <n v="31211700"/>
    <s v="Licitación pública"/>
    <n v="1"/>
    <n v="6"/>
    <n v="5"/>
    <n v="8932500"/>
    <s v="UNIDAD"/>
    <s v="NO SOLICITADAS"/>
  </r>
  <r>
    <x v="6"/>
    <x v="34"/>
    <n v="10"/>
    <s v="OTROS MATERIALES Y SUMINISTROS"/>
    <s v="SOLDADURA AMS 4772 BRAZING NICKEL ALLOY"/>
    <n v="23271800"/>
    <s v="Licitación pública"/>
    <n v="1"/>
    <n v="6"/>
    <n v="5"/>
    <n v="9189000"/>
    <s v="KILOGRAMO"/>
    <s v="NO SOLICITADAS"/>
  </r>
  <r>
    <x v="6"/>
    <x v="34"/>
    <n v="10"/>
    <s v="OTROS MATERIALES Y SUMINISTROS"/>
    <s v="SOLDADURA TIG TECTIC 680 "/>
    <n v="23271800"/>
    <s v="Licitación pública"/>
    <n v="1"/>
    <n v="6"/>
    <n v="10"/>
    <n v="9189000"/>
    <s v="KILOGRAMO"/>
    <s v="NO SOLICITADAS"/>
  </r>
  <r>
    <x v="6"/>
    <x v="34"/>
    <n v="10"/>
    <s v="OTROS MATERIALES Y SUMINISTROS"/>
    <s v="LONA   ROJA ANTIFLAMA  "/>
    <n v="11162100"/>
    <s v="Licitación pública"/>
    <n v="1"/>
    <n v="6"/>
    <n v="50"/>
    <n v="9715500"/>
    <s v="METRO"/>
    <s v="NO SOLICITADAS"/>
  </r>
  <r>
    <x v="6"/>
    <x v="34"/>
    <n v="10"/>
    <s v="OTROS MATERIALES Y SUMINISTROS"/>
    <s v="LONA   VERDE ANTIFLAMA  "/>
    <n v="11162100"/>
    <s v="Licitación pública"/>
    <n v="1"/>
    <n v="6"/>
    <n v="50"/>
    <n v="9715500"/>
    <s v="METRO"/>
    <s v="NO SOLICITADAS"/>
  </r>
  <r>
    <x v="6"/>
    <x v="34"/>
    <n v="10"/>
    <s v="OTROS MATERIALES Y SUMINISTROS"/>
    <s v="ELECTRODO"/>
    <n v="23271800"/>
    <s v="Licitación pública"/>
    <n v="1"/>
    <n v="6"/>
    <n v="50"/>
    <n v="9895500"/>
    <s v="UNIDAD"/>
    <s v="NO SOLICITADAS"/>
  </r>
  <r>
    <x v="6"/>
    <x v="34"/>
    <n v="10"/>
    <s v="OTROS MATERIALES Y SUMINISTROS"/>
    <s v="SOLDADURA  0,35"/>
    <n v="23271800"/>
    <s v="Licitación pública"/>
    <n v="1"/>
    <n v="6"/>
    <n v="10"/>
    <n v="10602000"/>
    <s v="KILOGRAMO"/>
    <s v="NO SOLICITADAS"/>
  </r>
  <r>
    <x v="6"/>
    <x v="34"/>
    <n v="10"/>
    <s v="OTROS MATERIALES Y SUMINISTROS"/>
    <s v="SELLANTE ESTRUCTURAL (1)"/>
    <n v="31211700"/>
    <s v="Licitación pública"/>
    <n v="1"/>
    <n v="6"/>
    <n v="18"/>
    <n v="10973880"/>
    <s v="UNIDAD"/>
    <s v="NO SOLICITADAS"/>
  </r>
  <r>
    <x v="6"/>
    <x v="34"/>
    <n v="10"/>
    <s v="OTROS MATERIALES Y SUMINISTROS"/>
    <s v="PINTURA MIL-PRF-85285 FED STD 13655 POLIURETANO"/>
    <n v="31211500"/>
    <s v="Licitación pública"/>
    <n v="1"/>
    <n v="6"/>
    <n v="8"/>
    <n v="11364000"/>
    <s v="UNIDAD"/>
    <s v="NO SOLICITADAS"/>
  </r>
  <r>
    <x v="6"/>
    <x v="34"/>
    <n v="10"/>
    <s v="OTROS MATERIALES Y SUMINISTROS"/>
    <s v="FIBRA DE VIDRIO PREPREG BIDIRECCIONAL"/>
    <n v="11151500"/>
    <s v="Licitación pública"/>
    <n v="1"/>
    <n v="6"/>
    <n v="1"/>
    <n v="11508129"/>
    <s v="UNIDAD"/>
    <s v="NO SOLICITADAS"/>
  </r>
  <r>
    <x v="6"/>
    <x v="34"/>
    <n v="10"/>
    <s v="OTROS MATERIALES Y SUMINISTROS"/>
    <s v="ESPUMA 1/4&quot;"/>
    <n v="13111300"/>
    <s v="Licitación pública"/>
    <n v="1"/>
    <n v="6"/>
    <n v="7"/>
    <n v="11541600"/>
    <s v="UNIDAD"/>
    <s v="NO SOLICITADAS"/>
  </r>
  <r>
    <x v="6"/>
    <x v="34"/>
    <n v="10"/>
    <s v="OTROS MATERIALES Y SUMINISTROS"/>
    <s v="LONA   NEGRA ANTIFLAMA  "/>
    <n v="11162100"/>
    <s v="Licitación pública"/>
    <n v="1"/>
    <n v="6"/>
    <n v="60"/>
    <n v="11658600"/>
    <s v="METRO"/>
    <s v="NO SOLICITADAS"/>
  </r>
  <r>
    <x v="6"/>
    <x v="34"/>
    <n v="10"/>
    <s v="OTROS MATERIALES Y SUMINISTROS"/>
    <s v="PINTURA NEGRA 27038 (3)"/>
    <n v="31211500"/>
    <s v="Licitación pública"/>
    <n v="1"/>
    <n v="6"/>
    <n v="10"/>
    <n v="12299100"/>
    <s v="UNIDAD"/>
    <s v="NO SOLICITADAS"/>
  </r>
  <r>
    <x v="6"/>
    <x v="34"/>
    <n v="10"/>
    <s v="OTROS MATERIALES Y SUMINISTROS"/>
    <s v="ANODOS DE PLATA METALICO"/>
    <n v="31162800"/>
    <s v="Licitación pública"/>
    <n v="1"/>
    <n v="6"/>
    <n v="3"/>
    <n v="12368700"/>
    <s v="UNIDAD"/>
    <s v="NO SOLICITADAS"/>
  </r>
  <r>
    <x v="6"/>
    <x v="34"/>
    <n v="10"/>
    <s v="OTROS MATERIALES Y SUMINISTROS"/>
    <s v="ANODOS DE NIQUEL METALICO "/>
    <n v="31162800"/>
    <s v="Licitación pública"/>
    <n v="1"/>
    <n v="6"/>
    <n v="80"/>
    <n v="14112000"/>
    <s v="KILOGRAMO"/>
    <s v="NO SOLICITADAS"/>
  </r>
  <r>
    <x v="6"/>
    <x v="34"/>
    <n v="10"/>
    <s v="OTROS MATERIALES Y SUMINISTROS"/>
    <s v="PLASTIC BLASTING MEDIA INDUSTRIAL 30/80"/>
    <n v="31191500"/>
    <s v="Licitación pública"/>
    <n v="1"/>
    <n v="6"/>
    <n v="3"/>
    <n v="14580000"/>
    <s v="UNIDAD"/>
    <s v="NO SOLICITADAS"/>
  </r>
  <r>
    <x v="6"/>
    <x v="34"/>
    <n v="10"/>
    <s v="OTROS MATERIALES Y SUMINISTROS"/>
    <s v="SOLDADURA 4130 AMS 6457"/>
    <n v="23271800"/>
    <s v="Licitación pública"/>
    <n v="1"/>
    <n v="6"/>
    <n v="10"/>
    <n v="14841000"/>
    <s v="KILOGRAMO"/>
    <s v="NO SOLICITADAS"/>
  </r>
  <r>
    <x v="6"/>
    <x v="34"/>
    <n v="10"/>
    <s v="OTROS MATERIALES Y SUMINISTROS"/>
    <s v="PANA NEVADA AZUL ANTIFLAMA "/>
    <n v="11162100"/>
    <s v="Licitación pública"/>
    <n v="1"/>
    <n v="6"/>
    <n v="60"/>
    <n v="14844600"/>
    <s v="METRO"/>
    <s v="NO SOLICITADAS"/>
  </r>
  <r>
    <x v="6"/>
    <x v="34"/>
    <n v="10"/>
    <s v="OTROS MATERIALES Y SUMINISTROS"/>
    <s v="PANA NEVADA GRIS ANTIFLAMA "/>
    <n v="11162100"/>
    <s v="Licitación pública"/>
    <n v="1"/>
    <n v="6"/>
    <n v="60"/>
    <n v="14844600"/>
    <s v="METRO"/>
    <s v="NO SOLICITADAS"/>
  </r>
  <r>
    <x v="6"/>
    <x v="34"/>
    <n v="10"/>
    <s v="OTROS MATERIALES Y SUMINISTROS"/>
    <s v="SOLDADURA 1801P"/>
    <n v="23271800"/>
    <s v="Licitación pública"/>
    <n v="1"/>
    <n v="6"/>
    <n v="10"/>
    <n v="15197400"/>
    <s v="KILOGRAMO"/>
    <s v="NO SOLICITADAS"/>
  </r>
  <r>
    <x v="6"/>
    <x v="34"/>
    <n v="10"/>
    <s v="OTROS MATERIALES Y SUMINISTROS"/>
    <s v="ADHESIVO ACTIVADOR"/>
    <n v="31201600"/>
    <s v="Licitación pública"/>
    <n v="1"/>
    <n v="6"/>
    <n v="6"/>
    <n v="16610400"/>
    <s v="UNIDAD"/>
    <s v="NO SOLICITADAS"/>
  </r>
  <r>
    <x v="6"/>
    <x v="34"/>
    <n v="10"/>
    <s v="OTROS MATERIALES Y SUMINISTROS"/>
    <s v="SOLDADURA DE PLATA REF 1801"/>
    <n v="23271800"/>
    <s v="Licitación pública"/>
    <n v="1"/>
    <n v="6"/>
    <n v="10"/>
    <n v="17667000"/>
    <s v="KILOGRAMO"/>
    <s v="NO SOLICITADAS"/>
  </r>
  <r>
    <x v="6"/>
    <x v="34"/>
    <n v="10"/>
    <s v="OTROS MATERIALES Y SUMINISTROS"/>
    <s v="TELA VINILICA  GRIS "/>
    <n v="11162100"/>
    <s v="Licitación pública"/>
    <n v="1"/>
    <n v="6"/>
    <n v="80"/>
    <n v="17906400"/>
    <s v="METRO"/>
    <s v="NO SOLICITADAS"/>
  </r>
  <r>
    <x v="6"/>
    <x v="34"/>
    <n v="10"/>
    <s v="OTROS MATERIALES Y SUMINISTROS"/>
    <s v="TELA VINILICA  NEGRA"/>
    <n v="11162100"/>
    <s v="Licitación pública"/>
    <n v="1"/>
    <n v="6"/>
    <n v="80"/>
    <n v="17906400"/>
    <s v="METRO"/>
    <s v="NO SOLICITADAS"/>
  </r>
  <r>
    <x v="6"/>
    <x v="34"/>
    <n v="10"/>
    <s v="OTROS MATERIALES Y SUMINISTROS"/>
    <s v="PLASTIC BLASTING MEDIA INDUSTRIAL 20/30"/>
    <n v="31191500"/>
    <s v="Licitación pública"/>
    <n v="1"/>
    <n v="6"/>
    <n v="6"/>
    <n v="18657000"/>
    <s v="UNIDAD"/>
    <s v="NO SOLICITADAS"/>
  </r>
  <r>
    <x v="6"/>
    <x v="34"/>
    <n v="10"/>
    <s v="OTROS MATERIALES Y SUMINISTROS"/>
    <s v="ADHESIVO ESTRUCTURAL"/>
    <n v="31201600"/>
    <s v="Licitación pública"/>
    <n v="1"/>
    <n v="6"/>
    <n v="1"/>
    <n v="20970000"/>
    <s v="UNIDAD"/>
    <s v="NO SOLICITADAS"/>
  </r>
  <r>
    <x v="6"/>
    <x v="34"/>
    <n v="10"/>
    <s v="OTROS MATERIALES Y SUMINISTROS"/>
    <s v="SOLDADURA 4777"/>
    <n v="23271800"/>
    <s v="Licitación pública"/>
    <n v="1"/>
    <n v="6"/>
    <n v="10"/>
    <n v="22491000"/>
    <s v="KILOGRAMO"/>
    <s v="NO SOLICITADAS"/>
  </r>
  <r>
    <x v="6"/>
    <x v="34"/>
    <n v="10"/>
    <s v="OTROS MATERIALES Y SUMINISTROS"/>
    <s v="PANEL METALICO DE ALUMINIO "/>
    <n v="30102000"/>
    <s v="Licitación pública"/>
    <n v="1"/>
    <n v="6"/>
    <n v="1"/>
    <n v="28863000"/>
    <s v="UNIDAD"/>
    <s v="NO SOLICITADAS"/>
  </r>
  <r>
    <x v="6"/>
    <x v="34"/>
    <n v="10"/>
    <s v="OTROS MATERIALES Y SUMINISTROS"/>
    <s v="FIBRA DE VIDRIO ANTIFLAMA "/>
    <n v="11151500"/>
    <s v="Licitación pública"/>
    <n v="1"/>
    <n v="6"/>
    <n v="4"/>
    <n v="42411600"/>
    <s v="UNIDAD"/>
    <s v="NO SOLICITADAS"/>
  </r>
  <r>
    <x v="6"/>
    <x v="34"/>
    <n v="10"/>
    <s v="OTROS MATERIALES Y SUMINISTROS"/>
    <s v="ELEMENTOS PARA MODIFICACIÓN DE BANCOS, INSTRUMENTACIÓN DE ESPECÍMENES DE ENSAYOS Y ACCESORIOS PARA ENSAYOS"/>
    <n v="23153100"/>
    <s v="Selección abreviada menor cuantía"/>
    <n v="3"/>
    <n v="5"/>
    <n v="1"/>
    <n v="3225918"/>
    <s v="UNIDAD"/>
    <s v="NO SOLICITADAS"/>
  </r>
  <r>
    <x v="6"/>
    <x v="34"/>
    <n v="10"/>
    <s v="OTROS MATERIALES Y SUMINISTROS"/>
    <s v="CABLE   P/N:  02300010-20  /  55A6036-20-9/5-9"/>
    <n v="26121600"/>
    <s v="Selección abreviada menor cuantía"/>
    <n v="2"/>
    <n v="6"/>
    <n v="10"/>
    <n v="83500"/>
    <s v="METRO"/>
    <s v="NO SOLICITADAS"/>
  </r>
  <r>
    <x v="6"/>
    <x v="34"/>
    <n v="10"/>
    <s v="OTROS MATERIALES Y SUMINISTROS"/>
    <s v="CABLE   P/N:  M22759/16-08-9"/>
    <n v="26121600"/>
    <s v="Selección abreviada menor cuantía"/>
    <n v="2"/>
    <n v="6"/>
    <n v="200"/>
    <n v="2670000"/>
    <s v="UNIDAD"/>
    <s v="NO SOLICITADAS"/>
  </r>
  <r>
    <x v="6"/>
    <x v="34"/>
    <n v="10"/>
    <s v="OTROS MATERIALES Y SUMINISTROS"/>
    <s v="CABLE   P/N:  M22759/16-10-9"/>
    <n v="26121600"/>
    <s v="Selección abreviada menor cuantía"/>
    <n v="2"/>
    <n v="6"/>
    <n v="40"/>
    <n v="84000"/>
    <s v="METRO"/>
    <s v="NO SOLICITADAS"/>
  </r>
  <r>
    <x v="6"/>
    <x v="34"/>
    <n v="10"/>
    <s v="OTROS MATERIALES Y SUMINISTROS"/>
    <s v="CABLE   P/N:  M22759/16-12-9"/>
    <n v="26121600"/>
    <s v="Selección abreviada menor cuantía"/>
    <n v="2"/>
    <n v="6"/>
    <n v="100"/>
    <n v="120000"/>
    <s v="METRO"/>
    <s v="NO SOLICITADAS"/>
  </r>
  <r>
    <x v="6"/>
    <x v="34"/>
    <n v="10"/>
    <s v="OTROS MATERIALES Y SUMINISTROS"/>
    <s v="CABLE   P/N:  M22759/16-16-9"/>
    <n v="26121600"/>
    <s v="Selección abreviada menor cuantía"/>
    <n v="2"/>
    <n v="6"/>
    <n v="2000"/>
    <n v="6800000"/>
    <s v="METRO"/>
    <s v="NO SOLICITADAS"/>
  </r>
  <r>
    <x v="6"/>
    <x v="34"/>
    <n v="10"/>
    <s v="OTROS MATERIALES Y SUMINISTROS"/>
    <s v="CABLE   P/N:  M22759/16-18-9"/>
    <n v="26121600"/>
    <s v="Selección abreviada menor cuantía"/>
    <n v="2"/>
    <n v="6"/>
    <n v="2000"/>
    <n v="4600000"/>
    <s v="METRO"/>
    <s v="NO SOLICITADAS"/>
  </r>
  <r>
    <x v="6"/>
    <x v="34"/>
    <n v="10"/>
    <s v="OTROS MATERIALES Y SUMINISTROS"/>
    <s v="CABLE   P/N:  M22759/16-20-9"/>
    <n v="26121600"/>
    <s v="Selección abreviada menor cuantía"/>
    <n v="2"/>
    <n v="6"/>
    <n v="10000"/>
    <n v="17000000"/>
    <s v="METRO"/>
    <s v="NO SOLICITADAS"/>
  </r>
  <r>
    <x v="6"/>
    <x v="34"/>
    <n v="10"/>
    <s v="OTROS MATERIALES Y SUMINISTROS"/>
    <s v="CABLE   P/N:  M22759/16-22-9"/>
    <n v="26121600"/>
    <s v="Selección abreviada menor cuantía"/>
    <n v="2"/>
    <n v="6"/>
    <n v="500"/>
    <n v="850000"/>
    <s v="METRO"/>
    <s v="NO SOLICITADAS"/>
  </r>
  <r>
    <x v="6"/>
    <x v="34"/>
    <n v="10"/>
    <s v="OTROS MATERIALES Y SUMINISTROS"/>
    <s v="CABLE   P/N:  M22759/16-24-9"/>
    <n v="26121600"/>
    <s v="Selección abreviada menor cuantía"/>
    <n v="2"/>
    <n v="6"/>
    <n v="400"/>
    <n v="500000"/>
    <s v="METRO"/>
    <s v="NO SOLICITADAS"/>
  </r>
  <r>
    <x v="6"/>
    <x v="34"/>
    <n v="10"/>
    <s v="OTROS MATERIALES Y SUMINISTROS"/>
    <s v="CABLE   P/N:  M22759/16-8-9"/>
    <n v="26121600"/>
    <s v="Selección abreviada menor cuantía"/>
    <n v="2"/>
    <n v="6"/>
    <n v="50"/>
    <n v="210000"/>
    <s v="METRO"/>
    <s v="NO SOLICITADAS"/>
  </r>
  <r>
    <x v="6"/>
    <x v="34"/>
    <n v="10"/>
    <s v="OTROS MATERIALES Y SUMINISTROS"/>
    <s v="CABLE   P/N:  M27500-20SB2T23"/>
    <n v="26121600"/>
    <s v="Selección abreviada menor cuantía"/>
    <n v="2"/>
    <n v="6"/>
    <n v="100"/>
    <n v="1640000"/>
    <s v="METRO"/>
    <s v="NO SOLICITADAS"/>
  </r>
  <r>
    <x v="6"/>
    <x v="34"/>
    <n v="10"/>
    <s v="OTROS MATERIALES Y SUMINISTROS"/>
    <s v="CABLE   P/N:  M27500-20SB2U23"/>
    <n v="26121600"/>
    <s v="Selección abreviada menor cuantía"/>
    <n v="2"/>
    <n v="6"/>
    <n v="27"/>
    <n v="89100"/>
    <s v="METRO"/>
    <s v="NO SOLICITADAS"/>
  </r>
  <r>
    <x v="6"/>
    <x v="34"/>
    <n v="10"/>
    <s v="OTROS MATERIALES Y SUMINISTROS"/>
    <s v="CABLE   P/N:  M27500-22SB2T23"/>
    <n v="26121600"/>
    <s v="Selección abreviada menor cuantía"/>
    <n v="2"/>
    <n v="6"/>
    <n v="100"/>
    <n v="1785000"/>
    <s v="METRO"/>
    <s v="NO SOLICITADAS"/>
  </r>
  <r>
    <x v="6"/>
    <x v="34"/>
    <n v="10"/>
    <s v="OTROS MATERIALES Y SUMINISTROS"/>
    <s v="CABLE   P/N:  M27500-22SB3T23"/>
    <n v="26121600"/>
    <s v="Selección abreviada menor cuantía"/>
    <n v="2"/>
    <n v="6"/>
    <n v="100"/>
    <n v="2860000"/>
    <s v="METRO"/>
    <s v="NO SOLICITADAS"/>
  </r>
  <r>
    <x v="6"/>
    <x v="34"/>
    <n v="10"/>
    <s v="OTROS MATERIALES Y SUMINISTROS"/>
    <s v="CABLE   P/N:  M5846-2A2/16"/>
    <n v="26121600"/>
    <s v="Selección abreviada menor cuantía"/>
    <n v="2"/>
    <n v="6"/>
    <n v="20"/>
    <n v="1785000"/>
    <s v="METRO"/>
    <s v="NO SOLICITADAS"/>
  </r>
  <r>
    <x v="6"/>
    <x v="34"/>
    <n v="10"/>
    <s v="OTROS MATERIALES Y SUMINISTROS"/>
    <s v="LIJA   P/N:  LIJA PARA TRABAJO EN SECO A/O DRI-LUBE  STICK ON 2&quot; X 3/4 X 45 YARDAS GRANO NO 120   "/>
    <n v="27112737"/>
    <s v="Selección abreviada menor cuantía"/>
    <n v="2"/>
    <n v="6"/>
    <n v="10"/>
    <n v="2092000"/>
    <s v="UNIDAD"/>
    <s v="NO SOLICITADAS"/>
  </r>
  <r>
    <x v="6"/>
    <x v="34"/>
    <n v="10"/>
    <s v="OTROS MATERIALES Y SUMINISTROS"/>
    <s v="CABLE   P/N:  MS22759/16-1"/>
    <n v="26121600"/>
    <s v="Selección abreviada menor cuantía"/>
    <n v="2"/>
    <n v="6"/>
    <n v="6"/>
    <n v="32130"/>
    <s v="UNIDAD"/>
    <s v="NO SOLICITADAS"/>
  </r>
  <r>
    <x v="6"/>
    <x v="34"/>
    <n v="10"/>
    <s v="OTROS MATERIALES Y SUMINISTROS"/>
    <s v="CINTA"/>
    <n v="27113101"/>
    <s v="Selección abreviada menor cuantía"/>
    <n v="2"/>
    <n v="6"/>
    <n v="4"/>
    <n v="1828000"/>
    <s v="UNIDAD"/>
    <s v="NO SOLICITADAS"/>
  </r>
  <r>
    <x v="6"/>
    <x v="34"/>
    <n v="10"/>
    <s v="OTROS MATERIALES Y SUMINISTROS"/>
    <s v="CABLE   P/N:  MS22759/16-4"/>
    <n v="26121600"/>
    <s v="Selección abreviada menor cuantía"/>
    <n v="2"/>
    <n v="6"/>
    <n v="90"/>
    <n v="432000"/>
    <s v="METRO"/>
    <s v="NO SOLICITADAS"/>
  </r>
  <r>
    <x v="6"/>
    <x v="34"/>
    <n v="10"/>
    <s v="OTROS MATERIALES Y SUMINISTROS"/>
    <s v="CABLE   P/N:  WM5846-2A2/16"/>
    <n v="26121600"/>
    <s v="Selección abreviada menor cuantía"/>
    <n v="2"/>
    <n v="6"/>
    <n v="9"/>
    <n v="64800"/>
    <s v="UNIDAD"/>
    <s v="NO SOLICITADAS"/>
  </r>
  <r>
    <x v="6"/>
    <x v="34"/>
    <n v="10"/>
    <s v="OTROS MATERIALES Y SUMINISTROS"/>
    <s v="CABLE   P/N:  WM-85/U MIL-C-5898C GAVIT WF 14/U"/>
    <n v="26121600"/>
    <s v="Selección abreviada menor cuantía"/>
    <n v="2"/>
    <n v="6"/>
    <n v="15"/>
    <n v="482250"/>
    <s v="METRO"/>
    <s v="NO SOLICITADAS"/>
  </r>
  <r>
    <x v="6"/>
    <x v="34"/>
    <n v="10"/>
    <s v="OTROS MATERIALES Y SUMINISTROS"/>
    <s v="CINTA"/>
    <n v="27113101"/>
    <s v="Selección abreviada menor cuantía"/>
    <n v="2"/>
    <n v="6"/>
    <n v="4"/>
    <n v="1666000"/>
    <s v="UNIDAD"/>
    <s v="NO SOLICITADAS"/>
  </r>
  <r>
    <x v="6"/>
    <x v="34"/>
    <n v="10"/>
    <s v="OTROS MATERIALES Y SUMINISTROS"/>
    <s v="BROCA   P/N:  BROCA DE ROSCA   3/32&quot;"/>
    <n v="20111614"/>
    <s v="Selección abreviada menor cuantía"/>
    <n v="2"/>
    <n v="6"/>
    <n v="24"/>
    <n v="1514400"/>
    <s v="UNIDAD"/>
    <s v="NO SOLICITADAS"/>
  </r>
  <r>
    <x v="6"/>
    <x v="34"/>
    <n v="10"/>
    <s v="OTROS MATERIALES Y SUMINISTROS"/>
    <s v="BROCA   P/N:  BROCA COBALTO  BROCA 1/4&quot;"/>
    <n v="20111614"/>
    <s v="Selección abreviada menor cuantía"/>
    <n v="2"/>
    <n v="6"/>
    <n v="30"/>
    <n v="1321500"/>
    <s v="UNIDAD"/>
    <s v="NO SOLICITADAS"/>
  </r>
  <r>
    <x v="6"/>
    <x v="34"/>
    <n v="10"/>
    <s v="OTROS MATERIALES Y SUMINISTROS"/>
    <s v="BROCA   P/N:  BROCA COBALTO  #30"/>
    <n v="20111614"/>
    <s v="Selección abreviada menor cuantía"/>
    <n v="2"/>
    <n v="6"/>
    <n v="60"/>
    <n v="1272000"/>
    <s v="UNIDAD"/>
    <s v="NO SOLICITADAS"/>
  </r>
  <r>
    <x v="6"/>
    <x v="34"/>
    <n v="10"/>
    <s v="OTROS MATERIALES Y SUMINISTROS"/>
    <s v="SELLANTE   P/N:  PR1440B1/2"/>
    <n v="31133711"/>
    <s v="Selección abreviada menor cuantía"/>
    <n v="2"/>
    <n v="6"/>
    <n v="8"/>
    <n v="1258000"/>
    <s v="UNIDAD"/>
    <s v="NO SOLICITADAS"/>
  </r>
  <r>
    <x v="6"/>
    <x v="34"/>
    <n v="10"/>
    <s v="OTROS MATERIALES Y SUMINISTROS"/>
    <s v="SELLANTE   P/N:  PR1440A1/2"/>
    <n v="31133711"/>
    <s v="Selección abreviada menor cuantía"/>
    <n v="2"/>
    <n v="6"/>
    <n v="8"/>
    <n v="1257600"/>
    <s v="UNIDAD"/>
    <s v="NO SOLICITADAS"/>
  </r>
  <r>
    <x v="6"/>
    <x v="34"/>
    <n v="10"/>
    <s v="OTROS MATERIALES Y SUMINISTROS"/>
    <s v="BROCA   P/N:  BROCA COBALTO  #40"/>
    <n v="20111614"/>
    <s v="Selección abreviada menor cuantía"/>
    <n v="2"/>
    <n v="6"/>
    <n v="60"/>
    <n v="1194000"/>
    <s v="UNIDAD"/>
    <s v="NO SOLICITADAS"/>
  </r>
  <r>
    <x v="6"/>
    <x v="34"/>
    <n v="10"/>
    <s v="OTROS MATERIALES Y SUMINISTROS"/>
    <s v="LIJA   P/N:  LIJA PARA TRABAJO EN SECO  A/O DRI-LUBE  STICK ON 2&quot; X 3/4 X 45 YARDAS GRANO NO 320  PRESENTACION DE CAJA POR 50 UNIDADES "/>
    <n v="27112737"/>
    <s v="Selección abreviada menor cuantía"/>
    <n v="2"/>
    <n v="6"/>
    <n v="5"/>
    <n v="1046000"/>
    <s v="UNIDAD"/>
    <s v="NO SOLICITADAS"/>
  </r>
  <r>
    <x v="6"/>
    <x v="34"/>
    <n v="10"/>
    <s v="OTROS MATERIALES Y SUMINISTROS"/>
    <s v="LIJA   P/N:  LIJA PARA TRABAJO EN SECO   CLEAN SANDING DISC LIJA DE MINERAL DE ÓXIDO DE ALUMINIO GRANO NO 80  DISCO PARA LIJADO EN SECO NO. 80  PRESENTACION DE CAJA POR 50 UNIDADES"/>
    <n v="27112737"/>
    <s v="Selección abreviada menor cuantía"/>
    <n v="2"/>
    <n v="6"/>
    <n v="5"/>
    <n v="1045000"/>
    <s v="UNIDAD"/>
    <s v="NO SOLICITADAS"/>
  </r>
  <r>
    <x v="6"/>
    <x v="34"/>
    <n v="10"/>
    <s v="OTROS MATERIALES Y SUMINISTROS"/>
    <s v="BROCA   P/N:  BROCA COBALTO  #10"/>
    <n v="20111614"/>
    <s v="Selección abreviada menor cuantía"/>
    <n v="2"/>
    <n v="6"/>
    <n v="30"/>
    <n v="999600"/>
    <s v="UNIDAD"/>
    <s v="NO SOLICITADAS"/>
  </r>
  <r>
    <x v="6"/>
    <x v="34"/>
    <n v="10"/>
    <s v="OTROS MATERIALES Y SUMINISTROS"/>
    <s v="LIJA   P/N:  LIJA PARA TRABAJO EN SECO   CLEAN SANDING DISC LIJA DE MINERAL DE ÓXIDO DE ALUMINIO GRANO NO 600  LIJA NO. 600"/>
    <n v="27112737"/>
    <s v="Selección abreviada menor cuantía"/>
    <n v="2"/>
    <n v="6"/>
    <n v="2"/>
    <n v="999600"/>
    <s v="UNIDAD"/>
    <s v="NO SOLICITADAS"/>
  </r>
  <r>
    <x v="6"/>
    <x v="34"/>
    <n v="10"/>
    <s v="OTROS MATERIALES Y SUMINISTROS"/>
    <s v="BROCA   P/N:  BROCA COBALTO  #16"/>
    <n v="20111614"/>
    <s v="Selección abreviada menor cuantía"/>
    <n v="2"/>
    <n v="6"/>
    <n v="30"/>
    <n v="924000"/>
    <s v="UNIDAD"/>
    <s v="NO SOLICITADAS"/>
  </r>
  <r>
    <x v="6"/>
    <x v="34"/>
    <n v="10"/>
    <s v="OTROS MATERIALES Y SUMINISTROS"/>
    <s v="BROCA   P/N:  BROCA COBALTO  #27"/>
    <n v="20111614"/>
    <s v="Selección abreviada menor cuantía"/>
    <n v="2"/>
    <n v="6"/>
    <n v="36"/>
    <n v="900000"/>
    <s v="UNIDAD"/>
    <s v="NO SOLICITADAS"/>
  </r>
  <r>
    <x v="6"/>
    <x v="34"/>
    <n v="10"/>
    <s v="OTROS MATERIALES Y SUMINISTROS"/>
    <s v="BROCA   P/N:  BROCA COBALTO  BROCA 3/16&quot;"/>
    <n v="20111614"/>
    <s v="Selección abreviada menor cuantía"/>
    <n v="2"/>
    <n v="6"/>
    <n v="30"/>
    <n v="892500"/>
    <s v="UNIDAD"/>
    <s v="NO SOLICITADAS"/>
  </r>
  <r>
    <x v="6"/>
    <x v="34"/>
    <n v="10"/>
    <s v="OTROS MATERIALES Y SUMINISTROS"/>
    <s v="BROCA   P/N:  BROCA COBALTO  BROCA 5/32&quot;"/>
    <n v="20111614"/>
    <s v="Selección abreviada menor cuantía"/>
    <n v="2"/>
    <n v="6"/>
    <n v="30"/>
    <n v="807000"/>
    <s v="UNIDAD"/>
    <s v="NO SOLICITADAS"/>
  </r>
  <r>
    <x v="6"/>
    <x v="34"/>
    <n v="10"/>
    <s v="OTROS MATERIALES Y SUMINISTROS"/>
    <s v="BROCA   P/N:  BROCA DE ROSCA  #23"/>
    <n v="20111614"/>
    <s v="Selección abreviada menor cuantía"/>
    <n v="2"/>
    <n v="6"/>
    <n v="9"/>
    <n v="792900"/>
    <s v="UNIDAD"/>
    <s v="NO SOLICITADAS"/>
  </r>
  <r>
    <x v="6"/>
    <x v="34"/>
    <n v="10"/>
    <s v="OTROS MATERIALES Y SUMINISTROS"/>
    <s v="BROCA   P/N:  BROCA COBALTO  #21"/>
    <n v="20111614"/>
    <s v="Selección abreviada menor cuantía"/>
    <n v="2"/>
    <n v="6"/>
    <n v="30"/>
    <n v="780000"/>
    <s v="UNIDAD"/>
    <s v="NO SOLICITADAS"/>
  </r>
  <r>
    <x v="6"/>
    <x v="34"/>
    <n v="10"/>
    <s v="OTROS MATERIALES Y SUMINISTROS"/>
    <s v="LIJA   P/N:  LIJA PARA TRABAJO EN SECO   CLEAN SANDING DISC LIJA DE MINERAL DE ÓXIDO DE ALUMINIO GRANO NO 400  DISCO PARA LIJADO EN SECO NO. 400  PRESENTACION DE CAJA POR 50 UNIDADES"/>
    <n v="27112737"/>
    <s v="Selección abreviada menor cuantía"/>
    <n v="2"/>
    <n v="6"/>
    <n v="1.5"/>
    <n v="749430"/>
    <s v="UNIDAD"/>
    <s v="NO SOLICITADAS"/>
  </r>
  <r>
    <x v="6"/>
    <x v="34"/>
    <n v="10"/>
    <s v="OTROS MATERIALES Y SUMINISTROS"/>
    <s v="BROCA   P/N:  BROCA DE ROSCA   1/8&quot;"/>
    <n v="20111614"/>
    <s v="Selección abreviada menor cuantía"/>
    <n v="2"/>
    <n v="6"/>
    <n v="12"/>
    <n v="742800"/>
    <s v="UNIDAD"/>
    <s v="NO SOLICITADAS"/>
  </r>
  <r>
    <x v="6"/>
    <x v="34"/>
    <n v="10"/>
    <s v="OTROS MATERIALES Y SUMINISTROS"/>
    <s v="BROCA   P/N:  BROCA DE ROSCA   1/4&quot;"/>
    <n v="20111614"/>
    <s v="Selección abreviada menor cuantía"/>
    <n v="2"/>
    <n v="6"/>
    <n v="9"/>
    <n v="720000"/>
    <s v="UNIDAD"/>
    <s v="NO SOLICITADAS"/>
  </r>
  <r>
    <x v="6"/>
    <x v="34"/>
    <n v="10"/>
    <s v="OTROS MATERIALES Y SUMINISTROS"/>
    <s v="BROCA   P/N:  BROCA COBALTO  BROCA 1/8&quot;"/>
    <n v="20111614"/>
    <s v="Selección abreviada menor cuantía"/>
    <n v="2"/>
    <n v="6"/>
    <n v="30"/>
    <n v="651000"/>
    <s v="UNIDAD"/>
    <s v="NO SOLICITADAS"/>
  </r>
  <r>
    <x v="6"/>
    <x v="34"/>
    <n v="10"/>
    <s v="OTROS MATERIALES Y SUMINISTROS"/>
    <s v="BROCA   P/N:  BROCA COBALTO  #13"/>
    <n v="20111614"/>
    <s v="Selección abreviada menor cuantía"/>
    <n v="2"/>
    <n v="6"/>
    <n v="20"/>
    <n v="634000"/>
    <s v="UNIDAD"/>
    <s v="NO SOLICITADAS"/>
  </r>
  <r>
    <x v="6"/>
    <x v="34"/>
    <n v="10"/>
    <s v="OTROS MATERIALES Y SUMINISTROS"/>
    <s v="BROCA   P/N:  BROCA DE ROSCA  #13"/>
    <n v="20111614"/>
    <s v="Selección abreviada menor cuantía"/>
    <n v="2"/>
    <n v="6"/>
    <n v="9"/>
    <n v="621450"/>
    <s v="UNIDAD"/>
    <s v="NO SOLICITADAS"/>
  </r>
  <r>
    <x v="6"/>
    <x v="34"/>
    <n v="10"/>
    <s v="OTROS MATERIALES Y SUMINISTROS"/>
    <s v="BROCA   P/N:  BROCA DE ROSCA  #40"/>
    <n v="20111614"/>
    <s v="Selección abreviada menor cuantía"/>
    <n v="2"/>
    <n v="6"/>
    <n v="12"/>
    <n v="607800"/>
    <s v="UNIDAD"/>
    <s v="NO SOLICITADAS"/>
  </r>
  <r>
    <x v="6"/>
    <x v="34"/>
    <n v="10"/>
    <s v="OTROS MATERIALES Y SUMINISTROS"/>
    <s v="BROCA   P/N:  BROCA DE ROSCA   3/16&quot;"/>
    <n v="20111614"/>
    <s v="Selección abreviada menor cuantía"/>
    <n v="2"/>
    <n v="6"/>
    <n v="10"/>
    <n v="599000"/>
    <s v="UNIDAD"/>
    <s v="NO SOLICITADAS"/>
  </r>
  <r>
    <x v="6"/>
    <x v="34"/>
    <n v="10"/>
    <s v="OTROS MATERIALES Y SUMINISTROS"/>
    <s v="BROCA   P/N:  BROCA DE ROSCA  #10"/>
    <n v="20111614"/>
    <s v="Selección abreviada menor cuantía"/>
    <n v="2"/>
    <n v="6"/>
    <n v="9"/>
    <n v="591300"/>
    <s v="UNIDAD"/>
    <s v="NO SOLICITADAS"/>
  </r>
  <r>
    <x v="6"/>
    <x v="34"/>
    <n v="10"/>
    <s v="OTROS MATERIALES Y SUMINISTROS"/>
    <s v="BROCA   P/N:  BROCA DE ROSCA  #21"/>
    <n v="20111614"/>
    <s v="Selección abreviada menor cuantía"/>
    <n v="2"/>
    <n v="6"/>
    <n v="9"/>
    <n v="576000"/>
    <s v="UNIDAD"/>
    <s v="NO SOLICITADAS"/>
  </r>
  <r>
    <x v="6"/>
    <x v="34"/>
    <n v="10"/>
    <s v="OTROS MATERIALES Y SUMINISTROS"/>
    <s v="IMPRIMANTE   P/N:  PRIMER  VERDE MIL-PRF-23377 TIPO II CLASE N "/>
    <n v="31211500"/>
    <s v="Selección abreviada menor cuantía"/>
    <n v="2"/>
    <n v="6"/>
    <n v="3"/>
    <n v="1759350"/>
    <s v="GALON"/>
    <s v="NO SOLICITADAS"/>
  </r>
  <r>
    <x v="6"/>
    <x v="34"/>
    <n v="10"/>
    <s v="OTROS MATERIALES Y SUMINISTROS"/>
    <s v="BROCA   P/N:  BROCA COBALTO  BROCA 3/32&quot;"/>
    <n v="20111614"/>
    <s v="Selección abreviada menor cuantía"/>
    <n v="2"/>
    <n v="6"/>
    <n v="30"/>
    <n v="535500"/>
    <s v="UNIDAD"/>
    <s v="NO SOLICITADAS"/>
  </r>
  <r>
    <x v="6"/>
    <x v="34"/>
    <n v="10"/>
    <s v="OTROS MATERIALES Y SUMINISTROS"/>
    <s v="IMPRIMANTE   P/N:  PRIMER PARA COMPUESTOS  "/>
    <n v="31211500"/>
    <s v="Selección abreviada menor cuantía"/>
    <n v="2"/>
    <n v="6"/>
    <n v="1"/>
    <n v="2082500"/>
    <s v="GALON"/>
    <s v="NO SOLICITADAS"/>
  </r>
  <r>
    <x v="6"/>
    <x v="34"/>
    <n v="10"/>
    <s v="OTROS MATERIALES Y SUMINISTROS"/>
    <s v="BROCA   P/N:  BROCA DE ROSCA  #30"/>
    <n v="20111614"/>
    <s v="Licitación pública"/>
    <n v="2"/>
    <n v="6"/>
    <n v="9"/>
    <n v="463500"/>
    <s v="UNIDAD"/>
    <s v="NO SOLICITADAS"/>
  </r>
  <r>
    <x v="6"/>
    <x v="34"/>
    <n v="10"/>
    <s v="OTROS MATERIALES Y SUMINISTROS"/>
    <s v="PAPEL KRAFT"/>
    <n v="60121100"/>
    <s v="Licitación pública"/>
    <n v="2"/>
    <n v="6"/>
    <n v="5"/>
    <n v="446250"/>
    <s v="UNIDAD"/>
    <s v="NO SOLICITADAS"/>
  </r>
  <r>
    <x v="6"/>
    <x v="34"/>
    <n v="10"/>
    <s v="OTROS MATERIALES Y SUMINISTROS"/>
    <s v="LIJA   P/N:  LIJA PARA TRABAJO EN SECO   CLEAN SANDING DISC LIJA DE MINERAL DE ÓXIDO DE ALUMINIO GRANO NO 220  DISCO PARA LIJADO EN SECO NO. 220  PRESENTACION DE CAJA POR 50 UNIDADES"/>
    <n v="27112737"/>
    <s v="Licitación pública"/>
    <n v="2"/>
    <n v="6"/>
    <n v="2"/>
    <n v="418000"/>
    <s v="UNIDAD"/>
    <s v="NO SOLICITADAS"/>
  </r>
  <r>
    <x v="6"/>
    <x v="34"/>
    <n v="10"/>
    <s v="OTROS MATERIALES Y SUMINISTROS"/>
    <s v="LIJA   P/N:  LIJA PARA TRABAJO EN SECO   CLEAN SANDING DISC LIJA DE MINERAL DE ÓXIDO DE ALUMINIO GRANO NO 180  DISCO PARA LIJADO EN SECO NO. 180  PRESENTACION DE CAJA POR 50 UNIDADES"/>
    <n v="27112737"/>
    <s v="Licitación pública"/>
    <n v="2"/>
    <n v="6"/>
    <n v="2"/>
    <n v="417000"/>
    <s v="UNIDAD"/>
    <s v="NO SOLICITADAS"/>
  </r>
  <r>
    <x v="6"/>
    <x v="34"/>
    <n v="10"/>
    <s v="OTROS MATERIALES Y SUMINISTROS"/>
    <s v="LIJA   P/N:  LIJA PARA TRABAJO EN SECO   CLEAN SANDING DISC LIJA DE MINERAL DE ÓXIDO DE ALUMINIO GRANO NO 320  DISCO PARA LIJADO EN SECO NO. 320"/>
    <n v="27112737"/>
    <s v="Licitación pública"/>
    <n v="2"/>
    <n v="6"/>
    <n v="2"/>
    <n v="417000"/>
    <s v="UNIDAD"/>
    <s v="NO SOLICITADAS"/>
  </r>
  <r>
    <x v="6"/>
    <x v="34"/>
    <n v="10"/>
    <s v="OTROS MATERIALES Y SUMINISTROS"/>
    <s v="LIJA   P/N:  LIJA ADHESIVA DE 6&quot; EN DISCO GRANO 320: LIJA DE MINERAL DE ÓXIDO DE ALUMINIO GRANO NO 320;  LIJA ADHESIVA DE 6&quot; EN DISCO GRANO 320 , PRESENTACION DE CAJA POR 50 UNIDADES"/>
    <n v="27112737"/>
    <s v="Licitación pública"/>
    <n v="2"/>
    <n v="6"/>
    <n v="2"/>
    <n v="416500"/>
    <s v="UNIDAD"/>
    <s v="NO SOLICITADAS"/>
  </r>
  <r>
    <x v="6"/>
    <x v="34"/>
    <n v="10"/>
    <s v="OTROS MATERIALES Y SUMINISTROS"/>
    <s v="LIJA   P/N:  LIJA PARA TRABAJO EN SECO   A/O DRI-LUBE  STICK ON  2&quot; X 3/4 X 45 YARDAS GRANO NO 220    PRESENTACION DE CAJA POR 50 UNIDADES"/>
    <n v="27112737"/>
    <s v="Licitación pública"/>
    <n v="2"/>
    <n v="6"/>
    <n v="2"/>
    <n v="416500"/>
    <s v="UNIDAD"/>
    <s v="NO SOLICITADAS"/>
  </r>
  <r>
    <x v="6"/>
    <x v="34"/>
    <n v="10"/>
    <s v="OTROS MATERIALES Y SUMINISTROS"/>
    <s v="LIJA   P/N:  LIJA PARA TRABAJO EN SECO   CLEAN SANDING DISC LIJA DE MINERAL DE ÓXIDO DE ALUMINIO GRANO NO 120  DISCO PARA LIJADO EN SECO NO. 120  PRESENTACION DE CAJA POR 50 UNIDADES"/>
    <n v="27112737"/>
    <s v="Licitación pública"/>
    <n v="2"/>
    <n v="6"/>
    <n v="2"/>
    <n v="416500"/>
    <s v="UNIDAD"/>
    <s v="NO SOLICITADAS"/>
  </r>
  <r>
    <x v="6"/>
    <x v="34"/>
    <n v="10"/>
    <s v="OTROS MATERIALES Y SUMINISTROS"/>
    <s v="LIJA   P/N:  LIJA ADHESIVA DE 5&quot; EN DISCO GRANO 180: LIJA DE MINERAL DE ÓXIDO DE ALUMINIO GRANO NO 180; MARCA 3M  LIJA ADHESIVA B0912DO 6 PULGDIAMENO.180"/>
    <n v="27112737"/>
    <s v="Licitación pública"/>
    <n v="2"/>
    <n v="6"/>
    <n v="2"/>
    <n v="416400"/>
    <s v="UNIDAD"/>
    <s v="NO SOLICITADAS"/>
  </r>
  <r>
    <x v="6"/>
    <x v="34"/>
    <n v="10"/>
    <s v="OTROS MATERIALES Y SUMINISTROS"/>
    <s v="LIJA   P/N:  LIJA PARA TRABAJO EN SECO   CLEAN SANDING DISC LIJA DE MINERAL DE ÓXIDO DE ALUMINIO GRANO NO 150  DISCO PARA LIJADO EN SECO NO. 150"/>
    <n v="27112737"/>
    <s v="Licitación pública"/>
    <n v="2"/>
    <n v="6"/>
    <n v="2"/>
    <n v="416000"/>
    <s v="UNIDAD"/>
    <s v="NO SOLICITADAS"/>
  </r>
  <r>
    <x v="6"/>
    <x v="34"/>
    <n v="10"/>
    <s v="OTROS MATERIALES Y SUMINISTROS"/>
    <s v="BROCA   P/N:  BROCA 1/8 COBALTO DE 12&quot;  "/>
    <n v="20111614"/>
    <s v="Licitación pública"/>
    <n v="2"/>
    <n v="6"/>
    <n v="4"/>
    <n v="103600"/>
    <s v="UNIDAD"/>
    <s v="NO SOLICITADAS"/>
  </r>
  <r>
    <x v="6"/>
    <x v="34"/>
    <n v="10"/>
    <s v="OTROS MATERIALES Y SUMINISTROS"/>
    <s v="BROCA   P/N:  BROCA 3/32 COBALTO DE 12&quot;  "/>
    <n v="20111614"/>
    <s v="Licitación pública"/>
    <n v="2"/>
    <n v="6"/>
    <n v="4"/>
    <n v="103600"/>
    <s v="UNIDAD"/>
    <s v="NO SOLICITADAS"/>
  </r>
  <r>
    <x v="6"/>
    <x v="34"/>
    <n v="10"/>
    <s v="OTROS MATERIALES Y SUMINISTROS"/>
    <s v="BROCA   P/N:  BROCA #30 COBALTO DE 12&quot;  "/>
    <n v="20111614"/>
    <s v="Licitación pública"/>
    <n v="2"/>
    <n v="6"/>
    <n v="4"/>
    <n v="101200"/>
    <s v="UNIDAD"/>
    <s v="NO SOLICITADAS"/>
  </r>
  <r>
    <x v="6"/>
    <x v="34"/>
    <n v="10"/>
    <s v="OTROS MATERIALES Y SUMINISTROS"/>
    <s v="BROCA   P/N:  BROCA #40 COBALTO DE 12&quot;  "/>
    <n v="20111614"/>
    <s v="Licitación pública"/>
    <n v="2"/>
    <n v="6"/>
    <n v="4"/>
    <n v="101200"/>
    <s v="UNIDAD"/>
    <s v="NO SOLICITADAS"/>
  </r>
  <r>
    <x v="6"/>
    <x v="34"/>
    <n v="10"/>
    <s v="OTROS MATERIALES Y SUMINISTROS"/>
    <s v="BROCA   P/N:  BROCA 3/16 COBALTO DE 12&quot;  "/>
    <n v="20111614"/>
    <s v="Licitación pública"/>
    <n v="2"/>
    <n v="6"/>
    <n v="4"/>
    <n v="95200"/>
    <s v="UNIDAD"/>
    <s v="NO SOLICITADAS"/>
  </r>
  <r>
    <x v="6"/>
    <x v="34"/>
    <n v="10"/>
    <s v="OTROS MATERIALES Y SUMINISTROS"/>
    <s v="ESPATULA   P/N:  ESPATULA PLASTICA 3&quot;PULGADAS"/>
    <n v="31211900"/>
    <s v="Licitación pública"/>
    <n v="2"/>
    <n v="6"/>
    <n v="8"/>
    <n v="76800"/>
    <s v="UNIDAD"/>
    <s v="NO SOLICITADAS"/>
  </r>
  <r>
    <x v="6"/>
    <x v="34"/>
    <n v="10"/>
    <s v="OTROS MATERIALES Y SUMINISTROS"/>
    <s v="PINTURA   P/N:  MIL-PRF-85285D BLANCO FED STD 17925 POLIURETANO TIPO IV CLASE W  POLIURETANO BLANCO BRILLANTE 17925"/>
    <n v="31211500"/>
    <s v="Licitación pública"/>
    <n v="2"/>
    <n v="6"/>
    <n v="3"/>
    <n v="3391500"/>
    <s v="GALON"/>
    <s v="NO SOLICITADAS"/>
  </r>
  <r>
    <x v="6"/>
    <x v="34"/>
    <n v="10"/>
    <s v="OTROS MATERIALES Y SUMINISTROS"/>
    <s v="BROCA   P/N:  BROCA #10 COBALTO DE 12&quot;  "/>
    <n v="20111614"/>
    <s v="Licitación pública"/>
    <n v="2"/>
    <n v="6"/>
    <n v="2"/>
    <n v="59000"/>
    <s v="UNIDAD"/>
    <s v="NO SOLICITADAS"/>
  </r>
  <r>
    <x v="6"/>
    <x v="34"/>
    <n v="10"/>
    <s v="OTROS MATERIALES Y SUMINISTROS"/>
    <s v="BROCA   P/N:  BROCA #13 COBALTO DE 12&quot;  "/>
    <n v="20111614"/>
    <s v="Licitación pública"/>
    <n v="2"/>
    <n v="6"/>
    <n v="2"/>
    <n v="59000"/>
    <s v="UNIDAD"/>
    <s v="NO SOLICITADAS"/>
  </r>
  <r>
    <x v="6"/>
    <x v="34"/>
    <n v="10"/>
    <s v="OTROS MATERIALES Y SUMINISTROS"/>
    <s v="BROCA   P/N:  BROCA #23 COBALTO DE 12&quot;  "/>
    <n v="20111614"/>
    <s v="Licitación pública"/>
    <n v="2"/>
    <n v="6"/>
    <n v="2"/>
    <n v="57200"/>
    <s v="UNIDAD"/>
    <s v="NO SOLICITADAS"/>
  </r>
  <r>
    <x v="6"/>
    <x v="34"/>
    <n v="10"/>
    <s v="OTROS MATERIALES Y SUMINISTROS"/>
    <s v="ESPATULA   P/N:  ESPATULA PLASTICA 2&quot; PULGADAS"/>
    <n v="31211900"/>
    <s v="Licitación pública"/>
    <n v="2"/>
    <n v="6"/>
    <n v="8"/>
    <n v="57200"/>
    <s v="UNIDAD"/>
    <s v="NO SOLICITADAS"/>
  </r>
  <r>
    <x v="6"/>
    <x v="34"/>
    <n v="10"/>
    <s v="OTROS MATERIALES Y SUMINISTROS"/>
    <s v="BROCA   P/N:  BROCA 3/16 COBALTO DE 6&quot;  "/>
    <n v="20111614"/>
    <s v="Licitación pública"/>
    <n v="2"/>
    <n v="6"/>
    <n v="4"/>
    <n v="54800"/>
    <s v="UNIDAD"/>
    <s v="NO SOLICITADAS"/>
  </r>
  <r>
    <x v="6"/>
    <x v="34"/>
    <n v="10"/>
    <s v="OTROS MATERIALES Y SUMINISTROS"/>
    <s v="BROCA   P/N:  BROCA 3/32 COBALTO DE 6&quot;  "/>
    <n v="20111614"/>
    <s v="Licitación pública"/>
    <n v="2"/>
    <n v="6"/>
    <n v="4"/>
    <n v="46600"/>
    <s v="UNIDAD"/>
    <s v="NO SOLICITADAS"/>
  </r>
  <r>
    <x v="6"/>
    <x v="34"/>
    <n v="10"/>
    <s v="OTROS MATERIALES Y SUMINISTROS"/>
    <s v="BROCA   P/N:  BROCA #16 COBALTO DE 12&quot;  "/>
    <n v="20111614"/>
    <s v="Licitación pública"/>
    <n v="2"/>
    <n v="6"/>
    <n v="2"/>
    <n v="45400"/>
    <s v="UNIDAD"/>
    <s v="NO SOLICITADAS"/>
  </r>
  <r>
    <x v="6"/>
    <x v="34"/>
    <n v="10"/>
    <s v="OTROS MATERIALES Y SUMINISTROS"/>
    <s v="BROCA   P/N:  BROCA #27 COBALTO DE 12&quot;  "/>
    <n v="20111614"/>
    <s v="Licitación pública"/>
    <n v="2"/>
    <n v="6"/>
    <n v="2"/>
    <n v="44100"/>
    <s v="UNIDAD"/>
    <s v="NO SOLICITADAS"/>
  </r>
  <r>
    <x v="6"/>
    <x v="34"/>
    <n v="10"/>
    <s v="OTROS MATERIALES Y SUMINISTROS"/>
    <s v="BROCA   P/N:  BROCA 1/8 COBALTO DE 6&quot;  "/>
    <n v="20111614"/>
    <s v="Licitación pública"/>
    <n v="2"/>
    <n v="6"/>
    <n v="4"/>
    <n v="44000"/>
    <s v="UNIDAD"/>
    <s v="NO SOLICITADAS"/>
  </r>
  <r>
    <x v="6"/>
    <x v="34"/>
    <n v="10"/>
    <s v="OTROS MATERIALES Y SUMINISTROS"/>
    <s v="BROCA   P/N:  BROCA #30 COBALTO DE 6&quot;  "/>
    <n v="20111614"/>
    <s v="Licitación pública"/>
    <n v="2"/>
    <n v="6"/>
    <n v="4"/>
    <n v="42800"/>
    <s v="UNIDAD"/>
    <s v="NO SOLICITADAS"/>
  </r>
  <r>
    <x v="6"/>
    <x v="34"/>
    <n v="10"/>
    <s v="OTROS MATERIALES Y SUMINISTROS"/>
    <s v="BROCA   P/N:  BROCA #40 COBALTO DE 6&quot;  "/>
    <n v="20111614"/>
    <s v="Licitación pública"/>
    <n v="2"/>
    <n v="6"/>
    <n v="4"/>
    <n v="41800"/>
    <s v="UNIDAD"/>
    <s v="NO SOLICITADAS"/>
  </r>
  <r>
    <x v="6"/>
    <x v="34"/>
    <n v="10"/>
    <s v="OTROS MATERIALES Y SUMINISTROS"/>
    <s v="ESPATULA   P/N:  ESPATULA PLASTICA 1 &quot; PULGADAS"/>
    <n v="31211900"/>
    <s v="Licitación pública"/>
    <n v="2"/>
    <n v="6"/>
    <n v="8"/>
    <n v="38400"/>
    <s v="UNIDAD"/>
    <s v="NO SOLICITADAS"/>
  </r>
  <r>
    <x v="6"/>
    <x v="34"/>
    <n v="10"/>
    <s v="OTROS MATERIALES Y SUMINISTROS"/>
    <s v="PINTURA   P/N:  PINTURA MIL-PRF-85285 GRIS  FS 26118 TIPO IV CLASE W  PINTURA POLIURETANO GRIS"/>
    <n v="31211500"/>
    <s v="Licitación pública"/>
    <n v="2"/>
    <n v="6"/>
    <n v="8"/>
    <n v="9044000"/>
    <s v="GALON"/>
    <s v="NO SOLICITADAS"/>
  </r>
  <r>
    <x v="6"/>
    <x v="34"/>
    <n v="10"/>
    <s v="OTROS MATERIALES Y SUMINISTROS"/>
    <s v="BROCA   P/N:  BROCA #23 COBALTO DE 6&quot;  "/>
    <n v="20111614"/>
    <s v="Licitación pública"/>
    <n v="2"/>
    <n v="6"/>
    <n v="2"/>
    <n v="29000"/>
    <s v="UNIDAD"/>
    <s v="NO SOLICITADAS"/>
  </r>
  <r>
    <x v="6"/>
    <x v="34"/>
    <n v="10"/>
    <s v="OTROS MATERIALES Y SUMINISTROS"/>
    <s v="BROCA   P/N:  BROCA #13 COBALTO DE 6&quot;  "/>
    <n v="20111614"/>
    <s v="Licitación pública"/>
    <n v="2"/>
    <n v="6"/>
    <n v="2"/>
    <n v="28000"/>
    <s v="UNIDAD"/>
    <s v="NO SOLICITADAS"/>
  </r>
  <r>
    <x v="6"/>
    <x v="34"/>
    <n v="10"/>
    <s v="OTROS MATERIALES Y SUMINISTROS"/>
    <s v="BROCA   P/N:  BROCA #27 COBALTO DE 6&quot;  "/>
    <n v="20111614"/>
    <s v="Licitación pública"/>
    <n v="2"/>
    <n v="6"/>
    <n v="2"/>
    <n v="28000"/>
    <s v="UNIDAD"/>
    <s v="NO SOLICITADAS"/>
  </r>
  <r>
    <x v="6"/>
    <x v="34"/>
    <n v="10"/>
    <s v="OTROS MATERIALES Y SUMINISTROS"/>
    <s v="BROCA   P/N:  BROCA #16 COBALTO DE 6&quot;  "/>
    <n v="20111614"/>
    <s v="Licitación pública"/>
    <n v="2"/>
    <n v="6"/>
    <n v="2"/>
    <n v="27800"/>
    <s v="UNIDAD"/>
    <s v="NO SOLICITADAS"/>
  </r>
  <r>
    <x v="6"/>
    <x v="34"/>
    <n v="10"/>
    <s v="OTROS MATERIALES Y SUMINISTROS"/>
    <s v="BROCA   P/N:  BROCA #10 COBALTO DE 6&quot;  "/>
    <n v="20111614"/>
    <s v="Licitación pública"/>
    <n v="2"/>
    <n v="6"/>
    <n v="2"/>
    <n v="26200"/>
    <s v="UNIDAD"/>
    <s v="NO SOLICITADAS"/>
  </r>
  <r>
    <x v="6"/>
    <x v="34"/>
    <n v="10"/>
    <s v="OTROS MATERIALES Y SUMINISTROS"/>
    <s v="PINTURA   P/N:  PINTURA MIL-PRF-85285D GRIS CLARO BRILLANTE FS 16375 TIPO IV CLASE W  PINTURA POLIURETANO GRIS"/>
    <n v="31211500"/>
    <s v="Licitación pública"/>
    <n v="2"/>
    <n v="6"/>
    <n v="2"/>
    <n v="2261000"/>
    <s v="GALON"/>
    <s v="NO SOLICITADAS"/>
  </r>
  <r>
    <x v="6"/>
    <x v="34"/>
    <n v="10"/>
    <s v="OTROS MATERIALES Y SUMINISTROS"/>
    <s v="PINTURA   P/N:  PINTURA MIL-PRF-85285D NEGRO MATE FED STD 37038 POLIURETANO TIPO IV CLASE W  PINTURA POLIURETANO NEGRO MATE"/>
    <n v="31211500"/>
    <s v="Licitación pública"/>
    <n v="2"/>
    <n v="6"/>
    <n v="1"/>
    <n v="565250"/>
    <s v="GALON"/>
    <s v="NO SOLICITADAS"/>
  </r>
  <r>
    <x v="6"/>
    <x v="34"/>
    <n v="10"/>
    <s v="OTROS MATERIALES Y SUMINISTROS"/>
    <s v="PINTURA   P/N:  PINTURA MIL-PRF-85285D NEGRO SEMIBRILLANTE FED STD 27038 POLIURETANO TIPO IV CLASE W  PINTURA POLIURETANO NEGRO"/>
    <n v="31211500"/>
    <s v="Licitación pública"/>
    <n v="2"/>
    <n v="6"/>
    <n v="3"/>
    <n v="3391500"/>
    <s v="GALON"/>
    <s v="NO SOLICITADAS"/>
  </r>
  <r>
    <x v="6"/>
    <x v="34"/>
    <n v="10"/>
    <s v="OTROS MATERIALES Y SUMINISTROS"/>
    <s v="PINTURA   P/N:  PINTURA POLIURETANO FEDERAL STANDARD SEMIBRILLANTE GRIS CLARO MIL-PRF-85285D FED STD 26375  POLIURETANO GRAY  FS 26375"/>
    <n v="31211500"/>
    <s v="Licitación pública"/>
    <n v="2"/>
    <n v="6"/>
    <n v="3"/>
    <n v="3052350"/>
    <s v="GALON"/>
    <s v="NO SOLICITADAS"/>
  </r>
  <r>
    <x v="6"/>
    <x v="34"/>
    <n v="10"/>
    <s v="OTROS MATERIALES Y SUMINISTROS"/>
    <s v="REMOVEDOR DE PINTURA   P/N:  REMOVEDOR DE PINTURA TTR 2918   "/>
    <n v="31211500"/>
    <s v="Licitación pública"/>
    <n v="2"/>
    <n v="6"/>
    <n v="40"/>
    <n v="120000"/>
    <s v="UNIDAD"/>
    <s v="NO SOLICITADAS"/>
  </r>
  <r>
    <x v="6"/>
    <x v="35"/>
    <n v="10"/>
    <s v="MANTENIMIENTO DE BIENES INMUEBLES"/>
    <s v="MANTENIMIENTO CUBIERTAS HANGARES TALLERES GRUTE"/>
    <n v="72102900"/>
    <s v="Selección abreviada menor cuantía"/>
    <n v="4"/>
    <n v="8"/>
    <n v="1"/>
    <n v="50000000"/>
    <s v="GLOBAL"/>
    <s v="NO SOLICITADAS"/>
  </r>
  <r>
    <x v="6"/>
    <x v="35"/>
    <n v="10"/>
    <s v="MANTENIMIENTO DE BIENES INMUEBLES"/>
    <s v="MANTENIMIENTO MANJUI E INFRAESTRUCUTRA"/>
    <n v="72102900"/>
    <s v="Selección abreviada menor cuantía"/>
    <n v="4"/>
    <n v="8"/>
    <n v="1"/>
    <n v="40000000"/>
    <s v="GLOBAL"/>
    <s v="NO SOLICITADAS"/>
  </r>
  <r>
    <x v="6"/>
    <x v="35"/>
    <n v="10"/>
    <s v="MANTENIMIENTO DE BIENES INMUEBLES"/>
    <s v="MTTO. POZO PROFUNDO"/>
    <n v="72102900"/>
    <s v="Selección abreviada menor cuantía"/>
    <n v="3"/>
    <n v="7"/>
    <n v="1"/>
    <n v="25000000"/>
    <s v="GLOBAL"/>
    <s v="NO SOLICITADAS"/>
  </r>
  <r>
    <x v="6"/>
    <x v="35"/>
    <n v="10"/>
    <s v="MANTENIMIENTO DE BIENES INMUEBLES"/>
    <s v="MTTO. PLANTA PTAR CAMAN"/>
    <n v="72102900"/>
    <s v="Selección abreviada menor cuantía"/>
    <n v="3"/>
    <n v="7"/>
    <n v="1"/>
    <n v="35000000"/>
    <s v="GLOBAL"/>
    <s v="NO SOLICITADAS"/>
  </r>
  <r>
    <x v="6"/>
    <x v="35"/>
    <n v="10"/>
    <s v="MANTENIMIENTO DE BIENES INMUEBLES"/>
    <s v="MTTO. CASINO, RANCHO DE TROPA Y LAVANDERIA "/>
    <n v="72102900"/>
    <s v="Selección abreviada menor cuantía"/>
    <n v="4"/>
    <n v="8"/>
    <n v="1"/>
    <n v="150000000"/>
    <s v="GLOBAL"/>
    <s v="NO SOLICITADAS"/>
  </r>
  <r>
    <x v="6"/>
    <x v="35"/>
    <n v="10"/>
    <s v="MANTENIMIENTO DE BIENES INMUEBLES"/>
    <s v="SERVICIO PINTURA MANTTO TORRES DE VIGILACIA "/>
    <n v="73181104"/>
    <s v="Selección abreviada menor cuantía"/>
    <n v="4"/>
    <n v="8"/>
    <n v="1"/>
    <n v="7000000"/>
    <s v="GLOBAL"/>
    <s v="NO SOLICITADAS"/>
  </r>
  <r>
    <x v="6"/>
    <x v="35"/>
    <n v="10"/>
    <s v="MANTENIMIENTO DE BIENES INMUEBLES"/>
    <s v="MANTENIMIENTO Y ADECUACION DE INSTALACIONES ALMA 5"/>
    <n v="72102900"/>
    <s v="Licitación pública"/>
    <n v="3"/>
    <n v="6"/>
    <n v="1"/>
    <n v="155000000"/>
    <s v="GLOBAL"/>
    <s v="NO SOLICITADAS"/>
  </r>
  <r>
    <x v="6"/>
    <x v="35"/>
    <n v="10"/>
    <s v="MANTENIMIENTO DE BIENES INMUEBLES"/>
    <s v="MANTENIMIENTO Y ADECUACION DE INSTALACIONES SUSEM"/>
    <n v="72101507"/>
    <s v="Selección abreviada menor cuantía"/>
    <n v="3"/>
    <n v="6"/>
    <n v="1"/>
    <n v="61104318"/>
    <s v="GLOBAL"/>
    <s v="NO SOLICITADAS"/>
  </r>
  <r>
    <x v="6"/>
    <x v="36"/>
    <n v="10"/>
    <s v="MANTENIMIENTO DE BIENES MUEBLES, EQUIPOS Y ENSERES"/>
    <s v="MANTENIMIENTO DE BIENES MUEBLES DEL CAMAN.(LAVADORAS, SECADORAS,,ETC)"/>
    <n v="73152108"/>
    <s v="Selección abreviada menor cuantía"/>
    <n v="4"/>
    <n v="6"/>
    <n v="1"/>
    <n v="18000000"/>
    <s v="GLOBAL"/>
    <s v="NO SOLICITADAS"/>
  </r>
  <r>
    <x v="6"/>
    <x v="36"/>
    <n v="10"/>
    <s v="MANTENIMIENTO DE BIENES MUEBLES, EQUIPOS Y ENSERES"/>
    <s v="MANTENIMIENTO SILLAS DE PELUQUERIA"/>
    <n v="72153600"/>
    <s v="Mínima cuantía"/>
    <n v="5"/>
    <n v="3"/>
    <n v="1"/>
    <n v="3000000"/>
    <s v="GLOBAL"/>
    <s v="NO SOLICITADAS"/>
  </r>
  <r>
    <x v="6"/>
    <x v="36"/>
    <n v="10"/>
    <s v="MANTENIMIENTO DE BIENES MUEBLES, EQUIPOS Y ENSERES"/>
    <s v="MANTENIMIENTO VIDEO BEAM Y  EQUIPOS AUDITORIOS"/>
    <n v="73152108"/>
    <s v="Mínima cuantía"/>
    <n v="5"/>
    <n v="4"/>
    <n v="1"/>
    <n v="6000000"/>
    <s v="GLOBAL"/>
    <s v="NO SOLICITADAS"/>
  </r>
  <r>
    <x v="6"/>
    <x v="36"/>
    <n v="10"/>
    <s v="MANTENIMIENTO DE BIENES MUEBLES, EQUIPOS Y ENSERES"/>
    <s v="MANTENIMIENTO  HORNO AJAX"/>
    <n v="73152101"/>
    <s v="Mínima cuantía"/>
    <n v="4"/>
    <n v="6"/>
    <n v="1"/>
    <n v="53000000"/>
    <s v="GLOBAL"/>
    <s v="NO SOLICITADAS"/>
  </r>
  <r>
    <x v="6"/>
    <x v="36"/>
    <n v="10"/>
    <s v="MANTENIMIENTO DE BIENES MUEBLES, EQUIPOS Y ENSERES"/>
    <s v="MANTENIMINENTO MAQUINA INYECTORA"/>
    <n v="73152101"/>
    <s v="Mínima cuantía"/>
    <n v="4"/>
    <n v="6"/>
    <n v="1"/>
    <n v="3500000"/>
    <s v="GLOBAL"/>
    <s v="NO SOLICITADAS"/>
  </r>
  <r>
    <x v="6"/>
    <x v="36"/>
    <n v="10"/>
    <s v="MANTENIMIENTO DE BIENES MUEBLES, EQUIPOS Y ENSERES"/>
    <s v="SERVICIO MANTENIMIENTO MOTOBOMBAS SUSEM"/>
    <n v="72151802"/>
    <s v="Selección abreviada menor cuantía"/>
    <n v="3"/>
    <n v="4"/>
    <n v="1"/>
    <n v="2000000"/>
    <s v="GLOBAL"/>
    <s v="NO SOLICITADAS"/>
  </r>
  <r>
    <x v="6"/>
    <x v="36"/>
    <n v="10"/>
    <s v="MANTENIMIENTO DE BIENES MUEBLES, EQUIPOS Y ENSERES"/>
    <s v="MANTENIMIENTO EQUIPO DE  PRECISION AMBIENTAL"/>
    <n v="73152100"/>
    <s v="Licitación pública"/>
    <n v="3"/>
    <n v="5"/>
    <n v="1"/>
    <n v="252444"/>
    <s v="GLOBAL"/>
    <s v="NO SOLICITADAS"/>
  </r>
  <r>
    <x v="6"/>
    <x v="36"/>
    <n v="10"/>
    <s v="MANTENIMIENTO DE BIENES MUEBLES, EQUIPOS Y ENSERES"/>
    <s v="MANTENIMIRTO  DE HORNO LABORATORIO DE 270*"/>
    <n v="73152100"/>
    <s v="Licitación pública"/>
    <n v="3"/>
    <n v="5"/>
    <n v="1"/>
    <n v="696000"/>
    <s v="GLOBAL"/>
    <s v="NO SOLICITADAS"/>
  </r>
  <r>
    <x v="6"/>
    <x v="36"/>
    <n v="10"/>
    <s v="MANTENIMIENTO DE BIENES MUEBLES, EQUIPOS Y ENSERES"/>
    <s v="MANTENIMIENTO PREVENTIVO PARA SISTEMA DE PURIFICACIO DE AGUA   "/>
    <n v="73152100"/>
    <s v="Licitación pública"/>
    <n v="3"/>
    <n v="5"/>
    <n v="1"/>
    <n v="992280"/>
    <s v="GLOBAL"/>
    <s v="NO SOLICITADAS"/>
  </r>
  <r>
    <x v="6"/>
    <x v="36"/>
    <n v="10"/>
    <s v="MANTENIMIENTO DE BIENES MUEBLES, EQUIPOS Y ENSERES"/>
    <s v="MANTENIMIENTO Y CALIBRACION REMACHADORA MARCA BALTEC, MODELO RN281, S/R 2811801"/>
    <n v="73152100"/>
    <s v="Licitación pública"/>
    <n v="3"/>
    <n v="5"/>
    <n v="1"/>
    <n v="1500000"/>
    <s v="GLOBAL"/>
    <s v="NO SOLICITADAS"/>
  </r>
  <r>
    <x v="6"/>
    <x v="36"/>
    <n v="10"/>
    <s v="MANTENIMIENTO DE BIENES MUEBLES, EQUIPOS Y ENSERES"/>
    <s v="MANTENIMIENTO ESTIBADORA HIDRAULICA"/>
    <n v="73152100"/>
    <s v="Licitación pública"/>
    <n v="3"/>
    <n v="5"/>
    <n v="1"/>
    <n v="1530000"/>
    <s v="GLOBAL"/>
    <s v="NO SOLICITADAS"/>
  </r>
  <r>
    <x v="6"/>
    <x v="36"/>
    <n v="10"/>
    <s v="MANTENIMIENTO DE BIENES MUEBLES, EQUIPOS Y ENSERES"/>
    <s v="MANTENIMIENTO PREVENTIVO EQUIPO MILLER DINASTY 350 "/>
    <n v="73152101"/>
    <s v="Licitación pública"/>
    <n v="5"/>
    <n v="2"/>
    <n v="1"/>
    <n v="1572492"/>
    <s v="GLOBAL"/>
    <s v="NO SOLICITADAS"/>
  </r>
  <r>
    <x v="6"/>
    <x v="36"/>
    <n v="10"/>
    <s v="MANTENIMIENTO DE BIENES MUEBLES, EQUIPOS Y ENSERES"/>
    <s v="MANTENIMIENTO LAVADORA DE PIEZAS MARCA SNAP-ON, P/N PBC3222A"/>
    <n v="73152100"/>
    <s v="Licitación pública"/>
    <n v="3"/>
    <n v="5"/>
    <n v="1"/>
    <n v="1740000"/>
    <s v="GLOBAL"/>
    <s v="NO SOLICITADAS"/>
  </r>
  <r>
    <x v="6"/>
    <x v="36"/>
    <n v="10"/>
    <s v="MANTENIMIENTO DE BIENES MUEBLES, EQUIPOS Y ENSERES"/>
    <s v="MANTENIMIENTO MEZCLADOR"/>
    <n v="73152100"/>
    <s v="Licitación pública"/>
    <n v="3"/>
    <n v="5"/>
    <n v="1"/>
    <n v="1740000"/>
    <s v="GLOBAL"/>
    <s v="NO SOLICITADAS"/>
  </r>
  <r>
    <x v="6"/>
    <x v="36"/>
    <n v="10"/>
    <s v="MANTENIMIENTO DE BIENES MUEBLES, EQUIPOS Y ENSERES"/>
    <s v="MANTENIMIENTO PREVENTIVO Y CORRECTIVO BANCO LAVADOR DE PIEZAS MODEL PBD3222 S/N DB020047"/>
    <n v="73152100"/>
    <s v="Licitación pública"/>
    <n v="3"/>
    <n v="5"/>
    <n v="1"/>
    <n v="1740000"/>
    <s v="GLOBAL"/>
    <s v="NO SOLICITADAS"/>
  </r>
  <r>
    <x v="6"/>
    <x v="36"/>
    <n v="10"/>
    <s v="MANTENIMIENTO DE BIENES MUEBLES, EQUIPOS Y ENSERES"/>
    <s v="MANTENIMIENTO PREVENTIVO Y CORRECTIVO AL AIRE ACONDICIONADO VM0703-0169 "/>
    <n v="73152100"/>
    <s v="Licitación pública"/>
    <n v="3"/>
    <n v="5"/>
    <n v="1"/>
    <n v="1835856"/>
    <s v="GLOBAL"/>
    <s v="NO SOLICITADAS"/>
  </r>
  <r>
    <x v="6"/>
    <x v="36"/>
    <n v="10"/>
    <s v="MANTENIMIENTO DE BIENES MUEBLES, EQUIPOS Y ENSERES"/>
    <s v="MANTENIMIENTO PUENTE GRUA CAPACIDAD 02 TONS."/>
    <n v="72154500"/>
    <s v="Licitación pública"/>
    <n v="3"/>
    <n v="5"/>
    <n v="1"/>
    <n v="1952280"/>
    <s v="GLOBAL"/>
    <s v="NO SOLICITADAS"/>
  </r>
  <r>
    <x v="6"/>
    <x v="36"/>
    <n v="10"/>
    <s v="MANTENIMIENTO DE BIENES MUEBLES, EQUIPOS Y ENSERES"/>
    <s v="MANTENIMIENTO PREVENTIVO INSTAPAK 901 (MAQUINA DE EMBALAJE):"/>
    <n v="73152101"/>
    <s v="Licitación pública"/>
    <n v="3"/>
    <n v="5"/>
    <n v="1"/>
    <n v="1999992"/>
    <s v="GLOBAL"/>
    <s v="NO SOLICITADAS"/>
  </r>
  <r>
    <x v="6"/>
    <x v="36"/>
    <n v="10"/>
    <s v="MANTENIMIENTO DE BIENES MUEBLES, EQUIPOS Y ENSERES"/>
    <s v="MANTENIMIENTO PREVENTIVO RECTIFICADORA DE SUPERFICIES CILINDRICAS MARCA SUPER TEC C32T-150NC:"/>
    <n v="73152100"/>
    <s v="Licitación pública"/>
    <n v="3"/>
    <n v="5"/>
    <n v="1"/>
    <n v="2225292"/>
    <s v="GLOBAL"/>
    <s v="NO SOLICITADAS"/>
  </r>
  <r>
    <x v="6"/>
    <x v="36"/>
    <n v="10"/>
    <s v="MANTENIMIENTO DE BIENES MUEBLES, EQUIPOS Y ENSERES"/>
    <s v="MANTENIMIENTO PREVENTIVO SIERRA MECANIC."/>
    <n v="73152100"/>
    <s v="Licitación pública"/>
    <n v="3"/>
    <n v="5"/>
    <n v="1"/>
    <n v="2447820"/>
    <s v="GLOBAL"/>
    <s v="NO SOLICITADAS"/>
  </r>
  <r>
    <x v="6"/>
    <x v="36"/>
    <n v="10"/>
    <s v="MANTENIMIENTO DE BIENES MUEBLES, EQUIPOS Y ENSERES"/>
    <s v="MANTENIMIENTO COMPRESOR DE AIRE"/>
    <n v="72154100"/>
    <s v="Licitación pública"/>
    <n v="3"/>
    <n v="5"/>
    <n v="1"/>
    <n v="2550000"/>
    <s v="GLOBAL"/>
    <s v="NO SOLICITADAS"/>
  </r>
  <r>
    <x v="6"/>
    <x v="36"/>
    <n v="10"/>
    <s v="MANTENIMIENTO DE BIENES MUEBLES, EQUIPOS Y ENSERES"/>
    <s v="MANTENIMIENTO TORNO HARRISSON V - 390 MODELO TRIUMPH 15 VS - V - 390 S/N VT 2015."/>
    <n v="73152100"/>
    <s v="Licitación pública"/>
    <n v="3"/>
    <n v="5"/>
    <n v="1"/>
    <n v="2781612"/>
    <s v="GLOBAL"/>
    <s v="NO SOLICITADAS"/>
  </r>
  <r>
    <x v="6"/>
    <x v="36"/>
    <n v="10"/>
    <s v="MANTENIMIENTO DE BIENES MUEBLES, EQUIPOS Y ENSERES"/>
    <s v="MANTENIMIENTO GRUA ELECTRICA"/>
    <n v="72154500"/>
    <s v="Licitación pública"/>
    <n v="3"/>
    <n v="5"/>
    <n v="1"/>
    <n v="2880000"/>
    <s v="GLOBAL"/>
    <s v="NO SOLICITADAS"/>
  </r>
  <r>
    <x v="6"/>
    <x v="36"/>
    <n v="10"/>
    <s v="MANTENIMIENTO DE BIENES MUEBLES, EQUIPOS Y ENSERES"/>
    <s v="MANTENIMIENTO FRESADORA UNIVERSAL FEXAC MODELO U-M S/N 3592 A:"/>
    <n v="73152100"/>
    <s v="Licitación pública"/>
    <n v="3"/>
    <n v="5"/>
    <n v="1"/>
    <n v="2948508"/>
    <s v="GLOBAL"/>
    <s v="NO SOLICITADAS"/>
  </r>
  <r>
    <x v="6"/>
    <x v="36"/>
    <n v="10"/>
    <s v="MANTENIMIENTO DE BIENES MUEBLES, EQUIPOS Y ENSERES"/>
    <s v="MANTENIMIENTO PUENTE GRUA  Y DIFERENCIAL"/>
    <n v="72154500"/>
    <s v="Licitación pública"/>
    <n v="3"/>
    <n v="5"/>
    <n v="1"/>
    <n v="2974992"/>
    <s v="GLOBAL"/>
    <s v="NO SOLICITADAS"/>
  </r>
  <r>
    <x v="6"/>
    <x v="36"/>
    <n v="10"/>
    <s v="MANTENIMIENTO DE BIENES MUEBLES, EQUIPOS Y ENSERES"/>
    <s v="MANTENIMIENTO PREVENTIVO EQUIPO MILLER DINASTY 700"/>
    <n v="73152101"/>
    <s v="Licitación pública"/>
    <n v="5"/>
    <n v="2"/>
    <n v="1"/>
    <n v="3144984"/>
    <s v="GLOBAL"/>
    <s v="NO SOLICITADAS"/>
  </r>
  <r>
    <x v="6"/>
    <x v="36"/>
    <n v="10"/>
    <s v="MANTENIMIENTO DE BIENES MUEBLES, EQUIPOS Y ENSERES"/>
    <s v="MANTENIMIENTO PUENTE GRUA "/>
    <n v="72154500"/>
    <s v="Licitación pública"/>
    <n v="3"/>
    <n v="5"/>
    <n v="1"/>
    <n v="3240000"/>
    <s v="GLOBAL"/>
    <s v="NO SOLICITADAS"/>
  </r>
  <r>
    <x v="6"/>
    <x v="36"/>
    <n v="10"/>
    <s v="MANTENIMIENTO DE BIENES MUEBLES, EQUIPOS Y ENSERES"/>
    <s v="MANTENIMIENTO PREVENTIVO DE LAVADORA DE PIEZAS "/>
    <n v="73152100"/>
    <s v="Licitación pública"/>
    <n v="3"/>
    <n v="5"/>
    <n v="1"/>
    <n v="3780000"/>
    <s v="GLOBAL"/>
    <s v="NO SOLICITADAS"/>
  </r>
  <r>
    <x v="6"/>
    <x v="36"/>
    <n v="10"/>
    <s v="MANTENIMIENTO DE BIENES MUEBLES, EQUIPOS Y ENSERES"/>
    <s v="MANTENIMIENTO BASE ASSY 1"/>
    <n v="73152100"/>
    <s v="Licitación pública"/>
    <n v="3"/>
    <n v="5"/>
    <n v="1"/>
    <n v="3840000"/>
    <s v="GLOBAL"/>
    <s v="NO SOLICITADAS"/>
  </r>
  <r>
    <x v="6"/>
    <x v="36"/>
    <n v="10"/>
    <s v="MANTENIMIENTO DE BIENES MUEBLES, EQUIPOS Y ENSERES"/>
    <s v="MANTENIMIENTO BASE ASSY 2"/>
    <n v="73152100"/>
    <s v="Licitación pública"/>
    <n v="3"/>
    <n v="5"/>
    <n v="1"/>
    <n v="3840000"/>
    <s v="GLOBAL"/>
    <s v="NO SOLICITADAS"/>
  </r>
  <r>
    <x v="6"/>
    <x v="36"/>
    <n v="10"/>
    <s v="MANTENIMIENTO DE BIENES MUEBLES, EQUIPOS Y ENSERES"/>
    <s v="MANTENIMIENTO BASE ASSY 3"/>
    <n v="73152100"/>
    <s v="Licitación pública"/>
    <n v="3"/>
    <n v="5"/>
    <n v="1"/>
    <n v="3840000"/>
    <s v="GLOBAL"/>
    <s v="NO SOLICITADAS"/>
  </r>
  <r>
    <x v="6"/>
    <x v="36"/>
    <n v="10"/>
    <s v="MANTENIMIENTO DE BIENES MUEBLES, EQUIPOS Y ENSERES"/>
    <s v="MANTENIMIENTO BASE ASSY 4"/>
    <n v="73152100"/>
    <s v="Licitación pública"/>
    <n v="3"/>
    <n v="5"/>
    <n v="1"/>
    <n v="3840000"/>
    <s v="GLOBAL"/>
    <s v="NO SOLICITADAS"/>
  </r>
  <r>
    <x v="6"/>
    <x v="36"/>
    <n v="10"/>
    <s v="MANTENIMIENTO DE BIENES MUEBLES, EQUIPOS Y ENSERES"/>
    <s v="MANTENIMIENTO CORRECTIVO Y PREVENTIVO MAQUINA DE LAVADO INDUSTRIAL"/>
    <n v="73152100"/>
    <s v="Licitación pública"/>
    <n v="3"/>
    <n v="5"/>
    <n v="1"/>
    <n v="3999996"/>
    <s v="GLOBAL"/>
    <s v="NO SOLICITADAS"/>
  </r>
  <r>
    <x v="6"/>
    <x v="36"/>
    <n v="10"/>
    <s v="MANTENIMIENTO DE BIENES MUEBLES, EQUIPOS Y ENSERES"/>
    <s v="MANTENIMIENTO ESTRUCTURAL GRUA TIPO PESCANTE TME 2917"/>
    <n v="72154500"/>
    <s v="Licitación pública"/>
    <n v="3"/>
    <n v="5"/>
    <n v="1"/>
    <n v="3999996"/>
    <s v="GLOBAL"/>
    <s v="NO SOLICITADAS"/>
  </r>
  <r>
    <x v="6"/>
    <x v="36"/>
    <n v="10"/>
    <s v="MANTENIMIENTO DE BIENES MUEBLES, EQUIPOS Y ENSERES"/>
    <s v="MANTENIMIENTO PREVENTIVO SED CADMIO SELECTRON POWER PACK DE 220 VAC DE ENTRADA POR 40 VDC Y 300 AMPERIOS DE SALIDA"/>
    <n v="73152100"/>
    <s v="Licitación pública"/>
    <n v="5"/>
    <n v="7"/>
    <n v="1"/>
    <n v="4248300"/>
    <s v="GLOBAL"/>
    <s v="NO SOLICITADAS"/>
  </r>
  <r>
    <x v="6"/>
    <x v="36"/>
    <n v="10"/>
    <s v="MANTENIMIENTO DE BIENES MUEBLES, EQUIPOS Y ENSERES"/>
    <s v="MANTENIMIENTO DIFERENCIAL ELECTRICA DE 1 TONELADA S/R 157295"/>
    <n v="73152100"/>
    <s v="Licitación pública"/>
    <n v="3"/>
    <n v="5"/>
    <n v="1"/>
    <n v="4500000"/>
    <s v="GLOBAL"/>
    <s v="NO SOLICITADAS"/>
  </r>
  <r>
    <x v="6"/>
    <x v="36"/>
    <n v="10"/>
    <s v="MANTENIMIENTO DE BIENES MUEBLES, EQUIPOS Y ENSERES"/>
    <s v="MANTENIMIENTO Y CALIBRASION MAQUINA DE LAVADO DE COMPRESORES  (CARRO PARA LAVADO DE COMPRESORES)"/>
    <n v="73152100"/>
    <s v="Licitación pública"/>
    <n v="3"/>
    <n v="5"/>
    <n v="1"/>
    <n v="4500000"/>
    <s v="GLOBAL"/>
    <s v="NO SOLICITADAS"/>
  </r>
  <r>
    <x v="6"/>
    <x v="36"/>
    <n v="10"/>
    <s v="MANTENIMIENTO DE BIENES MUEBLES, EQUIPOS Y ENSERES"/>
    <s v="MANTENIMIENTO Y CALIBRASION MAQUINA DE LAVADO DE COMPRESORES  (EQUIPO DE LAVADO DE TURBINAS)"/>
    <n v="73152100"/>
    <s v="Licitación pública"/>
    <n v="3"/>
    <n v="5"/>
    <n v="1"/>
    <n v="4500000"/>
    <s v="GLOBAL"/>
    <s v="NO SOLICITADAS"/>
  </r>
  <r>
    <x v="6"/>
    <x v="36"/>
    <n v="10"/>
    <s v="MANTENIMIENTO DE BIENES MUEBLES, EQUIPOS Y ENSERES"/>
    <s v="MANTENIMIENTO Y CALIBRACION EQUIPO DE BRUSH  CADMIO PORTATIL "/>
    <n v="73152100"/>
    <s v="Licitación pública"/>
    <n v="3"/>
    <n v="5"/>
    <n v="1"/>
    <n v="4551744"/>
    <s v="GLOBAL"/>
    <s v="NO SOLICITADAS"/>
  </r>
  <r>
    <x v="6"/>
    <x v="36"/>
    <n v="10"/>
    <s v="MANTENIMIENTO DE BIENES MUEBLES, EQUIPOS Y ENSERES"/>
    <s v="MANTENIMIENTO PRUEBA HIDROSTATICA "/>
    <n v="81141504"/>
    <s v="Licitación pública"/>
    <n v="2"/>
    <n v="7"/>
    <n v="1"/>
    <n v="4900000"/>
    <s v="GLOBAL"/>
    <s v="NO SOLICITADAS"/>
  </r>
  <r>
    <x v="6"/>
    <x v="36"/>
    <n v="10"/>
    <s v="MANTENIMIENTO DE BIENES MUEBLES, EQUIPOS Y ENSERES"/>
    <s v="SISTEMA DE CONTROL AMBIENTAL"/>
    <n v="72101500"/>
    <s v="Licitación pública"/>
    <n v="3"/>
    <n v="5"/>
    <n v="1"/>
    <n v="4992000"/>
    <s v="GLOBAL"/>
    <s v="NO SOLICITADAS"/>
  </r>
  <r>
    <x v="6"/>
    <x v="36"/>
    <n v="10"/>
    <s v="MANTENIMIENTO DE BIENES MUEBLES, EQUIPOS Y ENSERES"/>
    <s v="MANTENIMIENTO PREVENTIVO CORRECTIVO COMPRESOR FINI"/>
    <n v="72154100"/>
    <s v="Licitación pública"/>
    <n v="3"/>
    <n v="5"/>
    <n v="1"/>
    <n v="4999992"/>
    <s v="GLOBAL"/>
    <s v="NO SOLICITADAS"/>
  </r>
  <r>
    <x v="6"/>
    <x v="36"/>
    <n v="10"/>
    <s v="MANTENIMIENTO DE BIENES MUEBLES, EQUIPOS Y ENSERES"/>
    <s v="MANTENIMIENTO PREVENTIVO Y CORRECTIVO COMPRESOR INGERSOLL RAND"/>
    <n v="72154100"/>
    <s v="Licitación pública"/>
    <n v="3"/>
    <n v="5"/>
    <n v="1"/>
    <n v="4999992"/>
    <s v="GLOBAL"/>
    <s v="NO SOLICITADAS"/>
  </r>
  <r>
    <x v="6"/>
    <x v="36"/>
    <n v="10"/>
    <s v="MANTENIMIENTO DE BIENES MUEBLES, EQUIPOS Y ENSERES"/>
    <s v="MANTENIMIENTO CUARTO FRIO TALLER COMPUESTOS 3HP PBR3HP PBR"/>
    <n v="73152100"/>
    <s v="Licitación pública"/>
    <n v="3"/>
    <n v="5"/>
    <n v="1"/>
    <n v="5014992"/>
    <s v="GLOBAL"/>
    <s v="NO SOLICITADAS"/>
  </r>
  <r>
    <x v="6"/>
    <x v="36"/>
    <n v="10"/>
    <s v="MANTENIMIENTO DE BIENES MUEBLES, EQUIPOS Y ENSERES"/>
    <s v="MANTENIMIENTO GENERAL AL COMPRESOR DE AIRE MOD. 352 TV   SERIE NO. 872515  (CONTROLES DE COMBUSTIBLE)_x000a__x000a_"/>
    <n v="72154100"/>
    <s v="Licitación pública"/>
    <n v="3"/>
    <n v="5"/>
    <n v="1"/>
    <n v="5100000"/>
    <s v="GLOBAL"/>
    <s v="NO SOLICITADAS"/>
  </r>
  <r>
    <x v="6"/>
    <x v="36"/>
    <n v="10"/>
    <s v="MANTENIMIENTO DE BIENES MUEBLES, EQUIPOS Y ENSERES"/>
    <s v="MANTENIMIENTO SISTEMA GENERADOR DE PRESION Y VACIO KAESER"/>
    <n v="73152100"/>
    <s v="Licitación pública"/>
    <n v="3"/>
    <n v="5"/>
    <n v="1"/>
    <n v="5946600"/>
    <s v="GLOBAL"/>
    <s v="NO SOLICITADAS"/>
  </r>
  <r>
    <x v="6"/>
    <x v="36"/>
    <n v="10"/>
    <s v="MANTENIMIENTO DE BIENES MUEBLES, EQUIPOS Y ENSERES"/>
    <s v="MANTENIMIENTO TRES CAMPANAS EXTRACTORAS"/>
    <n v="73152100"/>
    <s v="Licitación pública"/>
    <n v="3"/>
    <n v="5"/>
    <n v="1"/>
    <n v="6000000"/>
    <s v="GLOBAL"/>
    <s v="NO SOLICITADAS"/>
  </r>
  <r>
    <x v="6"/>
    <x v="36"/>
    <n v="10"/>
    <s v="MANTENIMIENTO DE BIENES MUEBLES, EQUIPOS Y ENSERES"/>
    <s v="MANTENIMIENTO PREVENTIVO DE DOS  RECTIFICADORES DE CORRIENTE PARA GALVANOPLASTIA  DE   220 VAC DE ENTRADA X 15 VDC.  DE 500 -2000 AMPERIOS DE SALIDA"/>
    <n v="73152100"/>
    <s v="Licitación pública"/>
    <n v="3"/>
    <n v="5"/>
    <n v="1"/>
    <n v="6459984"/>
    <s v="GLOBAL"/>
    <s v="NO SOLICITADAS"/>
  </r>
  <r>
    <x v="6"/>
    <x v="36"/>
    <n v="10"/>
    <s v="MANTENIMIENTO DE BIENES MUEBLES, EQUIPOS Y ENSERES"/>
    <s v="MANTENIMIENTO CORRECTIVO Y PREVENTIVO GATOS HIDRAULICOS 5 TON."/>
    <n v="73152100"/>
    <s v="Licitación pública"/>
    <n v="3"/>
    <n v="5"/>
    <n v="1"/>
    <n v="6999984"/>
    <s v="GLOBAL"/>
    <s v="NO SOLICITADAS"/>
  </r>
  <r>
    <x v="6"/>
    <x v="36"/>
    <n v="10"/>
    <s v="MANTENIMIENTO DE BIENES MUEBLES, EQUIPOS Y ENSERES"/>
    <s v="MANTENIMIENTO CORRECTIVO PLATAFORMAS HIDRAULICAS TIPO B-4A"/>
    <n v="73152100"/>
    <s v="Licitación pública"/>
    <n v="3"/>
    <n v="5"/>
    <n v="1"/>
    <n v="7999992"/>
    <s v="GLOBAL"/>
    <s v="NO SOLICITADAS"/>
  </r>
  <r>
    <x v="6"/>
    <x v="36"/>
    <n v="10"/>
    <s v="MANTENIMIENTO DE BIENES MUEBLES, EQUIPOS Y ENSERES"/>
    <s v="MANTENIMIENTO PREVENTIVO DE HORNO DE DESHIDROGENACION MODELO 200 900"/>
    <n v="73152100"/>
    <s v="Licitación pública"/>
    <n v="3"/>
    <n v="5"/>
    <n v="1"/>
    <n v="8071764"/>
    <s v="GLOBAL"/>
    <s v="NO SOLICITADAS"/>
  </r>
  <r>
    <x v="6"/>
    <x v="36"/>
    <n v="10"/>
    <s v="MANTENIMIENTO DE BIENES MUEBLES, EQUIPOS Y ENSERES"/>
    <s v="MANTENIMIENTO CORRECTIVO PLATAFORMAS HIDRAULICAS TIPO B-1"/>
    <n v="73152100"/>
    <s v="Licitación pública"/>
    <n v="3"/>
    <n v="5"/>
    <n v="1"/>
    <n v="9999984"/>
    <s v="GLOBAL"/>
    <s v="NO SOLICITADAS"/>
  </r>
  <r>
    <x v="6"/>
    <x v="36"/>
    <n v="10"/>
    <s v="MANTENIMIENTO DE BIENES MUEBLES, EQUIPOS Y ENSERES"/>
    <s v="MANTENIMIENTO CORRECTIVO RED NEUMATICA Y TANQUES DE RESERVA HANGAR PDM, HANGAR T-90 Y CUARTO DE COMPRESORES TALLER ETAA"/>
    <n v="73152100"/>
    <s v="Licitación pública"/>
    <n v="3"/>
    <n v="5"/>
    <n v="1"/>
    <n v="9999996"/>
    <s v="GLOBAL"/>
    <s v="NO SOLICITADAS"/>
  </r>
  <r>
    <x v="6"/>
    <x v="36"/>
    <n v="10"/>
    <s v="MANTENIMIENTO DE BIENES MUEBLES, EQUIPOS Y ENSERES"/>
    <s v="MANTENIMIENTO MAQUINA FINISHING MILL P/N FMD-3LR  MODELO FMD-3LR CON S/N 982610-AO5/11"/>
    <n v="73152100"/>
    <s v="Licitación pública"/>
    <n v="3"/>
    <n v="5"/>
    <n v="1"/>
    <n v="10114992"/>
    <s v="GLOBAL"/>
    <s v="NO SOLICITADAS"/>
  </r>
  <r>
    <x v="6"/>
    <x v="36"/>
    <n v="10"/>
    <s v="MANTENIMIENTO DE BIENES MUEBLES, EQUIPOS Y ENSERES"/>
    <s v="MANTENIMIENTO CORRECTIVO Y PREVENTIVO CABINA DE PINTURA, BOX  DE MEZCLA Y ZONA DE PREPARACION"/>
    <n v="73152101"/>
    <s v="Licitación pública"/>
    <n v="5"/>
    <n v="2"/>
    <n v="1"/>
    <n v="12017988"/>
    <s v="GLOBAL"/>
    <s v="NO SOLICITADAS"/>
  </r>
  <r>
    <x v="6"/>
    <x v="36"/>
    <n v="10"/>
    <s v="MANTENIMIENTO DE BIENES MUEBLES, EQUIPOS Y ENSERES"/>
    <s v="MANTENIMIENTO BANCO DE PRUEBA DE BOMBAS DE ACEITE"/>
    <n v="73152100"/>
    <s v="Licitación pública"/>
    <n v="3"/>
    <n v="5"/>
    <n v="1"/>
    <n v="19999992"/>
    <s v="GLOBAL"/>
    <s v="NO SOLICITADAS"/>
  </r>
  <r>
    <x v="6"/>
    <x v="36"/>
    <n v="10"/>
    <s v="MANTENIMIENTO DE BIENES MUEBLES, EQUIPOS Y ENSERES"/>
    <s v="SISTEMA DE INSPECCION DE INYECTORES MOTORES PT6 (BANCO DE INYECTORES) "/>
    <n v="73152100"/>
    <s v="Licitación pública"/>
    <n v="3"/>
    <n v="5"/>
    <n v="1"/>
    <n v="21600000"/>
    <s v="GLOBAL"/>
    <s v="NO SOLICITADAS"/>
  </r>
  <r>
    <x v="6"/>
    <x v="36"/>
    <n v="10"/>
    <s v="MANTENIMIENTO DE BIENES MUEBLES, EQUIPOS Y ENSERES"/>
    <s v="MANTENIMIENTO GENERAL Y CAMBIO DE SISTEMA DE INDICACION DE RPM AL BANCO DE PRUEBAS SISTEMAS DE INYECCION AAR   WESTERN   SKYWAYS MOD.  WS 200-U1   SERIE NO. 2105 (CONTROLES DE COMBUSTIBLE)"/>
    <n v="73152100"/>
    <s v="Licitación pública"/>
    <n v="3"/>
    <n v="5"/>
    <n v="1"/>
    <n v="21600000"/>
    <s v="GLOBAL"/>
    <s v="NO SOLICITADAS"/>
  </r>
  <r>
    <x v="6"/>
    <x v="36"/>
    <n v="10"/>
    <s v="MANTENIMIENTO DE BIENES MUEBLES, EQUIPOS Y ENSERES"/>
    <s v="MANTENIMIENTO PREVENTIVO DE FILTRADORAS ELECTROLITICAS"/>
    <n v="73152100"/>
    <s v="Licitación pública"/>
    <n v="3"/>
    <n v="5"/>
    <n v="1"/>
    <n v="27189108"/>
    <s v="GLOBAL"/>
    <s v="NO SOLICITADAS"/>
  </r>
  <r>
    <x v="6"/>
    <x v="36"/>
    <n v="10"/>
    <s v="MANTENIMIENTO DE BIENES MUEBLES, EQUIPOS Y ENSERES"/>
    <s v="PRESTACIÓN DE SERVICIOS DE MANTENIMIENTO PARA MOTORES ELECTRICOS DE SISTEMA DE GAU-19 Y LOS MOTORES DE LOS ASIENTOS EYECTABLES"/>
    <n v="78181900"/>
    <s v="Licitación pública"/>
    <n v="3"/>
    <n v="5"/>
    <n v="1"/>
    <n v="34999992"/>
    <s v="GLOBAL"/>
    <s v="NO SOLICITADAS"/>
  </r>
  <r>
    <x v="6"/>
    <x v="36"/>
    <n v="10"/>
    <s v="MANTENIMIENTO DE BIENES MUEBLES, EQUIPOS Y ENSERES"/>
    <s v="MANTENIMIENTO CENTRO DE MECANIZADO FINETECH"/>
    <n v="73152101"/>
    <s v="Mínima cuantía"/>
    <n v="3"/>
    <n v="2"/>
    <n v="1"/>
    <n v="46378647"/>
    <s v="GLOBAL"/>
    <s v="NO SOLICITADAS"/>
  </r>
  <r>
    <x v="6"/>
    <x v="36"/>
    <n v="10"/>
    <s v="MANTENIMIENTO DE BIENES MUEBLES, EQUIPOS Y ENSERES"/>
    <s v="MANTENIMIENTO DE EQUIPO DE SAMBLASTING MODELO PULSAR VIP."/>
    <n v="73152100"/>
    <s v="Selección abreviada menor cuantía"/>
    <n v="3"/>
    <n v="5"/>
    <n v="1"/>
    <n v="50574984"/>
    <s v="GLOBAL"/>
    <s v="NO SOLICITADAS"/>
  </r>
  <r>
    <x v="6"/>
    <x v="36"/>
    <n v="10"/>
    <s v="MANTENIMIENTO DE BIENES MUEBLES, EQUIPOS Y ENSERES"/>
    <s v="SERVICIO DE MANTENIMIENTO PARA ESTANTERIA INTELIGENTE"/>
    <n v="73152100"/>
    <s v="Selección abreviada menor cuantía"/>
    <n v="3"/>
    <n v="5"/>
    <n v="1"/>
    <n v="69999996"/>
    <s v="GLOBAL"/>
    <s v="NO SOLICITADAS"/>
  </r>
  <r>
    <x v="6"/>
    <x v="36"/>
    <n v="10"/>
    <s v="MANTENIMIENTO DE BIENES MUEBLES, EQUIPOS Y ENSERES"/>
    <s v="BANCO DE PRUEBAS DE MOTORES J69/J85"/>
    <n v="73152100"/>
    <s v="Selección abreviada menor cuantía"/>
    <n v="3"/>
    <n v="5"/>
    <n v="1"/>
    <n v="74999996"/>
    <s v="GLOBAL"/>
    <s v="NO SOLICITADAS"/>
  </r>
  <r>
    <x v="6"/>
    <x v="36"/>
    <n v="10"/>
    <s v="MANTENIMIENTO DE BIENES MUEBLES, EQUIPOS Y ENSERES"/>
    <s v="MANTENIMIENTO GENERAL AL BANCO DE PRUEBAS CONTROLES DE COMBUSTIBLE TESTEK MOD. 66850  SERIE NO. 1589"/>
    <n v="73152100"/>
    <s v="Selección abreviada menor cuantía"/>
    <n v="3"/>
    <n v="5"/>
    <n v="1"/>
    <n v="118416828"/>
    <s v="GLOBAL"/>
    <s v="NO SOLICIT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VIGENCIA FUTURA"/>
    <n v="78181900"/>
    <s v="Contratación directa"/>
    <n v="1"/>
    <n v="3"/>
    <n v="1"/>
    <n v="70000000"/>
    <s v="GLOBAL"/>
    <s v="SI APROBADAS"/>
  </r>
  <r>
    <x v="6"/>
    <x v="67"/>
    <n v="10"/>
    <s v="MANTENIMIENTO DE MATERIAL Y EQUIPO DE GUERRA"/>
    <s v="PRESTACIÓN DE SERVICIOS DE MANTENIMIENTO PARA EL APOYO DE  LAS  TAREAS DEL TALLER CENTRALIZADO DE ASIENTOS DE EYECCION PARA EL MANTENIMIENTO  NIVEL II Y NIVEL III  DE LOS ASIENTOS DE EYECCION MK-8, MK-10 Y MKJM6 . "/>
    <n v="78181900"/>
    <s v="Contratación directa"/>
    <n v="1"/>
    <n v="9"/>
    <n v="1"/>
    <n v="170000000"/>
    <s v="GLOBAL"/>
    <s v="NO SOLICITADAS"/>
  </r>
  <r>
    <x v="6"/>
    <x v="67"/>
    <n v="10"/>
    <s v="MANTENIMIENTO DE MATERIAL Y EQUIPO DE GUERRA"/>
    <s v="MANTENIMIENTO SISTEMAS DE ARMAS DE AERONAVES FAC"/>
    <n v="78181900"/>
    <s v="Contratación directa"/>
    <n v="1"/>
    <n v="9"/>
    <n v="1"/>
    <n v="90000000"/>
    <s v="GLOBAL"/>
    <s v="NO SOLICITADAS"/>
  </r>
  <r>
    <x v="6"/>
    <x v="37"/>
    <n v="10"/>
    <s v="MANTENIMIENTO DE VÍAS, ESTRUCTURAS Y REDES"/>
    <s v="MANTENIMIENTO REDES ELECTRICAS EXTERNAS E ILUMINACION VIVIENDAS FISCALES SUBOFICIALES"/>
    <n v="72151500"/>
    <s v="Mínima cuantía"/>
    <n v="4"/>
    <n v="4"/>
    <n v="1"/>
    <n v="25000000"/>
    <s v="GLOBAL"/>
    <s v="NO SOLICITADAS"/>
  </r>
  <r>
    <x v="6"/>
    <x v="37"/>
    <n v="10"/>
    <s v="MANTENIMIENTO DE VÍAS, ESTRUCTURAS Y REDES"/>
    <s v="MANTENIMIENTO PARARRAYOS"/>
    <n v="72151500"/>
    <s v="Mínima cuantía"/>
    <n v="4"/>
    <n v="4"/>
    <n v="1"/>
    <n v="3000000"/>
    <s v="GLOBAL"/>
    <s v="NO SOLICITADAS"/>
  </r>
  <r>
    <x v="6"/>
    <x v="37"/>
    <n v="10"/>
    <s v="MANTENIMIENTO DE VÍAS, ESTRUCTURAS Y REDES"/>
    <s v="MANTENIMIENTO TRANSFORMADORES"/>
    <n v="72151500"/>
    <s v="Mínima cuantía"/>
    <n v="4"/>
    <n v="4"/>
    <n v="1"/>
    <n v="7000000"/>
    <s v="GLOBAL"/>
    <s v="NO SOLICITADAS"/>
  </r>
  <r>
    <x v="6"/>
    <x v="37"/>
    <n v="10"/>
    <s v="MANTENIMIENTO DE VÍAS, ESTRUCTURAS Y REDES"/>
    <s v="MANTENIMIENTO DE PLANTAS ELECTRICAS"/>
    <n v="72151500"/>
    <s v="Mínima cuantía"/>
    <n v="4"/>
    <n v="4"/>
    <n v="1"/>
    <n v="3000000"/>
    <s v="GLOBAL"/>
    <s v="NO SOLICITADAS"/>
  </r>
  <r>
    <x v="6"/>
    <x v="37"/>
    <n v="10"/>
    <s v="MANTENIMIENTO DE VÍAS, ESTRUCTURAS Y REDES"/>
    <s v="MTTO. SISTEMA DE EYECCIÓN RED SANITARIA"/>
    <n v="72102900"/>
    <s v="Mínima cuantía"/>
    <n v="4"/>
    <n v="4"/>
    <n v="1"/>
    <n v="15000000"/>
    <s v="GLOBAL"/>
    <s v="NO SOLICITADAS"/>
  </r>
  <r>
    <x v="6"/>
    <x v="39"/>
    <n v="10"/>
    <s v="MANTENIMIENTO EQUIPO DE NAVEGACION Y TRANSPORTE"/>
    <s v="MANTENIMIENTOS DE VEHICULOS Y MOTOCICLETAS VIGENCIA FUTURA 2017-2018"/>
    <n v="78181507"/>
    <s v="Mínima cuantía"/>
    <n v="1"/>
    <n v="7"/>
    <n v="1"/>
    <n v="91000000"/>
    <s v="GLOBAL"/>
    <s v="SI APROBADAS"/>
  </r>
  <r>
    <x v="6"/>
    <x v="39"/>
    <n v="10"/>
    <s v="MANTENIMIENTO EQUIPO DE NAVEGACION Y TRANSPORTE"/>
    <s v="MANTENIMIENTO DE VEHICULOS Y MOTOCICLETAS 2018"/>
    <n v="78181507"/>
    <s v="Mínima cuantía"/>
    <n v="8"/>
    <n v="4"/>
    <n v="1"/>
    <n v="15000000"/>
    <s v="GLOBAL"/>
    <s v="NO SOLICITADAS"/>
  </r>
  <r>
    <x v="6"/>
    <x v="39"/>
    <n v="10"/>
    <s v="MANTENIMIENTO EQUIPO DE NAVEGACION Y TRANSPORTE"/>
    <s v="AMARRE MANTENIMIENTO DE VEHICULOS Y MOTOCICLETAS VIGENCIA FUTURA 2018-2019"/>
    <n v="78181507"/>
    <s v="Mínima cuantía"/>
    <n v="12"/>
    <n v="1"/>
    <n v="1"/>
    <n v="14000000"/>
    <s v="GLOBAL"/>
    <s v="SI EN TRAMITE"/>
  </r>
  <r>
    <x v="6"/>
    <x v="39"/>
    <n v="10"/>
    <s v="MANTENIMIENTO EQUIPO DE NAVEGACION Y TRANSPORTE"/>
    <s v="SERVICIOS DE MANTENIMIENTO BANCO ESTACION T-53"/>
    <n v="73152100"/>
    <s v="Selección abreviada menor cuantía"/>
    <n v="2"/>
    <n v="6"/>
    <n v="1"/>
    <n v="339000000"/>
    <s v="GLOBAL"/>
    <s v="NO SOLICITADAS"/>
  </r>
  <r>
    <x v="6"/>
    <x v="39"/>
    <n v="10"/>
    <s v="MANTENIMIENTO EQUIPO DE NAVEGACION Y TRANSPORTE"/>
    <s v="MANTENIMIENTO VEHICULO UTILITARIO GATOR"/>
    <n v="78181900"/>
    <s v="Licitación pública"/>
    <n v="3"/>
    <n v="5"/>
    <n v="1"/>
    <n v="2976000"/>
    <s v="GLOBAL"/>
    <s v="NO SOLICITADAS"/>
  </r>
  <r>
    <x v="6"/>
    <x v="39"/>
    <n v="10"/>
    <s v="MANTENIMIENTO EQUIPO DE NAVEGACION Y TRANSPORTE"/>
    <s v="MANTENIMIENTO CORRECTIVO TRACTOR TUG MA-60 AMD 0543"/>
    <n v="78181900"/>
    <s v="Licitación pública"/>
    <n v="3"/>
    <n v="5"/>
    <n v="1"/>
    <n v="3499992"/>
    <s v="GLOBAL"/>
    <s v="NO SOLICITADAS"/>
  </r>
  <r>
    <x v="6"/>
    <x v="39"/>
    <n v="10"/>
    <s v="MANTENIMIENTO EQUIPO DE NAVEGACION Y TRANSPORTE"/>
    <s v="MANTENIMIENTO CARRO JHON DEERE"/>
    <n v="78181900"/>
    <s v="Licitación pública"/>
    <n v="3"/>
    <n v="5"/>
    <n v="1"/>
    <n v="3999996"/>
    <s v="GLOBAL"/>
    <s v="NO SOLICITADAS"/>
  </r>
  <r>
    <x v="6"/>
    <x v="39"/>
    <n v="10"/>
    <s v="MANTENIMIENTO EQUIPO DE NAVEGACION Y TRANSPORTE"/>
    <s v="MANTENIMIENTO CORRECTIVO MONTACARGA TELETRUCK AMD 0910"/>
    <n v="78181900"/>
    <s v="Licitación pública"/>
    <n v="3"/>
    <n v="5"/>
    <n v="1"/>
    <n v="3999996"/>
    <s v="GLOBAL"/>
    <s v="NO SOLICITADAS"/>
  </r>
  <r>
    <x v="6"/>
    <x v="39"/>
    <n v="10"/>
    <s v="MANTENIMIENTO EQUIPO DE NAVEGACION Y TRANSPORTE"/>
    <s v="MANTENIMIENTO PREVENTIVO MONTACARGA HYSTER MODELO 155 FT"/>
    <n v="78181900"/>
    <s v="Licitación pública"/>
    <n v="3"/>
    <n v="5"/>
    <n v="1"/>
    <n v="3999996"/>
    <s v="GLOBAL"/>
    <s v="NO SOLICITADAS"/>
  </r>
  <r>
    <x v="6"/>
    <x v="39"/>
    <n v="10"/>
    <s v="MANTENIMIENTO EQUIPO DE NAVEGACION Y TRANSPORTE"/>
    <s v="MANTENIMIENTO VEHICULO GATOR"/>
    <n v="78181900"/>
    <s v="Licitación pública"/>
    <n v="3"/>
    <n v="5"/>
    <n v="1"/>
    <n v="3999996"/>
    <s v="GLOBAL"/>
    <s v="NO SOLICITADAS"/>
  </r>
  <r>
    <x v="6"/>
    <x v="39"/>
    <n v="10"/>
    <s v="MANTENIMIENTO EQUIPO DE NAVEGACION Y TRANSPORTE"/>
    <s v="PRESTACION DEL SERVICIO DE LAVADO, LIMPIEZA, POLICHADO Y DESMANCHE HELICOPTEROS PRESIDENCIALES. VIGENCIA FUTURA"/>
    <n v="78181901"/>
    <s v="Licitación pública"/>
    <n v="3"/>
    <n v="9"/>
    <n v="1"/>
    <n v="6500000"/>
    <s v="GLOBAL"/>
    <s v="SI APROBADAS"/>
  </r>
  <r>
    <x v="6"/>
    <x v="39"/>
    <n v="10"/>
    <s v="MANTENIMIENTO EQUIPO DE NAVEGACION Y TRANSPORTE"/>
    <s v="MANTENIMIENTO SKYHOOK GENIE TZ-34 _x000a_S/N 121_x000a_UBICADO EN LA MACARENA"/>
    <n v="78181900"/>
    <s v="Licitación pública"/>
    <n v="3"/>
    <n v="5"/>
    <n v="1"/>
    <n v="6999996"/>
    <s v="GLOBAL"/>
    <s v="NO SOLICITADAS"/>
  </r>
  <r>
    <x v="6"/>
    <x v="39"/>
    <n v="10"/>
    <s v="MANTENIMIENTO EQUIPO DE NAVEGACION Y TRANSPORTE"/>
    <s v="MANTENIMIENTO SKYHOOK GENIE TZ-34 _x000a_S/N SH       178                                                                                             C"/>
    <n v="78181900"/>
    <s v="Licitación pública"/>
    <n v="3"/>
    <n v="5"/>
    <n v="1"/>
    <n v="6999996"/>
    <s v="GLOBAL"/>
    <s v="NO SOLICITADAS"/>
  </r>
  <r>
    <x v="6"/>
    <x v="39"/>
    <n v="10"/>
    <s v="MANTENIMIENTO EQUIPO DE NAVEGACION Y TRANSPORTE"/>
    <s v="MANTENIMIENTO SKYHOOK SK1 MOD2 _x000a_S/N SH159_x000a_UBICADO EN ORITO PUTUMAYO"/>
    <n v="78181900"/>
    <s v="Licitación pública"/>
    <n v="3"/>
    <n v="5"/>
    <n v="1"/>
    <n v="6999996"/>
    <s v="GLOBAL"/>
    <s v="NO SOLICITADAS"/>
  </r>
  <r>
    <x v="6"/>
    <x v="39"/>
    <n v="10"/>
    <s v="MANTENIMIENTO EQUIPO DE NAVEGACION Y TRANSPORTE"/>
    <s v="MANTENIMIENTO SKYHOOK SK1 MOD2 _x000a_S/N SH179_x000a_UBICADO EN TRES ESQUINAS CAQUETÁ_x000a_"/>
    <n v="78181900"/>
    <s v="Licitación pública"/>
    <n v="3"/>
    <n v="5"/>
    <n v="1"/>
    <n v="6999996"/>
    <s v="GLOBAL"/>
    <s v="NO SOLICITADAS"/>
  </r>
  <r>
    <x v="6"/>
    <x v="39"/>
    <n v="10"/>
    <s v="MANTENIMIENTO EQUIPO DE NAVEGACION Y TRANSPORTE"/>
    <s v="MANTENIMIENTO SKYHOOK SK1 MOD2 _x000a_S/N SH180_x000a_UBICADO EN TIBÚ NORTE DE SANTANDER"/>
    <n v="78181900"/>
    <s v="Licitación pública"/>
    <n v="3"/>
    <n v="5"/>
    <n v="1"/>
    <n v="6999996"/>
    <s v="GLOBAL"/>
    <s v="NO SOLICITADAS"/>
  </r>
  <r>
    <x v="6"/>
    <x v="39"/>
    <n v="10"/>
    <s v="MANTENIMIENTO EQUIPO DE NAVEGACION Y TRANSPORTE"/>
    <s v="MANTENIMIENTO SKYHOOK SK1 MOD2 _x000a_S/N SH181_x000a_UBICADO EN SARAVENA ARAUCA_x000a_"/>
    <n v="78181900"/>
    <s v="Licitación pública"/>
    <n v="3"/>
    <n v="5"/>
    <n v="1"/>
    <n v="6999996"/>
    <s v="GLOBAL"/>
    <s v="NO SOLICITADAS"/>
  </r>
  <r>
    <x v="6"/>
    <x v="39"/>
    <n v="10"/>
    <s v="MANTENIMIENTO EQUIPO DE NAVEGACION Y TRANSPORTE"/>
    <s v="MANTENIMIENTO SKYHOOK SK1 MOD2 _x000a_S/N SH192_x000a_LA MACARENA META_x000a_"/>
    <n v="78181900"/>
    <s v="Licitación pública"/>
    <n v="3"/>
    <n v="5"/>
    <n v="1"/>
    <n v="6999996"/>
    <s v="GLOBAL"/>
    <s v="NO SOLICITADAS"/>
  </r>
  <r>
    <x v="6"/>
    <x v="39"/>
    <n v="10"/>
    <s v="MANTENIMIENTO EQUIPO DE NAVEGACION Y TRANSPORTE"/>
    <s v="MANTENIMIENTO LAUNCHER MARK 4 _x000a_S/N MK4CI2066_x000a_UBICADO EN SARAVENA ARAUCA"/>
    <n v="78181900"/>
    <s v="Licitación pública"/>
    <n v="3"/>
    <n v="5"/>
    <n v="1"/>
    <n v="9000000"/>
    <s v="GLOBAL"/>
    <s v="NO SOLICITADAS"/>
  </r>
  <r>
    <x v="6"/>
    <x v="39"/>
    <n v="10"/>
    <s v="MANTENIMIENTO EQUIPO DE NAVEGACION Y TRANSPORTE"/>
    <s v="MANTENIMIENTO LAUNCHER MARK 4 _x000a_S/N MK4CI2068_x000a_UBICADO EN ORITO PUTUMAYO"/>
    <n v="78181900"/>
    <s v="Licitación pública"/>
    <n v="3"/>
    <n v="5"/>
    <n v="1"/>
    <n v="9000000"/>
    <s v="GLOBAL"/>
    <s v="NO SOLICITADAS"/>
  </r>
  <r>
    <x v="6"/>
    <x v="39"/>
    <n v="10"/>
    <s v="MANTENIMIENTO EQUIPO DE NAVEGACION Y TRANSPORTE"/>
    <s v="MANTENIMIENTO LAUNCHER MARK 4 _x000a_S/N MK4CI2069_x000a_TRES ESQUINAS CAQUETÁ"/>
    <n v="78181900"/>
    <s v="Licitación pública"/>
    <n v="3"/>
    <n v="5"/>
    <n v="1"/>
    <n v="9000000"/>
    <s v="GLOBAL"/>
    <s v="NO SOLICITADAS"/>
  </r>
  <r>
    <x v="6"/>
    <x v="39"/>
    <n v="10"/>
    <s v="MANTENIMIENTO EQUIPO DE NAVEGACION Y TRANSPORTE"/>
    <s v="MANTENIMIENTO LAUNCHER MARK 4 _x000a_S/N MK4CI2071_x000a_UBICADO EN LA MACARENA META"/>
    <n v="78181900"/>
    <s v="Licitación pública"/>
    <n v="3"/>
    <n v="5"/>
    <n v="1"/>
    <n v="9000000"/>
    <s v="GLOBAL"/>
    <s v="NO SOLICITADAS"/>
  </r>
  <r>
    <x v="6"/>
    <x v="39"/>
    <n v="10"/>
    <s v="MANTENIMIENTO EQUIPO DE NAVEGACION Y TRANSPORTE"/>
    <s v="MANTENIMIENTO LAUNCHER MARK 4 _x000a_S/N MK4CI2073_x000a_UBICADO EN TIBÚ NORTE DE SANTANDER"/>
    <n v="78181900"/>
    <s v="Licitación pública"/>
    <n v="3"/>
    <n v="5"/>
    <n v="1"/>
    <n v="9000000"/>
    <s v="GLOBAL"/>
    <s v="NO SOLICITADAS"/>
  </r>
  <r>
    <x v="6"/>
    <x v="39"/>
    <n v="10"/>
    <s v="MANTENIMIENTO EQUIPO DE NAVEGACION Y TRANSPORTE"/>
    <s v="MANTENIMIENTO LAUNCHER SUPERWEDGE HP _x000a_S/N 123_x000a_UBICADO EN BARRANQUILLA ATTLÁNTICO"/>
    <n v="78181900"/>
    <s v="Licitación pública"/>
    <n v="3"/>
    <n v="5"/>
    <n v="1"/>
    <n v="9000000"/>
    <s v="GLOBAL"/>
    <s v="NO SOLICITADAS"/>
  </r>
  <r>
    <x v="6"/>
    <x v="39"/>
    <n v="10"/>
    <s v="MANTENIMIENTO EQUIPO DE NAVEGACION Y TRANSPORTE"/>
    <s v="MANTENIMIENTO LAUNCHER SUPERWEDGE S/S_x000a_UBICADO EN LA MACARENA META"/>
    <n v="78181900"/>
    <s v="Licitación pública"/>
    <n v="3"/>
    <n v="5"/>
    <n v="1"/>
    <n v="9000000"/>
    <s v="GLOBAL"/>
    <s v="NO SOLICITADAS"/>
  </r>
  <r>
    <x v="6"/>
    <x v="39"/>
    <n v="10"/>
    <s v="MANTENIMIENTO EQUIPO DE NAVEGACION Y TRANSPORTE"/>
    <s v="PRESTACION DEL SERVICIO DE LAVADO, LIMPIEZA, POLICHADO Y DESMANCHE HELICOPTEROS PRESIDENCIALES"/>
    <n v="78181901"/>
    <s v="Licitación pública"/>
    <n v="1"/>
    <n v="9"/>
    <n v="1"/>
    <n v="14000000"/>
    <s v="GLOBAL"/>
    <s v="NO SOLICITADAS"/>
  </r>
  <r>
    <x v="6"/>
    <x v="39"/>
    <n v="10"/>
    <s v="MANTENIMIENTO EQUIPO DE NAVEGACION Y TRANSPORTE"/>
    <s v="PRESTACION DE SERVICIO DE APOYO A LAS TAREAS DE MANTENIMIENTO DEL PROYECTO DE CONVERSION DE LOS HELICOPTEROS BELL UH-1H A HUEY II"/>
    <n v="25191502"/>
    <s v="Selección abreviada menor cuantía"/>
    <n v="2"/>
    <n v="6"/>
    <n v="1"/>
    <n v="313500000"/>
    <s v="GLOBAL"/>
    <s v="SI APROBADAS"/>
  </r>
  <r>
    <x v="6"/>
    <x v="39"/>
    <n v="10"/>
    <s v="MANTENIMIENTO EQUIPO DE NAVEGACION Y TRANSPORTE"/>
    <s v="PRESTACION DE SERVICIO DE APOYO A LAS TAREAS DE MANTENIMIENTO DEL PROYECTO DE CONVERSION DE LOS HELICOPTEROS BELL UH-1H A HUEY II"/>
    <n v="25191502"/>
    <s v="Selección abreviada menor cuantía"/>
    <n v="2"/>
    <n v="6"/>
    <n v="1"/>
    <n v="6500000"/>
    <s v="GLOBAL"/>
    <s v="NO SOLICITADAS"/>
  </r>
  <r>
    <x v="6"/>
    <x v="40"/>
    <n v="16"/>
    <s v="MANTENIMIENTO Y MEJORAMIENTO DE VIVIENDA Y ALOJAMIENTO"/>
    <s v="MANTENIMIENTO MAYOR CASA FISCAL DE SUBOFICIALES Y OFICIALES"/>
    <n v="72102900"/>
    <s v="Selección abreviada menor cuantía"/>
    <n v="4"/>
    <n v="8"/>
    <n v="1"/>
    <n v="150129550"/>
    <s v="GLOBAL"/>
    <s v="NO SOLICITADAS"/>
  </r>
  <r>
    <x v="6"/>
    <x v="41"/>
    <n v="10"/>
    <s v="SERVICIO DE ASEO"/>
    <s v="MTTO. DE PRADOS Y JARDINES"/>
    <n v="76121900"/>
    <s v="Mínima cuantía"/>
    <n v="3"/>
    <n v="8"/>
    <n v="1"/>
    <n v="25000000"/>
    <s v="GLOBAL"/>
    <s v="NO SOLICITADAS"/>
  </r>
  <r>
    <x v="6"/>
    <x v="41"/>
    <n v="10"/>
    <s v="SERVICIO DE ASEO"/>
    <s v="SERVICIOS GENERALES DE ASEO 2018"/>
    <n v="76111501"/>
    <s v="Selección abreviada menor cuantía"/>
    <n v="3"/>
    <n v="9"/>
    <n v="1"/>
    <n v="55800000"/>
    <s v="GLOBAL"/>
    <s v="NO SOLICITADAS"/>
  </r>
  <r>
    <x v="6"/>
    <x v="41"/>
    <n v="10"/>
    <s v="SERVICIO DE ASEO"/>
    <s v="MTTO LAVADO DE TANQUES AGUA POTABLE"/>
    <n v="76111600"/>
    <s v="Mínima cuantía"/>
    <n v="4"/>
    <n v="5"/>
    <n v="1"/>
    <n v="10000000"/>
    <s v="GLOBAL"/>
    <s v="NO SOLICITADAS"/>
  </r>
  <r>
    <x v="6"/>
    <x v="41"/>
    <n v="10"/>
    <s v="SERVICIO DE ASEO"/>
    <s v="AMARRE SERVICIOS GENERALES DE ASEO 2018-2019"/>
    <n v="76111501"/>
    <s v="Mínima cuantía"/>
    <n v="11"/>
    <n v="1"/>
    <n v="1"/>
    <n v="6200000"/>
    <s v="GLOBAL"/>
    <s v="SI EN TRAMITE"/>
  </r>
  <r>
    <x v="6"/>
    <x v="41"/>
    <n v="10"/>
    <s v="SERVICIO DE ASEO"/>
    <s v="SERVICIOS GENERALES DE ASEO  CUPO  2017-2018"/>
    <n v="76111501"/>
    <s v="Mínima cuantía"/>
    <n v="1"/>
    <n v="6"/>
    <n v="1"/>
    <n v="18000000"/>
    <s v="GLOBAL"/>
    <s v="SI APROBADAS"/>
  </r>
  <r>
    <x v="6"/>
    <x v="42"/>
    <n v="10"/>
    <s v="ADMINISTRACION OPERACIÓN Y MANTENIMIENTO DE PLANTAS DE ENERGIA"/>
    <s v="MANTENIMIENTO PREVENTIVO Y CORRECTIVO PLANTA GENERADORA AMD 0219"/>
    <n v="73152100"/>
    <s v="Licitación pública"/>
    <n v="3"/>
    <n v="5"/>
    <n v="1"/>
    <n v="6000000"/>
    <s v="GLOBAL"/>
    <s v="NO SOLICITADAS"/>
  </r>
  <r>
    <x v="6"/>
    <x v="44"/>
    <n v="10"/>
    <s v="TRANSPORTE"/>
    <s v="TRANSPORTE PERSONAL CAMAN VIGENCIA FUTURA 2017- 2018"/>
    <n v="78111803"/>
    <s v="Selección abreviada menor cuantía"/>
    <n v="1"/>
    <n v="8"/>
    <n v="1"/>
    <n v="356044500"/>
    <s v="GLOBAL"/>
    <s v="SI APROBADAS"/>
  </r>
  <r>
    <x v="6"/>
    <x v="44"/>
    <n v="16"/>
    <s v="TRANSPORTE"/>
    <s v="TRANSPORTE PERSONAL CAMAN  2018"/>
    <n v="78111803"/>
    <s v="Selección abreviada menor cuantía"/>
    <n v="9"/>
    <n v="2"/>
    <n v="1"/>
    <n v="143640000"/>
    <s v="GLOBAL"/>
    <s v="NO SOLICITADAS"/>
  </r>
  <r>
    <x v="6"/>
    <x v="44"/>
    <n v="10"/>
    <s v="TRANSPORTE"/>
    <s v="AMARRE TRANSPORTE PERSONAL CAMAN VIGENCIA FUTURA 2018-2019"/>
    <n v="78111803"/>
    <s v="Selección abreviada menor cuantía"/>
    <n v="11"/>
    <n v="1"/>
    <n v="1"/>
    <n v="57600000"/>
    <s v="GLOBAL"/>
    <s v="SI EN TRAMITE"/>
  </r>
  <r>
    <x v="6"/>
    <x v="44"/>
    <n v="10"/>
    <s v="TRANSPORTE"/>
    <s v="TRANSPORTE  PLANILLAS ESTAFETAS"/>
    <n v="20102301"/>
    <s v="Contratación directa"/>
    <n v="1"/>
    <n v="12"/>
    <n v="1"/>
    <n v="1800000"/>
    <s v="GLOBAL"/>
    <s v="NO SOLICIT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VIGENCIA FUTURA"/>
    <n v="78101800"/>
    <s v="Selección abreviada menor cuantía"/>
    <n v="1"/>
    <n v="3"/>
    <n v="1"/>
    <n v="45000000"/>
    <s v="GLOBAL"/>
    <s v="SI APROBADAS"/>
  </r>
  <r>
    <x v="6"/>
    <x v="44"/>
    <n v="10"/>
    <s v="TRANSPORTE"/>
    <s v="PRESTACIÓN DE SERVICIOS DE OPERACIÓN LOGÍSTICA Y DE TRANSPORTE NACIONAL ENTRE EL CAMAN Y  LAS UNIDADES CACOM-1, CACOM-2, CACOM-3 Y EMAVI, CON EL FIN DE TRANSPORTAR LOS ASIENTOS DE EYECCIÓN TIPOS MKJM6, MK-8 Y MK-10 SUS ACCESORIOS Y PARACAÍDAS."/>
    <n v="78101800"/>
    <s v="Selección abreviada menor cuantía"/>
    <n v="3"/>
    <n v="9"/>
    <n v="1"/>
    <n v="122899996"/>
    <s v="GLOBAL"/>
    <s v="NO SOLICITADAS"/>
  </r>
  <r>
    <x v="6"/>
    <x v="74"/>
    <n v="10"/>
    <s v="SUSCRIPCIONES"/>
    <s v="SUSCRIPCION  LEGIS "/>
    <n v="55101500"/>
    <s v="Contratación directa"/>
    <n v="0"/>
    <n v="0"/>
    <n v="1"/>
    <n v="5000000"/>
    <s v="UNIDAD"/>
    <s v="NO SOLICITADAS"/>
  </r>
  <r>
    <x v="6"/>
    <x v="46"/>
    <n v="10"/>
    <s v="ACUEDUCTO ALCANTARILLADO Y ASEO"/>
    <s v="ACUEDUCTO"/>
    <n v="83101508"/>
    <s v="Contratación directa"/>
    <n v="0"/>
    <n v="12"/>
    <n v="1"/>
    <n v="100000000"/>
    <s v="GLOBAL"/>
    <s v="NO SOLICITADAS"/>
  </r>
  <r>
    <x v="6"/>
    <x v="47"/>
    <n v="10"/>
    <s v="ENERGIA"/>
    <s v="ENERGIA"/>
    <n v="83101803"/>
    <s v="Contratación directa"/>
    <n v="0"/>
    <n v="12"/>
    <n v="1"/>
    <n v="650002331"/>
    <s v="GLOBAL"/>
    <s v="NO SOLICITADAS"/>
  </r>
  <r>
    <x v="6"/>
    <x v="62"/>
    <n v="10"/>
    <s v="GAS NATURAL"/>
    <s v="GAS NATURAL"/>
    <n v="83101601"/>
    <s v="Contratación directa"/>
    <n v="0"/>
    <n v="12"/>
    <n v="1"/>
    <n v="52000000"/>
    <s v="GLOBAL"/>
    <s v="NO SOLICITADAS"/>
  </r>
  <r>
    <x v="6"/>
    <x v="48"/>
    <n v="10"/>
    <s v="TELÉFONO, FAX Y OTROS"/>
    <s v="TELEFONÍA FIJA"/>
    <n v="83111503"/>
    <s v="Contratación directa"/>
    <n v="0"/>
    <n v="12"/>
    <n v="1"/>
    <n v="17500000"/>
    <s v="GLOBAL"/>
    <s v="NO SOLICITADAS"/>
  </r>
  <r>
    <x v="6"/>
    <x v="49"/>
    <n v="10"/>
    <s v="OTROS SERVICIOS PÚBLICOS"/>
    <s v="GAS PROPANO"/>
    <n v="83101605"/>
    <s v="Contratación directa"/>
    <n v="0"/>
    <n v="12"/>
    <n v="1"/>
    <n v="14500000"/>
    <s v="GLOBAL"/>
    <s v="NO SOLICITADAS"/>
  </r>
  <r>
    <x v="6"/>
    <x v="50"/>
    <n v="10"/>
    <s v="VIATICOS Y GASTOS DE VIAJE AL INTERIOR"/>
    <s v="PASAJES TERRESTRES NACIONALES"/>
    <n v="78111800"/>
    <s v="Mínima cuantía"/>
    <n v="4"/>
    <n v="3"/>
    <n v="1"/>
    <n v="9000000"/>
    <s v="GLOBAL"/>
    <s v="NO SOLICITADAS"/>
  </r>
  <r>
    <x v="6"/>
    <x v="50"/>
    <n v="10"/>
    <s v="VIATICOS Y GASTOS DE VIAJE AL INTERIOR"/>
    <s v="PASAJES TERRESTRES MUNICIPALES"/>
    <n v="78111800"/>
    <s v="Mínima cuantía"/>
    <n v="4"/>
    <n v="3"/>
    <n v="1"/>
    <n v="2500000"/>
    <s v="GLOBAL"/>
    <s v="NO SOLICITADAS"/>
  </r>
  <r>
    <x v="6"/>
    <x v="50"/>
    <n v="10"/>
    <s v="VIATICOS Y GASTOS DE VIAJE AL INTERIOR"/>
    <s v="COMISIONES AL INTERIOR"/>
    <n v="93151500"/>
    <s v="Contratación directa"/>
    <n v="0"/>
    <n v="0"/>
    <n v="1"/>
    <n v="275000000"/>
    <s v="GLOBAL"/>
    <s v="NO SOLICITADAS"/>
  </r>
  <r>
    <x v="6"/>
    <x v="50"/>
    <n v="16"/>
    <s v="VIATICOS Y GASTOS DE VIAJE AL INTERIOR"/>
    <s v="CAMAN"/>
    <n v="93151500"/>
    <n v="0"/>
    <n v="0"/>
    <n v="0"/>
    <n v="1"/>
    <n v="12480000"/>
    <s v="GLOBAL"/>
    <s v="NO SOLICITADAS"/>
  </r>
  <r>
    <x v="6"/>
    <x v="51"/>
    <n v="10"/>
    <s v="MATERIAL VETERINARIO"/>
    <s v="DESPARASITANTE INTERNO (DESPARASITANTE JERINGA X 10 ML. ALBENZADOL 15 MG. PRAZIQUANTEL 5 MG.) (50 UNIDADES)"/>
    <n v="31201602"/>
    <s v="Mínima cuantía"/>
    <n v="4"/>
    <n v="3"/>
    <n v="50"/>
    <n v="625000"/>
    <s v="UNIDAD"/>
    <s v="NO SOLICITADAS"/>
  </r>
  <r>
    <x v="6"/>
    <x v="51"/>
    <n v="10"/>
    <s v="MATERIAL VETERINARIO"/>
    <s v="DESPARASITANTE EXTERNO (CAJA X 10 UNIDADES.) (4 CAJAS)"/>
    <n v="31201602"/>
    <s v="Mínima cuantía"/>
    <n v="4"/>
    <n v="3"/>
    <n v="4"/>
    <n v="600000"/>
    <s v="CAJAS"/>
    <s v="NO SOLICITADAS"/>
  </r>
  <r>
    <x v="6"/>
    <x v="51"/>
    <n v="10"/>
    <s v="MATERIAL VETERINARIO"/>
    <s v="CERULINE (SOLUCIÓN PARA LIMPIEZA AURICULAR X 100 ML. ÁCIDO BÓRICO, ACÉTICO Y SALICÍLICO)"/>
    <n v="31201602"/>
    <s v="Mínima cuantía"/>
    <n v="4"/>
    <n v="3"/>
    <n v="10"/>
    <n v="580000"/>
    <s v="UNIDAD"/>
    <s v="NO SOLICITADAS"/>
  </r>
  <r>
    <x v="6"/>
    <x v="51"/>
    <n v="10"/>
    <s v="MATERIAL VETERINARIO"/>
    <s v="COMIDA HUMEDA PARA PERRO"/>
    <n v="10121802"/>
    <s v="Mínima cuantía"/>
    <n v="4"/>
    <n v="3"/>
    <n v="15"/>
    <n v="150000"/>
    <s v="UNIDAD"/>
    <s v="NO SOLICITADAS"/>
  </r>
  <r>
    <x v="6"/>
    <x v="51"/>
    <n v="10"/>
    <s v="MATERIAL VETERINARIO"/>
    <s v="SHAMPOO PARA PERRO X 500 ML"/>
    <n v="53131628"/>
    <s v="Mínima cuantía"/>
    <n v="4"/>
    <n v="3"/>
    <n v="6"/>
    <n v="570000"/>
    <s v="UNIDAD"/>
    <s v="NO SOLICITADAS"/>
  </r>
  <r>
    <x v="6"/>
    <x v="51"/>
    <n v="10"/>
    <s v="MATERIAL VETERINARIO"/>
    <s v="CIPERMETRINA INSECTICIDA."/>
    <n v="31201602"/>
    <s v="Mínima cuantía"/>
    <n v="4"/>
    <n v="3"/>
    <n v="1"/>
    <n v="70000"/>
    <s v="UNIDAD"/>
    <s v="NO SOLICITADAS"/>
  </r>
  <r>
    <x v="6"/>
    <x v="51"/>
    <n v="10"/>
    <s v="MATERIAL VETERINARIO"/>
    <s v="HERBISIDA GRAMOXONE"/>
    <n v="31201602"/>
    <s v="Mínima cuantía"/>
    <n v="4"/>
    <n v="3"/>
    <n v="1"/>
    <n v="65000"/>
    <s v="UNIDAD"/>
    <s v="NO SOLICITADAS"/>
  </r>
  <r>
    <x v="6"/>
    <x v="51"/>
    <n v="10"/>
    <s v="MATERIAL VETERINARIO"/>
    <s v="ALCOHOL 5 LITROS "/>
    <s v="51102700 "/>
    <s v="Mínima cuantía"/>
    <n v="4"/>
    <n v="3"/>
    <n v="5"/>
    <n v="35000"/>
    <s v="FRASCO"/>
    <s v="NO SOLICITADAS"/>
  </r>
  <r>
    <x v="6"/>
    <x v="51"/>
    <n v="10"/>
    <s v="MATERIAL VETERINARIO"/>
    <s v="YODO POR 5 GALONES"/>
    <s v="51102700 "/>
    <s v="Mínima cuantía"/>
    <n v="4"/>
    <n v="3"/>
    <n v="3"/>
    <n v="120000"/>
    <s v="UNIDAD"/>
    <s v="NO SOLICITADAS"/>
  </r>
  <r>
    <x v="6"/>
    <x v="51"/>
    <n v="10"/>
    <s v="MATERIAL VETERINARIO"/>
    <s v="BAXIDIN "/>
    <n v="31201602"/>
    <s v="Mínima cuantía"/>
    <n v="4"/>
    <n v="3"/>
    <n v="6"/>
    <n v="348000"/>
    <s v="UNIDAD"/>
    <s v="NO SOLICITADAS"/>
  </r>
  <r>
    <x v="6"/>
    <x v="51"/>
    <n v="10"/>
    <s v="MATERIAL VETERINARIO"/>
    <s v="CRORO POR 5 GALONES"/>
    <n v="31201602"/>
    <s v="Mínima cuantía"/>
    <n v="4"/>
    <n v="3"/>
    <n v="3"/>
    <n v="90000"/>
    <s v="UNIDAD"/>
    <s v="NO SOLICITADAS"/>
  </r>
  <r>
    <x v="6"/>
    <x v="53"/>
    <n v="10"/>
    <s v="OTROS PARA EL SOSTENIMIENTO DE SEMOVIENTES"/>
    <s v="GUANTES DE EXAMEN CLÍNICO X CAJA (MATERIAL DE LÁTEX TALLA L"/>
    <n v="42132201"/>
    <s v="Mínima cuantía"/>
    <n v="4"/>
    <n v="3"/>
    <n v="2"/>
    <n v="36000"/>
    <s v="CAJAS"/>
    <s v="NO SOLICITADAS"/>
  </r>
  <r>
    <x v="6"/>
    <x v="53"/>
    <n v="10"/>
    <s v="OTROS PARA EL SOSTENIMIENTO DE SEMOVIENTES"/>
    <s v="CEPILLO AUTOMATICO  PEINE AUTOLIMPIABLE."/>
    <n v="53131604"/>
    <s v="Mínima cuantía"/>
    <n v="4"/>
    <n v="3"/>
    <n v="10"/>
    <n v="200000"/>
    <s v="UNIDAD"/>
    <s v="NO SOLICITADAS"/>
  </r>
  <r>
    <x v="6"/>
    <x v="53"/>
    <n v="10"/>
    <s v="OTROS PARA EL SOSTENIMIENTO DE SEMOVIENTES"/>
    <s v="BOZAL PARA SEMOVIENTES CANINOS TAMAÑO MEDIANO"/>
    <n v="10141610"/>
    <s v="Mínima cuantía"/>
    <n v="4"/>
    <n v="3"/>
    <n v="5"/>
    <n v="125000"/>
    <s v="UNIDAD"/>
    <s v="NO SOLICITADAS"/>
  </r>
  <r>
    <x v="6"/>
    <x v="53"/>
    <n v="10"/>
    <s v="OTROS PARA EL SOSTENIMIENTO DE SEMOVIENTES"/>
    <s v="TALCOS (CONTROL CONTRA PULGAS, PIOJOS Y GARRAPATAS. PROPOXUR 1GR. FRASCO POR 100 GR.)"/>
    <n v="42121600"/>
    <s v="Mínima cuantía"/>
    <n v="4"/>
    <n v="3"/>
    <n v="10"/>
    <n v="160000"/>
    <s v="UNIDAD"/>
    <s v="NO SOLICITADAS"/>
  </r>
  <r>
    <x v="6"/>
    <x v="53"/>
    <n v="10"/>
    <s v="OTROS PARA EL SOSTENIMIENTO DE SEMOVIENTES"/>
    <s v="JABONES (CONTROL PARA PULGAS, PIOJOS Y GARRAPATAS. PERMETRINA 1.0 GR. JABÓN POR 100 GR.)"/>
    <n v="42121600"/>
    <s v="Mínima cuantía"/>
    <n v="4"/>
    <n v="3"/>
    <n v="15"/>
    <n v="150000"/>
    <s v="UNIDAD"/>
    <s v="NO SOLICITADAS"/>
  </r>
  <r>
    <x v="6"/>
    <x v="53"/>
    <n v="10"/>
    <s v="OTROS PARA EL SOSTENIMIENTO DE SEMOVIENTES"/>
    <s v="ANTIBACTERIAL X LITRO (GEL ANTIBACTERIAL PARA DESINFECCIÓN DE MANOS)"/>
    <n v="15121517"/>
    <s v="Mínima cuantía"/>
    <n v="4"/>
    <n v="3"/>
    <n v="5"/>
    <n v="125000"/>
    <s v="UNIDAD"/>
    <s v="NO SOLICITADAS"/>
  </r>
  <r>
    <x v="6"/>
    <x v="53"/>
    <n v="10"/>
    <s v="OTROS PARA EL SOSTENIMIENTO DE SEMOVIENTES"/>
    <s v="CHALECO PARA PERROS ESPECIALIDADES (CHALECO ELABORADO EN TELA Y REATA AJUSTABLE TIPO PECHERA, MULTIPROPÓSITO, PARA PERRO TAMAÑO MEDIANO-GRANDE)"/>
    <n v="46181507"/>
    <s v="Mínima cuantía"/>
    <n v="4"/>
    <n v="3"/>
    <n v="12"/>
    <n v="600000"/>
    <s v="UNIDAD"/>
    <s v="NO SOLICITADAS"/>
  </r>
  <r>
    <x v="6"/>
    <x v="53"/>
    <n v="10"/>
    <s v="OTROS PARA EL SOSTENIMIENTO DE SEMOVIENTES"/>
    <s v=" PELOTAS MACIZAS PARA PERRO (MATERIAL DE GOMA DURA, TAMAÑO MEDIANO)"/>
    <n v="10111301"/>
    <s v="Mínima cuantía"/>
    <n v="4"/>
    <n v="3"/>
    <n v="15"/>
    <n v="675000"/>
    <s v="UNIDAD"/>
    <s v="NO SOLICITADAS"/>
  </r>
  <r>
    <x v="6"/>
    <x v="53"/>
    <n v="10"/>
    <s v="OTROS PARA EL SOSTENIMIENTO DE SEMOVIENTES"/>
    <s v=" MORDEDORES (CUERDA TRENZADA CON EXTREMO SUAVE PARA MORDER"/>
    <n v="10111301"/>
    <s v="Mínima cuantía"/>
    <n v="4"/>
    <n v="3"/>
    <n v="10"/>
    <n v="250000"/>
    <s v="UNIDAD"/>
    <s v="NO SOLICITADAS"/>
  </r>
  <r>
    <x v="6"/>
    <x v="53"/>
    <n v="10"/>
    <s v="OTROS PARA EL SOSTENIMIENTO DE SEMOVIENTES"/>
    <s v="TRAÍLLA-COLLAR DE 2 METROS (TRAÍLLA Y COLLAR ELABORADA CON REATA COLOR NEGRO)"/>
    <n v="10131604"/>
    <s v="Mínima cuantía"/>
    <n v="4"/>
    <n v="3"/>
    <n v="20"/>
    <n v="700000"/>
    <s v="UNIDAD"/>
    <s v="NO SOLICITADAS"/>
  </r>
  <r>
    <x v="6"/>
    <x v="53"/>
    <n v="10"/>
    <s v="OTROS PARA EL SOSTENIMIENTO DE SEMOVIENTES"/>
    <s v="TRADILLA EN LONA RIATA DE 15 METROS"/>
    <n v="10131604"/>
    <s v="Mínima cuantía"/>
    <n v="4"/>
    <n v="3"/>
    <n v="3"/>
    <n v="270000"/>
    <s v="UNIDAD"/>
    <s v="NO SOLICITADAS"/>
  </r>
  <r>
    <x v="6"/>
    <x v="53"/>
    <n v="10"/>
    <s v="OTROS PARA EL SOSTENIMIENTO DE SEMOVIENTES"/>
    <s v="PELOTA BLANDA PARA PERRO (PELOTA DE MATERIAL BLANDA PARA MORDER TIPO TENIS)"/>
    <n v="10111301"/>
    <s v="Mínima cuantía"/>
    <n v="4"/>
    <n v="3"/>
    <n v="20"/>
    <n v="360000"/>
    <s v="UNIDAD"/>
    <s v="NO SOLICITADAS"/>
  </r>
  <r>
    <x v="6"/>
    <x v="53"/>
    <n v="10"/>
    <s v="OTROS PARA EL SOSTENIMIENTO DE SEMOVIENTES"/>
    <s v="CREMA DENTAL PARA PERROS"/>
    <n v="53131616"/>
    <s v="Mínima cuantía"/>
    <n v="4"/>
    <n v="3"/>
    <n v="10"/>
    <n v="120000"/>
    <s v="UNIDAD"/>
    <s v="NO SOLICITADAS"/>
  </r>
  <r>
    <x v="6"/>
    <x v="53"/>
    <n v="10"/>
    <s v="OTROS PARA EL SOSTENIMIENTO DE SEMOVIENTES"/>
    <s v="COLLARES PARA SEMOVIENTE RIATA NEGRA Y GRIS"/>
    <n v="10131604"/>
    <s v="Mínima cuantía"/>
    <n v="4"/>
    <n v="3"/>
    <n v="30"/>
    <n v="450000"/>
    <s v="UNIDAD"/>
    <s v="NO SOLICITADAS"/>
  </r>
  <r>
    <x v="6"/>
    <x v="53"/>
    <n v="10"/>
    <s v="OTROS PARA EL SOSTENIMIENTO DE SEMOVIENTES"/>
    <s v="COLLARES DE AHOGO EN CADENA"/>
    <n v="10131604"/>
    <s v="Mínima cuantía"/>
    <n v="4"/>
    <n v="3"/>
    <n v="5"/>
    <n v="175000"/>
    <s v="UNIDAD"/>
    <s v="NO SOLICITADAS"/>
  </r>
  <r>
    <x v="6"/>
    <x v="53"/>
    <n v="10"/>
    <s v="OTROS PARA EL SOSTENIMIENTO DE SEMOVIENTES"/>
    <s v="POZUELO PORTÁTIL EN CAUCHO PARA PERROS BOWL PORTÁTIL, MATERIAL POLIÉSTER 600 D Y PVC, MEDIDAS DE 16X10 CM."/>
    <n v="48101905"/>
    <s v="Mínima cuantía"/>
    <n v="4"/>
    <n v="3"/>
    <n v="5"/>
    <n v="40000"/>
    <s v="UNIDAD"/>
    <s v="NO SOLICITADAS"/>
  </r>
  <r>
    <x v="6"/>
    <x v="53"/>
    <n v="10"/>
    <s v="OTROS PARA EL SOSTENIMIENTO DE SEMOVIENTES"/>
    <s v="COLLARES ISABELINOS TALLA 20 - 26"/>
    <n v="10131604"/>
    <s v="Mínima cuantía"/>
    <n v="4"/>
    <n v="3"/>
    <n v="5"/>
    <n v="175000"/>
    <s v="UNIDAD"/>
    <s v="NO SOLICITADAS"/>
  </r>
  <r>
    <x v="6"/>
    <x v="53"/>
    <n v="10"/>
    <s v="OTROS PARA EL SOSTENIMIENTO DE SEMOVIENTES"/>
    <s v="PIERNERA"/>
    <n v="46181507"/>
    <s v="Mínima cuantía"/>
    <n v="4"/>
    <n v="3"/>
    <n v="10"/>
    <n v="300000"/>
    <s v="UNIDAD"/>
    <s v="NO SOLICITADAS"/>
  </r>
  <r>
    <x v="6"/>
    <x v="56"/>
    <n v="10"/>
    <s v="SERVICIOS DE BIENESTAR SOCIAL"/>
    <s v="EXAMENES MEDICOS SALUD OCUPACIONAL PERDONAL CIVIL Y UN PERSONAL MILITAR"/>
    <n v="85121502"/>
    <n v="0"/>
    <n v="1"/>
    <n v="11"/>
    <n v="1"/>
    <n v="26674944"/>
    <s v="GLOBAL"/>
    <s v="NO SOLICITADAS"/>
  </r>
  <r>
    <x v="6"/>
    <x v="57"/>
    <n v="10"/>
    <s v="SERVICIOS DE CAPACITACION"/>
    <s v="CAPACITACION  DE CMC -METROLOGIA"/>
    <n v="86101802"/>
    <s v="Mínima cuantía"/>
    <n v="4"/>
    <n v="6"/>
    <n v="1"/>
    <n v="12000000"/>
    <s v="GLOBAL"/>
    <s v="NO SOLICITADAS"/>
  </r>
  <r>
    <x v="6"/>
    <x v="57"/>
    <n v="10"/>
    <s v="SERVICIOS DE CAPACITACION"/>
    <s v="DIPLOMADO -SEMINARIO ACTUALIZACION NORMA  SGC"/>
    <n v="86101802"/>
    <s v="Mínima cuantía"/>
    <n v="5"/>
    <n v="4"/>
    <n v="1"/>
    <n v="11013753"/>
    <s v="GLOBAL"/>
    <s v="NO SOLICITADAS"/>
  </r>
  <r>
    <x v="6"/>
    <x v="81"/>
    <n v="10"/>
    <s v="OTROS SERVICIOS PARA CAPACITACION, BIENESTAR SOCIAL Y ESTIMULOS"/>
    <s v="SERVICIO DE RECREACION SOLDADOS  GRUSE CAMAN"/>
    <n v="90151701"/>
    <s v="Mínima cuantía"/>
    <n v="4"/>
    <n v="3"/>
    <n v="1"/>
    <n v="10000000"/>
    <s v="GLOBAL"/>
    <s v="NO SOLICITADAS"/>
  </r>
  <r>
    <x v="6"/>
    <x v="63"/>
    <n v="10"/>
    <s v="SERVICIOS MÉDICOS Y HOSPITALARIOS"/>
    <s v="EXAMEN MÉDICO OCUPACIONAL, CON ÉNFASIS EN OSTEOMUSCULAR."/>
    <n v="93141812"/>
    <s v="Mínima cuantía"/>
    <n v="0"/>
    <n v="0"/>
    <n v="1"/>
    <n v="6800000"/>
    <s v="GLOBAL"/>
    <s v="NO SOLICITADAS"/>
  </r>
  <r>
    <x v="6"/>
    <x v="63"/>
    <n v="10"/>
    <s v="SERVICIOS MÉDICOS Y HOSPITALARIOS"/>
    <s v="AUDIOMETRÍA"/>
    <n v="85111607"/>
    <s v="Mínima cuantía"/>
    <n v="0"/>
    <n v="0"/>
    <n v="1"/>
    <n v="3100000"/>
    <s v="GLOBAL"/>
    <s v="NO SOLICITADAS"/>
  </r>
  <r>
    <x v="6"/>
    <x v="63"/>
    <n v="10"/>
    <s v="SERVICIOS MÉDICOS Y HOSPITALARIOS"/>
    <s v="VISIOMETRIA"/>
    <n v="85111611"/>
    <s v="Mínima cuantía"/>
    <n v="0"/>
    <n v="0"/>
    <n v="1"/>
    <n v="3100000"/>
    <s v="GLOBAL"/>
    <s v="NO SOLICITADAS"/>
  </r>
  <r>
    <x v="6"/>
    <x v="63"/>
    <n v="10"/>
    <s v="SERVICIOS MÉDICOS Y HOSPITALARIOS"/>
    <s v="GLICEMIA"/>
    <n v="85121801"/>
    <s v="Mínima cuantía"/>
    <n v="0"/>
    <n v="0"/>
    <n v="1"/>
    <n v="1200000"/>
    <s v="GLOBAL"/>
    <s v="NO SOLICITADAS"/>
  </r>
  <r>
    <x v="6"/>
    <x v="63"/>
    <n v="10"/>
    <s v="SERVICIOS MÉDICOS Y HOSPITALARIOS"/>
    <s v="PERFIL LIPIDICO"/>
    <n v="85121801"/>
    <s v="Mínima cuantía"/>
    <n v="0"/>
    <n v="0"/>
    <n v="1"/>
    <n v="5250000"/>
    <s v="GLOBAL"/>
    <s v="NO SOLICITADAS"/>
  </r>
  <r>
    <x v="6"/>
    <x v="63"/>
    <n v="10"/>
    <s v="SERVICIOS MÉDICOS Y HOSPITALARIOS"/>
    <s v="FROTIS DE SANGRE PERIFERICO"/>
    <n v="85121801"/>
    <s v="Mínima cuantía"/>
    <n v="0"/>
    <n v="0"/>
    <n v="1"/>
    <n v="120000"/>
    <s v="GLOBAL"/>
    <s v="NO SOLICITADAS"/>
  </r>
  <r>
    <x v="6"/>
    <x v="63"/>
    <n v="10"/>
    <s v="SERVICIOS MÉDICOS Y HOSPITALARIOS"/>
    <s v="PLOMO DE SANGRE"/>
    <n v="85121801"/>
    <s v="Mínima cuantía"/>
    <n v="0"/>
    <n v="0"/>
    <n v="1"/>
    <n v="3300000"/>
    <s v="GLOBAL"/>
    <s v="NO SOLICITADAS"/>
  </r>
  <r>
    <x v="6"/>
    <x v="63"/>
    <n v="10"/>
    <s v="SERVICIOS MÉDICOS Y HOSPITALARIOS"/>
    <s v="CROMO EN SANGRE"/>
    <n v="85121801"/>
    <s v="Mínima cuantía"/>
    <n v="0"/>
    <n v="0"/>
    <n v="1"/>
    <n v="1180000"/>
    <s v="GLOBAL"/>
    <s v="NO SOLICITADAS"/>
  </r>
  <r>
    <x v="6"/>
    <x v="63"/>
    <n v="10"/>
    <s v="SERVICIOS MÉDICOS Y HOSPITALARIOS"/>
    <s v="CADMIO EN SANGRE"/>
    <n v="85121801"/>
    <s v="Mínima cuantía"/>
    <n v="0"/>
    <n v="0"/>
    <n v="1"/>
    <n v="1180000"/>
    <s v="GLOBAL"/>
    <s v="NO SOLICITADAS"/>
  </r>
  <r>
    <x v="6"/>
    <x v="63"/>
    <n v="10"/>
    <s v="SERVICIOS MÉDICOS Y HOSPITALARIOS"/>
    <s v="CUADRO HEMATICO"/>
    <n v="85121801"/>
    <s v="Mínima cuantía"/>
    <n v="0"/>
    <n v="0"/>
    <n v="1"/>
    <n v="150000"/>
    <s v="GLOBAL"/>
    <s v="NO SOLICITADAS"/>
  </r>
  <r>
    <x v="6"/>
    <x v="63"/>
    <n v="10"/>
    <s v="SERVICIOS MÉDICOS Y HOSPITALARIOS"/>
    <s v="BILIRRUBINA"/>
    <n v="85121801"/>
    <s v="Mínima cuantía"/>
    <n v="0"/>
    <n v="0"/>
    <n v="1"/>
    <n v="300000"/>
    <s v="GLOBAL"/>
    <s v="NO SOLICITADAS"/>
  </r>
  <r>
    <x v="6"/>
    <x v="63"/>
    <n v="10"/>
    <s v="SERVICIOS MÉDICOS Y HOSPITALARIOS"/>
    <s v="TRANSAMINASA"/>
    <n v="85121801"/>
    <s v="Mínima cuantía"/>
    <n v="0"/>
    <n v="0"/>
    <n v="1"/>
    <n v="300000"/>
    <s v="GLOBAL"/>
    <s v="NO SOLICITADAS"/>
  </r>
  <r>
    <x v="6"/>
    <x v="63"/>
    <n v="10"/>
    <s v="SERVICIOS MÉDICOS Y HOSPITALARIOS"/>
    <s v="METILHIPURICO"/>
    <n v="85121801"/>
    <s v="Mínima cuantía"/>
    <n v="0"/>
    <n v="0"/>
    <n v="1"/>
    <n v="5280000"/>
    <s v="GLOBAL"/>
    <s v="NO SOLICITADAS"/>
  </r>
  <r>
    <x v="6"/>
    <x v="63"/>
    <n v="10"/>
    <s v="SERVICIOS MÉDICOS Y HOSPITALARIOS"/>
    <s v="ELECTROCARDIOGRAMA."/>
    <n v="85111604"/>
    <s v="Mínima cuantía"/>
    <n v="0"/>
    <n v="0"/>
    <n v="1"/>
    <n v="1250000"/>
    <s v="GLOBAL"/>
    <s v="NO SOLICITADAS"/>
  </r>
  <r>
    <x v="6"/>
    <x v="63"/>
    <n v="10"/>
    <s v="SERVICIOS MÉDICOS Y HOSPITALARIOS"/>
    <s v="RAYOS X DE TÓRAX."/>
    <n v="85111604"/>
    <s v="Mínima cuantía"/>
    <n v="0"/>
    <n v="0"/>
    <n v="1"/>
    <n v="225000"/>
    <s v="GLOBAL"/>
    <s v="NO SOLICITADAS"/>
  </r>
  <r>
    <x v="6"/>
    <x v="63"/>
    <n v="10"/>
    <s v="SERVICIOS MÉDICOS Y HOSPITALARIOS"/>
    <s v="ESPERMOGRAMA"/>
    <n v="85121804"/>
    <s v="Mínima cuantía"/>
    <n v="0"/>
    <n v="0"/>
    <n v="1"/>
    <n v="320000"/>
    <s v="GLOBAL"/>
    <s v="NO SOLICITADAS"/>
  </r>
  <r>
    <x v="6"/>
    <x v="63"/>
    <n v="10"/>
    <s v="SERVICIOS MÉDICOS Y HOSPITALARIOS"/>
    <s v="ESPIROMETRIA."/>
    <n v="85111612"/>
    <s v="Mínima cuantía"/>
    <n v="0"/>
    <n v="0"/>
    <n v="1"/>
    <n v="3100000"/>
    <s v="GLOBAL"/>
    <s v="NO SOLICITADAS"/>
  </r>
  <r>
    <x v="6"/>
    <x v="63"/>
    <n v="10"/>
    <s v="SERVICIOS MÉDICOS Y HOSPITALARIOS"/>
    <s v="PARCIAL DE ORINA"/>
    <n v="85121805"/>
    <s v="Mínima cuantía"/>
    <n v="0"/>
    <n v="0"/>
    <n v="1"/>
    <n v="120000"/>
    <s v="GLOBAL"/>
    <s v="NO SOLICITADAS"/>
  </r>
  <r>
    <x v="6"/>
    <x v="63"/>
    <n v="10"/>
    <s v="SERVICIOS MÉDICOS Y HOSPITALARIOS"/>
    <s v="CROMO EN ORINA."/>
    <n v="85121805"/>
    <s v="Mínima cuantía"/>
    <n v="0"/>
    <n v="0"/>
    <n v="1"/>
    <n v="472000"/>
    <s v="GLOBAL"/>
    <s v="NO SOLICITADAS"/>
  </r>
  <r>
    <x v="6"/>
    <x v="63"/>
    <n v="10"/>
    <s v="SERVICIOS MÉDICOS Y HOSPITALARIOS"/>
    <s v="CADMIO EN ORINA 24 HORAS"/>
    <n v="85121805"/>
    <s v="Mínima cuantía"/>
    <n v="0"/>
    <n v="0"/>
    <n v="1"/>
    <n v="472000"/>
    <s v="GLOBAL"/>
    <s v="NO SOLICITADAS"/>
  </r>
  <r>
    <x v="6"/>
    <x v="63"/>
    <n v="10"/>
    <s v="SERVICIOS MÉDICOS Y HOSPITALARIOS"/>
    <s v="FROTIS FARÍNGEO"/>
    <n v="85121802"/>
    <s v="Mínima cuantía"/>
    <n v="0"/>
    <n v="0"/>
    <n v="1"/>
    <n v="120000"/>
    <s v="GLOBAL"/>
    <s v="NO SOLICITADAS"/>
  </r>
  <r>
    <x v="6"/>
    <x v="63"/>
    <n v="10"/>
    <s v="SERVICIOS MÉDICOS Y HOSPITALARIOS"/>
    <s v="FROTIS DE UÑAS"/>
    <n v="85121802"/>
    <s v="Mínima cuantía"/>
    <n v="0"/>
    <n v="0"/>
    <n v="1"/>
    <n v="120000"/>
    <s v="GLOBAL"/>
    <s v="NO SOLICITADAS"/>
  </r>
  <r>
    <x v="6"/>
    <x v="63"/>
    <n v="10"/>
    <s v="SERVICIOS MÉDICOS Y HOSPITALARIOS"/>
    <s v="COPROLOGICO"/>
    <n v="85121802"/>
    <s v="Mínima cuantía"/>
    <n v="0"/>
    <n v="0"/>
    <n v="1"/>
    <n v="120000"/>
    <s v="GLOBAL"/>
    <s v="NO SOLICITADAS"/>
  </r>
  <r>
    <x v="6"/>
    <x v="63"/>
    <n v="10"/>
    <s v="SERVICIOS MÉDICOS Y HOSPITALARIOS"/>
    <s v="HEPATITIS A+B 3 DOSIS."/>
    <n v="85111510"/>
    <s v="Mínima cuantía"/>
    <n v="0"/>
    <n v="0"/>
    <n v="1"/>
    <n v="1528000"/>
    <s v="GLOBAL"/>
    <s v="NO SOLICITADAS"/>
  </r>
  <r>
    <x v="6"/>
    <x v="63"/>
    <n v="10"/>
    <s v="SERVICIOS MÉDICOS Y HOSPITALARIOS"/>
    <s v="TOXOIDE TETANICO"/>
    <n v="85111510"/>
    <s v="Mínima cuantía"/>
    <n v="0"/>
    <n v="0"/>
    <n v="1"/>
    <n v="304000"/>
    <s v="GLOBAL"/>
    <s v="NO SOLICITADAS"/>
  </r>
  <r>
    <x v="6"/>
    <x v="58"/>
    <n v="10"/>
    <s v="OTROS GASTOS POR ADQUISICION DE SERVICIOS"/>
    <s v="SERVICIO OUTSOURCING DE FOTOCOPIADO E IMPRESIÓN VF 2017-2018"/>
    <n v="80161801"/>
    <s v="Mínima cuantía"/>
    <n v="1"/>
    <n v="5"/>
    <n v="1"/>
    <n v="18000000"/>
    <s v="GLOBAL"/>
    <s v="SI APROBADAS"/>
  </r>
  <r>
    <x v="6"/>
    <x v="58"/>
    <n v="10"/>
    <s v="OTROS GASTOS POR ADQUISICION DE SERVICIOS"/>
    <s v="SERVICIO OUTSOURCING DE FOTOCOPIADO E IMPRESIÓ 2018"/>
    <n v="80161801"/>
    <s v="Mínima cuantía"/>
    <n v="6"/>
    <n v="6"/>
    <n v="1"/>
    <n v="24000000"/>
    <s v="GLOBAL"/>
    <s v="NO SOLICITADAS"/>
  </r>
  <r>
    <x v="6"/>
    <x v="58"/>
    <n v="10"/>
    <s v="OTROS GASTOS POR ADQUISICION DE SERVICIOS"/>
    <s v="AMARRE Y VIGENCIAS FUTURAS OUTSOURCING DE FOTOCOPIADO E IMPRESIÓ 2018"/>
    <n v="80161801"/>
    <s v="Mínima cuantía"/>
    <n v="12"/>
    <n v="1"/>
    <n v="1"/>
    <n v="6000000"/>
    <s v="GLOBAL"/>
    <s v="SI EN TRAMITE"/>
  </r>
  <r>
    <x v="6"/>
    <x v="58"/>
    <n v="10"/>
    <s v="OTROS GASTOS POR ADQUISICION DE SERVICIOS"/>
    <s v="MANO DE OBRA CUADRILLA DE OPERARIOS"/>
    <n v="80161801"/>
    <s v="Mínima cuantía"/>
    <n v="4"/>
    <n v="8"/>
    <n v="1"/>
    <n v="40000000"/>
    <s v="GLOBAL"/>
    <s v="NO SOLICITADAS"/>
  </r>
  <r>
    <x v="6"/>
    <x v="58"/>
    <n v="10"/>
    <s v="OTROS GASTOS POR ADQUISICION DE SERVICIOS"/>
    <s v="FUMIGACIÓN VECTORES"/>
    <n v="72101507"/>
    <s v="Mínima cuantía"/>
    <n v="3"/>
    <n v="8"/>
    <n v="1"/>
    <n v="15000000"/>
    <s v="GLOBAL"/>
    <s v="NO SOLICITADAS"/>
  </r>
  <r>
    <x v="6"/>
    <x v="58"/>
    <n v="10"/>
    <s v="OTROS GASTOS POR ADQUISICION DE SERVICIOS"/>
    <s v="RECOLECCIÓN RESPEL"/>
    <n v="72102103"/>
    <s v="Mínima cuantía"/>
    <n v="3"/>
    <n v="8"/>
    <n v="1"/>
    <n v="15000000"/>
    <s v="GLOBAL"/>
    <s v="NO SOLICITADAS"/>
  </r>
  <r>
    <x v="6"/>
    <x v="58"/>
    <n v="10"/>
    <s v="OTROS GASTOS POR ADQUISICION DE SERVICIOS"/>
    <s v="SERVICIO DE ALQUILIER CARPAS"/>
    <n v="90101602"/>
    <s v="Mínima cuantía"/>
    <n v="4"/>
    <n v="3"/>
    <n v="1"/>
    <n v="5500000"/>
    <s v="GLOBAL"/>
    <s v="NO SOLICITADAS"/>
  </r>
  <r>
    <x v="6"/>
    <x v="58"/>
    <n v="10"/>
    <s v="OTROS GASTOS POR ADQUISICION DE SERVICIOS"/>
    <s v="MEDICION DE DOSIMETROS  GRUTE"/>
    <n v="85111609"/>
    <s v="Mínima cuantía"/>
    <n v="3"/>
    <n v="9"/>
    <n v="1"/>
    <n v="1800000"/>
    <s v="GLOBAL"/>
    <s v="NO SOLICITADAS"/>
  </r>
  <r>
    <x v="6"/>
    <x v="58"/>
    <n v="10"/>
    <s v="OTROS GASTOS POR ADQUISICION DE SERVICIOS"/>
    <s v="SERVICIO DE TRATAMIENTOS TERMICOS"/>
    <n v="73181306"/>
    <s v="Licitación pública"/>
    <n v="3"/>
    <n v="9"/>
    <n v="1"/>
    <n v="3046536"/>
    <s v="GLOBAL"/>
    <s v="NO SOLICITADAS"/>
  </r>
  <r>
    <x v="6"/>
    <x v="58"/>
    <n v="10"/>
    <s v="OTROS GASTOS POR ADQUISICION DE SERVICIOS"/>
    <s v="ANALISIS A SOLUCIONES ELECTROLITICAS_x000a_"/>
    <n v="81101802"/>
    <s v="Licitación pública"/>
    <n v="3"/>
    <n v="9"/>
    <n v="1"/>
    <n v="6480000"/>
    <s v="GLOBAL"/>
    <s v="NO SOLICITADAS"/>
  </r>
  <r>
    <x v="7"/>
    <x v="0"/>
    <n v="10"/>
    <s v="PARTIDA ALIMENTACIÓN SOLDADOS"/>
    <s v="PARTIDA ALIMENTACIÓN SOLDADOS"/>
    <n v="0"/>
    <m/>
    <m/>
    <m/>
    <n v="1"/>
    <n v="190000000"/>
    <s v="GLOBAL"/>
    <s v="NO SOLICITADAS"/>
  </r>
  <r>
    <x v="7"/>
    <x v="2"/>
    <n v="10"/>
    <s v="IMPUESTO DE VEHICULOS"/>
    <s v="IMPUESTO VEHICULAR"/>
    <n v="93161601"/>
    <s v="Publicación contratación régimen especial - Régimen especial"/>
    <n v="6"/>
    <n v="6"/>
    <n v="1"/>
    <n v="1100000"/>
    <s v="GLOBAL"/>
    <s v="NO SOLICITADAS"/>
  </r>
  <r>
    <x v="7"/>
    <x v="7"/>
    <n v="10"/>
    <s v="HERRAMIENTAS"/>
    <s v="CAUTIN CON CONTROL PARA TEMPERATURA (ESTACION DE SOLDAR)"/>
    <n v="39121700"/>
    <s v="Selección abreviada menor cuantía"/>
    <n v="4"/>
    <n v="1"/>
    <n v="1"/>
    <n v="140420"/>
    <s v="UNIDAD"/>
    <s v="NO SOLICITADAS"/>
  </r>
  <r>
    <x v="7"/>
    <x v="7"/>
    <n v="10"/>
    <s v="HERRAMIENTAS"/>
    <s v="JUEGO DE COPAS Y LLAVES MIXTAS"/>
    <n v="27111700"/>
    <s v="Selección abreviada menor cuantía"/>
    <n v="4"/>
    <n v="1"/>
    <n v="1"/>
    <n v="150000"/>
    <s v="UNIDAD"/>
    <s v="NO SOLICITADAS"/>
  </r>
  <r>
    <x v="7"/>
    <x v="7"/>
    <n v="10"/>
    <s v="HERRAMIENTAS"/>
    <s v="LAPIZ ELECTRICO"/>
    <n v="27112309"/>
    <s v="Selección abreviada menor cuantía"/>
    <n v="4"/>
    <n v="1"/>
    <n v="1"/>
    <n v="134900"/>
    <s v="UNIDAD"/>
    <s v="NO SOLICITADAS"/>
  </r>
  <r>
    <x v="7"/>
    <x v="7"/>
    <n v="10"/>
    <s v="HERRAMIENTAS"/>
    <s v="MACHETES CON MANGO PLASTICO DE 50 CM"/>
    <n v="27112001"/>
    <s v="Selección abreviada menor cuantía"/>
    <n v="4"/>
    <n v="1"/>
    <n v="20"/>
    <n v="700000"/>
    <s v="UNIDAD"/>
    <s v="NO SOLICITADAS"/>
  </r>
  <r>
    <x v="7"/>
    <x v="7"/>
    <n v="10"/>
    <s v="HERRAMIENTAS"/>
    <s v="PISTOLA FIJACIÓN CALIBRE 22 DE 1 1/2&quot;"/>
    <n v="27112409"/>
    <s v="Selección abreviada menor cuantía"/>
    <n v="4"/>
    <n v="1"/>
    <n v="1"/>
    <n v="1500000"/>
    <s v="UNIDAD"/>
    <s v="NO SOLICITADAS"/>
  </r>
  <r>
    <x v="7"/>
    <x v="7"/>
    <n v="10"/>
    <s v="HERRAMIENTAS"/>
    <s v="REMACHADORA TRABAJO PESADO"/>
    <n v="27112400"/>
    <s v="Selección abreviada menor cuantía"/>
    <n v="4"/>
    <n v="1"/>
    <n v="1"/>
    <n v="60000"/>
    <s v="UNIDAD"/>
    <s v="NO SOLICITADAS"/>
  </r>
  <r>
    <x v="7"/>
    <x v="7"/>
    <n v="10"/>
    <s v="HERRAMIENTAS"/>
    <s v="TALADRO PERCUTOR DE 1/2&quot;"/>
    <n v="23101502"/>
    <s v="Selección abreviada menor cuantía"/>
    <n v="4"/>
    <n v="1"/>
    <n v="1"/>
    <n v="500000"/>
    <s v="UNIDAD"/>
    <s v="NO SOLICITADAS"/>
  </r>
  <r>
    <x v="7"/>
    <x v="7"/>
    <n v="10"/>
    <s v="HERRAMIENTAS"/>
    <s v="CAUTIN TIPO LAPIZ 25 WATTS"/>
    <n v="23271806"/>
    <s v="Licitación pública"/>
    <n v="2"/>
    <n v="6"/>
    <n v="1"/>
    <n v="214800"/>
    <s v="UNIDAD"/>
    <s v="NO SOLICITADAS"/>
  </r>
  <r>
    <x v="7"/>
    <x v="7"/>
    <n v="10"/>
    <s v="HERRAMIENTAS"/>
    <s v="CAUTIN DE 100 WATTS"/>
    <n v="23271806"/>
    <s v="Licitación pública"/>
    <n v="2"/>
    <n v="6"/>
    <n v="1"/>
    <n v="214800"/>
    <s v="UNIDAD"/>
    <s v="NO SOLICITADAS"/>
  </r>
  <r>
    <x v="7"/>
    <x v="8"/>
    <n v="10"/>
    <s v="AUDIOVISUALES Y ACCESORIOS"/>
    <s v="MICROFONO DE SOLAPA INALAMBRICO"/>
    <n v="52161520"/>
    <s v="Selección abreviada menor cuantía"/>
    <n v="2"/>
    <n v="3"/>
    <n v="1"/>
    <n v="844900"/>
    <s v="UNIDAD"/>
    <s v="NO SOLICITADAS"/>
  </r>
  <r>
    <x v="7"/>
    <x v="10"/>
    <n v="10"/>
    <s v="EQUIPO DE CAFETERIA"/>
    <s v="GRECA"/>
    <n v="52141500"/>
    <s v="Selección abreviada menor cuantía"/>
    <n v="3"/>
    <n v="1"/>
    <n v="2"/>
    <n v="900000"/>
    <s v="UNIDAD"/>
    <s v="NO SOLICITADAS"/>
  </r>
  <r>
    <x v="7"/>
    <x v="12"/>
    <n v="10"/>
    <s v="EQUIPO AGRICOLA"/>
    <s v="CORTA SETO A GASOLINA"/>
    <n v="27112035"/>
    <s v="Selección abreviada menor cuantía"/>
    <n v="4"/>
    <n v="1"/>
    <n v="1"/>
    <n v="1600000"/>
    <s v="UNIDAD"/>
    <s v="NO SOLICITADAS"/>
  </r>
  <r>
    <x v="7"/>
    <x v="19"/>
    <n v="10"/>
    <s v="MOBILIARIO Y ENSERES"/>
    <s v="MUEBLE EN ALUMINIO INOXIDABLE PARA AUTOSERVICIO CON ESTANTE Y CANECA INTERNA (110* 50*54 CM)"/>
    <n v="48102000"/>
    <s v="Selección abreviada menor cuantía"/>
    <n v="3"/>
    <n v="3"/>
    <n v="1"/>
    <n v="1150000"/>
    <s v="UNIDAD"/>
    <s v="NO SOLICITADAS"/>
  </r>
  <r>
    <x v="7"/>
    <x v="21"/>
    <n v="10"/>
    <s v="COMBUSTIBLES Y LUBRICANTES"/>
    <s v="GREASE"/>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FITO SAE-AMS-2518"/>
    <n v="15101500"/>
    <s v="Licitación pública"/>
    <n v="2"/>
    <n v="6"/>
    <n v="1"/>
    <n v="705882"/>
    <s v="UNIDAD"/>
    <s v="NO SOLICITADAS"/>
  </r>
  <r>
    <x v="7"/>
    <x v="21"/>
    <n v="10"/>
    <s v="COMBUSTIBLES Y LUBRICANTES"/>
    <s v="CORROSION PREVENTIVE COMPOUND"/>
    <n v="15101500"/>
    <s v="Licitación pública"/>
    <n v="2"/>
    <n v="6"/>
    <n v="1"/>
    <n v="705882"/>
    <s v="UNIDAD"/>
    <s v="NO SOLICITADAS"/>
  </r>
  <r>
    <x v="7"/>
    <x v="21"/>
    <n v="10"/>
    <s v="COMBUSTIBLES Y LUBRICANTES"/>
    <s v="EPOXY PRIMER GREEN TYPE AGRADE ABAC 452"/>
    <n v="15101500"/>
    <s v="Licitación pública"/>
    <n v="2"/>
    <n v="6"/>
    <n v="1"/>
    <n v="705882"/>
    <s v="UNIDAD"/>
    <s v="NO SOLICITADAS"/>
  </r>
  <r>
    <x v="7"/>
    <x v="21"/>
    <n v="10"/>
    <s v="COMBUSTIBLES Y LUBRICANTES"/>
    <s v="LUBRICATING OIL "/>
    <n v="15101500"/>
    <s v="Licitación pública"/>
    <n v="2"/>
    <n v="6"/>
    <n v="1"/>
    <n v="705882"/>
    <s v="UNIDAD"/>
    <s v="NO SOLICITADAS"/>
  </r>
  <r>
    <x v="7"/>
    <x v="21"/>
    <n v="10"/>
    <s v="COMBUSTIBLES Y LUBRICANTES"/>
    <s v="LUBRICANTE DE CONECTORES"/>
    <n v="15101500"/>
    <s v="Licitación pública"/>
    <n v="2"/>
    <n v="6"/>
    <n v="1"/>
    <n v="705882"/>
    <s v="UNIDAD"/>
    <s v="NO SOLICITADAS"/>
  </r>
  <r>
    <x v="7"/>
    <x v="21"/>
    <n v="10"/>
    <s v="COMBUSTIBLES Y LUBRICANTES"/>
    <s v="LUBRICANTE WD40"/>
    <n v="15101500"/>
    <s v="Licitación pública"/>
    <n v="2"/>
    <n v="6"/>
    <n v="1"/>
    <n v="705882"/>
    <s v="UNIDAD"/>
    <s v="NO SOLICITADAS"/>
  </r>
  <r>
    <x v="7"/>
    <x v="21"/>
    <n v="10"/>
    <s v="COMBUSTIBLES Y LUBRICANTES"/>
    <s v="LUBRICANT"/>
    <n v="15101500"/>
    <s v="Licitación pública"/>
    <n v="2"/>
    <n v="6"/>
    <n v="1"/>
    <n v="705882"/>
    <s v="UNIDAD"/>
    <s v="NO SOLICITADAS"/>
  </r>
  <r>
    <x v="7"/>
    <x v="21"/>
    <n v="10"/>
    <s v="COMBUSTIBLES Y LUBRICANTES"/>
    <s v="GRASA S-720 "/>
    <n v="15121902"/>
    <s v="Licitación pública"/>
    <n v="2"/>
    <n v="6"/>
    <n v="1"/>
    <n v="705882"/>
    <s v="UNIDAD"/>
    <s v="NO SOLICITADAS"/>
  </r>
  <r>
    <x v="7"/>
    <x v="21"/>
    <n v="10"/>
    <s v="COMBUSTIBLES Y LUBRICANTES"/>
    <s v="LPS-1 GREASELESS LUBRICANT 00116"/>
    <n v="15111500"/>
    <s v="Licitación pública"/>
    <n v="2"/>
    <n v="6"/>
    <n v="1"/>
    <n v="705882"/>
    <s v="UNIDAD"/>
    <s v="NO SOLICITADAS"/>
  </r>
  <r>
    <x v="7"/>
    <x v="21"/>
    <n v="10"/>
    <s v="COMBUSTIBLES Y LUBRICANTES"/>
    <s v="LUBRICANT AND PENETRANT WD 40"/>
    <n v="15111500"/>
    <s v="Licitación pública"/>
    <n v="2"/>
    <n v="6"/>
    <n v="1"/>
    <n v="705883"/>
    <s v="GALON"/>
    <s v="NO SOLICITADAS"/>
  </r>
  <r>
    <x v="7"/>
    <x v="21"/>
    <n v="10"/>
    <s v="COMBUSTIBLES Y LUBRICANTES"/>
    <s v="LUBRICANTE HEAVY DUTY LPS 2 "/>
    <n v="15111500"/>
    <s v="Licitación pública"/>
    <n v="2"/>
    <n v="6"/>
    <n v="1"/>
    <n v="705883"/>
    <s v="UNIDAD"/>
    <s v="NO SOLICITADAS"/>
  </r>
  <r>
    <x v="7"/>
    <x v="21"/>
    <n v="10"/>
    <s v="COMBUSTIBLES Y LUBRICANTES"/>
    <s v="LPS-3 HEAVY-DUTY RUST INHIBITOR 00316"/>
    <n v="15111500"/>
    <s v="Licitación pública"/>
    <n v="2"/>
    <n v="6"/>
    <n v="1"/>
    <n v="705883"/>
    <s v="UNIDAD"/>
    <s v="NO SOLICITADAS"/>
  </r>
  <r>
    <x v="7"/>
    <x v="21"/>
    <n v="10"/>
    <s v="COMBUSTIBLES Y LUBRICANTES"/>
    <s v="ACEITE MULTIGRADO MOTOR DIESEL"/>
    <n v="15121501"/>
    <s v="Licitación pública"/>
    <n v="2"/>
    <n v="6"/>
    <n v="221"/>
    <n v="9127300"/>
    <s v="GALON"/>
    <s v="NO SOLICITADAS"/>
  </r>
  <r>
    <x v="7"/>
    <x v="21"/>
    <n v="10"/>
    <s v="COMBUSTIBLES Y LUBRICANTES"/>
    <s v="ACEITE HIDRAULICO"/>
    <n v="15121504"/>
    <s v="Licitación pública"/>
    <n v="2"/>
    <n v="6"/>
    <n v="119"/>
    <n v="4236400"/>
    <s v="GALON"/>
    <s v="NO SOLICITADAS"/>
  </r>
  <r>
    <x v="7"/>
    <x v="21"/>
    <n v="10"/>
    <s v="COMBUSTIBLES Y LUBRICANTES"/>
    <s v="ACEITE PARA TRASMISION AUTOMATICA"/>
    <n v="15121508"/>
    <s v="Licitación pública"/>
    <n v="2"/>
    <n v="6"/>
    <n v="40"/>
    <n v="2272000"/>
    <s v="GALON"/>
    <s v="NO SOLICITADAS"/>
  </r>
  <r>
    <x v="7"/>
    <x v="21"/>
    <n v="10"/>
    <s v="COMBUSTIBLES Y LUBRICANTES"/>
    <s v="LIQUIDO REFRIGERANTE DE MOTOR"/>
    <n v="25174004"/>
    <s v="Licitación pública"/>
    <n v="2"/>
    <n v="6"/>
    <n v="100"/>
    <n v="4210000"/>
    <s v="GALON"/>
    <s v="NO SOLICITADAS"/>
  </r>
  <r>
    <x v="7"/>
    <x v="21"/>
    <n v="10"/>
    <s v="COMBUSTIBLES Y LUBRICANTES"/>
    <s v="LIQUIDO PARA FRENOS "/>
    <n v="15121509"/>
    <s v="Licitación pública"/>
    <n v="2"/>
    <n v="6"/>
    <n v="20"/>
    <n v="712000"/>
    <s v="LITRO"/>
    <s v="NO SOLICITADAS"/>
  </r>
  <r>
    <x v="7"/>
    <x v="21"/>
    <n v="10"/>
    <s v="COMBUSTIBLES Y LUBRICANTES"/>
    <s v="ACEITE TRANSMISION AUTOMATICA ATF"/>
    <n v="15121508"/>
    <s v="Licitación pública"/>
    <n v="2"/>
    <n v="6"/>
    <n v="100"/>
    <n v="6580000"/>
    <s v="GALON"/>
    <s v="NO SOLICITADAS"/>
  </r>
  <r>
    <x v="7"/>
    <x v="21"/>
    <n v="10"/>
    <s v="COMBUSTIBLES Y LUBRICANTES"/>
    <s v="ACEITE PARA DIFERENCIALES VALVULINA"/>
    <n v="15121508"/>
    <s v="Licitación pública"/>
    <n v="2"/>
    <n v="6"/>
    <n v="3"/>
    <n v="1200000"/>
    <s v="GALON"/>
    <s v="NO SOLICITADAS"/>
  </r>
  <r>
    <x v="7"/>
    <x v="21"/>
    <n v="10"/>
    <s v="COMBUSTIBLES Y LUBRICANTES"/>
    <s v="ACEITE SINTETICO PARA COMPRESORES "/>
    <n v="15121508"/>
    <s v="Licitación pública"/>
    <n v="2"/>
    <n v="6"/>
    <n v="1"/>
    <n v="281000"/>
    <s v="GALON"/>
    <s v="NO SOLICITADAS"/>
  </r>
  <r>
    <x v="7"/>
    <x v="21"/>
    <n v="10"/>
    <s v="COMBUSTIBLES Y LUBRICANTES"/>
    <s v="HEAVY-DUTY DEGREASER "/>
    <n v="15121508"/>
    <s v="Licitación pública"/>
    <n v="2"/>
    <n v="6"/>
    <n v="70"/>
    <n v="11381300"/>
    <s v="UNIDAD"/>
    <s v="NO SOLICITADAS"/>
  </r>
  <r>
    <x v="7"/>
    <x v="21"/>
    <n v="10"/>
    <s v="COMBUSTIBLES Y LUBRICANTES"/>
    <s v="GREASELESS LUBRICANT "/>
    <n v="15121508"/>
    <s v="Licitación pública"/>
    <n v="2"/>
    <n v="6"/>
    <n v="1"/>
    <n v="705883"/>
    <s v="UNIDAD"/>
    <s v="NO SOLICITADAS"/>
  </r>
  <r>
    <x v="7"/>
    <x v="21"/>
    <n v="10"/>
    <s v="COMBUSTIBLES Y LUBRICANTES"/>
    <s v="HEAVY-DUTY LUBRICANT"/>
    <n v="15121508"/>
    <s v="Licitación pública"/>
    <n v="2"/>
    <n v="6"/>
    <n v="1"/>
    <n v="705883"/>
    <s v="UNIDAD"/>
    <s v="NO SOLICITADAS"/>
  </r>
  <r>
    <x v="7"/>
    <x v="21"/>
    <n v="10"/>
    <s v="COMBUSTIBLES Y LUBRICANTES"/>
    <s v="PENETRATING SOLVENT KNOCKER LOOSE "/>
    <n v="15121508"/>
    <s v="Licitación pública"/>
    <n v="2"/>
    <n v="6"/>
    <n v="1"/>
    <n v="705883"/>
    <s v="UNIDAD"/>
    <s v="NO SOLICITADAS"/>
  </r>
  <r>
    <x v="7"/>
    <x v="25"/>
    <n v="10"/>
    <s v="LLANTAS Y ACCESORIOS"/>
    <s v="VALVULA PARA LLANTA SELLOMATICA"/>
    <n v="25171901"/>
    <s v="Licitación pública"/>
    <n v="2"/>
    <n v="6"/>
    <n v="8"/>
    <n v="1281600"/>
    <s v="UNIDAD"/>
    <s v="NO SOLICITADAS"/>
  </r>
  <r>
    <x v="7"/>
    <x v="25"/>
    <n v="10"/>
    <s v="LLANTAS Y ACCESORIOS"/>
    <s v="LLANTA 205,65 -10 SELLLOMATICA PLANTAS HOBART"/>
    <n v="25171901"/>
    <s v="Licitación pública"/>
    <n v="2"/>
    <n v="6"/>
    <n v="10"/>
    <n v="3604000"/>
    <s v="UNIDAD"/>
    <s v="NO SOLICITADAS"/>
  </r>
  <r>
    <x v="7"/>
    <x v="25"/>
    <n v="10"/>
    <s v="LLANTAS Y ACCESORIOS"/>
    <s v="LLANTA 6.00X9 PLANTAS HOBART-TRACTOR-BANCOS "/>
    <n v="25171901"/>
    <s v="Licitación pública"/>
    <n v="2"/>
    <n v="6"/>
    <n v="8"/>
    <n v="1524800"/>
    <s v="UNIDAD"/>
    <s v="NO SOLICITADAS"/>
  </r>
  <r>
    <x v="7"/>
    <x v="25"/>
    <n v="10"/>
    <s v="LLANTAS Y ACCESORIOS"/>
    <s v="NEUMATICO  6.00X9 "/>
    <n v="25171901"/>
    <s v="Licitación pública"/>
    <n v="2"/>
    <n v="6"/>
    <n v="10"/>
    <n v="4302000"/>
    <s v="UNIDAD"/>
    <s v="NO SOLICITADAS"/>
  </r>
  <r>
    <x v="7"/>
    <x v="25"/>
    <n v="10"/>
    <s v="LLANTAS Y ACCESORIOS"/>
    <s v="LLANTA 5.30 X12 SELLOMATICA PLANTAS HOBART"/>
    <n v="25171901"/>
    <s v="Licitación pública"/>
    <n v="2"/>
    <n v="6"/>
    <n v="8"/>
    <n v="2002400"/>
    <s v="UNIDAD"/>
    <s v="NO SOLICITADAS"/>
  </r>
  <r>
    <x v="7"/>
    <x v="25"/>
    <n v="10"/>
    <s v="LLANTAS Y ACCESORIOS"/>
    <s v="LLANTA 20.5X8.0-10 SELLOMATICA PLANTAS HOBART"/>
    <n v="25171901"/>
    <s v="Licitación pública"/>
    <n v="2"/>
    <n v="6"/>
    <n v="8"/>
    <n v="2324800"/>
    <s v="UNIDAD"/>
    <s v="NO SOLICITADAS"/>
  </r>
  <r>
    <x v="7"/>
    <x v="25"/>
    <n v="10"/>
    <s v="LLANTAS Y ACCESORIOS"/>
    <s v="LLANTA 28X9-15 MONTACARGA"/>
    <n v="25171901"/>
    <s v="Licitación pública"/>
    <n v="2"/>
    <n v="6"/>
    <n v="8"/>
    <n v="3124000"/>
    <s v="UNIDAD"/>
    <s v="NO SOLICITADAS"/>
  </r>
  <r>
    <x v="7"/>
    <x v="25"/>
    <n v="10"/>
    <s v="LLANTAS Y ACCESORIOS"/>
    <s v="NEUMATICO  28X9-15"/>
    <n v="25171901"/>
    <s v="Licitación pública"/>
    <n v="2"/>
    <n v="6"/>
    <n v="8"/>
    <n v="3364800"/>
    <s v="UNIDAD"/>
    <s v="NO SOLICITADAS"/>
  </r>
  <r>
    <x v="7"/>
    <x v="25"/>
    <n v="10"/>
    <s v="LLANTAS Y ACCESORIOS"/>
    <s v="LLANTA 6.50X10 MONTACARGA-BARREDORA"/>
    <n v="25171901"/>
    <s v="Licitación pública"/>
    <n v="2"/>
    <n v="6"/>
    <n v="10"/>
    <n v="4803000"/>
    <s v="UNIDAD"/>
    <s v="NO SOLICITADAS"/>
  </r>
  <r>
    <x v="7"/>
    <x v="25"/>
    <n v="10"/>
    <s v="LLANTAS Y ACCESORIOS"/>
    <s v="NEUMATICO  6.50X10 "/>
    <n v="25171901"/>
    <s v="Licitación pública"/>
    <n v="2"/>
    <n v="6"/>
    <n v="8"/>
    <n v="3441600"/>
    <s v="UNIDAD"/>
    <s v="NO SOLICITADAS"/>
  </r>
  <r>
    <x v="7"/>
    <x v="25"/>
    <n v="10"/>
    <s v="LLANTAS Y ACCESORIOS"/>
    <s v="LLANTA 8.25X15 MONTACARGA"/>
    <n v="25171901"/>
    <s v="Licitación pública"/>
    <n v="2"/>
    <n v="6"/>
    <n v="10"/>
    <n v="5003000"/>
    <s v="UNIDAD"/>
    <s v="NO SOLICITADAS"/>
  </r>
  <r>
    <x v="7"/>
    <x v="25"/>
    <n v="10"/>
    <s v="LLANTAS Y ACCESORIOS"/>
    <s v="LLANTA 8.25X15 MONTACARGA TRACCION"/>
    <n v="25171901"/>
    <s v="Licitación pública"/>
    <n v="2"/>
    <n v="6"/>
    <n v="10"/>
    <n v="5003000"/>
    <s v="UNIDAD"/>
    <s v="NO SOLICITADAS"/>
  </r>
  <r>
    <x v="7"/>
    <x v="25"/>
    <n v="10"/>
    <s v="LLANTAS Y ACCESORIOS"/>
    <s v="NEUMATICO  8.25X15"/>
    <n v="25171901"/>
    <s v="Licitación pública"/>
    <n v="2"/>
    <n v="6"/>
    <n v="10"/>
    <n v="3805000"/>
    <s v="UNIDAD"/>
    <s v="NO SOLICITADAS"/>
  </r>
  <r>
    <x v="7"/>
    <x v="25"/>
    <n v="10"/>
    <s v="LLANTAS Y ACCESORIOS"/>
    <s v="LLANTA 8.75X16.5 SELLOMATICA TRACTOR"/>
    <n v="25171901"/>
    <s v="Licitación pública"/>
    <n v="2"/>
    <n v="6"/>
    <n v="10"/>
    <n v="4805000"/>
    <s v="UNIDAD"/>
    <s v="NO SOLICITADAS"/>
  </r>
  <r>
    <x v="7"/>
    <x v="25"/>
    <n v="10"/>
    <s v="LLANTAS Y ACCESORIOS"/>
    <s v="LLANTA 8.75X16.5 SELLOMATICA TRACTOR"/>
    <n v="25171901"/>
    <s v="Licitación pública"/>
    <n v="2"/>
    <n v="6"/>
    <n v="10"/>
    <n v="4302000"/>
    <s v="UNIDAD"/>
    <s v="NO SOLICITADAS"/>
  </r>
  <r>
    <x v="7"/>
    <x v="25"/>
    <n v="10"/>
    <s v="LLANTAS Y ACCESORIOS"/>
    <s v="LLANTA 4.80-8 SELLOMATICA LEKTRO"/>
    <n v="25171901"/>
    <s v="Licitación pública"/>
    <n v="2"/>
    <n v="6"/>
    <n v="10"/>
    <n v="4102000"/>
    <s v="UNIDAD"/>
    <s v="NO SOLICITADAS"/>
  </r>
  <r>
    <x v="7"/>
    <x v="25"/>
    <n v="10"/>
    <s v="LLANTAS Y ACCESORIOS"/>
    <s v="LLANTA 4.80-8 SELLOMATICA LEKTRO-FLOOD LIGHT-TRINCHE"/>
    <n v="25171901"/>
    <s v="Licitación pública"/>
    <n v="2"/>
    <n v="6"/>
    <n v="8"/>
    <n v="2804800"/>
    <s v="UNIDAD"/>
    <s v="NO SOLICITADAS"/>
  </r>
  <r>
    <x v="7"/>
    <x v="25"/>
    <n v="10"/>
    <s v="LLANTAS Y ACCESORIOS"/>
    <s v="LLANTA 7,50X15 HARLAN"/>
    <n v="25171901"/>
    <s v="Licitación pública"/>
    <n v="2"/>
    <n v="6"/>
    <n v="10"/>
    <n v="3609000"/>
    <s v="UNIDAD"/>
    <s v="NO SOLICITADAS"/>
  </r>
  <r>
    <x v="7"/>
    <x v="25"/>
    <n v="10"/>
    <s v="LLANTAS Y ACCESORIOS"/>
    <s v="NEUMATICO 7,50X15 "/>
    <n v="25171901"/>
    <s v="Licitación pública"/>
    <n v="2"/>
    <n v="6"/>
    <n v="4"/>
    <n v="1002400"/>
    <s v="UNIDAD"/>
    <s v="NO SOLICITADAS"/>
  </r>
  <r>
    <x v="7"/>
    <x v="25"/>
    <n v="10"/>
    <s v="LLANTAS Y ACCESORIOS"/>
    <s v="LLANTA 22.5X10-8 SELLOMATICA GATOR"/>
    <n v="25171901"/>
    <s v="Licitación pública"/>
    <n v="2"/>
    <n v="6"/>
    <n v="10"/>
    <n v="4408000"/>
    <s v="UNIDAD"/>
    <s v="NO SOLICITADAS"/>
  </r>
  <r>
    <x v="7"/>
    <x v="25"/>
    <n v="10"/>
    <s v="LLANTAS Y ACCESORIOS"/>
    <s v="LLANTA 25X13-9 SELLOMATICA GATOR"/>
    <n v="25171901"/>
    <s v="Licitación pública"/>
    <n v="2"/>
    <n v="6"/>
    <n v="10"/>
    <n v="4302000"/>
    <s v="UNIDAD"/>
    <s v="NO SOLICITADAS"/>
  </r>
  <r>
    <x v="7"/>
    <x v="25"/>
    <n v="10"/>
    <s v="LLANTAS Y ACCESORIOS"/>
    <s v="LLANTA 300-80 X 22.5 TRACTOR TLD"/>
    <n v="25171901"/>
    <s v="Licitación pública"/>
    <n v="2"/>
    <n v="6"/>
    <n v="4"/>
    <n v="1802400"/>
    <s v="UNIDAD"/>
    <s v="NO SOLICITADAS"/>
  </r>
  <r>
    <x v="7"/>
    <x v="25"/>
    <n v="10"/>
    <s v="LLANTAS Y ACCESORIOS"/>
    <s v="LLANTA 225/75X15 SELLOMATICA FLOOD LIGHT"/>
    <n v="25171901"/>
    <s v="Licitación pública"/>
    <n v="2"/>
    <n v="6"/>
    <n v="4"/>
    <n v="841200"/>
    <s v="UNIDAD"/>
    <s v="NO SOLICITADAS"/>
  </r>
  <r>
    <x v="7"/>
    <x v="25"/>
    <n v="10"/>
    <s v="LLANTAS Y ACCESORIOS"/>
    <s v="LLANTA 175/70 R13 SELLOMATICA FLOOD LIGHT-GENIE"/>
    <n v="25171901"/>
    <s v="Licitación pública"/>
    <n v="2"/>
    <n v="6"/>
    <n v="8"/>
    <n v="1444000"/>
    <s v="UNIDAD"/>
    <s v="NO SOLICITADAS"/>
  </r>
  <r>
    <x v="7"/>
    <x v="25"/>
    <n v="10"/>
    <s v="LLANTAS Y ACCESORIOS"/>
    <s v="LLANTA 63297 AIR - BARREDORA"/>
    <n v="25171901"/>
    <s v="Licitación pública"/>
    <n v="2"/>
    <n v="6"/>
    <n v="2"/>
    <n v="1300400"/>
    <s v="UNIDAD"/>
    <s v="NO SOLICITADAS"/>
  </r>
  <r>
    <x v="7"/>
    <x v="25"/>
    <n v="10"/>
    <s v="LLANTAS Y ACCESORIOS"/>
    <s v="LLANTA LT 245/70 X 15 SELLOMATICA CARRO ESCALERA"/>
    <n v="25171901"/>
    <s v="Licitación pública"/>
    <n v="2"/>
    <n v="6"/>
    <n v="4"/>
    <n v="1601200"/>
    <s v="UNIDAD"/>
    <s v="NO SOLICITADAS"/>
  </r>
  <r>
    <x v="7"/>
    <x v="25"/>
    <n v="10"/>
    <s v="LLANTAS Y ACCESORIOS"/>
    <s v="LLANTA LT 245/75 X 15 SELLOMATICA CARRO ESCALERA"/>
    <n v="25171901"/>
    <s v="Licitación pública"/>
    <n v="2"/>
    <n v="6"/>
    <n v="8"/>
    <n v="3202400"/>
    <s v="UNIDAD"/>
    <s v="NO SOLICITADAS"/>
  </r>
  <r>
    <x v="7"/>
    <x v="25"/>
    <n v="10"/>
    <s v="LLANTAS Y ACCESORIOS"/>
    <s v="LLANTA 215/75 X 17.5 SELLOMATICA CARRO ESCALERA"/>
    <n v="25171901"/>
    <s v="Licitación pública"/>
    <n v="2"/>
    <n v="6"/>
    <n v="4"/>
    <n v="1601200"/>
    <s v="UNIDAD"/>
    <s v="NO SOLICITADAS"/>
  </r>
  <r>
    <x v="7"/>
    <x v="25"/>
    <n v="10"/>
    <s v="LLANTAS Y ACCESORIOS"/>
    <s v="LLANTA 4.10 - 6 BARRA DE ARRASTRE"/>
    <n v="25171901"/>
    <s v="Licitación pública"/>
    <n v="2"/>
    <n v="6"/>
    <n v="6"/>
    <n v="2043000"/>
    <s v="UNIDAD"/>
    <s v="NO SOLICITADAS"/>
  </r>
  <r>
    <x v="7"/>
    <x v="25"/>
    <n v="10"/>
    <s v="LLANTAS Y ACCESORIOS"/>
    <s v="LLANTA 2.60.85 BARRA DE ARRASTRE"/>
    <n v="25171901"/>
    <s v="Licitación pública"/>
    <n v="2"/>
    <n v="6"/>
    <n v="4"/>
    <n v="1282400"/>
    <s v="UNIDAD"/>
    <s v="NO SOLICITADAS"/>
  </r>
  <r>
    <x v="7"/>
    <x v="25"/>
    <n v="10"/>
    <s v="LLANTAS Y ACCESORIOS"/>
    <s v="LLANTA DE CAUCHO SOLIDO 12.00 X 8 X 20 JBT I30"/>
    <n v="25171901"/>
    <s v="Licitación pública"/>
    <n v="2"/>
    <n v="6"/>
    <n v="2"/>
    <n v="960600"/>
    <s v="UNIDAD"/>
    <s v="NO SOLICITADAS"/>
  </r>
  <r>
    <x v="7"/>
    <x v="25"/>
    <n v="10"/>
    <s v="LLANTAS Y ACCESORIOS"/>
    <s v="LLANTA DE CAUCHO SOLIDO 355/65-15 JBT I15"/>
    <n v="25171901"/>
    <s v="Licitación pública"/>
    <n v="2"/>
    <n v="6"/>
    <n v="1"/>
    <n v="1002000"/>
    <s v="UNIDAD"/>
    <s v="NO SOLICITADAS"/>
  </r>
  <r>
    <x v="7"/>
    <x v="26"/>
    <n v="10"/>
    <s v="MATERIALES DE CONSTRUCCION"/>
    <s v="MATERIALES DE CONSTRUCCIÓN"/>
    <n v="30151807"/>
    <s v="Selección abreviada subasta inversa"/>
    <n v="2"/>
    <n v="10"/>
    <n v="1"/>
    <n v="50000000"/>
    <s v="GLOBAL"/>
    <s v="NO SOLICITADAS"/>
  </r>
  <r>
    <x v="7"/>
    <x v="26"/>
    <n v="16"/>
    <s v="MATERIALES DE CONSTRUCCION"/>
    <s v="MATERIALES DE CONSTRUCCIÓN"/>
    <n v="30151807"/>
    <s v="Selección abreviada subasta inversa"/>
    <n v="2"/>
    <n v="10"/>
    <n v="1"/>
    <n v="30000000"/>
    <s v="GLOBAL"/>
    <s v="NO SOLICITADAS"/>
  </r>
  <r>
    <x v="7"/>
    <x v="26"/>
    <n v="10"/>
    <s v="MATERIALES DE CONSTRUCCION"/>
    <s v="ABRAZADERAS DE PLASTICO   15CM"/>
    <n v="31162400"/>
    <s v="Licitación pública"/>
    <n v="2"/>
    <n v="6"/>
    <n v="300"/>
    <n v="24000"/>
    <s v="UNIDAD"/>
    <s v="NO SOLICITADAS"/>
  </r>
  <r>
    <x v="7"/>
    <x v="26"/>
    <n v="10"/>
    <s v="MATERIALES DE CONSTRUCCION"/>
    <s v="ABRAZADERAS DE PLASTICO   20CM"/>
    <n v="31162400"/>
    <s v="Licitación pública"/>
    <n v="2"/>
    <n v="6"/>
    <n v="300"/>
    <n v="28500"/>
    <s v="UNIDAD"/>
    <s v="NO SOLICITADAS"/>
  </r>
  <r>
    <x v="7"/>
    <x v="26"/>
    <n v="10"/>
    <s v="MATERIALES DE CONSTRUCCION"/>
    <s v="ABRAZADERAS DE PLASTICO   30CM"/>
    <n v="31162400"/>
    <s v="Licitación pública"/>
    <n v="2"/>
    <n v="6"/>
    <n v="300"/>
    <n v="48000"/>
    <s v="UNIDAD"/>
    <s v="NO SOLICITADAS"/>
  </r>
  <r>
    <x v="7"/>
    <x v="26"/>
    <n v="10"/>
    <s v="MATERIALES DE CONSTRUCCION"/>
    <s v="ABRAZADERAS DE PLASTICO   40CM"/>
    <n v="31162400"/>
    <s v="Licitación pública"/>
    <n v="2"/>
    <n v="6"/>
    <n v="300"/>
    <n v="69000"/>
    <s v="UNIDAD"/>
    <s v="NO SOLICITADAS"/>
  </r>
  <r>
    <x v="7"/>
    <x v="26"/>
    <n v="10"/>
    <s v="MATERIALES DE CONSTRUCCION"/>
    <s v="ABRAZADERAS DE PLASTICO   50CM"/>
    <n v="31162400"/>
    <s v="Licitación pública"/>
    <n v="2"/>
    <n v="6"/>
    <n v="300"/>
    <n v="225000"/>
    <s v="UNIDAD"/>
    <s v="NO SOLICITADAS"/>
  </r>
  <r>
    <x v="7"/>
    <x v="26"/>
    <n v="10"/>
    <s v="MATERIALES DE CONSTRUCCION"/>
    <s v="ABRAZADERAS METALICA   1&quot;"/>
    <n v="31162400"/>
    <s v="Licitación pública"/>
    <n v="2"/>
    <n v="6"/>
    <n v="300"/>
    <n v="246000"/>
    <s v="UNIDAD"/>
    <s v="NO SOLICITADAS"/>
  </r>
  <r>
    <x v="7"/>
    <x v="26"/>
    <n v="10"/>
    <s v="MATERIALES DE CONSTRUCCION"/>
    <s v="ABRAZADERAS METALICA   1/2&quot;"/>
    <n v="31162400"/>
    <s v="Licitación pública"/>
    <n v="2"/>
    <n v="6"/>
    <n v="300"/>
    <n v="189000"/>
    <s v="UNIDAD"/>
    <s v="NO SOLICITADAS"/>
  </r>
  <r>
    <x v="7"/>
    <x v="26"/>
    <n v="10"/>
    <s v="MATERIALES DE CONSTRUCCION"/>
    <s v="ABRAZADERAS METALICA   1/4&quot;"/>
    <n v="31162400"/>
    <s v="Licitación pública"/>
    <n v="2"/>
    <n v="6"/>
    <n v="300"/>
    <n v="219000"/>
    <s v="UNIDAD"/>
    <s v="NO SOLICITADAS"/>
  </r>
  <r>
    <x v="7"/>
    <x v="26"/>
    <n v="10"/>
    <s v="MATERIALES DE CONSTRUCCION"/>
    <s v="ABRAZADERAS METALICA   2&quot;"/>
    <n v="31162400"/>
    <s v="Licitación pública"/>
    <n v="2"/>
    <n v="6"/>
    <n v="300"/>
    <n v="480000"/>
    <s v="UNIDAD"/>
    <s v="NO SOLICITADAS"/>
  </r>
  <r>
    <x v="7"/>
    <x v="26"/>
    <n v="10"/>
    <s v="MATERIALES DE CONSTRUCCION"/>
    <s v="ABRAZADERAS METALICA   3&quot;"/>
    <n v="31162400"/>
    <s v="Licitación pública"/>
    <n v="2"/>
    <n v="6"/>
    <n v="300"/>
    <n v="690000"/>
    <s v="UNIDAD"/>
    <s v="NO SOLICITADAS"/>
  </r>
  <r>
    <x v="7"/>
    <x v="26"/>
    <n v="10"/>
    <s v="MATERIALES DE CONSTRUCCION"/>
    <s v="ABRAZADERAS METALICA   3/8&quot;"/>
    <n v="31162400"/>
    <s v="Licitación pública"/>
    <n v="2"/>
    <n v="6"/>
    <n v="300"/>
    <n v="276000"/>
    <s v="UNIDAD"/>
    <s v="NO SOLICITADAS"/>
  </r>
  <r>
    <x v="7"/>
    <x v="26"/>
    <n v="10"/>
    <s v="MATERIALES DE CONSTRUCCION"/>
    <s v="ABRAZADERAS METALICA   4&quot;"/>
    <n v="31162400"/>
    <s v="Licitación pública"/>
    <n v="2"/>
    <n v="6"/>
    <n v="300"/>
    <n v="930000"/>
    <s v="UNIDAD"/>
    <s v="NO SOLICITADAS"/>
  </r>
  <r>
    <x v="7"/>
    <x v="26"/>
    <n v="10"/>
    <s v="MATERIALES DE CONSTRUCCION"/>
    <s v="CABLE ELECTRICO   #10"/>
    <n v="26121600"/>
    <s v="Licitación pública"/>
    <n v="2"/>
    <n v="6"/>
    <n v="300"/>
    <n v="1350000"/>
    <s v="METRO"/>
    <s v="NO SOLICITADAS"/>
  </r>
  <r>
    <x v="7"/>
    <x v="26"/>
    <n v="10"/>
    <s v="MATERIALES DE CONSTRUCCION"/>
    <s v="CABLE ELECTRICO   #12"/>
    <n v="26121600"/>
    <s v="Licitación pública"/>
    <n v="2"/>
    <n v="6"/>
    <n v="300"/>
    <n v="1260000"/>
    <s v="METRO"/>
    <s v="NO SOLICITADAS"/>
  </r>
  <r>
    <x v="7"/>
    <x v="26"/>
    <n v="10"/>
    <s v="MATERIALES DE CONSTRUCCION"/>
    <s v="CABLE ELECTRICO   #14"/>
    <n v="26121600"/>
    <s v="Licitación pública"/>
    <n v="2"/>
    <n v="6"/>
    <n v="200"/>
    <n v="736000"/>
    <s v="METRO"/>
    <s v="NO SOLICITADAS"/>
  </r>
  <r>
    <x v="7"/>
    <x v="26"/>
    <n v="10"/>
    <s v="MATERIALES DE CONSTRUCCION"/>
    <s v="CABLE ELECTRICO   #2"/>
    <n v="26121600"/>
    <s v="Licitación pública"/>
    <n v="2"/>
    <n v="6"/>
    <n v="200"/>
    <n v="6480000"/>
    <s v="METRO"/>
    <s v="NO SOLICITADAS"/>
  </r>
  <r>
    <x v="7"/>
    <x v="26"/>
    <n v="10"/>
    <s v="MATERIALES DE CONSTRUCCION"/>
    <s v="CABLE ELECTRICO   #8"/>
    <n v="26121600"/>
    <s v="Licitación pública"/>
    <n v="2"/>
    <n v="6"/>
    <n v="250"/>
    <n v="3864050"/>
    <s v="METRO"/>
    <s v="NO SOLICITADAS"/>
  </r>
  <r>
    <x v="7"/>
    <x v="28"/>
    <n v="10"/>
    <s v="MATERIALES REACTIVOS DE LABORATORIO Y QUÍMICOS"/>
    <s v="LIMPIADOR DE CONTACTOS"/>
    <n v="15121803"/>
    <s v="Licitación pública"/>
    <n v="2"/>
    <n v="6"/>
    <n v="25"/>
    <n v="1890000"/>
    <s v="UNIDAD"/>
    <s v="NO SOLICITADAS"/>
  </r>
  <r>
    <x v="7"/>
    <x v="28"/>
    <n v="10"/>
    <s v="MATERIALES REACTIVOS DE LABORATORIO Y QUÍMICOS"/>
    <s v="THREAD COMPOUND GRAPHITE &amp; PETROLATUM"/>
    <n v="31201600"/>
    <s v="Licitación pública"/>
    <n v="2"/>
    <n v="6"/>
    <n v="1"/>
    <n v="132560"/>
    <s v="UNIDAD"/>
    <s v="NO SOLICITADAS"/>
  </r>
  <r>
    <x v="7"/>
    <x v="28"/>
    <n v="10"/>
    <s v="MATERIALES REACTIVOS DE LABORATORIO Y QUÍMICOS"/>
    <s v="ALCOHOL ISOPROPILICO"/>
    <n v="12352104"/>
    <s v="Licitación pública"/>
    <n v="2"/>
    <n v="6"/>
    <n v="4"/>
    <n v="5424000"/>
    <s v="UNIDAD"/>
    <s v="NO SOLICITADAS"/>
  </r>
  <r>
    <x v="7"/>
    <x v="28"/>
    <n v="10"/>
    <s v="MATERIALES REACTIVOS DE LABORATORIO Y QUÍMICOS"/>
    <s v="DESENGRASANTE DE RINES BIODEGRADABLE Y ANTICORROSIVO"/>
    <n v="47131821"/>
    <s v="Licitación pública"/>
    <n v="2"/>
    <n v="6"/>
    <n v="1"/>
    <n v="980360"/>
    <s v="UNIDAD"/>
    <s v="NO SOLICITADAS"/>
  </r>
  <r>
    <x v="7"/>
    <x v="28"/>
    <n v="10"/>
    <s v="MATERIALES REACTIVOS DE LABORATORIO Y QUÍMICOS"/>
    <s v="DESENGRASANTE NO SOLVENTE T-91 "/>
    <n v="47131821"/>
    <s v="Licitación pública"/>
    <n v="2"/>
    <n v="6"/>
    <n v="15"/>
    <n v="538500"/>
    <s v="UNIDAD"/>
    <s v="NO SOLICITADAS"/>
  </r>
  <r>
    <x v="7"/>
    <x v="28"/>
    <n v="10"/>
    <s v="MATERIALES REACTIVOS DE LABORATORIO Y QUÍMICOS"/>
    <s v="HEAVY-DUTY DEGREASER  HDX 01020"/>
    <n v="12191500"/>
    <s v="Licitación pública"/>
    <n v="2"/>
    <n v="6"/>
    <n v="20"/>
    <n v="916000"/>
    <s v="UNIDAD"/>
    <s v="NO SOLICITADAS"/>
  </r>
  <r>
    <x v="7"/>
    <x v="28"/>
    <n v="10"/>
    <s v="MATERIALES REACTIVOS DE LABORATORIO Y QUÍMICOS"/>
    <s v="REMOVEDOR DE GRASA Y LIMPIEZA GENERAL DE MOTORES"/>
    <n v="31211801"/>
    <s v="Licitación pública"/>
    <n v="2"/>
    <n v="6"/>
    <n v="2"/>
    <n v="1912000"/>
    <s v="UNIDAD"/>
    <s v="NO SOLICITADAS"/>
  </r>
  <r>
    <x v="7"/>
    <x v="28"/>
    <n v="10"/>
    <s v="MATERIALES REACTIVOS DE LABORATORIO Y QUÍMICOS"/>
    <s v="LIQUIDO PRESERVANTE"/>
    <n v="12352104"/>
    <s v="Licitación pública"/>
    <n v="2"/>
    <n v="6"/>
    <n v="1"/>
    <n v="956300"/>
    <s v="UNIDAD"/>
    <s v="NO SOLICITADAS"/>
  </r>
  <r>
    <x v="7"/>
    <x v="28"/>
    <n v="10"/>
    <s v="MATERIALES REACTIVOS DE LABORATORIO Y QUÍMICOS"/>
    <s v="REMOVEDOR DE CARBON LIMPIADOR TIPO I"/>
    <n v="31211801"/>
    <s v="Licitación pública"/>
    <n v="2"/>
    <n v="6"/>
    <n v="30"/>
    <n v="1458000"/>
    <s v="GALON"/>
    <s v="NO SOLICITADAS"/>
  </r>
  <r>
    <x v="7"/>
    <x v="28"/>
    <n v="10"/>
    <s v="MATERIALES REACTIVOS DE LABORATORIO Y QUÍMICOS"/>
    <s v="LIQUIDO DESENGRASANTE DE MOTORES (DIELECTRICO)"/>
    <n v="15121520"/>
    <s v="Licitación pública"/>
    <n v="2"/>
    <n v="6"/>
    <n v="20"/>
    <n v="736000"/>
    <s v="UNIDAD"/>
    <s v="NO SOLICITADAS"/>
  </r>
  <r>
    <x v="7"/>
    <x v="28"/>
    <n v="10"/>
    <s v="MATERIALES REACTIVOS DE LABORATORIO Y QUÍMICOS"/>
    <s v="ELECTRO CONTACT CLEANER 00416 (LIMPIADOR DE CONTACTOS ELECTRÓNICOS LIBRE DE CFC'S)"/>
    <n v="15121520"/>
    <s v="Licitación pública"/>
    <n v="2"/>
    <n v="6"/>
    <n v="50"/>
    <n v="3867500"/>
    <s v="UNIDAD"/>
    <s v="NO SOLICITADAS"/>
  </r>
  <r>
    <x v="7"/>
    <x v="28"/>
    <n v="10"/>
    <s v="MATERIALES REACTIVOS DE LABORATORIO Y QUÍMICOS"/>
    <s v="THINNER EXTRA FINO (55 GALONES)"/>
    <n v="31211600"/>
    <s v="Licitación pública"/>
    <n v="2"/>
    <n v="6"/>
    <n v="50"/>
    <n v="2800000"/>
    <s v="GALON"/>
    <s v="NO SOLICITADAS"/>
  </r>
  <r>
    <x v="7"/>
    <x v="28"/>
    <n v="10"/>
    <s v="MATERIALES REACTIVOS DE LABORATORIO Y QUÍMICOS"/>
    <s v="RESINA EPOKAST 1619A"/>
    <n v="13111000"/>
    <s v="Licitación pública"/>
    <n v="2"/>
    <n v="6"/>
    <n v="3"/>
    <n v="2922000"/>
    <s v="UNIDAD"/>
    <s v="NO SOLICITADAS"/>
  </r>
  <r>
    <x v="7"/>
    <x v="28"/>
    <n v="10"/>
    <s v="MATERIALES REACTIVOS DE LABORATORIO Y QUÍMICOS"/>
    <s v="RESINA 1404/3404"/>
    <n v="13111000"/>
    <s v="Licitación pública"/>
    <n v="2"/>
    <n v="6"/>
    <n v="20"/>
    <n v="19480000"/>
    <s v="UNIDAD"/>
    <s v="NO SOLICITADAS"/>
  </r>
  <r>
    <x v="7"/>
    <x v="28"/>
    <n v="10"/>
    <s v="MATERIALES REACTIVOS DE LABORATORIO Y QUÍMICOS"/>
    <s v="HYSOL 9320 NA"/>
    <n v="31201600"/>
    <s v="Licitación pública"/>
    <n v="2"/>
    <n v="6"/>
    <n v="1"/>
    <n v="1011500"/>
    <s v="UNIDAD"/>
    <s v="NO SOLICITADAS"/>
  </r>
  <r>
    <x v="7"/>
    <x v="28"/>
    <n v="10"/>
    <s v="MATERIALES REACTIVOS DE LABORATORIO Y QUÍMICOS"/>
    <s v="ACIDO MURIATICO "/>
    <n v="12352301"/>
    <s v="Licitación pública"/>
    <n v="2"/>
    <n v="6"/>
    <n v="1"/>
    <n v="163560"/>
    <s v="GALON"/>
    <s v="NO SOLICITADAS"/>
  </r>
  <r>
    <x v="7"/>
    <x v="28"/>
    <n v="10"/>
    <s v="MATERIALES REACTIVOS DE LABORATORIO Y QUÍMICOS"/>
    <s v="ACIDO SULFÚRICO DILUIDO PARA BATERIA DENSIDAD 1300"/>
    <n v="12352301"/>
    <s v="Licitación pública"/>
    <n v="2"/>
    <n v="6"/>
    <n v="10"/>
    <n v="3405000"/>
    <s v="GALON"/>
    <s v="NO SOLICITADAS"/>
  </r>
  <r>
    <x v="7"/>
    <x v="28"/>
    <n v="10"/>
    <s v="MATERIALES REACTIVOS DE LABORATORIO Y QUÍMICOS"/>
    <s v="COMPRESSOR WASH, CLEANING COMPUND"/>
    <n v="12352200"/>
    <s v="Licitación pública"/>
    <n v="2"/>
    <n v="6"/>
    <n v="14"/>
    <n v="21882000"/>
    <s v="GALON"/>
    <s v="NO SOLICITADAS"/>
  </r>
  <r>
    <x v="7"/>
    <x v="28"/>
    <n v="10"/>
    <s v="MATERIALES REACTIVOS DE LABORATORIO Y QUÍMICOS"/>
    <s v="THREAD SEALANT  567 X 50 ML"/>
    <n v="31201600"/>
    <s v="Licitación pública"/>
    <n v="2"/>
    <n v="6"/>
    <n v="5"/>
    <n v="716000"/>
    <s v="UNIDAD"/>
    <s v="NO SOLICITADAS"/>
  </r>
  <r>
    <x v="7"/>
    <x v="28"/>
    <n v="10"/>
    <s v="MATERIALES REACTIVOS DE LABORATORIO Y QUÍMICOS"/>
    <s v="FLEXI GLASS"/>
    <n v="11162100"/>
    <s v="Licitación pública"/>
    <n v="2"/>
    <n v="6"/>
    <n v="8"/>
    <n v="1286400"/>
    <s v="UNIDAD"/>
    <s v="NO SOLICITADAS"/>
  </r>
  <r>
    <x v="7"/>
    <x v="28"/>
    <n v="10"/>
    <s v="MATERIALES REACTIVOS DE LABORATORIO Y QUÍMICOS"/>
    <s v="METHYL-ETHYL-KETONE MEK"/>
    <n v="12352100"/>
    <s v="Licitación pública"/>
    <n v="2"/>
    <n v="6"/>
    <n v="1"/>
    <n v="69020"/>
    <s v="GALON"/>
    <s v="NO SOLICITADAS"/>
  </r>
  <r>
    <x v="7"/>
    <x v="28"/>
    <n v="10"/>
    <s v="MATERIALES REACTIVOS DE LABORATORIO Y QUÍMICOS"/>
    <s v="SEALING COMPOUND PR1005L"/>
    <n v="31201600"/>
    <s v="Licitación pública"/>
    <n v="2"/>
    <n v="6"/>
    <n v="4"/>
    <n v="2713200"/>
    <s v="UNIDAD"/>
    <s v="NO SOLICITADAS"/>
  </r>
  <r>
    <x v="7"/>
    <x v="28"/>
    <n v="10"/>
    <s v="MATERIALES REACTIVOS DE LABORATORIO Y QUÍMICOS"/>
    <s v="SEALING COMPOUND PR1422A1/2"/>
    <n v="31201600"/>
    <s v="Licitación pública"/>
    <n v="2"/>
    <n v="6"/>
    <n v="4"/>
    <n v="2713200"/>
    <s v="UNIDAD"/>
    <s v="NO SOLICITADAS"/>
  </r>
  <r>
    <x v="7"/>
    <x v="28"/>
    <n v="10"/>
    <s v="MATERIALES REACTIVOS DE LABORATORIO Y QUÍMICOS"/>
    <s v="SEALING COMPOUND PR1422B1/2"/>
    <n v="31201600"/>
    <s v="Licitación pública"/>
    <n v="2"/>
    <n v="6"/>
    <n v="4"/>
    <n v="2713200"/>
    <s v="UNIDAD"/>
    <s v="NO SOLICITADAS"/>
  </r>
  <r>
    <x v="7"/>
    <x v="28"/>
    <n v="10"/>
    <s v="MATERIALES REACTIVOS DE LABORATORIO Y QUÍMICOS"/>
    <s v="SEALING COMPOUND PR1425B1/2"/>
    <n v="31201600"/>
    <s v="Licitación pública"/>
    <n v="2"/>
    <n v="6"/>
    <n v="4"/>
    <n v="3284400"/>
    <s v="UNIDAD"/>
    <s v="NO SOLICITADAS"/>
  </r>
  <r>
    <x v="7"/>
    <x v="28"/>
    <n v="10"/>
    <s v="MATERIALES REACTIVOS DE LABORATORIO Y QUÍMICOS"/>
    <s v="SEALING COMPOUND PR1428B1/2"/>
    <n v="31201600"/>
    <s v="Licitación pública"/>
    <n v="2"/>
    <n v="6"/>
    <n v="3"/>
    <n v="2463300"/>
    <s v="UNIDAD"/>
    <s v="NO SOLICITADAS"/>
  </r>
  <r>
    <x v="7"/>
    <x v="28"/>
    <n v="10"/>
    <s v="MATERIALES REACTIVOS DE LABORATORIO Y QUÍMICOS"/>
    <s v="SEALING COMPOUND PR1440A1/2"/>
    <n v="31201600"/>
    <s v="Licitación pública"/>
    <n v="2"/>
    <n v="6"/>
    <n v="3"/>
    <n v="1606500"/>
    <s v="UNIDAD"/>
    <s v="NO SOLICITADAS"/>
  </r>
  <r>
    <x v="7"/>
    <x v="28"/>
    <n v="10"/>
    <s v="MATERIALES REACTIVOS DE LABORATORIO Y QUÍMICOS"/>
    <s v="SEALING COMPOUND PR1440B1/2"/>
    <n v="31201600"/>
    <s v="Licitación pública"/>
    <n v="2"/>
    <n v="6"/>
    <n v="5"/>
    <n v="2677500"/>
    <s v="UNIDAD"/>
    <s v="NO SOLICITADAS"/>
  </r>
  <r>
    <x v="7"/>
    <x v="28"/>
    <n v="10"/>
    <s v="MATERIALES REACTIVOS DE LABORATORIO Y QUÍMICOS"/>
    <s v="SEALING COMPOUND PR1828B1/2"/>
    <n v="31201600"/>
    <s v="Licitación pública"/>
    <n v="2"/>
    <n v="6"/>
    <n v="4"/>
    <n v="3427200"/>
    <s v="UNIDAD"/>
    <s v="NO SOLICITADAS"/>
  </r>
  <r>
    <x v="7"/>
    <x v="28"/>
    <n v="10"/>
    <s v="MATERIALES REACTIVOS DE LABORATORIO Y QUÍMICOS"/>
    <s v="SEALING COMPOUND PR1829B1/2"/>
    <n v="31201600"/>
    <s v="Licitación pública"/>
    <n v="2"/>
    <n v="6"/>
    <n v="4"/>
    <n v="3427200"/>
    <s v="UNIDAD"/>
    <s v="NO SOLICITADAS"/>
  </r>
  <r>
    <x v="7"/>
    <x v="28"/>
    <n v="10"/>
    <s v="MATERIALES REACTIVOS DE LABORATORIO Y QUÍMICOS"/>
    <s v="SEALING COMPOUND PS870B1/2"/>
    <n v="31201600"/>
    <s v="Licitación pública"/>
    <n v="2"/>
    <n v="6"/>
    <n v="4"/>
    <n v="2427600"/>
    <s v="UNIDAD"/>
    <s v="NO SOLICITADAS"/>
  </r>
  <r>
    <x v="7"/>
    <x v="28"/>
    <n v="10"/>
    <s v="MATERIALES REACTIVOS DE LABORATORIO Y QUÍMICOS"/>
    <s v="NITROGENO GASEOSO"/>
    <n v="12141903"/>
    <s v="Licitación pública"/>
    <n v="2"/>
    <n v="6"/>
    <n v="1"/>
    <n v="11666666"/>
    <s v="METRO CUBICO"/>
    <s v="NO SOLICITADAS"/>
  </r>
  <r>
    <x v="7"/>
    <x v="28"/>
    <n v="10"/>
    <s v="MATERIALES REACTIVOS DE LABORATORIO Y QUÍMICOS"/>
    <s v="OXIGENO GASEOSO GRADO ABO"/>
    <n v="12141904"/>
    <s v="Licitación pública"/>
    <n v="2"/>
    <n v="6"/>
    <n v="1"/>
    <n v="11666667"/>
    <s v="METRO CUBICO"/>
    <s v="NO SOLICITADAS"/>
  </r>
  <r>
    <x v="7"/>
    <x v="28"/>
    <n v="10"/>
    <s v="MATERIALES REACTIVOS DE LABORATORIO Y QUÍMICOS"/>
    <s v="OXIGENO LIQUIDO"/>
    <n v="12141904"/>
    <s v="Licitación pública"/>
    <n v="2"/>
    <n v="6"/>
    <n v="1"/>
    <n v="12622518"/>
    <s v="METRO CUBICO"/>
    <s v="NO SOLICITADAS"/>
  </r>
  <r>
    <x v="7"/>
    <x v="28"/>
    <n v="10"/>
    <s v="MATERIALES REACTIVOS DE LABORATORIO Y QUÍMICOS"/>
    <s v="NITROGENO GASEOSO AMARRE"/>
    <n v="12141903"/>
    <s v="Licitación pública"/>
    <n v="2"/>
    <n v="6"/>
    <n v="1"/>
    <n v="333333"/>
    <s v="METRO CUBICO"/>
    <s v="NO SOLICITADAS"/>
  </r>
  <r>
    <x v="7"/>
    <x v="28"/>
    <n v="10"/>
    <s v="MATERIALES REACTIVOS DE LABORATORIO Y QUÍMICOS"/>
    <s v="OXIGENO GASEOSO GRADO ABO AMARRE"/>
    <n v="12141904"/>
    <s v="Licitación pública"/>
    <n v="2"/>
    <n v="6"/>
    <n v="1"/>
    <n v="333333"/>
    <s v="METRO CUBICO"/>
    <s v="NO SOLICITADAS"/>
  </r>
  <r>
    <x v="7"/>
    <x v="28"/>
    <n v="10"/>
    <s v="MATERIALES REACTIVOS DE LABORATORIO Y QUÍMICOS"/>
    <s v="OXIGENO LIQUIDO AMARRE"/>
    <n v="12141904"/>
    <s v="Licitación pública"/>
    <n v="2"/>
    <n v="6"/>
    <n v="1"/>
    <n v="333333"/>
    <s v="METRO CUBICO"/>
    <s v="NO SOLICITADAS"/>
  </r>
  <r>
    <x v="7"/>
    <x v="28"/>
    <n v="10"/>
    <s v="MATERIALES REACTIVOS DE LABORATORIO Y QUÍMICOS"/>
    <s v="NITROGENO GASEOSO VF 2018"/>
    <n v="12141903"/>
    <s v="Licitación pública"/>
    <n v="2"/>
    <n v="6"/>
    <n v="1"/>
    <n v="5000000"/>
    <s v="METRO CUBICO"/>
    <s v="NO SOLICITADAS"/>
  </r>
  <r>
    <x v="7"/>
    <x v="28"/>
    <n v="10"/>
    <s v="MATERIALES REACTIVOS DE LABORATORIO Y QUÍMICOS"/>
    <s v="OXIGENO GASEOSO GRADO ABO VF 2018"/>
    <n v="12141904"/>
    <s v="Licitación pública"/>
    <n v="2"/>
    <n v="6"/>
    <n v="1"/>
    <n v="5000000"/>
    <s v="METRO CUBICO"/>
    <s v="NO SOLICITADAS"/>
  </r>
  <r>
    <x v="7"/>
    <x v="28"/>
    <n v="10"/>
    <s v="MATERIALES REACTIVOS DE LABORATORIO Y QUÍMICOS"/>
    <s v="OXIGENO LIQUIDO VF 2018"/>
    <n v="12141904"/>
    <s v="Licitación pública"/>
    <n v="2"/>
    <n v="6"/>
    <n v="1"/>
    <n v="5000000"/>
    <s v="METRO CUBICO"/>
    <s v="NO SOLICITADAS"/>
  </r>
  <r>
    <x v="7"/>
    <x v="29"/>
    <n v="10"/>
    <s v="PAPELERIA, UTILES DE ESCRITORIO Y OFICINA"/>
    <s v="DATA CARD 536797-002 PRINT RIBBON FOR SERIE 535000-003"/>
    <n v="44103103"/>
    <s v="Selección abreviada menor cuantía"/>
    <n v="2"/>
    <n v="1"/>
    <n v="4"/>
    <n v="1747404"/>
    <s v="UNIDAD"/>
    <s v="NO SOLICITADAS"/>
  </r>
  <r>
    <x v="7"/>
    <x v="29"/>
    <n v="10"/>
    <s v="PAPELERIA, UTILES DE ESCRITORIO Y OFICINA"/>
    <s v="HP C7115A HP 15A C7115A BLACK ORIGINAL LASERJET TONER CARTRIDGE    "/>
    <n v="44103103"/>
    <s v="Selección abreviada menor cuantía"/>
    <n v="2"/>
    <n v="1"/>
    <n v="1"/>
    <n v="169646"/>
    <s v="UNIDAD"/>
    <s v="NO SOLICITADAS"/>
  </r>
  <r>
    <x v="7"/>
    <x v="29"/>
    <n v="10"/>
    <s v="PAPELERIA, UTILES DE ESCRITORIO Y OFICINA"/>
    <s v="HP C8061X HP 61X C8061X BLACK HIGH YIELD ORIGINAL LASERJET TONER CARTRIDGE "/>
    <n v="44103103"/>
    <s v="Selección abreviada menor cuantía"/>
    <n v="2"/>
    <n v="1"/>
    <n v="3"/>
    <n v="381705"/>
    <s v="UNIDAD"/>
    <s v="NO SOLICITADAS"/>
  </r>
  <r>
    <x v="7"/>
    <x v="29"/>
    <n v="10"/>
    <s v="PAPELERIA, UTILES DE ESCRITORIO Y OFICINA"/>
    <s v="HP CB436A HP 36A CB436A BLACK ORIGINAL LASERJET TONER CARTRIDGE      "/>
    <n v="44103103"/>
    <s v="Selección abreviada menor cuantía"/>
    <n v="2"/>
    <n v="1"/>
    <n v="2"/>
    <n v="437202"/>
    <s v="UNIDAD"/>
    <s v="NO SOLICITADAS"/>
  </r>
  <r>
    <x v="7"/>
    <x v="29"/>
    <n v="10"/>
    <s v="PAPELERIA, UTILES DE ESCRITORIO Y OFICINA"/>
    <s v="HP CC364A HP 64A CC364A BLACK ORIGINAL LASERJET TONER CARTRIDGE  "/>
    <n v="44103103"/>
    <s v="Selección abreviada menor cuantía"/>
    <n v="2"/>
    <n v="1"/>
    <n v="3"/>
    <n v="1669320"/>
    <s v="UNIDAD"/>
    <s v="NO SOLICITADAS"/>
  </r>
  <r>
    <x v="7"/>
    <x v="29"/>
    <n v="10"/>
    <s v="PAPELERIA, UTILES DE ESCRITORIO Y OFICINA"/>
    <s v="HP CE390A HP 90A CE390A BLACK ORIGINAL LASERJET TONER CARTRIDGE"/>
    <n v="44103103"/>
    <s v="Selección abreviada menor cuantía"/>
    <n v="2"/>
    <n v="1"/>
    <n v="2"/>
    <n v="1179118"/>
    <s v="UNIDAD"/>
    <s v="NO SOLICITADAS"/>
  </r>
  <r>
    <x v="7"/>
    <x v="29"/>
    <n v="10"/>
    <s v="PAPELERIA, UTILES DE ESCRITORIO Y OFICINA"/>
    <s v="HP CE410A HP 305A CE410A BLACK ORIGINAL LASERJET TONER CARTRIDGE   "/>
    <n v="44103103"/>
    <s v="Selección abreviada menor cuantía"/>
    <n v="2"/>
    <n v="1"/>
    <n v="1"/>
    <n v="331849"/>
    <s v="UNIDAD"/>
    <s v="NO SOLICITADAS"/>
  </r>
  <r>
    <x v="7"/>
    <x v="29"/>
    <n v="10"/>
    <s v="PAPELERIA, UTILES DE ESCRITORIO Y OFICINA"/>
    <s v="HP CE411A HP 305A CE411A CYAN ORIGINAL LASERJET TONER CARTRIDGE   "/>
    <n v="44103103"/>
    <s v="Selección abreviada menor cuantía"/>
    <n v="2"/>
    <n v="1"/>
    <n v="1"/>
    <n v="472771"/>
    <s v="UNIDAD"/>
    <s v="NO SOLICITADAS"/>
  </r>
  <r>
    <x v="7"/>
    <x v="29"/>
    <n v="10"/>
    <s v="PAPELERIA, UTILES DE ESCRITORIO Y OFICINA"/>
    <s v="HP CE412A HP 305A CE412A YELLOW ORIGINAL LASERJET TONER CARTRIDGE   "/>
    <n v="44103103"/>
    <s v="Selección abreviada menor cuantía"/>
    <n v="2"/>
    <n v="1"/>
    <n v="1"/>
    <n v="472771"/>
    <s v="UNIDAD"/>
    <s v="NO SOLICITADAS"/>
  </r>
  <r>
    <x v="7"/>
    <x v="29"/>
    <n v="10"/>
    <s v="PAPELERIA, UTILES DE ESCRITORIO Y OFICINA"/>
    <s v="HP CE413A HP 305A CE413A MAGENTA ORIGINAL LASERJET TONER CARTRIDGE   "/>
    <n v="44103103"/>
    <s v="Selección abreviada menor cuantía"/>
    <n v="2"/>
    <n v="1"/>
    <n v="1"/>
    <n v="472771"/>
    <s v="UNIDAD"/>
    <s v="NO SOLICITADAS"/>
  </r>
  <r>
    <x v="7"/>
    <x v="29"/>
    <n v="10"/>
    <s v="PAPELERIA, UTILES DE ESCRITORIO Y OFICINA"/>
    <s v="HP CF281A HP 81A CF281A BLACK ORIGINAL LASERJET TONER CARTRIDGE "/>
    <n v="44103103"/>
    <s v="Selección abreviada menor cuantía"/>
    <n v="2"/>
    <n v="1"/>
    <n v="4"/>
    <n v="2449948"/>
    <s v="UNIDAD"/>
    <s v="NO SOLICITADAS"/>
  </r>
  <r>
    <x v="7"/>
    <x v="29"/>
    <n v="10"/>
    <s v="PAPELERIA, UTILES DE ESCRITORIO Y OFICINA"/>
    <s v="HP Q5942X HP 42X Q5942X BLACK HIGH YIELD ORIGINAL LASERJET TONER CARTRIDGE  "/>
    <n v="44103103"/>
    <s v="Selección abreviada menor cuantía"/>
    <n v="2"/>
    <n v="1"/>
    <n v="3"/>
    <n v="2597031"/>
    <s v="UNIDAD"/>
    <s v="NO SOLICITADAS"/>
  </r>
  <r>
    <x v="7"/>
    <x v="29"/>
    <n v="10"/>
    <s v="PAPELERIA, UTILES DE ESCRITORIO Y OFICINA"/>
    <s v="HP Q5945A HP 45A Q5945A BLACK ORIGINAL LASERJET TONER CARTRIDGE "/>
    <n v="44103103"/>
    <s v="Selección abreviada menor cuantía"/>
    <n v="2"/>
    <n v="1"/>
    <n v="4"/>
    <n v="3946500"/>
    <s v="UNIDAD"/>
    <s v="NO SOLICITADAS"/>
  </r>
  <r>
    <x v="7"/>
    <x v="29"/>
    <n v="10"/>
    <s v="PAPELERIA, UTILES DE ESCRITORIO Y OFICINA"/>
    <s v="HP Q5949A HP 49A Q5949A BLACK ORIGINAL LASERJET TONER CARTRIDGE  "/>
    <n v="44103103"/>
    <s v="Selección abreviada menor cuantía"/>
    <n v="2"/>
    <n v="1"/>
    <n v="2"/>
    <n v="781370"/>
    <s v="UNIDAD"/>
    <s v="NO SOLICITADAS"/>
  </r>
  <r>
    <x v="7"/>
    <x v="29"/>
    <n v="10"/>
    <s v="PAPELERIA, UTILES DE ESCRITORIO Y OFICINA"/>
    <s v="HP Q6511X HP 11X Q6511X BLACK HIGH YIELD ORIGINAL LASERJET TONER CARTRIDGE "/>
    <n v="44103103"/>
    <s v="Selección abreviada menor cuantía"/>
    <n v="2"/>
    <n v="1"/>
    <n v="2"/>
    <n v="1765480"/>
    <s v="UNIDAD"/>
    <s v="NO SOLICITADAS"/>
  </r>
  <r>
    <x v="7"/>
    <x v="29"/>
    <n v="10"/>
    <s v="PAPELERIA, UTILES DE ESCRITORIO Y OFICINA"/>
    <s v="HP Q7551X HP 51X Q7551X BLACK HIGH YIELD ORIGINAL LASERJET TONER CARTRIDGE"/>
    <n v="44103103"/>
    <s v="Selección abreviada menor cuantía"/>
    <n v="2"/>
    <n v="1"/>
    <n v="3"/>
    <n v="2692263"/>
    <s v="UNIDAD"/>
    <s v="NO SOLICITADAS"/>
  </r>
  <r>
    <x v="7"/>
    <x v="29"/>
    <n v="10"/>
    <s v="PAPELERIA, UTILES DE ESCRITORIO Y OFICINA"/>
    <s v="HP Q7553A HP 53A Q7553A BLACK ORIGINAL LASERJET TONER CARTRIDGE      "/>
    <n v="44103103"/>
    <s v="Selección abreviada menor cuantía"/>
    <n v="2"/>
    <n v="1"/>
    <n v="3"/>
    <n v="914130"/>
    <s v="UNIDAD"/>
    <s v="NO SOLICITADAS"/>
  </r>
  <r>
    <x v="7"/>
    <x v="29"/>
    <n v="10"/>
    <s v="PAPELERIA, UTILES DE ESCRITORIO Y OFICINA"/>
    <s v="KYOCERA TK-3102 NEGRO"/>
    <n v="44103103"/>
    <s v="Selección abreviada menor cuantía"/>
    <n v="2"/>
    <n v="1"/>
    <n v="2"/>
    <n v="503028"/>
    <s v="UNIDAD"/>
    <s v="NO SOLICITADAS"/>
  </r>
  <r>
    <x v="7"/>
    <x v="29"/>
    <n v="10"/>
    <s v="PAPELERIA, UTILES DE ESCRITORIO Y OFICINA"/>
    <s v="LEXMARK 52D4H00 BLACK TONER CARTRIDGE - HIGH CAPACITYMS810- MS811 -MS812 "/>
    <n v="44103103"/>
    <s v="Selección abreviada menor cuantía"/>
    <n v="2"/>
    <n v="1"/>
    <n v="9"/>
    <n v="7077618"/>
    <s v="UNIDAD"/>
    <s v="NO SOLICITADAS"/>
  </r>
  <r>
    <x v="7"/>
    <x v="29"/>
    <n v="10"/>
    <s v="PAPELERIA, UTILES DE ESCRITORIO Y OFICINA"/>
    <s v="LEXMARK 64018HL HIGH YIELD RETURN PROGRAM PRINT CARTRIDGET64X "/>
    <n v="44103103"/>
    <s v="Selección abreviada menor cuantía"/>
    <n v="2"/>
    <n v="1"/>
    <n v="10"/>
    <n v="8841540"/>
    <s v="UNIDAD"/>
    <s v="NO SOLICITADAS"/>
  </r>
  <r>
    <x v="7"/>
    <x v="29"/>
    <n v="10"/>
    <s v="PAPELERIA, UTILES DE ESCRITORIO Y OFICINA"/>
    <s v="LEXMARK T650H11L T650- T652- T654 - T656 HIGH YIELD RETURN PROGRAM PRINT CARTRIDGET650 -  T652 -  T654 - T656"/>
    <n v="44103103"/>
    <s v="Selección abreviada menor cuantía"/>
    <n v="2"/>
    <n v="1"/>
    <n v="10"/>
    <n v="9125430"/>
    <s v="UNIDAD"/>
    <s v="NO SOLICITADAS"/>
  </r>
  <r>
    <x v="7"/>
    <x v="29"/>
    <n v="10"/>
    <s v="PAPELERIA, UTILES DE ESCRITORIO Y OFICINA"/>
    <s v="RICOH 841346 NEGRO MP 4500/3500"/>
    <n v="44103103"/>
    <s v="Selección abreviada menor cuantía"/>
    <n v="2"/>
    <n v="1"/>
    <n v="3"/>
    <n v="525132"/>
    <s v="UNIDAD"/>
    <s v="NO SOLICITADAS"/>
  </r>
  <r>
    <x v="7"/>
    <x v="29"/>
    <n v="10"/>
    <s v="PAPELERIA, UTILES DE ESCRITORIO Y OFICINA"/>
    <s v="RICOH LANIER TYPE 1170D NEGRO"/>
    <n v="44103103"/>
    <s v="Selección abreviada menor cuantía"/>
    <n v="2"/>
    <n v="1"/>
    <n v="1"/>
    <n v="85337"/>
    <s v="UNIDAD"/>
    <s v="NO SOLICITADAS"/>
  </r>
  <r>
    <x v="7"/>
    <x v="29"/>
    <n v="10"/>
    <s v="PAPELERIA, UTILES DE ESCRITORIO Y OFICINA"/>
    <s v="SHARP AL 1000 TONER SHARP AL100TD AL-1000-1010-1020-1041-1200-1220-1250-1521-1540-2040TD FOTOC "/>
    <n v="44103103"/>
    <s v="Selección abreviada menor cuantía"/>
    <n v="2"/>
    <n v="1"/>
    <n v="1"/>
    <n v="340434"/>
    <s v="UNIDAD"/>
    <s v="NO SOLICITADAS"/>
  </r>
  <r>
    <x v="7"/>
    <x v="29"/>
    <n v="10"/>
    <s v="PAPELERIA, UTILES DE ESCRITORIO Y OFICINA"/>
    <s v="SHARP AR016LT 5015 TONER SHARP AR016LT 5015 DIGITAL MULTIFUNCIONAL"/>
    <n v="44103103"/>
    <s v="Selección abreviada menor cuantía"/>
    <n v="2"/>
    <n v="1"/>
    <n v="2"/>
    <n v="385560"/>
    <s v="UNIDAD"/>
    <s v="NO SOLICITADAS"/>
  </r>
  <r>
    <x v="7"/>
    <x v="29"/>
    <n v="10"/>
    <s v="PAPELERIA, UTILES DE ESCRITORIO Y OFICINA"/>
    <s v="SHARP AR270NT TONER SHARP AR270NT-AR310NT AR235-275-M235-237-277 NEGRO 25.000 PAG ALTO REND."/>
    <n v="44103103"/>
    <s v="Selección abreviada menor cuantía"/>
    <n v="2"/>
    <n v="1"/>
    <n v="4"/>
    <n v="1314780"/>
    <s v="UNIDAD"/>
    <s v="NO SOLICITADAS"/>
  </r>
  <r>
    <x v="7"/>
    <x v="30"/>
    <n v="10"/>
    <s v="PRODUCTOS DE ASEO Y LIMPIEZA"/>
    <s v="AMBIENTADOR 1   GALON X 3750 CC"/>
    <n v="47131800"/>
    <s v="Seléccion abreviada - acuerdo marco"/>
    <n v="2"/>
    <n v="7"/>
    <n v="200"/>
    <n v="1287000"/>
    <s v="GALON"/>
    <s v="NO SOLICITADAS"/>
  </r>
  <r>
    <x v="7"/>
    <x v="30"/>
    <n v="10"/>
    <s v="PRODUCTOS DE ASEO Y LIMPIEZA"/>
    <s v="AMBIENTADOR 2    LIQUIDO EN AEROSOL X 400 CC"/>
    <n v="47131800"/>
    <s v="Seléccion abreviada - acuerdo marco"/>
    <n v="2"/>
    <n v="7"/>
    <n v="360"/>
    <n v="2740320"/>
    <s v="TARRO"/>
    <s v="NO SOLICITADAS"/>
  </r>
  <r>
    <x v="7"/>
    <x v="30"/>
    <n v="10"/>
    <s v="PRODUCTOS DE ASEO Y LIMPIEZA"/>
    <s v="BAYETILLA 1"/>
    <n v="52121600"/>
    <s v="Seléccion abreviada - acuerdo marco"/>
    <n v="2"/>
    <n v="7"/>
    <n v="200"/>
    <n v="831200"/>
    <s v="UNIDAD"/>
    <s v="NO SOLICITADAS"/>
  </r>
  <r>
    <x v="7"/>
    <x v="30"/>
    <n v="10"/>
    <s v="PRODUCTOS DE ASEO Y LIMPIEZA"/>
    <s v="BLANQUEADOR O HIPOCLORITO 1 GALON X 3750"/>
    <n v="47131807"/>
    <s v="Seléccion abreviada - acuerdo marco"/>
    <n v="2"/>
    <n v="7"/>
    <n v="400"/>
    <n v="1655200"/>
    <s v="GALON"/>
    <s v="NO SOLICITADAS"/>
  </r>
  <r>
    <x v="7"/>
    <x v="30"/>
    <n v="10"/>
    <s v="PRODUCTOS DE ASEO Y LIMPIEZA"/>
    <s v="BOLSAS PEQUEÑAS PARA RECOLECTAR MATERIA FECAL ROLLOS X 50 UNIDADES"/>
    <n v="24111500"/>
    <s v="Selección abreviada menor cuantía"/>
    <n v="2"/>
    <n v="1"/>
    <n v="20"/>
    <n v="159460"/>
    <s v="ROLLO"/>
    <s v="NO SOLICITADAS"/>
  </r>
  <r>
    <x v="7"/>
    <x v="30"/>
    <n v="10"/>
    <s v="PRODUCTOS DE ASEO Y LIMPIEZA"/>
    <s v="BOLSAS PLÁSTICA 1   PAQUETE DE MINIMO 6"/>
    <n v="24111500"/>
    <s v="Seléccion abreviada - acuerdo marco"/>
    <n v="2"/>
    <n v="7"/>
    <n v="480"/>
    <n v="209760"/>
    <s v="PAQUETE"/>
    <s v="NO SOLICITADAS"/>
  </r>
  <r>
    <x v="7"/>
    <x v="30"/>
    <n v="10"/>
    <s v="PRODUCTOS DE ASEO Y LIMPIEZA"/>
    <s v="BOLSAS PLÁSTICA 7 PAQUETE DE MINIMO 6"/>
    <n v="24111500"/>
    <s v="Seléccion abreviada - acuerdo marco"/>
    <n v="2"/>
    <n v="7"/>
    <n v="480"/>
    <n v="403680"/>
    <s v="PAQUETE"/>
    <s v="NO SOLICITADAS"/>
  </r>
  <r>
    <x v="7"/>
    <x v="30"/>
    <n v="10"/>
    <s v="PRODUCTOS DE ASEO Y LIMPIEZA"/>
    <s v="CEPILLOS 3"/>
    <n v="47121803"/>
    <s v="Seléccion abreviada - acuerdo marco"/>
    <n v="2"/>
    <n v="7"/>
    <n v="168"/>
    <n v="1139712"/>
    <s v="UNIDAD"/>
    <s v="NO SOLICITADAS"/>
  </r>
  <r>
    <x v="7"/>
    <x v="30"/>
    <n v="10"/>
    <s v="PRODUCTOS DE ASEO Y LIMPIEZA"/>
    <s v="DETERGENTE LIQUIDO GALON X 3750 CC"/>
    <n v="47131800"/>
    <s v="Selección abreviada menor cuantía"/>
    <n v="2"/>
    <n v="1"/>
    <n v="352"/>
    <n v="11334400"/>
    <s v="GALON"/>
    <s v="NO SOLICITADAS"/>
  </r>
  <r>
    <x v="7"/>
    <x v="30"/>
    <n v="10"/>
    <s v="PRODUCTOS DE ASEO Y LIMPIEZA"/>
    <s v="DETERGENTE MULTIUSOS EN POLVO BOLSA X 1.000 GR"/>
    <n v="47131800"/>
    <s v="Seléccion abreviada - acuerdo marco"/>
    <n v="2"/>
    <n v="7"/>
    <n v="280"/>
    <n v="1154720"/>
    <s v="BOLSA"/>
    <s v="NO SOLICITADAS"/>
  </r>
  <r>
    <x v="7"/>
    <x v="30"/>
    <n v="10"/>
    <s v="PRODUCTOS DE ASEO Y LIMPIEZA"/>
    <s v="DETERGENTE MULTIUSOS LÍQUIDO GALON X 3750 CC"/>
    <n v="47131800"/>
    <s v="Seléccion abreviada - acuerdo marco"/>
    <n v="2"/>
    <n v="7"/>
    <n v="352"/>
    <n v="1466432"/>
    <s v="GALON"/>
    <s v="NO SOLICITADAS"/>
  </r>
  <r>
    <x v="7"/>
    <x v="30"/>
    <n v="10"/>
    <s v="PRODUCTOS DE ASEO Y LIMPIEZA"/>
    <s v="ESPONJILLA 1"/>
    <n v="47121800"/>
    <s v="Seléccion abreviada - acuerdo marco"/>
    <n v="2"/>
    <n v="7"/>
    <n v="200"/>
    <n v="78400"/>
    <s v="UNIDAD"/>
    <s v="NO SOLICITADAS"/>
  </r>
  <r>
    <x v="7"/>
    <x v="30"/>
    <n v="10"/>
    <s v="PRODUCTOS DE ASEO Y LIMPIEZA"/>
    <s v="ESPONJILLA 3"/>
    <n v="47121800"/>
    <s v="Seléccion abreviada - acuerdo marco"/>
    <n v="2"/>
    <n v="7"/>
    <n v="680"/>
    <n v="99960"/>
    <s v="UNIDAD"/>
    <s v="NO SOLICITADAS"/>
  </r>
  <r>
    <x v="7"/>
    <x v="30"/>
    <n v="10"/>
    <s v="PRODUCTOS DE ASEO Y LIMPIEZA"/>
    <s v="GEL ANTIBACTERIAL PARA MANOS GALON X 3750 CC"/>
    <n v="42281600"/>
    <s v="Seléccion abreviada - acuerdo marco"/>
    <n v="2"/>
    <n v="7"/>
    <n v="32"/>
    <n v="574336"/>
    <s v="GALON"/>
    <s v="NO SOLICITADAS"/>
  </r>
  <r>
    <x v="7"/>
    <x v="30"/>
    <n v="10"/>
    <s v="PRODUCTOS DE ASEO Y LIMPIEZA"/>
    <s v="GUANTES 3       PAR "/>
    <n v="52121600"/>
    <s v="Seléccion abreviada - acuerdo marco"/>
    <n v="2"/>
    <n v="7"/>
    <n v="400"/>
    <n v="1173200"/>
    <s v="PAR"/>
    <s v="NO SOLICITADAS"/>
  </r>
  <r>
    <x v="7"/>
    <x v="30"/>
    <n v="10"/>
    <s v="PRODUCTOS DE ASEO Y LIMPIEZA"/>
    <s v="GUANTES 4       PAR "/>
    <n v="52121600"/>
    <s v="Seléccion abreviada - acuerdo marco"/>
    <n v="2"/>
    <n v="7"/>
    <n v="80"/>
    <n v="234640"/>
    <s v="PAR"/>
    <s v="NO SOLICITADAS"/>
  </r>
  <r>
    <x v="7"/>
    <x v="30"/>
    <n v="10"/>
    <s v="PRODUCTOS DE ASEO Y LIMPIEZA"/>
    <s v="INSECTICIDA 2    LIQUIDO EN AEROSOL X 350 CC"/>
    <n v="10191500"/>
    <s v="Seléccion abreviada - acuerdo marco"/>
    <n v="2"/>
    <n v="7"/>
    <n v="640"/>
    <n v="7741440"/>
    <s v="TARRO"/>
    <s v="NO SOLICITADAS"/>
  </r>
  <r>
    <x v="7"/>
    <x v="30"/>
    <n v="10"/>
    <s v="PRODUCTOS DE ASEO Y LIMPIEZA"/>
    <s v="JABÓN DE DISPENSADOR PARA MANOS 1 POR 500 ML "/>
    <n v="53131608"/>
    <s v="Seléccion abreviada - acuerdo marco"/>
    <n v="2"/>
    <n v="7"/>
    <n v="504"/>
    <n v="888552"/>
    <s v="TARRO"/>
    <s v="NO SOLICITADAS"/>
  </r>
  <r>
    <x v="7"/>
    <x v="30"/>
    <n v="10"/>
    <s v="PRODUCTOS DE ASEO Y LIMPIEZA"/>
    <s v="JABON TIPO HOTEL 10 GR UNIDAD"/>
    <n v="53131608"/>
    <s v="Selección abreviada menor cuantía"/>
    <n v="2"/>
    <n v="1"/>
    <n v="8000"/>
    <n v="1840000"/>
    <s v="UNIDAD"/>
    <s v="NO SOLICITADAS"/>
  </r>
  <r>
    <x v="7"/>
    <x v="30"/>
    <n v="10"/>
    <s v="PRODUCTOS DE ASEO Y LIMPIEZA"/>
    <s v="LÍQUIDO DESENGRASANTE  GALON X 3750 CC"/>
    <n v="47131800"/>
    <s v="Seléccion abreviada - acuerdo marco"/>
    <n v="2"/>
    <n v="7"/>
    <n v="240"/>
    <n v="1989360"/>
    <s v="GALON"/>
    <s v="NO SOLICITADAS"/>
  </r>
  <r>
    <x v="7"/>
    <x v="30"/>
    <n v="10"/>
    <s v="PRODUCTOS DE ASEO Y LIMPIEZA"/>
    <s v="PAPEL HIGIÉNICO 5  ROLLO "/>
    <n v="14111700"/>
    <s v="Seléccion abreviada - acuerdo marco"/>
    <n v="2"/>
    <n v="7"/>
    <n v="960"/>
    <n v="7795200"/>
    <s v="ROLLO"/>
    <s v="NO SOLICITADAS"/>
  </r>
  <r>
    <x v="7"/>
    <x v="30"/>
    <n v="10"/>
    <s v="PRODUCTOS DE ASEO Y LIMPIEZA"/>
    <s v="RASTRILLO 1   UNIDAD"/>
    <n v="27112000"/>
    <s v="Seléccion abreviada - acuerdo marco"/>
    <n v="2"/>
    <n v="7"/>
    <n v="168"/>
    <n v="1208760"/>
    <s v="UNIDAD"/>
    <s v="NO SOLICITADAS"/>
  </r>
  <r>
    <x v="7"/>
    <x v="30"/>
    <n v="10"/>
    <s v="PRODUCTOS DE ASEO Y LIMPIEZA"/>
    <s v="REMOVEDOR DE CERA  GALON X 3750 CC"/>
    <n v="47131800"/>
    <s v="Seléccion abreviada - acuerdo marco"/>
    <n v="2"/>
    <n v="7"/>
    <n v="56"/>
    <n v="328552"/>
    <s v="GALON"/>
    <s v="NO SOLICITADAS"/>
  </r>
  <r>
    <x v="7"/>
    <x v="30"/>
    <n v="10"/>
    <s v="PRODUCTOS DE ASEO Y LIMPIEZA"/>
    <s v="TOALLAS PARA MANOS 4    ROLLO "/>
    <n v="52121700"/>
    <s v="Seléccion abreviada - acuerdo marco"/>
    <n v="2"/>
    <n v="7"/>
    <n v="1040"/>
    <n v="21166080"/>
    <s v="ROLLO"/>
    <s v="NO SOLICITADAS"/>
  </r>
  <r>
    <x v="7"/>
    <x v="30"/>
    <n v="10"/>
    <s v="PRODUCTOS DE ASEO Y LIMPIEZA"/>
    <s v="TRAPEROS       UNIDAD"/>
    <n v="47131600"/>
    <s v="Selección abreviada menor cuantía"/>
    <n v="2"/>
    <n v="1"/>
    <n v="360"/>
    <n v="3726000"/>
    <s v="UNIDAD"/>
    <s v="NO SOLICITADAS"/>
  </r>
  <r>
    <x v="7"/>
    <x v="30"/>
    <n v="10"/>
    <s v="PRODUCTOS DE ASEO Y LIMPIEZA"/>
    <s v="VARSOL ECOLÓGICO GALON X 3750 CC"/>
    <n v="47131800"/>
    <s v="Seléccion abreviada - acuerdo marco"/>
    <n v="2"/>
    <n v="7"/>
    <n v="64"/>
    <n v="1050432"/>
    <s v="GALON"/>
    <s v="NO SOLICITADAS"/>
  </r>
  <r>
    <x v="7"/>
    <x v="30"/>
    <n v="10"/>
    <s v="PRODUCTOS DE ASEO Y LIMPIEZA"/>
    <s v="NATURAL HAND CLEANER "/>
    <n v="53131608"/>
    <s v="Licitación pública"/>
    <n v="2"/>
    <n v="6"/>
    <n v="9"/>
    <n v="270000"/>
    <s v="UNIDAD"/>
    <s v="NO SOLICITADAS"/>
  </r>
  <r>
    <x v="7"/>
    <x v="30"/>
    <n v="10"/>
    <s v="PRODUCTOS DE ASEO Y LIMPIEZA"/>
    <s v="VARSOL"/>
    <n v="12352104"/>
    <s v="Licitación pública"/>
    <n v="2"/>
    <n v="6"/>
    <n v="9"/>
    <n v="180000"/>
    <s v="GALON"/>
    <s v="NO SOLICITADAS"/>
  </r>
  <r>
    <x v="7"/>
    <x v="30"/>
    <n v="10"/>
    <s v="PRODUCTOS DE ASEO Y LIMPIEZA"/>
    <s v="ATOMIZADOR CON RECIPIENTE 500 CC"/>
    <n v="31162800"/>
    <s v="Licitación pública"/>
    <n v="2"/>
    <n v="6"/>
    <n v="25"/>
    <n v="50000"/>
    <s v="UNIDAD"/>
    <s v="NO SOLICITADAS"/>
  </r>
  <r>
    <x v="7"/>
    <x v="31"/>
    <n v="10"/>
    <s v="REPUESTOS"/>
    <s v="REPUESTOS VEHICULARES"/>
    <n v="20102300"/>
    <s v="Selección abreviada menor cuantía"/>
    <n v="2"/>
    <n v="10"/>
    <n v="1"/>
    <n v="5000000"/>
    <s v="GLOBAL"/>
    <s v="NO SOLICITADAS"/>
  </r>
  <r>
    <x v="7"/>
    <x v="31"/>
    <n v="10"/>
    <s v="REPUESTOS"/>
    <s v="RELAY BAT BUS TIE"/>
    <n v="39122300"/>
    <s v="Licitación pública"/>
    <n v="2"/>
    <n v="6"/>
    <n v="1"/>
    <n v="189600"/>
    <s v="UNIDAD"/>
    <s v="NO SOLICITADAS"/>
  </r>
  <r>
    <x v="7"/>
    <x v="31"/>
    <n v="10"/>
    <s v="REPUESTOS"/>
    <s v="SWITCH"/>
    <n v="25173300"/>
    <s v="Licitación pública"/>
    <n v="2"/>
    <n v="6"/>
    <n v="1"/>
    <n v="12300"/>
    <s v="UNIDAD"/>
    <s v="NO SOLICITADAS"/>
  </r>
  <r>
    <x v="7"/>
    <x v="31"/>
    <n v="10"/>
    <s v="REPUESTOS"/>
    <s v="REGULADOR DE VOLTAJE ALTERNADOR  "/>
    <n v="25191500"/>
    <s v="Licitación pública"/>
    <n v="2"/>
    <n v="6"/>
    <n v="1"/>
    <n v="80000"/>
    <s v="UNIDAD"/>
    <s v="NO SOLICITADAS"/>
  </r>
  <r>
    <x v="7"/>
    <x v="31"/>
    <n v="10"/>
    <s v="REPUESTOS"/>
    <s v="UNVERSAL JOINT KIT FRONT "/>
    <n v="25191500"/>
    <s v="Licitación pública"/>
    <n v="2"/>
    <n v="6"/>
    <n v="1"/>
    <n v="35000"/>
    <s v="UNIDAD"/>
    <s v="NO SOLICITADAS"/>
  </r>
  <r>
    <x v="7"/>
    <x v="31"/>
    <n v="10"/>
    <s v="REPUESTOS"/>
    <s v="UNVERSAL JOINT KIT REAR    "/>
    <n v="25191500"/>
    <s v="Licitación pública"/>
    <n v="2"/>
    <n v="6"/>
    <n v="2"/>
    <n v="70000"/>
    <s v="UNIDAD"/>
    <s v="NO SOLICITADAS"/>
  </r>
  <r>
    <x v="7"/>
    <x v="31"/>
    <n v="10"/>
    <s v="REPUESTOS"/>
    <s v="FILTRO DE ACEITE  FLOOD LIGHT"/>
    <n v="40161504"/>
    <s v="Licitación pública"/>
    <n v="2"/>
    <n v="6"/>
    <n v="1"/>
    <n v="19720"/>
    <s v="UNIDAD"/>
    <s v="NO SOLICITADAS"/>
  </r>
  <r>
    <x v="7"/>
    <x v="31"/>
    <n v="10"/>
    <s v="REPUESTOS"/>
    <s v="FILTRO ACEITE PARA BARREDORA 372654"/>
    <n v="40161504"/>
    <s v="Licitación pública"/>
    <n v="2"/>
    <n v="6"/>
    <n v="1"/>
    <n v="20880"/>
    <s v="UNIDAD"/>
    <s v="NO SOLICITADAS"/>
  </r>
  <r>
    <x v="7"/>
    <x v="31"/>
    <n v="10"/>
    <s v="REPUESTOS"/>
    <s v="FILTRO AIRE  PARA BARREDORA 63297"/>
    <n v="40161505"/>
    <s v="Licitación pública"/>
    <n v="2"/>
    <n v="6"/>
    <n v="1"/>
    <n v="52200"/>
    <s v="UNIDAD"/>
    <s v="NO SOLICITADAS"/>
  </r>
  <r>
    <x v="7"/>
    <x v="31"/>
    <n v="10"/>
    <s v="REPUESTOS"/>
    <s v="FILTRO COMBUSTIBLE  PARA BARREDORA 55844"/>
    <n v="40161504"/>
    <s v="Licitación pública"/>
    <n v="2"/>
    <n v="6"/>
    <n v="1"/>
    <n v="27840"/>
    <s v="UNIDAD"/>
    <s v="NO SOLICITADAS"/>
  </r>
  <r>
    <x v="7"/>
    <x v="31"/>
    <n v="10"/>
    <s v="REPUESTOS"/>
    <s v="FILTRO DE ACEITE   A-116 PLANTA HOBART"/>
    <n v="40161504"/>
    <s v="Licitación pública"/>
    <n v="2"/>
    <n v="6"/>
    <n v="1"/>
    <n v="81200"/>
    <s v="UNIDAD"/>
    <s v="NO SOLICITADAS"/>
  </r>
  <r>
    <x v="7"/>
    <x v="31"/>
    <n v="10"/>
    <s v="REPUESTOS"/>
    <s v="FILTRO DE ACEITE FL-3970  PLANTA HOBART-TLD"/>
    <n v="40161504"/>
    <s v="Licitación pública"/>
    <n v="2"/>
    <n v="6"/>
    <n v="1"/>
    <n v="34800"/>
    <s v="UNIDAD"/>
    <s v="NO SOLICITADAS"/>
  </r>
  <r>
    <x v="7"/>
    <x v="31"/>
    <n v="10"/>
    <s v="REPUESTOS"/>
    <s v="FILTRO DE COMBUSTIBLE  BF7813 PLANTA HOBART"/>
    <n v="40161513"/>
    <s v="Licitación pública"/>
    <n v="2"/>
    <n v="6"/>
    <n v="1"/>
    <n v="29000"/>
    <s v="UNIDAD"/>
    <s v="NO SOLICITADAS"/>
  </r>
  <r>
    <x v="7"/>
    <x v="31"/>
    <n v="10"/>
    <s v="REPUESTOS"/>
    <s v="FILTRO DE COMBUSTIBLE   FS20000 PLANTA HOBART"/>
    <n v="40161513"/>
    <s v="Licitación pública"/>
    <n v="2"/>
    <n v="6"/>
    <n v="1"/>
    <n v="200000"/>
    <s v="UNIDAD"/>
    <s v="NO SOLICITADAS"/>
  </r>
  <r>
    <x v="7"/>
    <x v="31"/>
    <n v="10"/>
    <s v="REPUESTOS"/>
    <s v="FILTRO DE COMBUSTIBLE   FS-20022 PLANTA HOBART"/>
    <n v="40161513"/>
    <s v="Licitación pública"/>
    <n v="2"/>
    <n v="6"/>
    <n v="1"/>
    <n v="139200"/>
    <s v="UNIDAD"/>
    <s v="NO SOLICITADAS"/>
  </r>
  <r>
    <x v="7"/>
    <x v="31"/>
    <n v="10"/>
    <s v="REPUESTOS"/>
    <s v="FILTRO DE ACEITE   HCX 1549 PLANTA HOBART"/>
    <n v="40161504"/>
    <s v="Licitación pública"/>
    <n v="2"/>
    <n v="6"/>
    <n v="1"/>
    <n v="33640"/>
    <s v="UNIDAD"/>
    <s v="NO SOLICITADAS"/>
  </r>
  <r>
    <x v="7"/>
    <x v="31"/>
    <n v="10"/>
    <s v="REPUESTOS"/>
    <s v="FILTRO DE COMBUSTIBLE   HCX-7170G PLANTA HOBART"/>
    <n v="40161513"/>
    <s v="Licitación pública"/>
    <n v="2"/>
    <n v="6"/>
    <n v="1"/>
    <n v="75400"/>
    <s v="UNIDAD"/>
    <s v="NO SOLICITADAS"/>
  </r>
  <r>
    <x v="7"/>
    <x v="31"/>
    <n v="10"/>
    <s v="REPUESTOS"/>
    <s v="FILTRO DE COMBUSTIBLE   HCX-4102 PLANTA HOBART"/>
    <n v="40161513"/>
    <s v="Licitación pública"/>
    <n v="2"/>
    <n v="6"/>
    <n v="1"/>
    <n v="5800"/>
    <s v="UNIDAD"/>
    <s v="NO SOLICITADAS"/>
  </r>
  <r>
    <x v="7"/>
    <x v="31"/>
    <n v="10"/>
    <s v="REPUESTOS"/>
    <s v="FILTRO DE ACEITE   HCX-22 PLANTA HOBART"/>
    <n v="40161504"/>
    <s v="Licitación pública"/>
    <n v="2"/>
    <n v="6"/>
    <n v="2"/>
    <n v="18560"/>
    <s v="UNIDAD"/>
    <s v="NO SOLICITADAS"/>
  </r>
  <r>
    <x v="7"/>
    <x v="31"/>
    <n v="10"/>
    <s v="REPUESTOS"/>
    <s v="FILTRO DE COMBUSTIBLE   FF-5369  PLANTA HOBART"/>
    <n v="40161513"/>
    <s v="Licitación pública"/>
    <n v="2"/>
    <n v="6"/>
    <n v="1"/>
    <n v="20880"/>
    <s v="UNIDAD"/>
    <s v="NO SOLICITADAS"/>
  </r>
  <r>
    <x v="7"/>
    <x v="31"/>
    <n v="10"/>
    <s v="REPUESTOS"/>
    <s v="FILTRO DE COMBUSTIBLE   HCX 6438839 PLANTA HOBART"/>
    <n v="40161513"/>
    <s v="Licitación pública"/>
    <n v="2"/>
    <n v="6"/>
    <n v="1"/>
    <n v="20880"/>
    <s v="UNIDAD"/>
    <s v="NO SOLICITADAS"/>
  </r>
  <r>
    <x v="7"/>
    <x v="31"/>
    <n v="10"/>
    <s v="REPUESTOS"/>
    <s v="FILTRO DE COMBUSTIBLE   HCX 6438840 PLANTA HOBART"/>
    <n v="40161513"/>
    <s v="Licitación pública"/>
    <n v="2"/>
    <n v="6"/>
    <n v="2"/>
    <n v="197200"/>
    <s v="UNIDAD"/>
    <s v="NO SOLICITADAS"/>
  </r>
  <r>
    <x v="7"/>
    <x v="31"/>
    <n v="10"/>
    <s v="REPUESTOS"/>
    <s v="FILTRO DE ACEITE BT-339 PLANTA HOBART"/>
    <n v="40161504"/>
    <s v="Licitación pública"/>
    <n v="2"/>
    <n v="6"/>
    <n v="1"/>
    <n v="41760"/>
    <s v="UNIDAD"/>
    <s v="NO SOLICITADAS"/>
  </r>
  <r>
    <x v="7"/>
    <x v="31"/>
    <n v="10"/>
    <s v="REPUESTOS"/>
    <s v="FILTRO DE ACEITE   HCX 9452 PLANTA HOBART"/>
    <n v="40161504"/>
    <s v="Licitación pública"/>
    <n v="2"/>
    <n v="6"/>
    <n v="1"/>
    <n v="9280"/>
    <s v="UNIDAD"/>
    <s v="NO SOLICITADAS"/>
  </r>
  <r>
    <x v="7"/>
    <x v="31"/>
    <n v="10"/>
    <s v="REPUESTOS"/>
    <s v="FILTRO DE COMBUSTIBLE   A-588 PLANTA HOBART"/>
    <n v="40161513"/>
    <s v="Licitación pública"/>
    <n v="2"/>
    <n v="6"/>
    <n v="1"/>
    <n v="48720"/>
    <s v="UNIDAD"/>
    <s v="NO SOLICITADAS"/>
  </r>
  <r>
    <x v="7"/>
    <x v="31"/>
    <n v="10"/>
    <s v="REPUESTOS"/>
    <s v="FILTRO DE COMBUSTIBLE   BF-1226 PLANTA HOBART-JBT"/>
    <n v="40161513"/>
    <s v="Licitación pública"/>
    <n v="2"/>
    <n v="6"/>
    <n v="1"/>
    <n v="39440"/>
    <s v="UNIDAD"/>
    <s v="NO SOLICITADAS"/>
  </r>
  <r>
    <x v="7"/>
    <x v="31"/>
    <n v="10"/>
    <s v="REPUESTOS"/>
    <s v="FILTRO DE ACEITE   LAR-1 TRACTORES-MONTACARGAS"/>
    <n v="40161504"/>
    <s v="Licitación pública"/>
    <n v="2"/>
    <n v="6"/>
    <n v="1"/>
    <n v="110200"/>
    <s v="UNIDAD"/>
    <s v="NO SOLICITADAS"/>
  </r>
  <r>
    <x v="7"/>
    <x v="31"/>
    <n v="10"/>
    <s v="REPUESTOS"/>
    <s v="FILTRO DE COMBUSTIBLE   LAR-7111 MONTACARGAS"/>
    <n v="40161513"/>
    <s v="Licitación pública"/>
    <n v="2"/>
    <n v="6"/>
    <n v="1"/>
    <n v="200000"/>
    <s v="UNIDAD"/>
    <s v="NO SOLICITADAS"/>
  </r>
  <r>
    <x v="7"/>
    <x v="31"/>
    <n v="10"/>
    <s v="REPUESTOS"/>
    <s v="FILTRO DE ACEITE   HCX-5566 MONTACARGAS"/>
    <n v="40161504"/>
    <s v="Licitación pública"/>
    <n v="2"/>
    <n v="6"/>
    <n v="1"/>
    <n v="300000"/>
    <s v="UNIDAD"/>
    <s v="NO SOLICITADAS"/>
  </r>
  <r>
    <x v="7"/>
    <x v="31"/>
    <n v="10"/>
    <s v="REPUESTOS"/>
    <s v="FILTRO DE COMBUSTIBLE   S3227 MONTACARGAS"/>
    <n v="40161513"/>
    <s v="Licitación pública"/>
    <n v="2"/>
    <n v="6"/>
    <n v="1"/>
    <n v="174000"/>
    <s v="UNIDAD"/>
    <s v="NO SOLICITADAS"/>
  </r>
  <r>
    <x v="7"/>
    <x v="31"/>
    <n v="10"/>
    <s v="REPUESTOS"/>
    <s v="FILTRO DE COMBUSTIBLE   HCX 446 MONTACARGAS"/>
    <n v="40161513"/>
    <s v="Licitación pública"/>
    <n v="2"/>
    <n v="6"/>
    <n v="1"/>
    <n v="92800"/>
    <s v="UNIDAD"/>
    <s v="NO SOLICITADAS"/>
  </r>
  <r>
    <x v="7"/>
    <x v="31"/>
    <n v="10"/>
    <s v="REPUESTOS"/>
    <s v="FILTRO DE ACEITE   BT223 MONTACARGAS-TRACTORES"/>
    <n v="40161504"/>
    <s v="Licitación pública"/>
    <n v="2"/>
    <n v="6"/>
    <n v="1"/>
    <n v="139200"/>
    <s v="UNIDAD"/>
    <s v="NO SOLICITADAS"/>
  </r>
  <r>
    <x v="7"/>
    <x v="31"/>
    <n v="10"/>
    <s v="REPUESTOS"/>
    <s v="FILTRO DE COMBUSTIBLE   FF-5638 MONTACARGAS"/>
    <n v="40161513"/>
    <s v="Licitación pública"/>
    <n v="2"/>
    <n v="6"/>
    <n v="1"/>
    <n v="63800"/>
    <s v="UNIDAD"/>
    <s v="NO SOLICITADAS"/>
  </r>
  <r>
    <x v="7"/>
    <x v="31"/>
    <n v="10"/>
    <s v="REPUESTOS"/>
    <s v="FILTRO DE COMBUSTIBLE   FS-19902  MONTACARGAS"/>
    <n v="40161513"/>
    <s v="Licitación pública"/>
    <n v="2"/>
    <n v="6"/>
    <n v="1"/>
    <n v="58000"/>
    <s v="UNIDAD"/>
    <s v="NO SOLICITADAS"/>
  </r>
  <r>
    <x v="7"/>
    <x v="31"/>
    <n v="10"/>
    <s v="REPUESTOS"/>
    <s v="FILTRO DE COMBUSTIBLE   LFF 3886 HARLAN"/>
    <n v="40161513"/>
    <s v="Licitación pública"/>
    <n v="2"/>
    <n v="6"/>
    <n v="1"/>
    <n v="48720"/>
    <s v="UNIDAD"/>
    <s v="NO SOLICITADAS"/>
  </r>
  <r>
    <x v="7"/>
    <x v="31"/>
    <n v="10"/>
    <s v="REPUESTOS"/>
    <s v="FILTRO DE ACEITE   M806418 GATOR"/>
    <n v="40161504"/>
    <s v="Licitación pública"/>
    <n v="2"/>
    <n v="6"/>
    <n v="1"/>
    <n v="50400"/>
    <s v="UNIDAD"/>
    <s v="NO SOLICITADAS"/>
  </r>
  <r>
    <x v="7"/>
    <x v="31"/>
    <n v="10"/>
    <s v="REPUESTOS"/>
    <s v="FILTRO DE COMBUSTIBLE M801101 GATOR"/>
    <n v="40161513"/>
    <s v="Licitación pública"/>
    <n v="2"/>
    <n v="6"/>
    <n v="2"/>
    <n v="133960"/>
    <s v="UNIDAD"/>
    <s v="NO SOLICITADAS"/>
  </r>
  <r>
    <x v="7"/>
    <x v="31"/>
    <n v="10"/>
    <s v="REPUESTOS"/>
    <s v="FILTRO DE COMBUSTIBLE PERKINS   26560201 TRACTOR"/>
    <n v="40161513"/>
    <s v="Licitación pública"/>
    <n v="2"/>
    <n v="6"/>
    <n v="1"/>
    <n v="29000"/>
    <s v="UNIDAD"/>
    <s v="NO SOLICITADAS"/>
  </r>
  <r>
    <x v="7"/>
    <x v="31"/>
    <n v="10"/>
    <s v="REPUESTOS"/>
    <s v="FILTRO SEPARADOR DE AGUA   PERKINS 26550005  TRACTOR"/>
    <n v="40161502"/>
    <s v="Licitación pública"/>
    <n v="2"/>
    <n v="6"/>
    <n v="1"/>
    <n v="110200"/>
    <s v="UNIDAD"/>
    <s v="NO SOLICITADAS"/>
  </r>
  <r>
    <x v="7"/>
    <x v="31"/>
    <n v="10"/>
    <s v="REPUESTOS"/>
    <s v="FILTRO DE COMBUSTIBLE HCX-093G FLOOD LIGHT"/>
    <n v="40161513"/>
    <s v="Licitación pública"/>
    <n v="2"/>
    <n v="6"/>
    <n v="2"/>
    <n v="190240"/>
    <s v="UNIDAD"/>
    <s v="NO SOLICITADAS"/>
  </r>
  <r>
    <x v="7"/>
    <x v="31"/>
    <n v="10"/>
    <s v="REPUESTOS"/>
    <s v="FILTRO DE ACEITE  FL-2016 CARRO ESCALERA"/>
    <n v="40161504"/>
    <s v="Licitación pública"/>
    <n v="2"/>
    <n v="6"/>
    <n v="1"/>
    <n v="378900"/>
    <s v="UNIDAD"/>
    <s v="NO SOLICITADAS"/>
  </r>
  <r>
    <x v="7"/>
    <x v="31"/>
    <n v="10"/>
    <s v="REPUESTOS"/>
    <s v="FILTRO DE COMBUSTIBLE   FD-4604 CARRO ESCALERA"/>
    <n v="40161513"/>
    <s v="Licitación pública"/>
    <n v="2"/>
    <n v="6"/>
    <n v="2"/>
    <n v="185600"/>
    <s v="UNIDAD"/>
    <s v="NO SOLICITADAS"/>
  </r>
  <r>
    <x v="7"/>
    <x v="31"/>
    <n v="10"/>
    <s v="REPUESTOS"/>
    <s v="FILTRO DRENADOR DE AGUA    AW-2010 PLANTA HOBART"/>
    <n v="40161502"/>
    <s v="Licitación pública"/>
    <n v="2"/>
    <n v="6"/>
    <n v="1"/>
    <n v="139200"/>
    <s v="UNIDAD"/>
    <s v="NO SOLICITADAS"/>
  </r>
  <r>
    <x v="7"/>
    <x v="31"/>
    <n v="10"/>
    <s v="REPUESTOS"/>
    <s v="FILTRO DE TRANSMISION   700990931 BARREDORA"/>
    <n v="40161502"/>
    <s v="Licitación pública"/>
    <n v="2"/>
    <n v="6"/>
    <n v="1"/>
    <n v="26680"/>
    <s v="UNIDAD"/>
    <s v="NO SOLICITADAS"/>
  </r>
  <r>
    <x v="7"/>
    <x v="31"/>
    <n v="10"/>
    <s v="REPUESTOS"/>
    <s v="FILTRO DE ACEITE PH-8A TRACTOR TIGER"/>
    <n v="40161504"/>
    <s v="Licitación pública"/>
    <n v="2"/>
    <n v="6"/>
    <n v="2"/>
    <n v="58000"/>
    <s v="UNIDAD"/>
    <s v="NO SOLICITADAS"/>
  </r>
  <r>
    <x v="7"/>
    <x v="31"/>
    <n v="10"/>
    <s v="REPUESTOS"/>
    <s v="FILTRO HIDRAULICO BARREDORA  65221"/>
    <n v="40161515"/>
    <s v="Licitación pública"/>
    <n v="2"/>
    <n v="6"/>
    <n v="1"/>
    <n v="30160"/>
    <s v="UNIDAD"/>
    <s v="NO SOLICITADAS"/>
  </r>
  <r>
    <x v="7"/>
    <x v="31"/>
    <n v="10"/>
    <s v="REPUESTOS"/>
    <s v="FILTRO DE AIRE   372651 TRACTOR TUG"/>
    <n v="40161505"/>
    <s v="Licitación pública"/>
    <n v="2"/>
    <n v="6"/>
    <n v="1"/>
    <n v="37120"/>
    <s v="UNIDAD"/>
    <s v="NO SOLICITADAS"/>
  </r>
  <r>
    <x v="7"/>
    <x v="31"/>
    <n v="10"/>
    <s v="REPUESTOS"/>
    <s v="FILTRO DE AIRE   6.2084.0 COMPRESOR "/>
    <n v="40161505"/>
    <s v="Licitación pública"/>
    <n v="2"/>
    <n v="6"/>
    <n v="1"/>
    <n v="56840"/>
    <s v="UNIDAD"/>
    <s v="NO SOLICITADAS"/>
  </r>
  <r>
    <x v="7"/>
    <x v="31"/>
    <n v="10"/>
    <s v="REPUESTOS"/>
    <s v="FILTRO DE AIRE   AR25467 MONTACARGA-COLEMAN"/>
    <n v="40161505"/>
    <s v="Licitación pública"/>
    <n v="2"/>
    <n v="6"/>
    <n v="2"/>
    <n v="74240"/>
    <s v="UNIDAD"/>
    <s v="NO SOLICITADAS"/>
  </r>
  <r>
    <x v="7"/>
    <x v="31"/>
    <n v="10"/>
    <s v="REPUESTOS"/>
    <s v="FILTRO DE AIRE   AZ-3542 TRACTOR TUG-TIGER"/>
    <n v="40161505"/>
    <s v="Licitación pública"/>
    <n v="2"/>
    <n v="6"/>
    <n v="2"/>
    <n v="93800"/>
    <s v="UNIDAD"/>
    <s v="NO SOLICITADAS"/>
  </r>
  <r>
    <x v="7"/>
    <x v="31"/>
    <n v="10"/>
    <s v="REPUESTOS"/>
    <s v="FILTRO DE AIRE   AZ-3543 BARREDORA"/>
    <n v="40161505"/>
    <s v="Licitación pública"/>
    <n v="2"/>
    <n v="6"/>
    <n v="1"/>
    <n v="95120"/>
    <s v="UNIDAD"/>
    <s v="NO SOLICITADAS"/>
  </r>
  <r>
    <x v="7"/>
    <x v="31"/>
    <n v="10"/>
    <s v="REPUESTOS"/>
    <s v="FILTRO DE AIRE   AZ-3715 FLOOD LIGHT-GATOR"/>
    <n v="40161505"/>
    <s v="Licitación pública"/>
    <n v="2"/>
    <n v="6"/>
    <n v="1"/>
    <n v="199520"/>
    <s v="UNIDAD"/>
    <s v="NO SOLICITADAS"/>
  </r>
  <r>
    <x v="7"/>
    <x v="31"/>
    <n v="10"/>
    <s v="REPUESTOS"/>
    <s v="FILTRO DE AIRE   FA-1718 CARRO ESCALERA-JBT"/>
    <n v="40161505"/>
    <s v="Licitación pública"/>
    <n v="2"/>
    <n v="6"/>
    <n v="1"/>
    <n v="178640"/>
    <s v="UNIDAD"/>
    <s v="NO SOLICITADAS"/>
  </r>
  <r>
    <x v="7"/>
    <x v="31"/>
    <n v="10"/>
    <s v="REPUESTOS"/>
    <s v="FILTRO DE AIRE  AZ-1596 PLANTAS HOBART "/>
    <n v="40161505"/>
    <s v="Licitación pública"/>
    <n v="2"/>
    <n v="6"/>
    <n v="2"/>
    <n v="34800"/>
    <s v="UNIDAD"/>
    <s v="NO SOLICITADAS"/>
  </r>
  <r>
    <x v="7"/>
    <x v="31"/>
    <n v="10"/>
    <s v="REPUESTOS"/>
    <s v="FILTRO DE AIRE  AZ-253K MONATACARGAS "/>
    <n v="40161505"/>
    <s v="Licitación pública"/>
    <n v="2"/>
    <n v="6"/>
    <n v="2"/>
    <n v="53360"/>
    <s v="UNIDAD"/>
    <s v="NO SOLICITADAS"/>
  </r>
  <r>
    <x v="7"/>
    <x v="31"/>
    <n v="10"/>
    <s v="REPUESTOS"/>
    <s v="FILTRO DE AIRE  CA-6817 PLANTAS HOBART-HARLAN"/>
    <n v="40161505"/>
    <s v="Licitación pública"/>
    <n v="2"/>
    <n v="6"/>
    <n v="2"/>
    <n v="48720"/>
    <s v="UNIDAD"/>
    <s v="NO SOLICITADAS"/>
  </r>
  <r>
    <x v="7"/>
    <x v="31"/>
    <n v="10"/>
    <s v="REPUESTOS"/>
    <s v="FILTRO DE AIRE  FA-3424 PLANTAS HOBART VIEJAS"/>
    <n v="40161505"/>
    <s v="Licitación pública"/>
    <n v="2"/>
    <n v="6"/>
    <n v="1"/>
    <n v="30450"/>
    <s v="UNIDAD"/>
    <s v="NO SOLICITADAS"/>
  </r>
  <r>
    <x v="7"/>
    <x v="31"/>
    <n v="10"/>
    <s v="REPUESTOS"/>
    <s v="FILTRO DE AIRE  M-113621 GATOR"/>
    <n v="40161505"/>
    <s v="Licitación pública"/>
    <n v="2"/>
    <n v="6"/>
    <n v="1"/>
    <n v="48720"/>
    <s v="UNIDAD"/>
    <s v="NO SOLICITADAS"/>
  </r>
  <r>
    <x v="7"/>
    <x v="31"/>
    <n v="10"/>
    <s v="REPUESTOS"/>
    <s v="FILTRO DE AIRE  M-123378 GATOR"/>
    <n v="40161505"/>
    <s v="Licitación pública"/>
    <n v="2"/>
    <n v="6"/>
    <n v="2"/>
    <n v="104400"/>
    <s v="UNIDAD"/>
    <s v="NO SOLICITADAS"/>
  </r>
  <r>
    <x v="7"/>
    <x v="31"/>
    <n v="10"/>
    <s v="REPUESTOS"/>
    <s v="FILTRO DE AIRE  P822686 FLOOD LIGHT"/>
    <n v="40161505"/>
    <s v="Licitación pública"/>
    <n v="2"/>
    <n v="6"/>
    <n v="1"/>
    <n v="60320"/>
    <s v="UNIDAD"/>
    <s v="NO SOLICITADAS"/>
  </r>
  <r>
    <x v="7"/>
    <x v="31"/>
    <n v="10"/>
    <s v="REPUESTOS"/>
    <s v="FILTRO DE COMBUSTIBLE  PC-1345 JBT"/>
    <n v="40161513"/>
    <s v="Licitación pública"/>
    <n v="2"/>
    <n v="6"/>
    <n v="1"/>
    <n v="567800"/>
    <s v="UNIDAD"/>
    <s v="NO SOLICITADAS"/>
  </r>
  <r>
    <x v="7"/>
    <x v="31"/>
    <n v="10"/>
    <s v="REPUESTOS"/>
    <s v="FILTRO DE COMBUSTIBLE  HCX-7270 JBT"/>
    <n v="40161513"/>
    <s v="Licitación pública"/>
    <n v="2"/>
    <n v="6"/>
    <n v="2"/>
    <n v="162400"/>
    <s v="UNIDAD"/>
    <s v="NO SOLICITADAS"/>
  </r>
  <r>
    <x v="7"/>
    <x v="31"/>
    <n v="10"/>
    <s v="REPUESTOS"/>
    <s v="FILTRO DE ACEITE HCX-22 JBT"/>
    <n v="40161504"/>
    <s v="Licitación pública"/>
    <n v="2"/>
    <n v="6"/>
    <n v="1"/>
    <n v="106720"/>
    <s v="UNIDAD"/>
    <s v="NO SOLICITADAS"/>
  </r>
  <r>
    <x v="7"/>
    <x v="31"/>
    <n v="10"/>
    <s v="REPUESTOS"/>
    <s v="FILTRO DE COMBUSTIBLE B-262 JBT"/>
    <n v="40161513"/>
    <s v="Licitación pública"/>
    <n v="2"/>
    <n v="6"/>
    <n v="1"/>
    <n v="156600"/>
    <s v="UNIDAD"/>
    <s v="NO SOLICITADAS"/>
  </r>
  <r>
    <x v="7"/>
    <x v="31"/>
    <n v="10"/>
    <s v="REPUESTOS"/>
    <s v="FILTRO DE COMBUSTIBLE  B-7653 JBT"/>
    <n v="40161513"/>
    <s v="Licitación pública"/>
    <n v="2"/>
    <n v="6"/>
    <n v="1"/>
    <n v="171680"/>
    <s v="UNIDAD"/>
    <s v="NO SOLICITADAS"/>
  </r>
  <r>
    <x v="7"/>
    <x v="31"/>
    <n v="10"/>
    <s v="REPUESTOS"/>
    <s v="FILTRO DE ACEITE LFP 2160 APU TUG"/>
    <n v="40161504"/>
    <s v="Licitación pública"/>
    <n v="2"/>
    <n v="6"/>
    <n v="1"/>
    <n v="760000"/>
    <s v="UNIDAD"/>
    <s v="NO SOLICITADAS"/>
  </r>
  <r>
    <x v="7"/>
    <x v="31"/>
    <n v="10"/>
    <s v="REPUESTOS"/>
    <s v="FILTRO DE COMBUSTIBLE  HCX-7270 JBT"/>
    <n v="40161513"/>
    <s v="Licitación pública"/>
    <n v="2"/>
    <n v="6"/>
    <n v="1"/>
    <n v="30640"/>
    <s v="UNIDAD"/>
    <s v="NO SOLICITADAS"/>
  </r>
  <r>
    <x v="7"/>
    <x v="31"/>
    <n v="10"/>
    <s v="REPUESTOS"/>
    <s v="FILTRO DE AIRE  T-45K COLEMAN"/>
    <n v="40161505"/>
    <s v="Licitación pública"/>
    <n v="2"/>
    <n v="6"/>
    <n v="2"/>
    <n v="64200"/>
    <s v="UNIDAD"/>
    <s v="NO SOLICITADAS"/>
  </r>
  <r>
    <x v="7"/>
    <x v="31"/>
    <n v="10"/>
    <s v="REPUESTOS"/>
    <s v="FILTRO DE AIRE  AF-25960 MONTACARGAS-TLD"/>
    <n v="40161505"/>
    <s v="Licitación pública"/>
    <n v="2"/>
    <n v="6"/>
    <n v="1"/>
    <n v="34600"/>
    <s v="UNIDAD"/>
    <s v="NO SOLICITADAS"/>
  </r>
  <r>
    <x v="7"/>
    <x v="31"/>
    <n v="10"/>
    <s v="REPUESTOS"/>
    <s v="FILTRO DE AIRE  AF-26121 PLANTAS HOBART-TLD"/>
    <n v="40161505"/>
    <s v="Licitación pública"/>
    <n v="2"/>
    <n v="6"/>
    <n v="2"/>
    <n v="46200"/>
    <s v="UNIDAD"/>
    <s v="NO SOLICITADAS"/>
  </r>
  <r>
    <x v="7"/>
    <x v="31"/>
    <n v="10"/>
    <s v="REPUESTOS"/>
    <s v="FILTRO DE AIRE  AF-26120 PLANTAS HOBART-TLD"/>
    <n v="40161505"/>
    <s v="Licitación pública"/>
    <n v="2"/>
    <n v="6"/>
    <n v="1"/>
    <n v="33400"/>
    <s v="UNIDAD"/>
    <s v="NO SOLICITADAS"/>
  </r>
  <r>
    <x v="7"/>
    <x v="31"/>
    <n v="10"/>
    <s v="REPUESTOS"/>
    <s v="FILTRO DE AIRE  291460 PLANTAS HOBART"/>
    <n v="40161505"/>
    <s v="Licitación pública"/>
    <n v="2"/>
    <n v="6"/>
    <n v="2"/>
    <n v="41760"/>
    <s v="UNIDAD"/>
    <s v="NO SOLICITADAS"/>
  </r>
  <r>
    <x v="7"/>
    <x v="31"/>
    <n v="10"/>
    <s v="REPUESTOS"/>
    <s v="FILTRO DE COMBUSTIBLE  BF-7966 TRACTOR TLD"/>
    <n v="40161513"/>
    <s v="Licitación pública"/>
    <n v="2"/>
    <n v="6"/>
    <n v="1"/>
    <n v="42920"/>
    <s v="UNIDAD"/>
    <s v="NO SOLICITADAS"/>
  </r>
  <r>
    <x v="7"/>
    <x v="31"/>
    <n v="10"/>
    <s v="REPUESTOS"/>
    <s v="FILTRO DE COMBUSTIBLE  FS-19732 TRCTOR TLD"/>
    <n v="40161513"/>
    <s v="Licitación pública"/>
    <n v="2"/>
    <n v="6"/>
    <n v="1"/>
    <n v="81200"/>
    <s v="UNIDAD"/>
    <s v="NO SOLICITADAS"/>
  </r>
  <r>
    <x v="7"/>
    <x v="31"/>
    <n v="10"/>
    <s v="REPUESTOS"/>
    <s v="FILTRO DE AIRE 484 P"/>
    <n v="40161505"/>
    <s v="Licitación pública"/>
    <n v="2"/>
    <n v="6"/>
    <n v="1"/>
    <n v="34800"/>
    <s v="UNIDAD"/>
    <s v="NO SOLICITADAS"/>
  </r>
  <r>
    <x v="7"/>
    <x v="31"/>
    <n v="10"/>
    <s v="REPUESTOS"/>
    <s v="FILTRO DE AIRE   63297"/>
    <n v="40161505"/>
    <s v="Licitación pública"/>
    <n v="2"/>
    <n v="6"/>
    <n v="1"/>
    <n v="13920"/>
    <s v="UNIDAD"/>
    <s v="NO SOLICITADAS"/>
  </r>
  <r>
    <x v="7"/>
    <x v="31"/>
    <n v="10"/>
    <s v="REPUESTOS"/>
    <s v="FILTRO DE AIRE  8543758 "/>
    <n v="40161505"/>
    <s v="Licitación pública"/>
    <n v="2"/>
    <n v="6"/>
    <n v="1"/>
    <n v="31320"/>
    <s v="UNIDAD"/>
    <s v="NO SOLICITADAS"/>
  </r>
  <r>
    <x v="7"/>
    <x v="31"/>
    <n v="10"/>
    <s v="REPUESTOS"/>
    <s v="FILTRO DE AIRE  AF25969"/>
    <n v="40161505"/>
    <s v="Licitación pública"/>
    <n v="2"/>
    <n v="6"/>
    <n v="1"/>
    <n v="289840"/>
    <s v="UNIDAD"/>
    <s v="NO SOLICITADAS"/>
  </r>
  <r>
    <x v="7"/>
    <x v="31"/>
    <n v="10"/>
    <s v="REPUESTOS"/>
    <s v="FILTRO DE AIRE  ARS-3988"/>
    <n v="40161505"/>
    <s v="Licitación pública"/>
    <n v="2"/>
    <n v="6"/>
    <n v="2"/>
    <n v="51040"/>
    <s v="UNIDAD"/>
    <s v="NO SOLICITADAS"/>
  </r>
  <r>
    <x v="7"/>
    <x v="31"/>
    <n v="10"/>
    <s v="REPUESTOS"/>
    <s v="FILTRO DE AIRE DA-7801"/>
    <n v="40161505"/>
    <s v="Licitación pública"/>
    <n v="2"/>
    <n v="6"/>
    <n v="1"/>
    <n v="223880"/>
    <s v="UNIDAD"/>
    <s v="NO SOLICITADAS"/>
  </r>
  <r>
    <x v="7"/>
    <x v="31"/>
    <n v="10"/>
    <s v="REPUESTOS"/>
    <s v="ACTUATOR, GOVERNOR, ELECTRIC"/>
    <n v="25191500"/>
    <s v="Licitación pública"/>
    <n v="2"/>
    <n v="6"/>
    <n v="1"/>
    <n v="1800000"/>
    <s v="UNIDAD"/>
    <s v="NO SOLICITADAS"/>
  </r>
  <r>
    <x v="7"/>
    <x v="31"/>
    <n v="10"/>
    <s v="REPUESTOS"/>
    <s v="ADAPTER, MAGNETIC PICKUP"/>
    <n v="25191500"/>
    <s v="Licitación pública"/>
    <n v="2"/>
    <n v="6"/>
    <n v="1"/>
    <n v="340500"/>
    <s v="UNIDAD"/>
    <s v="NO SOLICITADAS"/>
  </r>
  <r>
    <x v="7"/>
    <x v="31"/>
    <n v="10"/>
    <s v="REPUESTOS"/>
    <s v="ADJUSTABLE FOOT KIT"/>
    <n v="25191500"/>
    <s v="Licitación pública"/>
    <n v="2"/>
    <n v="6"/>
    <n v="1"/>
    <n v="900000"/>
    <s v="UNIDAD"/>
    <s v="NO SOLICITADAS"/>
  </r>
  <r>
    <x v="7"/>
    <x v="31"/>
    <n v="10"/>
    <s v="REPUESTOS"/>
    <s v="ALTERNADOR BELTS"/>
    <n v="25191500"/>
    <s v="Licitación pública"/>
    <n v="2"/>
    <n v="6"/>
    <n v="1"/>
    <n v="560200"/>
    <s v="UNIDAD"/>
    <s v="NO SOLICITADAS"/>
  </r>
  <r>
    <x v="7"/>
    <x v="31"/>
    <n v="10"/>
    <s v="REPUESTOS"/>
    <s v="BASE, RELAY"/>
    <n v="25191500"/>
    <s v="Licitación pública"/>
    <n v="2"/>
    <n v="6"/>
    <n v="1"/>
    <n v="850400"/>
    <s v="UNIDAD"/>
    <s v="NO SOLICITADAS"/>
  </r>
  <r>
    <x v="7"/>
    <x v="31"/>
    <n v="10"/>
    <s v="REPUESTOS"/>
    <s v="BOAR, PC REGULATOR"/>
    <n v="25191500"/>
    <s v="Licitación pública"/>
    <n v="2"/>
    <n v="6"/>
    <n v="1"/>
    <n v="1000000"/>
    <s v="UNIDAD"/>
    <s v="NO SOLICITADAS"/>
  </r>
  <r>
    <x v="7"/>
    <x v="31"/>
    <n v="10"/>
    <s v="REPUESTOS"/>
    <s v="BOARB, P.C. FRONT PANEL, LED"/>
    <n v="25191500"/>
    <s v="Licitación pública"/>
    <n v="2"/>
    <n v="6"/>
    <n v="1"/>
    <n v="1250000"/>
    <s v="UNIDAD"/>
    <s v="NO SOLICITADAS"/>
  </r>
  <r>
    <x v="7"/>
    <x v="31"/>
    <n v="10"/>
    <s v="REPUESTOS"/>
    <s v="BOARD, ASSEMBLY, PC OVERLOAD"/>
    <n v="25191500"/>
    <s v="Licitación pública"/>
    <n v="2"/>
    <n v="6"/>
    <n v="1"/>
    <n v="800000"/>
    <s v="UNIDAD"/>
    <s v="NO SOLICITADAS"/>
  </r>
  <r>
    <x v="7"/>
    <x v="31"/>
    <n v="10"/>
    <s v="REPUESTOS"/>
    <s v="BOARD, PC OVER-UNDER VOLTAGE"/>
    <n v="25191500"/>
    <s v="Licitación pública"/>
    <n v="2"/>
    <n v="6"/>
    <n v="2"/>
    <n v="2230000"/>
    <s v="UNIDAD"/>
    <s v="NO SOLICITADAS"/>
  </r>
  <r>
    <x v="7"/>
    <x v="31"/>
    <n v="10"/>
    <s v="REPUESTOS"/>
    <s v="BOARD, PC SPEED ADJUST"/>
    <n v="25191500"/>
    <s v="Licitación pública"/>
    <n v="2"/>
    <n v="6"/>
    <n v="1"/>
    <n v="450200"/>
    <s v="UNIDAD"/>
    <s v="NO SOLICITADAS"/>
  </r>
  <r>
    <x v="7"/>
    <x v="31"/>
    <n v="10"/>
    <s v="REPUESTOS"/>
    <s v="BOARD, PC, GENERATOR SET CONTROL, ASSY"/>
    <n v="25191500"/>
    <s v="Licitación pública"/>
    <n v="2"/>
    <n v="6"/>
    <n v="1"/>
    <n v="960000"/>
    <s v="UNIDAD"/>
    <s v="NO SOLICITADAS"/>
  </r>
  <r>
    <x v="7"/>
    <x v="31"/>
    <n v="10"/>
    <s v="REPUESTOS"/>
    <s v="BOARD, PC, MEMORY, TIME DELAY"/>
    <n v="25191500"/>
    <s v="Licitación pública"/>
    <n v="2"/>
    <n v="6"/>
    <n v="1"/>
    <n v="1450000"/>
    <s v="UNIDAD"/>
    <s v="NO SOLICITADAS"/>
  </r>
  <r>
    <x v="7"/>
    <x v="31"/>
    <n v="10"/>
    <s v="REPUESTOS"/>
    <s v="BOARD, PC, OVER-UNDER FREQUENCY"/>
    <n v="25191500"/>
    <s v="Licitación pública"/>
    <n v="2"/>
    <n v="6"/>
    <n v="1"/>
    <n v="1196000"/>
    <s v="UNIDAD"/>
    <s v="NO SOLICITADAS"/>
  </r>
  <r>
    <x v="7"/>
    <x v="31"/>
    <n v="10"/>
    <s v="REPUESTOS"/>
    <s v="BOARD, PC, REGULATOR"/>
    <n v="25191500"/>
    <s v="Licitación pública"/>
    <n v="2"/>
    <n v="6"/>
    <n v="1"/>
    <n v="1530400"/>
    <s v="UNIDAD"/>
    <s v="NO SOLICITADAS"/>
  </r>
  <r>
    <x v="7"/>
    <x v="31"/>
    <n v="10"/>
    <s v="REPUESTOS"/>
    <s v="BOARD, PC, VOLTAGE REGULATOR, ASSY"/>
    <n v="25191500"/>
    <s v="Licitación pública"/>
    <n v="2"/>
    <n v="6"/>
    <n v="1"/>
    <n v="2450600"/>
    <s v="UNIDAD"/>
    <s v="NO SOLICITADAS"/>
  </r>
  <r>
    <x v="7"/>
    <x v="31"/>
    <n v="10"/>
    <s v="REPUESTOS"/>
    <s v="BOARD,PC,OVERVOLTAJE"/>
    <n v="25191500"/>
    <s v="Licitación pública"/>
    <n v="2"/>
    <n v="6"/>
    <n v="1"/>
    <n v="730400"/>
    <s v="UNIDAD"/>
    <s v="NO SOLICITADAS"/>
  </r>
  <r>
    <x v="7"/>
    <x v="31"/>
    <n v="10"/>
    <s v="REPUESTOS"/>
    <s v="CABLE ASM POWER ELECTICAL"/>
    <n v="25191500"/>
    <s v="Licitación pública"/>
    <n v="2"/>
    <n v="6"/>
    <n v="1"/>
    <n v="870000"/>
    <s v="UNIDAD"/>
    <s v="NO SOLICITADAS"/>
  </r>
  <r>
    <x v="7"/>
    <x v="31"/>
    <n v="10"/>
    <s v="REPUESTOS"/>
    <s v="CABLE ASSEMBLY"/>
    <n v="25191500"/>
    <s v="Licitación pública"/>
    <n v="2"/>
    <n v="6"/>
    <n v="2"/>
    <n v="1160800"/>
    <s v="UNIDAD"/>
    <s v="NO SOLICITADAS"/>
  </r>
  <r>
    <x v="7"/>
    <x v="31"/>
    <n v="10"/>
    <s v="REPUESTOS"/>
    <s v="CABLE ASSEMBLY 28.5 V.D.C."/>
    <n v="25191500"/>
    <s v="Licitación pública"/>
    <n v="2"/>
    <n v="6"/>
    <n v="1"/>
    <n v="6405813"/>
    <s v="UNIDAD"/>
    <s v="NO SOLICITADAS"/>
  </r>
  <r>
    <x v="7"/>
    <x v="31"/>
    <n v="10"/>
    <s v="REPUESTOS"/>
    <s v="CAPACITOR ASSEMBLY"/>
    <n v="25191500"/>
    <s v="Licitación pública"/>
    <n v="2"/>
    <n v="6"/>
    <n v="2"/>
    <n v="600000"/>
    <s v="UNIDAD"/>
    <s v="NO SOLICITADAS"/>
  </r>
  <r>
    <x v="7"/>
    <x v="31"/>
    <n v="10"/>
    <s v="REPUESTOS"/>
    <s v="CILINDER ASSY, HYDRAULIC"/>
    <n v="25191500"/>
    <s v="Licitación pública"/>
    <n v="2"/>
    <n v="6"/>
    <n v="1"/>
    <n v="280500"/>
    <s v="UNIDAD"/>
    <s v="NO SOLICITADAS"/>
  </r>
  <r>
    <x v="7"/>
    <x v="31"/>
    <n v="10"/>
    <s v="REPUESTOS"/>
    <s v="CONTACTOR"/>
    <n v="25191500"/>
    <s v="Licitación pública"/>
    <n v="2"/>
    <n v="6"/>
    <n v="1"/>
    <n v="2157800"/>
    <s v="UNIDAD"/>
    <s v="NO SOLICITADAS"/>
  </r>
  <r>
    <x v="7"/>
    <x v="31"/>
    <n v="10"/>
    <s v="REPUESTOS"/>
    <s v="CONTACTOR, LINE, 3-POLE"/>
    <n v="25191500"/>
    <s v="Licitación pública"/>
    <n v="2"/>
    <n v="6"/>
    <n v="1"/>
    <n v="1350000"/>
    <s v="UNIDAD"/>
    <s v="NO SOLICITADAS"/>
  </r>
  <r>
    <x v="7"/>
    <x v="31"/>
    <n v="10"/>
    <s v="REPUESTOS"/>
    <s v="CONTROL, ENGINE STOP"/>
    <n v="25191500"/>
    <s v="Licitación pública"/>
    <n v="2"/>
    <n v="6"/>
    <n v="1"/>
    <n v="210500"/>
    <s v="UNIDAD"/>
    <s v="NO SOLICITADAS"/>
  </r>
  <r>
    <x v="7"/>
    <x v="31"/>
    <n v="10"/>
    <s v="REPUESTOS"/>
    <s v="CONTROLLER, GOV. ELECTRIC"/>
    <n v="25191500"/>
    <s v="Licitación pública"/>
    <n v="2"/>
    <n v="6"/>
    <n v="1"/>
    <n v="1900000"/>
    <s v="UNIDAD"/>
    <s v="NO SOLICITADAS"/>
  </r>
  <r>
    <x v="7"/>
    <x v="31"/>
    <n v="10"/>
    <s v="REPUESTOS"/>
    <s v="DC CAPACITOR PC BOARD ASSEMBLY"/>
    <n v="25191500"/>
    <s v="Licitación pública"/>
    <n v="2"/>
    <n v="6"/>
    <n v="2"/>
    <n v="1200600"/>
    <s v="UNIDAD"/>
    <s v="NO SOLICITADAS"/>
  </r>
  <r>
    <x v="7"/>
    <x v="31"/>
    <n v="10"/>
    <s v="REPUESTOS"/>
    <s v="DC CHOKE"/>
    <n v="25191500"/>
    <s v="Licitación pública"/>
    <n v="2"/>
    <n v="6"/>
    <n v="1"/>
    <n v="1030500"/>
    <s v="UNIDAD"/>
    <s v="NO SOLICITADAS"/>
  </r>
  <r>
    <x v="7"/>
    <x v="31"/>
    <n v="10"/>
    <s v="REPUESTOS"/>
    <s v="DC CONTACTOR, 800AMP, 24VDC"/>
    <n v="25191500"/>
    <s v="Licitación pública"/>
    <n v="2"/>
    <n v="6"/>
    <n v="1"/>
    <n v="1700800"/>
    <s v="UNIDAD"/>
    <s v="NO SOLICITADAS"/>
  </r>
  <r>
    <x v="7"/>
    <x v="31"/>
    <n v="10"/>
    <s v="REPUESTOS"/>
    <s v="DC CONTROL PANEL"/>
    <n v="25191500"/>
    <s v="Licitación pública"/>
    <n v="2"/>
    <n v="6"/>
    <n v="1"/>
    <n v="1520000"/>
    <s v="UNIDAD"/>
    <s v="NO SOLICITADAS"/>
  </r>
  <r>
    <x v="7"/>
    <x v="31"/>
    <n v="10"/>
    <s v="REPUESTOS"/>
    <s v="DC OUTPUT PC BOAR ASSEMBLY"/>
    <n v="25191500"/>
    <s v="Licitación pública"/>
    <n v="2"/>
    <n v="6"/>
    <n v="1"/>
    <n v="1300000"/>
    <s v="UNIDAD"/>
    <s v="NO SOLICITADAS"/>
  </r>
  <r>
    <x v="7"/>
    <x v="31"/>
    <n v="10"/>
    <s v="REPUESTOS"/>
    <s v="DC TRANSFORMER"/>
    <n v="25191500"/>
    <s v="Licitación pública"/>
    <n v="2"/>
    <n v="6"/>
    <n v="1"/>
    <n v="700000"/>
    <s v="UNIDAD"/>
    <s v="NO SOLICITADAS"/>
  </r>
  <r>
    <x v="7"/>
    <x v="31"/>
    <n v="10"/>
    <s v="REPUESTOS"/>
    <s v="DEVICE, TEMPERATURE, HIGH"/>
    <n v="25191500"/>
    <s v="Licitación pública"/>
    <n v="2"/>
    <n v="6"/>
    <n v="1"/>
    <n v="420500"/>
    <s v="UNIDAD"/>
    <s v="NO SOLICITADAS"/>
  </r>
  <r>
    <x v="7"/>
    <x v="31"/>
    <n v="10"/>
    <s v="REPUESTOS"/>
    <s v="DIGITAL CONTROLS PC BOARB"/>
    <n v="25191500"/>
    <s v="Licitación pública"/>
    <n v="2"/>
    <n v="6"/>
    <n v="1"/>
    <n v="2930600"/>
    <s v="UNIDAD"/>
    <s v="NO SOLICITADAS"/>
  </r>
  <r>
    <x v="7"/>
    <x v="31"/>
    <n v="10"/>
    <s v="REPUESTOS"/>
    <s v="DIODE, SILICON"/>
    <n v="25191500"/>
    <s v="Licitación pública"/>
    <n v="2"/>
    <n v="6"/>
    <n v="2"/>
    <n v="4100"/>
    <s v="UNIDAD"/>
    <s v="NO SOLICITADAS"/>
  </r>
  <r>
    <x v="7"/>
    <x v="31"/>
    <n v="10"/>
    <s v="REPUESTOS"/>
    <s v="DIODE, SILICON, 275A, POS. BASE"/>
    <n v="25191500"/>
    <s v="Licitación pública"/>
    <n v="2"/>
    <n v="6"/>
    <n v="1"/>
    <n v="450600"/>
    <s v="UNIDAD"/>
    <s v="NO SOLICITADAS"/>
  </r>
  <r>
    <x v="7"/>
    <x v="31"/>
    <n v="10"/>
    <s v="REPUESTOS"/>
    <s v="DISPLAY PC BOARD ASSEMBLY"/>
    <n v="25191500"/>
    <s v="Licitación pública"/>
    <n v="2"/>
    <n v="6"/>
    <n v="1"/>
    <n v="1850420"/>
    <s v="UNIDAD"/>
    <s v="NO SOLICITADAS"/>
  </r>
  <r>
    <x v="7"/>
    <x v="31"/>
    <n v="10"/>
    <s v="REPUESTOS"/>
    <s v="ELECTRIC GOVERNOR ACTUATOR"/>
    <n v="25191500"/>
    <s v="Licitación pública"/>
    <n v="2"/>
    <n v="6"/>
    <n v="1"/>
    <n v="2963400"/>
    <s v="UNIDAD"/>
    <s v="NO SOLICITADAS"/>
  </r>
  <r>
    <x v="7"/>
    <x v="31"/>
    <n v="10"/>
    <s v="REPUESTOS"/>
    <s v="ENGINE INTERFASE PC BOARB, EIB "/>
    <n v="25191500"/>
    <s v="Licitación pública"/>
    <n v="2"/>
    <n v="6"/>
    <n v="2"/>
    <n v="572008"/>
    <s v="UNIDAD"/>
    <s v="NO SOLICITADAS"/>
  </r>
  <r>
    <x v="7"/>
    <x v="31"/>
    <n v="10"/>
    <s v="REPUESTOS"/>
    <s v="ENGINE SPECIFIC PC BOARD, ESB"/>
    <n v="25191500"/>
    <s v="Licitación pública"/>
    <n v="2"/>
    <n v="6"/>
    <n v="1"/>
    <n v="900000"/>
    <s v="UNIDAD"/>
    <s v="NO SOLICITADAS"/>
  </r>
  <r>
    <x v="7"/>
    <x v="31"/>
    <n v="10"/>
    <s v="REPUESTOS"/>
    <s v="FAN, HEAT SINK"/>
    <n v="10141600"/>
    <s v="Licitación pública"/>
    <n v="2"/>
    <n v="6"/>
    <n v="2"/>
    <n v="761200"/>
    <s v="UNIDAD"/>
    <s v="NO SOLICITADAS"/>
  </r>
  <r>
    <x v="7"/>
    <x v="31"/>
    <n v="10"/>
    <s v="REPUESTOS"/>
    <s v="FRONT PANEL PC BOARD ASSEMBLY"/>
    <n v="25191500"/>
    <s v="Licitación pública"/>
    <n v="2"/>
    <n v="6"/>
    <n v="1"/>
    <n v="1200000"/>
    <s v="UNIDAD"/>
    <s v="NO SOLICITADAS"/>
  </r>
  <r>
    <x v="7"/>
    <x v="31"/>
    <n v="10"/>
    <s v="REPUESTOS"/>
    <s v="FUSE-20A"/>
    <n v="25191500"/>
    <s v="Licitación pública"/>
    <n v="2"/>
    <n v="6"/>
    <n v="2"/>
    <n v="57200"/>
    <s v="UNIDAD"/>
    <s v="NO SOLICITADAS"/>
  </r>
  <r>
    <x v="7"/>
    <x v="31"/>
    <n v="10"/>
    <s v="REPUESTOS"/>
    <s v="GOVERNOR ASSY, OVERSPEED"/>
    <n v="25191500"/>
    <s v="Licitación pública"/>
    <n v="2"/>
    <n v="6"/>
    <n v="1"/>
    <n v="1200000"/>
    <s v="UNIDAD"/>
    <s v="NO SOLICITADAS"/>
  </r>
  <r>
    <x v="7"/>
    <x v="31"/>
    <n v="10"/>
    <s v="REPUESTOS"/>
    <s v="IMPUT CONTACTOR"/>
    <n v="25191500"/>
    <s v="Licitación pública"/>
    <n v="2"/>
    <n v="6"/>
    <n v="1"/>
    <n v="630500"/>
    <s v="UNIDAD"/>
    <s v="NO SOLICITADAS"/>
  </r>
  <r>
    <x v="7"/>
    <x v="31"/>
    <n v="10"/>
    <s v="REPUESTOS"/>
    <s v="INSULATOR CAPACITOR"/>
    <n v="25191500"/>
    <s v="Licitación pública"/>
    <n v="2"/>
    <n v="6"/>
    <n v="1"/>
    <n v="6800"/>
    <s v="UNIDAD"/>
    <s v="NO SOLICITADAS"/>
  </r>
  <r>
    <x v="7"/>
    <x v="31"/>
    <n v="10"/>
    <s v="REPUESTOS"/>
    <s v="JACK"/>
    <n v="25191500"/>
    <s v="Licitación pública"/>
    <n v="2"/>
    <n v="6"/>
    <n v="1"/>
    <n v="2040060"/>
    <s v="UNIDAD"/>
    <s v="NO SOLICITADAS"/>
  </r>
  <r>
    <x v="7"/>
    <x v="31"/>
    <n v="10"/>
    <s v="REPUESTOS"/>
    <s v="KIT , CYLINDER REPLACEMENT"/>
    <n v="25191500"/>
    <s v="Licitación pública"/>
    <n v="2"/>
    <n v="6"/>
    <n v="1"/>
    <n v="1750400"/>
    <s v="UNIDAD"/>
    <s v="NO SOLICITADAS"/>
  </r>
  <r>
    <x v="7"/>
    <x v="31"/>
    <n v="10"/>
    <s v="REPUESTOS"/>
    <s v="KIT CASSTER REPLACEMENT"/>
    <n v="25191500"/>
    <s v="Licitación pública"/>
    <n v="2"/>
    <n v="6"/>
    <n v="2"/>
    <n v="521000"/>
    <s v="UNIDAD"/>
    <s v="NO SOLICITADAS"/>
  </r>
  <r>
    <x v="7"/>
    <x v="31"/>
    <n v="10"/>
    <s v="REPUESTOS"/>
    <s v="KIT CASTER"/>
    <n v="25191500"/>
    <s v="Licitación pública"/>
    <n v="2"/>
    <n v="6"/>
    <n v="1"/>
    <n v="530200"/>
    <s v="UNIDAD"/>
    <s v="NO SOLICITADAS"/>
  </r>
  <r>
    <x v="7"/>
    <x v="31"/>
    <n v="10"/>
    <s v="REPUESTOS"/>
    <s v="KNOB, RED"/>
    <n v="25191500"/>
    <s v="Licitación pública"/>
    <n v="2"/>
    <n v="6"/>
    <n v="2"/>
    <n v="144200"/>
    <s v="UNIDAD"/>
    <s v="NO SOLICITADAS"/>
  </r>
  <r>
    <x v="7"/>
    <x v="31"/>
    <n v="10"/>
    <s v="REPUESTOS"/>
    <s v="LABEL, REGULATOR"/>
    <n v="25191500"/>
    <s v="Licitación pública"/>
    <n v="2"/>
    <n v="6"/>
    <n v="1"/>
    <n v="300520"/>
    <s v="UNIDAD"/>
    <s v="NO SOLICITADAS"/>
  </r>
  <r>
    <x v="7"/>
    <x v="31"/>
    <n v="10"/>
    <s v="REPUESTOS"/>
    <s v="METER, FAULT, DIGITAL"/>
    <n v="25191500"/>
    <s v="Licitación pública"/>
    <n v="2"/>
    <n v="6"/>
    <n v="1"/>
    <n v="610200"/>
    <s v="UNIDAD"/>
    <s v="NO SOLICITADAS"/>
  </r>
  <r>
    <x v="7"/>
    <x v="31"/>
    <n v="10"/>
    <s v="REPUESTOS"/>
    <s v="MOUNT SHOCK,RUBBER"/>
    <n v="25191500"/>
    <s v="Licitación pública"/>
    <n v="2"/>
    <n v="6"/>
    <n v="2"/>
    <n v="80400"/>
    <s v="UNIDAD"/>
    <s v="NO SOLICITADAS"/>
  </r>
  <r>
    <x v="7"/>
    <x v="31"/>
    <n v="10"/>
    <s v="REPUESTOS"/>
    <s v="OIL PRESSURE SENDER"/>
    <n v="25191500"/>
    <s v="Licitación pública"/>
    <n v="2"/>
    <n v="6"/>
    <n v="1"/>
    <n v="230500"/>
    <s v="UNIDAD"/>
    <s v="NO SOLICITADAS"/>
  </r>
  <r>
    <x v="7"/>
    <x v="31"/>
    <n v="10"/>
    <s v="REPUESTOS"/>
    <s v="PACKING PISTON ROD"/>
    <n v="25191500"/>
    <s v="Licitación pública"/>
    <n v="2"/>
    <n v="6"/>
    <n v="1"/>
    <n v="320400"/>
    <s v="UNIDAD"/>
    <s v="NO SOLICITADAS"/>
  </r>
  <r>
    <x v="7"/>
    <x v="31"/>
    <n v="10"/>
    <s v="REPUESTOS"/>
    <s v="POWER SUPPLAY"/>
    <n v="25191500"/>
    <s v="Licitación pública"/>
    <n v="2"/>
    <n v="6"/>
    <n v="2"/>
    <n v="2000000"/>
    <s v="UNIDAD"/>
    <s v="NO SOLICITADAS"/>
  </r>
  <r>
    <x v="7"/>
    <x v="31"/>
    <n v="10"/>
    <s v="REPUESTOS"/>
    <s v="PUMP ASSY, HIDRAULIC, HAND"/>
    <n v="25191500"/>
    <s v="Licitación pública"/>
    <n v="2"/>
    <n v="6"/>
    <n v="1"/>
    <n v="1550000"/>
    <s v="UNIDAD"/>
    <s v="NO SOLICITADAS"/>
  </r>
  <r>
    <x v="7"/>
    <x v="31"/>
    <n v="10"/>
    <s v="REPUESTOS"/>
    <s v="PUMP, HYDRAULIC FOOT"/>
    <n v="25191500"/>
    <s v="Licitación pública"/>
    <n v="2"/>
    <n v="6"/>
    <n v="1"/>
    <n v="1800000"/>
    <s v="UNIDAD"/>
    <s v="NO SOLICITADAS"/>
  </r>
  <r>
    <x v="7"/>
    <x v="31"/>
    <n v="10"/>
    <s v="REPUESTOS"/>
    <s v="RAM, HIDRAULIC"/>
    <n v="25191500"/>
    <s v="Licitación pública"/>
    <n v="2"/>
    <n v="6"/>
    <n v="1"/>
    <n v="1200000"/>
    <s v="UNIDAD"/>
    <s v="NO SOLICITADAS"/>
  </r>
  <r>
    <x v="7"/>
    <x v="31"/>
    <n v="10"/>
    <s v="REPUESTOS"/>
    <s v="RECTIFIER, SILICON"/>
    <n v="25191500"/>
    <s v="Licitación pública"/>
    <n v="2"/>
    <n v="6"/>
    <n v="2"/>
    <n v="6"/>
    <s v="UNIDAD"/>
    <s v="NO SOLICITADAS"/>
  </r>
  <r>
    <x v="7"/>
    <x v="31"/>
    <n v="10"/>
    <s v="REPUESTOS"/>
    <s v="REGUALATOR PC BOARB"/>
    <n v="25191500"/>
    <s v="Licitación pública"/>
    <n v="2"/>
    <n v="6"/>
    <n v="1"/>
    <n v="1200000"/>
    <s v="UNIDAD"/>
    <s v="NO SOLICITADAS"/>
  </r>
  <r>
    <x v="7"/>
    <x v="31"/>
    <n v="10"/>
    <s v="REPUESTOS"/>
    <s v="REGULATOR ASSY VOLTAJE"/>
    <n v="25191500"/>
    <s v="Licitación pública"/>
    <n v="2"/>
    <n v="6"/>
    <n v="1"/>
    <n v="1950000"/>
    <s v="UNIDAD"/>
    <s v="NO SOLICITADAS"/>
  </r>
  <r>
    <x v="7"/>
    <x v="31"/>
    <n v="10"/>
    <s v="REPUESTOS"/>
    <s v="RELAY, TIME DELAY, ENGINE SHUTDOWN"/>
    <n v="25191500"/>
    <s v="Licitación pública"/>
    <n v="2"/>
    <n v="6"/>
    <n v="1"/>
    <n v="730580"/>
    <s v="UNIDAD"/>
    <s v="NO SOLICITADAS"/>
  </r>
  <r>
    <x v="7"/>
    <x v="31"/>
    <n v="10"/>
    <s v="REPUESTOS"/>
    <s v="RESISTOR 100-OHM, 25-W"/>
    <n v="25191500"/>
    <s v="Licitación pública"/>
    <n v="2"/>
    <n v="6"/>
    <n v="2"/>
    <n v="661000"/>
    <s v="UNIDAD"/>
    <s v="NO SOLICITADAS"/>
  </r>
  <r>
    <x v="7"/>
    <x v="31"/>
    <n v="10"/>
    <s v="REPUESTOS"/>
    <s v="RESISTOR 75 OHM, 20 WATT"/>
    <n v="25191500"/>
    <s v="Licitación pública"/>
    <n v="2"/>
    <n v="6"/>
    <n v="1"/>
    <n v="250400"/>
    <s v="UNIDAD"/>
    <s v="NO SOLICITADAS"/>
  </r>
  <r>
    <x v="7"/>
    <x v="31"/>
    <n v="10"/>
    <s v="REPUESTOS"/>
    <s v="RESISTOR AND DIODE ASSEMBLY"/>
    <n v="25191500"/>
    <s v="Licitación pública"/>
    <n v="2"/>
    <n v="6"/>
    <n v="1"/>
    <n v="150800"/>
    <s v="UNIDAD"/>
    <s v="NO SOLICITADAS"/>
  </r>
  <r>
    <x v="7"/>
    <x v="31"/>
    <n v="10"/>
    <s v="REPUESTOS"/>
    <s v="RESISTOR, FIXED 100W 1 OHM"/>
    <n v="25191500"/>
    <s v="Licitación pública"/>
    <n v="2"/>
    <n v="6"/>
    <n v="1"/>
    <n v="315020"/>
    <s v="UNIDAD"/>
    <s v="NO SOLICITADAS"/>
  </r>
  <r>
    <x v="7"/>
    <x v="31"/>
    <n v="10"/>
    <s v="REPUESTOS"/>
    <s v="SENSOR, MAGNETIC PICKUP"/>
    <n v="25191500"/>
    <s v="Licitación pública"/>
    <n v="2"/>
    <n v="6"/>
    <n v="1"/>
    <n v="650000"/>
    <s v="UNIDAD"/>
    <s v="NO SOLICITADAS"/>
  </r>
  <r>
    <x v="7"/>
    <x v="31"/>
    <n v="10"/>
    <s v="REPUESTOS"/>
    <s v="SENSOR, MAGNETIC PICKUP"/>
    <n v="25191500"/>
    <s v="Licitación pública"/>
    <n v="2"/>
    <n v="6"/>
    <n v="1"/>
    <n v="750000"/>
    <s v="UNIDAD"/>
    <s v="NO SOLICITADAS"/>
  </r>
  <r>
    <x v="7"/>
    <x v="31"/>
    <n v="10"/>
    <s v="REPUESTOS"/>
    <s v="SHUNT, 800AMP, 50 MILLIVOLT"/>
    <n v="25191500"/>
    <s v="Licitación pública"/>
    <n v="2"/>
    <n v="6"/>
    <n v="1"/>
    <n v="695800"/>
    <s v="UNIDAD"/>
    <s v="NO SOLICITADAS"/>
  </r>
  <r>
    <x v="7"/>
    <x v="31"/>
    <n v="10"/>
    <s v="REPUESTOS"/>
    <s v="SOLENOID SHUTDOWN"/>
    <n v="25191500"/>
    <s v="Licitación pública"/>
    <n v="2"/>
    <n v="6"/>
    <n v="2"/>
    <n v="1450800"/>
    <s v="UNIDAD"/>
    <s v="NO SOLICITADAS"/>
  </r>
  <r>
    <x v="7"/>
    <x v="31"/>
    <n v="10"/>
    <s v="REPUESTOS"/>
    <s v="STARTER"/>
    <n v="25191500"/>
    <s v="Licitación pública"/>
    <n v="2"/>
    <n v="6"/>
    <n v="1"/>
    <n v="635044"/>
    <s v="UNIDAD"/>
    <s v="NO SOLICITADAS"/>
  </r>
  <r>
    <x v="7"/>
    <x v="31"/>
    <n v="10"/>
    <s v="REPUESTOS"/>
    <s v="STRIP, TERMINAL"/>
    <n v="25191500"/>
    <s v="Licitación pública"/>
    <n v="2"/>
    <n v="6"/>
    <n v="1"/>
    <n v="63900"/>
    <s v="UNIDAD"/>
    <s v="NO SOLICITADAS"/>
  </r>
  <r>
    <x v="7"/>
    <x v="31"/>
    <n v="10"/>
    <s v="REPUESTOS"/>
    <s v="SWITCH , OIL PRESSURE"/>
    <n v="25191500"/>
    <s v="Licitación pública"/>
    <n v="2"/>
    <n v="6"/>
    <n v="1"/>
    <n v="156900"/>
    <s v="UNIDAD"/>
    <s v="NO SOLICITADAS"/>
  </r>
  <r>
    <x v="7"/>
    <x v="31"/>
    <n v="10"/>
    <s v="REPUESTOS"/>
    <s v="SWITCH ASSEMBLY, TIME DELAY"/>
    <n v="25191500"/>
    <s v="Licitación pública"/>
    <n v="2"/>
    <n v="6"/>
    <n v="2"/>
    <n v="1421000"/>
    <s v="UNIDAD"/>
    <s v="NO SOLICITADAS"/>
  </r>
  <r>
    <x v="7"/>
    <x v="31"/>
    <n v="10"/>
    <s v="REPUESTOS"/>
    <s v="SWITCH FUEL PRESSURE"/>
    <n v="25191500"/>
    <s v="Licitación pública"/>
    <n v="2"/>
    <n v="6"/>
    <n v="1"/>
    <n v="135200"/>
    <s v="UNIDAD"/>
    <s v="NO SOLICITADAS"/>
  </r>
  <r>
    <x v="7"/>
    <x v="31"/>
    <n v="10"/>
    <s v="REPUESTOS"/>
    <s v="SWITCH OIL PRESSURE"/>
    <n v="25191500"/>
    <s v="Licitación pública"/>
    <n v="2"/>
    <n v="6"/>
    <n v="2"/>
    <n v="270400"/>
    <s v="UNIDAD"/>
    <s v="NO SOLICITADAS"/>
  </r>
  <r>
    <x v="7"/>
    <x v="31"/>
    <n v="10"/>
    <s v="REPUESTOS"/>
    <s v="SWITCH SELECTOR, METER"/>
    <n v="25191500"/>
    <s v="Licitación pública"/>
    <n v="2"/>
    <n v="6"/>
    <n v="1"/>
    <n v="900000"/>
    <s v="UNIDAD"/>
    <s v="NO SOLICITADAS"/>
  </r>
  <r>
    <x v="7"/>
    <x v="31"/>
    <n v="10"/>
    <s v="REPUESTOS"/>
    <s v="SWITCH, MAINTAINED, PUSH"/>
    <n v="25191500"/>
    <s v="Licitación pública"/>
    <n v="2"/>
    <n v="6"/>
    <n v="1"/>
    <n v="386500"/>
    <s v="UNIDAD"/>
    <s v="NO SOLICITADAS"/>
  </r>
  <r>
    <x v="7"/>
    <x v="31"/>
    <n v="10"/>
    <s v="REPUESTOS"/>
    <s v="SWITCH, MICRO"/>
    <n v="25191500"/>
    <s v="Licitación pública"/>
    <n v="2"/>
    <n v="6"/>
    <n v="1"/>
    <n v="298400"/>
    <s v="UNIDAD"/>
    <s v="NO SOLICITADAS"/>
  </r>
  <r>
    <x v="7"/>
    <x v="31"/>
    <n v="10"/>
    <s v="REPUESTOS"/>
    <s v="SWITCH, PUSH BUTTON, STARTER"/>
    <n v="25191500"/>
    <s v="Licitación pública"/>
    <n v="2"/>
    <n v="6"/>
    <n v="2"/>
    <n v="91200"/>
    <s v="UNIDAD"/>
    <s v="NO SOLICITADAS"/>
  </r>
  <r>
    <x v="7"/>
    <x v="31"/>
    <n v="10"/>
    <s v="REPUESTOS"/>
    <s v="SWITCH, TOGGLE, 4PDT"/>
    <n v="25191500"/>
    <s v="Licitación pública"/>
    <n v="2"/>
    <n v="6"/>
    <n v="1"/>
    <n v="198500"/>
    <s v="UNIDAD"/>
    <s v="NO SOLICITADAS"/>
  </r>
  <r>
    <x v="7"/>
    <x v="31"/>
    <n v="10"/>
    <s v="REPUESTOS"/>
    <s v="TEE FITTING"/>
    <n v="25191500"/>
    <s v="Licitación pública"/>
    <n v="2"/>
    <n v="6"/>
    <n v="1"/>
    <n v="140500"/>
    <s v="UNIDAD"/>
    <s v="NO SOLICITADAS"/>
  </r>
  <r>
    <x v="7"/>
    <x v="31"/>
    <n v="10"/>
    <s v="REPUESTOS"/>
    <s v="THROTTLE SOLENOID"/>
    <n v="25191500"/>
    <s v="Licitación pública"/>
    <n v="2"/>
    <n v="6"/>
    <n v="1"/>
    <n v="750000"/>
    <s v="UNIDAD"/>
    <s v="NO SOLICITADAS"/>
  </r>
  <r>
    <x v="7"/>
    <x v="31"/>
    <n v="10"/>
    <s v="REPUESTOS"/>
    <s v="TRANSFORMER- RECTIFIER PC BOARB"/>
    <n v="25191500"/>
    <s v="Licitación pública"/>
    <n v="2"/>
    <n v="6"/>
    <n v="1"/>
    <n v="1200000"/>
    <s v="UNIDAD"/>
    <s v="NO SOLICITADAS"/>
  </r>
  <r>
    <x v="7"/>
    <x v="31"/>
    <n v="10"/>
    <s v="REPUESTOS"/>
    <s v="TURBO CHARGER"/>
    <n v="25191500"/>
    <s v="Licitación pública"/>
    <n v="2"/>
    <n v="6"/>
    <n v="1"/>
    <n v="260800"/>
    <s v="UNIDAD"/>
    <s v="NO SOLICITADAS"/>
  </r>
  <r>
    <x v="7"/>
    <x v="31"/>
    <n v="10"/>
    <s v="REPUESTOS"/>
    <s v="UNIT, CONTROL, ELECTRIC, GOVERNOR"/>
    <n v="25191500"/>
    <s v="Licitación pública"/>
    <n v="2"/>
    <n v="6"/>
    <n v="1"/>
    <n v="1300000"/>
    <s v="UNIDAD"/>
    <s v="NO SOLICITADAS"/>
  </r>
  <r>
    <x v="7"/>
    <x v="31"/>
    <n v="10"/>
    <s v="REPUESTOS"/>
    <s v="WATER PUMP"/>
    <n v="25191500"/>
    <s v="Licitación pública"/>
    <n v="2"/>
    <n v="6"/>
    <n v="1"/>
    <n v="685900"/>
    <s v="UNIDAD"/>
    <s v="NO SOLICITADAS"/>
  </r>
  <r>
    <x v="7"/>
    <x v="31"/>
    <n v="10"/>
    <s v="REPUESTOS"/>
    <s v="WHEEL"/>
    <n v="25191500"/>
    <s v="Licitación pública"/>
    <n v="2"/>
    <n v="6"/>
    <n v="2"/>
    <n v="1061680"/>
    <s v="UNIDAD"/>
    <s v="NO SOLICITADAS"/>
  </r>
  <r>
    <x v="7"/>
    <x v="31"/>
    <n v="10"/>
    <s v="REPUESTOS"/>
    <s v="ACTUADOR DE ACELERACION"/>
    <n v="25191500"/>
    <s v="Licitación pública"/>
    <n v="2"/>
    <n v="6"/>
    <n v="1"/>
    <n v="860000"/>
    <s v="UNIDAD"/>
    <s v="NO SOLICITADAS"/>
  </r>
  <r>
    <x v="7"/>
    <x v="31"/>
    <n v="10"/>
    <s v="REPUESTOS"/>
    <s v="ALTERNADOR 100AMP, PERKINS"/>
    <n v="25191500"/>
    <s v="Licitación pública"/>
    <n v="2"/>
    <n v="6"/>
    <n v="1"/>
    <n v="540000"/>
    <s v="UNIDAD"/>
    <s v="NO SOLICITADAS"/>
  </r>
  <r>
    <x v="7"/>
    <x v="31"/>
    <n v="10"/>
    <s v="REPUESTOS"/>
    <s v="ALTERNADOR DELCO REMYN"/>
    <n v="25191500"/>
    <s v="Licitación pública"/>
    <n v="2"/>
    <n v="6"/>
    <n v="1"/>
    <n v="652600"/>
    <s v="UNIDAD"/>
    <s v="NO SOLICITADAS"/>
  </r>
  <r>
    <x v="7"/>
    <x v="31"/>
    <n v="10"/>
    <s v="REPUESTOS"/>
    <s v="AMPERIMETRO 12VDC"/>
    <n v="25191500"/>
    <s v="Licitación pública"/>
    <n v="2"/>
    <n v="6"/>
    <n v="1"/>
    <n v="340000"/>
    <s v="UNIDAD"/>
    <s v="NO SOLICITADAS"/>
  </r>
  <r>
    <x v="7"/>
    <x v="31"/>
    <n v="10"/>
    <s v="REPUESTOS"/>
    <s v="ARANDELAS DE AJUSTE"/>
    <n v="25191500"/>
    <s v="Licitación pública"/>
    <n v="2"/>
    <n v="6"/>
    <n v="1"/>
    <n v="56700"/>
    <s v="UNIDAD"/>
    <s v="NO SOLICITADAS"/>
  </r>
  <r>
    <x v="7"/>
    <x v="31"/>
    <n v="10"/>
    <s v="REPUESTOS"/>
    <s v="ARM THROTTE  "/>
    <n v="25191500"/>
    <s v="Licitación pública"/>
    <n v="2"/>
    <n v="6"/>
    <n v="1"/>
    <n v="260300"/>
    <s v="UNIDAD"/>
    <s v="NO SOLICITADAS"/>
  </r>
  <r>
    <x v="7"/>
    <x v="31"/>
    <n v="10"/>
    <s v="REPUESTOS"/>
    <s v="ASIENTOS DE VALVULA"/>
    <n v="25191500"/>
    <s v="Licitación pública"/>
    <n v="2"/>
    <n v="6"/>
    <n v="1"/>
    <n v="140500"/>
    <s v="UNIDAD"/>
    <s v="NO SOLICITADAS"/>
  </r>
  <r>
    <x v="7"/>
    <x v="31"/>
    <n v="10"/>
    <s v="REPUESTOS"/>
    <s v="BALINERA GOBERNADOR"/>
    <n v="25191500"/>
    <s v="Licitación pública"/>
    <n v="2"/>
    <n v="6"/>
    <n v="1"/>
    <n v="236900"/>
    <s v="UNIDAD"/>
    <s v="NO SOLICITADAS"/>
  </r>
  <r>
    <x v="7"/>
    <x v="31"/>
    <n v="10"/>
    <s v="REPUESTOS"/>
    <s v="BALINERA GOBERNADOR "/>
    <n v="25191500"/>
    <s v="Licitación pública"/>
    <n v="2"/>
    <n v="6"/>
    <n v="1"/>
    <n v="236900"/>
    <s v="UNIDAD"/>
    <s v="NO SOLICITADAS"/>
  </r>
  <r>
    <x v="7"/>
    <x v="31"/>
    <n v="10"/>
    <s v="REPUESTOS"/>
    <s v="BALINERA PIÑON LOCO"/>
    <n v="25191500"/>
    <s v="Licitación pública"/>
    <n v="2"/>
    <n v="6"/>
    <n v="1"/>
    <n v="86300"/>
    <s v="UNIDAD"/>
    <s v="NO SOLICITADAS"/>
  </r>
  <r>
    <x v="7"/>
    <x v="31"/>
    <n v="10"/>
    <s v="REPUESTOS"/>
    <s v="BENDIX DELCOREMY"/>
    <n v="25191500"/>
    <s v="Licitación pública"/>
    <n v="2"/>
    <n v="6"/>
    <n v="1"/>
    <n v="182500"/>
    <s v="UNIDAD"/>
    <s v="NO SOLICITADAS"/>
  </r>
  <r>
    <x v="7"/>
    <x v="31"/>
    <n v="10"/>
    <s v="REPUESTOS"/>
    <s v="BLOWER ASSEMBLY"/>
    <n v="25191500"/>
    <s v="Licitación pública"/>
    <n v="2"/>
    <n v="6"/>
    <n v="2"/>
    <n v="1261000"/>
    <s v="UNIDAD"/>
    <s v="NO SOLICITADAS"/>
  </r>
  <r>
    <x v="7"/>
    <x v="31"/>
    <n v="10"/>
    <s v="REPUESTOS"/>
    <s v="BOARD, PC, CONTROL, AY"/>
    <n v="25191500"/>
    <s v="Licitación pública"/>
    <n v="2"/>
    <n v="6"/>
    <n v="1"/>
    <n v="1800000"/>
    <s v="UNIDAD"/>
    <s v="NO SOLICITADAS"/>
  </r>
  <r>
    <x v="7"/>
    <x v="31"/>
    <n v="10"/>
    <s v="REPUESTOS"/>
    <s v="BOMBA DE ACEITE"/>
    <n v="25191500"/>
    <s v="Licitación pública"/>
    <n v="2"/>
    <n v="6"/>
    <n v="1"/>
    <n v="690200"/>
    <s v="UNIDAD"/>
    <s v="NO SOLICITADAS"/>
  </r>
  <r>
    <x v="7"/>
    <x v="31"/>
    <n v="10"/>
    <s v="REPUESTOS"/>
    <s v="BOMBA DE ACPM"/>
    <n v="25191500"/>
    <s v="Licitación pública"/>
    <n v="2"/>
    <n v="6"/>
    <n v="1"/>
    <n v="563700"/>
    <s v="UNIDAD"/>
    <s v="NO SOLICITADAS"/>
  </r>
  <r>
    <x v="7"/>
    <x v="31"/>
    <n v="10"/>
    <s v="REPUESTOS"/>
    <s v="BOMBA DE AGUA"/>
    <n v="25191500"/>
    <s v="Licitación pública"/>
    <n v="2"/>
    <n v="6"/>
    <n v="1"/>
    <n v="515400"/>
    <s v="UNIDAD"/>
    <s v="NO SOLICITADAS"/>
  </r>
  <r>
    <x v="7"/>
    <x v="31"/>
    <n v="10"/>
    <s v="REPUESTOS"/>
    <s v="BOMBA DE AGUA"/>
    <n v="25191500"/>
    <s v="Licitación pública"/>
    <n v="2"/>
    <n v="6"/>
    <n v="1"/>
    <n v="515400"/>
    <s v="UNIDAD"/>
    <s v="NO SOLICITADAS"/>
  </r>
  <r>
    <x v="7"/>
    <x v="31"/>
    <n v="10"/>
    <s v="REPUESTOS"/>
    <s v="BOMBA DE COMBUSTIBLE"/>
    <n v="25191500"/>
    <s v="Licitación pública"/>
    <n v="2"/>
    <n v="6"/>
    <n v="1"/>
    <n v="650200"/>
    <s v="UNIDAD"/>
    <s v="NO SOLICITADAS"/>
  </r>
  <r>
    <x v="7"/>
    <x v="31"/>
    <n v="10"/>
    <s v="REPUESTOS"/>
    <s v="BOMBA DE INYECCION MORTOR CUMMIS"/>
    <n v="25191500"/>
    <s v="Licitación pública"/>
    <n v="2"/>
    <n v="6"/>
    <n v="1"/>
    <n v="1000000"/>
    <s v="UNIDAD"/>
    <s v="NO SOLICITADAS"/>
  </r>
  <r>
    <x v="7"/>
    <x v="31"/>
    <n v="10"/>
    <s v="REPUESTOS"/>
    <s v="BOMBA DE INYECCION MOTOR PERKING"/>
    <n v="25191500"/>
    <s v="Licitación pública"/>
    <n v="2"/>
    <n v="6"/>
    <n v="1"/>
    <n v="700000"/>
    <s v="UNIDAD"/>
    <s v="NO SOLICITADAS"/>
  </r>
  <r>
    <x v="7"/>
    <x v="31"/>
    <n v="10"/>
    <s v="REPUESTOS"/>
    <s v="BOMBA DE FRENOS"/>
    <n v="25191500"/>
    <s v="Licitación pública"/>
    <n v="2"/>
    <n v="6"/>
    <n v="1"/>
    <n v="1364800"/>
    <s v="UNIDAD"/>
    <s v="NO SOLICITADAS"/>
  </r>
  <r>
    <x v="7"/>
    <x v="31"/>
    <n v="10"/>
    <s v="REPUESTOS"/>
    <s v="BOMBA DE FRENOS"/>
    <n v="25191500"/>
    <s v="Licitación pública"/>
    <n v="2"/>
    <n v="6"/>
    <n v="1"/>
    <n v="1364800"/>
    <s v="UNIDAD"/>
    <s v="NO SOLICITADAS"/>
  </r>
  <r>
    <x v="7"/>
    <x v="31"/>
    <n v="10"/>
    <s v="REPUESTOS"/>
    <s v="CAMISA SELLO TRASERO"/>
    <n v="25191500"/>
    <s v="Licitación pública"/>
    <n v="2"/>
    <n v="6"/>
    <n v="1"/>
    <n v="256987"/>
    <s v="UNIDAD"/>
    <s v="NO SOLICITADAS"/>
  </r>
  <r>
    <x v="7"/>
    <x v="31"/>
    <n v="10"/>
    <s v="REPUESTOS"/>
    <s v="CAPACITOR, ALS, 115000 MF"/>
    <n v="25191500"/>
    <s v="Licitación pública"/>
    <n v="2"/>
    <n v="6"/>
    <n v="1"/>
    <n v="350000"/>
    <s v="UNIDAD"/>
    <s v="NO SOLICITADAS"/>
  </r>
  <r>
    <x v="7"/>
    <x v="31"/>
    <n v="10"/>
    <s v="REPUESTOS"/>
    <s v="CARRETEL MONTACARGA COMPLETO"/>
    <n v="25191500"/>
    <s v="Licitación pública"/>
    <n v="2"/>
    <n v="6"/>
    <n v="1"/>
    <n v="21500"/>
    <s v="UNIDAD"/>
    <s v="NO SOLICITADAS"/>
  </r>
  <r>
    <x v="7"/>
    <x v="31"/>
    <n v="10"/>
    <s v="REPUESTOS"/>
    <s v="CONECTORES DE 115VAC"/>
    <n v="25191500"/>
    <s v="Licitación pública"/>
    <n v="2"/>
    <n v="6"/>
    <n v="1"/>
    <n v="400000"/>
    <s v="UNIDAD"/>
    <s v="NO SOLICITADAS"/>
  </r>
  <r>
    <x v="7"/>
    <x v="31"/>
    <n v="10"/>
    <s v="REPUESTOS"/>
    <s v="CONECTORES DE 28VDC"/>
    <n v="25191500"/>
    <s v="Licitación pública"/>
    <n v="2"/>
    <n v="6"/>
    <n v="1"/>
    <n v="360852"/>
    <s v="UNIDAD"/>
    <s v="NO SOLICITADAS"/>
  </r>
  <r>
    <x v="7"/>
    <x v="31"/>
    <n v="10"/>
    <s v="REPUESTOS"/>
    <s v="CONTACTOR"/>
    <n v="25191500"/>
    <s v="Licitación pública"/>
    <n v="2"/>
    <n v="6"/>
    <n v="1"/>
    <n v="183400"/>
    <s v="UNIDAD"/>
    <s v="NO SOLICITADAS"/>
  </r>
  <r>
    <x v="7"/>
    <x v="31"/>
    <n v="10"/>
    <s v="REPUESTOS"/>
    <s v="CONTACTOR"/>
    <n v="25191500"/>
    <s v="Licitación pública"/>
    <n v="2"/>
    <n v="6"/>
    <n v="1"/>
    <n v="700000"/>
    <s v="UNIDAD"/>
    <s v="NO SOLICITADAS"/>
  </r>
  <r>
    <x v="7"/>
    <x v="31"/>
    <n v="10"/>
    <s v="REPUESTOS"/>
    <s v="CONTROL DE ACELERACION MECANICO"/>
    <n v="25191500"/>
    <s v="Licitación pública"/>
    <n v="2"/>
    <n v="6"/>
    <n v="1"/>
    <n v="380500"/>
    <s v="UNIDAD"/>
    <s v="NO SOLICITADAS"/>
  </r>
  <r>
    <x v="7"/>
    <x v="31"/>
    <n v="10"/>
    <s v="REPUESTOS"/>
    <s v="HOROMETRO"/>
    <n v="25191500"/>
    <s v="Licitación pública"/>
    <n v="2"/>
    <n v="6"/>
    <n v="1"/>
    <n v="485630"/>
    <s v="UNIDAD"/>
    <s v="NO SOLICITADAS"/>
  </r>
  <r>
    <x v="7"/>
    <x v="31"/>
    <n v="10"/>
    <s v="REPUESTOS"/>
    <s v="INDICADOR AMPERIOS AC"/>
    <n v="25191500"/>
    <s v="Licitación pública"/>
    <n v="2"/>
    <n v="6"/>
    <n v="1"/>
    <n v="686397"/>
    <s v="UNIDAD"/>
    <s v="NO SOLICITADAS"/>
  </r>
  <r>
    <x v="7"/>
    <x v="31"/>
    <n v="10"/>
    <s v="REPUESTOS"/>
    <s v="INDICADOR AMPERIOS DC"/>
    <n v="25191500"/>
    <s v="Licitación pública"/>
    <n v="2"/>
    <n v="6"/>
    <n v="1"/>
    <n v="158952"/>
    <s v="UNIDAD"/>
    <s v="NO SOLICITADAS"/>
  </r>
  <r>
    <x v="7"/>
    <x v="31"/>
    <n v="10"/>
    <s v="REPUESTOS"/>
    <s v="INDICADOR CANT FUEL"/>
    <n v="25191500"/>
    <s v="Licitación pública"/>
    <n v="2"/>
    <n v="6"/>
    <n v="1"/>
    <n v="350000"/>
    <s v="UNIDAD"/>
    <s v="NO SOLICITADAS"/>
  </r>
  <r>
    <x v="7"/>
    <x v="31"/>
    <n v="10"/>
    <s v="REPUESTOS"/>
    <s v="INDICADOR FRECUENCIA"/>
    <n v="25191500"/>
    <s v="Licitación pública"/>
    <n v="2"/>
    <n v="6"/>
    <n v="1"/>
    <n v="538123"/>
    <s v="UNIDAD"/>
    <s v="NO SOLICITADAS"/>
  </r>
  <r>
    <x v="7"/>
    <x v="31"/>
    <n v="10"/>
    <s v="REPUESTOS"/>
    <s v="INDICADOR PRESION OIL"/>
    <n v="25191500"/>
    <s v="Licitación pública"/>
    <n v="2"/>
    <n v="6"/>
    <n v="2"/>
    <n v="817824"/>
    <s v="UNIDAD"/>
    <s v="NO SOLICITADAS"/>
  </r>
  <r>
    <x v="7"/>
    <x v="31"/>
    <n v="10"/>
    <s v="REPUESTOS"/>
    <s v="INDICADOR TEMPERATURA"/>
    <n v="25191500"/>
    <s v="Licitación pública"/>
    <n v="2"/>
    <n v="6"/>
    <n v="1"/>
    <n v="200000"/>
    <s v="UNIDAD"/>
    <s v="NO SOLICITADAS"/>
  </r>
  <r>
    <x v="7"/>
    <x v="31"/>
    <n v="10"/>
    <s v="REPUESTOS"/>
    <s v="INDICADOR VOLTAJE AC"/>
    <n v="25191500"/>
    <s v="Licitación pública"/>
    <n v="2"/>
    <n v="6"/>
    <n v="1"/>
    <n v="741200"/>
    <s v="UNIDAD"/>
    <s v="NO SOLICITADAS"/>
  </r>
  <r>
    <x v="7"/>
    <x v="31"/>
    <n v="10"/>
    <s v="REPUESTOS"/>
    <s v="INDICADOR VOLTAJE DC"/>
    <n v="25191500"/>
    <s v="Licitación pública"/>
    <n v="2"/>
    <n v="6"/>
    <n v="1"/>
    <n v="450180"/>
    <s v="UNIDAD"/>
    <s v="NO SOLICITADAS"/>
  </r>
  <r>
    <x v="7"/>
    <x v="31"/>
    <n v="10"/>
    <s v="REPUESTOS"/>
    <s v="INYECTORES "/>
    <n v="25191500"/>
    <s v="Licitación pública"/>
    <n v="2"/>
    <n v="6"/>
    <n v="1"/>
    <n v="350000"/>
    <s v="UNIDAD"/>
    <s v="NO SOLICITADAS"/>
  </r>
  <r>
    <x v="7"/>
    <x v="31"/>
    <n v="10"/>
    <s v="REPUESTOS"/>
    <s v="JOIN, BALLGOVER LINKAGE"/>
    <n v="25191500"/>
    <s v="Licitación pública"/>
    <n v="2"/>
    <n v="6"/>
    <n v="1"/>
    <n v="65300"/>
    <s v="UNIDAD"/>
    <s v="NO SOLICITADAS"/>
  </r>
  <r>
    <x v="7"/>
    <x v="31"/>
    <n v="10"/>
    <s v="REPUESTOS"/>
    <s v="JUEGO CABLES DE ALTA"/>
    <n v="25191500"/>
    <s v="Licitación pública"/>
    <n v="2"/>
    <n v="6"/>
    <n v="1"/>
    <n v="380000"/>
    <s v="UNIDAD"/>
    <s v="NO SOLICITADAS"/>
  </r>
  <r>
    <x v="7"/>
    <x v="31"/>
    <n v="10"/>
    <s v="REPUESTOS"/>
    <s v="JUEGO DE ANILLOS"/>
    <n v="25191500"/>
    <s v="Licitación pública"/>
    <n v="2"/>
    <n v="6"/>
    <n v="1"/>
    <n v="160340"/>
    <s v="UNIDAD"/>
    <s v="NO SOLICITADAS"/>
  </r>
  <r>
    <x v="7"/>
    <x v="31"/>
    <n v="10"/>
    <s v="REPUESTOS"/>
    <s v="JUEGO DE BUJES MOTOR DE ARRANQUE"/>
    <n v="25191500"/>
    <s v="Licitación pública"/>
    <n v="2"/>
    <n v="6"/>
    <n v="1"/>
    <n v="235100"/>
    <s v="UNIDAD"/>
    <s v="NO SOLICITADAS"/>
  </r>
  <r>
    <x v="7"/>
    <x v="31"/>
    <n v="10"/>
    <s v="REPUESTOS"/>
    <s v="JUEGO DE ELECTRODOS"/>
    <n v="25191500"/>
    <s v="Licitación pública"/>
    <n v="2"/>
    <n v="6"/>
    <n v="1"/>
    <n v="98740"/>
    <s v="UNIDAD"/>
    <s v="NO SOLICITADAS"/>
  </r>
  <r>
    <x v="7"/>
    <x v="31"/>
    <n v="10"/>
    <s v="REPUESTOS"/>
    <s v="JUEGO DE REPUESTOS BOMBA DE COMBUSTIBLE"/>
    <n v="25191500"/>
    <s v="Licitación pública"/>
    <n v="2"/>
    <n v="6"/>
    <n v="1"/>
    <n v="250000"/>
    <s v="UNIDAD"/>
    <s v="NO SOLICITADAS"/>
  </r>
  <r>
    <x v="7"/>
    <x v="31"/>
    <n v="10"/>
    <s v="REPUESTOS"/>
    <s v="JUEGO DE REPUESTOS PARA EL SOPLADOR"/>
    <n v="25191500"/>
    <s v="Licitación pública"/>
    <n v="2"/>
    <n v="6"/>
    <n v="1"/>
    <n v="395210"/>
    <s v="UNIDAD"/>
    <s v="NO SOLICITADAS"/>
  </r>
  <r>
    <x v="7"/>
    <x v="31"/>
    <n v="10"/>
    <s v="REPUESTOS"/>
    <s v="JUEGO DE RESORTES PORTA ESCOBILLAS"/>
    <n v="25191500"/>
    <s v="Licitación pública"/>
    <n v="2"/>
    <n v="6"/>
    <n v="2"/>
    <n v="739024"/>
    <s v="UNIDAD"/>
    <s v="NO SOLICITADAS"/>
  </r>
  <r>
    <x v="7"/>
    <x v="31"/>
    <n v="10"/>
    <s v="REPUESTOS"/>
    <s v="JUGO DE REPUESTOS BOMBA DE AGUA"/>
    <n v="25191500"/>
    <s v="Licitación pública"/>
    <n v="2"/>
    <n v="6"/>
    <n v="1"/>
    <n v="425800"/>
    <s v="UNIDAD"/>
    <s v="NO SOLICITADAS"/>
  </r>
  <r>
    <x v="7"/>
    <x v="31"/>
    <n v="10"/>
    <s v="REPUESTOS"/>
    <s v="KIT CILINDER CROSS"/>
    <n v="25191500"/>
    <s v="Licitación pública"/>
    <n v="2"/>
    <n v="6"/>
    <n v="1"/>
    <n v="360000"/>
    <s v="UNIDAD"/>
    <s v="NO SOLICITADAS"/>
  </r>
  <r>
    <x v="7"/>
    <x v="31"/>
    <n v="10"/>
    <s v="REPUESTOS"/>
    <s v="KIT EMPAQUETADURA"/>
    <n v="25191500"/>
    <s v="Licitación pública"/>
    <n v="2"/>
    <n v="6"/>
    <n v="1"/>
    <n v="150000"/>
    <s v="UNIDAD"/>
    <s v="NO SOLICITADAS"/>
  </r>
  <r>
    <x v="7"/>
    <x v="31"/>
    <n v="10"/>
    <s v="REPUESTOS"/>
    <s v="MAGMETIC SENSOR"/>
    <n v="25191500"/>
    <s v="Licitación pública"/>
    <n v="2"/>
    <n v="6"/>
    <n v="1"/>
    <n v="350000"/>
    <s v="UNIDAD"/>
    <s v="NO SOLICITADAS"/>
  </r>
  <r>
    <x v="7"/>
    <x v="31"/>
    <n v="10"/>
    <s v="REPUESTOS"/>
    <s v="MOTOR DE ARRANQUE"/>
    <n v="25191500"/>
    <s v="Licitación pública"/>
    <n v="2"/>
    <n v="6"/>
    <n v="1"/>
    <n v="650000"/>
    <s v="UNIDAD"/>
    <s v="NO SOLICITADAS"/>
  </r>
  <r>
    <x v="7"/>
    <x v="31"/>
    <n v="10"/>
    <s v="REPUESTOS"/>
    <s v="MOTOR DE ARRANQUE"/>
    <n v="25191500"/>
    <s v="Licitación pública"/>
    <n v="2"/>
    <n v="6"/>
    <n v="1"/>
    <n v="562555"/>
    <s v="UNIDAD"/>
    <s v="NO SOLICITADAS"/>
  </r>
  <r>
    <x v="7"/>
    <x v="31"/>
    <n v="10"/>
    <s v="REPUESTOS"/>
    <s v="MOTOR DE ARRANQUE DELCO"/>
    <n v="25191500"/>
    <s v="Licitación pública"/>
    <n v="2"/>
    <n v="6"/>
    <n v="1"/>
    <n v="600000"/>
    <s v="UNIDAD"/>
    <s v="NO SOLICITADAS"/>
  </r>
  <r>
    <x v="7"/>
    <x v="31"/>
    <n v="10"/>
    <s v="REPUESTOS"/>
    <s v="MOTOR DE ARRANQUE"/>
    <n v="25191500"/>
    <s v="Licitación pública"/>
    <n v="2"/>
    <n v="6"/>
    <n v="1"/>
    <n v="485428"/>
    <s v="UNIDAD"/>
    <s v="NO SOLICITADAS"/>
  </r>
  <r>
    <x v="7"/>
    <x v="31"/>
    <n v="10"/>
    <s v="REPUESTOS"/>
    <s v="MOTOR DE ARRANQUE"/>
    <n v="25191500"/>
    <s v="Licitación pública"/>
    <n v="2"/>
    <n v="6"/>
    <n v="1"/>
    <n v="600000"/>
    <s v="UNIDAD"/>
    <s v="NO SOLICITADAS"/>
  </r>
  <r>
    <x v="7"/>
    <x v="31"/>
    <n v="10"/>
    <s v="REPUESTOS"/>
    <s v="MOTOR DE ARRANQUE"/>
    <n v="25191500"/>
    <s v="Licitación pública"/>
    <n v="2"/>
    <n v="6"/>
    <n v="1"/>
    <n v="780240"/>
    <s v="UNIDAD"/>
    <s v="NO SOLICITADAS"/>
  </r>
  <r>
    <x v="7"/>
    <x v="31"/>
    <n v="10"/>
    <s v="REPUESTOS"/>
    <s v="ORING"/>
    <n v="25191500"/>
    <s v="Licitación pública"/>
    <n v="2"/>
    <n v="6"/>
    <n v="1"/>
    <n v="465300"/>
    <s v="UNIDAD"/>
    <s v="NO SOLICITADAS"/>
  </r>
  <r>
    <x v="7"/>
    <x v="31"/>
    <n v="10"/>
    <s v="REPUESTOS"/>
    <s v="ORING"/>
    <n v="25191500"/>
    <s v="Licitación pública"/>
    <n v="2"/>
    <n v="6"/>
    <n v="2"/>
    <n v="930600"/>
    <s v="UNIDAD"/>
    <s v="NO SOLICITADAS"/>
  </r>
  <r>
    <x v="7"/>
    <x v="31"/>
    <n v="10"/>
    <s v="REPUESTOS"/>
    <s v="OVERSPEED"/>
    <n v="25191500"/>
    <s v="Licitación pública"/>
    <n v="2"/>
    <n v="6"/>
    <n v="1"/>
    <n v="1200000"/>
    <s v="UNIDAD"/>
    <s v="NO SOLICITADAS"/>
  </r>
  <r>
    <x v="7"/>
    <x v="31"/>
    <n v="10"/>
    <s v="REPUESTOS"/>
    <s v="PORTA INYECTOR"/>
    <n v="25191500"/>
    <s v="Licitación pública"/>
    <n v="2"/>
    <n v="6"/>
    <n v="2"/>
    <n v="560000"/>
    <s v="UNIDAD"/>
    <s v="NO SOLICITADAS"/>
  </r>
  <r>
    <x v="7"/>
    <x v="31"/>
    <n v="10"/>
    <s v="REPUESTOS"/>
    <s v="PUMP ASSEMBLY"/>
    <n v="25191500"/>
    <s v="Licitación pública"/>
    <n v="2"/>
    <n v="6"/>
    <n v="1"/>
    <n v="1800000"/>
    <s v="UNIDAD"/>
    <s v="NO SOLICITADAS"/>
  </r>
  <r>
    <x v="7"/>
    <x v="31"/>
    <n v="10"/>
    <s v="REPUESTOS"/>
    <s v="RADIATOR"/>
    <n v="25191500"/>
    <s v="Licitación pública"/>
    <n v="2"/>
    <n v="6"/>
    <n v="1"/>
    <n v="380000"/>
    <s v="UNIDAD"/>
    <s v="NO SOLICITADAS"/>
  </r>
  <r>
    <x v="7"/>
    <x v="31"/>
    <n v="10"/>
    <s v="REPUESTOS"/>
    <s v="RECTIFICADOR 115VAC 115VDC"/>
    <n v="25191500"/>
    <s v="Licitación pública"/>
    <n v="2"/>
    <n v="6"/>
    <n v="1"/>
    <n v="650000"/>
    <s v="UNIDAD"/>
    <s v="NO SOLICITADAS"/>
  </r>
  <r>
    <x v="7"/>
    <x v="31"/>
    <n v="10"/>
    <s v="REPUESTOS"/>
    <s v="RELAY 12VDC"/>
    <n v="25191500"/>
    <s v="Licitación pública"/>
    <n v="2"/>
    <n v="6"/>
    <n v="1"/>
    <n v="73999"/>
    <s v="UNIDAD"/>
    <s v="NO SOLICITADAS"/>
  </r>
  <r>
    <x v="7"/>
    <x v="31"/>
    <n v="10"/>
    <s v="REPUESTOS"/>
    <s v="RELAY 24VDC"/>
    <n v="25191500"/>
    <s v="Licitación pública"/>
    <n v="2"/>
    <n v="6"/>
    <n v="1"/>
    <n v="180000"/>
    <s v="UNIDAD"/>
    <s v="NO SOLICITADAS"/>
  </r>
  <r>
    <x v="7"/>
    <x v="31"/>
    <n v="10"/>
    <s v="REPUESTOS"/>
    <s v="REPUESTOS PARA LOS INYECTORES"/>
    <n v="25191500"/>
    <s v="Licitación pública"/>
    <n v="2"/>
    <n v="6"/>
    <n v="1"/>
    <n v="600300"/>
    <s v="UNIDAD"/>
    <s v="NO SOLICITADAS"/>
  </r>
  <r>
    <x v="7"/>
    <x v="31"/>
    <n v="10"/>
    <s v="REPUESTOS"/>
    <s v="RETENEDOR "/>
    <n v="25191500"/>
    <s v="Licitación pública"/>
    <n v="2"/>
    <n v="6"/>
    <n v="1"/>
    <n v="15000"/>
    <s v="UNIDAD"/>
    <s v="NO SOLICITADAS"/>
  </r>
  <r>
    <x v="7"/>
    <x v="31"/>
    <n v="10"/>
    <s v="REPUESTOS"/>
    <s v="RETENEDOR CIGÜEÑAL DELANTERO"/>
    <n v="25191500"/>
    <s v="Licitación pública"/>
    <n v="2"/>
    <n v="6"/>
    <n v="1"/>
    <n v="250000"/>
    <s v="UNIDAD"/>
    <s v="NO SOLICITADAS"/>
  </r>
  <r>
    <x v="7"/>
    <x v="31"/>
    <n v="10"/>
    <s v="REPUESTOS"/>
    <s v="RETENEDOR CIGÜEÑAL TRASERO"/>
    <n v="25191500"/>
    <s v="Licitación pública"/>
    <n v="2"/>
    <n v="6"/>
    <n v="1"/>
    <n v="250000"/>
    <s v="UNIDAD"/>
    <s v="NO SOLICITADAS"/>
  </r>
  <r>
    <x v="7"/>
    <x v="31"/>
    <n v="10"/>
    <s v="REPUESTOS"/>
    <s v="RODACHINES"/>
    <n v="25191500"/>
    <s v="Licitación pública"/>
    <n v="2"/>
    <n v="6"/>
    <n v="1"/>
    <n v="9000"/>
    <s v="UNIDAD"/>
    <s v="NO SOLICITADAS"/>
  </r>
  <r>
    <x v="7"/>
    <x v="31"/>
    <n v="10"/>
    <s v="REPUESTOS"/>
    <s v="SELLOS DE VALVULA"/>
    <n v="25191500"/>
    <s v="Licitación pública"/>
    <n v="2"/>
    <n v="6"/>
    <n v="1"/>
    <n v="80000"/>
    <s v="UNIDAD"/>
    <s v="NO SOLICITADAS"/>
  </r>
  <r>
    <x v="7"/>
    <x v="31"/>
    <n v="10"/>
    <s v="REPUESTOS"/>
    <s v="SOLENOIDE STARTER"/>
    <n v="25191500"/>
    <s v="Licitación pública"/>
    <n v="2"/>
    <n v="6"/>
    <n v="1"/>
    <n v="75200"/>
    <s v="UNIDAD"/>
    <s v="NO SOLICITADAS"/>
  </r>
  <r>
    <x v="7"/>
    <x v="31"/>
    <n v="10"/>
    <s v="REPUESTOS"/>
    <s v="SUPPRESSOR, SURGE"/>
    <n v="25191500"/>
    <s v="Licitación pública"/>
    <n v="2"/>
    <n v="6"/>
    <n v="1"/>
    <n v="197947"/>
    <s v="UNIDAD"/>
    <s v="NO SOLICITADAS"/>
  </r>
  <r>
    <x v="7"/>
    <x v="31"/>
    <n v="10"/>
    <s v="REPUESTOS"/>
    <s v="SWITCH"/>
    <n v="25191500"/>
    <s v="Licitación pública"/>
    <n v="2"/>
    <n v="6"/>
    <n v="1"/>
    <n v="247029"/>
    <s v="UNIDAD"/>
    <s v="NO SOLICITADAS"/>
  </r>
  <r>
    <x v="7"/>
    <x v="31"/>
    <n v="10"/>
    <s v="REPUESTOS"/>
    <s v="SWITCH 2 POSICIONES"/>
    <n v="25191500"/>
    <s v="Licitación pública"/>
    <n v="2"/>
    <n v="6"/>
    <n v="1"/>
    <n v="188777"/>
    <s v="UNIDAD"/>
    <s v="NO SOLICITADAS"/>
  </r>
  <r>
    <x v="7"/>
    <x v="31"/>
    <n v="10"/>
    <s v="REPUESTOS"/>
    <s v="SWITCH 3 POSICIONES"/>
    <n v="25191500"/>
    <s v="Licitación pública"/>
    <n v="2"/>
    <n v="6"/>
    <n v="1"/>
    <n v="97086"/>
    <s v="UNIDAD"/>
    <s v="NO SOLICITADAS"/>
  </r>
  <r>
    <x v="7"/>
    <x v="31"/>
    <n v="10"/>
    <s v="REPUESTOS"/>
    <s v="SWITCH AUTOMATIC-MANUAL"/>
    <n v="25191500"/>
    <s v="Licitación pública"/>
    <n v="2"/>
    <n v="6"/>
    <n v="1"/>
    <n v="39369"/>
    <s v="UNIDAD"/>
    <s v="NO SOLICITADAS"/>
  </r>
  <r>
    <x v="7"/>
    <x v="31"/>
    <n v="10"/>
    <s v="REPUESTOS"/>
    <s v="SWITCH DE PRESION DE ACEITE"/>
    <n v="25191500"/>
    <s v="Licitación pública"/>
    <n v="2"/>
    <n v="6"/>
    <n v="1"/>
    <n v="300000"/>
    <s v="UNIDAD"/>
    <s v="NO SOLICITADAS"/>
  </r>
  <r>
    <x v="7"/>
    <x v="31"/>
    <n v="10"/>
    <s v="REPUESTOS"/>
    <s v="SWITCH DE PRESION DE ACEITE"/>
    <n v="25191500"/>
    <s v="Licitación pública"/>
    <n v="2"/>
    <n v="6"/>
    <n v="1"/>
    <n v="27278"/>
    <s v="UNIDAD"/>
    <s v="NO SOLICITADAS"/>
  </r>
  <r>
    <x v="7"/>
    <x v="31"/>
    <n v="10"/>
    <s v="REPUESTOS"/>
    <s v="SWITCH DE PRESION DE COMBUSTIBLE"/>
    <n v="25191500"/>
    <s v="Licitación pública"/>
    <n v="2"/>
    <n v="6"/>
    <n v="1"/>
    <n v="80904"/>
    <s v="UNIDAD"/>
    <s v="NO SOLICITADAS"/>
  </r>
  <r>
    <x v="7"/>
    <x v="31"/>
    <n v="10"/>
    <s v="REPUESTOS"/>
    <s v="SWITCH DE TEMPERATURA"/>
    <n v="25191500"/>
    <s v="Licitación pública"/>
    <n v="2"/>
    <n v="6"/>
    <n v="1"/>
    <n v="21575"/>
    <s v="UNIDAD"/>
    <s v="NO SOLICITADAS"/>
  </r>
  <r>
    <x v="7"/>
    <x v="31"/>
    <n v="10"/>
    <s v="REPUESTOS"/>
    <s v="SWITCH METER SELEC VOLT"/>
    <n v="25191500"/>
    <s v="Licitación pública"/>
    <n v="2"/>
    <n v="6"/>
    <n v="1"/>
    <n v="800000"/>
    <s v="UNIDAD"/>
    <s v="NO SOLICITADAS"/>
  </r>
  <r>
    <x v="7"/>
    <x v="31"/>
    <n v="10"/>
    <s v="REPUESTOS"/>
    <s v="SWITCH MICRO APAG EMERG"/>
    <n v="25191500"/>
    <s v="Licitación pública"/>
    <n v="2"/>
    <n v="6"/>
    <n v="3"/>
    <n v="1035579"/>
    <s v="UNIDAD"/>
    <s v="NO SOLICITADAS"/>
  </r>
  <r>
    <x v="7"/>
    <x v="31"/>
    <n v="10"/>
    <s v="REPUESTOS"/>
    <s v="SWITCH PUSH BUTTON TEST"/>
    <n v="25191500"/>
    <s v="Licitación pública"/>
    <n v="2"/>
    <n v="6"/>
    <n v="1"/>
    <n v="200000"/>
    <s v="UNIDAD"/>
    <s v="NO SOLICITADAS"/>
  </r>
  <r>
    <x v="7"/>
    <x v="31"/>
    <n v="10"/>
    <s v="REPUESTOS"/>
    <s v="SWITCH START"/>
    <n v="25191500"/>
    <s v="Licitación pública"/>
    <n v="2"/>
    <n v="6"/>
    <n v="1"/>
    <n v="151022"/>
    <s v="UNIDAD"/>
    <s v="NO SOLICITADAS"/>
  </r>
  <r>
    <x v="7"/>
    <x v="31"/>
    <n v="10"/>
    <s v="REPUESTOS"/>
    <s v="SWITCH TEST-BANK"/>
    <n v="25191500"/>
    <s v="Licitación pública"/>
    <n v="2"/>
    <n v="6"/>
    <n v="1"/>
    <n v="33029"/>
    <s v="UNIDAD"/>
    <s v="NO SOLICITADAS"/>
  </r>
  <r>
    <x v="7"/>
    <x v="31"/>
    <n v="10"/>
    <s v="REPUESTOS"/>
    <s v="SWITCH UNIVERSAL"/>
    <n v="25191500"/>
    <s v="Licitación pública"/>
    <n v="2"/>
    <n v="6"/>
    <n v="2"/>
    <n v="357058"/>
    <s v="UNIDAD"/>
    <s v="NO SOLICITADAS"/>
  </r>
  <r>
    <x v="7"/>
    <x v="31"/>
    <n v="10"/>
    <s v="REPUESTOS"/>
    <s v="TERMOSTATO"/>
    <n v="25191500"/>
    <s v="Licitación pública"/>
    <n v="2"/>
    <n v="6"/>
    <n v="1"/>
    <n v="25000"/>
    <s v="UNIDAD"/>
    <s v="NO SOLICITADAS"/>
  </r>
  <r>
    <x v="7"/>
    <x v="31"/>
    <n v="10"/>
    <s v="REPUESTOS"/>
    <s v="TOBERAS"/>
    <n v="25191500"/>
    <s v="Licitación pública"/>
    <n v="2"/>
    <n v="6"/>
    <n v="1"/>
    <n v="200000"/>
    <s v="UNIDAD"/>
    <s v="NO SOLICITADAS"/>
  </r>
  <r>
    <x v="7"/>
    <x v="31"/>
    <n v="10"/>
    <s v="REPUESTOS"/>
    <s v="TRANSFOMADOR RECT 28VDC"/>
    <n v="25191500"/>
    <s v="Licitación pública"/>
    <n v="2"/>
    <n v="6"/>
    <n v="1"/>
    <n v="120000"/>
    <s v="UNIDAD"/>
    <s v="NO SOLICITADAS"/>
  </r>
  <r>
    <x v="7"/>
    <x v="31"/>
    <n v="10"/>
    <s v="REPUESTOS"/>
    <s v="TURBO CARGADOR"/>
    <n v="25191500"/>
    <s v="Licitación pública"/>
    <n v="2"/>
    <n v="6"/>
    <n v="1"/>
    <n v="4952995"/>
    <s v="UNIDAD"/>
    <s v="NO SOLICITADAS"/>
  </r>
  <r>
    <x v="7"/>
    <x v="31"/>
    <n v="10"/>
    <s v="REPUESTOS"/>
    <s v="TURBINA PRESION BOMBA DE AGUA"/>
    <n v="25191500"/>
    <s v="Licitación pública"/>
    <n v="2"/>
    <n v="6"/>
    <n v="1"/>
    <n v="4952995"/>
    <s v="UNIDAD"/>
    <s v="NO SOLICITADAS"/>
  </r>
  <r>
    <x v="7"/>
    <x v="31"/>
    <n v="10"/>
    <s v="REPUESTOS"/>
    <s v="VALVULAS"/>
    <n v="25191500"/>
    <s v="Licitación pública"/>
    <n v="2"/>
    <n v="6"/>
    <n v="1"/>
    <n v="4952995"/>
    <s v="UNIDAD"/>
    <s v="NO SOLICITADAS"/>
  </r>
  <r>
    <x v="7"/>
    <x v="31"/>
    <n v="10"/>
    <s v="REPUESTOS"/>
    <s v="WASHER "/>
    <n v="31161800"/>
    <s v="Licitación pública"/>
    <n v="2"/>
    <n v="6"/>
    <n v="2"/>
    <n v="1600"/>
    <s v="UNIDAD"/>
    <s v="NO SOLICITADAS"/>
  </r>
  <r>
    <x v="7"/>
    <x v="31"/>
    <n v="10"/>
    <s v="REPUESTOS"/>
    <s v="WASHER "/>
    <n v="31161800"/>
    <s v="Licitación pública"/>
    <n v="2"/>
    <n v="6"/>
    <n v="5"/>
    <n v="6000"/>
    <s v="UNIDAD"/>
    <s v="NO SOLICITADAS"/>
  </r>
  <r>
    <x v="7"/>
    <x v="34"/>
    <n v="10"/>
    <s v="OTROS MATERIALES Y SUMINISTROS"/>
    <s v="GUACAL PARA PERRO GRANDE 40 KG"/>
    <n v="10111300"/>
    <s v="Selección abreviada menor cuantía"/>
    <n v="2"/>
    <n v="1"/>
    <n v="2"/>
    <n v="1100000"/>
    <s v="UNIDAD"/>
    <s v="NO SOLICITADAS"/>
  </r>
  <r>
    <x v="7"/>
    <x v="34"/>
    <n v="10"/>
    <s v="OTROS MATERIALES Y SUMINISTROS"/>
    <s v="JACK CON PROTECCIÓN DE DATOS"/>
    <n v="39121700"/>
    <s v="Selección abreviada menor cuantía"/>
    <n v="2"/>
    <n v="2"/>
    <n v="30"/>
    <n v="410550"/>
    <s v="UNIDAD"/>
    <s v="NO SOLICITADAS"/>
  </r>
  <r>
    <x v="7"/>
    <x v="34"/>
    <n v="10"/>
    <s v="OTROS MATERIALES Y SUMINISTROS"/>
    <s v="LAMINAS DE REPUESTO PARA LA LAMPARA MATAZANCUDOS POR 25 UNIDADES"/>
    <n v="10191703"/>
    <s v="Selección abreviada menor cuantía"/>
    <n v="2"/>
    <n v="1"/>
    <n v="2"/>
    <n v="620000"/>
    <s v="UNIDAD"/>
    <s v="NO SOLICITADAS"/>
  </r>
  <r>
    <x v="7"/>
    <x v="34"/>
    <n v="10"/>
    <s v="OTROS MATERIALES Y SUMINISTROS"/>
    <s v="LAMPARA MATAZANCUDOS ELECTRICA DE 2000 WTS, TENSION 120 V CA/ 60 HZ"/>
    <n v="10191703"/>
    <s v="Selección abreviada menor cuantía"/>
    <n v="2"/>
    <n v="1"/>
    <n v="7"/>
    <n v="4331600"/>
    <s v="UNIDAD"/>
    <s v="NO SOLICITADAS"/>
  </r>
  <r>
    <x v="7"/>
    <x v="34"/>
    <n v="10"/>
    <s v="OTROS MATERIALES Y SUMINISTROS"/>
    <s v="LUCES LED"/>
    <n v="32111503"/>
    <s v="Selección abreviada subasta inversa"/>
    <n v="2"/>
    <n v="10"/>
    <n v="30"/>
    <n v="1050000"/>
    <s v="UNIDAD"/>
    <s v="NO SOLICITADAS"/>
  </r>
  <r>
    <x v="7"/>
    <x v="34"/>
    <n v="10"/>
    <s v="OTROS MATERIALES Y SUMINISTROS"/>
    <s v="MATERIALES ELECTRICOS"/>
    <n v="39131711"/>
    <s v="Selección abreviada subasta inversa"/>
    <n v="2"/>
    <n v="10"/>
    <n v="1"/>
    <n v="30227767"/>
    <s v="GLOBAL"/>
    <s v="NO SOLICITADAS"/>
  </r>
  <r>
    <x v="7"/>
    <x v="34"/>
    <n v="16"/>
    <s v="OTROS MATERIALES Y SUMINISTROS"/>
    <s v="MATERIALES ELECTRICOS"/>
    <n v="39131711"/>
    <s v="Selección abreviada subasta inversa"/>
    <n v="2"/>
    <n v="10"/>
    <n v="1"/>
    <n v="30000000"/>
    <s v="GLOBAL"/>
    <s v="NO SOLICITADAS"/>
  </r>
  <r>
    <x v="7"/>
    <x v="34"/>
    <n v="10"/>
    <s v="OTROS MATERIALES Y SUMINISTROS"/>
    <s v="PASTA PARA SOLDADURA DE ESTAÑO GRAMOS"/>
    <n v="39121700"/>
    <s v="Selección abreviada subasta inversa"/>
    <n v="2"/>
    <n v="10"/>
    <n v="1"/>
    <n v="198000"/>
    <s v="TARRO"/>
    <s v="NO SOLICITADAS"/>
  </r>
  <r>
    <x v="7"/>
    <x v="34"/>
    <n v="10"/>
    <s v="OTROS MATERIALES Y SUMINISTROS"/>
    <s v="PLATILLOS ENGOMADOS PARA CONTROL DE ZANCUDOS DE LARGA ACCION "/>
    <n v="10191700"/>
    <s v="Selección abreviada menor cuantía"/>
    <n v="2"/>
    <n v="1"/>
    <n v="80"/>
    <n v="160000"/>
    <s v="UNIDAD"/>
    <s v="NO SOLICITADAS"/>
  </r>
  <r>
    <x v="7"/>
    <x v="34"/>
    <n v="10"/>
    <s v="OTROS MATERIALES Y SUMINISTROS"/>
    <s v="TRAMPA ELECTRICA PARA RATAS TENSION 120 V"/>
    <n v="10191701"/>
    <s v="Selección abreviada menor cuantía"/>
    <n v="2"/>
    <n v="1"/>
    <n v="1"/>
    <n v="580000"/>
    <s v="UNIDAD"/>
    <s v="NO SOLICITADAS"/>
  </r>
  <r>
    <x v="7"/>
    <x v="34"/>
    <n v="10"/>
    <s v="OTROS MATERIALES Y SUMINISTROS"/>
    <s v="PIN COTTER 1/16 X 1"/>
    <n v="31162800"/>
    <s v="Licitación pública"/>
    <n v="2"/>
    <n v="6"/>
    <n v="90"/>
    <n v="26775"/>
    <s v="UNIDAD"/>
    <s v="NO SOLICITADAS"/>
  </r>
  <r>
    <x v="7"/>
    <x v="34"/>
    <n v="10"/>
    <s v="OTROS MATERIALES Y SUMINISTROS"/>
    <s v="PIN COTTER 1/16 X 1/14"/>
    <n v="31162800"/>
    <s v="Licitación pública"/>
    <n v="2"/>
    <n v="6"/>
    <n v="90"/>
    <n v="26775"/>
    <s v="UNIDAD"/>
    <s v="NO SOLICITADAS"/>
  </r>
  <r>
    <x v="7"/>
    <x v="34"/>
    <n v="10"/>
    <s v="OTROS MATERIALES Y SUMINISTROS"/>
    <s v="PIN COTTER 1/16 X 1/2"/>
    <n v="31162800"/>
    <s v="Licitación pública"/>
    <n v="2"/>
    <n v="6"/>
    <n v="10"/>
    <n v="2975"/>
    <s v="UNIDAD"/>
    <s v="NO SOLICITADAS"/>
  </r>
  <r>
    <x v="7"/>
    <x v="34"/>
    <n v="10"/>
    <s v="OTROS MATERIALES Y SUMINISTROS"/>
    <s v="WIRE TWISTER ( TORNILLO DE ALAMBRE )"/>
    <n v="20121900"/>
    <s v="Licitación pública"/>
    <n v="2"/>
    <n v="6"/>
    <n v="3"/>
    <n v="240000"/>
    <s v="UNIDAD"/>
    <s v="NO SOLICITADAS"/>
  </r>
  <r>
    <x v="7"/>
    <x v="34"/>
    <n v="10"/>
    <s v="OTROS MATERIALES Y SUMINISTROS"/>
    <s v="BATERY PACK"/>
    <n v="60104906"/>
    <s v="Licitación pública"/>
    <n v="2"/>
    <n v="6"/>
    <n v="3"/>
    <n v="360000"/>
    <s v="UNIDAD"/>
    <s v="NO SOLICITADAS"/>
  </r>
  <r>
    <x v="7"/>
    <x v="34"/>
    <n v="10"/>
    <s v="OTROS MATERIALES Y SUMINISTROS"/>
    <s v="BATTERY CHARGER 9.6VDC-18VDC, POST- AND SLIDE-ON STYLES"/>
    <n v="26111704"/>
    <s v="Licitación pública"/>
    <n v="2"/>
    <n v="6"/>
    <n v="3"/>
    <n v="600000"/>
    <s v="UNIDAD"/>
    <s v="NO SOLICITADAS"/>
  </r>
  <r>
    <x v="7"/>
    <x v="34"/>
    <n v="10"/>
    <s v="OTROS MATERIALES Y SUMINISTROS"/>
    <s v="WYPALL X-70"/>
    <n v="47131900"/>
    <s v="Licitación pública"/>
    <n v="2"/>
    <n v="6"/>
    <n v="30"/>
    <n v="1338750"/>
    <s v="UNIDAD"/>
    <s v="NO SOLICITADAS"/>
  </r>
  <r>
    <x v="7"/>
    <x v="34"/>
    <n v="10"/>
    <s v="OTROS MATERIALES Y SUMINISTROS"/>
    <s v="GUANTES DE NITRILO"/>
    <n v="42132200"/>
    <s v="Licitación pública"/>
    <n v="2"/>
    <n v="6"/>
    <n v="30"/>
    <n v="1713600"/>
    <s v="UNIDAD"/>
    <s v="NO SOLICITADAS"/>
  </r>
  <r>
    <x v="7"/>
    <x v="34"/>
    <n v="10"/>
    <s v="OTROS MATERIALES Y SUMINISTROS"/>
    <s v="COR-BAN 22"/>
    <n v="11162302"/>
    <s v="Licitación pública"/>
    <n v="2"/>
    <n v="6"/>
    <n v="1"/>
    <n v="86300"/>
    <s v="GALON"/>
    <s v="NO SOLICITADAS"/>
  </r>
  <r>
    <x v="7"/>
    <x v="34"/>
    <n v="10"/>
    <s v="OTROS MATERIALES Y SUMINISTROS"/>
    <s v="COR-BAN 27"/>
    <n v="11162302"/>
    <s v="Licitación pública"/>
    <n v="2"/>
    <n v="6"/>
    <n v="1"/>
    <n v="92501"/>
    <s v="GALON"/>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FUSE"/>
    <n v="39121600"/>
    <s v="Licitación pública"/>
    <n v="2"/>
    <n v="6"/>
    <n v="30"/>
    <n v="214200"/>
    <s v="UNIDAD"/>
    <s v="NO SOLICITADAS"/>
  </r>
  <r>
    <x v="7"/>
    <x v="34"/>
    <n v="10"/>
    <s v="OTROS MATERIALES Y SUMINISTROS"/>
    <s v="BATTERY 9V"/>
    <n v="26111702"/>
    <s v="Licitación pública"/>
    <n v="2"/>
    <n v="6"/>
    <n v="30"/>
    <n v="428400"/>
    <s v="UNIDAD"/>
    <s v="NO SOLICITADAS"/>
  </r>
  <r>
    <x v="7"/>
    <x v="34"/>
    <n v="10"/>
    <s v="OTROS MATERIALES Y SUMINISTROS"/>
    <s v="BATTERY AA"/>
    <n v="26111702"/>
    <s v="Licitación pública"/>
    <n v="2"/>
    <n v="6"/>
    <n v="30"/>
    <n v="214200"/>
    <s v="UNIDAD"/>
    <s v="NO SOLICITADAS"/>
  </r>
  <r>
    <x v="7"/>
    <x v="34"/>
    <n v="10"/>
    <s v="OTROS MATERIALES Y SUMINISTROS"/>
    <s v="BATTERY AAA"/>
    <n v="26111702"/>
    <s v="Licitación pública"/>
    <n v="2"/>
    <n v="6"/>
    <n v="30"/>
    <n v="214200"/>
    <s v="UNIDAD"/>
    <s v="NO SOLICITADAS"/>
  </r>
  <r>
    <x v="7"/>
    <x v="34"/>
    <n v="10"/>
    <s v="OTROS MATERIALES Y SUMINISTROS"/>
    <s v="BATTERY TIPO C"/>
    <n v="26111702"/>
    <s v="Licitación pública"/>
    <n v="2"/>
    <n v="6"/>
    <n v="30"/>
    <n v="321300"/>
    <s v="UNIDAD"/>
    <s v="NO SOLICITADAS"/>
  </r>
  <r>
    <x v="7"/>
    <x v="34"/>
    <n v="10"/>
    <s v="OTROS MATERIALES Y SUMINISTROS"/>
    <s v="BATTERY TIPO D"/>
    <n v="26111702"/>
    <s v="Licitación pública"/>
    <n v="2"/>
    <n v="6"/>
    <n v="30"/>
    <n v="428400"/>
    <s v="UNIDAD"/>
    <s v="NO SOLICITADAS"/>
  </r>
  <r>
    <x v="7"/>
    <x v="34"/>
    <n v="10"/>
    <s v="OTROS MATERIALES Y SUMINISTROS"/>
    <s v="RING TERMINAL AWG 22-18 COLOR ROJO NO.  4"/>
    <n v="39121600"/>
    <s v="Licitación pública"/>
    <n v="2"/>
    <n v="6"/>
    <n v="30"/>
    <n v="107100"/>
    <s v="UNIDAD"/>
    <s v="NO SOLICITADAS"/>
  </r>
  <r>
    <x v="7"/>
    <x v="34"/>
    <n v="10"/>
    <s v="OTROS MATERIALES Y SUMINISTROS"/>
    <s v="RING TERMINAL AWG 22-18 COLOR ROJO NO.  6"/>
    <n v="39121600"/>
    <s v="Licitación pública"/>
    <n v="2"/>
    <n v="6"/>
    <n v="30"/>
    <n v="107100"/>
    <s v="UNIDAD"/>
    <s v="NO SOLICITADAS"/>
  </r>
  <r>
    <x v="7"/>
    <x v="34"/>
    <n v="10"/>
    <s v="OTROS MATERIALES Y SUMINISTROS"/>
    <s v="RING TERMINAL AWG 22-18 COLOR ROJO NO.  8"/>
    <n v="39121600"/>
    <s v="Licitación pública"/>
    <n v="2"/>
    <n v="6"/>
    <n v="30"/>
    <n v="107100"/>
    <s v="UNIDAD"/>
    <s v="NO SOLICITADAS"/>
  </r>
  <r>
    <x v="7"/>
    <x v="34"/>
    <n v="10"/>
    <s v="OTROS MATERIALES Y SUMINISTROS"/>
    <s v="RING TERMINAL AWG 22-18 COLOR ROJO NO.  10"/>
    <n v="39121600"/>
    <s v="Licitación pública"/>
    <n v="2"/>
    <n v="6"/>
    <n v="30"/>
    <n v="107100"/>
    <s v="UNIDAD"/>
    <s v="NO SOLICITADAS"/>
  </r>
  <r>
    <x v="7"/>
    <x v="34"/>
    <n v="10"/>
    <s v="OTROS MATERIALES Y SUMINISTROS"/>
    <s v="RING TERMINAL AWG 22-18 COLOR ROJO NO.  1/4"/>
    <n v="39121600"/>
    <s v="Licitación pública"/>
    <n v="2"/>
    <n v="6"/>
    <n v="30"/>
    <n v="107100"/>
    <s v="UNIDAD"/>
    <s v="NO SOLICITADAS"/>
  </r>
  <r>
    <x v="7"/>
    <x v="34"/>
    <n v="10"/>
    <s v="OTROS MATERIALES Y SUMINISTROS"/>
    <s v="RING TERMINAL AWG 22-18 COLOR ROJO NO.  5/16"/>
    <n v="39121600"/>
    <s v="Licitación pública"/>
    <n v="2"/>
    <n v="6"/>
    <n v="30"/>
    <n v="107100"/>
    <s v="UNIDAD"/>
    <s v="NO SOLICITADAS"/>
  </r>
  <r>
    <x v="7"/>
    <x v="34"/>
    <n v="10"/>
    <s v="OTROS MATERIALES Y SUMINISTROS"/>
    <s v="RING TERMINAL AWG 16-14 COLOR AZUL NO. 4"/>
    <n v="39121600"/>
    <s v="Licitación pública"/>
    <n v="2"/>
    <n v="6"/>
    <n v="30"/>
    <n v="107100"/>
    <s v="UNIDAD"/>
    <s v="NO SOLICITADAS"/>
  </r>
  <r>
    <x v="7"/>
    <x v="34"/>
    <n v="10"/>
    <s v="OTROS MATERIALES Y SUMINISTROS"/>
    <s v="RING TERMINAL AWG 16-14 COLOR AZUL NO. 6"/>
    <n v="39121600"/>
    <s v="Licitación pública"/>
    <n v="2"/>
    <n v="6"/>
    <n v="30"/>
    <n v="107100"/>
    <s v="UNIDAD"/>
    <s v="NO SOLICITADAS"/>
  </r>
  <r>
    <x v="7"/>
    <x v="34"/>
    <n v="10"/>
    <s v="OTROS MATERIALES Y SUMINISTROS"/>
    <s v="RING TERMINAL AWG 16-14 COLOR AZUL NO. 8"/>
    <n v="39121600"/>
    <s v="Licitación pública"/>
    <n v="2"/>
    <n v="6"/>
    <n v="30"/>
    <n v="107100"/>
    <s v="UNIDAD"/>
    <s v="NO SOLICITADAS"/>
  </r>
  <r>
    <x v="7"/>
    <x v="34"/>
    <n v="10"/>
    <s v="OTROS MATERIALES Y SUMINISTROS"/>
    <s v="RING TERMINAL AWG 16-14 COLOR AZUL NO. 10"/>
    <n v="39121600"/>
    <s v="Licitación pública"/>
    <n v="2"/>
    <n v="6"/>
    <n v="30"/>
    <n v="107100"/>
    <s v="UNIDAD"/>
    <s v="NO SOLICITADAS"/>
  </r>
  <r>
    <x v="7"/>
    <x v="34"/>
    <n v="10"/>
    <s v="OTROS MATERIALES Y SUMINISTROS"/>
    <s v="RING TERMINAL AWG 16-14 COLOR AZUL NO. 1/4"/>
    <n v="39121600"/>
    <s v="Licitación pública"/>
    <n v="2"/>
    <n v="6"/>
    <n v="30"/>
    <n v="107100"/>
    <s v="UNIDAD"/>
    <s v="NO SOLICITADAS"/>
  </r>
  <r>
    <x v="7"/>
    <x v="34"/>
    <n v="10"/>
    <s v="OTROS MATERIALES Y SUMINISTROS"/>
    <s v="RING TERMINAL AWG 16-14 COLOR AZUL NO. 5/16"/>
    <n v="39121600"/>
    <s v="Licitación pública"/>
    <n v="2"/>
    <n v="6"/>
    <n v="30"/>
    <n v="107100"/>
    <s v="UNIDAD"/>
    <s v="NO SOLICITADAS"/>
  </r>
  <r>
    <x v="7"/>
    <x v="34"/>
    <n v="10"/>
    <s v="OTROS MATERIALES Y SUMINISTROS"/>
    <s v="RING TERMINAL AWG 12-10 COLOR AMARILLO NO. 6"/>
    <n v="39121600"/>
    <s v="Licitación pública"/>
    <n v="2"/>
    <n v="6"/>
    <n v="30"/>
    <n v="107100"/>
    <s v="UNIDAD"/>
    <s v="NO SOLICITADAS"/>
  </r>
  <r>
    <x v="7"/>
    <x v="34"/>
    <n v="10"/>
    <s v="OTROS MATERIALES Y SUMINISTROS"/>
    <s v="RING TERMINAL AWG 12-10 COLOR AMARILLO NO. 8"/>
    <n v="39121600"/>
    <s v="Licitación pública"/>
    <n v="2"/>
    <n v="6"/>
    <n v="30"/>
    <n v="107100"/>
    <s v="UNIDAD"/>
    <s v="NO SOLICITADAS"/>
  </r>
  <r>
    <x v="7"/>
    <x v="34"/>
    <n v="10"/>
    <s v="OTROS MATERIALES Y SUMINISTROS"/>
    <s v="SPLICE AWG 22-18 COLOR ROJO"/>
    <n v="39121600"/>
    <s v="Licitación pública"/>
    <n v="2"/>
    <n v="6"/>
    <n v="30"/>
    <n v="192780"/>
    <s v="UNIDAD"/>
    <s v="NO SOLICITADAS"/>
  </r>
  <r>
    <x v="7"/>
    <x v="34"/>
    <n v="10"/>
    <s v="OTROS MATERIALES Y SUMINISTROS"/>
    <s v="SPLICE AWG 16-14 COLOR AZUL "/>
    <n v="39121600"/>
    <s v="Licitación pública"/>
    <n v="2"/>
    <n v="6"/>
    <n v="30"/>
    <n v="192780"/>
    <s v="UNIDAD"/>
    <s v="NO SOLICITADAS"/>
  </r>
  <r>
    <x v="7"/>
    <x v="34"/>
    <n v="10"/>
    <s v="OTROS MATERIALES Y SUMINISTROS"/>
    <s v="SPLICE AWG 12-10 COLOR AMARILLO"/>
    <n v="39121600"/>
    <s v="Licitación pública"/>
    <n v="2"/>
    <n v="6"/>
    <n v="30"/>
    <n v="192780"/>
    <s v="UNIDAD"/>
    <s v="NO SOLICITADAS"/>
  </r>
  <r>
    <x v="7"/>
    <x v="34"/>
    <n v="10"/>
    <s v="OTROS MATERIALES Y SUMINISTROS"/>
    <s v="PIN EXTRACTOR RED PLASTICO"/>
    <n v="31162416"/>
    <s v="Licitación pública"/>
    <n v="2"/>
    <n v="6"/>
    <n v="30"/>
    <n v="321300"/>
    <s v="UNIDAD"/>
    <s v="NO SOLICITADAS"/>
  </r>
  <r>
    <x v="7"/>
    <x v="34"/>
    <n v="10"/>
    <s v="OTROS MATERIALES Y SUMINISTROS"/>
    <s v="PIN EXTRACTOR BLUE PLASTICO"/>
    <n v="31162416"/>
    <s v="Licitación pública"/>
    <n v="2"/>
    <n v="6"/>
    <n v="30"/>
    <n v="321300"/>
    <s v="UNIDAD"/>
    <s v="NO SOLICITADAS"/>
  </r>
  <r>
    <x v="7"/>
    <x v="34"/>
    <n v="10"/>
    <s v="OTROS MATERIALES Y SUMINISTROS"/>
    <s v="PIN EXTRACTOR GREEN"/>
    <n v="31162416"/>
    <s v="Licitación pública"/>
    <n v="2"/>
    <n v="6"/>
    <n v="30"/>
    <n v="321300"/>
    <s v="UNIDAD"/>
    <s v="NO SOLICITADAS"/>
  </r>
  <r>
    <x v="7"/>
    <x v="34"/>
    <n v="10"/>
    <s v="OTROS MATERIALES Y SUMINISTROS"/>
    <s v="PIN EXTRACTOR GREEN METALICO"/>
    <n v="31162416"/>
    <s v="Licitación pública"/>
    <n v="2"/>
    <n v="6"/>
    <n v="10"/>
    <n v="2784"/>
    <s v="UNIDAD"/>
    <s v="NO SOLICITADAS"/>
  </r>
  <r>
    <x v="7"/>
    <x v="34"/>
    <n v="10"/>
    <s v="OTROS MATERIALES Y SUMINISTROS"/>
    <s v="PIN EXTRACTOR RED METALICO"/>
    <n v="31162416"/>
    <s v="Licitación pública"/>
    <n v="2"/>
    <n v="6"/>
    <n v="15"/>
    <n v="4176"/>
    <s v="UNIDAD"/>
    <s v="NO SOLICITADAS"/>
  </r>
  <r>
    <x v="7"/>
    <x v="34"/>
    <n v="10"/>
    <s v="OTROS MATERIALES Y SUMINISTROS"/>
    <s v="PIN EXTRACTOR BLUE METALICO"/>
    <n v="31162416"/>
    <s v="Licitación pública"/>
    <n v="2"/>
    <n v="6"/>
    <n v="10"/>
    <n v="2784"/>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ESCONEXION RAPIDA (TABS) MACHO-HEMBRA"/>
    <n v="39121600"/>
    <s v="Licitación pública"/>
    <n v="2"/>
    <n v="6"/>
    <n v="30"/>
    <n v="107100"/>
    <s v="UNIDAD"/>
    <s v="NO SOLICITADAS"/>
  </r>
  <r>
    <x v="7"/>
    <x v="34"/>
    <n v="10"/>
    <s v="OTROS MATERIALES Y SUMINISTROS"/>
    <s v="DIODO "/>
    <n v="32111500"/>
    <s v="Licitación pública"/>
    <n v="2"/>
    <n v="6"/>
    <n v="30"/>
    <n v="225000"/>
    <s v="UNIDAD"/>
    <s v="NO SOLICITADAS"/>
  </r>
  <r>
    <x v="7"/>
    <x v="34"/>
    <n v="10"/>
    <s v="OTROS MATERIALES Y SUMINISTROS"/>
    <s v="BENCH GRINDER   (ESMERIL)"/>
    <n v="23131503"/>
    <s v="Licitación pública"/>
    <n v="2"/>
    <n v="6"/>
    <n v="1"/>
    <n v="110000"/>
    <s v="UNIDAD"/>
    <s v="NO SOLICITADAS"/>
  </r>
  <r>
    <x v="7"/>
    <x v="34"/>
    <n v="10"/>
    <s v="OTROS MATERIALES Y SUMINISTROS"/>
    <s v="TORQUE SEAL ORANGE"/>
    <n v="31201600"/>
    <s v="Licitación pública"/>
    <n v="2"/>
    <n v="6"/>
    <n v="30"/>
    <n v="486000"/>
    <s v="UNIDAD"/>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107100"/>
    <s v="METRO"/>
    <s v="NO SOLICITADAS"/>
  </r>
  <r>
    <x v="7"/>
    <x v="34"/>
    <n v="10"/>
    <s v="OTROS MATERIALES Y SUMINISTROS"/>
    <s v="CABLE"/>
    <n v="26121600"/>
    <s v="Licitación pública"/>
    <n v="2"/>
    <n v="6"/>
    <n v="30"/>
    <n v="99960"/>
    <s v="METRO"/>
    <s v="NO SOLICITADAS"/>
  </r>
  <r>
    <x v="7"/>
    <x v="34"/>
    <n v="10"/>
    <s v="OTROS MATERIALES Y SUMINISTROS"/>
    <s v="CABLE"/>
    <n v="26121600"/>
    <s v="Licitación pública"/>
    <n v="2"/>
    <n v="6"/>
    <n v="30"/>
    <n v="92820"/>
    <s v="METRO"/>
    <s v="NO SOLICITADAS"/>
  </r>
  <r>
    <x v="7"/>
    <x v="34"/>
    <n v="10"/>
    <s v="OTROS MATERIALES Y SUMINISTROS"/>
    <s v="CABLE"/>
    <n v="26121600"/>
    <s v="Licitación pública"/>
    <n v="2"/>
    <n v="6"/>
    <n v="30"/>
    <n v="142800"/>
    <s v="METRO"/>
    <s v="NO SOLICITADAS"/>
  </r>
  <r>
    <x v="7"/>
    <x v="34"/>
    <n v="10"/>
    <s v="OTROS MATERIALES Y SUMINISTROS"/>
    <s v="ALAMBRE COBRE  CAL. 26"/>
    <n v="31151800"/>
    <s v="Licitación pública"/>
    <n v="2"/>
    <n v="6"/>
    <n v="1"/>
    <n v="56900"/>
    <s v="UNIDAD"/>
    <s v="NO SOLICITADAS"/>
  </r>
  <r>
    <x v="7"/>
    <x v="34"/>
    <n v="10"/>
    <s v="OTROS MATERIALES Y SUMINISTROS"/>
    <s v="FUSIBLE MULTIMETRO FLUKE  250V  10A"/>
    <n v="39121700"/>
    <s v="Licitación pública"/>
    <n v="2"/>
    <n v="6"/>
    <n v="20"/>
    <n v="712000"/>
    <s v="UNIDAD"/>
    <s v="NO SOLICITADAS"/>
  </r>
  <r>
    <x v="7"/>
    <x v="34"/>
    <n v="10"/>
    <s v="OTROS MATERIALES Y SUMINISTROS"/>
    <s v="KIT DE DERRAMES "/>
    <n v="47131900"/>
    <s v="Licitación pública"/>
    <n v="2"/>
    <n v="6"/>
    <n v="20"/>
    <n v="6400000"/>
    <s v="GLOBAL"/>
    <s v="NO SOLICITADAS"/>
  </r>
  <r>
    <x v="7"/>
    <x v="34"/>
    <n v="10"/>
    <s v="OTROS MATERIALES Y SUMINISTROS"/>
    <s v="BULTO DE TRAPOS"/>
    <n v="47131500"/>
    <s v="Licitación pública"/>
    <n v="2"/>
    <n v="6"/>
    <n v="1"/>
    <n v="10000"/>
    <s v="UNIDAD"/>
    <s v="NO SOLICITADAS"/>
  </r>
  <r>
    <x v="7"/>
    <x v="34"/>
    <n v="10"/>
    <s v="OTROS MATERIALES Y SUMINISTROS"/>
    <s v="ESPONJA ABRASIVA 3M "/>
    <n v="31191505"/>
    <s v="Licitación pública"/>
    <n v="2"/>
    <n v="6"/>
    <n v="1"/>
    <n v="18900"/>
    <s v="UNIDAD"/>
    <s v="NO SOLICITADAS"/>
  </r>
  <r>
    <x v="7"/>
    <x v="34"/>
    <n v="10"/>
    <s v="OTROS MATERIALES Y SUMINISTROS"/>
    <s v="BROCHA 4&quot;"/>
    <n v="31211904"/>
    <s v="Licitación pública"/>
    <n v="2"/>
    <n v="6"/>
    <n v="35"/>
    <n v="299880"/>
    <s v="UNIDAD"/>
    <s v="NO SOLICITADAS"/>
  </r>
  <r>
    <x v="7"/>
    <x v="34"/>
    <n v="10"/>
    <s v="OTROS MATERIALES Y SUMINISTROS"/>
    <s v="BROCHA 2&quot;"/>
    <n v="31211904"/>
    <s v="Licitación pública"/>
    <n v="2"/>
    <n v="6"/>
    <n v="28"/>
    <n v="149940"/>
    <s v="UNIDAD"/>
    <s v="NO SOLICITADAS"/>
  </r>
  <r>
    <x v="7"/>
    <x v="34"/>
    <n v="10"/>
    <s v="OTROS MATERIALES Y SUMINISTROS"/>
    <s v="VASELINA USO INDUSTRIAL "/>
    <n v="15121900"/>
    <s v="Licitación pública"/>
    <n v="2"/>
    <n v="6"/>
    <n v="4"/>
    <n v="101440"/>
    <s v="UNIDAD"/>
    <s v="NO SOLICITADAS"/>
  </r>
  <r>
    <x v="7"/>
    <x v="34"/>
    <n v="10"/>
    <s v="OTROS MATERIALES Y SUMINISTROS"/>
    <s v="LOCKWIRE .032, STAINLESS STEEL MS20995C32 "/>
    <n v="31151800"/>
    <s v="Licitación pública"/>
    <n v="2"/>
    <n v="6"/>
    <n v="21"/>
    <n v="1806000"/>
    <s v="UNIDAD"/>
    <s v="NO SOLICITADAS"/>
  </r>
  <r>
    <x v="7"/>
    <x v="34"/>
    <n v="10"/>
    <s v="OTROS MATERIALES Y SUMINISTROS"/>
    <s v="CINTA DE ENMASCARAR 2&quot;"/>
    <n v="31201517"/>
    <s v="Licitación pública"/>
    <n v="2"/>
    <n v="6"/>
    <n v="30"/>
    <n v="78000"/>
    <s v="UNIDAD"/>
    <s v="NO SOLICITADAS"/>
  </r>
  <r>
    <x v="7"/>
    <x v="34"/>
    <n v="10"/>
    <s v="OTROS MATERIALES Y SUMINISTROS"/>
    <s v="CINTA DE ENMASCARAR 1&quot;"/>
    <n v="31201517"/>
    <s v="Licitación pública"/>
    <n v="2"/>
    <n v="6"/>
    <n v="3"/>
    <n v="6000"/>
    <s v="UNIDAD"/>
    <s v="NO SOLICITADAS"/>
  </r>
  <r>
    <x v="7"/>
    <x v="34"/>
    <n v="10"/>
    <s v="OTROS MATERIALES Y SUMINISTROS"/>
    <s v="LOCKWIRE .020, STAINLESS STEEL MS20995C20 "/>
    <n v="31151800"/>
    <s v="Licitación pública"/>
    <n v="2"/>
    <n v="6"/>
    <n v="20"/>
    <n v="800000"/>
    <s v="UNIDAD"/>
    <s v="NO SOLICITADAS"/>
  </r>
  <r>
    <x v="7"/>
    <x v="34"/>
    <n v="10"/>
    <s v="OTROS MATERIALES Y SUMINISTROS"/>
    <s v="LOCKWIRE .025, STAINLESS STEEL MS20995C25 "/>
    <n v="31151800"/>
    <s v="Licitación pública"/>
    <n v="2"/>
    <n v="6"/>
    <n v="20"/>
    <n v="2975000"/>
    <s v="UNIDAD"/>
    <s v="NO SOLICITADAS"/>
  </r>
  <r>
    <x v="7"/>
    <x v="34"/>
    <n v="10"/>
    <s v="OTROS MATERIALES Y SUMINISTROS"/>
    <s v="GUANTES NEOPRENO"/>
    <n v="46181504"/>
    <s v="Licitación pública"/>
    <n v="2"/>
    <n v="6"/>
    <n v="18"/>
    <n v="990000"/>
    <s v="GLOBAL"/>
    <s v="NO SOLICITADAS"/>
  </r>
  <r>
    <x v="7"/>
    <x v="34"/>
    <n v="10"/>
    <s v="OTROS MATERIALES Y SUMINISTROS"/>
    <s v="BROCHA DE 3&quot;"/>
    <n v="31211904"/>
    <s v="Licitación pública"/>
    <n v="2"/>
    <n v="6"/>
    <n v="25"/>
    <n v="1725500"/>
    <s v="UNIDAD"/>
    <s v="NO SOLICITADAS"/>
  </r>
  <r>
    <x v="7"/>
    <x v="34"/>
    <n v="10"/>
    <s v="OTROS MATERIALES Y SUMINISTROS"/>
    <s v="PINCEL DELGADO Nº 3"/>
    <n v="60121228"/>
    <s v="Licitación pública"/>
    <n v="2"/>
    <n v="6"/>
    <n v="5"/>
    <n v="28560"/>
    <s v="UNIDAD"/>
    <s v="NO SOLICITADAS"/>
  </r>
  <r>
    <x v="7"/>
    <x v="34"/>
    <n v="10"/>
    <s v="OTROS MATERIALES Y SUMINISTROS"/>
    <s v="SILICONA ALTA TEMPERATURA ROJA"/>
    <n v="31201606"/>
    <s v="Licitación pública"/>
    <n v="2"/>
    <n v="6"/>
    <n v="30"/>
    <n v="428400"/>
    <s v="UNIDAD"/>
    <s v="NO SOLICITADAS"/>
  </r>
  <r>
    <x v="7"/>
    <x v="34"/>
    <n v="10"/>
    <s v="OTROS MATERIALES Y SUMINISTROS"/>
    <s v="SILICONA ALTA TEMPERATURA GRIS"/>
    <n v="31201606"/>
    <s v="Licitación pública"/>
    <n v="2"/>
    <n v="6"/>
    <n v="30"/>
    <n v="428400"/>
    <s v="UNIDAD"/>
    <s v="NO SOLICITADAS"/>
  </r>
  <r>
    <x v="7"/>
    <x v="34"/>
    <n v="10"/>
    <s v="OTROS MATERIALES Y SUMINISTROS"/>
    <s v="VASELINA"/>
    <n v="15121900"/>
    <s v="Licitación pública"/>
    <n v="2"/>
    <n v="6"/>
    <n v="12"/>
    <n v="257040"/>
    <s v="UNIDAD"/>
    <s v="NO SOLICITADAS"/>
  </r>
  <r>
    <x v="7"/>
    <x v="34"/>
    <n v="10"/>
    <s v="OTROS MATERIALES Y SUMINISTROS"/>
    <s v="LIJA PABSA"/>
    <n v="31191501"/>
    <s v="Licitación pública"/>
    <n v="2"/>
    <n v="6"/>
    <n v="2"/>
    <n v="24600"/>
    <s v="UNIDAD"/>
    <s v="NO SOLICITADAS"/>
  </r>
  <r>
    <x v="7"/>
    <x v="34"/>
    <n v="10"/>
    <s v="OTROS MATERIALES Y SUMINISTROS"/>
    <s v="LIJA PABSA"/>
    <n v="31191501"/>
    <s v="Licitación pública"/>
    <n v="2"/>
    <n v="6"/>
    <n v="2"/>
    <n v="24600"/>
    <s v="UNIDAD"/>
    <s v="NO SOLICITADAS"/>
  </r>
  <r>
    <x v="7"/>
    <x v="34"/>
    <n v="10"/>
    <s v="OTROS MATERIALES Y SUMINISTROS"/>
    <s v="PILA ALCALINA TIPO D 1,5 V "/>
    <n v="26111702"/>
    <s v="Licitación pública"/>
    <n v="2"/>
    <n v="6"/>
    <n v="30"/>
    <n v="428400"/>
    <s v="GLOBAL"/>
    <s v="NO SOLICITADAS"/>
  </r>
  <r>
    <x v="7"/>
    <x v="34"/>
    <n v="10"/>
    <s v="OTROS MATERIALES Y SUMINISTROS"/>
    <s v="PILA ALCALINA AA 1,5 V "/>
    <n v="26111702"/>
    <s v="Licitación pública"/>
    <n v="2"/>
    <n v="6"/>
    <n v="30"/>
    <n v="214200"/>
    <s v="GLOBAL"/>
    <s v="NO SOLICITADAS"/>
  </r>
  <r>
    <x v="7"/>
    <x v="34"/>
    <n v="10"/>
    <s v="OTROS MATERIALES Y SUMINISTROS"/>
    <s v="CINTA ENTELADA DE ALTA PRESION"/>
    <n v="31201501"/>
    <s v="Licitación pública"/>
    <n v="2"/>
    <n v="6"/>
    <n v="5"/>
    <n v="100000"/>
    <s v="UNIDAD"/>
    <s v="NO SOLICITADAS"/>
  </r>
  <r>
    <x v="7"/>
    <x v="34"/>
    <n v="10"/>
    <s v="OTROS MATERIALES Y SUMINISTROS"/>
    <s v="CINTA DE TELA MULTIUSO GRIS SCOTCH DUCT TAPE 6969 2&quot;"/>
    <n v="31201501"/>
    <s v="Licitación pública"/>
    <n v="2"/>
    <n v="6"/>
    <n v="30"/>
    <n v="1800000"/>
    <s v="UNIDAD"/>
    <s v="NO SOLICITADAS"/>
  </r>
  <r>
    <x v="7"/>
    <x v="34"/>
    <n v="10"/>
    <s v="OTROS MATERIALES Y SUMINISTROS"/>
    <s v="CINTA DE EMBALAJE "/>
    <n v="31201517"/>
    <s v="Licitación pública"/>
    <n v="2"/>
    <n v="6"/>
    <n v="30"/>
    <n v="214200"/>
    <s v="UNIDAD"/>
    <s v="NO SOLICITADAS"/>
  </r>
  <r>
    <x v="7"/>
    <x v="34"/>
    <n v="10"/>
    <s v="OTROS MATERIALES Y SUMINISTROS"/>
    <s v="CINTA AUTO FUNDENTE SCOTCH NO. 23 "/>
    <n v="31201502"/>
    <s v="Licitación pública"/>
    <n v="2"/>
    <n v="6"/>
    <n v="25"/>
    <n v="1071000"/>
    <s v="UNIDAD"/>
    <s v="NO SOLICITADAS"/>
  </r>
  <r>
    <x v="7"/>
    <x v="34"/>
    <n v="10"/>
    <s v="OTROS MATERIALES Y SUMINISTROS"/>
    <s v="PISTOLA PETROLIZADORA"/>
    <n v="27112700"/>
    <s v="Licitación pública"/>
    <n v="2"/>
    <n v="6"/>
    <n v="1"/>
    <n v="49980"/>
    <s v="UNIDAD"/>
    <s v="NO SOLICITADAS"/>
  </r>
  <r>
    <x v="7"/>
    <x v="34"/>
    <n v="10"/>
    <s v="OTROS MATERIALES Y SUMINISTROS"/>
    <s v="MANGUERA DE ALTA PRESIÓN  1/2&quot; DE DIÁMETRO, CON ACOPLES MACHO Y HEMBRA DE 1/2&quot; 300PSI"/>
    <n v="27131600"/>
    <s v="Licitación pública"/>
    <n v="2"/>
    <n v="6"/>
    <n v="30"/>
    <n v="185640"/>
    <s v="METRO"/>
    <s v="NO SOLICITADAS"/>
  </r>
  <r>
    <x v="7"/>
    <x v="34"/>
    <n v="10"/>
    <s v="OTROS MATERIALES Y SUMINISTROS"/>
    <s v="ROYCO 950"/>
    <n v="15121902"/>
    <s v="Licitación pública"/>
    <n v="2"/>
    <n v="6"/>
    <n v="2"/>
    <n v="120000"/>
    <s v="UNIDAD"/>
    <s v="NO SOLICITADAS"/>
  </r>
  <r>
    <x v="7"/>
    <x v="34"/>
    <n v="10"/>
    <s v="OTROS MATERIALES Y SUMINISTROS"/>
    <s v="CLEANING COMPOUND JET ENGINE CLEANER"/>
    <n v="47131800"/>
    <s v="Licitación pública"/>
    <n v="2"/>
    <n v="6"/>
    <n v="15"/>
    <n v="1050000"/>
    <s v="UNIDAD"/>
    <s v="NO SOLICITADAS"/>
  </r>
  <r>
    <x v="7"/>
    <x v="34"/>
    <n v="10"/>
    <s v="OTROS MATERIALES Y SUMINISTROS"/>
    <s v="REMOVEDOR DE CORROSION "/>
    <n v="31211801"/>
    <s v="Licitación pública"/>
    <n v="2"/>
    <n v="6"/>
    <n v="4"/>
    <n v="800000"/>
    <s v="UNIDAD"/>
    <s v="NO SOLICITADAS"/>
  </r>
  <r>
    <x v="7"/>
    <x v="34"/>
    <n v="10"/>
    <s v="OTROS MATERIALES Y SUMINISTROS"/>
    <s v="PEGANTE (PL-285) "/>
    <n v="42143500"/>
    <s v="Licitación pública"/>
    <n v="2"/>
    <n v="6"/>
    <n v="1"/>
    <n v="40000"/>
    <s v="GALON"/>
    <s v="NO SOLICITADAS"/>
  </r>
  <r>
    <x v="7"/>
    <x v="34"/>
    <n v="10"/>
    <s v="OTROS MATERIALES Y SUMINISTROS"/>
    <s v="PEGANTE SUPER BONDER"/>
    <n v="42143500"/>
    <s v="Licitación pública"/>
    <n v="2"/>
    <n v="6"/>
    <n v="6"/>
    <n v="51408"/>
    <s v="UNIDAD"/>
    <s v="NO SOLICITADAS"/>
  </r>
  <r>
    <x v="7"/>
    <x v="34"/>
    <n v="10"/>
    <s v="OTROS MATERIALES Y SUMINISTROS"/>
    <s v="PUNTA APEX NO. 10 "/>
    <n v="27111700"/>
    <s v="Licitación pública"/>
    <n v="2"/>
    <n v="6"/>
    <n v="30"/>
    <n v="428400"/>
    <s v="UNIDAD"/>
    <s v="NO SOLICITADAS"/>
  </r>
  <r>
    <x v="7"/>
    <x v="34"/>
    <n v="10"/>
    <s v="OTROS MATERIALES Y SUMINISTROS"/>
    <s v="PUNTA APEX NO. 3 "/>
    <n v="27111700"/>
    <s v="Licitación pública"/>
    <n v="2"/>
    <n v="6"/>
    <n v="30"/>
    <n v="428400"/>
    <s v="UNIDAD"/>
    <s v="NO SOLICITADAS"/>
  </r>
  <r>
    <x v="7"/>
    <x v="34"/>
    <n v="10"/>
    <s v="OTROS MATERIALES Y SUMINISTROS"/>
    <s v="PUNTA APEX NO. 4 "/>
    <n v="27111700"/>
    <s v="Licitación pública"/>
    <n v="2"/>
    <n v="6"/>
    <n v="30"/>
    <n v="428400"/>
    <s v="UNIDAD"/>
    <s v="NO SOLICITADAS"/>
  </r>
  <r>
    <x v="7"/>
    <x v="34"/>
    <n v="10"/>
    <s v="OTROS MATERIALES Y SUMINISTROS"/>
    <s v="PUNTA APEX NO. 5 "/>
    <n v="27111700"/>
    <s v="Licitación pública"/>
    <n v="2"/>
    <n v="6"/>
    <n v="30"/>
    <n v="428400"/>
    <s v="UNIDAD"/>
    <s v="NO SOLICITADAS"/>
  </r>
  <r>
    <x v="7"/>
    <x v="34"/>
    <n v="10"/>
    <s v="OTROS MATERIALES Y SUMINISTROS"/>
    <s v="PUNTA APEX NO. 6 "/>
    <n v="27111700"/>
    <s v="Licitación pública"/>
    <n v="2"/>
    <n v="6"/>
    <n v="30"/>
    <n v="428400"/>
    <s v="UNIDAD"/>
    <s v="NO SOLICITADAS"/>
  </r>
  <r>
    <x v="7"/>
    <x v="34"/>
    <n v="10"/>
    <s v="OTROS MATERIALES Y SUMINISTROS"/>
    <s v="PUNTA APEX NO. 8 "/>
    <n v="27111700"/>
    <s v="Licitación pública"/>
    <n v="2"/>
    <n v="6"/>
    <n v="30"/>
    <n v="428400"/>
    <s v="UNIDAD"/>
    <s v="NO SOLICITADAS"/>
  </r>
  <r>
    <x v="7"/>
    <x v="34"/>
    <n v="10"/>
    <s v="OTROS MATERIALES Y SUMINISTROS"/>
    <s v="PUNTA PHILLIPS NO. 2 "/>
    <n v="27111700"/>
    <s v="Licitación pública"/>
    <n v="2"/>
    <n v="6"/>
    <n v="30"/>
    <n v="171360"/>
    <s v="UNIDAD"/>
    <s v="NO SOLICITADAS"/>
  </r>
  <r>
    <x v="7"/>
    <x v="34"/>
    <n v="10"/>
    <s v="OTROS MATERIALES Y SUMINISTROS"/>
    <s v="PUNTA PHILLIPS NO. 2 PLANA"/>
    <n v="27111700"/>
    <s v="Licitación pública"/>
    <n v="2"/>
    <n v="6"/>
    <n v="30"/>
    <n v="183600"/>
    <s v="UNIDAD"/>
    <s v="NO SOLICITADAS"/>
  </r>
  <r>
    <x v="7"/>
    <x v="34"/>
    <n v="10"/>
    <s v="OTROS MATERIALES Y SUMINISTROS"/>
    <s v="PUNTA PHILLIPS NO. 3 "/>
    <n v="27111700"/>
    <s v="Licitación pública"/>
    <n v="2"/>
    <n v="6"/>
    <n v="70"/>
    <n v="399840"/>
    <s v="UNIDAD"/>
    <s v="NO SOLICITADAS"/>
  </r>
  <r>
    <x v="7"/>
    <x v="34"/>
    <n v="10"/>
    <s v="OTROS MATERIALES Y SUMINISTROS"/>
    <s v="PUNTA PHILLIPS NO. 3 PLANA"/>
    <n v="27111700"/>
    <s v="Licitación pública"/>
    <n v="2"/>
    <n v="6"/>
    <n v="30"/>
    <n v="183600"/>
    <s v="UNIDAD"/>
    <s v="NO SOLICITADAS"/>
  </r>
  <r>
    <x v="7"/>
    <x v="34"/>
    <n v="10"/>
    <s v="OTROS MATERIALES Y SUMINISTROS"/>
    <s v="PUNTA PHILLIPS NO. 4 "/>
    <n v="27111700"/>
    <s v="Licitación pública"/>
    <n v="2"/>
    <n v="6"/>
    <n v="30"/>
    <n v="171360"/>
    <s v="UNIDAD"/>
    <s v="NO SOLICITADAS"/>
  </r>
  <r>
    <x v="7"/>
    <x v="34"/>
    <n v="10"/>
    <s v="OTROS MATERIALES Y SUMINISTROS"/>
    <s v="PUNTA PHILLIPS NO. 4 PLANA"/>
    <n v="27111700"/>
    <s v="Licitación pública"/>
    <n v="2"/>
    <n v="6"/>
    <n v="30"/>
    <n v="183600"/>
    <s v="UNIDAD"/>
    <s v="NO SOLICITADAS"/>
  </r>
  <r>
    <x v="7"/>
    <x v="34"/>
    <n v="10"/>
    <s v="OTROS MATERIALES Y SUMINISTROS"/>
    <s v="PUNTA PHILLIPS NO. 5 "/>
    <n v="27111700"/>
    <s v="Licitación pública"/>
    <n v="2"/>
    <n v="6"/>
    <n v="85"/>
    <n v="485520"/>
    <s v="UNIDAD"/>
    <s v="NO SOLICITADAS"/>
  </r>
  <r>
    <x v="7"/>
    <x v="34"/>
    <n v="10"/>
    <s v="OTROS MATERIALES Y SUMINISTROS"/>
    <s v="PUNTA PHILLIPS NO. 5 PLANA"/>
    <n v="27111700"/>
    <s v="Licitación pública"/>
    <n v="2"/>
    <n v="6"/>
    <n v="50"/>
    <n v="306000"/>
    <s v="UNIDAD"/>
    <s v="NO SOLICITADAS"/>
  </r>
  <r>
    <x v="7"/>
    <x v="34"/>
    <n v="10"/>
    <s v="OTROS MATERIALES Y SUMINISTROS"/>
    <s v="CINTA DE SEGURIDAD &quot;NO PASE&quot;"/>
    <n v="46161507"/>
    <s v="Licitación pública"/>
    <n v="2"/>
    <n v="6"/>
    <n v="10"/>
    <n v="357000"/>
    <s v="UNIDAD"/>
    <s v="NO SOLICITADAS"/>
  </r>
  <r>
    <x v="7"/>
    <x v="34"/>
    <n v="10"/>
    <s v="OTROS MATERIALES Y SUMINISTROS"/>
    <s v="PIEDRA DE ESMERIL GRANO FINO PARA TUNGSTENO GRANO FINO 8&quot;"/>
    <n v="23131503"/>
    <s v="Licitación pública"/>
    <n v="2"/>
    <n v="6"/>
    <n v="11"/>
    <n v="220000"/>
    <s v="UNIDAD"/>
    <s v="NO SOLICITADAS"/>
  </r>
  <r>
    <x v="7"/>
    <x v="34"/>
    <n v="10"/>
    <s v="OTROS MATERIALES Y SUMINISTROS"/>
    <s v="GRATA PARA ESMERIL DE 1&quot; "/>
    <n v="23131503"/>
    <s v="Licitación pública"/>
    <n v="2"/>
    <n v="6"/>
    <n v="2"/>
    <n v="40000"/>
    <s v="UNIDAD"/>
    <s v="NO SOLICITADAS"/>
  </r>
  <r>
    <x v="7"/>
    <x v="34"/>
    <n v="10"/>
    <s v="OTROS MATERIALES Y SUMINISTROS"/>
    <s v="PLUG NEXUS "/>
    <n v="39121400"/>
    <s v="Licitación pública"/>
    <n v="2"/>
    <n v="6"/>
    <n v="20"/>
    <n v="312000"/>
    <s v="UNIDAD"/>
    <s v="NO SOLICITADAS"/>
  </r>
  <r>
    <x v="7"/>
    <x v="34"/>
    <n v="10"/>
    <s v="OTROS MATERIALES Y SUMINISTROS"/>
    <s v="SPLICES CALIBRE 18"/>
    <n v="39121400"/>
    <s v="Licitación pública"/>
    <n v="2"/>
    <n v="6"/>
    <n v="50"/>
    <n v="417500"/>
    <s v="UNIDAD"/>
    <s v="NO SOLICITADAS"/>
  </r>
  <r>
    <x v="7"/>
    <x v="34"/>
    <n v="10"/>
    <s v="OTROS MATERIALES Y SUMINISTROS"/>
    <s v="SPLICES CALIBRE 20"/>
    <n v="39121400"/>
    <s v="Licitación pública"/>
    <n v="2"/>
    <n v="6"/>
    <n v="30"/>
    <n v="2506200"/>
    <s v="UNIDAD"/>
    <s v="NO SOLICITADAS"/>
  </r>
  <r>
    <x v="7"/>
    <x v="34"/>
    <n v="10"/>
    <s v="OTROS MATERIALES Y SUMINISTROS"/>
    <s v="SPLICES CALIBRE 22"/>
    <n v="39121400"/>
    <s v="Licitación pública"/>
    <n v="2"/>
    <n v="6"/>
    <n v="50"/>
    <n v="417500"/>
    <s v="UNIDAD"/>
    <s v="NO SOLICITADAS"/>
  </r>
  <r>
    <x v="7"/>
    <x v="34"/>
    <n v="10"/>
    <s v="OTROS MATERIALES Y SUMINISTROS"/>
    <s v="TERMOENCOGIBLE 01.5 METROS"/>
    <n v="39121700"/>
    <s v="Licitación pública"/>
    <n v="2"/>
    <n v="6"/>
    <n v="1"/>
    <n v="2500"/>
    <s v="UNIDAD"/>
    <s v="NO SOLICITADAS"/>
  </r>
  <r>
    <x v="7"/>
    <x v="34"/>
    <n v="10"/>
    <s v="OTROS MATERIALES Y SUMINISTROS"/>
    <s v="TERMOENCOGIBLE 3.00 METROS"/>
    <n v="39121700"/>
    <s v="Licitación pública"/>
    <n v="2"/>
    <n v="6"/>
    <n v="1"/>
    <n v="15500"/>
    <s v="UNIDAD"/>
    <s v="NO SOLICITADAS"/>
  </r>
  <r>
    <x v="7"/>
    <x v="34"/>
    <n v="10"/>
    <s v="OTROS MATERIALES Y SUMINISTROS"/>
    <s v="TERMOENCOGIBLE 100 METROS"/>
    <n v="39121700"/>
    <s v="Licitación pública"/>
    <n v="2"/>
    <n v="6"/>
    <n v="1"/>
    <n v="20000"/>
    <s v="UNIDAD"/>
    <s v="NO SOLICITADAS"/>
  </r>
  <r>
    <x v="7"/>
    <x v="34"/>
    <n v="10"/>
    <s v="OTROS MATERIALES Y SUMINISTROS"/>
    <s v="PUNTAS PLANAS DESTORNILLADOR P1"/>
    <n v="27111700"/>
    <s v="Licitación pública"/>
    <n v="2"/>
    <n v="6"/>
    <n v="20"/>
    <n v="130000"/>
    <s v="UNIDAD"/>
    <s v="NO SOLICITADAS"/>
  </r>
  <r>
    <x v="7"/>
    <x v="34"/>
    <n v="10"/>
    <s v="OTROS MATERIALES Y SUMINISTROS"/>
    <s v="PUNTAS PLANAS DESTORNILLADOR P2"/>
    <n v="27111700"/>
    <s v="Licitación pública"/>
    <n v="2"/>
    <n v="6"/>
    <n v="20"/>
    <n v="130000"/>
    <s v="UNIDAD"/>
    <s v="NO SOLICITADAS"/>
  </r>
  <r>
    <x v="7"/>
    <x v="34"/>
    <n v="10"/>
    <s v="OTROS MATERIALES Y SUMINISTROS"/>
    <s v="PUNTAS PLANAS DESTORNILLADOR P3"/>
    <n v="27111700"/>
    <s v="Licitación pública"/>
    <n v="2"/>
    <n v="6"/>
    <n v="20"/>
    <n v="130000"/>
    <s v="UNIDAD"/>
    <s v="NO SOLICITADAS"/>
  </r>
  <r>
    <x v="7"/>
    <x v="34"/>
    <n v="10"/>
    <s v="OTROS MATERIALES Y SUMINISTROS"/>
    <s v="PUNTAS PHILLIPS DESTORNILLADOR PH0"/>
    <n v="27111700"/>
    <s v="Licitación pública"/>
    <n v="2"/>
    <n v="6"/>
    <n v="20"/>
    <n v="130000"/>
    <s v="UNIDAD"/>
    <s v="NO SOLICITADAS"/>
  </r>
  <r>
    <x v="7"/>
    <x v="34"/>
    <n v="10"/>
    <s v="OTROS MATERIALES Y SUMINISTROS"/>
    <s v="PUNTAS PHILLIPS DESTORNILLADOR PH2"/>
    <n v="27111700"/>
    <s v="Licitación pública"/>
    <n v="2"/>
    <n v="6"/>
    <n v="20"/>
    <n v="130000"/>
    <s v="UNIDAD"/>
    <s v="NO SOLICITADAS"/>
  </r>
  <r>
    <x v="7"/>
    <x v="34"/>
    <n v="10"/>
    <s v="OTROS MATERIALES Y SUMINISTROS"/>
    <s v="PUNTAS PHILLIPS DESTORNILLADOR PH3"/>
    <n v="27111700"/>
    <s v="Licitación pública"/>
    <n v="2"/>
    <n v="6"/>
    <n v="20"/>
    <n v="130000"/>
    <s v="UNIDAD"/>
    <s v="NO SOLICITADAS"/>
  </r>
  <r>
    <x v="7"/>
    <x v="34"/>
    <n v="10"/>
    <s v="OTROS MATERIALES Y SUMINISTROS"/>
    <s v="PISTOLA DE ASPERSION POR GRAVEDAD HULP"/>
    <n v="25171500"/>
    <s v="Licitación pública"/>
    <n v="2"/>
    <n v="6"/>
    <n v="2"/>
    <n v="151200"/>
    <s v="UNIDAD"/>
    <s v="NO SOLICITADAS"/>
  </r>
  <r>
    <x v="7"/>
    <x v="34"/>
    <n v="10"/>
    <s v="OTROS MATERIALES Y SUMINISTROS"/>
    <s v="MANGUERA DE ALTA PRESIÓN  1&quot; DE DIÁMETRO, CON ACOPLES MACHO Y HEMBRA DE 1&quot; "/>
    <n v="40142000"/>
    <s v="Licitación pública"/>
    <n v="2"/>
    <n v="6"/>
    <n v="30"/>
    <n v="2400000"/>
    <s v="METRO"/>
    <s v="NO SOLICITADAS"/>
  </r>
  <r>
    <x v="7"/>
    <x v="34"/>
    <n v="10"/>
    <s v="OTROS MATERIALES Y SUMINISTROS"/>
    <s v="ACOPLE MACHO 1/2&quot;"/>
    <n v="27131600"/>
    <s v="Licitación pública"/>
    <n v="2"/>
    <n v="6"/>
    <n v="6"/>
    <n v="141600"/>
    <s v="UNIDAD"/>
    <s v="NO SOLICITADAS"/>
  </r>
  <r>
    <x v="7"/>
    <x v="34"/>
    <n v="10"/>
    <s v="OTROS MATERIALES Y SUMINISTROS"/>
    <s v="ACOPLE HEMBRA 1/2&quot; "/>
    <n v="27131600"/>
    <s v="Licitación pública"/>
    <n v="2"/>
    <n v="6"/>
    <n v="6"/>
    <n v="141600"/>
    <s v="UNIDAD"/>
    <s v="NO SOLICITADAS"/>
  </r>
  <r>
    <x v="7"/>
    <x v="34"/>
    <n v="10"/>
    <s v="OTROS MATERIALES Y SUMINISTROS"/>
    <s v="JUEGO PINCELES 2-10 PELOS DE MARTHA "/>
    <n v="60121228"/>
    <s v="Licitación pública"/>
    <n v="2"/>
    <n v="6"/>
    <n v="2"/>
    <n v="185800"/>
    <s v="UNIDAD"/>
    <s v="NO SOLICITADAS"/>
  </r>
  <r>
    <x v="7"/>
    <x v="34"/>
    <n v="10"/>
    <s v="OTROS MATERIALES Y SUMINISTROS"/>
    <s v="KIT PRIMER"/>
    <n v="23131503"/>
    <s v="Licitación pública"/>
    <n v="2"/>
    <n v="6"/>
    <n v="5"/>
    <n v="400000"/>
    <s v="UNIDAD"/>
    <s v="NO SOLICITADAS"/>
  </r>
  <r>
    <x v="7"/>
    <x v="34"/>
    <n v="10"/>
    <s v="OTROS MATERIALES Y SUMINISTROS"/>
    <s v="BLANCO CRISTAL POLIURETANO "/>
    <n v="31211500"/>
    <s v="Licitación pública"/>
    <n v="2"/>
    <n v="6"/>
    <n v="8"/>
    <n v="640000"/>
    <s v="GALON"/>
    <s v="NO SOLICITADAS"/>
  </r>
  <r>
    <x v="7"/>
    <x v="34"/>
    <n v="10"/>
    <s v="OTROS MATERIALES Y SUMINISTROS"/>
    <s v="GRIS CLARO BRILLANTE"/>
    <n v="31211500"/>
    <s v="Licitación pública"/>
    <n v="2"/>
    <n v="6"/>
    <n v="4"/>
    <n v="320000"/>
    <s v="GALON"/>
    <s v="NO SOLICITADAS"/>
  </r>
  <r>
    <x v="7"/>
    <x v="34"/>
    <n v="10"/>
    <s v="OTROS MATERIALES Y SUMINISTROS"/>
    <s v="GRIS OSCURO BRILLANTE"/>
    <n v="31211500"/>
    <s v="Licitación pública"/>
    <n v="2"/>
    <n v="6"/>
    <n v="4"/>
    <n v="320000"/>
    <s v="GALON"/>
    <s v="NO SOLICITADAS"/>
  </r>
  <r>
    <x v="7"/>
    <x v="34"/>
    <n v="10"/>
    <s v="OTROS MATERIALES Y SUMINISTROS"/>
    <s v="NEGRO BRILLANTE POLIURETANO"/>
    <n v="31211500"/>
    <s v="Licitación pública"/>
    <n v="2"/>
    <n v="6"/>
    <n v="5"/>
    <n v="400000"/>
    <s v="GALON"/>
    <s v="NO SOLICITADAS"/>
  </r>
  <r>
    <x v="7"/>
    <x v="34"/>
    <n v="10"/>
    <s v="OTROS MATERIALES Y SUMINISTROS"/>
    <s v="AZUL BANDERA POLIURETANO"/>
    <n v="31211500"/>
    <s v="Licitación pública"/>
    <n v="2"/>
    <n v="6"/>
    <n v="5"/>
    <n v="400000"/>
    <s v="GALON"/>
    <s v="NO SOLICITADAS"/>
  </r>
  <r>
    <x v="7"/>
    <x v="34"/>
    <n v="10"/>
    <s v="OTROS MATERIALES Y SUMINISTROS"/>
    <s v="ROJO POLIURETANO "/>
    <n v="31211500"/>
    <s v="Licitación pública"/>
    <n v="2"/>
    <n v="6"/>
    <n v="5"/>
    <n v="400000"/>
    <s v="GALON"/>
    <s v="NO SOLICITADAS"/>
  </r>
  <r>
    <x v="7"/>
    <x v="34"/>
    <n v="10"/>
    <s v="OTROS MATERIALES Y SUMINISTROS"/>
    <s v="AMARILLO COMOMEDIO POLIURETANO "/>
    <n v="31211500"/>
    <s v="Licitación pública"/>
    <n v="2"/>
    <n v="6"/>
    <n v="8"/>
    <n v="640000"/>
    <s v="GALON"/>
    <s v="NO SOLICITADAS"/>
  </r>
  <r>
    <x v="7"/>
    <x v="34"/>
    <n v="10"/>
    <s v="OTROS MATERIALES Y SUMINISTROS"/>
    <s v="BARNIZ POLIURETANO"/>
    <n v="31211500"/>
    <s v="Licitación pública"/>
    <n v="2"/>
    <n v="6"/>
    <n v="8"/>
    <n v="640000"/>
    <s v="GALON"/>
    <s v="NO SOLICITADAS"/>
  </r>
  <r>
    <x v="7"/>
    <x v="34"/>
    <n v="10"/>
    <s v="OTROS MATERIALES Y SUMINISTROS"/>
    <s v="REMOVEDOR DE PINTURA "/>
    <n v="31211500"/>
    <s v="Licitación pública"/>
    <n v="2"/>
    <n v="6"/>
    <n v="55"/>
    <n v="4400000"/>
    <s v="GALON"/>
    <s v="NO SOLICITADAS"/>
  </r>
  <r>
    <x v="7"/>
    <x v="34"/>
    <n v="10"/>
    <s v="OTROS MATERIALES Y SUMINISTROS"/>
    <s v="LIJA HOOKIT GRANO  #120"/>
    <n v="31191501"/>
    <s v="Licitación pública"/>
    <n v="2"/>
    <n v="6"/>
    <n v="30"/>
    <n v="282000"/>
    <s v="UNIDAD"/>
    <s v="NO SOLICITADAS"/>
  </r>
  <r>
    <x v="7"/>
    <x v="34"/>
    <n v="10"/>
    <s v="OTROS MATERIALES Y SUMINISTROS"/>
    <s v="LIJA HOOKIT GRANO  #180"/>
    <n v="31191501"/>
    <s v="Licitación pública"/>
    <n v="2"/>
    <n v="6"/>
    <n v="30"/>
    <n v="282000"/>
    <s v="UNIDAD"/>
    <s v="NO SOLICITADAS"/>
  </r>
  <r>
    <x v="7"/>
    <x v="34"/>
    <n v="10"/>
    <s v="OTROS MATERIALES Y SUMINISTROS"/>
    <s v="LIJA HOOKIT GRANO  #320"/>
    <n v="31191501"/>
    <s v="Licitación pública"/>
    <n v="2"/>
    <n v="6"/>
    <n v="30"/>
    <n v="282000"/>
    <s v="UNIDAD"/>
    <s v="NO SOLICITADAS"/>
  </r>
  <r>
    <x v="7"/>
    <x v="34"/>
    <n v="10"/>
    <s v="OTROS MATERIALES Y SUMINISTROS"/>
    <s v="LIJA HOOKIT GRANO  #400"/>
    <n v="31191501"/>
    <s v="Licitación pública"/>
    <n v="2"/>
    <n v="6"/>
    <n v="30"/>
    <n v="282000"/>
    <s v="UNIDAD"/>
    <s v="NO SOLICITADAS"/>
  </r>
  <r>
    <x v="7"/>
    <x v="34"/>
    <n v="10"/>
    <s v="OTROS MATERIALES Y SUMINISTROS"/>
    <s v="LIJA HOOKIT GRANO  #600"/>
    <n v="31191501"/>
    <s v="Licitación pública"/>
    <n v="2"/>
    <n v="6"/>
    <n v="30"/>
    <n v="282000"/>
    <s v="UNIDAD"/>
    <s v="NO SOLICITADAS"/>
  </r>
  <r>
    <x v="7"/>
    <x v="34"/>
    <n v="10"/>
    <s v="OTROS MATERIALES Y SUMINISTROS"/>
    <s v="LIJA HOOKIT GRANO  #80"/>
    <n v="31191501"/>
    <s v="Licitación pública"/>
    <n v="2"/>
    <n v="6"/>
    <n v="30"/>
    <n v="282000"/>
    <s v="UNIDAD"/>
    <s v="NO SOLICITADAS"/>
  </r>
  <r>
    <x v="7"/>
    <x v="34"/>
    <n v="10"/>
    <s v="OTROS MATERIALES Y SUMINISTROS"/>
    <s v="CINTA DE ENMASCARAR PROFESIONAL VERDE 1/4&quot;"/>
    <n v="31201517"/>
    <s v="Licitación pública"/>
    <n v="2"/>
    <n v="6"/>
    <n v="30"/>
    <n v="486000"/>
    <s v="UNIDAD"/>
    <s v="NO SOLICITADAS"/>
  </r>
  <r>
    <x v="7"/>
    <x v="34"/>
    <n v="10"/>
    <s v="OTROS MATERIALES Y SUMINISTROS"/>
    <s v="CINTA DE ENMASCARAR PROFESIONAL VERDE 2&quot;"/>
    <n v="31201517"/>
    <s v="Licitación pública"/>
    <n v="2"/>
    <n v="6"/>
    <n v="30"/>
    <n v="567000"/>
    <s v="UNIDAD"/>
    <s v="NO SOLICITADAS"/>
  </r>
  <r>
    <x v="7"/>
    <x v="34"/>
    <n v="10"/>
    <s v="OTROS MATERIALES Y SUMINISTROS"/>
    <s v="CINTA DE ENMASCARAR PROFESIONAL VERDE 3/4&quot;"/>
    <n v="31201517"/>
    <s v="Licitación pública"/>
    <n v="2"/>
    <n v="6"/>
    <n v="30"/>
    <n v="375000"/>
    <s v="UNIDAD"/>
    <s v="NO SOLICITADAS"/>
  </r>
  <r>
    <x v="7"/>
    <x v="34"/>
    <n v="10"/>
    <s v="OTROS MATERIALES Y SUMINISTROS"/>
    <s v="CINTA DE ENMASCARAR PROFESIONAL VERDE 1&quot;"/>
    <n v="31201517"/>
    <s v="Licitación pública"/>
    <n v="2"/>
    <n v="6"/>
    <n v="30"/>
    <n v="354000"/>
    <s v="UNIDAD"/>
    <s v="NO SOLICITADAS"/>
  </r>
  <r>
    <x v="7"/>
    <x v="34"/>
    <n v="10"/>
    <s v="OTROS MATERIALES Y SUMINISTROS"/>
    <s v="CINTA DE ENMASCARAR PROFESIONAL VERDE 1/2&quot;"/>
    <n v="31201517"/>
    <s v="Licitación pública"/>
    <n v="2"/>
    <n v="6"/>
    <n v="30"/>
    <n v="354000"/>
    <s v="UNIDAD"/>
    <s v="NO SOLICITADAS"/>
  </r>
  <r>
    <x v="7"/>
    <x v="34"/>
    <n v="10"/>
    <s v="OTROS MATERIALES Y SUMINISTROS"/>
    <s v="PAPEL KRAFT 1 METRO *100"/>
    <n v="27111900"/>
    <s v="Licitación pública"/>
    <n v="2"/>
    <n v="6"/>
    <n v="20"/>
    <n v="1428000"/>
    <s v="UNIDAD"/>
    <s v="NO SOLICITADAS"/>
  </r>
  <r>
    <x v="7"/>
    <x v="34"/>
    <n v="10"/>
    <s v="OTROS MATERIALES Y SUMINISTROS"/>
    <s v="BURILES DE TUNGTENO"/>
    <n v="23241600"/>
    <s v="Licitación pública"/>
    <n v="2"/>
    <n v="6"/>
    <n v="8"/>
    <n v="366400"/>
    <s v="UNIDAD"/>
    <s v="NO SOLICITADAS"/>
  </r>
  <r>
    <x v="7"/>
    <x v="34"/>
    <n v="10"/>
    <s v="OTROS MATERIALES Y SUMINISTROS"/>
    <s v="BURILES ACERO RAPIDO 1/2 "/>
    <n v="23241600"/>
    <s v="Licitación pública"/>
    <n v="2"/>
    <n v="6"/>
    <n v="5"/>
    <n v="144500"/>
    <s v="UNIDAD"/>
    <s v="NO SOLICITADAS"/>
  </r>
  <r>
    <x v="7"/>
    <x v="34"/>
    <n v="10"/>
    <s v="OTROS MATERIALES Y SUMINISTROS"/>
    <s v="BROCA 1/16 A 1/2 "/>
    <n v="20111614"/>
    <s v="Licitación pública"/>
    <n v="2"/>
    <n v="6"/>
    <n v="1"/>
    <n v="80000"/>
    <s v="UNIDAD"/>
    <s v="NO SOLICITADAS"/>
  </r>
  <r>
    <x v="7"/>
    <x v="34"/>
    <n v="10"/>
    <s v="OTROS MATERIALES Y SUMINISTROS"/>
    <s v="LIMA "/>
    <n v="27111900"/>
    <s v="Licitación pública"/>
    <n v="2"/>
    <n v="6"/>
    <n v="3"/>
    <n v="107100"/>
    <s v="UNIDAD"/>
    <s v="NO SOLICITADAS"/>
  </r>
  <r>
    <x v="7"/>
    <x v="34"/>
    <n v="10"/>
    <s v="OTROS MATERIALES Y SUMINISTROS"/>
    <s v="ESMERIL "/>
    <n v="23131503"/>
    <s v="Licitación pública"/>
    <n v="2"/>
    <n v="6"/>
    <n v="5"/>
    <n v="615000"/>
    <s v="UNIDAD"/>
    <s v="NO SOLICITADAS"/>
  </r>
  <r>
    <x v="7"/>
    <x v="34"/>
    <n v="10"/>
    <s v="OTROS MATERIALES Y SUMINISTROS"/>
    <s v="ESCARIADORES 1/16 , 3/8, 5/4 "/>
    <n v="23241600"/>
    <s v="Licitación pública"/>
    <n v="2"/>
    <n v="6"/>
    <n v="15"/>
    <n v="1200000"/>
    <s v="UNIDAD"/>
    <s v="NO SOLICITADAS"/>
  </r>
  <r>
    <x v="7"/>
    <x v="34"/>
    <n v="10"/>
    <s v="OTROS MATERIALES Y SUMINISTROS"/>
    <s v="VARILLA ACERO 1/8"/>
    <n v="30102400"/>
    <s v="Licitación pública"/>
    <n v="2"/>
    <n v="6"/>
    <n v="1"/>
    <n v="18900"/>
    <s v="METRO"/>
    <s v="NO SOLICITADAS"/>
  </r>
  <r>
    <x v="7"/>
    <x v="34"/>
    <n v="10"/>
    <s v="OTROS MATERIALES Y SUMINISTROS"/>
    <s v="VARILLA ACERO 3/16"/>
    <n v="30102400"/>
    <s v="Licitación pública"/>
    <n v="2"/>
    <n v="6"/>
    <n v="1"/>
    <n v="23100"/>
    <s v="METRO"/>
    <s v="NO SOLICITADAS"/>
  </r>
  <r>
    <x v="7"/>
    <x v="34"/>
    <n v="10"/>
    <s v="OTROS MATERIALES Y SUMINISTROS"/>
    <s v="VARILLA ACERO 5/16"/>
    <n v="30102400"/>
    <s v="Licitación pública"/>
    <n v="2"/>
    <n v="6"/>
    <n v="1"/>
    <n v="26800"/>
    <s v="METRO"/>
    <s v="NO SOLICITADAS"/>
  </r>
  <r>
    <x v="7"/>
    <x v="34"/>
    <n v="10"/>
    <s v="OTROS MATERIALES Y SUMINISTROS"/>
    <s v="VARILLA ACERO 1/4"/>
    <n v="30102400"/>
    <s v="Licitación pública"/>
    <n v="2"/>
    <n v="6"/>
    <n v="1"/>
    <n v="22100"/>
    <s v="METRO"/>
    <s v="NO SOLICITADAS"/>
  </r>
  <r>
    <x v="7"/>
    <x v="34"/>
    <n v="10"/>
    <s v="OTROS MATERIALES Y SUMINISTROS"/>
    <s v="VARILLA ACERO 1/2"/>
    <n v="30102400"/>
    <s v="Licitación pública"/>
    <n v="2"/>
    <n v="6"/>
    <n v="1"/>
    <n v="14500"/>
    <s v="METRO"/>
    <s v="NO SOLICITADAS"/>
  </r>
  <r>
    <x v="7"/>
    <x v="34"/>
    <n v="10"/>
    <s v="OTROS MATERIALES Y SUMINISTROS"/>
    <s v="VARILLA ACERO 3/4"/>
    <n v="30102400"/>
    <s v="Licitación pública"/>
    <n v="2"/>
    <n v="6"/>
    <n v="1"/>
    <n v="17500"/>
    <s v="METRO"/>
    <s v="NO SOLICITADAS"/>
  </r>
  <r>
    <x v="7"/>
    <x v="34"/>
    <n v="10"/>
    <s v="OTROS MATERIALES Y SUMINISTROS"/>
    <s v="VARILLA ACERO 5/8,2&quot;"/>
    <n v="30102400"/>
    <s v="Licitación pública"/>
    <n v="2"/>
    <n v="6"/>
    <n v="1"/>
    <n v="20600"/>
    <s v="METRO"/>
    <s v="NO SOLICITADAS"/>
  </r>
  <r>
    <x v="7"/>
    <x v="34"/>
    <n v="10"/>
    <s v="OTROS MATERIALES Y SUMINISTROS"/>
    <s v="VARILLA BRONCE LATON HEXAGONAL "/>
    <n v="30102400"/>
    <s v="Licitación pública"/>
    <n v="2"/>
    <n v="6"/>
    <n v="4"/>
    <n v="102400"/>
    <s v="METRO"/>
    <s v="NO SOLICITADAS"/>
  </r>
  <r>
    <x v="7"/>
    <x v="34"/>
    <n v="10"/>
    <s v="OTROS MATERIALES Y SUMINISTROS"/>
    <s v="PORTA BURILES"/>
    <n v="23241600"/>
    <s v="Licitación pública"/>
    <n v="2"/>
    <n v="6"/>
    <n v="3"/>
    <n v="85680"/>
    <s v="UNIDAD"/>
    <s v="NO SOLICITADAS"/>
  </r>
  <r>
    <x v="7"/>
    <x v="34"/>
    <n v="10"/>
    <s v="OTROS MATERIALES Y SUMINISTROS"/>
    <s v="BURILES TUNGTENO 1/2"/>
    <n v="23241600"/>
    <s v="Licitación pública"/>
    <n v="2"/>
    <n v="6"/>
    <n v="12"/>
    <n v="561600"/>
    <s v="UNIDAD"/>
    <s v="NO SOLICITADAS"/>
  </r>
  <r>
    <x v="7"/>
    <x v="34"/>
    <n v="10"/>
    <s v="OTROS MATERIALES Y SUMINISTROS"/>
    <s v="DISCO HOOKIT GRANO 80"/>
    <n v="31191506"/>
    <s v="Licitación pública"/>
    <n v="2"/>
    <n v="6"/>
    <n v="4"/>
    <n v="38240"/>
    <s v="UNIDAD"/>
    <s v="NO SOLICITADAS"/>
  </r>
  <r>
    <x v="7"/>
    <x v="34"/>
    <n v="10"/>
    <s v="OTROS MATERIALES Y SUMINISTROS"/>
    <s v="DISCO HOOKIT GRANO 220"/>
    <n v="31191506"/>
    <s v="Licitación pública"/>
    <n v="2"/>
    <n v="6"/>
    <n v="2"/>
    <n v="19120"/>
    <s v="UNIDAD"/>
    <s v="NO SOLICITADAS"/>
  </r>
  <r>
    <x v="7"/>
    <x v="34"/>
    <n v="10"/>
    <s v="OTROS MATERIALES Y SUMINISTROS"/>
    <s v="DISCO HOOKIT GRANO 320"/>
    <n v="31191506"/>
    <s v="Licitación pública"/>
    <n v="2"/>
    <n v="6"/>
    <n v="2"/>
    <n v="19120"/>
    <s v="UNIDAD"/>
    <s v="NO SOLICITADAS"/>
  </r>
  <r>
    <x v="7"/>
    <x v="34"/>
    <n v="10"/>
    <s v="OTROS MATERIALES Y SUMINISTROS"/>
    <s v="SILICONA TRANSPARENTE "/>
    <n v="31201606"/>
    <s v="Licitación pública"/>
    <n v="2"/>
    <n v="6"/>
    <n v="10"/>
    <n v="142800"/>
    <s v="UNIDAD"/>
    <s v="NO SOLICITADAS"/>
  </r>
  <r>
    <x v="7"/>
    <x v="34"/>
    <n v="10"/>
    <s v="OTROS MATERIALES Y SUMINISTROS"/>
    <s v="CINTA 3M 12MM*40MM"/>
    <n v="31201521"/>
    <s v="Licitación pública"/>
    <n v="2"/>
    <n v="6"/>
    <n v="10"/>
    <n v="71400"/>
    <s v="UNIDAD"/>
    <s v="NO SOLICITADAS"/>
  </r>
  <r>
    <x v="7"/>
    <x v="34"/>
    <n v="10"/>
    <s v="OTROS MATERIALES Y SUMINISTROS"/>
    <s v="HYSOL E.A 9309.3 NA"/>
    <n v="31201600"/>
    <s v="Licitación pública"/>
    <n v="2"/>
    <n v="6"/>
    <n v="2"/>
    <n v="160000"/>
    <s v="UNIDAD"/>
    <s v="NO SOLICITADAS"/>
  </r>
  <r>
    <x v="7"/>
    <x v="34"/>
    <n v="10"/>
    <s v="OTROS MATERIALES Y SUMINISTROS"/>
    <s v="CINTA 18MM*40MM"/>
    <n v="31201521"/>
    <s v="Licitación pública"/>
    <n v="2"/>
    <n v="6"/>
    <n v="12"/>
    <n v="462000"/>
    <s v="UNIDAD"/>
    <s v="NO SOLICITADAS"/>
  </r>
  <r>
    <x v="7"/>
    <x v="34"/>
    <n v="10"/>
    <s v="OTROS MATERIALES Y SUMINISTROS"/>
    <s v="CINTA 48MM*40MM"/>
    <n v="31201521"/>
    <s v="Licitación pública"/>
    <n v="2"/>
    <n v="6"/>
    <n v="5"/>
    <n v="213000"/>
    <s v="UNIDAD"/>
    <s v="NO SOLICITADAS"/>
  </r>
  <r>
    <x v="7"/>
    <x v="34"/>
    <n v="10"/>
    <s v="OTROS MATERIALES Y SUMINISTROS"/>
    <s v="BROCHA 1&quot;"/>
    <n v="31211904"/>
    <s v="Licitación pública"/>
    <n v="2"/>
    <n v="6"/>
    <n v="20"/>
    <n v="95200"/>
    <s v="UNIDAD"/>
    <s v="NO SOLICITADAS"/>
  </r>
  <r>
    <x v="7"/>
    <x v="34"/>
    <n v="10"/>
    <s v="OTROS MATERIALES Y SUMINISTROS"/>
    <s v="PEGANTE 3M SUPER 77"/>
    <n v="31201604"/>
    <s v="Licitación pública"/>
    <n v="2"/>
    <n v="6"/>
    <n v="1"/>
    <n v="26920"/>
    <s v="UNIDAD"/>
    <s v="NO SOLICITADAS"/>
  </r>
  <r>
    <x v="7"/>
    <x v="34"/>
    <n v="10"/>
    <s v="OTROS MATERIALES Y SUMINISTROS"/>
    <s v="DISCO SKOTCH BRITE CAFÉ "/>
    <n v="31191506"/>
    <s v="Licitación pública"/>
    <n v="2"/>
    <n v="6"/>
    <n v="30"/>
    <n v="535500"/>
    <s v="UNIDAD"/>
    <s v="NO SOLICITADAS"/>
  </r>
  <r>
    <x v="7"/>
    <x v="34"/>
    <n v="10"/>
    <s v="OTROS MATERIALES Y SUMINISTROS"/>
    <s v="DISCO SKOTCH BRITE ROJO"/>
    <n v="31191506"/>
    <s v="Licitación pública"/>
    <n v="2"/>
    <n v="6"/>
    <n v="30"/>
    <n v="535500"/>
    <s v="UNIDAD"/>
    <s v="NO SOLICITADAS"/>
  </r>
  <r>
    <x v="7"/>
    <x v="34"/>
    <n v="10"/>
    <s v="OTROS MATERIALES Y SUMINISTROS"/>
    <s v="DISCO SKOTCH BRITE AZUL"/>
    <n v="31191506"/>
    <s v="Licitación pública"/>
    <n v="2"/>
    <n v="6"/>
    <n v="15"/>
    <n v="267750"/>
    <s v="UNIDAD"/>
    <s v="NO SOLICITADAS"/>
  </r>
  <r>
    <x v="7"/>
    <x v="34"/>
    <n v="10"/>
    <s v="OTROS MATERIALES Y SUMINISTROS"/>
    <s v="FIBRA DE VIDRIO "/>
    <n v="11151512"/>
    <s v="Licitación pública"/>
    <n v="2"/>
    <n v="6"/>
    <n v="10"/>
    <n v="800000"/>
    <s v="METRO"/>
    <s v="NO SOLICITADAS"/>
  </r>
  <r>
    <x v="7"/>
    <x v="34"/>
    <n v="10"/>
    <s v="OTROS MATERIALES Y SUMINISTROS"/>
    <s v="CINTA METALICA 40MM"/>
    <n v="31201507"/>
    <s v="Licitación pública"/>
    <n v="2"/>
    <n v="6"/>
    <n v="1"/>
    <n v="80000"/>
    <s v="UNIDAD"/>
    <s v="NO SOLICITADAS"/>
  </r>
  <r>
    <x v="7"/>
    <x v="34"/>
    <n v="10"/>
    <s v="OTROS MATERIALES Y SUMINISTROS"/>
    <s v="CINTA METALICA 12MM"/>
    <n v="31201507"/>
    <s v="Licitación pública"/>
    <n v="2"/>
    <n v="6"/>
    <n v="1"/>
    <n v="80000"/>
    <s v="UNIDAD"/>
    <s v="NO SOLICITADAS"/>
  </r>
  <r>
    <x v="7"/>
    <x v="34"/>
    <n v="10"/>
    <s v="OTROS MATERIALES Y SUMINISTROS"/>
    <s v="RESINA EPOX 828 EPICURE"/>
    <n v="13111000"/>
    <s v="Licitación pública"/>
    <n v="2"/>
    <n v="6"/>
    <n v="1"/>
    <n v="80000"/>
    <s v="GALON"/>
    <s v="NO SOLICITADAS"/>
  </r>
  <r>
    <x v="7"/>
    <x v="34"/>
    <n v="10"/>
    <s v="OTROS MATERIALES Y SUMINISTROS"/>
    <s v="NUCLEO HONEY COMB METALICO 1/4"/>
    <n v="30103500"/>
    <s v="Licitación pública"/>
    <n v="2"/>
    <n v="6"/>
    <n v="1"/>
    <n v="80000"/>
    <s v="UNIDAD"/>
    <s v="NO SOLICITADAS"/>
  </r>
  <r>
    <x v="7"/>
    <x v="34"/>
    <n v="10"/>
    <s v="OTROS MATERIALES Y SUMINISTROS"/>
    <s v="NUCLEO HONEY COMB METALICO 1/8"/>
    <n v="30103500"/>
    <s v="Licitación pública"/>
    <n v="2"/>
    <n v="6"/>
    <n v="1"/>
    <n v="80000"/>
    <s v="UNIDAD"/>
    <s v="NO SOLICITADAS"/>
  </r>
  <r>
    <x v="7"/>
    <x v="34"/>
    <n v="10"/>
    <s v="OTROS MATERIALES Y SUMINISTROS"/>
    <s v="VINYPEL"/>
    <n v="24141501"/>
    <s v="Licitación pública"/>
    <n v="2"/>
    <n v="6"/>
    <n v="5"/>
    <n v="376500"/>
    <s v="UNIDAD"/>
    <s v="NO SOLICITADAS"/>
  </r>
  <r>
    <x v="7"/>
    <x v="34"/>
    <n v="10"/>
    <s v="OTROS MATERIALES Y SUMINISTROS"/>
    <s v="LIJA ANTIDESLIZANTE AUTOADHESIVA "/>
    <n v="31191501"/>
    <s v="Licitación pública"/>
    <n v="2"/>
    <n v="6"/>
    <n v="30"/>
    <n v="4500000"/>
    <s v="UNIDAD"/>
    <s v="NO SOLICITADAS"/>
  </r>
  <r>
    <x v="7"/>
    <x v="34"/>
    <n v="10"/>
    <s v="OTROS MATERIALES Y SUMINISTROS"/>
    <s v="PEGANTE 1300L"/>
    <n v="31201604"/>
    <s v="Licitación pública"/>
    <n v="2"/>
    <n v="6"/>
    <n v="10"/>
    <n v="800000"/>
    <s v="UNIDAD"/>
    <s v="NO SOLICITADAS"/>
  </r>
  <r>
    <x v="7"/>
    <x v="34"/>
    <n v="10"/>
    <s v="OTROS MATERIALES Y SUMINISTROS"/>
    <s v="PEGANTE PL 285"/>
    <n v="31201604"/>
    <s v="Licitación pública"/>
    <n v="2"/>
    <n v="6"/>
    <n v="20"/>
    <n v="1713600"/>
    <s v="GALON"/>
    <s v="NO SOLICITADAS"/>
  </r>
  <r>
    <x v="7"/>
    <x v="34"/>
    <n v="10"/>
    <s v="OTROS MATERIALES Y SUMINISTROS"/>
    <s v="VELCRO NEGRO 1&quot;"/>
    <n v="11162114"/>
    <s v="Licitación pública"/>
    <n v="2"/>
    <n v="6"/>
    <n v="2"/>
    <n v="160000"/>
    <s v="UNIDAD"/>
    <s v="NO SOLICITADAS"/>
  </r>
  <r>
    <x v="7"/>
    <x v="34"/>
    <n v="10"/>
    <s v="OTROS MATERIALES Y SUMINISTROS"/>
    <s v="VELCRO NEGRO 2&quot; "/>
    <n v="11162114"/>
    <s v="Licitación pública"/>
    <n v="2"/>
    <n v="6"/>
    <n v="2"/>
    <n v="240000"/>
    <s v="UNIDAD"/>
    <s v="NO SOLICITADAS"/>
  </r>
  <r>
    <x v="7"/>
    <x v="34"/>
    <n v="10"/>
    <s v="OTROS MATERIALES Y SUMINISTROS"/>
    <s v="HILO APTAN #40 ROJO"/>
    <n v="13102011"/>
    <s v="Licitación pública"/>
    <n v="2"/>
    <n v="6"/>
    <n v="5"/>
    <n v="214200"/>
    <s v="UNIDAD"/>
    <s v="NO SOLICITADAS"/>
  </r>
  <r>
    <x v="7"/>
    <x v="34"/>
    <n v="10"/>
    <s v="OTROS MATERIALES Y SUMINISTROS"/>
    <s v="HILO APTAN #40 GRIS"/>
    <n v="13102011"/>
    <s v="Licitación pública"/>
    <n v="2"/>
    <n v="6"/>
    <n v="5"/>
    <n v="214200"/>
    <s v="UNIDAD"/>
    <s v="NO SOLICITADAS"/>
  </r>
  <r>
    <x v="7"/>
    <x v="34"/>
    <n v="10"/>
    <s v="OTROS MATERIALES Y SUMINISTROS"/>
    <s v="HILO APTAN #40 NEGRO"/>
    <n v="13102011"/>
    <s v="Licitación pública"/>
    <n v="2"/>
    <n v="6"/>
    <n v="5"/>
    <n v="214200"/>
    <s v="UNIDAD"/>
    <s v="NO SOLICITADAS"/>
  </r>
  <r>
    <x v="7"/>
    <x v="34"/>
    <n v="10"/>
    <s v="OTROS MATERIALES Y SUMINISTROS"/>
    <s v="LONA HURACAN NEGRA"/>
    <n v="11151508"/>
    <s v="Licitación pública"/>
    <n v="2"/>
    <n v="6"/>
    <n v="20"/>
    <n v="952000"/>
    <s v="METRO"/>
    <s v="NO SOLICITADAS"/>
  </r>
  <r>
    <x v="7"/>
    <x v="34"/>
    <n v="10"/>
    <s v="OTROS MATERIALES Y SUMINISTROS"/>
    <s v="LONA HURACAN VERDE"/>
    <n v="11151508"/>
    <s v="Licitación pública"/>
    <n v="2"/>
    <n v="6"/>
    <n v="20"/>
    <n v="952000"/>
    <s v="METRO"/>
    <s v="NO SOLICITADAS"/>
  </r>
  <r>
    <x v="7"/>
    <x v="34"/>
    <n v="10"/>
    <s v="OTROS MATERIALES Y SUMINISTROS"/>
    <s v="LONA HURACAN AZUL"/>
    <n v="11151508"/>
    <s v="Licitación pública"/>
    <n v="2"/>
    <n v="6"/>
    <n v="20"/>
    <n v="952000"/>
    <s v="METRO"/>
    <s v="NO SOLICITADAS"/>
  </r>
  <r>
    <x v="7"/>
    <x v="34"/>
    <n v="10"/>
    <s v="OTROS MATERIALES Y SUMINISTROS"/>
    <s v="CREMALLERA DE NYLON #8 NEGRO"/>
    <n v="53141503"/>
    <s v="Licitación pública"/>
    <n v="2"/>
    <n v="6"/>
    <n v="30"/>
    <n v="124950"/>
    <s v="METRO"/>
    <s v="NO SOLICITADAS"/>
  </r>
  <r>
    <x v="7"/>
    <x v="34"/>
    <n v="10"/>
    <s v="OTROS MATERIALES Y SUMINISTROS"/>
    <s v="CREMALLERA DE NYLON #8 VERDE"/>
    <n v="53141503"/>
    <s v="Licitación pública"/>
    <n v="2"/>
    <n v="6"/>
    <n v="30"/>
    <n v="124950"/>
    <s v="METRO"/>
    <s v="NO SOLICITADAS"/>
  </r>
  <r>
    <x v="7"/>
    <x v="34"/>
    <n v="10"/>
    <s v="OTROS MATERIALES Y SUMINISTROS"/>
    <s v="SLIDERS PARA CREMALLERA DE NYLON #8 NEGRO"/>
    <n v="53141500"/>
    <s v="Licitación pública"/>
    <n v="2"/>
    <n v="6"/>
    <n v="30"/>
    <n v="35700"/>
    <s v="UNIDAD"/>
    <s v="NO SOLICITADAS"/>
  </r>
  <r>
    <x v="7"/>
    <x v="34"/>
    <n v="10"/>
    <s v="OTROS MATERIALES Y SUMINISTROS"/>
    <s v="SLIDERS PARA CREMALLERA DE NYLON #8 VERDE"/>
    <n v="53141500"/>
    <s v="Licitación pública"/>
    <n v="2"/>
    <n v="6"/>
    <n v="30"/>
    <n v="35700"/>
    <s v="UNIDAD"/>
    <s v="NO SOLICITADAS"/>
  </r>
  <r>
    <x v="7"/>
    <x v="34"/>
    <n v="10"/>
    <s v="OTROS MATERIALES Y SUMINISTROS"/>
    <s v="BROCA DE CENTRO 1/2&quot;"/>
    <n v="20111614"/>
    <s v="Licitación pública"/>
    <n v="2"/>
    <n v="6"/>
    <n v="30"/>
    <n v="454140"/>
    <s v="UNIDAD"/>
    <s v="NO SOLICITADAS"/>
  </r>
  <r>
    <x v="7"/>
    <x v="34"/>
    <n v="10"/>
    <s v="OTROS MATERIALES Y SUMINISTROS"/>
    <s v="BROCA DE CENTRO 3/8&quot; "/>
    <n v="20111614"/>
    <s v="Licitación pública"/>
    <n v="2"/>
    <n v="6"/>
    <n v="30"/>
    <n v="454140"/>
    <s v="UNIDAD"/>
    <s v="NO SOLICITADAS"/>
  </r>
  <r>
    <x v="7"/>
    <x v="34"/>
    <n v="10"/>
    <s v="OTROS MATERIALES Y SUMINISTROS"/>
    <s v="BROCA DE COBALTO 1/16&quot;"/>
    <n v="20111614"/>
    <s v="Licitación pública"/>
    <n v="2"/>
    <n v="6"/>
    <n v="30"/>
    <n v="203580"/>
    <s v="UNIDAD"/>
    <s v="NO SOLICITADAS"/>
  </r>
  <r>
    <x v="7"/>
    <x v="34"/>
    <n v="10"/>
    <s v="OTROS MATERIALES Y SUMINISTROS"/>
    <s v="BROCA DE COBALTO 1/4&quot;"/>
    <n v="20111614"/>
    <s v="Licitación pública"/>
    <n v="2"/>
    <n v="6"/>
    <n v="30"/>
    <n v="375840"/>
    <s v="UNIDAD"/>
    <s v="NO SOLICITADAS"/>
  </r>
  <r>
    <x v="7"/>
    <x v="34"/>
    <n v="10"/>
    <s v="OTROS MATERIALES Y SUMINISTROS"/>
    <s v="BROCA DE COBALTO 1/8&quot;"/>
    <n v="20111614"/>
    <s v="Licitación pública"/>
    <n v="2"/>
    <n v="6"/>
    <n v="30"/>
    <n v="250560"/>
    <s v="UNIDAD"/>
    <s v="NO SOLICITADAS"/>
  </r>
  <r>
    <x v="7"/>
    <x v="34"/>
    <n v="10"/>
    <s v="OTROS MATERIALES Y SUMINISTROS"/>
    <s v="BROCA DE COBALTO 3/16&quot; "/>
    <n v="20111614"/>
    <s v="Licitación pública"/>
    <n v="2"/>
    <n v="6"/>
    <n v="30"/>
    <n v="281880"/>
    <s v="UNIDAD"/>
    <s v="NO SOLICITADAS"/>
  </r>
  <r>
    <x v="7"/>
    <x v="34"/>
    <n v="10"/>
    <s v="OTROS MATERIALES Y SUMINISTROS"/>
    <s v="BROCA DE COBALTO 3/32&quot;"/>
    <n v="20111614"/>
    <s v="Licitación pública"/>
    <n v="2"/>
    <n v="6"/>
    <n v="30"/>
    <n v="219240"/>
    <s v="UNIDAD"/>
    <s v="NO SOLICITADAS"/>
  </r>
  <r>
    <x v="7"/>
    <x v="34"/>
    <n v="10"/>
    <s v="OTROS MATERIALES Y SUMINISTROS"/>
    <s v="BROCA DE COBALTO 3/8&quot;"/>
    <n v="20111614"/>
    <s v="Licitación pública"/>
    <n v="2"/>
    <n v="6"/>
    <n v="30"/>
    <n v="783000"/>
    <s v="UNIDAD"/>
    <s v="NO SOLICITADAS"/>
  </r>
  <r>
    <x v="7"/>
    <x v="34"/>
    <n v="10"/>
    <s v="OTROS MATERIALES Y SUMINISTROS"/>
    <s v="BROCA DE COBALTO 5/16&quot;"/>
    <n v="20111614"/>
    <s v="Licitación pública"/>
    <n v="2"/>
    <n v="6"/>
    <n v="30"/>
    <n v="689040"/>
    <s v="UNIDAD"/>
    <s v="NO SOLICITADAS"/>
  </r>
  <r>
    <x v="7"/>
    <x v="34"/>
    <n v="10"/>
    <s v="OTROS MATERIALES Y SUMINISTROS"/>
    <s v="BROCA DE COBALTO 5/32&quot;"/>
    <n v="20111614"/>
    <s v="Licitación pública"/>
    <n v="2"/>
    <n v="6"/>
    <n v="32"/>
    <n v="283968"/>
    <s v="UNIDAD"/>
    <s v="NO SOLICITADAS"/>
  </r>
  <r>
    <x v="7"/>
    <x v="34"/>
    <n v="10"/>
    <s v="OTROS MATERIALES Y SUMINISTROS"/>
    <s v="BROCA DE COBALTO 9/64&quot;"/>
    <n v="20111614"/>
    <s v="Licitación pública"/>
    <n v="2"/>
    <n v="6"/>
    <n v="52"/>
    <n v="461448"/>
    <s v="UNIDAD"/>
    <s v="NO SOLICITADAS"/>
  </r>
  <r>
    <x v="7"/>
    <x v="34"/>
    <n v="10"/>
    <s v="OTROS MATERIALES Y SUMINISTROS"/>
    <s v="BROCA HSS DE 1/16&quot;"/>
    <n v="20111614"/>
    <s v="Licitación pública"/>
    <n v="2"/>
    <n v="6"/>
    <n v="30"/>
    <n v="93000"/>
    <s v="UNIDAD"/>
    <s v="NO SOLICITADAS"/>
  </r>
  <r>
    <x v="7"/>
    <x v="34"/>
    <n v="10"/>
    <s v="OTROS MATERIALES Y SUMINISTROS"/>
    <s v="BROCA HSS DE 1/32&quot;"/>
    <n v="20111614"/>
    <s v="Licitación pública"/>
    <n v="2"/>
    <n v="6"/>
    <n v="30"/>
    <n v="93000"/>
    <s v="UNIDAD"/>
    <s v="NO SOLICITADAS"/>
  </r>
  <r>
    <x v="7"/>
    <x v="34"/>
    <n v="10"/>
    <s v="OTROS MATERIALES Y SUMINISTROS"/>
    <s v="BROCA HSS DE 1/8&quot;"/>
    <n v="20111614"/>
    <s v="Licitación pública"/>
    <n v="2"/>
    <n v="6"/>
    <n v="30"/>
    <n v="93000"/>
    <s v="UNIDAD"/>
    <s v="NO SOLICITADAS"/>
  </r>
  <r>
    <x v="7"/>
    <x v="34"/>
    <n v="10"/>
    <s v="OTROS MATERIALES Y SUMINISTROS"/>
    <s v="BROCA HSS DE 3/32&quot;"/>
    <n v="20111614"/>
    <s v="Licitación pública"/>
    <n v="2"/>
    <n v="6"/>
    <n v="30"/>
    <n v="93000"/>
    <s v="UNIDAD"/>
    <s v="NO SOLICITADAS"/>
  </r>
  <r>
    <x v="7"/>
    <x v="34"/>
    <n v="10"/>
    <s v="OTROS MATERIALES Y SUMINISTROS"/>
    <s v="BROCA HSS DE 5/32&quot;"/>
    <n v="20111614"/>
    <s v="Licitación pública"/>
    <n v="2"/>
    <n v="6"/>
    <n v="30"/>
    <n v="93000"/>
    <s v="UNIDAD"/>
    <s v="NO SOLICITADAS"/>
  </r>
  <r>
    <x v="7"/>
    <x v="34"/>
    <n v="10"/>
    <s v="OTROS MATERIALES Y SUMINISTROS"/>
    <s v="BURIL DE ACERO RAPIDO 1/2"/>
    <n v="23241600"/>
    <s v="Licitación pública"/>
    <n v="2"/>
    <n v="6"/>
    <n v="12"/>
    <n v="342720"/>
    <s v="UNIDAD"/>
    <s v="NO SOLICITADAS"/>
  </r>
  <r>
    <x v="7"/>
    <x v="34"/>
    <n v="10"/>
    <s v="OTROS MATERIALES Y SUMINISTROS"/>
    <s v="BURIL DE ACERO RAPIDO 3/8"/>
    <n v="23241600"/>
    <s v="Licitación pública"/>
    <n v="2"/>
    <n v="6"/>
    <n v="10"/>
    <n v="249900"/>
    <s v="UNIDAD"/>
    <s v="NO SOLICITADAS"/>
  </r>
  <r>
    <x v="7"/>
    <x v="34"/>
    <n v="10"/>
    <s v="OTROS MATERIALES Y SUMINISTROS"/>
    <s v="BURIL DE ACERO RAPIDO 5/16"/>
    <n v="23241600"/>
    <s v="Licitación pública"/>
    <n v="2"/>
    <n v="6"/>
    <n v="10"/>
    <n v="214200"/>
    <s v="UNIDAD"/>
    <s v="NO SOLICITADAS"/>
  </r>
  <r>
    <x v="7"/>
    <x v="34"/>
    <n v="10"/>
    <s v="OTROS MATERIALES Y SUMINISTROS"/>
    <s v="BURIL DE TUNGSTENO 1/2"/>
    <n v="23241600"/>
    <s v="Licitación pública"/>
    <n v="2"/>
    <n v="6"/>
    <n v="12"/>
    <n v="514080"/>
    <s v="UNIDAD"/>
    <s v="NO SOLICITADAS"/>
  </r>
  <r>
    <x v="7"/>
    <x v="34"/>
    <n v="10"/>
    <s v="OTROS MATERIALES Y SUMINISTROS"/>
    <s v="BURIL DE TUNGSTENO ARP40 DE 1/2"/>
    <n v="23241600"/>
    <s v="Licitación pública"/>
    <n v="2"/>
    <n v="6"/>
    <n v="10"/>
    <n v="428400"/>
    <s v="UNIDAD"/>
    <s v="NO SOLICITADAS"/>
  </r>
  <r>
    <x v="7"/>
    <x v="34"/>
    <n v="10"/>
    <s v="OTROS MATERIALES Y SUMINISTROS"/>
    <s v="BURIL PARA TRONZAR DE 3/8&quot;"/>
    <n v="23241600"/>
    <s v="Licitación pública"/>
    <n v="2"/>
    <n v="6"/>
    <n v="10"/>
    <n v="428400"/>
    <s v="UNIDAD"/>
    <s v="NO SOLICITADAS"/>
  </r>
  <r>
    <x v="7"/>
    <x v="34"/>
    <n v="10"/>
    <s v="OTROS MATERIALES Y SUMINISTROS"/>
    <s v="ESCARIADOR 1/4"/>
    <n v="23241600"/>
    <s v="Licitación pública"/>
    <n v="2"/>
    <n v="6"/>
    <n v="10"/>
    <n v="571200"/>
    <s v="UNIDAD"/>
    <s v="NO SOLICITADAS"/>
  </r>
  <r>
    <x v="7"/>
    <x v="34"/>
    <n v="10"/>
    <s v="OTROS MATERIALES Y SUMINISTROS"/>
    <s v="ESCARIADOR 1&quot;"/>
    <n v="23241600"/>
    <s v="Licitación pública"/>
    <n v="2"/>
    <n v="6"/>
    <n v="10"/>
    <n v="800000"/>
    <s v="UNIDAD"/>
    <s v="NO SOLICITADAS"/>
  </r>
  <r>
    <x v="7"/>
    <x v="34"/>
    <n v="10"/>
    <s v="OTROS MATERIALES Y SUMINISTROS"/>
    <s v="ESCARIADOR 1/8"/>
    <n v="23241600"/>
    <s v="Licitación pública"/>
    <n v="2"/>
    <n v="6"/>
    <n v="10"/>
    <n v="428400"/>
    <s v="UNIDAD"/>
    <s v="NO SOLICITADAS"/>
  </r>
  <r>
    <x v="7"/>
    <x v="34"/>
    <n v="10"/>
    <s v="OTROS MATERIALES Y SUMINISTROS"/>
    <s v="ESCARIADOR 3/16"/>
    <n v="23241600"/>
    <s v="Licitación pública"/>
    <n v="2"/>
    <n v="6"/>
    <n v="20"/>
    <n v="1142400"/>
    <s v="UNIDAD"/>
    <s v="NO SOLICITADAS"/>
  </r>
  <r>
    <x v="7"/>
    <x v="34"/>
    <n v="10"/>
    <s v="OTROS MATERIALES Y SUMINISTROS"/>
    <s v="ESCARIADOR 3/8"/>
    <n v="23241600"/>
    <s v="Licitación pública"/>
    <n v="2"/>
    <n v="6"/>
    <n v="10"/>
    <n v="571200"/>
    <s v="UNIDAD"/>
    <s v="NO SOLICITADAS"/>
  </r>
  <r>
    <x v="7"/>
    <x v="34"/>
    <n v="10"/>
    <s v="OTROS MATERIALES Y SUMINISTROS"/>
    <s v="ESCARIADOR 5/16"/>
    <n v="23241600"/>
    <s v="Licitación pública"/>
    <n v="2"/>
    <n v="6"/>
    <n v="10"/>
    <n v="571200"/>
    <s v="UNIDAD"/>
    <s v="NO SOLICITADAS"/>
  </r>
  <r>
    <x v="7"/>
    <x v="34"/>
    <n v="10"/>
    <s v="OTROS MATERIALES Y SUMINISTROS"/>
    <s v="ESCARIADOR 9/16"/>
    <n v="23241600"/>
    <s v="Licitación pública"/>
    <n v="2"/>
    <n v="6"/>
    <n v="10"/>
    <n v="800000"/>
    <s v="UNIDAD"/>
    <s v="NO SOLICITADAS"/>
  </r>
  <r>
    <x v="7"/>
    <x v="34"/>
    <n v="10"/>
    <s v="OTROS MATERIALES Y SUMINISTROS"/>
    <s v="HOJA DE SEGUETAS PARA LAMINA 12X18T"/>
    <n v="23241600"/>
    <s v="Licitación pública"/>
    <n v="2"/>
    <n v="6"/>
    <n v="10"/>
    <n v="85680"/>
    <s v="UNIDAD"/>
    <s v="NO SOLICITADAS"/>
  </r>
  <r>
    <x v="7"/>
    <x v="34"/>
    <n v="10"/>
    <s v="OTROS MATERIALES Y SUMINISTROS"/>
    <s v="LIMA MEDIA CAÑA GRANDE GRANO FINO 12&quot;"/>
    <n v="27111900"/>
    <s v="Licitación pública"/>
    <n v="2"/>
    <n v="6"/>
    <n v="6"/>
    <n v="214200"/>
    <s v="UNIDAD"/>
    <s v="NO SOLICITADAS"/>
  </r>
  <r>
    <x v="7"/>
    <x v="34"/>
    <n v="10"/>
    <s v="OTROS MATERIALES Y SUMINISTROS"/>
    <s v="LIMA MEDIA CAÑA GRANDE GRANO GRUESO 12&quot;"/>
    <n v="27111900"/>
    <s v="Licitación pública"/>
    <n v="2"/>
    <n v="6"/>
    <n v="2"/>
    <n v="71400"/>
    <s v="UNIDAD"/>
    <s v="NO SOLICITADAS"/>
  </r>
  <r>
    <x v="7"/>
    <x v="34"/>
    <n v="10"/>
    <s v="OTROS MATERIALES Y SUMINISTROS"/>
    <s v="LIMA PEQUEÑA JOYERIA "/>
    <n v="27111900"/>
    <s v="Licitación pública"/>
    <n v="2"/>
    <n v="6"/>
    <n v="7"/>
    <n v="560000"/>
    <s v="UNIDAD"/>
    <s v="NO SOLICITADAS"/>
  </r>
  <r>
    <x v="7"/>
    <x v="34"/>
    <n v="10"/>
    <s v="OTROS MATERIALES Y SUMINISTROS"/>
    <s v="MACHOS NPT 1&quot;"/>
    <n v="23241600"/>
    <s v="Licitación pública"/>
    <n v="2"/>
    <n v="6"/>
    <n v="2"/>
    <n v="160000"/>
    <s v="UNIDAD"/>
    <s v="NO SOLICITADAS"/>
  </r>
  <r>
    <x v="7"/>
    <x v="34"/>
    <n v="10"/>
    <s v="OTROS MATERIALES Y SUMINISTROS"/>
    <s v="MACHOS NPT 1/2&quot;"/>
    <n v="23241600"/>
    <s v="Licitación pública"/>
    <n v="2"/>
    <n v="6"/>
    <n v="2"/>
    <n v="160000"/>
    <s v="UNIDAD"/>
    <s v="NO SOLICITADAS"/>
  </r>
  <r>
    <x v="7"/>
    <x v="34"/>
    <n v="10"/>
    <s v="OTROS MATERIALES Y SUMINISTROS"/>
    <s v="MACHOS NPT 1/4&quot;"/>
    <n v="23241600"/>
    <s v="Licitación pública"/>
    <n v="2"/>
    <n v="6"/>
    <n v="2"/>
    <n v="107100"/>
    <s v="UNIDAD"/>
    <s v="NO SOLICITADAS"/>
  </r>
  <r>
    <x v="7"/>
    <x v="34"/>
    <n v="10"/>
    <s v="OTROS MATERIALES Y SUMINISTROS"/>
    <s v="MACHOS NPT 3/4&quot;"/>
    <n v="23241600"/>
    <s v="Licitación pública"/>
    <n v="2"/>
    <n v="6"/>
    <n v="5"/>
    <n v="505750"/>
    <s v="UNIDAD"/>
    <s v="NO SOLICITADAS"/>
  </r>
  <r>
    <x v="7"/>
    <x v="34"/>
    <n v="10"/>
    <s v="OTROS MATERIALES Y SUMINISTROS"/>
    <s v="MACHOS NPT 3/8&quot;"/>
    <n v="23241600"/>
    <s v="Licitación pública"/>
    <n v="2"/>
    <n v="6"/>
    <n v="2"/>
    <n v="107100"/>
    <s v="UNIDAD"/>
    <s v="NO SOLICITADAS"/>
  </r>
  <r>
    <x v="7"/>
    <x v="34"/>
    <n v="10"/>
    <s v="OTROS MATERIALES Y SUMINISTROS"/>
    <s v="MACHOS NPT 5/8&quot;"/>
    <n v="23241600"/>
    <s v="Licitación pública"/>
    <n v="2"/>
    <n v="6"/>
    <n v="5"/>
    <n v="400000"/>
    <s v="UNIDAD"/>
    <s v="NO SOLICITADAS"/>
  </r>
  <r>
    <x v="7"/>
    <x v="34"/>
    <n v="10"/>
    <s v="OTROS MATERIALES Y SUMINISTROS"/>
    <s v="PORTABURIL PARA INSERTOS TRABAJO UNIVERSAL"/>
    <n v="23241600"/>
    <s v="Licitación pública"/>
    <n v="2"/>
    <n v="6"/>
    <n v="2"/>
    <n v="65200"/>
    <s v="UNIDAD"/>
    <s v="NO SOLICITADAS"/>
  </r>
  <r>
    <x v="7"/>
    <x v="34"/>
    <n v="10"/>
    <s v="OTROS MATERIALES Y SUMINISTROS"/>
    <s v="INSERTOS PARA PORTABURIL TRABAJO UNIVERSAL"/>
    <n v="23241600"/>
    <s v="Licitación pública"/>
    <n v="2"/>
    <n v="6"/>
    <n v="30"/>
    <n v="375000"/>
    <s v="UNIDAD"/>
    <s v="NO SOLICITADAS"/>
  </r>
  <r>
    <x v="7"/>
    <x v="34"/>
    <n v="10"/>
    <s v="OTROS MATERIALES Y SUMINISTROS"/>
    <s v="PORTABURIL PARA ROSCAR DE INSERTOS"/>
    <n v="23241600"/>
    <s v="Licitación pública"/>
    <n v="2"/>
    <n v="6"/>
    <n v="2"/>
    <n v="63000"/>
    <s v="UNIDAD"/>
    <s v="NO SOLICITADAS"/>
  </r>
  <r>
    <x v="7"/>
    <x v="34"/>
    <n v="10"/>
    <s v="OTROS MATERIALES Y SUMINISTROS"/>
    <s v="BROCA 3/4 "/>
    <n v="20111614"/>
    <s v="Licitación pública"/>
    <n v="2"/>
    <n v="6"/>
    <n v="2"/>
    <n v="13800"/>
    <s v="UNIDAD"/>
    <s v="NO SOLICITADAS"/>
  </r>
  <r>
    <x v="7"/>
    <x v="34"/>
    <n v="10"/>
    <s v="OTROS MATERIALES Y SUMINISTROS"/>
    <s v="BROCA 7/8"/>
    <n v="20111614"/>
    <s v="Licitación pública"/>
    <n v="2"/>
    <n v="6"/>
    <n v="2"/>
    <n v="13800"/>
    <s v="UNIDAD"/>
    <s v="NO SOLICITADAS"/>
  </r>
  <r>
    <x v="7"/>
    <x v="34"/>
    <n v="10"/>
    <s v="OTROS MATERIALES Y SUMINISTROS"/>
    <s v="BROCA 1&quot;"/>
    <n v="20111614"/>
    <s v="Licitación pública"/>
    <n v="2"/>
    <n v="6"/>
    <n v="2"/>
    <n v="16000"/>
    <s v="UNIDAD"/>
    <s v="NO SOLICITADAS"/>
  </r>
  <r>
    <x v="7"/>
    <x v="34"/>
    <n v="10"/>
    <s v="OTROS MATERIALES Y SUMINISTROS"/>
    <s v="BROCA 1 1/2&quot;"/>
    <n v="20111614"/>
    <s v="Licitación pública"/>
    <n v="2"/>
    <n v="6"/>
    <n v="2"/>
    <n v="15200"/>
    <s v="UNIDAD"/>
    <s v="NO SOLICITADAS"/>
  </r>
  <r>
    <x v="7"/>
    <x v="34"/>
    <n v="10"/>
    <s v="OTROS MATERIALES Y SUMINISTROS"/>
    <s v="BROCA 2&quot;"/>
    <n v="20111614"/>
    <s v="Licitación pública"/>
    <n v="2"/>
    <n v="6"/>
    <n v="2"/>
    <n v="17000"/>
    <s v="UNIDAD"/>
    <s v="NO SOLICITADAS"/>
  </r>
  <r>
    <x v="7"/>
    <x v="34"/>
    <n v="10"/>
    <s v="OTROS MATERIALES Y SUMINISTROS"/>
    <s v="BURILES PARA TRONZAR CON RESPECTIVO PORTABURIL"/>
    <n v="23241600"/>
    <s v="Licitación pública"/>
    <n v="2"/>
    <n v="6"/>
    <n v="10"/>
    <n v="250000"/>
    <s v="UNIDAD"/>
    <s v="NO SOLICITADAS"/>
  </r>
  <r>
    <x v="7"/>
    <x v="34"/>
    <n v="10"/>
    <s v="OTROS MATERIALES Y SUMINISTROS"/>
    <s v="JUEGO SEGUETAS"/>
    <n v="27111552"/>
    <s v="Licitación pública"/>
    <n v="2"/>
    <n v="6"/>
    <n v="10"/>
    <n v="160000"/>
    <s v="GLOBAL"/>
    <s v="NO SOLICITADAS"/>
  </r>
  <r>
    <x v="7"/>
    <x v="34"/>
    <n v="10"/>
    <s v="OTROS MATERIALES Y SUMINISTROS"/>
    <s v="JUEGO TELESCOPICAS 3/8 A 6&quot; MTEE6"/>
    <n v="27112813"/>
    <s v="Licitación pública"/>
    <n v="2"/>
    <n v="6"/>
    <n v="2"/>
    <n v="420000"/>
    <s v="UNIDAD"/>
    <s v="NO SOLICITADAS"/>
  </r>
  <r>
    <x v="7"/>
    <x v="34"/>
    <n v="10"/>
    <s v="OTROS MATERIALES Y SUMINISTROS"/>
    <s v="LUZ FRIA "/>
    <n v="39112500"/>
    <s v="Licitación pública"/>
    <n v="2"/>
    <n v="6"/>
    <n v="1"/>
    <n v="60000"/>
    <s v="UNIDAD"/>
    <s v="NO SOLICITADAS"/>
  </r>
  <r>
    <x v="7"/>
    <x v="34"/>
    <n v="10"/>
    <s v="OTROS MATERIALES Y SUMINISTROS"/>
    <s v="PEGANTE INSTANTANEO TRANSPARENTE"/>
    <n v="31201601"/>
    <s v="Licitación pública"/>
    <n v="2"/>
    <n v="6"/>
    <n v="5"/>
    <n v="42840"/>
    <s v="UNIDAD"/>
    <s v="NO SOLICITADAS"/>
  </r>
  <r>
    <x v="7"/>
    <x v="34"/>
    <n v="10"/>
    <s v="OTROS MATERIALES Y SUMINISTROS"/>
    <s v="BATERIA   105 CICLO PROFUNDO"/>
    <n v="26111700"/>
    <s v="Licitación pública"/>
    <n v="2"/>
    <n v="6"/>
    <n v="8"/>
    <n v="640000"/>
    <s v="UNIDAD"/>
    <s v="NO SOLICITADAS"/>
  </r>
  <r>
    <x v="7"/>
    <x v="34"/>
    <n v="10"/>
    <s v="OTROS MATERIALES Y SUMINISTROS"/>
    <s v="BATERÍA   24H"/>
    <n v="26111700"/>
    <s v="Licitación pública"/>
    <n v="2"/>
    <n v="6"/>
    <n v="5"/>
    <n v="400000"/>
    <s v="UNIDAD"/>
    <s v="NO SOLICITADAS"/>
  </r>
  <r>
    <x v="7"/>
    <x v="34"/>
    <n v="10"/>
    <s v="OTROS MATERIALES Y SUMINISTROS"/>
    <s v="BATERÍA   31H"/>
    <n v="26111700"/>
    <s v="Licitación pública"/>
    <n v="2"/>
    <n v="6"/>
    <n v="5"/>
    <n v="400000"/>
    <s v="UNIDAD"/>
    <s v="NO SOLICITADAS"/>
  </r>
  <r>
    <x v="7"/>
    <x v="34"/>
    <n v="10"/>
    <s v="OTROS MATERIALES Y SUMINISTROS"/>
    <s v="BATERÍA   4D"/>
    <n v="26111700"/>
    <s v="Licitación pública"/>
    <n v="2"/>
    <n v="6"/>
    <n v="5"/>
    <n v="400000"/>
    <s v="UNIDAD"/>
    <s v="NO SOLICITADAS"/>
  </r>
  <r>
    <x v="7"/>
    <x v="34"/>
    <n v="10"/>
    <s v="OTROS MATERIALES Y SUMINISTROS"/>
    <s v="BATERÍA   8D"/>
    <n v="26111700"/>
    <s v="Licitación pública"/>
    <n v="2"/>
    <n v="6"/>
    <n v="2"/>
    <n v="160000"/>
    <s v="UNIDAD"/>
    <s v="NO SOLICITADAS"/>
  </r>
  <r>
    <x v="7"/>
    <x v="34"/>
    <n v="10"/>
    <s v="OTROS MATERIALES Y SUMINISTROS"/>
    <s v="BOMBILLO   1141"/>
    <n v="39101600"/>
    <s v="Licitación pública"/>
    <n v="2"/>
    <n v="6"/>
    <n v="20"/>
    <n v="37000"/>
    <s v="UNIDAD"/>
    <s v="NO SOLICITADAS"/>
  </r>
  <r>
    <x v="7"/>
    <x v="34"/>
    <n v="10"/>
    <s v="OTROS MATERIALES Y SUMINISTROS"/>
    <s v="BOMBILLO   53"/>
    <n v="39101600"/>
    <s v="Licitación pública"/>
    <n v="2"/>
    <n v="6"/>
    <n v="30"/>
    <n v="33000"/>
    <s v="UNIDAD"/>
    <s v="NO SOLICITADAS"/>
  </r>
  <r>
    <x v="7"/>
    <x v="34"/>
    <n v="10"/>
    <s v="OTROS MATERIALES Y SUMINISTROS"/>
    <s v="BOMBILLO   67"/>
    <n v="39101600"/>
    <s v="Licitación pública"/>
    <n v="2"/>
    <n v="6"/>
    <n v="30"/>
    <n v="36000"/>
    <s v="UNIDAD"/>
    <s v="NO SOLICITADAS"/>
  </r>
  <r>
    <x v="7"/>
    <x v="34"/>
    <n v="10"/>
    <s v="OTROS MATERIALES Y SUMINISTROS"/>
    <s v="BOMBILLO   881"/>
    <n v="39101600"/>
    <s v="Licitación pública"/>
    <n v="2"/>
    <n v="6"/>
    <n v="10"/>
    <n v="172000"/>
    <s v="UNIDAD"/>
    <s v="NO SOLICITADAS"/>
  </r>
  <r>
    <x v="7"/>
    <x v="34"/>
    <n v="10"/>
    <s v="OTROS MATERIALES Y SUMINISTROS"/>
    <s v="BOMBILLO   T10"/>
    <n v="39101600"/>
    <s v="Licitación pública"/>
    <n v="2"/>
    <n v="6"/>
    <n v="30"/>
    <n v="40500"/>
    <s v="UNIDAD"/>
    <s v="NO SOLICITADAS"/>
  </r>
  <r>
    <x v="7"/>
    <x v="34"/>
    <n v="10"/>
    <s v="OTROS MATERIALES Y SUMINISTROS"/>
    <s v="BOMBILLO  1034"/>
    <n v="39101600"/>
    <s v="Licitación pública"/>
    <n v="2"/>
    <n v="6"/>
    <n v="30"/>
    <n v="78000"/>
    <s v="UNIDAD"/>
    <s v="NO SOLICITADAS"/>
  </r>
  <r>
    <x v="7"/>
    <x v="34"/>
    <n v="10"/>
    <s v="OTROS MATERIALES Y SUMINISTROS"/>
    <s v="BOMBILLO DE 220V  MH1000/U/BT37"/>
    <n v="39101600"/>
    <s v="Licitación pública"/>
    <n v="2"/>
    <n v="6"/>
    <n v="20"/>
    <n v="1600000"/>
    <s v="UNIDAD"/>
    <s v="NO SOLICITADAS"/>
  </r>
  <r>
    <x v="7"/>
    <x v="34"/>
    <n v="10"/>
    <s v="OTROS MATERIALES Y SUMINISTROS"/>
    <s v="BOMBILLO DE ALOGENO H1"/>
    <n v="39101600"/>
    <s v="Licitación pública"/>
    <n v="2"/>
    <n v="6"/>
    <n v="30"/>
    <n v="135000"/>
    <s v="UNIDAD"/>
    <s v="NO SOLICITADAS"/>
  </r>
  <r>
    <x v="7"/>
    <x v="34"/>
    <n v="10"/>
    <s v="OTROS MATERIALES Y SUMINISTROS"/>
    <s v="BOMBILLO DE ALOGENO H3"/>
    <n v="39101600"/>
    <s v="Licitación pública"/>
    <n v="2"/>
    <n v="6"/>
    <n v="30"/>
    <n v="135000"/>
    <s v="UNIDAD"/>
    <s v="NO SOLICITADAS"/>
  </r>
  <r>
    <x v="7"/>
    <x v="34"/>
    <n v="10"/>
    <s v="OTROS MATERIALES Y SUMINISTROS"/>
    <s v="BORNES PARA BATERIA   540-150-009"/>
    <n v="39121400"/>
    <s v="Licitación pública"/>
    <n v="2"/>
    <n v="6"/>
    <n v="10"/>
    <n v="112000"/>
    <s v="UNIDAD"/>
    <s v="NO SOLICITADAS"/>
  </r>
  <r>
    <x v="7"/>
    <x v="34"/>
    <n v="10"/>
    <s v="OTROS MATERIALES Y SUMINISTROS"/>
    <s v="JUEGO DE EXPLORADORAS  "/>
    <n v="39101600"/>
    <s v="Licitación pública"/>
    <n v="2"/>
    <n v="6"/>
    <n v="5"/>
    <n v="526500"/>
    <s v="GLOBAL"/>
    <s v="NO SOLICITADAS"/>
  </r>
  <r>
    <x v="7"/>
    <x v="34"/>
    <n v="10"/>
    <s v="OTROS MATERIALES Y SUMINISTROS"/>
    <s v="LICUADORAS AMBAR  "/>
    <n v="39101600"/>
    <s v="Licitación pública"/>
    <n v="2"/>
    <n v="6"/>
    <n v="5"/>
    <n v="1928000"/>
    <s v="UNIDAD"/>
    <s v="NO SOLICITADAS"/>
  </r>
  <r>
    <x v="7"/>
    <x v="34"/>
    <n v="10"/>
    <s v="OTROS MATERIALES Y SUMINISTROS"/>
    <s v="CORREA ALTERNADOR DAYCO"/>
    <n v="26111800"/>
    <s v="Licitación pública"/>
    <n v="2"/>
    <n v="6"/>
    <n v="20"/>
    <n v="1770000"/>
    <s v="UNIDAD"/>
    <s v="NO SOLICITADAS"/>
  </r>
  <r>
    <x v="7"/>
    <x v="34"/>
    <n v="10"/>
    <s v="OTROS MATERIALES Y SUMINISTROS"/>
    <s v="CORREA VENTILADOR DAYCO"/>
    <n v="26111800"/>
    <s v="Licitación pública"/>
    <n v="2"/>
    <n v="6"/>
    <n v="20"/>
    <n v="1770000"/>
    <s v="UNIDAD"/>
    <s v="NO SOLICITADAS"/>
  </r>
  <r>
    <x v="7"/>
    <x v="34"/>
    <n v="10"/>
    <s v="OTROS MATERIALES Y SUMINISTROS"/>
    <s v="RUEDAS DURAFLEX .   4&quot;"/>
    <n v="25171900"/>
    <s v="Licitación pública"/>
    <n v="2"/>
    <n v="6"/>
    <n v="15"/>
    <n v="1160250"/>
    <s v="UNIDAD"/>
    <s v="NO SOLICITADAS"/>
  </r>
  <r>
    <x v="7"/>
    <x v="34"/>
    <n v="10"/>
    <s v="OTROS MATERIALES Y SUMINISTROS"/>
    <s v="RUEDAS DURAFLEX .   6&quot;"/>
    <n v="25171900"/>
    <s v="Licitación pública"/>
    <n v="2"/>
    <n v="6"/>
    <n v="15"/>
    <n v="1517250"/>
    <s v="UNIDAD"/>
    <s v="NO SOLICITADAS"/>
  </r>
  <r>
    <x v="7"/>
    <x v="34"/>
    <n v="10"/>
    <s v="OTROS MATERIALES Y SUMINISTROS"/>
    <s v="RUEDAS DURAFLEX.    3&quot;"/>
    <n v="25171900"/>
    <s v="Licitación pública"/>
    <n v="2"/>
    <n v="6"/>
    <n v="10"/>
    <n v="773500"/>
    <s v="UNIDAD"/>
    <s v="NO SOLICITADAS"/>
  </r>
  <r>
    <x v="7"/>
    <x v="34"/>
    <n v="10"/>
    <s v="OTROS MATERIALES Y SUMINISTROS"/>
    <s v="RUEDAS DURAFLEX.   12&quot;"/>
    <n v="25171900"/>
    <s v="Licitación pública"/>
    <n v="2"/>
    <n v="6"/>
    <n v="5"/>
    <n v="743750"/>
    <s v="UNIDAD"/>
    <s v="NO SOLICITADAS"/>
  </r>
  <r>
    <x v="7"/>
    <x v="34"/>
    <n v="10"/>
    <s v="OTROS MATERIALES Y SUMINISTROS"/>
    <s v="RUEDAS DURAFLEX.   8&quot;"/>
    <n v="25171900"/>
    <s v="Licitación pública"/>
    <n v="2"/>
    <n v="6"/>
    <n v="20"/>
    <n v="2023000"/>
    <s v="UNIDAD"/>
    <s v="NO SOLICITADAS"/>
  </r>
  <r>
    <x v="7"/>
    <x v="34"/>
    <n v="10"/>
    <s v="OTROS MATERIALES Y SUMINISTROS"/>
    <s v="RUEDAS IND FIJAS CON SOPORTE    6&quot;"/>
    <n v="25171900"/>
    <s v="Licitación pública"/>
    <n v="2"/>
    <n v="6"/>
    <n v="10"/>
    <n v="1249500"/>
    <s v="UNIDAD"/>
    <s v="NO SOLICITADAS"/>
  </r>
  <r>
    <x v="7"/>
    <x v="34"/>
    <n v="10"/>
    <s v="OTROS MATERIALES Y SUMINISTROS"/>
    <s v="RUEDAS IND FIJAS CON SOPORTE FRENO   8&quot;"/>
    <n v="25171900"/>
    <s v="Licitación pública"/>
    <n v="2"/>
    <n v="6"/>
    <n v="10"/>
    <n v="1249500"/>
    <s v="UNIDAD"/>
    <s v="NO SOLICITADAS"/>
  </r>
  <r>
    <x v="7"/>
    <x v="34"/>
    <n v="10"/>
    <s v="OTROS MATERIALES Y SUMINISTROS"/>
    <s v="RUEDAS IND GIRATORIAS    6&quot;"/>
    <n v="25171900"/>
    <s v="Licitación pública"/>
    <n v="2"/>
    <n v="6"/>
    <n v="10"/>
    <n v="1011500"/>
    <s v="UNIDAD"/>
    <s v="NO SOLICITADAS"/>
  </r>
  <r>
    <x v="7"/>
    <x v="34"/>
    <n v="10"/>
    <s v="OTROS MATERIALES Y SUMINISTROS"/>
    <s v="RUEDAS IND GIRATORIAS CON FRENO    8&quot;"/>
    <n v="25171900"/>
    <s v="Licitación pública"/>
    <n v="2"/>
    <n v="6"/>
    <n v="10"/>
    <n v="1249500"/>
    <s v="UNIDAD"/>
    <s v="NO SOLICITADAS"/>
  </r>
  <r>
    <x v="7"/>
    <x v="34"/>
    <n v="10"/>
    <s v="OTROS MATERIALES Y SUMINISTROS"/>
    <s v="CINTA ALUMINIO 425 DE 2&quot;"/>
    <n v="31201521"/>
    <s v="Licitación pública"/>
    <n v="2"/>
    <n v="6"/>
    <n v="10"/>
    <n v="2261000"/>
    <s v="UNIDAD"/>
    <s v="NO SOLICITADAS"/>
  </r>
  <r>
    <x v="7"/>
    <x v="34"/>
    <n v="10"/>
    <s v="OTROS MATERIALES Y SUMINISTROS"/>
    <s v="CINTA AUTO FUNDENTE SCOTCH NO. 23 "/>
    <n v="31201502"/>
    <s v="Licitación pública"/>
    <n v="2"/>
    <n v="6"/>
    <n v="5"/>
    <n v="214200"/>
    <s v="UNIDAD"/>
    <s v="NO SOLICITADAS"/>
  </r>
  <r>
    <x v="7"/>
    <x v="34"/>
    <n v="10"/>
    <s v="OTROS MATERIALES Y SUMINISTROS"/>
    <s v="CINTA DE TELA MULTIUSOS GRIA DE 2&quot;"/>
    <n v="31201501"/>
    <s v="Licitación pública"/>
    <n v="2"/>
    <n v="6"/>
    <n v="5"/>
    <n v="214200"/>
    <s v="UNIDAD"/>
    <s v="NO SOLICITADAS"/>
  </r>
  <r>
    <x v="7"/>
    <x v="34"/>
    <n v="10"/>
    <s v="OTROS MATERIALES Y SUMINISTROS"/>
    <s v="SILICONA NEGRA  X 70 ML"/>
    <n v="31201606"/>
    <s v="Licitación pública"/>
    <n v="2"/>
    <n v="6"/>
    <n v="35"/>
    <n v="499800"/>
    <s v="UNIDAD"/>
    <s v="NO SOLICITADAS"/>
  </r>
  <r>
    <x v="7"/>
    <x v="34"/>
    <n v="10"/>
    <s v="OTROS MATERIALES Y SUMINISTROS"/>
    <s v="CINTA NO. 69 DE VIDRIO DE TELA 3/4&quot;"/>
    <n v="31201507"/>
    <s v="Licitación pública"/>
    <n v="2"/>
    <n v="6"/>
    <n v="18"/>
    <n v="3213000"/>
    <s v="UNIDAD"/>
    <s v="NO SOLICITADAS"/>
  </r>
  <r>
    <x v="7"/>
    <x v="34"/>
    <n v="10"/>
    <s v="OTROS MATERIALES Y SUMINISTROS"/>
    <s v="ESPAGUET TERMOENCOGIBLE"/>
    <n v="39121700"/>
    <s v="Licitación pública"/>
    <n v="2"/>
    <n v="6"/>
    <n v="1"/>
    <n v="3927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ESPAGUET TERMOENCOGIBLE"/>
    <n v="39121700"/>
    <s v="Licitación pública"/>
    <n v="2"/>
    <n v="6"/>
    <n v="1"/>
    <n v="416500"/>
    <s v="UNIDAD"/>
    <s v="NO SOLICITADAS"/>
  </r>
  <r>
    <x v="7"/>
    <x v="34"/>
    <n v="10"/>
    <s v="OTROS MATERIALES Y SUMINISTROS"/>
    <s v="PUNTAS PARA MULTIMETRO"/>
    <n v="27111700"/>
    <s v="Licitación pública"/>
    <n v="2"/>
    <n v="6"/>
    <n v="4"/>
    <n v="771120"/>
    <s v="UNIDAD"/>
    <s v="NO SOLICITADAS"/>
  </r>
  <r>
    <x v="7"/>
    <x v="34"/>
    <n v="10"/>
    <s v="OTROS MATERIALES Y SUMINISTROS"/>
    <s v="CASTER"/>
    <n v="25191500"/>
    <s v="Licitación pública"/>
    <n v="2"/>
    <n v="6"/>
    <n v="4"/>
    <n v="600000"/>
    <s v="UNIDAD"/>
    <s v="NO SOLICITADAS"/>
  </r>
  <r>
    <x v="7"/>
    <x v="34"/>
    <n v="10"/>
    <s v="OTROS MATERIALES Y SUMINISTROS"/>
    <s v="BOMBILLO 14VDC"/>
    <n v="39101600"/>
    <s v="Licitación pública"/>
    <n v="2"/>
    <n v="6"/>
    <n v="10"/>
    <n v="168000"/>
    <s v="UNIDAD"/>
    <s v="NO SOLICITADAS"/>
  </r>
  <r>
    <x v="7"/>
    <x v="34"/>
    <n v="10"/>
    <s v="OTROS MATERIALES Y SUMINISTROS"/>
    <s v="DIODOS SILICON"/>
    <n v="32111500"/>
    <s v="Licitación pública"/>
    <n v="2"/>
    <n v="6"/>
    <n v="10"/>
    <n v="7402000"/>
    <s v="UNIDAD"/>
    <s v="NO SOLICITADAS"/>
  </r>
  <r>
    <x v="7"/>
    <x v="34"/>
    <n v="10"/>
    <s v="OTROS MATERIALES Y SUMINISTROS"/>
    <s v="GUAYA STOP"/>
    <n v="25171700"/>
    <s v="Licitación pública"/>
    <n v="2"/>
    <n v="6"/>
    <n v="5"/>
    <n v="2302500"/>
    <s v="UNIDAD"/>
    <s v="NO SOLICITADAS"/>
  </r>
  <r>
    <x v="7"/>
    <x v="34"/>
    <n v="10"/>
    <s v="OTROS MATERIALES Y SUMINISTROS"/>
    <s v="LIGHT PILOT ROJO"/>
    <n v="32111500"/>
    <s v="Licitación pública"/>
    <n v="2"/>
    <n v="6"/>
    <n v="15"/>
    <n v="5400000"/>
    <s v="UNIDAD"/>
    <s v="NO SOLICITADAS"/>
  </r>
  <r>
    <x v="7"/>
    <x v="34"/>
    <n v="10"/>
    <s v="OTROS MATERIALES Y SUMINISTROS"/>
    <s v="LIGHT PILOT VERDE"/>
    <n v="32111500"/>
    <s v="Licitación pública"/>
    <n v="2"/>
    <n v="6"/>
    <n v="15"/>
    <n v="54000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1/8 "/>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3/16"/>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AVELLANADO 5/32"/>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1/8"/>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3/16"/>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CERO UNIVERSAL 5/32"/>
    <n v="31162200"/>
    <s v="Licitación pública"/>
    <n v="2"/>
    <n v="6"/>
    <n v="1"/>
    <n v="3451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LUMINIO AVELLANADO "/>
    <n v="31162200"/>
    <s v="Licitación pública"/>
    <n v="2"/>
    <n v="6"/>
    <n v="1"/>
    <n v="178500"/>
    <s v="UNIDAD"/>
    <s v="NO SOLICITADAS"/>
  </r>
  <r>
    <x v="7"/>
    <x v="34"/>
    <n v="10"/>
    <s v="OTROS MATERIALES Y SUMINISTROS"/>
    <s v="REMACHE AVELLANADO 1/8"/>
    <n v="31162200"/>
    <s v="Licitación pública"/>
    <n v="2"/>
    <n v="6"/>
    <n v="1"/>
    <n v="178500"/>
    <s v="UNIDAD"/>
    <s v="NO SOLICITADAS"/>
  </r>
  <r>
    <x v="7"/>
    <x v="34"/>
    <n v="10"/>
    <s v="OTROS MATERIALES Y SUMINISTROS"/>
    <s v="REMACHE "/>
    <n v="31162200"/>
    <s v="Licitación pública"/>
    <n v="2"/>
    <n v="6"/>
    <n v="1"/>
    <n v="20706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6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7132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285600"/>
    <s v="UNIDAD"/>
    <s v="NO SOLICITADAS"/>
  </r>
  <r>
    <x v="7"/>
    <x v="34"/>
    <n v="10"/>
    <s v="OTROS MATERIALES Y SUMINISTROS"/>
    <s v="REMACHE CHERRY MAX"/>
    <n v="31162200"/>
    <s v="Licitación pública"/>
    <n v="2"/>
    <n v="6"/>
    <n v="1"/>
    <n v="3213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357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120000"/>
    <s v="UNIDAD"/>
    <s v="NO SOLICITADAS"/>
  </r>
  <r>
    <x v="7"/>
    <x v="34"/>
    <n v="10"/>
    <s v="OTROS MATERIALES Y SUMINISTROS"/>
    <s v="REMACHE CHERRY MAX"/>
    <n v="31162200"/>
    <s v="Licitación pública"/>
    <n v="2"/>
    <n v="6"/>
    <n v="1"/>
    <n v="2380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261800"/>
    <s v="UNIDAD"/>
    <s v="NO SOLICITADAS"/>
  </r>
  <r>
    <x v="7"/>
    <x v="34"/>
    <n v="10"/>
    <s v="OTROS MATERIALES Y SUMINISTROS"/>
    <s v="REMACHE CHERRY MAX"/>
    <n v="31162200"/>
    <s v="Licitación pública"/>
    <n v="2"/>
    <n v="6"/>
    <n v="1"/>
    <n v="140000"/>
    <s v="UNIDAD"/>
    <s v="NO SOLICITADAS"/>
  </r>
  <r>
    <x v="7"/>
    <x v="34"/>
    <n v="10"/>
    <s v="OTROS MATERIALES Y SUMINISTROS"/>
    <s v="REMACHE CHERRY MAX"/>
    <n v="31162200"/>
    <s v="Licitación pública"/>
    <n v="2"/>
    <n v="6"/>
    <n v="1"/>
    <n v="4165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856800"/>
    <s v="UNIDAD"/>
    <s v="NO SOLICITADAS"/>
  </r>
  <r>
    <x v="7"/>
    <x v="34"/>
    <n v="10"/>
    <s v="OTROS MATERIALES Y SUMINISTROS"/>
    <s v="REMACHE CHERRY MAX"/>
    <n v="31162200"/>
    <s v="Licitación pública"/>
    <n v="2"/>
    <n v="6"/>
    <n v="1"/>
    <n v="1011500"/>
    <s v="UNIDAD"/>
    <s v="NO SOLICITADAS"/>
  </r>
  <r>
    <x v="7"/>
    <x v="34"/>
    <n v="10"/>
    <s v="OTROS MATERIALES Y SUMINISTROS"/>
    <s v="REMACHE CHERRY MAX"/>
    <n v="31162200"/>
    <s v="Licitación pública"/>
    <n v="2"/>
    <n v="6"/>
    <n v="1"/>
    <n v="785400"/>
    <s v="UNIDAD"/>
    <s v="NO SOLICITADAS"/>
  </r>
  <r>
    <x v="7"/>
    <x v="34"/>
    <n v="10"/>
    <s v="OTROS MATERIALES Y SUMINISTROS"/>
    <s v="REMACHE CHERRY MAX"/>
    <n v="31162200"/>
    <s v="Licitación pública"/>
    <n v="2"/>
    <n v="6"/>
    <n v="1"/>
    <n v="250000"/>
    <s v="UNIDAD"/>
    <s v="NO SOLICITADAS"/>
  </r>
  <r>
    <x v="7"/>
    <x v="34"/>
    <n v="10"/>
    <s v="OTROS MATERIALES Y SUMINISTROS"/>
    <s v="REMACHE CHERRY MAX"/>
    <n v="31162200"/>
    <s v="Licitación pública"/>
    <n v="2"/>
    <n v="6"/>
    <n v="1"/>
    <n v="9520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50000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8568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107100"/>
    <s v="UNIDAD"/>
    <s v="NO SOLICITADAS"/>
  </r>
  <r>
    <x v="7"/>
    <x v="34"/>
    <n v="10"/>
    <s v="OTROS MATERIALES Y SUMINISTROS"/>
    <s v="REMACHE HI-LOCK"/>
    <n v="31162200"/>
    <s v="Licitación pública"/>
    <n v="2"/>
    <n v="6"/>
    <n v="10"/>
    <n v="85680"/>
    <s v="UNIDAD"/>
    <s v="NO SOLICITADAS"/>
  </r>
  <r>
    <x v="7"/>
    <x v="34"/>
    <n v="10"/>
    <s v="OTROS MATERIALES Y SUMINISTROS"/>
    <s v="REMACHE MONEL "/>
    <n v="31162200"/>
    <s v="Licitación pública"/>
    <n v="2"/>
    <n v="6"/>
    <n v="1"/>
    <n v="1500000"/>
    <s v="UNIDAD"/>
    <s v="NO SOLICITADAS"/>
  </r>
  <r>
    <x v="7"/>
    <x v="34"/>
    <n v="10"/>
    <s v="OTROS MATERIALES Y SUMINISTROS"/>
    <s v="REMACHE MONEL "/>
    <n v="31162200"/>
    <s v="Licitación pública"/>
    <n v="2"/>
    <n v="6"/>
    <n v="1"/>
    <n v="35105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n v="31162200"/>
    <s v="Licitación pública"/>
    <n v="2"/>
    <n v="6"/>
    <n v="1"/>
    <n v="17850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48750"/>
    <s v="UNIDAD"/>
    <s v="NO SOLICITADAS"/>
  </r>
  <r>
    <x v="7"/>
    <x v="34"/>
    <n v="10"/>
    <s v="OTROS MATERIALES Y SUMINISTROS"/>
    <s v="REMACHE SOLIDO AVELLANADO 1/4"/>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50000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1/8"/>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50000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16"/>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3/32"/>
    <n v="31162200"/>
    <s v="Licitación pública"/>
    <n v="2"/>
    <n v="6"/>
    <n v="1"/>
    <n v="1500000"/>
    <s v="UNIDAD"/>
    <s v="NO SOLICITADAS"/>
  </r>
  <r>
    <x v="7"/>
    <x v="34"/>
    <n v="10"/>
    <s v="OTROS MATERIALES Y SUMINISTROS"/>
    <s v="REMACHE SOLIDO AVELLANADO 3/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AVELLANADO 5/32"/>
    <n v="31162200"/>
    <s v="Licitación pública"/>
    <n v="2"/>
    <n v="6"/>
    <n v="1"/>
    <n v="116620"/>
    <s v="UNIDAD"/>
    <s v="NO SOLICITADAS"/>
  </r>
  <r>
    <x v="7"/>
    <x v="34"/>
    <n v="10"/>
    <s v="OTROS MATERIALES Y SUMINISTROS"/>
    <s v="REMACHE SOLIDO UNIVERSAL 1/4"/>
    <n v="31162200"/>
    <s v="Licitación pública"/>
    <n v="2"/>
    <n v="6"/>
    <n v="1"/>
    <n v="11662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13328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4"/>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80000"/>
    <s v="UNIDAD"/>
    <s v="NO SOLICITADAS"/>
  </r>
  <r>
    <x v="7"/>
    <x v="34"/>
    <n v="10"/>
    <s v="OTROS MATERIALES Y SUMINISTROS"/>
    <s v="REMACHE SOLIDO UNIVERSAL 1/8"/>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150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16"/>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3/32"/>
    <n v="31162200"/>
    <s v="Licitación pública"/>
    <n v="2"/>
    <n v="6"/>
    <n v="1"/>
    <n v="1500000"/>
    <s v="UNIDAD"/>
    <s v="NO SOLICITADAS"/>
  </r>
  <r>
    <x v="7"/>
    <x v="34"/>
    <n v="10"/>
    <s v="OTROS MATERIALES Y SUMINISTROS"/>
    <s v="REMACHE SOLIDO UNIVERSAL 3/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8000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1"/>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 SOLIDO UNIVERSAL 5/32"/>
    <n v="31162200"/>
    <s v="Licitación pública"/>
    <n v="2"/>
    <n v="6"/>
    <n v="1"/>
    <n v="113050"/>
    <s v="UNIDAD"/>
    <s v="NO SOLICITADAS"/>
  </r>
  <r>
    <x v="7"/>
    <x v="34"/>
    <n v="10"/>
    <s v="OTROS MATERIALES Y SUMINISTROS"/>
    <s v="REMACHES ALUMINIO UNIVERSAL "/>
    <n v="31162200"/>
    <s v="Licitación pública"/>
    <n v="2"/>
    <n v="6"/>
    <n v="1"/>
    <n v="142800"/>
    <s v="UNIDAD"/>
    <s v="NO SOLICITADAS"/>
  </r>
  <r>
    <x v="7"/>
    <x v="34"/>
    <n v="10"/>
    <s v="OTROS MATERIALES Y SUMINISTROS"/>
    <s v="REMACHE SOLIDO"/>
    <n v="31162200"/>
    <s v="Licitación pública"/>
    <n v="2"/>
    <n v="6"/>
    <n v="1"/>
    <n v="199920"/>
    <s v="UNIDAD"/>
    <s v="NO SOLICITADAS"/>
  </r>
  <r>
    <x v="7"/>
    <x v="34"/>
    <n v="10"/>
    <s v="OTROS MATERIALES Y SUMINISTROS"/>
    <s v="REMACHES POP 1/8 X 1&quot;"/>
    <n v="31162200"/>
    <s v="Licitación pública"/>
    <n v="2"/>
    <n v="6"/>
    <n v="10"/>
    <n v="800000"/>
    <s v="DOCENA"/>
    <s v="NO SOLICITADAS"/>
  </r>
  <r>
    <x v="7"/>
    <x v="34"/>
    <n v="10"/>
    <s v="OTROS MATERIALES Y SUMINISTROS"/>
    <s v="CINTA DE TELA  FIBRA DE VIDRIO NO 27 X 3/4&quot;"/>
    <n v="31201507"/>
    <s v="Licitación pública"/>
    <n v="2"/>
    <n v="6"/>
    <n v="10"/>
    <n v="1666000"/>
    <s v="UNIDAD"/>
    <s v="NO SOLICITADAS"/>
  </r>
  <r>
    <x v="7"/>
    <x v="34"/>
    <n v="10"/>
    <s v="OTROS MATERIALES Y SUMINISTROS"/>
    <s v="COLLARIN "/>
    <n v="31162400"/>
    <s v="Licitación pública"/>
    <n v="2"/>
    <n v="6"/>
    <n v="10"/>
    <n v="142800"/>
    <s v="UNIDAD"/>
    <s v="NO SOLICITADAS"/>
  </r>
  <r>
    <x v="7"/>
    <x v="34"/>
    <n v="10"/>
    <s v="OTROS MATERIALES Y SUMINISTROS"/>
    <s v="COLLARIN DE 3/16 "/>
    <n v="31162400"/>
    <s v="Licitación pública"/>
    <n v="2"/>
    <n v="6"/>
    <n v="10"/>
    <n v="71400"/>
    <s v="UNIDAD"/>
    <s v="NO SOLICITADAS"/>
  </r>
  <r>
    <x v="7"/>
    <x v="34"/>
    <n v="10"/>
    <s v="OTROS MATERIALES Y SUMINISTROS"/>
    <s v="COLLARIN"/>
    <n v="31162400"/>
    <s v="Licitación pública"/>
    <n v="2"/>
    <n v="6"/>
    <n v="10"/>
    <n v="71400"/>
    <s v="UNIDAD"/>
    <s v="NO SOLICITADAS"/>
  </r>
  <r>
    <x v="7"/>
    <x v="34"/>
    <n v="10"/>
    <s v="OTROS MATERIALES Y SUMINISTROS"/>
    <s v="DISCO SCOTH-BRITE, ROLOC ACONDICIONADOR DE SUPERFICIE 2&quot; AZUL "/>
    <n v="31191506"/>
    <s v="Licitación pública"/>
    <n v="2"/>
    <n v="6"/>
    <n v="10"/>
    <n v="142800"/>
    <s v="UNIDAD"/>
    <s v="NO SOLICITADAS"/>
  </r>
  <r>
    <x v="7"/>
    <x v="34"/>
    <n v="10"/>
    <s v="OTROS MATERIALES Y SUMINISTROS"/>
    <s v="DISCO SCOTH-BRITE, ROLOC ACONDICIONADOR DE SUPERFICIE 2&quot; CAFÉ"/>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2&quot; VINO TINTO"/>
    <n v="31191506"/>
    <s v="Licitación pública"/>
    <n v="2"/>
    <n v="6"/>
    <n v="10"/>
    <n v="142800"/>
    <s v="UNIDAD"/>
    <s v="NO SOLICITADAS"/>
  </r>
  <r>
    <x v="7"/>
    <x v="34"/>
    <n v="10"/>
    <s v="OTROS MATERIALES Y SUMINISTROS"/>
    <s v="DISCO SCOTH-BRITE, ROLOC ACONDICIONADOR DE SUPERFICIE 3&quot; AZUL"/>
    <n v="31191506"/>
    <s v="Licitación pública"/>
    <n v="2"/>
    <n v="6"/>
    <n v="10"/>
    <n v="178500"/>
    <s v="UNIDAD"/>
    <s v="NO SOLICITADAS"/>
  </r>
  <r>
    <x v="7"/>
    <x v="34"/>
    <n v="10"/>
    <s v="OTROS MATERIALES Y SUMINISTROS"/>
    <s v="DISCO SCOTH-BRITE, ROLOC ACONDICIONADOR DE SUPERFICIE 3&quot; CAFÉ"/>
    <n v="31191506"/>
    <s v="Licitación pública"/>
    <n v="2"/>
    <n v="6"/>
    <n v="10"/>
    <n v="178500"/>
    <s v="UNIDAD"/>
    <s v="NO SOLICITADAS"/>
  </r>
  <r>
    <x v="7"/>
    <x v="34"/>
    <n v="10"/>
    <s v="OTROS MATERIALES Y SUMINISTROS"/>
    <s v="DISCO SCOTH-BRITE, ROLOC ACONDICIONADOR DE SUPERFICIE 3&quot; VINO TINTO "/>
    <n v="31191506"/>
    <s v="Licitación pública"/>
    <n v="2"/>
    <n v="6"/>
    <n v="10"/>
    <n v="178500"/>
    <s v="UNIDAD"/>
    <s v="NO SOLICITADAS"/>
  </r>
  <r>
    <x v="7"/>
    <x v="34"/>
    <n v="10"/>
    <s v="OTROS MATERIALES Y SUMINISTROS"/>
    <s v="TORNILLO HI LOCK BOLT "/>
    <n v="31161600"/>
    <s v="Licitación pública"/>
    <n v="2"/>
    <n v="6"/>
    <n v="10"/>
    <n v="297500"/>
    <s v="UNIDAD"/>
    <s v="NO SOLICITADAS"/>
  </r>
  <r>
    <x v="7"/>
    <x v="34"/>
    <n v="10"/>
    <s v="OTROS MATERIALES Y SUMINISTROS"/>
    <s v="TORNILLO HI LOCK BOLT "/>
    <n v="31161600"/>
    <s v="Licitación pública"/>
    <n v="2"/>
    <n v="6"/>
    <n v="10"/>
    <n v="297500"/>
    <s v="UNIDAD"/>
    <s v="NO SOLICITADAS"/>
  </r>
  <r>
    <x v="7"/>
    <x v="34"/>
    <n v="10"/>
    <s v="OTROS MATERIALES Y SUMINISTROS"/>
    <s v="LOCKWIRE .022 STAINLESS STEEL"/>
    <n v="31151800"/>
    <s v="Licitación pública"/>
    <n v="2"/>
    <n v="6"/>
    <n v="10"/>
    <n v="642600"/>
    <s v="UNIDAD"/>
    <s v="NO SOLICITADAS"/>
  </r>
  <r>
    <x v="7"/>
    <x v="34"/>
    <n v="10"/>
    <s v="OTROS MATERIALES Y SUMINISTROS"/>
    <s v="LOCKWIRE .030 STAINLESS STEEL"/>
    <n v="31151800"/>
    <s v="Licitación pública"/>
    <n v="2"/>
    <n v="6"/>
    <n v="10"/>
    <n v="535500"/>
    <s v="UNIDAD"/>
    <s v="NO SOLICITADAS"/>
  </r>
  <r>
    <x v="7"/>
    <x v="34"/>
    <n v="10"/>
    <s v="OTROS MATERIALES Y SUMINISTROS"/>
    <s v="LOCKWIRE .041 STAINLESS STEEL"/>
    <n v="31151800"/>
    <s v="Licitación pública"/>
    <n v="2"/>
    <n v="6"/>
    <n v="10"/>
    <n v="428400"/>
    <s v="UNIDAD"/>
    <s v="NO SOLICITADAS"/>
  </r>
  <r>
    <x v="7"/>
    <x v="34"/>
    <n v="10"/>
    <s v="OTROS MATERIALES Y SUMINISTROS"/>
    <s v="NUT, SELF LOCKING "/>
    <n v="31161700"/>
    <s v="Licitación pública"/>
    <n v="2"/>
    <n v="6"/>
    <n v="50"/>
    <n v="107100"/>
    <s v="UNIDAD"/>
    <s v="NO SOLICITADAS"/>
  </r>
  <r>
    <x v="7"/>
    <x v="34"/>
    <n v="10"/>
    <s v="OTROS MATERIALES Y SUMINISTROS"/>
    <s v="NUT, SELF LOCKING "/>
    <n v="31161700"/>
    <s v="Licitación pública"/>
    <n v="2"/>
    <n v="6"/>
    <n v="50"/>
    <n v="107100"/>
    <s v="UNIDAD"/>
    <s v="NO SOLICITADAS"/>
  </r>
  <r>
    <x v="7"/>
    <x v="34"/>
    <n v="10"/>
    <s v="OTROS MATERIALES Y SUMINISTROS"/>
    <s v="POWER- LOCK DISC HOLDER, ROLOC 2&quot; TYPE III HARDNESS MEDIUM "/>
    <n v="23131500"/>
    <s v="Licitación pública"/>
    <n v="2"/>
    <n v="6"/>
    <n v="10"/>
    <n v="535500"/>
    <s v="UNIDAD"/>
    <s v="NO SOLICITADAS"/>
  </r>
  <r>
    <x v="7"/>
    <x v="34"/>
    <n v="10"/>
    <s v="OTROS MATERIALES Y SUMINISTROS"/>
    <s v="POWER- LOCK DISC HOLDER, ROLOC 3&quot; TYPE III HARDNESS MEDIUM "/>
    <n v="23131500"/>
    <s v="Licitación pública"/>
    <n v="2"/>
    <n v="6"/>
    <n v="10"/>
    <n v="535500"/>
    <s v="UNIDAD"/>
    <s v="NO SOLICITADAS"/>
  </r>
  <r>
    <x v="7"/>
    <x v="34"/>
    <n v="10"/>
    <s v="OTROS MATERIALES Y SUMINISTROS"/>
    <s v="PUNTA APEX NO 1/4"/>
    <n v="27111700"/>
    <s v="Licitación pública"/>
    <n v="2"/>
    <n v="6"/>
    <n v="10"/>
    <n v="142800"/>
    <s v="UNIDAD"/>
    <s v="NO SOLICITADAS"/>
  </r>
  <r>
    <x v="7"/>
    <x v="34"/>
    <n v="10"/>
    <s v="OTROS MATERIALES Y SUMINISTROS"/>
    <s v="PUNTA APEX NO 12"/>
    <n v="27111700"/>
    <s v="Licitación pública"/>
    <n v="2"/>
    <n v="6"/>
    <n v="10"/>
    <n v="142800"/>
    <s v="UNIDAD"/>
    <s v="NO SOLICITADAS"/>
  </r>
  <r>
    <x v="7"/>
    <x v="34"/>
    <n v="10"/>
    <s v="OTROS MATERIALES Y SUMINISTROS"/>
    <s v="PUNTA PHILLIPS NO 1/4"/>
    <n v="27111700"/>
    <s v="Licitación pública"/>
    <n v="2"/>
    <n v="6"/>
    <n v="10"/>
    <n v="142800"/>
    <s v="UNIDAD"/>
    <s v="NO SOLICITADAS"/>
  </r>
  <r>
    <x v="7"/>
    <x v="34"/>
    <n v="10"/>
    <s v="OTROS MATERIALES Y SUMINISTROS"/>
    <s v="ROLOC BRISTLE DISC, 2 IN, GRADE 120"/>
    <n v="21102000"/>
    <s v="Licitación pública"/>
    <n v="2"/>
    <n v="6"/>
    <n v="1"/>
    <n v="85680"/>
    <s v="UNIDAD"/>
    <s v="NO SOLICITADAS"/>
  </r>
  <r>
    <x v="7"/>
    <x v="34"/>
    <n v="10"/>
    <s v="OTROS MATERIALES Y SUMINISTROS"/>
    <s v="ROLOC BRISTLE DISC, 2 IN, GRADE 50"/>
    <n v="21102000"/>
    <s v="Licitación pública"/>
    <n v="2"/>
    <n v="6"/>
    <n v="1"/>
    <n v="85680"/>
    <s v="UNIDAD"/>
    <s v="NO SOLICITADAS"/>
  </r>
  <r>
    <x v="7"/>
    <x v="34"/>
    <n v="10"/>
    <s v="OTROS MATERIALES Y SUMINISTROS"/>
    <s v="ROLOC BRISTLE DISC, 2 IN, GRADE 80"/>
    <n v="21102000"/>
    <s v="Licitación pública"/>
    <n v="2"/>
    <n v="6"/>
    <n v="1"/>
    <n v="85680"/>
    <s v="UNIDAD"/>
    <s v="NO SOLICITADAS"/>
  </r>
  <r>
    <x v="7"/>
    <x v="34"/>
    <n v="10"/>
    <s v="OTROS MATERIALES Y SUMINISTROS"/>
    <s v="SILICONE FUSION TAPE "/>
    <n v="31201502"/>
    <s v="Licitación pública"/>
    <n v="2"/>
    <n v="6"/>
    <n v="5"/>
    <n v="1071000"/>
    <s v="UNIDAD"/>
    <s v="NO SOLICITADAS"/>
  </r>
  <r>
    <x v="7"/>
    <x v="34"/>
    <n v="10"/>
    <s v="OTROS MATERIALES Y SUMINISTROS"/>
    <s v="TORNILLO "/>
    <n v="31161500"/>
    <s v="Licitación pública"/>
    <n v="2"/>
    <n v="6"/>
    <n v="80"/>
    <n v="85680"/>
    <s v="UNIDAD"/>
    <s v="NO SOLICITADAS"/>
  </r>
  <r>
    <x v="7"/>
    <x v="34"/>
    <n v="10"/>
    <s v="OTROS MATERIALES Y SUMINISTROS"/>
    <s v="TUERCA"/>
    <n v="31161700"/>
    <s v="Licitación pública"/>
    <n v="2"/>
    <n v="6"/>
    <n v="180"/>
    <n v="642600"/>
    <s v="UNIDAD"/>
    <s v="NO SOLICITADAS"/>
  </r>
  <r>
    <x v="7"/>
    <x v="34"/>
    <n v="10"/>
    <s v="OTROS MATERIALES Y SUMINISTROS"/>
    <s v="ACOPLE RAPIDO PARA MANGUERA DE AIRE DE 1/2"/>
    <n v="27131600"/>
    <s v="Licitación pública"/>
    <n v="2"/>
    <n v="6"/>
    <n v="5"/>
    <n v="107100"/>
    <s v="UNIDAD"/>
    <s v="NO SOLICITADAS"/>
  </r>
  <r>
    <x v="7"/>
    <x v="34"/>
    <n v="10"/>
    <s v="OTROS MATERIALES Y SUMINISTROS"/>
    <s v="ACOPLE RAPIDO PARA MANGUERA DE AIRE DE 3/8"/>
    <n v="27131600"/>
    <s v="Licitación pública"/>
    <n v="2"/>
    <n v="6"/>
    <n v="5"/>
    <n v="107100"/>
    <s v="UNIDAD"/>
    <s v="NO SOLICITADAS"/>
  </r>
  <r>
    <x v="7"/>
    <x v="34"/>
    <n v="10"/>
    <s v="OTROS MATERIALES Y SUMINISTROS"/>
    <s v="BROCA DE COBALTO NUMERICA NO 10"/>
    <n v="20111614"/>
    <s v="Licitación pública"/>
    <n v="2"/>
    <n v="6"/>
    <n v="10"/>
    <n v="23600"/>
    <s v="UNIDAD"/>
    <s v="NO SOLICITADAS"/>
  </r>
  <r>
    <x v="7"/>
    <x v="34"/>
    <n v="10"/>
    <s v="OTROS MATERIALES Y SUMINISTROS"/>
    <s v="BROCA DE COBALTO NUMERICA NO 16"/>
    <n v="20111614"/>
    <s v="Licitación pública"/>
    <n v="2"/>
    <n v="6"/>
    <n v="10"/>
    <n v="21500"/>
    <s v="UNIDAD"/>
    <s v="NO SOLICITADAS"/>
  </r>
  <r>
    <x v="7"/>
    <x v="34"/>
    <n v="10"/>
    <s v="OTROS MATERIALES Y SUMINISTROS"/>
    <s v="BROCA DE COBALTO NUMERICA NO 21"/>
    <n v="20111614"/>
    <s v="Licitación pública"/>
    <n v="2"/>
    <n v="6"/>
    <n v="40"/>
    <n v="86000"/>
    <s v="UNIDAD"/>
    <s v="NO SOLICITADAS"/>
  </r>
  <r>
    <x v="7"/>
    <x v="34"/>
    <n v="10"/>
    <s v="OTROS MATERIALES Y SUMINISTROS"/>
    <s v="BROCA DE COBALTO NUMERICA NO 27"/>
    <n v="20111614"/>
    <s v="Licitación pública"/>
    <n v="2"/>
    <n v="6"/>
    <n v="10"/>
    <n v="24800"/>
    <s v="UNIDAD"/>
    <s v="NO SOLICITADAS"/>
  </r>
  <r>
    <x v="7"/>
    <x v="34"/>
    <n v="10"/>
    <s v="OTROS MATERIALES Y SUMINISTROS"/>
    <s v="BROCA DE COBALTO NUMERICA NO 30"/>
    <n v="20111614"/>
    <s v="Licitación pública"/>
    <n v="2"/>
    <n v="6"/>
    <n v="10"/>
    <n v="22500"/>
    <s v="UNIDAD"/>
    <s v="NO SOLICITADAS"/>
  </r>
  <r>
    <x v="7"/>
    <x v="34"/>
    <n v="10"/>
    <s v="OTROS MATERIALES Y SUMINISTROS"/>
    <s v="BROCA DE COBALTO NUMERICA NO 40"/>
    <n v="20111614"/>
    <s v="Licitación pública"/>
    <n v="2"/>
    <n v="6"/>
    <n v="10"/>
    <n v="21800"/>
    <s v="UNIDAD"/>
    <s v="NO SOLICITADAS"/>
  </r>
  <r>
    <x v="7"/>
    <x v="34"/>
    <n v="10"/>
    <s v="OTROS MATERIALES Y SUMINISTROS"/>
    <s v="BROCA DE COBALTO NUMERICA NO 5"/>
    <n v="20111614"/>
    <s v="Licitación pública"/>
    <n v="2"/>
    <n v="6"/>
    <n v="10"/>
    <n v="19500"/>
    <s v="UNIDAD"/>
    <s v="NO SOLICITADAS"/>
  </r>
  <r>
    <x v="7"/>
    <x v="34"/>
    <n v="10"/>
    <s v="OTROS MATERIALES Y SUMINISTROS"/>
    <s v="BROCA EXTENSION 12&quot; COBALTO 1/8&quot;"/>
    <n v="20111614"/>
    <s v="Licitación pública"/>
    <n v="2"/>
    <n v="6"/>
    <n v="10"/>
    <n v="29000"/>
    <s v="UNIDAD"/>
    <s v="NO SOLICITADAS"/>
  </r>
  <r>
    <x v="7"/>
    <x v="34"/>
    <n v="10"/>
    <s v="OTROS MATERIALES Y SUMINISTROS"/>
    <s v="BROCA EXTENSION 12&quot; COBALTO 3/16&quot;"/>
    <n v="20111614"/>
    <s v="Licitación pública"/>
    <n v="2"/>
    <n v="6"/>
    <n v="10"/>
    <n v="36500"/>
    <s v="UNIDAD"/>
    <s v="NO SOLICITADAS"/>
  </r>
  <r>
    <x v="7"/>
    <x v="34"/>
    <n v="10"/>
    <s v="OTROS MATERIALES Y SUMINISTROS"/>
    <s v="BROCA EXTENSION 12&quot; COBALTO 5/32&quot;"/>
    <n v="20111614"/>
    <s v="Licitación pública"/>
    <n v="2"/>
    <n v="6"/>
    <n v="25"/>
    <n v="67250"/>
    <s v="UNIDAD"/>
    <s v="NO SOLICITADAS"/>
  </r>
  <r>
    <x v="7"/>
    <x v="34"/>
    <n v="10"/>
    <s v="OTROS MATERIALES Y SUMINISTROS"/>
    <s v="BROCA EXTENSION 8&quot; COBALTO 3/32&quot;"/>
    <n v="20111614"/>
    <s v="Licitación pública"/>
    <n v="2"/>
    <n v="6"/>
    <n v="10"/>
    <n v="18900"/>
    <s v="UNIDAD"/>
    <s v="NO SOLICITADAS"/>
  </r>
  <r>
    <x v="7"/>
    <x v="34"/>
    <n v="10"/>
    <s v="OTROS MATERIALES Y SUMINISTROS"/>
    <s v="BROCHA DE 5&quot;"/>
    <n v="31211904"/>
    <s v="Licitación pública"/>
    <n v="2"/>
    <n v="6"/>
    <n v="20"/>
    <n v="214200"/>
    <s v="UNIDAD"/>
    <s v="NO SOLICITADAS"/>
  </r>
  <r>
    <x v="7"/>
    <x v="34"/>
    <n v="10"/>
    <s v="OTROS MATERIALES Y SUMINISTROS"/>
    <s v="LIJA NO 220"/>
    <n v="31191501"/>
    <s v="Licitación pública"/>
    <n v="2"/>
    <n v="6"/>
    <n v="10"/>
    <n v="17850"/>
    <s v="UNIDAD"/>
    <s v="NO SOLICITADAS"/>
  </r>
  <r>
    <x v="7"/>
    <x v="34"/>
    <n v="10"/>
    <s v="OTROS MATERIALES Y SUMINISTROS"/>
    <s v="LIJA NO 320"/>
    <n v="31191501"/>
    <s v="Licitación pública"/>
    <n v="2"/>
    <n v="6"/>
    <n v="10"/>
    <n v="17850"/>
    <s v="UNIDAD"/>
    <s v="NO SOLICITADAS"/>
  </r>
  <r>
    <x v="7"/>
    <x v="34"/>
    <n v="10"/>
    <s v="OTROS MATERIALES Y SUMINISTROS"/>
    <s v="PILA AA RECARGABLE 2100 MAH"/>
    <n v="26111702"/>
    <s v="Licitación pública"/>
    <n v="2"/>
    <n v="6"/>
    <n v="3"/>
    <n v="78540"/>
    <s v="GLOBAL"/>
    <s v="NO SOLICITADAS"/>
  </r>
  <r>
    <x v="7"/>
    <x v="34"/>
    <n v="10"/>
    <s v="OTROS MATERIALES Y SUMINISTROS"/>
    <s v="PILA ALCALINA 9V"/>
    <n v="26111702"/>
    <s v="Licitación pública"/>
    <n v="2"/>
    <n v="6"/>
    <n v="5"/>
    <n v="71400"/>
    <s v="UNIDAD"/>
    <s v="NO SOLICITADAS"/>
  </r>
  <r>
    <x v="7"/>
    <x v="34"/>
    <n v="10"/>
    <s v="OTROS MATERIALES Y SUMINISTROS"/>
    <s v="PILA ALCALINA AAA 1,5 V"/>
    <n v="26111702"/>
    <s v="Licitación pública"/>
    <n v="2"/>
    <n v="6"/>
    <n v="10"/>
    <n v="71400"/>
    <s v="GLOBAL"/>
    <s v="NO SOLICITADAS"/>
  </r>
  <r>
    <x v="7"/>
    <x v="34"/>
    <n v="10"/>
    <s v="OTROS MATERIALES Y SUMINISTROS"/>
    <s v="PISTOLA PARA SILICONA "/>
    <n v="27112700"/>
    <s v="Licitación pública"/>
    <n v="2"/>
    <n v="6"/>
    <n v="8"/>
    <n v="399840"/>
    <s v="UNIDAD"/>
    <s v="NO SOLICITADAS"/>
  </r>
  <r>
    <x v="7"/>
    <x v="34"/>
    <n v="10"/>
    <s v="OTROS MATERIALES Y SUMINISTROS"/>
    <s v="PISTOLA PETROLIZADA"/>
    <n v="27112700"/>
    <s v="Licitación pública"/>
    <n v="2"/>
    <n v="6"/>
    <n v="3"/>
    <n v="149940"/>
    <s v="UNIDAD"/>
    <s v="NO SOLICITADAS"/>
  </r>
  <r>
    <x v="7"/>
    <x v="34"/>
    <n v="10"/>
    <s v="OTROS MATERIALES Y SUMINISTROS"/>
    <s v="SILICONA BLANCA 300 ML"/>
    <n v="31201606"/>
    <s v="Licitación pública"/>
    <n v="2"/>
    <n v="6"/>
    <n v="10"/>
    <n v="214200"/>
    <s v="UNIDAD"/>
    <s v="NO SOLICITADAS"/>
  </r>
  <r>
    <x v="7"/>
    <x v="34"/>
    <n v="10"/>
    <s v="OTROS MATERIALES Y SUMINISTROS"/>
    <s v="SILICONA GRIS (300 ML)"/>
    <n v="31201606"/>
    <s v="Licitación pública"/>
    <n v="2"/>
    <n v="6"/>
    <n v="15"/>
    <n v="535500"/>
    <s v="UNIDAD"/>
    <s v="NO SOLICITADAS"/>
  </r>
  <r>
    <x v="7"/>
    <x v="34"/>
    <n v="10"/>
    <s v="OTROS MATERIALES Y SUMINISTROS"/>
    <s v="TORNILLO UNIVERSAL DE 1/8 X 1/2&quot;"/>
    <n v="31161500"/>
    <s v="Licitación pública"/>
    <n v="2"/>
    <n v="6"/>
    <n v="10"/>
    <n v="10710"/>
    <s v="UNIDAD"/>
    <s v="NO SOLICITADAS"/>
  </r>
  <r>
    <x v="7"/>
    <x v="34"/>
    <n v="10"/>
    <s v="OTROS MATERIALES Y SUMINISTROS"/>
    <s v="TORNILLO UNIVERSAL DE 5/32 X 1/2&quot;"/>
    <n v="31161500"/>
    <s v="Licitación pública"/>
    <n v="2"/>
    <n v="6"/>
    <n v="10"/>
    <n v="7140"/>
    <s v="UNIDAD"/>
    <s v="NO SOLICITADAS"/>
  </r>
  <r>
    <x v="7"/>
    <x v="34"/>
    <n v="10"/>
    <s v="OTROS MATERIALES Y SUMINISTROS"/>
    <s v="TRHEAD SEALANT LOCTITE 567 (50ML)"/>
    <n v="31201600"/>
    <s v="Licitación pública"/>
    <n v="2"/>
    <n v="6"/>
    <n v="5"/>
    <n v="13017975"/>
    <s v="UNIDAD"/>
    <s v="NO SOLICITADAS"/>
  </r>
  <r>
    <x v="7"/>
    <x v="35"/>
    <n v="10"/>
    <s v="MANTENIMIENTO DE BIENES INMUEBLES"/>
    <s v="FUMIGACION "/>
    <n v="72102100"/>
    <s v="Selección abreviada menor cuantía"/>
    <n v="1"/>
    <n v="9"/>
    <n v="1"/>
    <n v="3500000"/>
    <s v="GLOBAL"/>
    <s v="NO SOLICITADAS"/>
  </r>
  <r>
    <x v="7"/>
    <x v="35"/>
    <n v="10"/>
    <s v="MANTENIMIENTO DE BIENES INMUEBLES"/>
    <s v="FUMIGACIÓN AMARRE  VF 2019"/>
    <n v="72102100"/>
    <s v="Selección abreviada menor cuantía"/>
    <n v="6"/>
    <n v="1"/>
    <n v="1"/>
    <n v="500000"/>
    <s v="GLOBAL"/>
    <s v="NO SOLICITADAS"/>
  </r>
  <r>
    <x v="7"/>
    <x v="35"/>
    <n v="10"/>
    <s v="MANTENIMIENTO DE BIENES INMUEBLES"/>
    <s v="FUMIGACION VF 2018"/>
    <n v="72102100"/>
    <s v="Selección abreviada menor cuantía"/>
    <n v="1"/>
    <n v="3"/>
    <n v="1"/>
    <n v="1500000"/>
    <s v="GLOBAL"/>
    <s v="NO SOLICITADAS"/>
  </r>
  <r>
    <x v="7"/>
    <x v="35"/>
    <n v="10"/>
    <s v="MANTENIMIENTO DE BIENES INMUEBLES"/>
    <s v="MANTENIMIENTO DE TANQUES DE COMBUSTIBLE"/>
    <n v="72121507"/>
    <s v="Selección abreviada menor cuantía"/>
    <n v="2"/>
    <n v="10"/>
    <n v="1"/>
    <n v="16000000"/>
    <s v="GLOBAL"/>
    <s v="NO SOLICITADAS"/>
  </r>
  <r>
    <x v="7"/>
    <x v="35"/>
    <n v="10"/>
    <s v="MANTENIMIENTO DE BIENES INMUEBLES"/>
    <s v="MANTENIMIENTO INSTALACIONES"/>
    <n v="70171701"/>
    <s v="Selección abreviada menor cuantía"/>
    <n v="3"/>
    <n v="9"/>
    <n v="1"/>
    <n v="60000000"/>
    <s v="GLOBAL"/>
    <s v="NO SOLICITADAS"/>
  </r>
  <r>
    <x v="7"/>
    <x v="35"/>
    <n v="16"/>
    <s v="MANTENIMIENTO DE BIENES INMUEBLES"/>
    <s v="MANTENIMIENTO INSTALACIONES"/>
    <n v="70171701"/>
    <s v="Selección abreviada menor cuantía"/>
    <n v="3"/>
    <n v="9"/>
    <n v="1"/>
    <n v="50000000"/>
    <s v="GLOBAL"/>
    <s v="NO SOLICITADAS"/>
  </r>
  <r>
    <x v="7"/>
    <x v="35"/>
    <n v="10"/>
    <s v="MANTENIMIENTO DE BIENES INMUEBLES"/>
    <s v="FUMIGACION "/>
    <n v="72102100"/>
    <s v="Mínima cuantía"/>
    <n v="0"/>
    <n v="0"/>
    <n v="1"/>
    <n v="1000000"/>
    <s v="GLOBAL"/>
    <s v="NO SOLICITADAS"/>
  </r>
  <r>
    <x v="7"/>
    <x v="35"/>
    <n v="10"/>
    <s v="MANTENIMIENTO DE BIENES INMUEBLES"/>
    <s v="MANTENIMIENTO MAYOR SISTEMA COMBUSTIBLES AVIACIÓN UNIDADES AÉREAS (CATAM)"/>
    <n v="72154100"/>
    <s v="Licitación pública"/>
    <n v="2"/>
    <n v="6"/>
    <n v="1"/>
    <n v="100000000"/>
    <s v="GLOBAL"/>
    <s v="NO SOLICITADAS"/>
  </r>
  <r>
    <x v="7"/>
    <x v="36"/>
    <n v="10"/>
    <s v="MANTENIMIENTO DE BIENES MUEBLES, EQUIPOS Y ENSERES"/>
    <s v="MANTENIMIENTO CAJAS FUERTES"/>
    <n v="46171506"/>
    <s v="Selección abreviada menor cuantía"/>
    <n v="4"/>
    <n v="2"/>
    <n v="1"/>
    <n v="1760000"/>
    <s v="GLOBAL"/>
    <s v="NO SOLICITADAS"/>
  </r>
  <r>
    <x v="7"/>
    <x v="36"/>
    <n v="10"/>
    <s v="MANTENIMIENTO DE BIENES MUEBLES, EQUIPOS Y ENSERES"/>
    <s v="MANTENIMIENTO CASCOS KEVLAR "/>
    <n v="72102900"/>
    <s v="Selección abreviada menor cuantía"/>
    <n v="3"/>
    <n v="4"/>
    <n v="1"/>
    <n v="6759200"/>
    <s v="GLOBAL"/>
    <s v="NO SOLICITADAS"/>
  </r>
  <r>
    <x v="7"/>
    <x v="36"/>
    <n v="10"/>
    <s v="MANTENIMIENTO DE BIENES MUEBLES, EQUIPOS Y ENSERES"/>
    <s v="MANTENIMIENTO DE BASCULAS Y PORTATILES (GRUTA)"/>
    <n v="73152109"/>
    <s v="Selección abreviada menor cuantía"/>
    <n v="1"/>
    <n v="11"/>
    <n v="1"/>
    <n v="22000000"/>
    <s v="GLOBAL"/>
    <s v="NO SOLICITADAS"/>
  </r>
  <r>
    <x v="7"/>
    <x v="36"/>
    <n v="10"/>
    <s v="MANTENIMIENTO DE BIENES MUEBLES, EQUIPOS Y ENSERES"/>
    <s v="MANTENIMIENTO DE LAVADORAS Y SECADORAS"/>
    <n v="73152100"/>
    <s v="Selección abreviada menor cuantía"/>
    <n v="2"/>
    <n v="10"/>
    <n v="1"/>
    <n v="10000000"/>
    <s v="GLOBAL"/>
    <s v="NO SOLICITADAS"/>
  </r>
  <r>
    <x v="7"/>
    <x v="36"/>
    <n v="10"/>
    <s v="MANTENIMIENTO DE BIENES MUEBLES, EQUIPOS Y ENSERES"/>
    <s v="MANTENIMIENTO DE MOTOBOMBAS E HIDROLAVADORAS"/>
    <n v="72154108"/>
    <s v="Selección abreviada menor cuantía"/>
    <n v="2"/>
    <n v="10"/>
    <n v="1"/>
    <n v="10000000"/>
    <s v="GLOBAL"/>
    <s v="NO SOLICITADAS"/>
  </r>
  <r>
    <x v="7"/>
    <x v="36"/>
    <n v="10"/>
    <s v="MANTENIMIENTO DE BIENES MUEBLES, EQUIPOS Y ENSERES"/>
    <s v="MANTENIMIENTO EXTINTORES"/>
    <n v="72153300"/>
    <s v="Selección abreviada menor cuantía"/>
    <n v="2"/>
    <n v="10"/>
    <n v="1"/>
    <n v="10000000"/>
    <s v="GLOBAL"/>
    <s v="NO SOLICITADAS"/>
  </r>
  <r>
    <x v="7"/>
    <x v="36"/>
    <n v="10"/>
    <s v="MANTENIMIENTO DE BIENES MUEBLES, EQUIPOS Y ENSERES"/>
    <s v="MANTENIMIENTO INSTRUMENTOS BANDA MUSICAL (GUITARRA ELECTRICA, BAJO ELECTRICO, BATERIA, CONGAS Y BONGOS, TIMBALES, TECLADO Y ACORDEON)"/>
    <n v="45111500"/>
    <s v="Selección abreviada menor cuantía"/>
    <n v="2"/>
    <n v="3"/>
    <n v="1"/>
    <n v="1500000"/>
    <s v="GLOBAL"/>
    <s v="NO SOLICITADAS"/>
  </r>
  <r>
    <x v="7"/>
    <x v="36"/>
    <n v="10"/>
    <s v="MANTENIMIENTO DE BIENES MUEBLES, EQUIPOS Y ENSERES"/>
    <s v="MANTENIMIENTO INSTRUMENTOS MUSICALES BANDA DE GUERRA (LIRAS, GRANADERA, REDOBLANTE, TAMBORA, BOMBO, PLATILLO, CORNETA, TROMPETA)"/>
    <n v="72102900"/>
    <s v="Selección abreviada menor cuantía"/>
    <n v="4"/>
    <n v="3"/>
    <n v="1"/>
    <n v="1500000"/>
    <s v="GLOBAL"/>
    <s v="NO SOLICITADAS"/>
  </r>
  <r>
    <x v="7"/>
    <x v="36"/>
    <n v="10"/>
    <s v="MANTENIMIENTO DE BIENES MUEBLES, EQUIPOS Y ENSERES"/>
    <s v="MANTENIMIENTO PARARRAYOS"/>
    <n v="72154100"/>
    <s v="Selección abreviada menor cuantía"/>
    <n v="3"/>
    <n v="8"/>
    <n v="1"/>
    <n v="4000000"/>
    <s v="GLOBAL"/>
    <s v="NO SOLICITADAS"/>
  </r>
  <r>
    <x v="7"/>
    <x v="36"/>
    <n v="10"/>
    <s v="MANTENIMIENTO DE BIENES MUEBLES, EQUIPOS Y ENSERES"/>
    <s v="MANTENIMIENTO PREVENTIVO Y CORRECTIVO EQUIPO ITEMISER"/>
    <n v="73152100"/>
    <s v="Selección abreviada menor cuantía"/>
    <n v="1"/>
    <n v="8"/>
    <n v="1"/>
    <n v="15200000"/>
    <s v="GLOBAL"/>
    <s v="NO SOLICITADAS"/>
  </r>
  <r>
    <x v="7"/>
    <x v="36"/>
    <n v="10"/>
    <s v="MANTENIMIENTO DE BIENES MUEBLES, EQUIPOS Y ENSERES"/>
    <s v="MANTENIMIENTO PREVENTIVO Y CORRECTIVO PARA LOS EQUIPOS A GAS Y ELECTRODOMÉSTICOS DE USO INDUSTRIAL Y DOMESTICO DEL COMANDO AÉREO DE TRANSPORTE MILITAR."/>
    <n v="72151000"/>
    <s v="Selección abreviada menor cuantía"/>
    <n v="1"/>
    <n v="11"/>
    <n v="1"/>
    <n v="35000000"/>
    <s v="GLOBAL"/>
    <s v="NO SOLICITADAS"/>
  </r>
  <r>
    <x v="7"/>
    <x v="36"/>
    <n v="10"/>
    <s v="MANTENIMIENTO DE BIENES MUEBLES, EQUIPOS Y ENSERES"/>
    <s v="MANTENIMIENTO, LAVADO Y DESINFECCIÓN DE TANQUES "/>
    <n v="72154055"/>
    <s v="Selección abreviada menor cuantía"/>
    <n v="1"/>
    <n v="11"/>
    <n v="1"/>
    <n v="7000000"/>
    <s v="GLOBAL"/>
    <s v="NO SOLICITADAS"/>
  </r>
  <r>
    <x v="7"/>
    <x v="36"/>
    <n v="10"/>
    <s v="MANTENIMIENTO DE BIENES MUEBLES, EQUIPOS Y ENSERES"/>
    <s v="MANTENIMIENTO DE LAVADORAS Y SECADORAS"/>
    <n v="72151000"/>
    <s v="Mínima cuantía"/>
    <n v="0"/>
    <n v="0"/>
    <n v="1"/>
    <n v="1200000"/>
    <s v="GLOBAL"/>
    <s v="NO SOLICITADAS"/>
  </r>
  <r>
    <x v="7"/>
    <x v="36"/>
    <n v="10"/>
    <s v="MANTENIMIENTO DE BIENES MUEBLES, EQUIPOS Y ENSERES"/>
    <s v="MANTENIMIENTO CARROS DE OXIGENO (NO MOTORIZADO)"/>
    <n v="73152101"/>
    <s v="Licitación pública"/>
    <n v="2"/>
    <n v="6"/>
    <n v="1"/>
    <n v="25000000"/>
    <s v="GLOBAL"/>
    <s v="NO SOLICITADAS"/>
  </r>
  <r>
    <x v="7"/>
    <x v="36"/>
    <n v="10"/>
    <s v="MANTENIMIENTO DE BIENES MUEBLES, EQUIPOS Y ENSERES"/>
    <s v="MANTTO EQUIPO DEL EQUIPO ETAA ASIGNADO A LA UNIDAD (EQUIPO NO MOTORIZADO ) AMARRE"/>
    <n v="78181500"/>
    <s v="Licitación pública"/>
    <n v="2"/>
    <n v="6"/>
    <n v="1"/>
    <n v="1000000"/>
    <s v="GLOBAL"/>
    <s v="NO SOLICITADAS"/>
  </r>
  <r>
    <x v="7"/>
    <x v="36"/>
    <n v="10"/>
    <s v="MANTENIMIENTO DE BIENES MUEBLES, EQUIPOS Y ENSERES"/>
    <s v="MANTTO EQUIPO ETAA BANCOS "/>
    <n v="25191500"/>
    <s v="Licitación pública"/>
    <n v="2"/>
    <n v="6"/>
    <n v="1"/>
    <n v="14375000"/>
    <s v="GLOBAL"/>
    <s v="NO SOLICITADAS"/>
  </r>
  <r>
    <x v="7"/>
    <x v="36"/>
    <n v="10"/>
    <s v="MANTENIMIENTO DE BIENES MUEBLES, EQUIPOS Y ENSERES"/>
    <s v="MANTTO EQUIPO ETAA BANCOS    VF 2018"/>
    <n v="25191500"/>
    <s v="Licitación pública"/>
    <n v="2"/>
    <n v="6"/>
    <n v="1"/>
    <n v="5000000"/>
    <s v="GLOBAL"/>
    <s v="SI APROBADAS"/>
  </r>
  <r>
    <x v="7"/>
    <x v="36"/>
    <n v="10"/>
    <s v="MANTENIMIENTO DE BIENES MUEBLES, EQUIPOS Y ENSERES"/>
    <s v="MANTTO EQUIPO ETAA BARRAS DE ARRASTRE"/>
    <n v="25191514"/>
    <s v="Licitación pública"/>
    <n v="2"/>
    <n v="6"/>
    <n v="1"/>
    <n v="14375000"/>
    <s v="GLOBAL"/>
    <s v="NO SOLICITADAS"/>
  </r>
  <r>
    <x v="7"/>
    <x v="36"/>
    <n v="10"/>
    <s v="MANTENIMIENTO DE BIENES MUEBLES, EQUIPOS Y ENSERES"/>
    <s v="MANTTO EQUIPO ETAA BARRAS DE ARRASTRE    VF 2018"/>
    <n v="25191514"/>
    <s v="Licitación pública"/>
    <n v="2"/>
    <n v="6"/>
    <n v="1"/>
    <n v="5000000"/>
    <s v="GLOBAL"/>
    <s v="SI APROBADAS"/>
  </r>
  <r>
    <x v="7"/>
    <x v="36"/>
    <n v="10"/>
    <s v="MANTENIMIENTO DE BIENES MUEBLES, EQUIPOS Y ENSERES"/>
    <s v="MANTTO EQUIPO ETAA BARREDORAS "/>
    <n v="72154501"/>
    <s v="Licitación pública"/>
    <n v="2"/>
    <n v="6"/>
    <n v="1"/>
    <n v="14375000"/>
    <s v="GLOBAL"/>
    <s v="NO SOLICITADAS"/>
  </r>
  <r>
    <x v="7"/>
    <x v="36"/>
    <n v="10"/>
    <s v="MANTENIMIENTO DE BIENES MUEBLES, EQUIPOS Y ENSERES"/>
    <s v="MANTTO EQUIPO ETAA BARREDORAS    VF 2018"/>
    <n v="72154501"/>
    <s v="Licitación pública"/>
    <n v="2"/>
    <n v="6"/>
    <n v="1"/>
    <n v="5000000"/>
    <s v="GLOBAL"/>
    <s v="SI APROBADAS"/>
  </r>
  <r>
    <x v="7"/>
    <x v="36"/>
    <n v="10"/>
    <s v="MANTENIMIENTO DE BIENES MUEBLES, EQUIPOS Y ENSERES"/>
    <s v="MANTTO EQUIPO ETAA CARGADORES "/>
    <n v="72154501"/>
    <s v="Licitación pública"/>
    <n v="2"/>
    <n v="6"/>
    <n v="1"/>
    <n v="14375000"/>
    <s v="GLOBAL"/>
    <s v="NO SOLICITADAS"/>
  </r>
  <r>
    <x v="7"/>
    <x v="36"/>
    <n v="10"/>
    <s v="MANTENIMIENTO DE BIENES MUEBLES, EQUIPOS Y ENSERES"/>
    <s v="MANTTO EQUIPO ETAA CARGADORES    VF 2018"/>
    <n v="72154501"/>
    <s v="Licitación pública"/>
    <n v="2"/>
    <n v="6"/>
    <n v="1"/>
    <n v="5000000"/>
    <s v="GLOBAL"/>
    <s v="SI APROBADAS"/>
  </r>
  <r>
    <x v="7"/>
    <x v="36"/>
    <n v="10"/>
    <s v="MANTENIMIENTO DE BIENES MUEBLES, EQUIPOS Y ENSERES"/>
    <s v="MANTTO EQUIPO ETAA CARROS ESCALERA "/>
    <n v="72154501"/>
    <s v="Licitación pública"/>
    <n v="2"/>
    <n v="6"/>
    <n v="1"/>
    <n v="14375000"/>
    <s v="GLOBAL"/>
    <s v="NO SOLICITADAS"/>
  </r>
  <r>
    <x v="7"/>
    <x v="36"/>
    <n v="10"/>
    <s v="MANTENIMIENTO DE BIENES MUEBLES, EQUIPOS Y ENSERES"/>
    <s v="MANTTO EQUIPO ETAA CARROS ESCALERA    VF 2018"/>
    <n v="72154501"/>
    <s v="Licitación pública"/>
    <n v="2"/>
    <n v="6"/>
    <n v="1"/>
    <n v="5000000"/>
    <s v="GLOBAL"/>
    <s v="SI APROBADAS"/>
  </r>
  <r>
    <x v="7"/>
    <x v="36"/>
    <n v="10"/>
    <s v="MANTENIMIENTO DE BIENES MUEBLES, EQUIPOS Y ENSERES"/>
    <s v="MANTTO EQUIPO ETAA GATOS "/>
    <n v="24101612"/>
    <s v="Licitación pública"/>
    <n v="2"/>
    <n v="6"/>
    <n v="1"/>
    <n v="14375000"/>
    <s v="GLOBAL"/>
    <s v="NO SOLICITADAS"/>
  </r>
  <r>
    <x v="7"/>
    <x v="36"/>
    <n v="10"/>
    <s v="MANTENIMIENTO DE BIENES MUEBLES, EQUIPOS Y ENSERES"/>
    <s v="MANTTO EQUIPO ETAA GATOS    VF 2018"/>
    <n v="24101612"/>
    <s v="Licitación pública"/>
    <n v="2"/>
    <n v="6"/>
    <n v="1"/>
    <n v="5000000"/>
    <s v="GLOBAL"/>
    <s v="SI APROBADAS"/>
  </r>
  <r>
    <x v="7"/>
    <x v="36"/>
    <n v="10"/>
    <s v="MANTENIMIENTO DE BIENES MUEBLES, EQUIPOS Y ENSERES"/>
    <s v="MANTTO EQUIPO ETAA GRUAS "/>
    <n v="72154502"/>
    <s v="Licitación pública"/>
    <n v="2"/>
    <n v="6"/>
    <n v="1"/>
    <n v="14375000"/>
    <s v="GLOBAL"/>
    <s v="NO SOLICITADAS"/>
  </r>
  <r>
    <x v="7"/>
    <x v="36"/>
    <n v="10"/>
    <s v="MANTENIMIENTO DE BIENES MUEBLES, EQUIPOS Y ENSERES"/>
    <s v="MANTTO EQUIPO ETAA GRUAS    VF 2018"/>
    <n v="72154502"/>
    <s v="Licitación pública"/>
    <n v="2"/>
    <n v="6"/>
    <n v="1"/>
    <n v="5000000"/>
    <s v="GLOBAL"/>
    <s v="SI APROBADAS"/>
  </r>
  <r>
    <x v="7"/>
    <x v="36"/>
    <n v="10"/>
    <s v="MANTENIMIENTO DE BIENES MUEBLES, EQUIPOS Y ENSERES"/>
    <s v="MANTTO EQUIPO ETAA HIDROLAVADORAS "/>
    <n v="25191511"/>
    <s v="Licitación pública"/>
    <n v="2"/>
    <n v="6"/>
    <n v="1"/>
    <n v="14375000"/>
    <s v="GLOBAL"/>
    <s v="NO SOLICITADAS"/>
  </r>
  <r>
    <x v="7"/>
    <x v="36"/>
    <n v="10"/>
    <s v="MANTENIMIENTO DE BIENES MUEBLES, EQUIPOS Y ENSERES"/>
    <s v="MANTTO EQUIPO ETAA HIDROLAVADORAS    VF 2018"/>
    <n v="25191511"/>
    <s v="Licitación pública"/>
    <n v="2"/>
    <n v="6"/>
    <n v="1"/>
    <n v="1500000"/>
    <s v="GLOBAL"/>
    <s v="NO SOLICITADAS"/>
  </r>
  <r>
    <x v="7"/>
    <x v="36"/>
    <n v="10"/>
    <s v="MANTENIMIENTO DE BIENES MUEBLES, EQUIPOS Y ENSERES"/>
    <s v="MANTTO EQUIPO ETAA HIDROLAVADORAS    VF 2018"/>
    <n v="25191511"/>
    <s v="Licitación pública"/>
    <n v="2"/>
    <n v="6"/>
    <n v="1"/>
    <n v="3500000"/>
    <s v="GLOBAL"/>
    <s v="SI APROBADAS"/>
  </r>
  <r>
    <x v="7"/>
    <x v="39"/>
    <n v="10"/>
    <s v="MANTENIMIENTO EQUIPO DE NAVEGACION Y TRANSPORTE"/>
    <s v="MANTENIMIENTO  MINI TRACTORES"/>
    <n v="78181500"/>
    <s v="Selección abreviada menor cuantía"/>
    <n v="3"/>
    <n v="1"/>
    <n v="1"/>
    <n v="8000000"/>
    <s v="GLOBAL"/>
    <s v="NO SOLICITADAS"/>
  </r>
  <r>
    <x v="7"/>
    <x v="39"/>
    <n v="10"/>
    <s v="MANTENIMIENTO EQUIPO DE NAVEGACION Y TRANSPORTE"/>
    <s v="MANTENIMIENTO  PARQUE AUTOMOTOR"/>
    <n v="78181500"/>
    <s v="Selección abreviada menor cuantía"/>
    <n v="2"/>
    <n v="10"/>
    <n v="1"/>
    <n v="50000000"/>
    <s v="GLOBAL"/>
    <s v="NO SOLICITADAS"/>
  </r>
  <r>
    <x v="7"/>
    <x v="39"/>
    <n v="10"/>
    <s v="MANTENIMIENTO EQUIPO DE NAVEGACION Y TRANSPORTE"/>
    <s v="MANTENIMIENTO  PARQUE AUTOMOTOR   AMARRE VF 2019"/>
    <n v="78181500"/>
    <s v="Selección abreviada menor cuantía"/>
    <n v="6"/>
    <n v="1"/>
    <n v="1"/>
    <n v="6500000"/>
    <s v="GLOBAL"/>
    <s v="NO SOLICITADAS"/>
  </r>
  <r>
    <x v="7"/>
    <x v="39"/>
    <n v="10"/>
    <s v="MANTENIMIENTO EQUIPO DE NAVEGACION Y TRANSPORTE"/>
    <s v="MANTENIMIENTO  PARQUE AUTOMOTOR VF 2018"/>
    <n v="78181500"/>
    <s v="Selección abreviada menor cuantía"/>
    <n v="1"/>
    <n v="3"/>
    <n v="1"/>
    <n v="15600000"/>
    <s v="GLOBAL"/>
    <s v="SI APROBADAS"/>
  </r>
  <r>
    <x v="7"/>
    <x v="39"/>
    <n v="10"/>
    <s v="MANTENIMIENTO EQUIPO DE NAVEGACION Y TRANSPORTE"/>
    <s v="MANTENIMENTO PREVENTIVO CONTROL  CORROSIÓN, CONSERVACIÓN, PRESENTACIÓN Y SALUBRIDAD AERONAVES "/>
    <n v="78181800"/>
    <s v="Licitación pública"/>
    <n v="2"/>
    <n v="6"/>
    <n v="1"/>
    <n v="80000000"/>
    <s v="GLOBAL"/>
    <s v="NO SOLICITADAS"/>
  </r>
  <r>
    <x v="7"/>
    <x v="39"/>
    <n v="10"/>
    <s v="MANTENIMIENTO EQUIPO DE NAVEGACION Y TRANSPORTE"/>
    <s v="MANTENIMENTO PREVENTIVO CONTROL  CORROSIÓN, CONSERVACIÓN, PRESENTACIÓN Y SALUBRIDAD AERONAVES     AMARRE"/>
    <n v="78181800"/>
    <s v="Licitación pública"/>
    <n v="2"/>
    <n v="6"/>
    <n v="1"/>
    <n v="1000000"/>
    <s v="GLOBAL"/>
    <s v="NO SOLICITADAS"/>
  </r>
  <r>
    <x v="7"/>
    <x v="39"/>
    <n v="10"/>
    <s v="MANTENIMIENTO EQUIPO DE NAVEGACION Y TRANSPORTE"/>
    <s v="MANTENIMENTO PREVENTIVO CONTROL  CORROSIÓN, CONSERVACIÓN, PRESENTACIÓN Y SALUBRIDAD AERONAVES     VF 2018"/>
    <n v="78181800"/>
    <s v="Licitación pública"/>
    <n v="2"/>
    <n v="6"/>
    <n v="1"/>
    <n v="30000000"/>
    <s v="GLOBAL"/>
    <s v="NO SOLICITADAS"/>
  </r>
  <r>
    <x v="7"/>
    <x v="39"/>
    <n v="10"/>
    <s v="MANTENIMIENTO EQUIPO DE NAVEGACION Y TRANSPORTE"/>
    <s v="SERVICIOS DE MANTENIMIENTO  PROGRAMADO E IMPREVISTO PARA EL EQUIPO F-28    "/>
    <n v="78181800"/>
    <s v="Licitación pública"/>
    <n v="2"/>
    <n v="6"/>
    <n v="1"/>
    <n v="180000000"/>
    <s v="GLOBAL"/>
    <s v="NO SOLICITADAS"/>
  </r>
  <r>
    <x v="7"/>
    <x v="39"/>
    <n v="10"/>
    <s v="MANTENIMIENTO EQUIPO DE NAVEGACION Y TRANSPORTE"/>
    <s v="SERVICIOS DE MANTENIMIENTO  PROGRAMADO E IMPREVISTO PARA EL EQUIPO F-28    AMARRE"/>
    <n v="78181800"/>
    <s v="Licitación pública"/>
    <n v="2"/>
    <n v="6"/>
    <n v="1"/>
    <n v="1000000"/>
    <s v="GLOBAL"/>
    <s v="NO SOLICITADAS"/>
  </r>
  <r>
    <x v="7"/>
    <x v="39"/>
    <n v="10"/>
    <s v="MANTENIMIENTO EQUIPO DE NAVEGACION Y TRANSPORTE"/>
    <s v="SERVICIOS DE MANTENIMIENTO  PROGRAMADO E IMPREVISTO PARA EL EQUIPO F-28    VF 2018"/>
    <n v="78181800"/>
    <s v="Licitación pública"/>
    <n v="2"/>
    <n v="6"/>
    <n v="1"/>
    <n v="90000000"/>
    <s v="GLOBAL"/>
    <s v="SI APROBADAS"/>
  </r>
  <r>
    <x v="7"/>
    <x v="39"/>
    <n v="10"/>
    <s v="MANTENIMIENTO EQUIPO DE NAVEGACION Y TRANSPORTE"/>
    <s v="MANTTO EQUIPO ETAA MONTACARGAS"/>
    <n v="72154501"/>
    <s v="Licitación pública"/>
    <n v="2"/>
    <n v="6"/>
    <n v="1"/>
    <n v="30000000"/>
    <s v="GLOBAL"/>
    <s v="NO SOLICITADAS"/>
  </r>
  <r>
    <x v="7"/>
    <x v="39"/>
    <n v="10"/>
    <s v="MANTENIMIENTO EQUIPO DE NAVEGACION Y TRANSPORTE"/>
    <s v="MANTTO EQUIPO ETAA REMOLCADORES"/>
    <n v="72154501"/>
    <s v="Licitación pública"/>
    <n v="2"/>
    <n v="6"/>
    <n v="1"/>
    <n v="20000000"/>
    <s v="GLOBAL"/>
    <s v="NO SOLICITADAS"/>
  </r>
  <r>
    <x v="7"/>
    <x v="39"/>
    <n v="10"/>
    <s v="MANTENIMIENTO EQUIPO DE NAVEGACION Y TRANSPORTE"/>
    <s v="MANTTO EQUIPO ETAA VEHICULOS UTILITARIOS"/>
    <n v="72154501"/>
    <s v="Licitación pública"/>
    <n v="2"/>
    <n v="6"/>
    <n v="1"/>
    <n v="22000000"/>
    <s v="GLOBAL"/>
    <s v="NO SOLICITADAS"/>
  </r>
  <r>
    <x v="7"/>
    <x v="39"/>
    <n v="10"/>
    <s v="MANTENIMIENTO EQUIPO DE NAVEGACION Y TRANSPORTE"/>
    <s v="MANTTO ETAA TRACTORES"/>
    <n v="72154501"/>
    <s v="Licitación pública"/>
    <n v="2"/>
    <n v="6"/>
    <n v="1"/>
    <n v="38000000"/>
    <s v="GLOBAL"/>
    <s v="NO SOLICITADAS"/>
  </r>
  <r>
    <x v="7"/>
    <x v="39"/>
    <n v="10"/>
    <s v="MANTENIMIENTO EQUIPO DE NAVEGACION Y TRANSPORTE"/>
    <s v="SERVICIO DE MANTENIMIENTO DE LAS BOTELLAS DE OXÍGENO, NITRÓGENO, GAS CARBÓNICO Y EXTINTORAS DE FUEGO DE LAS AERONAVES"/>
    <n v="72101500"/>
    <s v="Licitación pública"/>
    <n v="2"/>
    <n v="6"/>
    <n v="1"/>
    <n v="50000000"/>
    <s v="GLOBAL"/>
    <s v="NO SOLICITADAS"/>
  </r>
  <r>
    <x v="7"/>
    <x v="41"/>
    <n v="10"/>
    <s v="SERVICIO DE ASEO"/>
    <s v="MANTENIMIENTO ZONAS VERDES"/>
    <n v="70111700"/>
    <s v="Selección abreviada menor cuantía"/>
    <n v="2"/>
    <n v="10"/>
    <n v="1"/>
    <n v="50000000"/>
    <s v="GLOBAL"/>
    <s v="NO SOLICITADAS"/>
  </r>
  <r>
    <x v="7"/>
    <x v="41"/>
    <n v="10"/>
    <s v="SERVICIO DE ASEO"/>
    <s v="MANTENIMIENTO ZONAS VERDES"/>
    <n v="70111700"/>
    <s v="Selección abreviada menor cuantía"/>
    <n v="2"/>
    <n v="10"/>
    <n v="1"/>
    <n v="10000000"/>
    <s v="GLOBAL"/>
    <s v="NO SOLICITADAS"/>
  </r>
  <r>
    <x v="7"/>
    <x v="41"/>
    <n v="10"/>
    <s v="SERVICIO DE ASEO"/>
    <s v="MANTENIMIENTO ZONAS VERDES  AMARRE VF 2019"/>
    <n v="70111700"/>
    <s v="Selección abreviada menor cuantía"/>
    <n v="6"/>
    <n v="1"/>
    <n v="1"/>
    <n v="9500000"/>
    <s v="GLOBAL"/>
    <s v="NO SOLICITADAS"/>
  </r>
  <r>
    <x v="7"/>
    <x v="41"/>
    <n v="10"/>
    <s v="SERVICIO DE ASEO"/>
    <s v="MANTENIMIENTO ZONAS VERDES VF 2018"/>
    <n v="70111700"/>
    <s v="Selección abreviada menor cuantía"/>
    <n v="1"/>
    <n v="3"/>
    <n v="1"/>
    <n v="20706000"/>
    <s v="GLOBAL"/>
    <s v="SI APROBADAS"/>
  </r>
  <r>
    <x v="7"/>
    <x v="41"/>
    <n v="10"/>
    <s v="SERVICIO DE ASEO"/>
    <s v="SERVICIO DE ASEO"/>
    <n v="76111501"/>
    <s v="Seléccion abreviada - acuerdo marco"/>
    <n v="2"/>
    <n v="10"/>
    <n v="1"/>
    <n v="128979299"/>
    <s v="GLOBAL"/>
    <s v="NO SOLICITADAS"/>
  </r>
  <r>
    <x v="7"/>
    <x v="41"/>
    <n v="16"/>
    <s v="SERVICIO DE ASEO"/>
    <s v="SERVICIO DE ASEO"/>
    <n v="76111501"/>
    <s v="Seléccion abreviada - acuerdo marco"/>
    <n v="2"/>
    <n v="10"/>
    <n v="1"/>
    <n v="7580000"/>
    <s v="GLOBAL"/>
    <s v="NO SOLICITADAS"/>
  </r>
  <r>
    <x v="7"/>
    <x v="41"/>
    <n v="10"/>
    <s v="SERVICIO DE ASEO"/>
    <s v="SERVICIO DE ASEO AMARRE  VF 2019"/>
    <n v="76111501"/>
    <s v="Selección abreviada menor cuantía"/>
    <n v="6"/>
    <n v="1"/>
    <n v="1"/>
    <n v="17069913"/>
    <s v="GLOBAL"/>
    <s v="NO SOLICITADAS"/>
  </r>
  <r>
    <x v="7"/>
    <x v="41"/>
    <n v="10"/>
    <s v="SERVICIO DE ASEO"/>
    <s v="SERVICIO DE ASEO ESM "/>
    <n v="76111501"/>
    <s v="Selección abreviada menor cuantía"/>
    <n v="1"/>
    <n v="9"/>
    <n v="1"/>
    <n v="12000000.76"/>
    <s v="GLOBAL"/>
    <s v="NO SOLICITADAS"/>
  </r>
  <r>
    <x v="7"/>
    <x v="41"/>
    <n v="10"/>
    <s v="SERVICIO DE ASEO"/>
    <s v="SERVICIO DE ASEO ESM AMARRE VF 2019"/>
    <n v="76111501"/>
    <s v="Selección abreviada menor cuantía"/>
    <n v="6"/>
    <n v="1"/>
    <n v="1"/>
    <n v="1500000"/>
    <s v="GLOBAL"/>
    <s v="NO SOLICITADAS"/>
  </r>
  <r>
    <x v="7"/>
    <x v="41"/>
    <n v="10"/>
    <s v="SERVICIO DE ASEO"/>
    <s v="SERVICIO DE ASEO ESM VF 2018"/>
    <n v="76111501"/>
    <s v="Selección abreviada menor cuantía"/>
    <n v="1"/>
    <n v="3"/>
    <n v="1"/>
    <n v="3900077"/>
    <s v="GLOBAL"/>
    <s v="SI APROBADAS"/>
  </r>
  <r>
    <x v="7"/>
    <x v="41"/>
    <n v="10"/>
    <s v="SERVICIO DE ASEO"/>
    <s v="SERVICIO DE ASEO VF 2018"/>
    <n v="76111501"/>
    <s v="Selección abreviada menor cuantía"/>
    <n v="1"/>
    <n v="3"/>
    <n v="1"/>
    <n v="44658147.240000002"/>
    <s v="GLOBAL"/>
    <s v="SI APROBADAS"/>
  </r>
  <r>
    <x v="7"/>
    <x v="42"/>
    <n v="10"/>
    <s v="ADMINISTRACION OPERACIÓN Y MANTENIMIENTO DE PLANTAS DE ENERGIA"/>
    <s v="MANTENIMIENTO PLANTAS ELECTRICAS Y SUBESTACIONES"/>
    <n v="72154100"/>
    <s v="Selección abreviada menor cuantía"/>
    <n v="3"/>
    <n v="9"/>
    <n v="1"/>
    <n v="8000000"/>
    <s v="GLOBAL"/>
    <s v="NO SOLICITADAS"/>
  </r>
  <r>
    <x v="7"/>
    <x v="42"/>
    <n v="10"/>
    <s v="ADMINISTRACION OPERACIÓN Y MANTENIMIENTO DE PLANTAS DE ENERGIA"/>
    <s v="SERVICIO DE MANTENIMIENTO PREVENTIVO Y CORRECTIVO PLANTAS DE ENERGIA "/>
    <n v="72151514"/>
    <s v="Licitación pública"/>
    <n v="2"/>
    <n v="6"/>
    <n v="1"/>
    <n v="65000000"/>
    <s v="GLOBAL"/>
    <s v="NO SOLICITADAS"/>
  </r>
  <r>
    <x v="7"/>
    <x v="43"/>
    <n v="16"/>
    <s v="CORREO"/>
    <s v="CORREO ESTAFETA"/>
    <n v="78102203"/>
    <s v="Publicación contratación régimen especial - Régimen especial"/>
    <n v="1"/>
    <n v="12"/>
    <n v="1"/>
    <n v="1620000"/>
    <s v="GLOBAL"/>
    <s v="NO SOLICITADAS"/>
  </r>
  <r>
    <x v="7"/>
    <x v="44"/>
    <n v="10"/>
    <s v="TRANSPORTE"/>
    <s v="RUTAS PERSONAL CATAM Y DEPENDENCIAS ANEXAS"/>
    <n v="78111802"/>
    <s v="Selección abreviada subasta inversa"/>
    <n v="2"/>
    <n v="8"/>
    <n v="1"/>
    <n v="207008000"/>
    <s v="GLOBAL"/>
    <s v="NO SOLICITADAS"/>
  </r>
  <r>
    <x v="7"/>
    <x v="44"/>
    <n v="10"/>
    <s v="TRANSPORTE"/>
    <s v="RUTAS PERSONAL CATAM Y DEPENDENCIAS ANEXAS"/>
    <n v="78111802"/>
    <s v="Selección abreviada subasta inversa"/>
    <n v="2"/>
    <n v="8"/>
    <n v="1"/>
    <n v="500000000"/>
    <s v="GLOBAL"/>
    <s v="NO SOLICITADAS"/>
  </r>
  <r>
    <x v="7"/>
    <x v="44"/>
    <n v="10"/>
    <s v="TRANSPORTE"/>
    <s v="RUTAS PERSONAL CATAM Y DEPENDENCIAS ANEXAS  AMARRE VF 2019"/>
    <n v="78111802"/>
    <s v="Selección abreviada subasta inversa"/>
    <n v="6"/>
    <n v="1"/>
    <n v="1"/>
    <n v="37760000"/>
    <s v="GLOBAL"/>
    <s v="NO SOLICITADAS"/>
  </r>
  <r>
    <x v="7"/>
    <x v="44"/>
    <n v="10"/>
    <s v="TRANSPORTE"/>
    <s v="RUTAS PERSONAL CATAM Y DEPENDENCIAS ANEXAS VF 2018"/>
    <n v="78111802"/>
    <s v="Selección abreviada subasta inversa"/>
    <n v="1"/>
    <n v="3"/>
    <n v="1"/>
    <n v="145000000"/>
    <s v="GLOBAL"/>
    <s v="SI APROBADAS"/>
  </r>
  <r>
    <x v="7"/>
    <x v="44"/>
    <n v="10"/>
    <s v="TRANSPORTE"/>
    <s v="TRANSPORTE DE TRIPULACIONES Y SOLDADOS Y PERSONAL  CNRP AMARRE VF 2019"/>
    <n v="78111802"/>
    <s v="Selección abreviada subasta inversa"/>
    <n v="6"/>
    <n v="1"/>
    <n v="1"/>
    <n v="10000000"/>
    <s v="GLOBAL"/>
    <s v="NO SOLICITADAS"/>
  </r>
  <r>
    <x v="7"/>
    <x v="44"/>
    <n v="10"/>
    <s v="TRANSPORTE"/>
    <s v="TRANSPORTE DE TRIPULACIONES Y SOLDADOS Y PERSONAL CNRP"/>
    <n v="78111802"/>
    <s v="Selección abreviada subasta inversa"/>
    <n v="2"/>
    <n v="8"/>
    <n v="1"/>
    <n v="36600000"/>
    <s v="GLOBAL"/>
    <s v="NO SOLICITADAS"/>
  </r>
  <r>
    <x v="7"/>
    <x v="44"/>
    <n v="10"/>
    <s v="TRANSPORTE"/>
    <s v="TRANSPORTE DE TRIPULACIONES Y SOLDADOS Y PERSONAL CNRP VF 2018"/>
    <n v="78111802"/>
    <s v="Selección abreviada subasta inversa"/>
    <n v="1"/>
    <n v="3"/>
    <n v="1"/>
    <n v="67000000"/>
    <s v="GLOBAL"/>
    <s v="SI APROBADAS"/>
  </r>
  <r>
    <x v="7"/>
    <x v="44"/>
    <n v="16"/>
    <s v="TRANSPORTE"/>
    <s v="TRANSPORTE ESTAFETA"/>
    <n v="78111800"/>
    <s v="Publicación contratación régimen especial - Régimen especial"/>
    <n v="1"/>
    <n v="12"/>
    <n v="1"/>
    <n v="800000"/>
    <s v="GLOBAL"/>
    <s v="NO SOLICITADAS"/>
  </r>
  <r>
    <x v="7"/>
    <x v="44"/>
    <n v="10"/>
    <s v="TRANSPORTE"/>
    <s v="TRANSPORTE DE TRIPULACIONES"/>
    <n v="78111802"/>
    <s v="Mínima cuantía"/>
    <n v="0"/>
    <n v="0"/>
    <n v="1"/>
    <n v="1500000"/>
    <s v="GLOBAL"/>
    <s v="NO SOLICITADAS"/>
  </r>
  <r>
    <x v="7"/>
    <x v="45"/>
    <n v="10"/>
    <s v="EDICIÓN DE LIBROS, REVISTAS, ESCRITOS Y TRABAJOS TIPOGRÁFICOS"/>
    <s v="SERVICIO FOTOGRAFICO SOLDADOS"/>
    <n v="82131604"/>
    <s v="Selección abreviada menor cuantía"/>
    <n v="2"/>
    <n v="1"/>
    <n v="1"/>
    <n v="1000000"/>
    <s v="GLOBAL"/>
    <s v="NO SOLICITADAS"/>
  </r>
  <r>
    <x v="7"/>
    <x v="74"/>
    <n v="10"/>
    <s v="SUSCRIPCIONES"/>
    <s v="SUSCRIPCIÓN PERIÓDICO"/>
    <n v="81112100"/>
    <s v="Publicación contratación régimen especial - Régimen especial"/>
    <n v="1"/>
    <n v="12"/>
    <n v="1"/>
    <n v="400000"/>
    <s v="GLOBAL"/>
    <s v="NO SOLICITADAS"/>
  </r>
  <r>
    <x v="7"/>
    <x v="46"/>
    <n v="10"/>
    <s v="ACUEDUCTO ALCANTARILLADO Y ASEO"/>
    <s v="ACUEDUCTO, ALCANTARILLADO Y ASEO"/>
    <n v="83101500"/>
    <s v="Publicación contratación régimen especial - Régimen especial"/>
    <n v="1"/>
    <n v="12"/>
    <n v="1"/>
    <n v="352000000"/>
    <s v="GLOBAL"/>
    <s v="NO SOLICITADAS"/>
  </r>
  <r>
    <x v="7"/>
    <x v="46"/>
    <n v="16"/>
    <s v="ACUEDUCTO ALCANTARILLADO Y ASEO"/>
    <s v="ACUEDUCTO, ALCANTARILLADO Y ASEO"/>
    <n v="83101500"/>
    <s v="Publicación contratación régimen especial - Régimen especial"/>
    <n v="1"/>
    <n v="12"/>
    <n v="1"/>
    <n v="50000000"/>
    <s v="GLOBAL"/>
    <s v="NO SOLICITADAS"/>
  </r>
  <r>
    <x v="7"/>
    <x v="46"/>
    <n v="10"/>
    <s v="ACUEDUCTO ALCANTARILLADO Y ASEO"/>
    <s v="RECOLECCION RESIDUOS HOSPITALARIOS GENERADOS EN EL ESM5119"/>
    <n v="83101500"/>
    <s v="Publicación contratación régimen especial - Régimen especial"/>
    <n v="1"/>
    <n v="12"/>
    <n v="1"/>
    <n v="3200000"/>
    <s v="GLOBAL"/>
    <s v="NO SOLICITADAS"/>
  </r>
  <r>
    <x v="7"/>
    <x v="46"/>
    <n v="10"/>
    <s v="ACUEDUCTO ALCANTARILLADO Y ASEO"/>
    <s v="ACUEDUCTO, ALCANTARILLADO Y ASEO"/>
    <n v="83101500"/>
    <s v="Mínima cuantía"/>
    <n v="0"/>
    <n v="0"/>
    <n v="1"/>
    <n v="3600000"/>
    <s v="GLOBAL"/>
    <s v="NO SOLICITADAS"/>
  </r>
  <r>
    <x v="7"/>
    <x v="47"/>
    <n v="10"/>
    <s v="ENERGIA"/>
    <s v="ENERGÍA"/>
    <n v="83101804"/>
    <s v="Publicación contratación régimen especial - Régimen especial"/>
    <n v="1"/>
    <n v="12"/>
    <n v="1"/>
    <n v="745294000"/>
    <s v="GLOBAL"/>
    <s v="NO SOLICITADAS"/>
  </r>
  <r>
    <x v="7"/>
    <x v="47"/>
    <n v="16"/>
    <s v="ENERGIA"/>
    <s v="ENERGÍA"/>
    <n v="83101804"/>
    <s v="Publicación contratación régimen especial - Régimen especial"/>
    <n v="1"/>
    <n v="12"/>
    <n v="1"/>
    <n v="80000000"/>
    <s v="GLOBAL"/>
    <s v="NO SOLICITADAS"/>
  </r>
  <r>
    <x v="7"/>
    <x v="47"/>
    <n v="10"/>
    <s v="ENERGIA"/>
    <s v="ENERGIA "/>
    <n v="83101800"/>
    <s v="Mínima cuantía"/>
    <n v="0"/>
    <n v="0"/>
    <n v="1"/>
    <n v="6400000"/>
    <s v="GLOBAL"/>
    <s v="NO SOLICITADAS"/>
  </r>
  <r>
    <x v="7"/>
    <x v="48"/>
    <n v="10"/>
    <s v="TELÉFONO, FAX Y OTROS"/>
    <s v="TELÉFONO, FAX Y OTROS"/>
    <n v="83111503"/>
    <s v="Publicación contratación régimen especial - Régimen especial"/>
    <n v="1"/>
    <n v="12"/>
    <n v="1"/>
    <n v="11000000"/>
    <s v="GLOBAL"/>
    <s v="NO SOLICITADAS"/>
  </r>
  <r>
    <x v="7"/>
    <x v="49"/>
    <n v="10"/>
    <s v="OTROS SERVICIOS PÚBLICOS"/>
    <s v="GAS PROPANO"/>
    <n v="15111501"/>
    <s v="Publicación contratación régimen especial - Régimen especial"/>
    <n v="1"/>
    <n v="12"/>
    <n v="1"/>
    <n v="180000000"/>
    <s v="GLOBAL"/>
    <s v="NO SOLICITADAS"/>
  </r>
  <r>
    <x v="7"/>
    <x v="49"/>
    <n v="10"/>
    <s v="OTROS SERVICIOS PÚBLICOS"/>
    <s v="INTERNET CATAM"/>
    <n v="83121703"/>
    <s v="Publicación contratación régimen especial - Régimen especial"/>
    <n v="1"/>
    <n v="12"/>
    <n v="1"/>
    <n v="11000000"/>
    <s v="GLOBAL"/>
    <s v="NO SOLICITADAS"/>
  </r>
  <r>
    <x v="7"/>
    <x v="49"/>
    <n v="10"/>
    <s v="OTROS SERVICIOS PÚBLICOS"/>
    <s v="TELEVISION SATELITAL"/>
    <n v="81112100"/>
    <s v="Publicación contratación régimen especial - Régimen especial"/>
    <n v="1"/>
    <n v="12"/>
    <n v="1"/>
    <n v="2000000"/>
    <s v="GLOBAL"/>
    <s v="NO SOLICITADAS"/>
  </r>
  <r>
    <x v="7"/>
    <x v="50"/>
    <n v="10"/>
    <s v="VIATICOS Y GASTOS DE VIAJE AL INTERIOR"/>
    <s v="VIATICOS AL INTERIOR DEL PAIS"/>
    <n v="90111800"/>
    <s v="Publicación contratación régimen especial - Régimen especial"/>
    <n v="1"/>
    <n v="12"/>
    <n v="1"/>
    <n v="395020000"/>
    <s v="GLOBAL"/>
    <s v="NO SOLICITADAS"/>
  </r>
  <r>
    <x v="7"/>
    <x v="50"/>
    <n v="16"/>
    <s v="VIATICOS Y GASTOS DE VIAJE AL INTERIOR"/>
    <s v="CATAM"/>
    <n v="90121500"/>
    <n v="0"/>
    <n v="0"/>
    <n v="0"/>
    <n v="1"/>
    <n v="12480000"/>
    <s v="GLOBAL"/>
    <s v="NO SOLICITADAS"/>
  </r>
  <r>
    <x v="7"/>
    <x v="51"/>
    <n v="10"/>
    <s v="MATERIAL VETERINARIO"/>
    <s v="ANTIDIARREICO A BASE DE  SALICILATO DE BISMUTO 1,75 GR, PRESENTACION FRASCO X 120 ML"/>
    <n v="51171700"/>
    <s v="Selección abreviada menor cuantía"/>
    <n v="2"/>
    <n v="1"/>
    <n v="2"/>
    <n v="61400"/>
    <s v="UNIDAD"/>
    <s v="NO SOLICITADAS"/>
  </r>
  <r>
    <x v="7"/>
    <x v="51"/>
    <n v="10"/>
    <s v="MATERIAL VETERINARIO"/>
    <s v="ANTIPARASITARIO ANTIHELMINTICO PARA PERRO A BASE DE PIRANTEL 116 MG Y PRAZICUANTEL 25 MG, PRESENTACION JERINGA X 10 ML"/>
    <n v="51102500"/>
    <s v="Selección abreviada menor cuantía"/>
    <n v="2"/>
    <n v="1"/>
    <n v="30"/>
    <n v="420000"/>
    <s v="UNIDAD"/>
    <s v="NO SOLICITADAS"/>
  </r>
  <r>
    <x v="7"/>
    <x v="51"/>
    <n v="10"/>
    <s v="MATERIAL VETERINARIO"/>
    <s v="ANTIPARASITARIO EXTERNO A BASE DE FLURALANER MICRONIZADO PARA PERROS GRANDES CAJA X UNA TABLETA"/>
    <n v="51102500"/>
    <s v="Selección abreviada menor cuantía"/>
    <n v="2"/>
    <n v="1"/>
    <n v="30"/>
    <n v="3690000"/>
    <s v="UNIDAD"/>
    <s v="NO SOLICITADAS"/>
  </r>
  <r>
    <x v="7"/>
    <x v="51"/>
    <n v="10"/>
    <s v="MATERIAL VETERINARIO"/>
    <s v="ANTIPARASITARIO EXTERNO SOLUCION SPOT ON DE APLICACIÓN MENSUAL PERROS MAYORES 25 KG "/>
    <n v="51102500"/>
    <s v="Selección abreviada menor cuantía"/>
    <n v="2"/>
    <n v="1"/>
    <n v="108"/>
    <n v="3726000"/>
    <s v="UNIDAD"/>
    <s v="NO SOLICITADAS"/>
  </r>
  <r>
    <x v="7"/>
    <x v="51"/>
    <n v="10"/>
    <s v="MATERIAL VETERINARIO"/>
    <s v="ANTIPARASITARIO INTERNO A BASE DE FEBANTEL 450 MG, PAMOATO DE PIRANTEL 432 MG, PRAZICUANTEL 150 MG E IVERMECTINA 0,18 MG, PARA PERRO GRANDE PRESENTACION BLISTER X 2 TABLETAS"/>
    <n v="51102500"/>
    <s v="Selección abreviada menor cuantía"/>
    <n v="2"/>
    <n v="1"/>
    <n v="30"/>
    <n v="1628400"/>
    <s v="UNIDAD"/>
    <s v="NO SOLICITADAS"/>
  </r>
  <r>
    <x v="7"/>
    <x v="51"/>
    <n v="10"/>
    <s v="MATERIAL VETERINARIO"/>
    <s v="BAÑO SECO PARA PERRO PRESENTACION FRASCO X 100 GR"/>
    <n v="10111302"/>
    <s v="Selección abreviada menor cuantía"/>
    <n v="2"/>
    <n v="1"/>
    <n v="18"/>
    <n v="264600"/>
    <s v="UNIDAD"/>
    <s v="NO SOLICITADAS"/>
  </r>
  <r>
    <x v="7"/>
    <x v="51"/>
    <n v="10"/>
    <s v="MATERIAL VETERINARIO"/>
    <s v="BOLSA DE ALGODÓN  X 100 GRAMOS"/>
    <n v="42121600"/>
    <s v="Selección abreviada menor cuantía"/>
    <n v="2"/>
    <n v="1"/>
    <n v="5"/>
    <n v="25750"/>
    <s v="UNIDAD"/>
    <s v="NO SOLICITADAS"/>
  </r>
  <r>
    <x v="7"/>
    <x v="51"/>
    <n v="10"/>
    <s v="MATERIAL VETERINARIO"/>
    <s v="CREMA DERMATOLOGICA A BASE DE CLOTRIMAZOL PARA CANINOS PRESENTACION TUBO X 200 GR"/>
    <n v="51101805"/>
    <s v="Selección abreviada menor cuantía"/>
    <n v="2"/>
    <n v="1"/>
    <n v="3"/>
    <n v="113400"/>
    <s v="UNIDAD"/>
    <s v="NO SOLICITADAS"/>
  </r>
  <r>
    <x v="7"/>
    <x v="51"/>
    <n v="10"/>
    <s v="MATERIAL VETERINARIO"/>
    <s v="CREMA DERMATOLOGICA CICATRIZANTE, SECANTE, DESINFECTANTE Y REPELENTE DE INSECTOS A BASE DE ACIDO FENICO 1,5 GR, OXIDO DE ZINC 7 GR, ACEITE DE PINO 2 GR. PRESENTACION FRASCO X 250 ML"/>
    <n v="51101805"/>
    <s v="Selección abreviada menor cuantía"/>
    <n v="2"/>
    <n v="1"/>
    <n v="4"/>
    <n v="198000"/>
    <s v="UNIDAD"/>
    <s v="NO SOLICITADAS"/>
  </r>
  <r>
    <x v="7"/>
    <x v="51"/>
    <n v="10"/>
    <s v="MATERIAL VETERINARIO"/>
    <s v="GASA ESTERIL NO TEJIDA ANTIADHERENTE PRESENTACION SOBRE 2 UNIDADES"/>
    <n v="42312201"/>
    <s v="Selección abreviada menor cuantía"/>
    <n v="2"/>
    <n v="1"/>
    <n v="40"/>
    <n v="40000"/>
    <s v="UNIDAD"/>
    <s v="NO SOLICITADAS"/>
  </r>
  <r>
    <x v="7"/>
    <x v="51"/>
    <n v="10"/>
    <s v="MATERIAL VETERINARIO"/>
    <s v="GUANTES DE LATEX PARA EXAMEN, PRESENTACION CAJA X 100 UNIDADES"/>
    <n v="42132200"/>
    <s v="Selección abreviada menor cuantía"/>
    <n v="2"/>
    <n v="1"/>
    <n v="3"/>
    <n v="56700"/>
    <s v="UNIDAD"/>
    <s v="NO SOLICITADAS"/>
  </r>
  <r>
    <x v="7"/>
    <x v="51"/>
    <n v="10"/>
    <s v="MATERIAL VETERINARIO"/>
    <s v="GUANTES DE MANIPULACION DE ALIMENTOS PRESENTACION BOLSA X 100 UNIDADES"/>
    <n v="48102107"/>
    <s v="Selección abreviada menor cuantía"/>
    <n v="2"/>
    <n v="1"/>
    <n v="8"/>
    <n v="24000"/>
    <s v="UNIDAD"/>
    <s v="NO SOLICITADAS"/>
  </r>
  <r>
    <x v="7"/>
    <x v="51"/>
    <n v="10"/>
    <s v="MATERIAL VETERINARIO"/>
    <s v="HOJAS DE AFEITAR PRESENTACION INDIVIDUAL"/>
    <n v="27111502"/>
    <s v="Selección abreviada menor cuantía"/>
    <n v="2"/>
    <n v="1"/>
    <n v="100"/>
    <n v="110000"/>
    <s v="UNIDAD"/>
    <s v="NO SOLICITADAS"/>
  </r>
  <r>
    <x v="7"/>
    <x v="51"/>
    <n v="10"/>
    <s v="MATERIAL VETERINARIO"/>
    <s v="JABON DE BAÑO PARA PERRO"/>
    <n v="10111302"/>
    <s v="Selección abreviada menor cuantía"/>
    <n v="2"/>
    <n v="1"/>
    <n v="36"/>
    <n v="327600"/>
    <s v="UNIDAD"/>
    <s v="NO SOLICITADAS"/>
  </r>
  <r>
    <x v="7"/>
    <x v="51"/>
    <n v="10"/>
    <s v="MATERIAL VETERINARIO"/>
    <s v="SHAMPOO MEDICADO TRATAMIENTO DERMATITIS BACTERIANA PRESENTACION 120 ML"/>
    <n v="10111302"/>
    <s v="Selección abreviada menor cuantía"/>
    <n v="2"/>
    <n v="1"/>
    <n v="4"/>
    <n v="164000"/>
    <s v="UNIDAD"/>
    <s v="NO SOLICITADAS"/>
  </r>
  <r>
    <x v="7"/>
    <x v="51"/>
    <n v="10"/>
    <s v="MATERIAL VETERINARIO"/>
    <s v="SHAMPOO MEDICADO TRATAMIENTO HONGOS PRESENTACION 120 ML"/>
    <n v="10111302"/>
    <s v="Selección abreviada menor cuantía"/>
    <n v="2"/>
    <n v="1"/>
    <n v="4"/>
    <n v="100000"/>
    <s v="UNIDAD"/>
    <s v="NO SOLICITADAS"/>
  </r>
  <r>
    <x v="7"/>
    <x v="51"/>
    <n v="10"/>
    <s v="MATERIAL VETERINARIO"/>
    <s v="SOLUCION ANTISEPTICA BUCAL A BASE DE CLORHEXIDINA PARA PERRO PRESENTACION 120 ML "/>
    <n v="42121600"/>
    <s v="Selección abreviada menor cuantía"/>
    <n v="2"/>
    <n v="1"/>
    <n v="9"/>
    <n v="288000"/>
    <s v="UNIDAD"/>
    <s v="NO SOLICITADAS"/>
  </r>
  <r>
    <x v="7"/>
    <x v="51"/>
    <n v="10"/>
    <s v="MATERIAL VETERINARIO"/>
    <s v="SOLUCION ANTISEPTICA EXTERNA PARA CANINOS A BASE DE CLORHEXIDINA PRESENTACION FRASCO X 120 ML"/>
    <n v="42121600"/>
    <s v="Selección abreviada menor cuantía"/>
    <n v="2"/>
    <n v="1"/>
    <n v="9"/>
    <n v="171000"/>
    <s v="UNIDAD"/>
    <s v="NO SOLICITADAS"/>
  </r>
  <r>
    <x v="7"/>
    <x v="51"/>
    <n v="10"/>
    <s v="MATERIAL VETERINARIO"/>
    <s v="SOLUCION DE LIMPIEZA OTICA PARA CANINOS PRESENTACION FRASCO 120 ML"/>
    <n v="42121600"/>
    <s v="Selección abreviada menor cuantía"/>
    <n v="2"/>
    <n v="1"/>
    <n v="18"/>
    <n v="455400"/>
    <s v="UNIDAD"/>
    <s v="NO SOLICITADAS"/>
  </r>
  <r>
    <x v="7"/>
    <x v="51"/>
    <n v="10"/>
    <s v="MATERIAL VETERINARIO"/>
    <s v="SOLUCION DESINFECTANTE A BASE DE HIPOCLORITO DE SODIO PRESENTACION GALON X 5 LTS"/>
    <n v="47131803"/>
    <s v="Selección abreviada menor cuantía"/>
    <n v="2"/>
    <n v="1"/>
    <n v="10"/>
    <n v="150000"/>
    <s v="UNIDAD"/>
    <s v="NO SOLICITADAS"/>
  </r>
  <r>
    <x v="7"/>
    <x v="51"/>
    <n v="10"/>
    <s v="MATERIAL VETERINARIO"/>
    <s v="SOLUCION DESINFECTANTE A BASE YODO POVIDONA PRESENTACION GALON X 5 LTS"/>
    <n v="51102713"/>
    <s v="Selección abreviada menor cuantía"/>
    <n v="2"/>
    <n v="1"/>
    <n v="5"/>
    <n v="375000"/>
    <s v="UNIDAD"/>
    <s v="NO SOLICITADAS"/>
  </r>
  <r>
    <x v="7"/>
    <x v="51"/>
    <n v="10"/>
    <s v="MATERIAL VETERINARIO"/>
    <s v="VACUNA HEXAVALENTE PARA CANINOS (MHAPL/R) UNIDOSIS"/>
    <n v="51201600"/>
    <s v="Selección abreviada menor cuantía"/>
    <n v="2"/>
    <n v="1"/>
    <n v="18"/>
    <n v="864000"/>
    <s v="UNIDAD"/>
    <s v="NO SOLICITADAS"/>
  </r>
  <r>
    <x v="7"/>
    <x v="52"/>
    <n v="10"/>
    <s v="SOSTENIMIENTO DE SEMOVIENTES"/>
    <s v="CAPAS IMPERMEABLES PARA PERRO 20-40 KG CON IDENTIFICACION POR ESPECIALIDAD"/>
    <n v="46181546"/>
    <s v="Selección abreviada menor cuantía"/>
    <n v="2"/>
    <n v="1"/>
    <n v="3"/>
    <n v="99960"/>
    <s v="UNIDAD"/>
    <s v="NO SOLICITADAS"/>
  </r>
  <r>
    <x v="7"/>
    <x v="52"/>
    <n v="10"/>
    <s v="SOSTENIMIENTO DE SEMOVIENTES"/>
    <s v="CEPILOS SLICKER PARA PERRO MANGO 15 CM"/>
    <n v="27113000"/>
    <s v="Selección abreviada menor cuantía"/>
    <n v="2"/>
    <n v="1"/>
    <n v="3"/>
    <n v="51051"/>
    <s v="UNIDAD"/>
    <s v="NO SOLICITADAS"/>
  </r>
  <r>
    <x v="7"/>
    <x v="52"/>
    <n v="10"/>
    <s v="SOSTENIMIENTO DE SEMOVIENTES"/>
    <s v="CHALECOS  DE IDENTIFICACION PARA PERROS DE RAZA GRANDE SEGÚN LA ESPECIALIDAD"/>
    <n v="53103100"/>
    <s v="Selección abreviada menor cuantía"/>
    <n v="2"/>
    <n v="1"/>
    <n v="3"/>
    <n v="255969"/>
    <s v="UNIDAD"/>
    <s v="NO SOLICITADAS"/>
  </r>
  <r>
    <x v="7"/>
    <x v="52"/>
    <n v="10"/>
    <s v="SOSTENIMIENTO DE SEMOVIENTES"/>
    <s v="COLLAR ANTIPARASITARIO EXTERNO PARA PERROS A BASE DE DELTAMETRINA"/>
    <n v="51101700"/>
    <s v="Selección abreviada menor cuantía"/>
    <n v="2"/>
    <n v="1"/>
    <n v="36"/>
    <n v="1548000"/>
    <s v="UNIDAD"/>
    <s v="NO SOLICITADAS"/>
  </r>
  <r>
    <x v="7"/>
    <x v="52"/>
    <n v="10"/>
    <s v="SOSTENIMIENTO DE SEMOVIENTES"/>
    <s v="HUESOS DE CERDO COCIDO Y EN MALLA 20 CM"/>
    <n v="11131605"/>
    <s v="Selección abreviada menor cuantía"/>
    <n v="2"/>
    <n v="1"/>
    <n v="180"/>
    <n v="3600000"/>
    <s v="UNIDAD"/>
    <s v="NO SOLICITADAS"/>
  </r>
  <r>
    <x v="7"/>
    <x v="52"/>
    <n v="10"/>
    <s v="SOSTENIMIENTO DE SEMOVIENTES"/>
    <s v="JUGUETE MORDEDOR DE PELOTA CON CUERDA DE ALGODÓN 70 CM PARA PERRO GRANDE"/>
    <n v="10111301"/>
    <s v="Selección abreviada menor cuantía"/>
    <n v="2"/>
    <n v="1"/>
    <n v="18"/>
    <n v="332010"/>
    <s v="UNIDAD"/>
    <s v="NO SOLICITADAS"/>
  </r>
  <r>
    <x v="7"/>
    <x v="52"/>
    <n v="10"/>
    <s v="SOSTENIMIENTO DE SEMOVIENTES"/>
    <s v="LOCIONES CANINA PRESENTACION FRASCO SPRAY"/>
    <n v="10111302"/>
    <s v="Selección abreviada menor cuantía"/>
    <n v="2"/>
    <n v="1"/>
    <n v="36"/>
    <n v="1404000"/>
    <s v="UNIDAD"/>
    <s v="NO SOLICITADAS"/>
  </r>
  <r>
    <x v="7"/>
    <x v="52"/>
    <n v="10"/>
    <s v="SOSTENIMIENTO DE SEMOVIENTES"/>
    <s v="MORDEDOR RELLENO PARA PERROS  FABRICADO EN YUTE CON ASA DE NYLON TAMAÑO 60 CM PARA PERRO GRANDE"/>
    <n v="10111301"/>
    <s v="Selección abreviada menor cuantía"/>
    <n v="2"/>
    <n v="1"/>
    <n v="36"/>
    <n v="2520000"/>
    <s v="UNIDAD"/>
    <s v="NO SOLICITADAS"/>
  </r>
  <r>
    <x v="7"/>
    <x v="52"/>
    <n v="10"/>
    <s v="SOSTENIMIENTO DE SEMOVIENTES"/>
    <s v="MOSQUETONES EN COBRE DE 12 CM CON RESORTE"/>
    <n v="10141608"/>
    <s v="Selección abreviada menor cuantía"/>
    <n v="2"/>
    <n v="1"/>
    <n v="3"/>
    <n v="45000"/>
    <s v="UNIDAD"/>
    <s v="NO SOLICITADAS"/>
  </r>
  <r>
    <x v="7"/>
    <x v="52"/>
    <n v="10"/>
    <s v="SOSTENIMIENTO DE SEMOVIENTES"/>
    <s v="SERVICIOS DE DIAGNOSTICO Y TRATAMIENTO"/>
    <n v="70122000"/>
    <s v="Selección abreviada menor cuantía"/>
    <n v="3"/>
    <n v="10"/>
    <n v="1"/>
    <n v="3000000"/>
    <s v="GLOBAL"/>
    <s v="NO SOLICITADAS"/>
  </r>
  <r>
    <x v="7"/>
    <x v="52"/>
    <n v="10"/>
    <s v="SOSTENIMIENTO DE SEMOVIENTES"/>
    <s v="TOALLAS DE 1MT X 1MT"/>
    <n v="52121701"/>
    <s v="Selección abreviada menor cuantía"/>
    <n v="2"/>
    <n v="1"/>
    <n v="18"/>
    <n v="306000"/>
    <s v="UNIDAD"/>
    <s v="NO SOLICITADAS"/>
  </r>
  <r>
    <x v="7"/>
    <x v="53"/>
    <n v="10"/>
    <s v="OTROS PARA EL SOSTENIMIENTO DE SEMOVIENTES"/>
    <s v="GOMA ADHESIVA PARA EL CONTROL DE ROEDORES TUBO COLAPSIBLE X 250 GR"/>
    <n v="10191700"/>
    <s v="Selección abreviada menor cuantía"/>
    <n v="2"/>
    <n v="1"/>
    <n v="30"/>
    <n v="540000"/>
    <s v="UNIDAD"/>
    <s v="NO SOLICITADAS"/>
  </r>
  <r>
    <x v="7"/>
    <x v="56"/>
    <n v="10"/>
    <s v="SERVICIOS DE BIENESTAR SOCIAL"/>
    <s v="EXAMENES MEDICOS SALUD OCUPACIONAL PERDONAL CIVIL Y UN PERSONAL MILITAR"/>
    <n v="85121502"/>
    <n v="0"/>
    <n v="1"/>
    <n v="11"/>
    <n v="1"/>
    <n v="11383200"/>
    <s v="GLOBAL"/>
    <s v="NO SOLICITADAS"/>
  </r>
  <r>
    <x v="7"/>
    <x v="57"/>
    <n v="10"/>
    <s v="SERVICIOS DE CAPACITACION"/>
    <s v="CURSO AEREO VUELOS INTERNACIONALES"/>
    <n v="86101800"/>
    <s v="Selección abreviada menor cuantía"/>
    <n v="2"/>
    <n v="10"/>
    <n v="1"/>
    <n v="10000000"/>
    <s v="GLOBAL"/>
    <s v="NO SOLICITADAS"/>
  </r>
  <r>
    <x v="7"/>
    <x v="57"/>
    <n v="10"/>
    <s v="SERVICIOS DE CAPACITACION"/>
    <s v="DIPLOMADO EN GERENCIA FINANCIERA"/>
    <n v="86101800"/>
    <s v="Selección abreviada menor cuantía"/>
    <n v="2"/>
    <n v="10"/>
    <n v="1"/>
    <n v="20000000"/>
    <s v="GLOBAL"/>
    <s v="NO SOLICITADAS"/>
  </r>
  <r>
    <x v="7"/>
    <x v="57"/>
    <n v="10"/>
    <s v="SERVICIOS DE CAPACITACION"/>
    <s v="DIPLOMADO TRANSPORTE AEREO"/>
    <n v="86101800"/>
    <s v="Selección abreviada menor cuantía"/>
    <n v="2"/>
    <n v="10"/>
    <n v="1"/>
    <n v="22000000"/>
    <s v="GLOBAL"/>
    <s v="NO SOLICITADAS"/>
  </r>
  <r>
    <x v="7"/>
    <x v="57"/>
    <n v="10"/>
    <s v="SERVICIOS DE CAPACITACION"/>
    <s v="DITCHING"/>
    <n v="86101800"/>
    <s v="Selección abreviada menor cuantía"/>
    <n v="2"/>
    <n v="10"/>
    <n v="1"/>
    <n v="5747807"/>
    <s v="GLOBAL"/>
    <s v="NO SOLICITADAS"/>
  </r>
  <r>
    <x v="7"/>
    <x v="57"/>
    <n v="10"/>
    <s v="SERVICIOS DE CAPACITACION"/>
    <s v="GROUND EVACUATION"/>
    <n v="86101800"/>
    <s v="Selección abreviada menor cuantía"/>
    <n v="2"/>
    <n v="10"/>
    <n v="1"/>
    <n v="5747807"/>
    <s v="GLOBAL"/>
    <s v="NO SOLICITADAS"/>
  </r>
  <r>
    <x v="7"/>
    <x v="57"/>
    <n v="10"/>
    <s v="SERVICIOS DE CAPACITACION"/>
    <s v="LIDERAZGO"/>
    <n v="86101800"/>
    <s v="Selección abreviada menor cuantía"/>
    <n v="2"/>
    <n v="10"/>
    <n v="1"/>
    <n v="18000000"/>
    <s v="GLOBAL"/>
    <s v="NO SOLICITADAS"/>
  </r>
  <r>
    <x v="7"/>
    <x v="57"/>
    <n v="10"/>
    <s v="SERVICIOS DE CAPACITACION"/>
    <s v="MERCANCIAS PELIGROSAS "/>
    <n v="86101800"/>
    <s v="Selección abreviada menor cuantía"/>
    <n v="2"/>
    <n v="10"/>
    <n v="1"/>
    <n v="5170845"/>
    <s v="GLOBAL"/>
    <s v="NO SOLICITADAS"/>
  </r>
  <r>
    <x v="7"/>
    <x v="57"/>
    <n v="10"/>
    <s v="SERVICIOS DE CAPACITACION"/>
    <s v="RECURRENTES TECNICOS"/>
    <n v="86101800"/>
    <s v="Selección abreviada subasta inversa"/>
    <n v="2"/>
    <n v="10"/>
    <n v="1"/>
    <n v="90000000"/>
    <s v="GLOBAL"/>
    <s v="NO SOLICITADAS"/>
  </r>
  <r>
    <x v="7"/>
    <x v="82"/>
    <n v="10"/>
    <s v="SERVICIOS PORTUARIOS Y AEROPORTUARIOS"/>
    <s v="SERVICIO EN TIERRA (AMARRE VF 2019)"/>
    <n v="81141601"/>
    <s v="Selección abreviada menor cuantía"/>
    <n v="6"/>
    <n v="1"/>
    <n v="1"/>
    <n v="2250000"/>
    <s v="GLOBAL"/>
    <s v="NO SOLICITADAS"/>
  </r>
  <r>
    <x v="7"/>
    <x v="82"/>
    <n v="10"/>
    <s v="SERVICIOS PORTUARIOS Y AEROPORTUARIOS"/>
    <s v="SERVICIO EN TIERRA (SERVICIO A REQUERIMIENTO GRUTA)"/>
    <n v="81141601"/>
    <s v="Selección abreviada menor cuantía"/>
    <n v="1"/>
    <n v="9"/>
    <n v="1"/>
    <n v="4750000"/>
    <s v="GLOBAL"/>
    <s v="NO SOLICITADAS"/>
  </r>
  <r>
    <x v="7"/>
    <x v="82"/>
    <n v="10"/>
    <s v="SERVICIOS PORTUARIOS Y AEROPORTUARIOS"/>
    <s v="SERVICIO EN TIERRA VF 2018"/>
    <n v="81141601"/>
    <s v="Selección abreviada menor cuantía"/>
    <n v="1"/>
    <n v="3"/>
    <n v="1"/>
    <n v="8000000"/>
    <s v="GLOBAL"/>
    <s v="SI APROBADAS"/>
  </r>
  <r>
    <x v="7"/>
    <x v="58"/>
    <n v="10"/>
    <s v="OTROS GASTOS POR ADQUISICION DE SERVICIOS"/>
    <s v=" APOYO GESTION ADMINISTRATIVA ENTREGABLES CTA FISCAL Y PROCESOS CONTRACTUALES"/>
    <n v="80101500"/>
    <s v="Selección abreviada menor cuantía"/>
    <n v="2"/>
    <n v="10"/>
    <n v="1"/>
    <n v="50000000"/>
    <s v="GLOBAL"/>
    <s v="NO SOLICITADAS"/>
  </r>
  <r>
    <x v="7"/>
    <x v="58"/>
    <n v="10"/>
    <s v="OTROS GASTOS POR ADQUISICION DE SERVICIOS"/>
    <s v="ANALISIS DE AGUA RESIDUAL Y POTABLE, AMBIENTE Y ALIMENTOS"/>
    <n v="41104207"/>
    <s v="Selección abreviada menor cuantía"/>
    <n v="2"/>
    <n v="8"/>
    <n v="1"/>
    <n v="12000000"/>
    <s v="GLOBAL"/>
    <s v="NO SOLICITADAS"/>
  </r>
  <r>
    <x v="7"/>
    <x v="58"/>
    <n v="10"/>
    <s v="OTROS GASTOS POR ADQUISICION DE SERVICIOS"/>
    <s v="ANALISIS DE AGUA RESIDUAL Y POTABLE, AMBIENTE Y ALIMENTOS AMARRE"/>
    <n v="41104207"/>
    <s v="Selección abreviada menor cuantía"/>
    <n v="6"/>
    <n v="1"/>
    <n v="1"/>
    <n v="1500000"/>
    <s v="GLOBAL"/>
    <s v="NO SOLICITADAS"/>
  </r>
  <r>
    <x v="7"/>
    <x v="58"/>
    <n v="10"/>
    <s v="OTROS GASTOS POR ADQUISICION DE SERVICIOS"/>
    <s v="ANALISIS DE AGUA RESIDUAL Y POTABLE, AMBIENTE Y ALIMENTOS VF 2018"/>
    <n v="41104207"/>
    <s v="Selección abreviada menor cuantía"/>
    <n v="1"/>
    <n v="3"/>
    <n v="1"/>
    <n v="4066320"/>
    <s v="GLOBAL"/>
    <s v="SI APROBADAS"/>
  </r>
  <r>
    <x v="7"/>
    <x v="58"/>
    <n v="10"/>
    <s v="OTROS GASTOS POR ADQUISICION DE SERVICIOS"/>
    <s v="MONITORIEO CALIDAD DE AIRE, RUIDO AMBIENTAL Y MEDICIÓN ISOCINETICA DE CALDERAS"/>
    <n v="80111600"/>
    <s v="Selección abreviada menor cuantía"/>
    <n v="3"/>
    <n v="1"/>
    <n v="1"/>
    <n v="20000000"/>
    <s v="GLOBAL"/>
    <s v="NO SOLICITADAS"/>
  </r>
  <r>
    <x v="7"/>
    <x v="58"/>
    <n v="10"/>
    <s v="OTROS GASTOS POR ADQUISICION DE SERVICIOS"/>
    <s v="RECOLECCIÓN DE RESIDUOS PELIGROSOS"/>
    <n v="76121900"/>
    <s v="Selección abreviada menor cuantía"/>
    <n v="3"/>
    <n v="9"/>
    <n v="1"/>
    <n v="12000000"/>
    <s v="GLOBAL"/>
    <s v="NO SOLICITADAS"/>
  </r>
  <r>
    <x v="7"/>
    <x v="58"/>
    <n v="10"/>
    <s v="OTROS GASTOS POR ADQUISICION DE SERVICIOS"/>
    <s v="SERVICIO ABORDO "/>
    <n v="90101600"/>
    <s v="Licitación pública"/>
    <n v="3"/>
    <n v="12"/>
    <n v="1"/>
    <n v="750000000"/>
    <s v="GLOBAL"/>
    <s v="NO SOLICITADAS"/>
  </r>
  <r>
    <x v="7"/>
    <x v="58"/>
    <n v="10"/>
    <s v="OTROS GASTOS POR ADQUISICION DE SERVICIOS"/>
    <s v="SERVICIO ABORDO AMARRE"/>
    <n v="90101600"/>
    <s v="Licitación pública"/>
    <n v="6"/>
    <n v="1"/>
    <n v="1"/>
    <n v="96000000"/>
    <s v="GLOBAL"/>
    <s v="NO SOLICITADAS"/>
  </r>
  <r>
    <x v="7"/>
    <x v="58"/>
    <n v="10"/>
    <s v="OTROS GASTOS POR ADQUISICION DE SERVICIOS"/>
    <s v="SERVICIO ABORDO VF 2018"/>
    <n v="90101600"/>
    <s v="Licitación pública"/>
    <n v="1"/>
    <n v="3"/>
    <n v="1"/>
    <n v="130000000"/>
    <s v="GLOBAL"/>
    <s v="SI APROBADAS"/>
  </r>
  <r>
    <x v="7"/>
    <x v="58"/>
    <n v="10"/>
    <s v="OTROS GASTOS POR ADQUISICION DE SERVICIOS"/>
    <s v="SERVICIO ABORDO VF 2018"/>
    <n v="90101600"/>
    <s v="Selección abreviada subasta inversa"/>
    <n v="1"/>
    <n v="3"/>
    <n v="1"/>
    <n v="200000000"/>
    <s v="GLOBAL"/>
    <s v="SI APROBADAS"/>
  </r>
  <r>
    <x v="7"/>
    <x v="58"/>
    <n v="10"/>
    <s v="OTROS GASTOS POR ADQUISICION DE SERVICIOS"/>
    <s v="SERVICIO DE ALBAÑILERÍA, CONSTRUCCIÓN VF 2018"/>
    <n v="80111600"/>
    <s v="Selección abreviada subasta inversa"/>
    <n v="1"/>
    <n v="3"/>
    <n v="1"/>
    <n v="13447000"/>
    <s v="GLOBAL"/>
    <s v="SI APROBADAS"/>
  </r>
  <r>
    <x v="7"/>
    <x v="58"/>
    <n v="10"/>
    <s v="OTROS GASTOS POR ADQUISICION DE SERVICIOS"/>
    <s v="SERVICIO DE ALBAÑILERÍA, CONSTRUCCIÓN Y ELECTRICISTA"/>
    <n v="80111600"/>
    <s v="Selección abreviada menor cuantía"/>
    <n v="1"/>
    <n v="10"/>
    <n v="1"/>
    <n v="76000000"/>
    <s v="GLOBAL"/>
    <s v="NO SOLICITADAS"/>
  </r>
  <r>
    <x v="7"/>
    <x v="58"/>
    <n v="10"/>
    <s v="OTROS GASTOS POR ADQUISICION DE SERVICIOS"/>
    <s v="SERVICIO DE ALBAÑILERÍA, CONSTRUCCIÓN Y ELECTRICISTA AMARRE VF 2019"/>
    <n v="80111600"/>
    <s v="Selección abreviada subasta inversa"/>
    <n v="6"/>
    <n v="1"/>
    <n v="1"/>
    <n v="12500000"/>
    <s v="GLOBAL"/>
    <s v="NO SOLICITADAS"/>
  </r>
  <r>
    <x v="7"/>
    <x v="58"/>
    <n v="10"/>
    <s v="OTROS GASTOS POR ADQUISICION DE SERVICIOS"/>
    <s v="SERVICIO DE AUXILIARES DE VUELO "/>
    <n v="80111701"/>
    <s v="Contratación directa"/>
    <n v="3"/>
    <n v="12"/>
    <n v="1"/>
    <n v="180000000"/>
    <s v="GLOBAL"/>
    <s v="NO SOLICITADAS"/>
  </r>
  <r>
    <x v="7"/>
    <x v="58"/>
    <n v="10"/>
    <s v="OTROS GASTOS POR ADQUISICION DE SERVICIOS"/>
    <s v="SERVICIO DE AUXILIARES DE VUELO VF 2018"/>
    <n v="80111701"/>
    <s v="Contratación directa"/>
    <n v="1"/>
    <n v="3"/>
    <n v="1"/>
    <n v="56000000"/>
    <s v="GLOBAL"/>
    <s v="SI APROBADAS"/>
  </r>
  <r>
    <x v="7"/>
    <x v="58"/>
    <n v="10"/>
    <s v="OTROS GASTOS POR ADQUISICION DE SERVICIOS"/>
    <s v="SERVICIO DE AUXILIARES DE VUELO VF 2018"/>
    <n v="80111701"/>
    <s v="Contratación directa"/>
    <n v="1"/>
    <n v="3"/>
    <n v="1"/>
    <n v="70000000"/>
    <s v="GLOBAL"/>
    <s v="SI APROBADAS"/>
  </r>
  <r>
    <x v="7"/>
    <x v="58"/>
    <n v="10"/>
    <s v="OTROS GASTOS POR ADQUISICION DE SERVICIOS"/>
    <s v="SERVICIO DE LIMPIEZA DE REDES DE SUCCIÓN DE LODOS CON EQUIPO VACTOR"/>
    <n v="20122800"/>
    <s v="Selección abreviada menor cuantía"/>
    <n v="2"/>
    <n v="10"/>
    <n v="1"/>
    <n v="17000000"/>
    <s v="GLOBAL"/>
    <s v="NO SOLICITADAS"/>
  </r>
  <r>
    <x v="7"/>
    <x v="58"/>
    <n v="10"/>
    <s v="OTROS GASTOS POR ADQUISICION DE SERVICIOS"/>
    <s v="SERVICIO LOGÍSTICO ATENCIÓN DE CAFETERÍA "/>
    <n v="81141601"/>
    <s v="Seléccion abreviada - acuerdo marco"/>
    <n v="2"/>
    <n v="9"/>
    <n v="1"/>
    <n v="35000000.399999999"/>
    <s v="GLOBAL"/>
    <s v="NO SOLICITADAS"/>
  </r>
  <r>
    <x v="7"/>
    <x v="58"/>
    <n v="10"/>
    <s v="OTROS GASTOS POR ADQUISICION DE SERVICIOS"/>
    <s v="SERVICIO LOGÍSTICO ATENCIÓN DE CAFETERÍA  VF 2018"/>
    <n v="81141601"/>
    <s v="Selección abreviada menor cuantía"/>
    <n v="1"/>
    <n v="3"/>
    <n v="1"/>
    <n v="25896225.600000001"/>
    <s v="GLOBAL"/>
    <s v="SI APROBADAS"/>
  </r>
  <r>
    <x v="7"/>
    <x v="58"/>
    <n v="10"/>
    <s v="OTROS GASTOS POR ADQUISICION DE SERVICIOS"/>
    <s v="SERVICIO LOGÍSTICO ATENCIÓN DE CAFETERÍA AMARRE VF 2019"/>
    <n v="81141601"/>
    <s v="Selección abreviada menor cuantía"/>
    <n v="6"/>
    <n v="1"/>
    <n v="1"/>
    <n v="7603525"/>
    <s v="GLOBAL"/>
    <s v="NO SOLICITADAS"/>
  </r>
  <r>
    <x v="8"/>
    <x v="0"/>
    <n v="10"/>
    <s v="PARTIDA ALIMENTACIÓN SOLDADOS"/>
    <s v="PARTIDA ALIMENTACIÓN SOLDADOS"/>
    <n v="0"/>
    <m/>
    <m/>
    <m/>
    <n v="1"/>
    <n v="2100000000"/>
    <s v="GLOBAL"/>
    <s v="NO SOLICITADAS"/>
  </r>
  <r>
    <x v="8"/>
    <x v="1"/>
    <n v="16"/>
    <s v="REMUNERACION SERVICIOS TECNICOS"/>
    <s v="SERVICIO DE ASISTENTE PARA AUDIOVISUALES DEL GRUPO ACADEMICO DE LA ESCUELA MILITAR DE AVIACION + VIGENCIAS FUTURAS"/>
    <n v="80111601"/>
    <s v="Contratación directa"/>
    <n v="1"/>
    <n v="1"/>
    <n v="1"/>
    <n v="1800000"/>
    <s v="GLOBAL"/>
    <s v="SI APROBADAS"/>
  </r>
  <r>
    <x v="8"/>
    <x v="1"/>
    <n v="16"/>
    <s v="REMUNERACION SERVICIOS TECNICOS"/>
    <s v="SERVICIOS DE APOYO A LA GESTIÓN PARA LA ASISTENCIA TECNICA EN LA BIBLIOTECA 1 TURNO DE LA ESCUELA MILITAR DE AVIACION + VIGENCIAS FUTURAS"/>
    <n v="80111601"/>
    <s v="Contratación directa"/>
    <n v="1"/>
    <n v="1"/>
    <n v="1"/>
    <n v="1800000"/>
    <s v="GLOBAL"/>
    <s v="SI APROBADAS"/>
  </r>
  <r>
    <x v="8"/>
    <x v="1"/>
    <n v="16"/>
    <s v="REMUNERACION SERVICIOS TECNICOS"/>
    <s v="SERVICIOS DE APOYO A LA GESTIÓN PARA LA ASISTENCIA TECNICA EN LA BIBLIOTECA 2 TURNO DE LA ESCUELA MILITAR DE AVIACION."/>
    <n v="80111601"/>
    <s v="Contratación directa"/>
    <n v="1"/>
    <n v="1"/>
    <n v="1"/>
    <n v="1800000"/>
    <s v="GLOBAL"/>
    <s v="SI APROBADAS"/>
  </r>
  <r>
    <x v="8"/>
    <x v="1"/>
    <n v="16"/>
    <s v="REMUNERACION SERVICIOS TECNICOS"/>
    <s v="SERVICIOS DE APOYO A LA GESTIÓN PARA LA ASISTENCIA ADMINISTRATIVA DEL SISTEMA DE INFORMACIÓN EDUCATIVA FUERZA AÉREA (SIEFA) EN LA SECRETARÍIA ACADÉMICA DE LA ESCUELA MILITAR DE AVIACIÓN “MARCO FIDEL SUÁREZ” + VIGENCIAS FUTURAS"/>
    <n v="80111601"/>
    <s v="Contratación directa"/>
    <n v="1"/>
    <n v="1"/>
    <n v="1"/>
    <n v="1800000"/>
    <s v="GLOBAL"/>
    <s v="SI APROBADAS"/>
  </r>
  <r>
    <x v="8"/>
    <x v="1"/>
    <n v="16"/>
    <s v="REMUNERACION SERVICIOS TECNICOS"/>
    <s v="SERVICIOS DE APOYO A LA GESTION PARA LA ASESORIA DE BIENESTAR UNIVERSITARIO PARA LA ESCUELA MILITAR DE AVIACION MARCO FIDEL SUAREZ + VIGENCIAS FUTURAS"/>
    <n v="80111601"/>
    <s v="Contratación directa"/>
    <n v="1"/>
    <n v="1"/>
    <n v="1"/>
    <n v="2650000"/>
    <s v="GLOBAL"/>
    <s v="SI APROBADAS"/>
  </r>
  <r>
    <x v="8"/>
    <x v="1"/>
    <n v="16"/>
    <s v="REMUNERACION SERVICIOS TECNICOS"/>
    <s v="SERVICIOS DE APOYO A LA GESTIÓN EN BIBLIOTECOLOGIA PARA EL GRUPO ACADEMICO DE LA ESCUELA MILITAR DE AVIACIÓN “MARCO FIDEL SUÁREZ” + VIGENCIAS FUTURAS"/>
    <n v="80111601"/>
    <s v="Contratación directa"/>
    <n v="1"/>
    <n v="1"/>
    <n v="1"/>
    <n v="2650000"/>
    <s v="GLOBAL"/>
    <s v="SI APROBADAS"/>
  </r>
  <r>
    <x v="8"/>
    <x v="1"/>
    <n v="16"/>
    <s v="REMUNERACION SERVICIOS TECNICOS"/>
    <s v="SERVICIOS DE APOYO A LA GESTIÓN PARA LA COORDINACIÓN ACADÉMICA DEL PROGRAMA DE ADMINISTRACIÓN AERONÁUTICA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INFORMATICA DEL GRUPO ACADEMICO DE LA ESCUELA MILITAR DE AVIACIÓN “MARCO FIDEL SUAREZ&quot; + VIGENCIAS FUTURAS"/>
    <n v="80111601"/>
    <s v="Contratación directa"/>
    <n v="1"/>
    <n v="1"/>
    <n v="1"/>
    <n v="2650000"/>
    <s v="GLOBAL"/>
    <s v="SI APROBADAS"/>
  </r>
  <r>
    <x v="8"/>
    <x v="1"/>
    <n v="16"/>
    <s v="REMUNERACION SERVICIOS TECNICOS"/>
    <s v="SERVICIOS DE APOYO A LA GESTIÓN PARA LA COORDINACION ACADEMICA DEL  PROGRAMA DE INGENIERIA MECÁNICA DEL GRUPO ACADEMICO DE LA ESCUELA MILITAR DE AVIACIÓN “MARCO FIDEL SUAREZ&quot; + VIGENCIAS FUTURAS"/>
    <n v="80111601"/>
    <s v="Contratación directa"/>
    <n v="1"/>
    <n v="1"/>
    <n v="1"/>
    <n v="2650000"/>
    <s v="GLOBAL"/>
    <s v="SI APROBADAS"/>
  </r>
  <r>
    <x v="8"/>
    <x v="1"/>
    <n v="16"/>
    <s v="REMUNERACION SERVICIOS TECNICOS"/>
    <s v="SERVICIOS DE APOYO A LA GESTION EN ASESORIA PEDAGOGICA PARA LOS PROGRAMAS ACADEMICOS DE LA ESCUELA MILITAR DE AVIACION &quot;MARCO FIDEL SUAREZ.” + VIGENCIAS FUTURAS"/>
    <n v="80111601"/>
    <s v="Contratación directa"/>
    <n v="1"/>
    <n v="1"/>
    <n v="1"/>
    <n v="2650000"/>
    <s v="GLOBAL"/>
    <s v="SI APROBADAS"/>
  </r>
  <r>
    <x v="8"/>
    <x v="1"/>
    <n v="16"/>
    <s v="REMUNERACION SERVICIOS TECNICOS"/>
    <s v="SERVICIO DE APOYO A LA GESTION PARA ADMINISTRAR LA RED INALAMBRICA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GRESADOS DE LA ESCUELA MILITAR DE AVIACIÓN &quot;MARCO FIDEL SUAREZ&quot; + VIGENCIAS FUTURAS"/>
    <n v="80111601"/>
    <s v="Contratación directa"/>
    <n v="1"/>
    <n v="1"/>
    <n v="1"/>
    <n v="2650000"/>
    <s v="GLOBAL"/>
    <s v="SI APROBADAS"/>
  </r>
  <r>
    <x v="8"/>
    <x v="1"/>
    <n v="16"/>
    <s v="REMUNERACION SERVICIOS TECNICOS"/>
    <s v="SERVICIOS DE APOYO A LA GESTIÓN COMO ASESOR DE LA SECCIÓN DE EXTENSIÓN DE LA ESCUELA MILITAR DE AVIACIÓN &quot;MARCO FIDEL SUAREZ&quot; + VIGENCIAS FUTURAS"/>
    <n v="80111601"/>
    <s v="Contratación directa"/>
    <n v="1"/>
    <n v="1"/>
    <n v="1"/>
    <n v="2650000"/>
    <s v="GLOBAL"/>
    <s v="SI APROBADAS"/>
  </r>
  <r>
    <x v="8"/>
    <x v="1"/>
    <n v="16"/>
    <s v="REMUNERACION SERVICIOS TECNICOS"/>
    <s v="SERVICIOS DE APOYO A LA GESTIÓN PARA LA COORDINACIÓN DE LA INVESTIGACIÓN EN LOS PROGRAMAS ACADÉMICOS DE LA ESCUELA MILITAR DE AVIACIÓN “MARCO FIDEL SUÁREZ&quot; + VIGENCIAS FUTURAS"/>
    <n v="80111601"/>
    <s v="Contratación directa"/>
    <n v="1"/>
    <n v="1"/>
    <n v="1"/>
    <n v="2650000"/>
    <s v="GLOBAL"/>
    <s v="SI APROBADAS"/>
  </r>
  <r>
    <x v="8"/>
    <x v="1"/>
    <n v="16"/>
    <s v="REMUNERACION SERVICIOS TECNICOS"/>
    <s v="SERVICIOS DE APOYO A LA GESTIÓN PARA LA COORDINACIÓN ACADÉMICA DEL PROGRAMA DE CIENCIAS MILITARES AERONÁUTICAS DE LA ESCUELA MILITAR DE AVIACIÓN &quot;MARCO FIDEL SUAREZ&quot; + VIGENCIAS FUTURAS"/>
    <n v="80111601"/>
    <s v="Contratación directa"/>
    <n v="1"/>
    <n v="1"/>
    <n v="1"/>
    <n v="2783777"/>
    <s v="GLOBAL"/>
    <s v="SI APROBADAS"/>
  </r>
  <r>
    <x v="8"/>
    <x v="1"/>
    <n v="16"/>
    <s v="REMUNERACION SERVICIOS TECNICOS"/>
    <s v="SERVICIO DE APOYO A LA GESTION DE ASESORIA GENERAL EN ASEGURAMIENTO DE LA CALIDAD EDUCATIVA + VIGENCIAS FUTURAS"/>
    <n v="80111601"/>
    <s v="Contratación directa"/>
    <n v="1"/>
    <n v="1"/>
    <n v="1"/>
    <n v="5300000"/>
    <s v="GLOBAL"/>
    <s v="SI APROBADAS"/>
  </r>
  <r>
    <x v="8"/>
    <x v="1"/>
    <n v="16"/>
    <s v="REMUNERACION SERVICIOS TECNICOS"/>
    <s v="SERVICIOS DE APOYO A LA GESTIÓN PARA LA ASISTENCIA TÉCNICA SECCIÓN CALIDAD EDUCATIVA (SECAE) Y SECCIÓN ASESORÍA Y DESARROLLO PEDAGÓGICO (SEDAP)  DE LA ESCUELA MILITAR DE AVIACIÓN “MARCO FIDEL SUÁREZ"/>
    <n v="80111601"/>
    <s v="Contratación directa"/>
    <n v="1"/>
    <n v="11"/>
    <n v="1"/>
    <n v="9720000"/>
    <s v="GLOBAL"/>
    <s v="NO SOLICITADAS"/>
  </r>
  <r>
    <x v="8"/>
    <x v="1"/>
    <n v="16"/>
    <s v="REMUNERACION SERVICIOS TECNICOS"/>
    <s v="SERVICIOS DE APOYO A LA GESTION COMO OPERADOR PLANETARIO DE LA ESCUELA MILITAR DE AVIACION &quot;MARCO FIDEL SUAREZ.”"/>
    <n v="80111601"/>
    <s v="Contratación directa"/>
    <n v="1"/>
    <n v="11"/>
    <n v="1"/>
    <n v="9720000"/>
    <s v="GLOBAL"/>
    <s v="NO SOLICITADAS"/>
  </r>
  <r>
    <x v="8"/>
    <x v="1"/>
    <n v="16"/>
    <s v="REMUNERACION SERVICIOS TECNICOS"/>
    <s v="SERVICIO DE APOYO A LA GESTION COMO ASISTENTE TÉCNICO DE LA SECCIÓN SISTEMAS DEL GRUPO ACADÉMICO DE LA ESCUELA MILITAR DE AVIACIÓN &quot;MARCO FIDEL SUAREZ&quot;."/>
    <n v="80111601"/>
    <s v="Contratación directa"/>
    <n v="1"/>
    <n v="11"/>
    <n v="1"/>
    <n v="9720000"/>
    <s v="GLOBAL"/>
    <s v="NO SOLICITADAS"/>
  </r>
  <r>
    <x v="8"/>
    <x v="1"/>
    <n v="16"/>
    <s v="REMUNERACION SERVICIOS TECNICOS"/>
    <s v="SERVICIOS DE APOYO A LA GESTION COMO ASISTENTE ADMINISTRATIVO DE LOS PROGRAMAS DE CIENCIAS MILITARES AERONAUTICAS E INGENIERIA INFORMATICA DE LA ESCUELA MILITAR DE AVIACION &quot;MARCO FIDEL SUAREZ&quot;"/>
    <n v="80111601"/>
    <s v="Contratación directa"/>
    <n v="1"/>
    <n v="11"/>
    <n v="1"/>
    <n v="9720000"/>
    <s v="GLOBAL"/>
    <s v="NO SOLICITADAS"/>
  </r>
  <r>
    <x v="8"/>
    <x v="1"/>
    <n v="16"/>
    <s v="REMUNERACION SERVICIOS TECNICOS"/>
    <s v="SERVICIO DE ASISTENTE PARA AUDIOVISUALES DEL GRUPO ACADEMICO DE LA ESCUELA MILITAR DE AVIACION"/>
    <n v="80111601"/>
    <s v="Contratación directa"/>
    <n v="1"/>
    <n v="10"/>
    <n v="1"/>
    <n v="11664000"/>
    <s v="GLOBAL"/>
    <s v="NO SOLICITADAS"/>
  </r>
  <r>
    <x v="8"/>
    <x v="1"/>
    <n v="16"/>
    <s v="REMUNERACION SERVICIOS TECNICOS"/>
    <s v="SERVICIOS DE APOYO A LA GESTIÓN PARA LA ASISTENCIA TECNICA EN LA BIBLIOTECA 1 TURNO DE LA ESCUELA MILITAR DE AVIACION."/>
    <n v="80111601"/>
    <s v="Contratación directa"/>
    <n v="1"/>
    <n v="10"/>
    <n v="1"/>
    <n v="11664000"/>
    <s v="GLOBAL"/>
    <s v="NO SOLICITADAS"/>
  </r>
  <r>
    <x v="8"/>
    <x v="1"/>
    <n v="16"/>
    <s v="REMUNERACION SERVICIOS TECNICOS"/>
    <s v="SERVICIO APOYO A LA GESTION COMO ASISTENCIA ADMINISTRATIVA DEL SIGA EN LA ESCUELA MILITAR DE AVIACIÓN &quot;MARCO FIDEL SUAREZ&quot;  "/>
    <n v="80111601"/>
    <s v="Contratación directa"/>
    <n v="1"/>
    <n v="11"/>
    <n v="1"/>
    <n v="11664000"/>
    <s v="GLOBAL"/>
    <s v="NO SOLICITADAS"/>
  </r>
  <r>
    <x v="8"/>
    <x v="1"/>
    <n v="16"/>
    <s v="REMUNERACION SERVICIOS TECNICOS"/>
    <s v="SERVICIOS DE APOYO A LA GESTIÓN PARA LA ASISTENCIA ADMINISTRATIVA DEL SISTEMA DE INFORMACIÓN EDUCATIVA FUERZA AÉREA (SIEFA) EN LA SECRETARÍIA ACADÉMICA DE LA ESCUELA MILITAR DE AVIACIÓN “MARCO FIDEL SUÁREZ”"/>
    <n v="80111601"/>
    <s v="Contratación directa"/>
    <n v="1"/>
    <n v="10"/>
    <n v="1"/>
    <n v="11664000"/>
    <s v="GLOBAL"/>
    <s v="NO SOLICITADAS"/>
  </r>
  <r>
    <x v="8"/>
    <x v="1"/>
    <n v="16"/>
    <s v="REMUNERACION SERVICIOS TECNICOS"/>
    <s v="SERVICIOS DE APOYO A LA GESTION COMO LABORATORISTA PARA LOS LABORATORIOS DE INGENIERIA INFORMATICA DE LA ESCUELA MILITAR DE AVIACION &quot;MARCO FIDEL SUAREZ&quot;"/>
    <n v="80111601"/>
    <s v="Contratación directa"/>
    <n v="1"/>
    <n v="11"/>
    <n v="1"/>
    <n v="11664000"/>
    <s v="GLOBAL"/>
    <s v="NO SOLICITADAS"/>
  </r>
  <r>
    <x v="8"/>
    <x v="1"/>
    <n v="16"/>
    <s v="REMUNERACION SERVICIOS TECNICOS"/>
    <s v="SERVICIOS DE APOYO A LA GESTION COMO LABORATORISTA PARA LOS LABORATORIOS DE INGENIERIA MECANICA DE LA ESCUELA MILITAR DE AVIACION &quot;MARCO FIDEL SUAREZ&quot;"/>
    <n v="80111601"/>
    <s v="Contratación directa"/>
    <n v="1"/>
    <n v="11"/>
    <n v="1"/>
    <n v="11664000"/>
    <s v="GLOBAL"/>
    <s v="NO SOLICITADAS"/>
  </r>
  <r>
    <x v="8"/>
    <x v="1"/>
    <n v="16"/>
    <s v="REMUNERACION SERVICIOS TECNICOS"/>
    <s v="ENTRENADOR DE ATLETISMO CAMPO"/>
    <n v="86121602"/>
    <s v="Contratación directa"/>
    <n v="1"/>
    <n v="9"/>
    <n v="1"/>
    <n v="13200000"/>
    <s v="GLOBAL"/>
    <s v="NO SOLICITADAS"/>
  </r>
  <r>
    <x v="8"/>
    <x v="1"/>
    <n v="16"/>
    <s v="REMUNERACION SERVICIOS TECNICOS"/>
    <s v="ENTRENADOR DE ATLETISMO FONDO"/>
    <n v="86121602"/>
    <s v="Contratación directa"/>
    <n v="1"/>
    <n v="9"/>
    <n v="1"/>
    <n v="13200000"/>
    <s v="GLOBAL"/>
    <s v="NO SOLICITADAS"/>
  </r>
  <r>
    <x v="8"/>
    <x v="1"/>
    <n v="16"/>
    <s v="REMUNERACION SERVICIOS TECNICOS"/>
    <s v="ENTRENADOR DE BALONCESTO"/>
    <n v="86121602"/>
    <s v="Contratación directa"/>
    <n v="1"/>
    <n v="9"/>
    <n v="1"/>
    <n v="13200000"/>
    <s v="GLOBAL"/>
    <s v="NO SOLICITADAS"/>
  </r>
  <r>
    <x v="8"/>
    <x v="1"/>
    <n v="16"/>
    <s v="REMUNERACION SERVICIOS TECNICOS"/>
    <s v="ENTRENADOR DE ESGRIMA ESPADA"/>
    <n v="86121602"/>
    <s v="Contratación directa"/>
    <n v="1"/>
    <n v="9"/>
    <n v="1"/>
    <n v="13200000"/>
    <s v="GLOBAL"/>
    <s v="NO SOLICITADAS"/>
  </r>
  <r>
    <x v="8"/>
    <x v="1"/>
    <n v="16"/>
    <s v="REMUNERACION SERVICIOS TECNICOS"/>
    <s v="ENTRENADOR ESGRIMA FLORETE"/>
    <n v="86121602"/>
    <s v="Contratación directa"/>
    <n v="1"/>
    <n v="9"/>
    <n v="1"/>
    <n v="13200000"/>
    <s v="GLOBAL"/>
    <s v="NO SOLICITADAS"/>
  </r>
  <r>
    <x v="8"/>
    <x v="1"/>
    <n v="16"/>
    <s v="REMUNERACION SERVICIOS TECNICOS"/>
    <s v="ENTRENADOR FUTBOL"/>
    <n v="86121602"/>
    <s v="Contratación directa"/>
    <n v="1"/>
    <n v="9"/>
    <n v="1"/>
    <n v="13200000"/>
    <s v="GLOBAL"/>
    <s v="NO SOLICITADAS"/>
  </r>
  <r>
    <x v="8"/>
    <x v="1"/>
    <n v="16"/>
    <s v="REMUNERACION SERVICIOS TECNICOS"/>
    <s v="ENTRENADOR NATACIÓN ALTO RENDIMIENTO"/>
    <n v="86121602"/>
    <s v="Contratación directa"/>
    <n v="1"/>
    <n v="9"/>
    <n v="1"/>
    <n v="13200000"/>
    <s v="GLOBAL"/>
    <s v="NO SOLICITADAS"/>
  </r>
  <r>
    <x v="8"/>
    <x v="1"/>
    <n v="16"/>
    <s v="REMUNERACION SERVICIOS TECNICOS"/>
    <s v="ENTRENADOR NATACIÓN FORMACION "/>
    <n v="86121602"/>
    <s v="Contratación directa"/>
    <n v="1"/>
    <n v="9"/>
    <n v="1"/>
    <n v="13200000"/>
    <s v="GLOBAL"/>
    <s v="NO SOLICITADAS"/>
  </r>
  <r>
    <x v="8"/>
    <x v="1"/>
    <n v="16"/>
    <s v="REMUNERACION SERVICIOS TECNICOS"/>
    <s v="ENTRENADOR ORIENTACIÓN MILITAR "/>
    <n v="86121602"/>
    <s v="Contratación directa"/>
    <n v="1"/>
    <n v="9"/>
    <n v="1"/>
    <n v="13200000"/>
    <s v="GLOBAL"/>
    <s v="NO SOLICITADAS"/>
  </r>
  <r>
    <x v="8"/>
    <x v="1"/>
    <n v="16"/>
    <s v="REMUNERACION SERVICIOS TECNICOS"/>
    <s v="ENTRENADOR PENTATLÓN MILITAR"/>
    <n v="86121602"/>
    <s v="Contratación directa"/>
    <n v="1"/>
    <n v="9"/>
    <n v="1"/>
    <n v="13200000"/>
    <s v="GLOBAL"/>
    <s v="NO SOLICITADAS"/>
  </r>
  <r>
    <x v="8"/>
    <x v="1"/>
    <n v="16"/>
    <s v="REMUNERACION SERVICIOS TECNICOS"/>
    <s v="ENTRENADOR TAEKWONDO COMBATE"/>
    <n v="86121602"/>
    <s v="Contratación directa"/>
    <n v="1"/>
    <n v="9"/>
    <n v="1"/>
    <n v="13200000"/>
    <s v="GLOBAL"/>
    <s v="NO SOLICITADAS"/>
  </r>
  <r>
    <x v="8"/>
    <x v="1"/>
    <n v="16"/>
    <s v="REMUNERACION SERVICIOS TECNICOS"/>
    <s v="ENTRENADOR TAEKWONDO POOMSES"/>
    <n v="86121602"/>
    <s v="Contratación directa"/>
    <n v="1"/>
    <n v="9"/>
    <n v="1"/>
    <n v="13200000"/>
    <s v="GLOBAL"/>
    <s v="NO SOLICITADAS"/>
  </r>
  <r>
    <x v="8"/>
    <x v="1"/>
    <n v="16"/>
    <s v="REMUNERACION SERVICIOS TECNICOS"/>
    <s v="ENTRENADOR TENIS DE CAMPO"/>
    <n v="86121602"/>
    <s v="Contratación directa"/>
    <n v="1"/>
    <n v="9"/>
    <n v="1"/>
    <n v="13200000"/>
    <s v="GLOBAL"/>
    <s v="NO SOLICITADAS"/>
  </r>
  <r>
    <x v="8"/>
    <x v="1"/>
    <n v="16"/>
    <s v="REMUNERACION SERVICIOS TECNICOS"/>
    <s v="ENTRENADOR TIRO ARMA LARGAS"/>
    <n v="86121602"/>
    <s v="Contratación directa"/>
    <n v="1"/>
    <n v="9"/>
    <n v="1"/>
    <n v="13200000"/>
    <s v="GLOBAL"/>
    <s v="NO SOLICITADAS"/>
  </r>
  <r>
    <x v="8"/>
    <x v="1"/>
    <n v="16"/>
    <s v="REMUNERACION SERVICIOS TECNICOS"/>
    <s v="ENTRENADOR TIRO ARMAS CORTAS"/>
    <n v="86121602"/>
    <s v="Contratación directa"/>
    <n v="1"/>
    <n v="9"/>
    <n v="1"/>
    <n v="13200000"/>
    <s v="GLOBAL"/>
    <s v="NO SOLICITADAS"/>
  </r>
  <r>
    <x v="8"/>
    <x v="1"/>
    <n v="16"/>
    <s v="REMUNERACION SERVICIOS TECNICOS"/>
    <s v="ENTRENADOR VOLEIBOL"/>
    <n v="86121602"/>
    <s v="Contratación directa"/>
    <n v="1"/>
    <n v="9"/>
    <n v="1"/>
    <n v="13200000"/>
    <s v="GLOBAL"/>
    <s v="NO SOLICITADAS"/>
  </r>
  <r>
    <x v="8"/>
    <x v="1"/>
    <n v="16"/>
    <s v="REMUNERACION SERVICIOS TECNICOS"/>
    <s v="PREPARADOR FÍSICO CADETES"/>
    <n v="86121602"/>
    <s v="Contratación directa"/>
    <n v="1"/>
    <n v="9"/>
    <n v="1"/>
    <n v="13200000"/>
    <s v="GLOBAL"/>
    <s v="NO SOLICITADAS"/>
  </r>
  <r>
    <x v="8"/>
    <x v="1"/>
    <n v="16"/>
    <s v="REMUNERACION SERVICIOS TECNICOS"/>
    <s v="NUTRICIONISTA"/>
    <n v="85111608"/>
    <s v="Contratación directa"/>
    <n v="1"/>
    <n v="9"/>
    <n v="1"/>
    <n v="13200000"/>
    <s v="GLOBAL"/>
    <s v="NO SOLICITADAS"/>
  </r>
  <r>
    <x v="8"/>
    <x v="1"/>
    <n v="16"/>
    <s v="REMUNERACION SERVICIOS TECNICOS"/>
    <s v="ENRENADOR DE GOLF"/>
    <n v="86121602"/>
    <s v="Contratación directa"/>
    <n v="1"/>
    <n v="9"/>
    <n v="1"/>
    <n v="13200000"/>
    <s v="GLOBAL"/>
    <s v="NO SOLICITADAS"/>
  </r>
  <r>
    <x v="8"/>
    <x v="1"/>
    <n v="16"/>
    <s v="REMUNERACION SERVICIOS TECNICOS"/>
    <s v="ENTRENADOR TIRO CON ARCO"/>
    <n v="86121602"/>
    <s v="Contratación directa"/>
    <n v="1"/>
    <n v="9"/>
    <n v="1"/>
    <n v="13200000"/>
    <s v="GLOBAL"/>
    <s v="NO SOLICITADAS"/>
  </r>
  <r>
    <x v="8"/>
    <x v="1"/>
    <n v="16"/>
    <s v="REMUNERACION SERVICIOS TECNICOS"/>
    <s v="KINESIOLOGO"/>
    <n v="85101600"/>
    <s v="Contratación directa"/>
    <n v="1"/>
    <n v="9"/>
    <n v="1"/>
    <n v="13200000"/>
    <s v="GLOBAL"/>
    <s v="NO SOLICITADAS"/>
  </r>
  <r>
    <x v="8"/>
    <x v="1"/>
    <n v="16"/>
    <s v="REMUNERACION SERVICIOS TECNICOS"/>
    <s v="FISIOTERAPEUTA"/>
    <n v="85101600"/>
    <s v="Contratación directa"/>
    <n v="1"/>
    <n v="9"/>
    <n v="1"/>
    <n v="13200000"/>
    <s v="GLOBAL"/>
    <s v="NO SOLICITADAS"/>
  </r>
  <r>
    <x v="8"/>
    <x v="1"/>
    <n v="16"/>
    <s v="REMUNERACION SERVICIOS TECNICOS"/>
    <s v="DIRECTOR BANDA DE MUSICOS"/>
    <n v="86121602"/>
    <s v="Contratación directa"/>
    <n v="1"/>
    <n v="9"/>
    <n v="1"/>
    <n v="13200000"/>
    <s v="GLOBAL"/>
    <s v="NO SOLICITADAS"/>
  </r>
  <r>
    <x v="8"/>
    <x v="1"/>
    <n v="16"/>
    <s v="REMUNERACION SERVICIOS TECNICOS"/>
    <s v="PREPARADOR FISICO PERSONAL BAMFS"/>
    <n v="86121602"/>
    <s v="Contratación directa"/>
    <n v="1"/>
    <n v="9"/>
    <n v="1"/>
    <n v="13200000"/>
    <s v="GLOBAL"/>
    <s v="NO SOLICITADAS"/>
  </r>
  <r>
    <x v="8"/>
    <x v="1"/>
    <n v="16"/>
    <s v="REMUNERACION SERVICIOS TECNICOS"/>
    <s v="SERVICIOS DE APOYO A LA GESTION PARA LA ASESORIA DE BIENESTAR UNIVERSITARIO PARA LA ESCUELA MILITAR DE AVIACION MARCO FIDEL SUAREZ"/>
    <n v="80111601"/>
    <s v="Contratación directa"/>
    <n v="1"/>
    <n v="10"/>
    <n v="1"/>
    <n v="14310000"/>
    <s v="GLOBAL"/>
    <s v="NO SOLICITADAS"/>
  </r>
  <r>
    <x v="8"/>
    <x v="1"/>
    <n v="16"/>
    <s v="REMUNERACION SERVICIOS TECNICOS"/>
    <s v="SERVICIOS DE APOYO A LA GESTIÓN COMO ASESOR DE LA SECCIÓN DE EGRESADOS DE LA ESCUELA MILITAR DE AVIACIÓN &quot;MARCO FIDEL SUAREZ&quot;."/>
    <n v="80111601"/>
    <s v="Contratación directa"/>
    <n v="1"/>
    <n v="10"/>
    <n v="1"/>
    <n v="14310000"/>
    <s v="GLOBAL"/>
    <s v="NO SOLICITADAS"/>
  </r>
  <r>
    <x v="8"/>
    <x v="1"/>
    <n v="16"/>
    <s v="REMUNERACION SERVICIOS TECNICOS"/>
    <s v="SERVICIOS DE APOYO A LA GESTIÓN EN BIBLIOTECOLOGIA PARA EL GRUPO ACADEMICO DE LA ESCUELA MILITAR DE AVIACIÓN “MARCO FIDEL SUÁREZ”"/>
    <n v="80111601"/>
    <s v="Contratación directa"/>
    <n v="1"/>
    <n v="10"/>
    <n v="1"/>
    <n v="17172000"/>
    <s v="GLOBAL"/>
    <s v="NO SOLICITADAS"/>
  </r>
  <r>
    <x v="8"/>
    <x v="1"/>
    <n v="16"/>
    <s v="REMUNERACION SERVICIOS TECNICOS"/>
    <s v="SERVICIOS DE APOYO A LA GESTION EN ASESORIA PEDAGOGICA PARA LOS PROGRAMAS ACADEMICOS DE LA ESCUELA MILITAR DE AVIACION &quot;MARCO FIDEL SUAREZ.”"/>
    <n v="80111601"/>
    <s v="Contratación directa"/>
    <n v="1"/>
    <n v="10"/>
    <n v="1"/>
    <n v="17172000"/>
    <s v="GLOBAL"/>
    <s v="NO SOLICITADAS"/>
  </r>
  <r>
    <x v="8"/>
    <x v="1"/>
    <n v="16"/>
    <s v="REMUNERACION SERVICIOS TECNICOS"/>
    <s v="SERVICIO DE APOYO A LA GESTION PARA ADMINISTRAR LA RED INALAMBRICA DE LA ESCUELA MILITAR DE AVIACIÓN &quot;MARCO FIDEL SUAREZ&quot;"/>
    <n v="80111601"/>
    <s v="Contratación directa"/>
    <n v="1"/>
    <n v="10"/>
    <n v="1"/>
    <n v="17172000"/>
    <s v="GLOBAL"/>
    <s v="NO SOLICITADAS"/>
  </r>
  <r>
    <x v="8"/>
    <x v="1"/>
    <n v="16"/>
    <s v="REMUNERACION SERVICIOS TECNICOS"/>
    <s v="SERVICIOS DE APOYO A LA GESTIÓN COMO ASESOR DE LA SECCIÓN DE EXTENSIÓN DE LA ESCUELA MILITAR DE AVIACIÓN &quot;MARCO FIDEL SUAREZ&quot;."/>
    <n v="80111601"/>
    <s v="Contratación directa"/>
    <n v="1"/>
    <n v="10"/>
    <n v="1"/>
    <n v="17172000"/>
    <s v="GLOBAL"/>
    <s v="NO SOLICITADAS"/>
  </r>
  <r>
    <x v="8"/>
    <x v="1"/>
    <n v="16"/>
    <s v="REMUNERACION SERVICIOS TECNICOS"/>
    <s v="SERVICIOS DE APOYO A LA GESTIÓN PARA LA COORDINACIÓN ACADÉMICA DEL PROGRAMA DE ADMINISTRACIÓN AERONÁUTICA DE LA ESCUELA MILITAR DE AVIACIÓN “MARCO FIDEL SUAREZ"/>
    <n v="80111601"/>
    <s v="Contratación directa"/>
    <n v="1"/>
    <n v="10"/>
    <n v="1"/>
    <n v="22896000"/>
    <s v="GLOBAL"/>
    <s v="NO SOLICITADAS"/>
  </r>
  <r>
    <x v="8"/>
    <x v="1"/>
    <n v="16"/>
    <s v="REMUNERACION SERVICIOS TECNICOS"/>
    <s v="SERVICIOS DE APOYO A LA GESTIÓN PARA LA COORDINACION ACADEMICA DEL  PROGRAMA DE INGENIERIA INFORMAT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ON ACADEMICA DEL  PROGRAMA DE INGENIERIA MECÁNICA DEL GRUPO ACADEMICO DE LA ESCUELA MILITAR DE AVIACIÓN “MARCO FIDEL SUAREZ&quot;"/>
    <n v="80111601"/>
    <s v="Contratación directa"/>
    <n v="1"/>
    <n v="10"/>
    <n v="1"/>
    <n v="22896000"/>
    <s v="GLOBAL"/>
    <s v="NO SOLICITADAS"/>
  </r>
  <r>
    <x v="8"/>
    <x v="1"/>
    <n v="16"/>
    <s v="REMUNERACION SERVICIOS TECNICOS"/>
    <s v="SERVICIOS DE APOYO A LA GESTIÓN PARA LA COORDINACIÓN DE LA INVESTIGACIÓN EN LOS PROGRAMAS ACADÉMICOS DE LA ESCUELA MILITAR DE AVIACIÓN “MARCO FIDEL SUÁREZ&quot;"/>
    <n v="80111601"/>
    <s v="Contratación directa"/>
    <n v="1"/>
    <n v="10"/>
    <n v="1"/>
    <n v="22896000"/>
    <s v="GLOBAL"/>
    <s v="NO SOLICITADAS"/>
  </r>
  <r>
    <x v="8"/>
    <x v="1"/>
    <n v="16"/>
    <s v="REMUNERACION SERVICIOS TECNICOS"/>
    <s v="SERVICIOS DE APOYO A LA GESTIÓN PARA LA COORDINACIÓN ACADÉMICA DEL PROGRAMA DE CIENCIAS MILITARES AERONÁUTICAS DE LA ESCUELA MILITAR DE AVIACIÓN &quot;MARCO FIDEL SUAREZ&quot;."/>
    <n v="80111601"/>
    <s v="Contratación directa"/>
    <n v="1"/>
    <n v="10"/>
    <n v="1"/>
    <n v="22896000"/>
    <s v="GLOBAL"/>
    <s v="NO SOLICITADAS"/>
  </r>
  <r>
    <x v="8"/>
    <x v="83"/>
    <n v="16"/>
    <s v="HORAS CATEDRA"/>
    <s v="HORAS CATEDRA"/>
    <n v="80111500"/>
    <n v="0"/>
    <n v="1"/>
    <n v="11"/>
    <n v="1"/>
    <n v="169564223"/>
    <s v="GLOBAL"/>
    <s v="NO SOLICITADAS"/>
  </r>
  <r>
    <x v="8"/>
    <x v="84"/>
    <n v="16"/>
    <s v="EMPRESAS PRIVADAS PROMOTORAS DE SALUD"/>
    <s v="EMPRESAS  PRIVADAS PROMOTORAS DE SALUD"/>
    <n v="84131600"/>
    <n v="0"/>
    <n v="1"/>
    <n v="11"/>
    <n v="1"/>
    <n v="10000000"/>
    <s v="GLOBAL"/>
    <s v="NO SOLICITADAS"/>
  </r>
  <r>
    <x v="8"/>
    <x v="85"/>
    <n v="16"/>
    <s v="EMPRESAS PUBLICAS PROMOTORAS DE SALUD"/>
    <s v="EMPRESAS PUBLICAS PROMOTORAS DE SALUD"/>
    <n v="84131600"/>
    <n v="0"/>
    <n v="1"/>
    <n v="11"/>
    <n v="1"/>
    <n v="500000"/>
    <s v="GLOBAL"/>
    <s v="NO SOLICITADAS"/>
  </r>
  <r>
    <x v="8"/>
    <x v="86"/>
    <n v="16"/>
    <s v="FONDOS ADMINISTRADORES DE PENSIONES PRIVADOS"/>
    <s v="FONDOS ADMINISTRADORES DE PENSIONES PRIVADOS"/>
    <n v="84131700"/>
    <n v="0"/>
    <n v="1"/>
    <n v="11"/>
    <n v="1"/>
    <n v="14000000"/>
    <s v="GLOBAL"/>
    <s v="NO SOLICITADAS"/>
  </r>
  <r>
    <x v="8"/>
    <x v="87"/>
    <n v="16"/>
    <s v="FONDOS ADMINISTRADORES DE PENSIONES PUBLICAS"/>
    <s v="FONDOS ADMINISTRADORES DE PENSIONES PUBLICOS"/>
    <n v="84131700"/>
    <n v="0"/>
    <n v="1"/>
    <n v="11"/>
    <n v="1"/>
    <n v="6000000"/>
    <s v="GLOBAL"/>
    <s v="NO SOLICITADAS"/>
  </r>
  <r>
    <x v="8"/>
    <x v="88"/>
    <n v="16"/>
    <s v="APORTES PARA ACCIDENTES DE TRABAJO Y ENFERMEDADES PROFESIONALES"/>
    <s v="APORTES PARA ACCIDENTES DE TRABAJO Y ENFERMEDADES PROFESIONALES"/>
    <n v="84131600"/>
    <n v="0"/>
    <n v="1"/>
    <n v="11"/>
    <n v="1"/>
    <n v="900000"/>
    <s v="GLOBAL"/>
    <s v="NO SOLICITADAS"/>
  </r>
  <r>
    <x v="8"/>
    <x v="89"/>
    <n v="16"/>
    <s v="CAJAS DE COMPENSACIÓN PRIVADAS"/>
    <s v="CAJAS DE COMPENSACIÓN PRIVADAS"/>
    <n v="80111500"/>
    <n v="0"/>
    <n v="1"/>
    <n v="11"/>
    <n v="1"/>
    <n v="7000000"/>
    <s v="GLOBAL"/>
    <s v="NO SOLICITADAS"/>
  </r>
  <r>
    <x v="8"/>
    <x v="90"/>
    <n v="16"/>
    <s v="APORTES AL ICBF"/>
    <s v="APORTES AL ICBF"/>
    <n v="93141600"/>
    <n v="0"/>
    <n v="1"/>
    <n v="11"/>
    <n v="1"/>
    <n v="5000000"/>
    <s v="GLOBAL"/>
    <s v="NO SOLICITADAS"/>
  </r>
  <r>
    <x v="8"/>
    <x v="91"/>
    <n v="16"/>
    <s v="APORTES AL SENA"/>
    <s v="APORTES AL SENA"/>
    <n v="80111500"/>
    <n v="0"/>
    <n v="1"/>
    <n v="11"/>
    <n v="1"/>
    <n v="800000"/>
    <s v="GLOBAL"/>
    <s v="NO SOLICITADAS"/>
  </r>
  <r>
    <x v="8"/>
    <x v="92"/>
    <n v="16"/>
    <s v="CESANTÍAS"/>
    <s v="CESANTIAS"/>
    <n v="80111500"/>
    <n v="0"/>
    <n v="1"/>
    <n v="11"/>
    <n v="1"/>
    <n v="14000000"/>
    <s v="GLOBAL"/>
    <s v="NO SOLICITADAS"/>
  </r>
  <r>
    <x v="8"/>
    <x v="93"/>
    <n v="16"/>
    <s v="INTERESES DE CESANTÍAS"/>
    <s v="INTERESES DE CESANTIAS"/>
    <n v="80111500"/>
    <n v="0"/>
    <n v="1"/>
    <n v="11"/>
    <n v="1"/>
    <n v="1600000"/>
    <s v="GLOBAL"/>
    <s v="NO SOLICITADAS"/>
  </r>
  <r>
    <x v="8"/>
    <x v="94"/>
    <n v="16"/>
    <s v="PRIMA DE SERVICIOS"/>
    <s v="PRIMA DE SERVICIOS"/>
    <n v="80111500"/>
    <n v="0"/>
    <n v="1"/>
    <n v="11"/>
    <n v="1"/>
    <n v="14000000"/>
    <s v="GLOBAL"/>
    <s v="NO SOLICITADAS"/>
  </r>
  <r>
    <x v="8"/>
    <x v="95"/>
    <n v="16"/>
    <s v="VACACIONES"/>
    <s v="VACACIONES"/>
    <n v="80111500"/>
    <n v="0"/>
    <n v="1"/>
    <n v="11"/>
    <n v="1"/>
    <n v="7000000"/>
    <s v="GLOBAL"/>
    <s v="NO SOLICITADAS"/>
  </r>
  <r>
    <x v="8"/>
    <x v="96"/>
    <n v="16"/>
    <s v="APORTES ESAP"/>
    <s v="APORTES A LA ESAP"/>
    <n v="80111500"/>
    <n v="0"/>
    <n v="1"/>
    <n v="11"/>
    <n v="1"/>
    <n v="800000"/>
    <s v="GLOBAL"/>
    <s v="NO SOLICITADAS"/>
  </r>
  <r>
    <x v="8"/>
    <x v="97"/>
    <n v="16"/>
    <s v="APORTES MINEDUCACION"/>
    <s v="APORTES MIN EDUCACIÓN"/>
    <n v="80111500"/>
    <n v="0"/>
    <n v="1"/>
    <n v="11"/>
    <n v="1"/>
    <n v="1600000"/>
    <s v="GLOBAL"/>
    <s v="NO SOLICITADAS"/>
  </r>
  <r>
    <x v="8"/>
    <x v="2"/>
    <n v="10"/>
    <s v="IMPUESTO DE VEHICULOS"/>
    <s v="MOTO HONDA XL200"/>
    <n v="93161600"/>
    <n v="0"/>
    <n v="1"/>
    <n v="2"/>
    <n v="1"/>
    <n v="120000"/>
    <s v="GLOBAL"/>
    <s v="NO SOLICITADAS"/>
  </r>
  <r>
    <x v="8"/>
    <x v="2"/>
    <n v="10"/>
    <s v="IMPUESTO DE VEHICULOS"/>
    <s v="MAZDA MATZURI"/>
    <n v="93161600"/>
    <n v="0"/>
    <n v="1"/>
    <n v="2"/>
    <n v="1"/>
    <n v="160000"/>
    <s v="GLOBAL"/>
    <s v="NO SOLICITADAS"/>
  </r>
  <r>
    <x v="8"/>
    <x v="2"/>
    <n v="10"/>
    <s v="IMPUESTO DE VEHICULOS"/>
    <s v="RENAULT 9 BRIO"/>
    <n v="93161600"/>
    <n v="0"/>
    <n v="1"/>
    <n v="2"/>
    <n v="1"/>
    <n v="180000"/>
    <s v="GLOBAL"/>
    <s v="NO SOLICITADAS"/>
  </r>
  <r>
    <x v="8"/>
    <x v="2"/>
    <n v="10"/>
    <s v="IMPUESTO DE VEHICULOS"/>
    <s v="MAZDA COUPE"/>
    <n v="93161600"/>
    <n v="0"/>
    <n v="1"/>
    <n v="2"/>
    <n v="1"/>
    <n v="180000"/>
    <s v="GLOBAL"/>
    <s v="NO SOLICITADAS"/>
  </r>
  <r>
    <x v="8"/>
    <x v="2"/>
    <n v="10"/>
    <s v="IMPUESTO DE VEHICULOS"/>
    <s v="CAMIONETA MITSUBISHI OJO"/>
    <n v="93161600"/>
    <n v="0"/>
    <n v="1"/>
    <n v="2"/>
    <n v="1"/>
    <n v="280000"/>
    <s v="GLOBAL"/>
    <s v="NO SOLICITADAS"/>
  </r>
  <r>
    <x v="8"/>
    <x v="2"/>
    <n v="10"/>
    <s v="IMPUESTO DE VEHICULOS"/>
    <s v="CHEVROLET OPTRA"/>
    <n v="93161600"/>
    <n v="0"/>
    <n v="1"/>
    <n v="2"/>
    <n v="1"/>
    <n v="300000"/>
    <s v="GLOBAL"/>
    <s v="NO SOLICITADAS"/>
  </r>
  <r>
    <x v="8"/>
    <x v="2"/>
    <n v="10"/>
    <s v="IMPUESTO DE VEHICULOS"/>
    <s v="MAZDA SAE"/>
    <n v="93161600"/>
    <n v="0"/>
    <n v="1"/>
    <n v="2"/>
    <n v="1"/>
    <n v="350000"/>
    <s v="GLOBAL"/>
    <s v="NO SOLICITADAS"/>
  </r>
  <r>
    <x v="8"/>
    <x v="2"/>
    <n v="10"/>
    <s v="IMPUESTO DE VEHICULOS"/>
    <s v="KIA SPORTAGE"/>
    <n v="93161600"/>
    <n v="0"/>
    <n v="1"/>
    <n v="2"/>
    <n v="1"/>
    <n v="450000"/>
    <s v="GLOBAL"/>
    <s v="NO SOLICITADAS"/>
  </r>
  <r>
    <x v="8"/>
    <x v="2"/>
    <n v="10"/>
    <s v="IMPUESTO DE VEHICULOS"/>
    <s v="LUV D MAX"/>
    <n v="93161600"/>
    <n v="0"/>
    <n v="1"/>
    <n v="2"/>
    <n v="1"/>
    <n v="600000"/>
    <s v="GLOBAL"/>
    <s v="NO SOLICITADAS"/>
  </r>
  <r>
    <x v="8"/>
    <x v="2"/>
    <n v="10"/>
    <s v="IMPUESTO DE VEHICULOS"/>
    <s v="MERCEDEZ BENZ "/>
    <n v="93161600"/>
    <n v="0"/>
    <n v="1"/>
    <n v="2"/>
    <n v="1"/>
    <n v="650000"/>
    <s v="GLOBAL"/>
    <s v="NO SOLICITADAS"/>
  </r>
  <r>
    <x v="8"/>
    <x v="2"/>
    <n v="10"/>
    <s v="IMPUESTO DE VEHICULOS"/>
    <s v="TOYOTA PRADO"/>
    <n v="93161600"/>
    <n v="0"/>
    <n v="1"/>
    <n v="2"/>
    <n v="1"/>
    <n v="800000"/>
    <s v="GLOBAL"/>
    <s v="NO SOLICITADAS"/>
  </r>
  <r>
    <x v="8"/>
    <x v="2"/>
    <n v="10"/>
    <s v="IMPUESTO DE VEHICULOS"/>
    <s v="NISSAN PATROL"/>
    <n v="93161600"/>
    <n v="0"/>
    <n v="1"/>
    <n v="2"/>
    <n v="1"/>
    <n v="1350000"/>
    <s v="GLOBAL"/>
    <s v="NO SOLICITADAS"/>
  </r>
  <r>
    <x v="8"/>
    <x v="2"/>
    <n v="10"/>
    <s v="IMPUESTO DE VEHICULOS"/>
    <s v="KODIAK 211 LINEA BASE ESTANDAR"/>
    <n v="93161600"/>
    <n v="0"/>
    <n v="1"/>
    <n v="2"/>
    <n v="1"/>
    <n v="1600000"/>
    <s v="GLOBAL"/>
    <s v="NO SOLICITADAS"/>
  </r>
  <r>
    <x v="8"/>
    <x v="2"/>
    <n v="10"/>
    <s v="IMPUESTO DE VEHICULOS"/>
    <s v="CHEVROLET CAPTIVA CACOM-7"/>
    <n v="93161600"/>
    <n v="0"/>
    <n v="1"/>
    <n v="2"/>
    <n v="1"/>
    <n v="1700000"/>
    <s v="GLOBAL"/>
    <s v="NO SOLICITADAS"/>
  </r>
  <r>
    <x v="8"/>
    <x v="3"/>
    <n v="10"/>
    <s v="IMPUESTO PREDIAL"/>
    <s v="CASAS LA RIVERA"/>
    <n v="93161601"/>
    <n v="0"/>
    <n v="1"/>
    <n v="12"/>
    <n v="1"/>
    <n v="1000000"/>
    <s v="GLOBAL"/>
    <s v="NO SOLICITADAS"/>
  </r>
  <r>
    <x v="8"/>
    <x v="3"/>
    <n v="10"/>
    <s v="IMPUESTO PREDIAL"/>
    <s v="APARTAMENTOS SALOMIA"/>
    <n v="93161601"/>
    <n v="0"/>
    <n v="1"/>
    <n v="12"/>
    <n v="1"/>
    <n v="1100000"/>
    <s v="GLOBAL"/>
    <s v="NO SOLICITADAS"/>
  </r>
  <r>
    <x v="8"/>
    <x v="3"/>
    <n v="10"/>
    <s v="IMPUESTO PREDIAL"/>
    <s v="DARIEN"/>
    <n v="93161601"/>
    <n v="0"/>
    <n v="1"/>
    <n v="12"/>
    <n v="1"/>
    <n v="1800000"/>
    <s v="GLOBAL"/>
    <s v="NO SOLICITADAS"/>
  </r>
  <r>
    <x v="8"/>
    <x v="3"/>
    <n v="10"/>
    <s v="IMPUESTO PREDIAL"/>
    <s v="APARTAMENTOS LAS CEIBAS"/>
    <n v="93161601"/>
    <n v="0"/>
    <n v="1"/>
    <n v="12"/>
    <n v="1"/>
    <n v="1880000"/>
    <s v="GLOBAL"/>
    <s v="NO SOLICITADAS"/>
  </r>
  <r>
    <x v="8"/>
    <x v="3"/>
    <n v="10"/>
    <s v="IMPUESTO PREDIAL"/>
    <s v="CASAS LOS ANDES"/>
    <n v="93161601"/>
    <n v="0"/>
    <n v="1"/>
    <n v="12"/>
    <n v="1"/>
    <n v="3275000"/>
    <s v="GLOBAL"/>
    <s v="NO SOLICITADAS"/>
  </r>
  <r>
    <x v="8"/>
    <x v="3"/>
    <n v="10"/>
    <s v="IMPUESTO PREDIAL"/>
    <s v="APARTAMENTOS PRADOS DEL NORTE"/>
    <n v="93161601"/>
    <n v="0"/>
    <n v="1"/>
    <n v="12"/>
    <n v="1"/>
    <n v="4470000"/>
    <s v="GLOBAL"/>
    <s v="NO SOLICITADAS"/>
  </r>
  <r>
    <x v="8"/>
    <x v="3"/>
    <n v="10"/>
    <s v="IMPUESTO PREDIAL"/>
    <s v="APARTAMENTOS EDIFICIO OLGAR"/>
    <n v="93161601"/>
    <n v="0"/>
    <n v="1"/>
    <n v="12"/>
    <n v="1"/>
    <n v="5635000"/>
    <s v="GLOBAL"/>
    <s v="NO SOLICITADAS"/>
  </r>
  <r>
    <x v="8"/>
    <x v="3"/>
    <n v="10"/>
    <s v="IMPUESTO PREDIAL"/>
    <s v="TERRENOS EMAVI"/>
    <n v="93161601"/>
    <n v="0"/>
    <n v="1"/>
    <n v="12"/>
    <n v="1"/>
    <n v="458610000"/>
    <s v="GLOBAL"/>
    <s v="NO SOLICITADAS"/>
  </r>
  <r>
    <x v="8"/>
    <x v="4"/>
    <n v="10"/>
    <s v="CONTRIBUCIONES"/>
    <s v="CONTRIBUCIONES DAGMA"/>
    <n v="93161600"/>
    <n v="0"/>
    <n v="1"/>
    <n v="12"/>
    <n v="1"/>
    <n v="3000000"/>
    <s v="GLOBAL"/>
    <s v="NO SOLICITADAS"/>
  </r>
  <r>
    <x v="8"/>
    <x v="7"/>
    <n v="10"/>
    <s v="HERRAMIENTAS"/>
    <s v="INFLADOR DE NEUMATICOS DE 6 A 160 PSI"/>
    <n v="24102208"/>
    <s v="Licitación pública"/>
    <n v="2"/>
    <n v="7"/>
    <n v="2"/>
    <n v="1666000"/>
    <s v="UNIDAD"/>
    <s v="NO SOLICITADAS"/>
  </r>
  <r>
    <x v="8"/>
    <x v="7"/>
    <n v="10"/>
    <s v="HERRAMIENTAS"/>
    <s v="ESCALERA PLEGABLE DE 1,50 MTS"/>
    <n v="30191501"/>
    <s v="Licitación pública"/>
    <n v="2"/>
    <n v="7"/>
    <n v="2"/>
    <n v="714000"/>
    <s v="UNIDAD"/>
    <s v="NO SOLICITADAS"/>
  </r>
  <r>
    <x v="8"/>
    <x v="7"/>
    <n v="10"/>
    <s v="HERRAMIENTAS"/>
    <s v="BUTEROLA 0.401  P/N 07-520-4703"/>
    <n v="23242104"/>
    <s v="Licitación pública"/>
    <n v="2"/>
    <n v="7"/>
    <n v="1"/>
    <n v="71400"/>
    <s v="UNIDAD"/>
    <s v="NO SOLICITADAS"/>
  </r>
  <r>
    <x v="8"/>
    <x v="7"/>
    <n v="10"/>
    <s v="HERRAMIENTAS"/>
    <s v="BUTEROLA 0.401  P/N 07-520-4704"/>
    <n v="23242104"/>
    <s v="Licitación pública"/>
    <n v="2"/>
    <n v="7"/>
    <n v="1"/>
    <n v="71400"/>
    <s v="UNIDAD"/>
    <s v="NO SOLICITADAS"/>
  </r>
  <r>
    <x v="8"/>
    <x v="7"/>
    <n v="10"/>
    <s v="HERRAMIENTAS"/>
    <s v="BUTEROLA 0.401  P/N 07-520-4705"/>
    <n v="23242104"/>
    <s v="Licitación pública"/>
    <n v="2"/>
    <n v="7"/>
    <n v="1"/>
    <n v="71400"/>
    <s v="UNIDAD"/>
    <s v="NO SOLICITADAS"/>
  </r>
  <r>
    <x v="8"/>
    <x v="7"/>
    <n v="10"/>
    <s v="HERRAMIENTAS"/>
    <s v="BUTEROLA 0.401 P/N 07-520-4706"/>
    <n v="23242104"/>
    <s v="Licitación pública"/>
    <n v="2"/>
    <n v="7"/>
    <n v="1"/>
    <n v="71400"/>
    <s v="UNIDAD"/>
    <s v="NO SOLICITADAS"/>
  </r>
  <r>
    <x v="8"/>
    <x v="7"/>
    <n v="10"/>
    <s v="HERRAMIENTAS"/>
    <s v="TRINQUETE INALAMBRICO DE 14,4V"/>
    <n v="27111711"/>
    <s v="Licitación pública"/>
    <n v="2"/>
    <n v="7"/>
    <n v="1"/>
    <n v="2548564"/>
    <s v="UNIDAD"/>
    <s v="NO SOLICITADAS"/>
  </r>
  <r>
    <x v="8"/>
    <x v="7"/>
    <n v="10"/>
    <s v="HERRAMIENTAS"/>
    <s v="PISTOLA DE ENGRASE MANUAL"/>
    <n v="27112730"/>
    <s v="Licitación pública"/>
    <n v="2"/>
    <n v="7"/>
    <n v="2"/>
    <n v="357000"/>
    <s v="UNIDAD"/>
    <s v="NO SOLICITADAS"/>
  </r>
  <r>
    <x v="8"/>
    <x v="7"/>
    <n v="10"/>
    <s v="HERRAMIENTAS"/>
    <s v="PRENSA BANCO 6 PULGADAS"/>
    <n v="20101901"/>
    <s v="Licitación pública"/>
    <n v="2"/>
    <n v="7"/>
    <n v="2"/>
    <n v="1190000"/>
    <s v="UNIDAD"/>
    <s v="NO SOLICITADAS"/>
  </r>
  <r>
    <x v="8"/>
    <x v="7"/>
    <n v="10"/>
    <s v="HERRAMIENTAS"/>
    <s v="VAC300 EXTRACTOR DE FLUIDOS NEUMATICO"/>
    <n v="27112730"/>
    <s v="Licitación pública"/>
    <n v="2"/>
    <n v="7"/>
    <n v="1"/>
    <n v="1824270"/>
    <s v="UNIDAD"/>
    <s v="NO SOLICITADAS"/>
  </r>
  <r>
    <x v="8"/>
    <x v="7"/>
    <n v="10"/>
    <s v="HERRAMIENTAS"/>
    <s v="JUEGO DE DESTORNILLADORES DE PRESICION "/>
    <n v="27111729"/>
    <s v="Licitación pública"/>
    <n v="2"/>
    <n v="7"/>
    <n v="1"/>
    <n v="476000"/>
    <s v="UNIDAD"/>
    <s v="NO SOLICITADAS"/>
  </r>
  <r>
    <x v="8"/>
    <x v="7"/>
    <n v="10"/>
    <s v="HERRAMIENTAS"/>
    <s v="JUEGO DE PINZAS DE 45"/>
    <n v="27111729"/>
    <s v="Licitación pública"/>
    <n v="2"/>
    <n v="7"/>
    <n v="1"/>
    <n v="1071000"/>
    <s v="UNIDAD"/>
    <s v="NO SOLICITADAS"/>
  </r>
  <r>
    <x v="8"/>
    <x v="7"/>
    <n v="10"/>
    <s v="HERRAMIENTAS"/>
    <s v="LLAVES DE COMBINACION EN &quot;T&quot; Y DE FORMA &quot;L&quot; HEXAGONAL"/>
    <n v="27111702"/>
    <s v="Licitación pública"/>
    <n v="2"/>
    <n v="7"/>
    <n v="1"/>
    <n v="824670"/>
    <s v="UNIDAD"/>
    <s v="NO SOLICITADAS"/>
  </r>
  <r>
    <x v="8"/>
    <x v="7"/>
    <n v="10"/>
    <s v="HERRAMIENTAS"/>
    <s v="LLAVES DE COMBINACION EN &quot;T&quot; Y DE FORMA &quot;L&quot; HEXAGONAL DE BOLA"/>
    <n v="27111702"/>
    <s v="Licitación pública"/>
    <n v="2"/>
    <n v="7"/>
    <n v="1"/>
    <n v="932960"/>
    <s v="UNIDAD"/>
    <s v="NO SOLICITADAS"/>
  </r>
  <r>
    <x v="8"/>
    <x v="7"/>
    <n v="10"/>
    <s v="HERRAMIENTAS"/>
    <s v="PINZA PONCHADORA"/>
    <n v="27111702"/>
    <s v="Licitación pública"/>
    <n v="2"/>
    <n v="7"/>
    <n v="1"/>
    <n v="1547000"/>
    <s v="UNIDAD"/>
    <s v="NO SOLICITADAS"/>
  </r>
  <r>
    <x v="8"/>
    <x v="7"/>
    <n v="10"/>
    <s v="HERRAMIENTAS"/>
    <s v="DESTORNILLADORES PUNTA TORX  EMPUÑADURA BLANDA, DE SEGURIDAD/LARGO"/>
    <n v="27111702"/>
    <s v="Licitación pública"/>
    <n v="2"/>
    <n v="7"/>
    <n v="1"/>
    <n v="1190000"/>
    <s v="UNIDAD"/>
    <s v="NO SOLICITADAS"/>
  </r>
  <r>
    <x v="8"/>
    <x v="7"/>
    <n v="10"/>
    <s v="HERRAMIENTAS"/>
    <s v="ESTACION DE SOLDADURA "/>
    <n v="23271417"/>
    <s v="Licitación pública"/>
    <n v="2"/>
    <n v="7"/>
    <n v="1"/>
    <n v="3570000"/>
    <s v="UNIDAD"/>
    <s v="NO SOLICITADAS"/>
  </r>
  <r>
    <x v="8"/>
    <x v="7"/>
    <n v="10"/>
    <s v="HERRAMIENTAS"/>
    <s v="DESTORNILLADO EN Z_x000a_PUNTA PHILIPS "/>
    <n v="27111729"/>
    <s v="Licitación pública"/>
    <n v="2"/>
    <n v="7"/>
    <n v="1"/>
    <n v="107100"/>
    <s v="UNIDAD"/>
    <s v="NO SOLICITADAS"/>
  </r>
  <r>
    <x v="8"/>
    <x v="7"/>
    <n v="10"/>
    <s v="HERRAMIENTAS"/>
    <s v="DESTORNILLADOR EN Z_x000a_PUNTA PLANA"/>
    <n v="27111729"/>
    <s v="Licitación pública"/>
    <n v="2"/>
    <n v="7"/>
    <n v="1"/>
    <n v="107100"/>
    <s v="UNIDAD"/>
    <s v="NO SOLICITADAS"/>
  </r>
  <r>
    <x v="8"/>
    <x v="7"/>
    <n v="10"/>
    <s v="HERRAMIENTAS"/>
    <s v="INFLADOR DE RUEDAS KIT ADAPTADOR SERVICIO RUEDAS DE 0-300PSI"/>
    <n v="24102208"/>
    <s v="Licitación pública"/>
    <n v="2"/>
    <n v="7"/>
    <n v="1"/>
    <n v="666400"/>
    <s v="UNIDAD"/>
    <s v="NO SOLICITADAS"/>
  </r>
  <r>
    <x v="8"/>
    <x v="7"/>
    <n v="10"/>
    <s v="HERRAMIENTAS"/>
    <s v="COPA HEXAGONAL DE 1 7/16&quot; CUADRANTE DE 1/2&quot;"/>
    <n v="27111702"/>
    <s v="Licitación pública"/>
    <n v="2"/>
    <n v="7"/>
    <n v="1"/>
    <n v="71400"/>
    <s v="UNIDAD"/>
    <s v="NO SOLICITADAS"/>
  </r>
  <r>
    <x v="8"/>
    <x v="7"/>
    <n v="10"/>
    <s v="HERRAMIENTAS"/>
    <s v="UÑA ABIERTA DE 1  1/2&quot;"/>
    <n v="27111702"/>
    <s v="Licitación pública"/>
    <n v="2"/>
    <n v="7"/>
    <n v="1"/>
    <n v="190400"/>
    <s v="UNIDAD"/>
    <s v="NO SOLICITADAS"/>
  </r>
  <r>
    <x v="8"/>
    <x v="7"/>
    <n v="10"/>
    <s v="HERRAMIENTAS"/>
    <s v="UÑA ABIERTA DE 1   3/4&quot;"/>
    <n v="27111702"/>
    <s v="Licitación pública"/>
    <n v="2"/>
    <n v="7"/>
    <n v="1"/>
    <n v="214200"/>
    <s v="UNIDAD"/>
    <s v="NO SOLICITADAS"/>
  </r>
  <r>
    <x v="8"/>
    <x v="7"/>
    <n v="10"/>
    <s v="HERRAMIENTAS"/>
    <s v="SET  DESTORNILLADORES TIPO TORX"/>
    <n v="27111729"/>
    <s v="Licitación pública"/>
    <n v="2"/>
    <n v="7"/>
    <n v="1"/>
    <n v="41650"/>
    <s v="UNIDAD"/>
    <s v="NO SOLICITADAS"/>
  </r>
  <r>
    <x v="8"/>
    <x v="7"/>
    <n v="10"/>
    <s v="HERRAMIENTAS"/>
    <s v="MULTIMETRO DIGITAL"/>
    <n v="41113630"/>
    <s v="Licitación pública"/>
    <n v="2"/>
    <n v="7"/>
    <n v="2"/>
    <n v="2261000"/>
    <s v="UNIDAD"/>
    <s v="NO SOLICITADAS"/>
  </r>
  <r>
    <x v="8"/>
    <x v="7"/>
    <n v="10"/>
    <s v="HERRAMIENTAS"/>
    <s v="TALADRO INALAMBRICO DE 3/8"/>
    <n v="20101901"/>
    <s v="Licitación pública"/>
    <n v="2"/>
    <n v="7"/>
    <n v="1"/>
    <n v="2142000"/>
    <s v="UNIDAD"/>
    <s v="NO SOLICITADAS"/>
  </r>
  <r>
    <x v="8"/>
    <x v="7"/>
    <n v="10"/>
    <s v="HERRAMIENTAS"/>
    <s v="RACHET DE 1/4"/>
    <n v="27111702"/>
    <s v="Licitación pública"/>
    <n v="2"/>
    <n v="7"/>
    <n v="4"/>
    <n v="714000"/>
    <s v="UNIDAD"/>
    <s v="NO SOLICITADAS"/>
  </r>
  <r>
    <x v="8"/>
    <x v="7"/>
    <n v="10"/>
    <s v="HERRAMIENTAS"/>
    <s v="BATIDORA INDUSTRIAL "/>
    <n v="48101813"/>
    <s v="Licitación pública"/>
    <n v="2"/>
    <n v="7"/>
    <n v="1"/>
    <n v="2380000"/>
    <s v="UNIDAD"/>
    <s v="NO SOLICITADAS"/>
  </r>
  <r>
    <x v="8"/>
    <x v="7"/>
    <n v="10"/>
    <s v="HERRAMIENTAS"/>
    <s v="BUTEROLA 0.401  (07-532)"/>
    <n v="27111702"/>
    <s v="Licitación pública"/>
    <n v="2"/>
    <n v="7"/>
    <n v="1"/>
    <n v="83300"/>
    <s v="UNIDAD"/>
    <s v="NO SOLICITADAS"/>
  </r>
  <r>
    <x v="8"/>
    <x v="7"/>
    <n v="10"/>
    <s v="HERRAMIENTAS"/>
    <s v="BUTEROLA 0.401  (07-510-4704)"/>
    <n v="27111702"/>
    <s v="Licitación pública"/>
    <n v="2"/>
    <n v="7"/>
    <n v="1"/>
    <n v="47600"/>
    <s v="UNIDAD"/>
    <s v="NO SOLICITADAS"/>
  </r>
  <r>
    <x v="8"/>
    <x v="7"/>
    <n v="10"/>
    <s v="HERRAMIENTAS"/>
    <s v="BUTEROLA 0.401 (07-510-4705)"/>
    <n v="27111702"/>
    <s v="Licitación pública"/>
    <n v="2"/>
    <n v="7"/>
    <n v="1"/>
    <n v="49980"/>
    <s v="UNIDAD"/>
    <s v="NO SOLICITADAS"/>
  </r>
  <r>
    <x v="8"/>
    <x v="7"/>
    <n v="10"/>
    <s v="HERRAMIENTAS"/>
    <s v="BUTEROLA 0.401 (07-510-4706)"/>
    <n v="27111702"/>
    <s v="Licitación pública"/>
    <n v="2"/>
    <n v="7"/>
    <n v="1"/>
    <n v="51170"/>
    <s v="UNIDAD"/>
    <s v="NO SOLICITADAS"/>
  </r>
  <r>
    <x v="8"/>
    <x v="7"/>
    <n v="10"/>
    <s v="HERRAMIENTAS"/>
    <s v="LLAVE SACA GUSANILLO"/>
    <n v="25191719"/>
    <s v="Licitación pública"/>
    <n v="2"/>
    <n v="7"/>
    <n v="2"/>
    <n v="142800"/>
    <s v="UNIDAD"/>
    <s v="NO SOLICITADAS"/>
  </r>
  <r>
    <x v="8"/>
    <x v="7"/>
    <n v="10"/>
    <s v="HERRAMIENTAS"/>
    <s v="PINZA PONCHADORA"/>
    <n v="27111702"/>
    <s v="Licitación pública"/>
    <n v="2"/>
    <n v="7"/>
    <n v="1"/>
    <n v="1428000"/>
    <s v="UNIDAD"/>
    <s v="NO SOLICITADAS"/>
  </r>
  <r>
    <x v="8"/>
    <x v="7"/>
    <n v="10"/>
    <s v="HERRAMIENTAS"/>
    <s v="JUEGO LLAVES EN T"/>
    <n v="27111702"/>
    <s v="Licitación pública"/>
    <n v="2"/>
    <n v="7"/>
    <n v="1"/>
    <n v="428400"/>
    <s v="UNIDAD"/>
    <s v="NO SOLICITADAS"/>
  </r>
  <r>
    <x v="8"/>
    <x v="7"/>
    <n v="10"/>
    <s v="HERRAMIENTAS"/>
    <s v="JUEGO DE LIMAS MIXTO"/>
    <n v="27111934"/>
    <s v="Licitación pública"/>
    <n v="2"/>
    <n v="7"/>
    <n v="1"/>
    <n v="749284"/>
    <s v="UNIDAD"/>
    <s v="NO SOLICITADAS"/>
  </r>
  <r>
    <x v="8"/>
    <x v="7"/>
    <n v="10"/>
    <s v="HERRAMIENTAS"/>
    <s v="JUEGO FRESAS PUNTAS ESPECIALES"/>
    <n v="27111702"/>
    <s v="Licitación pública"/>
    <n v="2"/>
    <n v="7"/>
    <n v="1"/>
    <n v="833000"/>
    <s v="UNIDAD"/>
    <s v="NO SOLICITADAS"/>
  </r>
  <r>
    <x v="8"/>
    <x v="7"/>
    <n v="10"/>
    <s v="HERRAMIENTAS"/>
    <s v="CAJA HERRAMIENTA SERVICIO GENERAL (P/N BLPGSSC100)"/>
    <n v="27111702"/>
    <s v="Licitación pública"/>
    <n v="2"/>
    <n v="7"/>
    <n v="1"/>
    <n v="2023000"/>
    <s v="UNIDAD"/>
    <s v="NO SOLICITADAS"/>
  </r>
  <r>
    <x v="8"/>
    <x v="7"/>
    <n v="10"/>
    <s v="HERRAMIENTAS"/>
    <s v="PISTOLA PARA SILICONA TUBO MANUAL"/>
    <n v="20122102"/>
    <s v="Licitación pública"/>
    <n v="2"/>
    <n v="7"/>
    <n v="1"/>
    <n v="59500"/>
    <s v="UNIDAD"/>
    <s v="NO SOLICITADAS"/>
  </r>
  <r>
    <x v="8"/>
    <x v="7"/>
    <n v="10"/>
    <s v="HERRAMIENTAS"/>
    <s v="TENSIOMETRO PARA TELA"/>
    <n v="27111702"/>
    <s v="Licitación pública"/>
    <n v="2"/>
    <n v="7"/>
    <n v="1"/>
    <n v="833000"/>
    <s v="UNIDAD"/>
    <s v="NO SOLICITADAS"/>
  </r>
  <r>
    <x v="8"/>
    <x v="7"/>
    <n v="10"/>
    <s v="HERRAMIENTAS"/>
    <s v="ACEITERA NEUMATICA"/>
    <n v="20142903"/>
    <s v="Licitación pública"/>
    <n v="2"/>
    <n v="7"/>
    <n v="2"/>
    <n v="279056"/>
    <s v="UNIDAD"/>
    <s v="NO SOLICITADAS"/>
  </r>
  <r>
    <x v="8"/>
    <x v="7"/>
    <n v="10"/>
    <s v="HERRAMIENTAS"/>
    <s v="EMBUDO DE CUELLO "/>
    <n v="40141735"/>
    <s v="Licitación pública"/>
    <n v="2"/>
    <n v="7"/>
    <n v="1"/>
    <n v="315743"/>
    <s v="UNIDAD"/>
    <s v="NO SOLICITADAS"/>
  </r>
  <r>
    <x v="8"/>
    <x v="7"/>
    <n v="10"/>
    <s v="HERRAMIENTAS"/>
    <s v="NIVEL DE GOTA"/>
    <n v="41111950"/>
    <s v="Licitación pública"/>
    <n v="2"/>
    <n v="7"/>
    <n v="2"/>
    <n v="190400"/>
    <s v="UNIDAD"/>
    <s v="NO SOLICITADAS"/>
  </r>
  <r>
    <x v="8"/>
    <x v="7"/>
    <n v="10"/>
    <s v="HERRAMIENTAS"/>
    <s v="PINZA PORTAELECTRODOS PARA SOLDADURA ELECTRICA"/>
    <n v="23271810"/>
    <s v="Licitación pública"/>
    <n v="2"/>
    <n v="7"/>
    <n v="3"/>
    <n v="160650"/>
    <s v="UNIDAD"/>
    <s v="NO SOLICITADAS"/>
  </r>
  <r>
    <x v="8"/>
    <x v="7"/>
    <n v="10"/>
    <s v="HERRAMIENTAS"/>
    <s v="PINZAS MASA PARA SOLDADURA ELECTRICA"/>
    <n v="23271810"/>
    <s v="Licitación pública"/>
    <n v="2"/>
    <n v="7"/>
    <n v="3"/>
    <n v="285600"/>
    <s v="UNIDAD"/>
    <s v="NO SOLICITADAS"/>
  </r>
  <r>
    <x v="8"/>
    <x v="7"/>
    <n v="10"/>
    <s v="HERRAMIENTAS"/>
    <s v="RETORCEDORES DE ALAMBRE"/>
    <n v="27112128"/>
    <s v="Licitación pública"/>
    <n v="2"/>
    <n v="7"/>
    <n v="2"/>
    <n v="952000"/>
    <s v="UNIDAD"/>
    <s v="NO SOLICITADAS"/>
  </r>
  <r>
    <x v="8"/>
    <x v="7"/>
    <n v="10"/>
    <s v="HERRAMIENTAS"/>
    <s v="CAUTIN A GAS BUTANO"/>
    <n v="23271806"/>
    <s v="Licitación pública"/>
    <n v="2"/>
    <n v="7"/>
    <n v="2"/>
    <n v="428162"/>
    <s v="UNIDAD"/>
    <s v="NO SOLICITADAS"/>
  </r>
  <r>
    <x v="8"/>
    <x v="7"/>
    <n v="10"/>
    <s v="HERRAMIENTAS"/>
    <s v="CARGADOR DE BATERIAS MULTIPLE"/>
    <n v="26111704"/>
    <s v="Licitación pública"/>
    <n v="2"/>
    <n v="7"/>
    <n v="1"/>
    <n v="142800"/>
    <s v="UNIDAD"/>
    <s v="NO SOLICITADAS"/>
  </r>
  <r>
    <x v="8"/>
    <x v="7"/>
    <n v="10"/>
    <s v="HERRAMIENTAS"/>
    <s v="ALICATE CON GARGANTA VINILO ROJO"/>
    <n v="27112113"/>
    <s v="Licitación pública"/>
    <n v="2"/>
    <n v="7"/>
    <n v="1"/>
    <n v="357000"/>
    <s v="UNIDAD"/>
    <s v="NO SOLICITADAS"/>
  </r>
  <r>
    <x v="8"/>
    <x v="7"/>
    <n v="10"/>
    <s v="HERRAMIENTAS"/>
    <s v="RETORCEDOR"/>
    <n v="27112128"/>
    <s v="Licitación pública"/>
    <n v="2"/>
    <n v="7"/>
    <n v="1"/>
    <n v="238000"/>
    <s v="UNIDAD"/>
    <s v="NO SOLICITADAS"/>
  </r>
  <r>
    <x v="8"/>
    <x v="7"/>
    <n v="10"/>
    <s v="HERRAMIENTAS"/>
    <s v="MANOMETRÓ EQUIPO FLOTACIÓN"/>
    <n v="41103311"/>
    <s v="Licitación pública"/>
    <n v="2"/>
    <n v="7"/>
    <n v="1"/>
    <n v="595000"/>
    <s v="UNIDAD"/>
    <s v="NO SOLICITADAS"/>
  </r>
  <r>
    <x v="8"/>
    <x v="7"/>
    <n v="10"/>
    <s v="HERRAMIENTAS"/>
    <s v="ESTABILIZADORES DE VOLTAJE 1000W"/>
    <n v="20121127"/>
    <s v="Licitación pública"/>
    <n v="2"/>
    <n v="7"/>
    <n v="3"/>
    <n v="642600"/>
    <s v="UNIDAD"/>
    <s v="NO SOLICITADAS"/>
  </r>
  <r>
    <x v="8"/>
    <x v="7"/>
    <n v="10"/>
    <s v="HERRAMIENTAS"/>
    <s v="PETROLIZADORA "/>
    <n v="27131502"/>
    <s v="Licitación pública"/>
    <n v="2"/>
    <n v="7"/>
    <n v="3"/>
    <n v="357000"/>
    <s v="UNIDAD"/>
    <s v="NO SOLICITADAS"/>
  </r>
  <r>
    <x v="8"/>
    <x v="7"/>
    <n v="10"/>
    <s v="HERRAMIENTAS"/>
    <s v="JUEGO LLAVES ALLEN EN PULGADAS"/>
    <n v="27111729"/>
    <s v="Licitación pública"/>
    <n v="2"/>
    <n v="7"/>
    <n v="3"/>
    <n v="142800"/>
    <s v="UNIDAD"/>
    <s v="NO SOLICITADAS"/>
  </r>
  <r>
    <x v="8"/>
    <x v="7"/>
    <n v="10"/>
    <s v="HERRAMIENTAS"/>
    <s v="JUEGO DE LLAVES BRISTOL"/>
    <n v="27111729"/>
    <s v="Licitación pública"/>
    <n v="2"/>
    <n v="7"/>
    <n v="3"/>
    <n v="178500"/>
    <s v="UNIDAD"/>
    <s v="NO SOLICITADAS"/>
  </r>
  <r>
    <x v="8"/>
    <x v="7"/>
    <n v="10"/>
    <s v="HERRAMIENTAS"/>
    <s v="JUEGO DE LLAVES HEXAGONALES"/>
    <n v="27111729"/>
    <s v="Licitación pública"/>
    <n v="2"/>
    <n v="7"/>
    <n v="3"/>
    <n v="226695"/>
    <s v="UNIDAD"/>
    <s v="NO SOLICITADAS"/>
  </r>
  <r>
    <x v="8"/>
    <x v="7"/>
    <n v="10"/>
    <s v="HERRAMIENTAS"/>
    <s v="ADAPTADOR DE  1/2 A 3/4 (P/N GLA12B)"/>
    <n v="27112822"/>
    <s v="Licitación pública"/>
    <n v="2"/>
    <n v="7"/>
    <n v="4"/>
    <n v="471528"/>
    <s v="UNIDAD"/>
    <s v="NO SOLICITADAS"/>
  </r>
  <r>
    <x v="8"/>
    <x v="12"/>
    <n v="10"/>
    <s v="EQUIPO AGRICOLA"/>
    <s v="FUMIGADORA"/>
    <n v="42281606"/>
    <s v="Mínima cuantía"/>
    <n v="2"/>
    <n v="4"/>
    <n v="1"/>
    <n v="1407000"/>
    <s v="UNIDAD"/>
    <s v="NO SOLICITADAS"/>
  </r>
  <r>
    <x v="8"/>
    <x v="12"/>
    <n v="10"/>
    <s v="EQUIPO AGRICOLA"/>
    <s v="SOPLADORA"/>
    <n v="22101620"/>
    <s v="Mínima cuantía"/>
    <n v="2"/>
    <n v="5"/>
    <n v="1"/>
    <n v="2335000"/>
    <s v="UNIDAD"/>
    <s v="NO SOLICITADAS"/>
  </r>
  <r>
    <x v="8"/>
    <x v="12"/>
    <n v="10"/>
    <s v="EQUIPO AGRICOLA"/>
    <s v="GUADAÑA"/>
    <n v="27112006"/>
    <s v="Mínima cuantía"/>
    <n v="2"/>
    <n v="5"/>
    <n v="4"/>
    <n v="6258000"/>
    <s v="UNIDAD"/>
    <s v="NO SOLICITADAS"/>
  </r>
  <r>
    <x v="8"/>
    <x v="17"/>
    <n v="10"/>
    <s v="OTRAS COMPRAS DE EQUIPOS"/>
    <s v="ANEMÓMETRO PARA PARACAIDISMO"/>
    <n v="49211801"/>
    <s v="Mínima cuantía"/>
    <n v="3"/>
    <n v="3"/>
    <n v="1"/>
    <n v="1622975"/>
    <s v="UNIDAD"/>
    <s v="NO SOLICITADAS"/>
  </r>
  <r>
    <x v="8"/>
    <x v="17"/>
    <n v="10"/>
    <s v="OTRAS COMPRAS DE EQUIPOS"/>
    <s v="EXTINTOR TIPO K 2,2 GLS"/>
    <n v="46191601"/>
    <s v="Mínima cuantía"/>
    <n v="3"/>
    <n v="3"/>
    <n v="4"/>
    <n v="2000000"/>
    <s v="UNIDAD"/>
    <s v="NO SOLICITADAS"/>
  </r>
  <r>
    <x v="8"/>
    <x v="17"/>
    <n v="10"/>
    <s v="OTRAS COMPRAS DE EQUIPOS"/>
    <s v="EXTINTOR CO2 20 LBS"/>
    <n v="46191601"/>
    <s v="Mínima cuantía"/>
    <n v="3"/>
    <n v="3"/>
    <n v="4"/>
    <n v="2800000"/>
    <s v="UNIDAD"/>
    <s v="NO SOLICITADAS"/>
  </r>
  <r>
    <x v="8"/>
    <x v="17"/>
    <n v="10"/>
    <s v="OTRAS COMPRAS DE EQUIPOS"/>
    <s v="ALTÍMETRO AUDIBLE"/>
    <n v="49211801"/>
    <s v="Mínima cuantía"/>
    <n v="3"/>
    <n v="3"/>
    <n v="3"/>
    <n v="2974809"/>
    <s v="UNIDAD"/>
    <s v="NO SOLICITADAS"/>
  </r>
  <r>
    <x v="8"/>
    <x v="17"/>
    <n v="10"/>
    <s v="OTRAS COMPRAS DE EQUIPOS"/>
    <s v="ESCALERA PLEGABLE DOS PELDAÑOS DE 50 CM ALTURA"/>
    <n v="30191501"/>
    <s v="Licitación pública"/>
    <n v="2"/>
    <n v="7"/>
    <n v="1"/>
    <n v="119000"/>
    <s v="UNIDAD"/>
    <s v="NO SOLICITADAS"/>
  </r>
  <r>
    <x v="8"/>
    <x v="17"/>
    <n v="10"/>
    <s v="OTRAS COMPRAS DE EQUIPOS"/>
    <s v="CAJA HERRAMIENTA VACIA (P/N KRA2106FPBO)"/>
    <n v="24112404"/>
    <s v="Licitación pública"/>
    <n v="2"/>
    <n v="7"/>
    <n v="1"/>
    <n v="7735000"/>
    <s v="UNIDAD"/>
    <s v="NO SOLICITADAS"/>
  </r>
  <r>
    <x v="8"/>
    <x v="21"/>
    <n v="16"/>
    <s v="COMBUSTIBLES Y LUBRICANTES"/>
    <s v="ACEITE TROMBON 2 EN 1"/>
    <n v="12181601"/>
    <s v="Mínima cuantía"/>
    <n v="3"/>
    <n v="4"/>
    <n v="2"/>
    <n v="73500"/>
    <s v="UNIDAD"/>
    <s v="NO SOLICITADAS"/>
  </r>
  <r>
    <x v="8"/>
    <x v="21"/>
    <n v="16"/>
    <s v="COMBUSTIBLES Y LUBRICANTES"/>
    <s v="ACEITE PARA  ROTOR "/>
    <n v="12181601"/>
    <s v="Mínima cuantía"/>
    <n v="3"/>
    <n v="4"/>
    <n v="3"/>
    <n v="141750"/>
    <s v="UNIDAD"/>
    <s v="NO SOLICITADAS"/>
  </r>
  <r>
    <x v="8"/>
    <x v="21"/>
    <n v="16"/>
    <s v="COMBUSTIBLES Y LUBRICANTES"/>
    <s v="GRASA SUAVE CORCHOS "/>
    <n v="12352211"/>
    <s v="Mínima cuantía"/>
    <n v="3"/>
    <n v="4"/>
    <n v="10"/>
    <n v="315000"/>
    <s v="UNIDAD"/>
    <s v="NO SOLICITADAS"/>
  </r>
  <r>
    <x v="8"/>
    <x v="21"/>
    <n v="16"/>
    <s v="COMBUSTIBLES Y LUBRICANTES"/>
    <s v="GRASA PARA BOMBAS DE AFINACION "/>
    <n v="12352211"/>
    <s v="Mínima cuantía"/>
    <n v="3"/>
    <n v="4"/>
    <n v="10"/>
    <n v="336000"/>
    <s v="UNIDAD"/>
    <s v="NO SOLICITADAS"/>
  </r>
  <r>
    <x v="8"/>
    <x v="21"/>
    <n v="16"/>
    <s v="COMBUSTIBLES Y LUBRICANTES"/>
    <s v="ACEITE PARA VALVULAS CLASICO "/>
    <n v="12181601"/>
    <s v="Mínima cuantía"/>
    <n v="3"/>
    <n v="4"/>
    <n v="20"/>
    <n v="798000"/>
    <s v="UNIDAD"/>
    <s v="NO SOLICITADAS"/>
  </r>
  <r>
    <x v="8"/>
    <x v="21"/>
    <n v="10"/>
    <s v="COMBUSTIBLES Y LUBRICANTES"/>
    <s v="ACEITE MULTIGRADO PARA MOTORES DIESEL"/>
    <n v="15121501"/>
    <s v="Licitación pública"/>
    <n v="2"/>
    <n v="7"/>
    <n v="110"/>
    <n v="25436510"/>
    <s v="GALON"/>
    <s v="NO SOLICITADAS"/>
  </r>
  <r>
    <x v="8"/>
    <x v="21"/>
    <n v="10"/>
    <s v="COMBUSTIBLES Y LUBRICANTES"/>
    <s v="ACEITE MULTIGRADO PARA MOTORES A GASOLINA"/>
    <n v="15121501"/>
    <s v="Licitación pública"/>
    <n v="2"/>
    <n v="7"/>
    <n v="55"/>
    <n v="2225300"/>
    <s v="GALON"/>
    <s v="NO SOLICITADAS"/>
  </r>
  <r>
    <x v="8"/>
    <x v="21"/>
    <n v="10"/>
    <s v="COMBUSTIBLES Y LUBRICANTES"/>
    <s v="ACEITE SINTETICO"/>
    <n v="15121501"/>
    <s v="Licitación pública"/>
    <n v="2"/>
    <n v="7"/>
    <n v="113"/>
    <n v="3966865"/>
    <s v="GALON"/>
    <s v="NO SOLICITADAS"/>
  </r>
  <r>
    <x v="8"/>
    <x v="21"/>
    <n v="10"/>
    <s v="COMBUSTIBLES Y LUBRICANTES"/>
    <s v="LUBRICANTE-LIMPIADOR "/>
    <n v="23281902"/>
    <s v="Licitación pública"/>
    <n v="2"/>
    <n v="7"/>
    <n v="5"/>
    <n v="416500"/>
    <s v="UNIDAD"/>
    <s v="NO SOLICITADAS"/>
  </r>
  <r>
    <x v="8"/>
    <x v="21"/>
    <n v="10"/>
    <s v="COMBUSTIBLES Y LUBRICANTES"/>
    <s v="LUBRICANTE 556 (TARRO 400 CM 3)"/>
    <n v="15121514"/>
    <s v="Licitación pública"/>
    <n v="2"/>
    <n v="7"/>
    <n v="60"/>
    <n v="2313000"/>
    <s v="UNIDAD"/>
    <s v="NO SOLICITADAS"/>
  </r>
  <r>
    <x v="8"/>
    <x v="21"/>
    <n v="10"/>
    <s v="COMBUSTIBLES Y LUBRICANTES"/>
    <s v="LUBRICANTE WD-15"/>
    <n v="15121514"/>
    <s v="Licitación pública"/>
    <n v="2"/>
    <n v="7"/>
    <n v="3"/>
    <n v="179214"/>
    <s v="GALON"/>
    <s v="NO SOLICITADAS"/>
  </r>
  <r>
    <x v="8"/>
    <x v="21"/>
    <n v="10"/>
    <s v="COMBUSTIBLES Y LUBRICANTES"/>
    <s v="LUBRICANTE WD-40 ( PRESENTACION   1  GALON )"/>
    <n v="15121514"/>
    <s v="Licitación pública"/>
    <n v="2"/>
    <n v="7"/>
    <n v="50"/>
    <n v="5600000"/>
    <s v="UNIDAD"/>
    <s v="NO SOLICITADAS"/>
  </r>
  <r>
    <x v="8"/>
    <x v="22"/>
    <n v="16"/>
    <s v="DOTACIONES"/>
    <s v="PROTECCION AUDITIVA TIPO DIADEMA"/>
    <n v="46181902"/>
    <s v="Selección abreviada menor cuantía"/>
    <n v="2"/>
    <n v="3"/>
    <n v="10"/>
    <n v="437320"/>
    <s v="UNIDAD"/>
    <s v="NO SOLICITADAS"/>
  </r>
  <r>
    <x v="8"/>
    <x v="22"/>
    <n v="16"/>
    <s v="DOTACIONES"/>
    <s v="PROTECTOR BUCAL PARA LA PRÁCTICA DE TAEKWONDO"/>
    <n v="49221504"/>
    <s v="Selección abreviada menor cuantía"/>
    <n v="2"/>
    <n v="3"/>
    <n v="30"/>
    <n v="562260"/>
    <s v="UNIDAD"/>
    <s v="NO SOLICITADAS"/>
  </r>
  <r>
    <x v="8"/>
    <x v="22"/>
    <n v="16"/>
    <s v="DOTACIONES"/>
    <s v="UNIFORME ATLETISMO DAMA"/>
    <n v="53102900"/>
    <s v="Selección abreviada menor cuantía"/>
    <n v="2"/>
    <n v="3"/>
    <n v="12"/>
    <n v="599760"/>
    <s v="UNIDAD"/>
    <s v="NO SOLICITADAS"/>
  </r>
  <r>
    <x v="8"/>
    <x v="22"/>
    <n v="16"/>
    <s v="DOTACIONES"/>
    <s v="PETOS"/>
    <n v="53102900"/>
    <s v="Selección abreviada menor cuantía"/>
    <n v="2"/>
    <n v="3"/>
    <n v="30"/>
    <n v="749700"/>
    <s v="UNIDAD"/>
    <s v="NO SOLICITADAS"/>
  </r>
  <r>
    <x v="8"/>
    <x v="22"/>
    <n v="16"/>
    <s v="DOTACIONES"/>
    <s v="UNIFORME DE  PORTERO PARA LA PRÁCTICA DE FÚTBOL"/>
    <n v="53102900"/>
    <s v="Selección abreviada menor cuantía"/>
    <n v="2"/>
    <n v="3"/>
    <n v="4"/>
    <n v="799680"/>
    <s v="UNIDAD"/>
    <s v="NO SOLICITADAS"/>
  </r>
  <r>
    <x v="8"/>
    <x v="22"/>
    <n v="16"/>
    <s v="DOTACIONES"/>
    <s v="GORRO PARA NATACIÓN"/>
    <n v="53102900"/>
    <s v="Selección abreviada menor cuantía"/>
    <n v="2"/>
    <n v="3"/>
    <n v="34"/>
    <n v="849660"/>
    <s v="UNIDAD"/>
    <s v="NO SOLICITADAS"/>
  </r>
  <r>
    <x v="8"/>
    <x v="22"/>
    <n v="16"/>
    <s v="DOTACIONES"/>
    <s v="TALONERA CON SENSOR PARA LA PRÁCTICA DE TAEKWONDO"/>
    <n v="49221503"/>
    <s v="Selección abreviada menor cuantía"/>
    <n v="2"/>
    <n v="3"/>
    <n v="10"/>
    <n v="874650"/>
    <s v="UNIDAD"/>
    <s v="NO SOLICITADAS"/>
  </r>
  <r>
    <x v="8"/>
    <x v="22"/>
    <n v="16"/>
    <s v="DOTACIONES"/>
    <s v="TAPA OÍDOS"/>
    <n v="46181902"/>
    <s v="Selección abreviada menor cuantía"/>
    <n v="2"/>
    <n v="3"/>
    <n v="45"/>
    <n v="1012095"/>
    <s v="UNIDAD"/>
    <s v="NO SOLICITADAS"/>
  </r>
  <r>
    <x v="8"/>
    <x v="22"/>
    <n v="16"/>
    <s v="DOTACIONES"/>
    <s v="VESTIDO DE BAÑO DAMA"/>
    <n v="53102802"/>
    <s v="Selección abreviada menor cuantía"/>
    <n v="2"/>
    <n v="3"/>
    <n v="12"/>
    <n v="1049580"/>
    <s v="UNIDAD"/>
    <s v="NO SOLICITADAS"/>
  </r>
  <r>
    <x v="8"/>
    <x v="22"/>
    <n v="16"/>
    <s v="DOTACIONES"/>
    <s v="GAFAS PARA NATACIÓN Y PENTATLON"/>
    <n v="49141606"/>
    <s v="Selección abreviada menor cuantía"/>
    <n v="2"/>
    <n v="3"/>
    <n v="34"/>
    <n v="1062058"/>
    <s v="UNIDAD"/>
    <s v="NO SOLICITADAS"/>
  </r>
  <r>
    <x v="8"/>
    <x v="22"/>
    <n v="16"/>
    <s v="DOTACIONES"/>
    <s v="UNIFORME ATLETISMO HOMBRE"/>
    <n v="53102900"/>
    <s v="Selección abreviada menor cuantía"/>
    <n v="2"/>
    <n v="3"/>
    <n v="25"/>
    <n v="1311975"/>
    <s v="UNIDAD"/>
    <s v="NO SOLICITADAS"/>
  </r>
  <r>
    <x v="8"/>
    <x v="22"/>
    <n v="16"/>
    <s v="DOTACIONES"/>
    <s v="UNIFORME PARA LA PRÁCTICA DE PÉNTATLON MILITAR"/>
    <n v="53102900"/>
    <s v="Selección abreviada menor cuantía"/>
    <n v="2"/>
    <n v="3"/>
    <n v="12"/>
    <n v="1349460"/>
    <s v="UNIDAD"/>
    <s v="NO SOLICITADAS"/>
  </r>
  <r>
    <x v="8"/>
    <x v="22"/>
    <n v="16"/>
    <s v="DOTACIONES"/>
    <s v="UNIFORME PARA LA PRÁCTICA DE TENIS DE CAMPO"/>
    <n v="53102900"/>
    <s v="Selección abreviada menor cuantía"/>
    <n v="2"/>
    <n v="3"/>
    <n v="16"/>
    <n v="1399440"/>
    <s v="UNIDAD"/>
    <s v="NO SOLICITADAS"/>
  </r>
  <r>
    <x v="8"/>
    <x v="22"/>
    <n v="16"/>
    <s v="DOTACIONES"/>
    <s v="PANTALONETA DE BAÑO PARA NATACIÓN PARA HOMBRE"/>
    <n v="53102801"/>
    <s v="Selección abreviada menor cuantía"/>
    <n v="2"/>
    <n v="3"/>
    <n v="22"/>
    <n v="1649340"/>
    <s v="UNIDAD"/>
    <s v="NO SOLICITADAS"/>
  </r>
  <r>
    <x v="8"/>
    <x v="22"/>
    <n v="16"/>
    <s v="DOTACIONES"/>
    <s v="UNIFORME PARA LA PRÁCTICA DE CROSS PÉNTATLON Y ATLETISMO"/>
    <n v="53102900"/>
    <s v="Selección abreviada menor cuantía"/>
    <n v="2"/>
    <n v="3"/>
    <n v="30"/>
    <n v="1686810"/>
    <s v="UNIDAD"/>
    <s v="NO SOLICITADAS"/>
  </r>
  <r>
    <x v="8"/>
    <x v="22"/>
    <n v="16"/>
    <s v="DOTACIONES"/>
    <s v="UNIFORME PARA LA PRÁCTICA DE VOLEYBOL"/>
    <n v="53102900"/>
    <s v="Selección abreviada menor cuantía"/>
    <n v="2"/>
    <n v="3"/>
    <n v="28"/>
    <n v="1854244"/>
    <s v="UNIDAD"/>
    <s v="NO SOLICITADAS"/>
  </r>
  <r>
    <x v="8"/>
    <x v="22"/>
    <n v="16"/>
    <s v="DOTACIONES"/>
    <s v="UNIFORME PARA LA PRÁCTICA DE BALONCESTO"/>
    <n v="53102900"/>
    <s v="Selección abreviada menor cuantía"/>
    <n v="2"/>
    <n v="3"/>
    <n v="30"/>
    <n v="1986690"/>
    <s v="UNIDAD"/>
    <s v="NO SOLICITADAS"/>
  </r>
  <r>
    <x v="8"/>
    <x v="22"/>
    <n v="16"/>
    <s v="DOTACIONES"/>
    <s v="UNIFORME PARA LA PRÁCTICA DE FÚTBOL"/>
    <n v="53102900"/>
    <s v="Selección abreviada menor cuantía"/>
    <n v="2"/>
    <n v="3"/>
    <n v="34"/>
    <n v="2336548"/>
    <s v="UNIDAD"/>
    <s v="NO SOLICITADAS"/>
  </r>
  <r>
    <x v="8"/>
    <x v="22"/>
    <n v="16"/>
    <s v="DOTACIONES"/>
    <s v="OVEROL DE PARACAIDISMO"/>
    <n v="49211801"/>
    <s v="Mínima cuantía"/>
    <n v="3"/>
    <n v="3"/>
    <n v="3"/>
    <n v="2556477"/>
    <s v="UNIDAD"/>
    <s v="NO SOLICITADAS"/>
  </r>
  <r>
    <x v="8"/>
    <x v="22"/>
    <n v="16"/>
    <s v="DOTACIONES"/>
    <s v="UNIFORME PARA LA PRÁCTICA DE ORIENTACIÓN MILITAR"/>
    <n v="53102900"/>
    <s v="Selección abreviada menor cuantía"/>
    <n v="2"/>
    <n v="3"/>
    <n v="24"/>
    <n v="2698920"/>
    <s v="UNIDAD"/>
    <s v="NO SOLICITADAS"/>
  </r>
  <r>
    <x v="8"/>
    <x v="22"/>
    <n v="16"/>
    <s v="DOTACIONES"/>
    <s v="ZAPATILLAS CON CLAVOS - SPIKES (CALZADO ATLETISMO PISTA"/>
    <n v="53111900"/>
    <s v="Selección abreviada menor cuantía"/>
    <n v="2"/>
    <n v="3"/>
    <n v="10"/>
    <n v="3123750"/>
    <s v="UNIDAD"/>
    <s v="NO SOLICITADAS"/>
  </r>
  <r>
    <x v="8"/>
    <x v="22"/>
    <n v="16"/>
    <s v="DOTACIONES"/>
    <s v="ZAPATILLAS PARA LA PRACTICA DE ATLETISMO CAMPO TIPO SALTO DE ALTURA"/>
    <n v="53111900"/>
    <s v="Selección abreviada menor cuantía"/>
    <n v="2"/>
    <n v="3"/>
    <n v="10"/>
    <n v="3498600"/>
    <s v="UNIDAD"/>
    <s v="NO SOLICITADAS"/>
  </r>
  <r>
    <x v="8"/>
    <x v="22"/>
    <n v="16"/>
    <s v="DOTACIONES"/>
    <s v="ZAPATILLA PARA PENTATLON MILITAR"/>
    <n v="53111900"/>
    <s v="Selección abreviada menor cuantía"/>
    <n v="2"/>
    <n v="3"/>
    <n v="10"/>
    <n v="3498600"/>
    <s v="UNIDAD"/>
    <s v="NO SOLICITADAS"/>
  </r>
  <r>
    <x v="8"/>
    <x v="22"/>
    <n v="16"/>
    <s v="DOTACIONES"/>
    <s v="ZAPATILLAS PARA BALONCESTO"/>
    <n v="53111900"/>
    <s v="Selección abreviada menor cuantía"/>
    <n v="2"/>
    <n v="3"/>
    <n v="15"/>
    <n v="3748500"/>
    <s v="UNIDAD"/>
    <s v="NO SOLICITADAS"/>
  </r>
  <r>
    <x v="8"/>
    <x v="22"/>
    <n v="16"/>
    <s v="DOTACIONES"/>
    <s v="ZAPATILLA PARA ORIENTACION MILITAR"/>
    <n v="53111900"/>
    <s v="Selección abreviada menor cuantía"/>
    <n v="2"/>
    <n v="3"/>
    <n v="12"/>
    <n v="3748500"/>
    <s v="UNIDAD"/>
    <s v="NO SOLICITADAS"/>
  </r>
  <r>
    <x v="8"/>
    <x v="22"/>
    <n v="16"/>
    <s v="DOTACIONES"/>
    <s v="GORRAS PARA UNIFORMES DE PRESENTACIÓN"/>
    <n v="49221510"/>
    <s v="Selección abreviada menor cuantía"/>
    <n v="2"/>
    <n v="3"/>
    <n v="210"/>
    <n v="3935820"/>
    <s v="UNIDAD"/>
    <s v="NO SOLICITADAS"/>
  </r>
  <r>
    <x v="8"/>
    <x v="22"/>
    <n v="16"/>
    <s v="DOTACIONES"/>
    <s v="ZAPATILLA PARA VOLEYBOL"/>
    <n v="53111900"/>
    <s v="Selección abreviada menor cuantía"/>
    <n v="2"/>
    <n v="3"/>
    <n v="14"/>
    <n v="4898040"/>
    <s v="UNIDAD"/>
    <s v="NO SOLICITADAS"/>
  </r>
  <r>
    <x v="8"/>
    <x v="22"/>
    <n v="16"/>
    <s v="DOTACIONES"/>
    <s v="UNIFORME PARA LA PRÁCTICA DE TAEKWONDO CON CINTURONES DE DIFERENTES COLORES"/>
    <n v="53102900"/>
    <s v="Selección abreviada menor cuantía"/>
    <n v="2"/>
    <n v="3"/>
    <n v="24"/>
    <n v="7497000"/>
    <s v="UNIDAD"/>
    <s v="NO SOLICITADAS"/>
  </r>
  <r>
    <x v="8"/>
    <x v="22"/>
    <n v="16"/>
    <s v="DOTACIONES"/>
    <s v="CASCO ELECTRÓNICO PARA TAEKWONDO"/>
    <n v="49221504"/>
    <s v="Selección abreviada menor cuantía"/>
    <n v="2"/>
    <n v="3"/>
    <n v="2"/>
    <n v="9496200"/>
    <s v="UNIDAD"/>
    <s v="NO SOLICITADAS"/>
  </r>
  <r>
    <x v="8"/>
    <x v="22"/>
    <n v="16"/>
    <s v="DOTACIONES"/>
    <s v="UNIFORME CHAQUETA Y PANTALÓN DE PRESENTACIÓN (SUDADERA)"/>
    <n v="53102900"/>
    <s v="Selección abreviada menor cuantía"/>
    <n v="2"/>
    <n v="3"/>
    <n v="210"/>
    <n v="31487400"/>
    <s v="UNIDAD"/>
    <s v="NO SOLICITADAS"/>
  </r>
  <r>
    <x v="8"/>
    <x v="22"/>
    <n v="16"/>
    <s v="DOTACIONES"/>
    <s v="ZAPATILLAS DE PRESENTACION"/>
    <n v="53111900"/>
    <s v="Selección abreviada menor cuantía"/>
    <n v="2"/>
    <n v="3"/>
    <n v="210"/>
    <n v="36735300"/>
    <s v="UNIDAD"/>
    <s v="NO SOLICITADAS"/>
  </r>
  <r>
    <x v="8"/>
    <x v="22"/>
    <n v="16"/>
    <s v="DOTACIONES"/>
    <s v="UNIFORMES DE GALA N°1"/>
    <n v="53102701"/>
    <s v="Selección abreviada menor cuantía"/>
    <n v="2"/>
    <n v="5"/>
    <n v="170"/>
    <n v="97710900"/>
    <s v="UNIDAD"/>
    <s v="NO SOLICITADAS"/>
  </r>
  <r>
    <x v="8"/>
    <x v="22"/>
    <n v="10"/>
    <s v="DOTACIONES"/>
    <s v="ADQUISICION DE GORRAS "/>
    <n v="49221510"/>
    <s v="Mínima cuantía"/>
    <n v="3"/>
    <n v="9"/>
    <n v="1"/>
    <n v="2000000"/>
    <s v="GLOBAL"/>
    <s v="NO SOLICITADAS"/>
  </r>
  <r>
    <x v="8"/>
    <x v="22"/>
    <n v="10"/>
    <s v="DOTACIONES"/>
    <s v="ADQUISICION DE  CAMISETAS"/>
    <n v="53103001"/>
    <s v="Mínima cuantía"/>
    <n v="3"/>
    <n v="9"/>
    <n v="1"/>
    <n v="2000000"/>
    <s v="GLOBAL"/>
    <s v="NO SOLICITADAS"/>
  </r>
  <r>
    <x v="8"/>
    <x v="22"/>
    <n v="10"/>
    <s v="DOTACIONES"/>
    <s v="ADQUISICION DE BUFANDAS"/>
    <n v="46181549"/>
    <s v="Mínima cuantía"/>
    <n v="3"/>
    <n v="9"/>
    <n v="1"/>
    <n v="2000000"/>
    <s v="GLOBAL"/>
    <s v="NO SOLICITADAS"/>
  </r>
  <r>
    <x v="8"/>
    <x v="22"/>
    <n v="10"/>
    <s v="DOTACIONES"/>
    <s v="CARETAS FOTOCROMATICAS PARA SOLDADURA"/>
    <n v="46181703"/>
    <s v="Licitación pública"/>
    <n v="2"/>
    <n v="7"/>
    <n v="2"/>
    <n v="190400"/>
    <s v="UNIDAD"/>
    <s v="NO SOLICITADAS"/>
  </r>
  <r>
    <x v="8"/>
    <x v="22"/>
    <n v="10"/>
    <s v="DOTACIONES"/>
    <s v="CARETAS PARA EQUIPO DE OXICORTE"/>
    <n v="23271714"/>
    <s v="Licitación pública"/>
    <n v="2"/>
    <n v="7"/>
    <n v="4"/>
    <n v="666400"/>
    <s v="UNIDAD"/>
    <s v="NO SOLICITADAS"/>
  </r>
  <r>
    <x v="8"/>
    <x v="25"/>
    <n v="10"/>
    <s v="LLANTAS Y ACCESORIOS"/>
    <s v="NEUMATICOS"/>
    <n v="25172509"/>
    <s v="Licitación pública"/>
    <n v="2"/>
    <n v="7"/>
    <n v="10"/>
    <n v="4522000"/>
    <s v="UNIDAD"/>
    <s v="NO SOLICITADAS"/>
  </r>
  <r>
    <x v="8"/>
    <x v="25"/>
    <n v="10"/>
    <s v="LLANTAS Y ACCESORIOS"/>
    <s v="VALVULAS SELLOMATICAS"/>
    <n v="25172503"/>
    <s v="Licitación pública"/>
    <n v="2"/>
    <n v="7"/>
    <n v="30"/>
    <n v="535500"/>
    <s v="UNIDAD"/>
    <s v="NO SOLICITADAS"/>
  </r>
  <r>
    <x v="8"/>
    <x v="25"/>
    <n v="10"/>
    <s v="LLANTAS Y ACCESORIOS"/>
    <s v="VALVULAS SELLOMATICAS"/>
    <n v="25172503"/>
    <s v="Licitación pública"/>
    <n v="2"/>
    <n v="7"/>
    <n v="30"/>
    <n v="642600"/>
    <s v="UNIDAD"/>
    <s v="NO SOLICITADAS"/>
  </r>
  <r>
    <x v="8"/>
    <x v="25"/>
    <n v="10"/>
    <s v="LLANTAS Y ACCESORIOS"/>
    <s v="LLANTAS (REF 600-9)"/>
    <n v="25172503"/>
    <s v="Licitación pública"/>
    <n v="2"/>
    <n v="7"/>
    <n v="4"/>
    <n v="1666000"/>
    <s v="UNIDAD"/>
    <s v="NO SOLICITADAS"/>
  </r>
  <r>
    <x v="8"/>
    <x v="25"/>
    <n v="10"/>
    <s v="LLANTAS Y ACCESORIOS"/>
    <s v="LLANTAS (REF 255/70 R16)"/>
    <n v="25172503"/>
    <s v="Licitación pública"/>
    <n v="2"/>
    <n v="7"/>
    <n v="6"/>
    <n v="2284800"/>
    <s v="UNIDAD"/>
    <s v="NO SOLICITADAS"/>
  </r>
  <r>
    <x v="8"/>
    <x v="25"/>
    <n v="10"/>
    <s v="LLANTAS Y ACCESORIOS"/>
    <s v="LLANTAS (REF 5,70/5,00-8 NHS)"/>
    <n v="25172503"/>
    <s v="Licitación pública"/>
    <n v="2"/>
    <n v="7"/>
    <n v="3"/>
    <n v="1356600"/>
    <s v="UNIDAD"/>
    <s v="NO SOLICITADAS"/>
  </r>
  <r>
    <x v="8"/>
    <x v="25"/>
    <n v="10"/>
    <s v="LLANTAS Y ACCESORIOS"/>
    <s v="LLANTAS (REF LT 215/75 R14)"/>
    <n v="25172503"/>
    <s v="Licitación pública"/>
    <n v="2"/>
    <n v="7"/>
    <n v="3"/>
    <n v="1106700"/>
    <s v="UNIDAD"/>
    <s v="NO SOLICITADAS"/>
  </r>
  <r>
    <x v="8"/>
    <x v="25"/>
    <n v="10"/>
    <s v="LLANTAS Y ACCESORIOS"/>
    <s v="LLANTAS (REF 11,2-24)"/>
    <n v="25172503"/>
    <s v="Licitación pública"/>
    <n v="2"/>
    <n v="7"/>
    <n v="3"/>
    <n v="1606500"/>
    <s v="UNIDAD"/>
    <s v="NO SOLICITADAS"/>
  </r>
  <r>
    <x v="8"/>
    <x v="25"/>
    <n v="10"/>
    <s v="LLANTAS Y ACCESORIOS"/>
    <s v="LLANTAS (REF 4,80/4,00-8)"/>
    <n v="25172503"/>
    <s v="Licitación pública"/>
    <n v="2"/>
    <n v="7"/>
    <n v="2"/>
    <n v="1023400"/>
    <s v="UNIDAD"/>
    <s v="NO SOLICITADAS"/>
  </r>
  <r>
    <x v="8"/>
    <x v="25"/>
    <n v="10"/>
    <s v="LLANTAS Y ACCESORIOS"/>
    <s v="LLANTAS (REF 195-55 R15)"/>
    <n v="25172503"/>
    <s v="Licitación pública"/>
    <n v="2"/>
    <n v="7"/>
    <n v="3"/>
    <n v="1035300"/>
    <s v="UNIDAD"/>
    <s v="NO SOLICITADAS"/>
  </r>
  <r>
    <x v="8"/>
    <x v="25"/>
    <n v="10"/>
    <s v="LLANTAS Y ACCESORIOS"/>
    <s v="LLANTAS (REF 225/75 D15)"/>
    <n v="25172503"/>
    <s v="Licitación pública"/>
    <n v="2"/>
    <n v="7"/>
    <n v="3"/>
    <n v="1320900"/>
    <s v="UNIDAD"/>
    <s v="NO SOLICITADAS"/>
  </r>
  <r>
    <x v="8"/>
    <x v="26"/>
    <n v="10"/>
    <s v="MATERIALES DE CONSTRUCCION"/>
    <s v="PLOMERÍA"/>
    <n v="30191800"/>
    <s v="Selección abreviada menor cuantía"/>
    <n v="1"/>
    <n v="11"/>
    <n v="2500000"/>
    <n v="2500000"/>
    <s v="GLOBAL"/>
    <s v="NO SOLICITADAS"/>
  </r>
  <r>
    <x v="8"/>
    <x v="26"/>
    <n v="10"/>
    <s v="MATERIALES DE CONSTRUCCION"/>
    <s v="CARPINTERÍA"/>
    <n v="30191800"/>
    <s v="Selección abreviada menor cuantía"/>
    <n v="1"/>
    <n v="11"/>
    <n v="10000000"/>
    <n v="10000000"/>
    <s v="GLOBAL"/>
    <s v="NO SOLICITADAS"/>
  </r>
  <r>
    <x v="8"/>
    <x v="26"/>
    <n v="10"/>
    <s v="MATERIALES DE CONSTRUCCION"/>
    <s v="ALBAÑILERÍA"/>
    <n v="30191800"/>
    <s v="Selección abreviada menor cuantía"/>
    <n v="1"/>
    <n v="11"/>
    <n v="25000000"/>
    <n v="25000000"/>
    <s v="GLOBAL"/>
    <s v="NO SOLICITADAS"/>
  </r>
  <r>
    <x v="8"/>
    <x v="26"/>
    <n v="10"/>
    <s v="MATERIALES DE CONSTRUCCION"/>
    <s v="PINTURA"/>
    <n v="31211500"/>
    <s v="Selección abreviada menor cuantía"/>
    <n v="1"/>
    <n v="11"/>
    <n v="60000000"/>
    <n v="60000000"/>
    <s v="GLOBAL"/>
    <s v="NO SOLICITADAS"/>
  </r>
  <r>
    <x v="8"/>
    <x v="28"/>
    <n v="10"/>
    <s v="MATERIALES REACTIVOS DE LABORATORIO Y QUÍMICOS"/>
    <s v="GAS PROPANO"/>
    <n v="15111511"/>
    <s v="Mínima cuantía"/>
    <n v="1"/>
    <n v="3"/>
    <n v="8"/>
    <n v="800000"/>
    <s v="UNIDAD"/>
    <s v="NO SOLICITADAS"/>
  </r>
  <r>
    <x v="8"/>
    <x v="28"/>
    <n v="10"/>
    <s v="MATERIALES REACTIVOS DE LABORATORIO Y QUÍMICOS"/>
    <s v="PASTAS DE CLORO"/>
    <n v="41104201"/>
    <s v="Mínima cuantía"/>
    <n v="2"/>
    <n v="3"/>
    <n v="300"/>
    <n v="840000"/>
    <s v="UNIDAD"/>
    <s v="NO SOLICITADAS"/>
  </r>
  <r>
    <x v="8"/>
    <x v="28"/>
    <n v="10"/>
    <s v="MATERIALES REACTIVOS DE LABORATORIO Y QUÍMICOS"/>
    <s v="SODA CAUSTICA"/>
    <n v="41104201"/>
    <s v="Mínima cuantía"/>
    <n v="2"/>
    <n v="3"/>
    <n v="1800"/>
    <n v="6336000"/>
    <s v="UNIDAD"/>
    <s v="NO SOLICITADAS"/>
  </r>
  <r>
    <x v="8"/>
    <x v="28"/>
    <n v="10"/>
    <s v="MATERIALES REACTIVOS DE LABORATORIO Y QUÍMICOS"/>
    <s v="CLORO GRANULADO"/>
    <n v="41104201"/>
    <s v="Mínima cuantía"/>
    <n v="2"/>
    <n v="3"/>
    <n v="1000"/>
    <n v="8750000"/>
    <s v="UNIDAD"/>
    <s v="NO SOLICITADAS"/>
  </r>
  <r>
    <x v="8"/>
    <x v="28"/>
    <n v="10"/>
    <s v="MATERIALES REACTIVOS DE LABORATORIO Y QUÍMICOS"/>
    <s v="CLORO GASEOSO"/>
    <n v="12141900"/>
    <s v="Mínima cuantía"/>
    <n v="2"/>
    <n v="3"/>
    <n v="24"/>
    <n v="15600000"/>
    <s v="UNIDAD"/>
    <s v="NO SOLICITADAS"/>
  </r>
  <r>
    <x v="8"/>
    <x v="28"/>
    <n v="10"/>
    <s v="MATERIALES REACTIVOS DE LABORATORIO Y QUÍMICOS"/>
    <s v="OXIGENO"/>
    <n v="12141904"/>
    <s v="Licitación pública"/>
    <n v="2"/>
    <n v="7"/>
    <n v="600"/>
    <n v="3998400"/>
    <s v="METRO CUBICO"/>
    <s v="NO SOLICITADAS"/>
  </r>
  <r>
    <x v="8"/>
    <x v="28"/>
    <n v="10"/>
    <s v="MATERIALES REACTIVOS DE LABORATORIO Y QUÍMICOS"/>
    <s v="NITROGENO"/>
    <n v="12141903"/>
    <s v="Licitación pública"/>
    <n v="2"/>
    <n v="7"/>
    <n v="700"/>
    <n v="5831000"/>
    <s v="METRO CUBICO"/>
    <s v="NO SOLICITADAS"/>
  </r>
  <r>
    <x v="8"/>
    <x v="98"/>
    <n v="16"/>
    <s v="MEDICAMENTOS Y PRODUCTOS FARMACÉUTICOS"/>
    <s v="GASA PRECORTADA ESTERIL DE 7.5 CENTIMETROS X7.5 PAQUETE X 5"/>
    <n v="42311511"/>
    <s v="Mínima cuantía"/>
    <n v="2"/>
    <n v="3"/>
    <n v="20"/>
    <n v="14700"/>
    <s v="UNIDAD"/>
    <s v="NO SOLICITADAS"/>
  </r>
  <r>
    <x v="8"/>
    <x v="98"/>
    <n v="16"/>
    <s v="MEDICAMENTOS Y PRODUCTOS FARMACÉUTICOS"/>
    <s v="BAJA LENGUAS PAQUETE X 20 UNIDADES"/>
    <n v="42181501"/>
    <s v="Mínima cuantía"/>
    <n v="2"/>
    <n v="3"/>
    <n v="30"/>
    <n v="56220"/>
    <s v="UNIDAD"/>
    <s v="NO SOLICITADAS"/>
  </r>
  <r>
    <x v="8"/>
    <x v="98"/>
    <n v="16"/>
    <s v="MEDICAMENTOS Y PRODUCTOS FARMACÉUTICOS"/>
    <s v="TINTURA DE BENJUY FRASCO X 500MIL"/>
    <n v="42142100"/>
    <s v="Mínima cuantía"/>
    <n v="2"/>
    <n v="3"/>
    <n v="5"/>
    <n v="78750"/>
    <s v="UNIDAD"/>
    <s v="NO SOLICITADAS"/>
  </r>
  <r>
    <x v="8"/>
    <x v="98"/>
    <n v="16"/>
    <s v="MEDICAMENTOS Y PRODUCTOS FARMACÉUTICOS"/>
    <s v="ALGODÓN ROLLO TIPO HOSPITALARIO "/>
    <n v="11121802"/>
    <s v="Mínima cuantía"/>
    <n v="2"/>
    <n v="3"/>
    <n v="15"/>
    <n v="236250"/>
    <s v="UNIDAD"/>
    <s v="NO SOLICITADAS"/>
  </r>
  <r>
    <x v="8"/>
    <x v="98"/>
    <n v="16"/>
    <s v="MEDICAMENTOS Y PRODUCTOS FARMACÉUTICOS"/>
    <s v="LINIMENTO DEPORTIVO"/>
    <n v="42142100"/>
    <s v="Mínima cuantía"/>
    <n v="2"/>
    <n v="3"/>
    <n v="10"/>
    <n v="262500"/>
    <s v="UNIDAD"/>
    <s v="NO SOLICITADAS"/>
  </r>
  <r>
    <x v="8"/>
    <x v="98"/>
    <n v="16"/>
    <s v="MEDICAMENTOS Y PRODUCTOS FARMACÉUTICOS"/>
    <s v="ELECTRODOS ADHESIVOS  PAQUETE DE 4 UNUDADES  REDONDOS DE 3 CM "/>
    <n v="39121436"/>
    <s v="Mínima cuantía"/>
    <n v="2"/>
    <n v="3"/>
    <n v="5"/>
    <n v="312375"/>
    <s v="UNIDAD"/>
    <s v="NO SOLICITADAS"/>
  </r>
  <r>
    <x v="8"/>
    <x v="98"/>
    <n v="16"/>
    <s v="MEDICAMENTOS Y PRODUCTOS FARMACÉUTICOS"/>
    <s v="ELECTRODOS ADHESIVOS REDONDOS  PAQUETE DE 4 UNIDADES REDONDOS DE 5CM"/>
    <n v="39121436"/>
    <s v="Mínima cuantía"/>
    <n v="2"/>
    <n v="3"/>
    <n v="5"/>
    <n v="312375"/>
    <s v="UNIDAD"/>
    <s v="NO SOLICITADAS"/>
  </r>
  <r>
    <x v="8"/>
    <x v="98"/>
    <n v="16"/>
    <s v="MEDICAMENTOS Y PRODUCTOS FARMACÉUTICOS"/>
    <s v="ELECTRODOS ADHESIVOS  PAQUETE DE 4 UNIDADES CUADRADOS DE 5X5 CM "/>
    <n v="39121436"/>
    <s v="Mínima cuantía"/>
    <n v="2"/>
    <n v="3"/>
    <n v="5"/>
    <n v="312375"/>
    <s v="UNIDAD"/>
    <s v="NO SOLICITADAS"/>
  </r>
  <r>
    <x v="8"/>
    <x v="98"/>
    <n v="16"/>
    <s v="MEDICAMENTOS Y PRODUCTOS FARMACÉUTICOS"/>
    <s v="ELECTRODOS ADHESIVOS PAQUETE DE 4 UNIDADES RETANGULARES DE 5X9 CM"/>
    <n v="39121436"/>
    <s v="Mínima cuantía"/>
    <n v="2"/>
    <n v="3"/>
    <n v="5"/>
    <n v="312375"/>
    <s v="UNIDAD"/>
    <s v="NO SOLICITADAS"/>
  </r>
  <r>
    <x v="8"/>
    <x v="98"/>
    <n v="16"/>
    <s v="MEDICAMENTOS Y PRODUCTOS FARMACÉUTICOS"/>
    <s v="ELECTRODOS ADHESIVOS PAQUETE POR 4 UNIDADES REDONDOS DE 7 CM "/>
    <n v="39121436"/>
    <s v="Mínima cuantía"/>
    <n v="2"/>
    <n v="3"/>
    <n v="5"/>
    <n v="312375"/>
    <s v="UNIDAD"/>
    <s v="NO SOLICITADAS"/>
  </r>
  <r>
    <x v="8"/>
    <x v="98"/>
    <n v="16"/>
    <s v="MEDICAMENTOS Y PRODUCTOS FARMACÉUTICOS"/>
    <s v="ELECTRODOS ADHESIVOS PAQUETE DE 4 UNIDADES RETANGULARES DE 7X13 CM "/>
    <n v="39121436"/>
    <s v="Mínima cuantía"/>
    <n v="2"/>
    <n v="3"/>
    <n v="5"/>
    <n v="312375"/>
    <s v="UNIDAD"/>
    <s v="NO SOLICITADAS"/>
  </r>
  <r>
    <x v="8"/>
    <x v="98"/>
    <n v="16"/>
    <s v="MEDICAMENTOS Y PRODUCTOS FARMACÉUTICOS"/>
    <s v="PAQUETE CALIENTE ESTANDAR DE 10X12"/>
    <n v="42142108"/>
    <s v="Mínima cuantía"/>
    <n v="2"/>
    <n v="3"/>
    <n v="5"/>
    <n v="374850"/>
    <s v="UNIDAD"/>
    <s v="NO SOLICITADAS"/>
  </r>
  <r>
    <x v="8"/>
    <x v="98"/>
    <n v="16"/>
    <s v="MEDICAMENTOS Y PRODUCTOS FARMACÉUTICOS"/>
    <s v="PAQUETE FRIO ESTÁNDAR  DE 28X36"/>
    <n v="42142108"/>
    <s v="Mínima cuantía"/>
    <n v="2"/>
    <n v="3"/>
    <n v="5"/>
    <n v="374850"/>
    <s v="UNIDAD"/>
    <s v="NO SOLICITADAS"/>
  </r>
  <r>
    <x v="8"/>
    <x v="98"/>
    <n v="16"/>
    <s v="MEDICAMENTOS Y PRODUCTOS FARMACÉUTICOS"/>
    <s v="PAQUETES FRIOS REUSABLES TAMAÑO MEDIANO "/>
    <n v="42142108"/>
    <s v="Mínima cuantía"/>
    <n v="2"/>
    <n v="3"/>
    <n v="5"/>
    <n v="374850"/>
    <s v="UNIDAD"/>
    <s v="NO SOLICITADAS"/>
  </r>
  <r>
    <x v="8"/>
    <x v="98"/>
    <n v="16"/>
    <s v="MEDICAMENTOS Y PRODUCTOS FARMACÉUTICOS"/>
    <s v="PAQUETES FRIOS REUSABLES TAMAÑO PEQUEÑO"/>
    <n v="42142108"/>
    <s v="Mínima cuantía"/>
    <n v="2"/>
    <n v="3"/>
    <n v="5"/>
    <n v="374850"/>
    <s v="UNIDAD"/>
    <s v="NO SOLICITADAS"/>
  </r>
  <r>
    <x v="8"/>
    <x v="98"/>
    <n v="16"/>
    <s v="MEDICAMENTOS Y PRODUCTOS FARMACÉUTICOS"/>
    <s v="VENDAJE NEUROMUSCULAR O KINESIOTAPE ROLLO DE 5CM X 5MIL "/>
    <n v="42311505"/>
    <s v="Mínima cuantía"/>
    <n v="2"/>
    <n v="3"/>
    <n v="10"/>
    <n v="525000"/>
    <s v="UNIDAD"/>
    <s v="NO SOLICITADAS"/>
  </r>
  <r>
    <x v="8"/>
    <x v="98"/>
    <n v="16"/>
    <s v="MEDICAMENTOS Y PRODUCTOS FARMACÉUTICOS"/>
    <s v="VENDA COBAN COLOR PIEL DE 6” X 5 YATDAS"/>
    <n v="42311505"/>
    <s v="Mínima cuantía"/>
    <n v="2"/>
    <n v="3"/>
    <n v="15"/>
    <n v="551250"/>
    <s v="UNIDAD"/>
    <s v="NO SOLICITADAS"/>
  </r>
  <r>
    <x v="8"/>
    <x v="98"/>
    <n v="16"/>
    <s v="MEDICAMENTOS Y PRODUCTOS FARMACÉUTICOS"/>
    <s v="VOLTAREN EN SPRAY  X 85 MIL"/>
    <n v="42142100"/>
    <s v="Mínima cuantía"/>
    <n v="2"/>
    <n v="3"/>
    <n v="15"/>
    <n v="708750"/>
    <s v="UNIDAD"/>
    <s v="NO SOLICITADAS"/>
  </r>
  <r>
    <x v="8"/>
    <x v="98"/>
    <n v="16"/>
    <s v="MEDICAMENTOS Y PRODUCTOS FARMACÉUTICOS"/>
    <s v="ESPARADRAPO TIPO TELA TARRO SURTIDO X 6 ROLLOS"/>
    <n v="42311505"/>
    <s v="Mínima cuantía"/>
    <n v="2"/>
    <n v="3"/>
    <n v="10"/>
    <n v="735000"/>
    <s v="UNIDAD"/>
    <s v="NO SOLICITADAS"/>
  </r>
  <r>
    <x v="8"/>
    <x v="98"/>
    <n v="16"/>
    <s v="MEDICAMENTOS Y PRODUCTOS FARMACÉUTICOS"/>
    <s v="BANDAS ELASTICAS 2 MT DE COLOR AMARILLO _x000a_2 DE COLOR VERDE, 2 DE COLOR NEGRO, 2 DE COLOR GRIS, 2 DE COLOR DORADA  _x000a_"/>
    <n v="42311505"/>
    <s v="Mínima cuantía"/>
    <n v="2"/>
    <n v="3"/>
    <n v="5"/>
    <n v="749700"/>
    <s v="UNIDAD"/>
    <s v="NO SOLICITADAS"/>
  </r>
  <r>
    <x v="8"/>
    <x v="29"/>
    <n v="10"/>
    <s v="PAPELERIA, UTILES DE ESCRITORIO Y OFICINA"/>
    <s v="CINTA ESTANDAR PEQUEÑO CAJA X 100"/>
    <n v="31201500"/>
    <n v="0"/>
    <n v="0"/>
    <n v="0"/>
    <n v="20"/>
    <n v="7000"/>
    <s v="UNIDAD"/>
    <s v="NO SOLICITADAS"/>
  </r>
  <r>
    <x v="8"/>
    <x v="29"/>
    <n v="10"/>
    <s v="PAPELERIA, UTILES DE ESCRITORIO Y OFICINA"/>
    <s v="MARCADOR BORRADOR DESECHABLE"/>
    <n v="44121708"/>
    <n v="0"/>
    <n v="0"/>
    <n v="0"/>
    <n v="10"/>
    <n v="8400"/>
    <s v="UNIDAD"/>
    <s v="NO SOLICITADAS"/>
  </r>
  <r>
    <x v="8"/>
    <x v="29"/>
    <n v="10"/>
    <s v="PAPELERIA, UTILES DE ESCRITORIO Y OFICINA"/>
    <s v="CAJA DE ALMACENAMIENTO HORIZONTAL PARA DOCUMENTOS"/>
    <n v="44111515"/>
    <n v="0"/>
    <n v="0"/>
    <n v="0"/>
    <n v="20"/>
    <n v="96000"/>
    <s v="UNIDAD"/>
    <s v="NO SOLICITADAS"/>
  </r>
  <r>
    <x v="8"/>
    <x v="29"/>
    <n v="10"/>
    <s v="PAPELERIA, UTILES DE ESCRITORIO Y OFICINA"/>
    <s v="BORRADOR DE NATA"/>
    <n v="44121804"/>
    <n v="0"/>
    <n v="0"/>
    <n v="0"/>
    <n v="40"/>
    <n v="10000"/>
    <s v="UNIDAD"/>
    <s v="NO SOLICITADAS"/>
  </r>
  <r>
    <x v="8"/>
    <x v="29"/>
    <n v="10"/>
    <s v="PAPELERIA, UTILES DE ESCRITORIO Y OFICINA"/>
    <s v="BOLIGRAFO ROJO"/>
    <n v="44121701"/>
    <n v="0"/>
    <n v="0"/>
    <n v="0"/>
    <n v="40"/>
    <n v="10400"/>
    <s v="UNIDAD"/>
    <s v="NO SOLICITADAS"/>
  </r>
  <r>
    <x v="8"/>
    <x v="29"/>
    <n v="10"/>
    <s v="PAPELERIA, UTILES DE ESCRITORIO Y OFICINA"/>
    <s v="TAJALAPIZ"/>
    <n v="44121619"/>
    <n v="0"/>
    <n v="0"/>
    <n v="0"/>
    <n v="30"/>
    <n v="10500"/>
    <s v="UNIDAD"/>
    <s v="NO SOLICITADAS"/>
  </r>
  <r>
    <x v="8"/>
    <x v="29"/>
    <n v="10"/>
    <s v="PAPELERIA, UTILES DE ESCRITORIO Y OFICINA"/>
    <s v="CLIP MARIPOSA GIGANTE CAJA X 12"/>
    <n v="44122104"/>
    <n v="0"/>
    <n v="0"/>
    <n v="0"/>
    <n v="8"/>
    <n v="10560"/>
    <s v="UNIDAD"/>
    <s v="NO SOLICITADAS"/>
  </r>
  <r>
    <x v="8"/>
    <x v="29"/>
    <n v="10"/>
    <s v="PAPELERIA, UTILES DE ESCRITORIO Y OFICINA"/>
    <s v="CLIP JUMBO CAJA X 100"/>
    <n v="44122104"/>
    <n v="0"/>
    <n v="0"/>
    <n v="0"/>
    <n v="8"/>
    <n v="10800"/>
    <s v="UNIDAD"/>
    <s v="NO SOLICITADAS"/>
  </r>
  <r>
    <x v="8"/>
    <x v="29"/>
    <n v="10"/>
    <s v="PAPELERIA, UTILES DE ESCRITORIO Y OFICINA"/>
    <s v="CINTA ADHESIVA TRANSPARENTE"/>
    <n v="31201512"/>
    <n v="0"/>
    <n v="0"/>
    <n v="0"/>
    <n v="20"/>
    <n v="11000"/>
    <s v="UNIDAD"/>
    <s v="NO SOLICITADAS"/>
  </r>
  <r>
    <x v="8"/>
    <x v="29"/>
    <n v="10"/>
    <s v="PAPELERIA, UTILES DE ESCRITORIO Y OFICINA"/>
    <s v="BISTURI 18 MM PLASTICO"/>
    <n v="44121600"/>
    <n v="0"/>
    <n v="0"/>
    <n v="0"/>
    <n v="20"/>
    <n v="14000"/>
    <s v="UNIDAD"/>
    <s v="NO SOLICITADAS"/>
  </r>
  <r>
    <x v="8"/>
    <x v="29"/>
    <n v="10"/>
    <s v="PAPELERIA, UTILES DE ESCRITORIO Y OFICINA"/>
    <s v="MINA PARA PORTAMINAS 0,5 MM"/>
    <n v="44121902"/>
    <n v="0"/>
    <n v="0"/>
    <n v="0"/>
    <n v="40"/>
    <n v="16800"/>
    <s v="UNIDAD"/>
    <s v="NO SOLICITADAS"/>
  </r>
  <r>
    <x v="8"/>
    <x v="29"/>
    <n v="10"/>
    <s v="PAPELERIA, UTILES DE ESCRITORIO Y OFICINA"/>
    <s v="CAJA PARA ARCHIVO CENTRAL "/>
    <n v="44111515"/>
    <n v="0"/>
    <n v="0"/>
    <n v="0"/>
    <n v="10"/>
    <n v="19000"/>
    <s v="UNIDAD"/>
    <s v="NO SOLICITADAS"/>
  </r>
  <r>
    <x v="8"/>
    <x v="29"/>
    <n v="10"/>
    <s v="PAPELERIA, UTILES DE ESCRITORIO Y OFICINA"/>
    <s v="GANCHO LEGAJADOR PLASTICO X 20 UNDS"/>
    <n v="44121600"/>
    <n v="0"/>
    <n v="0"/>
    <n v="0"/>
    <n v="10"/>
    <n v="19000"/>
    <s v="UNIDAD"/>
    <s v="NO SOLICITADAS"/>
  </r>
  <r>
    <x v="8"/>
    <x v="29"/>
    <n v="10"/>
    <s v="PAPELERIA, UTILES DE ESCRITORIO Y OFICINA"/>
    <s v="BOLIGRAFO AZUL"/>
    <n v="44121701"/>
    <n v="0"/>
    <n v="0"/>
    <n v="0"/>
    <n v="80"/>
    <n v="20000"/>
    <s v="UNIDAD"/>
    <s v="NO SOLICITADAS"/>
  </r>
  <r>
    <x v="8"/>
    <x v="29"/>
    <n v="10"/>
    <s v="PAPELERIA, UTILES DE ESCRITORIO Y OFICINA"/>
    <s v="TIJERAS PUNTA ROMA"/>
    <n v="44121618"/>
    <n v="0"/>
    <n v="0"/>
    <n v="0"/>
    <n v="15"/>
    <n v="20250"/>
    <s v="UNIDAD"/>
    <s v="NO SOLICITADAS"/>
  </r>
  <r>
    <x v="8"/>
    <x v="29"/>
    <n v="10"/>
    <s v="PAPELERIA, UTILES DE ESCRITORIO Y OFICINA"/>
    <s v="BOLIGRAFO NEGRO"/>
    <n v="44121701"/>
    <n v="0"/>
    <n v="0"/>
    <n v="0"/>
    <n v="80"/>
    <n v="21600"/>
    <s v="UNIDAD"/>
    <s v="NO SOLICITADAS"/>
  </r>
  <r>
    <x v="8"/>
    <x v="29"/>
    <n v="10"/>
    <s v="PAPELERIA, UTILES DE ESCRITORIO Y OFICINA"/>
    <s v="CORRECTOR LIQUIDO EN LAPIZ"/>
    <n v="44121805"/>
    <n v="0"/>
    <n v="0"/>
    <n v="0"/>
    <n v="20"/>
    <n v="22000"/>
    <s v="UNIDAD"/>
    <s v="NO SOLICITADAS"/>
  </r>
  <r>
    <x v="8"/>
    <x v="29"/>
    <n v="10"/>
    <s v="PAPELERIA, UTILES DE ESCRITORIO Y OFICINA"/>
    <s v="SACAGANCHO PARA GRAPA"/>
    <n v="44121613"/>
    <n v="0"/>
    <n v="0"/>
    <n v="0"/>
    <n v="12"/>
    <n v="22320"/>
    <s v="UNIDAD"/>
    <s v="NO SOLICITADAS"/>
  </r>
  <r>
    <x v="8"/>
    <x v="29"/>
    <n v="10"/>
    <s v="PAPELERIA, UTILES DE ESCRITORIO Y OFICINA"/>
    <s v="CHINCHES CAJA X 50 UND"/>
    <n v="31162001"/>
    <n v="0"/>
    <n v="0"/>
    <n v="0"/>
    <n v="40"/>
    <n v="24000"/>
    <s v="UNIDAD"/>
    <s v="NO SOLICITADAS"/>
  </r>
  <r>
    <x v="8"/>
    <x v="29"/>
    <n v="10"/>
    <s v="PAPELERIA, UTILES DE ESCRITORIO Y OFICINA"/>
    <s v="CAJA PARA ARCHIVO HISTORICO"/>
    <n v="44111515"/>
    <n v="0"/>
    <n v="0"/>
    <n v="0"/>
    <n v="10"/>
    <n v="26000"/>
    <s v="UNIDAD"/>
    <s v="NO SOLICITADAS"/>
  </r>
  <r>
    <x v="8"/>
    <x v="29"/>
    <n v="10"/>
    <s v="PAPELERIA, UTILES DE ESCRITORIO Y OFICINA"/>
    <s v="SOBRE CORRESPONDENCIA PAQUETE X 100"/>
    <n v="44121503"/>
    <n v="0"/>
    <n v="0"/>
    <n v="0"/>
    <n v="8"/>
    <n v="27280"/>
    <s v="UNIDAD"/>
    <s v="NO SOLICITADAS"/>
  </r>
  <r>
    <x v="8"/>
    <x v="29"/>
    <n v="10"/>
    <s v="PAPELERIA, UTILES DE ESCRITORIO Y OFICINA"/>
    <s v="PEGANTE EN BARRA"/>
    <n v="60105704"/>
    <n v="0"/>
    <n v="0"/>
    <n v="0"/>
    <n v="20"/>
    <n v="38200"/>
    <s v="UNIDAD"/>
    <s v="NO SOLICITADAS"/>
  </r>
  <r>
    <x v="8"/>
    <x v="29"/>
    <n v="10"/>
    <s v="PAPELERIA, UTILES DE ESCRITORIO Y OFICINA"/>
    <s v="MARCADOR PERMANENTE"/>
    <n v="44121708"/>
    <n v="0"/>
    <n v="0"/>
    <n v="0"/>
    <n v="80"/>
    <n v="48800"/>
    <s v="UNIDAD"/>
    <s v="NO SOLICITADAS"/>
  </r>
  <r>
    <x v="8"/>
    <x v="29"/>
    <n v="10"/>
    <s v="PAPELERIA, UTILES DE ESCRITORIO Y OFICINA"/>
    <s v="CINTA ADHESIVA DE EMPAQUE EN ROLLO"/>
    <n v="31201500"/>
    <n v="0"/>
    <n v="0"/>
    <n v="0"/>
    <n v="20"/>
    <n v="54400"/>
    <s v="UNIDAD"/>
    <s v="NO SOLICITADAS"/>
  </r>
  <r>
    <x v="8"/>
    <x v="29"/>
    <n v="10"/>
    <s v="PAPELERIA, UTILES DE ESCRITORIO Y OFICINA"/>
    <s v="LIBRO DE ACTAS 200 FOLIOS"/>
    <n v="14111807"/>
    <n v="0"/>
    <n v="0"/>
    <n v="0"/>
    <n v="9"/>
    <n v="58500"/>
    <s v="UNIDAD"/>
    <s v="NO SOLICITADAS"/>
  </r>
  <r>
    <x v="8"/>
    <x v="29"/>
    <n v="10"/>
    <s v="PAPELERIA, UTILES DE ESCRITORIO Y OFICINA"/>
    <s v="LAPIZ DE ESCRITURA MINA NEGRA"/>
    <n v="44121715"/>
    <n v="0"/>
    <n v="0"/>
    <n v="0"/>
    <n v="20"/>
    <n v="59000"/>
    <s v="UNIDAD"/>
    <s v="NO SOLICITADAS"/>
  </r>
  <r>
    <x v="8"/>
    <x v="29"/>
    <n v="10"/>
    <s v="PAPELERIA, UTILES DE ESCRITORIO Y OFICINA"/>
    <s v="PADMAUSE"/>
    <n v="43211806"/>
    <n v="0"/>
    <n v="0"/>
    <n v="0"/>
    <n v="12"/>
    <n v="64320"/>
    <s v="UNIDAD"/>
    <s v="NO SOLICITADAS"/>
  </r>
  <r>
    <x v="8"/>
    <x v="29"/>
    <n v="10"/>
    <s v="PAPELERIA, UTILES DE ESCRITORIO Y OFICINA"/>
    <s v="PORTAMINAS 0,5 MM"/>
    <n v="44121715"/>
    <n v="0"/>
    <n v="0"/>
    <n v="0"/>
    <n v="50"/>
    <n v="75500"/>
    <s v="UNIDAD"/>
    <s v="NO SOLICITADAS"/>
  </r>
  <r>
    <x v="8"/>
    <x v="29"/>
    <n v="10"/>
    <s v="PAPELERIA, UTILES DE ESCRITORIO Y OFICINA"/>
    <s v="SOBRE DE MANILA CARTA PAQUETE X 100"/>
    <n v="44121503"/>
    <n v="0"/>
    <n v="0"/>
    <n v="0"/>
    <n v="8"/>
    <n v="80800"/>
    <s v="UNIDAD"/>
    <s v="NO SOLICITADAS"/>
  </r>
  <r>
    <x v="8"/>
    <x v="29"/>
    <n v="10"/>
    <s v="PAPELERIA, UTILES DE ESCRITORIO Y OFICINA"/>
    <s v="MARCADOR PERMANENTE PUNTA DELGADA"/>
    <n v="44121708"/>
    <n v="0"/>
    <n v="0"/>
    <n v="0"/>
    <n v="100"/>
    <n v="85000"/>
    <s v="UNIDAD"/>
    <s v="NO SOLICITADAS"/>
  </r>
  <r>
    <x v="8"/>
    <x v="29"/>
    <n v="10"/>
    <s v="PAPELERIA, UTILES DE ESCRITORIO Y OFICINA"/>
    <s v="COSEDORA DE OFICINA 20 HOJAS"/>
    <n v="45101804"/>
    <n v="0"/>
    <n v="0"/>
    <n v="0"/>
    <n v="10"/>
    <n v="89000"/>
    <s v="UNIDAD"/>
    <s v="NO SOLICITADAS"/>
  </r>
  <r>
    <x v="8"/>
    <x v="29"/>
    <n v="10"/>
    <s v="PAPELERIA, UTILES DE ESCRITORIO Y OFICINA"/>
    <s v="CARPETA PRESENTACION OFICIO DESACIDIFICADA"/>
    <n v="44122003"/>
    <n v="0"/>
    <n v="0"/>
    <n v="0"/>
    <n v="10"/>
    <n v="94000"/>
    <s v="UNIDAD"/>
    <s v="NO SOLICITADAS"/>
  </r>
  <r>
    <x v="8"/>
    <x v="29"/>
    <n v="10"/>
    <s v="PAPELERIA, UTILES DE ESCRITORIO Y OFICINA"/>
    <s v="PAPEL CONTAC TRANSPARENTE ROLLO X M"/>
    <n v="31201623"/>
    <n v="0"/>
    <n v="0"/>
    <n v="0"/>
    <n v="4"/>
    <n v="101280"/>
    <s v="UNIDAD"/>
    <s v="NO SOLICITADAS"/>
  </r>
  <r>
    <x v="8"/>
    <x v="29"/>
    <n v="10"/>
    <s v="PAPELERIA, UTILES DE ESCRITORIO Y OFICINA"/>
    <s v="PAPEL BOND 75G OFICIO CAJA X 10 RESMAS"/>
    <n v="14111506"/>
    <n v="0"/>
    <n v="0"/>
    <n v="0"/>
    <n v="9"/>
    <n v="765000"/>
    <s v="UNIDAD"/>
    <s v="NO SOLICITADAS"/>
  </r>
  <r>
    <x v="8"/>
    <x v="29"/>
    <n v="10"/>
    <s v="PAPELERIA, UTILES DE ESCRITORIO Y OFICINA"/>
    <s v="PAPEL BOND 75G CARTA CAJA X 10 RESMAS"/>
    <n v="14111506"/>
    <n v="0"/>
    <n v="0"/>
    <n v="0"/>
    <n v="12"/>
    <n v="960000"/>
    <s v="UNIDAD"/>
    <s v="NO SOLICITADAS"/>
  </r>
  <r>
    <x v="8"/>
    <x v="30"/>
    <n v="10"/>
    <s v="PRODUCTOS DE ASEO Y LIMPIEZA"/>
    <s v="GORROS DE BAÑO PLASTICO"/>
    <n v="42131502"/>
    <s v="Mínima cuantía"/>
    <n v="1"/>
    <n v="3"/>
    <n v="50"/>
    <n v="20000"/>
    <s v="UNIDAD"/>
    <s v="NO SOLICITADAS"/>
  </r>
  <r>
    <x v="8"/>
    <x v="30"/>
    <n v="10"/>
    <s v="PRODUCTOS DE ASEO Y LIMPIEZA"/>
    <s v="TAPA BOCAS DESECHABLES"/>
    <n v="46181700"/>
    <s v="Mínima cuantía"/>
    <n v="1"/>
    <n v="3"/>
    <n v="100"/>
    <n v="20000"/>
    <s v="UNIDAD"/>
    <s v="NO SOLICITADAS"/>
  </r>
  <r>
    <x v="8"/>
    <x v="30"/>
    <n v="10"/>
    <s v="PRODUCTOS DE ASEO Y LIMPIEZA"/>
    <s v="BALDE PLASTICO"/>
    <n v="47121804"/>
    <s v="Mínima cuantía"/>
    <n v="1"/>
    <n v="3"/>
    <n v="3"/>
    <n v="45000"/>
    <s v="UNIDAD"/>
    <s v="NO SOLICITADAS"/>
  </r>
  <r>
    <x v="8"/>
    <x v="30"/>
    <n v="10"/>
    <s v="PRODUCTOS DE ASEO Y LIMPIEZA"/>
    <s v="CHUPAS PARA BAÑO"/>
    <n v="40151500"/>
    <s v="Mínima cuantía"/>
    <n v="1"/>
    <n v="3"/>
    <n v="10"/>
    <n v="50000"/>
    <s v="UNIDAD"/>
    <s v="NO SOLICITADAS"/>
  </r>
  <r>
    <x v="8"/>
    <x v="30"/>
    <n v="10"/>
    <s v="PRODUCTOS DE ASEO Y LIMPIEZA"/>
    <s v="CERA NEUTRA"/>
    <n v="47131802"/>
    <s v="Mínima cuantía"/>
    <n v="1"/>
    <n v="3"/>
    <n v="3"/>
    <n v="54000"/>
    <s v="GALON"/>
    <s v="NO SOLICITADAS"/>
  </r>
  <r>
    <x v="8"/>
    <x v="30"/>
    <n v="10"/>
    <s v="PRODUCTOS DE ASEO Y LIMPIEZA"/>
    <s v="QUITA  TELARAÑAS"/>
    <n v="47131600"/>
    <s v="Mínima cuantía"/>
    <n v="1"/>
    <n v="3"/>
    <n v="5"/>
    <n v="90000"/>
    <s v="UNIDAD"/>
    <s v="NO SOLICITADAS"/>
  </r>
  <r>
    <x v="8"/>
    <x v="30"/>
    <n v="10"/>
    <s v="PRODUCTOS DE ASEO Y LIMPIEZA"/>
    <s v="ESPONJA  ALAMBRE"/>
    <n v="47131603"/>
    <s v="Mínima cuantía"/>
    <n v="1"/>
    <n v="3"/>
    <n v="500"/>
    <n v="100000"/>
    <s v="UNIDAD"/>
    <s v="NO SOLICITADAS"/>
  </r>
  <r>
    <x v="8"/>
    <x v="30"/>
    <n v="10"/>
    <s v="PRODUCTOS DE ASEO Y LIMPIEZA"/>
    <s v="ESPONJAS LAVA LOZA (SABRA)"/>
    <n v="47131603"/>
    <s v="Mínima cuantía"/>
    <n v="1"/>
    <n v="3"/>
    <n v="500"/>
    <n v="100000"/>
    <s v="UNIDAD"/>
    <s v="NO SOLICITADAS"/>
  </r>
  <r>
    <x v="8"/>
    <x v="30"/>
    <n v="10"/>
    <s v="PRODUCTOS DE ASEO Y LIMPIEZA"/>
    <s v="DESINCRUSTRANTE PARA PISOS"/>
    <n v="47131801"/>
    <s v="Mínima cuantía"/>
    <n v="1"/>
    <n v="3"/>
    <n v="6"/>
    <n v="132000"/>
    <s v="GALON"/>
    <s v="NO SOLICITADAS"/>
  </r>
  <r>
    <x v="8"/>
    <x v="30"/>
    <n v="10"/>
    <s v="PRODUCTOS DE ASEO Y LIMPIEZA"/>
    <s v="JABON TOCADOR TIPO HOTEL"/>
    <n v="53131608"/>
    <s v="Mínima cuantía"/>
    <n v="1"/>
    <n v="3"/>
    <n v="800"/>
    <n v="160000"/>
    <s v="UNIDAD"/>
    <s v="NO SOLICITADAS"/>
  </r>
  <r>
    <x v="8"/>
    <x v="30"/>
    <n v="10"/>
    <s v="PRODUCTOS DE ASEO Y LIMPIEZA"/>
    <s v="LIMPIONES   DE  TELA"/>
    <n v="47131502"/>
    <s v="Mínima cuantía"/>
    <n v="1"/>
    <n v="3"/>
    <n v="50"/>
    <n v="175000"/>
    <s v="UNIDAD"/>
    <s v="NO SOLICITADAS"/>
  </r>
  <r>
    <x v="8"/>
    <x v="30"/>
    <n v="10"/>
    <s v="PRODUCTOS DE ASEO Y LIMPIEZA"/>
    <s v="RECOGEDOR"/>
    <n v="47131601"/>
    <s v="Mínima cuantía"/>
    <n v="1"/>
    <n v="3"/>
    <n v="30"/>
    <n v="180000"/>
    <s v="UNIDAD"/>
    <s v="NO SOLICITADAS"/>
  </r>
  <r>
    <x v="8"/>
    <x v="30"/>
    <n v="10"/>
    <s v="PRODUCTOS DE ASEO Y LIMPIEZA"/>
    <s v="GLICERINA"/>
    <n v="12352104"/>
    <s v="Mínima cuantía"/>
    <n v="3"/>
    <n v="7"/>
    <n v="4"/>
    <n v="200000"/>
    <s v="GALON"/>
    <s v="NO SOLICITADAS"/>
  </r>
  <r>
    <x v="8"/>
    <x v="30"/>
    <n v="10"/>
    <s v="PRODUCTOS DE ASEO Y LIMPIEZA"/>
    <s v="JABON LIQUIDO PARA MANOS"/>
    <n v="53131608"/>
    <s v="Mínima cuantía"/>
    <n v="1"/>
    <n v="3"/>
    <n v="20"/>
    <n v="200000"/>
    <s v="GALON"/>
    <s v="NO SOLICITADAS"/>
  </r>
  <r>
    <x v="8"/>
    <x v="30"/>
    <n v="10"/>
    <s v="PRODUCTOS DE ASEO Y LIMPIEZA"/>
    <s v="ALCOHOL "/>
    <n v="41116104"/>
    <s v="Mínima cuantía"/>
    <n v="3"/>
    <n v="7"/>
    <n v="5"/>
    <n v="225000"/>
    <s v="GALON"/>
    <s v="NO SOLICITADAS"/>
  </r>
  <r>
    <x v="8"/>
    <x v="30"/>
    <n v="10"/>
    <s v="PRODUCTOS DE ASEO Y LIMPIEZA"/>
    <s v="AMBIENTADOR ELECTRICO EN ACEITE(REPUESTO )"/>
    <n v="47131706"/>
    <s v="Mínima cuantía"/>
    <n v="1"/>
    <n v="3"/>
    <n v="25"/>
    <n v="225000"/>
    <s v="UNIDAD"/>
    <s v="NO SOLICITADAS"/>
  </r>
  <r>
    <x v="8"/>
    <x v="30"/>
    <n v="10"/>
    <s v="PRODUCTOS DE ASEO Y LIMPIEZA"/>
    <s v="LIMPIAVIDRIO EN ATOMIZADOR 500 CC"/>
    <n v="42281704"/>
    <s v="Mínima cuantía"/>
    <n v="1"/>
    <n v="3"/>
    <n v="50"/>
    <n v="280000"/>
    <s v="UNIDAD"/>
    <s v="NO SOLICITADAS"/>
  </r>
  <r>
    <x v="8"/>
    <x v="30"/>
    <n v="10"/>
    <s v="PRODUCTOS DE ASEO Y LIMPIEZA"/>
    <s v="AMBIENTADOR EN AEROSOL"/>
    <n v="12161803"/>
    <s v="Mínima cuantía"/>
    <n v="1"/>
    <n v="3"/>
    <n v="50"/>
    <n v="350000"/>
    <s v="UNIDAD"/>
    <s v="NO SOLICITADAS"/>
  </r>
  <r>
    <x v="8"/>
    <x v="30"/>
    <n v="10"/>
    <s v="PRODUCTOS DE ASEO Y LIMPIEZA"/>
    <s v="GUANTE DE CAUCHO ASEO"/>
    <n v="48102107"/>
    <s v="Mínima cuantía"/>
    <n v="1"/>
    <n v="3"/>
    <n v="100"/>
    <n v="400000"/>
    <s v="UNIDAD"/>
    <s v="NO SOLICITADAS"/>
  </r>
  <r>
    <x v="8"/>
    <x v="30"/>
    <n v="10"/>
    <s v="PRODUCTOS DE ASEO Y LIMPIEZA"/>
    <s v="ACIDO PERACETICO"/>
    <n v="51102706"/>
    <s v="Mínima cuantía"/>
    <n v="1"/>
    <n v="3"/>
    <n v="10"/>
    <n v="600000"/>
    <s v="GALON"/>
    <s v="NO SOLICITADAS"/>
  </r>
  <r>
    <x v="8"/>
    <x v="30"/>
    <n v="10"/>
    <s v="PRODUCTOS DE ASEO Y LIMPIEZA"/>
    <s v="INSECTICIDA EN AEROSOL"/>
    <n v="10191509"/>
    <s v="Mínima cuantía"/>
    <n v="1"/>
    <n v="3"/>
    <n v="50"/>
    <n v="600000"/>
    <s v="UNIDAD"/>
    <s v="NO SOLICITADAS"/>
  </r>
  <r>
    <x v="8"/>
    <x v="30"/>
    <n v="10"/>
    <s v="PRODUCTOS DE ASEO Y LIMPIEZA"/>
    <s v="JABON LIQUIDO  (PARA USO EN DISPENSADOR KIMBERLY)"/>
    <n v="53131608"/>
    <s v="Mínima cuantía"/>
    <n v="1"/>
    <n v="3"/>
    <n v="20"/>
    <n v="600000"/>
    <s v="UNIDAD"/>
    <s v="NO SOLICITADAS"/>
  </r>
  <r>
    <x v="8"/>
    <x v="30"/>
    <n v="10"/>
    <s v="PRODUCTOS DE ASEO Y LIMPIEZA"/>
    <s v="DESENGRASANTE PARRILLAS  Y HORMOS"/>
    <n v="76111605"/>
    <s v="Mínima cuantía"/>
    <n v="1"/>
    <n v="3"/>
    <n v="50"/>
    <n v="750000"/>
    <s v="GALON"/>
    <s v="NO SOLICITADAS"/>
  </r>
  <r>
    <x v="8"/>
    <x v="30"/>
    <n v="10"/>
    <s v="PRODUCTOS DE ASEO Y LIMPIEZA"/>
    <s v="ESCOBAS"/>
    <n v="47131604"/>
    <s v="Mínima cuantía"/>
    <n v="1"/>
    <n v="3"/>
    <n v="150"/>
    <n v="825000"/>
    <s v="UNIDAD"/>
    <s v="NO SOLICITADAS"/>
  </r>
  <r>
    <x v="8"/>
    <x v="30"/>
    <n v="10"/>
    <s v="PRODUCTOS DE ASEO Y LIMPIEZA"/>
    <s v="RASTRILLO PLASTICO"/>
    <n v="27112003"/>
    <s v="Mínima cuantía"/>
    <n v="1"/>
    <n v="3"/>
    <n v="100"/>
    <n v="1000000"/>
    <s v="UNIDAD"/>
    <s v="NO SOLICITADAS"/>
  </r>
  <r>
    <x v="8"/>
    <x v="30"/>
    <n v="10"/>
    <s v="PRODUCTOS DE ASEO Y LIMPIEZA"/>
    <s v="TRAPERO"/>
    <s v="47131500"/>
    <s v="Mínima cuantía"/>
    <n v="1"/>
    <n v="3"/>
    <n v="200"/>
    <n v="1400000"/>
    <s v="UNIDAD"/>
    <s v="NO SOLICITADAS"/>
  </r>
  <r>
    <x v="8"/>
    <x v="30"/>
    <n v="10"/>
    <s v="PRODUCTOS DE ASEO Y LIMPIEZA"/>
    <s v="JABON LAVALOZA MECANICO (PARA MAQUINA LAVALOZA)"/>
    <n v="53131608"/>
    <s v="Mínima cuantía"/>
    <n v="1"/>
    <n v="3"/>
    <n v="100"/>
    <n v="1600000"/>
    <s v="GALON"/>
    <s v="NO SOLICITADAS"/>
  </r>
  <r>
    <x v="8"/>
    <x v="30"/>
    <n v="10"/>
    <s v="PRODUCTOS DE ASEO Y LIMPIEZA"/>
    <s v="AMBIENTADOR PARA PISOS"/>
    <n v="47131706"/>
    <s v="Mínima cuantía"/>
    <n v="1"/>
    <n v="3"/>
    <n v="150"/>
    <n v="2100000"/>
    <s v="GALON"/>
    <s v="NO SOLICITADAS"/>
  </r>
  <r>
    <x v="8"/>
    <x v="30"/>
    <n v="10"/>
    <s v="PRODUCTOS DE ASEO Y LIMPIEZA"/>
    <s v="BLANQUEADOR"/>
    <n v="47131807"/>
    <s v="Mínima cuantía"/>
    <n v="1"/>
    <n v="3"/>
    <n v="200"/>
    <n v="2400000"/>
    <s v="GALON"/>
    <s v="NO SOLICITADAS"/>
  </r>
  <r>
    <x v="8"/>
    <x v="30"/>
    <n v="10"/>
    <s v="PRODUCTOS DE ASEO Y LIMPIEZA"/>
    <s v="PAPEL  HIGIENICO PEQUEÑO"/>
    <n v="14111704"/>
    <s v="Mínima cuantía"/>
    <n v="1"/>
    <n v="3"/>
    <n v="1500"/>
    <n v="2550000"/>
    <s v="UNIDAD"/>
    <s v="NO SOLICITADAS"/>
  </r>
  <r>
    <x v="8"/>
    <x v="30"/>
    <n v="10"/>
    <s v="PRODUCTOS DE ASEO Y LIMPIEZA"/>
    <s v="PAPEL HIGIENICO TAMAÑO INSTITUCIONAL"/>
    <n v="14111704"/>
    <s v="Mínima cuantía"/>
    <n v="1"/>
    <n v="3"/>
    <n v="250"/>
    <n v="3000000"/>
    <s v="UNIDAD"/>
    <s v="NO SOLICITADAS"/>
  </r>
  <r>
    <x v="8"/>
    <x v="30"/>
    <n v="10"/>
    <s v="PRODUCTOS DE ASEO Y LIMPIEZA"/>
    <s v="TOALLAS DE MANO "/>
    <n v="14111703"/>
    <s v="Mínima cuantía"/>
    <n v="1"/>
    <n v="3"/>
    <n v="200"/>
    <n v="3000000"/>
    <s v="UNIDAD"/>
    <s v="NO SOLICITADAS"/>
  </r>
  <r>
    <x v="8"/>
    <x v="30"/>
    <n v="10"/>
    <s v="PRODUCTOS DE ASEO Y LIMPIEZA"/>
    <s v="JABON LAVAPLATOS EN PASTA  X 1000 GR"/>
    <n v="53131608"/>
    <s v="Mínima cuantía"/>
    <n v="1"/>
    <n v="3"/>
    <n v="400"/>
    <n v="4400000"/>
    <s v="UNIDAD"/>
    <s v="NO SOLICITADAS"/>
  </r>
  <r>
    <x v="8"/>
    <x v="30"/>
    <n v="10"/>
    <s v="PRODUCTOS DE ASEO Y LIMPIEZA"/>
    <s v="JABON DETERGENTE EN POLVO 500 GRAMOS"/>
    <n v="53131608"/>
    <s v="Mínima cuantía"/>
    <n v="1"/>
    <n v="3"/>
    <n v="1000"/>
    <n v="4500000"/>
    <s v="UNIDAD"/>
    <s v="NO SOLICITADAS"/>
  </r>
  <r>
    <x v="8"/>
    <x v="30"/>
    <n v="10"/>
    <s v="PRODUCTOS DE ASEO Y LIMPIEZA"/>
    <s v="LIMPIADOR DE MANOS "/>
    <n v="53131608"/>
    <s v="Licitación pública"/>
    <n v="2"/>
    <n v="7"/>
    <n v="10"/>
    <n v="2380000"/>
    <s v="GALON"/>
    <s v="NO SOLICITADAS"/>
  </r>
  <r>
    <x v="8"/>
    <x v="30"/>
    <n v="10"/>
    <s v="PRODUCTOS DE ASEO Y LIMPIEZA"/>
    <s v="JABON LIQUIDO PARA ROPA"/>
    <n v="53131608"/>
    <s v="Licitación pública"/>
    <n v="2"/>
    <n v="7"/>
    <n v="5"/>
    <n v="178500"/>
    <s v="GALON"/>
    <s v="NO SOLICITADAS"/>
  </r>
  <r>
    <x v="8"/>
    <x v="30"/>
    <n v="10"/>
    <s v="PRODUCTOS DE ASEO Y LIMPIEZA"/>
    <s v="JABON LIQUIDO DESENGRASANTE"/>
    <n v="53131608"/>
    <s v="Licitación pública"/>
    <n v="2"/>
    <n v="7"/>
    <n v="15"/>
    <n v="357000"/>
    <s v="GALON"/>
    <s v="NO SOLICITADAS"/>
  </r>
  <r>
    <x v="8"/>
    <x v="30"/>
    <n v="10"/>
    <s v="PRODUCTOS DE ASEO Y LIMPIEZA"/>
    <s v="SHAMPOO PARA LAVADO AERONAVES"/>
    <n v="53131608"/>
    <s v="Licitación pública"/>
    <n v="2"/>
    <n v="7"/>
    <n v="4"/>
    <n v="15708000"/>
    <s v="GALON"/>
    <s v="NO SOLICITADAS"/>
  </r>
  <r>
    <x v="8"/>
    <x v="30"/>
    <n v="10"/>
    <s v="PRODUCTOS DE ASEO Y LIMPIEZA"/>
    <s v="VARSOL"/>
    <n v="12352105"/>
    <s v="Licitación pública"/>
    <n v="2"/>
    <n v="7"/>
    <n v="3"/>
    <n v="3498600"/>
    <s v="GALON"/>
    <s v="NO SOLICITADAS"/>
  </r>
  <r>
    <x v="8"/>
    <x v="30"/>
    <n v="10"/>
    <s v="PRODUCTOS DE ASEO Y LIMPIEZA"/>
    <s v="ALCOHOL ISOPROPILICO"/>
    <n v="12191601"/>
    <s v="Licitación pública"/>
    <n v="2"/>
    <n v="7"/>
    <n v="7"/>
    <n v="31654000"/>
    <s v="GALON"/>
    <s v="NO SOLICITADAS"/>
  </r>
  <r>
    <x v="8"/>
    <x v="30"/>
    <n v="10"/>
    <s v="PRODUCTOS DE ASEO Y LIMPIEZA"/>
    <s v="CEPILLO DE ALAMBRE DE ACERO"/>
    <n v="27111907"/>
    <s v="Licitación pública"/>
    <n v="2"/>
    <n v="7"/>
    <n v="10"/>
    <n v="226100"/>
    <s v="UNIDAD"/>
    <s v="NO SOLICITADAS"/>
  </r>
  <r>
    <x v="8"/>
    <x v="30"/>
    <n v="10"/>
    <s v="PRODUCTOS DE ASEO Y LIMPIEZA"/>
    <s v="ROLLO DE SABRA X 50 MTS"/>
    <n v="23131501"/>
    <s v="Licitación pública"/>
    <n v="2"/>
    <n v="7"/>
    <n v="1"/>
    <n v="95200"/>
    <s v="UNIDAD"/>
    <s v="NO SOLICITADAS"/>
  </r>
  <r>
    <x v="8"/>
    <x v="30"/>
    <n v="10"/>
    <s v="PRODUCTOS DE ASEO Y LIMPIEZA"/>
    <s v="TRAPOS"/>
    <n v="47131500"/>
    <s v="Licitación pública"/>
    <n v="2"/>
    <n v="7"/>
    <n v="2"/>
    <n v="136018"/>
    <s v="UNIDAD"/>
    <s v="NO SOLICITADAS"/>
  </r>
  <r>
    <x v="8"/>
    <x v="30"/>
    <n v="10"/>
    <s v="PRODUCTOS DE ASEO Y LIMPIEZA"/>
    <s v="TALCO"/>
    <n v="11101518"/>
    <s v="Licitación pública"/>
    <n v="2"/>
    <n v="7"/>
    <n v="5"/>
    <n v="1666000"/>
    <s v="KILOGRAMO"/>
    <s v="NO SOLICITADAS"/>
  </r>
  <r>
    <x v="8"/>
    <x v="30"/>
    <n v="10"/>
    <s v="PRODUCTOS DE ASEO Y LIMPIEZA"/>
    <s v="CHUPAS PARA BAÑO"/>
    <n v="40151500"/>
    <s v="Mínima cuantía"/>
    <n v="1"/>
    <n v="3"/>
    <n v="4"/>
    <n v="20000"/>
    <s v="UNIDAD"/>
    <s v="NO SOLICITADAS"/>
  </r>
  <r>
    <x v="8"/>
    <x v="30"/>
    <n v="10"/>
    <s v="PRODUCTOS DE ASEO Y LIMPIEZA"/>
    <s v="MINI CANECA VAIVEN PARA  BAÑO"/>
    <n v="47121804"/>
    <s v="Mínima cuantía"/>
    <n v="1"/>
    <n v="3"/>
    <n v="4"/>
    <n v="32000"/>
    <s v="UNIDAD"/>
    <s v="NO SOLICITADAS"/>
  </r>
  <r>
    <x v="8"/>
    <x v="30"/>
    <n v="10"/>
    <s v="PRODUCTOS DE ASEO Y LIMPIEZA"/>
    <s v="JABON DETERGENTE EN POLVO 500 GRAMOS"/>
    <n v="53131608"/>
    <s v="Mínima cuantía"/>
    <n v="1"/>
    <n v="3"/>
    <n v="12"/>
    <n v="54000"/>
    <s v="UNIDAD"/>
    <s v="NO SOLICITADAS"/>
  </r>
  <r>
    <x v="8"/>
    <x v="30"/>
    <n v="10"/>
    <s v="PRODUCTOS DE ASEO Y LIMPIEZA"/>
    <s v="RECOGEDOR"/>
    <n v="47131601"/>
    <s v="Mínima cuantía"/>
    <n v="1"/>
    <n v="3"/>
    <n v="10"/>
    <n v="60000"/>
    <s v="UNIDAD"/>
    <s v="NO SOLICITADAS"/>
  </r>
  <r>
    <x v="8"/>
    <x v="30"/>
    <n v="10"/>
    <s v="PRODUCTOS DE ASEO Y LIMPIEZA"/>
    <s v="LIMPIAVIDRIO EN ATOMIZADOR 500 CC"/>
    <n v="42281704"/>
    <s v="Mínima cuantía"/>
    <n v="1"/>
    <n v="3"/>
    <n v="12"/>
    <n v="67200"/>
    <s v="UNIDAD"/>
    <s v="NO SOLICITADAS"/>
  </r>
  <r>
    <x v="8"/>
    <x v="30"/>
    <n v="10"/>
    <s v="PRODUCTOS DE ASEO Y LIMPIEZA"/>
    <s v="GUANTE DE CAUCHO ASEO"/>
    <n v="48102107"/>
    <s v="Mínima cuantía"/>
    <n v="1"/>
    <n v="3"/>
    <n v="17"/>
    <n v="68000"/>
    <s v="UNIDAD"/>
    <s v="NO SOLICITADAS"/>
  </r>
  <r>
    <x v="8"/>
    <x v="30"/>
    <n v="10"/>
    <s v="PRODUCTOS DE ASEO Y LIMPIEZA"/>
    <s v="LIMPIONES   DE  TELA"/>
    <n v="47131502"/>
    <s v="Mínima cuantía"/>
    <n v="1"/>
    <n v="3"/>
    <n v="24"/>
    <n v="84000"/>
    <s v="UNIDAD"/>
    <s v="NO SOLICITADAS"/>
  </r>
  <r>
    <x v="8"/>
    <x v="30"/>
    <n v="10"/>
    <s v="PRODUCTOS DE ASEO Y LIMPIEZA"/>
    <s v="CERA NEUTRA"/>
    <n v="47131802"/>
    <s v="Mínima cuantía"/>
    <n v="1"/>
    <n v="3"/>
    <n v="6"/>
    <n v="108000"/>
    <s v="GALON"/>
    <s v="NO SOLICITADAS"/>
  </r>
  <r>
    <x v="8"/>
    <x v="30"/>
    <n v="10"/>
    <s v="PRODUCTOS DE ASEO Y LIMPIEZA"/>
    <s v="ESCOBAS"/>
    <n v="47131604"/>
    <s v="Mínima cuantía"/>
    <n v="1"/>
    <n v="3"/>
    <n v="20"/>
    <n v="110000"/>
    <s v="UNIDAD"/>
    <s v="NO SOLICITADAS"/>
  </r>
  <r>
    <x v="8"/>
    <x v="30"/>
    <n v="10"/>
    <s v="PRODUCTOS DE ASEO Y LIMPIEZA"/>
    <s v="JABON LIQUIDO PARA MANOS"/>
    <n v="53131608"/>
    <s v="Mínima cuantía"/>
    <n v="1"/>
    <n v="3"/>
    <n v="12"/>
    <n v="120000"/>
    <s v="GALON"/>
    <s v="NO SOLICITADAS"/>
  </r>
  <r>
    <x v="8"/>
    <x v="30"/>
    <n v="10"/>
    <s v="PRODUCTOS DE ASEO Y LIMPIEZA"/>
    <s v="JABON LIQUIDO  (PARA USO EN DISPENSADOR KIMBERLY)"/>
    <n v="53131608"/>
    <s v="Mínima cuantía"/>
    <n v="1"/>
    <n v="3"/>
    <n v="4"/>
    <n v="120000"/>
    <s v="UNIDAD"/>
    <s v="NO SOLICITADAS"/>
  </r>
  <r>
    <x v="8"/>
    <x v="30"/>
    <n v="10"/>
    <s v="PRODUCTOS DE ASEO Y LIMPIEZA"/>
    <s v="TRAPERO"/>
    <s v="47131500"/>
    <s v="Mínima cuantía"/>
    <n v="1"/>
    <n v="3"/>
    <n v="20"/>
    <n v="140000"/>
    <s v="UNIDAD"/>
    <s v="NO SOLICITADAS"/>
  </r>
  <r>
    <x v="8"/>
    <x v="30"/>
    <n v="10"/>
    <s v="PRODUCTOS DE ASEO Y LIMPIEZA"/>
    <s v="INSECTICIDA EN AEROSOL"/>
    <n v="10191509"/>
    <s v="Mínima cuantía"/>
    <n v="1"/>
    <n v="3"/>
    <n v="12"/>
    <n v="144000"/>
    <s v="UNIDAD"/>
    <s v="NO SOLICITADAS"/>
  </r>
  <r>
    <x v="8"/>
    <x v="30"/>
    <n v="10"/>
    <s v="PRODUCTOS DE ASEO Y LIMPIEZA"/>
    <s v="BLANQUEADOR"/>
    <n v="47131807"/>
    <s v="Mínima cuantía"/>
    <n v="1"/>
    <n v="3"/>
    <n v="12"/>
    <n v="144000"/>
    <s v="GALON"/>
    <s v="NO SOLICITADAS"/>
  </r>
  <r>
    <x v="8"/>
    <x v="30"/>
    <n v="10"/>
    <s v="PRODUCTOS DE ASEO Y LIMPIEZA"/>
    <s v="PAPEL HIGIENICO TAMAÑO INSTITUCIONAL"/>
    <n v="14111704"/>
    <s v="Mínima cuantía"/>
    <n v="1"/>
    <n v="3"/>
    <n v="12"/>
    <n v="144000"/>
    <s v="UNIDAD"/>
    <s v="NO SOLICITADAS"/>
  </r>
  <r>
    <x v="8"/>
    <x v="30"/>
    <n v="10"/>
    <s v="PRODUCTOS DE ASEO Y LIMPIEZA"/>
    <s v="BALDE PLASTICO"/>
    <n v="47121804"/>
    <s v="Mínima cuantía"/>
    <n v="1"/>
    <n v="3"/>
    <n v="10"/>
    <n v="150000"/>
    <s v="UNIDAD"/>
    <s v="NO SOLICITADAS"/>
  </r>
  <r>
    <x v="8"/>
    <x v="30"/>
    <n v="10"/>
    <s v="PRODUCTOS DE ASEO Y LIMPIEZA"/>
    <s v="AMBIENTADOR EN AEROSOL"/>
    <n v="12161803"/>
    <s v="Mínima cuantía"/>
    <n v="1"/>
    <n v="3"/>
    <n v="24"/>
    <n v="168000"/>
    <s v="UNIDAD"/>
    <s v="NO SOLICITADAS"/>
  </r>
  <r>
    <x v="8"/>
    <x v="30"/>
    <n v="10"/>
    <s v="PRODUCTOS DE ASEO Y LIMPIEZA"/>
    <s v="PAPEL  HIGIENICO PEQUEÑO"/>
    <n v="14111704"/>
    <s v="Mínima cuantía"/>
    <n v="1"/>
    <n v="3"/>
    <n v="100"/>
    <n v="170000"/>
    <s v="UNIDAD"/>
    <s v="NO SOLICITADAS"/>
  </r>
  <r>
    <x v="8"/>
    <x v="30"/>
    <n v="10"/>
    <s v="PRODUCTOS DE ASEO Y LIMPIEZA"/>
    <s v="AMBIENTADOR ELECTRICO EN ACEITE(REPUESTO )"/>
    <n v="47131706"/>
    <s v="Mínima cuantía"/>
    <n v="1"/>
    <n v="3"/>
    <n v="24"/>
    <n v="216000"/>
    <s v="UNIDAD"/>
    <s v="NO SOLICITADAS"/>
  </r>
  <r>
    <x v="8"/>
    <x v="30"/>
    <n v="10"/>
    <s v="PRODUCTOS DE ASEO Y LIMPIEZA"/>
    <s v="AMBIENTADOR PARA PISOS"/>
    <n v="47131706"/>
    <s v="Mínima cuantía"/>
    <n v="1"/>
    <n v="3"/>
    <n v="20"/>
    <n v="280000"/>
    <s v="GALON"/>
    <s v="NO SOLICITADAS"/>
  </r>
  <r>
    <x v="8"/>
    <x v="30"/>
    <n v="10"/>
    <s v="PRODUCTOS DE ASEO Y LIMPIEZA"/>
    <s v="TOALLAS DE MANO "/>
    <n v="14111703"/>
    <s v="Mínima cuantía"/>
    <n v="1"/>
    <n v="3"/>
    <n v="40"/>
    <n v="600000"/>
    <s v="UNIDAD"/>
    <s v="NO SOLICITADAS"/>
  </r>
  <r>
    <x v="8"/>
    <x v="31"/>
    <n v="10"/>
    <s v="REPUESTOS"/>
    <s v="BOMBA DE ACEITE DE HUMO 12VDC 7,5 AMP."/>
    <n v="20101805"/>
    <s v="Licitación pública"/>
    <n v="2"/>
    <n v="7"/>
    <n v="2"/>
    <n v="714000"/>
    <s v="UNIDAD"/>
    <s v="NO SOLICITADAS"/>
  </r>
  <r>
    <x v="8"/>
    <x v="31"/>
    <n v="10"/>
    <s v="REPUESTOS"/>
    <s v="VALVULA REGULADURA ACEITE DE HUMO"/>
    <n v="20101805"/>
    <s v="Licitación pública"/>
    <n v="2"/>
    <n v="7"/>
    <n v="2"/>
    <n v="238000"/>
    <s v="UNIDAD"/>
    <s v="NO SOLICITADAS"/>
  </r>
  <r>
    <x v="8"/>
    <x v="31"/>
    <n v="10"/>
    <s v="REPUESTOS"/>
    <s v="SWITCH"/>
    <n v="20101805"/>
    <s v="Licitación pública"/>
    <n v="2"/>
    <n v="7"/>
    <n v="2"/>
    <n v="71400"/>
    <s v="UNIDAD"/>
    <s v="NO SOLICITADAS"/>
  </r>
  <r>
    <x v="8"/>
    <x v="31"/>
    <n v="10"/>
    <s v="REPUESTOS"/>
    <s v="INYECTOR DE ACEITE CON CUBIERTA PARA HUMO"/>
    <n v="20101805"/>
    <s v="Licitación pública"/>
    <n v="2"/>
    <n v="7"/>
    <n v="4"/>
    <n v="190400"/>
    <s v="UNIDAD"/>
    <s v="NO SOLICITADAS"/>
  </r>
  <r>
    <x v="8"/>
    <x v="31"/>
    <n v="10"/>
    <s v="REPUESTOS"/>
    <s v="BOQUILLAS PISTOLA CHERRY MAX"/>
    <n v="27111702"/>
    <s v="Licitación pública"/>
    <n v="2"/>
    <n v="7"/>
    <n v="1"/>
    <n v="4165000"/>
    <s v="UNIDAD"/>
    <s v="NO SOLICITADAS"/>
  </r>
  <r>
    <x v="8"/>
    <x v="31"/>
    <n v="10"/>
    <s v="REPUESTOS"/>
    <s v="PUNTAS PHILLIPS NO. 1"/>
    <n v="27111701"/>
    <s v="Licitación pública"/>
    <n v="2"/>
    <n v="7"/>
    <n v="50"/>
    <n v="178500"/>
    <s v="UNIDAD"/>
    <s v="NO SOLICITADAS"/>
  </r>
  <r>
    <x v="8"/>
    <x v="31"/>
    <n v="10"/>
    <s v="REPUESTOS"/>
    <s v="PUNTA PLANA"/>
    <n v="27111701"/>
    <s v="Licitación pública"/>
    <n v="2"/>
    <n v="7"/>
    <n v="50"/>
    <n v="178500"/>
    <s v="UNIDAD"/>
    <s v="NO SOLICITADAS"/>
  </r>
  <r>
    <x v="8"/>
    <x v="31"/>
    <n v="10"/>
    <s v="REPUESTOS"/>
    <s v="PUNTAS PHILLIPS NO. 2"/>
    <n v="27111701"/>
    <s v="Licitación pública"/>
    <n v="2"/>
    <n v="7"/>
    <n v="100"/>
    <n v="357000"/>
    <s v="UNIDAD"/>
    <s v="NO SOLICITADAS"/>
  </r>
  <r>
    <x v="8"/>
    <x v="31"/>
    <n v="10"/>
    <s v="REPUESTOS"/>
    <s v="ADAPTADOR PITOT   T-90 "/>
    <n v="27112822"/>
    <s v="Licitación pública"/>
    <n v="2"/>
    <n v="7"/>
    <n v="1"/>
    <n v="452200"/>
    <s v="UNIDAD"/>
    <s v="NO SOLICITADAS"/>
  </r>
  <r>
    <x v="8"/>
    <x v="31"/>
    <n v="10"/>
    <s v="REPUESTOS"/>
    <s v="ADAPTADOR PITOT   T-41"/>
    <n v="27112822"/>
    <s v="Licitación pública"/>
    <n v="2"/>
    <n v="7"/>
    <n v="1"/>
    <n v="452200"/>
    <s v="UNIDAD"/>
    <s v="NO SOLICITADAS"/>
  </r>
  <r>
    <x v="8"/>
    <x v="31"/>
    <n v="10"/>
    <s v="REPUESTOS"/>
    <s v="CABLE, AC POWER, 5M (115V US PLUG)"/>
    <n v="39121435"/>
    <s v="Licitación pública"/>
    <n v="2"/>
    <n v="7"/>
    <n v="1"/>
    <n v="214200"/>
    <s v="UNIDAD"/>
    <s v="NO SOLICITADAS"/>
  </r>
  <r>
    <x v="8"/>
    <x v="31"/>
    <n v="10"/>
    <s v="REPUESTOS"/>
    <s v="MANGERAS EQUPO PITOT ESTATICO"/>
    <n v="27111702"/>
    <s v="Licitación pública"/>
    <n v="2"/>
    <n v="7"/>
    <n v="2"/>
    <n v="809200"/>
    <s v="UNIDAD"/>
    <s v="NO SOLICITADAS"/>
  </r>
  <r>
    <x v="8"/>
    <x v="31"/>
    <n v="10"/>
    <s v="REPUESTOS"/>
    <s v="_x000a_ADAPTADOR PARA PRUEBAS PITOT ESTATICAS UH-60"/>
    <n v="39121006"/>
    <s v="Licitación pública"/>
    <n v="2"/>
    <n v="7"/>
    <n v="1"/>
    <n v="2380000"/>
    <s v="UNIDAD"/>
    <s v="NO SOLICITADAS"/>
  </r>
  <r>
    <x v="8"/>
    <x v="31"/>
    <n v="10"/>
    <s v="REPUESTOS"/>
    <s v="INDICADOR DE LUZ"/>
    <n v="31261501"/>
    <s v="Licitación pública"/>
    <n v="2"/>
    <n v="7"/>
    <n v="15"/>
    <n v="714000"/>
    <s v="UNIDAD"/>
    <s v="NO SOLICITADAS"/>
  </r>
  <r>
    <x v="8"/>
    <x v="31"/>
    <n v="10"/>
    <s v="REPUESTOS"/>
    <s v="SELECTOR DE SEGURO"/>
    <n v="31261501"/>
    <s v="Licitación pública"/>
    <n v="2"/>
    <n v="7"/>
    <n v="15"/>
    <n v="714000"/>
    <s v="UNIDAD"/>
    <s v="NO SOLICITADAS"/>
  </r>
  <r>
    <x v="8"/>
    <x v="31"/>
    <n v="10"/>
    <s v="REPUESTOS"/>
    <s v="RETENEDOR BOTON DE FRECUENCIA"/>
    <n v="31261501"/>
    <s v="Licitación pública"/>
    <n v="2"/>
    <n v="7"/>
    <n v="15"/>
    <n v="714000"/>
    <s v="UNIDAD"/>
    <s v="NO SOLICITADAS"/>
  </r>
  <r>
    <x v="8"/>
    <x v="31"/>
    <n v="10"/>
    <s v="REPUESTOS"/>
    <s v="INDICADOR DIAL FRECUENCIA"/>
    <n v="31261501"/>
    <s v="Licitación pública"/>
    <n v="2"/>
    <n v="7"/>
    <n v="15"/>
    <n v="714000"/>
    <s v="UNIDAD"/>
    <s v="NO SOLICITADAS"/>
  </r>
  <r>
    <x v="8"/>
    <x v="31"/>
    <n v="10"/>
    <s v="REPUESTOS"/>
    <s v="BOTON SELECTOR FRECUENCIA"/>
    <n v="31261501"/>
    <s v="Licitación pública"/>
    <n v="2"/>
    <n v="7"/>
    <n v="15"/>
    <n v="714000"/>
    <s v="UNIDAD"/>
    <s v="NO SOLICITADAS"/>
  </r>
  <r>
    <x v="8"/>
    <x v="31"/>
    <n v="10"/>
    <s v="REPUESTOS"/>
    <s v="SELLO PRINCIPAL"/>
    <n v="60102804"/>
    <s v="Licitación pública"/>
    <n v="2"/>
    <n v="7"/>
    <n v="15"/>
    <n v="714000"/>
    <s v="UNIDAD"/>
    <s v="NO SOLICITADAS"/>
  </r>
  <r>
    <x v="8"/>
    <x v="31"/>
    <n v="10"/>
    <s v="REPUESTOS"/>
    <s v="CONNECTOR DE 26 PINES"/>
    <n v="32151909"/>
    <s v="Licitación pública"/>
    <n v="2"/>
    <n v="7"/>
    <n v="10"/>
    <n v="476000"/>
    <s v="UNIDAD"/>
    <s v="NO SOLICITADAS"/>
  </r>
  <r>
    <x v="8"/>
    <x v="31"/>
    <n v="10"/>
    <s v="REPUESTOS"/>
    <s v="DISPLAY"/>
    <n v="43211906"/>
    <s v="Licitación pública"/>
    <n v="2"/>
    <n v="7"/>
    <n v="5"/>
    <n v="1190000"/>
    <s v="UNIDAD"/>
    <s v="NO SOLICITADAS"/>
  </r>
  <r>
    <x v="8"/>
    <x v="31"/>
    <n v="10"/>
    <s v="REPUESTOS"/>
    <s v="CUBIERTA FRONTAL MODELO 1 ESTANDAR"/>
    <n v="31261501"/>
    <s v="Licitación pública"/>
    <n v="2"/>
    <n v="7"/>
    <n v="10"/>
    <n v="476000"/>
    <s v="UNIDAD"/>
    <s v="NO SOLICITADAS"/>
  </r>
  <r>
    <x v="8"/>
    <x v="31"/>
    <n v="10"/>
    <s v="REPUESTOS"/>
    <s v="EMPAQUE EN O"/>
    <n v="60102804"/>
    <s v="Licitación pública"/>
    <n v="2"/>
    <n v="7"/>
    <n v="10"/>
    <n v="416500"/>
    <s v="UNIDAD"/>
    <s v="NO SOLICITADAS"/>
  </r>
  <r>
    <x v="8"/>
    <x v="31"/>
    <n v="10"/>
    <s v="REPUESTOS"/>
    <s v="CARCASA FRONTAL  REX 4663B"/>
    <n v="43221727"/>
    <s v="Licitación pública"/>
    <n v="2"/>
    <n v="7"/>
    <n v="5"/>
    <n v="1547000"/>
    <s v="UNIDAD"/>
    <s v="NO SOLICITADAS"/>
  </r>
  <r>
    <x v="8"/>
    <x v="31"/>
    <n v="10"/>
    <s v="REPUESTOS"/>
    <s v="CARCASA FRONTAL  XTS 5000"/>
    <n v="43221727"/>
    <s v="Licitación pública"/>
    <n v="2"/>
    <n v="7"/>
    <n v="5"/>
    <n v="1666000"/>
    <s v="UNIDAD"/>
    <s v="NO SOLICITADAS"/>
  </r>
  <r>
    <x v="8"/>
    <x v="31"/>
    <n v="10"/>
    <s v="REPUESTOS"/>
    <s v="CARGADOR IC-A6 REF: BC119N + AD101"/>
    <n v="43221727"/>
    <s v="Licitación pública"/>
    <n v="2"/>
    <n v="7"/>
    <n v="3"/>
    <n v="535500"/>
    <s v="UNIDAD"/>
    <s v="NO SOLICITADAS"/>
  </r>
  <r>
    <x v="8"/>
    <x v="31"/>
    <n v="10"/>
    <s v="REPUESTOS"/>
    <s v="GANCHOS APX 5000"/>
    <n v="43221727"/>
    <s v="Licitación pública"/>
    <n v="2"/>
    <n v="7"/>
    <n v="5"/>
    <n v="595000"/>
    <s v="UNIDAD"/>
    <s v="NO SOLICITADAS"/>
  </r>
  <r>
    <x v="8"/>
    <x v="31"/>
    <n v="10"/>
    <s v="REPUESTOS"/>
    <s v="CONO DE VIENTO (WIND SOCK)"/>
    <n v="43221727"/>
    <s v="Licitación pública"/>
    <n v="2"/>
    <n v="7"/>
    <n v="2"/>
    <n v="595000"/>
    <s v="UNIDAD"/>
    <s v="NO SOLICITADAS"/>
  </r>
  <r>
    <x v="8"/>
    <x v="31"/>
    <n v="10"/>
    <s v="REPUESTOS"/>
    <s v="BATERIA SATELITAL IRIDIUM 9505A"/>
    <n v="26111705"/>
    <s v="Licitación pública"/>
    <n v="2"/>
    <n v="7"/>
    <n v="3"/>
    <n v="928200"/>
    <s v="UNIDAD"/>
    <s v="NO SOLICITADAS"/>
  </r>
  <r>
    <x v="8"/>
    <x v="31"/>
    <n v="10"/>
    <s v="REPUESTOS"/>
    <s v="BOMBILLOS 30 W"/>
    <n v="41121515"/>
    <s v="Licitación pública"/>
    <n v="2"/>
    <n v="7"/>
    <n v="30"/>
    <n v="2499000"/>
    <s v="UNIDAD"/>
    <s v="NO SOLICITADAS"/>
  </r>
  <r>
    <x v="8"/>
    <x v="31"/>
    <n v="10"/>
    <s v="REPUESTOS"/>
    <s v="BOMBILLOS 45 W"/>
    <n v="41121515"/>
    <s v="Licitación pública"/>
    <n v="2"/>
    <n v="7"/>
    <n v="40"/>
    <n v="3808000"/>
    <s v="UNIDAD"/>
    <s v="NO SOLICITADAS"/>
  </r>
  <r>
    <x v="8"/>
    <x v="31"/>
    <n v="10"/>
    <s v="REPUESTOS"/>
    <s v="BOMBILLOS 120 W "/>
    <n v="41121515"/>
    <s v="Licitación pública"/>
    <n v="2"/>
    <n v="7"/>
    <n v="32"/>
    <n v="3046400"/>
    <s v="UNIDAD"/>
    <s v="NO SOLICITADAS"/>
  </r>
  <r>
    <x v="8"/>
    <x v="31"/>
    <n v="10"/>
    <s v="REPUESTOS"/>
    <s v="BOMBILLOS 200W CONECTOR PK30D"/>
    <n v="41121515"/>
    <s v="Licitación pública"/>
    <n v="2"/>
    <n v="7"/>
    <n v="32"/>
    <n v="3427200"/>
    <s v="UNIDAD"/>
    <s v="NO SOLICITADAS"/>
  </r>
  <r>
    <x v="8"/>
    <x v="31"/>
    <n v="10"/>
    <s v="REPUESTOS"/>
    <s v="PUNTAS PARA MULTIMETROS"/>
    <n v="41113630"/>
    <s v="Licitación pública"/>
    <n v="2"/>
    <n v="7"/>
    <n v="8"/>
    <n v="476000"/>
    <s v="UNIDAD"/>
    <s v="NO SOLICITADAS"/>
  </r>
  <r>
    <x v="8"/>
    <x v="31"/>
    <n v="10"/>
    <s v="REPUESTOS"/>
    <s v="PUNTA DE PERFORACIÓN 1/4 - 3/4"/>
    <n v="20111707"/>
    <s v="Licitación pública"/>
    <n v="2"/>
    <n v="7"/>
    <n v="3"/>
    <n v="1071000"/>
    <s v="UNIDAD"/>
    <s v="NO SOLICITADAS"/>
  </r>
  <r>
    <x v="8"/>
    <x v="31"/>
    <n v="10"/>
    <s v="REPUESTOS"/>
    <s v="KIT COPA SIERRAS "/>
    <n v="27112911"/>
    <s v="Licitación pública"/>
    <n v="2"/>
    <n v="7"/>
    <n v="1"/>
    <n v="755650"/>
    <s v="UNIDAD"/>
    <s v="NO SOLICITADAS"/>
  </r>
  <r>
    <x v="8"/>
    <x v="34"/>
    <n v="10"/>
    <s v="OTROS MATERIALES Y SUMINISTROS"/>
    <s v="LIMPIADOR CON PESA PARA OBOE "/>
    <n v="60131500"/>
    <s v="Mínima cuantía"/>
    <n v="3"/>
    <n v="4"/>
    <n v="1"/>
    <n v="42000"/>
    <s v="UNIDAD"/>
    <s v="NO SOLICITADAS"/>
  </r>
  <r>
    <x v="8"/>
    <x v="34"/>
    <n v="10"/>
    <s v="OTROS MATERIALES Y SUMINISTROS"/>
    <s v="LIMPIADOR Y BRILLADOR DE PLATILLOS"/>
    <n v="60131500"/>
    <s v="Mínima cuantía"/>
    <n v="3"/>
    <n v="4"/>
    <n v="1"/>
    <n v="42000"/>
    <s v="UNIDAD"/>
    <s v="NO SOLICITADAS"/>
  </r>
  <r>
    <x v="8"/>
    <x v="34"/>
    <n v="10"/>
    <s v="OTROS MATERIALES Y SUMINISTROS"/>
    <s v="HOJA DE CORCHO DE 1.5MM"/>
    <n v="60131500"/>
    <s v="Mínima cuantía"/>
    <n v="3"/>
    <n v="4"/>
    <n v="1"/>
    <n v="49350"/>
    <s v="UNIDAD"/>
    <s v="NO SOLICITADAS"/>
  </r>
  <r>
    <x v="8"/>
    <x v="34"/>
    <n v="10"/>
    <s v="OTROS MATERIALES Y SUMINISTROS"/>
    <s v="HOJA DE CORCHO DE 2.0MM"/>
    <n v="60131500"/>
    <s v="Mínima cuantía"/>
    <n v="3"/>
    <n v="4"/>
    <n v="1"/>
    <n v="57750"/>
    <s v="UNIDAD"/>
    <s v="NO SOLICITADAS"/>
  </r>
  <r>
    <x v="8"/>
    <x v="34"/>
    <n v="10"/>
    <s v="OTROS MATERIALES Y SUMINISTROS"/>
    <s v="APOYA PULGAR PARA FLAUTA TRAVERSA"/>
    <n v="60131500"/>
    <s v="Mínima cuantía"/>
    <n v="3"/>
    <n v="4"/>
    <n v="1"/>
    <n v="84000"/>
    <s v="UNIDAD"/>
    <s v="NO SOLICITADAS"/>
  </r>
  <r>
    <x v="8"/>
    <x v="34"/>
    <n v="10"/>
    <s v="OTROS MATERIALES Y SUMINISTROS"/>
    <s v="KIT DE MANTENIMIENTO FLAUTA/FLAUTÍN"/>
    <n v="60131500"/>
    <s v="Mínima cuantía"/>
    <n v="3"/>
    <n v="4"/>
    <n v="1"/>
    <n v="89250"/>
    <s v="UNIDAD"/>
    <s v="NO SOLICITADAS"/>
  </r>
  <r>
    <x v="8"/>
    <x v="34"/>
    <n v="10"/>
    <s v="OTROS MATERIALES Y SUMINISTROS"/>
    <s v="MASO PARA BOMBO DE MARCHA"/>
    <n v="60131507"/>
    <s v="Mínima cuantía"/>
    <n v="3"/>
    <n v="4"/>
    <n v="1"/>
    <n v="93687"/>
    <s v="UNIDAD"/>
    <s v="NO SOLICITADAS"/>
  </r>
  <r>
    <x v="8"/>
    <x v="34"/>
    <n v="10"/>
    <s v="OTROS MATERIALES Y SUMINISTROS"/>
    <s v="HOJA DE CORCHO DE 3.0MM"/>
    <n v="60131500"/>
    <s v="Mínima cuantía"/>
    <n v="3"/>
    <n v="4"/>
    <n v="1"/>
    <n v="99750"/>
    <s v="UNIDAD"/>
    <s v="NO SOLICITADAS"/>
  </r>
  <r>
    <x v="8"/>
    <x v="34"/>
    <n v="10"/>
    <s v="OTROS MATERIALES Y SUMINISTROS"/>
    <s v="TARJETA PVC BLANCO CALIBRE 30 (CAJAX500 TARJETAS)"/>
    <n v="32101617"/>
    <s v="Mínima cuantía"/>
    <n v="1"/>
    <n v="3"/>
    <n v="1"/>
    <n v="140000"/>
    <s v="UNIDAD"/>
    <s v="NO SOLICITADAS"/>
  </r>
  <r>
    <x v="8"/>
    <x v="34"/>
    <n v="10"/>
    <s v="OTROS MATERIALES Y SUMINISTROS"/>
    <s v="CORDEL PARA SAXOFÓN ALTO"/>
    <n v="60131518"/>
    <s v="Mínima cuantía"/>
    <n v="3"/>
    <n v="4"/>
    <n v="1"/>
    <n v="157500"/>
    <s v="UNIDAD"/>
    <s v="NO SOLICITADAS"/>
  </r>
  <r>
    <x v="8"/>
    <x v="34"/>
    <n v="10"/>
    <s v="OTROS MATERIALES Y SUMINISTROS"/>
    <s v="PARCHE SUPERIOR BLANCO DE 14&quot; PARA REDOBLANTE, GRANADERA Y CAJA"/>
    <n v="60131507"/>
    <s v="Mínima cuantía"/>
    <n v="3"/>
    <n v="4"/>
    <n v="2"/>
    <n v="178500"/>
    <s v="UNIDAD"/>
    <s v="NO SOLICITADAS"/>
  </r>
  <r>
    <x v="8"/>
    <x v="34"/>
    <n v="10"/>
    <s v="OTROS MATERIALES Y SUMINISTROS"/>
    <s v="PARCHE INFERIOR TRANSPARENTE DE 14&quot; PARA REDOBLANTE, GRANADERA Y CAJA"/>
    <n v="60131507"/>
    <s v="Mínima cuantía"/>
    <n v="3"/>
    <n v="4"/>
    <n v="2"/>
    <n v="178500"/>
    <s v="UNIDAD"/>
    <s v="NO SOLICITADAS"/>
  </r>
  <r>
    <x v="8"/>
    <x v="34"/>
    <n v="10"/>
    <s v="OTROS MATERIALES Y SUMINISTROS"/>
    <s v="BAQUETAS PARA REDOBLANTE DE MARCHA"/>
    <n v="60131520"/>
    <s v="Mínima cuantía"/>
    <n v="3"/>
    <n v="4"/>
    <n v="4"/>
    <n v="184800"/>
    <s v="UNIDAD"/>
    <s v="NO SOLICITADAS"/>
  </r>
  <r>
    <x v="8"/>
    <x v="34"/>
    <n v="10"/>
    <s v="OTROS MATERIALES Y SUMINISTROS"/>
    <s v="CARGADOR PARA CLARINETE BAJO"/>
    <n v="60131518"/>
    <s v="Mínima cuantía"/>
    <n v="3"/>
    <n v="4"/>
    <n v="1"/>
    <n v="189000"/>
    <s v="UNIDAD"/>
    <s v="NO SOLICITADAS"/>
  </r>
  <r>
    <x v="8"/>
    <x v="34"/>
    <n v="10"/>
    <s v="OTROS MATERIALES Y SUMINISTROS"/>
    <s v="PARCHE PARA BOMBO DE 24” "/>
    <n v="60131507"/>
    <s v="Mínima cuantía"/>
    <n v="3"/>
    <n v="4"/>
    <n v="2"/>
    <n v="220500"/>
    <s v="UNIDAD"/>
    <s v="NO SOLICITADAS"/>
  </r>
  <r>
    <x v="8"/>
    <x v="34"/>
    <n v="10"/>
    <s v="OTROS MATERIALES Y SUMINISTROS"/>
    <s v="ALMOHADILLA  PARA PULGAR"/>
    <n v="60131500"/>
    <s v="Mínima cuantía"/>
    <n v="3"/>
    <n v="4"/>
    <n v="9"/>
    <n v="236250"/>
    <s v="UNIDAD"/>
    <s v="NO SOLICITADAS"/>
  </r>
  <r>
    <x v="8"/>
    <x v="34"/>
    <n v="10"/>
    <s v="OTROS MATERIALES Y SUMINISTROS"/>
    <s v="BUJIA DOS TIEMPOS"/>
    <n v="26101700"/>
    <s v="Mínima cuantía"/>
    <n v="2"/>
    <n v="4"/>
    <n v="40"/>
    <n v="252000"/>
    <s v="UNIDAD"/>
    <s v="NO SOLICITADAS"/>
  </r>
  <r>
    <x v="8"/>
    <x v="34"/>
    <n v="10"/>
    <s v="OTROS MATERIALES Y SUMINISTROS"/>
    <s v="TUERCAS PARA GUADAÑA "/>
    <n v="31161700"/>
    <s v="Mínima cuantía"/>
    <n v="2"/>
    <n v="4"/>
    <n v="40"/>
    <n v="252000"/>
    <s v="UNIDAD"/>
    <s v="NO SOLICITADAS"/>
  </r>
  <r>
    <x v="8"/>
    <x v="34"/>
    <n v="10"/>
    <s v="OTROS MATERIALES Y SUMINISTROS"/>
    <s v="TUERCAS PARA GUADAÑA"/>
    <n v="31161700"/>
    <s v="Mínima cuantía"/>
    <n v="2"/>
    <n v="4"/>
    <n v="40"/>
    <n v="252000"/>
    <s v="UNIDAD"/>
    <s v="NO SOLICITADAS"/>
  </r>
  <r>
    <x v="8"/>
    <x v="34"/>
    <n v="10"/>
    <s v="OTROS MATERIALES Y SUMINISTROS"/>
    <s v="CONECTOR BNC DE PRESION PARA CABLE RG 6"/>
    <n v="39121405"/>
    <s v="Mínima cuantía"/>
    <n v="1"/>
    <n v="3"/>
    <n v="100"/>
    <n v="262500"/>
    <s v="UNIDAD"/>
    <s v="NO SOLICITADAS"/>
  </r>
  <r>
    <x v="8"/>
    <x v="34"/>
    <n v="10"/>
    <s v="OTROS MATERIALES Y SUMINISTROS"/>
    <s v="LIMPIADOR CON PESA PARA CLARINETE SOPRANO EN SIB"/>
    <n v="60131500"/>
    <s v="Mínima cuantía"/>
    <n v="3"/>
    <n v="4"/>
    <n v="6"/>
    <n v="308700"/>
    <s v="UNIDAD"/>
    <s v="NO SOLICITADAS"/>
  </r>
  <r>
    <x v="8"/>
    <x v="34"/>
    <n v="10"/>
    <s v="OTROS MATERIALES Y SUMINISTROS"/>
    <s v="BOQUILLA SAXOFÓN ALTO"/>
    <n v="60131509"/>
    <s v="Mínima cuantía"/>
    <n v="3"/>
    <n v="4"/>
    <n v="1"/>
    <n v="341250"/>
    <s v="UNIDAD"/>
    <s v="NO SOLICITADAS"/>
  </r>
  <r>
    <x v="8"/>
    <x v="34"/>
    <n v="10"/>
    <s v="OTROS MATERIALES Y SUMINISTROS"/>
    <s v="SET DE ZAPATILLAS COMPLETO PARA SAXOFÓN BARÍTONO YAMAHA YAB-62"/>
    <n v="60131500"/>
    <s v="Mínima cuantía"/>
    <n v="3"/>
    <n v="4"/>
    <n v="1"/>
    <n v="367500"/>
    <s v="UNIDAD"/>
    <s v="NO SOLICITADAS"/>
  </r>
  <r>
    <x v="8"/>
    <x v="34"/>
    <n v="10"/>
    <s v="OTROS MATERIALES Y SUMINISTROS"/>
    <s v="ABRAZADERA SAXOFÓN ALTO "/>
    <n v="60131500"/>
    <s v="Mínima cuantía"/>
    <n v="3"/>
    <n v="4"/>
    <n v="1"/>
    <n v="378000"/>
    <s v="UNIDAD"/>
    <s v="NO SOLICITADAS"/>
  </r>
  <r>
    <x v="8"/>
    <x v="34"/>
    <n v="10"/>
    <s v="OTROS MATERIALES Y SUMINISTROS"/>
    <s v="PROTECTOR ADHESIVO PARA EL BISEL DE LA FLAUTA"/>
    <n v="60131500"/>
    <s v="Mínima cuantía"/>
    <n v="3"/>
    <n v="4"/>
    <n v="40"/>
    <n v="420000"/>
    <s v="UNIDAD"/>
    <s v="NO SOLICITADAS"/>
  </r>
  <r>
    <x v="8"/>
    <x v="34"/>
    <n v="10"/>
    <s v="OTROS MATERIALES Y SUMINISTROS"/>
    <s v="BROCHE DORADO DE LUJO CON ESCUDOS REPUBLICA DE COLOMBIA, FAC Y EMAVI"/>
    <n v="53141507"/>
    <s v="Mínima cuantía"/>
    <n v="3"/>
    <n v="3"/>
    <n v="3"/>
    <n v="449820"/>
    <s v="UNIDAD"/>
    <s v="NO SOLICITADAS"/>
  </r>
  <r>
    <x v="8"/>
    <x v="34"/>
    <n v="10"/>
    <s v="OTROS MATERIALES Y SUMINISTROS"/>
    <s v="CINTA DE SEGURIDAD AMARILLA ROLLO"/>
    <n v="41122703"/>
    <s v="Mínima cuantía"/>
    <n v="3"/>
    <n v="3"/>
    <n v="10"/>
    <n v="450000"/>
    <s v="UNIDAD"/>
    <s v="NO SOLICITADAS"/>
  </r>
  <r>
    <x v="8"/>
    <x v="34"/>
    <n v="10"/>
    <s v="OTROS MATERIALES Y SUMINISTROS"/>
    <s v="BOQUILLA PARA TROMPETA EN SI BEMOL"/>
    <n v="60131509"/>
    <s v="Mínima cuantía"/>
    <n v="3"/>
    <n v="4"/>
    <n v="1"/>
    <n v="472500"/>
    <s v="UNIDAD"/>
    <s v="NO SOLICITADAS"/>
  </r>
  <r>
    <x v="8"/>
    <x v="34"/>
    <n v="10"/>
    <s v="OTROS MATERIALES Y SUMINISTROS"/>
    <s v="CAÑA SAXOFON SOPRANO # 3"/>
    <n v="60131502"/>
    <s v="Mínima cuantía"/>
    <n v="3"/>
    <n v="4"/>
    <n v="40"/>
    <n v="504000"/>
    <s v="UNIDAD"/>
    <s v="NO SOLICITADAS"/>
  </r>
  <r>
    <x v="8"/>
    <x v="34"/>
    <n v="10"/>
    <s v="OTROS MATERIALES Y SUMINISTROS"/>
    <s v="BOQUILLA SAXOFÓN TENOR "/>
    <n v="60131509"/>
    <s v="Mínima cuantía"/>
    <n v="3"/>
    <n v="4"/>
    <n v="1"/>
    <n v="514500"/>
    <s v="UNIDAD"/>
    <s v="NO SOLICITADAS"/>
  </r>
  <r>
    <x v="8"/>
    <x v="34"/>
    <n v="10"/>
    <s v="OTROS MATERIALES Y SUMINISTROS"/>
    <s v="FARGO PELICULA DE IMPRESIÓN TRASNPARENTE PARA IMPRESORA HDP"/>
    <n v="14121700"/>
    <s v="Mínima cuantía"/>
    <n v="1"/>
    <n v="3"/>
    <n v="1"/>
    <n v="523740"/>
    <s v="UNIDAD"/>
    <s v="NO SOLICITADAS"/>
  </r>
  <r>
    <x v="8"/>
    <x v="34"/>
    <n v="10"/>
    <s v="OTROS MATERIALES Y SUMINISTROS"/>
    <s v="CAÑA SAXOFON BARÍTONO # 3 "/>
    <n v="60131502"/>
    <s v="Mínima cuantía"/>
    <n v="3"/>
    <n v="4"/>
    <n v="20"/>
    <n v="588000"/>
    <s v="UNIDAD"/>
    <s v="NO SOLICITADAS"/>
  </r>
  <r>
    <x v="8"/>
    <x v="34"/>
    <n v="10"/>
    <s v="OTROS MATERIALES Y SUMINISTROS"/>
    <s v="PROTECTOR PARA BOQUILLA"/>
    <n v="60131500"/>
    <s v="Mínima cuantía"/>
    <n v="3"/>
    <n v="4"/>
    <n v="60"/>
    <n v="630000"/>
    <s v="UNIDAD"/>
    <s v="NO SOLICITADAS"/>
  </r>
  <r>
    <x v="8"/>
    <x v="34"/>
    <n v="10"/>
    <s v="OTROS MATERIALES Y SUMINISTROS"/>
    <s v="CABLE UTP NIVEL 6"/>
    <n v="43223303"/>
    <s v="Mínima cuantía"/>
    <n v="1"/>
    <n v="3"/>
    <n v="300"/>
    <n v="684900"/>
    <s v="METRO"/>
    <s v="NO SOLICITADAS"/>
  </r>
  <r>
    <x v="8"/>
    <x v="34"/>
    <n v="10"/>
    <s v="OTROS MATERIALES Y SUMINISTROS"/>
    <s v="CABLE COAXIAL RG 6"/>
    <n v="43223303"/>
    <s v="Mínima cuantía"/>
    <n v="1"/>
    <n v="3"/>
    <n v="300"/>
    <n v="724500"/>
    <s v="METRO"/>
    <s v="NO SOLICITADAS"/>
  </r>
  <r>
    <x v="8"/>
    <x v="34"/>
    <n v="10"/>
    <s v="OTROS MATERIALES Y SUMINISTROS"/>
    <s v="SET DE ZAPATILLAS COMPLETO PARA SAXOFÓN ALTO YAMAHA YAS-62"/>
    <n v="60131500"/>
    <s v="Mínima cuantía"/>
    <n v="3"/>
    <n v="4"/>
    <n v="2"/>
    <n v="735000"/>
    <s v="UNIDAD"/>
    <s v="NO SOLICITADAS"/>
  </r>
  <r>
    <x v="8"/>
    <x v="34"/>
    <n v="10"/>
    <s v="OTROS MATERIALES Y SUMINISTROS"/>
    <s v="SET DE ZAPATILLAS COMPLETO PARA SAXOFÓN TENOR YAMAHA YAT-62"/>
    <n v="60131500"/>
    <s v="Mínima cuantía"/>
    <n v="3"/>
    <n v="4"/>
    <n v="2"/>
    <n v="735000"/>
    <s v="UNIDAD"/>
    <s v="NO SOLICITADAS"/>
  </r>
  <r>
    <x v="8"/>
    <x v="34"/>
    <n v="10"/>
    <s v="OTROS MATERIALES Y SUMINISTROS"/>
    <s v="CAÑA CLARINETE BAJO #3"/>
    <n v="60131502"/>
    <s v="Mínima cuantía"/>
    <n v="3"/>
    <n v="4"/>
    <n v="40"/>
    <n v="756000"/>
    <s v="UNIDAD"/>
    <s v="NO SOLICITADAS"/>
  </r>
  <r>
    <x v="8"/>
    <x v="34"/>
    <n v="10"/>
    <s v="OTROS MATERIALES Y SUMINISTROS"/>
    <s v="BANDERAS DE COLOMBIA PARA EXTERIORES ASTA DE HONORES"/>
    <n v="55121715"/>
    <s v="Mínima cuantía"/>
    <n v="3"/>
    <n v="3"/>
    <n v="1"/>
    <n v="774690"/>
    <s v="UNIDAD"/>
    <s v="NO SOLICITADAS"/>
  </r>
  <r>
    <x v="8"/>
    <x v="34"/>
    <n v="10"/>
    <s v="OTROS MATERIALES Y SUMINISTROS"/>
    <s v="PAÑO INSTRUMENTOS PLATEADOS "/>
    <n v="60131500"/>
    <s v="Mínima cuantía"/>
    <n v="3"/>
    <n v="4"/>
    <n v="12"/>
    <n v="952560"/>
    <s v="UNIDAD"/>
    <s v="NO SOLICITADAS"/>
  </r>
  <r>
    <x v="8"/>
    <x v="34"/>
    <n v="10"/>
    <s v="OTROS MATERIALES Y SUMINISTROS"/>
    <s v="BOQUILLA PARA TUBA "/>
    <n v="60131509"/>
    <s v="Mínima cuantía"/>
    <n v="3"/>
    <n v="4"/>
    <n v="2"/>
    <n v="1029000"/>
    <s v="UNIDAD"/>
    <s v="NO SOLICITADAS"/>
  </r>
  <r>
    <x v="8"/>
    <x v="34"/>
    <n v="10"/>
    <s v="OTROS MATERIALES Y SUMINISTROS"/>
    <s v="BANDERINES DE GRADOS (BRG, CR,TC, MY, CT, TE Y ST)"/>
    <n v="55121715"/>
    <s v="Mínima cuantía"/>
    <n v="3"/>
    <n v="3"/>
    <n v="7"/>
    <n v="1049580"/>
    <s v="UNIDAD"/>
    <s v="NO SOLICITADAS"/>
  </r>
  <r>
    <x v="8"/>
    <x v="34"/>
    <n v="10"/>
    <s v="OTROS MATERIALES Y SUMINISTROS"/>
    <s v="CAÑA SAXOFON ALTO # 3 "/>
    <n v="60131502"/>
    <s v="Mínima cuantía"/>
    <n v="3"/>
    <n v="4"/>
    <n v="80"/>
    <n v="1092000"/>
    <s v="UNIDAD"/>
    <s v="NO SOLICITADAS"/>
  </r>
  <r>
    <x v="8"/>
    <x v="34"/>
    <n v="10"/>
    <s v="OTROS MATERIALES Y SUMINISTROS"/>
    <s v="BASE PARA ASTA DE BANDERA INDIVIDUAL"/>
    <n v="55121905"/>
    <s v="Mínima cuantía"/>
    <n v="3"/>
    <n v="3"/>
    <n v="8"/>
    <n v="1199520"/>
    <s v="UNIDAD"/>
    <s v="NO SOLICITADAS"/>
  </r>
  <r>
    <x v="8"/>
    <x v="34"/>
    <n v="10"/>
    <s v="OTROS MATERIALES Y SUMINISTROS"/>
    <s v="CAÑA CLARINETE  SOPRANO # 3 1/2"/>
    <n v="60131502"/>
    <s v="Mínima cuantía"/>
    <n v="3"/>
    <n v="4"/>
    <n v="120"/>
    <n v="1512000"/>
    <s v="UNIDAD"/>
    <s v="NO SOLICITADAS"/>
  </r>
  <r>
    <x v="8"/>
    <x v="34"/>
    <n v="10"/>
    <s v="OTROS MATERIALES Y SUMINISTROS"/>
    <s v="BANDERA PARA EXTERIORES ALOJAMIENTOS  DE CADETES"/>
    <n v="55121715"/>
    <s v="Mínima cuantía"/>
    <n v="3"/>
    <n v="3"/>
    <n v="6"/>
    <n v="1649340"/>
    <s v="UNIDAD"/>
    <s v="NO SOLICITADAS"/>
  </r>
  <r>
    <x v="8"/>
    <x v="34"/>
    <n v="10"/>
    <s v="OTROS MATERIALES Y SUMINISTROS"/>
    <s v="BANDERAS PARA INTERIORES COLOMBIA, FAC Y EMAVI"/>
    <n v="55121715"/>
    <s v="Mínima cuantía"/>
    <n v="3"/>
    <n v="3"/>
    <n v="3"/>
    <n v="1686825"/>
    <s v="UNIDAD"/>
    <s v="NO SOLICITADAS"/>
  </r>
  <r>
    <x v="8"/>
    <x v="34"/>
    <n v="10"/>
    <s v="OTROS MATERIALES Y SUMINISTROS"/>
    <s v="CAÑA SAXOFON TENOR # 3 "/>
    <n v="60131502"/>
    <s v="Mínima cuantía"/>
    <n v="3"/>
    <n v="4"/>
    <n v="90"/>
    <n v="1701000"/>
    <s v="UNIDAD"/>
    <s v="NO SOLICITADAS"/>
  </r>
  <r>
    <x v="8"/>
    <x v="34"/>
    <n v="10"/>
    <s v="OTROS MATERIALES Y SUMINISTROS"/>
    <s v="CAÑA CLARINETE SOPRANO #3 "/>
    <n v="60131502"/>
    <s v="Mínima cuantía"/>
    <n v="3"/>
    <n v="4"/>
    <n v="140"/>
    <n v="1764000"/>
    <s v="UNIDAD"/>
    <s v="NO SOLICITADAS"/>
  </r>
  <r>
    <x v="8"/>
    <x v="34"/>
    <n v="10"/>
    <s v="OTROS MATERIALES Y SUMINISTROS"/>
    <s v="BANDERA PARA EXTERIORES COLOMBIA PARA EL CAMPO DE PARADAS "/>
    <n v="55121715"/>
    <s v="Mínima cuantía"/>
    <n v="3"/>
    <n v="3"/>
    <n v="1"/>
    <n v="1811775"/>
    <s v="UNIDAD"/>
    <s v="NO SOLICITADAS"/>
  </r>
  <r>
    <x v="8"/>
    <x v="34"/>
    <n v="10"/>
    <s v="OTROS MATERIALES Y SUMINISTROS"/>
    <s v="PORTA ESTANDARTE PARA BANDERAS DE CEREMONIAS Y DESFILES"/>
    <n v="55121715"/>
    <s v="Mínima cuantía"/>
    <n v="3"/>
    <n v="3"/>
    <n v="6"/>
    <n v="1874250"/>
    <s v="UNIDAD"/>
    <s v="NO SOLICITADAS"/>
  </r>
  <r>
    <x v="8"/>
    <x v="34"/>
    <n v="10"/>
    <s v="OTROS MATERIALES Y SUMINISTROS"/>
    <s v="BANDERAS PARA EXTERIORES ASTA DE HONORES FAC Y EMAVI"/>
    <n v="55121715"/>
    <s v="Mínima cuantía"/>
    <n v="3"/>
    <n v="3"/>
    <n v="2"/>
    <n v="1999200"/>
    <s v="UNIDAD"/>
    <s v="NO SOLICITADAS"/>
  </r>
  <r>
    <x v="8"/>
    <x v="34"/>
    <n v="10"/>
    <s v="OTROS MATERIALES Y SUMINISTROS"/>
    <s v="FARGO PELICULA DE LAMINACION HOLOGRAFICO POLYGUARD TRASNPARENTE "/>
    <n v="44103100"/>
    <s v="Mínima cuantía"/>
    <n v="1"/>
    <n v="3"/>
    <n v="4"/>
    <n v="2241120"/>
    <s v="UNIDAD"/>
    <s v="NO SOLICITADAS"/>
  </r>
  <r>
    <x v="8"/>
    <x v="34"/>
    <n v="10"/>
    <s v="OTROS MATERIALES Y SUMINISTROS"/>
    <s v="CABLE ELECTRICO ENCAUCHETADO 3 X 12"/>
    <n v="39131709"/>
    <s v="Mínima cuantía"/>
    <n v="1"/>
    <n v="3"/>
    <n v="300"/>
    <n v="2243400"/>
    <s v="METRO"/>
    <s v="NO SOLICITADAS"/>
  </r>
  <r>
    <x v="8"/>
    <x v="34"/>
    <n v="10"/>
    <s v="OTROS MATERIALES Y SUMINISTROS"/>
    <s v="YOYO POLICUT PARA GUADAÑA NEGRO MANUAL"/>
    <n v="24141706"/>
    <s v="Mínima cuantía"/>
    <n v="2"/>
    <n v="4"/>
    <n v="50"/>
    <n v="2310000"/>
    <s v="UNIDAD"/>
    <s v="NO SOLICITADAS"/>
  </r>
  <r>
    <x v="8"/>
    <x v="34"/>
    <n v="10"/>
    <s v="OTROS MATERIALES Y SUMINISTROS"/>
    <s v="FARGO HDP COLOR RIBBON YMCFK"/>
    <n v="44103101"/>
    <s v="Mínima cuantía"/>
    <n v="1"/>
    <n v="3"/>
    <n v="4"/>
    <n v="3235008"/>
    <s v="UNIDAD"/>
    <s v="NO SOLICITADAS"/>
  </r>
  <r>
    <x v="8"/>
    <x v="34"/>
    <n v="10"/>
    <s v="OTROS MATERIALES Y SUMINISTROS"/>
    <s v="ASTA PARA BANDERA CON MOHARRA"/>
    <n v="55121905"/>
    <s v="Mínima cuantía"/>
    <n v="3"/>
    <n v="3"/>
    <n v="12"/>
    <n v="3598560"/>
    <s v="UNIDAD"/>
    <s v="NO SOLICITADAS"/>
  </r>
  <r>
    <x v="8"/>
    <x v="34"/>
    <n v="10"/>
    <s v="OTROS MATERIALES Y SUMINISTROS"/>
    <s v="BANDERA PARA EXTERIORES  FAC Y EMAVI PARA EL CAMPO DE PARADAS "/>
    <n v="55121715"/>
    <s v="Mínima cuantía"/>
    <n v="3"/>
    <n v="3"/>
    <n v="2"/>
    <n v="4498200"/>
    <s v="UNIDAD"/>
    <s v="NO SOLICITADAS"/>
  </r>
  <r>
    <x v="8"/>
    <x v="34"/>
    <n v="10"/>
    <s v="OTROS MATERIALES Y SUMINISTROS"/>
    <s v="NYLON NEGRO 3,3 ML X ROLLO DE 500 MTS"/>
    <n v="31151504"/>
    <s v="Mínima cuantía"/>
    <n v="2"/>
    <n v="4"/>
    <n v="15"/>
    <n v="4536000"/>
    <s v="UNIDAD"/>
    <s v="NO SOLICITADAS"/>
  </r>
  <r>
    <x v="8"/>
    <x v="34"/>
    <n v="10"/>
    <s v="OTROS MATERIALES Y SUMINISTROS"/>
    <s v="TARJETA BLANCA MIFARE 4K NUID 4 BYTES "/>
    <n v="32101617"/>
    <s v="Mínima cuantía"/>
    <n v="1"/>
    <n v="3"/>
    <n v="600"/>
    <n v="4903200"/>
    <s v="UNIDAD"/>
    <s v="NO SOLICITADAS"/>
  </r>
  <r>
    <x v="8"/>
    <x v="34"/>
    <n v="10"/>
    <s v="OTROS MATERIALES Y SUMINISTROS"/>
    <s v="BANDERÍN PARA INSTRUMENTOS MUSICALES DE BANDA MARCIAL"/>
    <n v="55121714"/>
    <s v="Mínima cuantía"/>
    <n v="3"/>
    <n v="3"/>
    <n v="120"/>
    <n v="17992800"/>
    <s v="UNIDAD"/>
    <s v="NO SOLICITADAS"/>
  </r>
  <r>
    <x v="8"/>
    <x v="34"/>
    <n v="16"/>
    <s v="OTROS MATERIALES Y SUMINISTROS"/>
    <s v="RESISTENCIAS"/>
    <n v="32121600"/>
    <s v="Mínima cuantía"/>
    <n v="4"/>
    <n v="7"/>
    <n v="250"/>
    <n v="12500"/>
    <s v="UNIDAD"/>
    <s v="NO SOLICITADAS"/>
  </r>
  <r>
    <x v="8"/>
    <x v="34"/>
    <n v="16"/>
    <s v="OTROS MATERIALES Y SUMINISTROS"/>
    <s v="BOMBILLOS LED"/>
    <n v="39112102"/>
    <s v="Mínima cuantía"/>
    <n v="4"/>
    <n v="7"/>
    <n v="100"/>
    <n v="15000"/>
    <s v="UNIDAD"/>
    <s v="NO SOLICITADAS"/>
  </r>
  <r>
    <x v="8"/>
    <x v="34"/>
    <n v="16"/>
    <s v="OTROS MATERIALES Y SUMINISTROS"/>
    <s v="FUSIBLES"/>
    <n v="32121602"/>
    <s v="Mínima cuantía"/>
    <n v="4"/>
    <n v="7"/>
    <n v="100"/>
    <n v="20000"/>
    <s v="UNIDAD"/>
    <s v="NO SOLICITADAS"/>
  </r>
  <r>
    <x v="8"/>
    <x v="34"/>
    <n v="16"/>
    <s v="OTROS MATERIALES Y SUMINISTROS"/>
    <s v="TIJERAS EN ACERO"/>
    <n v="27112731"/>
    <s v="Mínima cuantía"/>
    <n v="4"/>
    <n v="7"/>
    <n v="1"/>
    <n v="25000"/>
    <s v="UNIDAD"/>
    <s v="NO SOLICITADAS"/>
  </r>
  <r>
    <x v="8"/>
    <x v="34"/>
    <n v="16"/>
    <s v="OTROS MATERIALES Y SUMINISTROS"/>
    <s v="CONDENSADORES"/>
    <n v="39121024"/>
    <s v="Mínima cuantía"/>
    <n v="4"/>
    <n v="7"/>
    <n v="200"/>
    <n v="50000"/>
    <s v="UNIDAD"/>
    <s v="NO SOLICITADAS"/>
  </r>
  <r>
    <x v="8"/>
    <x v="34"/>
    <n v="16"/>
    <s v="OTROS MATERIALES Y SUMINISTROS"/>
    <s v="PILA LITIO CR2032"/>
    <n v="26111706"/>
    <s v="Mínima cuantía"/>
    <n v="4"/>
    <n v="7"/>
    <n v="25"/>
    <n v="62500"/>
    <s v="UNIDAD"/>
    <s v="NO SOLICITADAS"/>
  </r>
  <r>
    <x v="8"/>
    <x v="34"/>
    <n v="16"/>
    <s v="OTROS MATERIALES Y SUMINISTROS"/>
    <s v="PILAS ALKALINAS CUADRADAS 9 VOLTIOS"/>
    <n v="26111702"/>
    <s v="Mínima cuantía"/>
    <n v="4"/>
    <n v="7"/>
    <n v="25"/>
    <n v="75000"/>
    <s v="UNIDAD"/>
    <s v="NO SOLICITADAS"/>
  </r>
  <r>
    <x v="8"/>
    <x v="34"/>
    <n v="16"/>
    <s v="OTROS MATERIALES Y SUMINISTROS"/>
    <s v="CINTA DE ENMASCARAR"/>
    <n v="31201503"/>
    <s v="Mínima cuantía"/>
    <n v="4"/>
    <n v="7"/>
    <n v="10"/>
    <n v="80000"/>
    <s v="UNIDAD"/>
    <s v="NO SOLICITADAS"/>
  </r>
  <r>
    <x v="8"/>
    <x v="34"/>
    <n v="16"/>
    <s v="OTROS MATERIALES Y SUMINISTROS"/>
    <s v="CALIBRADOR DIGITAL PIE DE REY"/>
    <n v="41111621"/>
    <s v="Mínima cuantía"/>
    <n v="4"/>
    <n v="7"/>
    <n v="1"/>
    <n v="85000"/>
    <s v="UNIDAD"/>
    <s v="NO SOLICITADAS"/>
  </r>
  <r>
    <x v="8"/>
    <x v="34"/>
    <n v="16"/>
    <s v="OTROS MATERIALES Y SUMINISTROS"/>
    <s v="LIMPIADOR ELECTRÓNICO"/>
    <n v="47131805"/>
    <s v="Mínima cuantía"/>
    <n v="4"/>
    <n v="7"/>
    <n v="3"/>
    <n v="105000"/>
    <s v="UNIDAD"/>
    <s v="NO SOLICITADAS"/>
  </r>
  <r>
    <x v="8"/>
    <x v="34"/>
    <n v="16"/>
    <s v="OTROS MATERIALES Y SUMINISTROS"/>
    <s v="MULTITOMA"/>
    <n v="15121900"/>
    <s v="Mínima cuantía"/>
    <n v="4"/>
    <n v="7"/>
    <n v="10"/>
    <n v="200000"/>
    <s v="UNIDAD"/>
    <s v="NO SOLICITADAS"/>
  </r>
  <r>
    <x v="8"/>
    <x v="34"/>
    <n v="16"/>
    <s v="OTROS MATERIALES Y SUMINISTROS"/>
    <s v="RESPIRADORES DE LIBRE MANTENIMIENTO"/>
    <n v="46182007"/>
    <s v="Mínima cuantía"/>
    <n v="4"/>
    <n v="7"/>
    <n v="50"/>
    <n v="250000"/>
    <s v="UNIDAD"/>
    <s v="NO SOLICITADAS"/>
  </r>
  <r>
    <x v="8"/>
    <x v="34"/>
    <n v="16"/>
    <s v="OTROS MATERIALES Y SUMINISTROS"/>
    <s v="EXTENSION ELECTRICA"/>
    <n v="26121536"/>
    <s v="Mínima cuantía"/>
    <n v="4"/>
    <n v="7"/>
    <n v="10"/>
    <n v="300000"/>
    <s v="UNIDAD"/>
    <s v="NO SOLICITADAS"/>
  </r>
  <r>
    <x v="8"/>
    <x v="34"/>
    <n v="16"/>
    <s v="OTROS MATERIALES Y SUMINISTROS"/>
    <s v="CARTUCHO VAPOR ORGÁNICO/GAS ÁCIDO 6003"/>
    <n v="46182005"/>
    <s v="Mínima cuantía"/>
    <n v="4"/>
    <n v="7"/>
    <n v="15"/>
    <n v="495000"/>
    <s v="UNIDAD"/>
    <s v="NO SOLICITADAS"/>
  </r>
  <r>
    <x v="8"/>
    <x v="34"/>
    <n v="16"/>
    <s v="OTROS MATERIALES Y SUMINISTROS"/>
    <s v="CABLE HDMI PLANO"/>
    <n v="43202222"/>
    <s v="Mínima cuantía"/>
    <n v="4"/>
    <n v="7"/>
    <n v="16"/>
    <n v="1040000"/>
    <s v="UNIDAD"/>
    <s v="NO SOLICITADAS"/>
  </r>
  <r>
    <x v="8"/>
    <x v="34"/>
    <n v="16"/>
    <s v="OTROS MATERIALES Y SUMINISTROS"/>
    <s v="FILAMENTO IMPRESORA 3D UPRINT PLUS/UPRINT SE PLUS MODELING_x000a_BASES 8X8&quot; (CASE OF 24)"/>
    <n v="60106207"/>
    <s v="Mínima cuantía"/>
    <n v="4"/>
    <n v="7"/>
    <n v="2"/>
    <n v="1200000"/>
    <s v="UNIDAD"/>
    <s v="NO SOLICITADAS"/>
  </r>
  <r>
    <x v="8"/>
    <x v="34"/>
    <n v="16"/>
    <s v="OTROS MATERIALES Y SUMINISTROS"/>
    <s v="FILAMENTO IMPRESORA 3D P430 ABSPLUS MODEL SPOOL BLUE (EACH_x000a_SPOOL 30 CU IN/491 CC) - PACKAGE OF 5"/>
    <n v="60106207"/>
    <s v="Mínima cuantía"/>
    <n v="4"/>
    <n v="7"/>
    <n v="1"/>
    <n v="3762780"/>
    <s v="UNIDAD"/>
    <s v="NO SOLICITADAS"/>
  </r>
  <r>
    <x v="8"/>
    <x v="34"/>
    <n v="16"/>
    <s v="OTROS MATERIALES Y SUMINISTROS"/>
    <s v="FILAMENTO IMPRESORA 3D P430 ABSPLUS MODEL SPOOL GREEN (EACH_x000a_SPOOL 30 CU IN/491 CC) - PACKAGE OF 5 - PACKAGE OF 5"/>
    <n v="60106207"/>
    <s v="Mínima cuantía"/>
    <n v="4"/>
    <n v="7"/>
    <n v="1"/>
    <n v="3762780"/>
    <s v="UNIDAD"/>
    <s v="NO SOLICITADAS"/>
  </r>
  <r>
    <x v="8"/>
    <x v="34"/>
    <n v="16"/>
    <s v="OTROS MATERIALES Y SUMINISTROS"/>
    <s v="FILAMENTO IMPRESORA 3D UPRINT PLUS SR-30 SOLUBLE SUPPORT_x000a_MATERIAL SPOOLS (EACH 30 CU IN/491_x000a_CC) - PACKAGE OF 5"/>
    <n v="60106207"/>
    <s v="Mínima cuantía"/>
    <n v="4"/>
    <n v="7"/>
    <n v="1"/>
    <n v="3762780"/>
    <s v="UNIDAD"/>
    <s v="NO SOLICITADAS"/>
  </r>
  <r>
    <x v="8"/>
    <x v="34"/>
    <n v="10"/>
    <s v="OTROS MATERIALES Y SUMINISTROS"/>
    <s v="ADQUISICION DE BANDERAS Y BANDERINES"/>
    <n v="55121715"/>
    <s v="Mínima cuantía"/>
    <n v="3"/>
    <n v="9"/>
    <n v="1"/>
    <n v="5500000"/>
    <s v="GLOBAL"/>
    <s v="NO SOLICITADAS"/>
  </r>
  <r>
    <x v="8"/>
    <x v="34"/>
    <n v="10"/>
    <s v="OTROS MATERIALES Y SUMINISTROS"/>
    <s v="BOLSAS ZIPLOC (25 X 15)"/>
    <n v="24111503"/>
    <s v="Licitación pública"/>
    <n v="2"/>
    <n v="7"/>
    <n v="30"/>
    <n v="1677900"/>
    <s v="UNIDAD"/>
    <s v="NO SOLICITADAS"/>
  </r>
  <r>
    <x v="8"/>
    <x v="34"/>
    <n v="10"/>
    <s v="OTROS MATERIALES Y SUMINISTROS"/>
    <s v="BOLSAS ZIPLOC (25 X 35)"/>
    <n v="24111503"/>
    <s v="Licitación pública"/>
    <n v="2"/>
    <n v="7"/>
    <n v="30"/>
    <n v="1570800"/>
    <s v="UNIDAD"/>
    <s v="NO SOLICITADAS"/>
  </r>
  <r>
    <x v="8"/>
    <x v="34"/>
    <n v="10"/>
    <s v="OTROS MATERIALES Y SUMINISTROS"/>
    <s v="PAÑOS SCRUBS"/>
    <n v="53131608"/>
    <s v="Licitación pública"/>
    <n v="2"/>
    <n v="7"/>
    <n v="6"/>
    <n v="214200"/>
    <s v="UNIDAD"/>
    <s v="NO SOLICITADAS"/>
  </r>
  <r>
    <x v="8"/>
    <x v="34"/>
    <n v="10"/>
    <s v="OTROS MATERIALES Y SUMINISTROS"/>
    <s v="BOLSAS ZIPLOC (40 X 30)"/>
    <n v="24111503"/>
    <s v="Licitación pública"/>
    <n v="2"/>
    <n v="7"/>
    <n v="30"/>
    <n v="1499400"/>
    <s v="UNIDAD"/>
    <s v="NO SOLICITADAS"/>
  </r>
  <r>
    <x v="8"/>
    <x v="34"/>
    <n v="10"/>
    <s v="OTROS MATERIALES Y SUMINISTROS"/>
    <s v="BOLSAS ZIPLOC (14 X 16)"/>
    <n v="24111503"/>
    <s v="Licitación pública"/>
    <n v="2"/>
    <n v="7"/>
    <n v="30"/>
    <n v="1285200"/>
    <s v="UNIDAD"/>
    <s v="NO SOLICITADAS"/>
  </r>
  <r>
    <x v="8"/>
    <x v="34"/>
    <n v="10"/>
    <s v="OTROS MATERIALES Y SUMINISTROS"/>
    <s v="BOLSAS ZIPLOC ( 7 X 14)"/>
    <n v="24111503"/>
    <s v="Licitación pública"/>
    <n v="2"/>
    <n v="7"/>
    <n v="30"/>
    <n v="928200"/>
    <s v="UNIDAD"/>
    <s v="NO SOLICITADAS"/>
  </r>
  <r>
    <x v="8"/>
    <x v="34"/>
    <n v="10"/>
    <s v="OTROS MATERIALES Y SUMINISTROS"/>
    <s v="BOLSAS ZIPLOCK (15 X 15)"/>
    <n v="24111503"/>
    <s v="Licitación pública"/>
    <n v="2"/>
    <n v="7"/>
    <n v="100"/>
    <n v="1058000"/>
    <s v="UNIDAD"/>
    <s v="NO SOLICITADAS"/>
  </r>
  <r>
    <x v="8"/>
    <x v="34"/>
    <n v="10"/>
    <s v="OTROS MATERIALES Y SUMINISTROS"/>
    <s v="CABLE (P/N 9230259)"/>
    <n v="31151702"/>
    <s v="Licitación pública"/>
    <n v="2"/>
    <n v="7"/>
    <n v="1"/>
    <n v="154700"/>
    <s v="UNIDAD"/>
    <s v="NO SOLICITADAS"/>
  </r>
  <r>
    <x v="8"/>
    <x v="34"/>
    <n v="10"/>
    <s v="OTROS MATERIALES Y SUMINISTROS"/>
    <s v="BISTURI INDUSTRIAL TRABAJO PESADO"/>
    <n v="23232001"/>
    <s v="Licitación pública"/>
    <n v="2"/>
    <n v="7"/>
    <n v="5"/>
    <n v="89250"/>
    <s v="UNIDAD"/>
    <s v="NO SOLICITADAS"/>
  </r>
  <r>
    <x v="8"/>
    <x v="34"/>
    <n v="10"/>
    <s v="OTROS MATERIALES Y SUMINISTROS"/>
    <s v="PASTA PULIDORA BLANCA"/>
    <n v="31201602"/>
    <s v="Licitación pública"/>
    <n v="2"/>
    <n v="7"/>
    <n v="5"/>
    <n v="297500"/>
    <s v="GALON"/>
    <s v="NO SOLICITADAS"/>
  </r>
  <r>
    <x v="8"/>
    <x v="34"/>
    <n v="10"/>
    <s v="OTROS MATERIALES Y SUMINISTROS"/>
    <s v="MANGUERA SISTEMA DE HUMO EQUIPO T-90 (RUBBER HOSE FLEX-LOC 3/8&quot; 3000 PSI)"/>
    <n v="20101805"/>
    <s v="Licitación pública"/>
    <n v="2"/>
    <n v="7"/>
    <n v="5"/>
    <n v="1190000"/>
    <s v="METRO"/>
    <s v="NO SOLICITADAS"/>
  </r>
  <r>
    <x v="8"/>
    <x v="34"/>
    <n v="10"/>
    <s v="OTROS MATERIALES Y SUMINISTROS"/>
    <s v="MANGUERA EN ACERO"/>
    <n v="20101805"/>
    <s v="Licitación pública"/>
    <n v="2"/>
    <n v="7"/>
    <n v="4"/>
    <n v="476000"/>
    <s v="UNIDAD"/>
    <s v="NO SOLICITADAS"/>
  </r>
  <r>
    <x v="8"/>
    <x v="34"/>
    <n v="10"/>
    <s v="OTROS MATERIALES Y SUMINISTROS"/>
    <s v="TINTAS PENETRANTES "/>
    <n v="12171703"/>
    <s v="Licitación pública"/>
    <n v="2"/>
    <n v="7"/>
    <n v="34"/>
    <n v="3641400"/>
    <s v="UNIDAD"/>
    <s v="NO SOLICITADAS"/>
  </r>
  <r>
    <x v="8"/>
    <x v="34"/>
    <n v="10"/>
    <s v="OTROS MATERIALES Y SUMINISTROS"/>
    <s v="LIMPIADOR PARTICULAS"/>
    <n v="23281902"/>
    <s v="Licitación pública"/>
    <n v="2"/>
    <n v="7"/>
    <n v="35"/>
    <n v="3748500"/>
    <s v="UNIDAD"/>
    <s v="NO SOLICITADAS"/>
  </r>
  <r>
    <x v="8"/>
    <x v="34"/>
    <n v="10"/>
    <s v="OTROS MATERIALES Y SUMINISTROS"/>
    <s v="PARTICULAS MAGNETICAS "/>
    <n v="23271800"/>
    <s v="Licitación pública"/>
    <n v="2"/>
    <n v="7"/>
    <n v="35"/>
    <n v="3748500"/>
    <s v="UNIDAD"/>
    <s v="NO SOLICITADAS"/>
  </r>
  <r>
    <x v="8"/>
    <x v="34"/>
    <n v="10"/>
    <s v="OTROS MATERIALES Y SUMINISTROS"/>
    <s v="CABLE NO. 12"/>
    <n v="39121435"/>
    <s v="Licitación pública"/>
    <n v="2"/>
    <n v="7"/>
    <n v="110"/>
    <n v="392700"/>
    <s v="METRO"/>
    <s v="NO SOLICITADAS"/>
  </r>
  <r>
    <x v="8"/>
    <x v="34"/>
    <n v="10"/>
    <s v="OTROS MATERIALES Y SUMINISTROS"/>
    <s v="CLAVIJA HEMBRA PARA TRABAJO PESADOS DOS TOMAS"/>
    <n v="30241511"/>
    <s v="Licitación pública"/>
    <n v="2"/>
    <n v="7"/>
    <n v="1"/>
    <n v="71400"/>
    <s v="UNIDAD"/>
    <s v="NO SOLICITADAS"/>
  </r>
  <r>
    <x v="8"/>
    <x v="34"/>
    <n v="10"/>
    <s v="OTROS MATERIALES Y SUMINISTROS"/>
    <s v="CLAVIJA MACHO PARA TRABAJO PESADO E INTERPERIE"/>
    <n v="30241511"/>
    <s v="Licitación pública"/>
    <n v="2"/>
    <n v="7"/>
    <n v="2"/>
    <n v="95200"/>
    <s v="UNIDAD"/>
    <s v="NO SOLICITADAS"/>
  </r>
  <r>
    <x v="8"/>
    <x v="34"/>
    <n v="10"/>
    <s v="OTROS MATERIALES Y SUMINISTROS"/>
    <s v="MICROBALLOONS_x000a_"/>
    <n v="12161606"/>
    <s v="Licitación pública"/>
    <n v="2"/>
    <n v="7"/>
    <n v="1"/>
    <n v="297500"/>
    <s v="KILOGRAMO"/>
    <s v="NO SOLICITADAS"/>
  </r>
  <r>
    <x v="8"/>
    <x v="34"/>
    <n v="10"/>
    <s v="OTROS MATERIALES Y SUMINISTROS"/>
    <s v="CATALIZADOR 3223"/>
    <n v="12161605"/>
    <s v="Licitación pública"/>
    <n v="2"/>
    <n v="7"/>
    <n v="1"/>
    <n v="630700"/>
    <s v="LITRO"/>
    <s v="NO SOLICITADAS"/>
  </r>
  <r>
    <x v="8"/>
    <x v="34"/>
    <n v="10"/>
    <s v="OTROS MATERIALES Y SUMINISTROS"/>
    <s v="CAJAS DE CARTON (DIMENSIONES 8X8X8&quot;  REFERENCIA S-4084 UNLINE)"/>
    <n v="24112503"/>
    <s v="Licitación pública"/>
    <n v="2"/>
    <n v="7"/>
    <n v="20"/>
    <n v="47600"/>
    <s v="UNIDAD"/>
    <s v="NO SOLICITADAS"/>
  </r>
  <r>
    <x v="8"/>
    <x v="34"/>
    <n v="10"/>
    <s v="OTROS MATERIALES Y SUMINISTROS"/>
    <s v="CAJAS DE CARTON (DIMENSIONES 4X4X5&quot;  REFERENCIA S-19037 UNLINE)"/>
    <n v="24112503"/>
    <s v="Licitación pública"/>
    <n v="2"/>
    <n v="7"/>
    <n v="20"/>
    <n v="35700"/>
    <s v="UNIDAD"/>
    <s v="NO SOLICITADAS"/>
  </r>
  <r>
    <x v="8"/>
    <x v="34"/>
    <n v="10"/>
    <s v="OTROS MATERIALES Y SUMINISTROS"/>
    <s v="LIMPIADOR (EKOFILL E 620)"/>
    <n v="12161605"/>
    <s v="Licitación pública"/>
    <n v="2"/>
    <n v="7"/>
    <n v="1"/>
    <n v="476000"/>
    <s v="GALON"/>
    <s v="NO SOLICITADAS"/>
  </r>
  <r>
    <x v="8"/>
    <x v="34"/>
    <n v="10"/>
    <s v="OTROS MATERIALES Y SUMINISTROS"/>
    <s v="CAJAS DE CARTON (DIMENSIONES 6X4X3&quot;  REFERENCIA S-4582 UNLINE)"/>
    <n v="24112503"/>
    <s v="Licitación pública"/>
    <n v="2"/>
    <n v="7"/>
    <n v="20"/>
    <n v="71400"/>
    <s v="UNIDAD"/>
    <s v="NO SOLICITADAS"/>
  </r>
  <r>
    <x v="8"/>
    <x v="34"/>
    <n v="10"/>
    <s v="OTROS MATERIALES Y SUMINISTROS"/>
    <s v="INDICADOR DE TORQUE ( NARANJA)"/>
    <n v="15121520"/>
    <s v="Licitación pública"/>
    <n v="2"/>
    <n v="7"/>
    <n v="30"/>
    <n v="785400"/>
    <s v="UNIDAD"/>
    <s v="NO SOLICITADAS"/>
  </r>
  <r>
    <x v="8"/>
    <x v="34"/>
    <n v="10"/>
    <s v="OTROS MATERIALES Y SUMINISTROS"/>
    <s v="CAJAS DE CARTON (DIMENSIONES 6X6X3&quot;  REFERENCIA S-4780 UNLINE)"/>
    <n v="24112503"/>
    <s v="Licitación pública"/>
    <n v="2"/>
    <n v="7"/>
    <n v="10"/>
    <n v="35700"/>
    <s v="UNIDAD"/>
    <s v="NO SOLICITADAS"/>
  </r>
  <r>
    <x v="8"/>
    <x v="34"/>
    <n v="10"/>
    <s v="OTROS MATERIALES Y SUMINISTROS"/>
    <s v="DISCO DE CORTE GRANDE"/>
    <n v="27112838"/>
    <s v="Licitación pública"/>
    <n v="2"/>
    <n v="7"/>
    <n v="50"/>
    <n v="2975000"/>
    <s v="UNIDAD"/>
    <s v="NO SOLICITADAS"/>
  </r>
  <r>
    <x v="8"/>
    <x v="34"/>
    <n v="10"/>
    <s v="OTROS MATERIALES Y SUMINISTROS"/>
    <s v="DISCOS DE PULIR"/>
    <n v="27112838"/>
    <s v="Licitación pública"/>
    <n v="2"/>
    <n v="7"/>
    <n v="50"/>
    <n v="2856000"/>
    <s v="UNIDAD"/>
    <s v="NO SOLICITADAS"/>
  </r>
  <r>
    <x v="8"/>
    <x v="34"/>
    <n v="10"/>
    <s v="OTROS MATERIALES Y SUMINISTROS"/>
    <s v="DISCOS DE PULIR"/>
    <n v="27112838"/>
    <s v="Licitación pública"/>
    <n v="2"/>
    <n v="7"/>
    <n v="50"/>
    <n v="2856000"/>
    <s v="UNIDAD"/>
    <s v="NO SOLICITADAS"/>
  </r>
  <r>
    <x v="8"/>
    <x v="34"/>
    <n v="10"/>
    <s v="OTROS MATERIALES Y SUMINISTROS"/>
    <s v="SOLDADURA INOXIDABLE"/>
    <n v="23271420"/>
    <s v="Licitación pública"/>
    <n v="2"/>
    <n v="7"/>
    <n v="10"/>
    <n v="380800"/>
    <s v="UNIDAD"/>
    <s v="NO SOLICITADAS"/>
  </r>
  <r>
    <x v="8"/>
    <x v="34"/>
    <n v="10"/>
    <s v="OTROS MATERIALES Y SUMINISTROS"/>
    <s v="SOLDADURA"/>
    <n v="23271420"/>
    <s v="Licitación pública"/>
    <n v="2"/>
    <n v="7"/>
    <n v="60"/>
    <n v="1713600"/>
    <s v="UNIDAD"/>
    <s v="NO SOLICITADAS"/>
  </r>
  <r>
    <x v="8"/>
    <x v="34"/>
    <n v="10"/>
    <s v="OTROS MATERIALES Y SUMINISTROS"/>
    <s v="SOLDADURA"/>
    <n v="27111907"/>
    <s v="Licitación pública"/>
    <n v="2"/>
    <n v="7"/>
    <n v="60"/>
    <n v="1713600"/>
    <s v="UNIDAD"/>
    <s v="NO SOLICITADAS"/>
  </r>
  <r>
    <x v="8"/>
    <x v="34"/>
    <n v="10"/>
    <s v="OTROS MATERIALES Y SUMINISTROS"/>
    <s v="APORTE PARA SOLDADURA TIG DE ACERO INOXIDABLE DE 1/16&quot;"/>
    <n v="23271420"/>
    <s v="Licitación pública"/>
    <n v="2"/>
    <n v="7"/>
    <n v="5"/>
    <n v="476000"/>
    <s v="KILOGRAMO"/>
    <s v="NO SOLICITADAS"/>
  </r>
  <r>
    <x v="8"/>
    <x v="34"/>
    <n v="10"/>
    <s v="OTROS MATERIALES Y SUMINISTROS"/>
    <s v="APORTE PARA SOLDADURA TIG DE ALUMINIO DE 4043 DE 3/32&quot;"/>
    <n v="23271420"/>
    <s v="Licitación pública"/>
    <n v="2"/>
    <n v="7"/>
    <n v="5"/>
    <n v="505750"/>
    <s v="KILOGRAMO"/>
    <s v="NO SOLICITADAS"/>
  </r>
  <r>
    <x v="8"/>
    <x v="34"/>
    <n v="10"/>
    <s v="OTROS MATERIALES Y SUMINISTROS"/>
    <s v="SOLDADURA 7018 DE 1/8&quot;"/>
    <n v="23271420"/>
    <s v="Licitación pública"/>
    <n v="2"/>
    <n v="7"/>
    <n v="2"/>
    <n v="83300"/>
    <s v="KILOGRAMO"/>
    <s v="NO SOLICITADAS"/>
  </r>
  <r>
    <x v="8"/>
    <x v="34"/>
    <n v="10"/>
    <s v="OTROS MATERIALES Y SUMINISTROS"/>
    <s v="SOLDADURA NIQUEL 100 DE 1/2&quot;"/>
    <n v="23271420"/>
    <s v="Licitación pública"/>
    <n v="2"/>
    <n v="7"/>
    <n v="2"/>
    <n v="99960"/>
    <s v="KILOGRAMO"/>
    <s v="NO SOLICITADAS"/>
  </r>
  <r>
    <x v="8"/>
    <x v="34"/>
    <n v="10"/>
    <s v="OTROS MATERIALES Y SUMINISTROS"/>
    <s v="SOLDADURA 4042 DE 1/8&quot; DE ALUMINIO"/>
    <n v="23271420"/>
    <s v="Licitación pública"/>
    <n v="2"/>
    <n v="7"/>
    <n v="5"/>
    <n v="315350"/>
    <s v="KILOGRAMO"/>
    <s v="NO SOLICITADAS"/>
  </r>
  <r>
    <x v="8"/>
    <x v="34"/>
    <n v="10"/>
    <s v="OTROS MATERIALES Y SUMINISTROS"/>
    <s v="SOLDADURA 5787 TURBALOY PARA SOLDADUEA TIG DE 0,9MM "/>
    <n v="23271420"/>
    <s v="Licitación pública"/>
    <n v="2"/>
    <n v="7"/>
    <n v="20"/>
    <n v="1166200"/>
    <s v="KILOGRAMO"/>
    <s v="NO SOLICITADAS"/>
  </r>
  <r>
    <x v="8"/>
    <x v="34"/>
    <n v="10"/>
    <s v="OTROS MATERIALES Y SUMINISTROS"/>
    <s v="JUEGO DE CERAMICAS PARA ANTORCHA DE SOLDADURA TIG COMPLETA"/>
    <n v="23271420"/>
    <s v="Licitación pública"/>
    <n v="2"/>
    <n v="7"/>
    <n v="1"/>
    <n v="2618000"/>
    <s v="UNIDAD"/>
    <s v="NO SOLICITADAS"/>
  </r>
  <r>
    <x v="8"/>
    <x v="34"/>
    <n v="10"/>
    <s v="OTROS MATERIALES Y SUMINISTROS"/>
    <s v="CAJAS DE CARTON (DIMENSIONES 6X6X60&quot;  REFERENCIA S-14264 UNLINE)"/>
    <n v="24112503"/>
    <s v="Licitación pública"/>
    <n v="2"/>
    <n v="7"/>
    <n v="10"/>
    <n v="40460"/>
    <s v="UNIDAD"/>
    <s v="NO SOLICITADAS"/>
  </r>
  <r>
    <x v="8"/>
    <x v="34"/>
    <n v="10"/>
    <s v="OTROS MATERIALES Y SUMINISTROS"/>
    <s v="MANGUERA DE BAJA PRESION DE 3/8&quot;"/>
    <n v="40142000"/>
    <s v="Licitación pública"/>
    <n v="2"/>
    <n v="7"/>
    <n v="50"/>
    <n v="59500"/>
    <s v="METRO"/>
    <s v="NO SOLICITADAS"/>
  </r>
  <r>
    <x v="8"/>
    <x v="34"/>
    <n v="10"/>
    <s v="OTROS MATERIALES Y SUMINISTROS"/>
    <s v="BOQUILLA DE AGUA"/>
    <n v="20121306"/>
    <s v="Licitación pública"/>
    <n v="2"/>
    <n v="7"/>
    <n v="3"/>
    <n v="214200"/>
    <s v="UNIDAD"/>
    <s v="NO SOLICITADAS"/>
  </r>
  <r>
    <x v="8"/>
    <x v="34"/>
    <n v="10"/>
    <s v="OTROS MATERIALES Y SUMINISTROS"/>
    <s v="BASE GRIS"/>
    <n v="24121802"/>
    <s v="Licitación pública"/>
    <n v="2"/>
    <n v="7"/>
    <n v="5"/>
    <n v="476000"/>
    <s v="GALON"/>
    <s v="NO SOLICITADAS"/>
  </r>
  <r>
    <x v="8"/>
    <x v="34"/>
    <n v="10"/>
    <s v="OTROS MATERIALES Y SUMINISTROS"/>
    <s v="AEROSOL ALTA TEMPERATURA "/>
    <n v="24121802"/>
    <s v="Licitación pública"/>
    <n v="2"/>
    <n v="7"/>
    <n v="20"/>
    <n v="714000"/>
    <s v="UNIDAD"/>
    <s v="NO SOLICITADAS"/>
  </r>
  <r>
    <x v="8"/>
    <x v="34"/>
    <n v="10"/>
    <s v="OTROS MATERIALES Y SUMINISTROS"/>
    <s v="BROCHA DE  2&quot;"/>
    <n v="31211904"/>
    <s v="Licitación pública"/>
    <n v="2"/>
    <n v="7"/>
    <n v="15"/>
    <n v="71400"/>
    <s v="UNIDAD"/>
    <s v="NO SOLICITADAS"/>
  </r>
  <r>
    <x v="8"/>
    <x v="34"/>
    <n v="10"/>
    <s v="OTROS MATERIALES Y SUMINISTROS"/>
    <s v="BROCHA DE  3&quot;"/>
    <n v="31211904"/>
    <s v="Licitación pública"/>
    <n v="2"/>
    <n v="7"/>
    <n v="15"/>
    <n v="80325"/>
    <s v="UNIDAD"/>
    <s v="NO SOLICITADAS"/>
  </r>
  <r>
    <x v="8"/>
    <x v="34"/>
    <n v="10"/>
    <s v="OTROS MATERIALES Y SUMINISTROS"/>
    <s v="BROCHA DE 4&quot;"/>
    <n v="31211904"/>
    <s v="Licitación pública"/>
    <n v="2"/>
    <n v="7"/>
    <n v="15"/>
    <n v="107100"/>
    <s v="UNIDAD"/>
    <s v="NO SOLICITADAS"/>
  </r>
  <r>
    <x v="8"/>
    <x v="34"/>
    <n v="10"/>
    <s v="OTROS MATERIALES Y SUMINISTROS"/>
    <s v="PINTURA ALUMINIO GRANO MEDIO"/>
    <n v="86131502"/>
    <s v="Licitación pública"/>
    <n v="2"/>
    <n v="7"/>
    <n v="5"/>
    <n v="1368500"/>
    <s v="GALON"/>
    <s v="NO SOLICITADAS"/>
  </r>
  <r>
    <x v="8"/>
    <x v="34"/>
    <n v="10"/>
    <s v="OTROS MATERIALES Y SUMINISTROS"/>
    <s v="THINNER CORRIENTE"/>
    <n v="31211800"/>
    <s v="Licitación pública"/>
    <n v="2"/>
    <n v="7"/>
    <n v="2"/>
    <n v="4760000"/>
    <s v="GALON"/>
    <s v="NO SOLICITADAS"/>
  </r>
  <r>
    <x v="8"/>
    <x v="34"/>
    <n v="10"/>
    <s v="OTROS MATERIALES Y SUMINISTROS"/>
    <s v="LIJA ROJA 120"/>
    <n v="11101502"/>
    <s v="Licitación pública"/>
    <n v="2"/>
    <n v="7"/>
    <n v="1"/>
    <n v="208250"/>
    <s v="UNIDAD"/>
    <s v="NO SOLICITADAS"/>
  </r>
  <r>
    <x v="8"/>
    <x v="34"/>
    <n v="10"/>
    <s v="OTROS MATERIALES Y SUMINISTROS"/>
    <s v=" "/>
    <n v="11101502"/>
    <s v="Licitación pública"/>
    <n v="2"/>
    <n v="7"/>
    <n v="1"/>
    <n v="208250"/>
    <s v="UNIDAD"/>
    <s v="NO SOLICITADAS"/>
  </r>
  <r>
    <x v="8"/>
    <x v="34"/>
    <n v="10"/>
    <s v="OTROS MATERIALES Y SUMINISTROS"/>
    <s v="LIJA ROJA 380"/>
    <n v="11101502"/>
    <s v="Licitación pública"/>
    <n v="2"/>
    <n v="7"/>
    <n v="1"/>
    <n v="208250"/>
    <s v="UNIDAD"/>
    <s v="NO SOLICITADAS"/>
  </r>
  <r>
    <x v="8"/>
    <x v="34"/>
    <n v="10"/>
    <s v="OTROS MATERIALES Y SUMINISTROS"/>
    <s v="LIJA ROJA 600"/>
    <n v="11101502"/>
    <s v="Licitación pública"/>
    <n v="2"/>
    <n v="7"/>
    <n v="1"/>
    <n v="208250"/>
    <s v="UNIDAD"/>
    <s v="NO SOLICITADAS"/>
  </r>
  <r>
    <x v="8"/>
    <x v="34"/>
    <n v="10"/>
    <s v="OTROS MATERIALES Y SUMINISTROS"/>
    <s v="THINNER 106 FINO"/>
    <n v="31211800"/>
    <s v="Licitación pública"/>
    <n v="2"/>
    <n v="7"/>
    <n v="3"/>
    <n v="8925000"/>
    <s v="UNIDAD"/>
    <s v="NO SOLICITADAS"/>
  </r>
  <r>
    <x v="8"/>
    <x v="34"/>
    <n v="10"/>
    <s v="OTROS MATERIALES Y SUMINISTROS"/>
    <s v="AEROSOL AMARILLO"/>
    <n v="60121001"/>
    <s v="Licitación pública"/>
    <n v="2"/>
    <n v="7"/>
    <n v="15"/>
    <n v="410550"/>
    <s v="UNIDAD"/>
    <s v="NO SOLICITADAS"/>
  </r>
  <r>
    <x v="8"/>
    <x v="34"/>
    <n v="10"/>
    <s v="OTROS MATERIALES Y SUMINISTROS"/>
    <s v="AEROSOL ANTICORROSIVO GRIS"/>
    <n v="60121001"/>
    <s v="Licitación pública"/>
    <n v="2"/>
    <n v="7"/>
    <n v="15"/>
    <n v="481950"/>
    <s v="GALON"/>
    <s v="NO SOLICITADAS"/>
  </r>
  <r>
    <x v="8"/>
    <x v="34"/>
    <n v="10"/>
    <s v="OTROS MATERIALES Y SUMINISTROS"/>
    <s v="AEROSOL NEGRO BRILLANTE"/>
    <n v="60121001"/>
    <s v="Licitación pública"/>
    <n v="2"/>
    <n v="7"/>
    <n v="15"/>
    <n v="410550"/>
    <s v="GALON"/>
    <s v="NO SOLICITADAS"/>
  </r>
  <r>
    <x v="8"/>
    <x v="34"/>
    <n v="10"/>
    <s v="OTROS MATERIALES Y SUMINISTROS"/>
    <s v="AEROSOL NEGRO MATE"/>
    <n v="60121001"/>
    <s v="Licitación pública"/>
    <n v="2"/>
    <n v="7"/>
    <n v="20"/>
    <n v="547400"/>
    <s v="GALON"/>
    <s v="NO SOLICITADAS"/>
  </r>
  <r>
    <x v="8"/>
    <x v="34"/>
    <n v="10"/>
    <s v="OTROS MATERIALES Y SUMINISTROS"/>
    <s v="PINTURA GRIS OSCURO"/>
    <n v="86131502"/>
    <s v="Licitación pública"/>
    <n v="2"/>
    <n v="7"/>
    <n v="5"/>
    <n v="2082500"/>
    <s v="GALON"/>
    <s v="NO SOLICITADAS"/>
  </r>
  <r>
    <x v="8"/>
    <x v="34"/>
    <n v="10"/>
    <s v="OTROS MATERIALES Y SUMINISTROS"/>
    <s v="PINTURA NEGRO BRILLANTE"/>
    <n v="86131502"/>
    <s v="Licitación pública"/>
    <n v="2"/>
    <n v="7"/>
    <n v="4"/>
    <n v="1808800"/>
    <s v="GALON"/>
    <s v="NO SOLICITADAS"/>
  </r>
  <r>
    <x v="8"/>
    <x v="34"/>
    <n v="10"/>
    <s v="OTROS MATERIALES Y SUMINISTROS"/>
    <s v="PINTURA ROJA KIT ENDURECEDOR"/>
    <n v="86131502"/>
    <s v="Licitación pública"/>
    <n v="2"/>
    <n v="7"/>
    <n v="5"/>
    <n v="1309000"/>
    <s v="GALON"/>
    <s v="NO SOLICITADAS"/>
  </r>
  <r>
    <x v="8"/>
    <x v="34"/>
    <n v="10"/>
    <s v="OTROS MATERIALES Y SUMINISTROS"/>
    <s v="PINTURA NEGRA KIT ENDURECEDOR"/>
    <n v="86131502"/>
    <s v="Licitación pública"/>
    <n v="2"/>
    <n v="7"/>
    <n v="5"/>
    <n v="1130500"/>
    <s v="GALON"/>
    <s v="NO SOLICITADAS"/>
  </r>
  <r>
    <x v="8"/>
    <x v="34"/>
    <n v="10"/>
    <s v="OTROS MATERIALES Y SUMINISTROS"/>
    <s v="AGUA DESMINERALIZADA PARA BATERIA"/>
    <n v="41104213"/>
    <s v="Licitación pública"/>
    <n v="2"/>
    <n v="7"/>
    <n v="20"/>
    <n v="47600"/>
    <s v="UNIDAD"/>
    <s v="NO SOLICITADAS"/>
  </r>
  <r>
    <x v="8"/>
    <x v="34"/>
    <n v="10"/>
    <s v="OTROS MATERIALES Y SUMINISTROS"/>
    <s v="CABLE AVIACION 18 AWG X 100 METROS"/>
    <n v="39121435"/>
    <s v="Licitación pública"/>
    <n v="2"/>
    <n v="7"/>
    <n v="1"/>
    <n v="428400"/>
    <s v="UNIDAD"/>
    <s v="NO SOLICITADAS"/>
  </r>
  <r>
    <x v="8"/>
    <x v="34"/>
    <n v="10"/>
    <s v="OTROS MATERIALES Y SUMINISTROS"/>
    <s v="CABLE AVIACION 20 AWG X 100 METROS"/>
    <n v="39121435"/>
    <s v="Licitación pública"/>
    <n v="2"/>
    <n v="7"/>
    <n v="1"/>
    <n v="452200"/>
    <s v="UNIDAD"/>
    <s v="NO SOLICITADAS"/>
  </r>
  <r>
    <x v="8"/>
    <x v="34"/>
    <n v="10"/>
    <s v="OTROS MATERIALES Y SUMINISTROS"/>
    <s v="CABLE AVIACION 22 AWG X 100 METROS"/>
    <n v="39121435"/>
    <s v="Licitación pública"/>
    <n v="2"/>
    <n v="7"/>
    <n v="1"/>
    <n v="476000"/>
    <s v="UNIDAD"/>
    <s v="NO SOLICITADAS"/>
  </r>
  <r>
    <x v="8"/>
    <x v="34"/>
    <n v="10"/>
    <s v="OTROS MATERIALES Y SUMINISTROS"/>
    <s v="CABLE BATTERY"/>
    <n v="39121435"/>
    <s v="Licitación pública"/>
    <n v="2"/>
    <n v="7"/>
    <n v="50"/>
    <n v="416500"/>
    <s v="UNIDAD"/>
    <s v="NO SOLICITADAS"/>
  </r>
  <r>
    <x v="8"/>
    <x v="34"/>
    <n v="10"/>
    <s v="OTROS MATERIALES Y SUMINISTROS"/>
    <s v="CABLE COAXIAL RG 393"/>
    <n v="39121435"/>
    <s v="Licitación pública"/>
    <n v="2"/>
    <n v="7"/>
    <n v="100"/>
    <n v="952000"/>
    <s v="METRO"/>
    <s v="NO SOLICITADAS"/>
  </r>
  <r>
    <x v="8"/>
    <x v="34"/>
    <n v="10"/>
    <s v="OTROS MATERIALES Y SUMINISTROS"/>
    <s v="CABLE COAXIAL RG 59"/>
    <n v="39121435"/>
    <s v="Licitación pública"/>
    <n v="2"/>
    <n v="7"/>
    <n v="100"/>
    <n v="476000"/>
    <s v="METRO"/>
    <s v="NO SOLICITADAS"/>
  </r>
  <r>
    <x v="8"/>
    <x v="34"/>
    <n v="10"/>
    <s v="OTROS MATERIALES Y SUMINISTROS"/>
    <s v="CABLE PARA AVIACION BLINDADO 2 LINEAS"/>
    <n v="39121435"/>
    <s v="Licitación pública"/>
    <n v="2"/>
    <n v="7"/>
    <n v="100"/>
    <n v="714000"/>
    <s v="METRO"/>
    <s v="NO SOLICITADAS"/>
  </r>
  <r>
    <x v="8"/>
    <x v="34"/>
    <n v="10"/>
    <s v="OTROS MATERIALES Y SUMINISTROS"/>
    <s v="EMPALME 12-10"/>
    <n v="39121449"/>
    <s v="Licitación pública"/>
    <n v="2"/>
    <n v="7"/>
    <n v="300"/>
    <n v="1249500"/>
    <s v="UNIDAD"/>
    <s v="NO SOLICITADAS"/>
  </r>
  <r>
    <x v="8"/>
    <x v="34"/>
    <n v="10"/>
    <s v="OTROS MATERIALES Y SUMINISTROS"/>
    <s v="EMPALME 16-14"/>
    <n v="39121449"/>
    <s v="Licitación pública"/>
    <n v="2"/>
    <n v="7"/>
    <n v="300"/>
    <n v="1249500"/>
    <s v="UNIDAD"/>
    <s v="NO SOLICITADAS"/>
  </r>
  <r>
    <x v="8"/>
    <x v="34"/>
    <n v="10"/>
    <s v="OTROS MATERIALES Y SUMINISTROS"/>
    <s v="EMPALME 22-18"/>
    <n v="39121449"/>
    <s v="Licitación pública"/>
    <n v="2"/>
    <n v="7"/>
    <n v="300"/>
    <n v="1249500"/>
    <s v="UNIDAD"/>
    <s v="NO SOLICITADAS"/>
  </r>
  <r>
    <x v="8"/>
    <x v="34"/>
    <n v="10"/>
    <s v="OTROS MATERIALES Y SUMINISTROS"/>
    <s v="TERMINAL # 1/4"/>
    <n v="39121327"/>
    <s v="Licitación pública"/>
    <n v="2"/>
    <n v="7"/>
    <n v="300"/>
    <n v="171600"/>
    <s v="UNIDAD"/>
    <s v="NO SOLICITADAS"/>
  </r>
  <r>
    <x v="8"/>
    <x v="34"/>
    <n v="10"/>
    <s v="OTROS MATERIALES Y SUMINISTROS"/>
    <s v="TERMINAL # 10"/>
    <n v="39121327"/>
    <s v="Licitación pública"/>
    <n v="2"/>
    <n v="7"/>
    <n v="300"/>
    <n v="171600"/>
    <s v="UNIDAD"/>
    <s v="NO SOLICITADAS"/>
  </r>
  <r>
    <x v="8"/>
    <x v="34"/>
    <n v="10"/>
    <s v="OTROS MATERIALES Y SUMINISTROS"/>
    <s v="TERMINAL # 4"/>
    <n v="39121327"/>
    <s v="Licitación pública"/>
    <n v="2"/>
    <n v="7"/>
    <n v="300"/>
    <n v="171600"/>
    <s v="UNIDAD"/>
    <s v="NO SOLICITADAS"/>
  </r>
  <r>
    <x v="8"/>
    <x v="34"/>
    <n v="10"/>
    <s v="OTROS MATERIALES Y SUMINISTROS"/>
    <s v="TERMINAL # 8"/>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4-16"/>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TERMINAL 18-22"/>
    <n v="39121327"/>
    <s v="Licitación pública"/>
    <n v="2"/>
    <n v="7"/>
    <n v="300"/>
    <n v="171600"/>
    <s v="UNIDAD"/>
    <s v="NO SOLICITADAS"/>
  </r>
  <r>
    <x v="8"/>
    <x v="34"/>
    <n v="10"/>
    <s v="OTROS MATERIALES Y SUMINISTROS"/>
    <s v="SILICONA BLANCA"/>
    <n v="31133710"/>
    <s v="Licitación pública"/>
    <n v="2"/>
    <n v="7"/>
    <n v="10"/>
    <n v="952000"/>
    <s v="UNIDAD"/>
    <s v="NO SOLICITADAS"/>
  </r>
  <r>
    <x v="8"/>
    <x v="34"/>
    <n v="10"/>
    <s v="OTROS MATERIALES Y SUMINISTROS"/>
    <s v="ELECTROLITO PARA BATERIAS G-240"/>
    <n v="50202310"/>
    <s v="Licitación pública"/>
    <n v="2"/>
    <n v="7"/>
    <n v="15"/>
    <n v="2142000"/>
    <s v="GALON"/>
    <s v="NO SOLICITADAS"/>
  </r>
  <r>
    <x v="8"/>
    <x v="34"/>
    <n v="10"/>
    <s v="OTROS MATERIALES Y SUMINISTROS"/>
    <s v="LIMPIADOR ELECTRONICO"/>
    <n v="42281704"/>
    <s v="Licitación pública"/>
    <n v="2"/>
    <n v="7"/>
    <n v="25"/>
    <n v="892500"/>
    <s v="UNIDAD"/>
    <s v="NO SOLICITADAS"/>
  </r>
  <r>
    <x v="8"/>
    <x v="34"/>
    <n v="10"/>
    <s v="OTROS MATERIALES Y SUMINISTROS"/>
    <s v="SUPERBONDER"/>
    <n v="31211704"/>
    <s v="Licitación pública"/>
    <n v="2"/>
    <n v="7"/>
    <n v="5"/>
    <n v="89250"/>
    <s v="UNIDAD"/>
    <s v="NO SOLICITADAS"/>
  </r>
  <r>
    <x v="8"/>
    <x v="34"/>
    <n v="10"/>
    <s v="OTROS MATERIALES Y SUMINISTROS"/>
    <s v="MEK"/>
    <n v="31211800"/>
    <s v="Licitación pública"/>
    <n v="2"/>
    <n v="7"/>
    <n v="3"/>
    <n v="785400"/>
    <s v="GALON"/>
    <s v="NO SOLICITADAS"/>
  </r>
  <r>
    <x v="8"/>
    <x v="34"/>
    <n v="10"/>
    <s v="OTROS MATERIALES Y SUMINISTROS"/>
    <s v="CAJAS DE CARTON (DIMENSIONES 8X4X4&quot;  REFERENCIA S-4225 UNLINE)"/>
    <n v="24112503"/>
    <s v="Licitación pública"/>
    <n v="2"/>
    <n v="7"/>
    <n v="10"/>
    <n v="33320"/>
    <s v="UNIDAD"/>
    <s v="NO SOLICITADAS"/>
  </r>
  <r>
    <x v="8"/>
    <x v="34"/>
    <n v="10"/>
    <s v="OTROS MATERIALES Y SUMINISTROS"/>
    <s v="SONDA"/>
    <n v="41111905"/>
    <s v="Licitación pública"/>
    <n v="2"/>
    <n v="7"/>
    <n v="1"/>
    <n v="297500"/>
    <s v="UNIDAD"/>
    <s v="NO SOLICITADAS"/>
  </r>
  <r>
    <x v="8"/>
    <x v="34"/>
    <n v="10"/>
    <s v="OTROS MATERIALES Y SUMINISTROS"/>
    <s v="CADENA PLÁSTICA ESLABONADA_COLOR NEGRO Y AMARILLO "/>
    <n v="46161507"/>
    <s v="Licitación pública"/>
    <n v="2"/>
    <n v="7"/>
    <n v="50"/>
    <n v="89250"/>
    <s v="METRO"/>
    <s v="NO SOLICITADAS"/>
  </r>
  <r>
    <x v="8"/>
    <x v="34"/>
    <n v="10"/>
    <s v="OTROS MATERIALES Y SUMINISTROS"/>
    <s v="CAJAS DE CARTON (DIMENSIONES 12X12X124&quot;  REFERENCIA S-4125 UNLINE)"/>
    <n v="24112503"/>
    <s v="Licitación pública"/>
    <n v="2"/>
    <n v="7"/>
    <n v="20"/>
    <n v="107100"/>
    <s v="UNIDAD"/>
    <s v="NO SOLICITADAS"/>
  </r>
  <r>
    <x v="8"/>
    <x v="34"/>
    <n v="10"/>
    <s v="OTROS MATERIALES Y SUMINISTROS"/>
    <s v="SET BROCAS TITANIO"/>
    <n v="27112833"/>
    <s v="Licitación pública"/>
    <n v="2"/>
    <n v="7"/>
    <n v="1"/>
    <n v="104720"/>
    <s v="UNIDAD"/>
    <s v="NO SOLICITADAS"/>
  </r>
  <r>
    <x v="8"/>
    <x v="34"/>
    <n v="10"/>
    <s v="OTROS MATERIALES Y SUMINISTROS"/>
    <s v="CINTA ADHESIVA DE SEGURIDAD AMARILLO/NEGRO 2&quot; X 20 MTS"/>
    <n v="31201512"/>
    <s v="Licitación pública"/>
    <n v="2"/>
    <n v="7"/>
    <n v="5"/>
    <n v="714000"/>
    <s v="UNIDAD"/>
    <s v="NO SOLICITADAS"/>
  </r>
  <r>
    <x v="8"/>
    <x v="34"/>
    <n v="10"/>
    <s v="OTROS MATERIALES Y SUMINISTROS"/>
    <s v="BATERIAS RECARGABLES AA"/>
    <n v="26111701"/>
    <s v="Licitación pública"/>
    <n v="2"/>
    <n v="7"/>
    <n v="10"/>
    <n v="119000"/>
    <s v="UNIDAD"/>
    <s v="NO SOLICITADAS"/>
  </r>
  <r>
    <x v="8"/>
    <x v="34"/>
    <n v="10"/>
    <s v="OTROS MATERIALES Y SUMINISTROS"/>
    <s v="BATERIAS RECARGABLES AAA"/>
    <n v="26111701"/>
    <s v="Licitación pública"/>
    <n v="2"/>
    <n v="7"/>
    <n v="10"/>
    <n v="119000"/>
    <s v="UNIDAD"/>
    <s v="NO SOLICITADAS"/>
  </r>
  <r>
    <x v="8"/>
    <x v="34"/>
    <n v="10"/>
    <s v="OTROS MATERIALES Y SUMINISTROS"/>
    <s v="MANGUERA REFORZADA PARA AGUA DE 50 MTS"/>
    <n v="40142000"/>
    <s v="Licitación pública"/>
    <n v="2"/>
    <n v="7"/>
    <n v="2"/>
    <n v="190400"/>
    <s v="UNIDAD"/>
    <s v="NO SOLICITADAS"/>
  </r>
  <r>
    <x v="8"/>
    <x v="34"/>
    <n v="10"/>
    <s v="OTROS MATERIALES Y SUMINISTROS"/>
    <s v="SILICONA BRILLANTE"/>
    <n v="31201632"/>
    <s v="Licitación pública"/>
    <n v="2"/>
    <n v="7"/>
    <n v="10"/>
    <n v="714000"/>
    <s v="UNIDAD"/>
    <s v="NO SOLICITADAS"/>
  </r>
  <r>
    <x v="8"/>
    <x v="34"/>
    <n v="10"/>
    <s v="OTROS MATERIALES Y SUMINISTROS"/>
    <s v="JUEGO  DE BROCAS SNAPON CON RECUBRIMIENTO DE COBALTO DE 1/16 A 1/2"/>
    <n v="23271420"/>
    <s v="Licitación pública"/>
    <n v="2"/>
    <n v="7"/>
    <n v="1"/>
    <n v="178500"/>
    <s v="UNIDAD"/>
    <s v="NO SOLICITADAS"/>
  </r>
  <r>
    <x v="8"/>
    <x v="34"/>
    <n v="10"/>
    <s v="OTROS MATERIALES Y SUMINISTROS"/>
    <s v="SELLO B+"/>
    <n v="31161833"/>
    <s v="Licitación pública"/>
    <n v="2"/>
    <n v="7"/>
    <n v="5"/>
    <n v="238000"/>
    <s v="UNIDAD"/>
    <s v="NO SOLICITADAS"/>
  </r>
  <r>
    <x v="8"/>
    <x v="34"/>
    <n v="10"/>
    <s v="OTROS MATERIALES Y SUMINISTROS"/>
    <s v="MODULO B+"/>
    <n v="31261501"/>
    <s v="Licitación pública"/>
    <n v="2"/>
    <n v="7"/>
    <n v="5"/>
    <n v="238000"/>
    <s v="UNIDAD"/>
    <s v="NO SOLICITADAS"/>
  </r>
  <r>
    <x v="8"/>
    <x v="34"/>
    <n v="10"/>
    <s v="OTROS MATERIALES Y SUMINISTROS"/>
    <s v="CINTA AISLANTE 3M"/>
    <n v="31201512"/>
    <s v="Licitación pública"/>
    <n v="2"/>
    <n v="7"/>
    <n v="5"/>
    <n v="226695"/>
    <s v="UNIDAD"/>
    <s v="NO SOLICITADAS"/>
  </r>
  <r>
    <x v="8"/>
    <x v="34"/>
    <n v="10"/>
    <s v="OTROS MATERIALES Y SUMINISTROS"/>
    <s v="CINTA AUTOFUNDENTE 3M PARA ALTO VOLTAGE"/>
    <n v="31201512"/>
    <s v="Licitación pública"/>
    <n v="2"/>
    <n v="7"/>
    <n v="5"/>
    <n v="151130"/>
    <s v="UNIDAD"/>
    <s v="NO SOLICITADAS"/>
  </r>
  <r>
    <x v="8"/>
    <x v="34"/>
    <n v="10"/>
    <s v="OTROS MATERIALES Y SUMINISTROS"/>
    <s v="AMARRES PLASTICOS DE 5 PULGADAS "/>
    <n v="49151504"/>
    <s v="Licitación pública"/>
    <n v="2"/>
    <n v="7"/>
    <n v="20"/>
    <n v="357000"/>
    <s v="UNIDAD"/>
    <s v="NO SOLICITADAS"/>
  </r>
  <r>
    <x v="8"/>
    <x v="34"/>
    <n v="10"/>
    <s v="OTROS MATERIALES Y SUMINISTROS"/>
    <s v="AMARRES PLASTICOS DE 10 PULGADAS "/>
    <n v="49151504"/>
    <s v="Licitación pública"/>
    <n v="2"/>
    <n v="7"/>
    <n v="20"/>
    <n v="380800"/>
    <s v="UNIDAD"/>
    <s v="NO SOLICITADAS"/>
  </r>
  <r>
    <x v="8"/>
    <x v="34"/>
    <n v="10"/>
    <s v="OTROS MATERIALES Y SUMINISTROS"/>
    <s v="AMARRES PLASTICOS DE 15 PULGADAS "/>
    <n v="49151504"/>
    <s v="Licitación pública"/>
    <n v="2"/>
    <n v="7"/>
    <n v="20"/>
    <n v="428400"/>
    <s v="UNIDAD"/>
    <s v="NO SOLICITADAS"/>
  </r>
  <r>
    <x v="8"/>
    <x v="34"/>
    <n v="10"/>
    <s v="OTROS MATERIALES Y SUMINISTROS"/>
    <s v="AMARRES PLASTICOS DE 20 PULGADAS "/>
    <n v="49151504"/>
    <s v="Licitación pública"/>
    <n v="2"/>
    <n v="7"/>
    <n v="20"/>
    <n v="476000"/>
    <s v="UNIDAD"/>
    <s v="NO SOLICITADAS"/>
  </r>
  <r>
    <x v="8"/>
    <x v="34"/>
    <n v="10"/>
    <s v="OTROS MATERIALES Y SUMINISTROS"/>
    <s v="BATERIAS &quot;AA&quot; ALKALINAS REF. E91"/>
    <n v="26111702"/>
    <s v="Licitación pública"/>
    <n v="2"/>
    <n v="7"/>
    <n v="420"/>
    <n v="3998400"/>
    <s v="UNIDAD"/>
    <s v="NO SOLICITADAS"/>
  </r>
  <r>
    <x v="8"/>
    <x v="34"/>
    <n v="10"/>
    <s v="OTROS MATERIALES Y SUMINISTROS"/>
    <s v="APLICADORES ASEPTICOS"/>
    <n v="51102710"/>
    <s v="Licitación pública"/>
    <n v="2"/>
    <n v="7"/>
    <n v="300"/>
    <n v="5355000"/>
    <s v="UNIDAD"/>
    <s v="NO SOLICITADAS"/>
  </r>
  <r>
    <x v="8"/>
    <x v="34"/>
    <n v="10"/>
    <s v="OTROS MATERIALES Y SUMINISTROS"/>
    <s v="VINIPEL X 30 CM"/>
    <n v="14121500"/>
    <s v="Licitación pública"/>
    <n v="2"/>
    <n v="7"/>
    <n v="20"/>
    <n v="423640"/>
    <s v="UNIDAD"/>
    <s v="NO SOLICITADAS"/>
  </r>
  <r>
    <x v="8"/>
    <x v="34"/>
    <n v="10"/>
    <s v="OTROS MATERIALES Y SUMINISTROS"/>
    <s v="SILICONA HEAVY DUTY CRC"/>
    <n v="31201632"/>
    <s v="Licitación pública"/>
    <n v="2"/>
    <n v="7"/>
    <n v="5"/>
    <n v="172550"/>
    <s v="UNIDAD"/>
    <s v="NO SOLICITADAS"/>
  </r>
  <r>
    <x v="8"/>
    <x v="34"/>
    <n v="10"/>
    <s v="OTROS MATERIALES Y SUMINISTROS"/>
    <s v="ATOMIZADORES"/>
    <n v="24112401"/>
    <s v="Licitación pública"/>
    <n v="2"/>
    <n v="7"/>
    <n v="25"/>
    <n v="212500"/>
    <s v="UNIDAD"/>
    <s v="NO SOLICITADAS"/>
  </r>
  <r>
    <x v="8"/>
    <x v="34"/>
    <n v="10"/>
    <s v="OTROS MATERIALES Y SUMINISTROS"/>
    <s v="CINTA ENMASCARAR VERDE 3M233+"/>
    <n v="31201503"/>
    <s v="Licitación pública"/>
    <n v="2"/>
    <n v="7"/>
    <n v="5"/>
    <n v="89250"/>
    <s v="UNIDAD"/>
    <s v="NO SOLICITADAS"/>
  </r>
  <r>
    <x v="8"/>
    <x v="34"/>
    <n v="10"/>
    <s v="OTROS MATERIALES Y SUMINISTROS"/>
    <s v="CARTUCHO DE ETIQUETAS"/>
    <n v="44102412"/>
    <s v="Licitación pública"/>
    <n v="2"/>
    <n v="7"/>
    <n v="10"/>
    <n v="2499000"/>
    <s v="UNIDAD"/>
    <s v="NO SOLICITADAS"/>
  </r>
  <r>
    <x v="8"/>
    <x v="34"/>
    <n v="10"/>
    <s v="OTROS MATERIALES Y SUMINISTROS"/>
    <s v="BATERIA ALKALINA TIPO &quot;D&quot; 1,5 V "/>
    <n v="26111702"/>
    <s v="Licitación pública"/>
    <n v="2"/>
    <n v="7"/>
    <n v="20"/>
    <n v="428400"/>
    <s v="UNIDAD"/>
    <s v="NO SOLICITADAS"/>
  </r>
  <r>
    <x v="8"/>
    <x v="34"/>
    <n v="10"/>
    <s v="OTROS MATERIALES Y SUMINISTROS"/>
    <s v="JUEGO  DE BROCASCON RECUBRIMIENTO DE COBALTO DE 1/16 A 1/2"/>
    <n v="27112833"/>
    <s v="Licitación pública"/>
    <n v="2"/>
    <n v="7"/>
    <n v="1"/>
    <n v="104720"/>
    <s v="UNIDAD"/>
    <s v="NO SOLICITADAS"/>
  </r>
  <r>
    <x v="8"/>
    <x v="34"/>
    <n v="10"/>
    <s v="OTROS MATERIALES Y SUMINISTROS"/>
    <s v="PINCELES  1&quot;"/>
    <n v="60121241"/>
    <s v="Licitación pública"/>
    <n v="2"/>
    <n v="7"/>
    <n v="10"/>
    <n v="14280"/>
    <s v="UNIDAD"/>
    <s v="NO SOLICITADAS"/>
  </r>
  <r>
    <x v="8"/>
    <x v="34"/>
    <n v="10"/>
    <s v="OTROS MATERIALES Y SUMINISTROS"/>
    <s v="BATERIA (REF DC 9096)"/>
    <n v="26111708"/>
    <s v="Licitación pública"/>
    <n v="2"/>
    <n v="7"/>
    <n v="3"/>
    <n v="642600"/>
    <s v="UNIDAD"/>
    <s v="NO SOLICITADAS"/>
  </r>
  <r>
    <x v="8"/>
    <x v="34"/>
    <n v="10"/>
    <s v="OTROS MATERIALES Y SUMINISTROS"/>
    <s v="LIMPIADOR DE CARLINGAS"/>
    <n v="42281704"/>
    <s v="Licitación pública"/>
    <n v="2"/>
    <n v="7"/>
    <n v="80"/>
    <n v="1713600"/>
    <s v="UNIDAD"/>
    <s v="NO SOLICITADAS"/>
  </r>
  <r>
    <x v="8"/>
    <x v="34"/>
    <n v="10"/>
    <s v="OTROS MATERIALES Y SUMINISTROS"/>
    <s v="LINEAS NEUMATICAS CON ACOPLE RAPIDO DE 30 METROS COLOR NARANJA"/>
    <n v="27112727"/>
    <s v="Licitación pública"/>
    <n v="2"/>
    <n v="7"/>
    <n v="5"/>
    <n v="1785000"/>
    <s v="UNIDAD"/>
    <s v="NO SOLICITADAS"/>
  </r>
  <r>
    <x v="8"/>
    <x v="34"/>
    <n v="10"/>
    <s v="OTROS MATERIALES Y SUMINISTROS"/>
    <s v="BATERIAS PARA PIE DE REY  DE 1,5 V"/>
    <n v="26111708"/>
    <s v="Licitación pública"/>
    <n v="2"/>
    <n v="7"/>
    <n v="20"/>
    <n v="119000"/>
    <s v="UNIDAD"/>
    <s v="NO SOLICITADAS"/>
  </r>
  <r>
    <x v="8"/>
    <x v="34"/>
    <n v="10"/>
    <s v="OTROS MATERIALES Y SUMINISTROS"/>
    <s v="BATERIA CTB4187"/>
    <n v="26111708"/>
    <s v="Licitación pública"/>
    <n v="2"/>
    <n v="7"/>
    <n v="3"/>
    <n v="725424"/>
    <s v="UNIDAD"/>
    <s v="NO SOLICITADAS"/>
  </r>
  <r>
    <x v="8"/>
    <x v="34"/>
    <n v="10"/>
    <s v="OTROS MATERIALES Y SUMINISTROS"/>
    <s v="BATERIA MODEL CTB3187"/>
    <n v="26111708"/>
    <s v="Licitación pública"/>
    <n v="2"/>
    <n v="7"/>
    <n v="2"/>
    <n v="483616"/>
    <s v="UNIDAD"/>
    <s v="NO SOLICITADAS"/>
  </r>
  <r>
    <x v="8"/>
    <x v="34"/>
    <n v="10"/>
    <s v="OTROS MATERIALES Y SUMINISTROS"/>
    <s v="ENCINTADORA"/>
    <n v="44102404"/>
    <s v="Licitación pública"/>
    <n v="2"/>
    <n v="7"/>
    <n v="4"/>
    <n v="142800"/>
    <s v="UNIDAD"/>
    <s v="NO SOLICITADAS"/>
  </r>
  <r>
    <x v="8"/>
    <x v="34"/>
    <n v="10"/>
    <s v="OTROS MATERIALES Y SUMINISTROS"/>
    <s v="CINTA TRASPARENTE "/>
    <n v="31201503"/>
    <s v="Licitación pública"/>
    <n v="2"/>
    <n v="7"/>
    <n v="30"/>
    <n v="124950"/>
    <s v="UNIDAD"/>
    <s v="NO SOLICITADAS"/>
  </r>
  <r>
    <x v="8"/>
    <x v="34"/>
    <n v="10"/>
    <s v="OTROS MATERIALES Y SUMINISTROS"/>
    <s v="SOBRE MANILA BURBUJA"/>
    <n v="24112902"/>
    <s v="Licitación pública"/>
    <n v="2"/>
    <n v="7"/>
    <n v="20"/>
    <n v="59500"/>
    <s v="UNIDAD"/>
    <s v="NO SOLICITADAS"/>
  </r>
  <r>
    <x v="8"/>
    <x v="34"/>
    <n v="10"/>
    <s v="OTROS MATERIALES Y SUMINISTROS"/>
    <s v="BOLSA ADHESIVO"/>
    <n v="24111503"/>
    <s v="Licitación pública"/>
    <n v="2"/>
    <n v="7"/>
    <n v="100"/>
    <n v="130900"/>
    <s v="UNIDAD"/>
    <s v="NO SOLICITADAS"/>
  </r>
  <r>
    <x v="8"/>
    <x v="34"/>
    <n v="10"/>
    <s v="OTROS MATERIALES Y SUMINISTROS"/>
    <s v="ALAMBRE DE FRENAR .32"/>
    <n v="30261701"/>
    <s v="Licitación pública"/>
    <n v="2"/>
    <n v="7"/>
    <n v="6"/>
    <n v="357000"/>
    <s v="UNIDAD"/>
    <s v="NO SOLICITADAS"/>
  </r>
  <r>
    <x v="8"/>
    <x v="34"/>
    <n v="10"/>
    <s v="OTROS MATERIALES Y SUMINISTROS"/>
    <s v="ALAMBRE DE FRENAR .25"/>
    <n v="30261701"/>
    <s v="Licitación pública"/>
    <n v="2"/>
    <n v="7"/>
    <n v="3"/>
    <n v="160650"/>
    <s v="UNIDAD"/>
    <s v="NO SOLICITADAS"/>
  </r>
  <r>
    <x v="8"/>
    <x v="34"/>
    <n v="10"/>
    <s v="OTROS MATERIALES Y SUMINISTROS"/>
    <s v="PRC"/>
    <n v="31201605"/>
    <s v="Licitación pública"/>
    <n v="2"/>
    <n v="7"/>
    <n v="1"/>
    <n v="476000"/>
    <s v="UNIDAD"/>
    <s v="NO SOLICITADAS"/>
  </r>
  <r>
    <x v="8"/>
    <x v="34"/>
    <n v="10"/>
    <s v="OTROS MATERIALES Y SUMINISTROS"/>
    <s v="PRC"/>
    <n v="31201605"/>
    <s v="Licitación pública"/>
    <n v="2"/>
    <n v="7"/>
    <n v="1"/>
    <n v="464100"/>
    <s v="UNIDAD"/>
    <s v="NO SOLICITADAS"/>
  </r>
  <r>
    <x v="8"/>
    <x v="34"/>
    <n v="10"/>
    <s v="OTROS MATERIALES Y SUMINISTROS"/>
    <s v="PRC"/>
    <n v="31201605"/>
    <s v="Licitación pública"/>
    <n v="2"/>
    <n v="7"/>
    <n v="1"/>
    <n v="428400"/>
    <s v="UNIDAD"/>
    <s v="NO SOLICITADAS"/>
  </r>
  <r>
    <x v="8"/>
    <x v="34"/>
    <n v="10"/>
    <s v="OTROS MATERIALES Y SUMINISTROS"/>
    <s v="PRC"/>
    <n v="31201605"/>
    <s v="Licitación pública"/>
    <n v="2"/>
    <n v="7"/>
    <n v="1"/>
    <n v="452200"/>
    <s v="UNIDAD"/>
    <s v="NO SOLICITADAS"/>
  </r>
  <r>
    <x v="8"/>
    <x v="34"/>
    <n v="10"/>
    <s v="OTROS MATERIALES Y SUMINISTROS"/>
    <s v="PRC"/>
    <n v="31201605"/>
    <s v="Licitación pública"/>
    <n v="2"/>
    <n v="7"/>
    <n v="1"/>
    <n v="416500"/>
    <s v="UNIDAD"/>
    <s v="NO SOLICITADAS"/>
  </r>
  <r>
    <x v="8"/>
    <x v="34"/>
    <n v="10"/>
    <s v="OTROS MATERIALES Y SUMINISTROS"/>
    <s v="REMOVEDOR BANDB"/>
    <n v="44121626"/>
    <s v="Licitación pública"/>
    <n v="2"/>
    <n v="7"/>
    <n v="1"/>
    <n v="8806000"/>
    <s v="UNIDAD"/>
    <s v="NO SOLICITADAS"/>
  </r>
  <r>
    <x v="8"/>
    <x v="34"/>
    <n v="10"/>
    <s v="OTROS MATERIALES Y SUMINISTROS"/>
    <s v="PAÑOS LIMPIADORES ( REF 30163166)"/>
    <n v="47131502"/>
    <s v="Licitación pública"/>
    <n v="2"/>
    <n v="7"/>
    <n v="80"/>
    <n v="4284000"/>
    <s v="UNIDAD"/>
    <s v="NO SOLICITADAS"/>
  </r>
  <r>
    <x v="8"/>
    <x v="34"/>
    <n v="10"/>
    <s v="OTROS MATERIALES Y SUMINISTROS"/>
    <s v="ESPUMA DE EMBALAJE (ABSORBENTE)"/>
    <n v="13111301"/>
    <s v="Licitación pública"/>
    <n v="2"/>
    <n v="7"/>
    <n v="10"/>
    <n v="357000"/>
    <s v="UNIDAD"/>
    <s v="NO SOLICITADAS"/>
  </r>
  <r>
    <x v="8"/>
    <x v="34"/>
    <n v="10"/>
    <s v="OTROS MATERIALES Y SUMINISTROS"/>
    <s v="FLEXOPIEL COLOR ROJO"/>
    <n v="11162113"/>
    <s v="Licitación pública"/>
    <n v="2"/>
    <n v="7"/>
    <n v="50"/>
    <n v="2677500"/>
    <s v="METRO"/>
    <s v="NO SOLICITADAS"/>
  </r>
  <r>
    <x v="8"/>
    <x v="34"/>
    <n v="10"/>
    <s v="OTROS MATERIALES Y SUMINISTROS"/>
    <s v="PISO TOYOTA"/>
    <n v="11162113"/>
    <s v="Licitación pública"/>
    <n v="2"/>
    <n v="7"/>
    <n v="50"/>
    <n v="1963500"/>
    <s v="METRO"/>
    <s v="NO SOLICITADAS"/>
  </r>
  <r>
    <x v="8"/>
    <x v="34"/>
    <n v="10"/>
    <s v="OTROS MATERIALES Y SUMINISTROS"/>
    <s v="LONA HURACAN ROJO"/>
    <n v="11162113"/>
    <s v="Licitación pública"/>
    <n v="2"/>
    <n v="7"/>
    <n v="80"/>
    <n v="3236800"/>
    <s v="METRO"/>
    <s v="NO SOLICITADAS"/>
  </r>
  <r>
    <x v="8"/>
    <x v="34"/>
    <n v="10"/>
    <s v="OTROS MATERIALES Y SUMINISTROS"/>
    <s v="LONA HURACAN NEGRO"/>
    <n v="11162113"/>
    <s v="Licitación pública"/>
    <n v="2"/>
    <n v="7"/>
    <n v="80"/>
    <n v="3236800"/>
    <s v="METRO"/>
    <s v="NO SOLICITADAS"/>
  </r>
  <r>
    <x v="8"/>
    <x v="34"/>
    <n v="10"/>
    <s v="OTROS MATERIALES Y SUMINISTROS"/>
    <s v="LONA HURACAN VERDE"/>
    <n v="11162113"/>
    <s v="Licitación pública"/>
    <n v="2"/>
    <n v="7"/>
    <n v="50"/>
    <n v="2023000"/>
    <s v="METRO"/>
    <s v="NO SOLICITADAS"/>
  </r>
  <r>
    <x v="8"/>
    <x v="34"/>
    <n v="10"/>
    <s v="OTROS MATERIALES Y SUMINISTROS"/>
    <s v="LONA HURACAN AZUL "/>
    <n v="11162113"/>
    <s v="Licitación pública"/>
    <n v="2"/>
    <n v="7"/>
    <n v="50"/>
    <n v="2023000"/>
    <s v="METRO"/>
    <s v="NO SOLICITADAS"/>
  </r>
  <r>
    <x v="8"/>
    <x v="34"/>
    <n v="10"/>
    <s v="OTROS MATERIALES Y SUMINISTROS"/>
    <s v="PANA NEVADA"/>
    <n v="11162113"/>
    <s v="Licitación pública"/>
    <n v="2"/>
    <n v="7"/>
    <n v="50"/>
    <n v="1785000"/>
    <s v="METRO"/>
    <s v="NO SOLICITADAS"/>
  </r>
  <r>
    <x v="8"/>
    <x v="34"/>
    <n v="10"/>
    <s v="OTROS MATERIALES Y SUMINISTROS"/>
    <s v="CHALLETTE COLOR GRIS"/>
    <n v="11162113"/>
    <s v="Licitación pública"/>
    <n v="2"/>
    <n v="7"/>
    <n v="50"/>
    <n v="2975000"/>
    <s v="METRO"/>
    <s v="NO SOLICITADAS"/>
  </r>
  <r>
    <x v="8"/>
    <x v="34"/>
    <n v="10"/>
    <s v="OTROS MATERIALES Y SUMINISTROS"/>
    <s v="TECHO LISBOA ANTIFLAMA"/>
    <n v="11162113"/>
    <s v="Licitación pública"/>
    <n v="2"/>
    <n v="7"/>
    <n v="50"/>
    <n v="4760000"/>
    <s v="METRO"/>
    <s v="NO SOLICITADAS"/>
  </r>
  <r>
    <x v="8"/>
    <x v="34"/>
    <n v="10"/>
    <s v="OTROS MATERIALES Y SUMINISTROS"/>
    <s v="GIMBOLO METAL"/>
    <n v="11162113"/>
    <s v="Licitación pública"/>
    <n v="2"/>
    <n v="7"/>
    <n v="50"/>
    <n v="575000"/>
    <s v="METRO"/>
    <s v="NO SOLICITADAS"/>
  </r>
  <r>
    <x v="8"/>
    <x v="34"/>
    <n v="10"/>
    <s v="OTROS MATERIALES Y SUMINISTROS"/>
    <s v="GIMBOLO DE 2 CMS DE ESPESOR POR 7 METROS"/>
    <n v="11162113"/>
    <s v="Licitación pública"/>
    <n v="2"/>
    <n v="7"/>
    <n v="7"/>
    <n v="306257"/>
    <s v="UNIDAD"/>
    <s v="NO SOLICITADAS"/>
  </r>
  <r>
    <x v="8"/>
    <x v="34"/>
    <n v="10"/>
    <s v="OTROS MATERIALES Y SUMINISTROS"/>
    <s v="CLICK PLÁSTICOS 1 PUL"/>
    <n v="11162113"/>
    <s v="Licitación pública"/>
    <n v="2"/>
    <n v="7"/>
    <n v="50"/>
    <n v="178500"/>
    <s v="UNIDAD"/>
    <s v="NO SOLICITADAS"/>
  </r>
  <r>
    <x v="8"/>
    <x v="34"/>
    <n v="10"/>
    <s v="OTROS MATERIALES Y SUMINISTROS"/>
    <s v="CLICK PLÁSTICOS 1 Y 1/2 PUL"/>
    <n v="11162113"/>
    <s v="Licitación pública"/>
    <n v="2"/>
    <n v="7"/>
    <n v="50"/>
    <n v="208250"/>
    <s v="UNIDAD"/>
    <s v="NO SOLICITADAS"/>
  </r>
  <r>
    <x v="8"/>
    <x v="34"/>
    <n v="10"/>
    <s v="OTROS MATERIALES Y SUMINISTROS"/>
    <s v="CLICK PLÁSTICOS DE 2 PULG"/>
    <n v="11162113"/>
    <s v="Licitación pública"/>
    <n v="2"/>
    <n v="7"/>
    <n v="50"/>
    <n v="238000"/>
    <s v="UNIDAD"/>
    <s v="NO SOLICITADAS"/>
  </r>
  <r>
    <x v="8"/>
    <x v="34"/>
    <n v="10"/>
    <s v="OTROS MATERIALES Y SUMINISTROS"/>
    <s v="BROCHES TIPO CHAQUETA "/>
    <n v="11162113"/>
    <s v="Licitación pública"/>
    <n v="2"/>
    <n v="7"/>
    <n v="99"/>
    <n v="23562"/>
    <s v="UNIDAD"/>
    <s v="NO SOLICITADAS"/>
  </r>
  <r>
    <x v="8"/>
    <x v="34"/>
    <n v="10"/>
    <s v="OTROS MATERIALES Y SUMINISTROS"/>
    <s v="BATERIA ALCALINA 9 VOLTIOS"/>
    <n v="26111700"/>
    <s v="Licitación pública"/>
    <n v="2"/>
    <n v="7"/>
    <n v="36"/>
    <n v="642600"/>
    <s v="UNIDAD"/>
    <s v="NO SOLICITADAS"/>
  </r>
  <r>
    <x v="8"/>
    <x v="34"/>
    <n v="10"/>
    <s v="OTROS MATERIALES Y SUMINISTROS"/>
    <s v="ROLLO TOALLA LIMPIADORA X 80 M"/>
    <n v="47131502"/>
    <s v="Licitación pública"/>
    <n v="2"/>
    <n v="6"/>
    <n v="43"/>
    <n v="2302650"/>
    <s v="UNIDAD"/>
    <s v="NO SOLICITADAS"/>
  </r>
  <r>
    <x v="8"/>
    <x v="34"/>
    <n v="10"/>
    <s v="OTROS MATERIALES Y SUMINISTROS"/>
    <s v="HYSOL EA 9309 3NA"/>
    <n v="31133710"/>
    <s v="Licitación pública"/>
    <n v="2"/>
    <n v="6"/>
    <n v="2"/>
    <n v="1600000"/>
    <s v="UNIDAD"/>
    <s v="NO SOLICITADAS"/>
  </r>
  <r>
    <x v="8"/>
    <x v="34"/>
    <n v="10"/>
    <s v="OTROS MATERIALES Y SUMINISTROS"/>
    <s v="HYSOL EA 9309 NA LOCTITE"/>
    <n v="31133710"/>
    <s v="Licitación pública"/>
    <n v="2"/>
    <n v="6"/>
    <n v="2"/>
    <n v="1300000"/>
    <s v="UNIDAD"/>
    <s v="NO SOLICITADAS"/>
  </r>
  <r>
    <x v="8"/>
    <x v="34"/>
    <n v="10"/>
    <s v="OTROS MATERIALES Y SUMINISTROS"/>
    <s v="COMPONENTE SELLANTE  870 B 1/2 (12FL)"/>
    <n v="31133710"/>
    <s v="Licitación pública"/>
    <n v="2"/>
    <n v="6"/>
    <n v="6"/>
    <n v="3300000"/>
    <s v="UNIDAD"/>
    <s v="NO SOLICITADAS"/>
  </r>
  <r>
    <x v="8"/>
    <x v="34"/>
    <n v="10"/>
    <s v="OTROS MATERIALES Y SUMINISTROS"/>
    <s v="HYSOL EA 9309 3NA CLASS B"/>
    <n v="31133710"/>
    <s v="Licitación pública"/>
    <n v="2"/>
    <n v="6"/>
    <n v="2"/>
    <n v="996700"/>
    <s v="UNIDAD"/>
    <s v="NO SOLICITADAS"/>
  </r>
  <r>
    <x v="8"/>
    <x v="34"/>
    <n v="10"/>
    <s v="OTROS MATERIALES Y SUMINISTROS"/>
    <s v="SEALING COMPOUND 1440 B 1/2 (6FL)"/>
    <n v="31133710"/>
    <s v="Licitación pública"/>
    <n v="2"/>
    <n v="6"/>
    <n v="4"/>
    <n v="2120000"/>
    <s v="UNIDAD"/>
    <s v="NO SOLICITADAS"/>
  </r>
  <r>
    <x v="8"/>
    <x v="34"/>
    <n v="10"/>
    <s v="OTROS MATERIALES Y SUMINISTROS"/>
    <s v="ACEITE HIDRAULICO DEXRON TYPE III"/>
    <n v="15121504"/>
    <s v="Licitación pública"/>
    <n v="2"/>
    <n v="6"/>
    <n v="2"/>
    <n v="660000"/>
    <s v="GALON"/>
    <s v="NO SOLICITADAS"/>
  </r>
  <r>
    <x v="8"/>
    <x v="34"/>
    <n v="10"/>
    <s v="OTROS MATERIALES Y SUMINISTROS"/>
    <s v="SILICONA DE ALTA TEMPERATURA 323597"/>
    <n v="31201632"/>
    <s v="Licitación pública"/>
    <n v="2"/>
    <n v="6"/>
    <n v="2"/>
    <n v="174000"/>
    <s v="UNIDAD"/>
    <s v="NO SOLICITADAS"/>
  </r>
  <r>
    <x v="8"/>
    <x v="35"/>
    <n v="10"/>
    <s v="MANTENIMIENTO DE BIENES INMUEBLES"/>
    <s v="MANTENIMIENTO Y ADECUACION DE LA GUARDIA BAMFS"/>
    <n v="72102900"/>
    <s v="Selección abreviada menor cuantía"/>
    <n v="1"/>
    <n v="6"/>
    <n v="1"/>
    <n v="770000000"/>
    <s v="GLOBAL"/>
    <s v="NO SOLICITADAS"/>
  </r>
  <r>
    <x v="8"/>
    <x v="36"/>
    <n v="10"/>
    <s v="MANTENIMIENTO DE BIENES MUEBLES, EQUIPOS Y ENSERES"/>
    <s v="MANTENIMIENTO EQUIPO BOMBEROS"/>
    <n v="73151702"/>
    <s v="Mínima cuantía"/>
    <n v="0"/>
    <n v="0"/>
    <n v="1"/>
    <n v="3500000"/>
    <s v="GLOBAL"/>
    <s v="NO SOLICITADAS"/>
  </r>
  <r>
    <x v="8"/>
    <x v="36"/>
    <n v="10"/>
    <s v="MANTENIMIENTO DE BIENES MUEBLES, EQUIPOS Y ENSERES"/>
    <s v="MANTENIMIENTO CLORINADOR PISCINA OFICIALES"/>
    <n v="72151802"/>
    <s v="Mínima cuantía"/>
    <n v="1"/>
    <n v="12"/>
    <n v="1"/>
    <n v="5000000"/>
    <s v="GLOBAL"/>
    <s v="NO SOLICITADAS"/>
  </r>
  <r>
    <x v="8"/>
    <x v="36"/>
    <n v="10"/>
    <s v="MANTENIMIENTO DE BIENES MUEBLES, EQUIPOS Y ENSERES"/>
    <s v="MANTENIMIENTO DE LOS INSTRUMENTOS MUSICALES DE LA BANDA MARCIAL DEL GRUPO CADETES DE LA EMAVI"/>
    <n v="72102900"/>
    <s v="Mínima cuantía"/>
    <n v="3"/>
    <n v="9"/>
    <n v="1"/>
    <n v="5000000"/>
    <s v="GLOBAL"/>
    <s v="NO SOLICITADAS"/>
  </r>
  <r>
    <x v="8"/>
    <x v="36"/>
    <n v="10"/>
    <s v="MANTENIMIENTO DE BIENES MUEBLES, EQUIPOS Y ENSERES"/>
    <s v="MANTENIMIENTO PREVENTIVO Y CORRECTIVO DE CASCOS PMA "/>
    <n v="73152101"/>
    <s v="Mínima cuantía"/>
    <n v="2"/>
    <n v="5"/>
    <n v="1"/>
    <n v="6300000"/>
    <s v="GLOBAL"/>
    <s v="NO SOLICITADAS"/>
  </r>
  <r>
    <x v="8"/>
    <x v="36"/>
    <n v="10"/>
    <s v="MANTENIMIENTO DE BIENES MUEBLES, EQUIPOS Y ENSERES"/>
    <s v="MANTENIMIENTO PREVENTIVO Y CORRECTIVO DE EQUIPO AGRICOLA"/>
    <n v="72151800"/>
    <s v="Mínima cuantía"/>
    <n v="1"/>
    <n v="3"/>
    <n v="1"/>
    <n v="8000000"/>
    <s v="GLOBAL"/>
    <s v="NO SOLICITADAS"/>
  </r>
  <r>
    <x v="8"/>
    <x v="36"/>
    <n v="10"/>
    <s v="MANTENIMIENTO DE BIENES MUEBLES, EQUIPOS Y ENSERES"/>
    <s v="MANTENIMIENTO ASCENSOR OLGAR"/>
    <n v="72101506"/>
    <s v="Contratación directa"/>
    <n v="1"/>
    <n v="11"/>
    <n v="1"/>
    <n v="10000000"/>
    <s v="GLOBAL"/>
    <s v="NO SOLICITADAS"/>
  </r>
  <r>
    <x v="8"/>
    <x v="36"/>
    <n v="10"/>
    <s v="MANTENIMIENTO DE BIENES MUEBLES, EQUIPOS Y ENSERES"/>
    <s v="MANTENIMIENTO DE LA TARABITA DEL P.M.C PAN DE AZUCAR"/>
    <n v="72151800"/>
    <s v="Mínima cuantía"/>
    <n v="1"/>
    <n v="11"/>
    <n v="1"/>
    <n v="10000000"/>
    <s v="GLOBAL"/>
    <s v="NO SOLICITADAS"/>
  </r>
  <r>
    <x v="8"/>
    <x v="36"/>
    <n v="10"/>
    <s v="MANTENIMIENTO DE BIENES MUEBLES, EQUIPOS Y ENSERES"/>
    <s v="MANTENIMIENTO PREVENTIVO MAQUINAS DEL GIMNASIO"/>
    <n v="72102905"/>
    <s v="Selección abreviada menor cuantía"/>
    <n v="2"/>
    <n v="6"/>
    <n v="1"/>
    <n v="10000000"/>
    <s v="GLOBAL"/>
    <s v="NO SOLICITADAS"/>
  </r>
  <r>
    <x v="8"/>
    <x v="36"/>
    <n v="10"/>
    <s v="MANTENIMIENTO DE BIENES MUEBLES, EQUIPOS Y ENSERES"/>
    <s v="MANTENIMIENTO PREVENTIVO Y CORRECTIVO DE LOS INSTRUMENTOS MUSICALES DE LA BANDA SINFÓNICA MILITAR DE LA EMAVI"/>
    <n v="72102900"/>
    <s v="Mínima cuantía"/>
    <n v="3"/>
    <n v="9"/>
    <n v="1"/>
    <n v="10000000"/>
    <s v="GLOBAL"/>
    <s v="NO SOLICITADAS"/>
  </r>
  <r>
    <x v="8"/>
    <x v="36"/>
    <n v="10"/>
    <s v="MANTENIMIENTO DE BIENES MUEBLES, EQUIPOS Y ENSERES"/>
    <s v="MANTENIMIENTO Y RECARGA DE EXTINTORES Y EQUIPOS CONTRAINCENDIO"/>
    <n v="72101516"/>
    <s v="Mínima cuantía"/>
    <n v="3"/>
    <n v="6"/>
    <n v="1"/>
    <n v="12100000"/>
    <s v="GLOBAL"/>
    <s v="NO SOLICITADAS"/>
  </r>
  <r>
    <x v="8"/>
    <x v="36"/>
    <n v="10"/>
    <s v="MANTENIMIENTO DE BIENES MUEBLES, EQUIPOS Y ENSERES"/>
    <s v="MANTENIMIENTO DEL EQUIPO AGRICOLA (TRACTORES)"/>
    <n v="78181500"/>
    <s v="Mínima cuantía"/>
    <n v="1"/>
    <n v="11"/>
    <n v="1"/>
    <n v="30000000"/>
    <s v="GLOBAL"/>
    <s v="NO SOLICITADAS"/>
  </r>
  <r>
    <x v="8"/>
    <x v="36"/>
    <n v="10"/>
    <s v="MANTENIMIENTO DE BIENES MUEBLES, EQUIPOS Y ENSERES"/>
    <s v="MANTENIMIENTO PREVENTIVO Y CORRECTIVO A TODO COSTO DE LOS EQUIPOS DE COCINA, CALDERAS A GAS Y BEBEDEROS DE AGUA DE LA BAMFS."/>
    <n v="72151001"/>
    <s v="Mínima cuantía"/>
    <n v="0"/>
    <n v="0"/>
    <n v="1"/>
    <n v="30000000"/>
    <s v="GLOBAL"/>
    <s v="NO SOLICITADAS"/>
  </r>
  <r>
    <x v="8"/>
    <x v="36"/>
    <n v="10"/>
    <s v="MANTENIMIENTO DE BIENES MUEBLES, EQUIPOS Y ENSERES"/>
    <s v="MANTENIMIENTO PREVENTIVO Y CORRECTIVO DE LOS EQUIPOS DE BOMBEO Y MOTOBOMBAS PISCINAS DE EMAVI"/>
    <n v="72154100"/>
    <s v="Mínima cuantía"/>
    <n v="1"/>
    <n v="11"/>
    <n v="1"/>
    <n v="40000000"/>
    <s v="GLOBAL"/>
    <s v="NO SOLICITADAS"/>
  </r>
  <r>
    <x v="8"/>
    <x v="36"/>
    <n v="10"/>
    <s v="MANTENIMIENTO DE BIENES MUEBLES, EQUIPOS Y ENSERES"/>
    <s v="MANTENIMIENTO CORRECTIVO DE LA AUTOMATIZACION Y DE LOS EQUIPOS DE AIRE ACONDICIONADO CHILLER  AUTOMATIZACION "/>
    <n v="72101511"/>
    <s v="Publicación contratación régimen especial - Banco multilateral y organismos multilaterales"/>
    <n v="1"/>
    <n v="11"/>
    <n v="1"/>
    <n v="100000000"/>
    <s v="GLOBAL"/>
    <s v="NO SOLICITADAS"/>
  </r>
  <r>
    <x v="8"/>
    <x v="36"/>
    <n v="16"/>
    <s v="MANTENIMIENTO DE BIENES MUEBLES, EQUIPOS Y ENSERES"/>
    <s v="MANTENIMIENTO PULIDORA METALOGRÁFICA"/>
    <n v="81101605"/>
    <s v="Mínima cuantía"/>
    <n v="3"/>
    <n v="10"/>
    <n v="1"/>
    <n v="350000"/>
    <s v="GLOBAL"/>
    <s v="NO SOLICITADAS"/>
  </r>
  <r>
    <x v="8"/>
    <x v="36"/>
    <n v="16"/>
    <s v="MANTENIMIENTO DE BIENES MUEBLES, EQUIPOS Y ENSERES"/>
    <s v="MANTENIMIENTO DE AIRES ACONDICIONADOS, NEVERAS, HIELERAS Y CUARTOS FRIOS "/>
    <n v="72101511"/>
    <s v="Mínima cuantía"/>
    <n v="1"/>
    <n v="11"/>
    <n v="1"/>
    <n v="3500000"/>
    <s v="GLOBAL"/>
    <s v="NO SOLICITADAS"/>
  </r>
  <r>
    <x v="8"/>
    <x v="36"/>
    <n v="16"/>
    <s v="MANTENIMIENTO DE BIENES MUEBLES, EQUIPOS Y ENSERES"/>
    <s v="MANTENIMIENTO CENTRO MECANIZADO"/>
    <n v="81101605"/>
    <s v="Mínima cuantía"/>
    <n v="3"/>
    <n v="10"/>
    <n v="1"/>
    <n v="10000000"/>
    <s v="GLOBAL"/>
    <s v="NO SOLICITADAS"/>
  </r>
  <r>
    <x v="8"/>
    <x v="36"/>
    <n v="16"/>
    <s v="MANTENIMIENTO DE BIENES MUEBLES, EQUIPOS Y ENSERES"/>
    <s v="MANTENIMIENTO MÁQUINA UNIVERSAL DE ENSAYOS"/>
    <n v="81101605"/>
    <s v="Mínima cuantía"/>
    <n v="3"/>
    <n v="10"/>
    <n v="1"/>
    <n v="10000000"/>
    <s v="GLOBAL"/>
    <s v="NO SOLICITADAS"/>
  </r>
  <r>
    <x v="8"/>
    <x v="36"/>
    <n v="16"/>
    <s v="MANTENIMIENTO DE BIENES MUEBLES, EQUIPOS Y ENSERES"/>
    <s v="MANTENIMIENTO DE AIRES ACONDICIONADOS, NEVERAS, HIELERAS Y CUARTOS FRIOS VF 18"/>
    <n v="72101511"/>
    <s v="Mínima cuantía"/>
    <n v="1"/>
    <n v="3"/>
    <n v="1"/>
    <n v="17000000"/>
    <s v="GLOBAL"/>
    <s v="SI APROBADAS"/>
  </r>
  <r>
    <x v="8"/>
    <x v="36"/>
    <n v="16"/>
    <s v="MANTENIMIENTO DE BIENES MUEBLES, EQUIPOS Y ENSERES"/>
    <s v="MANTENIMIENTO PUPITRE ACADEMICO Y SILLAS DE PUPITRE ACADEMICO"/>
    <n v="72151800"/>
    <s v="Mínima cuantía"/>
    <n v="2"/>
    <n v="10"/>
    <n v="1"/>
    <n v="20000000"/>
    <s v="GLOBAL"/>
    <s v="NO SOLICITADAS"/>
  </r>
  <r>
    <x v="8"/>
    <x v="36"/>
    <n v="10"/>
    <s v="MANTENIMIENTO DE BIENES MUEBLES, EQUIPOS Y ENSERES"/>
    <s v="MANTENIMIENTO PREVENTIVO Y CORRECTIVO L SISTEMA DE LUCES DE PISTA COMPUESTO POR 90 LUCES Y 08 LUCES PAPI"/>
    <n v="72101517"/>
    <s v="Licitación pública"/>
    <n v="2"/>
    <n v="7"/>
    <n v="1"/>
    <n v="34402900"/>
    <s v="GLOBAL"/>
    <s v="NO SOLICITADAS"/>
  </r>
  <r>
    <x v="8"/>
    <x v="36"/>
    <n v="10"/>
    <s v="MANTENIMIENTO DE BIENES MUEBLES, EQUIPOS Y ENSERES"/>
    <s v="MANTENIMIENTO A TODO COSTO COMPRESOR INGERSOLL RAND"/>
    <n v="72154101"/>
    <s v="Licitación pública"/>
    <n v="2"/>
    <n v="7"/>
    <n v="1"/>
    <n v="11900000"/>
    <s v="GLOBAL"/>
    <s v="NO SOLICITADAS"/>
  </r>
  <r>
    <x v="8"/>
    <x v="36"/>
    <n v="10"/>
    <s v="MANTENIMIENTO DE BIENES MUEBLES, EQUIPOS Y ENSERES"/>
    <s v="MANTENIMIENTO  A TODO COSTO COMPRESOR CHAMPION-SCHULZ AME-0718 "/>
    <n v="72154101"/>
    <s v="Licitación pública"/>
    <n v="2"/>
    <n v="7"/>
    <n v="1"/>
    <n v="1666000"/>
    <s v="GLOBAL"/>
    <s v="NO SOLICITADAS"/>
  </r>
  <r>
    <x v="8"/>
    <x v="36"/>
    <n v="10"/>
    <s v="MANTENIMIENTO DE BIENES MUEBLES, EQUIPOS Y ENSERES"/>
    <s v="MANTENIMIENTO PREVENTIVO Y CORRECTIVO A TODO COSTO PLATAFORMAS HIDRÁULICAS Y ESCALERAS "/>
    <n v="73152101"/>
    <s v="Licitación pública"/>
    <n v="2"/>
    <n v="7"/>
    <n v="1"/>
    <n v="1904000"/>
    <s v="GLOBAL"/>
    <s v="NO SOLICITADAS"/>
  </r>
  <r>
    <x v="8"/>
    <x v="36"/>
    <n v="10"/>
    <s v="MANTENIMIENTO DE BIENES MUEBLES, EQUIPOS Y ENSERES"/>
    <s v="MANTENIMIENTO A TODO COSTO COMPRESORES PORTATILES Y ACCESORIOS "/>
    <n v="72154101"/>
    <s v="Licitación pública"/>
    <n v="2"/>
    <n v="7"/>
    <n v="1"/>
    <n v="1428000"/>
    <s v="GLOBAL"/>
    <s v="NO SOLICITADAS"/>
  </r>
  <r>
    <x v="8"/>
    <x v="36"/>
    <n v="10"/>
    <s v="MANTENIMIENTO DE BIENES MUEBLES, EQUIPOS Y ENSERES"/>
    <s v="MANTENIMIENTO A TODO COSTO OXIGEN BOOSTER Y ACCESORIOS "/>
    <n v="73152101"/>
    <s v="Licitación pública"/>
    <n v="2"/>
    <n v="7"/>
    <n v="1"/>
    <n v="3570000"/>
    <s v="GLOBAL"/>
    <s v="NO SOLICITADAS"/>
  </r>
  <r>
    <x v="8"/>
    <x v="36"/>
    <n v="10"/>
    <s v="MANTENIMIENTO DE BIENES MUEBLES, EQUIPOS Y ENSERES"/>
    <s v="MANTENIMIENTO A TODO COSTO NITROGEN BOOSTER Y ACCESORIOS"/>
    <n v="73152101"/>
    <s v="Licitación pública"/>
    <n v="2"/>
    <n v="7"/>
    <n v="1"/>
    <n v="3570000"/>
    <s v="GLOBAL"/>
    <s v="NO SOLICITADAS"/>
  </r>
  <r>
    <x v="8"/>
    <x v="36"/>
    <n v="10"/>
    <s v="MANTENIMIENTO DE BIENES MUEBLES, EQUIPOS Y ENSERES"/>
    <s v="MANTENIMIENTO A TODO COSTO PREVENTIVO Y CORRECTIVO MAX LITE Y ACCESORIOS"/>
    <n v="72154501"/>
    <s v="Licitación pública"/>
    <n v="2"/>
    <n v="7"/>
    <n v="1"/>
    <n v="3272500"/>
    <s v="GLOBAL"/>
    <s v="NO SOLICITADAS"/>
  </r>
  <r>
    <x v="8"/>
    <x v="36"/>
    <n v="10"/>
    <s v="MANTENIMIENTO DE BIENES MUEBLES, EQUIPOS Y ENSERES"/>
    <s v="MANTENIMIENTO PREVENTIVO  A TODO COSTO  DE AIR TUG Y ACCESORIOS"/>
    <n v="72154501"/>
    <s v="Licitación pública"/>
    <n v="2"/>
    <n v="7"/>
    <n v="1"/>
    <n v="2151127"/>
    <s v="GLOBAL"/>
    <s v="NO SOLICITADAS"/>
  </r>
  <r>
    <x v="8"/>
    <x v="36"/>
    <n v="10"/>
    <s v="MANTENIMIENTO DE BIENES MUEBLES, EQUIPOS Y ENSERES"/>
    <s v="MANTENIMIENTO A TODO COSTO PLANTA HOBART AMD-0187 "/>
    <n v="72101517"/>
    <s v="Licitación pública"/>
    <n v="2"/>
    <n v="7"/>
    <n v="1"/>
    <n v="8330000"/>
    <s v="GLOBAL"/>
    <s v="NO SOLICITADAS"/>
  </r>
  <r>
    <x v="8"/>
    <x v="36"/>
    <n v="10"/>
    <s v="MANTENIMIENTO DE BIENES MUEBLES, EQUIPOS Y ENSERES"/>
    <s v="MANTENIMIENTO A TODO COSTO PLANTA HOBART AMD-0154 "/>
    <n v="72101517"/>
    <s v="Licitación pública"/>
    <n v="2"/>
    <n v="7"/>
    <n v="1"/>
    <n v="7140000"/>
    <s v="GLOBAL"/>
    <s v="NO SOLICITADAS"/>
  </r>
  <r>
    <x v="8"/>
    <x v="36"/>
    <n v="10"/>
    <s v="MANTENIMIENTO DE BIENES MUEBLES, EQUIPOS Y ENSERES"/>
    <s v="MANTENIMIENTO A TODO COSTO PLANTA HOBART AMD-0209 "/>
    <n v="72101517"/>
    <s v="Licitación pública"/>
    <n v="2"/>
    <n v="7"/>
    <n v="1"/>
    <n v="9520000"/>
    <s v="GLOBAL"/>
    <s v="NO SOLICITADAS"/>
  </r>
  <r>
    <x v="8"/>
    <x v="36"/>
    <n v="10"/>
    <s v="MANTENIMIENTO DE BIENES MUEBLES, EQUIPOS Y ENSERES"/>
    <s v="MANTENIMIENTO A TODO COSTO PLANTA HOBART SR-26 "/>
    <n v="72101517"/>
    <s v="Licitación pública"/>
    <n v="2"/>
    <n v="7"/>
    <n v="1"/>
    <n v="7140000"/>
    <s v="GLOBAL"/>
    <s v="NO SOLICITADAS"/>
  </r>
  <r>
    <x v="8"/>
    <x v="36"/>
    <n v="10"/>
    <s v="MANTENIMIENTO DE BIENES MUEBLES, EQUIPOS Y ENSERES"/>
    <s v="MANTENIMIENTO A TODO COSTO PLANTA HOBART NUEVA "/>
    <n v="72101517"/>
    <s v="Licitación pública"/>
    <n v="2"/>
    <n v="7"/>
    <n v="1"/>
    <n v="16660000"/>
    <s v="GLOBAL"/>
    <s v="NO SOLICITADAS"/>
  </r>
  <r>
    <x v="8"/>
    <x v="36"/>
    <n v="10"/>
    <s v="MANTENIMIENTO DE BIENES MUEBLES, EQUIPOS Y ENSERES"/>
    <s v="MANTENIMIENTO A TODO COSTO PLANTA SILENCIOSA 90 KVA"/>
    <n v="72101517"/>
    <s v="Licitación pública"/>
    <n v="2"/>
    <n v="7"/>
    <n v="1"/>
    <n v="9553495"/>
    <s v="GLOBAL"/>
    <s v="NO SOLICITADAS"/>
  </r>
  <r>
    <x v="8"/>
    <x v="36"/>
    <n v="10"/>
    <s v="MANTENIMIENTO DE BIENES MUEBLES, EQUIPOS Y ENSERES"/>
    <s v="MANTENIMIENTO A TODO COSTO GATOS PARA T-90"/>
    <n v="72154022"/>
    <s v="Licitación pública"/>
    <n v="2"/>
    <n v="7"/>
    <n v="1"/>
    <n v="2142000"/>
    <s v="GLOBAL"/>
    <s v="NO SOLICITADAS"/>
  </r>
  <r>
    <x v="8"/>
    <x v="36"/>
    <n v="10"/>
    <s v="MANTENIMIENTO DE BIENES MUEBLES, EQUIPOS Y ENSERES"/>
    <s v="MANTENIMIENTO A TODO COSTO GATOS PARA T-34 "/>
    <n v="72154022"/>
    <s v="Licitación pública"/>
    <n v="2"/>
    <n v="7"/>
    <n v="1"/>
    <n v="2142000"/>
    <s v="GLOBAL"/>
    <s v="NO SOLICITADAS"/>
  </r>
  <r>
    <x v="8"/>
    <x v="36"/>
    <n v="10"/>
    <s v="MANTENIMIENTO DE BIENES MUEBLES, EQUIPOS Y ENSERES"/>
    <s v="MANTENIMIENTO A TODO COSTO HIDROLAVADORAS KARCHER "/>
    <n v="73152108"/>
    <s v="Licitación pública"/>
    <n v="2"/>
    <n v="7"/>
    <n v="1"/>
    <n v="6250000"/>
    <s v="GLOBAL"/>
    <s v="NO SOLICITADAS"/>
  </r>
  <r>
    <x v="8"/>
    <x v="36"/>
    <n v="10"/>
    <s v="MANTENIMIENTO DE BIENES MUEBLES, EQUIPOS Y ENSERES"/>
    <s v="MANTENIMIENTO A TODO COSTO PLANTA HOBART AMD-0116 "/>
    <n v="72101517"/>
    <s v="Licitación pública"/>
    <n v="2"/>
    <n v="7"/>
    <n v="1"/>
    <n v="5354980"/>
    <s v="GLOBAL"/>
    <s v="NO SOLICITADAS"/>
  </r>
  <r>
    <x v="8"/>
    <x v="67"/>
    <n v="10"/>
    <s v="MANTENIMIENTO DE MATERIAL Y EQUIPO DE GUERRA"/>
    <s v="MANTENIMIENTOSY RESTAURACIONES DE LOS FUSILES R-FAMAGE "/>
    <n v="72102900"/>
    <s v="Mínima cuantía"/>
    <n v="3"/>
    <n v="4"/>
    <n v="1"/>
    <n v="5000000"/>
    <s v="GLOBAL"/>
    <s v="NO SOLICITADAS"/>
  </r>
  <r>
    <x v="8"/>
    <x v="67"/>
    <n v="10"/>
    <s v="MANTENIMIENTO DE MATERIAL Y EQUIPO DE GUERRA"/>
    <s v="MANTENIMIENTOS Y RESTAURACIONES DE LAS BAYONETAS DE LOS FUSILE R-FAMAGE"/>
    <n v="72102900"/>
    <s v="Mínima cuantía"/>
    <n v="3"/>
    <n v="4"/>
    <n v="1"/>
    <n v="5000000"/>
    <s v="GLOBAL"/>
    <s v="NO SOLICITADAS"/>
  </r>
  <r>
    <x v="8"/>
    <x v="38"/>
    <n v="10"/>
    <s v="MANTENIMIENTO EQUIPO COMUNICACIÓN Y COMPUTACIÓN"/>
    <s v="MANTENIMIENTO SERVIDORES"/>
    <n v="81112303"/>
    <s v="Mínima cuantía"/>
    <n v="2"/>
    <n v="8"/>
    <n v="1"/>
    <n v="5000000"/>
    <s v="GLOBAL"/>
    <s v="NO SOLICITADAS"/>
  </r>
  <r>
    <x v="8"/>
    <x v="38"/>
    <n v="10"/>
    <s v="MANTENIMIENTO EQUIPO COMUNICACIÓN Y COMPUTACIÓN"/>
    <s v="MANTENIMIENTO EQUIPO AUDIOVISUAL "/>
    <n v="80161507"/>
    <s v="Mínima cuantía"/>
    <n v="0"/>
    <n v="0"/>
    <n v="1"/>
    <n v="10000000"/>
    <s v="GLOBAL"/>
    <s v="NO SOLICITADAS"/>
  </r>
  <r>
    <x v="8"/>
    <x v="38"/>
    <n v="10"/>
    <s v="MANTENIMIENTO EQUIPO COMUNICACIÓN Y COMPUTACIÓN"/>
    <s v="MANTENIMIENTO DE UPS"/>
    <n v="81112300"/>
    <s v="Mínima cuantía"/>
    <n v="1"/>
    <n v="11"/>
    <n v="1"/>
    <n v="17500000"/>
    <s v="GLOBAL"/>
    <s v="NO SOLICITADAS"/>
  </r>
  <r>
    <x v="8"/>
    <x v="38"/>
    <n v="10"/>
    <s v="MANTENIMIENTO EQUIPO COMUNICACIÓN Y COMPUTACIÓN"/>
    <s v="MANTENIMIENTO DE EQUIPOS DE COMPUTO"/>
    <n v="81112303"/>
    <s v="Mínima cuantía"/>
    <n v="2"/>
    <n v="8"/>
    <n v="1"/>
    <n v="26000000"/>
    <s v="GLOBAL"/>
    <s v="NO SOLICITADAS"/>
  </r>
  <r>
    <x v="8"/>
    <x v="38"/>
    <n v="10"/>
    <s v="MANTENIMIENTO EQUIPO COMUNICACIÓN Y COMPUTACIÓN"/>
    <s v="MANTENIMIENTO PREVNETIVO Y CORRETIVO A TODO COSTO 05 COMPUTADORES CONTROLLUCES PISTA, PLC, ESTACION METEROLOGICA"/>
    <n v="72101517"/>
    <s v="Licitación pública"/>
    <n v="2"/>
    <n v="7"/>
    <n v="1"/>
    <n v="13952750"/>
    <s v="GLOBAL"/>
    <s v="NO SOLICITADAS"/>
  </r>
  <r>
    <x v="8"/>
    <x v="39"/>
    <n v="10"/>
    <s v="MANTENIMIENTO EQUIPO DE NAVEGACION Y TRANSPORTE"/>
    <s v="MANTENIMIENTO MOTOS "/>
    <n v="78181500"/>
    <s v="Mínima cuantía"/>
    <n v="1"/>
    <n v="10"/>
    <n v="1"/>
    <n v="15455000"/>
    <s v="GLOBAL"/>
    <s v="NO SOLICITADAS"/>
  </r>
  <r>
    <x v="8"/>
    <x v="39"/>
    <n v="10"/>
    <s v="MANTENIMIENTO EQUIPO DE NAVEGACION Y TRANSPORTE"/>
    <s v="MANTENIMIENTO VEHICULOS "/>
    <n v="78181500"/>
    <s v="Contratación directa"/>
    <n v="1"/>
    <n v="10"/>
    <n v="1"/>
    <n v="120545000"/>
    <s v="GLOBAL"/>
    <s v="NO SOLICITADAS"/>
  </r>
  <r>
    <x v="8"/>
    <x v="39"/>
    <n v="16"/>
    <s v="MANTENIMIENTO EQUIPO DE NAVEGACION Y TRANSPORTE"/>
    <s v="MANTENIMIENTO DE MOTOS VF 18"/>
    <n v="78181500"/>
    <s v="Mínima cuantía"/>
    <n v="0"/>
    <n v="0"/>
    <n v="1"/>
    <n v="6545000"/>
    <s v="GLOBAL"/>
    <s v="SI APROBADAS"/>
  </r>
  <r>
    <x v="8"/>
    <x v="39"/>
    <n v="16"/>
    <s v="MANTENIMIENTO EQUIPO DE NAVEGACION Y TRANSPORTE"/>
    <s v="MANTENIMIENTO DE VEHICULOS VF 18"/>
    <n v="78181500"/>
    <s v="Contratación directa"/>
    <n v="0"/>
    <n v="0"/>
    <n v="1"/>
    <n v="54455000"/>
    <s v="GLOBAL"/>
    <s v="SI APROBADAS"/>
  </r>
  <r>
    <x v="8"/>
    <x v="39"/>
    <n v="10"/>
    <s v="MANTENIMIENTO EQUIPO DE NAVEGACION Y TRANSPORTE"/>
    <s v="MATENIMIENTO  TRACTOR TUG AMD 0527  "/>
    <n v="72154501"/>
    <s v="Licitación pública"/>
    <n v="2"/>
    <n v="7"/>
    <n v="1"/>
    <n v="4760000"/>
    <s v="GLOBAL"/>
    <s v="NO SOLICITADAS"/>
  </r>
  <r>
    <x v="8"/>
    <x v="39"/>
    <n v="10"/>
    <s v="MANTENIMIENTO EQUIPO DE NAVEGACION Y TRANSPORTE"/>
    <s v="MANTENIMIENTO TRACTOR WARE HOUSE AMD 0502 "/>
    <n v="72154501"/>
    <s v="Licitación pública"/>
    <n v="2"/>
    <n v="7"/>
    <n v="1"/>
    <n v="5355000"/>
    <s v="GLOBAL"/>
    <s v="NO SOLICITADAS"/>
  </r>
  <r>
    <x v="8"/>
    <x v="39"/>
    <n v="10"/>
    <s v="MANTENIMIENTO EQUIPO DE NAVEGACION Y TRANSPORTE"/>
    <s v="MANTENIMIENTO TRACTOR WARE HOUSE AMD 0503 "/>
    <n v="72154501"/>
    <s v="Licitación pública"/>
    <n v="2"/>
    <n v="7"/>
    <n v="1"/>
    <n v="5355000"/>
    <s v="GLOBAL"/>
    <s v="NO SOLICITADAS"/>
  </r>
  <r>
    <x v="8"/>
    <x v="39"/>
    <n v="10"/>
    <s v="MANTENIMIENTO EQUIPO DE NAVEGACION Y TRANSPORTE"/>
    <s v="MANTENIMIENTO MONTACARGA HYSTER AMD-0950 "/>
    <n v="72154501"/>
    <s v="Licitación pública"/>
    <n v="2"/>
    <n v="7"/>
    <n v="1"/>
    <n v="10710000"/>
    <s v="GLOBAL"/>
    <s v="NO SOLICITADAS"/>
  </r>
  <r>
    <x v="8"/>
    <x v="39"/>
    <n v="10"/>
    <s v="MANTENIMIENTO EQUIPO DE NAVEGACION Y TRANSPORTE"/>
    <s v="MANTENIMIENTO  MONTACARGA TELETRUCK "/>
    <n v="72154501"/>
    <s v="Licitación pública"/>
    <n v="2"/>
    <n v="7"/>
    <n v="1"/>
    <n v="10710000"/>
    <s v="GLOBAL"/>
    <s v="NO SOLICITADAS"/>
  </r>
  <r>
    <x v="8"/>
    <x v="39"/>
    <n v="10"/>
    <s v="MANTENIMIENTO EQUIPO DE NAVEGACION Y TRANSPORTE"/>
    <s v="MANTENIMIENTO A TODO COSTO LEVANTA BOMBA MJ – 1C AMD 0990 "/>
    <n v="72154501"/>
    <s v="Licitación pública"/>
    <n v="2"/>
    <n v="7"/>
    <n v="1"/>
    <n v="7140000"/>
    <s v="GLOBAL"/>
    <s v="NO SOLICITADAS"/>
  </r>
  <r>
    <x v="8"/>
    <x v="39"/>
    <n v="10"/>
    <s v="MANTENIMIENTO EQUIPO DE NAVEGACION Y TRANSPORTE"/>
    <s v="MANTENIMIENTO A TODO COSTO TRACTOR JHON DEERE 3038 E "/>
    <n v="72154501"/>
    <s v="Licitación pública"/>
    <n v="2"/>
    <n v="7"/>
    <n v="1"/>
    <n v="4760000"/>
    <s v="GLOBAL"/>
    <s v="NO SOLICITADAS"/>
  </r>
  <r>
    <x v="8"/>
    <x v="39"/>
    <n v="10"/>
    <s v="MANTENIMIENTO EQUIPO DE NAVEGACION Y TRANSPORTE"/>
    <s v="MANTENIMIENTO A TODO COSTO REMOLCADOR DE AERONAVES ELÉCTRICO TRONAIR Y ACCESORIOS"/>
    <n v="72154501"/>
    <s v="Licitación pública"/>
    <n v="2"/>
    <n v="7"/>
    <n v="1"/>
    <n v="19040000"/>
    <s v="GLOBAL"/>
    <s v="NO SOLICITADAS"/>
  </r>
  <r>
    <x v="8"/>
    <x v="40"/>
    <n v="10"/>
    <s v="MANTENIMIENTO Y MEJORAMIENTO DE VIVIENDA Y ALOJAMIENTO"/>
    <s v="MANTENIMIENTO, ADECUACIÓN Y/O REMODELACIÓN DE LAS VIVIENDAS Y ALOJAMIENTO MILITAR BAMFS "/>
    <n v="72102900"/>
    <s v="Selección abreviada menor cuantía"/>
    <n v="1"/>
    <n v="11"/>
    <n v="1"/>
    <n v="22500000"/>
    <s v="GLOBAL"/>
    <s v="NO SOLICITADAS"/>
  </r>
  <r>
    <x v="8"/>
    <x v="40"/>
    <n v="16"/>
    <s v="MANTENIMIENTO Y MEJORAMIENTO DE VIVIENDA Y ALOJAMIENTO"/>
    <s v="MANTENIMIENTO DE VIVIENDA Y ALOJAMIENTO CON VF 18"/>
    <n v="72102900"/>
    <s v="Selección abreviada menor cuantía"/>
    <n v="0"/>
    <n v="0"/>
    <n v="1"/>
    <n v="150000000"/>
    <s v="GLOBAL"/>
    <s v="SI APROBADAS"/>
  </r>
  <r>
    <x v="8"/>
    <x v="41"/>
    <n v="10"/>
    <s v="SERVICIO DE ASEO"/>
    <s v="MANTENIMIENTO DE LAS ZONAS VERDES DE LA EMAVI "/>
    <n v="70111706"/>
    <s v="Selección abreviada menor cuantía"/>
    <n v="1"/>
    <n v="12"/>
    <n v="1"/>
    <n v="12000000"/>
    <s v="GLOBAL"/>
    <s v="NO SOLICITADAS"/>
  </r>
  <r>
    <x v="8"/>
    <x v="41"/>
    <n v="10"/>
    <s v="SERVICIO DE ASEO"/>
    <s v="SERVICIO DE ASEO PARA EMAVI - ESM "/>
    <n v="76111501"/>
    <s v="Seléccion abreviada - acuerdo marco"/>
    <n v="2"/>
    <n v="10"/>
    <n v="1"/>
    <n v="101657905"/>
    <s v="GLOBAL"/>
    <s v="NO SOLICITADAS"/>
  </r>
  <r>
    <x v="8"/>
    <x v="41"/>
    <n v="16"/>
    <s v="SERVICIO DE ASEO"/>
    <s v="OPERARIOS ASEO "/>
    <n v="76111500"/>
    <s v="Seléccion abreviada - acuerdo marco"/>
    <n v="1"/>
    <n v="12"/>
    <n v="1"/>
    <n v="1875395"/>
    <s v="GLOBAL"/>
    <s v="NO SOLICITADAS"/>
  </r>
  <r>
    <x v="8"/>
    <x v="41"/>
    <n v="16"/>
    <s v="SERVICIO DE ASEO"/>
    <s v="MANTENIMIENTO DE LAS ZONAS VERDES DE LA EMAVI VF 18"/>
    <n v="70111706"/>
    <s v="Selección abreviada menor cuantía"/>
    <n v="0"/>
    <n v="0"/>
    <n v="1"/>
    <n v="78533300"/>
    <s v="GLOBAL"/>
    <s v="SI APROBADAS"/>
  </r>
  <r>
    <x v="8"/>
    <x v="41"/>
    <n v="16"/>
    <s v="SERVICIO DE ASEO"/>
    <s v="SERVICIO DE ASEO CON VF 18"/>
    <n v="76111500"/>
    <s v="Seléccion abreviada - acuerdo marco"/>
    <n v="0"/>
    <n v="0"/>
    <n v="1"/>
    <n v="166466700"/>
    <s v="GLOBAL"/>
    <s v="SI APROBADAS"/>
  </r>
  <r>
    <x v="8"/>
    <x v="73"/>
    <n v="10"/>
    <s v="MANTENIMIENTO DE SOFTWARE"/>
    <s v="MANTENIMIENTO SOFTWARE SINFAD"/>
    <n v="81112200"/>
    <s v="Mínima cuantía"/>
    <n v="1"/>
    <n v="5"/>
    <n v="1"/>
    <n v="10000000"/>
    <s v="GLOBAL"/>
    <s v="NO SOLICITADAS"/>
  </r>
  <r>
    <x v="8"/>
    <x v="73"/>
    <n v="16"/>
    <s v="MANTENIMIENTO DE SOFTWARE"/>
    <s v="MANTENIMIENTO SOFTWARE SIGA"/>
    <n v="81112200"/>
    <s v="Mínima cuantía"/>
    <n v="1"/>
    <n v="11"/>
    <n v="1"/>
    <n v="20000000"/>
    <s v="GLOBAL"/>
    <s v="NO SOLICITADAS"/>
  </r>
  <r>
    <x v="8"/>
    <x v="43"/>
    <n v="16"/>
    <s v="CORREO"/>
    <s v="SERVICIO DE CORREO"/>
    <n v="80141800"/>
    <s v="Mínima cuantía"/>
    <n v="1"/>
    <n v="2"/>
    <n v="1"/>
    <n v="3000000"/>
    <s v="GLOBAL"/>
    <s v="SI APROBADAS"/>
  </r>
  <r>
    <x v="8"/>
    <x v="43"/>
    <n v="16"/>
    <s v="CORREO"/>
    <s v="SERVICIO DE CORREO"/>
    <n v="80141800"/>
    <s v="Mínima cuantía"/>
    <n v="2"/>
    <n v="10"/>
    <n v="1"/>
    <n v="4000000"/>
    <s v="GLOBAL"/>
    <s v="NO SOLICITADAS"/>
  </r>
  <r>
    <x v="8"/>
    <x v="44"/>
    <n v="10"/>
    <s v="TRANSPORTE"/>
    <s v="SERVICIO DE TRANSPORTE CON "/>
    <n v="78111800"/>
    <s v="Mínima cuantía"/>
    <n v="1"/>
    <n v="10"/>
    <n v="1"/>
    <n v="32314991"/>
    <s v="GLOBAL"/>
    <s v="NO SOLICITADAS"/>
  </r>
  <r>
    <x v="8"/>
    <x v="44"/>
    <n v="16"/>
    <s v="TRANSPORTE"/>
    <s v="SERVICIO DE TRANSPORTE CON VF 18"/>
    <n v="78111800"/>
    <s v="Mínima cuantía"/>
    <n v="0"/>
    <n v="0"/>
    <n v="1"/>
    <n v="23000000"/>
    <s v="GLOBAL"/>
    <s v="SI APROBADAS"/>
  </r>
  <r>
    <x v="8"/>
    <x v="45"/>
    <n v="16"/>
    <s v="EDICIÓN DE LIBROS, REVISTAS, ESCRITOS Y TRABAJOS TIPOGRÁFICOS"/>
    <s v="ACTAS DE GRADO CON TINTA DE SEGURIDAD-PERSONALIZADAS"/>
    <n v="82121504"/>
    <s v="Mínima cuantía"/>
    <n v="4"/>
    <n v="11"/>
    <n v="320"/>
    <n v="640000"/>
    <s v="UNIDAD"/>
    <s v="NO SOLICITADAS"/>
  </r>
  <r>
    <x v="8"/>
    <x v="45"/>
    <n v="16"/>
    <s v="EDICIÓN DE LIBROS, REVISTAS, ESCRITOS Y TRABAJOS TIPOGRÁFICOS"/>
    <s v="DIPLOMAS DE GRADO. EN PAPEL DE SEGURIDAD CON TINTA DE SEGURIDAD- PERSONALIZADAS"/>
    <n v="82121504"/>
    <s v="Mínima cuantía"/>
    <n v="4"/>
    <n v="11"/>
    <n v="160"/>
    <n v="640000"/>
    <s v="UNIDAD"/>
    <s v="NO SOLICITADAS"/>
  </r>
  <r>
    <x v="8"/>
    <x v="45"/>
    <n v="16"/>
    <s v="EDICIÓN DE LIBROS, REVISTAS, ESCRITOS Y TRABAJOS TIPOGRÁFICOS"/>
    <s v="CARPETAS PORTA DIPLOMA"/>
    <n v="82121504"/>
    <s v="Mínima cuantía"/>
    <n v="4"/>
    <n v="11"/>
    <n v="160"/>
    <n v="2240000"/>
    <s v="UNIDAD"/>
    <s v="NO SOLICITADAS"/>
  </r>
  <r>
    <x v="8"/>
    <x v="45"/>
    <n v="16"/>
    <s v="EDICIÓN DE LIBROS, REVISTAS, ESCRITOS Y TRABAJOS TIPOGRÁFICOS"/>
    <s v="EDICIÓN E IMPRESIÓN DE LIBROS PROGRAMA DE INGENIERÍA INFORMÁTICA"/>
    <n v="82121506"/>
    <s v="Mínima cuantía"/>
    <n v="4"/>
    <n v="11"/>
    <n v="500"/>
    <n v="9000000"/>
    <s v="UNIDAD"/>
    <s v="NO SOLICITADAS"/>
  </r>
  <r>
    <x v="8"/>
    <x v="45"/>
    <n v="16"/>
    <s v="EDICIÓN DE LIBROS, REVISTAS, ESCRITOS Y TRABAJOS TIPOGRÁFICOS"/>
    <s v="EDICIÓN E IMPRESIÓN DE LIBROS PAAER"/>
    <n v="82121506"/>
    <s v="Mínima cuantía"/>
    <n v="4"/>
    <n v="11"/>
    <n v="500"/>
    <n v="9000000"/>
    <s v="UNIDAD"/>
    <s v="NO SOLICITADAS"/>
  </r>
  <r>
    <x v="8"/>
    <x v="74"/>
    <n v="16"/>
    <s v="SUSCRIPCIONES"/>
    <s v="RENOVACION DE LA SUSCRIPCION A LA ASOCIACIÓN COLOMBIANA PARA EL AVANCE DE LA CIENCIA ACAC PARA LA ESCUELA MILITAR DE AVIACIÓN &quot;MARCO FIDEL SUAREZ&quot;"/>
    <n v="94101609"/>
    <s v="Contratación directa"/>
    <n v="1"/>
    <n v="11"/>
    <n v="1"/>
    <n v="1000000"/>
    <s v="GLOBAL"/>
    <s v="NO SOLICITADAS"/>
  </r>
  <r>
    <x v="8"/>
    <x v="74"/>
    <n v="16"/>
    <s v="SUSCRIPCIONES"/>
    <s v="RENOVACIÓN DE LA SUSCRIPCIÓN A LA ASOCIACIÓN COLOMBIANA DE FACULTADES DE ADMINISTRACIÓN – “ASCOLFA” PARA LA ESCUELA MILITAR DE AVIACIÓN “MARCO FIDEL SUAREZ”  "/>
    <n v="94101609"/>
    <s v="Contratación directa"/>
    <n v="1"/>
    <n v="11"/>
    <n v="1"/>
    <n v="4500000"/>
    <s v="GLOBAL"/>
    <s v="NO SOLICITADAS"/>
  </r>
  <r>
    <x v="8"/>
    <x v="74"/>
    <n v="16"/>
    <s v="SUSCRIPCIONES"/>
    <s v="RENOVACIÓN DE LA SUSCRIPCION A LA ASOCIACIÓN COLOMBIANA DE INGENIEROS DE SISEMAS &quot;ACIS&quot; PARA EL GRUPO ACADEMICO DE LA ESCUELA MILITAR DE AVIACION &quot;MARCO FIDEL SUAREZ&quot;"/>
    <n v="94101607"/>
    <s v="Contratación directa"/>
    <n v="1"/>
    <n v="11"/>
    <n v="1"/>
    <n v="5500000"/>
    <s v="GLOBAL"/>
    <s v="NO SOLICITADAS"/>
  </r>
  <r>
    <x v="8"/>
    <x v="74"/>
    <n v="16"/>
    <s v="SUSCRIPCIONES"/>
    <s v="RENOVACIÓN DE LA SUSCRIPCION A LA ASOCIACIÓN COLOMBIANA DE FACULTADES DE INGENIERÍA ACOFI PARA LA ESCUELA MILITAR DE AVIACIÓN &quot;MARCO FIDEL SUAREZ&quot;."/>
    <n v="94101607"/>
    <s v="Contratación directa"/>
    <n v="1"/>
    <n v="11"/>
    <n v="1"/>
    <n v="6000000"/>
    <s v="GLOBAL"/>
    <s v="NO SOLICITADAS"/>
  </r>
  <r>
    <x v="8"/>
    <x v="74"/>
    <n v="16"/>
    <s v="SUSCRIPCIONES"/>
    <s v="RENOVACIÓN Y/O SUSCRIPCION A PERIODICOS Y REVISTAS"/>
    <n v="55101500"/>
    <s v="Contratación directa"/>
    <n v="1"/>
    <n v="11"/>
    <n v="1"/>
    <n v="9400000"/>
    <s v="GLOBAL"/>
    <s v="NO SOLICITADAS"/>
  </r>
  <r>
    <x v="8"/>
    <x v="74"/>
    <n v="16"/>
    <s v="SUSCRIPCIONES"/>
    <s v="RENOVACIÓN DE LA SUSCRIPCION DEL SERVICIOS SOPORTE Y CAPACITACION A LA ACADEMIA CISCO (SECURITY,  ROUTING AND SWICHING) PARA LA ESCUELA MILITAR DE AVICIÓN &quot;MARCO FIDEL SUAREZ&quot;"/>
    <n v="94101607"/>
    <s v="Contratación directa"/>
    <n v="1"/>
    <n v="11"/>
    <n v="1"/>
    <n v="12400000"/>
    <s v="GLOBAL"/>
    <s v="NO SOLICITADAS"/>
  </r>
  <r>
    <x v="8"/>
    <x v="74"/>
    <n v="16"/>
    <s v="SUSCRIPCIONES"/>
    <s v="RENOVACIÓN DE LA SUSCRIPCIÓN A LA ASOCIACIÓN COLOMBIANA DE UNIVERSIDADES (ASCUN)"/>
    <n v="94101607"/>
    <s v="Contratación directa"/>
    <n v="1"/>
    <n v="11"/>
    <n v="1"/>
    <n v="18000000"/>
    <s v="GLOBAL"/>
    <s v="NO SOLICITADAS"/>
  </r>
  <r>
    <x v="8"/>
    <x v="74"/>
    <n v="16"/>
    <s v="SUSCRIPCIONES"/>
    <s v="RENOVACIÓN DE LA SUSCRIPCION RED ACADEMICA DE ALTA VELOCIDAD (RUAV)"/>
    <n v="81111800"/>
    <s v="Contratación directa"/>
    <n v="1"/>
    <n v="11"/>
    <n v="1"/>
    <n v="27000000"/>
    <s v="GLOBAL"/>
    <s v="NO SOLICITADAS"/>
  </r>
  <r>
    <x v="8"/>
    <x v="46"/>
    <n v="10"/>
    <s v="ACUEDUCTO ALCANTARILLADO Y ASEO"/>
    <s v="ACUEDUCTO EMAVI - DARIEN"/>
    <n v="83101500"/>
    <n v="0"/>
    <n v="1"/>
    <n v="12"/>
    <n v="1"/>
    <n v="320000000"/>
    <s v="GLOBAL"/>
    <s v="NO SOLICITADAS"/>
  </r>
  <r>
    <x v="8"/>
    <x v="46"/>
    <n v="16"/>
    <s v="ACUEDUCTO ALCANTARILLADO Y ASEO"/>
    <s v="ACUEDUCTO COMUNIDAD ACADEMICA"/>
    <n v="83101500"/>
    <n v="0"/>
    <n v="1"/>
    <n v="12"/>
    <n v="1"/>
    <n v="10448899"/>
    <s v="GLOBAL"/>
    <s v="NO SOLICITADAS"/>
  </r>
  <r>
    <x v="8"/>
    <x v="47"/>
    <n v="10"/>
    <s v="ENERGIA"/>
    <s v="ENERGIA EMAVI - DARIEN - TULUA - CERRO - PARROQUIA"/>
    <n v="83101803"/>
    <n v="0"/>
    <n v="1"/>
    <n v="12"/>
    <n v="1"/>
    <n v="862500000"/>
    <s v="GLOBAL"/>
    <s v="NO SOLICITADAS"/>
  </r>
  <r>
    <x v="8"/>
    <x v="47"/>
    <n v="16"/>
    <s v="ENERGIA"/>
    <s v="ENERGIA COMUNIDAD ACADEMICA"/>
    <n v="83101803"/>
    <n v="0"/>
    <n v="1"/>
    <n v="12"/>
    <n v="1"/>
    <n v="15000000"/>
    <s v="GLOBAL"/>
    <s v="NO SOLICITADAS"/>
  </r>
  <r>
    <x v="8"/>
    <x v="62"/>
    <n v="10"/>
    <s v="GAS NATURAL"/>
    <s v="GAS NATURAL EMAVI"/>
    <n v="83101601"/>
    <n v="0"/>
    <n v="1"/>
    <n v="12"/>
    <n v="1"/>
    <n v="13500000"/>
    <s v="GLOBAL"/>
    <s v="NO SOLICITADAS"/>
  </r>
  <r>
    <x v="8"/>
    <x v="62"/>
    <n v="10"/>
    <s v="GAS NATURAL"/>
    <s v="GAS NATURAL CADETES"/>
    <n v="83101601"/>
    <n v="0"/>
    <n v="1"/>
    <n v="12"/>
    <n v="1"/>
    <n v="26500000"/>
    <s v="GLOBAL"/>
    <s v="NO SOLICITADAS"/>
  </r>
  <r>
    <x v="8"/>
    <x v="48"/>
    <n v="10"/>
    <s v="TELÉFONO, FAX Y OTROS"/>
    <s v="SERVICIO DE TELEFONIA FIJA"/>
    <n v="83111500"/>
    <n v="0"/>
    <n v="1"/>
    <n v="12"/>
    <n v="1"/>
    <n v="12500000"/>
    <s v="GLOBAL"/>
    <s v="NO SOLICITADAS"/>
  </r>
  <r>
    <x v="8"/>
    <x v="49"/>
    <n v="10"/>
    <s v="OTROS SERVICIOS PÚBLICOS"/>
    <s v="DIRECT TV CERRO PAN DE AZUCAR"/>
    <n v="83111800"/>
    <n v="0"/>
    <n v="1"/>
    <n v="12"/>
    <n v="1"/>
    <n v="1100000"/>
    <s v="GLOBAL"/>
    <s v="NO SOLICITADAS"/>
  </r>
  <r>
    <x v="8"/>
    <x v="49"/>
    <n v="10"/>
    <s v="OTROS SERVICIOS PÚBLICOS"/>
    <s v="SERVICIO DE INTERNET PARA LA CONECTIVIDAD A LA RED UNIVERSITARIA DE ALTA VELOCIDAD (RUAV)"/>
    <n v="83121703"/>
    <s v="Contratación directa"/>
    <n v="1"/>
    <n v="11"/>
    <n v="1"/>
    <n v="216770400"/>
    <s v="GLOBAL"/>
    <s v="NO SOLICITADAS"/>
  </r>
  <r>
    <x v="8"/>
    <x v="75"/>
    <n v="10"/>
    <s v="ARRENDAMIENTOS BIENES MUEBLES"/>
    <s v="SERVICIOS DE EQUIPOS MULTIFUNCIONALES DE COPIADO A BLANCO Y NEGRO, COLOR, IMPRESIÓN Y ESCANEO PARA EMAVI Y DEPENDENCIAS BAJO SU RESPONSABILIDAD"/>
    <n v="82121701"/>
    <s v="Mínima cuantía"/>
    <n v="0"/>
    <n v="0"/>
    <n v="1"/>
    <n v="10000000"/>
    <s v="GLOBAL"/>
    <s v="NO SOLICITADAS"/>
  </r>
  <r>
    <x v="8"/>
    <x v="75"/>
    <n v="16"/>
    <s v="ARRENDAMIENTOS BIENES MUEBLES"/>
    <s v="SERVICIOS DE ARRENDAMIENTO DE EQUIPOS MULTIFUNCIONALES DE COPIADO A BLANCO Y NEGRO, COLOR, IMPRESIÓN Y ESCANEO PARA EMAVI Y DEPENDENCIAS BAJO SU RESPONSABILIDAD"/>
    <n v="82121701"/>
    <s v="Mínima cuantía"/>
    <n v="0"/>
    <n v="0"/>
    <n v="1"/>
    <n v="14000000"/>
    <s v="GLOBAL"/>
    <s v="SI APROBADAS"/>
  </r>
  <r>
    <x v="8"/>
    <x v="99"/>
    <n v="10"/>
    <s v="ARRENDAMIENTOS BIENES INMUEBLES"/>
    <s v="ARRENDAMIENTO CASA EN TULUA (ENE - DIC)"/>
    <n v="80131501"/>
    <s v="Mínima cuantía"/>
    <n v="3"/>
    <n v="12"/>
    <n v="1"/>
    <n v="17000000"/>
    <s v="GLOBAL"/>
    <s v="NO SOLICITADAS"/>
  </r>
  <r>
    <x v="8"/>
    <x v="99"/>
    <n v="16"/>
    <s v="ARRENDAMIENTOS BIENES INMUEBLES"/>
    <s v="ARRENDAMIENTO CASA EN TULUA (ENE - DIC)"/>
    <n v="80131501"/>
    <s v="Mínima cuantía"/>
    <n v="1"/>
    <n v="3"/>
    <n v="1"/>
    <n v="6000000"/>
    <s v="GLOBAL"/>
    <s v="SI APROBADAS"/>
  </r>
  <r>
    <x v="8"/>
    <x v="50"/>
    <n v="10"/>
    <s v="VIATICOS Y GASTOS DE VIAJE AL INTERIOR"/>
    <s v="VIATICOS ADMINISTRATIVOS"/>
    <n v="90121500"/>
    <n v="0"/>
    <n v="1"/>
    <n v="12"/>
    <n v="1"/>
    <n v="80000000"/>
    <s v="GLOBAL"/>
    <s v="NO SOLICITADAS"/>
  </r>
  <r>
    <x v="8"/>
    <x v="50"/>
    <n v="10"/>
    <s v="VIATICOS Y GASTOS DE VIAJE AL INTERIOR"/>
    <s v="VIATICOS OPERATIVOS "/>
    <n v="90121500"/>
    <n v="0"/>
    <n v="1"/>
    <n v="12"/>
    <n v="1"/>
    <n v="400000000"/>
    <s v="GLOBAL"/>
    <s v="NO SOLICITADAS"/>
  </r>
  <r>
    <x v="8"/>
    <x v="50"/>
    <n v="16"/>
    <s v="VIATICOS Y GASTOS DE VIAJE AL INTERIOR"/>
    <s v="EMAVI - INCORPORACION SOLDADOS"/>
    <n v="90121500"/>
    <n v="0"/>
    <n v="0"/>
    <n v="0"/>
    <n v="1"/>
    <n v="15600000"/>
    <s v="GLOBAL"/>
    <s v="NO SOLICITADAS"/>
  </r>
  <r>
    <x v="8"/>
    <x v="50"/>
    <n v="10"/>
    <s v="VIATICOS Y GASTOS DE VIAJE AL INTERIOR"/>
    <s v="EMAVI"/>
    <n v="90121500"/>
    <n v="0"/>
    <n v="0"/>
    <n v="0"/>
    <n v="1"/>
    <n v="30000000"/>
    <s v="GLOBAL"/>
    <s v="NO SOLICITADAS"/>
  </r>
  <r>
    <x v="8"/>
    <x v="50"/>
    <n v="10"/>
    <s v="VIATICOS Y GASTOS DE VIAJE AL INTERIOR"/>
    <s v="EMAVI"/>
    <n v="90121500"/>
    <n v="0"/>
    <n v="0"/>
    <n v="0"/>
    <n v="1"/>
    <n v="35000000"/>
    <s v="GLOBAL"/>
    <s v="NO SOLICITADAS"/>
  </r>
  <r>
    <x v="8"/>
    <x v="50"/>
    <n v="10"/>
    <s v="VIATICOS Y GASTOS DE VIAJE AL INTERIOR"/>
    <s v="VIÁTICOS AL COMISIONES OPERATIVAS Y ADMINISTRATIVAS"/>
    <n v="90121500"/>
    <n v="0"/>
    <n v="1"/>
    <n v="12"/>
    <n v="1"/>
    <n v="11000090"/>
    <s v="GLOBAL"/>
    <s v="NO SOLICITADAS"/>
  </r>
  <r>
    <x v="8"/>
    <x v="51"/>
    <n v="10"/>
    <s v="MATERIAL VETERINARIO"/>
    <s v="JERINGAS  DESECHABLES 10ML"/>
    <n v="42121600"/>
    <s v="Mínima cuantía"/>
    <n v="1"/>
    <n v="3"/>
    <n v="25"/>
    <n v="13125"/>
    <s v="UNIDAD"/>
    <s v="NO SOLICITADAS"/>
  </r>
  <r>
    <x v="8"/>
    <x v="51"/>
    <n v="10"/>
    <s v="MATERIAL VETERINARIO"/>
    <s v="SOLUCION SALINA BOLSA BAXTER"/>
    <n v="42121600"/>
    <s v="Mínima cuantía"/>
    <n v="1"/>
    <n v="3"/>
    <n v="5"/>
    <n v="26250"/>
    <s v="UNIDAD"/>
    <s v="NO SOLICITADAS"/>
  </r>
  <r>
    <x v="8"/>
    <x v="51"/>
    <n v="10"/>
    <s v="MATERIAL VETERINARIO"/>
    <s v="CUCHILLAS DE AFEITAR 3 HOJAS"/>
    <n v="42121600"/>
    <s v="Mínima cuantía"/>
    <n v="1"/>
    <n v="3"/>
    <n v="10"/>
    <n v="38850"/>
    <s v="UNIDAD"/>
    <s v="NO SOLICITADAS"/>
  </r>
  <r>
    <x v="8"/>
    <x v="51"/>
    <n v="10"/>
    <s v="MATERIAL VETERINARIO"/>
    <s v="ESPADADRAPO 5CM ANCHO "/>
    <n v="42121600"/>
    <s v="Mínima cuantía"/>
    <n v="1"/>
    <n v="3"/>
    <n v="3"/>
    <n v="78750"/>
    <s v="UNIDAD"/>
    <s v="NO SOLICITADAS"/>
  </r>
  <r>
    <x v="8"/>
    <x v="51"/>
    <n v="10"/>
    <s v="MATERIAL VETERINARIO"/>
    <s v="FUSTA DE CUERO DE 1 MT DE LARGO MANDO DE AGARRE, PUNTA DESMECHADA PARA ENTRENAMIENTO DE CANINOS DE SEGURIDAD"/>
    <n v="42121600"/>
    <s v="Mínima cuantía"/>
    <n v="1"/>
    <n v="3"/>
    <n v="3"/>
    <n v="84105"/>
    <s v="UNIDAD"/>
    <s v="NO SOLICITADAS"/>
  </r>
  <r>
    <x v="8"/>
    <x v="51"/>
    <n v="10"/>
    <s v="MATERIAL VETERINARIO"/>
    <s v="TOALLA DE MANO ROLLO AIRFLEX ® HOJA SENCILLA X 150 M"/>
    <n v="42121600"/>
    <s v="Mínima cuantía"/>
    <n v="1"/>
    <n v="3"/>
    <n v="3"/>
    <n v="93870"/>
    <s v="UNIDAD"/>
    <s v="NO SOLICITADAS"/>
  </r>
  <r>
    <x v="8"/>
    <x v="51"/>
    <n v="10"/>
    <s v="MATERIAL VETERINARIO"/>
    <s v="CADENA ESLABONADA GALBANIZADA 1/4 X 50 MTS"/>
    <n v="42121600"/>
    <s v="Mínima cuantía"/>
    <n v="1"/>
    <n v="3"/>
    <n v="20"/>
    <n v="94500"/>
    <s v="METRO"/>
    <s v="NO SOLICITADAS"/>
  </r>
  <r>
    <x v="8"/>
    <x v="51"/>
    <n v="10"/>
    <s v="MATERIAL VETERINARIO"/>
    <s v="MOSQUETON EN COBRE  8 A 10 CM"/>
    <n v="42121600"/>
    <s v="Mínima cuantía"/>
    <n v="1"/>
    <n v="3"/>
    <n v="5"/>
    <n v="103950"/>
    <s v="UNIDAD"/>
    <s v="NO SOLICITADAS"/>
  </r>
  <r>
    <x v="8"/>
    <x v="51"/>
    <n v="10"/>
    <s v="MATERIAL VETERINARIO"/>
    <s v="ALCOHOL ANTISEPTICO GEL BOTELLA "/>
    <n v="42121600"/>
    <s v="Mínima cuantía"/>
    <n v="1"/>
    <n v="3"/>
    <n v="6"/>
    <n v="105210"/>
    <s v="UNIDAD"/>
    <s v="NO SOLICITADAS"/>
  </r>
  <r>
    <x v="8"/>
    <x v="51"/>
    <n v="10"/>
    <s v="MATERIAL VETERINARIO"/>
    <s v="PELOTA MACIZA CON CORDÓN  7,5 CC DIAMETRO"/>
    <n v="42121600"/>
    <s v="Mínima cuantía"/>
    <n v="1"/>
    <n v="3"/>
    <n v="5"/>
    <n v="115500"/>
    <s v="UNIDAD"/>
    <s v="NO SOLICITADAS"/>
  </r>
  <r>
    <x v="8"/>
    <x v="51"/>
    <n v="10"/>
    <s v="MATERIAL VETERINARIO"/>
    <s v="MELOXICAN  TABLETA  PERRO GRANDE"/>
    <n v="42121600"/>
    <s v="Mínima cuantía"/>
    <n v="1"/>
    <n v="3"/>
    <n v="5"/>
    <n v="136500"/>
    <s v="UNIDAD"/>
    <s v="NO SOLICITADAS"/>
  </r>
  <r>
    <x v="8"/>
    <x v="51"/>
    <n v="10"/>
    <s v="MATERIAL VETERINARIO"/>
    <s v="PELOTA CAUCHO MACIZO 7.5 CM DIAMETRO"/>
    <n v="42121600"/>
    <s v="Mínima cuantía"/>
    <n v="1"/>
    <n v="3"/>
    <n v="6"/>
    <n v="138600"/>
    <s v="UNIDAD"/>
    <s v="NO SOLICITADAS"/>
  </r>
  <r>
    <x v="8"/>
    <x v="51"/>
    <n v="10"/>
    <s v="MATERIAL VETERINARIO"/>
    <s v="PEINE TIPO RASTRILLO DE CERDAS LARGAS DE PASTA MANGO EN CAUCHO PARA PERRO GRANDE"/>
    <n v="42121600"/>
    <s v="Mínima cuantía"/>
    <n v="1"/>
    <n v="3"/>
    <n v="6"/>
    <n v="140490"/>
    <s v="UNIDAD"/>
    <s v="NO SOLICITADAS"/>
  </r>
  <r>
    <x v="8"/>
    <x v="51"/>
    <n v="10"/>
    <s v="MATERIAL VETERINARIO"/>
    <s v="GUANTES CIRUGIA  CAJA POR 100 C/U"/>
    <n v="42121600"/>
    <s v="Mínima cuantía"/>
    <n v="1"/>
    <n v="3"/>
    <n v="6"/>
    <n v="147420"/>
    <s v="UNIDAD"/>
    <s v="NO SOLICITADAS"/>
  </r>
  <r>
    <x v="8"/>
    <x v="51"/>
    <n v="10"/>
    <s v="MATERIAL VETERINARIO"/>
    <s v="BOZAL DE PERRO CANASTA JAULA TAMAÑO 5-GRANDE-CORREA AJUSTABLES-NEGRO"/>
    <n v="42121600"/>
    <s v="Mínima cuantía"/>
    <n v="1"/>
    <n v="3"/>
    <n v="5"/>
    <n v="151725"/>
    <s v="UNIDAD"/>
    <s v="NO SOLICITADAS"/>
  </r>
  <r>
    <x v="8"/>
    <x v="51"/>
    <n v="10"/>
    <s v="MATERIAL VETERINARIO"/>
    <s v="TAPABOCAS DESECHABLE CAJA X 50 UND."/>
    <n v="42121600"/>
    <s v="Mínima cuantía"/>
    <n v="1"/>
    <n v="3"/>
    <n v="8"/>
    <n v="159600"/>
    <s v="UNIDAD"/>
    <s v="NO SOLICITADAS"/>
  </r>
  <r>
    <x v="8"/>
    <x v="51"/>
    <n v="10"/>
    <s v="MATERIAL VETERINARIO"/>
    <s v="CLORDENT SOLUCION ANTISEPTICA ORAL A BASE DE CLORHEXIDINA SPRAY X120ML"/>
    <n v="42121600"/>
    <s v="Mínima cuantía"/>
    <n v="1"/>
    <n v="3"/>
    <n v="6"/>
    <n v="170100"/>
    <s v="UNIDAD"/>
    <s v="NO SOLICITADAS"/>
  </r>
  <r>
    <x v="8"/>
    <x v="51"/>
    <n v="10"/>
    <s v="MATERIAL VETERINARIO"/>
    <s v="MIRRAPEL NF ENZIMAS BOLSA X 300MG        "/>
    <n v="42121600"/>
    <s v="Mínima cuantía"/>
    <n v="1"/>
    <n v="3"/>
    <n v="5"/>
    <n v="171675"/>
    <s v="UNIDAD"/>
    <s v="NO SOLICITADAS"/>
  </r>
  <r>
    <x v="8"/>
    <x v="51"/>
    <n v="10"/>
    <s v="MATERIAL VETERINARIO"/>
    <s v="CAJA DE GASA ESTERIL SECCIONADA  X100"/>
    <n v="42121600"/>
    <s v="Mínima cuantía"/>
    <n v="1"/>
    <n v="3"/>
    <n v="5"/>
    <n v="173250"/>
    <s v="UNIDAD"/>
    <s v="NO SOLICITADAS"/>
  </r>
  <r>
    <x v="8"/>
    <x v="51"/>
    <n v="10"/>
    <s v="MATERIAL VETERINARIO"/>
    <s v="PERROS SUJETA GUYAS - TAMAÑO 4&quot;"/>
    <n v="42121600"/>
    <s v="Mínima cuantía"/>
    <n v="1"/>
    <n v="3"/>
    <n v="30"/>
    <n v="189000"/>
    <s v="UNIDAD"/>
    <s v="NO SOLICITADAS"/>
  </r>
  <r>
    <x v="8"/>
    <x v="51"/>
    <n v="10"/>
    <s v="MATERIAL VETERINARIO"/>
    <s v="COLLAR ISABELINO PARA PERROS TALLA XXL- CON CORREA AJUSTABLE"/>
    <n v="42121600"/>
    <s v="Mínima cuantía"/>
    <n v="1"/>
    <n v="3"/>
    <n v="8"/>
    <n v="196560"/>
    <s v="UNIDAD"/>
    <s v="NO SOLICITADAS"/>
  </r>
  <r>
    <x v="8"/>
    <x v="51"/>
    <n v="10"/>
    <s v="MATERIAL VETERINARIO"/>
    <s v="MOSQUETON METALICO  ALPINISTA 8 CM CON ROSCA DE SEGURIDAD"/>
    <n v="42121600"/>
    <s v="Mínima cuantía"/>
    <n v="1"/>
    <n v="3"/>
    <n v="15"/>
    <n v="212625"/>
    <s v="UNIDAD"/>
    <s v="NO SOLICITADAS"/>
  </r>
  <r>
    <x v="8"/>
    <x v="51"/>
    <n v="10"/>
    <s v="MATERIAL VETERINARIO"/>
    <s v="AQUADENT DE VIRBAC X 250ML"/>
    <n v="42121600"/>
    <s v="Mínima cuantía"/>
    <n v="1"/>
    <n v="3"/>
    <n v="6"/>
    <n v="245070"/>
    <s v="UNIDAD"/>
    <s v="NO SOLICITADAS"/>
  </r>
  <r>
    <x v="8"/>
    <x v="51"/>
    <n v="10"/>
    <s v="MATERIAL VETERINARIO"/>
    <s v="CAJA DE MADERA 30 X 30 CMS EN MADERA TRIPLEX CON APERTURA CIRCULAR EN LA PARTE SUPERIOR PARA ENTRENAMIENTO DE DETECCION"/>
    <n v="42121600"/>
    <s v="Mínima cuantía"/>
    <n v="1"/>
    <n v="3"/>
    <n v="6"/>
    <n v="250740"/>
    <s v="UNIDAD"/>
    <s v="NO SOLICITADAS"/>
  </r>
  <r>
    <x v="8"/>
    <x v="51"/>
    <n v="10"/>
    <s v="MATERIAL VETERINARIO"/>
    <s v="OLL-TRANS 80GR"/>
    <n v="42121600"/>
    <s v="Mínima cuantía"/>
    <n v="1"/>
    <n v="3"/>
    <n v="6"/>
    <n v="255150"/>
    <s v="UNIDAD"/>
    <s v="NO SOLICITADAS"/>
  </r>
  <r>
    <x v="8"/>
    <x v="51"/>
    <n v="10"/>
    <s v="MATERIAL VETERINARIO"/>
    <s v="ALGODÓN EN POMAS BOLSA X1000GR"/>
    <n v="42121600"/>
    <s v="Mínima cuantía"/>
    <n v="1"/>
    <n v="3"/>
    <n v="8"/>
    <n v="260400"/>
    <s v="UNIDAD"/>
    <s v="NO SOLICITADAS"/>
  </r>
  <r>
    <x v="8"/>
    <x v="51"/>
    <n v="10"/>
    <s v="MATERIAL VETERINARIO"/>
    <s v="LOCION CANINA X 150 ML"/>
    <n v="42121600"/>
    <s v="Mínima cuantía"/>
    <n v="1"/>
    <n v="3"/>
    <n v="15"/>
    <n v="263025"/>
    <s v="UNIDAD"/>
    <s v="NO SOLICITADAS"/>
  </r>
  <r>
    <x v="8"/>
    <x v="51"/>
    <n v="10"/>
    <s v="MATERIAL VETERINARIO"/>
    <s v="BOZAL PARA CANINO ROTWAILLER CON EBILLA DE CIERRE RAPIDO AJUSTABLE A LAS CARACTERISTICAS MORFOLOGICAS DEL CANINO"/>
    <n v="42121600"/>
    <s v="Mínima cuantía"/>
    <n v="1"/>
    <n v="3"/>
    <n v="5"/>
    <n v="299250"/>
    <s v="UNIDAD"/>
    <s v="NO SOLICITADAS"/>
  </r>
  <r>
    <x v="8"/>
    <x v="51"/>
    <n v="10"/>
    <s v="MATERIAL VETERINARIO"/>
    <s v="GEL ANTIBACTERIAL CON GLICERINA LITRO"/>
    <n v="42121600"/>
    <s v="Mínima cuantía"/>
    <n v="1"/>
    <n v="3"/>
    <n v="8"/>
    <n v="309120"/>
    <s v="UNIDAD"/>
    <s v="NO SOLICITADAS"/>
  </r>
  <r>
    <x v="8"/>
    <x v="51"/>
    <n v="10"/>
    <s v="MATERIAL VETERINARIO"/>
    <s v="CREMA DENTAL PEQUEÑA DENTY FARM X80GR"/>
    <n v="42121600"/>
    <s v="Mínima cuantía"/>
    <n v="1"/>
    <n v="3"/>
    <n v="20"/>
    <n v="447300"/>
    <s v="UNIDAD"/>
    <s v="NO SOLICITADAS"/>
  </r>
  <r>
    <x v="8"/>
    <x v="51"/>
    <n v="10"/>
    <s v="MATERIAL VETERINARIO"/>
    <s v="BAÑO SECO PULVEX 120 MG"/>
    <n v="42121600"/>
    <s v="Mínima cuantía"/>
    <n v="1"/>
    <n v="3"/>
    <n v="20"/>
    <n v="535500"/>
    <s v="UNIDAD"/>
    <s v="NO SOLICITADAS"/>
  </r>
  <r>
    <x v="8"/>
    <x v="51"/>
    <n v="10"/>
    <s v="MATERIAL VETERINARIO"/>
    <s v="SHAMPOO PARA CANINOS CON ACONDICIONADOR X 1000 ML"/>
    <n v="42121600"/>
    <s v="Mínima cuantía"/>
    <n v="1"/>
    <n v="3"/>
    <n v="8"/>
    <n v="546000"/>
    <s v="UNIDAD"/>
    <s v="NO SOLICITADAS"/>
  </r>
  <r>
    <x v="8"/>
    <x v="51"/>
    <n v="10"/>
    <s v="MATERIAL VETERINARIO"/>
    <s v="BOZAL DE SEGURIDAD EN CUERO ROTWEILER"/>
    <n v="42121600"/>
    <s v="Mínima cuantía"/>
    <n v="1"/>
    <n v="3"/>
    <n v="5"/>
    <n v="551250"/>
    <s v="UNIDAD"/>
    <s v="NO SOLICITADAS"/>
  </r>
  <r>
    <x v="8"/>
    <x v="51"/>
    <n v="10"/>
    <s v="MATERIAL VETERINARIO"/>
    <s v="PECHERA EN CUERO   PARA ROTWEILLER, PASTORES O SIMILARES EN CUERO , HEBILLA DE UN SOLO AGUIJON,TIRADOR O ARGOLLA SOLDADA"/>
    <n v="42121600"/>
    <s v="Mínima cuantía"/>
    <n v="1"/>
    <n v="3"/>
    <n v="5"/>
    <n v="577500"/>
    <s v="UNIDAD"/>
    <s v="NO SOLICITADAS"/>
  </r>
  <r>
    <x v="8"/>
    <x v="51"/>
    <n v="10"/>
    <s v="MATERIAL VETERINARIO"/>
    <s v="EPIOTIC SOLUCION "/>
    <n v="42121600"/>
    <s v="Mínima cuantía"/>
    <n v="1"/>
    <n v="3"/>
    <n v="22"/>
    <n v="591360"/>
    <s v="UNIDAD"/>
    <s v="NO SOLICITADAS"/>
  </r>
  <r>
    <x v="8"/>
    <x v="51"/>
    <n v="10"/>
    <s v="MATERIAL VETERINARIO"/>
    <s v="RECIPIENTE DE ALMACENAMIENTO  COMIDA CANINOS -HERMETICO CAP 55 GALONES "/>
    <n v="42121600"/>
    <s v="Mínima cuantía"/>
    <n v="1"/>
    <n v="3"/>
    <n v="4"/>
    <n v="630000"/>
    <s v="UNIDAD"/>
    <s v="NO SOLICITADAS"/>
  </r>
  <r>
    <x v="8"/>
    <x v="51"/>
    <n v="10"/>
    <s v="MATERIAL VETERINARIO"/>
    <s v="TRAMPA ELECTRICA PARA RATAS TENSION 120 V"/>
    <n v="42121600"/>
    <s v="Mínima cuantía"/>
    <n v="1"/>
    <n v="3"/>
    <n v="5"/>
    <n v="630000"/>
    <s v="UNIDAD"/>
    <s v="NO SOLICITADAS"/>
  </r>
  <r>
    <x v="8"/>
    <x v="51"/>
    <n v="10"/>
    <s v="MATERIAL VETERINARIO"/>
    <s v="SOLUCION DE YODO GARRAFA HATO-VAC (X4 LITROS)"/>
    <n v="42121600"/>
    <s v="Mínima cuantía"/>
    <n v="1"/>
    <n v="3"/>
    <n v="5"/>
    <n v="645750"/>
    <s v="UNIDAD"/>
    <s v="NO SOLICITADAS"/>
  </r>
  <r>
    <x v="8"/>
    <x v="51"/>
    <n v="10"/>
    <s v="MATERIAL VETERINARIO"/>
    <s v="NATUMIN REPELENTE  GARRAFA 1LT"/>
    <n v="42121600"/>
    <s v="Mínima cuantía"/>
    <n v="1"/>
    <n v="3"/>
    <n v="4"/>
    <n v="651000"/>
    <s v="UNIDAD"/>
    <s v="NO SOLICITADAS"/>
  </r>
  <r>
    <x v="8"/>
    <x v="51"/>
    <n v="10"/>
    <s v="MATERIAL VETERINARIO"/>
    <s v="PET-TABS PLUS X 60 TABLETAS"/>
    <n v="42121600"/>
    <s v="Mínima cuantía"/>
    <n v="1"/>
    <n v="3"/>
    <n v="10"/>
    <n v="651000"/>
    <s v="UNIDAD"/>
    <s v="NO SOLICITADAS"/>
  </r>
  <r>
    <x v="8"/>
    <x v="51"/>
    <n v="10"/>
    <s v="MATERIAL VETERINARIO"/>
    <s v="BAXIDIN SPRAY X 120ML"/>
    <n v="42121600"/>
    <s v="Mínima cuantía"/>
    <n v="1"/>
    <n v="3"/>
    <n v="20"/>
    <n v="672000"/>
    <s v="UNIDAD"/>
    <s v="NO SOLICITADAS"/>
  </r>
  <r>
    <x v="8"/>
    <x v="51"/>
    <n v="10"/>
    <s v="MATERIAL VETERINARIO"/>
    <s v="JABON QUIRURGICO DE GLUCONATO DE CLORHEXIDINA AL 4%"/>
    <n v="42121600"/>
    <s v="Mínima cuantía"/>
    <n v="1"/>
    <n v="3"/>
    <n v="10"/>
    <n v="677250"/>
    <s v="UNIDAD"/>
    <s v="NO SOLICITADAS"/>
  </r>
  <r>
    <x v="8"/>
    <x v="51"/>
    <n v="10"/>
    <s v="MATERIAL VETERINARIO"/>
    <s v="TRAÍLLA EN CUERO 1,50MTS"/>
    <n v="42121600"/>
    <s v="Mínima cuantía"/>
    <n v="1"/>
    <n v="3"/>
    <n v="10"/>
    <n v="703500"/>
    <s v="UNIDAD"/>
    <s v="NO SOLICITADAS"/>
  </r>
  <r>
    <x v="8"/>
    <x v="51"/>
    <n v="10"/>
    <s v="MATERIAL VETERINARIO"/>
    <s v="TRAÍLLA EN LAZO TRENZADO 1,50MTS"/>
    <n v="42121600"/>
    <s v="Mínima cuantía"/>
    <n v="1"/>
    <n v="3"/>
    <n v="10"/>
    <n v="723450"/>
    <s v="UNIDAD"/>
    <s v="NO SOLICITADAS"/>
  </r>
  <r>
    <x v="8"/>
    <x v="51"/>
    <n v="10"/>
    <s v="MATERIAL VETERINARIO"/>
    <s v="GUACAL PLASTICO PARA PERRO MEDIANO  40X38X62 CM CON AGARRADERA"/>
    <n v="42121600"/>
    <s v="Mínima cuantía"/>
    <n v="1"/>
    <n v="3"/>
    <n v="1"/>
    <n v="723975"/>
    <s v="UNIDAD"/>
    <s v="NO SOLICITADAS"/>
  </r>
  <r>
    <x v="8"/>
    <x v="51"/>
    <n v="10"/>
    <s v="MATERIAL VETERINARIO"/>
    <s v="LAMPARA MATAZANCUDOS ELECTRICA DE 2000 WTS, TENSION 120 V CA/ 60 HZ"/>
    <n v="42121600"/>
    <s v="Mínima cuantía"/>
    <n v="1"/>
    <n v="3"/>
    <n v="3"/>
    <n v="724500"/>
    <s v="UNIDAD"/>
    <s v="NO SOLICITADAS"/>
  </r>
  <r>
    <x v="8"/>
    <x v="51"/>
    <n v="10"/>
    <s v="MATERIAL VETERINARIO"/>
    <s v="COMEDERO EN ACERO INOXIDABLE CON BASE DE ARENA TAMAÑO GRANDE"/>
    <n v="42121600"/>
    <s v="Mínima cuantía"/>
    <n v="1"/>
    <n v="3"/>
    <n v="15"/>
    <n v="738675"/>
    <s v="UNIDAD"/>
    <s v="NO SOLICITADAS"/>
  </r>
  <r>
    <x v="8"/>
    <x v="51"/>
    <n v="10"/>
    <s v="MATERIAL VETERINARIO"/>
    <s v="CHALECO  ARNES PARA PERRO "/>
    <n v="53103100"/>
    <s v="Mínima cuantía"/>
    <n v="1"/>
    <n v="3"/>
    <n v="5"/>
    <n v="840000"/>
    <s v="UNIDAD"/>
    <s v="NO SOLICITADAS"/>
  </r>
  <r>
    <x v="8"/>
    <x v="51"/>
    <n v="10"/>
    <s v="MATERIAL VETERINARIO"/>
    <s v="CLORHEXIN JABON BARRA 100 GR/ JABON ANTICEPTICO MEDICADO"/>
    <n v="42121600"/>
    <s v="Mínima cuantía"/>
    <n v="1"/>
    <n v="3"/>
    <n v="36"/>
    <n v="884520"/>
    <s v="UNIDAD"/>
    <s v="NO SOLICITADAS"/>
  </r>
  <r>
    <x v="8"/>
    <x v="51"/>
    <n v="10"/>
    <s v="MATERIAL VETERINARIO"/>
    <s v="EFIPRO PIPETA PARA PERROS 20-40KG"/>
    <n v="42121600"/>
    <s v="Mínima cuantía"/>
    <n v="1"/>
    <n v="3"/>
    <n v="40"/>
    <n v="1134000"/>
    <s v="UNIDAD"/>
    <s v="NO SOLICITADAS"/>
  </r>
  <r>
    <x v="8"/>
    <x v="51"/>
    <n v="10"/>
    <s v="MATERIAL VETERINARIO"/>
    <s v="COLLAR EN CUERO 3 CM X 70 CM CON HEBILLA METALICA"/>
    <n v="42121600"/>
    <s v="Mínima cuantía"/>
    <n v="1"/>
    <n v="3"/>
    <n v="20"/>
    <n v="1176000"/>
    <s v="UNIDAD"/>
    <s v="NO SOLICITADAS"/>
  </r>
  <r>
    <x v="8"/>
    <x v="51"/>
    <n v="10"/>
    <s v="MATERIAL VETERINARIO"/>
    <s v="DRONTAL PS (PERRO GRANDE 2 TABLETAS)"/>
    <n v="42121600"/>
    <s v="Mínima cuantía"/>
    <n v="1"/>
    <n v="3"/>
    <n v="50"/>
    <n v="1365000"/>
    <s v="UNIDAD"/>
    <s v="NO SOLICITADAS"/>
  </r>
  <r>
    <x v="8"/>
    <x v="51"/>
    <n v="10"/>
    <s v="MATERIAL VETERINARIO"/>
    <s v="ADVANTIX PIPETA DE 20-40 KG"/>
    <n v="42121600"/>
    <s v="Mínima cuantía"/>
    <n v="1"/>
    <n v="3"/>
    <n v="40"/>
    <n v="1512000"/>
    <s v="UNIDAD"/>
    <s v="NO SOLICITADAS"/>
  </r>
  <r>
    <x v="8"/>
    <x v="51"/>
    <n v="10"/>
    <s v="MATERIAL VETERINARIO"/>
    <s v="GUACAL PLASTICO PARA PERRO GRANDE 91X63X68 CM CON AGARRADERA"/>
    <n v="42121600"/>
    <s v="Mínima cuantía"/>
    <n v="1"/>
    <n v="3"/>
    <n v="2"/>
    <n v="1595580"/>
    <s v="UNIDAD"/>
    <s v="NO SOLICITADAS"/>
  </r>
  <r>
    <x v="8"/>
    <x v="51"/>
    <n v="10"/>
    <s v="MATERIAL VETERINARIO"/>
    <s v="HILLS SCIENCE DIET LATA MANTENIMIENTO "/>
    <n v="42121600"/>
    <s v="Mínima cuantía"/>
    <n v="1"/>
    <n v="3"/>
    <n v="70"/>
    <n v="1609650"/>
    <s v="UNIDAD"/>
    <s v="NO SOLICITADAS"/>
  </r>
  <r>
    <x v="8"/>
    <x v="51"/>
    <n v="10"/>
    <s v="MATERIAL VETERINARIO"/>
    <s v="ENDOGAR   30 KG  TABLETA- CAJA X 2"/>
    <n v="42121600"/>
    <s v="Mínima cuantía"/>
    <n v="1"/>
    <n v="3"/>
    <n v="40"/>
    <n v="1671600"/>
    <s v="UNIDAD"/>
    <s v="NO SOLICITADAS"/>
  </r>
  <r>
    <x v="8"/>
    <x v="51"/>
    <n v="10"/>
    <s v="MATERIAL VETERINARIO"/>
    <s v="FRONT LINE PIPETA 20/40 KG"/>
    <n v="42121600"/>
    <s v="Mínima cuantía"/>
    <n v="1"/>
    <n v="3"/>
    <n v="60"/>
    <n v="1971900"/>
    <s v="UNIDAD"/>
    <s v="NO SOLICITADAS"/>
  </r>
  <r>
    <x v="8"/>
    <x v="51"/>
    <n v="10"/>
    <s v="MATERIAL VETERINARIO"/>
    <s v="CAMA PARA PERROS 1 X 1  MT ESTIBA ESPUMA LAVABLE"/>
    <n v="42121600"/>
    <s v="Mínima cuantía"/>
    <n v="1"/>
    <n v="3"/>
    <n v="10"/>
    <n v="2205000"/>
    <s v="UNIDAD"/>
    <s v="NO SOLICITADAS"/>
  </r>
  <r>
    <x v="8"/>
    <x v="51"/>
    <n v="10"/>
    <s v="MATERIAL VETERINARIO"/>
    <s v="CASAS PARA PERROS GRANDES EN MADERA INMUNIZADA CON TECHO RECUBIERTO EN LONA USO EXTERIORES"/>
    <n v="42121600"/>
    <s v="Mínima cuantía"/>
    <n v="1"/>
    <n v="3"/>
    <n v="6"/>
    <n v="2520000"/>
    <s v="UNIDAD"/>
    <s v="NO SOLICITADAS"/>
  </r>
  <r>
    <x v="8"/>
    <x v="51"/>
    <n v="10"/>
    <s v="MATERIAL VETERINARIO"/>
    <s v="COLLAR GARRAPATACIDA A BASE DE AMITRAZ PREVENTIC 27,5 GR"/>
    <n v="42121600"/>
    <s v="Mínima cuantía"/>
    <n v="1"/>
    <n v="3"/>
    <n v="90"/>
    <n v="3685500"/>
    <s v="UNIDAD"/>
    <s v="NO SOLICITADAS"/>
  </r>
  <r>
    <x v="8"/>
    <x v="51"/>
    <n v="10"/>
    <s v="MATERIAL VETERINARIO"/>
    <s v="PASTA BRAVECTO 40-56 KG, 1400 MG FLURALANDER - CAJA TABLETA MASTICABLE"/>
    <n v="42121600"/>
    <s v="Mínima cuantía"/>
    <n v="1"/>
    <n v="3"/>
    <n v="55"/>
    <n v="7767375"/>
    <s v="UNIDAD"/>
    <s v="NO SOLICITADAS"/>
  </r>
  <r>
    <x v="8"/>
    <x v="52"/>
    <n v="10"/>
    <s v="SOSTENIMIENTO DE SEMOVIENTES"/>
    <s v="GALLETAS PARA PERRO  DIGESTY SNACKS CON MANZANILLA BOLSA  X 200GR"/>
    <n v="42121600"/>
    <s v="Mínima cuantía"/>
    <n v="1"/>
    <n v="3"/>
    <n v="9"/>
    <n v="164430"/>
    <s v="UNIDAD"/>
    <s v="NO SOLICITADAS"/>
  </r>
  <r>
    <x v="8"/>
    <x v="52"/>
    <n v="10"/>
    <s v="SOSTENIMIENTO DE SEMOVIENTES"/>
    <s v="HUESO DE CARNAZA SABORIZADO MEDIANO"/>
    <n v="42121600"/>
    <s v="Mínima cuantía"/>
    <n v="1"/>
    <n v="3"/>
    <n v="50"/>
    <n v="918750"/>
    <s v="UNIDAD"/>
    <s v="NO SOLICITADAS"/>
  </r>
  <r>
    <x v="8"/>
    <x v="53"/>
    <n v="10"/>
    <s v="OTROS PARA EL SOSTENIMIENTO DE SEMOVIENTES"/>
    <s v="PLAN SANITARIO Y CONTROL DE ENFERMEDADES"/>
    <n v="70122009"/>
    <s v="Mínima cuantía"/>
    <n v="1"/>
    <n v="3"/>
    <n v="1"/>
    <n v="2500000"/>
    <s v="GLOBAL"/>
    <s v="NO SOLICITADAS"/>
  </r>
  <r>
    <x v="8"/>
    <x v="53"/>
    <n v="10"/>
    <s v="OTROS PARA EL SOSTENIMIENTO DE SEMOVIENTES"/>
    <s v="SERVICIO VETERINARIO Y MEDICAMENTOS INTRAHOSPITALARIOS"/>
    <n v="70122009"/>
    <s v="Mínima cuantía"/>
    <n v="1"/>
    <n v="3"/>
    <n v="1"/>
    <n v="2500000"/>
    <s v="GLOBAL"/>
    <s v="NO SOLICITADAS"/>
  </r>
  <r>
    <x v="8"/>
    <x v="53"/>
    <n v="10"/>
    <s v="OTROS PARA EL SOSTENIMIENTO DE SEMOVIENTES"/>
    <s v="TRATAMIENTOS, CIRUGIAS Y RECUPERACION"/>
    <n v="70122005"/>
    <s v="Mínima cuantía"/>
    <n v="1"/>
    <n v="11"/>
    <n v="1"/>
    <n v="4000000"/>
    <s v="GLOBAL"/>
    <s v="NO SOLICITADAS"/>
  </r>
  <r>
    <x v="8"/>
    <x v="53"/>
    <n v="16"/>
    <s v="OTROS PARA EL SOSTENIMIENTO DE SEMOVIENTES"/>
    <s v="SERVICIOS VETERINARIOS PARA CONSTITUIR VIGENCIA FUTURA 2018"/>
    <n v="70122005"/>
    <s v="Mínima cuantía"/>
    <n v="1"/>
    <n v="1"/>
    <n v="1"/>
    <n v="1000000"/>
    <s v="GLOBAL"/>
    <s v="SI APROBADAS"/>
  </r>
  <r>
    <x v="8"/>
    <x v="54"/>
    <n v="16"/>
    <s v="ELEMENTOS PARA BIENESTAR SOCIAL"/>
    <s v="ANTENAS DE FIBRA DE VIDRIO PARA MALLAS DE VOLEYBOL"/>
    <n v="49221505"/>
    <s v="Selección abreviada menor cuantía"/>
    <n v="2"/>
    <n v="3"/>
    <n v="2"/>
    <n v="124950"/>
    <s v="UNIDAD"/>
    <s v="NO SOLICITADAS"/>
  </r>
  <r>
    <x v="8"/>
    <x v="54"/>
    <n v="16"/>
    <s v="ELEMENTOS PARA BIENESTAR SOCIAL"/>
    <s v="JUEGO DE POSTES CON MALLAS PARA VOLEYBOL"/>
    <n v="49221518"/>
    <s v="Selección abreviada menor cuantía"/>
    <n v="2"/>
    <n v="3"/>
    <n v="1"/>
    <n v="749700"/>
    <s v="UNIDAD"/>
    <s v="NO SOLICITADAS"/>
  </r>
  <r>
    <x v="8"/>
    <x v="54"/>
    <n v="16"/>
    <s v="ELEMENTOS PARA BIENESTAR SOCIAL"/>
    <s v="CUERDA DE NYLON PARA RAQUETA DE TENIS"/>
    <n v="49161619"/>
    <s v="Selección abreviada menor cuantía"/>
    <n v="2"/>
    <n v="3"/>
    <n v="5"/>
    <n v="937125"/>
    <s v="UNIDAD"/>
    <s v="NO SOLICITADAS"/>
  </r>
  <r>
    <x v="8"/>
    <x v="54"/>
    <n v="16"/>
    <s v="ELEMENTOS PARA BIENESTAR SOCIAL"/>
    <s v="TABLAS PARA NATACIÓN"/>
    <n v="49221533"/>
    <s v="Selección abreviada menor cuantía"/>
    <n v="2"/>
    <n v="3"/>
    <n v="22"/>
    <n v="1099560"/>
    <s v="UNIDAD"/>
    <s v="NO SOLICITADAS"/>
  </r>
  <r>
    <x v="8"/>
    <x v="54"/>
    <n v="16"/>
    <s v="ELEMENTOS PARA BIENESTAR SOCIAL"/>
    <s v="SOPORTE PARA DESCRIPCIÓN DE CONTROLES"/>
    <n v="49211803"/>
    <s v="Selección abreviada menor cuantía"/>
    <n v="2"/>
    <n v="3"/>
    <n v="12"/>
    <n v="1349460"/>
    <s v="UNIDAD"/>
    <s v="NO SOLICITADAS"/>
  </r>
  <r>
    <x v="8"/>
    <x v="54"/>
    <n v="16"/>
    <s v="ELEMENTOS PARA BIENESTAR SOCIAL"/>
    <s v="BOLAS PARA TENIS DE CAMPO"/>
    <n v="49161604"/>
    <s v="Selección abreviada menor cuantía"/>
    <n v="2"/>
    <n v="3"/>
    <n v="150"/>
    <n v="1686750"/>
    <s v="UNIDAD"/>
    <s v="NO SOLICITADAS"/>
  </r>
  <r>
    <x v="8"/>
    <x v="54"/>
    <n v="16"/>
    <s v="ELEMENTOS PARA BIENESTAR SOCIAL"/>
    <s v="BRÚJULA DE DEDO"/>
    <n v="49211803"/>
    <s v="Selección abreviada menor cuantía"/>
    <n v="2"/>
    <n v="3"/>
    <n v="6"/>
    <n v="2099160"/>
    <s v="UNIDAD"/>
    <s v="NO SOLICITADAS"/>
  </r>
  <r>
    <x v="8"/>
    <x v="54"/>
    <n v="16"/>
    <s v="ELEMENTOS PARA BIENESTAR SOCIAL"/>
    <s v="PALETAS PARA NATACIÓN"/>
    <n v="49141606"/>
    <s v="Selección abreviada menor cuantía"/>
    <n v="2"/>
    <n v="3"/>
    <n v="22"/>
    <n v="2474010"/>
    <s v="UNIDAD"/>
    <s v="NO SOLICITADAS"/>
  </r>
  <r>
    <x v="8"/>
    <x v="54"/>
    <n v="16"/>
    <s v="ELEMENTOS PARA BIENESTAR SOCIAL"/>
    <s v="MALLA N°3 PARA PORTERÍA DE CANCHA DE FÚTBOL SOCCER"/>
    <n v="49221505"/>
    <s v="Selección abreviada menor cuantía"/>
    <n v="2"/>
    <n v="3"/>
    <n v="4"/>
    <n v="2499000"/>
    <s v="UNIDAD"/>
    <s v="NO SOLICITADAS"/>
  </r>
  <r>
    <x v="8"/>
    <x v="54"/>
    <n v="16"/>
    <s v="ELEMENTOS PARA BIENESTAR SOCIAL"/>
    <s v="BALONES PARA FÚTBOL"/>
    <n v="49161505"/>
    <s v="Selección abreviada menor cuantía"/>
    <n v="2"/>
    <n v="3"/>
    <n v="12"/>
    <n v="2698920"/>
    <s v="UNIDAD"/>
    <s v="NO SOLICITADAS"/>
  </r>
  <r>
    <x v="8"/>
    <x v="54"/>
    <n v="16"/>
    <s v="ELEMENTOS PARA BIENESTAR SOCIAL"/>
    <s v="BALONES PARA BALONCESTO"/>
    <n v="49161603"/>
    <s v="Selección abreviada menor cuantía"/>
    <n v="2"/>
    <n v="3"/>
    <n v="12"/>
    <n v="2773884"/>
    <s v="UNIDAD"/>
    <s v="NO SOLICITADAS"/>
  </r>
  <r>
    <x v="8"/>
    <x v="54"/>
    <n v="16"/>
    <s v="ELEMENTOS PARA BIENESTAR SOCIAL"/>
    <s v="BALONES PARA VOLEYBOL"/>
    <n v="49161603"/>
    <s v="Selección abreviada menor cuantía"/>
    <n v="2"/>
    <n v="3"/>
    <n v="12"/>
    <n v="2998800"/>
    <s v="UNIDAD"/>
    <s v="NO SOLICITADAS"/>
  </r>
  <r>
    <x v="8"/>
    <x v="54"/>
    <n v="16"/>
    <s v="ELEMENTOS PARA BIENESTAR SOCIAL"/>
    <s v="ALETAS CORTAS PARA NATACIÓN"/>
    <n v="49141606"/>
    <s v="Selección abreviada menor cuantía"/>
    <n v="2"/>
    <n v="3"/>
    <n v="22"/>
    <n v="6872250"/>
    <s v="UNIDAD"/>
    <s v="NO SOLICITADAS"/>
  </r>
  <r>
    <x v="8"/>
    <x v="54"/>
    <n v="16"/>
    <s v="ELEMENTOS PARA BIENESTAR SOCIAL"/>
    <s v="VALLAS"/>
    <n v="49161706"/>
    <s v="Selección abreviada menor cuantía"/>
    <n v="2"/>
    <n v="3"/>
    <n v="10"/>
    <n v="24990000"/>
    <s v="UNIDAD"/>
    <s v="NO SOLICITADAS"/>
  </r>
  <r>
    <x v="8"/>
    <x v="55"/>
    <n v="16"/>
    <s v="ELEMENTOS PARA ESTÍMULOS"/>
    <s v="PLACA CONMEMORATIVA"/>
    <n v="82121600"/>
    <s v="Mínima cuantía"/>
    <n v="2"/>
    <n v="10"/>
    <n v="5"/>
    <n v="550000"/>
    <s v="UNIDAD"/>
    <s v="NO SOLICITADAS"/>
  </r>
  <r>
    <x v="8"/>
    <x v="55"/>
    <n v="16"/>
    <s v="ELEMENTOS PARA ESTÍMULOS"/>
    <s v="MONEDA TIPO 1 (CACOM 7)"/>
    <n v="82121601"/>
    <s v="Mínima cuantía"/>
    <n v="2"/>
    <n v="10"/>
    <n v="40"/>
    <n v="1400000"/>
    <s v="UNIDAD"/>
    <s v="NO SOLICITADAS"/>
  </r>
  <r>
    <x v="8"/>
    <x v="55"/>
    <n v="16"/>
    <s v="ELEMENTOS PARA ESTÍMULOS"/>
    <s v="MONEDA TIPO 2 (EMAVI)"/>
    <n v="82121601"/>
    <s v="Mínima cuantía"/>
    <n v="2"/>
    <n v="10"/>
    <n v="50"/>
    <n v="1750000"/>
    <s v="UNIDAD"/>
    <s v="NO SOLICITADAS"/>
  </r>
  <r>
    <x v="8"/>
    <x v="55"/>
    <n v="16"/>
    <s v="ELEMENTOS PARA ESTÍMULOS"/>
    <s v="ESTATUILLA TIPO 1 (CASCOS TROYANOS)"/>
    <n v="82121600"/>
    <s v="Mínima cuantía"/>
    <n v="2"/>
    <n v="10"/>
    <n v="25"/>
    <n v="1750000"/>
    <s v="UNIDAD"/>
    <s v="NO SOLICITADAS"/>
  </r>
  <r>
    <x v="8"/>
    <x v="55"/>
    <n v="16"/>
    <s v="ELEMENTOS PARA ESTÍMULOS"/>
    <s v="ESTATUILLA TIPO 2 (AVIÓN PT17)"/>
    <n v="82121600"/>
    <s v="Mínima cuantía"/>
    <n v="2"/>
    <n v="10"/>
    <n v="40"/>
    <n v="7600000"/>
    <s v="UNIDAD"/>
    <s v="NO SOLICITADAS"/>
  </r>
  <r>
    <x v="8"/>
    <x v="56"/>
    <n v="10"/>
    <s v="SERVICIOS DE BIENESTAR SOCIAL"/>
    <s v="TOUR"/>
    <n v="90121501"/>
    <s v="Mínima cuantía"/>
    <n v="3"/>
    <n v="9"/>
    <n v="1"/>
    <n v="20000000"/>
    <s v="GLOBAL"/>
    <s v="NO SOLICITADAS"/>
  </r>
  <r>
    <x v="8"/>
    <x v="56"/>
    <n v="10"/>
    <s v="SERVICIOS DE BIENESTAR SOCIAL"/>
    <s v="EXAMENES MEDICOS SALUD OCUPACIONAL PERDONAL CIVIL Y UN PERSONAL MILITAR"/>
    <n v="85121502"/>
    <n v="0"/>
    <n v="1"/>
    <n v="11"/>
    <n v="1"/>
    <n v="12441600"/>
    <s v="GLOBAL"/>
    <s v="NO SOLICITADAS"/>
  </r>
  <r>
    <x v="8"/>
    <x v="57"/>
    <n v="10"/>
    <s v="SERVICIOS DE CAPACITACION"/>
    <s v="SEMINARIO DE ESCRITURA DE LA DOCTRINA"/>
    <n v="86111604"/>
    <s v="Contratación directa"/>
    <n v="1"/>
    <n v="11"/>
    <n v="1"/>
    <n v="25000000"/>
    <s v="GLOBAL"/>
    <s v="NO SOLICITADAS"/>
  </r>
  <r>
    <x v="8"/>
    <x v="81"/>
    <n v="10"/>
    <s v="OTROS SERVICIOS PARA CAPACITACION, BIENESTAR SOCIAL Y ESTIMULOS"/>
    <s v="DESARROLLO DE HABILIDADES DE DIRECCIÓN  LIDERAZGO"/>
    <n v="86141500"/>
    <s v="Mínima cuantía"/>
    <n v="4"/>
    <n v="8"/>
    <n v="1"/>
    <n v="34150000"/>
    <s v="GLOBAL"/>
    <s v="NO SOLICITADAS"/>
  </r>
  <r>
    <x v="8"/>
    <x v="81"/>
    <n v="10"/>
    <s v="OTROS SERVICIOS PARA CAPACITACION, BIENESTAR SOCIAL Y ESTIMULOS"/>
    <s v="PARTICIPACIÓN EN INTERNACIONALES DE LOS PROGRAMAS ACADÉMICOS"/>
    <n v="80141607"/>
    <s v="Selección abreviada menor cuantía"/>
    <n v="1"/>
    <n v="11"/>
    <n v="1"/>
    <n v="71897420"/>
    <s v="GLOBAL"/>
    <s v="NO SOLICITADAS"/>
  </r>
  <r>
    <x v="8"/>
    <x v="58"/>
    <n v="10"/>
    <s v="OTROS GASTOS POR ADQUISICION DE SERVICIOS"/>
    <s v="SERVICIO DE RECOLECCIÓN, TRANSPORTE Y DISPOSICION DE RESIDUOS ESPECIALES"/>
    <n v="76121900"/>
    <s v="Mínima cuantía"/>
    <n v="1"/>
    <n v="12"/>
    <n v="1"/>
    <n v="7000000"/>
    <s v="GLOBAL"/>
    <s v="NO SOLICITADAS"/>
  </r>
  <r>
    <x v="8"/>
    <x v="58"/>
    <n v="10"/>
    <s v="OTROS GASTOS POR ADQUISICION DE SERVICIOS"/>
    <s v="SERVICIO DE LAVADO Y DESINFECCIÓN  DE TANQUES DE AGUA DE CONSUMO"/>
    <n v="76101500"/>
    <s v="Mínima cuantía"/>
    <n v="1"/>
    <n v="12"/>
    <n v="1"/>
    <n v="7000000"/>
    <s v="GLOBAL"/>
    <s v="NO SOLICITADAS"/>
  </r>
  <r>
    <x v="8"/>
    <x v="58"/>
    <n v="10"/>
    <s v="OTROS GASTOS POR ADQUISICION DE SERVICIOS"/>
    <s v="SERVICIO CONTROL DE PLAGAS"/>
    <n v="72102100"/>
    <s v="Mínima cuantía"/>
    <n v="1"/>
    <n v="12"/>
    <n v="1"/>
    <n v="10000000"/>
    <s v="GLOBAL"/>
    <s v="NO SOLICITADAS"/>
  </r>
  <r>
    <x v="8"/>
    <x v="58"/>
    <n v="10"/>
    <s v="OTROS GASTOS POR ADQUISICION DE SERVICIOS"/>
    <s v="SERVICIOS GENERALES Y LOGISTICOS PARA EL RANCHO DE CADETES, SOLDADOS, CASINOS DE OFICIALES, SUBOFICIALES Y CABAÑAS (17 OPERARIOS) "/>
    <n v="80111500"/>
    <s v="Mínima cuantía"/>
    <n v="1"/>
    <n v="7"/>
    <n v="1"/>
    <n v="24000000"/>
    <s v="GLOBAL"/>
    <s v="NO SOLICITADAS"/>
  </r>
  <r>
    <x v="8"/>
    <x v="58"/>
    <n v="10"/>
    <s v="OTROS GASTOS POR ADQUISICION DE SERVICIOS"/>
    <s v="SERVICIO MONITOREO AMBIENTALES"/>
    <n v="77101505"/>
    <s v="Mínima cuantía"/>
    <n v="1"/>
    <n v="12"/>
    <n v="1"/>
    <n v="30000000"/>
    <s v="GLOBAL"/>
    <s v="NO SOLICITADAS"/>
  </r>
  <r>
    <x v="8"/>
    <x v="58"/>
    <n v="16"/>
    <s v="OTROS GASTOS POR ADQUISICION DE SERVICIOS"/>
    <s v="SERVICIO DE FLORISTERÍA"/>
    <n v="70111603"/>
    <s v="Mínima cuantía"/>
    <n v="1"/>
    <n v="10"/>
    <n v="1"/>
    <n v="2000000"/>
    <s v="GLOBAL"/>
    <s v="NO SOLICITADAS"/>
  </r>
  <r>
    <x v="8"/>
    <x v="58"/>
    <n v="16"/>
    <s v="OTROS GASTOS POR ADQUISICION DE SERVICIOS"/>
    <s v="SERVICIO DE INSCRIPCIONES A CAMPEONATOS DEPORTIVOS"/>
    <n v="90141502"/>
    <s v="Mínima cuantía"/>
    <n v="2"/>
    <n v="9"/>
    <n v="1"/>
    <n v="8000000"/>
    <s v="GLOBAL"/>
    <s v="NO SOLICITADAS"/>
  </r>
  <r>
    <x v="8"/>
    <x v="58"/>
    <n v="16"/>
    <s v="OTROS GASTOS POR ADQUISICION DE SERVICIOS"/>
    <s v="SERVICIO DE FOTOGRAFÍA"/>
    <n v="82131600"/>
    <s v="Mínima cuantía"/>
    <n v="1"/>
    <n v="11"/>
    <n v="1"/>
    <n v="12000000"/>
    <s v="GLOBAL"/>
    <s v="NO SOLICITADAS"/>
  </r>
  <r>
    <x v="8"/>
    <x v="58"/>
    <n v="16"/>
    <s v="OTROS GASTOS POR ADQUISICION DE SERVICIOS"/>
    <s v="SERVICIO DE CATERING BAMFS"/>
    <n v="90101600"/>
    <s v="Mínima cuantía"/>
    <n v="1"/>
    <n v="11"/>
    <n v="1"/>
    <n v="20000000"/>
    <s v="GLOBAL"/>
    <s v="NO SOLICITADAS"/>
  </r>
  <r>
    <x v="8"/>
    <x v="58"/>
    <n v="16"/>
    <s v="OTROS GASTOS POR ADQUISICION DE SERVICIOS"/>
    <s v="SERVICIOS GENERALES Y LOGISTICOS PARA EL RANCHO DE CADETES, SOLDADOS, CASINOS DE OFICIALES, SUBOFICIALES Y CABAÑAS (17 OPERARIOS) VF 18"/>
    <n v="80111500"/>
    <s v="Selección abreviada menor cuantía"/>
    <n v="0"/>
    <n v="0"/>
    <n v="1"/>
    <n v="159637500"/>
    <s v="GLOBAL"/>
    <s v="SI APROBADAS"/>
  </r>
  <r>
    <x v="8"/>
    <x v="58"/>
    <n v="10"/>
    <s v="OTROS GASTOS POR ADQUISICION DE SERVICIOS"/>
    <s v="SERIVICIOS LOGISTICOS ACTIVIDADES PLAN PURPURA"/>
    <n v="90101603"/>
    <s v="Mínima cuantía"/>
    <n v="3"/>
    <n v="9"/>
    <n v="1"/>
    <n v="43400000"/>
    <s v="GLOBAL"/>
    <s v="NO SOLICITADAS"/>
  </r>
  <r>
    <x v="8"/>
    <x v="1"/>
    <n v="16"/>
    <s v="REMUNERACION SERVICIOS TECNICOS"/>
    <s v="REMUNERACION"/>
    <n v="0"/>
    <n v="0"/>
    <n v="0"/>
    <n v="0"/>
    <n v="1"/>
    <n v="619264223"/>
    <s v="GLOBAL"/>
    <s v="NO SOLICITADAS"/>
  </r>
  <r>
    <x v="9"/>
    <x v="83"/>
    <n v="16"/>
    <s v="HORAS CATEDRA"/>
    <s v="HORAS CATEDRA"/>
    <n v="86121702"/>
    <s v="Contratación directa"/>
    <n v="1"/>
    <n v="11"/>
    <n v="1"/>
    <n v="150214963"/>
    <s v="GLOBAL"/>
    <s v="NO SOLICITADAS"/>
  </r>
  <r>
    <x v="9"/>
    <x v="84"/>
    <n v="16"/>
    <s v="EMPRESAS PRIVADAS PROMOTORAS DE SALUD"/>
    <s v="EMPRESAS PRIVADAS PROMOTORAS DE SALUD"/>
    <n v="86121702"/>
    <s v="Contratación directa"/>
    <n v="1"/>
    <n v="11"/>
    <n v="1"/>
    <n v="13750683"/>
    <s v="GLOBAL"/>
    <s v="NO SOLICITADAS"/>
  </r>
  <r>
    <x v="9"/>
    <x v="85"/>
    <n v="16"/>
    <s v="EMPRESAS PUBLICAS PROMOTORAS DE SALUD"/>
    <s v="EMPRESAS PUBLICAS PROMOTORAS DE SALUD"/>
    <n v="86121702"/>
    <s v="Contratación directa"/>
    <n v="1"/>
    <n v="11"/>
    <n v="1"/>
    <n v="5893150"/>
    <s v="GLOBAL"/>
    <s v="NO SOLICITADAS"/>
  </r>
  <r>
    <x v="9"/>
    <x v="86"/>
    <n v="16"/>
    <s v="FONDOS ADMINISTRADORES DE PENSIONES PRIVADOS"/>
    <s v="FONDOS ADMINISTRADORES DE PENSIONES PRIVADOS"/>
    <n v="86121702"/>
    <s v="Contratación directa"/>
    <n v="1"/>
    <n v="11"/>
    <n v="1"/>
    <n v="15196682"/>
    <s v="GLOBAL"/>
    <s v="NO SOLICITADAS"/>
  </r>
  <r>
    <x v="9"/>
    <x v="87"/>
    <n v="16"/>
    <s v="FONDOS ADMINISTRADORES DE PENSIONES PUBLICAS"/>
    <s v="FONDOS ADMINISTRADORES DE PENSIONES PÚBLICAS"/>
    <n v="86121702"/>
    <s v="Contratación directa"/>
    <n v="1"/>
    <n v="11"/>
    <n v="1"/>
    <n v="11553033"/>
    <s v="GLOBAL"/>
    <s v="NO SOLICITADAS"/>
  </r>
  <r>
    <x v="9"/>
    <x v="88"/>
    <n v="16"/>
    <s v="APORTES PARA ACCIDENTES DE TRABAJO Y ENFERMEDADES PROFESIONALES"/>
    <s v="APORTES PARA ACCIDENTES DE TRABAJO Y ENFERMEDADES PROFESIONALES"/>
    <n v="86121702"/>
    <s v="Contratación directa"/>
    <n v="1"/>
    <n v="11"/>
    <n v="1"/>
    <n v="921500"/>
    <s v="GLOBAL"/>
    <s v="NO SOLICITADAS"/>
  </r>
  <r>
    <x v="9"/>
    <x v="89"/>
    <n v="16"/>
    <s v="CAJAS DE COMPENSACIÓN PRIVADAS"/>
    <s v="CAJAS DE COMPENSACIÓN PRIVADAS"/>
    <n v="86121702"/>
    <s v="Contratación directa"/>
    <n v="1"/>
    <n v="11"/>
    <n v="1"/>
    <n v="6809862"/>
    <s v="GLOBAL"/>
    <s v="NO SOLICITADAS"/>
  </r>
  <r>
    <x v="9"/>
    <x v="90"/>
    <n v="16"/>
    <s v="APORTES AL ICBF"/>
    <s v="APORTES AL ICBF"/>
    <n v="86121702"/>
    <s v="Contratación directa"/>
    <n v="1"/>
    <n v="11"/>
    <n v="1"/>
    <n v="5107397"/>
    <s v="GLOBAL"/>
    <s v="NO SOLICITADAS"/>
  </r>
  <r>
    <x v="9"/>
    <x v="91"/>
    <n v="16"/>
    <s v="APORTES AL SENA"/>
    <s v="APORTES AL SENA"/>
    <n v="86121702"/>
    <s v="Contratación directa"/>
    <n v="1"/>
    <n v="11"/>
    <n v="1"/>
    <n v="851233"/>
    <s v="GLOBAL"/>
    <s v="NO SOLICITADAS"/>
  </r>
  <r>
    <x v="9"/>
    <x v="92"/>
    <n v="16"/>
    <s v="CESANTÍAS"/>
    <s v="CESANTÍAS"/>
    <n v="86121702"/>
    <s v="Contratación directa"/>
    <n v="1"/>
    <n v="11"/>
    <n v="1"/>
    <n v="14181538"/>
    <s v="GLOBAL"/>
    <s v="NO SOLICITADAS"/>
  </r>
  <r>
    <x v="9"/>
    <x v="93"/>
    <n v="16"/>
    <s v="INTERESES DE CESANTÍAS"/>
    <s v="INTERESES DE CESANTÍAS"/>
    <n v="86121702"/>
    <s v="Contratación directa"/>
    <n v="1"/>
    <n v="11"/>
    <n v="1"/>
    <n v="1702466"/>
    <s v="GLOBAL"/>
    <s v="NO SOLICITADAS"/>
  </r>
  <r>
    <x v="9"/>
    <x v="94"/>
    <n v="16"/>
    <s v="PRIMA DE SERVICIOS"/>
    <s v="PRIMA DE SERVICIOS"/>
    <n v="86121702"/>
    <s v="Contratación directa"/>
    <n v="1"/>
    <n v="11"/>
    <n v="1"/>
    <n v="14181538"/>
    <s v="GLOBAL"/>
    <s v="NO SOLICITADAS"/>
  </r>
  <r>
    <x v="9"/>
    <x v="95"/>
    <n v="16"/>
    <s v="VACACIONES"/>
    <s v="VACACIONES"/>
    <n v="86121702"/>
    <s v="Contratación directa"/>
    <n v="1"/>
    <n v="11"/>
    <n v="1"/>
    <n v="7082257"/>
    <s v="GLOBAL"/>
    <s v="NO SOLICITADAS"/>
  </r>
  <r>
    <x v="9"/>
    <x v="96"/>
    <n v="16"/>
    <s v="APORTES ESAP"/>
    <s v="APORTES A LA ESCUELA SUPERIOR DE ADMINISTRACIÓN PÚBLICA"/>
    <n v="86121702"/>
    <s v="Contratación directa"/>
    <n v="1"/>
    <n v="11"/>
    <n v="1"/>
    <n v="851233"/>
    <s v="GLOBAL"/>
    <s v="NO SOLICITADAS"/>
  </r>
  <r>
    <x v="9"/>
    <x v="97"/>
    <n v="16"/>
    <s v="APORTES MINEDUCACION"/>
    <s v="APORTES MINEDUCACIÓN"/>
    <n v="86121702"/>
    <s v="Contratación directa"/>
    <n v="1"/>
    <n v="11"/>
    <n v="1"/>
    <n v="1702465"/>
    <s v="GLOBAL"/>
    <s v="NO SOLICITADAS"/>
  </r>
  <r>
    <x v="9"/>
    <x v="29"/>
    <n v="10"/>
    <s v="PAPELERIA, UTILES DE ESCRITORIO Y OFICINA"/>
    <s v="CARTUCHO ORIGINAL DE TINTA NEGRA HP 950 (CN049AL)"/>
    <n v="44103105"/>
    <s v="Mínima cuantía"/>
    <n v="2"/>
    <n v="10"/>
    <n v="3"/>
    <n v="330219"/>
    <s v="UNIDAD"/>
    <s v="NO SOLICITADAS"/>
  </r>
  <r>
    <x v="9"/>
    <x v="29"/>
    <n v="10"/>
    <s v="PAPELERIA, UTILES DE ESCRITORIO Y OFICINA"/>
    <s v="CARTUCHO ORIGINAL DE TINTA CIAN HP 951 (CN050AL)"/>
    <n v="44103105"/>
    <s v="Mínima cuantía"/>
    <n v="2"/>
    <n v="10"/>
    <n v="3"/>
    <n v="239133"/>
    <s v="UNIDAD"/>
    <s v="NO SOLICITADAS"/>
  </r>
  <r>
    <x v="9"/>
    <x v="29"/>
    <n v="10"/>
    <s v="PAPELERIA, UTILES DE ESCRITORIO Y OFICINA"/>
    <s v="CARTUCHO ORIGINAL DE TINTA MAGENTA HP 951 (CN051AL)"/>
    <n v="44103105"/>
    <s v="Mínima cuantía"/>
    <n v="2"/>
    <n v="10"/>
    <n v="3"/>
    <n v="239133"/>
    <s v="UNIDAD"/>
    <s v="NO SOLICITADAS"/>
  </r>
  <r>
    <x v="9"/>
    <x v="29"/>
    <n v="10"/>
    <s v="PAPELERIA, UTILES DE ESCRITORIO Y OFICINA"/>
    <s v="CARTUCHO ORIGINAL DE TINTA AMARILLA HP 951  (CN051AL)"/>
    <n v="44103105"/>
    <s v="Mínima cuantía"/>
    <n v="2"/>
    <n v="10"/>
    <n v="3"/>
    <n v="239133"/>
    <s v="UNIDAD"/>
    <s v="NO SOLICITADAS"/>
  </r>
  <r>
    <x v="9"/>
    <x v="29"/>
    <n v="10"/>
    <s v="PAPELERIA, UTILES DE ESCRITORIO Y OFICINA"/>
    <s v="CARTUCHO DE INYECCIÓN DE TINTA NEGRA HP 94 (C8765W)"/>
    <n v="44103105"/>
    <s v="Mínima cuantía"/>
    <n v="2"/>
    <n v="10"/>
    <n v="2"/>
    <n v="256880"/>
    <s v="UNIDAD"/>
    <s v="NO SOLICITADAS"/>
  </r>
  <r>
    <x v="9"/>
    <x v="29"/>
    <n v="10"/>
    <s v="PAPELERIA, UTILES DE ESCRITORIO Y OFICINA"/>
    <s v="CARTUCHO DE INYECCIÓN DE TINTA TRICOLOR HP 95 (C8766W)"/>
    <n v="44103105"/>
    <s v="Mínima cuantía"/>
    <n v="2"/>
    <n v="10"/>
    <n v="4"/>
    <n v="577324"/>
    <s v="UNIDAD"/>
    <s v="NO SOLICITADAS"/>
  </r>
  <r>
    <x v="9"/>
    <x v="38"/>
    <n v="10"/>
    <s v="MANTENIMIENTO EQUIPO COMUNICACIÓN Y COMPUTACIÓN"/>
    <s v="MANTENIMIENTO DE UPS (PREVENTIVO Y CORRECTIVO)"/>
    <n v="72151504"/>
    <s v="Mínima cuantía"/>
    <n v="1"/>
    <n v="11"/>
    <n v="1"/>
    <n v="3500000"/>
    <s v="GLOBAL"/>
    <s v="NO SOLICITADAS"/>
  </r>
  <r>
    <x v="9"/>
    <x v="41"/>
    <n v="10"/>
    <s v="SERVICIO DE ASEO"/>
    <s v="SERVICIO DE ASEO INSTALACIONES DE LA EPFAC VIGENCIA 2018"/>
    <n v="76111500"/>
    <s v="Mínima cuantía"/>
    <n v="1"/>
    <n v="11"/>
    <n v="1"/>
    <n v="16500000"/>
    <s v="GLOBAL"/>
    <s v="SI APROBADAS"/>
  </r>
  <r>
    <x v="9"/>
    <x v="41"/>
    <n v="10"/>
    <s v="SERVICIO DE ASEO"/>
    <s v="SERVICIO DE ASEO PARA LAS INSTALACIONES DE LA EPFAC AMARRE 2019"/>
    <n v="761115000"/>
    <s v="Mínima cuantía"/>
    <n v="3"/>
    <n v="2"/>
    <n v="1"/>
    <n v="5500000"/>
    <s v="GLOBAL"/>
    <s v="SI EN TRAMITE"/>
  </r>
  <r>
    <x v="9"/>
    <x v="41"/>
    <n v="10"/>
    <s v="SERVICIO DE ASEO"/>
    <s v="SERVICIO DE ASEO PARA LAS INSTALACIONES DE LA EPFAC"/>
    <n v="761115000"/>
    <s v="Mínima cuantía"/>
    <n v="3"/>
    <n v="3"/>
    <n v="1"/>
    <n v="5500000"/>
    <s v="GLOBAL"/>
    <s v="NO SOLICITADAS"/>
  </r>
  <r>
    <x v="9"/>
    <x v="100"/>
    <n v="10"/>
    <s v="SERVICIOS DE TRANSMISION DE INFORMACION"/>
    <s v="CANAL DE DATOS DEDICADO VIGENCIA FUTURA 2018"/>
    <n v="81112101"/>
    <s v="Mínima cuantía"/>
    <n v="1"/>
    <n v="2"/>
    <n v="1"/>
    <n v="18000000"/>
    <s v="GLOBAL"/>
    <s v="SI APROBADAS"/>
  </r>
  <r>
    <x v="9"/>
    <x v="100"/>
    <n v="10"/>
    <s v="SERVICIOS DE TRANSMISION DE INFORMACION"/>
    <s v="CANAL DE DATOS DEDICADO. "/>
    <n v="81112101"/>
    <s v="Mínima cuantía"/>
    <n v="4"/>
    <n v="8"/>
    <n v="1"/>
    <n v="28000000"/>
    <s v="GLOBAL"/>
    <s v="SI EN TRAMITE"/>
  </r>
  <r>
    <x v="9"/>
    <x v="100"/>
    <n v="10"/>
    <s v="SERVICIOS DE TRANSMISION DE INFORMACION"/>
    <s v="CANAL DE DATOS DEDICADO.  AMARRE 2019"/>
    <n v="81112101"/>
    <s v="Mínima cuantía"/>
    <n v="11"/>
    <n v="1"/>
    <n v="1"/>
    <n v="8000000"/>
    <s v="GLOBAL"/>
    <s v="SI EN TRAMITE"/>
  </r>
  <r>
    <x v="9"/>
    <x v="44"/>
    <n v="10"/>
    <s v="TRANSPORTE"/>
    <s v="SERVICIO DE TRANSPORTE PERSONAL ALUMNOS, DOCENTES Y ORGÁNICOS EPFAC.  LOTE NO. 1: VEHÍCULO TIPO AUTOMÓVIL 5 PASAJEROS"/>
    <n v="78111804"/>
    <s v="Mínima cuantía"/>
    <n v="1"/>
    <n v="6"/>
    <n v="1"/>
    <n v="10465212"/>
    <s v="GLOBAL"/>
    <s v="SI APROBADAS"/>
  </r>
  <r>
    <x v="9"/>
    <x v="44"/>
    <n v="10"/>
    <s v="TRANSPORTE"/>
    <s v="SERVICIO DE TRANSPORTE PERSONAL ALUMNOS, DOCENTES Y ORGÁNICOS EPFAC.  LOTE NO. 2: VEHÍCULO TIPO BUS"/>
    <n v="78111803"/>
    <s v="Mínima cuantía"/>
    <n v="1"/>
    <n v="6"/>
    <n v="1"/>
    <n v="16534788"/>
    <s v="GLOBAL"/>
    <s v="SI APROBADAS"/>
  </r>
  <r>
    <x v="9"/>
    <x v="44"/>
    <n v="10"/>
    <s v="TRANSPORTE"/>
    <s v="TRANSPORTE ESTAFETA CANCILLER"/>
    <n v="78111804"/>
    <s v="Solicitud de información a los Proveedores"/>
    <n v="1"/>
    <n v="10"/>
    <n v="1"/>
    <n v="1270000"/>
    <s v="GLOBAL"/>
    <s v="NO SOLICITADAS"/>
  </r>
  <r>
    <x v="9"/>
    <x v="44"/>
    <n v="10"/>
    <s v="TRANSPORTE"/>
    <s v="SERVICIO DE TRANSPORTE PERSONAL ALUMNOS, DOCENTES Y ORGÁNICOS EPFAC.  LOTE NO. 1: VEHÍCULO TIPO AUTOMÓVIL 5 PASAJEROS AMARRE 2019"/>
    <n v="78111804"/>
    <s v="Mínima cuantía"/>
    <n v="3"/>
    <n v="2"/>
    <n v="1"/>
    <n v="2300000"/>
    <s v="GLOBAL"/>
    <s v="SI EN TRAMITE"/>
  </r>
  <r>
    <x v="9"/>
    <x v="44"/>
    <n v="10"/>
    <s v="TRANSPORTE"/>
    <s v="SERVICIO DE TRANSPORTE PERSONAL ALUMNOS, DOCENTES Y ORGÁNICOS EPFAC.  LOTE NO. 2: VEHÍCULO TIPO BUS AMARRE 2019"/>
    <n v="78111803"/>
    <s v="Mínima cuantía"/>
    <n v="3"/>
    <n v="2"/>
    <n v="1"/>
    <n v="4800000"/>
    <s v="GLOBAL"/>
    <s v="SI EN TRAMITE"/>
  </r>
  <r>
    <x v="9"/>
    <x v="101"/>
    <n v="10"/>
    <s v="ADQUISICION DE LIBROS Y REVISTAS"/>
    <s v="MANUAL DE PUBLICACIONES DE LA APA. GUÍA DE ENTRENAMIENTO PARA EL ESTUDIANTE"/>
    <n v="55101524"/>
    <s v="Mínima cuantía"/>
    <n v="4"/>
    <n v="4"/>
    <n v="1"/>
    <n v="119000"/>
    <s v="UNIDAD"/>
    <s v="NO SOLICITADAS"/>
  </r>
  <r>
    <x v="9"/>
    <x v="101"/>
    <n v="10"/>
    <s v="ADQUISICION DE LIBROS Y REVISTAS"/>
    <s v="MANUAL DE PUBLICACIONES: GUIA PARA EL MAESTRO"/>
    <n v="55101524"/>
    <s v="Mínima cuantía"/>
    <n v="4"/>
    <n v="4"/>
    <n v="1"/>
    <n v="89000"/>
    <s v="UNIDAD"/>
    <s v="NO SOLICITADAS"/>
  </r>
  <r>
    <x v="9"/>
    <x v="101"/>
    <n v="10"/>
    <s v="ADQUISICION DE LIBROS Y REVISTAS"/>
    <s v="HUMAN ERROR"/>
    <n v="55101524"/>
    <s v="Mínima cuantía"/>
    <n v="4"/>
    <n v="4"/>
    <n v="1"/>
    <n v="200000"/>
    <s v="UNIDAD"/>
    <s v="NO SOLICITADAS"/>
  </r>
  <r>
    <x v="9"/>
    <x v="101"/>
    <n v="10"/>
    <s v="ADQUISICION DE LIBROS Y REVISTAS"/>
    <s v="SUPPLY CHAIN INFORMATION TECHNOLOGY"/>
    <n v="55101524"/>
    <s v="Mínima cuantía"/>
    <n v="4"/>
    <n v="4"/>
    <n v="1"/>
    <n v="150000"/>
    <s v="UNIDAD"/>
    <s v="NO SOLICITADAS"/>
  </r>
  <r>
    <x v="9"/>
    <x v="101"/>
    <n v="10"/>
    <s v="ADQUISICION DE LIBROS Y REVISTAS"/>
    <s v="BIG DATA DRIVEN SUPPLY CHAIN MANAGEMENT: A FRAMEWORK FOR IMPLEMENTING ANALYTICS AND TURNING INFORMATION INTO INTELLIGENCE"/>
    <n v="55101524"/>
    <s v="Mínima cuantía"/>
    <n v="4"/>
    <n v="4"/>
    <n v="1"/>
    <n v="275000"/>
    <s v="UNIDAD"/>
    <s v="NO SOLICITADAS"/>
  </r>
  <r>
    <x v="9"/>
    <x v="101"/>
    <n v="10"/>
    <s v="ADQUISICION DE LIBROS Y REVISTAS"/>
    <s v="DYNAMIC SUPPLY CHAINS: HOW TO DESIGN, BUILD AND MANAGE PEOPLE-CENTRIC VALUE NETWORKS"/>
    <n v="55101524"/>
    <s v="Mínima cuantía"/>
    <n v="4"/>
    <n v="4"/>
    <n v="1"/>
    <n v="195000"/>
    <s v="UNIDAD"/>
    <s v="NO SOLICITADAS"/>
  </r>
  <r>
    <x v="9"/>
    <x v="101"/>
    <n v="10"/>
    <s v="ADQUISICION DE LIBROS Y REVISTAS"/>
    <s v="INFORMATION TECHNOLOGIES, METHODS, AND TECHNIQUES OF SUPPLY CHAIN MANAGEMENT"/>
    <n v="55101524"/>
    <s v="Mínima cuantía"/>
    <n v="4"/>
    <n v="4"/>
    <n v="1"/>
    <n v="594000"/>
    <s v="UNIDAD"/>
    <s v="NO SOLICITADAS"/>
  </r>
  <r>
    <x v="9"/>
    <x v="101"/>
    <n v="10"/>
    <s v="ADQUISICION DE LIBROS Y REVISTAS"/>
    <s v="LAS CLAVES DEL ENSAYO"/>
    <n v="55101524"/>
    <s v="Mínima cuantía"/>
    <n v="4"/>
    <n v="4"/>
    <n v="1"/>
    <n v="30000"/>
    <s v="UNIDAD"/>
    <s v="NO SOLICITADAS"/>
  </r>
  <r>
    <x v="9"/>
    <x v="101"/>
    <n v="10"/>
    <s v="ADQUISICION DE LIBROS Y REVISTAS"/>
    <s v="COMO ESCRIBIR TRABAJOS DE INVESTIGACIÓN"/>
    <n v="55101524"/>
    <s v="Mínima cuantía"/>
    <n v="4"/>
    <n v="4"/>
    <n v="1"/>
    <n v="72000"/>
    <s v="UNIDAD"/>
    <s v="NO SOLICITADAS"/>
  </r>
  <r>
    <x v="9"/>
    <x v="101"/>
    <n v="10"/>
    <s v="ADQUISICION DE LIBROS Y REVISTAS"/>
    <s v="INVESTIGACIÓN CON ESTUDIO DE CASOS"/>
    <n v="55101524"/>
    <s v="Mínima cuantía"/>
    <n v="4"/>
    <n v="4"/>
    <n v="1"/>
    <n v="89000"/>
    <s v="UNIDAD"/>
    <s v="NO SOLICITADAS"/>
  </r>
  <r>
    <x v="9"/>
    <x v="101"/>
    <n v="10"/>
    <s v="ADQUISICION DE LIBROS Y REVISTAS"/>
    <s v="CREW RESOURCE MANAGEMENT"/>
    <n v="55101524"/>
    <s v="Mínima cuantía"/>
    <n v="4"/>
    <n v="4"/>
    <n v="1"/>
    <n v="365000"/>
    <s v="UNIDAD"/>
    <s v="NO SOLICITADAS"/>
  </r>
  <r>
    <x v="9"/>
    <x v="101"/>
    <n v="10"/>
    <s v="ADQUISICION DE LIBROS Y REVISTAS"/>
    <s v="DIGITAL ENTERPRISE TRANSFORMATION: A BUSINESS-DRIVEN APPROACH TO LEVERAGING INNOVATIVE IT"/>
    <n v="55101524"/>
    <s v="Mínima cuantía"/>
    <n v="4"/>
    <n v="4"/>
    <n v="1"/>
    <n v="400000"/>
    <s v="UNIDAD"/>
    <s v="NO SOLICITADAS"/>
  </r>
  <r>
    <x v="9"/>
    <x v="101"/>
    <n v="10"/>
    <s v="ADQUISICION DE LIBROS Y REVISTAS"/>
    <s v="MECHANICS OF AEROSTRUCTURES "/>
    <n v="55101524"/>
    <s v="Mínima cuantía"/>
    <n v="4"/>
    <n v="4"/>
    <n v="1"/>
    <n v="287200"/>
    <s v="UNIDAD"/>
    <s v="NO SOLICITADAS"/>
  </r>
  <r>
    <x v="9"/>
    <x v="101"/>
    <n v="10"/>
    <s v="ADQUISICION DE LIBROS Y REVISTAS"/>
    <s v="BONDED JOINTS AND REPAIRS TO COMPOSITE AIRFRAME STRUCTURES"/>
    <n v="55101524"/>
    <s v="Mínima cuantía"/>
    <n v="4"/>
    <n v="4"/>
    <n v="1"/>
    <n v="615000"/>
    <s v="UNIDAD"/>
    <s v="NO SOLICITADAS"/>
  </r>
  <r>
    <x v="9"/>
    <x v="101"/>
    <n v="10"/>
    <s v="ADQUISICION DE LIBROS Y REVISTAS"/>
    <s v="COMPOSITE MATERIALS FOR AIRCRAFT STRUCTURES. SECOND EDITION "/>
    <n v="55101524"/>
    <s v="Mínima cuantía"/>
    <n v="4"/>
    <n v="4"/>
    <n v="1"/>
    <n v="300000"/>
    <s v="UNIDAD"/>
    <s v="NO SOLICITADAS"/>
  </r>
  <r>
    <x v="9"/>
    <x v="101"/>
    <n v="10"/>
    <s v="ADQUISICION DE LIBROS Y REVISTAS"/>
    <s v="HANDBOOK OF CASE HISTORIES IN FAILURE ANALYSIS VOL 1"/>
    <n v="55101524"/>
    <s v="Mínima cuantía"/>
    <n v="4"/>
    <n v="4"/>
    <n v="1"/>
    <n v="695000"/>
    <s v="UNIDAD"/>
    <s v="NO SOLICITADAS"/>
  </r>
  <r>
    <x v="9"/>
    <x v="101"/>
    <n v="10"/>
    <s v="ADQUISICION DE LIBROS Y REVISTAS"/>
    <s v="HANDBOOK OF CASE HISTORIES IN FAILURE ANALYSIS VOL 2"/>
    <n v="55101524"/>
    <s v="Mínima cuantía"/>
    <n v="4"/>
    <n v="4"/>
    <n v="1"/>
    <n v="825000"/>
    <s v="UNIDAD"/>
    <s v="NO SOLICITADAS"/>
  </r>
  <r>
    <x v="9"/>
    <x v="101"/>
    <n v="10"/>
    <s v="ADQUISICION DE LIBROS Y REVISTAS"/>
    <s v="RISK MANAGEMENT AND CORPORATE SUSTAINABILITY IN AVIATION"/>
    <n v="55101524"/>
    <s v="Mínima cuantía"/>
    <n v="4"/>
    <n v="4"/>
    <n v="1"/>
    <n v="495000"/>
    <s v="UNIDAD"/>
    <s v="NO SOLICITADAS"/>
  </r>
  <r>
    <x v="9"/>
    <x v="101"/>
    <n v="10"/>
    <s v="ADQUISICION DE LIBROS Y REVISTAS"/>
    <s v="AVIATION RISK AND SAFETY MANAGEMENT, METHODS AND APPLICATIONS IN AVIATION ORGANIZATIONS"/>
    <n v="55101524"/>
    <s v="Mínima cuantía"/>
    <n v="4"/>
    <n v="4"/>
    <n v="1"/>
    <n v="275000"/>
    <s v="UNIDAD"/>
    <s v="NO SOLICITADAS"/>
  </r>
  <r>
    <x v="9"/>
    <x v="101"/>
    <n v="10"/>
    <s v="ADQUISICION DE LIBROS Y REVISTAS"/>
    <s v="AEROPUERTOS PLANIFICACIÓN, DISEÑO Y MEDIO AMBIENTE"/>
    <n v="55101524"/>
    <s v="Mínima cuantía"/>
    <n v="4"/>
    <n v="4"/>
    <n v="1"/>
    <n v="125000"/>
    <s v="UNIDAD"/>
    <s v="NO SOLICITADAS"/>
  </r>
  <r>
    <x v="9"/>
    <x v="101"/>
    <n v="10"/>
    <s v="ADQUISICION DE LIBROS Y REVISTAS"/>
    <s v="HUMAN FACTORS IN THE TRAINING OF PILOTS"/>
    <n v="55101524"/>
    <s v="Mínima cuantía"/>
    <n v="4"/>
    <n v="4"/>
    <n v="1"/>
    <n v="520400"/>
    <s v="UNIDAD"/>
    <s v="NO SOLICITADAS"/>
  </r>
  <r>
    <x v="9"/>
    <x v="101"/>
    <n v="10"/>
    <s v="ADQUISICION DE LIBROS Y REVISTAS"/>
    <s v="CURRENT OCCUPATIONAL AND ENVIRONMENTAL MEDICINE"/>
    <n v="55101524"/>
    <s v="Mínima cuantía"/>
    <n v="4"/>
    <n v="4"/>
    <n v="1"/>
    <n v="315000"/>
    <s v="UNIDAD"/>
    <s v="NO SOLICITADAS"/>
  </r>
  <r>
    <x v="9"/>
    <x v="101"/>
    <n v="10"/>
    <s v="ADQUISICION DE LIBROS Y REVISTAS"/>
    <s v="PRACTICAL AVIATION &amp; AEROSPACE LAW "/>
    <n v="55101524"/>
    <s v="Mínima cuantía"/>
    <n v="4"/>
    <n v="4"/>
    <n v="1"/>
    <n v="185000"/>
    <s v="UNIDAD"/>
    <s v="NO SOLICITADAS"/>
  </r>
  <r>
    <x v="9"/>
    <x v="101"/>
    <n v="10"/>
    <s v="ADQUISICION DE LIBROS Y REVISTAS"/>
    <s v="A CIRCULAR ECONOMY HANDBOOK FOR BUSINESS AND SUPPLY CHAINS: REPAIR, REMAKE, REDESIGN, RETHINK"/>
    <n v="55101524"/>
    <s v="Mínima cuantía"/>
    <n v="4"/>
    <n v="4"/>
    <n v="1"/>
    <n v="245000"/>
    <s v="UNIDAD"/>
    <s v="NO SOLICITADAS"/>
  </r>
  <r>
    <x v="9"/>
    <x v="101"/>
    <n v="10"/>
    <s v="ADQUISICION DE LIBROS Y REVISTAS"/>
    <s v="THE FOURTH INDUSTRIAL REVOLUTION"/>
    <n v="55101524"/>
    <s v="Mínima cuantía"/>
    <n v="4"/>
    <n v="4"/>
    <n v="1"/>
    <n v="98000"/>
    <s v="UNIDAD"/>
    <s v="NO SOLICITADAS"/>
  </r>
  <r>
    <x v="9"/>
    <x v="101"/>
    <n v="10"/>
    <s v="ADQUISICION DE LIBROS Y REVISTAS"/>
    <s v="DE LA GUERRA"/>
    <n v="55101524"/>
    <s v="Mínima cuantía"/>
    <n v="4"/>
    <n v="4"/>
    <n v="1"/>
    <n v="63000"/>
    <s v="UNIDAD"/>
    <s v="NO SOLICITADAS"/>
  </r>
  <r>
    <x v="9"/>
    <x v="101"/>
    <n v="10"/>
    <s v="ADQUISICION DE LIBROS Y REVISTAS"/>
    <s v="MLA HANDBOOK (MLA HANDBOOK FOR WRITERS OF RESEARCH PPAPERS)"/>
    <n v="55101524"/>
    <s v="Mínima cuantía"/>
    <n v="4"/>
    <n v="4"/>
    <n v="1"/>
    <n v="78400"/>
    <s v="UNIDAD"/>
    <s v="NO SOLICITADAS"/>
  </r>
  <r>
    <x v="9"/>
    <x v="45"/>
    <n v="10"/>
    <s v="EDICIÓN DE LIBROS, REVISTAS, ESCRITOS Y TRABAJOS TIPOGRÁFICOS"/>
    <s v="IMPRESIÓN  DE LIBROS DE INVESTIGACIÓN (COLECCIÓN CIENCIA Y PODER AÉREO)"/>
    <n v="82121506"/>
    <s v="Mínima cuantía"/>
    <n v="3"/>
    <n v="9"/>
    <n v="400"/>
    <n v="10400000"/>
    <s v="UNIDAD"/>
    <s v="NO SOLICITADAS"/>
  </r>
  <r>
    <x v="9"/>
    <x v="74"/>
    <n v="10"/>
    <s v="SUSCRIPCIONES"/>
    <s v="SUSCRIPCIÓN AL SISTEMA DE CLASIFICACIÓN DE LA BIBLIOTECA DEL CONGRESO DE LOS ESTADOS UNIDOS ONLINE"/>
    <n v="81111902"/>
    <s v="Mínima cuantía"/>
    <n v="3"/>
    <n v="9"/>
    <n v="1"/>
    <n v="1872000"/>
    <s v="UNIDAD"/>
    <s v="NO SOLICITADAS"/>
  </r>
  <r>
    <x v="9"/>
    <x v="74"/>
    <n v="10"/>
    <s v="SUSCRIPCIONES"/>
    <s v="SUSCRIPCIÓN REVISTA ELECTRONICA CONFLICT MANAGEMENT AND PEACE SCIENCE"/>
    <n v="55111506"/>
    <s v="Mínima cuantía"/>
    <n v="3"/>
    <n v="9"/>
    <n v="1"/>
    <n v="2532000"/>
    <s v="UNIDAD"/>
    <s v="NO SOLICITADAS"/>
  </r>
  <r>
    <x v="9"/>
    <x v="74"/>
    <n v="10"/>
    <s v="SUSCRIPCIONES"/>
    <s v="SUSCRIPCIÓN REVISTA ELECTRONICA INTERNATIONAL SECURITY"/>
    <n v="55111506"/>
    <s v="Mínima cuantía"/>
    <n v="3"/>
    <n v="9"/>
    <n v="1"/>
    <n v="1035000"/>
    <s v="UNIDAD"/>
    <s v="NO SOLICITADAS"/>
  </r>
  <r>
    <x v="9"/>
    <x v="74"/>
    <n v="10"/>
    <s v="SUSCRIPCIONES"/>
    <s v="SUSCRIPCIÓN JOURNAL OF BUSINESS LOGISTICS REVISTA ELECTRONICA"/>
    <n v="55111506"/>
    <s v="Mínima cuantía"/>
    <n v="3"/>
    <n v="9"/>
    <n v="1"/>
    <n v="2000000"/>
    <s v="UNIDAD"/>
    <s v="NO SOLICITADAS"/>
  </r>
  <r>
    <x v="9"/>
    <x v="74"/>
    <n v="10"/>
    <s v="SUSCRIPCIONES"/>
    <s v="SUSCRIPCIÓN REVISTA ELECTRONICA AEROSPACE AND HUMAN PERFORMANCE"/>
    <n v="55111506"/>
    <s v="Mínima cuantía"/>
    <n v="3"/>
    <n v="9"/>
    <n v="1"/>
    <n v="1291500"/>
    <s v="UNIDAD"/>
    <s v="NO SOLICITADAS"/>
  </r>
  <r>
    <x v="9"/>
    <x v="74"/>
    <n v="10"/>
    <s v="SUSCRIPCIONES"/>
    <s v="SUSCRIPCIÓN REVISTA ELECTRONICA EUROPEAN FOREIGN AFFAIRS"/>
    <n v="55111506"/>
    <s v="Mínima cuantía"/>
    <n v="3"/>
    <n v="9"/>
    <n v="1"/>
    <n v="2614404"/>
    <s v="UNIDAD"/>
    <s v="NO SOLICITADAS"/>
  </r>
  <r>
    <x v="9"/>
    <x v="74"/>
    <n v="10"/>
    <s v="SUSCRIPCIONES"/>
    <s v="SUSCRIPCIÓN RDA TOOLKIT ONLINE (RESOURCE DESCRIPTION AND ACCESS)"/>
    <n v="81111902"/>
    <s v="Mínima cuantía"/>
    <n v="3"/>
    <n v="9"/>
    <n v="1"/>
    <n v="759000"/>
    <s v="UNIDAD"/>
    <s v="NO SOLICITADAS"/>
  </r>
  <r>
    <x v="9"/>
    <x v="61"/>
    <n v="10"/>
    <s v="OTROS GASTOS POR IMPRESOS Y PUBLICACIONES"/>
    <s v="SERVICIO DE PUBLICACIÓN DE LA REVISTA CIENTÍFICA Y ACADÉMICA EN FORMATO DIGITAL, GESTIÓN DEL PREFIJO DOI (DIGITAL OBJECT IDENTIFIER), HOSTING DEL SISTEMA OJS (OPEN JOURNAL SYSTEMS) Y HOSTING DEL SISTEMA OMP (OPEN MONOGRAPH PRESS)"/>
    <n v="82121801"/>
    <s v="Mínima cuantía"/>
    <n v="3"/>
    <n v="9"/>
    <n v="1"/>
    <n v="40000000"/>
    <s v="GLOBAL"/>
    <s v="NO SOLICITADAS"/>
  </r>
  <r>
    <x v="9"/>
    <x v="99"/>
    <n v="10"/>
    <s v="ARRENDAMIENTOS BIENES INMUEBLES"/>
    <s v="ARRENDAMIENTO DE BODEGAS"/>
    <n v="80131502"/>
    <s v="Contratación directa"/>
    <n v="1"/>
    <n v="5"/>
    <n v="1"/>
    <n v="5000000"/>
    <s v="GLOBAL"/>
    <s v="NO SOLICITADAS"/>
  </r>
  <r>
    <x v="9"/>
    <x v="99"/>
    <n v="10"/>
    <s v="ARRENDAMIENTOS BIENES INMUEBLES"/>
    <s v="ARRENDAMIENTO DE BODEGAS. VIGENCIA 2018"/>
    <n v="80131502"/>
    <s v="Contratación directa"/>
    <n v="7"/>
    <n v="5"/>
    <n v="1"/>
    <n v="9588434"/>
    <s v="GLOBAL"/>
    <s v="NO SOLICITADAS"/>
  </r>
  <r>
    <x v="9"/>
    <x v="50"/>
    <n v="10"/>
    <s v="VIATICOS Y GASTOS DE VIAJE AL INTERIOR"/>
    <s v="VIÁTICOS PARA EXÁMENES DE INGLÉS, SALIDAS DE CAMPO E INVESTIGACIÓN, REUNIÓN DE COMANDANTES Y OTROS "/>
    <n v="90111503"/>
    <s v="Solicitud de información a los Proveedores"/>
    <n v="1"/>
    <n v="11"/>
    <n v="1"/>
    <n v="25000000"/>
    <s v="GLOBAL"/>
    <s v="NO SOLICITADAS"/>
  </r>
  <r>
    <x v="9"/>
    <x v="57"/>
    <n v="10"/>
    <s v="SERVICIOS DE CAPACITACION"/>
    <s v="CAPACITACION I+D+I"/>
    <n v="86111503"/>
    <s v="Contratación directa"/>
    <n v="1"/>
    <n v="11"/>
    <n v="1"/>
    <n v="250000000"/>
    <s v="GLOBAL"/>
    <s v="NO SOLICITADAS"/>
  </r>
  <r>
    <x v="9"/>
    <x v="57"/>
    <n v="10"/>
    <s v="SERVICIOS DE CAPACITACION"/>
    <s v="SERVICIOS DE CAPACITACION EN INGLES"/>
    <n v="86111702"/>
    <s v="Contratación directa"/>
    <n v="2"/>
    <n v="6"/>
    <n v="1"/>
    <n v="20000000"/>
    <s v="GLOBAL"/>
    <s v="NO SOLICITADAS"/>
  </r>
  <r>
    <x v="9"/>
    <x v="76"/>
    <n v="10"/>
    <s v="ESTUDIOS E INVESTIGACIONES"/>
    <s v="PROYECTOS Y/O ACTIVIDADES DE CIENCIA, TECNOLOGIA E INNOVACION (ACTI) PARA EL FORTALECIMIENTO DE LOS PROGRAMAS Y LÍNEAS ESTRATEGICAS DE CIENCIA, TECNOLOGIA, E INNOVACION (CTEL) DE LA FUERZA AÉREA COLOMBIANA."/>
    <n v="81141901"/>
    <s v="Contratación directa"/>
    <n v="1"/>
    <n v="11"/>
    <n v="1"/>
    <n v="53000000"/>
    <s v="GLOBAL"/>
    <s v="NO SOLICITADAS"/>
  </r>
  <r>
    <x v="9"/>
    <x v="58"/>
    <n v="10"/>
    <s v="OTROS GASTOS POR ADQUISICION DE SERVICIOS"/>
    <s v="SERVICIO DE FOTOCOPIADO PARA LA EPFAC "/>
    <n v="82121701"/>
    <s v="Mínima cuantía"/>
    <n v="1"/>
    <n v="6"/>
    <n v="1"/>
    <n v="4189920"/>
    <s v="GLOBAL"/>
    <s v="SI APROBADAS"/>
  </r>
  <r>
    <x v="9"/>
    <x v="58"/>
    <n v="10"/>
    <s v="OTROS GASTOS POR ADQUISICION DE SERVICIOS"/>
    <s v="SERVICIO DE IMPRESIÓN PARA LA EPFAC "/>
    <n v="82121503"/>
    <s v="Mínima cuantía"/>
    <n v="1"/>
    <n v="6"/>
    <n v="1"/>
    <n v="4189920"/>
    <s v="GLOBAL"/>
    <s v="SI APROBADAS"/>
  </r>
  <r>
    <x v="9"/>
    <x v="58"/>
    <n v="10"/>
    <s v="OTROS GASTOS POR ADQUISICION DE SERVICIOS"/>
    <s v="SERVICIO DE GESTIÓN EDITORIAL Y DIFUSIÓN CIENTÍFICA DE LAS PUBLICACIONES DE LA ESCUELA DE POSTGRADOS FAC"/>
    <n v="82121801"/>
    <s v="Contratación directa"/>
    <n v="1"/>
    <n v="9"/>
    <n v="1"/>
    <n v="180000000"/>
    <s v="GLOBAL"/>
    <s v="NO SOLICITADAS"/>
  </r>
  <r>
    <x v="9"/>
    <x v="58"/>
    <n v="10"/>
    <s v="OTROS GASTOS POR ADQUISICION DE SERVICIOS"/>
    <s v="SERVICIO DE GESTIÓN EDITORIAL Y DIFUSIÓN CIENTÍFICA DE LAS PUBLICACIONES DE LA ESCUELA DE POSTGRADOS FAC AMARRE VIGENCIAS FUTURAS "/>
    <n v="82121801"/>
    <s v="Contratación directa"/>
    <n v="10"/>
    <n v="2"/>
    <n v="1"/>
    <n v="29700000"/>
    <s v="GLOBAL"/>
    <s v="NO SOLICITADAS"/>
  </r>
  <r>
    <x v="9"/>
    <x v="58"/>
    <n v="10"/>
    <s v="OTROS GASTOS POR ADQUISICION DE SERVICIOS"/>
    <s v="SERVICIO DE FOTOCOPIADO PARA LA EPFAC AMARRE2019"/>
    <n v="82121701"/>
    <s v="Mínima cuantía"/>
    <n v="3"/>
    <n v="2"/>
    <n v="1"/>
    <n v="820000"/>
    <s v="GLOBAL"/>
    <s v="SI EN TRAMITE"/>
  </r>
  <r>
    <x v="9"/>
    <x v="58"/>
    <n v="10"/>
    <s v="OTROS GASTOS POR ADQUISICION DE SERVICIOS"/>
    <s v="SERVICIO DE IMPRESIÓN PARA LA EPFAC AMARRE 2019"/>
    <n v="82121503"/>
    <s v="Mínima cuantía"/>
    <n v="3"/>
    <n v="2"/>
    <n v="1"/>
    <n v="820000"/>
    <s v="GLOBAL"/>
    <s v="SI EN TRAMITE"/>
  </r>
  <r>
    <x v="9"/>
    <x v="58"/>
    <n v="10"/>
    <s v="OTROS GASTOS POR ADQUISICION DE SERVICIOS"/>
    <s v="SERVICIO DE FOTOCOPIADO PARA LA EPFAC"/>
    <n v="82121701"/>
    <s v="Mínima cuantía"/>
    <n v="3"/>
    <n v="3"/>
    <n v="1"/>
    <n v="450000"/>
    <s v="GLOBAL"/>
    <s v="SI EN TRAMITE"/>
  </r>
  <r>
    <x v="9"/>
    <x v="58"/>
    <n v="10"/>
    <s v="OTROS GASTOS POR ADQUISICION DE SERVICIOS"/>
    <s v="SERVICIO DE IMPRESIÓN PARA LA EPFAC"/>
    <n v="82121503"/>
    <s v="Mínima cuantía"/>
    <n v="3"/>
    <n v="3"/>
    <n v="1"/>
    <n v="450000"/>
    <s v="GLOBAL"/>
    <s v="SI EN TRAMITE"/>
  </r>
  <r>
    <x v="9"/>
    <x v="58"/>
    <n v="10"/>
    <s v="OTROS GASTOS POR ADQUISICION DE SERVICIOS"/>
    <s v="SERIVICIOS LOGISTICOS ACTIVIDADES PLAN PURPURA"/>
    <n v="90101603"/>
    <s v="Selección abreviada menor cuantía"/>
    <n v="4"/>
    <n v="9"/>
    <n v="1"/>
    <n v="5900000"/>
    <s v="GLOBAL"/>
    <s v="NO SOLICITADAS"/>
  </r>
  <r>
    <x v="9"/>
    <x v="1"/>
    <n v="10"/>
    <s v="REMUNERACION SERVICIOS TECNICOS"/>
    <s v="REMUNERACION"/>
    <n v="0"/>
    <n v="0"/>
    <n v="0"/>
    <n v="0"/>
    <n v="1"/>
    <n v="250600000"/>
    <s v="GLOBAL"/>
    <s v="NO SOLICITADAS"/>
  </r>
  <r>
    <x v="10"/>
    <x v="0"/>
    <n v="10"/>
    <s v="PARTIDA ALIMENTACIÓN SOLDADOS"/>
    <s v="PARTIDA ALIMENTACIÓN SOLDADOS"/>
    <n v="0"/>
    <m/>
    <m/>
    <m/>
    <n v="1"/>
    <n v="800000000"/>
    <s v="GLOBAL"/>
    <s v="NO SOLICITADAS"/>
  </r>
  <r>
    <x v="10"/>
    <x v="83"/>
    <n v="16"/>
    <s v="HORAS CATEDRA"/>
    <s v="HORA CATEDRA"/>
    <n v="80111701"/>
    <n v="0"/>
    <n v="0"/>
    <n v="0"/>
    <n v="1"/>
    <n v="550546626"/>
    <s v="GLOBAL"/>
    <s v="NO SOLICITADAS"/>
  </r>
  <r>
    <x v="10"/>
    <x v="84"/>
    <n v="16"/>
    <s v="EMPRESAS PRIVADAS PROMOTORAS DE SALUD"/>
    <s v="EMPRESAS PRIVADAS PROMOTORAS DE SALUD"/>
    <n v="80111701"/>
    <n v="0"/>
    <n v="0"/>
    <n v="0"/>
    <n v="1"/>
    <n v="23398232"/>
    <s v="GLOBAL"/>
    <s v="NO SOLICITADAS"/>
  </r>
  <r>
    <x v="10"/>
    <x v="85"/>
    <n v="16"/>
    <s v="EMPRESAS PUBLICAS PROMOTORAS DE SALUD"/>
    <s v="EMPRESAS PUBLICAS PROMOTORAS DE SALUD"/>
    <n v="80111701"/>
    <n v="0"/>
    <n v="0"/>
    <n v="0"/>
    <n v="1"/>
    <n v="23398232"/>
    <s v="GLOBAL"/>
    <s v="NO SOLICITADAS"/>
  </r>
  <r>
    <x v="10"/>
    <x v="86"/>
    <n v="16"/>
    <s v="FONDOS ADMINISTRADORES DE PENSIONES PRIVADOS"/>
    <s v="FONDOS ADMINISTRADORES DE PENSIONES PRIVADOS"/>
    <n v="80111701"/>
    <n v="0"/>
    <n v="0"/>
    <n v="0"/>
    <n v="1"/>
    <n v="39639357"/>
    <s v="GLOBAL"/>
    <s v="NO SOLICITADAS"/>
  </r>
  <r>
    <x v="10"/>
    <x v="87"/>
    <n v="16"/>
    <s v="FONDOS ADMINISTRADORES DE PENSIONES PUBLICAS"/>
    <s v="FONDOS ADMINISTRADORES DE PENSIONES PUBLICAS"/>
    <n v="80111701"/>
    <n v="0"/>
    <n v="0"/>
    <n v="0"/>
    <n v="1"/>
    <n v="26426238"/>
    <s v="GLOBAL"/>
    <s v="NO SOLICITADAS"/>
  </r>
  <r>
    <x v="10"/>
    <x v="88"/>
    <n v="16"/>
    <s v="APORTES PARA ACCIDENTES DE TRABAJO Y ENFERMEDADES PROFESIONALES"/>
    <s v="APORTES PARA ACCIDENTES DE TRABAJO Y ENFERMEDADES PROFESIONALES"/>
    <n v="80111701"/>
    <n v="0"/>
    <n v="0"/>
    <n v="0"/>
    <n v="1"/>
    <n v="2912846"/>
    <s v="GLOBAL"/>
    <s v="NO SOLICITADAS"/>
  </r>
  <r>
    <x v="10"/>
    <x v="89"/>
    <n v="16"/>
    <s v="CAJAS DE COMPENSACIÓN PRIVADAS"/>
    <s v="CAJAS DE COMPENSACION PRIVADAS"/>
    <n v="80111701"/>
    <n v="0"/>
    <n v="0"/>
    <n v="0"/>
    <n v="1"/>
    <n v="22021865"/>
    <s v="GLOBAL"/>
    <s v="NO SOLICITADAS"/>
  </r>
  <r>
    <x v="10"/>
    <x v="90"/>
    <n v="16"/>
    <s v="APORTES AL ICBF"/>
    <s v="APORTES AL ICBF"/>
    <n v="80111701"/>
    <n v="0"/>
    <n v="0"/>
    <n v="0"/>
    <n v="1"/>
    <n v="16516399"/>
    <s v="GLOBAL"/>
    <s v="NO SOLICITADAS"/>
  </r>
  <r>
    <x v="10"/>
    <x v="91"/>
    <n v="16"/>
    <s v="APORTES AL SENA"/>
    <s v="APORTES AL SENA"/>
    <n v="80111701"/>
    <n v="0"/>
    <n v="0"/>
    <n v="0"/>
    <n v="1"/>
    <n v="2752733"/>
    <s v="GLOBAL"/>
    <s v="NO SOLICITADAS"/>
  </r>
  <r>
    <x v="10"/>
    <x v="92"/>
    <n v="16"/>
    <s v="CESANTÍAS"/>
    <s v="CESANTIAS"/>
    <n v="80111701"/>
    <n v="0"/>
    <n v="0"/>
    <n v="0"/>
    <n v="1"/>
    <n v="45860534"/>
    <s v="GLOBAL"/>
    <s v="NO SOLICITADAS"/>
  </r>
  <r>
    <x v="10"/>
    <x v="93"/>
    <n v="16"/>
    <s v="INTERESES DE CESANTÍAS"/>
    <s v="INTERESES DE CESANTIAS"/>
    <n v="80111701"/>
    <n v="0"/>
    <n v="0"/>
    <n v="0"/>
    <n v="1"/>
    <n v="5505466"/>
    <s v="GLOBAL"/>
    <s v="NO SOLICITADAS"/>
  </r>
  <r>
    <x v="10"/>
    <x v="94"/>
    <n v="16"/>
    <s v="PRIMA DE SERVICIOS"/>
    <s v="PRIMA DE SERVICIOS"/>
    <n v="80111701"/>
    <n v="0"/>
    <n v="0"/>
    <n v="0"/>
    <n v="1"/>
    <n v="45860534"/>
    <s v="GLOBAL"/>
    <s v="NO SOLICITADAS"/>
  </r>
  <r>
    <x v="10"/>
    <x v="95"/>
    <n v="16"/>
    <s v="VACACIONES"/>
    <s v="VACACIONES"/>
    <n v="80111701"/>
    <n v="0"/>
    <n v="0"/>
    <n v="0"/>
    <n v="1"/>
    <n v="22902739"/>
    <s v="GLOBAL"/>
    <s v="NO SOLICITADAS"/>
  </r>
  <r>
    <x v="10"/>
    <x v="96"/>
    <n v="16"/>
    <s v="APORTES ESAP"/>
    <s v="APORTES ESAP"/>
    <n v="80111701"/>
    <n v="0"/>
    <n v="0"/>
    <n v="0"/>
    <n v="1"/>
    <n v="2752733"/>
    <s v="GLOBAL"/>
    <s v="NO SOLICITADAS"/>
  </r>
  <r>
    <x v="10"/>
    <x v="97"/>
    <n v="16"/>
    <s v="APORTES MINEDUCACION"/>
    <s v="APORTES MINEDUCACION"/>
    <n v="80111701"/>
    <n v="0"/>
    <n v="0"/>
    <n v="0"/>
    <n v="1"/>
    <n v="5505466"/>
    <s v="GLOBAL"/>
    <s v="NO SOLICITADAS"/>
  </r>
  <r>
    <x v="10"/>
    <x v="5"/>
    <n v="10"/>
    <s v="OTROS IMPUESTOS"/>
    <s v="IMPUESTO CAR"/>
    <n v="93151610"/>
    <n v="0"/>
    <n v="1"/>
    <n v="2"/>
    <n v="1"/>
    <n v="15000000"/>
    <s v="GLOBAL"/>
    <s v="NO SOLICITADAS"/>
  </r>
  <r>
    <x v="10"/>
    <x v="70"/>
    <n v="10"/>
    <s v="EQUIPO DE MUSICA Y ACCESORIOS"/>
    <s v="SORDINA HARMON JORAL"/>
    <n v="60131511"/>
    <s v="Mínima cuantía"/>
    <n v="4"/>
    <n v="4"/>
    <n v="4"/>
    <n v="1360000"/>
    <s v="UNIDAD"/>
    <s v="NO SOLICITADAS"/>
  </r>
  <r>
    <x v="10"/>
    <x v="70"/>
    <n v="10"/>
    <s v="EQUIPO DE MUSICA Y ACCESORIOS"/>
    <s v="BOQUILLAS PARA TROMPETA WARBURTON MODELO LUIS AQUINO"/>
    <n v="60131509"/>
    <s v="Mínima cuantía"/>
    <n v="4"/>
    <n v="4"/>
    <n v="5"/>
    <n v="3000000"/>
    <s v="UNIDAD"/>
    <s v="NO SOLICITADAS"/>
  </r>
  <r>
    <x v="10"/>
    <x v="70"/>
    <n v="10"/>
    <s v="EQUIPO DE MUSICA Y ACCESORIOS"/>
    <s v="BOQUILLA PARA TUBA CONN HELLEBER"/>
    <n v="60131509"/>
    <s v="Mínima cuantía"/>
    <n v="4"/>
    <n v="4"/>
    <n v="2"/>
    <n v="1000000"/>
    <s v="UNIDAD"/>
    <s v="NO SOLICITADAS"/>
  </r>
  <r>
    <x v="10"/>
    <x v="70"/>
    <n v="10"/>
    <s v="EQUIPO DE MUSICA Y ACCESORIOS"/>
    <s v="BOQUILLA PARA SAXO SOPRANO"/>
    <n v="60131509"/>
    <s v="Mínima cuantía"/>
    <n v="4"/>
    <n v="4"/>
    <n v="1"/>
    <n v="800000"/>
    <s v="UNIDAD"/>
    <s v="NO SOLICITADAS"/>
  </r>
  <r>
    <x v="10"/>
    <x v="70"/>
    <n v="10"/>
    <s v="EQUIPO DE MUSICA Y ACCESORIOS"/>
    <s v="BOQUILLA PARA SAXOFÓN ALTO"/>
    <n v="60131509"/>
    <s v="Mínima cuantía"/>
    <n v="4"/>
    <n v="4"/>
    <n v="3"/>
    <n v="2250000"/>
    <s v="UNIDAD"/>
    <s v="NO SOLICITADAS"/>
  </r>
  <r>
    <x v="10"/>
    <x v="70"/>
    <n v="10"/>
    <s v="EQUIPO DE MUSICA Y ACCESORIOS"/>
    <s v="ABRAZADERA PARA CLARINETE SOPRANO"/>
    <n v="31162900"/>
    <s v="Mínima cuantía"/>
    <n v="4"/>
    <n v="4"/>
    <n v="2"/>
    <n v="1200000"/>
    <s v="UNIDAD"/>
    <s v="NO SOLICITADAS"/>
  </r>
  <r>
    <x v="10"/>
    <x v="70"/>
    <n v="10"/>
    <s v="EQUIPO DE MUSICA Y ACCESORIOS"/>
    <s v="ABRAZADERA PARA SAXO SOPRANO "/>
    <n v="31162900"/>
    <s v="Mínima cuantía"/>
    <n v="4"/>
    <n v="4"/>
    <n v="1"/>
    <n v="300000"/>
    <s v="UNIDAD"/>
    <s v="NO SOLICITADAS"/>
  </r>
  <r>
    <x v="10"/>
    <x v="70"/>
    <n v="10"/>
    <s v="EQUIPO DE MUSICA Y ACCESORIOS"/>
    <s v="ABRAZADERA PARA SAXO BARITONO "/>
    <n v="31162900"/>
    <s v="Mínima cuantía"/>
    <n v="4"/>
    <n v="4"/>
    <n v="1"/>
    <n v="300000"/>
    <s v="UNIDAD"/>
    <s v="NO SOLICITADAS"/>
  </r>
  <r>
    <x v="10"/>
    <x v="70"/>
    <n v="10"/>
    <s v="EQUIPO DE MUSICA Y ACCESORIOS"/>
    <s v="CAÑAS PARA CLARINETE SOPRANO NO 3 1/2"/>
    <n v="60131502"/>
    <s v="Mínima cuantía"/>
    <n v="4"/>
    <n v="4"/>
    <n v="6"/>
    <n v="600000"/>
    <s v="UNIDAD"/>
    <s v="NO SOLICITADAS"/>
  </r>
  <r>
    <x v="10"/>
    <x v="70"/>
    <n v="10"/>
    <s v="EQUIPO DE MUSICA Y ACCESORIOS"/>
    <s v="CAÑAS PARA CLARINETE SOPRANO NO 3 "/>
    <n v="60131502"/>
    <s v="Mínima cuantía"/>
    <n v="4"/>
    <n v="4"/>
    <n v="2"/>
    <n v="200000"/>
    <s v="UNIDAD"/>
    <s v="NO SOLICITADAS"/>
  </r>
  <r>
    <x v="10"/>
    <x v="70"/>
    <n v="10"/>
    <s v="EQUIPO DE MUSICA Y ACCESORIOS"/>
    <s v="CAÑAS PARA CLARINETE BAJO NO 3 "/>
    <n v="60131502"/>
    <s v="Mínima cuantía"/>
    <n v="4"/>
    <n v="4"/>
    <n v="2"/>
    <n v="200000"/>
    <s v="UNIDAD"/>
    <s v="NO SOLICITADAS"/>
  </r>
  <r>
    <x v="10"/>
    <x v="70"/>
    <n v="10"/>
    <s v="EQUIPO DE MUSICA Y ACCESORIOS"/>
    <s v="CAÑAS PARA SAXO ALTO NO 3"/>
    <n v="60131502"/>
    <s v="Mínima cuantía"/>
    <n v="4"/>
    <n v="4"/>
    <n v="8"/>
    <n v="720000"/>
    <s v="UNIDAD"/>
    <s v="NO SOLICITADAS"/>
  </r>
  <r>
    <x v="10"/>
    <x v="70"/>
    <n v="10"/>
    <s v="EQUIPO DE MUSICA Y ACCESORIOS"/>
    <s v="CAÑAS PARA SAXO TENOR NO 3"/>
    <n v="60131502"/>
    <s v="Mínima cuantía"/>
    <n v="4"/>
    <n v="4"/>
    <n v="2"/>
    <n v="250000"/>
    <s v="UNIDAD"/>
    <s v="NO SOLICITADAS"/>
  </r>
  <r>
    <x v="10"/>
    <x v="70"/>
    <n v="10"/>
    <s v="EQUIPO DE MUSICA Y ACCESORIOS"/>
    <s v="CAÑAS PARA SOPRANO NO 3"/>
    <n v="60131502"/>
    <s v="Mínima cuantía"/>
    <n v="4"/>
    <n v="4"/>
    <n v="3"/>
    <n v="255000"/>
    <s v="UNIDAD"/>
    <s v="NO SOLICITADAS"/>
  </r>
  <r>
    <x v="10"/>
    <x v="70"/>
    <n v="10"/>
    <s v="EQUIPO DE MUSICA Y ACCESORIOS"/>
    <s v="CAÑAS PARA BARITONO NO 3"/>
    <n v="60131502"/>
    <s v="Mínima cuantía"/>
    <n v="4"/>
    <n v="4"/>
    <n v="4"/>
    <n v="400000"/>
    <s v="UNIDAD"/>
    <s v="NO SOLICITADAS"/>
  </r>
  <r>
    <x v="10"/>
    <x v="70"/>
    <n v="10"/>
    <s v="EQUIPO DE MUSICA Y ACCESORIOS"/>
    <s v="LENGUETAS PARA HACER CAÑAS DE OBOE"/>
    <n v="60131502"/>
    <s v="Mínima cuantía"/>
    <n v="4"/>
    <n v="4"/>
    <n v="2"/>
    <n v="20000"/>
    <s v="UNIDAD"/>
    <s v="NO SOLICITADAS"/>
  </r>
  <r>
    <x v="10"/>
    <x v="70"/>
    <n v="10"/>
    <s v="EQUIPO DE MUSICA Y ACCESORIOS"/>
    <s v="HILO PARA AMARRAR CAÑAS DE OBOE"/>
    <n v="31152100"/>
    <s v="Mínima cuantía"/>
    <n v="4"/>
    <n v="4"/>
    <n v="1"/>
    <n v="30000"/>
    <s v="UNIDAD"/>
    <s v="NO SOLICITADAS"/>
  </r>
  <r>
    <x v="10"/>
    <x v="70"/>
    <n v="10"/>
    <s v="EQUIPO DE MUSICA Y ACCESORIOS"/>
    <s v="PALA DE  MADERA PARA HACER CAÑAS DE OBOE TIPO GLOTAN"/>
    <n v="60131502"/>
    <s v="Mínima cuantía"/>
    <n v="4"/>
    <n v="4"/>
    <n v="50"/>
    <n v="600000"/>
    <s v="UNIDAD"/>
    <s v="NO SOLICITADAS"/>
  </r>
  <r>
    <x v="10"/>
    <x v="70"/>
    <n v="10"/>
    <s v="EQUIPO DE MUSICA Y ACCESORIOS"/>
    <s v="PAÑOS TAMAÑO ESTANDAR PARA CLARINETE"/>
    <n v="47131502"/>
    <s v="Mínima cuantía"/>
    <n v="4"/>
    <n v="4"/>
    <n v="4"/>
    <n v="61200"/>
    <s v="UNIDAD"/>
    <s v="NO SOLICITADAS"/>
  </r>
  <r>
    <x v="10"/>
    <x v="70"/>
    <n v="10"/>
    <s v="EQUIPO DE MUSICA Y ACCESORIOS"/>
    <s v="PROTECTORES DE CAUCHO PARA BOQUILLA DE CLARINETE"/>
    <n v="60131500"/>
    <s v="Mínima cuantía"/>
    <n v="4"/>
    <n v="4"/>
    <n v="4"/>
    <n v="108000"/>
    <s v="UNIDAD"/>
    <s v="NO SOLICITADAS"/>
  </r>
  <r>
    <x v="10"/>
    <x v="70"/>
    <n v="10"/>
    <s v="EQUIPO DE MUSICA Y ACCESORIOS"/>
    <s v="BOQUILLA PARA CLARINETE"/>
    <n v="60131509"/>
    <s v="Mínima cuantía"/>
    <n v="4"/>
    <n v="4"/>
    <n v="1"/>
    <n v="750000"/>
    <s v="UNIDAD"/>
    <s v="NO SOLICITADAS"/>
  </r>
  <r>
    <x v="10"/>
    <x v="70"/>
    <n v="10"/>
    <s v="EQUIPO DE MUSICA Y ACCESORIOS"/>
    <s v="LIBROS DE PAPEL DE ARROZ PARA SECAR ZAPATILLAS "/>
    <n v="60131500"/>
    <s v="Mínima cuantía"/>
    <n v="4"/>
    <n v="4"/>
    <n v="8"/>
    <n v="168000"/>
    <s v="UNIDAD"/>
    <s v="NO SOLICITADAS"/>
  </r>
  <r>
    <x v="10"/>
    <x v="70"/>
    <n v="10"/>
    <s v="EQUIPO DE MUSICA Y ACCESORIOS"/>
    <s v="ACEITES PARA FLAUTA"/>
    <n v="15121500"/>
    <s v="Mínima cuantía"/>
    <n v="4"/>
    <n v="4"/>
    <n v="2"/>
    <n v="12780"/>
    <s v="UNIDAD"/>
    <s v="NO SOLICITADAS"/>
  </r>
  <r>
    <x v="10"/>
    <x v="70"/>
    <n v="10"/>
    <s v="EQUIPO DE MUSICA Y ACCESORIOS"/>
    <s v="GRASA PARA FLAUTA"/>
    <n v="15121902"/>
    <s v="Mínima cuantía"/>
    <n v="4"/>
    <n v="4"/>
    <n v="2"/>
    <n v="21680"/>
    <s v="UNIDAD"/>
    <s v="NO SOLICITADAS"/>
  </r>
  <r>
    <x v="10"/>
    <x v="70"/>
    <n v="10"/>
    <s v="EQUIPO DE MUSICA Y ACCESORIOS"/>
    <s v="PAÑOS PARA FLAUTA"/>
    <n v="47131502"/>
    <s v="Mínima cuantía"/>
    <n v="4"/>
    <n v="4"/>
    <n v="2"/>
    <n v="122000"/>
    <s v="UNIDAD"/>
    <s v="NO SOLICITADAS"/>
  </r>
  <r>
    <x v="10"/>
    <x v="70"/>
    <n v="10"/>
    <s v="EQUIPO DE MUSICA Y ACCESORIOS"/>
    <s v="GAZA PARA FLAUTA"/>
    <n v="47131502"/>
    <s v="Mínima cuantía"/>
    <n v="4"/>
    <n v="4"/>
    <n v="2"/>
    <n v="30420"/>
    <s v="UNIDAD"/>
    <s v="NO SOLICITADAS"/>
  </r>
  <r>
    <x v="10"/>
    <x v="70"/>
    <n v="10"/>
    <s v="EQUIPO DE MUSICA Y ACCESORIOS"/>
    <s v="POLISH PARA FLAUTA"/>
    <n v="47131502"/>
    <s v="Mínima cuantía"/>
    <n v="4"/>
    <n v="4"/>
    <n v="2"/>
    <n v="80000"/>
    <s v="UNIDAD"/>
    <s v="NO SOLICITADAS"/>
  </r>
  <r>
    <x v="10"/>
    <x v="70"/>
    <n v="10"/>
    <s v="EQUIPO DE MUSICA Y ACCESORIOS"/>
    <s v="PAÑOS PARA USO EXTERNO SAXOFON,ALTO,TENOR,BARITONO,SOPRANO"/>
    <n v="47131502"/>
    <s v="Mínima cuantía"/>
    <n v="4"/>
    <n v="4"/>
    <n v="8"/>
    <n v="376000"/>
    <s v="UNIDAD"/>
    <s v="NO SOLICITADAS"/>
  </r>
  <r>
    <x v="10"/>
    <x v="70"/>
    <n v="10"/>
    <s v="EQUIPO DE MUSICA Y ACCESORIOS"/>
    <s v="PAÑOS PARA USO INTERNO SAXOFON,ALTO,TENOR,BARITONO,SOPRANO"/>
    <n v="47131502"/>
    <s v="Mínima cuantía"/>
    <n v="4"/>
    <n v="4"/>
    <n v="8"/>
    <n v="320000"/>
    <s v="UNIDAD"/>
    <s v="NO SOLICITADAS"/>
  </r>
  <r>
    <x v="10"/>
    <x v="70"/>
    <n v="10"/>
    <s v="EQUIPO DE MUSICA Y ACCESORIOS"/>
    <s v="PROTECTORES DE CAUCHO PARA BOQUILLA DE SAXOFON"/>
    <n v="60131500"/>
    <s v="Mínima cuantía"/>
    <n v="4"/>
    <n v="4"/>
    <n v="8"/>
    <n v="48400"/>
    <s v="UNIDAD"/>
    <s v="NO SOLICITADAS"/>
  </r>
  <r>
    <x v="10"/>
    <x v="70"/>
    <n v="10"/>
    <s v="EQUIPO DE MUSICA Y ACCESORIOS"/>
    <s v="BOQUILLA SAXOFON TENOR VANDOREM T 45"/>
    <n v="60131509"/>
    <s v="Mínima cuantía"/>
    <n v="4"/>
    <n v="4"/>
    <n v="1"/>
    <n v="500000"/>
    <s v="UNIDAD"/>
    <s v="NO SOLICITADAS"/>
  </r>
  <r>
    <x v="10"/>
    <x v="70"/>
    <n v="10"/>
    <s v="EQUIPO DE MUSICA Y ACCESORIOS"/>
    <s v="CREMAS PARA CORCHO"/>
    <n v="60131500"/>
    <s v="Mínima cuantía"/>
    <n v="4"/>
    <n v="4"/>
    <n v="8"/>
    <n v="144000"/>
    <s v="UNIDAD"/>
    <s v="NO SOLICITADAS"/>
  </r>
  <r>
    <x v="10"/>
    <x v="70"/>
    <n v="10"/>
    <s v="EQUIPO DE MUSICA Y ACCESORIOS"/>
    <s v="ACEITES PARA TROMPETA YAMAHA"/>
    <n v="15121500"/>
    <s v="Mínima cuantía"/>
    <n v="4"/>
    <n v="4"/>
    <n v="13"/>
    <n v="429000"/>
    <s v="UNIDAD"/>
    <s v="NO SOLICITADAS"/>
  </r>
  <r>
    <x v="10"/>
    <x v="70"/>
    <n v="10"/>
    <s v="EQUIPO DE MUSICA Y ACCESORIOS"/>
    <s v="SHAMPOO BRONCES"/>
    <n v="60131500"/>
    <s v="Mínima cuantía"/>
    <n v="4"/>
    <n v="4"/>
    <n v="13"/>
    <n v="468000"/>
    <s v="UNIDAD"/>
    <s v="NO SOLICITADAS"/>
  </r>
  <r>
    <x v="10"/>
    <x v="70"/>
    <n v="10"/>
    <s v="EQUIPO DE MUSICA Y ACCESORIOS"/>
    <s v="PAÑOS SILICON CLOTH"/>
    <n v="47131502"/>
    <s v="Mínima cuantía"/>
    <n v="4"/>
    <n v="4"/>
    <n v="13"/>
    <n v="780000"/>
    <s v="UNIDAD"/>
    <s v="NO SOLICITADAS"/>
  </r>
  <r>
    <x v="10"/>
    <x v="70"/>
    <n v="10"/>
    <s v="EQUIPO DE MUSICA Y ACCESORIOS"/>
    <s v="SLIDE GREASE SYNTETHIC "/>
    <n v="60131500"/>
    <s v="Mínima cuantía"/>
    <n v="4"/>
    <n v="4"/>
    <n v="13"/>
    <n v="195000"/>
    <s v="UNIDAD"/>
    <s v="NO SOLICITADAS"/>
  </r>
  <r>
    <x v="10"/>
    <x v="70"/>
    <n v="10"/>
    <s v="EQUIPO DE MUSICA Y ACCESORIOS"/>
    <s v="LACQUER POLISH"/>
    <n v="60131500"/>
    <s v="Mínima cuantía"/>
    <n v="4"/>
    <n v="4"/>
    <n v="13"/>
    <n v="520000"/>
    <s v="UNIDAD"/>
    <s v="NO SOLICITADAS"/>
  </r>
  <r>
    <x v="10"/>
    <x v="70"/>
    <n v="10"/>
    <s v="EQUIPO DE MUSICA Y ACCESORIOS"/>
    <s v="SLIDE OIL PARA TROMBON"/>
    <n v="15121500"/>
    <s v="Mínima cuantía"/>
    <n v="4"/>
    <n v="4"/>
    <n v="3"/>
    <n v="120000"/>
    <s v="UNIDAD"/>
    <s v="NO SOLICITADAS"/>
  </r>
  <r>
    <x v="10"/>
    <x v="70"/>
    <n v="10"/>
    <s v="EQUIPO DE MUSICA Y ACCESORIOS"/>
    <s v="SLIDE CREAM PARA TROMBON"/>
    <n v="60131500"/>
    <s v="Mínima cuantía"/>
    <n v="4"/>
    <n v="4"/>
    <n v="3"/>
    <n v="120000"/>
    <s v="UNIDAD"/>
    <s v="NO SOLICITADAS"/>
  </r>
  <r>
    <x v="10"/>
    <x v="13"/>
    <n v="10"/>
    <s v="MAQUINARIA INDUSTRIAL"/>
    <s v="BOMBA PARA QUIMICOS "/>
    <n v="40151505"/>
    <s v="Mínima cuantía"/>
    <n v="2"/>
    <n v="3"/>
    <n v="2"/>
    <n v="2500000"/>
    <s v="UNIDAD"/>
    <s v="NO SOLICITADAS"/>
  </r>
  <r>
    <x v="10"/>
    <x v="24"/>
    <n v="10"/>
    <s v="INSECTICIDAS, FUNGICIDAS Y OTROS INSUMOS AGRICOLAS"/>
    <s v="UREA"/>
    <n v="10171600"/>
    <s v="Mínima cuantía"/>
    <n v="2"/>
    <n v="3"/>
    <n v="25"/>
    <n v="145000"/>
    <s v="KILOGRAMO"/>
    <s v="NO SOLICITADAS"/>
  </r>
  <r>
    <x v="10"/>
    <x v="24"/>
    <n v="10"/>
    <s v="INSECTICIDAS, FUNGICIDAS Y OTROS INSUMOS AGRICOLAS"/>
    <s v="CAL VIVA BULTO"/>
    <n v="51101607"/>
    <s v="Mínima cuantía"/>
    <n v="2"/>
    <n v="3"/>
    <n v="15"/>
    <n v="379995"/>
    <s v="UNIDAD"/>
    <s v="NO SOLICITADAS"/>
  </r>
  <r>
    <x v="10"/>
    <x v="24"/>
    <n v="10"/>
    <s v="INSECTICIDAS, FUNGICIDAS Y OTROS INSUMOS AGRICOLAS"/>
    <s v="CLORPIRIFOS"/>
    <n v="10191509"/>
    <s v="Mínima cuantía"/>
    <n v="2"/>
    <n v="3"/>
    <n v="3"/>
    <n v="450000"/>
    <s v="UNIDAD"/>
    <s v="NO SOLICITADAS"/>
  </r>
  <r>
    <x v="10"/>
    <x v="24"/>
    <n v="10"/>
    <s v="INSECTICIDAS, FUNGICIDAS Y OTROS INSUMOS AGRICOLAS"/>
    <s v="GLIFOSATO"/>
    <n v="10191509"/>
    <s v="Mínima cuantía"/>
    <n v="2"/>
    <n v="3"/>
    <n v="15"/>
    <n v="349995"/>
    <s v="UNIDAD"/>
    <s v="NO SOLICITADAS"/>
  </r>
  <r>
    <x v="10"/>
    <x v="24"/>
    <n v="10"/>
    <s v="INSECTICIDAS, FUNGICIDAS Y OTROS INSUMOS AGRICOLAS"/>
    <s v="ABONO FOLIAR"/>
    <n v="10171504"/>
    <s v="Mínima cuantía"/>
    <n v="2"/>
    <n v="3"/>
    <n v="10"/>
    <n v="125000"/>
    <s v="UNIDAD"/>
    <s v="NO SOLICITADAS"/>
  </r>
  <r>
    <x v="10"/>
    <x v="24"/>
    <n v="10"/>
    <s v="INSECTICIDAS, FUNGICIDAS Y OTROS INSUMOS AGRICOLAS"/>
    <s v="LORSBAN"/>
    <n v="10191509"/>
    <s v="Mínima cuantía"/>
    <n v="2"/>
    <n v="3"/>
    <n v="8"/>
    <n v="285000"/>
    <s v="UNIDAD"/>
    <s v="NO SOLICITADAS"/>
  </r>
  <r>
    <x v="10"/>
    <x v="24"/>
    <n v="10"/>
    <s v="INSECTICIDAS, FUNGICIDAS Y OTROS INSUMOS AGRICOLAS"/>
    <s v="NITROGENO TOTAL 15+ FOSFORO TOTAL 15+ POTACIO TOTAL 15"/>
    <n v="10171600"/>
    <s v="Mínima cuantía"/>
    <n v="2"/>
    <n v="3"/>
    <n v="40"/>
    <n v="285000"/>
    <s v="KILOGRAMO"/>
    <s v="NO SOLICITADAS"/>
  </r>
  <r>
    <x v="10"/>
    <x v="24"/>
    <n v="10"/>
    <s v="INSECTICIDAS, FUNGICIDAS Y OTROS INSUMOS AGRICOLAS"/>
    <s v="PROPINEB+ POLXMERIC ZINC"/>
    <n v="51101800"/>
    <s v="Mínima cuantía"/>
    <n v="2"/>
    <n v="3"/>
    <n v="3"/>
    <n v="158001"/>
    <s v="UNIDAD"/>
    <s v="NO SOLICITADAS"/>
  </r>
  <r>
    <x v="10"/>
    <x v="24"/>
    <n v="10"/>
    <s v="INSECTICIDAS, FUNGICIDAS Y OTROS INSUMOS AGRICOLAS"/>
    <s v="METOMIL"/>
    <n v="10191509"/>
    <s v="Mínima cuantía"/>
    <n v="2"/>
    <n v="3"/>
    <n v="3"/>
    <n v="128001"/>
    <s v="UNIDAD"/>
    <s v="NO SOLICITADAS"/>
  </r>
  <r>
    <x v="10"/>
    <x v="24"/>
    <n v="10"/>
    <s v="INSECTICIDAS, FUNGICIDAS Y OTROS INSUMOS AGRICOLAS"/>
    <s v="METAMIDOFOS"/>
    <n v="10191509"/>
    <s v="Mínima cuantía"/>
    <n v="2"/>
    <n v="3"/>
    <n v="3"/>
    <n v="200001"/>
    <s v="UNIDAD"/>
    <s v="NO SOLICITADAS"/>
  </r>
  <r>
    <x v="10"/>
    <x v="26"/>
    <n v="10"/>
    <s v="MATERIALES DE CONSTRUCCION"/>
    <s v="MATERIALES DE CONSTRUCCIÓN"/>
    <n v="30111600"/>
    <s v="Mínima cuantía"/>
    <n v="3"/>
    <n v="3"/>
    <n v="1"/>
    <n v="10000000"/>
    <s v="GLOBAL"/>
    <s v="NO SOLICITADAS"/>
  </r>
  <r>
    <x v="10"/>
    <x v="28"/>
    <n v="10"/>
    <s v="MATERIALES REACTIVOS DE LABORATORIO Y QUÍMICOS"/>
    <s v="HIDROXICLORURO"/>
    <n v="12352305"/>
    <s v="Mínima cuantía"/>
    <n v="2"/>
    <n v="3"/>
    <n v="66"/>
    <n v="29700000"/>
    <s v="GALON"/>
    <s v="NO SOLICITADAS"/>
  </r>
  <r>
    <x v="10"/>
    <x v="28"/>
    <n v="10"/>
    <s v="MATERIALES REACTIVOS DE LABORATORIO Y QUÍMICOS"/>
    <s v="HIPOCLORITO DE SODIO AL 13%"/>
    <n v="12141901"/>
    <s v="Mínima cuantía"/>
    <n v="2"/>
    <n v="3"/>
    <n v="30"/>
    <n v="15000000"/>
    <s v="UNIDAD"/>
    <s v="NO SOLICITADAS"/>
  </r>
  <r>
    <x v="10"/>
    <x v="28"/>
    <n v="10"/>
    <s v="MATERIALES REACTIVOS DE LABORATORIO Y QUÍMICOS"/>
    <s v="ACIDO NITRICO"/>
    <n v="41111605"/>
    <s v="Mínima cuantía"/>
    <n v="2"/>
    <n v="3"/>
    <n v="1"/>
    <n v="1000000"/>
    <s v="GALON"/>
    <s v="NO SOLICITADAS"/>
  </r>
  <r>
    <x v="10"/>
    <x v="28"/>
    <n v="10"/>
    <s v="MATERIALES REACTIVOS DE LABORATORIO Y QUÍMICOS"/>
    <s v="SUAVIZADOR AGUA DE CALDERAS"/>
    <n v="11121502"/>
    <s v="Mínima cuantía"/>
    <n v="2"/>
    <n v="3"/>
    <n v="2"/>
    <n v="500000"/>
    <s v="GALON"/>
    <s v="NO SOLICITADAS"/>
  </r>
  <r>
    <x v="10"/>
    <x v="30"/>
    <n v="10"/>
    <s v="PRODUCTOS DE ASEO Y LIMPIEZA"/>
    <s v="JABON PARA LOZA"/>
    <n v="47131810"/>
    <s v="Mínima cuantía"/>
    <n v="1"/>
    <n v="3"/>
    <n v="30"/>
    <n v="230010"/>
    <s v="UNIDAD"/>
    <s v="NO SOLICITADAS"/>
  </r>
  <r>
    <x v="10"/>
    <x v="30"/>
    <n v="10"/>
    <s v="PRODUCTOS DE ASEO Y LIMPIEZA"/>
    <s v="JABÓN DE DISPENSADOR PARA MANOS "/>
    <n v="53131627"/>
    <s v="Mínima cuantía"/>
    <n v="3"/>
    <n v="5"/>
    <n v="12"/>
    <n v="76416"/>
    <s v="UNIDAD"/>
    <s v="NO SOLICITADAS"/>
  </r>
  <r>
    <x v="10"/>
    <x v="30"/>
    <n v="10"/>
    <s v="PRODUCTOS DE ASEO Y LIMPIEZA"/>
    <s v="GEL ANTIBACTERIAL PARA MANOS"/>
    <n v="53131626"/>
    <s v="Mínima cuantía"/>
    <n v="3"/>
    <n v="5"/>
    <n v="12"/>
    <n v="273552"/>
    <s v="UNIDAD"/>
    <s v="NO SOLICITADAS"/>
  </r>
  <r>
    <x v="10"/>
    <x v="30"/>
    <n v="10"/>
    <s v="PRODUCTOS DE ASEO Y LIMPIEZA"/>
    <s v="LÍQUIDO DESENGRASANTE"/>
    <n v="47131821"/>
    <s v="Mínima cuantía"/>
    <n v="3"/>
    <n v="5"/>
    <n v="20"/>
    <n v="127360"/>
    <s v="UNIDAD"/>
    <s v="NO SOLICITADAS"/>
  </r>
  <r>
    <x v="10"/>
    <x v="30"/>
    <n v="10"/>
    <s v="PRODUCTOS DE ASEO Y LIMPIEZA"/>
    <s v="DETERGENTE MULTIUSOS EN POLVO"/>
    <n v="53131608"/>
    <s v="Mínima cuantía"/>
    <n v="3"/>
    <n v="5"/>
    <n v="70"/>
    <n v="352870"/>
    <s v="UNIDAD"/>
    <s v="NO SOLICITADAS"/>
  </r>
  <r>
    <x v="10"/>
    <x v="30"/>
    <n v="10"/>
    <s v="PRODUCTOS DE ASEO Y LIMPIEZA"/>
    <s v="DESINFECTANTE PARA USO GENERAL "/>
    <n v="47131803"/>
    <s v="Mínima cuantía"/>
    <n v="3"/>
    <n v="5"/>
    <n v="20"/>
    <n v="67640"/>
    <s v="UNIDAD"/>
    <s v="NO SOLICITADAS"/>
  </r>
  <r>
    <x v="10"/>
    <x v="30"/>
    <n v="10"/>
    <s v="PRODUCTOS DE ASEO Y LIMPIEZA"/>
    <s v="LÍQUIDO PARA LIMPIAR VIDRIOS "/>
    <n v="47131824"/>
    <s v="Mínima cuantía"/>
    <n v="3"/>
    <n v="5"/>
    <n v="21"/>
    <n v="85197"/>
    <s v="UNIDAD"/>
    <s v="NO SOLICITADAS"/>
  </r>
  <r>
    <x v="10"/>
    <x v="30"/>
    <n v="10"/>
    <s v="PRODUCTOS DE ASEO Y LIMPIEZA"/>
    <s v="LUSTRADOR DE MUEBLES "/>
    <n v="47131826"/>
    <s v="Mínima cuantía"/>
    <n v="3"/>
    <n v="5"/>
    <n v="10"/>
    <n v="33420"/>
    <s v="UNIDAD"/>
    <s v="NO SOLICITADAS"/>
  </r>
  <r>
    <x v="10"/>
    <x v="30"/>
    <n v="10"/>
    <s v="PRODUCTOS DE ASEO Y LIMPIEZA"/>
    <s v="CERA POLIMÉRICA"/>
    <n v="12181501"/>
    <s v="Mínima cuantía"/>
    <n v="3"/>
    <n v="5"/>
    <n v="10"/>
    <n v="121410"/>
    <s v="UNIDAD"/>
    <s v="NO SOLICITADAS"/>
  </r>
  <r>
    <x v="10"/>
    <x v="30"/>
    <n v="10"/>
    <s v="PRODUCTOS DE ASEO Y LIMPIEZA"/>
    <s v="REMOVEDOR DE CERA "/>
    <n v="47131800"/>
    <s v="Mínima cuantía"/>
    <n v="3"/>
    <n v="5"/>
    <n v="10"/>
    <n v="71640"/>
    <s v="UNIDAD"/>
    <s v="NO SOLICITADAS"/>
  </r>
  <r>
    <x v="10"/>
    <x v="30"/>
    <n v="10"/>
    <s v="PRODUCTOS DE ASEO Y LIMPIEZA"/>
    <s v="VARSOL ECOLÓGICO"/>
    <n v="47131800"/>
    <s v="Mínima cuantía"/>
    <n v="3"/>
    <n v="5"/>
    <n v="20"/>
    <n v="717980"/>
    <s v="UNIDAD"/>
    <s v="NO SOLICITADAS"/>
  </r>
  <r>
    <x v="10"/>
    <x v="30"/>
    <n v="10"/>
    <s v="PRODUCTOS DE ASEO Y LIMPIEZA"/>
    <s v="BETÚN"/>
    <n v="47131809"/>
    <s v="Mínima cuantía"/>
    <n v="3"/>
    <n v="5"/>
    <n v="5"/>
    <n v="37500"/>
    <s v="UNIDAD"/>
    <s v="NO SOLICITADAS"/>
  </r>
  <r>
    <x v="10"/>
    <x v="30"/>
    <n v="10"/>
    <s v="PRODUCTOS DE ASEO Y LIMPIEZA"/>
    <s v="ALCOHOL ANTISÉPTICO"/>
    <n v="12352104"/>
    <s v="Mínima cuantía"/>
    <n v="3"/>
    <n v="5"/>
    <n v="30"/>
    <n v="120000"/>
    <s v="UNIDAD"/>
    <s v="NO SOLICITADAS"/>
  </r>
  <r>
    <x v="10"/>
    <x v="30"/>
    <n v="10"/>
    <s v="PRODUCTOS DE ASEO Y LIMPIEZA"/>
    <s v="LIMPIONES "/>
    <n v="47131501"/>
    <s v="Mínima cuantía"/>
    <n v="3"/>
    <n v="5"/>
    <n v="40"/>
    <n v="74560"/>
    <s v="UNIDAD"/>
    <s v="NO SOLICITADAS"/>
  </r>
  <r>
    <x v="10"/>
    <x v="30"/>
    <n v="10"/>
    <s v="PRODUCTOS DE ASEO Y LIMPIEZA"/>
    <s v="BAYETILLA "/>
    <n v="47131501"/>
    <s v="Mínima cuantía"/>
    <n v="3"/>
    <n v="5"/>
    <n v="20"/>
    <n v="92880"/>
    <s v="UNIDAD"/>
    <s v="NO SOLICITADAS"/>
  </r>
  <r>
    <x v="10"/>
    <x v="30"/>
    <n v="10"/>
    <s v="PRODUCTOS DE ASEO Y LIMPIEZA"/>
    <s v="PAÑO ABSORBENTE MULTIUSOS "/>
    <n v="47131502"/>
    <s v="Mínima cuantía"/>
    <n v="3"/>
    <n v="5"/>
    <n v="50"/>
    <n v="96200"/>
    <s v="UNIDAD"/>
    <s v="NO SOLICITADAS"/>
  </r>
  <r>
    <x v="10"/>
    <x v="30"/>
    <n v="10"/>
    <s v="PRODUCTOS DE ASEO Y LIMPIEZA"/>
    <s v="ESPONJILLA BLANDA ABRASIVA"/>
    <n v="47131603"/>
    <s v="Mínima cuantía"/>
    <n v="3"/>
    <n v="5"/>
    <n v="30"/>
    <n v="15510"/>
    <s v="UNIDAD"/>
    <s v="NO SOLICITADAS"/>
  </r>
  <r>
    <x v="10"/>
    <x v="30"/>
    <n v="10"/>
    <s v="PRODUCTOS DE ASEO Y LIMPIEZA"/>
    <s v="ESPONJILLA EN ALAMBRE"/>
    <n v="47131603"/>
    <s v="Mínima cuantía"/>
    <n v="3"/>
    <n v="5"/>
    <n v="30"/>
    <n v="20100"/>
    <s v="UNIDAD"/>
    <s v="NO SOLICITADAS"/>
  </r>
  <r>
    <x v="10"/>
    <x v="30"/>
    <n v="10"/>
    <s v="PRODUCTOS DE ASEO Y LIMPIEZA"/>
    <s v="RECOGEDOR "/>
    <n v="47131611"/>
    <s v="Mínima cuantía"/>
    <n v="3"/>
    <n v="5"/>
    <n v="30"/>
    <n v="120000"/>
    <s v="UNIDAD"/>
    <s v="NO SOLICITADAS"/>
  </r>
  <r>
    <x v="10"/>
    <x v="30"/>
    <n v="10"/>
    <s v="PRODUCTOS DE ASEO Y LIMPIEZA"/>
    <s v="ESCOBA CERDAS SUAVES"/>
    <n v="47131604"/>
    <s v="Mínima cuantía"/>
    <n v="3"/>
    <n v="5"/>
    <n v="30"/>
    <n v="178290"/>
    <s v="UNIDAD"/>
    <s v="NO SOLICITADAS"/>
  </r>
  <r>
    <x v="10"/>
    <x v="30"/>
    <n v="10"/>
    <s v="PRODUCTOS DE ASEO Y LIMPIEZA"/>
    <s v="ESCOBA CERDAS DURAS"/>
    <n v="47131604"/>
    <s v="Mínima cuantía"/>
    <n v="3"/>
    <n v="5"/>
    <n v="30"/>
    <n v="178290"/>
    <s v="UNIDAD"/>
    <s v="NO SOLICITADAS"/>
  </r>
  <r>
    <x v="10"/>
    <x v="30"/>
    <n v="10"/>
    <s v="PRODUCTOS DE ASEO Y LIMPIEZA"/>
    <s v="TRAPERO ALGODÓN"/>
    <n v="47131618"/>
    <s v="Mínima cuantía"/>
    <n v="3"/>
    <n v="5"/>
    <n v="30"/>
    <n v="181110"/>
    <s v="UNIDAD"/>
    <s v="NO SOLICITADAS"/>
  </r>
  <r>
    <x v="10"/>
    <x v="30"/>
    <n v="10"/>
    <s v="PRODUCTOS DE ASEO Y LIMPIEZA"/>
    <s v="CEPILLO PARA SANITARIO (CHURRUSCO)"/>
    <n v="47131608"/>
    <s v="Mínima cuantía"/>
    <n v="3"/>
    <n v="5"/>
    <n v="20"/>
    <n v="66260"/>
    <s v="UNIDAD"/>
    <s v="NO SOLICITADAS"/>
  </r>
  <r>
    <x v="10"/>
    <x v="30"/>
    <n v="10"/>
    <s v="PRODUCTOS DE ASEO Y LIMPIEZA"/>
    <s v="BOLSAS PARA BASURA COLOR NEGRO PAQUETE X 6"/>
    <n v="24111503"/>
    <s v="Mínima cuantía"/>
    <n v="3"/>
    <n v="5"/>
    <n v="70"/>
    <n v="208950"/>
    <s v="UNIDAD"/>
    <s v="NO SOLICITADAS"/>
  </r>
  <r>
    <x v="10"/>
    <x v="30"/>
    <n v="10"/>
    <s v="PRODUCTOS DE ASEO Y LIMPIEZA"/>
    <s v="BOLSAS PLÁSTICA COLOR VERDE PAQUETE X 6"/>
    <n v="24111503"/>
    <s v="Mínima cuantía"/>
    <n v="3"/>
    <n v="5"/>
    <n v="70"/>
    <n v="255430"/>
    <s v="UNIDAD"/>
    <s v="NO SOLICITADAS"/>
  </r>
  <r>
    <x v="10"/>
    <x v="30"/>
    <n v="10"/>
    <s v="PRODUCTOS DE ASEO Y LIMPIEZA"/>
    <s v="BOLSAS PLÁSTICA COLOR AZUL PAQUETE X 6"/>
    <n v="24111503"/>
    <s v="Mínima cuantía"/>
    <n v="3"/>
    <n v="5"/>
    <n v="70"/>
    <n v="311150"/>
    <s v="UNIDAD"/>
    <s v="NO SOLICITADAS"/>
  </r>
  <r>
    <x v="10"/>
    <x v="30"/>
    <n v="10"/>
    <s v="PRODUCTOS DE ASEO Y LIMPIEZA"/>
    <s v="BOLSAS PLÁSTICA COLOR GRIS PAQUETE X 6"/>
    <n v="24111503"/>
    <s v="Mínima cuantía"/>
    <n v="3"/>
    <n v="5"/>
    <n v="70"/>
    <n v="311150"/>
    <s v="UNIDAD"/>
    <s v="NO SOLICITADAS"/>
  </r>
  <r>
    <x v="10"/>
    <x v="30"/>
    <n v="10"/>
    <s v="PRODUCTOS DE ASEO Y LIMPIEZA"/>
    <s v="GUANTES CAUCHO "/>
    <n v="53102504"/>
    <s v="Mínima cuantía"/>
    <n v="3"/>
    <n v="5"/>
    <n v="70"/>
    <n v="297220"/>
    <s v="UNIDAD"/>
    <s v="NO SOLICITADAS"/>
  </r>
  <r>
    <x v="10"/>
    <x v="30"/>
    <n v="10"/>
    <s v="PRODUCTOS DE ASEO Y LIMPIEZA"/>
    <s v="GUANTES LATEX DESECHABLE  TIPO CIRUGÍA CAJA DE 100 "/>
    <n v="53102504"/>
    <s v="Mínima cuantía"/>
    <n v="3"/>
    <n v="5"/>
    <n v="10"/>
    <n v="164120"/>
    <s v="UNIDAD"/>
    <s v="NO SOLICITADAS"/>
  </r>
  <r>
    <x v="10"/>
    <x v="30"/>
    <n v="10"/>
    <s v="PRODUCTOS DE ASEO Y LIMPIEZA"/>
    <s v="PAPEL HIGIÉNICO 250 MTS"/>
    <n v="14111704"/>
    <s v="Mínima cuantía"/>
    <n v="3"/>
    <n v="5"/>
    <n v="200"/>
    <n v="1537600"/>
    <s v="UNIDAD"/>
    <s v="NO SOLICITADAS"/>
  </r>
  <r>
    <x v="10"/>
    <x v="30"/>
    <n v="10"/>
    <s v="PRODUCTOS DE ASEO Y LIMPIEZA"/>
    <s v="TOALLAS PARA MANOS 100 MTS"/>
    <n v="14111703"/>
    <s v="Mínima cuantía"/>
    <n v="3"/>
    <n v="5"/>
    <n v="20"/>
    <n v="301420"/>
    <s v="UNIDAD"/>
    <s v="NO SOLICITADAS"/>
  </r>
  <r>
    <x v="10"/>
    <x v="30"/>
    <n v="10"/>
    <s v="PRODUCTOS DE ASEO Y LIMPIEZA"/>
    <s v="ATOMIZADORES "/>
    <n v="40141742"/>
    <s v="Mínima cuantía"/>
    <n v="3"/>
    <n v="5"/>
    <n v="10"/>
    <n v="14000"/>
    <s v="UNIDAD"/>
    <s v="NO SOLICITADAS"/>
  </r>
  <r>
    <x v="10"/>
    <x v="30"/>
    <n v="10"/>
    <s v="PRODUCTOS DE ASEO Y LIMPIEZA"/>
    <s v="BALDES (COMPRA)"/>
    <n v="47121804"/>
    <s v="Mínima cuantía"/>
    <n v="3"/>
    <n v="5"/>
    <n v="12"/>
    <n v="62856"/>
    <s v="UNIDAD"/>
    <s v="NO SOLICITADAS"/>
  </r>
  <r>
    <x v="10"/>
    <x v="30"/>
    <n v="10"/>
    <s v="PRODUCTOS DE ASEO Y LIMPIEZA"/>
    <s v="HARAGANES 2"/>
    <n v="47131700"/>
    <s v="Mínima cuantía"/>
    <n v="3"/>
    <n v="5"/>
    <n v="12"/>
    <n v="65808"/>
    <s v="UNIDAD"/>
    <s v="NO SOLICITADAS"/>
  </r>
  <r>
    <x v="10"/>
    <x v="30"/>
    <n v="10"/>
    <s v="PRODUCTOS DE ASEO Y LIMPIEZA"/>
    <s v="PAPELERA 1"/>
    <n v="47121804"/>
    <s v="Mínima cuantía"/>
    <n v="3"/>
    <n v="5"/>
    <n v="20"/>
    <n v="132260"/>
    <s v="UNIDAD"/>
    <s v="NO SOLICITADAS"/>
  </r>
  <r>
    <x v="10"/>
    <x v="34"/>
    <n v="10"/>
    <s v="OTROS MATERIALES Y SUMINISTROS"/>
    <s v="CUCHILLA SEGADORA "/>
    <n v="22101703"/>
    <s v="Mínima cuantía"/>
    <n v="2"/>
    <n v="3"/>
    <n v="2"/>
    <n v="200000"/>
    <s v="UNIDAD"/>
    <s v="NO SOLICITADAS"/>
  </r>
  <r>
    <x v="10"/>
    <x v="34"/>
    <n v="10"/>
    <s v="OTROS MATERIALES Y SUMINISTROS"/>
    <s v="CORTASETOS"/>
    <n v="22101703"/>
    <s v="Mínima cuantía"/>
    <n v="2"/>
    <n v="3"/>
    <n v="1"/>
    <n v="2500000"/>
    <s v="UNIDAD"/>
    <s v="NO SOLICITADAS"/>
  </r>
  <r>
    <x v="10"/>
    <x v="35"/>
    <n v="10"/>
    <s v="MANTENIMIENTO DE BIENES INMUEBLES"/>
    <s v="MANTENIMIENTO DE PLANTA PTAP"/>
    <n v="72101507"/>
    <s v="Selección abreviada menor cuantía"/>
    <n v="2"/>
    <n v="5"/>
    <n v="1"/>
    <n v="82000000"/>
    <s v="GLOBAL"/>
    <s v="NO SOLICITADAS"/>
  </r>
  <r>
    <x v="10"/>
    <x v="35"/>
    <n v="10"/>
    <s v="MANTENIMIENTO DE BIENES INMUEBLES"/>
    <s v="MANTENIMIENTO PREVENTIVO Y RECUPERATIVO CUARTOS FRIOS"/>
    <n v="73152108"/>
    <s v="Mínima cuantía"/>
    <n v="3"/>
    <n v="5"/>
    <n v="1"/>
    <n v="3000000"/>
    <s v="GLOBAL"/>
    <s v="NO SOLICITADAS"/>
  </r>
  <r>
    <x v="10"/>
    <x v="35"/>
    <n v="10"/>
    <s v="MANTENIMIENTO DE BIENES INMUEBLES"/>
    <s v="MANTENIMIENTO PREVENTIVO Y RECUPERATIVO DE AUTOSERVICIO"/>
    <n v="73152106"/>
    <s v="Mínima cuantía"/>
    <n v="3"/>
    <n v="5"/>
    <n v="1"/>
    <n v="1500000"/>
    <s v="GLOBAL"/>
    <s v="NO SOLICITADAS"/>
  </r>
  <r>
    <x v="10"/>
    <x v="35"/>
    <n v="10"/>
    <s v="MANTENIMIENTO DE BIENES INMUEBLES"/>
    <s v="MANTENIMIENTO PREVENTIVO Y RECUPERATIVO DE  MARMITAS"/>
    <n v="73152106"/>
    <s v="Mínima cuantía"/>
    <n v="3"/>
    <n v="5"/>
    <n v="1"/>
    <n v="1800000"/>
    <s v="GLOBAL"/>
    <s v="NO SOLICITADAS"/>
  </r>
  <r>
    <x v="10"/>
    <x v="36"/>
    <n v="10"/>
    <s v="MANTENIMIENTO DE BIENES MUEBLES, EQUIPOS Y ENSERES"/>
    <s v="MANTENIMIENTO BANDA DE GUERRA"/>
    <n v="60131500"/>
    <s v="Mínima cuantía"/>
    <n v="4"/>
    <n v="3"/>
    <n v="1"/>
    <n v="5000000"/>
    <s v="GLOBAL"/>
    <s v="NO SOLICITADAS"/>
  </r>
  <r>
    <x v="10"/>
    <x v="36"/>
    <n v="10"/>
    <s v="MANTENIMIENTO DE BIENES MUEBLES, EQUIPOS Y ENSERES"/>
    <s v="MANTENIMIENTO DE GUADAÑAS"/>
    <n v="73152108"/>
    <s v="Mínima cuantía"/>
    <n v="2"/>
    <n v="3"/>
    <n v="1"/>
    <n v="2800000"/>
    <s v="GLOBAL"/>
    <s v="NO SOLICITADAS"/>
  </r>
  <r>
    <x v="10"/>
    <x v="36"/>
    <n v="10"/>
    <s v="MANTENIMIENTO DE BIENES MUEBLES, EQUIPOS Y ENSERES"/>
    <s v="RECARGA DE EXTINTORES"/>
    <n v="72101509"/>
    <s v="Mínima cuantía"/>
    <n v="3"/>
    <n v="4"/>
    <n v="1"/>
    <n v="3920000"/>
    <s v="GLOBAL"/>
    <s v="NO SOLICITADAS"/>
  </r>
  <r>
    <x v="10"/>
    <x v="36"/>
    <n v="10"/>
    <s v="MANTENIMIENTO DE BIENES MUEBLES, EQUIPOS Y ENSERES"/>
    <s v="MANTENIMIENTO SOUSAFONO"/>
    <n v="60131500"/>
    <s v="Mínima cuantía"/>
    <n v="4"/>
    <n v="4"/>
    <n v="1"/>
    <n v="800000"/>
    <s v="GLOBAL"/>
    <s v="NO SOLICITADAS"/>
  </r>
  <r>
    <x v="10"/>
    <x v="36"/>
    <n v="10"/>
    <s v="MANTENIMIENTO DE BIENES MUEBLES, EQUIPOS Y ENSERES"/>
    <s v="MANTENIMIENTO CLARINETES"/>
    <n v="60131500"/>
    <s v="Mínima cuantía"/>
    <n v="4"/>
    <n v="4"/>
    <n v="1"/>
    <n v="2400000"/>
    <s v="GLOBAL"/>
    <s v="NO SOLICITADAS"/>
  </r>
  <r>
    <x v="10"/>
    <x v="36"/>
    <n v="10"/>
    <s v="MANTENIMIENTO DE BIENES MUEBLES, EQUIPOS Y ENSERES"/>
    <s v="MANTENIMIENTO SAXOFON ALTO"/>
    <n v="60131500"/>
    <s v="Mínima cuantía"/>
    <n v="4"/>
    <n v="4"/>
    <n v="1"/>
    <n v="1050000"/>
    <s v="GLOBAL"/>
    <s v="NO SOLICITADAS"/>
  </r>
  <r>
    <x v="10"/>
    <x v="36"/>
    <n v="10"/>
    <s v="MANTENIMIENTO DE BIENES MUEBLES, EQUIPOS Y ENSERES"/>
    <s v="MANTENIMIENTO SAXOFON TENOR"/>
    <n v="60131500"/>
    <s v="Mínima cuantía"/>
    <n v="4"/>
    <n v="4"/>
    <n v="1"/>
    <n v="700000"/>
    <s v="GLOBAL"/>
    <s v="NO SOLICITADAS"/>
  </r>
  <r>
    <x v="10"/>
    <x v="36"/>
    <n v="10"/>
    <s v="MANTENIMIENTO DE BIENES MUEBLES, EQUIPOS Y ENSERES"/>
    <s v="MANTENIMIENTO SAXOFON SOPRANO"/>
    <n v="60131500"/>
    <s v="Mínima cuantía"/>
    <n v="4"/>
    <n v="4"/>
    <n v="1"/>
    <n v="350000"/>
    <s v="GLOBAL"/>
    <s v="NO SOLICITADAS"/>
  </r>
  <r>
    <x v="10"/>
    <x v="36"/>
    <n v="10"/>
    <s v="MANTENIMIENTO DE BIENES MUEBLES, EQUIPOS Y ENSERES"/>
    <s v="MANTENIMIENTO FLAUTIN YAMAHA YPC 62"/>
    <n v="60131500"/>
    <s v="Mínima cuantía"/>
    <n v="4"/>
    <n v="4"/>
    <n v="1"/>
    <n v="300000"/>
    <s v="GLOBAL"/>
    <s v="NO SOLICITADAS"/>
  </r>
  <r>
    <x v="10"/>
    <x v="36"/>
    <n v="10"/>
    <s v="MANTENIMIENTO DE BIENES MUEBLES, EQUIPOS Y ENSERES"/>
    <s v="MANTENIMIENTO TROMPETAS"/>
    <n v="60131500"/>
    <s v="Mínima cuantía"/>
    <n v="4"/>
    <n v="4"/>
    <n v="1"/>
    <n v="2000000"/>
    <s v="GLOBAL"/>
    <s v="NO SOLICITADAS"/>
  </r>
  <r>
    <x v="10"/>
    <x v="36"/>
    <n v="10"/>
    <s v="MANTENIMIENTO DE BIENES MUEBLES, EQUIPOS Y ENSERES"/>
    <s v="MANTENIMIENTO TROMBONES"/>
    <n v="60131500"/>
    <s v="Mínima cuantía"/>
    <n v="4"/>
    <n v="4"/>
    <n v="1"/>
    <n v="1050000"/>
    <s v="GLOBAL"/>
    <s v="NO SOLICITADAS"/>
  </r>
  <r>
    <x v="10"/>
    <x v="36"/>
    <n v="10"/>
    <s v="MANTENIMIENTO DE BIENES MUEBLES, EQUIPOS Y ENSERES"/>
    <s v="MANTENIMIENTO EUFONIO"/>
    <n v="60131500"/>
    <s v="Mínima cuantía"/>
    <n v="4"/>
    <n v="4"/>
    <n v="1"/>
    <n v="350000"/>
    <s v="GLOBAL"/>
    <s v="NO SOLICITADAS"/>
  </r>
  <r>
    <x v="10"/>
    <x v="36"/>
    <n v="10"/>
    <s v="MANTENIMIENTO DE BIENES MUEBLES, EQUIPOS Y ENSERES"/>
    <s v="MANTENIMIENTO FLAUTA TRAVERSA"/>
    <n v="60131500"/>
    <s v="Mínima cuantía"/>
    <n v="4"/>
    <n v="4"/>
    <n v="1"/>
    <n v="600000"/>
    <s v="GLOBAL"/>
    <s v="NO SOLICITADAS"/>
  </r>
  <r>
    <x v="10"/>
    <x v="36"/>
    <n v="10"/>
    <s v="MANTENIMIENTO DE BIENES MUEBLES, EQUIPOS Y ENSERES"/>
    <s v="MANTENIMIENTO FLAUTIN ARMISTRONG 204"/>
    <n v="60131500"/>
    <s v="Mínima cuantía"/>
    <n v="4"/>
    <n v="4"/>
    <n v="1"/>
    <n v="300000"/>
    <s v="GLOBAL"/>
    <s v="NO SOLICITADAS"/>
  </r>
  <r>
    <x v="10"/>
    <x v="36"/>
    <n v="10"/>
    <s v="MANTENIMIENTO DE BIENES MUEBLES, EQUIPOS Y ENSERES"/>
    <s v="MANTENIMIENTO OBOE"/>
    <n v="60131500"/>
    <s v="Mínima cuantía"/>
    <n v="4"/>
    <n v="4"/>
    <n v="1"/>
    <n v="400000"/>
    <s v="GLOBAL"/>
    <s v="NO SOLICITADAS"/>
  </r>
  <r>
    <x v="10"/>
    <x v="36"/>
    <n v="10"/>
    <s v="MANTENIMIENTO DE BIENES MUEBLES, EQUIPOS Y ENSERES"/>
    <s v="MANTENIMIENTO CORNO FRANCES"/>
    <n v="60131500"/>
    <s v="Mínima cuantía"/>
    <n v="4"/>
    <n v="4"/>
    <n v="1"/>
    <n v="1050000"/>
    <s v="GLOBAL"/>
    <s v="NO SOLICITADAS"/>
  </r>
  <r>
    <x v="10"/>
    <x v="36"/>
    <n v="10"/>
    <s v="MANTENIMIENTO DE BIENES MUEBLES, EQUIPOS Y ENSERES"/>
    <s v="MANTENIMIENTO XILOFONO"/>
    <n v="60131500"/>
    <s v="Mínima cuantía"/>
    <n v="4"/>
    <n v="4"/>
    <n v="1"/>
    <n v="500000"/>
    <s v="GLOBAL"/>
    <s v="NO SOLICITADAS"/>
  </r>
  <r>
    <x v="10"/>
    <x v="36"/>
    <n v="10"/>
    <s v="MANTENIMIENTO DE BIENES MUEBLES, EQUIPOS Y ENSERES"/>
    <s v="MANTENIMIENTO JUEGO DE TIMBALES "/>
    <n v="60131500"/>
    <s v="Mínima cuantía"/>
    <n v="4"/>
    <n v="4"/>
    <n v="1"/>
    <n v="3600000"/>
    <s v="GLOBAL"/>
    <s v="NO SOLICITADAS"/>
  </r>
  <r>
    <x v="10"/>
    <x v="36"/>
    <n v="10"/>
    <s v="MANTENIMIENTO DE BIENES MUEBLES, EQUIPOS Y ENSERES"/>
    <s v="MANTENIMIENTO CAMPANAS TUBULARES"/>
    <n v="60131500"/>
    <s v="Mínima cuantía"/>
    <n v="4"/>
    <n v="4"/>
    <n v="1"/>
    <n v="400000"/>
    <s v="GLOBAL"/>
    <s v="NO SOLICITADAS"/>
  </r>
  <r>
    <x v="10"/>
    <x v="36"/>
    <n v="10"/>
    <s v="MANTENIMIENTO DE BIENES MUEBLES, EQUIPOS Y ENSERES"/>
    <s v="MANTENIMIENTO PREVENTIVO Y RECUPERATIVO AIRES ACONDICIONADOS"/>
    <n v="72101511"/>
    <s v="Mínima cuantía"/>
    <n v="3"/>
    <n v="5"/>
    <n v="1"/>
    <n v="2500000"/>
    <s v="GLOBAL"/>
    <s v="NO SOLICITADAS"/>
  </r>
  <r>
    <x v="10"/>
    <x v="36"/>
    <n v="10"/>
    <s v="MANTENIMIENTO DE BIENES MUEBLES, EQUIPOS Y ENSERES"/>
    <s v="MANTENIMIENTO PREVENTIVO Y CORRECTIVO DE CALDERAS PIROTUBULARES"/>
    <n v="72151001"/>
    <s v="Mínima cuantía"/>
    <n v="3"/>
    <n v="5"/>
    <n v="1"/>
    <n v="3000000"/>
    <s v="GLOBAL"/>
    <s v="NO SOLICITADAS"/>
  </r>
  <r>
    <x v="10"/>
    <x v="36"/>
    <n v="10"/>
    <s v="MANTENIMIENTO DE BIENES MUEBLES, EQUIPOS Y ENSERES"/>
    <s v="MANTENIMIENTO PREVENTIVO Y CORRECTIVO DE CALDERINES, CALENTADORES DE AGUA DE TIRO FORZADO"/>
    <n v="72151001"/>
    <s v="Mínima cuantía"/>
    <n v="3"/>
    <n v="5"/>
    <n v="1"/>
    <n v="1500000"/>
    <s v="GLOBAL"/>
    <s v="NO SOLICITADAS"/>
  </r>
  <r>
    <x v="10"/>
    <x v="36"/>
    <n v="10"/>
    <s v="MANTENIMIENTO DE BIENES MUEBLES, EQUIPOS Y ENSERES"/>
    <s v="MANTENIMIENTO DE FAMAGES"/>
    <n v="60106210"/>
    <s v="Mínima cuantía"/>
    <n v="4"/>
    <n v="3"/>
    <n v="1"/>
    <n v="5000000"/>
    <s v="GLOBAL"/>
    <s v="NO SOLICITADAS"/>
  </r>
  <r>
    <x v="10"/>
    <x v="39"/>
    <n v="10"/>
    <s v="MANTENIMIENTO EQUIPO DE NAVEGACION Y TRANSPORTE"/>
    <s v="MANTENIMIENTO DE AUTOMOTORES VF 2018"/>
    <n v="78181507"/>
    <s v="Mínima cuantía"/>
    <n v="2"/>
    <n v="6"/>
    <n v="1"/>
    <n v="61666666"/>
    <s v="GLOBAL"/>
    <s v="SI APROBADAS"/>
  </r>
  <r>
    <x v="10"/>
    <x v="39"/>
    <n v="10"/>
    <s v="MANTENIMIENTO EQUIPO DE NAVEGACION Y TRANSPORTE"/>
    <s v="MANTENIMIENTO DE AUTOMOTORES VIGENCIA 2018"/>
    <n v="78181507"/>
    <s v="Mínima cuantía"/>
    <n v="3"/>
    <n v="5"/>
    <n v="1"/>
    <n v="60310715"/>
    <s v="GLOBAL"/>
    <s v="NO SOLICITADAS"/>
  </r>
  <r>
    <x v="10"/>
    <x v="39"/>
    <n v="10"/>
    <s v="MANTENIMIENTO EQUIPO DE NAVEGACION Y TRANSPORTE"/>
    <s v="MANTENIMIENTO DE AUTOMOTORES AMARRE 2019"/>
    <n v="78181507"/>
    <s v="Mínima cuantía"/>
    <n v="8"/>
    <n v="1"/>
    <n v="1"/>
    <n v="14062143"/>
    <s v="GLOBAL"/>
    <s v="SI EN TRAMITE"/>
  </r>
  <r>
    <x v="10"/>
    <x v="41"/>
    <n v="10"/>
    <s v="SERVICIO DE ASEO"/>
    <s v="MANTENIMIENTO ZONAS VERDES"/>
    <n v="70111703"/>
    <s v="Mínima cuantía"/>
    <n v="1"/>
    <n v="3"/>
    <n v="1"/>
    <n v="10000000"/>
    <s v="GLOBAL"/>
    <s v="NO SOLICITADAS"/>
  </r>
  <r>
    <x v="10"/>
    <x v="41"/>
    <n v="10"/>
    <s v="SERVICIO DE ASEO"/>
    <s v="SERVICIO DE ASEO VF 2018"/>
    <n v="76111501"/>
    <s v="Mínima cuantía"/>
    <n v="2"/>
    <n v="6"/>
    <n v="1"/>
    <n v="56733300"/>
    <s v="GLOBAL"/>
    <s v="SI APROBADAS"/>
  </r>
  <r>
    <x v="10"/>
    <x v="41"/>
    <n v="10"/>
    <s v="SERVICIO DE ASEO"/>
    <s v="SERVICIO DE ASEO VIGENCIA 2018"/>
    <n v="76111501"/>
    <s v="Mínima cuantía"/>
    <n v="3"/>
    <n v="5"/>
    <n v="1"/>
    <n v="53548281"/>
    <s v="GLOBAL"/>
    <s v="NO SOLICITADAS"/>
  </r>
  <r>
    <x v="10"/>
    <x v="41"/>
    <n v="10"/>
    <s v="SERVICIO DE ASEO"/>
    <s v="SERVICIO DE ASEO AMARRE 2019"/>
    <n v="76111501"/>
    <s v="Mínima cuantía"/>
    <n v="8"/>
    <n v="1"/>
    <n v="1"/>
    <n v="10709656"/>
    <s v="GLOBAL"/>
    <s v="SI EN TRAMITE"/>
  </r>
  <r>
    <x v="10"/>
    <x v="73"/>
    <n v="10"/>
    <s v="MANTENIMIENTO DE SOFTWARE"/>
    <s v="OPEN VALUE"/>
    <n v="81112218"/>
    <s v="Selección abreviada menor cuantía"/>
    <n v="1"/>
    <n v="3"/>
    <n v="1"/>
    <n v="25000000"/>
    <s v="GLOBAL"/>
    <s v="NO SOLICITADAS"/>
  </r>
  <r>
    <x v="10"/>
    <x v="73"/>
    <n v="16"/>
    <s v="MANTENIMIENTO DE SOFTWARE"/>
    <s v="OPEN VALUE SUCRIPTION"/>
    <n v="81112500"/>
    <n v="0"/>
    <n v="0"/>
    <n v="0"/>
    <n v="1"/>
    <n v="30000000"/>
    <s v="GLOBAL"/>
    <s v="NO SOLICITADAS"/>
  </r>
  <r>
    <x v="10"/>
    <x v="73"/>
    <n v="10"/>
    <s v="MANTENIMIENTO DE SOFTWARE"/>
    <s v="SERVICIO DE RENOVACIÓN DEL SOFTWARE DE MICROSOFT DE LA PLANTA DE SERVIDORES Y EQUIPOS DE CÓMPUTO BAJO EL ESQUEMA DE LICENCIAMIENTO ENROLLMENT FOR EDUCATION SOLUTION OVS-ES"/>
    <n v="81112501"/>
    <n v="0"/>
    <n v="0"/>
    <n v="0"/>
    <n v="1"/>
    <n v="22500000"/>
    <s v="GLOBAL"/>
    <s v="NO SOLICITADAS"/>
  </r>
  <r>
    <x v="10"/>
    <x v="44"/>
    <n v="16"/>
    <s v="TRANSPORTE"/>
    <s v="RUTAS VF 2018 R16"/>
    <n v="78111803"/>
    <s v="Selección abreviada menor cuantía"/>
    <n v="2"/>
    <n v="6"/>
    <n v="1"/>
    <n v="20000000"/>
    <s v="GLOBAL"/>
    <s v="SI APROBADAS"/>
  </r>
  <r>
    <x v="10"/>
    <x v="44"/>
    <n v="16"/>
    <s v="TRANSPORTE"/>
    <s v="RUTAS VIGENCIA 2018 R16"/>
    <n v="78111803"/>
    <s v="Selección abreviada menor cuantía"/>
    <n v="3"/>
    <n v="5"/>
    <n v="1"/>
    <n v="31270801"/>
    <s v="GLOBAL"/>
    <s v="NO SOLICITADAS"/>
  </r>
  <r>
    <x v="10"/>
    <x v="44"/>
    <n v="16"/>
    <s v="TRANSPORTE"/>
    <s v="RUTAS AMARRE 2019 R16"/>
    <n v="78111803"/>
    <s v="Selección abreviada menor cuantía"/>
    <n v="8"/>
    <n v="1"/>
    <n v="1"/>
    <n v="2729199"/>
    <s v="GLOBAL"/>
    <s v="SI EN TRAMITE"/>
  </r>
  <r>
    <x v="10"/>
    <x v="44"/>
    <n v="10"/>
    <s v="TRANSPORTE"/>
    <s v="RUTAS VF 2018 R10"/>
    <n v="78111803"/>
    <s v="Selección abreviada menor cuantía"/>
    <n v="2"/>
    <n v="6"/>
    <n v="1"/>
    <n v="94880000"/>
    <s v="GLOBAL"/>
    <s v="SI APROBADAS"/>
  </r>
  <r>
    <x v="10"/>
    <x v="44"/>
    <n v="10"/>
    <s v="TRANSPORTE"/>
    <s v="RUTAS VIGENCIA 2018 R10"/>
    <n v="78111803"/>
    <s v="Selección abreviada menor cuantía"/>
    <n v="3"/>
    <n v="5"/>
    <n v="1"/>
    <n v="168000000"/>
    <s v="GLOBAL"/>
    <s v="NO SOLICITADAS"/>
  </r>
  <r>
    <x v="10"/>
    <x v="44"/>
    <n v="10"/>
    <s v="TRANSPORTE"/>
    <s v="RUTAS AMARRE 2019 R10"/>
    <n v="78111803"/>
    <s v="Selección abreviada menor cuantía"/>
    <n v="8"/>
    <n v="12"/>
    <n v="1"/>
    <n v="18132800"/>
    <s v="GLOBAL"/>
    <s v="SI EN TRAMITE"/>
  </r>
  <r>
    <x v="10"/>
    <x v="45"/>
    <n v="10"/>
    <s v="EDICIÓN DE LIBROS, REVISTAS, ESCRITOS Y TRABAJOS TIPOGRÁFICOS"/>
    <s v="REVISTA TECNOESUFA"/>
    <n v="82121801"/>
    <s v="Mínima cuantía"/>
    <n v="3"/>
    <n v="8"/>
    <n v="100"/>
    <n v="3000000"/>
    <s v="UNIDAD"/>
    <s v="NO SOLICITADAS"/>
  </r>
  <r>
    <x v="10"/>
    <x v="45"/>
    <n v="10"/>
    <s v="EDICIÓN DE LIBROS, REVISTAS, ESCRITOS Y TRABAJOS TIPOGRÁFICOS"/>
    <s v="CATALOGO OFERTA EDUCATIVA "/>
    <n v="55101503"/>
    <s v="Mínima cuantía"/>
    <n v="3"/>
    <n v="8"/>
    <n v="100"/>
    <n v="476000"/>
    <s v="UNIDAD"/>
    <s v="NO SOLICITADAS"/>
  </r>
  <r>
    <x v="10"/>
    <x v="45"/>
    <n v="10"/>
    <s v="EDICIÓN DE LIBROS, REVISTAS, ESCRITOS Y TRABAJOS TIPOGRÁFICOS"/>
    <s v="DIPLOMAS 30 X 40"/>
    <n v="60101606"/>
    <s v="Mínima cuantía"/>
    <n v="3"/>
    <n v="8"/>
    <n v="215"/>
    <n v="645000"/>
    <s v="UNIDAD"/>
    <s v="NO SOLICITADAS"/>
  </r>
  <r>
    <x v="10"/>
    <x v="45"/>
    <n v="10"/>
    <s v="EDICIÓN DE LIBROS, REVISTAS, ESCRITOS Y TRABAJOS TIPOGRÁFICOS"/>
    <s v="DIPLOMAS 35 X 25"/>
    <n v="60101606"/>
    <s v="Mínima cuantía"/>
    <n v="3"/>
    <n v="8"/>
    <n v="255"/>
    <n v="765000"/>
    <s v="UNIDAD"/>
    <s v="NO SOLICITADAS"/>
  </r>
  <r>
    <x v="10"/>
    <x v="45"/>
    <n v="10"/>
    <s v="EDICIÓN DE LIBROS, REVISTAS, ESCRITOS Y TRABAJOS TIPOGRÁFICOS"/>
    <s v="PORTADIPLOMAS PARA GRADO DE TECNOLOGO"/>
    <n v="44122012"/>
    <s v="Mínima cuantía"/>
    <n v="3"/>
    <n v="8"/>
    <n v="205"/>
    <n v="3075000"/>
    <s v="UNIDAD"/>
    <s v="NO SOLICITADAS"/>
  </r>
  <r>
    <x v="10"/>
    <x v="45"/>
    <n v="10"/>
    <s v="EDICIÓN DE LIBROS, REVISTAS, ESCRITOS Y TRABAJOS TIPOGRÁFICOS"/>
    <s v="PAPEL MEMBRETADO PARA DIPLOMAS"/>
    <n v="14111509"/>
    <s v="Mínima cuantía"/>
    <n v="3"/>
    <n v="8"/>
    <n v="1600"/>
    <n v="1920000"/>
    <s v="UNIDAD"/>
    <s v="NO SOLICITADAS"/>
  </r>
  <r>
    <x v="10"/>
    <x v="74"/>
    <n v="10"/>
    <s v="SUSCRIPCIONES"/>
    <s v="REVISTA AERONAUTICA Y ASTRONAUTICA"/>
    <n v="55101506"/>
    <s v="Mínima cuantía"/>
    <n v="1"/>
    <n v="11"/>
    <n v="1"/>
    <n v="830680"/>
    <s v="UNIDAD"/>
    <s v="NO SOLICITADAS"/>
  </r>
  <r>
    <x v="10"/>
    <x v="74"/>
    <n v="10"/>
    <s v="SUSCRIPCIONES"/>
    <s v="REVISTA AEROESPACIAL AMERICANA"/>
    <n v="55101506"/>
    <s v="Mínima cuantía"/>
    <n v="1"/>
    <n v="11"/>
    <n v="1"/>
    <n v="1116000"/>
    <s v="UNIDAD"/>
    <s v="NO SOLICITADAS"/>
  </r>
  <r>
    <x v="10"/>
    <x v="74"/>
    <n v="10"/>
    <s v="SUSCRIPCIONES"/>
    <s v="REVISTA AVIATION WEEK"/>
    <n v="55101506"/>
    <s v="Mínima cuantía"/>
    <n v="1"/>
    <n v="11"/>
    <n v="1"/>
    <n v="1348340"/>
    <s v="UNIDAD"/>
    <s v="NO SOLICITADAS"/>
  </r>
  <r>
    <x v="10"/>
    <x v="46"/>
    <n v="10"/>
    <s v="ACUEDUCTO ALCANTARILLADO Y ASEO"/>
    <s v="ACUEDUCTO ALCANTARILLADO Y ASEO"/>
    <n v="83101500"/>
    <n v="0"/>
    <n v="1"/>
    <n v="12"/>
    <n v="1"/>
    <n v="20000000"/>
    <s v="GLOBAL"/>
    <s v="NO SOLICITADAS"/>
  </r>
  <r>
    <x v="10"/>
    <x v="62"/>
    <n v="10"/>
    <s v="GAS NATURAL"/>
    <s v="GAS NATURAL"/>
    <n v="83101601"/>
    <n v="0"/>
    <n v="1"/>
    <n v="12"/>
    <n v="1"/>
    <n v="40000000"/>
    <s v="GLOBAL"/>
    <s v="NO SOLICITADAS"/>
  </r>
  <r>
    <x v="10"/>
    <x v="48"/>
    <n v="10"/>
    <s v="TELÉFONO, FAX Y OTROS"/>
    <s v="SERVICIOS DE PROVEEDORES DE TELÉFONOS CON PAGO"/>
    <n v="83111503"/>
    <n v="0"/>
    <n v="1"/>
    <n v="12"/>
    <n v="1"/>
    <n v="19000000"/>
    <s v="GLOBAL"/>
    <s v="NO SOLICITADAS"/>
  </r>
  <r>
    <x v="10"/>
    <x v="50"/>
    <n v="10"/>
    <s v="VIATICOS Y GASTOS DE VIAJE AL INTERIOR"/>
    <s v="VIATICOS"/>
    <n v="80111502"/>
    <n v="0"/>
    <n v="1"/>
    <n v="11"/>
    <n v="1"/>
    <n v="70000000"/>
    <s v="GLOBAL"/>
    <s v="NO SOLICITADAS"/>
  </r>
  <r>
    <x v="10"/>
    <x v="50"/>
    <n v="10"/>
    <s v="VIATICOS Y GASTOS DE VIAJE AL INTERIOR"/>
    <s v="TIQUETES TERRESTRES"/>
    <n v="78111802"/>
    <s v="Mínima cuantía"/>
    <n v="1"/>
    <n v="11"/>
    <n v="1"/>
    <n v="5000000"/>
    <s v="GLOBAL"/>
    <s v="NO SOLICITADAS"/>
  </r>
  <r>
    <x v="10"/>
    <x v="50"/>
    <n v="10"/>
    <s v="VIATICOS Y GASTOS DE VIAJE AL INTERIOR"/>
    <s v="ESUFA"/>
    <n v="90121500"/>
    <n v="0"/>
    <n v="0"/>
    <n v="0"/>
    <n v="1"/>
    <n v="30000000"/>
    <s v="GLOBAL"/>
    <s v="NO SOLICITADAS"/>
  </r>
  <r>
    <x v="10"/>
    <x v="50"/>
    <n v="10"/>
    <s v="VIATICOS Y GASTOS DE VIAJE AL INTERIOR"/>
    <s v="ESUFA"/>
    <n v="90121500"/>
    <n v="0"/>
    <n v="0"/>
    <n v="0"/>
    <n v="1"/>
    <n v="35000000"/>
    <s v="GLOBAL"/>
    <s v="NO SOLICITADAS"/>
  </r>
  <r>
    <x v="10"/>
    <x v="56"/>
    <n v="10"/>
    <s v="SERVICIOS DE BIENESTAR SOCIAL"/>
    <s v="EXAMENES MEDICOS SALUD OCUPACIONAL PERDONAL CIVIL Y UN PERSONAL MILITAR"/>
    <n v="85121502"/>
    <n v="0"/>
    <n v="1"/>
    <n v="11"/>
    <n v="1"/>
    <n v="4104000"/>
    <s v="GLOBAL"/>
    <s v="NO SOLICITADAS"/>
  </r>
  <r>
    <x v="10"/>
    <x v="57"/>
    <n v="10"/>
    <s v="SERVICIOS DE CAPACITACION"/>
    <s v="SEMINARIO INTERNACIONAL DE DOCTRINA"/>
    <n v="86111604"/>
    <s v="Contratación directa"/>
    <n v="1"/>
    <n v="11"/>
    <n v="1"/>
    <n v="30000000"/>
    <s v="GLOBAL"/>
    <s v="NO SOLICITADAS"/>
  </r>
  <r>
    <x v="10"/>
    <x v="57"/>
    <n v="10"/>
    <s v="SERVICIOS DE CAPACITACION"/>
    <s v="CURSO CONDUCCION ALUMNOS"/>
    <n v="86111600"/>
    <s v="Mínima cuantía"/>
    <n v="1"/>
    <n v="7"/>
    <n v="1"/>
    <n v="17000000"/>
    <s v="GLOBAL"/>
    <s v="NO SOLICITADAS"/>
  </r>
  <r>
    <x v="10"/>
    <x v="58"/>
    <n v="10"/>
    <s v="OTROS GASTOS POR ADQUISICION DE SERVICIOS"/>
    <s v="COORDINADOR CURRICULAR"/>
    <n v="80111701"/>
    <s v="Contratación directa"/>
    <n v="1"/>
    <n v="11"/>
    <n v="1"/>
    <n v="20000000"/>
    <s v="GLOBAL"/>
    <s v="NO SOLICITADAS"/>
  </r>
  <r>
    <x v="10"/>
    <x v="58"/>
    <n v="10"/>
    <s v="OTROS GASTOS POR ADQUISICION DE SERVICIOS"/>
    <s v="ASESOR CONTRACTUAL"/>
    <n v="80111701"/>
    <s v="Contratación directa"/>
    <n v="1"/>
    <n v="11"/>
    <n v="1"/>
    <n v="28600000"/>
    <s v="GLOBAL"/>
    <s v="NO SOLICITADAS"/>
  </r>
  <r>
    <x v="10"/>
    <x v="58"/>
    <n v="10"/>
    <s v="OTROS GASTOS POR ADQUISICION DE SERVICIOS"/>
    <s v="PREPARADOR FISICO"/>
    <n v="80111701"/>
    <s v="Contratación directa"/>
    <n v="1"/>
    <n v="11"/>
    <n v="1"/>
    <n v="19845000"/>
    <s v="GLOBAL"/>
    <s v="NO SOLICITADAS"/>
  </r>
  <r>
    <x v="10"/>
    <x v="58"/>
    <n v="10"/>
    <s v="OTROS GASTOS POR ADQUISICION DE SERVICIOS"/>
    <s v="RENATA"/>
    <n v="81112003"/>
    <s v="Mínima cuantía"/>
    <n v="1"/>
    <n v="11"/>
    <n v="1"/>
    <n v="69040699"/>
    <s v="GLOBAL"/>
    <s v="NO SOLICITADAS"/>
  </r>
  <r>
    <x v="10"/>
    <x v="58"/>
    <n v="10"/>
    <s v="OTROS GASTOS POR ADQUISICION DE SERVICIOS"/>
    <s v="CUADRILLAS"/>
    <n v="80111701"/>
    <s v="Mínima cuantía"/>
    <n v="1"/>
    <n v="3"/>
    <n v="1"/>
    <n v="20000000"/>
    <s v="GLOBAL"/>
    <s v="NO SOLICITADAS"/>
  </r>
  <r>
    <x v="10"/>
    <x v="58"/>
    <n v="10"/>
    <s v="OTROS GASTOS POR ADQUISICION DE SERVICIOS"/>
    <s v="SERVICIO DE FUMIGACIÓN "/>
    <n v="72154043"/>
    <s v="Mínima cuantía"/>
    <n v="1"/>
    <n v="3"/>
    <n v="1"/>
    <n v="6000000"/>
    <s v="GLOBAL"/>
    <s v="NO SOLICITADAS"/>
  </r>
  <r>
    <x v="10"/>
    <x v="58"/>
    <n v="10"/>
    <s v="OTROS GASTOS POR ADQUISICION DE SERVICIOS"/>
    <s v="SERVICIO DE ALQUILER DE CARPAS"/>
    <n v="90101602"/>
    <s v="Mínima cuantía"/>
    <n v="1"/>
    <n v="3"/>
    <n v="1"/>
    <n v="30000000"/>
    <s v="GLOBAL"/>
    <s v="NO SOLICITADAS"/>
  </r>
  <r>
    <x v="10"/>
    <x v="58"/>
    <n v="10"/>
    <s v="OTROS GASTOS POR ADQUISICION DE SERVICIOS"/>
    <s v="AFILIACIÓN ACIET"/>
    <n v="81112003"/>
    <s v="Mínima cuantía"/>
    <n v="1"/>
    <n v="11"/>
    <n v="1"/>
    <n v="8000000"/>
    <s v="GLOBAL"/>
    <s v="NO SOLICITADAS"/>
  </r>
  <r>
    <x v="10"/>
    <x v="58"/>
    <n v="10"/>
    <s v="OTROS GASTOS POR ADQUISICION DE SERVICIOS"/>
    <s v="SERVICIO DE FOTOCOPIADO E IMPRESIÓN "/>
    <n v="80161801"/>
    <s v="Mínima cuantía"/>
    <n v="1"/>
    <n v="11"/>
    <n v="1"/>
    <n v="12000000"/>
    <s v="GLOBAL"/>
    <s v="NO SOLICITADAS"/>
  </r>
  <r>
    <x v="10"/>
    <x v="58"/>
    <n v="10"/>
    <s v="OTROS GASTOS POR ADQUISICION DE SERVICIOS"/>
    <s v="OPEN TEAKWONDO FFMM"/>
    <n v="90141502"/>
    <s v="Mínima cuantía"/>
    <n v="2"/>
    <n v="4"/>
    <n v="1"/>
    <n v="20000000"/>
    <s v="GLOBAL"/>
    <s v="NO SOLICITADAS"/>
  </r>
  <r>
    <x v="10"/>
    <x v="58"/>
    <n v="10"/>
    <s v="OTROS GASTOS POR ADQUISICION DE SERVICIOS"/>
    <s v="SERVICIO DE LAVANDERIA VF 2018"/>
    <n v="91111502"/>
    <s v="Mínima cuantía"/>
    <n v="2"/>
    <n v="6"/>
    <n v="1"/>
    <n v="14000000"/>
    <s v="GLOBAL"/>
    <s v="SI APROBADAS"/>
  </r>
  <r>
    <x v="10"/>
    <x v="58"/>
    <n v="10"/>
    <s v="OTROS GASTOS POR ADQUISICION DE SERVICIOS"/>
    <s v="ANALISIS DE AGUAS Y ALIMENTOS VF 2018"/>
    <n v="85151508"/>
    <s v="Mínima cuantía"/>
    <n v="2"/>
    <n v="6"/>
    <n v="1"/>
    <n v="4659088"/>
    <s v="GLOBAL"/>
    <s v="SI APROBADAS"/>
  </r>
  <r>
    <x v="10"/>
    <x v="58"/>
    <n v="10"/>
    <s v="OTROS GASTOS POR ADQUISICION DE SERVICIOS"/>
    <s v="ANALISIS DE AGUAS Y ALIMENTOS VIGENCIA 2018"/>
    <n v="85151508"/>
    <s v="Mínima cuantía"/>
    <n v="3"/>
    <n v="5"/>
    <n v="1"/>
    <n v="10500000"/>
    <s v="GLOBAL"/>
    <s v="NO SOLICITADAS"/>
  </r>
  <r>
    <x v="10"/>
    <x v="58"/>
    <n v="10"/>
    <s v="OTROS GASTOS POR ADQUISICION DE SERVICIOS"/>
    <s v="ANALISIS DE AGUAS Y ALIMENTOS AMARRE VF 2019"/>
    <n v="85151508"/>
    <s v="Mínima cuantía"/>
    <n v="8"/>
    <n v="1"/>
    <n v="1"/>
    <n v="1500000"/>
    <s v="GLOBAL"/>
    <s v="SI EN TRAMITE"/>
  </r>
  <r>
    <x v="10"/>
    <x v="58"/>
    <n v="10"/>
    <s v="OTROS GASTOS POR ADQUISICION DE SERVICIOS"/>
    <s v="EJERCICIO DE LIDERAZGO ENFOCADO AL PLAN PURPURA"/>
    <n v="86101810"/>
    <s v="Mínima cuantía"/>
    <n v="2"/>
    <n v="3"/>
    <n v="1"/>
    <n v="67200000"/>
    <s v="GLOBAL"/>
    <s v="NO SOLICITADAS"/>
  </r>
  <r>
    <x v="10"/>
    <x v="1"/>
    <n v="10"/>
    <s v="REMUNERACION SERVICIOS TECNICOS"/>
    <s v="REMUNERACION"/>
    <n v="0"/>
    <n v="0"/>
    <n v="0"/>
    <n v="0"/>
    <n v="1"/>
    <n v="68500000"/>
    <s v="GLOBAL"/>
    <s v="NO SOLICITADAS"/>
  </r>
  <r>
    <x v="10"/>
    <x v="1"/>
    <n v="16"/>
    <s v="REMUNERACION SERVICIOS TECNICOS"/>
    <s v="REMUNERACION"/>
    <n v="0"/>
    <n v="0"/>
    <n v="0"/>
    <n v="0"/>
    <n v="1"/>
    <n v="317985000"/>
    <s v="GLOBAL"/>
    <s v="NO SOLICITADAS"/>
  </r>
  <r>
    <x v="10"/>
    <x v="83"/>
    <n v="16"/>
    <s v="HORAS CATEDRA"/>
    <s v="HORAS CATEDRA"/>
    <n v="0"/>
    <n v="0"/>
    <n v="0"/>
    <n v="0"/>
    <n v="1"/>
    <n v="6900777"/>
    <s v="GLOBAL"/>
    <s v="NO SOLICITADAS"/>
  </r>
  <r>
    <x v="11"/>
    <x v="0"/>
    <n v="10"/>
    <s v="PARTIDA ALIMENTACIÓN SOLDADOS"/>
    <s v="PARTIDA ALIMENTACIÓN SOLDADOS"/>
    <n v="0"/>
    <m/>
    <m/>
    <m/>
    <n v="1"/>
    <n v="8000000"/>
    <s v="GLOBAL"/>
    <s v="NO SOLICITADAS"/>
  </r>
  <r>
    <x v="11"/>
    <x v="2"/>
    <n v="10"/>
    <s v="IMPUESTO DE VEHICULOS"/>
    <s v="IMPUESTOS MOTOCICLETAS"/>
    <n v="93161601"/>
    <n v="0"/>
    <n v="2"/>
    <n v="1"/>
    <n v="1"/>
    <n v="4281300"/>
    <s v="GLOBAL"/>
    <s v="NO SOLICITADAS"/>
  </r>
  <r>
    <x v="11"/>
    <x v="2"/>
    <n v="10"/>
    <s v="IMPUESTO DE VEHICULOS"/>
    <s v="IMPUESTO CAMIONETAS"/>
    <n v="93161601"/>
    <n v="0"/>
    <n v="2"/>
    <n v="1"/>
    <n v="1"/>
    <n v="520000"/>
    <s v="GLOBAL"/>
    <s v="NO SOLICITADAS"/>
  </r>
  <r>
    <x v="11"/>
    <x v="3"/>
    <n v="10"/>
    <s v="IMPUESTO PREDIAL"/>
    <s v="IMPUESTO PREDIAL"/>
    <n v="93161602"/>
    <n v="0"/>
    <n v="2"/>
    <n v="1"/>
    <n v="1"/>
    <n v="227532997"/>
    <s v="GLOBAL"/>
    <s v="NO SOLICITADAS"/>
  </r>
  <r>
    <x v="11"/>
    <x v="7"/>
    <n v="10"/>
    <s v="HERRAMIENTAS"/>
    <s v="KIT DE HERRARAMIENTAS DE GUADAÑAS"/>
    <n v="27113201"/>
    <s v="Mínima cuantía"/>
    <n v="4"/>
    <n v="3"/>
    <n v="1"/>
    <n v="230000"/>
    <s v="UNIDAD"/>
    <s v="NO SOLICITADAS"/>
  </r>
  <r>
    <x v="11"/>
    <x v="7"/>
    <n v="10"/>
    <s v="HERRAMIENTAS"/>
    <s v="PRUEBA DE BATERIAS HIDROMETRO (BATTERY HYDROMETER) BT101"/>
    <n v="41103302"/>
    <s v="Licitación pública"/>
    <n v="2"/>
    <n v="7"/>
    <n v="1"/>
    <n v="100000"/>
    <s v="UNIDAD"/>
    <s v="NO SOLICITADAS"/>
  </r>
  <r>
    <x v="11"/>
    <x v="7"/>
    <n v="10"/>
    <s v="HERRAMIENTAS"/>
    <s v="ESTIBADORA MANUAL"/>
    <n v="24102101"/>
    <s v="Licitación pública"/>
    <n v="2"/>
    <n v="7"/>
    <n v="1"/>
    <n v="1500000"/>
    <s v="UNIDAD"/>
    <s v="NO SOLICITADAS"/>
  </r>
  <r>
    <x v="11"/>
    <x v="9"/>
    <n v="10"/>
    <s v="EQUIPO DE SISTEMAS"/>
    <s v="UPS 1 KVA"/>
    <n v="39121635"/>
    <s v="Mínima cuantía"/>
    <n v="4"/>
    <n v="3"/>
    <n v="1"/>
    <n v="1570000"/>
    <s v="UNIDAD"/>
    <s v="NO SOLICITADAS"/>
  </r>
  <r>
    <x v="11"/>
    <x v="12"/>
    <n v="10"/>
    <s v="EQUIPO AGRICOLA"/>
    <s v="CORTACESPED"/>
    <n v="27112014"/>
    <s v="Mínima cuantía"/>
    <n v="4"/>
    <n v="3"/>
    <n v="2"/>
    <n v="6300000"/>
    <s v="UNIDAD"/>
    <s v="NO SOLICITADAS"/>
  </r>
  <r>
    <x v="11"/>
    <x v="12"/>
    <n v="10"/>
    <s v="EQUIPO AGRICOLA"/>
    <s v="CORTASETOS "/>
    <n v="27112035"/>
    <s v="Mínima cuantía"/>
    <n v="4"/>
    <n v="3"/>
    <n v="1"/>
    <n v="2300000"/>
    <s v="UNIDAD"/>
    <s v="NO SOLICITADAS"/>
  </r>
  <r>
    <x v="11"/>
    <x v="13"/>
    <n v="10"/>
    <s v="MAQUINARIA INDUSTRIAL"/>
    <s v="PULIDORA 9 PULGADAS 2700 W 6500 RPM REF. DWE4579"/>
    <n v="23101510"/>
    <s v="Mínima cuantía"/>
    <n v="4"/>
    <n v="3"/>
    <n v="1"/>
    <n v="1034885"/>
    <s v="UNIDAD"/>
    <s v="NO SOLICITADAS"/>
  </r>
  <r>
    <x v="11"/>
    <x v="13"/>
    <n v="10"/>
    <s v="MAQUINARIA INDUSTRIAL"/>
    <s v="TALADRO PERCUTOR 1/2 PULGADA 650 W 2800 RPM VVR REF. DWD024"/>
    <n v="23101502"/>
    <s v="Mínima cuantía"/>
    <n v="4"/>
    <n v="3"/>
    <n v="1"/>
    <n v="204585"/>
    <s v="UNIDAD"/>
    <s v="NO SOLICITADAS"/>
  </r>
  <r>
    <x v="11"/>
    <x v="13"/>
    <n v="10"/>
    <s v="MAQUINARIA INDUSTRIAL"/>
    <s v="ROTOMARTILLO SDS - MAX 2 1500 W18 JOULES 8,7 K"/>
    <n v="23101502"/>
    <s v="Mínima cuantía"/>
    <n v="4"/>
    <n v="3"/>
    <n v="1"/>
    <n v="4007300"/>
    <s v="UNIDAD"/>
    <s v="NO SOLICITADAS"/>
  </r>
  <r>
    <x v="11"/>
    <x v="15"/>
    <n v="10"/>
    <s v="COMPRESORES"/>
    <s v="COMPRESOR 24.000 BTU"/>
    <n v="40151607"/>
    <s v="Mínima cuantía"/>
    <n v="4"/>
    <n v="3"/>
    <n v="2"/>
    <n v="1100000"/>
    <s v="UNIDAD"/>
    <s v="NO SOLICITADAS"/>
  </r>
  <r>
    <x v="11"/>
    <x v="15"/>
    <n v="10"/>
    <s v="COMPRESORES"/>
    <s v="COMPRESOR DE CASSETTE DE 36.000 BTU"/>
    <n v="40151607"/>
    <s v="Mínima cuantía"/>
    <n v="4"/>
    <n v="3"/>
    <n v="3"/>
    <n v="7225680"/>
    <s v="UNIDAD"/>
    <s v="NO SOLICITADAS"/>
  </r>
  <r>
    <x v="11"/>
    <x v="15"/>
    <n v="10"/>
    <s v="COMPRESORES"/>
    <s v="COMPRESOR DE CASSETTE DE 60.000 BTU"/>
    <n v="40151607"/>
    <s v="Mínima cuantía"/>
    <n v="1"/>
    <n v="3"/>
    <n v="2"/>
    <n v="5759600"/>
    <s v="UNIDAD"/>
    <s v="NO SOLICITADAS"/>
  </r>
  <r>
    <x v="11"/>
    <x v="15"/>
    <n v="10"/>
    <s v="COMPRESORES"/>
    <s v="COMPRESOR DE 12.000 BTU"/>
    <n v="40151607"/>
    <s v="Mínima cuantía"/>
    <n v="1"/>
    <n v="3"/>
    <n v="2"/>
    <n v="900000"/>
    <s v="UNIDAD"/>
    <s v="NO SOLICITADAS"/>
  </r>
  <r>
    <x v="11"/>
    <x v="15"/>
    <n v="10"/>
    <s v="COMPRESORES"/>
    <s v="COMPRESOR DE 18.000 BTU"/>
    <n v="40151607"/>
    <s v="Mínima cuantía"/>
    <n v="1"/>
    <n v="3"/>
    <n v="2"/>
    <n v="1000000"/>
    <s v="UNIDAD"/>
    <s v="NO SOLICITADAS"/>
  </r>
  <r>
    <x v="11"/>
    <x v="15"/>
    <n v="10"/>
    <s v="COMPRESORES"/>
    <s v="COMPRESOR DE 9.000 BTU"/>
    <n v="40151607"/>
    <s v="Mínima cuantía"/>
    <n v="1"/>
    <n v="3"/>
    <n v="3"/>
    <n v="600000"/>
    <s v="UNIDAD"/>
    <s v="NO SOLICITADAS"/>
  </r>
  <r>
    <x v="11"/>
    <x v="16"/>
    <n v="10"/>
    <s v="EQUIPO DE BOMBEO"/>
    <s v="ELECTROBOMBAS 0,75 HP MARCA TIPO SUMERGIBLE DIAMETRO DE IMPULSIÓN 2&quot; (FUGAS)"/>
    <n v="40151510"/>
    <s v="Mínima cuantía"/>
    <n v="4"/>
    <n v="3"/>
    <n v="1"/>
    <n v="1700000"/>
    <s v="UNIDAD"/>
    <s v="NO SOLICITADAS"/>
  </r>
  <r>
    <x v="11"/>
    <x v="16"/>
    <n v="10"/>
    <s v="EQUIPO DE BOMBEO"/>
    <s v="ELECTROBOMBA 7,5 HP (PISCINA)"/>
    <n v="40151510"/>
    <s v="Mínima cuantía"/>
    <n v="4"/>
    <n v="3"/>
    <n v="1"/>
    <n v="4800000"/>
    <s v="UNIDAD"/>
    <s v="NO SOLICITADAS"/>
  </r>
  <r>
    <x v="11"/>
    <x v="17"/>
    <n v="10"/>
    <s v="OTRAS COMPRAS DE EQUIPOS"/>
    <s v="BASCULA DIGITAL"/>
    <n v="41111506"/>
    <s v="Mínima cuantía"/>
    <n v="3"/>
    <n v="3"/>
    <n v="1"/>
    <n v="600000"/>
    <s v="UNIDAD"/>
    <s v="NO SOLICITADAS"/>
  </r>
  <r>
    <x v="11"/>
    <x v="17"/>
    <n v="10"/>
    <s v="OTRAS COMPRAS DE EQUIPOS"/>
    <s v="VENTILADORES PARA TECHO"/>
    <n v="40101609"/>
    <s v="Mínima cuantía"/>
    <n v="4"/>
    <n v="3"/>
    <n v="30"/>
    <n v="4500000"/>
    <s v="UNIDAD"/>
    <s v="NO SOLICITADAS"/>
  </r>
  <r>
    <x v="11"/>
    <x v="19"/>
    <n v="10"/>
    <s v="MOBILIARIO Y ENSERES"/>
    <s v="SILLA PARA OFICINA"/>
    <n v="56112104"/>
    <s v="Mínima cuantía"/>
    <n v="4"/>
    <n v="3"/>
    <n v="10"/>
    <n v="3976000"/>
    <s v="UNIDAD"/>
    <s v="NO SOLICITADAS"/>
  </r>
  <r>
    <x v="11"/>
    <x v="19"/>
    <n v="10"/>
    <s v="MOBILIARIO Y ENSERES"/>
    <s v="GAVETERO MODULAR PLASTICO CERRADO CON VISOR EN EL FRENTE PARA SU MARCACION REF  M04                   30*16*14 COLOR AMARILLO "/>
    <n v="56111603"/>
    <s v="Licitación pública"/>
    <n v="2"/>
    <n v="7"/>
    <n v="200"/>
    <n v="8000000"/>
    <s v="UNIDAD"/>
    <s v="NO SOLICITADAS"/>
  </r>
  <r>
    <x v="11"/>
    <x v="19"/>
    <n v="10"/>
    <s v="MOBILIARIO Y ENSERES"/>
    <s v="GAVETERO MODULAR PLASTICO ABIERTO CON VISOR EN EL FRETE PARA SU MARCACION REF  M08                   45*30*17,5 COLOR AZUL"/>
    <n v="56111603"/>
    <s v="Licitación pública"/>
    <n v="2"/>
    <n v="7"/>
    <n v="164"/>
    <n v="7380000"/>
    <s v="UNIDAD"/>
    <s v="NO SOLICITADAS"/>
  </r>
  <r>
    <x v="11"/>
    <x v="20"/>
    <n v="10"/>
    <s v="EQUIPO MILITAR Y DE SEGURIDAD"/>
    <s v="SISTEMA DE ALARMA CONTRA INCENDIOS"/>
    <n v="46191505"/>
    <s v="Mínima cuantía"/>
    <n v="4"/>
    <n v="3"/>
    <n v="1"/>
    <n v="11709600"/>
    <s v="UNIDAD"/>
    <s v="NO SOLICITADAS"/>
  </r>
  <r>
    <x v="11"/>
    <x v="21"/>
    <n v="10"/>
    <s v="COMBUSTIBLES Y LUBRICANTES"/>
    <s v=" ACEITE /LUBRICANTE PERMATEX ANTI-SEIZE 80078"/>
    <n v="15121520"/>
    <s v="Licitación pública"/>
    <n v="2"/>
    <n v="7"/>
    <n v="3"/>
    <n v="240000"/>
    <s v="UNIDAD"/>
    <s v="NO SOLICITADAS"/>
  </r>
  <r>
    <x v="11"/>
    <x v="21"/>
    <n v="10"/>
    <s v="COMBUSTIBLES Y LUBRICANTES"/>
    <s v="ACEITE / GRASA MULTIPROPOSITOS MIL-G-24139"/>
    <n v="15121520"/>
    <s v="Licitación pública"/>
    <n v="2"/>
    <n v="7"/>
    <n v="3"/>
    <n v="1080000"/>
    <s v="UNIDAD"/>
    <s v="NO SOLICITADAS"/>
  </r>
  <r>
    <x v="11"/>
    <x v="21"/>
    <n v="10"/>
    <s v="COMBUSTIBLES Y LUBRICANTES"/>
    <s v=" LUBRICANTE / LIMPIEZA TTN-95: NAFTA ALIFÁTICA TIPO II"/>
    <n v="15121520"/>
    <s v="Licitación pública"/>
    <n v="2"/>
    <n v="7"/>
    <n v="3"/>
    <n v="1080000"/>
    <s v="GALON"/>
    <s v="NO SOLICITADAS"/>
  </r>
  <r>
    <x v="11"/>
    <x v="21"/>
    <n v="10"/>
    <s v="COMBUSTIBLES Y LUBRICANTES"/>
    <s v="ACEITE 15W40 "/>
    <n v="15121520"/>
    <s v="Licitación pública"/>
    <n v="2"/>
    <n v="7"/>
    <n v="50"/>
    <n v="3750000"/>
    <s v="GALON"/>
    <s v="NO SOLICITADAS"/>
  </r>
  <r>
    <x v="11"/>
    <x v="21"/>
    <n v="10"/>
    <s v="COMBUSTIBLES Y LUBRICANTES"/>
    <s v="ACEITE 20W50"/>
    <n v="15121520"/>
    <s v="Licitación pública"/>
    <n v="2"/>
    <n v="7"/>
    <n v="5"/>
    <n v="450000"/>
    <s v="GALON"/>
    <s v="NO SOLICITADAS"/>
  </r>
  <r>
    <x v="11"/>
    <x v="23"/>
    <n v="10"/>
    <s v="ELEMENTOS DE ALOJAMIENTO Y CAMPAÑA"/>
    <s v="SÁBANA RESORTADA SENCILLA"/>
    <n v="52121509"/>
    <s v="Mínima cuantía"/>
    <n v="4"/>
    <n v="3"/>
    <n v="6"/>
    <n v="233220"/>
    <s v="UNIDAD"/>
    <s v="NO SOLICITADAS"/>
  </r>
  <r>
    <x v="11"/>
    <x v="23"/>
    <n v="10"/>
    <s v="ELEMENTOS DE ALOJAMIENTO Y CAMPAÑA"/>
    <s v="SÁBANA PLANA DOBLE CON ESCUDO BORDADO"/>
    <n v="52121509"/>
    <s v="Mínima cuantía"/>
    <n v="4"/>
    <n v="3"/>
    <n v="5"/>
    <n v="233350"/>
    <s v="UNIDAD"/>
    <s v="NO SOLICITADAS"/>
  </r>
  <r>
    <x v="11"/>
    <x v="23"/>
    <n v="10"/>
    <s v="ELEMENTOS DE ALOJAMIENTO Y CAMPAÑA"/>
    <s v="SÁBANA PLANA SENCILLA CON ESCUDO BORDADO"/>
    <n v="52121509"/>
    <s v="Mínima cuantía"/>
    <n v="4"/>
    <n v="3"/>
    <n v="10"/>
    <n v="440700"/>
    <s v="UNIDAD"/>
    <s v="NO SOLICITADAS"/>
  </r>
  <r>
    <x v="11"/>
    <x v="23"/>
    <n v="10"/>
    <s v="ELEMENTOS DE ALOJAMIENTO Y CAMPAÑA"/>
    <s v="FUNDA"/>
    <n v="52121512"/>
    <s v="Mínima cuantía"/>
    <n v="4"/>
    <n v="3"/>
    <n v="10"/>
    <n v="193700"/>
    <s v="UNIDAD"/>
    <s v="NO SOLICITADAS"/>
  </r>
  <r>
    <x v="11"/>
    <x v="23"/>
    <n v="10"/>
    <s v="ELEMENTOS DE ALOJAMIENTO Y CAMPAÑA"/>
    <s v="ALMOHADA"/>
    <n v="52121505"/>
    <s v="Mínima cuantía"/>
    <n v="4"/>
    <n v="3"/>
    <n v="10"/>
    <n v="388700"/>
    <s v="UNIDAD"/>
    <s v="NO SOLICITADAS"/>
  </r>
  <r>
    <x v="11"/>
    <x v="23"/>
    <n v="10"/>
    <s v="ELEMENTOS DE ALOJAMIENTO Y CAMPAÑA"/>
    <s v="EDREDON DOBLE"/>
    <n v="52121502"/>
    <s v="Mínima cuantía"/>
    <n v="4"/>
    <n v="3"/>
    <n v="5"/>
    <n v="974350"/>
    <s v="UNIDAD"/>
    <s v="NO SOLICITADAS"/>
  </r>
  <r>
    <x v="11"/>
    <x v="23"/>
    <n v="10"/>
    <s v="ELEMENTOS DE ALOJAMIENTO Y CAMPAÑA"/>
    <s v="TOALLA CON ESCUDO BORDADO"/>
    <n v="52121701"/>
    <s v="Mínima cuantía"/>
    <n v="4"/>
    <n v="3"/>
    <n v="30"/>
    <n v="2400000"/>
    <s v="UNIDAD"/>
    <s v="NO SOLICITADAS"/>
  </r>
  <r>
    <x v="11"/>
    <x v="23"/>
    <n v="10"/>
    <s v="ELEMENTOS DE ALOJAMIENTO Y CAMPAÑA"/>
    <s v="TOALLA TOCADOR CON ESCUDO BORDADO"/>
    <n v="52121704"/>
    <s v="Mínima cuantía"/>
    <n v="4"/>
    <n v="3"/>
    <n v="15"/>
    <n v="750000"/>
    <s v="UNIDAD"/>
    <s v="NO SOLICITADAS"/>
  </r>
  <r>
    <x v="11"/>
    <x v="23"/>
    <n v="10"/>
    <s v="ELEMENTOS DE ALOJAMIENTO Y CAMPAÑA"/>
    <s v="TOALLA GRUESA PARA MANOS (BLANCA)"/>
    <n v="52121704"/>
    <s v="Mínima cuantía"/>
    <n v="4"/>
    <n v="3"/>
    <n v="10"/>
    <n v="500000"/>
    <s v="UNIDAD"/>
    <s v="NO SOLICITADAS"/>
  </r>
  <r>
    <x v="11"/>
    <x v="26"/>
    <n v="10"/>
    <s v="MATERIALES DE CONSTRUCCION"/>
    <s v="MATERIALES DE CONSTRUCCION"/>
    <n v="40141700"/>
    <s v="Mínima cuantía"/>
    <n v="5"/>
    <n v="2"/>
    <n v="1"/>
    <n v="4383620"/>
    <s v="GLOBAL"/>
    <s v="NO SOLICITADAS"/>
  </r>
  <r>
    <x v="11"/>
    <x v="28"/>
    <n v="10"/>
    <s v="MATERIALES REACTIVOS DE LABORATORIO Y QUÍMICOS"/>
    <s v="CILINDRO GAS REFRIGERANTE 410 30KG"/>
    <n v="24131513"/>
    <s v="Mínima cuantía"/>
    <n v="1"/>
    <n v="3"/>
    <n v="2"/>
    <n v="820000"/>
    <s v="UNIDAD"/>
    <s v="NO SOLICITADAS"/>
  </r>
  <r>
    <x v="11"/>
    <x v="28"/>
    <n v="10"/>
    <s v="MATERIALES REACTIVOS DE LABORATORIO Y QUÍMICOS"/>
    <s v="CILINDRO GAS REFRIGERANTE R22 30KG"/>
    <n v="24131513"/>
    <s v="Mínima cuantía"/>
    <n v="1"/>
    <n v="3"/>
    <n v="2"/>
    <n v="740000"/>
    <s v="UNIDAD"/>
    <s v="NO SOLICITADAS"/>
  </r>
  <r>
    <x v="11"/>
    <x v="28"/>
    <n v="10"/>
    <s v="MATERIALES REACTIVOS DE LABORATORIO Y QUÍMICOS"/>
    <s v="INHIBIDOR DE CORROSION 336"/>
    <n v="12163600"/>
    <s v="Licitación pública"/>
    <n v="2"/>
    <n v="7"/>
    <n v="15"/>
    <n v="300000"/>
    <s v="UNIDAD"/>
    <s v="NO SOLICITADAS"/>
  </r>
  <r>
    <x v="11"/>
    <x v="28"/>
    <n v="10"/>
    <s v="MATERIALES REACTIVOS DE LABORATORIO Y QUÍMICOS"/>
    <s v="INHIBIDOR DE CORROSION 556"/>
    <n v="12163600"/>
    <s v="Licitación pública"/>
    <n v="2"/>
    <n v="7"/>
    <n v="15"/>
    <n v="300000"/>
    <s v="UNIDAD"/>
    <s v="NO SOLICITADAS"/>
  </r>
  <r>
    <x v="11"/>
    <x v="28"/>
    <n v="10"/>
    <s v="MATERIALES REACTIVOS DE LABORATORIO Y QUÍMICOS"/>
    <s v="INHIBIDOR DE CORROSION  W40TH"/>
    <n v="12163600"/>
    <s v="Licitación pública"/>
    <n v="2"/>
    <n v="7"/>
    <n v="15"/>
    <n v="300000"/>
    <s v="UNIDAD"/>
    <s v="NO SOLICITADAS"/>
  </r>
  <r>
    <x v="11"/>
    <x v="29"/>
    <n v="10"/>
    <s v="PAPELERIA, UTILES DE ESCRITORIO Y OFICINA"/>
    <s v="TÓNER HP 78A LASERJET (CE278A)"/>
    <n v="44103103"/>
    <s v="Mínima cuantía"/>
    <n v="5"/>
    <n v="2"/>
    <n v="4"/>
    <n v="900000"/>
    <s v="UNIDAD"/>
    <s v="NO SOLICITADAS"/>
  </r>
  <r>
    <x v="11"/>
    <x v="29"/>
    <n v="10"/>
    <s v="PAPELERIA, UTILES DE ESCRITORIO Y OFICINA"/>
    <s v="TONER LEXMARK T650H11L"/>
    <n v="44103103"/>
    <s v="Mínima cuantía"/>
    <n v="5"/>
    <n v="2"/>
    <n v="8"/>
    <n v="9783200"/>
    <s v="UNIDAD"/>
    <s v="NO SOLICITADAS"/>
  </r>
  <r>
    <x v="11"/>
    <x v="29"/>
    <n v="10"/>
    <s v="PAPELERIA, UTILES DE ESCRITORIO Y OFICINA"/>
    <s v="TONER LEXMARK 60F4H00"/>
    <n v="44103103"/>
    <s v="Mínima cuantía"/>
    <n v="5"/>
    <n v="2"/>
    <n v="8"/>
    <n v="6949600"/>
    <s v="UNIDAD"/>
    <s v="NO SOLICITADAS"/>
  </r>
  <r>
    <x v="11"/>
    <x v="29"/>
    <n v="10"/>
    <s v="PAPELERIA, UTILES DE ESCRITORIO Y OFICINA"/>
    <s v="CINTA PARA IMPRESORA EPSON ERC-38B"/>
    <n v="44103112"/>
    <s v="Mínima cuantía"/>
    <n v="5"/>
    <n v="2"/>
    <n v="20"/>
    <n v="186000"/>
    <s v="UNIDAD"/>
    <s v="NO SOLICITADAS"/>
  </r>
  <r>
    <x v="11"/>
    <x v="30"/>
    <n v="10"/>
    <s v="PRODUCTOS DE ASEO Y LIMPIEZA"/>
    <s v="LAVALOZA CREMA X 1000 GR"/>
    <n v="47131810"/>
    <s v="Mínima cuantía"/>
    <n v="3"/>
    <n v="3"/>
    <n v="191"/>
    <n v="1356100"/>
    <s v="UNIDAD"/>
    <s v="NO SOLICITADAS"/>
  </r>
  <r>
    <x v="11"/>
    <x v="30"/>
    <n v="10"/>
    <s v="PRODUCTOS DE ASEO Y LIMPIEZA"/>
    <s v="BALDE PLASTICO 20-30 LT"/>
    <n v="47121804"/>
    <s v="Mínima cuantía"/>
    <n v="3"/>
    <n v="3"/>
    <n v="14"/>
    <n v="93380"/>
    <s v="UNIDAD"/>
    <s v="NO SOLICITADAS"/>
  </r>
  <r>
    <x v="11"/>
    <x v="30"/>
    <n v="10"/>
    <s v="PRODUCTOS DE ASEO Y LIMPIEZA"/>
    <s v="BLANQUEADOR *3800 CC "/>
    <n v="47131807"/>
    <s v="Mínima cuantía"/>
    <n v="3"/>
    <n v="3"/>
    <n v="83"/>
    <n v="799124"/>
    <s v="UNIDAD"/>
    <s v="NO SOLICITADAS"/>
  </r>
  <r>
    <x v="11"/>
    <x v="30"/>
    <n v="10"/>
    <s v="PRODUCTOS DE ASEO Y LIMPIEZA"/>
    <s v="BOLSA BASURA PEQUEÑA ROJA X 6 "/>
    <n v="47121701"/>
    <s v="Mínima cuantía"/>
    <n v="3"/>
    <n v="3"/>
    <n v="18"/>
    <n v="28800"/>
    <s v="HORA"/>
    <s v="NO SOLICITADAS"/>
  </r>
  <r>
    <x v="11"/>
    <x v="30"/>
    <n v="10"/>
    <s v="PRODUCTOS DE ASEO Y LIMPIEZA"/>
    <s v="BOLSA NEGRA PARA BASURA INDUSTRIAL *6"/>
    <n v="47121701"/>
    <s v="Mínima cuantía"/>
    <n v="3"/>
    <n v="3"/>
    <n v="68"/>
    <n v="165648"/>
    <s v="PAQUETE "/>
    <s v="NO SOLICITADAS"/>
  </r>
  <r>
    <x v="11"/>
    <x v="30"/>
    <n v="10"/>
    <s v="PRODUCTOS DE ASEO Y LIMPIEZA"/>
    <s v="BOLSA PLASTICA PAPELERA 40*60 GRIS *6"/>
    <n v="47121701"/>
    <s v="Mínima cuantía"/>
    <n v="3"/>
    <n v="3"/>
    <n v="35"/>
    <n v="44660"/>
    <s v="PAQUETE "/>
    <s v="NO SOLICITADAS"/>
  </r>
  <r>
    <x v="11"/>
    <x v="30"/>
    <n v="10"/>
    <s v="PRODUCTOS DE ASEO Y LIMPIEZA"/>
    <s v="BOLSA PLASTICA PAPELERA 40*60 VERDE *6"/>
    <n v="47121701"/>
    <s v="Mínima cuantía"/>
    <n v="3"/>
    <n v="3"/>
    <n v="35"/>
    <n v="42630"/>
    <s v="PAQUETE "/>
    <s v="NO SOLICITADAS"/>
  </r>
  <r>
    <x v="11"/>
    <x v="30"/>
    <n v="10"/>
    <s v="PRODUCTOS DE ASEO Y LIMPIEZA"/>
    <s v="BOLSA PARA BASURA JUMBO (120 X 90) NEGRA PAQUETE * 6"/>
    <n v="47121701"/>
    <s v="Mínima cuantía"/>
    <n v="3"/>
    <n v="3"/>
    <n v="160"/>
    <n v="1744000"/>
    <s v="UNIDAD"/>
    <s v="NO SOLICITADAS"/>
  </r>
  <r>
    <x v="11"/>
    <x v="30"/>
    <n v="10"/>
    <s v="PRODUCTOS DE ASEO Y LIMPIEZA"/>
    <s v="CEPILLO DE MANO "/>
    <n v="47131605"/>
    <s v="Mínima cuantía"/>
    <n v="3"/>
    <n v="3"/>
    <n v="28"/>
    <n v="84448"/>
    <s v="UNIDAD"/>
    <s v="NO SOLICITADAS"/>
  </r>
  <r>
    <x v="11"/>
    <x v="30"/>
    <n v="10"/>
    <s v="PRODUCTOS DE ASEO Y LIMPIEZA"/>
    <s v="CEPILLO PARA LAVAR PISOS CUERPO CAUCHO"/>
    <n v="47131605"/>
    <s v="Mínima cuantía"/>
    <n v="3"/>
    <n v="3"/>
    <n v="21"/>
    <n v="138852"/>
    <s v="UNIDAD"/>
    <s v="NO SOLICITADAS"/>
  </r>
  <r>
    <x v="11"/>
    <x v="30"/>
    <n v="10"/>
    <s v="PRODUCTOS DE ASEO Y LIMPIEZA"/>
    <s v="CREOLINA "/>
    <n v="47131801"/>
    <s v="Mínima cuantía"/>
    <n v="3"/>
    <n v="3"/>
    <n v="25"/>
    <n v="272675"/>
    <s v="GALON"/>
    <s v="NO SOLICITADAS"/>
  </r>
  <r>
    <x v="11"/>
    <x v="30"/>
    <n v="10"/>
    <s v="PRODUCTOS DE ASEO Y LIMPIEZA"/>
    <s v="DETERGENTE POLVO  X 1000 GR"/>
    <n v="47131805"/>
    <s v="Mínima cuantía"/>
    <n v="3"/>
    <n v="3"/>
    <n v="135"/>
    <n v="945000"/>
    <s v="PAQUETE"/>
    <s v="NO SOLICITADAS"/>
  </r>
  <r>
    <x v="11"/>
    <x v="30"/>
    <n v="10"/>
    <s v="PRODUCTOS DE ASEO Y LIMPIEZA"/>
    <s v="DISPENSADOR DE JABON PARA MANOS "/>
    <n v="30181614"/>
    <s v="Mínima cuantía"/>
    <n v="3"/>
    <n v="3"/>
    <n v="18"/>
    <n v="450000"/>
    <s v="UNIDAD"/>
    <s v="NO SOLICITADAS"/>
  </r>
  <r>
    <x v="11"/>
    <x v="30"/>
    <n v="10"/>
    <s v="PRODUCTOS DE ASEO Y LIMPIEZA"/>
    <s v="ESCOBA DURA ACOPLE PLASTICO ROSCADO"/>
    <n v="47131604"/>
    <s v="Mínima cuantía"/>
    <n v="3"/>
    <n v="3"/>
    <n v="27"/>
    <n v="360180"/>
    <s v="UNIDAD"/>
    <s v="NO SOLICITADAS"/>
  </r>
  <r>
    <x v="11"/>
    <x v="30"/>
    <n v="10"/>
    <s v="PRODUCTOS DE ASEO Y LIMPIEZA"/>
    <s v="ESCOBA PARA QUITAR TELARAÑAS "/>
    <n v="47131604"/>
    <s v="Mínima cuantía"/>
    <n v="3"/>
    <n v="3"/>
    <n v="9"/>
    <n v="90000"/>
    <s v="UNIDAD"/>
    <s v="NO SOLICITADAS"/>
  </r>
  <r>
    <x v="11"/>
    <x v="30"/>
    <n v="10"/>
    <s v="PRODUCTOS DE ASEO Y LIMPIEZA"/>
    <s v="ESCOBA SUAVE ACOPLE PLASTICO ROSCADO"/>
    <n v="47131604"/>
    <s v="Mínima cuantía"/>
    <n v="3"/>
    <n v="3"/>
    <n v="115"/>
    <n v="734045"/>
    <s v="UNIDAD"/>
    <s v="NO SOLICITADAS"/>
  </r>
  <r>
    <x v="11"/>
    <x v="30"/>
    <n v="10"/>
    <s v="PRODUCTOS DE ASEO Y LIMPIEZA"/>
    <s v="ESCOBONES"/>
    <n v="47131604"/>
    <s v="Mínima cuantía"/>
    <n v="3"/>
    <n v="3"/>
    <n v="26"/>
    <n v="520000"/>
    <s v="UNIDAD"/>
    <s v="NO SOLICITADAS"/>
  </r>
  <r>
    <x v="11"/>
    <x v="30"/>
    <n v="10"/>
    <s v="PRODUCTOS DE ASEO Y LIMPIEZA"/>
    <s v="ESPONJAS DE BRILLO "/>
    <n v="47121803"/>
    <s v="Mínima cuantía"/>
    <n v="3"/>
    <n v="3"/>
    <n v="80"/>
    <n v="160000"/>
    <s v="UNIDAD"/>
    <s v="NO SOLICITADAS"/>
  </r>
  <r>
    <x v="11"/>
    <x v="30"/>
    <n v="10"/>
    <s v="PRODUCTOS DE ASEO Y LIMPIEZA"/>
    <s v="JABON LIQUIDO PARA LAVADORA"/>
    <n v="47131811"/>
    <s v="Mínima cuantía"/>
    <n v="3"/>
    <n v="3"/>
    <n v="70"/>
    <n v="1605800"/>
    <s v="GALON"/>
    <s v="NO SOLICITADAS"/>
  </r>
  <r>
    <x v="11"/>
    <x v="30"/>
    <n v="10"/>
    <s v="PRODUCTOS DE ASEO Y LIMPIEZA"/>
    <s v="LIMPIA VIDRIOS*3800"/>
    <n v="47131824"/>
    <s v="Mínima cuantía"/>
    <n v="3"/>
    <n v="3"/>
    <n v="3"/>
    <n v="32016"/>
    <s v="GALON"/>
    <s v="NO SOLICITADAS"/>
  </r>
  <r>
    <x v="11"/>
    <x v="30"/>
    <n v="10"/>
    <s v="PRODUCTOS DE ASEO Y LIMPIEZA"/>
    <s v="PAÑO ABSORVENTE MULTIUSOS PARA SECAR SUPERFICIES "/>
    <n v="47131502"/>
    <s v="Mínima cuantía"/>
    <n v="3"/>
    <n v="3"/>
    <n v="39"/>
    <n v="191100"/>
    <s v="UNIDAD"/>
    <s v="NO SOLICITADAS"/>
  </r>
  <r>
    <x v="11"/>
    <x v="30"/>
    <n v="10"/>
    <s v="PRODUCTOS DE ASEO Y LIMPIEZA"/>
    <s v="PAPEL HIGIENICO DOBLE HOJA BLANCO 40M 3 E X 48 ROLLOS"/>
    <n v="14111704"/>
    <s v="Mínima cuantía"/>
    <n v="3"/>
    <n v="3"/>
    <n v="6"/>
    <n v="248124"/>
    <s v="PAQUETE"/>
    <s v="NO SOLICITADAS"/>
  </r>
  <r>
    <x v="11"/>
    <x v="30"/>
    <n v="10"/>
    <s v="PRODUCTOS DE ASEO Y LIMPIEZA"/>
    <s v="PAPEL HIGIENICO JUMBO 400M BLANCO X 8 ROLLOS"/>
    <n v="14111704"/>
    <s v="Mínima cuantía"/>
    <n v="3"/>
    <n v="3"/>
    <n v="40"/>
    <n v="2596080"/>
    <s v="PAQUETE"/>
    <s v="NO SOLICITADAS"/>
  </r>
  <r>
    <x v="11"/>
    <x v="30"/>
    <n v="10"/>
    <s v="PRODUCTOS DE ASEO Y LIMPIEZA"/>
    <s v="PAPEL TOALLA DISPENSADOR * 130MTS"/>
    <n v="47131502"/>
    <s v="Mínima cuantía"/>
    <n v="3"/>
    <n v="3"/>
    <n v="50"/>
    <n v="1593250"/>
    <s v="ROLLO"/>
    <s v="NO SOLICITADAS"/>
  </r>
  <r>
    <x v="11"/>
    <x v="30"/>
    <n v="10"/>
    <s v="PRODUCTOS DE ASEO Y LIMPIEZA"/>
    <s v="RASTRILLO"/>
    <n v="27112003"/>
    <s v="Mínima cuantía"/>
    <n v="3"/>
    <n v="3"/>
    <n v="37"/>
    <n v="925000"/>
    <s v="UNIDAD"/>
    <s v="NO SOLICITADAS"/>
  </r>
  <r>
    <x v="11"/>
    <x v="30"/>
    <n v="10"/>
    <s v="PRODUCTOS DE ASEO Y LIMPIEZA"/>
    <s v="RECOGEDOR DE BASURA PLASTICO"/>
    <n v="47131601"/>
    <s v="Mínima cuantía"/>
    <n v="3"/>
    <n v="3"/>
    <n v="16"/>
    <n v="83520"/>
    <s v="UNIDAD"/>
    <s v="NO SOLICITADAS"/>
  </r>
  <r>
    <x v="11"/>
    <x v="30"/>
    <n v="10"/>
    <s v="PRODUCTOS DE ASEO Y LIMPIEZA"/>
    <s v="ESPONJILLA TIPO SABRA"/>
    <n v="47121803"/>
    <s v="Mínima cuantía"/>
    <n v="3"/>
    <n v="3"/>
    <n v="45"/>
    <n v="67500"/>
    <s v="UNIDAD"/>
    <s v="NO SOLICITADAS"/>
  </r>
  <r>
    <x v="11"/>
    <x v="30"/>
    <n v="10"/>
    <s v="PRODUCTOS DE ASEO Y LIMPIEZA"/>
    <s v="SODA CAUSTICA PARA TUBERIAS PVC X 350GR "/>
    <n v="47131819"/>
    <s v="Mínima cuantía"/>
    <n v="3"/>
    <n v="3"/>
    <n v="5"/>
    <n v="60000"/>
    <s v="UNIDAD"/>
    <s v="NO SOLICITADAS"/>
  </r>
  <r>
    <x v="11"/>
    <x v="30"/>
    <n v="10"/>
    <s v="PRODUCTOS DE ASEO Y LIMPIEZA"/>
    <s v="SUAVIZANTE PARA ROPA * 3000"/>
    <n v="47131811"/>
    <s v="Mínima cuantía"/>
    <n v="3"/>
    <n v="3"/>
    <n v="65"/>
    <n v="1014650"/>
    <s v="UNIDAD"/>
    <s v="NO SOLICITADAS"/>
  </r>
  <r>
    <x v="11"/>
    <x v="30"/>
    <n v="10"/>
    <s v="PRODUCTOS DE ASEO Y LIMPIEZA"/>
    <s v="TOALLA PARA SECAR LAVABLES "/>
    <n v="47131502"/>
    <s v="Mínima cuantía"/>
    <n v="3"/>
    <n v="3"/>
    <n v="8"/>
    <n v="181424"/>
    <s v="ROLLO"/>
    <s v="NO SOLICITADAS"/>
  </r>
  <r>
    <x v="11"/>
    <x v="30"/>
    <n v="10"/>
    <s v="PRODUCTOS DE ASEO Y LIMPIEZA"/>
    <s v="TRAPEROS "/>
    <n v="47131618"/>
    <s v="Mínima cuantía"/>
    <n v="3"/>
    <n v="3"/>
    <n v="75"/>
    <n v="300000"/>
    <s v="UNIDAD"/>
    <s v="NO SOLICITADAS"/>
  </r>
  <r>
    <x v="11"/>
    <x v="30"/>
    <n v="10"/>
    <s v="PRODUCTOS DE ASEO Y LIMPIEZA"/>
    <s v="VARSOL X 500ML"/>
    <n v="47131801"/>
    <s v="Mínima cuantía"/>
    <n v="3"/>
    <n v="3"/>
    <n v="36"/>
    <n v="309600"/>
    <s v="UNIDAD"/>
    <s v="NO SOLICITADAS"/>
  </r>
  <r>
    <x v="11"/>
    <x v="30"/>
    <n v="10"/>
    <s v="PRODUCTOS DE ASEO Y LIMPIEZA"/>
    <s v="TRAPEROS INDUSTRIALES (MOPA) "/>
    <n v="47131618"/>
    <s v="Mínima cuantía"/>
    <n v="3"/>
    <n v="3"/>
    <n v="10"/>
    <n v="320000"/>
    <s v="UNIDAD"/>
    <s v="NO SOLICITADAS"/>
  </r>
  <r>
    <x v="11"/>
    <x v="30"/>
    <n v="10"/>
    <s v="PRODUCTOS DE ASEO Y LIMPIEZA"/>
    <s v="LIMPIADOR DESENGRASANTE "/>
    <n v="47131821"/>
    <s v="Mínima cuantía"/>
    <n v="3"/>
    <n v="3"/>
    <n v="30"/>
    <n v="2490000"/>
    <s v="UNIDAD"/>
    <s v="NO SOLICITADAS"/>
  </r>
  <r>
    <x v="11"/>
    <x v="30"/>
    <n v="10"/>
    <s v="PRODUCTOS DE ASEO Y LIMPIEZA"/>
    <s v="JABON PARA LAVADO DE COMPRESOR MOTORES AERONAVES (B Y B) 3100 PWC11-001C"/>
    <n v="47131821"/>
    <s v="Licitación pública"/>
    <n v="2"/>
    <n v="7"/>
    <n v="1"/>
    <n v="1500000"/>
    <s v="UNIDAD"/>
    <s v="NO SOLICITADAS"/>
  </r>
  <r>
    <x v="11"/>
    <x v="30"/>
    <n v="10"/>
    <s v="PRODUCTOS DE ASEO Y LIMPIEZA"/>
    <s v="LIMPIACONTACTOS ELECTRICO"/>
    <n v="15121514"/>
    <s v="Licitación pública"/>
    <n v="2"/>
    <n v="7"/>
    <n v="10"/>
    <n v="450000"/>
    <s v="UNIDAD"/>
    <s v="NO SOLICITADAS"/>
  </r>
  <r>
    <x v="11"/>
    <x v="30"/>
    <n v="10"/>
    <s v="PRODUCTOS DE ASEO Y LIMPIEZA"/>
    <s v="LIMPIADOR ANTIESTATICO EQUIPOS ELECTRONICOS (ANTISTATIC ELECTRONIC EQUIPMENT CLEAN)"/>
    <n v="15121514"/>
    <s v="Licitación pública"/>
    <n v="2"/>
    <n v="7"/>
    <n v="10"/>
    <n v="280000"/>
    <s v="UNIDAD"/>
    <s v="NO SOLICITADAS"/>
  </r>
  <r>
    <x v="11"/>
    <x v="30"/>
    <n v="10"/>
    <s v="PRODUCTOS DE ASEO Y LIMPIEZA"/>
    <s v="COMPUESTO DESENGRASANTE FAST ORANGE PERMATEX 23218 "/>
    <n v="47131821"/>
    <s v="Licitación pública"/>
    <n v="2"/>
    <n v="7"/>
    <n v="2"/>
    <n v="240000"/>
    <s v="GALON"/>
    <s v="NO SOLICITADAS"/>
  </r>
  <r>
    <x v="11"/>
    <x v="30"/>
    <n v="10"/>
    <s v="PRODUCTOS DE ASEO Y LIMPIEZA"/>
    <s v="SHAMPO  MIL-PRF-85570 TIPO IV"/>
    <n v="47131800"/>
    <s v="Licitación pública"/>
    <n v="2"/>
    <n v="7"/>
    <n v="5"/>
    <n v="750000"/>
    <s v="GALON"/>
    <s v="NO SOLICITADAS"/>
  </r>
  <r>
    <x v="11"/>
    <x v="30"/>
    <n v="10"/>
    <s v="PRODUCTOS DE ASEO Y LIMPIEZA"/>
    <s v="SHAMPO MIL-PRF-87937 TIPO IV"/>
    <n v="47131800"/>
    <s v="Licitación pública"/>
    <n v="2"/>
    <n v="7"/>
    <n v="5"/>
    <n v="475000"/>
    <s v="GALON"/>
    <s v="NO SOLICITADAS"/>
  </r>
  <r>
    <x v="11"/>
    <x v="31"/>
    <n v="10"/>
    <s v="REPUESTOS"/>
    <s v="FUENTES DE PODER ATX"/>
    <n v="39121011"/>
    <s v="Mínima cuantía"/>
    <n v="5"/>
    <n v="3"/>
    <n v="3"/>
    <n v="162000"/>
    <s v="UNIDAD"/>
    <s v="NO SOLICITADAS"/>
  </r>
  <r>
    <x v="11"/>
    <x v="31"/>
    <n v="10"/>
    <s v="REPUESTOS"/>
    <s v="FUENTES DE PODER HP COMPAQ 6005"/>
    <n v="39121011"/>
    <s v="Mínima cuantía"/>
    <n v="5"/>
    <n v="3"/>
    <n v="5"/>
    <n v="595000"/>
    <s v="UNIDAD"/>
    <s v="NO SOLICITADAS"/>
  </r>
  <r>
    <x v="11"/>
    <x v="31"/>
    <n v="10"/>
    <s v="REPUESTOS"/>
    <s v="FUENTES DE PODER HP PRODESK 600 G1"/>
    <n v="39121011"/>
    <s v="Mínima cuantía"/>
    <n v="5"/>
    <n v="3"/>
    <n v="2"/>
    <n v="500000"/>
    <s v="UNIDAD"/>
    <s v="NO SOLICITADAS"/>
  </r>
  <r>
    <x v="11"/>
    <x v="31"/>
    <n v="10"/>
    <s v="REPUESTOS"/>
    <s v="MEMORIA RAM PARA PC DE ECRITORIO DDR3 4GB"/>
    <n v="43201402"/>
    <s v="Mínima cuantía"/>
    <n v="5"/>
    <n v="3"/>
    <n v="10"/>
    <n v="1100000"/>
    <s v="UNIDAD"/>
    <s v="NO SOLICITADAS"/>
  </r>
  <r>
    <x v="11"/>
    <x v="31"/>
    <n v="10"/>
    <s v="REPUESTOS"/>
    <s v="FUSOR IMPRESORA LEXMARK T650 T652 T654 NO. 40X4418 "/>
    <n v="44103004"/>
    <s v="Mínima cuantía"/>
    <n v="5"/>
    <n v="3"/>
    <n v="6"/>
    <n v="4800000"/>
    <s v="UNIDAD"/>
    <s v="NO SOLICITADAS"/>
  </r>
  <r>
    <x v="11"/>
    <x v="31"/>
    <n v="10"/>
    <s v="REPUESTOS"/>
    <s v="TARJETAS DE RED PCI GIGABIT"/>
    <n v="43201404"/>
    <s v="Mínima cuantía"/>
    <n v="5"/>
    <n v="3"/>
    <n v="10"/>
    <n v="700000"/>
    <s v="UNIDAD"/>
    <s v="NO SOLICITADAS"/>
  </r>
  <r>
    <x v="11"/>
    <x v="31"/>
    <n v="10"/>
    <s v="REPUESTOS"/>
    <s v="TARJETA UNIVERSAL DE POTENCIA "/>
    <n v="32101617"/>
    <s v="Mínima cuantía"/>
    <n v="1"/>
    <n v="3"/>
    <n v="11"/>
    <n v="1540000"/>
    <s v="UNIDAD"/>
    <s v="NO SOLICITADAS"/>
  </r>
  <r>
    <x v="11"/>
    <x v="31"/>
    <n v="10"/>
    <s v="REPUESTOS"/>
    <s v="CAPACITOR DE 60+5MF"/>
    <n v="32121503"/>
    <s v="Mínima cuantía"/>
    <n v="1"/>
    <n v="3"/>
    <n v="24"/>
    <n v="535200"/>
    <s v="UNIDAD"/>
    <s v="NO SOLICITADAS"/>
  </r>
  <r>
    <x v="11"/>
    <x v="31"/>
    <n v="10"/>
    <s v="REPUESTOS"/>
    <s v="CAPACITOR DE 50+5MF"/>
    <n v="32121503"/>
    <s v="Mínima cuantía"/>
    <n v="1"/>
    <n v="3"/>
    <n v="28"/>
    <n v="518000"/>
    <s v="UNIDAD"/>
    <s v="NO SOLICITADAS"/>
  </r>
  <r>
    <x v="11"/>
    <x v="31"/>
    <n v="10"/>
    <s v="REPUESTOS"/>
    <s v="CAPACITOR DE 40+5MF"/>
    <n v="32121503"/>
    <s v="Mínima cuantía"/>
    <n v="1"/>
    <n v="3"/>
    <n v="23"/>
    <n v="409400"/>
    <s v="UNIDAD"/>
    <s v="NO SOLICITADAS"/>
  </r>
  <r>
    <x v="11"/>
    <x v="31"/>
    <n v="10"/>
    <s v="REPUESTOS"/>
    <s v="CAPACITOR DE 35+5MF"/>
    <n v="32121503"/>
    <s v="Mínima cuantía"/>
    <n v="1"/>
    <n v="3"/>
    <n v="23"/>
    <n v="273700"/>
    <s v="UNIDAD"/>
    <s v="NO SOLICITADAS"/>
  </r>
  <r>
    <x v="11"/>
    <x v="31"/>
    <n v="10"/>
    <s v="REPUESTOS"/>
    <s v="CAPACITOR DE 55+5MF"/>
    <n v="32121503"/>
    <s v="Mínima cuantía"/>
    <n v="1"/>
    <n v="3"/>
    <n v="23"/>
    <n v="388700"/>
    <s v="ROLLO "/>
    <s v="NO SOLICITADAS"/>
  </r>
  <r>
    <x v="11"/>
    <x v="31"/>
    <n v="10"/>
    <s v="REPUESTOS"/>
    <s v="CONDESADOR 2+3 MF 250V"/>
    <n v="32121503"/>
    <s v="Mínima cuantía"/>
    <n v="1"/>
    <n v="3"/>
    <n v="23"/>
    <n v="128800"/>
    <s v="UNIDAD"/>
    <s v="NO SOLICITADAS"/>
  </r>
  <r>
    <x v="11"/>
    <x v="31"/>
    <n v="10"/>
    <s v="REPUESTOS"/>
    <s v="CONDESADOR 2 MF 250V"/>
    <n v="32121503"/>
    <s v="Mínima cuantía"/>
    <n v="1"/>
    <n v="3"/>
    <n v="23"/>
    <n v="66700"/>
    <s v="UNIDAD"/>
    <s v="NO SOLICITADAS"/>
  </r>
  <r>
    <x v="11"/>
    <x v="31"/>
    <n v="10"/>
    <s v="REPUESTOS"/>
    <s v="CONDESADOR 4 MF 250V"/>
    <n v="32121503"/>
    <s v="Mínima cuantía"/>
    <n v="1"/>
    <n v="3"/>
    <n v="23"/>
    <n v="96600"/>
    <s v="UNIDAD"/>
    <s v="NO SOLICITADAS"/>
  </r>
  <r>
    <x v="11"/>
    <x v="31"/>
    <n v="10"/>
    <s v="REPUESTOS"/>
    <s v="CONDESADOR 8 MF 250V"/>
    <n v="32121503"/>
    <s v="Mínima cuantía"/>
    <n v="1"/>
    <n v="3"/>
    <n v="23"/>
    <n v="108100"/>
    <s v="PAQUETE"/>
    <s v="NO SOLICITADAS"/>
  </r>
  <r>
    <x v="11"/>
    <x v="31"/>
    <n v="10"/>
    <s v="REPUESTOS"/>
    <s v="CONDESADOR 1,5 MF 250V"/>
    <n v="32121503"/>
    <s v="Mínima cuantía"/>
    <n v="1"/>
    <n v="3"/>
    <n v="23"/>
    <n v="108100"/>
    <s v="PAQUETE"/>
    <s v="NO SOLICITADAS"/>
  </r>
  <r>
    <x v="11"/>
    <x v="31"/>
    <n v="10"/>
    <s v="REPUESTOS"/>
    <s v="CAPACITOR DE 12MF"/>
    <n v="32121503"/>
    <s v="Mínima cuantía"/>
    <n v="1"/>
    <n v="3"/>
    <n v="15"/>
    <n v="225000"/>
    <s v="UNIDAD"/>
    <s v="NO SOLICITADAS"/>
  </r>
  <r>
    <x v="11"/>
    <x v="31"/>
    <n v="10"/>
    <s v="REPUESTOS"/>
    <s v="CAPACITOR DE 15MF"/>
    <n v="32121503"/>
    <s v="Mínima cuantía"/>
    <n v="1"/>
    <n v="3"/>
    <n v="20"/>
    <n v="300000"/>
    <s v="UNIDAD"/>
    <s v="NO SOLICITADAS"/>
  </r>
  <r>
    <x v="11"/>
    <x v="31"/>
    <n v="10"/>
    <s v="REPUESTOS"/>
    <s v="CAPACITOR DE 20MF"/>
    <n v="32121503"/>
    <s v="Mínima cuantía"/>
    <n v="1"/>
    <n v="3"/>
    <n v="20"/>
    <n v="400000"/>
    <s v="UNIDAD"/>
    <s v="NO SOLICITADAS"/>
  </r>
  <r>
    <x v="11"/>
    <x v="31"/>
    <n v="10"/>
    <s v="REPUESTOS"/>
    <s v="CAPACITOR DE 25MF"/>
    <n v="32121503"/>
    <s v="Mínima cuantía"/>
    <n v="1"/>
    <n v="3"/>
    <n v="20"/>
    <n v="540000"/>
    <s v="UNIDAD"/>
    <s v="NO SOLICITADAS"/>
  </r>
  <r>
    <x v="11"/>
    <x v="31"/>
    <n v="10"/>
    <s v="REPUESTOS"/>
    <s v="CAPACITOR DE 30MF"/>
    <n v="32121503"/>
    <s v="Mínima cuantía"/>
    <n v="1"/>
    <n v="3"/>
    <n v="20"/>
    <n v="560000"/>
    <s v="UNIDAD"/>
    <s v="NO SOLICITADAS"/>
  </r>
  <r>
    <x v="11"/>
    <x v="34"/>
    <n v="10"/>
    <s v="OTROS MATERIALES Y SUMINISTROS"/>
    <s v="TRAMPAS PARA ROEDORES"/>
    <n v="10191701"/>
    <s v="Mínima cuantía"/>
    <n v="3"/>
    <n v="3"/>
    <n v="4"/>
    <n v="47200"/>
    <s v="UNIDAD"/>
    <s v="NO SOLICITADAS"/>
  </r>
  <r>
    <x v="11"/>
    <x v="34"/>
    <n v="10"/>
    <s v="OTROS MATERIALES Y SUMINISTROS"/>
    <s v="PLASTICO NEGRO"/>
    <n v="11162117"/>
    <s v="Mínima cuantía"/>
    <n v="5"/>
    <n v="2"/>
    <n v="100"/>
    <n v="1274400"/>
    <s v="METRO"/>
    <s v="NO SOLICITADAS"/>
  </r>
  <r>
    <x v="11"/>
    <x v="34"/>
    <n v="10"/>
    <s v="OTROS MATERIALES Y SUMINISTROS"/>
    <s v="AGUJAS CAPOTERAS GRANDES"/>
    <n v="53141605"/>
    <s v="Mínima cuantía"/>
    <n v="5"/>
    <n v="2"/>
    <n v="10"/>
    <n v="17700"/>
    <s v="UNIDAD"/>
    <s v="NO SOLICITADAS"/>
  </r>
  <r>
    <x v="11"/>
    <x v="34"/>
    <n v="10"/>
    <s v="OTROS MATERIALES Y SUMINISTROS"/>
    <s v="BATERIA RECARGABLE 9 VOLTIOS GP "/>
    <n v="26111702"/>
    <s v="Mínima cuantía"/>
    <n v="4"/>
    <n v="3"/>
    <n v="5"/>
    <n v="250000"/>
    <s v="UNIDAD"/>
    <s v="NO SOLICITADAS"/>
  </r>
  <r>
    <x v="11"/>
    <x v="34"/>
    <n v="10"/>
    <s v="OTROS MATERIALES Y SUMINISTROS"/>
    <s v="PILA CR2032 3V LITIO SELLADA (COMPUTADOR) CAJA X100  UND"/>
    <n v="26111702"/>
    <s v="Mínima cuantía"/>
    <n v="4"/>
    <n v="3"/>
    <n v="1"/>
    <n v="130000"/>
    <s v="UNIDAD"/>
    <s v="NO SOLICITADAS"/>
  </r>
  <r>
    <x v="11"/>
    <x v="34"/>
    <n v="10"/>
    <s v="OTROS MATERIALES Y SUMINISTROS"/>
    <s v="PILAS AAA 1.5 VOLTIOS ALKALINA CAJA X20 UND"/>
    <n v="26111702"/>
    <s v="Mínima cuantía"/>
    <n v="4"/>
    <n v="3"/>
    <n v="4"/>
    <n v="200000"/>
    <s v="UNIDAD"/>
    <s v="NO SOLICITADAS"/>
  </r>
  <r>
    <x v="11"/>
    <x v="34"/>
    <n v="10"/>
    <s v="OTROS MATERIALES Y SUMINISTROS"/>
    <s v="PILAS AA 1.5 VOLTIOS ALKALINA CAJA X20 UND"/>
    <n v="26111702"/>
    <s v="Mínima cuantía"/>
    <n v="4"/>
    <n v="3"/>
    <n v="54"/>
    <n v="2700000"/>
    <s v="UNIDAD"/>
    <s v="NO SOLICITADAS"/>
  </r>
  <r>
    <x v="11"/>
    <x v="34"/>
    <n v="10"/>
    <s v="OTROS MATERIALES Y SUMINISTROS"/>
    <s v="CONO SEÑALIZACIÓN 90 CM "/>
    <n v="46161508"/>
    <s v="Mínima cuantía"/>
    <n v="4"/>
    <n v="3"/>
    <n v="20"/>
    <n v="2240000"/>
    <s v="UNIDAD"/>
    <s v="NO SOLICITADAS"/>
  </r>
  <r>
    <x v="11"/>
    <x v="34"/>
    <n v="10"/>
    <s v="OTROS MATERIALES Y SUMINISTROS"/>
    <s v="MANTELES BLANCOS EN TELA ANTIFLUIDO PEQUEÑOS 1X20 CM"/>
    <n v="52121604"/>
    <s v="Mínima cuantía"/>
    <n v="4"/>
    <n v="3"/>
    <n v="15"/>
    <n v="750000"/>
    <s v="UNIDAD"/>
    <s v="NO SOLICITADAS"/>
  </r>
  <r>
    <x v="11"/>
    <x v="34"/>
    <n v="10"/>
    <s v="OTROS MATERIALES Y SUMINISTROS"/>
    <s v="MANTELES BLANCOS EN TELA ANTIFLUIDO  GRANDES"/>
    <n v="52121604"/>
    <s v="Mínima cuantía"/>
    <n v="4"/>
    <n v="3"/>
    <n v="10"/>
    <n v="500000"/>
    <s v="UNIDAD"/>
    <s v="NO SOLICITADAS"/>
  </r>
  <r>
    <x v="11"/>
    <x v="34"/>
    <n v="10"/>
    <s v="OTROS MATERIALES Y SUMINISTROS"/>
    <s v="MANTELES BEIGE EN TELA ANTIFLUIDO PEQUEÑOS 1X20 CM"/>
    <n v="52121604"/>
    <s v="Mínima cuantía"/>
    <n v="4"/>
    <n v="3"/>
    <n v="15"/>
    <n v="750000"/>
    <s v="UNIDAD"/>
    <s v="NO SOLICITADAS"/>
  </r>
  <r>
    <x v="11"/>
    <x v="34"/>
    <n v="10"/>
    <s v="OTROS MATERIALES Y SUMINISTROS"/>
    <s v="MANTELES BEIGE EN TELA ANTIFLUIDO GRANDES"/>
    <n v="52121604"/>
    <s v="Mínima cuantía"/>
    <n v="4"/>
    <n v="3"/>
    <n v="10"/>
    <n v="500000"/>
    <s v="UNIDAD"/>
    <s v="NO SOLICITADAS"/>
  </r>
  <r>
    <x v="11"/>
    <x v="34"/>
    <n v="10"/>
    <s v="OTROS MATERIALES Y SUMINISTROS"/>
    <s v="TAPA AZUL REY EN TELA SATIN  PEQUEÑOS "/>
    <n v="52121604"/>
    <s v="Mínima cuantía"/>
    <n v="4"/>
    <n v="3"/>
    <n v="15"/>
    <n v="375000"/>
    <s v="UNIDAD"/>
    <s v="NO SOLICITADAS"/>
  </r>
  <r>
    <x v="11"/>
    <x v="34"/>
    <n v="10"/>
    <s v="OTROS MATERIALES Y SUMINISTROS"/>
    <s v="TAPA AZUL CIELO EN TELA SATIN  PEQUEÑOS "/>
    <n v="52121604"/>
    <s v="Mínima cuantía"/>
    <n v="4"/>
    <n v="3"/>
    <n v="15"/>
    <n v="375000"/>
    <s v="UNIDAD"/>
    <s v="NO SOLICITADAS"/>
  </r>
  <r>
    <x v="11"/>
    <x v="34"/>
    <n v="10"/>
    <s v="OTROS MATERIALES Y SUMINISTROS"/>
    <s v="TAPA ROJO COLONIAL  EN TELA SATIN  PEQUEÑOS "/>
    <n v="52121604"/>
    <s v="Mínima cuantía"/>
    <n v="4"/>
    <n v="3"/>
    <n v="15"/>
    <n v="375000"/>
    <s v="UNIDAD"/>
    <s v="NO SOLICITADAS"/>
  </r>
  <r>
    <x v="11"/>
    <x v="34"/>
    <n v="10"/>
    <s v="OTROS MATERIALES Y SUMINISTROS"/>
    <s v="TAPA DORADO EN TELA SATIN PEQUEÑOS "/>
    <n v="52121604"/>
    <s v="Mínima cuantía"/>
    <n v="4"/>
    <n v="3"/>
    <n v="15"/>
    <n v="375000"/>
    <s v="UNIDAD"/>
    <s v="NO SOLICITADAS"/>
  </r>
  <r>
    <x v="11"/>
    <x v="34"/>
    <n v="10"/>
    <s v="OTROS MATERIALES Y SUMINISTROS"/>
    <s v="TAPA AZUL REY EN TELA SATIN  GRANDES"/>
    <n v="52121604"/>
    <s v="Mínima cuantía"/>
    <n v="4"/>
    <n v="3"/>
    <n v="10"/>
    <n v="250000"/>
    <s v="UNIDAD"/>
    <s v="NO SOLICITADAS"/>
  </r>
  <r>
    <x v="11"/>
    <x v="34"/>
    <n v="10"/>
    <s v="OTROS MATERIALES Y SUMINISTROS"/>
    <s v="TAPA AZUL CIELO EN TELA SATIN  GRANDES "/>
    <n v="52121604"/>
    <s v="Mínima cuantía"/>
    <n v="4"/>
    <n v="3"/>
    <n v="10"/>
    <n v="250000"/>
    <s v="UNIDAD"/>
    <s v="NO SOLICITADAS"/>
  </r>
  <r>
    <x v="11"/>
    <x v="34"/>
    <n v="10"/>
    <s v="OTROS MATERIALES Y SUMINISTROS"/>
    <s v="TAPA ROJO COLONIAL  EN TELA SATIN GRANDES"/>
    <n v="52121604"/>
    <s v="Mínima cuantía"/>
    <n v="4"/>
    <n v="3"/>
    <n v="10"/>
    <n v="250000"/>
    <s v="UNIDAD"/>
    <s v="NO SOLICITADAS"/>
  </r>
  <r>
    <x v="11"/>
    <x v="34"/>
    <n v="10"/>
    <s v="OTROS MATERIALES Y SUMINISTROS"/>
    <s v="TAPA DORADO EN TELA SATIN  GRANDES"/>
    <n v="52121604"/>
    <s v="Mínima cuantía"/>
    <n v="4"/>
    <n v="3"/>
    <n v="10"/>
    <n v="250000"/>
    <s v="UNIDAD"/>
    <s v="NO SOLICITADAS"/>
  </r>
  <r>
    <x v="11"/>
    <x v="34"/>
    <n v="10"/>
    <s v="OTROS MATERIALES Y SUMINISTROS"/>
    <s v="FALDON AZUL REY EN TELA SATIN 5 METROS"/>
    <n v="52121604"/>
    <s v="Mínima cuantía"/>
    <n v="4"/>
    <n v="3"/>
    <n v="5"/>
    <n v="125000"/>
    <s v="UNIDAD"/>
    <s v="NO SOLICITADAS"/>
  </r>
  <r>
    <x v="11"/>
    <x v="34"/>
    <n v="10"/>
    <s v="OTROS MATERIALES Y SUMINISTROS"/>
    <s v="FALDON AZUL CIELO EN TELA SATIN 5 METROS"/>
    <n v="52121604"/>
    <s v="Mínima cuantía"/>
    <n v="4"/>
    <n v="3"/>
    <n v="5"/>
    <n v="125000"/>
    <s v="UNIDAD"/>
    <s v="NO SOLICITADAS"/>
  </r>
  <r>
    <x v="11"/>
    <x v="34"/>
    <n v="10"/>
    <s v="OTROS MATERIALES Y SUMINISTROS"/>
    <s v="FALDON ROJO COLONIAL  EN TELA SATIN  5 METROS"/>
    <n v="52121604"/>
    <s v="Mínima cuantía"/>
    <n v="4"/>
    <n v="3"/>
    <n v="5"/>
    <n v="125000"/>
    <s v="UNIDAD"/>
    <s v="NO SOLICITADAS"/>
  </r>
  <r>
    <x v="11"/>
    <x v="34"/>
    <n v="10"/>
    <s v="OTROS MATERIALES Y SUMINISTROS"/>
    <s v="FALDON DORADO EN TELA SATIN 5 METROS"/>
    <n v="52121604"/>
    <s v="Mínima cuantía"/>
    <n v="4"/>
    <n v="3"/>
    <n v="5"/>
    <n v="125000"/>
    <s v="UNIDAD"/>
    <s v="NO SOLICITADAS"/>
  </r>
  <r>
    <x v="11"/>
    <x v="34"/>
    <n v="10"/>
    <s v="OTROS MATERIALES Y SUMINISTROS"/>
    <s v="SERVILLETA DE TELA COLOR BLANCO 40 X 40 CM"/>
    <n v="52121602"/>
    <s v="Mínima cuantía"/>
    <n v="4"/>
    <n v="3"/>
    <n v="120"/>
    <n v="3000000"/>
    <s v="UNIDAD"/>
    <s v="NO SOLICITADAS"/>
  </r>
  <r>
    <x v="11"/>
    <x v="34"/>
    <n v="10"/>
    <s v="OTROS MATERIALES Y SUMINISTROS"/>
    <s v="SERVILLETA DE TELA COLOR BEIGE 40 X40 CM"/>
    <n v="52121602"/>
    <s v="Mínima cuantía"/>
    <n v="4"/>
    <n v="3"/>
    <n v="100"/>
    <n v="2500000"/>
    <s v="UNIDAD"/>
    <s v="NO SOLICITADAS"/>
  </r>
  <r>
    <x v="11"/>
    <x v="34"/>
    <n v="10"/>
    <s v="OTROS MATERIALES Y SUMINISTROS"/>
    <s v="SERVILLETA TELA 40X40 CM (ROJA)"/>
    <n v="52121602"/>
    <s v="Mínima cuantía"/>
    <n v="4"/>
    <n v="3"/>
    <n v="20"/>
    <n v="574000"/>
    <s v="UNIDAD"/>
    <s v="NO SOLICITADAS"/>
  </r>
  <r>
    <x v="11"/>
    <x v="34"/>
    <n v="10"/>
    <s v="OTROS MATERIALES Y SUMINISTROS"/>
    <s v="TUBO FLEX DE 5/16 MT"/>
    <n v="40171511"/>
    <s v="Mínima cuantía"/>
    <n v="1"/>
    <n v="3"/>
    <n v="15"/>
    <n v="108000"/>
    <s v="UNIDAD"/>
    <s v="NO SOLICITADAS"/>
  </r>
  <r>
    <x v="11"/>
    <x v="34"/>
    <n v="10"/>
    <s v="OTROS MATERIALES Y SUMINISTROS"/>
    <s v="TUBO FLEX DE 3/8 MT"/>
    <n v="40171511"/>
    <s v="Mínima cuantía"/>
    <n v="1"/>
    <n v="3"/>
    <n v="15"/>
    <n v="148500"/>
    <s v="UNIDAD"/>
    <s v="NO SOLICITADAS"/>
  </r>
  <r>
    <x v="11"/>
    <x v="34"/>
    <n v="10"/>
    <s v="OTROS MATERIALES Y SUMINISTROS"/>
    <s v="TUBO FLEX DE 5/8 MT"/>
    <n v="40171511"/>
    <s v="Mínima cuantía"/>
    <n v="1"/>
    <n v="3"/>
    <n v="15"/>
    <n v="208500"/>
    <s v="UNIDAD"/>
    <s v="NO SOLICITADAS"/>
  </r>
  <r>
    <x v="11"/>
    <x v="34"/>
    <n v="10"/>
    <s v="OTROS MATERIALES Y SUMINISTROS"/>
    <s v="THINNER "/>
    <n v="31211803"/>
    <s v="Licitación pública"/>
    <n v="2"/>
    <n v="7"/>
    <n v="10"/>
    <n v="300000"/>
    <s v="GALON"/>
    <s v="NO SOLICITADAS"/>
  </r>
  <r>
    <x v="11"/>
    <x v="34"/>
    <n v="10"/>
    <s v="OTROS MATERIALES Y SUMINISTROS"/>
    <s v="SILICONA LIQUIDA ADHESIVO (TUBO)"/>
    <n v="31201632"/>
    <s v="Licitación pública"/>
    <n v="2"/>
    <n v="7"/>
    <n v="15"/>
    <n v="375000"/>
    <s v="UNIDAD"/>
    <s v="NO SOLICITADAS"/>
  </r>
  <r>
    <x v="11"/>
    <x v="34"/>
    <n v="10"/>
    <s v="OTROS MATERIALES Y SUMINISTROS"/>
    <s v="PINTURA GRIS"/>
    <n v="24121802"/>
    <s v="Licitación pública"/>
    <n v="2"/>
    <n v="7"/>
    <n v="5"/>
    <n v="100000"/>
    <s v="UNIDAD"/>
    <s v="NO SOLICITADAS"/>
  </r>
  <r>
    <x v="11"/>
    <x v="34"/>
    <n v="10"/>
    <s v="OTROS MATERIALES Y SUMINISTROS"/>
    <s v="PINTURA NEGRO BRILLANTE  SPRAY"/>
    <n v="24121802"/>
    <s v="Licitación pública"/>
    <n v="2"/>
    <n v="7"/>
    <n v="5"/>
    <n v="100000"/>
    <s v="UNIDAD"/>
    <s v="NO SOLICITADAS"/>
  </r>
  <r>
    <x v="11"/>
    <x v="34"/>
    <n v="10"/>
    <s v="OTROS MATERIALES Y SUMINISTROS"/>
    <s v="PINTURA NEGRO MATE  SPRAY"/>
    <n v="24121802"/>
    <s v="Licitación pública"/>
    <n v="2"/>
    <n v="7"/>
    <n v="5"/>
    <n v="100000"/>
    <s v="UNIDAD"/>
    <s v="NO SOLICITADAS"/>
  </r>
  <r>
    <x v="11"/>
    <x v="34"/>
    <n v="10"/>
    <s v="OTROS MATERIALES Y SUMINISTROS"/>
    <s v="PINTURA AMARILLA AEROSOL"/>
    <n v="31211500"/>
    <s v="Licitación pública"/>
    <n v="2"/>
    <n v="7"/>
    <n v="5"/>
    <n v="100000"/>
    <s v="UNIDAD"/>
    <s v="NO SOLICITADAS"/>
  </r>
  <r>
    <x v="11"/>
    <x v="34"/>
    <n v="10"/>
    <s v="OTROS MATERIALES Y SUMINISTROS"/>
    <s v="SILICONA CON PROTECCION SOLAR UV"/>
    <n v="12352310"/>
    <s v="Licitación pública"/>
    <n v="2"/>
    <n v="7"/>
    <n v="5"/>
    <n v="100000"/>
    <s v="UNIDAD"/>
    <s v="NO SOLICITADAS"/>
  </r>
  <r>
    <x v="11"/>
    <x v="34"/>
    <n v="10"/>
    <s v="OTROS MATERIALES Y SUMINISTROS"/>
    <s v="YELLOW PRIMER - 12 OZ. AEROSOL SPRAY CAN"/>
    <n v="24121802"/>
    <s v="Licitación pública"/>
    <n v="2"/>
    <n v="7"/>
    <n v="8"/>
    <n v="320000"/>
    <s v="UNIDAD"/>
    <s v="NO SOLICITADAS"/>
  </r>
  <r>
    <x v="11"/>
    <x v="34"/>
    <n v="10"/>
    <s v="OTROS MATERIALES Y SUMINISTROS"/>
    <s v="COMPUESTOS DE SELLADO, RESISTENTES AL COMBUSTIBLE TYPE 1-2 CLASS B 1/2 ( 1 KIT POR PINTA)"/>
    <n v="31201631"/>
    <s v="Licitación pública"/>
    <n v="2"/>
    <n v="7"/>
    <n v="3"/>
    <n v="1080000"/>
    <s v="UNIDAD"/>
    <s v="NO SOLICITADAS"/>
  </r>
  <r>
    <x v="11"/>
    <x v="34"/>
    <n v="10"/>
    <s v="OTROS MATERIALES Y SUMINISTROS"/>
    <s v="WIRE, SAFETY 0.025 ( ALAMBRE DE FRENAR)"/>
    <n v="31151800"/>
    <s v="Licitación pública"/>
    <n v="2"/>
    <n v="7"/>
    <n v="2"/>
    <n v="70000"/>
    <s v="UNIDAD"/>
    <s v="NO SOLICITADAS"/>
  </r>
  <r>
    <x v="11"/>
    <x v="34"/>
    <n v="10"/>
    <s v="OTROS MATERIALES Y SUMINISTROS"/>
    <s v="PILAS AAA ALKALINE"/>
    <n v="26111702"/>
    <s v="Licitación pública"/>
    <n v="2"/>
    <n v="7"/>
    <n v="1"/>
    <n v="45000"/>
    <s v="UNIDAD"/>
    <s v="NO SOLICITADAS"/>
  </r>
  <r>
    <x v="11"/>
    <x v="34"/>
    <n v="10"/>
    <s v="OTROS MATERIALES Y SUMINISTROS"/>
    <s v="PILAS TIPO &quot;AA&quot; ALCALINAS"/>
    <n v="26111702"/>
    <s v="Licitación pública"/>
    <n v="2"/>
    <n v="7"/>
    <n v="1"/>
    <n v="45000"/>
    <s v="UNIDAD"/>
    <s v="NO SOLICITADAS"/>
  </r>
  <r>
    <x v="11"/>
    <x v="34"/>
    <n v="10"/>
    <s v="OTROS MATERIALES Y SUMINISTROS"/>
    <s v="BATERIAS AA NIHM RECARGABLES CON CARGADOR"/>
    <n v="26111701"/>
    <s v="Licitación pública"/>
    <n v="2"/>
    <n v="7"/>
    <n v="8"/>
    <n v="560000"/>
    <s v="UNIDAD"/>
    <s v="NO SOLICITADAS"/>
  </r>
  <r>
    <x v="11"/>
    <x v="34"/>
    <n v="10"/>
    <s v="OTROS MATERIALES Y SUMINISTROS"/>
    <s v="BATERIAS 9 V ALKALINE"/>
    <n v="26111702"/>
    <s v="Licitación pública"/>
    <n v="2"/>
    <n v="7"/>
    <n v="1"/>
    <n v="113000"/>
    <s v="UNIDAD"/>
    <s v="NO SOLICITADAS"/>
  </r>
  <r>
    <x v="11"/>
    <x v="34"/>
    <n v="10"/>
    <s v="OTROS MATERIALES Y SUMINISTROS"/>
    <s v="CINTA 233+ 18MMX55M"/>
    <n v="31201503"/>
    <s v="Licitación pública"/>
    <n v="2"/>
    <n v="7"/>
    <n v="5"/>
    <n v="50000"/>
    <s v="UNIDAD"/>
    <s v="NO SOLICITADAS"/>
  </r>
  <r>
    <x v="11"/>
    <x v="34"/>
    <n v="10"/>
    <s v="OTROS MATERIALES Y SUMINISTROS"/>
    <s v="CINTA 233+ 24MMX55M"/>
    <n v="31201503"/>
    <s v="Licitación pública"/>
    <n v="2"/>
    <n v="7"/>
    <n v="5"/>
    <n v="75000"/>
    <s v="UNIDAD"/>
    <s v="NO SOLICITADAS"/>
  </r>
  <r>
    <x v="11"/>
    <x v="34"/>
    <n v="10"/>
    <s v="OTROS MATERIALES Y SUMINISTROS"/>
    <s v="CINTA DE EMPAQUE SCOTH 301 TRANSPARENTE, 48 MM X 40 M, 36 "/>
    <n v="31201517"/>
    <s v="Licitación pública"/>
    <n v="2"/>
    <n v="7"/>
    <n v="2"/>
    <n v="230000"/>
    <s v="UNIDAD"/>
    <s v="NO SOLICITADAS"/>
  </r>
  <r>
    <x v="11"/>
    <x v="34"/>
    <n v="10"/>
    <s v="OTROS MATERIALES Y SUMINISTROS"/>
    <s v="DISPENSADOR CINTA DE EMBALAJE"/>
    <n v="44121605"/>
    <s v="Licitación pública"/>
    <n v="2"/>
    <n v="7"/>
    <n v="2"/>
    <n v="70000"/>
    <s v="UNIDAD"/>
    <s v="NO SOLICITADAS"/>
  </r>
  <r>
    <x v="11"/>
    <x v="34"/>
    <n v="10"/>
    <s v="OTROS MATERIALES Y SUMINISTROS"/>
    <s v="FRASCO  PARA MUESTRA DE ACEITE DE 150 MILIMETROS"/>
    <n v="24112602"/>
    <s v="Licitación pública"/>
    <n v="2"/>
    <n v="7"/>
    <n v="14"/>
    <n v="7000"/>
    <s v="UNIDAD"/>
    <s v="NO SOLICITADAS"/>
  </r>
  <r>
    <x v="11"/>
    <x v="34"/>
    <n v="10"/>
    <s v="OTROS MATERIALES Y SUMINISTROS"/>
    <s v="ADHESIVO EN AEROSOL 3M SUPER M 77"/>
    <n v="31201621"/>
    <s v="Licitación pública"/>
    <n v="2"/>
    <n v="7"/>
    <n v="20"/>
    <n v="900000"/>
    <s v="UNIDAD"/>
    <s v="NO SOLICITADAS"/>
  </r>
  <r>
    <x v="11"/>
    <x v="34"/>
    <n v="10"/>
    <s v="OTROS MATERIALES Y SUMINISTROS"/>
    <s v="PEGANTE INSTANTANEO 495 (SUPERBONDER)"/>
    <n v="31201619"/>
    <s v="Licitación pública"/>
    <n v="2"/>
    <n v="7"/>
    <n v="10"/>
    <n v="250000"/>
    <s v="UNIDAD"/>
    <s v="NO SOLICITADAS"/>
  </r>
  <r>
    <x v="11"/>
    <x v="34"/>
    <n v="10"/>
    <s v="OTROS MATERIALES Y SUMINISTROS"/>
    <s v="PEGANTE AMARILLO BOXER 3M1023"/>
    <n v="31201610"/>
    <s v="Licitación pública"/>
    <n v="2"/>
    <n v="7"/>
    <n v="2"/>
    <n v="210000"/>
    <s v="GALON"/>
    <s v="NO SOLICITADAS"/>
  </r>
  <r>
    <x v="11"/>
    <x v="34"/>
    <n v="10"/>
    <s v="OTROS MATERIALES Y SUMINISTROS"/>
    <s v="STRETCHPACK 30 X 400 CALIBRE 7_x000a_"/>
    <n v="24112902"/>
    <s v="Licitación pública"/>
    <n v="2"/>
    <n v="7"/>
    <n v="10"/>
    <n v="600000"/>
    <s v="UNIDAD"/>
    <s v="NO SOLICITADAS"/>
  </r>
  <r>
    <x v="11"/>
    <x v="34"/>
    <n v="10"/>
    <s v="OTROS MATERIALES Y SUMINISTROS"/>
    <s v="PEGANTE PL285"/>
    <n v="31201600"/>
    <s v="Licitación pública"/>
    <n v="2"/>
    <n v="7"/>
    <n v="5"/>
    <n v="425000"/>
    <s v="GALON"/>
    <s v="NO SOLICITADAS"/>
  </r>
  <r>
    <x v="11"/>
    <x v="34"/>
    <n v="10"/>
    <s v="OTROS MATERIALES Y SUMINISTROS"/>
    <s v="CARGADOR Y CABLE 120 / 220V REF 100480  "/>
    <n v="26111704"/>
    <s v="Licitación pública"/>
    <n v="2"/>
    <n v="7"/>
    <n v="2"/>
    <n v="1600000"/>
    <s v="UNIDAD"/>
    <s v="NO SOLICITADAS"/>
  </r>
  <r>
    <x v="11"/>
    <x v="35"/>
    <n v="10"/>
    <s v="MANTENIMIENTO DE BIENES INMUEBLES"/>
    <s v="MANTENIMIENTO DE CENTRO DE ENTRENAMIENTO ACUÁTICO (PISCINA) VF 2018"/>
    <n v="91111602"/>
    <s v="Mínima cuantía"/>
    <n v="1"/>
    <n v="3"/>
    <n v="1"/>
    <n v="6030600"/>
    <s v="GLOBAL"/>
    <s v="SI APROBADAS"/>
  </r>
  <r>
    <x v="11"/>
    <x v="35"/>
    <n v="10"/>
    <s v="MANTENIMIENTO DE BIENES INMUEBLES"/>
    <s v="MANTENIMIENTO PLANTAS PTAR  VF 2018"/>
    <n v="76121701"/>
    <s v="Mínima cuantía"/>
    <n v="1"/>
    <n v="3"/>
    <n v="1"/>
    <n v="5708301"/>
    <s v="GLOBAL"/>
    <s v="SI APROBADAS"/>
  </r>
  <r>
    <x v="11"/>
    <x v="35"/>
    <n v="10"/>
    <s v="MANTENIMIENTO DE BIENES INMUEBLES"/>
    <s v="MANTENIMIENTO PLANTAS PTAP VF 2018"/>
    <n v="76121702"/>
    <s v="Mínima cuantía"/>
    <n v="1"/>
    <n v="3"/>
    <n v="1"/>
    <n v="3724552"/>
    <s v="GLOBAL"/>
    <s v="SI APROBADAS"/>
  </r>
  <r>
    <x v="11"/>
    <x v="35"/>
    <n v="10"/>
    <s v="MANTENIMIENTO DE BIENES INMUEBLES"/>
    <s v="MANTENIMIENTO DE INSTALACIONES"/>
    <n v="72101507"/>
    <s v="Selección abreviada menor cuantía"/>
    <n v="3"/>
    <n v="6"/>
    <n v="1"/>
    <n v="105965684"/>
    <s v="GLOBAL"/>
    <s v="NO SOLICITADAS"/>
  </r>
  <r>
    <x v="11"/>
    <x v="35"/>
    <n v="10"/>
    <s v="MANTENIMIENTO DE BIENES INMUEBLES"/>
    <s v="MANTENIMIENTO DE CENTRO DE ENTRENAMIENTO ACUÁTICO (PISCINA)"/>
    <n v="91111602"/>
    <s v="Mínima cuantía"/>
    <n v="3"/>
    <n v="9"/>
    <n v="1"/>
    <n v="21950000"/>
    <s v="GLOBAL"/>
    <s v="NO SOLICITADAS"/>
  </r>
  <r>
    <x v="11"/>
    <x v="35"/>
    <n v="10"/>
    <s v="MANTENIMIENTO DE BIENES INMUEBLES"/>
    <s v="MANTENIMIENTO PLANTAS PTAR "/>
    <n v="76121701"/>
    <s v="Mínima cuantía"/>
    <n v="3"/>
    <n v="9"/>
    <n v="1"/>
    <n v="21530000"/>
    <s v="GLOBAL"/>
    <s v="NO SOLICITADAS"/>
  </r>
  <r>
    <x v="11"/>
    <x v="35"/>
    <n v="10"/>
    <s v="MANTENIMIENTO DE BIENES INMUEBLES"/>
    <s v="MANTENIMIENTO PLANTAS PTAP"/>
    <n v="76121702"/>
    <s v="Mínima cuantía"/>
    <n v="3"/>
    <n v="9"/>
    <n v="1"/>
    <n v="13000000"/>
    <s v="GLOBAL"/>
    <s v="NO SOLICITADAS"/>
  </r>
  <r>
    <x v="11"/>
    <x v="36"/>
    <n v="10"/>
    <s v="MANTENIMIENTO DE BIENES MUEBLES, EQUIPOS Y ENSERES"/>
    <s v="MANTENIMIENTO DE LAVADORAS "/>
    <n v="73152108"/>
    <s v="Mínima cuantía"/>
    <n v="3"/>
    <n v="4"/>
    <n v="1"/>
    <n v="6012352"/>
    <s v="GLOBAL"/>
    <s v="NO SOLICITADAS"/>
  </r>
  <r>
    <x v="11"/>
    <x v="36"/>
    <n v="10"/>
    <s v="MANTENIMIENTO DE BIENES MUEBLES, EQUIPOS Y ENSERES"/>
    <s v="MANTENIMIENTO DE LAVADORAS INDUSTRIALES "/>
    <n v="73152101"/>
    <s v="Mínima cuantía"/>
    <n v="3"/>
    <n v="4"/>
    <n v="1"/>
    <n v="977085"/>
    <s v="GLOBAL"/>
    <s v="NO SOLICITADAS"/>
  </r>
  <r>
    <x v="11"/>
    <x v="36"/>
    <n v="10"/>
    <s v="MANTENIMIENTO DE BIENES MUEBLES, EQUIPOS Y ENSERES"/>
    <s v="MANTENIMIENTO DE LAVADORA SECADORAS"/>
    <n v="73152108"/>
    <s v="Mínima cuantía"/>
    <n v="3"/>
    <n v="4"/>
    <n v="1"/>
    <n v="3081070"/>
    <s v="GLOBAL"/>
    <s v="NO SOLICITADAS"/>
  </r>
  <r>
    <x v="11"/>
    <x v="36"/>
    <n v="10"/>
    <s v="MANTENIMIENTO DE BIENES MUEBLES, EQUIPOS Y ENSERES"/>
    <s v="MANTENIMIENTO DE SECADORAS "/>
    <n v="73152108"/>
    <s v="Mínima cuantía"/>
    <n v="3"/>
    <n v="4"/>
    <n v="1"/>
    <n v="1321395"/>
    <s v="GLOBAL"/>
    <s v="NO SOLICITADAS"/>
  </r>
  <r>
    <x v="11"/>
    <x v="36"/>
    <n v="10"/>
    <s v="MANTENIMIENTO DE BIENES MUEBLES, EQUIPOS Y ENSERES"/>
    <s v="MANTENIMIENTO DE SECADORAS INDUSTRIALES "/>
    <n v="73152101"/>
    <s v="Mínima cuantía"/>
    <n v="3"/>
    <n v="4"/>
    <n v="1"/>
    <n v="1477556"/>
    <s v="GLOBAL"/>
    <s v="NO SOLICITADAS"/>
  </r>
  <r>
    <x v="11"/>
    <x v="36"/>
    <n v="10"/>
    <s v="MANTENIMIENTO DE BIENES MUEBLES, EQUIPOS Y ENSERES"/>
    <s v="MANTENIMIENTO DE ESTUFAS"/>
    <n v="73152106"/>
    <s v="Mínima cuantía"/>
    <n v="3"/>
    <n v="4"/>
    <n v="1"/>
    <n v="1052000"/>
    <s v="GLOBAL"/>
    <s v="NO SOLICITADAS"/>
  </r>
  <r>
    <x v="11"/>
    <x v="36"/>
    <n v="10"/>
    <s v="MANTENIMIENTO DE BIENES MUEBLES, EQUIPOS Y ENSERES"/>
    <s v="MANTENIMIENTO DE BASCULAS DE CASINO Y RANCHO DE TROPA"/>
    <n v="73152109"/>
    <s v="Mínima cuantía"/>
    <n v="3"/>
    <n v="4"/>
    <n v="1"/>
    <n v="605688"/>
    <s v="GLOBAL"/>
    <s v="NO SOLICITADAS"/>
  </r>
  <r>
    <x v="11"/>
    <x v="36"/>
    <n v="10"/>
    <s v="MANTENIMIENTO DE BIENES MUEBLES, EQUIPOS Y ENSERES"/>
    <s v="MANTENIMIENTO DE FILTROS DE AGUA CASINO Y RANCHO DE TROPA"/>
    <n v="73152108"/>
    <s v="Mínima cuantía"/>
    <n v="3"/>
    <n v="4"/>
    <n v="1"/>
    <n v="817694"/>
    <s v="GLOBAL"/>
    <s v="NO SOLICITADAS"/>
  </r>
  <r>
    <x v="11"/>
    <x v="36"/>
    <n v="10"/>
    <s v="MANTENIMIENTO DE BIENES MUEBLES, EQUIPOS Y ENSERES"/>
    <s v="MANTENIMIENTO DE EXTRACTORES"/>
    <n v="73152108"/>
    <s v="Mínima cuantía"/>
    <n v="3"/>
    <n v="4"/>
    <n v="1"/>
    <n v="1523759"/>
    <s v="GLOBAL"/>
    <s v="NO SOLICITADAS"/>
  </r>
  <r>
    <x v="11"/>
    <x v="36"/>
    <n v="10"/>
    <s v="MANTENIMIENTO DE BIENES MUEBLES, EQUIPOS Y ENSERES"/>
    <s v="MANTENIMIENTO DE MAQUINAS DE HACER HIELO"/>
    <n v="73152101"/>
    <s v="Mínima cuantía"/>
    <n v="3"/>
    <n v="4"/>
    <n v="1"/>
    <n v="758699"/>
    <s v="GLOBAL"/>
    <s v="NO SOLICITADAS"/>
  </r>
  <r>
    <x v="11"/>
    <x v="36"/>
    <n v="10"/>
    <s v="MANTENIMIENTO DE BIENES MUEBLES, EQUIPOS Y ENSERES"/>
    <s v="MANTENIMIENTO CUARTOS FRIOS RANCHO, CASINOS Y CUARTO FRIO"/>
    <n v="73152101"/>
    <s v="Mínima cuantía"/>
    <n v="3"/>
    <n v="4"/>
    <n v="1"/>
    <n v="4321318"/>
    <s v="GLOBAL"/>
    <s v="NO SOLICITADAS"/>
  </r>
  <r>
    <x v="11"/>
    <x v="36"/>
    <n v="10"/>
    <s v="MANTENIMIENTO DE BIENES MUEBLES, EQUIPOS Y ENSERES"/>
    <s v="MANTENIMIENTO DE RED DE GAS"/>
    <n v="73152108"/>
    <s v="Mínima cuantía"/>
    <n v="3"/>
    <n v="4"/>
    <n v="1"/>
    <n v="878229"/>
    <s v="GLOBAL"/>
    <s v="NO SOLICITADAS"/>
  </r>
  <r>
    <x v="11"/>
    <x v="36"/>
    <n v="10"/>
    <s v="MANTENIMIENTO DE BIENES MUEBLES, EQUIPOS Y ENSERES"/>
    <s v="MANTENIMIENTO CAMPANA EXTRACTORA"/>
    <n v="73152108"/>
    <s v="Mínima cuantía"/>
    <n v="3"/>
    <n v="4"/>
    <n v="1"/>
    <n v="1277029"/>
    <s v="GLOBAL"/>
    <s v="NO SOLICITADAS"/>
  </r>
  <r>
    <x v="11"/>
    <x v="36"/>
    <n v="10"/>
    <s v="MANTENIMIENTO DE BIENES MUEBLES, EQUIPOS Y ENSERES"/>
    <s v="MANTENIMIENTO DE EQUIPOS DE PANADERIA"/>
    <n v="73152101"/>
    <s v="Mínima cuantía"/>
    <n v="3"/>
    <n v="4"/>
    <n v="1"/>
    <n v="1110928"/>
    <s v="GLOBAL"/>
    <s v="NO SOLICITADAS"/>
  </r>
  <r>
    <x v="11"/>
    <x v="36"/>
    <n v="10"/>
    <s v="MANTENIMIENTO DE BIENES MUEBLES, EQUIPOS Y ENSERES"/>
    <s v="MANTENIMIENTO AUTOSERVICIO BAÑO MARIA"/>
    <n v="73152108"/>
    <s v="Mínima cuantía"/>
    <n v="3"/>
    <n v="4"/>
    <n v="1"/>
    <n v="884592"/>
    <s v="GLOBAL"/>
    <s v="NO SOLICITADAS"/>
  </r>
  <r>
    <x v="11"/>
    <x v="36"/>
    <n v="10"/>
    <s v="MANTENIMIENTO DE BIENES MUEBLES, EQUIPOS Y ENSERES"/>
    <s v="MANTENIMIENTO LICUADORA"/>
    <n v="73152101"/>
    <s v="Mínima cuantía"/>
    <n v="3"/>
    <n v="4"/>
    <n v="1"/>
    <n v="731578"/>
    <s v="GLOBAL"/>
    <s v="NO SOLICITADAS"/>
  </r>
  <r>
    <x v="11"/>
    <x v="36"/>
    <n v="10"/>
    <s v="MANTENIMIENTO DE BIENES MUEBLES, EQUIPOS Y ENSERES"/>
    <s v="MANTENIMIENTO BATIDORA"/>
    <n v="73152101"/>
    <s v="Mínima cuantía"/>
    <n v="3"/>
    <n v="4"/>
    <n v="1"/>
    <n v="758030"/>
    <s v="GLOBAL"/>
    <s v="NO SOLICITADAS"/>
  </r>
  <r>
    <x v="11"/>
    <x v="36"/>
    <n v="10"/>
    <s v="MANTENIMIENTO DE BIENES MUEBLES, EQUIPOS Y ENSERES"/>
    <s v="MANTENIMIENTO TAJADOR INDUSTRIAL"/>
    <n v="73152101"/>
    <s v="Mínima cuantía"/>
    <n v="3"/>
    <n v="4"/>
    <n v="1"/>
    <n v="612048"/>
    <s v="GLOBAL"/>
    <s v="NO SOLICITADAS"/>
  </r>
  <r>
    <x v="11"/>
    <x v="36"/>
    <n v="10"/>
    <s v="MANTENIMIENTO DE BIENES MUEBLES, EQUIPOS Y ENSERES"/>
    <s v="MANTENIMIENTO Y CALIBRACIÓN BALANZA 200 KG"/>
    <n v="73152109"/>
    <s v="Mínima cuantía"/>
    <n v="3"/>
    <n v="4"/>
    <n v="1"/>
    <n v="1937160"/>
    <s v="GLOBAL"/>
    <s v="NO SOLICITADAS"/>
  </r>
  <r>
    <x v="11"/>
    <x v="36"/>
    <n v="10"/>
    <s v="MANTENIMIENTO DE BIENES MUEBLES, EQUIPOS Y ENSERES"/>
    <s v="MANTENIMIENTO NEVERAS"/>
    <n v="73152108"/>
    <s v="Mínima cuantía"/>
    <n v="3"/>
    <n v="4"/>
    <n v="1"/>
    <n v="4219004"/>
    <s v="GLOBAL"/>
    <s v="NO SOLICITADAS"/>
  </r>
  <r>
    <x v="11"/>
    <x v="36"/>
    <n v="10"/>
    <s v="MANTENIMIENTO DE BIENES MUEBLES, EQUIPOS Y ENSERES"/>
    <s v="MANTENIMIENTO DE UPS "/>
    <n v="72154066"/>
    <s v="Mínima cuantía"/>
    <n v="3"/>
    <n v="4"/>
    <n v="1"/>
    <n v="6922500"/>
    <s v="GLOBAL"/>
    <s v="NO SOLICITADAS"/>
  </r>
  <r>
    <x v="11"/>
    <x v="36"/>
    <n v="10"/>
    <s v="MANTENIMIENTO DE BIENES MUEBLES, EQUIPOS Y ENSERES"/>
    <s v="MANTENIMIENTO PREVENTIVO, CORRECTIVO E IMPREVISTO DE HIDRAULIC POWER UNIT AME 0444 S/N 1308110601"/>
    <n v="72154501"/>
    <s v="Licitación pública"/>
    <n v="2"/>
    <n v="7"/>
    <n v="1"/>
    <n v="3200000"/>
    <s v="GLOBAL"/>
    <s v="NO SOLICITADAS"/>
  </r>
  <r>
    <x v="11"/>
    <x v="36"/>
    <n v="10"/>
    <s v="MANTENIMIENTO DE BIENES MUEBLES, EQUIPOS Y ENSERES"/>
    <s v="MANTENIMIENTO PREVENTIVO, CORRECTIVO E IMPREVISTO DE HIDROLAVADORA AME-0009 S/N 11158"/>
    <n v="72154501"/>
    <s v="Licitación pública"/>
    <n v="2"/>
    <n v="7"/>
    <n v="1"/>
    <n v="3200000"/>
    <s v="GLOBAL"/>
    <s v="NO SOLICITADAS"/>
  </r>
  <r>
    <x v="11"/>
    <x v="36"/>
    <n v="10"/>
    <s v="MANTENIMIENTO DE BIENES MUEBLES, EQUIPOS Y ENSERES"/>
    <s v="MANTENIMIENTO PREVENTIVO, CORRECTIVO E IMPREVISTO DE MAXILITE AMD 1532 S/N 599MXL11"/>
    <n v="72154501"/>
    <s v="Licitación pública"/>
    <n v="2"/>
    <n v="7"/>
    <n v="1"/>
    <n v="2800000"/>
    <s v="GLOBAL"/>
    <s v="NO SOLICITADAS"/>
  </r>
  <r>
    <x v="11"/>
    <x v="36"/>
    <n v="10"/>
    <s v="MANTENIMIENTO DE BIENES MUEBLES, EQUIPOS Y ENSERES"/>
    <s v="MANTENIMIENTO PREVENTIVO, CORRECTIVO E IMPREVISTO DE COMPRESOR DE TORNILLO TME-3242"/>
    <n v="72154501"/>
    <s v="Licitación pública"/>
    <n v="2"/>
    <n v="7"/>
    <n v="1"/>
    <n v="2800000"/>
    <s v="GLOBAL"/>
    <s v="NO SOLICITADAS"/>
  </r>
  <r>
    <x v="11"/>
    <x v="36"/>
    <n v="10"/>
    <s v="MANTENIMIENTO DE BIENES MUEBLES, EQUIPOS Y ENSERES"/>
    <s v="MANTENIMIENTO PREVENTIVO, CORRECTIVO E IMPREVISTO DE GPU-600 TME 1371"/>
    <n v="72154300"/>
    <s v="Licitación pública"/>
    <n v="2"/>
    <n v="7"/>
    <n v="1"/>
    <n v="2800000"/>
    <s v="GLOBAL"/>
    <s v="NO SOLICITADAS"/>
  </r>
  <r>
    <x v="11"/>
    <x v="36"/>
    <n v="10"/>
    <s v="MANTENIMIENTO DE BIENES MUEBLES, EQUIPOS Y ENSERES"/>
    <s v="MANTENIMIENTO PREVENTIVO, CORRECTIVO E IMPREVISTO DE PUENTE GRÚA SX TME 2928"/>
    <n v="72154502"/>
    <s v="Licitación pública"/>
    <n v="2"/>
    <n v="7"/>
    <n v="1"/>
    <n v="6000000"/>
    <s v="GLOBAL"/>
    <s v="NO SOLICITADAS"/>
  </r>
  <r>
    <x v="11"/>
    <x v="36"/>
    <n v="10"/>
    <s v="MANTENIMIENTO DE BIENES MUEBLES, EQUIPOS Y ENSERES"/>
    <s v="MANTENIMIENTO PREVENTIVO, CORRECTIVO E IMPREVISTO DE VENTILADOR INDUSTRIAL TME-1917 S/N OT-01291-006"/>
    <n v="72154501"/>
    <s v="Licitación pública"/>
    <n v="2"/>
    <n v="7"/>
    <n v="1"/>
    <n v="2800000"/>
    <s v="GLOBAL"/>
    <s v="NO SOLICITADAS"/>
  </r>
  <r>
    <x v="11"/>
    <x v="36"/>
    <n v="10"/>
    <s v="MANTENIMIENTO DE BIENES MUEBLES, EQUIPOS Y ENSERES"/>
    <s v="MANTENIMIENTO PREVENTIVO, CORRECTIVO E IMPREVISTO DE VENTILADOR INDUSTRIAL TME-1916 S/N OT-01291-007"/>
    <n v="72154501"/>
    <s v="Licitación pública"/>
    <n v="2"/>
    <n v="7"/>
    <n v="1"/>
    <n v="2800000"/>
    <s v="GLOBAL"/>
    <s v="NO SOLICITADAS"/>
  </r>
  <r>
    <x v="11"/>
    <x v="36"/>
    <n v="10"/>
    <s v="MANTENIMIENTO DE BIENES MUEBLES, EQUIPOS Y ENSERES"/>
    <s v="MANTENIMIENTO PREVENTIVO, CORRECTIVO E IMPREVISTO DE BARRA DE ARRASTRE C-208 ANI-1242 S/N 20H29AP002"/>
    <n v="72154501"/>
    <s v="Licitación pública"/>
    <n v="2"/>
    <n v="7"/>
    <n v="1"/>
    <n v="1200000"/>
    <s v="GLOBAL"/>
    <s v="NO SOLICITADAS"/>
  </r>
  <r>
    <x v="11"/>
    <x v="36"/>
    <n v="10"/>
    <s v="MANTENIMIENTO DE BIENES MUEBLES, EQUIPOS Y ENSERES"/>
    <s v="MANTENIMIENTO PREVENTIVO, CORRECTIVO E IMPREVISTO DE ELEVADOR ANH 1844"/>
    <n v="72154501"/>
    <s v="Licitación pública"/>
    <n v="2"/>
    <n v="7"/>
    <n v="1"/>
    <n v="3200000"/>
    <s v="GLOBAL"/>
    <s v="NO SOLICITADAS"/>
  </r>
  <r>
    <x v="11"/>
    <x v="36"/>
    <n v="10"/>
    <s v="MANTENIMIENTO DE BIENES MUEBLES, EQUIPOS Y ENSERES"/>
    <s v="MANTENIMIENTO PREVENTIVO, CORRECTIVO E IMPREVISTO DE ENGINE COMPRESOR WASHER ANB-0008"/>
    <n v="72154501"/>
    <s v="Licitación pública"/>
    <n v="2"/>
    <n v="7"/>
    <n v="1"/>
    <n v="3200000"/>
    <s v="GLOBAL"/>
    <s v="NO SOLICITADAS"/>
  </r>
  <r>
    <x v="11"/>
    <x v="36"/>
    <n v="10"/>
    <s v="MANTENIMIENTO DE BIENES MUEBLES, EQUIPOS Y ENSERES"/>
    <s v="MANTENIMIENTO PREVENTIVO, CORRECTIVO E IMPREVISTO DE ESCALERA HIDRÁULICA ANH-0566 S/N BAB11606"/>
    <n v="72154501"/>
    <s v="Licitación pública"/>
    <n v="2"/>
    <n v="7"/>
    <n v="1"/>
    <n v="3200000"/>
    <s v="GLOBAL"/>
    <s v="NO SOLICITADAS"/>
  </r>
  <r>
    <x v="11"/>
    <x v="36"/>
    <n v="10"/>
    <s v="MANTENIMIENTO DE BIENES MUEBLES, EQUIPOS Y ENSERES"/>
    <s v="MANTENIMIENTO PREVENTIVO, CORRECTIVO E IMPREVISTO DE MANTENANCE PLATFORM ADJUST ANH-0560"/>
    <n v="72154501"/>
    <s v="Licitación pública"/>
    <n v="2"/>
    <n v="7"/>
    <n v="1"/>
    <n v="2800000"/>
    <s v="GLOBAL"/>
    <s v="NO SOLICITADAS"/>
  </r>
  <r>
    <x v="11"/>
    <x v="36"/>
    <n v="10"/>
    <s v="MANTENIMIENTO DE BIENES MUEBLES, EQUIPOS Y ENSERES"/>
    <s v="MANTENIMIENTO PREVENTIVO, CORRECTIVO E IMPREVISTO DE MANTENANCE PLATFORM B-4 ANH-0556"/>
    <n v="72154501"/>
    <s v="Licitación pública"/>
    <n v="2"/>
    <n v="7"/>
    <n v="1"/>
    <n v="2800000"/>
    <s v="GLOBAL"/>
    <s v="NO SOLICITADAS"/>
  </r>
  <r>
    <x v="11"/>
    <x v="36"/>
    <n v="10"/>
    <s v="MANTENIMIENTO DE BIENES MUEBLES, EQUIPOS Y ENSERES"/>
    <s v="MANTENIMIENTO PREVENTIVO, CORRECTIVO E IMPREVISTO DE MANTENANCE PLATFORM B-4 ANH-0557"/>
    <n v="72154501"/>
    <s v="Licitación pública"/>
    <n v="2"/>
    <n v="7"/>
    <n v="1"/>
    <n v="2800000"/>
    <s v="GLOBAL"/>
    <s v="NO SOLICITADAS"/>
  </r>
  <r>
    <x v="11"/>
    <x v="36"/>
    <n v="10"/>
    <s v="MANTENIMIENTO DE BIENES MUEBLES, EQUIPOS Y ENSERES"/>
    <s v="MANTENIMIENTO PREVENTIVO, CORRECTIVO E IMPREVISTO DE MANTENANCE PLATFORM B-5 ANH-0558"/>
    <n v="72154501"/>
    <s v="Licitación pública"/>
    <n v="2"/>
    <n v="7"/>
    <n v="1"/>
    <n v="2800000"/>
    <s v="GLOBAL"/>
    <s v="NO SOLICITADAS"/>
  </r>
  <r>
    <x v="11"/>
    <x v="36"/>
    <n v="10"/>
    <s v="MANTENIMIENTO DE BIENES MUEBLES, EQUIPOS Y ENSERES"/>
    <s v="MANTENIMIENTO PREVENTIVO, CORRECTIVO E IMPREVISTO DE MANTENANCE PLATFORM B-5 ANH-0559"/>
    <n v="72154501"/>
    <s v="Licitación pública"/>
    <n v="2"/>
    <n v="7"/>
    <n v="1"/>
    <n v="2800000"/>
    <s v="GLOBAL"/>
    <s v="NO SOLICITADAS"/>
  </r>
  <r>
    <x v="11"/>
    <x v="36"/>
    <n v="10"/>
    <s v="MANTENIMIENTO DE BIENES MUEBLES, EQUIPOS Y ENSERES"/>
    <s v="MANTENIMIENTO PREVENTIVO, CORRECTIVO E IMPREVISTO DE NITROGEN CART BOSTER ANI-0816"/>
    <n v="72154501"/>
    <s v="Licitación pública"/>
    <n v="2"/>
    <n v="7"/>
    <n v="1"/>
    <n v="2800000"/>
    <s v="GLOBAL"/>
    <s v="NO SOLICITADAS"/>
  </r>
  <r>
    <x v="11"/>
    <x v="36"/>
    <n v="10"/>
    <s v="MANTENIMIENTO DE BIENES MUEBLES, EQUIPOS Y ENSERES"/>
    <s v="MANTENIMIENTO PREVENTIVO, CORRECTIVO E IMPREVISTO DE OXIGEN CART BOSTER ANI-0726"/>
    <n v="72154501"/>
    <s v="Licitación pública"/>
    <n v="2"/>
    <n v="7"/>
    <n v="1"/>
    <n v="2800000"/>
    <s v="GLOBAL"/>
    <s v="NO SOLICITADAS"/>
  </r>
  <r>
    <x v="11"/>
    <x v="36"/>
    <n v="10"/>
    <s v="MANTENIMIENTO DE BIENES MUEBLES, EQUIPOS Y ENSERES"/>
    <s v="MANTENIMIENTO PREVENTIVO, CORRECTIVO E IMPREVISTO DE ESCALERA HIDRÁULICA ANH-0561"/>
    <n v="72154501"/>
    <s v="Licitación pública"/>
    <n v="2"/>
    <n v="7"/>
    <n v="1"/>
    <n v="2800000"/>
    <s v="GLOBAL"/>
    <s v="NO SOLICITADAS"/>
  </r>
  <r>
    <x v="11"/>
    <x v="36"/>
    <n v="10"/>
    <s v="MANTENIMIENTO DE BIENES MUEBLES, EQUIPOS Y ENSERES"/>
    <s v="MANTENIMIENTO PREVENTIVO, CORRECTIVO E IMPREVISTO DE JACK HYDRAULIC 12 TON ANH-1854 S/N 3874130601&quot;"/>
    <n v="72154501"/>
    <s v="Licitación pública"/>
    <n v="2"/>
    <n v="7"/>
    <n v="1"/>
    <n v="2800000"/>
    <s v="GLOBAL"/>
    <s v="NO SOLICITADAS"/>
  </r>
  <r>
    <x v="11"/>
    <x v="36"/>
    <n v="10"/>
    <s v="MANTENIMIENTO DE BIENES MUEBLES, EQUIPOS Y ENSERES"/>
    <s v="MANTENIMIENTO PREVENTIVO, CORRECTIVO E IMPREVISTO DE JACK HYDRAULIC 12 TON ANH-1855 S/N 3874130602&quot;"/>
    <n v="72154501"/>
    <s v="Licitación pública"/>
    <n v="2"/>
    <n v="7"/>
    <n v="1"/>
    <n v="2800000"/>
    <s v="GLOBAL"/>
    <s v="NO SOLICITADAS"/>
  </r>
  <r>
    <x v="11"/>
    <x v="36"/>
    <n v="10"/>
    <s v="MANTENIMIENTO DE BIENES MUEBLES, EQUIPOS Y ENSERES"/>
    <s v="MANTENIMIENTO PREVENTIVO, CORRECTIVO E IMPREVISTO DE JACK HYDRAULIC 5 TON ANH-1850 S/N 1963130501&quot;"/>
    <n v="72154501"/>
    <s v="Licitación pública"/>
    <n v="2"/>
    <n v="7"/>
    <n v="1"/>
    <n v="2800000"/>
    <s v="GLOBAL"/>
    <s v="NO SOLICITADAS"/>
  </r>
  <r>
    <x v="11"/>
    <x v="36"/>
    <n v="10"/>
    <s v="MANTENIMIENTO DE BIENES MUEBLES, EQUIPOS Y ENSERES"/>
    <s v="MANTENIMIENTO PREVENTIVO, CORRECTIVO E IMPREVISTO DE JACK HYDRAULIC 5 TON ANH-1851 S/N 3866130601&quot;"/>
    <n v="72154501"/>
    <s v="Licitación pública"/>
    <n v="2"/>
    <n v="7"/>
    <n v="1"/>
    <n v="2800000"/>
    <s v="GLOBAL"/>
    <s v="NO SOLICITADAS"/>
  </r>
  <r>
    <x v="11"/>
    <x v="36"/>
    <n v="10"/>
    <s v="MANTENIMIENTO DE BIENES MUEBLES, EQUIPOS Y ENSERES"/>
    <s v="MANTENIMIENTO PREVENTIVO, CORRECTIVO E IMPREVISTO DE JACK HYDRAULIC 5 TON ANH-1853 S/N 3869130601"/>
    <n v="72154501"/>
    <s v="Licitación pública"/>
    <n v="2"/>
    <n v="7"/>
    <n v="1"/>
    <n v="2800000"/>
    <s v="GLOBAL"/>
    <s v="NO SOLICITADAS"/>
  </r>
  <r>
    <x v="11"/>
    <x v="36"/>
    <n v="10"/>
    <s v="MANTENIMIENTO DE BIENES MUEBLES, EQUIPOS Y ENSERES"/>
    <s v="MANTENIMIENTO PREVENTIVO, CORRECTIVO E IMPREVISTO DE JACK HYDRAULIC 5 TON - TWO STAGE ANH-1852&quot; S/N 3866130602"/>
    <n v="72154501"/>
    <s v="Licitación pública"/>
    <n v="2"/>
    <n v="7"/>
    <n v="1"/>
    <n v="2800000"/>
    <s v="GLOBAL"/>
    <s v="NO SOLICITADAS"/>
  </r>
  <r>
    <x v="11"/>
    <x v="36"/>
    <n v="10"/>
    <s v="MANTENIMIENTO DE BIENES MUEBLES, EQUIPOS Y ENSERES"/>
    <s v="MANTENIMIENTO PREVENTIVO, CORRECTIVO E IMPREVISTO DE JACK AXLE HYDRAULIC 12 TON ANH-1856 S/N 872130615"/>
    <n v="72154501"/>
    <s v="Licitación pública"/>
    <n v="2"/>
    <n v="7"/>
    <n v="1"/>
    <n v="2800000"/>
    <s v="GLOBAL"/>
    <s v="NO SOLICITADAS"/>
  </r>
  <r>
    <x v="11"/>
    <x v="36"/>
    <n v="10"/>
    <s v="MANTENIMIENTO DE BIENES MUEBLES, EQUIPOS Y ENSERES"/>
    <s v="MANTENIMIENTO PREVENTIVO, CORRECTIVO E IMPREVISTO DE &quot;STAND TAIL ANI-0688&quot; S/N 2686130501&quot;"/>
    <n v="72154501"/>
    <s v="Licitación pública"/>
    <n v="2"/>
    <n v="7"/>
    <n v="1"/>
    <n v="1200000"/>
    <s v="GLOBAL"/>
    <s v="NO SOLICITADAS"/>
  </r>
  <r>
    <x v="11"/>
    <x v="36"/>
    <n v="10"/>
    <s v="MANTENIMIENTO DE BIENES MUEBLES, EQUIPOS Y ENSERES"/>
    <s v="MANTENIMIENTO PREVENTIVO, CORRECTIVO E IMPREVISTO DE LEVANTA BOMBAS MECÁNICO ANH-1423"/>
    <n v="72154501"/>
    <s v="Licitación pública"/>
    <n v="2"/>
    <n v="7"/>
    <n v="1"/>
    <n v="2000000"/>
    <s v="GLOBAL"/>
    <s v="NO SOLICITADAS"/>
  </r>
  <r>
    <x v="11"/>
    <x v="37"/>
    <n v="10"/>
    <s v="MANTENIMIENTO DE VÍAS, ESTRUCTURAS Y REDES"/>
    <s v="MANTENIMIENTO REDES DE AGUAS LLUVIAS VF 2018"/>
    <n v="70171701"/>
    <s v="Mínima cuantía"/>
    <n v="1"/>
    <n v="3"/>
    <n v="1"/>
    <n v="1844138"/>
    <s v="GLOBAL"/>
    <s v="SI APROBADAS"/>
  </r>
  <r>
    <x v="11"/>
    <x v="37"/>
    <n v="10"/>
    <s v="MANTENIMIENTO DE VÍAS, ESTRUCTURAS Y REDES"/>
    <s v="MANTENIMIENTO REDES DE AGUAS LLUVIAS"/>
    <n v="70171701"/>
    <s v="Mínima cuantía"/>
    <n v="3"/>
    <n v="9"/>
    <n v="1"/>
    <n v="5200000"/>
    <s v="GLOBAL"/>
    <s v="NO SOLICITADAS"/>
  </r>
  <r>
    <x v="11"/>
    <x v="38"/>
    <n v="10"/>
    <s v="MANTENIMIENTO EQUIPO COMUNICACIÓN Y COMPUTACIÓN"/>
    <s v="MANTENIMIENTO DE IMPRESORAS, COMPUTADORES, ESCANER Y SERVIDORES"/>
    <n v="72154066"/>
    <s v="Mínima cuantía"/>
    <n v="3"/>
    <n v="4"/>
    <n v="1"/>
    <n v="14590500"/>
    <s v="GLOBAL"/>
    <s v="NO SOLICITADAS"/>
  </r>
  <r>
    <x v="11"/>
    <x v="39"/>
    <n v="10"/>
    <s v="MANTENIMIENTO EQUIPO DE NAVEGACION Y TRANSPORTE"/>
    <s v="MANTENIMIENTO Y REPARACIONES PARQUE AUTOMOTOR VF 2018"/>
    <n v="78181507"/>
    <s v="Mínima cuantía"/>
    <n v="1"/>
    <n v="3"/>
    <n v="1"/>
    <n v="17380295"/>
    <s v="GLOBAL"/>
    <s v="SI APROBADAS"/>
  </r>
  <r>
    <x v="11"/>
    <x v="39"/>
    <n v="10"/>
    <s v="MANTENIMIENTO EQUIPO DE NAVEGACION Y TRANSPORTE"/>
    <s v="MANTENIMIENTO Y REPARACIONES PARQUE AUTOMOTOR "/>
    <n v="78181507"/>
    <s v="Mínima cuantía"/>
    <n v="1"/>
    <n v="10"/>
    <n v="1"/>
    <n v="64523506"/>
    <s v="GLOBAL"/>
    <s v="NO SOLICITADAS"/>
  </r>
  <r>
    <x v="11"/>
    <x v="39"/>
    <n v="10"/>
    <s v="MANTENIMIENTO EQUIPO DE NAVEGACION Y TRANSPORTE"/>
    <s v="MANTENIMIENTO PREVENTIVO, CORRECTIVO E IMPREVISTO DE MONTACARGAS AMD 1532"/>
    <n v="78181500"/>
    <s v="Licitación pública"/>
    <n v="2"/>
    <n v="7"/>
    <n v="1"/>
    <n v="4400000"/>
    <s v="GLOBAL"/>
    <s v="NO SOLICITADAS"/>
  </r>
  <r>
    <x v="11"/>
    <x v="39"/>
    <n v="10"/>
    <s v="MANTENIMIENTO EQUIPO DE NAVEGACION Y TRANSPORTE"/>
    <s v="MANTENIMIENTO PREVENTIVO, CORRECTIVO E IMPREVISTO DE MONTACARGAS TELETRUK AMD 0997"/>
    <n v="78181500"/>
    <s v="Licitación pública"/>
    <n v="2"/>
    <n v="7"/>
    <n v="1"/>
    <n v="5000000"/>
    <s v="GLOBAL"/>
    <s v="NO SOLICITADAS"/>
  </r>
  <r>
    <x v="11"/>
    <x v="39"/>
    <n v="10"/>
    <s v="MANTENIMIENTO EQUIPO DE NAVEGACION Y TRANSPORTE"/>
    <s v="MANTENIMIENTO PREVENTIVO, CORRECTIVO E IMPREVISTO DE REMOLCADOR TIGER AMD-0567 S/N 192364"/>
    <n v="78181500"/>
    <s v="Licitación pública"/>
    <n v="2"/>
    <n v="7"/>
    <n v="1"/>
    <n v="4000000"/>
    <s v="GLOBAL"/>
    <s v="NO SOLICITADAS"/>
  </r>
  <r>
    <x v="11"/>
    <x v="39"/>
    <n v="10"/>
    <s v="MANTENIMIENTO EQUIPO DE NAVEGACION Y TRANSPORTE"/>
    <s v="MANTENIMIENTO PREVENTIVO, CORRECTIVO E IMPREVISTO DE TRACTOR VALTRA AMD 0541"/>
    <n v="78181500"/>
    <s v="Licitación pública"/>
    <n v="2"/>
    <n v="7"/>
    <n v="1"/>
    <n v="4000000"/>
    <s v="GLOBAL"/>
    <s v="NO SOLICITADAS"/>
  </r>
  <r>
    <x v="11"/>
    <x v="39"/>
    <n v="10"/>
    <s v="MANTENIMIENTO EQUIPO DE NAVEGACION Y TRANSPORTE"/>
    <s v="MANTENIMIENTO PREVENTIVO, CORRECTIVO E IMPREVISTO DE VEHÍCULO GATOR 6*4 AMD 0995"/>
    <n v="78181500"/>
    <s v="Licitación pública"/>
    <n v="2"/>
    <n v="7"/>
    <n v="1"/>
    <n v="5000000"/>
    <s v="GLOBAL"/>
    <s v="NO SOLICITADAS"/>
  </r>
  <r>
    <x v="11"/>
    <x v="39"/>
    <n v="10"/>
    <s v="MANTENIMIENTO EQUIPO DE NAVEGACION Y TRANSPORTE"/>
    <s v="MANTENIMIENTO PREVENTIVO, CORRECTIVO E IMPREVISTO DE VEHÍCULO GATOR 6*4 AMD 0996"/>
    <n v="78181500"/>
    <s v="Licitación pública"/>
    <n v="2"/>
    <n v="7"/>
    <n v="1"/>
    <n v="5000000"/>
    <s v="GLOBAL"/>
    <s v="NO SOLICITADAS"/>
  </r>
  <r>
    <x v="11"/>
    <x v="39"/>
    <n v="10"/>
    <s v="MANTENIMIENTO EQUIPO DE NAVEGACION Y TRANSPORTE"/>
    <s v="MANTENIMIENTO PREVENTIVO, CORRECTIVO E IMPREVISTO DE VEHÍCULO LEVANTA BOMBAS MJ-1 S/N AMD-1019 131844-3141050-70-13-001"/>
    <n v="72154501"/>
    <s v="Licitación pública"/>
    <n v="2"/>
    <n v="7"/>
    <n v="1"/>
    <n v="4000000"/>
    <s v="GLOBAL"/>
    <s v="NO SOLICITADAS"/>
  </r>
  <r>
    <x v="11"/>
    <x v="40"/>
    <n v="16"/>
    <s v="MANTENIMIENTO Y MEJORAMIENTO DE VIVIENDA Y ALOJAMIENTO"/>
    <s v="MANTENIMIENTO ALOJAMIENTO MILITAR"/>
    <n v="72101507"/>
    <s v="Selección abreviada menor cuantía"/>
    <n v="4"/>
    <n v="3"/>
    <n v="1"/>
    <n v="88800000"/>
    <s v="GLOBAL"/>
    <s v="NO SOLICITADAS"/>
  </r>
  <r>
    <x v="11"/>
    <x v="41"/>
    <n v="10"/>
    <s v="SERVICIO DE ASEO"/>
    <s v="SERVICIO DE ASEO GAAMA VF 2018"/>
    <n v="76111501"/>
    <s v="Mínima cuantía"/>
    <n v="1"/>
    <n v="3"/>
    <n v="1"/>
    <n v="17915467"/>
    <s v="GLOBAL"/>
    <s v="SI APROBADAS"/>
  </r>
  <r>
    <x v="11"/>
    <x v="41"/>
    <n v="10"/>
    <s v="SERVICIO DE ASEO"/>
    <s v="SERVICIO DE ASEO PARA EL ESM VF 2018"/>
    <n v="76111501"/>
    <s v="Mínima cuantía"/>
    <n v="1"/>
    <n v="3"/>
    <n v="1"/>
    <n v="3172649"/>
    <s v="GLOBAL"/>
    <s v="SI APROBADAS"/>
  </r>
  <r>
    <x v="11"/>
    <x v="41"/>
    <n v="10"/>
    <s v="SERVICIO DE ASEO"/>
    <s v="SERVICIO DE ASEO INSTALACIONES GAAMA "/>
    <n v="76111501"/>
    <s v="Seléccion abreviada - acuerdo marco"/>
    <n v="3"/>
    <n v="9"/>
    <n v="1"/>
    <n v="35100000"/>
    <s v="GLOBAL"/>
    <s v="NO SOLICITADAS"/>
  </r>
  <r>
    <x v="11"/>
    <x v="41"/>
    <n v="10"/>
    <s v="SERVICIO DE ASEO"/>
    <s v="SERVICIO DE ASEO ESTABLECIMIENTO SANIDAD MILITAR"/>
    <n v="76111501"/>
    <s v="Seléccion abreviada - acuerdo marco"/>
    <n v="3"/>
    <n v="9"/>
    <n v="1"/>
    <n v="10000000"/>
    <s v="GLOBAL"/>
    <s v="NO SOLICITADAS"/>
  </r>
  <r>
    <x v="11"/>
    <x v="42"/>
    <n v="10"/>
    <s v="ADMINISTRACION OPERACIÓN Y MANTENIMIENTO DE PLANTAS DE ENERGIA"/>
    <s v="MANTENIMIENTO PLANTAS DE ENERGÍA 2018"/>
    <n v="72151514"/>
    <s v="Mínima cuantía"/>
    <n v="1"/>
    <n v="3"/>
    <n v="1"/>
    <n v="9134067"/>
    <s v="GLOBAL"/>
    <s v="SI APROBADAS"/>
  </r>
  <r>
    <x v="11"/>
    <x v="42"/>
    <n v="10"/>
    <s v="ADMINISTRACION OPERACIÓN Y MANTENIMIENTO DE PLANTAS DE ENERGIA"/>
    <s v="MANTENIMIENTO PLANTA ENERGÍA (MTTO A SUBESTACIONES)"/>
    <n v="72151514"/>
    <s v="Mínima cuantía"/>
    <n v="3"/>
    <n v="9"/>
    <n v="1"/>
    <n v="24815933"/>
    <s v="GLOBAL"/>
    <s v="NO SOLICITADAS"/>
  </r>
  <r>
    <x v="11"/>
    <x v="42"/>
    <n v="10"/>
    <s v="ADMINISTRACION OPERACIÓN Y MANTENIMIENTO DE PLANTAS DE ENERGIA"/>
    <s v="MANTENIMIENTO PREVENTIVO, CORRECTIVO E IMPREVISTO DE PLANTA AUXILIAR DC AMD 0213"/>
    <n v="83101800"/>
    <s v="Licitación pública"/>
    <n v="2"/>
    <n v="7"/>
    <n v="1"/>
    <n v="4400000"/>
    <s v="GLOBAL"/>
    <s v="NO SOLICITADAS"/>
  </r>
  <r>
    <x v="11"/>
    <x v="42"/>
    <n v="10"/>
    <s v="ADMINISTRACION OPERACIÓN Y MANTENIMIENTO DE PLANTAS DE ENERGIA"/>
    <s v="MANTENIMIENTO PREVENTIVO, CORRECTIVO E IMPREVISTO DE PLANTA AUXILIAR DC AMD 0214"/>
    <n v="83101800"/>
    <s v="Licitación pública"/>
    <n v="2"/>
    <n v="7"/>
    <n v="1"/>
    <n v="4400000"/>
    <s v="GLOBAL"/>
    <s v="NO SOLICITADAS"/>
  </r>
  <r>
    <x v="11"/>
    <x v="42"/>
    <n v="10"/>
    <s v="ADMINISTRACION OPERACIÓN Y MANTENIMIENTO DE PLANTAS DE ENERGIA"/>
    <s v="MANTENIMIENTO PREVENTIVO, CORRECTIVO E IMPREVISTO DE PLANTA PORTÁTIL AMD 0256"/>
    <n v="83101800"/>
    <s v="Licitación pública"/>
    <n v="2"/>
    <n v="7"/>
    <n v="1"/>
    <n v="4400000"/>
    <s v="GLOBAL"/>
    <s v="NO SOLICITADAS"/>
  </r>
  <r>
    <x v="11"/>
    <x v="102"/>
    <n v="10"/>
    <s v="MANTENIMIENTO DE OTROS BIENES"/>
    <s v="TRACTOR CORTA MALEZA VF 2018"/>
    <n v="78181507"/>
    <s v="Mínima cuantía"/>
    <n v="1"/>
    <n v="3"/>
    <n v="1"/>
    <n v="707537"/>
    <s v="GLOBAL"/>
    <s v="SI APROBADAS"/>
  </r>
  <r>
    <x v="11"/>
    <x v="102"/>
    <n v="10"/>
    <s v="MANTENIMIENTO DE OTROS BIENES"/>
    <s v="MANTENIMIENTO POZO PROFUNDO"/>
    <n v="70171707"/>
    <s v="Mínima cuantía"/>
    <n v="2"/>
    <n v="9"/>
    <n v="1"/>
    <n v="14000000"/>
    <s v="GLOBAL"/>
    <s v="NO SOLICITADAS"/>
  </r>
  <r>
    <x v="11"/>
    <x v="46"/>
    <n v="10"/>
    <s v="ACUEDUCTO ALCANTARILLADO Y ASEO"/>
    <s v="SERVICIO ACUEDUCTO, ALCANTARILLADO Y ASEO"/>
    <n v="83111500"/>
    <n v="0"/>
    <n v="0"/>
    <n v="0"/>
    <n v="1"/>
    <n v="1000000"/>
    <s v="GLOBAL"/>
    <s v="NO SOLICITADAS"/>
  </r>
  <r>
    <x v="11"/>
    <x v="47"/>
    <n v="10"/>
    <s v="ENERGIA"/>
    <s v="SERVICIO DE ENERGIA "/>
    <n v="83101800"/>
    <n v="0"/>
    <n v="0"/>
    <n v="0"/>
    <n v="1"/>
    <n v="600000000"/>
    <s v="GLOBAL"/>
    <s v="NO SOLICITADAS"/>
  </r>
  <r>
    <x v="11"/>
    <x v="48"/>
    <n v="10"/>
    <s v="TELÉFONO, FAX Y OTROS"/>
    <s v="TELEFONIA "/>
    <n v="83111500"/>
    <n v="0"/>
    <n v="0"/>
    <n v="0"/>
    <n v="1"/>
    <n v="3300000"/>
    <s v="GLOBAL"/>
    <s v="NO SOLICITADAS"/>
  </r>
  <r>
    <x v="11"/>
    <x v="49"/>
    <n v="10"/>
    <s v="OTROS SERVICIOS PÚBLICOS"/>
    <s v="SUMINISTRO GAS PROPANO VF 2018"/>
    <n v="15111501"/>
    <s v="Mínima cuantía"/>
    <n v="1"/>
    <n v="3"/>
    <n v="1"/>
    <n v="11727771"/>
    <s v="GLOBAL"/>
    <s v="SI APROBADAS"/>
  </r>
  <r>
    <x v="11"/>
    <x v="49"/>
    <n v="10"/>
    <s v="OTROS SERVICIOS PÚBLICOS"/>
    <s v="SUMINISTRO GAS PROPANO (PIPETAS)"/>
    <n v="15111501"/>
    <s v="Mínima cuantía"/>
    <n v="2"/>
    <n v="9"/>
    <n v="1"/>
    <n v="36450000"/>
    <s v="GLOBAL"/>
    <s v="NO SOLICITADAS"/>
  </r>
  <r>
    <x v="11"/>
    <x v="50"/>
    <n v="10"/>
    <s v="VIATICOS Y GASTOS DE VIAJE AL INTERIOR"/>
    <s v="VIATICOS COMISIONES OPERATIVAS"/>
    <n v="90121500"/>
    <n v="0"/>
    <n v="1"/>
    <n v="1"/>
    <n v="1"/>
    <n v="75000000"/>
    <s v="GLOBAL"/>
    <s v="NO SOLICITADAS"/>
  </r>
  <r>
    <x v="11"/>
    <x v="51"/>
    <n v="10"/>
    <s v="MATERIAL VETERINARIO"/>
    <s v="VITAMINIZACION CALCIO X 240 ML"/>
    <n v="42121604"/>
    <s v="Mínima cuantía"/>
    <n v="3"/>
    <n v="3"/>
    <n v="12"/>
    <n v="384000"/>
    <s v="UNIDAD"/>
    <s v="NO SOLICITADAS"/>
  </r>
  <r>
    <x v="11"/>
    <x v="51"/>
    <n v="10"/>
    <s v="MATERIAL VETERINARIO"/>
    <s v="JABON ASUNTOL"/>
    <n v="53131608"/>
    <s v="Mínima cuantía"/>
    <n v="3"/>
    <n v="3"/>
    <n v="24"/>
    <n v="240000"/>
    <s v="UNIDAD"/>
    <s v="NO SOLICITADAS"/>
  </r>
  <r>
    <x v="11"/>
    <x v="51"/>
    <n v="10"/>
    <s v="MATERIAL VETERINARIO"/>
    <s v="CHAMPU POR LITRO"/>
    <n v="53131628"/>
    <s v="Mínima cuantía"/>
    <n v="3"/>
    <n v="3"/>
    <n v="12"/>
    <n v="540000"/>
    <s v="LITRO"/>
    <s v="NO SOLICITADAS"/>
  </r>
  <r>
    <x v="11"/>
    <x v="51"/>
    <n v="10"/>
    <s v="MATERIAL VETERINARIO"/>
    <s v="BAXIDIM DESINFECTANTE X120ML"/>
    <n v="10111305"/>
    <s v="Mínima cuantía"/>
    <n v="3"/>
    <n v="3"/>
    <n v="6"/>
    <n v="210000"/>
    <s v="UNIDAD"/>
    <s v="NO SOLICITADAS"/>
  </r>
  <r>
    <x v="11"/>
    <x v="51"/>
    <n v="10"/>
    <s v="MATERIAL VETERINARIO"/>
    <s v="VACUNA HEXAVALENTE"/>
    <n v="10111305"/>
    <s v="Mínima cuantía"/>
    <n v="3"/>
    <n v="3"/>
    <n v="6"/>
    <n v="360000"/>
    <s v="UNIDAD"/>
    <s v="NO SOLICITADAS"/>
  </r>
  <r>
    <x v="11"/>
    <x v="51"/>
    <n v="10"/>
    <s v="MATERIAL VETERINARIO"/>
    <s v="LORSBAN PLAGUICIDA X LITRO"/>
    <n v="10191509"/>
    <s v="Mínima cuantía"/>
    <n v="3"/>
    <n v="3"/>
    <n v="4"/>
    <n v="240000"/>
    <s v="LITRO"/>
    <s v="NO SOLICITADAS"/>
  </r>
  <r>
    <x v="11"/>
    <x v="51"/>
    <n v="10"/>
    <s v="MATERIAL VETERINARIO"/>
    <s v="CIPERMETRINA GARRAPATICIDA X LITRO"/>
    <n v="10191509"/>
    <s v="Mínima cuantía"/>
    <n v="3"/>
    <n v="3"/>
    <n v="4"/>
    <n v="240000"/>
    <s v="LITRO"/>
    <s v="NO SOLICITADAS"/>
  </r>
  <r>
    <x v="11"/>
    <x v="52"/>
    <n v="10"/>
    <s v="SOSTENIMIENTO DE SEMOVIENTES"/>
    <s v="TRADILLA CUERO NEGRO"/>
    <n v="10131604"/>
    <s v="Mínima cuantía"/>
    <n v="3"/>
    <n v="3"/>
    <n v="6"/>
    <n v="360000"/>
    <s v="UNIDAD"/>
    <s v="NO SOLICITADAS"/>
  </r>
  <r>
    <x v="11"/>
    <x v="52"/>
    <n v="10"/>
    <s v="SOSTENIMIENTO DE SEMOVIENTES"/>
    <s v="TRADILLA EN LONA NEGRAS 1.5 MT"/>
    <n v="10131604"/>
    <s v="Mínima cuantía"/>
    <n v="3"/>
    <n v="3"/>
    <n v="12"/>
    <n v="540000"/>
    <s v="UNIDAD"/>
    <s v="NO SOLICITADAS"/>
  </r>
  <r>
    <x v="11"/>
    <x v="52"/>
    <n v="10"/>
    <s v="SOSTENIMIENTO DE SEMOVIENTES"/>
    <s v="TRADILLA ESLINGA PLAN 5 MT"/>
    <n v="24101611"/>
    <s v="Mínima cuantía"/>
    <n v="3"/>
    <n v="3"/>
    <n v="2"/>
    <n v="90000"/>
    <s v="UNIDAD"/>
    <s v="NO SOLICITADAS"/>
  </r>
  <r>
    <x v="11"/>
    <x v="52"/>
    <n v="10"/>
    <s v="SOSTENIMIENTO DE SEMOVIENTES"/>
    <s v="CADENA ESLABON SOLDADO CON MOSQUETON EN CADA EXTREMO"/>
    <n v="31151607"/>
    <s v="Mínima cuantía"/>
    <n v="3"/>
    <n v="3"/>
    <n v="6"/>
    <n v="288000"/>
    <s v="UNIDAD"/>
    <s v="NO SOLICITADAS"/>
  </r>
  <r>
    <x v="11"/>
    <x v="53"/>
    <n v="10"/>
    <s v="OTROS PARA EL SOSTENIMIENTO DE SEMOVIENTES"/>
    <s v="CHALECOS ESPECIALES"/>
    <n v="46181507"/>
    <s v="Mínima cuantía"/>
    <n v="3"/>
    <n v="3"/>
    <n v="6"/>
    <n v="780000"/>
    <s v="UNIDAD"/>
    <s v="NO SOLICITADAS"/>
  </r>
  <r>
    <x v="11"/>
    <x v="53"/>
    <n v="10"/>
    <s v="OTROS PARA EL SOSTENIMIENTO DE SEMOVIENTES"/>
    <s v="CEPILLOS PLASTICOS PARA BAÑO"/>
    <n v="47131608"/>
    <s v="Mínima cuantía"/>
    <n v="3"/>
    <n v="3"/>
    <n v="12"/>
    <n v="144000"/>
    <s v="UNIDAD"/>
    <s v="NO SOLICITADAS"/>
  </r>
  <r>
    <x v="11"/>
    <x v="53"/>
    <n v="10"/>
    <s v="OTROS PARA EL SOSTENIMIENTO DE SEMOVIENTES"/>
    <s v="ZAPATOS CANINOS ( CAJA X 4 ZAPATILLAS) "/>
    <n v="53111605"/>
    <s v="Mínima cuantía"/>
    <n v="3"/>
    <n v="3"/>
    <n v="24"/>
    <n v="960000"/>
    <s v="UNIDAD"/>
    <s v="NO SOLICITADAS"/>
  </r>
  <r>
    <x v="11"/>
    <x v="53"/>
    <n v="10"/>
    <s v="OTROS PARA EL SOSTENIMIENTO DE SEMOVIENTES"/>
    <s v="COMEDERO INOXIDABLE PESADO"/>
    <n v="10111304"/>
    <s v="Mínima cuantía"/>
    <n v="3"/>
    <n v="3"/>
    <n v="14"/>
    <n v="700000"/>
    <s v="UNIDAD"/>
    <s v="NO SOLICITADAS"/>
  </r>
  <r>
    <x v="11"/>
    <x v="53"/>
    <n v="10"/>
    <s v="OTROS PARA EL SOSTENIMIENTO DE SEMOVIENTES"/>
    <s v="BOLSAS ZIPLOT TAMAÑO HOJA CARTA PAQUETE POR CIEN"/>
    <n v="24111503"/>
    <s v="Mínima cuantía"/>
    <n v="3"/>
    <n v="3"/>
    <n v="2"/>
    <n v="50000"/>
    <s v="UNIDAD"/>
    <s v="NO SOLICITADAS"/>
  </r>
  <r>
    <x v="11"/>
    <x v="53"/>
    <n v="10"/>
    <s v="OTROS PARA EL SOSTENIMIENTO DE SEMOVIENTES"/>
    <s v="GUANTES DE PLASTICO DELGADOS PAQUETE X 100"/>
    <n v="42132202"/>
    <s v="Mínima cuantía"/>
    <n v="3"/>
    <n v="3"/>
    <n v="3"/>
    <n v="21000"/>
    <s v="UNIDAD"/>
    <s v="NO SOLICITADAS"/>
  </r>
  <r>
    <x v="11"/>
    <x v="53"/>
    <n v="10"/>
    <s v="OTROS PARA EL SOSTENIMIENTO DE SEMOVIENTES"/>
    <s v="TARROS RECOLECTORES DE MUESTRAS"/>
    <n v="42141606"/>
    <s v="Mínima cuantía"/>
    <n v="3"/>
    <n v="3"/>
    <n v="60"/>
    <n v="120000"/>
    <s v="UNIDAD"/>
    <s v="NO SOLICITADAS"/>
  </r>
  <r>
    <x v="11"/>
    <x v="53"/>
    <n v="10"/>
    <s v="OTROS PARA EL SOSTENIMIENTO DE SEMOVIENTES"/>
    <s v="GUACAL GRANDE"/>
    <n v="10131602"/>
    <s v="Mínima cuantía"/>
    <n v="3"/>
    <n v="3"/>
    <n v="1"/>
    <n v="700000"/>
    <s v="UNIDAD"/>
    <s v="NO SOLICITADAS"/>
  </r>
  <r>
    <x v="11"/>
    <x v="56"/>
    <n v="10"/>
    <s v="SERVICIOS DE BIENESTAR SOCIAL"/>
    <s v="EXAMENES MEDICOS SALUD OCUPACIONAL PERDONAL CIVIL Y UN PERSONAL MILITAR"/>
    <n v="85121502"/>
    <n v="0"/>
    <n v="1"/>
    <n v="11"/>
    <n v="1"/>
    <n v="8136000"/>
    <s v="GLOBAL"/>
    <s v="NO SOLICITADAS"/>
  </r>
  <r>
    <x v="11"/>
    <x v="58"/>
    <n v="10"/>
    <s v="OTROS GASTOS POR ADQUISICION DE SERVICIOS"/>
    <s v="SERVICIO DE ELIMINACION DE RESIDUOS VF 2018"/>
    <n v="76121901"/>
    <s v="Mínima cuantía"/>
    <n v="1"/>
    <n v="3"/>
    <n v="1"/>
    <n v="581900"/>
    <s v="GLOBAL"/>
    <s v="SI APROBADAS"/>
  </r>
  <r>
    <x v="11"/>
    <x v="58"/>
    <n v="10"/>
    <s v="OTROS GASTOS POR ADQUISICION DE SERVICIOS"/>
    <s v="MUESTREO DE AGUA RESIDUAL VF 2018"/>
    <n v="77121707"/>
    <s v="Mínima cuantía"/>
    <n v="1"/>
    <n v="3"/>
    <n v="1"/>
    <n v="634800"/>
    <s v="GLOBAL"/>
    <s v="SI APROBADAS"/>
  </r>
  <r>
    <x v="11"/>
    <x v="58"/>
    <n v="10"/>
    <s v="OTROS GASTOS POR ADQUISICION DE SERVICIOS"/>
    <s v="MUESTREOS DE AGUA POTABLE VF 2018"/>
    <n v="77121701"/>
    <s v="Mínima cuantía"/>
    <n v="1"/>
    <n v="3"/>
    <n v="1"/>
    <n v="4233613"/>
    <s v="GLOBAL"/>
    <s v="SI APROBADAS"/>
  </r>
  <r>
    <x v="11"/>
    <x v="58"/>
    <n v="10"/>
    <s v="OTROS GASTOS POR ADQUISICION DE SERVICIOS"/>
    <s v="MUESTREO AGUA PISCINA VF 2018"/>
    <n v="77121701"/>
    <s v="Mínima cuantía"/>
    <n v="1"/>
    <n v="3"/>
    <n v="1"/>
    <n v="1213780"/>
    <s v="GLOBAL"/>
    <s v="SI APROBADAS"/>
  </r>
  <r>
    <x v="11"/>
    <x v="58"/>
    <n v="10"/>
    <s v="OTROS GASTOS POR ADQUISICION DE SERVICIOS"/>
    <s v="CONSULTAS"/>
    <n v="70122005"/>
    <s v="Mínima cuantía"/>
    <n v="3"/>
    <n v="3"/>
    <n v="1"/>
    <n v="1800000"/>
    <s v="GLOBAL"/>
    <s v="NO SOLICITADAS"/>
  </r>
  <r>
    <x v="11"/>
    <x v="58"/>
    <n v="10"/>
    <s v="OTROS GASTOS POR ADQUISICION DE SERVICIOS"/>
    <s v="PROFILAXIS"/>
    <n v="70122002"/>
    <s v="Mínima cuantía"/>
    <n v="3"/>
    <n v="3"/>
    <n v="1"/>
    <n v="1080000"/>
    <s v="GLOBAL"/>
    <s v="NO SOLICITADAS"/>
  </r>
  <r>
    <x v="11"/>
    <x v="58"/>
    <n v="10"/>
    <s v="OTROS GASTOS POR ADQUISICION DE SERVICIOS"/>
    <s v="EXAMENES DE LABORATORIO"/>
    <n v="70122008"/>
    <s v="Mínima cuantía"/>
    <n v="3"/>
    <n v="3"/>
    <n v="1"/>
    <n v="2880000"/>
    <s v="GLOBAL"/>
    <s v="NO SOLICITADAS"/>
  </r>
  <r>
    <x v="11"/>
    <x v="58"/>
    <n v="10"/>
    <s v="OTROS GASTOS POR ADQUISICION DE SERVICIOS"/>
    <s v="VERMIFUMIGACION INTERNA"/>
    <n v="70122002"/>
    <s v="Mínima cuantía"/>
    <n v="3"/>
    <n v="3"/>
    <n v="1"/>
    <n v="1800000"/>
    <s v="GLOBAL"/>
    <s v="NO SOLICITADAS"/>
  </r>
  <r>
    <x v="11"/>
    <x v="58"/>
    <n v="10"/>
    <s v="OTROS GASTOS POR ADQUISICION DE SERVICIOS"/>
    <s v="VERMIFUMIGACION EXTERNA"/>
    <n v="70122002"/>
    <s v="Mínima cuantía"/>
    <n v="3"/>
    <n v="3"/>
    <n v="1"/>
    <n v="720000"/>
    <s v="GLOBAL"/>
    <s v="NO SOLICITADAS"/>
  </r>
  <r>
    <x v="11"/>
    <x v="58"/>
    <n v="10"/>
    <s v="OTROS GASTOS POR ADQUISICION DE SERVICIOS"/>
    <s v="SERVICIO DE URGENCIAS CANINOS"/>
    <n v="70122002"/>
    <s v="Mínima cuantía"/>
    <n v="3"/>
    <n v="3"/>
    <n v="1"/>
    <n v="1000000"/>
    <s v="GLOBAL"/>
    <s v="NO SOLICITADAS"/>
  </r>
  <r>
    <x v="11"/>
    <x v="58"/>
    <n v="10"/>
    <s v="OTROS GASTOS POR ADQUISICION DE SERVICIOS"/>
    <s v="MANTENIMIENTO Y RECARGA DE EXTINTORES "/>
    <n v="72101509"/>
    <s v="Mínima cuantía"/>
    <n v="3"/>
    <n v="4"/>
    <n v="1"/>
    <n v="19000000"/>
    <s v="GLOBAL"/>
    <s v="NO SOLICITADAS"/>
  </r>
  <r>
    <x v="11"/>
    <x v="58"/>
    <n v="10"/>
    <s v="OTROS GASTOS POR ADQUISICION DE SERVICIOS"/>
    <s v="CORRECCION FUGA DE AGUA CENTRO DE ENTRENAMIENTO ACUATICO"/>
    <n v="72153204"/>
    <s v="Mínima cuantía"/>
    <n v="2"/>
    <n v="3"/>
    <n v="1"/>
    <n v="17650000"/>
    <s v="GLOBAL"/>
    <s v="NO SOLICITADAS"/>
  </r>
  <r>
    <x v="11"/>
    <x v="58"/>
    <n v="10"/>
    <s v="OTROS GASTOS POR ADQUISICION DE SERVICIOS"/>
    <s v="MUESTREO DE AGUA RESIDUAL"/>
    <n v="77121707"/>
    <s v="Mínima cuantía"/>
    <n v="2"/>
    <n v="9"/>
    <n v="1"/>
    <n v="2000000"/>
    <s v="GLOBAL"/>
    <s v="NO SOLICITADAS"/>
  </r>
  <r>
    <x v="11"/>
    <x v="58"/>
    <n v="10"/>
    <s v="OTROS GASTOS POR ADQUISICION DE SERVICIOS"/>
    <s v="MUESTREO DE AGUA POTABLE"/>
    <n v="77121701"/>
    <s v="Mínima cuantía"/>
    <n v="2"/>
    <n v="9"/>
    <n v="1"/>
    <n v="13500000"/>
    <s v="GLOBAL"/>
    <s v="NO SOLICITADAS"/>
  </r>
  <r>
    <x v="11"/>
    <x v="58"/>
    <n v="10"/>
    <s v="OTROS GASTOS POR ADQUISICION DE SERVICIOS"/>
    <s v="MUESTREO AGUA CENTRO ENTRENAMIENTO ACUATICO"/>
    <n v="77121701"/>
    <s v="Mínima cuantía"/>
    <n v="2"/>
    <n v="9"/>
    <n v="1"/>
    <n v="5000000"/>
    <s v="GLOBAL"/>
    <s v="NO SOLICITADAS"/>
  </r>
  <r>
    <x v="11"/>
    <x v="58"/>
    <n v="10"/>
    <s v="OTROS GASTOS POR ADQUISICION DE SERVICIOS"/>
    <s v="SERVICIO DE ELIMINACION DE RESIDUOS"/>
    <n v="76121901"/>
    <s v="Mínima cuantía"/>
    <n v="3"/>
    <n v="9"/>
    <n v="1"/>
    <n v="1800000"/>
    <s v="GLOBAL"/>
    <s v="NO SOLICITADAS"/>
  </r>
  <r>
    <x v="11"/>
    <x v="58"/>
    <n v="10"/>
    <s v="OTROS GASTOS POR ADQUISICION DE SERVICIOS"/>
    <s v="SERVICIO DE INCINERACION DE RESIDUOS"/>
    <n v="76122201"/>
    <s v="Mínima cuantía"/>
    <n v="3"/>
    <n v="9"/>
    <n v="1"/>
    <n v="1800000"/>
    <s v="GLOBAL"/>
    <s v="NO SOLICITADAS"/>
  </r>
  <r>
    <x v="11"/>
    <x v="58"/>
    <n v="10"/>
    <s v="OTROS GASTOS POR ADQUISICION DE SERVICIOS"/>
    <s v="PERMISOS AMBIENTALES CORPOAMAZONIA"/>
    <n v="77101505"/>
    <s v="Mínima cuantía"/>
    <n v="3"/>
    <n v="9"/>
    <n v="1"/>
    <n v="4500000"/>
    <s v="GLOBAL"/>
    <s v="NO SOLICITADAS"/>
  </r>
  <r>
    <x v="12"/>
    <x v="0"/>
    <n v="10"/>
    <s v="PARTIDA ALIMENTACIÓN SOLDADOS"/>
    <s v="PARTIDA ALIMENTACIÓN SOLDADOS"/>
    <n v="0"/>
    <m/>
    <m/>
    <m/>
    <n v="1"/>
    <n v="7000000"/>
    <s v="GLOBAL"/>
    <s v="NO SOLICITADAS"/>
  </r>
  <r>
    <x v="12"/>
    <x v="2"/>
    <n v="10"/>
    <s v="IMPUESTO DE VEHICULOS"/>
    <s v="IMPUESTO VEHICULO CAMIONETA FORD"/>
    <n v="93151510"/>
    <s v="Solicitud de información a los Proveedores"/>
    <n v="4"/>
    <n v="1"/>
    <n v="1"/>
    <n v="140000"/>
    <s v="GLOBAL"/>
    <s v="NO SOLICITADAS"/>
  </r>
  <r>
    <x v="12"/>
    <x v="3"/>
    <n v="10"/>
    <s v="IMPUESTO PREDIAL"/>
    <s v="IMPUESTO PREDIAL"/>
    <n v="93151510"/>
    <s v="Solicitud de información a los Proveedores"/>
    <n v="4"/>
    <n v="1"/>
    <n v="1"/>
    <n v="14000000"/>
    <s v="GLOBAL"/>
    <s v="NO SOLICITADAS"/>
  </r>
  <r>
    <x v="12"/>
    <x v="7"/>
    <n v="10"/>
    <s v="HERRAMIENTAS"/>
    <s v="LLAVE  EXPANSIVA 8&quot;"/>
    <n v="27111707"/>
    <s v="Mínima cuantía"/>
    <n v="4"/>
    <n v="5"/>
    <n v="1"/>
    <n v="28900"/>
    <s v="UNIDAD"/>
    <s v="NO SOLICITADAS"/>
  </r>
  <r>
    <x v="12"/>
    <x v="7"/>
    <n v="10"/>
    <s v="HERRAMIENTAS"/>
    <s v="LLAVE  EXPANSIVA 12&quot;"/>
    <n v="27111707"/>
    <s v="Mínima cuantía"/>
    <n v="4"/>
    <n v="5"/>
    <n v="1"/>
    <n v="44900"/>
    <s v="UNIDAD"/>
    <s v="NO SOLICITADAS"/>
  </r>
  <r>
    <x v="12"/>
    <x v="7"/>
    <n v="10"/>
    <s v="HERRAMIENTAS"/>
    <s v="PINZAS VOLTIAMPERIMETRICAS"/>
    <n v="27112105"/>
    <s v="Mínima cuantía"/>
    <n v="4"/>
    <n v="5"/>
    <n v="1"/>
    <n v="99900"/>
    <s v="UNIDAD"/>
    <s v="NO SOLICITADAS"/>
  </r>
  <r>
    <x v="12"/>
    <x v="7"/>
    <n v="10"/>
    <s v="HERRAMIENTAS"/>
    <s v="NIVEL 12 PULGADAS"/>
    <n v="41113710"/>
    <s v="Mínima cuantía"/>
    <n v="4"/>
    <n v="5"/>
    <n v="1"/>
    <n v="7100"/>
    <s v="UNIDAD"/>
    <s v="NO SOLICITADAS"/>
  </r>
  <r>
    <x v="12"/>
    <x v="7"/>
    <n v="10"/>
    <s v="HERRAMIENTAS"/>
    <s v="EXTENSION TELESCOPICA IMANTADA 15LB "/>
    <n v="31211912"/>
    <s v="Selección abreviada menor cuantía"/>
    <n v="3"/>
    <n v="9"/>
    <n v="1"/>
    <n v="30000"/>
    <s v="GLOBAL"/>
    <s v="NO SOLICITADAS"/>
  </r>
  <r>
    <x v="12"/>
    <x v="7"/>
    <n v="10"/>
    <s v="HERRAMIENTAS"/>
    <s v="JUEGO DESTORNILLADORES PRECISIÓN 6 PIEZAS "/>
    <n v="27111728"/>
    <s v="Selección abreviada menor cuantía"/>
    <n v="3"/>
    <n v="9"/>
    <n v="1"/>
    <n v="50000"/>
    <s v="GLOBAL"/>
    <s v="NO SOLICITADAS"/>
  </r>
  <r>
    <x v="12"/>
    <x v="7"/>
    <n v="10"/>
    <s v="HERRAMIENTAS"/>
    <s v="JUEGO DE DESTORNILLADORES REF: SHDX80R"/>
    <n v="27111728"/>
    <s v="Selección abreviada menor cuantía"/>
    <n v="3"/>
    <n v="9"/>
    <n v="1"/>
    <n v="530000"/>
    <s v="GLOBAL"/>
    <s v="NO SOLICITADAS"/>
  </r>
  <r>
    <x v="12"/>
    <x v="7"/>
    <n v="10"/>
    <s v="HERRAMIENTAS"/>
    <s v="PISTOLA DE CALOR TERMOENCOGIBLE 2 TEMPERATURAS"/>
    <n v="27112717"/>
    <s v="Selección abreviada menor cuantía"/>
    <n v="3"/>
    <n v="9"/>
    <n v="1"/>
    <n v="90000"/>
    <s v="GLOBAL"/>
    <s v="NO SOLICITADAS"/>
  </r>
  <r>
    <x v="12"/>
    <x v="8"/>
    <n v="10"/>
    <s v="AUDIOVISUALES Y ACCESORIOS"/>
    <s v="MICROFONO"/>
    <n v="52161520"/>
    <s v="Mínima cuantía"/>
    <n v="5"/>
    <n v="3"/>
    <n v="1"/>
    <n v="90000"/>
    <s v="UNIDAD"/>
    <s v="NO SOLICITADAS"/>
  </r>
  <r>
    <x v="12"/>
    <x v="8"/>
    <n v="10"/>
    <s v="AUDIOVISUALES Y ACCESORIOS"/>
    <s v="AUDIFONO"/>
    <n v="52161554"/>
    <s v="Mínima cuantía"/>
    <n v="5"/>
    <n v="3"/>
    <n v="1"/>
    <n v="100000"/>
    <s v="UNIDAD"/>
    <s v="NO SOLICITADAS"/>
  </r>
  <r>
    <x v="12"/>
    <x v="10"/>
    <n v="10"/>
    <s v="EQUIPO DE CAFETERIA"/>
    <s v="CUARTO FRIO SIPS GACAR"/>
    <n v="24131503"/>
    <s v="Mínima cuantía"/>
    <n v="4"/>
    <n v="3"/>
    <n v="1"/>
    <n v="27169191"/>
    <s v="UNIDAD"/>
    <s v="NO SOLICITADAS"/>
  </r>
  <r>
    <x v="12"/>
    <x v="12"/>
    <n v="10"/>
    <s v="EQUIPO AGRICOLA"/>
    <s v="GUADAÑA"/>
    <n v="27112006"/>
    <s v="Mínima cuantía"/>
    <n v="4"/>
    <n v="5"/>
    <n v="2"/>
    <n v="1700000"/>
    <s v="UNIDAD"/>
    <s v="NO SOLICITADAS"/>
  </r>
  <r>
    <x v="12"/>
    <x v="12"/>
    <n v="10"/>
    <s v="EQUIPO AGRICOLA"/>
    <s v="CUCHILLA PARA GUADAÑA"/>
    <n v="27111517"/>
    <s v="Mínima cuantía"/>
    <n v="4"/>
    <n v="5"/>
    <n v="5"/>
    <n v="40000"/>
    <s v="UNIDAD"/>
    <s v="NO SOLICITADAS"/>
  </r>
  <r>
    <x v="12"/>
    <x v="13"/>
    <n v="10"/>
    <s v="MAQUINARIA INDUSTRIAL"/>
    <s v="SIERRA SIN FIN 9 PULGADAS"/>
    <n v="23101512"/>
    <s v="Mínima cuantía"/>
    <n v="4"/>
    <n v="5"/>
    <n v="1"/>
    <n v="549900"/>
    <s v="UNIDAD"/>
    <s v="NO SOLICITADAS"/>
  </r>
  <r>
    <x v="12"/>
    <x v="13"/>
    <n v="10"/>
    <s v="MAQUINARIA INDUSTRIAL"/>
    <s v="PULIDORA"/>
    <n v="22101619"/>
    <s v="Mínima cuantía"/>
    <n v="4"/>
    <n v="5"/>
    <n v="1"/>
    <n v="899900"/>
    <s v="UNIDAD"/>
    <s v="NO SOLICITADAS"/>
  </r>
  <r>
    <x v="12"/>
    <x v="13"/>
    <n v="10"/>
    <s v="MAQUINARIA INDUSTRIAL"/>
    <s v="TALADRO PERCUTOR"/>
    <n v="23101502"/>
    <s v="Mínima cuantía"/>
    <n v="4"/>
    <n v="5"/>
    <n v="1"/>
    <n v="474900"/>
    <s v="UNIDAD"/>
    <s v="NO SOLICITADAS"/>
  </r>
  <r>
    <x v="12"/>
    <x v="17"/>
    <n v="10"/>
    <s v="OTRAS COMPRAS DE EQUIPOS"/>
    <s v="AIRE ACONDICIONADO 5 TONELADAS CON ACCESORIOS"/>
    <n v="40101701"/>
    <s v="Mínima cuantía"/>
    <n v="5"/>
    <n v="3"/>
    <n v="3"/>
    <n v="16500000"/>
    <s v="UNIDAD"/>
    <s v="NO SOLICITADAS"/>
  </r>
  <r>
    <x v="12"/>
    <x v="17"/>
    <n v="10"/>
    <s v="OTRAS COMPRAS DE EQUIPOS"/>
    <s v="AIRE ACONDICIONADO 3 TONELADAS CON ACCESORIOS"/>
    <n v="40101701"/>
    <s v="Mínima cuantía"/>
    <n v="5"/>
    <n v="3"/>
    <n v="3"/>
    <n v="12000000"/>
    <s v="UNIDAD"/>
    <s v="NO SOLICITADAS"/>
  </r>
  <r>
    <x v="12"/>
    <x v="17"/>
    <n v="10"/>
    <s v="OTRAS COMPRAS DE EQUIPOS"/>
    <s v="AIRE ACONDICIONADO 18000 MINI  "/>
    <n v="40101701"/>
    <s v="Mínima cuantía"/>
    <n v="5"/>
    <n v="3"/>
    <n v="3"/>
    <n v="7500000"/>
    <s v="UNIDAD"/>
    <s v="NO SOLICITADAS"/>
  </r>
  <r>
    <x v="12"/>
    <x v="17"/>
    <n v="10"/>
    <s v="OTRAS COMPRAS DE EQUIPOS"/>
    <s v="VENTILADORES "/>
    <n v="40101604"/>
    <s v="Mínima cuantía"/>
    <n v="5"/>
    <n v="3"/>
    <n v="4"/>
    <n v="580000"/>
    <s v="UNIDAD"/>
    <s v="NO SOLICITADAS"/>
  </r>
  <r>
    <x v="12"/>
    <x v="17"/>
    <n v="10"/>
    <s v="OTRAS COMPRAS DE EQUIPOS"/>
    <s v="SISTEMA ALARMA DEPOSITO ARMAMENTO, ZONA DMINISTARTIVA, RADAR "/>
    <n v="46171604"/>
    <s v="Mínima cuantía"/>
    <n v="5"/>
    <n v="3"/>
    <n v="3"/>
    <n v="4200000"/>
    <s v="UNIDAD"/>
    <s v="NO SOLICITADAS"/>
  </r>
  <r>
    <x v="12"/>
    <x v="17"/>
    <n v="10"/>
    <s v="OTRAS COMPRAS DE EQUIPOS"/>
    <s v="AIRE ACONDICIONADO 12000 BTU CON ACCESORIOS "/>
    <n v="40101701"/>
    <s v="Mínima cuantía"/>
    <n v="4"/>
    <n v="3"/>
    <n v="4"/>
    <n v="9200000"/>
    <s v="UNIDAD"/>
    <s v="NO SOLICITADAS"/>
  </r>
  <r>
    <x v="12"/>
    <x v="17"/>
    <n v="10"/>
    <s v="OTRAS COMPRAS DE EQUIPOS"/>
    <s v="AIRE INVERTER  240000BTU 220V"/>
    <n v="40101701"/>
    <s v="Selección abreviada menor cuantía"/>
    <n v="3"/>
    <n v="9"/>
    <n v="2"/>
    <n v="5200000"/>
    <s v="GLOBAL"/>
    <s v="NO SOLICITADAS"/>
  </r>
  <r>
    <x v="12"/>
    <x v="17"/>
    <n v="10"/>
    <s v="OTRAS COMPRAS DE EQUIPOS"/>
    <s v=" AIRE ACONDICIONADO 5 TONELADAS"/>
    <n v="40101701"/>
    <s v="Selección abreviada menor cuantía"/>
    <n v="3"/>
    <n v="9"/>
    <n v="1"/>
    <n v="8000000"/>
    <s v="GLOBAL"/>
    <s v="NO SOLICITADAS"/>
  </r>
  <r>
    <x v="12"/>
    <x v="17"/>
    <n v="10"/>
    <s v="OTRAS COMPRAS DE EQUIPOS"/>
    <s v="ELETROBOMBA DE 2HP"/>
    <n v="40151500"/>
    <s v="Selección abreviada menor cuantía"/>
    <n v="3"/>
    <n v="9"/>
    <n v="2"/>
    <n v="2200000"/>
    <s v="GLOBAL"/>
    <s v="NO SOLICITADAS"/>
  </r>
  <r>
    <x v="12"/>
    <x v="65"/>
    <n v="10"/>
    <s v="EQUIPOS DE COMUNICACIONES"/>
    <s v="TELEFONO  ANALOGO INALAMBRICO"/>
    <n v="43191509"/>
    <s v="Mínima cuantía"/>
    <n v="5"/>
    <n v="3"/>
    <n v="2"/>
    <n v="160000"/>
    <s v="UNIDAD"/>
    <s v="NO SOLICITADAS"/>
  </r>
  <r>
    <x v="12"/>
    <x v="21"/>
    <n v="10"/>
    <s v="COMBUSTIBLES Y LUBRICANTES"/>
    <s v="ACEITE 3 EN 1"/>
    <n v="15121520"/>
    <s v="Mínima cuantía"/>
    <n v="4"/>
    <n v="5"/>
    <n v="5"/>
    <n v="85315"/>
    <s v="UNIDAD"/>
    <s v="NO SOLICITADAS"/>
  </r>
  <r>
    <x v="12"/>
    <x v="21"/>
    <n v="10"/>
    <s v="COMBUSTIBLES Y LUBRICANTES"/>
    <s v="ACPM"/>
    <n v="15101505"/>
    <s v="Mínima cuantía"/>
    <n v="4"/>
    <n v="7"/>
    <n v="1"/>
    <n v="45180650"/>
    <s v="GLOBAL"/>
    <s v="NO SOLICITADAS"/>
  </r>
  <r>
    <x v="12"/>
    <x v="21"/>
    <n v="10"/>
    <s v="COMBUSTIBLES Y LUBRICANTES"/>
    <s v="GASOLINA CORRIENTE"/>
    <n v="15101506"/>
    <s v="Mínima cuantía"/>
    <n v="4"/>
    <n v="7"/>
    <n v="1"/>
    <n v="10312200"/>
    <s v="GLOBAL"/>
    <s v="NO SOLICITADAS"/>
  </r>
  <r>
    <x v="12"/>
    <x v="21"/>
    <n v="10"/>
    <s v="COMBUSTIBLES Y LUBRICANTES"/>
    <s v="LIQUIDO REFRIGERANTE ANTIOXIDANTE PARA MOTORES"/>
    <n v="25174004"/>
    <s v="Mínima cuantía"/>
    <n v="4"/>
    <n v="5"/>
    <n v="10"/>
    <n v="550000"/>
    <s v="UNIDAD"/>
    <s v="NO SOLICITADAS"/>
  </r>
  <r>
    <x v="12"/>
    <x v="21"/>
    <n v="10"/>
    <s v="COMBUSTIBLES Y LUBRICANTES"/>
    <s v="PROTECTOR ANTIOXIDANTE Y ANTICORROSIVO 300ML"/>
    <n v="15121514"/>
    <s v="Mínima cuantía"/>
    <n v="4"/>
    <n v="5"/>
    <n v="20"/>
    <n v="400000"/>
    <s v="UNIDAD"/>
    <s v="NO SOLICITADAS"/>
  </r>
  <r>
    <x v="12"/>
    <x v="21"/>
    <n v="10"/>
    <s v="COMBUSTIBLES Y LUBRICANTES"/>
    <s v="ACPM VF- 2018"/>
    <n v="15101505"/>
    <s v="Mínima cuantía"/>
    <n v="1"/>
    <n v="3"/>
    <n v="1"/>
    <n v="18970000"/>
    <s v="GLOBAL"/>
    <s v="SI APROBADAS"/>
  </r>
  <r>
    <x v="12"/>
    <x v="21"/>
    <n v="10"/>
    <s v="COMBUSTIBLES Y LUBRICANTES"/>
    <s v="GASOLINA CORRIENTE  VF-2018"/>
    <n v="15101506"/>
    <s v="Mínima cuantía"/>
    <n v="1"/>
    <n v="3"/>
    <n v="1"/>
    <n v="4605300"/>
    <s v="GLOBAL"/>
    <s v="SI APROBADAS"/>
  </r>
  <r>
    <x v="12"/>
    <x v="21"/>
    <n v="10"/>
    <s v="COMBUSTIBLES Y LUBRICANTES"/>
    <s v="SPRAY LLANTAX (LIQUIDO PARA CUIDADO DE LLANTAS) X 500ML "/>
    <n v="15121901"/>
    <s v="Licitación pública"/>
    <n v="2"/>
    <n v="7"/>
    <n v="10"/>
    <n v="157500"/>
    <s v="UNIDAD"/>
    <s v="NO SOLICITADAS"/>
  </r>
  <r>
    <x v="12"/>
    <x v="21"/>
    <n v="10"/>
    <s v="COMBUSTIBLES Y LUBRICANTES"/>
    <s v="SPRAY WD-40 LUBRICANTE"/>
    <n v="15121514"/>
    <s v="Licitación pública"/>
    <n v="2"/>
    <n v="7"/>
    <n v="40"/>
    <n v="546000"/>
    <s v="UNIDAD"/>
    <s v="NO SOLICITADAS"/>
  </r>
  <r>
    <x v="12"/>
    <x v="21"/>
    <n v="10"/>
    <s v="COMBUSTIBLES Y LUBRICANTES"/>
    <s v="REFRIGERANTE RED CARE COOLING SYSTEM ADDITIVE; REFRIGERANTE COOLANT"/>
    <n v="25174004"/>
    <s v="Licitación pública"/>
    <n v="2"/>
    <n v="7"/>
    <n v="20"/>
    <n v="483000"/>
    <s v="GALON"/>
    <s v="NO SOLICITADAS"/>
  </r>
  <r>
    <x v="12"/>
    <x v="21"/>
    <n v="10"/>
    <s v="COMBUSTIBLES Y LUBRICANTES"/>
    <s v="LIQUIDO PARA FRENOS BOTELLA 900CC  DOT-5"/>
    <n v="15121509"/>
    <s v="Licitación pública"/>
    <n v="2"/>
    <n v="7"/>
    <n v="10"/>
    <n v="52500"/>
    <s v="UNIDAD"/>
    <s v="NO SOLICITADAS"/>
  </r>
  <r>
    <x v="12"/>
    <x v="21"/>
    <n v="10"/>
    <s v="COMBUSTIBLES Y LUBRICANTES"/>
    <s v=" TEXAMATIC FLUID (ACEITE PARA TRANSMISIONES AUTOMATICAS) X CUARTOS"/>
    <n v="12181601"/>
    <s v="Licitación pública"/>
    <n v="2"/>
    <n v="7"/>
    <n v="20"/>
    <n v="630000"/>
    <s v="UNIDAD"/>
    <s v="NO SOLICITADAS"/>
  </r>
  <r>
    <x v="12"/>
    <x v="21"/>
    <n v="10"/>
    <s v="COMBUSTIBLES Y LUBRICANTES"/>
    <s v="REGAL 68"/>
    <n v="12181601"/>
    <s v="Licitación pública"/>
    <n v="2"/>
    <n v="7"/>
    <n v="5"/>
    <n v="1312500"/>
    <s v="GALON"/>
    <s v="NO SOLICITADAS"/>
  </r>
  <r>
    <x v="12"/>
    <x v="21"/>
    <n v="10"/>
    <s v="COMBUSTIBLES Y LUBRICANTES"/>
    <s v="LPS 04216 SPRAY 292 GR"/>
    <n v="15121806"/>
    <s v="Licitación pública"/>
    <n v="2"/>
    <n v="7"/>
    <n v="15"/>
    <n v="346500"/>
    <s v="UNIDAD"/>
    <s v="NO SOLICITADAS"/>
  </r>
  <r>
    <x v="12"/>
    <x v="21"/>
    <n v="10"/>
    <s v="COMBUSTIBLES Y LUBRICANTES"/>
    <s v="PENETRANTE AFLOJADOR CRC 556"/>
    <n v="42281704"/>
    <s v="Licitación pública"/>
    <n v="2"/>
    <n v="7"/>
    <n v="10"/>
    <n v="231000"/>
    <s v="UNIDAD"/>
    <s v="NO SOLICITADAS"/>
  </r>
  <r>
    <x v="12"/>
    <x v="21"/>
    <n v="10"/>
    <s v="COMBUSTIBLES Y LUBRICANTES"/>
    <s v=" ANTICORROSIVO NEGRO  - ALTA TEMPERATURA SPRAY 350GR"/>
    <n v="15121800"/>
    <s v="Licitación pública"/>
    <n v="2"/>
    <n v="7"/>
    <n v="10"/>
    <n v="735000"/>
    <s v="UNIDAD"/>
    <s v="NO SOLICITADAS"/>
  </r>
  <r>
    <x v="12"/>
    <x v="21"/>
    <n v="10"/>
    <s v="COMBUSTIBLES Y LUBRICANTES"/>
    <s v="ACEITE CAPELLA"/>
    <n v="15121504"/>
    <s v="Licitación pública"/>
    <n v="2"/>
    <n v="7"/>
    <n v="2"/>
    <n v="210000"/>
    <s v="UNIDAD"/>
    <s v="NO SOLICITADAS"/>
  </r>
  <r>
    <x v="12"/>
    <x v="21"/>
    <n v="10"/>
    <s v="COMBUSTIBLES Y LUBRICANTES"/>
    <s v="WD40 (AEROSOL) 11  ONZ"/>
    <n v="15101506"/>
    <s v="Selección abreviada menor cuantía"/>
    <n v="3"/>
    <n v="9"/>
    <n v="15"/>
    <n v="525000"/>
    <s v="GLOBAL"/>
    <s v="NO SOLICITADAS"/>
  </r>
  <r>
    <x v="12"/>
    <x v="21"/>
    <n v="10"/>
    <s v="COMBUSTIBLES Y LUBRICANTES"/>
    <s v="GRASA MULTIPROPOSITO (PRESENTACION TUBOS)"/>
    <n v="15121902"/>
    <s v="Selección abreviada menor cuantía"/>
    <n v="3"/>
    <n v="9"/>
    <n v="5"/>
    <n v="170000"/>
    <s v="GLOBAL"/>
    <s v="NO SOLICITADAS"/>
  </r>
  <r>
    <x v="12"/>
    <x v="22"/>
    <n v="10"/>
    <s v="DOTACIONES"/>
    <s v="PROTECTOR AUDITIVO TIPO COPA PROFESIONAL"/>
    <n v="46181902"/>
    <s v="Selección abreviada menor cuantía"/>
    <n v="3"/>
    <n v="9"/>
    <n v="12"/>
    <n v="1044000"/>
    <s v="GLOBAL"/>
    <s v="NO SOLICITADAS"/>
  </r>
  <r>
    <x v="12"/>
    <x v="22"/>
    <n v="10"/>
    <s v="DOTACIONES"/>
    <s v="GUANTES NITRILO CAJA X 100 UNIDADES"/>
    <n v="46181504"/>
    <s v="Selección abreviada menor cuantía"/>
    <n v="3"/>
    <n v="9"/>
    <n v="15"/>
    <n v="1650000"/>
    <s v="GLOBAL"/>
    <s v="NO SOLICITADAS"/>
  </r>
  <r>
    <x v="12"/>
    <x v="22"/>
    <n v="10"/>
    <s v="DOTACIONES"/>
    <s v="GUANTES MAXIMO AGARRE GORILLA GRIP  "/>
    <n v="46181504"/>
    <s v="Selección abreviada menor cuantía"/>
    <n v="3"/>
    <n v="9"/>
    <n v="18"/>
    <n v="1080000"/>
    <s v="GLOBAL"/>
    <s v="NO SOLICITADAS"/>
  </r>
  <r>
    <x v="12"/>
    <x v="22"/>
    <n v="10"/>
    <s v="DOTACIONES"/>
    <s v="GUANTES PROTECCION MECANICA MULTIUSOS LIGERO  HYFLEX® 11-801"/>
    <n v="46181504"/>
    <s v="Selección abreviada menor cuantía"/>
    <n v="3"/>
    <n v="9"/>
    <n v="12"/>
    <n v="600000"/>
    <s v="GLOBAL"/>
    <s v="NO SOLICITADAS"/>
  </r>
  <r>
    <x v="12"/>
    <x v="22"/>
    <n v="10"/>
    <s v="DOTACIONES"/>
    <s v="TAPON OIDO 26DB REFLEX PROPACK X 100UND"/>
    <n v="46181901"/>
    <s v="Selección abreviada menor cuantía"/>
    <n v="3"/>
    <n v="9"/>
    <n v="1"/>
    <n v="130000"/>
    <s v="GLOBAL"/>
    <s v="NO SOLICITADAS"/>
  </r>
  <r>
    <x v="12"/>
    <x v="22"/>
    <n v="10"/>
    <s v="DOTACIONES"/>
    <s v="TAPABOCAS X 100 UNIDADES"/>
    <n v="46182000"/>
    <s v="Selección abreviada menor cuantía"/>
    <n v="3"/>
    <n v="9"/>
    <n v="2"/>
    <n v="50000"/>
    <s v="GLOBAL"/>
    <s v="NO SOLICITADAS"/>
  </r>
  <r>
    <x v="12"/>
    <x v="26"/>
    <n v="10"/>
    <s v="MATERIALES DE CONSTRUCCION"/>
    <s v="CINTA ANTIDESLIZANTE PARA PISO DE DOS PULGADAS  POR METRO"/>
    <n v="31201513"/>
    <s v="Mínima cuantía"/>
    <n v="5"/>
    <n v="3"/>
    <n v="50"/>
    <n v="478200"/>
    <s v="METRO"/>
    <s v="NO SOLICITADAS"/>
  </r>
  <r>
    <x v="12"/>
    <x v="26"/>
    <n v="10"/>
    <s v="MATERIALES DE CONSTRUCCION"/>
    <s v="MATERIALES DE CONSTRUCCION"/>
    <n v="30151900"/>
    <s v="Mínima cuantía"/>
    <n v="4"/>
    <n v="5"/>
    <n v="1"/>
    <n v="40000000"/>
    <s v="GLOBAL"/>
    <s v="NO SOLICITADAS"/>
  </r>
  <r>
    <x v="12"/>
    <x v="26"/>
    <n v="10"/>
    <s v="MATERIALES DE CONSTRUCCION"/>
    <s v="PINTURA VINILO TIPO I COLOR BLANCO"/>
    <n v="31211502"/>
    <s v="Selección abreviada menor cuantía"/>
    <n v="3"/>
    <n v="9"/>
    <n v="2"/>
    <n v="600000"/>
    <s v="GLOBAL"/>
    <s v="NO SOLICITADAS"/>
  </r>
  <r>
    <x v="12"/>
    <x v="26"/>
    <n v="10"/>
    <s v="MATERIALES DE CONSTRUCCION"/>
    <s v="PINTURA AMARILLA A BASE DE TINER "/>
    <n v="31211501"/>
    <s v="Selección abreviada menor cuantía"/>
    <n v="3"/>
    <n v="9"/>
    <n v="2"/>
    <n v="180000"/>
    <s v="GLOBAL"/>
    <s v="NO SOLICITADAS"/>
  </r>
  <r>
    <x v="12"/>
    <x v="26"/>
    <n v="10"/>
    <s v="MATERIALES DE CONSTRUCCION"/>
    <s v="PINTURA ANTICORROSIVA NEGRA"/>
    <n v="31211500"/>
    <s v="Selección abreviada menor cuantía"/>
    <n v="3"/>
    <n v="9"/>
    <n v="2"/>
    <n v="180000"/>
    <s v="GLOBAL"/>
    <s v="NO SOLICITADAS"/>
  </r>
  <r>
    <x v="12"/>
    <x v="26"/>
    <n v="10"/>
    <s v="MATERIALES DE CONSTRUCCION"/>
    <s v="PINTURA GRIS EPÓXICA PARA PISOS "/>
    <n v="31211500"/>
    <s v="Selección abreviada menor cuantía"/>
    <n v="3"/>
    <n v="9"/>
    <n v="6"/>
    <n v="660000"/>
    <s v="GLOBAL"/>
    <s v="NO SOLICITADAS"/>
  </r>
  <r>
    <x v="12"/>
    <x v="26"/>
    <n v="10"/>
    <s v="MATERIALES DE CONSTRUCCION"/>
    <s v="PINTURA BLANCA A BASE DE TINER "/>
    <n v="31211501"/>
    <s v="Selección abreviada menor cuantía"/>
    <n v="3"/>
    <n v="9"/>
    <n v="2"/>
    <n v="180000"/>
    <s v="GLOBAL"/>
    <s v="NO SOLICITADAS"/>
  </r>
  <r>
    <x v="12"/>
    <x v="26"/>
    <n v="10"/>
    <s v="MATERIALES DE CONSTRUCCION"/>
    <s v="PINTURA AMARILLA PARA TRAFICO ACRÍLICA "/>
    <n v="31211500"/>
    <s v="Selección abreviada menor cuantía"/>
    <n v="3"/>
    <n v="9"/>
    <n v="4"/>
    <n v="356000"/>
    <s v="GLOBAL"/>
    <s v="NO SOLICITADAS"/>
  </r>
  <r>
    <x v="12"/>
    <x v="26"/>
    <n v="10"/>
    <s v="MATERIALES DE CONSTRUCCION"/>
    <s v="PINTURA VERDE OLIVA A BASE DE TINER "/>
    <n v="31211501"/>
    <s v="Selección abreviada menor cuantía"/>
    <n v="3"/>
    <n v="9"/>
    <n v="3"/>
    <n v="270000"/>
    <s v="GLOBAL"/>
    <s v="NO SOLICITADAS"/>
  </r>
  <r>
    <x v="12"/>
    <x v="26"/>
    <n v="10"/>
    <s v="MATERIALES DE CONSTRUCCION"/>
    <s v="ANTICORROSIVO VERDE OLIVA"/>
    <n v="31211501"/>
    <s v="Selección abreviada menor cuantía"/>
    <n v="3"/>
    <n v="9"/>
    <n v="2"/>
    <n v="120000"/>
    <s v="GLOBAL"/>
    <s v="NO SOLICITADAS"/>
  </r>
  <r>
    <x v="12"/>
    <x v="28"/>
    <n v="10"/>
    <s v="MATERIALES REACTIVOS DE LABORATORIO Y QUÍMICOS"/>
    <s v="FREONES DE 410 X 30 LBS (CILINDRO)"/>
    <n v="24131513"/>
    <s v="Mínima cuantía"/>
    <n v="4"/>
    <n v="5"/>
    <n v="4"/>
    <n v="2520000"/>
    <s v="UNIDAD"/>
    <s v="NO SOLICITADAS"/>
  </r>
  <r>
    <x v="12"/>
    <x v="28"/>
    <n v="10"/>
    <s v="MATERIALES REACTIVOS DE LABORATORIO Y QUÍMICOS"/>
    <s v="ALCOHOL ISOPROPILICO 1 CANECA"/>
    <n v="12352104"/>
    <s v="Licitación pública"/>
    <n v="2"/>
    <n v="7"/>
    <n v="50"/>
    <n v="3307500"/>
    <s v="GALON"/>
    <s v="NO SOLICITADAS"/>
  </r>
  <r>
    <x v="12"/>
    <x v="28"/>
    <n v="10"/>
    <s v="MATERIALES REACTIVOS DE LABORATORIO Y QUÍMICOS"/>
    <s v="THINER + 25 ES PRINCPALMENTE RECOMENDADO PARA CLIMA CALIDO; SE UTILIZA EN TEMPERATURA MAYORES A 25°C."/>
    <n v="31211604"/>
    <s v="Licitación pública"/>
    <n v="2"/>
    <n v="7"/>
    <n v="50"/>
    <n v="1575000"/>
    <s v="GALON"/>
    <s v="NO SOLICITADAS"/>
  </r>
  <r>
    <x v="12"/>
    <x v="28"/>
    <n v="10"/>
    <s v="MATERIALES REACTIVOS DE LABORATORIO Y QUÍMICOS"/>
    <s v=" TEXAMATIC FLUID (ACEITE PARA TRANSMISIONES AUTOMATICAS)"/>
    <n v="12181601"/>
    <s v="Licitación pública"/>
    <n v="2"/>
    <n v="7"/>
    <n v="15"/>
    <n v="472500"/>
    <s v="GALON"/>
    <s v="NO SOLICITADAS"/>
  </r>
  <r>
    <x v="12"/>
    <x v="28"/>
    <n v="10"/>
    <s v="MATERIALES REACTIVOS DE LABORATORIO Y QUÍMICOS"/>
    <s v=" LIQUIDO PARA FRENOS BOTELLA 900CC"/>
    <n v="15121509"/>
    <s v="Licitación pública"/>
    <n v="2"/>
    <n v="7"/>
    <n v="15"/>
    <n v="78750"/>
    <s v="UNIDAD"/>
    <s v="NO SOLICITADAS"/>
  </r>
  <r>
    <x v="12"/>
    <x v="28"/>
    <n v="10"/>
    <s v="MATERIALES REACTIVOS DE LABORATORIO Y QUÍMICOS"/>
    <s v="NITROGENO GASEOSO"/>
    <n v="12141903"/>
    <s v="Licitación pública"/>
    <n v="2"/>
    <n v="7"/>
    <n v="70"/>
    <n v="1029000"/>
    <s v="METRO CUBICO"/>
    <s v="NO SOLICITADAS"/>
  </r>
  <r>
    <x v="12"/>
    <x v="28"/>
    <n v="10"/>
    <s v="MATERIALES REACTIVOS DE LABORATORIO Y QUÍMICOS"/>
    <s v="OXIGENO INDUSTRIAL"/>
    <n v="12141904"/>
    <s v="Licitación pública"/>
    <n v="2"/>
    <n v="7"/>
    <n v="90"/>
    <n v="1271025"/>
    <s v="METRO CUBICO"/>
    <s v="NO SOLICITADAS"/>
  </r>
  <r>
    <x v="12"/>
    <x v="28"/>
    <n v="10"/>
    <s v="MATERIALES REACTIVOS DE LABORATORIO Y QUÍMICOS"/>
    <s v="REMOVEDOR DE PINTURA X 5 GAL"/>
    <n v="31211800"/>
    <s v="Licitación pública"/>
    <n v="2"/>
    <n v="7"/>
    <n v="4"/>
    <n v="1806000"/>
    <s v="UNIDAD"/>
    <s v="NO SOLICITADAS"/>
  </r>
  <r>
    <x v="12"/>
    <x v="28"/>
    <n v="10"/>
    <s v="MATERIALES REACTIVOS DE LABORATORIO Y QUÍMICOS"/>
    <s v="ALCOHOL ISOPROPILICO "/>
    <n v="12352104"/>
    <s v="Selección abreviada menor cuantía"/>
    <n v="3"/>
    <n v="9"/>
    <n v="10"/>
    <n v="400000"/>
    <s v="GLOBAL"/>
    <s v="NO SOLICITADAS"/>
  </r>
  <r>
    <x v="12"/>
    <x v="28"/>
    <n v="10"/>
    <s v="MATERIALES REACTIVOS DE LABORATORIO Y QUÍMICOS"/>
    <s v="THINER"/>
    <n v="31211604"/>
    <s v="Selección abreviada menor cuantía"/>
    <n v="3"/>
    <n v="9"/>
    <n v="10"/>
    <n v="280000"/>
    <s v="GLOBAL"/>
    <s v="NO SOLICITADAS"/>
  </r>
  <r>
    <x v="12"/>
    <x v="28"/>
    <n v="10"/>
    <s v="MATERIALES REACTIVOS DE LABORATORIO Y QUÍMICOS"/>
    <s v="GAS REFRIGERANTE 22 (30 LB)"/>
    <n v="12142100"/>
    <s v="Selección abreviada menor cuantía"/>
    <n v="3"/>
    <n v="9"/>
    <n v="1"/>
    <n v="600000"/>
    <s v="GLOBAL"/>
    <s v="NO SOLICITADAS"/>
  </r>
  <r>
    <x v="12"/>
    <x v="28"/>
    <n v="10"/>
    <s v="MATERIALES REACTIVOS DE LABORATORIO Y QUÍMICOS"/>
    <s v="GAS REFRIGERANTE 410 (30 LB)"/>
    <n v="12142100"/>
    <s v="Selección abreviada menor cuantía"/>
    <n v="3"/>
    <n v="9"/>
    <n v="1"/>
    <n v="600000"/>
    <s v="GLOBAL"/>
    <s v="NO SOLICITADAS"/>
  </r>
  <r>
    <x v="12"/>
    <x v="29"/>
    <n v="10"/>
    <s v="PAPELERIA, UTILES DE ESCRITORIO Y OFICINA"/>
    <s v="BOTELLA DE TINTA AMARILLO 664 PARA IMPRESORA IMPRESORA EPSON L220"/>
    <n v="44103104"/>
    <s v="Mínima cuantía"/>
    <n v="4"/>
    <n v="3"/>
    <n v="2"/>
    <n v="50000"/>
    <s v="UNIDAD"/>
    <s v="NO SOLICITADAS"/>
  </r>
  <r>
    <x v="12"/>
    <x v="29"/>
    <n v="10"/>
    <s v="PAPELERIA, UTILES DE ESCRITORIO Y OFICINA"/>
    <s v="BOTELLA DE TINTA AZUL 664 PARA IMPRESORA IMPRESORA EPSON L220"/>
    <n v="44103104"/>
    <s v="Mínima cuantía"/>
    <n v="4"/>
    <n v="3"/>
    <n v="2"/>
    <n v="50000"/>
    <s v="UNIDAD"/>
    <s v="NO SOLICITADAS"/>
  </r>
  <r>
    <x v="12"/>
    <x v="29"/>
    <n v="10"/>
    <s v="PAPELERIA, UTILES DE ESCRITORIO Y OFICINA"/>
    <s v="BOTELLA DE TINTA MAGENTA 664 PARA IMPRESORA IMPRESORA EPSON L220"/>
    <n v="44103104"/>
    <s v="Mínima cuantía"/>
    <n v="4"/>
    <n v="3"/>
    <n v="2"/>
    <n v="50000"/>
    <s v="UNIDAD"/>
    <s v="NO SOLICITADAS"/>
  </r>
  <r>
    <x v="12"/>
    <x v="29"/>
    <n v="10"/>
    <s v="PAPELERIA, UTILES DE ESCRITORIO Y OFICINA"/>
    <s v="BOTELLA DE TINTA NEGRA 664 PARA IMPRESORA IMPRESORA EPSON L220"/>
    <n v="44103104"/>
    <s v="Mínima cuantía"/>
    <n v="4"/>
    <n v="3"/>
    <n v="4"/>
    <n v="100000"/>
    <s v="UNIDAD"/>
    <s v="NO SOLICITADAS"/>
  </r>
  <r>
    <x v="12"/>
    <x v="29"/>
    <n v="10"/>
    <s v="PAPELERIA, UTILES DE ESCRITORIO Y OFICINA"/>
    <s v="TONER 38A - Q1338A PARA IMPRESORA HP LASERJET 4200L"/>
    <n v="44103103"/>
    <s v="Mínima cuantía"/>
    <n v="4"/>
    <n v="3"/>
    <n v="4"/>
    <n v="1200000"/>
    <s v="UNIDAD"/>
    <s v="NO SOLICITADAS"/>
  </r>
  <r>
    <x v="12"/>
    <x v="29"/>
    <n v="10"/>
    <s v="PAPELERIA, UTILES DE ESCRITORIO Y OFICINA"/>
    <s v="TONER 51X -Q7551X PARA IMPRESORA HP LASERJET M3027X MFP"/>
    <n v="44103103"/>
    <s v="Mínima cuantía"/>
    <n v="4"/>
    <n v="3"/>
    <n v="5"/>
    <n v="2250000"/>
    <s v="UNIDAD"/>
    <s v="NO SOLICITADAS"/>
  </r>
  <r>
    <x v="12"/>
    <x v="29"/>
    <n v="10"/>
    <s v="PAPELERIA, UTILES DE ESCRITORIO Y OFICINA"/>
    <s v="TONER 524H PARA IMPRESORA LEXMARK MS811 - MS810"/>
    <n v="44103103"/>
    <s v="Mínima cuantía"/>
    <n v="4"/>
    <n v="3"/>
    <n v="7"/>
    <n v="315000"/>
    <s v="UNIDAD"/>
    <s v="NO SOLICITADAS"/>
  </r>
  <r>
    <x v="12"/>
    <x v="29"/>
    <n v="10"/>
    <s v="PAPELERIA, UTILES DE ESCRITORIO Y OFICINA"/>
    <s v="TONER 83A PARA IMPRESORA  HP M127 LASER JET"/>
    <n v="44103103"/>
    <s v="Mínima cuantía"/>
    <n v="4"/>
    <n v="3"/>
    <n v="4"/>
    <n v="480000"/>
    <s v="UNIDAD"/>
    <s v="NO SOLICITADAS"/>
  </r>
  <r>
    <x v="12"/>
    <x v="29"/>
    <n v="10"/>
    <s v="PAPELERIA, UTILES DE ESCRITORIO Y OFICINA"/>
    <s v="TONER HP CB540A (NEGRO)  PARA IMPRESORA HP COLOR LASERJET CM1312NFI MFP"/>
    <n v="44103103"/>
    <s v="Mínima cuantía"/>
    <n v="4"/>
    <n v="3"/>
    <n v="2"/>
    <n v="400000"/>
    <s v="UNIDAD"/>
    <s v="NO SOLICITADAS"/>
  </r>
  <r>
    <x v="12"/>
    <x v="29"/>
    <n v="10"/>
    <s v="PAPELERIA, UTILES DE ESCRITORIO Y OFICINA"/>
    <s v="TONER HP CB541A (AZUL) PARA IMPRESORA HP COLOR LASERJET CM1312NFI MFP"/>
    <n v="44103103"/>
    <s v="Mínima cuantía"/>
    <n v="4"/>
    <n v="3"/>
    <n v="2"/>
    <n v="400000"/>
    <s v="UNIDAD"/>
    <s v="NO SOLICITADAS"/>
  </r>
  <r>
    <x v="12"/>
    <x v="29"/>
    <n v="10"/>
    <s v="PAPELERIA, UTILES DE ESCRITORIO Y OFICINA"/>
    <s v="TONER HP CB542A (YELLOW) PARA IMPRESORA HP COLOR LASERJET CM1312NFI MFP"/>
    <n v="44103103"/>
    <s v="Mínima cuantía"/>
    <n v="4"/>
    <n v="3"/>
    <n v="1"/>
    <n v="200000"/>
    <s v="UNIDAD"/>
    <s v="NO SOLICITADAS"/>
  </r>
  <r>
    <x v="12"/>
    <x v="29"/>
    <n v="10"/>
    <s v="PAPELERIA, UTILES DE ESCRITORIO Y OFICINA"/>
    <s v="TONER HP CB543A (MAJENTA)  PARA IMPRESORA HP COLOR LASERJET CM1312NFI MFP"/>
    <n v="44103103"/>
    <s v="Mínima cuantía"/>
    <n v="4"/>
    <n v="3"/>
    <n v="2"/>
    <n v="400000"/>
    <s v="UNIDAD"/>
    <s v="NO SOLICITADAS"/>
  </r>
  <r>
    <x v="12"/>
    <x v="29"/>
    <n v="10"/>
    <s v="PAPELERIA, UTILES DE ESCRITORIO Y OFICINA"/>
    <s v="TONER MLT-D101S/X PARA IMPRESORA SAMSUNG SCX-3405F"/>
    <n v="44103103"/>
    <s v="Mínima cuantía"/>
    <n v="4"/>
    <n v="3"/>
    <n v="4"/>
    <n v="1155200"/>
    <s v="UNIDAD"/>
    <s v="NO SOLICITADAS"/>
  </r>
  <r>
    <x v="12"/>
    <x v="29"/>
    <n v="10"/>
    <s v="PAPELERIA, UTILES DE ESCRITORIO Y OFICINA"/>
    <s v="TONER T640 PARA IMPRESORA LEXMARK T 640"/>
    <n v="44103103"/>
    <s v="Mínima cuantía"/>
    <n v="4"/>
    <n v="3"/>
    <n v="6"/>
    <n v="1500000"/>
    <s v="UNIDAD"/>
    <s v="NO SOLICITADAS"/>
  </r>
  <r>
    <x v="12"/>
    <x v="29"/>
    <n v="10"/>
    <s v="PAPELERIA, UTILES DE ESCRITORIO Y OFICINA"/>
    <s v="TONER T654/T650A11L PARA IMPRESORA LEXMARK T654DN"/>
    <n v="44103103"/>
    <s v="Mínima cuantía"/>
    <n v="4"/>
    <n v="3"/>
    <n v="4"/>
    <n v="2600000"/>
    <s v="UNIDAD"/>
    <s v="NO SOLICITADAS"/>
  </r>
  <r>
    <x v="12"/>
    <x v="30"/>
    <n v="10"/>
    <s v="PRODUCTOS DE ASEO Y LIMPIEZA"/>
    <s v="DESENGRASANTE PARA PINTURA DE VEHICULOS "/>
    <n v="47131821"/>
    <s v="Mínima cuantía"/>
    <n v="4"/>
    <n v="5"/>
    <n v="10"/>
    <n v="430000"/>
    <s v="UNIDAD"/>
    <s v="NO SOLICITADAS"/>
  </r>
  <r>
    <x v="12"/>
    <x v="30"/>
    <n v="10"/>
    <s v="PRODUCTOS DE ASEO Y LIMPIEZA"/>
    <s v="DESINCRUSTANTE PARA AIRE ACONDICIONADO X GALON"/>
    <n v="23281902"/>
    <s v="Mínima cuantía"/>
    <n v="4"/>
    <n v="5"/>
    <n v="2"/>
    <n v="50000"/>
    <s v="UNIDAD"/>
    <s v="NO SOLICITADAS"/>
  </r>
  <r>
    <x v="12"/>
    <x v="30"/>
    <n v="10"/>
    <s v="PRODUCTOS DE ASEO Y LIMPIEZA"/>
    <s v="SHAMPOO CON CERA AUTOBRILLANTE PARA VEHICULOS DE 1000 CM3 "/>
    <n v="47131828"/>
    <s v="Mínima cuantía"/>
    <n v="4"/>
    <n v="5"/>
    <n v="50"/>
    <n v="945000"/>
    <s v="UNIDAD"/>
    <s v="NO SOLICITADAS"/>
  </r>
  <r>
    <x v="12"/>
    <x v="30"/>
    <n v="10"/>
    <s v="PRODUCTOS DE ASEO Y LIMPIEZA"/>
    <s v="SILICONA LIQUIDA PARA VEHICULOS (SILICONAS)"/>
    <n v="31133710"/>
    <s v="Mínima cuantía"/>
    <n v="4"/>
    <n v="5"/>
    <n v="50"/>
    <n v="675000"/>
    <s v="UNIDAD"/>
    <s v="NO SOLICITADAS"/>
  </r>
  <r>
    <x v="12"/>
    <x v="30"/>
    <n v="10"/>
    <s v="PRODUCTOS DE ASEO Y LIMPIEZA"/>
    <s v="SHAMPOO PARA ERONAVES"/>
    <n v="47131800"/>
    <s v="Licitación pública"/>
    <n v="2"/>
    <n v="7"/>
    <n v="55"/>
    <n v="3638250"/>
    <s v="GALON"/>
    <s v="NO SOLICITADAS"/>
  </r>
  <r>
    <x v="12"/>
    <x v="30"/>
    <n v="10"/>
    <s v="PRODUCTOS DE ASEO Y LIMPIEZA"/>
    <s v="WINDSHIELD WASHER FLUID"/>
    <n v="25202504"/>
    <s v="Licitación pública"/>
    <n v="2"/>
    <n v="7"/>
    <n v="10"/>
    <n v="525000"/>
    <s v="GALON"/>
    <s v="NO SOLICITADAS"/>
  </r>
  <r>
    <x v="12"/>
    <x v="30"/>
    <n v="10"/>
    <s v="PRODUCTOS DE ASEO Y LIMPIEZA"/>
    <s v="BIODEGRADABLE"/>
    <n v="47131821"/>
    <s v="Licitación pública"/>
    <n v="2"/>
    <n v="7"/>
    <n v="10"/>
    <n v="630000"/>
    <s v="GALON"/>
    <s v="NO SOLICITADAS"/>
  </r>
  <r>
    <x v="12"/>
    <x v="30"/>
    <n v="10"/>
    <s v="PRODUCTOS DE ASEO Y LIMPIEZA"/>
    <s v="LOS PAÑOS DE LIMPIEZA WYPALL X-80 SON PAÑOS ULTRA-ABSORBENTES PARA TRABAJO PESADO._x000a_• CADA PAÑO ES REUTILIZABLE._x000a_• LIMPIEZA PESADA_x000a_• ALTA RESISTENCIA Y ABRASIÓN."/>
    <n v="14111703"/>
    <s v="Licitación pública"/>
    <n v="2"/>
    <n v="7"/>
    <n v="60"/>
    <n v="2142000"/>
    <s v="UNIDAD"/>
    <s v="NO SOLICITADAS"/>
  </r>
  <r>
    <x v="12"/>
    <x v="30"/>
    <n v="10"/>
    <s v="PRODUCTOS DE ASEO Y LIMPIEZA"/>
    <s v="MEDIANA"/>
    <n v="27111907"/>
    <s v="Licitación pública"/>
    <n v="2"/>
    <n v="7"/>
    <n v="5"/>
    <n v="210000"/>
    <s v="UNIDAD"/>
    <s v="NO SOLICITADAS"/>
  </r>
  <r>
    <x v="12"/>
    <x v="30"/>
    <n v="10"/>
    <s v="PRODUCTOS DE ASEO Y LIMPIEZA"/>
    <s v="MEDIANA"/>
    <n v="27111907"/>
    <s v="Licitación pública"/>
    <n v="2"/>
    <n v="7"/>
    <n v="5"/>
    <n v="210000"/>
    <s v="UNIDAD"/>
    <s v="NO SOLICITADAS"/>
  </r>
  <r>
    <x v="12"/>
    <x v="30"/>
    <n v="10"/>
    <s v="PRODUCTOS DE ASEO Y LIMPIEZA"/>
    <s v="ESCOBA 45º CERDA SUAVE"/>
    <n v="47131604"/>
    <s v="Licitación pública"/>
    <n v="2"/>
    <n v="7"/>
    <n v="5"/>
    <n v="64815"/>
    <s v="UNIDAD"/>
    <s v="NO SOLICITADAS"/>
  </r>
  <r>
    <x v="12"/>
    <x v="30"/>
    <n v="10"/>
    <s v="PRODUCTOS DE ASEO Y LIMPIEZA"/>
    <s v="TRAPOS X 500 UNIDADES"/>
    <n v="47131502"/>
    <s v="Licitación pública"/>
    <n v="2"/>
    <n v="7"/>
    <n v="1"/>
    <n v="304500"/>
    <s v="UNIDAD"/>
    <s v="NO SOLICITADAS"/>
  </r>
  <r>
    <x v="12"/>
    <x v="30"/>
    <n v="10"/>
    <s v="PRODUCTOS DE ASEO Y LIMPIEZA"/>
    <s v="DESENGRASANTE DIELECTRICO *12 ONZAS "/>
    <n v="47131821"/>
    <s v="Selección abreviada menor cuantía"/>
    <n v="3"/>
    <n v="9"/>
    <n v="5"/>
    <n v="306950"/>
    <s v="GLOBAL"/>
    <s v="NO SOLICITADAS"/>
  </r>
  <r>
    <x v="12"/>
    <x v="30"/>
    <n v="10"/>
    <s v="PRODUCTOS DE ASEO Y LIMPIEZA"/>
    <s v="DESENGRASANTE MOTOR "/>
    <n v="47131828"/>
    <s v="Selección abreviada menor cuantía"/>
    <n v="3"/>
    <n v="9"/>
    <n v="5"/>
    <n v="325000"/>
    <s v="GLOBAL"/>
    <s v="NO SOLICITADAS"/>
  </r>
  <r>
    <x v="12"/>
    <x v="30"/>
    <n v="10"/>
    <s v="PRODUCTOS DE ASEO Y LIMPIEZA"/>
    <s v="ROLLO DE TOALLA  JUMBO (REF WAYPALL L30 O SIMILARES)"/>
    <n v="47131500"/>
    <s v="Selección abreviada menor cuantía"/>
    <n v="3"/>
    <n v="9"/>
    <n v="2"/>
    <n v="300000"/>
    <s v="GLOBAL"/>
    <s v="NO SOLICITADAS"/>
  </r>
  <r>
    <x v="12"/>
    <x v="30"/>
    <n v="10"/>
    <s v="PRODUCTOS DE ASEO Y LIMPIEZA"/>
    <s v="TRAPOS 500 UNIDADES "/>
    <n v="47131501"/>
    <s v="Selección abreviada menor cuantía"/>
    <n v="3"/>
    <n v="9"/>
    <n v="1"/>
    <n v="180000"/>
    <s v="GLOBAL"/>
    <s v="NO SOLICITADAS"/>
  </r>
  <r>
    <x v="12"/>
    <x v="30"/>
    <n v="10"/>
    <s v="PRODUCTOS DE ASEO Y LIMPIEZA"/>
    <s v="DESENGRASANTE MOTOR "/>
    <n v="47131828"/>
    <s v="Selección abreviada menor cuantía"/>
    <n v="3"/>
    <n v="9"/>
    <n v="10"/>
    <n v="650000"/>
    <s v="GLOBAL"/>
    <s v="NO SOLICITADAS"/>
  </r>
  <r>
    <x v="12"/>
    <x v="31"/>
    <n v="10"/>
    <s v="REPUESTOS"/>
    <s v="DISCOS DURO SATA 2 000 GB. PORTABLE"/>
    <n v="43201827"/>
    <s v="Mínima cuantía"/>
    <n v="5"/>
    <n v="3"/>
    <n v="2"/>
    <n v="598000"/>
    <s v="UNIDAD"/>
    <s v="NO SOLICITADAS"/>
  </r>
  <r>
    <x v="12"/>
    <x v="31"/>
    <n v="10"/>
    <s v="REPUESTOS"/>
    <s v="FLOTADOR ELECTRICO UNIVERSAL"/>
    <n v="20121302"/>
    <s v="Mínima cuantía"/>
    <n v="4"/>
    <n v="5"/>
    <n v="3"/>
    <n v="283500"/>
    <s v="UNIDAD"/>
    <s v="NO SOLICITADAS"/>
  </r>
  <r>
    <x v="12"/>
    <x v="31"/>
    <n v="10"/>
    <s v="REPUESTOS"/>
    <s v="FLOTADOR MECANICO  1/2 ROSCA INTERNA"/>
    <n v="20121302"/>
    <s v="Mínima cuantía"/>
    <n v="4"/>
    <n v="5"/>
    <n v="5"/>
    <n v="139950"/>
    <s v="UNIDAD"/>
    <s v="NO SOLICITADAS"/>
  </r>
  <r>
    <x v="12"/>
    <x v="31"/>
    <n v="10"/>
    <s v="REPUESTOS"/>
    <s v="FLOTADOR MECANICO 3/4 ROSCA INTERNA"/>
    <n v="20121302"/>
    <s v="Mínima cuantía"/>
    <n v="4"/>
    <n v="5"/>
    <n v="5"/>
    <n v="139950"/>
    <s v="UNIDAD"/>
    <s v="NO SOLICITADAS"/>
  </r>
  <r>
    <x v="12"/>
    <x v="31"/>
    <n v="10"/>
    <s v="REPUESTOS"/>
    <s v="FOTOCELDAS DE 15 AMPERIOS"/>
    <n v="39122238"/>
    <s v="Mínima cuantía"/>
    <n v="4"/>
    <n v="5"/>
    <n v="5"/>
    <n v="249500"/>
    <s v="UNIDAD"/>
    <s v="NO SOLICITADAS"/>
  </r>
  <r>
    <x v="12"/>
    <x v="31"/>
    <n v="10"/>
    <s v="REPUESTOS"/>
    <s v="JUEGO BROCA"/>
    <n v="27112836"/>
    <s v="Mínima cuantía"/>
    <n v="4"/>
    <n v="5"/>
    <n v="1"/>
    <n v="12899"/>
    <s v="UNIDAD"/>
    <s v="NO SOLICITADAS"/>
  </r>
  <r>
    <x v="12"/>
    <x v="31"/>
    <n v="10"/>
    <s v="REPUESTOS"/>
    <s v="MEGAFONO"/>
    <n v="52161533"/>
    <s v="Mínima cuantía"/>
    <n v="5"/>
    <n v="3"/>
    <n v="1"/>
    <n v="269000"/>
    <s v="UNIDAD"/>
    <s v="NO SOLICITADAS"/>
  </r>
  <r>
    <x v="12"/>
    <x v="31"/>
    <n v="10"/>
    <s v="REPUESTOS"/>
    <s v="REPUESTOS"/>
    <n v="20121445"/>
    <s v="Mínima cuantía"/>
    <n v="4"/>
    <n v="7"/>
    <n v="1"/>
    <n v="40000000"/>
    <s v="UNIDAD"/>
    <s v="NO SOLICITADAS"/>
  </r>
  <r>
    <x v="12"/>
    <x v="31"/>
    <n v="10"/>
    <s v="REPUESTOS"/>
    <s v="FILTRO ACEITE (PH-8, B-297, C1AZ-6731-A, DONALSON P169071 Ó P550008"/>
    <n v="40161504"/>
    <s v="Licitación pública"/>
    <n v="2"/>
    <n v="7"/>
    <n v="3"/>
    <n v="189000"/>
    <s v="UNIDAD"/>
    <s v="NO SOLICITADAS"/>
  </r>
  <r>
    <x v="12"/>
    <x v="31"/>
    <n v="10"/>
    <s v="REPUESTOS"/>
    <s v="FILTRO ACEITE (PN 2940-01-192-4621 BT427, EC0038, LF0334500, LF3345, PZ -1614, 205265)"/>
    <n v="40161504"/>
    <s v="Licitación pública"/>
    <n v="2"/>
    <n v="7"/>
    <n v="3"/>
    <n v="189000"/>
    <s v="UNIDAD"/>
    <s v="NO SOLICITADAS"/>
  </r>
  <r>
    <x v="12"/>
    <x v="31"/>
    <n v="10"/>
    <s v="REPUESTOS"/>
    <s v="FILTRO ACEITE DONALSON DBL7367"/>
    <n v="40161504"/>
    <s v="Licitación pública"/>
    <n v="2"/>
    <n v="7"/>
    <n v="3"/>
    <n v="204750"/>
    <s v="UNIDAD"/>
    <s v="NO SOLICITADAS"/>
  </r>
  <r>
    <x v="12"/>
    <x v="31"/>
    <n v="10"/>
    <s v="REPUESTOS"/>
    <s v="FILTRO ACEITE FLEETGUARD LF3883"/>
    <n v="40161504"/>
    <s v="Licitación pública"/>
    <n v="2"/>
    <n v="7"/>
    <n v="3"/>
    <n v="204750"/>
    <s v="UNIDAD"/>
    <s v="NO SOLICITADAS"/>
  </r>
  <r>
    <x v="12"/>
    <x v="31"/>
    <n v="10"/>
    <s v="REPUESTOS"/>
    <s v="FILTRO ACEITE FLUJO COMPLETO ROSCA 3/4 &quot; X 16 "/>
    <n v="40161504"/>
    <s v="Licitación pública"/>
    <n v="2"/>
    <n v="7"/>
    <n v="6"/>
    <n v="94500"/>
    <s v="UNIDAD"/>
    <s v="NO SOLICITADAS"/>
  </r>
  <r>
    <x v="12"/>
    <x v="31"/>
    <n v="10"/>
    <s v="REPUESTOS"/>
    <s v="FILTRO COMBUSTIBLE (PN: CAV711296; CONTINENTAL FC7111; DRANT LAR7111.)"/>
    <n v="40161504"/>
    <s v="Licitación pública"/>
    <n v="2"/>
    <n v="7"/>
    <n v="6"/>
    <n v="113400"/>
    <s v="UNIDAD"/>
    <s v="NO SOLICITADAS"/>
  </r>
  <r>
    <x v="12"/>
    <x v="31"/>
    <n v="10"/>
    <s v="REPUESTOS"/>
    <s v="FILTRO COMBUSTIBLE (PN: DONALSON FILTER P550127; FLEEGUART FF42003)"/>
    <n v="40161504"/>
    <s v="Licitación pública"/>
    <n v="2"/>
    <n v="7"/>
    <n v="3"/>
    <n v="78750"/>
    <s v="UNIDAD"/>
    <s v="NO SOLICITADAS"/>
  </r>
  <r>
    <x v="12"/>
    <x v="31"/>
    <n v="10"/>
    <s v="REPUESTOS"/>
    <s v="FILTRO COMBUSTIBLE PERKINS CAT T-16 ¾ X 16 ROSCA"/>
    <n v="40161504"/>
    <s v="Licitación pública"/>
    <n v="2"/>
    <n v="7"/>
    <n v="3"/>
    <n v="141750"/>
    <s v="UNIDAD"/>
    <s v="NO SOLICITADAS"/>
  </r>
  <r>
    <x v="12"/>
    <x v="31"/>
    <n v="10"/>
    <s v="REPUESTOS"/>
    <s v="FILTRO COMBUSTIBLE FLEETGUARD FS20000"/>
    <n v="40161504"/>
    <s v="Licitación pública"/>
    <n v="2"/>
    <n v="7"/>
    <n v="3"/>
    <n v="444150"/>
    <s v="UNIDAD"/>
    <s v="NO SOLICITADAS"/>
  </r>
  <r>
    <x v="12"/>
    <x v="31"/>
    <n v="10"/>
    <s v="REPUESTOS"/>
    <s v="FILTRO COMBUSTIBLE FLEETGUARD FS19805;  FLEETGUARD  FF5638 "/>
    <n v="40161504"/>
    <s v="Licitación pública"/>
    <n v="2"/>
    <n v="7"/>
    <n v="3"/>
    <n v="444150"/>
    <s v="UNIDAD"/>
    <s v="NO SOLICITADAS"/>
  </r>
  <r>
    <x v="12"/>
    <x v="31"/>
    <n v="10"/>
    <s v="REPUESTOS"/>
    <s v="FILTRO COMBUSTIBLE FLEETGUARD FF5206; INTERNATIONAL FFR85035; BALDWIN BF5810; DONALSON P550811"/>
    <n v="40161504"/>
    <s v="Licitación pública"/>
    <n v="2"/>
    <n v="7"/>
    <n v="3"/>
    <n v="444150"/>
    <s v="UNIDAD"/>
    <s v="NO SOLICITADAS"/>
  </r>
  <r>
    <x v="12"/>
    <x v="31"/>
    <n v="10"/>
    <s v="REPUESTOS"/>
    <s v="FILTRO COMBUSTIBLE PARTMO P-346P"/>
    <n v="40161504"/>
    <s v="Licitación pública"/>
    <n v="2"/>
    <n v="7"/>
    <n v="3"/>
    <n v="444150"/>
    <s v="UNIDAD"/>
    <s v="NO SOLICITADAS"/>
  </r>
  <r>
    <x v="12"/>
    <x v="31"/>
    <n v="10"/>
    <s v="REPUESTOS"/>
    <s v="FILTRO DE PAPEL SISTEMA DE COMBUSTIBLE P/N 2020-OR 30 MICRONES "/>
    <n v="40161504"/>
    <s v="Licitación pública"/>
    <n v="2"/>
    <n v="7"/>
    <n v="3"/>
    <n v="623700"/>
    <s v="UNIDAD"/>
    <s v="NO SOLICITADAS"/>
  </r>
  <r>
    <x v="12"/>
    <x v="34"/>
    <n v="10"/>
    <s v="OTROS MATERIALES Y SUMINISTROS"/>
    <s v="CINTA PELIGRO POR ROLLO"/>
    <n v="41122703"/>
    <s v="Mínima cuantía"/>
    <n v="5"/>
    <n v="3"/>
    <n v="3"/>
    <n v="102000"/>
    <s v="UNIDAD"/>
    <s v="NO SOLICITADAS"/>
  </r>
  <r>
    <x v="12"/>
    <x v="34"/>
    <n v="10"/>
    <s v="OTROS MATERIALES Y SUMINISTROS"/>
    <s v="LIMPIA CONTACTOS ELECTRÓNICO 240 C.C."/>
    <n v="44102912"/>
    <s v="Mínima cuantía"/>
    <n v="4"/>
    <n v="5"/>
    <n v="10"/>
    <n v="262500"/>
    <s v="UNIDAD"/>
    <s v="NO SOLICITADAS"/>
  </r>
  <r>
    <x v="12"/>
    <x v="34"/>
    <n v="10"/>
    <s v="OTROS MATERIALES Y SUMINISTROS"/>
    <s v="METRO"/>
    <n v="27111801"/>
    <s v="Mínima cuantía"/>
    <n v="4"/>
    <n v="5"/>
    <n v="1"/>
    <n v="42900"/>
    <s v="UNIDAD"/>
    <s v="NO SOLICITADAS"/>
  </r>
  <r>
    <x v="12"/>
    <x v="34"/>
    <n v="10"/>
    <s v="OTROS MATERIALES Y SUMINISTROS"/>
    <s v="PROBADOR DE TOMAS"/>
    <n v="41113661"/>
    <s v="Mínima cuantía"/>
    <n v="4"/>
    <n v="5"/>
    <n v="1"/>
    <n v="19900"/>
    <s v="UNIDAD"/>
    <s v="NO SOLICITADAS"/>
  </r>
  <r>
    <x v="12"/>
    <x v="34"/>
    <n v="10"/>
    <s v="OTROS MATERIALES Y SUMINISTROS"/>
    <s v="ROLLO (500 METROS)  NYLON PARA GUADAÑA"/>
    <n v="13111010"/>
    <s v="Mínima cuantía"/>
    <n v="4"/>
    <n v="5"/>
    <n v="1"/>
    <n v="262500"/>
    <s v="UNIDAD"/>
    <s v="NO SOLICITADAS"/>
  </r>
  <r>
    <x v="12"/>
    <x v="34"/>
    <n v="10"/>
    <s v="OTROS MATERIALES Y SUMINISTROS"/>
    <s v="YOYO PARA GUADAÑA"/>
    <n v="27112000"/>
    <s v="Mínima cuantía"/>
    <n v="4"/>
    <n v="5"/>
    <n v="10"/>
    <n v="375000"/>
    <s v="UNIDAD"/>
    <s v="NO SOLICITADAS"/>
  </r>
  <r>
    <x v="12"/>
    <x v="34"/>
    <n v="10"/>
    <s v="OTROS MATERIALES Y SUMINISTROS"/>
    <s v="SILICONA AUTOBRILLO CON PROTECTOR SOLAR X 300 ML"/>
    <n v="12352310"/>
    <s v="Licitación pública"/>
    <n v="2"/>
    <n v="7"/>
    <n v="10"/>
    <n v="241500"/>
    <s v="UNIDAD"/>
    <s v="NO SOLICITADAS"/>
  </r>
  <r>
    <x v="12"/>
    <x v="34"/>
    <n v="10"/>
    <s v="OTROS MATERIALES Y SUMINISTROS"/>
    <s v="BOLSA PLASTICA CON CIERRE HERMETICO DE 10 X 15 CMS X 100 UNIDADES"/>
    <n v="24111503"/>
    <s v="Licitación pública"/>
    <n v="2"/>
    <n v="7"/>
    <n v="1"/>
    <n v="38852"/>
    <s v="UNIDAD"/>
    <s v="NO SOLICITADAS"/>
  </r>
  <r>
    <x v="12"/>
    <x v="34"/>
    <n v="10"/>
    <s v="OTROS MATERIALES Y SUMINISTROS"/>
    <s v="BOLSA PLASTICA CON CIERRE HERMETICO DE 23 X 34 CMS X 100 UNIDADES"/>
    <n v="24111503"/>
    <s v="Licitación pública"/>
    <n v="2"/>
    <n v="7"/>
    <n v="1"/>
    <n v="47250"/>
    <s v="UNIDAD"/>
    <s v="NO SOLICITADAS"/>
  </r>
  <r>
    <x v="12"/>
    <x v="34"/>
    <n v="10"/>
    <s v="OTROS MATERIALES Y SUMINISTROS"/>
    <s v="BOMBILLO AHORRADOR X 2 DE 20 W"/>
    <n v="39111600"/>
    <s v="Licitación pública"/>
    <n v="2"/>
    <n v="7"/>
    <n v="4"/>
    <n v="126000"/>
    <s v="UNIDAD"/>
    <s v="NO SOLICITADAS"/>
  </r>
  <r>
    <x v="12"/>
    <x v="34"/>
    <n v="10"/>
    <s v="OTROS MATERIALES Y SUMINISTROS"/>
    <s v="BOTELLA LAVADO DE OJOS"/>
    <n v="12161905"/>
    <s v="Licitación pública"/>
    <n v="2"/>
    <n v="7"/>
    <n v="4"/>
    <n v="306600"/>
    <s v="UNIDAD"/>
    <s v="NO SOLICITADAS"/>
  </r>
  <r>
    <x v="12"/>
    <x v="34"/>
    <n v="10"/>
    <s v="OTROS MATERIALES Y SUMINISTROS"/>
    <s v="CINTA PARA EMBALAR DE 72MM ANCJO X 50M DE LARGO"/>
    <n v="31201517"/>
    <s v="Licitación pública"/>
    <n v="2"/>
    <n v="7"/>
    <n v="10"/>
    <n v="42000"/>
    <s v="UNIDAD"/>
    <s v="NO SOLICITADAS"/>
  </r>
  <r>
    <x v="12"/>
    <x v="34"/>
    <n v="10"/>
    <s v="OTROS MATERIALES Y SUMINISTROS"/>
    <s v="PAPEL BURBUJA PEQUEÑA 1M X 25M"/>
    <n v="24141601"/>
    <s v="Licitación pública"/>
    <n v="2"/>
    <n v="7"/>
    <n v="4"/>
    <n v="252000"/>
    <s v="UNIDAD"/>
    <s v="NO SOLICITADAS"/>
  </r>
  <r>
    <x v="12"/>
    <x v="34"/>
    <n v="10"/>
    <s v="OTROS MATERIALES Y SUMINISTROS"/>
    <s v="PLASTICO PARA EMBALAR (VINIPEL X 1000 MTS) CALIBRE 90 DE 60 CMTS TRANSPARENTE"/>
    <n v="48102109"/>
    <s v="Licitación pública"/>
    <n v="2"/>
    <n v="7"/>
    <n v="5"/>
    <n v="219740"/>
    <s v="UNIDAD"/>
    <s v="NO SOLICITADAS"/>
  </r>
  <r>
    <x v="12"/>
    <x v="34"/>
    <n v="10"/>
    <s v="OTROS MATERIALES Y SUMINISTROS"/>
    <s v="BATERIA MARINA 12 VOLTIOS PARA EQUIPO ETAA"/>
    <n v="26111700"/>
    <s v="Licitación pública"/>
    <n v="2"/>
    <n v="7"/>
    <n v="3"/>
    <n v="1146600"/>
    <s v="UNIDAD"/>
    <s v="NO SOLICITADAS"/>
  </r>
  <r>
    <x v="12"/>
    <x v="34"/>
    <n v="10"/>
    <s v="OTROS MATERIALES Y SUMINISTROS"/>
    <s v="CD-25-1010 2,5 IN X 9-7/ 8 IN. 10 MICRON NSF CRBON BLOCK FILTER"/>
    <n v="40161502"/>
    <s v="Licitación pública"/>
    <n v="2"/>
    <n v="7"/>
    <n v="6"/>
    <n v="283500"/>
    <s v="UNIDAD"/>
    <s v="NO SOLICITADAS"/>
  </r>
  <r>
    <x v="12"/>
    <x v="34"/>
    <n v="10"/>
    <s v="OTROS MATERIALES Y SUMINISTROS"/>
    <s v="CINTA DE ALUMINIO"/>
    <n v="31201500"/>
    <s v="Licitación pública"/>
    <n v="2"/>
    <n v="7"/>
    <n v="3"/>
    <n v="94500"/>
    <s v="UNIDAD"/>
    <s v="NO SOLICITADAS"/>
  </r>
  <r>
    <x v="12"/>
    <x v="34"/>
    <n v="10"/>
    <s v="OTROS MATERIALES Y SUMINISTROS"/>
    <s v="CINTA DE ENMASCARAR DE 1 PULG"/>
    <n v="31201503"/>
    <s v="Licitación pública"/>
    <n v="2"/>
    <n v="7"/>
    <n v="15"/>
    <n v="63000"/>
    <s v="UNIDAD"/>
    <s v="NO SOLICITADAS"/>
  </r>
  <r>
    <x v="12"/>
    <x v="34"/>
    <n v="10"/>
    <s v="OTROS MATERIALES Y SUMINISTROS"/>
    <s v="CINTA DE ENMASCARAR DE 3/4 PULG"/>
    <n v="31201503"/>
    <s v="Licitación pública"/>
    <n v="2"/>
    <n v="7"/>
    <n v="15"/>
    <n v="47250"/>
    <s v="UNIDAD"/>
    <s v="NO SOLICITADAS"/>
  </r>
  <r>
    <x v="12"/>
    <x v="34"/>
    <n v="10"/>
    <s v="OTROS MATERIALES Y SUMINISTROS"/>
    <s v="DE-IONIZATION CARTRIGE P/N 25501"/>
    <n v="40161502"/>
    <s v="Licitación pública"/>
    <n v="2"/>
    <n v="7"/>
    <n v="3"/>
    <n v="1102500"/>
    <s v="UNIDAD"/>
    <s v="NO SOLICITADAS"/>
  </r>
  <r>
    <x v="12"/>
    <x v="34"/>
    <n v="10"/>
    <s v="OTROS MATERIALES Y SUMINISTROS"/>
    <s v="LPS KB88(THE ULTIMATE PENETRANT SPRAY 13"/>
    <n v="15121806"/>
    <s v="Licitación pública"/>
    <n v="2"/>
    <n v="7"/>
    <n v="10"/>
    <n v="729750"/>
    <s v="UNIDAD"/>
    <s v="NO SOLICITADAS"/>
  </r>
  <r>
    <x v="12"/>
    <x v="34"/>
    <n v="10"/>
    <s v="OTROS MATERIALES Y SUMINISTROS"/>
    <s v="LPS PRECISION CLEAN(MULTI-PURPOSE"/>
    <n v="15121806"/>
    <s v="Licitación pública"/>
    <n v="2"/>
    <n v="7"/>
    <n v="10"/>
    <n v="729750"/>
    <s v="UNIDAD"/>
    <s v="NO SOLICITADAS"/>
  </r>
  <r>
    <x v="12"/>
    <x v="34"/>
    <n v="10"/>
    <s v="OTROS MATERIALES Y SUMINISTROS"/>
    <s v="LPS PROCYCON(CORROCION IHIBIDOR SPRAY10"/>
    <n v="15121806"/>
    <s v="Licitación pública"/>
    <n v="2"/>
    <n v="7"/>
    <n v="10"/>
    <n v="729750"/>
    <s v="UNIDAD"/>
    <s v="NO SOLICITADAS"/>
  </r>
  <r>
    <x v="12"/>
    <x v="34"/>
    <n v="10"/>
    <s v="OTROS MATERIALES Y SUMINISTROS"/>
    <s v="LPS(DRY FILM SILICONE LUBRICANTSPRAY 11"/>
    <n v="15121806"/>
    <s v="Licitación pública"/>
    <n v="2"/>
    <n v="7"/>
    <n v="10"/>
    <n v="729750"/>
    <s v="UNIDAD"/>
    <s v="NO SOLICITADAS"/>
  </r>
  <r>
    <x v="12"/>
    <x v="34"/>
    <n v="10"/>
    <s v="OTROS MATERIALES Y SUMINISTROS"/>
    <s v="LPS2(HEAVY-DUTY LUBRICANTE SPRAY 10 OZS)"/>
    <n v="15121806"/>
    <s v="Licitación pública"/>
    <n v="2"/>
    <n v="7"/>
    <n v="10"/>
    <n v="729750"/>
    <s v="UNIDAD"/>
    <s v="NO SOLICITADAS"/>
  </r>
  <r>
    <x v="12"/>
    <x v="34"/>
    <n v="10"/>
    <s v="OTROS MATERIALES Y SUMINISTROS"/>
    <s v="ROLLO DE FIBRA ABRASIVA VERDE"/>
    <n v="31191515"/>
    <s v="Licitación pública"/>
    <n v="2"/>
    <n v="7"/>
    <n v="10"/>
    <n v="1354500"/>
    <s v="UNIDAD"/>
    <s v="NO SOLICITADAS"/>
  </r>
  <r>
    <x v="12"/>
    <x v="34"/>
    <n v="10"/>
    <s v="OTROS MATERIALES Y SUMINISTROS"/>
    <s v="SELLANTE B1/4 PR-1828"/>
    <n v="31211704"/>
    <s v="Licitación pública"/>
    <n v="2"/>
    <n v="7"/>
    <n v="2"/>
    <n v="1155000"/>
    <s v="UNIDAD"/>
    <s v="NO SOLICITADAS"/>
  </r>
  <r>
    <x v="12"/>
    <x v="34"/>
    <n v="10"/>
    <s v="OTROS MATERIALES Y SUMINISTROS"/>
    <s v="SELLANTE B1/4 PR-1829"/>
    <n v="31211704"/>
    <s v="Licitación pública"/>
    <n v="2"/>
    <n v="7"/>
    <n v="2"/>
    <n v="1155000"/>
    <s v="UNIDAD"/>
    <s v="NO SOLICITADAS"/>
  </r>
  <r>
    <x v="12"/>
    <x v="34"/>
    <n v="10"/>
    <s v="OTROS MATERIALES Y SUMINISTROS"/>
    <s v="SELLANTE PRC 1440 B ½ PR-2001"/>
    <n v="31211704"/>
    <s v="Licitación pública"/>
    <n v="2"/>
    <n v="7"/>
    <n v="2"/>
    <n v="882000"/>
    <s v="UNIDAD"/>
    <s v="NO SOLICITADAS"/>
  </r>
  <r>
    <x v="12"/>
    <x v="34"/>
    <n v="10"/>
    <s v="OTROS MATERIALES Y SUMINISTROS"/>
    <s v="ALAMBRE DE COBRE CAL 20"/>
    <n v="31151800"/>
    <s v="Licitación pública"/>
    <n v="2"/>
    <n v="7"/>
    <n v="2"/>
    <n v="178500"/>
    <s v="UNIDAD"/>
    <s v="NO SOLICITADAS"/>
  </r>
  <r>
    <x v="12"/>
    <x v="34"/>
    <n v="10"/>
    <s v="OTROS MATERIALES Y SUMINISTROS"/>
    <s v="ALAMBRE DE FRENADO CAL 32 EW203"/>
    <n v="31151800"/>
    <s v="Licitación pública"/>
    <n v="2"/>
    <n v="7"/>
    <n v="5"/>
    <n v="236250"/>
    <s v="UNIDAD"/>
    <s v="NO SOLICITADAS"/>
  </r>
  <r>
    <x v="12"/>
    <x v="34"/>
    <n v="10"/>
    <s v="OTROS MATERIALES Y SUMINISTROS"/>
    <s v="CINTA AUTOFUNDENTE 76MMX7M"/>
    <n v="31201502"/>
    <s v="Licitación pública"/>
    <n v="2"/>
    <n v="7"/>
    <n v="5"/>
    <n v="147000"/>
    <s v="UNIDAD"/>
    <s v="NO SOLICITADAS"/>
  </r>
  <r>
    <x v="12"/>
    <x v="34"/>
    <n v="10"/>
    <s v="OTROS MATERIALES Y SUMINISTROS"/>
    <s v="CINTA NEGRA AISLANTE ELECTRICA X 18MM"/>
    <n v="31201502"/>
    <s v="Licitación pública"/>
    <n v="2"/>
    <n v="7"/>
    <n v="5"/>
    <n v="31500"/>
    <s v="UNIDAD"/>
    <s v="NO SOLICITADAS"/>
  </r>
  <r>
    <x v="12"/>
    <x v="34"/>
    <n v="10"/>
    <s v="OTROS MATERIALES Y SUMINISTROS"/>
    <s v="CINTA TEFLON 1/2&quot; X 30M * ROLLO"/>
    <n v="31201501"/>
    <s v="Licitación pública"/>
    <n v="2"/>
    <n v="7"/>
    <n v="10"/>
    <n v="21000"/>
    <s v="UNIDAD"/>
    <s v="NO SOLICITADAS"/>
  </r>
  <r>
    <x v="12"/>
    <x v="34"/>
    <n v="10"/>
    <s v="OTROS MATERIALES Y SUMINISTROS"/>
    <s v="LIMPIADOR DE CONTACTOS CRC SECO EN AEROSOL P/N ALFA-821"/>
    <n v="47131825"/>
    <s v="Licitación pública"/>
    <n v="2"/>
    <n v="7"/>
    <n v="20"/>
    <n v="630000"/>
    <s v="UNIDAD"/>
    <s v="NO SOLICITADAS"/>
  </r>
  <r>
    <x v="12"/>
    <x v="34"/>
    <n v="10"/>
    <s v="OTROS MATERIALES Y SUMINISTROS"/>
    <s v="PAÑOS ABSORVENTES P/N: T-151 3M HOJAS ABSORBENTES PARA PETROLEO 17&quot;X19&quot; CAPACIDAD DE ABSORCION 43.5 GALONES POR UNIDAD DE EMPAQUE. CAJA X 200 UNIDADES"/>
    <n v="47131502"/>
    <s v="Licitación pública"/>
    <n v="2"/>
    <n v="7"/>
    <n v="1"/>
    <n v="630000"/>
    <s v="UNIDAD"/>
    <s v="NO SOLICITADAS"/>
  </r>
  <r>
    <x v="12"/>
    <x v="34"/>
    <n v="10"/>
    <s v="OTROS MATERIALES Y SUMINISTROS"/>
    <s v="PAPEL BURBUJA PEQUEÑA 1M X 25M"/>
    <n v="24141601"/>
    <s v="Licitación pública"/>
    <n v="2"/>
    <n v="7"/>
    <n v="5"/>
    <n v="315000"/>
    <s v="UNIDAD"/>
    <s v="NO SOLICITADAS"/>
  </r>
  <r>
    <x v="12"/>
    <x v="34"/>
    <n v="10"/>
    <s v="OTROS MATERIALES Y SUMINISTROS"/>
    <s v="INHIBIDORA DE CORROSION"/>
    <n v="31211500"/>
    <s v="Licitación pública"/>
    <n v="2"/>
    <n v="7"/>
    <n v="1"/>
    <n v="400424"/>
    <s v="GALON"/>
    <s v="NO SOLICITADAS"/>
  </r>
  <r>
    <x v="12"/>
    <x v="34"/>
    <n v="10"/>
    <s v="OTROS MATERIALES Y SUMINISTROS"/>
    <s v="INHIBIDORA DE CORROSION"/>
    <n v="31211500"/>
    <s v="Licitación pública"/>
    <n v="2"/>
    <n v="7"/>
    <n v="1"/>
    <n v="400424"/>
    <s v="GALON"/>
    <s v="NO SOLICITADAS"/>
  </r>
  <r>
    <x v="12"/>
    <x v="34"/>
    <n v="10"/>
    <s v="OTROS MATERIALES Y SUMINISTROS"/>
    <s v="PILA  DOBLE AA DE 1.5V  X4"/>
    <n v="26111702"/>
    <s v="Licitación pública"/>
    <n v="2"/>
    <n v="7"/>
    <n v="9"/>
    <n v="26460"/>
    <s v="UNIDAD"/>
    <s v="NO SOLICITADAS"/>
  </r>
  <r>
    <x v="12"/>
    <x v="34"/>
    <n v="10"/>
    <s v="OTROS MATERIALES Y SUMINISTROS"/>
    <s v="PILA TRIPLE AAA DE 1.5V  X4"/>
    <n v="26111702"/>
    <s v="Licitación pública"/>
    <n v="2"/>
    <n v="7"/>
    <n v="9"/>
    <n v="26460"/>
    <s v="UNIDAD"/>
    <s v="NO SOLICITADAS"/>
  </r>
  <r>
    <x v="12"/>
    <x v="34"/>
    <n v="10"/>
    <s v="OTROS MATERIALES Y SUMINISTROS"/>
    <s v="ANTISTATIC ELECTRONIC EQUIPMENT CLEAN 3M"/>
    <n v="44102912"/>
    <s v="Licitación pública"/>
    <n v="2"/>
    <n v="7"/>
    <n v="2"/>
    <n v="165900"/>
    <s v="UNIDAD"/>
    <s v="NO SOLICITADAS"/>
  </r>
  <r>
    <x v="12"/>
    <x v="34"/>
    <n v="10"/>
    <s v="OTROS MATERIALES Y SUMINISTROS"/>
    <s v="PILA 9 VOLTIOS ALCALINA "/>
    <n v="26111702"/>
    <s v="Selección abreviada menor cuantía"/>
    <n v="3"/>
    <n v="9"/>
    <n v="3"/>
    <n v="45000"/>
    <s v="GLOBAL"/>
    <s v="NO SOLICITADAS"/>
  </r>
  <r>
    <x v="12"/>
    <x v="34"/>
    <n v="10"/>
    <s v="OTROS MATERIALES Y SUMINISTROS"/>
    <s v="PILA AAA ALCALINA  "/>
    <n v="26111702"/>
    <s v="Selección abreviada menor cuantía"/>
    <n v="3"/>
    <n v="9"/>
    <n v="4"/>
    <n v="48000"/>
    <s v="GLOBAL"/>
    <s v="NO SOLICITADAS"/>
  </r>
  <r>
    <x v="12"/>
    <x v="34"/>
    <n v="10"/>
    <s v="OTROS MATERIALES Y SUMINISTROS"/>
    <s v="PILA AA ALCALINA  "/>
    <n v="26111702"/>
    <s v="Selección abreviada menor cuantía"/>
    <n v="3"/>
    <n v="9"/>
    <n v="6"/>
    <n v="108000"/>
    <s v="GLOBAL"/>
    <s v="NO SOLICITADAS"/>
  </r>
  <r>
    <x v="12"/>
    <x v="34"/>
    <n v="10"/>
    <s v="OTROS MATERIALES Y SUMINISTROS"/>
    <s v="BOLSA PLASTICA CON CIERRE HERMETICO DE 23 X 34 CMS X 20 UNIDADES"/>
    <n v="24111503"/>
    <s v="Selección abreviada menor cuantía"/>
    <n v="3"/>
    <n v="9"/>
    <n v="2"/>
    <n v="18000"/>
    <s v="GLOBAL"/>
    <s v="NO SOLICITADAS"/>
  </r>
  <r>
    <x v="12"/>
    <x v="34"/>
    <n v="10"/>
    <s v="OTROS MATERIALES Y SUMINISTROS"/>
    <s v="BOMBILLO AHORRADOR DE 36W 110V X 2 UND"/>
    <n v="39111600"/>
    <s v="Selección abreviada menor cuantía"/>
    <n v="3"/>
    <n v="9"/>
    <n v="20"/>
    <n v="960000"/>
    <s v="GLOBAL"/>
    <s v="NO SOLICITADAS"/>
  </r>
  <r>
    <x v="12"/>
    <x v="34"/>
    <n v="10"/>
    <s v="OTROS MATERIALES Y SUMINISTROS"/>
    <s v="BOMBILLO AHORRADOR DE LUZ CLARA FRIA 20W 110-127 V, 60 HZ"/>
    <n v="39111600"/>
    <s v="Selección abreviada menor cuantía"/>
    <n v="3"/>
    <n v="9"/>
    <n v="10"/>
    <n v="106000"/>
    <s v="GLOBAL"/>
    <s v="NO SOLICITADAS"/>
  </r>
  <r>
    <x v="12"/>
    <x v="34"/>
    <n v="10"/>
    <s v="OTROS MATERIALES Y SUMINISTROS"/>
    <s v="BOMBILLO DE 100 WATS BLANCO"/>
    <n v="39101605"/>
    <s v="Selección abreviada menor cuantía"/>
    <n v="3"/>
    <n v="9"/>
    <n v="5"/>
    <n v="12500"/>
    <s v="GLOBAL"/>
    <s v="NO SOLICITADAS"/>
  </r>
  <r>
    <x v="12"/>
    <x v="34"/>
    <n v="10"/>
    <s v="OTROS MATERIALES Y SUMINISTROS"/>
    <s v="CINTA ELECTRICA DE PVC  X 18MM NEGRA"/>
    <n v="31201502"/>
    <s v="Selección abreviada menor cuantía"/>
    <n v="3"/>
    <n v="9"/>
    <n v="6"/>
    <n v="66150"/>
    <s v="GLOBAL"/>
    <s v="NO SOLICITADAS"/>
  </r>
  <r>
    <x v="12"/>
    <x v="34"/>
    <n v="10"/>
    <s v="OTROS MATERIALES Y SUMINISTROS"/>
    <s v="CINTA INDUSTRIAL DUCK TAPE  48MM(2&quot;) ANCHO X 40M DE LARGO"/>
    <n v="31201502"/>
    <s v="Selección abreviada menor cuantía"/>
    <n v="3"/>
    <n v="9"/>
    <n v="3"/>
    <n v="117000"/>
    <s v="GLOBAL"/>
    <s v="NO SOLICITADAS"/>
  </r>
  <r>
    <x v="12"/>
    <x v="34"/>
    <n v="10"/>
    <s v="OTROS MATERIALES Y SUMINISTROS"/>
    <s v="CINTA PEGANTE PARA EMPAQUE TRANSPARENTE (48MM (2&quot;) ANCHO X 50M DE LARGO)"/>
    <n v="31201512"/>
    <s v="Selección abreviada menor cuantía"/>
    <n v="3"/>
    <n v="9"/>
    <n v="25"/>
    <n v="137500"/>
    <s v="GLOBAL"/>
    <s v="NO SOLICITADAS"/>
  </r>
  <r>
    <x v="12"/>
    <x v="34"/>
    <n v="10"/>
    <s v="OTROS MATERIALES Y SUMINISTROS"/>
    <s v="ESPUMA LIMPIADORA INDUSTRIAL PARA EXTERIORES DE EQUIPOS ELECTRÓNICOS Y ELECTRICOS EN AEROSOL. 330 CC AROMA CÍTRICO."/>
    <n v="44102912"/>
    <s v="Selección abreviada menor cuantía"/>
    <n v="3"/>
    <n v="9"/>
    <n v="3"/>
    <n v="105000"/>
    <s v="GLOBAL"/>
    <s v="NO SOLICITADAS"/>
  </r>
  <r>
    <x v="12"/>
    <x v="34"/>
    <n v="10"/>
    <s v="OTROS MATERIALES Y SUMINISTROS"/>
    <s v="LIMPIACONTACTOS ELECTRONICO SPRAY 16 OZ"/>
    <n v="47131805"/>
    <s v="Selección abreviada menor cuantía"/>
    <n v="3"/>
    <n v="9"/>
    <n v="15"/>
    <n v="600000"/>
    <s v="GLOBAL"/>
    <s v="NO SOLICITADAS"/>
  </r>
  <r>
    <x v="12"/>
    <x v="34"/>
    <n v="10"/>
    <s v="OTROS MATERIALES Y SUMINISTROS"/>
    <s v="PASTA PARA SOLDAR ESTAÑO: 60 % 0.8MM NIPPON AMERICA"/>
    <n v="31152306"/>
    <s v="Selección abreviada menor cuantía"/>
    <n v="3"/>
    <n v="9"/>
    <n v="3"/>
    <n v="45000"/>
    <s v="GLOBAL"/>
    <s v="NO SOLICITADAS"/>
  </r>
  <r>
    <x v="12"/>
    <x v="34"/>
    <n v="10"/>
    <s v="OTROS MATERIALES Y SUMINISTROS"/>
    <s v="PENETRANTE AFLOJADOR CRC 556 "/>
    <n v="42281704"/>
    <s v="Selección abreviada menor cuantía"/>
    <n v="3"/>
    <n v="9"/>
    <n v="5"/>
    <n v="125000"/>
    <s v="GLOBAL"/>
    <s v="NO SOLICITADAS"/>
  </r>
  <r>
    <x v="12"/>
    <x v="34"/>
    <n v="10"/>
    <s v="OTROS MATERIALES Y SUMINISTROS"/>
    <s v="SOLDADURA ESTAÑO - 60 % ESTANO Y 40 % PLOMO REFERENCIA 60/40"/>
    <n v="31152306"/>
    <s v="Selección abreviada menor cuantía"/>
    <n v="3"/>
    <n v="9"/>
    <n v="3"/>
    <n v="180000"/>
    <s v="GLOBAL"/>
    <s v="NO SOLICITADAS"/>
  </r>
  <r>
    <x v="12"/>
    <x v="34"/>
    <n v="10"/>
    <s v="OTROS MATERIALES Y SUMINISTROS"/>
    <s v="TERMO ENCOGIBLE 10MM"/>
    <n v="13101723"/>
    <s v="Selección abreviada menor cuantía"/>
    <n v="3"/>
    <n v="9"/>
    <n v="3"/>
    <n v="15300"/>
    <s v="GLOBAL"/>
    <s v="NO SOLICITADAS"/>
  </r>
  <r>
    <x v="12"/>
    <x v="34"/>
    <n v="10"/>
    <s v="OTROS MATERIALES Y SUMINISTROS"/>
    <s v="TERMO ENCOGIBLE 5MM"/>
    <n v="13101723"/>
    <s v="Selección abreviada menor cuantía"/>
    <n v="3"/>
    <n v="9"/>
    <n v="3"/>
    <n v="11400"/>
    <s v="GLOBAL"/>
    <s v="NO SOLICITADAS"/>
  </r>
  <r>
    <x v="12"/>
    <x v="34"/>
    <n v="10"/>
    <s v="OTROS MATERIALES Y SUMINISTROS"/>
    <s v="TERMO ENCOGIBLE 7MM"/>
    <n v="13101723"/>
    <s v="Selección abreviada menor cuantía"/>
    <n v="3"/>
    <n v="9"/>
    <n v="3"/>
    <n v="12300"/>
    <s v="GLOBAL"/>
    <s v="NO SOLICITADAS"/>
  </r>
  <r>
    <x v="12"/>
    <x v="34"/>
    <n v="10"/>
    <s v="OTROS MATERIALES Y SUMINISTROS"/>
    <s v="VINIPEL DE 50 CM X 1000 MTS, CALIBRE 90 TRANSPARENTE"/>
    <n v="24141501"/>
    <s v="Selección abreviada menor cuantía"/>
    <n v="3"/>
    <n v="9"/>
    <n v="10"/>
    <n v="1100000"/>
    <s v="GLOBAL"/>
    <s v="NO SOLICITADAS"/>
  </r>
  <r>
    <x v="12"/>
    <x v="34"/>
    <n v="10"/>
    <s v="OTROS MATERIALES Y SUMINISTROS"/>
    <s v="BRIDAS PLASTICAS NO 10&quot;: PAQ X 100"/>
    <n v="31162305"/>
    <s v="Selección abreviada menor cuantía"/>
    <n v="3"/>
    <n v="9"/>
    <n v="2"/>
    <n v="94000"/>
    <s v="GLOBAL"/>
    <s v="NO SOLICITADAS"/>
  </r>
  <r>
    <x v="12"/>
    <x v="34"/>
    <n v="10"/>
    <s v="OTROS MATERIALES Y SUMINISTROS"/>
    <s v="BRIDAS PLASTICAS NO 12&quot;: PAQ X 100"/>
    <n v="31162305"/>
    <s v="Selección abreviada menor cuantía"/>
    <n v="3"/>
    <n v="9"/>
    <n v="2"/>
    <n v="94000"/>
    <s v="GLOBAL"/>
    <s v="NO SOLICITADAS"/>
  </r>
  <r>
    <x v="12"/>
    <x v="34"/>
    <n v="10"/>
    <s v="OTROS MATERIALES Y SUMINISTROS"/>
    <s v="BRIDAS PLASTICAS NO 20&quot;: PAQ X 100"/>
    <n v="31162305"/>
    <s v="Selección abreviada menor cuantía"/>
    <n v="3"/>
    <n v="9"/>
    <n v="2"/>
    <n v="94000"/>
    <s v="GLOBAL"/>
    <s v="NO SOLICITADAS"/>
  </r>
  <r>
    <x v="12"/>
    <x v="34"/>
    <n v="10"/>
    <s v="OTROS MATERIALES Y SUMINISTROS"/>
    <s v="BRIDAS PLASTICAS NO 5&quot;: PAQ X 100"/>
    <n v="31162305"/>
    <s v="Selección abreviada menor cuantía"/>
    <n v="3"/>
    <n v="9"/>
    <n v="2"/>
    <n v="94000"/>
    <s v="GLOBAL"/>
    <s v="NO SOLICITADAS"/>
  </r>
  <r>
    <x v="12"/>
    <x v="34"/>
    <n v="10"/>
    <s v="OTROS MATERIALES Y SUMINISTROS"/>
    <s v="BRIDAS PLASTICAS NO 6&quot;: PAQ X 100"/>
    <n v="31162305"/>
    <s v="Selección abreviada menor cuantía"/>
    <n v="3"/>
    <n v="9"/>
    <n v="2"/>
    <n v="94000"/>
    <s v="GLOBAL"/>
    <s v="NO SOLICITADAS"/>
  </r>
  <r>
    <x v="12"/>
    <x v="34"/>
    <n v="10"/>
    <s v="OTROS MATERIALES Y SUMINISTROS"/>
    <s v="BROCHA MULTIPROPOSITO  DE 1&quot;"/>
    <n v="31211904"/>
    <s v="Selección abreviada menor cuantía"/>
    <n v="3"/>
    <n v="9"/>
    <n v="6"/>
    <n v="40200"/>
    <s v="GLOBAL"/>
    <s v="NO SOLICITADAS"/>
  </r>
  <r>
    <x v="12"/>
    <x v="34"/>
    <n v="10"/>
    <s v="OTROS MATERIALES Y SUMINISTROS"/>
    <s v="BROCHA  MULTIPROPOSITO   DE 2&quot;"/>
    <n v="31211904"/>
    <s v="Selección abreviada menor cuantía"/>
    <n v="3"/>
    <n v="9"/>
    <n v="6"/>
    <n v="60000"/>
    <s v="GLOBAL"/>
    <s v="NO SOLICITADAS"/>
  </r>
  <r>
    <x v="12"/>
    <x v="34"/>
    <n v="10"/>
    <s v="OTROS MATERIALES Y SUMINISTROS"/>
    <s v="BROCHA  MULTIPROPOSITO   DE 3&quot;"/>
    <n v="31211904"/>
    <s v="Selección abreviada menor cuantía"/>
    <n v="3"/>
    <n v="9"/>
    <n v="2"/>
    <n v="24000"/>
    <s v="GLOBAL"/>
    <s v="NO SOLICITADAS"/>
  </r>
  <r>
    <x v="12"/>
    <x v="34"/>
    <n v="10"/>
    <s v="OTROS MATERIALES Y SUMINISTROS"/>
    <s v="BROCHA  MULTIPROPOSITO   DE 4&quot;"/>
    <n v="31211904"/>
    <s v="Selección abreviada menor cuantía"/>
    <n v="3"/>
    <n v="9"/>
    <n v="2"/>
    <n v="32000"/>
    <s v="GLOBAL"/>
    <s v="NO SOLICITADAS"/>
  </r>
  <r>
    <x v="12"/>
    <x v="34"/>
    <n v="10"/>
    <s v="OTROS MATERIALES Y SUMINISTROS"/>
    <s v="RODILLO 9 PULGADAS PROFESIONAL FELPA ACRÍLICA"/>
    <n v="31211906"/>
    <s v="Selección abreviada menor cuantía"/>
    <n v="3"/>
    <n v="9"/>
    <n v="10"/>
    <n v="80000"/>
    <s v="GLOBAL"/>
    <s v="NO SOLICITADAS"/>
  </r>
  <r>
    <x v="12"/>
    <x v="34"/>
    <n v="10"/>
    <s v="OTROS MATERIALES Y SUMINISTROS"/>
    <s v="CINTA DE ENMASCARAR 1&quot;"/>
    <n v="31201503"/>
    <s v="Selección abreviada menor cuantía"/>
    <n v="3"/>
    <n v="9"/>
    <n v="3"/>
    <n v="18000"/>
    <s v="GLOBAL"/>
    <s v="NO SOLICITADAS"/>
  </r>
  <r>
    <x v="12"/>
    <x v="34"/>
    <n v="10"/>
    <s v="OTROS MATERIALES Y SUMINISTROS"/>
    <s v="CINTA TEFLÓN PTFE BASIC 1/2 PULGADA X 10 METROS* ROLLO"/>
    <n v="31201500"/>
    <s v="Selección abreviada menor cuantía"/>
    <n v="3"/>
    <n v="9"/>
    <n v="10"/>
    <n v="29000"/>
    <s v="GLOBAL"/>
    <s v="NO SOLICITADAS"/>
  </r>
  <r>
    <x v="12"/>
    <x v="34"/>
    <n v="10"/>
    <s v="OTROS MATERIALES Y SUMINISTROS"/>
    <s v="CINTA SELLANTE PTFE 1/2 PULGADA X 10 METROS*ROLLO"/>
    <n v="31201500"/>
    <s v="Selección abreviada menor cuantía"/>
    <n v="3"/>
    <n v="9"/>
    <n v="20"/>
    <n v="50000"/>
    <s v="GLOBAL"/>
    <s v="NO SOLICITADAS"/>
  </r>
  <r>
    <x v="12"/>
    <x v="34"/>
    <n v="10"/>
    <s v="OTROS MATERIALES Y SUMINISTROS"/>
    <s v="TOMA DOBLE POLO A TIERRA MARFIL"/>
    <n v="39121402"/>
    <s v="Selección abreviada menor cuantía"/>
    <n v="3"/>
    <n v="9"/>
    <n v="2"/>
    <n v="5000"/>
    <s v="GLOBAL"/>
    <s v="NO SOLICITADAS"/>
  </r>
  <r>
    <x v="12"/>
    <x v="34"/>
    <n v="10"/>
    <s v="OTROS MATERIALES Y SUMINISTROS"/>
    <s v="TOMA DOBLE POLO A TIERRA AISLADA NARANJA "/>
    <n v="39121402"/>
    <s v="Selección abreviada menor cuantía"/>
    <n v="3"/>
    <n v="9"/>
    <n v="2"/>
    <n v="46000"/>
    <s v="GLOBAL"/>
    <s v="NO SOLICITADAS"/>
  </r>
  <r>
    <x v="12"/>
    <x v="34"/>
    <n v="10"/>
    <s v="OTROS MATERIALES Y SUMINISTROS"/>
    <s v="PLACA TOMA DOBLE MARFIL"/>
    <n v="39121416"/>
    <s v="Selección abreviada menor cuantía"/>
    <n v="3"/>
    <n v="9"/>
    <n v="2"/>
    <n v="10000"/>
    <s v="GLOBAL"/>
    <s v="NO SOLICITADAS"/>
  </r>
  <r>
    <x v="12"/>
    <x v="34"/>
    <n v="10"/>
    <s v="OTROS MATERIALES Y SUMINISTROS"/>
    <s v="PLACA TOMA DOBLE NARANJA"/>
    <n v="39121416"/>
    <s v="Selección abreviada menor cuantía"/>
    <n v="3"/>
    <n v="9"/>
    <n v="2"/>
    <n v="24000"/>
    <s v="GLOBAL"/>
    <s v="NO SOLICITADAS"/>
  </r>
  <r>
    <x v="12"/>
    <x v="34"/>
    <n v="10"/>
    <s v="OTROS MATERIALES Y SUMINISTROS"/>
    <s v="ACOPLES CONECTORES 5 PIEZAS 1/4 X 1/4 PULGADA"/>
    <n v="31163003"/>
    <s v="Selección abreviada menor cuantía"/>
    <n v="3"/>
    <n v="9"/>
    <n v="2"/>
    <n v="56000"/>
    <s v="GLOBAL"/>
    <s v="NO SOLICITADAS"/>
  </r>
  <r>
    <x v="12"/>
    <x v="34"/>
    <n v="10"/>
    <s v="OTROS MATERIALES Y SUMINISTROS"/>
    <s v="BOMBILLO LED DE GLOBO 5W COLOR ROJO "/>
    <n v="39101612"/>
    <s v="Selección abreviada menor cuantía"/>
    <n v="3"/>
    <n v="9"/>
    <n v="3"/>
    <n v="75000"/>
    <s v="GLOBAL"/>
    <s v="NO SOLICITADAS"/>
  </r>
  <r>
    <x v="12"/>
    <x v="34"/>
    <n v="10"/>
    <s v="OTROS MATERIALES Y SUMINISTROS"/>
    <s v="CONTACT CLEANER P/N ALFA-821"/>
    <n v="43211725"/>
    <s v="Selección abreviada menor cuantía"/>
    <n v="3"/>
    <n v="9"/>
    <n v="5"/>
    <n v="225000"/>
    <s v="GLOBAL"/>
    <s v="NO SOLICITADAS"/>
  </r>
  <r>
    <x v="12"/>
    <x v="34"/>
    <n v="10"/>
    <s v="OTROS MATERIALES Y SUMINISTROS"/>
    <s v="KIT TUBOS TERMOENCOGIBLES "/>
    <n v="13101723"/>
    <s v="Selección abreviada menor cuantía"/>
    <n v="3"/>
    <n v="9"/>
    <n v="1"/>
    <n v="75000"/>
    <s v="GLOBAL"/>
    <s v="NO SOLICITADAS"/>
  </r>
  <r>
    <x v="12"/>
    <x v="35"/>
    <n v="16"/>
    <s v="MANTENIMIENTO DE BIENES INMUEBLES"/>
    <s v="MANTENIMIENTO CUBIERTA INSTALACIONES  GACAR"/>
    <n v="72102900"/>
    <s v="Mínima cuantía"/>
    <n v="4"/>
    <n v="5"/>
    <n v="1"/>
    <n v="20000000"/>
    <s v="GLOBAL"/>
    <s v="NO SOLICITADAS"/>
  </r>
  <r>
    <x v="12"/>
    <x v="35"/>
    <n v="16"/>
    <s v="MANTENIMIENTO DE BIENES INMUEBLES"/>
    <s v="MANTENIMIENTO FACHADA BARRACAS GACAR"/>
    <n v="72102900"/>
    <s v="Mínima cuantía"/>
    <n v="4"/>
    <n v="5"/>
    <n v="1"/>
    <n v="18425400"/>
    <s v="GLOBAL"/>
    <s v="NO SOLICITADAS"/>
  </r>
  <r>
    <x v="12"/>
    <x v="35"/>
    <n v="10"/>
    <s v="MANTENIMIENTO DE BIENES INMUEBLES"/>
    <s v="MANTENIMIENTO HANGAR"/>
    <n v="72103300"/>
    <s v="Licitación pública"/>
    <n v="3"/>
    <n v="9"/>
    <n v="1"/>
    <n v="285391008"/>
    <s v="GLOBAL"/>
    <s v="NO SOLICITADAS"/>
  </r>
  <r>
    <x v="12"/>
    <x v="35"/>
    <n v="10"/>
    <s v="MANTENIMIENTO DE BIENES INMUEBLES"/>
    <s v="MANTENIMIENTO CUBIERTA EQUIPO ETAA"/>
    <n v="72103300"/>
    <s v="Licitación pública"/>
    <n v="3"/>
    <n v="9"/>
    <n v="1"/>
    <n v="76614912"/>
    <s v="GLOBAL"/>
    <s v="NO SOLICITADAS"/>
  </r>
  <r>
    <x v="12"/>
    <x v="35"/>
    <n v="10"/>
    <s v="MANTENIMIENTO DE BIENES INMUEBLES"/>
    <s v="MANTENIMIENTO PREVENTIVO Y CORRECTIVO DE LAS INSTALACIONES DEL RADAR "/>
    <n v="72102900"/>
    <s v="Selección abreviada menor cuantía"/>
    <n v="3"/>
    <n v="9"/>
    <n v="1"/>
    <n v="70000000"/>
    <s v="GLOBAL"/>
    <s v="NO SOLICITADAS"/>
  </r>
  <r>
    <x v="12"/>
    <x v="36"/>
    <n v="10"/>
    <s v="MANTENIMIENTO DE BIENES MUEBLES, EQUIPOS Y ENSERES"/>
    <s v="SERVICIO DE MANTENIMIENTO DE BASCULAS INDUSTRIALES"/>
    <n v="73152109"/>
    <s v="Mínima cuantía"/>
    <n v="8"/>
    <n v="2"/>
    <n v="1"/>
    <n v="5200000"/>
    <s v="GLOBAL"/>
    <s v="NO SOLICITADAS"/>
  </r>
  <r>
    <x v="12"/>
    <x v="36"/>
    <n v="10"/>
    <s v="MANTENIMIENTO DE BIENES MUEBLES, EQUIPOS Y ENSERES"/>
    <s v="MANTENIMIENTO PREVENTIVO Y CORRECTIVO DE CAMARAS"/>
    <n v="92121704"/>
    <s v="Mínima cuantía"/>
    <n v="3"/>
    <n v="3"/>
    <n v="1"/>
    <n v="11615109"/>
    <s v="GLOBAL"/>
    <s v="NO SOLICITADAS"/>
  </r>
  <r>
    <x v="12"/>
    <x v="36"/>
    <n v="10"/>
    <s v="MANTENIMIENTO DE BIENES MUEBLES, EQUIPOS Y ENSERES"/>
    <s v="MANTENIMIENTO CUARTOS FRIOS Y CONGELADORES"/>
    <n v="72102900"/>
    <s v="Mínima cuantía"/>
    <n v="4"/>
    <n v="3"/>
    <n v="1"/>
    <n v="15000000"/>
    <s v="GLOBAL"/>
    <s v="NO SOLICITADAS"/>
  </r>
  <r>
    <x v="12"/>
    <x v="36"/>
    <n v="10"/>
    <s v="MANTENIMIENTO DE BIENES MUEBLES, EQUIPOS Y ENSERES"/>
    <s v="MANTENIMIENTO A TODO COSTO LAVADORA INDUSTRIAL ESDEB"/>
    <n v="72151800"/>
    <s v="Mínima cuantía"/>
    <n v="4"/>
    <n v="3"/>
    <n v="1"/>
    <n v="13600000"/>
    <s v="GLOBAL"/>
    <s v="NO SOLICITADAS"/>
  </r>
  <r>
    <x v="12"/>
    <x v="36"/>
    <n v="10"/>
    <s v="MANTENIMIENTO DE BIENES MUEBLES, EQUIPOS Y ENSERES"/>
    <s v="MANTENIMIENTO CORRECTIVO Y PREVENTIVO AIRES ACONDICIONADO MINI SPLIT E INSDUSTRIALES DE 5 TON."/>
    <n v="72101511"/>
    <s v="Selección abreviada menor cuantía"/>
    <n v="3"/>
    <n v="9"/>
    <n v="1"/>
    <n v="6000000"/>
    <s v="GLOBAL"/>
    <s v="NO SOLICITADAS"/>
  </r>
  <r>
    <x v="12"/>
    <x v="36"/>
    <n v="10"/>
    <s v="MANTENIMIENTO DE BIENES MUEBLES, EQUIPOS Y ENSERES"/>
    <s v="MANTENIMIENTO PREVENTIVO CROMAGLASS"/>
    <n v="72154022"/>
    <s v="Selección abreviada menor cuantía"/>
    <n v="3"/>
    <n v="9"/>
    <n v="1"/>
    <n v="3000000"/>
    <s v="GLOBAL"/>
    <s v="NO SOLICITADAS"/>
  </r>
  <r>
    <x v="12"/>
    <x v="36"/>
    <n v="10"/>
    <s v="MANTENIMIENTO DE BIENES MUEBLES, EQUIPOS Y ENSERES"/>
    <s v="MANTENIMIENTO PREVENTIVO PLANTA DE AGUA"/>
    <n v="72154103"/>
    <s v="Selección abreviada menor cuantía"/>
    <n v="3"/>
    <n v="9"/>
    <n v="1"/>
    <n v="2000000"/>
    <s v="GLOBAL"/>
    <s v="NO SOLICITADAS"/>
  </r>
  <r>
    <x v="12"/>
    <x v="36"/>
    <n v="10"/>
    <s v="MANTENIMIENTO DE BIENES MUEBLES, EQUIPOS Y ENSERES"/>
    <s v="MANTENIMIENTO PREVENTIVO Y CORRECTIVO LAVADORAS-SECADORAS "/>
    <n v="72154300"/>
    <s v="Selección abreviada menor cuantía"/>
    <n v="3"/>
    <n v="9"/>
    <n v="1"/>
    <n v="3000000"/>
    <s v="GLOBAL"/>
    <s v="NO SOLICITADAS"/>
  </r>
  <r>
    <x v="12"/>
    <x v="36"/>
    <n v="10"/>
    <s v="MANTENIMIENTO DE BIENES MUEBLES, EQUIPOS Y ENSERES"/>
    <s v="MANTENIMIENTO PREVENTIVO Y CORRECTIVO,  LAVADORAS A PRESION, COMPRESORES, TALADROS,  PULIDORAS,CALADORAS."/>
    <n v="72154100"/>
    <s v="Selección abreviada menor cuantía"/>
    <n v="3"/>
    <n v="9"/>
    <n v="1"/>
    <n v="3000000"/>
    <s v="GLOBAL"/>
    <s v="NO SOLICITADAS"/>
  </r>
  <r>
    <x v="12"/>
    <x v="38"/>
    <n v="10"/>
    <s v="MANTENIMIENTO EQUIPO COMUNICACIÓN Y COMPUTACIÓN"/>
    <s v="MANTENIMIENTO DE UPS"/>
    <n v="81101701"/>
    <s v="Mínima cuantía"/>
    <n v="5"/>
    <n v="3"/>
    <n v="1"/>
    <n v="8000000"/>
    <s v="GLOBAL"/>
    <s v="NO SOLICITADAS"/>
  </r>
  <r>
    <x v="12"/>
    <x v="38"/>
    <n v="10"/>
    <s v="MANTENIMIENTO EQUIPO COMUNICACIÓN Y COMPUTACIÓN"/>
    <s v="MANTENIMIENTO DE FOTOCOPIADORAS XEROX"/>
    <n v="72154066"/>
    <s v="Mínima cuantía"/>
    <n v="5"/>
    <n v="3"/>
    <n v="1"/>
    <n v="7500000"/>
    <s v="GLOBAL"/>
    <s v="NO SOLICITADAS"/>
  </r>
  <r>
    <x v="12"/>
    <x v="39"/>
    <n v="10"/>
    <s v="MANTENIMIENTO EQUIPO DE NAVEGACION Y TRANSPORTE"/>
    <s v="MANTENIMIENTO  PARQUE AUTOMOTOR GACAR"/>
    <n v="78181500"/>
    <s v="Selección abreviada menor cuantía"/>
    <n v="2"/>
    <n v="8"/>
    <n v="1"/>
    <n v="80250000"/>
    <s v="GLOBAL"/>
    <s v="NO SOLICITADAS"/>
  </r>
  <r>
    <x v="12"/>
    <x v="39"/>
    <n v="10"/>
    <s v="MANTENIMIENTO EQUIPO DE NAVEGACION Y TRANSPORTE"/>
    <s v="MANTENIMIENTO  PARQUE AUTOMOTOR GACAR VF- 2018"/>
    <n v="78181500"/>
    <s v="Selección abreviada menor cuantía"/>
    <n v="1"/>
    <n v="3"/>
    <n v="1"/>
    <n v="30000000"/>
    <s v="GLOBAL"/>
    <s v="SI APROBADAS"/>
  </r>
  <r>
    <x v="12"/>
    <x v="39"/>
    <n v="10"/>
    <s v="MANTENIMIENTO EQUIPO DE NAVEGACION Y TRANSPORTE"/>
    <s v="MANTENIMIENTO PREVENTIVO Y CORRECTIVO TRACTOR HARLAN MODELO HTAS60SDWDC"/>
    <n v="78181901"/>
    <s v="Licitación pública"/>
    <n v="2"/>
    <n v="7"/>
    <n v="1"/>
    <n v="8000000"/>
    <s v="GLOBAL"/>
    <s v="NO SOLICITADAS"/>
  </r>
  <r>
    <x v="12"/>
    <x v="39"/>
    <n v="10"/>
    <s v="MANTENIMIENTO EQUIPO DE NAVEGACION Y TRANSPORTE"/>
    <s v=" MANTENIMIENTO PREVENTIVO Y CORRECTIVO MONTACARGA HYSTER 7 TON MODELO H155XL2"/>
    <n v="78181901"/>
    <s v="Licitación pública"/>
    <n v="2"/>
    <n v="7"/>
    <n v="1"/>
    <n v="10000000"/>
    <s v="GLOBAL"/>
    <s v="NO SOLICITADAS"/>
  </r>
  <r>
    <x v="12"/>
    <x v="39"/>
    <n v="10"/>
    <s v="MANTENIMIENTO EQUIPO DE NAVEGACION Y TRANSPORTE"/>
    <s v=" MANTENIMIENTO PREVENTIVO Y CORRECTIVO RECTIFICADOR TUNGAR GPU-600 TSC6-0012"/>
    <n v="78181901"/>
    <s v="Licitación pública"/>
    <n v="2"/>
    <n v="7"/>
    <n v="1"/>
    <n v="3000000"/>
    <s v="GLOBAL"/>
    <s v="NO SOLICITADAS"/>
  </r>
  <r>
    <x v="12"/>
    <x v="39"/>
    <n v="10"/>
    <s v="MANTENIMIENTO EQUIPO DE NAVEGACION Y TRANSPORTE"/>
    <s v="MANTENIMIENTO CAMIONETA RADAR SAN ANDRES  "/>
    <n v="78181500"/>
    <s v="Selección abreviada menor cuantía"/>
    <n v="3"/>
    <n v="9"/>
    <n v="1"/>
    <n v="3000000"/>
    <s v="GLOBAL"/>
    <s v="NO SOLICITADAS"/>
  </r>
  <r>
    <x v="12"/>
    <x v="39"/>
    <n v="10"/>
    <s v="MANTENIMIENTO EQUIPO DE NAVEGACION Y TRANSPORTE"/>
    <s v="MANTENIMIENTO MONTACARGA "/>
    <n v="78181500"/>
    <s v="Selección abreviada menor cuantía"/>
    <n v="3"/>
    <n v="9"/>
    <n v="1"/>
    <n v="5000000"/>
    <s v="GLOBAL"/>
    <s v="NO SOLICITADAS"/>
  </r>
  <r>
    <x v="12"/>
    <x v="41"/>
    <n v="10"/>
    <s v="SERVICIO DE ASEO"/>
    <s v="SERVICIO DE SOSTENIMIENTO DE JARDINES Y ZONAS VERDES DEL GACAR"/>
    <n v="70111703"/>
    <s v="Mínima cuantía"/>
    <n v="4"/>
    <n v="7"/>
    <n v="1"/>
    <n v="25000000"/>
    <s v="GLOBAL"/>
    <s v="NO SOLICITADAS"/>
  </r>
  <r>
    <x v="12"/>
    <x v="41"/>
    <n v="10"/>
    <s v="SERVICIO DE ASEO"/>
    <s v="SERVICIO DE ASEO Y LIMPIEZA"/>
    <n v="76111501"/>
    <s v="Selección abreviada subasta inversa"/>
    <n v="2"/>
    <n v="8"/>
    <n v="1"/>
    <n v="94000000"/>
    <s v="GLOBAL"/>
    <s v="NO SOLICITADAS"/>
  </r>
  <r>
    <x v="12"/>
    <x v="41"/>
    <n v="10"/>
    <s v="SERVICIO DE ASEO"/>
    <s v="SERVICIO DE ASEO Y LIMPIEZA VF-2018"/>
    <n v="76111501"/>
    <s v="Selección abreviada subasta inversa"/>
    <n v="1"/>
    <n v="3"/>
    <n v="1"/>
    <n v="24000000"/>
    <s v="GLOBAL"/>
    <s v="SI APROBADAS"/>
  </r>
  <r>
    <x v="12"/>
    <x v="59"/>
    <n v="16"/>
    <s v="SERVICIO DE CAFETERIA Y RESTAURANTE"/>
    <s v="SERIVICIO DE CAFETERIA Y RESTAURANTE"/>
    <n v="90101700"/>
    <s v="Mínima cuantía"/>
    <n v="3"/>
    <n v="8"/>
    <n v="1"/>
    <n v="14000000"/>
    <s v="GLOBAL"/>
    <s v="NO SOLICITADAS"/>
  </r>
  <r>
    <x v="12"/>
    <x v="42"/>
    <n v="10"/>
    <s v="ADMINISTRACION OPERACIÓN Y MANTENIMIENTO DE PLANTAS DE ENERGIA"/>
    <s v="MANTENIMIENTO PLANTAS ELECTRICAS Y SUBESTACIONES DEL GACAR A TODO COSTO INCLUYE REPUESTOS"/>
    <n v="72151514"/>
    <s v="Mínima cuantía"/>
    <n v="4"/>
    <n v="4"/>
    <n v="1"/>
    <n v="45000000"/>
    <s v="GLOBAL"/>
    <s v="NO SOLICITADAS"/>
  </r>
  <r>
    <x v="12"/>
    <x v="42"/>
    <n v="10"/>
    <s v="ADMINISTRACION OPERACIÓN Y MANTENIMIENTO DE PLANTAS DE ENERGIA"/>
    <s v=" MANTENIMIENTO PREVENTIVO Y CORRECTIVO PLANTA ELECTRICA HOBART 60KVA"/>
    <n v="78181901"/>
    <s v="Licitación pública"/>
    <n v="2"/>
    <n v="7"/>
    <n v="1"/>
    <n v="6000000"/>
    <s v="GLOBAL"/>
    <s v="NO SOLICITADAS"/>
  </r>
  <r>
    <x v="12"/>
    <x v="42"/>
    <n v="10"/>
    <s v="ADMINISTRACION OPERACIÓN Y MANTENIMIENTO DE PLANTAS DE ENERGIA"/>
    <s v=" MANTENIMIENTO PREVENTIVO Y CORRECTIVO PLANTA ELECTRICA FCX 60KVA"/>
    <n v="72154300"/>
    <s v="Selección abreviada menor cuantía"/>
    <n v="3"/>
    <n v="9"/>
    <n v="1"/>
    <n v="8000000"/>
    <s v="GLOBAL"/>
    <s v="NO SOLICITADAS"/>
  </r>
  <r>
    <x v="12"/>
    <x v="42"/>
    <n v="10"/>
    <s v="ADMINISTRACION OPERACIÓN Y MANTENIMIENTO DE PLANTAS DE ENERGIA"/>
    <s v="MANTENIMIENTO PREVENTIVO Y CORRECTIVO PLANTA ELECTRICA"/>
    <n v="72154300"/>
    <s v="Selección abreviada menor cuantía"/>
    <n v="3"/>
    <n v="9"/>
    <n v="1"/>
    <n v="15000000"/>
    <s v="GLOBAL"/>
    <s v="NO SOLICITADAS"/>
  </r>
  <r>
    <x v="12"/>
    <x v="102"/>
    <n v="10"/>
    <s v="MANTENIMIENTO DE OTROS BIENES"/>
    <s v=" MANTENIMIENTO PREVENTIVO Y CORRECTIVO HIDROLAVADORA TANQUE PEQUEÑO"/>
    <n v="78181901"/>
    <s v="Licitación pública"/>
    <n v="2"/>
    <n v="7"/>
    <n v="1"/>
    <n v="3000000"/>
    <s v="GLOBAL"/>
    <s v="NO SOLICITADAS"/>
  </r>
  <r>
    <x v="12"/>
    <x v="102"/>
    <n v="10"/>
    <s v="MANTENIMIENTO DE OTROS BIENES"/>
    <s v=" MANTENIMIENTO PREVENTIVO Y CORRECTIVO SISTEMA LAVADO AERONAVES ADWS-TT "/>
    <n v="78181901"/>
    <s v="Selección abreviada menor cuantía"/>
    <n v="3"/>
    <n v="9"/>
    <n v="1"/>
    <n v="3000000"/>
    <s v="GLOBAL"/>
    <s v="NO SOLICITADAS"/>
  </r>
  <r>
    <x v="12"/>
    <x v="46"/>
    <n v="10"/>
    <s v="ACUEDUCTO ALCANTARILLADO Y ASEO"/>
    <s v="ACUEDUCTO "/>
    <n v="83101500"/>
    <s v="Solicitud de información a los Proveedores"/>
    <n v="1"/>
    <n v="12"/>
    <n v="1"/>
    <n v="37000000"/>
    <s v="GLOBAL"/>
    <s v="NO SOLICITADAS"/>
  </r>
  <r>
    <x v="12"/>
    <x v="46"/>
    <n v="10"/>
    <s v="ACUEDUCTO ALCANTARILLADO Y ASEO"/>
    <s v="ALCANTARILLADO"/>
    <n v="83101500"/>
    <s v="Solicitud de información a los Proveedores"/>
    <n v="1"/>
    <n v="12"/>
    <n v="1"/>
    <n v="63000000"/>
    <s v="GLOBAL"/>
    <s v="NO SOLICITADAS"/>
  </r>
  <r>
    <x v="12"/>
    <x v="46"/>
    <n v="10"/>
    <s v="ACUEDUCTO ALCANTARILLADO Y ASEO"/>
    <s v="ASEO"/>
    <n v="83101500"/>
    <s v="Solicitud de información a los Proveedores"/>
    <n v="1"/>
    <n v="12"/>
    <n v="1"/>
    <n v="20000000"/>
    <s v="GLOBAL"/>
    <s v="NO SOLICITADAS"/>
  </r>
  <r>
    <x v="12"/>
    <x v="47"/>
    <n v="16"/>
    <s v="ENERGIA"/>
    <s v="SERVICIO DE ENERGIA"/>
    <n v="83101807"/>
    <s v="Solicitud de información a los Proveedores"/>
    <n v="1"/>
    <n v="12"/>
    <n v="1"/>
    <n v="60000000"/>
    <s v="GLOBAL"/>
    <s v="NO SOLICITADAS"/>
  </r>
  <r>
    <x v="12"/>
    <x v="47"/>
    <n v="10"/>
    <s v="ENERGIA"/>
    <s v="SERVICIO DE ENERGIA"/>
    <n v="83101807"/>
    <s v="Solicitud de información a los Proveedores"/>
    <n v="1"/>
    <n v="12"/>
    <n v="1"/>
    <n v="304500000"/>
    <s v="GLOBAL"/>
    <s v="NO SOLICITADAS"/>
  </r>
  <r>
    <x v="12"/>
    <x v="48"/>
    <n v="10"/>
    <s v="TELÉFONO, FAX Y OTROS"/>
    <s v="TELEFONIA FIJA"/>
    <n v="83111501"/>
    <s v="Solicitud de información a los Proveedores"/>
    <n v="1"/>
    <n v="12"/>
    <n v="1"/>
    <n v="9000000"/>
    <s v="GLOBAL"/>
    <s v="NO SOLICITADAS"/>
  </r>
  <r>
    <x v="12"/>
    <x v="49"/>
    <n v="10"/>
    <s v="OTROS SERVICIOS PÚBLICOS"/>
    <s v="SUMINISTRO DE GAS"/>
    <n v="83101601"/>
    <s v="Solicitud de información a los Proveedores"/>
    <n v="1"/>
    <n v="12"/>
    <n v="1"/>
    <n v="26000000"/>
    <s v="GLOBAL"/>
    <s v="NO SOLICITADAS"/>
  </r>
  <r>
    <x v="12"/>
    <x v="99"/>
    <n v="10"/>
    <s v="ARRENDAMIENTOS BIENES INMUEBLES"/>
    <s v="ARRENDAMIENTO DE BIEN INMUEBLE AMOBLADO EN SAN ANDRES ISLA"/>
    <n v="80131501"/>
    <s v="Contratación directa"/>
    <n v="1"/>
    <n v="8"/>
    <n v="1"/>
    <n v="74000400"/>
    <s v="GLOBAL"/>
    <s v="NO SOLICITADAS"/>
  </r>
  <r>
    <x v="12"/>
    <x v="99"/>
    <n v="10"/>
    <s v="ARRENDAMIENTOS BIENES INMUEBLES"/>
    <s v="ARRENDAMIENTO DE BIEN INMUEBLE AMOBLADO EN SAN ANDRES ISLA VF-2018"/>
    <n v="80131501"/>
    <s v="Contratación directa"/>
    <n v="1"/>
    <n v="3"/>
    <n v="1"/>
    <n v="33999600"/>
    <s v="GLOBAL"/>
    <s v="SI APROBADAS"/>
  </r>
  <r>
    <x v="12"/>
    <x v="50"/>
    <n v="10"/>
    <s v="VIATICOS Y GASTOS DE VIAJE AL INTERIOR"/>
    <s v="VIATICOS Y GASTOS DE VIAJE AL INTERIOR"/>
    <n v="90121500"/>
    <s v="Mínima cuantía"/>
    <n v="1"/>
    <n v="12"/>
    <n v="1"/>
    <n v="50000000"/>
    <s v="GLOBAL"/>
    <s v="NO SOLICITADAS"/>
  </r>
  <r>
    <x v="12"/>
    <x v="50"/>
    <n v="10"/>
    <s v="VIATICOS Y GASTOS DE VIAJE AL INTERIOR"/>
    <s v="TIQUETES AÉREOS NACIONALES"/>
    <n v="78111502"/>
    <s v="Mínima cuantía"/>
    <n v="2"/>
    <n v="10"/>
    <n v="1"/>
    <n v="50000000"/>
    <s v="GLOBAL"/>
    <s v="NO SOLICITADAS"/>
  </r>
  <r>
    <x v="12"/>
    <x v="51"/>
    <n v="10"/>
    <s v="MATERIAL VETERINARIO"/>
    <s v="SHAMPOO INSECTICIDA"/>
    <n v="10111302"/>
    <s v="Mínima cuantía"/>
    <n v="3"/>
    <n v="8"/>
    <n v="10"/>
    <n v="350000"/>
    <s v="UNIDAD"/>
    <s v="NO SOLICITADAS"/>
  </r>
  <r>
    <x v="12"/>
    <x v="51"/>
    <n v="10"/>
    <s v="MATERIAL VETERINARIO"/>
    <s v="SHAMPOO MEDICADO"/>
    <n v="10111302"/>
    <s v="Mínima cuantía"/>
    <n v="3"/>
    <n v="8"/>
    <n v="10"/>
    <n v="350000"/>
    <s v="UNIDAD"/>
    <s v="NO SOLICITADAS"/>
  </r>
  <r>
    <x v="12"/>
    <x v="51"/>
    <n v="10"/>
    <s v="MATERIAL VETERINARIO"/>
    <s v="LIMPIADOR DE OIDOS"/>
    <n v="10111302"/>
    <s v="Mínima cuantía"/>
    <n v="3"/>
    <n v="8"/>
    <n v="12"/>
    <n v="480000"/>
    <s v="UNIDAD"/>
    <s v="NO SOLICITADAS"/>
  </r>
  <r>
    <x v="12"/>
    <x v="51"/>
    <n v="10"/>
    <s v="MATERIAL VETERINARIO"/>
    <s v="ANTISEPTICO / DESINFECTANTE CANILES"/>
    <n v="10111305"/>
    <s v="Mínima cuantía"/>
    <n v="3"/>
    <n v="8"/>
    <n v="12"/>
    <n v="300000"/>
    <s v="LITRO"/>
    <s v="NO SOLICITADAS"/>
  </r>
  <r>
    <x v="12"/>
    <x v="51"/>
    <n v="10"/>
    <s v="MATERIAL VETERINARIO"/>
    <s v="DESPARASITANTE INTERNO POMOATO DE PIRANTEL, PRAZIQUANTE, EXCIPIENTES"/>
    <n v="10111305"/>
    <s v="Mínima cuantía"/>
    <n v="3"/>
    <n v="8"/>
    <n v="10"/>
    <n v="200000"/>
    <s v="UNIDAD"/>
    <s v="NO SOLICITADAS"/>
  </r>
  <r>
    <x v="12"/>
    <x v="51"/>
    <n v="10"/>
    <s v="MATERIAL VETERINARIO"/>
    <s v="DESPARASITANTE INTERNO CAJA CON UNA TABLETA"/>
    <n v="10111305"/>
    <s v="Mínima cuantía"/>
    <n v="3"/>
    <n v="8"/>
    <n v="10"/>
    <n v="250000"/>
    <s v="UNIDAD"/>
    <s v="NO SOLICITADAS"/>
  </r>
  <r>
    <x v="12"/>
    <x v="51"/>
    <n v="10"/>
    <s v="MATERIAL VETERINARIO"/>
    <s v="DESPARASITANTE INTERNO CAJA CON 1 BLISTER DE 3 TABLETAS CADA UNO"/>
    <n v="10111305"/>
    <s v="Mínima cuantía"/>
    <n v="3"/>
    <n v="8"/>
    <n v="10"/>
    <n v="400000"/>
    <s v="UNIDAD"/>
    <s v="NO SOLICITADAS"/>
  </r>
  <r>
    <x v="12"/>
    <x v="51"/>
    <n v="10"/>
    <s v="MATERIAL VETERINARIO"/>
    <s v="ANTIPARASITARIO INTERNO PARA CONTROL DE FILARIASIS EN PERROS"/>
    <n v="10111305"/>
    <s v="Mínima cuantía"/>
    <n v="3"/>
    <n v="8"/>
    <n v="15"/>
    <n v="600000"/>
    <s v="UNIDAD"/>
    <s v="NO SOLICITADAS"/>
  </r>
  <r>
    <x v="12"/>
    <x v="51"/>
    <n v="10"/>
    <s v="MATERIAL VETERINARIO"/>
    <s v="ECTOPARASITICIDA PARA PERROS GRANDES"/>
    <n v="10111305"/>
    <s v="Mínima cuantía"/>
    <n v="3"/>
    <n v="8"/>
    <n v="32"/>
    <n v="1920000"/>
    <s v="UNIDAD"/>
    <s v="NO SOLICITADAS"/>
  </r>
  <r>
    <x v="12"/>
    <x v="51"/>
    <n v="10"/>
    <s v="MATERIAL VETERINARIO"/>
    <s v="VITAMINAS"/>
    <n v="10111305"/>
    <s v="Mínima cuantía"/>
    <n v="3"/>
    <n v="8"/>
    <n v="36"/>
    <n v="1260000"/>
    <s v="UNIDAD"/>
    <s v="NO SOLICITADAS"/>
  </r>
  <r>
    <x v="12"/>
    <x v="52"/>
    <n v="10"/>
    <s v="SOSTENIMIENTO DE SEMOVIENTES"/>
    <s v="CEPILLO SLICKER "/>
    <n v="10111302"/>
    <s v="Mínima cuantía"/>
    <n v="3"/>
    <n v="8"/>
    <n v="5"/>
    <n v="150000"/>
    <s v="UNIDAD"/>
    <s v="NO SOLICITADAS"/>
  </r>
  <r>
    <x v="12"/>
    <x v="52"/>
    <n v="10"/>
    <s v="SOSTENIMIENTO DE SEMOVIENTES"/>
    <s v="COLLAR FIJO EN CINTA TUBULAR "/>
    <n v="10141608"/>
    <s v="Mínima cuantía"/>
    <n v="3"/>
    <n v="8"/>
    <n v="6"/>
    <n v="180000"/>
    <s v="UNIDAD"/>
    <s v="NO SOLICITADAS"/>
  </r>
  <r>
    <x v="12"/>
    <x v="52"/>
    <n v="10"/>
    <s v="SOSTENIMIENTO DE SEMOVIENTES"/>
    <s v="TRADILLA EN CINTA TUBULAR"/>
    <n v="10141606"/>
    <s v="Mínima cuantía"/>
    <n v="3"/>
    <n v="8"/>
    <n v="6"/>
    <n v="180000"/>
    <s v="UNIDAD"/>
    <s v="NO SOLICITADAS"/>
  </r>
  <r>
    <x v="12"/>
    <x v="52"/>
    <n v="10"/>
    <s v="SOSTENIMIENTO DE SEMOVIENTES"/>
    <s v="BOZAL"/>
    <n v="10141610"/>
    <s v="Mínima cuantía"/>
    <n v="3"/>
    <n v="8"/>
    <n v="6"/>
    <n v="210000"/>
    <s v="UNIDAD"/>
    <s v="NO SOLICITADAS"/>
  </r>
  <r>
    <x v="12"/>
    <x v="52"/>
    <n v="10"/>
    <s v="SOSTENIMIENTO DE SEMOVIENTES"/>
    <s v="GUACAL"/>
    <n v="10131603"/>
    <s v="Mínima cuantía"/>
    <n v="3"/>
    <n v="8"/>
    <n v="2"/>
    <n v="1600000"/>
    <s v="UNIDAD"/>
    <s v="NO SOLICITADAS"/>
  </r>
  <r>
    <x v="12"/>
    <x v="52"/>
    <n v="10"/>
    <s v="SOSTENIMIENTO DE SEMOVIENTES"/>
    <s v="COMEDOR ACERO INOXIDABLE"/>
    <n v="10111304"/>
    <s v="Mínima cuantía"/>
    <n v="3"/>
    <n v="8"/>
    <n v="6"/>
    <n v="270000"/>
    <s v="UNIDAD"/>
    <s v="NO SOLICITADAS"/>
  </r>
  <r>
    <x v="12"/>
    <x v="52"/>
    <n v="10"/>
    <s v="SOSTENIMIENTO DE SEMOVIENTES"/>
    <s v="ALIMENTO HUMEDO"/>
    <n v="10121802"/>
    <s v="Mínima cuantía"/>
    <n v="3"/>
    <n v="8"/>
    <n v="100"/>
    <n v="1500000"/>
    <s v="UNIDAD"/>
    <s v="NO SOLICITADAS"/>
  </r>
  <r>
    <x v="12"/>
    <x v="53"/>
    <n v="10"/>
    <s v="OTROS PARA EL SOSTENIMIENTO DE SEMOVIENTES"/>
    <s v="CAPA DE ENFRIAMIENTO"/>
    <n v="10111307"/>
    <s v="Mínima cuantía"/>
    <n v="3"/>
    <n v="8"/>
    <n v="2"/>
    <n v="700000"/>
    <s v="UNIDAD"/>
    <s v="NO SOLICITADAS"/>
  </r>
  <r>
    <x v="12"/>
    <x v="53"/>
    <n v="10"/>
    <s v="OTROS PARA EL SOSTENIMIENTO DE SEMOVIENTES"/>
    <s v="DELTAS DE SEGURIDAD"/>
    <n v="10141611"/>
    <s v="Mínima cuantía"/>
    <n v="3"/>
    <n v="8"/>
    <n v="6"/>
    <n v="300000"/>
    <s v="UNIDAD"/>
    <s v="NO SOLICITADAS"/>
  </r>
  <r>
    <x v="12"/>
    <x v="53"/>
    <n v="10"/>
    <s v="OTROS PARA EL SOSTENIMIENTO DE SEMOVIENTES"/>
    <s v="SERVICIOS VETERINARIOS SEMOVIENTES CANINOS"/>
    <n v="70122005"/>
    <s v="Mínima cuantía"/>
    <n v="3"/>
    <n v="8"/>
    <n v="1"/>
    <n v="9000000"/>
    <s v="GLOBAL"/>
    <s v="NO SOLICITADAS"/>
  </r>
  <r>
    <x v="12"/>
    <x v="53"/>
    <n v="10"/>
    <s v="OTROS PARA EL SOSTENIMIENTO DE SEMOVIENTES"/>
    <s v="PELOTA MACIZA"/>
    <n v="10111301"/>
    <s v="Mínima cuantía"/>
    <n v="3"/>
    <n v="8"/>
    <n v="2"/>
    <n v="40000"/>
    <s v="UNIDAD"/>
    <s v="NO SOLICITADAS"/>
  </r>
  <r>
    <x v="12"/>
    <x v="53"/>
    <n v="10"/>
    <s v="OTROS PARA EL SOSTENIMIENTO DE SEMOVIENTES"/>
    <s v="MORDEDOR"/>
    <n v="10111301"/>
    <s v="Mínima cuantía"/>
    <n v="3"/>
    <n v="8"/>
    <n v="2"/>
    <n v="100000"/>
    <s v="UNIDAD"/>
    <s v="NO SOLICITADAS"/>
  </r>
  <r>
    <x v="12"/>
    <x v="53"/>
    <n v="10"/>
    <s v="OTROS PARA EL SOSTENIMIENTO DE SEMOVIENTES"/>
    <s v="GUAYA"/>
    <n v="10141611"/>
    <s v="Mínima cuantía"/>
    <n v="3"/>
    <n v="8"/>
    <n v="1"/>
    <n v="50000"/>
    <s v="UNIDAD"/>
    <s v="NO SOLICITADAS"/>
  </r>
  <r>
    <x v="12"/>
    <x v="53"/>
    <n v="10"/>
    <s v="OTROS PARA EL SOSTENIMIENTO DE SEMOVIENTES"/>
    <s v="TOALLA SECADO"/>
    <n v="10111302"/>
    <s v="Mínima cuantía"/>
    <n v="3"/>
    <n v="8"/>
    <n v="6"/>
    <n v="150000"/>
    <s v="UNIDAD"/>
    <s v="NO SOLICITADAS"/>
  </r>
  <r>
    <x v="12"/>
    <x v="53"/>
    <n v="10"/>
    <s v="OTROS PARA EL SOSTENIMIENTO DE SEMOVIENTES"/>
    <s v="CORTAUÑAS PARA CANINO"/>
    <n v="42121515"/>
    <s v="Mínima cuantía"/>
    <n v="3"/>
    <n v="8"/>
    <n v="1"/>
    <n v="12000"/>
    <s v="UNIDAD"/>
    <s v="NO SOLICITADAS"/>
  </r>
  <r>
    <x v="12"/>
    <x v="54"/>
    <n v="16"/>
    <s v="ELEMENTOS PARA BIENESTAR SOCIAL"/>
    <s v="BALON DE MICROFUTBOL"/>
    <n v="49161504"/>
    <s v="Mínima cuantía"/>
    <n v="5"/>
    <n v="2"/>
    <n v="4"/>
    <n v="316800"/>
    <s v="UNIDAD"/>
    <s v="NO SOLICITADAS"/>
  </r>
  <r>
    <x v="12"/>
    <x v="55"/>
    <n v="16"/>
    <s v="ELEMENTOS PARA ESTÍMULOS"/>
    <s v="PLACA CONMEMORATIVA"/>
    <n v="49101704"/>
    <s v="Mínima cuantía"/>
    <n v="4"/>
    <n v="3"/>
    <n v="70"/>
    <n v="5600000"/>
    <s v="UNIDAD"/>
    <s v="NO SOLICITADAS"/>
  </r>
  <r>
    <x v="12"/>
    <x v="56"/>
    <n v="10"/>
    <s v="SERVICIOS DE BIENESTAR SOCIAL"/>
    <s v="EXAMENES MEDICOS SALUD OCUPACIONAL PERDONAL CIVIL Y UN PERSONAL MILITAR"/>
    <n v="85121502"/>
    <n v="0"/>
    <n v="1"/>
    <n v="11"/>
    <n v="1"/>
    <n v="4405600"/>
    <s v="GLOBAL"/>
    <s v="NO SOLICITADAS"/>
  </r>
  <r>
    <x v="12"/>
    <x v="79"/>
    <n v="16"/>
    <s v="OTROS ELEMENTOS PARA CAPACITACION, BIENESTAR SOCIAL Y ESTIMULOS"/>
    <s v="PARQUEADERO PARA BICICLETAS"/>
    <n v="56101608"/>
    <s v="Mínima cuantía"/>
    <n v="5"/>
    <n v="2"/>
    <n v="2"/>
    <n v="657800"/>
    <s v="UNIDAD"/>
    <s v="NO SOLICITADAS"/>
  </r>
  <r>
    <x v="12"/>
    <x v="58"/>
    <n v="10"/>
    <s v="OTROS GASTOS POR ADQUISICION DE SERVICIOS"/>
    <s v="SERVICIO DE RECARGA, MANTENIMIENTO Y REPARACION DE EXTINTORES"/>
    <n v="72101516"/>
    <s v="Mínima cuantía"/>
    <n v="3"/>
    <n v="4"/>
    <n v="1"/>
    <n v="4000000"/>
    <s v="GLOBAL"/>
    <s v="NO SOLICITADAS"/>
  </r>
  <r>
    <x v="12"/>
    <x v="58"/>
    <n v="10"/>
    <s v="OTROS GASTOS POR ADQUISICION DE SERVICIOS"/>
    <s v="PAGO CERTIFICADOS CATASTRALES"/>
    <n v="93151510"/>
    <s v="Solicitud de información a los Proveedores"/>
    <n v="3"/>
    <n v="1"/>
    <n v="1"/>
    <n v="450000"/>
    <s v="GLOBAL"/>
    <s v="NO SOLICITADAS"/>
  </r>
  <r>
    <x v="12"/>
    <x v="58"/>
    <n v="10"/>
    <s v="OTROS GASTOS POR ADQUISICION DE SERVICIOS"/>
    <s v="PAGO CERTIFICADOS PAZ Y SALVO IMPUESTO PREDIAL"/>
    <n v="93151510"/>
    <s v="Solicitud de información a los Proveedores"/>
    <n v="3"/>
    <n v="1"/>
    <n v="1"/>
    <n v="300000"/>
    <s v="GLOBAL"/>
    <s v="NO SOLICITADAS"/>
  </r>
  <r>
    <x v="12"/>
    <x v="58"/>
    <n v="10"/>
    <s v="OTROS GASTOS POR ADQUISICION DE SERVICIOS"/>
    <s v="SERVICIO DE MONITOREO DE AGUA POTABLE Y AGUA RESIDUAL"/>
    <n v="83101506"/>
    <s v="Selección abreviada menor cuantía"/>
    <n v="2"/>
    <n v="8"/>
    <n v="1"/>
    <n v="23040000"/>
    <s v="GLOBAL"/>
    <s v="NO SOLICITADAS"/>
  </r>
  <r>
    <x v="12"/>
    <x v="58"/>
    <n v="10"/>
    <s v="OTROS GASTOS POR ADQUISICION DE SERVICIOS"/>
    <s v="SERVICIO DE TRANSPORTE Y DESTINO FINAL DE RESIDUOS PELIGROSOS GENERADOS"/>
    <n v="76122304"/>
    <s v="Mínima cuantía"/>
    <n v="3"/>
    <n v="9"/>
    <n v="1"/>
    <n v="25000000"/>
    <s v="GLOBAL"/>
    <s v="NO SOLICITADAS"/>
  </r>
  <r>
    <x v="12"/>
    <x v="58"/>
    <n v="10"/>
    <s v="OTROS GASTOS POR ADQUISICION DE SERVICIOS"/>
    <s v="SERVICIO DE SOSTENIMIENTO PLANTA DE TRATAMIENTO DE AGUA POTABLE, PLANTA DE TRATAMIENTO DE AGUAS RESIDUALES Y  MANTENIMIENTO PREVENTIVO CROMAGLASS A TODO COSTO SEGÚN ESPECIFICACIONES TÉCNICAS"/>
    <n v="72102900"/>
    <s v="Selección abreviada menor cuantía"/>
    <n v="2"/>
    <n v="8"/>
    <n v="1"/>
    <n v="81500000"/>
    <s v="GLOBAL"/>
    <s v="NO SOLICITADAS"/>
  </r>
  <r>
    <x v="12"/>
    <x v="58"/>
    <n v="10"/>
    <s v="OTROS GASTOS POR ADQUISICION DE SERVICIOS"/>
    <s v="REVISION TECNICO MECANICA Y DE GASES PARQUE AUTOMOTOR"/>
    <n v="78181505"/>
    <s v="Mínima cuantía"/>
    <n v="3"/>
    <n v="9"/>
    <n v="1"/>
    <n v="2500000"/>
    <s v="GLOBAL"/>
    <s v="NO SOLICITADAS"/>
  </r>
  <r>
    <x v="12"/>
    <x v="58"/>
    <n v="10"/>
    <s v="OTROS GASTOS POR ADQUISICION DE SERVICIOS"/>
    <s v="SERVICIO DE ANALISIS Y CONTROL DE LA CALIDAD DE AGUA POTABLE Y AGUA RESIDUAL VF-2018"/>
    <n v="83101506"/>
    <s v="Selección abreviada menor cuantía"/>
    <n v="1"/>
    <n v="3"/>
    <n v="1"/>
    <n v="15000000"/>
    <s v="GLOBAL"/>
    <s v="SI APROBADAS"/>
  </r>
  <r>
    <x v="12"/>
    <x v="58"/>
    <n v="10"/>
    <s v="OTROS GASTOS POR ADQUISICION DE SERVICIOS"/>
    <s v="SERVICIO DE SOSTENIMIENTO PLANTA DE TRATAMIENTO DE AGUA POTABLE, PLANTA DE TRATAMIENTO DE AGUAS RESIDUALES Y  MANTENIMIENTO PREVENTIVO CROMAGLASS A TODO COSTO SEGÚN ESPECIFICACIONES TÉCNICAS VF-2018"/>
    <n v="72102900"/>
    <s v="Selección abreviada menor cuantía"/>
    <n v="1"/>
    <n v="3"/>
    <n v="1"/>
    <n v="8500000"/>
    <s v="GLOBAL"/>
    <s v="SI APROBADAS"/>
  </r>
  <r>
    <x v="13"/>
    <x v="0"/>
    <n v="10"/>
    <s v="PARTIDA ALIMENTACIÓN SOLDADOS"/>
    <s v="PARTIDA ALIMENTACIÓN SOLDADOS"/>
    <n v="0"/>
    <m/>
    <m/>
    <m/>
    <n v="1"/>
    <n v="30000000"/>
    <s v="GLOBAL"/>
    <s v="NO SOLICITADAS"/>
  </r>
  <r>
    <x v="13"/>
    <x v="3"/>
    <n v="10"/>
    <s v="IMPUESTO PREDIAL"/>
    <s v="IMPUESTO PREDIAL GACAS"/>
    <n v="93161602"/>
    <n v="0"/>
    <n v="1"/>
    <n v="10"/>
    <n v="1"/>
    <n v="4000000"/>
    <s v="GLOBAL"/>
    <s v="NO SOLICITADAS"/>
  </r>
  <r>
    <x v="13"/>
    <x v="5"/>
    <n v="10"/>
    <s v="OTROS IMPUESTOS"/>
    <s v="TASA DE UTILIZACION DE AGUA Y VISITA TECNICA "/>
    <n v="93151517"/>
    <n v="0"/>
    <n v="1"/>
    <n v="10"/>
    <n v="1"/>
    <n v="1500000"/>
    <s v="GLOBAL"/>
    <s v="NO SOLICITADAS"/>
  </r>
  <r>
    <x v="13"/>
    <x v="5"/>
    <n v="10"/>
    <s v="OTROS IMPUESTOS"/>
    <s v="OTROS IMPUESTOS - PERMISO CONCESION"/>
    <n v="93151517"/>
    <n v="0"/>
    <n v="1"/>
    <n v="10"/>
    <n v="1"/>
    <n v="1000000"/>
    <s v="GLOBAL"/>
    <s v="NO SOLICITADAS"/>
  </r>
  <r>
    <x v="13"/>
    <x v="7"/>
    <n v="16"/>
    <s v="HERRAMIENTAS"/>
    <s v="TIJERAS LISAS "/>
    <n v="27111531"/>
    <s v="Mínima cuantía"/>
    <n v="1"/>
    <n v="3"/>
    <n v="2"/>
    <n v="60000"/>
    <s v="UNIDAD"/>
    <s v="NO SOLICITADAS"/>
  </r>
  <r>
    <x v="13"/>
    <x v="7"/>
    <n v="16"/>
    <s v="HERRAMIENTAS"/>
    <s v="TIJERAS ENTRESACADORAS"/>
    <n v="27111531"/>
    <s v="Mínima cuantía"/>
    <n v="1"/>
    <n v="3"/>
    <n v="1"/>
    <n v="58000"/>
    <s v="UNIDAD"/>
    <s v="NO SOLICITADAS"/>
  </r>
  <r>
    <x v="13"/>
    <x v="7"/>
    <n v="10"/>
    <s v="HERRAMIENTAS"/>
    <s v="JUEGO DE DESTORNILLADORES X 7 UNIDADES"/>
    <n v="27111701"/>
    <s v="Mínima cuantía"/>
    <n v="2"/>
    <n v="3"/>
    <n v="1"/>
    <n v="132000"/>
    <s v="UNIDAD"/>
    <s v="NO SOLICITADAS"/>
  </r>
  <r>
    <x v="13"/>
    <x v="7"/>
    <n v="10"/>
    <s v="HERRAMIENTAS"/>
    <s v="ALICATE AISLADO"/>
    <n v="27112135"/>
    <s v="Mínima cuantía"/>
    <n v="2"/>
    <n v="3"/>
    <n v="1"/>
    <n v="66000"/>
    <s v="UNIDAD"/>
    <s v="NO SOLICITADAS"/>
  </r>
  <r>
    <x v="13"/>
    <x v="7"/>
    <n v="10"/>
    <s v="HERRAMIENTAS"/>
    <s v="ALICATE DE CORTE U CORTAFRIO"/>
    <n v="27111901"/>
    <s v="Mínima cuantía"/>
    <n v="2"/>
    <n v="3"/>
    <n v="1"/>
    <n v="55000"/>
    <s v="UNIDAD"/>
    <s v="NO SOLICITADAS"/>
  </r>
  <r>
    <x v="13"/>
    <x v="7"/>
    <n v="10"/>
    <s v="HERRAMIENTAS"/>
    <s v="JUEGO DESTORNILLADORES 6 PIEZAS PRO REF 69-170"/>
    <n v="27111701"/>
    <s v="Mínima cuantía"/>
    <n v="2"/>
    <n v="3"/>
    <n v="1"/>
    <n v="49500"/>
    <s v="UNIDAD"/>
    <s v="NO SOLICITADAS"/>
  </r>
  <r>
    <x v="13"/>
    <x v="7"/>
    <n v="10"/>
    <s v="HERRAMIENTAS"/>
    <s v="PONCHADORA DE COMPRESION TERMINAL AISLADO"/>
    <n v="27112409"/>
    <s v="Mínima cuantía"/>
    <n v="2"/>
    <n v="3"/>
    <n v="1"/>
    <n v="88000"/>
    <s v="UNIDAD"/>
    <s v="NO SOLICITADAS"/>
  </r>
  <r>
    <x v="13"/>
    <x v="7"/>
    <n v="10"/>
    <s v="HERRAMIENTAS"/>
    <s v="REMACHADORA DE ACORDEÓN (FUELLE) REMACHES POP HASTA 1/4"/>
    <n v="27112409"/>
    <s v="Mínima cuantía"/>
    <n v="2"/>
    <n v="3"/>
    <n v="1"/>
    <n v="104500"/>
    <s v="UNIDAD"/>
    <s v="NO SOLICITADAS"/>
  </r>
  <r>
    <x v="13"/>
    <x v="7"/>
    <n v="10"/>
    <s v="HERRAMIENTAS"/>
    <s v="PULIDORA 4 1/2 PULGADAS 1700W 11000 RPM"/>
    <n v="22101619"/>
    <s v="Mínima cuantía"/>
    <n v="2"/>
    <n v="3"/>
    <n v="1"/>
    <n v="561000"/>
    <s v="UNIDAD"/>
    <s v="NO SOLICITADAS"/>
  </r>
  <r>
    <x v="13"/>
    <x v="7"/>
    <n v="10"/>
    <s v="HERRAMIENTAS"/>
    <s v="PULIDORA 7 PULGADAS 2200W 8500 RPM REF D28491"/>
    <n v="22101619"/>
    <s v="Mínima cuantía"/>
    <n v="2"/>
    <n v="3"/>
    <n v="1"/>
    <n v="671000"/>
    <s v="UNIDAD"/>
    <s v="NO SOLICITADAS"/>
  </r>
  <r>
    <x v="13"/>
    <x v="7"/>
    <n v="10"/>
    <s v="HERRAMIENTAS"/>
    <s v="AEROGRAFO TRABAJO INDUSTRIAL 600 CC"/>
    <n v="60121253"/>
    <s v="Mínima cuantía"/>
    <n v="2"/>
    <n v="3"/>
    <n v="1"/>
    <n v="77000"/>
    <s v="UNIDAD"/>
    <s v="NO SOLICITADAS"/>
  </r>
  <r>
    <x v="13"/>
    <x v="7"/>
    <n v="10"/>
    <s v="HERRAMIENTAS"/>
    <s v="BALDE CONSTRUCCIÓN  INTERGRIFOS"/>
    <n v="47121804"/>
    <s v="Mínima cuantía"/>
    <n v="2"/>
    <n v="3"/>
    <n v="1"/>
    <n v="11000"/>
    <s v="UNIDAD"/>
    <s v="NO SOLICITADAS"/>
  </r>
  <r>
    <x v="13"/>
    <x v="7"/>
    <n v="10"/>
    <s v="HERRAMIENTAS"/>
    <s v="CALIBRADOR DE GALGAS EN PULGADAS REF FB-326B"/>
    <n v="41111617"/>
    <s v="Licitación pública"/>
    <n v="2"/>
    <n v="6"/>
    <n v="2"/>
    <n v="113654"/>
    <s v="UNIDAD"/>
    <s v="NO SOLICITADAS"/>
  </r>
  <r>
    <x v="13"/>
    <x v="7"/>
    <n v="10"/>
    <s v="HERRAMIENTAS"/>
    <s v="CAUTIN GAS BUTANO REF YAS22A"/>
    <n v="23271806"/>
    <s v="Licitación pública"/>
    <n v="2"/>
    <n v="6"/>
    <n v="2"/>
    <n v="639248"/>
    <s v="UNIDAD"/>
    <s v="NO SOLICITADAS"/>
  </r>
  <r>
    <x v="13"/>
    <x v="7"/>
    <n v="10"/>
    <s v="HERRAMIENTAS"/>
    <s v="CALIBRAR DE PESION DE AIRE REF YA258"/>
    <n v="41112403"/>
    <s v="Licitación pública"/>
    <n v="2"/>
    <n v="6"/>
    <n v="2"/>
    <n v="975880"/>
    <s v="UNIDAD"/>
    <s v="NO SOLICITADAS"/>
  </r>
  <r>
    <x v="13"/>
    <x v="7"/>
    <n v="10"/>
    <s v="HERRAMIENTAS"/>
    <s v="DESTORNILLADORES DE PRECISION 7 PIEZAS REF SGDET70"/>
    <n v="27111701"/>
    <s v="Licitación pública"/>
    <n v="2"/>
    <n v="6"/>
    <n v="2"/>
    <n v="640494"/>
    <s v="UNIDAD"/>
    <s v="NO SOLICITADAS"/>
  </r>
  <r>
    <x v="13"/>
    <x v="7"/>
    <n v="10"/>
    <s v="HERRAMIENTAS"/>
    <s v="REGULADOR DE ALTA PRESION   CON MANOMETROS  PARA OXIGENO   _x000a_REF  VICTOR 541L  MODELO SR4J"/>
    <n v="41112403"/>
    <s v="Licitación pública"/>
    <n v="2"/>
    <n v="6"/>
    <n v="2"/>
    <n v="2229568"/>
    <s v="UNIDAD"/>
    <s v="NO SOLICITADAS"/>
  </r>
  <r>
    <x v="13"/>
    <x v="7"/>
    <n v="10"/>
    <s v="HERRAMIENTAS"/>
    <s v="REGULADOR DE ALTA PRESION   CON MANOMETROS  PARA NITROGENO_x000a_REF  VICTOR 541L MODELO SR4J"/>
    <n v="41112403"/>
    <s v="Licitación pública"/>
    <n v="2"/>
    <n v="6"/>
    <n v="2"/>
    <n v="3300568"/>
    <s v="UNIDAD"/>
    <s v="NO SOLICITADAS"/>
  </r>
  <r>
    <x v="13"/>
    <x v="7"/>
    <n v="10"/>
    <s v="HERRAMIENTAS"/>
    <s v="REGULADOR  CON MANOMETROS  PARA NITROGENO     _x000a_REF  VICTOR 541L  MODELO SR 250 A_x000a_PRESION DE  ENTRADA MAX 3,000 PSI_x000a_PRESION DE SALIDA  DE 0 A  30 PSI "/>
    <n v="41112403"/>
    <s v="Licitación pública"/>
    <n v="2"/>
    <n v="6"/>
    <n v="2"/>
    <n v="3010856"/>
    <s v="UNIDAD"/>
    <s v="NO SOLICITADAS"/>
  </r>
  <r>
    <x v="13"/>
    <x v="7"/>
    <n v="10"/>
    <s v="HERRAMIENTAS"/>
    <s v="EXTRACTOR DE TORNILLOS REF 96380"/>
    <n v="46101504"/>
    <s v="Licitación pública"/>
    <n v="2"/>
    <n v="6"/>
    <n v="1"/>
    <n v="1021766"/>
    <s v="UNIDAD"/>
    <s v="NO SOLICITADAS"/>
  </r>
  <r>
    <x v="13"/>
    <x v="7"/>
    <n v="10"/>
    <s v="HERRAMIENTAS"/>
    <s v="BALANZA MECANICA TRIPLE BRAZO CON JUEGO DE PESAS REF MB-2610"/>
    <n v="41111503"/>
    <s v="Licitación pública"/>
    <n v="2"/>
    <n v="6"/>
    <n v="1"/>
    <n v="954856"/>
    <s v="UNIDAD"/>
    <s v="NO SOLICITADAS"/>
  </r>
  <r>
    <x v="13"/>
    <x v="7"/>
    <n v="10"/>
    <s v="HERRAMIENTAS"/>
    <s v="APLICADOR DE PINTURA REF BF105"/>
    <n v="41111617"/>
    <s v="Licitación pública"/>
    <n v="2"/>
    <n v="6"/>
    <n v="1"/>
    <n v="889661"/>
    <s v="UNIDAD"/>
    <s v="NO SOLICITADAS"/>
  </r>
  <r>
    <x v="13"/>
    <x v="7"/>
    <n v="10"/>
    <s v="HERRAMIENTAS"/>
    <s v="KIT REMOCION DE REMACHES REF 53-410"/>
    <n v="41111617"/>
    <s v="Licitación pública"/>
    <n v="2"/>
    <n v="6"/>
    <n v="1"/>
    <n v="866295"/>
    <s v="GLOBAL"/>
    <s v="NO SOLICITADAS"/>
  </r>
  <r>
    <x v="13"/>
    <x v="7"/>
    <n v="10"/>
    <s v="HERRAMIENTAS"/>
    <s v="SOLDADOR CON BATERIA REF BP860MP"/>
    <n v="23271806"/>
    <s v="Licitación pública"/>
    <n v="2"/>
    <n v="6"/>
    <n v="1"/>
    <n v="139594"/>
    <s v="UNIDAD"/>
    <s v="NO SOLICITADAS"/>
  </r>
  <r>
    <x v="13"/>
    <x v="7"/>
    <n v="10"/>
    <s v="HERRAMIENTAS"/>
    <s v="DESTORNILLADORES DE RELOJERIA REF SGDET70"/>
    <n v="23271806"/>
    <s v="Licitación pública"/>
    <n v="2"/>
    <n v="6"/>
    <n v="1"/>
    <n v="316280"/>
    <s v="GLOBAL"/>
    <s v="NO SOLICITADAS"/>
  </r>
  <r>
    <x v="13"/>
    <x v="7"/>
    <n v="10"/>
    <s v="HERRAMIENTAS"/>
    <s v="DESTAPADOR PUNTOS DE ENGRASE REF UFREE1"/>
    <n v="41111617"/>
    <s v="Licitación pública"/>
    <n v="2"/>
    <n v="6"/>
    <n v="1"/>
    <n v="369307"/>
    <s v="UNIDAD"/>
    <s v="NO SOLICITADAS"/>
  </r>
  <r>
    <x v="13"/>
    <x v="7"/>
    <n v="10"/>
    <s v="HERRAMIENTAS"/>
    <s v="ESPATULA  PLASTICA DE 2&quot;"/>
    <n v="60121234"/>
    <s v="Licitación pública"/>
    <n v="2"/>
    <n v="6"/>
    <n v="27"/>
    <n v="87912"/>
    <s v="UNIDAD"/>
    <s v="NO SOLICITADAS"/>
  </r>
  <r>
    <x v="13"/>
    <x v="7"/>
    <n v="10"/>
    <s v="HERRAMIENTAS"/>
    <s v="ESPATULA  PLASTICA DE 1&quot;"/>
    <n v="60121234"/>
    <s v="Licitación pública"/>
    <n v="2"/>
    <n v="6"/>
    <n v="27"/>
    <n v="55188"/>
    <s v="UNIDAD"/>
    <s v="NO SOLICITADAS"/>
  </r>
  <r>
    <x v="13"/>
    <x v="10"/>
    <n v="10"/>
    <s v="EQUIPO DE CAFETERIA"/>
    <s v="MAQUINA DE HIELO"/>
    <n v="23181803"/>
    <s v="Mínima cuantía"/>
    <n v="1"/>
    <n v="3"/>
    <n v="1"/>
    <n v="5700000"/>
    <s v="UNIDAD"/>
    <s v="NO SOLICITADAS"/>
  </r>
  <r>
    <x v="13"/>
    <x v="10"/>
    <n v="10"/>
    <s v="EQUIPO DE CAFETERIA"/>
    <s v="HORNO INDUSTRIAL "/>
    <n v="48101507"/>
    <s v="Mínima cuantía"/>
    <n v="1"/>
    <n v="3"/>
    <n v="1"/>
    <n v="2000000"/>
    <s v="UNIDAD"/>
    <s v="NO SOLICITADAS"/>
  </r>
  <r>
    <x v="13"/>
    <x v="12"/>
    <n v="10"/>
    <s v="EQUIPO AGRICOLA"/>
    <s v="CORTACETOS DE ALTURA"/>
    <n v="27112035"/>
    <s v="Mínima cuantía"/>
    <n v="2"/>
    <n v="3"/>
    <n v="1"/>
    <n v="2150000"/>
    <s v="UNIDAD"/>
    <s v="NO SOLICITADAS"/>
  </r>
  <r>
    <x v="13"/>
    <x v="17"/>
    <n v="16"/>
    <s v="OTRAS COMPRAS DE EQUIPOS"/>
    <s v="MAQUINA PATILLERA"/>
    <n v="52141700"/>
    <s v="Mínima cuantía"/>
    <n v="1"/>
    <n v="3"/>
    <n v="1"/>
    <n v="180000"/>
    <s v="UNIDAD"/>
    <s v="NO SOLICITADAS"/>
  </r>
  <r>
    <x v="13"/>
    <x v="17"/>
    <n v="16"/>
    <s v="OTRAS COMPRAS DE EQUIPOS"/>
    <s v="MAQUINAS PARA CORTE DE CABELLO"/>
    <n v="53131643"/>
    <s v="Mínima cuantía"/>
    <n v="1"/>
    <n v="3"/>
    <n v="1"/>
    <n v="150000"/>
    <s v="UNIDAD"/>
    <s v="NO SOLICITADAS"/>
  </r>
  <r>
    <x v="13"/>
    <x v="17"/>
    <n v="16"/>
    <s v="OTRAS COMPRAS DE EQUIPOS"/>
    <s v="SECADOR"/>
    <n v="23201202"/>
    <s v="Mínima cuantía"/>
    <n v="1"/>
    <n v="3"/>
    <n v="1"/>
    <n v="302000"/>
    <s v="UNIDAD"/>
    <s v="NO SOLICITADAS"/>
  </r>
  <r>
    <x v="13"/>
    <x v="17"/>
    <n v="10"/>
    <s v="OTRAS COMPRAS DE EQUIPOS"/>
    <s v="LA ADQUISICIÓN, INSTALACION Y PUESTA EN FUNCIONAMIENTO DE EQUIPO DE AIRE ACONDICIONADOS 60.000 BTU"/>
    <n v="40101701"/>
    <s v="Mínima cuantía"/>
    <n v="2"/>
    <n v="2"/>
    <n v="4"/>
    <n v="40000000"/>
    <s v="UNIDAD"/>
    <s v="NO SOLICITADAS"/>
  </r>
  <r>
    <x v="13"/>
    <x v="17"/>
    <n v="10"/>
    <s v="OTRAS COMPRAS DE EQUIPOS"/>
    <s v="VENTILADOR DE TORRE PARA CANILES"/>
    <n v="25174001"/>
    <s v="Mínima cuantía"/>
    <n v="2"/>
    <n v="2"/>
    <n v="1"/>
    <n v="150000"/>
    <s v="UNIDAD"/>
    <s v="NO SOLICITADAS"/>
  </r>
  <r>
    <x v="13"/>
    <x v="17"/>
    <n v="10"/>
    <s v="OTRAS COMPRAS DE EQUIPOS"/>
    <s v="VENTILADOR DE PARED PARA CANILES"/>
    <n v="25174001"/>
    <s v="Mínima cuantía"/>
    <n v="2"/>
    <n v="2"/>
    <n v="4"/>
    <n v="360000"/>
    <s v="UNIDAD"/>
    <s v="NO SOLICITADAS"/>
  </r>
  <r>
    <x v="13"/>
    <x v="17"/>
    <n v="10"/>
    <s v="OTRAS COMPRAS DE EQUIPOS"/>
    <s v="TANQUE PARA ALMACENAMIENTO DE COMBUSTIBLE DE AVIACIÓN JET A1 CAPACIDAD 10,000 GLS (GACAS)"/>
    <n v="20142900"/>
    <s v="Selección abreviada menor cuantía"/>
    <n v="2"/>
    <n v="6"/>
    <n v="1"/>
    <n v="175000000"/>
    <s v="UNIDAD"/>
    <s v="NO SOLICITADAS"/>
  </r>
  <r>
    <x v="13"/>
    <x v="19"/>
    <n v="10"/>
    <s v="MOBILIARIO Y ENSERES"/>
    <s v="CAJA ORGANIZADORA PLASTICA HERMETICA PARA LA COMIDA DEL SEMOVIENTE CANINO 65 LITROS"/>
    <n v="56111804"/>
    <s v="Mínima cuantía"/>
    <n v="3"/>
    <n v="9"/>
    <n v="3"/>
    <n v="180000"/>
    <s v="UNIDAD"/>
    <s v="NO SOLICITADAS"/>
  </r>
  <r>
    <x v="13"/>
    <x v="19"/>
    <n v="10"/>
    <s v="MOBILIARIO Y ENSERES"/>
    <s v="ASTAS"/>
    <n v="55121715"/>
    <s v="Mínima cuantía"/>
    <n v="1"/>
    <n v="3"/>
    <n v="2"/>
    <n v="600000"/>
    <s v="UNIDAD"/>
    <s v="NO SOLICITADAS"/>
  </r>
  <r>
    <x v="13"/>
    <x v="21"/>
    <n v="10"/>
    <s v="COMBUSTIBLES Y LUBRICANTES"/>
    <s v="LUBRICANTE PENETRANTE AEROSOL 5-56 "/>
    <n v="15121514"/>
    <s v="Licitación pública"/>
    <n v="2"/>
    <n v="6"/>
    <n v="50"/>
    <n v="1769000"/>
    <s v="UNIDAD"/>
    <s v="NO SOLICITADAS"/>
  </r>
  <r>
    <x v="13"/>
    <x v="21"/>
    <n v="10"/>
    <s v="COMBUSTIBLES Y LUBRICANTES"/>
    <s v="LUBRICANTE WD-40 "/>
    <n v="15121802"/>
    <s v="Licitación pública"/>
    <n v="2"/>
    <n v="6"/>
    <n v="5"/>
    <n v="513685"/>
    <s v="GALON"/>
    <s v="NO SOLICITADAS"/>
  </r>
  <r>
    <x v="13"/>
    <x v="22"/>
    <n v="16"/>
    <s v="DOTACIONES"/>
    <s v="TOALLAS DE MANO EN TELA"/>
    <n v="52121704"/>
    <s v="Mínima cuantía"/>
    <n v="1"/>
    <n v="3"/>
    <n v="12"/>
    <n v="240000"/>
    <s v="UNIDAD"/>
    <s v="NO SOLICITADAS"/>
  </r>
  <r>
    <x v="13"/>
    <x v="22"/>
    <n v="16"/>
    <s v="DOTACIONES"/>
    <s v="TOALLAS DE TAPETE"/>
    <n v="52121701"/>
    <s v="Mínima cuantía"/>
    <n v="1"/>
    <n v="3"/>
    <n v="12"/>
    <n v="240000"/>
    <s v="UNIDAD"/>
    <s v="NO SOLICITADAS"/>
  </r>
  <r>
    <x v="13"/>
    <x v="22"/>
    <n v="16"/>
    <s v="DOTACIONES"/>
    <s v="GUIAS (PAQUETE INCLUYE GUIA N°1, N°2, N°3, N°4 Y N°6)"/>
    <n v="52141700"/>
    <s v="Mínima cuantía"/>
    <n v="1"/>
    <n v="3"/>
    <n v="2"/>
    <n v="80000"/>
    <s v="UNIDAD"/>
    <s v="NO SOLICITADAS"/>
  </r>
  <r>
    <x v="13"/>
    <x v="22"/>
    <n v="16"/>
    <s v="DOTACIONES"/>
    <s v="GUANTES DE NITRILO  ( CAJA X 100 UND )"/>
    <n v="53102504"/>
    <s v="Mínima cuantía"/>
    <n v="1"/>
    <n v="3"/>
    <n v="2"/>
    <n v="64000"/>
    <s v="UNIDAD"/>
    <s v="NO SOLICITADAS"/>
  </r>
  <r>
    <x v="13"/>
    <x v="22"/>
    <n v="16"/>
    <s v="DOTACIONES"/>
    <s v="TARJETAS INTELIGENTES PARA IDENTIFICACION"/>
    <n v="55121802"/>
    <s v="Mínima cuantía"/>
    <n v="1"/>
    <n v="3"/>
    <n v="200"/>
    <n v="1320000"/>
    <s v="UNIDAD"/>
    <s v="NO SOLICITADAS"/>
  </r>
  <r>
    <x v="13"/>
    <x v="24"/>
    <n v="10"/>
    <s v="INSECTICIDAS, FUNGICIDAS Y OTROS INSUMOS AGRICOLAS"/>
    <s v="HERBICIDA"/>
    <n v="10171700"/>
    <s v="Mínima cuantía"/>
    <n v="3"/>
    <n v="9"/>
    <n v="25"/>
    <n v="500000"/>
    <s v="LITRO"/>
    <s v="NO SOLICITADAS"/>
  </r>
  <r>
    <x v="13"/>
    <x v="64"/>
    <n v="16"/>
    <s v="MATERIAL QUIRURGICO"/>
    <s v="GEL GRANDE"/>
    <n v="12161801"/>
    <s v="Mínima cuantía"/>
    <n v="1"/>
    <n v="3"/>
    <n v="2"/>
    <n v="48000"/>
    <s v="UNIDAD"/>
    <s v="NO SOLICITADAS"/>
  </r>
  <r>
    <x v="13"/>
    <x v="26"/>
    <n v="10"/>
    <s v="MATERIALES DE CONSTRUCCION"/>
    <s v="EL SUMINISTRO DE MATERIALES DE CONSTRUCCION PARA EL GRUPO AEREO DEL CASANARE HASTA AGOTAR EL PRESUPUESTO OFICIAL ASIGNADO"/>
    <n v="40141700"/>
    <s v="Mínima cuantía"/>
    <n v="2"/>
    <n v="10"/>
    <n v="1"/>
    <n v="35000000"/>
    <s v="GLOBAL"/>
    <s v="NO SOLICITADAS"/>
  </r>
  <r>
    <x v="13"/>
    <x v="26"/>
    <n v="10"/>
    <s v="MATERIALES DE CONSTRUCCION"/>
    <s v="PUERTA METALICA PARA EL ARCHIVO OPERACIONAL"/>
    <n v="30171505"/>
    <s v="Mínima cuantía"/>
    <n v="2"/>
    <n v="3"/>
    <n v="1"/>
    <n v="2500000"/>
    <s v="UNIDAD"/>
    <s v="NO SOLICITADAS"/>
  </r>
  <r>
    <x v="13"/>
    <x v="26"/>
    <n v="10"/>
    <s v="MATERIALES DE CONSTRUCCION"/>
    <s v="CINTA VERDE DE ENMASCARAR  2&quot;"/>
    <n v="31201503"/>
    <s v="Licitación pública"/>
    <n v="2"/>
    <n v="6"/>
    <n v="20"/>
    <n v="977460"/>
    <s v="UNIDAD"/>
    <s v="NO SOLICITADAS"/>
  </r>
  <r>
    <x v="13"/>
    <x v="26"/>
    <n v="10"/>
    <s v="MATERIALES DE CONSTRUCCION"/>
    <s v="CINTA VERDE DE ENMASCARAR  1&quot;"/>
    <n v="31201503"/>
    <s v="Licitación pública"/>
    <n v="2"/>
    <n v="6"/>
    <n v="20"/>
    <n v="492760"/>
    <s v="UNIDAD"/>
    <s v="NO SOLICITADAS"/>
  </r>
  <r>
    <x v="13"/>
    <x v="26"/>
    <n v="10"/>
    <s v="MATERIALES DE CONSTRUCCION"/>
    <s v="CINTA VERDE DE ENMASCARAR  1/2&quot;"/>
    <n v="31201503"/>
    <s v="Licitación pública"/>
    <n v="2"/>
    <n v="6"/>
    <n v="20"/>
    <n v="224960"/>
    <s v="UNIDAD"/>
    <s v="NO SOLICITADAS"/>
  </r>
  <r>
    <x v="13"/>
    <x v="26"/>
    <n v="10"/>
    <s v="MATERIALES DE CONSTRUCCION"/>
    <s v="CINTA ADHESIVA TRANSPARENTE DE 2&quot; "/>
    <n v="31201512"/>
    <s v="Licitación pública"/>
    <n v="2"/>
    <n v="6"/>
    <n v="40"/>
    <n v="175600"/>
    <s v="UNIDAD"/>
    <s v="NO SOLICITADAS"/>
  </r>
  <r>
    <x v="13"/>
    <x v="26"/>
    <n v="10"/>
    <s v="MATERIALES DE CONSTRUCCION"/>
    <s v="CINTA DE TELA 3M GRIS REF 6969 "/>
    <n v="31201523"/>
    <s v="Licitación pública"/>
    <n v="2"/>
    <n v="6"/>
    <n v="2"/>
    <n v="445590"/>
    <s v="UNIDAD"/>
    <s v="NO SOLICITADAS"/>
  </r>
  <r>
    <x v="13"/>
    <x v="26"/>
    <n v="10"/>
    <s v="MATERIALES DE CONSTRUCCION"/>
    <s v="CINTA ADHESIVA DE ALTA VELOCIDAD REF 231 - PRESENTACION  2 IN X 60 YDS"/>
    <n v="31201531"/>
    <s v="Licitación pública"/>
    <n v="2"/>
    <n v="6"/>
    <n v="2"/>
    <n v="451440"/>
    <s v="UNIDAD"/>
    <s v="NO SOLICITADAS"/>
  </r>
  <r>
    <x v="13"/>
    <x v="26"/>
    <n v="10"/>
    <s v="MATERIALES DE CONSTRUCCION"/>
    <s v="CINTA TEFLON 1/2"/>
    <n v="31201519"/>
    <s v="Licitación pública"/>
    <n v="2"/>
    <n v="6"/>
    <n v="10"/>
    <n v="973690"/>
    <s v="UNIDAD"/>
    <s v="NO SOLICITADAS"/>
  </r>
  <r>
    <x v="13"/>
    <x v="26"/>
    <n v="10"/>
    <s v="MATERIALES DE CONSTRUCCION"/>
    <s v="BATERÍA  AA X PAR ALKALINA ENERGIZER"/>
    <n v="26111702"/>
    <s v="Licitación pública"/>
    <n v="2"/>
    <n v="6"/>
    <n v="70"/>
    <n v="1301860"/>
    <s v="UNIDAD"/>
    <s v="NO SOLICITADAS"/>
  </r>
  <r>
    <x v="13"/>
    <x v="26"/>
    <n v="10"/>
    <s v="MATERIALES DE CONSTRUCCION"/>
    <s v="LAMINA ALUMINIO 2024-T3 CAL 0.25&quot;"/>
    <n v="30102006"/>
    <s v="Licitación pública"/>
    <n v="2"/>
    <n v="6"/>
    <n v="1"/>
    <n v="1060672"/>
    <s v="UNIDAD"/>
    <s v="NO SOLICITADAS"/>
  </r>
  <r>
    <x v="13"/>
    <x v="26"/>
    <n v="10"/>
    <s v="MATERIALES DE CONSTRUCCION"/>
    <s v="LAMINA ALUMINIO 2024-T3 CAL 0.32&quot;"/>
    <n v="30102006"/>
    <s v="Licitación pública"/>
    <n v="2"/>
    <n v="6"/>
    <n v="1"/>
    <n v="1059887"/>
    <s v="UNIDAD"/>
    <s v="NO SOLICITADAS"/>
  </r>
  <r>
    <x v="13"/>
    <x v="26"/>
    <n v="10"/>
    <s v="MATERIALES DE CONSTRUCCION"/>
    <s v="LAMINA ALUMINIO 2024-T3 CAL 0.40&quot;"/>
    <n v="30102006"/>
    <s v="Licitación pública"/>
    <n v="2"/>
    <n v="6"/>
    <n v="1"/>
    <n v="1053018"/>
    <s v="UNIDAD"/>
    <s v="NO SOLICITADAS"/>
  </r>
  <r>
    <x v="13"/>
    <x v="26"/>
    <n v="10"/>
    <s v="MATERIALES DE CONSTRUCCION"/>
    <s v="LAMINA ALUMINIO 2024-T3 CAL 0.50&quot;"/>
    <n v="30102006"/>
    <s v="Licitación pública"/>
    <n v="2"/>
    <n v="6"/>
    <n v="1"/>
    <n v="1268200"/>
    <s v="UNIDAD"/>
    <s v="NO SOLICITADAS"/>
  </r>
  <r>
    <x v="13"/>
    <x v="26"/>
    <n v="10"/>
    <s v="MATERIALES DE CONSTRUCCION"/>
    <s v="LIJA Nº 100"/>
    <n v="23131507"/>
    <s v="Licitación pública"/>
    <n v="2"/>
    <n v="6"/>
    <n v="50"/>
    <n v="98750"/>
    <s v="UNIDAD"/>
    <s v="NO SOLICITADAS"/>
  </r>
  <r>
    <x v="13"/>
    <x v="26"/>
    <n v="10"/>
    <s v="MATERIALES DE CONSTRUCCION"/>
    <s v="LIJA Nº 240"/>
    <n v="23131507"/>
    <s v="Licitación pública"/>
    <n v="2"/>
    <n v="6"/>
    <n v="50"/>
    <n v="98750"/>
    <s v="UNIDAD"/>
    <s v="NO SOLICITADAS"/>
  </r>
  <r>
    <x v="13"/>
    <x v="26"/>
    <n v="10"/>
    <s v="MATERIALES DE CONSTRUCCION"/>
    <s v="LIJA Nº 360"/>
    <n v="23131507"/>
    <s v="Licitación pública"/>
    <n v="2"/>
    <n v="6"/>
    <n v="50"/>
    <n v="98750"/>
    <s v="UNIDAD"/>
    <s v="NO SOLICITADAS"/>
  </r>
  <r>
    <x v="13"/>
    <x v="26"/>
    <n v="10"/>
    <s v="MATERIALES DE CONSTRUCCION"/>
    <s v="LIJA Nº 400"/>
    <n v="23131507"/>
    <s v="Licitación pública"/>
    <n v="2"/>
    <n v="6"/>
    <n v="50"/>
    <n v="100650"/>
    <s v="UNIDAD"/>
    <s v="NO SOLICITADAS"/>
  </r>
  <r>
    <x v="13"/>
    <x v="26"/>
    <n v="10"/>
    <s v="MATERIALES DE CONSTRUCCION"/>
    <s v="LIJA Nº 320"/>
    <n v="23131507"/>
    <s v="Licitación pública"/>
    <n v="2"/>
    <n v="6"/>
    <n v="50"/>
    <n v="104700"/>
    <s v="UNIDAD"/>
    <s v="NO SOLICITADAS"/>
  </r>
  <r>
    <x v="13"/>
    <x v="26"/>
    <n v="10"/>
    <s v="MATERIALES DE CONSTRUCCION"/>
    <s v="LIJA Nº 220"/>
    <n v="23131507"/>
    <s v="Licitación pública"/>
    <n v="2"/>
    <n v="6"/>
    <n v="50"/>
    <n v="106600"/>
    <s v="UNIDAD"/>
    <s v="NO SOLICITADAS"/>
  </r>
  <r>
    <x v="13"/>
    <x v="26"/>
    <n v="10"/>
    <s v="MATERIALES DE CONSTRUCCION"/>
    <s v="LIJA DE AGUA Nº 120"/>
    <n v="23131507"/>
    <s v="Licitación pública"/>
    <n v="2"/>
    <n v="6"/>
    <n v="50"/>
    <n v="106600"/>
    <s v="UNIDAD"/>
    <s v="NO SOLICITADAS"/>
  </r>
  <r>
    <x v="13"/>
    <x v="26"/>
    <n v="10"/>
    <s v="MATERIALES DE CONSTRUCCION"/>
    <s v="BRIDA PLASTICA 100 MM"/>
    <n v="31162414"/>
    <s v="Licitación pública"/>
    <n v="2"/>
    <n v="6"/>
    <n v="400"/>
    <n v="440800"/>
    <s v="UNIDAD"/>
    <s v="NO SOLICITADAS"/>
  </r>
  <r>
    <x v="13"/>
    <x v="26"/>
    <n v="10"/>
    <s v="MATERIALES DE CONSTRUCCION"/>
    <s v="BRIDA PLASTICA 200 MM"/>
    <n v="31162414"/>
    <s v="Licitación pública"/>
    <n v="2"/>
    <n v="6"/>
    <n v="400"/>
    <n v="540800"/>
    <s v="UNIDAD"/>
    <s v="NO SOLICITADAS"/>
  </r>
  <r>
    <x v="13"/>
    <x v="26"/>
    <n v="10"/>
    <s v="MATERIALES DE CONSTRUCCION"/>
    <s v="BRIDA PLASTICA  370 MM"/>
    <n v="31162414"/>
    <s v="Licitación pública"/>
    <n v="2"/>
    <n v="6"/>
    <n v="200"/>
    <n v="454000"/>
    <s v="UNIDAD"/>
    <s v="NO SOLICITADAS"/>
  </r>
  <r>
    <x v="13"/>
    <x v="26"/>
    <n v="10"/>
    <s v="MATERIALES DE CONSTRUCCION"/>
    <s v="SOLDADURA ESTAÑO DE 3/64&quot;"/>
    <n v="30263201"/>
    <s v="Licitación pública"/>
    <n v="2"/>
    <n v="6"/>
    <n v="4"/>
    <n v="590240"/>
    <s v="UNIDAD"/>
    <s v="NO SOLICITADAS"/>
  </r>
  <r>
    <x v="13"/>
    <x v="26"/>
    <n v="10"/>
    <s v="MATERIALES DE CONSTRUCCION"/>
    <s v="BROCHA NYLON 1&quot;"/>
    <n v="31211904"/>
    <s v="Licitación pública"/>
    <n v="2"/>
    <n v="6"/>
    <n v="30"/>
    <n v="333210"/>
    <s v="UNIDAD"/>
    <s v="NO SOLICITADAS"/>
  </r>
  <r>
    <x v="13"/>
    <x v="26"/>
    <n v="10"/>
    <s v="MATERIALES DE CONSTRUCCION"/>
    <s v="BROCHA NYLON 2&quot;"/>
    <n v="31211904"/>
    <s v="Licitación pública"/>
    <n v="2"/>
    <n v="6"/>
    <n v="30"/>
    <n v="409860"/>
    <s v="UNIDAD"/>
    <s v="NO SOLICITADAS"/>
  </r>
  <r>
    <x v="13"/>
    <x v="28"/>
    <n v="10"/>
    <s v="MATERIALES REACTIVOS DE LABORATORIO Y QUÍMICOS"/>
    <s v="NITRÓGENO GASEOSO EN CILINDROS DE 6.5 M3 C/U"/>
    <n v="12141903"/>
    <s v="Licitación pública"/>
    <n v="2"/>
    <n v="6"/>
    <n v="150"/>
    <n v="2731650"/>
    <s v="METRO CUBICO"/>
    <s v="NO SOLICITADAS"/>
  </r>
  <r>
    <x v="13"/>
    <x v="28"/>
    <n v="10"/>
    <s v="MATERIALES REACTIVOS DE LABORATORIO Y QUÍMICOS"/>
    <s v="OXIGENO GASEOSO EN CILINDROS DE 6.5  M3 C/U"/>
    <n v="12141904"/>
    <s v="Licitación pública"/>
    <n v="2"/>
    <n v="6"/>
    <n v="550"/>
    <n v="8699350"/>
    <s v="METRO CUBICO"/>
    <s v="NO SOLICITADAS"/>
  </r>
  <r>
    <x v="13"/>
    <x v="28"/>
    <n v="10"/>
    <s v="MATERIALES REACTIVOS DE LABORATORIO Y QUÍMICOS"/>
    <s v="REMOVEDOR DE PINTURA BAC5725 "/>
    <n v="31211801"/>
    <s v="Licitación pública"/>
    <n v="2"/>
    <n v="6"/>
    <n v="2"/>
    <n v="829886"/>
    <s v="GALON"/>
    <s v="NO SOLICITADAS"/>
  </r>
  <r>
    <x v="13"/>
    <x v="28"/>
    <n v="10"/>
    <s v="MATERIALES REACTIVOS DE LABORATORIO Y QUÍMICOS"/>
    <s v="REMOVEDOR DE CORROSIÓN P/N SAE-AMS 1640 "/>
    <n v="12164201"/>
    <s v="Licitación pública"/>
    <n v="2"/>
    <n v="6"/>
    <n v="2"/>
    <n v="1414776"/>
    <s v="GALON"/>
    <s v="NO SOLICITADAS"/>
  </r>
  <r>
    <x v="13"/>
    <x v="28"/>
    <n v="10"/>
    <s v="MATERIALES REACTIVOS DE LABORATORIO Y QUÍMICOS"/>
    <s v="ALODINE PASIVADOR CORROSIÓN P/N 5700 DESOXIDANTE"/>
    <n v="12164201"/>
    <s v="Licitación pública"/>
    <n v="2"/>
    <n v="6"/>
    <n v="3"/>
    <n v="1032789"/>
    <s v="GALON"/>
    <s v="NO SOLICITADAS"/>
  </r>
  <r>
    <x v="13"/>
    <x v="28"/>
    <n v="10"/>
    <s v="MATERIALES REACTIVOS DE LABORATORIO Y QUÍMICOS"/>
    <s v="INHIBIDOR DE CORROSIÓN EN AEROSOL 16 OZ"/>
    <n v="12164201"/>
    <s v="Licitación pública"/>
    <n v="2"/>
    <n v="6"/>
    <n v="40"/>
    <n v="3139120"/>
    <s v="UNIDAD"/>
    <s v="NO SOLICITADAS"/>
  </r>
  <r>
    <x v="13"/>
    <x v="28"/>
    <n v="10"/>
    <s v="MATERIALES REACTIVOS DE LABORATORIO Y QUÍMICOS"/>
    <s v="REMOVEDOR  PAINT &amp; GASKET REMOVE SPRAY - PRESENTACION 400 ML"/>
    <n v="31211801"/>
    <s v="Licitación pública"/>
    <n v="2"/>
    <n v="6"/>
    <n v="6"/>
    <n v="570012"/>
    <s v="UNIDAD"/>
    <s v="NO SOLICITADAS"/>
  </r>
  <r>
    <x v="13"/>
    <x v="29"/>
    <n v="10"/>
    <s v="PAPELERIA, UTILES DE ESCRITORIO Y OFICINA"/>
    <s v="TONER LEX T64018HL"/>
    <n v="44103105"/>
    <s v="Mínima cuantía"/>
    <n v="2"/>
    <n v="2"/>
    <n v="4"/>
    <n v="4800000"/>
    <s v="UNIDAD"/>
    <s v="NO SOLICITADAS"/>
  </r>
  <r>
    <x v="13"/>
    <x v="29"/>
    <n v="10"/>
    <s v="PAPELERIA, UTILES DE ESCRITORIO Y OFICINA"/>
    <s v="TONER 508A/ CF360A-K/CF363A-M/CF362A-Y/CF361A-C"/>
    <n v="44103103"/>
    <s v="Mínima cuantía"/>
    <n v="2"/>
    <n v="2"/>
    <n v="3"/>
    <n v="7072203"/>
    <s v="UNIDAD"/>
    <s v="NO SOLICITADAS"/>
  </r>
  <r>
    <x v="13"/>
    <x v="29"/>
    <n v="16"/>
    <s v="PAPELERIA, UTILES DE ESCRITORIO Y OFICINA"/>
    <s v="CINTA PARA IMPRESORA DE TARJETAS INTELIGENTES"/>
    <n v="44103112"/>
    <s v="Mínima cuantía"/>
    <n v="1"/>
    <n v="3"/>
    <n v="1"/>
    <n v="462000"/>
    <s v="UNIDAD"/>
    <s v="NO SOLICITADAS"/>
  </r>
  <r>
    <x v="13"/>
    <x v="29"/>
    <n v="10"/>
    <s v="PAPELERIA, UTILES DE ESCRITORIO Y OFICINA"/>
    <s v="TONER Q5945A"/>
    <n v="44103103"/>
    <s v="Mínima cuantía"/>
    <n v="2"/>
    <n v="2"/>
    <n v="3"/>
    <n v="2412675"/>
    <s v="UNIDAD"/>
    <s v="NO SOLICITADAS"/>
  </r>
  <r>
    <x v="13"/>
    <x v="29"/>
    <n v="10"/>
    <s v="PAPELERIA, UTILES DE ESCRITORIO Y OFICINA"/>
    <s v="TONER MP 301"/>
    <n v="44103103"/>
    <s v="Mínima cuantía"/>
    <n v="2"/>
    <n v="2"/>
    <n v="4"/>
    <n v="292220"/>
    <s v="UNIDAD"/>
    <s v="NO SOLICITADAS"/>
  </r>
  <r>
    <x v="13"/>
    <x v="29"/>
    <n v="10"/>
    <s v="PAPELERIA, UTILES DE ESCRITORIO Y OFICINA"/>
    <s v="TONER HP 78A"/>
    <n v="44103103"/>
    <s v="Mínima cuantía"/>
    <n v="2"/>
    <n v="2"/>
    <n v="4"/>
    <n v="1012864"/>
    <s v="UNIDAD"/>
    <s v="NO SOLICITADAS"/>
  </r>
  <r>
    <x v="13"/>
    <x v="29"/>
    <n v="10"/>
    <s v="PAPELERIA, UTILES DE ESCRITORIO Y OFICINA"/>
    <s v="TONER HP Q7551A"/>
    <n v="44103103"/>
    <s v="Mínima cuantía"/>
    <n v="2"/>
    <n v="2"/>
    <n v="6"/>
    <n v="2739288"/>
    <s v="UNIDAD"/>
    <s v="NO SOLICITADAS"/>
  </r>
  <r>
    <x v="13"/>
    <x v="29"/>
    <n v="10"/>
    <s v="PAPELERIA, UTILES DE ESCRITORIO Y OFICINA"/>
    <s v="TONER HP Q5942A"/>
    <n v="44103103"/>
    <s v="Mínima cuantía"/>
    <n v="2"/>
    <n v="2"/>
    <n v="6"/>
    <n v="3534288"/>
    <s v="UNIDAD"/>
    <s v="NO SOLICITADAS"/>
  </r>
  <r>
    <x v="13"/>
    <x v="29"/>
    <n v="10"/>
    <s v="PAPELERIA, UTILES DE ESCRITORIO Y OFICINA"/>
    <s v="TONER CE390A- 90A"/>
    <n v="44103103"/>
    <s v="Mínima cuantía"/>
    <n v="2"/>
    <n v="2"/>
    <n v="4"/>
    <n v="2223336"/>
    <s v="UNIDAD"/>
    <s v="NO SOLICITADAS"/>
  </r>
  <r>
    <x v="13"/>
    <x v="29"/>
    <n v="10"/>
    <s v="PAPELERIA, UTILES DE ESCRITORIO Y OFICINA"/>
    <s v="TONER HP CE285A"/>
    <n v="44103103"/>
    <s v="Mínima cuantía"/>
    <n v="2"/>
    <n v="2"/>
    <n v="2"/>
    <n v="442200"/>
    <s v="UNIDAD"/>
    <s v="NO SOLICITADAS"/>
  </r>
  <r>
    <x v="13"/>
    <x v="29"/>
    <n v="10"/>
    <s v="PAPELERIA, UTILES DE ESCRITORIO Y OFICINA"/>
    <s v="TONER CC364A"/>
    <n v="44103103"/>
    <s v="Mínima cuantía"/>
    <n v="2"/>
    <n v="2"/>
    <n v="4"/>
    <n v="2224236"/>
    <s v="UNIDAD"/>
    <s v="NO SOLICITADAS"/>
  </r>
  <r>
    <x v="13"/>
    <x v="29"/>
    <n v="10"/>
    <s v="PAPELERIA, UTILES DE ESCRITORIO Y OFICINA"/>
    <s v="TONER CF280A - 80A"/>
    <n v="44103103"/>
    <s v="Mínima cuantía"/>
    <n v="2"/>
    <n v="2"/>
    <n v="10"/>
    <n v="3430000"/>
    <s v="UNIDAD"/>
    <s v="NO SOLICITADAS"/>
  </r>
  <r>
    <x v="13"/>
    <x v="29"/>
    <n v="10"/>
    <s v="PAPELERIA, UTILES DE ESCRITORIO Y OFICINA"/>
    <s v="TONER LEX T654X11L"/>
    <n v="44103103"/>
    <s v="Mínima cuantía"/>
    <n v="2"/>
    <n v="2"/>
    <n v="1"/>
    <n v="1480000"/>
    <s v="UNIDAD"/>
    <s v="NO SOLICITADAS"/>
  </r>
  <r>
    <x v="13"/>
    <x v="30"/>
    <n v="16"/>
    <s v="PRODUCTOS DE ASEO Y LIMPIEZA"/>
    <s v="AMBIENTADOR PARA PISO"/>
    <n v="47131801"/>
    <s v="Mínima cuantía"/>
    <n v="1"/>
    <n v="3"/>
    <n v="50"/>
    <n v="350000"/>
    <s v="LITRO"/>
    <s v="NO SOLICITADAS"/>
  </r>
  <r>
    <x v="13"/>
    <x v="30"/>
    <n v="16"/>
    <s v="PRODUCTOS DE ASEO Y LIMPIEZA"/>
    <s v="CANECA BASURA DE  110 LTS"/>
    <n v="47121804"/>
    <s v="Mínima cuantía"/>
    <n v="1"/>
    <n v="3"/>
    <n v="8"/>
    <n v="400000"/>
    <s v="UNIDAD"/>
    <s v="NO SOLICITADAS"/>
  </r>
  <r>
    <x v="13"/>
    <x v="30"/>
    <n v="16"/>
    <s v="PRODUCTOS DE ASEO Y LIMPIEZA"/>
    <s v="CREMA FROTEX X 550 GR"/>
    <n v="47131805"/>
    <s v="Mínima cuantía"/>
    <n v="1"/>
    <n v="3"/>
    <n v="10"/>
    <n v="140000"/>
    <s v="UNIDAD"/>
    <s v="NO SOLICITADAS"/>
  </r>
  <r>
    <x v="13"/>
    <x v="30"/>
    <n v="16"/>
    <s v="PRODUCTOS DE ASEO Y LIMPIEZA"/>
    <s v="CREOLINA"/>
    <n v="47131805"/>
    <s v="Mínima cuantía"/>
    <n v="1"/>
    <n v="3"/>
    <n v="9"/>
    <n v="378000"/>
    <s v="UNIDAD"/>
    <s v="NO SOLICITADAS"/>
  </r>
  <r>
    <x v="13"/>
    <x v="30"/>
    <n v="16"/>
    <s v="PRODUCTOS DE ASEO Y LIMPIEZA"/>
    <s v="CEPILLOS PARA PAREDES"/>
    <n v="47131605"/>
    <s v="Mínima cuantía"/>
    <n v="1"/>
    <n v="3"/>
    <n v="8"/>
    <n v="105600"/>
    <s v="UNIDAD"/>
    <s v="NO SOLICITADAS"/>
  </r>
  <r>
    <x v="13"/>
    <x v="30"/>
    <n v="16"/>
    <s v="PRODUCTOS DE ASEO Y LIMPIEZA"/>
    <s v="ESCOBA DE CERDA MEDIANA"/>
    <n v="47131604"/>
    <s v="Mínima cuantía"/>
    <n v="1"/>
    <n v="3"/>
    <n v="90"/>
    <n v="990000"/>
    <s v="UNIDAD"/>
    <s v="NO SOLICITADAS"/>
  </r>
  <r>
    <x v="13"/>
    <x v="30"/>
    <n v="16"/>
    <s v="PRODUCTOS DE ASEO Y LIMPIEZA"/>
    <s v="ESCOBA INCLINADA CERDA MEDIANA"/>
    <n v="47131604"/>
    <s v="Mínima cuantía"/>
    <n v="1"/>
    <n v="3"/>
    <n v="20"/>
    <n v="280000"/>
    <s v="UNIDAD"/>
    <s v="NO SOLICITADAS"/>
  </r>
  <r>
    <x v="13"/>
    <x v="30"/>
    <n v="16"/>
    <s v="PRODUCTOS DE ASEO Y LIMPIEZA"/>
    <s v="SHAMPOO PARA PISO"/>
    <n v="47131801"/>
    <s v="Mínima cuantía"/>
    <n v="1"/>
    <n v="3"/>
    <n v="20"/>
    <n v="600000"/>
    <s v="UNIDAD"/>
    <s v="NO SOLICITADAS"/>
  </r>
  <r>
    <x v="13"/>
    <x v="30"/>
    <n v="16"/>
    <s v="PRODUCTOS DE ASEO Y LIMPIEZA"/>
    <s v="TRAPERO "/>
    <n v="47131618"/>
    <s v="Mínima cuantía"/>
    <n v="1"/>
    <n v="3"/>
    <n v="80"/>
    <n v="1120000"/>
    <s v="UNIDAD"/>
    <s v="NO SOLICITADAS"/>
  </r>
  <r>
    <x v="13"/>
    <x v="30"/>
    <n v="16"/>
    <s v="PRODUCTOS DE ASEO Y LIMPIEZA"/>
    <s v="JABONES PEQUEÑOS TIPO HOTEL ( PAQUETE X 25 UND )"/>
    <n v="53131608"/>
    <s v="Mínima cuantía"/>
    <n v="1"/>
    <n v="3"/>
    <n v="84"/>
    <n v="336000"/>
    <s v="DOCENA"/>
    <s v="NO SOLICITADAS"/>
  </r>
  <r>
    <x v="13"/>
    <x v="30"/>
    <n v="16"/>
    <s v="PRODUCTOS DE ASEO Y LIMPIEZA"/>
    <s v="CARRO DE TRANSPORTE ELEMENTOS ASEO"/>
    <n v="47121500"/>
    <s v="Mínima cuantía"/>
    <n v="1"/>
    <n v="3"/>
    <n v="2"/>
    <n v="780000"/>
    <s v="UNIDAD"/>
    <s v="NO SOLICITADAS"/>
  </r>
  <r>
    <x v="13"/>
    <x v="30"/>
    <n v="16"/>
    <s v="PRODUCTOS DE ASEO Y LIMPIEZA"/>
    <s v="LIMPIA TELARAÑAS"/>
    <n v="47131617"/>
    <s v="Mínima cuantía"/>
    <n v="1"/>
    <n v="3"/>
    <n v="10"/>
    <n v="100000"/>
    <s v="UNIDAD"/>
    <s v="NO SOLICITADAS"/>
  </r>
  <r>
    <x v="13"/>
    <x v="30"/>
    <n v="16"/>
    <s v="PRODUCTOS DE ASEO Y LIMPIEZA"/>
    <s v="ATOMIZADORES"/>
    <n v="40141742"/>
    <s v="Mínima cuantía"/>
    <n v="1"/>
    <n v="3"/>
    <n v="3"/>
    <n v="18000"/>
    <s v="UNIDAD"/>
    <s v="NO SOLICITADAS"/>
  </r>
  <r>
    <x v="13"/>
    <x v="30"/>
    <n v="16"/>
    <s v="PRODUCTOS DE ASEO Y LIMPIEZA"/>
    <s v="CUCHILLA CORTE CABELLO X 12 UND"/>
    <n v="42294957"/>
    <s v="Mínima cuantía"/>
    <n v="1"/>
    <n v="3"/>
    <n v="6"/>
    <n v="42000"/>
    <s v="UNIDAD"/>
    <s v="NO SOLICITADAS"/>
  </r>
  <r>
    <x v="13"/>
    <x v="30"/>
    <n v="16"/>
    <s v="PRODUCTOS DE ASEO Y LIMPIEZA"/>
    <s v="CEPILLO SACUDIDOR"/>
    <n v="53131604"/>
    <s v="Mínima cuantía"/>
    <n v="1"/>
    <n v="3"/>
    <n v="2"/>
    <n v="20000"/>
    <s v="UNIDAD"/>
    <s v="NO SOLICITADAS"/>
  </r>
  <r>
    <x v="13"/>
    <x v="30"/>
    <n v="16"/>
    <s v="PRODUCTOS DE ASEO Y LIMPIEZA"/>
    <s v="CERA    GRANDE                "/>
    <n v="12181501"/>
    <s v="Mínima cuantía"/>
    <n v="1"/>
    <n v="3"/>
    <n v="3"/>
    <n v="60000"/>
    <s v="UNIDAD"/>
    <s v="NO SOLICITADAS"/>
  </r>
  <r>
    <x v="13"/>
    <x v="30"/>
    <n v="16"/>
    <s v="PRODUCTOS DE ASEO Y LIMPIEZA"/>
    <s v="CUCHILLA MAQUINA PATILLERA"/>
    <n v="42294957"/>
    <s v="Mínima cuantía"/>
    <n v="1"/>
    <n v="3"/>
    <n v="1"/>
    <n v="60000"/>
    <s v="UNIDAD"/>
    <s v="NO SOLICITADAS"/>
  </r>
  <r>
    <x v="13"/>
    <x v="30"/>
    <n v="16"/>
    <s v="PRODUCTOS DE ASEO Y LIMPIEZA"/>
    <s v="DESINFECTANTE GRANDE"/>
    <n v="47131800"/>
    <s v="Mínima cuantía"/>
    <n v="1"/>
    <n v="3"/>
    <n v="3"/>
    <n v="60000"/>
    <s v="UNIDAD"/>
    <s v="NO SOLICITADAS"/>
  </r>
  <r>
    <x v="13"/>
    <x v="30"/>
    <n v="16"/>
    <s v="PRODUCTOS DE ASEO Y LIMPIEZA"/>
    <s v="JUEGO DE PEINILLAS"/>
    <n v="53131604"/>
    <s v="Mínima cuantía"/>
    <n v="1"/>
    <n v="3"/>
    <n v="1"/>
    <n v="13000"/>
    <s v="UNIDAD"/>
    <s v="NO SOLICITADAS"/>
  </r>
  <r>
    <x v="13"/>
    <x v="30"/>
    <n v="16"/>
    <s v="PRODUCTOS DE ASEO Y LIMPIEZA"/>
    <s v="TALCOS "/>
    <n v="11101518"/>
    <s v="Mínima cuantía"/>
    <n v="1"/>
    <n v="3"/>
    <n v="6"/>
    <n v="180000"/>
    <s v="UNIDAD"/>
    <s v="NO SOLICITADAS"/>
  </r>
  <r>
    <x v="13"/>
    <x v="30"/>
    <n v="16"/>
    <s v="PRODUCTOS DE ASEO Y LIMPIEZA"/>
    <s v="REPUESTO CUCHILLA  MAQUINA CORTE DE CABELLO"/>
    <n v="42294900"/>
    <s v="Mínima cuantía"/>
    <n v="1"/>
    <n v="3"/>
    <n v="3"/>
    <n v="150000"/>
    <s v="UNIDAD"/>
    <s v="NO SOLICITADAS"/>
  </r>
  <r>
    <x v="13"/>
    <x v="30"/>
    <n v="16"/>
    <s v="PRODUCTOS DE ASEO Y LIMPIEZA"/>
    <s v="ROLLO DE CUELLO  O CUELLERO   ( PAQUETE X 5 UND )"/>
    <n v="53131624"/>
    <s v="Mínima cuantía"/>
    <n v="1"/>
    <n v="3"/>
    <n v="4"/>
    <n v="160000"/>
    <s v="UNIDAD"/>
    <s v="NO SOLICITADAS"/>
  </r>
  <r>
    <x v="13"/>
    <x v="30"/>
    <n v="16"/>
    <s v="PRODUCTOS DE ASEO Y LIMPIEZA"/>
    <s v="ROLLOS TOALLAS DESECHABLES"/>
    <n v="53131624"/>
    <s v="Mínima cuantía"/>
    <n v="1"/>
    <n v="3"/>
    <n v="1"/>
    <n v="35000"/>
    <s v="UNIDAD"/>
    <s v="NO SOLICITADAS"/>
  </r>
  <r>
    <x v="13"/>
    <x v="30"/>
    <n v="16"/>
    <s v="PRODUCTOS DE ASEO Y LIMPIEZA"/>
    <s v="SHAMPOO"/>
    <n v="53131628"/>
    <s v="Mínima cuantía"/>
    <n v="1"/>
    <n v="3"/>
    <n v="3"/>
    <n v="90000"/>
    <s v="UNIDAD"/>
    <s v="NO SOLICITADAS"/>
  </r>
  <r>
    <x v="13"/>
    <x v="30"/>
    <n v="16"/>
    <s v="PRODUCTOS DE ASEO Y LIMPIEZA"/>
    <s v="TAPABOCAS"/>
    <n v="46182000"/>
    <s v="Mínima cuantía"/>
    <n v="1"/>
    <n v="3"/>
    <n v="6"/>
    <n v="108000"/>
    <s v="UNIDAD"/>
    <s v="NO SOLICITADAS"/>
  </r>
  <r>
    <x v="13"/>
    <x v="30"/>
    <n v="10"/>
    <s v="PRODUCTOS DE ASEO Y LIMPIEZA"/>
    <s v="VARSOL "/>
    <n v="47131827"/>
    <s v="Licitación pública"/>
    <n v="2"/>
    <n v="6"/>
    <n v="55"/>
    <n v="1866590"/>
    <s v="GALON"/>
    <s v="NO SOLICITADAS"/>
  </r>
  <r>
    <x v="13"/>
    <x v="30"/>
    <n v="10"/>
    <s v="PRODUCTOS DE ASEO Y LIMPIEZA"/>
    <s v="ALCOHOL ISOPROPILICO  (DEL 70 A 90% DE CONCENTRACIÓN)"/>
    <n v="12352104"/>
    <s v="Licitación pública"/>
    <n v="2"/>
    <n v="6"/>
    <n v="110"/>
    <n v="5033160"/>
    <s v="GALON"/>
    <s v="NO SOLICITADAS"/>
  </r>
  <r>
    <x v="13"/>
    <x v="30"/>
    <n v="10"/>
    <s v="PRODUCTOS DE ASEO Y LIMPIEZA"/>
    <s v="ALCOHOL DESNATURALIZADO "/>
    <n v="12352104"/>
    <s v="Licitación pública"/>
    <n v="2"/>
    <n v="6"/>
    <n v="9"/>
    <n v="430902"/>
    <s v="GALON"/>
    <s v="NO SOLICITADAS"/>
  </r>
  <r>
    <x v="13"/>
    <x v="30"/>
    <n v="10"/>
    <s v="PRODUCTOS DE ASEO Y LIMPIEZA"/>
    <s v="JABON LAVADO INYECTORES PWC11-013, PWC11-049, BRANSON MC-3"/>
    <n v="47131821"/>
    <s v="Licitación pública"/>
    <n v="2"/>
    <n v="6"/>
    <n v="3"/>
    <n v="1864335"/>
    <s v="GALON"/>
    <s v="NO SOLICITADAS"/>
  </r>
  <r>
    <x v="13"/>
    <x v="30"/>
    <n v="10"/>
    <s v="PRODUCTOS DE ASEO Y LIMPIEZA"/>
    <s v="MINERAL SPIRITS P/N CKPT94402SC"/>
    <n v="47131821"/>
    <s v="Licitación pública"/>
    <n v="2"/>
    <n v="6"/>
    <n v="10"/>
    <n v="6831430"/>
    <s v="GALON"/>
    <s v="NO SOLICITADAS"/>
  </r>
  <r>
    <x v="13"/>
    <x v="30"/>
    <n v="10"/>
    <s v="PRODUCTOS DE ASEO Y LIMPIEZA"/>
    <s v="LIMPIA CONTACTOS SECO EN AEROSOL  400 ML"/>
    <n v="47131805"/>
    <s v="Licitación pública"/>
    <n v="2"/>
    <n v="6"/>
    <n v="60"/>
    <n v="5367240"/>
    <s v="UNIDAD"/>
    <s v="NO SOLICITADAS"/>
  </r>
  <r>
    <x v="13"/>
    <x v="30"/>
    <n v="10"/>
    <s v="PRODUCTOS DE ASEO Y LIMPIEZA"/>
    <s v="LIMPIA ACRILICOS , PLASTICOS  Y VIDRIOS  CLEANER PRIST "/>
    <n v="47131821"/>
    <s v="Licitación pública"/>
    <n v="2"/>
    <n v="6"/>
    <n v="60"/>
    <n v="3579600"/>
    <s v="UNIDAD"/>
    <s v="NO SOLICITADAS"/>
  </r>
  <r>
    <x v="13"/>
    <x v="30"/>
    <n v="10"/>
    <s v="PRODUCTOS DE ASEO Y LIMPIEZA"/>
    <s v="DESENGRASANTE GREEN POWER "/>
    <n v="47131821"/>
    <s v="Licitación pública"/>
    <n v="2"/>
    <n v="6"/>
    <n v="10"/>
    <n v="763350"/>
    <s v="UNIDAD"/>
    <s v="NO SOLICITADAS"/>
  </r>
  <r>
    <x v="13"/>
    <x v="30"/>
    <n v="10"/>
    <s v="PRODUCTOS DE ASEO Y LIMPIEZA"/>
    <s v="SOLVENTE LIMPIADOR CLEANER SOLVENT REF P3410402"/>
    <n v="47131821"/>
    <s v="Licitación pública"/>
    <n v="2"/>
    <n v="6"/>
    <n v="2"/>
    <n v="1415660"/>
    <s v="GALON"/>
    <s v="NO SOLICITADAS"/>
  </r>
  <r>
    <x v="13"/>
    <x v="30"/>
    <n v="10"/>
    <s v="PRODUCTOS DE ASEO Y LIMPIEZA"/>
    <s v="GUANTES DE NITRILO VERDE DE 18” DE LARGO Y 0.022” DE ESPESOR - TALLAS 9 Y 10"/>
    <n v="46181541"/>
    <s v="Licitación pública"/>
    <n v="2"/>
    <n v="6"/>
    <n v="25"/>
    <n v="1048250"/>
    <s v="GLOBAL"/>
    <s v="NO SOLICITADAS"/>
  </r>
  <r>
    <x v="13"/>
    <x v="30"/>
    <n v="10"/>
    <s v="PRODUCTOS DE ASEO Y LIMPIEZA"/>
    <s v="SABRA INDUSTRIAL TIPO A -  ROLLO DE 100 MM X 10 MTS"/>
    <n v="47131603"/>
    <s v="Licitación pública"/>
    <n v="2"/>
    <n v="6"/>
    <n v="5"/>
    <n v="848005"/>
    <s v="UNIDAD"/>
    <s v="NO SOLICITADAS"/>
  </r>
  <r>
    <x v="13"/>
    <x v="30"/>
    <n v="10"/>
    <s v="PRODUCTOS DE ASEO Y LIMPIEZA"/>
    <s v="PAÑOS DE LIMPIEZA WYPALL BLANCO  DE 80 HOJAS"/>
    <n v="47131502"/>
    <s v="Licitación pública"/>
    <n v="2"/>
    <n v="6"/>
    <n v="150"/>
    <n v="9150000"/>
    <s v="UNIDAD"/>
    <s v="NO SOLICITADAS"/>
  </r>
  <r>
    <x v="13"/>
    <x v="30"/>
    <n v="10"/>
    <s v="PRODUCTOS DE ASEO Y LIMPIEZA"/>
    <s v="ATOMIZADOR PLÁSTICO MULTIUSO 400ML"/>
    <n v="40141742"/>
    <s v="Licitación pública"/>
    <n v="2"/>
    <n v="6"/>
    <n v="60"/>
    <n v="193860"/>
    <s v="UNIDAD"/>
    <s v="NO SOLICITADAS"/>
  </r>
  <r>
    <x v="13"/>
    <x v="30"/>
    <n v="10"/>
    <s v="PRODUCTOS DE ASEO Y LIMPIEZA"/>
    <s v="CEPILLO BRONCE  KIT 3 PIEZAS"/>
    <n v="47131605"/>
    <s v="Licitación pública"/>
    <n v="2"/>
    <n v="6"/>
    <n v="40"/>
    <n v="635560"/>
    <s v="UNIDAD"/>
    <s v="NO SOLICITADAS"/>
  </r>
  <r>
    <x v="13"/>
    <x v="30"/>
    <n v="10"/>
    <s v="PRODUCTOS DE ASEO Y LIMPIEZA"/>
    <s v="TRAPO COSIDO POR BULTO"/>
    <n v="47131501"/>
    <s v="Licitación pública"/>
    <n v="2"/>
    <n v="6"/>
    <n v="3"/>
    <n v="394023"/>
    <s v="UNIDAD"/>
    <s v="NO SOLICITADAS"/>
  </r>
  <r>
    <x v="13"/>
    <x v="31"/>
    <n v="10"/>
    <s v="REPUESTOS"/>
    <s v="BROCA DE COBALTO DE 5/32¨"/>
    <n v="27112841"/>
    <s v="Licitación pública"/>
    <n v="2"/>
    <n v="6"/>
    <n v="10"/>
    <n v="108290"/>
    <s v="UNIDAD"/>
    <s v="NO SOLICITADAS"/>
  </r>
  <r>
    <x v="13"/>
    <x v="31"/>
    <n v="10"/>
    <s v="REPUESTOS"/>
    <s v="BROCA DE COBALTO DE 1/8¨"/>
    <n v="27112841"/>
    <s v="Licitación pública"/>
    <n v="2"/>
    <n v="6"/>
    <n v="10"/>
    <n v="108290"/>
    <s v="UNIDAD"/>
    <s v="NO SOLICITADAS"/>
  </r>
  <r>
    <x v="13"/>
    <x v="31"/>
    <n v="10"/>
    <s v="REPUESTOS"/>
    <s v="BROCA DE COBALTO DE 3/16¨"/>
    <n v="27112841"/>
    <s v="Licitación pública"/>
    <n v="2"/>
    <n v="6"/>
    <n v="10"/>
    <n v="108290"/>
    <s v="UNIDAD"/>
    <s v="NO SOLICITADAS"/>
  </r>
  <r>
    <x v="13"/>
    <x v="31"/>
    <n v="10"/>
    <s v="REPUESTOS"/>
    <s v="BROCA DE COBALTO DE 3/32¨"/>
    <n v="27112841"/>
    <s v="Licitación pública"/>
    <n v="2"/>
    <n v="6"/>
    <n v="10"/>
    <n v="108290"/>
    <s v="UNIDAD"/>
    <s v="NO SOLICITADAS"/>
  </r>
  <r>
    <x v="13"/>
    <x v="34"/>
    <n v="16"/>
    <s v="OTROS MATERIALES Y SUMINISTROS"/>
    <s v="BARBERA"/>
    <n v="27111500"/>
    <s v="Mínima cuantía"/>
    <n v="1"/>
    <n v="3"/>
    <n v="2"/>
    <n v="20000"/>
    <s v="UNIDAD"/>
    <s v="NO SOLICITADAS"/>
  </r>
  <r>
    <x v="13"/>
    <x v="34"/>
    <n v="16"/>
    <s v="OTROS MATERIALES Y SUMINISTROS"/>
    <s v="CAPAS"/>
    <n v="53131642"/>
    <s v="Mínima cuantía"/>
    <n v="1"/>
    <n v="3"/>
    <n v="2"/>
    <n v="42000"/>
    <s v="UNIDAD"/>
    <s v="NO SOLICITADAS"/>
  </r>
  <r>
    <x v="13"/>
    <x v="34"/>
    <n v="10"/>
    <s v="OTROS MATERIALES Y SUMINISTROS"/>
    <s v="ADQUISICION DE MATERIALES ELECTRICOS PARA EL GRUPO AEREO DEL CASANARE HASTA AGOTAR EL PRESUPUESTO OFICIAL ASIGNADO."/>
    <n v="40141700"/>
    <s v="Mínima cuantía"/>
    <n v="2"/>
    <n v="10"/>
    <n v="1"/>
    <n v="35000000"/>
    <s v="GLOBAL"/>
    <s v="NO SOLICITADAS"/>
  </r>
  <r>
    <x v="13"/>
    <x v="34"/>
    <n v="10"/>
    <s v="OTROS MATERIALES Y SUMINISTROS"/>
    <s v="BANDERAS "/>
    <n v="55121715"/>
    <s v="Mínima cuantía"/>
    <n v="3"/>
    <n v="2"/>
    <n v="2"/>
    <n v="650000"/>
    <s v="UNIDAD"/>
    <s v="NO SOLICITADAS"/>
  </r>
  <r>
    <x v="13"/>
    <x v="34"/>
    <n v="10"/>
    <s v="OTROS MATERIALES Y SUMINISTROS"/>
    <s v="BANDERINES"/>
    <n v="55121715"/>
    <s v="Mínima cuantía"/>
    <n v="3"/>
    <n v="2"/>
    <n v="8"/>
    <n v="640000"/>
    <s v="UNIDAD"/>
    <s v="NO SOLICITADAS"/>
  </r>
  <r>
    <x v="13"/>
    <x v="34"/>
    <n v="10"/>
    <s v="OTROS MATERIALES Y SUMINISTROS"/>
    <s v="BATERIAS ALCALINAS AA PARA VISORES NOCTURNOS Y TERMICOS "/>
    <n v="26111702"/>
    <s v="Mínima cuantía"/>
    <n v="2"/>
    <n v="3"/>
    <n v="768"/>
    <n v="2688000"/>
    <s v="UNIDAD"/>
    <s v="NO SOLICITADAS"/>
  </r>
  <r>
    <x v="13"/>
    <x v="34"/>
    <n v="10"/>
    <s v="OTROS MATERIALES Y SUMINISTROS"/>
    <s v="LINTERNA REF CTLED6818 "/>
    <n v="39111610"/>
    <s v="Licitación pública"/>
    <n v="2"/>
    <n v="6"/>
    <n v="1"/>
    <n v="888252"/>
    <s v="UNIDAD"/>
    <s v="NO SOLICITADAS"/>
  </r>
  <r>
    <x v="13"/>
    <x v="34"/>
    <n v="10"/>
    <s v="OTROS MATERIALES Y SUMINISTROS"/>
    <s v="KIT PINTURA GRIS MIL-PRF-85285  COLOR FS26118"/>
    <n v="31211505"/>
    <s v="Licitación pública"/>
    <n v="2"/>
    <n v="6"/>
    <n v="2"/>
    <n v="4273420"/>
    <s v="GALON"/>
    <s v="NO SOLICITADAS"/>
  </r>
  <r>
    <x v="13"/>
    <x v="34"/>
    <n v="10"/>
    <s v="OTROS MATERIALES Y SUMINISTROS"/>
    <s v="KIT PINTURA GRIS MIL-PRF-85285  COLOR FS26375"/>
    <n v="31211505"/>
    <s v="Licitación pública"/>
    <n v="2"/>
    <n v="6"/>
    <n v="2"/>
    <n v="4273420"/>
    <s v="GALON"/>
    <s v="NO SOLICITADAS"/>
  </r>
  <r>
    <x v="13"/>
    <x v="34"/>
    <n v="10"/>
    <s v="OTROS MATERIALES Y SUMINISTROS"/>
    <s v="PINTURA DE ACEITE ROJA"/>
    <n v="31211505"/>
    <s v="Licitación pública"/>
    <n v="2"/>
    <n v="6"/>
    <n v="1"/>
    <n v="130063"/>
    <s v="GALON"/>
    <s v="NO SOLICITADAS"/>
  </r>
  <r>
    <x v="13"/>
    <x v="34"/>
    <n v="10"/>
    <s v="OTROS MATERIALES Y SUMINISTROS"/>
    <s v="PINTURA DE ACEITE AMARILLA"/>
    <n v="31211505"/>
    <s v="Licitación pública"/>
    <n v="2"/>
    <n v="6"/>
    <n v="1"/>
    <n v="174973"/>
    <s v="GALON"/>
    <s v="NO SOLICITADAS"/>
  </r>
  <r>
    <x v="13"/>
    <x v="34"/>
    <n v="10"/>
    <s v="OTROS MATERIALES Y SUMINISTROS"/>
    <s v="PINTURA DE ACEITE AZUL"/>
    <n v="31211505"/>
    <s v="Licitación pública"/>
    <n v="2"/>
    <n v="6"/>
    <n v="1"/>
    <n v="174973"/>
    <s v="GALON"/>
    <s v="NO SOLICITADAS"/>
  </r>
  <r>
    <x v="13"/>
    <x v="34"/>
    <n v="10"/>
    <s v="OTROS MATERIALES Y SUMINISTROS"/>
    <s v="KIT PINTURA BLANCA MIL-PRF-8528 FED-STD-595"/>
    <n v="31211505"/>
    <s v="Licitación pública"/>
    <n v="2"/>
    <n v="6"/>
    <n v="2"/>
    <n v="4037186"/>
    <s v="GALON"/>
    <s v="NO SOLICITADAS"/>
  </r>
  <r>
    <x v="13"/>
    <x v="34"/>
    <n v="10"/>
    <s v="OTROS MATERIALES Y SUMINISTROS"/>
    <s v="KIT PINTURA NEGRA  FS 595-27030 _x000a_MIL-PRF-85285D TYIPE 1"/>
    <n v="31211505"/>
    <s v="Licitación pública"/>
    <n v="2"/>
    <n v="6"/>
    <n v="2"/>
    <n v="4321020"/>
    <s v="GALON"/>
    <s v="NO SOLICITADAS"/>
  </r>
  <r>
    <x v="13"/>
    <x v="34"/>
    <n v="10"/>
    <s v="OTROS MATERIALES Y SUMINISTROS"/>
    <s v="ADHESIVO EN AEROSOL MULTIPROPÓSITO - PRESENTACION 400 ML"/>
    <n v="31201621"/>
    <s v="Licitación pública"/>
    <n v="2"/>
    <n v="6"/>
    <n v="12"/>
    <n v="1239192"/>
    <s v="UNIDAD"/>
    <s v="NO SOLICITADAS"/>
  </r>
  <r>
    <x v="13"/>
    <x v="34"/>
    <n v="10"/>
    <s v="OTROS MATERIALES Y SUMINISTROS"/>
    <s v="PINTURA NEGRA MATE EN AEROSOL"/>
    <n v="31211505"/>
    <s v="Licitación pública"/>
    <n v="2"/>
    <n v="6"/>
    <n v="30"/>
    <n v="909660"/>
    <s v="UNIDAD"/>
    <s v="NO SOLICITADAS"/>
  </r>
  <r>
    <x v="13"/>
    <x v="34"/>
    <n v="10"/>
    <s v="OTROS MATERIALES Y SUMINISTROS"/>
    <s v=" PRIMER PARA AVIACION  AEROSOL VERDE DE 400 ML"/>
    <n v="12164201"/>
    <s v="Licitación pública"/>
    <n v="2"/>
    <n v="6"/>
    <n v="40"/>
    <n v="3096800"/>
    <s v="UNIDAD"/>
    <s v="NO SOLICITADAS"/>
  </r>
  <r>
    <x v="13"/>
    <x v="34"/>
    <n v="10"/>
    <s v="OTROS MATERIALES Y SUMINISTROS"/>
    <s v="PRIMER REF MIL-PRF-23377"/>
    <n v="12164201"/>
    <s v="Licitación pública"/>
    <n v="2"/>
    <n v="6"/>
    <n v="3"/>
    <n v="4619841"/>
    <s v="GALON"/>
    <s v="NO SOLICITADAS"/>
  </r>
  <r>
    <x v="13"/>
    <x v="34"/>
    <n v="10"/>
    <s v="OTROS MATERIALES Y SUMINISTROS"/>
    <s v="PROTECCION PRIMER TYPE II REF 10P30-5"/>
    <n v="12164201"/>
    <s v="Licitación pública"/>
    <n v="2"/>
    <n v="6"/>
    <n v="4"/>
    <n v="3913772"/>
    <s v="GALON"/>
    <s v="NO SOLICITADAS"/>
  </r>
  <r>
    <x v="13"/>
    <x v="34"/>
    <n v="10"/>
    <s v="OTROS MATERIALES Y SUMINISTROS"/>
    <s v="PASTA INDICADORA REF 7820755"/>
    <n v="31201601"/>
    <s v="Licitación pública"/>
    <n v="2"/>
    <n v="6"/>
    <n v="25"/>
    <n v="903300"/>
    <s v="UNIDAD"/>
    <s v="NO SOLICITADAS"/>
  </r>
  <r>
    <x v="13"/>
    <x v="34"/>
    <n v="10"/>
    <s v="OTROS MATERIALES Y SUMINISTROS"/>
    <s v="SILICONA RTV ROJA - PRESENTACION  70 ML"/>
    <n v="31201632"/>
    <s v="Licitación pública"/>
    <n v="2"/>
    <n v="6"/>
    <n v="15"/>
    <n v="248985"/>
    <s v="UNIDAD"/>
    <s v="NO SOLICITADAS"/>
  </r>
  <r>
    <x v="13"/>
    <x v="34"/>
    <n v="10"/>
    <s v="OTROS MATERIALES Y SUMINISTROS"/>
    <s v="ANTICONGELANTE TKS- FLUID  DTD406B"/>
    <n v="15121807"/>
    <s v="Licitación pública"/>
    <n v="2"/>
    <n v="6"/>
    <n v="700"/>
    <n v="80153640"/>
    <s v="UNIDAD"/>
    <s v="NO SOLICITADAS"/>
  </r>
  <r>
    <x v="13"/>
    <x v="34"/>
    <n v="10"/>
    <s v="OTROS MATERIALES Y SUMINISTROS"/>
    <s v="SILICONA LOCTITE 5699 RTV GRIS - PRESENTACION 70ML"/>
    <n v="31201632"/>
    <s v="Licitación pública"/>
    <n v="2"/>
    <n v="6"/>
    <n v="30"/>
    <n v="4434750"/>
    <s v="UNIDAD"/>
    <s v="NO SOLICITADAS"/>
  </r>
  <r>
    <x v="13"/>
    <x v="34"/>
    <n v="10"/>
    <s v="OTROS MATERIALES Y SUMINISTROS"/>
    <s v="PEGANTE ADHESIVO INSTANTÁNEO LOCTITE 609 "/>
    <n v="31201601"/>
    <s v="Licitación pública"/>
    <n v="2"/>
    <n v="6"/>
    <n v="8"/>
    <n v="1097976"/>
    <s v="UNIDAD"/>
    <s v="NO SOLICITADAS"/>
  </r>
  <r>
    <x v="13"/>
    <x v="34"/>
    <n v="10"/>
    <s v="OTROS MATERIALES Y SUMINISTROS"/>
    <s v="PEGANTE ADHESIVO INSTANTÁNEO LOCTITE 404 - PRESENTACION 9.3 GR"/>
    <n v="31201619"/>
    <s v="Licitación pública"/>
    <n v="2"/>
    <n v="6"/>
    <n v="20"/>
    <n v="1719760"/>
    <s v="UNIDAD"/>
    <s v="NO SOLICITADAS"/>
  </r>
  <r>
    <x v="13"/>
    <x v="34"/>
    <n v="10"/>
    <s v="OTROS MATERIALES Y SUMINISTROS"/>
    <s v="REFRIGERANTE REF R-134A - PRESENTACION 30 LB"/>
    <n v="15121807"/>
    <s v="Licitación pública"/>
    <n v="2"/>
    <n v="6"/>
    <n v="2"/>
    <n v="4442664"/>
    <s v="UNIDAD"/>
    <s v="NO SOLICITADAS"/>
  </r>
  <r>
    <x v="13"/>
    <x v="34"/>
    <n v="10"/>
    <s v="OTROS MATERIALES Y SUMINISTROS"/>
    <s v="SOLVENTE  PASTE REF P3410502"/>
    <n v="12164201"/>
    <s v="Licitación pública"/>
    <n v="2"/>
    <n v="6"/>
    <n v="2"/>
    <n v="1211420"/>
    <s v="GALON"/>
    <s v="NO SOLICITADAS"/>
  </r>
  <r>
    <x v="13"/>
    <x v="34"/>
    <n v="10"/>
    <s v="OTROS MATERIALES Y SUMINISTROS"/>
    <s v="SOLVENTE  ICEX II"/>
    <n v="15121807"/>
    <s v="Licitación pública"/>
    <n v="2"/>
    <n v="6"/>
    <n v="2"/>
    <n v="1936524"/>
    <s v="GALON"/>
    <s v="NO SOLICITADAS"/>
  </r>
  <r>
    <x v="13"/>
    <x v="34"/>
    <n v="10"/>
    <s v="OTROS MATERIALES Y SUMINISTROS"/>
    <s v="PUNTA PHILLIPS Nº 2 LARGA "/>
    <n v="27112814"/>
    <s v="Licitación pública"/>
    <n v="2"/>
    <n v="6"/>
    <n v="50"/>
    <n v="293550"/>
    <s v="UNIDAD"/>
    <s v="NO SOLICITADAS"/>
  </r>
  <r>
    <x v="13"/>
    <x v="34"/>
    <n v="10"/>
    <s v="OTROS MATERIALES Y SUMINISTROS"/>
    <s v="PUNTA PHILLIPS Nº 3"/>
    <n v="27112814"/>
    <s v="Licitación pública"/>
    <n v="2"/>
    <n v="6"/>
    <n v="50"/>
    <n v="357400"/>
    <s v="UNIDAD"/>
    <s v="NO SOLICITADAS"/>
  </r>
  <r>
    <x v="13"/>
    <x v="34"/>
    <n v="10"/>
    <s v="OTROS MATERIALES Y SUMINISTROS"/>
    <s v="SELLANTE PRC KIT  1428 B-1/2  - PRESENTACION 1/4 DE GALON"/>
    <n v="31201631"/>
    <s v="Licitación pública"/>
    <n v="2"/>
    <n v="6"/>
    <n v="5"/>
    <n v="6237705"/>
    <s v="UNIDAD"/>
    <s v="NO SOLICITADAS"/>
  </r>
  <r>
    <x v="13"/>
    <x v="34"/>
    <n v="10"/>
    <s v="OTROS MATERIALES Y SUMINISTROS"/>
    <s v="SELLANTE PRC KIT MIL-PRF-81733 REV D  - PRESENTACION 1/4 DE GALON"/>
    <n v="31201631"/>
    <s v="Licitación pública"/>
    <n v="2"/>
    <n v="6"/>
    <n v="5"/>
    <n v="1695750"/>
    <s v="UNIDAD"/>
    <s v="NO SOLICITADAS"/>
  </r>
  <r>
    <x v="13"/>
    <x v="34"/>
    <n v="10"/>
    <s v="OTROS MATERIALES Y SUMINISTROS"/>
    <s v="SELLANTE PRC KIT 1440 B-1/2   - PRESENTACION 1/4 DE GALON"/>
    <n v="31201631"/>
    <s v="Licitación pública"/>
    <n v="2"/>
    <n v="6"/>
    <n v="18"/>
    <n v="10475838"/>
    <s v="UNIDAD"/>
    <s v="NO SOLICITADAS"/>
  </r>
  <r>
    <x v="13"/>
    <x v="34"/>
    <n v="10"/>
    <s v="OTROS MATERIALES Y SUMINISTROS"/>
    <s v="CAJAS DE CARTÓN  20CMX15CMX15CM"/>
    <n v="24121503"/>
    <s v="Licitación pública"/>
    <n v="2"/>
    <n v="6"/>
    <n v="50"/>
    <n v="512300"/>
    <s v="UNIDAD"/>
    <s v="NO SOLICITADAS"/>
  </r>
  <r>
    <x v="13"/>
    <x v="34"/>
    <n v="10"/>
    <s v="OTROS MATERIALES Y SUMINISTROS"/>
    <s v="CAJAS DE CARTÓN  40CMX40CMX40CM"/>
    <n v="24121503"/>
    <s v="Licitación pública"/>
    <n v="2"/>
    <n v="6"/>
    <n v="50"/>
    <n v="813100"/>
    <s v="UNIDAD"/>
    <s v="NO SOLICITADAS"/>
  </r>
  <r>
    <x v="13"/>
    <x v="34"/>
    <n v="10"/>
    <s v="OTROS MATERIALES Y SUMINISTROS"/>
    <s v="CAJAS DE CARTÓN 80CMX80CMX80CM"/>
    <n v="24121503"/>
    <s v="Licitación pública"/>
    <n v="2"/>
    <n v="6"/>
    <n v="50"/>
    <n v="916700"/>
    <s v="UNIDAD"/>
    <s v="NO SOLICITADAS"/>
  </r>
  <r>
    <x v="13"/>
    <x v="34"/>
    <n v="10"/>
    <s v="OTROS MATERIALES Y SUMINISTROS"/>
    <s v="BOLSAS PLÁSTICAS AUTOSELLADO 20 X 25 CM"/>
    <n v="24111503"/>
    <s v="Licitación pública"/>
    <n v="2"/>
    <n v="6"/>
    <n v="400"/>
    <n v="278000"/>
    <s v="UNIDAD"/>
    <s v="NO SOLICITADAS"/>
  </r>
  <r>
    <x v="13"/>
    <x v="34"/>
    <n v="10"/>
    <s v="OTROS MATERIALES Y SUMINISTROS"/>
    <s v="BOLSAS PLÁSTICAS AUTOSELLADO 12 X 25 CM"/>
    <n v="24111503"/>
    <s v="Licitación pública"/>
    <n v="2"/>
    <n v="6"/>
    <n v="400"/>
    <n v="210000"/>
    <s v="UNIDAD"/>
    <s v="NO SOLICITADAS"/>
  </r>
  <r>
    <x v="13"/>
    <x v="34"/>
    <n v="10"/>
    <s v="OTROS MATERIALES Y SUMINISTROS"/>
    <s v="LINTERNA DE SEÑALES"/>
    <n v="39111610"/>
    <s v="Licitación pública"/>
    <n v="2"/>
    <n v="6"/>
    <n v="22"/>
    <n v="3076150"/>
    <s v="UNIDAD"/>
    <s v="NO SOLICITADAS"/>
  </r>
  <r>
    <x v="13"/>
    <x v="34"/>
    <n v="10"/>
    <s v="OTROS MATERIALES Y SUMINISTROS"/>
    <s v="FRASCO RECOLECTOR ACEITE CON TAPA  ROSCA Y CONTRATAPA DE 10CM3"/>
    <n v="41121806"/>
    <s v="Licitación pública"/>
    <n v="2"/>
    <n v="6"/>
    <n v="180"/>
    <n v="2463300"/>
    <s v="UNIDAD"/>
    <s v="NO SOLICITADAS"/>
  </r>
  <r>
    <x v="13"/>
    <x v="34"/>
    <n v="10"/>
    <s v="OTROS MATERIALES Y SUMINISTROS"/>
    <s v="PLASTICO STRETCH VINIPEL TRANSPARENTE CALIBRE 8 X  50 MTS"/>
    <n v="24141501"/>
    <s v="Licitación pública"/>
    <n v="2"/>
    <n v="6"/>
    <n v="20"/>
    <n v="2067080"/>
    <s v="UNIDAD"/>
    <s v="NO SOLICITADAS"/>
  </r>
  <r>
    <x v="13"/>
    <x v="34"/>
    <n v="10"/>
    <s v="OTROS MATERIALES Y SUMINISTROS"/>
    <s v="PLASTICO STRETCH VINIPEL NEGRO CALIBRE 8 X 50 MTS"/>
    <n v="24141501"/>
    <s v="Licitación pública"/>
    <n v="2"/>
    <n v="6"/>
    <n v="12"/>
    <n v="1348128"/>
    <s v="UNIDAD"/>
    <s v="NO SOLICITADAS"/>
  </r>
  <r>
    <x v="13"/>
    <x v="34"/>
    <n v="10"/>
    <s v="OTROS MATERIALES Y SUMINISTROS"/>
    <s v="ALAMBRE DE FRENADO CAL  0.25 AERONAUTICO "/>
    <n v="26121508"/>
    <s v="Licitación pública"/>
    <n v="2"/>
    <n v="6"/>
    <n v="5"/>
    <n v="527570"/>
    <s v="UNIDAD"/>
    <s v="NO SOLICITADAS"/>
  </r>
  <r>
    <x v="13"/>
    <x v="34"/>
    <n v="10"/>
    <s v="OTROS MATERIALES Y SUMINISTROS"/>
    <s v="ALAMBRE DE FRENADO CAL  0.32 AERONAUTICO "/>
    <n v="26121508"/>
    <s v="Licitación pública"/>
    <n v="2"/>
    <n v="6"/>
    <n v="25"/>
    <n v="2588250"/>
    <s v="UNIDAD"/>
    <s v="NO SOLICITADAS"/>
  </r>
  <r>
    <x v="13"/>
    <x v="34"/>
    <n v="10"/>
    <s v="OTROS MATERIALES Y SUMINISTROS"/>
    <s v="ALAMBRE DE FRENADO CAL  0.40 AERONAUTICO"/>
    <n v="26121508"/>
    <s v="Licitación pública"/>
    <n v="2"/>
    <n v="6"/>
    <n v="5"/>
    <n v="517650"/>
    <s v="UNIDAD"/>
    <s v="NO SOLICITADAS"/>
  </r>
  <r>
    <x v="13"/>
    <x v="34"/>
    <n v="10"/>
    <s v="OTROS MATERIALES Y SUMINISTROS"/>
    <s v="PASTA PARA SOLDAR DE 8 OZ"/>
    <n v="23271816"/>
    <s v="Licitación pública"/>
    <n v="2"/>
    <n v="6"/>
    <n v="5"/>
    <n v="44080"/>
    <s v="UNIDAD"/>
    <s v="NO SOLICITADAS"/>
  </r>
  <r>
    <x v="13"/>
    <x v="34"/>
    <n v="10"/>
    <s v="OTROS MATERIALES Y SUMINISTROS"/>
    <s v="AGUA DESMINERALIZADA PARA BATERIA - TAMAÑO 750 CM 3"/>
    <n v="41104213"/>
    <s v="Licitación pública"/>
    <n v="2"/>
    <n v="6"/>
    <n v="20"/>
    <n v="341140"/>
    <s v="UNIDAD"/>
    <s v="NO SOLICITADAS"/>
  </r>
  <r>
    <x v="13"/>
    <x v="35"/>
    <n v="16"/>
    <s v="MANTENIMIENTO DE BIENES INMUEBLES"/>
    <s v="EL SERVICIO DE MANTENIMIENTO  PREVENTIVO Y CORRECTIVO A TODO COSTO DE LOS AIRES ACONDICIONADOS DEL GRUPO AÉREO DEL CASANARE Y SU ÁREA DE JURISDICCIÓN."/>
    <n v="72151207"/>
    <s v="Mínima cuantía"/>
    <n v="1"/>
    <n v="8"/>
    <n v="1"/>
    <n v="20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AMARRE AGO-DIC DEL 2018)"/>
    <n v="72103300"/>
    <s v="Selección abreviada menor cuantía"/>
    <n v="3"/>
    <n v="5"/>
    <n v="1"/>
    <n v="53000000"/>
    <s v="GLOBAL"/>
    <s v="NO SOLICITADAS"/>
  </r>
  <r>
    <x v="13"/>
    <x v="35"/>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VF ENE-JUL DEL 2018)"/>
    <n v="72103300"/>
    <s v="Selección abreviada menor cuantía"/>
    <n v="1"/>
    <n v="7"/>
    <n v="1"/>
    <n v="101108350"/>
    <s v="GLOBAL"/>
    <s v="NO SOLICITADAS"/>
  </r>
  <r>
    <x v="13"/>
    <x v="36"/>
    <n v="16"/>
    <s v="MANTENIMIENTO DE BIENES MUEBLES, EQUIPOS Y ENSERES"/>
    <s v="MANTENIMIENTO PREVENTIVO Y CORRECTIVO A TODO COSTO DE GUADAÑAS Y CORTA CESPED DEL GRUPO AEREO DEL CASANARE"/>
    <n v="73152101"/>
    <s v="Mínima cuantía"/>
    <n v="1"/>
    <n v="8"/>
    <n v="1"/>
    <n v="3000000"/>
    <s v="GLOBAL"/>
    <s v="NO SOLICITADAS"/>
  </r>
  <r>
    <x v="13"/>
    <x v="36"/>
    <n v="16"/>
    <s v="MANTENIMIENTO DE BIENES MUEBLES, EQUIPOS Y ENSERES"/>
    <s v="MANTENIMIENTO PREVENTIVO Y CORRECTIVO A TODO COSTO DE LAS LAVADORAS Y SECADORAS DEL GACAS."/>
    <n v="73152108"/>
    <s v="Mínima cuantía"/>
    <n v="1"/>
    <n v="8"/>
    <n v="1"/>
    <n v="10000000"/>
    <s v="GLOBAL"/>
    <s v="NO SOLICITADAS"/>
  </r>
  <r>
    <x v="13"/>
    <x v="36"/>
    <n v="10"/>
    <s v="MANTENIMIENTO DE BIENES MUEBLES, EQUIPOS Y ENSERES"/>
    <s v="MANTENIMIENTO PREVENTIVO Y CORRECTIVO A TODO COSTO DEL EQUIPO DE SONIDO  DEL GACAS. "/>
    <n v="73152108"/>
    <s v="Mínima cuantía"/>
    <n v="2"/>
    <n v="6"/>
    <n v="1"/>
    <n v="2000000"/>
    <s v="GLOBAL"/>
    <s v="NO SOLICITADAS"/>
  </r>
  <r>
    <x v="13"/>
    <x v="36"/>
    <n v="10"/>
    <s v="MANTENIMIENTO DE BIENES MUEBLES, EQUIPOS Y ENSERES"/>
    <s v="MANTENIMIENTO Y RECARGA DE EXTINTORES PARA EL GRUPO AEREO DEL CASANARE"/>
    <n v="72101516"/>
    <s v="Mínima cuantía"/>
    <n v="2"/>
    <n v="6"/>
    <n v="1"/>
    <n v="22000000"/>
    <s v="GLOBAL"/>
    <s v="NO SOLICITADAS"/>
  </r>
  <r>
    <x v="13"/>
    <x v="36"/>
    <n v="10"/>
    <s v="MANTENIMIENTO DE BIENES MUEBLES, EQUIPOS Y ENSERES"/>
    <s v="MANTENIMIENTO PREVENTIVO Y CORRECTIVO A TODO COSTO DE LAS UPS DEL GACAS"/>
    <n v="72103302"/>
    <s v="Mínima cuantía"/>
    <n v="2"/>
    <n v="8"/>
    <n v="1"/>
    <n v="15000000"/>
    <s v="GLOBAL"/>
    <s v="NO SOLICITADAS"/>
  </r>
  <r>
    <x v="13"/>
    <x v="36"/>
    <n v="10"/>
    <s v="MANTENIMIENTO DE BIENES MUEBLES, EQUIPOS Y ENSERES"/>
    <s v="MANTENIMIENTO PREVENTIVO Y CORRECTIVO A TODO COSTO TARIMA GACAS"/>
    <n v="73152100"/>
    <s v="Mínima cuantía"/>
    <n v="3"/>
    <n v="8"/>
    <n v="1"/>
    <n v="5100000"/>
    <s v="GLOBAL"/>
    <s v="NO SOLICITADAS"/>
  </r>
  <r>
    <x v="13"/>
    <x v="36"/>
    <n v="10"/>
    <s v="MANTENIMIENTO DE BIENES MUEBLES, EQUIPOS Y ENSERES"/>
    <s v="MANTENIMIENTO COMPRESOR DE AIRE SULLAIR HANGAR ( CANT 1)"/>
    <n v="72154101"/>
    <s v="Licitación pública"/>
    <n v="2"/>
    <n v="6"/>
    <n v="1"/>
    <n v="9538945"/>
    <s v="GLOBAL"/>
    <s v="NO SOLICITADAS"/>
  </r>
  <r>
    <x v="13"/>
    <x v="36"/>
    <n v="10"/>
    <s v="MANTENIMIENTO DE BIENES MUEBLES, EQUIPOS Y ENSERES"/>
    <s v="MANTENIMIENTO COMPRESOR ELÉCTRICO  ( CANT 1)"/>
    <n v="72154101"/>
    <s v="Licitación pública"/>
    <n v="2"/>
    <n v="6"/>
    <n v="1"/>
    <n v="2270852"/>
    <s v="GLOBAL"/>
    <s v="NO SOLICITADAS"/>
  </r>
  <r>
    <x v="13"/>
    <x v="36"/>
    <n v="10"/>
    <s v="MANTENIMIENTO DE BIENES MUEBLES, EQUIPOS Y ENSERES"/>
    <s v="MANTENIMIENTO COMPRESOR A GASOLINA ( CANT 1)"/>
    <n v="72154101"/>
    <s v="Licitación pública"/>
    <n v="2"/>
    <n v="6"/>
    <n v="1"/>
    <n v="2846667"/>
    <s v="GLOBAL"/>
    <s v="NO SOLICITADAS"/>
  </r>
  <r>
    <x v="13"/>
    <x v="36"/>
    <n v="10"/>
    <s v="MANTENIMIENTO DE BIENES MUEBLES, EQUIPOS Y ENSERES"/>
    <s v="MANTENIMIENTO LAVADORAS KARCHER AME-0010           ( CANT 3)"/>
    <n v="25191502"/>
    <s v="Licitación pública"/>
    <n v="2"/>
    <n v="6"/>
    <n v="1"/>
    <n v="11506840"/>
    <s v="GLOBAL"/>
    <s v="NO SOLICITADAS"/>
  </r>
  <r>
    <x v="13"/>
    <x v="36"/>
    <n v="10"/>
    <s v="MANTENIMIENTO DE BIENES MUEBLES, EQUIPOS Y ENSERES"/>
    <s v="MANTENIMIENTO PLATAFORMAS MECÁNICAS ( CANT 1)"/>
    <n v="25191502"/>
    <s v="Licitación pública"/>
    <n v="2"/>
    <n v="6"/>
    <n v="1"/>
    <n v="2385132"/>
    <s v="GLOBAL"/>
    <s v="NO SOLICITADAS"/>
  </r>
  <r>
    <x v="13"/>
    <x v="36"/>
    <n v="10"/>
    <s v="MANTENIMIENTO DE BIENES MUEBLES, EQUIPOS Y ENSERES"/>
    <s v="MANTENIMIENTO PLATAFORMAS ELÉCTRICAS ( CANT 2)"/>
    <n v="25191502"/>
    <s v="Licitación pública"/>
    <n v="2"/>
    <n v="6"/>
    <n v="1"/>
    <n v="6741707"/>
    <s v="GLOBAL"/>
    <s v="NO SOLICITADAS"/>
  </r>
  <r>
    <x v="13"/>
    <x v="36"/>
    <n v="10"/>
    <s v="MANTENIMIENTO DE BIENES MUEBLES, EQUIPOS Y ENSERES"/>
    <s v="MANTENIMIENTO GATOS HIDRÁULICOS (1 DE 12 TON,16 DE 10 TON , 6 DE 5 TON ,6 DE 3 TON) ( CANT 29)"/>
    <n v="72154022"/>
    <s v="Licitación pública"/>
    <n v="2"/>
    <n v="6"/>
    <n v="1"/>
    <n v="42513322"/>
    <s v="GLOBAL"/>
    <s v="NO SOLICITADAS"/>
  </r>
  <r>
    <x v="13"/>
    <x v="36"/>
    <n v="10"/>
    <s v="MANTENIMIENTO DE BIENES MUEBLES, EQUIPOS Y ENSERES"/>
    <s v="MANTENIMIENTO GATOS HIDRAULICOS TRANSPORTE HELICOPTERO ( CAN 2)"/>
    <n v="72154022"/>
    <s v="Licitación pública"/>
    <n v="2"/>
    <n v="6"/>
    <n v="1"/>
    <n v="6925067"/>
    <s v="GLOBAL"/>
    <s v="NO SOLICITADAS"/>
  </r>
  <r>
    <x v="13"/>
    <x v="36"/>
    <n v="10"/>
    <s v="MANTENIMIENTO DE BIENES MUEBLES, EQUIPOS Y ENSERES"/>
    <s v="MANTENIMIENTO GANCHOS ARRASTRE (1 HELICOPTERO HUEY Y 2  AERONAVES C-208) ( CANT 3)"/>
    <n v="25191502"/>
    <s v="Licitación pública"/>
    <n v="2"/>
    <n v="6"/>
    <n v="1"/>
    <n v="2538870"/>
    <s v="GLOBAL"/>
    <s v="NO SOLICITADAS"/>
  </r>
  <r>
    <x v="13"/>
    <x v="36"/>
    <n v="10"/>
    <s v="MANTENIMIENTO DE BIENES MUEBLES, EQUIPOS Y ENSERES"/>
    <s v="MANTENIMIENTO LAVADORA DE COMPRESOR ( CANT 1) "/>
    <n v="72154101"/>
    <s v="Licitación pública"/>
    <n v="2"/>
    <n v="6"/>
    <n v="1"/>
    <n v="2830112"/>
    <s v="GLOBAL"/>
    <s v="NO SOLICITADAS"/>
  </r>
  <r>
    <x v="13"/>
    <x v="36"/>
    <n v="10"/>
    <s v="MANTENIMIENTO DE BIENES MUEBLES, EQUIPOS Y ENSERES"/>
    <s v="MANTENIMIENTO PUENTE GRUA MONO RIEL ( CANT 1)"/>
    <n v="72154502"/>
    <s v="Licitación pública"/>
    <n v="2"/>
    <n v="6"/>
    <n v="1"/>
    <n v="11958200"/>
    <s v="GLOBAL"/>
    <s v="NO SOLICITADAS"/>
  </r>
  <r>
    <x v="13"/>
    <x v="37"/>
    <n v="16"/>
    <s v="MANTENIMIENTO DE VÍAS, ESTRUCTURAS Y REDES"/>
    <s v="SERVICIO DE MANTENIMIENTO A TODO COSTO DE PLANTAS ELECTRICAS  DEL GRUPO AEREO DEL CASANARE"/>
    <n v="72154300"/>
    <s v="Selección abreviada menor cuantía"/>
    <n v="1"/>
    <n v="8"/>
    <n v="1"/>
    <n v="50637535"/>
    <s v="GLOBAL"/>
    <s v="NO SOLICITADAS"/>
  </r>
  <r>
    <x v="13"/>
    <x v="39"/>
    <n v="10"/>
    <s v="MANTENIMIENTO EQUIPO DE NAVEGACION Y TRANSPORTE"/>
    <s v="EL MANTENIMIENTO PREVENTIVO, CORRECTIVO Y RECUPERATIVO A TODO COSTO DE LAS MOTOCICLETAS DEL GACAS."/>
    <n v="78181500"/>
    <s v="Mínima cuantía"/>
    <n v="2"/>
    <n v="10"/>
    <n v="1"/>
    <n v="16000000"/>
    <s v="GLOBAL"/>
    <s v="NO SOLICITADAS"/>
  </r>
  <r>
    <x v="13"/>
    <x v="39"/>
    <n v="10"/>
    <s v="MANTENIMIENTO EQUIPO DE NAVEGACION Y TRANSPORTE"/>
    <s v="EL MANTENIMIENTO PREVENTIVO, CORRECTIVO Y RECUPERATIVO A TODO COSTO DE LOS VEHICULOS DEL GACAS."/>
    <n v="78181500"/>
    <s v="Mínima cuantía"/>
    <n v="2"/>
    <n v="10"/>
    <n v="1"/>
    <n v="50000000"/>
    <s v="GLOBAL"/>
    <s v="NO SOLICITADAS"/>
  </r>
  <r>
    <x v="13"/>
    <x v="39"/>
    <n v="10"/>
    <s v="MANTENIMIENTO EQUIPO DE NAVEGACION Y TRANSPORTE"/>
    <s v="MANTENIMIENTO CARRO APROVISIONADOR DE OXIGENO ( CANT 1 ) "/>
    <n v="25191502"/>
    <s v="Licitación pública"/>
    <n v="2"/>
    <n v="6"/>
    <n v="1"/>
    <n v="3191520"/>
    <s v="GLOBAL"/>
    <s v="NO SOLICITADAS"/>
  </r>
  <r>
    <x v="13"/>
    <x v="39"/>
    <n v="10"/>
    <s v="MANTENIMIENTO EQUIPO DE NAVEGACION Y TRANSPORTE"/>
    <s v="MANTENIMIENTO  CARRO APROVISIONADOR DE NITRÓGENO ( CANT 1 ) "/>
    <n v="25191502"/>
    <s v="Licitación pública"/>
    <n v="2"/>
    <n v="6"/>
    <n v="1"/>
    <n v="3989612"/>
    <s v="GLOBAL"/>
    <s v="NO SOLICITADAS"/>
  </r>
  <r>
    <x v="13"/>
    <x v="39"/>
    <n v="10"/>
    <s v="MANTENIMIENTO EQUIPO DE NAVEGACION Y TRANSPORTE"/>
    <s v="MANTENIMIENTO  TRACTOR TUG ( CANT 2)"/>
    <n v="72154501"/>
    <s v="Licitación pública"/>
    <n v="2"/>
    <n v="6"/>
    <n v="1"/>
    <n v="11568400"/>
    <s v="GLOBAL"/>
    <s v="NO SOLICITADAS"/>
  </r>
  <r>
    <x v="13"/>
    <x v="39"/>
    <n v="10"/>
    <s v="MANTENIMIENTO EQUIPO DE NAVEGACION Y TRANSPORTE"/>
    <s v="MANTENIMIENTO  TRACTOR KUBOTA ( CANT 1)"/>
    <n v="72154501"/>
    <s v="Licitación pública"/>
    <n v="2"/>
    <n v="6"/>
    <n v="1"/>
    <n v="5617532"/>
    <s v="GLOBAL"/>
    <s v="NO SOLICITADAS"/>
  </r>
  <r>
    <x v="13"/>
    <x v="39"/>
    <n v="10"/>
    <s v="MANTENIMIENTO EQUIPO DE NAVEGACION Y TRANSPORTE"/>
    <s v="MANTENIMIENTO JET PORTER ELECTRIC ( CANT 1) "/>
    <n v="25191502"/>
    <s v="Licitación pública"/>
    <n v="2"/>
    <n v="6"/>
    <n v="1"/>
    <n v="11825720"/>
    <s v="GLOBAL"/>
    <s v="NO SOLICITADAS"/>
  </r>
  <r>
    <x v="13"/>
    <x v="39"/>
    <n v="10"/>
    <s v="MANTENIMIENTO EQUIPO DE NAVEGACION Y TRANSPORTE"/>
    <s v="MANTENIMIENTO  BARREDORA ( CANT 1) "/>
    <n v="25191502"/>
    <s v="Licitación pública"/>
    <n v="2"/>
    <n v="6"/>
    <n v="1"/>
    <n v="5471292"/>
    <s v="GLOBAL"/>
    <s v="NO SOLICITADAS"/>
  </r>
  <r>
    <x v="13"/>
    <x v="39"/>
    <n v="10"/>
    <s v="MANTENIMIENTO EQUIPO DE NAVEGACION Y TRANSPORTE"/>
    <s v="MANTENIMIENTO MONTACARGAS  (DE 3 Y 6.1 TONELADAS) ( CANT 2)"/>
    <n v="72154501"/>
    <s v="Licitación pública"/>
    <n v="2"/>
    <n v="6"/>
    <n v="1"/>
    <n v="12149120"/>
    <s v="GLOBAL"/>
    <s v="NO SOLICITADAS"/>
  </r>
  <r>
    <x v="13"/>
    <x v="39"/>
    <n v="10"/>
    <s v="MANTENIMIENTO EQUIPO DE NAVEGACION Y TRANSPORTE"/>
    <s v="MANTENIMIENTO CARRO LEVANTA BOMBAS MJ-1C            ( CANT 2)"/>
    <n v="25191502"/>
    <s v="Licitación pública"/>
    <n v="2"/>
    <n v="6"/>
    <n v="1"/>
    <n v="16709467"/>
    <s v="GLOBAL"/>
    <s v="NO SOLICITADAS"/>
  </r>
  <r>
    <x v="13"/>
    <x v="41"/>
    <n v="10"/>
    <s v="SERVICIO DE ASEO"/>
    <s v="SERVICIO DE ASEO PARA ESTABLECIMIENTO SANIDAD (01 OPERARIA + ELEMENTOS ASEO)"/>
    <n v="76111500"/>
    <s v="Seléccion abreviada - acuerdo marco"/>
    <n v="2"/>
    <n v="10"/>
    <n v="1"/>
    <n v="21000000"/>
    <s v="GLOBAL"/>
    <s v="NO SOLICITADAS"/>
  </r>
  <r>
    <x v="13"/>
    <x v="41"/>
    <n v="10"/>
    <s v="SERVICIO DE ASEO"/>
    <s v="MANTENIMIENTO DE ZONAS VERDES / CORTES DE PRADO- PLANTAS"/>
    <n v="70111502"/>
    <s v="Mínima cuantía"/>
    <n v="1"/>
    <n v="10"/>
    <n v="1"/>
    <n v="5000000"/>
    <s v="GLOBAL"/>
    <s v="NO SOLICITADAS"/>
  </r>
  <r>
    <x v="13"/>
    <x v="42"/>
    <n v="16"/>
    <s v="ADMINISTRACION OPERACIÓN Y MANTENIMIENTO DE PLANTAS DE ENERGIA"/>
    <s v="SERVICIO DE MANTENIMIENTO A TODO COSTO DE REDES ELECTRICASY  SISTEMAS DE PUESTA A TIERRA DEL GRUPO AEREO DEL CASANARE"/>
    <n v="72154300"/>
    <s v="Mínima cuantía"/>
    <n v="1"/>
    <n v="8"/>
    <n v="1"/>
    <n v="38732196"/>
    <s v="GLOBAL"/>
    <s v="NO SOLICITADAS"/>
  </r>
  <r>
    <x v="13"/>
    <x v="42"/>
    <n v="10"/>
    <s v="ADMINISTRACION OPERACIÓN Y MANTENIMIENTO DE PLANTAS DE ENERGIA"/>
    <s v="MANTENIMIENTO PLANTA AUXILIAR HOBART ( CANT 3)"/>
    <n v="25191502"/>
    <s v="Licitación pública"/>
    <n v="2"/>
    <n v="6"/>
    <n v="1"/>
    <n v="19222890"/>
    <s v="GLOBAL"/>
    <s v="NO SOLICITADAS"/>
  </r>
  <r>
    <x v="13"/>
    <x v="42"/>
    <n v="10"/>
    <s v="ADMINISTRACION OPERACIÓN Y MANTENIMIENTO DE PLANTAS DE ENERGIA"/>
    <s v="MANTENIMIENTO RECTIFICADOR HOBART  ( CANT 2)"/>
    <n v="25191502"/>
    <s v="Licitación pública"/>
    <n v="2"/>
    <n v="6"/>
    <n v="1"/>
    <n v="7047320"/>
    <s v="GLOBAL"/>
    <s v="NO SOLICITADAS"/>
  </r>
  <r>
    <x v="13"/>
    <x v="42"/>
    <n v="10"/>
    <s v="ADMINISTRACION OPERACIÓN Y MANTENIMIENTO DE PLANTAS DE ENERGIA"/>
    <s v="MANTENIMIENTO  REFLECTOR ILUMINADOR  ( CANT 2) "/>
    <n v="25191502"/>
    <s v="Licitación pública"/>
    <n v="2"/>
    <n v="6"/>
    <n v="1"/>
    <n v="9260852"/>
    <s v="GLOBAL"/>
    <s v="NO SOLICITADAS"/>
  </r>
  <r>
    <x v="13"/>
    <x v="42"/>
    <n v="10"/>
    <s v="ADMINISTRACION OPERACIÓN Y MANTENIMIENTO DE PLANTAS DE ENERGIA"/>
    <s v="MANTENIMIENTO PLANTA ELÉCTRICA PORTATIL HONDA A GASOLINA ( CANT 1)"/>
    <n v="25191502"/>
    <s v="Licitación pública"/>
    <n v="2"/>
    <n v="6"/>
    <n v="1"/>
    <n v="3789912"/>
    <s v="GLOBAL"/>
    <s v="NO SOLICITADAS"/>
  </r>
  <r>
    <x v="13"/>
    <x v="102"/>
    <n v="10"/>
    <s v="MANTENIMIENTO DE OTROS BIENES"/>
    <s v="SERVICIO MANTENIMIENTO EQUIPO DE COCINA DEL GRUPO AEREO DEL CASANARE"/>
    <n v="73152100"/>
    <s v="Mínima cuantía"/>
    <n v="1"/>
    <n v="8"/>
    <n v="1"/>
    <n v="18000000"/>
    <s v="GLOBAL"/>
    <s v="NO SOLICITADAS"/>
  </r>
  <r>
    <x v="13"/>
    <x v="43"/>
    <n v="10"/>
    <s v="CORREO"/>
    <s v="SERVICIO DE CORREO Y MENSAJERIA PARA EL GACAS"/>
    <n v="81161600"/>
    <s v="Seléccion abreviada - acuerdo marco"/>
    <n v="2"/>
    <n v="10"/>
    <n v="1"/>
    <n v="850000"/>
    <s v="GLOBAL"/>
    <s v="NO SOLICITADAS"/>
  </r>
  <r>
    <x v="13"/>
    <x v="46"/>
    <n v="10"/>
    <s v="ACUEDUCTO ALCANTARILLADO Y ASEO"/>
    <s v="SERVICIO ACUEDUCTO, ALCANTARILLADO Y ASEO GACAS (PODA Y MANTENIMIENTO ZONAS VERDES)"/>
    <n v="83101500"/>
    <n v="0"/>
    <n v="1"/>
    <n v="11"/>
    <n v="1"/>
    <n v="51860264"/>
    <s v="GLOBAL"/>
    <s v="NO SOLICITADAS"/>
  </r>
  <r>
    <x v="13"/>
    <x v="47"/>
    <n v="10"/>
    <s v="ENERGIA"/>
    <s v="SERVICIO ENERGIA GACAS"/>
    <n v="83101804"/>
    <n v="0"/>
    <n v="1"/>
    <n v="11"/>
    <n v="1"/>
    <n v="401072545"/>
    <s v="GLOBAL"/>
    <s v="NO SOLICITADAS"/>
  </r>
  <r>
    <x v="13"/>
    <x v="47"/>
    <n v="16"/>
    <s v="ENERGIA"/>
    <s v="SERVICIO ENERGIA GACAS"/>
    <n v="83101804"/>
    <n v="0"/>
    <n v="1"/>
    <n v="11"/>
    <n v="1"/>
    <n v="97452958"/>
    <s v="GLOBAL"/>
    <s v="NO SOLICITADAS"/>
  </r>
  <r>
    <x v="13"/>
    <x v="62"/>
    <n v="10"/>
    <s v="GAS NATURAL"/>
    <s v="SERVICIO GAS GACAS"/>
    <n v="83101601"/>
    <n v="0"/>
    <n v="1"/>
    <n v="11"/>
    <n v="1"/>
    <n v="6429931"/>
    <s v="GLOBAL"/>
    <s v="NO SOLICITADAS"/>
  </r>
  <r>
    <x v="13"/>
    <x v="48"/>
    <n v="10"/>
    <s v="TELÉFONO, FAX Y OTROS"/>
    <s v="SERVICIO TELÉFONO "/>
    <n v="83111502"/>
    <n v="0"/>
    <n v="1"/>
    <n v="11"/>
    <n v="1"/>
    <n v="205000"/>
    <s v="GLOBAL"/>
    <s v="NO SOLICITADAS"/>
  </r>
  <r>
    <x v="13"/>
    <x v="49"/>
    <n v="10"/>
    <s v="OTROS SERVICIOS PÚBLICOS"/>
    <s v="SERVICIO TV POR CABLE E INTERNET"/>
    <n v="83111801"/>
    <n v="0"/>
    <n v="1"/>
    <n v="11"/>
    <n v="1"/>
    <n v="7992600"/>
    <s v="GLOBAL"/>
    <s v="NO SOLICITADAS"/>
  </r>
  <r>
    <x v="13"/>
    <x v="50"/>
    <n v="10"/>
    <s v="VIATICOS Y GASTOS DE VIAJE AL INTERIOR"/>
    <s v="TIQUETES TERRESTRE A DIFERENTES DESTINOS NACIONALES PARA EL PERSONAL  DEL GRUPO AEREO DEL CASANARE."/>
    <n v="78111803"/>
    <s v="Mínima cuantía"/>
    <n v="2"/>
    <n v="10"/>
    <n v="1"/>
    <n v="11000000"/>
    <s v="GLOBAL"/>
    <s v="NO SOLICITADAS"/>
  </r>
  <r>
    <x v="13"/>
    <x v="50"/>
    <n v="10"/>
    <s v="VIATICOS Y GASTOS DE VIAJE AL INTERIOR"/>
    <s v="VIATICOS BASE/ COMISIONES PERSONAL GACAS"/>
    <n v="80111504"/>
    <n v="0"/>
    <n v="1"/>
    <n v="11"/>
    <n v="1"/>
    <n v="165100000"/>
    <s v="GLOBAL"/>
    <s v="NO SOLICITADAS"/>
  </r>
  <r>
    <x v="13"/>
    <x v="50"/>
    <n v="16"/>
    <s v="VIATICOS Y GASTOS DE VIAJE AL INTERIOR"/>
    <s v="GACAS"/>
    <n v="90121500"/>
    <n v="0"/>
    <n v="0"/>
    <n v="0"/>
    <n v="1"/>
    <n v="9360000"/>
    <s v="GLOBAL"/>
    <s v="NO SOLICITADAS"/>
  </r>
  <r>
    <x v="13"/>
    <x v="51"/>
    <n v="10"/>
    <s v="MATERIAL VETERINARIO"/>
    <s v="DESPARASITANTE INTERNO DRONTAL"/>
    <n v="42121606"/>
    <s v="Mínima cuantía"/>
    <n v="3"/>
    <n v="9"/>
    <n v="24"/>
    <n v="300000"/>
    <s v="UNIDAD"/>
    <s v="NO SOLICITADAS"/>
  </r>
  <r>
    <x v="13"/>
    <x v="51"/>
    <n v="10"/>
    <s v="MATERIAL VETERINARIO"/>
    <s v="DESPARASITANTE EXTERNO FRONLINE 250 ML"/>
    <n v="42121606"/>
    <s v="Mínima cuantía"/>
    <n v="3"/>
    <n v="9"/>
    <n v="16"/>
    <n v="648000"/>
    <s v="UNIDAD"/>
    <s v="NO SOLICITADAS"/>
  </r>
  <r>
    <x v="13"/>
    <x v="51"/>
    <n v="10"/>
    <s v="MATERIAL VETERINARIO"/>
    <s v="DESPARASITANTE EXTERNO ADVANTIX"/>
    <n v="42121606"/>
    <s v="Mínima cuantía"/>
    <n v="3"/>
    <n v="9"/>
    <n v="5"/>
    <n v="191000"/>
    <s v="UNIDAD"/>
    <s v="NO SOLICITADAS"/>
  </r>
  <r>
    <x v="13"/>
    <x v="51"/>
    <n v="10"/>
    <s v="MATERIAL VETERINARIO"/>
    <s v="DESPARASITANTE EXTERNO REVOLUTION EN TUBOS"/>
    <n v="42121606"/>
    <s v="Mínima cuantía"/>
    <n v="3"/>
    <n v="9"/>
    <n v="10"/>
    <n v="530000"/>
    <s v="UNIDAD"/>
    <s v="NO SOLICITADAS"/>
  </r>
  <r>
    <x v="13"/>
    <x v="51"/>
    <n v="10"/>
    <s v="MATERIAL VETERINARIO"/>
    <s v="DESPARASITANTE EXTERNO AMITRAZ"/>
    <n v="42121606"/>
    <s v="Mínima cuantía"/>
    <n v="3"/>
    <n v="9"/>
    <n v="18"/>
    <n v="1494000"/>
    <s v="UNIDAD"/>
    <s v="NO SOLICITADAS"/>
  </r>
  <r>
    <x v="13"/>
    <x v="51"/>
    <n v="10"/>
    <s v="MATERIAL VETERINARIO"/>
    <s v="DESINFECTANTE YODOPOVIDONA"/>
    <n v="42121606"/>
    <s v="Mínima cuantía"/>
    <n v="3"/>
    <n v="9"/>
    <n v="3"/>
    <n v="450000"/>
    <s v="UNIDAD"/>
    <s v="NO SOLICITADAS"/>
  </r>
  <r>
    <x v="13"/>
    <x v="51"/>
    <n v="10"/>
    <s v="MATERIAL VETERINARIO"/>
    <s v="CREMA CUTAMYCON"/>
    <n v="51241208"/>
    <s v="Mínima cuantía"/>
    <n v="3"/>
    <n v="9"/>
    <n v="3"/>
    <n v="54000"/>
    <s v="UNIDAD"/>
    <s v="NO SOLICITADAS"/>
  </r>
  <r>
    <x v="13"/>
    <x v="51"/>
    <n v="10"/>
    <s v="MATERIAL VETERINARIO"/>
    <s v="SHAMPOO PARA PERRO"/>
    <n v="10111302"/>
    <s v="Mínima cuantía"/>
    <n v="3"/>
    <n v="9"/>
    <n v="3"/>
    <n v="309000"/>
    <s v="UNIDAD"/>
    <s v="NO SOLICITADAS"/>
  </r>
  <r>
    <x v="13"/>
    <x v="51"/>
    <n v="10"/>
    <s v="MATERIAL VETERINARIO"/>
    <s v="JABON DE PERRO"/>
    <n v="10111302"/>
    <s v="Mínima cuantía"/>
    <n v="3"/>
    <n v="9"/>
    <n v="5"/>
    <n v="47500"/>
    <s v="UNIDAD"/>
    <s v="NO SOLICITADAS"/>
  </r>
  <r>
    <x v="13"/>
    <x v="51"/>
    <n v="10"/>
    <s v="MATERIAL VETERINARIO"/>
    <s v="CREOLINA"/>
    <n v="10111305"/>
    <s v="Mínima cuantía"/>
    <n v="3"/>
    <n v="9"/>
    <n v="2"/>
    <n v="130000"/>
    <s v="UNIDAD"/>
    <s v="NO SOLICITADAS"/>
  </r>
  <r>
    <x v="13"/>
    <x v="51"/>
    <n v="10"/>
    <s v="MATERIAL VETERINARIO"/>
    <s v="TALCO PARA CANINOS"/>
    <n v="10111302"/>
    <s v="Mínima cuantía"/>
    <n v="3"/>
    <n v="9"/>
    <n v="11"/>
    <n v="258500"/>
    <s v="UNIDAD"/>
    <s v="NO SOLICITADAS"/>
  </r>
  <r>
    <x v="13"/>
    <x v="51"/>
    <n v="10"/>
    <s v="MATERIAL VETERINARIO"/>
    <s v="ENJUAGUE BUCAL"/>
    <n v="42121608"/>
    <s v="Mínima cuantía"/>
    <n v="3"/>
    <n v="9"/>
    <n v="4"/>
    <n v="140000"/>
    <s v="UNIDAD"/>
    <s v="NO SOLICITADAS"/>
  </r>
  <r>
    <x v="13"/>
    <x v="51"/>
    <n v="10"/>
    <s v="MATERIAL VETERINARIO"/>
    <s v="LIMPIA OIDOS"/>
    <n v="10111302"/>
    <s v="Mínima cuantía"/>
    <n v="3"/>
    <n v="9"/>
    <n v="4"/>
    <n v="152000"/>
    <s v="UNIDAD"/>
    <s v="NO SOLICITADAS"/>
  </r>
  <r>
    <x v="13"/>
    <x v="51"/>
    <n v="10"/>
    <s v="MATERIAL VETERINARIO"/>
    <s v="LOCION PARA CANINO"/>
    <n v="10111302"/>
    <s v="Mínima cuantía"/>
    <n v="3"/>
    <n v="9"/>
    <n v="10"/>
    <n v="270000"/>
    <s v="UNIDAD"/>
    <s v="NO SOLICITADAS"/>
  </r>
  <r>
    <x v="13"/>
    <x v="52"/>
    <n v="10"/>
    <s v="SOSTENIMIENTO DE SEMOVIENTES"/>
    <s v="TRAILLA DE 1,5 MTS EN LONA"/>
    <n v="10141606"/>
    <s v="Mínima cuantía"/>
    <n v="3"/>
    <n v="9"/>
    <n v="8"/>
    <n v="176000"/>
    <s v="UNIDAD"/>
    <s v="NO SOLICITADAS"/>
  </r>
  <r>
    <x v="13"/>
    <x v="52"/>
    <n v="10"/>
    <s v="SOSTENIMIENTO DE SEMOVIENTES"/>
    <s v="PELOTAS DE TENIS"/>
    <n v="10111301"/>
    <s v="Mínima cuantía"/>
    <n v="3"/>
    <n v="9"/>
    <n v="10"/>
    <n v="110000"/>
    <s v="UNIDAD"/>
    <s v="NO SOLICITADAS"/>
  </r>
  <r>
    <x v="13"/>
    <x v="52"/>
    <n v="10"/>
    <s v="SOSTENIMIENTO DE SEMOVIENTES"/>
    <s v="DELTAS PARA ANCLAJE"/>
    <n v="10141608"/>
    <s v="Mínima cuantía"/>
    <n v="3"/>
    <n v="9"/>
    <n v="2"/>
    <n v="30000"/>
    <s v="UNIDAD"/>
    <s v="NO SOLICITADAS"/>
  </r>
  <r>
    <x v="13"/>
    <x v="52"/>
    <n v="10"/>
    <s v="SOSTENIMIENTO DE SEMOVIENTES"/>
    <s v="POZUELO"/>
    <n v="52152000"/>
    <s v="Mínima cuantía"/>
    <n v="3"/>
    <n v="9"/>
    <n v="2"/>
    <n v="78000"/>
    <s v="UNIDAD"/>
    <s v="NO SOLICITADAS"/>
  </r>
  <r>
    <x v="13"/>
    <x v="52"/>
    <n v="10"/>
    <s v="SOSTENIMIENTO DE SEMOVIENTES"/>
    <s v="CORTA UÑAS PARA CANINO"/>
    <n v="53131621"/>
    <s v="Mínima cuantía"/>
    <n v="3"/>
    <n v="9"/>
    <n v="2"/>
    <n v="40000"/>
    <s v="UNIDAD"/>
    <s v="NO SOLICITADAS"/>
  </r>
  <r>
    <x v="13"/>
    <x v="52"/>
    <n v="10"/>
    <s v="SOSTENIMIENTO DE SEMOVIENTES"/>
    <s v="CEPILLO ERGONOMICO PARA PEINAR CANINO"/>
    <n v="53131604"/>
    <s v="Mínima cuantía"/>
    <n v="3"/>
    <n v="9"/>
    <n v="4"/>
    <n v="100000"/>
    <s v="UNIDAD"/>
    <s v="NO SOLICITADAS"/>
  </r>
  <r>
    <x v="13"/>
    <x v="53"/>
    <n v="10"/>
    <s v="OTROS PARA EL SOSTENIMIENTO DE SEMOVIENTES"/>
    <s v="CONSULTA GENERAL ( FRECUENCIA CARDIACA, FRECUENCIA RESPIRATORIA, PULSO, TIEMPO DE LLENADO CAPILAR, COLOR DE LAS MUCOSAS, INSPECCIÓN VISUAL GENERAL"/>
    <n v="70122005"/>
    <s v="Mínima cuantía"/>
    <n v="3"/>
    <n v="9"/>
    <n v="1"/>
    <n v="3000000"/>
    <s v="GLOBAL"/>
    <s v="NO SOLICITADAS"/>
  </r>
  <r>
    <x v="13"/>
    <x v="53"/>
    <n v="10"/>
    <s v="OTROS PARA EL SOSTENIMIENTO DE SEMOVIENTES"/>
    <s v="LIMPIEZA DE OÍDOS"/>
    <n v="70122005"/>
    <s v="Mínima cuantía"/>
    <n v="3"/>
    <n v="9"/>
    <n v="1"/>
    <n v="45000"/>
    <s v="GLOBAL"/>
    <s v="NO SOLICITADAS"/>
  </r>
  <r>
    <x v="13"/>
    <x v="53"/>
    <n v="10"/>
    <s v="OTROS PARA EL SOSTENIMIENTO DE SEMOVIENTES"/>
    <s v="PROFILAXIS DENTAL"/>
    <n v="70122005"/>
    <s v="Mínima cuantía"/>
    <n v="3"/>
    <n v="9"/>
    <n v="1"/>
    <n v="180000"/>
    <s v="GLOBAL"/>
    <s v="NO SOLICITADAS"/>
  </r>
  <r>
    <x v="13"/>
    <x v="53"/>
    <n v="10"/>
    <s v="OTROS PARA EL SOSTENIMIENTO DE SEMOVIENTES"/>
    <s v="EXTIRPACIÓN ADANALES"/>
    <n v="70122005"/>
    <s v="Mínima cuantía"/>
    <n v="3"/>
    <n v="9"/>
    <n v="1"/>
    <n v="65000"/>
    <s v="GLOBAL"/>
    <s v="NO SOLICITADAS"/>
  </r>
  <r>
    <x v="13"/>
    <x v="53"/>
    <n v="10"/>
    <s v="OTROS PARA EL SOSTENIMIENTO DE SEMOVIENTES"/>
    <s v="EXÁMENES DE LABORATORIO"/>
    <n v="70122005"/>
    <s v="Mínima cuantía"/>
    <n v="3"/>
    <n v="9"/>
    <n v="1"/>
    <n v="150000"/>
    <s v="GLOBAL"/>
    <s v="NO SOLICITADAS"/>
  </r>
  <r>
    <x v="13"/>
    <x v="53"/>
    <n v="10"/>
    <s v="OTROS PARA EL SOSTENIMIENTO DE SEMOVIENTES"/>
    <s v="INYECTOLOGIA"/>
    <n v="70122005"/>
    <s v="Mínima cuantía"/>
    <n v="3"/>
    <n v="9"/>
    <n v="1"/>
    <n v="85000"/>
    <s v="GLOBAL"/>
    <s v="NO SOLICITADAS"/>
  </r>
  <r>
    <x v="13"/>
    <x v="53"/>
    <n v="10"/>
    <s v="OTROS PARA EL SOSTENIMIENTO DE SEMOVIENTES"/>
    <s v="URGENCIAS VETERINARIAS INCLUYE HOSPITALIZACIÓN, ATENCIÓN MEDICA, TRASLADO DEL SEMOVIENTE)"/>
    <n v="70122005"/>
    <s v="Mínima cuantía"/>
    <n v="3"/>
    <n v="9"/>
    <n v="1"/>
    <n v="220000"/>
    <s v="GLOBAL"/>
    <s v="NO SOLICITADAS"/>
  </r>
  <r>
    <x v="13"/>
    <x v="53"/>
    <n v="10"/>
    <s v="OTROS PARA EL SOSTENIMIENTO DE SEMOVIENTES"/>
    <s v="RADIOLOGÍA"/>
    <n v="70122005"/>
    <s v="Mínima cuantía"/>
    <n v="3"/>
    <n v="9"/>
    <n v="1"/>
    <n v="150000"/>
    <s v="GLOBAL"/>
    <s v="NO SOLICITADAS"/>
  </r>
  <r>
    <x v="13"/>
    <x v="53"/>
    <n v="10"/>
    <s v="OTROS PARA EL SOSTENIMIENTO DE SEMOVIENTES"/>
    <s v="IMAGENOLOGIA"/>
    <n v="70122005"/>
    <s v="Mínima cuantía"/>
    <n v="3"/>
    <n v="9"/>
    <n v="1"/>
    <n v="120000"/>
    <s v="GLOBAL"/>
    <s v="NO SOLICITADAS"/>
  </r>
  <r>
    <x v="13"/>
    <x v="55"/>
    <n v="16"/>
    <s v="ELEMENTOS PARA ESTÍMULOS"/>
    <s v="CENTAURO DE BRONCE"/>
    <n v="49101700"/>
    <s v="Mínima cuantía"/>
    <n v="3"/>
    <n v="2"/>
    <n v="23"/>
    <n v="6126211"/>
    <s v="UNIDAD"/>
    <s v="NO SOLICITADAS"/>
  </r>
  <r>
    <x v="13"/>
    <x v="55"/>
    <n v="16"/>
    <s v="ELEMENTOS PARA ESTÍMULOS"/>
    <s v="TERRACOTAS"/>
    <n v="49101700"/>
    <s v="Mínima cuantía"/>
    <n v="3"/>
    <n v="2"/>
    <n v="19"/>
    <n v="3809500"/>
    <s v="UNIDAD"/>
    <s v="NO SOLICITADAS"/>
  </r>
  <r>
    <x v="13"/>
    <x v="56"/>
    <n v="10"/>
    <s v="SERVICIOS DE BIENESTAR SOCIAL"/>
    <s v="EXAMENES MEDICOS SALUD OCUPACIONAL PERDONAL CIVIL Y UN PERSONAL MILITAR"/>
    <n v="85121502"/>
    <n v="0"/>
    <n v="1"/>
    <n v="11"/>
    <n v="1"/>
    <n v="6277600"/>
    <s v="GLOBAL"/>
    <s v="NO SOLICITADAS"/>
  </r>
  <r>
    <x v="13"/>
    <x v="63"/>
    <n v="10"/>
    <s v="SERVICIOS MÉDICOS Y HOSPITALARIOS"/>
    <s v="EXAMENES MEDICOS DE LABORATORIO INCORPORACION SOLDADOS GACAS 2017"/>
    <n v="85101503"/>
    <n v="0"/>
    <n v="0"/>
    <n v="0"/>
    <n v="1"/>
    <n v="8000000"/>
    <s v="GLOBAL"/>
    <s v="NO SOLICITADAS"/>
  </r>
  <r>
    <x v="13"/>
    <x v="58"/>
    <n v="10"/>
    <s v="OTROS GASTOS POR ADQUISICION DE SERVICIOS"/>
    <s v="CERTIFICACION REDES DE GAS INSTALACIONES GACAS"/>
    <n v="77102001"/>
    <s v="Contratación directa"/>
    <n v="2"/>
    <n v="10"/>
    <n v="1"/>
    <n v="3000000"/>
    <s v="GLOBAL"/>
    <s v="NO SOLICITADAS"/>
  </r>
  <r>
    <x v="13"/>
    <x v="58"/>
    <n v="16"/>
    <s v="OTROS GASTOS POR ADQUISICION DE SERVICIOS"/>
    <s v="EL SERVICIO DE RESTAURANTE Y CAFETERIA PARA CUBRIR LAS ACTIVIDADES PROTOCOLARIAS DEL GACAS"/>
    <n v="90101700"/>
    <s v="Mínima cuantía"/>
    <n v="1"/>
    <n v="10"/>
    <n v="1"/>
    <n v="10000000"/>
    <s v="GLOBAL"/>
    <s v="NO SOLICITADAS"/>
  </r>
  <r>
    <x v="13"/>
    <x v="58"/>
    <n v="10"/>
    <s v="OTROS GASTOS POR ADQUISICION DE SERVICIOS"/>
    <s v="SERVICIO FUMIGACION"/>
    <n v="72102103"/>
    <s v="Seléccion abreviada - acuerdo marco"/>
    <n v="2"/>
    <n v="10"/>
    <n v="1"/>
    <n v="9000000"/>
    <s v="GLOBAL"/>
    <s v="NO SOLICITADAS"/>
  </r>
  <r>
    <x v="14"/>
    <x v="0"/>
    <n v="10"/>
    <s v="PARTIDA ALIMENTACIÓN SOLDADOS"/>
    <s v="PARTIDA ALIMENTACIÓN SOLDADOS"/>
    <n v="0"/>
    <m/>
    <m/>
    <m/>
    <n v="1"/>
    <n v="45000000"/>
    <s v="GLOBAL"/>
    <s v="NO SOLICITADAS"/>
  </r>
  <r>
    <x v="14"/>
    <x v="3"/>
    <n v="10"/>
    <s v="IMPUESTO PREDIAL"/>
    <s v="IMPUESTO PREDIAL "/>
    <n v="93161602"/>
    <n v="0"/>
    <n v="0"/>
    <n v="0"/>
    <n v="1"/>
    <n v="10000000"/>
    <s v="GLOBAL"/>
    <s v="NO SOLICITADAS"/>
  </r>
  <r>
    <x v="14"/>
    <x v="4"/>
    <n v="10"/>
    <s v="CONTRIBUCIONES"/>
    <s v="CUMPLIMIENTO RESOLUCIÓN CORPORINOQUIA"/>
    <n v="93161602"/>
    <n v="0"/>
    <n v="0"/>
    <n v="0"/>
    <n v="1"/>
    <n v="3600000"/>
    <s v="GLOBAL"/>
    <s v="NO SOLICITADAS"/>
  </r>
  <r>
    <x v="14"/>
    <x v="4"/>
    <n v="10"/>
    <s v="CONTRIBUCIONES"/>
    <s v="CONTRIBUCIÓN SAYCO Y ACINPRO"/>
    <n v="93161600"/>
    <n v="0"/>
    <n v="0"/>
    <n v="0"/>
    <n v="1"/>
    <n v="7277168"/>
    <s v="GLOBAL"/>
    <s v="NO SOLICITADAS"/>
  </r>
  <r>
    <x v="14"/>
    <x v="7"/>
    <n v="10"/>
    <s v="HERRAMIENTAS"/>
    <s v="ALICATE DIELECTRICO"/>
    <n v="27112148"/>
    <n v="0"/>
    <n v="0"/>
    <n v="0"/>
    <n v="2"/>
    <n v="77140"/>
    <s v="UNIDAD"/>
    <s v="NO SOLICITADAS"/>
  </r>
  <r>
    <x v="14"/>
    <x v="7"/>
    <n v="10"/>
    <s v="HERRAMIENTAS"/>
    <s v="CORTAVIDRIOS TOYO "/>
    <n v="27111514"/>
    <n v="0"/>
    <n v="0"/>
    <n v="0"/>
    <n v="2"/>
    <n v="26390"/>
    <s v="UNIDAD"/>
    <s v="NO SOLICITADAS"/>
  </r>
  <r>
    <x v="14"/>
    <x v="7"/>
    <n v="10"/>
    <s v="HERRAMIENTAS"/>
    <s v="HOJA PARA SEGUETA PAQ 10"/>
    <n v="27111552"/>
    <n v="0"/>
    <n v="0"/>
    <n v="0"/>
    <n v="10"/>
    <n v="35530"/>
    <s v="UNIDAD"/>
    <s v="NO SOLICITADAS"/>
  </r>
  <r>
    <x v="14"/>
    <x v="7"/>
    <n v="10"/>
    <s v="HERRAMIENTAS"/>
    <s v="CAJA DE HERRAMIENTAS METALICA CON BANDEJA PLEGABLE"/>
    <n v="39121310"/>
    <n v="0"/>
    <n v="0"/>
    <n v="0"/>
    <n v="2"/>
    <n v="1461600"/>
    <s v="UNIDAD"/>
    <s v="NO SOLICITADAS"/>
  </r>
  <r>
    <x v="14"/>
    <x v="7"/>
    <n v="10"/>
    <s v="HERRAMIENTAS"/>
    <s v="FLEXOMETRO DE 6M "/>
    <n v="41115309"/>
    <n v="0"/>
    <n v="0"/>
    <n v="0"/>
    <n v="6"/>
    <n v="91350"/>
    <s v="UNIDAD"/>
    <s v="NO SOLICITADAS"/>
  </r>
  <r>
    <x v="14"/>
    <x v="7"/>
    <n v="10"/>
    <s v="HERRAMIENTAS"/>
    <s v="REMACHADORA CABEZA GIRATORIA"/>
    <n v="27112409"/>
    <n v="0"/>
    <n v="0"/>
    <n v="0"/>
    <n v="2"/>
    <n v="253750"/>
    <s v="UNIDAD"/>
    <s v="NO SOLICITADAS"/>
  </r>
  <r>
    <x v="14"/>
    <x v="7"/>
    <n v="10"/>
    <s v="HERRAMIENTAS"/>
    <s v="CORTATUBOS PVC RIDGID PC 1375"/>
    <n v="23101508"/>
    <n v="0"/>
    <n v="0"/>
    <n v="0"/>
    <n v="2"/>
    <n v="50750"/>
    <s v="UNIDAD"/>
    <s v="NO SOLICITADAS"/>
  </r>
  <r>
    <x v="14"/>
    <x v="7"/>
    <n v="10"/>
    <s v="HERRAMIENTAS"/>
    <s v="DOBLATUBO CAPACIDAD HASTA 1 &quot; USO INDUSTRIAL TUBERIA DE COBRE."/>
    <n v="27112700"/>
    <n v="0"/>
    <n v="0"/>
    <n v="0"/>
    <n v="1"/>
    <n v="111650"/>
    <s v="UNIDAD"/>
    <s v="NO SOLICITADAS"/>
  </r>
  <r>
    <x v="14"/>
    <x v="7"/>
    <n v="10"/>
    <s v="HERRAMIENTAS"/>
    <s v="BOQUILLA ADAPTADORA PARA SERVICIO DE A/C AUTOMOTRIZ"/>
    <n v="20122005"/>
    <n v="0"/>
    <n v="0"/>
    <n v="0"/>
    <n v="1"/>
    <n v="280000"/>
    <s v="UNIDAD"/>
    <s v="NO SOLICITADAS"/>
  </r>
  <r>
    <x v="14"/>
    <x v="7"/>
    <n v="10"/>
    <s v="HERRAMIENTAS"/>
    <s v="LINTERNA RECARGABLE DE MANO"/>
    <n v="39111610"/>
    <s v="Selección abreviada menor cuantía"/>
    <n v="2"/>
    <n v="8"/>
    <n v="2"/>
    <n v="700000"/>
    <s v="UNIDAD"/>
    <s v="NO SOLICITADAS"/>
  </r>
  <r>
    <x v="14"/>
    <x v="7"/>
    <n v="10"/>
    <s v="HERRAMIENTAS"/>
    <s v="LINTERNA RECARGABLE PARA CABEZA"/>
    <n v="39111610"/>
    <s v="Selección abreviada menor cuantía"/>
    <n v="2"/>
    <n v="8"/>
    <n v="2"/>
    <n v="300000"/>
    <s v="UNIDAD"/>
    <s v="NO SOLICITADAS"/>
  </r>
  <r>
    <x v="14"/>
    <x v="7"/>
    <n v="10"/>
    <s v="HERRAMIENTAS"/>
    <s v="ESPEJO RETRACTIL"/>
    <n v="27111814"/>
    <s v="Selección abreviada menor cuantía"/>
    <n v="2"/>
    <n v="8"/>
    <n v="1"/>
    <n v="100000"/>
    <s v="UNIDAD"/>
    <s v="NO SOLICITADAS"/>
  </r>
  <r>
    <x v="14"/>
    <x v="7"/>
    <n v="10"/>
    <s v="HERRAMIENTAS"/>
    <s v="GRASERA MANUAL"/>
    <n v="40141736"/>
    <s v="Selección abreviada menor cuantía"/>
    <n v="2"/>
    <n v="8"/>
    <n v="1"/>
    <n v="150000"/>
    <s v="UNIDAD"/>
    <s v="NO SOLICITADAS"/>
  </r>
  <r>
    <x v="14"/>
    <x v="7"/>
    <n v="10"/>
    <s v="HERRAMIENTAS"/>
    <s v="KIT DE HERRAMIENTAS DE SOLDADURA PORTÁTIL DE GAS BUTANO"/>
    <n v="23271712"/>
    <s v="Selección abreviada menor cuantía"/>
    <n v="2"/>
    <n v="8"/>
    <n v="1"/>
    <n v="300000"/>
    <s v="UNIDAD"/>
    <s v="NO SOLICITADAS"/>
  </r>
  <r>
    <x v="14"/>
    <x v="7"/>
    <n v="10"/>
    <s v="HERRAMIENTAS"/>
    <s v="PISTOLA DE CALOR"/>
    <n v="27112717"/>
    <s v="Selección abreviada menor cuantía"/>
    <n v="2"/>
    <n v="8"/>
    <n v="1"/>
    <n v="250000"/>
    <s v="UNIDAD"/>
    <s v="NO SOLICITADAS"/>
  </r>
  <r>
    <x v="14"/>
    <x v="7"/>
    <n v="10"/>
    <s v="HERRAMIENTAS"/>
    <s v="TIMING INDICATOR EASTERN TECHNOLOGY CORPORATION   P/N E25"/>
    <n v="41111917"/>
    <s v="Licitación pública"/>
    <n v="2"/>
    <n v="4"/>
    <n v="1"/>
    <n v="357000"/>
    <s v="UNIDAD"/>
    <s v="NO SOLICITADAS"/>
  </r>
  <r>
    <x v="14"/>
    <x v="7"/>
    <n v="10"/>
    <s v="HERRAMIENTAS"/>
    <s v="KIT REPARACION ELECTRICA DMC  P/N DMC286-02"/>
    <n v="39121311"/>
    <s v="Licitación pública"/>
    <n v="2"/>
    <n v="4"/>
    <n v="1"/>
    <n v="33861450"/>
    <s v="UNIDAD"/>
    <s v="NO SOLICITADAS"/>
  </r>
  <r>
    <x v="14"/>
    <x v="7"/>
    <n v="10"/>
    <s v="HERRAMIENTAS"/>
    <s v="SPARK PLUG TEST UNIT CHAMPION AEROSPACE  P/N CT475AV"/>
    <n v="41111917"/>
    <s v="Licitación pública"/>
    <n v="2"/>
    <n v="4"/>
    <n v="1"/>
    <n v="7973000"/>
    <s v="UNIDAD"/>
    <s v="NO SOLICITADAS"/>
  </r>
  <r>
    <x v="14"/>
    <x v="7"/>
    <n v="10"/>
    <s v="HERRAMIENTAS"/>
    <s v="GAP GAUGE PARA BUJIAS CHAMPION AEROSPACE  P/N CT450"/>
    <n v="26101757"/>
    <s v="Licitación pública"/>
    <n v="2"/>
    <n v="4"/>
    <n v="1"/>
    <n v="214200"/>
    <s v="UNIDAD"/>
    <s v="NO SOLICITADAS"/>
  </r>
  <r>
    <x v="14"/>
    <x v="7"/>
    <n v="10"/>
    <s v="HERRAMIENTAS"/>
    <s v="MAGOHMETER DE CAPACIDAD 500 A 1000 VOLT  P/N FLUKE 1507DIGITAL"/>
    <n v="41113630"/>
    <s v="Licitación pública"/>
    <n v="2"/>
    <n v="4"/>
    <n v="1"/>
    <n v="2499000"/>
    <s v="UNIDAD"/>
    <s v="NO SOLICITADAS"/>
  </r>
  <r>
    <x v="14"/>
    <x v="7"/>
    <n v="10"/>
    <s v="HERRAMIENTAS"/>
    <s v="START PAC TROLLEY ( SOPORTE TRANSPORTE )"/>
    <n v="41114519"/>
    <s v="Licitación pública"/>
    <n v="2"/>
    <n v="4"/>
    <n v="2"/>
    <n v="4284000"/>
    <s v="UNIDAD"/>
    <s v="NO SOLICITADAS"/>
  </r>
  <r>
    <x v="14"/>
    <x v="7"/>
    <n v="10"/>
    <s v="HERRAMIENTAS"/>
    <s v="GATO PARA AVION, BOGERT AVIATION AERO JACK KIT P/N 12-02096"/>
    <n v="24101612"/>
    <s v="Licitación pública"/>
    <n v="2"/>
    <n v="4"/>
    <n v="1"/>
    <n v="4641000"/>
    <s v="UNIDAD"/>
    <s v="NO SOLICITADAS"/>
  </r>
  <r>
    <x v="14"/>
    <x v="7"/>
    <n v="10"/>
    <s v="HERRAMIENTAS"/>
    <s v="PROBADOR DE CABLES DE ALTA PARA MAGNETOS, HIGH VOLTAGE CABLE TESTER P/N E5 DE EASTERN TECHNOLOGY CORPORATION"/>
    <n v="41111917"/>
    <s v="Licitación pública"/>
    <n v="2"/>
    <n v="4"/>
    <n v="1"/>
    <n v="654441"/>
    <s v="UNIDAD"/>
    <s v="NO SOLICITADAS"/>
  </r>
  <r>
    <x v="14"/>
    <x v="7"/>
    <n v="10"/>
    <s v="HERRAMIENTAS"/>
    <s v="CARGADOR PARA BATERIAS DE 24 VOLT SNAPON"/>
    <n v="26111704"/>
    <s v="Licitación pública"/>
    <n v="2"/>
    <n v="4"/>
    <n v="1"/>
    <n v="714000"/>
    <s v="UNIDAD"/>
    <s v="NO SOLICITADAS"/>
  </r>
  <r>
    <x v="14"/>
    <x v="7"/>
    <n v="10"/>
    <s v="HERRAMIENTAS"/>
    <s v="TANQUE PARA DRENAR ACEITE DE MOTOR SNAPON   N/P YA743"/>
    <n v="20142904"/>
    <s v="Licitación pública"/>
    <n v="2"/>
    <n v="4"/>
    <n v="1"/>
    <n v="3332000"/>
    <s v="UNIDAD"/>
    <s v="NO SOLICITADAS"/>
  </r>
  <r>
    <x v="14"/>
    <x v="8"/>
    <n v="10"/>
    <s v="AUDIOVISUALES Y ACCESORIOS"/>
    <s v="CAMARA DIGITAL "/>
    <n v="45121504"/>
    <n v="0"/>
    <n v="2"/>
    <n v="2"/>
    <n v="1"/>
    <n v="2600000"/>
    <s v="UNIDAD"/>
    <s v="NO SOLICITADAS"/>
  </r>
  <r>
    <x v="14"/>
    <x v="8"/>
    <n v="10"/>
    <s v="AUDIOVISUALES Y ACCESORIOS"/>
    <s v="MICROFOFO INALAMBRICO"/>
    <n v="52161520"/>
    <n v="0"/>
    <n v="2"/>
    <n v="2"/>
    <n v="1"/>
    <n v="290000"/>
    <s v="UNIDAD"/>
    <s v="NO SOLICITADAS"/>
  </r>
  <r>
    <x v="14"/>
    <x v="9"/>
    <n v="10"/>
    <s v="EQUIPO DE SISTEMAS"/>
    <s v="IMPRESORA PORTATIL"/>
    <n v="43212100"/>
    <n v="0"/>
    <n v="2"/>
    <n v="1"/>
    <n v="1"/>
    <n v="700000"/>
    <s v="UNIDAD"/>
    <s v="NO SOLICITADAS"/>
  </r>
  <r>
    <x v="14"/>
    <x v="10"/>
    <n v="10"/>
    <s v="EQUIPO DE CAFETERIA"/>
    <s v="BANDEJA PANADERIA 51X38X2,5"/>
    <n v="52151905"/>
    <n v="0"/>
    <n v="0"/>
    <n v="0"/>
    <n v="2"/>
    <n v="44398"/>
    <s v="UNIDAD"/>
    <s v="NO SOLICITADAS"/>
  </r>
  <r>
    <x v="14"/>
    <x v="10"/>
    <n v="10"/>
    <s v="EQUIPO DE CAFETERIA"/>
    <s v="COLADOR METALICO"/>
    <n v="52151604"/>
    <n v="0"/>
    <n v="0"/>
    <n v="0"/>
    <n v="2"/>
    <n v="17758"/>
    <s v="UNIDAD"/>
    <s v="NO SOLICITADAS"/>
  </r>
  <r>
    <x v="14"/>
    <x v="10"/>
    <n v="10"/>
    <s v="EQUIPO DE CAFETERIA"/>
    <s v="COLADOR PLASTICO "/>
    <n v="52151604"/>
    <n v="0"/>
    <n v="0"/>
    <n v="0"/>
    <n v="2"/>
    <n v="41438"/>
    <s v="UNIDAD"/>
    <s v="NO SOLICITADAS"/>
  </r>
  <r>
    <x v="14"/>
    <x v="10"/>
    <n v="10"/>
    <s v="EQUIPO DE CAFETERIA"/>
    <s v="COPA  PARA AGUA"/>
    <n v="52152104"/>
    <n v="0"/>
    <n v="0"/>
    <n v="0"/>
    <n v="35"/>
    <n v="414400"/>
    <s v="UNIDAD"/>
    <s v="NO SOLICITADAS"/>
  </r>
  <r>
    <x v="14"/>
    <x v="10"/>
    <n v="10"/>
    <s v="EQUIPO DE CAFETERIA"/>
    <s v="COPA PARA VINO "/>
    <n v="52152104"/>
    <n v="0"/>
    <n v="0"/>
    <n v="0"/>
    <n v="26"/>
    <n v="577174"/>
    <s v="UNIDAD"/>
    <s v="NO SOLICITADAS"/>
  </r>
  <r>
    <x v="14"/>
    <x v="10"/>
    <n v="10"/>
    <s v="EQUIPO DE CAFETERIA"/>
    <s v="CUCHARON  8 ONZ REGULAR"/>
    <n v="52151600"/>
    <n v="0"/>
    <n v="0"/>
    <n v="0"/>
    <n v="2"/>
    <n v="27000"/>
    <s v="UNIDAD"/>
    <s v="NO SOLICITADAS"/>
  </r>
  <r>
    <x v="14"/>
    <x v="10"/>
    <n v="10"/>
    <s v="EQUIPO DE CAFETERIA"/>
    <s v="CUCHARON METALICO MEDIANO"/>
    <n v="52151600"/>
    <n v="0"/>
    <n v="0"/>
    <n v="0"/>
    <n v="2"/>
    <n v="18000"/>
    <s v="UNIDAD"/>
    <s v="NO SOLICITADAS"/>
  </r>
  <r>
    <x v="14"/>
    <x v="10"/>
    <n v="10"/>
    <s v="EQUIPO DE CAFETERIA"/>
    <s v="CUCHARON PARA SOPA "/>
    <n v="52151600"/>
    <n v="0"/>
    <n v="0"/>
    <n v="0"/>
    <n v="2"/>
    <n v="38998"/>
    <s v="UNIDAD"/>
    <s v="NO SOLICITADAS"/>
  </r>
  <r>
    <x v="14"/>
    <x v="10"/>
    <n v="10"/>
    <s v="EQUIPO DE CAFETERIA"/>
    <s v="CUCHILLO GRANDE COCINA PROF TRAMONTINA"/>
    <n v="52151702"/>
    <n v="0"/>
    <n v="0"/>
    <n v="0"/>
    <n v="3"/>
    <n v="76497"/>
    <s v="UNIDAD"/>
    <s v="NO SOLICITADAS"/>
  </r>
  <r>
    <x v="14"/>
    <x v="10"/>
    <n v="10"/>
    <s v="EQUIPO DE CAFETERIA"/>
    <s v="CUCHILLO HACHUELA PROF TRAMONTINA"/>
    <n v="52151702"/>
    <n v="0"/>
    <n v="0"/>
    <n v="0"/>
    <n v="2"/>
    <n v="54000"/>
    <s v="UNIDAD"/>
    <s v="NO SOLICITADAS"/>
  </r>
  <r>
    <x v="14"/>
    <x v="10"/>
    <n v="10"/>
    <s v="EQUIPO DE CAFETERIA"/>
    <s v="CUCHILLO MEDIANO COCINA PROF TRAMONTINA"/>
    <n v="52151702"/>
    <n v="0"/>
    <n v="0"/>
    <n v="0"/>
    <n v="2"/>
    <n v="35600"/>
    <s v="UNIDAD"/>
    <s v="NO SOLICITADAS"/>
  </r>
  <r>
    <x v="14"/>
    <x v="10"/>
    <n v="10"/>
    <s v="EQUIPO DE CAFETERIA"/>
    <s v="CUCHILLO PEQUEÑO COCINA PROF TRAMONTINA"/>
    <n v="52151702"/>
    <n v="0"/>
    <n v="0"/>
    <n v="0"/>
    <n v="2"/>
    <n v="21000"/>
    <s v="UNIDAD"/>
    <s v="NO SOLICITADAS"/>
  </r>
  <r>
    <x v="14"/>
    <x v="10"/>
    <n v="10"/>
    <s v="EQUIPO DE CAFETERIA"/>
    <s v="ESCURRIDOR METALICO"/>
    <n v="52151600"/>
    <n v="0"/>
    <n v="0"/>
    <n v="0"/>
    <n v="2"/>
    <n v="44998"/>
    <s v="UNIDAD"/>
    <s v="NO SOLICITADAS"/>
  </r>
  <r>
    <x v="14"/>
    <x v="10"/>
    <n v="10"/>
    <s v="EQUIPO DE CAFETERIA"/>
    <s v="ESPATULA ALTA TEMPERATURA 35CM"/>
    <n v="52151600"/>
    <n v="0"/>
    <n v="0"/>
    <n v="0"/>
    <n v="1"/>
    <n v="21000"/>
    <s v="UNIDAD"/>
    <s v="NO SOLICITADAS"/>
  </r>
  <r>
    <x v="14"/>
    <x v="10"/>
    <n v="10"/>
    <s v="EQUIPO DE CAFETERIA"/>
    <s v="ESPATULA DE COCINA ACERO"/>
    <n v="52151600"/>
    <n v="0"/>
    <n v="0"/>
    <n v="0"/>
    <n v="1"/>
    <n v="7499"/>
    <s v="UNIDAD"/>
    <s v="NO SOLICITADAS"/>
  </r>
  <r>
    <x v="14"/>
    <x v="10"/>
    <n v="10"/>
    <s v="EQUIPO DE CAFETERIA"/>
    <s v="HORNO DOS CAMARAS"/>
    <n v="48101517"/>
    <n v="0"/>
    <n v="0"/>
    <n v="0"/>
    <n v="1"/>
    <n v="1087500"/>
    <s v="UNIDAD"/>
    <s v="NO SOLICITADAS"/>
  </r>
  <r>
    <x v="14"/>
    <x v="10"/>
    <n v="10"/>
    <s v="EQUIPO DE CAFETERIA"/>
    <s v="JARRA DE VIDRIO"/>
    <n v="52152001"/>
    <n v="0"/>
    <n v="0"/>
    <n v="0"/>
    <n v="1"/>
    <n v="36249"/>
    <s v="UNIDAD"/>
    <s v="NO SOLICITADAS"/>
  </r>
  <r>
    <x v="14"/>
    <x v="10"/>
    <n v="10"/>
    <s v="EQUIPO DE CAFETERIA"/>
    <s v="JARRA AMERICANA 8 LTS"/>
    <n v="52152001"/>
    <n v="0"/>
    <n v="0"/>
    <n v="0"/>
    <n v="5"/>
    <n v="30000"/>
    <s v="UNIDAD"/>
    <s v="NO SOLICITADAS"/>
  </r>
  <r>
    <x v="14"/>
    <x v="10"/>
    <n v="10"/>
    <s v="EQUIPO DE CAFETERIA"/>
    <s v="JARRAS DE ACERO INOXIDABLE"/>
    <n v="52152001"/>
    <n v="0"/>
    <n v="0"/>
    <n v="0"/>
    <n v="3"/>
    <n v="126000"/>
    <s v="UNIDAD"/>
    <s v="NO SOLICITADAS"/>
  </r>
  <r>
    <x v="14"/>
    <x v="10"/>
    <n v="10"/>
    <s v="EQUIPO DE CAFETERIA"/>
    <s v="OLLA TIPO INDIO GRANDE "/>
    <n v="52151807"/>
    <n v="0"/>
    <n v="0"/>
    <n v="0"/>
    <n v="1"/>
    <n v="389999"/>
    <s v="UNIDAD"/>
    <s v="NO SOLICITADAS"/>
  </r>
  <r>
    <x v="14"/>
    <x v="10"/>
    <n v="10"/>
    <s v="EQUIPO DE CAFETERIA"/>
    <s v="PLATO CHOCOLATERO"/>
    <n v="52152000"/>
    <n v="0"/>
    <n v="0"/>
    <n v="0"/>
    <n v="80"/>
    <n v="1080000"/>
    <s v="UNIDAD"/>
    <s v="NO SOLICITADAS"/>
  </r>
  <r>
    <x v="14"/>
    <x v="10"/>
    <n v="10"/>
    <s v="EQUIPO DE CAFETERIA"/>
    <s v="MAQUINA DE HACER HIELO"/>
    <n v="24131901"/>
    <n v="0"/>
    <n v="0"/>
    <n v="0"/>
    <n v="1"/>
    <n v="1160000"/>
    <s v="UNIDAD"/>
    <s v="NO SOLICITADAS"/>
  </r>
  <r>
    <x v="14"/>
    <x v="10"/>
    <n v="10"/>
    <s v="EQUIPO DE CAFETERIA"/>
    <s v="EXPRIMIDOR"/>
    <n v="52151600"/>
    <n v="0"/>
    <n v="0"/>
    <n v="0"/>
    <n v="1"/>
    <n v="60000"/>
    <s v="UNIDAD"/>
    <s v="NO SOLICITADAS"/>
  </r>
  <r>
    <x v="14"/>
    <x v="10"/>
    <n v="10"/>
    <s v="EQUIPO DE CAFETERIA"/>
    <s v="PINZA GRANDE"/>
    <n v="52151600"/>
    <n v="0"/>
    <n v="0"/>
    <n v="0"/>
    <n v="2"/>
    <n v="59998"/>
    <s v="UNIDAD"/>
    <s v="NO SOLICITADAS"/>
  </r>
  <r>
    <x v="14"/>
    <x v="10"/>
    <n v="10"/>
    <s v="EQUIPO DE CAFETERIA"/>
    <s v="PINZA PEQUEÑA"/>
    <n v="52151600"/>
    <n v="0"/>
    <n v="0"/>
    <n v="0"/>
    <n v="2"/>
    <n v="23998"/>
    <s v="UNIDAD"/>
    <s v="NO SOLICITADAS"/>
  </r>
  <r>
    <x v="14"/>
    <x v="10"/>
    <n v="10"/>
    <s v="EQUIPO DE CAFETERIA"/>
    <s v="SALEROS"/>
    <n v="52152013"/>
    <n v="0"/>
    <n v="0"/>
    <n v="0"/>
    <n v="20"/>
    <n v="239980"/>
    <s v="UNIDAD"/>
    <s v="NO SOLICITADAS"/>
  </r>
  <r>
    <x v="14"/>
    <x v="10"/>
    <n v="10"/>
    <s v="EQUIPO DE CAFETERIA"/>
    <s v="SALSERAS"/>
    <n v="52152010"/>
    <n v="0"/>
    <n v="0"/>
    <n v="0"/>
    <n v="20"/>
    <n v="270000"/>
    <s v="UNIDAD"/>
    <s v="NO SOLICITADAS"/>
  </r>
  <r>
    <x v="14"/>
    <x v="10"/>
    <n v="10"/>
    <s v="EQUIPO DE CAFETERIA"/>
    <s v="SERVILLETEROS PLASTICOS"/>
    <n v="52152300"/>
    <n v="0"/>
    <n v="0"/>
    <n v="0"/>
    <n v="20"/>
    <n v="179780"/>
    <s v="UNIDAD"/>
    <s v="NO SOLICITADAS"/>
  </r>
  <r>
    <x v="14"/>
    <x v="10"/>
    <n v="10"/>
    <s v="EQUIPO DE CAFETERIA"/>
    <s v="TABLA ACRILICA PEQUEÑA"/>
    <n v="52152300"/>
    <n v="0"/>
    <n v="0"/>
    <n v="0"/>
    <n v="2"/>
    <n v="28998"/>
    <s v="UNIDAD"/>
    <s v="NO SOLICITADAS"/>
  </r>
  <r>
    <x v="14"/>
    <x v="10"/>
    <n v="10"/>
    <s v="EQUIPO DE CAFETERIA"/>
    <s v="TIJERAS PARA PORCIONAR POLLO"/>
    <n v="27111533"/>
    <n v="0"/>
    <n v="0"/>
    <n v="0"/>
    <n v="1"/>
    <n v="43499"/>
    <s v="UNIDAD"/>
    <s v="NO SOLICITADAS"/>
  </r>
  <r>
    <x v="14"/>
    <x v="10"/>
    <n v="10"/>
    <s v="EQUIPO DE CAFETERIA"/>
    <s v="PLATO HONDO S/ALA "/>
    <n v="52152000"/>
    <n v="0"/>
    <n v="0"/>
    <n v="0"/>
    <n v="80"/>
    <n v="599920"/>
    <s v="UNIDAD"/>
    <s v="NO SOLICITADAS"/>
  </r>
  <r>
    <x v="14"/>
    <x v="10"/>
    <n v="10"/>
    <s v="EQUIPO DE CAFETERIA"/>
    <s v="PLATO PANDO BASE 26,5 CM"/>
    <n v="52152000"/>
    <n v="0"/>
    <n v="0"/>
    <n v="0"/>
    <n v="80"/>
    <n v="1439920"/>
    <s v="UNIDAD"/>
    <s v="NO SOLICITADAS"/>
  </r>
  <r>
    <x v="14"/>
    <x v="10"/>
    <n v="10"/>
    <s v="EQUIPO DE CAFETERIA"/>
    <s v="PLATO PANDO ESTANDAR 22,5"/>
    <n v="52152000"/>
    <n v="0"/>
    <n v="0"/>
    <n v="0"/>
    <n v="80"/>
    <n v="1080000"/>
    <s v="UNIDAD"/>
    <s v="NO SOLICITADAS"/>
  </r>
  <r>
    <x v="14"/>
    <x v="10"/>
    <n v="10"/>
    <s v="EQUIPO DE CAFETERIA"/>
    <s v="POCILLO CHOCOLATERO"/>
    <n v="52152101"/>
    <n v="0"/>
    <n v="0"/>
    <n v="0"/>
    <n v="80"/>
    <n v="480000"/>
    <s v="UNIDAD"/>
    <s v="NO SOLICITADAS"/>
  </r>
  <r>
    <x v="14"/>
    <x v="10"/>
    <n v="10"/>
    <s v="EQUIPO DE CAFETERIA"/>
    <s v="PROCESADOR DE VEGETALES INDUSTRIAL 1/2 HP. 4 DISCOS"/>
    <n v="52141514"/>
    <n v="0"/>
    <n v="0"/>
    <n v="0"/>
    <n v="1"/>
    <n v="4645599"/>
    <s v="UNIDAD"/>
    <s v="NO SOLICITADAS"/>
  </r>
  <r>
    <x v="14"/>
    <x v="12"/>
    <n v="10"/>
    <s v="EQUIPO AGRICOLA"/>
    <s v="GUADAÑADORA"/>
    <n v="27112006"/>
    <n v="0"/>
    <n v="0"/>
    <n v="0"/>
    <n v="4"/>
    <n v="5564000"/>
    <s v="UNIDAD"/>
    <s v="NO SOLICITADAS"/>
  </r>
  <r>
    <x v="14"/>
    <x v="12"/>
    <n v="10"/>
    <s v="EQUIPO AGRICOLA"/>
    <s v="GUADAÑA"/>
    <n v="72102103"/>
    <n v="0"/>
    <n v="2"/>
    <n v="1"/>
    <n v="2"/>
    <n v="2600000"/>
    <s v="UNIDAD"/>
    <s v="NO SOLICITADAS"/>
  </r>
  <r>
    <x v="14"/>
    <x v="13"/>
    <n v="10"/>
    <s v="MAQUINARIA INDUSTRIAL"/>
    <s v="TALADRO PERCUTOR DE 1/2 VELOCIDAD VARIABLE REVERSIBLE  POTENCIA 900W."/>
    <n v="23241635"/>
    <n v="0"/>
    <n v="0"/>
    <n v="0"/>
    <n v="1"/>
    <n v="588700"/>
    <s v="UNIDAD"/>
    <s v="NO SOLICITADAS"/>
  </r>
  <r>
    <x v="14"/>
    <x v="13"/>
    <n v="10"/>
    <s v="MAQUINARIA INDUSTRIAL"/>
    <s v="PULIDORA 4 1/2&quot; VELOCIDAD 11000 RPM USO INTENSIVO"/>
    <n v="23241411"/>
    <n v="0"/>
    <n v="0"/>
    <n v="0"/>
    <n v="1"/>
    <n v="639450"/>
    <s v="UNIDAD"/>
    <s v="NO SOLICITADAS"/>
  </r>
  <r>
    <x v="14"/>
    <x v="13"/>
    <n v="10"/>
    <s v="MAQUINARIA INDUSTRIAL"/>
    <s v="TALADRO ATORNILLADOR INALAMBRICO  DE 1/2&quot; POTENCIA DE 18 VOL USO CONTINUO."/>
    <n v="23241635"/>
    <n v="0"/>
    <n v="0"/>
    <n v="0"/>
    <n v="1"/>
    <n v="1167250"/>
    <s v="UNIDAD"/>
    <s v="NO SOLICITADAS"/>
  </r>
  <r>
    <x v="14"/>
    <x v="13"/>
    <n v="10"/>
    <s v="MAQUINARIA INDUSTRIAL"/>
    <s v="LIJADORA ORBITAL POTENCIA 260W USO INTENSIVO"/>
    <n v="27112708"/>
    <n v="0"/>
    <n v="0"/>
    <n v="0"/>
    <n v="1"/>
    <n v="355250"/>
    <s v="UNIDAD"/>
    <s v="NO SOLICITADAS"/>
  </r>
  <r>
    <x v="14"/>
    <x v="13"/>
    <n v="10"/>
    <s v="MAQUINARIA INDUSTRIAL"/>
    <s v="BOMBA CENTRIFUGA DE 1 HP CAUDAL MAXIMO  215 LITROS POR MINUTO 3450 RPM SUCCION Y DESCARGA EN 1&quot;"/>
    <n v="40151503"/>
    <n v="0"/>
    <n v="0"/>
    <n v="0"/>
    <n v="1"/>
    <n v="588700"/>
    <s v="UNIDAD"/>
    <s v="NO SOLICITADAS"/>
  </r>
  <r>
    <x v="14"/>
    <x v="15"/>
    <n v="10"/>
    <s v="COMPRESORES"/>
    <s v="COMPRESOR NO LUBRICADO  PRESION 200 PSI CAPACIDAD 15 GALONES"/>
    <n v="40151600"/>
    <n v="0"/>
    <n v="0"/>
    <n v="0"/>
    <n v="1"/>
    <n v="1200000"/>
    <s v="UNIDAD"/>
    <s v="NO SOLICITADAS"/>
  </r>
  <r>
    <x v="14"/>
    <x v="16"/>
    <n v="10"/>
    <s v="EQUIPO DE BOMBEO"/>
    <s v="BOMBAS PARA PLANTA DE AGUA 5 HP 3,7KW TRES FASES 60 HZ"/>
    <n v="40151510"/>
    <s v="Selección abreviada menor cuantía"/>
    <n v="2"/>
    <n v="8"/>
    <n v="1"/>
    <n v="1500000"/>
    <s v="UNIDAD"/>
    <s v="NO SOLICITADAS"/>
  </r>
  <r>
    <x v="14"/>
    <x v="17"/>
    <n v="10"/>
    <s v="OTRAS COMPRAS DE EQUIPOS"/>
    <s v="CRONOMETRO"/>
    <n v="49221530"/>
    <n v="0"/>
    <n v="0"/>
    <n v="0"/>
    <n v="1"/>
    <n v="26000"/>
    <s v="UNIDAD"/>
    <s v="NO SOLICITADAS"/>
  </r>
  <r>
    <x v="14"/>
    <x v="17"/>
    <n v="10"/>
    <s v="OTRAS COMPRAS DE EQUIPOS"/>
    <s v="ESCANER  AUTOMOTRIZ"/>
    <n v="43211711"/>
    <n v="0"/>
    <n v="0"/>
    <n v="0"/>
    <n v="1"/>
    <n v="4800000"/>
    <s v="UNIDAD"/>
    <s v="NO SOLICITADAS"/>
  </r>
  <r>
    <x v="14"/>
    <x v="17"/>
    <n v="10"/>
    <s v="OTRAS COMPRAS DE EQUIPOS"/>
    <s v="CARGADOR DE BATERIAS"/>
    <n v="26111704"/>
    <n v="0"/>
    <n v="0"/>
    <n v="0"/>
    <n v="1"/>
    <n v="650000"/>
    <s v="UNIDAD"/>
    <s v="NO SOLICITADAS"/>
  </r>
  <r>
    <x v="14"/>
    <x v="17"/>
    <n v="10"/>
    <s v="OTRAS COMPRAS DE EQUIPOS"/>
    <s v="BASCULA"/>
    <n v="41111509"/>
    <n v="0"/>
    <n v="0"/>
    <n v="0"/>
    <n v="1"/>
    <n v="500000"/>
    <s v="UNIDAD"/>
    <s v="NO SOLICITADAS"/>
  </r>
  <r>
    <x v="14"/>
    <x v="17"/>
    <n v="10"/>
    <s v="OTRAS COMPRAS DE EQUIPOS"/>
    <s v="HIDROLAVADORA MOTOR DIESEL 2500 PSI 7 HP"/>
    <n v="25191740"/>
    <s v="Selección abreviada menor cuantía"/>
    <n v="2"/>
    <n v="8"/>
    <n v="1"/>
    <n v="5000000"/>
    <s v="UNIDAD"/>
    <s v="NO SOLICITADAS"/>
  </r>
  <r>
    <x v="14"/>
    <x v="17"/>
    <n v="10"/>
    <s v="OTRAS COMPRAS DE EQUIPOS"/>
    <s v="LUZ DE EMERGENCIA RECARGABLE 60 LEDS"/>
    <n v="39111708"/>
    <s v="Selección abreviada menor cuantía"/>
    <n v="2"/>
    <n v="8"/>
    <n v="6"/>
    <n v="720000"/>
    <s v="UNIDAD"/>
    <s v="NO SOLICITADAS"/>
  </r>
  <r>
    <x v="14"/>
    <x v="17"/>
    <n v="10"/>
    <s v="OTRAS COMPRAS DE EQUIPOS"/>
    <s v="AIRE ACONDICIONADO 12000 BTU TIPO INVERTER MINI SPLIT"/>
    <n v="40101701"/>
    <s v="Selección abreviada menor cuantía"/>
    <n v="2"/>
    <n v="8"/>
    <n v="1"/>
    <n v="2300000"/>
    <s v="UNIDAD"/>
    <s v="NO SOLICITADAS"/>
  </r>
  <r>
    <x v="14"/>
    <x v="17"/>
    <n v="10"/>
    <s v="OTRAS COMPRAS DE EQUIPOS"/>
    <s v="AIRE ACONDICIONADO 18000 BTU TIPO INVERTER MINI SPLIT"/>
    <n v="40101701"/>
    <s v="Selección abreviada menor cuantía"/>
    <n v="2"/>
    <n v="8"/>
    <n v="1"/>
    <n v="3000000"/>
    <s v="UNIDAD"/>
    <s v="NO SOLICITADAS"/>
  </r>
  <r>
    <x v="14"/>
    <x v="17"/>
    <n v="10"/>
    <s v="OTRAS COMPRAS DE EQUIPOS"/>
    <s v="AIRE ACONDICIONADO 24000 BTU TIPO INVERTER MINI SPLIT"/>
    <n v="40101701"/>
    <s v="Selección abreviada menor cuantía"/>
    <n v="2"/>
    <n v="8"/>
    <n v="1"/>
    <n v="3500000"/>
    <s v="UNIDAD"/>
    <s v="NO SOLICITADAS"/>
  </r>
  <r>
    <x v="14"/>
    <x v="17"/>
    <n v="10"/>
    <s v="OTRAS COMPRAS DE EQUIPOS"/>
    <s v="LINTERNA PARA PARQUEO DE AERONAVES JUEGO X 2"/>
    <n v="39111610"/>
    <s v="Licitación pública"/>
    <n v="2"/>
    <n v="4"/>
    <n v="1"/>
    <n v="297500"/>
    <s v="UNIDAD"/>
    <s v="NO SOLICITADAS"/>
  </r>
  <r>
    <x v="14"/>
    <x v="18"/>
    <n v="10"/>
    <s v="EQUIPOS Y MAQUINAS PARA OFICINA"/>
    <s v="MAQUINA TRITURADORA DE PAPEL"/>
    <n v="44101603"/>
    <n v="0"/>
    <n v="0"/>
    <n v="0"/>
    <n v="1"/>
    <n v="850000"/>
    <s v="UNIDAD"/>
    <s v="NO SOLICITADAS"/>
  </r>
  <r>
    <x v="14"/>
    <x v="19"/>
    <n v="10"/>
    <s v="MOBILIARIO Y ENSERES"/>
    <s v="ESCALERA DE TIJERA DE 6 PASOS EN ALUMINIO"/>
    <n v="30161908"/>
    <n v="0"/>
    <n v="0"/>
    <n v="0"/>
    <n v="1"/>
    <n v="213150"/>
    <s v="UNIDAD"/>
    <s v="NO SOLICITADAS"/>
  </r>
  <r>
    <x v="14"/>
    <x v="19"/>
    <n v="10"/>
    <s v="MOBILIARIO Y ENSERES"/>
    <s v="BANCO DE TRABAJO UNIDAD ESTANDAR  P/N 777X161"/>
    <n v="24102006"/>
    <s v="Licitación pública"/>
    <n v="2"/>
    <n v="4"/>
    <n v="1"/>
    <n v="3689000"/>
    <s v="UNIDAD"/>
    <s v="NO SOLICITADAS"/>
  </r>
  <r>
    <x v="14"/>
    <x v="20"/>
    <n v="10"/>
    <s v="EQUIPO MILITAR Y DE SEGURIDAD"/>
    <s v="MALETIN BOTIQUIN PRIMEROS AUXILIOS TIPO C"/>
    <n v="42172001"/>
    <n v="0"/>
    <n v="0"/>
    <n v="0"/>
    <n v="3"/>
    <n v="1125000"/>
    <s v="UNIDAD"/>
    <s v="NO SOLICITADAS"/>
  </r>
  <r>
    <x v="14"/>
    <x v="20"/>
    <n v="10"/>
    <s v="EQUIPO MILITAR Y DE SEGURIDAD"/>
    <s v="MALETIN BOTIQUIN PRIMEROS AUXILIOS TIPO A"/>
    <n v="42172001"/>
    <n v="0"/>
    <n v="0"/>
    <n v="0"/>
    <n v="8"/>
    <n v="1434856"/>
    <s v="UNIDAD"/>
    <s v="NO SOLICITADAS"/>
  </r>
  <r>
    <x v="14"/>
    <x v="20"/>
    <n v="10"/>
    <s v="EQUIPO MILITAR Y DE SEGURIDAD"/>
    <s v="KIT AMBIENTAL MULTIPROPOSITO"/>
    <n v="47131905"/>
    <n v="0"/>
    <n v="0"/>
    <n v="0"/>
    <n v="2"/>
    <n v="640920"/>
    <s v="UNIDAD"/>
    <s v="NO SOLICITADAS"/>
  </r>
  <r>
    <x v="14"/>
    <x v="20"/>
    <n v="10"/>
    <s v="EQUIPO MILITAR Y DE SEGURIDAD"/>
    <s v="DESCENDEDOR PARA CUERDA DE RESCATE Y TSA"/>
    <n v="46161700"/>
    <n v="0"/>
    <n v="0"/>
    <n v="0"/>
    <n v="2"/>
    <n v="1076040"/>
    <s v="UNIDAD"/>
    <s v="NO SOLICITADAS"/>
  </r>
  <r>
    <x v="14"/>
    <x v="20"/>
    <n v="10"/>
    <s v="EQUIPO MILITAR Y DE SEGURIDAD"/>
    <s v="ASCENDEDOR PARA CUERDA DE RESCATE Y TSA"/>
    <n v="46161700"/>
    <n v="0"/>
    <n v="0"/>
    <n v="0"/>
    <n v="2"/>
    <n v="296618"/>
    <s v="UNIDAD"/>
    <s v="NO SOLICITADAS"/>
  </r>
  <r>
    <x v="14"/>
    <x v="20"/>
    <n v="10"/>
    <s v="EQUIPO MILITAR Y DE SEGURIDAD"/>
    <s v="FRENO ARRESTADOR PARA CUERDA DE RESCATE Y TSA"/>
    <n v="46161700"/>
    <n v="0"/>
    <n v="0"/>
    <n v="0"/>
    <n v="2"/>
    <n v="369904"/>
    <s v="UNIDAD"/>
    <s v="NO SOLICITADAS"/>
  </r>
  <r>
    <x v="14"/>
    <x v="20"/>
    <n v="10"/>
    <s v="EQUIPO MILITAR Y DE SEGURIDAD"/>
    <s v="KIT LINEA DE VIDA ORIZONTAL CINTA"/>
    <n v="46161700"/>
    <n v="0"/>
    <n v="0"/>
    <n v="0"/>
    <n v="2"/>
    <n v="882000"/>
    <s v="UNIDAD"/>
    <s v="NO SOLICITADAS"/>
  </r>
  <r>
    <x v="14"/>
    <x v="20"/>
    <n v="10"/>
    <s v="EQUIPO MILITAR Y DE SEGURIDAD"/>
    <s v="KIT LINEA DE VIDA VERTICAL EN CUERDA"/>
    <n v="46161700"/>
    <n v="0"/>
    <n v="0"/>
    <n v="0"/>
    <n v="2"/>
    <n v="2603370"/>
    <s v="UNIDAD"/>
    <s v="NO SOLICITADAS"/>
  </r>
  <r>
    <x v="14"/>
    <x v="20"/>
    <n v="10"/>
    <s v="EQUIPO MILITAR Y DE SEGURIDAD"/>
    <s v="CUERDA SEMIESTATICA"/>
    <n v="46161700"/>
    <n v="0"/>
    <n v="0"/>
    <n v="0"/>
    <n v="2"/>
    <n v="1722000"/>
    <s v="UNIDAD"/>
    <s v="NO SOLICITADAS"/>
  </r>
  <r>
    <x v="14"/>
    <x v="20"/>
    <n v="10"/>
    <s v="EQUIPO MILITAR Y DE SEGURIDAD"/>
    <s v="ANCLAJE DIELECTRICO GRADUABLE"/>
    <n v="46161700"/>
    <n v="0"/>
    <n v="0"/>
    <n v="0"/>
    <n v="4"/>
    <n v="432600"/>
    <s v="UNIDAD"/>
    <s v="NO SOLICITADAS"/>
  </r>
  <r>
    <x v="14"/>
    <x v="20"/>
    <n v="10"/>
    <s v="EQUIPO MILITAR Y DE SEGURIDAD"/>
    <s v="ANILLO EN REATA ESTROBO"/>
    <n v="46161700"/>
    <n v="0"/>
    <n v="0"/>
    <n v="0"/>
    <n v="4"/>
    <n v="125580"/>
    <s v="UNIDAD"/>
    <s v="NO SOLICITADAS"/>
  </r>
  <r>
    <x v="14"/>
    <x v="20"/>
    <n v="10"/>
    <s v="EQUIPO MILITAR Y DE SEGURIDAD"/>
    <s v="MALLA DE CARGA BOTES ZODIAC"/>
    <n v="11162111"/>
    <n v="0"/>
    <n v="2"/>
    <n v="1"/>
    <n v="3"/>
    <n v="9000000"/>
    <s v="UNIDAD"/>
    <s v="NO SOLICITADAS"/>
  </r>
  <r>
    <x v="14"/>
    <x v="21"/>
    <n v="10"/>
    <s v="COMBUSTIBLES Y LUBRICANTES"/>
    <s v="PENETRANTE AFLOJADOR  5-56 "/>
    <n v="15121806"/>
    <s v="Selección abreviada menor cuantía"/>
    <n v="2"/>
    <n v="8"/>
    <n v="6"/>
    <n v="180000"/>
    <s v="UNIDAD"/>
    <s v="NO SOLICITADAS"/>
  </r>
  <r>
    <x v="14"/>
    <x v="21"/>
    <n v="10"/>
    <s v="COMBUSTIBLES Y LUBRICANTES"/>
    <s v="GASOLINA "/>
    <n v="15101506"/>
    <s v="Selección abreviada menor cuantía"/>
    <n v="2"/>
    <n v="8"/>
    <n v="70"/>
    <n v="1050000"/>
    <s v="GALON"/>
    <s v="NO SOLICITADAS"/>
  </r>
  <r>
    <x v="14"/>
    <x v="21"/>
    <n v="10"/>
    <s v="COMBUSTIBLES Y LUBRICANTES"/>
    <s v="WD40 (AEROSOL)8 ONZ"/>
    <n v="15121802"/>
    <s v="Selección abreviada menor cuantía"/>
    <n v="2"/>
    <n v="8"/>
    <n v="10"/>
    <n v="400000"/>
    <s v="UNIDAD"/>
    <s v="NO SOLICITADAS"/>
  </r>
  <r>
    <x v="14"/>
    <x v="21"/>
    <n v="10"/>
    <s v="COMBUSTIBLES Y LUBRICANTES"/>
    <s v="GAS BUTANO UNIVERSAL PARA RECARGA 280 ML"/>
    <n v="15111505"/>
    <s v="Selección abreviada menor cuantía"/>
    <n v="2"/>
    <n v="8"/>
    <n v="5"/>
    <n v="100000"/>
    <s v="UNIDAD"/>
    <s v="NO SOLICITADAS"/>
  </r>
  <r>
    <x v="14"/>
    <x v="21"/>
    <n v="10"/>
    <s v="COMBUSTIBLES Y LUBRICANTES"/>
    <s v="ACEITE HIDRAULICO ISO VG 68"/>
    <n v="15121504"/>
    <s v="Licitación pública"/>
    <n v="2"/>
    <n v="4"/>
    <n v="10"/>
    <n v="595000"/>
    <s v="GALON"/>
    <s v="NO SOLICITADAS"/>
  </r>
  <r>
    <x v="14"/>
    <x v="21"/>
    <n v="10"/>
    <s v="COMBUSTIBLES Y LUBRICANTES"/>
    <s v="LIQUIDO DE FRENOS DOT 3"/>
    <n v="15121509"/>
    <s v="Licitación pública"/>
    <n v="2"/>
    <n v="4"/>
    <n v="15"/>
    <n v="267750"/>
    <s v="UNIDAD"/>
    <s v="NO SOLICITADAS"/>
  </r>
  <r>
    <x v="14"/>
    <x v="21"/>
    <n v="10"/>
    <s v="COMBUSTIBLES Y LUBRICANTES"/>
    <s v="LIMPIADOR DE FRENOS "/>
    <n v="25171718"/>
    <s v="Licitación pública"/>
    <n v="2"/>
    <n v="4"/>
    <n v="15"/>
    <n v="267750"/>
    <s v="UNIDAD"/>
    <s v="NO SOLICITADAS"/>
  </r>
  <r>
    <x v="14"/>
    <x v="21"/>
    <n v="10"/>
    <s v="COMBUSTIBLES Y LUBRICANTES"/>
    <s v="ACEITE LUBRICANTE 15W-40 LUBRIGRAS X PRESENTACION EN QT"/>
    <n v="41113320"/>
    <s v="Licitación pública"/>
    <n v="2"/>
    <n v="4"/>
    <n v="20"/>
    <n v="464100"/>
    <s v="UNIDAD"/>
    <s v="NO SOLICITADAS"/>
  </r>
  <r>
    <x v="14"/>
    <x v="23"/>
    <n v="10"/>
    <s v="ELEMENTOS DE ALOJAMIENTO Y CAMPAÑA"/>
    <s v="COLCHAS SENCILLAS"/>
    <n v="52121501"/>
    <n v="0"/>
    <n v="0"/>
    <n v="0"/>
    <n v="8"/>
    <n v="440000"/>
    <s v="UNIDAD"/>
    <s v="NO SOLICITADAS"/>
  </r>
  <r>
    <x v="14"/>
    <x v="23"/>
    <n v="10"/>
    <s v="ELEMENTOS DE ALOJAMIENTO Y CAMPAÑA"/>
    <s v="JUEGOS DE SABANAS SENCILLAS"/>
    <n v="52121509"/>
    <n v="0"/>
    <n v="0"/>
    <n v="0"/>
    <n v="10"/>
    <n v="298700"/>
    <s v="UNIDAD"/>
    <s v="NO SOLICITADAS"/>
  </r>
  <r>
    <x v="14"/>
    <x v="23"/>
    <n v="10"/>
    <s v="ELEMENTOS DE ALOJAMIENTO Y CAMPAÑA"/>
    <s v="TOALLAS DE CUERPO"/>
    <n v="52121701"/>
    <n v="0"/>
    <n v="0"/>
    <n v="0"/>
    <n v="6"/>
    <n v="111240"/>
    <s v="UNIDAD"/>
    <s v="NO SOLICITADAS"/>
  </r>
  <r>
    <x v="14"/>
    <x v="23"/>
    <n v="10"/>
    <s v="ELEMENTOS DE ALOJAMIENTO Y CAMPAÑA"/>
    <s v="ALMOHADAS"/>
    <n v="52121505"/>
    <n v="0"/>
    <n v="0"/>
    <n v="0"/>
    <n v="10"/>
    <n v="128750"/>
    <s v="UNIDAD"/>
    <s v="NO SOLICITADAS"/>
  </r>
  <r>
    <x v="14"/>
    <x v="23"/>
    <n v="10"/>
    <s v="ELEMENTOS DE ALOJAMIENTO Y CAMPAÑA"/>
    <s v="TOALLAS DE MANOS"/>
    <n v="52121704"/>
    <n v="0"/>
    <n v="0"/>
    <n v="0"/>
    <n v="10"/>
    <n v="40000"/>
    <s v="UNIDAD"/>
    <s v="NO SOLICITADAS"/>
  </r>
  <r>
    <x v="14"/>
    <x v="23"/>
    <n v="10"/>
    <s v="ELEMENTOS DE ALOJAMIENTO Y CAMPAÑA"/>
    <s v="FORRO IMPERMEABLE PARA COLCHON SENCILLO"/>
    <n v="42191813"/>
    <n v="0"/>
    <n v="0"/>
    <n v="0"/>
    <n v="4"/>
    <n v="120000"/>
    <s v="UNIDAD"/>
    <s v="NO SOLICITADAS"/>
  </r>
  <r>
    <x v="14"/>
    <x v="23"/>
    <n v="10"/>
    <s v="ELEMENTOS DE ALOJAMIENTO Y CAMPAÑA"/>
    <s v="ARNES CUERPO COMPLETO MADACO"/>
    <n v="46182306"/>
    <n v="0"/>
    <n v="2"/>
    <n v="1"/>
    <n v="2"/>
    <n v="363070"/>
    <s v="UNIDAD"/>
    <s v="NO SOLICITADAS"/>
  </r>
  <r>
    <x v="14"/>
    <x v="24"/>
    <n v="10"/>
    <s v="INSECTICIDAS, FUNGICIDAS Y OTROS INSUMOS AGRICOLAS"/>
    <s v="HERBICIDA TORDON (SOLO MATA MALESA Y MANTIENE EL CESPED Y ARBOLES FRUTALES)"/>
    <n v="10171701"/>
    <s v="Selección abreviada menor cuantía"/>
    <n v="2"/>
    <n v="8"/>
    <n v="5"/>
    <n v="475000"/>
    <s v="GALON"/>
    <s v="NO SOLICITADAS"/>
  </r>
  <r>
    <x v="14"/>
    <x v="24"/>
    <n v="10"/>
    <s v="INSECTICIDAS, FUNGICIDAS Y OTROS INSUMOS AGRICOLAS"/>
    <s v="HERBICIDA  ROUND UP (ELIMINA CESPED Y MALESA)"/>
    <n v="10171701"/>
    <s v="Selección abreviada menor cuantía"/>
    <n v="2"/>
    <n v="8"/>
    <n v="5"/>
    <n v="475000"/>
    <s v="GALON"/>
    <s v="NO SOLICITADAS"/>
  </r>
  <r>
    <x v="14"/>
    <x v="64"/>
    <n v="10"/>
    <s v="MATERIAL QUIRURGICO"/>
    <s v="GUANTES DE CIRUGÍA X CAJA 100 UNIDADES"/>
    <n v="42132205"/>
    <n v="0"/>
    <n v="0"/>
    <n v="0"/>
    <n v="3"/>
    <n v="66000"/>
    <s v="UNIDAD"/>
    <s v="NO SOLICITADAS"/>
  </r>
  <r>
    <x v="14"/>
    <x v="64"/>
    <n v="10"/>
    <s v="MATERIAL QUIRURGICO"/>
    <s v="KIT PRODUCTOS DE SERVICIO MEDICO DE URGENCIAS Y CAMPO PARA BOTIQUINES (INSUMOS)"/>
    <n v="85122200"/>
    <n v="0"/>
    <n v="0"/>
    <n v="0"/>
    <n v="8"/>
    <n v="1434856"/>
    <s v="UNIDAD"/>
    <s v="NO SOLICITADAS"/>
  </r>
  <r>
    <x v="14"/>
    <x v="26"/>
    <n v="10"/>
    <s v="MATERIALES DE CONSTRUCCION"/>
    <s v="MATERIALES DE CONSTRUCCION - ESC INSTALACIONES"/>
    <n v="30111601"/>
    <n v="0"/>
    <n v="0"/>
    <n v="0"/>
    <n v="1"/>
    <n v="30000000"/>
    <s v="GLOBAL"/>
    <s v="NO SOLICITADAS"/>
  </r>
  <r>
    <x v="14"/>
    <x v="26"/>
    <n v="10"/>
    <s v="MATERIALES DE CONSTRUCCION"/>
    <s v="ESMALTE BLANCO"/>
    <n v="31211501"/>
    <n v="0"/>
    <n v="3"/>
    <n v="5"/>
    <n v="3"/>
    <n v="156714"/>
    <s v="GALON"/>
    <s v="NO SOLICITADAS"/>
  </r>
  <r>
    <x v="14"/>
    <x v="26"/>
    <n v="10"/>
    <s v="MATERIALES DE CONSTRUCCION"/>
    <s v="CHAZO EXPANSIÓN 1/2 X 2''"/>
    <n v="40141700"/>
    <n v="0"/>
    <n v="3"/>
    <n v="5"/>
    <n v="20"/>
    <n v="19400"/>
    <s v="UNIDAD"/>
    <s v="NO SOLICITADAS"/>
  </r>
  <r>
    <x v="14"/>
    <x v="26"/>
    <n v="10"/>
    <s v="MATERIALES DE CONSTRUCCION"/>
    <s v="CHAZO EXPANSIÓN 5/16 X 2''"/>
    <n v="40141700"/>
    <n v="0"/>
    <n v="3"/>
    <n v="5"/>
    <n v="20"/>
    <n v="17760"/>
    <s v="UNIDAD"/>
    <s v="NO SOLICITADAS"/>
  </r>
  <r>
    <x v="14"/>
    <x v="26"/>
    <n v="10"/>
    <s v="MATERIALES DE CONSTRUCCION"/>
    <s v="ALAMBRE NEGRO CALIBRE 18"/>
    <n v="60104912"/>
    <n v="0"/>
    <n v="3"/>
    <n v="5"/>
    <n v="5"/>
    <n v="25750"/>
    <s v="KILOGRAMO"/>
    <s v="NO SOLICITADAS"/>
  </r>
  <r>
    <x v="14"/>
    <x v="26"/>
    <n v="10"/>
    <s v="MATERIALES DE CONSTRUCCION"/>
    <s v="ADAPTADOR HEMBRA 1/2&quot; PVC"/>
    <n v="40141719"/>
    <n v="0"/>
    <n v="3"/>
    <n v="5"/>
    <n v="10"/>
    <n v="2830"/>
    <s v="UNIDAD"/>
    <s v="NO SOLICITADAS"/>
  </r>
  <r>
    <x v="14"/>
    <x v="26"/>
    <n v="10"/>
    <s v="MATERIALES DE CONSTRUCCION"/>
    <s v="ADAPTADOR MACHO 1/2&quot;"/>
    <n v="40141719"/>
    <n v="0"/>
    <n v="3"/>
    <n v="5"/>
    <n v="10"/>
    <n v="2510"/>
    <s v="UNIDAD"/>
    <s v="NO SOLICITADAS"/>
  </r>
  <r>
    <x v="14"/>
    <x v="26"/>
    <n v="10"/>
    <s v="MATERIALES DE CONSTRUCCION"/>
    <s v="AGUA STOP"/>
    <n v="47131705"/>
    <n v="0"/>
    <n v="3"/>
    <n v="5"/>
    <n v="3"/>
    <n v="79536"/>
    <s v="UNIDAD"/>
    <s v="NO SOLICITADAS"/>
  </r>
  <r>
    <x v="14"/>
    <x v="26"/>
    <n v="10"/>
    <s v="MATERIALES DE CONSTRUCCION"/>
    <s v="EMBOLO LLAVE  DUCHA  "/>
    <n v="30181800"/>
    <n v="0"/>
    <n v="3"/>
    <n v="5"/>
    <n v="3"/>
    <n v="64134"/>
    <s v="UNIDAD"/>
    <s v="NO SOLICITADAS"/>
  </r>
  <r>
    <x v="14"/>
    <x v="26"/>
    <n v="10"/>
    <s v="MATERIALES DE CONSTRUCCION"/>
    <s v="LLAVE TERMINAL JARDIN TIPO PESADO"/>
    <n v="27111751"/>
    <n v="0"/>
    <n v="3"/>
    <n v="5"/>
    <n v="5"/>
    <n v="86800"/>
    <s v="UNIDAD"/>
    <s v="NO SOLICITADAS"/>
  </r>
  <r>
    <x v="14"/>
    <x v="26"/>
    <n v="10"/>
    <s v="MATERIALES DE CONSTRUCCION"/>
    <s v="PULSADOR SECILLO  TANQUE SANITARIO "/>
    <n v="30181800"/>
    <n v="0"/>
    <n v="3"/>
    <n v="5"/>
    <n v="2"/>
    <n v="62296"/>
    <s v="UNIDAD"/>
    <s v="NO SOLICITADAS"/>
  </r>
  <r>
    <x v="14"/>
    <x v="26"/>
    <n v="10"/>
    <s v="MATERIALES DE CONSTRUCCION"/>
    <s v="ARBOL DE ENTRADA SANITARIO "/>
    <n v="47131705"/>
    <n v="0"/>
    <n v="3"/>
    <n v="5"/>
    <n v="4"/>
    <n v="129656"/>
    <s v="UNIDAD"/>
    <s v="NO SOLICITADAS"/>
  </r>
  <r>
    <x v="14"/>
    <x v="26"/>
    <n v="10"/>
    <s v="MATERIALES DE CONSTRUCCION"/>
    <s v="POMA LLAVE DUCHA ESTRIA"/>
    <n v="30181801"/>
    <n v="0"/>
    <n v="3"/>
    <n v="5"/>
    <n v="5"/>
    <n v="75550"/>
    <s v="UNIDAD"/>
    <s v="NO SOLICITADAS"/>
  </r>
  <r>
    <x v="14"/>
    <x v="26"/>
    <n v="10"/>
    <s v="MATERIALES DE CONSTRUCCION"/>
    <s v="ADAPTADOR MACHO 1&quot;"/>
    <n v="40141719"/>
    <n v="0"/>
    <n v="3"/>
    <n v="5"/>
    <n v="2"/>
    <n v="1900"/>
    <s v="UNIDAD"/>
    <s v="NO SOLICITADAS"/>
  </r>
  <r>
    <x v="14"/>
    <x v="26"/>
    <n v="10"/>
    <s v="MATERIALES DE CONSTRUCCION"/>
    <s v="ADAPTADOR MACHO 2&quot;"/>
    <n v="40141719"/>
    <n v="0"/>
    <n v="3"/>
    <n v="5"/>
    <n v="3"/>
    <n v="10038"/>
    <s v="UNIDAD"/>
    <s v="NO SOLICITADAS"/>
  </r>
  <r>
    <x v="14"/>
    <x v="26"/>
    <n v="10"/>
    <s v="MATERIALES DE CONSTRUCCION"/>
    <s v="CEMENTO GRIS"/>
    <n v="30111601"/>
    <n v="0"/>
    <n v="3"/>
    <n v="5"/>
    <n v="7"/>
    <n v="280203"/>
    <s v="GLOBAL"/>
    <s v="NO SOLICITADAS"/>
  </r>
  <r>
    <x v="14"/>
    <x v="26"/>
    <n v="10"/>
    <s v="MATERIALES DE CONSTRUCCION"/>
    <s v="CERRADURA TIPO ALCOBA"/>
    <n v="31162402"/>
    <n v="0"/>
    <n v="3"/>
    <n v="5"/>
    <n v="10"/>
    <n v="265710"/>
    <s v="UNIDAD"/>
    <s v="NO SOLICITADAS"/>
  </r>
  <r>
    <x v="14"/>
    <x v="26"/>
    <n v="10"/>
    <s v="MATERIALES DE CONSTRUCCION"/>
    <s v="CODO PRESION 2&quot; PVC"/>
    <n v="40141751"/>
    <n v="0"/>
    <n v="3"/>
    <n v="5"/>
    <n v="6"/>
    <n v="40182"/>
    <s v="UNIDAD"/>
    <s v="NO SOLICITADAS"/>
  </r>
  <r>
    <x v="14"/>
    <x v="26"/>
    <n v="10"/>
    <s v="MATERIALES DE CONSTRUCCION"/>
    <s v="CODO PVC DE 1/2&quot;"/>
    <n v="40141751"/>
    <n v="0"/>
    <n v="3"/>
    <n v="5"/>
    <n v="10"/>
    <n v="3640"/>
    <s v="UNIDAD"/>
    <s v="NO SOLICITADAS"/>
  </r>
  <r>
    <x v="14"/>
    <x v="26"/>
    <n v="10"/>
    <s v="MATERIALES DE CONSTRUCCION"/>
    <s v="LLAVE SENCILLA PARA LAVAMANOS"/>
    <n v="27111751"/>
    <n v="0"/>
    <n v="3"/>
    <n v="5"/>
    <n v="6"/>
    <n v="102516"/>
    <s v="UNIDAD"/>
    <s v="NO SOLICITADAS"/>
  </r>
  <r>
    <x v="14"/>
    <x v="26"/>
    <n v="10"/>
    <s v="MATERIALES DE CONSTRUCCION"/>
    <s v="SELLADOR ELASTICO PARA JUNTAS"/>
    <n v="31211704"/>
    <n v="0"/>
    <n v="3"/>
    <n v="5"/>
    <n v="2"/>
    <n v="56048"/>
    <s v="UNIDAD"/>
    <s v="NO SOLICITADAS"/>
  </r>
  <r>
    <x v="14"/>
    <x v="26"/>
    <n v="10"/>
    <s v="MATERIALES DE CONSTRUCCION"/>
    <s v="BUJE SOLDADO 3/4&quot;X1/2&quot;"/>
    <n v="20121713"/>
    <n v="0"/>
    <n v="3"/>
    <n v="5"/>
    <n v="3"/>
    <n v="1056"/>
    <s v="UNIDAD"/>
    <s v="NO SOLICITADAS"/>
  </r>
  <r>
    <x v="14"/>
    <x v="26"/>
    <n v="10"/>
    <s v="MATERIALES DE CONSTRUCCION"/>
    <s v="CODO PVC DE 1&quot;"/>
    <n v="40141751"/>
    <n v="0"/>
    <n v="3"/>
    <n v="5"/>
    <n v="3"/>
    <n v="3414"/>
    <s v="UNIDAD"/>
    <s v="NO SOLICITADAS"/>
  </r>
  <r>
    <x v="14"/>
    <x v="26"/>
    <n v="10"/>
    <s v="MATERIALES DE CONSTRUCCION"/>
    <s v="ESMALTE DOMESTICO NEGRO"/>
    <n v="31211501"/>
    <n v="0"/>
    <n v="3"/>
    <n v="5"/>
    <n v="2"/>
    <n v="104476"/>
    <s v="GALON"/>
    <s v="NO SOLICITADAS"/>
  </r>
  <r>
    <x v="14"/>
    <x v="26"/>
    <n v="10"/>
    <s v="MATERIALES DE CONSTRUCCION"/>
    <s v="VALVULA DE PASO 4&quot;"/>
    <n v="40141600"/>
    <n v="0"/>
    <n v="3"/>
    <n v="5"/>
    <n v="2"/>
    <n v="38262"/>
    <s v="UNIDAD"/>
    <s v="NO SOLICITADAS"/>
  </r>
  <r>
    <x v="14"/>
    <x v="26"/>
    <n v="10"/>
    <s v="MATERIALES DE CONSTRUCCION"/>
    <s v="GRIFERIA LAVAPLATOS DOBLE"/>
    <n v="30181700"/>
    <n v="0"/>
    <n v="3"/>
    <n v="5"/>
    <n v="3"/>
    <n v="151713"/>
    <s v="UNIDAD"/>
    <s v="NO SOLICITADAS"/>
  </r>
  <r>
    <x v="14"/>
    <x v="26"/>
    <n v="10"/>
    <s v="MATERIALES DE CONSTRUCCION"/>
    <s v="REGISTROS DE BOLA 1/2&quot; EN PVC ROSCADO"/>
    <n v="30181701"/>
    <n v="0"/>
    <n v="3"/>
    <n v="5"/>
    <n v="10"/>
    <n v="88190"/>
    <s v="UNIDAD"/>
    <s v="NO SOLICITADAS"/>
  </r>
  <r>
    <x v="14"/>
    <x v="26"/>
    <n v="10"/>
    <s v="MATERIALES DE CONSTRUCCION"/>
    <s v="SIFONES PARA LAVAPLATOS EN FORMA DE P"/>
    <n v="40141719"/>
    <n v="0"/>
    <n v="3"/>
    <n v="5"/>
    <n v="5"/>
    <n v="29425"/>
    <s v="UNIDAD"/>
    <s v="NO SOLICITADAS"/>
  </r>
  <r>
    <x v="14"/>
    <x v="26"/>
    <n v="10"/>
    <s v="MATERIALES DE CONSTRUCCION"/>
    <s v="FLOTADOR 1/2 COBRE"/>
    <n v="20121302"/>
    <n v="0"/>
    <n v="3"/>
    <n v="5"/>
    <n v="10"/>
    <n v="109210"/>
    <s v="UNIDAD"/>
    <s v="NO SOLICITADAS"/>
  </r>
  <r>
    <x v="14"/>
    <x v="26"/>
    <n v="10"/>
    <s v="MATERIALES DE CONSTRUCCION"/>
    <s v="LLAVE PARA ORINAL"/>
    <n v="27111751"/>
    <n v="0"/>
    <n v="3"/>
    <n v="5"/>
    <n v="5"/>
    <n v="552070"/>
    <s v="UNIDAD"/>
    <s v="NO SOLICITADAS"/>
  </r>
  <r>
    <x v="14"/>
    <x v="26"/>
    <n v="10"/>
    <s v="MATERIALES DE CONSTRUCCION"/>
    <s v="REGISTROS  DE BOLA 2&quot;"/>
    <n v="30181701"/>
    <n v="0"/>
    <n v="3"/>
    <n v="5"/>
    <n v="4"/>
    <n v="591064"/>
    <s v="UNIDAD"/>
    <s v="NO SOLICITADAS"/>
  </r>
  <r>
    <x v="14"/>
    <x v="26"/>
    <n v="10"/>
    <s v="MATERIALES DE CONSTRUCCION"/>
    <s v="REGISTROS DE BOLA 1/2&quot;"/>
    <n v="30181701"/>
    <n v="0"/>
    <n v="3"/>
    <n v="5"/>
    <n v="4"/>
    <n v="31480"/>
    <s v="UNIDAD"/>
    <s v="NO SOLICITADAS"/>
  </r>
  <r>
    <x v="14"/>
    <x v="26"/>
    <n v="10"/>
    <s v="MATERIALES DE CONSTRUCCION"/>
    <s v="TAPON DE 3/4&quot; SOLDADO"/>
    <n v="40173500"/>
    <n v="0"/>
    <n v="3"/>
    <n v="5"/>
    <n v="2"/>
    <n v="830"/>
    <s v="UNIDAD"/>
    <s v="NO SOLICITADAS"/>
  </r>
  <r>
    <x v="14"/>
    <x v="26"/>
    <n v="10"/>
    <s v="MATERIALES DE CONSTRUCCION"/>
    <s v="TUBERIA DE PRESION PARA ACUEDUCTO (NIPLES GALVANIZADO 1/2 &quot;XLARGO 6&quot;"/>
    <n v="40174900"/>
    <n v="0"/>
    <n v="3"/>
    <n v="5"/>
    <n v="3"/>
    <n v="14622"/>
    <s v="UNIDAD"/>
    <s v="NO SOLICITADAS"/>
  </r>
  <r>
    <x v="14"/>
    <x v="26"/>
    <n v="10"/>
    <s v="MATERIALES DE CONSTRUCCION"/>
    <s v="ADAPTADOR HEMBRA 2&quot; PVC"/>
    <n v="40141719"/>
    <n v="0"/>
    <n v="3"/>
    <n v="5"/>
    <n v="10"/>
    <n v="84820"/>
    <s v="UNIDAD"/>
    <s v="NO SOLICITADAS"/>
  </r>
  <r>
    <x v="14"/>
    <x v="26"/>
    <n v="10"/>
    <s v="MATERIALES DE CONSTRUCCION"/>
    <s v="ANTICORROSIVO GRIS"/>
    <n v="15121800"/>
    <n v="0"/>
    <n v="3"/>
    <n v="5"/>
    <n v="4"/>
    <n v="153488"/>
    <s v="GALON"/>
    <s v="NO SOLICITADAS"/>
  </r>
  <r>
    <x v="14"/>
    <x v="26"/>
    <n v="10"/>
    <s v="MATERIALES DE CONSTRUCCION"/>
    <s v="REGISTROS DE BOLA 1&quot;"/>
    <n v="30181701"/>
    <n v="0"/>
    <n v="3"/>
    <n v="5"/>
    <n v="8"/>
    <n v="118816"/>
    <s v="UNIDAD"/>
    <s v="NO SOLICITADAS"/>
  </r>
  <r>
    <x v="14"/>
    <x v="26"/>
    <n v="10"/>
    <s v="MATERIALES DE CONSTRUCCION"/>
    <s v="REGISTROS DE BOLA 3/4&quot;"/>
    <n v="30181701"/>
    <n v="0"/>
    <n v="3"/>
    <n v="5"/>
    <n v="2"/>
    <n v="25048"/>
    <s v="UNIDAD"/>
    <s v="NO SOLICITADAS"/>
  </r>
  <r>
    <x v="14"/>
    <x v="26"/>
    <n v="10"/>
    <s v="MATERIALES DE CONSTRUCCION"/>
    <s v="UNION DE REPARACION 2&quot;"/>
    <n v="40172906"/>
    <n v="0"/>
    <n v="3"/>
    <n v="5"/>
    <n v="2"/>
    <n v="49754"/>
    <s v="UNIDAD"/>
    <s v="NO SOLICITADAS"/>
  </r>
  <r>
    <x v="14"/>
    <x v="26"/>
    <n v="10"/>
    <s v="MATERIALES DE CONSTRUCCION"/>
    <s v="ADAPTADOR MACHO 2&quot; PVC"/>
    <n v="40141719"/>
    <n v="0"/>
    <n v="3"/>
    <n v="5"/>
    <n v="2"/>
    <n v="8224"/>
    <s v="UNIDAD"/>
    <s v="NO SOLICITADAS"/>
  </r>
  <r>
    <x v="14"/>
    <x v="26"/>
    <n v="10"/>
    <s v="MATERIALES DE CONSTRUCCION"/>
    <s v="CODO PVC DE 1 1/2&quot;"/>
    <n v="40141751"/>
    <n v="0"/>
    <n v="3"/>
    <n v="5"/>
    <n v="3"/>
    <n v="15240"/>
    <s v="UNIDAD"/>
    <s v="NO SOLICITADAS"/>
  </r>
  <r>
    <x v="14"/>
    <x v="26"/>
    <n v="10"/>
    <s v="MATERIALES DE CONSTRUCCION"/>
    <s v="ADAPTADOR HEMBRA 1&quot; PVC"/>
    <n v="40141719"/>
    <n v="0"/>
    <n v="3"/>
    <n v="5"/>
    <n v="4"/>
    <n v="5472"/>
    <s v="UNIDAD"/>
    <s v="NO SOLICITADAS"/>
  </r>
  <r>
    <x v="14"/>
    <x v="26"/>
    <n v="10"/>
    <s v="MATERIALES DE CONSTRUCCION"/>
    <s v="LIMPIADOR PARA TUBERÍA PVC X 1 / 4 GALÓN"/>
    <n v="47131821"/>
    <n v="0"/>
    <n v="3"/>
    <n v="5"/>
    <n v="3"/>
    <n v="115707"/>
    <s v="GALON"/>
    <s v="NO SOLICITADAS"/>
  </r>
  <r>
    <x v="14"/>
    <x v="26"/>
    <n v="10"/>
    <s v="MATERIALES DE CONSTRUCCION"/>
    <s v="TAPON LISO 1/2&quot;"/>
    <n v="40173500"/>
    <n v="0"/>
    <n v="3"/>
    <n v="5"/>
    <n v="5"/>
    <n v="1270"/>
    <s v="UNIDAD"/>
    <s v="NO SOLICITADAS"/>
  </r>
  <r>
    <x v="14"/>
    <x v="26"/>
    <n v="10"/>
    <s v="MATERIALES DE CONSTRUCCION"/>
    <s v="ADAPTADOR HEMBRA PVC 2&quot;"/>
    <n v="40141719"/>
    <n v="0"/>
    <n v="3"/>
    <n v="5"/>
    <n v="2"/>
    <n v="13866"/>
    <s v="UNIDAD"/>
    <s v="NO SOLICITADAS"/>
  </r>
  <r>
    <x v="14"/>
    <x v="26"/>
    <n v="10"/>
    <s v="MATERIALES DE CONSTRUCCION"/>
    <s v="ADAPTADOR MACHO PVC 2&quot;"/>
    <n v="40141719"/>
    <n v="0"/>
    <n v="3"/>
    <n v="5"/>
    <n v="3"/>
    <n v="12486"/>
    <s v="UNIDAD"/>
    <s v="NO SOLICITADAS"/>
  </r>
  <r>
    <x v="14"/>
    <x v="26"/>
    <n v="10"/>
    <s v="MATERIALES DE CONSTRUCCION"/>
    <s v="CINTA TEFLON INDUSTRIAL X 3/4"/>
    <n v="31201501"/>
    <n v="0"/>
    <n v="3"/>
    <n v="5"/>
    <n v="10"/>
    <n v="29930"/>
    <s v="UNIDAD"/>
    <s v="NO SOLICITADAS"/>
  </r>
  <r>
    <x v="14"/>
    <x v="26"/>
    <n v="10"/>
    <s v="MATERIALES DE CONSTRUCCION"/>
    <s v="ESTUCO PLASTICO"/>
    <n v="30111500"/>
    <n v="0"/>
    <n v="3"/>
    <n v="5"/>
    <n v="2"/>
    <n v="35712"/>
    <s v="KILOGRAMO"/>
    <s v="NO SOLICITADAS"/>
  </r>
  <r>
    <x v="14"/>
    <x v="26"/>
    <n v="10"/>
    <s v="MATERIALES DE CONSTRUCCION"/>
    <s v="GRIFERIA DUCHA SENCILLA"/>
    <n v="30181700"/>
    <n v="0"/>
    <n v="3"/>
    <n v="5"/>
    <n v="2"/>
    <n v="111746"/>
    <s v="UNIDAD"/>
    <s v="NO SOLICITADAS"/>
  </r>
  <r>
    <x v="14"/>
    <x v="26"/>
    <n v="10"/>
    <s v="MATERIALES DE CONSTRUCCION"/>
    <s v="GRIFERIA LAVAMANOS CENCILLA"/>
    <n v="30181700"/>
    <n v="0"/>
    <n v="3"/>
    <n v="5"/>
    <n v="2"/>
    <n v="93172"/>
    <s v="UNIDAD"/>
    <s v="NO SOLICITADAS"/>
  </r>
  <r>
    <x v="14"/>
    <x v="26"/>
    <n v="10"/>
    <s v="MATERIALES DE CONSTRUCCION"/>
    <s v="SIFONES PARA LAVAMANOS SENCILLO"/>
    <n v="40141719"/>
    <n v="0"/>
    <n v="3"/>
    <n v="5"/>
    <n v="1"/>
    <n v="12529"/>
    <s v="UNIDAD"/>
    <s v="NO SOLICITADAS"/>
  </r>
  <r>
    <x v="14"/>
    <x v="26"/>
    <n v="10"/>
    <s v="MATERIALES DE CONSTRUCCION"/>
    <s v="SILICONA TRANSPARENTE EN TUBO"/>
    <n v="31201632"/>
    <n v="0"/>
    <n v="3"/>
    <n v="5"/>
    <n v="3"/>
    <n v="32379"/>
    <s v="UNIDAD"/>
    <s v="NO SOLICITADAS"/>
  </r>
  <r>
    <x v="14"/>
    <x v="26"/>
    <n v="10"/>
    <s v="MATERIALES DE CONSTRUCCION"/>
    <s v="UNIÓN DE 1&quot; PVC"/>
    <n v="40172906"/>
    <n v="0"/>
    <n v="3"/>
    <n v="5"/>
    <n v="4"/>
    <n v="24612"/>
    <s v="UNIDAD"/>
    <s v="NO SOLICITADAS"/>
  </r>
  <r>
    <x v="14"/>
    <x v="26"/>
    <n v="10"/>
    <s v="MATERIALES DE CONSTRUCCION"/>
    <s v="UNIÓN DE 2&quot; PVC"/>
    <n v="40172906"/>
    <n v="0"/>
    <n v="3"/>
    <n v="5"/>
    <n v="6"/>
    <n v="13410"/>
    <s v="UNIDAD"/>
    <s v="NO SOLICITADAS"/>
  </r>
  <r>
    <x v="14"/>
    <x v="26"/>
    <n v="10"/>
    <s v="MATERIALES DE CONSTRUCCION"/>
    <s v="UNIVERSAL DE 2&quot; PVC"/>
    <n v="40141719"/>
    <n v="0"/>
    <n v="3"/>
    <n v="5"/>
    <n v="3"/>
    <n v="151671"/>
    <s v="UNIDAD"/>
    <s v="NO SOLICITADAS"/>
  </r>
  <r>
    <x v="14"/>
    <x v="26"/>
    <n v="10"/>
    <s v="MATERIALES DE CONSTRUCCION"/>
    <s v="VINILO TIPO 1  BLANCO  "/>
    <n v="31211502"/>
    <n v="0"/>
    <n v="3"/>
    <n v="5"/>
    <n v="2"/>
    <n v="425072"/>
    <s v="GALON"/>
    <s v="NO SOLICITADAS"/>
  </r>
  <r>
    <x v="14"/>
    <x v="26"/>
    <n v="10"/>
    <s v="MATERIALES DE CONSTRUCCION"/>
    <s v="THINER"/>
    <n v="31211800"/>
    <n v="0"/>
    <n v="3"/>
    <n v="5"/>
    <n v="8"/>
    <n v="145976"/>
    <s v="GALON"/>
    <s v="NO SOLICITADAS"/>
  </r>
  <r>
    <x v="14"/>
    <x v="26"/>
    <n v="10"/>
    <s v="MATERIALES DE CONSTRUCCION"/>
    <s v="RODILLO DE FELPA DE 9''"/>
    <n v="31211906"/>
    <n v="0"/>
    <n v="3"/>
    <n v="5"/>
    <n v="5"/>
    <n v="59830"/>
    <s v="UNIDAD"/>
    <s v="NO SOLICITADAS"/>
  </r>
  <r>
    <x v="14"/>
    <x v="26"/>
    <n v="10"/>
    <s v="MATERIALES DE CONSTRUCCION"/>
    <s v="RODILLO DE FELPA DE 4''"/>
    <n v="31211906"/>
    <n v="0"/>
    <n v="3"/>
    <n v="5"/>
    <n v="5"/>
    <n v="29515"/>
    <s v="UNIDAD"/>
    <s v="NO SOLICITADAS"/>
  </r>
  <r>
    <x v="14"/>
    <x v="26"/>
    <n v="10"/>
    <s v="MATERIALES DE CONSTRUCCION"/>
    <s v="BROCHA 3&quot;"/>
    <n v="31211904"/>
    <n v="0"/>
    <n v="3"/>
    <n v="5"/>
    <n v="5"/>
    <n v="33430"/>
    <s v="UNIDAD"/>
    <s v="NO SOLICITADAS"/>
  </r>
  <r>
    <x v="14"/>
    <x v="26"/>
    <n v="10"/>
    <s v="MATERIALES DE CONSTRUCCION"/>
    <s v="LIJA DE AGUA NO. 180"/>
    <n v="11101502"/>
    <n v="0"/>
    <n v="3"/>
    <n v="5"/>
    <n v="10"/>
    <n v="13860"/>
    <s v="UNIDAD"/>
    <s v="NO SOLICITADAS"/>
  </r>
  <r>
    <x v="14"/>
    <x v="26"/>
    <n v="10"/>
    <s v="MATERIALES DE CONSTRUCCION"/>
    <s v="INTERRUPTOR SENCILLO 15 AMP"/>
    <n v="39111810"/>
    <n v="0"/>
    <n v="3"/>
    <n v="5"/>
    <n v="5"/>
    <n v="40295"/>
    <s v="UNIDAD"/>
    <s v="NO SOLICITADAS"/>
  </r>
  <r>
    <x v="14"/>
    <x v="26"/>
    <n v="10"/>
    <s v="MATERIALES DE CONSTRUCCION"/>
    <s v="TOMA DOBLE POLO A TIERRA  PROPACK 10 UNI BLANCO"/>
    <n v="39121311"/>
    <n v="0"/>
    <n v="3"/>
    <n v="5"/>
    <n v="2"/>
    <n v="44888"/>
    <s v="UNIDAD"/>
    <s v="NO SOLICITADAS"/>
  </r>
  <r>
    <x v="14"/>
    <x v="26"/>
    <n v="10"/>
    <s v="MATERIALES DE CONSTRUCCION"/>
    <s v="BROCHA DE 4"/>
    <n v="31211904"/>
    <n v="0"/>
    <n v="3"/>
    <n v="5"/>
    <n v="5"/>
    <n v="47735"/>
    <s v="UNIDAD"/>
    <s v="NO SOLICITADAS"/>
  </r>
  <r>
    <x v="14"/>
    <x v="26"/>
    <n v="10"/>
    <s v="MATERIALES DE CONSTRUCCION"/>
    <s v="PINTURA BLANCO HUESO"/>
    <n v="31211502"/>
    <n v="0"/>
    <n v="3"/>
    <n v="5"/>
    <n v="3"/>
    <n v="183090"/>
    <s v="GALON"/>
    <s v="NO SOLICITADAS"/>
  </r>
  <r>
    <x v="14"/>
    <x v="26"/>
    <n v="10"/>
    <s v="MATERIALES DE CONSTRUCCION"/>
    <s v="CINTA AISLANTE SCOTCH 23"/>
    <n v="31201502"/>
    <n v="0"/>
    <n v="3"/>
    <n v="5"/>
    <n v="5"/>
    <n v="177120"/>
    <s v="UNIDAD"/>
    <s v="NO SOLICITADAS"/>
  </r>
  <r>
    <x v="14"/>
    <x v="26"/>
    <n v="10"/>
    <s v="MATERIALES DE CONSTRUCCION"/>
    <s v="CINTA TRANSPARENTE ANCHA PARA EMBALAR 66M*50MM"/>
    <n v="31201500"/>
    <n v="0"/>
    <n v="3"/>
    <n v="5"/>
    <n v="4"/>
    <n v="39872"/>
    <s v="UNIDAD"/>
    <s v="NO SOLICITADAS"/>
  </r>
  <r>
    <x v="14"/>
    <x v="26"/>
    <n v="10"/>
    <s v="MATERIALES DE CONSTRUCCION"/>
    <s v="BREAKER TRIPOLAR DE 50 AM "/>
    <n v="39121601"/>
    <n v="0"/>
    <n v="3"/>
    <n v="5"/>
    <n v="3"/>
    <n v="28176"/>
    <s v="UNIDAD"/>
    <s v="NO SOLICITADAS"/>
  </r>
  <r>
    <x v="14"/>
    <x v="26"/>
    <n v="10"/>
    <s v="MATERIALES DE CONSTRUCCION"/>
    <s v="POLISOMBRA"/>
    <n v="21102305"/>
    <n v="0"/>
    <n v="3"/>
    <n v="5"/>
    <n v="10"/>
    <n v="7000000"/>
    <s v="ROLLO"/>
    <s v="NO SOLICITADAS"/>
  </r>
  <r>
    <x v="14"/>
    <x v="26"/>
    <n v="10"/>
    <s v="MATERIALES DE CONSTRUCCION"/>
    <s v="CEMENTO BLANCO"/>
    <n v="30111601"/>
    <n v="0"/>
    <n v="3"/>
    <n v="5"/>
    <n v="10"/>
    <n v="430000"/>
    <s v="BULTO"/>
    <s v="NO SOLICITADAS"/>
  </r>
  <r>
    <x v="14"/>
    <x v="26"/>
    <n v="10"/>
    <s v="MATERIALES DE CONSTRUCCION"/>
    <s v="CINTA TEFLON 1/2&quot; X 10M"/>
    <n v="31201502"/>
    <s v="Selección abreviada menor cuantía"/>
    <n v="2"/>
    <n v="8"/>
    <n v="20"/>
    <n v="24000"/>
    <s v="UNIDAD"/>
    <s v="NO SOLICITADAS"/>
  </r>
  <r>
    <x v="14"/>
    <x v="26"/>
    <n v="10"/>
    <s v="MATERIALES DE CONSTRUCCION"/>
    <s v="PINTURA TRAFICO PESADO, BLANCO"/>
    <n v="31211522"/>
    <s v="Selección abreviada menor cuantía"/>
    <n v="2"/>
    <n v="8"/>
    <n v="2"/>
    <n v="240000"/>
    <s v="GALON"/>
    <s v="NO SOLICITADAS"/>
  </r>
  <r>
    <x v="14"/>
    <x v="26"/>
    <n v="10"/>
    <s v="MATERIALES DE CONSTRUCCION"/>
    <s v="PINTURA TRAFICO PESADO, GRIS"/>
    <n v="31211522"/>
    <s v="Selección abreviada menor cuantía"/>
    <n v="2"/>
    <n v="8"/>
    <n v="5"/>
    <n v="600000"/>
    <s v="GALON"/>
    <s v="NO SOLICITADAS"/>
  </r>
  <r>
    <x v="14"/>
    <x v="26"/>
    <n v="10"/>
    <s v="MATERIALES DE CONSTRUCCION"/>
    <s v="PINTURA TRAFICO PESADO ,AMARILLA"/>
    <n v="31211522"/>
    <s v="Selección abreviada menor cuantía"/>
    <n v="2"/>
    <n v="8"/>
    <n v="5"/>
    <n v="600000"/>
    <s v="GALON"/>
    <s v="NO SOLICITADAS"/>
  </r>
  <r>
    <x v="14"/>
    <x v="26"/>
    <n v="10"/>
    <s v="MATERIALES DE CONSTRUCCION"/>
    <s v="VINILO TIPO 1  BLANCO  ALMENDRA * 5 GALONES"/>
    <n v="31211502"/>
    <s v="Selección abreviada menor cuantía"/>
    <n v="2"/>
    <n v="8"/>
    <n v="2"/>
    <n v="640000"/>
    <s v="UNIDAD"/>
    <s v="NO SOLICITADAS"/>
  </r>
  <r>
    <x v="14"/>
    <x v="26"/>
    <n v="10"/>
    <s v="MATERIALES DE CONSTRUCCION"/>
    <s v="RODILLO DE FELPA DE 9&quot;"/>
    <n v="31211906"/>
    <s v="Selección abreviada menor cuantía"/>
    <n v="2"/>
    <n v="8"/>
    <n v="15"/>
    <n v="300000"/>
    <s v="UNIDAD"/>
    <s v="NO SOLICITADAS"/>
  </r>
  <r>
    <x v="14"/>
    <x v="26"/>
    <n v="10"/>
    <s v="MATERIALES DE CONSTRUCCION"/>
    <s v="INTERRUPTOR DOBLE"/>
    <n v="39122200"/>
    <s v="Selección abreviada menor cuantía"/>
    <n v="2"/>
    <n v="8"/>
    <n v="3"/>
    <n v="18000"/>
    <s v="UNIDAD"/>
    <s v="NO SOLICITADAS"/>
  </r>
  <r>
    <x v="14"/>
    <x v="26"/>
    <n v="10"/>
    <s v="MATERIALES DE CONSTRUCCION"/>
    <s v="INTERRUPTOR SENCILLO"/>
    <n v="39122200"/>
    <s v="Selección abreviada menor cuantía"/>
    <n v="2"/>
    <n v="8"/>
    <n v="3"/>
    <n v="15000"/>
    <s v="UNIDAD"/>
    <s v="NO SOLICITADAS"/>
  </r>
  <r>
    <x v="14"/>
    <x v="26"/>
    <n v="10"/>
    <s v="MATERIALES DE CONSTRUCCION"/>
    <s v="TOMA DE SEGURIDAD (ICFT)"/>
    <n v="39121402"/>
    <s v="Selección abreviada menor cuantía"/>
    <n v="2"/>
    <n v="8"/>
    <n v="4"/>
    <n v="240000"/>
    <s v="UNIDAD"/>
    <s v="NO SOLICITADAS"/>
  </r>
  <r>
    <x v="14"/>
    <x v="26"/>
    <n v="10"/>
    <s v="MATERIALES DE CONSTRUCCION"/>
    <s v="TOMA DOBLE"/>
    <n v="39121402"/>
    <s v="Selección abreviada menor cuantía"/>
    <n v="2"/>
    <n v="8"/>
    <n v="3"/>
    <n v="27000"/>
    <s v="UNIDAD"/>
    <s v="NO SOLICITADAS"/>
  </r>
  <r>
    <x v="14"/>
    <x v="26"/>
    <n v="10"/>
    <s v="MATERIALES DE CONSTRUCCION"/>
    <s v="CLAVIJAS ELECTRICAS MACHO"/>
    <n v="39121402"/>
    <s v="Selección abreviada menor cuantía"/>
    <n v="2"/>
    <n v="8"/>
    <n v="3"/>
    <n v="13500"/>
    <s v="UNIDAD"/>
    <s v="NO SOLICITADAS"/>
  </r>
  <r>
    <x v="14"/>
    <x v="26"/>
    <n v="10"/>
    <s v="MATERIALES DE CONSTRUCCION"/>
    <s v="CLAVIJAS ELECTRICAS HEMBRA"/>
    <n v="39121402"/>
    <s v="Selección abreviada menor cuantía"/>
    <n v="2"/>
    <n v="8"/>
    <n v="3"/>
    <n v="13500"/>
    <s v="UNIDAD"/>
    <s v="NO SOLICITADAS"/>
  </r>
  <r>
    <x v="14"/>
    <x v="26"/>
    <n v="10"/>
    <s v="MATERIALES DE CONSTRUCCION"/>
    <s v="MULTITOMAS ELECTRICAS"/>
    <n v="39122100"/>
    <s v="Selección abreviada menor cuantía"/>
    <n v="2"/>
    <n v="8"/>
    <n v="1"/>
    <n v="35000"/>
    <s v="UNIDAD"/>
    <s v="NO SOLICITADAS"/>
  </r>
  <r>
    <x v="14"/>
    <x v="26"/>
    <n v="10"/>
    <s v="MATERIALES DE CONSTRUCCION"/>
    <s v="SILICONA TRANSPARENTE EN TUBO"/>
    <n v="31133710"/>
    <s v="Selección abreviada menor cuantía"/>
    <n v="2"/>
    <n v="8"/>
    <n v="3"/>
    <n v="120000"/>
    <s v="UNIDAD"/>
    <s v="NO SOLICITADAS"/>
  </r>
  <r>
    <x v="14"/>
    <x v="26"/>
    <n v="10"/>
    <s v="MATERIALES DE CONSTRUCCION"/>
    <s v="BREAKER ATORNILLABLE MONOPOLAR 20A DE 10 KA"/>
    <n v="39121640"/>
    <s v="Selección abreviada menor cuantía"/>
    <n v="2"/>
    <n v="8"/>
    <n v="2"/>
    <n v="60000"/>
    <s v="UNIDAD"/>
    <s v="NO SOLICITADAS"/>
  </r>
  <r>
    <x v="14"/>
    <x v="26"/>
    <n v="10"/>
    <s v="MATERIALES DE CONSTRUCCION"/>
    <s v="BREAKER ATORNILLABLE TRIPOLAR 30 A DE 10 KA"/>
    <n v="39121640"/>
    <s v="Selección abreviada menor cuantía"/>
    <n v="2"/>
    <n v="8"/>
    <n v="2"/>
    <n v="150000"/>
    <s v="UNIDAD"/>
    <s v="NO SOLICITADAS"/>
  </r>
  <r>
    <x v="14"/>
    <x v="26"/>
    <n v="10"/>
    <s v="MATERIALES DE CONSTRUCCION"/>
    <s v="LIMPIA CONTACTO ELECTRONICO - SPRAY"/>
    <n v="47131825"/>
    <s v="Selección abreviada menor cuantía"/>
    <n v="2"/>
    <n v="8"/>
    <n v="7"/>
    <n v="210000"/>
    <s v="UNIDAD"/>
    <s v="NO SOLICITADAS"/>
  </r>
  <r>
    <x v="14"/>
    <x v="26"/>
    <n v="10"/>
    <s v="MATERIALES DE CONSTRUCCION"/>
    <s v="PEGANTE INSTANTANEO"/>
    <n v="31201619"/>
    <s v="Selección abreviada menor cuantía"/>
    <n v="2"/>
    <n v="8"/>
    <n v="6"/>
    <n v="120000"/>
    <s v="UNIDAD"/>
    <s v="NO SOLICITADAS"/>
  </r>
  <r>
    <x v="14"/>
    <x v="26"/>
    <n v="10"/>
    <s v="MATERIALES DE CONSTRUCCION"/>
    <s v="CINTA DE ENMASCARAR 12MMX 40MT"/>
    <n v="31201503"/>
    <s v="Selección abreviada menor cuantía"/>
    <n v="2"/>
    <n v="8"/>
    <n v="6"/>
    <n v="24000"/>
    <s v="UNIDAD"/>
    <s v="NO SOLICITADAS"/>
  </r>
  <r>
    <x v="14"/>
    <x v="26"/>
    <n v="10"/>
    <s v="MATERIALES DE CONSTRUCCION"/>
    <s v="CINTA DE ENMASCARAR 1&quot;X40M"/>
    <n v="31201503"/>
    <s v="Selección abreviada menor cuantía"/>
    <n v="2"/>
    <n v="8"/>
    <n v="5"/>
    <n v="75000"/>
    <s v="UNIDAD"/>
    <s v="NO SOLICITADAS"/>
  </r>
  <r>
    <x v="14"/>
    <x v="26"/>
    <n v="10"/>
    <s v="MATERIALES DE CONSTRUCCION"/>
    <s v="CINTA TRASNPARENTE 2&quot;  (EMBALAR CAJAS)"/>
    <n v="31201502"/>
    <s v="Selección abreviada menor cuantía"/>
    <n v="2"/>
    <n v="8"/>
    <n v="30"/>
    <n v="120000"/>
    <s v="UNIDAD"/>
    <s v="NO SOLICITADAS"/>
  </r>
  <r>
    <x v="14"/>
    <x v="26"/>
    <n v="10"/>
    <s v="MATERIALES DE CONSTRUCCION"/>
    <s v="BROCHA DE 4&quot;"/>
    <n v="31211904"/>
    <s v="Selección abreviada menor cuantía"/>
    <n v="2"/>
    <n v="8"/>
    <n v="4"/>
    <n v="64000"/>
    <s v="UNIDAD"/>
    <s v="NO SOLICITADAS"/>
  </r>
  <r>
    <x v="14"/>
    <x v="26"/>
    <n v="10"/>
    <s v="MATERIALES DE CONSTRUCCION"/>
    <s v="BROCHA DE 3&quot;"/>
    <n v="31211904"/>
    <s v="Selección abreviada menor cuantía"/>
    <n v="2"/>
    <n v="8"/>
    <n v="4"/>
    <n v="40000"/>
    <s v="UNIDAD"/>
    <s v="NO SOLICITADAS"/>
  </r>
  <r>
    <x v="14"/>
    <x v="26"/>
    <n v="10"/>
    <s v="MATERIALES DE CONSTRUCCION"/>
    <s v="BROCHA DE 2&quot;"/>
    <n v="31211904"/>
    <s v="Selección abreviada menor cuantía"/>
    <n v="2"/>
    <n v="8"/>
    <n v="4"/>
    <n v="36000"/>
    <s v="UNIDAD"/>
    <s v="NO SOLICITADAS"/>
  </r>
  <r>
    <x v="14"/>
    <x v="26"/>
    <n v="10"/>
    <s v="MATERIALES DE CONSTRUCCION"/>
    <s v="BROCHA DE 1&quot;"/>
    <n v="31211904"/>
    <s v="Selección abreviada menor cuantía"/>
    <n v="2"/>
    <n v="8"/>
    <n v="4"/>
    <n v="26000"/>
    <s v="UNIDAD"/>
    <s v="NO SOLICITADAS"/>
  </r>
  <r>
    <x v="14"/>
    <x v="26"/>
    <n v="10"/>
    <s v="MATERIALES DE CONSTRUCCION"/>
    <s v="SILICONA EN AEROSOL X 16 OZ"/>
    <n v="12352310"/>
    <s v="Selección abreviada menor cuantía"/>
    <n v="2"/>
    <n v="8"/>
    <n v="2"/>
    <n v="30000"/>
    <s v="UNIDAD"/>
    <s v="NO SOLICITADAS"/>
  </r>
  <r>
    <x v="14"/>
    <x v="26"/>
    <n v="10"/>
    <s v="MATERIALES DE CONSTRUCCION"/>
    <s v="SILICONA SELLANTE IMPERMEABILIZANTE (SIKAFLEX)"/>
    <n v="31133710"/>
    <s v="Selección abreviada menor cuantía"/>
    <n v="2"/>
    <n v="8"/>
    <n v="4"/>
    <n v="200000"/>
    <s v="UNIDAD"/>
    <s v="NO SOLICITADAS"/>
  </r>
  <r>
    <x v="14"/>
    <x v="26"/>
    <n v="10"/>
    <s v="MATERIALES DE CONSTRUCCION"/>
    <s v="CANDADO ALEMAN GRANDE DE 97 MM DE ALTO"/>
    <n v="46171501"/>
    <s v="Selección abreviada menor cuantía"/>
    <n v="2"/>
    <n v="8"/>
    <n v="2"/>
    <n v="130000"/>
    <s v="UNIDAD"/>
    <s v="NO SOLICITADAS"/>
  </r>
  <r>
    <x v="14"/>
    <x v="26"/>
    <n v="10"/>
    <s v="MATERIALES DE CONSTRUCCION"/>
    <s v="LIJA DE AGUA NO. 100"/>
    <n v="11101502"/>
    <s v="Selección abreviada menor cuantía"/>
    <n v="2"/>
    <n v="8"/>
    <n v="10"/>
    <n v="15000"/>
    <s v="UNIDAD"/>
    <s v="NO SOLICITADAS"/>
  </r>
  <r>
    <x v="14"/>
    <x v="26"/>
    <n v="10"/>
    <s v="MATERIALES DE CONSTRUCCION"/>
    <s v="LIJA DE AGUA NO. 180"/>
    <n v="11101502"/>
    <s v="Selección abreviada menor cuantía"/>
    <n v="2"/>
    <n v="8"/>
    <n v="10"/>
    <n v="15000"/>
    <s v="UNIDAD"/>
    <s v="NO SOLICITADAS"/>
  </r>
  <r>
    <x v="14"/>
    <x v="26"/>
    <n v="10"/>
    <s v="MATERIALES DE CONSTRUCCION"/>
    <s v="LIJA DE AGUA NO. 80"/>
    <n v="11101502"/>
    <s v="Selección abreviada menor cuantía"/>
    <n v="2"/>
    <n v="8"/>
    <n v="10"/>
    <n v="15000"/>
    <s v="UNIDAD"/>
    <s v="NO SOLICITADAS"/>
  </r>
  <r>
    <x v="14"/>
    <x v="26"/>
    <n v="10"/>
    <s v="MATERIALES DE CONSTRUCCION"/>
    <s v="PROTECTOR ANTICORROSION NEGRO MATE"/>
    <n v="47101606"/>
    <s v="Selección abreviada menor cuantía"/>
    <n v="2"/>
    <n v="8"/>
    <n v="2"/>
    <n v="79200"/>
    <s v="GALON"/>
    <s v="NO SOLICITADAS"/>
  </r>
  <r>
    <x v="14"/>
    <x v="26"/>
    <n v="10"/>
    <s v="MATERIALES DE CONSTRUCCION"/>
    <s v="PROTECTOR ANTICORROSION GRIS MATE "/>
    <n v="47101606"/>
    <s v="Selección abreviada menor cuantía"/>
    <n v="2"/>
    <n v="8"/>
    <n v="2"/>
    <n v="79200"/>
    <s v="GALON"/>
    <s v="NO SOLICITADAS"/>
  </r>
  <r>
    <x v="14"/>
    <x v="26"/>
    <n v="10"/>
    <s v="MATERIALES DE CONSTRUCCION"/>
    <s v="PASTA PARA SOLDAR ESTAÑO: 60 % 0.8MM NIPPON AMERICA"/>
    <n v="23271816"/>
    <s v="Selección abreviada menor cuantía"/>
    <n v="2"/>
    <n v="8"/>
    <n v="1"/>
    <n v="25000"/>
    <s v="UNIDAD"/>
    <s v="NO SOLICITADAS"/>
  </r>
  <r>
    <x v="14"/>
    <x v="26"/>
    <n v="10"/>
    <s v="MATERIALES DE CONSTRUCCION"/>
    <s v="BREAKER ENCHUFABLE MONOPOLAR  DE 15 AMP"/>
    <n v="39121640"/>
    <s v="Selección abreviada menor cuantía"/>
    <n v="2"/>
    <n v="8"/>
    <n v="3"/>
    <n v="150000"/>
    <s v="UNIDAD"/>
    <s v="NO SOLICITADAS"/>
  </r>
  <r>
    <x v="14"/>
    <x v="26"/>
    <n v="10"/>
    <s v="MATERIALES DE CONSTRUCCION"/>
    <s v="MANGUERA CON TERMINALES X 25 METROS"/>
    <n v="40142008"/>
    <s v="Selección abreviada menor cuantía"/>
    <n v="2"/>
    <n v="8"/>
    <n v="2"/>
    <n v="270000"/>
    <s v="UNIDAD"/>
    <s v="NO SOLICITADAS"/>
  </r>
  <r>
    <x v="14"/>
    <x v="26"/>
    <n v="10"/>
    <s v="MATERIALES DE CONSTRUCCION"/>
    <s v="BRIDAS PLASTICAS NEGRAS 4.8MMX370MM PAQ X100"/>
    <n v="39131607"/>
    <s v="Selección abreviada menor cuantía"/>
    <n v="2"/>
    <n v="8"/>
    <n v="1"/>
    <n v="13000"/>
    <s v="UNIDAD"/>
    <s v="NO SOLICITADAS"/>
  </r>
  <r>
    <x v="14"/>
    <x v="26"/>
    <n v="10"/>
    <s v="MATERIALES DE CONSTRUCCION"/>
    <s v="BRIDAS PLASTICAS NEGRAS 3.6MMX200MM PAQ X100"/>
    <n v="39131607"/>
    <s v="Selección abreviada menor cuantía"/>
    <n v="2"/>
    <n v="8"/>
    <n v="1"/>
    <n v="11000"/>
    <s v="UNIDAD"/>
    <s v="NO SOLICITADAS"/>
  </r>
  <r>
    <x v="14"/>
    <x v="26"/>
    <n v="10"/>
    <s v="MATERIALES DE CONSTRUCCION"/>
    <s v="BRIDAS PLASTICAS NEGRAS 4.8MMX190MM PAQ X100"/>
    <n v="39131607"/>
    <s v="Selección abreviada menor cuantía"/>
    <n v="2"/>
    <n v="8"/>
    <n v="1"/>
    <n v="12000"/>
    <s v="UNIDAD"/>
    <s v="NO SOLICITADAS"/>
  </r>
  <r>
    <x v="14"/>
    <x v="26"/>
    <n v="10"/>
    <s v="MATERIALES DE CONSTRUCCION"/>
    <s v="CINTA ALTA VELOCIDAD GRIS"/>
    <n v="31201530"/>
    <s v="Licitación pública"/>
    <n v="2"/>
    <n v="4"/>
    <n v="4"/>
    <n v="404600"/>
    <s v="UNIDAD"/>
    <s v="NO SOLICITADAS"/>
  </r>
  <r>
    <x v="14"/>
    <x v="26"/>
    <n v="10"/>
    <s v="MATERIALES DE CONSTRUCCION"/>
    <s v="PINTURA AZUL AEROSOL X 300 CC"/>
    <n v="31211507"/>
    <s v="Licitación pública"/>
    <n v="2"/>
    <n v="4"/>
    <n v="5"/>
    <n v="107100"/>
    <s v="UNIDAD"/>
    <s v="NO SOLICITADAS"/>
  </r>
  <r>
    <x v="14"/>
    <x v="26"/>
    <n v="10"/>
    <s v="MATERIALES DE CONSTRUCCION"/>
    <s v="SILICONA TRANSPARENTE PRESENTACIÓN CREMA 50ML"/>
    <n v="31133710"/>
    <s v="Licitación pública"/>
    <n v="2"/>
    <n v="4"/>
    <n v="10"/>
    <n v="178500"/>
    <s v="UNIDAD"/>
    <s v="NO SOLICITADAS"/>
  </r>
  <r>
    <x v="14"/>
    <x v="26"/>
    <n v="10"/>
    <s v="MATERIALES DE CONSTRUCCION"/>
    <s v="CINTA DE FOIL DE ALUMINIO 48 MM X 150 M"/>
    <n v="31201530"/>
    <s v="Licitación pública"/>
    <n v="2"/>
    <n v="4"/>
    <n v="6"/>
    <n v="249900"/>
    <s v="UNIDAD"/>
    <s v="NO SOLICITADAS"/>
  </r>
  <r>
    <x v="14"/>
    <x v="26"/>
    <n v="10"/>
    <s v="MATERIALES DE CONSTRUCCION"/>
    <s v="COMPONENTE PREVENTIVO PARA CORROSION/ CPC SOLVENT CUTBACK MIL-PRF-16173 GRADE 2"/>
    <n v="12191602"/>
    <s v="Licitación pública"/>
    <n v="2"/>
    <n v="4"/>
    <n v="2"/>
    <n v="761600"/>
    <s v="GALON"/>
    <s v="NO SOLICITADAS"/>
  </r>
  <r>
    <x v="14"/>
    <x v="26"/>
    <n v="10"/>
    <s v="MATERIALES DE CONSTRUCCION"/>
    <s v="COMPONENTE PREVENTIVO PARA CORROSION/ CPC SOLVENT CUTBACK MIL-PRF-16173 GRADE 1"/>
    <n v="12191602"/>
    <s v="Licitación pública"/>
    <n v="2"/>
    <n v="4"/>
    <n v="2"/>
    <n v="761600"/>
    <s v="GALON"/>
    <s v="NO SOLICITADAS"/>
  </r>
  <r>
    <x v="14"/>
    <x v="26"/>
    <n v="10"/>
    <s v="MATERIALES DE CONSTRUCCION"/>
    <s v="SELLANTE/ SEALANT, TEMP &amp; FUEL RESISTANT X 557 GRAMOS/ PR1440, CLASS B-2 299-947-107 TYPE III CLASS 7"/>
    <n v="31211704"/>
    <s v="Licitación pública"/>
    <n v="2"/>
    <n v="4"/>
    <n v="3"/>
    <n v="1142400"/>
    <s v="UNIDAD"/>
    <s v="NO SOLICITADAS"/>
  </r>
  <r>
    <x v="14"/>
    <x v="26"/>
    <n v="10"/>
    <s v="MATERIALES DE CONSTRUCCION"/>
    <s v="SELLANTE/ SEALANT, TEMP &amp; FUEL RESISTANT X 557 GRAMOS/ PR1440, CLASS B 1/2 299-947-107 TYPE III CLASS 7"/>
    <n v="31211704"/>
    <s v="Licitación pública"/>
    <n v="2"/>
    <n v="4"/>
    <n v="3"/>
    <n v="1606500"/>
    <s v="UNIDAD"/>
    <s v="NO SOLICITADAS"/>
  </r>
  <r>
    <x v="14"/>
    <x v="26"/>
    <n v="10"/>
    <s v="MATERIALES DE CONSTRUCCION"/>
    <s v="ANTICORROSIVO/ METAL PRIMER/GREEN ZINC CROMER NO 342"/>
    <n v="12191602"/>
    <s v="Licitación pública"/>
    <n v="2"/>
    <n v="4"/>
    <n v="4"/>
    <n v="309400"/>
    <s v="UNIDAD"/>
    <s v="NO SOLICITADAS"/>
  </r>
  <r>
    <x v="14"/>
    <x v="26"/>
    <n v="10"/>
    <s v="MATERIALES DE CONSTRUCCION"/>
    <s v="PINTURA NEGRA AEROSOL X 300 CC MATE"/>
    <n v="31211507"/>
    <s v="Licitación pública"/>
    <n v="2"/>
    <n v="4"/>
    <n v="5"/>
    <n v="107100"/>
    <s v="UNIDAD"/>
    <s v="NO SOLICITADAS"/>
  </r>
  <r>
    <x v="14"/>
    <x v="28"/>
    <n v="10"/>
    <s v="MATERIALES REACTIVOS DE LABORATORIO Y QUÍMICOS"/>
    <s v="GAS REFRIGERANTE R 22 16.6 KG FREON X 30 LIBRAS F22 X 30D"/>
    <n v="40101711"/>
    <n v="0"/>
    <n v="0"/>
    <n v="0"/>
    <n v="5"/>
    <n v="1470000"/>
    <s v="PIPETA"/>
    <s v="NO SOLICITADAS"/>
  </r>
  <r>
    <x v="14"/>
    <x v="28"/>
    <n v="10"/>
    <s v="MATERIALES REACTIVOS DE LABORATORIO Y QUÍMICOS"/>
    <s v="GAS MAPP 14.1 ONZAS 25 LIBRAS  400 GRAMOS"/>
    <n v="40101711"/>
    <n v="0"/>
    <n v="0"/>
    <n v="0"/>
    <n v="6"/>
    <n v="773952"/>
    <s v="PIPETA"/>
    <s v="NO SOLICITADAS"/>
  </r>
  <r>
    <x v="14"/>
    <x v="28"/>
    <n v="10"/>
    <s v="MATERIALES REACTIVOS DE LABORATORIO Y QUÍMICOS"/>
    <s v="GAS R410A X 25 LIBRAS"/>
    <n v="40101711"/>
    <n v="0"/>
    <n v="0"/>
    <n v="0"/>
    <n v="10"/>
    <n v="2345000"/>
    <s v="PIPETA"/>
    <s v="NO SOLICITADAS"/>
  </r>
  <r>
    <x v="14"/>
    <x v="28"/>
    <n v="10"/>
    <s v="MATERIALES REACTIVOS DE LABORATORIO Y QUÍMICOS"/>
    <s v="GAS REFRIGERANTE R 134A X 30 LIBRAS NEVERAS"/>
    <n v="40101711"/>
    <n v="0"/>
    <n v="0"/>
    <n v="0"/>
    <n v="2"/>
    <n v="400000"/>
    <s v="PIPETA"/>
    <s v="NO SOLICITADAS"/>
  </r>
  <r>
    <x v="14"/>
    <x v="28"/>
    <n v="10"/>
    <s v="MATERIALES REACTIVOS DE LABORATORIO Y QUÍMICOS"/>
    <s v="GAS REFRIGERANTE 404 A"/>
    <n v="40101711"/>
    <n v="0"/>
    <n v="0"/>
    <n v="0"/>
    <n v="6"/>
    <n v="1680000"/>
    <s v="PIPETA "/>
    <s v="NO SOLICITADAS"/>
  </r>
  <r>
    <x v="14"/>
    <x v="28"/>
    <n v="10"/>
    <s v="MATERIALES REACTIVOS DE LABORATORIO Y QUÍMICOS"/>
    <s v="GAS REFRIGERANTE HCFC-1416 X 30 LIBRAS  X13,6KG AGENTE LIMPIADOR"/>
    <n v="40101711"/>
    <n v="0"/>
    <n v="0"/>
    <n v="0"/>
    <n v="1"/>
    <n v="250000"/>
    <s v="PIPETA "/>
    <s v="NO SOLICITADAS"/>
  </r>
  <r>
    <x v="14"/>
    <x v="28"/>
    <n v="10"/>
    <s v="MATERIALES REACTIVOS DE LABORATORIO Y QUÍMICOS"/>
    <s v="SPRAY LIMPIADOR DE CONTACTO ELECTRICOS (AIRES ACONDICIONADOS)"/>
    <n v="47131821"/>
    <n v="0"/>
    <n v="0"/>
    <n v="0"/>
    <n v="3"/>
    <n v="50700"/>
    <s v="UNIDAD "/>
    <s v="NO SOLICITADAS"/>
  </r>
  <r>
    <x v="14"/>
    <x v="28"/>
    <n v="10"/>
    <s v="MATERIALES REACTIVOS DE LABORATORIO Y QUÍMICOS"/>
    <s v="ACIDO PARA SERPENTINES EVAPORADORES( LIQUIDO PARA LIMPIEZA AIRES ACONDICIOANDOS)"/>
    <n v="47131821"/>
    <n v="0"/>
    <n v="0"/>
    <n v="0"/>
    <n v="3"/>
    <n v="300000"/>
    <s v="GALON"/>
    <s v="NO SOLICITADAS"/>
  </r>
  <r>
    <x v="14"/>
    <x v="28"/>
    <n v="10"/>
    <s v="MATERIALES REACTIVOS DE LABORATORIO Y QUÍMICOS"/>
    <s v="INSUMOS QUIMICOS TRATAMIENTO DE AGUA. "/>
    <n v="47101600"/>
    <n v="0"/>
    <n v="0"/>
    <n v="0"/>
    <n v="1"/>
    <n v="15000000"/>
    <s v="GLOBAL"/>
    <s v="NO SOLICITADAS"/>
  </r>
  <r>
    <x v="14"/>
    <x v="29"/>
    <n v="10"/>
    <s v="PAPELERIA, UTILES DE ESCRITORIO Y OFICINA"/>
    <s v="TÓNER Q7551A HP 51A"/>
    <n v="44103103"/>
    <n v="0"/>
    <n v="0"/>
    <n v="0"/>
    <n v="3"/>
    <n v="1230000"/>
    <s v="UNIDAD"/>
    <s v="NO SOLICITADAS"/>
  </r>
  <r>
    <x v="14"/>
    <x v="29"/>
    <n v="10"/>
    <s v="PAPELERIA, UTILES DE ESCRITORIO Y OFICINA"/>
    <s v="TÓNER CC364X HP 64X"/>
    <n v="44103103"/>
    <n v="0"/>
    <n v="0"/>
    <n v="0"/>
    <n v="5"/>
    <n v="4250000"/>
    <s v="UNIDAD"/>
    <s v="NO SOLICITADAS"/>
  </r>
  <r>
    <x v="14"/>
    <x v="29"/>
    <n v="10"/>
    <s v="PAPELERIA, UTILES DE ESCRITORIO Y OFICINA"/>
    <s v="TÓNER MP 1536 HP 78A"/>
    <n v="44103103"/>
    <n v="0"/>
    <n v="0"/>
    <n v="0"/>
    <n v="8"/>
    <n v="1600000"/>
    <s v="UNIDAD"/>
    <s v="NO SOLICITADAS"/>
  </r>
  <r>
    <x v="14"/>
    <x v="29"/>
    <n v="10"/>
    <s v="PAPELERIA, UTILES DE ESCRITORIO Y OFICINA"/>
    <s v="MS811DN 520Z UNIDAD DE IMAGEN"/>
    <n v="44103103"/>
    <n v="0"/>
    <n v="0"/>
    <n v="0"/>
    <n v="8"/>
    <n v="1440000"/>
    <s v="UNIDAD"/>
    <s v="NO SOLICITADAS"/>
  </r>
  <r>
    <x v="14"/>
    <x v="29"/>
    <n v="10"/>
    <s v="PAPELERIA, UTILES DE ESCRITORIO Y OFICINA"/>
    <s v="TÓNER MS811DN 520Z 52D4H00"/>
    <n v="44103103"/>
    <n v="0"/>
    <n v="0"/>
    <n v="0"/>
    <n v="8"/>
    <n v="8000000"/>
    <s v="UNIDAD"/>
    <s v="NO SOLICITADAS"/>
  </r>
  <r>
    <x v="14"/>
    <x v="29"/>
    <n v="10"/>
    <s v="PAPELERIA, UTILES DE ESCRITORIO Y OFICINA"/>
    <s v="TINTA ROJA IMPRESORA EPSON L200"/>
    <n v="44103103"/>
    <n v="0"/>
    <n v="0"/>
    <n v="0"/>
    <n v="2"/>
    <n v="64000"/>
    <s v="UNIDAD"/>
    <s v="NO SOLICITADAS"/>
  </r>
  <r>
    <x v="14"/>
    <x v="29"/>
    <n v="10"/>
    <s v="PAPELERIA, UTILES DE ESCRITORIO Y OFICINA"/>
    <s v="TÓNER T65X T650A11L"/>
    <n v="44103103"/>
    <n v="0"/>
    <n v="0"/>
    <n v="0"/>
    <n v="6"/>
    <n v="3360000"/>
    <s v="UNIDAD"/>
    <s v="NO SOLICITADAS"/>
  </r>
  <r>
    <x v="14"/>
    <x v="29"/>
    <n v="10"/>
    <s v="PAPELERIA, UTILES DE ESCRITORIO Y OFICINA"/>
    <s v="TONER TYPE 2120D/2522/5627"/>
    <n v="44103104"/>
    <n v="0"/>
    <n v="2"/>
    <n v="2"/>
    <n v="3"/>
    <n v="450000"/>
    <s v="UNIDAD"/>
    <s v="NO SOLICITADAS"/>
  </r>
  <r>
    <x v="14"/>
    <x v="29"/>
    <n v="10"/>
    <s v="PAPELERIA, UTILES DE ESCRITORIO Y OFICINA"/>
    <s v="TONER  HP 305A (CE413A) MAGENTA  LA FT-ARES"/>
    <n v="44103103"/>
    <n v="0"/>
    <n v="2"/>
    <n v="1"/>
    <n v="2"/>
    <n v="535000"/>
    <s v="UNIDAD"/>
    <s v="NO SOLICITADAS"/>
  </r>
  <r>
    <x v="14"/>
    <x v="29"/>
    <n v="10"/>
    <s v="PAPELERIA, UTILES DE ESCRITORIO Y OFICINA"/>
    <s v="TONER  HP 305A (CE412A) AMARILLO  LA FT-ARES"/>
    <n v="44103103"/>
    <n v="0"/>
    <n v="2"/>
    <n v="1"/>
    <n v="2"/>
    <n v="535000"/>
    <s v="UNIDAD"/>
    <s v="NO SOLICITADAS"/>
  </r>
  <r>
    <x v="14"/>
    <x v="29"/>
    <n v="10"/>
    <s v="PAPELERIA, UTILES DE ESCRITORIO Y OFICINA"/>
    <s v="TONER  HP 305A (CE410A) NEGRO  LA FT-ARES"/>
    <n v="44103103"/>
    <n v="0"/>
    <n v="2"/>
    <n v="1"/>
    <n v="2"/>
    <n v="535000"/>
    <s v="UNIDAD"/>
    <s v="NO SOLICITADAS"/>
  </r>
  <r>
    <x v="14"/>
    <x v="29"/>
    <n v="10"/>
    <s v="PAPELERIA, UTILES DE ESCRITORIO Y OFICINA"/>
    <s v="TONER  HP 305A (CE411A) CYAN  LA FT-ARES"/>
    <n v="44103103"/>
    <n v="0"/>
    <n v="2"/>
    <n v="1"/>
    <n v="2"/>
    <n v="535000"/>
    <s v="UNIDAD"/>
    <s v="NO SOLICITADAS"/>
  </r>
  <r>
    <x v="14"/>
    <x v="29"/>
    <n v="10"/>
    <s v="PAPELERIA, UTILES DE ESCRITORIO Y OFICINA"/>
    <s v="TONER IMPRESORA  LEXMARK T654DN"/>
    <n v="44103104"/>
    <n v="0"/>
    <n v="2"/>
    <n v="1"/>
    <n v="2"/>
    <n v="2998400"/>
    <s v="UNIDAD"/>
    <s v="NO SOLICITADAS"/>
  </r>
  <r>
    <x v="14"/>
    <x v="30"/>
    <n v="10"/>
    <s v="PRODUCTOS DE ASEO Y LIMPIEZA"/>
    <s v="ACIDO MURIATICO"/>
    <n v="47131831"/>
    <n v="0"/>
    <n v="0"/>
    <n v="0"/>
    <n v="4"/>
    <n v="66908"/>
    <s v="UNIDAD"/>
    <s v="NO SOLICITADAS"/>
  </r>
  <r>
    <x v="14"/>
    <x v="30"/>
    <n v="10"/>
    <s v="PRODUCTOS DE ASEO Y LIMPIEZA"/>
    <s v="AMBIENTADOR EN SPRAY"/>
    <n v="47131706"/>
    <n v="0"/>
    <n v="0"/>
    <n v="0"/>
    <n v="24"/>
    <n v="258072"/>
    <s v="UNIDAD"/>
    <s v="NO SOLICITADAS"/>
  </r>
  <r>
    <x v="14"/>
    <x v="30"/>
    <n v="10"/>
    <s v="PRODUCTOS DE ASEO Y LIMPIEZA"/>
    <s v="BALDE PLASTICO 12 LTS"/>
    <n v="47121804"/>
    <n v="0"/>
    <n v="0"/>
    <n v="0"/>
    <n v="2"/>
    <n v="15292"/>
    <s v="UNIDAD"/>
    <s v="NO SOLICITADAS"/>
  </r>
  <r>
    <x v="14"/>
    <x v="30"/>
    <n v="10"/>
    <s v="PRODUCTOS DE ASEO Y LIMPIEZA"/>
    <s v="BALLETILLA BLANCA"/>
    <n v="47131600"/>
    <n v="0"/>
    <n v="0"/>
    <n v="0"/>
    <n v="5"/>
    <n v="29270"/>
    <s v="UNIDAD"/>
    <s v="NO SOLICITADAS"/>
  </r>
  <r>
    <x v="14"/>
    <x v="30"/>
    <n v="10"/>
    <s v="PRODUCTOS DE ASEO Y LIMPIEZA"/>
    <s v="BLANQUEADOR  "/>
    <n v="47131807"/>
    <n v="0"/>
    <n v="0"/>
    <n v="0"/>
    <n v="11"/>
    <n v="1301135"/>
    <s v="UNIDAD"/>
    <s v="NO SOLICITADAS"/>
  </r>
  <r>
    <x v="14"/>
    <x v="30"/>
    <n v="10"/>
    <s v="PRODUCTOS DE ASEO Y LIMPIEZA"/>
    <s v="BOLSA PARA DESECHOS HOSPITALARIOS ROJA"/>
    <n v="56121014"/>
    <n v="0"/>
    <n v="0"/>
    <n v="0"/>
    <n v="350"/>
    <n v="397250"/>
    <s v="UNIDAD"/>
    <s v="NO SOLICITADAS"/>
  </r>
  <r>
    <x v="14"/>
    <x v="30"/>
    <n v="10"/>
    <s v="PRODUCTOS DE ASEO Y LIMPIEZA"/>
    <s v="BOLSA PARA RECICLAJE"/>
    <n v="47121701"/>
    <n v="0"/>
    <n v="0"/>
    <n v="0"/>
    <n v="300"/>
    <n v="322500"/>
    <s v="UNIDAD"/>
    <s v="NO SOLICITADAS"/>
  </r>
  <r>
    <x v="14"/>
    <x v="30"/>
    <n v="10"/>
    <s v="PRODUCTOS DE ASEO Y LIMPIEZA"/>
    <s v="CEPILLO PARA LAVAR PISOS"/>
    <n v="47131605"/>
    <n v="0"/>
    <n v="0"/>
    <n v="0"/>
    <n v="4"/>
    <n v="18160"/>
    <s v="UNIDAD"/>
    <s v="NO SOLICITADAS"/>
  </r>
  <r>
    <x v="14"/>
    <x v="30"/>
    <n v="10"/>
    <s v="PRODUCTOS DE ASEO Y LIMPIEZA"/>
    <s v="CEPILLO PARA SANITARIO"/>
    <n v="47131608"/>
    <n v="0"/>
    <n v="0"/>
    <n v="0"/>
    <n v="4"/>
    <n v="12900"/>
    <s v="UNIDAD"/>
    <s v="NO SOLICITADAS"/>
  </r>
  <r>
    <x v="14"/>
    <x v="30"/>
    <n v="10"/>
    <s v="PRODUCTOS DE ASEO Y LIMPIEZA"/>
    <s v="CREMA LAVAPLATOS"/>
    <n v="47131810"/>
    <n v="0"/>
    <n v="0"/>
    <n v="0"/>
    <n v="1"/>
    <n v="4420"/>
    <s v="UNIDAD"/>
    <s v="NO SOLICITADAS"/>
  </r>
  <r>
    <x v="14"/>
    <x v="30"/>
    <n v="10"/>
    <s v="PRODUCTOS DE ASEO Y LIMPIEZA"/>
    <s v="DESTAPA CAÑERIAS POR 3800 ML"/>
    <n v="47131600"/>
    <n v="0"/>
    <n v="0"/>
    <n v="0"/>
    <n v="3"/>
    <n v="53766"/>
    <s v="UNIDAD"/>
    <s v="NO SOLICITADAS"/>
  </r>
  <r>
    <x v="14"/>
    <x v="30"/>
    <n v="10"/>
    <s v="PRODUCTOS DE ASEO Y LIMPIEZA"/>
    <s v="DETERGENTE EN POLVO"/>
    <n v="47131800"/>
    <n v="0"/>
    <n v="0"/>
    <n v="0"/>
    <n v="50"/>
    <n v="221000"/>
    <s v="UNIDAD"/>
    <s v="NO SOLICITADAS"/>
  </r>
  <r>
    <x v="14"/>
    <x v="30"/>
    <n v="10"/>
    <s v="PRODUCTOS DE ASEO Y LIMPIEZA"/>
    <s v="ESCOBA DE CERDA DURA"/>
    <n v="47131604"/>
    <n v="0"/>
    <n v="0"/>
    <n v="0"/>
    <n v="6"/>
    <n v="30822"/>
    <s v="UNIDAD"/>
    <s v="NO SOLICITADAS"/>
  </r>
  <r>
    <x v="14"/>
    <x v="30"/>
    <n v="10"/>
    <s v="PRODUCTOS DE ASEO Y LIMPIEZA"/>
    <s v="ESCOBA DE CERDA SUAVE"/>
    <n v="47131604"/>
    <n v="0"/>
    <n v="0"/>
    <n v="0"/>
    <n v="6"/>
    <n v="30822"/>
    <s v="UNIDAD"/>
    <s v="NO SOLICITADAS"/>
  </r>
  <r>
    <x v="14"/>
    <x v="30"/>
    <n v="10"/>
    <s v="PRODUCTOS DE ASEO Y LIMPIEZA"/>
    <s v="ESPONJA"/>
    <n v="47131603"/>
    <n v="0"/>
    <n v="0"/>
    <n v="0"/>
    <n v="6"/>
    <n v="12186"/>
    <s v="UNIDAD"/>
    <s v="NO SOLICITADAS"/>
  </r>
  <r>
    <x v="14"/>
    <x v="30"/>
    <n v="10"/>
    <s v="PRODUCTOS DE ASEO Y LIMPIEZA"/>
    <s v="GUANTES CAL 25 "/>
    <n v="46181541"/>
    <n v="0"/>
    <n v="0"/>
    <n v="0"/>
    <n v="10"/>
    <n v="38230"/>
    <s v="UNIDAD"/>
    <s v="NO SOLICITADAS"/>
  </r>
  <r>
    <x v="14"/>
    <x v="30"/>
    <n v="10"/>
    <s v="PRODUCTOS DE ASEO Y LIMPIEZA"/>
    <s v="INSECTICIDA EN AEROSOL"/>
    <n v="10191509"/>
    <n v="0"/>
    <n v="0"/>
    <n v="0"/>
    <n v="12"/>
    <n v="160680"/>
    <s v="UNIDAD"/>
    <s v="NO SOLICITADAS"/>
  </r>
  <r>
    <x v="14"/>
    <x v="30"/>
    <n v="10"/>
    <s v="PRODUCTOS DE ASEO Y LIMPIEZA"/>
    <s v="JABON DE MANOS LIQUIDO"/>
    <n v="53131608"/>
    <n v="0"/>
    <n v="0"/>
    <n v="0"/>
    <n v="28"/>
    <n v="502768"/>
    <s v="UNIDAD"/>
    <s v="NO SOLICITADAS"/>
  </r>
  <r>
    <x v="14"/>
    <x v="30"/>
    <n v="10"/>
    <s v="PRODUCTOS DE ASEO Y LIMPIEZA"/>
    <s v="JABON DESENGRASANTE INDUSTRIAL LIQUIDO CON DOSIFICADOR X 1000 CC"/>
    <n v="47131821"/>
    <n v="0"/>
    <n v="0"/>
    <n v="0"/>
    <n v="2"/>
    <n v="38232"/>
    <s v="UNIDAD"/>
    <s v="NO SOLICITADAS"/>
  </r>
  <r>
    <x v="14"/>
    <x v="30"/>
    <n v="10"/>
    <s v="PRODUCTOS DE ASEO Y LIMPIEZA"/>
    <s v="LIMPIA VIDRIO LIQUIDO CON PISTOLA"/>
    <n v="47131824"/>
    <n v="0"/>
    <n v="0"/>
    <n v="0"/>
    <n v="6"/>
    <n v="27954"/>
    <s v="UNIDAD"/>
    <s v="NO SOLICITADAS"/>
  </r>
  <r>
    <x v="14"/>
    <x v="30"/>
    <n v="10"/>
    <s v="PRODUCTOS DE ASEO Y LIMPIEZA"/>
    <s v="LIMPIADOR PARA PISOS"/>
    <n v="47131801"/>
    <n v="0"/>
    <n v="0"/>
    <n v="0"/>
    <n v="6"/>
    <n v="93192"/>
    <s v="UNIDAD"/>
    <s v="NO SOLICITADAS"/>
  </r>
  <r>
    <x v="14"/>
    <x v="30"/>
    <n v="10"/>
    <s v="PRODUCTOS DE ASEO Y LIMPIEZA"/>
    <s v="PAÑO ABSORBENTE DE TELA"/>
    <n v="47131500"/>
    <n v="0"/>
    <n v="0"/>
    <n v="0"/>
    <n v="10"/>
    <n v="41810"/>
    <s v="UNIDAD"/>
    <s v="NO SOLICITADAS"/>
  </r>
  <r>
    <x v="14"/>
    <x v="30"/>
    <n v="10"/>
    <s v="PRODUCTOS DE ASEO Y LIMPIEZA"/>
    <s v="PAPEL HIGIENICO DOBLE HOJA X 24"/>
    <n v="14111704"/>
    <n v="0"/>
    <n v="0"/>
    <n v="0"/>
    <n v="12"/>
    <n v="361920"/>
    <s v="UNIDAD"/>
    <s v="NO SOLICITADAS"/>
  </r>
  <r>
    <x v="14"/>
    <x v="30"/>
    <n v="10"/>
    <s v="PRODUCTOS DE ASEO Y LIMPIEZA"/>
    <s v="PAPELERA PLASTICA 20LT"/>
    <n v="24101510"/>
    <n v="0"/>
    <n v="0"/>
    <n v="0"/>
    <n v="4"/>
    <n v="129920"/>
    <s v="UNIDAD"/>
    <s v="NO SOLICITADAS"/>
  </r>
  <r>
    <x v="14"/>
    <x v="30"/>
    <n v="10"/>
    <s v="PRODUCTOS DE ASEO Y LIMPIEZA"/>
    <s v="PAÑOS DESECHABLES INDUSTRIAL X80 (WYPALL)"/>
    <n v="47131500"/>
    <n v="0"/>
    <n v="0"/>
    <n v="0"/>
    <n v="15"/>
    <n v="1044000"/>
    <s v="UNIDAD"/>
    <s v="NO SOLICITADAS"/>
  </r>
  <r>
    <x v="14"/>
    <x v="30"/>
    <n v="10"/>
    <s v="PRODUCTOS DE ASEO Y LIMPIEZA"/>
    <s v="RECOGEDOR DE BASURA PLASTICO"/>
    <n v="47131601"/>
    <n v="0"/>
    <n v="0"/>
    <n v="0"/>
    <n v="6"/>
    <n v="27840"/>
    <s v="UNIDAD"/>
    <s v="NO SOLICITADAS"/>
  </r>
  <r>
    <x v="14"/>
    <x v="30"/>
    <n v="10"/>
    <s v="PRODUCTOS DE ASEO Y LIMPIEZA"/>
    <s v="TRAPERO DE MANGO EN MADERA"/>
    <n v="47131618"/>
    <n v="0"/>
    <n v="0"/>
    <n v="0"/>
    <n v="8"/>
    <n v="90944"/>
    <s v="UNIDAD"/>
    <s v="NO SOLICITADAS"/>
  </r>
  <r>
    <x v="14"/>
    <x v="30"/>
    <n v="10"/>
    <s v="PRODUCTOS DE ASEO Y LIMPIEZA"/>
    <s v="ACIDO MURIATICO"/>
    <n v="47131831"/>
    <n v="0"/>
    <n v="3"/>
    <n v="2"/>
    <n v="25"/>
    <n v="360925"/>
    <s v="GALON"/>
    <s v="NO SOLICITADAS"/>
  </r>
  <r>
    <x v="14"/>
    <x v="30"/>
    <n v="10"/>
    <s v="PRODUCTOS DE ASEO Y LIMPIEZA"/>
    <s v="AMBIENTADOR EN SPRAY"/>
    <n v="47131706"/>
    <n v="0"/>
    <n v="3"/>
    <n v="2"/>
    <n v="10"/>
    <n v="118930"/>
    <s v="UNIDAD"/>
    <s v="NO SOLICITADAS"/>
  </r>
  <r>
    <x v="14"/>
    <x v="30"/>
    <n v="10"/>
    <s v="PRODUCTOS DE ASEO Y LIMPIEZA"/>
    <s v="AMBIENTADOR EN SPRAY PARA VEHICULO"/>
    <n v="47131706"/>
    <n v="0"/>
    <n v="3"/>
    <n v="2"/>
    <n v="3"/>
    <n v="59148"/>
    <s v="UNIDAD"/>
    <s v="NO SOLICITADAS"/>
  </r>
  <r>
    <x v="14"/>
    <x v="30"/>
    <n v="10"/>
    <s v="PRODUCTOS DE ASEO Y LIMPIEZA"/>
    <s v="BALDE PLASTICO"/>
    <n v="47121804"/>
    <n v="0"/>
    <n v="3"/>
    <n v="2"/>
    <n v="10"/>
    <n v="68500"/>
    <s v="UNIDAD"/>
    <s v="NO SOLICITADAS"/>
  </r>
  <r>
    <x v="14"/>
    <x v="30"/>
    <n v="10"/>
    <s v="PRODUCTOS DE ASEO Y LIMPIEZA"/>
    <s v="BAYETILLA BLANCA"/>
    <n v="47131500"/>
    <n v="0"/>
    <n v="3"/>
    <n v="2"/>
    <n v="30"/>
    <n v="169890"/>
    <s v="UNIDAD"/>
    <s v="NO SOLICITADAS"/>
  </r>
  <r>
    <x v="14"/>
    <x v="30"/>
    <n v="10"/>
    <s v="PRODUCTOS DE ASEO Y LIMPIEZA"/>
    <s v="BAYETILLA ROJA"/>
    <n v="47131500"/>
    <n v="0"/>
    <n v="3"/>
    <n v="2"/>
    <n v="10"/>
    <n v="56630"/>
    <s v="UNIDAD"/>
    <s v="NO SOLICITADAS"/>
  </r>
  <r>
    <x v="14"/>
    <x v="30"/>
    <n v="10"/>
    <s v="PRODUCTOS DE ASEO Y LIMPIEZA"/>
    <s v="BLANQUEADOR  "/>
    <n v="47131807"/>
    <n v="0"/>
    <n v="3"/>
    <n v="2"/>
    <n v="80"/>
    <n v="953360"/>
    <s v="GALON"/>
    <s v="NO SOLICITADAS"/>
  </r>
  <r>
    <x v="14"/>
    <x v="30"/>
    <n v="10"/>
    <s v="PRODUCTOS DE ASEO Y LIMPIEZA"/>
    <s v="BOLSA POLIETILENO 80 X 100 CALIBRE 1,8 NEGRA"/>
    <n v="47121701"/>
    <n v="0"/>
    <n v="3"/>
    <n v="2"/>
    <n v="100"/>
    <n v="67300"/>
    <s v="UNIDAD"/>
    <s v="NO SOLICITADAS"/>
  </r>
  <r>
    <x v="14"/>
    <x v="30"/>
    <n v="10"/>
    <s v="PRODUCTOS DE ASEO Y LIMPIEZA"/>
    <s v="CEPILLO CARRETERO"/>
    <n v="47131604"/>
    <n v="0"/>
    <n v="3"/>
    <n v="2"/>
    <n v="15"/>
    <n v="56445"/>
    <s v="UNIDAD"/>
    <s v="NO SOLICITADAS"/>
  </r>
  <r>
    <x v="14"/>
    <x v="30"/>
    <n v="10"/>
    <s v="PRODUCTOS DE ASEO Y LIMPIEZA"/>
    <s v="CEPILLO DE LAVAR"/>
    <n v="47131605"/>
    <n v="0"/>
    <n v="3"/>
    <n v="2"/>
    <n v="10"/>
    <n v="37100"/>
    <s v="UNIDAD"/>
    <s v="NO SOLICITADAS"/>
  </r>
  <r>
    <x v="14"/>
    <x v="30"/>
    <n v="10"/>
    <s v="PRODUCTOS DE ASEO Y LIMPIEZA"/>
    <s v="CEPILLO PARA LAVAR PISOS"/>
    <n v="47131605"/>
    <n v="0"/>
    <n v="3"/>
    <n v="2"/>
    <n v="20"/>
    <n v="94420"/>
    <s v="UNIDAD"/>
    <s v="NO SOLICITADAS"/>
  </r>
  <r>
    <x v="14"/>
    <x v="30"/>
    <n v="10"/>
    <s v="PRODUCTOS DE ASEO Y LIMPIEZA"/>
    <s v="CEPILLO PARA SANITARIO"/>
    <n v="47131605"/>
    <n v="0"/>
    <n v="3"/>
    <n v="2"/>
    <n v="15"/>
    <n v="52725"/>
    <s v="UNIDAD"/>
    <s v="NO SOLICITADAS"/>
  </r>
  <r>
    <x v="14"/>
    <x v="30"/>
    <n v="10"/>
    <s v="PRODUCTOS DE ASEO Y LIMPIEZA"/>
    <s v="CHAMPU DESENGRASANTE PARA VEHICULO"/>
    <n v="53131628"/>
    <n v="0"/>
    <n v="3"/>
    <n v="2"/>
    <n v="3"/>
    <n v="79182"/>
    <s v="UNIDAD"/>
    <s v="NO SOLICITADAS"/>
  </r>
  <r>
    <x v="14"/>
    <x v="30"/>
    <n v="10"/>
    <s v="PRODUCTOS DE ASEO Y LIMPIEZA"/>
    <s v="CHUPA PARA BAÑO"/>
    <n v="53131628"/>
    <n v="0"/>
    <n v="3"/>
    <n v="2"/>
    <n v="5"/>
    <n v="41975"/>
    <s v="UNIDAD"/>
    <s v="NO SOLICITADAS"/>
  </r>
  <r>
    <x v="14"/>
    <x v="30"/>
    <n v="10"/>
    <s v="PRODUCTOS DE ASEO Y LIMPIEZA"/>
    <s v="CREMA LAVAPLATOS"/>
    <n v="47131810"/>
    <n v="0"/>
    <n v="3"/>
    <n v="2"/>
    <n v="5"/>
    <n v="20650"/>
    <s v="UNIDAD"/>
    <s v="NO SOLICITADAS"/>
  </r>
  <r>
    <x v="14"/>
    <x v="30"/>
    <n v="10"/>
    <s v="PRODUCTOS DE ASEO Y LIMPIEZA"/>
    <s v="CREOLINA"/>
    <n v="47101605"/>
    <n v="0"/>
    <n v="3"/>
    <n v="2"/>
    <n v="60"/>
    <n v="993420"/>
    <s v="GALON"/>
    <s v="NO SOLICITADAS"/>
  </r>
  <r>
    <x v="14"/>
    <x v="30"/>
    <n v="10"/>
    <s v="PRODUCTOS DE ASEO Y LIMPIEZA"/>
    <s v="DETERGENTE EN POLVO"/>
    <n v="42281704"/>
    <n v="0"/>
    <n v="3"/>
    <n v="2"/>
    <n v="400"/>
    <n v="2182000"/>
    <s v="KILOGRAMO"/>
    <s v="NO SOLICITADAS"/>
  </r>
  <r>
    <x v="14"/>
    <x v="30"/>
    <n v="10"/>
    <s v="PRODUCTOS DE ASEO Y LIMPIEZA"/>
    <s v="ESCOBA DE CERDA DURA"/>
    <n v="47131604"/>
    <n v="0"/>
    <n v="3"/>
    <n v="2"/>
    <n v="10"/>
    <n v="44990"/>
    <s v="UNIDAD"/>
    <s v="NO SOLICITADAS"/>
  </r>
  <r>
    <x v="14"/>
    <x v="30"/>
    <n v="10"/>
    <s v="PRODUCTOS DE ASEO Y LIMPIEZA"/>
    <s v="ESCOBA DE CERDA SUAVE"/>
    <n v="47131604"/>
    <n v="0"/>
    <n v="3"/>
    <n v="2"/>
    <n v="40"/>
    <n v="179960"/>
    <s v="UNIDAD"/>
    <s v="NO SOLICITADAS"/>
  </r>
  <r>
    <x v="14"/>
    <x v="30"/>
    <n v="10"/>
    <s v="PRODUCTOS DE ASEO Y LIMPIEZA"/>
    <s v="ESPONJA"/>
    <n v="47131603"/>
    <n v="0"/>
    <n v="3"/>
    <n v="2"/>
    <n v="15"/>
    <n v="13515"/>
    <s v="UNIDAD"/>
    <s v="NO SOLICITADAS"/>
  </r>
  <r>
    <x v="14"/>
    <x v="30"/>
    <n v="10"/>
    <s v="PRODUCTOS DE ASEO Y LIMPIEZA"/>
    <s v="DESINFECTANTE PARA PISO"/>
    <n v="47131801"/>
    <n v="0"/>
    <n v="3"/>
    <n v="2"/>
    <n v="60"/>
    <n v="928560"/>
    <s v="GALON"/>
    <s v="NO SOLICITADAS"/>
  </r>
  <r>
    <x v="14"/>
    <x v="30"/>
    <n v="10"/>
    <s v="PRODUCTOS DE ASEO Y LIMPIEZA"/>
    <s v="GUANTES CAL 25 "/>
    <n v="46181541"/>
    <n v="0"/>
    <n v="3"/>
    <n v="2"/>
    <n v="15"/>
    <n v="69255"/>
    <s v="UNIDAD"/>
    <s v="NO SOLICITADAS"/>
  </r>
  <r>
    <x v="14"/>
    <x v="30"/>
    <n v="10"/>
    <s v="PRODUCTOS DE ASEO Y LIMPIEZA"/>
    <s v="INSECTICIDA EN AEROSOL"/>
    <n v="10191509"/>
    <n v="0"/>
    <n v="3"/>
    <n v="2"/>
    <n v="10"/>
    <n v="150630"/>
    <s v="UNIDAD"/>
    <s v="NO SOLICITADAS"/>
  </r>
  <r>
    <x v="14"/>
    <x v="30"/>
    <n v="10"/>
    <s v="PRODUCTOS DE ASEO Y LIMPIEZA"/>
    <s v="JABON DE MANOS LIQUIDO"/>
    <n v="53131608"/>
    <n v="0"/>
    <n v="3"/>
    <n v="2"/>
    <n v="3"/>
    <n v="45951"/>
    <s v="UNIDAD"/>
    <s v="NO SOLICITADAS"/>
  </r>
  <r>
    <x v="14"/>
    <x v="30"/>
    <n v="10"/>
    <s v="PRODUCTOS DE ASEO Y LIMPIEZA"/>
    <s v="LIMPIA TELARAÑA"/>
    <n v="47131600"/>
    <n v="0"/>
    <n v="3"/>
    <n v="2"/>
    <n v="3"/>
    <n v="86433"/>
    <s v="UNIDAD"/>
    <s v="NO SOLICITADAS"/>
  </r>
  <r>
    <x v="14"/>
    <x v="30"/>
    <n v="10"/>
    <s v="PRODUCTOS DE ASEO Y LIMPIEZA"/>
    <s v="LIMPIA VIDRIO LIQUIDO CON PISTOLA"/>
    <n v="47131824"/>
    <n v="0"/>
    <n v="3"/>
    <n v="2"/>
    <n v="15"/>
    <n v="75720"/>
    <s v="UNIDAD"/>
    <s v="NO SOLICITADAS"/>
  </r>
  <r>
    <x v="14"/>
    <x v="30"/>
    <n v="10"/>
    <s v="PRODUCTOS DE ASEO Y LIMPIEZA"/>
    <s v="LIMPIADOR PARA PISOS"/>
    <n v="47131801"/>
    <n v="0"/>
    <n v="3"/>
    <n v="2"/>
    <n v="45"/>
    <n v="633915"/>
    <s v="UNIDAD"/>
    <s v="NO SOLICITADAS"/>
  </r>
  <r>
    <x v="14"/>
    <x v="30"/>
    <n v="10"/>
    <s v="PRODUCTOS DE ASEO Y LIMPIEZA"/>
    <s v="PAPEL HIGIENICO DOBLE HOJA X 24"/>
    <n v="14111704"/>
    <n v="0"/>
    <n v="3"/>
    <n v="2"/>
    <n v="30"/>
    <n v="1115550"/>
    <s v="UNIDAD"/>
    <s v="NO SOLICITADAS"/>
  </r>
  <r>
    <x v="14"/>
    <x v="30"/>
    <n v="10"/>
    <s v="PRODUCTOS DE ASEO Y LIMPIEZA"/>
    <s v="PAPELERA PLASTICA"/>
    <n v="24101510"/>
    <n v="0"/>
    <n v="3"/>
    <n v="2"/>
    <n v="5"/>
    <n v="112360"/>
    <s v="UNIDAD"/>
    <s v="NO SOLICITADAS"/>
  </r>
  <r>
    <x v="14"/>
    <x v="30"/>
    <n v="10"/>
    <s v="PRODUCTOS DE ASEO Y LIMPIEZA"/>
    <s v="PLASTICO VINIPEL "/>
    <n v="48102109"/>
    <n v="0"/>
    <n v="3"/>
    <n v="2"/>
    <n v="10"/>
    <n v="159000"/>
    <s v="UNIDAD"/>
    <s v="NO SOLICITADAS"/>
  </r>
  <r>
    <x v="14"/>
    <x v="30"/>
    <n v="10"/>
    <s v="PRODUCTOS DE ASEO Y LIMPIEZA"/>
    <s v="RASTRILLOS METALICOS"/>
    <n v="27112003"/>
    <n v="0"/>
    <n v="3"/>
    <n v="2"/>
    <n v="40"/>
    <n v="402800"/>
    <s v="UNIDAD"/>
    <s v="NO SOLICITADAS"/>
  </r>
  <r>
    <x v="14"/>
    <x v="30"/>
    <n v="10"/>
    <s v="PRODUCTOS DE ASEO Y LIMPIEZA"/>
    <s v="RECOGEDOR DE BASURA PLASTICO"/>
    <n v="47131611"/>
    <n v="0"/>
    <n v="3"/>
    <n v="2"/>
    <n v="10"/>
    <n v="43140"/>
    <s v="UNIDAD"/>
    <s v="NO SOLICITADAS"/>
  </r>
  <r>
    <x v="14"/>
    <x v="30"/>
    <n v="10"/>
    <s v="PRODUCTOS DE ASEO Y LIMPIEZA"/>
    <s v="TOALLA DE MANOS DESECHABLE"/>
    <n v="47131502"/>
    <n v="0"/>
    <n v="3"/>
    <n v="2"/>
    <n v="10"/>
    <n v="69430"/>
    <s v="UNIDAD"/>
    <s v="NO SOLICITADAS"/>
  </r>
  <r>
    <x v="14"/>
    <x v="30"/>
    <n v="10"/>
    <s v="PRODUCTOS DE ASEO Y LIMPIEZA"/>
    <s v="TRAPERO DE MANGO EN MADERA"/>
    <n v="47131618"/>
    <n v="0"/>
    <n v="3"/>
    <n v="2"/>
    <n v="50"/>
    <n v="553000"/>
    <s v="UNIDAD"/>
    <s v="NO SOLICITADAS"/>
  </r>
  <r>
    <x v="14"/>
    <x v="30"/>
    <n v="10"/>
    <s v="PRODUCTOS DE ASEO Y LIMPIEZA"/>
    <s v="TRAPO COCIDO"/>
    <n v="47131501"/>
    <n v="0"/>
    <n v="3"/>
    <n v="2"/>
    <n v="40"/>
    <n v="63600"/>
    <s v="UNIDAD"/>
    <s v="NO SOLICITADAS"/>
  </r>
  <r>
    <x v="14"/>
    <x v="30"/>
    <n v="10"/>
    <s v="PRODUCTOS DE ASEO Y LIMPIEZA"/>
    <s v="GEL DESENGRASANTE Y LIMPIADOR DE MANOS PARA TRABAJO PESADO- HEAVY DUTY GREEN POWER"/>
    <n v="53131627"/>
    <s v="Selección abreviada menor cuantía"/>
    <n v="2"/>
    <n v="8"/>
    <n v="4"/>
    <n v="600000"/>
    <s v="GALON"/>
    <s v="NO SOLICITADAS"/>
  </r>
  <r>
    <x v="14"/>
    <x v="30"/>
    <n v="10"/>
    <s v="PRODUCTOS DE ASEO Y LIMPIEZA"/>
    <s v="DESENGRASANTE Y LIMPIADOR GREEN POWER BIODEGRADABLE"/>
    <n v="47131821"/>
    <s v="Selección abreviada menor cuantía"/>
    <n v="2"/>
    <n v="8"/>
    <n v="6"/>
    <n v="145200"/>
    <s v="GALON"/>
    <s v="NO SOLICITADAS"/>
  </r>
  <r>
    <x v="14"/>
    <x v="30"/>
    <n v="10"/>
    <s v="PRODUCTOS DE ASEO Y LIMPIEZA"/>
    <s v="JABON PARA LAVADO AERONAVES  CANECAS DE 55 GL      P/N MIL-PRF-85570 TIPO II  "/>
    <n v="15121517"/>
    <s v="Licitación pública"/>
    <n v="2"/>
    <n v="4"/>
    <n v="4"/>
    <n v="18088000"/>
    <s v="UNIDAD"/>
    <s v="NO SOLICITADAS"/>
  </r>
  <r>
    <x v="14"/>
    <x v="30"/>
    <n v="10"/>
    <s v="PRODUCTOS DE ASEO Y LIMPIEZA"/>
    <s v="PAÑOS DESECHABLES INDUSTRIAL X80 (WYPALL)"/>
    <n v="53131624"/>
    <s v="Licitación pública"/>
    <n v="2"/>
    <n v="4"/>
    <n v="10"/>
    <n v="416500"/>
    <s v="UNIDAD"/>
    <s v="NO SOLICITADAS"/>
  </r>
  <r>
    <x v="14"/>
    <x v="30"/>
    <n v="10"/>
    <s v="PRODUCTOS DE ASEO Y LIMPIEZA"/>
    <s v="GUANTES DE NITRILO  X CAJA"/>
    <n v="42132205"/>
    <s v="Licitación pública"/>
    <n v="2"/>
    <n v="4"/>
    <n v="15"/>
    <n v="856800"/>
    <s v="UNIDAD"/>
    <s v="NO SOLICITADAS"/>
  </r>
  <r>
    <x v="14"/>
    <x v="30"/>
    <n v="10"/>
    <s v="PRODUCTOS DE ASEO Y LIMPIEZA"/>
    <s v="B &amp; B  CANECA X 5 GALONES"/>
    <n v="15121517"/>
    <s v="Licitación pública"/>
    <n v="2"/>
    <n v="4"/>
    <n v="3"/>
    <n v="241149"/>
    <s v="UNIDAD"/>
    <s v="NO SOLICITADAS"/>
  </r>
  <r>
    <x v="14"/>
    <x v="30"/>
    <n v="10"/>
    <s v="PRODUCTOS DE ASEO Y LIMPIEZA"/>
    <s v="LIMPIA CARLINGAS PRIST"/>
    <n v="47131825"/>
    <s v="Licitación pública"/>
    <n v="2"/>
    <n v="4"/>
    <n v="3"/>
    <n v="71400"/>
    <s v="UNIDAD"/>
    <s v="NO SOLICITADAS"/>
  </r>
  <r>
    <x v="14"/>
    <x v="31"/>
    <n v="10"/>
    <s v="REPUESTOS"/>
    <s v="UNIDAD CONDENSADORA 18000BTU 220V  R 22 SEER "/>
    <n v="40101709"/>
    <n v="0"/>
    <n v="0"/>
    <n v="0"/>
    <n v="4"/>
    <n v="2320000"/>
    <s v="UNIDAD"/>
    <s v="NO SOLICITADAS"/>
  </r>
  <r>
    <x v="14"/>
    <x v="31"/>
    <n v="10"/>
    <s v="REPUESTOS"/>
    <s v="UNIDAD CONDENSADORA PARA ENFRIADORES DE 110V 1HP REFRIGERANTE 134A. 1TR "/>
    <n v="40101709"/>
    <n v="0"/>
    <n v="0"/>
    <n v="0"/>
    <n v="2"/>
    <n v="600000"/>
    <s v="UNIDAD"/>
    <s v="NO SOLICITADAS"/>
  </r>
  <r>
    <x v="14"/>
    <x v="31"/>
    <n v="10"/>
    <s v="REPUESTOS"/>
    <s v="MANOMETROS PARA REFRIGERACION  GAS R 410A BAJA:O-500 PSI MAX.- ALTA 0-800 PSI MAX."/>
    <n v="41103311"/>
    <n v="0"/>
    <n v="0"/>
    <n v="0"/>
    <n v="1"/>
    <n v="230000"/>
    <s v="UNIDAD"/>
    <s v="NO SOLICITADAS"/>
  </r>
  <r>
    <x v="14"/>
    <x v="31"/>
    <n v="10"/>
    <s v="REPUESTOS"/>
    <s v="ANTORCHA DISEÑADA PARA GAS MAP-PRO CON REGULADOR DE LLAMAS"/>
    <n v="12131604"/>
    <n v="0"/>
    <n v="0"/>
    <n v="0"/>
    <n v="1"/>
    <n v="180000"/>
    <s v="UNIDAD"/>
    <s v="NO SOLICITADAS"/>
  </r>
  <r>
    <x v="14"/>
    <x v="31"/>
    <n v="10"/>
    <s v="REPUESTOS"/>
    <s v="RODAMIENTOS MOTORES VENTILADORES REFERENCIA: 6201Z MEDIDAS 32MM-12MM"/>
    <n v="31171500"/>
    <n v="0"/>
    <n v="0"/>
    <n v="0"/>
    <n v="20"/>
    <n v="180000"/>
    <s v="UNIDAD"/>
    <s v="NO SOLICITADAS"/>
  </r>
  <r>
    <x v="14"/>
    <x v="31"/>
    <n v="10"/>
    <s v="REPUESTOS"/>
    <s v="MOTOR VENTILADOR  REFERENCIA: 18-30/1268, 16-14, 110V-60HZ,1/4HP,1AMP"/>
    <n v="26101105"/>
    <n v="0"/>
    <n v="0"/>
    <n v="0"/>
    <n v="4"/>
    <n v="480000"/>
    <s v="UNIDAD"/>
    <s v="NO SOLICITADAS"/>
  </r>
  <r>
    <x v="14"/>
    <x v="31"/>
    <n v="10"/>
    <s v="REPUESTOS"/>
    <s v="RELES DE PARTIDA PARA COMPRESORES 110 V"/>
    <n v="39121500"/>
    <n v="0"/>
    <n v="0"/>
    <n v="0"/>
    <n v="6"/>
    <n v="72000"/>
    <s v="UNIDAD"/>
    <s v="NO SOLICITADAS"/>
  </r>
  <r>
    <x v="14"/>
    <x v="31"/>
    <n v="10"/>
    <s v="REPUESTOS"/>
    <s v="TUBO FLORECENTE BLANCO T8 17WTS"/>
    <n v="39101605"/>
    <n v="0"/>
    <n v="0"/>
    <n v="0"/>
    <n v="20"/>
    <n v="300000"/>
    <s v="UNIDAD"/>
    <s v="NO SOLICITADAS"/>
  </r>
  <r>
    <x v="14"/>
    <x v="31"/>
    <n v="10"/>
    <s v="REPUESTOS"/>
    <s v="TUBO FLORECENTE BLANCO T8 32WTS"/>
    <n v="39101605"/>
    <n v="0"/>
    <n v="0"/>
    <n v="0"/>
    <n v="20"/>
    <n v="420000"/>
    <s v="UNIDAD"/>
    <s v="NO SOLICITADAS"/>
  </r>
  <r>
    <x v="14"/>
    <x v="31"/>
    <n v="10"/>
    <s v="REPUESTOS"/>
    <s v="MOUSE"/>
    <n v="43211708"/>
    <n v="0"/>
    <n v="0"/>
    <n v="0"/>
    <n v="8"/>
    <n v="200000"/>
    <s v="UNIDAD"/>
    <s v="NO SOLICITADAS"/>
  </r>
  <r>
    <x v="14"/>
    <x v="31"/>
    <n v="10"/>
    <s v="REPUESTOS"/>
    <s v="CABEZAL DE CORTE TRIMCUT"/>
    <n v="23153138"/>
    <n v="0"/>
    <n v="0"/>
    <n v="0"/>
    <n v="10"/>
    <n v="588500"/>
    <s v="UNIDAD"/>
    <s v="NO SOLICITADAS"/>
  </r>
  <r>
    <x v="14"/>
    <x v="31"/>
    <n v="10"/>
    <s v="REPUESTOS"/>
    <s v="FILTRO AIRE GUADAÑADORA"/>
    <n v="40161505"/>
    <n v="0"/>
    <n v="0"/>
    <n v="0"/>
    <n v="20"/>
    <n v="130000"/>
    <s v="UNIDAD"/>
    <s v="NO SOLICITADAS"/>
  </r>
  <r>
    <x v="14"/>
    <x v="31"/>
    <n v="10"/>
    <s v="REPUESTOS"/>
    <s v="FILTRO COMBUSTIBLE GUADAÑADORA"/>
    <n v="40161513"/>
    <n v="0"/>
    <n v="0"/>
    <n v="0"/>
    <n v="20"/>
    <n v="130000"/>
    <s v="UNIDAD"/>
    <s v="NO SOLICITADAS"/>
  </r>
  <r>
    <x v="14"/>
    <x v="31"/>
    <n v="10"/>
    <s v="REPUESTOS"/>
    <s v="BUJIA GUADAÑADORA"/>
    <n v="26101732"/>
    <n v="0"/>
    <n v="0"/>
    <n v="0"/>
    <n v="20"/>
    <n v="150000"/>
    <s v="UNIDAD"/>
    <s v="NO SOLICITADAS"/>
  </r>
  <r>
    <x v="14"/>
    <x v="31"/>
    <n v="10"/>
    <s v="REPUESTOS"/>
    <s v="CUCHILLA 2 PUNTAS PARA GUADAÑADORA"/>
    <n v="21101701"/>
    <n v="0"/>
    <n v="0"/>
    <n v="0"/>
    <n v="50"/>
    <n v="267500"/>
    <s v="UNIDAD"/>
    <s v="NO SOLICITADAS"/>
  </r>
  <r>
    <x v="14"/>
    <x v="31"/>
    <n v="10"/>
    <s v="REPUESTOS"/>
    <s v="BROCA DE TUGSTENO 1/4  Y 5/32 PEQUEÑAS"/>
    <n v="27112845"/>
    <n v="0"/>
    <n v="0"/>
    <n v="0"/>
    <n v="10"/>
    <n v="45670"/>
    <s v="UNIDAD"/>
    <s v="NO SOLICITADAS"/>
  </r>
  <r>
    <x v="14"/>
    <x v="31"/>
    <n v="10"/>
    <s v="REPUESTOS"/>
    <s v="JEUEGO BROCA  PARA METAL"/>
    <n v="27112845"/>
    <n v="0"/>
    <n v="0"/>
    <n v="0"/>
    <n v="2"/>
    <n v="131950"/>
    <s v="UNIDAD"/>
    <s v="NO SOLICITADAS"/>
  </r>
  <r>
    <x v="14"/>
    <x v="31"/>
    <n v="10"/>
    <s v="REPUESTOS"/>
    <s v="BROCA DE TUGSTENO 1/2 Y 3/8 MEDIANAS"/>
    <n v="27112845"/>
    <n v="0"/>
    <n v="0"/>
    <n v="0"/>
    <n v="10"/>
    <n v="137030"/>
    <s v="UNIDAD"/>
    <s v="NO SOLICITADAS"/>
  </r>
  <r>
    <x v="14"/>
    <x v="31"/>
    <n v="10"/>
    <s v="REPUESTOS"/>
    <s v="BROCA DE TUGSTENO PASA MURO DE 1/4"/>
    <n v="27112845"/>
    <n v="0"/>
    <n v="0"/>
    <n v="0"/>
    <n v="10"/>
    <n v="253750"/>
    <s v="UNIDAD"/>
    <s v="NO SOLICITADAS"/>
  </r>
  <r>
    <x v="14"/>
    <x v="31"/>
    <n v="10"/>
    <s v="REPUESTOS"/>
    <s v="REPUESTOS AUTOMOTORES"/>
    <n v="20102307"/>
    <n v="0"/>
    <n v="0"/>
    <n v="0"/>
    <n v="1"/>
    <n v="37000000"/>
    <s v="GLOBAL"/>
    <s v="NO SOLICITADAS"/>
  </r>
  <r>
    <x v="14"/>
    <x v="31"/>
    <n v="10"/>
    <s v="REPUESTOS"/>
    <s v="REPUESTOS AUTOMOTORES AMBULANCIA"/>
    <n v="20102307"/>
    <n v="0"/>
    <n v="0"/>
    <n v="0"/>
    <n v="1"/>
    <n v="3000000"/>
    <s v="GLOBAL"/>
    <s v="NO SOLICITADAS"/>
  </r>
  <r>
    <x v="14"/>
    <x v="31"/>
    <n v="10"/>
    <s v="REPUESTOS"/>
    <s v="TUBO FLUORECENTES F32T8 32 WTS"/>
    <n v="39101605"/>
    <s v="Selección abreviada menor cuantía"/>
    <n v="2"/>
    <n v="8"/>
    <n v="25"/>
    <n v="150000"/>
    <s v="UNIDAD"/>
    <s v="NO SOLICITADAS"/>
  </r>
  <r>
    <x v="14"/>
    <x v="31"/>
    <n v="10"/>
    <s v="REPUESTOS"/>
    <s v="TUBO FLUORECENTES F48T12 39 WTS"/>
    <n v="39101605"/>
    <s v="Selección abreviada menor cuantía"/>
    <n v="2"/>
    <n v="8"/>
    <n v="20"/>
    <n v="180000"/>
    <s v="UNIDAD"/>
    <s v="NO SOLICITADAS"/>
  </r>
  <r>
    <x v="14"/>
    <x v="31"/>
    <n v="10"/>
    <s v="REPUESTOS"/>
    <s v="TUBO FLUORECENTES F40CW/RS/EW 40WTS"/>
    <n v="39101605"/>
    <s v="Selección abreviada menor cuantía"/>
    <n v="2"/>
    <n v="8"/>
    <n v="20"/>
    <n v="180000"/>
    <s v="UNIDAD"/>
    <s v="NO SOLICITADAS"/>
  </r>
  <r>
    <x v="14"/>
    <x v="31"/>
    <n v="10"/>
    <s v="REPUESTOS"/>
    <s v="BOMBILLOS LED 12 W BLANCOS"/>
    <n v="39101612"/>
    <s v="Selección abreviada menor cuantía"/>
    <n v="2"/>
    <n v="8"/>
    <n v="5"/>
    <n v="100000"/>
    <s v="UNIDAD"/>
    <s v="NO SOLICITADAS"/>
  </r>
  <r>
    <x v="14"/>
    <x v="31"/>
    <n v="10"/>
    <s v="REPUESTOS"/>
    <s v="BOMBILLO LED 6 W BLANCOS"/>
    <n v="39101612"/>
    <s v="Selección abreviada menor cuantía"/>
    <n v="2"/>
    <n v="8"/>
    <n v="5"/>
    <n v="50000"/>
    <s v="UNIDAD"/>
    <s v="NO SOLICITADAS"/>
  </r>
  <r>
    <x v="14"/>
    <x v="31"/>
    <n v="10"/>
    <s v="REPUESTOS"/>
    <s v="BALA LED, 4.6` , 10W-6500K DE INCRUSTAR"/>
    <n v="39101612"/>
    <s v="Selección abreviada menor cuantía"/>
    <n v="2"/>
    <n v="8"/>
    <n v="4"/>
    <n v="140000"/>
    <s v="UNIDAD"/>
    <s v="NO SOLICITADAS"/>
  </r>
  <r>
    <x v="14"/>
    <x v="31"/>
    <n v="10"/>
    <s v="REPUESTOS"/>
    <s v="FUSIBLE DOBLE CONTACTO 5 AMPERIOS"/>
    <n v="39121622"/>
    <s v="Licitación pública"/>
    <n v="2"/>
    <n v="4"/>
    <n v="20"/>
    <n v="5960"/>
    <s v="UNIDAD"/>
    <s v="NO SOLICITADAS"/>
  </r>
  <r>
    <x v="14"/>
    <x v="31"/>
    <n v="10"/>
    <s v="REPUESTOS"/>
    <s v="FUSIBLE DOBLE CONTACTO 10 AMPERIOS"/>
    <n v="39121622"/>
    <s v="Licitación pública"/>
    <n v="2"/>
    <n v="4"/>
    <n v="20"/>
    <n v="5960"/>
    <s v="UNIDAD"/>
    <s v="NO SOLICITADAS"/>
  </r>
  <r>
    <x v="14"/>
    <x v="31"/>
    <n v="10"/>
    <s v="REPUESTOS"/>
    <s v="FUSIBLE DOBLE CONTACTO 15 AMPERIOS"/>
    <n v="39121622"/>
    <s v="Licitación pública"/>
    <n v="2"/>
    <n v="4"/>
    <n v="20"/>
    <n v="5960"/>
    <s v="UNIDAD"/>
    <s v="NO SOLICITADAS"/>
  </r>
  <r>
    <x v="14"/>
    <x v="31"/>
    <n v="10"/>
    <s v="REPUESTOS"/>
    <s v="FUSIBLE DOBLE CONTACTO 20 AMPERIOS"/>
    <n v="39121622"/>
    <s v="Licitación pública"/>
    <n v="2"/>
    <n v="4"/>
    <n v="20"/>
    <n v="5960"/>
    <s v="UNIDAD"/>
    <s v="NO SOLICITADAS"/>
  </r>
  <r>
    <x v="14"/>
    <x v="31"/>
    <n v="10"/>
    <s v="REPUESTOS"/>
    <s v="FUSIBLE DOBLE CONTACTO 25 AMPERIOS"/>
    <n v="39121622"/>
    <s v="Licitación pública"/>
    <n v="2"/>
    <n v="4"/>
    <n v="20"/>
    <n v="5960"/>
    <s v="UNIDAD"/>
    <s v="NO SOLICITADAS"/>
  </r>
  <r>
    <x v="14"/>
    <x v="31"/>
    <n v="10"/>
    <s v="REPUESTOS"/>
    <s v="FUSIBLE DOBLE CONTACTO 30 AMPERIOS"/>
    <n v="39121622"/>
    <s v="Licitación pública"/>
    <n v="2"/>
    <n v="4"/>
    <n v="20"/>
    <n v="5960"/>
    <s v="UNIDAD"/>
    <s v="NO SOLICITADAS"/>
  </r>
  <r>
    <x v="14"/>
    <x v="31"/>
    <n v="10"/>
    <s v="REPUESTOS"/>
    <s v="BOMBILLO TIPO EXPLORADORA / H4"/>
    <n v="25172907"/>
    <s v="Licitación pública"/>
    <n v="2"/>
    <n v="4"/>
    <n v="10"/>
    <n v="178500"/>
    <s v="UNIDAD"/>
    <s v="NO SOLICITADAS"/>
  </r>
  <r>
    <x v="14"/>
    <x v="31"/>
    <n v="10"/>
    <s v="REPUESTOS"/>
    <s v="BATERIA 12 VOLTIOS 70 AMPERIOS "/>
    <n v="26111703"/>
    <s v="Licitación pública"/>
    <n v="2"/>
    <n v="4"/>
    <n v="5"/>
    <n v="1666000"/>
    <s v="UNIDAD"/>
    <s v="NO SOLICITADAS"/>
  </r>
  <r>
    <x v="14"/>
    <x v="31"/>
    <n v="10"/>
    <s v="REPUESTOS"/>
    <s v="BATERIA 12 VOLTIOS 90 AMPERIOS "/>
    <n v="26111703"/>
    <s v="Licitación pública"/>
    <n v="2"/>
    <n v="4"/>
    <n v="5"/>
    <n v="1666000"/>
    <s v="UNIDAD"/>
    <s v="NO SOLICITADAS"/>
  </r>
  <r>
    <x v="14"/>
    <x v="33"/>
    <n v="10"/>
    <s v="VÍVERES"/>
    <s v="ALIMENTACION GROIC FT-ARES"/>
    <n v="91111603"/>
    <n v="0"/>
    <n v="3"/>
    <n v="9"/>
    <n v="1"/>
    <n v="40000000"/>
    <s v="GLOBAL"/>
    <s v="NO SOLICITADAS"/>
  </r>
  <r>
    <x v="14"/>
    <x v="34"/>
    <n v="10"/>
    <s v="OTROS MATERIALES Y SUMINISTROS"/>
    <s v="PITO"/>
    <n v="49221530"/>
    <n v="0"/>
    <n v="0"/>
    <n v="0"/>
    <n v="2"/>
    <n v="17000"/>
    <s v="UNIDAD"/>
    <s v="NO SOLICITADAS"/>
  </r>
  <r>
    <x v="14"/>
    <x v="34"/>
    <n v="10"/>
    <s v="OTROS MATERIALES Y SUMINISTROS"/>
    <s v="CAPACITOR DE  3 PUERTOS  MARCHA 35 MICROFARIDIOS A 370 VC"/>
    <n v="32121500"/>
    <n v="0"/>
    <n v="0"/>
    <n v="0"/>
    <n v="8"/>
    <n v="400000"/>
    <s v="UNIDAD"/>
    <s v="NO SOLICITADAS"/>
  </r>
  <r>
    <x v="14"/>
    <x v="34"/>
    <n v="10"/>
    <s v="OTROS MATERIALES Y SUMINISTROS"/>
    <s v="CAPACITOR DE  3 PUERTOS  MARCHA 40 MICROFARIDIOS A 370 VC"/>
    <n v="32121500"/>
    <n v="0"/>
    <n v="0"/>
    <n v="0"/>
    <n v="8"/>
    <n v="400000"/>
    <s v="UNIDAD"/>
    <s v="NO SOLICITADAS"/>
  </r>
  <r>
    <x v="14"/>
    <x v="34"/>
    <n v="10"/>
    <s v="OTROS MATERIALES Y SUMINISTROS"/>
    <s v="CAPACITOR DE  3 PUERTOS  MARCHA 60 MICROFARIDIOS A 370 VC"/>
    <n v="32121500"/>
    <n v="0"/>
    <n v="0"/>
    <n v="0"/>
    <n v="8"/>
    <n v="400000"/>
    <s v="UNIDAD"/>
    <s v="NO SOLICITADAS"/>
  </r>
  <r>
    <x v="14"/>
    <x v="34"/>
    <n v="10"/>
    <s v="OTROS MATERIALES Y SUMINISTROS"/>
    <s v="SUPER START DE ARRANQUE DE 10000"/>
    <n v="25173902"/>
    <n v="0"/>
    <n v="0"/>
    <n v="0"/>
    <n v="5"/>
    <n v="300000"/>
    <s v="UNIDAD"/>
    <s v="NO SOLICITADAS"/>
  </r>
  <r>
    <x v="14"/>
    <x v="34"/>
    <n v="10"/>
    <s v="OTROS MATERIALES Y SUMINISTROS"/>
    <s v="SUPER START DE ARRANQUE DE 5000 "/>
    <n v="25173902"/>
    <n v="0"/>
    <n v="0"/>
    <n v="0"/>
    <n v="5"/>
    <n v="250000"/>
    <s v="UNIDAD"/>
    <s v="NO SOLICITADAS"/>
  </r>
  <r>
    <x v="14"/>
    <x v="34"/>
    <n v="10"/>
    <s v="OTROS MATERIALES Y SUMINISTROS"/>
    <s v="SOLDADURA DE COBRE TIPO HARRIS CON SU RESPECTIVO FUNDENTE"/>
    <n v="23271812"/>
    <n v="0"/>
    <n v="0"/>
    <n v="0"/>
    <n v="60"/>
    <n v="84000"/>
    <s v="UNIDAD"/>
    <s v="NO SOLICITADAS"/>
  </r>
  <r>
    <x v="14"/>
    <x v="34"/>
    <n v="10"/>
    <s v="OTROS MATERIALES Y SUMINISTROS"/>
    <s v="VALVULAS DE SERVICIO TIPO COBRE COMPRENDE GUSANILLO Y TAPON TIPO ROSCA"/>
    <n v="40141650"/>
    <n v="0"/>
    <n v="0"/>
    <n v="0"/>
    <n v="8"/>
    <n v="24000"/>
    <s v="UNIDAD"/>
    <s v="NO SOLICITADAS"/>
  </r>
  <r>
    <x v="14"/>
    <x v="34"/>
    <n v="10"/>
    <s v="OTROS MATERIALES Y SUMINISTROS"/>
    <s v="CONTACTOR ELECTRICO DE 80 AMPERIOS TRIFASICO "/>
    <n v="39121529"/>
    <n v="0"/>
    <n v="0"/>
    <n v="0"/>
    <n v="3"/>
    <n v="390000"/>
    <s v="UNIDAD"/>
    <s v="NO SOLICITADAS"/>
  </r>
  <r>
    <x v="14"/>
    <x v="34"/>
    <n v="10"/>
    <s v="OTROS MATERIALES Y SUMINISTROS"/>
    <s v="CONTACTOR ELECTRICO DE 50 AMPERIOS TRIFASICO "/>
    <n v="39121529"/>
    <n v="0"/>
    <n v="0"/>
    <n v="0"/>
    <n v="5"/>
    <n v="500000"/>
    <s v="UNIDAD"/>
    <s v="NO SOLICITADAS"/>
  </r>
  <r>
    <x v="14"/>
    <x v="34"/>
    <n v="10"/>
    <s v="OTROS MATERIALES Y SUMINISTROS"/>
    <s v="CONTACTOR ELECTRICO DE 30 AMPERIOS TRIFASICO "/>
    <n v="39121529"/>
    <n v="0"/>
    <n v="0"/>
    <n v="0"/>
    <n v="5"/>
    <n v="475000"/>
    <s v="UNIDAD"/>
    <s v="NO SOLICITADAS"/>
  </r>
  <r>
    <x v="14"/>
    <x v="34"/>
    <n v="10"/>
    <s v="OTROS MATERIALES Y SUMINISTROS"/>
    <s v="CODOS DE COBRE DE 1/2 EN 12 UNIDADES"/>
    <n v="40141751"/>
    <n v="0"/>
    <n v="0"/>
    <n v="0"/>
    <n v="2"/>
    <n v="80000"/>
    <s v="UNIDAD"/>
    <s v="NO SOLICITADAS"/>
  </r>
  <r>
    <x v="14"/>
    <x v="34"/>
    <n v="10"/>
    <s v="OTROS MATERIALES Y SUMINISTROS"/>
    <s v="CODOS DE COBRE DE 3/4 EN 12 UNIDADES"/>
    <n v="40141751"/>
    <n v="0"/>
    <n v="0"/>
    <n v="0"/>
    <n v="2"/>
    <n v="80000"/>
    <s v="UNIDAD"/>
    <s v="NO SOLICITADAS"/>
  </r>
  <r>
    <x v="14"/>
    <x v="34"/>
    <n v="10"/>
    <s v="OTROS MATERIALES Y SUMINISTROS"/>
    <s v="CODOS DE COBRE DE 1&quot; EN 12 UNIDADES"/>
    <n v="40141751"/>
    <n v="0"/>
    <n v="0"/>
    <n v="0"/>
    <n v="2"/>
    <n v="80000"/>
    <s v="UNIDAD"/>
    <s v="NO SOLICITADAS"/>
  </r>
  <r>
    <x v="14"/>
    <x v="34"/>
    <n v="10"/>
    <s v="OTROS MATERIALES Y SUMINISTROS"/>
    <s v="FILTRO ELIMINADOR  DE LIQUIDO  PARA  SOLDAR NEVERAS 1/4&quot;"/>
    <n v="40161500"/>
    <n v="0"/>
    <n v="0"/>
    <n v="0"/>
    <n v="5"/>
    <n v="82450"/>
    <s v="UNIDAD"/>
    <s v="NO SOLICITADAS"/>
  </r>
  <r>
    <x v="14"/>
    <x v="34"/>
    <n v="10"/>
    <s v="OTROS MATERIALES Y SUMINISTROS"/>
    <s v="FILTROS ELIMINADOR DE LIQUIDOS  TIPO DCL 304(HFC/HCF-CFC) CON ROSCA 3/4"/>
    <n v="40161500"/>
    <n v="0"/>
    <n v="0"/>
    <n v="0"/>
    <n v="3"/>
    <n v="374700"/>
    <s v="UNIDAD"/>
    <s v="NO SOLICITADAS"/>
  </r>
  <r>
    <x v="14"/>
    <x v="34"/>
    <n v="10"/>
    <s v="OTROS MATERIALES Y SUMINISTROS"/>
    <s v="MANGUERA TRANSPARENTE DE1/2(DESAGUES DE AGUA A.A)"/>
    <n v="40142008"/>
    <n v="0"/>
    <n v="0"/>
    <n v="0"/>
    <n v="1"/>
    <n v="60000"/>
    <s v="UNIDAD"/>
    <s v="NO SOLICITADAS"/>
  </r>
  <r>
    <x v="14"/>
    <x v="34"/>
    <n v="10"/>
    <s v="OTROS MATERIALES Y SUMINISTROS"/>
    <s v="HILO DE CORTE PARA GUADAÑADORA (CARRETE 100MTS REDONDO 3,3MM - 576,5M)"/>
    <n v="31152102"/>
    <n v="0"/>
    <n v="0"/>
    <n v="0"/>
    <n v="5"/>
    <n v="450000"/>
    <s v="UNIDAD"/>
    <s v="NO SOLICITADAS"/>
  </r>
  <r>
    <x v="14"/>
    <x v="34"/>
    <n v="10"/>
    <s v="OTROS MATERIALES Y SUMINISTROS"/>
    <s v="PELOTA MACIZA DE CAUCHO PESO 200 GRS Y DIÁMETRO 5CM"/>
    <n v="10111301"/>
    <n v="0"/>
    <n v="0"/>
    <n v="0"/>
    <n v="16"/>
    <n v="320000"/>
    <s v="UNIDAD"/>
    <s v="NO SOLICITADAS"/>
  </r>
  <r>
    <x v="14"/>
    <x v="34"/>
    <n v="10"/>
    <s v="OTROS MATERIALES Y SUMINISTROS"/>
    <s v="TOALLA TELA BLANCA METROS SIN COLOR ESTÁNDAR"/>
    <n v="52121700"/>
    <n v="0"/>
    <n v="0"/>
    <n v="0"/>
    <n v="8"/>
    <n v="100000"/>
    <s v="UNIDAD"/>
    <s v="NO SOLICITADAS"/>
  </r>
  <r>
    <x v="14"/>
    <x v="34"/>
    <n v="10"/>
    <s v="OTROS MATERIALES Y SUMINISTROS"/>
    <s v="BOLSA DE CIERRE HERMÉTICO TRANSPARENTE CON CIERRE HERMÉTICO. PAQ X 100 UNIDADES TAMAÑO TAMAÑO 23X34 CMS"/>
    <n v="24111503"/>
    <n v="0"/>
    <n v="0"/>
    <n v="0"/>
    <n v="2"/>
    <n v="36000"/>
    <s v="UNIDAD"/>
    <s v="NO SOLICITADAS"/>
  </r>
  <r>
    <x v="14"/>
    <x v="34"/>
    <n v="10"/>
    <s v="OTROS MATERIALES Y SUMINISTROS"/>
    <s v="SEÑALIZACION CINTA DE PRECAUCION Y/O PELIGRO"/>
    <n v="55121900"/>
    <n v="0"/>
    <n v="0"/>
    <n v="0"/>
    <n v="2"/>
    <n v="27194"/>
    <s v="UNIDAD"/>
    <s v="NO SOLICITADAS"/>
  </r>
  <r>
    <x v="14"/>
    <x v="34"/>
    <n v="10"/>
    <s v="OTROS MATERIALES Y SUMINISTROS"/>
    <s v="CONOS DE SEGURIDAD VIAL CON CINTA REFLECTIVA"/>
    <n v="46161508"/>
    <n v="0"/>
    <n v="0"/>
    <n v="0"/>
    <n v="8"/>
    <n v="108776"/>
    <s v="UNIDAD"/>
    <s v="NO SOLICITADAS"/>
  </r>
  <r>
    <x v="14"/>
    <x v="34"/>
    <n v="10"/>
    <s v="OTROS MATERIALES Y SUMINISTROS"/>
    <s v="SEÑALIZACION  SEGURIDAD INDUSTRIAL DE PISO - CINTA DEMARCACION AMARILLO/NEGRO "/>
    <n v="55121700"/>
    <n v="0"/>
    <n v="0"/>
    <n v="0"/>
    <n v="2"/>
    <n v="27194"/>
    <s v="UNIDAD"/>
    <s v="NO SOLICITADAS"/>
  </r>
  <r>
    <x v="14"/>
    <x v="34"/>
    <n v="10"/>
    <s v="OTROS MATERIALES Y SUMINISTROS"/>
    <s v="CINTA ANTIDESLIZANTE PARA ESCALERAS"/>
    <n v="31201513"/>
    <n v="0"/>
    <n v="0"/>
    <n v="0"/>
    <n v="2"/>
    <n v="157500"/>
    <s v="UNIDAD"/>
    <s v="NO SOLICITADAS"/>
  </r>
  <r>
    <x v="14"/>
    <x v="34"/>
    <n v="10"/>
    <s v="OTROS MATERIALES Y SUMINISTROS"/>
    <s v="BATERIAS SECAS PARA SISTEMA SOLAR 12V 105 AMP"/>
    <n v="26111701"/>
    <n v="0"/>
    <n v="0"/>
    <n v="0"/>
    <n v="32"/>
    <n v="20896000"/>
    <s v="UNIDAD"/>
    <s v="NO SOLICITADAS"/>
  </r>
  <r>
    <x v="14"/>
    <x v="34"/>
    <n v="10"/>
    <s v="OTROS MATERIALES Y SUMINISTROS"/>
    <s v="FOTOCELDA LCP-12D 12VDC 10AMP"/>
    <n v="43222612"/>
    <n v="0"/>
    <n v="0"/>
    <n v="0"/>
    <n v="8"/>
    <n v="320000"/>
    <s v="UNIDAD"/>
    <s v="NO SOLICITADAS"/>
  </r>
  <r>
    <x v="14"/>
    <x v="34"/>
    <n v="10"/>
    <s v="OTROS MATERIALES Y SUMINISTROS"/>
    <s v="BLUEWATER CINTA TUBULAR 2&quot;(50MM)"/>
    <n v="31201528"/>
    <n v="0"/>
    <n v="2"/>
    <n v="1"/>
    <n v="46"/>
    <n v="357880"/>
    <s v="UNIDAD"/>
    <s v="NO SOLICITADAS"/>
  </r>
  <r>
    <x v="14"/>
    <x v="34"/>
    <n v="10"/>
    <s v="OTROS MATERIALES Y SUMINISTROS"/>
    <s v="PILA TRIPLE AAA RECARGABLE"/>
    <n v="26111702"/>
    <s v="Selección abreviada menor cuantía"/>
    <n v="2"/>
    <n v="8"/>
    <n v="5"/>
    <n v="175000"/>
    <s v="UNIDAD"/>
    <s v="NO SOLICITADAS"/>
  </r>
  <r>
    <x v="14"/>
    <x v="34"/>
    <n v="10"/>
    <s v="OTROS MATERIALES Y SUMINISTROS"/>
    <s v="PILA DOBLE AA RECARGABLE"/>
    <n v="26111702"/>
    <s v="Selección abreviada menor cuantía"/>
    <n v="2"/>
    <n v="8"/>
    <n v="5"/>
    <n v="125000"/>
    <s v="UNIDAD"/>
    <s v="NO SOLICITADAS"/>
  </r>
  <r>
    <x v="14"/>
    <x v="34"/>
    <n v="10"/>
    <s v="OTROS MATERIALES Y SUMINISTROS"/>
    <s v="PILA CUADRADA 9 VOLTIOS"/>
    <n v="26111702"/>
    <s v="Selección abreviada menor cuantía"/>
    <n v="2"/>
    <n v="8"/>
    <n v="2"/>
    <n v="26000"/>
    <s v="UNIDAD"/>
    <s v="NO SOLICITADAS"/>
  </r>
  <r>
    <x v="14"/>
    <x v="34"/>
    <n v="10"/>
    <s v="OTROS MATERIALES Y SUMINISTROS"/>
    <s v="PLASTICO PARA EMBALAR (VINIPEL X 320MTS)  DE 50 CMTS TRANSPARENTE"/>
    <n v="48102109"/>
    <s v="Selección abreviada menor cuantía"/>
    <n v="2"/>
    <n v="8"/>
    <n v="10"/>
    <n v="750000"/>
    <s v="UNIDAD"/>
    <s v="NO SOLICITADAS"/>
  </r>
  <r>
    <x v="14"/>
    <x v="34"/>
    <n v="10"/>
    <s v="OTROS MATERIALES Y SUMINISTROS"/>
    <s v="PLASTICO PARA EMBALAR (VINIPEL X 320MTS)  DE 50 CMTS NEGRO"/>
    <n v="48102109"/>
    <s v="Selección abreviada menor cuantía"/>
    <n v="2"/>
    <n v="8"/>
    <n v="3"/>
    <n v="240000"/>
    <s v="UNIDAD"/>
    <s v="NO SOLICITADAS"/>
  </r>
  <r>
    <x v="14"/>
    <x v="34"/>
    <n v="10"/>
    <s v="OTROS MATERIALES Y SUMINISTROS"/>
    <s v="EXTENSION CON LAMPARA DE MANO"/>
    <n v="39121440"/>
    <s v="Selección abreviada menor cuantía"/>
    <n v="2"/>
    <n v="8"/>
    <n v="2"/>
    <n v="200000"/>
    <s v="UNIDAD"/>
    <s v="NO SOLICITADAS"/>
  </r>
  <r>
    <x v="14"/>
    <x v="34"/>
    <n v="10"/>
    <s v="OTROS MATERIALES Y SUMINISTROS"/>
    <s v="EXTENSIONES RETRACTILES 12 MTS"/>
    <n v="39121440"/>
    <s v="Selección abreviada menor cuantía"/>
    <n v="2"/>
    <n v="8"/>
    <n v="1"/>
    <n v="300000"/>
    <s v="UNIDAD"/>
    <s v="NO SOLICITADAS"/>
  </r>
  <r>
    <x v="14"/>
    <x v="34"/>
    <n v="10"/>
    <s v="OTROS MATERIALES Y SUMINISTROS"/>
    <s v="BATERIA FREE MANTENANCE REF: 153-5700 / 1125CCA 12 VOLT"/>
    <n v="26111701"/>
    <s v="Selección abreviada menor cuantía"/>
    <n v="2"/>
    <n v="8"/>
    <n v="1"/>
    <n v="900000"/>
    <s v="UNIDAD"/>
    <s v="NO SOLICITADAS"/>
  </r>
  <r>
    <x v="14"/>
    <x v="34"/>
    <n v="10"/>
    <s v="OTROS MATERIALES Y SUMINISTROS"/>
    <s v="ACIDO SULFURICO PARA BATERIA GILL"/>
    <n v="41103302"/>
    <s v="Licitación pública"/>
    <n v="2"/>
    <n v="4"/>
    <n v="10"/>
    <n v="416500"/>
    <s v="UNIDAD"/>
    <s v="NO SOLICITADAS"/>
  </r>
  <r>
    <x v="14"/>
    <x v="34"/>
    <n v="10"/>
    <s v="OTROS MATERIALES Y SUMINISTROS"/>
    <s v="PAPEL VINIPEL INDUSTRIAL 700 MT * 0,5 M"/>
    <n v="48102109"/>
    <s v="Licitación pública"/>
    <n v="2"/>
    <n v="4"/>
    <n v="7"/>
    <n v="416500"/>
    <s v="UNIDAD"/>
    <s v="NO SOLICITADAS"/>
  </r>
  <r>
    <x v="14"/>
    <x v="34"/>
    <n v="10"/>
    <s v="OTROS MATERIALES Y SUMINISTROS"/>
    <s v="ALCOHOL ISOPROPILICO X CANECA DE 55 GALONES"/>
    <n v="12352104"/>
    <s v="Licitación pública"/>
    <n v="2"/>
    <n v="4"/>
    <n v="3"/>
    <n v="4998000"/>
    <s v="UNIDAD"/>
    <s v="NO SOLICITADAS"/>
  </r>
  <r>
    <x v="14"/>
    <x v="35"/>
    <n v="10"/>
    <s v="MANTENIMIENTO DE BIENES INMUEBLES"/>
    <s v="MANTENIMIENTO RANCHO DE TROPA"/>
    <n v="72103300"/>
    <n v="0"/>
    <n v="0"/>
    <n v="0"/>
    <n v="1"/>
    <n v="300000000"/>
    <s v="GLOBAL"/>
    <s v="NO SOLICITADAS"/>
  </r>
  <r>
    <x v="14"/>
    <x v="35"/>
    <n v="10"/>
    <s v="MANTENIMIENTO DE BIENES INMUEBLES"/>
    <s v="MANTENIMIENTO Y OPERACIÓN MENSUAL PLANTA DE TRATAMIENTO DE AGUA RESIDUAL GAORI, DELTA, BRAVO Y RELLENO SANITARIO"/>
    <n v="76121701"/>
    <n v="0"/>
    <n v="0"/>
    <n v="0"/>
    <n v="1"/>
    <n v="39000000"/>
    <s v="GLOBAL"/>
    <s v="NO SOLICITADAS"/>
  </r>
  <r>
    <x v="14"/>
    <x v="35"/>
    <n v="10"/>
    <s v="MANTENIMIENTO DE BIENES INMUEBLES"/>
    <s v="MANTENIMIENTO Y OPERACIÓN PLANTA DE TRATAMIENTO DE AGUA POTABLE"/>
    <n v="83101506"/>
    <n v="0"/>
    <n v="0"/>
    <n v="0"/>
    <n v="1"/>
    <n v="45350150"/>
    <s v="GLOBAL"/>
    <s v="NO SOLICITADAS"/>
  </r>
  <r>
    <x v="14"/>
    <x v="35"/>
    <n v="10"/>
    <s v="MANTENIMIENTO DE BIENES INMUEBLES"/>
    <s v="MANTENIMIENTO SISTEMAS DE PURIFICACION DE AGUA"/>
    <n v="83101506"/>
    <n v="0"/>
    <n v="0"/>
    <n v="0"/>
    <n v="1"/>
    <n v="10614000"/>
    <s v="GLOBAL"/>
    <s v="NO SOLICITADAS"/>
  </r>
  <r>
    <x v="14"/>
    <x v="35"/>
    <n v="10"/>
    <s v="MANTENIMIENTO DE BIENES INMUEBLES"/>
    <s v="AUTOMATIZACION PTAP"/>
    <n v="71121809"/>
    <n v="0"/>
    <n v="0"/>
    <n v="0"/>
    <n v="1"/>
    <n v="10126100"/>
    <s v="GLOBAL"/>
    <s v="NO SOLICITADAS"/>
  </r>
  <r>
    <x v="14"/>
    <x v="35"/>
    <n v="16"/>
    <s v="MANTENIMIENTO DE BIENES INMUEBLES"/>
    <s v="MANTENIMIENTO DE EMBOTELLADORA"/>
    <n v="83101506"/>
    <n v="0"/>
    <n v="0"/>
    <n v="0"/>
    <n v="1"/>
    <n v="10000000"/>
    <s v="GLOBAL"/>
    <s v="NO SOLICITADAS"/>
  </r>
  <r>
    <x v="14"/>
    <x v="35"/>
    <n v="10"/>
    <s v="MANTENIMIENTO DE BIENES INMUEBLES"/>
    <s v="MANTENIMIENTO DE PISCINA"/>
    <n v="91111602"/>
    <n v="0"/>
    <n v="0"/>
    <n v="0"/>
    <n v="1"/>
    <n v="11000000"/>
    <s v="GLOBAL"/>
    <s v="NO SOLICITADAS"/>
  </r>
  <r>
    <x v="14"/>
    <x v="35"/>
    <n v="10"/>
    <s v="MANTENIMIENTO DE BIENES INMUEBLES"/>
    <s v="MANTENIMIENTO INSTALACIONES ESTABLECIMIENTO DE SANIDAD"/>
    <n v="72101507"/>
    <n v="0"/>
    <n v="0"/>
    <n v="0"/>
    <n v="1"/>
    <n v="14000000"/>
    <s v="GLOBAL"/>
    <s v="NO SOLICITADAS"/>
  </r>
  <r>
    <x v="14"/>
    <x v="35"/>
    <n v="10"/>
    <s v="MANTENIMIENTO DE BIENES INMUEBLES"/>
    <s v="MANTENIMIENTO PLANTA DE AGUA  POTABLE"/>
    <n v="72102900"/>
    <n v="0"/>
    <n v="3"/>
    <n v="10"/>
    <n v="1"/>
    <n v="21000000"/>
    <s v="GLOBAL"/>
    <s v="NO SOLICITADAS"/>
  </r>
  <r>
    <x v="14"/>
    <x v="35"/>
    <n v="10"/>
    <s v="MANTENIMIENTO DE BIENES INMUEBLES"/>
    <s v="MANTENIMIENTO PLANTA DE AGUA  RESIDUAL"/>
    <n v="72102900"/>
    <n v="0"/>
    <n v="3"/>
    <n v="10"/>
    <n v="1"/>
    <n v="21848825"/>
    <s v="GLOBAL"/>
    <s v="NO SOLICITADAS"/>
  </r>
  <r>
    <x v="14"/>
    <x v="35"/>
    <n v="10"/>
    <s v="MANTENIMIENTO DE BIENES INMUEBLES"/>
    <s v="MANTENIMIENTO INSTALACIONES - RADAR"/>
    <n v="72102900"/>
    <s v="Selección abreviada menor cuantía"/>
    <n v="2"/>
    <n v="8"/>
    <n v="1"/>
    <n v="40000000"/>
    <s v="GLOBAL"/>
    <s v="NO SOLICITADAS"/>
  </r>
  <r>
    <x v="14"/>
    <x v="35"/>
    <n v="10"/>
    <s v="MANTENIMIENTO DE BIENES INMUEBLES"/>
    <s v="MANTENIMIENTO SISTEMA CROMOGLASS, TRAMPAS DE GRASA Y POZOS SEPTICOS - RADAR"/>
    <n v="76121701"/>
    <s v="Selección abreviada menor cuantía"/>
    <n v="2"/>
    <n v="8"/>
    <n v="1"/>
    <n v="6000000"/>
    <s v="GLOBAL"/>
    <s v="NO SOLICITADAS"/>
  </r>
  <r>
    <x v="14"/>
    <x v="35"/>
    <n v="10"/>
    <s v="MANTENIMIENTO DE BIENES INMUEBLES"/>
    <s v="MANTENIMIENTO Y LIMPEZA 02 TANQUES DE COMBUSTIBLE ACPM DE 5000 GLN Y PISCINA TRAMPA DE GRASAS - RADAR"/>
    <n v="72102900"/>
    <s v="Selección abreviada menor cuantía"/>
    <n v="2"/>
    <n v="8"/>
    <n v="1"/>
    <n v="22000000"/>
    <s v="GLOBAL"/>
    <s v="NO SOLICITADAS"/>
  </r>
  <r>
    <x v="14"/>
    <x v="35"/>
    <n v="10"/>
    <s v="MANTENIMIENTO DE BIENES INMUEBLES"/>
    <s v="MANTENIMIENTO PLANTA DE AGUA - RADAR"/>
    <n v="72102900"/>
    <s v="Selección abreviada menor cuantía"/>
    <n v="2"/>
    <n v="8"/>
    <n v="1"/>
    <n v="3000000"/>
    <s v="GLOBAL"/>
    <s v="NO SOLICITADAS"/>
  </r>
  <r>
    <x v="14"/>
    <x v="35"/>
    <n v="10"/>
    <s v="MANTENIMIENTO DE BIENES INMUEBLES"/>
    <s v="MANTENIMIENTO MAYOR SISTEMA COMBUSTIBLES AVIACIÓN UNIDADES AÉREAS (GAORI)"/>
    <n v="72154100"/>
    <s v="Licitación pública"/>
    <n v="2"/>
    <n v="8"/>
    <n v="1"/>
    <n v="160000000"/>
    <s v="GLOBAL"/>
    <s v="NO SOLICITADAS"/>
  </r>
  <r>
    <x v="14"/>
    <x v="36"/>
    <n v="10"/>
    <s v="MANTENIMIENTO DE BIENES MUEBLES, EQUIPOS Y ENSERES"/>
    <s v="MANTENIMIENTO PREVENTIVO Y CORRECTIVO A TODO COSTO DE EQUIPO AGRÍCOLA DEL GAORI"/>
    <n v="72151800"/>
    <n v="0"/>
    <n v="0"/>
    <n v="0"/>
    <n v="1"/>
    <n v="5000000"/>
    <s v="GLOBAL"/>
    <s v="NO SOLICITADAS"/>
  </r>
  <r>
    <x v="14"/>
    <x v="36"/>
    <n v="10"/>
    <s v="MANTENIMIENTO DE BIENES MUEBLES, EQUIPOS Y ENSERES"/>
    <s v="EL SERVICIO DE MANTENIMIENTO PREVENTIVO Y CORRECTVO DE LOS EQUIPOS DE COCINA DEL GAORI"/>
    <n v="72151800"/>
    <n v="0"/>
    <n v="0"/>
    <n v="0"/>
    <n v="1"/>
    <n v="32000000"/>
    <s v="GLOBAL"/>
    <s v="NO SOLICITADAS"/>
  </r>
  <r>
    <x v="14"/>
    <x v="36"/>
    <n v="10"/>
    <s v="MANTENIMIENTO DE BIENES MUEBLES, EQUIPOS Y ENSERES"/>
    <s v="MANTENIMIENTO DE CAMARAS"/>
    <n v="72103302"/>
    <n v="0"/>
    <n v="0"/>
    <n v="0"/>
    <n v="1"/>
    <n v="130000"/>
    <s v="GLOBAL"/>
    <s v="NO SOLICITADAS"/>
  </r>
  <r>
    <x v="14"/>
    <x v="36"/>
    <n v="10"/>
    <s v="MANTENIMIENTO DE BIENES MUEBLES, EQUIPOS Y ENSERES"/>
    <s v="MANTENIMIENTO MAQUINA RISO EZ 390 U"/>
    <n v="81101707"/>
    <n v="0"/>
    <n v="0"/>
    <n v="0"/>
    <n v="1"/>
    <n v="640000"/>
    <s v="GLOBAL"/>
    <s v="NO SOLICITADAS"/>
  </r>
  <r>
    <x v="14"/>
    <x v="36"/>
    <n v="10"/>
    <s v="MANTENIMIENTO DE BIENES MUEBLES, EQUIPOS Y ENSERES"/>
    <s v="MANTENIMIENTO PREVENTIVO Y CORRECTIVO DE LOS EQUIPOS DE RADIODIFUSIÓN DE LA EMISORA "/>
    <n v="72154053"/>
    <n v="0"/>
    <n v="0"/>
    <n v="0"/>
    <n v="1"/>
    <n v="30000000"/>
    <s v="GLOBAL"/>
    <s v="NO SOLICITADAS"/>
  </r>
  <r>
    <x v="14"/>
    <x v="36"/>
    <n v="10"/>
    <s v="MANTENIMIENTO DE BIENES MUEBLES, EQUIPOS Y ENSERES"/>
    <s v="MANTENIMIENTO A TODO COSTO DE LAVADORAS Y SECADORAS"/>
    <n v="72151800"/>
    <n v="0"/>
    <n v="2"/>
    <n v="10"/>
    <n v="1"/>
    <n v="5000000"/>
    <s v="GLOBAL"/>
    <s v="NO SOLICITADAS"/>
  </r>
  <r>
    <x v="14"/>
    <x v="36"/>
    <n v="10"/>
    <s v="MANTENIMIENTO DE BIENES MUEBLES, EQUIPOS Y ENSERES"/>
    <s v="MANTENIMIENTO HIELERA INDUSTRIAL"/>
    <n v="70142011"/>
    <s v="Selección abreviada menor cuantía"/>
    <n v="2"/>
    <n v="8"/>
    <n v="1"/>
    <n v="300000"/>
    <s v="GLOBAL"/>
    <s v="NO SOLICITADAS"/>
  </r>
  <r>
    <x v="14"/>
    <x v="36"/>
    <n v="10"/>
    <s v="MANTENIMIENTO DE BIENES MUEBLES, EQUIPOS Y ENSERES"/>
    <s v="MANTENIMENTO AIRES ACONDICIONADOS (3 DE 5 TONELADAS - 16 AIRES MINI SPLIT 18000 BTU - 14 AIRES 18000 BTU DE VENTANA)"/>
    <n v="72101511"/>
    <s v="Selección abreviada menor cuantía"/>
    <n v="2"/>
    <n v="8"/>
    <n v="1"/>
    <n v="6000000"/>
    <s v="GLOBAL"/>
    <s v="NO SOLICITADAS"/>
  </r>
  <r>
    <x v="14"/>
    <x v="36"/>
    <n v="10"/>
    <s v="MANTENIMIENTO DE BIENES MUEBLES, EQUIPOS Y ENSERES"/>
    <s v="MANTENIMIENTO SISTEMA ALARMA CONTRAINCENDIOS"/>
    <n v="72154022"/>
    <s v="Selección abreviada menor cuantía"/>
    <n v="2"/>
    <n v="8"/>
    <n v="1"/>
    <n v="5000000"/>
    <s v="GLOBAL"/>
    <s v="NO SOLICITADAS"/>
  </r>
  <r>
    <x v="14"/>
    <x v="36"/>
    <n v="10"/>
    <s v="MANTENIMIENTO DE BIENES MUEBLES, EQUIPOS Y ENSERES"/>
    <s v="MANTENIMIENTO COMPRESOR  FIJO HANGAR"/>
    <n v="72154101"/>
    <s v="Licitación pública"/>
    <n v="2"/>
    <n v="8"/>
    <n v="1"/>
    <n v="4760000"/>
    <s v="GLOBAL"/>
    <s v="NO SOLICITADAS"/>
  </r>
  <r>
    <x v="14"/>
    <x v="36"/>
    <n v="10"/>
    <s v="MANTENIMIENTO DE BIENES MUEBLES, EQUIPOS Y ENSERES"/>
    <s v="MANTENIMIENTO HIDROLAVADORA KARCHER     AME0047"/>
    <n v="72151800"/>
    <s v="Licitación pública"/>
    <n v="2"/>
    <n v="8"/>
    <n v="1"/>
    <n v="1190000"/>
    <s v="GLOBAL"/>
    <s v="NO SOLICITADAS"/>
  </r>
  <r>
    <x v="14"/>
    <x v="36"/>
    <n v="10"/>
    <s v="MANTENIMIENTO DE BIENES MUEBLES, EQUIPOS Y ENSERES"/>
    <s v="MANTENIMIENTO RUEDA CARRETEO HELICÓPTERO     ANH-1232"/>
    <n v="72151800"/>
    <s v="Licitación pública"/>
    <n v="2"/>
    <n v="8"/>
    <n v="1"/>
    <n v="1428000"/>
    <s v="GLOBAL"/>
    <s v="NO SOLICITADAS"/>
  </r>
  <r>
    <x v="14"/>
    <x v="36"/>
    <n v="10"/>
    <s v="MANTENIMIENTO DE BIENES MUEBLES, EQUIPOS Y ENSERES"/>
    <s v="MANTENIMIENTO RUEDA CARRETEO HELICÓPTERO     ANH-1233"/>
    <n v="72151800"/>
    <s v="Licitación pública"/>
    <n v="2"/>
    <n v="8"/>
    <n v="1"/>
    <n v="1428000"/>
    <s v="GLOBAL"/>
    <s v="NO SOLICITADAS"/>
  </r>
  <r>
    <x v="14"/>
    <x v="36"/>
    <n v="10"/>
    <s v="MANTENIMIENTO DE BIENES MUEBLES, EQUIPOS Y ENSERES"/>
    <s v="MANTENIMIENTO RUEDA CARRETEO HELICÓPTERO     ANH-1234"/>
    <n v="72151800"/>
    <s v="Licitación pública"/>
    <n v="2"/>
    <n v="8"/>
    <n v="1"/>
    <n v="1428000"/>
    <s v="GLOBAL"/>
    <s v="NO SOLICITADAS"/>
  </r>
  <r>
    <x v="14"/>
    <x v="36"/>
    <n v="10"/>
    <s v="MANTENIMIENTO DE BIENES MUEBLES, EQUIPOS Y ENSERES"/>
    <s v="MANTENIMIENTO RUEDA CARRETEO HELICÓPTERO     ANH-1235"/>
    <n v="72151800"/>
    <s v="Licitación pública"/>
    <n v="2"/>
    <n v="8"/>
    <n v="1"/>
    <n v="1428000"/>
    <s v="GLOBAL"/>
    <s v="NO SOLICITADAS"/>
  </r>
  <r>
    <x v="14"/>
    <x v="36"/>
    <n v="10"/>
    <s v="MANTENIMIENTO DE BIENES MUEBLES, EQUIPOS Y ENSERES"/>
    <s v="MANTENIMIENTO COMPRESOR PORTATIL                     TME-3248"/>
    <n v="72154101"/>
    <s v="Licitación pública"/>
    <n v="2"/>
    <n v="8"/>
    <n v="1"/>
    <n v="595000"/>
    <s v="GLOBAL"/>
    <s v="NO SOLICITADAS"/>
  </r>
  <r>
    <x v="14"/>
    <x v="36"/>
    <n v="10"/>
    <s v="MANTENIMIENTO DE BIENES MUEBLES, EQUIPOS Y ENSERES"/>
    <s v="MANTENIMIENTO COMPRESOR PORTATIL                     TME-3249"/>
    <n v="72154101"/>
    <s v="Licitación pública"/>
    <n v="2"/>
    <n v="8"/>
    <n v="1"/>
    <n v="595000"/>
    <s v="GLOBAL"/>
    <s v="NO SOLICITADAS"/>
  </r>
  <r>
    <x v="14"/>
    <x v="36"/>
    <n v="10"/>
    <s v="MANTENIMIENTO DE BIENES MUEBLES, EQUIPOS Y ENSERES"/>
    <s v="MANTENIMIENTO GATOS HIDRÁULICOS PARA  AERONAVES 10 TONELADAS  ANH-5057 / ANH-5058 / ANH-5059"/>
    <n v="72154022"/>
    <s v="Licitación pública"/>
    <n v="2"/>
    <n v="8"/>
    <n v="1"/>
    <n v="714000"/>
    <s v="GLOBAL"/>
    <s v="NO SOLICITADAS"/>
  </r>
  <r>
    <x v="14"/>
    <x v="36"/>
    <n v="10"/>
    <s v="MANTENIMIENTO DE BIENES MUEBLES, EQUIPOS Y ENSERES"/>
    <s v="MANTENIMIENTO GATOS HIDRÁULICOS PARA  AERONAVES 12 TONELADAS     ANH-1786 / ANH-1787"/>
    <n v="72154022"/>
    <s v="Licitación pública"/>
    <n v="2"/>
    <n v="8"/>
    <n v="1"/>
    <n v="714000"/>
    <s v="GLOBAL"/>
    <s v="NO SOLICITADAS"/>
  </r>
  <r>
    <x v="14"/>
    <x v="36"/>
    <n v="10"/>
    <s v="MANTENIMIENTO DE BIENES MUEBLES, EQUIPOS Y ENSERES"/>
    <s v="MANTENIMIENTO GRUA HANGAR CAP 3 TONELADAS REF KITO ERM 030L"/>
    <n v="72154502"/>
    <s v="Licitación pública"/>
    <n v="2"/>
    <n v="8"/>
    <n v="1"/>
    <n v="4760000"/>
    <s v="GLOBAL"/>
    <s v="NO SOLICITADAS"/>
  </r>
  <r>
    <x v="14"/>
    <x v="36"/>
    <n v="10"/>
    <s v="MANTENIMIENTO DE BIENES MUEBLES, EQUIPOS Y ENSERES"/>
    <s v="FLOOD LIGTH MAXI - LITE ML695 / ML 895"/>
    <n v="73152108"/>
    <s v="Licitación pública"/>
    <n v="2"/>
    <n v="8"/>
    <n v="1"/>
    <n v="4284000"/>
    <s v="GLOBAL"/>
    <s v="NO SOLICITADAS"/>
  </r>
  <r>
    <x v="14"/>
    <x v="38"/>
    <n v="10"/>
    <s v="MANTENIMIENTO EQUIPO COMUNICACIÓN Y COMPUTACIÓN"/>
    <s v="MANTENIMIENTO PREVENTIVO Y CORRECTIVO DE VIDEO BEANS"/>
    <n v="72103302"/>
    <n v="0"/>
    <n v="0"/>
    <n v="0"/>
    <n v="1"/>
    <n v="4100000"/>
    <s v="GLOBAL"/>
    <s v="NO SOLICITADAS"/>
  </r>
  <r>
    <x v="14"/>
    <x v="39"/>
    <n v="10"/>
    <s v="MANTENIMIENTO EQUIPO DE NAVEGACION Y TRANSPORTE"/>
    <s v="MANTENIMIENTO PARQUE AUTOMOTOR GAORI"/>
    <n v="78181500"/>
    <n v="0"/>
    <n v="0"/>
    <n v="0"/>
    <n v="1"/>
    <n v="40000000"/>
    <s v="GLOBAL"/>
    <s v="NO SOLICITADAS"/>
  </r>
  <r>
    <x v="14"/>
    <x v="39"/>
    <n v="10"/>
    <s v="MANTENIMIENTO EQUIPO DE NAVEGACION Y TRANSPORTE"/>
    <s v="MANTENIMIENTO AMBULANCIA "/>
    <n v="78181500"/>
    <n v="0"/>
    <n v="0"/>
    <n v="0"/>
    <n v="1"/>
    <n v="2000000"/>
    <s v="GLOBAL"/>
    <s v="NO SOLICITADAS"/>
  </r>
  <r>
    <x v="14"/>
    <x v="39"/>
    <n v="10"/>
    <s v="MANTENIMIENTO EQUIPO DE NAVEGACION Y TRANSPORTE"/>
    <s v="MANTENIEMIENTO DE BOTES ZODIAC"/>
    <n v="78181900"/>
    <n v="0"/>
    <n v="3"/>
    <n v="1"/>
    <n v="1"/>
    <n v="7000000"/>
    <s v="GLOBAL"/>
    <s v="NO SOLICITADAS"/>
  </r>
  <r>
    <x v="14"/>
    <x v="39"/>
    <n v="10"/>
    <s v="MANTENIMIENTO EQUIPO DE NAVEGACION Y TRANSPORTE"/>
    <s v="MANTENIMIENTO PREVENTIVO Y CORRECTIVO A TODO COSTO PARA LOS VEHÍCULOS Y MOTOCICLETAS DE LA FT- ARES"/>
    <n v="78181500"/>
    <n v="0"/>
    <n v="2"/>
    <n v="10"/>
    <n v="1"/>
    <n v="66109220"/>
    <s v="GLOBAL"/>
    <s v="NO SOLICITADAS"/>
  </r>
  <r>
    <x v="14"/>
    <x v="39"/>
    <n v="10"/>
    <s v="MANTENIMIENTO EQUIPO DE NAVEGACION Y TRANSPORTE"/>
    <s v="MANTENIMIENTO CAMIONETA 4X4 FORD SUPER DUTY - RADAR"/>
    <n v="78181507"/>
    <s v="Selección abreviada menor cuantía"/>
    <n v="2"/>
    <n v="8"/>
    <n v="1"/>
    <n v="10000000"/>
    <s v="GLOBAL"/>
    <s v="NO SOLICITADAS"/>
  </r>
  <r>
    <x v="14"/>
    <x v="39"/>
    <n v="10"/>
    <s v="MANTENIMIENTO EQUIPO DE NAVEGACION Y TRANSPORTE"/>
    <s v="MANTENIMIENTO MONTACARGA"/>
    <n v="72154501"/>
    <s v="Selección abreviada menor cuantía"/>
    <n v="2"/>
    <n v="8"/>
    <n v="1"/>
    <n v="5000000"/>
    <s v="GLOBAL"/>
    <s v="NO SOLICITADAS"/>
  </r>
  <r>
    <x v="14"/>
    <x v="39"/>
    <n v="10"/>
    <s v="MANTENIMIENTO EQUIPO DE NAVEGACION Y TRANSPORTE"/>
    <s v="MANTENIMIENTO ANUAL MONTACARGA"/>
    <n v="78181500"/>
    <s v="Licitación pública"/>
    <n v="2"/>
    <n v="8"/>
    <n v="1"/>
    <n v="19040000"/>
    <s v="GLOBAL"/>
    <s v="NO SOLICITADAS"/>
  </r>
  <r>
    <x v="14"/>
    <x v="39"/>
    <n v="10"/>
    <s v="MANTENIMIENTO EQUIPO DE NAVEGACION Y TRANSPORTE"/>
    <s v="MANTENIMIENTO ANUAL LEVANTABOMBAS MJ1B   7447787"/>
    <n v="72154022"/>
    <s v="Licitación pública"/>
    <n v="2"/>
    <n v="8"/>
    <n v="1"/>
    <n v="3570000"/>
    <s v="GLOBAL"/>
    <s v="NO SOLICITADAS"/>
  </r>
  <r>
    <x v="14"/>
    <x v="39"/>
    <n v="10"/>
    <s v="MANTENIMIENTO EQUIPO DE NAVEGACION Y TRANSPORTE"/>
    <s v="MANTENIMIENTO REMOLCADOR AERONAVES 40000LBS      AMD-0513"/>
    <n v="72151800"/>
    <s v="Licitación pública"/>
    <n v="2"/>
    <n v="8"/>
    <n v="1"/>
    <n v="16660000"/>
    <s v="GLOBAL"/>
    <s v="NO SOLICITADAS"/>
  </r>
  <r>
    <x v="14"/>
    <x v="39"/>
    <n v="10"/>
    <s v="MANTENIMIENTO EQUIPO DE NAVEGACION Y TRANSPORTE"/>
    <s v="MANTENIMIENTO REMOLCADOR AERONAVES 40000LBS     AMD-0537"/>
    <n v="72151800"/>
    <s v="Licitación pública"/>
    <n v="2"/>
    <n v="8"/>
    <n v="1"/>
    <n v="3570000"/>
    <s v="GLOBAL"/>
    <s v="NO SOLICITADAS"/>
  </r>
  <r>
    <x v="14"/>
    <x v="39"/>
    <n v="10"/>
    <s v="MANTENIMIENTO EQUIPO DE NAVEGACION Y TRANSPORTE"/>
    <s v="MANTENIMIENTO REMOLCADOR AERONAVES 6000 LBS      AMD-0570"/>
    <n v="72151800"/>
    <s v="Licitación pública"/>
    <n v="2"/>
    <n v="8"/>
    <n v="1"/>
    <n v="4165000"/>
    <s v="GLOBAL"/>
    <s v="NO SOLICITADAS"/>
  </r>
  <r>
    <x v="14"/>
    <x v="39"/>
    <n v="10"/>
    <s v="MANTENIMIENTO EQUIPO DE NAVEGACION Y TRANSPORTE"/>
    <s v="TX GATOR  SN: 091310  MODELO 050243 "/>
    <n v="78181500"/>
    <s v="Licitación pública"/>
    <n v="2"/>
    <n v="8"/>
    <n v="1"/>
    <n v="19040000"/>
    <s v="GLOBAL"/>
    <s v="NO SOLICITADAS"/>
  </r>
  <r>
    <x v="14"/>
    <x v="39"/>
    <n v="10"/>
    <s v="MANTENIMIENTO EQUIPO DE NAVEGACION Y TRANSPORTE"/>
    <s v="RANGER DIESEL CREW  POLARIS MODELO 4XAWH90D8C-255294 "/>
    <n v="78181500"/>
    <s v="Licitación pública"/>
    <n v="2"/>
    <n v="8"/>
    <n v="1"/>
    <n v="7140000"/>
    <s v="GLOBAL"/>
    <s v="NO SOLICITADAS"/>
  </r>
  <r>
    <x v="14"/>
    <x v="40"/>
    <n v="16"/>
    <s v="MANTENIMIENTO Y MEJORAMIENTO DE VIVIENDA Y ALOJAMIENTO"/>
    <s v="MANNTO BARRACA ARES"/>
    <n v="72103300"/>
    <n v="0"/>
    <n v="0"/>
    <n v="0"/>
    <n v="1"/>
    <n v="210000000"/>
    <s v="GLOBAL"/>
    <s v="NO SOLICITADAS"/>
  </r>
  <r>
    <x v="14"/>
    <x v="42"/>
    <n v="10"/>
    <s v="ADMINISTRACION OPERACIÓN Y MANTENIMIENTO DE PLANTAS DE ENERGIA"/>
    <s v="MANTENIMIENTO PLANTAS ELECTRICAS PRINCIPALES CATERPILLAR"/>
    <n v="73152108"/>
    <n v="0"/>
    <n v="0"/>
    <n v="0"/>
    <n v="1"/>
    <n v="94000000"/>
    <s v="GLOBAL"/>
    <s v="NO SOLICITADAS"/>
  </r>
  <r>
    <x v="14"/>
    <x v="42"/>
    <n v="10"/>
    <s v="ADMINISTRACION OPERACIÓN Y MANTENIMIENTO DE PLANTAS DE ENERGIA"/>
    <s v="MANTENIMIENTO OVERHALL PLANTAS ELECTRICAS  C-18 CATERPILLAR"/>
    <n v="73152108"/>
    <n v="0"/>
    <n v="0"/>
    <n v="0"/>
    <n v="1"/>
    <n v="170000000"/>
    <s v="GLOBAL"/>
    <s v="NO SOLICITADAS"/>
  </r>
  <r>
    <x v="14"/>
    <x v="42"/>
    <n v="10"/>
    <s v="ADMINISTRACION OPERACIÓN Y MANTENIMIENTO DE PLANTAS DE ENERGIA"/>
    <s v="MANTENIMIENTO PLANTAS ELECTRICAS REMOTAS "/>
    <n v="73152108"/>
    <n v="0"/>
    <n v="2"/>
    <n v="1"/>
    <n v="1"/>
    <n v="8000000"/>
    <s v="GLOBAL"/>
    <s v="NO SOLICITADAS"/>
  </r>
  <r>
    <x v="14"/>
    <x v="42"/>
    <n v="10"/>
    <s v="ADMINISTRACION OPERACIÓN Y MANTENIMIENTO DE PLANTAS DE ENERGIA"/>
    <s v="MANTENIMIENTO PLANTA AUXILIAR HOBART 28 VDC-115VAC AMD- 0205"/>
    <n v="73152108"/>
    <s v="Licitación pública"/>
    <n v="2"/>
    <n v="8"/>
    <n v="1"/>
    <n v="14280000"/>
    <s v="GLOBAL"/>
    <s v="NO SOLICITADAS"/>
  </r>
  <r>
    <x v="14"/>
    <x v="42"/>
    <n v="10"/>
    <s v="ADMINISTRACION OPERACIÓN Y MANTENIMIENTO DE PLANTAS DE ENERGIA"/>
    <s v="MANTENIMIENTO PLANTA AUXILIAR 28VDC  AMD-0116"/>
    <n v="73152108"/>
    <s v="Licitación pública"/>
    <n v="2"/>
    <n v="8"/>
    <n v="1"/>
    <n v="14280000"/>
    <s v="GLOBAL"/>
    <s v="NO SOLICITADAS"/>
  </r>
  <r>
    <x v="14"/>
    <x v="42"/>
    <n v="10"/>
    <s v="ADMINISTRACION OPERACIÓN Y MANTENIMIENTO DE PLANTAS DE ENERGIA"/>
    <s v="MANTENIMIENTO PLANTA AUXILIAR 115 VAC / 28 VDC 60KVA    AMD-0172"/>
    <n v="73152108"/>
    <s v="Licitación pública"/>
    <n v="2"/>
    <n v="8"/>
    <n v="1"/>
    <n v="3570000"/>
    <s v="GLOBAL"/>
    <s v="NO SOLICITADAS"/>
  </r>
  <r>
    <x v="14"/>
    <x v="42"/>
    <n v="10"/>
    <s v="ADMINISTRACION OPERACIÓN Y MANTENIMIENTO DE PLANTAS DE ENERGIA"/>
    <s v="MANTENIMIENTO PLANTA AUXILIAR 115 VAC / 28 VDC 60KVA    AMD-0204"/>
    <n v="73152108"/>
    <s v="Licitación pública"/>
    <n v="2"/>
    <n v="8"/>
    <n v="1"/>
    <n v="3570000"/>
    <s v="GLOBAL"/>
    <s v="NO SOLICITADAS"/>
  </r>
  <r>
    <x v="14"/>
    <x v="44"/>
    <n v="10"/>
    <s v="TRANSPORTE"/>
    <s v="PASAJES SOLDADOS GAORI"/>
    <n v="78111802"/>
    <s v="Mínima cuantía"/>
    <n v="2"/>
    <n v="11"/>
    <n v="1"/>
    <n v="30000000"/>
    <s v="GLOBAL"/>
    <s v="NO SOLICITADAS"/>
  </r>
  <r>
    <x v="14"/>
    <x v="48"/>
    <n v="10"/>
    <s v="TELÉFONO, FAX Y OTROS"/>
    <s v="SERVICIO TELEFONIA FIJA"/>
    <n v="83111501"/>
    <n v="0"/>
    <n v="0"/>
    <n v="0"/>
    <n v="1"/>
    <n v="3263500"/>
    <s v="GLOBAL"/>
    <s v="NO SOLICITADAS"/>
  </r>
  <r>
    <x v="14"/>
    <x v="50"/>
    <n v="10"/>
    <s v="VIATICOS Y GASTOS DE VIAJE AL INTERIOR"/>
    <s v="PASAJES TERRESTRES PARA LOS SOLDADOS DEL GRUPO AÉREO DEL ORIENTE"/>
    <n v="78111800"/>
    <n v="0"/>
    <n v="0"/>
    <n v="0"/>
    <n v="1"/>
    <n v="6000000"/>
    <s v="GLOBAL"/>
    <s v="NO SOLICITADAS"/>
  </r>
  <r>
    <x v="14"/>
    <x v="50"/>
    <n v="10"/>
    <s v="VIATICOS Y GASTOS DE VIAJE AL INTERIOR"/>
    <s v="VIATICOS COMISIONES INTERIOR PERSONAL GAORI"/>
    <n v="93151611"/>
    <n v="0"/>
    <n v="0"/>
    <n v="0"/>
    <n v="1"/>
    <n v="150000000"/>
    <s v="GLOBAL"/>
    <s v="NO SOLICITADAS"/>
  </r>
  <r>
    <x v="14"/>
    <x v="50"/>
    <n v="10"/>
    <s v="VIATICOS Y GASTOS DE VIAJE AL INTERIOR"/>
    <s v="VIATICOS COMISIONES"/>
    <n v="93151611"/>
    <n v="0"/>
    <n v="1"/>
    <n v="11"/>
    <n v="1"/>
    <n v="82000000"/>
    <s v="GLOBAL"/>
    <s v="NO SOLICITADAS"/>
  </r>
  <r>
    <x v="14"/>
    <x v="51"/>
    <n v="10"/>
    <s v="MATERIAL VETERINARIO"/>
    <s v="ATP (125 MG/100 ML), VITAMINA B12 (50 MG/100 ML), POTASIO ASPARTATO (1000 MG/100 ML), MAGNESIO ASPARTATO (1500 MG/100 ML) Y SODIO SELENITO (100 MG/100 ML) EN SOLUCIÓN INYECTABLE X 50 ML (ESTIMULANTE ENÉRGICO Y MUSCULAR)."/>
    <n v="42121604"/>
    <n v="0"/>
    <n v="0"/>
    <n v="0"/>
    <n v="7"/>
    <n v="154000"/>
    <s v="UNIDAD"/>
    <s v="NO SOLICITADAS"/>
  </r>
  <r>
    <x v="14"/>
    <x v="51"/>
    <n v="10"/>
    <s v="MATERIAL VETERINARIO"/>
    <s v="AMPICILINA TRIHIDRATO FRASCO DE 100 MG/ML POR 80 ML"/>
    <n v="51101567"/>
    <n v="0"/>
    <n v="0"/>
    <n v="0"/>
    <n v="1"/>
    <n v="22000"/>
    <s v="UNIDAD"/>
    <s v="NO SOLICITADAS"/>
  </r>
  <r>
    <x v="14"/>
    <x v="51"/>
    <n v="10"/>
    <s v="MATERIAL VETERINARIO"/>
    <s v="BAÑO SECO PARA CANINOS POR 100 G"/>
    <n v="42121606"/>
    <n v="0"/>
    <n v="0"/>
    <n v="0"/>
    <n v="7"/>
    <n v="126000"/>
    <s v="UNIDAD"/>
    <s v="NO SOLICITADAS"/>
  </r>
  <r>
    <x v="14"/>
    <x v="51"/>
    <n v="10"/>
    <s v="MATERIAL VETERINARIO"/>
    <s v="SULFAMETAZINA SÓDICA 250 MG, EXCIPIENTES C.S.P 1 ML FRASCO POR 50 ML."/>
    <n v="42121600"/>
    <n v="0"/>
    <n v="0"/>
    <n v="0"/>
    <n v="2"/>
    <n v="60000"/>
    <s v="UNIDAD"/>
    <s v="NO SOLICITADAS"/>
  </r>
  <r>
    <x v="14"/>
    <x v="51"/>
    <n v="10"/>
    <s v="MATERIAL VETERINARIO"/>
    <s v="TABLETA A BASE DE FURALANER 136.4 MG EXCIPIENTES 1 GR, CAJA DE CARTÓN CON 1 BLÍSTER DE ALUMINIO SELLADO CON HOJA FINA DE ALUMINIO LAMINADO QUE CONTIENE 1  TABLETA MASTICABLE."/>
    <n v="42121600"/>
    <n v="0"/>
    <n v="0"/>
    <n v="0"/>
    <n v="7"/>
    <n v="805000"/>
    <s v="UNIDAD"/>
    <s v="NO SOLICITADAS"/>
  </r>
  <r>
    <x v="14"/>
    <x v="51"/>
    <n v="10"/>
    <s v="MATERIAL VETERINARIO"/>
    <s v="IMIDACLOPRID 100 MG / ML PERMETRINA 500 MG / ML EXCIPIENTES: BUTILHIDROXITOLUENO (E321) 1,0 MG / ML PIPETA PARA PERROS DE  10 A 25 KG "/>
    <n v="42121600"/>
    <n v="0"/>
    <n v="0"/>
    <n v="0"/>
    <n v="7"/>
    <n v="227500"/>
    <s v="UNIDAD"/>
    <s v="NO SOLICITADAS"/>
  </r>
  <r>
    <x v="14"/>
    <x v="51"/>
    <n v="10"/>
    <s v="MATERIAL VETERINARIO"/>
    <s v="CUTAMICON  TUBO EN CREMA X 35 GR"/>
    <n v="42121606"/>
    <n v="0"/>
    <n v="0"/>
    <n v="0"/>
    <n v="3"/>
    <n v="54000"/>
    <s v="UNIDAD"/>
    <s v="NO SOLICITADAS"/>
  </r>
  <r>
    <x v="14"/>
    <x v="51"/>
    <n v="10"/>
    <s v="MATERIAL VETERINARIO"/>
    <s v="PULGUICIDA AMBIENTAL SPRAY CYFLUTHRIN 0,04% PIRIPROXIFEN 0,05 % PROPELENTES C.S.P. 100 % SPRAY POR 300 ML"/>
    <n v="42121606"/>
    <n v="0"/>
    <n v="0"/>
    <n v="0"/>
    <n v="6"/>
    <n v="240000"/>
    <s v="UNIDAD"/>
    <s v="NO SOLICITADAS"/>
  </r>
  <r>
    <x v="14"/>
    <x v="51"/>
    <n v="10"/>
    <s v="MATERIAL VETERINARIO"/>
    <s v="ANTIHEMORRÁGICO, ETAMSILATO (CICLONAMIDA), 125 MG. EXCIPIENTES CSP, 1 ML FRASCO POR 10 ML"/>
    <n v="42121602"/>
    <n v="0"/>
    <n v="0"/>
    <n v="0"/>
    <n v="3"/>
    <n v="54000"/>
    <s v="UNIDAD"/>
    <s v="NO SOLICITADAS"/>
  </r>
  <r>
    <x v="14"/>
    <x v="51"/>
    <n v="10"/>
    <s v="MATERIAL VETERINARIO"/>
    <s v="TALCOS  DESODORANTE PERMETRINA 1.00 % IRGASAN DP 300 0.50 % BUTÓXIDO DE PIPERONILO 1.50 % TALQUERA POR 100 GRAMOS."/>
    <n v="42121606"/>
    <n v="0"/>
    <n v="0"/>
    <n v="0"/>
    <n v="7"/>
    <n v="154000"/>
    <s v="UNIDAD"/>
    <s v="NO SOLICITADAS"/>
  </r>
  <r>
    <x v="14"/>
    <x v="51"/>
    <n v="10"/>
    <s v="MATERIAL VETERINARIO"/>
    <s v="CEFALEXINA 500 MG CAJA POR 5 BLISTER CON 10 COMPRIMIDOS CADA UNO."/>
    <n v="51101550"/>
    <n v="0"/>
    <n v="0"/>
    <n v="0"/>
    <n v="1"/>
    <n v="24000"/>
    <s v="UNIDAD"/>
    <s v="NO SOLICITADAS"/>
  </r>
  <r>
    <x v="14"/>
    <x v="51"/>
    <n v="10"/>
    <s v="MATERIAL VETERINARIO"/>
    <s v="FLUNIXÍN MEGLUMINE 50 MG FRASCO POR 50 ML"/>
    <n v="42121600"/>
    <n v="0"/>
    <n v="0"/>
    <n v="0"/>
    <n v="1"/>
    <n v="22000"/>
    <s v="UNIDAD"/>
    <s v="NO SOLICITADAS"/>
  </r>
  <r>
    <x v="14"/>
    <x v="51"/>
    <n v="10"/>
    <s v="MATERIAL VETERINARIO"/>
    <s v="MELOXICAM AL 0.15% SUSPENSION ORAL FRASCO GOTERO POR 10 ML"/>
    <n v="51142140"/>
    <n v="0"/>
    <n v="0"/>
    <n v="0"/>
    <n v="3"/>
    <n v="75000"/>
    <s v="UNIDAD"/>
    <s v="NO SOLICITADAS"/>
  </r>
  <r>
    <x v="14"/>
    <x v="51"/>
    <n v="10"/>
    <s v="MATERIAL VETERINARIO"/>
    <s v="DIPIRONA SODICA 500 MG/ML FRASCO DE VIDRIO POR 20 ML"/>
    <n v="51142009"/>
    <n v="0"/>
    <n v="0"/>
    <n v="0"/>
    <n v="2"/>
    <n v="56000"/>
    <s v="UNIDAD"/>
    <s v="NO SOLICITADAS"/>
  </r>
  <r>
    <x v="14"/>
    <x v="51"/>
    <n v="10"/>
    <s v="MATERIAL VETERINARIO"/>
    <s v="ANTIDIARREICO CON PROTECTORES Y SUAVIZANTES DE LA MUCOSA ESTREPTOMICINA SULFATO 380 MG CAOLÍN 7.500 MG PECTINA 674 MG GEL DE HIDRÓXIDO DE ALUMINIO 1.050 MG EXCIPIENTES, C.S.P 10 MG SOBRE POR 20 G, CAJA POR 10 SOBRES."/>
    <n v="42121601"/>
    <n v="0"/>
    <n v="0"/>
    <n v="0"/>
    <n v="1"/>
    <n v="30000"/>
    <s v="UNIDAD"/>
    <s v="NO SOLICITADAS"/>
  </r>
  <r>
    <x v="14"/>
    <x v="51"/>
    <n v="10"/>
    <s v="MATERIAL VETERINARIO"/>
    <s v="ANTIDIARREICO Y ANTIBACTERIANO SULFAGUANIDINA 66 GR, CAOLIN COLOIDAL 25 GR, PECTINA 2 GR, NOVATROPINA 0.03 GR, CLORURO DE SODIO 0.28 GR CAJA DE 10 SOBRES POR 10 G"/>
    <n v="42121601"/>
    <n v="0"/>
    <n v="0"/>
    <n v="0"/>
    <n v="1"/>
    <n v="35000"/>
    <s v="UNIDAD"/>
    <s v="NO SOLICITADAS"/>
  </r>
  <r>
    <x v="14"/>
    <x v="51"/>
    <n v="10"/>
    <s v="MATERIAL VETERINARIO"/>
    <s v="CREMA CICATRIZANTE, SECANTE, DESINFECTANTE  Y REPELENTE ÁCIDO FÉNICO 1.5 G ÓXIDO DE ZINC 7 G ACEITE DE PINO 2 G EXCIPIENTES CSP 100 G FRASCO PLÁSTICO POR 250 ML."/>
    <n v="42121606"/>
    <n v="0"/>
    <n v="0"/>
    <n v="0"/>
    <n v="5"/>
    <n v="125000"/>
    <s v="UNIDAD"/>
    <s v="NO SOLICITADAS"/>
  </r>
  <r>
    <x v="14"/>
    <x v="51"/>
    <n v="10"/>
    <s v="MATERIAL VETERINARIO"/>
    <s v="CREMA DERMATOLÓGICA CLOTRIMAZOL 1 G NEOMICINA (COMO SULFATO) 0.5 G BETAMETASONA (COMO 17 VALERATO) 0.04 G EXCIPIENTES CSP 100 G TUBO COLAPSIBLE POR 35 GR"/>
    <n v="42121606"/>
    <n v="0"/>
    <n v="0"/>
    <n v="0"/>
    <n v="2"/>
    <n v="36000"/>
    <s v="UNIDAD"/>
    <s v="NO SOLICITADAS"/>
  </r>
  <r>
    <x v="14"/>
    <x v="51"/>
    <n v="10"/>
    <s v="MATERIAL VETERINARIO"/>
    <s v="POMADA ANTISÉPTICA, ANTIFLOGÍSTICA, ANESTÉSICA, ASTRINGENTE Y CICATRIZANTE BENZOCAÍNA 5 G ESENCIA DE TREMENTINA 8 G FENOL 2 G ALANTOÍNA 2 G ÓXIDO DE ZINC 10 G ALCANFOR 2.5 G MENTOL 1.5 G ESENCIA DE EUCALIPTUS 1.5 G PARAFINA 3 G EXCIPIENTES CSP 100 G POTE POR  100 G."/>
    <n v="42121606"/>
    <n v="0"/>
    <n v="0"/>
    <n v="0"/>
    <n v="3"/>
    <n v="96000"/>
    <s v="UNIDAD"/>
    <s v="NO SOLICITADAS"/>
  </r>
  <r>
    <x v="14"/>
    <x v="51"/>
    <n v="10"/>
    <s v="MATERIAL VETERINARIO"/>
    <s v="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
    <n v="51191905"/>
    <n v="0"/>
    <n v="0"/>
    <n v="0"/>
    <n v="7"/>
    <n v="175000"/>
    <s v="UNIDAD"/>
    <s v="NO SOLICITADAS"/>
  </r>
  <r>
    <x v="14"/>
    <x v="51"/>
    <n v="10"/>
    <s v="MATERIAL VETERINARIO"/>
    <s v="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
    <n v="51191905"/>
    <n v="0"/>
    <n v="0"/>
    <n v="0"/>
    <n v="7"/>
    <n v="336000"/>
    <s v="UNIDAD"/>
    <s v="NO SOLICITADAS"/>
  </r>
  <r>
    <x v="14"/>
    <x v="51"/>
    <n v="10"/>
    <s v="MATERIAL VETERINARIO"/>
    <s v="SOLUCIÓN ORAL ANTISEPTICA CLORHEXIDINA ACETATO 100 MG EXCIPIENTES C.S.P 100 FRASCO POR 120 ML."/>
    <n v="51102707"/>
    <n v="0"/>
    <n v="0"/>
    <n v="0"/>
    <n v="3"/>
    <n v="108000"/>
    <s v="UNIDAD"/>
    <s v="NO SOLICITADAS"/>
  </r>
  <r>
    <x v="14"/>
    <x v="51"/>
    <n v="10"/>
    <s v="MATERIAL VETERINARIO"/>
    <s v="ANTIHISTAMÍNICO DE ACCIÓN SEGURA Y EFECTIVA DIFENHIDRAMINA CLORHIDRATO     25 MGFRASCO POR 50 ML."/>
    <n v="51161620"/>
    <n v="0"/>
    <n v="0"/>
    <n v="0"/>
    <n v="1"/>
    <n v="30000"/>
    <s v="UNIDAD"/>
    <s v="NO SOLICITADAS"/>
  </r>
  <r>
    <x v="14"/>
    <x v="51"/>
    <n v="10"/>
    <s v="MATERIAL VETERINARIO"/>
    <s v="SHAMPU CON ALOE VERA 9.96 G POLISORBATO + ACIDOLINOLENICO+ ACIDOOLÉICO+ACIDOLINOLÉICO+ ACIDO PALMÍTICO+ACIDO ESTEÁRICO1 G PANTENOL 0.5 G EXCIPIENTES CSP100 ML FRASCO POR 250 ML"/>
    <n v="42121606"/>
    <n v="0"/>
    <n v="0"/>
    <n v="0"/>
    <n v="6"/>
    <n v="132000"/>
    <s v="UNIDAD"/>
    <s v="NO SOLICITADAS"/>
  </r>
  <r>
    <x v="14"/>
    <x v="51"/>
    <n v="10"/>
    <s v="MATERIAL VETERINARIO"/>
    <s v="LARVICIDA, BACTERICIDA ,CICATRIZANTE PROPOXUR 0.303  G COUMAPHOS 0.454  G SULFANILAMIDA 0.757  G EXCIPIENTESCSP 100 ML LATA DE ALUMINIO POR 300 ML"/>
    <n v="42121600"/>
    <n v="0"/>
    <n v="0"/>
    <n v="0"/>
    <n v="3"/>
    <n v="120000"/>
    <s v="UNIDAD"/>
    <s v="NO SOLICITADAS"/>
  </r>
  <r>
    <x v="14"/>
    <x v="51"/>
    <n v="10"/>
    <s v="MATERIAL VETERINARIO"/>
    <s v="JABON ECTOPARASITICIDA COUMAPHOS 1G JABON POR 100 GR"/>
    <n v="42121606"/>
    <n v="0"/>
    <n v="0"/>
    <n v="0"/>
    <n v="14"/>
    <n v="140000"/>
    <s v="UNIDAD"/>
    <s v="NO SOLICITADAS"/>
  </r>
  <r>
    <x v="14"/>
    <x v="51"/>
    <n v="10"/>
    <s v="MATERIAL VETERINARIO"/>
    <s v="ANTIHELMÍNTICO DE AMPLIO ESPECTRO PERROS GRANDES  PAMOATO DE PIRANTEL 504 MG PRAZIQUANTEL 175 MG FEBANTEL 525 MG EXCIPIENTES CSP 1 TABLETA CAJA CON 1 TABLETA                                           "/>
    <n v="51101700"/>
    <n v="0"/>
    <n v="0"/>
    <n v="0"/>
    <n v="14"/>
    <n v="196000"/>
    <s v="UNIDAD"/>
    <s v="NO SOLICITADAS"/>
  </r>
  <r>
    <x v="14"/>
    <x v="51"/>
    <n v="10"/>
    <s v="MATERIAL VETERINARIO"/>
    <s v="ANTIPARASITARIO DE AMPLIO ESPECTRO PERROS MEDIANOS  PAMOATO DE PIRANTEL 144 MG PRAZIQUANTEL 50 MG FEBANTEL 150 MG EXCIPIENTESCSP 1 TABLETA CAJA CON DOS TABLETAS "/>
    <n v="51101700"/>
    <n v="0"/>
    <n v="0"/>
    <n v="0"/>
    <n v="14"/>
    <n v="448000"/>
    <s v="UNIDAD"/>
    <s v="NO SOLICITADAS"/>
  </r>
  <r>
    <x v="14"/>
    <x v="51"/>
    <n v="10"/>
    <s v="MATERIAL VETERINARIO"/>
    <s v="YODOPOVIDONA DE CONCENTRACIÓN 100MG/ML EN SOLUCIÓN TÓPICA PARA PIEL Y MUCOSAS X 120 ML (DESINFECTANTE TÓPICO)."/>
    <n v="51102722"/>
    <n v="0"/>
    <n v="0"/>
    <n v="0"/>
    <n v="2"/>
    <n v="36000"/>
    <s v="UNIDAD"/>
    <s v="NO SOLICITADAS"/>
  </r>
  <r>
    <x v="14"/>
    <x v="52"/>
    <n v="10"/>
    <s v="SOSTENIMIENTO DE SEMOVIENTES"/>
    <s v="TRAILLA EN REATA TUBULAR DE 1&quot;, LARGO 1.60 CM, MOSQUETÓN GIRATOTIO EN COBRE "/>
    <n v="10141606"/>
    <n v="0"/>
    <n v="0"/>
    <n v="0"/>
    <n v="8"/>
    <n v="280000"/>
    <s v="UNIDAD"/>
    <s v="NO SOLICITADAS"/>
  </r>
  <r>
    <x v="14"/>
    <x v="52"/>
    <n v="10"/>
    <s v="SOSTENIMIENTO DE SEMOVIENTES"/>
    <s v="COLLAR FIJO EN REATA TC 1&quot;1/4, 60 CM DE LARGO CON HEBILLA EN COBRE, OJALES EN LATON"/>
    <n v="10141607"/>
    <n v="0"/>
    <n v="0"/>
    <n v="0"/>
    <n v="8"/>
    <n v="240000"/>
    <s v="UNIDAD"/>
    <s v="NO SOLICITADAS"/>
  </r>
  <r>
    <x v="14"/>
    <x v="52"/>
    <n v="10"/>
    <s v="SOSTENIMIENTO DE SEMOVIENTES"/>
    <s v="BOZAL TUBULAR EN LONA PARA PERRO GRANDE CON CHAPA FORJADA REATA 3/4"/>
    <n v="10141610"/>
    <n v="0"/>
    <n v="0"/>
    <n v="0"/>
    <n v="8"/>
    <n v="160000"/>
    <s v="UNIDAD"/>
    <s v="NO SOLICITADAS"/>
  </r>
  <r>
    <x v="14"/>
    <x v="52"/>
    <n v="10"/>
    <s v="SOSTENIMIENTO DE SEMOVIENTES"/>
    <s v="ARNÉS PARA TRABAJO ELABORADO EN REATA DE 1&quot; 1/2 CON UNA ARGOLLA DE 2&quot;1/2 EN COBRE, CHAPA FORJADA PROTECTOR MICROPOROSA PARA PERROS CON LETRAS X ESPECIALIDAD"/>
    <n v="10141608"/>
    <n v="0"/>
    <n v="0"/>
    <n v="0"/>
    <n v="8"/>
    <n v="480000"/>
    <s v="UNIDAD"/>
    <s v="NO SOLICITADAS"/>
  </r>
  <r>
    <x v="14"/>
    <x v="52"/>
    <n v="10"/>
    <s v="SOSTENIMIENTO DE SEMOVIENTES"/>
    <s v="CEPILLO TIPO RASTRILLO CON PUNTAS EN ACERO INOXIDABLE MANGO EN CAUCHO PARA PERRO ADULTO DE PELO CORTO CON ESTUCHE EN LONA"/>
    <n v="27111907"/>
    <n v="0"/>
    <n v="0"/>
    <n v="0"/>
    <n v="8"/>
    <n v="160000"/>
    <s v="UNIDAD"/>
    <s v="NO SOLICITADAS"/>
  </r>
  <r>
    <x v="14"/>
    <x v="52"/>
    <n v="10"/>
    <s v="SOSTENIMIENTO DE SEMOVIENTES"/>
    <s v="COMEDERO EN ACERO INOXIDABLE PARA AGUA Y COMIDA GRANDE"/>
    <n v="10131600"/>
    <n v="0"/>
    <n v="0"/>
    <n v="0"/>
    <n v="16"/>
    <n v="400000"/>
    <s v="UNIDAD"/>
    <s v="NO SOLICITADAS"/>
  </r>
  <r>
    <x v="14"/>
    <x v="54"/>
    <n v="10"/>
    <s v="ELEMENTOS PARA BIENESTAR SOCIAL"/>
    <s v="BALON DE FUTBOL"/>
    <n v="49161504"/>
    <n v="0"/>
    <n v="0"/>
    <n v="0"/>
    <n v="2"/>
    <n v="99200"/>
    <s v="UNIDAD"/>
    <s v="NO SOLICITADAS"/>
  </r>
  <r>
    <x v="14"/>
    <x v="54"/>
    <n v="10"/>
    <s v="ELEMENTOS PARA BIENESTAR SOCIAL"/>
    <s v="BALON DE MICRO"/>
    <n v="49161504"/>
    <n v="0"/>
    <n v="0"/>
    <n v="0"/>
    <n v="2"/>
    <n v="103200"/>
    <s v="UNIDAD"/>
    <s v="NO SOLICITADAS"/>
  </r>
  <r>
    <x v="14"/>
    <x v="54"/>
    <n v="10"/>
    <s v="ELEMENTOS PARA BIENESTAR SOCIAL"/>
    <s v="MALLAS PARA CANCHA DE FUTBOL"/>
    <n v="49221505"/>
    <n v="0"/>
    <n v="0"/>
    <n v="0"/>
    <n v="2"/>
    <n v="720000"/>
    <s v="UNIDAD"/>
    <s v="NO SOLICITADAS"/>
  </r>
  <r>
    <x v="14"/>
    <x v="54"/>
    <n v="10"/>
    <s v="ELEMENTOS PARA BIENESTAR SOCIAL"/>
    <s v="MALLA PARA CANCHA DE MICRO"/>
    <n v="49221505"/>
    <n v="0"/>
    <n v="0"/>
    <n v="0"/>
    <n v="4"/>
    <n v="720000"/>
    <s v="UNIDAD"/>
    <s v="NO SOLICITADAS"/>
  </r>
  <r>
    <x v="14"/>
    <x v="54"/>
    <n v="10"/>
    <s v="ELEMENTOS PARA BIENESTAR SOCIAL"/>
    <s v="MALLA PARA MESA DE PING PONG"/>
    <n v="49221505"/>
    <n v="0"/>
    <n v="0"/>
    <n v="0"/>
    <n v="4"/>
    <n v="168000"/>
    <s v="UNIDAD"/>
    <s v="NO SOLICITADAS"/>
  </r>
  <r>
    <x v="14"/>
    <x v="54"/>
    <n v="10"/>
    <s v="ELEMENTOS PARA BIENESTAR SOCIAL"/>
    <s v="PARES DE RAQUETAS PARA PING PONG"/>
    <n v="49181508"/>
    <n v="0"/>
    <n v="0"/>
    <n v="0"/>
    <n v="4"/>
    <n v="68000"/>
    <s v="UNIDAD"/>
    <s v="NO SOLICITADAS"/>
  </r>
  <r>
    <x v="14"/>
    <x v="54"/>
    <n v="10"/>
    <s v="ELEMENTOS PARA BIENESTAR SOCIAL"/>
    <s v="PELOTAS DE PING PONG DE MESA"/>
    <n v="49181509"/>
    <n v="0"/>
    <n v="0"/>
    <n v="0"/>
    <n v="10"/>
    <n v="56000"/>
    <s v="UNIDAD"/>
    <s v="NO SOLICITADAS"/>
  </r>
  <r>
    <x v="14"/>
    <x v="54"/>
    <n v="10"/>
    <s v="ELEMENTOS PARA BIENESTAR SOCIAL"/>
    <s v="MALLA DE VOLLEY PLAYA"/>
    <n v="49221505"/>
    <n v="0"/>
    <n v="0"/>
    <n v="0"/>
    <n v="2"/>
    <n v="240000"/>
    <s v="UNIDAD"/>
    <s v="NO SOLICITADAS"/>
  </r>
  <r>
    <x v="14"/>
    <x v="54"/>
    <n v="10"/>
    <s v="ELEMENTOS PARA BIENESTAR SOCIAL"/>
    <s v="BALON DE BALONCESTO"/>
    <n v="49161603"/>
    <n v="0"/>
    <n v="0"/>
    <n v="0"/>
    <n v="2"/>
    <n v="60000"/>
    <s v="UNIDAD"/>
    <s v="NO SOLICITADAS"/>
  </r>
  <r>
    <x v="14"/>
    <x v="54"/>
    <n v="10"/>
    <s v="ELEMENTOS PARA BIENESTAR SOCIAL"/>
    <s v="BALON DE VOLEIBOL"/>
    <n v="49161608"/>
    <n v="0"/>
    <n v="0"/>
    <n v="0"/>
    <n v="2"/>
    <n v="90000"/>
    <s v="UNIDAD"/>
    <s v="NO SOLICITADAS"/>
  </r>
  <r>
    <x v="14"/>
    <x v="56"/>
    <n v="10"/>
    <s v="SERVICIOS DE BIENESTAR SOCIAL"/>
    <s v="EXAMENES MEDICOS SALUD OCUPACIONAL PERDONAL CIVIL Y UN PERSONAL MILITAR"/>
    <n v="85121502"/>
    <n v="0"/>
    <n v="1"/>
    <n v="11"/>
    <n v="1"/>
    <n v="9806400"/>
    <s v="GLOBAL"/>
    <s v="NO SOLICITADAS"/>
  </r>
  <r>
    <x v="14"/>
    <x v="63"/>
    <n v="10"/>
    <s v="SERVICIOS MÉDICOS Y HOSPITALARIOS"/>
    <s v="EXAMENES QUIMICO DE LABORATORIO PLOMO"/>
    <n v="85122200"/>
    <n v="0"/>
    <n v="0"/>
    <n v="0"/>
    <n v="1"/>
    <n v="2224135"/>
    <s v="GLOBAL"/>
    <s v="NO SOLICITADAS"/>
  </r>
  <r>
    <x v="14"/>
    <x v="63"/>
    <n v="10"/>
    <s v="SERVICIOS MÉDICOS Y HOSPITALARIOS"/>
    <s v="EXAMENES QUIMICO DE LABORATORIO MERCURIO"/>
    <n v="85122200"/>
    <n v="0"/>
    <n v="0"/>
    <n v="0"/>
    <n v="1"/>
    <n v="2223732"/>
    <s v="GLOBAL"/>
    <s v="NO SOLICITADAS"/>
  </r>
  <r>
    <x v="14"/>
    <x v="63"/>
    <n v="10"/>
    <s v="SERVICIOS MÉDICOS Y HOSPITALARIOS"/>
    <s v="EXAMENES QUIMICO DE LABORATORIO SODIO"/>
    <n v="85122200"/>
    <n v="0"/>
    <n v="0"/>
    <n v="0"/>
    <n v="1"/>
    <n v="719922"/>
    <s v="GLOBAL"/>
    <s v="NO SOLICITADAS"/>
  </r>
  <r>
    <x v="14"/>
    <x v="63"/>
    <n v="10"/>
    <s v="SERVICIOS MÉDICOS Y HOSPITALARIOS"/>
    <s v="EXAMENES QUIMICO DE LABORATORIO POTASIO"/>
    <n v="85122200"/>
    <n v="0"/>
    <n v="0"/>
    <n v="0"/>
    <n v="1"/>
    <n v="719922"/>
    <s v="GLOBAL"/>
    <s v="NO SOLICITADAS"/>
  </r>
  <r>
    <x v="14"/>
    <x v="63"/>
    <n v="10"/>
    <s v="SERVICIOS MÉDICOS Y HOSPITALARIOS"/>
    <s v="EXAMENES QUIMICO DE LABORATORIO CLORO"/>
    <n v="85122200"/>
    <n v="0"/>
    <n v="0"/>
    <n v="0"/>
    <n v="1"/>
    <n v="719922"/>
    <s v="GLOBAL"/>
    <s v="NO SOLICITADAS"/>
  </r>
  <r>
    <x v="14"/>
    <x v="63"/>
    <n v="10"/>
    <s v="SERVICIOS MÉDICOS Y HOSPITALARIOS"/>
    <s v="EXAMENES QUIMICO DE LABORATORIO CREATININA"/>
    <n v="85122200"/>
    <n v="0"/>
    <n v="0"/>
    <n v="0"/>
    <n v="1"/>
    <n v="496104"/>
    <s v="GLOBAL"/>
    <s v="NO SOLICITADAS"/>
  </r>
  <r>
    <x v="14"/>
    <x v="63"/>
    <n v="10"/>
    <s v="SERVICIOS MÉDICOS Y HOSPITALARIOS"/>
    <s v="EXAMENES QUIMICO DE LABORATORIO PARCIAL DE ORINA"/>
    <n v="85122200"/>
    <n v="0"/>
    <n v="0"/>
    <n v="0"/>
    <n v="1"/>
    <n v="452004"/>
    <s v="GLOBAL"/>
    <s v="NO SOLICITADAS"/>
  </r>
  <r>
    <x v="14"/>
    <x v="63"/>
    <n v="10"/>
    <s v="SERVICIOS MÉDICOS Y HOSPITALARIOS"/>
    <s v="EXAMENES QUIMICO DE LABORATORIO BUN"/>
    <n v="85122200"/>
    <n v="0"/>
    <n v="0"/>
    <n v="0"/>
    <n v="1"/>
    <n v="476280"/>
    <s v="GLOBAL"/>
    <s v="NO SOLICITADAS"/>
  </r>
  <r>
    <x v="14"/>
    <x v="63"/>
    <n v="10"/>
    <s v="SERVICIOS MÉDICOS Y HOSPITALARIOS"/>
    <s v="EXAMENES QUIMICO DE LABORATORIO GLICEMIA"/>
    <n v="85122200"/>
    <n v="0"/>
    <n v="0"/>
    <n v="0"/>
    <n v="1"/>
    <n v="452004"/>
    <s v="GLOBAL"/>
    <s v="NO SOLICITADAS"/>
  </r>
  <r>
    <x v="14"/>
    <x v="63"/>
    <n v="10"/>
    <s v="SERVICIOS MÉDICOS Y HOSPITALARIOS"/>
    <s v="EXAMENES QUIMICO DE LABORATORIO PERFIL LIPIDICO"/>
    <n v="85122200"/>
    <n v="0"/>
    <n v="0"/>
    <n v="0"/>
    <n v="1"/>
    <n v="1113504"/>
    <s v="GLOBAL"/>
    <s v="NO SOLICITADAS"/>
  </r>
  <r>
    <x v="14"/>
    <x v="63"/>
    <n v="10"/>
    <s v="SERVICIOS MÉDICOS Y HOSPITALARIOS"/>
    <s v="EXAMENES QUIMICO DE LABORATORIO CUADRO HEMATICO"/>
    <n v="85122200"/>
    <n v="0"/>
    <n v="0"/>
    <n v="0"/>
    <n v="1"/>
    <n v="694554"/>
    <s v="GLOBAL"/>
    <s v="NO SOLICITADAS"/>
  </r>
  <r>
    <x v="14"/>
    <x v="63"/>
    <n v="10"/>
    <s v="SERVICIOS MÉDICOS Y HOSPITALARIOS"/>
    <s v="EXAMENES FROTIS FARINGEO COL. GRAM"/>
    <n v="85122200"/>
    <n v="0"/>
    <n v="0"/>
    <n v="0"/>
    <n v="1"/>
    <n v="138126"/>
    <s v="GLOBAL"/>
    <s v="NO SOLICITADAS"/>
  </r>
  <r>
    <x v="14"/>
    <x v="63"/>
    <n v="10"/>
    <s v="SERVICIOS MÉDICOS Y HOSPITALARIOS"/>
    <s v="EXAMENES KOH UÑAS"/>
    <n v="85122200"/>
    <n v="0"/>
    <n v="0"/>
    <n v="0"/>
    <n v="1"/>
    <n v="64572"/>
    <s v="GLOBAL"/>
    <s v="NO SOLICITADAS"/>
  </r>
  <r>
    <x v="14"/>
    <x v="63"/>
    <n v="10"/>
    <s v="SERVICIOS MÉDICOS Y HOSPITALARIOS"/>
    <s v="EXAMENES COPROLOGICO"/>
    <n v="85122200"/>
    <n v="0"/>
    <n v="0"/>
    <n v="0"/>
    <n v="1"/>
    <n v="61422"/>
    <s v="GLOBAL"/>
    <s v="NO SOLICITADAS"/>
  </r>
  <r>
    <x v="14"/>
    <x v="63"/>
    <n v="10"/>
    <s v="SERVICIOS MÉDICOS Y HOSPITALARIOS"/>
    <s v="EXAMENES PARCIAL DE ORINA"/>
    <n v="85122200"/>
    <n v="0"/>
    <n v="0"/>
    <n v="0"/>
    <n v="1"/>
    <n v="64572"/>
    <s v="GLOBAL"/>
    <s v="NO SOLICITADAS"/>
  </r>
  <r>
    <x v="14"/>
    <x v="63"/>
    <n v="10"/>
    <s v="SERVICIOS MÉDICOS Y HOSPITALARIOS"/>
    <s v="EXAMENES SEROLOGIA"/>
    <n v="85122200"/>
    <n v="0"/>
    <n v="0"/>
    <n v="0"/>
    <n v="1"/>
    <n v="86622"/>
    <s v="GLOBAL"/>
    <s v="NO SOLICITADAS"/>
  </r>
  <r>
    <x v="14"/>
    <x v="63"/>
    <n v="10"/>
    <s v="SERVICIOS MÉDICOS Y HOSPITALARIOS"/>
    <s v="EXAMENES BACILOSCOPIA 1 MUESTRA"/>
    <n v="85122200"/>
    <n v="0"/>
    <n v="0"/>
    <n v="0"/>
    <n v="1"/>
    <n v="160650"/>
    <s v="GLOBAL"/>
    <s v="NO SOLICITADAS"/>
  </r>
  <r>
    <x v="14"/>
    <x v="63"/>
    <n v="10"/>
    <s v="SERVICIOS MÉDICOS Y HOSPITALARIOS"/>
    <s v="SERVICIO VACUNACIÓN TETANO"/>
    <n v="85122200"/>
    <n v="0"/>
    <n v="0"/>
    <n v="0"/>
    <n v="1"/>
    <n v="904960"/>
    <s v="GLOBAL"/>
    <s v="NO SOLICITADAS"/>
  </r>
  <r>
    <x v="14"/>
    <x v="63"/>
    <n v="10"/>
    <s v="SERVICIOS MÉDICOS Y HOSPITALARIOS"/>
    <s v="SERVICIO VACUNACIÓN INFLUENZA"/>
    <n v="85122200"/>
    <n v="0"/>
    <n v="0"/>
    <n v="0"/>
    <n v="1"/>
    <n v="2020000"/>
    <s v="GLOBAL"/>
    <s v="NO SOLICITADAS"/>
  </r>
  <r>
    <x v="14"/>
    <x v="63"/>
    <n v="10"/>
    <s v="SERVICIOS MÉDICOS Y HOSPITALARIOS"/>
    <s v="SERVICIO IMÁGENES DIAGNOSTICAS RX DE TORAX"/>
    <n v="85122200"/>
    <n v="0"/>
    <n v="0"/>
    <n v="0"/>
    <n v="1"/>
    <n v="891444"/>
    <s v="GLOBAL"/>
    <s v="NO SOLICITADAS"/>
  </r>
  <r>
    <x v="14"/>
    <x v="63"/>
    <n v="10"/>
    <s v="SERVICIOS MÉDICOS Y HOSPITALARIOS"/>
    <s v="SERVICIO IMÁGENES DIAGNOSTICAS ELECTROCARDIOGRAMA"/>
    <n v="85122200"/>
    <n v="0"/>
    <n v="0"/>
    <n v="0"/>
    <n v="1"/>
    <n v="1203545"/>
    <s v="GLOBAL"/>
    <s v="NO SOLICITADAS"/>
  </r>
  <r>
    <x v="14"/>
    <x v="63"/>
    <n v="10"/>
    <s v="SERVICIOS MÉDICOS Y HOSPITALARIOS"/>
    <s v="SERVICIO EXAMEN MEDICO OCUPACIONAL PERIODICO"/>
    <n v="85122200"/>
    <n v="0"/>
    <n v="0"/>
    <n v="0"/>
    <n v="1"/>
    <n v="1258670"/>
    <s v="GLOBAL"/>
    <s v="NO SOLICITADAS"/>
  </r>
  <r>
    <x v="14"/>
    <x v="63"/>
    <n v="10"/>
    <s v="SERVICIOS MÉDICOS Y HOSPITALARIOS"/>
    <s v="SERVICIO EXAMEN MEDICO OCUPACIONAL PARA TRABAJO SEGURO EN ALTURAS"/>
    <n v="85122200"/>
    <n v="0"/>
    <n v="0"/>
    <n v="0"/>
    <n v="1"/>
    <n v="532868"/>
    <s v="GLOBAL"/>
    <s v="NO SOLICITADAS"/>
  </r>
  <r>
    <x v="14"/>
    <x v="63"/>
    <n v="10"/>
    <s v="SERVICIOS MÉDICOS Y HOSPITALARIOS"/>
    <s v="EXAMEN MEDICO DE ESPIROMETRIA"/>
    <n v="85122200"/>
    <n v="0"/>
    <n v="0"/>
    <n v="0"/>
    <n v="1"/>
    <n v="389025"/>
    <s v="GLOBAL"/>
    <s v="NO SOLICITADAS"/>
  </r>
  <r>
    <x v="14"/>
    <x v="63"/>
    <n v="10"/>
    <s v="SERVICIOS MÉDICOS Y HOSPITALARIOS"/>
    <s v="EXAMEN MEDICO DE AUDIOMETRIA"/>
    <n v="85122200"/>
    <n v="0"/>
    <n v="0"/>
    <n v="0"/>
    <n v="1"/>
    <n v="389025"/>
    <s v="GLOBAL"/>
    <s v="NO SOLICITADAS"/>
  </r>
  <r>
    <x v="14"/>
    <x v="63"/>
    <n v="10"/>
    <s v="SERVICIOS MÉDICOS Y HOSPITALARIOS"/>
    <s v="EXAMEN MEDICO DE VISIOMETRIA"/>
    <n v="85122200"/>
    <n v="0"/>
    <n v="0"/>
    <n v="0"/>
    <n v="1"/>
    <n v="661500"/>
    <s v="GLOBAL"/>
    <s v="NO SOLICITADAS"/>
  </r>
  <r>
    <x v="14"/>
    <x v="63"/>
    <n v="10"/>
    <s v="SERVICIOS MÉDICOS Y HOSPITALARIOS"/>
    <s v="EXAMEN MEDICO DE OPTOMETRIA"/>
    <n v="85122200"/>
    <n v="0"/>
    <n v="0"/>
    <n v="0"/>
    <n v="1"/>
    <n v="799295"/>
    <s v="GLOBAL"/>
    <s v="NO SOLICITADAS"/>
  </r>
  <r>
    <x v="14"/>
    <x v="58"/>
    <n v="10"/>
    <s v="OTROS GASTOS POR ADQUISICION DE SERVICIOS"/>
    <s v="ERRADICACION DE PLAGAS"/>
    <n v="72102103"/>
    <n v="0"/>
    <n v="0"/>
    <n v="0"/>
    <n v="1"/>
    <n v="7000000"/>
    <s v="GLOBAL"/>
    <s v="NO SOLICITADAS"/>
  </r>
  <r>
    <x v="14"/>
    <x v="58"/>
    <n v="10"/>
    <s v="OTROS GASTOS POR ADQUISICION DE SERVICIOS"/>
    <s v="RECARGA Y MANTENIMIENTO A EXTINTORES DEL GAORI"/>
    <n v="72101516"/>
    <n v="0"/>
    <n v="0"/>
    <n v="0"/>
    <n v="1"/>
    <n v="8000000"/>
    <s v="GLOBAL"/>
    <s v="NO SOLICITADAS"/>
  </r>
  <r>
    <x v="14"/>
    <x v="58"/>
    <n v="10"/>
    <s v="OTROS GASTOS POR ADQUISICION DE SERVICIOS"/>
    <s v="VIGENCIA FUTURA 2018 (MESES ENERO FEBRERO) SERVICIO DE ANALISIS DE AGUA POTABLE Y RESIDUAL"/>
    <n v="41104207"/>
    <n v="0"/>
    <n v="0"/>
    <n v="0"/>
    <n v="1"/>
    <n v="2018240"/>
    <s v="GLOBAL"/>
    <s v="SI APROBADAS"/>
  </r>
  <r>
    <x v="14"/>
    <x v="58"/>
    <n v="10"/>
    <s v="OTROS GASTOS POR ADQUISICION DE SERVICIOS"/>
    <s v="SERVICIO DE ANALISIS DE AGUA"/>
    <n v="41104207"/>
    <n v="0"/>
    <n v="0"/>
    <n v="0"/>
    <n v="1"/>
    <n v="9442060"/>
    <s v="GLOBAL"/>
    <s v="NO SOLICITADAS"/>
  </r>
  <r>
    <x v="14"/>
    <x v="58"/>
    <n v="10"/>
    <s v="OTROS GASTOS POR ADQUISICION DE SERVICIOS"/>
    <s v="AMARRE VF 2019 SERVICIO DE ANALISIS DE AGUA POTABLE Y RESIDUAL"/>
    <n v="41104207"/>
    <n v="0"/>
    <n v="0"/>
    <n v="0"/>
    <n v="1"/>
    <n v="1939700"/>
    <s v="GLOBAL"/>
    <s v="NO SOLICITADAS"/>
  </r>
  <r>
    <x v="14"/>
    <x v="58"/>
    <n v="10"/>
    <s v="OTROS GASTOS POR ADQUISICION DE SERVICIOS"/>
    <s v="FUMIGACIÒN"/>
    <n v="72102103"/>
    <n v="0"/>
    <n v="2"/>
    <n v="10"/>
    <n v="1"/>
    <n v="5000000"/>
    <s v="GLOBAL"/>
    <s v="NO SOLICITADAS"/>
  </r>
  <r>
    <x v="15"/>
    <x v="2"/>
    <n v="10"/>
    <s v="IMPUESTO DE VEHICULOS"/>
    <s v="IMPUESTO DE VEHICULOS"/>
    <n v="93161701"/>
    <s v="Mínima cuantía"/>
    <n v="1"/>
    <n v="11"/>
    <n v="1"/>
    <n v="8500000"/>
    <s v="GLOBAL"/>
    <s v="NO SOLICITADAS"/>
  </r>
  <r>
    <x v="15"/>
    <x v="2"/>
    <n v="10"/>
    <s v="IMPUESTO DE VEHICULOS"/>
    <s v="IMPUESTO CAMION NQR"/>
    <n v="93161601"/>
    <s v="Mínima cuantía"/>
    <n v="1"/>
    <n v="11"/>
    <n v="1"/>
    <n v="70000"/>
    <s v="GLOBAL"/>
    <s v="NO SOLICITADAS"/>
  </r>
  <r>
    <x v="15"/>
    <x v="2"/>
    <n v="10"/>
    <s v="IMPUESTO DE VEHICULOS"/>
    <s v="IMPUESTO CAMIONETAS HILUX"/>
    <n v="93161601"/>
    <s v="Mínima cuantía"/>
    <n v="1"/>
    <n v="11"/>
    <n v="1"/>
    <n v="210000"/>
    <s v="GLOBAL"/>
    <s v="NO SOLICITADAS"/>
  </r>
  <r>
    <x v="15"/>
    <x v="3"/>
    <n v="10"/>
    <s v="IMPUESTO PREDIAL"/>
    <s v="IMPUESTO PREDIAL- COFAC"/>
    <n v="93161601"/>
    <s v="Solicitud de información a los Proveedores"/>
    <n v="1"/>
    <n v="11"/>
    <n v="1"/>
    <n v="819669679"/>
    <s v="GLOBAL"/>
    <s v="NO SOLICITADAS"/>
  </r>
  <r>
    <x v="15"/>
    <x v="7"/>
    <n v="16"/>
    <s v="HERRAMIENTAS"/>
    <s v="ADQUISICION DE HERRAMIENTAS Y EQUIPOS"/>
    <n v="27112802"/>
    <s v="Mínima cuantía"/>
    <n v="1"/>
    <n v="11"/>
    <n v="1"/>
    <n v="2950000"/>
    <s v="GLOBAL"/>
    <s v="NO SOLICITADAS"/>
  </r>
  <r>
    <x v="15"/>
    <x v="8"/>
    <n v="10"/>
    <s v="AUDIOVISUALES Y ACCESORIOS"/>
    <s v="VIDEOBEAM POWERLITEX24+ RESOLUCION 1024-7680 (XGA)"/>
    <n v="45111616"/>
    <s v="Mínima cuantía"/>
    <n v="9"/>
    <n v="1"/>
    <n v="1"/>
    <n v="4035000"/>
    <s v="UNIDAD"/>
    <s v="NO SOLICITADAS"/>
  </r>
  <r>
    <x v="15"/>
    <x v="8"/>
    <n v="10"/>
    <s v="AUDIOVISUALES Y ACCESORIOS"/>
    <s v="TELEVISOR SMART DE 65 PULGADAS"/>
    <n v="52161505"/>
    <s v="Mínima cuantía"/>
    <n v="11"/>
    <n v="11"/>
    <n v="1"/>
    <n v="4000000"/>
    <s v="UNIDAD"/>
    <s v="NO SOLICITADAS"/>
  </r>
  <r>
    <x v="15"/>
    <x v="8"/>
    <n v="10"/>
    <s v="AUDIOVISUALES Y ACCESORIOS"/>
    <s v="EQUIPO DE PERIFONEO TERRESTRE LRAD 100"/>
    <n v="52161512"/>
    <s v="Mínima cuantía"/>
    <n v="2"/>
    <n v="11"/>
    <n v="2"/>
    <n v="120000000"/>
    <s v="UNIDAD"/>
    <s v="NO SOLICITADAS"/>
  </r>
  <r>
    <x v="15"/>
    <x v="8"/>
    <n v="10"/>
    <s v="AUDIOVISUALES Y ACCESORIOS"/>
    <s v="PROYECTOR MULTIMEDIA - VIDEO BEAM"/>
    <n v="45111609"/>
    <s v="Mínima cuantía"/>
    <n v="2"/>
    <n v="3"/>
    <n v="3"/>
    <n v="6000000"/>
    <s v="UNIDAD"/>
    <s v="NO SOLICITADAS"/>
  </r>
  <r>
    <x v="15"/>
    <x v="8"/>
    <n v="10"/>
    <s v="AUDIOVISUALES Y ACCESORIOS"/>
    <s v="TELONES PARA PROYECCION"/>
    <n v="45111603"/>
    <s v="Mínima cuantía"/>
    <n v="2"/>
    <n v="3"/>
    <n v="2"/>
    <n v="600000"/>
    <s v="UNIDAD"/>
    <s v="NO SOLICITADAS"/>
  </r>
  <r>
    <x v="15"/>
    <x v="8"/>
    <n v="10"/>
    <s v="AUDIOVISUALES Y ACCESORIOS"/>
    <s v="FLASH CAMARA "/>
    <n v="45121601"/>
    <s v="Mínima cuantía"/>
    <n v="1"/>
    <n v="11"/>
    <n v="1"/>
    <n v="3880000"/>
    <s v="UNIDAD"/>
    <s v="NO SOLICITADAS"/>
  </r>
  <r>
    <x v="15"/>
    <x v="8"/>
    <n v="10"/>
    <s v="AUDIOVISUALES Y ACCESORIOS"/>
    <s v="ADQUISICIÓN CAMARA PARA AEROFOTOGRAFÍA INCLUYE DRON "/>
    <n v="45121510"/>
    <s v="Mínima cuantía"/>
    <n v="2"/>
    <n v="3"/>
    <n v="1"/>
    <n v="10000000"/>
    <s v="UNIDAD"/>
    <s v="NO SOLICITADAS"/>
  </r>
  <r>
    <x v="15"/>
    <x v="8"/>
    <n v="10"/>
    <s v="AUDIOVISUALES Y ACCESORIOS"/>
    <s v="ADQUISICIÓN CAMARA FOTOGRÁFICA DE ALTA VELOCIDAD"/>
    <n v="45121511"/>
    <s v="Mínima cuantía"/>
    <n v="2"/>
    <n v="3"/>
    <n v="1"/>
    <n v="15000000"/>
    <s v="UNIDAD"/>
    <s v="NO SOLICITADAS"/>
  </r>
  <r>
    <x v="15"/>
    <x v="8"/>
    <n v="10"/>
    <s v="AUDIOVISUALES Y ACCESORIOS"/>
    <s v="ADQUISICION VIDEO BEAM"/>
    <n v="45111616"/>
    <s v="Mínima cuantía"/>
    <n v="3"/>
    <n v="4"/>
    <n v="1"/>
    <n v="3000000"/>
    <s v="UNIDAD"/>
    <s v="NO SOLICITADAS"/>
  </r>
  <r>
    <x v="15"/>
    <x v="8"/>
    <n v="10"/>
    <s v="AUDIOVISUALES Y ACCESORIOS"/>
    <s v="VIDEO BEAM"/>
    <n v="45111616"/>
    <s v="Mínima cuantía"/>
    <n v="3"/>
    <n v="6"/>
    <n v="1"/>
    <n v="2620000"/>
    <s v="UNIDAD"/>
    <s v="NO SOLICITADAS"/>
  </r>
  <r>
    <x v="15"/>
    <x v="9"/>
    <n v="10"/>
    <s v="EQUIPO DE SISTEMAS"/>
    <s v="MULTIFUNCIONAL (FOTOCOPIADORA-ESCANER-IMPRESORA)"/>
    <n v="44101503"/>
    <s v="Mínima cuantía"/>
    <n v="3"/>
    <n v="6"/>
    <n v="1"/>
    <n v="5000000"/>
    <s v="UNIDAD"/>
    <s v="NO SOLICITADAS"/>
  </r>
  <r>
    <x v="15"/>
    <x v="12"/>
    <n v="10"/>
    <s v="EQUIPO AGRICOLA"/>
    <s v="ADQUISICION GUADAÑADORA 41,55 CC MUSEO AEROESPACIAL"/>
    <n v="27112006"/>
    <s v="Mínima cuantía"/>
    <n v="2"/>
    <n v="3"/>
    <n v="2"/>
    <n v="2904126"/>
    <s v="UNIDAD"/>
    <s v="NO SOLICITADAS"/>
  </r>
  <r>
    <x v="15"/>
    <x v="14"/>
    <n v="10"/>
    <s v="EQUIPOS Y ACCESORIOS DE NAVEGACION"/>
    <s v="DISPOSITIVO GPS"/>
    <n v="32101656"/>
    <s v="Mínima cuantía"/>
    <n v="1"/>
    <n v="11"/>
    <n v="119"/>
    <n v="45220000"/>
    <s v="UNIDAD"/>
    <s v="NO SOLICITADAS"/>
  </r>
  <r>
    <x v="15"/>
    <x v="80"/>
    <n v="16"/>
    <s v="EQUIPO DE CONSTRUCCION"/>
    <s v="ANDAMIO MULTIDIRECCIONAL 1,40*3,00 ALTURA 2 MTS X SECCION"/>
    <n v="30191502"/>
    <s v="Mínima cuantía"/>
    <n v="1"/>
    <n v="11"/>
    <n v="5"/>
    <n v="30000000"/>
    <s v="UNIDAD"/>
    <s v="NO SOLICITADAS"/>
  </r>
  <r>
    <x v="15"/>
    <x v="80"/>
    <n v="10"/>
    <s v="EQUIPO DE CONSTRUCCION"/>
    <s v="ADQUISICION DE ANDAMIOS MUSEO AEROESPACIAL"/>
    <n v="30191500"/>
    <s v="Mínima cuantía"/>
    <n v="2"/>
    <n v="6"/>
    <n v="1"/>
    <n v="7000000"/>
    <s v="UNIDAD"/>
    <s v="NO SOLICITADAS"/>
  </r>
  <r>
    <x v="15"/>
    <x v="17"/>
    <n v="10"/>
    <s v="OTRAS COMPRAS DE EQUIPOS"/>
    <s v="VENTILADOR"/>
    <n v="40101609"/>
    <s v="Mínima cuantía"/>
    <n v="11"/>
    <n v="1"/>
    <n v="1"/>
    <n v="1650000"/>
    <s v="UNIDAD"/>
    <s v="NO SOLICITADAS"/>
  </r>
  <r>
    <x v="15"/>
    <x v="17"/>
    <n v="10"/>
    <s v="OTRAS COMPRAS DE EQUIPOS"/>
    <s v="VENTILADORES DE TORRE"/>
    <n v="40101609"/>
    <s v="Mínima cuantía"/>
    <n v="1"/>
    <n v="11"/>
    <n v="10"/>
    <n v="2500000"/>
    <s v="UNIDAD"/>
    <s v="NO SOLICITADAS"/>
  </r>
  <r>
    <x v="15"/>
    <x v="17"/>
    <n v="10"/>
    <s v="OTRAS COMPRAS DE EQUIPOS"/>
    <s v="EXTINTOR ABC 20 LIBRAS"/>
    <n v="46191601"/>
    <s v="Mínima cuantía"/>
    <n v="1"/>
    <n v="11"/>
    <n v="23"/>
    <n v="1467400"/>
    <s v="UNIDAD"/>
    <s v="NO SOLICITADAS"/>
  </r>
  <r>
    <x v="15"/>
    <x v="17"/>
    <n v="10"/>
    <s v="OTRAS COMPRAS DE EQUIPOS"/>
    <s v="EXTINTOR MULTIPORPOSITO ABC (SATELITE) X 150 LIBRAS"/>
    <n v="46191601"/>
    <s v="Mínima cuantía"/>
    <n v="1"/>
    <n v="11"/>
    <n v="2"/>
    <n v="1972000"/>
    <s v="UNIDAD"/>
    <s v="NO SOLICITADAS"/>
  </r>
  <r>
    <x v="15"/>
    <x v="17"/>
    <n v="10"/>
    <s v="OTRAS COMPRAS DE EQUIPOS"/>
    <s v="EXTINTOR AGENTE LIMPIO DE 20 LIBRAS"/>
    <n v="46191601"/>
    <s v="Mínima cuantía"/>
    <n v="1"/>
    <n v="11"/>
    <n v="2"/>
    <n v="524050"/>
    <s v="UNIDAD"/>
    <s v="NO SOLICITADAS"/>
  </r>
  <r>
    <x v="15"/>
    <x v="17"/>
    <n v="10"/>
    <s v="OTRAS COMPRAS DE EQUIPOS"/>
    <s v="SIMULADOR DE VUELO DIDACTICO"/>
    <n v="25191504"/>
    <s v="Mínima cuantía"/>
    <n v="2"/>
    <n v="11"/>
    <n v="2"/>
    <n v="66000000"/>
    <s v="UNIDAD"/>
    <s v="NO SOLICITADAS"/>
  </r>
  <r>
    <x v="15"/>
    <x v="17"/>
    <n v="10"/>
    <s v="OTRAS COMPRAS DE EQUIPOS"/>
    <s v="IMPLEMENTACION SISTEMA DE INFORMACION PARA TAQUILLA, CAFETERIA Y ACCESO MUSEO AEROESPACIAL"/>
    <n v="43232313"/>
    <s v="Mínima cuantía"/>
    <n v="2"/>
    <n v="11"/>
    <n v="1"/>
    <n v="56000000"/>
    <s v="UNIDAD"/>
    <s v="NO SOLICITADAS"/>
  </r>
  <r>
    <x v="15"/>
    <x v="65"/>
    <n v="10"/>
    <s v="EQUIPOS DE COMUNICACIONES"/>
    <s v="COMPRA DE EQUIPOS CELULARES"/>
    <n v="43191501"/>
    <s v="Mínima cuantía"/>
    <n v="1"/>
    <n v="11"/>
    <n v="1"/>
    <n v="30000000"/>
    <s v="GLOBAL"/>
    <s v="NO SOLICITADAS"/>
  </r>
  <r>
    <x v="15"/>
    <x v="65"/>
    <n v="10"/>
    <s v="EQUIPOS DE COMUNICACIONES"/>
    <s v="CELULARES"/>
    <n v="43191501"/>
    <s v="Mínima cuantía"/>
    <n v="2"/>
    <n v="2"/>
    <n v="4"/>
    <n v="1400000"/>
    <s v="UNIDAD"/>
    <s v="NO SOLICITADAS"/>
  </r>
  <r>
    <x v="15"/>
    <x v="18"/>
    <n v="10"/>
    <s v="EQUIPOS Y MAQUINAS PARA OFICINA"/>
    <s v="DESTRUCTORA DE PAPEL "/>
    <n v="44101603"/>
    <s v="Mínima cuantía"/>
    <n v="1"/>
    <n v="11"/>
    <n v="1"/>
    <n v="2500000"/>
    <s v="GLOBAL"/>
    <s v="NO SOLICITADAS"/>
  </r>
  <r>
    <x v="15"/>
    <x v="18"/>
    <n v="10"/>
    <s v="EQUIPOS Y MAQUINAS PARA OFICINA"/>
    <s v="DESTRUCTORA DE PAPEL"/>
    <n v="44121612"/>
    <s v="Mínima cuantía"/>
    <n v="3"/>
    <n v="6"/>
    <n v="1"/>
    <n v="1000000"/>
    <s v="UNIDAD"/>
    <s v="NO SOLICITADAS"/>
  </r>
  <r>
    <x v="15"/>
    <x v="19"/>
    <n v="10"/>
    <s v="MOBILIARIO Y ENSERES"/>
    <s v="ADECUACION INFRAESTRUCTURA IMPLEMENTACION TRANSFORMACION "/>
    <n v="56112102"/>
    <s v="Mínima cuantía"/>
    <n v="1"/>
    <n v="11"/>
    <n v="1"/>
    <n v="400000000"/>
    <s v="GLOBAL"/>
    <s v="NO SOLICITADAS"/>
  </r>
  <r>
    <x v="15"/>
    <x v="19"/>
    <n v="10"/>
    <s v="MOBILIARIO Y ENSERES"/>
    <s v="ADQUISION SI,LLAS ERGONOMICAS"/>
    <n v="56112104"/>
    <s v="Mínima cuantía"/>
    <n v="3"/>
    <n v="6"/>
    <n v="6"/>
    <n v="1500000"/>
    <s v="UNIDAD"/>
    <s v="NO SOLICITADAS"/>
  </r>
  <r>
    <x v="15"/>
    <x v="19"/>
    <n v="10"/>
    <s v="MOBILIARIO Y ENSERES"/>
    <s v="SILLAS DE ESCRITORIO ERGONOMICAS CON BRAZOS"/>
    <n v="56101522"/>
    <s v="Mínima cuantía"/>
    <n v="1"/>
    <n v="3"/>
    <n v="9"/>
    <n v="4406301"/>
    <s v="UNIDAD"/>
    <s v="NO SOLICITADAS"/>
  </r>
  <r>
    <x v="15"/>
    <x v="19"/>
    <n v="10"/>
    <s v="MOBILIARIO Y ENSERES"/>
    <s v="ARCHIVADORE CORREDIZO MEDIDAS 2,20 *2,35-0,75 ANCHO MTS"/>
    <n v="56101708"/>
    <s v="Mínima cuantía"/>
    <n v="1"/>
    <n v="6"/>
    <n v="1"/>
    <n v="5000000"/>
    <s v="UNIDAD"/>
    <s v="NO SOLICITADAS"/>
  </r>
  <r>
    <x v="15"/>
    <x v="19"/>
    <n v="10"/>
    <s v="MOBILIARIO Y ENSERES"/>
    <s v="CAMAROTES"/>
    <n v="56101515"/>
    <s v="Mínima cuantía"/>
    <n v="4"/>
    <n v="2"/>
    <n v="12"/>
    <n v="4440000"/>
    <s v="UNIDAD"/>
    <s v="NO SOLICITADAS"/>
  </r>
  <r>
    <x v="15"/>
    <x v="22"/>
    <n v="10"/>
    <s v="DOTACIONES"/>
    <s v="CHAQUETA IMPERMEABLE, REFLECTIVA, CORTAVIENTOS, CON ESTAMPADO EN LA ZONA DE LA ESPALDA FRASE &quot; INVESTIGADOR  O SEGÚN PEDIDO DEL CLIENTE"/>
    <n v="46181543"/>
    <s v="Mínima cuantía"/>
    <n v="3"/>
    <n v="3"/>
    <n v="9"/>
    <n v="2700000"/>
    <s v="UNIDAD"/>
    <s v="NO SOLICITADAS"/>
  </r>
  <r>
    <x v="15"/>
    <x v="23"/>
    <n v="10"/>
    <s v="ELEMENTOS DE ALOJAMIENTO Y CAMPAÑA"/>
    <s v="JUEGOS DE SABANAS SERVICIOS CCOFA"/>
    <n v="52121509"/>
    <s v="Mínima cuantía"/>
    <n v="1"/>
    <n v="6"/>
    <n v="15"/>
    <n v="2250000"/>
    <s v="UNIDAD"/>
    <s v="NO SOLICITADAS"/>
  </r>
  <r>
    <x v="15"/>
    <x v="23"/>
    <n v="10"/>
    <s v="ELEMENTOS DE ALOJAMIENTO Y CAMPAÑA"/>
    <s v="TOALLAS SERVICIOS CCOFA "/>
    <n v="52121701"/>
    <s v="Mínima cuantía"/>
    <n v="1"/>
    <n v="3"/>
    <n v="15"/>
    <n v="750000"/>
    <s v="UNIDAD"/>
    <s v="NO SOLICITADAS"/>
  </r>
  <r>
    <x v="15"/>
    <x v="23"/>
    <n v="10"/>
    <s v="ELEMENTOS DE ALOJAMIENTO Y CAMPAÑA"/>
    <s v="COLCHON"/>
    <n v="56101508"/>
    <s v="Mínima cuantía"/>
    <n v="4"/>
    <n v="2"/>
    <n v="22"/>
    <n v="7700000"/>
    <s v="UNIDAD"/>
    <s v="NO SOLICITADAS"/>
  </r>
  <r>
    <x v="15"/>
    <x v="26"/>
    <n v="10"/>
    <s v="MATERIALES DE CONSTRUCCION"/>
    <s v="SILICONA LIQUIDA"/>
    <n v="47132101"/>
    <s v="Mínima cuantía"/>
    <n v="1"/>
    <n v="11"/>
    <n v="400"/>
    <n v="5600000"/>
    <s v="UNIDAD"/>
    <s v="NO SOLICITADAS"/>
  </r>
  <r>
    <x v="15"/>
    <x v="26"/>
    <n v="10"/>
    <s v="MATERIALES DE CONSTRUCCION"/>
    <s v="VIDRIO GRABADO INSTALADO"/>
    <n v="30171705"/>
    <s v="Mínima cuantía"/>
    <n v="1"/>
    <n v="11"/>
    <n v="15"/>
    <n v="1110000"/>
    <s v="METRO CUADRADO"/>
    <s v="NO SOLICITADAS"/>
  </r>
  <r>
    <x v="15"/>
    <x v="26"/>
    <n v="10"/>
    <s v="MATERIALES DE CONSTRUCCION"/>
    <s v="VIDRIO 5 MM INSTALADO"/>
    <n v="30171705"/>
    <s v="Mínima cuantía"/>
    <n v="1"/>
    <n v="11"/>
    <n v="45"/>
    <n v="3622500"/>
    <s v="METRO CUADRADO"/>
    <s v="NO SOLICITADAS"/>
  </r>
  <r>
    <x v="15"/>
    <x v="26"/>
    <n v="10"/>
    <s v="MATERIALES DE CONSTRUCCION"/>
    <s v="VIDRIO 4+4MM INSTALADO"/>
    <n v="30171705"/>
    <s v="Mínima cuantía"/>
    <n v="1"/>
    <n v="11"/>
    <n v="6"/>
    <n v="882000"/>
    <s v="METRO CUADRADO"/>
    <s v="NO SOLICITADAS"/>
  </r>
  <r>
    <x v="15"/>
    <x v="26"/>
    <n v="10"/>
    <s v="MATERIALES DE CONSTRUCCION"/>
    <s v="VIDRIO DE 6MM  INSTALADO"/>
    <n v="30171705"/>
    <s v="Mínima cuantía"/>
    <n v="1"/>
    <n v="11"/>
    <n v="9"/>
    <n v="850500"/>
    <s v="METRO CUADRADO"/>
    <s v="NO SOLICITADAS"/>
  </r>
  <r>
    <x v="15"/>
    <x v="26"/>
    <n v="10"/>
    <s v="MATERIALES DE CONSTRUCCION"/>
    <s v="VIDRIO DE 4MM INSTALADO"/>
    <n v="30171705"/>
    <s v="Mínima cuantía"/>
    <n v="1"/>
    <n v="11"/>
    <n v="45"/>
    <n v="2970000"/>
    <s v="METRO CUADRADO"/>
    <s v="NO SOLICITADAS"/>
  </r>
  <r>
    <x v="15"/>
    <x v="26"/>
    <n v="10"/>
    <s v="MATERIALES DE CONSTRUCCION"/>
    <s v="PELÍCULA DE SEGURIDAD"/>
    <n v="30171705"/>
    <s v="Mínima cuantía"/>
    <n v="1"/>
    <n v="11"/>
    <n v="56"/>
    <n v="2576000"/>
    <s v="METRO CUADRADO"/>
    <s v="NO SOLICITADAS"/>
  </r>
  <r>
    <x v="15"/>
    <x v="26"/>
    <n v="16"/>
    <s v="MATERIALES DE CONSTRUCCION"/>
    <s v="VIDRIO GRABADO INSTALADO"/>
    <n v="30171705"/>
    <s v="Mínima cuantía"/>
    <n v="1"/>
    <n v="11"/>
    <n v="15"/>
    <n v="1110000"/>
    <s v="METRO CUADRADO"/>
    <s v="NO SOLICITADAS"/>
  </r>
  <r>
    <x v="15"/>
    <x v="26"/>
    <n v="16"/>
    <s v="MATERIALES DE CONSTRUCCION"/>
    <s v="VIDRIO 5 MM INSTALADO"/>
    <n v="30171705"/>
    <s v="Mínima cuantía"/>
    <n v="1"/>
    <n v="11"/>
    <n v="35"/>
    <n v="2817500"/>
    <s v="METRO CUADRADO"/>
    <s v="NO SOLICITADAS"/>
  </r>
  <r>
    <x v="15"/>
    <x v="26"/>
    <n v="16"/>
    <s v="MATERIALES DE CONSTRUCCION"/>
    <s v="VIDRIO DE 6MM  INSTALADO"/>
    <n v="30171705"/>
    <s v="Mínima cuantía"/>
    <n v="1"/>
    <n v="11"/>
    <n v="9"/>
    <n v="850500"/>
    <s v="METRO CUADRADO"/>
    <s v="NO SOLICITADAS"/>
  </r>
  <r>
    <x v="15"/>
    <x v="26"/>
    <n v="16"/>
    <s v="MATERIALES DE CONSTRUCCION"/>
    <s v="VIDRIO DE 4MM INSTALADO"/>
    <n v="30171705"/>
    <s v="Mínima cuantía"/>
    <n v="1"/>
    <n v="11"/>
    <n v="36"/>
    <n v="2376000"/>
    <s v="METRO CUADRADO"/>
    <s v="NO SOLICITADAS"/>
  </r>
  <r>
    <x v="15"/>
    <x v="26"/>
    <n v="16"/>
    <s v="MATERIALES DE CONSTRUCCION"/>
    <s v="PELÍCULA DE SEGURIDAD"/>
    <n v="30171705"/>
    <s v="Mínima cuantía"/>
    <n v="1"/>
    <n v="11"/>
    <n v="41"/>
    <n v="1886000"/>
    <s v="METRO CUADRADO"/>
    <s v="NO SOLICITADAS"/>
  </r>
  <r>
    <x v="15"/>
    <x v="26"/>
    <n v="10"/>
    <s v="MATERIALES DE CONSTRUCCION"/>
    <s v="ADQUISICIÓN DE PINTURAS, ARTICULOS DE GRIFERIA Y DEMAS ELEMENTOS DE FERRETERIA"/>
    <n v="31162800"/>
    <s v="Mínima cuantía"/>
    <n v="1"/>
    <n v="11"/>
    <n v="1"/>
    <n v="153658600"/>
    <s v="GLOBAL"/>
    <s v="NO SOLICITADAS"/>
  </r>
  <r>
    <x v="15"/>
    <x v="26"/>
    <n v="16"/>
    <s v="MATERIALES DE CONSTRUCCION"/>
    <s v="ADQUISICIÓN DE PINTURAS, ARTICULOS DE GRIFERIA Y DEMAS ELEMENTOS DE FERRETERIA"/>
    <n v="31162800"/>
    <s v="Mínima cuantía"/>
    <n v="1"/>
    <n v="11"/>
    <n v="1"/>
    <n v="290979400"/>
    <s v="GLOBAL"/>
    <s v="NO SOLICITADAS"/>
  </r>
  <r>
    <x v="15"/>
    <x v="26"/>
    <n v="10"/>
    <s v="MATERIALES DE CONSTRUCCION"/>
    <s v="ADQUISICIÓN DE PINTURAS, ARTICULOS DE GRIFERIA Y DEMAS ELEMENTOS DE FERRETERIA DISAN"/>
    <n v="31162800"/>
    <s v="Mínima cuantía"/>
    <n v="1"/>
    <n v="11"/>
    <n v="1"/>
    <n v="19533891"/>
    <s v="GLOBAL"/>
    <s v="NO SOLICITADAS"/>
  </r>
  <r>
    <x v="15"/>
    <x v="26"/>
    <n v="10"/>
    <s v="MATERIALES DE CONSTRUCCION"/>
    <s v="RODILLO DE FELPA 2”"/>
    <n v="31211906"/>
    <s v="Mínima cuantía"/>
    <n v="2"/>
    <n v="6"/>
    <n v="15"/>
    <n v="37500"/>
    <s v="UNIDAD"/>
    <s v="NO SOLICITADAS"/>
  </r>
  <r>
    <x v="15"/>
    <x v="26"/>
    <n v="10"/>
    <s v="MATERIALES DE CONSTRUCCION"/>
    <s v="RODILLO DE FELPA 3”"/>
    <n v="31211906"/>
    <s v="Mínima cuantía"/>
    <n v="2"/>
    <n v="6"/>
    <n v="15"/>
    <n v="45000"/>
    <s v="UNIDAD"/>
    <s v="NO SOLICITADAS"/>
  </r>
  <r>
    <x v="15"/>
    <x v="26"/>
    <n v="10"/>
    <s v="MATERIALES DE CONSTRUCCION"/>
    <s v="RODILLO DE FELPA 6”"/>
    <n v="31211906"/>
    <s v="Mínima cuantía"/>
    <n v="2"/>
    <n v="6"/>
    <n v="15"/>
    <n v="66000"/>
    <s v="UNIDAD"/>
    <s v="NO SOLICITADAS"/>
  </r>
  <r>
    <x v="15"/>
    <x v="26"/>
    <n v="10"/>
    <s v="MATERIALES DE CONSTRUCCION"/>
    <s v="RODILLO DE FELPA 9”"/>
    <n v="31211906"/>
    <s v="Mínima cuantía"/>
    <n v="2"/>
    <n v="6"/>
    <n v="15"/>
    <n v="75000"/>
    <s v="UNIDAD"/>
    <s v="NO SOLICITADAS"/>
  </r>
  <r>
    <x v="15"/>
    <x v="26"/>
    <n v="10"/>
    <s v="MATERIALES DE CONSTRUCCION"/>
    <s v="CINTA DE ENMASCARAR 1”"/>
    <n v="31201503"/>
    <s v="Mínima cuantía"/>
    <n v="2"/>
    <n v="6"/>
    <n v="10"/>
    <n v="46000"/>
    <s v="UNIDAD"/>
    <s v="NO SOLICITADAS"/>
  </r>
  <r>
    <x v="15"/>
    <x v="26"/>
    <n v="10"/>
    <s v="MATERIALES DE CONSTRUCCION"/>
    <s v="CINTA DE ENMASCARAR ¾”"/>
    <n v="31201503"/>
    <s v="Mínima cuantía"/>
    <n v="2"/>
    <n v="6"/>
    <n v="10"/>
    <n v="33000"/>
    <s v="UNIDAD"/>
    <s v="NO SOLICITADAS"/>
  </r>
  <r>
    <x v="15"/>
    <x v="26"/>
    <n v="10"/>
    <s v="MATERIALES DE CONSTRUCCION"/>
    <s v="CINTA DE ENMASCARAR 1/4"/>
    <n v="31201503"/>
    <s v="Mínima cuantía"/>
    <n v="2"/>
    <n v="6"/>
    <n v="10"/>
    <n v="25000"/>
    <s v="UNIDAD"/>
    <s v="NO SOLICITADAS"/>
  </r>
  <r>
    <x v="15"/>
    <x v="26"/>
    <n v="10"/>
    <s v="MATERIALES DE CONSTRUCCION"/>
    <s v="ROLLOS DE CINTA TRANSPARENTE 48MM X 100MM"/>
    <n v="31201512"/>
    <s v="Mínima cuantía"/>
    <n v="2"/>
    <n v="6"/>
    <n v="14"/>
    <n v="143500"/>
    <s v="UNIDAD"/>
    <s v="NO SOLICITADAS"/>
  </r>
  <r>
    <x v="15"/>
    <x v="26"/>
    <n v="10"/>
    <s v="MATERIALES DE CONSTRUCCION"/>
    <s v="CUÑETE DE PINTURA VINILO BLANCO TIPO I"/>
    <n v="31211502"/>
    <s v="Mínima cuantía"/>
    <n v="2"/>
    <n v="6"/>
    <n v="2"/>
    <n v="430000"/>
    <s v="CUÑETE"/>
    <s v="NO SOLICITADAS"/>
  </r>
  <r>
    <x v="15"/>
    <x v="26"/>
    <n v="10"/>
    <s v="MATERIALES DE CONSTRUCCION"/>
    <s v="CANECA DE TRÁFICO BLANCO"/>
    <n v="31211502"/>
    <s v="Mínima cuantía"/>
    <n v="2"/>
    <n v="6"/>
    <n v="2"/>
    <n v="430000"/>
    <s v="CUÑETE"/>
    <s v="NO SOLICITADAS"/>
  </r>
  <r>
    <x v="15"/>
    <x v="26"/>
    <n v="10"/>
    <s v="MATERIALES DE CONSTRUCCION"/>
    <s v="CANECA DE TRÁFICO AMARILLO"/>
    <n v="31211502"/>
    <s v="Mínima cuantía"/>
    <n v="2"/>
    <n v="6"/>
    <n v="2"/>
    <n v="430000"/>
    <s v="CUÑETE"/>
    <s v="NO SOLICITADAS"/>
  </r>
  <r>
    <x v="15"/>
    <x v="26"/>
    <n v="10"/>
    <s v="MATERIALES DE CONSTRUCCION"/>
    <s v="LACA CATALIZADORA TRANSPARENTE MATE"/>
    <n v="11121503"/>
    <s v="Mínima cuantía"/>
    <n v="2"/>
    <n v="6"/>
    <n v="2"/>
    <n v="70000"/>
    <s v="GALON"/>
    <s v="NO SOLICITADAS"/>
  </r>
  <r>
    <x v="15"/>
    <x v="26"/>
    <n v="10"/>
    <s v="MATERIALES DE CONSTRUCCION"/>
    <s v="PINTURA VINILO BLANCO TIPO I"/>
    <n v="31211502"/>
    <s v="Mínima cuantía"/>
    <n v="2"/>
    <n v="6"/>
    <n v="2"/>
    <n v="44000"/>
    <s v="CANECA"/>
    <s v="NO SOLICITADAS"/>
  </r>
  <r>
    <x v="15"/>
    <x v="26"/>
    <n v="10"/>
    <s v="MATERIALES DE CONSTRUCCION"/>
    <s v="PINTURA DE ESMALTE COLOR BLANCO"/>
    <n v="31211505"/>
    <s v="Mínima cuantía"/>
    <n v="2"/>
    <n v="6"/>
    <n v="2"/>
    <n v="70000"/>
    <s v="GALON"/>
    <s v="NO SOLICITADAS"/>
  </r>
  <r>
    <x v="15"/>
    <x v="26"/>
    <n v="10"/>
    <s v="MATERIALES DE CONSTRUCCION"/>
    <s v="PINTURA DE ESMALTE COLOR NEGRO EN ACEITE"/>
    <n v="31211505"/>
    <s v="Mínima cuantía"/>
    <n v="2"/>
    <n v="6"/>
    <n v="2"/>
    <n v="128000"/>
    <s v="GALON"/>
    <s v="NO SOLICITADAS"/>
  </r>
  <r>
    <x v="15"/>
    <x v="26"/>
    <n v="10"/>
    <s v="MATERIALES DE CONSTRUCCION"/>
    <s v="BROCHA DE 1”"/>
    <n v="31211904"/>
    <s v="Mínima cuantía"/>
    <n v="2"/>
    <n v="6"/>
    <n v="10"/>
    <n v="22000"/>
    <s v="UNIDAD"/>
    <s v="NO SOLICITADAS"/>
  </r>
  <r>
    <x v="15"/>
    <x v="26"/>
    <n v="10"/>
    <s v="MATERIALES DE CONSTRUCCION"/>
    <s v="BROCHA DE 2”"/>
    <n v="31211904"/>
    <s v="Mínima cuantía"/>
    <n v="2"/>
    <n v="6"/>
    <n v="10"/>
    <n v="30000"/>
    <s v="UNIDAD"/>
    <s v="NO SOLICITADAS"/>
  </r>
  <r>
    <x v="15"/>
    <x v="26"/>
    <n v="10"/>
    <s v="MATERIALES DE CONSTRUCCION"/>
    <s v="BROCHA DE 4”"/>
    <n v="31211904"/>
    <s v="Mínima cuantía"/>
    <n v="2"/>
    <n v="6"/>
    <n v="20"/>
    <n v="120000"/>
    <s v="UNIDAD"/>
    <s v="NO SOLICITADAS"/>
  </r>
  <r>
    <x v="15"/>
    <x v="26"/>
    <n v="10"/>
    <s v="MATERIALES DE CONSTRUCCION"/>
    <s v="BROCA DE ACERO 5/32” "/>
    <n v="27111543"/>
    <s v="Mínima cuantía"/>
    <n v="2"/>
    <n v="6"/>
    <n v="20"/>
    <n v="46000"/>
    <s v="UNIDAD"/>
    <s v="NO SOLICITADAS"/>
  </r>
  <r>
    <x v="15"/>
    <x v="26"/>
    <n v="10"/>
    <s v="MATERIALES DE CONSTRUCCION"/>
    <s v="BROCA DE ACERO 1/8” "/>
    <n v="27111543"/>
    <s v="Mínima cuantía"/>
    <n v="2"/>
    <n v="6"/>
    <n v="20"/>
    <n v="40000"/>
    <s v="UNIDAD"/>
    <s v="NO SOLICITADAS"/>
  </r>
  <r>
    <x v="15"/>
    <x v="26"/>
    <n v="10"/>
    <s v="MATERIALES DE CONSTRUCCION"/>
    <s v="BROCA DE ACERO 5/16”"/>
    <n v="27111543"/>
    <s v="Mínima cuantía"/>
    <n v="2"/>
    <n v="6"/>
    <n v="20"/>
    <n v="140000"/>
    <s v="UNIDAD"/>
    <s v="NO SOLICITADAS"/>
  </r>
  <r>
    <x v="15"/>
    <x v="26"/>
    <n v="10"/>
    <s v="MATERIALES DE CONSTRUCCION"/>
    <s v="BROCA DE TUSTENO 5/32"/>
    <n v="27111543"/>
    <s v="Mínima cuantía"/>
    <n v="2"/>
    <n v="6"/>
    <n v="20"/>
    <n v="50000"/>
    <s v="UNIDAD"/>
    <s v="NO SOLICITADAS"/>
  </r>
  <r>
    <x v="15"/>
    <x v="26"/>
    <n v="10"/>
    <s v="MATERIALES DE CONSTRUCCION"/>
    <s v="BROCA DE TUSTENO 1/8"/>
    <n v="27111543"/>
    <s v="Mínima cuantía"/>
    <n v="2"/>
    <n v="6"/>
    <n v="20"/>
    <n v="50000"/>
    <s v="UNIDAD"/>
    <s v="NO SOLICITADAS"/>
  </r>
  <r>
    <x v="15"/>
    <x v="26"/>
    <n v="10"/>
    <s v="MATERIALES DE CONSTRUCCION"/>
    <s v="JUEGO CUCHILLA PARA CALADORA DE MADERA X 5 PZS 6X1 BOSCH"/>
    <n v="27112802"/>
    <s v="Mínima cuantía"/>
    <n v="2"/>
    <n v="6"/>
    <n v="5"/>
    <n v="75000"/>
    <s v="JUEGO"/>
    <s v="NO SOLICITADAS"/>
  </r>
  <r>
    <x v="15"/>
    <x v="26"/>
    <n v="10"/>
    <s v="MATERIALES DE CONSTRUCCION"/>
    <s v="BROCA DE TUSTENO 5/16"/>
    <n v="27111543"/>
    <s v="Mínima cuantía"/>
    <n v="2"/>
    <n v="6"/>
    <n v="20"/>
    <n v="50000"/>
    <s v="UNIDAD"/>
    <s v="NO SOLICITADAS"/>
  </r>
  <r>
    <x v="15"/>
    <x v="26"/>
    <n v="10"/>
    <s v="MATERIALES DE CONSTRUCCION"/>
    <s v="TAMBOR DE THINER EXTRAFINO CON BOMBA DISPENSADORA "/>
    <n v="12191602"/>
    <s v="Mínima cuantía"/>
    <n v="2"/>
    <n v="6"/>
    <n v="2"/>
    <n v="1400000"/>
    <s v="CANECA"/>
    <s v="NO SOLICITADAS"/>
  </r>
  <r>
    <x v="15"/>
    <x v="26"/>
    <n v="10"/>
    <s v="MATERIALES DE CONSTRUCCION"/>
    <s v="POLIURETANO ALUMINIO GRANO FINO 37% SOLIDOS"/>
    <n v="31211510"/>
    <s v="Mínima cuantía"/>
    <n v="2"/>
    <n v="6"/>
    <n v="3"/>
    <n v="660000"/>
    <s v="GALON"/>
    <s v="NO SOLICITADAS"/>
  </r>
  <r>
    <x v="15"/>
    <x v="26"/>
    <n v="10"/>
    <s v="MATERIALES DE CONSTRUCCION"/>
    <s v="POLIURETANO AMARILLO MEDIO 37% SOLIDOS"/>
    <n v="31211510"/>
    <s v="Mínima cuantía"/>
    <n v="2"/>
    <n v="6"/>
    <n v="3"/>
    <n v="660000"/>
    <s v="GALON"/>
    <s v="NO SOLICITADAS"/>
  </r>
  <r>
    <x v="15"/>
    <x v="26"/>
    <n v="10"/>
    <s v="MATERIALES DE CONSTRUCCION"/>
    <s v="POLIURETANO AZUL ENTONADOR 37% SOLIDOS"/>
    <n v="31211510"/>
    <s v="Mínima cuantía"/>
    <n v="2"/>
    <n v="6"/>
    <n v="3"/>
    <n v="660000"/>
    <s v="GALON"/>
    <s v="NO SOLICITADAS"/>
  </r>
  <r>
    <x v="15"/>
    <x v="26"/>
    <n v="10"/>
    <s v="MATERIALES DE CONSTRUCCION"/>
    <s v="POLIURETANO ROJO 37% SOLIDOS"/>
    <n v="31211510"/>
    <s v="Mínima cuantía"/>
    <n v="2"/>
    <n v="6"/>
    <n v="3"/>
    <n v="660000"/>
    <s v="GALON"/>
    <s v="NO SOLICITADAS"/>
  </r>
  <r>
    <x v="15"/>
    <x v="26"/>
    <n v="10"/>
    <s v="MATERIALES DE CONSTRUCCION"/>
    <s v="POLIURETANO BLANCO  37% SOLIDOS"/>
    <n v="31211510"/>
    <s v="Mínima cuantía"/>
    <n v="2"/>
    <n v="6"/>
    <n v="3"/>
    <n v="660000"/>
    <s v="GALON"/>
    <s v="NO SOLICITADAS"/>
  </r>
  <r>
    <x v="15"/>
    <x v="26"/>
    <n v="10"/>
    <s v="MATERIALES DE CONSTRUCCION"/>
    <s v="POLIURETANO NEGRO 37% SOLIDOS"/>
    <n v="31211510"/>
    <s v="Mínima cuantía"/>
    <n v="2"/>
    <n v="6"/>
    <n v="3"/>
    <n v="660000"/>
    <s v="GALON"/>
    <s v="NO SOLICITADAS"/>
  </r>
  <r>
    <x v="15"/>
    <x v="26"/>
    <n v="10"/>
    <s v="MATERIALES DE CONSTRUCCION"/>
    <s v="POLIURETANO GRIS CLARO 37% SOLIDOS"/>
    <n v="31211510"/>
    <s v="Mínima cuantía"/>
    <n v="2"/>
    <n v="6"/>
    <n v="3"/>
    <n v="660000"/>
    <s v="GALON"/>
    <s v="NO SOLICITADAS"/>
  </r>
  <r>
    <x v="15"/>
    <x v="26"/>
    <n v="10"/>
    <s v="MATERIALES DE CONSTRUCCION"/>
    <s v="POLIURETANO GRIS OSCURO 37% SOLIDOS"/>
    <n v="31211510"/>
    <s v="Mínima cuantía"/>
    <n v="2"/>
    <n v="6"/>
    <n v="3"/>
    <n v="660000"/>
    <s v="GALON"/>
    <s v="NO SOLICITADAS"/>
  </r>
  <r>
    <x v="15"/>
    <x v="26"/>
    <n v="10"/>
    <s v="MATERIALES DE CONSTRUCCION"/>
    <s v="REMOVEDOR G. BLER  8805"/>
    <n v="31211801"/>
    <s v="Mínima cuantía"/>
    <n v="2"/>
    <n v="6"/>
    <n v="10"/>
    <n v="600000"/>
    <s v="GALON"/>
    <s v="NO SOLICITADAS"/>
  </r>
  <r>
    <x v="15"/>
    <x v="26"/>
    <n v="10"/>
    <s v="MATERIALES DE CONSTRUCCION"/>
    <s v="MASILLA POLIESTER"/>
    <n v="31201605"/>
    <s v="Mínima cuantía"/>
    <n v="2"/>
    <n v="6"/>
    <n v="2"/>
    <n v="100000"/>
    <s v="GALON"/>
    <s v="NO SOLICITADAS"/>
  </r>
  <r>
    <x v="15"/>
    <x v="26"/>
    <n v="10"/>
    <s v="MATERIALES DE CONSTRUCCION"/>
    <s v="PINTURA DE TRAFICO AMARILLA REF. X GLN"/>
    <n v="31211501"/>
    <s v="Mínima cuantía"/>
    <n v="2"/>
    <n v="6"/>
    <n v="3"/>
    <n v="645000"/>
    <s v="CANECA"/>
    <s v="NO SOLICITADAS"/>
  </r>
  <r>
    <x v="15"/>
    <x v="26"/>
    <n v="10"/>
    <s v="MATERIALES DE CONSTRUCCION"/>
    <s v="PEGANTE TIPO BOXER"/>
    <n v="31201604"/>
    <s v="Mínima cuantía"/>
    <n v="2"/>
    <n v="6"/>
    <n v="3"/>
    <n v="105000"/>
    <s v="GALON"/>
    <s v="NO SOLICITADAS"/>
  </r>
  <r>
    <x v="15"/>
    <x v="26"/>
    <n v="10"/>
    <s v="MATERIALES DE CONSTRUCCION"/>
    <s v="BARNÍZ TRANSPARENTE BRILLANTE POLIURETANO 37% SOLIDOS"/>
    <n v="31211705"/>
    <s v="Mínima cuantía"/>
    <n v="2"/>
    <n v="6"/>
    <n v="10"/>
    <n v="350000"/>
    <s v="GALON"/>
    <s v="NO SOLICITADAS"/>
  </r>
  <r>
    <x v="15"/>
    <x v="26"/>
    <n v="10"/>
    <s v="MATERIALES DE CONSTRUCCION"/>
    <s v="FONDO EPOXICO POLIURETA NO 37 % SOLIDOS"/>
    <n v="31211510"/>
    <s v="Mínima cuantía"/>
    <n v="2"/>
    <n v="6"/>
    <n v="10"/>
    <n v="2300000"/>
    <s v="GALON"/>
    <s v="NO SOLICITADAS"/>
  </r>
  <r>
    <x v="15"/>
    <x v="26"/>
    <n v="10"/>
    <s v="MATERIALES DE CONSTRUCCION"/>
    <s v="LIJA EN SECO GRANO 100"/>
    <n v="27111918"/>
    <s v="Mínima cuantía"/>
    <n v="2"/>
    <n v="6"/>
    <n v="20"/>
    <n v="40000"/>
    <s v="UNIDADES"/>
    <s v="NO SOLICITADAS"/>
  </r>
  <r>
    <x v="15"/>
    <x v="26"/>
    <n v="10"/>
    <s v="MATERIALES DE CONSTRUCCION"/>
    <s v="LIJA EN SECO GRANO 180"/>
    <n v="27111918"/>
    <s v="Mínima cuantía"/>
    <n v="2"/>
    <n v="6"/>
    <n v="20"/>
    <n v="40000"/>
    <s v="UNIDADES"/>
    <s v="NO SOLICITADAS"/>
  </r>
  <r>
    <x v="15"/>
    <x v="26"/>
    <n v="10"/>
    <s v="MATERIALES DE CONSTRUCCION"/>
    <s v="LIJA EN SECO GRANO 150"/>
    <n v="27111918"/>
    <s v="Mínima cuantía"/>
    <n v="2"/>
    <n v="6"/>
    <n v="20"/>
    <n v="40000"/>
    <s v="UNIDADES"/>
    <s v="NO SOLICITADAS"/>
  </r>
  <r>
    <x v="15"/>
    <x v="26"/>
    <n v="10"/>
    <s v="MATERIALES DE CONSTRUCCION"/>
    <s v="LIJA EN SECO GRANO 220"/>
    <n v="27111918"/>
    <s v="Mínima cuantía"/>
    <n v="2"/>
    <n v="6"/>
    <n v="20"/>
    <n v="40000"/>
    <s v="UNIDADES"/>
    <s v="NO SOLICITADAS"/>
  </r>
  <r>
    <x v="15"/>
    <x v="26"/>
    <n v="10"/>
    <s v="MATERIALES DE CONSTRUCCION"/>
    <s v="LIJA EN SECO GRANO 320"/>
    <n v="27111918"/>
    <s v="Mínima cuantía"/>
    <n v="2"/>
    <n v="6"/>
    <n v="20"/>
    <n v="40000"/>
    <s v="UNIDADES"/>
    <s v="NO SOLICITADAS"/>
  </r>
  <r>
    <x v="15"/>
    <x v="26"/>
    <n v="10"/>
    <s v="MATERIALES DE CONSTRUCCION"/>
    <s v="LIJA EN SECO GRANO 400"/>
    <n v="27111918"/>
    <s v="Mínima cuantía"/>
    <n v="2"/>
    <n v="6"/>
    <n v="2"/>
    <n v="4000"/>
    <s v="UNIDADES"/>
    <s v="NO SOLICITADAS"/>
  </r>
  <r>
    <x v="15"/>
    <x v="26"/>
    <n v="10"/>
    <s v="MATERIALES DE CONSTRUCCION"/>
    <s v="CANECA DE TRÁFICO GRIS CLARO"/>
    <n v="31211501"/>
    <s v="Mínima cuantía"/>
    <n v="2"/>
    <n v="6"/>
    <n v="3"/>
    <n v="660000"/>
    <s v="CUÑETE"/>
    <s v="NO SOLICITADAS"/>
  </r>
  <r>
    <x v="15"/>
    <x v="26"/>
    <n v="10"/>
    <s v="MATERIALES DE CONSTRUCCION"/>
    <s v="CANECA DE TRÁFICO GRIS OSCURO"/>
    <n v="31211501"/>
    <s v="Mínima cuantía"/>
    <n v="2"/>
    <n v="6"/>
    <n v="3"/>
    <n v="660000"/>
    <s v="CUÑETE"/>
    <s v="NO SOLICITADAS"/>
  </r>
  <r>
    <x v="15"/>
    <x v="26"/>
    <n v="10"/>
    <s v="MATERIALES DE CONSTRUCCION"/>
    <s v="LIIJA DE 1000 PAQUETE X 10"/>
    <n v="27111918"/>
    <s v="Mínima cuantía"/>
    <n v="4"/>
    <n v="2"/>
    <n v="6"/>
    <n v="9000"/>
    <s v="UNIDAD"/>
    <s v="NO SOLICITADAS"/>
  </r>
  <r>
    <x v="15"/>
    <x v="26"/>
    <n v="10"/>
    <s v="MATERIALES DE CONSTRUCCION"/>
    <s v="SILICONA FRIA EN TUBO X 300 ML"/>
    <n v="31201632"/>
    <s v="Mínima cuantía"/>
    <n v="4"/>
    <n v="2"/>
    <n v="2"/>
    <n v="24000"/>
    <s v="UNIDAD"/>
    <s v="NO SOLICITADAS"/>
  </r>
  <r>
    <x v="15"/>
    <x v="26"/>
    <n v="10"/>
    <s v="MATERIALES DE CONSTRUCCION"/>
    <s v="RODILLO PARA PINTURA"/>
    <n v="31211906"/>
    <s v="Mínima cuantía"/>
    <n v="4"/>
    <n v="2"/>
    <n v="6"/>
    <n v="39000"/>
    <s v="UNIDAD"/>
    <s v="NO SOLICITADAS"/>
  </r>
  <r>
    <x v="15"/>
    <x v="29"/>
    <n v="10"/>
    <s v="PAPELERIA, UTILES DE ESCRITORIO Y OFICINA"/>
    <s v="CARTUCHO DE TÓNER ALTO RENDIMIENTO NEGRO, HP 05X (CE505X)"/>
    <n v="44103105"/>
    <s v="Mínima cuantía"/>
    <n v="1"/>
    <n v="11"/>
    <n v="3"/>
    <n v="1831500"/>
    <s v="UNIDAD"/>
    <s v="NO SOLICITADAS"/>
  </r>
  <r>
    <x v="15"/>
    <x v="29"/>
    <n v="10"/>
    <s v="PAPELERIA, UTILES DE ESCRITORIO Y OFICINA"/>
    <s v="CABEZAL DE IMPRESIÓN NEGRO, HP 11 (C4810A)"/>
    <n v="44103110"/>
    <s v="Mínima cuantía"/>
    <n v="1"/>
    <n v="11"/>
    <n v="3"/>
    <n v="677100"/>
    <s v="UNIDAD"/>
    <s v="NO SOLICITADAS"/>
  </r>
  <r>
    <x v="15"/>
    <x v="29"/>
    <n v="10"/>
    <s v="PAPELERIA, UTILES DE ESCRITORIO Y OFICINA"/>
    <s v="CABEZAL DE IMPRESIÓN CIAN, HP 11 (C4811A)"/>
    <n v="44103110"/>
    <s v="Mínima cuantía"/>
    <n v="1"/>
    <n v="11"/>
    <n v="3"/>
    <n v="677100"/>
    <s v="UNIDAD"/>
    <s v="NO SOLICITADAS"/>
  </r>
  <r>
    <x v="15"/>
    <x v="29"/>
    <n v="10"/>
    <s v="PAPELERIA, UTILES DE ESCRITORIO Y OFICINA"/>
    <s v="CABEZAL DE IMPRESIÓN MAGENTA, HP 11 (C4812A)"/>
    <n v="44103110"/>
    <s v="Mínima cuantía"/>
    <n v="1"/>
    <n v="11"/>
    <n v="3"/>
    <n v="677100"/>
    <s v="UNIDAD"/>
    <s v="NO SOLICITADAS"/>
  </r>
  <r>
    <x v="15"/>
    <x v="29"/>
    <n v="10"/>
    <s v="PAPELERIA, UTILES DE ESCRITORIO Y OFICINA"/>
    <s v="CABEZAL DE IMPRESIÓN AMARILLO, HP 11 (C4813A)"/>
    <n v="44103110"/>
    <s v="Mínima cuantía"/>
    <n v="1"/>
    <n v="11"/>
    <n v="3"/>
    <n v="677100"/>
    <s v="UNIDAD"/>
    <s v="NO SOLICITADAS"/>
  </r>
  <r>
    <x v="15"/>
    <x v="29"/>
    <n v="10"/>
    <s v="PAPELERIA, UTILES DE ESCRITORIO Y OFICINA"/>
    <s v="CARTUCHO DE IMPRESIÓN NEGRO, HP 11X (Q6511X)"/>
    <n v="44103105"/>
    <s v="Mínima cuantía"/>
    <n v="1"/>
    <n v="11"/>
    <n v="1"/>
    <n v="1020400"/>
    <s v="UNIDAD"/>
    <s v="NO SOLICITADAS"/>
  </r>
  <r>
    <x v="15"/>
    <x v="29"/>
    <n v="10"/>
    <s v="PAPELERIA, UTILES DE ESCRITORIO Y OFICINA"/>
    <s v="CARTUCHO DE IMPRESIÓN NEGRO, HP 21 (C9351AL)"/>
    <n v="44103105"/>
    <s v="Mínima cuantía"/>
    <n v="1"/>
    <n v="11"/>
    <n v="5"/>
    <n v="329500"/>
    <s v="UNIDAD"/>
    <s v="NO SOLICITADAS"/>
  </r>
  <r>
    <x v="15"/>
    <x v="29"/>
    <n v="10"/>
    <s v="PAPELERIA, UTILES DE ESCRITORIO Y OFICINA"/>
    <s v="CARTUCHO DE IMPRESIÓN TRICOLOR, HP 22 (C9352AL)"/>
    <n v="44103105"/>
    <s v="Mínima cuantía"/>
    <n v="1"/>
    <n v="11"/>
    <n v="5"/>
    <n v="457000"/>
    <s v="UNIDAD"/>
    <s v="NO SOLICITADAS"/>
  </r>
  <r>
    <x v="15"/>
    <x v="29"/>
    <n v="10"/>
    <s v="PAPELERIA, UTILES DE ESCRITORIO Y OFICINA"/>
    <s v="CARTUCHO DE TÓNER NEGRO, HP 35A (CB435A)"/>
    <n v="44103105"/>
    <s v="Mínima cuantía"/>
    <n v="1"/>
    <n v="11"/>
    <n v="1"/>
    <n v="256200"/>
    <s v="UNIDAD"/>
    <s v="NO SOLICITADAS"/>
  </r>
  <r>
    <x v="15"/>
    <x v="29"/>
    <n v="10"/>
    <s v="PAPELERIA, UTILES DE ESCRITORIO Y OFICINA"/>
    <s v="CARTUCHO DE TÓNER NEGRO, HP 38A (Q1338A)"/>
    <n v="44103105"/>
    <s v="Mínima cuantía"/>
    <n v="1"/>
    <n v="11"/>
    <n v="6"/>
    <n v="4522200"/>
    <s v="UNIDAD"/>
    <s v="NO SOLICITADAS"/>
  </r>
  <r>
    <x v="15"/>
    <x v="29"/>
    <n v="10"/>
    <s v="PAPELERIA, UTILES DE ESCRITORIO Y OFICINA"/>
    <s v="CARTUCHO DE TÓNER NEGRO, HP 42A (Q5942A)"/>
    <n v="44103105"/>
    <s v="Mínima cuantía"/>
    <n v="1"/>
    <n v="11"/>
    <n v="3"/>
    <n v="2073900"/>
    <s v="UNIDAD"/>
    <s v="NO SOLICITADAS"/>
  </r>
  <r>
    <x v="15"/>
    <x v="29"/>
    <n v="10"/>
    <s v="PAPELERIA, UTILES DE ESCRITORIO Y OFICINA"/>
    <s v="CARTUCHO DE TÓNER ALTO RENDIMIENTO NEGRO, HP 42X (Q5942X)"/>
    <n v="44103105"/>
    <s v="Mínima cuantía"/>
    <n v="1"/>
    <n v="11"/>
    <n v="2"/>
    <n v="2128000"/>
    <s v="UNIDAD"/>
    <s v="NO SOLICITADAS"/>
  </r>
  <r>
    <x v="15"/>
    <x v="29"/>
    <n v="10"/>
    <s v="PAPELERIA, UTILES DE ESCRITORIO Y OFICINA"/>
    <s v="CARTUCHO DE TÓNER ALTO RENDIMIENTO NEGRO, HP 43X (C8543X)"/>
    <n v="44103105"/>
    <s v="Mínima cuantía"/>
    <n v="1"/>
    <n v="11"/>
    <n v="9"/>
    <n v="11056500"/>
    <s v="UNIDAD"/>
    <s v="NO SOLICITADAS"/>
  </r>
  <r>
    <x v="15"/>
    <x v="29"/>
    <n v="10"/>
    <s v="PAPELERIA, UTILES DE ESCRITORIO Y OFICINA"/>
    <s v="CARTUCHO DE TÓNER NEGRO, HP 45A (Q5945A)"/>
    <n v="44103105"/>
    <s v="Mínima cuantía"/>
    <n v="1"/>
    <n v="11"/>
    <n v="2"/>
    <n v="1966000"/>
    <s v="UNIDAD"/>
    <s v="NO SOLICITADAS"/>
  </r>
  <r>
    <x v="15"/>
    <x v="29"/>
    <n v="10"/>
    <s v="PAPELERIA, UTILES DE ESCRITORIO Y OFICINA"/>
    <s v="CARTUCHO DE TÓNER NEGRO, HP 49X (Q5949X)"/>
    <n v="44103105"/>
    <s v="Mínima cuantía"/>
    <n v="1"/>
    <n v="11"/>
    <n v="2"/>
    <n v="1376600"/>
    <s v="UNIDAD"/>
    <s v="NO SOLICITADAS"/>
  </r>
  <r>
    <x v="15"/>
    <x v="29"/>
    <n v="10"/>
    <s v="PAPELERIA, UTILES DE ESCRITORIO Y OFICINA"/>
    <s v="CARTUCHO DE TÓNER NEGRO, HP 51X (Q7551XC)"/>
    <n v="44103105"/>
    <s v="Mínima cuantía"/>
    <n v="1"/>
    <n v="11"/>
    <n v="3"/>
    <n v="428400"/>
    <s v="UNIDAD"/>
    <s v="NO SOLICITADAS"/>
  </r>
  <r>
    <x v="15"/>
    <x v="29"/>
    <n v="10"/>
    <s v="PAPELERIA, UTILES DE ESCRITORIO Y OFICINA"/>
    <s v="CARTUCHO DE TÓNER NEGRO, HP 51A (Q7551A)"/>
    <n v="44103105"/>
    <s v="Mínima cuantía"/>
    <n v="1"/>
    <n v="11"/>
    <n v="6"/>
    <n v="3427200"/>
    <s v="UNIDAD"/>
    <s v="NO SOLICITADAS"/>
  </r>
  <r>
    <x v="15"/>
    <x v="29"/>
    <n v="10"/>
    <s v="PAPELERIA, UTILES DE ESCRITORIO Y OFICINA"/>
    <s v="CARTUCHO DE TÓNER ALTO RENDIMIENTO NEGRO, HP 53X (Q7553X)"/>
    <n v="44103105"/>
    <s v="Mínima cuantía"/>
    <n v="1"/>
    <n v="11"/>
    <n v="4"/>
    <n v="2742000"/>
    <s v="UNIDAD"/>
    <s v="NO SOLICITADAS"/>
  </r>
  <r>
    <x v="15"/>
    <x v="29"/>
    <n v="10"/>
    <s v="PAPELERIA, UTILES DE ESCRITORIO Y OFICINA"/>
    <s v="CARTUCHO DE TÓNER NEGRO, HP 55A (CE255A)"/>
    <n v="44103105"/>
    <s v="Mínima cuantía"/>
    <n v="1"/>
    <n v="11"/>
    <n v="7"/>
    <n v="3867500"/>
    <s v="UNIDAD"/>
    <s v="NO SOLICITADAS"/>
  </r>
  <r>
    <x v="15"/>
    <x v="29"/>
    <n v="10"/>
    <s v="PAPELERIA, UTILES DE ESCRITORIO Y OFICINA"/>
    <s v="CARTUCHO DE TÓNER ALTO RENDIMIENTO NEGRO, HP 55X (CE255X) "/>
    <n v="44103105"/>
    <s v="Mínima cuantía"/>
    <n v="1"/>
    <n v="11"/>
    <n v="4"/>
    <n v="3313200"/>
    <s v="UNIDAD"/>
    <s v="NO SOLICITADAS"/>
  </r>
  <r>
    <x v="15"/>
    <x v="29"/>
    <n v="10"/>
    <s v="PAPELERIA, UTILES DE ESCRITORIO Y OFICINA"/>
    <s v="CARTUCHO DE IMPRESIÓN NEGRO, HP 60 (CC640WL)"/>
    <n v="44103105"/>
    <s v="Mínima cuantía"/>
    <n v="1"/>
    <n v="11"/>
    <n v="1"/>
    <n v="68400"/>
    <s v="UNIDAD"/>
    <s v="NO SOLICITADAS"/>
  </r>
  <r>
    <x v="15"/>
    <x v="29"/>
    <n v="10"/>
    <s v="PAPELERIA, UTILES DE ESCRITORIO Y OFICINA"/>
    <s v="CARTUCHO DE IMPRESIÓN TRICOLOR, HP 60 (CC643WL)"/>
    <n v="44103105"/>
    <s v="Mínima cuantía"/>
    <n v="1"/>
    <n v="11"/>
    <n v="1"/>
    <n v="82100"/>
    <s v="UNIDAD"/>
    <s v="NO SOLICITADAS"/>
  </r>
  <r>
    <x v="15"/>
    <x v="29"/>
    <n v="10"/>
    <s v="PAPELERIA, UTILES DE ESCRITORIO Y OFICINA"/>
    <s v="CARTUCHO DE TÓNER ALTO RENDIMIENTO NEGRO, HP 61X (CC8061X)  "/>
    <n v="44103105"/>
    <s v="Mínima cuantía"/>
    <n v="1"/>
    <n v="11"/>
    <n v="3"/>
    <n v="1597800"/>
    <s v="UNIDAD"/>
    <s v="NO SOLICITADAS"/>
  </r>
  <r>
    <x v="15"/>
    <x v="29"/>
    <n v="10"/>
    <s v="PAPELERIA, UTILES DE ESCRITORIO Y OFICINA"/>
    <s v="CARTUCHO DE TÓNER NEGRO, HP 64A (CC364A)"/>
    <n v="44103105"/>
    <s v="Mínima cuantía"/>
    <n v="1"/>
    <n v="11"/>
    <n v="8"/>
    <n v="5312000"/>
    <s v="UNIDAD"/>
    <s v="NO SOLICITADAS"/>
  </r>
  <r>
    <x v="15"/>
    <x v="29"/>
    <n v="10"/>
    <s v="PAPELERIA, UTILES DE ESCRITORIO Y OFICINA"/>
    <s v="CARTUCHO DE TÓNER ALTO RENDIMIENTO NEGRO, HP 64X (CC364X)  "/>
    <n v="44103105"/>
    <s v="Mínima cuantía"/>
    <n v="1"/>
    <n v="11"/>
    <n v="2"/>
    <n v="2316400"/>
    <s v="UNIDAD"/>
    <s v="NO SOLICITADAS"/>
  </r>
  <r>
    <x v="15"/>
    <x v="29"/>
    <n v="10"/>
    <s v="PAPELERIA, UTILES DE ESCRITORIO Y OFICINA"/>
    <s v="CABEZAL DE IMPRESIÓN GRIS Y NEGRO FOTOGRÁFICO, HP 72 (C9380A) "/>
    <n v="44103110"/>
    <s v="Mínima cuantía"/>
    <n v="1"/>
    <n v="11"/>
    <n v="2"/>
    <n v="504400"/>
    <s v="UNIDAD"/>
    <s v="NO SOLICITADAS"/>
  </r>
  <r>
    <x v="15"/>
    <x v="29"/>
    <n v="10"/>
    <s v="PAPELERIA, UTILES DE ESCRITORIO Y OFICINA"/>
    <s v="CABEZAL DE IMPRESIÓN MAGENTA Y CIAN, HP 72 (C9383A)"/>
    <n v="44103110"/>
    <s v="Mínima cuantía"/>
    <n v="1"/>
    <n v="11"/>
    <n v="2"/>
    <n v="504800"/>
    <s v="UNIDAD"/>
    <s v="NO SOLICITADAS"/>
  </r>
  <r>
    <x v="15"/>
    <x v="29"/>
    <n v="10"/>
    <s v="PAPELERIA, UTILES DE ESCRITORIO Y OFICINA"/>
    <s v="CABEZAL DE IMPRESIÓN NEGRO MATE Y AMARILLO, HP 72 (C9384A) "/>
    <n v="44103110"/>
    <s v="Mínima cuantía"/>
    <n v="1"/>
    <n v="11"/>
    <n v="2"/>
    <n v="504400"/>
    <s v="UNIDAD"/>
    <s v="NO SOLICITADAS"/>
  </r>
  <r>
    <x v="15"/>
    <x v="29"/>
    <n v="10"/>
    <s v="PAPELERIA, UTILES DE ESCRITORIO Y OFICINA"/>
    <s v="CARTUCHO DE IMPRESIÓN NEGRO MATE, HP 72 (C9403A)"/>
    <n v="44103105"/>
    <s v="Mínima cuantía"/>
    <n v="1"/>
    <n v="11"/>
    <n v="2"/>
    <n v="516200"/>
    <s v="UNIDAD"/>
    <s v="NO SOLICITADAS"/>
  </r>
  <r>
    <x v="15"/>
    <x v="29"/>
    <n v="10"/>
    <s v="PAPELERIA, UTILES DE ESCRITORIO Y OFICINA"/>
    <s v="CARTUCHO DE IMPRESIÓN NEGRO FOTOGRÁFICO, HP 72 (C9370A)"/>
    <n v="44103105"/>
    <s v="Mínima cuantía"/>
    <n v="1"/>
    <n v="11"/>
    <n v="2"/>
    <n v="516000"/>
    <s v="UNIDAD"/>
    <s v="NO SOLICITADAS"/>
  </r>
  <r>
    <x v="15"/>
    <x v="29"/>
    <n v="10"/>
    <s v="PAPELERIA, UTILES DE ESCRITORIO Y OFICINA"/>
    <s v="CARTUCHO DE IMPRESIÓN CIAN, HP 72 (C9371A)"/>
    <n v="44103105"/>
    <s v="Mínima cuantía"/>
    <n v="1"/>
    <n v="11"/>
    <n v="2"/>
    <n v="516000"/>
    <s v="UNIDAD"/>
    <s v="NO SOLICITADAS"/>
  </r>
  <r>
    <x v="15"/>
    <x v="29"/>
    <n v="10"/>
    <s v="PAPELERIA, UTILES DE ESCRITORIO Y OFICINA"/>
    <s v="CARTUCHO DE IMPRESIÓN MAGENTA, HP 72 (C9372A)"/>
    <n v="44103105"/>
    <s v="Mínima cuantía"/>
    <n v="1"/>
    <n v="11"/>
    <n v="2"/>
    <n v="516000"/>
    <s v="UNIDAD"/>
    <s v="NO SOLICITADAS"/>
  </r>
  <r>
    <x v="15"/>
    <x v="29"/>
    <n v="10"/>
    <s v="PAPELERIA, UTILES DE ESCRITORIO Y OFICINA"/>
    <s v="CARTUCHO DE IMPRESIÓN AMARILLO, HP 72 (C9373A)"/>
    <n v="44103105"/>
    <s v="Mínima cuantía"/>
    <n v="1"/>
    <n v="11"/>
    <n v="2"/>
    <n v="519000"/>
    <s v="UNIDAD"/>
    <s v="NO SOLICITADAS"/>
  </r>
  <r>
    <x v="15"/>
    <x v="29"/>
    <n v="10"/>
    <s v="PAPELERIA, UTILES DE ESCRITORIO Y OFICINA"/>
    <s v="CARTUCHO DE IMPRESIÓN GRIS, HP 72 (C9374A)"/>
    <n v="44103105"/>
    <s v="Mínima cuantía"/>
    <n v="1"/>
    <n v="11"/>
    <n v="2"/>
    <n v="518600"/>
    <s v="UNIDAD"/>
    <s v="NO SOLICITADAS"/>
  </r>
  <r>
    <x v="15"/>
    <x v="29"/>
    <n v="10"/>
    <s v="PAPELERIA, UTILES DE ESCRITORIO Y OFICINA"/>
    <s v="CARTUCHO DE TÓNER NEGRO, HP 78A (CE278A)"/>
    <n v="44103105"/>
    <s v="Mínima cuantía"/>
    <n v="1"/>
    <n v="11"/>
    <n v="3"/>
    <n v="891000"/>
    <s v="UNIDAD"/>
    <s v="NO SOLICITADAS"/>
  </r>
  <r>
    <x v="15"/>
    <x v="29"/>
    <n v="10"/>
    <s v="PAPELERIA, UTILES DE ESCRITORIO Y OFICINA"/>
    <s v="CARTUCHO DE TÓNER ALTO RENDIMIENTO NEGRO, HP 80X (CF280X)  "/>
    <n v="44103105"/>
    <s v="Mínima cuantía"/>
    <n v="1"/>
    <n v="11"/>
    <n v="2"/>
    <n v="1334200"/>
    <s v="UNIDAD"/>
    <s v="NO SOLICITADAS"/>
  </r>
  <r>
    <x v="15"/>
    <x v="29"/>
    <n v="10"/>
    <s v="PAPELERIA, UTILES DE ESCRITORIO Y OFICINA"/>
    <s v="LIMPIADOR DE CABEZALES Y CABEZAL DE IMPRESIÓN NEGRO, HP 80 (C4820A) "/>
    <n v="44103107"/>
    <s v="Mínima cuantía"/>
    <n v="1"/>
    <n v="11"/>
    <n v="2"/>
    <n v="1561400"/>
    <s v="UNIDAD"/>
    <s v="NO SOLICITADAS"/>
  </r>
  <r>
    <x v="15"/>
    <x v="29"/>
    <n v="10"/>
    <s v="PAPELERIA, UTILES DE ESCRITORIO Y OFICINA"/>
    <s v="LIMPIADOR DE CABEZALES Y CABEZAL DE IMPRESIÓN CIAN, HP 80 (C4821A) "/>
    <n v="44103107"/>
    <s v="Mínima cuantía"/>
    <n v="1"/>
    <n v="11"/>
    <n v="2"/>
    <n v="1561400"/>
    <s v="UNIDAD"/>
    <s v="NO SOLICITADAS"/>
  </r>
  <r>
    <x v="15"/>
    <x v="29"/>
    <n v="10"/>
    <s v="PAPELERIA, UTILES DE ESCRITORIO Y OFICINA"/>
    <s v="LIMPIADOR DE CABEZALES Y CABEZAL DE IMPRESIÓN MAGENTA, HP 80 (C4822A)"/>
    <n v="44103107"/>
    <s v="Mínima cuantía"/>
    <n v="1"/>
    <n v="11"/>
    <n v="2"/>
    <n v="1561400"/>
    <s v="UNIDAD"/>
    <s v="NO SOLICITADAS"/>
  </r>
  <r>
    <x v="15"/>
    <x v="29"/>
    <n v="10"/>
    <s v="PAPELERIA, UTILES DE ESCRITORIO Y OFICINA"/>
    <s v="LIMPIADOR DE CABEZALES Y CABEZAL DE IMPRESIÓN AMARILLO, HP 80 (C4823A)"/>
    <n v="44103107"/>
    <s v="Mínima cuantía"/>
    <n v="1"/>
    <n v="11"/>
    <n v="2"/>
    <n v="1561400"/>
    <s v="UNIDAD"/>
    <s v="NO SOLICITADAS"/>
  </r>
  <r>
    <x v="15"/>
    <x v="29"/>
    <n v="10"/>
    <s v="PAPELERIA, UTILES DE ESCRITORIO Y OFICINA"/>
    <s v="CARTUCHO DE IMPRESIÓN NEGRO, HP 80 (C4871A)"/>
    <n v="44103105"/>
    <s v="Mínima cuantía"/>
    <n v="1"/>
    <n v="11"/>
    <n v="2"/>
    <n v="1743600"/>
    <s v="UNIDAD"/>
    <s v="NO SOLICITADAS"/>
  </r>
  <r>
    <x v="15"/>
    <x v="29"/>
    <n v="10"/>
    <s v="PAPELERIA, UTILES DE ESCRITORIO Y OFICINA"/>
    <s v="CARTUCHO DE IMPRESIÓN CIAN, HP 80 (C4846A)"/>
    <n v="44103105"/>
    <s v="Mínima cuantía"/>
    <n v="1"/>
    <n v="11"/>
    <n v="2"/>
    <n v="1743600"/>
    <s v="UNIDAD"/>
    <s v="NO SOLICITADAS"/>
  </r>
  <r>
    <x v="15"/>
    <x v="29"/>
    <n v="10"/>
    <s v="PAPELERIA, UTILES DE ESCRITORIO Y OFICINA"/>
    <s v="CARTUCHO DE IMPRESIÓN MAGENTA, HP 80 (C4847A)"/>
    <n v="44103105"/>
    <s v="Mínima cuantía"/>
    <n v="1"/>
    <n v="11"/>
    <n v="2"/>
    <n v="1743600"/>
    <s v="UNIDAD"/>
    <s v="NO SOLICITADAS"/>
  </r>
  <r>
    <x v="15"/>
    <x v="29"/>
    <n v="10"/>
    <s v="PAPELERIA, UTILES DE ESCRITORIO Y OFICINA"/>
    <s v="CARTUCHO DE IMPRESIÓN AMARILLO, HP 80 (C4848A)"/>
    <n v="44103105"/>
    <s v="Mínima cuantía"/>
    <n v="1"/>
    <n v="11"/>
    <n v="2"/>
    <n v="1743600"/>
    <s v="UNIDAD"/>
    <s v="NO SOLICITADAS"/>
  </r>
  <r>
    <x v="15"/>
    <x v="29"/>
    <n v="10"/>
    <s v="PAPELERIA, UTILES DE ESCRITORIO Y OFICINA"/>
    <s v="CARTUCHO DE TÓNER ALTO RENDIMIENTO NEGRO, HP 81X (CF281X)  "/>
    <n v="44103105"/>
    <s v="Mínima cuantía"/>
    <n v="1"/>
    <n v="11"/>
    <n v="1"/>
    <n v="1131400"/>
    <s v="UNIDAD"/>
    <s v="NO SOLICITADAS"/>
  </r>
  <r>
    <x v="15"/>
    <x v="29"/>
    <n v="10"/>
    <s v="PAPELERIA, UTILES DE ESCRITORIO Y OFICINA"/>
    <s v="CARTUCHO DE IMPRESIÓN NEGRO, HP 10 (C4844A)"/>
    <n v="44103105"/>
    <s v="Mínima cuantía"/>
    <n v="1"/>
    <n v="11"/>
    <n v="2"/>
    <n v="320000"/>
    <s v="UNIDAD"/>
    <s v="NO SOLICITADAS"/>
  </r>
  <r>
    <x v="15"/>
    <x v="29"/>
    <n v="10"/>
    <s v="PAPELERIA, UTILES DE ESCRITORIO Y OFICINA"/>
    <s v="CARTUCHO DE IMPRESIÓN CIAN, HP 82 (C4911A)"/>
    <n v="44103105"/>
    <s v="Mínima cuantía"/>
    <n v="1"/>
    <n v="11"/>
    <n v="2"/>
    <n v="450000"/>
    <s v="UNIDAD"/>
    <s v="NO SOLICITADAS"/>
  </r>
  <r>
    <x v="15"/>
    <x v="29"/>
    <n v="10"/>
    <s v="PAPELERIA, UTILES DE ESCRITORIO Y OFICINA"/>
    <s v="CARTUCHO DE IMPRESIÓN MAGENTA, HP 82 (C4912A)"/>
    <n v="44103105"/>
    <s v="Mínima cuantía"/>
    <n v="1"/>
    <n v="11"/>
    <n v="2"/>
    <n v="450000"/>
    <s v="UNIDAD"/>
    <s v="NO SOLICITADAS"/>
  </r>
  <r>
    <x v="15"/>
    <x v="29"/>
    <n v="10"/>
    <s v="PAPELERIA, UTILES DE ESCRITORIO Y OFICINA"/>
    <s v="CARTUCHO DE IMPRESIÓN AMARILLO, HP 82 (C4913A)"/>
    <n v="44103105"/>
    <s v="Mínima cuantía"/>
    <n v="1"/>
    <n v="11"/>
    <n v="2"/>
    <n v="450000"/>
    <s v="UNIDAD"/>
    <s v="NO SOLICITADAS"/>
  </r>
  <r>
    <x v="15"/>
    <x v="29"/>
    <n v="10"/>
    <s v="PAPELERIA, UTILES DE ESCRITORIO Y OFICINA"/>
    <s v="LIMPIADOR DE CABEZALES Y CABEZAL DE IMPRESIÓN NEGRO, HP 90 (C5054A)"/>
    <n v="44103107"/>
    <s v="Mínima cuantía"/>
    <n v="1"/>
    <n v="11"/>
    <n v="2"/>
    <n v="1830400"/>
    <s v="UNIDAD"/>
    <s v="NO SOLICITADAS"/>
  </r>
  <r>
    <x v="15"/>
    <x v="29"/>
    <n v="10"/>
    <s v="PAPELERIA, UTILES DE ESCRITORIO Y OFICINA"/>
    <s v="LIMPIADOR DE CABEZALES Y CABEZAL DE IMPRESIÓN CIAN, HP 90 (C5055A)"/>
    <n v="44103107"/>
    <s v="Mínima cuantía"/>
    <n v="1"/>
    <n v="11"/>
    <n v="2"/>
    <n v="1854200"/>
    <s v="UNIDAD"/>
    <s v="NO SOLICITADAS"/>
  </r>
  <r>
    <x v="15"/>
    <x v="29"/>
    <n v="10"/>
    <s v="PAPELERIA, UTILES DE ESCRITORIO Y OFICINA"/>
    <s v="LIMPIADOR DE CABEZALES Y CABEZAL DE IMPRESIÓN MAGENTA, HP 90 (C5056A)"/>
    <n v="44103107"/>
    <s v="Mínima cuantía"/>
    <n v="1"/>
    <n v="11"/>
    <n v="2"/>
    <n v="1830400"/>
    <s v="UNIDAD"/>
    <s v="NO SOLICITADAS"/>
  </r>
  <r>
    <x v="15"/>
    <x v="29"/>
    <n v="10"/>
    <s v="PAPELERIA, UTILES DE ESCRITORIO Y OFICINA"/>
    <s v="LIMPIADOR DE CABEZALES Y CABEZAL DE IMPRESIÓN AMARILLO, HP 90 (C5057A)"/>
    <n v="44103107"/>
    <s v="Mínima cuantía"/>
    <n v="1"/>
    <n v="11"/>
    <n v="2"/>
    <n v="1830400"/>
    <s v="UNIDAD"/>
    <s v="NO SOLICITADAS"/>
  </r>
  <r>
    <x v="15"/>
    <x v="29"/>
    <n v="10"/>
    <s v="PAPELERIA, UTILES DE ESCRITORIO Y OFICINA"/>
    <s v="CARTUCHO DE IMPRESIÓN NEGRO, HP 90 (C5058A)"/>
    <n v="44103105"/>
    <s v="Mínima cuantía"/>
    <n v="1"/>
    <n v="11"/>
    <n v="2"/>
    <n v="1830400"/>
    <s v="UNIDAD"/>
    <s v="NO SOLICITADAS"/>
  </r>
  <r>
    <x v="15"/>
    <x v="29"/>
    <n v="10"/>
    <s v="PAPELERIA, UTILES DE ESCRITORIO Y OFICINA"/>
    <s v="CARTUCHO DE IMPRESIÓN CIAN, HP 90 (C5061A)"/>
    <n v="44103105"/>
    <s v="Mínima cuantía"/>
    <n v="1"/>
    <n v="11"/>
    <n v="2"/>
    <n v="1830400"/>
    <s v="UNIDAD"/>
    <s v="NO SOLICITADAS"/>
  </r>
  <r>
    <x v="15"/>
    <x v="29"/>
    <n v="10"/>
    <s v="PAPELERIA, UTILES DE ESCRITORIO Y OFICINA"/>
    <s v="CARTUCHO DE IMPRESIÓN MAGENTA, HP 90 (C5063A)"/>
    <n v="44103105"/>
    <s v="Mínima cuantía"/>
    <n v="1"/>
    <n v="11"/>
    <n v="2"/>
    <n v="1830400"/>
    <s v="UNIDAD"/>
    <s v="NO SOLICITADAS"/>
  </r>
  <r>
    <x v="15"/>
    <x v="29"/>
    <n v="10"/>
    <s v="PAPELERIA, UTILES DE ESCRITORIO Y OFICINA"/>
    <s v="CARTUCHO DE IMPRESIÓN AMARILLO, HP 90 (C5065A)"/>
    <n v="44103105"/>
    <s v="Mínima cuantía"/>
    <n v="1"/>
    <n v="11"/>
    <n v="2"/>
    <n v="1830400"/>
    <s v="UNIDAD"/>
    <s v="NO SOLICITADAS"/>
  </r>
  <r>
    <x v="15"/>
    <x v="29"/>
    <n v="10"/>
    <s v="PAPELERIA, UTILES DE ESCRITORIO Y OFICINA"/>
    <s v="CARTUCHO DE TÓNER NEGRO, HP 90A (CE390A)"/>
    <n v="44103105"/>
    <s v="Mínima cuantía"/>
    <n v="1"/>
    <n v="11"/>
    <n v="6"/>
    <n v="3902400"/>
    <s v="UNIDAD"/>
    <s v="NO SOLICITADAS"/>
  </r>
  <r>
    <x v="15"/>
    <x v="29"/>
    <n v="10"/>
    <s v="PAPELERIA, UTILES DE ESCRITORIO Y OFICINA"/>
    <s v="CARTUCHO DE TÓNER NEGRO, HP 90X (CE390X)"/>
    <n v="44103105"/>
    <s v="Mínima cuantía"/>
    <n v="1"/>
    <n v="11"/>
    <n v="2"/>
    <n v="2096400"/>
    <s v="UNIDAD"/>
    <s v="NO SOLICITADAS"/>
  </r>
  <r>
    <x v="15"/>
    <x v="29"/>
    <n v="10"/>
    <s v="PAPELERIA, UTILES DE ESCRITORIO Y OFICINA"/>
    <s v="CARTUCHO DE IMPRESIÓN NEGRO, HP 94 (C8765WL)"/>
    <n v="44103105"/>
    <s v="Mínima cuantía"/>
    <n v="1"/>
    <n v="11"/>
    <n v="2"/>
    <n v="218000"/>
    <s v="UNIDAD"/>
    <s v="NO SOLICITADAS"/>
  </r>
  <r>
    <x v="15"/>
    <x v="29"/>
    <n v="10"/>
    <s v="PAPELERIA, UTILES DE ESCRITORIO Y OFICINA"/>
    <s v="CARTUCHO DE IMPRESIÓN TRICOLOR, HP 95 (C8766WL)"/>
    <n v="44103105"/>
    <s v="Mínima cuantía"/>
    <n v="1"/>
    <n v="11"/>
    <n v="2"/>
    <n v="244800"/>
    <s v="UNIDAD"/>
    <s v="NO SOLICITADAS"/>
  </r>
  <r>
    <x v="15"/>
    <x v="29"/>
    <n v="10"/>
    <s v="PAPELERIA, UTILES DE ESCRITORIO Y OFICINA"/>
    <s v="CARTUCHO DE IMPRESIÓN NEGRO, HP 98 (C9364WL)"/>
    <n v="44103105"/>
    <s v="Mínima cuantía"/>
    <n v="1"/>
    <n v="11"/>
    <n v="2"/>
    <n v="218000"/>
    <s v="UNIDAD"/>
    <s v="NO SOLICITADAS"/>
  </r>
  <r>
    <x v="15"/>
    <x v="29"/>
    <n v="10"/>
    <s v="PAPELERIA, UTILES DE ESCRITORIO Y OFICINA"/>
    <s v="CARTUCHO DE IMPRESIÓN ALTO RENDIMIENTO NEGRO, HP 122XL (CH563HL)"/>
    <n v="44103105"/>
    <s v="Mínima cuantía"/>
    <n v="1"/>
    <n v="11"/>
    <n v="2"/>
    <n v="235000"/>
    <s v="UNIDAD"/>
    <s v="NO SOLICITADAS"/>
  </r>
  <r>
    <x v="15"/>
    <x v="29"/>
    <n v="10"/>
    <s v="PAPELERIA, UTILES DE ESCRITORIO Y OFICINA"/>
    <s v="CARTUCHO DE IMPRESIÓN ALTO RENDIMIENTO TRICOLOR, HP 122XL (CH564HL)"/>
    <n v="44103105"/>
    <s v="Mínima cuantía"/>
    <n v="1"/>
    <n v="11"/>
    <n v="2"/>
    <n v="235200"/>
    <s v="UNIDAD"/>
    <s v="NO SOLICITADAS"/>
  </r>
  <r>
    <x v="15"/>
    <x v="29"/>
    <n v="10"/>
    <s v="PAPELERIA, UTILES DE ESCRITORIO Y OFICINA"/>
    <s v="CARTUCHO DE TÓNER NEGRO, HP 304A (CC530A)"/>
    <n v="44103105"/>
    <s v="Mínima cuantía"/>
    <n v="1"/>
    <n v="11"/>
    <n v="3"/>
    <n v="1380000"/>
    <s v="UNIDAD"/>
    <s v="NO SOLICITADAS"/>
  </r>
  <r>
    <x v="15"/>
    <x v="29"/>
    <n v="10"/>
    <s v="PAPELERIA, UTILES DE ESCRITORIO Y OFICINA"/>
    <s v="CARTUCHO DE TÓNER CIAN, HP 304A (CC531A)"/>
    <n v="44103105"/>
    <s v="Mínima cuantía"/>
    <n v="1"/>
    <n v="11"/>
    <n v="3"/>
    <n v="1503900"/>
    <s v="UNIDAD"/>
    <s v="NO SOLICITADAS"/>
  </r>
  <r>
    <x v="15"/>
    <x v="29"/>
    <n v="10"/>
    <s v="PAPELERIA, UTILES DE ESCRITORIO Y OFICINA"/>
    <s v="CARTUCHO DE TÓNER AMARILLO, HP 304A (CC532A)"/>
    <n v="44103105"/>
    <s v="Mínima cuantía"/>
    <n v="1"/>
    <n v="11"/>
    <n v="3"/>
    <n v="1503900"/>
    <s v="UNIDAD"/>
    <s v="NO SOLICITADAS"/>
  </r>
  <r>
    <x v="15"/>
    <x v="29"/>
    <n v="10"/>
    <s v="PAPELERIA, UTILES DE ESCRITORIO Y OFICINA"/>
    <s v="CARTUCHO DE TÓNER MAGENTA, HP 304A (CC533A)"/>
    <n v="44103105"/>
    <s v="Mínima cuantía"/>
    <n v="1"/>
    <n v="11"/>
    <n v="3"/>
    <n v="1503900"/>
    <s v="UNIDAD"/>
    <s v="NO SOLICITADAS"/>
  </r>
  <r>
    <x v="15"/>
    <x v="29"/>
    <n v="10"/>
    <s v="PAPELERIA, UTILES DE ESCRITORIO Y OFICINA"/>
    <s v="CARTUCHO DE TÓNER NEGRO, HP 305A (CE410A)"/>
    <n v="44103105"/>
    <s v="Mínima cuantía"/>
    <n v="1"/>
    <n v="11"/>
    <n v="2"/>
    <n v="637000"/>
    <s v="UNIDAD"/>
    <s v="NO SOLICITADAS"/>
  </r>
  <r>
    <x v="15"/>
    <x v="29"/>
    <n v="10"/>
    <s v="PAPELERIA, UTILES DE ESCRITORIO Y OFICINA"/>
    <s v="CARTUCHO DE TÓNER CIAN, HP 305A (CE411A)"/>
    <n v="44103105"/>
    <s v="Mínima cuantía"/>
    <n v="1"/>
    <n v="11"/>
    <n v="2"/>
    <n v="985400"/>
    <s v="UNIDAD"/>
    <s v="NO SOLICITADAS"/>
  </r>
  <r>
    <x v="15"/>
    <x v="29"/>
    <n v="10"/>
    <s v="PAPELERIA, UTILES DE ESCRITORIO Y OFICINA"/>
    <s v="CARTUCHO DE TÓNER AMARILLO, HP 305A (CE412A)"/>
    <n v="44103105"/>
    <s v="Mínima cuantía"/>
    <n v="1"/>
    <n v="11"/>
    <n v="2"/>
    <n v="985400"/>
    <s v="UNIDAD"/>
    <s v="NO SOLICITADAS"/>
  </r>
  <r>
    <x v="15"/>
    <x v="29"/>
    <n v="10"/>
    <s v="PAPELERIA, UTILES DE ESCRITORIO Y OFICINA"/>
    <s v="CARTUCHO DE TÓNER MAGENTA, HP 305A (CE413A)"/>
    <n v="44103105"/>
    <s v="Mínima cuantía"/>
    <n v="1"/>
    <n v="11"/>
    <n v="2"/>
    <n v="985400"/>
    <s v="UNIDAD"/>
    <s v="NO SOLICITADAS"/>
  </r>
  <r>
    <x v="15"/>
    <x v="29"/>
    <n v="10"/>
    <s v="PAPELERIA, UTILES DE ESCRITORIO Y OFICINA"/>
    <s v="CARTUCHO DE TÓNER NEGRO, HP 501A (Q6470A)"/>
    <n v="44103105"/>
    <s v="Mínima cuantía"/>
    <n v="1"/>
    <n v="11"/>
    <n v="2"/>
    <n v="1130000"/>
    <s v="UNIDAD"/>
    <s v="NO SOLICITADAS"/>
  </r>
  <r>
    <x v="15"/>
    <x v="29"/>
    <n v="10"/>
    <s v="PAPELERIA, UTILES DE ESCRITORIO Y OFICINA"/>
    <s v="CARTUCHO DE TÓNER CIAN, HP 503A (Q7581A)"/>
    <n v="44103105"/>
    <s v="Mínima cuantía"/>
    <n v="1"/>
    <n v="11"/>
    <n v="2"/>
    <n v="1452600"/>
    <s v="UNIDAD"/>
    <s v="NO SOLICITADAS"/>
  </r>
  <r>
    <x v="15"/>
    <x v="29"/>
    <n v="10"/>
    <s v="PAPELERIA, UTILES DE ESCRITORIO Y OFICINA"/>
    <s v="CARTUCHO DE TÓNER YELLOW, HP 503A (Q7582A)"/>
    <n v="44103105"/>
    <s v="Mínima cuantía"/>
    <n v="1"/>
    <n v="11"/>
    <n v="2"/>
    <n v="1452600"/>
    <s v="UNIDAD"/>
    <s v="NO SOLICITADAS"/>
  </r>
  <r>
    <x v="15"/>
    <x v="29"/>
    <n v="10"/>
    <s v="PAPELERIA, UTILES DE ESCRITORIO Y OFICINA"/>
    <s v="CARTUCHO DE TÓNER MAGENTA, HP 503A (Q7583A)"/>
    <n v="44103105"/>
    <s v="Mínima cuantía"/>
    <n v="1"/>
    <n v="11"/>
    <n v="2"/>
    <n v="1452600"/>
    <s v="UNIDAD"/>
    <s v="NO SOLICITADAS"/>
  </r>
  <r>
    <x v="15"/>
    <x v="29"/>
    <n v="10"/>
    <s v="PAPELERIA, UTILES DE ESCRITORIO Y OFICINA"/>
    <s v="CARTUCHO DE TÓNER NEGRO, HP 504A (CE250A) "/>
    <n v="44103105"/>
    <s v="Mínima cuantía"/>
    <n v="1"/>
    <n v="11"/>
    <n v="2"/>
    <n v="1129600"/>
    <s v="UNIDAD"/>
    <s v="NO SOLICITADAS"/>
  </r>
  <r>
    <x v="15"/>
    <x v="29"/>
    <n v="10"/>
    <s v="PAPELERIA, UTILES DE ESCRITORIO Y OFICINA"/>
    <s v="CARTUCHO DE TÓNER CIAN, HP 504A (CE251A)"/>
    <n v="44103105"/>
    <s v="Mínima cuantía"/>
    <n v="1"/>
    <n v="11"/>
    <n v="2"/>
    <n v="2084000"/>
    <s v="UNIDAD"/>
    <s v="NO SOLICITADAS"/>
  </r>
  <r>
    <x v="15"/>
    <x v="29"/>
    <n v="10"/>
    <s v="PAPELERIA, UTILES DE ESCRITORIO Y OFICINA"/>
    <s v="CARTUCHO DE TÓNER AMARILLO, HP 504A (CE252A) "/>
    <n v="44103105"/>
    <s v="Mínima cuantía"/>
    <n v="1"/>
    <n v="11"/>
    <n v="2"/>
    <n v="2084000"/>
    <s v="UNIDAD"/>
    <s v="NO SOLICITADAS"/>
  </r>
  <r>
    <x v="15"/>
    <x v="29"/>
    <n v="10"/>
    <s v="PAPELERIA, UTILES DE ESCRITORIO Y OFICINA"/>
    <s v="CARTUCHO DE TÓNER MAGENTA, HP 504A (CE253A)"/>
    <n v="44103105"/>
    <s v="Mínima cuantía"/>
    <n v="1"/>
    <n v="11"/>
    <n v="2"/>
    <n v="2084000"/>
    <s v="UNIDAD"/>
    <s v="NO SOLICITADAS"/>
  </r>
  <r>
    <x v="15"/>
    <x v="29"/>
    <n v="10"/>
    <s v="PAPELERIA, UTILES DE ESCRITORIO Y OFICINA"/>
    <s v="CARTUCHO DE TÓNER NEGRO, HP 507A (CE400A)"/>
    <n v="44103105"/>
    <s v="Mínima cuantía"/>
    <n v="1"/>
    <n v="11"/>
    <n v="2"/>
    <n v="1189400"/>
    <s v="UNIDAD"/>
    <s v="NO SOLICITADAS"/>
  </r>
  <r>
    <x v="15"/>
    <x v="29"/>
    <n v="10"/>
    <s v="PAPELERIA, UTILES DE ESCRITORIO Y OFICINA"/>
    <s v="CARTUCHO DE TÓNER CIAN, HP 507A (CE401A)"/>
    <n v="44103105"/>
    <s v="Mínima cuantía"/>
    <n v="1"/>
    <n v="11"/>
    <n v="2"/>
    <n v="1656600"/>
    <s v="UNIDAD"/>
    <s v="NO SOLICITADAS"/>
  </r>
  <r>
    <x v="15"/>
    <x v="29"/>
    <n v="10"/>
    <s v="PAPELERIA, UTILES DE ESCRITORIO Y OFICINA"/>
    <s v="CARTUCHO DE TÓNER AMARILLO, HP 507A (CE402A)"/>
    <n v="44103105"/>
    <s v="Mínima cuantía"/>
    <n v="1"/>
    <n v="11"/>
    <n v="2"/>
    <n v="1656600"/>
    <s v="UNIDAD"/>
    <s v="NO SOLICITADAS"/>
  </r>
  <r>
    <x v="15"/>
    <x v="29"/>
    <n v="10"/>
    <s v="PAPELERIA, UTILES DE ESCRITORIO Y OFICINA"/>
    <s v="CARTUCHO DE TÓNER MAGENTA, HP 507A (CE403A)"/>
    <n v="44103105"/>
    <s v="Mínima cuantía"/>
    <n v="1"/>
    <n v="11"/>
    <n v="2"/>
    <n v="1656600"/>
    <s v="UNIDAD"/>
    <s v="NO SOLICITADAS"/>
  </r>
  <r>
    <x v="15"/>
    <x v="29"/>
    <n v="10"/>
    <s v="PAPELERIA, UTILES DE ESCRITORIO Y OFICINA"/>
    <s v="CARTUCHO DE TÓNER NEGRO, HP 508A (CF360A)"/>
    <n v="44103105"/>
    <s v="Mínima cuantía"/>
    <n v="1"/>
    <n v="11"/>
    <n v="2"/>
    <n v="1286000"/>
    <s v="UNIDAD"/>
    <s v="NO SOLICITADAS"/>
  </r>
  <r>
    <x v="15"/>
    <x v="29"/>
    <n v="10"/>
    <s v="PAPELERIA, UTILES DE ESCRITORIO Y OFICINA"/>
    <s v="CARTUCHO DE TÓNER CIAN, HP 508A (CF361A)"/>
    <n v="44103105"/>
    <s v="Mínima cuantía"/>
    <n v="1"/>
    <n v="11"/>
    <n v="2"/>
    <n v="1545000"/>
    <s v="UNIDAD"/>
    <s v="NO SOLICITADAS"/>
  </r>
  <r>
    <x v="15"/>
    <x v="29"/>
    <n v="10"/>
    <s v="PAPELERIA, UTILES DE ESCRITORIO Y OFICINA"/>
    <s v="CARTUCHO DE TÓNER AMARILLO, HP 508A (CF362A)"/>
    <n v="44103105"/>
    <s v="Mínima cuantía"/>
    <n v="1"/>
    <n v="11"/>
    <n v="2"/>
    <n v="1488000"/>
    <s v="UNIDAD"/>
    <s v="NO SOLICITADAS"/>
  </r>
  <r>
    <x v="15"/>
    <x v="29"/>
    <n v="10"/>
    <s v="PAPELERIA, UTILES DE ESCRITORIO Y OFICINA"/>
    <s v="CARTUCHO DE TÓNER MAGENTA, HP 508A (CF363A)"/>
    <n v="44103105"/>
    <s v="Mínima cuantía"/>
    <n v="1"/>
    <n v="11"/>
    <n v="2"/>
    <n v="1545000"/>
    <s v="UNIDAD"/>
    <s v="NO SOLICITADAS"/>
  </r>
  <r>
    <x v="15"/>
    <x v="29"/>
    <n v="10"/>
    <s v="PAPELERIA, UTILES DE ESCRITORIO Y OFICINA"/>
    <s v="CARTUCHO DE TÓNER NEGRO, HP 643A (Q5950A) "/>
    <n v="44103105"/>
    <s v="Mínima cuantía"/>
    <n v="1"/>
    <n v="11"/>
    <n v="2"/>
    <n v="1583800"/>
    <s v="UNIDAD"/>
    <s v="NO SOLICITADAS"/>
  </r>
  <r>
    <x v="15"/>
    <x v="29"/>
    <n v="10"/>
    <s v="PAPELERIA, UTILES DE ESCRITORIO Y OFICINA"/>
    <s v="CARTUCHO DE TÓNER CIAN, HP 643A (Q5951A) "/>
    <n v="44103105"/>
    <s v="Mínima cuantía"/>
    <n v="1"/>
    <n v="11"/>
    <n v="2"/>
    <n v="2407600"/>
    <s v="UNIDAD"/>
    <s v="NO SOLICITADAS"/>
  </r>
  <r>
    <x v="15"/>
    <x v="29"/>
    <n v="10"/>
    <s v="PAPELERIA, UTILES DE ESCRITORIO Y OFICINA"/>
    <s v="CARTUCHO DE TÓNER AMARILLO, HP 643A (Q5952A) "/>
    <n v="44103105"/>
    <s v="Mínima cuantía"/>
    <n v="1"/>
    <n v="11"/>
    <n v="2"/>
    <n v="2407600"/>
    <s v="UNIDAD"/>
    <s v="NO SOLICITADAS"/>
  </r>
  <r>
    <x v="15"/>
    <x v="29"/>
    <n v="10"/>
    <s v="PAPELERIA, UTILES DE ESCRITORIO Y OFICINA"/>
    <s v="CARTUCHO DE TÓNER MAGENTA, HP 643A (Q5953A) "/>
    <n v="44103105"/>
    <s v="Mínima cuantía"/>
    <n v="1"/>
    <n v="11"/>
    <n v="2"/>
    <n v="2407600"/>
    <s v="UNIDAD"/>
    <s v="NO SOLICITADAS"/>
  </r>
  <r>
    <x v="15"/>
    <x v="29"/>
    <n v="10"/>
    <s v="PAPELERIA, UTILES DE ESCRITORIO Y OFICINA"/>
    <s v="CARTUCHO DE TÓNER NEGRO, HP 647A (CE260A) "/>
    <n v="44103105"/>
    <s v="Mínima cuantía"/>
    <n v="1"/>
    <n v="11"/>
    <n v="2"/>
    <n v="1223800"/>
    <s v="UNIDAD"/>
    <s v="NO SOLICITADAS"/>
  </r>
  <r>
    <x v="15"/>
    <x v="29"/>
    <n v="10"/>
    <s v="PAPELERIA, UTILES DE ESCRITORIO Y OFICINA"/>
    <s v="CARTUCHO DE TÓNER CIAN, HP 648A (CE261A) "/>
    <n v="44103105"/>
    <s v="Mínima cuantía"/>
    <n v="1"/>
    <n v="11"/>
    <n v="2"/>
    <n v="2256400"/>
    <s v="UNIDAD"/>
    <s v="NO SOLICITADAS"/>
  </r>
  <r>
    <x v="15"/>
    <x v="29"/>
    <n v="10"/>
    <s v="PAPELERIA, UTILES DE ESCRITORIO Y OFICINA"/>
    <s v="CARTUCHO DE TÓNER AMARILLO, HP 648A (CE262A) "/>
    <n v="44103105"/>
    <s v="Mínima cuantía"/>
    <n v="1"/>
    <n v="11"/>
    <n v="2"/>
    <n v="2256400"/>
    <s v="UNIDAD"/>
    <s v="NO SOLICITADAS"/>
  </r>
  <r>
    <x v="15"/>
    <x v="29"/>
    <n v="10"/>
    <s v="PAPELERIA, UTILES DE ESCRITORIO Y OFICINA"/>
    <s v="CARTUCHO DE TÓNER MAGENTA, HP 648A (CE263A) "/>
    <n v="44103105"/>
    <s v="Mínima cuantía"/>
    <n v="1"/>
    <n v="11"/>
    <n v="2"/>
    <n v="2256400"/>
    <s v="UNIDAD"/>
    <s v="NO SOLICITADAS"/>
  </r>
  <r>
    <x v="15"/>
    <x v="29"/>
    <n v="10"/>
    <s v="PAPELERIA, UTILES DE ESCRITORIO Y OFICINA"/>
    <s v="CARTUCHO DE IMPRESIÓN ALTO RENDIMIENTO NEGRO, HP 662XL (CZ105AL)"/>
    <n v="44103105"/>
    <s v="Mínima cuantía"/>
    <n v="1"/>
    <n v="11"/>
    <n v="2"/>
    <n v="192600"/>
    <s v="UNIDAD"/>
    <s v="NO SOLICITADAS"/>
  </r>
  <r>
    <x v="15"/>
    <x v="29"/>
    <n v="10"/>
    <s v="PAPELERIA, UTILES DE ESCRITORIO Y OFICINA"/>
    <s v="CARTUCHO DE IMPRESIÓN ALTO RENDIMIENTO TRICOLOR, HP 662XL (CZ106AL)"/>
    <n v="44103105"/>
    <s v="Mínima cuantía"/>
    <n v="1"/>
    <n v="11"/>
    <n v="2"/>
    <n v="219000"/>
    <s v="UNIDAD"/>
    <s v="NO SOLICITADAS"/>
  </r>
  <r>
    <x v="15"/>
    <x v="29"/>
    <n v="10"/>
    <s v="PAPELERIA, UTILES DE ESCRITORIO Y OFICINA"/>
    <s v="CARTUCHO DE IMPRESIÓN ALTO RENDIMIENTO NEGRO, HP 664XL (F6V31AL)"/>
    <n v="44103105"/>
    <s v="Mínima cuantía"/>
    <n v="1"/>
    <n v="11"/>
    <n v="2"/>
    <n v="212000"/>
    <s v="UNIDAD"/>
    <s v="NO SOLICITADAS"/>
  </r>
  <r>
    <x v="15"/>
    <x v="29"/>
    <n v="10"/>
    <s v="PAPELERIA, UTILES DE ESCRITORIO Y OFICINA"/>
    <s v="CARTUCHO DE IMPRESIÓN ALTO RENDIMIENTO TRICOLOR, HP 664XL (F6V30AL)"/>
    <n v="44103105"/>
    <s v="Mínima cuantía"/>
    <n v="1"/>
    <n v="11"/>
    <n v="2"/>
    <n v="226000"/>
    <s v="UNIDAD"/>
    <s v="NO SOLICITADAS"/>
  </r>
  <r>
    <x v="15"/>
    <x v="29"/>
    <n v="10"/>
    <s v="PAPELERIA, UTILES DE ESCRITORIO Y OFICINA"/>
    <s v="CARTUCHO DE IMPRESIÓN ALTO RENDIMIENTO NEGRO, HP 670XL (CZ117AL)"/>
    <n v="44103105"/>
    <s v="Mínima cuantía"/>
    <n v="1"/>
    <n v="11"/>
    <n v="2"/>
    <n v="138000"/>
    <s v="UNIDAD"/>
    <s v="NO SOLICITADAS"/>
  </r>
  <r>
    <x v="15"/>
    <x v="29"/>
    <n v="10"/>
    <s v="PAPELERIA, UTILES DE ESCRITORIO Y OFICINA"/>
    <s v="CARTUCHO DE IMPRESIÓN ALTO RENDIMIENTO CIAN, HP 670XL (CZ118AL)"/>
    <n v="44103105"/>
    <s v="Mínima cuantía"/>
    <n v="1"/>
    <n v="11"/>
    <n v="2"/>
    <n v="128400"/>
    <s v="UNIDAD"/>
    <s v="NO SOLICITADAS"/>
  </r>
  <r>
    <x v="15"/>
    <x v="29"/>
    <n v="10"/>
    <s v="PAPELERIA, UTILES DE ESCRITORIO Y OFICINA"/>
    <s v="CARTUCHO DE IMPRESIÓN ALTO RENDIMIENTO MAGENTA, HP 670XL (CZ119AL)"/>
    <n v="44103105"/>
    <s v="Mínima cuantía"/>
    <n v="1"/>
    <n v="11"/>
    <n v="2"/>
    <n v="133200"/>
    <s v="UNIDAD"/>
    <s v="NO SOLICITADAS"/>
  </r>
  <r>
    <x v="15"/>
    <x v="29"/>
    <n v="10"/>
    <s v="PAPELERIA, UTILES DE ESCRITORIO Y OFICINA"/>
    <s v="CARTUCHO DE IMPRESIÓN ALTO RENDIMIENTO AMARILLA, HP 670XL (CZ120AL)"/>
    <n v="44103105"/>
    <s v="Mínima cuantía"/>
    <n v="1"/>
    <n v="11"/>
    <n v="2"/>
    <n v="154600"/>
    <s v="UNIDAD"/>
    <s v="NO SOLICITADAS"/>
  </r>
  <r>
    <x v="15"/>
    <x v="29"/>
    <n v="10"/>
    <s v="PAPELERIA, UTILES DE ESCRITORIO Y OFICINA"/>
    <s v="CARTUCHO DE IMPRESIÓN ALTO RENDIMIENTO NEGRO, HP 901XL (CC654AL)"/>
    <n v="44103105"/>
    <s v="Mínima cuantía"/>
    <n v="1"/>
    <n v="11"/>
    <n v="2"/>
    <n v="306400"/>
    <s v="UNIDAD"/>
    <s v="NO SOLICITADAS"/>
  </r>
  <r>
    <x v="15"/>
    <x v="29"/>
    <n v="10"/>
    <s v="PAPELERIA, UTILES DE ESCRITORIO Y OFICINA"/>
    <s v="CARTUCHO DE IMPRESIÓN TRICOLOR, HP 901 (CC656AL)"/>
    <n v="44103105"/>
    <s v="Mínima cuantía"/>
    <n v="1"/>
    <n v="11"/>
    <n v="2"/>
    <n v="214800"/>
    <s v="UNIDAD"/>
    <s v="NO SOLICITADAS"/>
  </r>
  <r>
    <x v="15"/>
    <x v="29"/>
    <n v="10"/>
    <s v="PAPELERIA, UTILES DE ESCRITORIO Y OFICINA"/>
    <s v="CARTUCHO DE IMPRESIÓN ALTO RENDIMIENTO NEGRO, HP 950XL (CN045AL)"/>
    <n v="44103105"/>
    <s v="Mínima cuantía"/>
    <n v="1"/>
    <n v="11"/>
    <n v="2"/>
    <n v="288200"/>
    <s v="UNIDAD"/>
    <s v="NO SOLICITADAS"/>
  </r>
  <r>
    <x v="15"/>
    <x v="29"/>
    <n v="10"/>
    <s v="PAPELERIA, UTILES DE ESCRITORIO Y OFICINA"/>
    <s v="CARTUCHO DE IMPRESIÓN ALTO RENDIMIENTO CIAN, HP 951XL (CN046AL)"/>
    <n v="44103105"/>
    <s v="Mínima cuantía"/>
    <n v="1"/>
    <n v="11"/>
    <n v="2"/>
    <n v="224200"/>
    <s v="UNIDAD"/>
    <s v="NO SOLICITADAS"/>
  </r>
  <r>
    <x v="15"/>
    <x v="29"/>
    <n v="10"/>
    <s v="PAPELERIA, UTILES DE ESCRITORIO Y OFICINA"/>
    <s v="CARTUCHO DE IMPRESIÓN ALTO RENDIMIENTO MAGENTA, HP 951XL (CN047AL)"/>
    <n v="44103105"/>
    <s v="Mínima cuantía"/>
    <n v="1"/>
    <n v="11"/>
    <n v="2"/>
    <n v="224200"/>
    <s v="UNIDAD"/>
    <s v="NO SOLICITADAS"/>
  </r>
  <r>
    <x v="15"/>
    <x v="29"/>
    <n v="10"/>
    <s v="PAPELERIA, UTILES DE ESCRITORIO Y OFICINA"/>
    <s v="CARTUCHO DE IMPRESIÓN ALTO RENDIMIENTO AMARILLO, HP 951XL (CN048AL)"/>
    <n v="44103105"/>
    <s v="Mínima cuantía"/>
    <n v="1"/>
    <n v="11"/>
    <n v="2"/>
    <n v="224200"/>
    <s v="UNIDAD"/>
    <s v="NO SOLICITADAS"/>
  </r>
  <r>
    <x v="15"/>
    <x v="29"/>
    <n v="10"/>
    <s v="PAPELERIA, UTILES DE ESCRITORIO Y OFICINA"/>
    <s v="CARTUCHO DE TÓNER NEGRO, CANON (GPR- 6)"/>
    <n v="44103105"/>
    <s v="Mínima cuantía"/>
    <n v="1"/>
    <n v="11"/>
    <n v="2"/>
    <n v="2046800"/>
    <s v="UNIDAD"/>
    <s v="NO SOLICITADAS"/>
  </r>
  <r>
    <x v="15"/>
    <x v="29"/>
    <n v="10"/>
    <s v="PAPELERIA, UTILES DE ESCRITORIO Y OFICINA"/>
    <s v="CARTUCHO DE TÓNER NEGRO, CANON (GPR-18)"/>
    <n v="44103105"/>
    <s v="Mínima cuantía"/>
    <n v="1"/>
    <n v="11"/>
    <n v="2"/>
    <n v="350000"/>
    <s v="UNIDAD"/>
    <s v="NO SOLICITADAS"/>
  </r>
  <r>
    <x v="15"/>
    <x v="29"/>
    <n v="10"/>
    <s v="PAPELERIA, UTILES DE ESCRITORIO Y OFICINA"/>
    <s v="CARTUCHO DE TÓNER NEGRO, CANON 128 (3500B001AA)"/>
    <n v="44103105"/>
    <s v="Mínima cuantía"/>
    <n v="1"/>
    <n v="11"/>
    <n v="2"/>
    <n v="1499400"/>
    <s v="UNIDAD"/>
    <s v="NO SOLICITADAS"/>
  </r>
  <r>
    <x v="15"/>
    <x v="29"/>
    <n v="10"/>
    <s v="PAPELERIA, UTILES DE ESCRITORIO Y OFICINA"/>
    <s v="CARTUCHO DE TÓNER NEGRO, CANON 137 (9435B001AA)"/>
    <n v="44103105"/>
    <s v="Mínima cuantía"/>
    <n v="1"/>
    <n v="11"/>
    <n v="2"/>
    <n v="1499400"/>
    <s v="UNIDAD"/>
    <s v="NO SOLICITADAS"/>
  </r>
  <r>
    <x v="15"/>
    <x v="29"/>
    <n v="10"/>
    <s v="PAPELERIA, UTILES DE ESCRITORIO Y OFICINA"/>
    <s v="CARTUCHO DE TÓNER NEGRO, CANON (PG-210)"/>
    <n v="44103105"/>
    <s v="Mínima cuantía"/>
    <n v="1"/>
    <n v="11"/>
    <n v="2"/>
    <n v="122800"/>
    <s v="UNIDAD"/>
    <s v="NO SOLICITADAS"/>
  </r>
  <r>
    <x v="15"/>
    <x v="29"/>
    <n v="10"/>
    <s v="PAPELERIA, UTILES DE ESCRITORIO Y OFICINA"/>
    <s v="CARTUCHO DE TÓNER TRICOLOR, CANON (CL-211)"/>
    <n v="44103105"/>
    <s v="Mínima cuantía"/>
    <n v="1"/>
    <n v="11"/>
    <n v="2"/>
    <n v="158400"/>
    <s v="UNIDAD"/>
    <s v="NO SOLICITADAS"/>
  </r>
  <r>
    <x v="15"/>
    <x v="29"/>
    <n v="10"/>
    <s v="PAPELERIA, UTILES DE ESCRITORIO Y OFICINA"/>
    <s v="CARTUCHO DE TÓNER NEGRO, CANON (0386B002, CEXV18)"/>
    <n v="44103105"/>
    <s v="Mínima cuantía"/>
    <n v="1"/>
    <n v="11"/>
    <n v="2"/>
    <n v="1523200"/>
    <s v="UNIDAD"/>
    <s v="NO SOLICITADAS"/>
  </r>
  <r>
    <x v="15"/>
    <x v="29"/>
    <n v="10"/>
    <s v="PAPELERIA, UTILES DE ESCRITORIO Y OFICINA"/>
    <s v="CARTUCHO DE TÓNER DE ALTO RENDIMIENTO NEGRO, DELL (PF030)"/>
    <n v="44103105"/>
    <s v="Mínima cuantía"/>
    <n v="1"/>
    <n v="11"/>
    <n v="2"/>
    <n v="999600"/>
    <s v="UNIDAD"/>
    <s v="NO SOLICITADAS"/>
  </r>
  <r>
    <x v="15"/>
    <x v="29"/>
    <n v="10"/>
    <s v="PAPELERIA, UTILES DE ESCRITORIO Y OFICINA"/>
    <s v="CARTUCHO DE TÓNER DE ALTO RENDIMIENTO CIAN, DELL (PF029)"/>
    <n v="44103105"/>
    <s v="Mínima cuantía"/>
    <n v="1"/>
    <n v="11"/>
    <n v="2"/>
    <n v="999600"/>
    <s v="UNIDAD"/>
    <s v="NO SOLICITADAS"/>
  </r>
  <r>
    <x v="15"/>
    <x v="29"/>
    <n v="10"/>
    <s v="PAPELERIA, UTILES DE ESCRITORIO Y OFICINA"/>
    <s v="CARTUCHO DE TÓNER DE ALTO RENDIMIENTO AMARILLO, DELL (NF556)"/>
    <n v="44103105"/>
    <s v="Mínima cuantía"/>
    <n v="1"/>
    <n v="11"/>
    <n v="2"/>
    <n v="999600"/>
    <s v="UNIDAD"/>
    <s v="NO SOLICITADAS"/>
  </r>
  <r>
    <x v="15"/>
    <x v="29"/>
    <n v="10"/>
    <s v="PAPELERIA, UTILES DE ESCRITORIO Y OFICINA"/>
    <s v="CARTUCHO DE TÓNER DE ALTO RENDIMIENTO MAGENTA, DELL (RF013)"/>
    <n v="44103105"/>
    <s v="Mínima cuantía"/>
    <n v="1"/>
    <n v="11"/>
    <n v="2"/>
    <n v="999600"/>
    <s v="UNIDAD"/>
    <s v="NO SOLICITADAS"/>
  </r>
  <r>
    <x v="15"/>
    <x v="29"/>
    <n v="10"/>
    <s v="PAPELERIA, UTILES DE ESCRITORIO Y OFICINA"/>
    <s v="CARTUCHO DE TÓNER DE ALTO RENDIMIENTO NEGRO, DELL SERIE K (J9VNT)"/>
    <n v="44103105"/>
    <s v="Mínima cuantía"/>
    <n v="1"/>
    <n v="11"/>
    <n v="2"/>
    <n v="2323200"/>
    <s v="UNIDAD"/>
    <s v="NO SOLICITADAS"/>
  </r>
  <r>
    <x v="15"/>
    <x v="29"/>
    <n v="10"/>
    <s v="PAPELERIA, UTILES DE ESCRITORIO Y OFICINA"/>
    <s v="CARTUCHO DE TÓNER DE ALTO RENDIMIENTO CIAN, DELL SERIE C (09N51)"/>
    <n v="44103105"/>
    <s v="Mínima cuantía"/>
    <n v="1"/>
    <n v="11"/>
    <n v="2"/>
    <n v="2323200"/>
    <s v="UNIDAD"/>
    <s v="NO SOLICITADAS"/>
  </r>
  <r>
    <x v="15"/>
    <x v="29"/>
    <n v="10"/>
    <s v="PAPELERIA, UTILES DE ESCRITORIO Y OFICINA"/>
    <s v="CARTUCHO DE TÓNER DE ALTO RENDIMIENTO AMARILLO, DELL SERIE Y (83KP5)"/>
    <n v="44103105"/>
    <s v="Mínima cuantía"/>
    <n v="1"/>
    <n v="11"/>
    <n v="2"/>
    <n v="2323200"/>
    <s v="UNIDAD"/>
    <s v="NO SOLICITADAS"/>
  </r>
  <r>
    <x v="15"/>
    <x v="29"/>
    <n v="10"/>
    <s v="PAPELERIA, UTILES DE ESCRITORIO Y OFICINA"/>
    <s v="CARTUCHO DE TÓNER DE ALTO RENDIMIENTO MAGENTA, DELL SERIE M (JSY86)"/>
    <n v="44103105"/>
    <s v="Mínima cuantía"/>
    <n v="1"/>
    <n v="11"/>
    <n v="2"/>
    <n v="2323200"/>
    <s v="UNIDAD"/>
    <s v="NO SOLICITADAS"/>
  </r>
  <r>
    <x v="15"/>
    <x v="29"/>
    <n v="10"/>
    <s v="PAPELERIA, UTILES DE ESCRITORIO Y OFICINA"/>
    <s v="CARTUCHO DE TÓNER NEGRO, XEROX (006R01182)"/>
    <n v="44103105"/>
    <s v="Mínima cuantía"/>
    <n v="1"/>
    <n v="11"/>
    <n v="2"/>
    <n v="1195200"/>
    <s v="UNIDAD"/>
    <s v="NO SOLICITADAS"/>
  </r>
  <r>
    <x v="15"/>
    <x v="29"/>
    <n v="10"/>
    <s v="PAPELERIA, UTILES DE ESCRITORIO Y OFICINA"/>
    <s v="CARTUCHO DE TÓNER NEGRO, XEROX (106R01047)"/>
    <n v="44103105"/>
    <s v="Mínima cuantía"/>
    <n v="1"/>
    <n v="11"/>
    <n v="2"/>
    <n v="734200"/>
    <s v="UNIDAD"/>
    <s v="NO SOLICITADAS"/>
  </r>
  <r>
    <x v="15"/>
    <x v="29"/>
    <n v="10"/>
    <s v="PAPELERIA, UTILES DE ESCRITORIO Y OFICINA"/>
    <s v="CARTUCHO DE TÓNER NEGRO, XEROX (013R00589)"/>
    <n v="44103105"/>
    <s v="Mínima cuantía"/>
    <n v="1"/>
    <n v="11"/>
    <n v="2"/>
    <n v="2057400"/>
    <s v="UNIDAD"/>
    <s v="NO SOLICITADAS"/>
  </r>
  <r>
    <x v="15"/>
    <x v="29"/>
    <n v="10"/>
    <s v="PAPELERIA, UTILES DE ESCRITORIO Y OFICINA"/>
    <s v="CARTUCHO DE TÓNER CIAN, XEROX (113R00719)"/>
    <n v="44103105"/>
    <s v="Mínima cuantía"/>
    <n v="1"/>
    <n v="11"/>
    <n v="2"/>
    <n v="939200"/>
    <s v="UNIDAD"/>
    <s v="NO SOLICITADAS"/>
  </r>
  <r>
    <x v="15"/>
    <x v="29"/>
    <n v="10"/>
    <s v="PAPELERIA, UTILES DE ESCRITORIO Y OFICINA"/>
    <s v="CARTUCHO DE TÓNER AMARILLO, XEROX (113R00721)"/>
    <n v="44103105"/>
    <s v="Mínima cuantía"/>
    <n v="1"/>
    <n v="11"/>
    <n v="2"/>
    <n v="939200"/>
    <s v="UNIDAD"/>
    <s v="NO SOLICITADAS"/>
  </r>
  <r>
    <x v="15"/>
    <x v="29"/>
    <n v="10"/>
    <s v="PAPELERIA, UTILES DE ESCRITORIO Y OFICINA"/>
    <s v="CARTUCHO DE TÓNER MAGENTA, XEROX (113R00724)"/>
    <n v="44103105"/>
    <s v="Mínima cuantía"/>
    <n v="1"/>
    <n v="11"/>
    <n v="2"/>
    <n v="1980600"/>
    <s v="UNIDAD"/>
    <s v="NO SOLICITADAS"/>
  </r>
  <r>
    <x v="15"/>
    <x v="29"/>
    <n v="10"/>
    <s v="PAPELERIA, UTILES DE ESCRITORIO Y OFICINA"/>
    <s v="CARTUCHO DE TÓNER NEGRO, XEROX (113R00726)"/>
    <n v="44103105"/>
    <s v="Mínima cuantía"/>
    <n v="1"/>
    <n v="11"/>
    <n v="2"/>
    <n v="1801400"/>
    <s v="UNIDAD"/>
    <s v="NO SOLICITADAS"/>
  </r>
  <r>
    <x v="15"/>
    <x v="29"/>
    <n v="10"/>
    <s v="PAPELERIA, UTILES DE ESCRITORIO Y OFICINA"/>
    <s v="CARTUCHO DE TÓNER NEGRO, XEROX (108R00795)"/>
    <n v="44103105"/>
    <s v="Mínima cuantía"/>
    <n v="1"/>
    <n v="11"/>
    <n v="2"/>
    <n v="1311000"/>
    <s v="UNIDAD"/>
    <s v="NO SOLICITADAS"/>
  </r>
  <r>
    <x v="15"/>
    <x v="29"/>
    <n v="10"/>
    <s v="PAPELERIA, UTILES DE ESCRITORIO Y OFICINA"/>
    <s v="CARTUCHO DE ALTO RENDIMIENTO NEGRO, LEXMARK 32, PART # 18C0032"/>
    <n v="44103105"/>
    <s v="Mínima cuantía"/>
    <n v="1"/>
    <n v="11"/>
    <n v="4"/>
    <n v="1406000"/>
    <s v="UNIDAD"/>
    <s v="NO SOLICITADAS"/>
  </r>
  <r>
    <x v="15"/>
    <x v="29"/>
    <n v="10"/>
    <s v="PAPELERIA, UTILES DE ESCRITORIO Y OFICINA"/>
    <s v="CARTUCHO DE ALTO RENDIMIENTO TRICOLOR, LEXMARK 33, PART # 18C0033"/>
    <n v="44103105"/>
    <s v="Mínima cuantía"/>
    <n v="1"/>
    <n v="11"/>
    <n v="4"/>
    <n v="798400"/>
    <s v="UNIDAD"/>
    <s v="NO SOLICITADAS"/>
  </r>
  <r>
    <x v="15"/>
    <x v="29"/>
    <n v="10"/>
    <s v="PAPELERIA, UTILES DE ESCRITORIO Y OFICINA"/>
    <s v="CARTUCHO DE TÓNER ALTO RENDIMIENTO NEGRO, LEXMARK (12A7415)"/>
    <n v="44103105"/>
    <s v="Mínima cuantía"/>
    <n v="1"/>
    <n v="11"/>
    <n v="1"/>
    <n v="821000"/>
    <s v="UNIDAD"/>
    <s v="NO SOLICITADAS"/>
  </r>
  <r>
    <x v="15"/>
    <x v="29"/>
    <n v="10"/>
    <s v="PAPELERIA, UTILES DE ESCRITORIO Y OFICINA"/>
    <s v="CARTUCHO DE TÓNER ALTO RENDIMIENTO NEGRO, LEXMARK T-630/ T-632/ T-634  (12A7462)"/>
    <n v="44103105"/>
    <s v="Mínima cuantía"/>
    <n v="1"/>
    <n v="11"/>
    <n v="1"/>
    <n v="1449800"/>
    <s v="UNIDAD"/>
    <s v="NO SOLICITADAS"/>
  </r>
  <r>
    <x v="15"/>
    <x v="29"/>
    <n v="10"/>
    <s v="PAPELERIA, UTILES DE ESCRITORIO Y OFICINA"/>
    <s v="CARTUCHO DE TÓNER ALTO RENDIMIENTO NEGRO, LEXMARK X950/ X952/ X954 (X950X2KG)"/>
    <n v="44103105"/>
    <s v="Mínima cuantía"/>
    <n v="1"/>
    <n v="11"/>
    <n v="1"/>
    <n v="402000"/>
    <s v="UNIDAD"/>
    <s v="NO SOLICITADAS"/>
  </r>
  <r>
    <x v="15"/>
    <x v="29"/>
    <n v="10"/>
    <s v="PAPELERIA, UTILES DE ESCRITORIO Y OFICINA"/>
    <s v="CARTUCHO DE TÓNER ALTO RENDIMIENTO CIAN, LEXMARK (X925H2CG)"/>
    <n v="44103105"/>
    <s v="Mínima cuantía"/>
    <n v="1"/>
    <n v="11"/>
    <n v="1"/>
    <n v="652400"/>
    <s v="UNIDAD"/>
    <s v="NO SOLICITADAS"/>
  </r>
  <r>
    <x v="15"/>
    <x v="29"/>
    <n v="10"/>
    <s v="PAPELERIA, UTILES DE ESCRITORIO Y OFICINA"/>
    <s v="CARTUCHO DE TÓNER ALTO RENDIMIENTO MAGENTA, LEXMARK (X925H2MG)"/>
    <n v="44103105"/>
    <s v="Mínima cuantía"/>
    <n v="1"/>
    <n v="11"/>
    <n v="1"/>
    <n v="652400"/>
    <s v="UNIDAD"/>
    <s v="NO SOLICITADAS"/>
  </r>
  <r>
    <x v="15"/>
    <x v="29"/>
    <n v="10"/>
    <s v="PAPELERIA, UTILES DE ESCRITORIO Y OFICINA"/>
    <s v="CARTUCHO DE TÓNER ALTO RENDIMIENTO AMARILLO, LEXMARK (X925H2YG)"/>
    <n v="44103105"/>
    <s v="Mínima cuantía"/>
    <n v="1"/>
    <n v="11"/>
    <n v="1"/>
    <n v="652400"/>
    <s v="UNIDAD"/>
    <s v="NO SOLICITADAS"/>
  </r>
  <r>
    <x v="15"/>
    <x v="29"/>
    <n v="10"/>
    <s v="PAPELERIA, UTILES DE ESCRITORIO Y OFICINA"/>
    <s v="CARTUCHO DE TÓNER ALTO RENDIMIENTO NEGRO, LEXMARK C54X, X54X (C540H1KG)"/>
    <n v="44103105"/>
    <s v="Mínima cuantía"/>
    <n v="1"/>
    <n v="11"/>
    <n v="1"/>
    <n v="235300"/>
    <s v="UNIDAD"/>
    <s v="NO SOLICITADAS"/>
  </r>
  <r>
    <x v="15"/>
    <x v="29"/>
    <n v="10"/>
    <s v="PAPELERIA, UTILES DE ESCRITORIO Y OFICINA"/>
    <s v="CARTUCHO DE TÓNER ALTO RENDIMIENTO AMARILLO, LEXMARK C54X, X54X (C540H1YG)"/>
    <n v="44103105"/>
    <s v="Mínima cuantía"/>
    <n v="1"/>
    <n v="11"/>
    <n v="1"/>
    <n v="278900"/>
    <s v="UNIDAD"/>
    <s v="NO SOLICITADAS"/>
  </r>
  <r>
    <x v="15"/>
    <x v="29"/>
    <n v="10"/>
    <s v="PAPELERIA, UTILES DE ESCRITORIO Y OFICINA"/>
    <s v="CARTUCHO DE TÓNER ALTO RENDIMIENTO CIAN, LEXMARK C54X, X54X (C540H1CG)"/>
    <n v="44103105"/>
    <s v="Mínima cuantía"/>
    <n v="1"/>
    <n v="11"/>
    <n v="1"/>
    <n v="278900"/>
    <s v="UNIDAD"/>
    <s v="NO SOLICITADAS"/>
  </r>
  <r>
    <x v="15"/>
    <x v="29"/>
    <n v="10"/>
    <s v="PAPELERIA, UTILES DE ESCRITORIO Y OFICINA"/>
    <s v="CARTUCHO DE TÓNER ALTO RENDIMIENTO MAGENTA, LEXMARK C54X, X54X (C540H1MG)"/>
    <n v="44103105"/>
    <s v="Mínima cuantía"/>
    <n v="1"/>
    <n v="11"/>
    <n v="1"/>
    <n v="278900"/>
    <s v="UNIDAD"/>
    <s v="NO SOLICITADAS"/>
  </r>
  <r>
    <x v="15"/>
    <x v="29"/>
    <n v="10"/>
    <s v="PAPELERIA, UTILES DE ESCRITORIO Y OFICINA"/>
    <s v="CARTUCHO DE TÓNER NEGRO, LEXMARK 808SK (80C8SK0)"/>
    <n v="44103105"/>
    <s v="Mínima cuantía"/>
    <n v="1"/>
    <n v="11"/>
    <n v="2"/>
    <n v="418600"/>
    <s v="UNIDAD"/>
    <s v="NO SOLICITADAS"/>
  </r>
  <r>
    <x v="15"/>
    <x v="29"/>
    <n v="10"/>
    <s v="PAPELERIA, UTILES DE ESCRITORIO Y OFICINA"/>
    <s v="CARTUCHO DE TÓNER AMARILLO, LEXMARK 808SY (80C8SY0)"/>
    <n v="44103105"/>
    <s v="Mínima cuantía"/>
    <n v="1"/>
    <n v="11"/>
    <n v="2"/>
    <n v="598000"/>
    <s v="UNIDAD"/>
    <s v="NO SOLICITADAS"/>
  </r>
  <r>
    <x v="15"/>
    <x v="29"/>
    <n v="10"/>
    <s v="PAPELERIA, UTILES DE ESCRITORIO Y OFICINA"/>
    <s v="CARTUCHO DE TÓNER CIAN, LEXMARK 808SC (80C8SC0)"/>
    <n v="44103105"/>
    <s v="Mínima cuantía"/>
    <n v="1"/>
    <n v="11"/>
    <n v="2"/>
    <n v="598000"/>
    <s v="UNIDAD"/>
    <s v="NO SOLICITADAS"/>
  </r>
  <r>
    <x v="15"/>
    <x v="29"/>
    <n v="10"/>
    <s v="PAPELERIA, UTILES DE ESCRITORIO Y OFICINA"/>
    <s v="CARTUCHO DE TÓNER MAGENTA, LEXMARK 808SM (80C8SM0)"/>
    <n v="44103105"/>
    <s v="Mínima cuantía"/>
    <n v="1"/>
    <n v="11"/>
    <n v="2"/>
    <n v="598000"/>
    <s v="UNIDAD"/>
    <s v="NO SOLICITADAS"/>
  </r>
  <r>
    <x v="15"/>
    <x v="29"/>
    <n v="10"/>
    <s v="PAPELERIA, UTILES DE ESCRITORIO Y OFICINA"/>
    <s v="CARTUCHO DE TÓNER EXTRA ALTO RENDIMIENTO NEGRO, LEXMARK 504X (50F4X00)"/>
    <n v="44103105"/>
    <s v="Mínima cuantía"/>
    <n v="1"/>
    <n v="11"/>
    <n v="3"/>
    <n v="1959900"/>
    <s v="UNIDAD"/>
    <s v="NO SOLICITADAS"/>
  </r>
  <r>
    <x v="15"/>
    <x v="29"/>
    <n v="10"/>
    <s v="PAPELERIA, UTILES DE ESCRITORIO Y OFICINA"/>
    <s v="CARTUCHO DE TÓNER UNIDAD DE IMÁGENES NEGRO, LEXMARK 520Z (52D0Z00)"/>
    <n v="44103105"/>
    <s v="Mínima cuantía"/>
    <n v="1"/>
    <n v="11"/>
    <n v="3"/>
    <n v="485400"/>
    <s v="UNIDAD"/>
    <s v="NO SOLICITADAS"/>
  </r>
  <r>
    <x v="15"/>
    <x v="29"/>
    <n v="10"/>
    <s v="PAPELERIA, UTILES DE ESCRITORIO Y OFICINA"/>
    <s v="CARTUCHO DE TÓNER ALTO RENDIMIENTO NEGRO, LEXMARK 524X (52D4X00)"/>
    <n v="44103105"/>
    <s v="Mínima cuantía"/>
    <n v="1"/>
    <n v="11"/>
    <n v="25"/>
    <n v="37575000"/>
    <s v="UNIDAD"/>
    <s v="NO SOLICITADAS"/>
  </r>
  <r>
    <x v="15"/>
    <x v="29"/>
    <n v="10"/>
    <s v="PAPELERIA, UTILES DE ESCRITORIO Y OFICINA"/>
    <s v="CARTUCHO DE TÓNER ALTO RENDIMIENTO NEGRO, LEXMARK T-640/ T-642/ T-644 (64018HL)"/>
    <n v="44103105"/>
    <s v="Mínima cuantía"/>
    <n v="1"/>
    <n v="11"/>
    <n v="12"/>
    <n v="17332800"/>
    <s v="UNIDAD"/>
    <s v="NO SOLICITADAS"/>
  </r>
  <r>
    <x v="15"/>
    <x v="29"/>
    <n v="10"/>
    <s v="PAPELERIA, UTILES DE ESCRITORIO Y OFICINA"/>
    <s v="CARTUCHO DE TÓNER EXTRA ALTO RENDIMIENTO NEGRO, LEXMARK X463, X464, X466 (X463X11G)"/>
    <n v="44103105"/>
    <s v="Mínima cuantía"/>
    <n v="1"/>
    <n v="11"/>
    <n v="3"/>
    <n v="3007800"/>
    <s v="UNIDAD"/>
    <s v="NO SOLICITADAS"/>
  </r>
  <r>
    <x v="15"/>
    <x v="29"/>
    <n v="10"/>
    <s v="PAPELERIA, UTILES DE ESCRITORIO Y OFICINA"/>
    <s v="CARTUCHO DE TÓNER ALTO RENDIMIENTO NEGRO, LEXMARK 524H (52D4H00)"/>
    <n v="44103105"/>
    <s v="Mínima cuantía"/>
    <n v="1"/>
    <n v="11"/>
    <n v="4"/>
    <n v="4560400"/>
    <s v="UNIDAD"/>
    <s v="NO SOLICITADAS"/>
  </r>
  <r>
    <x v="15"/>
    <x v="29"/>
    <n v="10"/>
    <s v="PAPELERIA, UTILES DE ESCRITORIO Y OFICINA"/>
    <s v="CARTUCHO DE TÓNER ALTO RENDIMIENTO NEGRO, LEXMARK T650, T652, T654 (T650H21E)"/>
    <n v="44103105"/>
    <s v="Mínima cuantía"/>
    <n v="1"/>
    <n v="11"/>
    <n v="6"/>
    <n v="6342600"/>
    <s v="UNIDAD"/>
    <s v="NO SOLICITADAS"/>
  </r>
  <r>
    <x v="15"/>
    <x v="29"/>
    <n v="10"/>
    <s v="PAPELERIA, UTILES DE ESCRITORIO Y OFICINA"/>
    <s v="CARTUCHO DE TÓNER ALTO RENDIMIENTO NEGRO, LEXMARK T-654/ T-656 (T654X11L)"/>
    <n v="44103105"/>
    <s v="Mínima cuantía"/>
    <n v="1"/>
    <n v="11"/>
    <n v="10"/>
    <n v="17411000"/>
    <s v="UNIDAD"/>
    <s v="NO SOLICITADAS"/>
  </r>
  <r>
    <x v="15"/>
    <x v="29"/>
    <n v="10"/>
    <s v="PAPELERIA, UTILES DE ESCRITORIO Y OFICINA"/>
    <s v="CARTUCHO DE TÓNER NEGRO, LEXMARK E120 (12018SL)"/>
    <n v="44103105"/>
    <s v="Mínima cuantía"/>
    <n v="1"/>
    <n v="11"/>
    <n v="2"/>
    <n v="606200"/>
    <s v="UNIDAD"/>
    <s v="NO SOLICITADAS"/>
  </r>
  <r>
    <x v="15"/>
    <x v="29"/>
    <n v="10"/>
    <s v="PAPELERIA, UTILES DE ESCRITORIO Y OFICINA"/>
    <s v="CARTUCHO DE TÓNER NEGRO, LEXMARK E260, E360, E46X (E260A11L)"/>
    <n v="44103105"/>
    <s v="Mínima cuantía"/>
    <n v="1"/>
    <n v="11"/>
    <n v="2"/>
    <n v="800000"/>
    <s v="UNIDAD"/>
    <s v="NO SOLICITADAS"/>
  </r>
  <r>
    <x v="15"/>
    <x v="29"/>
    <n v="10"/>
    <s v="PAPELERIA, UTILES DE ESCRITORIO Y OFICINA"/>
    <s v="CARTUCHO DE TÓNER NEGRO, LEXMARK T-65X  (T650H11L)"/>
    <n v="44103105"/>
    <s v="Mínima cuantía"/>
    <n v="1"/>
    <n v="11"/>
    <n v="6"/>
    <n v="9798600"/>
    <s v="UNIDAD"/>
    <s v="NO SOLICITADAS"/>
  </r>
  <r>
    <x v="15"/>
    <x v="29"/>
    <n v="10"/>
    <s v="PAPELERIA, UTILES DE ESCRITORIO Y OFICINA"/>
    <s v="CARTUCHO DE TÓNER NEGRO, SAMSUNG (MLT-D203U-XAX)"/>
    <n v="44103105"/>
    <s v="Mínima cuantía"/>
    <n v="1"/>
    <n v="11"/>
    <n v="3"/>
    <n v="1405200"/>
    <s v="UNIDAD"/>
    <s v="NO SOLICITADAS"/>
  </r>
  <r>
    <x v="15"/>
    <x v="29"/>
    <n v="10"/>
    <s v="PAPELERIA, UTILES DE ESCRITORIO Y OFICINA"/>
    <s v="CARTUCHO DE TÓNER NEGRO, SAMSUNG 205S (MLT-D205S/XAX)"/>
    <n v="44103105"/>
    <s v="Mínima cuantía"/>
    <n v="1"/>
    <n v="11"/>
    <n v="4"/>
    <n v="3322800"/>
    <s v="UNIDAD"/>
    <s v="NO SOLICITADAS"/>
  </r>
  <r>
    <x v="15"/>
    <x v="29"/>
    <n v="10"/>
    <s v="PAPELERIA, UTILES DE ESCRITORIO Y OFICINA"/>
    <s v="CARTUCHO DE TÓNER NEGRO, KONICA MINOLTA TN-414 (A202030) "/>
    <n v="44103105"/>
    <s v="Mínima cuantía"/>
    <n v="1"/>
    <n v="11"/>
    <n v="6"/>
    <n v="1999200"/>
    <s v="UNIDAD"/>
    <s v="NO SOLICITADAS"/>
  </r>
  <r>
    <x v="15"/>
    <x v="29"/>
    <n v="10"/>
    <s v="PAPELERIA, UTILES DE ESCRITORIO Y OFICINA"/>
    <s v="CARTUCHO DE TÓNER NEGRO, KONICA MINOLTA TN-114 (8937-782) "/>
    <n v="44103105"/>
    <s v="Mínima cuantía"/>
    <n v="1"/>
    <n v="11"/>
    <n v="2"/>
    <n v="840000"/>
    <s v="UNIDAD"/>
    <s v="NO SOLICITADAS"/>
  </r>
  <r>
    <x v="15"/>
    <x v="29"/>
    <n v="10"/>
    <s v="PAPELERIA, UTILES DE ESCRITORIO Y OFICINA"/>
    <s v="CARTUCHO DE TÓNER NEGRO, KONICA MINOLTA TN-211 (8938-413) "/>
    <n v="44103105"/>
    <s v="Mínima cuantía"/>
    <n v="1"/>
    <n v="11"/>
    <n v="4"/>
    <n v="1680000"/>
    <s v="UNIDAD"/>
    <s v="NO SOLICITADAS"/>
  </r>
  <r>
    <x v="15"/>
    <x v="29"/>
    <n v="10"/>
    <s v="PAPELERIA, UTILES DE ESCRITORIO Y OFICINA"/>
    <s v="CARTUCHO DE TÓNER NEGRO, SHARP (AL-100DR)"/>
    <n v="44103105"/>
    <s v="Mínima cuantía"/>
    <n v="1"/>
    <n v="11"/>
    <n v="6"/>
    <n v="1767600"/>
    <s v="UNIDAD"/>
    <s v="NO SOLICITADAS"/>
  </r>
  <r>
    <x v="15"/>
    <x v="29"/>
    <n v="10"/>
    <s v="PAPELERIA, UTILES DE ESCRITORIO Y OFICINA"/>
    <s v="CARTUCHO DE TÓNER NEGRO, SHARP (AR-310NT)"/>
    <n v="44103105"/>
    <s v="Mínima cuantía"/>
    <n v="1"/>
    <n v="11"/>
    <n v="3"/>
    <n v="2638500"/>
    <s v="UNIDAD"/>
    <s v="NO SOLICITADAS"/>
  </r>
  <r>
    <x v="15"/>
    <x v="29"/>
    <n v="10"/>
    <s v="PAPELERIA, UTILES DE ESCRITORIO Y OFICINA"/>
    <s v="CARTUCHO DE TÓNER NEGRO, SHARP (AL-100TDN)"/>
    <n v="44103105"/>
    <s v="Mínima cuantía"/>
    <n v="1"/>
    <n v="11"/>
    <n v="4"/>
    <n v="1090400"/>
    <s v="UNIDAD"/>
    <s v="NO SOLICITADAS"/>
  </r>
  <r>
    <x v="15"/>
    <x v="29"/>
    <n v="10"/>
    <s v="PAPELERIA, UTILES DE ESCRITORIO Y OFICINA"/>
    <s v="CARTUCHO DE TÓNER NEGRO, RICOH 2120D (841337)"/>
    <n v="44103105"/>
    <s v="Mínima cuantía"/>
    <n v="1"/>
    <n v="11"/>
    <n v="4"/>
    <n v="400000"/>
    <s v="UNIDAD"/>
    <s v="NO SOLICITADAS"/>
  </r>
  <r>
    <x v="15"/>
    <x v="29"/>
    <n v="10"/>
    <s v="PAPELERIA, UTILES DE ESCRITORIO Y OFICINA"/>
    <s v="CARTUCHO DE TÓNER NEGRO, RICOH TYPE 2220D (885266-842042)"/>
    <n v="44103105"/>
    <s v="Mínima cuantía"/>
    <n v="1"/>
    <n v="11"/>
    <n v="3"/>
    <n v="249900"/>
    <s v="UNIDAD"/>
    <s v="NO SOLICITADAS"/>
  </r>
  <r>
    <x v="15"/>
    <x v="29"/>
    <n v="10"/>
    <s v="PAPELERIA, UTILES DE ESCRITORIO Y OFICINA"/>
    <s v="CARTUCHO DE TÓNER NEGRO, RICOH (841618.C)"/>
    <n v="44103105"/>
    <s v="Mínima cuantía"/>
    <n v="1"/>
    <n v="11"/>
    <n v="2"/>
    <n v="95200"/>
    <s v="UNIDAD"/>
    <s v="NO SOLICITADAS"/>
  </r>
  <r>
    <x v="15"/>
    <x v="29"/>
    <n v="10"/>
    <s v="PAPELERIA, UTILES DE ESCRITORIO Y OFICINA"/>
    <s v="CARTUCHO DE TÓNER CIAN, RICOH (841595.C)"/>
    <n v="44103105"/>
    <s v="Mínima cuantía"/>
    <n v="1"/>
    <n v="11"/>
    <n v="2"/>
    <n v="95200"/>
    <s v="UNIDAD"/>
    <s v="NO SOLICITADAS"/>
  </r>
  <r>
    <x v="15"/>
    <x v="29"/>
    <n v="10"/>
    <s v="PAPELERIA, UTILES DE ESCRITORIO Y OFICINA"/>
    <s v="CARTUCHO DE TÓNER MAGENTA, RICOH (841596.C)"/>
    <n v="44103105"/>
    <s v="Mínima cuantía"/>
    <n v="1"/>
    <n v="11"/>
    <n v="2"/>
    <n v="95200"/>
    <s v="UNIDAD"/>
    <s v="NO SOLICITADAS"/>
  </r>
  <r>
    <x v="15"/>
    <x v="29"/>
    <n v="10"/>
    <s v="PAPELERIA, UTILES DE ESCRITORIO Y OFICINA"/>
    <s v="CARTUCHO DE TÓNER AMARILLO, RICOH (841597.C)"/>
    <n v="44103105"/>
    <s v="Mínima cuantía"/>
    <n v="1"/>
    <n v="11"/>
    <n v="2"/>
    <n v="95200"/>
    <s v="UNIDAD"/>
    <s v="NO SOLICITADAS"/>
  </r>
  <r>
    <x v="15"/>
    <x v="29"/>
    <n v="10"/>
    <s v="PAPELERIA, UTILES DE ESCRITORIO Y OFICINA"/>
    <s v="CARTUCHO DE TÓNER NEGRO, LANIER 1170224-C"/>
    <n v="44103105"/>
    <s v="Mínima cuantía"/>
    <n v="1"/>
    <n v="11"/>
    <n v="2"/>
    <n v="594800"/>
    <s v="UNIDAD"/>
    <s v="NO SOLICITADAS"/>
  </r>
  <r>
    <x v="15"/>
    <x v="29"/>
    <n v="10"/>
    <s v="PAPELERIA, UTILES DE ESCRITORIO Y OFICINA"/>
    <s v="CARTUCHO DE TÓNER NEGRO, KYOCERA 1T02J10US0 (TK-352)"/>
    <n v="44103105"/>
    <s v="Mínima cuantía"/>
    <n v="1"/>
    <n v="11"/>
    <n v="4"/>
    <n v="512000"/>
    <s v="UNIDAD"/>
    <s v="NO SOLICITADAS"/>
  </r>
  <r>
    <x v="15"/>
    <x v="29"/>
    <n v="10"/>
    <s v="PAPELERIA, UTILES DE ESCRITORIO Y OFICINA"/>
    <s v="CARTUCHO DE TÓNER NEGRO, KYOCERA 1T02K30NL0 (TK-475)"/>
    <n v="44103105"/>
    <s v="Mínima cuantía"/>
    <n v="1"/>
    <n v="11"/>
    <n v="4"/>
    <n v="618800"/>
    <s v="UNIDAD"/>
    <s v="NO SOLICITADAS"/>
  </r>
  <r>
    <x v="15"/>
    <x v="29"/>
    <n v="10"/>
    <s v="PAPELERIA, UTILES DE ESCRITORIO Y OFICINA"/>
    <s v="CARTUCHO DE TÓNER NEGRO, KYOCERA 1T02K30US0 (TK-477)"/>
    <n v="44103105"/>
    <s v="Mínima cuantía"/>
    <n v="1"/>
    <n v="11"/>
    <n v="4"/>
    <n v="809200"/>
    <s v="UNIDAD"/>
    <s v="NO SOLICITADAS"/>
  </r>
  <r>
    <x v="15"/>
    <x v="29"/>
    <n v="10"/>
    <s v="PAPELERIA, UTILES DE ESCRITORIO Y OFICINA"/>
    <s v="TÓNER NEGRO, RISO MASTER Z-TYPE 37 (S-4363)"/>
    <n v="44103103"/>
    <s v="Mínima cuantía"/>
    <n v="1"/>
    <n v="11"/>
    <n v="6"/>
    <n v="781800"/>
    <s v="UNIDAD"/>
    <s v="NO SOLICITADAS"/>
  </r>
  <r>
    <x v="15"/>
    <x v="29"/>
    <n v="10"/>
    <s v="PAPELERIA, UTILES DE ESCRITORIO Y OFICINA"/>
    <s v="TÓNER NEGRO, RISO INK Z-TYPE (S-4254U)"/>
    <n v="44103103"/>
    <s v="Mínima cuantía"/>
    <n v="1"/>
    <n v="11"/>
    <n v="6"/>
    <n v="4655400"/>
    <s v="UNIDAD"/>
    <s v="NO SOLICITADAS"/>
  </r>
  <r>
    <x v="15"/>
    <x v="29"/>
    <n v="10"/>
    <s v="PAPELERIA, UTILES DE ESCRITORIO Y OFICINA"/>
    <s v="TÓNER CIAN, RISO INK Z-TYPE (S-4257U)"/>
    <n v="44103103"/>
    <s v="Mínima cuantía"/>
    <n v="1"/>
    <n v="11"/>
    <n v="6"/>
    <n v="4655400"/>
    <s v="UNIDAD"/>
    <s v="NO SOLICITADAS"/>
  </r>
  <r>
    <x v="15"/>
    <x v="29"/>
    <n v="10"/>
    <s v="PAPELERIA, UTILES DE ESCRITORIO Y OFICINA"/>
    <s v="TÓNER MAGENTA, RISO INK Z-TYPE (S-4275U)"/>
    <n v="44103103"/>
    <s v="Mínima cuantía"/>
    <n v="1"/>
    <n v="11"/>
    <n v="6"/>
    <n v="4655400"/>
    <s v="UNIDAD"/>
    <s v="NO SOLICITADAS"/>
  </r>
  <r>
    <x v="15"/>
    <x v="29"/>
    <n v="10"/>
    <s v="PAPELERIA, UTILES DE ESCRITORIO Y OFICINA"/>
    <s v="CARTUCHO DE TÓNER NEGRO, GESTETNER (1502)"/>
    <n v="44103105"/>
    <s v="Mínima cuantía"/>
    <n v="1"/>
    <n v="11"/>
    <n v="3"/>
    <n v="2691900"/>
    <s v="UNIDAD"/>
    <s v="NO SOLICITADAS"/>
  </r>
  <r>
    <x v="15"/>
    <x v="29"/>
    <n v="10"/>
    <s v="PAPELERIA, UTILES DE ESCRITORIO Y OFICINA"/>
    <s v="BOTELLA DE TINTA NEGRO, EPSON 664 (T664120-AL)"/>
    <n v="44103113"/>
    <s v="Mínima cuantía"/>
    <n v="1"/>
    <n v="11"/>
    <n v="4"/>
    <n v="149200"/>
    <s v="UNIDAD"/>
    <s v="NO SOLICITADAS"/>
  </r>
  <r>
    <x v="15"/>
    <x v="29"/>
    <n v="10"/>
    <s v="PAPELERIA, UTILES DE ESCRITORIO Y OFICINA"/>
    <s v="BOTELLA DE TINTA CIAN, EPSON 664 (T664220-AL)"/>
    <n v="44103113"/>
    <s v="Mínima cuantía"/>
    <n v="1"/>
    <n v="11"/>
    <n v="4"/>
    <n v="149200"/>
    <s v="UNIDAD"/>
    <s v="NO SOLICITADAS"/>
  </r>
  <r>
    <x v="15"/>
    <x v="29"/>
    <n v="10"/>
    <s v="PAPELERIA, UTILES DE ESCRITORIO Y OFICINA"/>
    <s v="BOTELLA DE TINTA MAGENTA, EPSON 664 (T664320-AL)"/>
    <n v="44103113"/>
    <s v="Mínima cuantía"/>
    <n v="1"/>
    <n v="11"/>
    <n v="4"/>
    <n v="149200"/>
    <s v="UNIDAD"/>
    <s v="NO SOLICITADAS"/>
  </r>
  <r>
    <x v="15"/>
    <x v="29"/>
    <n v="10"/>
    <s v="PAPELERIA, UTILES DE ESCRITORIO Y OFICINA"/>
    <s v="BOTELLA DE TINTA AMARILLO, EPSON 664 (T664420-AL)"/>
    <n v="44103113"/>
    <s v="Mínima cuantía"/>
    <n v="1"/>
    <n v="11"/>
    <n v="4"/>
    <n v="126400"/>
    <s v="UNIDAD"/>
    <s v="NO SOLICITADAS"/>
  </r>
  <r>
    <x v="15"/>
    <x v="29"/>
    <n v="10"/>
    <s v="PAPELERIA, UTILES DE ESCRITORIO Y OFICINA"/>
    <s v="CINTA DE CERA PARA IMPRESORA ZEBRA LTP 2824, TAMAÑO: 110MM X 74M/ PREST.: UNIDAD/ COLOR: NEGRO/ REF.: 504594."/>
    <n v="44103112"/>
    <s v="Mínima cuantía"/>
    <n v="1"/>
    <n v="11"/>
    <n v="15"/>
    <n v="474000"/>
    <s v="UNIDAD"/>
    <s v="NO SOLICITADAS"/>
  </r>
  <r>
    <x v="15"/>
    <x v="29"/>
    <n v="10"/>
    <s v="PAPELERIA, UTILES DE ESCRITORIO Y OFICINA"/>
    <s v="ETIQUETA (STICKER)  IMPRESORA ZEBRA LTP 2824, TAMAÑO: 60X30 MM/ ADHESIVO: PERMANENTE/ PREST.: ROLLO X 2.500 ETQ / COLOR: BLANCO."/>
    <n v="44103112"/>
    <s v="Mínima cuantía"/>
    <n v="1"/>
    <n v="11"/>
    <n v="25"/>
    <n v="1370000"/>
    <s v="UNIDAD"/>
    <s v="NO SOLICITADAS"/>
  </r>
  <r>
    <x v="15"/>
    <x v="29"/>
    <n v="10"/>
    <s v="PAPELERIA, UTILES DE ESCRITORIO Y OFICINA"/>
    <s v="CINTA DE RESINA (IQRES) PARA IMPRESORA TERMICA DATAMAX E-CLASS MARK III, TAMAÑO: 25 A 110 MM (DE 1,0 ” A 4.3”)/ PREST.: UNIDAD."/>
    <n v="44103112"/>
    <s v="Mínima cuantía"/>
    <n v="1"/>
    <n v="11"/>
    <n v="8"/>
    <n v="252800"/>
    <s v="UNIDAD"/>
    <s v="NO SOLICITADAS"/>
  </r>
  <r>
    <x v="15"/>
    <x v="29"/>
    <n v="10"/>
    <s v="PAPELERIA, UTILES DE ESCRITORIO Y OFICINA"/>
    <s v="ETIQUETA (STICKER) PARA IMPRESORA TERMICA DATAMAX E-CLASS MARK III, TAMAÑO: 2,5X4,5 MM/ ADHESIVO: PERMANENTE/ PREST.: ROLLO X 5.000 ETQ/ COLOR: PLATA/ MATERIAL: POLIESTER."/>
    <n v="44103112"/>
    <s v="Mínima cuantía"/>
    <n v="1"/>
    <n v="11"/>
    <n v="4"/>
    <n v="942800"/>
    <s v="UNIDAD"/>
    <s v="NO SOLICITADAS"/>
  </r>
  <r>
    <x v="15"/>
    <x v="29"/>
    <n v="10"/>
    <s v="PAPELERIA, UTILES DE ESCRITORIO Y OFICINA"/>
    <s v="BOLSILLO SATINADO (PROTECTOR DE HOJAS), CAL.: 4&quot;/ COLOR: TRANSPARENTE/ PREST.: PKG X 25/ TAMAÑO: CARTA"/>
    <n v="44122019"/>
    <s v="Mínima cuantía"/>
    <n v="1"/>
    <n v="11"/>
    <n v="1000"/>
    <n v="11600000"/>
    <s v="UNIDAD"/>
    <s v="NO SOLICITADAS"/>
  </r>
  <r>
    <x v="15"/>
    <x v="29"/>
    <n v="10"/>
    <s v="PAPELERIA, UTILES DE ESCRITORIO Y OFICINA"/>
    <s v="BOLSILLO SATINADO (PROTECTOR DE HOJAS), CAL.: 4&quot;/ COLOR: TRANSPARENTE/ PREST.: PKG X 25/ TAMAÑO: OFICIO"/>
    <n v="44122019"/>
    <s v="Mínima cuantía"/>
    <n v="1"/>
    <n v="11"/>
    <n v="1000"/>
    <n v="12400000"/>
    <s v="UNIDAD"/>
    <s v="NO SOLICITADAS"/>
  </r>
  <r>
    <x v="15"/>
    <x v="29"/>
    <n v="10"/>
    <s v="PAPELERIA, UTILES DE ESCRITORIO Y OFICINA"/>
    <s v="HUMEDECEDOR DE DEDOS, DIM.: #65/ G/M²: 42GRS (1,5OZ)/ COLOR: TRANSPARENTE/ PREST.: UND."/>
    <n v="44121620"/>
    <s v="Mínima cuantía"/>
    <n v="1"/>
    <n v="11"/>
    <n v="15"/>
    <n v="46500"/>
    <s v="UNIDAD"/>
    <s v="NO SOLICITADAS"/>
  </r>
  <r>
    <x v="15"/>
    <x v="29"/>
    <n v="10"/>
    <s v="PAPELERIA, UTILES DE ESCRITORIO Y OFICINA"/>
    <s v="PAPEL CALCIO, DIM.: 36&quot; (20 MTS)/ G/M²: 100GRS/ COLOR: BLANCO/ PREST.: ROLLO"/>
    <n v="14111510"/>
    <s v="Mínima cuantía"/>
    <n v="1"/>
    <n v="11"/>
    <n v="6"/>
    <n v="628800"/>
    <s v="UNIDAD"/>
    <s v="NO SOLICITADAS"/>
  </r>
  <r>
    <x v="15"/>
    <x v="29"/>
    <n v="10"/>
    <s v="PAPELERIA, UTILES DE ESCRITORIO Y OFICINA"/>
    <s v="PAPEL CALCIO, DIM.: 92&quot; (20 MTS)/ G/M²: 100GRS/ COLOR: BLANCO/ PREST.: ROLLO"/>
    <n v="14111510"/>
    <s v="Mínima cuantía"/>
    <n v="1"/>
    <n v="11"/>
    <n v="6"/>
    <n v="1392600"/>
    <s v="UNIDAD"/>
    <s v="NO SOLICITADAS"/>
  </r>
  <r>
    <x v="15"/>
    <x v="29"/>
    <n v="10"/>
    <s v="PAPELERIA, UTILES DE ESCRITORIO Y OFICINA"/>
    <s v="PAPEL CALCIO, DIM.: 42&quot; (30 MTS)/ G/M²: 100GRS/ COLOR: BLANCO/ PREST.: ROLLO"/>
    <n v="14111510"/>
    <s v="Mínima cuantía"/>
    <n v="1"/>
    <n v="11"/>
    <n v="6"/>
    <n v="821400"/>
    <s v="UNIDAD"/>
    <s v="NO SOLICITADAS"/>
  </r>
  <r>
    <x v="15"/>
    <x v="29"/>
    <n v="10"/>
    <s v="PAPELERIA, UTILES DE ESCRITORIO Y OFICINA"/>
    <s v="PAPEL PERGAMINO, DIM.: 25 X 35/ G/M²: 180GRS/ COLOR: BLANCO/ PREST.: PKG X 25"/>
    <n v="14111503"/>
    <s v="Mínima cuantía"/>
    <n v="1"/>
    <n v="11"/>
    <n v="15"/>
    <n v="300000"/>
    <s v="UNIDAD"/>
    <s v="NO SOLICITADAS"/>
  </r>
  <r>
    <x v="15"/>
    <x v="29"/>
    <n v="10"/>
    <s v="PAPELERIA, UTILES DE ESCRITORIO Y OFICINA"/>
    <s v="JUEGO DE SOBRE Y TARJETA KIMBERLY, DIM.: 180GRS/ COLOR: BLANCO/ PREST.: UND./ TAMAÑO: CARTA"/>
    <n v="44121503"/>
    <s v="Mínima cuantía"/>
    <n v="1"/>
    <n v="11"/>
    <n v="25"/>
    <n v="27500"/>
    <s v="UNIDAD"/>
    <s v="NO SOLICITADAS"/>
  </r>
  <r>
    <x v="15"/>
    <x v="29"/>
    <n v="10"/>
    <s v="PAPELERIA, UTILES DE ESCRITORIO Y OFICINA"/>
    <s v="CARTUCHO DE TÓNER ALTO RENDIMIENTO NEGRO, HP 05X (CE505X)"/>
    <n v="44103105"/>
    <s v="Mínima cuantía"/>
    <n v="1"/>
    <n v="11"/>
    <n v="17"/>
    <n v="10377990"/>
    <s v="UNIDAD"/>
    <s v="NO SOLICITADAS"/>
  </r>
  <r>
    <x v="15"/>
    <x v="29"/>
    <n v="10"/>
    <s v="PAPELERIA, UTILES DE ESCRITORIO Y OFICINA"/>
    <s v="CARTUCHO DE IMPRESIÓN NEGRO, HP 11X (Q6511X)"/>
    <n v="44103105"/>
    <s v="Mínima cuantía"/>
    <n v="1"/>
    <n v="11"/>
    <n v="5"/>
    <n v="5101875"/>
    <s v="UNIDAD"/>
    <s v="NO SOLICITADAS"/>
  </r>
  <r>
    <x v="15"/>
    <x v="29"/>
    <n v="10"/>
    <s v="PAPELERIA, UTILES DE ESCRITORIO Y OFICINA"/>
    <s v="CARTUCHO DE TÓNER NEGRO, HP 12A (Q2612A)"/>
    <n v="44103105"/>
    <s v="Mínima cuantía"/>
    <n v="1"/>
    <n v="11"/>
    <n v="4"/>
    <n v="1178384"/>
    <s v="UNIDAD"/>
    <s v="NO SOLICITADAS"/>
  </r>
  <r>
    <x v="15"/>
    <x v="29"/>
    <n v="10"/>
    <s v="PAPELERIA, UTILES DE ESCRITORIO Y OFICINA"/>
    <s v="CARTUCHO DE TÓNER ALTO RENDIMIENTO NEGRO, HP 42X (Q5942X)"/>
    <n v="44103105"/>
    <s v="Mínima cuantía"/>
    <n v="1"/>
    <n v="11"/>
    <n v="4"/>
    <n v="4255440"/>
    <s v="UNIDAD"/>
    <s v="NO SOLICITADAS"/>
  </r>
  <r>
    <x v="15"/>
    <x v="29"/>
    <n v="10"/>
    <s v="PAPELERIA, UTILES DE ESCRITORIO Y OFICINA"/>
    <s v="CARTUCHO DE TÓNER ALTO RENDIMIENTO NEGRO, HP 53X (Q7553X)"/>
    <n v="44103105"/>
    <s v="Mínima cuantía"/>
    <n v="1"/>
    <n v="11"/>
    <n v="23"/>
    <n v="15765120"/>
    <s v="UNIDAD"/>
    <s v="NO SOLICITADAS"/>
  </r>
  <r>
    <x v="15"/>
    <x v="29"/>
    <n v="10"/>
    <s v="PAPELERIA, UTILES DE ESCRITORIO Y OFICINA"/>
    <s v="CARTUCHO DE TÓNER ALTO RENDIMIENTO NEGRO, HP 61X (CC8061X)  "/>
    <n v="44103105"/>
    <s v="Mínima cuantía"/>
    <n v="1"/>
    <n v="11"/>
    <n v="10"/>
    <n v="5325250"/>
    <s v="UNIDAD"/>
    <s v="NO SOLICITADAS"/>
  </r>
  <r>
    <x v="15"/>
    <x v="29"/>
    <n v="10"/>
    <s v="PAPELERIA, UTILES DE ESCRITORIO Y OFICINA"/>
    <s v="CARTUCHO DE TÓNER NEGRO, HP 78A (CE278A)"/>
    <n v="44103105"/>
    <s v="Mínima cuantía"/>
    <n v="1"/>
    <n v="11"/>
    <n v="26"/>
    <n v="7718906"/>
    <s v="UNIDAD"/>
    <s v="NO SOLICITADAS"/>
  </r>
  <r>
    <x v="15"/>
    <x v="29"/>
    <n v="10"/>
    <s v="PAPELERIA, UTILES DE ESCRITORIO Y OFICINA"/>
    <s v="CARTUCHO DE TÓNER ALTO RENDIMIENTO NEGRO, HP 80X (CF280X)  "/>
    <n v="44103105"/>
    <s v="Mínima cuantía"/>
    <n v="1"/>
    <n v="11"/>
    <n v="10"/>
    <n v="6670730"/>
    <s v="UNIDAD"/>
    <s v="NO SOLICITADAS"/>
  </r>
  <r>
    <x v="15"/>
    <x v="29"/>
    <n v="10"/>
    <s v="PAPELERIA, UTILES DE ESCRITORIO Y OFICINA"/>
    <s v="CARTUCHO DE TÓNER ALTO RENDIMIENTO NEGRO, HP 81X (CF281X)  "/>
    <n v="44103105"/>
    <s v="Mínima cuantía"/>
    <n v="1"/>
    <n v="11"/>
    <n v="12"/>
    <n v="13576764"/>
    <s v="UNIDAD"/>
    <s v="NO SOLICITADAS"/>
  </r>
  <r>
    <x v="15"/>
    <x v="29"/>
    <n v="10"/>
    <s v="PAPELERIA, UTILES DE ESCRITORIO Y OFICINA"/>
    <s v="CARTUCHO DE TÓNER ALTO RENDIMIENTO NEGRO, HP 87X (CF287X)  "/>
    <n v="44103105"/>
    <s v="Mínima cuantía"/>
    <n v="1"/>
    <n v="11"/>
    <n v="11"/>
    <n v="12811700"/>
    <s v="UNIDAD"/>
    <s v="NO SOLICITADAS"/>
  </r>
  <r>
    <x v="15"/>
    <x v="29"/>
    <n v="10"/>
    <s v="PAPELERIA, UTILES DE ESCRITORIO Y OFICINA"/>
    <s v="CARTUCHO DE TÓNER NEGRO, HP 85A (CE285A)"/>
    <n v="44103105"/>
    <s v="Mínima cuantía"/>
    <n v="1"/>
    <n v="11"/>
    <n v="13"/>
    <n v="3365648"/>
    <s v="UNIDAD"/>
    <s v="NO SOLICITADAS"/>
  </r>
  <r>
    <x v="15"/>
    <x v="29"/>
    <n v="10"/>
    <s v="PAPELERIA, UTILES DE ESCRITORIO Y OFICINA"/>
    <s v="CARTUCHO DE TÓNER NEGRO, HP 90X (CE390X)"/>
    <n v="44103105"/>
    <s v="Mínima cuantía"/>
    <n v="1"/>
    <n v="11"/>
    <n v="22"/>
    <n v="23059344"/>
    <s v="UNIDAD"/>
    <s v="NO SOLICITADAS"/>
  </r>
  <r>
    <x v="15"/>
    <x v="29"/>
    <n v="10"/>
    <s v="PAPELERIA, UTILES DE ESCRITORIO Y OFICINA"/>
    <s v="CARTUCHO DE TÓNER NEGRO, CANON (GPR-34)"/>
    <n v="44103105"/>
    <s v="Mínima cuantía"/>
    <n v="1"/>
    <n v="11"/>
    <n v="6"/>
    <n v="3213000"/>
    <s v="UNIDAD"/>
    <s v="NO SOLICITADAS"/>
  </r>
  <r>
    <x v="15"/>
    <x v="29"/>
    <n v="10"/>
    <s v="PAPELERIA, UTILES DE ESCRITORIO Y OFICINA"/>
    <s v="CARTUCHO DE TÓNER UNIDAD DE IMÁGENES NEGRO, LEXMARK 520Z (52D0Z00)"/>
    <n v="44103105"/>
    <s v="Mínima cuantía"/>
    <n v="1"/>
    <n v="11"/>
    <n v="6"/>
    <n v="970596"/>
    <s v="UNIDAD"/>
    <s v="NO SOLICITADAS"/>
  </r>
  <r>
    <x v="15"/>
    <x v="29"/>
    <n v="10"/>
    <s v="PAPELERIA, UTILES DE ESCRITORIO Y OFICINA"/>
    <s v="CARTUCHO DE TÓNER ALTO RENDIMIENTO NEGRO, LEXMARK 524X (52D4X00)"/>
    <n v="44103105"/>
    <s v="Mínima cuantía"/>
    <n v="1"/>
    <n v="11"/>
    <n v="22"/>
    <n v="33064372"/>
    <s v="UNIDAD"/>
    <s v="NO SOLICITADAS"/>
  </r>
  <r>
    <x v="15"/>
    <x v="29"/>
    <n v="10"/>
    <s v="PAPELERIA, UTILES DE ESCRITORIO Y OFICINA"/>
    <s v="CARTUCHO DE TÓNER ALTO RENDIMIENTO NEGRO, LEXMARK T-654/ T-656 (T654X11L)"/>
    <n v="44103105"/>
    <s v="Mínima cuantía"/>
    <n v="1"/>
    <n v="11"/>
    <n v="8"/>
    <n v="13934472"/>
    <s v="UNIDAD"/>
    <s v="NO SOLICITADAS"/>
  </r>
  <r>
    <x v="15"/>
    <x v="29"/>
    <n v="10"/>
    <s v="PAPELERIA, UTILES DE ESCRITORIO Y OFICINA"/>
    <s v="CARTUCHO DE TÓNER NEGRO, SAMSUNG (CLT-K407S-XAA)"/>
    <n v="44103105"/>
    <s v="Mínima cuantía"/>
    <n v="1"/>
    <n v="11"/>
    <n v="6"/>
    <n v="973326"/>
    <s v="UNIDAD"/>
    <s v="NO SOLICITADAS"/>
  </r>
  <r>
    <x v="15"/>
    <x v="29"/>
    <n v="10"/>
    <s v="PAPELERIA, UTILES DE ESCRITORIO Y OFICINA"/>
    <s v="CARTUCHO DE TÓNER NEGRO, SAMSUNG (CLT-Y407S-XAA)"/>
    <n v="44103105"/>
    <s v="Mínima cuantía"/>
    <n v="1"/>
    <n v="11"/>
    <n v="2"/>
    <n v="420000"/>
    <s v="UNIDAD"/>
    <s v="NO SOLICITADAS"/>
  </r>
  <r>
    <x v="15"/>
    <x v="29"/>
    <n v="10"/>
    <s v="PAPELERIA, UTILES DE ESCRITORIO Y OFICINA"/>
    <s v="CARTUCHO DE TÓNER NEGRO, SAMSUNG (CLT-C407S-XAA)"/>
    <n v="44103105"/>
    <s v="Mínima cuantía"/>
    <n v="1"/>
    <n v="11"/>
    <n v="2"/>
    <n v="330000"/>
    <s v="UNIDAD"/>
    <s v="NO SOLICITADAS"/>
  </r>
  <r>
    <x v="15"/>
    <x v="29"/>
    <n v="10"/>
    <s v="PAPELERIA, UTILES DE ESCRITORIO Y OFICINA"/>
    <s v="CARTUCHO DE TÓNER NEGRO, SAMSUNG (CLT-M407S-XAA)"/>
    <n v="44103105"/>
    <s v="Mínima cuantía"/>
    <n v="1"/>
    <n v="11"/>
    <n v="2"/>
    <n v="480000"/>
    <s v="UNIDAD"/>
    <s v="NO SOLICITADAS"/>
  </r>
  <r>
    <x v="15"/>
    <x v="29"/>
    <n v="10"/>
    <s v="PAPELERIA, UTILES DE ESCRITORIO Y OFICINA"/>
    <s v="CARTUCHO DE TÓNER NEGRO, RICOH 1140D (888086)"/>
    <n v="44103105"/>
    <s v="Mínima cuantía"/>
    <n v="1"/>
    <n v="11"/>
    <n v="2"/>
    <n v="95200"/>
    <s v="UNIDAD"/>
    <s v="NO SOLICITADAS"/>
  </r>
  <r>
    <x v="15"/>
    <x v="29"/>
    <n v="10"/>
    <s v="PAPELERIA, UTILES DE ESCRITORIO Y OFICINA"/>
    <s v="CARTUCHO DE TÓNER NEGRO, KYOCERA 1T02J10US0 (TK-352)"/>
    <n v="44103105"/>
    <s v="Mínima cuantía"/>
    <n v="1"/>
    <n v="11"/>
    <n v="6"/>
    <n v="767550"/>
    <s v="UNIDAD"/>
    <s v="NO SOLICITADAS"/>
  </r>
  <r>
    <x v="15"/>
    <x v="29"/>
    <n v="10"/>
    <s v="PAPELERIA, UTILES DE ESCRITORIO Y OFICINA"/>
    <s v="CARTUCHO DE TÓNER NEGRO, TOSHIBA T-1640 (T1640)"/>
    <n v="44103105"/>
    <s v="Mínima cuantía"/>
    <n v="1"/>
    <n v="11"/>
    <n v="6"/>
    <n v="856800"/>
    <s v="UNIDAD"/>
    <s v="NO SOLICITADAS"/>
  </r>
  <r>
    <x v="15"/>
    <x v="29"/>
    <n v="10"/>
    <s v="PAPELERIA, UTILES DE ESCRITORIO Y OFICINA"/>
    <s v="TÓNER SAMSUNG NEGRO, MOD: MLT-D203L"/>
    <n v="44103103"/>
    <s v="Mínima cuantía"/>
    <n v="1"/>
    <n v="11"/>
    <n v="2"/>
    <n v="302000"/>
    <s v="UNIDAD"/>
    <s v="NO SOLICITADAS"/>
  </r>
  <r>
    <x v="15"/>
    <x v="29"/>
    <n v="10"/>
    <s v="PAPELERIA, UTILES DE ESCRITORIO Y OFICINA"/>
    <s v="CINTA TERMICA, DATAMAX, EC- CLASS MARK II"/>
    <n v="44103112"/>
    <s v="Mínima cuantía"/>
    <n v="1"/>
    <n v="11"/>
    <n v="2"/>
    <n v="220000"/>
    <s v="UNIDAD"/>
    <s v="NO SOLICITADAS"/>
  </r>
  <r>
    <x v="15"/>
    <x v="29"/>
    <n v="10"/>
    <s v="PAPELERIA, UTILES DE ESCRITORIO Y OFICINA"/>
    <s v="TONER CC 503A"/>
    <n v="44103103"/>
    <s v="Mínima cuantía"/>
    <n v="1"/>
    <n v="11"/>
    <n v="3"/>
    <n v="750000"/>
    <s v="UNIDAD"/>
    <s v="NO SOLICITADAS"/>
  </r>
  <r>
    <x v="15"/>
    <x v="29"/>
    <n v="10"/>
    <s v="PAPELERIA, UTILES DE ESCRITORIO Y OFICINA"/>
    <s v="TONER CC 531 A"/>
    <n v="44103103"/>
    <s v="Mínima cuantía"/>
    <n v="1"/>
    <n v="11"/>
    <n v="3"/>
    <n v="750000"/>
    <s v="UNIDAD"/>
    <s v="NO SOLICITADAS"/>
  </r>
  <r>
    <x v="15"/>
    <x v="29"/>
    <n v="10"/>
    <s v="PAPELERIA, UTILES DE ESCRITORIO Y OFICINA"/>
    <s v="TONER CC 532 A"/>
    <n v="44103103"/>
    <s v="Mínima cuantía"/>
    <n v="1"/>
    <n v="11"/>
    <n v="3"/>
    <n v="750000"/>
    <s v="UNIDAD"/>
    <s v="NO SOLICITADAS"/>
  </r>
  <r>
    <x v="15"/>
    <x v="29"/>
    <n v="10"/>
    <s v="PAPELERIA, UTILES DE ESCRITORIO Y OFICINA"/>
    <s v="TONER CC 533 A"/>
    <n v="44103103"/>
    <s v="Mínima cuantía"/>
    <n v="1"/>
    <n v="11"/>
    <n v="3"/>
    <n v="750000"/>
    <s v="UNIDAD"/>
    <s v="NO SOLICITADAS"/>
  </r>
  <r>
    <x v="15"/>
    <x v="29"/>
    <n v="10"/>
    <s v="PAPELERIA, UTILES DE ESCRITORIO Y OFICINA"/>
    <s v="TONER CE 505 A"/>
    <n v="44103103"/>
    <s v="Mínima cuantía"/>
    <n v="1"/>
    <n v="11"/>
    <n v="4"/>
    <n v="1000000"/>
    <s v="UNIDAD"/>
    <s v="NO SOLICITADAS"/>
  </r>
  <r>
    <x v="15"/>
    <x v="29"/>
    <n v="10"/>
    <s v="PAPELERIA, UTILES DE ESCRITORIO Y OFICINA"/>
    <s v="TONNER 640 LEXMAR"/>
    <n v="44103103"/>
    <s v="Mínima cuantía"/>
    <n v="1"/>
    <n v="11"/>
    <n v="6"/>
    <n v="2100000"/>
    <s v="UNIDAD"/>
    <s v="NO SOLICITADAS"/>
  </r>
  <r>
    <x v="15"/>
    <x v="29"/>
    <n v="10"/>
    <s v="PAPELERIA, UTILES DE ESCRITORIO Y OFICINA"/>
    <s v="PAPELERIA PARA VOLANTES"/>
    <n v="60121104"/>
    <s v="Mínima cuantía"/>
    <n v="2"/>
    <n v="3"/>
    <n v="250"/>
    <n v="2500000"/>
    <s v="UNIDAD"/>
    <s v="NO SOLICITADAS"/>
  </r>
  <r>
    <x v="15"/>
    <x v="29"/>
    <n v="10"/>
    <s v="PAPELERIA, UTILES DE ESCRITORIO Y OFICINA"/>
    <s v="INSUMOS MAQUINA RISSO ROLLO MASTER"/>
    <n v="44103126"/>
    <s v="Mínima cuantía"/>
    <n v="2"/>
    <n v="3"/>
    <n v="15"/>
    <n v="2400000"/>
    <s v="UNIDAD"/>
    <s v="NO SOLICITADAS"/>
  </r>
  <r>
    <x v="15"/>
    <x v="29"/>
    <n v="10"/>
    <s v="PAPELERIA, UTILES DE ESCRITORIO Y OFICINA"/>
    <s v="INSUMOS MAQUINA RISSO CARTUCHO COLOR NEGRO"/>
    <n v="44103126"/>
    <s v="Mínima cuantía"/>
    <n v="2"/>
    <n v="3"/>
    <n v="24"/>
    <n v="2400000"/>
    <s v="UNIDAD"/>
    <s v="NO SOLICITADAS"/>
  </r>
  <r>
    <x v="15"/>
    <x v="29"/>
    <n v="10"/>
    <s v="PAPELERIA, UTILES DE ESCRITORIO Y OFICINA"/>
    <s v="INSUMOS MAQUINA RISSO CARTUCHO COLOR AZUL"/>
    <n v="44103126"/>
    <s v="Mínima cuantía"/>
    <n v="2"/>
    <n v="3"/>
    <n v="23"/>
    <n v="2300000"/>
    <s v="UNIDAD"/>
    <s v="NO SOLICITADAS"/>
  </r>
  <r>
    <x v="15"/>
    <x v="29"/>
    <n v="10"/>
    <s v="PAPELERIA, UTILES DE ESCRITORIO Y OFICINA"/>
    <s v="INSUMOS MAQUINA RISSO CARTUCHO COLOR ROJO"/>
    <n v="44103126"/>
    <s v="Mínima cuantía"/>
    <n v="2"/>
    <n v="3"/>
    <n v="23"/>
    <n v="2300000"/>
    <s v="UNIDAD"/>
    <s v="NO SOLICITADAS"/>
  </r>
  <r>
    <x v="15"/>
    <x v="29"/>
    <n v="10"/>
    <s v="PAPELERIA, UTILES DE ESCRITORIO Y OFICINA"/>
    <s v="HP P235N (TONNER CE505A)"/>
    <n v="44103103"/>
    <s v="Mínima cuantía"/>
    <n v="1"/>
    <n v="11"/>
    <n v="1"/>
    <n v="509252"/>
    <s v="UNIDAD"/>
    <s v="NO SOLICITADAS"/>
  </r>
  <r>
    <x v="15"/>
    <x v="29"/>
    <n v="10"/>
    <s v="PAPELERIA, UTILES DE ESCRITORIO Y OFICINA"/>
    <s v="HP LASER JET 4200L (TONNER Q1338A)"/>
    <n v="44103103"/>
    <s v="Mínima cuantía"/>
    <n v="1"/>
    <n v="11"/>
    <n v="1"/>
    <n v="653698"/>
    <s v="UNIDAD"/>
    <s v="NO SOLICITADAS"/>
  </r>
  <r>
    <x v="15"/>
    <x v="29"/>
    <n v="10"/>
    <s v="PAPELERIA, UTILES DE ESCRITORIO Y OFICINA"/>
    <s v="LEXMARK T420 (TONNER 12A7410)"/>
    <n v="44103103"/>
    <s v="Mínima cuantía"/>
    <n v="1"/>
    <n v="11"/>
    <n v="1"/>
    <n v="700673"/>
    <s v="UNIDAD"/>
    <s v="NO SOLICITADAS"/>
  </r>
  <r>
    <x v="15"/>
    <x v="29"/>
    <n v="10"/>
    <s v="PAPELERIA, UTILES DE ESCRITORIO Y OFICINA"/>
    <s v="XEROX PHASER 3635 MFP (TONNER 108R00795)"/>
    <n v="44103103"/>
    <s v="Mínima cuantía"/>
    <n v="1"/>
    <n v="11"/>
    <n v="4"/>
    <n v="2621752"/>
    <s v="UNIDAD"/>
    <s v="NO SOLICITADAS"/>
  </r>
  <r>
    <x v="15"/>
    <x v="29"/>
    <n v="10"/>
    <s v="PAPELERIA, UTILES DE ESCRITORIO Y OFICINA"/>
    <s v="LEXMARK MS 811DN (TONNER 524X)"/>
    <n v="44103103"/>
    <s v="Mínima cuantía"/>
    <n v="1"/>
    <n v="11"/>
    <n v="5"/>
    <n v="7514625"/>
    <s v="UNIDAD"/>
    <s v="NO SOLICITADAS"/>
  </r>
  <r>
    <x v="15"/>
    <x v="29"/>
    <n v="10"/>
    <s v="PAPELERIA, UTILES DE ESCRITORIO Y OFICINA"/>
    <s v="CINTA DE EMPAQUE"/>
    <n v="31201517"/>
    <s v="Mínima cuantía"/>
    <n v="4"/>
    <n v="2"/>
    <n v="2"/>
    <n v="5200"/>
    <s v="UNIDAD"/>
    <s v="NO SOLICITADAS"/>
  </r>
  <r>
    <x v="15"/>
    <x v="29"/>
    <n v="10"/>
    <s v="PAPELERIA, UTILES DE ESCRITORIO Y OFICINA"/>
    <s v="MARCADOR PERMANENTE CAJA * 10 O * 12 UNIDADES"/>
    <n v="44121708"/>
    <s v="Mínima cuantía"/>
    <n v="4"/>
    <n v="2"/>
    <n v="1"/>
    <n v="6400"/>
    <s v="UNIDAD"/>
    <s v="NO SOLICITADAS"/>
  </r>
  <r>
    <x v="15"/>
    <x v="29"/>
    <n v="10"/>
    <s v="PAPELERIA, UTILES DE ESCRITORIO Y OFICINA"/>
    <s v="PEGANTE EN BARRA"/>
    <n v="31201610"/>
    <s v="Mínima cuantía"/>
    <n v="4"/>
    <n v="2"/>
    <n v="3"/>
    <n v="6600"/>
    <s v="UNIDAD"/>
    <s v="NO SOLICITADAS"/>
  </r>
  <r>
    <x v="15"/>
    <x v="29"/>
    <n v="10"/>
    <s v="PAPELERIA, UTILES DE ESCRITORIO Y OFICINA"/>
    <s v="FOLDER CELUGUIA CON PORTA GUÍA PLÁSTICA EN POSICIÓN HORIZONTAL (PAQUETE X 50)"/>
    <n v="44122029"/>
    <s v="Mínima cuantía"/>
    <n v="4"/>
    <n v="2"/>
    <n v="1"/>
    <n v="7800"/>
    <s v="UNIDAD"/>
    <s v="NO SOLICITADAS"/>
  </r>
  <r>
    <x v="15"/>
    <x v="29"/>
    <n v="10"/>
    <s v="PAPELERIA, UTILES DE ESCRITORIO Y OFICINA"/>
    <s v="MARCADOR PERMANENTE PUNTA DELGADA CAJA * 10 O * 12 UNIDADES"/>
    <n v="44121708"/>
    <s v="Mínima cuantía"/>
    <n v="4"/>
    <n v="2"/>
    <n v="1"/>
    <n v="8500"/>
    <s v="UNIDAD"/>
    <s v="NO SOLICITADAS"/>
  </r>
  <r>
    <x v="15"/>
    <x v="29"/>
    <n v="10"/>
    <s v="PAPELERIA, UTILES DE ESCRITORIO Y OFICINA"/>
    <s v="SOBRE DE MANILA MEDIO OFICIO PAQUETE * 100 UNIDADES "/>
    <n v="44121503"/>
    <s v="Mínima cuantía"/>
    <n v="4"/>
    <n v="2"/>
    <n v="1"/>
    <n v="8800"/>
    <s v="UNIDAD"/>
    <s v="NO SOLICITADAS"/>
  </r>
  <r>
    <x v="15"/>
    <x v="29"/>
    <n v="10"/>
    <s v="PAPELERIA, UTILES DE ESCRITORIO Y OFICINA"/>
    <s v="SOBRE DE MANILA CARTA PAQUETE * 100 UNIDADES"/>
    <n v="44121503"/>
    <s v="Mínima cuantía"/>
    <n v="4"/>
    <n v="2"/>
    <n v="1"/>
    <n v="12500"/>
    <s v="UNIDAD"/>
    <s v="NO SOLICITADAS"/>
  </r>
  <r>
    <x v="15"/>
    <x v="29"/>
    <n v="10"/>
    <s v="PAPELERIA, UTILES DE ESCRITORIO Y OFICINA"/>
    <s v="BOLÍGRAFO NEGRO CAJA * 10 O *12 UNIDADES"/>
    <n v="44121701"/>
    <s v="Mínima cuantía"/>
    <n v="4"/>
    <n v="2"/>
    <n v="5"/>
    <n v="14000"/>
    <s v="UNIDAD"/>
    <s v="NO SOLICITADAS"/>
  </r>
  <r>
    <x v="15"/>
    <x v="29"/>
    <n v="10"/>
    <s v="PAPELERIA, UTILES DE ESCRITORIO Y OFICINA"/>
    <s v="SOBRE DE MANILA OFICIO PAQUETE * 100 UNIDADES"/>
    <n v="44121503"/>
    <s v="Mínima cuantía"/>
    <n v="4"/>
    <n v="2"/>
    <n v="1"/>
    <n v="16000"/>
    <s v="UNIDAD"/>
    <s v="NO SOLICITADAS"/>
  </r>
  <r>
    <x v="15"/>
    <x v="29"/>
    <n v="10"/>
    <s v="PAPELERIA, UTILES DE ESCRITORIO Y OFICINA"/>
    <s v="LIBRO DE ACTAS 200 FOLIOS"/>
    <n v="14111823"/>
    <s v="Mínima cuantía"/>
    <n v="4"/>
    <n v="2"/>
    <n v="2"/>
    <n v="16400"/>
    <s v="UNIDAD"/>
    <s v="NO SOLICITADAS"/>
  </r>
  <r>
    <x v="15"/>
    <x v="29"/>
    <n v="10"/>
    <s v="PAPELERIA, UTILES DE ESCRITORIO Y OFICINA"/>
    <s v="MARCADOR BORRABLE DESECHABLE CAJA * 10 O *12 UNIDADES"/>
    <n v="44121708"/>
    <s v="Mínima cuantía"/>
    <n v="4"/>
    <n v="2"/>
    <n v="2"/>
    <n v="17000"/>
    <s v="UNIDAD"/>
    <s v="NO SOLICITADAS"/>
  </r>
  <r>
    <x v="15"/>
    <x v="29"/>
    <n v="10"/>
    <s v="PAPELERIA, UTILES DE ESCRITORIO Y OFICINA"/>
    <s v="GANCHO LEGAJADOR PLÁSTICO PAQUETE * 100 UNIDADES "/>
    <n v="44122105"/>
    <s v="Mínima cuantía"/>
    <n v="4"/>
    <n v="2"/>
    <n v="2"/>
    <n v="18000"/>
    <s v="UNIDAD"/>
    <s v="NO SOLICITADAS"/>
  </r>
  <r>
    <x v="15"/>
    <x v="29"/>
    <n v="10"/>
    <s v="PAPELERIA, UTILES DE ESCRITORIO Y OFICINA"/>
    <s v="PILAS ALCALINAS AA NO RECARGABLES PAR "/>
    <n v="26111702"/>
    <s v="Mínima cuantía"/>
    <n v="4"/>
    <n v="2"/>
    <n v="6"/>
    <n v="24600"/>
    <s v="UNIDAD"/>
    <s v="NO SOLICITADAS"/>
  </r>
  <r>
    <x v="15"/>
    <x v="29"/>
    <n v="10"/>
    <s v="PAPELERIA, UTILES DE ESCRITORIO Y OFICINA"/>
    <s v="PILAS ALCALINAS AAA NO RECARGABLES PAR"/>
    <n v="26111702"/>
    <s v="Mínima cuantía"/>
    <n v="4"/>
    <n v="2"/>
    <n v="6"/>
    <n v="24600"/>
    <s v="UNIDAD"/>
    <s v="NO SOLICITADAS"/>
  </r>
  <r>
    <x v="15"/>
    <x v="29"/>
    <n v="10"/>
    <s v="PAPELERIA, UTILES DE ESCRITORIO Y OFICINA"/>
    <s v="CAJAS PARA ARCHIVO HISTÓRICO REFERENCIA X-100 "/>
    <n v="24112404"/>
    <s v="Mínima cuantía"/>
    <n v="4"/>
    <n v="2"/>
    <n v="10"/>
    <n v="28000"/>
    <s v="UNIDAD"/>
    <s v="NO SOLICITADAS"/>
  </r>
  <r>
    <x v="15"/>
    <x v="29"/>
    <n v="10"/>
    <s v="PAPELERIA, UTILES DE ESCRITORIO Y OFICINA"/>
    <s v="PAPEL BOND 75G OFICIO"/>
    <n v="14111507"/>
    <s v="Mínima cuantía"/>
    <n v="4"/>
    <n v="2"/>
    <n v="10"/>
    <n v="108000"/>
    <s v="UNIDAD"/>
    <s v="NO SOLICITADAS"/>
  </r>
  <r>
    <x v="15"/>
    <x v="29"/>
    <n v="10"/>
    <s v="PAPELERIA, UTILES DE ESCRITORIO Y OFICINA"/>
    <s v="TONER IMPRESORA HP LASERJET 1300 N 13X Q2613X"/>
    <n v="44103103"/>
    <s v="Mínima cuantía"/>
    <n v="4"/>
    <n v="2"/>
    <n v="1"/>
    <n v="238700"/>
    <s v="UNIDAD"/>
    <s v="NO SOLICITADAS"/>
  </r>
  <r>
    <x v="15"/>
    <x v="29"/>
    <n v="10"/>
    <s v="PAPELERIA, UTILES DE ESCRITORIO Y OFICINA"/>
    <s v="PAPEL BOND 75G CARTA"/>
    <n v="14111507"/>
    <s v="Mínima cuantía"/>
    <n v="4"/>
    <n v="2"/>
    <n v="30"/>
    <n v="261000"/>
    <s v="UNIDAD"/>
    <s v="NO SOLICITADAS"/>
  </r>
  <r>
    <x v="15"/>
    <x v="29"/>
    <n v="10"/>
    <s v="PAPELERIA, UTILES DE ESCRITORIO Y OFICINA"/>
    <s v="TONER IMPRESORA HP 4700 DN CYAN Q5951A"/>
    <n v="44103103"/>
    <s v="Mínima cuantía"/>
    <n v="4"/>
    <n v="2"/>
    <n v="1"/>
    <n v="286000"/>
    <s v="UNIDAD"/>
    <s v="NO SOLICITADAS"/>
  </r>
  <r>
    <x v="15"/>
    <x v="29"/>
    <n v="10"/>
    <s v="PAPELERIA, UTILES DE ESCRITORIO Y OFICINA"/>
    <s v="TONER IMPRESORA HP 4700 DN MAGENTA Q5953A"/>
    <n v="44103103"/>
    <s v="Mínima cuantía"/>
    <n v="4"/>
    <n v="2"/>
    <n v="1"/>
    <n v="286000"/>
    <s v="UNIDAD"/>
    <s v="NO SOLICITADAS"/>
  </r>
  <r>
    <x v="15"/>
    <x v="29"/>
    <n v="10"/>
    <s v="PAPELERIA, UTILES DE ESCRITORIO Y OFICINA"/>
    <s v="TONER IMPRESORA HP 4700 DN YELLOW Q5952A"/>
    <n v="44103103"/>
    <s v="Mínima cuantía"/>
    <n v="4"/>
    <n v="2"/>
    <n v="1"/>
    <n v="286000"/>
    <s v="UNIDAD"/>
    <s v="NO SOLICITADAS"/>
  </r>
  <r>
    <x v="15"/>
    <x v="29"/>
    <n v="10"/>
    <s v="PAPELERIA, UTILES DE ESCRITORIO Y OFICINA"/>
    <s v="TONER IMPRESORA HP LASERJET 1020 / Q2612A"/>
    <n v="44103103"/>
    <s v="Mínima cuantía"/>
    <n v="4"/>
    <n v="2"/>
    <n v="2"/>
    <n v="462000"/>
    <s v="UNIDAD"/>
    <s v="NO SOLICITADAS"/>
  </r>
  <r>
    <x v="15"/>
    <x v="29"/>
    <n v="10"/>
    <s v="PAPELERIA, UTILES DE ESCRITORIO Y OFICINA"/>
    <s v="TONER IMPRESORA LEXMARK T640 / 64004HL"/>
    <n v="44103103"/>
    <s v="Mínima cuantía"/>
    <n v="4"/>
    <n v="2"/>
    <n v="4"/>
    <n v="1126400"/>
    <s v="UNIDAD"/>
    <s v="NO SOLICITADAS"/>
  </r>
  <r>
    <x v="15"/>
    <x v="29"/>
    <n v="10"/>
    <s v="PAPELERIA, UTILES DE ESCRITORIO Y OFICINA"/>
    <s v="TONER IMPRESORA LEXMARK MS811DN / 40G0210"/>
    <n v="44103103"/>
    <s v="Mínima cuantía"/>
    <n v="4"/>
    <n v="2"/>
    <n v="4"/>
    <n v="1408000"/>
    <s v="UNIDAD"/>
    <s v="NO SOLICITADAS"/>
  </r>
  <r>
    <x v="15"/>
    <x v="29"/>
    <n v="10"/>
    <s v="PAPELERIA, UTILES DE ESCRITORIO Y OFICINA"/>
    <s v="TONER IMPRESORA HP 4700 DN NEGRO Q5950A"/>
    <n v="44103103"/>
    <s v="Mínima cuantía"/>
    <n v="4"/>
    <n v="2"/>
    <n v="5"/>
    <n v="2178000"/>
    <s v="UNIDAD"/>
    <s v="NO SOLICITADAS"/>
  </r>
  <r>
    <x v="15"/>
    <x v="30"/>
    <n v="10"/>
    <s v="PRODUCTOS DE ASEO Y LIMPIEZA"/>
    <s v="CERA EN CREMA PARA VEHICULOS "/>
    <n v="47132101"/>
    <s v="Mínima cuantía"/>
    <n v="1"/>
    <n v="11"/>
    <n v="150"/>
    <n v="3750000"/>
    <s v="UNIDAD"/>
    <s v="NO SOLICITADAS"/>
  </r>
  <r>
    <x v="15"/>
    <x v="30"/>
    <n v="10"/>
    <s v="PRODUCTOS DE ASEO Y LIMPIEZA"/>
    <s v="LIMPIADOR PARA PIEZAS ELECTRONICAS"/>
    <n v="47132101"/>
    <s v="Mínima cuantía"/>
    <n v="1"/>
    <n v="11"/>
    <n v="10"/>
    <n v="280000"/>
    <s v="UNIDAD"/>
    <s v="NO SOLICITADAS"/>
  </r>
  <r>
    <x v="15"/>
    <x v="30"/>
    <n v="10"/>
    <s v="PRODUCTOS DE ASEO Y LIMPIEZA"/>
    <s v="RUBY (PARA VEHICULOS)"/>
    <n v="47132101"/>
    <s v="Mínima cuantía"/>
    <n v="1"/>
    <n v="11"/>
    <n v="25"/>
    <n v="3500000"/>
    <s v="GALON"/>
    <s v="NO SOLICITADAS"/>
  </r>
  <r>
    <x v="15"/>
    <x v="30"/>
    <n v="10"/>
    <s v="PRODUCTOS DE ASEO Y LIMPIEZA"/>
    <s v="LLANTIL"/>
    <n v="47132101"/>
    <s v="Mínima cuantía"/>
    <n v="1"/>
    <n v="11"/>
    <n v="150"/>
    <n v="2250000"/>
    <s v="UNIDAD"/>
    <s v="NO SOLICITADAS"/>
  </r>
  <r>
    <x v="15"/>
    <x v="30"/>
    <n v="10"/>
    <s v="PRODUCTOS DE ASEO Y LIMPIEZA"/>
    <s v="AMBIENTADOR"/>
    <n v="47132101"/>
    <s v="Mínima cuantía"/>
    <n v="1"/>
    <n v="11"/>
    <n v="200"/>
    <n v="2400000"/>
    <s v="UNIDAD"/>
    <s v="NO SOLICITADAS"/>
  </r>
  <r>
    <x v="15"/>
    <x v="30"/>
    <n v="10"/>
    <s v="PRODUCTOS DE ASEO Y LIMPIEZA"/>
    <s v="SHAMPOO "/>
    <n v="47132101"/>
    <s v="Mínima cuantía"/>
    <n v="1"/>
    <n v="11"/>
    <n v="150"/>
    <n v="2250000"/>
    <s v="UNIDAD"/>
    <s v="NO SOLICITADAS"/>
  </r>
  <r>
    <x v="15"/>
    <x v="30"/>
    <n v="10"/>
    <s v="PRODUCTOS DE ASEO Y LIMPIEZA"/>
    <s v="PAÑUELOS"/>
    <n v="47132101"/>
    <s v="Mínima cuantía"/>
    <n v="1"/>
    <n v="11"/>
    <n v="150"/>
    <n v="975000"/>
    <s v="UNIDAD"/>
    <s v="NO SOLICITADAS"/>
  </r>
  <r>
    <x v="15"/>
    <x v="30"/>
    <n v="10"/>
    <s v="PRODUCTOS DE ASEO Y LIMPIEZA"/>
    <s v="BAYETILLA"/>
    <n v="47131501"/>
    <s v="Mínima cuantía"/>
    <n v="1"/>
    <n v="11"/>
    <n v="200"/>
    <n v="700000"/>
    <s v="UNIDAD"/>
    <s v="NO SOLICITADAS"/>
  </r>
  <r>
    <x v="15"/>
    <x v="30"/>
    <n v="10"/>
    <s v="PRODUCTOS DE ASEO Y LIMPIEZA"/>
    <s v="CESTAS PARA LA BASURA EN ACERO INOXIDABLE PARA EXTERIORES MUSEO AEROESPACIAL"/>
    <n v="47121702"/>
    <s v="Mínima cuantía"/>
    <n v="2"/>
    <n v="3"/>
    <n v="10"/>
    <n v="15000000"/>
    <s v="UNIDAD"/>
    <s v="NO SOLICITADAS"/>
  </r>
  <r>
    <x v="15"/>
    <x v="30"/>
    <n v="10"/>
    <s v="PRODUCTOS DE ASEO Y LIMPIEZA"/>
    <s v="CEPILLO DE LIMPIEZA PARA ESTREGAR TIPO PLANCHA CERDAS DURAS CON MANGO DE AGARRE"/>
    <n v="47131605"/>
    <s v="Mínima cuantía"/>
    <n v="4"/>
    <n v="2"/>
    <n v="1"/>
    <n v="6000"/>
    <s v="UNIDAD"/>
    <s v="NO SOLICITADAS"/>
  </r>
  <r>
    <x v="15"/>
    <x v="30"/>
    <n v="10"/>
    <s v="PRODUCTOS DE ASEO Y LIMPIEZA"/>
    <s v="RECOGEDOR PLASTICO CON MANGO"/>
    <n v="47131611"/>
    <s v="Mínima cuantía"/>
    <n v="4"/>
    <n v="2"/>
    <n v="3"/>
    <n v="21000"/>
    <s v="UNIDAD"/>
    <s v="NO SOLICITADAS"/>
  </r>
  <r>
    <x v="15"/>
    <x v="30"/>
    <n v="10"/>
    <s v="PRODUCTOS DE ASEO Y LIMPIEZA"/>
    <s v="CHUPA PARA SANITARIO TIPO CAMPANA SENCILLA "/>
    <n v="47131700"/>
    <s v="Mínima cuantía"/>
    <n v="4"/>
    <n v="2"/>
    <n v="4"/>
    <n v="28000"/>
    <s v="UNIDAD"/>
    <s v="NO SOLICITADAS"/>
  </r>
  <r>
    <x v="15"/>
    <x v="30"/>
    <n v="10"/>
    <s v="PRODUCTOS DE ASEO Y LIMPIEZA"/>
    <s v="ESPONJA FIBRO SINTETICA AMARILLO VERDE"/>
    <n v="47131603"/>
    <s v="Mínima cuantía"/>
    <n v="4"/>
    <n v="2"/>
    <n v="12"/>
    <n v="30000"/>
    <s v="UNIDAD"/>
    <s v="NO SOLICITADAS"/>
  </r>
  <r>
    <x v="15"/>
    <x v="30"/>
    <n v="10"/>
    <s v="PRODUCTOS DE ASEO Y LIMPIEZA"/>
    <s v="PAPEL HIGIENICO BLANCO 40 MTS PAQUETE POR 12 UNIDADES"/>
    <n v="14111704"/>
    <s v="Mínima cuantía"/>
    <n v="4"/>
    <n v="2"/>
    <n v="2"/>
    <n v="34000"/>
    <s v="UNIDAD"/>
    <s v="NO SOLICITADAS"/>
  </r>
  <r>
    <x v="15"/>
    <x v="30"/>
    <n v="10"/>
    <s v="PRODUCTOS DE ASEO Y LIMPIEZA"/>
    <s v="LIMPIAVIDRIOS PISTOLA EN SPRAY PRESENTACION X 500 CC "/>
    <n v="47131824"/>
    <s v="Mínima cuantía"/>
    <n v="4"/>
    <n v="2"/>
    <n v="6"/>
    <n v="42000"/>
    <s v="UNIDAD"/>
    <s v="NO SOLICITADAS"/>
  </r>
  <r>
    <x v="15"/>
    <x v="30"/>
    <n v="10"/>
    <s v="PRODUCTOS DE ASEO Y LIMPIEZA"/>
    <s v="BLANQUEADOR GARRAFA X 20 LTS"/>
    <n v="47131807"/>
    <s v="Mínima cuantía"/>
    <n v="4"/>
    <n v="2"/>
    <n v="2"/>
    <n v="61800"/>
    <s v="UNIDAD"/>
    <s v="NO SOLICITADAS"/>
  </r>
  <r>
    <x v="15"/>
    <x v="30"/>
    <n v="10"/>
    <s v="PRODUCTOS DE ASEO Y LIMPIEZA"/>
    <s v="BOLSA BASURA INDUSTRIAL 90 * 110 CM PAQUETE POR 10 UNIDADES"/>
    <n v="47121701"/>
    <s v="Mínima cuantía"/>
    <n v="4"/>
    <n v="2"/>
    <n v="10"/>
    <n v="80000"/>
    <s v="UNIDAD"/>
    <s v="NO SOLICITADAS"/>
  </r>
  <r>
    <x v="15"/>
    <x v="30"/>
    <n v="10"/>
    <s v="PRODUCTOS DE ASEO Y LIMPIEZA"/>
    <s v="DETERGENTE EN POLVO POR 3000 GRS"/>
    <n v="47121800"/>
    <s v="Mínima cuantía"/>
    <n v="4"/>
    <n v="2"/>
    <n v="10"/>
    <n v="180000"/>
    <s v="UNIDAD"/>
    <s v="NO SOLICITADAS"/>
  </r>
  <r>
    <x v="15"/>
    <x v="31"/>
    <n v="10"/>
    <s v="REPUESTOS"/>
    <s v="REPUESTOS "/>
    <n v="25172001"/>
    <s v="Mínima cuantía"/>
    <n v="1"/>
    <n v="11"/>
    <n v="1"/>
    <n v="100440000"/>
    <s v="GLOBAL"/>
    <s v="NO SOLICITADAS"/>
  </r>
  <r>
    <x v="15"/>
    <x v="31"/>
    <n v="10"/>
    <s v="REPUESTOS"/>
    <s v="ADQUISICION DE ELEMENTOS PARA ILUMINACION ACCESORIOS Y DEMAS REPUESTOS"/>
    <n v="39101601"/>
    <s v="Mínima cuantía"/>
    <n v="1"/>
    <n v="11"/>
    <n v="1"/>
    <n v="15049999.999999998"/>
    <s v="GLOBAL"/>
    <s v="NO SOLICITADAS"/>
  </r>
  <r>
    <x v="15"/>
    <x v="31"/>
    <n v="16"/>
    <s v="REPUESTOS"/>
    <s v="ADQUISICION DE ELEMENTOS PARA ILUMINACION ACCESORIOS Y DEMAS REPUESTOS"/>
    <n v="39101601"/>
    <s v="Mínima cuantía"/>
    <n v="1"/>
    <n v="11"/>
    <n v="1"/>
    <n v="14257000"/>
    <s v="GLOBAL"/>
    <s v="NO SOLICITADAS"/>
  </r>
  <r>
    <x v="15"/>
    <x v="31"/>
    <n v="10"/>
    <s v="REPUESTOS"/>
    <s v="DISCO DURO"/>
    <n v="43201803"/>
    <s v="Mínima cuantía"/>
    <n v="1"/>
    <n v="11"/>
    <n v="4"/>
    <n v="2120000"/>
    <s v="UNIDAD"/>
    <s v="NO SOLICITADAS"/>
  </r>
  <r>
    <x v="15"/>
    <x v="31"/>
    <n v="10"/>
    <s v="REPUESTOS"/>
    <s v="DISCOS CORTADORA"/>
    <n v="31191506"/>
    <s v="Mínima cuantía"/>
    <n v="3"/>
    <n v="3"/>
    <n v="3"/>
    <n v="900000"/>
    <s v="UNIDAD"/>
    <s v="NO SOLICITADAS"/>
  </r>
  <r>
    <x v="15"/>
    <x v="31"/>
    <n v="10"/>
    <s v="REPUESTOS"/>
    <s v="DISCOS TRONZADORA"/>
    <n v="31191506"/>
    <s v="Mínima cuantía"/>
    <n v="3"/>
    <n v="3"/>
    <n v="3"/>
    <n v="900000"/>
    <s v="UNIDAD"/>
    <s v="NO SOLICITADAS"/>
  </r>
  <r>
    <x v="15"/>
    <x v="31"/>
    <n v="10"/>
    <s v="REPUESTOS"/>
    <s v="BOMBILLO LUZ BLANCA ROSCA ESTANDAR AHORRADOR"/>
    <n v="39101600"/>
    <s v="Mínima cuantía"/>
    <n v="4"/>
    <n v="2"/>
    <n v="20"/>
    <n v="210000"/>
    <s v="UNIDAD"/>
    <s v="NO SOLICITADAS"/>
  </r>
  <r>
    <x v="15"/>
    <x v="31"/>
    <n v="10"/>
    <s v="REPUESTOS"/>
    <s v="BOMBILLO FLUORECENTE  TUBULAR REF T8 18W "/>
    <n v="39101600"/>
    <s v="Mínima cuantía"/>
    <n v="4"/>
    <n v="2"/>
    <n v="50"/>
    <n v="300000"/>
    <s v="UNIDAD"/>
    <s v="NO SOLICITADAS"/>
  </r>
  <r>
    <x v="15"/>
    <x v="34"/>
    <n v="16"/>
    <s v="OTROS MATERIALES Y SUMINISTROS"/>
    <s v="ADQUISICIÓN DE ELEMENTOS PARA ILUMINACION Y CONEXIONES ELECTRICAS"/>
    <n v="39101601"/>
    <s v="Mínima cuantía"/>
    <n v="1"/>
    <n v="11"/>
    <n v="1"/>
    <n v="4195000"/>
    <s v="GLOBAL"/>
    <s v="NO SOLICITADAS"/>
  </r>
  <r>
    <x v="15"/>
    <x v="34"/>
    <n v="10"/>
    <s v="OTROS MATERIALES Y SUMINISTROS"/>
    <s v="PANEL LED DE 60X 60  45W LUZ BLANCA FRIO"/>
    <n v="47131600"/>
    <s v="Mínima cuantía"/>
    <n v="1"/>
    <n v="11"/>
    <n v="1"/>
    <n v="1311300"/>
    <s v="UNIDAD"/>
    <s v="NO SOLICITADAS"/>
  </r>
  <r>
    <x v="15"/>
    <x v="34"/>
    <n v="10"/>
    <s v="OTROS MATERIALES Y SUMINISTROS"/>
    <s v="BANDERAS PARA INTERIORES Y EXTERIORES PARA CASA MUSEO CT ANTONIO RICAURTE"/>
    <n v="11162133"/>
    <s v="Mínima cuantía"/>
    <n v="2"/>
    <n v="6"/>
    <n v="9"/>
    <n v="4500000"/>
    <s v="UNIDAD"/>
    <s v="NO SOLICITADAS"/>
  </r>
  <r>
    <x v="15"/>
    <x v="34"/>
    <n v="10"/>
    <s v="OTROS MATERIALES Y SUMINISTROS"/>
    <s v="BANDERINES DE MARCACIÓN DE EVIDENCIA, FRASE &quot;EVIDENCIA NO TOCAR&quot;, TAMAÑO 30 CMS, COLOR AMARILLO OPTICO, PAQUETE POR 30 UNIDADES."/>
    <n v="55121715"/>
    <s v="Mínima cuantía"/>
    <n v="3"/>
    <n v="3"/>
    <n v="2"/>
    <n v="220000"/>
    <s v="UNIDAD"/>
    <s v="NO SOLICITADAS"/>
  </r>
  <r>
    <x v="15"/>
    <x v="34"/>
    <n v="10"/>
    <s v="OTROS MATERIALES Y SUMINISTROS"/>
    <s v="TESTIGO MÉTRICO TIPO L, COLOR BLANCO, MATERIAL CARTÓN TAMAÑO 30 X 15 CMS."/>
    <n v="55121729"/>
    <s v="Mínima cuantía"/>
    <n v="3"/>
    <n v="3"/>
    <n v="30"/>
    <n v="285000"/>
    <s v="UNIDAD"/>
    <s v="NO SOLICITADAS"/>
  </r>
  <r>
    <x v="15"/>
    <x v="34"/>
    <n v="10"/>
    <s v="OTROS MATERIALES Y SUMINISTROS"/>
    <s v="TESTIGO MÉTRICO TIPO L, COLOR BLANCO, MATERIAL PLÁSTICO TAMAÑO 30 X 30 CMS."/>
    <n v="55121729"/>
    <s v="Mínima cuantía"/>
    <n v="3"/>
    <n v="3"/>
    <n v="30"/>
    <n v="510000"/>
    <s v="UNIDAD"/>
    <s v="NO SOLICITADAS"/>
  </r>
  <r>
    <x v="15"/>
    <x v="34"/>
    <n v="10"/>
    <s v="OTROS MATERIALES Y SUMINISTROS"/>
    <s v="NUMERADOR DE EVIDENCIA DE CARTÓN PREDISEÑADO PARA MARCAR COLOR BLANCO.  FÁCIL ARMADO, SE PUEDE MARCAR POR ESCRITO O ADHESIVO NUMÉRICO O ALFABÉTICO. "/>
    <n v="55121733"/>
    <s v="Mínima cuantía"/>
    <n v="3"/>
    <n v="3"/>
    <n v="30"/>
    <n v="150000"/>
    <s v="UNIDAD"/>
    <s v="NO SOLICITADAS"/>
  </r>
  <r>
    <x v="15"/>
    <x v="34"/>
    <n v="10"/>
    <s v="OTROS MATERIALES Y SUMINISTROS"/>
    <s v="NUMERADOR DE EVIDENCIA PLÁSTICO, TAMAÑO 10 X 8 CMS, PARA MARCADO, COLOR AMARILLO ÓPTICO. VENTA POR JUEGO."/>
    <n v="55121733"/>
    <s v="Mínima cuantía"/>
    <n v="3"/>
    <n v="3"/>
    <n v="5"/>
    <n v="325000"/>
    <s v="UNIDAD"/>
    <s v="NO SOLICITADAS"/>
  </r>
  <r>
    <x v="15"/>
    <x v="34"/>
    <n v="10"/>
    <s v="OTROS MATERIALES Y SUMINISTROS"/>
    <s v="NUMERADOR PLANO, PLÁSTICO, AMARILLO ÓPTICO, MARCADO CON NÚMERO O ALFABÉTICO."/>
    <n v="55121733"/>
    <s v="Mínima cuantía"/>
    <n v="3"/>
    <n v="3"/>
    <n v="35"/>
    <n v="175000"/>
    <s v="UNIDAD"/>
    <s v="NO SOLICITADAS"/>
  </r>
  <r>
    <x v="15"/>
    <x v="34"/>
    <n v="10"/>
    <s v="OTROS MATERIALES Y SUMINISTROS"/>
    <s v="FLECHA INDICADORAS, PLÁSTICAS COLOR AMARILLO, PAQUETE POR 20 UNIDADES."/>
    <n v="55121731"/>
    <s v="Mínima cuantía"/>
    <n v="3"/>
    <n v="3"/>
    <n v="2"/>
    <n v="100000"/>
    <s v="UNIDAD"/>
    <s v="NO SOLICITADAS"/>
  </r>
  <r>
    <x v="15"/>
    <x v="34"/>
    <n v="10"/>
    <s v="OTROS MATERIALES Y SUMINISTROS"/>
    <s v="ROLLO DE CINTA ADHESIVA TRANSPARENTE CON LA FRASE &quot;EVIDENCIA&quot; DE 100 METROS POR 4,8 CMS"/>
    <n v="55121704"/>
    <s v="Mínima cuantía"/>
    <n v="3"/>
    <n v="3"/>
    <n v="20"/>
    <n v="360000"/>
    <s v="UNIDAD"/>
    <s v="NO SOLICITADAS"/>
  </r>
  <r>
    <x v="15"/>
    <x v="34"/>
    <n v="10"/>
    <s v="OTROS MATERIALES Y SUMINISTROS"/>
    <s v="NUMERADORES DE EVIDENCIA CON MARCADOR TIPO ESCUADRA, COLOR BLANCO, VIENE CON BASE MÉTRICO DE 5 CMS X 5CMS, PAQUETE POR 5 UNIDADES."/>
    <n v="55121733"/>
    <s v="Mínima cuantía"/>
    <n v="3"/>
    <n v="3"/>
    <n v="4"/>
    <n v="220000"/>
    <s v="UNIDAD"/>
    <s v="NO SOLICITADAS"/>
  </r>
  <r>
    <x v="15"/>
    <x v="34"/>
    <n v="10"/>
    <s v="OTROS MATERIALES Y SUMINISTROS"/>
    <s v="LOGOS ADHESIVOS PARA SELLADO DE ELEMENTOS TAMAÑO MEDIA CARTA."/>
    <n v="55121700"/>
    <s v="Mínima cuantía"/>
    <n v="3"/>
    <n v="3"/>
    <n v="40"/>
    <n v="280000"/>
    <s v="UNIDAD"/>
    <s v="NO SOLICITADAS"/>
  </r>
  <r>
    <x v="15"/>
    <x v="34"/>
    <n v="10"/>
    <s v="OTROS MATERIALES Y SUMINISTROS"/>
    <s v="PAPEL VINIPEL  INDUSTRIAL TRANSPARENTE CALIBRE 8 DE 50 CM X 500 MT "/>
    <n v="46182006"/>
    <s v="Mínima cuantía"/>
    <n v="3"/>
    <n v="3"/>
    <n v="15"/>
    <n v="600000"/>
    <s v="UNIDAD"/>
    <s v="NO SOLICITADAS"/>
  </r>
  <r>
    <x v="15"/>
    <x v="34"/>
    <n v="10"/>
    <s v="OTROS MATERIALES Y SUMINISTROS"/>
    <s v="PAPEL VINIPEL  INDUSTRIAL TRANSPARENTE CALIBRE 8 DE 15 CM X 500 MT"/>
    <n v="46182006"/>
    <s v="Mínima cuantía"/>
    <n v="3"/>
    <n v="3"/>
    <n v="15"/>
    <n v="225000"/>
    <s v="UNIDAD"/>
    <s v="NO SOLICITADAS"/>
  </r>
  <r>
    <x v="15"/>
    <x v="34"/>
    <n v="10"/>
    <s v="OTROS MATERIALES Y SUMINISTROS"/>
    <s v="ROLLOS DE CINTA AMARILLA DE PELIGRO X 500 MT"/>
    <n v="55121704"/>
    <s v="Mínima cuantía"/>
    <n v="3"/>
    <n v="3"/>
    <n v="4"/>
    <n v="80000"/>
    <s v="UNIDAD"/>
    <s v="NO SOLICITADAS"/>
  </r>
  <r>
    <x v="15"/>
    <x v="34"/>
    <n v="10"/>
    <s v="OTROS MATERIALES Y SUMINISTROS"/>
    <s v="BOLSAS PARA EVIDENCIA EVESOS EN PAPEL KRAFT"/>
    <n v="24111502"/>
    <s v="Mínima cuantía"/>
    <n v="3"/>
    <n v="3"/>
    <n v="300"/>
    <n v="600000"/>
    <s v="UNIDAD"/>
    <s v="NO SOLICITADAS"/>
  </r>
  <r>
    <x v="15"/>
    <x v="34"/>
    <n v="10"/>
    <s v="OTROS MATERIALES Y SUMINISTROS"/>
    <s v="BOLSA ANTIESTATICA 40 X 60 CM"/>
    <n v="24111500"/>
    <s v="Mínima cuantía"/>
    <n v="3"/>
    <n v="3"/>
    <n v="100"/>
    <n v="1300000"/>
    <s v="UNIDAD"/>
    <s v="NO SOLICITADAS"/>
  </r>
  <r>
    <x v="15"/>
    <x v="35"/>
    <n v="10"/>
    <s v="MANTENIMIENTO DE BIENES INMUEBLES"/>
    <s v="CAMBIO E INSTALCION DE TEJAS BODEGA AUTOMOTORES "/>
    <n v="72101507"/>
    <s v="Mínima cuantía"/>
    <n v="1"/>
    <n v="11"/>
    <n v="1"/>
    <n v="25000000"/>
    <s v="GLOBAL"/>
    <s v="NO SOLICITADAS"/>
  </r>
  <r>
    <x v="15"/>
    <x v="35"/>
    <n v="10"/>
    <s v="MANTENIMIENTO DE BIENES INMUEBLES"/>
    <s v="CAMBIO E INSTALACION DE CANALETA BODEGA AUTOMOTORES"/>
    <n v="72101507"/>
    <s v="Mínima cuantía"/>
    <n v="1"/>
    <n v="11"/>
    <n v="1"/>
    <n v="10000000"/>
    <s v="GLOBAL"/>
    <s v="NO SOLICITADAS"/>
  </r>
  <r>
    <x v="15"/>
    <x v="35"/>
    <n v="10"/>
    <s v="MANTENIMIENTO DE BIENES INMUEBLES"/>
    <s v="MANTENIMIENTO SISTEMA DE DRENAJE DE AGUAS LLUVIAS"/>
    <n v="72101507"/>
    <s v="Mínima cuantía"/>
    <n v="1"/>
    <n v="11"/>
    <n v="1"/>
    <n v="7000000"/>
    <s v="GLOBAL"/>
    <s v="NO SOLICITADAS"/>
  </r>
  <r>
    <x v="15"/>
    <x v="35"/>
    <n v="10"/>
    <s v="MANTENIMIENTO DE BIENES INMUEBLES"/>
    <s v="MANTENIMIENTO ASCENSORES"/>
    <n v="72101506"/>
    <s v="Mínima cuantía"/>
    <n v="1"/>
    <n v="11"/>
    <n v="1"/>
    <n v="50000000"/>
    <s v="GLOBAL"/>
    <s v="NO SOLICITADAS"/>
  </r>
  <r>
    <x v="15"/>
    <x v="35"/>
    <n v="10"/>
    <s v="MANTENIMIENTO DE BIENES INMUEBLES"/>
    <s v="MANTENIMIENTO PREDICTIVO, DETECTIVO Y CORRECTIVO  INSTALACIONES COFAC"/>
    <n v="72111002"/>
    <s v="Mínima cuantía"/>
    <n v="1"/>
    <n v="11"/>
    <n v="1"/>
    <n v="150000000"/>
    <s v="GLOBAL"/>
    <s v="NO SOLICITADAS"/>
  </r>
  <r>
    <x v="15"/>
    <x v="35"/>
    <n v="10"/>
    <s v="MANTENIMIENTO DE BIENES INMUEBLES"/>
    <s v="MANTENIMIENTO ASCENSORES VF. 2018"/>
    <n v="72101506"/>
    <s v="Mínima cuantía"/>
    <n v="1"/>
    <n v="11"/>
    <n v="1"/>
    <n v="11566800"/>
    <s v="GLOBAL"/>
    <s v="SI APROBADAS"/>
  </r>
  <r>
    <x v="15"/>
    <x v="35"/>
    <n v="10"/>
    <s v="MANTENIMIENTO DE BIENES INMUEBLES"/>
    <s v="MANTENIMIENTO Y REFUERZO DE CERCHAS"/>
    <n v="30101704"/>
    <s v="Mínima cuantía"/>
    <n v="1"/>
    <n v="11"/>
    <n v="1"/>
    <n v="10000000"/>
    <s v="GLOBAL"/>
    <s v="NO SOLICITADAS"/>
  </r>
  <r>
    <x v="15"/>
    <x v="35"/>
    <n v="10"/>
    <s v="MANTENIMIENTO DE BIENES INMUEBLES"/>
    <s v="MANTENIMIENTO INSTALACIONES CLOFA"/>
    <n v="72101507"/>
    <s v="Mínima cuantía"/>
    <n v="1"/>
    <n v="11"/>
    <n v="1"/>
    <n v="100000000"/>
    <s v="GLOBAL"/>
    <s v="NO SOLICITADAS"/>
  </r>
  <r>
    <x v="15"/>
    <x v="35"/>
    <n v="10"/>
    <s v="MANTENIMIENTO DE BIENES INMUEBLES"/>
    <s v="MANTENIMIENTO INSTALACIONES CCSFAC"/>
    <n v="72101507"/>
    <s v="Mínima cuantía"/>
    <n v="1"/>
    <n v="11"/>
    <n v="1"/>
    <n v="100000000"/>
    <s v="GLOBAL"/>
    <s v="NO SOLICITADAS"/>
  </r>
  <r>
    <x v="15"/>
    <x v="35"/>
    <n v="10"/>
    <s v="MANTENIMIENTO DE BIENES INMUEBLES"/>
    <s v="MANTENIMIENTO EDIFICIO CNRP"/>
    <n v="72101500"/>
    <s v="Mínima cuantía"/>
    <n v="1"/>
    <n v="11"/>
    <n v="1"/>
    <n v="15000000"/>
    <s v="GLOBAL"/>
    <s v="NO SOLICITADAS"/>
  </r>
  <r>
    <x v="15"/>
    <x v="35"/>
    <n v="10"/>
    <s v="MANTENIMIENTO DE BIENES INMUEBLES"/>
    <s v="ADECUACION AREAS DE DESCANSO SERVICIO CNRP"/>
    <n v="72101500"/>
    <s v="Mínima cuantía"/>
    <n v="1"/>
    <n v="11"/>
    <n v="1"/>
    <n v="22000000"/>
    <s v="GLOBAL"/>
    <s v="NO SOLICITADAS"/>
  </r>
  <r>
    <x v="15"/>
    <x v="35"/>
    <n v="10"/>
    <s v="MANTENIMIENTO DE BIENES INMUEBLES"/>
    <s v="MANTENIMIENTO MOTOBOMBAS"/>
    <n v="72103300"/>
    <s v="Mínima cuantía"/>
    <n v="2"/>
    <n v="2"/>
    <n v="1"/>
    <n v="500000"/>
    <s v="GLOBAL"/>
    <s v="NO SOLICITADAS"/>
  </r>
  <r>
    <x v="15"/>
    <x v="35"/>
    <n v="10"/>
    <s v="MANTENIMIENTO DE BIENES INMUEBLES"/>
    <s v="MANTENIMIENTO (02) SHELTER GCS"/>
    <n v="72101507"/>
    <s v="Mínima cuantía"/>
    <n v="2"/>
    <n v="2"/>
    <n v="1"/>
    <n v="6000000"/>
    <s v="GLOBAL"/>
    <s v="NO SOLICITADAS"/>
  </r>
  <r>
    <x v="15"/>
    <x v="36"/>
    <n v="10"/>
    <s v="MANTENIMIENTO DE BIENES MUEBLES, EQUIPOS Y ENSERES"/>
    <s v="MANTENIMIENTO DE ELEVADORES, EQUIPOS DE MOTALLANTAS Y COMPRESORES"/>
    <n v="73152101"/>
    <s v="Mínima cuantía"/>
    <n v="1"/>
    <n v="11"/>
    <n v="1"/>
    <n v="6000000"/>
    <s v="GLOBAL"/>
    <s v="NO SOLICITADAS"/>
  </r>
  <r>
    <x v="15"/>
    <x v="36"/>
    <n v="10"/>
    <s v="MANTENIMIENTO DE BIENES MUEBLES, EQUIPOS Y ENSERES"/>
    <s v="MANTENIMIENTO DE FOTOCOPIADORAS"/>
    <n v="81101707"/>
    <s v="Mínima cuantía"/>
    <n v="1"/>
    <n v="11"/>
    <n v="1"/>
    <n v="40000000"/>
    <s v="GLOBAL"/>
    <s v="NO SOLICITADAS"/>
  </r>
  <r>
    <x v="15"/>
    <x v="36"/>
    <n v="10"/>
    <s v="MANTENIMIENTO DE BIENES MUEBLES, EQUIPOS Y ENSERES"/>
    <s v="MANTENIMIENTO DE VIDEO PROYECTORES"/>
    <n v="81112306"/>
    <s v="Mínima cuantía"/>
    <n v="1"/>
    <n v="11"/>
    <n v="1"/>
    <n v="10000000"/>
    <s v="GLOBAL"/>
    <s v="NO SOLICITADAS"/>
  </r>
  <r>
    <x v="15"/>
    <x v="36"/>
    <n v="10"/>
    <s v="MANTENIMIENTO DE BIENES MUEBLES, EQUIPOS Y ENSERES"/>
    <s v="MANTENIMIENTO DESTRUCTORAS DE PAPEL"/>
    <n v="81112306"/>
    <s v="Mínima cuantía"/>
    <n v="1"/>
    <n v="11"/>
    <n v="1"/>
    <n v="10000000"/>
    <s v="GLOBAL"/>
    <s v="NO SOLICITADAS"/>
  </r>
  <r>
    <x v="15"/>
    <x v="36"/>
    <n v="10"/>
    <s v="MANTENIMIENTO DE BIENES MUEBLES, EQUIPOS Y ENSERES"/>
    <s v="MANTENIMIENTO A TODO COSTO DE MOTOBOMBAS PARA EL ESCUADRON DE INSTALACIONES"/>
    <n v="72154109"/>
    <s v="Mínima cuantía"/>
    <n v="1"/>
    <n v="11"/>
    <n v="1"/>
    <n v="15604200"/>
    <s v="GLOBAL"/>
    <s v="NO SOLICITADAS"/>
  </r>
  <r>
    <x v="15"/>
    <x v="36"/>
    <n v="10"/>
    <s v="MANTENIMIENTO DE BIENES MUEBLES, EQUIPOS Y ENSERES"/>
    <s v="MANTENIMIENTO PLANTAS ELECTRICAS"/>
    <n v="72151514"/>
    <s v="Mínima cuantía"/>
    <n v="1"/>
    <n v="11"/>
    <n v="1"/>
    <n v="9000000"/>
    <s v="GLOBAL"/>
    <s v="NO SOLICITADAS"/>
  </r>
  <r>
    <x v="15"/>
    <x v="36"/>
    <n v="10"/>
    <s v="MANTENIMIENTO DE BIENES MUEBLES, EQUIPOS Y ENSERES"/>
    <s v="MANTENIMIENTO DE CORTINAS, TAPETES Y CARPAS"/>
    <n v="72153608"/>
    <s v="Mínima cuantía"/>
    <n v="1"/>
    <n v="11"/>
    <n v="1"/>
    <n v="12000000"/>
    <s v="GLOBAL"/>
    <s v="NO SOLICITADAS"/>
  </r>
  <r>
    <x v="15"/>
    <x v="36"/>
    <n v="10"/>
    <s v="MANTENIMIENTO DE BIENES MUEBLES, EQUIPOS Y ENSERES"/>
    <s v="MANTENIMIENTO DE AIRES ACONDICIONADOS "/>
    <n v="72101511"/>
    <s v="Mínima cuantía"/>
    <n v="1"/>
    <n v="11"/>
    <n v="1"/>
    <n v="13000000"/>
    <s v="GLOBAL"/>
    <s v="NO SOLICITADAS"/>
  </r>
  <r>
    <x v="15"/>
    <x v="36"/>
    <n v="10"/>
    <s v="MANTENIMIENTO DE BIENES MUEBLES, EQUIPOS Y ENSERES"/>
    <s v="MANTENIMIENTO A TODO COSTO DE MOTOBOMBAS PARA EL ESCUADRON DE INSTALACIONES VF.2018"/>
    <n v="72154109"/>
    <s v="Mínima cuantía"/>
    <n v="1"/>
    <n v="11"/>
    <n v="1"/>
    <n v="11920230"/>
    <s v="GLOBAL"/>
    <s v="SI APROBADAS"/>
  </r>
  <r>
    <x v="15"/>
    <x v="36"/>
    <n v="10"/>
    <s v="MANTENIMIENTO DE BIENES MUEBLES, EQUIPOS Y ENSERES"/>
    <s v="MANTENIMIENTO PLANTAS ELECTRICAS VF.2018"/>
    <n v="72151514"/>
    <s v="Mínima cuantía"/>
    <n v="1"/>
    <n v="11"/>
    <n v="1"/>
    <n v="10614800"/>
    <s v="GLOBAL"/>
    <s v="SI APROBADAS"/>
  </r>
  <r>
    <x v="15"/>
    <x v="36"/>
    <n v="10"/>
    <s v="MANTENIMIENTO DE BIENES MUEBLES, EQUIPOS Y ENSERES"/>
    <s v="MANTENIMIENTO DE CORTINAS, TAPETES Y CARPAS VF.2018"/>
    <n v="72153608"/>
    <s v="Mínima cuantía"/>
    <n v="1"/>
    <n v="11"/>
    <n v="1"/>
    <n v="15604200"/>
    <s v="GLOBAL"/>
    <s v="SI APROBADAS"/>
  </r>
  <r>
    <x v="15"/>
    <x v="36"/>
    <n v="10"/>
    <s v="MANTENIMIENTO DE BIENES MUEBLES, EQUIPOS Y ENSERES"/>
    <s v="MANTENIMIENTO DE AIRES ACONDICIONADOS VF. 2018"/>
    <n v="72101511"/>
    <s v="Mínima cuantía"/>
    <n v="1"/>
    <n v="11"/>
    <n v="1"/>
    <n v="18361300"/>
    <s v="GLOBAL"/>
    <s v="SI APROBADAS"/>
  </r>
  <r>
    <x v="15"/>
    <x v="36"/>
    <n v="10"/>
    <s v="MANTENIMIENTO DE BIENES MUEBLES, EQUIPOS Y ENSERES"/>
    <s v="MANTENIMIENTO DE FOTOCOPIADORAS VF.2018"/>
    <n v="81101707"/>
    <s v="Mínima cuantía"/>
    <n v="1"/>
    <n v="11"/>
    <n v="1"/>
    <n v="9560400"/>
    <s v="GLOBAL"/>
    <s v="SI APROBADAS"/>
  </r>
  <r>
    <x v="15"/>
    <x v="36"/>
    <n v="10"/>
    <s v="MANTENIMIENTO DE BIENES MUEBLES, EQUIPOS Y ENSERES"/>
    <s v="MANTENIMIENTO PREVENTIVO UPS CAMARA DE ALTURA"/>
    <n v="72151505"/>
    <s v="Mínima cuantía"/>
    <n v="5"/>
    <n v="2"/>
    <n v="1"/>
    <n v="3564000"/>
    <s v="GLOBAL"/>
    <s v="NO SOLICITADAS"/>
  </r>
  <r>
    <x v="15"/>
    <x v="36"/>
    <n v="10"/>
    <s v="MANTENIMIENTO DE BIENES MUEBLES, EQUIPOS Y ENSERES"/>
    <s v="MANTENIMIENTO PREVENTIIVO SISTEMA DE  OXIGENO CAMARA DE ALTURA"/>
    <n v="72151505"/>
    <s v="Mínima cuantía"/>
    <n v="8"/>
    <n v="2"/>
    <n v="1"/>
    <n v="4597560"/>
    <s v="GLOBAL"/>
    <s v="NO SOLICITADAS"/>
  </r>
  <r>
    <x v="15"/>
    <x v="36"/>
    <n v="10"/>
    <s v="MANTENIMIENTO DE BIENES MUEBLES, EQUIPOS Y ENSERES"/>
    <s v="MANTENIMIENTO PREVENTIVO DESORIENTADOR ESPACIAL AVANZADO"/>
    <n v="73152103"/>
    <s v="Contratación directa"/>
    <n v="3"/>
    <n v="2"/>
    <n v="1"/>
    <n v="89557824"/>
    <s v="GLOBAL"/>
    <s v="NO SOLICITADAS"/>
  </r>
  <r>
    <x v="15"/>
    <x v="36"/>
    <n v="10"/>
    <s v="MANTENIMIENTO DE BIENES MUEBLES, EQUIPOS Y ENSERES"/>
    <s v="CALIBRACION BOMBA INFUSION 121 TWINS"/>
    <n v="85161503"/>
    <s v="Mínima cuantía"/>
    <n v="1"/>
    <n v="11"/>
    <n v="1"/>
    <n v="8500000"/>
    <s v="GLOBAL"/>
    <s v="NO SOLICITADAS"/>
  </r>
  <r>
    <x v="15"/>
    <x v="36"/>
    <n v="10"/>
    <s v="MANTENIMIENTO DE BIENES MUEBLES, EQUIPOS Y ENSERES"/>
    <s v="CALIBRACION DESFIBRILADOR MONITOR PROPAC MD"/>
    <n v="85161503"/>
    <s v="Mínima cuantía"/>
    <n v="1"/>
    <n v="11"/>
    <n v="1"/>
    <n v="425000"/>
    <s v="GLOBAL"/>
    <s v="NO SOLICITADAS"/>
  </r>
  <r>
    <x v="15"/>
    <x v="36"/>
    <n v="10"/>
    <s v="MANTENIMIENTO DE BIENES MUEBLES, EQUIPOS Y ENSERES"/>
    <s v="CALIBRACION DESFIBRILADOR MONITOR PROPAC CCT"/>
    <n v="85161503"/>
    <s v="Mínima cuantía"/>
    <n v="1"/>
    <n v="11"/>
    <n v="1"/>
    <n v="2100000"/>
    <s v="GLOBAL"/>
    <s v="NO SOLICITADAS"/>
  </r>
  <r>
    <x v="15"/>
    <x v="36"/>
    <n v="10"/>
    <s v="MANTENIMIENTO DE BIENES MUEBLES, EQUIPOS Y ENSERES"/>
    <s v="CALIBRACION DESFIBRILADOR LIFE PACK 12"/>
    <n v="85161503"/>
    <s v="Mínima cuantía"/>
    <n v="1"/>
    <n v="11"/>
    <n v="1"/>
    <n v="370000"/>
    <s v="GLOBAL"/>
    <s v="NO SOLICITADAS"/>
  </r>
  <r>
    <x v="15"/>
    <x v="36"/>
    <n v="10"/>
    <s v="MANTENIMIENTO DE BIENES MUEBLES, EQUIPOS Y ENSERES"/>
    <s v="CALIBRACION DEA ZOLL AED PLUS"/>
    <n v="85161503"/>
    <s v="Mínima cuantía"/>
    <n v="1"/>
    <n v="11"/>
    <n v="1"/>
    <n v="195000"/>
    <s v="GLOBAL"/>
    <s v="NO SOLICITADAS"/>
  </r>
  <r>
    <x v="15"/>
    <x v="36"/>
    <n v="10"/>
    <s v="MANTENIMIENTO DE BIENES MUEBLES, EQUIPOS Y ENSERES"/>
    <s v="CALIBRACION DEA PHILIPS"/>
    <n v="85161503"/>
    <s v="Mínima cuantía"/>
    <n v="1"/>
    <n v="11"/>
    <n v="1"/>
    <n v="195000"/>
    <s v="GLOBAL"/>
    <s v="NO SOLICITADAS"/>
  </r>
  <r>
    <x v="15"/>
    <x v="36"/>
    <n v="10"/>
    <s v="MANTENIMIENTO DE BIENES MUEBLES, EQUIPOS Y ENSERES"/>
    <s v="CALIBRACION DOPLER FETAL"/>
    <n v="85161503"/>
    <s v="Mínima cuantía"/>
    <n v="1"/>
    <n v="11"/>
    <n v="1"/>
    <n v="1035000"/>
    <s v="GLOBAL"/>
    <s v="NO SOLICITADAS"/>
  </r>
  <r>
    <x v="15"/>
    <x v="36"/>
    <n v="10"/>
    <s v="MANTENIMIENTO DE BIENES MUEBLES, EQUIPOS Y ENSERES"/>
    <s v="CALIBRACION INCUBADORA DE TRANSPORTE CON VENTILADOR"/>
    <n v="85161503"/>
    <s v="Mínima cuantía"/>
    <n v="1"/>
    <n v="11"/>
    <n v="1"/>
    <n v="1530000"/>
    <s v="GLOBAL"/>
    <s v="NO SOLICITADAS"/>
  </r>
  <r>
    <x v="15"/>
    <x v="36"/>
    <n v="10"/>
    <s v="MANTENIMIENTO DE BIENES MUEBLES, EQUIPOS Y ENSERES"/>
    <s v="CALIBRACION MARCAPASOS"/>
    <n v="85161503"/>
    <s v="Mínima cuantía"/>
    <n v="1"/>
    <n v="11"/>
    <n v="1"/>
    <n v="200000"/>
    <s v="GLOBAL"/>
    <s v="NO SOLICITADAS"/>
  </r>
  <r>
    <x v="15"/>
    <x v="36"/>
    <n v="10"/>
    <s v="MANTENIMIENTO DE BIENES MUEBLES, EQUIPOS Y ENSERES"/>
    <s v="CALIBRACION MONITOR FETAL"/>
    <n v="85161503"/>
    <s v="Mínima cuantía"/>
    <n v="1"/>
    <n v="11"/>
    <n v="1"/>
    <n v="660000"/>
    <s v="GLOBAL"/>
    <s v="NO SOLICITADAS"/>
  </r>
  <r>
    <x v="15"/>
    <x v="36"/>
    <n v="10"/>
    <s v="MANTENIMIENTO DE BIENES MUEBLES, EQUIPOS Y ENSERES"/>
    <s v="CALIBRACION MSV PROPAQ ENCORE"/>
    <n v="85161503"/>
    <s v="Mínima cuantía"/>
    <n v="1"/>
    <n v="11"/>
    <n v="1"/>
    <n v="3230000"/>
    <s v="GLOBAL"/>
    <s v="NO SOLICITADAS"/>
  </r>
  <r>
    <x v="15"/>
    <x v="36"/>
    <n v="10"/>
    <s v="MANTENIMIENTO DE BIENES MUEBLES, EQUIPOS Y ENSERES"/>
    <s v="CALIBRACION MSV PROPAQ LT"/>
    <n v="85161503"/>
    <s v="Mínima cuantía"/>
    <n v="1"/>
    <n v="11"/>
    <n v="1"/>
    <n v="5375000"/>
    <s v="GLOBAL"/>
    <s v="NO SOLICITADAS"/>
  </r>
  <r>
    <x v="15"/>
    <x v="36"/>
    <n v="10"/>
    <s v="MANTENIMIENTO DE BIENES MUEBLES, EQUIPOS Y ENSERES"/>
    <s v="CALIBRACION OXIMETRO OXIN II"/>
    <n v="85161503"/>
    <s v="Mínima cuantía"/>
    <n v="1"/>
    <n v="11"/>
    <n v="1"/>
    <n v="5070000"/>
    <s v="GLOBAL"/>
    <s v="NO SOLICITADAS"/>
  </r>
  <r>
    <x v="15"/>
    <x v="36"/>
    <n v="10"/>
    <s v="MANTENIMIENTO DE BIENES MUEBLES, EQUIPOS Y ENSERES"/>
    <s v="CALIBRACION OXIMETRO OXIN VANTAGE"/>
    <n v="85161503"/>
    <s v="Mínima cuantía"/>
    <n v="1"/>
    <n v="11"/>
    <n v="1"/>
    <n v="530000"/>
    <s v="GLOBAL"/>
    <s v="NO SOLICITADAS"/>
  </r>
  <r>
    <x v="15"/>
    <x v="36"/>
    <n v="10"/>
    <s v="MANTENIMIENTO DE BIENES MUEBLES, EQUIPOS Y ENSERES"/>
    <s v="CALIBRACION OXIMETRO GO 2"/>
    <n v="85161503"/>
    <s v="Mínima cuantía"/>
    <n v="1"/>
    <n v="11"/>
    <n v="1"/>
    <n v="2990000"/>
    <s v="GLOBAL"/>
    <s v="NO SOLICITADAS"/>
  </r>
  <r>
    <x v="15"/>
    <x v="36"/>
    <n v="10"/>
    <s v="MANTENIMIENTO DE BIENES MUEBLES, EQUIPOS Y ENSERES"/>
    <s v="CALIBRACION OXIMETRO OCTIVETECH"/>
    <n v="85161503"/>
    <s v="Mínima cuantía"/>
    <n v="1"/>
    <n v="11"/>
    <n v="1"/>
    <n v="1040000"/>
    <s v="GLOBAL"/>
    <s v="NO SOLICITADAS"/>
  </r>
  <r>
    <x v="15"/>
    <x v="36"/>
    <n v="10"/>
    <s v="MANTENIMIENTO DE BIENES MUEBLES, EQUIPOS Y ENSERES"/>
    <s v="CALIBRACION TENSIOMETROS DE ESTUCHE"/>
    <n v="85161503"/>
    <s v="Mínima cuantía"/>
    <n v="1"/>
    <n v="11"/>
    <n v="1"/>
    <n v="7565000"/>
    <s v="GLOBAL"/>
    <s v="NO SOLICITADAS"/>
  </r>
  <r>
    <x v="15"/>
    <x v="36"/>
    <n v="10"/>
    <s v="MANTENIMIENTO DE BIENES MUEBLES, EQUIPOS Y ENSERES"/>
    <s v="CALIBRACION TERMOMETRO LASER CENTER"/>
    <n v="85161503"/>
    <s v="Mínima cuantía"/>
    <n v="1"/>
    <n v="11"/>
    <n v="1"/>
    <n v="3740000"/>
    <s v="GLOBAL"/>
    <s v="NO SOLICITADAS"/>
  </r>
  <r>
    <x v="15"/>
    <x v="36"/>
    <n v="10"/>
    <s v="MANTENIMIENTO DE BIENES MUEBLES, EQUIPOS Y ENSERES"/>
    <s v="MANTENIMIENTO EQUIPOS AUDIOVISUALES"/>
    <n v="72103302"/>
    <s v="Mínima cuantía"/>
    <n v="1"/>
    <n v="11"/>
    <n v="1"/>
    <n v="15000000"/>
    <s v="GLOBAL"/>
    <s v="NO SOLICITADAS"/>
  </r>
  <r>
    <x v="15"/>
    <x v="36"/>
    <n v="10"/>
    <s v="MANTENIMIENTO DE BIENES MUEBLES, EQUIPOS Y ENSERES"/>
    <s v="MANTENIMIENTO MICROSCOPIO ELECTRÓNICO"/>
    <n v="81111805"/>
    <s v="Contratación directa"/>
    <n v="1"/>
    <n v="11"/>
    <n v="1"/>
    <n v="50000000"/>
    <s v="GLOBAL"/>
    <s v="NO SOLICITADAS"/>
  </r>
  <r>
    <x v="15"/>
    <x v="36"/>
    <n v="10"/>
    <s v="MANTENIMIENTO DE BIENES MUEBLES, EQUIPOS Y ENSERES"/>
    <s v="ARCHIVADORES"/>
    <n v="72153613"/>
    <s v="Mínima cuantía"/>
    <n v="1"/>
    <n v="5"/>
    <n v="1"/>
    <n v="5688200"/>
    <s v="GLOBAL"/>
    <s v="NO SOLICITADAS"/>
  </r>
  <r>
    <x v="15"/>
    <x v="36"/>
    <n v="10"/>
    <s v="MANTENIMIENTO DE BIENES MUEBLES, EQUIPOS Y ENSERES"/>
    <s v="MANTENIMIENTO SHELTERS HABITACIONALES "/>
    <n v="72151800"/>
    <s v="Mínima cuantía"/>
    <n v="2"/>
    <n v="2"/>
    <n v="1"/>
    <n v="1440000"/>
    <s v="GLOBAL"/>
    <s v="NO SOLICITADAS"/>
  </r>
  <r>
    <x v="15"/>
    <x v="36"/>
    <n v="10"/>
    <s v="MANTENIMIENTO DE BIENES MUEBLES, EQUIPOS Y ENSERES"/>
    <s v="MANTENIMIENTO SECADORAS (6 SECADORAS)"/>
    <n v="72151800"/>
    <s v="Mínima cuantía"/>
    <n v="2"/>
    <n v="2"/>
    <n v="1"/>
    <n v="1800000"/>
    <s v="GLOBAL"/>
    <s v="NO SOLICITADAS"/>
  </r>
  <r>
    <x v="15"/>
    <x v="36"/>
    <n v="10"/>
    <s v="MANTENIMIENTO DE BIENES MUEBLES, EQUIPOS Y ENSERES"/>
    <s v="MANTENIMIENTO LAVADORAS  (9 LAVADORAS)"/>
    <n v="72151800"/>
    <s v="Mínima cuantía"/>
    <n v="2"/>
    <n v="2"/>
    <n v="1"/>
    <n v="2700000"/>
    <s v="GLOBAL"/>
    <s v="NO SOLICITADAS"/>
  </r>
  <r>
    <x v="15"/>
    <x v="36"/>
    <n v="10"/>
    <s v="MANTENIMIENTO DE BIENES MUEBLES, EQUIPOS Y ENSERES"/>
    <s v="MANTENIMIENTO AIRE ACONDICIONADO (50 AIRES )"/>
    <n v="72101511"/>
    <s v="Mínima cuantía"/>
    <n v="2"/>
    <n v="2"/>
    <n v="1"/>
    <n v="6400000"/>
    <s v="GLOBAL"/>
    <s v="NO SOLICITADAS"/>
  </r>
  <r>
    <x v="15"/>
    <x v="36"/>
    <n v="10"/>
    <s v="MANTENIMIENTO DE BIENES MUEBLES, EQUIPOS Y ENSERES"/>
    <s v="MANTENIMIENTO BASCULAS - DICEX"/>
    <n v="73152109"/>
    <s v="Mínima cuantía"/>
    <n v="2"/>
    <n v="3"/>
    <n v="1"/>
    <n v="1034000"/>
    <s v="GLOBAL"/>
    <s v="NO SOLICITADAS"/>
  </r>
  <r>
    <x v="15"/>
    <x v="67"/>
    <n v="10"/>
    <s v="MANTENIMIENTO DE MATERIAL Y EQUIPO DE GUERRA"/>
    <s v="VENTILADOR DE TRANSPORTE IMPACT 754"/>
    <n v="85161503"/>
    <s v="Mínima cuantía"/>
    <n v="1"/>
    <n v="11"/>
    <n v="1"/>
    <n v="25000000"/>
    <s v="GLOBAL"/>
    <s v="NO SOLICITADAS"/>
  </r>
  <r>
    <x v="15"/>
    <x v="67"/>
    <n v="10"/>
    <s v="MANTENIMIENTO DE MATERIAL Y EQUIPO DE GUERRA"/>
    <s v="VENTILADOR DE TRANSPORTE BIOMED MPV 10"/>
    <n v="85161503"/>
    <s v="Mínima cuantía"/>
    <n v="1"/>
    <n v="11"/>
    <n v="1"/>
    <n v="4300000"/>
    <s v="GLOBAL"/>
    <s v="NO SOLICITADAS"/>
  </r>
  <r>
    <x v="15"/>
    <x v="67"/>
    <n v="10"/>
    <s v="MANTENIMIENTO DE MATERIAL Y EQUIPO DE GUERRA"/>
    <s v="MONITOR FETAL"/>
    <n v="85161503"/>
    <s v="Mínima cuantía"/>
    <n v="1"/>
    <n v="11"/>
    <n v="1"/>
    <n v="1000000"/>
    <s v="GLOBAL"/>
    <s v="NO SOLICITADAS"/>
  </r>
  <r>
    <x v="15"/>
    <x v="67"/>
    <n v="10"/>
    <s v="MANTENIMIENTO DE MATERIAL Y EQUIPO DE GUERRA"/>
    <s v="BOMBA DE INFUSION"/>
    <n v="85161503"/>
    <s v="Mínima cuantía"/>
    <n v="1"/>
    <n v="11"/>
    <n v="1"/>
    <n v="20000000"/>
    <s v="GLOBAL"/>
    <s v="NO SOLICITADAS"/>
  </r>
  <r>
    <x v="15"/>
    <x v="67"/>
    <n v="10"/>
    <s v="MANTENIMIENTO DE MATERIAL Y EQUIPO DE GUERRA"/>
    <s v="MONITOR DE SIGNOS VITALES + CO2"/>
    <n v="85161503"/>
    <s v="Mínima cuantía"/>
    <n v="1"/>
    <n v="11"/>
    <n v="1"/>
    <n v="17000000"/>
    <s v="GLOBAL"/>
    <s v="NO SOLICITADAS"/>
  </r>
  <r>
    <x v="15"/>
    <x v="67"/>
    <n v="10"/>
    <s v="MANTENIMIENTO DE MATERIAL Y EQUIPO DE GUERRA"/>
    <s v="DESFIBRILADOR"/>
    <n v="85161503"/>
    <s v="Mínima cuantía"/>
    <n v="1"/>
    <n v="11"/>
    <n v="1"/>
    <n v="6700000"/>
    <s v="GLOBAL"/>
    <s v="NO SOLICITADAS"/>
  </r>
  <r>
    <x v="15"/>
    <x v="67"/>
    <n v="10"/>
    <s v="MANTENIMIENTO DE MATERIAL Y EQUIPO DE GUERRA"/>
    <s v="MONITOR DE SIGNOS VITALES + CO2"/>
    <n v="85161503"/>
    <s v="Mínima cuantía"/>
    <n v="1"/>
    <n v="11"/>
    <n v="1"/>
    <n v="4000000"/>
    <s v="GLOBAL"/>
    <s v="NO SOLICITADAS"/>
  </r>
  <r>
    <x v="15"/>
    <x v="67"/>
    <n v="10"/>
    <s v="MANTENIMIENTO DE MATERIAL Y EQUIPO DE GUERRA"/>
    <s v="INCUBADORA DE TRANSPORTE"/>
    <n v="85161503"/>
    <s v="Mínima cuantía"/>
    <n v="1"/>
    <n v="11"/>
    <n v="1"/>
    <n v="1400000"/>
    <s v="GLOBAL"/>
    <s v="NO SOLICITADAS"/>
  </r>
  <r>
    <x v="15"/>
    <x v="37"/>
    <n v="16"/>
    <s v="MANTENIMIENTO DE VÍAS, ESTRUCTURAS Y REDES"/>
    <s v="MANTENIMIENTO GASODOMESTICOS Y REDES DE GAS DOMICILIARIA"/>
    <n v="72154019"/>
    <s v="Mínima cuantía"/>
    <n v="1"/>
    <n v="11"/>
    <n v="1"/>
    <n v="36302000"/>
    <s v="GLOBAL"/>
    <s v="NO SOLICITADAS"/>
  </r>
  <r>
    <x v="15"/>
    <x v="37"/>
    <n v="16"/>
    <s v="MANTENIMIENTO DE VÍAS, ESTRUCTURAS Y REDES"/>
    <s v="MANTENIMIENTO GASODOMESTICOS Y REDES DE GAS DOMICILIARIA VF. 2018"/>
    <n v="72154019"/>
    <s v="Mínima cuantía"/>
    <n v="1"/>
    <n v="11"/>
    <n v="1"/>
    <n v="38698400"/>
    <s v="GLOBAL"/>
    <s v="SI APROBADAS"/>
  </r>
  <r>
    <x v="15"/>
    <x v="38"/>
    <n v="10"/>
    <s v="MANTENIMIENTO EQUIPO COMUNICACIÓN Y COMPUTACIÓN"/>
    <s v="MANTENIMIENTO PREVENTICO-CORRECTIVO EMISORA FAC"/>
    <n v="72103302"/>
    <s v="Mínima cuantía"/>
    <n v="1"/>
    <n v="11"/>
    <n v="1"/>
    <n v="20000000"/>
    <s v="GLOBAL"/>
    <s v="NO SOLICITADAS"/>
  </r>
  <r>
    <x v="15"/>
    <x v="38"/>
    <n v="10"/>
    <s v="MANTENIMIENTO EQUIPO COMUNICACIÓN Y COMPUTACIÓN"/>
    <s v="MANTENIMIENTO SISTEMA DE CAMARAS - DICEX"/>
    <n v="81112208"/>
    <s v="Mínima cuantía"/>
    <n v="2"/>
    <n v="3"/>
    <n v="1"/>
    <n v="5170000"/>
    <s v="GLOBAL"/>
    <s v="NO SOLICITADAS"/>
  </r>
  <r>
    <x v="15"/>
    <x v="39"/>
    <n v="10"/>
    <s v="MANTENIMIENTO EQUIPO DE NAVEGACION Y TRANSPORTE"/>
    <s v="MANTENIMIENTO PREVENTIVO Y CORRECTIVO A TODO COSTO DE VEHICULOS"/>
    <n v="78181507"/>
    <s v="Selección abreviada menor cuantía"/>
    <n v="1"/>
    <n v="11"/>
    <n v="1"/>
    <n v="140000000"/>
    <s v="GLOBAL"/>
    <s v="NO SOLICITADAS"/>
  </r>
  <r>
    <x v="15"/>
    <x v="39"/>
    <n v="10"/>
    <s v="MANTENIMIENTO EQUIPO DE NAVEGACION Y TRANSPORTE"/>
    <s v="MANTENIMIENTO LATONERIA Y PINTURA A TODO COSTO VEHICULOS"/>
    <n v="78181501"/>
    <s v="Selección abreviada menor cuantía"/>
    <n v="1"/>
    <n v="11"/>
    <n v="1"/>
    <n v="30000000"/>
    <s v="GLOBAL"/>
    <s v="NO SOLICITADAS"/>
  </r>
  <r>
    <x v="15"/>
    <x v="39"/>
    <n v="10"/>
    <s v="MANTENIMIENTO EQUIPO DE NAVEGACION Y TRANSPORTE"/>
    <s v="MANTENIMIENTO PREVENTIVO Y CORRECTIVO A TODO COSTO DE MOTOS"/>
    <n v="78181507"/>
    <s v="Selección abreviada menor cuantía"/>
    <n v="1"/>
    <n v="11"/>
    <n v="1"/>
    <n v="65667300"/>
    <s v="GLOBAL"/>
    <s v="NO SOLICITADAS"/>
  </r>
  <r>
    <x v="15"/>
    <x v="39"/>
    <n v="10"/>
    <s v="MANTENIMIENTO EQUIPO DE NAVEGACION Y TRANSPORTE"/>
    <s v="MANTENIMIENTO PREVENTIVO Y CORRECTIVO A TODO COSTO CAMIONETAS NISSAN"/>
    <n v="78181507"/>
    <s v="Selección abreviada menor cuantía"/>
    <n v="1"/>
    <n v="11"/>
    <n v="1"/>
    <n v="50000000"/>
    <s v="GLOBAL"/>
    <s v="NO SOLICITADAS"/>
  </r>
  <r>
    <x v="15"/>
    <x v="39"/>
    <n v="10"/>
    <s v="MANTENIMIENTO EQUIPO DE NAVEGACION Y TRANSPORTE"/>
    <s v="MANTENIMIENTO PREVENTIVO Y CORRECTIVO A TODO COSTO CAMIONETAS TOYOTA"/>
    <n v="78181507"/>
    <s v="Selección abreviada menor cuantía"/>
    <n v="1"/>
    <n v="11"/>
    <n v="1"/>
    <n v="80000000"/>
    <s v="GLOBAL"/>
    <s v="NO SOLICITADAS"/>
  </r>
  <r>
    <x v="15"/>
    <x v="39"/>
    <n v="10"/>
    <s v="MANTENIMIENTO EQUIPO DE NAVEGACION Y TRANSPORTE"/>
    <s v="MANTENIMIENTO Y AJUSTE DE BLINDAJE"/>
    <n v="78181507"/>
    <s v="Selección abreviada menor cuantía"/>
    <n v="1"/>
    <n v="11"/>
    <n v="1"/>
    <n v="60000000"/>
    <s v="GLOBAL"/>
    <s v="NO SOLICITADAS"/>
  </r>
  <r>
    <x v="15"/>
    <x v="39"/>
    <n v="10"/>
    <s v="MANTENIMIENTO EQUIPO DE NAVEGACION Y TRANSPORTE"/>
    <s v="MANTENIMIENTO PREVENTIVO Y CORRECTIVO A TODO COSTO DE VEHICULOS VF. 2018"/>
    <n v="78181507"/>
    <s v="Selección abreviada menor cuantía"/>
    <n v="1"/>
    <n v="11"/>
    <n v="1"/>
    <n v="356500000"/>
    <s v="GLOBAL"/>
    <s v="SI APROBADAS"/>
  </r>
  <r>
    <x v="15"/>
    <x v="39"/>
    <n v="10"/>
    <s v="MANTENIMIENTO EQUIPO DE NAVEGACION Y TRANSPORTE"/>
    <s v="MANTENIMIENTO LATONERIA Y PINTURA A TODO COSTO VEHICULOS VF. 2018"/>
    <n v="78181501"/>
    <s v="Selección abreviada menor cuantía"/>
    <n v="1"/>
    <n v="11"/>
    <n v="1"/>
    <n v="85222300"/>
    <s v="GLOBAL"/>
    <s v="SI APROBADAS"/>
  </r>
  <r>
    <x v="15"/>
    <x v="39"/>
    <n v="10"/>
    <s v="MANTENIMIENTO EQUIPO DE NAVEGACION Y TRANSPORTE"/>
    <s v="MANTENIMIENTO PREVENTIVO Y CORRECTIVO A TODO COSTO DE MOTOS VF. 2018"/>
    <n v="78181507"/>
    <s v="Selección abreviada menor cuantía"/>
    <n v="1"/>
    <n v="11"/>
    <n v="1"/>
    <n v="94332800"/>
    <s v="GLOBAL"/>
    <s v="SI APROBADAS"/>
  </r>
  <r>
    <x v="15"/>
    <x v="39"/>
    <n v="10"/>
    <s v="MANTENIMIENTO EQUIPO DE NAVEGACION Y TRANSPORTE"/>
    <s v="MANTENIMIENTO PREVENTIVO Y CORRECTIVO A TODO COSTO CAMIONETAS NISSAN VF.2018"/>
    <n v="78181507"/>
    <s v="Selección abreviada menor cuantía"/>
    <n v="1"/>
    <n v="11"/>
    <n v="1"/>
    <n v="70000000"/>
    <s v="GLOBAL"/>
    <s v="SI APROBADAS"/>
  </r>
  <r>
    <x v="15"/>
    <x v="39"/>
    <n v="10"/>
    <s v="MANTENIMIENTO EQUIPO DE NAVEGACION Y TRANSPORTE"/>
    <s v="MANTENIMIENTO EQUIPO DE NAVEGACION Y TRANSPORTE"/>
    <n v="78181507"/>
    <s v="Mínima cuantía"/>
    <n v="1"/>
    <n v="11"/>
    <n v="1"/>
    <n v="15000000"/>
    <s v="GLOBAL"/>
    <s v="NO SOLICITADAS"/>
  </r>
  <r>
    <x v="15"/>
    <x v="39"/>
    <n v="10"/>
    <s v="MANTENIMIENTO EQUIPO DE NAVEGACION Y TRANSPORTE"/>
    <s v="MANTENIMIENTO PREVENTIVO CAMIONETAS HILUX"/>
    <n v="78181501"/>
    <s v="Mínima cuantía"/>
    <n v="1"/>
    <n v="11"/>
    <n v="1"/>
    <n v="20000000"/>
    <s v="GLOBAL"/>
    <s v="NO SOLICITADAS"/>
  </r>
  <r>
    <x v="15"/>
    <x v="39"/>
    <n v="10"/>
    <s v="MANTENIMIENTO EQUIPO DE NAVEGACION Y TRANSPORTE"/>
    <s v="MANTENIMIENTO PREVENTIVO CAMION NQR"/>
    <n v="78181501"/>
    <s v="Mínima cuantía"/>
    <n v="1"/>
    <n v="11"/>
    <n v="1"/>
    <n v="2500000"/>
    <s v="GLOBAL"/>
    <s v="NO SOLICITADAS"/>
  </r>
  <r>
    <x v="15"/>
    <x v="39"/>
    <n v="10"/>
    <s v="MANTENIMIENTO EQUIPO DE NAVEGACION Y TRANSPORTE"/>
    <s v="MANTENIMIENTO PREVENTIVO  MONTACARGAS"/>
    <n v="78181501"/>
    <s v="Mínima cuantía"/>
    <n v="1"/>
    <n v="11"/>
    <n v="1"/>
    <n v="2000000"/>
    <s v="GLOBAL"/>
    <s v="NO SOLICITADAS"/>
  </r>
  <r>
    <x v="15"/>
    <x v="39"/>
    <n v="10"/>
    <s v="MANTENIMIENTO EQUIPO DE NAVEGACION Y TRANSPORTE"/>
    <s v="MANTENIMIENTO PREVENTIVO  CUATRIMOTOS"/>
    <n v="78181501"/>
    <s v="Mínima cuantía"/>
    <n v="1"/>
    <n v="11"/>
    <n v="1"/>
    <n v="2500000"/>
    <s v="GLOBAL"/>
    <s v="NO SOLICITADAS"/>
  </r>
  <r>
    <x v="15"/>
    <x v="39"/>
    <n v="10"/>
    <s v="MANTENIMIENTO EQUIPO DE NAVEGACION Y TRANSPORTE"/>
    <s v="MANTENIMIENTO A TODO COSTO DE VEHICULOS EPFAC"/>
    <n v="78181500"/>
    <s v="Mínima cuantía"/>
    <n v="1"/>
    <n v="11"/>
    <n v="1"/>
    <n v="14000000"/>
    <s v="GLOBAL"/>
    <s v="NO SOLICITADAS"/>
  </r>
  <r>
    <x v="15"/>
    <x v="39"/>
    <n v="10"/>
    <s v="MANTENIMIENTO EQUIPO DE NAVEGACION Y TRANSPORTE"/>
    <s v="MANTENIMIENTO Y REPARACION TOYOTA  DIRES"/>
    <n v="78181507"/>
    <s v="Mínima cuantía"/>
    <n v="1"/>
    <n v="11"/>
    <n v="1"/>
    <n v="7500000"/>
    <s v="GLOBAL"/>
    <s v="NO SOLICITADAS"/>
  </r>
  <r>
    <x v="15"/>
    <x v="39"/>
    <n v="10"/>
    <s v="MANTENIMIENTO EQUIPO DE NAVEGACION Y TRANSPORTE"/>
    <s v="MANTENIMIENTO Y REPARACIONES DE CAMIONES DE 5 A 7 TON."/>
    <n v="78181500"/>
    <s v="Selección abreviada menor cuantía"/>
    <n v="3"/>
    <n v="6"/>
    <n v="1"/>
    <n v="17500000"/>
    <s v="GLOBAL"/>
    <s v="NO SOLICITADAS"/>
  </r>
  <r>
    <x v="15"/>
    <x v="39"/>
    <n v="10"/>
    <s v="MANTENIMIENTO EQUIPO DE NAVEGACION Y TRANSPORTE"/>
    <s v="MANTENIMIENTO Y REPARACIONES DE CAMIONETAS"/>
    <n v="78181500"/>
    <s v="Selección abreviada menor cuantía"/>
    <n v="3"/>
    <n v="6"/>
    <n v="1"/>
    <n v="38000000"/>
    <s v="GLOBAL"/>
    <s v="NO SOLICITADAS"/>
  </r>
  <r>
    <x v="15"/>
    <x v="39"/>
    <n v="10"/>
    <s v="MANTENIMIENTO EQUIPO DE NAVEGACION Y TRANSPORTE"/>
    <s v="MANTENIMIENTO Y REPARACIONES DE MOTOCICLETAS"/>
    <n v="78181500"/>
    <s v="Selección abreviada menor cuantía"/>
    <n v="3"/>
    <n v="6"/>
    <n v="1"/>
    <n v="42900000"/>
    <s v="GLOBAL"/>
    <s v="NO SOLICITADAS"/>
  </r>
  <r>
    <x v="15"/>
    <x v="39"/>
    <n v="10"/>
    <s v="MANTENIMIENTO EQUIPO DE NAVEGACION Y TRANSPORTE"/>
    <s v="MANTENIMIENTO VEHICULOS JIN VF 2017"/>
    <n v="78181500"/>
    <s v="Mínima cuantía"/>
    <n v="1"/>
    <n v="11"/>
    <n v="1"/>
    <n v="26500000"/>
    <s v="GLOBAL"/>
    <s v="SI APROBADAS"/>
  </r>
  <r>
    <x v="15"/>
    <x v="39"/>
    <n v="10"/>
    <s v="MANTENIMIENTO EQUIPO DE NAVEGACION Y TRANSPORTE"/>
    <s v="MANTENIMIENTO CUATRIMOTO Y MOTO XR 150"/>
    <n v="78181500"/>
    <s v="Mínima cuantía"/>
    <n v="2"/>
    <n v="2"/>
    <n v="1"/>
    <n v="1200000"/>
    <s v="GLOBAL"/>
    <s v="NO SOLICITADAS"/>
  </r>
  <r>
    <x v="15"/>
    <x v="39"/>
    <n v="10"/>
    <s v="MANTENIMIENTO EQUIPO DE NAVEGACION Y TRANSPORTE"/>
    <s v="MANTENIMIENTO CAMIONETA CHEVROLET D-MAX"/>
    <n v="78181500"/>
    <s v="Mínima cuantía"/>
    <n v="2"/>
    <n v="2"/>
    <n v="1"/>
    <n v="3700000"/>
    <s v="GLOBAL"/>
    <s v="NO SOLICITADAS"/>
  </r>
  <r>
    <x v="15"/>
    <x v="39"/>
    <n v="10"/>
    <s v="MANTENIMIENTO EQUIPO DE NAVEGACION Y TRANSPORTE"/>
    <s v="MANTENIMIENTO CAMIONETA NISSAN FRONTIER"/>
    <n v="78181500"/>
    <s v="Mínima cuantía"/>
    <n v="2"/>
    <n v="2"/>
    <n v="1"/>
    <n v="3700000"/>
    <s v="GLOBAL"/>
    <s v="NO SOLICITADAS"/>
  </r>
  <r>
    <x v="15"/>
    <x v="39"/>
    <n v="10"/>
    <s v="MANTENIMIENTO EQUIPO DE NAVEGACION Y TRANSPORTE"/>
    <s v="MANTENIMINENTO MONTACARGAS - DICEX"/>
    <n v="78181507"/>
    <s v="Mínima cuantía"/>
    <n v="2"/>
    <n v="3"/>
    <n v="1"/>
    <n v="20000000"/>
    <s v="GLOBAL"/>
    <s v="NO SOLICITADAS"/>
  </r>
  <r>
    <x v="15"/>
    <x v="39"/>
    <n v="10"/>
    <s v="MANTENIMIENTO EQUIPO DE NAVEGACION Y TRANSPORTE"/>
    <s v="MANTENIMIENTO VEHICULOS - DICEX"/>
    <n v="78181507"/>
    <s v="Mínima cuantía"/>
    <n v="2"/>
    <n v="3"/>
    <n v="1"/>
    <n v="20000000"/>
    <s v="GLOBAL"/>
    <s v="NO SOLICITADAS"/>
  </r>
  <r>
    <x v="15"/>
    <x v="40"/>
    <n v="10"/>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395000000"/>
    <s v="GLOBAL"/>
    <s v="NO SOLICITADAS"/>
  </r>
  <r>
    <x v="15"/>
    <x v="40"/>
    <n v="16"/>
    <s v="MANTENIMIENTO Y MEJORAMIENTO DE VIVIENDA Y ALOJAMIENTO"/>
    <s v="MANTENIMIENTO MEJORATIVO, REPARACION Y ADECUACIÓN DE LOS ALOJAMIENTOS MILITARES DE OFICIALES Y SUBOFICIALES DE LA FUERZA AÉREA COLOMBIANA EN LA GUARNICIÓN DE BOGOTÁ D.C"/>
    <n v="72111002"/>
    <s v="Mínima cuantía"/>
    <n v="1"/>
    <n v="11"/>
    <n v="1"/>
    <n v="105000000"/>
    <s v="GLOBAL"/>
    <s v="NO SOLICITADAS"/>
  </r>
  <r>
    <x v="15"/>
    <x v="40"/>
    <n v="16"/>
    <s v="MANTENIMIENTO Y MEJORAMIENTO DE VIVIENDA Y ALOJAMIENTO"/>
    <s v="MANTENIMIENTO MEJORATIVO ALOJAMIENTO MILITAR"/>
    <n v="72111002"/>
    <s v="Mínima cuantía"/>
    <n v="1"/>
    <n v="11"/>
    <n v="1"/>
    <n v="521671600"/>
    <s v="GLOBAL"/>
    <s v="NO SOLICITADAS"/>
  </r>
  <r>
    <x v="15"/>
    <x v="40"/>
    <n v="16"/>
    <s v="MANTENIMIENTO Y MEJORAMIENTO DE VIVIENDA Y ALOJAMIENTO"/>
    <s v="MANTENIMIENTO MEJORATIVO ALOJAMIENTO MILITAR VF.2018"/>
    <n v="72111002"/>
    <s v="Mínima cuantía"/>
    <n v="1"/>
    <n v="11"/>
    <n v="1"/>
    <n v="371000000"/>
    <s v="GLOBAL"/>
    <s v="SI APROBADAS"/>
  </r>
  <r>
    <x v="15"/>
    <x v="41"/>
    <n v="10"/>
    <s v="SERVICIO DE ASEO"/>
    <s v="SERVICIO DE ASEO PARA EL EDIFICIO COFAC Y DEPENDENCIAS ADSCRITAS"/>
    <n v="76111501"/>
    <s v="Selección abreviada menor cuantía"/>
    <n v="11"/>
    <n v="7"/>
    <n v="1"/>
    <n v="311157000"/>
    <s v="GLOBAL"/>
    <s v="NO SOLICITADAS"/>
  </r>
  <r>
    <x v="15"/>
    <x v="41"/>
    <n v="10"/>
    <s v="SERVICIO DE ASEO"/>
    <s v="CORTE DE PRADOS Y MANTENIMIENTO DE JARDINES"/>
    <n v="70111710"/>
    <s v="Selección abreviada menor cuantía"/>
    <n v="1"/>
    <n v="11"/>
    <n v="1"/>
    <n v="28000000"/>
    <s v="GLOBAL"/>
    <s v="NO SOLICITADAS"/>
  </r>
  <r>
    <x v="15"/>
    <x v="41"/>
    <n v="16"/>
    <s v="SERVICIO DE ASEO"/>
    <s v="SERVICIO DE ASEO (06 OPERARIOS) ( CANTON NORTE, FEDERMAN- ESTEVEZ, TUCANO, KENNEDY A-B  Y ANDES I, II, III, IV)"/>
    <n v="76111501"/>
    <s v="Selección abreviada menor cuantía"/>
    <n v="1"/>
    <n v="11"/>
    <n v="1"/>
    <n v="148600000"/>
    <s v="GLOBAL"/>
    <s v="NO SOLICITADAS"/>
  </r>
  <r>
    <x v="15"/>
    <x v="41"/>
    <n v="10"/>
    <s v="SERVICIO DE ASEO"/>
    <s v="CORTE DE PRADOS Y MANTENIMIENTO DE JARDINES VF. 2018"/>
    <n v="70111710"/>
    <s v="Selección abreviada menor cuantía"/>
    <n v="1"/>
    <n v="11"/>
    <n v="1"/>
    <n v="24987200"/>
    <s v="GLOBAL"/>
    <s v="SI APROBADAS"/>
  </r>
  <r>
    <x v="15"/>
    <x v="41"/>
    <n v="10"/>
    <s v="SERVICIO DE ASEO"/>
    <s v="SERVICIO DE ASEO PARA EL EDIFICIO COFAC Y DEPENDENCIAS ADSCRITAS VF. 2018"/>
    <n v="76111501"/>
    <s v="Selección abreviada menor cuantía"/>
    <n v="1"/>
    <n v="11"/>
    <n v="1"/>
    <n v="545243100"/>
    <s v="GLOBAL"/>
    <s v="SI APROBADAS"/>
  </r>
  <r>
    <x v="15"/>
    <x v="41"/>
    <n v="10"/>
    <s v="SERVICIO DE ASEO"/>
    <s v="SERVICIOS DE ASEO ADMINSITRATIVO"/>
    <n v="76111501"/>
    <s v="Mínima cuantía"/>
    <n v="1"/>
    <n v="11"/>
    <n v="1"/>
    <n v="162253978"/>
    <s v="GLOBAL"/>
    <s v="NO SOLICITADAS"/>
  </r>
  <r>
    <x v="15"/>
    <x v="41"/>
    <n v="10"/>
    <s v="SERVICIO DE ASEO"/>
    <s v="SERVICIOS DE ASEO ASISTENCIAL"/>
    <n v="76111501"/>
    <s v="Mínima cuantía"/>
    <n v="1"/>
    <n v="11"/>
    <n v="1"/>
    <n v="191488374"/>
    <s v="GLOBAL"/>
    <s v="NO SOLICITADAS"/>
  </r>
  <r>
    <x v="15"/>
    <x v="41"/>
    <n v="10"/>
    <s v="SERVICIO DE ASEO"/>
    <s v="SERVICIO DE ASEO"/>
    <n v="76111501"/>
    <s v="Mínima cuantía"/>
    <n v="1"/>
    <n v="11"/>
    <n v="1"/>
    <n v="53000000"/>
    <s v="GLOBAL"/>
    <s v="NO SOLICITADAS"/>
  </r>
  <r>
    <x v="15"/>
    <x v="41"/>
    <n v="10"/>
    <s v="SERVICIO DE ASEO"/>
    <s v="SERVICIO DE ASEO OFICINAS DIRES  Y ZONA RECLUTAMIENTO VIGENCIA 2018 - AMARRE VIGENCIA FUTURA 2019"/>
    <n v="76111501"/>
    <s v="Mínima cuantía"/>
    <n v="1"/>
    <n v="11"/>
    <n v="1"/>
    <n v="3532000"/>
    <s v="GLOBAL"/>
    <s v="NO SOLICITADAS"/>
  </r>
  <r>
    <x v="15"/>
    <x v="41"/>
    <n v="10"/>
    <s v="SERVICIO DE ASEO"/>
    <s v="SERVICIO DE ASEO OFICINAS DIRES  Y ZONA RECLUTAMIENTO VIGENCIA 2018"/>
    <n v="76111501"/>
    <s v="Mínima cuantía"/>
    <n v="1"/>
    <n v="11"/>
    <n v="1"/>
    <n v="43852000"/>
    <s v="GLOBAL"/>
    <s v="NO SOLICITADAS"/>
  </r>
  <r>
    <x v="15"/>
    <x v="59"/>
    <n v="16"/>
    <s v="SERVICIO DE CAFETERIA Y RESTAURANTE"/>
    <s v="SERVICIO DE CAFETERIA Y RESTAURANTE PARA LAS ACTIVIDADES REFERENTES A LA CONMEMORACION DEL GRITO DE INDEPENDENCIA 20 DE JULIO"/>
    <n v="90101501"/>
    <s v="Mínima cuantía"/>
    <n v="1"/>
    <n v="11"/>
    <n v="1"/>
    <n v="35000000"/>
    <s v="GLOBAL"/>
    <s v="NO SOLICITADAS"/>
  </r>
  <r>
    <x v="15"/>
    <x v="103"/>
    <n v="10"/>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1366258600"/>
    <s v="GLOBAL"/>
    <s v="NO SOLICITADAS"/>
  </r>
  <r>
    <x v="15"/>
    <x v="103"/>
    <n v="16"/>
    <s v="SERVICIO DE SEGURIDAD Y VIGILANCIA"/>
    <s v="SERVICIO DE SEGURIDAD Y VIGILANCIA PRIVADA CON PERSONAL MASCULINO Y7O FEMENINO CON ARMA, PARA LAS DEPENDENCIAS ADSCRITAS AL CUARTEL GENERAL COFAC Y PREDIOS PERTENECIENTES A LA FAC"/>
    <n v="92121504"/>
    <s v="Publicación contratación régimen especial - Selección de comisionista"/>
    <n v="1"/>
    <n v="11"/>
    <n v="1"/>
    <n v="207513000"/>
    <s v="GLOBAL"/>
    <s v="NO SOLICITADAS"/>
  </r>
  <r>
    <x v="15"/>
    <x v="103"/>
    <n v="10"/>
    <s v="SERVICIO DE SEGURIDAD Y VIGILANCIA"/>
    <s v="SERVICIO DE SEGURIDAD Y VIGILANCIA PRIVADA CON PERSONAL MASCULINO Y7O FEMENINO CON ARMA, PARA LAS DEPENDENCIAS ADSCRITAS AL CUARTEL GENERAL COFAC Y PREDIOS PERTENECIENTES A LA FAC VF. 2018"/>
    <n v="92121504"/>
    <s v="Publicación contratación régimen especial - Selección de comisionista"/>
    <n v="1"/>
    <n v="11"/>
    <n v="1"/>
    <n v="1133741400"/>
    <s v="GLOBAL"/>
    <s v="SI APROBADAS"/>
  </r>
  <r>
    <x v="15"/>
    <x v="103"/>
    <n v="10"/>
    <s v="SERVICIO DE SEGURIDAD Y VIGILANCIA"/>
    <s v="SEGURIDAD Y VIGILANCIA SEDES BOGOTA Y VILLA DE LEYVA (CLOFA)"/>
    <n v="92121504"/>
    <s v="Mínima cuantía"/>
    <n v="1"/>
    <n v="11"/>
    <n v="1"/>
    <n v="150000000"/>
    <s v="GLOBAL"/>
    <s v="NO SOLICITADAS"/>
  </r>
  <r>
    <x v="15"/>
    <x v="103"/>
    <n v="10"/>
    <s v="SERVICIO DE SEGURIDAD Y VIGILANCIA"/>
    <s v="SEGURIDAD Y VIGILANCIA (CCSFAC)"/>
    <n v="92121504"/>
    <s v="Mínima cuantía"/>
    <n v="1"/>
    <n v="11"/>
    <n v="1"/>
    <n v="150000000"/>
    <s v="GLOBAL"/>
    <s v="NO SOLICITADAS"/>
  </r>
  <r>
    <x v="15"/>
    <x v="103"/>
    <n v="10"/>
    <s v="SERVICIO DE SEGURIDAD Y VIGILANCIA"/>
    <s v="SERVICIOS DE SEGURIDAD Y VIGILANCIA "/>
    <n v="92121504"/>
    <s v="Mínima cuantía"/>
    <n v="1"/>
    <n v="11"/>
    <n v="1"/>
    <n v="484132934"/>
    <s v="GLOBAL"/>
    <s v="NO SOLICITADAS"/>
  </r>
  <r>
    <x v="15"/>
    <x v="103"/>
    <n v="10"/>
    <s v="SERVICIO DE SEGURIDAD Y VIGILANCIA"/>
    <s v="SERVICIO DE SEGURIDAD Y VIGILANCIA AMARRE VF 2019 DIRES Y ZONA RECLUTAMIENTO"/>
    <n v="92101501"/>
    <s v="Mínima cuantía"/>
    <n v="1"/>
    <n v="11"/>
    <n v="1"/>
    <n v="4650000"/>
    <s v="GLOBAL"/>
    <s v="NO SOLICITADAS"/>
  </r>
  <r>
    <x v="15"/>
    <x v="103"/>
    <n v="10"/>
    <s v="SERVICIO DE SEGURIDAD Y VIGILANCIA"/>
    <s v="SERVICIO DE SEGURIDAD Y VIGILANCIA VIGENCIA 2018 DIRES Y ZONA RECLUTAMIENTO"/>
    <n v="92101501"/>
    <s v="Mínima cuantía"/>
    <n v="1"/>
    <n v="11"/>
    <n v="1"/>
    <n v="51150000"/>
    <s v="GLOBAL"/>
    <s v="NO SOLICITADAS"/>
  </r>
  <r>
    <x v="15"/>
    <x v="102"/>
    <n v="10"/>
    <s v="MANTENIMIENTO DE OTROS BIENES"/>
    <s v="MANTENIMIENTO DE LOS SISTEMAS DE IDENTIFICACIÓN PARA EL ACCESO AL CENTRO Y CONTROL"/>
    <n v="31242105"/>
    <s v="Mínima cuantía"/>
    <n v="1"/>
    <n v="6"/>
    <n v="1"/>
    <n v="9013112"/>
    <s v="GLOBAL"/>
    <s v="NO SOLICITADAS"/>
  </r>
  <r>
    <x v="15"/>
    <x v="43"/>
    <n v="10"/>
    <s v="CORREO"/>
    <s v="SERVICIO DE MENSAJERIA"/>
    <n v="78102203"/>
    <s v="Seléccion abreviada - acuerdo marco"/>
    <n v="12"/>
    <n v="1"/>
    <n v="1"/>
    <n v="15482300"/>
    <s v="GLOBAL"/>
    <s v="NO SOLICITADAS"/>
  </r>
  <r>
    <x v="15"/>
    <x v="43"/>
    <n v="10"/>
    <s v="CORREO"/>
    <s v="SERVICIO DE MENSAJERIA VF. 2018"/>
    <n v="78102203"/>
    <s v="Seléccion abreviada - acuerdo marco"/>
    <n v="1"/>
    <n v="11"/>
    <n v="1"/>
    <n v="13838900"/>
    <s v="GLOBAL"/>
    <s v="SI APROBADAS"/>
  </r>
  <r>
    <x v="15"/>
    <x v="43"/>
    <n v="16"/>
    <s v="CORREO"/>
    <s v="SERVICIO DE CORREO A NIVEL NACIONAL E INTERNACIONAL"/>
    <n v="78102203"/>
    <s v="Mínima cuantía"/>
    <n v="1"/>
    <n v="11"/>
    <n v="1"/>
    <n v="2000000"/>
    <s v="GLOBAL"/>
    <s v="NO SOLICITADAS"/>
  </r>
  <r>
    <x v="15"/>
    <x v="44"/>
    <n v="10"/>
    <s v="TRANSPORTE"/>
    <s v="SUBSIDIO DE TRANSPORTE ASISTENTES ADMINISTRATIVOS GESTIÓN DOCUMENTAL"/>
    <n v="78111803"/>
    <s v="Solicitud de información a los Proveedores"/>
    <n v="1"/>
    <n v="11"/>
    <n v="1"/>
    <n v="18000000"/>
    <s v="GLOBAL"/>
    <s v="NO SOLICITADAS"/>
  </r>
  <r>
    <x v="15"/>
    <x v="44"/>
    <n v="16"/>
    <s v="TRANSPORTE"/>
    <s v="TRANSPORTE OPERARIOS ESINS (PERSONAL 35 PAX )"/>
    <n v="78111803"/>
    <s v="Solicitud de información a los Proveedores"/>
    <n v="1"/>
    <n v="11"/>
    <n v="1"/>
    <n v="37260000"/>
    <s v="GLOBAL"/>
    <s v="NO SOLICITADAS"/>
  </r>
  <r>
    <x v="15"/>
    <x v="44"/>
    <n v="10"/>
    <s v="TRANSPORTE"/>
    <s v="SERVICIO DE TRANSPORTE 20 DE JULIO (SETRA)"/>
    <n v="78111803"/>
    <s v="Mínima cuantía"/>
    <n v="1"/>
    <n v="11"/>
    <n v="1"/>
    <n v="85000000"/>
    <s v="GLOBAL"/>
    <s v="NO SOLICITADAS"/>
  </r>
  <r>
    <x v="15"/>
    <x v="44"/>
    <n v="10"/>
    <s v="TRANSPORTE"/>
    <s v="SERVICIO DE TRANSPORTE EMAAI"/>
    <n v="78101800"/>
    <s v="Mínima cuantía"/>
    <n v="2"/>
    <n v="11"/>
    <n v="1"/>
    <n v="31000000"/>
    <s v="GLOBAL"/>
    <s v="NO SOLICITADAS"/>
  </r>
  <r>
    <x v="15"/>
    <x v="44"/>
    <n v="10"/>
    <s v="TRANSPORTE"/>
    <s v="SERVICIO DE TRANSPORTE DE CARGA MUSEO AEROESPACIAL"/>
    <n v="78101800"/>
    <s v="Mínima cuantía"/>
    <n v="2"/>
    <n v="11"/>
    <n v="1"/>
    <n v="36000000"/>
    <s v="GLOBAL"/>
    <s v="NO SOLICITADAS"/>
  </r>
  <r>
    <x v="15"/>
    <x v="44"/>
    <n v="10"/>
    <s v="TRANSPORTE"/>
    <s v="SERVICIO DE TRANSPORTE DE PERSONAL MUSEO AEROESPACIAL"/>
    <n v="78101800"/>
    <s v="Mínima cuantía"/>
    <n v="2"/>
    <n v="11"/>
    <n v="1"/>
    <n v="216000000"/>
    <s v="GLOBAL"/>
    <s v="NO SOLICITADAS"/>
  </r>
  <r>
    <x v="15"/>
    <x v="44"/>
    <n v="10"/>
    <s v="TRANSPORTE"/>
    <s v="SERVICIO DE TRANSPORTE PERSONAL ACADEMIA DE HISTORIA AEREA"/>
    <n v="78101800"/>
    <s v="Mínima cuantía"/>
    <n v="2"/>
    <n v="11"/>
    <n v="1"/>
    <n v="10000000"/>
    <s v="GLOBAL"/>
    <s v="NO SOLICITADAS"/>
  </r>
  <r>
    <x v="15"/>
    <x v="44"/>
    <n v="10"/>
    <s v="TRANSPORTE"/>
    <s v="SERVICIO DE TRANSPORTE DE PERSONAL "/>
    <n v="20102301"/>
    <s v="Mínima cuantía"/>
    <n v="1"/>
    <n v="11"/>
    <n v="1"/>
    <n v="42000000"/>
    <s v="GLOBAL"/>
    <s v="NO SOLICITADAS"/>
  </r>
  <r>
    <x v="15"/>
    <x v="45"/>
    <n v="10"/>
    <s v="EDICIÓN DE LIBROS, REVISTAS, ESCRITOS Y TRABAJOS TIPOGRÁFICOS"/>
    <s v="DISEÑO MUSEOGRAFICO CENTENARIO FAC"/>
    <n v="82141505"/>
    <s v="Mínima cuantía"/>
    <n v="2"/>
    <n v="3"/>
    <n v="1"/>
    <n v="65000000"/>
    <s v="GLOBAL"/>
    <s v="NO SOLICITADAS"/>
  </r>
  <r>
    <x v="15"/>
    <x v="45"/>
    <n v="10"/>
    <s v="EDICIÓN DE LIBROS, REVISTAS, ESCRITOS Y TRABAJOS TIPOGRÁFICOS"/>
    <s v="RETABLOS CON FOTOGRAFIA PARA CASA MUSEO CT ANTONIO RICAURTE"/>
    <n v="60103802"/>
    <s v="Mínima cuantía"/>
    <n v="2"/>
    <n v="6"/>
    <n v="30"/>
    <n v="7500000"/>
    <s v="UNIDAD"/>
    <s v="NO SOLICITADAS"/>
  </r>
  <r>
    <x v="15"/>
    <x v="45"/>
    <n v="10"/>
    <s v="EDICIÓN DE LIBROS, REVISTAS, ESCRITOS Y TRABAJOS TIPOGRÁFICOS"/>
    <s v="DISEÑO, DIAGRAMA E IMPRESIÓN DE DIPLOMAS BIEN HECHO"/>
    <n v="60101606"/>
    <s v="Mínima cuantía"/>
    <n v="2"/>
    <n v="6"/>
    <n v="100"/>
    <n v="500000"/>
    <s v="UNIDAD"/>
    <s v="NO SOLICITADAS"/>
  </r>
  <r>
    <x v="15"/>
    <x v="45"/>
    <n v="10"/>
    <s v="EDICIÓN DE LIBROS, REVISTAS, ESCRITOS Y TRABAJOS TIPOGRÁFICOS"/>
    <s v="DISEÑO, DIAGRAMA E IMPRESIÓN DE CARPETAS PARA DIPLOMAS BIEN HECHO"/>
    <n v="44122003"/>
    <s v="Mínima cuantía"/>
    <n v="2"/>
    <n v="6"/>
    <n v="100"/>
    <n v="1000000"/>
    <s v="UNIDAD"/>
    <s v="NO SOLICITADAS"/>
  </r>
  <r>
    <x v="15"/>
    <x v="45"/>
    <n v="10"/>
    <s v="EDICIÓN DE LIBROS, REVISTAS, ESCRITOS Y TRABAJOS TIPOGRÁFICOS"/>
    <s v="DISEÑO, DIAGRAMA E IMPRESIÓN DE STIKERS DE LOS DIPLOMAS"/>
    <n v="60101307"/>
    <s v="Mínima cuantía"/>
    <n v="2"/>
    <n v="6"/>
    <n v="200"/>
    <n v="180000"/>
    <s v="UNIDAD"/>
    <s v="NO SOLICITADAS"/>
  </r>
  <r>
    <x v="15"/>
    <x v="45"/>
    <n v="10"/>
    <s v="EDICIÓN DE LIBROS, REVISTAS, ESCRITOS Y TRABAJOS TIPOGRÁFICOS"/>
    <s v="DIPLOMAS PARA SER ENTREGADAS EN HOMENAJE DE DESPEDIDA A PERSONAL  DE OFICIALES Y SUBOFICIALES QUE CUMPLEN SU TIEMPO DE SERVICIO EN LA INSTITUCIÓN"/>
    <n v="60101606"/>
    <s v="Mínima cuantía"/>
    <n v="3"/>
    <n v="6"/>
    <n v="80"/>
    <n v="4000000"/>
    <s v="UNIDAD"/>
    <s v="NO SOLICITADAS"/>
  </r>
  <r>
    <x v="15"/>
    <x v="104"/>
    <n v="10"/>
    <s v="PUBLICIDAD Y PROPAGANDA"/>
    <s v="PUBLICACIÓN DE AVISOS DE FALLECIDOS EN DIARIO CIRCULACIÓN NACIONAL"/>
    <n v="82101502"/>
    <s v="Mínima cuantía"/>
    <n v="1"/>
    <n v="11"/>
    <n v="35"/>
    <n v="7000000"/>
    <s v="UNIDAD"/>
    <s v="NO SOLICITADAS"/>
  </r>
  <r>
    <x v="15"/>
    <x v="74"/>
    <n v="10"/>
    <s v="SUSCRIPCIONES"/>
    <s v="SUSCRIPCIÓN - LEGIS"/>
    <n v="55101506"/>
    <s v="Contratación directa"/>
    <n v="4"/>
    <n v="12"/>
    <n v="1"/>
    <n v="7000000"/>
    <s v="GLOBAL"/>
    <s v="NO SOLICITADAS"/>
  </r>
  <r>
    <x v="15"/>
    <x v="61"/>
    <n v="10"/>
    <s v="OTROS GASTOS POR IMPRESOS Y PUBLICACIONES"/>
    <s v="SERVICIO DE OUTSOURCING DE FOTOCOPIADO E IMPRESIÓN "/>
    <n v="80161801"/>
    <s v="Mínima cuantía"/>
    <n v="1"/>
    <n v="12"/>
    <n v="1"/>
    <n v="10000000"/>
    <s v="GLOBAL"/>
    <s v="NO SOLICITADAS"/>
  </r>
  <r>
    <x v="15"/>
    <x v="46"/>
    <n v="10"/>
    <s v="ACUEDUCTO ALCANTARILLADO Y ASEO"/>
    <s v="ACUEDUCTO Y ALCANTARILLADO"/>
    <n v="83101500"/>
    <s v="Solicitud de información a los Proveedores"/>
    <n v="1"/>
    <n v="11"/>
    <n v="1"/>
    <n v="40000000"/>
    <s v="GLOBAL"/>
    <s v="NO SOLICITADAS"/>
  </r>
  <r>
    <x v="15"/>
    <x v="46"/>
    <n v="16"/>
    <s v="ACUEDUCTO ALCANTARILLADO Y ASEO"/>
    <s v="ACUEDUCTO Y ALCANTARILLADO"/>
    <n v="83101500"/>
    <s v="Solicitud de información a los Proveedores"/>
    <n v="1"/>
    <n v="11"/>
    <n v="1"/>
    <n v="47250000"/>
    <s v="GLOBAL"/>
    <s v="NO SOLICITADAS"/>
  </r>
  <r>
    <x v="15"/>
    <x v="46"/>
    <n v="10"/>
    <s v="ACUEDUCTO ALCANTARILLADO Y ASEO"/>
    <s v="ACUEDUCTO Y ALCANTARILLADO "/>
    <n v="83101500"/>
    <s v="Mínima cuantía"/>
    <n v="1"/>
    <n v="11"/>
    <n v="1"/>
    <n v="40000000"/>
    <s v="GLOBAL"/>
    <s v="NO SOLICITADAS"/>
  </r>
  <r>
    <x v="15"/>
    <x v="46"/>
    <n v="10"/>
    <s v="ACUEDUCTO ALCANTARILLADO Y ASEO"/>
    <s v="PAGO DE SERVICIO DE ACUEDUCTO, ALCANTARILLADO Y ASEO NUEVO MUSEO AEROESPACIAL"/>
    <n v="83101509"/>
    <s v="Contratación directa"/>
    <n v="2"/>
    <n v="11"/>
    <n v="1"/>
    <n v="12000000"/>
    <s v="GLOBAL"/>
    <s v="NO SOLICITADAS"/>
  </r>
  <r>
    <x v="15"/>
    <x v="46"/>
    <n v="10"/>
    <s v="ACUEDUCTO ALCANTARILLADO Y ASEO"/>
    <s v="SERVICIO ACUEDUCTO, ALCANTARILLADO Y ASEO DIRES Y ZONA DE RECLUTAMIENTO"/>
    <n v="83101501"/>
    <s v="Solicitud de información a los Proveedores"/>
    <n v="1"/>
    <n v="11"/>
    <n v="1"/>
    <n v="4200000"/>
    <s v="GLOBAL"/>
    <s v="NO SOLICITADAS"/>
  </r>
  <r>
    <x v="15"/>
    <x v="47"/>
    <n v="10"/>
    <s v="ENERGIA"/>
    <s v="ENERGIA "/>
    <n v="83101804"/>
    <s v="Solicitud de información a los Proveedores"/>
    <n v="1"/>
    <n v="11"/>
    <n v="1"/>
    <n v="206000000"/>
    <s v="GLOBAL"/>
    <s v="NO SOLICITADAS"/>
  </r>
  <r>
    <x v="15"/>
    <x v="47"/>
    <n v="16"/>
    <s v="ENERGIA"/>
    <s v="ENERGIA "/>
    <n v="83101804"/>
    <s v="Solicitud de información a los Proveedores"/>
    <n v="1"/>
    <n v="11"/>
    <n v="1"/>
    <n v="29400000"/>
    <s v="GLOBAL"/>
    <s v="NO SOLICITADAS"/>
  </r>
  <r>
    <x v="15"/>
    <x v="47"/>
    <n v="10"/>
    <s v="ENERGIA"/>
    <s v="ENERGIA"/>
    <n v="83101804"/>
    <s v="Mínima cuantía"/>
    <n v="1"/>
    <n v="11"/>
    <n v="1"/>
    <n v="71000000"/>
    <s v="GLOBAL"/>
    <s v="NO SOLICITADAS"/>
  </r>
  <r>
    <x v="15"/>
    <x v="47"/>
    <n v="10"/>
    <s v="ENERGIA"/>
    <s v="PAGO DE SERVICIOS DE ENERGIA TERRENOS NUEVO MUSEO EN AEROESPACIAL"/>
    <n v="83101804"/>
    <s v="Contratación directa"/>
    <n v="2"/>
    <n v="11"/>
    <n v="1"/>
    <n v="18000000"/>
    <s v="GLOBAL"/>
    <s v="NO SOLICITADAS"/>
  </r>
  <r>
    <x v="15"/>
    <x v="47"/>
    <n v="10"/>
    <s v="ENERGIA"/>
    <s v="SERVICIO DE ENERGIA OFICINAS DIRES Y ZONA DE RECLUTAMIENTO"/>
    <n v="83101807"/>
    <s v="Solicitud de información a los Proveedores"/>
    <n v="1"/>
    <n v="11"/>
    <n v="1"/>
    <n v="32600000"/>
    <s v="GLOBAL"/>
    <s v="NO SOLICITADAS"/>
  </r>
  <r>
    <x v="15"/>
    <x v="62"/>
    <n v="10"/>
    <s v="GAS NATURAL"/>
    <s v="GAS NATURAL"/>
    <n v="83101601"/>
    <s v="Solicitud de información a los Proveedores"/>
    <n v="1"/>
    <n v="11"/>
    <n v="1"/>
    <n v="15000000"/>
    <s v="GLOBAL"/>
    <s v="NO SOLICITADAS"/>
  </r>
  <r>
    <x v="15"/>
    <x v="62"/>
    <n v="16"/>
    <s v="GAS NATURAL"/>
    <s v="GAS NATURAL"/>
    <n v="83101601"/>
    <s v="Solicitud de información a los Proveedores"/>
    <n v="1"/>
    <n v="11"/>
    <n v="1"/>
    <n v="5250000"/>
    <s v="GLOBAL"/>
    <s v="NO SOLICITADAS"/>
  </r>
  <r>
    <x v="15"/>
    <x v="105"/>
    <n v="10"/>
    <s v="TELEFONÍA MÓVIL CELULAR"/>
    <s v="SERVICIO DE TELEFONIA CELULAR"/>
    <n v="81161703"/>
    <s v="Solicitud de información a los Proveedores"/>
    <n v="1"/>
    <n v="11"/>
    <n v="1"/>
    <n v="670000000"/>
    <s v="GLOBAL"/>
    <s v="NO SOLICITADAS"/>
  </r>
  <r>
    <x v="15"/>
    <x v="105"/>
    <n v="10"/>
    <s v="TELEFONÍA MÓVIL CELULAR"/>
    <s v="TELEFONIA MOVIL CELULAR"/>
    <n v="81161703"/>
    <s v="Mínima cuantía"/>
    <n v="1"/>
    <n v="11"/>
    <n v="1"/>
    <n v="20000000"/>
    <s v="GLOBAL"/>
    <s v="NO SOLICITADAS"/>
  </r>
  <r>
    <x v="15"/>
    <x v="48"/>
    <n v="10"/>
    <s v="TELÉFONO, FAX Y OTROS"/>
    <s v="SERVICIO DE TELEFONIA FIJA"/>
    <n v="83111501"/>
    <s v="Solicitud de información a los Proveedores"/>
    <n v="1"/>
    <n v="11"/>
    <n v="1"/>
    <n v="150000000"/>
    <s v="GLOBAL"/>
    <s v="NO SOLICITADAS"/>
  </r>
  <r>
    <x v="15"/>
    <x v="48"/>
    <n v="10"/>
    <s v="TELÉFONO, FAX Y OTROS"/>
    <s v="TELEFONO, FAX Y OTROS"/>
    <n v="83111501"/>
    <s v="Mínima cuantía"/>
    <n v="1"/>
    <n v="11"/>
    <n v="1"/>
    <n v="7500000"/>
    <s v="GLOBAL"/>
    <s v="NO SOLICITADAS"/>
  </r>
  <r>
    <x v="15"/>
    <x v="48"/>
    <n v="10"/>
    <s v="TELÉFONO, FAX Y OTROS"/>
    <s v="TELEFONIA  FIJA"/>
    <n v="83111500"/>
    <s v="Mínima cuantía"/>
    <n v="1"/>
    <n v="11"/>
    <n v="1"/>
    <n v="4000000"/>
    <s v="GLOBAL"/>
    <s v="NO SOLICITADAS"/>
  </r>
  <r>
    <x v="15"/>
    <x v="48"/>
    <n v="10"/>
    <s v="TELÉFONO, FAX Y OTROS"/>
    <s v="SERVICIO DE TELEFONIA FIJA  DIRES Y ZONA DE RECLUTAMIENTO"/>
    <n v="83111501"/>
    <s v="Solicitud de información a los Proveedores"/>
    <n v="1"/>
    <n v="11"/>
    <n v="1"/>
    <n v="18000000"/>
    <s v="GLOBAL"/>
    <s v="NO SOLICITADAS"/>
  </r>
  <r>
    <x v="15"/>
    <x v="49"/>
    <n v="10"/>
    <s v="OTROS SERVICIOS PÚBLICOS"/>
    <s v="AVL MOVISTAR "/>
    <n v="83121703"/>
    <s v="Solicitud de información a los Proveedores"/>
    <n v="1"/>
    <n v="11"/>
    <n v="1"/>
    <n v="68000000"/>
    <s v="GLOBAL"/>
    <s v="NO SOLICITADAS"/>
  </r>
  <r>
    <x v="15"/>
    <x v="49"/>
    <n v="10"/>
    <s v="OTROS SERVICIOS PÚBLICOS"/>
    <s v="TELEVISION POR SUSCRIPCION"/>
    <n v="83111800"/>
    <s v="Solicitud de información a los Proveedores"/>
    <n v="2"/>
    <n v="10"/>
    <n v="1"/>
    <n v="7500000"/>
    <s v="GLOBAL"/>
    <s v="NO SOLICITADAS"/>
  </r>
  <r>
    <x v="15"/>
    <x v="49"/>
    <n v="10"/>
    <s v="OTROS SERVICIOS PÚBLICOS"/>
    <s v="SERVICIO DE TELEVISION SATELITAL"/>
    <n v="72151000"/>
    <s v="Mínima cuantía"/>
    <n v="1"/>
    <n v="11"/>
    <n v="1"/>
    <n v="2000000"/>
    <s v="GLOBAL"/>
    <s v="NO SOLICITADAS"/>
  </r>
  <r>
    <x v="15"/>
    <x v="49"/>
    <n v="10"/>
    <s v="OTROS SERVICIOS PÚBLICOS"/>
    <s v="SUSCRIPCION TV SATELITAL"/>
    <n v="83111801"/>
    <s v="Contratación directa"/>
    <n v="2"/>
    <n v="11"/>
    <n v="1"/>
    <n v="1800000"/>
    <s v="GLOBAL"/>
    <s v="NO SOLICITADAS"/>
  </r>
  <r>
    <x v="15"/>
    <x v="49"/>
    <n v="10"/>
    <s v="OTROS SERVICIOS PÚBLICOS"/>
    <s v="SERVICIO DE TV SATELITAL PARA EL MUSEO AEROESPACIAL"/>
    <n v="83111801"/>
    <s v="Contratación directa"/>
    <n v="2"/>
    <n v="11"/>
    <n v="1"/>
    <n v="2160000"/>
    <s v="GLOBAL"/>
    <s v="NO SOLICITADAS"/>
  </r>
  <r>
    <x v="15"/>
    <x v="49"/>
    <n v="10"/>
    <s v="OTROS SERVICIOS PÚBLICOS"/>
    <s v="SERVICIO DE TRANSMISION TV SATELITAL"/>
    <n v="83111801"/>
    <s v="Solicitud de información a los Proveedores"/>
    <n v="1"/>
    <n v="11"/>
    <n v="1"/>
    <n v="1836000"/>
    <s v="GLOBAL"/>
    <s v="NO SOLICITADAS"/>
  </r>
  <r>
    <x v="15"/>
    <x v="49"/>
    <n v="10"/>
    <s v="OTROS SERVICIOS PÚBLICOS"/>
    <s v="SERVICIO DE TV SATELITAL OFICNA DE PRENSA"/>
    <n v="83111801"/>
    <s v="Solicitud de información a los Proveedores"/>
    <n v="1"/>
    <n v="11"/>
    <n v="1"/>
    <n v="2000000"/>
    <s v="GLOBAL"/>
    <s v="NO SOLICITADAS"/>
  </r>
  <r>
    <x v="15"/>
    <x v="49"/>
    <n v="10"/>
    <s v="OTROS SERVICIOS PÚBLICOS"/>
    <s v="SERVICIO DIRECT TV - JEA "/>
    <n v="83111801"/>
    <s v="Solicitud de información a los Proveedores"/>
    <n v="1"/>
    <n v="12"/>
    <n v="1"/>
    <n v="1300000"/>
    <s v="GLOBAL"/>
    <s v="NO SOLICITADAS"/>
  </r>
  <r>
    <x v="15"/>
    <x v="49"/>
    <n v="10"/>
    <s v="OTROS SERVICIOS PÚBLICOS"/>
    <s v="SERVICIO DE INTERNET DINES -ESINA"/>
    <n v="81112101"/>
    <s v="Solicitud de información a los Proveedores"/>
    <n v="3"/>
    <n v="11"/>
    <n v="1"/>
    <n v="1900000"/>
    <s v="GLOBAL"/>
    <s v="NO SOLICITADAS"/>
  </r>
  <r>
    <x v="15"/>
    <x v="49"/>
    <n v="10"/>
    <s v="OTROS SERVICIOS PÚBLICOS"/>
    <s v="SERVICIO TV DIRECT TV DINES"/>
    <n v="83111801"/>
    <s v="Solicitud de información a los Proveedores"/>
    <n v="3"/>
    <n v="11"/>
    <n v="1"/>
    <n v="1000000"/>
    <s v="GLOBAL"/>
    <s v="NO SOLICITADAS"/>
  </r>
  <r>
    <x v="15"/>
    <x v="49"/>
    <n v="10"/>
    <s v="OTROS SERVICIOS PÚBLICOS"/>
    <s v="DIRECT TV COMPONENTE AÉREO (02 DECOS)"/>
    <n v="83111801"/>
    <s v="Mínima cuantía"/>
    <n v="2"/>
    <n v="2"/>
    <n v="1"/>
    <n v="1500000"/>
    <s v="GLOBAL"/>
    <s v="NO SOLICITADAS"/>
  </r>
  <r>
    <x v="15"/>
    <x v="106"/>
    <n v="10"/>
    <s v="OTROS SEGUROS"/>
    <s v="SEGURO OBLIGATORIO ACCIDENTE DE TRANSITO (SOAT) HILUX"/>
    <n v="84131503"/>
    <s v="Mínima cuantía"/>
    <n v="1"/>
    <n v="11"/>
    <n v="1"/>
    <n v="2100000"/>
    <s v="GLOBAL"/>
    <s v="NO SOLICITADAS"/>
  </r>
  <r>
    <x v="15"/>
    <x v="106"/>
    <n v="10"/>
    <s v="OTROS SEGUROS"/>
    <s v="SEGURO OBLIGATORIO ACCIDENTE DE TRANSITO (SOAT) CAMION NQR"/>
    <n v="84131503"/>
    <s v="Mínima cuantía"/>
    <n v="1"/>
    <n v="11"/>
    <n v="1"/>
    <n v="700000"/>
    <s v="GLOBAL"/>
    <s v="NO SOLICITADAS"/>
  </r>
  <r>
    <x v="15"/>
    <x v="75"/>
    <n v="10"/>
    <s v="ARRENDAMIENTOS BIENES MUEBLES"/>
    <s v="SERVICIO DE ARRENDAMIENTO DE VEHICULOS BAJO LA MODALIDAD FINANCIERA RENTING PARA EL PERSONAL DE LA FAC - COFAC "/>
    <n v="78111808"/>
    <s v="Mínima cuantía"/>
    <n v="1"/>
    <n v="11"/>
    <n v="1"/>
    <n v="608666600"/>
    <s v="GLOBAL"/>
    <s v="NO SOLICITADAS"/>
  </r>
  <r>
    <x v="15"/>
    <x v="75"/>
    <n v="10"/>
    <s v="ARRENDAMIENTOS BIENES MUEBLES"/>
    <s v="SERVICIO DE ARRENDAMIENTO DE VEHICULOS BAJO LA MODALIDAD FINANCIERA RENTING PARA EL PERSONAL DE LA FAC - COFAC VF. 2018"/>
    <n v="78111808"/>
    <s v="Mínima cuantía"/>
    <n v="1"/>
    <n v="11"/>
    <n v="1"/>
    <n v="871333400"/>
    <s v="GLOBAL"/>
    <s v="SI APROBADAS"/>
  </r>
  <r>
    <x v="15"/>
    <x v="75"/>
    <n v="16"/>
    <s v="ARRENDAMIENTOS BIENES MUEBLES"/>
    <s v="ARRENDAMIENTO DE VEHICULOS RENTING V.F"/>
    <n v="78111808"/>
    <s v="Mínima cuantía"/>
    <n v="1"/>
    <n v="11"/>
    <n v="1"/>
    <n v="140000000"/>
    <s v="GLOBAL"/>
    <s v="NO SOLICITADAS"/>
  </r>
  <r>
    <x v="15"/>
    <x v="50"/>
    <n v="10"/>
    <s v="VIATICOS Y GASTOS DE VIAJE AL INTERIOR"/>
    <s v="VIATICOS Y GASTOS AL INTERIOR DEL PAIS"/>
    <n v="90111501"/>
    <s v="Mínima cuantía"/>
    <n v="2"/>
    <n v="2"/>
    <n v="1"/>
    <n v="330996720"/>
    <s v="GLOBAL"/>
    <s v="NO SOLICITADAS"/>
  </r>
  <r>
    <x v="15"/>
    <x v="50"/>
    <n v="10"/>
    <s v="VIATICOS Y GASTOS DE VIAJE AL INTERIOR"/>
    <s v="VIATICOS PERSONAL GEODA ECOEA"/>
    <n v="93151500"/>
    <s v="Solicitud de información a los Proveedores"/>
    <n v="3"/>
    <n v="6"/>
    <n v="1"/>
    <n v="117350000"/>
    <s v="GLOBAL"/>
    <s v="NO SOLICITADAS"/>
  </r>
  <r>
    <x v="15"/>
    <x v="50"/>
    <n v="10"/>
    <s v="VIATICOS Y GASTOS DE VIAJE AL INTERIOR"/>
    <s v="VIÁTICOS Y GASTOS DE VIAJE AL INTERIOR DEL PAÍS MANTENIMIENTO ART"/>
    <n v="93151604"/>
    <s v="Solicitud de información a los Proveedores"/>
    <n v="2"/>
    <n v="2"/>
    <n v="1"/>
    <n v="1455000"/>
    <s v="GLOBAL"/>
    <s v="NO SOLICITADAS"/>
  </r>
  <r>
    <x v="15"/>
    <x v="50"/>
    <n v="10"/>
    <s v="VIATICOS Y GASTOS DE VIAJE AL INTERIOR"/>
    <s v="VIÁTICOS Y GASTOS DE VIAJE AL INTERIOR - PASAJES AÉREOS NACIONALES -"/>
    <n v="93151604"/>
    <s v="Solicitud de información a los Proveedores"/>
    <n v="2"/>
    <n v="2"/>
    <n v="1"/>
    <n v="3000000"/>
    <s v="GLOBAL"/>
    <s v="NO SOLICITADAS"/>
  </r>
  <r>
    <x v="15"/>
    <x v="50"/>
    <n v="10"/>
    <s v="VIATICOS Y GASTOS DE VIAJE AL INTERIOR"/>
    <s v="VIÁTICOS Y GASTOS DE VIAJE AL INTERIOR DEL PAÍS COMISIONES ADMISTRATIVAS COMPONENTE"/>
    <n v="93151604"/>
    <s v="Solicitud de información a los Proveedores"/>
    <n v="2"/>
    <n v="2"/>
    <n v="1"/>
    <n v="9845700"/>
    <s v="GLOBAL"/>
    <s v="NO SOLICITADAS"/>
  </r>
  <r>
    <x v="15"/>
    <x v="50"/>
    <n v="10"/>
    <s v="VIATICOS Y GASTOS DE VIAJE AL INTERIOR"/>
    <s v="VIÁTICOS Y GASTOS DE VIAJE AL INTERIOR DEL PAÍS ART"/>
    <n v="93151604"/>
    <s v="Solicitud de información a los Proveedores"/>
    <n v="2"/>
    <n v="2"/>
    <n v="1"/>
    <n v="65700000"/>
    <s v="GLOBAL"/>
    <s v="NO SOLICITADAS"/>
  </r>
  <r>
    <x v="15"/>
    <x v="50"/>
    <n v="10"/>
    <s v="VIATICOS Y GASTOS DE VIAJE AL INTERIOR"/>
    <s v="VIATICOS Y COMISIONES "/>
    <n v="93151500"/>
    <s v="Solicitud de información a los Proveedores"/>
    <n v="1"/>
    <n v="12"/>
    <n v="1"/>
    <n v="16000000"/>
    <s v="GLOBAL"/>
    <s v="NO SOLICITADAS"/>
  </r>
  <r>
    <x v="15"/>
    <x v="50"/>
    <n v="10"/>
    <s v="VIATICOS Y GASTOS DE VIAJE AL INTERIOR"/>
    <s v="VIATICOS PARA EL PERSONAL DE CAEM, CEM Y PLANTA FAC"/>
    <n v="93151500"/>
    <s v="Solicitud de información a los Proveedores"/>
    <n v="1"/>
    <n v="11"/>
    <n v="1"/>
    <n v="66000000"/>
    <s v="GLOBAL"/>
    <s v="NO SOLICITADAS"/>
  </r>
  <r>
    <x v="15"/>
    <x v="51"/>
    <n v="10"/>
    <s v="MATERIAL VETERINARIO"/>
    <s v="SHAMPOO PARA PERROS X 500 ML"/>
    <n v="10111302"/>
    <s v="Mínima cuantía"/>
    <n v="1"/>
    <n v="11"/>
    <n v="20"/>
    <n v="940000"/>
    <s v="UNIDAD"/>
    <s v="NO SOLICITADAS"/>
  </r>
  <r>
    <x v="15"/>
    <x v="51"/>
    <n v="10"/>
    <s v="MATERIAL VETERINARIO"/>
    <s v="JABON PARA PERROS X 100 GR"/>
    <n v="10111302"/>
    <s v="Mínima cuantía"/>
    <n v="1"/>
    <n v="11"/>
    <n v="80"/>
    <n v="768000"/>
    <s v="UNIDAD"/>
    <s v="NO SOLICITADAS"/>
  </r>
  <r>
    <x v="15"/>
    <x v="51"/>
    <n v="10"/>
    <s v="MATERIAL VETERINARIO"/>
    <s v="PURGANTE PARA PERROS GRANDES X 5 ML"/>
    <n v="10111305"/>
    <s v="Mínima cuantía"/>
    <n v="1"/>
    <n v="11"/>
    <n v="40"/>
    <n v="600000"/>
    <s v="UNIDAD"/>
    <s v="NO SOLICITADAS"/>
  </r>
  <r>
    <x v="15"/>
    <x v="51"/>
    <n v="10"/>
    <s v="MATERIAL VETERINARIO"/>
    <s v="FIPRONILO - FIPRONIL (PLAGUICIDA VETERINARIO) X2,68 ML"/>
    <n v="10191509"/>
    <s v="Mínima cuantía"/>
    <n v="1"/>
    <n v="11"/>
    <n v="40"/>
    <n v="1280000"/>
    <s v="UNIDAD"/>
    <s v="NO SOLICITADAS"/>
  </r>
  <r>
    <x v="15"/>
    <x v="51"/>
    <n v="10"/>
    <s v="MATERIAL VETERINARIO"/>
    <s v="BAÑO SECO PARA PERRO X 200 GR"/>
    <n v="10111302"/>
    <s v="Mínima cuantía"/>
    <n v="1"/>
    <n v="11"/>
    <n v="8"/>
    <n v="424000"/>
    <s v="UNIDAD"/>
    <s v="NO SOLICITADAS"/>
  </r>
  <r>
    <x v="15"/>
    <x v="52"/>
    <n v="10"/>
    <s v="SOSTENIMIENTO DE SEMOVIENTES"/>
    <s v="TRADILLA METALICA"/>
    <n v="10131604"/>
    <s v="Mínima cuantía"/>
    <n v="1"/>
    <n v="11"/>
    <n v="8"/>
    <n v="192000"/>
    <s v="UNIDAD"/>
    <s v="NO SOLICITADAS"/>
  </r>
  <r>
    <x v="15"/>
    <x v="52"/>
    <n v="10"/>
    <s v="SOSTENIMIENTO DE SEMOVIENTES"/>
    <s v="GUACAL PLASTICO PARA PERRO GRANDE"/>
    <n v="10131603"/>
    <s v="Mínima cuantía"/>
    <n v="1"/>
    <n v="11"/>
    <n v="3"/>
    <n v="2460000"/>
    <s v="UNIDAD"/>
    <s v="NO SOLICITADAS"/>
  </r>
  <r>
    <x v="15"/>
    <x v="52"/>
    <n v="10"/>
    <s v="SOSTENIMIENTO DE SEMOVIENTES"/>
    <s v="BOZAL PARA PERRO GRANDE"/>
    <n v="10131604"/>
    <s v="Mínima cuantía"/>
    <n v="1"/>
    <n v="11"/>
    <n v="8"/>
    <n v="224000"/>
    <s v="UNIDAD"/>
    <s v="NO SOLICITADAS"/>
  </r>
  <r>
    <x v="15"/>
    <x v="52"/>
    <n v="10"/>
    <s v="SOSTENIMIENTO DE SEMOVIENTES"/>
    <s v="COMEDERO METALICO GRANDE PARA PERRO "/>
    <n v="10111304"/>
    <s v="Mínima cuantía"/>
    <n v="1"/>
    <n v="11"/>
    <n v="8"/>
    <n v="308000"/>
    <s v="UNIDAD"/>
    <s v="NO SOLICITADAS"/>
  </r>
  <r>
    <x v="15"/>
    <x v="52"/>
    <n v="10"/>
    <s v="SOSTENIMIENTO DE SEMOVIENTES"/>
    <s v="BEBEDERO METALICO GRANDE PARA PERRO "/>
    <n v="10111304"/>
    <s v="Mínima cuantía"/>
    <n v="1"/>
    <n v="11"/>
    <n v="8"/>
    <n v="304000"/>
    <s v="UNIDAD"/>
    <s v="NO SOLICITADAS"/>
  </r>
  <r>
    <x v="15"/>
    <x v="52"/>
    <n v="10"/>
    <s v="SOSTENIMIENTO DE SEMOVIENTES"/>
    <s v="COLLAR METALICO FIJO GRANDE PARA PERRO "/>
    <n v="10131604"/>
    <s v="Mínima cuantía"/>
    <n v="1"/>
    <n v="11"/>
    <n v="8"/>
    <n v="200000"/>
    <s v="UNIDAD"/>
    <s v="NO SOLICITADAS"/>
  </r>
  <r>
    <x v="15"/>
    <x v="52"/>
    <n v="10"/>
    <s v="SOSTENIMIENTO DE SEMOVIENTES"/>
    <s v="ARNES GRANDE PARA PERRO "/>
    <n v="10131604"/>
    <s v="Mínima cuantía"/>
    <n v="1"/>
    <n v="11"/>
    <n v="8"/>
    <n v="496000"/>
    <s v="UNIDAD"/>
    <s v="NO SOLICITADAS"/>
  </r>
  <r>
    <x v="15"/>
    <x v="52"/>
    <n v="10"/>
    <s v="SOSTENIMIENTO DE SEMOVIENTES"/>
    <s v="COLLAR DE AHOGO GRANDE METALICO PARA PERRO"/>
    <n v="10131604"/>
    <s v="Mínima cuantía"/>
    <n v="1"/>
    <n v="11"/>
    <n v="8"/>
    <n v="136000"/>
    <s v="UNIDAD"/>
    <s v="NO SOLICITADAS"/>
  </r>
  <r>
    <x v="15"/>
    <x v="53"/>
    <n v="10"/>
    <s v="OTROS PARA EL SOSTENIMIENTO DE SEMOVIENTES"/>
    <s v="BOLA MACIZA PARA PERROS"/>
    <n v="10131604"/>
    <s v="Mínima cuantía"/>
    <n v="1"/>
    <n v="11"/>
    <n v="8"/>
    <n v="136000"/>
    <s v="UNIDAD"/>
    <s v="NO SOLICITADAS"/>
  </r>
  <r>
    <x v="15"/>
    <x v="54"/>
    <n v="10"/>
    <s v="ELEMENTOS PARA BIENESTAR SOCIAL"/>
    <s v="UNIFORMES PARA DEPORTES"/>
    <n v="53102900"/>
    <s v="Mínima cuantía"/>
    <n v="1"/>
    <n v="11"/>
    <n v="1"/>
    <n v="5000000"/>
    <s v="GLOBAL"/>
    <s v="NO SOLICITADAS"/>
  </r>
  <r>
    <x v="15"/>
    <x v="55"/>
    <n v="16"/>
    <s v="ELEMENTOS PARA ESTÍMULOS"/>
    <s v="MESA REDONDA DEL REY ARTURO  Y PLACA DEDICATORIA PERSONAL MILITAR TRASLADADO"/>
    <n v="49101704"/>
    <s v="Mínima cuantía"/>
    <n v="3"/>
    <n v="2"/>
    <n v="8"/>
    <n v="1853600"/>
    <s v="UNIDAD"/>
    <s v="NO SOLICITADAS"/>
  </r>
  <r>
    <x v="15"/>
    <x v="55"/>
    <n v="16"/>
    <s v="ELEMENTOS PARA ESTÍMULOS"/>
    <s v="PLACA EN VIDIRIO GRABADA EN LASER PERSONAL CIVIL TRASLADADO O RETIRADO "/>
    <n v="49101704"/>
    <s v="Mínima cuantía"/>
    <n v="3"/>
    <n v="2"/>
    <n v="8"/>
    <n v="780000"/>
    <s v="UNIDAD"/>
    <s v="NO SOLICITADAS"/>
  </r>
  <r>
    <x v="15"/>
    <x v="55"/>
    <n v="10"/>
    <s v="ELEMENTOS PARA ESTÍMULOS"/>
    <s v="MONEDA METALICA REPRESENTATIVA CNRP"/>
    <n v="93141506"/>
    <s v="Mínima cuantía"/>
    <n v="1"/>
    <n v="11"/>
    <n v="350"/>
    <n v="12250000"/>
    <s v="UNIDAD"/>
    <s v="NO SOLICITADAS"/>
  </r>
  <r>
    <x v="15"/>
    <x v="55"/>
    <n v="10"/>
    <s v="ELEMENTOS PARA ESTÍMULOS"/>
    <s v="RECORDATORIOS (PLACAS EN MADERA CON UNA MONEDA INCRUSTADA EN EL CENTRO)"/>
    <n v="93141506"/>
    <s v="Mínima cuantía"/>
    <n v="1"/>
    <n v="11"/>
    <n v="14"/>
    <n v="1610000"/>
    <s v="UNIDAD"/>
    <s v="NO SOLICITADAS"/>
  </r>
  <r>
    <x v="15"/>
    <x v="55"/>
    <n v="10"/>
    <s v="ELEMENTOS PARA ESTÍMULOS"/>
    <s v="PLACA HORAS DE VUELO"/>
    <n v="49101704"/>
    <s v="Mínima cuantía"/>
    <n v="2"/>
    <n v="6"/>
    <n v="84"/>
    <n v="15246000"/>
    <s v="UNIDAD"/>
    <s v="NO SOLICITADAS"/>
  </r>
  <r>
    <x v="15"/>
    <x v="55"/>
    <n v="10"/>
    <s v="ELEMENTOS PARA ESTÍMULOS"/>
    <s v="TROFEO SEGURIDAD OPERACIONAL"/>
    <n v="49101702"/>
    <s v="Mínima cuantía"/>
    <n v="2"/>
    <n v="6"/>
    <n v="1"/>
    <n v="8144000"/>
    <s v="UNIDAD"/>
    <s v="NO SOLICITADAS"/>
  </r>
  <r>
    <x v="15"/>
    <x v="55"/>
    <n v="10"/>
    <s v="ELEMENTOS PARA ESTÍMULOS"/>
    <s v="BOTON SEGURIDAD OPERACIONAL"/>
    <n v="60101402"/>
    <s v="Mínima cuantía"/>
    <n v="2"/>
    <n v="6"/>
    <n v="100"/>
    <n v="1000000"/>
    <s v="UNIDAD"/>
    <s v="NO SOLICITADAS"/>
  </r>
  <r>
    <x v="15"/>
    <x v="55"/>
    <n v="10"/>
    <s v="ELEMENTOS PARA ESTÍMULOS"/>
    <s v="ELEMENTOS PARA ESTIMULOS DEL SISTEMA EDUCATIVO "/>
    <n v="49101700"/>
    <s v="Mínima cuantía"/>
    <n v="1"/>
    <n v="11"/>
    <n v="1"/>
    <n v="5000000"/>
    <s v="GLOBAL"/>
    <s v="NO SOLICITADAS"/>
  </r>
  <r>
    <x v="15"/>
    <x v="55"/>
    <n v="10"/>
    <s v="ELEMENTOS PARA ESTÍMULOS"/>
    <s v="BUSTOS DE PILOTO PARA SER ENTREGADOS AL  PERSONAL MILITAR  DE CORONELES Y TÉCNICOS JEFES RETIRADOS, COMO HOMENAJE  POR MOTIVO DE RETIRO DE LA INSTITUCIÓN"/>
    <n v="60121002"/>
    <s v="Mínima cuantía"/>
    <n v="3"/>
    <n v="6"/>
    <n v="40"/>
    <n v="4000000"/>
    <s v="UNIDAD"/>
    <s v="NO SOLICITADAS"/>
  </r>
  <r>
    <x v="15"/>
    <x v="56"/>
    <n v="10"/>
    <s v="SERVICIOS DE BIENESTAR SOCIAL"/>
    <s v="EXAMENES MEDICOS SALUD OCUPACIONAL PERDONAL CIVIL Y UN PERSONAL MILITAR"/>
    <n v="85121502"/>
    <s v="Mínima cuantía"/>
    <n v="1"/>
    <n v="11"/>
    <n v="1"/>
    <n v="26598600"/>
    <s v="GLOBAL"/>
    <s v="NO SOLICITADAS"/>
  </r>
  <r>
    <x v="15"/>
    <x v="63"/>
    <n v="10"/>
    <s v="SERVICIOS MÉDICOS Y HOSPITALARIOS"/>
    <s v="SERVICIO DE AMBULANCIAS PARA EL COMANDO "/>
    <n v="92101902"/>
    <s v="Mínima cuantía"/>
    <n v="1"/>
    <n v="11"/>
    <n v="1"/>
    <n v="14377600"/>
    <s v="GLOBAL"/>
    <s v="NO SOLICITADAS"/>
  </r>
  <r>
    <x v="15"/>
    <x v="63"/>
    <n v="10"/>
    <s v="SERVICIOS MÉDICOS Y HOSPITALARIOS"/>
    <s v="SERVICIO DE AMBULANCIAS PARA EL COMANDO VF. 2018"/>
    <n v="92101902"/>
    <s v="Mínima cuantía"/>
    <n v="1"/>
    <n v="11"/>
    <n v="1"/>
    <n v="8000000"/>
    <s v="GLOBAL"/>
    <s v="SI APROBADAS"/>
  </r>
  <r>
    <x v="15"/>
    <x v="58"/>
    <n v="10"/>
    <s v="OTROS GASTOS POR ADQUISICION DE SERVICIOS"/>
    <s v="SERVICIO DE MANTENIMIENTO DE TANQUES ELEVADOS Y SUBTERRANEOS"/>
    <n v="72154055"/>
    <s v="Mínima cuantía"/>
    <n v="1"/>
    <n v="11"/>
    <n v="1"/>
    <n v="15000000"/>
    <s v="GLOBAL"/>
    <s v="NO SOLICITADAS"/>
  </r>
  <r>
    <x v="15"/>
    <x v="58"/>
    <n v="10"/>
    <s v="OTROS GASTOS POR ADQUISICION DE SERVICIOS"/>
    <s v="ARREGLOS FLORALES PARA DIFERENTES OCASIONES"/>
    <n v="10226078"/>
    <s v="Mínima cuantía"/>
    <n v="3"/>
    <n v="2"/>
    <n v="1"/>
    <n v="2000000"/>
    <s v="GLOBAL"/>
    <s v="NO SOLICITADAS"/>
  </r>
  <r>
    <x v="15"/>
    <x v="58"/>
    <n v="10"/>
    <s v="OTROS GASTOS POR ADQUISICION DE SERVICIOS"/>
    <s v="SERVICO DE ALQUILER Y MONTAJE PARA ACTIVIDADES FAC - COMANDO DE LA FUERZA AEREA QUE CONSTA DE : CARPAS - SILLAS - TARIMAS - SONIDO - PRODUCCION LOGISTICA)"/>
    <n v="90101602"/>
    <s v="Mínima cuantía"/>
    <n v="1"/>
    <n v="11"/>
    <n v="1"/>
    <n v="90000000"/>
    <s v="GLOBAL"/>
    <s v="NO SOLICITADAS"/>
  </r>
  <r>
    <x v="15"/>
    <x v="58"/>
    <n v="10"/>
    <s v="OTROS GASTOS POR ADQUISICION DE SERVICIOS"/>
    <s v="ADMINISTRACION FORFA"/>
    <n v="80131801"/>
    <s v="Solicitud de información a los Proveedores"/>
    <n v="1"/>
    <n v="11"/>
    <n v="1"/>
    <n v="70000000"/>
    <s v="GLOBAL"/>
    <s v="NO SOLICITADAS"/>
  </r>
  <r>
    <x v="15"/>
    <x v="58"/>
    <n v="10"/>
    <s v="OTROS GASTOS POR ADQUISICION DE SERVICIOS"/>
    <s v="SERVICIO DE FUMIGACION Y DESRATIZACION"/>
    <n v="72102103"/>
    <s v="Mínima cuantía"/>
    <n v="1"/>
    <n v="11"/>
    <n v="1"/>
    <n v="24000000"/>
    <s v="GLOBAL"/>
    <s v="NO SOLICITADAS"/>
  </r>
  <r>
    <x v="15"/>
    <x v="58"/>
    <n v="10"/>
    <s v="OTROS GASTOS POR ADQUISICION DE SERVICIOS"/>
    <s v="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
    <n v="93151501"/>
    <s v="Mínima cuantía"/>
    <n v="1"/>
    <n v="11"/>
    <n v="1"/>
    <n v="105000000"/>
    <s v="GLOBAL"/>
    <s v="NO SOLICITADAS"/>
  </r>
  <r>
    <x v="15"/>
    <x v="58"/>
    <n v="10"/>
    <s v="OTROS GASTOS POR ADQUISICION DE SERVICIOS"/>
    <s v="ADMINISTRACIONES ALOJAMIENTO MILITAR"/>
    <n v="80131801"/>
    <s v="Solicitud de información a los Proveedores"/>
    <n v="1"/>
    <n v="11"/>
    <n v="1"/>
    <n v="50000000"/>
    <s v="GLOBAL"/>
    <s v="NO SOLICITADAS"/>
  </r>
  <r>
    <x v="15"/>
    <x v="58"/>
    <n v="10"/>
    <s v="OTROS GASTOS POR ADQUISICION DE SERVICIOS"/>
    <s v="ADMINISTRACIÓN CASA LA FRANCIA"/>
    <n v="80131801"/>
    <s v="Solicitud de información a los Proveedores"/>
    <n v="1"/>
    <n v="11"/>
    <n v="1"/>
    <n v="12000000"/>
    <s v="GLOBAL"/>
    <s v="NO SOLICITADAS"/>
  </r>
  <r>
    <x v="15"/>
    <x v="58"/>
    <n v="10"/>
    <s v="OTROS GASTOS POR ADQUISICION DE SERVICIOS"/>
    <s v="SERVICIO DE FUMIGACION Y DESRATIZACION VF. 2018"/>
    <n v="72102103"/>
    <s v="Selección abreviada menor cuantía"/>
    <n v="1"/>
    <n v="11"/>
    <n v="1"/>
    <n v="36362500"/>
    <s v="GLOBAL"/>
    <s v="SI APROBADAS"/>
  </r>
  <r>
    <x v="15"/>
    <x v="58"/>
    <n v="10"/>
    <s v="OTROS GASTOS POR ADQUISICION DE SERVICIOS"/>
    <s v="COSTO COMISIÓN SERVICIO DE ARRENDAMIENTO DE VEHICULOS BAJO LA MODALIDAD FINANCIERA &quot;RENTING&quot; PARA EL PÉRSONAL DE LA FAC COFAC"/>
    <n v="78111808"/>
    <s v="Publicación contratación régimen especial - Selección de comisionista"/>
    <n v="1"/>
    <n v="11"/>
    <n v="1"/>
    <n v="20000000"/>
    <s v="GLOBAL"/>
    <s v="NO SOLICITADAS"/>
  </r>
  <r>
    <x v="15"/>
    <x v="58"/>
    <n v="10"/>
    <s v="OTROS GASTOS POR ADQUISICION DE SERVICIOS"/>
    <s v="SERVICIO LOGISTICO PARA EL TALLER DE ESTRATEGIA EMAPE"/>
    <n v="80101502"/>
    <s v="Mínima cuantía"/>
    <n v="1"/>
    <n v="11"/>
    <n v="1"/>
    <n v="40000000"/>
    <s v="GLOBAL"/>
    <s v="NO SOLICITADAS"/>
  </r>
  <r>
    <x v="15"/>
    <x v="58"/>
    <n v="10"/>
    <s v="OTROS GASTOS POR ADQUISICION DE SERVICIOS"/>
    <s v="SERVICIOS DE ASESORIA CONTRACTUAL"/>
    <n v="80101603"/>
    <s v="Mínima cuantía"/>
    <n v="1"/>
    <n v="11"/>
    <n v="1"/>
    <n v="52408000"/>
    <s v="GLOBAL"/>
    <s v="NO SOLICITADAS"/>
  </r>
  <r>
    <x v="15"/>
    <x v="58"/>
    <n v="10"/>
    <s v="OTROS GASTOS POR ADQUISICION DE SERVICIOS"/>
    <s v="RECARGA Y MANTENIMIENTO DE EXTINTORES "/>
    <n v="72101516"/>
    <s v="Mínima cuantía"/>
    <n v="1"/>
    <n v="11"/>
    <n v="1"/>
    <n v="7000000"/>
    <s v="GLOBAL"/>
    <s v="NO SOLICITADAS"/>
  </r>
  <r>
    <x v="15"/>
    <x v="58"/>
    <n v="10"/>
    <s v="OTROS GASTOS POR ADQUISICION DE SERVICIOS"/>
    <s v="OTROS GASTOS POR ADQUISICION DE SERVICIOS "/>
    <n v="80131801"/>
    <s v="Mínima cuantía"/>
    <n v="1"/>
    <n v="11"/>
    <n v="1"/>
    <n v="14600000"/>
    <s v="GLOBAL"/>
    <s v="NO SOLICITADAS"/>
  </r>
  <r>
    <x v="15"/>
    <x v="58"/>
    <n v="10"/>
    <s v="OTROS GASTOS POR ADQUISICION DE SERVICIOS"/>
    <s v="DIGITALIZACION ARCHIVO OPERACIONAL CNRP (FOLIO)"/>
    <n v="81112005"/>
    <s v="Mínima cuantía"/>
    <n v="1"/>
    <n v="11"/>
    <n v="1"/>
    <n v="5500000"/>
    <s v="GLOBAL"/>
    <s v="NO SOLICITADAS"/>
  </r>
  <r>
    <x v="15"/>
    <x v="58"/>
    <n v="10"/>
    <s v="OTROS GASTOS POR ADQUISICION DE SERVICIOS"/>
    <s v="SERVICIO LOGISTICO CEREMONIA ALAS DE  ESPERANZA"/>
    <n v="90101603"/>
    <s v="Contratación directa"/>
    <n v="2"/>
    <n v="3"/>
    <n v="1"/>
    <n v="6500000"/>
    <s v="GLOBAL"/>
    <s v="NO SOLICITADAS"/>
  </r>
  <r>
    <x v="15"/>
    <x v="58"/>
    <n v="10"/>
    <s v="OTROS GASTOS POR ADQUISICION DE SERVICIOS"/>
    <s v="SERVICIO LOGISTICO SEMINARIOS DE ACCION INTEGRAL "/>
    <n v="90101603"/>
    <s v="Contratación directa"/>
    <n v="2"/>
    <n v="3"/>
    <n v="1"/>
    <n v="7200000"/>
    <s v="GLOBAL"/>
    <s v="NO SOLICITADAS"/>
  </r>
  <r>
    <x v="15"/>
    <x v="58"/>
    <n v="10"/>
    <s v="OTROS GASTOS POR ADQUISICION DE SERVICIOS"/>
    <s v="CONECTIVIDAD RED INTEGRADAD DE COMUNICACIONES CGFM SERAGON IP 20 DE 50MB PARA MUSEO AEROESPACIAL"/>
    <n v="72151600"/>
    <s v="Mínima cuantía"/>
    <n v="2"/>
    <n v="11"/>
    <n v="1"/>
    <n v="130000000"/>
    <s v="GLOBAL"/>
    <s v="NO SOLICITADAS"/>
  </r>
  <r>
    <x v="15"/>
    <x v="58"/>
    <n v="10"/>
    <s v="OTROS GASTOS POR ADQUISICION DE SERVICIOS"/>
    <s v="SERVICIO DE JARDINERIA MUSEO AEROESPACIAL Y MUSEO ANTONIO RICAURTE"/>
    <n v="70111703"/>
    <s v="Mínima cuantía"/>
    <n v="2"/>
    <n v="11"/>
    <n v="1"/>
    <n v="42000000"/>
    <s v="GLOBAL"/>
    <s v="NO SOLICITADAS"/>
  </r>
  <r>
    <x v="15"/>
    <x v="58"/>
    <n v="10"/>
    <s v="OTROS GASTOS POR ADQUISICION DE SERVICIOS"/>
    <s v="PAGO SAYCO Y ACINPRO EMISORA WEB FUERZA AÉREA COLOMBIANA "/>
    <n v="14111534"/>
    <s v="Mínima cuantía"/>
    <n v="1"/>
    <n v="11"/>
    <n v="1"/>
    <n v="20000000"/>
    <s v="GLOBAL"/>
    <s v="NO SOLICITADAS"/>
  </r>
  <r>
    <x v="15"/>
    <x v="58"/>
    <n v="10"/>
    <s v="OTROS GASTOS POR ADQUISICION DE SERVICIOS"/>
    <s v="SERVICIO DE MONITOREO DE PRENSA"/>
    <n v="46171625"/>
    <s v="Mínima cuantía"/>
    <n v="1"/>
    <n v="11"/>
    <n v="1"/>
    <n v="30000000"/>
    <s v="GLOBAL"/>
    <s v="NO SOLICITADAS"/>
  </r>
  <r>
    <x v="15"/>
    <x v="58"/>
    <n v="10"/>
    <s v="OTROS GASTOS POR ADQUISICION DE SERVICIOS"/>
    <s v="SERVICIOS PROFESIONALES DE (01) LOCUTOR- PRODUCTOR DE RADIO Y (01) EDITOR Y ANIMADOR DE VIDEO"/>
    <n v="831119000"/>
    <s v="Mínima cuantía"/>
    <n v="1"/>
    <n v="11"/>
    <n v="1"/>
    <n v="60000000"/>
    <s v="GLOBAL"/>
    <s v="NO SOLICITADAS"/>
  </r>
  <r>
    <x v="15"/>
    <x v="58"/>
    <n v="10"/>
    <s v="OTROS GASTOS POR ADQUISICION DE SERVICIOS"/>
    <s v="SERVICIO LOGÍSTICO PARA LA INVESTIGACIÓN DE EVENTOS DE LA FUERZA AÉREA COLOMBIANA"/>
    <n v="80111623"/>
    <s v="Mínima cuantía"/>
    <n v="1"/>
    <n v="11"/>
    <n v="1"/>
    <n v="30000000"/>
    <s v="GLOBAL"/>
    <s v="NO SOLICITADAS"/>
  </r>
  <r>
    <x v="15"/>
    <x v="58"/>
    <n v="10"/>
    <s v="OTROS GASTOS POR ADQUISICION DE SERVICIOS"/>
    <s v="SERVICIO DE DIGITALIZACIÓN DE ARCHIVOS DE INVESTIGACIONES DE ACCIDENTES AÉREOS, EVESOS Y JUNTAS DE VUELO"/>
    <n v="81112005"/>
    <s v="Mínima cuantía"/>
    <n v="4"/>
    <n v="5"/>
    <n v="1"/>
    <n v="24000000"/>
    <s v="GLOBAL"/>
    <s v="NO SOLICITADAS"/>
  </r>
  <r>
    <x v="15"/>
    <x v="58"/>
    <n v="10"/>
    <s v="OTROS GASTOS POR ADQUISICION DE SERVICIOS"/>
    <s v="ORGANIZACIÓN III CONGRESO EN EDUCACIÓN E INVESTIGACIÓN JEA"/>
    <n v="81141601"/>
    <s v="Mínima cuantía"/>
    <n v="1"/>
    <n v="3"/>
    <n v="1"/>
    <n v="50000000"/>
    <s v="GLOBAL"/>
    <s v="NO SOLICITADAS"/>
  </r>
  <r>
    <x v="15"/>
    <x v="58"/>
    <n v="10"/>
    <s v="OTROS GASTOS POR ADQUISICION DE SERVICIOS"/>
    <s v="INSCRIPCION CARRERAS DEPORTIVAS "/>
    <n v="90141700"/>
    <s v="Mínima cuantía"/>
    <n v="1"/>
    <n v="11"/>
    <n v="1"/>
    <n v="50000000"/>
    <s v="GLOBAL"/>
    <s v="NO SOLICITADAS"/>
  </r>
  <r>
    <x v="15"/>
    <x v="58"/>
    <n v="10"/>
    <s v="OTROS GASTOS POR ADQUISICION DE SERVICIOS"/>
    <s v="JUZGAMIENTO  TORNEOS DEPORTIVOS "/>
    <n v="90141700"/>
    <s v="Mínima cuantía"/>
    <n v="1"/>
    <n v="11"/>
    <n v="1"/>
    <n v="7500000"/>
    <s v="GLOBAL"/>
    <s v="NO SOLICITADAS"/>
  </r>
  <r>
    <x v="15"/>
    <x v="58"/>
    <n v="10"/>
    <s v="OTROS GASTOS POR ADQUISICION DE SERVICIOS"/>
    <s v="SERVICIOS DE DOSIMETRIAS PARA RADIAZION IONIZANTE "/>
    <n v="85111609"/>
    <s v="Mínima cuantía"/>
    <n v="1"/>
    <n v="11"/>
    <n v="1"/>
    <n v="13000000"/>
    <s v="GLOBAL"/>
    <s v="NO SOLICITADAS"/>
  </r>
  <r>
    <x v="15"/>
    <x v="58"/>
    <n v="10"/>
    <s v="OTROS GASTOS POR ADQUISICION DE SERVICIOS"/>
    <s v="SERVICIO DE ADMINISTRACION OFICINAS ADMINISTRATIVAS DIRES - EDIFICIO FORFA"/>
    <n v="80131801"/>
    <s v="Mínima cuantía"/>
    <n v="1"/>
    <n v="11"/>
    <n v="1"/>
    <n v="26400000"/>
    <s v="GLOBAL"/>
    <s v="NO SOLICITADAS"/>
  </r>
  <r>
    <x v="15"/>
    <x v="58"/>
    <n v="10"/>
    <s v="OTROS GASTOS POR ADQUISICION DE SERVICIOS"/>
    <s v="DIGITALIZACION ARCHIVO OPERACIONAL CNRP (FOLIO)"/>
    <n v="81112005"/>
    <s v="Mínima cuantía"/>
    <n v="1"/>
    <n v="12"/>
    <n v="1"/>
    <n v="152050000"/>
    <s v="GLOBAL"/>
    <s v="NO SOLICITADAS"/>
  </r>
  <r>
    <x v="15"/>
    <x v="58"/>
    <n v="10"/>
    <s v="OTROS GASTOS POR ADQUISICION DE SERVICIOS"/>
    <s v="SERVICIO DE DIGITALIZACION DE 790VHS Y 24 CASETS "/>
    <n v="81112005"/>
    <s v="Mínima cuantía"/>
    <n v="1"/>
    <n v="12"/>
    <n v="1"/>
    <n v="36225000"/>
    <s v="GLOBAL"/>
    <s v="NO SOLICITADAS"/>
  </r>
  <r>
    <x v="15"/>
    <x v="58"/>
    <n v="10"/>
    <s v="OTROS GASTOS POR ADQUISICION DE SERVICIOS"/>
    <s v="SERVICIO LOGISTICO SEMINARIOS, PRACTICAS NACIONALES DE LOS CURSO CAEM, CEM Y ACTIVIDADES DEL DEFAC"/>
    <n v="90101700"/>
    <s v="Mínima cuantía"/>
    <n v="1"/>
    <n v="11"/>
    <n v="1"/>
    <n v="18800000"/>
    <s v="GLOBAL"/>
    <s v="NO SOLICITADAS"/>
  </r>
  <r>
    <x v="15"/>
    <x v="58"/>
    <n v="10"/>
    <s v="OTROS GASTOS POR ADQUISICION DE SERVICIOS"/>
    <s v="SERVICIO DE FOTOCOPIADO E IMPRESIÓN - DICEX"/>
    <n v="80161801"/>
    <s v="Mínima cuantía"/>
    <n v="2"/>
    <n v="3"/>
    <n v="1"/>
    <n v="10000000"/>
    <s v="GLOBAL"/>
    <s v="NO SOLICITADAS"/>
  </r>
  <r>
    <x v="16"/>
    <x v="26"/>
    <n v="10"/>
    <s v="MATERIALES DE CONSTRUCCION"/>
    <s v="PINTURA PARA DEMARCACIÓN VIAL AMARILLA BASE DE AGUA"/>
    <n v="31211502"/>
    <s v="Selección abreviada menor cuantía"/>
    <n v="4"/>
    <n v="7"/>
    <n v="100"/>
    <n v="31535000"/>
    <s v="GALON"/>
    <s v="NO SOLICITADAS"/>
  </r>
  <r>
    <x v="16"/>
    <x v="26"/>
    <n v="10"/>
    <s v="MATERIALES DE CONSTRUCCION"/>
    <s v="ASFALTO MDC-2"/>
    <n v="30121601"/>
    <s v="Mínima cuantía"/>
    <n v="3"/>
    <n v="8"/>
    <n v="14"/>
    <n v="6414520"/>
    <s v="METRO CUBICO"/>
    <s v="NO SOLICITADAS"/>
  </r>
  <r>
    <x v="16"/>
    <x v="26"/>
    <n v="10"/>
    <s v="MATERIALES DE CONSTRUCCION"/>
    <s v="PINTURA PARA DEMARCACIÓN VIAL BLANCA BASE DE AGUA"/>
    <n v="31211502"/>
    <s v="Selección abreviada menor cuantía"/>
    <n v="4"/>
    <n v="7"/>
    <n v="300"/>
    <n v="94605000"/>
    <s v="GALON"/>
    <s v="NO SOLICITADAS"/>
  </r>
  <r>
    <x v="16"/>
    <x v="26"/>
    <n v="10"/>
    <s v="MATERIALES DE CONSTRUCCION"/>
    <s v="PINTURA PARA DEMARCACIÓN VIAL NEGRA BASE DE AGUA"/>
    <n v="31211502"/>
    <s v="Selección abreviada menor cuantía"/>
    <n v="4"/>
    <n v="7"/>
    <n v="50"/>
    <n v="15767500"/>
    <s v="GALON"/>
    <s v="NO SOLICITADAS"/>
  </r>
  <r>
    <x v="16"/>
    <x v="26"/>
    <n v="10"/>
    <s v="MATERIALES DE CONSTRUCCION"/>
    <s v="PINTURA PARA DEMARCACIÓN VIAL ROJA BASE DE AGUA"/>
    <n v="31211502"/>
    <s v="Selección abreviada menor cuantía"/>
    <n v="4"/>
    <n v="7"/>
    <n v="10"/>
    <n v="3165900"/>
    <s v="GALON"/>
    <s v="NO SOLICITADAS"/>
  </r>
  <r>
    <x v="16"/>
    <x v="26"/>
    <n v="10"/>
    <s v="MATERIALES DE CONSTRUCCION"/>
    <s v="MICROESFERAS REFLECTIVAS DE VIDRIO BULTO X 25 KL"/>
    <n v="31191513"/>
    <s v="Selección abreviada menor cuantía"/>
    <n v="4"/>
    <n v="7"/>
    <n v="46"/>
    <n v="4926600"/>
    <s v="UNIDAD"/>
    <s v="NO SOLICITADAS"/>
  </r>
  <r>
    <x v="16"/>
    <x v="26"/>
    <n v="10"/>
    <s v="MATERIALES DE CONSTRUCCION"/>
    <s v="ADECUACION Y MANTENIMIENTO DE LAS INSTALACIONES DEL EDIFICIO CENTENARIO - ESCUELA MILITAR DE AVIACIÓN"/>
    <n v="30121600"/>
    <s v="Mínima cuantía"/>
    <n v="3"/>
    <n v="8"/>
    <n v="123"/>
    <n v="585480"/>
    <s v="GALON"/>
    <s v="NO SOLICITADAS"/>
  </r>
  <r>
    <x v="16"/>
    <x v="35"/>
    <n v="10"/>
    <s v="MANTENIMIENTO DE BIENES INMUEBLES"/>
    <s v="MANTENIMIENTO Y ADECUACION DE LAS INSTALACIONES DEL CEMAE EN EL COMANDO AEREO DE TRANSPORTE MILITAR"/>
    <s v="72102900;72101507"/>
    <s v="Selección abreviada menor cuantía"/>
    <n v="5"/>
    <n v="7"/>
    <n v="1"/>
    <n v="500000000"/>
    <s v="GLOBAL"/>
    <s v="NO SOLICITADAS"/>
  </r>
  <r>
    <x v="16"/>
    <x v="35"/>
    <n v="10"/>
    <s v="MANTENIMIENTO DE BIENES INMUEBLES"/>
    <s v="MANTENIMIENTO MAQUINAS PINTA RAYAS "/>
    <n v="72102900"/>
    <s v="Mínima cuantía"/>
    <n v="2"/>
    <n v="10"/>
    <n v="1"/>
    <n v="420000000"/>
    <s v="GLOBAL"/>
    <s v="NO SOLICITADAS"/>
  </r>
  <r>
    <x v="16"/>
    <x v="36"/>
    <n v="10"/>
    <s v="MANTENIMIENTO DE BIENES MUEBLES, EQUIPOS Y ENSERES"/>
    <s v="MANTENIMIENTO PREVENTIVO- CORRECTIVO DE UPS MARCAS VARIAS"/>
    <n v="73152101"/>
    <s v="Mínima cuantía"/>
    <n v="3"/>
    <n v="8"/>
    <n v="1"/>
    <n v="8000000"/>
    <s v="GLOBAL"/>
    <s v="NO SOLICITADAS"/>
  </r>
  <r>
    <x v="16"/>
    <x v="36"/>
    <n v="10"/>
    <s v="MANTENIMIENTO DE BIENES MUEBLES, EQUIPOS Y ENSERES"/>
    <s v=" MANTENIMIENTO A LOS EQUIPOS TOPOGRAFICOS, HERRAMIENTAS Y ACCESORIOS DE MEDICION DE LA FAC"/>
    <n v="72151514"/>
    <s v="Mínima cuantía"/>
    <n v="6"/>
    <n v="6"/>
    <n v="1"/>
    <n v="24000000"/>
    <s v="GLOBAL"/>
    <s v="SI EN TRAMITE"/>
  </r>
  <r>
    <x v="16"/>
    <x v="36"/>
    <n v="10"/>
    <s v="MANTENIMIENTO DE BIENES MUEBLES, EQUIPOS Y ENSERES"/>
    <s v="MANTENIMIENTO PREVENTIVO -CORRECTIVO UPS DE 160 KVA MARCA POWERWARE"/>
    <n v="73152103"/>
    <s v="Contratación directa"/>
    <n v="3"/>
    <n v="12"/>
    <n v="1"/>
    <n v="42200000"/>
    <s v="GLOBAL"/>
    <s v="NO SOLICITADAS"/>
  </r>
  <r>
    <x v="16"/>
    <x v="36"/>
    <n v="10"/>
    <s v="MANTENIMIENTO DE BIENES MUEBLES, EQUIPOS Y ENSERES"/>
    <s v="MANTENIMIENTO MAQUINARIA AMARILLA"/>
    <n v="72151514"/>
    <s v="Contratación directa"/>
    <n v="2"/>
    <n v="10"/>
    <n v="1"/>
    <n v="16000000"/>
    <s v="GLOBAL"/>
    <s v="SI EN TRAMITE"/>
  </r>
  <r>
    <x v="16"/>
    <x v="39"/>
    <n v="10"/>
    <s v="MANTENIMIENTO EQUIPO DE NAVEGACION Y TRANSPORTE"/>
    <s v="ESTUDIO DE SUELOS PARA LOS PROYECTOS DE INFRAESTRUCTURA DE LAS UNIDADES AEREAS DE LA FAC"/>
    <n v="72154501"/>
    <s v="Selección abreviada menor cuantía"/>
    <n v="4"/>
    <n v="7"/>
    <n v="1"/>
    <n v="120000000"/>
    <s v="GLOBAL"/>
    <s v="NO SOLICITADAS"/>
  </r>
  <r>
    <x v="16"/>
    <x v="76"/>
    <n v="10"/>
    <s v="ESTUDIOS E INVESTIGACIONES"/>
    <s v="ESTUDIO DE VULNERABILIDAD SISMICA Y ESTUDIO DE REFORZAMIENTO ESTRUCTURAL DE LA SEDE SOCIAL Y ALOJAMIENTOS 1 Y 2 EN EL CCSFAC"/>
    <n v="81101514"/>
    <s v="Selección abreviada menor cuantía"/>
    <n v="4"/>
    <n v="5"/>
    <n v="1"/>
    <n v="100000000"/>
    <s v="GLOBAL"/>
    <s v="NO SOLICITADAS"/>
  </r>
  <r>
    <x v="16"/>
    <x v="76"/>
    <n v="10"/>
    <s v="ESTUDIOS E INVESTIGACIONES"/>
    <s v="INTERVENTORIA TECNICA, ADMINISTRATIVA, FINANCIERA, CONTABLE Y JURIDICA PARA EL PROYECTO DE OBRAS COMPLEMENTARIAS PARA EL EDIFICIO ADMINISTRATIVO FASE III DE LA ESCUELA MILITAR DE AVIACIÓN &quot;MARCO FIDEL SUAREZ&quot;, EN SANTIAGO DE CALI - VALLE DEL CAUCA."/>
    <n v="81101505"/>
    <s v="Selección abreviada menor cuantía"/>
    <n v="2"/>
    <n v="10"/>
    <n v="1"/>
    <n v="130000000"/>
    <s v="GLOBAL"/>
    <s v="NO SOLICITADAS"/>
  </r>
  <r>
    <x v="16"/>
    <x v="58"/>
    <n v="10"/>
    <s v="OTROS GASTOS POR ADQUISICION DE SERVICIOS"/>
    <s v="INTERVENTORIA TECNICA, ADMINISTRATIVA, FINANCIERA, CONTABLE Y JURIDICA PARA EL PROYECTO MANTENIMIENTO MAYOR Y ADECUACION DEL EDIFICIO DE AULAS CT JOSE EDMUNDO SANDOVAL SEDE EPFAC (BOGOTA D.C)"/>
    <n v="81101500"/>
    <s v="Selección abreviada menor cuantía"/>
    <n v="5"/>
    <n v="7"/>
    <n v="1"/>
    <n v="235000000"/>
    <s v="GLOBAL"/>
    <s v="NO SOLICITADAS"/>
  </r>
  <r>
    <x v="16"/>
    <x v="58"/>
    <n v="10"/>
    <s v="OTROS GASTOS POR ADQUISICION DE SERVICIOS"/>
    <s v="INTERVENTORIA TECNICA, ADMINISTRATIVA, FINANCIERA, CONTABLE Y JURIDICA PARA EL PROYECTO OBRAS DE CONSTRUCCIÓN, INFRAESTRUCTURA, EQUIPOS Y DOTACIÓN EDIFICIOS Y ÁREAS DEPORTIVAS DEL CAMPUS ESCUELA DE POSGRADOS FAC- SEDE GUAYMARAL (FASE II)"/>
    <n v="81101500"/>
    <s v="Selección abreviada menor cuantía"/>
    <n v="5"/>
    <n v="7"/>
    <n v="1"/>
    <n v="85000000"/>
    <s v="GLOBAL"/>
    <s v="NO SOLICITADAS"/>
  </r>
  <r>
    <x v="16"/>
    <x v="58"/>
    <n v="10"/>
    <s v="OTROS GASTOS POR ADQUISICION DE SERVICIOS"/>
    <s v="INTERVENTORIA TECNICA, ADMINISTRATIVA, FINANCIERA, CONTABLE Y JURÍDICA DE LAS OBRAS PARA LA &quot;CONSTRUCCIÓN MUSEO AEROESPACIAL Y MEMORIA HISTÓRICA FAC FASE II. INCLUYE GUARDIA, CERRAMIENTO Y ZONA DE PARQUEO"/>
    <n v="81101500"/>
    <s v="Selección abreviada menor cuantía"/>
    <n v="5"/>
    <n v="7"/>
    <n v="1"/>
    <n v="115000000"/>
    <s v="GLOBAL"/>
    <s v="NO SOLICITADAS"/>
  </r>
  <r>
    <x v="16"/>
    <x v="58"/>
    <n v="10"/>
    <s v="OTROS GASTOS POR ADQUISICION DE SERVICIOS"/>
    <s v="INTERVENTORIA TECNICA, ADMINISTRATIVA, FINANCIERA, CONTABLE Y JURIDICA PARA EL PROYECTO CONSTRUCCION BAHIAS DE INSTRUCCIÓN ESIMA EN EL COMANDO AEREO DE COMBATE NO 1 "/>
    <n v="81101500"/>
    <s v="Selección abreviada menor cuantía"/>
    <n v="5"/>
    <n v="7"/>
    <n v="1"/>
    <n v="120000000"/>
    <s v="GLOBAL"/>
    <s v="NO SOLICITADAS"/>
  </r>
  <r>
    <x v="16"/>
    <x v="58"/>
    <n v="10"/>
    <s v="OTROS GASTOS POR ADQUISICION DE SERVICIOS"/>
    <s v="INTERVENTORIA TECNICA, ADMINISTRATIVA, FINANCIERA, CONTABLE Y JURIDICA PARA EL PROYECTO CONSTRUCCION RAMPA FASE I  ESCUELA DE HELICOPTEROS  EN FLANDES-TOLIMA"/>
    <n v="81101500"/>
    <s v="Selección abreviada menor cuantía"/>
    <n v="5"/>
    <n v="7"/>
    <n v="1"/>
    <n v="85000000"/>
    <s v="GLOBAL"/>
    <s v="NO SOLICITADAS"/>
  </r>
  <r>
    <x v="16"/>
    <x v="58"/>
    <n v="10"/>
    <s v="OTROS GASTOS POR ADQUISICION DE SERVICIOS"/>
    <s v="INTERVENTORIA TECNICA, ADMINISTRATIVA, FINANCIERA, CONTABLE Y JURIDICA PARA LA MODERNIZACION DE LA INFRAESTRUCTURA ELECTRICA DEL CACOM 4 FASE III"/>
    <n v="81101500"/>
    <s v="Selección abreviada menor cuantía"/>
    <n v="6"/>
    <n v="6"/>
    <n v="1"/>
    <n v="95000000"/>
    <s v="GLOBAL"/>
    <s v="NO SOLICITADAS"/>
  </r>
  <r>
    <x v="16"/>
    <x v="58"/>
    <n v="10"/>
    <s v="OTROS GASTOS POR ADQUISICION DE SERVICIOS"/>
    <s v="INTERVENTORIA TECNICA, ADMINISTRATIVA, FINANCIERA, CONTABLE Y JURIDICA PARA CONSTRUCCION TORRE DE RADAR Y CERRAMIENTO DEL  PAC DE ARAUCA"/>
    <n v="81101500"/>
    <s v="Selección abreviada menor cuantía"/>
    <n v="6"/>
    <n v="6"/>
    <n v="1"/>
    <n v="75000000"/>
    <s v="GLOBAL"/>
    <s v="NO SOLICITADAS"/>
  </r>
  <r>
    <x v="16"/>
    <x v="58"/>
    <n v="10"/>
    <s v="OTROS GASTOS POR ADQUISICION DE SERVICIOS"/>
    <s v="INTERVENTORIA TECNICA, ADMINISTRATIVA, FINANCIERA, CONTABLE Y JURIDICA PARA LA ADECUACION, AMPLIACION Y CONSTRUCCION DEL CERRAMIENTO PERIMETRAL DE LA ZONA OPERATIVA Y LA PISTA DEL CACOM-1 (FASE 4)"/>
    <n v="81101500"/>
    <s v="Selección abreviada menor cuantía"/>
    <n v="5"/>
    <n v="7"/>
    <n v="1"/>
    <n v="100000000"/>
    <s v="GLOBAL"/>
    <s v="NO SOLICITADAS"/>
  </r>
  <r>
    <x v="16"/>
    <x v="58"/>
    <n v="10"/>
    <s v="OTROS GASTOS POR ADQUISICION DE SERVICIOS"/>
    <s v="ESTUDIO DE VULNERABILIDAD SISMICA Y ESTUDIO DE REFORZAMIENTO ESTRUCTURAL DEL DISPENSARIO MEDICO FAC EN BOGOTA"/>
    <n v="81101500"/>
    <s v="Selección abreviada menor cuantía"/>
    <n v="5"/>
    <n v="7"/>
    <n v="1"/>
    <n v="90000000"/>
    <s v="GLOBAL"/>
    <s v="NO SOLICITADAS"/>
  </r>
  <r>
    <x v="16"/>
    <x v="76"/>
    <n v="10"/>
    <s v="ESTUDIOS E INVESTIGACIONES"/>
    <s v="0"/>
    <n v="81101505"/>
    <s v="Mínima cuantía"/>
    <n v="3"/>
    <n v="6"/>
    <n v="1"/>
    <n v="50000000"/>
    <s v="GLOBAL"/>
    <s v="NO SOLICITADAS"/>
  </r>
  <r>
    <x v="17"/>
    <x v="21"/>
    <n v="10"/>
    <s v="COMBUSTIBLES Y LUBRICANTES"/>
    <s v="COMBUSTIBLE Y ELECTROCOMBUSTIBLE - AUTOMOTOR Y RADARES"/>
    <s v="15101505;15101506"/>
    <s v="Selección abreviada menor cuantía"/>
    <n v="2"/>
    <n v="3"/>
    <n v="1"/>
    <n v="9670000000"/>
    <s v="GLOBAL"/>
    <s v="NO SOLICITADAS"/>
  </r>
  <r>
    <x v="17"/>
    <x v="21"/>
    <n v="10"/>
    <s v="COMBUSTIBLES Y LUBRICANTES"/>
    <s v="ACEITES, GRASAS, ETC."/>
    <n v="15121501"/>
    <s v="Selección abreviada menor cuantía"/>
    <n v="2"/>
    <n v="3"/>
    <n v="1"/>
    <n v="180000000"/>
    <s v="GLOBAL"/>
    <s v="NO SOLICITADAS"/>
  </r>
  <r>
    <x v="17"/>
    <x v="21"/>
    <n v="10"/>
    <s v="COMBUSTIBLES Y LUBRICANTES"/>
    <s v="ACEITE LUBRICANTE 20W-50"/>
    <n v="15121500"/>
    <s v="Selección abreviada menor cuantía"/>
    <n v="2"/>
    <n v="3"/>
    <n v="4"/>
    <n v="595000"/>
    <s v="GALON"/>
    <s v="NO SOLICITADAS"/>
  </r>
  <r>
    <x v="17"/>
    <x v="21"/>
    <n v="10"/>
    <s v="COMBUSTIBLES Y LUBRICANTES"/>
    <s v="ACEITE LUBRICANTE PARA MOTOR DIESEL 15W-40"/>
    <n v="15121500"/>
    <s v="Selección abreviada menor cuantía"/>
    <n v="2"/>
    <n v="3"/>
    <n v="120"/>
    <n v="17850000"/>
    <s v="GALON"/>
    <s v="NO SOLICITADAS"/>
  </r>
  <r>
    <x v="17"/>
    <x v="21"/>
    <n v="10"/>
    <s v="COMBUSTIBLES Y LUBRICANTES"/>
    <s v="ACEITE MOTOR DIESEL SAE 15W40 SINTETICO"/>
    <n v="15121501"/>
    <s v="Selección abreviada menor cuantía"/>
    <n v="2"/>
    <n v="3"/>
    <n v="200"/>
    <n v="16000000"/>
    <s v="GALON"/>
    <s v="NO SOLICITADAS"/>
  </r>
  <r>
    <x v="17"/>
    <x v="21"/>
    <n v="10"/>
    <s v="COMBUSTIBLES Y LUBRICANTES"/>
    <s v="ACEITE MOTOR GASOLINA 20W50 SINTETICO"/>
    <n v="15121501"/>
    <s v="Selección abreviada menor cuantía"/>
    <n v="2"/>
    <n v="3"/>
    <n v="60"/>
    <n v="4800000"/>
    <s v="GALON"/>
    <s v="NO SOLICITADAS"/>
  </r>
  <r>
    <x v="17"/>
    <x v="21"/>
    <n v="10"/>
    <s v="COMBUSTIBLES Y LUBRICANTES"/>
    <s v="ACEITES-460 SINTETICO"/>
    <n v="15121500"/>
    <s v="Selección abreviada menor cuantía"/>
    <n v="2"/>
    <n v="3"/>
    <n v="6"/>
    <n v="2280000"/>
    <s v="GALON"/>
    <s v="NO SOLICITADAS"/>
  </r>
  <r>
    <x v="17"/>
    <x v="21"/>
    <n v="10"/>
    <s v="COMBUSTIBLES Y LUBRICANTES"/>
    <s v="CUARTO DE ACEITE LUBRICANTE PARA MOTOR DIESEL 15W-40"/>
    <n v="15121501"/>
    <s v="Selección abreviada menor cuantía"/>
    <n v="2"/>
    <n v="3"/>
    <n v="5"/>
    <n v="210000"/>
    <s v="UNIDAD"/>
    <s v="NO SOLICITADAS"/>
  </r>
  <r>
    <x v="17"/>
    <x v="21"/>
    <n v="10"/>
    <s v="COMBUSTIBLES Y LUBRICANTES"/>
    <s v="CUARTO DE LIQUIDO DE FRENOS DTO4 P/N 2872189 RESISTENTE A ALTAS TEMPERATURAS, ADITIVO"/>
    <n v="15121500"/>
    <s v="Selección abreviada menor cuantía"/>
    <n v="2"/>
    <n v="3"/>
    <n v="5"/>
    <n v="205000"/>
    <s v="UNIDAD"/>
    <s v="NO SOLICITADAS"/>
  </r>
  <r>
    <x v="17"/>
    <x v="21"/>
    <n v="10"/>
    <s v="COMBUSTIBLES Y LUBRICANTES"/>
    <s v="CUARTO DE LIQUIDO REFRIGERANTE P/N 2871534"/>
    <n v="15121500"/>
    <s v="Selección abreviada menor cuantía"/>
    <n v="2"/>
    <n v="3"/>
    <n v="5"/>
    <n v="190000"/>
    <s v="UNIDAD"/>
    <s v="NO SOLICITADAS"/>
  </r>
  <r>
    <x v="17"/>
    <x v="21"/>
    <n v="10"/>
    <s v="COMBUSTIBLES Y LUBRICANTES"/>
    <s v="CUARTO DE LUBRICANTE CAJA DE CAMBIOS P/N 2878069"/>
    <n v="15121500"/>
    <s v="Selección abreviada menor cuantía"/>
    <n v="2"/>
    <n v="3"/>
    <n v="4"/>
    <n v="600000"/>
    <s v="UNIDAD"/>
    <s v="NO SOLICITADAS"/>
  </r>
  <r>
    <x v="17"/>
    <x v="21"/>
    <n v="10"/>
    <s v="COMBUSTIBLES Y LUBRICANTES"/>
    <s v="ESSOLUBE 2T DIESELX2-10 O SAE 40"/>
    <n v="15121500"/>
    <s v="Selección abreviada menor cuantía"/>
    <n v="2"/>
    <n v="3"/>
    <n v="53"/>
    <n v="7883750"/>
    <s v="GALON"/>
    <s v="NO SOLICITADAS"/>
  </r>
  <r>
    <x v="17"/>
    <x v="21"/>
    <n v="10"/>
    <s v="COMBUSTIBLES Y LUBRICANTES"/>
    <s v="GRASA PREMIUM P/N 2871322"/>
    <n v="15121500"/>
    <s v="Selección abreviada menor cuantía"/>
    <n v="2"/>
    <n v="3"/>
    <n v="7"/>
    <n v="495600"/>
    <s v="UNIDAD"/>
    <s v="NO SOLICITADAS"/>
  </r>
  <r>
    <x v="17"/>
    <x v="21"/>
    <n v="10"/>
    <s v="COMBUSTIBLES Y LUBRICANTES"/>
    <s v="LIQUIDO REFRIGERANTE"/>
    <n v="24131513"/>
    <s v="Selección abreviada menor cuantía"/>
    <n v="2"/>
    <n v="3"/>
    <n v="9"/>
    <n v="267750"/>
    <s v="GALON"/>
    <s v="NO SOLICITADAS"/>
  </r>
  <r>
    <x v="17"/>
    <x v="21"/>
    <n v="10"/>
    <s v="COMBUSTIBLES Y LUBRICANTES"/>
    <s v="PINTA LIQUIDO DE FRENOS"/>
    <n v="15121509"/>
    <s v="Selección abreviada menor cuantía"/>
    <n v="2"/>
    <n v="3"/>
    <n v="37"/>
    <n v="524734"/>
    <s v="UNIDAD"/>
    <s v="NO SOLICITADAS"/>
  </r>
  <r>
    <x v="17"/>
    <x v="21"/>
    <n v="10"/>
    <s v="COMBUSTIBLES Y LUBRICANTES"/>
    <s v="ULTRA LUBE O ALTOISO VG46  SYN PAO 46"/>
    <n v="15121500"/>
    <s v="Selección abreviada menor cuantía"/>
    <n v="2"/>
    <n v="3"/>
    <n v="6"/>
    <n v="2280000"/>
    <s v="GALON"/>
    <s v="NO SOLICITADAS"/>
  </r>
  <r>
    <x v="17"/>
    <x v="21"/>
    <n v="10"/>
    <s v="COMBUSTIBLES Y LUBRICANTES"/>
    <s v="ACEITE 20W50"/>
    <n v="15121501"/>
    <s v="Selección abreviada menor cuantía"/>
    <n v="3"/>
    <n v="2"/>
    <n v="20"/>
    <n v="1680000"/>
    <s v="GALON"/>
    <s v="NO SOLICITADAS"/>
  </r>
  <r>
    <x v="17"/>
    <x v="21"/>
    <n v="10"/>
    <s v="COMBUSTIBLES Y LUBRICANTES"/>
    <s v="ACEITE 15W40"/>
    <n v="15121501"/>
    <s v="Selección abreviada menor cuantía"/>
    <n v="3"/>
    <n v="2"/>
    <n v="30"/>
    <n v="2160000"/>
    <s v="GALON"/>
    <s v="NO SOLICITADAS"/>
  </r>
  <r>
    <x v="17"/>
    <x v="21"/>
    <n v="10"/>
    <s v="COMBUSTIBLES Y LUBRICANTES"/>
    <s v="HIDRAULICO ATF"/>
    <n v="15121501"/>
    <s v="Selección abreviada menor cuantía"/>
    <n v="3"/>
    <n v="2"/>
    <n v="30"/>
    <n v="3000000"/>
    <s v="GALON"/>
    <s v="NO SOLICITADAS"/>
  </r>
  <r>
    <x v="17"/>
    <x v="21"/>
    <n v="10"/>
    <s v="COMBUSTIBLES Y LUBRICANTES"/>
    <s v="ACEITE DOS TIEMPO"/>
    <n v="15121501"/>
    <s v="Selección abreviada menor cuantía"/>
    <n v="3"/>
    <n v="2"/>
    <n v="120"/>
    <n v="6240000"/>
    <s v="GALON"/>
    <s v="NO SOLICITADAS"/>
  </r>
  <r>
    <x v="17"/>
    <x v="21"/>
    <n v="10"/>
    <s v="COMBUSTIBLES Y LUBRICANTES"/>
    <s v="ACEITE 2T X 1/4 DE GALON"/>
    <n v="15121501"/>
    <s v="Mínima cuantía"/>
    <n v="2"/>
    <n v="5"/>
    <n v="100"/>
    <n v="1920000"/>
    <s v="GALON"/>
    <s v="NO SOLICITADAS"/>
  </r>
  <r>
    <x v="17"/>
    <x v="21"/>
    <n v="10"/>
    <s v="COMBUSTIBLES Y LUBRICANTES"/>
    <s v="ACEITE JCM-V01PK"/>
    <n v="15121500"/>
    <s v="Mínima cuantía"/>
    <n v="2"/>
    <n v="5"/>
    <n v="3"/>
    <n v="52440"/>
    <s v="UNIDAD"/>
    <s v="NO SOLICITADAS"/>
  </r>
  <r>
    <x v="17"/>
    <x v="21"/>
    <n v="10"/>
    <s v="COMBUSTIBLES Y LUBRICANTES"/>
    <s v="GRASA SLIDE GREASE JCM-SG1PK"/>
    <n v="15121902"/>
    <s v="Mínima cuantía"/>
    <n v="2"/>
    <n v="5"/>
    <n v="3"/>
    <n v="44505"/>
    <s v="UNIDAD"/>
    <s v="NO SOLICITADAS"/>
  </r>
  <r>
    <x v="17"/>
    <x v="21"/>
    <n v="10"/>
    <s v="COMBUSTIBLES Y LUBRICANTES"/>
    <s v="LUBRICANTE PENETRANTE 5,56  "/>
    <n v="15121520"/>
    <s v="Mínima cuantía"/>
    <n v="2"/>
    <n v="5"/>
    <n v="30"/>
    <n v="540000"/>
    <s v="LITRO"/>
    <s v="NO SOLICITADAS"/>
  </r>
  <r>
    <x v="17"/>
    <x v="21"/>
    <n v="10"/>
    <s v="COMBUSTIBLES Y LUBRICANTES"/>
    <s v="LIQUIDO REFRIGERANTE"/>
    <n v="25174004"/>
    <s v="Mínima cuantía"/>
    <n v="2"/>
    <n v="5"/>
    <n v="50"/>
    <n v="1250000"/>
    <s v="GALON"/>
    <s v="NO SOLICITADAS"/>
  </r>
  <r>
    <x v="17"/>
    <x v="21"/>
    <n v="10"/>
    <s v="COMBUSTIBLES Y LUBRICANTES"/>
    <s v="LIQUIDO PARA FRENOS X 290 CC"/>
    <n v="15121500"/>
    <s v="Mínima cuantía"/>
    <n v="2"/>
    <n v="5"/>
    <n v="120"/>
    <n v="1020000"/>
    <s v="UNIDAD"/>
    <s v="NO SOLICITADAS"/>
  </r>
  <r>
    <x v="17"/>
    <x v="21"/>
    <n v="10"/>
    <s v="COMBUSTIBLES Y LUBRICANTES"/>
    <s v="ACEITE HIDRAULICO ATF (CAJAS X 12 ¼ )"/>
    <n v="12181600"/>
    <s v="Mínima cuantía"/>
    <n v="2"/>
    <n v="5"/>
    <n v="7"/>
    <n v="1750000"/>
    <s v="UNIDAD"/>
    <s v="NO SOLICITADAS"/>
  </r>
  <r>
    <x v="17"/>
    <x v="21"/>
    <n v="10"/>
    <s v="COMBUSTIBLES Y LUBRICANTES"/>
    <s v="ACEITE 15W40"/>
    <n v="15121500"/>
    <s v="Mínima cuantía"/>
    <n v="2"/>
    <n v="5"/>
    <n v="65"/>
    <n v="5200000"/>
    <s v="GALON"/>
    <s v="NO SOLICITADAS"/>
  </r>
  <r>
    <x v="17"/>
    <x v="21"/>
    <n v="10"/>
    <s v="COMBUSTIBLES Y LUBRICANTES"/>
    <s v="ACEITE 2 TIEMPOS PARA GUADAÑA"/>
    <n v="15121501"/>
    <s v="Licitación pública"/>
    <n v="4"/>
    <n v="4"/>
    <n v="45"/>
    <n v="3870000"/>
    <s v="GALON"/>
    <s v="NO SOLICITADAS"/>
  </r>
  <r>
    <x v="17"/>
    <x v="21"/>
    <n v="16"/>
    <s v="COMBUSTIBLES Y LUBRICANTES"/>
    <s v="LUBRICANTE MULTIUSOS EN AEROSOL"/>
    <n v="15121514"/>
    <s v="Licitación pública"/>
    <n v="3"/>
    <n v="3"/>
    <n v="10"/>
    <n v="297500"/>
    <s v="UNIDAD"/>
    <s v="NO SOLICITADAS"/>
  </r>
  <r>
    <x v="17"/>
    <x v="21"/>
    <n v="10"/>
    <s v="COMBUSTIBLES Y LUBRICANTES"/>
    <s v="GRASA DE MULTIPROPOSITO 18 KG"/>
    <n v="15121520"/>
    <s v="Licitación pública"/>
    <n v="3"/>
    <n v="3"/>
    <n v="1"/>
    <n v="3630062"/>
    <s v="GLOBAL"/>
    <s v="NO SOLICITADAS"/>
  </r>
  <r>
    <x v="17"/>
    <x v="21"/>
    <n v="10"/>
    <s v="COMBUSTIBLES Y LUBRICANTES"/>
    <s v="ACEITE PARA COMPRESOR"/>
    <n v="12181601"/>
    <s v="Licitación pública"/>
    <n v="5"/>
    <n v="6"/>
    <n v="5"/>
    <n v="250000"/>
    <s v="UNIDAD"/>
    <s v="NO SOLICITADAS"/>
  </r>
  <r>
    <x v="17"/>
    <x v="21"/>
    <n v="10"/>
    <s v="COMBUSTIBLES Y LUBRICANTES"/>
    <s v="ACEITE PARA COMPRESOR AIRE ACONDICIONADO"/>
    <n v="12181601"/>
    <s v="Licitación pública"/>
    <n v="5"/>
    <n v="6"/>
    <n v="5"/>
    <n v="207235"/>
    <s v="UNIDAD"/>
    <s v="NO SOLICITADAS"/>
  </r>
  <r>
    <x v="17"/>
    <x v="21"/>
    <n v="10"/>
    <s v="COMBUSTIBLES Y LUBRICANTES"/>
    <s v="ACEITE PARA COMPRESOR AIRE ACONDICIONADO"/>
    <n v="12181601"/>
    <s v="Licitación pública"/>
    <n v="5"/>
    <n v="6"/>
    <n v="5"/>
    <n v="221675"/>
    <s v="UNIDAD"/>
    <s v="NO SOLICITADAS"/>
  </r>
  <r>
    <x v="17"/>
    <x v="21"/>
    <n v="10"/>
    <s v="COMBUSTIBLES Y LUBRICANTES"/>
    <s v="ACEITE PARA MOTORES DIESEL "/>
    <n v="15121501"/>
    <s v="Licitación pública"/>
    <n v="1"/>
    <n v="12"/>
    <n v="2"/>
    <n v="7054942"/>
    <s v="GLOBAL"/>
    <s v="NO SOLICITADAS"/>
  </r>
  <r>
    <x v="17"/>
    <x v="21"/>
    <n v="10"/>
    <s v="COMBUSTIBLES Y LUBRICANTES"/>
    <s v="ACEITE PARA MOTORES A GASOLINA "/>
    <n v="15121501"/>
    <s v="Licitación pública"/>
    <n v="1"/>
    <n v="12"/>
    <n v="2"/>
    <n v="8200000"/>
    <s v="GLOBAL"/>
    <s v="NO SOLICITADAS"/>
  </r>
  <r>
    <x v="17"/>
    <x v="21"/>
    <n v="10"/>
    <s v="COMBUSTIBLES Y LUBRICANTES"/>
    <s v="ACEITE DE MOTOR 15W40 X CUARTO"/>
    <n v="15121501"/>
    <s v="Licitación pública"/>
    <n v="2"/>
    <n v="3"/>
    <n v="1100"/>
    <n v="19800000"/>
    <s v="UNIDAD"/>
    <s v="NO SOLICITADAS"/>
  </r>
  <r>
    <x v="17"/>
    <x v="21"/>
    <n v="10"/>
    <s v="COMBUSTIBLES Y LUBRICANTES"/>
    <s v="ACEITE DE MOTOR 20W50 X CUARTO"/>
    <n v="15121501"/>
    <s v="Licitación pública"/>
    <n v="2"/>
    <n v="3"/>
    <n v="280"/>
    <n v="5600000"/>
    <s v="UNIDAD"/>
    <s v="NO SOLICITADAS"/>
  </r>
  <r>
    <x v="17"/>
    <x v="21"/>
    <n v="10"/>
    <s v="COMBUSTIBLES Y LUBRICANTES"/>
    <s v="ACEITE PARA MOTORES 4T PARA GASOLINA 20W50 SL (CAJAS X 12 ¼ )."/>
    <n v="15121501"/>
    <s v="Selección abreviada menor cuantía"/>
    <n v="2"/>
    <n v="3"/>
    <n v="81"/>
    <n v="18727200"/>
    <s v="UNIDAD"/>
    <s v="NO SOLICITADAS"/>
  </r>
  <r>
    <x v="17"/>
    <x v="21"/>
    <n v="10"/>
    <s v="COMBUSTIBLES Y LUBRICANTES"/>
    <s v="ACEITE PARA MOTORES 4T PARA A.C.P.M 15W40 API SJ SAE (CAJAS X 12 ¼ )."/>
    <n v="15121501"/>
    <s v="Selección abreviada menor cuantía"/>
    <n v="2"/>
    <n v="3"/>
    <n v="105"/>
    <n v="22533000"/>
    <s v="UNIDAD"/>
    <s v="NO SOLICITADAS"/>
  </r>
  <r>
    <x v="17"/>
    <x v="21"/>
    <n v="10"/>
    <s v="COMBUSTIBLES Y LUBRICANTES"/>
    <s v="ACEITE HIDRAULICO ATP 68"/>
    <n v="15121504"/>
    <s v="Selección abreviada menor cuantía"/>
    <n v="2"/>
    <n v="3"/>
    <n v="15"/>
    <n v="994500"/>
    <s v="UNIDAD"/>
    <s v="NO SOLICITADAS"/>
  </r>
  <r>
    <x v="17"/>
    <x v="21"/>
    <n v="10"/>
    <s v="COMBUSTIBLES Y LUBRICANTES"/>
    <s v="ACEITE HIDRAULICO ATF (CAJAS X 12 ¼ )"/>
    <n v="15121504"/>
    <s v="Selección abreviada menor cuantía"/>
    <n v="2"/>
    <n v="3"/>
    <n v="10"/>
    <n v="2560500"/>
    <s v="UNIDAD"/>
    <s v="NO SOLICITADAS"/>
  </r>
  <r>
    <x v="17"/>
    <x v="21"/>
    <n v="10"/>
    <s v="COMBUSTIBLES Y LUBRICANTES"/>
    <s v="REFRIGERANTE RADIADOR"/>
    <n v="25174004"/>
    <s v="Selección abreviada menor cuantía"/>
    <n v="2"/>
    <n v="3"/>
    <n v="8"/>
    <n v="184800"/>
    <s v="GALON"/>
    <s v="NO SOLICITADAS"/>
  </r>
  <r>
    <x v="17"/>
    <x v="21"/>
    <n v="10"/>
    <s v="COMBUSTIBLES Y LUBRICANTES"/>
    <s v="LIQUIDO FRENOS"/>
    <n v="15121509"/>
    <s v="Selección abreviada menor cuantía"/>
    <n v="2"/>
    <n v="3"/>
    <n v="100"/>
    <n v="900000"/>
    <s v="UNIDAD"/>
    <s v="NO SOLICITADAS"/>
  </r>
  <r>
    <x v="17"/>
    <x v="21"/>
    <n v="10"/>
    <s v="COMBUSTIBLES Y LUBRICANTES"/>
    <s v="REFRIGERANTE X BT"/>
    <n v="24131513"/>
    <s v="Selección abreviada menor cuantía"/>
    <n v="2"/>
    <n v="3"/>
    <n v="100"/>
    <n v="900000"/>
    <s v="UNIDAD"/>
    <s v="NO SOLICITADAS"/>
  </r>
  <r>
    <x v="17"/>
    <x v="21"/>
    <n v="10"/>
    <s v="COMBUSTIBLES Y LUBRICANTES"/>
    <s v="ACEITE DE TRANSMISION"/>
    <n v="15121508"/>
    <s v="Selección abreviada menor cuantía"/>
    <n v="2"/>
    <n v="3"/>
    <n v="100"/>
    <n v="2100000"/>
    <s v="UNIDAD"/>
    <s v="NO SOLICITADAS"/>
  </r>
  <r>
    <x v="17"/>
    <x v="21"/>
    <n v="10"/>
    <s v="COMBUSTIBLES Y LUBRICANTES"/>
    <s v="ACEITE 2 TIEMPOS GUADAÑAS"/>
    <n v="15121501"/>
    <s v="Selección abreviada menor cuantía"/>
    <n v="2"/>
    <n v="3"/>
    <n v="200"/>
    <n v="3400000"/>
    <s v="GALON"/>
    <s v="NO SOLICITADAS"/>
  </r>
  <r>
    <x v="17"/>
    <x v="21"/>
    <n v="10"/>
    <s v="COMBUSTIBLES Y LUBRICANTES"/>
    <s v="ACEITE  15W40 X CUARTOS"/>
    <n v="15121501"/>
    <s v="Selección abreviada menor cuantía"/>
    <n v="2"/>
    <n v="3"/>
    <n v="500"/>
    <n v="8500000"/>
    <s v="GALON"/>
    <s v="NO SOLICITADAS"/>
  </r>
  <r>
    <x v="17"/>
    <x v="21"/>
    <n v="10"/>
    <s v="COMBUSTIBLES Y LUBRICANTES"/>
    <s v="ACEITE 20W50 X CUARTOS"/>
    <n v="15121501"/>
    <s v="Selección abreviada menor cuantía"/>
    <n v="2"/>
    <n v="3"/>
    <n v="500"/>
    <n v="10000000"/>
    <s v="GALON"/>
    <s v="NO SOLICITADAS"/>
  </r>
  <r>
    <x v="17"/>
    <x v="21"/>
    <n v="10"/>
    <s v="COMBUSTIBLES Y LUBRICANTES"/>
    <s v="ACEITE LUBRICANTE MIL-PRF-63460 "/>
    <n v="15121522"/>
    <s v="Mínima cuantía"/>
    <n v="4"/>
    <n v="3"/>
    <n v="1"/>
    <n v="245000"/>
    <s v="UNIDAD"/>
    <s v="NO SOLICITADAS"/>
  </r>
  <r>
    <x v="17"/>
    <x v="21"/>
    <n v="10"/>
    <s v="COMBUSTIBLES Y LUBRICANTES"/>
    <s v="ACEITE 20W50 CAJA X 12"/>
    <n v="15121501"/>
    <s v="Mínima cuantía"/>
    <n v="4"/>
    <n v="3"/>
    <n v="20"/>
    <n v="2880000"/>
    <s v="CAJA"/>
    <s v="NO SOLICITADAS"/>
  </r>
  <r>
    <x v="17"/>
    <x v="21"/>
    <n v="10"/>
    <s v="COMBUSTIBLES Y LUBRICANTES"/>
    <s v="ACEITE PARA GUADAÑADORA DOS TIEMPOS "/>
    <n v="12181600"/>
    <s v="Selección abreviada menor cuantía"/>
    <n v="2"/>
    <n v="3"/>
    <n v="38"/>
    <n v="3040000"/>
    <s v="GALON"/>
    <s v="NO SOLICITADAS"/>
  </r>
  <r>
    <x v="17"/>
    <x v="21"/>
    <n v="16"/>
    <s v="COMBUSTIBLES Y LUBRICANTES"/>
    <s v="ACEITE CUATRO TIEMPOS 1/4 DEALON "/>
    <n v="15121501"/>
    <s v="Licitación pública"/>
    <n v="4"/>
    <n v="4"/>
    <n v="7"/>
    <n v="112042"/>
    <s v="UNIDAD"/>
    <s v="NO SOLICITADAS"/>
  </r>
  <r>
    <x v="17"/>
    <x v="21"/>
    <n v="16"/>
    <s v="COMBUSTIBLES Y LUBRICANTES"/>
    <s v="ACEITE DOS TIEMPOS 1/4 DE GALON"/>
    <n v="15121501"/>
    <s v="Licitación pública"/>
    <n v="4"/>
    <n v="4"/>
    <n v="10"/>
    <n v="157410"/>
    <s v="UNIDAD"/>
    <s v="NO SOLICITADAS"/>
  </r>
  <r>
    <x v="17"/>
    <x v="21"/>
    <n v="10"/>
    <s v="COMBUSTIBLES Y LUBRICANTES"/>
    <s v="ACEITE LUBRICANTE PARA MOTOR SAE 20W50"/>
    <n v="15121501"/>
    <s v="Mínima cuantía"/>
    <n v="2"/>
    <n v="3"/>
    <n v="280"/>
    <n v="21252000"/>
    <s v="GALON"/>
    <s v="NO SOLICITADAS"/>
  </r>
  <r>
    <x v="17"/>
    <x v="21"/>
    <n v="10"/>
    <s v="COMBUSTIBLES Y LUBRICANTES"/>
    <s v="ACEITE LUBRICANTE PARA MOTOR SAE 10W30"/>
    <n v="15121501"/>
    <s v="Mínima cuantía"/>
    <n v="2"/>
    <n v="3"/>
    <n v="35"/>
    <n v="2919000"/>
    <s v="GALON"/>
    <s v="NO SOLICITADAS"/>
  </r>
  <r>
    <x v="17"/>
    <x v="21"/>
    <n v="10"/>
    <s v="COMBUSTIBLES Y LUBRICANTES"/>
    <s v="ACEITE LUBRICANTE PARA MOTOR SAE 15W40"/>
    <n v="15121501"/>
    <s v="Mínima cuantía"/>
    <n v="2"/>
    <n v="3"/>
    <n v="90"/>
    <n v="5832000"/>
    <s v="GALON"/>
    <s v="NO SOLICITADAS"/>
  </r>
  <r>
    <x v="17"/>
    <x v="21"/>
    <n v="10"/>
    <s v="COMBUSTIBLES Y LUBRICANTES"/>
    <s v="ACEITE LUBRICANTE PARA MOTOR SAE 20W50 4 TIEMPOS"/>
    <n v="15121501"/>
    <s v="Mínima cuantía"/>
    <n v="2"/>
    <n v="3"/>
    <n v="90"/>
    <n v="6831000"/>
    <s v="GALON"/>
    <s v="NO SOLICITADAS"/>
  </r>
  <r>
    <x v="17"/>
    <x v="21"/>
    <n v="10"/>
    <s v="COMBUSTIBLES Y LUBRICANTES"/>
    <s v="ACEITE HIDRÁULICO ATF"/>
    <n v="15121508"/>
    <s v="Mínima cuantía"/>
    <n v="2"/>
    <n v="3"/>
    <n v="45"/>
    <n v="4078800"/>
    <s v="GALON"/>
    <s v="NO SOLICITADAS"/>
  </r>
  <r>
    <x v="17"/>
    <x v="21"/>
    <n v="10"/>
    <s v="COMBUSTIBLES Y LUBRICANTES"/>
    <s v="LIQUIDO REFRIGERANTE"/>
    <n v="25174004"/>
    <s v="Mínima cuantía"/>
    <n v="2"/>
    <n v="3"/>
    <n v="180"/>
    <n v="6336000"/>
    <s v="GALON"/>
    <s v="NO SOLICITADAS"/>
  </r>
  <r>
    <x v="17"/>
    <x v="21"/>
    <n v="10"/>
    <s v="COMBUSTIBLES Y LUBRICANTES"/>
    <s v="COMBUSTIBLE Y LUBRICANTES "/>
    <n v="78181701"/>
    <s v="Mínima cuantía"/>
    <n v="2"/>
    <n v="3"/>
    <n v="1"/>
    <n v="17500000"/>
    <s v="GALON"/>
    <s v="NO SOLICITADAS"/>
  </r>
  <r>
    <x v="17"/>
    <x v="22"/>
    <n v="10"/>
    <s v="DOTACIONES"/>
    <s v="CACHUCHA AZUL FAC"/>
    <n v="53102503"/>
    <s v="Selección abreviada menor cuantía"/>
    <n v="2"/>
    <n v="3"/>
    <n v="1500"/>
    <n v="72000000"/>
    <s v="UNIDAD"/>
    <s v="NO SOLICITADAS"/>
  </r>
  <r>
    <x v="17"/>
    <x v="22"/>
    <n v="10"/>
    <s v="DOTACIONES"/>
    <s v="CALCETIN NEGRO PARA USO CON ZAPATOS"/>
    <n v="53102402"/>
    <s v="Selección abreviada menor cuantía"/>
    <n v="2"/>
    <n v="3"/>
    <n v="300"/>
    <n v="1560000"/>
    <s v="PAR"/>
    <s v="NO SOLICITADAS"/>
  </r>
  <r>
    <x v="17"/>
    <x v="22"/>
    <n v="10"/>
    <s v="DOTACIONES"/>
    <s v="CAMISA FORMAL PARA DAMA AZUL CON PORTAPRESILLAS"/>
    <n v="53101604"/>
    <s v="Selección abreviada menor cuantía"/>
    <n v="2"/>
    <n v="3"/>
    <n v="200"/>
    <n v="9300000"/>
    <s v="UNIDAD"/>
    <s v="NO SOLICITADAS"/>
  </r>
  <r>
    <x v="17"/>
    <x v="22"/>
    <n v="10"/>
    <s v="DOTACIONES"/>
    <s v="CAMISA FORMAL PARA DAMA AZUL CON PORTAPRESILLAS  M/C"/>
    <n v="53101604"/>
    <s v="Selección abreviada menor cuantía"/>
    <n v="2"/>
    <n v="3"/>
    <n v="100"/>
    <n v="4650000"/>
    <s v="UNIDAD"/>
    <s v="NO SOLICITADAS"/>
  </r>
  <r>
    <x v="17"/>
    <x v="22"/>
    <n v="10"/>
    <s v="DOTACIONES"/>
    <s v="CAMISA FORMAL PARA DAMA BLANCA CON ALFORJAS"/>
    <n v="53101604"/>
    <s v="Selección abreviada menor cuantía"/>
    <n v="2"/>
    <n v="3"/>
    <n v="100"/>
    <n v="4650000"/>
    <s v="UNIDAD"/>
    <s v="NO SOLICITADAS"/>
  </r>
  <r>
    <x v="17"/>
    <x v="22"/>
    <n v="10"/>
    <s v="DOTACIONES"/>
    <s v="CAMISA FORMAL PARA DAMA BLANCA CON PORTAPRESILLAS"/>
    <n v="53101604"/>
    <s v="Selección abreviada menor cuantía"/>
    <n v="2"/>
    <n v="3"/>
    <n v="500"/>
    <n v="23250000"/>
    <s v="UNIDAD"/>
    <s v="NO SOLICITADAS"/>
  </r>
  <r>
    <x v="17"/>
    <x v="22"/>
    <n v="10"/>
    <s v="DOTACIONES"/>
    <s v="CAMISA FORMAL PARA HOMBRE AZUL CON PORTAPRESILLAS"/>
    <n v="53101602"/>
    <s v="Selección abreviada menor cuantía"/>
    <n v="2"/>
    <n v="3"/>
    <n v="6000"/>
    <n v="260610000"/>
    <s v="UNIDAD"/>
    <s v="NO SOLICITADAS"/>
  </r>
  <r>
    <x v="17"/>
    <x v="22"/>
    <n v="10"/>
    <s v="DOTACIONES"/>
    <s v="CAMISA FORMAL PARA HOMBRE AZUL CON PORTAPRESILLAS M/C"/>
    <n v="53101602"/>
    <s v="Selección abreviada menor cuantía"/>
    <n v="2"/>
    <n v="3"/>
    <n v="1966"/>
    <n v="85393210"/>
    <s v="UNIDAD"/>
    <s v="NO SOLICITADAS"/>
  </r>
  <r>
    <x v="17"/>
    <x v="22"/>
    <n v="10"/>
    <s v="DOTACIONES"/>
    <s v="CAMISA FORMAL PARA HOMBRE BLANCA CON ALFORJAS"/>
    <n v="53101602"/>
    <s v="Selección abreviada menor cuantía"/>
    <n v="2"/>
    <n v="3"/>
    <n v="100"/>
    <n v="4650000"/>
    <s v="UNIDAD"/>
    <s v="NO SOLICITADAS"/>
  </r>
  <r>
    <x v="17"/>
    <x v="22"/>
    <n v="10"/>
    <s v="DOTACIONES"/>
    <s v="CAMISA FORMAL PARA HOMBRE BLANCA CON ALFORJAS CUELLO PAJARITO"/>
    <n v="53101602"/>
    <s v="Selección abreviada menor cuantía"/>
    <n v="2"/>
    <n v="3"/>
    <n v="100"/>
    <n v="4650000"/>
    <s v="UNIDAD"/>
    <s v="NO SOLICITADAS"/>
  </r>
  <r>
    <x v="17"/>
    <x v="22"/>
    <n v="10"/>
    <s v="DOTACIONES"/>
    <s v="CAMUFLADO PERSONAL DE CUADROS PCLO."/>
    <n v="53102701"/>
    <s v="Selección abreviada menor cuantía"/>
    <n v="2"/>
    <n v="3"/>
    <n v="6923"/>
    <n v="1349892577.95"/>
    <s v="UNIDAD"/>
    <s v="NO SOLICITADAS"/>
  </r>
  <r>
    <x v="17"/>
    <x v="22"/>
    <n v="10"/>
    <s v="DOTACIONES"/>
    <s v="CORBATA AZUL MEDIA NOCHE PARA CABALLERO"/>
    <n v="53102502"/>
    <s v="Selección abreviada menor cuantía"/>
    <n v="2"/>
    <n v="3"/>
    <n v="400"/>
    <n v="12400000"/>
    <s v="UNIDAD"/>
    <s v="NO SOLICITADAS"/>
  </r>
  <r>
    <x v="17"/>
    <x v="22"/>
    <n v="10"/>
    <s v="DOTACIONES"/>
    <s v="CORBATA AZUL PARA CABALLERO "/>
    <n v="53102502"/>
    <s v="Selección abreviada menor cuantía"/>
    <n v="2"/>
    <n v="3"/>
    <n v="500"/>
    <n v="13500000"/>
    <s v="UNIDAD"/>
    <s v="NO SOLICITADAS"/>
  </r>
  <r>
    <x v="17"/>
    <x v="22"/>
    <n v="10"/>
    <s v="DOTACIONES"/>
    <s v="CORBATIN AZUL MEDIA NOCHE PARA DAMA"/>
    <n v="53102502"/>
    <s v="Selección abreviada menor cuantía"/>
    <n v="2"/>
    <n v="3"/>
    <n v="150"/>
    <n v="2250000"/>
    <s v="UNIDAD"/>
    <s v="NO SOLICITADAS"/>
  </r>
  <r>
    <x v="17"/>
    <x v="22"/>
    <n v="10"/>
    <s v="DOTACIONES"/>
    <s v="CORBATIN AZUL PARA DAMA"/>
    <n v="53102502"/>
    <s v="Selección abreviada menor cuantía"/>
    <n v="2"/>
    <n v="3"/>
    <n v="300"/>
    <n v="4500000"/>
    <s v="UNIDAD"/>
    <s v="NO SOLICITADAS"/>
  </r>
  <r>
    <x v="17"/>
    <x v="22"/>
    <n v="10"/>
    <s v="DOTACIONES"/>
    <s v="CORBATIN BLANCO PARA CABALLERO"/>
    <n v="53102502"/>
    <s v="Selección abreviada menor cuantía"/>
    <n v="2"/>
    <n v="3"/>
    <n v="70"/>
    <n v="1400000"/>
    <s v="UNIDAD"/>
    <s v="NO SOLICITADAS"/>
  </r>
  <r>
    <x v="17"/>
    <x v="22"/>
    <n v="10"/>
    <s v="DOTACIONES"/>
    <s v="FALDA CORTA CLIMA CALIDO"/>
    <n v="53102701"/>
    <s v="Selección abreviada menor cuantía"/>
    <n v="2"/>
    <n v="3"/>
    <n v="300"/>
    <n v="24000000"/>
    <s v="UNIDAD"/>
    <s v="NO SOLICITADAS"/>
  </r>
  <r>
    <x v="17"/>
    <x v="22"/>
    <n v="10"/>
    <s v="DOTACIONES"/>
    <s v="GORRA FEMENINA PERSONAL OFICIAL SUPERIOR AZUL"/>
    <n v="53102516"/>
    <s v="Selección abreviada menor cuantía"/>
    <n v="2"/>
    <n v="3"/>
    <n v="100"/>
    <n v="24500000"/>
    <s v="UNIDAD"/>
    <s v="NO SOLICITADAS"/>
  </r>
  <r>
    <x v="17"/>
    <x v="22"/>
    <n v="10"/>
    <s v="DOTACIONES"/>
    <s v="GORRA FEMENINA PERSONAL OFICIAL SUPERIOR AZUL MEDIA NOCHE"/>
    <n v="53102516"/>
    <s v="Selección abreviada menor cuantía"/>
    <n v="2"/>
    <n v="3"/>
    <n v="35"/>
    <n v="8575000"/>
    <s v="UNIDAD"/>
    <s v="NO SOLICITADAS"/>
  </r>
  <r>
    <x v="17"/>
    <x v="22"/>
    <n v="10"/>
    <s v="DOTACIONES"/>
    <s v="GORRA FEMENINA PERSONAL SUBALTERNO AZUL"/>
    <n v="53102516"/>
    <s v="Selección abreviada menor cuantía"/>
    <n v="2"/>
    <n v="3"/>
    <n v="150"/>
    <n v="13500000"/>
    <s v="UNIDAD"/>
    <s v="NO SOLICITADAS"/>
  </r>
  <r>
    <x v="17"/>
    <x v="22"/>
    <n v="10"/>
    <s v="DOTACIONES"/>
    <s v="GORRA FEMENINA PERSONAL SUBALTERNO AZUL MEDIA NOCHE"/>
    <n v="53102516"/>
    <s v="Selección abreviada menor cuantía"/>
    <n v="2"/>
    <n v="3"/>
    <n v="35"/>
    <n v="3150000"/>
    <s v="UNIDAD"/>
    <s v="NO SOLICITADAS"/>
  </r>
  <r>
    <x v="17"/>
    <x v="22"/>
    <n v="10"/>
    <s v="DOTACIONES"/>
    <s v="GORRO TIPO CHACO"/>
    <n v="53102516"/>
    <s v="Selección abreviada menor cuantía"/>
    <n v="2"/>
    <n v="3"/>
    <n v="1000"/>
    <n v="24000000"/>
    <s v="UNIDAD"/>
    <s v="NO SOLICITADAS"/>
  </r>
  <r>
    <x v="17"/>
    <x v="22"/>
    <n v="10"/>
    <s v="DOTACIONES"/>
    <s v="GUANTES DE CABRITILLA BLANCOS"/>
    <n v="53102504"/>
    <s v="Selección abreviada menor cuantía"/>
    <n v="2"/>
    <n v="3"/>
    <n v="300"/>
    <n v="6000000"/>
    <s v="PAR"/>
    <s v="NO SOLICITADAS"/>
  </r>
  <r>
    <x v="17"/>
    <x v="22"/>
    <n v="10"/>
    <s v="DOTACIONES"/>
    <s v="GUANTES DE CABRITILLA NEGROS"/>
    <n v="53102504"/>
    <s v="Selección abreviada menor cuantía"/>
    <n v="2"/>
    <n v="3"/>
    <n v="500"/>
    <n v="10000000"/>
    <s v="PAR"/>
    <s v="NO SOLICITADAS"/>
  </r>
  <r>
    <x v="17"/>
    <x v="22"/>
    <n v="10"/>
    <s v="DOTACIONES"/>
    <s v="GUERRERA CLARA DAMA OFICIAL"/>
    <n v="53102701"/>
    <s v="Selección abreviada menor cuantía"/>
    <n v="2"/>
    <n v="3"/>
    <n v="100"/>
    <n v="25080000"/>
    <s v="UNIDAD"/>
    <s v="NO SOLICITADAS"/>
  </r>
  <r>
    <x v="17"/>
    <x v="22"/>
    <n v="10"/>
    <s v="DOTACIONES"/>
    <s v="GUERRERA DE GALA CLARA OFICIALES CABALLERO CON PORTAVESTIDO"/>
    <n v="53102701"/>
    <s v="Selección abreviada menor cuantía"/>
    <n v="2"/>
    <n v="3"/>
    <n v="150"/>
    <n v="42750000"/>
    <s v="UNIDAD"/>
    <s v="NO SOLICITADAS"/>
  </r>
  <r>
    <x v="17"/>
    <x v="22"/>
    <n v="10"/>
    <s v="DOTACIONES"/>
    <s v="GUERRERA DE GALA CLARA OFICIALES DAMA CON PORTAVESTIDO"/>
    <n v="53102701"/>
    <s v="Selección abreviada menor cuantía"/>
    <n v="2"/>
    <n v="3"/>
    <n v="40"/>
    <n v="11200000"/>
    <s v="UNIDAD"/>
    <s v="NO SOLICITADAS"/>
  </r>
  <r>
    <x v="17"/>
    <x v="22"/>
    <n v="10"/>
    <s v="DOTACIONES"/>
    <s v="GUERRERA DE GALA CLARA SUBOFICIALES CABALLERO CON PORTAVESTIDO"/>
    <n v="53102701"/>
    <s v="Selección abreviada menor cuantía"/>
    <n v="2"/>
    <n v="3"/>
    <n v="250"/>
    <n v="65600000"/>
    <s v="UNIDAD"/>
    <s v="NO SOLICITADAS"/>
  </r>
  <r>
    <x v="17"/>
    <x v="22"/>
    <n v="10"/>
    <s v="DOTACIONES"/>
    <s v="PANTALON DE POPELINA DAMA"/>
    <n v="53102701"/>
    <s v="Selección abreviada menor cuantía"/>
    <n v="2"/>
    <n v="3"/>
    <n v="200"/>
    <n v="14000000"/>
    <s v="UNIDAD"/>
    <s v="NO SOLICITADAS"/>
  </r>
  <r>
    <x v="17"/>
    <x v="22"/>
    <n v="10"/>
    <s v="DOTACIONES"/>
    <s v="TRABILLA NEGRA"/>
    <n v="53102701"/>
    <s v="Selección abreviada menor cuantía"/>
    <n v="2"/>
    <n v="3"/>
    <n v="300"/>
    <n v="1500000"/>
    <s v="PAR"/>
    <s v="NO SOLICITADAS"/>
  </r>
  <r>
    <x v="17"/>
    <x v="22"/>
    <n v="10"/>
    <s v="DOTACIONES"/>
    <s v="UNIFORME  DE GALA  FEMENINO SUBOFICIAL CON PANTALON"/>
    <n v="53102701"/>
    <s v="Selección abreviada menor cuantía"/>
    <n v="2"/>
    <n v="3"/>
    <n v="50"/>
    <n v="12500000"/>
    <s v="UNIDAD"/>
    <s v="NO SOLICITADAS"/>
  </r>
  <r>
    <x v="17"/>
    <x v="22"/>
    <n v="10"/>
    <s v="DOTACIONES"/>
    <s v="UNIFORME  DE GALA FEMENINO OFICIAL CON PANTALON"/>
    <n v="53102701"/>
    <s v="Selección abreviada menor cuantía"/>
    <n v="2"/>
    <n v="3"/>
    <n v="120"/>
    <n v="30000000"/>
    <s v="UNIDAD"/>
    <s v="NO SOLICITADAS"/>
  </r>
  <r>
    <x v="17"/>
    <x v="22"/>
    <n v="10"/>
    <s v="DOTACIONES"/>
    <s v="UNIFORME  DE GALA MASCULINO OFICIAL"/>
    <n v="53102701"/>
    <s v="Selección abreviada menor cuantía"/>
    <n v="2"/>
    <n v="3"/>
    <n v="250"/>
    <n v="70000000"/>
    <s v="UNIDAD"/>
    <s v="NO SOLICITADAS"/>
  </r>
  <r>
    <x v="17"/>
    <x v="22"/>
    <n v="10"/>
    <s v="DOTACIONES"/>
    <s v="UNIFORME  DE GALA MASCULINO SUBOFICIAL "/>
    <n v="53102701"/>
    <s v="Selección abreviada menor cuantía"/>
    <n v="2"/>
    <n v="3"/>
    <n v="250"/>
    <n v="70000000"/>
    <s v="UNIDAD"/>
    <s v="NO SOLICITADAS"/>
  </r>
  <r>
    <x v="17"/>
    <x v="22"/>
    <n v="10"/>
    <s v="DOTACIONES"/>
    <s v="UNIFORME DE MATERNIDAD C/C"/>
    <n v="53102701"/>
    <s v="Selección abreviada menor cuantía"/>
    <n v="2"/>
    <n v="3"/>
    <n v="70"/>
    <n v="14210000"/>
    <s v="UNIDAD"/>
    <s v="NO SOLICITADAS"/>
  </r>
  <r>
    <x v="17"/>
    <x v="22"/>
    <n v="10"/>
    <s v="DOTACIONES"/>
    <s v="UNIFORME DE MATERNIDAD C/F"/>
    <n v="53102701"/>
    <s v="Selección abreviada menor cuantía"/>
    <n v="2"/>
    <n v="3"/>
    <n v="69"/>
    <n v="15990750"/>
    <s v="UNIDAD"/>
    <s v="NO SOLICITADAS"/>
  </r>
  <r>
    <x v="17"/>
    <x v="22"/>
    <n v="10"/>
    <s v="DOTACIONES"/>
    <s v="UNIFORME DE SERVICIO Nº. 3  FEMENINO CON FALDA OFICIAL Y SUBOFICIAL CON PORTA VESTIDO"/>
    <n v="53102701"/>
    <s v="Selección abreviada menor cuantía"/>
    <n v="2"/>
    <n v="3"/>
    <n v="400"/>
    <n v="150000000"/>
    <s v="UNIDAD"/>
    <s v="NO SOLICITADAS"/>
  </r>
  <r>
    <x v="17"/>
    <x v="22"/>
    <n v="10"/>
    <s v="DOTACIONES"/>
    <s v="UNIFORME DE SERVICIO Nº. 3  FEMENINO CON PANTALON OFICIAL Y SUBOFICIAL CON PORTA VESTIDO"/>
    <n v="53102701"/>
    <s v="Selección abreviada menor cuantía"/>
    <n v="2"/>
    <n v="3"/>
    <n v="400"/>
    <n v="148000000"/>
    <s v="UNIDAD"/>
    <s v="NO SOLICITADAS"/>
  </r>
  <r>
    <x v="17"/>
    <x v="22"/>
    <n v="10"/>
    <s v="DOTACIONES"/>
    <s v="UNIFORME DE SERVICIO Nº. 3  MASCULINO OFICIAL Y SUBOFICIAL"/>
    <n v="53102701"/>
    <s v="Selección abreviada menor cuantía"/>
    <n v="2"/>
    <n v="3"/>
    <n v="1547"/>
    <n v="593042450"/>
    <s v="UNIDAD"/>
    <s v="NO SOLICITADAS"/>
  </r>
  <r>
    <x v="17"/>
    <x v="22"/>
    <n v="10"/>
    <s v="DOTACIONES"/>
    <s v="ZAPATO AZUL DAMA CON TACON "/>
    <n v="53111602"/>
    <s v="Selección abreviada menor cuantía"/>
    <n v="2"/>
    <n v="3"/>
    <n v="200"/>
    <n v="18000000"/>
    <s v="PAR"/>
    <s v="NO SOLICITADAS"/>
  </r>
  <r>
    <x v="17"/>
    <x v="22"/>
    <n v="10"/>
    <s v="DOTACIONES"/>
    <s v="ZAPATO CABALLERO EN CHAROL DE AMARRAR"/>
    <n v="53111601"/>
    <s v="Selección abreviada menor cuantía"/>
    <n v="2"/>
    <n v="3"/>
    <n v="500"/>
    <n v="45000000"/>
    <s v="PAR"/>
    <s v="NO SOLICITADAS"/>
  </r>
  <r>
    <x v="17"/>
    <x v="22"/>
    <n v="10"/>
    <s v="DOTACIONES"/>
    <s v="ZAPATO DAMA EN CHAROL DE AMARRAR N°4 "/>
    <n v="53111602"/>
    <s v="Selección abreviada menor cuantía"/>
    <n v="2"/>
    <n v="3"/>
    <n v="150"/>
    <n v="13500000"/>
    <s v="PAR"/>
    <s v="NO SOLICITADAS"/>
  </r>
  <r>
    <x v="17"/>
    <x v="22"/>
    <n v="10"/>
    <s v="DOTACIONES"/>
    <s v="ZAPATO DAMA EN CHAROL N°1 TACON "/>
    <n v="53111602"/>
    <s v="Selección abreviada menor cuantía"/>
    <n v="2"/>
    <n v="3"/>
    <n v="100"/>
    <n v="9000000"/>
    <s v="PAR"/>
    <s v="NO SOLICITADAS"/>
  </r>
  <r>
    <x v="17"/>
    <x v="22"/>
    <n v="10"/>
    <s v="DOTACIONES"/>
    <s v="GASTOS DE NACIONALIZACION (DESADUANAMIENTO ELEMENTOS DE INTENDENCIA)"/>
    <n v="93171702"/>
    <s v="Selección abreviada menor cuantía"/>
    <n v="2"/>
    <n v="3"/>
    <n v="1"/>
    <n v="347112.05"/>
    <s v="GLOBAL"/>
    <s v="NO SOLICITADAS"/>
  </r>
  <r>
    <x v="17"/>
    <x v="22"/>
    <n v="10"/>
    <s v="DOTACIONES"/>
    <s v="BOTA TENIS"/>
    <n v="53111901"/>
    <s v="Selección abreviada menor cuantía"/>
    <n v="2"/>
    <n v="3"/>
    <n v="1000"/>
    <n v="64000000"/>
    <s v="PAR"/>
    <s v="NO SOLICITADAS"/>
  </r>
  <r>
    <x v="17"/>
    <x v="22"/>
    <n v="10"/>
    <s v="DOTACIONES"/>
    <s v="BOTAS DE COMBATE MEDIA CAÑA NEGRAS PARA SOLDADOS"/>
    <n v="46181612"/>
    <s v="Selección abreviada menor cuantía"/>
    <n v="2"/>
    <n v="3"/>
    <n v="2000"/>
    <n v="406000000"/>
    <s v="PAR"/>
    <s v="NO SOLICITADAS"/>
  </r>
  <r>
    <x v="17"/>
    <x v="22"/>
    <n v="10"/>
    <s v="DOTACIONES"/>
    <s v="BRAZALETE  P.M.A"/>
    <n v="53102509"/>
    <s v="Selección abreviada menor cuantía"/>
    <n v="2"/>
    <n v="3"/>
    <n v="500"/>
    <n v="12000000"/>
    <s v="UNIDAD"/>
    <s v="NO SOLICITADAS"/>
  </r>
  <r>
    <x v="17"/>
    <x v="22"/>
    <n v="10"/>
    <s v="DOTACIONES"/>
    <s v="CALCETIN AZUL PARA USO CON BOTAS DE COMBATE"/>
    <n v="53102402"/>
    <s v="Selección abreviada menor cuantía"/>
    <n v="2"/>
    <n v="3"/>
    <n v="5000"/>
    <n v="21500000"/>
    <s v="PAR"/>
    <s v="NO SOLICITADAS"/>
  </r>
  <r>
    <x v="17"/>
    <x v="22"/>
    <n v="10"/>
    <s v="DOTACIONES"/>
    <s v="CALCETIN NEGRO PARA USO CON BOTAS DE COMBATE"/>
    <n v="53102402"/>
    <s v="Selección abreviada menor cuantía"/>
    <n v="2"/>
    <n v="3"/>
    <n v="5000"/>
    <n v="45000000"/>
    <s v="PAR"/>
    <s v="NO SOLICITADAS"/>
  </r>
  <r>
    <x v="17"/>
    <x v="22"/>
    <n v="10"/>
    <s v="DOTACIONES"/>
    <s v="CASCO EN FIBRA P.M.A."/>
    <n v="53102502"/>
    <s v="Selección abreviada menor cuantía"/>
    <n v="2"/>
    <n v="3"/>
    <n v="300"/>
    <n v="13200000"/>
    <s v="UNIDAD"/>
    <s v="NO SOLICITADAS"/>
  </r>
  <r>
    <x v="17"/>
    <x v="22"/>
    <n v="10"/>
    <s v="DOTACIONES"/>
    <s v="CONJUNTO AZUL SOLDADOS"/>
    <n v="53102701"/>
    <s v="Selección abreviada menor cuantía"/>
    <n v="2"/>
    <n v="3"/>
    <n v="1099"/>
    <n v="199468500"/>
    <s v="UNIDAD"/>
    <s v="NO SOLICITADAS"/>
  </r>
  <r>
    <x v="17"/>
    <x v="22"/>
    <n v="10"/>
    <s v="DOTACIONES"/>
    <s v="CORDONES DE MANDO P.M.A"/>
    <n v="53102701"/>
    <s v="Selección abreviada menor cuantía"/>
    <n v="2"/>
    <n v="3"/>
    <n v="600"/>
    <n v="5100000"/>
    <s v="UNIDAD"/>
    <s v="NO SOLICITADAS"/>
  </r>
  <r>
    <x v="17"/>
    <x v="22"/>
    <n v="10"/>
    <s v="DOTACIONES"/>
    <s v="DOTACION CIVIL A SOLDADOS (ROPA Y CALZADO) LEY 1861  AGTO. /2017"/>
    <s v="53101604;53111601; 53111902"/>
    <s v="Selección abreviada menor cuantía"/>
    <n v="2"/>
    <n v="3"/>
    <n v="3322"/>
    <n v="2591160000"/>
    <s v="KIT"/>
    <s v="NO SOLICITADAS"/>
  </r>
  <r>
    <x v="17"/>
    <x v="22"/>
    <n v="10"/>
    <s v="DOTACIONES"/>
    <s v="GUANTES BLANCOS EN HILO"/>
    <n v="53102504"/>
    <s v="Selección abreviada menor cuantía"/>
    <n v="2"/>
    <n v="3"/>
    <n v="503"/>
    <n v="1760500"/>
    <s v="PAR"/>
    <s v="NO SOLICITADAS"/>
  </r>
  <r>
    <x v="17"/>
    <x v="22"/>
    <n v="10"/>
    <s v="DOTACIONES"/>
    <s v="KIT CLIMA FRIO (SUETER, GUANTES Y PASAMONTAÑAS)"/>
    <n v="46181529"/>
    <s v="Selección abreviada menor cuantía"/>
    <n v="2"/>
    <n v="3"/>
    <n v="1000"/>
    <n v="97000000"/>
    <s v="KIT"/>
    <s v="NO SOLICITADAS"/>
  </r>
  <r>
    <x v="17"/>
    <x v="22"/>
    <n v="10"/>
    <s v="DOTACIONES"/>
    <s v="LIGAS"/>
    <n v="46181704"/>
    <s v="Selección abreviada menor cuantía"/>
    <n v="2"/>
    <n v="3"/>
    <n v="4000"/>
    <n v="7600000"/>
    <s v="PAR"/>
    <s v="NO SOLICITADAS"/>
  </r>
  <r>
    <x v="17"/>
    <x v="22"/>
    <n v="10"/>
    <s v="DOTACIONES"/>
    <s v="PANTALONCILLO TIPO BOXER"/>
    <n v="53102303"/>
    <s v="Selección abreviada menor cuantía"/>
    <n v="2"/>
    <n v="3"/>
    <n v="4000"/>
    <n v="28000000"/>
    <s v="UNIDAD"/>
    <s v="NO SOLICITADAS"/>
  </r>
  <r>
    <x v="17"/>
    <x v="22"/>
    <n v="10"/>
    <s v="DOTACIONES"/>
    <s v="PANTUFLAS"/>
    <n v="53111701"/>
    <s v="Selección abreviada menor cuantía"/>
    <n v="2"/>
    <n v="3"/>
    <n v="1500"/>
    <n v="9000000"/>
    <s v="PAR"/>
    <s v="NO SOLICITADAS"/>
  </r>
  <r>
    <x v="17"/>
    <x v="22"/>
    <n v="10"/>
    <s v="DOTACIONES"/>
    <s v="PIJAMA"/>
    <n v="53102602"/>
    <s v="Selección abreviada menor cuantía"/>
    <n v="2"/>
    <n v="3"/>
    <n v="1500"/>
    <n v="40500000"/>
    <s v="UNIDAD"/>
    <s v="NO SOLICITADAS"/>
  </r>
  <r>
    <x v="17"/>
    <x v="22"/>
    <n v="10"/>
    <s v="DOTACIONES"/>
    <s v="TOALLA AZUL"/>
    <n v="52121701"/>
    <s v="Selección abreviada menor cuantía"/>
    <n v="2"/>
    <n v="3"/>
    <n v="1500"/>
    <n v="15750000"/>
    <s v="UNIDAD"/>
    <s v="NO SOLICITADAS"/>
  </r>
  <r>
    <x v="17"/>
    <x v="22"/>
    <n v="10"/>
    <s v="DOTACIONES"/>
    <s v="TULA CON PCLO"/>
    <n v="53121602"/>
    <s v="Selección abreviada menor cuantía"/>
    <n v="2"/>
    <n v="3"/>
    <n v="500"/>
    <n v="67000000"/>
    <s v="UNIDAD"/>
    <s v="NO SOLICITADAS"/>
  </r>
  <r>
    <x v="17"/>
    <x v="22"/>
    <n v="10"/>
    <s v="DOTACIONES"/>
    <s v="UNIFORME DE CEREMONIA PARA SOLDADOS M/L"/>
    <n v="53102701"/>
    <s v="Selección abreviada menor cuantía"/>
    <n v="2"/>
    <n v="3"/>
    <n v="1549"/>
    <n v="387404900"/>
    <s v="UNIDAD"/>
    <s v="NO SOLICITADAS"/>
  </r>
  <r>
    <x v="17"/>
    <x v="22"/>
    <n v="10"/>
    <s v="DOTACIONES"/>
    <s v="BLUSA FORMAL MANGA LARGA DAMA CIVIL"/>
    <n v="53101604"/>
    <s v="Selección abreviada menor cuantía"/>
    <n v="2"/>
    <n v="3"/>
    <n v="3000"/>
    <n v="189000000"/>
    <s v="UNIDAD"/>
    <s v="NO SOLICITADAS"/>
  </r>
  <r>
    <x v="17"/>
    <x v="22"/>
    <n v="10"/>
    <s v="DOTACIONES"/>
    <s v="BOTAS PERSONAL CIVIL (BOMBERO, MANTENIMIENTO, SOLDADOR, PINTOR, JARDINERO, MECÁNICO, ALBAÑIL, ELECTRICISTA, CONDUCTOR, DESPACHADOR)"/>
    <s v="53111501;53111502 "/>
    <s v="Selección abreviada menor cuantía"/>
    <n v="2"/>
    <n v="3"/>
    <n v="1300"/>
    <n v="332800000"/>
    <s v="PAR"/>
    <s v="NO SOLICITADAS"/>
  </r>
  <r>
    <x v="17"/>
    <x v="22"/>
    <n v="10"/>
    <s v="DOTACIONES"/>
    <s v="CALZADO PERSONAL CIVIL DAMA TACON PLANO  (MESERA, BARMAN, MEITRE, SERVICIOS GENERALES, LAVANDERIA, CAFETERIA, SAUNA)"/>
    <s v="53111601;53111602 "/>
    <s v="Selección abreviada menor cuantía"/>
    <n v="2"/>
    <n v="3"/>
    <n v="250"/>
    <n v="36000000"/>
    <s v="PAR"/>
    <s v="NO SOLICITADAS"/>
  </r>
  <r>
    <x v="17"/>
    <x v="22"/>
    <n v="10"/>
    <s v="DOTACIONES"/>
    <s v="CALZADO PERSONAL CIVIL DAMA Y CABALLERO (CHEF, COCINA, PANADERIA, PELUQUERIA)"/>
    <s v="53111601;53111602 "/>
    <s v="Selección abreviada menor cuantía"/>
    <n v="2"/>
    <n v="3"/>
    <n v="350"/>
    <n v="50400000"/>
    <s v="PAR"/>
    <s v="NO SOLICITADAS"/>
  </r>
  <r>
    <x v="17"/>
    <x v="22"/>
    <n v="10"/>
    <s v="DOTACIONES"/>
    <s v="CALZADO PERSONAL CIVIL ENTRENADOR DEPORTIVO"/>
    <s v="53111901;53111902 "/>
    <s v="Selección abreviada menor cuantía"/>
    <n v="2"/>
    <n v="3"/>
    <n v="12"/>
    <n v="2976000"/>
    <s v="PAR"/>
    <s v="NO SOLICITADAS"/>
  </r>
  <r>
    <x v="17"/>
    <x v="22"/>
    <n v="10"/>
    <s v="DOTACIONES"/>
    <s v="CALZADO PERSONAL CIVIL PARA CABALLERO"/>
    <n v="53111601"/>
    <s v="Selección abreviada menor cuantía"/>
    <n v="2"/>
    <n v="3"/>
    <n v="2760"/>
    <n v="273240000"/>
    <s v="PAR"/>
    <s v="NO SOLICITADAS"/>
  </r>
  <r>
    <x v="17"/>
    <x v="22"/>
    <n v="10"/>
    <s v="DOTACIONES"/>
    <s v="CALZADO PERSONAL CIVIL PARA DAMA "/>
    <n v="53111602"/>
    <s v="Selección abreviada menor cuantía"/>
    <n v="2"/>
    <n v="3"/>
    <n v="3000"/>
    <n v="255000000"/>
    <s v="PAR"/>
    <s v="NO SOLICITADAS"/>
  </r>
  <r>
    <x v="17"/>
    <x v="22"/>
    <n v="10"/>
    <s v="DOTACIONES"/>
    <s v="CAMISA FORMAL MANGA LARGA CABALLERO"/>
    <n v="53101602"/>
    <s v="Selección abreviada menor cuantía"/>
    <n v="2"/>
    <n v="3"/>
    <n v="2780"/>
    <n v="94520000"/>
    <s v="UNIDAD"/>
    <s v="NO SOLICITADAS"/>
  </r>
  <r>
    <x v="17"/>
    <x v="22"/>
    <n v="10"/>
    <s v="DOTACIONES"/>
    <s v="CORBATA PARA CABALLERO"/>
    <n v="53102502"/>
    <s v="Selección abreviada menor cuantía"/>
    <n v="2"/>
    <n v="3"/>
    <n v="2780"/>
    <n v="47260000"/>
    <s v="UNIDAD"/>
    <s v="NO SOLICITADAS"/>
  </r>
  <r>
    <x v="17"/>
    <x v="22"/>
    <n v="10"/>
    <s v="DOTACIONES"/>
    <s v="PASHMINA DAMA"/>
    <n v="53102502"/>
    <s v="Selección abreviada menor cuantía"/>
    <n v="2"/>
    <n v="3"/>
    <n v="3000"/>
    <n v="52500000"/>
    <s v="UNIDAD"/>
    <s v="NO SOLICITADAS"/>
  </r>
  <r>
    <x v="17"/>
    <x v="22"/>
    <n v="10"/>
    <s v="DOTACIONES"/>
    <s v="SASTRE FORMAL DAMA"/>
    <n v="53101904"/>
    <s v="Selección abreviada menor cuantía"/>
    <n v="2"/>
    <n v="3"/>
    <n v="3000"/>
    <n v="468000000"/>
    <s v="UNIDAD"/>
    <s v="NO SOLICITADAS"/>
  </r>
  <r>
    <x v="17"/>
    <x v="22"/>
    <n v="10"/>
    <s v="DOTACIONES"/>
    <s v="UNIFORME BOMBERO"/>
    <n v="53102706"/>
    <s v="Selección abreviada menor cuantía"/>
    <n v="2"/>
    <n v="3"/>
    <n v="36"/>
    <n v="5400000"/>
    <s v="UNIDAD"/>
    <s v="NO SOLICITADAS"/>
  </r>
  <r>
    <x v="17"/>
    <x v="22"/>
    <n v="10"/>
    <s v="DOTACIONES"/>
    <s v="UNIFORME CHEF, COCINA Y PANADERÍA"/>
    <n v="53102704"/>
    <s v="Selección abreviada menor cuantía"/>
    <n v="2"/>
    <n v="3"/>
    <n v="375"/>
    <n v="61875000"/>
    <s v="UNIDAD"/>
    <s v="NO SOLICITADAS"/>
  </r>
  <r>
    <x v="17"/>
    <x v="22"/>
    <n v="10"/>
    <s v="DOTACIONES"/>
    <s v="UNIFORME ENTRENADOR DEPORTIVO"/>
    <n v="53102902"/>
    <s v="Selección abreviada menor cuantía"/>
    <n v="2"/>
    <n v="3"/>
    <n v="15"/>
    <n v="2250000"/>
    <s v="UNIDAD"/>
    <s v="NO SOLICITADAS"/>
  </r>
  <r>
    <x v="17"/>
    <x v="22"/>
    <n v="10"/>
    <s v="DOTACIONES"/>
    <s v="UNIFORME MESERA, BARMAN Y METRE"/>
    <n v="53102704"/>
    <s v="Selección abreviada menor cuantía"/>
    <n v="2"/>
    <n v="3"/>
    <n v="140"/>
    <n v="46900000"/>
    <s v="UNIDAD"/>
    <s v="NO SOLICITADAS"/>
  </r>
  <r>
    <x v="17"/>
    <x v="22"/>
    <n v="10"/>
    <s v="DOTACIONES"/>
    <s v="UNIFORME MESERO, BARMAN Y METRE"/>
    <n v="53102704"/>
    <s v="Selección abreviada menor cuantía"/>
    <n v="2"/>
    <n v="3"/>
    <n v="120"/>
    <n v="40200000"/>
    <s v="UNIDAD"/>
    <s v="NO SOLICITADAS"/>
  </r>
  <r>
    <x v="17"/>
    <x v="22"/>
    <n v="10"/>
    <s v="DOTACIONES"/>
    <s v="UNIFORME PELUQUERÍA"/>
    <n v="53102711"/>
    <s v="Selección abreviada menor cuantía"/>
    <n v="2"/>
    <n v="3"/>
    <n v="45"/>
    <n v="6300000"/>
    <s v="UNIDAD"/>
    <s v="NO SOLICITADAS"/>
  </r>
  <r>
    <x v="17"/>
    <x v="22"/>
    <n v="10"/>
    <s v="DOTACIONES"/>
    <s v="UNIFORME SERVICIOS GENERALES, LAVANDERÍA, CAFETERÍA Y SAUNA"/>
    <n v="53102704"/>
    <s v="Selección abreviada menor cuantía"/>
    <n v="2"/>
    <n v="3"/>
    <n v="195"/>
    <n v="27300000"/>
    <s v="UNIDAD"/>
    <s v="NO SOLICITADAS"/>
  </r>
  <r>
    <x v="17"/>
    <x v="22"/>
    <n v="10"/>
    <s v="DOTACIONES"/>
    <s v="UNIFORME SOLDADOR, OPERARIO BATERÍAS, PINTOR, JARDINERO, MECÁNICO, ALBAÑIL, ELECTRICISTA, TANQUEADOR, ALMACENISTA, CONDUCTOR Y DESPACHADOR"/>
    <n v="53102710"/>
    <s v="Selección abreviada menor cuantía"/>
    <n v="2"/>
    <n v="3"/>
    <n v="1050"/>
    <n v="157500000"/>
    <s v="UNIDAD"/>
    <s v="NO SOLICITADAS"/>
  </r>
  <r>
    <x v="17"/>
    <x v="22"/>
    <n v="10"/>
    <s v="DOTACIONES"/>
    <s v="VESTIDO FORMAL CABALLERO"/>
    <n v="53101902"/>
    <s v="Selección abreviada menor cuantía"/>
    <n v="2"/>
    <n v="3"/>
    <n v="2780"/>
    <n v="606040000"/>
    <s v="UNIDAD"/>
    <s v="NO SOLICITADAS"/>
  </r>
  <r>
    <x v="17"/>
    <x v="22"/>
    <n v="10"/>
    <s v="DOTACIONES"/>
    <s v="KIT DE CINTURON Y ARNÉS ( PORTA RADIO, PORTACELULAR, PORTA LINTERNA, PORTA PROVEEDORES)"/>
    <n v="10141608"/>
    <s v="Selección abreviada menor cuantía"/>
    <n v="3"/>
    <n v="6"/>
    <n v="220"/>
    <n v="24200000"/>
    <s v="UNIDAD"/>
    <s v="NO SOLICITADAS"/>
  </r>
  <r>
    <x v="17"/>
    <x v="23"/>
    <n v="10"/>
    <s v="ELEMENTOS DE ALOJAMIENTO Y CAMPAÑA"/>
    <s v="ALMOHADA Y COLCHON"/>
    <s v="52121505;56101508"/>
    <s v="Selección abreviada menor cuantía"/>
    <n v="2"/>
    <n v="3"/>
    <n v="400"/>
    <n v="54800000"/>
    <s v="JUEGO"/>
    <s v="NO SOLICITADAS"/>
  </r>
  <r>
    <x v="17"/>
    <x v="23"/>
    <n v="10"/>
    <s v="ELEMENTOS DE ALOJAMIENTO Y CAMPAÑA"/>
    <s v="CANTIMPLORA"/>
    <n v="24121807"/>
    <s v="Selección abreviada menor cuantía"/>
    <n v="2"/>
    <n v="3"/>
    <n v="1000"/>
    <n v="5000000"/>
    <s v="UNIDAD"/>
    <s v="NO SOLICITADAS"/>
  </r>
  <r>
    <x v="17"/>
    <x v="23"/>
    <n v="10"/>
    <s v="ELEMENTOS DE ALOJAMIENTO Y CAMPAÑA"/>
    <s v="COBIJA FRAZADA"/>
    <n v="52121508"/>
    <s v="Selección abreviada menor cuantía"/>
    <n v="2"/>
    <n v="3"/>
    <n v="400"/>
    <n v="18000000"/>
    <s v="UNIDAD"/>
    <s v="NO SOLICITADAS"/>
  </r>
  <r>
    <x v="17"/>
    <x v="23"/>
    <n v="10"/>
    <s v="ELEMENTOS DE ALOJAMIENTO Y CAMPAÑA"/>
    <s v="JARRO PARA CANTIMPLORA"/>
    <n v="24121807"/>
    <s v="Selección abreviada menor cuantía"/>
    <n v="2"/>
    <n v="3"/>
    <n v="1000"/>
    <n v="162000000"/>
    <s v="UNIDAD"/>
    <s v="NO SOLICITADAS"/>
  </r>
  <r>
    <x v="17"/>
    <x v="23"/>
    <n v="10"/>
    <s v="ELEMENTOS DE ALOJAMIENTO Y CAMPAÑA"/>
    <s v="JUEGO DE CAMA"/>
    <n v="52121509"/>
    <s v="Selección abreviada menor cuantía"/>
    <n v="2"/>
    <n v="3"/>
    <n v="1000"/>
    <n v="49000000"/>
    <s v="UNIDAD"/>
    <s v="NO SOLICITADAS"/>
  </r>
  <r>
    <x v="17"/>
    <x v="23"/>
    <n v="10"/>
    <s v="ELEMENTOS DE ALOJAMIENTO Y CAMPAÑA"/>
    <s v="MORRAL DE CAMPAÑA CON PARRILA METALICA"/>
    <n v="56121603"/>
    <s v="Selección abreviada menor cuantía"/>
    <n v="2"/>
    <n v="3"/>
    <n v="300"/>
    <n v="135000000"/>
    <s v="UNIDAD"/>
    <s v="NO SOLICITADAS"/>
  </r>
  <r>
    <x v="17"/>
    <x v="23"/>
    <n v="10"/>
    <s v="ELEMENTOS DE ALOJAMIENTO Y CAMPAÑA"/>
    <s v="MORRALES TACTICOS PARA CABALLERO"/>
    <n v="53121603"/>
    <s v="Selección abreviada menor cuantía"/>
    <n v="2"/>
    <n v="3"/>
    <n v="1"/>
    <n v="280000"/>
    <s v="UNIDAD"/>
    <s v="NO SOLICITADAS"/>
  </r>
  <r>
    <x v="17"/>
    <x v="23"/>
    <n v="10"/>
    <s v="ELEMENTOS DE ALOJAMIENTO Y CAMPAÑA"/>
    <s v="MORRALES TACTICOS PARA DAMA"/>
    <n v="53121603"/>
    <s v="Selección abreviada menor cuantía"/>
    <n v="2"/>
    <n v="3"/>
    <n v="1"/>
    <n v="250000"/>
    <s v="UNIDAD"/>
    <s v="NO SOLICITADAS"/>
  </r>
  <r>
    <x v="17"/>
    <x v="23"/>
    <n v="10"/>
    <s v="ELEMENTOS DE ALOJAMIENTO Y CAMPAÑA"/>
    <s v="MOSQUITERO GRIS (PCLO)"/>
    <n v="49121508"/>
    <s v="Selección abreviada menor cuantía"/>
    <n v="2"/>
    <n v="3"/>
    <n v="1000"/>
    <n v="19000000"/>
    <s v="UNIDAD"/>
    <s v="NO SOLICITADAS"/>
  </r>
  <r>
    <x v="17"/>
    <x v="23"/>
    <n v="10"/>
    <s v="ELEMENTOS DE ALOJAMIENTO Y CAMPAÑA"/>
    <s v="PONCHO IMPERMEABLE EN POLIAMIDA"/>
    <n v="46181506"/>
    <s v="Selección abreviada menor cuantía"/>
    <n v="2"/>
    <n v="3"/>
    <n v="1"/>
    <n v="89000"/>
    <s v="UNIDAD"/>
    <s v="NO SOLICITADAS"/>
  </r>
  <r>
    <x v="17"/>
    <x v="23"/>
    <n v="10"/>
    <s v="ELEMENTOS DE ALOJAMIENTO Y CAMPAÑA"/>
    <s v="PORTACANTIMPLORA"/>
    <n v="24121513"/>
    <s v="Selección abreviada menor cuantía"/>
    <n v="2"/>
    <n v="3"/>
    <n v="2000"/>
    <n v="50000000"/>
    <s v="UNIDAD"/>
    <s v="NO SOLICITADAS"/>
  </r>
  <r>
    <x v="17"/>
    <x v="23"/>
    <n v="10"/>
    <s v="ELEMENTOS DE ALOJAMIENTO Y CAMPAÑA"/>
    <s v="SOBRECAMAS"/>
    <n v="52121501"/>
    <s v="Selección abreviada menor cuantía"/>
    <n v="2"/>
    <n v="3"/>
    <n v="2000"/>
    <n v="74000000"/>
    <s v="UNIDAD"/>
    <s v="NO SOLICITADAS"/>
  </r>
  <r>
    <x v="17"/>
    <x v="23"/>
    <n v="10"/>
    <s v="ELEMENTOS DE ALOJAMIENTO Y CAMPAÑA"/>
    <s v="TOLDILLO"/>
    <n v="49121508"/>
    <s v="Selección abreviada menor cuantía"/>
    <n v="2"/>
    <n v="3"/>
    <n v="2000"/>
    <n v="66000000"/>
    <s v="UNIDAD"/>
    <s v="NO SOLICITADAS"/>
  </r>
  <r>
    <x v="17"/>
    <x v="25"/>
    <n v="10"/>
    <s v="LLANTAS Y ACCESORIOS"/>
    <s v="LLANTAS"/>
    <n v="25171903"/>
    <s v="Mínima cuantía"/>
    <n v="2"/>
    <n v="3"/>
    <n v="1"/>
    <n v="225000000"/>
    <s v="GLOBAL"/>
    <s v="NO SOLICITADAS"/>
  </r>
  <r>
    <x v="17"/>
    <x v="25"/>
    <n v="10"/>
    <s v="LLANTAS Y ACCESORIOS"/>
    <s v="LLANTAS PARA AUTOMOVIL, CAMIONETAS, CAMION, MOTOCICLETAS."/>
    <n v="25172504"/>
    <s v="Mínima cuantía"/>
    <n v="4"/>
    <n v="3"/>
    <n v="1"/>
    <n v="10000000"/>
    <s v="GLOBAL"/>
    <s v="NO SOLICITADAS"/>
  </r>
  <r>
    <x v="17"/>
    <x v="64"/>
    <n v="10"/>
    <s v="MATERIAL QUIRURGICO"/>
    <s v="CONTRATO DE SUMINISTRO - BOLSA DE PRODUCTOS MEDICO QUIRURGICOS"/>
    <n v="85161503"/>
    <s v="Mínima cuantía"/>
    <n v="2"/>
    <n v="3"/>
    <n v="1"/>
    <n v="60000000"/>
    <s v="GLOBAL"/>
    <s v="NO SOLICITADAS"/>
  </r>
  <r>
    <x v="17"/>
    <x v="98"/>
    <n v="10"/>
    <s v="MEDICAMENTOS Y PRODUCTOS FARMACÉUTICOS"/>
    <s v="CONTRATO DE SUMINISTRO - BOLSA DE PRODUCTOS FARMACEUTICOS Y MEDICAMENTOSMEDICO QUIRURGICOS"/>
    <n v="85161503"/>
    <s v="Mínima cuantía"/>
    <n v="2"/>
    <n v="3"/>
    <n v="1"/>
    <n v="10000000"/>
    <s v="GLOBAL"/>
    <s v="NO SOLICITADAS"/>
  </r>
  <r>
    <x v="17"/>
    <x v="29"/>
    <n v="10"/>
    <s v="PAPELERIA, UTILES DE ESCRITORIO Y OFICINA"/>
    <s v="PAPELERIA, UTILES DE ESCRITORIO Y OFICINA"/>
    <n v="27131517"/>
    <s v="Mínima cuantía"/>
    <n v="2"/>
    <n v="3"/>
    <n v="1"/>
    <n v="500000000"/>
    <s v="GLOBAL"/>
    <s v="NO SOLICITADAS"/>
  </r>
  <r>
    <x v="17"/>
    <x v="29"/>
    <n v="10"/>
    <s v="PAPELERIA, UTILES DE ESCRITORIO Y OFICINA"/>
    <s v="ALMOHADILLA DACTILAR RECARGABLE"/>
    <n v="44121905"/>
    <s v="Mínima cuantía"/>
    <n v="2"/>
    <n v="3"/>
    <n v="20"/>
    <n v="160500"/>
    <s v="UNIDAD"/>
    <s v="NO SOLICITADAS"/>
  </r>
  <r>
    <x v="17"/>
    <x v="29"/>
    <n v="10"/>
    <s v="PAPELERIA, UTILES DE ESCRITORIO Y OFICINA"/>
    <s v="ALMOHADILLA PARA SELLO RECARGABLE"/>
    <n v="44121905"/>
    <s v="Mínima cuantía"/>
    <n v="2"/>
    <n v="3"/>
    <n v="30"/>
    <n v="256800"/>
    <s v="UNIDAD"/>
    <s v="NO SOLICITADAS"/>
  </r>
  <r>
    <x v="17"/>
    <x v="29"/>
    <n v="10"/>
    <s v="PAPELERIA, UTILES DE ESCRITORIO Y OFICINA"/>
    <s v="BANDERITAS-MINI-BANDERITAS- SEÑALES AUTOADHESIVAS"/>
    <n v="14111800"/>
    <s v="Mínima cuantía"/>
    <n v="2"/>
    <n v="3"/>
    <n v="200"/>
    <n v="347800"/>
    <s v="UNIDAD"/>
    <s v="NO SOLICITADAS"/>
  </r>
  <r>
    <x v="17"/>
    <x v="29"/>
    <n v="10"/>
    <s v="PAPELERIA, UTILES DE ESCRITORIO Y OFICINA"/>
    <s v="BISTURÍ 18MM PLÁSTICO"/>
    <n v="42291613"/>
    <s v="Mínima cuantía"/>
    <n v="2"/>
    <n v="3"/>
    <n v="80"/>
    <n v="123840"/>
    <s v="UNIDAD"/>
    <s v="NO SOLICITADAS"/>
  </r>
  <r>
    <x v="17"/>
    <x v="29"/>
    <n v="10"/>
    <s v="PAPELERIA, UTILES DE ESCRITORIO Y OFICINA"/>
    <s v="BOLÍGRAFO NEGRO"/>
    <n v="44121700"/>
    <s v="Mínima cuantía"/>
    <n v="2"/>
    <n v="3"/>
    <n v="1200"/>
    <n v="278400"/>
    <s v="UNIDAD"/>
    <s v="NO SOLICITADAS"/>
  </r>
  <r>
    <x v="17"/>
    <x v="29"/>
    <n v="10"/>
    <s v="PAPELERIA, UTILES DE ESCRITORIO Y OFICINA"/>
    <s v="BOLIGRAFO ROJO"/>
    <n v="44121700"/>
    <s v="Mínima cuantía"/>
    <n v="2"/>
    <n v="3"/>
    <n v="300"/>
    <n v="294000"/>
    <s v="UNIDAD"/>
    <s v="NO SOLICITADAS"/>
  </r>
  <r>
    <x v="17"/>
    <x v="29"/>
    <n v="10"/>
    <s v="PAPELERIA, UTILES DE ESCRITORIO Y OFICINA"/>
    <s v="BORRADOR DE NATA"/>
    <n v="44121800"/>
    <s v="Mínima cuantía"/>
    <n v="2"/>
    <n v="3"/>
    <n v="200"/>
    <n v="52800"/>
    <s v="UNIDAD"/>
    <s v="NO SOLICITADAS"/>
  </r>
  <r>
    <x v="17"/>
    <x v="29"/>
    <n v="10"/>
    <s v="PAPELERIA, UTILES DE ESCRITORIO Y OFICINA"/>
    <s v="CAJAS PARA ARCHIVO CENTRAL REFERENCIA X-200 MEMBRETEADA. LA ENTIDAD COMPRADORA DEBE SOLICITAR MÍNIMO 500 UNIDADES. "/>
    <n v="44111515"/>
    <s v="Mínima cuantía"/>
    <n v="2"/>
    <n v="3"/>
    <n v="650"/>
    <n v="1067300"/>
    <s v="UNIDAD"/>
    <s v="NO SOLICITADAS"/>
  </r>
  <r>
    <x v="17"/>
    <x v="29"/>
    <n v="10"/>
    <s v="PAPELERIA, UTILES DE ESCRITORIO Y OFICINA"/>
    <s v="CARPETA TIPO 4 ALETAS EN CARTULINA BLANCA _x000a_TIPO PROPALCOTE"/>
    <n v="44122003"/>
    <s v="Mínima cuantía"/>
    <n v="2"/>
    <n v="3"/>
    <n v="3000"/>
    <n v="2292000"/>
    <s v="UNIDAD"/>
    <s v="NO SOLICITADAS"/>
  </r>
  <r>
    <x v="17"/>
    <x v="29"/>
    <n v="10"/>
    <s v="PAPELERIA, UTILES DE ESCRITORIO Y OFICINA"/>
    <s v="CARTULINA OFICIO SURTIDO"/>
    <n v="14111519"/>
    <s v="Mínima cuantía"/>
    <n v="2"/>
    <n v="3"/>
    <n v="30"/>
    <n v="154080"/>
    <s v="UNIDAD"/>
    <s v="NO SOLICITADAS"/>
  </r>
  <r>
    <x v="17"/>
    <x v="29"/>
    <n v="10"/>
    <s v="PAPELERIA, UTILES DE ESCRITORIO Y OFICINA"/>
    <s v="CD-R"/>
    <n v="43201800"/>
    <s v="Mínima cuantía"/>
    <n v="2"/>
    <n v="3"/>
    <n v="30"/>
    <n v="1830570"/>
    <s v="UNIDAD"/>
    <s v="NO SOLICITADAS"/>
  </r>
  <r>
    <x v="17"/>
    <x v="29"/>
    <n v="10"/>
    <s v="PAPELERIA, UTILES DE ESCRITORIO Y OFICINA"/>
    <s v="CERA PARA CONTAR - CERA DACTILAR CUENTA FACIL"/>
    <n v="44121600"/>
    <s v="Mínima cuantía"/>
    <n v="2"/>
    <n v="3"/>
    <n v="15"/>
    <n v="41730"/>
    <s v="UNIDAD"/>
    <s v="NO SOLICITADAS"/>
  </r>
  <r>
    <x v="17"/>
    <x v="29"/>
    <n v="10"/>
    <s v="PAPELERIA, UTILES DE ESCRITORIO Y OFICINA"/>
    <s v="CINTA ADHESIVA DE EMPAQUE EN ROLLO"/>
    <n v="44122100"/>
    <s v="Mínima cuantía"/>
    <n v="2"/>
    <n v="3"/>
    <n v="120"/>
    <n v="369360"/>
    <s v="UNIDAD"/>
    <s v="NO SOLICITADAS"/>
  </r>
  <r>
    <x v="17"/>
    <x v="29"/>
    <n v="10"/>
    <s v="PAPELERIA, UTILES DE ESCRITORIO Y OFICINA"/>
    <s v="CINTA ADHESIVA PARA ENMASCARAR 12 MM "/>
    <n v="44122100"/>
    <s v="Mínima cuantía"/>
    <n v="2"/>
    <n v="3"/>
    <n v="50"/>
    <n v="251450"/>
    <s v="UNIDAD"/>
    <s v="NO SOLICITADAS"/>
  </r>
  <r>
    <x v="17"/>
    <x v="29"/>
    <n v="10"/>
    <s v="PAPELERIA, UTILES DE ESCRITORIO Y OFICINA"/>
    <s v="CLIP ESTÁNDAR PEQUEÑO PLASTIFICADO X 100"/>
    <n v="44122100"/>
    <s v="Mínima cuantía"/>
    <n v="2"/>
    <n v="3"/>
    <n v="200"/>
    <n v="428000"/>
    <s v="UNIDAD"/>
    <s v="NO SOLICITADAS"/>
  </r>
  <r>
    <x v="17"/>
    <x v="29"/>
    <n v="10"/>
    <s v="PAPELERIA, UTILES DE ESCRITORIO Y OFICINA"/>
    <s v="CLIP MARIPOSA GIGANTE X 12"/>
    <n v="44122104"/>
    <s v="Mínima cuantía"/>
    <n v="2"/>
    <n v="3"/>
    <n v="100"/>
    <n v="88200"/>
    <s v="UNIDAD"/>
    <s v="NO SOLICITADAS"/>
  </r>
  <r>
    <x v="17"/>
    <x v="29"/>
    <n v="10"/>
    <s v="PAPELERIA, UTILES DE ESCRITORIO Y OFICINA"/>
    <s v="CORRECTOR LIQUIDO LAPIZ"/>
    <n v="44121800"/>
    <s v="Mínima cuantía"/>
    <n v="2"/>
    <n v="3"/>
    <n v="50"/>
    <n v="256800"/>
    <s v="UNIDAD"/>
    <s v="NO SOLICITADAS"/>
  </r>
  <r>
    <x v="17"/>
    <x v="29"/>
    <n v="10"/>
    <s v="PAPELERIA, UTILES DE ESCRITORIO Y OFICINA"/>
    <s v="COSEDORA DE OFICINA 30 HOJAS"/>
    <n v="44121600"/>
    <s v="Mínima cuantía"/>
    <n v="2"/>
    <n v="3"/>
    <n v="50"/>
    <n v="924700"/>
    <s v="UNIDAD"/>
    <s v="NO SOLICITADAS"/>
  </r>
  <r>
    <x v="17"/>
    <x v="29"/>
    <n v="10"/>
    <s v="PAPELERIA, UTILES DE ESCRITORIO Y OFICINA"/>
    <s v=" FUNDA PROTECTORA DE PLASTICO TAMAÑO OFICIO X 100 UNIDADES "/>
    <n v="44122002"/>
    <s v="Mínima cuantía"/>
    <n v="2"/>
    <n v="3"/>
    <n v="2"/>
    <n v="222560"/>
    <s v="UNIDAD"/>
    <s v="NO SOLICITADAS"/>
  </r>
  <r>
    <x v="17"/>
    <x v="29"/>
    <n v="10"/>
    <s v="PAPELERIA, UTILES DE ESCRITORIO Y OFICINA"/>
    <s v=" GANCHO LEGAJADOR PLASTICO X 20 "/>
    <n v="44122100"/>
    <s v="Mínima cuantía"/>
    <n v="2"/>
    <n v="3"/>
    <n v="30"/>
    <n v="64200"/>
    <s v="UNIDAD"/>
    <s v="NO SOLICITADAS"/>
  </r>
  <r>
    <x v="17"/>
    <x v="29"/>
    <n v="10"/>
    <s v="PAPELERIA, UTILES DE ESCRITORIO Y OFICINA"/>
    <s v="GRAPA NO. 26/6 CAJA X 5000 "/>
    <n v="44122100"/>
    <s v="Mínima cuantía"/>
    <n v="2"/>
    <n v="3"/>
    <n v="300"/>
    <n v="493200"/>
    <s v="UNIDAD"/>
    <s v="NO SOLICITADAS"/>
  </r>
  <r>
    <x v="17"/>
    <x v="29"/>
    <n v="10"/>
    <s v="PAPELERIA, UTILES DE ESCRITORIO Y OFICINA"/>
    <s v="GUILLOTINA MANUAL CORTE MINIMO DE 10 HOJAS"/>
    <n v="60121300"/>
    <s v="Mínima cuantía"/>
    <n v="2"/>
    <n v="3"/>
    <n v="2"/>
    <n v="117700"/>
    <s v="UNIDAD"/>
    <s v="NO SOLICITADAS"/>
  </r>
  <r>
    <x v="17"/>
    <x v="29"/>
    <n v="10"/>
    <s v="PAPELERIA, UTILES DE ESCRITORIO Y OFICINA"/>
    <s v="LAPIZ DE CHEQUEO MINA ROJA"/>
    <n v="44121700"/>
    <s v="Mínima cuantía"/>
    <n v="2"/>
    <n v="3"/>
    <n v="100"/>
    <n v="117700"/>
    <s v="UNIDAD"/>
    <s v="NO SOLICITADAS"/>
  </r>
  <r>
    <x v="17"/>
    <x v="29"/>
    <n v="10"/>
    <s v="PAPELERIA, UTILES DE ESCRITORIO Y OFICINA"/>
    <s v="LÁPIZ DE ESCRITURA MINA NEGRA"/>
    <n v="44121700"/>
    <s v="Mínima cuantía"/>
    <n v="2"/>
    <n v="3"/>
    <n v="100"/>
    <n v="229000"/>
    <s v="UNIDAD"/>
    <s v="NO SOLICITADAS"/>
  </r>
  <r>
    <x v="17"/>
    <x v="29"/>
    <n v="10"/>
    <s v="PAPELERIA, UTILES DE ESCRITORIO Y OFICINA"/>
    <s v="LIBRO DE ACTAS 200 FOLIOS"/>
    <n v="14111500"/>
    <s v="Mínima cuantía"/>
    <n v="2"/>
    <n v="3"/>
    <n v="40"/>
    <n v="259280"/>
    <s v="UNIDAD"/>
    <s v="NO SOLICITADAS"/>
  </r>
  <r>
    <x v="17"/>
    <x v="29"/>
    <n v="10"/>
    <s v="PAPELERIA, UTILES DE ESCRITORIO Y OFICINA"/>
    <s v="MARCADOR BORRABLE DESECHABLE"/>
    <n v="44121700"/>
    <s v="Mínima cuantía"/>
    <n v="2"/>
    <n v="3"/>
    <n v="72"/>
    <n v="55368"/>
    <s v="UNIDAD"/>
    <s v="NO SOLICITADAS"/>
  </r>
  <r>
    <x v="17"/>
    <x v="29"/>
    <n v="10"/>
    <s v="PAPELERIA, UTILES DE ESCRITORIO Y OFICINA"/>
    <s v="MARCADOR PERMANENTE PUNTA DELGADA"/>
    <n v="44121700"/>
    <s v="Mínima cuantía"/>
    <n v="2"/>
    <n v="3"/>
    <n v="30"/>
    <n v="112350"/>
    <s v="UNIDAD"/>
    <s v="NO SOLICITADAS"/>
  </r>
  <r>
    <x v="17"/>
    <x v="29"/>
    <n v="10"/>
    <s v="PAPELERIA, UTILES DE ESCRITORIO Y OFICINA"/>
    <s v="NOTAS AUTOADHESIVAS ESTANDAR/TACO/BLOQUE/ CUBO DE MINIMO 100 HOJAS"/>
    <n v="14111500"/>
    <s v="Mínima cuantía"/>
    <n v="2"/>
    <n v="3"/>
    <n v="100"/>
    <n v="369200"/>
    <s v="UNIDAD"/>
    <s v="NO SOLICITADAS"/>
  </r>
  <r>
    <x v="17"/>
    <x v="29"/>
    <n v="10"/>
    <s v="PAPELERIA, UTILES DE ESCRITORIO Y OFICINA"/>
    <s v="PAPEL BOND 75G CARTA CAJA X 10 RESMAS"/>
    <n v="14111500"/>
    <s v="Mínima cuantía"/>
    <n v="2"/>
    <n v="3"/>
    <n v="135"/>
    <n v="11177865"/>
    <s v="UNIDAD"/>
    <s v="NO SOLICITADAS"/>
  </r>
  <r>
    <x v="17"/>
    <x v="29"/>
    <n v="10"/>
    <s v="PAPELERIA, UTILES DE ESCRITORIO Y OFICINA"/>
    <s v="PAPEL BOND 75G OFICIO CAJA X 10 RESMAS"/>
    <n v="14111500"/>
    <s v="Mínima cuantía"/>
    <n v="2"/>
    <n v="3"/>
    <n v="135"/>
    <n v="12663945"/>
    <s v="UNIDAD"/>
    <s v="NO SOLICITADAS"/>
  </r>
  <r>
    <x v="17"/>
    <x v="29"/>
    <n v="10"/>
    <s v="PAPELERIA, UTILES DE ESCRITORIO Y OFICINA"/>
    <s v="PAPEL CARBÓN PARA ESCRITURA OFICIO X 100"/>
    <n v="14121810"/>
    <s v="Mínima cuantía"/>
    <n v="2"/>
    <n v="3"/>
    <n v="4"/>
    <n v="54600"/>
    <s v="UNIDAD"/>
    <s v="NO SOLICITADAS"/>
  </r>
  <r>
    <x v="17"/>
    <x v="29"/>
    <n v="10"/>
    <s v="PAPELERIA, UTILES DE ESCRITORIO Y OFICINA"/>
    <s v="PAPEL CONTACT TRANSPARENTE O PLASTICO ADHESIVO"/>
    <n v="14111600"/>
    <s v="Mínima cuantía"/>
    <n v="2"/>
    <n v="3"/>
    <n v="2"/>
    <n v="175480"/>
    <s v="UNIDAD"/>
    <s v="NO SOLICITADAS"/>
  </r>
  <r>
    <x v="17"/>
    <x v="29"/>
    <n v="10"/>
    <s v="PAPELERIA, UTILES DE ESCRITORIO Y OFICINA"/>
    <s v="PEGANTE EN BARRA"/>
    <n v="44121600"/>
    <s v="Mínima cuantía"/>
    <n v="2"/>
    <n v="3"/>
    <n v="100"/>
    <n v="210900"/>
    <s v="UNIDAD"/>
    <s v="NO SOLICITADAS"/>
  </r>
  <r>
    <x v="17"/>
    <x v="29"/>
    <n v="10"/>
    <s v="PAPELERIA, UTILES DE ESCRITORIO Y OFICINA"/>
    <s v="PEGANTE LIQUIDO 225G"/>
    <n v="44121600"/>
    <s v="Mínima cuantía"/>
    <n v="2"/>
    <n v="3"/>
    <n v="100"/>
    <n v="577800"/>
    <s v="UNIDAD"/>
    <s v="NO SOLICITADAS"/>
  </r>
  <r>
    <x v="17"/>
    <x v="29"/>
    <n v="10"/>
    <s v="PAPELERIA, UTILES DE ESCRITORIO Y OFICINA"/>
    <s v="PERFORADORA PARA OFICINA DE 2 HUECOS "/>
    <n v="44101600"/>
    <s v="Mínima cuantía"/>
    <n v="2"/>
    <n v="3"/>
    <n v="40"/>
    <n v="401160"/>
    <s v="UNIDAD"/>
    <s v="NO SOLICITADAS"/>
  </r>
  <r>
    <x v="17"/>
    <x v="29"/>
    <n v="10"/>
    <s v="PAPELERIA, UTILES DE ESCRITORIO Y OFICINA"/>
    <s v=" PILA AAA ALCALINA NO RECARGABLES "/>
    <n v="26111702"/>
    <s v="Mínima cuantía"/>
    <n v="2"/>
    <n v="3"/>
    <n v="5"/>
    <n v="15000"/>
    <s v="UNIDAD"/>
    <s v="NO SOLICITADAS"/>
  </r>
  <r>
    <x v="17"/>
    <x v="29"/>
    <n v="10"/>
    <s v="PAPELERIA, UTILES DE ESCRITORIO Y OFICINA"/>
    <s v="REGLA PLASTICA"/>
    <n v="44111800"/>
    <s v="Mínima cuantía"/>
    <n v="2"/>
    <n v="3"/>
    <n v="81"/>
    <n v="36207"/>
    <s v="UNIDAD"/>
    <s v="NO SOLICITADAS"/>
  </r>
  <r>
    <x v="17"/>
    <x v="29"/>
    <n v="10"/>
    <s v="PAPELERIA, UTILES DE ESCRITORIO Y OFICINA"/>
    <s v="RESALTADOR DESECHABLE"/>
    <n v="44121700"/>
    <s v="Mínima cuantía"/>
    <n v="2"/>
    <n v="3"/>
    <n v="300"/>
    <n v="169200"/>
    <s v="UNIDAD"/>
    <s v="NO SOLICITADAS"/>
  </r>
  <r>
    <x v="17"/>
    <x v="29"/>
    <n v="10"/>
    <s v="PAPELERIA, UTILES DE ESCRITORIO Y OFICINA"/>
    <s v="SACAGANCHOS PARA GRAPA"/>
    <n v="44121600"/>
    <s v="Mínima cuantía"/>
    <n v="2"/>
    <n v="3"/>
    <n v="100"/>
    <n v="299000"/>
    <s v="UNIDAD"/>
    <s v="NO SOLICITADAS"/>
  </r>
  <r>
    <x v="17"/>
    <x v="29"/>
    <n v="10"/>
    <s v="PAPELERIA, UTILES DE ESCRITORIO Y OFICINA"/>
    <s v="SOBRE DE FELPA PARA CD"/>
    <n v="44121500"/>
    <s v="Mínima cuantía"/>
    <n v="2"/>
    <n v="3"/>
    <n v="3000"/>
    <n v="483000"/>
    <s v="UNIDAD"/>
    <s v="NO SOLICITADAS"/>
  </r>
  <r>
    <x v="17"/>
    <x v="29"/>
    <n v="10"/>
    <s v="PAPELERIA, UTILES DE ESCRITORIO Y OFICINA"/>
    <s v="SOBRE DE MANILA CARTA PAQUETE X 100"/>
    <n v="44121500"/>
    <s v="Mínima cuantía"/>
    <n v="2"/>
    <n v="3"/>
    <n v="20"/>
    <n v="222840"/>
    <s v="UNIDAD"/>
    <s v="NO SOLICITADAS"/>
  </r>
  <r>
    <x v="17"/>
    <x v="29"/>
    <n v="10"/>
    <s v="PAPELERIA, UTILES DE ESCRITORIO Y OFICINA"/>
    <s v="SOBRE DE MANILA OFICIO PAQUETE X 100"/>
    <n v="44121500"/>
    <s v="Mínima cuantía"/>
    <n v="2"/>
    <n v="3"/>
    <n v="20"/>
    <n v="278540"/>
    <s v="UNIDAD"/>
    <s v="NO SOLICITADAS"/>
  </r>
  <r>
    <x v="17"/>
    <x v="29"/>
    <n v="10"/>
    <s v="PAPELERIA, UTILES DE ESCRITORIO Y OFICINA"/>
    <s v="SOBRE DE MANILA RADIOLOGO PAQUETE X 100"/>
    <n v="44121500"/>
    <s v="Mínima cuantía"/>
    <n v="2"/>
    <n v="3"/>
    <n v="49"/>
    <n v="2359350"/>
    <s v="UNIDAD"/>
    <s v="NO SOLICITADAS"/>
  </r>
  <r>
    <x v="17"/>
    <x v="29"/>
    <n v="10"/>
    <s v="PAPELERIA, UTILES DE ESCRITORIO Y OFICINA"/>
    <s v="TABLA PLANILLERA"/>
    <n v="44121600"/>
    <s v="Mínima cuantía"/>
    <n v="2"/>
    <n v="3"/>
    <n v="15"/>
    <n v="88275"/>
    <s v="UNIDAD"/>
    <s v="NO SOLICITADAS"/>
  </r>
  <r>
    <x v="17"/>
    <x v="29"/>
    <n v="10"/>
    <s v="PAPELERIA, UTILES DE ESCRITORIO Y OFICINA"/>
    <s v="TAJALÁPIZ"/>
    <n v="44121700"/>
    <s v="Mínima cuantía"/>
    <n v="2"/>
    <n v="3"/>
    <n v="200"/>
    <n v="67200"/>
    <s v="UNIDAD"/>
    <s v="NO SOLICITADAS"/>
  </r>
  <r>
    <x v="17"/>
    <x v="29"/>
    <n v="10"/>
    <s v="PAPELERIA, UTILES DE ESCRITORIO Y OFICINA"/>
    <s v="TIJERA DE ACERO INOXIDABLE"/>
    <n v="44121600"/>
    <s v="Mínima cuantía"/>
    <n v="2"/>
    <n v="3"/>
    <n v="50"/>
    <n v="240750"/>
    <s v="UNIDAD"/>
    <s v="NO SOLICITADAS"/>
  </r>
  <r>
    <x v="17"/>
    <x v="29"/>
    <n v="10"/>
    <s v="PAPELERIA, UTILES DE ESCRITORIO Y OFICINA"/>
    <s v="TINTA PARA SELLO DE 28 A 30 CC NEGRO"/>
    <n v="44121904"/>
    <s v="Mínima cuantía"/>
    <n v="2"/>
    <n v="3"/>
    <n v="19"/>
    <n v="65056"/>
    <s v="UNIDAD"/>
    <s v="NO SOLICITADAS"/>
  </r>
  <r>
    <x v="17"/>
    <x v="30"/>
    <n v="10"/>
    <s v="PRODUCTOS DE ASEO Y LIMPIEZA"/>
    <s v="KIT ELEMENTOS DE ASEO PARA SOLDADOS TIPO &quot;A&quot;"/>
    <n v="53131600"/>
    <s v="Mínima cuantía"/>
    <n v="2"/>
    <n v="3"/>
    <n v="2000"/>
    <n v="90000000"/>
    <s v="UNIDAD"/>
    <s v="NO SOLICITADAS"/>
  </r>
  <r>
    <x v="17"/>
    <x v="30"/>
    <n v="10"/>
    <s v="PRODUCTOS DE ASEO Y LIMPIEZA"/>
    <s v="KIT ELEMENTOS DE ASEO PARA SOLDADOS TIPO &quot;B&quot;"/>
    <n v="53131600"/>
    <s v="Mínima cuantía"/>
    <n v="2"/>
    <n v="3"/>
    <n v="1000"/>
    <n v="50000000"/>
    <s v="UNIDAD"/>
    <s v="NO SOLICITADAS"/>
  </r>
  <r>
    <x v="17"/>
    <x v="31"/>
    <n v="10"/>
    <s v="REPUESTOS"/>
    <s v="OTROS REPUESTOS (FILTROS ETC.)"/>
    <n v="40161505"/>
    <s v="Mínima cuantía"/>
    <n v="2"/>
    <n v="3"/>
    <n v="1"/>
    <n v="130000000"/>
    <s v="GLOBAL"/>
    <s v="NO SOLICITADAS"/>
  </r>
  <r>
    <x v="17"/>
    <x v="32"/>
    <n v="10"/>
    <s v="UTENSILIOS DE CAFETERIA"/>
    <s v="MEDALLAS Y CONDECORACIONES ( FAPCM)"/>
    <n v="49101701"/>
    <s v="Mínima cuantía"/>
    <n v="2"/>
    <n v="3"/>
    <n v="1"/>
    <n v="250000000"/>
    <s v="GLOBAL"/>
    <s v="NO SOLICITADAS"/>
  </r>
  <r>
    <x v="17"/>
    <x v="34"/>
    <n v="10"/>
    <s v="OTROS MATERIALES Y SUMINISTROS"/>
    <s v="BANDERAS Y ESTANDARTES"/>
    <n v="55121715"/>
    <s v="Mínima cuantía"/>
    <n v="2"/>
    <n v="3"/>
    <n v="1"/>
    <n v="73700000"/>
    <s v="GLOBAL"/>
    <s v="NO SOLICITADAS"/>
  </r>
  <r>
    <x v="17"/>
    <x v="39"/>
    <n v="10"/>
    <s v="MANTENIMIENTO EQUIPO DE NAVEGACION Y TRANSPORTE"/>
    <s v="MANTENIMIENTO Y REPARACIONES DE CARRO DE BOMBEROS"/>
    <n v="78181508"/>
    <s v="Mínima cuantía"/>
    <n v="2"/>
    <n v="3"/>
    <n v="1"/>
    <n v="250000000"/>
    <s v="GLOBAL"/>
    <s v="NO SOLICITADAS"/>
  </r>
  <r>
    <x v="17"/>
    <x v="39"/>
    <n v="10"/>
    <s v="MANTENIMIENTO EQUIPO DE NAVEGACION Y TRANSPORTE"/>
    <s v="MANTENIMIENTO Y REPARACIONES DE VEHICULOS TRACTOCAMIONES"/>
    <n v="78181508"/>
    <s v="Mínima cuantía"/>
    <n v="2"/>
    <n v="3"/>
    <n v="1"/>
    <n v="50000000"/>
    <s v="GLOBAL"/>
    <s v="NO SOLICITADAS"/>
  </r>
  <r>
    <x v="17"/>
    <x v="45"/>
    <n v="10"/>
    <s v="EDICIÓN DE LIBROS, REVISTAS, ESCRITOS Y TRABAJOS TIPOGRÁFICOS"/>
    <s v="LITOGRAFIADO DE CARTAS DE NAVEGACIÓN OPERACIONAL"/>
    <n v="82121506"/>
    <s v="Mínima cuantía"/>
    <n v="3"/>
    <n v="6"/>
    <n v="1"/>
    <n v="29200000"/>
    <s v="UNIDAD"/>
    <s v="NO SOLICITADAS"/>
  </r>
  <r>
    <x v="17"/>
    <x v="107"/>
    <n v="10"/>
    <s v="SEGURO RESPONSABILIDAD CIVIL"/>
    <s v="POLIZA SEGURO DE AUTOMOVILES"/>
    <n v="84131503"/>
    <s v="Mínima cuantía"/>
    <n v="2"/>
    <n v="3"/>
    <n v="1"/>
    <n v="2250000000"/>
    <s v="GLOBAL"/>
    <s v="NO SOLICITADAS"/>
  </r>
  <r>
    <x v="17"/>
    <x v="107"/>
    <n v="10"/>
    <s v="SEGURO RESPONSABILIDAD CIVIL"/>
    <s v="POLIZA SEGURO MAQUINARIA Y EQUIPOS "/>
    <n v="84131503"/>
    <s v="Mínima cuantía"/>
    <n v="2"/>
    <n v="3"/>
    <n v="1"/>
    <n v="139000000"/>
    <s v="GLOBAL"/>
    <s v="NO SOLICITADAS"/>
  </r>
  <r>
    <x v="17"/>
    <x v="107"/>
    <n v="10"/>
    <s v="SEGURO RESPONSABILIDAD CIVIL"/>
    <s v="POLIZA SEGURO DE RESPONSABILIDAD CIVIL EXTRACONTRACTUAL "/>
    <n v="84131507"/>
    <s v="Mínima cuantía"/>
    <n v="2"/>
    <n v="3"/>
    <n v="1"/>
    <n v="56000000"/>
    <s v="GLOBAL"/>
    <s v="NO SOLICITADAS"/>
  </r>
  <r>
    <x v="17"/>
    <x v="108"/>
    <n v="10"/>
    <s v="SEGUROS GENERALES"/>
    <s v="POLIZA SEGURO TODO RIESGO DAÑO MATERIAL "/>
    <n v="84131501"/>
    <s v="Mínima cuantía"/>
    <n v="2"/>
    <n v="3"/>
    <n v="1"/>
    <n v="6642000000"/>
    <s v="GLOBAL"/>
    <s v="NO SOLICITADAS"/>
  </r>
  <r>
    <x v="17"/>
    <x v="108"/>
    <n v="10"/>
    <s v="SEGUROS GENERALES"/>
    <s v="POLIZA SEGURO CASCO BARCO  "/>
    <n v="84131501"/>
    <s v="Mínima cuantía"/>
    <n v="2"/>
    <n v="3"/>
    <n v="1"/>
    <n v="8870000"/>
    <s v="GLOBAL"/>
    <s v="NO SOLICITADAS"/>
  </r>
  <r>
    <x v="17"/>
    <x v="106"/>
    <n v="10"/>
    <s v="OTROS SEGUROS"/>
    <s v="POLIZA SEGURO MANEJO GLOBAL PARA ENTIDADES OFICIALES "/>
    <n v="84131511"/>
    <s v="Mínima cuantía"/>
    <n v="2"/>
    <n v="3"/>
    <n v="1"/>
    <n v="108480000"/>
    <s v="GLOBAL"/>
    <s v="NO SOLICITADAS"/>
  </r>
  <r>
    <x v="17"/>
    <x v="106"/>
    <n v="10"/>
    <s v="OTROS SEGUROS"/>
    <s v="POLIZA SEGURO TRANSPORTE DE VALORES "/>
    <n v="84131511"/>
    <s v="Mínima cuantía"/>
    <n v="2"/>
    <n v="3"/>
    <n v="1"/>
    <n v="6900000"/>
    <s v="GLOBAL"/>
    <s v="NO SOLICITADAS"/>
  </r>
  <r>
    <x v="17"/>
    <x v="106"/>
    <n v="10"/>
    <s v="OTROS SEGUROS"/>
    <s v="POLIZA SEGUROS SOAT PARQUE AUTOMOTOR"/>
    <n v="84131603"/>
    <s v="Mínima cuantía"/>
    <n v="2"/>
    <n v="3"/>
    <n v="1"/>
    <n v="660000000"/>
    <s v="GLOBAL"/>
    <s v="NO SOLICITADAS"/>
  </r>
  <r>
    <x v="17"/>
    <x v="109"/>
    <n v="10"/>
    <s v="VIATICOS Y GASTOS DE VIAJE AL EXTERIOR"/>
    <s v="PASAJES AEREOS INTERNACIONALES Y CONEXOS "/>
    <n v="78111502"/>
    <s v="Selección abreviada menor cuantía"/>
    <n v="2"/>
    <n v="3"/>
    <n v="1"/>
    <n v="1250000000"/>
    <s v="GLOBAL"/>
    <s v="NO SOLICITADAS"/>
  </r>
  <r>
    <x v="17"/>
    <x v="50"/>
    <n v="10"/>
    <s v="VIATICOS Y GASTOS DE VIAJE AL INTERIOR"/>
    <s v="PASAJES AEREOS NACIONALES"/>
    <n v="78111502"/>
    <s v="Selección abreviada menor cuantía"/>
    <n v="2"/>
    <n v="3"/>
    <n v="1"/>
    <n v="1080000000"/>
    <s v="GLOBAL"/>
    <s v="NO SOLICITADAS"/>
  </r>
  <r>
    <x v="17"/>
    <x v="50"/>
    <n v="10"/>
    <s v="VIATICOS Y GASTOS DE VIAJE AL INTERIOR"/>
    <s v="PASAJES TERRESTRES NACIONALES"/>
    <n v="78111803"/>
    <s v="Selección abreviada menor cuantía"/>
    <n v="2"/>
    <n v="3"/>
    <n v="1"/>
    <n v="30000000"/>
    <s v="GLOBAL"/>
    <s v="NO SOLICITADAS"/>
  </r>
  <r>
    <x v="17"/>
    <x v="50"/>
    <n v="10"/>
    <s v="VIATICOS Y GASTOS DE VIAJE AL INTERIOR"/>
    <s v="PASAJES AEREOS"/>
    <n v="78111500"/>
    <s v="Selección abreviada menor cuantía"/>
    <n v="2"/>
    <n v="10"/>
    <n v="1"/>
    <n v="10000000"/>
    <s v="GLOBAL"/>
    <s v="NO SOLICITADAS"/>
  </r>
  <r>
    <x v="17"/>
    <x v="50"/>
    <n v="10"/>
    <s v="VIATICOS Y GASTOS DE VIAJE AL INTERIOR"/>
    <s v="TIQUETES AEREOS"/>
    <n v="78111500"/>
    <s v="Selección abreviada menor cuantía"/>
    <n v="2"/>
    <n v="3"/>
    <n v="1"/>
    <n v="11000000"/>
    <s v="GLOBAL"/>
    <s v="NO SOLICITADAS"/>
  </r>
  <r>
    <x v="17"/>
    <x v="50"/>
    <n v="10"/>
    <s v="VIATICOS Y GASTOS DE VIAJE AL INTERIOR"/>
    <s v="PASAJES AEREOS NACIONALES"/>
    <n v="78111500"/>
    <s v="Selección abreviada menor cuantía"/>
    <n v="2"/>
    <n v="3"/>
    <n v="1"/>
    <n v="120000000"/>
    <s v="GLOBAL"/>
    <s v="NO SOLICITADAS"/>
  </r>
  <r>
    <x v="17"/>
    <x v="50"/>
    <n v="10"/>
    <s v="VIATICOS Y GASTOS DE VIAJE AL INTERIOR"/>
    <s v="PASAJES AÉREOS NACIONALES CACOM-5"/>
    <n v="78111502"/>
    <s v="Selección abreviada menor cuantía"/>
    <n v="1"/>
    <n v="12"/>
    <n v="1"/>
    <n v="90000000"/>
    <s v="GLOBAL"/>
    <s v="NO SOLICITADAS"/>
  </r>
  <r>
    <x v="17"/>
    <x v="50"/>
    <n v="10"/>
    <s v="VIATICOS Y GASTOS DE VIAJE AL INTERIOR"/>
    <s v="PASAJES AEREOS AL INTERIOR DEL PAIS"/>
    <n v="78111502"/>
    <s v="Selección abreviada menor cuantía"/>
    <n v="1"/>
    <n v="12"/>
    <n v="1"/>
    <n v="30000000"/>
    <s v="GLOBAL"/>
    <s v="NO SOLICITADAS"/>
  </r>
  <r>
    <x v="17"/>
    <x v="50"/>
    <n v="10"/>
    <s v="VIATICOS Y GASTOS DE VIAJE AL INTERIOR"/>
    <s v="PASAJES AEREOS NACIONALES"/>
    <n v="78111500"/>
    <s v="Selección abreviada menor cuantía"/>
    <n v="2"/>
    <n v="3"/>
    <n v="1"/>
    <n v="21000000"/>
    <s v="GLOBAL"/>
    <s v="NO SOLICITADAS"/>
  </r>
  <r>
    <x v="17"/>
    <x v="50"/>
    <n v="10"/>
    <s v="VIATICOS Y GASTOS DE VIAJE AL INTERIOR"/>
    <s v="PASAJES AL INTERIOR DEL PAIS"/>
    <n v="78111500"/>
    <s v="Selección abreviada menor cuantía"/>
    <n v="1"/>
    <n v="12"/>
    <n v="1"/>
    <n v="5000000"/>
    <s v="GLOBAL"/>
    <s v="NO SOLICITADAS"/>
  </r>
  <r>
    <x v="17"/>
    <x v="50"/>
    <n v="10"/>
    <s v="VIATICOS Y GASTOS DE VIAJE AL INTERIOR"/>
    <s v="PASAJES AEREOS NACIONALES"/>
    <n v="78111500"/>
    <s v="Selección abreviada menor cuantía"/>
    <n v="2"/>
    <n v="10"/>
    <n v="1"/>
    <n v="15000000"/>
    <s v="GLOBAL"/>
    <s v="NO SOLICITADAS"/>
  </r>
  <r>
    <x v="17"/>
    <x v="50"/>
    <n v="10"/>
    <s v="VIATICOS Y GASTOS DE VIAJE AL INTERIOR"/>
    <s v="PASAJES AEREOS NACIONALES"/>
    <n v="78111502"/>
    <s v="Selección abreviada menor cuantía"/>
    <n v="1"/>
    <n v="12"/>
    <n v="1"/>
    <n v="100000000"/>
    <s v="GLOBAL"/>
    <s v="NO SOLICITADAS"/>
  </r>
  <r>
    <x v="17"/>
    <x v="50"/>
    <n v="10"/>
    <s v="VIATICOS Y GASTOS DE VIAJE AL INTERIOR"/>
    <s v="PASAJES AEREOS NACIONALES"/>
    <n v="78111502"/>
    <s v="Selección abreviada menor cuantía"/>
    <n v="2"/>
    <n v="3"/>
    <n v="1"/>
    <n v="25000000"/>
    <s v="GLOBAL"/>
    <s v="NO SOLICITADAS"/>
  </r>
  <r>
    <x v="17"/>
    <x v="50"/>
    <n v="10"/>
    <s v="VIATICOS Y GASTOS DE VIAJE AL INTERIOR"/>
    <s v="TIQUETES AEREOS"/>
    <n v="78111502"/>
    <s v="Selección abreviada menor cuantía"/>
    <n v="1"/>
    <n v="12"/>
    <n v="1"/>
    <n v="55000000"/>
    <s v="GLOBAL"/>
    <s v="NO SOLICITADAS"/>
  </r>
  <r>
    <x v="17"/>
    <x v="50"/>
    <n v="10"/>
    <s v="VIATICOS Y GASTOS DE VIAJE AL INTERIOR"/>
    <s v="TIQUETES AEREOS"/>
    <n v="78111500"/>
    <s v="Selección abreviada menor cuantía"/>
    <n v="2"/>
    <n v="3"/>
    <n v="1"/>
    <n v="10000000"/>
    <s v="GLOBAL"/>
    <s v="NO SOLICITADAS"/>
  </r>
  <r>
    <x v="17"/>
    <x v="50"/>
    <n v="16"/>
    <s v="VIATICOS Y GASTOS DE VIAJE AL INTERIOR"/>
    <s v="EMAVI"/>
    <n v="90121500"/>
    <s v="Selección abreviada menor cuantía"/>
    <n v="2"/>
    <n v="3"/>
    <n v="1"/>
    <n v="8000000"/>
    <s v="GLOBAL"/>
    <s v="NO SOLICITADAS"/>
  </r>
  <r>
    <x v="17"/>
    <x v="50"/>
    <n v="10"/>
    <s v="VIATICOS Y GASTOS DE VIAJE AL INTERIOR"/>
    <s v="ADQUISICIÓN TIQUETES AÉREOS"/>
    <n v="78111502"/>
    <s v="Selección abreviada menor cuantía"/>
    <n v="1"/>
    <n v="12"/>
    <n v="1"/>
    <n v="7000000"/>
    <s v="GLOBAL"/>
    <s v="NO SOLICITADAS"/>
  </r>
  <r>
    <x v="17"/>
    <x v="50"/>
    <n v="10"/>
    <s v="VIATICOS Y GASTOS DE VIAJE AL INTERIOR"/>
    <s v="PASAJES AEREOS NACIONALES"/>
    <n v="78111500"/>
    <s v="Selección abreviada menor cuantía"/>
    <n v="1"/>
    <n v="12"/>
    <n v="1"/>
    <n v="15000000"/>
    <s v="GLOBAL"/>
    <s v="NO SOLICITADAS"/>
  </r>
  <r>
    <x v="17"/>
    <x v="50"/>
    <n v="10"/>
    <s v="VIATICOS Y GASTOS DE VIAJE AL INTERIOR"/>
    <s v="TIQUETES AEREOS NACIONALES"/>
    <n v="78111502"/>
    <s v="Selección abreviada menor cuantía"/>
    <n v="2"/>
    <n v="3"/>
    <n v="1"/>
    <n v="20000000"/>
    <s v="GLOBAL"/>
    <s v="NO SOLICITADAS"/>
  </r>
  <r>
    <x v="17"/>
    <x v="50"/>
    <n v="10"/>
    <s v="VIATICOS Y GASTOS DE VIAJE AL INTERIOR"/>
    <s v="PASAJES AEREOS NACIONALES"/>
    <n v="78111502"/>
    <s v="Selección abreviada menor cuantía"/>
    <n v="2"/>
    <n v="3"/>
    <n v="1"/>
    <n v="10000000"/>
    <s v="GLOBAL"/>
    <s v="NO SOLICITADAS"/>
  </r>
  <r>
    <x v="17"/>
    <x v="55"/>
    <n v="10"/>
    <s v="ELEMENTOS PARA ESTÍMULOS"/>
    <s v="MEDALLA DE ACCION INTEGRAL"/>
    <n v="82121600"/>
    <s v="Mínima cuantía"/>
    <n v="2"/>
    <n v="6"/>
    <n v="100"/>
    <n v="13000000"/>
    <s v="UNIDAD"/>
    <s v="NO SOLICITADAS"/>
  </r>
  <r>
    <x v="17"/>
    <x v="55"/>
    <n v="10"/>
    <s v="ELEMENTOS PARA ESTÍMULOS"/>
    <s v="DISTINTIVO DE ACCION INTEGRAL "/>
    <n v="82121600"/>
    <s v="Mínima cuantía"/>
    <n v="2"/>
    <n v="3"/>
    <n v="100"/>
    <n v="4000000"/>
    <s v="UNIDAD"/>
    <s v="NO SOLICITADAS"/>
  </r>
  <r>
    <x v="17"/>
    <x v="110"/>
    <n v="10"/>
    <s v="SERVICIOS FUNERARIOS"/>
    <s v="SERVICIOS FUNERARIOS PARA EL PERSONAL DE LA FAC"/>
    <n v="85171500"/>
    <s v="Mínima cuantía"/>
    <n v="1"/>
    <n v="11"/>
    <n v="1"/>
    <n v="60000000"/>
    <s v="GLOBAL"/>
    <s v="SI APROBADAS"/>
  </r>
  <r>
    <x v="17"/>
    <x v="58"/>
    <n v="10"/>
    <s v="OTROS GASTOS POR ADQUISICION DE SERVICIOS"/>
    <s v="APOYO LOGÍSTICO PARA LA LA REALIZACIÓN DEL DIA AZUL ( DIA DE LOS NIÑOS CON CAPACIDADES MULTIPLES)."/>
    <n v="90101602"/>
    <s v="Mínima cuantía"/>
    <n v="3"/>
    <n v="6"/>
    <n v="1"/>
    <n v="15000000"/>
    <s v="GLOBAL"/>
    <s v="NO SOLICITADAS"/>
  </r>
  <r>
    <x v="17"/>
    <x v="58"/>
    <n v="10"/>
    <s v="OTROS GASTOS POR ADQUISICION DE SERVICIOS"/>
    <s v="LOGISTICA EJERCICIOS OPERACIONALES"/>
    <n v="90101602"/>
    <s v="Mínima cuantía"/>
    <n v="1"/>
    <n v="12"/>
    <n v="1"/>
    <n v="489500000"/>
    <s v="GLOBAL"/>
    <s v="NO SOLICITADAS"/>
  </r>
  <r>
    <x v="17"/>
    <x v="0"/>
    <n v="10"/>
    <s v="PARTIDA ALIMENTACION SOLDADOS"/>
    <s v="PARTIDA ALIMENTACION SOLDADOS"/>
    <n v="93131608"/>
    <s v="Mínima cuantía"/>
    <n v="2"/>
    <n v="3"/>
    <n v="1"/>
    <n v="9000000000"/>
    <s v="GLOBAL"/>
    <s v="NO SOLICITADAS"/>
  </r>
  <r>
    <x v="18"/>
    <x v="9"/>
    <n v="10"/>
    <s v="EQUIPO DE SISTEMAS"/>
    <s v="COMPUTADOR PORTATIL"/>
    <n v="43211500"/>
    <s v="Selección abreviada menor cuantía"/>
    <n v="5"/>
    <n v="4"/>
    <n v="5"/>
    <n v="24365250"/>
    <s v="UNIDAD"/>
    <s v="NO SOLICITADAS"/>
  </r>
  <r>
    <x v="18"/>
    <x v="9"/>
    <n v="10"/>
    <s v="EQUIPO DE SISTEMAS"/>
    <s v="IMPRESORA LASER"/>
    <n v="43212100"/>
    <s v="Selección abreviada menor cuantía"/>
    <n v="5"/>
    <n v="4"/>
    <n v="5"/>
    <n v="27310500"/>
    <s v="UNIDAD"/>
    <s v="NO SOLICITADAS"/>
  </r>
  <r>
    <x v="18"/>
    <x v="9"/>
    <n v="10"/>
    <s v="EQUIPO DE SISTEMAS"/>
    <s v="SCANNER"/>
    <n v="43211711"/>
    <s v="Selección abreviada menor cuantía"/>
    <n v="5"/>
    <n v="4"/>
    <n v="3"/>
    <n v="7518420"/>
    <s v="UNIDAD"/>
    <s v="NO SOLICITADAS"/>
  </r>
  <r>
    <x v="18"/>
    <x v="9"/>
    <n v="10"/>
    <s v="EQUIPO DE SISTEMAS"/>
    <s v="COMPUTADORES DE ESCRITORIO"/>
    <n v="43211507"/>
    <s v="Selección abreviada menor cuantía"/>
    <n v="2"/>
    <n v="10"/>
    <n v="14"/>
    <n v="58800000"/>
    <s v="UNIDAD"/>
    <s v="NO SOLICITADAS"/>
  </r>
  <r>
    <x v="18"/>
    <x v="9"/>
    <n v="10"/>
    <s v="EQUIPO DE SISTEMAS"/>
    <s v="COMPUTADOR DE ESCRITORIO"/>
    <n v="43211507"/>
    <s v="Licitación pública"/>
    <n v="2"/>
    <n v="10"/>
    <n v="16"/>
    <n v="80952464"/>
    <s v="UNIDAD"/>
    <s v="NO SOLICITADAS"/>
  </r>
  <r>
    <x v="18"/>
    <x v="9"/>
    <n v="10"/>
    <s v="EQUIPO DE SISTEMAS"/>
    <s v="PORTÁTIL"/>
    <n v="43211508"/>
    <s v="Licitación pública"/>
    <n v="2"/>
    <n v="10"/>
    <n v="2"/>
    <n v="7600000"/>
    <s v="UNIDAD"/>
    <s v="NO SOLICITADAS"/>
  </r>
  <r>
    <x v="18"/>
    <x v="9"/>
    <n v="10"/>
    <s v="EQUIPO DE SISTEMAS"/>
    <s v="MULTIFUNCIONAL"/>
    <n v="43212104"/>
    <s v="Licitación pública"/>
    <n v="2"/>
    <n v="10"/>
    <n v="2"/>
    <n v="6000000"/>
    <s v="UNIDAD"/>
    <s v="NO SOLICITADAS"/>
  </r>
  <r>
    <x v="18"/>
    <x v="9"/>
    <n v="10"/>
    <s v="EQUIPO DE SISTEMAS"/>
    <s v="COMPUTADORES DE ESCRITORIO"/>
    <n v="43211507"/>
    <s v="Mínima cuantía"/>
    <n v="1"/>
    <n v="1"/>
    <n v="10"/>
    <n v="52059780"/>
    <s v="UNIDAD"/>
    <s v="NO SOLICITADAS"/>
  </r>
  <r>
    <x v="18"/>
    <x v="9"/>
    <n v="10"/>
    <s v="EQUIPO DE SISTEMAS"/>
    <s v="COMPUTADORES NOTEBOOK"/>
    <n v="43211503"/>
    <s v="Mínima cuantía"/>
    <n v="1"/>
    <n v="1"/>
    <n v="3"/>
    <n v="14897610"/>
    <s v="UNIDAD"/>
    <s v="NO SOLICITADAS"/>
  </r>
  <r>
    <x v="18"/>
    <x v="9"/>
    <n v="10"/>
    <s v="EQUIPO DE SISTEMAS"/>
    <s v="EQUIPO DE COMPUTO PORTATAL ROBUSTO"/>
    <n v="43211500"/>
    <s v="Licitación pública"/>
    <n v="3"/>
    <n v="9"/>
    <n v="1"/>
    <n v="10000000"/>
    <s v="UNIDAD"/>
    <s v="NO SOLICITADAS"/>
  </r>
  <r>
    <x v="18"/>
    <x v="9"/>
    <n v="10"/>
    <s v="EQUIPO DE SISTEMAS"/>
    <s v="EQUIPOS DE COMPUTO EN REPOSICIÓN"/>
    <n v="43211500"/>
    <s v="Licitación pública"/>
    <n v="3"/>
    <n v="9"/>
    <n v="12"/>
    <n v="60714348"/>
    <s v="UNIDAD"/>
    <s v="NO SOLICITADAS"/>
  </r>
  <r>
    <x v="18"/>
    <x v="9"/>
    <n v="10"/>
    <s v="EQUIPO DE SISTEMAS"/>
    <s v="ESCANER"/>
    <n v="43211711"/>
    <s v="Licitación pública"/>
    <n v="3"/>
    <n v="9"/>
    <n v="2"/>
    <n v="4964066"/>
    <s v="UNIDAD"/>
    <s v="NO SOLICITADAS"/>
  </r>
  <r>
    <x v="18"/>
    <x v="9"/>
    <n v="10"/>
    <s v="EQUIPO DE SISTEMAS"/>
    <s v="COMPUTADOR IMAC 27 PULGADAS MUSEO AERO ESPACIAL"/>
    <n v="43211507"/>
    <s v="Mínima cuantía"/>
    <n v="2"/>
    <n v="6"/>
    <n v="1"/>
    <n v="10000000"/>
    <s v="UNIDAD"/>
    <s v="NO SOLICITADAS"/>
  </r>
  <r>
    <x v="18"/>
    <x v="9"/>
    <n v="10"/>
    <s v="EQUIPO DE SISTEMAS"/>
    <s v="FORTIGATE 60D 2XRJ45 WAM PORTS 1XRJ54 DMZ PORT 7XRJ45 INTERNAL PORTS USB PORT"/>
    <n v="43222501"/>
    <s v="Mínima cuantía"/>
    <n v="4"/>
    <n v="3"/>
    <n v="1"/>
    <n v="7500000"/>
    <s v="UNIDAD"/>
    <s v="NO SOLICITADAS"/>
  </r>
  <r>
    <x v="18"/>
    <x v="9"/>
    <n v="10"/>
    <s v="EQUIPO DE SISTEMAS"/>
    <s v="SWITCH 8 PUERTOS"/>
    <n v="43222604"/>
    <s v="Mínima cuantía"/>
    <n v="4"/>
    <n v="3"/>
    <n v="3"/>
    <n v="1083600"/>
    <s v="UNIDAD"/>
    <s v="NO SOLICITADAS"/>
  </r>
  <r>
    <x v="18"/>
    <x v="9"/>
    <n v="10"/>
    <s v="EQUIPO DE SISTEMAS"/>
    <s v="SWITCH DE 24 PUERTOS"/>
    <n v="43222604"/>
    <s v="Mínima cuantía"/>
    <n v="5"/>
    <n v="3"/>
    <n v="1"/>
    <n v="350000"/>
    <s v="UNIDAD"/>
    <s v="NO SOLICITADAS"/>
  </r>
  <r>
    <x v="18"/>
    <x v="9"/>
    <n v="10"/>
    <s v="EQUIPO DE SISTEMAS"/>
    <s v="EQUIPO DE ESCANER"/>
    <n v="43211711"/>
    <s v="Mínima cuantía"/>
    <n v="5"/>
    <n v="3"/>
    <n v="1"/>
    <n v="2482033"/>
    <s v="UNIDAD"/>
    <s v="NO SOLICITADAS"/>
  </r>
  <r>
    <x v="18"/>
    <x v="9"/>
    <n v="10"/>
    <s v="EQUIPO DE SISTEMAS"/>
    <s v="ESCANER "/>
    <n v="43211711"/>
    <s v="Licitación pública"/>
    <n v="1"/>
    <n v="10"/>
    <n v="1"/>
    <n v="2485000"/>
    <s v="UNIDAD"/>
    <s v="NO SOLICITADAS"/>
  </r>
  <r>
    <x v="18"/>
    <x v="9"/>
    <n v="10"/>
    <s v="EQUIPO DE SISTEMAS"/>
    <s v="EQUIPO SERVIDOR PARA PROGRAMA A2 DE LA ADMINISTRATIVA"/>
    <n v="43211501"/>
    <s v="Selección abreviada menor cuantía"/>
    <n v="2"/>
    <n v="8"/>
    <n v="1"/>
    <n v="2500000"/>
    <s v="UNIDAD"/>
    <s v="NO SOLICITADAS"/>
  </r>
  <r>
    <x v="18"/>
    <x v="9"/>
    <n v="10"/>
    <s v="EQUIPO DE SISTEMAS"/>
    <s v="IMPRESORA MULTIFUNCIONAL"/>
    <n v="45101511"/>
    <s v="Selección abreviada menor cuantía"/>
    <n v="2"/>
    <n v="10"/>
    <n v="1"/>
    <n v="4529317"/>
    <s v="UNIDAD"/>
    <s v="NO SOLICITADAS"/>
  </r>
  <r>
    <x v="18"/>
    <x v="9"/>
    <n v="16"/>
    <s v="EQUIPO DE SISTEMAS"/>
    <s v="ESCANER"/>
    <n v="43211711"/>
    <s v="Mínima cuantía"/>
    <n v="2"/>
    <n v="6"/>
    <n v="1"/>
    <n v="5309000"/>
    <s v="UNIDAD"/>
    <s v="NO SOLICITADAS"/>
  </r>
  <r>
    <x v="18"/>
    <x v="9"/>
    <n v="16"/>
    <s v="EQUIPO DE SISTEMAS"/>
    <s v="ADQUISICION EQUIPO BIOMETRICO PARA ZONA RECLUTAMIENTO "/>
    <n v="43211714"/>
    <s v="Selección abreviada menor cuantía"/>
    <n v="2"/>
    <n v="7"/>
    <n v="3"/>
    <n v="9000000"/>
    <s v="UNIDAD"/>
    <s v="NO SOLICITADAS"/>
  </r>
  <r>
    <x v="18"/>
    <x v="9"/>
    <n v="10"/>
    <s v="EQUIPO DE SISTEMAS"/>
    <s v="COMPUTADOR PORTATIL"/>
    <n v="43211503"/>
    <s v="Selección abreviada menor cuantía"/>
    <n v="2"/>
    <n v="10"/>
    <n v="3"/>
    <n v="13500000"/>
    <s v="UNIDAD"/>
    <s v="NO SOLICITADAS"/>
  </r>
  <r>
    <x v="18"/>
    <x v="9"/>
    <n v="10"/>
    <s v="EQUIPO DE SISTEMAS"/>
    <s v="SWICTH 24 PUERTOS"/>
    <n v="43201402"/>
    <s v="Selección abreviada subasta inversa"/>
    <n v="3"/>
    <n v="6"/>
    <n v="3"/>
    <n v="13780800"/>
    <s v="UNIDAD"/>
    <s v="NO SOLICITADAS"/>
  </r>
  <r>
    <x v="18"/>
    <x v="9"/>
    <n v="10"/>
    <s v="EQUIPO DE SISTEMAS"/>
    <s v="COMPUTADOR PARA ENROLAMIENTO"/>
    <n v="43211512"/>
    <s v="Selección abreviada subasta inversa"/>
    <n v="3"/>
    <n v="6"/>
    <n v="11"/>
    <n v="34100000"/>
    <s v="UNIDAD"/>
    <s v="NO SOLICITADAS"/>
  </r>
  <r>
    <x v="18"/>
    <x v="9"/>
    <n v="10"/>
    <s v="EQUIPO DE SISTEMAS"/>
    <s v="MONITOR PORTATIL PARA VISUALIZACION DE CAMARAS"/>
    <n v="52161555"/>
    <s v="Selección abreviada subasta inversa"/>
    <n v="3"/>
    <n v="6"/>
    <n v="7"/>
    <n v="20300000"/>
    <s v="UNIDAD"/>
    <s v="NO SOLICITADAS"/>
  </r>
  <r>
    <x v="18"/>
    <x v="9"/>
    <n v="10"/>
    <s v="EQUIPO DE SISTEMAS"/>
    <s v="PC PORTATIL"/>
    <n v="43211508"/>
    <s v="Mínima cuantía"/>
    <n v="3"/>
    <n v="6"/>
    <n v="3"/>
    <n v="9750000"/>
    <s v="UNIDAD"/>
    <s v="NO SOLICITADAS"/>
  </r>
  <r>
    <x v="18"/>
    <x v="9"/>
    <n v="10"/>
    <s v="EQUIPO DE SISTEMAS"/>
    <s v="MONITOR 24&quot; VGA, HDMI, DVI, BNC (VIDEO COMPUESTO) HD/FULL-HD"/>
    <n v="46171612"/>
    <s v="Mínima cuantía"/>
    <n v="3"/>
    <n v="6"/>
    <n v="2"/>
    <n v="1228000"/>
    <s v="UNIDAD"/>
    <s v="NO SOLICITADAS"/>
  </r>
  <r>
    <x v="18"/>
    <x v="9"/>
    <n v="10"/>
    <s v="EQUIPO DE SISTEMAS"/>
    <s v="SWITCH DE RED 8 O 16 PUERTOS 1GB,  POE+.   "/>
    <n v="43222610"/>
    <s v="Mínima cuantía"/>
    <n v="3"/>
    <n v="6"/>
    <n v="2"/>
    <n v="830000"/>
    <s v="UNIDAD"/>
    <s v="NO SOLICITADAS"/>
  </r>
  <r>
    <x v="18"/>
    <x v="9"/>
    <n v="10"/>
    <s v="EQUIPO DE SISTEMAS"/>
    <s v="SWITCH KVM USB 4 PTOS"/>
    <n v="43222610"/>
    <s v="Mínima cuantía"/>
    <n v="3"/>
    <n v="6"/>
    <n v="4"/>
    <n v="1252000"/>
    <s v="UNIDAD"/>
    <s v="NO SOLICITADAS"/>
  </r>
  <r>
    <x v="18"/>
    <x v="9"/>
    <n v="10"/>
    <s v="EQUIPO DE SISTEMAS"/>
    <s v="ROUTER LINKSYS DE MESA"/>
    <n v="43222609"/>
    <s v="Mínima cuantía"/>
    <n v="3"/>
    <n v="6"/>
    <n v="3"/>
    <n v="504000"/>
    <s v="UNIDAD"/>
    <s v="NO SOLICITADAS"/>
  </r>
  <r>
    <x v="18"/>
    <x v="9"/>
    <n v="10"/>
    <s v="EQUIPO DE SISTEMAS"/>
    <s v="ADQUISICION DE COMUTADOR HP NOTEBOOK 15,6 CI 8GB 1 TB "/>
    <n v="43211503"/>
    <s v="Mínima cuantía"/>
    <n v="1"/>
    <n v="10"/>
    <n v="2"/>
    <n v="6999800"/>
    <s v="UNIDAD"/>
    <s v="NO SOLICITADAS"/>
  </r>
  <r>
    <x v="18"/>
    <x v="9"/>
    <n v="10"/>
    <s v="EQUIPO DE SISTEMAS"/>
    <s v="ADQUISICION 01 IMPRESORA MULTIFUNCIONAL "/>
    <n v="43212110"/>
    <s v="Mínima cuantía"/>
    <n v="1"/>
    <n v="5"/>
    <n v="1"/>
    <n v="5000000"/>
    <s v="UNIDAD"/>
    <s v="NO SOLICITADAS"/>
  </r>
  <r>
    <x v="18"/>
    <x v="9"/>
    <n v="10"/>
    <s v="EQUIPO DE SISTEMAS"/>
    <s v="ESTACIÓN METEOROLÓGICA  PORTATIL DIGITAL"/>
    <n v="95121907"/>
    <s v="Contratación directa"/>
    <n v="3"/>
    <n v="12"/>
    <n v="1"/>
    <n v="8000000"/>
    <s v="UNIDAD"/>
    <s v="NO SOLICITADAS"/>
  </r>
  <r>
    <x v="18"/>
    <x v="111"/>
    <n v="10"/>
    <s v="SOFTWARE"/>
    <s v="LICENCIA CAL WINDOWS SERVER"/>
    <n v="43233004"/>
    <s v="Mínima cuantía"/>
    <n v="3"/>
    <n v="6"/>
    <n v="14"/>
    <n v="2646000"/>
    <s v="UNIDAD"/>
    <s v="NO SOLICITADAS"/>
  </r>
  <r>
    <x v="18"/>
    <x v="111"/>
    <n v="10"/>
    <s v="SOFTWARE"/>
    <s v="LICENCIAS OFICE 2016 "/>
    <n v="43233004"/>
    <s v="Mínima cuantía"/>
    <n v="3"/>
    <n v="6"/>
    <n v="14"/>
    <n v="12495000"/>
    <s v="UNIDAD"/>
    <s v="NO SOLICITADAS"/>
  </r>
  <r>
    <x v="18"/>
    <x v="111"/>
    <n v="10"/>
    <s v="SOFTWARE"/>
    <s v="SOFTWARE DE SISTEMA OPERATIVO"/>
    <n v="43233004"/>
    <s v="Selección abreviada menor cuantía"/>
    <n v="3"/>
    <n v="4"/>
    <n v="40"/>
    <n v="28228200"/>
    <s v="UNIDAD"/>
    <s v="NO SOLICITADAS"/>
  </r>
  <r>
    <x v="18"/>
    <x v="111"/>
    <n v="10"/>
    <s v="SOFTWARE"/>
    <s v="SOFTWARE PARA OFICINAS"/>
    <n v="43231513"/>
    <s v="Selección abreviada menor cuantía"/>
    <n v="3"/>
    <n v="4"/>
    <n v="8"/>
    <n v="15336528"/>
    <s v="UNIDAD"/>
    <s v="NO SOLICITADAS"/>
  </r>
  <r>
    <x v="18"/>
    <x v="111"/>
    <n v="10"/>
    <s v="SOFTWARE"/>
    <s v="ADQUISICION DE SOFTWARE ADOBE CC"/>
    <n v="43232103"/>
    <s v="Mínima cuantía"/>
    <n v="2"/>
    <n v="6"/>
    <n v="1"/>
    <n v="7000000"/>
    <s v="UNIDAD"/>
    <s v="NO SOLICITADAS"/>
  </r>
  <r>
    <x v="18"/>
    <x v="111"/>
    <n v="10"/>
    <s v="SOFTWARE"/>
    <s v="LICENCIA PAQUETE ADOBE"/>
    <n v="81112501"/>
    <s v="Mínima cuantía"/>
    <n v="3"/>
    <n v="6"/>
    <n v="1"/>
    <n v="2000000"/>
    <s v="UNIDAD"/>
    <s v="NO SOLICITADAS"/>
  </r>
  <r>
    <x v="18"/>
    <x v="111"/>
    <n v="10"/>
    <s v="SOFTWARE"/>
    <s v="LICENCIA WINDOWS SERVER 2016 ESTÁNDAR EDITION"/>
    <n v="43231513"/>
    <s v="Mínima cuantía"/>
    <n v="3"/>
    <n v="6"/>
    <n v="1"/>
    <n v="2938333"/>
    <s v="UNIDAD"/>
    <s v="NO SOLICITADAS"/>
  </r>
  <r>
    <x v="18"/>
    <x v="111"/>
    <n v="10"/>
    <s v="SOFTWARE"/>
    <s v="LICENCIA OFFICE PROPLUS 2016"/>
    <n v="43231513"/>
    <s v="Mínima cuantía"/>
    <n v="3"/>
    <n v="6"/>
    <n v="1"/>
    <n v="2230000"/>
    <s v="UNIDAD"/>
    <s v="NO SOLICITADAS"/>
  </r>
  <r>
    <x v="18"/>
    <x v="111"/>
    <n v="10"/>
    <s v="SOFTWARE"/>
    <s v="SOPORTE ORACLE SISDAN PARA 9 PROCESADORES BD ENTERPRICE EDITION "/>
    <n v="81112501"/>
    <s v="Contratación directa"/>
    <n v="1"/>
    <n v="12"/>
    <n v="9"/>
    <n v="149283126"/>
    <s v="UNIDAD"/>
    <s v="NO SOLICITADAS"/>
  </r>
  <r>
    <x v="18"/>
    <x v="111"/>
    <n v="10"/>
    <s v="SOFTWARE"/>
    <s v="ORACLE WEB LOGIC SERVER STANDARD EDITION - PROCESSOR PERPETUAL"/>
    <n v="81112501"/>
    <s v="Contratación directa"/>
    <n v="1"/>
    <n v="12"/>
    <n v="3"/>
    <n v="8597799"/>
    <s v="UNIDAD"/>
    <s v="NO SOLICITADAS"/>
  </r>
  <r>
    <x v="18"/>
    <x v="111"/>
    <n v="10"/>
    <s v="SOFTWARE"/>
    <s v="SOPORTE GLASS FISH * PARA 8 PROCESADORES"/>
    <n v="81112501"/>
    <s v="Contratación directa"/>
    <n v="1"/>
    <n v="12"/>
    <n v="8"/>
    <n v="13771680"/>
    <s v="UNIDAD"/>
    <s v="NO SOLICITADAS"/>
  </r>
  <r>
    <x v="18"/>
    <x v="111"/>
    <n v="10"/>
    <s v="SOFTWARE"/>
    <s v="ORACLE DIAGNOSTICS PACK -PROCESSOR PERPETUAL"/>
    <n v="81112501"/>
    <s v="Contratación directa"/>
    <n v="1"/>
    <n v="12"/>
    <n v="1"/>
    <n v="2923470"/>
    <s v="UNIDAD"/>
    <s v="NO SOLICITADAS"/>
  </r>
  <r>
    <x v="18"/>
    <x v="111"/>
    <n v="10"/>
    <s v="SOFTWARE"/>
    <s v="ORACLE TUNING PACK PROCESSOR"/>
    <n v="81112501"/>
    <s v="Contratación directa"/>
    <n v="1"/>
    <n v="12"/>
    <n v="1"/>
    <n v="3850293"/>
    <s v="UNIDAD"/>
    <s v="NO SOLICITADAS"/>
  </r>
  <r>
    <x v="18"/>
    <x v="111"/>
    <n v="10"/>
    <s v="SOFTWARE"/>
    <s v="RENOVACION  DE LICENCIA ANUAL ADOBE CREATIVE CLOUD"/>
    <n v="43232102"/>
    <s v="Mínima cuantía"/>
    <n v="3"/>
    <n v="5"/>
    <n v="1"/>
    <n v="4500000"/>
    <s v="UNIDAD"/>
    <s v="NO SOLICITADAS"/>
  </r>
  <r>
    <x v="18"/>
    <x v="111"/>
    <n v="10"/>
    <s v="SOFTWARE"/>
    <s v="SOFTWARE DE PROTECCIÓN PARA EQUIPOS DE COMPUTO"/>
    <n v="43232005"/>
    <s v="Mínima cuantía"/>
    <n v="3"/>
    <n v="2"/>
    <n v="1"/>
    <n v="2227500"/>
    <s v="UNIDAD"/>
    <s v="NO SOLICITADAS"/>
  </r>
  <r>
    <x v="18"/>
    <x v="14"/>
    <n v="10"/>
    <s v="EQUIPOS Y ACCESORIOS DE NAVEGACION"/>
    <s v="MALETÍN DE VUELO DIGITAL"/>
    <n v="43211509"/>
    <s v="Mínima cuantía"/>
    <n v="1"/>
    <n v="5"/>
    <n v="5"/>
    <n v="8094995"/>
    <s v="UNIDAD"/>
    <s v="NO SOLICITADAS"/>
  </r>
  <r>
    <x v="18"/>
    <x v="31"/>
    <n v="10"/>
    <s v="REPUESTOS"/>
    <s v="REPUESTOS MANTENIMIENTO EQUIPO"/>
    <n v="43211612"/>
    <s v="Licitación pública"/>
    <n v="1"/>
    <n v="7"/>
    <n v="1"/>
    <n v="226000000"/>
    <s v="GLOBAL"/>
    <s v="SI APROBADAS"/>
  </r>
  <r>
    <x v="18"/>
    <x v="31"/>
    <n v="10"/>
    <s v="REPUESTOS"/>
    <s v="ADICION REPUESTOS MANTENIMIENTO EQUIPO"/>
    <n v="43211612"/>
    <s v="Licitación pública"/>
    <n v="3"/>
    <n v="4"/>
    <n v="1"/>
    <n v="125889717"/>
    <s v="GLOBAL"/>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DISCO DURO EXTERNO"/>
    <n v="43201827"/>
    <s v="Licitación pública"/>
    <n v="3"/>
    <n v="9"/>
    <n v="1"/>
    <n v="1119036"/>
    <s v="UNIDAD"/>
    <s v="NO SOLICITADAS"/>
  </r>
  <r>
    <x v="18"/>
    <x v="31"/>
    <n v="10"/>
    <s v="REPUESTOS"/>
    <s v="REPUESTOS EQUIPO DE COMPUTO"/>
    <n v="43211600"/>
    <s v="Licitación pública"/>
    <n v="3"/>
    <n v="9"/>
    <n v="1"/>
    <n v="5800000"/>
    <s v="GLOBAL"/>
    <s v="NO SOLICITADAS"/>
  </r>
  <r>
    <x v="18"/>
    <x v="35"/>
    <n v="10"/>
    <s v="MANTENIMIENTO DE BIENES INMUEBLES"/>
    <s v="MANTENIMIENTO AIRES ACONDICIONADOS Y EQUIPO CONTRA INCENDIOS CENTRO DE COMPUTO "/>
    <n v="72101511"/>
    <s v="Mínima cuantía"/>
    <n v="1"/>
    <n v="7"/>
    <n v="1"/>
    <n v="9900000"/>
    <s v="GLOBAL"/>
    <s v="SI APROBADAS"/>
  </r>
  <r>
    <x v="18"/>
    <x v="35"/>
    <n v="10"/>
    <s v="MANTENIMIENTO DE BIENES INMUEBLES"/>
    <s v="ADICION MANTENIMIENTO AIRES ACONDICIONADOS Y EQUIPO CONTRA INCENDIOS CENTRO DE COMPUTO "/>
    <n v="72101511"/>
    <s v="Mínima cuantía"/>
    <n v="3"/>
    <n v="4"/>
    <n v="1"/>
    <n v="9400000"/>
    <s v="GLOBAL"/>
    <s v="NO SOLICITADAS"/>
  </r>
  <r>
    <x v="18"/>
    <x v="38"/>
    <n v="10"/>
    <s v="MANTENIMIENTO EQUIPO COMUNICACIÓN Y COMPUTACIÓN"/>
    <s v="MANTENIMIENTO FIREWALL - VF 2018"/>
    <n v="81112205"/>
    <s v="Selección abreviada menor cuantía"/>
    <n v="1"/>
    <n v="7"/>
    <n v="1"/>
    <n v="45508100"/>
    <s v="GLOBAL"/>
    <s v="SI APROBADAS"/>
  </r>
  <r>
    <x v="18"/>
    <x v="38"/>
    <n v="10"/>
    <s v="MANTENIMIENTO EQUIPO COMUNICACIÓN Y COMPUTACIÓN"/>
    <s v="MANTENIMIENTO DE REDES INALAMBRICAS - VF 2018"/>
    <n v="81111800"/>
    <s v="Selección abreviada menor cuantía"/>
    <n v="1"/>
    <n v="7"/>
    <n v="1"/>
    <n v="81611359"/>
    <s v="GLOBAL"/>
    <s v="SI APROBADAS"/>
  </r>
  <r>
    <x v="18"/>
    <x v="38"/>
    <n v="10"/>
    <s v="MANTENIMIENTO EQUIPO COMUNICACIÓN Y COMPUTACIÓN"/>
    <s v="MANTENIMIENTO PLANTA TELEFÓNICA - VF 2018"/>
    <n v="72103302"/>
    <s v="Selección abreviada menor cuantía"/>
    <n v="1"/>
    <n v="7"/>
    <n v="1"/>
    <n v="112000000"/>
    <s v="GLOBAL"/>
    <s v="SI APROBADAS"/>
  </r>
  <r>
    <x v="18"/>
    <x v="38"/>
    <n v="10"/>
    <s v="MANTENIMIENTO EQUIPO COMUNICACIÓN Y COMPUTACIÓN"/>
    <s v="MANTENIMIENTO SIMFAC SIIO Y ALMACENAMIENTO"/>
    <n v="81112220"/>
    <s v="Selección abreviada menor cuantía"/>
    <n v="1"/>
    <n v="7"/>
    <n v="1"/>
    <n v="438164052"/>
    <s v="GLOBAL"/>
    <s v="SI APROBADAS"/>
  </r>
  <r>
    <x v="18"/>
    <x v="38"/>
    <n v="10"/>
    <s v="MANTENIMIENTO EQUIPO COMUNICACIÓN Y COMPUTACIÓN"/>
    <s v="MANTENIMIENTO VIDEOCONFERENCIA - AMRRE VF 2018"/>
    <n v="81111800"/>
    <s v="Selección abreviada menor cuantía"/>
    <n v="1"/>
    <n v="7"/>
    <n v="1"/>
    <n v="71920000"/>
    <s v="GLOBAL"/>
    <s v="SI APROBADAS"/>
  </r>
  <r>
    <x v="18"/>
    <x v="38"/>
    <n v="10"/>
    <s v="MANTENIMIENTO EQUIPO COMUNICACIÓN Y COMPUTACIÓN"/>
    <s v="MANTENIMIENTO EQUIPO "/>
    <n v="81112300"/>
    <s v="Licitación pública"/>
    <n v="1"/>
    <n v="7"/>
    <n v="1"/>
    <n v="547983334"/>
    <s v="GLOBAL"/>
    <s v="SI APROBADAS"/>
  </r>
  <r>
    <x v="18"/>
    <x v="38"/>
    <n v="10"/>
    <s v="MANTENIMIENTO EQUIPO COMUNICACIÓN Y COMPUTACIÓN"/>
    <s v="MANTENIMIENTO REDES LAN"/>
    <n v="72151605"/>
    <s v="Selección abreviada menor cuantía"/>
    <n v="1"/>
    <n v="3"/>
    <n v="1"/>
    <n v="150000000"/>
    <s v="GLOBAL"/>
    <s v="SI APROBADAS"/>
  </r>
  <r>
    <x v="18"/>
    <x v="38"/>
    <n v="10"/>
    <s v="MANTENIMIENTO EQUIPO COMUNICACIÓN Y COMPUTACIÓN"/>
    <s v="MANTENIMIENTO SWITC CORE HAWEI"/>
    <n v="81111800"/>
    <s v="Mínima cuantía"/>
    <n v="1"/>
    <n v="7"/>
    <n v="1"/>
    <n v="25340818"/>
    <s v="GLOBAL"/>
    <s v="SI APROBADAS"/>
  </r>
  <r>
    <x v="18"/>
    <x v="38"/>
    <n v="10"/>
    <s v="MANTENIMIENTO EQUIPO COMUNICACIÓN Y COMPUTACIÓN"/>
    <s v="ADICION MANTENIMIENTO FIREWALL"/>
    <n v="81112205"/>
    <s v="Mínima cuantía"/>
    <n v="3"/>
    <n v="4"/>
    <n v="1"/>
    <n v="29394500"/>
    <s v="GLOBAL"/>
    <s v="NO SOLICITADAS"/>
  </r>
  <r>
    <x v="18"/>
    <x v="38"/>
    <n v="10"/>
    <s v="MANTENIMIENTO EQUIPO COMUNICACIÓN Y COMPUTACIÓN"/>
    <s v="ADICION MANTENIMIENTO DE REDES INALAMBRICAS"/>
    <n v="81111800"/>
    <s v="Selección abreviada menor cuantía"/>
    <n v="3"/>
    <n v="4"/>
    <n v="1"/>
    <n v="55000000"/>
    <s v="GLOBAL"/>
    <s v="NO SOLICITADAS"/>
  </r>
  <r>
    <x v="18"/>
    <x v="38"/>
    <n v="10"/>
    <s v="MANTENIMIENTO EQUIPO COMUNICACIÓN Y COMPUTACIÓN"/>
    <s v="ADICION MANTENIMIENTO PLANTA TELEFÓNICA "/>
    <n v="72103302"/>
    <s v="Selección abreviada menor cuantía"/>
    <n v="3"/>
    <n v="4"/>
    <n v="1"/>
    <n v="86000000"/>
    <s v="GLOBAL"/>
    <s v="NO SOLICITADAS"/>
  </r>
  <r>
    <x v="18"/>
    <x v="38"/>
    <n v="10"/>
    <s v="MANTENIMIENTO EQUIPO COMUNICACIÓN Y COMPUTACIÓN"/>
    <s v="ADICION MANTENIMIENTO SIMFAC SIIO"/>
    <n v="81112220"/>
    <s v="Selección abreviada menor cuantía"/>
    <n v="3"/>
    <n v="4"/>
    <n v="1"/>
    <n v="344459026"/>
    <s v="GLOBAL"/>
    <s v="NO SOLICITADAS"/>
  </r>
  <r>
    <x v="18"/>
    <x v="38"/>
    <n v="10"/>
    <s v="MANTENIMIENTO EQUIPO COMUNICACIÓN Y COMPUTACIÓN"/>
    <s v="ADICION MANTENIMIENTO VIDEOCONFERENCIA"/>
    <n v="81111800"/>
    <s v="Selección abreviada menor cuantía"/>
    <n v="3"/>
    <n v="4"/>
    <n v="1"/>
    <n v="48750000"/>
    <s v="GLOBAL"/>
    <s v="NO SOLICITADAS"/>
  </r>
  <r>
    <x v="18"/>
    <x v="38"/>
    <n v="10"/>
    <s v="MANTENIMIENTO EQUIPO COMUNICACIÓN Y COMPUTACIÓN"/>
    <s v="ADICION MANTENIMIENTO EQUIPO "/>
    <n v="81112300"/>
    <s v="Licitación pública"/>
    <n v="3"/>
    <n v="4"/>
    <n v="1"/>
    <n v="366506659"/>
    <s v="GLOBAL"/>
    <s v="NO SOLICITADAS"/>
  </r>
  <r>
    <x v="18"/>
    <x v="38"/>
    <n v="10"/>
    <s v="MANTENIMIENTO EQUIPO COMUNICACIÓN Y COMPUTACIÓN"/>
    <s v="MANTENIMIENTO CORRECTIVO DE LA RED DE VOZ Y DATOS DEL CACOM-3"/>
    <n v="81111803"/>
    <s v="Mínima cuantía"/>
    <n v="4"/>
    <n v="11"/>
    <n v="1"/>
    <n v="20700000"/>
    <s v="GLOBAL"/>
    <s v="NO SOLICITADAS"/>
  </r>
  <r>
    <x v="18"/>
    <x v="38"/>
    <n v="10"/>
    <s v="MANTENIMIENTO EQUIPO COMUNICACIÓN Y COMPUTACIÓN"/>
    <s v="MANTENIMIENTO EQUIPO DE COMPUTO"/>
    <n v="81112300"/>
    <s v="Licitación pública"/>
    <n v="3"/>
    <n v="8"/>
    <n v="1"/>
    <n v="10500000"/>
    <s v="GLOBAL"/>
    <s v="NO SOLICITADAS"/>
  </r>
  <r>
    <x v="18"/>
    <x v="38"/>
    <n v="10"/>
    <s v="MANTENIMIENTO EQUIPO COMUNICACIÓN Y COMPUTACIÓN"/>
    <s v="MANTENIMIENTO  CENTRALIZADO EQUIPO DE COMPUTO VF 2018 DITIN"/>
    <n v="81112303"/>
    <s v="Licitación pública"/>
    <n v="1"/>
    <n v="6"/>
    <n v="1"/>
    <n v="44000000"/>
    <s v="GLOBAL"/>
    <s v="NO SOLICITADAS"/>
  </r>
  <r>
    <x v="18"/>
    <x v="38"/>
    <n v="10"/>
    <s v="MANTENIMIENTO EQUIPO COMUNICACIÓN Y COMPUTACIÓN"/>
    <s v="MANTENIMIENTO COMPUTADORES E IMPRESORAS"/>
    <n v="81112303"/>
    <s v="Mínima cuantía"/>
    <n v="4"/>
    <n v="5"/>
    <n v="1"/>
    <n v="7000000"/>
    <s v="GLOBAL"/>
    <s v="NO SOLICITADAS"/>
  </r>
  <r>
    <x v="18"/>
    <x v="38"/>
    <n v="10"/>
    <s v="MANTENIMIENTO EQUIPO COMUNICACIÓN Y COMPUTACIÓN"/>
    <s v="MANTENIMIENTO EQUIPO DE COMPUTO"/>
    <n v="81111812"/>
    <s v="Licitación pública"/>
    <n v="2"/>
    <n v="5"/>
    <n v="1"/>
    <n v="23200000"/>
    <s v="GLOBAL"/>
    <s v="NO SOLICITADAS"/>
  </r>
  <r>
    <x v="18"/>
    <x v="38"/>
    <n v="16"/>
    <s v="MANTENIMIENTO EQUIPO COMUNICACIÓN Y COMPUTACIÓN"/>
    <s v="MANTENIMIENTO PREVENTIVO Y CORRECTIVO  EQUIPOS DE  COMUNICACIÓN Y COMPUTACIÓN "/>
    <n v="81111812"/>
    <s v="Mínima cuantía"/>
    <n v="3"/>
    <n v="8"/>
    <n v="1"/>
    <n v="1500000"/>
    <s v="GLOBAL"/>
    <s v="NO SOLICITADAS"/>
  </r>
  <r>
    <x v="18"/>
    <x v="38"/>
    <n v="10"/>
    <s v="MANTENIMIENTO EQUIPO COMUNICACIÓN Y COMPUTACIÓN"/>
    <s v="MTO. SERVIDORES (NO SISDAN) SIIOC2"/>
    <n v="81112304"/>
    <s v="Contratación directa"/>
    <n v="1"/>
    <n v="12"/>
    <n v="1"/>
    <n v="321573637"/>
    <s v="GLOBAL"/>
    <s v="NO SOLICITADAS"/>
  </r>
  <r>
    <x v="18"/>
    <x v="38"/>
    <n v="10"/>
    <s v="MANTENIMIENTO EQUIPO COMUNICACIÓN Y COMPUTACIÓN"/>
    <s v="MANTENIMIENTO INFRAESTRUCTURA HARDWARE SIMFAC"/>
    <n v="81112300"/>
    <s v="Licitación pública"/>
    <n v="1"/>
    <n v="12"/>
    <n v="1"/>
    <n v="250000000"/>
    <s v="GLOBAL"/>
    <s v="SI EN TRAMITE"/>
  </r>
  <r>
    <x v="18"/>
    <x v="73"/>
    <n v="10"/>
    <s v="MANTENIMIENTO DE SOFTWARE"/>
    <s v="MANTENIMIENTO PLATAFORMA DE SEGURIDAD - VF 2018"/>
    <n v="81112200"/>
    <s v="Selección abreviada menor cuantía"/>
    <n v="1"/>
    <n v="7"/>
    <n v="1"/>
    <n v="377184654"/>
    <s v="GLOBAL"/>
    <s v="SI APROBADAS"/>
  </r>
  <r>
    <x v="18"/>
    <x v="73"/>
    <n v="10"/>
    <s v="MANTENIMIENTO DE SOFTWARE"/>
    <s v="MANTENIMIENTO HORAS LINUX Y ORACLE - VF 2018"/>
    <n v="81112202"/>
    <s v="Mínima cuantía"/>
    <n v="1"/>
    <n v="7"/>
    <n v="1"/>
    <n v="9625875"/>
    <s v="GLOBAL"/>
    <s v="SI APROBADAS"/>
  </r>
  <r>
    <x v="18"/>
    <x v="73"/>
    <n v="10"/>
    <s v="MANTENIMIENTO DE SOFTWARE"/>
    <s v="MANTENIMIENTO APLICACIONES WEB - AMARRE VF 2018     "/>
    <n v="81112200"/>
    <s v="Selección abreviada menor cuantía"/>
    <n v="1"/>
    <n v="7"/>
    <n v="1"/>
    <n v="33138500"/>
    <s v="GLOBAL"/>
    <s v="SI APROBADAS"/>
  </r>
  <r>
    <x v="18"/>
    <x v="73"/>
    <n v="10"/>
    <s v="MANTENIMIENTO DE SOFTWARE"/>
    <s v="MANTENIMIENTO SOFTWARE DE SEGURIDAD - AMARRE VF 2018"/>
    <n v="81112208"/>
    <s v="Mínima cuantía"/>
    <n v="1"/>
    <n v="7"/>
    <n v="1"/>
    <n v="25849956"/>
    <s v="GLOBAL"/>
    <s v="SI APROBADAS"/>
  </r>
  <r>
    <x v="18"/>
    <x v="73"/>
    <n v="10"/>
    <s v="MANTENIMIENTO DE SOFTWARE"/>
    <s v="MANTENIMIENTO BD LICENCIAS DE ORACLE AMARRE VF 2018"/>
    <n v="81112501"/>
    <s v="Contratación directa"/>
    <n v="1"/>
    <n v="7"/>
    <n v="1"/>
    <n v="212949580"/>
    <s v="GLOBAL"/>
    <s v="SI APROBADAS"/>
  </r>
  <r>
    <x v="18"/>
    <x v="73"/>
    <n v="10"/>
    <s v="MANTENIMIENTO DE SOFTWARE"/>
    <s v="RENOVACION IBM SPECTRUM PROTECT (TSM) FOR 1Y"/>
    <n v="81112501"/>
    <s v="Selección abreviada menor cuantía"/>
    <n v="1"/>
    <n v="7"/>
    <n v="1"/>
    <n v="64000000"/>
    <s v="GLOBAL"/>
    <s v="SI APROBADAS"/>
  </r>
  <r>
    <x v="18"/>
    <x v="73"/>
    <n v="10"/>
    <s v="MANTENIMIENTO DE SOFTWARE"/>
    <s v="MANTENIMIENTO SOFTWARE DE GESTION ESTRATEGICA (EMAPE) VF 2018"/>
    <n v="81112202"/>
    <s v="Contratación directa"/>
    <n v="1"/>
    <n v="7"/>
    <n v="1"/>
    <n v="220000000"/>
    <s v="GLOBAL"/>
    <s v="SI APROBADAS"/>
  </r>
  <r>
    <x v="18"/>
    <x v="73"/>
    <n v="10"/>
    <s v="MANTENIMIENTO DE SOFTWARE"/>
    <s v="MANTENIMIENTO SUITE VISION EMPRESARIAL"/>
    <n v="81112202"/>
    <s v="Contratación directa"/>
    <n v="3"/>
    <n v="4"/>
    <n v="1"/>
    <n v="95000000"/>
    <s v="GLOBAL"/>
    <s v="NO SOLICITADAS"/>
  </r>
  <r>
    <x v="18"/>
    <x v="73"/>
    <n v="10"/>
    <s v="MANTENIMIENTO DE SOFTWARE"/>
    <s v="ADICION MANTENIMIENTO PLATAFORMA DE SEGURIDAD "/>
    <n v="81112200"/>
    <s v="Selección abreviada menor cuantía"/>
    <n v="3"/>
    <n v="4"/>
    <n v="1"/>
    <n v="299372120"/>
    <s v="GLOBAL"/>
    <s v="NO SOLICITADAS"/>
  </r>
  <r>
    <x v="18"/>
    <x v="73"/>
    <n v="10"/>
    <s v="MANTENIMIENTO DE SOFTWARE"/>
    <s v="ADICION MANTENIMIENTO HORAS LINUX Y ORACLE -"/>
    <n v="81112202"/>
    <s v="Mínima cuantía"/>
    <n v="3"/>
    <n v="4"/>
    <n v="1"/>
    <n v="5355000"/>
    <s v="GLOBAL"/>
    <s v="NO SOLICITADAS"/>
  </r>
  <r>
    <x v="18"/>
    <x v="73"/>
    <n v="10"/>
    <s v="MANTENIMIENTO DE SOFTWARE"/>
    <s v="ADICION MANTENIMIENTO APLICACIONES WEB     "/>
    <n v="81112200"/>
    <s v="Selección abreviada menor cuantía"/>
    <n v="3"/>
    <n v="4"/>
    <n v="1"/>
    <n v="39936000"/>
    <s v="GLOBAL"/>
    <s v="NO SOLICITADAS"/>
  </r>
  <r>
    <x v="18"/>
    <x v="73"/>
    <n v="10"/>
    <s v="MANTENIMIENTO DE SOFTWARE"/>
    <s v="ADICION MANTENIMIENTO SOFTWARE DE SEGURIDAD "/>
    <n v="81112208"/>
    <s v="Mínima cuantía"/>
    <n v="3"/>
    <n v="4"/>
    <n v="1"/>
    <n v="21318000"/>
    <s v="GLOBAL"/>
    <s v="NO SOLICITADAS"/>
  </r>
  <r>
    <x v="18"/>
    <x v="73"/>
    <n v="10"/>
    <s v="MANTENIMIENTO DE SOFTWARE"/>
    <s v="ADICION MANTENIMIENTO BD LICENCIAS DE ORACLE"/>
    <n v="81112501"/>
    <s v="Contratación directa"/>
    <n v="3"/>
    <n v="4"/>
    <n v="1"/>
    <n v="186000000"/>
    <s v="GLOBAL"/>
    <s v="NO SOLICITADAS"/>
  </r>
  <r>
    <x v="18"/>
    <x v="73"/>
    <n v="10"/>
    <s v="MANTENIMIENTO DE SOFTWARE"/>
    <s v="RENOVACION IBM SPECTRUM PROTECT Y ARCHIVE (TSM) FOR 1Y"/>
    <n v="81112501"/>
    <s v="Selección abreviada menor cuantía"/>
    <n v="3"/>
    <n v="4"/>
    <n v="1"/>
    <n v="80000000"/>
    <s v="GLOBAL"/>
    <s v="NO SOLICITADAS"/>
  </r>
  <r>
    <x v="18"/>
    <x v="73"/>
    <n v="10"/>
    <s v="MANTENIMIENTO DE SOFTWARE"/>
    <s v="AMARRE MANTENIMIENTO PLATAFORMA DE SEGURIDAD VF 2019"/>
    <n v="81112200"/>
    <s v="Selección abreviada menor cuantía"/>
    <n v="6"/>
    <n v="1"/>
    <n v="1"/>
    <n v="201941000"/>
    <s v="GLOBAL"/>
    <s v="SI EN TRAMITE"/>
  </r>
  <r>
    <x v="18"/>
    <x v="73"/>
    <n v="10"/>
    <s v="MANTENIMIENTO DE SOFTWARE"/>
    <s v="AMARRE MANTENIMIENTO SOFTWARE DE SEGURIDAD VF 2019"/>
    <n v="81112208"/>
    <s v="Mínima cuantía"/>
    <n v="6"/>
    <n v="1"/>
    <n v="1"/>
    <n v="8311000"/>
    <s v="GLOBAL"/>
    <s v="SI EN TRAMITE"/>
  </r>
  <r>
    <x v="18"/>
    <x v="73"/>
    <n v="10"/>
    <s v="MANTENIMIENTO DE SOFTWARE"/>
    <s v="AMARRE MANTENIMIENTO BD LICENCIAS DE ORACLE VF 2019"/>
    <n v="81112501"/>
    <s v="Contratación directa"/>
    <n v="6"/>
    <n v="1"/>
    <n v="1"/>
    <n v="22600000"/>
    <s v="GLOBAL"/>
    <s v="SI EN TRAMITE"/>
  </r>
  <r>
    <x v="18"/>
    <x v="73"/>
    <n v="10"/>
    <s v="MANTENIMIENTO DE SOFTWARE"/>
    <s v="SOPORTE Y MANTENIMIENTO PAGINA WEB FAC"/>
    <n v="81112103"/>
    <s v="Selección abreviada menor cuantía"/>
    <n v="3"/>
    <n v="8"/>
    <n v="1"/>
    <n v="35000000"/>
    <s v="GLOBAL"/>
    <s v="NO SOLICITADAS"/>
  </r>
  <r>
    <x v="18"/>
    <x v="73"/>
    <n v="10"/>
    <s v="MANTENIMIENTO DE SOFTWARE"/>
    <s v="SUSCRIPCION ORACLE EQUIPO - SIMFAC"/>
    <n v="81112501"/>
    <s v="Licitación pública"/>
    <n v="1"/>
    <n v="12"/>
    <n v="1"/>
    <n v="49610000"/>
    <s v="GLOBAL"/>
    <s v="SI EN TRAMITE"/>
  </r>
  <r>
    <x v="18"/>
    <x v="73"/>
    <n v="10"/>
    <s v="MANTENIMIENTO DE SOFTWARE"/>
    <s v="MANTENIMIENTO CERTIFICADO SSL Y FIRMA DIGITAL"/>
    <n v="81112209"/>
    <s v="Mínima cuantía"/>
    <n v="3"/>
    <n v="12"/>
    <n v="1"/>
    <n v="2500000"/>
    <s v="GLOBAL"/>
    <s v="NO SOLICITADAS"/>
  </r>
  <r>
    <x v="18"/>
    <x v="73"/>
    <n v="10"/>
    <s v="MANTENIMIENTO DE SOFTWARE"/>
    <s v="MANTENIMIENTO SAP"/>
    <n v="81112200"/>
    <s v="Selección abreviada menor cuantía"/>
    <n v="1"/>
    <n v="6"/>
    <n v="1"/>
    <n v="250000000"/>
    <s v="GLOBAL"/>
    <s v="NO SOLICITADAS"/>
  </r>
  <r>
    <x v="18"/>
    <x v="73"/>
    <n v="10"/>
    <s v="MANTENIMIENTO DE SOFTWARE"/>
    <s v="MANTENIMIENTO SOFTWARE AUDITOR Y CMD"/>
    <n v="81112200"/>
    <s v="Mínima cuantía"/>
    <n v="3"/>
    <n v="2"/>
    <n v="1"/>
    <n v="20000000"/>
    <s v="GLOBAL"/>
    <s v="NO SOLICITADAS"/>
  </r>
  <r>
    <x v="18"/>
    <x v="100"/>
    <n v="10"/>
    <s v="SERVICIOS DE TRANSMISION DE INFORMACION"/>
    <s v="CANALES DE DATOS  VF 2018"/>
    <n v="81112220"/>
    <s v="Contratación directa"/>
    <n v="1"/>
    <n v="7"/>
    <n v="1"/>
    <n v="857407705"/>
    <s v="GLOBAL"/>
    <s v="SI APROBADAS"/>
  </r>
  <r>
    <x v="18"/>
    <x v="100"/>
    <n v="10"/>
    <s v="SERVICIOS DE TRANSMISION DE INFORMACION"/>
    <s v="ADICION CANALES DE DATOS "/>
    <n v="81112220"/>
    <s v="Contratación directa"/>
    <n v="3"/>
    <n v="4"/>
    <n v="1"/>
    <n v="478000000"/>
    <s v="GLOBAL"/>
    <s v="NO SOLICITADAS"/>
  </r>
  <r>
    <x v="18"/>
    <x v="100"/>
    <n v="10"/>
    <s v="SERVICIOS DE TRANSMISION DE INFORMACION"/>
    <s v="AMARRE VF 2019  CANALES DE DATOS "/>
    <n v="72101511"/>
    <s v="Contratación directa"/>
    <n v="1"/>
    <n v="11"/>
    <n v="1"/>
    <n v="21041299"/>
    <s v="GLOBAL"/>
    <s v="SI EN TRAMITE"/>
  </r>
  <r>
    <x v="18"/>
    <x v="100"/>
    <n v="10"/>
    <s v="SERVICIOS DE TRANSMISION DE INFORMACION"/>
    <s v="CANAL DEDICADO EQUIPO - SIMFAC"/>
    <n v="81112300"/>
    <s v="Licitación pública"/>
    <n v="1"/>
    <n v="12"/>
    <n v="1"/>
    <n v="21000000"/>
    <s v="GLOBAL"/>
    <s v="SI EN TRAMITE"/>
  </r>
  <r>
    <x v="18"/>
    <x v="74"/>
    <n v="10"/>
    <s v="SUSCRIPCIONES"/>
    <s v="SUSCRIPCION FIREWALLS"/>
    <n v="81112202"/>
    <s v="Selección abreviada menor cuantía"/>
    <n v="3"/>
    <n v="4"/>
    <n v="1"/>
    <n v="283141746"/>
    <s v="GLOBAL"/>
    <s v="NO SOLICITADAS"/>
  </r>
  <r>
    <x v="18"/>
    <x v="74"/>
    <n v="10"/>
    <s v="SUSCRIPCIONES"/>
    <s v="SUSCRIPCION LINUX"/>
    <n v="72101511"/>
    <s v="Mínima cuantía"/>
    <n v="6"/>
    <n v="1"/>
    <n v="1"/>
    <n v="16000000"/>
    <s v="GLOBAL"/>
    <s v="NO SOLICITADAS"/>
  </r>
  <r>
    <x v="18"/>
    <x v="74"/>
    <n v="16"/>
    <s v="SUSCRIPCIONES"/>
    <s v="LICENCIAS DE ORACLE"/>
    <n v="81112500"/>
    <s v="Contratación directa"/>
    <n v="3"/>
    <n v="6"/>
    <n v="1"/>
    <n v="5500000"/>
    <s v="UNIDAD"/>
    <s v="NO SOLICITADAS"/>
  </r>
  <r>
    <x v="18"/>
    <x v="58"/>
    <n v="10"/>
    <s v="OTROS GASTOS POR ADQUISICION DE SERVICIOS"/>
    <s v="SERVICIOS DE DESARROLLO (BACK END / FRONT END / CAPA DE DATOS)"/>
    <n v="80111711"/>
    <s v="Selección abreviada menor cuantía"/>
    <n v="1"/>
    <n v="11"/>
    <n v="1"/>
    <n v="100000000"/>
    <s v="GLOBAL"/>
    <s v="NO SOLICITADAS"/>
  </r>
  <r>
    <x v="18"/>
    <x v="58"/>
    <n v="10"/>
    <s v="OTROS GASTOS POR ADQUISICION DE SERVICIOS"/>
    <s v="SERVICIO DE MANTENIMIENTO PLATAFORMA  SIIO"/>
    <n v="43232408"/>
    <s v="Mínima cuantía"/>
    <n v="3"/>
    <n v="9"/>
    <n v="1"/>
    <n v="10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81111820"/>
    <s v="Contratación directa"/>
    <n v="1"/>
    <n v="11"/>
    <n v="1"/>
    <n v="5385000000"/>
    <s v="GLOBAL"/>
    <s v="NO SOLICITADAS"/>
  </r>
  <r>
    <x v="19"/>
    <x v="36"/>
    <n v="10"/>
    <s v="MANTENIMIENTO DE BIENES MUEBLES, EQUIPOS Y ENSERES"/>
    <s v="MANTENIMIENTO PREVENTIVO Y CORRECTIVO A TODO COSTO (MANO DE OBRA, REPUESTOS REPARABLES, NO REPARABLES Y CONSUMIBLES) PARA SIMULADOR DE VUELO CENTRO DE ENTRENAMIENTO TACTICO KFIR "/>
    <n v="78181801"/>
    <s v="Contratación directa"/>
    <n v="1"/>
    <n v="11"/>
    <n v="1"/>
    <n v="375000000"/>
    <s v="GLOBAL"/>
    <s v="SI EN TRAMITE"/>
  </r>
  <r>
    <x v="19"/>
    <x v="36"/>
    <n v="10"/>
    <s v="MANTENIMIENTO DE BIENES MUEBLES, EQUIPOS Y ENSERES"/>
    <s v="MANTENIMIENTO SIMULADORES DE VUELO"/>
    <n v="78181802"/>
    <s v="Contratación directa"/>
    <n v="1"/>
    <n v="10"/>
    <n v="1"/>
    <n v="1360000000"/>
    <s v="GLOBAL"/>
    <s v="SI APROBADAS"/>
  </r>
  <r>
    <x v="19"/>
    <x v="36"/>
    <n v="10"/>
    <s v="MANTENIMIENTO DE BIENES MUEBLES, EQUIPOS Y ENSERES"/>
    <s v="MANTENIMIENTO SIMULADORES DE VUELO"/>
    <n v="78181802"/>
    <s v="Licitación pública"/>
    <n v="1"/>
    <n v="11"/>
    <n v="1"/>
    <n v="204000000"/>
    <s v="GLOBAL"/>
    <s v="SI EN TRAMITE"/>
  </r>
  <r>
    <x v="19"/>
    <x v="36"/>
    <n v="10"/>
    <s v="MANTENIMIENTO DE BIENES MUEBLES, EQUIPOS Y ENSERES"/>
    <s v="MANTENIMIENTO SIMULADORES DE VUELO"/>
    <n v="78181802"/>
    <s v="Licitación pública"/>
    <n v="1"/>
    <n v="11"/>
    <n v="1"/>
    <n v="2436000000"/>
    <s v="GLOBAL"/>
    <s v="NO SOLICITADAS"/>
  </r>
  <r>
    <x v="19"/>
    <x v="56"/>
    <n v="10"/>
    <s v="SERVICIOS DE BIENESTAR SOCIAL"/>
    <s v="CAPACITACIONES,DOCTORADOS, MAESTRIAS, ESPECIALIZACIONES, PREGRADOS,  DIPLOMADOS Y CURSOS DEL PERSONAL MILITAR Y CIVIL"/>
    <n v="86111604"/>
    <s v="Solicitud de información a los Proveedores"/>
    <n v="1"/>
    <n v="12"/>
    <n v="1"/>
    <n v="1088000"/>
    <s v="GLOBAL"/>
    <s v="NO SOLICITADAS"/>
  </r>
  <r>
    <x v="19"/>
    <x v="57"/>
    <n v="10"/>
    <s v="SERVICIOS DE CAPACITACION"/>
    <s v="LOA CO-B-OET002  PARA DAR CONTINUIDAD AL ENTRENAMIENTO DEL PROGRAMA DE ALA ROTATORIA"/>
    <n v="86111604"/>
    <s v="Solicitud de información a los Proveedores"/>
    <n v="1"/>
    <n v="11"/>
    <n v="1"/>
    <n v="4100000000"/>
    <s v="GLOBAL"/>
    <s v="NO SOLICITADAS"/>
  </r>
  <r>
    <x v="19"/>
    <x v="57"/>
    <n v="10"/>
    <s v="SERVICIOS DE CAPACITACION"/>
    <s v="ENTRENAMIENTO SIMULADORES DE VUELO U-H60."/>
    <n v="86131802"/>
    <s v="Contratación directa"/>
    <n v="1"/>
    <n v="11"/>
    <n v="1"/>
    <n v="2400000000"/>
    <s v="GLOBAL"/>
    <s v="NO SOLICITADAS"/>
  </r>
  <r>
    <x v="19"/>
    <x v="57"/>
    <n v="10"/>
    <s v="SERVICIOS DE CAPACITACION"/>
    <s v="CURSO METODOLOGÍA GENERAL AJUSTADA MGA"/>
    <n v="86111604"/>
    <s v="Contratación directa"/>
    <n v="1"/>
    <n v="11"/>
    <n v="1"/>
    <n v="7000000"/>
    <s v="GLOBAL"/>
    <s v="NO SOLICITADAS"/>
  </r>
  <r>
    <x v="19"/>
    <x v="57"/>
    <n v="10"/>
    <s v="SERVICIOS DE CAPACITACION"/>
    <s v="DIPLOMADO ACTUALIZACIÓN TRIBUTARIA"/>
    <n v="86111604"/>
    <s v="Contratación directa"/>
    <n v="1"/>
    <n v="11"/>
    <n v="1"/>
    <n v="63000000"/>
    <s v="GLOBAL"/>
    <s v="NO SOLICITADAS"/>
  </r>
  <r>
    <x v="19"/>
    <x v="57"/>
    <n v="10"/>
    <s v="SERVICIOS DE CAPACITACION"/>
    <s v="CURSO PLANEACIÓN ESTRATÉGICA"/>
    <n v="86111604"/>
    <s v="Contratación directa"/>
    <n v="1"/>
    <n v="11"/>
    <n v="1"/>
    <n v="80500000"/>
    <s v="GLOBAL"/>
    <s v="NO SOLICITADAS"/>
  </r>
  <r>
    <x v="19"/>
    <x v="57"/>
    <n v="10"/>
    <s v="SERVICIOS DE CAPACITACION"/>
    <s v="CURSO GESTION DE RIESGOS EN PROYECTOS CON ENFOQUE PMI"/>
    <n v="86111604"/>
    <s v="Contratación directa"/>
    <n v="1"/>
    <n v="11"/>
    <n v="1"/>
    <n v="71400000"/>
    <s v="GLOBAL"/>
    <s v="NO SOLICITADAS"/>
  </r>
  <r>
    <x v="19"/>
    <x v="57"/>
    <n v="10"/>
    <s v="SERVICIOS DE CAPACITACION"/>
    <s v="CURSO AUDITOR LIDER ISO 27001:2013"/>
    <n v="86111604"/>
    <s v="Contratación directa"/>
    <n v="1"/>
    <n v="11"/>
    <n v="1"/>
    <n v="22400000"/>
    <s v="GLOBAL"/>
    <s v="NO SOLICITADAS"/>
  </r>
  <r>
    <x v="19"/>
    <x v="57"/>
    <n v="10"/>
    <s v="SERVICIOS DE CAPACITACION"/>
    <s v="DIPLOMADO ESTRUCTURAS METALICAS BASICAS CELOSIA"/>
    <n v="86111604"/>
    <s v="Contratación directa"/>
    <n v="1"/>
    <n v="11"/>
    <n v="1"/>
    <n v="36000000"/>
    <s v="GLOBAL"/>
    <s v="NO SOLICITADAS"/>
  </r>
  <r>
    <x v="19"/>
    <x v="57"/>
    <n v="10"/>
    <s v="SERVICIOS DE CAPACITACION"/>
    <s v="CURSO SEIS SIGMA"/>
    <n v="86111604"/>
    <s v="Contratación directa"/>
    <n v="1"/>
    <n v="11"/>
    <n v="1"/>
    <n v="2400000"/>
    <s v="GLOBAL"/>
    <s v="NO SOLICITADAS"/>
  </r>
  <r>
    <x v="19"/>
    <x v="57"/>
    <n v="10"/>
    <s v="SERVICIOS DE CAPACITACION"/>
    <s v="SERVICIOS DE CAPACITACION PARA EL PERSONAL DE FUNCIONARIOS DE LA FAC"/>
    <n v="86111604"/>
    <s v="Contratación directa"/>
    <n v="1"/>
    <n v="11"/>
    <n v="1"/>
    <n v="480000000"/>
    <s v="GLOBAL"/>
    <s v="NO SOLICITADAS"/>
  </r>
  <r>
    <x v="19"/>
    <x v="57"/>
    <n v="10"/>
    <s v="SERVICIOS DE CAPACITACION"/>
    <s v="CURSO MOTORES CUMMINS Y CURSO BÁSICO DE GENERACIÓN Y GRUPOS ELECTRÓGENOS"/>
    <n v="86111604"/>
    <s v="Contratación directa"/>
    <n v="1"/>
    <n v="11"/>
    <n v="1"/>
    <n v="15000000"/>
    <s v="GLOBAL"/>
    <s v="NO SOLICITADAS"/>
  </r>
  <r>
    <x v="19"/>
    <x v="57"/>
    <n v="10"/>
    <s v="SERVICIOS DE CAPACITACION"/>
    <s v="SEMINARIO CONTRATACION ESTATAL"/>
    <n v="86111604"/>
    <s v="Contratación directa"/>
    <n v="1"/>
    <n v="11"/>
    <n v="1"/>
    <n v="56100000"/>
    <s v="GLOBAL"/>
    <s v="NO SOLICITADAS"/>
  </r>
  <r>
    <x v="19"/>
    <x v="57"/>
    <n v="10"/>
    <s v="SERVICIOS DE CAPACITACION"/>
    <s v="DIPLOMADO INTERNACIONAL EN ALTA SEGURIDAD ELECTRÓNICA"/>
    <n v="86111604"/>
    <s v="Contratación directa"/>
    <n v="1"/>
    <n v="11"/>
    <n v="1"/>
    <n v="45000000"/>
    <s v="GLOBAL"/>
    <s v="NO SOLICITADAS"/>
  </r>
  <r>
    <x v="19"/>
    <x v="57"/>
    <n v="10"/>
    <s v="SERVICIOS DE CAPACITACION"/>
    <s v="CURSO INSPECCIÓN DE EQUIPOS DE PROTECCIÓN INDIVIDUAL"/>
    <n v="86111604"/>
    <s v="Contratación directa"/>
    <n v="1"/>
    <n v="11"/>
    <n v="1"/>
    <n v="5000000"/>
    <s v="GLOBAL"/>
    <s v="NO SOLICITADAS"/>
  </r>
  <r>
    <x v="19"/>
    <x v="57"/>
    <n v="10"/>
    <s v="SERVICIOS DE CAPACITACION"/>
    <s v="CAPACITACION DOCENTES PROGRAMAS EDUCACION SUPERIOR - EXTENSION DE LA EPFAC"/>
    <n v="86111604"/>
    <s v="Contratación directa"/>
    <n v="1"/>
    <n v="11"/>
    <n v="1"/>
    <n v="30000000"/>
    <s v="GLOBAL"/>
    <s v="NO SOLICITADAS"/>
  </r>
  <r>
    <x v="19"/>
    <x v="57"/>
    <n v="10"/>
    <s v="SERVICIOS DE CAPACITACION"/>
    <s v="CURSO RECURRENTE NIVEL III CORPORATIVO PRUEBAS NO DESTRUCTIVAS FAC"/>
    <n v="86111604"/>
    <s v="Contratación directa"/>
    <n v="1"/>
    <n v="11"/>
    <n v="1"/>
    <n v="192000000"/>
    <s v="GLOBAL"/>
    <s v="NO SOLICITADAS"/>
  </r>
  <r>
    <x v="19"/>
    <x v="57"/>
    <n v="10"/>
    <s v="SERVICIOS DE CAPACITACION"/>
    <s v="CURSO BASICO EQUIPO ETAA"/>
    <n v="86111604"/>
    <s v="Contratación directa"/>
    <n v="1"/>
    <n v="11"/>
    <n v="1"/>
    <n v="22500000"/>
    <s v="GLOBAL"/>
    <s v="NO SOLICITADAS"/>
  </r>
  <r>
    <x v="19"/>
    <x v="57"/>
    <n v="10"/>
    <s v="SERVICIOS DE CAPACITACION"/>
    <s v="CURSO RECURRENTE DE CADMIO"/>
    <n v="86111604"/>
    <s v="Contratación directa"/>
    <n v="1"/>
    <n v="11"/>
    <n v="1"/>
    <n v="8000000"/>
    <s v="GLOBAL"/>
    <s v="NO SOLICITADAS"/>
  </r>
  <r>
    <x v="19"/>
    <x v="57"/>
    <n v="10"/>
    <s v="SERVICIOS DE CAPACITACION"/>
    <s v="CURSO RECURRENTE DE ANODIZADO "/>
    <n v="86111604"/>
    <s v="Contratación directa"/>
    <n v="1"/>
    <n v="11"/>
    <n v="1"/>
    <n v="8000000"/>
    <s v="GLOBAL"/>
    <s v="NO SOLICITADAS"/>
  </r>
  <r>
    <x v="19"/>
    <x v="57"/>
    <n v="10"/>
    <s v="SERVICIOS DE CAPACITACION"/>
    <s v="CURSO GESTIÓN INTEGRAL DE LA CALIDAD EN LABORATORIOS DE ENSAYO CON CERTIFICACIÓN ISO 17025"/>
    <n v="86111604"/>
    <s v="Contratación directa"/>
    <n v="1"/>
    <n v="11"/>
    <n v="1"/>
    <n v="20000000"/>
    <s v="GLOBAL"/>
    <s v="NO SOLICITADAS"/>
  </r>
  <r>
    <x v="19"/>
    <x v="57"/>
    <n v="10"/>
    <s v="SERVICIOS DE CAPACITACION"/>
    <s v="CURSO BLS"/>
    <n v="86101800"/>
    <s v="Mínima cuantía"/>
    <n v="2"/>
    <n v="9"/>
    <n v="1"/>
    <n v="22330000"/>
    <s v="GLOBAL"/>
    <s v="NO SOLICITADAS"/>
  </r>
  <r>
    <x v="19"/>
    <x v="57"/>
    <n v="10"/>
    <s v="SERVICIOS DE CAPACITACION"/>
    <s v="CURSO BLS-ACLS"/>
    <n v="86101800"/>
    <s v="Mínima cuantía"/>
    <n v="2"/>
    <n v="9"/>
    <n v="1"/>
    <n v="21400000"/>
    <s v="GLOBAL"/>
    <s v="NO SOLICITADAS"/>
  </r>
  <r>
    <x v="19"/>
    <x v="57"/>
    <n v="10"/>
    <s v="SERVICIOS DE CAPACITACION"/>
    <s v="CURSO PALS"/>
    <n v="86101800"/>
    <s v="Mínima cuantía"/>
    <n v="2"/>
    <n v="9"/>
    <n v="1"/>
    <n v="24880000"/>
    <s v="GLOBAL"/>
    <s v="NO SOLICITADAS"/>
  </r>
  <r>
    <x v="19"/>
    <x v="57"/>
    <n v="10"/>
    <s v="SERVICIOS DE CAPACITACION"/>
    <s v="CURSO PHTLS- FENIX III"/>
    <n v="86101800"/>
    <s v="Mínima cuantía"/>
    <n v="2"/>
    <n v="9"/>
    <n v="1"/>
    <n v="54000000"/>
    <s v="GLOBAL"/>
    <s v="NO SOLICITADAS"/>
  </r>
  <r>
    <x v="19"/>
    <x v="57"/>
    <n v="16"/>
    <s v="SERVICIOS DE CAPACITACION"/>
    <s v="CONGRESO PEDAGOGICO Y SEMINARIO DE GESTIÓN DE CALIDAD"/>
    <n v="86101710"/>
    <s v="Contratación directa"/>
    <n v="1"/>
    <n v="8"/>
    <n v="1"/>
    <n v="15000000"/>
    <s v="GLOBAL"/>
    <s v="NO SOLICITADAS"/>
  </r>
  <r>
    <x v="19"/>
    <x v="57"/>
    <n v="10"/>
    <s v="SERVICIOS DE CAPACITACION"/>
    <s v="CURSO DE MANTENIMIENTO DE SISTEMAS ELECTRONICOS DE SEGURIDAD NIVEL 2"/>
    <n v="86101810"/>
    <s v="Concurso de méritos abierto"/>
    <n v="3"/>
    <n v="3"/>
    <n v="1"/>
    <n v="58000000"/>
    <s v="GLOBAL"/>
    <s v="NO SOLICITADAS"/>
  </r>
  <r>
    <x v="19"/>
    <x v="57"/>
    <n v="10"/>
    <s v="SERVICIOS DE CAPACITACION"/>
    <s v="SEMINARIO DE SEGURIDAD "/>
    <n v="86101810"/>
    <s v="Concurso de méritos abierto"/>
    <n v="3"/>
    <n v="6"/>
    <n v="1"/>
    <n v="65000000"/>
    <s v="GLOBAL"/>
    <s v="NO SOLICITADAS"/>
  </r>
  <r>
    <x v="19"/>
    <x v="57"/>
    <n v="10"/>
    <s v="SERVICIOS DE CAPACITACION"/>
    <s v="DIPLOMADO EN ETOLOGIA CANINA UPB"/>
    <n v="86101810"/>
    <s v="Concurso de méritos abierto"/>
    <n v="3"/>
    <n v="2"/>
    <n v="1"/>
    <n v="100000000"/>
    <s v="GLOBAL"/>
    <s v="NO SOLICITADAS"/>
  </r>
  <r>
    <x v="19"/>
    <x v="58"/>
    <n v="10"/>
    <s v="OTROS GASTOS POR ADQUISICION DE SERVICIOS"/>
    <s v="DESARROLLO DE OBJETOS VIRTALES DE APRENDIZAJE (DOCTRINA)"/>
    <n v="43232405"/>
    <s v="Contratación directa"/>
    <n v="1"/>
    <n v="12"/>
    <n v="1"/>
    <n v="60000000"/>
    <s v="GLOBAL"/>
    <s v="NO SOLICITADAS"/>
  </r>
  <r>
    <x v="19"/>
    <x v="58"/>
    <n v="10"/>
    <s v="OTROS GASTOS POR ADQUISICION DE SERVICIOS"/>
    <s v="GESTION DE LA PROPIESDAD INTELECTUAL DE LA FAC"/>
    <n v="93141712"/>
    <s v="Mínima cuantía"/>
    <n v="1"/>
    <n v="2"/>
    <n v="1"/>
    <n v="80000000"/>
    <s v="GLOBAL"/>
    <s v="NO SOLICITADAS"/>
  </r>
  <r>
    <x v="20"/>
    <x v="1"/>
    <n v="10"/>
    <s v="REMUNERACION SERVICIOS TECNICOS"/>
    <s v="REMUNERACION SERVICIOS TECNICOS"/>
    <n v="0"/>
    <m/>
    <m/>
    <m/>
    <n v="1"/>
    <n v="926100000"/>
    <s v="GLOBAL"/>
    <s v="NO SOLICITADAS"/>
  </r>
  <r>
    <x v="20"/>
    <x v="22"/>
    <n v="10"/>
    <s v="DOTACIONES"/>
    <s v="CARETA PARA GUADAÑAR"/>
    <n v="46181702"/>
    <s v="Licitación pública"/>
    <n v="4"/>
    <n v="4"/>
    <n v="20"/>
    <n v="698000"/>
    <s v="UNIDAD"/>
    <s v="NO SOLICITADAS"/>
  </r>
  <r>
    <x v="20"/>
    <x v="22"/>
    <n v="10"/>
    <s v="DOTACIONES"/>
    <s v="GUANTES DE CARNAZA"/>
    <n v="46181537"/>
    <s v="Licitación pública"/>
    <n v="4"/>
    <n v="4"/>
    <n v="20"/>
    <n v="400000"/>
    <s v="UNIDAD"/>
    <s v="NO SOLICITADAS"/>
  </r>
  <r>
    <x v="20"/>
    <x v="22"/>
    <n v="10"/>
    <s v="DOTACIONES"/>
    <s v="GUANTES DE VAQUETA "/>
    <n v="46181504"/>
    <s v="Licitación pública"/>
    <n v="3"/>
    <n v="8"/>
    <n v="120"/>
    <n v="600000"/>
    <s v="UNIDAD"/>
    <s v="NO SOLICITADAS"/>
  </r>
  <r>
    <x v="20"/>
    <x v="22"/>
    <n v="10"/>
    <s v="DOTACIONES"/>
    <s v="GUANTES DE NITRILO "/>
    <n v="46181504"/>
    <s v="Licitación pública"/>
    <n v="3"/>
    <n v="8"/>
    <n v="100"/>
    <n v="587100"/>
    <s v="UNIDAD"/>
    <s v="NO SOLICITADAS"/>
  </r>
  <r>
    <x v="20"/>
    <x v="22"/>
    <n v="10"/>
    <s v="DOTACIONES"/>
    <s v="GUANTES EN CUERO SINTETICO "/>
    <n v="46181504"/>
    <s v="Licitación pública"/>
    <n v="3"/>
    <n v="8"/>
    <n v="100"/>
    <n v="3900000"/>
    <s v="UNIDAD"/>
    <s v="NO SOLICITADAS"/>
  </r>
  <r>
    <x v="20"/>
    <x v="22"/>
    <n v="10"/>
    <s v="DOTACIONES"/>
    <s v="GUANTES CON EXOESQUELETO "/>
    <n v="46181504"/>
    <s v="Licitación pública"/>
    <n v="3"/>
    <n v="8"/>
    <n v="90"/>
    <n v="3600000"/>
    <s v="UNIDAD"/>
    <s v="NO SOLICITADAS"/>
  </r>
  <r>
    <x v="20"/>
    <x v="22"/>
    <n v="10"/>
    <s v="DOTACIONES"/>
    <s v="GUANTES NITRILO TIPO MOSQUERO (PARA COMBUSTIBLE) "/>
    <n v="46181504"/>
    <s v="Licitación pública"/>
    <n v="3"/>
    <n v="8"/>
    <n v="50"/>
    <n v="772500"/>
    <s v="UNIDAD"/>
    <s v="NO SOLICITADAS"/>
  </r>
  <r>
    <x v="20"/>
    <x v="22"/>
    <n v="10"/>
    <s v="DOTACIONES"/>
    <s v="GUANTES NITRILO CORTO "/>
    <n v="46181504"/>
    <s v="Licitación pública"/>
    <n v="3"/>
    <n v="8"/>
    <n v="9"/>
    <n v="261000"/>
    <s v="UNIDAD"/>
    <s v="NO SOLICITADAS"/>
  </r>
  <r>
    <x v="20"/>
    <x v="22"/>
    <n v="10"/>
    <s v="DOTACIONES"/>
    <s v="PETO DE CARNAZA "/>
    <n v="46181501"/>
    <s v="Licitación pública"/>
    <n v="3"/>
    <n v="8"/>
    <n v="12"/>
    <n v="420000"/>
    <s v="UNIDAD"/>
    <s v="NO SOLICITADAS"/>
  </r>
  <r>
    <x v="20"/>
    <x v="22"/>
    <n v="10"/>
    <s v="DOTACIONES"/>
    <s v="GUANTES DE CARNAZA "/>
    <n v="46181504"/>
    <s v="Licitación pública"/>
    <n v="3"/>
    <n v="8"/>
    <n v="2"/>
    <n v="30000"/>
    <s v="UNIDAD"/>
    <s v="NO SOLICITADAS"/>
  </r>
  <r>
    <x v="20"/>
    <x v="22"/>
    <n v="10"/>
    <s v="DOTACIONES"/>
    <s v="ESLINGA CON ABSORVEDOR DE CHOQUE "/>
    <n v="46182300"/>
    <s v="Licitación pública"/>
    <n v="3"/>
    <n v="8"/>
    <n v="1"/>
    <n v="266000"/>
    <s v="UNIDAD"/>
    <s v="NO SOLICITADAS"/>
  </r>
  <r>
    <x v="20"/>
    <x v="22"/>
    <n v="10"/>
    <s v="DOTACIONES"/>
    <s v="GUANTES PARA MESA (MESA)"/>
    <n v="46181504"/>
    <s v="Licitación pública"/>
    <n v="3"/>
    <n v="8"/>
    <n v="10"/>
    <n v="159650"/>
    <s v="UNIDAD"/>
    <s v="NO SOLICITADAS"/>
  </r>
  <r>
    <x v="20"/>
    <x v="22"/>
    <n v="10"/>
    <s v="DOTACIONES"/>
    <s v="CARETA PARA GUADAÑAR"/>
    <n v="46181804"/>
    <s v="Licitación pública"/>
    <n v="3"/>
    <n v="8"/>
    <n v="10"/>
    <n v="330000"/>
    <s v="UNIDAD"/>
    <s v="NO SOLICITADAS"/>
  </r>
  <r>
    <x v="20"/>
    <x v="22"/>
    <n v="10"/>
    <s v="DOTACIONES"/>
    <s v="TAPA OIDO DE COPA "/>
    <n v="42181900"/>
    <s v="Licitación pública"/>
    <n v="3"/>
    <n v="8"/>
    <n v="20"/>
    <n v="1080000"/>
    <s v="UNIDAD"/>
    <s v="NO SOLICITADAS"/>
  </r>
  <r>
    <x v="20"/>
    <x v="22"/>
    <n v="10"/>
    <s v="DOTACIONES"/>
    <s v="GUANTES DE CAUCHO (ASEO) "/>
    <n v="46181504"/>
    <s v="Licitación pública"/>
    <n v="3"/>
    <n v="8"/>
    <n v="50"/>
    <n v="300000"/>
    <s v="UNIDAD"/>
    <s v="NO SOLICITADAS"/>
  </r>
  <r>
    <x v="20"/>
    <x v="22"/>
    <n v="10"/>
    <s v="DOTACIONES"/>
    <s v="TRAJES DESECHABLES "/>
    <n v="46181501"/>
    <s v="Licitación pública"/>
    <n v="3"/>
    <n v="8"/>
    <n v="50"/>
    <n v="600000"/>
    <s v="UNIDAD"/>
    <s v="NO SOLICITADAS"/>
  </r>
  <r>
    <x v="20"/>
    <x v="22"/>
    <n v="10"/>
    <s v="DOTACIONES"/>
    <s v="GUANTE PARA SOLDADOR "/>
    <n v="46181504"/>
    <s v="Licitación pública"/>
    <n v="3"/>
    <n v="8"/>
    <n v="2"/>
    <n v="52000"/>
    <s v="UNIDAD"/>
    <s v="NO SOLICITADAS"/>
  </r>
  <r>
    <x v="20"/>
    <x v="22"/>
    <n v="10"/>
    <s v="DOTACIONES"/>
    <s v="HOOD PARA SOLDADOR "/>
    <n v="46181500"/>
    <s v="Licitación pública"/>
    <n v="3"/>
    <n v="8"/>
    <n v="2"/>
    <n v="80000"/>
    <s v="UNIDAD"/>
    <s v="NO SOLICITADAS"/>
  </r>
  <r>
    <x v="20"/>
    <x v="22"/>
    <n v="10"/>
    <s v="DOTACIONES"/>
    <s v="ESLINGA DE POSICIONAMIENTO "/>
    <n v="46182300"/>
    <s v="Licitación pública"/>
    <n v="3"/>
    <n v="8"/>
    <n v="1"/>
    <n v="363000"/>
    <s v="UNIDAD"/>
    <s v="NO SOLICITADAS"/>
  </r>
  <r>
    <x v="20"/>
    <x v="22"/>
    <n v="10"/>
    <s v="DOTACIONES"/>
    <s v="CANILLERAS "/>
    <n v="46161500"/>
    <s v="Licitación pública"/>
    <n v="3"/>
    <n v="8"/>
    <n v="12"/>
    <n v="1152000"/>
    <s v="UNIDAD"/>
    <s v="NO SOLICITADAS"/>
  </r>
  <r>
    <x v="20"/>
    <x v="22"/>
    <n v="10"/>
    <s v="DOTACIONES"/>
    <s v="GAFAS DE RESPIRACION DIRECTA "/>
    <n v="46181804"/>
    <s v="Licitación pública"/>
    <n v="3"/>
    <n v="8"/>
    <n v="10"/>
    <n v="410000"/>
    <s v="UNIDAD"/>
    <s v="NO SOLICITADAS"/>
  </r>
  <r>
    <x v="20"/>
    <x v="22"/>
    <n v="10"/>
    <s v="DOTACIONES"/>
    <s v="CASCO PARA INCENDIOS FORESTALES"/>
    <n v="46181701"/>
    <s v="Licitación pública"/>
    <n v="3"/>
    <n v="3"/>
    <n v="3"/>
    <n v="735000"/>
    <s v="UNIDAD"/>
    <s v="NO SOLICITADAS"/>
  </r>
  <r>
    <x v="20"/>
    <x v="22"/>
    <n v="10"/>
    <s v="DOTACIONES"/>
    <s v="PETOS "/>
    <n v="46181506"/>
    <s v="Licitación pública"/>
    <n v="4"/>
    <n v="4"/>
    <n v="15"/>
    <n v="958500"/>
    <s v="UNIDAD"/>
    <s v="NO SOLICITADAS"/>
  </r>
  <r>
    <x v="20"/>
    <x v="22"/>
    <n v="10"/>
    <s v="DOTACIONES"/>
    <s v="TAPA OIDOS "/>
    <n v="46181902"/>
    <s v="Licitación pública"/>
    <n v="4"/>
    <n v="4"/>
    <n v="18"/>
    <n v="628200"/>
    <s v="UNIDAD"/>
    <s v="NO SOLICITADAS"/>
  </r>
  <r>
    <x v="20"/>
    <x v="22"/>
    <n v="10"/>
    <s v="DOTACIONES"/>
    <s v="ESLINGAS LINEAS DE VIDA RECTRATIL"/>
    <n v="46182300"/>
    <s v="Mínima cuantía"/>
    <n v="5"/>
    <n v="3"/>
    <n v="3"/>
    <n v="4500000"/>
    <s v="UNIDAD"/>
    <s v="NO SOLICITADAS"/>
  </r>
  <r>
    <x v="20"/>
    <x v="22"/>
    <n v="10"/>
    <s v="DOTACIONES"/>
    <s v="LENTES OFTALMICOS"/>
    <n v="31241501"/>
    <s v="Mínima cuantía"/>
    <n v="1"/>
    <n v="5"/>
    <n v="40"/>
    <n v="19200000"/>
    <s v="UNIDAD"/>
    <s v="NO SOLICITADAS"/>
  </r>
  <r>
    <x v="20"/>
    <x v="22"/>
    <n v="10"/>
    <s v="DOTACIONES"/>
    <s v="MONTURAS OFTALMICAS"/>
    <n v="31242101"/>
    <s v="Mínima cuantía"/>
    <n v="1"/>
    <n v="5"/>
    <n v="40"/>
    <n v="3600000"/>
    <s v="UNIDAD"/>
    <s v="NO SOLICITADAS"/>
  </r>
  <r>
    <x v="20"/>
    <x v="22"/>
    <n v="10"/>
    <s v="DOTACIONES"/>
    <s v="ARNES CON ESLINGA DE SUJECION PARA TRABAJOS EN ALTURAS"/>
    <n v="46182300"/>
    <s v="Mínima cuantía"/>
    <n v="1"/>
    <n v="5"/>
    <n v="7"/>
    <n v="1960000"/>
    <s v="UNIDAD"/>
    <s v="NO SOLICITADAS"/>
  </r>
  <r>
    <x v="20"/>
    <x v="109"/>
    <n v="10"/>
    <s v="VIATICOS Y GASTOS DE VIAJE AL EXTERIOR"/>
    <s v="VIATICOS COMISIONES AL EXTERIOR"/>
    <n v="90111501"/>
    <s v="Solicitud de información a los Proveedores"/>
    <n v="1"/>
    <n v="12"/>
    <n v="1"/>
    <n v="1993000000"/>
    <s v="GLOBAL"/>
    <s v="SI APROBADAS"/>
  </r>
  <r>
    <x v="20"/>
    <x v="58"/>
    <n v="10"/>
    <s v="OTROS GASTOS POR ADQUISICION DE SERVICIOS"/>
    <s v="EJECUCION PLAN DE NAVEGACIÓN FAMILIAR 2018_x000a_PROGRAMAS:  PROMOCIÓN Y PREVENCIÓN DE MUERTES FUERA DE COMBATE, CALIDAD DE VIDA, FORTALECIMIENTO FAMILIAR, CAPACIDADES FAMILIARES, VIDA PARA LA VIDA Y EQUIPO MOVIL DE INTERVENCION FAMILIAR Y PROGRAMA DE TRASICIÓN DE CARRERRA."/>
    <n v="80101511"/>
    <s v="Contratación directa"/>
    <n v="1"/>
    <n v="11"/>
    <n v="1"/>
    <n v="140000000"/>
    <s v="GLOBAL"/>
    <s v="NO SOLICITADAS"/>
  </r>
  <r>
    <x v="21"/>
    <x v="1"/>
    <n v="16"/>
    <s v="REMUNERACION SERVICIOS TECNICOS"/>
    <s v="SUMINISTRO DE PERSONAL DOCENTE, PROFESIONALES Y TÉCNICOS PARA EL APOYO A LA GESTIÓN DEL GIMNASIO MILITAR FAC"/>
    <n v="80111620"/>
    <s v="Contratación directa"/>
    <n v="1"/>
    <n v="6"/>
    <n v="1"/>
    <n v="615000000"/>
    <s v="GLOBAL"/>
    <s v="NO SOLICITADAS"/>
  </r>
  <r>
    <x v="21"/>
    <x v="1"/>
    <n v="16"/>
    <s v="REMUNERACION SERVICIOS TECNICOS"/>
    <s v="SERVICIOS PROFESIONALES DE UN ABOGADO COMO ASESOR CONTRACTUAL"/>
    <n v="80121600"/>
    <s v="Contratación directa"/>
    <n v="1"/>
    <n v="6"/>
    <n v="1"/>
    <n v="40000000"/>
    <s v="GLOBAL"/>
    <s v="NO SOLICITADAS"/>
  </r>
  <r>
    <x v="21"/>
    <x v="1"/>
    <n v="10"/>
    <s v="REMUNERACION SERVICIOS TECNICOS"/>
    <s v="REMUNERACION"/>
    <n v="80111620"/>
    <m/>
    <m/>
    <m/>
    <n v="1"/>
    <n v="25000000"/>
    <s v="GLOBAL"/>
    <s v="NO SOLICITADAS"/>
  </r>
  <r>
    <x v="21"/>
    <x v="7"/>
    <n v="16"/>
    <s v="HERRAMIENTAS"/>
    <s v="ALICATE HOMBRE SOLO"/>
    <n v="27112100"/>
    <s v="Mínima cuantía"/>
    <n v="4"/>
    <n v="4"/>
    <n v="3"/>
    <n v="100422"/>
    <s v="UNIDAD"/>
    <s v="NO SOLICITADAS"/>
  </r>
  <r>
    <x v="21"/>
    <x v="7"/>
    <n v="16"/>
    <s v="HERRAMIENTAS"/>
    <s v="ALICATE UNIVERSAL"/>
    <n v="27112100"/>
    <s v="Mínima cuantía"/>
    <n v="4"/>
    <n v="4"/>
    <n v="3"/>
    <n v="158106"/>
    <s v="UNIDAD"/>
    <s v="NO SOLICITADAS"/>
  </r>
  <r>
    <x v="21"/>
    <x v="7"/>
    <n v="16"/>
    <s v="HERRAMIENTAS"/>
    <s v="CORTAVIDRIOS"/>
    <n v="27111514"/>
    <s v="Mínima cuantía"/>
    <n v="4"/>
    <n v="4"/>
    <n v="1"/>
    <n v="99831"/>
    <s v="UNIDAD"/>
    <s v="NO SOLICITADAS"/>
  </r>
  <r>
    <x v="21"/>
    <x v="7"/>
    <n v="16"/>
    <s v="HERRAMIENTAS"/>
    <s v="CRUCETA VEHICULO"/>
    <n v="25191703"/>
    <s v="Mínima cuantía"/>
    <n v="4"/>
    <n v="4"/>
    <n v="3"/>
    <n v="95082"/>
    <s v="UNIDAD"/>
    <s v="NO SOLICITADAS"/>
  </r>
  <r>
    <x v="21"/>
    <x v="7"/>
    <n v="16"/>
    <s v="HERRAMIENTAS"/>
    <s v="ESPATULA METALICA DE 2&quot;"/>
    <n v="27111909"/>
    <s v="Mínima cuantía"/>
    <n v="4"/>
    <n v="4"/>
    <n v="5"/>
    <n v="15370"/>
    <s v="UNIDAD"/>
    <s v="NO SOLICITADAS"/>
  </r>
  <r>
    <x v="21"/>
    <x v="7"/>
    <n v="16"/>
    <s v="HERRAMIENTAS"/>
    <s v="ESPATULA METALICA DE 3&quot;"/>
    <n v="27111909"/>
    <s v="Mínima cuantía"/>
    <n v="4"/>
    <n v="4"/>
    <n v="5"/>
    <n v="18020"/>
    <s v="UNIDAD"/>
    <s v="NO SOLICITADAS"/>
  </r>
  <r>
    <x v="21"/>
    <x v="7"/>
    <n v="16"/>
    <s v="HERRAMIENTAS"/>
    <s v="ESPATULA METALICA DE 4&quot;"/>
    <n v="27111909"/>
    <s v="Mínima cuantía"/>
    <n v="4"/>
    <n v="4"/>
    <n v="5"/>
    <n v="20725"/>
    <s v="UNIDAD"/>
    <s v="NO SOLICITADAS"/>
  </r>
  <r>
    <x v="21"/>
    <x v="7"/>
    <n v="16"/>
    <s v="HERRAMIENTAS"/>
    <s v="ESPATULA METALICA DE 5&quot;"/>
    <n v="27111909"/>
    <s v="Mínima cuantía"/>
    <n v="4"/>
    <n v="4"/>
    <n v="5"/>
    <n v="24780"/>
    <s v="UNIDAD"/>
    <s v="NO SOLICITADAS"/>
  </r>
  <r>
    <x v="21"/>
    <x v="7"/>
    <n v="16"/>
    <s v="HERRAMIENTAS"/>
    <s v="GATO HIDRAULICO"/>
    <n v="25191706"/>
    <s v="Mínima cuantía"/>
    <n v="4"/>
    <n v="4"/>
    <n v="3"/>
    <n v="153975"/>
    <s v="UNIDAD"/>
    <s v="NO SOLICITADAS"/>
  </r>
  <r>
    <x v="21"/>
    <x v="7"/>
    <n v="16"/>
    <s v="HERRAMIENTAS"/>
    <s v="HOMBRE SOLO"/>
    <n v="27112100"/>
    <s v="Mínima cuantía"/>
    <n v="4"/>
    <n v="4"/>
    <n v="1"/>
    <n v="63706"/>
    <s v="UNIDAD"/>
    <s v="NO SOLICITADAS"/>
  </r>
  <r>
    <x v="21"/>
    <x v="7"/>
    <n v="16"/>
    <s v="HERRAMIENTAS"/>
    <s v="JUEGO DESTORNILLADORES"/>
    <n v="27113201"/>
    <s v="Mínima cuantía"/>
    <n v="4"/>
    <n v="4"/>
    <n v="1"/>
    <n v="51944"/>
    <s v="JUEGO"/>
    <s v="NO SOLICITADAS"/>
  </r>
  <r>
    <x v="21"/>
    <x v="7"/>
    <n v="16"/>
    <s v="HERRAMIENTAS"/>
    <s v="KIT LLAVES MIXTAS"/>
    <n v="27113201"/>
    <s v="Mínima cuantía"/>
    <n v="4"/>
    <n v="4"/>
    <n v="3"/>
    <n v="643107"/>
    <s v="KIT"/>
    <s v="NO SOLICITADAS"/>
  </r>
  <r>
    <x v="21"/>
    <x v="7"/>
    <n v="16"/>
    <s v="HERRAMIENTAS"/>
    <s v="LLANA METALICA LISA"/>
    <n v="27112202"/>
    <s v="Mínima cuantía"/>
    <n v="4"/>
    <n v="4"/>
    <n v="3"/>
    <n v="45141"/>
    <s v="UNIDAD"/>
    <s v="NO SOLICITADAS"/>
  </r>
  <r>
    <x v="21"/>
    <x v="7"/>
    <n v="16"/>
    <s v="HERRAMIENTAS"/>
    <s v="LLAVE EXPANSIVA"/>
    <n v="27111702"/>
    <s v="Mínima cuantía"/>
    <n v="4"/>
    <n v="4"/>
    <n v="3"/>
    <n v="142287"/>
    <s v="UNIDAD"/>
    <s v="NO SOLICITADAS"/>
  </r>
  <r>
    <x v="21"/>
    <x v="7"/>
    <n v="16"/>
    <s v="HERRAMIENTAS"/>
    <s v="MASETA"/>
    <n v="27111602"/>
    <s v="Mínima cuantía"/>
    <n v="4"/>
    <n v="4"/>
    <n v="2"/>
    <n v="38382"/>
    <s v="UNIDAD"/>
    <s v="NO SOLICITADAS"/>
  </r>
  <r>
    <x v="21"/>
    <x v="7"/>
    <n v="16"/>
    <s v="HERRAMIENTAS"/>
    <s v="PINZA PARA CORTAR TUBERIA PVC"/>
    <n v="27112114"/>
    <s v="Mínima cuantía"/>
    <n v="4"/>
    <n v="4"/>
    <n v="1"/>
    <n v="60968"/>
    <s v="UNIDAD"/>
    <s v="NO SOLICITADAS"/>
  </r>
  <r>
    <x v="21"/>
    <x v="7"/>
    <n v="16"/>
    <s v="HERRAMIENTAS"/>
    <s v="PISTOLA PETROLIZADORA"/>
    <n v="23153145"/>
    <s v="Mínima cuantía"/>
    <n v="4"/>
    <n v="4"/>
    <n v="1"/>
    <n v="63067"/>
    <s v="UNIDAD"/>
    <s v="NO SOLICITADAS"/>
  </r>
  <r>
    <x v="21"/>
    <x v="7"/>
    <n v="16"/>
    <s v="HERRAMIENTAS"/>
    <s v="RASTRILLO PARA JARDINERIA"/>
    <n v="27112003"/>
    <s v="Mínima cuantía"/>
    <n v="4"/>
    <n v="4"/>
    <n v="6"/>
    <n v="69834"/>
    <s v="UNIDAD"/>
    <s v="NO SOLICITADAS"/>
  </r>
  <r>
    <x v="21"/>
    <x v="7"/>
    <n v="16"/>
    <s v="HERRAMIENTAS"/>
    <s v="TORRES DE BLOQUEO"/>
    <n v="25191700"/>
    <s v="Mínima cuantía"/>
    <n v="4"/>
    <n v="4"/>
    <n v="2"/>
    <n v="129246"/>
    <s v="UNIDAD"/>
    <s v="NO SOLICITADAS"/>
  </r>
  <r>
    <x v="21"/>
    <x v="8"/>
    <n v="16"/>
    <s v="AUDIOVISUALES Y ACCESORIOS"/>
    <s v="TELEVISOR"/>
    <n v="52161505"/>
    <s v="Mínima cuantía"/>
    <n v="3"/>
    <n v="4"/>
    <n v="5"/>
    <n v="13128100"/>
    <s v="UNIDAD"/>
    <s v="NO SOLICITADAS"/>
  </r>
  <r>
    <x v="21"/>
    <x v="12"/>
    <n v="16"/>
    <s v="EQUIPO AGRICOLA"/>
    <s v="CORTACETOS INDUSTRIAL A GASOLINA"/>
    <n v="27112006"/>
    <s v="Mínima cuantía"/>
    <n v="4"/>
    <n v="4"/>
    <n v="1"/>
    <n v="1633460"/>
    <s v="UNIDAD"/>
    <s v="NO SOLICITADAS"/>
  </r>
  <r>
    <x v="21"/>
    <x v="12"/>
    <n v="16"/>
    <s v="EQUIPO AGRICOLA"/>
    <s v="GUADAÑA TIPO MORRAL"/>
    <n v="27112006"/>
    <s v="Mínima cuantía"/>
    <n v="4"/>
    <n v="4"/>
    <n v="1"/>
    <n v="1997199"/>
    <s v="UNIDAD"/>
    <s v="NO SOLICITADAS"/>
  </r>
  <r>
    <x v="21"/>
    <x v="80"/>
    <n v="16"/>
    <s v="EQUIPO DE CONSTRUCCION"/>
    <s v="CARRETILLA"/>
    <n v="24101507"/>
    <s v="Mínima cuantía"/>
    <n v="4"/>
    <n v="4"/>
    <n v="2"/>
    <n v="231928"/>
    <s v="UNIDAD"/>
    <s v="NO SOLICITADAS"/>
  </r>
  <r>
    <x v="21"/>
    <x v="17"/>
    <n v="16"/>
    <s v="OTRAS COMPRAS DE EQUIPOS"/>
    <s v="VENTILADOR DE PARED TURBO"/>
    <n v="40101604"/>
    <s v="Mínima cuantía"/>
    <n v="4"/>
    <n v="4"/>
    <n v="3"/>
    <n v="419586"/>
    <s v="UNIDAD"/>
    <s v="NO SOLICITADAS"/>
  </r>
  <r>
    <x v="21"/>
    <x v="65"/>
    <n v="16"/>
    <s v="EQUIPOS DE COMUNICACIONES"/>
    <s v="DISPOSITIVO ACCESS POINT"/>
    <n v="43222600"/>
    <s v="Mínima cuantía"/>
    <n v="5"/>
    <n v="4"/>
    <n v="3"/>
    <n v="1997040"/>
    <s v="UNIDAD"/>
    <s v="NO SOLICITADAS"/>
  </r>
  <r>
    <x v="21"/>
    <x v="65"/>
    <n v="16"/>
    <s v="EQUIPOS DE COMUNICACIONES"/>
    <s v="TELEFONOS IP ALAMBRICO"/>
    <n v="43191511"/>
    <s v="Mínima cuantía"/>
    <n v="5"/>
    <n v="4"/>
    <n v="5"/>
    <n v="1638865"/>
    <s v="UNIDAD"/>
    <s v="NO SOLICITADAS"/>
  </r>
  <r>
    <x v="21"/>
    <x v="18"/>
    <n v="16"/>
    <s v="EQUIPOS Y MAQUINAS PARA OFICINA"/>
    <s v="COSEDORA INDUSTRIAL"/>
    <n v="44121615"/>
    <s v="Mínima cuantía"/>
    <n v="2"/>
    <n v="4"/>
    <n v="1"/>
    <n v="69019"/>
    <s v="UNIDAD"/>
    <s v="NO SOLICITADAS"/>
  </r>
  <r>
    <x v="21"/>
    <x v="18"/>
    <n v="16"/>
    <s v="EQUIPOS Y MAQUINAS PARA OFICINA"/>
    <s v="FOTOCOPIADORA MULTIFUNCIONAL "/>
    <n v="44101501"/>
    <s v="Mínima cuantía"/>
    <n v="1"/>
    <n v="4"/>
    <n v="1"/>
    <n v="16310000"/>
    <s v="UNIDAD"/>
    <s v="NO SOLICITADAS"/>
  </r>
  <r>
    <x v="21"/>
    <x v="18"/>
    <n v="16"/>
    <s v="EQUIPOS Y MAQUINAS PARA OFICINA"/>
    <s v="TAJALAPIZ ELECTRICO"/>
    <n v="44121636"/>
    <s v="Mínima cuantía"/>
    <n v="2"/>
    <n v="4"/>
    <n v="8"/>
    <n v="865808"/>
    <s v="UNIDAD"/>
    <s v="NO SOLICITADAS"/>
  </r>
  <r>
    <x v="21"/>
    <x v="19"/>
    <n v="16"/>
    <s v="MOBILIARIO Y ENSERES"/>
    <s v="ARMARIO PAPELERO"/>
    <n v="56121704"/>
    <s v="Mínima cuantía"/>
    <n v="6"/>
    <n v="5"/>
    <n v="10"/>
    <n v="6912630"/>
    <s v="UNIDAD"/>
    <s v="NO SOLICITADAS"/>
  </r>
  <r>
    <x v="21"/>
    <x v="19"/>
    <n v="16"/>
    <s v="MOBILIARIO Y ENSERES"/>
    <s v="DESCANSAPIES"/>
    <n v="46182205"/>
    <s v="Mínima cuantía"/>
    <n v="6"/>
    <n v="5"/>
    <n v="2"/>
    <n v="195518"/>
    <s v="UNIDAD"/>
    <s v="NO SOLICITADAS"/>
  </r>
  <r>
    <x v="21"/>
    <x v="19"/>
    <n v="16"/>
    <s v="MOBILIARIO Y ENSERES"/>
    <s v="MESA DE JUNTAS"/>
    <n v="56101706"/>
    <s v="Mínima cuantía"/>
    <n v="6"/>
    <n v="5"/>
    <n v="1"/>
    <n v="846463"/>
    <s v="UNIDAD"/>
    <s v="NO SOLICITADAS"/>
  </r>
  <r>
    <x v="21"/>
    <x v="19"/>
    <n v="16"/>
    <s v="MOBILIARIO Y ENSERES"/>
    <s v="MESA DE JUNTAS EN ESCUADRA"/>
    <n v="56101706"/>
    <s v="Mínima cuantía"/>
    <n v="6"/>
    <n v="5"/>
    <n v="1"/>
    <n v="1772267"/>
    <s v="UNIDAD"/>
    <s v="NO SOLICITADAS"/>
  </r>
  <r>
    <x v="21"/>
    <x v="19"/>
    <n v="16"/>
    <s v="MOBILIARIO Y ENSERES"/>
    <s v="MUEBLE TIPO BIBLIOTECA "/>
    <n v="56101702"/>
    <s v="Mínima cuantía"/>
    <n v="6"/>
    <n v="5"/>
    <n v="1"/>
    <n v="3191342"/>
    <s v="UNIDAD"/>
    <s v="NO SOLICITADAS"/>
  </r>
  <r>
    <x v="21"/>
    <x v="19"/>
    <n v="16"/>
    <s v="MOBILIARIO Y ENSERES"/>
    <s v="POLICHADORA "/>
    <n v="27112702"/>
    <s v="Mínima cuantía"/>
    <n v="6"/>
    <n v="5"/>
    <n v="1"/>
    <n v="652711"/>
    <s v="UNIDAD"/>
    <s v="NO SOLICITADAS"/>
  </r>
  <r>
    <x v="21"/>
    <x v="19"/>
    <n v="16"/>
    <s v="MOBILIARIO Y ENSERES"/>
    <s v="RACK ABIERTO"/>
    <n v="56101702"/>
    <s v="Mínima cuantía"/>
    <n v="6"/>
    <n v="5"/>
    <n v="2"/>
    <n v="895700"/>
    <s v="UNIDAD"/>
    <s v="NO SOLICITADAS"/>
  </r>
  <r>
    <x v="21"/>
    <x v="19"/>
    <n v="16"/>
    <s v="MOBILIARIO Y ENSERES"/>
    <s v="SILLAS PARA MESA DE JUNTAS"/>
    <n v="56112102"/>
    <s v="Mínima cuantía"/>
    <n v="6"/>
    <n v="5"/>
    <n v="16"/>
    <n v="5517360"/>
    <s v="UNIDAD"/>
    <s v="NO SOLICITADAS"/>
  </r>
  <r>
    <x v="21"/>
    <x v="19"/>
    <n v="16"/>
    <s v="MOBILIARIO Y ENSERES"/>
    <s v="PAPELERA DE ESCRITORIO"/>
    <n v="44111503"/>
    <s v="Mínima cuantía"/>
    <n v="6"/>
    <n v="5"/>
    <n v="4"/>
    <n v="43412"/>
    <s v="UNIDAD"/>
    <s v="NO SOLICITADAS"/>
  </r>
  <r>
    <x v="21"/>
    <x v="24"/>
    <n v="16"/>
    <s v="INSECTICIDAS, FUNGICIDAS Y OTROS INSUMOS AGRICOLAS"/>
    <s v="HERBICIDA"/>
    <n v="10171701"/>
    <s v="Mínima cuantía"/>
    <n v="4"/>
    <n v="4"/>
    <n v="20"/>
    <n v="120140"/>
    <s v="LITRO"/>
    <s v="NO SOLICITADAS"/>
  </r>
  <r>
    <x v="21"/>
    <x v="26"/>
    <n v="16"/>
    <s v="MATERIALES DE CONSTRUCCION"/>
    <s v="ELEMENTOS DE FERRETERIA PARA EL MANTENIMIENTO DE LOS BIENES MUEBLES E INMUEBLES"/>
    <n v="31162800"/>
    <s v="Mínima cuantía"/>
    <n v="4"/>
    <n v="4"/>
    <n v="1"/>
    <n v="6834951"/>
    <s v="GLOBAL"/>
    <s v="NO SOLICITADAS"/>
  </r>
  <r>
    <x v="21"/>
    <x v="28"/>
    <n v="16"/>
    <s v="MATERIALES REACTIVOS DE LABORATORIO Y QUÍMICOS"/>
    <s v="ALCOHOL ISOPROPILICO"/>
    <n v="12352104"/>
    <s v="Mínima cuantía"/>
    <n v="4"/>
    <n v="4"/>
    <n v="5"/>
    <n v="45050"/>
    <s v="UNIDAD"/>
    <s v="NO SOLICITADAS"/>
  </r>
  <r>
    <x v="21"/>
    <x v="29"/>
    <n v="16"/>
    <s v="PAPELERIA, UTILES DE ESCRITORIO Y OFICINA"/>
    <s v="ALMOHADILLA DACTILAR REDONDA"/>
    <n v="44121905"/>
    <s v="Mínima cuantía"/>
    <n v="2"/>
    <n v="4"/>
    <n v="3"/>
    <n v="7233"/>
    <s v="UNIDAD"/>
    <s v="NO SOLICITADAS"/>
  </r>
  <r>
    <x v="21"/>
    <x v="29"/>
    <n v="16"/>
    <s v="PAPELERIA, UTILES DE ESCRITORIO Y OFICINA"/>
    <s v="BANDERITAS ADHESIVAS"/>
    <n v="55121616"/>
    <s v="Mínima cuantía"/>
    <n v="2"/>
    <n v="4"/>
    <n v="70"/>
    <n v="90860"/>
    <s v="PAQUETE"/>
    <s v="NO SOLICITADAS"/>
  </r>
  <r>
    <x v="21"/>
    <x v="29"/>
    <n v="16"/>
    <s v="PAPELERIA, UTILES DE ESCRITORIO Y OFICINA"/>
    <s v="BISTURI GRANDE"/>
    <n v="44121612"/>
    <s v="Mínima cuantía"/>
    <n v="2"/>
    <n v="4"/>
    <n v="10"/>
    <n v="5400"/>
    <s v="UNIDAD"/>
    <s v="NO SOLICITADAS"/>
  </r>
  <r>
    <x v="21"/>
    <x v="29"/>
    <n v="16"/>
    <s v="PAPELERIA, UTILES DE ESCRITORIO Y OFICINA"/>
    <s v="BOLIGRAFO MICROPUNTA  NEGRO"/>
    <n v="44121701"/>
    <s v="Mínima cuantía"/>
    <n v="2"/>
    <n v="4"/>
    <n v="90"/>
    <n v="43470"/>
    <s v="UNIDAD"/>
    <s v="NO SOLICITADAS"/>
  </r>
  <r>
    <x v="21"/>
    <x v="29"/>
    <n v="16"/>
    <s v="PAPELERIA, UTILES DE ESCRITORIO Y OFICINA"/>
    <s v="BOLIGRAFO RETRACTIL MINA 0.5 TINTA COLORES SURTIDOS "/>
    <n v="44121701"/>
    <s v="Mínima cuantía"/>
    <n v="2"/>
    <n v="4"/>
    <n v="110"/>
    <n v="53020"/>
    <s v="UNIDAD"/>
    <s v="NO SOLICITADAS"/>
  </r>
  <r>
    <x v="21"/>
    <x v="29"/>
    <n v="16"/>
    <s v="PAPELERIA, UTILES DE ESCRITORIO Y OFICINA"/>
    <s v="BOLIGRAFO RETRACTIL MINA 0.5 TINTA NEGRA"/>
    <n v="44121701"/>
    <s v="Mínima cuantía"/>
    <n v="2"/>
    <n v="4"/>
    <n v="200"/>
    <n v="96400"/>
    <s v="UNIDAD"/>
    <s v="NO SOLICITADAS"/>
  </r>
  <r>
    <x v="21"/>
    <x v="29"/>
    <n v="16"/>
    <s v="PAPELERIA, UTILES DE ESCRITORIO Y OFICINA"/>
    <s v="BORRADOR DE NATA PZ 40"/>
    <n v="44121804"/>
    <s v="Mínima cuantía"/>
    <n v="2"/>
    <n v="4"/>
    <n v="100"/>
    <n v="26800"/>
    <s v="UNIDAD"/>
    <s v="NO SOLICITADAS"/>
  </r>
  <r>
    <x v="21"/>
    <x v="29"/>
    <n v="16"/>
    <s v="PAPELERIA, UTILES DE ESCRITORIO Y OFICINA"/>
    <s v="BORRADOR DE TABLERO"/>
    <n v="44111912"/>
    <s v="Mínima cuantía"/>
    <n v="2"/>
    <n v="4"/>
    <n v="50"/>
    <n v="58300"/>
    <s v="UNIDAD"/>
    <s v="NO SOLICITADAS"/>
  </r>
  <r>
    <x v="21"/>
    <x v="29"/>
    <n v="16"/>
    <s v="PAPELERIA, UTILES DE ESCRITORIO Y OFICINA"/>
    <s v="BOTELLA DE TINTA AMARILLO, EPSON 664 (T664420-AL)"/>
    <n v="44103103"/>
    <s v="Seléccion abreviada - acuerdo marco"/>
    <n v="2"/>
    <n v="4"/>
    <n v="1"/>
    <n v="39507"/>
    <s v="UNIDAD"/>
    <s v="NO SOLICITADAS"/>
  </r>
  <r>
    <x v="21"/>
    <x v="29"/>
    <n v="16"/>
    <s v="PAPELERIA, UTILES DE ESCRITORIO Y OFICINA"/>
    <s v="BOTELLA DE TINTA CIAN, EPSON 664 (T664220-AL)"/>
    <n v="44103103"/>
    <s v="Seléccion abreviada - acuerdo marco"/>
    <n v="2"/>
    <n v="4"/>
    <n v="1"/>
    <n v="39507"/>
    <s v="UNIDAD"/>
    <s v="NO SOLICITADAS"/>
  </r>
  <r>
    <x v="21"/>
    <x v="29"/>
    <n v="16"/>
    <s v="PAPELERIA, UTILES DE ESCRITORIO Y OFICINA"/>
    <s v="BOTELLA DE TINTA MAGENTA, EPSON 664 (T664320-AL)"/>
    <n v="44103103"/>
    <s v="Seléccion abreviada - acuerdo marco"/>
    <n v="2"/>
    <n v="4"/>
    <n v="1"/>
    <n v="39507"/>
    <s v="UNIDAD"/>
    <s v="NO SOLICITADAS"/>
  </r>
  <r>
    <x v="21"/>
    <x v="29"/>
    <n v="16"/>
    <s v="PAPELERIA, UTILES DE ESCRITORIO Y OFICINA"/>
    <s v="BOTELLA DE TINTA NEGRO, EPSON 664 (T664120-AL)"/>
    <n v="44103103"/>
    <s v="Seléccion abreviada - acuerdo marco"/>
    <n v="2"/>
    <n v="4"/>
    <n v="3"/>
    <n v="118521"/>
    <s v="UNIDAD"/>
    <s v="NO SOLICITADAS"/>
  </r>
  <r>
    <x v="21"/>
    <x v="29"/>
    <n v="16"/>
    <s v="PAPELERIA, UTILES DE ESCRITORIO Y OFICINA"/>
    <s v="CARPETA ARCHIVO "/>
    <n v="44122003"/>
    <s v="Mínima cuantía"/>
    <n v="2"/>
    <n v="4"/>
    <n v="300"/>
    <n v="469200"/>
    <s v="UNIDAD"/>
    <s v="NO SOLICITADAS"/>
  </r>
  <r>
    <x v="21"/>
    <x v="29"/>
    <n v="16"/>
    <s v="PAPELERIA, UTILES DE ESCRITORIO Y OFICINA"/>
    <s v="CARPETA CELUGUIA PLASTICA"/>
    <n v="44122003"/>
    <s v="Mínima cuantía"/>
    <n v="2"/>
    <n v="4"/>
    <n v="50"/>
    <n v="100400"/>
    <s v="UNIDAD"/>
    <s v="NO SOLICITADAS"/>
  </r>
  <r>
    <x v="21"/>
    <x v="29"/>
    <n v="16"/>
    <s v="PAPELERIA, UTILES DE ESCRITORIO Y OFICINA"/>
    <s v="CARTUCHERA PORTA UTILES PAPELERIA"/>
    <n v="24111514"/>
    <s v="Mínima cuantía"/>
    <n v="2"/>
    <n v="4"/>
    <n v="50"/>
    <n v="139700"/>
    <s v="UNIDAD"/>
    <s v="NO SOLICITADAS"/>
  </r>
  <r>
    <x v="21"/>
    <x v="29"/>
    <n v="16"/>
    <s v="PAPELERIA, UTILES DE ESCRITORIO Y OFICINA"/>
    <s v="CARTUCHO DE TÓNER ALTO RENDIMIENTO NEGRO, LEXMARK 524H (52D4H00)"/>
    <n v="44103103"/>
    <s v="Seléccion abreviada - acuerdo marco"/>
    <n v="2"/>
    <n v="4"/>
    <n v="1"/>
    <n v="1208404"/>
    <s v="UNIDAD"/>
    <s v="NO SOLICITADAS"/>
  </r>
  <r>
    <x v="21"/>
    <x v="29"/>
    <n v="16"/>
    <s v="PAPELERIA, UTILES DE ESCRITORIO Y OFICINA"/>
    <s v="CARTUCHO DE TÓNER ALTO RENDIMIENTO NEGRO, LEXMARK T-654/ T-656 (T654X11L)"/>
    <n v="44103103"/>
    <s v="Seléccion abreviada - acuerdo marco"/>
    <n v="2"/>
    <n v="4"/>
    <n v="1"/>
    <n v="1845554"/>
    <s v="UNIDAD"/>
    <s v="NO SOLICITADAS"/>
  </r>
  <r>
    <x v="21"/>
    <x v="29"/>
    <n v="16"/>
    <s v="PAPELERIA, UTILES DE ESCRITORIO Y OFICINA"/>
    <s v="CARTUCHO DE TÓNER NEGRO, HP 17A (CF217A)"/>
    <n v="44103103"/>
    <s v="Mínima cuantía"/>
    <n v="2"/>
    <n v="4"/>
    <n v="3"/>
    <n v="1092789"/>
    <s v="UNIDAD"/>
    <s v="NO SOLICITADAS"/>
  </r>
  <r>
    <x v="21"/>
    <x v="29"/>
    <n v="16"/>
    <s v="PAPELERIA, UTILES DE ESCRITORIO Y OFICINA"/>
    <s v="CARTUCHO DE TÓNER NEGRO, RICOH (841768)"/>
    <n v="44103103"/>
    <s v="Seléccion abreviada - acuerdo marco"/>
    <n v="2"/>
    <n v="4"/>
    <n v="3"/>
    <n v="339330"/>
    <s v="UNIDAD"/>
    <s v="NO SOLICITADAS"/>
  </r>
  <r>
    <x v="21"/>
    <x v="29"/>
    <n v="16"/>
    <s v="PAPELERIA, UTILES DE ESCRITORIO Y OFICINA"/>
    <s v="CARTUCHO DE TÓNER NEGRO, RICOH (841993)"/>
    <n v="44103103"/>
    <s v="Mínima cuantía"/>
    <n v="2"/>
    <n v="4"/>
    <n v="10"/>
    <n v="504560"/>
    <s v="UNIDAD"/>
    <s v="NO SOLICITADAS"/>
  </r>
  <r>
    <x v="21"/>
    <x v="29"/>
    <n v="16"/>
    <s v="PAPELERIA, UTILES DE ESCRITORIO Y OFICINA"/>
    <s v="CARTUCHO DE TÓNER NEGRO, SAMSUNG (MLT-D111S/XAX)"/>
    <n v="44103103"/>
    <s v="Seléccion abreviada - acuerdo marco"/>
    <n v="2"/>
    <n v="4"/>
    <n v="4"/>
    <n v="669072"/>
    <s v="UNIDAD"/>
    <s v="NO SOLICITADAS"/>
  </r>
  <r>
    <x v="21"/>
    <x v="29"/>
    <n v="16"/>
    <s v="PAPELERIA, UTILES DE ESCRITORIO Y OFICINA"/>
    <s v="CARTULINA COLORES 160 GRAMOS PLIEGO BLANCO, AMARILLO"/>
    <n v="14111519"/>
    <s v="Mínima cuantía"/>
    <n v="2"/>
    <n v="4"/>
    <n v="15"/>
    <n v="19320"/>
    <s v="UNIDAD"/>
    <s v="NO SOLICITADAS"/>
  </r>
  <r>
    <x v="21"/>
    <x v="29"/>
    <n v="16"/>
    <s v="PAPELERIA, UTILES DE ESCRITORIO Y OFICINA"/>
    <s v="CARTULINA COLORES 160 GRAMOS PLIEGO NEGRO"/>
    <n v="14111519"/>
    <s v="Mínima cuantía"/>
    <n v="2"/>
    <n v="4"/>
    <n v="10"/>
    <n v="17120"/>
    <s v="UNIDAD"/>
    <s v="NO SOLICITADAS"/>
  </r>
  <r>
    <x v="21"/>
    <x v="29"/>
    <n v="16"/>
    <s v="PAPELERIA, UTILES DE ESCRITORIO Y OFICINA"/>
    <s v="CHINCHE PARA PAPELERIA"/>
    <n v="31162001"/>
    <s v="Mínima cuantía"/>
    <n v="2"/>
    <n v="4"/>
    <n v="20"/>
    <n v="19780"/>
    <s v="CAJA"/>
    <s v="NO SOLICITADAS"/>
  </r>
  <r>
    <x v="21"/>
    <x v="29"/>
    <n v="16"/>
    <s v="PAPELERIA, UTILES DE ESCRITORIO Y OFICINA"/>
    <s v="CINTA ADHESIVA ANCHA TRANSPARENTE 2&quot;"/>
    <n v="44121634"/>
    <s v="Mínima cuantía"/>
    <n v="2"/>
    <n v="4"/>
    <n v="20"/>
    <n v="102300"/>
    <s v="ROLLO"/>
    <s v="NO SOLICITADAS"/>
  </r>
  <r>
    <x v="21"/>
    <x v="29"/>
    <n v="16"/>
    <s v="PAPELERIA, UTILES DE ESCRITORIO Y OFICINA"/>
    <s v="CINTA CERA TERMICA "/>
    <n v="55121611"/>
    <s v="Mínima cuantía"/>
    <n v="2"/>
    <n v="4"/>
    <n v="2"/>
    <n v="124618"/>
    <s v="ROLLO"/>
    <s v="NO SOLICITADAS"/>
  </r>
  <r>
    <x v="21"/>
    <x v="29"/>
    <n v="16"/>
    <s v="PAPELERIA, UTILES DE ESCRITORIO Y OFICINA"/>
    <s v="CINTA DE ENMASCARAR 2&quot;"/>
    <n v="44121634"/>
    <s v="Mínima cuantía"/>
    <n v="2"/>
    <n v="4"/>
    <n v="40"/>
    <n v="197440"/>
    <s v="UNIDAD"/>
    <s v="NO SOLICITADAS"/>
  </r>
  <r>
    <x v="21"/>
    <x v="29"/>
    <n v="16"/>
    <s v="PAPELERIA, UTILES DE ESCRITORIO Y OFICINA"/>
    <s v="CINTA PARA ENMASCARAR 12 MM X 40 MTS"/>
    <n v="44121634"/>
    <s v="Mínima cuantía"/>
    <n v="2"/>
    <n v="4"/>
    <n v="30"/>
    <n v="57810"/>
    <s v="UNIDAD"/>
    <s v="NO SOLICITADAS"/>
  </r>
  <r>
    <x v="21"/>
    <x v="29"/>
    <n v="16"/>
    <s v="PAPELERIA, UTILES DE ESCRITORIO Y OFICINA"/>
    <s v="CINTA TRANSPARENTE 12MM X 40 MTS"/>
    <n v="44121634"/>
    <s v="Mínima cuantía"/>
    <n v="2"/>
    <n v="4"/>
    <n v="25"/>
    <n v="24700"/>
    <s v="ROLLO"/>
    <s v="NO SOLICITADAS"/>
  </r>
  <r>
    <x v="21"/>
    <x v="29"/>
    <n v="16"/>
    <s v="PAPELERIA, UTILES DE ESCRITORIO Y OFICINA"/>
    <s v="COSEDORA "/>
    <n v="44121615"/>
    <s v="Mínima cuantía"/>
    <n v="2"/>
    <n v="4"/>
    <n v="15"/>
    <n v="153000"/>
    <s v="UNIDAD"/>
    <s v="NO SOLICITADAS"/>
  </r>
  <r>
    <x v="21"/>
    <x v="29"/>
    <n v="16"/>
    <s v="PAPELERIA, UTILES DE ESCRITORIO Y OFICINA"/>
    <s v="ETIQUETA DE TRANSFERENCIA TERMICA"/>
    <n v="55121608"/>
    <s v="Mínima cuantía"/>
    <n v="2"/>
    <n v="4"/>
    <n v="1"/>
    <n v="333900"/>
    <s v="ROLLO"/>
    <s v="NO SOLICITADAS"/>
  </r>
  <r>
    <x v="21"/>
    <x v="29"/>
    <n v="16"/>
    <s v="PAPELERIA, UTILES DE ESCRITORIO Y OFICINA"/>
    <s v="FOMI 70X90 CM CALIBRE 4MM SURTIDOS"/>
    <n v="14111606"/>
    <s v="Mínima cuantía"/>
    <n v="2"/>
    <n v="4"/>
    <n v="25"/>
    <n v="139125"/>
    <s v="PLIEGO"/>
    <s v="NO SOLICITADAS"/>
  </r>
  <r>
    <x v="21"/>
    <x v="29"/>
    <n v="16"/>
    <s v="PAPELERIA, UTILES DE ESCRITORIO Y OFICINA"/>
    <s v="FOMI EN LAMINAS ESCARCHADO POR OCTAVOS"/>
    <n v="14111606"/>
    <s v="Mínima cuantía"/>
    <n v="2"/>
    <n v="4"/>
    <n v="25"/>
    <n v="201400"/>
    <s v="PAQUETE"/>
    <s v="NO SOLICITADAS"/>
  </r>
  <r>
    <x v="21"/>
    <x v="29"/>
    <n v="16"/>
    <s v="PAPELERIA, UTILES DE ESCRITORIO Y OFICINA"/>
    <s v="FOMI ESCARCHADO TAMAÑO 4 CARTAS "/>
    <n v="14111606"/>
    <s v="Mínima cuantía"/>
    <n v="2"/>
    <n v="4"/>
    <n v="15"/>
    <n v="50085"/>
    <s v="UNIDAD"/>
    <s v="NO SOLICITADAS"/>
  </r>
  <r>
    <x v="21"/>
    <x v="29"/>
    <n v="16"/>
    <s v="PAPELERIA, UTILES DE ESCRITORIO Y OFICINA"/>
    <s v="FOMI POR OCTAVOS "/>
    <n v="14111606"/>
    <s v="Mínima cuantía"/>
    <n v="2"/>
    <n v="4"/>
    <n v="10"/>
    <n v="36570"/>
    <s v="PAQUETE"/>
    <s v="NO SOLICITADAS"/>
  </r>
  <r>
    <x v="21"/>
    <x v="29"/>
    <n v="16"/>
    <s v="PAPELERIA, UTILES DE ESCRITORIO Y OFICINA"/>
    <s v="GANCHO GRAPADORA INDUSTRIAL"/>
    <n v="44122107"/>
    <s v="Mínima cuantía"/>
    <n v="2"/>
    <n v="4"/>
    <n v="10"/>
    <n v="27850"/>
    <s v="CAJA"/>
    <s v="NO SOLICITADAS"/>
  </r>
  <r>
    <x v="21"/>
    <x v="29"/>
    <n v="16"/>
    <s v="PAPELERIA, UTILES DE ESCRITORIO Y OFICINA"/>
    <s v="GANCHO PARA COSEDORA"/>
    <n v="44122107"/>
    <s v="Mínima cuantía"/>
    <n v="2"/>
    <n v="4"/>
    <n v="30"/>
    <n v="58110"/>
    <s v="CAJA"/>
    <s v="NO SOLICITADAS"/>
  </r>
  <r>
    <x v="21"/>
    <x v="29"/>
    <n v="16"/>
    <s v="PAPELERIA, UTILES DE ESCRITORIO Y OFICINA"/>
    <s v="GANCHO TIPO CLIP"/>
    <n v="44122104"/>
    <s v="Mínima cuantía"/>
    <n v="2"/>
    <n v="4"/>
    <n v="60"/>
    <n v="55620"/>
    <s v="CAJA"/>
    <s v="NO SOLICITADAS"/>
  </r>
  <r>
    <x v="21"/>
    <x v="29"/>
    <n v="16"/>
    <s v="PAPELERIA, UTILES DE ESCRITORIO Y OFICINA"/>
    <s v="GUIAS SEPARADORAS POLIPROPILENO CARTA"/>
    <n v="44122010"/>
    <s v="Mínima cuantía"/>
    <n v="2"/>
    <n v="4"/>
    <n v="24"/>
    <n v="84840"/>
    <s v="PAQUETE"/>
    <s v="NO SOLICITADAS"/>
  </r>
  <r>
    <x v="21"/>
    <x v="29"/>
    <n v="16"/>
    <s v="PAPELERIA, UTILES DE ESCRITORIO Y OFICINA"/>
    <s v="GUIAS SEPARADORAS POLIPROPILENO OFICIO"/>
    <n v="44122010"/>
    <s v="Mínima cuantía"/>
    <n v="2"/>
    <n v="4"/>
    <n v="24"/>
    <n v="104040"/>
    <s v="PAQUETE"/>
    <s v="NO SOLICITADAS"/>
  </r>
  <r>
    <x v="21"/>
    <x v="29"/>
    <n v="16"/>
    <s v="PAPELERIA, UTILES DE ESCRITORIO Y OFICINA"/>
    <s v="LAPIZ DE ESCRITURA MINA NEGRA"/>
    <n v="44121706"/>
    <s v="Mínima cuantía"/>
    <n v="2"/>
    <n v="4"/>
    <n v="100"/>
    <n v="34500"/>
    <s v="UNIDAD"/>
    <s v="NO SOLICITADAS"/>
  </r>
  <r>
    <x v="21"/>
    <x v="29"/>
    <n v="16"/>
    <s v="PAPELERIA, UTILES DE ESCRITORIO Y OFICINA"/>
    <s v="MARCADOR BORRABLE RECARGABLE"/>
    <n v="44121708"/>
    <s v="Mínima cuantía"/>
    <n v="2"/>
    <n v="4"/>
    <n v="100"/>
    <n v="320100"/>
    <s v="UNIDAD"/>
    <s v="NO SOLICITADAS"/>
  </r>
  <r>
    <x v="21"/>
    <x v="29"/>
    <n v="16"/>
    <s v="PAPELERIA, UTILES DE ESCRITORIO Y OFICINA"/>
    <s v="MARCADOR PERMANENTE DESECHABLE GRUESO"/>
    <n v="44121708"/>
    <s v="Mínima cuantía"/>
    <n v="2"/>
    <n v="4"/>
    <n v="50"/>
    <n v="54250"/>
    <s v="UNIDAD"/>
    <s v="NO SOLICITADAS"/>
  </r>
  <r>
    <x v="21"/>
    <x v="29"/>
    <n v="16"/>
    <s v="PAPELERIA, UTILES DE ESCRITORIO Y OFICINA"/>
    <s v="MARCADOR PERMANENTE PUNTA DELGADA"/>
    <n v="44121708"/>
    <s v="Mínima cuantía"/>
    <n v="2"/>
    <n v="4"/>
    <n v="75"/>
    <n v="146925"/>
    <s v="UNIDAD"/>
    <s v="NO SOLICITADAS"/>
  </r>
  <r>
    <x v="21"/>
    <x v="29"/>
    <n v="16"/>
    <s v="PAPELERIA, UTILES DE ESCRITORIO Y OFICINA"/>
    <s v="MEMORIA USB"/>
    <n v="43202000"/>
    <s v="Mínima cuantía"/>
    <n v="2"/>
    <n v="4"/>
    <n v="4"/>
    <n v="53424"/>
    <s v="UNIDAD"/>
    <s v="NO SOLICITADAS"/>
  </r>
  <r>
    <x v="21"/>
    <x v="29"/>
    <n v="16"/>
    <s v="PAPELERIA, UTILES DE ESCRITORIO Y OFICINA"/>
    <s v="PALETA DE COLORES"/>
    <n v="60121252"/>
    <s v="Mínima cuantía"/>
    <n v="2"/>
    <n v="4"/>
    <n v="50"/>
    <n v="51750"/>
    <s v="UNIDAD"/>
    <s v="NO SOLICITADAS"/>
  </r>
  <r>
    <x v="21"/>
    <x v="29"/>
    <n v="16"/>
    <s v="PAPELERIA, UTILES DE ESCRITORIO Y OFICINA"/>
    <s v="PAPEL BOND 75G OFICIO "/>
    <n v="14111507"/>
    <s v="Mínima cuantía"/>
    <n v="2"/>
    <n v="4"/>
    <n v="400"/>
    <n v="4579200"/>
    <s v="RESMA"/>
    <s v="NO SOLICITADAS"/>
  </r>
  <r>
    <x v="21"/>
    <x v="29"/>
    <n v="16"/>
    <s v="PAPELERIA, UTILES DE ESCRITORIO Y OFICINA"/>
    <s v="PAPEL CONTAC TRANSPARENTE "/>
    <n v="14111616"/>
    <s v="Mínima cuantía"/>
    <n v="2"/>
    <n v="4"/>
    <n v="10"/>
    <n v="670450"/>
    <s v="ROLLO"/>
    <s v="NO SOLICITADAS"/>
  </r>
  <r>
    <x v="21"/>
    <x v="29"/>
    <n v="16"/>
    <s v="PAPELERIA, UTILES DE ESCRITORIO Y OFICINA"/>
    <s v="PAPEL IRIS "/>
    <n v="14111600"/>
    <s v="Mínima cuantía"/>
    <n v="2"/>
    <n v="4"/>
    <n v="40"/>
    <n v="82280"/>
    <s v="PAQUETE"/>
    <s v="NO SOLICITADAS"/>
  </r>
  <r>
    <x v="21"/>
    <x v="29"/>
    <n v="16"/>
    <s v="PAPELERIA, UTILES DE ESCRITORIO Y OFICINA"/>
    <s v="PERFORADORA GRANDE OFICINA"/>
    <n v="45101508"/>
    <s v="Mínima cuantía"/>
    <n v="2"/>
    <n v="4"/>
    <n v="1"/>
    <n v="164698"/>
    <s v="UNIDAD"/>
    <s v="NO SOLICITADAS"/>
  </r>
  <r>
    <x v="21"/>
    <x v="29"/>
    <n v="16"/>
    <s v="PAPELERIA, UTILES DE ESCRITORIO Y OFICINA"/>
    <s v="PERFORADORA PEQUEÑA OFICINA"/>
    <n v="45101508"/>
    <s v="Mínima cuantía"/>
    <n v="2"/>
    <n v="4"/>
    <n v="15"/>
    <n v="149340"/>
    <s v="UNIDAD"/>
    <s v="NO SOLICITADAS"/>
  </r>
  <r>
    <x v="21"/>
    <x v="29"/>
    <n v="16"/>
    <s v="PAPELERIA, UTILES DE ESCRITORIO Y OFICINA"/>
    <s v="PINCEL PLANO CERRADO"/>
    <n v="60121226"/>
    <s v="Mínima cuantía"/>
    <n v="2"/>
    <n v="4"/>
    <n v="40"/>
    <n v="31800"/>
    <s v="UNIDAD"/>
    <s v="NO SOLICITADAS"/>
  </r>
  <r>
    <x v="21"/>
    <x v="29"/>
    <n v="16"/>
    <s v="PAPELERIA, UTILES DE ESCRITORIO Y OFICINA"/>
    <s v="PINTURA VINILO ACRILICO"/>
    <n v="60121201"/>
    <s v="Mínima cuantía"/>
    <n v="2"/>
    <n v="4"/>
    <n v="15"/>
    <n v="82995"/>
    <s v="UNIDAD"/>
    <s v="NO SOLICITADAS"/>
  </r>
  <r>
    <x v="21"/>
    <x v="29"/>
    <n v="16"/>
    <s v="PAPELERIA, UTILES DE ESCRITORIO Y OFICINA"/>
    <s v="PISTOLA ELECTRICA PARA SILICONA GRUESA"/>
    <n v="27112717"/>
    <s v="Mínima cuantía"/>
    <n v="2"/>
    <n v="4"/>
    <n v="4"/>
    <n v="57520"/>
    <s v="UNIDAD"/>
    <s v="NO SOLICITADAS"/>
  </r>
  <r>
    <x v="21"/>
    <x v="29"/>
    <n v="16"/>
    <s v="PAPELERIA, UTILES DE ESCRITORIO Y OFICINA"/>
    <s v="REGLA"/>
    <n v="41111604"/>
    <s v="Mínima cuantía"/>
    <n v="2"/>
    <n v="4"/>
    <n v="50"/>
    <n v="49550"/>
    <s v="UNIDAD"/>
    <s v="NO SOLICITADAS"/>
  </r>
  <r>
    <x v="21"/>
    <x v="29"/>
    <n v="16"/>
    <s v="PAPELERIA, UTILES DE ESCRITORIO Y OFICINA"/>
    <s v="RESALTADOR DESECHABLE"/>
    <n v="44121716"/>
    <s v="Mínima cuantía"/>
    <n v="2"/>
    <n v="4"/>
    <n v="90"/>
    <n v="110160"/>
    <s v="UNIDAD"/>
    <s v="NO SOLICITADAS"/>
  </r>
  <r>
    <x v="21"/>
    <x v="29"/>
    <n v="16"/>
    <s v="PAPELERIA, UTILES DE ESCRITORIO Y OFICINA"/>
    <s v="SILICONA BARRA GRUESA"/>
    <n v="12352310"/>
    <s v="Mínima cuantía"/>
    <n v="2"/>
    <n v="4"/>
    <n v="150"/>
    <n v="48300"/>
    <s v="UNIDAD"/>
    <s v="NO SOLICITADAS"/>
  </r>
  <r>
    <x v="21"/>
    <x v="29"/>
    <n v="16"/>
    <s v="PAPELERIA, UTILES DE ESCRITORIO Y OFICINA"/>
    <s v="SOBRE LORD  SIN ADHESIVO"/>
    <n v="44121503"/>
    <s v="Mínima cuantía"/>
    <n v="2"/>
    <n v="4"/>
    <n v="200"/>
    <n v="50400"/>
    <s v="UNIDAD"/>
    <s v="NO SOLICITADAS"/>
  </r>
  <r>
    <x v="21"/>
    <x v="29"/>
    <n v="16"/>
    <s v="PAPELERIA, UTILES DE ESCRITORIO Y OFICINA"/>
    <s v="TACO DE PAPEL AUTOADHESIVO"/>
    <n v="14111500"/>
    <s v="Mínima cuantía"/>
    <n v="2"/>
    <n v="4"/>
    <n v="150"/>
    <n v="136050"/>
    <s v="UNIDAD"/>
    <s v="NO SOLICITADAS"/>
  </r>
  <r>
    <x v="21"/>
    <x v="29"/>
    <n v="16"/>
    <s v="PAPELERIA, UTILES DE ESCRITORIO Y OFICINA"/>
    <s v="TIJERA"/>
    <n v="44121618"/>
    <s v="Mínima cuantía"/>
    <n v="2"/>
    <n v="4"/>
    <n v="70"/>
    <n v="74200"/>
    <s v="UNIDAD"/>
    <s v="NO SOLICITADAS"/>
  </r>
  <r>
    <x v="21"/>
    <x v="29"/>
    <n v="16"/>
    <s v="PAPELERIA, UTILES DE ESCRITORIO Y OFICINA"/>
    <s v="TINTA PARA SELLO"/>
    <n v="44121904"/>
    <s v="Mínima cuantía"/>
    <n v="2"/>
    <n v="4"/>
    <n v="30"/>
    <n v="82680"/>
    <s v="FRASCO"/>
    <s v="NO SOLICITADAS"/>
  </r>
  <r>
    <x v="21"/>
    <x v="72"/>
    <n v="16"/>
    <s v="PRODUCTOS AGROFORESTALES, ABONOS Y FERTILIZANTES"/>
    <s v="ABONO TRIPLE 15"/>
    <n v="10171504"/>
    <s v="Mínima cuantía"/>
    <n v="4"/>
    <n v="4"/>
    <n v="30"/>
    <n v="222600"/>
    <s v="KILO"/>
    <s v="NO SOLICITADAS"/>
  </r>
  <r>
    <x v="21"/>
    <x v="72"/>
    <n v="16"/>
    <s v="PRODUCTOS AGROFORESTALES, ABONOS Y FERTILIZANTES"/>
    <s v="ABONO UREA"/>
    <n v="10171504"/>
    <s v="Mínima cuantía"/>
    <n v="4"/>
    <n v="4"/>
    <n v="50"/>
    <n v="127200"/>
    <s v="KILO"/>
    <s v="NO SOLICITADAS"/>
  </r>
  <r>
    <x v="21"/>
    <x v="30"/>
    <n v="16"/>
    <s v="PRODUCTOS DE ASEO Y LIMPIEZA"/>
    <s v="DESPLAZADOR DE HUMEDAD"/>
    <n v="15121514"/>
    <s v="Mínima cuantía"/>
    <n v="4"/>
    <n v="4"/>
    <n v="2"/>
    <n v="61576"/>
    <s v="UNIDAD"/>
    <s v="NO SOLICITADAS"/>
  </r>
  <r>
    <x v="21"/>
    <x v="30"/>
    <n v="16"/>
    <s v="PRODUCTOS DE ASEO Y LIMPIEZA"/>
    <s v="LIMPIADOR DE CARCASAS"/>
    <n v="15121514"/>
    <s v="Mínima cuantía"/>
    <n v="4"/>
    <n v="4"/>
    <n v="3"/>
    <n v="49290"/>
    <s v="UNIDAD"/>
    <s v="NO SOLICITADAS"/>
  </r>
  <r>
    <x v="21"/>
    <x v="30"/>
    <n v="16"/>
    <s v="PRODUCTOS DE ASEO Y LIMPIEZA"/>
    <s v="LIMPIADOR ELECTRONICO"/>
    <n v="15121514"/>
    <s v="Mínima cuantía"/>
    <n v="4"/>
    <n v="4"/>
    <n v="3"/>
    <n v="74109"/>
    <s v="UNIDAD"/>
    <s v="NO SOLICITADAS"/>
  </r>
  <r>
    <x v="21"/>
    <x v="30"/>
    <n v="16"/>
    <s v="PRODUCTOS DE ASEO Y LIMPIEZA"/>
    <s v="LUBRICANTE MULTIPROPOSITO"/>
    <n v="15121514"/>
    <s v="Mínima cuantía"/>
    <n v="4"/>
    <n v="4"/>
    <n v="3"/>
    <n v="55194"/>
    <s v="UNIDAD"/>
    <s v="NO SOLICITADAS"/>
  </r>
  <r>
    <x v="21"/>
    <x v="31"/>
    <n v="16"/>
    <s v="REPUESTOS"/>
    <s v="BROCA DE 1/ 4 TUNGSTENO PARA TALADRO"/>
    <n v="27112843"/>
    <s v="Mínima cuantía"/>
    <n v="4"/>
    <n v="4"/>
    <n v="12"/>
    <n v="94068"/>
    <s v="UNIDAD"/>
    <s v="NO SOLICITADAS"/>
  </r>
  <r>
    <x v="21"/>
    <x v="31"/>
    <n v="16"/>
    <s v="REPUESTOS"/>
    <s v="BROCA DE 1/4 TUGSTENO PARA ROTOMARTILLO"/>
    <n v="27112843"/>
    <s v="Mínima cuantía"/>
    <n v="4"/>
    <n v="4"/>
    <n v="6"/>
    <n v="50370"/>
    <s v="UNIDAD"/>
    <s v="NO SOLICITADAS"/>
  </r>
  <r>
    <x v="21"/>
    <x v="31"/>
    <n v="16"/>
    <s v="REPUESTOS"/>
    <s v="BROCA DE 1/8 HSS METAL PARA TALADRO"/>
    <n v="27112841"/>
    <s v="Mínima cuantía"/>
    <n v="4"/>
    <n v="4"/>
    <n v="12"/>
    <n v="41088"/>
    <s v="UNIDAD"/>
    <s v="NO SOLICITADAS"/>
  </r>
  <r>
    <x v="21"/>
    <x v="31"/>
    <n v="16"/>
    <s v="REPUESTOS"/>
    <s v="BROCA DE 3/16 HSS METAL PARA TALADRO"/>
    <n v="27112841"/>
    <s v="Mínima cuantía"/>
    <n v="4"/>
    <n v="4"/>
    <n v="12"/>
    <n v="61560"/>
    <s v="UNIDAD"/>
    <s v="NO SOLICITADAS"/>
  </r>
  <r>
    <x v="21"/>
    <x v="31"/>
    <n v="16"/>
    <s v="REPUESTOS"/>
    <s v="CABLE HDMI"/>
    <n v="43202222"/>
    <s v="Mínima cuantía"/>
    <n v="4"/>
    <n v="4"/>
    <n v="10"/>
    <n v="469310"/>
    <s v="UNIDAD"/>
    <s v="NO SOLICITADAS"/>
  </r>
  <r>
    <x v="21"/>
    <x v="31"/>
    <n v="16"/>
    <s v="REPUESTOS"/>
    <s v="CAPSULAS CO2 PARA PISTOLA DE GAS"/>
    <n v="49131606"/>
    <s v="Mínima cuantía"/>
    <n v="4"/>
    <n v="4"/>
    <n v="300"/>
    <n v="636000"/>
    <s v="UNIDAD"/>
    <s v="NO SOLICITADAS"/>
  </r>
  <r>
    <x v="21"/>
    <x v="31"/>
    <n v="16"/>
    <s v="REPUESTOS"/>
    <s v="DISCO DE CORTE PULIDORA DE METAL"/>
    <n v="27112838"/>
    <s v="Mínima cuantía"/>
    <n v="4"/>
    <n v="4"/>
    <n v="3"/>
    <n v="17490"/>
    <s v="UNIDAD"/>
    <s v="NO SOLICITADAS"/>
  </r>
  <r>
    <x v="21"/>
    <x v="31"/>
    <n v="16"/>
    <s v="REPUESTOS"/>
    <s v="DISCO DE PULIR"/>
    <n v="27112800"/>
    <s v="Mínima cuantía"/>
    <n v="4"/>
    <n v="4"/>
    <n v="2"/>
    <n v="20904"/>
    <s v="UNIDAD"/>
    <s v="NO SOLICITADAS"/>
  </r>
  <r>
    <x v="21"/>
    <x v="31"/>
    <n v="16"/>
    <s v="REPUESTOS"/>
    <s v="DISCO DURO"/>
    <n v="43201803"/>
    <s v="Mínima cuantía"/>
    <n v="4"/>
    <n v="4"/>
    <n v="1"/>
    <n v="437727"/>
    <s v="UNIDAD"/>
    <s v="NO SOLICITADAS"/>
  </r>
  <r>
    <x v="21"/>
    <x v="31"/>
    <n v="16"/>
    <s v="REPUESTOS"/>
    <s v="DISCO TUGSTENO PARA SIERRA 12 PULGADAS"/>
    <n v="27112838"/>
    <s v="Mínima cuantía"/>
    <n v="4"/>
    <n v="4"/>
    <n v="1"/>
    <n v="196100"/>
    <s v="UNIDAD"/>
    <s v="NO SOLICITADAS"/>
  </r>
  <r>
    <x v="21"/>
    <x v="31"/>
    <n v="16"/>
    <s v="REPUESTOS"/>
    <s v="PASCOR UTP DE 2 METROS"/>
    <n v="43202222"/>
    <s v="Mínima cuantía"/>
    <n v="4"/>
    <n v="4"/>
    <n v="10"/>
    <n v="98050"/>
    <s v="UNIDAD"/>
    <s v="NO SOLICITADAS"/>
  </r>
  <r>
    <x v="21"/>
    <x v="31"/>
    <n v="16"/>
    <s v="REPUESTOS"/>
    <s v="PASCOR UTP DE 3 METROS"/>
    <n v="43202222"/>
    <s v="Mínima cuantía"/>
    <n v="4"/>
    <n v="4"/>
    <n v="10"/>
    <n v="98160"/>
    <s v="UNIDAD"/>
    <s v="NO SOLICITADAS"/>
  </r>
  <r>
    <x v="21"/>
    <x v="31"/>
    <n v="16"/>
    <s v="REPUESTOS"/>
    <s v="POMO PARA POLICHADORA"/>
    <n v="25191700"/>
    <s v="Mínima cuantía"/>
    <n v="4"/>
    <n v="4"/>
    <n v="6"/>
    <n v="148416"/>
    <s v="UNIDAD"/>
    <s v="NO SOLICITADAS"/>
  </r>
  <r>
    <x v="21"/>
    <x v="31"/>
    <n v="16"/>
    <s v="REPUESTOS"/>
    <s v="RUEDAS PARA CARRETILLA"/>
    <n v="25171900"/>
    <s v="Mínima cuantía"/>
    <n v="4"/>
    <n v="4"/>
    <n v="2"/>
    <n v="128714"/>
    <s v="UNIDAD"/>
    <s v="NO SOLICITADAS"/>
  </r>
  <r>
    <x v="21"/>
    <x v="31"/>
    <n v="16"/>
    <s v="REPUESTOS"/>
    <s v="TAPA  PARA PUPITRE DERECHO"/>
    <n v="56121500"/>
    <s v="Mínima cuantía"/>
    <n v="4"/>
    <n v="4"/>
    <n v="100"/>
    <n v="1696000"/>
    <s v="UNIDAD"/>
    <s v="NO SOLICITADAS"/>
  </r>
  <r>
    <x v="21"/>
    <x v="31"/>
    <n v="16"/>
    <s v="REPUESTOS"/>
    <s v="TAPA PARA PUPITRE IZQUIERDO"/>
    <n v="56121500"/>
    <s v="Mínima cuantía"/>
    <n v="4"/>
    <n v="4"/>
    <n v="10"/>
    <n v="169600"/>
    <s v="UNIDAD"/>
    <s v="NO SOLICITADAS"/>
  </r>
  <r>
    <x v="21"/>
    <x v="31"/>
    <n v="16"/>
    <s v="REPUESTOS"/>
    <s v="TECLADO"/>
    <n v="43202205"/>
    <s v="Mínima cuantía"/>
    <n v="4"/>
    <n v="4"/>
    <n v="1"/>
    <n v="96990"/>
    <s v="KIT"/>
    <s v="NO SOLICITADAS"/>
  </r>
  <r>
    <x v="21"/>
    <x v="34"/>
    <n v="16"/>
    <s v="OTROS MATERIALES Y SUMINISTROS"/>
    <s v="ADAPTADOR TARJETA DE RED USB RJ45"/>
    <n v="43211800"/>
    <s v="Mínima cuantía"/>
    <n v="4"/>
    <n v="4"/>
    <n v="1"/>
    <n v="143100"/>
    <s v="UNIDAD"/>
    <s v="NO SOLICITADAS"/>
  </r>
  <r>
    <x v="21"/>
    <x v="34"/>
    <n v="16"/>
    <s v="OTROS MATERIALES Y SUMINISTROS"/>
    <s v="ARNES PARA GUADAÑA"/>
    <n v="46182306"/>
    <s v="Mínima cuantía"/>
    <n v="4"/>
    <n v="4"/>
    <n v="1"/>
    <n v="24327"/>
    <s v="UNIDAD"/>
    <s v="NO SOLICITADAS"/>
  </r>
  <r>
    <x v="21"/>
    <x v="34"/>
    <n v="16"/>
    <s v="OTROS MATERIALES Y SUMINISTROS"/>
    <s v="BALINES"/>
    <n v="49131606"/>
    <s v="Mínima cuantía"/>
    <n v="4"/>
    <n v="4"/>
    <n v="2"/>
    <n v="210940"/>
    <s v="TARRO"/>
    <s v="NO SOLICITADAS"/>
  </r>
  <r>
    <x v="21"/>
    <x v="34"/>
    <n v="16"/>
    <s v="OTROS MATERIALES Y SUMINISTROS"/>
    <s v="BATERIA TIPO MONEDA"/>
    <n v="26111700"/>
    <s v="Mínima cuantía"/>
    <n v="4"/>
    <n v="4"/>
    <n v="30"/>
    <n v="77580"/>
    <s v="UNIDAD"/>
    <s v="NO SOLICITADAS"/>
  </r>
  <r>
    <x v="21"/>
    <x v="34"/>
    <n v="16"/>
    <s v="OTROS MATERIALES Y SUMINISTROS"/>
    <s v="BATERIA UPS"/>
    <n v="26111700"/>
    <s v="Mínima cuantía"/>
    <n v="4"/>
    <n v="4"/>
    <n v="7"/>
    <n v="384167"/>
    <s v="UNIDAD"/>
    <s v="NO SOLICITADAS"/>
  </r>
  <r>
    <x v="21"/>
    <x v="34"/>
    <n v="16"/>
    <s v="OTROS MATERIALES Y SUMINISTROS"/>
    <s v="BOLAS PAINTBALL"/>
    <n v="49131606"/>
    <s v="Mínima cuantía"/>
    <n v="4"/>
    <n v="4"/>
    <n v="10"/>
    <n v="1181900"/>
    <s v="CAJA"/>
    <s v="NO SOLICITADAS"/>
  </r>
  <r>
    <x v="21"/>
    <x v="34"/>
    <n v="16"/>
    <s v="OTROS MATERIALES Y SUMINISTROS"/>
    <s v="CAPUCHON  RJ45"/>
    <n v="43202217"/>
    <s v="Mínima cuantía"/>
    <n v="4"/>
    <n v="4"/>
    <n v="200"/>
    <n v="106000"/>
    <s v="UNIDAD"/>
    <s v="NO SOLICITADAS"/>
  </r>
  <r>
    <x v="21"/>
    <x v="34"/>
    <n v="16"/>
    <s v="OTROS MATERIALES Y SUMINISTROS"/>
    <s v="CORDON PARA INSTRUMENTOS BANDA MARCIAL"/>
    <n v="60131503"/>
    <s v="Mínima cuantía"/>
    <n v="4"/>
    <n v="4"/>
    <n v="70"/>
    <n v="2300200"/>
    <s v="UNIDAD"/>
    <s v="NO SOLICITADAS"/>
  </r>
  <r>
    <x v="21"/>
    <x v="34"/>
    <n v="16"/>
    <s v="OTROS MATERIALES Y SUMINISTROS"/>
    <s v="DIÁBOLOS PARA CARABINA"/>
    <n v="49131606"/>
    <s v="Mínima cuantía"/>
    <n v="4"/>
    <n v="4"/>
    <n v="12"/>
    <n v="267120"/>
    <s v="CAJA"/>
    <s v="NO SOLICITADAS"/>
  </r>
  <r>
    <x v="21"/>
    <x v="34"/>
    <n v="16"/>
    <s v="OTROS MATERIALES Y SUMINISTROS"/>
    <s v="ESTUCHES TIPO CAJA"/>
    <n v="24121513"/>
    <s v="Mínima cuantía"/>
    <n v="6"/>
    <n v="4"/>
    <n v="10"/>
    <n v="315350"/>
    <s v="UNIDAD"/>
    <s v="NO SOLICITADAS"/>
  </r>
  <r>
    <x v="21"/>
    <x v="34"/>
    <n v="16"/>
    <s v="OTROS MATERIALES Y SUMINISTROS"/>
    <s v="GALLARDETE PARA INSTRUMENTOS BANDA MARCIAL"/>
    <n v="60131503"/>
    <s v="Mínima cuantía"/>
    <n v="4"/>
    <n v="4"/>
    <n v="70"/>
    <n v="2597000"/>
    <s v="UNIDAD"/>
    <s v="NO SOLICITADAS"/>
  </r>
  <r>
    <x v="21"/>
    <x v="34"/>
    <n v="16"/>
    <s v="OTROS MATERIALES Y SUMINISTROS"/>
    <s v="JACK HEMBRA RJ45"/>
    <n v="43202217"/>
    <s v="Mínima cuantía"/>
    <n v="4"/>
    <n v="4"/>
    <n v="50"/>
    <n v="472450"/>
    <s v="UNIDAD"/>
    <s v="NO SOLICITADAS"/>
  </r>
  <r>
    <x v="21"/>
    <x v="34"/>
    <n v="16"/>
    <s v="OTROS MATERIALES Y SUMINISTROS"/>
    <s v="JACK MACHO RJ45"/>
    <n v="43202217"/>
    <s v="Mínima cuantía"/>
    <n v="4"/>
    <n v="4"/>
    <n v="100"/>
    <n v="37100"/>
    <s v="UNIDAD"/>
    <s v="NO SOLICITADAS"/>
  </r>
  <r>
    <x v="21"/>
    <x v="34"/>
    <n v="16"/>
    <s v="OTROS MATERIALES Y SUMINISTROS"/>
    <s v="MULTITOMA"/>
    <n v="39121308"/>
    <s v="Mínima cuantía"/>
    <n v="4"/>
    <n v="4"/>
    <n v="15"/>
    <n v="524700"/>
    <s v="UNIDAD"/>
    <s v="NO SOLICITADAS"/>
  </r>
  <r>
    <x v="21"/>
    <x v="34"/>
    <n v="16"/>
    <s v="OTROS MATERIALES Y SUMINISTROS"/>
    <s v="NYLON PARA GUADAÑA"/>
    <n v="31151504"/>
    <s v="Mínima cuantía"/>
    <n v="4"/>
    <n v="4"/>
    <n v="1"/>
    <n v="75864"/>
    <s v="ROLLO"/>
    <s v="NO SOLICITADAS"/>
  </r>
  <r>
    <x v="21"/>
    <x v="34"/>
    <n v="16"/>
    <s v="OTROS MATERIALES Y SUMINISTROS"/>
    <s v="PILA RECARGABLE AA"/>
    <n v="26111701"/>
    <s v="Mínima cuantía"/>
    <n v="4"/>
    <n v="4"/>
    <n v="5"/>
    <n v="309045"/>
    <s v="UNIDAD"/>
    <s v="NO SOLICITADAS"/>
  </r>
  <r>
    <x v="21"/>
    <x v="34"/>
    <n v="16"/>
    <s v="OTROS MATERIALES Y SUMINISTROS"/>
    <s v="PILA RECARGABLE AAA"/>
    <n v="26111701"/>
    <s v="Mínima cuantía"/>
    <n v="4"/>
    <n v="4"/>
    <n v="5"/>
    <n v="126140"/>
    <s v="UNIDAD"/>
    <s v="NO SOLICITADAS"/>
  </r>
  <r>
    <x v="21"/>
    <x v="34"/>
    <n v="16"/>
    <s v="OTROS MATERIALES Y SUMINISTROS"/>
    <s v="SOPORTE BRAZO  PARA TELEVISOR "/>
    <n v="31162506"/>
    <s v="Mínima cuantía"/>
    <n v="4"/>
    <n v="4"/>
    <n v="5"/>
    <n v="265000"/>
    <s v="UNIDAD"/>
    <s v="NO SOLICITADAS"/>
  </r>
  <r>
    <x v="21"/>
    <x v="34"/>
    <n v="16"/>
    <s v="OTROS MATERIALES Y SUMINISTROS"/>
    <s v="UNIÓN CABLE DE RED RJ45"/>
    <n v="43202217"/>
    <s v="Mínima cuantía"/>
    <n v="4"/>
    <n v="4"/>
    <n v="20"/>
    <n v="28620"/>
    <s v="UNIDAD"/>
    <s v="NO SOLICITADAS"/>
  </r>
  <r>
    <x v="21"/>
    <x v="35"/>
    <n v="16"/>
    <s v="MANTENIMIENTO DE BIENES INMUEBLES"/>
    <s v="MANTENIMIENTO, ADECUACION, REMODELACION Y MEJORA DE LAS INSTALACIONES GIMFA "/>
    <n v="72102900"/>
    <s v="Selección abreviada menor cuantía"/>
    <n v="2"/>
    <n v="8"/>
    <n v="1"/>
    <n v="657905938"/>
    <s v="GLOBAL"/>
    <s v="NO SOLICITADAS"/>
  </r>
  <r>
    <x v="21"/>
    <x v="36"/>
    <n v="16"/>
    <s v="MANTENIMIENTO DE BIENES MUEBLES, EQUIPOS Y ENSERES"/>
    <s v="MANTENIMIENTO PREVENTIVO Y CORRECTIVO A TODO COSTO DE FOTOCOPIADORAS"/>
    <n v="72154066"/>
    <s v="Mínima cuantía"/>
    <n v="2"/>
    <n v="9"/>
    <n v="1"/>
    <n v="4500000"/>
    <s v="GLOBAL"/>
    <s v="NO SOLICITADAS"/>
  </r>
  <r>
    <x v="21"/>
    <x v="36"/>
    <n v="16"/>
    <s v="MANTENIMIENTO DE BIENES MUEBLES, EQUIPOS Y ENSERES"/>
    <s v="MANTENIMIENTO PREVENTIVO Y CORRECTIVO EQUIPO DE JARDINERIA Y CARPINTERIA"/>
    <n v="73152101"/>
    <s v="Selección abreviada menor cuantía"/>
    <n v="3"/>
    <n v="7"/>
    <n v="1"/>
    <n v="10000000"/>
    <s v="GLOBAL"/>
    <s v="NO SOLICITADAS"/>
  </r>
  <r>
    <x v="21"/>
    <x v="36"/>
    <n v="16"/>
    <s v="MANTENIMIENTO DE BIENES MUEBLES, EQUIPOS Y ENSERES"/>
    <s v="MANTENIMIENTO PREVENTIVO Y CORRECTIVO INSTRUMENTOS BANDA MARCIAL"/>
    <n v="72153700"/>
    <s v="Mínima cuantía"/>
    <n v="4"/>
    <n v="4"/>
    <n v="1"/>
    <n v="4591496"/>
    <s v="GLOBAL"/>
    <s v="NO SOLICITADAS"/>
  </r>
  <r>
    <x v="21"/>
    <x v="39"/>
    <n v="16"/>
    <s v="MANTENIMIENTO EQUIPO DE NAVEGACION Y TRANSPORTE"/>
    <s v="MANTENIMIENTO PREVENTIVO Y CORRECTIVO VEHICULOS ASIGNADOS AL GIMNASIO MILITAR FAC"/>
    <n v="78181507"/>
    <s v="Mínima cuantía"/>
    <n v="2"/>
    <n v="9"/>
    <n v="1"/>
    <n v="22000000"/>
    <s v="GLOBAL"/>
    <s v="NO SOLICITADAS"/>
  </r>
  <r>
    <x v="21"/>
    <x v="41"/>
    <n v="16"/>
    <s v="SERVICIO DE ASEO"/>
    <s v="SERVICIO INTEGRAL DE ASEO PARA LAS INSTALACIONES GIMFA"/>
    <n v="76111501"/>
    <s v="Seléccion abreviada - acuerdo marco"/>
    <n v="4"/>
    <n v="6"/>
    <n v="1"/>
    <n v="84724406"/>
    <s v="GLOBAL"/>
    <s v="NO SOLICITADAS"/>
  </r>
  <r>
    <x v="21"/>
    <x v="41"/>
    <n v="16"/>
    <s v="SERVICIO DE ASEO"/>
    <s v="SERVICIO INTEGRAL DE ASEO PARA LAS INSTALACIONES GIMFA"/>
    <n v="76111501"/>
    <s v="Seléccion abreviada - acuerdo marco"/>
    <n v="1"/>
    <n v="6"/>
    <n v="1"/>
    <n v="70275594"/>
    <s v="GLOBAL"/>
    <s v="SI APROBADAS"/>
  </r>
  <r>
    <x v="21"/>
    <x v="103"/>
    <n v="16"/>
    <s v="SERVICIO DE SEGURIDAD Y VIGILANCIA"/>
    <s v="SERVICIO DE SEGURIDAD Y VIGILANCIA PARA LAS INSTALACIONES DEL GIMFA"/>
    <n v="92121500"/>
    <s v="Selección abreviada menor cuantía"/>
    <n v="2"/>
    <n v="7"/>
    <n v="1"/>
    <n v="207516829"/>
    <s v="GLOBAL"/>
    <s v="NO SOLICITADAS"/>
  </r>
  <r>
    <x v="21"/>
    <x v="103"/>
    <n v="16"/>
    <s v="SERVICIO DE SEGURIDAD Y VIGILANCIA"/>
    <s v="SERVICIO DE SEGURIDAD Y VIGILANCIA PARA LAS INSTALACIONES DEL GIMFA"/>
    <n v="92121500"/>
    <s v="Selección abreviada menor cuantía"/>
    <n v="1"/>
    <n v="5"/>
    <n v="1"/>
    <n v="129483171"/>
    <s v="GLOBAL"/>
    <s v="SI APROBADAS"/>
  </r>
  <r>
    <x v="21"/>
    <x v="73"/>
    <n v="16"/>
    <s v="MANTENIMIENTO DE SOFTWARE"/>
    <s v="MANTENIMIENTO PÁGINA WEB GIMFA INCLUIDO EL HOSTING"/>
    <n v="81112200"/>
    <s v="Mínima cuantía"/>
    <n v="2"/>
    <n v="9"/>
    <n v="1"/>
    <n v="3861050"/>
    <s v="GLOBAL"/>
    <s v="NO SOLICITADAS"/>
  </r>
  <r>
    <x v="21"/>
    <x v="44"/>
    <n v="16"/>
    <s v="TRANSPORTE"/>
    <s v="SERVICIO DE TRANSPORTE SALIDAS ALUMNOS INSTRUCCIÓN MILITAR"/>
    <n v="78111802"/>
    <s v="Mínima cuantía"/>
    <n v="2"/>
    <n v="9"/>
    <n v="1"/>
    <n v="6000000"/>
    <s v="GLOBAL"/>
    <s v="NO SOLICITADAS"/>
  </r>
  <r>
    <x v="21"/>
    <x v="101"/>
    <n v="16"/>
    <s v="ADQUISICION DE LIBROS Y REVISTAS"/>
    <s v="LIBRO COMICS - HISTORIETA TRANSFORMERS  MORE THAN MEETS THE EYE. "/>
    <n v="60102304"/>
    <s v="Mínima cuantía"/>
    <n v="5"/>
    <n v="4"/>
    <n v="2"/>
    <n v="135680"/>
    <s v="UNIDAD"/>
    <s v="NO SOLICITADAS"/>
  </r>
  <r>
    <x v="21"/>
    <x v="101"/>
    <n v="16"/>
    <s v="ADQUISICION DE LIBROS Y REVISTAS"/>
    <s v="LIBRO COMICS - HISTORIETA MOBY DICK"/>
    <n v="60102304"/>
    <s v="Mínima cuantía"/>
    <n v="5"/>
    <n v="4"/>
    <n v="2"/>
    <n v="54060"/>
    <s v="UNIDAD"/>
    <s v="NO SOLICITADAS"/>
  </r>
  <r>
    <x v="21"/>
    <x v="101"/>
    <n v="16"/>
    <s v="ADQUISICION DE LIBROS Y REVISTAS"/>
    <s v="LIBRO COMICS - HISTORIETA CANTAR DEL MIO CID (NOVELA GRAFICA)"/>
    <n v="60102304"/>
    <s v="Mínima cuantía"/>
    <n v="5"/>
    <n v="4"/>
    <n v="2"/>
    <n v="44520"/>
    <s v="UNIDAD"/>
    <s v="NO SOLICITADAS"/>
  </r>
  <r>
    <x v="21"/>
    <x v="101"/>
    <n v="16"/>
    <s v="ADQUISICION DE LIBROS Y REVISTAS"/>
    <s v="LIBRO COMICS - HISTORIETA  LOS SIETE VIAJES DE SIMBAD (NOVELA GRAFICA"/>
    <n v="60102304"/>
    <s v="Mínima cuantía"/>
    <n v="5"/>
    <n v="4"/>
    <n v="2"/>
    <n v="34980"/>
    <s v="UNIDAD"/>
    <s v="NO SOLICITADAS"/>
  </r>
  <r>
    <x v="21"/>
    <x v="101"/>
    <n v="16"/>
    <s v="ADQUISICION DE LIBROS Y REVISTAS"/>
    <s v="LIBRO COMICS - HISTORIETA MARVEL AVENGERS LA ENCICLOPEDIA. "/>
    <n v="60102304"/>
    <s v="Mínima cuantía"/>
    <n v="5"/>
    <n v="4"/>
    <n v="1"/>
    <n v="159000"/>
    <s v="UNIDAD"/>
    <s v="NO SOLICITADAS"/>
  </r>
  <r>
    <x v="21"/>
    <x v="101"/>
    <n v="16"/>
    <s v="ADQUISICION DE LIBROS Y REVISTAS"/>
    <s v="LIBRO COMICS - HISTORIETA LA ODISEA (NOVELA GRÁFICA) "/>
    <n v="60102304"/>
    <s v="Mínima cuantía"/>
    <n v="5"/>
    <n v="4"/>
    <n v="2"/>
    <n v="49290"/>
    <s v="UNIDAD"/>
    <s v="NO SOLICITADAS"/>
  </r>
  <r>
    <x v="21"/>
    <x v="101"/>
    <n v="16"/>
    <s v="ADQUISICION DE LIBROS Y REVISTAS"/>
    <s v="COLECCION COMICS - HISTORIETA TODA MAFALDA"/>
    <n v="60102304"/>
    <s v="Mínima cuantía"/>
    <n v="5"/>
    <n v="4"/>
    <n v="2"/>
    <n v="444140"/>
    <s v="UNIDAD"/>
    <s v="NO SOLICITADAS"/>
  </r>
  <r>
    <x v="21"/>
    <x v="101"/>
    <n v="16"/>
    <s v="ADQUISICION DE LIBROS Y REVISTAS"/>
    <s v="LIBRO COMICS - HISTORIETA FRANKENSTEIN (NOVELA GRAFICA)"/>
    <n v="60102304"/>
    <s v="Mínima cuantía"/>
    <n v="5"/>
    <n v="4"/>
    <n v="2"/>
    <n v="39750"/>
    <s v="UNIDAD"/>
    <s v="NO SOLICITADAS"/>
  </r>
  <r>
    <x v="21"/>
    <x v="101"/>
    <n v="16"/>
    <s v="ADQUISICION DE LIBROS Y REVISTAS"/>
    <s v="LIBRO COMICS - HISTORIETA  20.000 LEGUAS DE VIAJE SUBMARINO (NOVELA GRAFICA)"/>
    <n v="60102304"/>
    <s v="Mínima cuantía"/>
    <n v="5"/>
    <n v="4"/>
    <n v="2"/>
    <n v="34980"/>
    <s v="UNIDAD"/>
    <s v="NO SOLICITADAS"/>
  </r>
  <r>
    <x v="21"/>
    <x v="101"/>
    <n v="16"/>
    <s v="ADQUISICION DE LIBROS Y REVISTAS"/>
    <s v="LIBRO COMICS - HISTORIETA DRÁCULA (NOVELA GRAFICA)"/>
    <n v="60102304"/>
    <s v="Mínima cuantía"/>
    <n v="5"/>
    <n v="4"/>
    <n v="2"/>
    <n v="45050"/>
    <s v="UNIDAD"/>
    <s v="NO SOLICITADAS"/>
  </r>
  <r>
    <x v="21"/>
    <x v="101"/>
    <n v="16"/>
    <s v="ADQUISICION DE LIBROS Y REVISTAS"/>
    <s v="LIBRO COMICS - HISTORIETA EL REY ARTURO Y LOS CABALLEROS DE LA MESA REDONDA (NOVELA GRAFICA)"/>
    <n v="60102304"/>
    <s v="Mínima cuantía"/>
    <n v="5"/>
    <n v="4"/>
    <n v="2"/>
    <n v="34980"/>
    <s v="UNIDAD"/>
    <s v="NO SOLICITADAS"/>
  </r>
  <r>
    <x v="21"/>
    <x v="101"/>
    <n v="16"/>
    <s v="ADQUISICION DE LIBROS Y REVISTAS"/>
    <s v="LIBRO COMICS - HISTORIETA STAR WARS ENCICLOPEDIA DE PERSONAJES"/>
    <n v="60102304"/>
    <s v="Mínima cuantía"/>
    <n v="5"/>
    <n v="4"/>
    <n v="2"/>
    <n v="125080"/>
    <s v="UNIDAD"/>
    <s v="NO SOLICITADAS"/>
  </r>
  <r>
    <x v="21"/>
    <x v="101"/>
    <n v="16"/>
    <s v="ADQUISICION DE LIBROS Y REVISTAS"/>
    <s v="LIBRO COMICS - HISTORIETA ROBINSON CRUSOE (NOVELA GRAFICA)"/>
    <n v="60102304"/>
    <s v="Mínima cuantía"/>
    <n v="5"/>
    <n v="4"/>
    <n v="2"/>
    <n v="49290"/>
    <s v="UNIDAD"/>
    <s v="NO SOLICITADAS"/>
  </r>
  <r>
    <x v="21"/>
    <x v="101"/>
    <n v="16"/>
    <s v="ADQUISICION DE LIBROS Y REVISTAS"/>
    <s v="LIBRO COMICS - HISTORIETA EL RUBIUS VIRTUAL HERO (VOL. 1)"/>
    <n v="60102304"/>
    <s v="Mínima cuantía"/>
    <n v="5"/>
    <n v="4"/>
    <n v="6"/>
    <n v="311640"/>
    <s v="UNIDAD"/>
    <s v="NO SOLICITADAS"/>
  </r>
  <r>
    <x v="21"/>
    <x v="101"/>
    <n v="16"/>
    <s v="ADQUISICION DE LIBROS Y REVISTAS"/>
    <s v="LIBRO COMICS - HISTORIETA RANMA 1/2 (TOMO 1)"/>
    <n v="60102304"/>
    <s v="Mínima cuantía"/>
    <n v="5"/>
    <n v="4"/>
    <n v="2"/>
    <n v="103880"/>
    <s v="UNIDAD"/>
    <s v="NO SOLICITADAS"/>
  </r>
  <r>
    <x v="21"/>
    <x v="45"/>
    <n v="16"/>
    <s v="EDICIÓN DE LIBROS, REVISTAS, ESCRITOS Y TRABAJOS TIPOGRÁFICOS"/>
    <s v="HOJAS DE RESPUESTA INVENTARIO DE INTERESES Y PREFERENCIAS PROFESIONALES IPP-R"/>
    <n v="55101520"/>
    <s v="Contratación directa"/>
    <n v="2"/>
    <n v="6"/>
    <n v="3"/>
    <n v="737760"/>
    <s v="PAQUETE"/>
    <s v="NO SOLICITADAS"/>
  </r>
  <r>
    <x v="21"/>
    <x v="46"/>
    <n v="16"/>
    <s v="ACUEDUCTO ALCANTARILLADO Y ASEO"/>
    <s v="SERVICIO DE ACUEDUCTO, ALCANTARILLADO Y ASEO"/>
    <n v="83101500"/>
    <s v="Solicitud de información a los Proveedores"/>
    <n v="1"/>
    <n v="12"/>
    <n v="1"/>
    <n v="33000000"/>
    <s v="GLOBAL"/>
    <s v="NO SOLICITADAS"/>
  </r>
  <r>
    <x v="21"/>
    <x v="47"/>
    <n v="16"/>
    <s v="ENERGIA"/>
    <s v="SERVICIO DE ENERGIA"/>
    <n v="83101800"/>
    <s v="Solicitud de información a los Proveedores"/>
    <n v="1"/>
    <n v="12"/>
    <n v="1"/>
    <n v="43000000"/>
    <s v="GLOBAL"/>
    <s v="NO SOLICITADAS"/>
  </r>
  <r>
    <x v="21"/>
    <x v="48"/>
    <n v="16"/>
    <s v="TELÉFONO, FAX Y OTROS"/>
    <s v="SERVICIO DE TELEFONO"/>
    <n v="83111500"/>
    <s v="Solicitud de información a los Proveedores"/>
    <n v="1"/>
    <n v="12"/>
    <n v="1"/>
    <n v="12000000"/>
    <s v="GLOBAL"/>
    <s v="NO SOLICITADAS"/>
  </r>
  <r>
    <x v="21"/>
    <x v="49"/>
    <n v="16"/>
    <s v="OTROS SERVICIOS PÚBLICOS"/>
    <s v="SERVICIO DE INTERNET"/>
    <n v="83121703"/>
    <s v="Solicitud de información a los Proveedores"/>
    <n v="1"/>
    <n v="12"/>
    <n v="1"/>
    <n v="22000000"/>
    <s v="GLOBAL"/>
    <s v="NO SOLICITADAS"/>
  </r>
  <r>
    <x v="21"/>
    <x v="54"/>
    <n v="16"/>
    <s v="ELEMENTOS PARA BIENESTAR SOCIAL"/>
    <s v="BALONES DE FUTBOL NO. 5"/>
    <n v="49161504"/>
    <s v="Mínima cuantía"/>
    <n v="5"/>
    <n v="4"/>
    <n v="5"/>
    <n v="733785"/>
    <s v="UNIDAD"/>
    <s v="NO SOLICITADAS"/>
  </r>
  <r>
    <x v="21"/>
    <x v="54"/>
    <n v="16"/>
    <s v="ELEMENTOS PARA BIENESTAR SOCIAL"/>
    <s v="BALONES FUTSAL"/>
    <n v="49161504"/>
    <s v="Mínima cuantía"/>
    <n v="5"/>
    <n v="4"/>
    <n v="5"/>
    <n v="754985"/>
    <s v="UNIDAD"/>
    <s v="NO SOLICITADAS"/>
  </r>
  <r>
    <x v="21"/>
    <x v="54"/>
    <n v="16"/>
    <s v="ELEMENTOS PARA BIENESTAR SOCIAL"/>
    <s v="BALONES MINI BALONCESTO NO. 3"/>
    <n v="49161603"/>
    <s v="Mínima cuantía"/>
    <n v="5"/>
    <n v="4"/>
    <n v="5"/>
    <n v="349535"/>
    <s v="UNIDAD"/>
    <s v="NO SOLICITADAS"/>
  </r>
  <r>
    <x v="21"/>
    <x v="54"/>
    <n v="16"/>
    <s v="ELEMENTOS PARA BIENESTAR SOCIAL"/>
    <s v="BALONES VOLEIBOL"/>
    <n v="49161608"/>
    <s v="Mínima cuantía"/>
    <n v="5"/>
    <n v="4"/>
    <n v="10"/>
    <n v="1679570"/>
    <s v="UNIDAD"/>
    <s v="NO SOLICITADAS"/>
  </r>
  <r>
    <x v="21"/>
    <x v="54"/>
    <n v="16"/>
    <s v="ELEMENTOS PARA BIENESTAR SOCIAL"/>
    <s v="COLCHONETA PARA GIMNASIO"/>
    <n v="49221506"/>
    <s v="Mínima cuantía"/>
    <n v="5"/>
    <n v="4"/>
    <n v="10"/>
    <n v="4287500"/>
    <s v="UNIDAD"/>
    <s v="NO SOLICITADAS"/>
  </r>
  <r>
    <x v="21"/>
    <x v="54"/>
    <n v="16"/>
    <s v="ELEMENTOS PARA BIENESTAR SOCIAL"/>
    <s v="JUEGO MALLAS DE FUTSAL"/>
    <n v="49221505"/>
    <s v="Mínima cuantía"/>
    <n v="5"/>
    <n v="4"/>
    <n v="1"/>
    <n v="318000"/>
    <s v="JUEGO"/>
    <s v="NO SOLICITADAS"/>
  </r>
  <r>
    <x v="21"/>
    <x v="54"/>
    <n v="16"/>
    <s v="ELEMENTOS PARA BIENESTAR SOCIAL"/>
    <s v="MALLAS TENIS DE CAMPO"/>
    <n v="49221505"/>
    <s v="Mínima cuantía"/>
    <n v="5"/>
    <n v="4"/>
    <n v="1"/>
    <n v="662500"/>
    <s v="UNIDAD"/>
    <s v="NO SOLICITADAS"/>
  </r>
  <r>
    <x v="21"/>
    <x v="54"/>
    <n v="16"/>
    <s v="ELEMENTOS PARA BIENESTAR SOCIAL"/>
    <s v="JUEGO DE MESA AJEDREZ"/>
    <n v="60141102"/>
    <s v="Mínima cuantía"/>
    <n v="5"/>
    <n v="4"/>
    <n v="12"/>
    <n v="758676"/>
    <s v="UNIDAD"/>
    <s v="NO SOLICITADAS"/>
  </r>
  <r>
    <x v="21"/>
    <x v="68"/>
    <n v="16"/>
    <s v="ELEMENTOS PARA CAPACITACION"/>
    <s v="SILUETAS PARA POLIGONOS"/>
    <n v="49181600"/>
    <s v="Mínima cuantía"/>
    <n v="4"/>
    <n v="4"/>
    <n v="100"/>
    <n v="58300"/>
    <s v="UNIDAD"/>
    <s v="NO SOLICITADAS"/>
  </r>
  <r>
    <x v="21"/>
    <x v="55"/>
    <n v="16"/>
    <s v="ELEMENTOS PARA ESTÍMULOS"/>
    <s v="ESCUDOS DE FIDELIDAD"/>
    <n v="49101707"/>
    <s v="Mínima cuantía"/>
    <n v="6"/>
    <n v="4"/>
    <n v="60"/>
    <n v="1475820"/>
    <s v="UNIDAD"/>
    <s v="NO SOLICITADAS"/>
  </r>
  <r>
    <x v="21"/>
    <x v="55"/>
    <n v="16"/>
    <s v="ELEMENTOS PARA ESTÍMULOS"/>
    <s v="MEDALLAS CLAUSURA GRADOS TRANSICIÓN"/>
    <n v="49101701"/>
    <s v="Mínima cuantía"/>
    <n v="6"/>
    <n v="4"/>
    <n v="20"/>
    <n v="169280"/>
    <s v="UNIDAD"/>
    <s v="NO SOLICITADAS"/>
  </r>
  <r>
    <x v="21"/>
    <x v="55"/>
    <n v="16"/>
    <s v="ELEMENTOS PARA ESTÍMULOS"/>
    <s v="MEDALLAS PARA RECONOCIMIENTO DE OLIMPIADAS MATEMATICAS"/>
    <n v="49101701"/>
    <s v="Mínima cuantía"/>
    <n v="6"/>
    <n v="4"/>
    <n v="40"/>
    <n v="338560"/>
    <s v="UNIDAD"/>
    <s v="NO SOLICITADAS"/>
  </r>
  <r>
    <x v="21"/>
    <x v="55"/>
    <n v="16"/>
    <s v="ELEMENTOS PARA ESTÍMULOS"/>
    <s v="MEDALLAS PARA RECONOCIMIENTOS DEPORTIVOS"/>
    <n v="49101701"/>
    <s v="Mínima cuantía"/>
    <n v="6"/>
    <n v="4"/>
    <n v="50"/>
    <n v="423200"/>
    <s v="UNIDAD"/>
    <s v="NO SOLICITADAS"/>
  </r>
  <r>
    <x v="21"/>
    <x v="55"/>
    <n v="16"/>
    <s v="ELEMENTOS PARA ESTÍMULOS"/>
    <s v="MEDALLAS RECONOCIMIENTO EXCELENCIA ACADÉMICA"/>
    <n v="49101701"/>
    <s v="Mínima cuantía"/>
    <n v="6"/>
    <n v="4"/>
    <n v="25"/>
    <n v="211600"/>
    <s v="UNIDAD"/>
    <s v="NO SOLICITADAS"/>
  </r>
  <r>
    <x v="21"/>
    <x v="55"/>
    <n v="16"/>
    <s v="ELEMENTOS PARA ESTÍMULOS"/>
    <s v="PLACAS DE RECONOCIMIENTO"/>
    <n v="49101704"/>
    <s v="Mínima cuantía"/>
    <n v="6"/>
    <n v="4"/>
    <n v="25"/>
    <n v="3784200"/>
    <s v="UNIDAD"/>
    <s v="NO SOLICITADAS"/>
  </r>
  <r>
    <x v="21"/>
    <x v="58"/>
    <n v="16"/>
    <s v="OTROS GASTOS POR ADQUISICION DE SERVICIOS"/>
    <s v="AUDITORIA DE SEGUIMIENTO ACTUALIZACIÓN ISO 9001:2015"/>
    <n v="80101500"/>
    <s v="Mínima cuantía"/>
    <n v="1"/>
    <n v="10"/>
    <n v="1"/>
    <n v="7922091"/>
    <s v="GLOBAL"/>
    <s v="NO SOLICITADAS"/>
  </r>
  <r>
    <x v="21"/>
    <x v="58"/>
    <n v="16"/>
    <s v="OTROS GASTOS POR ADQUISICION DE SERVICIOS"/>
    <s v="RECARGA CILINDRO DIOXIDO DE CARBONO CO2 DE 10 KILOS"/>
    <n v="12142104"/>
    <s v="Mínima cuantía"/>
    <n v="4"/>
    <n v="4"/>
    <n v="1"/>
    <n v="124789"/>
    <s v="GLOBAL"/>
    <s v="NO SOLICITADAS"/>
  </r>
  <r>
    <x v="21"/>
    <x v="58"/>
    <n v="16"/>
    <s v="OTROS GASTOS POR ADQUISICION DE SERVICIOS"/>
    <s v="RECARGA CILINDRO DIOXIDO DE CARBONO CO2 DE 25 KILOS"/>
    <n v="12142104"/>
    <s v="Mínima cuantía"/>
    <n v="4"/>
    <n v="4"/>
    <n v="1"/>
    <n v="139284"/>
    <s v="GLOBAL"/>
    <s v="NO SOLICITADAS"/>
  </r>
  <r>
    <x v="21"/>
    <x v="58"/>
    <n v="16"/>
    <s v="OTROS GASTOS POR ADQUISICION DE SERVICIOS"/>
    <s v="SERVICIO DE OPERADOR LOGISTICO PARA LA REALIZACIÓN DE CEREMONIA DE LICENCIAMIENTO CADETES"/>
    <n v="80141902"/>
    <s v="Mínima cuantía"/>
    <n v="7"/>
    <n v="4"/>
    <n v="1"/>
    <n v="3500000"/>
    <s v="GLOBAL"/>
    <s v="NO SOLICITADAS"/>
  </r>
  <r>
    <x v="21"/>
    <x v="58"/>
    <n v="16"/>
    <s v="OTROS GASTOS POR ADQUISICION DE SERVICIOS"/>
    <s v="SERVICIO DE RECARGA DE EXTINTORES"/>
    <n v="72101516"/>
    <s v="Mínima cuantía"/>
    <n v="6"/>
    <n v="6"/>
    <n v="1"/>
    <n v="3331914"/>
    <s v="GLOBAL"/>
    <s v="NO SOLICITADAS"/>
  </r>
  <r>
    <x v="21"/>
    <x v="1"/>
    <n v="16"/>
    <s v="REMUNERACION SERVICIOS TECNICOS"/>
    <s v="REMUNERACION"/>
    <n v="0"/>
    <n v="0"/>
    <n v="0"/>
    <n v="0"/>
    <n v="1"/>
    <n v="784000000"/>
    <s v="GLOBAL"/>
    <s v="NO SOLICITADAS"/>
  </r>
  <r>
    <x v="22"/>
    <x v="9"/>
    <n v="16"/>
    <s v="EQUIPO DE SISTEMAS"/>
    <s v="SCANER "/>
    <n v="43211711"/>
    <s v="Selección abreviada menor cuantía"/>
    <n v="2"/>
    <n v="6"/>
    <n v="2"/>
    <n v="7000000"/>
    <s v="UNIDAD"/>
    <s v="NO SOLICITADAS"/>
  </r>
  <r>
    <x v="22"/>
    <x v="44"/>
    <n v="10"/>
    <s v="TRANSPORTE"/>
    <s v="TRANSPORTE TERRESTRE ASPIRANTES "/>
    <n v="78111803"/>
    <s v="Mínima cuantía"/>
    <n v="2"/>
    <n v="8"/>
    <n v="1"/>
    <n v="20000000"/>
    <s v="GLOBAL"/>
    <s v="NO SOLICITADAS"/>
  </r>
  <r>
    <x v="22"/>
    <x v="44"/>
    <n v="10"/>
    <s v="TRANSPORTE"/>
    <s v="TRANSPORTE TERRESTRE CONSCRIPTOS "/>
    <n v="78111803"/>
    <s v="Selección abreviada menor cuantía"/>
    <n v="2"/>
    <n v="8"/>
    <n v="1"/>
    <n v="80000000"/>
    <s v="GLOBAL"/>
    <s v="NO SOLICITADAS"/>
  </r>
  <r>
    <x v="22"/>
    <x v="45"/>
    <n v="10"/>
    <s v="EDICIÓN DE LIBROS, REVISTAS, ESCRITOS Y TRABAJOS TIPOGRÁFICOS"/>
    <s v="SERVICIO DE EDICION Y TIPOGRAFIA DE FOLLETOS, CARPETAS, FICHAS DE REGISTRO PARA ESCUELAS DE FORMACION, "/>
    <n v="82121502"/>
    <s v="Seléccion abreviada - acuerdo marco"/>
    <n v="4"/>
    <n v="3"/>
    <n v="1"/>
    <n v="40000000"/>
    <s v="GLOBAL"/>
    <s v="NO SOLICITADAS"/>
  </r>
  <r>
    <x v="22"/>
    <x v="104"/>
    <n v="16"/>
    <s v="PUBLICIDAD Y PROPAGANDA"/>
    <s v="PUBLICIDAD EN REVISTA ASORFAC"/>
    <n v="82101503"/>
    <s v="Mínima cuantía"/>
    <n v="5"/>
    <n v="7"/>
    <n v="1"/>
    <n v="3700000"/>
    <s v="GLOBAL"/>
    <s v="NO SOLICITADAS"/>
  </r>
  <r>
    <x v="22"/>
    <x v="104"/>
    <n v="10"/>
    <s v="PUBLICIDAD Y PROPAGANDA"/>
    <s v="MATERIAL PUBLICITARIO PROCESOS DE INCORPORACION"/>
    <n v="82101502"/>
    <s v="Seléccion abreviada - acuerdo marco"/>
    <n v="4"/>
    <n v="3"/>
    <n v="1"/>
    <n v="40000000"/>
    <s v="GLOBAL"/>
    <s v="NO SOLICITADAS"/>
  </r>
  <r>
    <x v="22"/>
    <x v="50"/>
    <n v="16"/>
    <s v="VIATICOS Y GASTOS DE VIAJE AL INTERIOR"/>
    <s v="DIRES"/>
    <n v="90121500"/>
    <s v="Solicitud de información a los Proveedores"/>
    <n v="1"/>
    <n v="11"/>
    <n v="1"/>
    <n v="14080000"/>
    <s v="GLOBAL"/>
    <s v="NO SOLICITADAS"/>
  </r>
  <r>
    <x v="22"/>
    <x v="50"/>
    <n v="10"/>
    <s v="VIATICOS Y GASTOS DE VIAJE AL INTERIOR"/>
    <s v="DIRES"/>
    <n v="90121500"/>
    <s v="Solicitud de información a los Proveedores"/>
    <n v="1"/>
    <n v="11"/>
    <n v="1"/>
    <n v="60066000"/>
    <s v="GLOBAL"/>
    <s v="NO SOLICITADAS"/>
  </r>
  <r>
    <x v="22"/>
    <x v="50"/>
    <n v="10"/>
    <s v="VIATICOS Y GASTOS DE VIAJE AL INTERIOR"/>
    <s v="DIRES"/>
    <n v="90121500"/>
    <s v="Solicitud de información a los Proveedores"/>
    <n v="1"/>
    <n v="11"/>
    <n v="1"/>
    <n v="65000000"/>
    <s v="GLOBAL"/>
    <s v="NO SOLICITADAS"/>
  </r>
  <r>
    <x v="22"/>
    <x v="56"/>
    <n v="10"/>
    <s v="SERVICIOS DE BIENESTAR SOCIAL"/>
    <s v="EXAMENES MEDICOS PROCESO DE SELECCIÓN (INGRESO) Y RETIRO PERSONAL CIVIL EN CUMPLIMIENTO DE LA LEY "/>
    <n v="85122200"/>
    <s v="Contratación directa"/>
    <n v="1"/>
    <n v="11"/>
    <n v="1"/>
    <n v="50000000"/>
    <s v="GLOBAL"/>
    <s v="NO SOLICITADAS"/>
  </r>
  <r>
    <x v="22"/>
    <x v="63"/>
    <n v="10"/>
    <s v="SERVICIOS MÉDICOS Y HOSPITALARIOS"/>
    <s v="EXAMENES MEDICOS DE INCORPORACION SOLDADOS 2017"/>
    <n v="85101503"/>
    <s v="Contratación directa"/>
    <n v="1"/>
    <n v="11"/>
    <n v="1"/>
    <n v="742000000"/>
    <s v="GLOBAL"/>
    <s v="NO SOLICITADAS"/>
  </r>
  <r>
    <x v="22"/>
    <x v="112"/>
    <n v="10"/>
    <s v="SERVICIOS PARA RECLUTAMIENTO"/>
    <s v="SOSTENIMIENTO INCORPORACION SOLDADOS"/>
    <n v="92111802"/>
    <s v="Mínima cuantía"/>
    <n v="1"/>
    <n v="8"/>
    <n v="1"/>
    <n v="30000000"/>
    <s v="GLOBAL"/>
    <s v="NO SOLICITADAS"/>
  </r>
  <r>
    <x v="22"/>
    <x v="58"/>
    <n v="16"/>
    <s v="OTROS GASTOS POR ADQUISICION DE SERVICIOS"/>
    <s v="SERVICIO DE DISEÑO, ADECUACION, MONTAJE Y PARTICIPACION FERIA DE DIVULGACION  "/>
    <n v="90151802"/>
    <s v="Contratación directa"/>
    <n v="8"/>
    <n v="1"/>
    <n v="1"/>
    <n v="17000000"/>
    <s v="GLOBAL"/>
    <s v="NO SOLICITADAS"/>
  </r>
  <r>
    <x v="22"/>
    <x v="58"/>
    <n v="16"/>
    <s v="OTROS GASTOS POR ADQUISICION DE SERVICIOS"/>
    <s v="PERSONAL DE APOYO ADMINISTRATIVO, OFICINA Y DOCUMENTAL"/>
    <n v="80111601"/>
    <s v="Contratación directa"/>
    <n v="2"/>
    <n v="11"/>
    <n v="1"/>
    <n v="67980000"/>
    <s v="GLOBAL"/>
    <s v="NO SOLICITADAS"/>
  </r>
  <r>
    <x v="23"/>
    <x v="7"/>
    <n v="10"/>
    <s v="HERRAMIENTAS"/>
    <s v="LIMA PEQUEÑA"/>
    <n v="27111929"/>
    <s v="Mínima cuantía"/>
    <n v="3"/>
    <n v="6"/>
    <n v="6"/>
    <n v="8400"/>
    <s v="UNIDAD"/>
    <s v="NO SOLICITADAS"/>
  </r>
  <r>
    <x v="23"/>
    <x v="7"/>
    <n v="10"/>
    <s v="HERRAMIENTAS"/>
    <s v="JUEGO LLAVES FIJAS"/>
    <n v="27111729"/>
    <s v="Mínima cuantía"/>
    <n v="3"/>
    <n v="6"/>
    <n v="2"/>
    <n v="340000"/>
    <s v="UNIDAD"/>
    <s v="NO SOLICITADAS"/>
  </r>
  <r>
    <x v="23"/>
    <x v="7"/>
    <n v="10"/>
    <s v="HERRAMIENTAS"/>
    <s v="LLAVE EXPANSIVA"/>
    <n v="27111700"/>
    <s v="Mínima cuantía"/>
    <n v="3"/>
    <n v="6"/>
    <n v="2"/>
    <n v="80000"/>
    <s v="UNIDAD"/>
    <s v="NO SOLICITADAS"/>
  </r>
  <r>
    <x v="23"/>
    <x v="7"/>
    <n v="10"/>
    <s v="HERRAMIENTAS"/>
    <s v="MARTILLO"/>
    <n v="27111602"/>
    <s v="Mínima cuantía"/>
    <n v="3"/>
    <n v="6"/>
    <n v="2"/>
    <n v="57000"/>
    <s v="UNIDAD"/>
    <s v="NO SOLICITADAS"/>
  </r>
  <r>
    <x v="23"/>
    <x v="7"/>
    <n v="10"/>
    <s v="HERRAMIENTAS"/>
    <s v="JUEGO 6 DESTORNILLADORES PALA ESTRELLA REF 60-060S"/>
    <n v="27111701"/>
    <s v="Mínima cuantía"/>
    <n v="3"/>
    <n v="6"/>
    <n v="2"/>
    <n v="126000"/>
    <s v="UNIDAD"/>
    <s v="NO SOLICITADAS"/>
  </r>
  <r>
    <x v="23"/>
    <x v="7"/>
    <n v="10"/>
    <s v="HERRAMIENTAS"/>
    <s v="JUEGO LLAVES TORX 8 PIEZAS REF 69-266"/>
    <n v="27111710"/>
    <s v="Mínima cuantía"/>
    <n v="3"/>
    <n v="6"/>
    <n v="2"/>
    <n v="182000"/>
    <s v="UNIDAD"/>
    <s v="NO SOLICITADAS"/>
  </r>
  <r>
    <x v="23"/>
    <x v="7"/>
    <n v="10"/>
    <s v="HERRAMIENTAS"/>
    <s v="LLAVE BRISTOL MANGO 4 PULGADAS X 3 MM"/>
    <n v="27111710"/>
    <s v="Mínima cuantía"/>
    <n v="3"/>
    <n v="6"/>
    <n v="2"/>
    <n v="24700"/>
    <s v="UNIDAD"/>
    <s v="NO SOLICITADAS"/>
  </r>
  <r>
    <x v="23"/>
    <x v="7"/>
    <n v="10"/>
    <s v="HERRAMIENTAS"/>
    <s v="JUEGO 8 LLAVES  ALLEN PULGADAS REF 69-252"/>
    <n v="46171505"/>
    <s v="Mínima cuantía"/>
    <n v="3"/>
    <n v="6"/>
    <n v="2"/>
    <n v="46600"/>
    <s v="UNIDAD"/>
    <s v="NO SOLICITADAS"/>
  </r>
  <r>
    <x v="23"/>
    <x v="7"/>
    <n v="10"/>
    <s v="HERRAMIENTAS"/>
    <s v="JUEGO 6 PINZAS SMD ANIESTATICA ELECTRONICA CIRCUITOS"/>
    <n v="27111700"/>
    <s v="Mínima cuantía"/>
    <n v="3"/>
    <n v="6"/>
    <n v="2"/>
    <n v="123400"/>
    <s v="UNIDAD"/>
    <s v="NO SOLICITADAS"/>
  </r>
  <r>
    <x v="23"/>
    <x v="7"/>
    <n v="10"/>
    <s v="HERRAMIENTAS"/>
    <s v="JUEGO DE COPAS Y LLAVES (MALETIN)"/>
    <n v="27113202"/>
    <s v="Mínima cuantía"/>
    <n v="3"/>
    <n v="6"/>
    <n v="2"/>
    <n v="1370000"/>
    <s v="UNIDAD"/>
    <s v="NO SOLICITADAS"/>
  </r>
  <r>
    <x v="23"/>
    <x v="7"/>
    <n v="10"/>
    <s v="HERRAMIENTAS"/>
    <s v="JUEGO DE TRES ALICATES"/>
    <n v="27112106"/>
    <s v="Mínima cuantía"/>
    <n v="3"/>
    <n v="6"/>
    <n v="2"/>
    <n v="162800"/>
    <s v="UNIDAD"/>
    <s v="NO SOLICITADAS"/>
  </r>
  <r>
    <x v="23"/>
    <x v="7"/>
    <n v="10"/>
    <s v="HERRAMIENTAS"/>
    <s v="ALICATE AISLADO CORTAFRIO DIAGONAL 6 1/4PG 1000 V"/>
    <n v="27112135"/>
    <s v="Mínima cuantía"/>
    <n v="3"/>
    <n v="6"/>
    <n v="2"/>
    <n v="186000"/>
    <s v="UNIDAD"/>
    <s v="NO SOLICITADAS"/>
  </r>
  <r>
    <x v="23"/>
    <x v="7"/>
    <n v="10"/>
    <s v="HERRAMIENTAS"/>
    <s v="PELA CABLE AUTO AJUSTABLE"/>
    <n v="27112151"/>
    <s v="Mínima cuantía"/>
    <n v="3"/>
    <n v="6"/>
    <n v="2"/>
    <n v="108600"/>
    <s v="UNIDAD"/>
    <s v="NO SOLICITADAS"/>
  </r>
  <r>
    <x v="23"/>
    <x v="7"/>
    <n v="10"/>
    <s v="HERRAMIENTAS"/>
    <s v="PONCHADORA DE CABLE UTP"/>
    <n v="27112151"/>
    <s v="Mínima cuantía"/>
    <n v="3"/>
    <n v="6"/>
    <n v="2"/>
    <n v="49200"/>
    <s v="UNIDAD"/>
    <s v="NO SOLICITADAS"/>
  </r>
  <r>
    <x v="23"/>
    <x v="7"/>
    <n v="10"/>
    <s v="HERRAMIENTAS"/>
    <s v="PROBADOR PORTATIL DE CABLES"/>
    <n v="41113740"/>
    <s v="Mínima cuantía"/>
    <n v="3"/>
    <n v="6"/>
    <n v="2"/>
    <n v="45000"/>
    <s v="UNIDAD"/>
    <s v="NO SOLICITADAS"/>
  </r>
  <r>
    <x v="23"/>
    <x v="7"/>
    <n v="10"/>
    <s v="HERRAMIENTAS"/>
    <s v="LUPA ARTICULADA PARA BANCO DE TRABAJO"/>
    <n v="41111714"/>
    <s v="Mínima cuantía"/>
    <n v="3"/>
    <n v="6"/>
    <n v="2"/>
    <n v="67200"/>
    <s v="UNIDAD"/>
    <s v="NO SOLICITADAS"/>
  </r>
  <r>
    <x v="23"/>
    <x v="8"/>
    <n v="10"/>
    <s v="AUDIOVISUALES Y ACCESORIOS"/>
    <s v="CAMARAS DE SEGURIDAD ELECTRONICA CON MOVIMIENTO TIPO DOMO (360°) EXTERIORES DIA/NOCHE"/>
    <n v="46171622"/>
    <s v="Selección abreviada subasta inversa"/>
    <n v="3"/>
    <n v="6"/>
    <n v="8"/>
    <n v="52800000"/>
    <s v="UNIDAD"/>
    <s v="NO SOLICITADAS"/>
  </r>
  <r>
    <x v="23"/>
    <x v="17"/>
    <n v="10"/>
    <s v="OTRAS COMPRAS DE EQUIPOS"/>
    <s v="MULTIMETRO DIGITAL"/>
    <n v="41113630"/>
    <s v="Mínima cuantía"/>
    <n v="3"/>
    <n v="6"/>
    <n v="2"/>
    <n v="364000"/>
    <s v="UNIDAD"/>
    <s v="NO SOLICITADAS"/>
  </r>
  <r>
    <x v="23"/>
    <x v="17"/>
    <n v="10"/>
    <s v="OTRAS COMPRAS DE EQUIPOS"/>
    <s v="FUENTE DE ALIMENTACION DC VARIABLE DE 0 A 30VDC, 5A (O SUPERIOR)"/>
    <n v="39121009"/>
    <s v="Mínima cuantía"/>
    <n v="3"/>
    <n v="6"/>
    <n v="3"/>
    <n v="2910000"/>
    <s v="UNIDAD"/>
    <s v="NO SOLICITADAS"/>
  </r>
  <r>
    <x v="23"/>
    <x v="17"/>
    <n v="10"/>
    <s v="OTRAS COMPRAS DE EQUIPOS"/>
    <s v="FUENTE DE ALIMENTACION DC FIJA 5VDC / 12VDC, 5A"/>
    <n v="39121009"/>
    <s v="Mínima cuantía"/>
    <n v="3"/>
    <n v="6"/>
    <n v="3"/>
    <n v="3390000"/>
    <s v="UNIDAD"/>
    <s v="NO SOLICITADAS"/>
  </r>
  <r>
    <x v="23"/>
    <x v="17"/>
    <n v="10"/>
    <s v="OTRAS COMPRAS DE EQUIPOS"/>
    <s v="INJECTOR POE 15W"/>
    <n v="39121000"/>
    <s v="Mínima cuantía"/>
    <n v="3"/>
    <n v="6"/>
    <n v="4"/>
    <n v="448000"/>
    <s v="UNIDAD"/>
    <s v="NO SOLICITADAS"/>
  </r>
  <r>
    <x v="23"/>
    <x v="17"/>
    <n v="10"/>
    <s v="OTRAS COMPRAS DE EQUIPOS"/>
    <s v="INJECTOR POE+ (30W)/ HI-POE 60W"/>
    <n v="39121000"/>
    <s v="Mínima cuantía"/>
    <n v="3"/>
    <n v="6"/>
    <n v="3"/>
    <n v="825000"/>
    <s v="UNIDAD"/>
    <s v="NO SOLICITADAS"/>
  </r>
  <r>
    <x v="23"/>
    <x v="17"/>
    <n v="10"/>
    <s v="OTRAS COMPRAS DE EQUIPOS"/>
    <s v="INTERFAZ CONVERTIDOR PARA PROBAR DISCOS DUROS HDD/ SATA-IDE-USB"/>
    <n v="43201900"/>
    <s v="Mínima cuantía"/>
    <n v="3"/>
    <n v="6"/>
    <n v="2"/>
    <n v="144000"/>
    <s v="UNIDAD"/>
    <s v="NO SOLICITADAS"/>
  </r>
  <r>
    <x v="23"/>
    <x v="17"/>
    <n v="10"/>
    <s v="OTRAS COMPRAS DE EQUIPOS"/>
    <s v="COMVERTIDOR RS232-USB"/>
    <n v="43201900"/>
    <s v="Mínima cuantía"/>
    <n v="3"/>
    <n v="6"/>
    <n v="4"/>
    <n v="72000"/>
    <s v="UNIDAD"/>
    <s v="NO SOLICITADAS"/>
  </r>
  <r>
    <x v="23"/>
    <x v="17"/>
    <n v="10"/>
    <s v="OTRAS COMPRAS DE EQUIPOS"/>
    <s v="ASPIRADORA PEQUEÑA"/>
    <n v="47121602"/>
    <s v="Mínima cuantía"/>
    <n v="3"/>
    <n v="6"/>
    <n v="1"/>
    <n v="65700"/>
    <s v="UNIDAD"/>
    <s v="NO SOLICITADAS"/>
  </r>
  <r>
    <x v="23"/>
    <x v="17"/>
    <n v="10"/>
    <s v="OTRAS COMPRAS DE EQUIPOS"/>
    <s v="REMACHADORA"/>
    <n v="27112409"/>
    <s v="Mínima cuantía"/>
    <n v="3"/>
    <n v="6"/>
    <n v="2"/>
    <n v="114000"/>
    <s v="UNIDAD"/>
    <s v="NO SOLICITADAS"/>
  </r>
  <r>
    <x v="23"/>
    <x v="17"/>
    <n v="10"/>
    <s v="OTRAS COMPRAS DE EQUIPOS"/>
    <s v="GENERADOR DE TONOS"/>
    <n v="41115500"/>
    <s v="Mínima cuantía"/>
    <n v="3"/>
    <n v="6"/>
    <n v="2"/>
    <n v="1086400"/>
    <s v="UNIDAD"/>
    <s v="NO SOLICITADAS"/>
  </r>
  <r>
    <x v="23"/>
    <x v="17"/>
    <n v="10"/>
    <s v="OTRAS COMPRAS DE EQUIPOS"/>
    <s v="PONCHADORA DE IMPACTO"/>
    <n v="27112151"/>
    <s v="Mínima cuantía"/>
    <n v="3"/>
    <n v="6"/>
    <n v="2"/>
    <n v="439800"/>
    <s v="UNIDAD"/>
    <s v="NO SOLICITADAS"/>
  </r>
  <r>
    <x v="23"/>
    <x v="19"/>
    <n v="10"/>
    <s v="MOBILIARIO Y ENSERES"/>
    <s v="BANCO Y ESTACION DE TRABAJO ELECTRICA PARA LABORATORIO TIPO 1"/>
    <n v="43211515"/>
    <s v="Mínima cuantía"/>
    <n v="3"/>
    <n v="6"/>
    <n v="2"/>
    <n v="6680000"/>
    <s v="UNIDAD"/>
    <s v="NO SOLICITADAS"/>
  </r>
  <r>
    <x v="23"/>
    <x v="19"/>
    <n v="10"/>
    <s v="MOBILIARIO Y ENSERES"/>
    <s v="BANCO Y ESTACION DE TRABAJO ELECTRICA PARA LABORATORIO TIPO 2"/>
    <n v="43211515"/>
    <s v="Mínima cuantía"/>
    <n v="3"/>
    <n v="6"/>
    <n v="2"/>
    <n v="4260000"/>
    <s v="UNIDAD"/>
    <s v="NO SOLICITADAS"/>
  </r>
  <r>
    <x v="23"/>
    <x v="19"/>
    <n v="10"/>
    <s v="MOBILIARIO Y ENSERES"/>
    <s v="TABLERO MUEBLE ORGANIZADOR DE HERRAMIENTAS"/>
    <n v="44111510"/>
    <s v="Mínima cuantía"/>
    <n v="3"/>
    <n v="6"/>
    <n v="3"/>
    <n v="1110000"/>
    <s v="UNIDAD"/>
    <s v="NO SOLICITADAS"/>
  </r>
  <r>
    <x v="23"/>
    <x v="22"/>
    <n v="10"/>
    <s v="DOTACIONES"/>
    <s v="MOSQUETONES DORADOS"/>
    <n v="10141609"/>
    <s v="Mínima cuantía"/>
    <n v="3"/>
    <n v="4"/>
    <n v="7"/>
    <n v="154000"/>
    <s v="UNIDAD"/>
    <s v="NO SOLICITADAS"/>
  </r>
  <r>
    <x v="23"/>
    <x v="22"/>
    <n v="10"/>
    <s v="DOTACIONES"/>
    <s v="MORRAL DE HIDRATACION DE 5 LITROS COLOR NEGRO "/>
    <n v="53121603"/>
    <s v="Mínima cuantía"/>
    <n v="3"/>
    <n v="4"/>
    <n v="2"/>
    <n v="400000"/>
    <s v="UNIDAD"/>
    <s v="NO SOLICITADAS"/>
  </r>
  <r>
    <x v="23"/>
    <x v="22"/>
    <n v="10"/>
    <s v="DOTACIONES"/>
    <s v="UNIFORME MEDICO ANTIFLUIDO TALLA M Y S"/>
    <n v="53102712"/>
    <s v="Mínima cuantía"/>
    <n v="3"/>
    <n v="4"/>
    <n v="3"/>
    <n v="480000"/>
    <s v="UNIDAD"/>
    <s v="NO SOLICITADAS"/>
  </r>
  <r>
    <x v="23"/>
    <x v="64"/>
    <n v="10"/>
    <s v="MATERIAL QUIRURGICO"/>
    <s v="JERINGA DESECHABLE DE INSULINA 1ML"/>
    <n v="42142609"/>
    <s v="Mínima cuantía"/>
    <n v="3"/>
    <n v="4"/>
    <n v="100"/>
    <n v="120000"/>
    <s v="UNIDAD"/>
    <s v="NO SOLICITADAS"/>
  </r>
  <r>
    <x v="23"/>
    <x v="64"/>
    <n v="10"/>
    <s v="MATERIAL QUIRURGICO"/>
    <s v="GUANTES DE EXAMEN CAJA X 50 PARES TALLA S"/>
    <n v="42132203"/>
    <s v="Mínima cuantía"/>
    <n v="3"/>
    <n v="4"/>
    <n v="2"/>
    <n v="40000"/>
    <s v="UNIDAD"/>
    <s v="NO SOLICITADAS"/>
  </r>
  <r>
    <x v="23"/>
    <x v="64"/>
    <n v="10"/>
    <s v="MATERIAL QUIRURGICO"/>
    <s v="GUANTES DE EXAMEN CAJA X 50 PARES TALLA L "/>
    <n v="42132203"/>
    <s v="Mínima cuantía"/>
    <n v="3"/>
    <n v="4"/>
    <n v="2"/>
    <n v="40000"/>
    <s v="UNIDAD"/>
    <s v="NO SOLICITADAS"/>
  </r>
  <r>
    <x v="23"/>
    <x v="64"/>
    <n v="10"/>
    <s v="MATERIAL QUIRURGICO"/>
    <s v="ROLLO DE GASA ELABORADO EN ALGODÓN DE 40CMS DE ANCHO X 100MTS DE LARGO"/>
    <n v="42311511"/>
    <s v="Mínima cuantía"/>
    <n v="3"/>
    <n v="4"/>
    <n v="1"/>
    <n v="150000"/>
    <s v="UNIDAD"/>
    <s v="NO SOLICITADAS"/>
  </r>
  <r>
    <x v="23"/>
    <x v="64"/>
    <n v="10"/>
    <s v="MATERIAL QUIRURGICO"/>
    <s v="ALGODÓN POR PAQUETE TORUNDAS X 75GR"/>
    <n v="42141501"/>
    <s v="Mínima cuantía"/>
    <n v="3"/>
    <n v="4"/>
    <n v="1"/>
    <n v="35000"/>
    <s v="UNIDAD"/>
    <s v="NO SOLICITADAS"/>
  </r>
  <r>
    <x v="23"/>
    <x v="64"/>
    <n v="10"/>
    <s v="MATERIAL QUIRURGICO"/>
    <s v="SUTURA ABSORBIBLE SINTETICA MONOFILAMENTOSA 4-0"/>
    <n v="42292904"/>
    <s v="Mínima cuantía"/>
    <n v="3"/>
    <n v="4"/>
    <n v="15"/>
    <n v="300000"/>
    <s v="UNIDAD"/>
    <s v="NO SOLICITADAS"/>
  </r>
  <r>
    <x v="23"/>
    <x v="64"/>
    <n v="10"/>
    <s v="MATERIAL QUIRURGICO"/>
    <s v="SLIDES DE QUIMICA SANGUINEA PREANESTHETIC PANEL PREQUIRURGICO"/>
    <n v="41116120"/>
    <s v="Mínima cuantía"/>
    <n v="3"/>
    <n v="4"/>
    <n v="1"/>
    <n v="245000"/>
    <s v="UNIDAD"/>
    <s v="NO SOLICITADAS"/>
  </r>
  <r>
    <x v="23"/>
    <x v="64"/>
    <n v="10"/>
    <s v="MATERIAL QUIRURGICO"/>
    <s v="ESPARADRAPO TELA TIPO HOSPITALARIO ROLLO TUBO POR 5 ROLLOS"/>
    <n v="42221803"/>
    <s v="Mínima cuantía"/>
    <n v="3"/>
    <n v="4"/>
    <n v="2"/>
    <n v="130000"/>
    <s v="UNIDAD"/>
    <s v="NO SOLICITADAS"/>
  </r>
  <r>
    <x v="23"/>
    <x v="64"/>
    <n v="10"/>
    <s v="MATERIAL QUIRURGICO"/>
    <s v="CATETER INTRAVENOSO CALIBRE 22"/>
    <n v="42221504"/>
    <s v="Mínima cuantía"/>
    <n v="3"/>
    <n v="4"/>
    <n v="25"/>
    <n v="142500"/>
    <s v="UNIDAD"/>
    <s v="NO SOLICITADAS"/>
  </r>
  <r>
    <x v="23"/>
    <x v="64"/>
    <n v="10"/>
    <s v="MATERIAL QUIRURGICO"/>
    <s v="CATETER INTRAVENOSO CALIBRE 24"/>
    <n v="42221504"/>
    <s v="Mínima cuantía"/>
    <n v="3"/>
    <n v="4"/>
    <n v="25"/>
    <n v="142500"/>
    <s v="UNIDAD"/>
    <s v="NO SOLICITADAS"/>
  </r>
  <r>
    <x v="23"/>
    <x v="64"/>
    <n v="10"/>
    <s v="MATERIAL QUIRURGICO"/>
    <s v="SOLUCION SALINA NORMAL 0,9% BOLSA X 500ML"/>
    <n v="51102714"/>
    <s v="Mínima cuantía"/>
    <n v="3"/>
    <n v="4"/>
    <n v="40"/>
    <n v="94000"/>
    <s v="UNIDAD"/>
    <s v="NO SOLICITADAS"/>
  </r>
  <r>
    <x v="23"/>
    <x v="64"/>
    <n v="10"/>
    <s v="MATERIAL QUIRURGICO"/>
    <s v="LACTATO DE RINGER BOLSA POR 500ML"/>
    <n v="51191604"/>
    <s v="Mínima cuantía"/>
    <n v="3"/>
    <n v="4"/>
    <n v="20"/>
    <n v="56000"/>
    <s v="UNIDAD"/>
    <s v="NO SOLICITADAS"/>
  </r>
  <r>
    <x v="23"/>
    <x v="64"/>
    <n v="10"/>
    <s v="MATERIAL QUIRURGICO"/>
    <s v="SONDA NASOFARINGEA 6.5"/>
    <n v="42293603"/>
    <s v="Mínima cuantía"/>
    <n v="3"/>
    <n v="4"/>
    <n v="5"/>
    <n v="210000"/>
    <s v="UNIDAD"/>
    <s v="NO SOLICITADAS"/>
  </r>
  <r>
    <x v="23"/>
    <x v="64"/>
    <n v="10"/>
    <s v="MATERIAL QUIRURGICO"/>
    <s v="SONDA NASOFARINGEA 7.5"/>
    <n v="42293603"/>
    <s v="Mínima cuantía"/>
    <n v="3"/>
    <n v="4"/>
    <n v="5"/>
    <n v="222500"/>
    <s v="UNIDAD"/>
    <s v="NO SOLICITADAS"/>
  </r>
  <r>
    <x v="23"/>
    <x v="64"/>
    <n v="10"/>
    <s v="MATERIAL QUIRURGICO"/>
    <s v="SONDA NASOFARINGEA 7.0"/>
    <n v="42293603"/>
    <s v="Mínima cuantía"/>
    <n v="3"/>
    <n v="4"/>
    <n v="5"/>
    <n v="225000"/>
    <s v="UNIDAD"/>
    <s v="NO SOLICITADAS"/>
  </r>
  <r>
    <x v="23"/>
    <x v="64"/>
    <n v="10"/>
    <s v="MATERIAL QUIRURGICO"/>
    <s v="CUCHILLA MINORA"/>
    <n v="42295205"/>
    <s v="Mínima cuantía"/>
    <n v="3"/>
    <n v="4"/>
    <n v="3"/>
    <n v="30000"/>
    <s v="UNIDAD"/>
    <s v="NO SOLICITADAS"/>
  </r>
  <r>
    <x v="23"/>
    <x v="64"/>
    <n v="10"/>
    <s v="MATERIAL QUIRURGICO"/>
    <s v="CUCHILLA PARA BISTURI"/>
    <n v="42295205"/>
    <s v="Mínima cuantía"/>
    <n v="3"/>
    <n v="4"/>
    <n v="1"/>
    <n v="18000"/>
    <s v="UNIDAD"/>
    <s v="NO SOLICITADAS"/>
  </r>
  <r>
    <x v="23"/>
    <x v="26"/>
    <n v="10"/>
    <s v="MATERIALES DE CONSTRUCCION"/>
    <s v="CARRETE CABLE DUPLEX AGW 18"/>
    <n v="26121660"/>
    <s v="Mínima cuantía"/>
    <n v="3"/>
    <n v="6"/>
    <n v="400"/>
    <n v="738000"/>
    <s v="METRO"/>
    <s v="NO SOLICITADAS"/>
  </r>
  <r>
    <x v="23"/>
    <x v="26"/>
    <n v="10"/>
    <s v="MATERIALES DE CONSTRUCCION"/>
    <s v="CINTA AISLANTE ROLLO 25 M"/>
    <n v="31201502"/>
    <s v="Mínima cuantía"/>
    <n v="3"/>
    <n v="6"/>
    <n v="100"/>
    <n v="725000"/>
    <s v="UNIDAD"/>
    <s v="NO SOLICITADAS"/>
  </r>
  <r>
    <x v="23"/>
    <x v="26"/>
    <n v="10"/>
    <s v="MATERIALES DE CONSTRUCCION"/>
    <s v="CINTA DOBLEFAZ 1/2X5M"/>
    <n v="31201505"/>
    <s v="Mínima cuantía"/>
    <n v="3"/>
    <n v="6"/>
    <n v="9"/>
    <n v="138375"/>
    <s v="UNIDAD"/>
    <s v="NO SOLICITADAS"/>
  </r>
  <r>
    <x v="23"/>
    <x v="26"/>
    <n v="10"/>
    <s v="MATERIALES DE CONSTRUCCION"/>
    <s v="CINTA DE ENMASCARAR DE 1 &quot;"/>
    <n v="31201503"/>
    <s v="Mínima cuantía"/>
    <n v="3"/>
    <n v="6"/>
    <n v="20"/>
    <n v="233700"/>
    <s v="UNIDAD"/>
    <s v="NO SOLICITADAS"/>
  </r>
  <r>
    <x v="23"/>
    <x v="28"/>
    <n v="10"/>
    <s v="MATERIALES REACTIVOS DE LABORATORIO Y QUÍMICOS"/>
    <s v="PSEUDO NARCOTICOS "/>
    <n v="46151606"/>
    <s v="Mínima cuantía"/>
    <n v="3"/>
    <n v="4"/>
    <n v="1"/>
    <n v="10187500"/>
    <s v="UNIDAD"/>
    <s v="NO SOLICITADAS"/>
  </r>
  <r>
    <x v="23"/>
    <x v="71"/>
    <n v="10"/>
    <s v="MUNICION"/>
    <s v="ANFO FEXAR"/>
    <n v="12131504"/>
    <s v="Contratación directa"/>
    <n v="3"/>
    <n v="6"/>
    <n v="50"/>
    <n v="223850"/>
    <s v="KILOGRAMO"/>
    <s v="NO SOLICITADAS"/>
  </r>
  <r>
    <x v="23"/>
    <x v="71"/>
    <n v="10"/>
    <s v="MUNICION"/>
    <s v="CARGA HUECA DIRIGIDA"/>
    <n v="12131504"/>
    <s v="Contratación directa"/>
    <n v="3"/>
    <n v="6"/>
    <n v="50"/>
    <n v="855500"/>
    <s v="UNIDAD"/>
    <s v="NO SOLICITADAS"/>
  </r>
  <r>
    <x v="23"/>
    <x v="71"/>
    <n v="10"/>
    <s v="MUNICION"/>
    <s v="CORDON DETONANTE DE 3GR"/>
    <n v="12131502"/>
    <s v="Contratación directa"/>
    <n v="3"/>
    <n v="6"/>
    <n v="5000"/>
    <n v="2975000"/>
    <s v="METRO"/>
    <s v="NO SOLICITADAS"/>
  </r>
  <r>
    <x v="23"/>
    <x v="71"/>
    <n v="10"/>
    <s v="MUNICION"/>
    <s v="CORDON DETONANTE DE 6GR"/>
    <n v="12131502"/>
    <s v="Contratación directa"/>
    <n v="3"/>
    <n v="6"/>
    <n v="2000"/>
    <n v="1508000"/>
    <s v="METRO"/>
    <s v="NO SOLICITADAS"/>
  </r>
  <r>
    <x v="23"/>
    <x v="71"/>
    <n v="10"/>
    <s v="MUNICION"/>
    <s v="DETONADOR COMUN NO.8"/>
    <n v="12131702"/>
    <s v="Contratación directa"/>
    <n v="3"/>
    <n v="6"/>
    <n v="100"/>
    <n v="74300"/>
    <s v="UNIDAD"/>
    <s v="NO SOLICITADAS"/>
  </r>
  <r>
    <x v="23"/>
    <x v="71"/>
    <n v="10"/>
    <s v="MUNICION"/>
    <s v="DETONADOR PERMISIBLE ELECTRICO COBRE 4M 300MS NOMINAL 8"/>
    <n v="12131702"/>
    <s v="Contratación directa"/>
    <n v="3"/>
    <n v="6"/>
    <n v="150"/>
    <n v="738600"/>
    <s v="UNIDAD"/>
    <s v="NO SOLICITADAS"/>
  </r>
  <r>
    <x v="23"/>
    <x v="71"/>
    <n v="10"/>
    <s v="MUNICION"/>
    <s v="EXEL MS 18.2 M 25 MS"/>
    <n v="12131702"/>
    <s v="Contratación directa"/>
    <n v="3"/>
    <n v="6"/>
    <n v="100"/>
    <n v="3698300"/>
    <s v="UNIDAD"/>
    <s v="NO SOLICITADAS"/>
  </r>
  <r>
    <x v="23"/>
    <x v="71"/>
    <n v="10"/>
    <s v="MUNICION"/>
    <s v="EXEL MS 2.4 M 125 MS NO.5"/>
    <n v="12131702"/>
    <s v="Contratación directa"/>
    <n v="3"/>
    <n v="6"/>
    <n v="100"/>
    <n v="1210900"/>
    <s v="UNIDAD"/>
    <s v="NO SOLICITADAS"/>
  </r>
  <r>
    <x v="23"/>
    <x v="71"/>
    <n v="10"/>
    <s v="MUNICION"/>
    <s v="EXEL MS 2.4 M 150 MS NO.6"/>
    <n v="12131702"/>
    <s v="Contratación directa"/>
    <n v="3"/>
    <n v="6"/>
    <n v="100"/>
    <n v="1210900"/>
    <s v="UNIDAD"/>
    <s v="NO SOLICITADAS"/>
  </r>
  <r>
    <x v="23"/>
    <x v="71"/>
    <n v="10"/>
    <s v="MUNICION"/>
    <s v="EXEL MS 2.4 M 175 MS NO.7"/>
    <n v="12131702"/>
    <s v="Contratación directa"/>
    <n v="3"/>
    <n v="6"/>
    <n v="100"/>
    <n v="1210900"/>
    <s v="UNIDAD"/>
    <s v="NO SOLICITADAS"/>
  </r>
  <r>
    <x v="23"/>
    <x v="71"/>
    <n v="10"/>
    <s v="MUNICION"/>
    <s v="EXEL MS 2.4 M 250MS NO.9"/>
    <n v="12131702"/>
    <s v="Contratación directa"/>
    <n v="3"/>
    <n v="6"/>
    <n v="100"/>
    <n v="1210900"/>
    <s v="UNIDAD"/>
    <s v="NO SOLICITADAS"/>
  </r>
  <r>
    <x v="23"/>
    <x v="71"/>
    <n v="10"/>
    <s v="MUNICION"/>
    <s v="EXEL MS 2.4 M 500MS NO.14"/>
    <n v="12131702"/>
    <s v="Contratación directa"/>
    <n v="3"/>
    <n v="6"/>
    <n v="100"/>
    <n v="1211100"/>
    <s v="UNIDAD"/>
    <s v="NO SOLICITADAS"/>
  </r>
  <r>
    <x v="23"/>
    <x v="71"/>
    <n v="10"/>
    <s v="MUNICION"/>
    <s v="EXEL MS 2.4 M 1000MS NO.19"/>
    <n v="12131702"/>
    <s v="Contratación directa"/>
    <n v="3"/>
    <n v="6"/>
    <n v="100"/>
    <n v="1211100"/>
    <s v="UNIDAD"/>
    <s v="NO SOLICITADAS"/>
  </r>
  <r>
    <x v="23"/>
    <x v="71"/>
    <n v="10"/>
    <s v="MUNICION"/>
    <s v="EMULIND-E 32MM X250MM"/>
    <n v="12131506"/>
    <s v="Contratación directa"/>
    <n v="3"/>
    <n v="6"/>
    <n v="50"/>
    <n v="538150"/>
    <s v="KILOGRAMO"/>
    <s v="NO SOLICITADAS"/>
  </r>
  <r>
    <x v="23"/>
    <x v="71"/>
    <n v="10"/>
    <s v="MUNICION"/>
    <s v="FULMINANTE PARA ADAPTADOR DE TUBO DE IMPACTO"/>
    <n v="12131704"/>
    <s v="Contratación directa"/>
    <n v="3"/>
    <n v="6"/>
    <n v="500"/>
    <n v="369000"/>
    <s v="UNIDAD"/>
    <s v="NO SOLICITADAS"/>
  </r>
  <r>
    <x v="23"/>
    <x v="71"/>
    <n v="10"/>
    <s v="MUNICION"/>
    <s v="INDUGEL PLUS AP 26 X 250 CAJA X 154"/>
    <n v="12131506"/>
    <s v="Contratación directa"/>
    <n v="3"/>
    <n v="6"/>
    <n v="50"/>
    <n v="584250"/>
    <s v="KILOGRAMO"/>
    <s v="NO SOLICITADAS"/>
  </r>
  <r>
    <x v="23"/>
    <x v="71"/>
    <n v="10"/>
    <s v="MUNICION"/>
    <s v="MECHA DE SEGURIDAD"/>
    <n v="12131503"/>
    <s v="Contratación directa"/>
    <n v="3"/>
    <n v="6"/>
    <n v="2000"/>
    <n v="1242000"/>
    <s v="METRO"/>
    <s v="NO SOLICITADAS"/>
  </r>
  <r>
    <x v="23"/>
    <x v="71"/>
    <n v="10"/>
    <s v="MUNICION"/>
    <s v="SISTEMA DE DEFENSA DE BASES (SIDEBAFI)"/>
    <n v="12131504"/>
    <s v="Contratación directa"/>
    <n v="3"/>
    <n v="6"/>
    <n v="4"/>
    <n v="9102000"/>
    <s v="UNIDAD"/>
    <s v="NO SOLICITADAS"/>
  </r>
  <r>
    <x v="23"/>
    <x v="71"/>
    <n v="10"/>
    <s v="MUNICION"/>
    <s v="CARTUCHOS INDUMIL GUERRA CALIBRE 5.56 (SEGÚN FICHA INDUMIL)"/>
    <n v="46101601"/>
    <s v="Contratación directa"/>
    <n v="1"/>
    <n v="4"/>
    <n v="209452"/>
    <n v="209452000"/>
    <s v="UNIDAD"/>
    <s v="NO SOLICITADAS"/>
  </r>
  <r>
    <x v="23"/>
    <x v="71"/>
    <n v="10"/>
    <s v="MUNICION"/>
    <s v="CARTUCHOS INDUMIL FOGUEO CALIBRE 5.56 (SEGÚN FICHA INDUMIL)"/>
    <n v="46101601"/>
    <s v="Contratación directa"/>
    <n v="1"/>
    <n v="4"/>
    <n v="40000"/>
    <n v="40000000"/>
    <s v="UNIDAD"/>
    <s v="NO SOLICITADAS"/>
  </r>
  <r>
    <x v="23"/>
    <x v="71"/>
    <n v="10"/>
    <s v="MUNICION"/>
    <s v="MUNICION ESLABONADA CALIBRE 0.50 (SEGÚN FICHA INDUMIL)"/>
    <n v="46101601"/>
    <s v="Contratación directa"/>
    <n v="1"/>
    <n v="4"/>
    <n v="40000"/>
    <n v="300000000"/>
    <s v="UNIDAD"/>
    <s v="NO SOLICITADAS"/>
  </r>
  <r>
    <x v="23"/>
    <x v="113"/>
    <n v="10"/>
    <s v="RACIONES DE CAMPAÑA"/>
    <s v="RACIONES DE CAMPAÑA 12 HORAS"/>
    <n v="50192702"/>
    <s v="Selección abreviada subasta inversa"/>
    <n v="2"/>
    <n v="6"/>
    <n v="2070"/>
    <n v="60030000"/>
    <s v="UNIDAD"/>
    <s v="NO SOLICITADAS"/>
  </r>
  <r>
    <x v="23"/>
    <x v="113"/>
    <n v="10"/>
    <s v="RACIONES DE CAMPAÑA"/>
    <s v="RACIONES DE CAMPAÑA 24 HORAS"/>
    <n v="90101801"/>
    <s v="Selección abreviada subasta inversa"/>
    <n v="3"/>
    <n v="4"/>
    <n v="2500"/>
    <n v="45475000"/>
    <s v="UNIDAD"/>
    <s v="NO SOLICITADAS"/>
  </r>
  <r>
    <x v="23"/>
    <x v="34"/>
    <n v="10"/>
    <s v="OTROS MATERIALES Y SUMINISTROS"/>
    <s v="EXPLOSOR INDIVIDUAL"/>
    <n v="12131504"/>
    <s v="Contratación directa"/>
    <n v="3"/>
    <n v="6"/>
    <n v="2"/>
    <n v="1648812"/>
    <s v="UNIDAD"/>
    <s v="NO SOLICITADAS"/>
  </r>
  <r>
    <x v="23"/>
    <x v="34"/>
    <n v="10"/>
    <s v="OTROS MATERIALES Y SUMINISTROS"/>
    <s v="PORTA DETONADORES"/>
    <n v="46101703"/>
    <s v="Contratación directa"/>
    <n v="3"/>
    <n v="6"/>
    <n v="40"/>
    <n v="2526912"/>
    <s v="UNIDAD"/>
    <s v="NO SOLICITADAS"/>
  </r>
  <r>
    <x v="23"/>
    <x v="34"/>
    <n v="10"/>
    <s v="OTROS MATERIALES Y SUMINISTROS"/>
    <s v="BISTURI TIPO INDUSTRIAL CUERPO METALICO"/>
    <n v="44101601"/>
    <s v="Mínima cuantía"/>
    <n v="3"/>
    <n v="6"/>
    <n v="12"/>
    <n v="217164"/>
    <s v="UNIDAD"/>
    <s v="NO SOLICITADAS"/>
  </r>
  <r>
    <x v="23"/>
    <x v="34"/>
    <n v="10"/>
    <s v="OTROS MATERIALES Y SUMINISTROS"/>
    <s v="AMARRES PLASTICOS DE 30CMS COLOR NEGRO"/>
    <n v="27112132"/>
    <s v="Mínima cuantía"/>
    <n v="3"/>
    <n v="6"/>
    <n v="1000"/>
    <n v="330000"/>
    <s v="UNIDAD"/>
    <s v="NO SOLICITADAS"/>
  </r>
  <r>
    <x v="23"/>
    <x v="34"/>
    <n v="10"/>
    <s v="OTROS MATERIALES Y SUMINISTROS"/>
    <s v="BOLSAS- CIERRE HERMETICO"/>
    <n v="24111514"/>
    <s v="Mínima cuantía"/>
    <n v="3"/>
    <n v="4"/>
    <n v="3"/>
    <n v="45000"/>
    <s v="UNIDAD"/>
    <s v="NO SOLICITADAS"/>
  </r>
  <r>
    <x v="23"/>
    <x v="34"/>
    <n v="10"/>
    <s v="OTROS MATERIALES Y SUMINISTROS"/>
    <s v="BATERIA CUADRADA DE 8 VOLTIOS RECARGABLE  CON CARGADOR "/>
    <n v="26111701"/>
    <s v="Mínima cuantía"/>
    <n v="3"/>
    <n v="4"/>
    <n v="2"/>
    <n v="48000"/>
    <s v="UNIDAD"/>
    <s v="NO SOLICITADAS"/>
  </r>
  <r>
    <x v="23"/>
    <x v="34"/>
    <n v="10"/>
    <s v="OTROS MATERIALES Y SUMINISTROS"/>
    <s v="LECTOR MICROCHIP AVID"/>
    <n v="41102603"/>
    <s v="Mínima cuantía"/>
    <n v="3"/>
    <n v="4"/>
    <n v="2"/>
    <n v="4000000"/>
    <s v="UNIDAD"/>
    <s v="NO SOLICITADAS"/>
  </r>
  <r>
    <x v="23"/>
    <x v="34"/>
    <n v="10"/>
    <s v="OTROS MATERIALES Y SUMINISTROS"/>
    <s v="SACOS TERREROS"/>
    <n v="24121502"/>
    <s v="Mínima cuantía"/>
    <n v="3"/>
    <n v="3"/>
    <n v="20000"/>
    <n v="17280000"/>
    <s v="UNIDAD"/>
    <s v="NO SOLICITADAS"/>
  </r>
  <r>
    <x v="23"/>
    <x v="34"/>
    <n v="10"/>
    <s v="OTROS MATERIALES Y SUMINISTROS"/>
    <s v="CONTENEDOR PLASTICO PEQUEÑO"/>
    <n v="95141803"/>
    <s v="Mínima cuantía"/>
    <n v="3"/>
    <n v="6"/>
    <n v="21"/>
    <n v="16800"/>
    <s v="UNIDAD"/>
    <s v="NO SOLICITADAS"/>
  </r>
  <r>
    <x v="23"/>
    <x v="34"/>
    <n v="10"/>
    <s v="OTROS MATERIALES Y SUMINISTROS"/>
    <s v="LIMPIADOR DE CONTACTOS GOMA DE BORRAR X 12 UNIDADES"/>
    <n v="44121804"/>
    <s v="Mínima cuantía"/>
    <n v="3"/>
    <n v="6"/>
    <n v="2"/>
    <n v="12000"/>
    <s v="UNIDAD"/>
    <s v="NO SOLICITADAS"/>
  </r>
  <r>
    <x v="23"/>
    <x v="34"/>
    <n v="10"/>
    <s v="OTROS MATERIALES Y SUMINISTROS"/>
    <s v="HISOPOS CAJA X 200 UNIDADES"/>
    <n v="11121800"/>
    <s v="Mínima cuantía"/>
    <n v="3"/>
    <n v="6"/>
    <n v="4"/>
    <n v="44000"/>
    <s v="UNIDAD"/>
    <s v="NO SOLICITADAS"/>
  </r>
  <r>
    <x v="23"/>
    <x v="34"/>
    <n v="10"/>
    <s v="OTROS MATERIALES Y SUMINISTROS"/>
    <s v="PAÑOS DE ALGODÓN CAJA X 200 UNIDADES"/>
    <n v="11121800"/>
    <s v="Mínima cuantía"/>
    <n v="3"/>
    <n v="6"/>
    <n v="2"/>
    <n v="15600"/>
    <s v="UNIDAD"/>
    <s v="NO SOLICITADAS"/>
  </r>
  <r>
    <x v="23"/>
    <x v="34"/>
    <n v="10"/>
    <s v="OTROS MATERIALES Y SUMINISTROS"/>
    <s v="BOLSAS ANTIESTATICAS POR 20 UNIDADES"/>
    <n v="24112408"/>
    <s v="Mínima cuantía"/>
    <n v="3"/>
    <n v="6"/>
    <n v="3"/>
    <n v="189600"/>
    <s v="UNIDAD"/>
    <s v="NO SOLICITADAS"/>
  </r>
  <r>
    <x v="23"/>
    <x v="34"/>
    <n v="10"/>
    <s v="OTROS MATERIALES Y SUMINISTROS"/>
    <s v="ROLLO SOLDADURA 0,3 MM ESTAÑO PLOMO  HILO 60/40 50G"/>
    <n v="23271813"/>
    <s v="Mínima cuantía"/>
    <n v="3"/>
    <n v="6"/>
    <n v="7"/>
    <n v="172200"/>
    <s v="UNIDAD"/>
    <s v="NO SOLICITADAS"/>
  </r>
  <r>
    <x v="23"/>
    <x v="36"/>
    <n v="10"/>
    <s v="MANTENIMIENTO DE BIENES MUEBLES, EQUIPOS Y ENSERES"/>
    <s v="SERVICIO DE MANTENIMIENTO PIEZAS METALICAS PARA ARMAMENTO"/>
    <n v="73121614"/>
    <s v="Selección abreviada menor cuantía"/>
    <n v="2"/>
    <n v="10"/>
    <n v="1"/>
    <n v="50000000"/>
    <s v="GLOBAL"/>
    <s v="NO SOLICITADAS"/>
  </r>
  <r>
    <x v="23"/>
    <x v="36"/>
    <n v="10"/>
    <s v="MANTENIMIENTO DE BIENES MUEBLES, EQUIPOS Y ENSERES"/>
    <s v="SERVICIO MANTENIMIENTO EQUIPO DE GASES DE ANESTESIA"/>
    <n v="72151802"/>
    <s v="Mínima cuantía"/>
    <n v="3"/>
    <n v="4"/>
    <n v="1"/>
    <n v="3000000"/>
    <s v="GLOBAL"/>
    <s v="NO SOLICITADAS"/>
  </r>
  <r>
    <x v="23"/>
    <x v="38"/>
    <n v="10"/>
    <s v="MANTENIMIENTO EQUIPO COMUNICACIÓN Y COMPUTACIÓN"/>
    <s v="MANTENIMIENTO CORRECTIVO DE LOS SISTEMAS ELECTRONICOS DE SEGURIDAD DE LAS BASES FAC AMARRE 2019"/>
    <n v="92121700"/>
    <s v="Licitación pública"/>
    <n v="3"/>
    <n v="6"/>
    <n v="1"/>
    <n v="150000000"/>
    <s v="GLOBAL"/>
    <s v="SI APROBADAS"/>
  </r>
  <r>
    <x v="23"/>
    <x v="38"/>
    <n v="10"/>
    <s v="MANTENIMIENTO EQUIPO COMUNICACIÓN Y COMPUTACIÓN"/>
    <s v="MANTENIMIENTO CORRECTIVO DE LOS SISTEMAS ELECTRONICOS DE SEGURIDAD DE LAS BASES FAC (VIGENCIA FUTURA 2018)"/>
    <n v="92121700"/>
    <s v="Licitación pública"/>
    <n v="3"/>
    <n v="6"/>
    <n v="1"/>
    <n v="300000000"/>
    <s v="GLOBAL"/>
    <s v="SI APROBADAS"/>
  </r>
  <r>
    <x v="23"/>
    <x v="44"/>
    <n v="10"/>
    <s v="TRANSPORTE"/>
    <s v="TRANSPORTE PERSONAL MILITAR AMARRE 2019"/>
    <n v="20102301"/>
    <s v="Mínima cuantía"/>
    <n v="3"/>
    <n v="6"/>
    <n v="1"/>
    <n v="4000000"/>
    <s v="GLOBAL"/>
    <s v="NO SOLICITADAS"/>
  </r>
  <r>
    <x v="23"/>
    <x v="44"/>
    <n v="10"/>
    <s v="TRANSPORTE"/>
    <s v="TRANSPORTE PERSONAL MILITAR ( VIGENCIA FUTURA 2018 )"/>
    <n v="20102301"/>
    <s v="Mínima cuantía"/>
    <n v="3"/>
    <n v="6"/>
    <n v="1"/>
    <n v="30000000"/>
    <s v="GLOBAL"/>
    <s v="SI APROBADAS"/>
  </r>
  <r>
    <x v="23"/>
    <x v="50"/>
    <n v="10"/>
    <s v="VIATICOS Y GASTOS DE VIAJE AL INTERIOR"/>
    <s v="AUXILIO DE MARCHA Y TRANSPORTE POR CARRETERA"/>
    <n v="78111802"/>
    <s v="Selección abreviada menor cuantía"/>
    <n v="3"/>
    <n v="11"/>
    <n v="1"/>
    <n v="134000000"/>
    <s v="GLOBAL"/>
    <s v="NO SOLICITADAS"/>
  </r>
  <r>
    <x v="23"/>
    <x v="51"/>
    <n v="10"/>
    <s v="MATERIAL VETERINARIO"/>
    <s v="ACIDO ASCORBICO INYECTABLE EN SOLUCION  DE 250 MG / 1 ML Y PRESENTACION DE FRASCO X 20 ML"/>
    <n v="12162201"/>
    <s v="Mínima cuantía"/>
    <n v="3"/>
    <n v="6"/>
    <n v="5"/>
    <n v="62740"/>
    <s v="UNIDAD"/>
    <s v="NO SOLICITADAS"/>
  </r>
  <r>
    <x v="23"/>
    <x v="51"/>
    <n v="10"/>
    <s v="MATERIAL VETERINARIO"/>
    <s v="ANALGESICO Y ANTIINFLAMATORIO INYECTABLE  A BASE DE KETOPROFENO 100 MG, VEHÍCULO C.S.P 1 ML. PRESENTACION "/>
    <n v="51142108"/>
    <s v="Mínima cuantía"/>
    <n v="3"/>
    <n v="6"/>
    <n v="8"/>
    <n v="139976"/>
    <s v="UNIDAD"/>
    <s v="NO SOLICITADAS"/>
  </r>
  <r>
    <x v="23"/>
    <x v="51"/>
    <n v="10"/>
    <s v="MATERIAL VETERINARIO"/>
    <s v="ANALGESICO Y ANTIINFLAMATORIO INYECTABLE A BASE DE FLUNIXÍN MEGLUMINA 16,6 MG (EQUIVALENTE A FLUNIXÍN BASE) 10 MG , Y EXCIPIENTES, C.S.P. 1 ML. PRESENTACION CAJA X 10 ML"/>
    <n v="51142000"/>
    <s v="Mínima cuantía"/>
    <n v="3"/>
    <n v="6"/>
    <n v="8"/>
    <n v="139664"/>
    <s v="UNIDAD"/>
    <s v="NO SOLICITADAS"/>
  </r>
  <r>
    <x v="23"/>
    <x v="51"/>
    <n v="10"/>
    <s v="MATERIAL VETERINARIO"/>
    <s v="ANALGÉSICO Y ANTIINFLAMATORIO NO ESTEROIDAL COX-2 PREFERENCIAL DE ACTIVIDAD PERSISTENTE PARA USO PREVENTIVO ÚNICO Y MULTIMODAL. A BASE DE MELOXICAM 1 MG. PRESENTACION FRASCO GOTERO X 10 ML"/>
    <n v="51142140"/>
    <s v="Mínima cuantía"/>
    <n v="3"/>
    <n v="6"/>
    <n v="10"/>
    <n v="107700"/>
    <s v="UNIDAD"/>
    <s v="NO SOLICITADAS"/>
  </r>
  <r>
    <x v="23"/>
    <x v="51"/>
    <n v="10"/>
    <s v="MATERIAL VETERINARIO"/>
    <s v="ANALGÉSICO, ANTIPIRÉTICO Y ANTIESPASMÓDICO A BASE DE DIPIRONA DE 500 MG EN 1 ML.  PRESENTACION FRASCO X 20 ML."/>
    <n v="51142000"/>
    <s v="Mínima cuantía"/>
    <n v="3"/>
    <n v="6"/>
    <n v="8"/>
    <n v="75608"/>
    <s v="UNIDAD"/>
    <s v="NO SOLICITADAS"/>
  </r>
  <r>
    <x v="23"/>
    <x v="51"/>
    <n v="10"/>
    <s v="MATERIAL VETERINARIO"/>
    <s v="ANESTESICO GENERAL INHALADO A BASE DE ISOFLUORANO 99.9% EN 1 ML USP. PRESENTACION FRASCO X 100 ML"/>
    <n v="51211900"/>
    <s v="Mínima cuantía"/>
    <n v="3"/>
    <n v="6"/>
    <n v="5"/>
    <n v="415385"/>
    <s v="UNIDAD"/>
    <s v="NO SOLICITADAS"/>
  </r>
  <r>
    <x v="23"/>
    <x v="51"/>
    <n v="10"/>
    <s v="MATERIAL VETERINARIO"/>
    <s v="ANESTESICO GENERAL INYECTABLE A BASE DE PENTOBARBITAL SÓDICO 64,8 MG Y EXCIPIENTES C.S.P. 1,0 ML. PRESENTACION FRASCO X 20 ML"/>
    <n v="51211900"/>
    <s v="Mínima cuantía"/>
    <n v="3"/>
    <n v="6"/>
    <n v="10"/>
    <n v="304990"/>
    <s v="UNIDAD"/>
    <s v="NO SOLICITADAS"/>
  </r>
  <r>
    <x v="23"/>
    <x v="51"/>
    <n v="10"/>
    <s v="MATERIAL VETERINARIO"/>
    <s v="ANESTESICO INYECTABLE A BASE DE KETAMINA CLORHIDRATO 50 MG/ML. PRESENTACION FRASCO X 100 ML"/>
    <n v="51142934"/>
    <s v="Mínima cuantía"/>
    <n v="3"/>
    <n v="6"/>
    <n v="5"/>
    <n v="742235"/>
    <s v="UNIDAD"/>
    <s v="NO SOLICITADAS"/>
  </r>
  <r>
    <x v="23"/>
    <x v="51"/>
    <n v="10"/>
    <s v="MATERIAL VETERINARIO"/>
    <s v="ANESTESICO UNIVERSAL INYECTABLE A BASE DETILETAMINA 50 MG, ZOLAZEPAM 50 MG Y EXCIPIENTES C.S.P. 1 ML.  PRESENTACION FRASCO X 5 ML"/>
    <n v="51211900"/>
    <s v="Mínima cuantía"/>
    <n v="3"/>
    <n v="6"/>
    <n v="1"/>
    <n v="47894"/>
    <s v="UNIDAD"/>
    <s v="NO SOLICITADAS"/>
  </r>
  <r>
    <x v="23"/>
    <x v="51"/>
    <n v="10"/>
    <s v="MATERIAL VETERINARIO"/>
    <s v="ANTIINFLAMATORIO ORAL PARA PERROS Y GATOS A BASE DE PREDNISOLONA BASE 5 MG Y EXCIPIENTES C.S.P 1 TABLETA. PRESENTACION CAJA X 10 TABLETAS."/>
    <n v="51181708"/>
    <s v="Mínima cuantía"/>
    <n v="3"/>
    <n v="6"/>
    <n v="20"/>
    <n v="86600"/>
    <s v="UNIDAD"/>
    <s v="NO SOLICITADAS"/>
  </r>
  <r>
    <x v="23"/>
    <x v="51"/>
    <n v="10"/>
    <s v="MATERIAL VETERINARIO"/>
    <s v="ANTIANEMICO ERITROPOYETICO EN SOLUCION INYECTABLE A BASE DE TIAMINA CLORHIDRATO (VITAMINA B1) 10,00 MG,  RIBOFLAVINA 5 FOSFATO (VITAMINA B2) 3,00 MG, NICOTINAMIDA 100,00 MG, CIANOCOBALAMINA (VITAMINA B12) 50,00 µG, EXCIPIENTES C.S.P. 1,00 ML. PRESENTACION FRASCO X 100 ML"/>
    <n v="51131500"/>
    <s v="Mínima cuantía"/>
    <n v="3"/>
    <n v="6"/>
    <n v="5"/>
    <n v="99480"/>
    <s v="UNIDAD"/>
    <s v="NO SOLICITADAS"/>
  </r>
  <r>
    <x v="23"/>
    <x v="51"/>
    <n v="10"/>
    <s v="MATERIAL VETERINARIO"/>
    <s v="ANTIBACTERIANO DE AMPLIO ESPECTRO INYECTABLE  A BASE DE LINCOMICINA CLORHIDRATO 300 MG, VEHÍCULO C.S.  FRASCO X 10 ML"/>
    <n v="51101515"/>
    <s v="Mínima cuantía"/>
    <n v="3"/>
    <n v="6"/>
    <n v="5"/>
    <n v="61540"/>
    <s v="UNIDAD"/>
    <s v="NO SOLICITADAS"/>
  </r>
  <r>
    <x v="23"/>
    <x v="51"/>
    <n v="10"/>
    <s v="MATERIAL VETERINARIO"/>
    <s v="ANTIBIÓTICO A BASE DE CEFTIOFUR SÓDICO 50 MG,  EXCIPIENTES, C.S.P. (AGUA ESTÉRIL) 1 ML.  PRESENTACION FRASCO X1 GR Y 10 ML DE SOLUCION ESTERIL."/>
    <n v="51102600"/>
    <s v="Mínima cuantía"/>
    <n v="3"/>
    <n v="6"/>
    <n v="5"/>
    <n v="382920"/>
    <s v="UNIDAD"/>
    <s v="NO SOLICITADAS"/>
  </r>
  <r>
    <x v="23"/>
    <x v="51"/>
    <n v="10"/>
    <s v="MATERIAL VETERINARIO"/>
    <s v="ANTIBIOTICO DE AMPLIO ESPECTRO PARA PERROS A BASE DE AMPICILINA TRIHIDRATO EQUIVALENTE A 250 MG.  PRESENTACION CAPSULAS DE 250 MG, CAJA X 10 UNIDADES"/>
    <n v="51101567"/>
    <s v="Mínima cuantía"/>
    <n v="3"/>
    <n v="6"/>
    <n v="5"/>
    <n v="53585"/>
    <s v="UNIDAD"/>
    <s v="NO SOLICITADAS"/>
  </r>
  <r>
    <x v="23"/>
    <x v="51"/>
    <n v="10"/>
    <s v="MATERIAL VETERINARIO"/>
    <s v="ANTIBIOTICO DE AMPLIO ESPECTRO PARA PERROS A BASE DE DOXICICLINA (HYCLATO) 200 MG. PRESENTACION CAJA SOBRE X 10 TABLETAS"/>
    <n v="51101557"/>
    <s v="Mínima cuantía"/>
    <n v="3"/>
    <n v="6"/>
    <n v="35"/>
    <n v="651560"/>
    <s v="UNIDAD"/>
    <s v="NO SOLICITADAS"/>
  </r>
  <r>
    <x v="23"/>
    <x v="51"/>
    <n v="10"/>
    <s v="MATERIAL VETERINARIO"/>
    <s v="ANTIBIÓTICO INYECTABLE DE AMPLIO ESPECTRO A BASE DE CEFALEXINA (MONOHIDRATO) 150 MG Y EXCIPIENTE C.S.P 1 ML. PRESENTACION FRASCO X 100 ML"/>
    <n v="51101550"/>
    <s v="Mínima cuantía"/>
    <n v="3"/>
    <n v="6"/>
    <n v="10"/>
    <n v="730600"/>
    <s v="UNIDAD"/>
    <s v="NO SOLICITADAS"/>
  </r>
  <r>
    <x v="23"/>
    <x v="51"/>
    <n v="10"/>
    <s v="MATERIAL VETERINARIO"/>
    <s v="ANTIBIOTICO ORAL A BASE DE SULFADIAZINA BASE 4.0 GR,  TRIMETOPRIM 0.8 GR, Y EXCIPIENTES C.S.P 100 GR. PRESENTACION FRASCO X 60 ML "/>
    <n v="51102600"/>
    <s v="Mínima cuantía"/>
    <n v="3"/>
    <n v="6"/>
    <n v="10"/>
    <n v="410100"/>
    <s v="UNIDAD"/>
    <s v="NO SOLICITADAS"/>
  </r>
  <r>
    <x v="23"/>
    <x v="51"/>
    <n v="10"/>
    <s v="MATERIAL VETERINARIO"/>
    <s v="ANTIHELMÍNTICO ESPECIAL PARA CACHORROS A BASE DE PIPERAZINA DICLORHIDRATO 148.52 MG Y EXCIPIENTES C.S.P. 1 TABLETA. PRESENTACION CAJA DISPENSADORA X 320 TABLETAS"/>
    <n v="51101710"/>
    <s v="Mínima cuantía"/>
    <n v="3"/>
    <n v="6"/>
    <n v="5"/>
    <n v="867795"/>
    <s v="UNIDAD"/>
    <s v="NO SOLICITADAS"/>
  </r>
  <r>
    <x v="23"/>
    <x v="51"/>
    <n v="10"/>
    <s v="MATERIAL VETERINARIO"/>
    <s v="ANTIHELMINTICO PARA CACHORROS A BASE DE PAMOATO DE PIRANTEL 14.4 MG (EQUIVALENTE A 5 MG DE PIRANTEL BASE), FEBANTEL 15.0 MG, EXCIPIENTES C.S.P. 100 ML.  PRESENTACION  FRASCO X 20 ML."/>
    <n v="51101706"/>
    <s v="Mínima cuantía"/>
    <n v="3"/>
    <n v="6"/>
    <n v="30"/>
    <n v="858120"/>
    <s v="UNIDAD"/>
    <s v="NO SOLICITADAS"/>
  </r>
  <r>
    <x v="23"/>
    <x v="51"/>
    <n v="10"/>
    <s v="MATERIAL VETERINARIO"/>
    <s v="ANTIHISTAMINICO INYETABLE A BASE DE CLORHIDRATO DE DIFENHIDRAMINA 25 MG, EXCIPIENTES C.S.P 1 ML. PRESENTACION FRASCO X 10 ML"/>
    <n v="51161600"/>
    <s v="Mínima cuantía"/>
    <n v="3"/>
    <n v="6"/>
    <n v="5"/>
    <n v="43735"/>
    <s v="UNIDAD"/>
    <s v="NO SOLICITADAS"/>
  </r>
  <r>
    <x v="23"/>
    <x v="51"/>
    <n v="10"/>
    <s v="MATERIAL VETERINARIO"/>
    <s v="ANTIPARASITARIO INTERNO PARA PERROS A BASE DE FEBANTEL 525 MG, PAMOATO DE PIRANTEL 504 MG, PRAZIQUANTEL 175 MG, EXCIPIENTES C.S.P. 1 TABLETA. PRESENTACION CAJA X 1 TABLETA"/>
    <n v="51101700"/>
    <s v="Mínima cuantía"/>
    <n v="3"/>
    <n v="6"/>
    <n v="150"/>
    <n v="3342000"/>
    <s v="UNIDAD"/>
    <s v="NO SOLICITADAS"/>
  </r>
  <r>
    <x v="23"/>
    <x v="51"/>
    <n v="10"/>
    <s v="MATERIAL VETERINARIO"/>
    <s v="ANTIPARASITARIO INTERNO PARA PERROS ORAL A BASE DE FEBANTEL 150,0 MG,  PAMOATO DE PIRANTEL  (EQUIVALENTE A 50 MG DE PIRANTEL BASE) 145,0 MG, PRAZIQUANTEL 50,0 MG,  IVERMECTINA 30,0 µG, EXCIPIENTES, C.S.P 1,0 ML. PRESENTACION  JERINGA PLASTICA X 10 ML"/>
    <n v="51101700"/>
    <s v="Mínima cuantía"/>
    <n v="3"/>
    <n v="6"/>
    <n v="150"/>
    <n v="1639050"/>
    <s v="UNIDAD"/>
    <s v="NO SOLICITADAS"/>
  </r>
  <r>
    <x v="23"/>
    <x v="51"/>
    <n v="10"/>
    <s v="MATERIAL VETERINARIO"/>
    <s v="COLIRIO TRICONJUGADO A BASE DE NEOMICINA SULFATO 500 MG, PREDNISOLONA SODIO FOSFATO 120 MG, EN 100 ML  DE EXCIPIENTES C.S.P. PRESENTACION GOTERO X 10 ML."/>
    <n v="51102600"/>
    <s v="Mínima cuantía"/>
    <n v="3"/>
    <n v="6"/>
    <n v="10"/>
    <n v="99080"/>
    <s v="UNIDAD"/>
    <s v="NO SOLICITADAS"/>
  </r>
  <r>
    <x v="23"/>
    <x v="51"/>
    <n v="10"/>
    <s v="MATERIAL VETERINARIO"/>
    <s v="CREMA DERMATOLOGICA TRICONJUGADA A BASE DE CLOTRIMAZOL 1 GR, NEOMICINA BASE 0.5 GR (COMO SULFATO), DEXAMETASONA 0.04 GR (COMO SODIO FOSFATO), EXCIPIENTES, C.S.P. 100 G. PRESENTACION TUBO X 30GR"/>
    <n v="42121606"/>
    <s v="Mínima cuantía"/>
    <n v="3"/>
    <n v="6"/>
    <n v="15"/>
    <n v="143085"/>
    <s v="UNIDAD"/>
    <s v="NO SOLICITADAS"/>
  </r>
  <r>
    <x v="23"/>
    <x v="51"/>
    <n v="10"/>
    <s v="MATERIAL VETERINARIO"/>
    <s v="ENROFLOXACINA INYECTABLE DE 50 MG / 1 ML  FRASCO X 50 ML"/>
    <n v="51102601"/>
    <s v="Mínima cuantía"/>
    <n v="3"/>
    <n v="6"/>
    <n v="7"/>
    <n v="677390"/>
    <s v="UNIDAD"/>
    <s v="NO SOLICITADAS"/>
  </r>
  <r>
    <x v="23"/>
    <x v="51"/>
    <n v="10"/>
    <s v="MATERIAL VETERINARIO"/>
    <s v="ESPECTORANTE ORAL PARA CANINOS A BASE DE DEXTROMETORFANO BROMHIDRATO 0,2 GR, GUAYACOLATO DE GLICERILO 2 GR, EXCIPIENTES, C.S.P. 100 ML. PRESENTACION FRASCO POR 120 ML "/>
    <n v="51161808"/>
    <s v="Mínima cuantía"/>
    <n v="3"/>
    <n v="6"/>
    <n v="5"/>
    <n v="49565"/>
    <s v="UNIDAD"/>
    <s v="NO SOLICITADAS"/>
  </r>
  <r>
    <x v="23"/>
    <x v="51"/>
    <n v="10"/>
    <s v="MATERIAL VETERINARIO"/>
    <s v="HEMOSTATICO INYECTABLE A BASE DE ETAMSILATO (CICLONAMINA) 125 MG EN 1 ML. PRESENTACION FRASCO X 10 ML"/>
    <n v="51131800"/>
    <s v="Mínima cuantía"/>
    <n v="3"/>
    <n v="6"/>
    <n v="5"/>
    <n v="76155"/>
    <s v="UNIDAD"/>
    <s v="NO SOLICITADAS"/>
  </r>
  <r>
    <x v="23"/>
    <x v="51"/>
    <n v="10"/>
    <s v="MATERIAL VETERINARIO"/>
    <s v="METOCLOPRAMIDA AMPOLLA X 10 MG/ 2 ML"/>
    <n v="51171806"/>
    <s v="Mínima cuantía"/>
    <n v="3"/>
    <n v="6"/>
    <n v="10"/>
    <n v="307310"/>
    <s v="UNIDAD"/>
    <s v="NO SOLICITADAS"/>
  </r>
  <r>
    <x v="23"/>
    <x v="51"/>
    <n v="10"/>
    <s v="MATERIAL VETERINARIO"/>
    <s v="PREANESTÉSICO, ANTIESPASMÓDICO, ANTICOLINÉRGICO, ANTISECRETORIO, ANTÍDOTO DE INTOXICACIONES, INYECTABLE A BASE DE ATROPINA SULFATO 1 MG / 1 ML, PRESENTACION FRASCO X 10 ML"/>
    <n v="51151601"/>
    <s v="Mínima cuantía"/>
    <n v="3"/>
    <n v="6"/>
    <n v="10"/>
    <n v="946160"/>
    <s v="UNIDAD"/>
    <s v="NO SOLICITADAS"/>
  </r>
  <r>
    <x v="23"/>
    <x v="51"/>
    <n v="10"/>
    <s v="MATERIAL VETERINARIO"/>
    <s v="RANITIDINA INYECTABLE 10 MG/ML. PRESENTACION AMPOLLA X 2 ML"/>
    <n v="51171904"/>
    <s v="Mínima cuantía"/>
    <n v="3"/>
    <n v="6"/>
    <n v="5"/>
    <n v="750000"/>
    <s v="UNIDAD"/>
    <s v="NO SOLICITADAS"/>
  </r>
  <r>
    <x v="23"/>
    <x v="51"/>
    <n v="10"/>
    <s v="MATERIAL VETERINARIO"/>
    <s v="SHAMPOO DERMATOLOGICO A BASE DE KETOCONAZOL 2 GR EN 100 ML. PRESENTACION FRASCO X 120 ML"/>
    <n v="42121606"/>
    <s v="Mínima cuantía"/>
    <n v="3"/>
    <n v="6"/>
    <n v="5"/>
    <n v="244350"/>
    <s v="UNIDAD"/>
    <s v="NO SOLICITADAS"/>
  </r>
  <r>
    <x v="23"/>
    <x v="51"/>
    <n v="10"/>
    <s v="MATERIAL VETERINARIO"/>
    <s v="SOLUCION ANTISEPTICO DESINFECTANTE A BASE DE COMPLEJO DE YODO DISPONIBLE 12.5 GR,  YODO DISPONIBLE 2.5 GR, ÁCIDO FOSFÓRICO 17 GR,  ÁCIDO SULFÚRICO 9.3 GR, EN 100 ML DE SOLUCION C.S.P. PRESENTACION GARRAFA X 3875 ML"/>
    <n v="51102700"/>
    <s v="Mínima cuantía"/>
    <n v="3"/>
    <n v="6"/>
    <n v="10"/>
    <n v="53850"/>
    <s v="UNIDAD"/>
    <s v="NO SOLICITADAS"/>
  </r>
  <r>
    <x v="23"/>
    <x v="51"/>
    <n v="10"/>
    <s v="MATERIAL VETERINARIO"/>
    <s v="SOLUCION DERMATOLOGICA A BASE DE PERÓXIDO DE BENZOÍLO 25 MG Y EXCIPIENTES C.S.P 1 ML. PRESENTACION FRASCO X 125 ML"/>
    <n v="42121606"/>
    <s v="Mínima cuantía"/>
    <n v="3"/>
    <n v="6"/>
    <n v="10"/>
    <n v="494620"/>
    <s v="UNIDAD"/>
    <s v="NO SOLICITADAS"/>
  </r>
  <r>
    <x v="23"/>
    <x v="51"/>
    <n v="10"/>
    <s v="MATERIAL VETERINARIO"/>
    <s v="SOLUCION OFTAMICA TRICONJUGADA A BASE DE GENTAMICINA SULFATO 3 MG, DEXAMETASONA FOSFATO SÓDICO 1 MG, LIDOCAÍNA CLORHIDRATO 5 MG,  EXCIPIENTES, C.S.P. 1 ML .PRESENTACIONFRASCO  GOTERO X 10 ML"/>
    <n v="51102600"/>
    <s v="Mínima cuantía"/>
    <n v="3"/>
    <n v="6"/>
    <n v="10"/>
    <n v="388000"/>
    <s v="UNIDAD"/>
    <s v="NO SOLICITADAS"/>
  </r>
  <r>
    <x v="23"/>
    <x v="51"/>
    <n v="10"/>
    <s v="MATERIAL VETERINARIO"/>
    <s v="SOLUCION ORAL ANTISEPTICA A BASE DE CLORHEXIDINA ACETATO 100 ML EN 100 ML DE EXCIPIENTES C.S.P.  PRESENTACIONFRASCO DISPENSADOR X 120 ML "/>
    <n v="51102700"/>
    <s v="Mínima cuantía"/>
    <n v="3"/>
    <n v="6"/>
    <n v="15"/>
    <n v="236250"/>
    <s v="UNIDAD"/>
    <s v="NO SOLICITADAS"/>
  </r>
  <r>
    <x v="23"/>
    <x v="51"/>
    <n v="10"/>
    <s v="MATERIAL VETERINARIO"/>
    <s v="SUPLEMENTO ALIMENTICIO, VITAMÍNICO Y MINERAL PARA PERROS EN CRECIMIENTO, PERROS ACTIVOS DE CUALQUIER EDAD Y PERROS ADULTOS A BASE DE: CALCIO 500 MG, FÓSFORO 400 MG, VITAMINA B1 900 µG, VITAMINA B6 800 µG, VITAMINA C 10 MG Y  VITAMINA D3 500 UI. PRESENTACION ENVASE X 60 TABLETAS."/>
    <n v="51191905"/>
    <s v="Mínima cuantía"/>
    <n v="3"/>
    <n v="6"/>
    <n v="10"/>
    <n v="110770"/>
    <s v="UNIDAD"/>
    <s v="NO SOLICITADAS"/>
  </r>
  <r>
    <x v="23"/>
    <x v="51"/>
    <n v="10"/>
    <s v="MATERIAL VETERINARIO"/>
    <s v="SUPLEMENTO VITAMÍNICO-MINERAL CON AMINOÁCIDOS PARA PERROS DE CUALQUIER EDAD A BASE DE VITAMINA A 1320 UI, VITAMINA B1 880 µG, VITAMINA B2 880 µG, VITAMINA B6 704.04 µG, VITAMINA B 12 22 µG, VITAMINA C 8.8 MG, VITAMINA D3 275 UI, VITAMINA E 22 UI, VITAMINA K 220 µG,  COLINA 22 MG, BIOTINA 8.8 µG, ÁCIDO FÓLICO 26.4 µG, NIACINA 6.6 MG, ÁCIDO PANTOTÉNICO 990 µG, MINERALES: CALCIO 120 MG, COBALTO 30 µG, COBRE 300 µG, FÓSFORO 60 MG, HIERRO 7 MG, MAGNESIO 1.3 MG, MANGANESO 132 µG, SELENIO 5.9 µG, SODIO 1.3 MG,  ZINC 6 MG, POTASIO 30 µG, CLORO 2 MG, YODO 70 µG, AMINOÁCIDOS: ARGININA 2.59 MG, CISTINA 0.58 MG, HISTIDINA 1.29 MG, ISOLEUCINA 2.61 MG, LEUCINA 3.80 MG, LISINA 3.66 MG, METIONINA 0.87 MG, FENILALANINA 2.16 MG, METIONINA 0.87 MG, FENILALANINA 2.16 MG, TIROSINA 1.76 MG. PRESENTACION ENVASE X 60 TABLETAS"/>
    <n v="51191905"/>
    <s v="Mínima cuantía"/>
    <n v="3"/>
    <n v="6"/>
    <n v="10"/>
    <n v="110770"/>
    <s v="UNIDAD"/>
    <s v="NO SOLICITADAS"/>
  </r>
  <r>
    <x v="23"/>
    <x v="51"/>
    <n v="10"/>
    <s v="MATERIAL VETERINARIO"/>
    <s v="TRANQUILIZANTE INYECTABLE A BASE DE ACEPROMACINA AL 10%. PRESENTACION FRASCO X 10 ML"/>
    <n v="51211900"/>
    <s v="Mínima cuantía"/>
    <n v="3"/>
    <n v="6"/>
    <n v="10"/>
    <n v="117760"/>
    <s v="UNIDAD"/>
    <s v="NO SOLICITADAS"/>
  </r>
  <r>
    <x v="23"/>
    <x v="51"/>
    <n v="10"/>
    <s v="MATERIAL VETERINARIO"/>
    <s v="TRANQUILIZANTE, ANALGÉSICO, SEDANTE Y RELAJANTE MUSCULAR INYECTABLE A BASE DE XILAZINA 20 MG Y EXCIPIENTES C.S.P 1 ML. PRESENTACION FRASCO X 25 ML"/>
    <n v="51211900"/>
    <s v="Mínima cuantía"/>
    <n v="3"/>
    <n v="6"/>
    <n v="3"/>
    <n v="45228"/>
    <s v="UNIDAD"/>
    <s v="NO SOLICITADAS"/>
  </r>
  <r>
    <x v="23"/>
    <x v="51"/>
    <n v="10"/>
    <s v="MATERIAL VETERINARIO"/>
    <s v="VACUNA ACTIVA ATENUADA CON ALTOS TÍTULOS ANTIGÉNICOS PARA EL PARVOVIRUS A BASE DE PARVOVIRUS CANINO ATENUADO CEPA CORNELL 105-7 DICT50 Y VEHÍCULO C.S.P. 1 ML. PRESENTACION FRASCO VIAL X 1 ML"/>
    <n v="51201600"/>
    <s v="Mínima cuantía"/>
    <n v="3"/>
    <n v="6"/>
    <n v="15"/>
    <n v="338085"/>
    <s v="UNIDAD"/>
    <s v="NO SOLICITADAS"/>
  </r>
  <r>
    <x v="23"/>
    <x v="51"/>
    <n v="10"/>
    <s v="MATERIAL VETERINARIO"/>
    <s v="VACUNA ACTIVA ATENUADA CONTRA MOQUILLO, HEPATITIS INFECCIOSA, ADENOVIRUS, PARVOVIRUS, PARAINFLUENZA, LEPTOSPIRA Y RABIA,  COMPUESTA X VIRUS ATENUADO DE: MOQUILLO CANINO CEPA LEDERLE 103-5 DICT50 PARAINFLUENZA CANINA ATENUADA CEPA MANHATTAN 105-7 DICT50, LEPTOSPIRA INTERROGANS CANICOLA INACTIVADA 800 POR 106/ML,  LEPTOSPIRA INTERROGANS ICTEROHAEMORRAGIAE INACTIVADA 800 POR 106/ML, VIRUS RÁBICO INACTIVADO CEPA PASTEUR VP 12 AL MENOS 1 U.I, EN VEHÍCULO C.S.P 1.5 ML.  PRESENTACION FRASCO UNIDOSIS X 1.5 ML"/>
    <n v="51201600"/>
    <s v="Mínima cuantía"/>
    <n v="3"/>
    <n v="6"/>
    <n v="60"/>
    <n v="67500"/>
    <s v="UNIDAD"/>
    <s v="NO SOLICITADAS"/>
  </r>
  <r>
    <x v="23"/>
    <x v="51"/>
    <n v="10"/>
    <s v="MATERIAL VETERINARIO"/>
    <s v="METRONIDAZOL TABLETAS DE 500 MG CAJA POR 100 TABLETAS"/>
    <n v="51101603"/>
    <s v="Mínima cuantía"/>
    <n v="3"/>
    <n v="6"/>
    <n v="5"/>
    <n v="77500"/>
    <s v="UNIDAD"/>
    <s v="NO SOLICITADAS"/>
  </r>
  <r>
    <x v="23"/>
    <x v="51"/>
    <n v="10"/>
    <s v="MATERIAL VETERINARIO"/>
    <s v="VITAMINICO, REHIDRATANTE  INYECTABLE DE DEXTROSA, AMINOÁCIDOS, VITAMINAS Y ELECTROLITOS INYECTABLE, PRESENTACION FRASCO X 500 ML"/>
    <n v="51191704"/>
    <s v="Mínima cuantía"/>
    <n v="3"/>
    <n v="6"/>
    <n v="15"/>
    <n v="311550"/>
    <s v="UNIDAD"/>
    <s v="NO SOLICITADAS"/>
  </r>
  <r>
    <x v="23"/>
    <x v="51"/>
    <n v="10"/>
    <s v="MATERIAL VETERINARIO"/>
    <s v="CLINDAMICINA AMPOLLA CAJA X 2 AMPOLLAS DE 4 ML DE 600 MG."/>
    <n v="51101504"/>
    <s v="Mínima cuantía"/>
    <n v="3"/>
    <n v="6"/>
    <n v="5"/>
    <n v="194000"/>
    <s v="UNIDAD"/>
    <s v="NO SOLICITADAS"/>
  </r>
  <r>
    <x v="23"/>
    <x v="51"/>
    <n v="10"/>
    <s v="MATERIAL VETERINARIO"/>
    <s v="HORMONA TIROIDEA 0.8 MG FRASCO 120 TABLETAS"/>
    <n v="51111800"/>
    <s v="Mínima cuantía"/>
    <n v="3"/>
    <n v="6"/>
    <n v="10"/>
    <n v="1600000"/>
    <s v="UNIDAD"/>
    <s v="NO SOLICITADAS"/>
  </r>
  <r>
    <x v="23"/>
    <x v="52"/>
    <n v="10"/>
    <s v="SOSTENIMIENTO DE SEMOVIENTES"/>
    <s v="ALIMENTO CONCENTRADO PERROS CACHORRO ENTRE 10 A 15 KG "/>
    <n v="10121801"/>
    <s v="Licitación pública"/>
    <n v="3"/>
    <n v="11"/>
    <n v="4250"/>
    <n v="61625000"/>
    <s v="KILOGRAMO"/>
    <s v="NO SOLICITADAS"/>
  </r>
  <r>
    <x v="23"/>
    <x v="52"/>
    <n v="10"/>
    <s v="SOSTENIMIENTO DE SEMOVIENTES"/>
    <s v="ALIMENTO CONCENTRADO PERROS ADULTO ENTRE 10 A 15 KG "/>
    <n v="10121801"/>
    <s v="Licitación pública"/>
    <n v="3"/>
    <n v="11"/>
    <n v="36500"/>
    <n v="438000000"/>
    <s v="KILOGRAMO"/>
    <s v="NO SOLICITADAS"/>
  </r>
  <r>
    <x v="23"/>
    <x v="52"/>
    <n v="10"/>
    <s v="SOSTENIMIENTO DE SEMOVIENTES"/>
    <s v="ALIMENTO HUMEDO EN LATA PARA  PERROS "/>
    <n v="10121802"/>
    <s v="Licitación pública"/>
    <n v="3"/>
    <n v="11"/>
    <n v="299"/>
    <n v="2093000"/>
    <s v="UNIDAD"/>
    <s v="NO SOLICITADAS"/>
  </r>
  <r>
    <x v="23"/>
    <x v="52"/>
    <n v="10"/>
    <s v="SOSTENIMIENTO DE SEMOVIENTES"/>
    <s v="BOZAL CANASTILLA NO 6 PLASTICO"/>
    <n v="10141610"/>
    <s v="Mínima cuantía"/>
    <n v="3"/>
    <n v="4"/>
    <n v="10"/>
    <n v="240000"/>
    <s v="UNIDAD"/>
    <s v="NO SOLICITADAS"/>
  </r>
  <r>
    <x v="23"/>
    <x v="52"/>
    <n v="10"/>
    <s v="SOSTENIMIENTO DE SEMOVIENTES"/>
    <s v="BOZAL CANASTILLA NO 7 PLASTICO"/>
    <n v="10141610"/>
    <s v="Mínima cuantía"/>
    <n v="3"/>
    <n v="4"/>
    <n v="10"/>
    <n v="240000"/>
    <s v="UNIDAD"/>
    <s v="NO SOLICITADAS"/>
  </r>
  <r>
    <x v="23"/>
    <x v="52"/>
    <n v="10"/>
    <s v="SOSTENIMIENTO DE SEMOVIENTES"/>
    <s v="CINTA TUBULAR ROLLO X 50 MTS"/>
    <n v="10131604"/>
    <s v="Mínima cuantía"/>
    <n v="3"/>
    <n v="4"/>
    <n v="5"/>
    <n v="360000"/>
    <s v="UNIDAD"/>
    <s v="NO SOLICITADAS"/>
  </r>
  <r>
    <x v="23"/>
    <x v="52"/>
    <n v="10"/>
    <s v="SOSTENIMIENTO DE SEMOVIENTES"/>
    <s v="COLLAR FIJO EN CINTA TUBULAR"/>
    <n v="10131604"/>
    <s v="Mínima cuantía"/>
    <n v="3"/>
    <n v="4"/>
    <n v="50"/>
    <n v="400000"/>
    <s v="UNIDAD"/>
    <s v="NO SOLICITADAS"/>
  </r>
  <r>
    <x v="23"/>
    <x v="52"/>
    <n v="10"/>
    <s v="SOSTENIMIENTO DE SEMOVIENTES"/>
    <s v="COLLAR ISABELINO GRANDE"/>
    <n v="10131604"/>
    <s v="Mínima cuantía"/>
    <n v="3"/>
    <n v="4"/>
    <n v="10"/>
    <n v="300000"/>
    <s v="UNIDAD"/>
    <s v="NO SOLICITADAS"/>
  </r>
  <r>
    <x v="23"/>
    <x v="52"/>
    <n v="10"/>
    <s v="SOSTENIMIENTO DE SEMOVIENTES"/>
    <s v="COLLAR ISABELINO PEQUEÑO"/>
    <n v="10131604"/>
    <s v="Mínima cuantía"/>
    <n v="3"/>
    <n v="4"/>
    <n v="5"/>
    <n v="125000"/>
    <s v="UNIDAD"/>
    <s v="NO SOLICITADAS"/>
  </r>
  <r>
    <x v="23"/>
    <x v="52"/>
    <n v="10"/>
    <s v="SOSTENIMIENTO DE SEMOVIENTES"/>
    <s v="COLLARES DE AHOGO"/>
    <n v="10131604"/>
    <s v="Mínima cuantía"/>
    <n v="3"/>
    <n v="4"/>
    <n v="20"/>
    <n v="500000"/>
    <s v="UNIDAD"/>
    <s v="NO SOLICITADAS"/>
  </r>
  <r>
    <x v="23"/>
    <x v="52"/>
    <n v="10"/>
    <s v="SOSTENIMIENTO DE SEMOVIENTES"/>
    <s v="FUSTA"/>
    <n v="10111301"/>
    <s v="Mínima cuantía"/>
    <n v="3"/>
    <n v="6"/>
    <n v="5"/>
    <n v="285000"/>
    <s v="UNIDAD"/>
    <s v="NO SOLICITADAS"/>
  </r>
  <r>
    <x v="23"/>
    <x v="53"/>
    <n v="10"/>
    <s v="OTROS PARA EL SOSTENIMIENTO DE SEMOVIENTES"/>
    <s v="GUACALES GRANDES"/>
    <n v="10131601"/>
    <s v="Mínima cuantía"/>
    <n v="3"/>
    <n v="4"/>
    <n v="2"/>
    <n v="710000"/>
    <s v="UNIDAD"/>
    <s v="NO SOLICITADAS"/>
  </r>
  <r>
    <x v="23"/>
    <x v="53"/>
    <n v="10"/>
    <s v="OTROS PARA EL SOSTENIMIENTO DE SEMOVIENTES"/>
    <s v="GUACALES MEDIANOS"/>
    <n v="10131601"/>
    <s v="Mínima cuantía"/>
    <n v="3"/>
    <n v="4"/>
    <n v="2"/>
    <n v="610000"/>
    <s v="UNIDAD"/>
    <s v="NO SOLICITADAS"/>
  </r>
  <r>
    <x v="23"/>
    <x v="53"/>
    <n v="10"/>
    <s v="OTROS PARA EL SOSTENIMIENTO DE SEMOVIENTES"/>
    <s v="JUGUETE CACHORRO"/>
    <n v="10111301"/>
    <s v="Mínima cuantía"/>
    <n v="3"/>
    <n v="4"/>
    <n v="10"/>
    <n v="190000"/>
    <s v="UNIDAD"/>
    <s v="NO SOLICITADAS"/>
  </r>
  <r>
    <x v="23"/>
    <x v="53"/>
    <n v="10"/>
    <s v="OTROS PARA EL SOSTENIMIENTO DE SEMOVIENTES"/>
    <s v="JUGUETE MACIZO CACHORRO"/>
    <n v="10111301"/>
    <s v="Mínima cuantía"/>
    <n v="3"/>
    <n v="4"/>
    <n v="10"/>
    <n v="240000"/>
    <s v="UNIDAD"/>
    <s v="NO SOLICITADAS"/>
  </r>
  <r>
    <x v="23"/>
    <x v="53"/>
    <n v="10"/>
    <s v="OTROS PARA EL SOSTENIMIENTO DE SEMOVIENTES"/>
    <s v="JUGUETE TIPO KONG"/>
    <n v="10111301"/>
    <s v="Mínima cuantía"/>
    <n v="3"/>
    <n v="4"/>
    <n v="5"/>
    <n v="310000"/>
    <s v="UNIDAD"/>
    <s v="NO SOLICITADAS"/>
  </r>
  <r>
    <x v="23"/>
    <x v="53"/>
    <n v="10"/>
    <s v="OTROS PARA EL SOSTENIMIENTO DE SEMOVIENTES"/>
    <s v="MORDEDOR DE 25 CM EN YUTE"/>
    <n v="10111301"/>
    <s v="Mínima cuantía"/>
    <n v="3"/>
    <n v="4"/>
    <n v="20"/>
    <n v="600000"/>
    <s v="UNIDAD"/>
    <s v="NO SOLICITADAS"/>
  </r>
  <r>
    <x v="23"/>
    <x v="53"/>
    <n v="10"/>
    <s v="OTROS PARA EL SOSTENIMIENTO DE SEMOVIENTES"/>
    <s v="PELOTA MACIZA EN CAUCHO DE 2&quot;"/>
    <n v="10111301"/>
    <s v="Mínima cuantía"/>
    <n v="3"/>
    <n v="4"/>
    <n v="10"/>
    <n v="220000"/>
    <s v="UNIDAD"/>
    <s v="NO SOLICITADAS"/>
  </r>
  <r>
    <x v="23"/>
    <x v="53"/>
    <n v="10"/>
    <s v="OTROS PARA EL SOSTENIMIENTO DE SEMOVIENTES"/>
    <s v="JUGUETE TIPO PELOTAS TENIS SET X 3"/>
    <n v="10111301"/>
    <s v="Mínima cuantía"/>
    <n v="3"/>
    <n v="4"/>
    <n v="20"/>
    <n v="280000"/>
    <s v="UNIDAD"/>
    <s v="NO SOLICITADAS"/>
  </r>
  <r>
    <x v="23"/>
    <x v="53"/>
    <n v="10"/>
    <s v="OTROS PARA EL SOSTENIMIENTO DE SEMOVIENTES"/>
    <s v="POZUELO EN ACERO INOXIDABLE  "/>
    <n v="10111304"/>
    <s v="Mínima cuantía"/>
    <n v="3"/>
    <n v="4"/>
    <n v="30"/>
    <n v="1410000"/>
    <s v="UNIDAD"/>
    <s v="NO SOLICITADAS"/>
  </r>
  <r>
    <x v="23"/>
    <x v="53"/>
    <n v="10"/>
    <s v="OTROS PARA EL SOSTENIMIENTO DE SEMOVIENTES"/>
    <s v="POZUELO EN ACERO INOXIDABLE  CON BASE ELEVADA   ( BASE  SEMITRASPARENTE )"/>
    <n v="10111304"/>
    <s v="Mínima cuantía"/>
    <n v="3"/>
    <n v="4"/>
    <n v="5"/>
    <n v="400000"/>
    <s v="UNIDAD"/>
    <s v="NO SOLICITADAS"/>
  </r>
  <r>
    <x v="23"/>
    <x v="53"/>
    <n v="10"/>
    <s v="OTROS PARA EL SOSTENIMIENTO DE SEMOVIENTES"/>
    <s v="TRAILLA EN CUERO REFORZADO COLOR NEGRO "/>
    <n v="10131604"/>
    <s v="Mínima cuantía"/>
    <n v="3"/>
    <n v="4"/>
    <n v="15"/>
    <n v="630000"/>
    <s v="UNIDAD"/>
    <s v="NO SOLICITADAS"/>
  </r>
  <r>
    <x v="23"/>
    <x v="53"/>
    <n v="10"/>
    <s v="OTROS PARA EL SOSTENIMIENTO DE SEMOVIENTES"/>
    <s v="MANGA DE MORDIDA PARA ENTRENAMIENTO CANINO "/>
    <n v="10111301"/>
    <s v="Mínima cuantía"/>
    <n v="3"/>
    <n v="4"/>
    <n v="2"/>
    <n v="400000"/>
    <s v="UNIDAD"/>
    <s v="NO SOLICITADAS"/>
  </r>
  <r>
    <x v="23"/>
    <x v="63"/>
    <n v="10"/>
    <s v="SERVICIOS MÉDICOS Y HOSPITALARIOS"/>
    <s v="SERVICIOS MEDICOS Y HOSPITALARIOS PARA CANINOS"/>
    <n v="70122009"/>
    <s v="Mínima cuantía"/>
    <n v="3"/>
    <n v="4"/>
    <n v="1"/>
    <n v="8135563"/>
    <s v="GLOBAL"/>
    <s v="NO SOLICITADAS"/>
  </r>
  <r>
    <x v="24"/>
    <x v="114"/>
    <n v="10"/>
    <s v="GASTOS RESERVADOS SERVICIOS"/>
    <s v="GASTOS RESERVADOS INFORMACIONES RECOMPENSAS"/>
    <n v="93101705"/>
    <s v="Solicitud de información a los Proveedores"/>
    <n v="1"/>
    <n v="11"/>
    <n v="1"/>
    <n v="1856600000"/>
    <s v="GLOBAL"/>
    <s v="NO SOLICITADAS"/>
  </r>
  <r>
    <x v="25"/>
    <x v="7"/>
    <n v="10"/>
    <s v="HERRAMIENTAS"/>
    <s v="ADQUISICION HERRAMIENTAS UNIDADES"/>
    <n v="27113201"/>
    <s v="Contratación directa"/>
    <n v="1"/>
    <n v="6"/>
    <n v="1"/>
    <n v="869000000"/>
    <s v="GLOBAL"/>
    <s v="NO SOLICITADAS"/>
  </r>
  <r>
    <x v="25"/>
    <x v="9"/>
    <n v="10"/>
    <s v="EQUIPO DE SISTEMAS"/>
    <s v="WORKSTATION COMPUTADORES MODELAMIENTO ESTRUCTURAS"/>
    <n v="43211501"/>
    <s v="Contratación directa"/>
    <n v="1"/>
    <n v="6"/>
    <n v="4"/>
    <n v="32000000"/>
    <s v="UNIDAD"/>
    <s v="NO SOLICITADAS"/>
  </r>
  <r>
    <x v="25"/>
    <x v="9"/>
    <n v="10"/>
    <s v="EQUIPO DE SISTEMAS"/>
    <s v="ADQUISICION DE TABLETS CON SO WINDOWS 10-GRUPOS TÉCNICOS"/>
    <n v="43211509"/>
    <s v="Contratación directa"/>
    <n v="1"/>
    <n v="6"/>
    <n v="20"/>
    <n v="16000000"/>
    <s v="UNIDAD"/>
    <s v="NO SOLICITADAS"/>
  </r>
  <r>
    <x v="25"/>
    <x v="9"/>
    <n v="10"/>
    <s v="EQUIPO DE SISTEMAS"/>
    <s v="COMPUTADOR DE ESCRITORIO INCLUYE LICENCIA"/>
    <n v="43211500"/>
    <s v="Selección abreviada menor cuantía"/>
    <n v="5"/>
    <n v="4"/>
    <n v="15"/>
    <n v="76630050"/>
    <s v="UNIDAD"/>
    <s v="NO SOLICITADAS"/>
  </r>
  <r>
    <x v="25"/>
    <x v="9"/>
    <n v="10"/>
    <s v="EQUIPO DE SISTEMAS"/>
    <s v="COMPUTADORES- INCLUYE LICENCIAMIENTO"/>
    <n v="43211507"/>
    <s v="Mínima cuantía"/>
    <n v="4"/>
    <n v="2"/>
    <n v="5"/>
    <n v="25786620"/>
    <s v="UNIDAD"/>
    <s v="NO SOLICITADAS"/>
  </r>
  <r>
    <x v="25"/>
    <x v="9"/>
    <n v="10"/>
    <s v="EQUIPO DE SISTEMAS"/>
    <s v="EQUIPO DE COMPUTO PUESTO NUEVO DE TRABAJO (INCLUYE LICENCIAS)"/>
    <n v="43211507"/>
    <s v="Mínima cuantía"/>
    <n v="5"/>
    <n v="3"/>
    <n v="7"/>
    <n v="35416703"/>
    <s v="UNIDAD"/>
    <s v="NO SOLICITADAS"/>
  </r>
  <r>
    <x v="25"/>
    <x v="9"/>
    <n v="10"/>
    <s v="EQUIPO DE SISTEMAS"/>
    <s v="COMPUTADORES DE ESCRITORIO"/>
    <n v="43211507"/>
    <s v="Licitación pública"/>
    <n v="1"/>
    <n v="10"/>
    <n v="3"/>
    <n v="15177000"/>
    <s v="UNIDAD"/>
    <s v="NO SOLICITADAS"/>
  </r>
  <r>
    <x v="25"/>
    <x v="14"/>
    <n v="10"/>
    <s v="EQUIPOS Y ACCESORIOS DE NAVEGACION"/>
    <s v="ADQUISICIÓN SISTEMA DE ATERRIZAJE POR INSTRUMENTOS (ILS) CONSTA DE: SISTEMA LOCALIZADOR BIFRECUENTE DUAL CAT I, SISTEMA GLIDE SLOPE BIFRECUENTE DUAL CAT I CON ACCESORIOS, INSTALACIÓN Y CERTIFICACIÓN."/>
    <n v="41112900"/>
    <s v="Contratación directa"/>
    <n v="3"/>
    <n v="8"/>
    <n v="1"/>
    <n v="1350000000"/>
    <s v="UNIDAD"/>
    <s v="NO SOLICITADAS"/>
  </r>
  <r>
    <x v="25"/>
    <x v="17"/>
    <n v="10"/>
    <s v="OTRAS COMPRAS DE EQUIPOS"/>
    <s v="ADQUISICIÓN SISTEMA ILUMINACIÓN SOLAR E AEROPUERTOS P/N: AV-SOLAR-PALS."/>
    <n v="39111800"/>
    <s v="Contratación directa"/>
    <n v="3"/>
    <n v="8"/>
    <n v="1"/>
    <n v="900000000"/>
    <s v="UNIDAD"/>
    <s v="NO SOLICITADAS"/>
  </r>
  <r>
    <x v="25"/>
    <x v="17"/>
    <n v="10"/>
    <s v="OTRAS COMPRAS DE EQUIPOS"/>
    <s v="ADQUISICIÓN EQUIPO DE PRUEBA"/>
    <s v="41113600_x000a_"/>
    <s v="Contratación directa"/>
    <n v="1"/>
    <n v="3"/>
    <n v="1"/>
    <n v="238000000"/>
    <s v="GLOBAL"/>
    <s v="NO SOLICITADAS"/>
  </r>
  <r>
    <x v="25"/>
    <x v="17"/>
    <n v="10"/>
    <s v="OTRAS COMPRAS DE EQUIPOS"/>
    <s v="ADQUSICION EQUIPO PARA EL APOYO AL MANTENIMEINTO Y EUQIPO ETTA UNIDADES FAC"/>
    <n v="25191500"/>
    <s v="Contratación directa"/>
    <n v="1"/>
    <n v="6"/>
    <n v="1"/>
    <n v="3300000000"/>
    <s v="GLOBAL"/>
    <s v="NO SOLICITADAS"/>
  </r>
  <r>
    <x v="25"/>
    <x v="65"/>
    <n v="10"/>
    <s v="EQUIPOS DE COMUNICACIONES"/>
    <s v="RADIOS VHF-AM PAE"/>
    <n v="52161523"/>
    <s v="Contratación directa"/>
    <n v="2"/>
    <n v="7"/>
    <n v="6"/>
    <n v="387600000"/>
    <s v="UNIDAD"/>
    <s v="NO SOLICITADAS"/>
  </r>
  <r>
    <x v="25"/>
    <x v="65"/>
    <n v="10"/>
    <s v="EQUIPOS DE COMUNICACIONES"/>
    <s v="RADIOS VHF-AM ICOM"/>
    <n v="52161523"/>
    <s v="Contratación directa"/>
    <n v="2"/>
    <n v="7"/>
    <n v="30"/>
    <n v="57540000"/>
    <s v="UNIDAD"/>
    <s v="NO SOLICITADAS"/>
  </r>
  <r>
    <x v="25"/>
    <x v="65"/>
    <n v="10"/>
    <s v="EQUIPOS DE COMUNICACIONES"/>
    <s v="ESTACION SATELITAL VSAT SKYEDGE II"/>
    <n v="52161523"/>
    <s v="Contratación directa"/>
    <n v="2"/>
    <n v="7"/>
    <n v="2"/>
    <n v="215414150"/>
    <s v="UNIDAD"/>
    <s v="NO SOLICITADAS"/>
  </r>
  <r>
    <x v="25"/>
    <x v="65"/>
    <n v="10"/>
    <s v="EQUIPOS DE COMUNICACIONES"/>
    <s v="CISCO ASR 1002-X  6GE ADVANCED ENTERPRISE SERVICES (AESK9) (EQUIPOS CONECTIVIDAD LINEAS ATS DATACENTER UAEAC - CATAM:)"/>
    <n v="43222609"/>
    <s v="Contratación directa"/>
    <n v="2"/>
    <n v="7"/>
    <n v="1"/>
    <n v="114528034"/>
    <s v="UNIDAD"/>
    <s v="NO SOLICITADAS"/>
  </r>
  <r>
    <x v="25"/>
    <x v="65"/>
    <n v="10"/>
    <s v="EQUIPOS DE COMUNICACIONES"/>
    <s v="CISCO ISR 4331 AXV BUNDLE W/APP, UC, PVDM4-32, SEC LICENSE ((EQUIPOS CONECTIVIDAD  RADARES MILITARES)"/>
    <n v="43222609"/>
    <s v="Contratación directa"/>
    <n v="2"/>
    <n v="7"/>
    <n v="3"/>
    <n v="94566750"/>
    <s v="UNIDAD"/>
    <s v="NO SOLICITADAS"/>
  </r>
  <r>
    <x v="25"/>
    <x v="65"/>
    <n v="10"/>
    <s v="EQUIPOS DE COMUNICACIONES"/>
    <s v="LP UNIT - DUAL PS, 4 SERIAL PORT, TIER 1 ((EQUIPOS CONECTIVIDAD  RADARES MILITARES)"/>
    <n v="43222609"/>
    <s v="Contratación directa"/>
    <n v="2"/>
    <n v="7"/>
    <n v="3"/>
    <n v="290432556"/>
    <s v="UNIDAD"/>
    <s v="NO SOLICITADAS"/>
  </r>
  <r>
    <x v="25"/>
    <x v="65"/>
    <n v="10"/>
    <s v="EQUIPOS DE COMUNICACIONES"/>
    <s v="CISCO CATALYST SWITCH 2960X ((EQUIPOS CONECTIVIDAD  RADARES MILITARES)"/>
    <n v="43222609"/>
    <s v="Contratación directa"/>
    <n v="2"/>
    <n v="7"/>
    <n v="3"/>
    <n v="50472660"/>
    <s v="UNIDAD"/>
    <s v="NO SOLICITADAS"/>
  </r>
  <r>
    <x v="25"/>
    <x v="65"/>
    <n v="10"/>
    <s v="EQUIPOS DE COMUNICACIONES"/>
    <s v="M1K-VM-4FX0 MODULE  (EQUIPOS CONECTIVIDAD LINEAS ATS DATACENTER UAEAC - CATAM:)"/>
    <n v="43221515"/>
    <s v="Contratación directa"/>
    <n v="2"/>
    <n v="7"/>
    <n v="2"/>
    <n v="67592000"/>
    <s v="UNIDAD"/>
    <s v="NO SOLICITADAS"/>
  </r>
  <r>
    <x v="25"/>
    <x v="65"/>
    <n v="10"/>
    <s v="EQUIPOS DE COMUNICACIONES"/>
    <s v="AUDIOCODES MEDIANT 1000 GATEWAY (EQUIPOS CONECTIVIDAD LINEAS ATS DATACENTER UAEAC - CATAM:)"/>
    <n v="43221515"/>
    <s v="Contratación directa"/>
    <n v="2"/>
    <n v="7"/>
    <n v="2"/>
    <n v="203888000"/>
    <s v="UNIDAD"/>
    <s v="NO SOLICITADAS"/>
  </r>
  <r>
    <x v="25"/>
    <x v="65"/>
    <n v="10"/>
    <s v="EQUIPOS DE COMUNICACIONES"/>
    <s v="TELEFONO IP CISCO SPA 508G (EQUIPOS CONECTIVIDAD LINEAS ATS DATACENTER UAEAC - CATAM:)"/>
    <n v="43221522"/>
    <s v="Contratación directa"/>
    <n v="2"/>
    <n v="7"/>
    <n v="10"/>
    <n v="128520000"/>
    <s v="UNIDAD"/>
    <s v="NO SOLICITADAS"/>
  </r>
  <r>
    <x v="25"/>
    <x v="65"/>
    <n v="10"/>
    <s v="EQUIPOS DE COMUNICACIONES"/>
    <s v="DIVOS RECORDER  (EQUIPOS SISTEMAS AIRE TIERRA)"/>
    <n v="43201500"/>
    <s v="Contratación directa"/>
    <n v="2"/>
    <n v="7"/>
    <n v="1"/>
    <n v="213860000"/>
    <s v="UNIDAD"/>
    <s v="NO SOLICITADAS"/>
  </r>
  <r>
    <x v="25"/>
    <x v="65"/>
    <n v="10"/>
    <s v="EQUIPOS DE COMUNICACIONES"/>
    <s v="KVM FOR PLAYBACK/MANAGEMENT OF DIVOS /EQUIPOS SISTEMAS AIRE TIERRA)"/>
    <n v="43201500"/>
    <s v="Contratación directa"/>
    <n v="2"/>
    <n v="7"/>
    <n v="1"/>
    <n v="23388600"/>
    <s v="UNIDAD"/>
    <s v="NO SOLICITADAS"/>
  </r>
  <r>
    <x v="25"/>
    <x v="65"/>
    <n v="10"/>
    <s v="EQUIPOS DE COMUNICACIONES"/>
    <s v="VCS 3020 XG (EQUIPO SISTEMAS AIRE TIERRA)"/>
    <n v="43201500"/>
    <s v="Contratación directa"/>
    <n v="2"/>
    <n v="7"/>
    <n v="1"/>
    <n v="1127251400"/>
    <s v="UNIDAD"/>
    <s v="NO SOLICITADAS"/>
  </r>
  <r>
    <x v="25"/>
    <x v="65"/>
    <n v="10"/>
    <s v="EQUIPOS DE COMUNICACIONES"/>
    <s v="IRIF (EQUIPO SISTEMAS AIRE TIERRA)"/>
    <n v="43201500"/>
    <s v="Contratación directa"/>
    <n v="2"/>
    <n v="7"/>
    <n v="1"/>
    <n v="25500000"/>
    <s v="UNIDAD"/>
    <s v="NO SOLICITADAS"/>
  </r>
  <r>
    <x v="25"/>
    <x v="20"/>
    <n v="10"/>
    <s v="EQUIPO MILITAR Y DE SEGURIDAD"/>
    <s v="ADQUISICION PARACAIDAS DE AERONAVES Y ACCESORIOS"/>
    <n v="25201904"/>
    <s v="Contratación directa"/>
    <n v="12"/>
    <n v="8"/>
    <n v="1"/>
    <n v="1284977980"/>
    <s v="GLOBAL"/>
    <s v="SI EN TRAMITE"/>
  </r>
  <r>
    <x v="25"/>
    <x v="20"/>
    <n v="10"/>
    <s v="EQUIPO MILITAR Y DE SEGURIDAD"/>
    <s v="JAVELIN ODYSSEY HARNESS/CONTAINER - NO O "/>
    <n v="25201904"/>
    <s v="Selección abreviada subasta inversa"/>
    <n v="3"/>
    <n v="6"/>
    <n v="18"/>
    <n v="196812000"/>
    <s v="UNIDAD"/>
    <s v="NO SOLICITADAS"/>
  </r>
  <r>
    <x v="25"/>
    <x v="20"/>
    <n v="10"/>
    <s v="EQUIPO MILITAR Y DE SEGURIDAD"/>
    <s v="PD RESERVE PARACHUTE "/>
    <n v="25201904"/>
    <s v="Selección abreviada subasta inversa"/>
    <n v="3"/>
    <n v="6"/>
    <n v="18"/>
    <n v="89397000"/>
    <s v="UNIDAD"/>
    <s v="NO SOLICITADAS"/>
  </r>
  <r>
    <x v="25"/>
    <x v="20"/>
    <n v="10"/>
    <s v="EQUIPO MILITAR Y DE SEGURIDAD"/>
    <s v="PD SABRE2 MAIN PARACHUTE. "/>
    <n v="25201904"/>
    <s v="Selección abreviada subasta inversa"/>
    <n v="3"/>
    <n v="6"/>
    <n v="6"/>
    <n v="51975000"/>
    <s v="UNIDAD"/>
    <s v="NO SOLICITADAS"/>
  </r>
  <r>
    <x v="25"/>
    <x v="20"/>
    <n v="10"/>
    <s v="EQUIPO MILITAR Y DE SEGURIDAD"/>
    <s v="PD LIGHTNING CRW MAIN PARACHUTE "/>
    <n v="25201904"/>
    <s v="Selección abreviada subasta inversa"/>
    <n v="3"/>
    <n v="6"/>
    <n v="2"/>
    <n v="15361500"/>
    <s v="UNIDAD"/>
    <s v="NO SOLICITADAS"/>
  </r>
  <r>
    <x v="25"/>
    <x v="20"/>
    <n v="10"/>
    <s v="EQUIPO MILITAR Y DE SEGURIDAD"/>
    <s v="CUPULA PARA PRECISION "/>
    <n v="25201904"/>
    <s v="Selección abreviada subasta inversa"/>
    <n v="3"/>
    <n v="6"/>
    <n v="10"/>
    <n v="85470000"/>
    <s v="UNIDAD"/>
    <s v="NO SOLICITADAS"/>
  </r>
  <r>
    <x v="25"/>
    <x v="20"/>
    <n v="10"/>
    <s v="EQUIPO MILITAR Y DE SEGURIDAD"/>
    <s v="CYPRES 2 AAD - CHANGEABLE MODE ONE PIN. "/>
    <n v="25201904"/>
    <s v="Selección abreviada subasta inversa"/>
    <n v="3"/>
    <n v="6"/>
    <n v="18"/>
    <n v="110880000"/>
    <s v="UNIDAD"/>
    <s v="NO SOLICITADAS"/>
  </r>
  <r>
    <x v="25"/>
    <x v="20"/>
    <n v="10"/>
    <s v="EQUIPO MILITAR Y DE SEGURIDAD"/>
    <s v="SOLAR CHARGING PANEL "/>
    <n v="25201904"/>
    <s v="Selección abreviada subasta inversa"/>
    <n v="3"/>
    <n v="6"/>
    <n v="1"/>
    <n v="1663117"/>
    <s v="UNIDAD"/>
    <s v="NO SOLICITADAS"/>
  </r>
  <r>
    <x v="25"/>
    <x v="20"/>
    <n v="10"/>
    <s v="EQUIPO MILITAR Y DE SEGURIDAD"/>
    <s v="ALTIMETRO"/>
    <n v="41114211"/>
    <s v="Mínima cuantía"/>
    <n v="3"/>
    <n v="6"/>
    <n v="7"/>
    <n v="55650000"/>
    <s v="UNIDAD"/>
    <s v="NO SOLICITADAS"/>
  </r>
  <r>
    <x v="25"/>
    <x v="115"/>
    <n v="10"/>
    <s v="OTRAS COMPRAS DE EQUIPO MILITAR Y DE INTELIGENCIA"/>
    <s v="PROTECTOR BALÍSTICO MANDIBULAR CON  VISOR PARA ACH-ARCS"/>
    <n v="46181706"/>
    <s v="Mínima cuantía"/>
    <n v="3"/>
    <n v="6"/>
    <n v="2"/>
    <n v="10449834"/>
    <s v="UNIDAD"/>
    <s v="NO SOLICITADAS"/>
  </r>
  <r>
    <x v="25"/>
    <x v="21"/>
    <n v="10"/>
    <s v="COMBUSTIBLES Y LUBRICANTES"/>
    <s v="EASTMAN OIL 2380 TURBO"/>
    <n v="15121902"/>
    <s v="Contratación directa"/>
    <n v="6"/>
    <n v="3"/>
    <n v="4791"/>
    <n v="280340574"/>
    <s v="UNIDAD"/>
    <s v="SI APROBADAS"/>
  </r>
  <r>
    <x v="25"/>
    <x v="21"/>
    <n v="10"/>
    <s v="COMBUSTIBLES Y LUBRICANTES"/>
    <s v="HYDRAULIC FLUID PET ROYCO 756"/>
    <n v="15121902"/>
    <s v="Contratación directa"/>
    <n v="6"/>
    <n v="3"/>
    <n v="8717"/>
    <n v="205686332"/>
    <s v="UNIDAD"/>
    <s v="SI APROBADAS"/>
  </r>
  <r>
    <x v="25"/>
    <x v="21"/>
    <n v="10"/>
    <s v="COMBUSTIBLES Y LUBRICANTES"/>
    <s v="GRASA AEROSHELL 5 ( 6,6 LB)"/>
    <n v="15121902"/>
    <s v="Contratación directa"/>
    <n v="6"/>
    <n v="3"/>
    <n v="50"/>
    <n v="12901300"/>
    <s v="UNIDAD"/>
    <s v="SI APROBADAS"/>
  </r>
  <r>
    <x v="25"/>
    <x v="21"/>
    <n v="10"/>
    <s v="COMBUSTIBLES Y LUBRICANTES"/>
    <s v="GRASA AEROSHELL 5 PRESENTACIÓN 400 GRS"/>
    <n v="15121902"/>
    <s v="Contratación directa"/>
    <n v="6"/>
    <n v="3"/>
    <n v="11"/>
    <n v="437206"/>
    <s v="UNIDAD"/>
    <s v="SI APROBADAS"/>
  </r>
  <r>
    <x v="25"/>
    <x v="21"/>
    <n v="10"/>
    <s v="COMBUSTIBLES Y LUBRICANTES"/>
    <s v="GRASA AEROSHELL 33MS (6,6 LB) OR AEROSHELL GRASA 64"/>
    <n v="15121902"/>
    <s v="Contratación directa"/>
    <n v="6"/>
    <n v="3"/>
    <n v="91"/>
    <n v="40738698"/>
    <s v="UNIDAD"/>
    <s v="SI APROBADAS"/>
  </r>
  <r>
    <x v="25"/>
    <x v="21"/>
    <n v="10"/>
    <s v="COMBUSTIBLES Y LUBRICANTES"/>
    <s v="GRASA AEROSHELL 22 (6,6 LB)"/>
    <n v="15121902"/>
    <s v="Contratación directa"/>
    <n v="6"/>
    <n v="3"/>
    <n v="66"/>
    <n v="18916920"/>
    <s v="UNIDAD"/>
    <s v="SI APROBADAS"/>
  </r>
  <r>
    <x v="25"/>
    <x v="21"/>
    <n v="10"/>
    <s v="COMBUSTIBLES Y LUBRICANTES"/>
    <s v="MOLYKOTE 33 EXTRE LOW TEMP BEARING GREASE LIGHT"/>
    <n v="15121902"/>
    <s v="Contratación directa"/>
    <n v="6"/>
    <n v="3"/>
    <n v="35"/>
    <n v="2434740"/>
    <s v="UNIDAD"/>
    <s v="SI APROBADAS"/>
  </r>
  <r>
    <x v="25"/>
    <x v="21"/>
    <n v="10"/>
    <s v="COMBUSTIBLES Y LUBRICANTES"/>
    <s v="THREAD COMPOUND ANTISEIZE GRAPHITE PETROLATUM"/>
    <n v="15121902"/>
    <s v="Contratación directa"/>
    <n v="6"/>
    <n v="3"/>
    <n v="3"/>
    <n v="632196"/>
    <s v="UNIDAD"/>
    <s v="SI APROBADAS"/>
  </r>
  <r>
    <x v="25"/>
    <x v="21"/>
    <n v="10"/>
    <s v="COMBUSTIBLES Y LUBRICANTES"/>
    <s v="ACEITE ADVANCE SAE 15W50"/>
    <n v="15121902"/>
    <s v="Contratación directa"/>
    <n v="6"/>
    <n v="3"/>
    <n v="3174"/>
    <n v="77159940"/>
    <s v="UNIDAD"/>
    <s v="SI APROBADAS"/>
  </r>
  <r>
    <x v="25"/>
    <x v="21"/>
    <n v="10"/>
    <s v="COMBUSTIBLES Y LUBRICANTES"/>
    <s v="AERO SHELL TURBINE OIL 560 (HTS TYPE II) ASTO 560"/>
    <n v="15121902"/>
    <s v="Contratación directa"/>
    <n v="6"/>
    <n v="3"/>
    <n v="240"/>
    <n v="10722240"/>
    <s v="UNIDAD"/>
    <s v="SI APROBADAS"/>
  </r>
  <r>
    <x v="25"/>
    <x v="21"/>
    <n v="10"/>
    <s v="COMBUSTIBLES Y LUBRICANTES"/>
    <s v="DOW CORNING 340 HEAT SINK COMPOUND 5,3 X 142 GRS"/>
    <n v="15121902"/>
    <s v="Contratación directa"/>
    <n v="6"/>
    <n v="3"/>
    <n v="1"/>
    <n v="93364"/>
    <s v="UNIDAD"/>
    <s v="SI APROBADAS"/>
  </r>
  <r>
    <x v="25"/>
    <x v="21"/>
    <n v="10"/>
    <s v="COMBUSTIBLES Y LUBRICANTES"/>
    <s v="DOW CORNING DC-4 GREASE TUBO 150 GRS"/>
    <n v="15121902"/>
    <s v="Contratación directa"/>
    <n v="6"/>
    <n v="3"/>
    <n v="6"/>
    <n v="269484"/>
    <s v="UNIDAD"/>
    <s v="SI APROBADAS"/>
  </r>
  <r>
    <x v="25"/>
    <x v="21"/>
    <n v="10"/>
    <s v="COMBUSTIBLES Y LUBRICANTES"/>
    <s v="GRASA AEROSHEL 22 X 380 GRS"/>
    <n v="15121902"/>
    <s v="Contratación directa"/>
    <n v="6"/>
    <n v="3"/>
    <n v="1253"/>
    <n v="48821892"/>
    <s v="UNIDAD"/>
    <s v="SI APROBADAS"/>
  </r>
  <r>
    <x v="25"/>
    <x v="21"/>
    <n v="10"/>
    <s v="COMBUSTIBLES Y LUBRICANTES"/>
    <s v="GRASA DOW CORNING NO 33 MEDIUM X 150 GRS"/>
    <n v="15121902"/>
    <s v="Contratación directa"/>
    <n v="6"/>
    <n v="3"/>
    <n v="65"/>
    <n v="4543760"/>
    <s v="UNIDAD"/>
    <s v="SI APROBADAS"/>
  </r>
  <r>
    <x v="25"/>
    <x v="21"/>
    <n v="10"/>
    <s v="COMBUSTIBLES Y LUBRICANTES"/>
    <s v="GRASA DOW CORNING NO 33 LIHGT X 150 GRS"/>
    <n v="15121902"/>
    <s v="Contratación directa"/>
    <n v="6"/>
    <n v="3"/>
    <n v="90"/>
    <n v="6260760"/>
    <s v="UNIDAD"/>
    <s v="SI APROBADAS"/>
  </r>
  <r>
    <x v="25"/>
    <x v="21"/>
    <n v="10"/>
    <s v="COMBUSTIBLES Y LUBRICANTES"/>
    <s v="GRASA SEMISINTETICA MOLYKOTE PG-75 X 1 KG"/>
    <n v="15121902"/>
    <s v="Contratación directa"/>
    <n v="6"/>
    <n v="3"/>
    <n v="1"/>
    <n v="356048"/>
    <s v="UNIDAD"/>
    <s v="SI APROBADAS"/>
  </r>
  <r>
    <x v="25"/>
    <x v="21"/>
    <n v="10"/>
    <s v="COMBUSTIBLES Y LUBRICANTES"/>
    <s v="GREASE AIRCRAFT AEROSHELL 33"/>
    <n v="15121902"/>
    <s v="Contratación directa"/>
    <n v="6"/>
    <n v="3"/>
    <n v="8"/>
    <n v="3308880"/>
    <s v="UNIDAD"/>
    <s v="SI APROBADAS"/>
  </r>
  <r>
    <x v="25"/>
    <x v="21"/>
    <n v="10"/>
    <s v="COMBUSTIBLES Y LUBRICANTES"/>
    <s v="GREASE AIRCRAFT AEROSHELL 7 X 6,6 LBS"/>
    <n v="15121902"/>
    <s v="Contratación directa"/>
    <n v="6"/>
    <n v="3"/>
    <n v="91"/>
    <n v="41932982"/>
    <s v="UNIDAD"/>
    <s v="SI APROBADAS"/>
  </r>
  <r>
    <x v="25"/>
    <x v="21"/>
    <n v="10"/>
    <s v="COMBUSTIBLES Y LUBRICANTES"/>
    <s v="GREASE AIRCRAFT MOBIL 100 PRESENTACIÓN 4,4 LB"/>
    <n v="15121902"/>
    <s v="Contratación directa"/>
    <n v="6"/>
    <n v="3"/>
    <n v="42"/>
    <n v="10997028"/>
    <s v="UNIDAD"/>
    <s v="SI APROBADAS"/>
  </r>
  <r>
    <x v="25"/>
    <x v="21"/>
    <n v="10"/>
    <s v="COMBUSTIBLES Y LUBRICANTES"/>
    <s v="GREASE AIRCRAFT MOLYCOTE 55 X 150 GRS"/>
    <n v="15121902"/>
    <s v="Contratación directa"/>
    <n v="6"/>
    <n v="3"/>
    <n v="2"/>
    <n v="156672"/>
    <s v="UNIDAD"/>
    <s v="SI APROBADAS"/>
  </r>
  <r>
    <x v="25"/>
    <x v="21"/>
    <n v="10"/>
    <s v="COMBUSTIBLES Y LUBRICANTES"/>
    <s v="HYDRAULIC FLUID FIR ROYCO 782"/>
    <n v="15121902"/>
    <s v="Contratación directa"/>
    <n v="6"/>
    <n v="3"/>
    <n v="1317"/>
    <n v="39404640"/>
    <s v="UNIDAD"/>
    <s v="SI APROBADAS"/>
  </r>
  <r>
    <x v="25"/>
    <x v="21"/>
    <n v="10"/>
    <s v="COMBUSTIBLES Y LUBRICANTES"/>
    <s v="MOLIKOTE 3402 C"/>
    <n v="15121902"/>
    <s v="Contratación directa"/>
    <n v="6"/>
    <n v="3"/>
    <n v="3"/>
    <n v="828036"/>
    <s v="UNIDAD"/>
    <s v="SI APROBADAS"/>
  </r>
  <r>
    <x v="25"/>
    <x v="21"/>
    <n v="10"/>
    <s v="COMBUSTIBLES Y LUBRICANTES"/>
    <s v="FUEL GREASE PRESENTACIÓN 1 LBS"/>
    <n v="15121902"/>
    <s v="Contratación directa"/>
    <n v="6"/>
    <n v="3"/>
    <n v="17"/>
    <n v="1443844"/>
    <s v="UNIDAD"/>
    <s v="SI APROBADAS"/>
  </r>
  <r>
    <x v="25"/>
    <x v="21"/>
    <n v="10"/>
    <s v="COMBUSTIBLES Y LUBRICANTES"/>
    <s v="MOBIL GREASE 28 (4,4 LB)"/>
    <n v="15121902"/>
    <s v="Contratación directa"/>
    <n v="6"/>
    <n v="3"/>
    <n v="63"/>
    <n v="13931568"/>
    <s v="UNIDAD"/>
    <s v="SI APROBADAS"/>
  </r>
  <r>
    <x v="25"/>
    <x v="21"/>
    <n v="10"/>
    <s v="COMBUSTIBLES Y LUBRICANTES"/>
    <s v="SKYDROL 500B-4"/>
    <n v="15121902"/>
    <s v="Contratación directa"/>
    <n v="6"/>
    <n v="3"/>
    <n v="456"/>
    <n v="58326048"/>
    <s v="UNIDAD"/>
    <s v="SI APROBADAS"/>
  </r>
  <r>
    <x v="25"/>
    <x v="21"/>
    <n v="10"/>
    <s v="COMBUSTIBLES Y LUBRICANTES"/>
    <s v="LUBRICANTE ANDEROL"/>
    <n v="15121902"/>
    <s v="Contratación directa"/>
    <n v="6"/>
    <n v="3"/>
    <n v="197"/>
    <n v="54461438"/>
    <s v="UNIDAD"/>
    <s v="SI APROBADAS"/>
  </r>
  <r>
    <x v="25"/>
    <x v="21"/>
    <n v="10"/>
    <s v="COMBUSTIBLES Y LUBRICANTES"/>
    <s v="LUBRICANTING OIL AIR W-100"/>
    <n v="15121902"/>
    <s v="Contratación directa"/>
    <n v="6"/>
    <n v="3"/>
    <n v="36"/>
    <n v="921672"/>
    <s v="UNIDAD"/>
    <s v="SI APROBADAS"/>
  </r>
  <r>
    <x v="25"/>
    <x v="21"/>
    <n v="10"/>
    <s v="COMBUSTIBLES Y LUBRICANTES"/>
    <s v="ACEITE RAYCO 555"/>
    <n v="15121902"/>
    <s v="Contratación directa"/>
    <n v="6"/>
    <n v="3"/>
    <n v="81"/>
    <n v="4048380"/>
    <s v="UNIDAD"/>
    <s v="SI APROBADAS"/>
  </r>
  <r>
    <x v="25"/>
    <x v="21"/>
    <n v="10"/>
    <s v="COMBUSTIBLES Y LUBRICANTES"/>
    <s v="GRASA AEROSHELL NO 6 14 ONZ"/>
    <n v="15121902"/>
    <s v="Contratación directa"/>
    <n v="6"/>
    <n v="3"/>
    <n v="35"/>
    <n v="2208640"/>
    <s v="UNIDAD"/>
    <s v="SI APROBADAS"/>
  </r>
  <r>
    <x v="25"/>
    <x v="21"/>
    <n v="10"/>
    <s v="COMBUSTIBLES Y LUBRICANTES"/>
    <s v="GRASA AEROSHELL NO 7 14 ONZ"/>
    <n v="15121902"/>
    <s v="Contratación directa"/>
    <n v="6"/>
    <n v="3"/>
    <n v="54"/>
    <n v="3328668"/>
    <s v="UNIDAD"/>
    <s v="SI APROBADAS"/>
  </r>
  <r>
    <x v="25"/>
    <x v="21"/>
    <n v="10"/>
    <s v="COMBUSTIBLES Y LUBRICANTES"/>
    <s v="GRASA AEROSHELL NO 33 14 ONZ"/>
    <n v="15121902"/>
    <s v="Contratación directa"/>
    <n v="6"/>
    <n v="3"/>
    <n v="30"/>
    <n v="1893120"/>
    <s v="UNIDAD"/>
    <s v="SI APROBADAS"/>
  </r>
  <r>
    <x v="25"/>
    <x v="21"/>
    <n v="10"/>
    <s v="COMBUSTIBLES Y LUBRICANTES"/>
    <s v="LUBRICANTING OIL , AIR W100"/>
    <n v="15121902"/>
    <s v="Contratación directa"/>
    <n v="6"/>
    <n v="3"/>
    <n v="400"/>
    <n v="11315200"/>
    <s v="UNIDAD"/>
    <s v="SI APROBADAS"/>
  </r>
  <r>
    <x v="25"/>
    <x v="21"/>
    <n v="10"/>
    <s v="COMBUSTIBLES Y LUBRICANTES"/>
    <s v="LUBRICANTING OIL, AIR W120"/>
    <n v="15121902"/>
    <s v="Contratación directa"/>
    <n v="6"/>
    <n v="3"/>
    <n v="20"/>
    <n v="2598280"/>
    <s v="UNIDAD"/>
    <s v="SI APROBADAS"/>
  </r>
  <r>
    <x v="25"/>
    <x v="21"/>
    <n v="10"/>
    <s v="COMBUSTIBLES Y LUBRICANTES"/>
    <s v="LUBRICANTING OIL, ENG 10W40"/>
    <n v="15121902"/>
    <s v="Contratación directa"/>
    <n v="6"/>
    <n v="3"/>
    <n v="72"/>
    <n v="6543504"/>
    <s v="UNIDAD"/>
    <s v="SI APROBADAS"/>
  </r>
  <r>
    <x v="25"/>
    <x v="21"/>
    <n v="10"/>
    <s v="COMBUSTIBLES Y LUBRICANTES"/>
    <s v="ACEITE RAYCO 586 MM X 5 GL"/>
    <n v="15121902"/>
    <s v="Contratación directa"/>
    <n v="6"/>
    <n v="3"/>
    <n v="2"/>
    <n v="1151920"/>
    <s v="UNIDAD"/>
    <s v="SI APROBADAS"/>
  </r>
  <r>
    <x v="25"/>
    <x v="21"/>
    <n v="10"/>
    <s v="COMBUSTIBLES Y LUBRICANTES"/>
    <s v="MOBIL JET OIL 254"/>
    <n v="15121902"/>
    <s v="Contratación directa"/>
    <n v="6"/>
    <n v="3"/>
    <n v="24"/>
    <n v="1454112"/>
    <s v="UNIDAD"/>
    <s v="SI APROBADAS"/>
  </r>
  <r>
    <x v="25"/>
    <x v="21"/>
    <n v="10"/>
    <s v="COMBUSTIBLES Y LUBRICANTES"/>
    <s v="GRASA AEROSHELL NO 6 (6,6 LBS)"/>
    <n v="15121902"/>
    <s v="Contratación directa"/>
    <n v="6"/>
    <n v="3"/>
    <n v="10"/>
    <n v="1971660"/>
    <s v="UNIDAD"/>
    <s v="SI APROBADAS"/>
  </r>
  <r>
    <x v="25"/>
    <x v="21"/>
    <n v="10"/>
    <s v="COMBUSTIBLES Y LUBRICANTES"/>
    <s v="GRASA AEROSHELL 14 (6,6 LB)"/>
    <n v="15121902"/>
    <s v="Contratación directa"/>
    <n v="6"/>
    <n v="3"/>
    <n v="3"/>
    <n v="624750"/>
    <s v="UNIDAD"/>
    <s v="SI APROBADAS"/>
  </r>
  <r>
    <x v="25"/>
    <x v="21"/>
    <n v="10"/>
    <s v="COMBUSTIBLES Y LUBRICANTES"/>
    <s v="ROYCO 363 X (GL= 3,78 LT)"/>
    <n v="15121902"/>
    <s v="Contratación directa"/>
    <n v="6"/>
    <n v="3"/>
    <n v="18"/>
    <n v="2223396"/>
    <s v="UNIDAD"/>
    <s v="SI APROBADAS"/>
  </r>
  <r>
    <x v="25"/>
    <x v="21"/>
    <n v="10"/>
    <s v="COMBUSTIBLES Y LUBRICANTES"/>
    <s v="COMBUSTIBLE DE AVIACIÓN VF 2018"/>
    <n v="15101504"/>
    <s v="Contratación directa"/>
    <n v="1"/>
    <n v="12"/>
    <n v="99999.958333333328"/>
    <n v="1199999500"/>
    <s v="GALON"/>
    <s v="SI APROBADAS"/>
  </r>
  <r>
    <x v="25"/>
    <x v="21"/>
    <n v="10"/>
    <s v="COMBUSTIBLES Y LUBRICANTES"/>
    <s v="COMBUSTIBLE DE AVIACIÓN (ACOFA AMARRE VF2019)"/>
    <n v="15101504"/>
    <s v="Contratación directa"/>
    <n v="9"/>
    <n v="4"/>
    <n v="104809.52499999999"/>
    <n v="1257714300"/>
    <s v="GALON"/>
    <s v="NO SOLICITADAS"/>
  </r>
  <r>
    <x v="25"/>
    <x v="21"/>
    <n v="10"/>
    <s v="COMBUSTIBLES Y LUBRICANTES"/>
    <s v="ACEITES GRASAS Y LUBRICANTES "/>
    <n v="15121902"/>
    <s v="Contratación directa"/>
    <n v="10"/>
    <n v="3"/>
    <n v="1"/>
    <n v="680000000"/>
    <s v="GLOBAL"/>
    <s v="NO SOLICITADAS"/>
  </r>
  <r>
    <x v="25"/>
    <x v="21"/>
    <n v="10"/>
    <s v="COMBUSTIBLES Y LUBRICANTES"/>
    <s v="COMBUSTIBLE DE AVIACIÓN -VUELOS CUBA"/>
    <n v="15101504"/>
    <s v="Contratación directa"/>
    <n v="1"/>
    <n v="3"/>
    <n v="1"/>
    <n v="170000000"/>
    <s v="GALON"/>
    <s v="NO SOLICITADAS"/>
  </r>
  <r>
    <x v="25"/>
    <x v="21"/>
    <n v="10"/>
    <s v="COMBUSTIBLES Y LUBRICANTES"/>
    <s v="ACEITE LIMPIADOR, LUBRICANTE Y PENETRANTE PARA ARMAS WD40"/>
    <n v="15121522"/>
    <s v="Selección abreviada subasta inversa"/>
    <n v="3"/>
    <n v="6"/>
    <n v="700"/>
    <n v="70000000"/>
    <s v="GALON"/>
    <s v="NO SOLICITADAS"/>
  </r>
  <r>
    <x v="25"/>
    <x v="22"/>
    <n v="10"/>
    <s v="DOTACIONES"/>
    <s v="SOGAS SPIE"/>
    <n v="46161700"/>
    <s v="Mínima cuantía"/>
    <n v="2"/>
    <n v="9"/>
    <n v="3"/>
    <n v="30000000"/>
    <s v="UNIDAD"/>
    <s v="NO SOLICITADAS"/>
  </r>
  <r>
    <x v="25"/>
    <x v="22"/>
    <n v="10"/>
    <s v="DOTACIONES"/>
    <s v="ALA BORDADA FUERZA AEREA ESPECIALIDAD"/>
    <n v="53102500"/>
    <s v="Selección abreviada menor cuantía"/>
    <n v="2"/>
    <n v="9"/>
    <n v="300"/>
    <n v="19500000"/>
    <s v="UNIDAD"/>
    <s v="NO SOLICITADAS"/>
  </r>
  <r>
    <x v="25"/>
    <x v="22"/>
    <n v="10"/>
    <s v="DOTACIONES"/>
    <s v="BASTON DE MANDO"/>
    <n v="53102502"/>
    <s v="Selección abreviada menor cuantía"/>
    <n v="2"/>
    <n v="9"/>
    <n v="10"/>
    <n v="43000000"/>
    <s v="UNIDAD"/>
    <s v="NO SOLICITADAS"/>
  </r>
  <r>
    <x v="25"/>
    <x v="22"/>
    <n v="10"/>
    <s v="DOTACIONES"/>
    <s v="BOTAS DE COMBATE MEDIA CAÑA"/>
    <n v="46181612"/>
    <s v="Selección abreviada menor cuantía"/>
    <n v="2"/>
    <n v="9"/>
    <n v="700"/>
    <n v="490000000"/>
    <s v="PAR"/>
    <s v="NO SOLICITADAS"/>
  </r>
  <r>
    <x v="25"/>
    <x v="22"/>
    <n v="10"/>
    <s v="DOTACIONES"/>
    <s v="BOTON METALICO PARA GORRA O PALA"/>
    <n v="53141505"/>
    <s v="Selección abreviada menor cuantía"/>
    <n v="2"/>
    <n v="9"/>
    <n v="50"/>
    <n v="190000"/>
    <s v="UNIDAD"/>
    <s v="NO SOLICITADAS"/>
  </r>
  <r>
    <x v="25"/>
    <x v="22"/>
    <n v="10"/>
    <s v="DOTACIONES"/>
    <s v="BOTON METALICO GRANDE PARA UNIFORME"/>
    <n v="53141505"/>
    <s v="Selección abreviada menor cuantía"/>
    <n v="2"/>
    <n v="9"/>
    <n v="50"/>
    <n v="335000"/>
    <s v="UNIDAD"/>
    <s v="NO SOLICITADAS"/>
  </r>
  <r>
    <x v="25"/>
    <x v="22"/>
    <n v="10"/>
    <s v="DOTACIONES"/>
    <s v="CORDONES DE MANDO AYUDANTE"/>
    <n v="53102502"/>
    <s v="Selección abreviada menor cuantía"/>
    <n v="2"/>
    <n v="9"/>
    <n v="20"/>
    <n v="18600000"/>
    <s v="UNIDAD"/>
    <s v="NO SOLICITADAS"/>
  </r>
  <r>
    <x v="25"/>
    <x v="22"/>
    <n v="10"/>
    <s v="DOTACIONES"/>
    <s v="DAGAS PARA CADETE "/>
    <n v="54000000"/>
    <s v="Selección abreviada menor cuantía"/>
    <n v="2"/>
    <n v="9"/>
    <n v="50"/>
    <n v="107000000"/>
    <s v="UNIDAD"/>
    <s v="NO SOLICITADAS"/>
  </r>
  <r>
    <x v="25"/>
    <x v="22"/>
    <n v="10"/>
    <s v="DOTACIONES"/>
    <s v="DISTINTIVO ESCUDO BORDADO PARA GORRA OFICIAL (POMPON)"/>
    <n v="53102500"/>
    <s v="Selección abreviada menor cuantía"/>
    <n v="2"/>
    <n v="9"/>
    <n v="1000"/>
    <n v="72000000"/>
    <s v="UNIDAD"/>
    <s v="NO SOLICITADAS"/>
  </r>
  <r>
    <x v="25"/>
    <x v="22"/>
    <n v="10"/>
    <s v="DOTACIONES"/>
    <s v="DISTINTIVO ESCUDO BORDADO PARA GORRA SUBOFICIAL (POMPON)"/>
    <n v="53102500"/>
    <s v="Selección abreviada menor cuantía"/>
    <n v="2"/>
    <n v="9"/>
    <n v="1000"/>
    <n v="72000000"/>
    <s v="UNIDAD"/>
    <s v="NO SOLICITADAS"/>
  </r>
  <r>
    <x v="25"/>
    <x v="22"/>
    <n v="10"/>
    <s v="DOTACIONES"/>
    <s v="DRAGONA PARA ESPADA"/>
    <n v="53102500"/>
    <s v="Selección abreviada menor cuantía"/>
    <n v="2"/>
    <n v="9"/>
    <n v="100"/>
    <n v="27000000"/>
    <s v="UNIDAD"/>
    <s v="NO SOLICITADAS"/>
  </r>
  <r>
    <x v="25"/>
    <x v="22"/>
    <n v="10"/>
    <s v="DOTACIONES"/>
    <s v="ESPADA PARA GENERALES"/>
    <n v="54000000"/>
    <s v="Selección abreviada menor cuantía"/>
    <n v="2"/>
    <n v="9"/>
    <n v="10"/>
    <n v="140000000"/>
    <s v="UNIDAD"/>
    <s v="NO SOLICITADAS"/>
  </r>
  <r>
    <x v="25"/>
    <x v="22"/>
    <n v="10"/>
    <s v="DOTACIONES"/>
    <s v="ESPADA PARA OFICIALES "/>
    <n v="54000000"/>
    <s v="Selección abreviada menor cuantía"/>
    <n v="2"/>
    <n v="9"/>
    <n v="90"/>
    <n v="234000000"/>
    <s v="UNIDAD"/>
    <s v="NO SOLICITADAS"/>
  </r>
  <r>
    <x v="25"/>
    <x v="22"/>
    <n v="10"/>
    <s v="DOTACIONES"/>
    <s v="ESPADA PARA SUBOFICIALES "/>
    <n v="54000000"/>
    <s v="Selección abreviada menor cuantía"/>
    <n v="2"/>
    <n v="9"/>
    <n v="100"/>
    <n v="240000000"/>
    <s v="UNIDAD"/>
    <s v="NO SOLICITADAS"/>
  </r>
  <r>
    <x v="25"/>
    <x v="22"/>
    <n v="10"/>
    <s v="DOTACIONES"/>
    <s v="GORRA AZUL MEDIANOCHE OFICIAL SUBALTERNO- SUBOFICIAL"/>
    <n v="53102701"/>
    <s v="Selección abreviada menor cuantía"/>
    <n v="2"/>
    <n v="9"/>
    <n v="400"/>
    <n v="114000000"/>
    <s v="UNIDAD"/>
    <s v="NO SOLICITADAS"/>
  </r>
  <r>
    <x v="25"/>
    <x v="22"/>
    <n v="10"/>
    <s v="DOTACIONES"/>
    <s v="GORRA AZUL OFICIAL SUBALTERNO- SUBOFICIAL"/>
    <n v="53102701"/>
    <s v="Selección abreviada menor cuantía"/>
    <n v="2"/>
    <n v="9"/>
    <n v="1500"/>
    <n v="405000000"/>
    <s v="UNIDAD"/>
    <s v="NO SOLICITADAS"/>
  </r>
  <r>
    <x v="25"/>
    <x v="22"/>
    <n v="10"/>
    <s v="DOTACIONES"/>
    <s v="GORRA AZUL OFICIAL SUPERIOR"/>
    <n v="53102701"/>
    <s v="Selección abreviada menor cuantía"/>
    <n v="2"/>
    <n v="9"/>
    <n v="100"/>
    <n v="39500000"/>
    <s v="UNIDAD"/>
    <s v="NO SOLICITADAS"/>
  </r>
  <r>
    <x v="25"/>
    <x v="22"/>
    <n v="10"/>
    <s v="DOTACIONES"/>
    <s v="GUANTES DE VUELO"/>
    <n v="53102504"/>
    <s v="Selección abreviada menor cuantía"/>
    <n v="2"/>
    <n v="9"/>
    <n v="500"/>
    <n v="77500000"/>
    <s v="PAR"/>
    <s v="NO SOLICITADAS"/>
  </r>
  <r>
    <x v="25"/>
    <x v="22"/>
    <n v="10"/>
    <s v="DOTACIONES"/>
    <s v="OVEROLES DE VUELO"/>
    <n v="53102500"/>
    <s v="Selección abreviada menor cuantía"/>
    <n v="2"/>
    <n v="9"/>
    <n v="1000"/>
    <n v="730000000"/>
    <s v="UNIDAD"/>
    <s v="NO SOLICITADAS"/>
  </r>
  <r>
    <x v="25"/>
    <x v="22"/>
    <n v="10"/>
    <s v="DOTACIONES"/>
    <s v="PALA BORDADA GRANDE OFICIALES - HOMBRE"/>
    <n v="53102500"/>
    <s v="Selección abreviada menor cuantía"/>
    <n v="2"/>
    <n v="9"/>
    <n v="150"/>
    <n v="15000000"/>
    <s v="PAR"/>
    <s v="NO SOLICITADAS"/>
  </r>
  <r>
    <x v="25"/>
    <x v="22"/>
    <n v="10"/>
    <s v="DOTACIONES"/>
    <s v="PALAS PARA OFICIAL PERSONAL FEMENINO"/>
    <n v="53102500"/>
    <s v="Selección abreviada menor cuantía"/>
    <n v="2"/>
    <n v="9"/>
    <n v="200"/>
    <n v="20000000"/>
    <s v="PAR"/>
    <s v="NO SOLICITADAS"/>
  </r>
  <r>
    <x v="25"/>
    <x v="22"/>
    <n v="10"/>
    <s v="DOTACIONES"/>
    <s v="PARCHE ALAMAR DORADOS"/>
    <n v="53102701"/>
    <s v="Selección abreviada menor cuantía"/>
    <n v="2"/>
    <n v="9"/>
    <n v="200"/>
    <n v="27000000"/>
    <s v="PAR"/>
    <s v="NO SOLICITADAS"/>
  </r>
  <r>
    <x v="25"/>
    <x v="22"/>
    <n v="10"/>
    <s v="DOTACIONES"/>
    <s v="ADAPTADOR DE ANCLAJE, CON ARGOLLAS TIPO D EN LOS EXTREMOS.  LONGITUD 1,50 MTS."/>
    <n v="46182304"/>
    <s v="Selección abreviada menor cuantía"/>
    <n v="1"/>
    <n v="10"/>
    <n v="17"/>
    <n v="2210000"/>
    <s v="UNIDAD"/>
    <s v="NO SOLICITADAS"/>
  </r>
  <r>
    <x v="25"/>
    <x v="22"/>
    <n v="10"/>
    <s v="DOTACIONES"/>
    <s v="ARNÉS DIELÉCTRICO MULTIPROPOSITO CRUZADO CON SOPORTE LUMBAR Y ANILLO DORSAL EN REATA "/>
    <s v="46182306 "/>
    <s v="Selección abreviada menor cuantía"/>
    <n v="1"/>
    <n v="11"/>
    <n v="15"/>
    <n v="10050000"/>
    <s v="UNIDAD"/>
    <s v="NO SOLICITADAS"/>
  </r>
  <r>
    <x v="25"/>
    <x v="22"/>
    <n v="10"/>
    <s v="DOTACIONES"/>
    <s v="CANILLERA PARA GUADAÑAR (PAR)"/>
    <n v="46181520"/>
    <s v="Selección abreviada menor cuantía"/>
    <n v="1"/>
    <n v="11"/>
    <n v="157"/>
    <n v="17815261"/>
    <s v="UNIDAD"/>
    <s v="NO SOLICITADAS"/>
  </r>
  <r>
    <x v="25"/>
    <x v="22"/>
    <n v="10"/>
    <s v="DOTACIONES"/>
    <s v="CARETA PARA GUADAÑAR O ESMERILAR"/>
    <n v="46181703"/>
    <s v="Selección abreviada menor cuantía"/>
    <n v="1"/>
    <n v="11"/>
    <n v="359"/>
    <n v="14467700"/>
    <s v="UNIDAD"/>
    <s v="NO SOLICITADAS"/>
  </r>
  <r>
    <x v="25"/>
    <x v="22"/>
    <n v="10"/>
    <s v="DOTACIONES"/>
    <s v="CARETA PARA SOLDADOR"/>
    <n v="46181703"/>
    <s v="Selección abreviada menor cuantía"/>
    <n v="1"/>
    <n v="11"/>
    <n v="14"/>
    <n v="1526560"/>
    <s v="UNIDAD"/>
    <s v="NO SOLICITADAS"/>
  </r>
  <r>
    <x v="25"/>
    <x v="22"/>
    <n v="10"/>
    <s v="DOTACIONES"/>
    <s v="CASCO DE SEGURIDAD DIELECTRICO CON RATCHET Y CON BARBUQUEJO"/>
    <n v="46181704"/>
    <s v="Selección abreviada menor cuantía"/>
    <n v="1"/>
    <n v="11"/>
    <n v="17"/>
    <n v="1371186"/>
    <s v="UNIDAD"/>
    <s v="NO SOLICITADAS"/>
  </r>
  <r>
    <x v="25"/>
    <x v="22"/>
    <n v="10"/>
    <s v="DOTACIONES"/>
    <s v="CASCO PARA MOTOCICLISTAS COLOR NEGRO ABATIBLE"/>
    <n v="46181705"/>
    <s v="Selección abreviada menor cuantía"/>
    <n v="1"/>
    <n v="11"/>
    <n v="36"/>
    <n v="25200000"/>
    <s v="UNIDAD"/>
    <s v="NO SOLICITADAS"/>
  </r>
  <r>
    <x v="25"/>
    <x v="22"/>
    <n v="10"/>
    <s v="DOTACIONES"/>
    <s v="COFIA DESECHABLE (CAJA X 100 UND)"/>
    <n v="46181708"/>
    <s v="Selección abreviada menor cuantía"/>
    <n v="1"/>
    <n v="11"/>
    <n v="100"/>
    <n v="1088100"/>
    <s v="UNIDAD"/>
    <s v="NO SOLICITADAS"/>
  </r>
  <r>
    <x v="25"/>
    <x v="22"/>
    <n v="10"/>
    <s v="DOTACIONES"/>
    <s v="COLETO EN PVC BLANCO, PARA COCINAS"/>
    <n v="46181501"/>
    <s v="Selección abreviada menor cuantía"/>
    <n v="1"/>
    <n v="11"/>
    <n v="30"/>
    <n v="1209000"/>
    <s v="UNIDAD"/>
    <s v="NO SOLICITADAS"/>
  </r>
  <r>
    <x v="25"/>
    <x v="22"/>
    <n v="10"/>
    <s v="DOTACIONES"/>
    <s v="COLETO SOLDADOR CUERO"/>
    <n v="46181501"/>
    <s v="Selección abreviada menor cuantía"/>
    <n v="1"/>
    <n v="11"/>
    <n v="15"/>
    <n v="1476705"/>
    <s v="UNIDAD"/>
    <s v="NO SOLICITADAS"/>
  </r>
  <r>
    <x v="25"/>
    <x v="22"/>
    <n v="10"/>
    <s v="DOTACIONES"/>
    <s v="CARTUCHO UNIVERSAL  MULTIGASES Y VAPORES. (PAR)"/>
    <n v="46182005"/>
    <s v="Selección abreviada menor cuantía"/>
    <n v="1"/>
    <n v="11"/>
    <n v="150"/>
    <n v="8057100"/>
    <s v="UNIDAD"/>
    <s v="NO SOLICITADAS"/>
  </r>
  <r>
    <x v="25"/>
    <x v="22"/>
    <n v="10"/>
    <s v="DOTACIONES"/>
    <s v="ESCAFANDRA TIPO SOLDADOR"/>
    <n v="46181522"/>
    <s v="Selección abreviada menor cuantía"/>
    <n v="1"/>
    <n v="11"/>
    <n v="28"/>
    <n v="2453472"/>
    <s v="UNIDAD"/>
    <s v="NO SOLICITADAS"/>
  </r>
  <r>
    <x v="25"/>
    <x v="22"/>
    <n v="10"/>
    <s v="DOTACIONES"/>
    <s v="ESLINGA PARA POSICIONAMIENTO Y RESTRICCIÓN DE CAIDAS, MOSQUETON DE 3/4"/>
    <s v="46182314 "/>
    <s v="Selección abreviada menor cuantía"/>
    <n v="1"/>
    <n v="11"/>
    <n v="15"/>
    <n v="1980000"/>
    <s v="UNIDAD"/>
    <s v="NO SOLICITADAS"/>
  </r>
  <r>
    <x v="25"/>
    <x v="22"/>
    <n v="10"/>
    <s v="DOTACIONES"/>
    <s v="GAFA Y/O MONOGAFA DE SOLDADURA AUTOGENA MINIMO SOMBRA 5"/>
    <n v="46181804"/>
    <s v="Selección abreviada menor cuantía"/>
    <n v="1"/>
    <n v="11"/>
    <n v="13"/>
    <n v="333047"/>
    <s v="UNIDAD"/>
    <s v="NO SOLICITADAS"/>
  </r>
  <r>
    <x v="25"/>
    <x v="22"/>
    <n v="10"/>
    <s v="DOTACIONES"/>
    <s v="GAFAS DE SEGURIDAD LENTE CLARO CON FILTRO UV "/>
    <n v="46181804"/>
    <s v="Selección abreviada menor cuantía"/>
    <n v="1"/>
    <n v="11"/>
    <n v="700"/>
    <n v="23776900"/>
    <s v="UNIDAD"/>
    <s v="NO SOLICITADAS"/>
  </r>
  <r>
    <x v="25"/>
    <x v="22"/>
    <n v="10"/>
    <s v="DOTACIONES"/>
    <s v="GAFAS DE SEGURIDAD OSCURAS CON PROTECCION SOLAR UV"/>
    <n v="46181804"/>
    <s v="Selección abreviada menor cuantía"/>
    <n v="1"/>
    <n v="11"/>
    <n v="3500"/>
    <n v="124145000"/>
    <s v="UNIDAD"/>
    <s v="NO SOLICITADAS"/>
  </r>
  <r>
    <x v="25"/>
    <x v="22"/>
    <n v="10"/>
    <s v="DOTACIONES"/>
    <s v="GUANTE CUERO SINTETICO (PAR)"/>
    <n v="46181504"/>
    <s v="Selección abreviada menor cuantía"/>
    <n v="1"/>
    <n v="11"/>
    <n v="3000"/>
    <n v="166668000"/>
    <s v="UNIDAD"/>
    <s v="NO SOLICITADAS"/>
  </r>
  <r>
    <x v="25"/>
    <x v="22"/>
    <n v="10"/>
    <s v="DOTACIONES"/>
    <s v="GUANTE PARA USO EN CUARTO FRIO (PAR)"/>
    <n v="46181504"/>
    <s v="Selección abreviada menor cuantía"/>
    <n v="1"/>
    <n v="11"/>
    <n v="15"/>
    <n v="1800000"/>
    <s v="UNIDAD"/>
    <s v="NO SOLICITADAS"/>
  </r>
  <r>
    <x v="25"/>
    <x v="22"/>
    <n v="10"/>
    <s v="DOTACIONES"/>
    <s v="GUANTE TIPO SOLDADOR (PAR)"/>
    <n v="46181504"/>
    <s v="Selección abreviada menor cuantía"/>
    <n v="1"/>
    <n v="11"/>
    <n v="28"/>
    <n v="5600000"/>
    <s v="UNIDAD"/>
    <s v="NO SOLICITADAS"/>
  </r>
  <r>
    <x v="25"/>
    <x v="22"/>
    <n v="10"/>
    <s v="DOTACIONES"/>
    <s v="GUANTES CUERO SINTETICO CON EXOSQUELETO (PAR)"/>
    <n v="46181504"/>
    <s v="Selección abreviada menor cuantía"/>
    <n v="1"/>
    <n v="11"/>
    <n v="1500"/>
    <n v="100174500"/>
    <s v="UNIDAD"/>
    <s v="NO SOLICITADAS"/>
  </r>
  <r>
    <x v="25"/>
    <x v="22"/>
    <n v="10"/>
    <s v="DOTACIONES"/>
    <s v="GUANTES DIELÉCTRICOS CATEGORIA CLASE 1 (PAR)"/>
    <n v="46181504"/>
    <s v="Selección abreviada menor cuantía"/>
    <n v="1"/>
    <n v="11"/>
    <n v="15"/>
    <n v="3751455"/>
    <s v="UNIDAD"/>
    <s v="NO SOLICITADAS"/>
  </r>
  <r>
    <x v="25"/>
    <x v="22"/>
    <n v="10"/>
    <s v="DOTACIONES"/>
    <s v="GUANTES LATEX PARA COCINA (CAJA X 100 PAR)"/>
    <n v="46181504"/>
    <s v="Selección abreviada menor cuantía"/>
    <n v="1"/>
    <n v="11"/>
    <n v="200"/>
    <n v="3742200"/>
    <s v="UNIDAD"/>
    <s v="NO SOLICITADAS"/>
  </r>
  <r>
    <x v="25"/>
    <x v="22"/>
    <n v="10"/>
    <s v="DOTACIONES"/>
    <s v="GUANTES NITRILO 22 MILESIMAS X 18&quot; (PAR)"/>
    <n v="46181504"/>
    <s v="Selección abreviada menor cuantía"/>
    <n v="1"/>
    <n v="11"/>
    <n v="100"/>
    <n v="1968900"/>
    <s v="UNIDAD"/>
    <s v="NO SOLICITADAS"/>
  </r>
  <r>
    <x v="25"/>
    <x v="22"/>
    <n v="10"/>
    <s v="DOTACIONES"/>
    <s v="GUANTES NITRILO 8 MILESIMAS DE ESPESOR (CAJA X 100 PAR)"/>
    <n v="46181504"/>
    <s v="Selección abreviada menor cuantía"/>
    <n v="1"/>
    <n v="11"/>
    <n v="1000"/>
    <n v="29074000"/>
    <s v="UNIDAD"/>
    <s v="NO SOLICITADAS"/>
  </r>
  <r>
    <x v="25"/>
    <x v="22"/>
    <n v="10"/>
    <s v="DOTACIONES"/>
    <s v="OVEROL DESECHABLE PARA PINTURA"/>
    <n v="46181503"/>
    <s v="Selección abreviada menor cuantía"/>
    <n v="1"/>
    <n v="11"/>
    <n v="300"/>
    <n v="6908700"/>
    <s v="UNIDAD"/>
    <s v="NO SOLICITADAS"/>
  </r>
  <r>
    <x v="25"/>
    <x v="22"/>
    <n v="10"/>
    <s v="DOTACIONES"/>
    <s v="PRETALES  (PAR)"/>
    <n v="46182313"/>
    <s v="Selección abreviada menor cuantía"/>
    <n v="1"/>
    <n v="11"/>
    <n v="20"/>
    <n v="6678280"/>
    <s v="UNIDAD"/>
    <s v="NO SOLICITADAS"/>
  </r>
  <r>
    <x v="25"/>
    <x v="22"/>
    <n v="10"/>
    <s v="DOTACIONES"/>
    <s v="RESPIRADOR FULL FACE"/>
    <n v="46182001"/>
    <s v="Selección abreviada menor cuantía"/>
    <n v="1"/>
    <n v="11"/>
    <n v="15"/>
    <n v="9296340"/>
    <s v="UNIDAD"/>
    <s v="NO SOLICITADAS"/>
  </r>
  <r>
    <x v="25"/>
    <x v="22"/>
    <n v="10"/>
    <s v="DOTACIONES"/>
    <s v="RESPIRADOR MEDIA CARA "/>
    <n v="46182001"/>
    <s v="Selección abreviada menor cuantía"/>
    <n v="1"/>
    <n v="11"/>
    <n v="100"/>
    <n v="5572900"/>
    <s v="UNIDAD"/>
    <s v="NO SOLICITADAS"/>
  </r>
  <r>
    <x v="25"/>
    <x v="22"/>
    <n v="10"/>
    <s v="DOTACIONES"/>
    <s v="RESPIRADORES DESCARTABLES ESPECIALIZADOS  (CAJA X 20 UND)"/>
    <n v="46182002"/>
    <s v="Selección abreviada menor cuantía"/>
    <n v="1"/>
    <n v="11"/>
    <n v="245"/>
    <n v="61250000"/>
    <s v="UNIDAD"/>
    <s v="NO SOLICITADAS"/>
  </r>
  <r>
    <x v="25"/>
    <x v="22"/>
    <n v="10"/>
    <s v="DOTACIONES"/>
    <s v="RESPIRADORES MEDICOS  (CAJA X 20 UND)"/>
    <n v="46182002"/>
    <s v="Selección abreviada menor cuantía"/>
    <n v="1"/>
    <n v="11"/>
    <n v="200"/>
    <n v="19344000"/>
    <s v="UNIDAD"/>
    <s v="NO SOLICITADAS"/>
  </r>
  <r>
    <x v="25"/>
    <x v="22"/>
    <n v="10"/>
    <s v="DOTACIONES"/>
    <s v="SISTEMA DE LINEA DE VIDA VERTICAL DE 16 MM DE DIÁMETRO Y 18 MTS DE LONGITUD CON GANCHO DE 4 1/2 DEBE INCLUIR (CUERDA, CONTECTOR DE ANCLAJE, ARRESTADOR DE CAÍDAS AUTOMATICO Y MOSQUETÓN CONECTOR, CAJA DE CONEXIÓN A PERTIGA PARA GANCHO DE 4 1/2)."/>
    <n v="46182308"/>
    <s v="Selección abreviada menor cuantía"/>
    <n v="1"/>
    <n v="11"/>
    <n v="15"/>
    <n v="33852870"/>
    <s v="UNIDAD"/>
    <s v="NO SOLICITADAS"/>
  </r>
  <r>
    <x v="25"/>
    <x v="22"/>
    <n v="10"/>
    <s v="DOTACIONES"/>
    <s v="TAPA OIDO INSERCION ESPUMA 33 DB DE NRR (CAJA X 200 PAR )"/>
    <n v="46181902"/>
    <s v="Selección abreviada menor cuantía"/>
    <n v="1"/>
    <n v="11"/>
    <n v="326"/>
    <n v="29340000"/>
    <s v="UNIDAD"/>
    <s v="NO SOLICITADAS"/>
  </r>
  <r>
    <x v="25"/>
    <x v="22"/>
    <n v="10"/>
    <s v="DOTACIONES"/>
    <s v="TAPA OIDOS DE DIADEMA DIELECTRICO 30 DB DE NRR"/>
    <n v="46181902"/>
    <s v="Selección abreviada menor cuantía"/>
    <n v="1"/>
    <n v="11"/>
    <n v="800"/>
    <n v="64000000"/>
    <s v="UNIDAD"/>
    <s v="NO SOLICITADAS"/>
  </r>
  <r>
    <x v="25"/>
    <x v="22"/>
    <n v="10"/>
    <s v="DOTACIONES"/>
    <s v="TRAJE DE APICULTURA"/>
    <n v="46181503"/>
    <s v="Selección abreviada menor cuantía"/>
    <n v="1"/>
    <n v="11"/>
    <n v="40"/>
    <n v="13817160"/>
    <s v="UNIDAD"/>
    <s v="NO SOLICIT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SLO 2018"/>
    <n v="25202205"/>
    <s v="Contratación directa"/>
    <n v="1"/>
    <n v="7"/>
    <n v="1"/>
    <n v="359999990"/>
    <s v="GLOBAL"/>
    <s v="SI APROBADAS"/>
  </r>
  <r>
    <x v="25"/>
    <x v="25"/>
    <n v="10"/>
    <s v="LLANTAS Y ACCESORIOS"/>
    <s v="ADQUISICION LLANTAS   PARA LAS AERONAVES DE LA FUERZA AEREA COLOMBIANA "/>
    <n v="25202205"/>
    <s v="Contratación directa"/>
    <n v="1"/>
    <n v="6"/>
    <n v="1"/>
    <n v="30"/>
    <s v="GLOBAL"/>
    <s v="NO SOLICITADAS"/>
  </r>
  <r>
    <x v="25"/>
    <x v="31"/>
    <n v="10"/>
    <s v="REPUESTOS"/>
    <s v="REPUESTOS EQUIPO DE VISIÓN NOCTURNA VF 2018"/>
    <n v="46171626"/>
    <s v="Contratación directa"/>
    <n v="7"/>
    <n v="8"/>
    <n v="1"/>
    <n v="625965500"/>
    <s v="GLOBAL"/>
    <s v="SI APROBADAS"/>
  </r>
  <r>
    <x v="25"/>
    <x v="31"/>
    <n v="10"/>
    <s v="REPUESTOS"/>
    <s v="REPUESTOS AMETRALLADORAS M3W VF 2018"/>
    <n v="46101800"/>
    <s v="Contratación directa"/>
    <n v="7"/>
    <n v="8"/>
    <n v="1"/>
    <n v="155189090"/>
    <s v="GLOBAL"/>
    <s v="SI APROBADAS"/>
  </r>
  <r>
    <x v="25"/>
    <x v="31"/>
    <n v="10"/>
    <s v="REPUESTOS"/>
    <s v="REPUESTOS SISTEMAS DE EYECCIÓN VF 2018"/>
    <n v="25201902"/>
    <s v="Contratación directa"/>
    <n v="7"/>
    <n v="8"/>
    <n v="1"/>
    <n v="6120000000"/>
    <s v="GLOBAL"/>
    <s v="SI APROBADAS"/>
  </r>
  <r>
    <x v="25"/>
    <x v="31"/>
    <n v="10"/>
    <s v="REPUESTOS"/>
    <s v="REPUESTOS AMETRALLADORA M-134 VF 2018"/>
    <n v="46101800"/>
    <s v="Contratación directa"/>
    <n v="10"/>
    <n v="8"/>
    <n v="1"/>
    <n v="614859400"/>
    <s v="GLOBAL"/>
    <s v="SI APROBADAS"/>
  </r>
  <r>
    <x v="25"/>
    <x v="31"/>
    <n v="10"/>
    <s v="REPUESTOS"/>
    <s v="REPUESTOS Y ACCESORIOS PARA EQUIPOS DE SUPERVIVENCIA VF 2018"/>
    <n v="46161700"/>
    <s v="Contratación directa"/>
    <n v="7"/>
    <n v="8"/>
    <n v="1"/>
    <n v="59976000"/>
    <s v="GLOBAL"/>
    <s v="SI APROBADAS"/>
  </r>
  <r>
    <x v="25"/>
    <x v="31"/>
    <n v="10"/>
    <s v="REPUESTOS"/>
    <s v="REPUESTOS Y ACCESORIOS PARA EQUIPOS DE SUPERVIVENCIA VF 2018"/>
    <n v="46161700"/>
    <s v="Contratación directa"/>
    <n v="7"/>
    <n v="8"/>
    <n v="1"/>
    <n v="141852760"/>
    <s v="GLOBAL"/>
    <s v="SI APROBADAS"/>
  </r>
  <r>
    <x v="25"/>
    <x v="31"/>
    <n v="10"/>
    <s v="REPUESTOS"/>
    <s v="REPUESTOS Y ACCESORIOS PARA EQUIPOS DE SUPERVIVENCIA VF 2018"/>
    <n v="46161700"/>
    <s v="Contratación directa"/>
    <n v="7"/>
    <n v="8"/>
    <n v="1"/>
    <n v="194293000"/>
    <s v="GLOBAL"/>
    <s v="SI APROBADAS"/>
  </r>
  <r>
    <x v="25"/>
    <x v="31"/>
    <n v="10"/>
    <s v="REPUESTOS"/>
    <s v="ADQUISICIÓN REPUESTOS PARA EQUIPO PERSONAL DE VUELO VF 2018"/>
    <n v="46161700"/>
    <s v="Contratación directa"/>
    <n v="10"/>
    <n v="8"/>
    <n v="1"/>
    <n v="645693796"/>
    <s v="GLOBAL"/>
    <s v="SI APROBADAS"/>
  </r>
  <r>
    <x v="25"/>
    <x v="31"/>
    <n v="10"/>
    <s v="REPUESTOS"/>
    <s v="ADQUISICIÓN REPUESTOS SISTEMAS DE ARMAS KFIR VF 2018 (ARNESES ELÉCTRICOS)"/>
    <n v="25201706"/>
    <s v="Contratación directa"/>
    <n v="7"/>
    <n v="8"/>
    <n v="1"/>
    <n v="136000000"/>
    <s v="GLOBAL"/>
    <s v="SI APROBADAS"/>
  </r>
  <r>
    <x v="25"/>
    <x v="31"/>
    <n v="10"/>
    <s v="REPUESTOS"/>
    <s v="ADQUISICION REPUESTOS PERCHAS"/>
    <n v="46101800"/>
    <s v="Contratación directa"/>
    <n v="11"/>
    <n v="8"/>
    <n v="1"/>
    <n v="612000000"/>
    <s v="GLOBAL"/>
    <s v="SI APROBADAS"/>
  </r>
  <r>
    <x v="25"/>
    <x v="31"/>
    <n v="10"/>
    <s v="REPUESTOS"/>
    <s v="REPUESTOS SISTEMAS DE ARMAMENTO AÉREO AERONAVES FAC - AMARRE VF 2019"/>
    <s v="46101800_x000a_25201902_x000a_46171626_x000a_46161700_x000a_25201706"/>
    <s v="Contratación directa"/>
    <n v="8"/>
    <n v="12"/>
    <n v="1"/>
    <n v="3514810774"/>
    <s v="GLOBAL"/>
    <s v="SI APROBADAS"/>
  </r>
  <r>
    <x v="25"/>
    <x v="31"/>
    <n v="10"/>
    <s v="REPUESTOS"/>
    <s v="PISTOLA A PRESIÓN CARTER,  REF. F-145 CON HECV 45 PSI O SU EQUIVALENCIA"/>
    <n v="27112916"/>
    <s v="Contratación directa"/>
    <n v="1"/>
    <n v="3"/>
    <n v="12"/>
    <n v="78000000"/>
    <s v="UNIDAD"/>
    <s v="NO SOLICITADAS"/>
  </r>
  <r>
    <x v="25"/>
    <x v="31"/>
    <n v="10"/>
    <s v="REPUESTOS"/>
    <s v="PISTOLA GRAVEDAD OPW  295SA-138"/>
    <n v="27112916"/>
    <s v="Contratación directa"/>
    <n v="1"/>
    <n v="3"/>
    <n v="2"/>
    <n v="6000000"/>
    <s v="UNIDAD"/>
    <s v="NO SOLICITADAS"/>
  </r>
  <r>
    <x v="25"/>
    <x v="31"/>
    <n v="10"/>
    <s v="REPUESTOS"/>
    <s v="CARRETEL DE ESTATICA  X 150 FT, CUERPO EN ACERO, CABLE  CON RECUBRIMIENTO EN VINILO, REBOBINADO AUTOMATICO.  RESISTENCIA ELECTRICA NO EXCEDER 10 OHM."/>
    <n v="24141707"/>
    <s v="Contratación directa"/>
    <n v="1"/>
    <n v="3"/>
    <n v="2"/>
    <n v="4800000"/>
    <s v="UNIDAD"/>
    <s v="NO SOLICITADAS"/>
  </r>
  <r>
    <x v="25"/>
    <x v="31"/>
    <n v="10"/>
    <s v="REPUESTOS"/>
    <s v="ADQUISICION REPUESTOS PASLO 2018"/>
    <s v="25202200; 25202300; 25202400; 25202500; 25202600; 25202700"/>
    <s v="Contratación directa"/>
    <n v="1"/>
    <n v="7"/>
    <n v="1"/>
    <n v="1190000000"/>
    <s v="GLOBAL"/>
    <s v="SI APROBADAS"/>
  </r>
  <r>
    <x v="25"/>
    <x v="31"/>
    <n v="10"/>
    <s v="REPUESTOS"/>
    <s v="ADQUISICION REPUESTOS PARA LAS AERONAVES DE LA FUERZA AEREA COLOMBIANA"/>
    <s v="25202200; 25202300; 25202400; 25202500; 25202600; 25202700"/>
    <s v="Contratación directa"/>
    <n v="1"/>
    <n v="7"/>
    <n v="1"/>
    <n v="3389999988"/>
    <s v="GLOBAL"/>
    <s v="SI APROBADAS"/>
  </r>
  <r>
    <x v="25"/>
    <x v="31"/>
    <n v="10"/>
    <s v="REPUESTOS"/>
    <s v="ADQUISICION REPUESTOS PARA LAS AERONAVES DE LA FUERZA AEREA COLOMBIANA"/>
    <s v="25202200; 25202300; 25202400; 25202500; 25202600; 25202700"/>
    <s v="Contratación directa"/>
    <n v="1"/>
    <n v="7"/>
    <n v="1"/>
    <n v="510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2805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544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2720000000"/>
    <s v="GLOBAL"/>
    <s v="SI APROBADAS"/>
  </r>
  <r>
    <x v="25"/>
    <x v="31"/>
    <n v="10"/>
    <s v="REPUESTOS"/>
    <s v="ADQUISICION REPUESTOS PARA LAS AERONAVES DE LA FUERZA AEREA COLOMBIANA"/>
    <s v="25202200; 25202300; 25202400; 25202500; 25202600; 25202700"/>
    <s v="Contratación directa"/>
    <n v="1"/>
    <n v="7"/>
    <n v="1"/>
    <n v="1360000000"/>
    <s v="GLOBAL"/>
    <s v="SI APROBADAS"/>
  </r>
  <r>
    <x v="25"/>
    <x v="31"/>
    <n v="10"/>
    <s v="REPUESTOS"/>
    <s v="ADQUISICION REPUESTOS PARA LAS AERONAVES DE LA FUERZA AEREA COLOMBIANA"/>
    <s v="25202200; 25202300; 25202400; 25202500; 25202600; 25202700"/>
    <s v="Contratación directa"/>
    <n v="1"/>
    <n v="7"/>
    <n v="1"/>
    <n v="483903198"/>
    <s v="GLOBAL"/>
    <s v="SI APROBADAS"/>
  </r>
  <r>
    <x v="25"/>
    <x v="31"/>
    <n v="10"/>
    <s v="REPUESTOS"/>
    <s v="ADQUISICION REPUESTOS PARA LAS AERONAVES DE LA FUERZA AEREA COLOMBIANA"/>
    <s v="25202200; 25202300"/>
    <s v="Contratación directa"/>
    <n v="1"/>
    <n v="7"/>
    <n v="1"/>
    <n v="2312000000"/>
    <s v="GLOBAL"/>
    <s v="SI APROBADAS"/>
  </r>
  <r>
    <x v="25"/>
    <x v="31"/>
    <n v="10"/>
    <s v="REPUESTOS"/>
    <s v="ADQUISICION REPUESTOS PARA LAS AERONAVES DE LA FUERZA AEREA COLOMBIANA"/>
    <s v="25202200; 25202300"/>
    <s v="Contratación directa"/>
    <n v="1"/>
    <n v="7"/>
    <n v="1"/>
    <n v="2312000000"/>
    <s v="GLOBAL"/>
    <s v="SI APROBADAS"/>
  </r>
  <r>
    <x v="25"/>
    <x v="31"/>
    <n v="10"/>
    <s v="REPUESTOS"/>
    <s v="IMPREVISTOS AERONAUTICOS"/>
    <s v="25202200; 25202300"/>
    <s v="Contratación directa"/>
    <n v="6"/>
    <n v="6"/>
    <n v="1"/>
    <n v="3400000000"/>
    <s v="GLOBAL"/>
    <s v="NO SOLICITADAS"/>
  </r>
  <r>
    <x v="25"/>
    <x v="31"/>
    <n v="10"/>
    <s v="REPUESTOS"/>
    <s v="ADQUISICION REPUESTOS PASLO 2018"/>
    <s v="25202200; 25202300; 25202400; 25202500; 25202600; 25202700"/>
    <s v="Contratación directa"/>
    <n v="1"/>
    <n v="6"/>
    <n v="1"/>
    <n v="18076572171"/>
    <s v="GLOBAL"/>
    <s v="SI EN TRAMITE"/>
  </r>
  <r>
    <x v="25"/>
    <x v="31"/>
    <n v="10"/>
    <s v="REPUESTOS"/>
    <s v="REPUESTOS RADIOAYUDAS"/>
    <n v="32101500"/>
    <s v="Contratación directa"/>
    <n v="2"/>
    <n v="7"/>
    <n v="1"/>
    <n v="200000000"/>
    <s v="GLOBAL"/>
    <s v="NO SOLICITADAS"/>
  </r>
  <r>
    <x v="25"/>
    <x v="31"/>
    <n v="10"/>
    <s v="REPUESTOS"/>
    <s v="REPUESTOS LUCES DE PISTA"/>
    <n v="39111800"/>
    <s v="Contratación directa"/>
    <n v="2"/>
    <n v="7"/>
    <n v="1"/>
    <n v="300000000"/>
    <s v="GLOBAL"/>
    <s v="NO SOLICITADAS"/>
  </r>
  <r>
    <x v="25"/>
    <x v="31"/>
    <n v="10"/>
    <s v="REPUESTOS"/>
    <s v="REPUESTOS BARRERAS DE FRENADO"/>
    <n v="32152000"/>
    <s v="Contratación directa"/>
    <n v="2"/>
    <n v="7"/>
    <n v="1"/>
    <n v="200000000"/>
    <s v="GLOBAL"/>
    <s v="NO SOLICITADAS"/>
  </r>
  <r>
    <x v="25"/>
    <x v="31"/>
    <n v="10"/>
    <s v="REPUESTOS"/>
    <s v="REPUESTOS MOTOROLA-ICOM"/>
    <n v="32131000"/>
    <s v="Contratación directa"/>
    <n v="2"/>
    <n v="7"/>
    <n v="1"/>
    <n v="400000000"/>
    <s v="GLOBAL"/>
    <s v="NO SOLICITADAS"/>
  </r>
  <r>
    <x v="25"/>
    <x v="31"/>
    <n v="10"/>
    <s v="REPUESTOS"/>
    <s v="REPUESTOS TADIRAN"/>
    <n v="32131000"/>
    <s v="Contratación directa"/>
    <n v="2"/>
    <n v="7"/>
    <n v="1"/>
    <n v="100000000"/>
    <s v="GLOBAL"/>
    <s v="NO SOLICITADAS"/>
  </r>
  <r>
    <x v="25"/>
    <x v="31"/>
    <n v="10"/>
    <s v="REPUESTOS"/>
    <s v="REPUESTOS AIRE TIERRA"/>
    <n v="32131000"/>
    <s v="Contratación directa"/>
    <n v="2"/>
    <n v="7"/>
    <n v="1"/>
    <n v="730000000"/>
    <s v="GLOBAL"/>
    <s v="NO SOLICITADAS"/>
  </r>
  <r>
    <x v="25"/>
    <x v="31"/>
    <n v="10"/>
    <s v="REPUESTOS"/>
    <s v="REPUESTOS RED SATELITAL DE C2"/>
    <n v="32131000"/>
    <s v="Contratación directa"/>
    <n v="2"/>
    <n v="7"/>
    <n v="1"/>
    <n v="290000000"/>
    <s v="GLOBAL"/>
    <s v="NO SOLICITADAS"/>
  </r>
  <r>
    <x v="25"/>
    <x v="31"/>
    <n v="10"/>
    <s v="REPUESTOS"/>
    <s v="REPUESTOS RADAR TPS-78 (AMARRE VF 2019)"/>
    <n v="32131000"/>
    <s v="Contratación directa"/>
    <n v="2"/>
    <n v="7"/>
    <n v="1"/>
    <n v="1020000000"/>
    <s v="GLOBAL"/>
    <s v="NO SOLICITADAS"/>
  </r>
  <r>
    <x v="25"/>
    <x v="31"/>
    <n v="10"/>
    <s v="REPUESTOS"/>
    <s v="REPUESTOS TRANSMISOR MARANDUA PLAN COLOMBIA RADARES VF-2018"/>
    <n v="32131000"/>
    <s v="Contratación directa"/>
    <n v="10"/>
    <n v="9"/>
    <n v="1"/>
    <n v="6522011002"/>
    <s v="GLOBAL"/>
    <s v="SI APROBADAS"/>
  </r>
  <r>
    <x v="25"/>
    <x v="31"/>
    <n v="10"/>
    <s v="REPUESTOS"/>
    <s v="REPUESTOS TRANSMISOR MARANDUA PLAN COLOMBIA RADARES "/>
    <n v="32131000"/>
    <s v="Contratación directa"/>
    <n v="1"/>
    <n v="9"/>
    <n v="1"/>
    <n v="1777988998"/>
    <s v="GLOBAL"/>
    <s v="SI APROBADAS"/>
  </r>
  <r>
    <x v="25"/>
    <x v="31"/>
    <n v="10"/>
    <s v="REPUESTOS"/>
    <s v="REPUESTOS  PROCESADOR MARANDÚA - PLAN COLOMBIA RADARES (AMARRE VF 2019)_x000a__x000a_"/>
    <n v="32131000"/>
    <s v="Contratación directa"/>
    <n v="11"/>
    <n v="9"/>
    <n v="1"/>
    <n v="942011002"/>
    <s v="GLOBAL"/>
    <s v="NO SOLICITADAS"/>
  </r>
  <r>
    <x v="25"/>
    <x v="31"/>
    <n v="10"/>
    <s v="REPUESTOS"/>
    <s v="REPUESTOS SISTEMA FLIR Y RADAR"/>
    <n v="25202100"/>
    <s v="Contratación directa"/>
    <n v="1"/>
    <n v="6"/>
    <n v="1"/>
    <n v="1500000000"/>
    <s v="GLOBAL"/>
    <s v="NO SOLICITADAS"/>
  </r>
  <r>
    <x v="25"/>
    <x v="31"/>
    <n v="10"/>
    <s v="REPUESTOS"/>
    <s v="ADQUISICION REPUESTOS AERONAUTICOS PARA EQUIPO SR-26"/>
    <s v="25202200; 25202300; 25202400; 25202500; 25202600; 25202700"/>
    <s v="Contratación directa"/>
    <n v="1"/>
    <n v="6"/>
    <n v="1"/>
    <n v="112000000"/>
    <s v="GLOBAL"/>
    <s v="NO SOLICITADAS"/>
  </r>
  <r>
    <x v="25"/>
    <x v="31"/>
    <n v="10"/>
    <s v="REPUESTOS"/>
    <s v="ADQUISICION REPUESTOS AERONAUTICOS PARA EQUIPO SR-560"/>
    <s v="25202200; 25202300; 25202400; 25202500; 25202600; 25202700"/>
    <s v="Contratación directa"/>
    <n v="1"/>
    <n v="6"/>
    <n v="1"/>
    <n v="71000000"/>
    <s v="GLOBAL"/>
    <s v="NO SOLICITADAS"/>
  </r>
  <r>
    <x v="25"/>
    <x v="31"/>
    <n v="10"/>
    <s v="REPUESTOS"/>
    <s v="ADQUISICION REPUESTOS AERONAUTICOS PARA EQUIPO C-130"/>
    <s v="25202200; 25202300; 25202400; 25202500; 25202600; 25202700"/>
    <s v="Contratación directa"/>
    <n v="1"/>
    <n v="6"/>
    <n v="1"/>
    <n v="500000000"/>
    <s v="GLOBAL"/>
    <s v="NO SOLICITADAS"/>
  </r>
  <r>
    <x v="25"/>
    <x v="31"/>
    <n v="10"/>
    <s v="REPUESTOS"/>
    <s v="ADQUISICION REPUESTOS AERONAUTICOS PARA EQUIPO C-295/C-212"/>
    <s v="25202200; 25202300; 25202400; 25202500; 25202600; 25202700"/>
    <s v="Contratación directa"/>
    <n v="1"/>
    <n v="6"/>
    <n v="1"/>
    <n v="2646000000"/>
    <s v="GLOBAL"/>
    <s v="NO SOLICITADAS"/>
  </r>
  <r>
    <x v="25"/>
    <x v="31"/>
    <n v="10"/>
    <s v="REPUESTOS"/>
    <s v="REPUESTOS LIFEPORT"/>
    <n v="42171601"/>
    <s v="Mínima cuantía"/>
    <n v="2"/>
    <n v="8"/>
    <n v="1"/>
    <n v="28000000"/>
    <s v="GLOBAL"/>
    <s v="NO SOLICITADAS"/>
  </r>
  <r>
    <x v="25"/>
    <x v="31"/>
    <n v="10"/>
    <s v="REPUESTOS"/>
    <s v="KESTREL REPLACEMENT IMPELLER "/>
    <n v="49211801"/>
    <s v="Selección abreviada subasta inversa"/>
    <n v="3"/>
    <n v="6"/>
    <n v="1"/>
    <n v="115500"/>
    <s v="UNIDAD"/>
    <s v="NO SOLICITADAS"/>
  </r>
  <r>
    <x v="25"/>
    <x v="31"/>
    <n v="10"/>
    <s v="REPUESTOS"/>
    <s v="ONE PIN CUTTER FOR VIGIL II"/>
    <n v="49211801"/>
    <s v="Selección abreviada subasta inversa"/>
    <n v="3"/>
    <n v="6"/>
    <n v="3"/>
    <n v="1848000"/>
    <s v="UNIDAD"/>
    <s v="NO SOLICITADAS"/>
  </r>
  <r>
    <x v="25"/>
    <x v="31"/>
    <n v="10"/>
    <s v="REPUESTOS"/>
    <s v="THREE RING RELEASE RISERS "/>
    <n v="49211801"/>
    <s v="Selección abreviada subasta inversa"/>
    <n v="3"/>
    <n v="6"/>
    <n v="2"/>
    <n v="962500"/>
    <s v="UNIDAD"/>
    <s v="NO SOLICITADAS"/>
  </r>
  <r>
    <x v="25"/>
    <x v="31"/>
    <n v="10"/>
    <s v="REPUESTOS"/>
    <s v="Z1 HP REPLACEMENT LENS CLEAR "/>
    <n v="49211801"/>
    <s v="Selección abreviada subasta inversa"/>
    <n v="3"/>
    <n v="6"/>
    <n v="5"/>
    <n v="577500"/>
    <s v="UNIDAD"/>
    <s v="NO SOLICITADAS"/>
  </r>
  <r>
    <x v="25"/>
    <x v="31"/>
    <n v="10"/>
    <s v="REPUESTOS"/>
    <s v="BASE DEL BIPODE NEGUEV"/>
    <n v="92111901"/>
    <s v="Contratación directa"/>
    <n v="3"/>
    <n v="6"/>
    <n v="15"/>
    <n v="2475000"/>
    <s v="UNIDAD"/>
    <s v="NO SOLICITADAS"/>
  </r>
  <r>
    <x v="25"/>
    <x v="31"/>
    <n v="10"/>
    <s v="REPUESTOS"/>
    <s v="RESORTE DE RETENCION DEL CONECTOR DEL BIPODE NEGUEV"/>
    <n v="92111901"/>
    <s v="Contratación directa"/>
    <n v="3"/>
    <n v="6"/>
    <n v="15"/>
    <n v="495000"/>
    <s v="UNIDAD"/>
    <s v="NO SOLICITADAS"/>
  </r>
  <r>
    <x v="25"/>
    <x v="31"/>
    <n v="10"/>
    <s v="REPUESTOS"/>
    <s v="PERNO DE RETENCION NEGUEV"/>
    <n v="92111901"/>
    <s v="Contratación directa"/>
    <n v="3"/>
    <n v="6"/>
    <n v="17"/>
    <n v="280500"/>
    <s v="UNIDAD"/>
    <s v="NO SOLICITADAS"/>
  </r>
  <r>
    <x v="25"/>
    <x v="31"/>
    <n v="10"/>
    <s v="REPUESTOS"/>
    <s v="CONETOR DEL BIPODE NEGUEV"/>
    <n v="92111901"/>
    <s v="Contratación directa"/>
    <n v="3"/>
    <n v="6"/>
    <n v="15"/>
    <n v="1237500"/>
    <s v="UNIDAD"/>
    <s v="NO SOLICITADAS"/>
  </r>
  <r>
    <x v="25"/>
    <x v="31"/>
    <n v="10"/>
    <s v="REPUESTOS"/>
    <s v="PERNO DE LA BASE DEL BIPODE NEGUEV"/>
    <n v="92111901"/>
    <s v="Contratación directa"/>
    <n v="3"/>
    <n v="6"/>
    <n v="20"/>
    <n v="330000"/>
    <s v="UNIDAD"/>
    <s v="NO SOLICITADAS"/>
  </r>
  <r>
    <x v="25"/>
    <x v="31"/>
    <n v="10"/>
    <s v="REPUESTOS"/>
    <s v="RESORTE DE LA CUBIERTA DEL RECEPTOR NEGUEV"/>
    <n v="92111901"/>
    <s v="Contratación directa"/>
    <n v="3"/>
    <n v="6"/>
    <n v="20"/>
    <n v="330000"/>
    <s v="UNIDAD"/>
    <s v="NO SOLICITADAS"/>
  </r>
  <r>
    <x v="25"/>
    <x v="31"/>
    <n v="10"/>
    <s v="REPUESTOS"/>
    <s v="TUERCA DE LA AGARRADERA NEGUEV"/>
    <n v="92111901"/>
    <s v="Contratación directa"/>
    <n v="3"/>
    <n v="6"/>
    <n v="20"/>
    <n v="330000"/>
    <s v="UNIDAD"/>
    <s v="NO SOLICITADAS"/>
  </r>
  <r>
    <x v="25"/>
    <x v="31"/>
    <n v="10"/>
    <s v="REPUESTOS"/>
    <s v="TUERCA DE FIJACCION DE LA AGARRADERA NEGUEV"/>
    <n v="92111901"/>
    <s v="Contratación directa"/>
    <n v="3"/>
    <n v="6"/>
    <n v="19"/>
    <n v="438900"/>
    <s v="UNIDAD"/>
    <s v="NO SOLICITADAS"/>
  </r>
  <r>
    <x v="25"/>
    <x v="31"/>
    <n v="10"/>
    <s v="REPUESTOS"/>
    <s v="TRABA DEL CAÑON NEGUEV"/>
    <n v="92111901"/>
    <s v="Contratación directa"/>
    <n v="3"/>
    <n v="6"/>
    <n v="15"/>
    <n v="1089000"/>
    <s v="UNIDAD"/>
    <s v="NO SOLICITADAS"/>
  </r>
  <r>
    <x v="25"/>
    <x v="31"/>
    <n v="10"/>
    <s v="REPUESTOS"/>
    <s v="RESORTE DE LA TRABA DEL CAÑON NEGUEV"/>
    <n v="92111901"/>
    <s v="Contratación directa"/>
    <n v="3"/>
    <n v="6"/>
    <n v="15"/>
    <n v="247500"/>
    <s v="UNIDAD"/>
    <s v="NO SOLICITADAS"/>
  </r>
  <r>
    <x v="25"/>
    <x v="31"/>
    <n v="10"/>
    <s v="REPUESTOS"/>
    <s v="RETEN DE LA TRABA DEL CAÑON NEGUEV"/>
    <n v="92111901"/>
    <s v="Contratación directa"/>
    <n v="3"/>
    <n v="6"/>
    <n v="15"/>
    <n v="1485000"/>
    <s v="UNIDAD"/>
    <s v="NO SOLICITADAS"/>
  </r>
  <r>
    <x v="25"/>
    <x v="31"/>
    <n v="10"/>
    <s v="REPUESTOS"/>
    <s v="PERNO DE LA TRABA DEL CAÑON NEGUEV"/>
    <n v="92111901"/>
    <s v="Contratación directa"/>
    <n v="3"/>
    <n v="6"/>
    <n v="15"/>
    <n v="297000"/>
    <s v="UNIDAD"/>
    <s v="NO SOLICITADAS"/>
  </r>
  <r>
    <x v="25"/>
    <x v="31"/>
    <n v="10"/>
    <s v="REPUESTOS"/>
    <s v="PERNO DE RETENCION  NEGUEV"/>
    <n v="92111901"/>
    <s v="Contratación directa"/>
    <n v="3"/>
    <n v="6"/>
    <n v="15"/>
    <n v="396000"/>
    <s v="UNIDAD"/>
    <s v="NO SOLICITADAS"/>
  </r>
  <r>
    <x v="25"/>
    <x v="31"/>
    <n v="10"/>
    <s v="REPUESTOS"/>
    <s v="PUENTE GUIA NEGUEV"/>
    <n v="92111901"/>
    <s v="Contratación directa"/>
    <n v="3"/>
    <n v="6"/>
    <n v="15"/>
    <n v="1980000"/>
    <s v="UNIDAD"/>
    <s v="NO SOLICITADAS"/>
  </r>
  <r>
    <x v="25"/>
    <x v="31"/>
    <n v="10"/>
    <s v="REPUESTOS"/>
    <s v="REMACHE FRONTAL DEL PUENTE NEGUEV"/>
    <n v="92111901"/>
    <s v="Contratación directa"/>
    <n v="3"/>
    <n v="6"/>
    <n v="15"/>
    <n v="297000"/>
    <s v="UNIDAD"/>
    <s v="NO SOLICITADAS"/>
  </r>
  <r>
    <x v="25"/>
    <x v="31"/>
    <n v="10"/>
    <s v="REPUESTOS"/>
    <s v="REMACHE POSTERIOR DEL PUENTE NEGUEV"/>
    <n v="92111901"/>
    <s v="Contratación directa"/>
    <n v="3"/>
    <n v="6"/>
    <n v="15"/>
    <n v="297000"/>
    <s v="UNIDAD"/>
    <s v="NO SOLICITADAS"/>
  </r>
  <r>
    <x v="25"/>
    <x v="31"/>
    <n v="10"/>
    <s v="REPUESTOS"/>
    <s v="RESORTE DEL TRINQUETE NEGUEV"/>
    <n v="92111901"/>
    <s v="Contratación directa"/>
    <n v="3"/>
    <n v="6"/>
    <n v="15"/>
    <n v="247500"/>
    <s v="UNIDAD"/>
    <s v="NO SOLICITADAS"/>
  </r>
  <r>
    <x v="25"/>
    <x v="31"/>
    <n v="10"/>
    <s v="REPUESTOS"/>
    <s v="TRINQUETE NEGUEV"/>
    <n v="92111901"/>
    <s v="Contratación directa"/>
    <n v="3"/>
    <n v="6"/>
    <n v="13"/>
    <n v="2145000"/>
    <s v="UNIDAD"/>
    <s v="NO SOLICITADAS"/>
  </r>
  <r>
    <x v="25"/>
    <x v="31"/>
    <n v="10"/>
    <s v="REPUESTOS"/>
    <s v="CONJUNTO DEL CONECTOR DE LA PALANCA DE RECARGA NEGUEV"/>
    <n v="92111901"/>
    <s v="Contratación directa"/>
    <n v="3"/>
    <n v="6"/>
    <n v="15"/>
    <n v="2376000"/>
    <s v="UNIDAD"/>
    <s v="NO SOLICITADAS"/>
  </r>
  <r>
    <x v="25"/>
    <x v="31"/>
    <n v="10"/>
    <s v="REPUESTOS"/>
    <s v="SUBCONJUNTO DE LA PALANCA DE RECARGA NEGUEV"/>
    <n v="92111901"/>
    <s v="Contratación directa"/>
    <n v="3"/>
    <n v="6"/>
    <n v="15"/>
    <n v="7177500"/>
    <s v="UNIDAD"/>
    <s v="NO SOLICITADAS"/>
  </r>
  <r>
    <x v="25"/>
    <x v="31"/>
    <n v="10"/>
    <s v="REPUESTOS"/>
    <s v="PLACA DE RETENCION NEGUEV"/>
    <n v="92111901"/>
    <s v="Contratación directa"/>
    <n v="3"/>
    <n v="6"/>
    <n v="15"/>
    <n v="247500"/>
    <s v="UNIDAD"/>
    <s v="NO SOLICITADAS"/>
  </r>
  <r>
    <x v="25"/>
    <x v="31"/>
    <n v="10"/>
    <s v="REPUESTOS"/>
    <s v="PERNO DE LA PALANCA DE RECARGA NEGUEV"/>
    <n v="92111901"/>
    <s v="Contratación directa"/>
    <n v="3"/>
    <n v="6"/>
    <n v="15"/>
    <n v="1188000"/>
    <s v="UNIDAD"/>
    <s v="NO SOLICITADAS"/>
  </r>
  <r>
    <x v="25"/>
    <x v="31"/>
    <n v="10"/>
    <s v="REPUESTOS"/>
    <s v="PALANCA DE RECARGA NEGUEV"/>
    <n v="92111901"/>
    <s v="Contratación directa"/>
    <n v="3"/>
    <n v="6"/>
    <n v="10"/>
    <n v="1650000"/>
    <s v="UNIDAD"/>
    <s v="NO SOLICITADAS"/>
  </r>
  <r>
    <x v="25"/>
    <x v="31"/>
    <n v="10"/>
    <s v="REPUESTOS"/>
    <s v="RESORTE DEL EMBOLO NEGUEV"/>
    <n v="92111901"/>
    <s v="Contratación directa"/>
    <n v="3"/>
    <n v="6"/>
    <n v="10"/>
    <n v="330000"/>
    <s v="UNIDAD"/>
    <s v="NO SOLICITADAS"/>
  </r>
  <r>
    <x v="25"/>
    <x v="31"/>
    <n v="10"/>
    <s v="REPUESTOS"/>
    <s v="EMBOLO DE LA PALANCA DE RECARGA NEGUEV"/>
    <n v="92111901"/>
    <s v="Contratación directa"/>
    <n v="3"/>
    <n v="6"/>
    <n v="10"/>
    <n v="759000"/>
    <s v="UNIDAD"/>
    <s v="NO SOLICITADAS"/>
  </r>
  <r>
    <x v="25"/>
    <x v="31"/>
    <n v="10"/>
    <s v="REPUESTOS"/>
    <s v="EYECTOR NEGUEV"/>
    <n v="92111901"/>
    <s v="Contratación directa"/>
    <n v="3"/>
    <n v="6"/>
    <n v="10"/>
    <n v="2310000"/>
    <s v="UNIDAD"/>
    <s v="NO SOLICITADAS"/>
  </r>
  <r>
    <x v="25"/>
    <x v="31"/>
    <n v="10"/>
    <s v="REPUESTOS"/>
    <s v="JUNTA DEL EYECTOR NEGUEV"/>
    <n v="92111901"/>
    <s v="Contratación directa"/>
    <n v="3"/>
    <n v="6"/>
    <n v="10"/>
    <n v="165000"/>
    <s v="UNIDAD"/>
    <s v="NO SOLICITADAS"/>
  </r>
  <r>
    <x v="25"/>
    <x v="31"/>
    <n v="10"/>
    <s v="REPUESTOS"/>
    <s v="RESORTE DEL EYECTOR NEGUEV"/>
    <n v="92111901"/>
    <s v="Contratación directa"/>
    <n v="3"/>
    <n v="6"/>
    <n v="10"/>
    <n v="165000"/>
    <s v="UNIDAD"/>
    <s v="NO SOLICITADAS"/>
  </r>
  <r>
    <x v="25"/>
    <x v="31"/>
    <n v="10"/>
    <s v="REPUESTOS"/>
    <s v="SEPARADOR DE LAS AGARRADERAS NEGUEV"/>
    <n v="92111901"/>
    <s v="Contratación directa"/>
    <n v="3"/>
    <n v="6"/>
    <n v="18"/>
    <n v="297000"/>
    <s v="UNIDAD"/>
    <s v="NO SOLICITADAS"/>
  </r>
  <r>
    <x v="25"/>
    <x v="31"/>
    <n v="10"/>
    <s v="REPUESTOS"/>
    <s v="TORNILLO DE LAS AGARRADERAS NEGUEV"/>
    <n v="92111901"/>
    <s v="Contratación directa"/>
    <n v="3"/>
    <n v="6"/>
    <n v="18"/>
    <n v="297000"/>
    <s v="UNIDAD"/>
    <s v="NO SOLICITADAS"/>
  </r>
  <r>
    <x v="25"/>
    <x v="31"/>
    <n v="10"/>
    <s v="REPUESTOS"/>
    <s v="RESORTE DE LA TAPA NEGUEV 00,426,1826"/>
    <n v="92111901"/>
    <s v="Contratación directa"/>
    <n v="3"/>
    <n v="6"/>
    <n v="18"/>
    <n v="594000"/>
    <s v="UNIDAD"/>
    <s v="NO SOLICITADAS"/>
  </r>
  <r>
    <x v="25"/>
    <x v="31"/>
    <n v="10"/>
    <s v="REPUESTOS"/>
    <s v="RESORTE DE LA TAPA NEGUEV 00,426,1842"/>
    <n v="92111901"/>
    <s v="Contratación directa"/>
    <n v="3"/>
    <n v="6"/>
    <n v="18"/>
    <n v="594000"/>
    <s v="UNIDAD"/>
    <s v="NO SOLICITADAS"/>
  </r>
  <r>
    <x v="25"/>
    <x v="31"/>
    <n v="10"/>
    <s v="REPUESTOS"/>
    <s v="RESORTE DE LA TAPA NEGUEV 00,426,1824"/>
    <n v="92111901"/>
    <s v="Contratación directa"/>
    <n v="3"/>
    <n v="6"/>
    <n v="18"/>
    <n v="594000"/>
    <s v="UNIDAD"/>
    <s v="NO SOLICITADAS"/>
  </r>
  <r>
    <x v="25"/>
    <x v="31"/>
    <n v="10"/>
    <s v="REPUESTOS"/>
    <s v="BOTON REGULADOR NEGUEV"/>
    <n v="92111901"/>
    <s v="Contratación directa"/>
    <n v="3"/>
    <n v="6"/>
    <n v="30"/>
    <n v="3960000"/>
    <s v="UNIDAD"/>
    <s v="NO SOLICITADAS"/>
  </r>
  <r>
    <x v="25"/>
    <x v="31"/>
    <n v="10"/>
    <s v="REPUESTOS"/>
    <s v="RESORTE DEL REGULADRO DEL GAS"/>
    <n v="92111901"/>
    <s v="Contratación directa"/>
    <n v="3"/>
    <n v="6"/>
    <n v="30"/>
    <n v="495000"/>
    <s v="UNIDAD"/>
    <s v="NO SOLICITADAS"/>
  </r>
  <r>
    <x v="25"/>
    <x v="31"/>
    <n v="10"/>
    <s v="REPUESTOS"/>
    <s v="REGULADOR DEL GAS NEGUEV"/>
    <n v="92111901"/>
    <s v="Contratación directa"/>
    <n v="3"/>
    <n v="6"/>
    <n v="30"/>
    <n v="2970000"/>
    <s v="UNIDAD"/>
    <s v="NO SOLICITADAS"/>
  </r>
  <r>
    <x v="25"/>
    <x v="31"/>
    <n v="10"/>
    <s v="REPUESTOS"/>
    <s v="CONECTOR DEL ASA DE TRANSPORTE NEGUEV"/>
    <n v="92111901"/>
    <s v="Contratación directa"/>
    <n v="3"/>
    <n v="6"/>
    <n v="18"/>
    <n v="594000"/>
    <s v="UNIDAD"/>
    <s v="NO SOLICITADAS"/>
  </r>
  <r>
    <x v="25"/>
    <x v="31"/>
    <n v="10"/>
    <s v="REPUESTOS"/>
    <s v="RESORTE DEL ASA DE TRANSPORTE NEGUEV"/>
    <n v="92111901"/>
    <s v="Contratación directa"/>
    <n v="3"/>
    <n v="6"/>
    <n v="18"/>
    <n v="594000"/>
    <s v="UNIDAD"/>
    <s v="NO SOLICITADAS"/>
  </r>
  <r>
    <x v="25"/>
    <x v="31"/>
    <n v="10"/>
    <s v="REPUESTOS"/>
    <s v="CONJUNTO DEL ASA DE TRANSPORTE NEGUEV"/>
    <n v="92111901"/>
    <s v="Contratación directa"/>
    <n v="3"/>
    <n v="6"/>
    <n v="18"/>
    <n v="4752000"/>
    <s v="UNIDAD"/>
    <s v="NO SOLICITADAS"/>
  </r>
  <r>
    <x v="25"/>
    <x v="31"/>
    <n v="10"/>
    <s v="REPUESTOS"/>
    <s v="TRABA DEL CERROJO NEGUEV"/>
    <n v="92111901"/>
    <s v="Contratación directa"/>
    <n v="3"/>
    <n v="6"/>
    <n v="18"/>
    <n v="1782000"/>
    <s v="UNIDAD"/>
    <s v="NO SOLICITADAS"/>
  </r>
  <r>
    <x v="25"/>
    <x v="31"/>
    <n v="10"/>
    <s v="REPUESTOS"/>
    <s v="REMACHE DE LA TRABA DEL CERROJO NEGUEV"/>
    <n v="92111901"/>
    <s v="Contratación directa"/>
    <n v="3"/>
    <n v="6"/>
    <n v="18"/>
    <n v="891000"/>
    <s v="UNIDAD"/>
    <s v="NO SOLICITADAS"/>
  </r>
  <r>
    <x v="25"/>
    <x v="31"/>
    <n v="10"/>
    <s v="REPUESTOS"/>
    <s v="PERNO DEL PISTON A GAS NEGUEV"/>
    <n v="92111901"/>
    <s v="Contratación directa"/>
    <n v="3"/>
    <n v="6"/>
    <n v="18"/>
    <n v="3861000"/>
    <s v="UNIDAD"/>
    <s v="NO SOLICITADAS"/>
  </r>
  <r>
    <x v="25"/>
    <x v="31"/>
    <n v="10"/>
    <s v="REPUESTOS"/>
    <s v="PISTON A GAS NEGUEV"/>
    <n v="92111901"/>
    <s v="Contratación directa"/>
    <n v="3"/>
    <n v="6"/>
    <n v="18"/>
    <n v="2970000"/>
    <s v="UNIDAD"/>
    <s v="NO SOLICITADAS"/>
  </r>
  <r>
    <x v="25"/>
    <x v="31"/>
    <n v="10"/>
    <s v="REPUESTOS"/>
    <s v="RESORTE DEL EXTRACTOR NEGUEV"/>
    <n v="92111901"/>
    <s v="Contratación directa"/>
    <n v="3"/>
    <n v="6"/>
    <n v="18"/>
    <n v="891000"/>
    <s v="UNIDAD"/>
    <s v="NO SOLICITADAS"/>
  </r>
  <r>
    <x v="25"/>
    <x v="31"/>
    <n v="10"/>
    <s v="REPUESTOS"/>
    <s v="PERNO DE RETENCION NEGUEV"/>
    <n v="92111901"/>
    <s v="Contratación directa"/>
    <n v="3"/>
    <n v="6"/>
    <n v="18"/>
    <n v="891000"/>
    <s v="UNIDAD"/>
    <s v="NO SOLICITADAS"/>
  </r>
  <r>
    <x v="25"/>
    <x v="31"/>
    <n v="10"/>
    <s v="REPUESTOS"/>
    <s v="EXTRACTOR NEGUEV"/>
    <n v="92111901"/>
    <s v="Contratación directa"/>
    <n v="3"/>
    <n v="6"/>
    <n v="18"/>
    <n v="2970000"/>
    <s v="UNIDAD"/>
    <s v="NO SOLICITADAS"/>
  </r>
  <r>
    <x v="25"/>
    <x v="31"/>
    <n v="10"/>
    <s v="REPUESTOS"/>
    <s v="PERNO DEL EXTRACTOR NEGUEV"/>
    <n v="92111901"/>
    <s v="Contratación directa"/>
    <n v="3"/>
    <n v="6"/>
    <n v="18"/>
    <n v="1188000"/>
    <s v="UNIDAD"/>
    <s v="NO SOLICITADAS"/>
  </r>
  <r>
    <x v="25"/>
    <x v="31"/>
    <n v="10"/>
    <s v="REPUESTOS"/>
    <s v="TUBO INTENSIFICADOR 7B "/>
    <n v="92111901"/>
    <s v="Contratación directa"/>
    <n v="3"/>
    <n v="6"/>
    <n v="10"/>
    <n v="99050700"/>
    <s v="UNIDAD"/>
    <s v="NO SOLICITADAS"/>
  </r>
  <r>
    <x v="25"/>
    <x v="31"/>
    <n v="10"/>
    <s v="REPUESTOS"/>
    <s v="CORREA DOBLE PARA  MASCARA DE OXIGENO IAGA"/>
    <n v="31163010"/>
    <s v="Mínima cuantía"/>
    <n v="3"/>
    <n v="6"/>
    <n v="16"/>
    <n v="8480000"/>
    <s v="UNIDAD"/>
    <s v="NO SOLICITADAS"/>
  </r>
  <r>
    <x v="25"/>
    <x v="31"/>
    <n v="10"/>
    <s v="REPUESTOS"/>
    <s v="REPUESTOS MANTENIMIENTO EMAS"/>
    <n v="41114400"/>
    <s v="Contratación directa"/>
    <n v="0"/>
    <n v="0"/>
    <n v="1"/>
    <n v="250000000"/>
    <s v="GLOBAL"/>
    <s v="NO SOLICITADAS"/>
  </r>
  <r>
    <x v="25"/>
    <x v="34"/>
    <n v="10"/>
    <s v="OTROS MATERIALES Y SUMINISTROS"/>
    <s v="MANGUERA 1.5 PG X 100 FT  EI1529/2014, 7TH EDITION, TIPO C, CLASE 2."/>
    <n v="40142007"/>
    <s v="Contratación directa"/>
    <n v="1"/>
    <n v="3"/>
    <n v="6"/>
    <n v="24000000"/>
    <s v="UNIDAD"/>
    <s v="NO SOLICITADAS"/>
  </r>
  <r>
    <x v="25"/>
    <x v="34"/>
    <n v="10"/>
    <s v="OTROS MATERIALES Y SUMINISTROS"/>
    <s v="MANGUERA 1.5 PG X 150 FT   EI1529/2014, 7TH EDITION, TIPO C, CLASE 2."/>
    <n v="40142007"/>
    <s v="Contratación directa"/>
    <n v="1"/>
    <n v="3"/>
    <n v="3"/>
    <n v="18000000"/>
    <s v="UNIDAD"/>
    <s v="NO SOLICITADAS"/>
  </r>
  <r>
    <x v="25"/>
    <x v="34"/>
    <n v="10"/>
    <s v="OTROS MATERIALES Y SUMINISTROS"/>
    <s v="MANGUERA 2 PG X 100 FT   EI1529/2014, 7TH EDITION, TIPO C, CLASE 2."/>
    <n v="40142007"/>
    <s v="Contratación directa"/>
    <n v="1"/>
    <n v="3"/>
    <n v="3"/>
    <n v="16500000"/>
    <s v="UNIDAD"/>
    <s v="NO SOLICITADAS"/>
  </r>
  <r>
    <x v="25"/>
    <x v="34"/>
    <n v="10"/>
    <s v="OTROS MATERIALES Y SUMINISTROS"/>
    <s v="BALDE EN ALUMINIO PARA DRENAJE DE COMBUSTIBLE CAPACIDAD 3 GALONES"/>
    <n v="20142900"/>
    <s v="Contratación directa"/>
    <n v="1"/>
    <n v="3"/>
    <n v="2"/>
    <n v="840000"/>
    <s v="UNIDAD"/>
    <s v="NO SOLICITADAS"/>
  </r>
  <r>
    <x v="25"/>
    <x v="34"/>
    <n v="10"/>
    <s v="OTROS MATERIALES Y SUMINISTROS"/>
    <s v="ELEMENTO FILTRANTE CDF-230P SPECIFICATION  EI1583 SIXTH EDITION"/>
    <n v="40161513"/>
    <s v="Contratación directa"/>
    <n v="1"/>
    <n v="3"/>
    <n v="80"/>
    <n v="20000000"/>
    <s v="UNIDAD"/>
    <s v="NO SOLICITADAS"/>
  </r>
  <r>
    <x v="25"/>
    <x v="34"/>
    <n v="10"/>
    <s v="OTROS MATERIALES Y SUMINISTROS"/>
    <s v="HYDROKIT® HK100MKII-15 (CAJA X 100 TUBOS)"/>
    <n v="41101500"/>
    <s v="Contratación directa"/>
    <n v="1"/>
    <n v="3"/>
    <n v="11"/>
    <n v="15400000"/>
    <s v="UNIDAD"/>
    <s v="NO SOLICITADAS"/>
  </r>
  <r>
    <x v="25"/>
    <x v="34"/>
    <n v="10"/>
    <s v="OTROS MATERIALES Y SUMINISTROS"/>
    <s v="MATERIAL DE EMBALAJE"/>
    <n v="24112900"/>
    <s v="Contratación directa"/>
    <n v="1"/>
    <n v="12"/>
    <n v="1"/>
    <n v="79970000"/>
    <s v="GLOBAL"/>
    <s v="NO SOLICITADAS"/>
  </r>
  <r>
    <x v="25"/>
    <x v="34"/>
    <n v="10"/>
    <s v="OTROS MATERIALES Y SUMINISTROS"/>
    <s v="INSUMOS MANTENIMIENTO EQUIPO DE COMUNICACIÓN "/>
    <n v="43223111"/>
    <s v="Contratación directa"/>
    <n v="3"/>
    <n v="8"/>
    <n v="1"/>
    <n v="300000000"/>
    <s v="GLOBAL"/>
    <s v="NO SOLICITADAS"/>
  </r>
  <r>
    <x v="25"/>
    <x v="34"/>
    <n v="10"/>
    <s v="OTROS MATERIALES Y SUMINISTROS"/>
    <s v="CONSUMIBLES PARA SOPORTE RADAR - PLAN COLOMBIA"/>
    <n v="32131000"/>
    <s v="Contratación directa"/>
    <n v="1"/>
    <n v="6"/>
    <n v="1"/>
    <n v="918000000"/>
    <s v="GLOBAL"/>
    <s v="NO SOLICITADAS"/>
  </r>
  <r>
    <x v="25"/>
    <x v="34"/>
    <n v="10"/>
    <s v="OTROS MATERIALES Y SUMINISTROS"/>
    <s v="YARD ZERO POROSITY NYLON RIPSTOP FABRIC "/>
    <n v="25201904"/>
    <s v="Selección abreviada subasta inversa"/>
    <n v="3"/>
    <n v="6"/>
    <n v="30"/>
    <n v="1590000"/>
    <s v="UNIDAD"/>
    <s v="NO SOLICITADAS"/>
  </r>
  <r>
    <x v="25"/>
    <x v="34"/>
    <n v="10"/>
    <s v="OTROS MATERIALES Y SUMINISTROS"/>
    <s v="BINDING TAPE 3/4 "/>
    <n v="25201904"/>
    <s v="Selección abreviada subasta inversa"/>
    <n v="3"/>
    <n v="6"/>
    <n v="2"/>
    <n v="415800"/>
    <s v="UNIDAD"/>
    <s v="NO SOLICITADAS"/>
  </r>
  <r>
    <x v="25"/>
    <x v="34"/>
    <n v="10"/>
    <s v="OTROS MATERIALES Y SUMINISTROS"/>
    <s v="RADIOSONDAS"/>
    <n v="41114404"/>
    <s v="Contratación directa"/>
    <n v="3"/>
    <n v="6"/>
    <n v="120"/>
    <n v="54645600"/>
    <s v="UNIDAD"/>
    <s v="NO SOLICITADAS"/>
  </r>
  <r>
    <x v="25"/>
    <x v="34"/>
    <n v="10"/>
    <s v="OTROS MATERIALES Y SUMINISTROS"/>
    <s v="GLOBOS METEOROLOGICOS"/>
    <n v="41114404"/>
    <s v="Contratación directa"/>
    <n v="3"/>
    <n v="12"/>
    <n v="457"/>
    <n v="19509787"/>
    <s v="UNIDAD"/>
    <s v="NO SOLICITADAS"/>
  </r>
  <r>
    <x v="25"/>
    <x v="36"/>
    <n v="10"/>
    <s v="MANTENIMIENTO DE BIENES MUEBLES, EQUIPOS Y ENSERES"/>
    <s v="CALIBRACION Y MODERNIZACION DE BANCOS NVG"/>
    <n v="46111600"/>
    <s v="Contratación directa"/>
    <n v="1"/>
    <n v="8"/>
    <n v="1"/>
    <n v="45000000"/>
    <s v="GLOBAL"/>
    <s v="NO SOLICITADAS"/>
  </r>
  <r>
    <x v="25"/>
    <x v="36"/>
    <n v="10"/>
    <s v="MANTENIMIENTO DE BIENES MUEBLES, EQUIPOS Y ENSERES"/>
    <s v="MANTENIMIENTO REPARABLES RADAR- PLAN COLOMBIA RADARES-VF 2018"/>
    <n v="72103302"/>
    <s v="Contratación directa"/>
    <n v="10"/>
    <n v="9"/>
    <n v="1"/>
    <n v="1336999680"/>
    <s v="GLOBAL"/>
    <s v="SI APROBADAS"/>
  </r>
  <r>
    <x v="25"/>
    <x v="36"/>
    <n v="10"/>
    <s v="MANTENIMIENTO DE BIENES MUEBLES, EQUIPOS Y ENSERES"/>
    <s v="MANTENIMIENTO REPARABLES RADAR-PLAN COLOMBIA "/>
    <n v="72103304"/>
    <s v="Contratación directa"/>
    <n v="1"/>
    <n v="6"/>
    <n v="1"/>
    <n v="850000000"/>
    <s v="GLOBAL"/>
    <s v="NO SOLICITADAS"/>
  </r>
  <r>
    <x v="25"/>
    <x v="36"/>
    <n v="10"/>
    <s v="MANTENIMIENTO DE BIENES MUEBLES, EQUIPOS Y ENSERES"/>
    <s v="MANTENIMIENTO REPARABLES RADAR-PLAN COLOMBIA (AMARRE VF 2019)"/>
    <n v="72103304"/>
    <s v="Contratación directa"/>
    <n v="11"/>
    <n v="9"/>
    <n v="1"/>
    <n v="1360000000"/>
    <s v="GLOBAL"/>
    <s v="NO SOLICITADAS"/>
  </r>
  <r>
    <x v="25"/>
    <x v="36"/>
    <n v="10"/>
    <s v="MANTENIMIENTO DE BIENES MUEBLES, EQUIPOS Y ENSERES"/>
    <s v="SERVICIO DE MANTENIMIENTO EQUIPOS TERMICOS"/>
    <n v="73171603"/>
    <s v="Selección abreviada menor cuantía"/>
    <n v="2"/>
    <n v="10"/>
    <n v="1"/>
    <n v="70000000"/>
    <s v="GLOBAL"/>
    <s v="NO SOLICITADAS"/>
  </r>
  <r>
    <x v="25"/>
    <x v="67"/>
    <n v="10"/>
    <s v="MANTENIMIENTO DE MATERIAL Y EQUIPO DE GUERRA"/>
    <s v="MANTENIMIENTO SISTEMAS ELECTRONICOS DE ARMAMENTO AEREO AERONAVES FAC VF 2018"/>
    <n v="78181800"/>
    <s v="Contratación directa"/>
    <n v="8"/>
    <n v="8"/>
    <n v="1"/>
    <n v="420525600"/>
    <s v="GLOBAL"/>
    <s v="SI APROBADAS"/>
  </r>
  <r>
    <x v="25"/>
    <x v="67"/>
    <n v="10"/>
    <s v="MANTENIMIENTO DE MATERIAL Y EQUIPO DE GUERRA"/>
    <s v="MANTENIMIENTO, INSPECCIÓN, REPARACIÓN, OVERHOUL, EXCHANGE, COSTOS FINALES Y POSIBLES IMPREVISTOS A LOS COMPONENTES DE LOS SISTEMAS HUD DE LOS HELICOPTEROS AH-60 ARPIA VF 2018"/>
    <n v="78181800"/>
    <s v="Contratación directa"/>
    <n v="8"/>
    <n v="8"/>
    <n v="1"/>
    <n v="274601000"/>
    <s v="GLOBAL"/>
    <s v="SI APROBADAS"/>
  </r>
  <r>
    <x v="25"/>
    <x v="67"/>
    <n v="10"/>
    <s v="MANTENIMIENTO DE MATERIAL Y EQUIPO DE GUERRA"/>
    <s v="MANTENIMIENTO, INSPECCIÓN, REPARACIÓN OVERHOUL EXCHANGE, COSTOS FINALES Y POSIBLES IMPREVISTOS A LOS COMPONENTES DE LOS SISTEMAS AIRMOR DE LOS HELICOPTEROS AH-60 ARPIA VF 2018"/>
    <n v="78181800"/>
    <s v="Contratación directa"/>
    <n v="8"/>
    <n v="9"/>
    <n v="1"/>
    <n v="620034200"/>
    <s v="GLOBAL"/>
    <s v="SI APROBADAS"/>
  </r>
  <r>
    <x v="25"/>
    <x v="67"/>
    <n v="10"/>
    <s v="MANTENIMIENTO DE MATERIAL Y EQUIPO DE GUERRA"/>
    <s v="MANTENIMIENTO, INSPECCIÓN, REPARACIÓN, OVERHOUL, EXCHANGE, COSTOS FINALES Y POSIBLES IMPREVISTOS A LOS COMPONENTES DE LOS SISTEMAS ELECTRONICOS DE ARMAMENTO AEREO AERONAVE KFIR VF 2018"/>
    <n v="78181800"/>
    <s v="Contratación directa"/>
    <n v="8"/>
    <n v="9"/>
    <n v="1"/>
    <n v="2029800000"/>
    <s v="GLOBAL"/>
    <s v="SI APROBADAS"/>
  </r>
  <r>
    <x v="25"/>
    <x v="67"/>
    <n v="10"/>
    <s v="MANTENIMIENTO DE MATERIAL Y EQUIPO DE GUERRA"/>
    <s v="INSPECCIÓN, MANTENIMIENTO, REPARACIÓN, REVISIÓN, INTERCAMBIO, COSTOS FINALES E INCLUYENDO COSTOS IMPREVISTOS VF 2018"/>
    <n v="78181800"/>
    <s v="Contratación directa"/>
    <n v="8"/>
    <n v="10"/>
    <n v="1"/>
    <n v="510000000"/>
    <s v="GLOBAL"/>
    <s v="SI APROBADAS"/>
  </r>
  <r>
    <x v="25"/>
    <x v="67"/>
    <n v="10"/>
    <s v="MANTENIMIENTO DE MATERIAL Y EQUIPO DE GUERRA"/>
    <s v="MANTENIMIENTO SISTEMAS DE ARMAS DE AERONAVES FAC- AMARRE VF 2019"/>
    <n v="78181800"/>
    <s v="Contratación directa"/>
    <n v="11"/>
    <n v="12"/>
    <n v="1"/>
    <n v="1577420908"/>
    <s v="GLOBAL"/>
    <s v="SI APROBADAS"/>
  </r>
  <r>
    <x v="25"/>
    <x v="67"/>
    <n v="10"/>
    <s v="MANTENIMIENTO DE MATERIAL Y EQUIPO DE GUERRA"/>
    <s v="MANTENIMIENTO EQUIPO RADAR DEL EQUIPO SR-560"/>
    <n v="78181900"/>
    <s v="Contratación directa"/>
    <n v="1"/>
    <n v="6"/>
    <n v="1"/>
    <n v="3400000000"/>
    <s v="GLOBAL"/>
    <s v="NO SOLICITADAS"/>
  </r>
  <r>
    <x v="25"/>
    <x v="67"/>
    <n v="10"/>
    <s v="MANTENIMIENTO DE MATERIAL Y EQUIPO DE GUERRA"/>
    <s v="MANTENIMIENTO DE CYPRES "/>
    <n v="49211801"/>
    <s v="Selección abreviada subasta inversa"/>
    <n v="3"/>
    <n v="6"/>
    <n v="1"/>
    <n v="10780000"/>
    <s v="GLOBAL"/>
    <s v="NO SOLICITADAS"/>
  </r>
  <r>
    <x v="25"/>
    <x v="39"/>
    <n v="10"/>
    <s v="MANTENIMIENTO EQUIPO DE NAVEGACION Y TRANSPORTE"/>
    <s v="SERVICIOS DE MANTENIMIENTO Y REPARABLES CLS A-29"/>
    <n v="78181800"/>
    <s v="Contratación directa"/>
    <n v="1"/>
    <n v="7"/>
    <n v="1"/>
    <n v="9774043884"/>
    <s v="GLOBAL"/>
    <s v="SI APROBADAS"/>
  </r>
  <r>
    <x v="25"/>
    <x v="39"/>
    <n v="10"/>
    <s v="MANTENIMIENTO EQUIPO DE NAVEGACION Y TRANSPORTE"/>
    <s v="PROGRAMA DE MANTENIMIENTO POR HORA DE VUELO MOTORES 250-C20B/J"/>
    <n v="78181800"/>
    <s v="Contratación directa"/>
    <n v="1"/>
    <n v="7"/>
    <n v="1"/>
    <n v="822547000"/>
    <s v="GLOBAL"/>
    <s v="SI APROBADAS"/>
  </r>
  <r>
    <x v="25"/>
    <x v="39"/>
    <n v="10"/>
    <s v="MANTENIMIENTO EQUIPO DE NAVEGACION Y TRANSPORTE"/>
    <s v="SERVICIOS DE MANTENIMIENTO Y REPARACIÓN MATERIAL PARA LAS AERONAVES DE LA FUERZA AEREA COLOMBIANA"/>
    <n v="78181800"/>
    <s v="Contratación directa"/>
    <n v="1"/>
    <n v="7"/>
    <n v="1"/>
    <n v="3009000000"/>
    <s v="GLOBAL"/>
    <s v="SI APROBADAS"/>
  </r>
  <r>
    <x v="25"/>
    <x v="39"/>
    <n v="10"/>
    <s v="MANTENIMIENTO EQUIPO DE NAVEGACION Y TRANSPORTE"/>
    <s v="REPARACION COMPONENTES AERONAUTICOS PASLO 2018"/>
    <n v="78181800"/>
    <s v="Contratación directa"/>
    <n v="1"/>
    <n v="7"/>
    <n v="1"/>
    <n v="198054"/>
    <s v="GLOBAL"/>
    <s v="SI APROBADAS"/>
  </r>
  <r>
    <x v="25"/>
    <x v="39"/>
    <n v="10"/>
    <s v="MANTENIMIENTO EQUIPO DE NAVEGACION Y TRANSPORTE"/>
    <s v="SERVICIOS DE MANTENIMIENTO Y REPARABLES CLS A-29"/>
    <n v="78181800"/>
    <s v="Contratación directa"/>
    <n v="1"/>
    <n v="6"/>
    <n v="1"/>
    <n v="4367125991"/>
    <s v="GLOBAL"/>
    <s v="NO SOLICITADAS"/>
  </r>
  <r>
    <x v="25"/>
    <x v="39"/>
    <n v="10"/>
    <s v="MANTENIMIENTO EQUIPO DE NAVEGACION Y TRANSPORTE"/>
    <s v="SERVICIO DE MANTENIMIENTO O REPARACION DE COMPONENTES DE LAS AERONAVES DE LA FUERZA AEREA COLOMBIANA"/>
    <n v="78181900"/>
    <s v="Contratación directa"/>
    <n v="1"/>
    <n v="6"/>
    <n v="1"/>
    <n v="29169801946"/>
    <s v="GLOBAL"/>
    <s v="SI EN TRAMITE"/>
  </r>
  <r>
    <x v="25"/>
    <x v="39"/>
    <n v="10"/>
    <s v="MANTENIMIENTO EQUIPO DE NAVEGACION Y TRANSPORTE"/>
    <s v="SERVICIO DE MANTENIMIENTO O REPARACION DE COMPONENTES DE LAS AERONAVES DE LA FUERZA AEREA COLOMBIANA-RED FLAG"/>
    <n v="78181900"/>
    <s v="Contratación directa"/>
    <n v="1"/>
    <n v="6"/>
    <n v="1"/>
    <n v="6000000000"/>
    <s v="GLOBAL"/>
    <s v="NO SOLICITADAS"/>
  </r>
  <r>
    <x v="25"/>
    <x v="39"/>
    <n v="10"/>
    <s v="MANTENIMIENTO EQUIPO DE NAVEGACION Y TRANSPORTE"/>
    <s v="SOPORTE EQUIPO  HERMES"/>
    <n v="78181900"/>
    <s v="Contratación directa"/>
    <n v="1"/>
    <n v="6"/>
    <n v="1"/>
    <n v="11050000000"/>
    <s v="GLOBAL"/>
    <s v="NO SOLICITADAS"/>
  </r>
  <r>
    <x v="25"/>
    <x v="39"/>
    <n v="10"/>
    <s v="MANTENIMIENTO EQUIPO DE NAVEGACION Y TRANSPORTE"/>
    <s v="SERVICIO DE MANTENIMIENTO O REPARACION DE COMPONENTES DE LAS AERONAVES DE LA FUERZA AEREA COLOMBIANA-RED FLAG"/>
    <n v="78181900"/>
    <s v="Contratación directa"/>
    <n v="1"/>
    <n v="6"/>
    <n v="1"/>
    <n v="4468000000"/>
    <s v="GLOBAL"/>
    <s v="NO SOLICITADAS"/>
  </r>
  <r>
    <x v="25"/>
    <x v="39"/>
    <n v="10"/>
    <s v="MANTENIMIENTO EQUIPO DE NAVEGACION Y TRANSPORTE"/>
    <s v="REPARACION, OVERHAUL, CONVERSION  MOTORES EQUIPO UH-1H"/>
    <n v="78181800"/>
    <s v="Contratación directa"/>
    <n v="1"/>
    <n v="6"/>
    <n v="1"/>
    <n v="3850000000"/>
    <s v="GLOBAL"/>
    <s v="NO SOLICITADAS"/>
  </r>
  <r>
    <x v="25"/>
    <x v="39"/>
    <n v="10"/>
    <s v="MANTENIMIENTO EQUIPO DE NAVEGACION Y TRANSPORTE"/>
    <s v="SERVICIO DE MANTENIMIENTO O REPARACION DE COMPONENTES SR-26"/>
    <n v="78181900"/>
    <s v="Contratación directa"/>
    <n v="1"/>
    <n v="6"/>
    <n v="1"/>
    <n v="400000000"/>
    <s v="GLOBAL"/>
    <s v="NO SOLICITADAS"/>
  </r>
  <r>
    <x v="25"/>
    <x v="39"/>
    <n v="10"/>
    <s v="MANTENIMIENTO EQUIPO DE NAVEGACION Y TRANSPORTE"/>
    <s v="SERVICIO DE MANTENIMIENTO O REPARACION DE COMPONENTES SR-560"/>
    <n v="78181900"/>
    <s v="Contratación directa"/>
    <n v="1"/>
    <n v="6"/>
    <n v="1"/>
    <n v="2000000000"/>
    <s v="GLOBAL"/>
    <s v="NO SOLICITADAS"/>
  </r>
  <r>
    <x v="25"/>
    <x v="39"/>
    <n v="10"/>
    <s v="MANTENIMIENTO EQUIPO DE NAVEGACION Y TRANSPORTE"/>
    <s v="SERVICIO DE MANTENIMIENTO EQUIPO SR-560"/>
    <n v="78181900"/>
    <s v="Contratación directa"/>
    <n v="1"/>
    <n v="6"/>
    <n v="1"/>
    <n v="3000000000"/>
    <s v="GLOBAL"/>
    <s v="NO SOLICITADAS"/>
  </r>
  <r>
    <x v="25"/>
    <x v="39"/>
    <n v="10"/>
    <s v="MANTENIMIENTO EQUIPO DE NAVEGACION Y TRANSPORTE"/>
    <s v="SERVICIO DE MANTENIMIENTO AERONAVES C-295  OMEGA"/>
    <n v="78181900"/>
    <s v="Contratación directa"/>
    <n v="1"/>
    <n v="6"/>
    <n v="1"/>
    <n v="10643666000"/>
    <s v="GLOBAL"/>
    <s v="NO SOLICITADAS"/>
  </r>
  <r>
    <x v="25"/>
    <x v="39"/>
    <n v="10"/>
    <s v="MANTENIMIENTO EQUIPO DE NAVEGACION Y TRANSPORTE"/>
    <s v="SOPORTE  LOGISTICO FISS"/>
    <n v="78181900"/>
    <s v="Contratación directa"/>
    <n v="1"/>
    <n v="6"/>
    <n v="1"/>
    <n v="200000000"/>
    <s v="GLOBAL"/>
    <s v="NO SOLICITADAS"/>
  </r>
  <r>
    <x v="25"/>
    <x v="39"/>
    <n v="10"/>
    <s v="MANTENIMIENTO EQUIPO DE NAVEGACION Y TRANSPORTE"/>
    <s v="IMPREVISTOS REPARABLES AERONAUTICOS"/>
    <n v="78181900"/>
    <s v="Contratación directa"/>
    <n v="6"/>
    <n v="6"/>
    <n v="1"/>
    <n v="47380277"/>
    <s v="GLOBAL"/>
    <s v="NO SOLICITADAS"/>
  </r>
  <r>
    <x v="25"/>
    <x v="73"/>
    <n v="10"/>
    <s v="MANTENIMIENTO DE SOFTWARE"/>
    <s v="MANTENIMIENTO SOFTWARE ANÁLISIS, DISEÑO Y SIMULACIÓN - ANSYS FLUENT"/>
    <n v="81112200"/>
    <s v="Contratación directa"/>
    <n v="1"/>
    <n v="6"/>
    <n v="1"/>
    <n v="87500000"/>
    <s v="GLOBAL"/>
    <s v="NO SOLICITADAS"/>
  </r>
  <r>
    <x v="25"/>
    <x v="73"/>
    <n v="10"/>
    <s v="MANTENIMIENTO DE SOFTWARE"/>
    <s v="MANTENIMIENTO SOFTWARE SOLID EDGE"/>
    <n v="81112200"/>
    <s v="Contratación directa"/>
    <n v="1"/>
    <n v="6"/>
    <n v="1"/>
    <n v="52500000"/>
    <s v="GLOBAL"/>
    <s v="NO SOLICITADAS"/>
  </r>
  <r>
    <x v="25"/>
    <x v="73"/>
    <n v="10"/>
    <s v="MANTENIMIENTO DE SOFTWARE"/>
    <s v="MANTENIMIENTO SOFTWARE LABVIEW"/>
    <n v="81112209"/>
    <s v="Contratación directa"/>
    <n v="1"/>
    <n v="7"/>
    <n v="1"/>
    <n v="80000000"/>
    <s v="GLOBAL"/>
    <s v="NO SOLICITADAS"/>
  </r>
  <r>
    <x v="25"/>
    <x v="73"/>
    <n v="10"/>
    <s v="MANTENIMIENTO DE SOFTWARE"/>
    <s v="MANTENIMIENTO SOFTWARE MERIDIUM"/>
    <n v="81112200"/>
    <s v="Contratación directa"/>
    <n v="1"/>
    <n v="7"/>
    <n v="1"/>
    <n v="396000000"/>
    <s v="GLOBAL"/>
    <s v="NO SOLICITADAS"/>
  </r>
  <r>
    <x v="25"/>
    <x v="73"/>
    <n v="10"/>
    <s v="MANTENIMIENTO DE SOFTWARE"/>
    <s v="MANTENIMIENTO SOFTWARE METRA SCAN"/>
    <n v="81112200"/>
    <s v="Contratación directa"/>
    <n v="1"/>
    <n v="7"/>
    <n v="1"/>
    <n v="50000000"/>
    <s v="GLOBAL"/>
    <s v="NO SOLICITADAS"/>
  </r>
  <r>
    <x v="25"/>
    <x v="44"/>
    <n v="10"/>
    <s v="TRANSPORTE"/>
    <s v="PAGOS QUE SE DEMANDEN POR CONSCEPTO DE TRANSPORTE INTERNACIONAL DE MATERIAL USO DE LA FAC"/>
    <n v="78101502"/>
    <s v="Contratación directa"/>
    <n v="1"/>
    <n v="7"/>
    <n v="1"/>
    <n v="1889999990"/>
    <s v="GLOBAL"/>
    <s v="SI APROBADAS"/>
  </r>
  <r>
    <x v="25"/>
    <x v="44"/>
    <n v="10"/>
    <s v="TRANSPORTE"/>
    <s v="PAGOS QUE SE DEMANDEN POR CONSCEPTO DE TRANSPORTE INTERNACIONAL DE MATERIAL USO DE LA FAC"/>
    <n v="78101502"/>
    <s v="Contratación directa"/>
    <n v="7"/>
    <n v="5"/>
    <n v="1"/>
    <n v="949335407"/>
    <s v="GLOBAL"/>
    <s v="NO SOLICITADAS"/>
  </r>
  <r>
    <x v="25"/>
    <x v="116"/>
    <n v="10"/>
    <s v="OTROS COMUNICACIONES Y TRANSPORTE"/>
    <s v="PAGOS QUE SE DEMANDEN POR CONSCEPTO DE LIBERACION DE GUIAS AEREAS, LICENCIAS ENTRE OTROS TRAMITES"/>
    <n v="78101500"/>
    <s v="Contratación directa"/>
    <n v="1"/>
    <n v="7"/>
    <n v="1"/>
    <n v="179999978"/>
    <s v="GLOBAL"/>
    <s v="SI APROBADAS"/>
  </r>
  <r>
    <x v="25"/>
    <x v="116"/>
    <n v="10"/>
    <s v="OTROS COMUNICACIONES Y TRANSPORTE"/>
    <s v="PAGOS QUE SE DEMANDEN POR CONSCEPTO DE LIBERACION DE GUIAS AEREAS, LICENCIAS ENTRE OTROS TRAMITES"/>
    <n v="78101500"/>
    <s v="Contratación directa"/>
    <n v="7"/>
    <n v="5"/>
    <n v="1"/>
    <n v="87709998"/>
    <s v="GLOBAL"/>
    <s v="NO SOLICITADAS"/>
  </r>
  <r>
    <x v="25"/>
    <x v="74"/>
    <n v="10"/>
    <s v="SUSCRIPCIONES"/>
    <s v="RENOVACION DE DATOS GNS HT9100,KLN-94,KMD550/850,KNS-660, TNL-8100,CH6,PEGASUS,YASWORDLD3"/>
    <n v="55101519"/>
    <s v="Contratación directa"/>
    <n v="1"/>
    <n v="12"/>
    <n v="1"/>
    <n v="356573380"/>
    <s v="GLOBAL"/>
    <s v="NO SOLICITADAS"/>
  </r>
  <r>
    <x v="25"/>
    <x v="74"/>
    <n v="10"/>
    <s v="SUSCRIPCIONES"/>
    <s v="RENOVACIÓN SUSCRIPCIÓN BASES DE DATOS  FMS APLICABLES A LOS EQUIPOS B-300/350 Y C-90"/>
    <n v="55101519"/>
    <s v="Contratación directa"/>
    <n v="1"/>
    <n v="12"/>
    <n v="1"/>
    <n v="224995320"/>
    <s v="GLOBAL"/>
    <s v="NO SOLICITADAS"/>
  </r>
  <r>
    <x v="25"/>
    <x v="74"/>
    <n v="10"/>
    <s v="SUSCRIPCIONES"/>
    <s v="RENOVACIÓN ADQUISICIÓN SUSCRIPCIÓN PUBLICACIONES TÉNICAS  DEL EQUIPO A-29-T-27 Y C-95"/>
    <n v="55101519"/>
    <s v="Contratación directa"/>
    <n v="1"/>
    <n v="12"/>
    <n v="1"/>
    <n v="1281442606"/>
    <s v="GLOBAL"/>
    <s v="NO SOLICITADAS"/>
  </r>
  <r>
    <x v="25"/>
    <x v="74"/>
    <n v="10"/>
    <s v="SUSCRIPCIONES"/>
    <s v="RENOVACIÓN SUSCRPCIÓN PUBLICACIONES  TÉCNICAS,  ACTUALIZACION FCOM/QRH'S, OPT, TASK CARDS, MSG-3,   P2F SUPPORT CLB Y SOPORTE TÉCNICO FOTA BOEING "/>
    <n v="55101519"/>
    <s v="Contratación directa"/>
    <n v="1"/>
    <n v="12"/>
    <n v="1"/>
    <n v="2503399284"/>
    <s v="GLOBAL"/>
    <s v="NO SOLICITADAS"/>
  </r>
  <r>
    <x v="25"/>
    <x v="74"/>
    <n v="10"/>
    <s v="SUSCRIPCIONES"/>
    <s v="RENOVACIÓN SUSCRIPCIÓN CESCOM PARA EQUIPOS C-550, B-737-700"/>
    <n v="55101519"/>
    <s v="Contratación directa"/>
    <n v="1"/>
    <n v="12"/>
    <n v="1"/>
    <n v="86039235"/>
    <s v="GLOBAL"/>
    <s v="NO SOLICITADAS"/>
  </r>
  <r>
    <x v="25"/>
    <x v="74"/>
    <n v="10"/>
    <s v="SUSCRIPCIONES"/>
    <s v="RENOVACÓN SUSCRPCIÓN PUBLICACIONES TÉCNICAS APLICABLE A LOS EQUIPOS FOKKER"/>
    <n v="55101519"/>
    <s v="Contratación directa"/>
    <n v="1"/>
    <n v="12"/>
    <n v="1"/>
    <n v="153766023"/>
    <s v="GLOBAL"/>
    <s v="NO SOLICITADAS"/>
  </r>
  <r>
    <x v="25"/>
    <x v="74"/>
    <n v="10"/>
    <s v="SUSCRIPCIONES"/>
    <s v="RENOVACION SUSCRIPCIÓN PUBLICACIONES TÉCNICAS Y BASES DE DATOS"/>
    <n v="55101519"/>
    <s v="Contratación directa"/>
    <n v="1"/>
    <n v="12"/>
    <n v="1"/>
    <n v="158300363"/>
    <s v="GLOBAL"/>
    <s v="NO SOLICITADAS"/>
  </r>
  <r>
    <x v="25"/>
    <x v="74"/>
    <n v="10"/>
    <s v="SUSCRIPCIONES"/>
    <s v="RENOVACION SUSCRIPCION PUBLICACIONES TECNICAS Y BASES DE DATOS APLICABLES A LOS EQUIPOS FAC"/>
    <n v="55101519"/>
    <s v="Contratación directa"/>
    <n v="1"/>
    <n v="12"/>
    <n v="1"/>
    <n v="744509144"/>
    <s v="GLOBAL"/>
    <s v="NO SOLICITADAS"/>
  </r>
  <r>
    <x v="25"/>
    <x v="74"/>
    <n v="10"/>
    <s v="SUSCRIPCIONES"/>
    <s v="RENOVACION BASES DE DATOS LTN-95 CN-235"/>
    <n v="55101519"/>
    <s v="Contratación directa"/>
    <n v="1"/>
    <n v="12"/>
    <n v="1"/>
    <n v="75269390"/>
    <s v="GLOBAL"/>
    <s v="NO SOLICITADAS"/>
  </r>
  <r>
    <x v="25"/>
    <x v="74"/>
    <n v="10"/>
    <s v="SUSCRIPCIONES"/>
    <s v="SUSCRIPCIÓN, PUBLICACIONES TÉCNICAS APLICABLES AL EQUIPO LEGACY-600"/>
    <n v="55101519"/>
    <s v="Contratación directa"/>
    <n v="1"/>
    <n v="12"/>
    <n v="1"/>
    <n v="51314418"/>
    <s v="GLOBAL"/>
    <s v="NO SOLICITADAS"/>
  </r>
  <r>
    <x v="25"/>
    <x v="74"/>
    <n v="10"/>
    <s v="SUSCRIPCIONES"/>
    <s v="SUSCRIPCIÓN BASES DE DATOS EQUIPOS FMS UNS 1FW EQUIPOS C-130 Y FMS K-300/350"/>
    <n v="55101519"/>
    <s v="Contratación directa"/>
    <n v="1"/>
    <n v="12"/>
    <n v="1"/>
    <n v="53581320"/>
    <s v="GLOBAL"/>
    <s v="NO SOLICITADAS"/>
  </r>
  <r>
    <x v="25"/>
    <x v="74"/>
    <n v="10"/>
    <s v="SUSCRIPCIONES"/>
    <s v="RENOVAVIÓN SUSCRIPCIÓN PUBLICACIONES TÉCNICAS APLICABLES A LAS AERONAVES B-205/B-206,B-212, B-412,T-41D Y MOTORES IO-360,O470U"/>
    <n v="55101519"/>
    <s v="Contratación directa"/>
    <n v="1"/>
    <n v="12"/>
    <n v="1"/>
    <n v="377950266"/>
    <s v="GLOBAL"/>
    <s v="NO SOLICITADAS"/>
  </r>
  <r>
    <x v="25"/>
    <x v="74"/>
    <n v="10"/>
    <s v="SUSCRIPCIONES"/>
    <s v="RENOVAVIÓN SUSCRIPCIÓN PUBLICACIONES TÉCNICAS APLICABLES A LAS AERONAVES C-295, CN-265 Y C-212"/>
    <n v="55101519"/>
    <s v="Contratación directa"/>
    <n v="1"/>
    <n v="12"/>
    <n v="1"/>
    <n v="1082404489"/>
    <s v="GLOBAL"/>
    <s v="NO SOLICITADAS"/>
  </r>
  <r>
    <x v="25"/>
    <x v="74"/>
    <n v="10"/>
    <s v="SUSCRIPCIONES"/>
    <s v="RENOVACION SUSCRIPCION PUBLICACIONES TÉCNICAS MOTORES P&amp;WC"/>
    <n v="55101519"/>
    <s v="Contratación directa"/>
    <n v="1"/>
    <n v="12"/>
    <n v="1"/>
    <n v="60443851"/>
    <s v="GLOBAL"/>
    <s v="NO SOLICITADAS"/>
  </r>
  <r>
    <x v="25"/>
    <x v="74"/>
    <n v="10"/>
    <s v="SUSCRIPCIONES"/>
    <s v="RENOVACION SUSCRIPCIÓN DE LAS PUBLICACIONES TÉCNICAS, MANUALES OPERACIONALES E INFORMACIÓN DE SERVICIO APLICABLES A LOS EQUIPOS CESSNA Y BEECHCRAFT (C-172, C-182, C-208, C-337, C-550, SR-560, SK-300, SK-350, C-90, C-90GTX)"/>
    <n v="55101519"/>
    <s v="Contratación directa"/>
    <n v="1"/>
    <n v="12"/>
    <n v="1"/>
    <n v="108000000"/>
    <s v="GLOBAL"/>
    <s v="NO SOLICITADAS"/>
  </r>
  <r>
    <x v="25"/>
    <x v="74"/>
    <n v="10"/>
    <s v="SUSCRIPCIONES"/>
    <s v="RENOVACION SUSCRIPCION PART BASE PARA LA CONSULTA DE LOS NUMEROS DE PARTE E INTERCAMBIABLES DE LOS DIFERENTES COMPONENTES AERONAUTICOS APLICABLES A LA FUERZA AEREA"/>
    <n v="55101519"/>
    <s v="Contratación directa"/>
    <n v="1"/>
    <n v="12"/>
    <n v="1"/>
    <n v="18000000"/>
    <s v="GLOBAL"/>
    <s v="NO SOLICITADAS"/>
  </r>
  <r>
    <x v="25"/>
    <x v="74"/>
    <n v="10"/>
    <s v="SUSCRIPCIONES"/>
    <s v="RENOVACION SUSCRIPCION PUBLICACIONES TÉCNICAS EQUIPO CALIMA T-90"/>
    <n v="55101519"/>
    <s v="Contratación directa"/>
    <n v="1"/>
    <n v="12"/>
    <n v="1"/>
    <n v="144000000"/>
    <s v="GLOBAL"/>
    <s v="NO SOLICITADAS"/>
  </r>
  <r>
    <x v="25"/>
    <x v="74"/>
    <n v="10"/>
    <s v="SUSCRIPCIONES"/>
    <s v="IMPREVISTOS PUBLICACIONES (MANUALES COMPONENTES, ASESORIAS Y SOPORTE TECNICO, MANUALES OPERACIONALES)"/>
    <n v="55101519"/>
    <s v="Contratación directa"/>
    <n v="1"/>
    <n v="6"/>
    <n v="1"/>
    <n v="126000000"/>
    <s v="GLOBAL"/>
    <s v="NO SOLICITADAS"/>
  </r>
  <r>
    <x v="25"/>
    <x v="74"/>
    <n v="10"/>
    <s v="SUSCRIPCIONES"/>
    <s v="VIGILANCIA TECNOLOGICA"/>
    <n v="43232305"/>
    <s v="Contratación directa"/>
    <n v="1"/>
    <n v="12"/>
    <n v="1"/>
    <n v="60000000"/>
    <s v="GLOBAL"/>
    <s v="NO SOLICITADAS"/>
  </r>
  <r>
    <x v="25"/>
    <x v="74"/>
    <n v="10"/>
    <s v="SUSCRIPCIONES"/>
    <s v="RUNWAY ANALISIS ANALISI B-350/C-90 GT X )APG INC"/>
    <n v="81112501"/>
    <s v="Mínima cuantía"/>
    <n v="1"/>
    <n v="12"/>
    <n v="1"/>
    <n v="20400000"/>
    <s v="UNIDAD"/>
    <s v="NO SOLICITADAS"/>
  </r>
  <r>
    <x v="25"/>
    <x v="74"/>
    <n v="10"/>
    <s v="SUSCRIPCIONES"/>
    <s v="INFLIGHT ANALYSIS TOOL B-350/ C-90 GT X )APG INC "/>
    <n v="81112501"/>
    <s v="Mínima cuantía"/>
    <n v="1"/>
    <n v="12"/>
    <n v="1"/>
    <n v="6936000"/>
    <s v="UNIDAD"/>
    <s v="NO SOLICITADAS"/>
  </r>
  <r>
    <x v="25"/>
    <x v="74"/>
    <n v="10"/>
    <s v="SUSCRIPCIONES"/>
    <s v="JMC SERVICES+ 100 MOBILE FD  LICENSES."/>
    <n v="55111601"/>
    <s v="Contratación directa"/>
    <n v="2"/>
    <n v="12"/>
    <n v="1"/>
    <n v="815346000"/>
    <s v="UNIDAD"/>
    <s v="NO SOLICITADAS"/>
  </r>
  <r>
    <x v="25"/>
    <x v="74"/>
    <n v="10"/>
    <s v="SUSCRIPCIONES"/>
    <s v="CARTAS DE NAVEGACION O MAPAS O ATLAS ELECTRONICOS "/>
    <n v="55111601"/>
    <s v="Contratación directa"/>
    <n v="2"/>
    <n v="12"/>
    <n v="1"/>
    <n v="437875200"/>
    <s v="UNIDAD"/>
    <s v="NO SOLICITADAS"/>
  </r>
  <r>
    <x v="25"/>
    <x v="57"/>
    <n v="10"/>
    <s v="SERVICIOS DE CAPACITACION"/>
    <s v="ENTRENAMIENTO SIMULADORES DE VUELO"/>
    <n v="86131700"/>
    <s v="Contratación directa"/>
    <n v="1"/>
    <n v="11"/>
    <n v="1"/>
    <n v="3500000000"/>
    <s v="GLOBAL"/>
    <s v="SI APROBADAS"/>
  </r>
  <r>
    <x v="25"/>
    <x v="57"/>
    <n v="10"/>
    <s v="SERVICIOS DE CAPACITACION"/>
    <s v="ENTRENAMIENTO SIMULADORES DE VUELO"/>
    <n v="86131700"/>
    <s v="Contratación directa"/>
    <n v="1"/>
    <n v="11"/>
    <n v="1"/>
    <n v="525000000"/>
    <s v="GLOBAL"/>
    <s v="SI EN TRAMITE"/>
  </r>
  <r>
    <x v="25"/>
    <x v="57"/>
    <n v="10"/>
    <s v="SERVICIOS DE CAPACITACION"/>
    <s v="ENTRENAMIENTO SIMULADORES DE VUELO"/>
    <n v="86131700"/>
    <s v="Contratación directa"/>
    <n v="1"/>
    <n v="11"/>
    <n v="1"/>
    <n v="1673000000"/>
    <s v="GLOBAL"/>
    <s v="NO SOLICITADAS"/>
  </r>
  <r>
    <x v="25"/>
    <x v="57"/>
    <n v="10"/>
    <s v="SERVICIOS DE CAPACITACION"/>
    <s v="ENTRENAMIENTO TUNEL DE VIENTO"/>
    <n v="86131700"/>
    <s v="Contratación directa"/>
    <n v="1"/>
    <n v="5"/>
    <n v="1"/>
    <n v="102000000"/>
    <s v="GLOBAL"/>
    <s v="NO SOLICITADAS"/>
  </r>
  <r>
    <x v="25"/>
    <x v="57"/>
    <n v="10"/>
    <s v="SERVICIOS DE CAPACITACION"/>
    <s v="ENTRENAMIENTO SIMULADORES DE VUELO(PROGRAMA ABD)"/>
    <n v="86131700"/>
    <s v="Contratación directa"/>
    <n v="1"/>
    <n v="11"/>
    <n v="1"/>
    <n v="1200000000"/>
    <s v="GLOBAL"/>
    <s v="NO SOLICITADAS"/>
  </r>
  <r>
    <x v="25"/>
    <x v="57"/>
    <n v="10"/>
    <s v="SERVICIOS DE CAPACITACION"/>
    <s v="ENTRENAMIENTO SIMULADORES DE VUELO(PROGRAMA EHFUP)"/>
    <n v="86131700"/>
    <s v="Contratación directa"/>
    <n v="1"/>
    <n v="11"/>
    <n v="1"/>
    <n v="1200000000"/>
    <s v="GLOBAL"/>
    <s v="NO SOLICITADAS"/>
  </r>
  <r>
    <x v="25"/>
    <x v="57"/>
    <n v="10"/>
    <s v="SERVICIOS DE CAPACITACION"/>
    <s v="ENTRENAMIENTO SIMULADORES DE VUELO(PROGRAMA ABD)"/>
    <n v="86131700"/>
    <s v="Contratación directa"/>
    <n v="1"/>
    <n v="11"/>
    <n v="1"/>
    <n v="200000000"/>
    <s v="GLOBAL"/>
    <s v="SI EN TRAMITE"/>
  </r>
  <r>
    <x v="25"/>
    <x v="57"/>
    <n v="10"/>
    <s v="SERVICIOS DE CAPACITACION"/>
    <s v="ENTRENAMIENTO SIMULADORES DE VUELO(PROGRAMA EHFUP)"/>
    <n v="86131700"/>
    <s v="Contratación directa"/>
    <n v="1"/>
    <n v="11"/>
    <n v="1"/>
    <n v="200000000"/>
    <s v="GLOBAL"/>
    <s v="SI EN TRAMITE"/>
  </r>
  <r>
    <x v="25"/>
    <x v="82"/>
    <n v="10"/>
    <s v="SERVICIOS PORTUARIOS Y AEROPORTUARIOS"/>
    <s v="SERVICIOS AEROPORTUARIOS VUELOS AL EXTERIOR PARA LAS AERONAVES FAC ( VF 2018)"/>
    <n v="25191501"/>
    <s v="Contratación directa"/>
    <n v="6"/>
    <n v="6"/>
    <n v="1"/>
    <n v="1099998600"/>
    <s v="GLOBAL"/>
    <s v="SI APROBADAS"/>
  </r>
  <r>
    <x v="25"/>
    <x v="82"/>
    <n v="10"/>
    <s v="SERVICIOS PORTUARIOS Y AEROPORTUARIOS"/>
    <s v="SERVICIOS AEROPORTUARIOS (AMARRE VF2019)"/>
    <n v="25191501"/>
    <s v="Contratación directa"/>
    <n v="7"/>
    <n v="5"/>
    <n v="1"/>
    <n v="1122000000"/>
    <s v="GLOBAL"/>
    <s v="NO SOLICITADAS"/>
  </r>
  <r>
    <x v="25"/>
    <x v="82"/>
    <n v="10"/>
    <s v="SERVICIOS PORTUARIOS Y AEROPORTUARIOS"/>
    <s v="SERVICIOS AEROPORTUARIOS VUELOS AL EXTERIOR PARA LAS AERONAVES FAC VUELOS CUBA"/>
    <n v="25191501"/>
    <s v="Contratación directa"/>
    <n v="1"/>
    <n v="3"/>
    <n v="1"/>
    <n v="102000000"/>
    <s v="GLOBAL"/>
    <s v="NO SOLICITADAS"/>
  </r>
  <r>
    <x v="25"/>
    <x v="58"/>
    <n v="10"/>
    <s v="OTROS GASTOS POR ADQUISICION DE SERVICIOS"/>
    <s v="SERVICIO DE DIGITALIZACION DEL ARCHIVO DE LA AGENCIA DE COMPRAS "/>
    <n v="80161506"/>
    <s v="Contratación directa"/>
    <n v="1"/>
    <n v="6"/>
    <n v="1"/>
    <n v="116927405"/>
    <s v="GLOBAL"/>
    <s v="NO SOLICITADAS"/>
  </r>
  <r>
    <x v="25"/>
    <x v="58"/>
    <n v="10"/>
    <s v="OTROS GASTOS POR ADQUISICION DE SERVICIOS"/>
    <s v="SERVICIO DE LANZAMIENTO SATELITE FACSAT-1"/>
    <n v="78102001"/>
    <s v="Contratación directa"/>
    <n v="11"/>
    <n v="6"/>
    <n v="1"/>
    <n v="93099996"/>
    <s v="GLOBAL"/>
    <s v="SI APROBADAS"/>
  </r>
  <r>
    <x v="25"/>
    <x v="58"/>
    <n v="10"/>
    <s v="OTROS GASTOS POR ADQUISICION DE SERVICIOS"/>
    <s v="SERVICIOS PROFESIONALES. ASESORÍA EN PROCESOS DE CERTIFICACIÓN AERONÁUTICA FAA DESIGNES - SYSTEMS &amp; EQUIP, STRUCTURE OR FLAMMABILITY"/>
    <n v="81102300"/>
    <s v="Contratación directa"/>
    <n v="2"/>
    <n v="7"/>
    <n v="1"/>
    <n v="45150000"/>
    <s v="GLOBAL"/>
    <s v="NO SOLICITADAS"/>
  </r>
  <r>
    <x v="26"/>
    <x v="11"/>
    <n v="10"/>
    <s v="EQUIPO DE LABORATORIO"/>
    <s v="ADQUISICIÓN DE ESPECTRÓMETRO"/>
    <n v="41115400"/>
    <s v="Mínima cuantía"/>
    <n v="2"/>
    <n v="4"/>
    <n v="1"/>
    <n v="76000000"/>
    <s v="UNIDAD"/>
    <s v="NO SOLICITADAS"/>
  </r>
  <r>
    <x v="26"/>
    <x v="13"/>
    <n v="10"/>
    <s v="MAQUINARIA INDUSTRIAL"/>
    <s v="ADQUISICION MONTACARGA 2 TONELADAS MUSEO AEROESPACIAL"/>
    <n v="24101602"/>
    <s v="Mínima cuantía"/>
    <n v="2"/>
    <n v="6"/>
    <n v="1"/>
    <n v="82935874"/>
    <s v="UNIDAD"/>
    <s v="NO SOLICITADAS"/>
  </r>
  <r>
    <x v="26"/>
    <x v="21"/>
    <n v="10"/>
    <s v="COMBUSTIBLES Y LUBRICANTES"/>
    <s v="COMBUSTIBLE DE AVIACIÓN VF 2018"/>
    <n v="15101504"/>
    <s v="Selección abreviada subasta inversa"/>
    <n v="1"/>
    <n v="6"/>
    <n v="6926129.8169248495"/>
    <n v="54100000000"/>
    <s v="GALON"/>
    <s v="SI APROBADAS"/>
  </r>
  <r>
    <x v="26"/>
    <x v="21"/>
    <n v="10"/>
    <s v="COMBUSTIBLES Y LUBRICANTES"/>
    <s v="COMBUSTIBLE DE AVIACIÓN (AMARRE VF2019)"/>
    <n v="15101504"/>
    <s v="Selección abreviada subasta inversa"/>
    <n v="1"/>
    <n v="6"/>
    <n v="463376.0471130457"/>
    <n v="3619430304"/>
    <s v="GALON"/>
    <s v="NO SOLICITADAS"/>
  </r>
  <r>
    <x v="26"/>
    <x v="21"/>
    <n v="10"/>
    <s v="COMBUSTIBLES Y LUBRICANTES"/>
    <s v="COMBUSTIBLE DE AVIACIÓN (OH-58/TH-67)"/>
    <n v="15101504"/>
    <s v="Selección abreviada subasta inversa"/>
    <n v="1"/>
    <n v="6"/>
    <n v="128024.58071949815"/>
    <n v="1000000000"/>
    <s v="GALON"/>
    <s v="SI APROBADAS"/>
  </r>
  <r>
    <x v="26"/>
    <x v="21"/>
    <n v="10"/>
    <s v="COMBUSTIBLES Y LUBRICANTES"/>
    <s v="COMBUSTIBLE DE AVIACIÓN (SR-26 300H/V)"/>
    <n v="15101504"/>
    <s v="Selección abreviada subasta inversa"/>
    <n v="1"/>
    <n v="6"/>
    <n v="25604.916143899627"/>
    <n v="200000000"/>
    <s v="GALON"/>
    <s v="SI APROBADAS"/>
  </r>
  <r>
    <x v="26"/>
    <x v="21"/>
    <n v="10"/>
    <s v="COMBUSTIBLES Y LUBRICANTES"/>
    <s v="COMBUSTIBLE DE AVIACIÓN (SR-560)"/>
    <n v="15101504"/>
    <s v="Selección abreviada subasta inversa"/>
    <n v="1"/>
    <n v="6"/>
    <n v="192036.87107924721"/>
    <n v="1500000000"/>
    <s v="GALON"/>
    <s v="SI APROBADAS"/>
  </r>
  <r>
    <x v="26"/>
    <x v="21"/>
    <n v="10"/>
    <s v="COMBUSTIBLES Y LUBRICANTES"/>
    <s v="COMBUSTIBLE DE AVIACIÓN (C-212/C-295)"/>
    <n v="15101504"/>
    <s v="Selección abreviada subasta inversa"/>
    <n v="1"/>
    <n v="6"/>
    <n v="256049.16143899629"/>
    <n v="2000000000"/>
    <s v="GALON"/>
    <s v="SI APROBADAS"/>
  </r>
  <r>
    <x v="26"/>
    <x v="22"/>
    <n v="10"/>
    <s v="DOTACIONES"/>
    <s v="NACIONALIZACION EPP"/>
    <n v="46181500"/>
    <s v="Contratación directa"/>
    <n v="1"/>
    <n v="11"/>
    <n v="1"/>
    <n v="156200000"/>
    <s v="GLOBAL"/>
    <s v="NO SOLICITADAS"/>
  </r>
  <r>
    <x v="26"/>
    <x v="31"/>
    <n v="10"/>
    <s v="REPUESTOS"/>
    <s v="REPUESTOS APLICABLES A LOS SISTEMAS DE ARMAMENTO AERONAVES FAC (REPUESTOS AMETRALLADORAS)_x000a_-VF 2018"/>
    <n v="46101800"/>
    <s v="Contratación directa"/>
    <n v="7"/>
    <n v="8"/>
    <n v="1"/>
    <n v="1749999992"/>
    <s v="GLOBAL"/>
    <s v="SI APROBADAS"/>
  </r>
  <r>
    <x v="26"/>
    <x v="31"/>
    <n v="10"/>
    <s v="REPUESTOS"/>
    <s v="NACIONALIZACION REPUESTOS ARMAMENTO AEREO-VF -2018"/>
    <n v="93161600"/>
    <s v="Contratación directa"/>
    <n v="8"/>
    <n v="4"/>
    <n v="1"/>
    <n v="200000000"/>
    <s v="GLOBAL"/>
    <s v="NO SOLICITADAS"/>
  </r>
  <r>
    <x v="26"/>
    <x v="31"/>
    <n v="10"/>
    <s v="REPUESTOS"/>
    <s v="REPUESTOS PLAN MAESTRO DE PRODUCCION"/>
    <s v="25202200;_x000a_ 25202300; _x000a_25202400; _x000a_25202500; _x000a_25202600; _x000a_25202700"/>
    <s v="Contratación directa"/>
    <n v="1"/>
    <n v="7"/>
    <n v="1"/>
    <n v="650000000"/>
    <s v="GLOBAL"/>
    <s v="SI APROBADAS"/>
  </r>
  <r>
    <x v="26"/>
    <x v="31"/>
    <n v="10"/>
    <s v="REPUESTOS"/>
    <s v="ADQUISICIÓN REPUESTOS PARA LAS AERONAVES DE LA FUERZA AEREA COLOMBIANA"/>
    <s v="25202200 25202300  25202400 25202500  25202600 25202700"/>
    <s v="Contratación directa"/>
    <n v="1"/>
    <n v="7"/>
    <n v="1"/>
    <n v="3300000000"/>
    <s v="GLOBAL"/>
    <s v="SI APROBADAS"/>
  </r>
  <r>
    <x v="26"/>
    <x v="31"/>
    <n v="10"/>
    <s v="REPUESTOS"/>
    <s v="NACIONALIZACION REPUESTOS COMUNICACIONES"/>
    <n v="93161600"/>
    <s v="Contratación directa"/>
    <n v="2"/>
    <n v="7"/>
    <n v="1"/>
    <n v="32000000"/>
    <s v="GLOBAL"/>
    <s v="NO SOLICITADAS"/>
  </r>
  <r>
    <x v="26"/>
    <x v="31"/>
    <n v="10"/>
    <s v="REPUESTOS"/>
    <s v="REPUESTOS GENERADORES RADARES"/>
    <n v="41121800"/>
    <s v="Selección abreviada menor cuantía"/>
    <n v="2"/>
    <n v="6"/>
    <n v="1"/>
    <n v="120000000"/>
    <s v="GLOBAL"/>
    <s v="NO SOLICITADAS"/>
  </r>
  <r>
    <x v="26"/>
    <x v="31"/>
    <n v="10"/>
    <s v="REPUESTOS"/>
    <s v="REPUESTOS PARA CONVERSION EQUIPO UH-1H"/>
    <n v="25202100"/>
    <s v="Contratación directa"/>
    <n v="1"/>
    <n v="6"/>
    <n v="1"/>
    <n v="1420000000"/>
    <s v="GLOBAL"/>
    <s v="NO SOLICITADAS"/>
  </r>
  <r>
    <x v="26"/>
    <x v="31"/>
    <n v="10"/>
    <s v="REPUESTOS"/>
    <s v="ADQUISICION REPUESTOS AERONAUTICOS PARA LAS AERONAVES DE LA FUERZA AEREA COLOMBIANA LOA TH-67"/>
    <s v="25202200; 25202300; 25202400; 25202500; 25202600; 25202700"/>
    <s v="Contratación directa"/>
    <n v="1"/>
    <n v="6"/>
    <n v="1"/>
    <n v="6800000000"/>
    <s v="GLOBAL"/>
    <s v="NO SOLICITADAS"/>
  </r>
  <r>
    <x v="26"/>
    <x v="31"/>
    <n v="10"/>
    <s v="REPUESTOS"/>
    <s v="IMPREVISTOS REPUESTOS AERONAUTICOS"/>
    <s v="25202200;_x000a_ 25202300; _x000a_25202400; _x000a_25202500; _x000a_25202600; _x000a_25202700"/>
    <s v="Contratación directa"/>
    <n v="1"/>
    <n v="6"/>
    <n v="1"/>
    <n v="500000000"/>
    <s v="GLOBAL"/>
    <s v="NO SOLICITADAS"/>
  </r>
  <r>
    <x v="26"/>
    <x v="31"/>
    <n v="10"/>
    <s v="REPUESTOS"/>
    <s v="COMPRA REPUESTOS COMUNICACIONES MASCARAS OXIGENO"/>
    <n v="43191600"/>
    <s v="Selección abreviada menor cuantía"/>
    <n v="5"/>
    <n v="4"/>
    <n v="50"/>
    <n v="52280616"/>
    <s v="GLOBAL"/>
    <s v="NO SOLICITADAS"/>
  </r>
  <r>
    <x v="26"/>
    <x v="34"/>
    <n v="10"/>
    <s v="OTROS MATERIALES Y SUMINISTROS"/>
    <s v="INSUMOS PARA EL MANTENIMIENTO DE GENERADORES RADARES"/>
    <n v="41121800"/>
    <s v="Selección abreviada menor cuantía"/>
    <n v="2"/>
    <n v="6"/>
    <n v="1"/>
    <n v="35000000"/>
    <s v="GLOBAL"/>
    <s v="NO SOLICITADAS"/>
  </r>
  <r>
    <x v="26"/>
    <x v="36"/>
    <n v="10"/>
    <s v="MANTENIMIENTO DE BIENES MUEBLES, EQUIPOS Y ENSERES"/>
    <s v="MANTENIMIENTO SISTEMAS PORTATILES AYUDAS AEROPORTUARIAS"/>
    <n v="72103302"/>
    <s v="Selección abreviada menor cuantía"/>
    <n v="3"/>
    <n v="5"/>
    <n v="1"/>
    <n v="100000000"/>
    <s v="GLOBAL"/>
    <s v="NO SOLICITADAS"/>
  </r>
  <r>
    <x v="26"/>
    <x v="36"/>
    <n v="10"/>
    <s v="MANTENIMIENTO DE BIENES MUEBLES, EQUIPOS Y ENSERES"/>
    <s v="MANTENIMIENTO EQUIPOS FARE, BIDONES  Y ACCESORIOS Y MENOR EQUIPOS COMPLEJOS DE COMBUSTIBLE VF 2018"/>
    <n v="72154108"/>
    <s v="Contratación directa"/>
    <n v="6"/>
    <n v="6"/>
    <n v="1"/>
    <n v="200000000"/>
    <s v="GLOBAL"/>
    <s v="SI APROBADAS"/>
  </r>
  <r>
    <x v="26"/>
    <x v="36"/>
    <n v="10"/>
    <s v="MANTENIMIENTO DE BIENES MUEBLES, EQUIPOS Y ENSERES"/>
    <s v="MANTENIMIENTO EQUIPOS FARE, BIDONES  Y ACCESORIOS Y MENOR EQUIPOS COMPLEJOS DE COMBUSTIBLE  AMARRE VF 2019"/>
    <n v="72154108"/>
    <s v="Contratación directa"/>
    <n v="11"/>
    <n v="1"/>
    <n v="1"/>
    <n v="40000000"/>
    <s v="GLOBAL"/>
    <s v="NO SOLICITADAS"/>
  </r>
  <r>
    <x v="26"/>
    <x v="36"/>
    <n v="10"/>
    <s v="MANTENIMIENTO DE BIENES MUEBLES, EQUIPOS Y ENSERES"/>
    <s v="CALIBRACION, MANTENIMIENTO Y/O REPARACION DE EQUIPOS, BANCOS Y HERRAMIENTAS DE MEDICION DE TODAS LAS UNIDADES DE LA FUERZA AEREA COLOMBIANA (VF 2018)"/>
    <n v="81141504"/>
    <s v="Licitación pública"/>
    <n v="6"/>
    <n v="7"/>
    <n v="1"/>
    <n v="861500000"/>
    <s v="GLOBAL"/>
    <s v="SI APROBADAS"/>
  </r>
  <r>
    <x v="26"/>
    <x v="36"/>
    <n v="10"/>
    <s v="MANTENIMIENTO DE BIENES MUEBLES, EQUIPOS Y ENSERES"/>
    <s v="CALIBRACION, MANTENIMIENTO Y/O REPARACION DE EQUIPOS, BANCOS Y HERRAMIENTAS DE MEDICION DE TODAS LAS UNIDADES DE LA FUERZA AEREA COLOMBIANA (VF 2018)"/>
    <n v="81141504"/>
    <s v="Licitación pública"/>
    <n v="1"/>
    <n v="5"/>
    <n v="1"/>
    <n v="538500000"/>
    <s v="GLOBAL"/>
    <s v="NO SOLICITADAS"/>
  </r>
  <r>
    <x v="26"/>
    <x v="36"/>
    <n v="10"/>
    <s v="MANTENIMIENTO DE BIENES MUEBLES, EQUIPOS Y ENSERES"/>
    <s v="MANTENIMIENTO DE BANCOS DE ENSAYOS DEL CEE (LLUVIA Y POLVO, FATIGA, ACELERACIÓN, VIBRACIÓN Y MAQUINA UNIVERSAL DE ENSAYOS)"/>
    <n v="72151800"/>
    <s v="Mínima cuantía"/>
    <n v="4"/>
    <n v="4"/>
    <n v="1"/>
    <n v="30000000"/>
    <s v="GLOBAL"/>
    <s v="NO SOLICITADAS"/>
  </r>
  <r>
    <x v="26"/>
    <x v="36"/>
    <n v="10"/>
    <s v="MANTENIMIENTO DE BIENES MUEBLES, EQUIPOS Y ENSERES"/>
    <s v="MANTENIMIENTO BANCOS SISTEMAS DE FATIGA"/>
    <n v="72151800"/>
    <s v="Contratación directa"/>
    <n v="1"/>
    <n v="7"/>
    <n v="1"/>
    <n v="1975400"/>
    <s v="GLOBAL"/>
    <s v="SI APROBADAS"/>
  </r>
  <r>
    <x v="26"/>
    <x v="36"/>
    <n v="10"/>
    <s v="MANTENIMIENTO DE BIENES MUEBLES, EQUIPOS Y ENSERES"/>
    <s v="MANTENIMIENTO UPS DINAMICA KF5 PARA LOS SITIOS RADAR SAN JOSE DEL GUAVIARE Y RIOHACHA (VF 2018)"/>
    <n v="81141806"/>
    <s v="Selección abreviada menor cuantía"/>
    <n v="7"/>
    <n v="9"/>
    <n v="1"/>
    <n v="72024600"/>
    <s v="GLOBAL"/>
    <s v="SI APROBADAS"/>
  </r>
  <r>
    <x v="26"/>
    <x v="36"/>
    <n v="10"/>
    <s v="MANTENIMIENTO DE BIENES MUEBLES, EQUIPOS Y ENSERES"/>
    <s v="SERVICIO DE CALIBRACION Y / O REPARACIÓN  EQUIPO DE PRUEBA (VF 2018)"/>
    <n v="81141504"/>
    <s v="Selección abreviada menor cuantía"/>
    <n v="7"/>
    <n v="9"/>
    <n v="1"/>
    <n v="210000000"/>
    <s v="GLOBAL"/>
    <s v="SI APROBADAS"/>
  </r>
  <r>
    <x v="26"/>
    <x v="36"/>
    <n v="10"/>
    <s v="MANTENIMIENTO DE BIENES MUEBLES, EQUIPOS Y ENSERES"/>
    <s v="SERVICIO DE CALIBRACION Y / O REPARACIÓN  EQUIPO DE PRUEBA "/>
    <n v="81141504"/>
    <s v="Selección abreviada menor cuantía"/>
    <n v="10"/>
    <n v="3"/>
    <n v="1"/>
    <n v="90000000"/>
    <s v="GLOBAL"/>
    <s v="NO SOLICITADAS"/>
  </r>
  <r>
    <x v="26"/>
    <x v="36"/>
    <n v="10"/>
    <s v="MANTENIMIENTO DE BIENES MUEBLES, EQUIPOS Y ENSERES"/>
    <s v="MANTENIMIENTO UPS DINAMICA KF5 PARA LOS SITIOS RADAR SAN JOSE DEL GUAVIARE Y RIOHACHA "/>
    <n v="81141806"/>
    <s v="Selección abreviada menor cuantía"/>
    <n v="10"/>
    <n v="3"/>
    <n v="1"/>
    <n v="52479000"/>
    <s v="GLOBAL"/>
    <s v="NO SOLICITADAS"/>
  </r>
  <r>
    <x v="26"/>
    <x v="67"/>
    <n v="10"/>
    <s v="MANTENIMIENTO DE MATERIAL Y EQUIPO DE GUERRA"/>
    <s v="MANTENIMIENTO SISTEMAS FLIR Y RADAR  EQUIPO SR-560"/>
    <n v="78181800"/>
    <s v="Contratación directa"/>
    <n v="1"/>
    <n v="6"/>
    <n v="1"/>
    <n v="2500000000"/>
    <s v="GLOBAL"/>
    <s v="NO SOLICITADAS"/>
  </r>
  <r>
    <x v="26"/>
    <x v="37"/>
    <n v="10"/>
    <s v="MANTENIMIENTO DE VÍAS, ESTRUCTURAS Y REDES"/>
    <s v="MANTENIMIENTO SISTEMAS DATACENTER"/>
    <n v="43222610"/>
    <s v="Selección abreviada menor cuantía"/>
    <n v="3"/>
    <n v="5"/>
    <n v="1"/>
    <n v="70000000"/>
    <s v="GLOBAL"/>
    <s v="NO SOLICITADAS"/>
  </r>
  <r>
    <x v="26"/>
    <x v="37"/>
    <n v="10"/>
    <s v="MANTENIMIENTO DE VÍAS, ESTRUCTURAS Y REDES"/>
    <s v="MANTENIMIENTO DE MASTILES Y TORRES DE COMUNICACIONES DE LAS UNIDADES FAC."/>
    <n v="72103302"/>
    <s v="Selección abreviada menor cuantía"/>
    <n v="3"/>
    <n v="5"/>
    <n v="1"/>
    <n v="300000000"/>
    <s v="GLOBAL"/>
    <s v="NO SOLICITADAS"/>
  </r>
  <r>
    <x v="26"/>
    <x v="38"/>
    <n v="10"/>
    <s v="MANTENIMIENTO EQUIPO COMUNICACIÓN Y COMPUTACIÓN"/>
    <s v="MANTENIMIENTO EQUIPOS RADIOAYUDAS UNIDADES FAC (AMARRE VF 2019)"/>
    <n v="72103302"/>
    <s v="Selección abreviada menor cuantía"/>
    <n v="11"/>
    <n v="12"/>
    <n v="1"/>
    <n v="30000000"/>
    <s v="GLOBAL"/>
    <s v="NO SOLICITADAS"/>
  </r>
  <r>
    <x v="26"/>
    <x v="38"/>
    <n v="10"/>
    <s v="MANTENIMIENTO EQUIPO COMUNICACIÓN Y COMPUTACIÓN"/>
    <s v="MANTENIMIENTO SISTEMA EN TIERRA DZM Y ANTENA Y SHELTER SISTEMA VIASAT._x000a_"/>
    <n v="72103302"/>
    <s v="Selección abreviada menor cuantía"/>
    <n v="8"/>
    <n v="4"/>
    <n v="1"/>
    <n v="100000000"/>
    <s v="GLOBAL"/>
    <s v="NO SOLICITADAS"/>
  </r>
  <r>
    <x v="26"/>
    <x v="39"/>
    <n v="10"/>
    <s v="MANTENIMIENTO EQUIPO DE NAVEGACION Y TRANSPORTE"/>
    <s v="MANTENIMIENTO VEHICULOS TIPO REFUELER, CARROTANQUES  Y TRANK TRAILER VF 5018"/>
    <n v="78181900"/>
    <s v="Contratación directa"/>
    <n v="6"/>
    <n v="6"/>
    <n v="1"/>
    <n v="200000000"/>
    <s v="GLOBAL"/>
    <s v="SI APROBADAS"/>
  </r>
  <r>
    <x v="26"/>
    <x v="39"/>
    <n v="10"/>
    <s v="MANTENIMIENTO EQUIPO DE NAVEGACION Y TRANSPORTE"/>
    <s v="MANTENIMIENTO VEHICULOS TIPO REFUELER, CARROTANQUES  Y TRANK TRAILER  AMARRE VF 2019"/>
    <n v="78181900"/>
    <s v="Contratación directa"/>
    <n v="11"/>
    <n v="1"/>
    <n v="1"/>
    <n v="40000000"/>
    <s v="GLOBAL"/>
    <s v="NO SOLICITADAS"/>
  </r>
  <r>
    <x v="26"/>
    <x v="39"/>
    <n v="10"/>
    <s v="MANTENIMIENTO EQUIPO DE NAVEGACION Y TRANSPORTE"/>
    <s v="POSICIONAMIENTO VOZ Y DATOS EN AERONAVES Y CCOFA - JOA"/>
    <n v="78181900"/>
    <s v="Licitación pública"/>
    <n v="1"/>
    <n v="6"/>
    <n v="1"/>
    <n v="550000000"/>
    <s v="GLOBAL"/>
    <s v="NO SOLICITADAS"/>
  </r>
  <r>
    <x v="26"/>
    <x v="39"/>
    <n v="10"/>
    <s v="MANTENIMIENTO EQUIPO DE NAVEGACION Y TRANSPORTE"/>
    <s v="SERVICIOS DE MANTENIMIENTO AERONAVES FAC"/>
    <n v="78181800"/>
    <s v="Contratación directa"/>
    <n v="1"/>
    <n v="7"/>
    <n v="1"/>
    <n v="5500000000"/>
    <s v="GLOBAL"/>
    <s v="SI APROBADAS"/>
  </r>
  <r>
    <x v="26"/>
    <x v="39"/>
    <n v="10"/>
    <s v="MANTENIMIENTO EQUIPO DE NAVEGACION Y TRANSPORTE"/>
    <s v="SERVICIO DE MANTENIMIENTO K-FIR"/>
    <n v="78181800"/>
    <s v="Contratación directa"/>
    <n v="1"/>
    <n v="7"/>
    <n v="1"/>
    <n v="3300000000"/>
    <s v="GLOBAL"/>
    <s v="SI APROBADAS"/>
  </r>
  <r>
    <x v="26"/>
    <x v="39"/>
    <n v="10"/>
    <s v="MANTENIMIENTO EQUIPO DE NAVEGACION Y TRANSPORTE"/>
    <s v="SERVICIO DE MANTENIMIENTO K-FIR"/>
    <n v="78181800"/>
    <s v="Contratación directa"/>
    <n v="1"/>
    <n v="7"/>
    <n v="1"/>
    <n v="1432813237"/>
    <s v="GLOBAL"/>
    <s v="SI APROBADAS"/>
  </r>
  <r>
    <x v="26"/>
    <x v="39"/>
    <n v="10"/>
    <s v="MANTENIMIENTO EQUIPO DE NAVEGACION Y TRANSPORTE"/>
    <s v="SERVICIO DE MANTENIMIENTO PROGRAMADO Y NO PROGRAMADO DE LA AERONAVE B-767"/>
    <n v="78181800"/>
    <s v="Contratación directa"/>
    <n v="1"/>
    <n v="7"/>
    <n v="1"/>
    <n v="752163074"/>
    <s v="GLOBAL"/>
    <s v="SI APROBADAS"/>
  </r>
  <r>
    <x v="26"/>
    <x v="39"/>
    <n v="10"/>
    <s v="MANTENIMIENTO EQUIPO DE NAVEGACION Y TRANSPORTE"/>
    <s v="SERVICIOS DE MANTENIMIENTO AERONAVES C-550 SK-300/350 C-90 SR-560 DE LA FUERZA AEREA COLOMBIANA"/>
    <n v="78181800"/>
    <s v="Contratación directa"/>
    <n v="1"/>
    <n v="7"/>
    <n v="1"/>
    <n v="1917315561"/>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1200000000"/>
    <s v="GLOBAL"/>
    <s v="SI APROBADAS"/>
  </r>
  <r>
    <x v="26"/>
    <x v="39"/>
    <n v="10"/>
    <s v="MANTENIMIENTO EQUIPO DE NAVEGACION Y TRANSPORTE"/>
    <s v="SERVICIOS DE MANTENIMIENTO PROGRAMADO DE LA AERONAVE LEGACY ERJ-135BJ FAC 1215"/>
    <n v="78181800"/>
    <s v="Contratación directa"/>
    <n v="1"/>
    <n v="7"/>
    <n v="1"/>
    <n v="640521365"/>
    <s v="GLOBAL"/>
    <s v="SI APROBADAS"/>
  </r>
  <r>
    <x v="26"/>
    <x v="39"/>
    <n v="10"/>
    <s v="MANTENIMIENTO EQUIPO DE NAVEGACION Y TRANSPORTE"/>
    <s v="SERVICIOS DE MANTENIMIENTO AERONAVES C-550 SK-300/350 C-90 SR-560 DE LA FUERZA AEREA COLOMBIANA"/>
    <n v="78181800"/>
    <s v="Contratación directa"/>
    <n v="1"/>
    <n v="7"/>
    <n v="1"/>
    <n v="390000000"/>
    <s v="GLOBAL"/>
    <s v="SI APROBADAS"/>
  </r>
  <r>
    <x v="26"/>
    <x v="39"/>
    <n v="10"/>
    <s v="MANTENIMIENTO EQUIPO DE NAVEGACION Y TRANSPORTE"/>
    <s v="SERVICIO DE REPARACIÓN Y/O EXCHAGE DE COMPONENTES Y ACCESORIOS  AERONAUTICOS PROGRAMADOS E IMPREVISTOS DE LAS AERONAVES DE LA FUERZA AEREA COLOMBIANA"/>
    <n v="78181800"/>
    <s v="Contratación directa"/>
    <n v="1"/>
    <n v="7"/>
    <n v="1"/>
    <n v="3567186763"/>
    <s v="GLOBAL"/>
    <s v="SI APROBADAS"/>
  </r>
  <r>
    <x v="26"/>
    <x v="39"/>
    <n v="10"/>
    <s v="MANTENIMIENTO EQUIPO DE NAVEGACION Y TRANSPORTE"/>
    <s v="SERVICIO DE MANTENIMIENTO O REPARACION DE COMPONENTES DE LAS AERONAVES DE LA FUERZA AEREA COLOMBIANA"/>
    <n v="78181900"/>
    <s v="Contratación directa"/>
    <n v="1"/>
    <n v="7"/>
    <n v="1"/>
    <n v="11432813237"/>
    <s v="GLOBAL"/>
    <s v="NO SOLICITADAS"/>
  </r>
  <r>
    <x v="26"/>
    <x v="39"/>
    <n v="10"/>
    <s v="MANTENIMIENTO EQUIPO DE NAVEGACION Y TRANSPORTE"/>
    <s v="SERVICIO REPARACION GNERAL DE COMPONENTES, EQUIPO SOPORTE TIERRA, MANTENIMIENTO PROGRAMADO Y REPUESTOS DENTRO DEL PLAN MAESTRO DE PRODUCCION"/>
    <n v="78181900"/>
    <s v="Contratación directa"/>
    <n v="1"/>
    <n v="7"/>
    <n v="1"/>
    <n v="5999994533"/>
    <s v="GLOBAL"/>
    <s v="SI APROBADAS"/>
  </r>
  <r>
    <x v="26"/>
    <x v="39"/>
    <n v="10"/>
    <s v="MANTENIMIENTO EQUIPO DE NAVEGACION Y TRANSPORTE"/>
    <s v="IMPREVISTOS SERVICIOS DE MANTENIMIENTO AERONÁUTICO"/>
    <n v="78181800"/>
    <s v="Contratación directa"/>
    <n v="1"/>
    <n v="6"/>
    <n v="1"/>
    <n v="500000000"/>
    <s v="GLOBAL"/>
    <s v="NO SOLICITADAS"/>
  </r>
  <r>
    <x v="26"/>
    <x v="73"/>
    <n v="10"/>
    <s v="MANTENIMIENTO DE SOFTWARE"/>
    <s v="MANTENIMIENTO ESTACION TERRENA VF 2017"/>
    <n v="72151608"/>
    <s v="Mínima cuantía"/>
    <n v="1"/>
    <n v="11"/>
    <n v="1"/>
    <n v="770000000"/>
    <s v="GLOBAL"/>
    <s v="SI APROBADAS"/>
  </r>
  <r>
    <x v="26"/>
    <x v="73"/>
    <n v="10"/>
    <s v="MANTENIMIENTO DE SOFTWARE"/>
    <s v="MANTENIMIENTO ESTACION TERRENA AMARRE 2019"/>
    <n v="72151608"/>
    <s v="Mínima cuantía"/>
    <n v="8"/>
    <n v="9"/>
    <n v="1"/>
    <n v="240000000"/>
    <s v="GLOBAL"/>
    <s v="SI EN TRAMITE"/>
  </r>
  <r>
    <x v="26"/>
    <x v="73"/>
    <n v="10"/>
    <s v="MANTENIMIENTO DE SOFTWARE"/>
    <s v="MANTENIMIENTO ESTACION TERRENA"/>
    <n v="72151608"/>
    <s v="Mínima cuantía"/>
    <n v="1"/>
    <n v="11"/>
    <n v="1"/>
    <n v="225000000"/>
    <s v="GLOBAL"/>
    <s v="NO SOLICITADAS"/>
  </r>
  <r>
    <x v="26"/>
    <x v="100"/>
    <n v="10"/>
    <s v="SERVICIOS DE TRANSMISION DE INFORMACION"/>
    <s v="SEGMENTO SATELITAL SISTEMA C2-VF 2018"/>
    <n v="72103302"/>
    <s v="Licitación pública"/>
    <n v="10"/>
    <n v="7"/>
    <n v="1"/>
    <n v="1734722500"/>
    <s v="GLOBAL"/>
    <s v="SI APROBADAS"/>
  </r>
  <r>
    <x v="26"/>
    <x v="100"/>
    <n v="10"/>
    <s v="SERVICIOS DE TRANSMISION DE INFORMACION"/>
    <s v="SERVICIO RED SATLITAL MOVIL-VF 2018"/>
    <n v="81161700"/>
    <s v="Selección abreviada menor cuantía"/>
    <n v="7"/>
    <n v="7"/>
    <n v="1"/>
    <n v="550000000"/>
    <s v="GLOBAL"/>
    <s v="SI APROBADAS"/>
  </r>
  <r>
    <x v="26"/>
    <x v="100"/>
    <n v="10"/>
    <s v="SERVICIOS DE TRANSMISION DE INFORMACION"/>
    <s v="SERVICIO SATELITAL MOVIL (2018)"/>
    <n v="83111602"/>
    <s v="Selección abreviada menor cuantía"/>
    <n v="1"/>
    <n v="6"/>
    <n v="1"/>
    <n v="280000000"/>
    <s v="GLOBAL"/>
    <s v="SI APROBADAS"/>
  </r>
  <r>
    <x v="26"/>
    <x v="100"/>
    <n v="10"/>
    <s v="SERVICIOS DE TRANSMISION DE INFORMACION"/>
    <s v="AMARRE SERVICIO SATELITAL MOVIL (VF 2019)"/>
    <n v="83111602"/>
    <s v="Selección abreviada menor cuantía"/>
    <n v="11"/>
    <n v="12"/>
    <n v="1"/>
    <n v="70000000"/>
    <s v="GLOBAL"/>
    <s v="SI APROBADAS"/>
  </r>
  <r>
    <x v="26"/>
    <x v="100"/>
    <n v="10"/>
    <s v="SERVICIOS DE TRANSMISION DE INFORMACION"/>
    <s v="SEGMENTO SATELITAL SISTEMA C2 (2018)"/>
    <n v="83111602"/>
    <s v="Licitación pública"/>
    <n v="1"/>
    <n v="6"/>
    <n v="1"/>
    <n v="991263200"/>
    <s v="GLOBAL"/>
    <s v="SI APROBADAS"/>
  </r>
  <r>
    <x v="26"/>
    <x v="100"/>
    <n v="10"/>
    <s v="SERVICIOS DE TRANSMISION DE INFORMACION"/>
    <s v="AMARRE SEGMENTO SATELITAL SISTEMA C2 (VF 2019)"/>
    <n v="83111602"/>
    <s v="Selección abreviada menor cuantía"/>
    <n v="11"/>
    <n v="12"/>
    <n v="1"/>
    <n v="251460150"/>
    <s v="GLOBAL"/>
    <s v="SI APROBADAS"/>
  </r>
  <r>
    <x v="26"/>
    <x v="100"/>
    <n v="10"/>
    <s v="SERVICIOS DE TRANSMISION DE INFORMACION"/>
    <s v="SERVICIO DE DESCARGA DE DATOS SATELITALES"/>
    <n v="72151608"/>
    <s v="Mínima cuantía"/>
    <n v="1"/>
    <n v="11"/>
    <n v="1"/>
    <n v="675000000"/>
    <s v="GLOBAL"/>
    <s v="NO SOLICITADAS"/>
  </r>
  <r>
    <x v="26"/>
    <x v="100"/>
    <n v="10"/>
    <s v="SERVICIOS DE TRANSMISION DE INFORMACION"/>
    <s v="SERVICIO DE DESCARGA DE DATOS SATELITALES VF 2017"/>
    <n v="72151608"/>
    <s v="Mínima cuantía"/>
    <n v="1"/>
    <n v="11"/>
    <n v="1"/>
    <n v="1170000000"/>
    <s v="GLOBAL"/>
    <s v="SI APROBADAS"/>
  </r>
  <r>
    <x v="26"/>
    <x v="100"/>
    <n v="10"/>
    <s v="SERVICIOS DE TRANSMISION DE INFORMACION"/>
    <s v="SERVICIO DE DESCARGA DE DATOS SATELITALES AMARRE 2019"/>
    <n v="72151608"/>
    <s v="Mínima cuantía"/>
    <n v="8"/>
    <n v="9"/>
    <n v="1"/>
    <n v="240000000"/>
    <s v="GLOBAL"/>
    <s v="SI EN TRAMITE"/>
  </r>
  <r>
    <x v="26"/>
    <x v="44"/>
    <n v="10"/>
    <s v="TRANSPORTE"/>
    <s v="PAGOS QUE SE DEMANDEN POR CONSCEPTO DE TRANSPORTE NACIONAL DE MATERIAL USO DE LA FAC"/>
    <n v="78101501"/>
    <s v="Mínima cuantía"/>
    <n v="6"/>
    <n v="7"/>
    <n v="1"/>
    <n v="179715500"/>
    <s v="GLOBAL"/>
    <s v="SI APROBADAS"/>
  </r>
  <r>
    <x v="26"/>
    <x v="44"/>
    <n v="10"/>
    <s v="TRANSPORTE"/>
    <s v="PAGOS QUE SE DEMANDEN POR CONSCEPTO DE TRANSPORTE NACIONAL DE MATERIAL USO DE LA FAC"/>
    <n v="78101501"/>
    <s v="Mínima cuantía"/>
    <n v="1"/>
    <n v="5"/>
    <n v="1"/>
    <n v="204898107"/>
    <s v="GLOBAL"/>
    <s v="NO SOLICITADAS"/>
  </r>
  <r>
    <x v="26"/>
    <x v="44"/>
    <n v="10"/>
    <s v="TRANSPORTE"/>
    <s v="TRANSPORTE ELEMENTOS RADAR"/>
    <n v="78101501"/>
    <s v="Selección abreviada menor cuantía"/>
    <n v="6"/>
    <n v="6"/>
    <n v="1"/>
    <n v="140000000"/>
    <s v="GLOBAL"/>
    <s v="SI APROBADAS"/>
  </r>
  <r>
    <x v="26"/>
    <x v="44"/>
    <n v="10"/>
    <s v="TRANSPORTE"/>
    <s v="TRANSPORTE ELEMENTOS RADAR (ADICIÓN CONTRATO)"/>
    <n v="78101501"/>
    <s v="Selección abreviada menor cuantía"/>
    <n v="1"/>
    <n v="6"/>
    <n v="1"/>
    <n v="80000000"/>
    <s v="GLOBAL"/>
    <s v="NO SOLICITADAS"/>
  </r>
  <r>
    <x v="26"/>
    <x v="44"/>
    <n v="10"/>
    <s v="TRANSPORTE"/>
    <s v="TRANSPORTE ELEMENTOS RADAR (AMARRE VF 2019)"/>
    <n v="78101501"/>
    <s v="Selección abreviada menor cuantía"/>
    <n v="11"/>
    <n v="2"/>
    <n v="1"/>
    <n v="20000000"/>
    <s v="GLOBAL"/>
    <s v="NO SOLICITADAS"/>
  </r>
  <r>
    <x v="26"/>
    <x v="116"/>
    <n v="10"/>
    <s v="OTROS COMUNICACIONES Y TRANSPORTE"/>
    <s v="LEGALIZACIÓN FRECUENCIAS Y PAGO DE USO A MINTIC"/>
    <n v="78141703"/>
    <s v="Contratación directa"/>
    <n v="1"/>
    <n v="3"/>
    <n v="1"/>
    <n v="450000000"/>
    <s v="GLOBAL"/>
    <s v="NO SOLICITADAS"/>
  </r>
  <r>
    <x v="26"/>
    <x v="117"/>
    <n v="10"/>
    <s v="SEGURO DE AERONAVES"/>
    <s v="POLIZA DE SEGUROS AERONAVES FAC"/>
    <n v="84131500"/>
    <s v="Licitación pública"/>
    <n v="1"/>
    <n v="6"/>
    <n v="1"/>
    <n v="5015386925"/>
    <s v="GLOBAL"/>
    <s v="SI APROBADAS"/>
  </r>
  <r>
    <x v="26"/>
    <x v="117"/>
    <n v="10"/>
    <s v="SEGURO DE AERONAVES"/>
    <s v="POLIZA DE SEGUROS AERONAVES FAC"/>
    <n v="84131500"/>
    <s v="Licitación pública"/>
    <n v="1"/>
    <n v="6"/>
    <n v="1"/>
    <n v="5576523986"/>
    <s v="GLOBAL"/>
    <s v="NO SOLICITADAS"/>
  </r>
  <r>
    <x v="26"/>
    <x v="117"/>
    <n v="10"/>
    <s v="SEGURO DE AERONAVES"/>
    <s v="POLIZA DE SEGUROS AERONAVES FAC"/>
    <n v="84131500"/>
    <s v="Licitación pública"/>
    <n v="1"/>
    <n v="6"/>
    <n v="1"/>
    <n v="986000000"/>
    <s v="GLOBAL"/>
    <s v="NO SOLICITADAS"/>
  </r>
  <r>
    <x v="26"/>
    <x v="106"/>
    <n v="10"/>
    <s v="OTROS SEGUROS"/>
    <s v="POLIZA DE SEGUROS DE CARGA"/>
    <n v="84131504"/>
    <s v="Licitación pública"/>
    <n v="1"/>
    <n v="7"/>
    <n v="1"/>
    <n v="738010665"/>
    <s v="GLOBAL"/>
    <s v="SI APROBADAS"/>
  </r>
  <r>
    <x v="26"/>
    <x v="106"/>
    <n v="10"/>
    <s v="OTROS SEGUROS"/>
    <s v="POLIZA DE SEGUROS DE CARGA"/>
    <n v="84131504"/>
    <s v="Licitación pública"/>
    <n v="7"/>
    <n v="5"/>
    <n v="1"/>
    <n v="905156355"/>
    <s v="GLOBAL"/>
    <s v="NO SOLICITADAS"/>
  </r>
  <r>
    <x v="26"/>
    <x v="118"/>
    <n v="10"/>
    <s v="OTROS GASTOS POR ADQUISICION DE BIENES"/>
    <s v="BONOS COMPENSACION IMPUESTO AL CARBONO"/>
    <n v="84121804"/>
    <s v="Contratación directa"/>
    <n v="1"/>
    <n v="12"/>
    <n v="1"/>
    <n v="1300000000"/>
    <s v="GLOBAL"/>
    <s v="NO SOLICITADAS"/>
  </r>
  <r>
    <x v="26"/>
    <x v="76"/>
    <n v="10"/>
    <s v="ESTUDIOS E INVESTIGACIONES"/>
    <s v="ESTUDIO SAFETY IMPLEMENTAR HTS SAFETY / EQUIPO ELECTRÓNICO"/>
    <n v="81102300"/>
    <s v="Mínima cuantía"/>
    <n v="4"/>
    <n v="4"/>
    <n v="1"/>
    <n v="63722000"/>
    <s v="GLOBAL"/>
    <s v="NO SOLICITADAS"/>
  </r>
  <r>
    <x v="26"/>
    <x v="76"/>
    <n v="10"/>
    <s v="ESTUDIOS E INVESTIGACIONES"/>
    <s v="ESTUDIO EN SALUD ESTRUCTURAL, MONITOREO TOMA Y ANÁLISIS DE DATOS E INTERPRETACIÓN DE RESULTADOS  VIBRACIONES. ANÁLISIS DE DOCUMENTOS DE CÁLCULOS Y ENSAYOS"/>
    <n v="81102300"/>
    <s v="Mínima cuantía"/>
    <n v="4"/>
    <n v="6"/>
    <n v="1"/>
    <n v="115500000"/>
    <s v="GLOBAL"/>
    <s v="NO SOLICITADAS"/>
  </r>
  <r>
    <x v="26"/>
    <x v="76"/>
    <n v="10"/>
    <s v="ESTUDIOS E INVESTIGACIONES"/>
    <s v="ESTUDIO EN CALCULO FATIGA"/>
    <n v="81102300"/>
    <s v="Mínima cuantía"/>
    <n v="2"/>
    <n v="1"/>
    <n v="1"/>
    <n v="75861134"/>
    <s v="GLOBAL"/>
    <s v="NO SOLICITADAS"/>
  </r>
  <r>
    <x v="26"/>
    <x v="76"/>
    <n v="10"/>
    <s v="ESTUDIOS E INVESTIGACIONES"/>
    <s v="ESTUDIO EN DISEÑO DETALLADO T-90, ESTRUCTURACIÓN DE INFORMES PARA ENSAYOS EN VUELO Y ENSAYOS DE FATIGA"/>
    <n v="81102300"/>
    <s v="Mínima cuantía"/>
    <n v="2"/>
    <n v="6"/>
    <n v="1"/>
    <n v="265685112"/>
    <s v="GLOBAL"/>
    <s v="NO SOLICITADAS"/>
  </r>
  <r>
    <x v="26"/>
    <x v="76"/>
    <n v="10"/>
    <s v="ESTUDIOS E INVESTIGACIONES"/>
    <s v="ESTUDIO DE RESULTADOS ENSAYOS DE FLAMABILIDAD"/>
    <n v="81102300"/>
    <s v="Mínima cuantía"/>
    <n v="3"/>
    <n v="2"/>
    <n v="1"/>
    <n v="10210000"/>
    <s v="GLOBAL"/>
    <s v="NO SOLICITADAS"/>
  </r>
  <r>
    <x v="26"/>
    <x v="76"/>
    <n v="10"/>
    <s v="ESTUDIOS E INVESTIGACIONES"/>
    <s v="SERVICIO DE ANÁLISIS DE FALLAS, ESTUDIO Y PRUEBAS DE LABORATORIO PARA PIEZAS AERONÁUTICAS INVOLUCRADAS EN INVESTIGACIÓN DE ACCIDENTES AÉREOS Y EVESOS"/>
    <n v="81101703"/>
    <s v="Mínima cuantía"/>
    <n v="1"/>
    <n v="11"/>
    <n v="1"/>
    <n v="25000000"/>
    <s v="GLOBAL"/>
    <s v="NO SOLICITADAS"/>
  </r>
  <r>
    <x v="26"/>
    <x v="58"/>
    <n v="10"/>
    <s v="OTROS GASTOS POR ADQUISICION DE SERVICIOS"/>
    <s v="SERVICIOS DE CERTIFICACION COMPLEJOS DE COMBUSTIBLE DE AVIACIÓN (DECRETO 1073/2015)"/>
    <n v="77102001"/>
    <s v="Selección abreviada menor cuantía"/>
    <n v="4"/>
    <n v="7"/>
    <n v="1"/>
    <n v="130000000"/>
    <s v="GLOBAL"/>
    <s v="NO SOLICITADAS"/>
  </r>
  <r>
    <x v="26"/>
    <x v="58"/>
    <n v="10"/>
    <s v="OTROS GASTOS POR ADQUISICION DE SERVICIOS"/>
    <s v="ASESORIA PARA LA CERTIFICACIÓN DE DISPOSITIVOS DE SIMULACIÓN"/>
    <n v="81102300"/>
    <s v="Mínima cuantía"/>
    <n v="4"/>
    <n v="4"/>
    <n v="1"/>
    <n v="66875000"/>
    <s v="GLOBAL"/>
    <s v="NO SOLICITADAS"/>
  </r>
  <r>
    <x v="26"/>
    <x v="58"/>
    <n v="10"/>
    <s v="OTROS GASTOS POR ADQUISICION DE SERVICIOS"/>
    <s v="SERVICIO DE CONFIGURACIÓN DE AERONAVES PARA LA LECTURA DE DATOS Y ANALISIS DE INFORMACIÓN"/>
    <n v="81112002"/>
    <s v="Mínima cuantía"/>
    <n v="2"/>
    <n v="10"/>
    <n v="1"/>
    <n v="30000000"/>
    <s v="GLOBAL"/>
    <s v="NO SOLICITADAS"/>
  </r>
  <r>
    <x v="27"/>
    <x v="21"/>
    <n v="10"/>
    <s v="COMBUSTIBLES Y LUBRICANTES"/>
    <s v="GASOLINA CORRIENTE"/>
    <n v="15101506"/>
    <s v="Selección abreviada menor cuantía"/>
    <n v="1"/>
    <n v="12"/>
    <n v="1"/>
    <n v="40800000"/>
    <s v="GLOBAL"/>
    <s v="NO SOLICITADAS"/>
  </r>
  <r>
    <x v="27"/>
    <x v="29"/>
    <n v="10"/>
    <s v="PAPELERIA, UTILES DE ESCRITORIO Y OFICINA"/>
    <s v="PAPEL BOND TAMAÑO OFICIO"/>
    <n v="14111506"/>
    <s v="Contratación directa"/>
    <n v="1"/>
    <n v="12"/>
    <n v="200"/>
    <n v="3919200"/>
    <s v="UNIDAD"/>
    <s v="NO SOLICITADAS"/>
  </r>
  <r>
    <x v="27"/>
    <x v="29"/>
    <n v="10"/>
    <s v="PAPELERIA, UTILES DE ESCRITORIO Y OFICINA"/>
    <s v="PAPEL BOND TAMAÑO CARTA"/>
    <n v="14111506"/>
    <s v="Contratación directa"/>
    <n v="1"/>
    <n v="12"/>
    <n v="400"/>
    <n v="7838400"/>
    <s v="UNIDAD"/>
    <s v="NO SOLICITADAS"/>
  </r>
  <r>
    <x v="27"/>
    <x v="29"/>
    <n v="10"/>
    <s v="PAPELERIA, UTILES DE ESCRITORIO Y OFICINA"/>
    <s v="CARTUCHO DE TONER HP NEGRO REF 42A"/>
    <n v="44103103"/>
    <s v="Contratación directa"/>
    <n v="1"/>
    <n v="12"/>
    <n v="3"/>
    <n v="1277325"/>
    <s v="UNIDAD"/>
    <s v="NO SOLICITADAS"/>
  </r>
  <r>
    <x v="27"/>
    <x v="29"/>
    <n v="10"/>
    <s v="PAPELERIA, UTILES DE ESCRITORIO Y OFICINA"/>
    <s v="CARPETA TAMANO CARTA"/>
    <n v="44122003"/>
    <s v="Contratación directa"/>
    <n v="1"/>
    <n v="12"/>
    <n v="30"/>
    <n v="1610220"/>
    <s v="DOCENA"/>
    <s v="NO SOLICITADAS"/>
  </r>
  <r>
    <x v="27"/>
    <x v="29"/>
    <n v="10"/>
    <s v="PAPELERIA, UTILES DE ESCRITORIO Y OFICINA"/>
    <s v="CARPETA AZ"/>
    <n v="44122003"/>
    <s v="Contratación directa"/>
    <n v="1"/>
    <n v="12"/>
    <n v="100"/>
    <n v="937500"/>
    <s v="UNIDAD"/>
    <s v="NO SOLICITADAS"/>
  </r>
  <r>
    <x v="27"/>
    <x v="29"/>
    <n v="10"/>
    <s v="PAPELERIA, UTILES DE ESCRITORIO Y OFICINA"/>
    <s v="CARTUCHO DE TONER HP P4014 REF 43X NEGRO"/>
    <n v="44103103"/>
    <s v="Contratación directa"/>
    <n v="1"/>
    <n v="12"/>
    <n v="2"/>
    <n v="1480850"/>
    <s v="UNIDAD"/>
    <s v="NO SOLICITADAS"/>
  </r>
  <r>
    <x v="27"/>
    <x v="29"/>
    <n v="10"/>
    <s v="PAPELERIA, UTILES DE ESCRITORIO Y OFICINA"/>
    <s v="BOLIGRAFO RETRACTIL"/>
    <n v="44121701"/>
    <s v="Contratación directa"/>
    <n v="1"/>
    <n v="12"/>
    <n v="25"/>
    <n v="471450"/>
    <s v="DOCENA"/>
    <s v="NO SOLICITADAS"/>
  </r>
  <r>
    <x v="27"/>
    <x v="29"/>
    <n v="10"/>
    <s v="PAPELERIA, UTILES DE ESCRITORIO Y OFICINA"/>
    <s v="DISCO COMPACTO GRAVABLE"/>
    <n v="43201800"/>
    <s v="Contratación directa"/>
    <n v="1"/>
    <n v="12"/>
    <n v="50"/>
    <n v="175000"/>
    <s v="UNIDAD"/>
    <s v="NO SOLICITADAS"/>
  </r>
  <r>
    <x v="27"/>
    <x v="29"/>
    <n v="10"/>
    <s v="PAPELERIA, UTILES DE ESCRITORIO Y OFICINA"/>
    <s v="CORRECTOR LIQUIDO"/>
    <n v="44121802"/>
    <s v="Contratación directa"/>
    <n v="1"/>
    <n v="12"/>
    <n v="50"/>
    <n v="175000"/>
    <s v="UNIDAD"/>
    <s v="NO SOLICITADAS"/>
  </r>
  <r>
    <x v="27"/>
    <x v="29"/>
    <n v="10"/>
    <s v="PAPELERIA, UTILES DE ESCRITORIO Y OFICINA"/>
    <s v="RESALTADOR"/>
    <n v="44121716"/>
    <s v="Contratación directa"/>
    <n v="1"/>
    <n v="12"/>
    <n v="50"/>
    <n v="148250"/>
    <s v="UNIDAD"/>
    <s v="NO SOLICITADAS"/>
  </r>
  <r>
    <x v="27"/>
    <x v="29"/>
    <n v="10"/>
    <s v="PAPELERIA, UTILES DE ESCRITORIO Y OFICINA"/>
    <s v="CLIP"/>
    <n v="44122104"/>
    <s v="Contratación directa"/>
    <n v="1"/>
    <n v="12"/>
    <n v="50"/>
    <n v="128700"/>
    <s v="UNIDAD"/>
    <s v="NO SOLICITADAS"/>
  </r>
  <r>
    <x v="27"/>
    <x v="29"/>
    <n v="10"/>
    <s v="PAPELERIA, UTILES DE ESCRITORIO Y OFICINA"/>
    <s v="DVD R/W"/>
    <n v="43201800"/>
    <s v="Contratación directa"/>
    <n v="1"/>
    <n v="12"/>
    <n v="1"/>
    <n v="115058"/>
    <s v="GLOBAL"/>
    <s v="NO SOLICITADAS"/>
  </r>
  <r>
    <x v="27"/>
    <x v="29"/>
    <n v="10"/>
    <s v="PAPELERIA, UTILES DE ESCRITORIO Y OFICINA"/>
    <s v="LIBRETA DE APUNTES"/>
    <n v="44112000"/>
    <s v="Contratación directa"/>
    <n v="1"/>
    <n v="12"/>
    <n v="25"/>
    <n v="480375"/>
    <s v="UNIDAD"/>
    <s v="NO SOLICITADAS"/>
  </r>
  <r>
    <x v="27"/>
    <x v="29"/>
    <n v="10"/>
    <s v="PAPELERIA, UTILES DE ESCRITORIO Y OFICINA"/>
    <s v="BISTURI"/>
    <n v="44101600"/>
    <s v="Contratación directa"/>
    <n v="1"/>
    <n v="12"/>
    <n v="10"/>
    <n v="102940"/>
    <s v="UNIDAD"/>
    <s v="NO SOLICITADAS"/>
  </r>
  <r>
    <x v="27"/>
    <x v="29"/>
    <n v="10"/>
    <s v="PAPELERIA, UTILES DE ESCRITORIO Y OFICINA"/>
    <s v="GANCHO LEGAJADOR "/>
    <n v="44122103"/>
    <s v="Contratación directa"/>
    <n v="1"/>
    <n v="12"/>
    <n v="20"/>
    <n v="82360"/>
    <s v="UNIDAD"/>
    <s v="NO SOLICITADAS"/>
  </r>
  <r>
    <x v="27"/>
    <x v="29"/>
    <n v="10"/>
    <s v="PAPELERIA, UTILES DE ESCRITORIO Y OFICINA"/>
    <s v="GRAPA PARA COSEDORA"/>
    <n v="44122107"/>
    <s v="Contratación directa"/>
    <n v="1"/>
    <n v="12"/>
    <n v="24"/>
    <n v="74112"/>
    <s v="UNIDAD"/>
    <s v="NO SOLICITADAS"/>
  </r>
  <r>
    <x v="27"/>
    <x v="29"/>
    <n v="10"/>
    <s v="PAPELERIA, UTILES DE ESCRITORIO Y OFICINA"/>
    <s v="CARPETA CELUGUIA TAMAÑO CARTA"/>
    <n v="44122000"/>
    <s v="Contratación directa"/>
    <n v="1"/>
    <n v="12"/>
    <n v="400"/>
    <n v="286000"/>
    <s v="UNIDAD"/>
    <s v="NO SOLICITADAS"/>
  </r>
  <r>
    <x v="27"/>
    <x v="29"/>
    <n v="10"/>
    <s v="PAPELERIA, UTILES DE ESCRITORIO Y OFICINA"/>
    <s v="SOBRE BOLSA EN  PAPEL MANILA"/>
    <n v="44121506"/>
    <s v="Contratación directa"/>
    <n v="1"/>
    <n v="12"/>
    <n v="300"/>
    <n v="58500"/>
    <s v="UNIDAD"/>
    <s v="NO SOLICITADAS"/>
  </r>
  <r>
    <x v="27"/>
    <x v="29"/>
    <n v="10"/>
    <s v="PAPELERIA, UTILES DE ESCRITORIO Y OFICINA"/>
    <s v="BORRADOR DE NATA"/>
    <n v="44121804"/>
    <s v="Contratación directa"/>
    <n v="1"/>
    <n v="12"/>
    <n v="15"/>
    <n v="30885"/>
    <s v="UNIDAD"/>
    <s v="NO SOLICITADAS"/>
  </r>
  <r>
    <x v="27"/>
    <x v="29"/>
    <n v="10"/>
    <s v="PAPELERIA, UTILES DE ESCRITORIO Y OFICINA"/>
    <s v="PORTA MINAS"/>
    <n v="44121705"/>
    <s v="Contratación directa"/>
    <n v="1"/>
    <n v="12"/>
    <n v="15"/>
    <n v="30885"/>
    <s v="UNIDAD"/>
    <s v="NO SOLICITADAS"/>
  </r>
  <r>
    <x v="27"/>
    <x v="29"/>
    <n v="10"/>
    <s v="PAPELERIA, UTILES DE ESCRITORIO Y OFICINA"/>
    <s v="REGLA DE 30 CMS"/>
    <n v="41111604"/>
    <s v="Contratación directa"/>
    <n v="1"/>
    <n v="12"/>
    <n v="20"/>
    <n v="20580"/>
    <s v="UNIDAD"/>
    <s v="NO SOLICITADAS"/>
  </r>
  <r>
    <x v="27"/>
    <x v="29"/>
    <n v="10"/>
    <s v="PAPELERIA, UTILES DE ESCRITORIO Y OFICINA"/>
    <s v="TIJERA"/>
    <n v="44121618"/>
    <s v="Contratación directa"/>
    <n v="1"/>
    <n v="12"/>
    <n v="10"/>
    <n v="14250"/>
    <s v="UNIDAD"/>
    <s v="NO SOLICITADAS"/>
  </r>
  <r>
    <x v="27"/>
    <x v="29"/>
    <n v="10"/>
    <s v="PAPELERIA, UTILES DE ESCRITORIO Y OFICINA"/>
    <s v="USB 8GB"/>
    <n v="43201813"/>
    <s v="Contratación directa"/>
    <n v="1"/>
    <n v="12"/>
    <n v="10"/>
    <n v="279650"/>
    <s v="UNIDAD"/>
    <s v="NO SOLICITADAS"/>
  </r>
  <r>
    <x v="27"/>
    <x v="29"/>
    <n v="10"/>
    <s v="PAPELERIA, UTILES DE ESCRITORIO Y OFICINA"/>
    <s v="POST IT"/>
    <n v="44121634"/>
    <s v="Contratación directa"/>
    <n v="1"/>
    <n v="12"/>
    <n v="20"/>
    <n v="419300"/>
    <s v="UNIDAD"/>
    <s v="NO SOLICITADAS"/>
  </r>
  <r>
    <x v="27"/>
    <x v="29"/>
    <n v="10"/>
    <s v="PAPELERIA, UTILES DE ESCRITORIO Y OFICINA"/>
    <s v="MARCADOR PERMANENTE"/>
    <n v="44121708"/>
    <s v="Contratación directa"/>
    <n v="1"/>
    <n v="12"/>
    <n v="2"/>
    <n v="59430"/>
    <s v="UNIDAD"/>
    <s v="NO SOLICITADAS"/>
  </r>
  <r>
    <x v="27"/>
    <x v="29"/>
    <n v="10"/>
    <s v="PAPELERIA, UTILES DE ESCRITORIO Y OFICINA"/>
    <s v="PEGANTE EN BARRA"/>
    <n v="31201610"/>
    <s v="Contratación directa"/>
    <n v="1"/>
    <n v="12"/>
    <n v="20"/>
    <n v="57560"/>
    <s v="UNIDAD"/>
    <s v="NO SOLICITADAS"/>
  </r>
  <r>
    <x v="27"/>
    <x v="29"/>
    <n v="10"/>
    <s v="PAPELERIA, UTILES DE ESCRITORIO Y OFICINA"/>
    <s v="TIJERAS 8"/>
    <n v="44121618"/>
    <s v="Contratación directa"/>
    <n v="1"/>
    <n v="12"/>
    <n v="2"/>
    <n v="118930"/>
    <s v="UNIDAD"/>
    <s v="NO SOLICITADAS"/>
  </r>
  <r>
    <x v="27"/>
    <x v="29"/>
    <n v="10"/>
    <s v="PAPELERIA, UTILES DE ESCRITORIO Y OFICINA"/>
    <s v="CARTUCHO IMPRESORA HP REF 64A"/>
    <n v="44103103"/>
    <s v="Contratación directa"/>
    <n v="1"/>
    <n v="12"/>
    <n v="2"/>
    <n v="825650"/>
    <s v="UNIDAD"/>
    <s v="NO SOLICITADAS"/>
  </r>
  <r>
    <x v="27"/>
    <x v="29"/>
    <n v="10"/>
    <s v="PAPELERIA, UTILES DE ESCRITORIO Y OFICINA"/>
    <s v="TONER NEGRO PARA IMPRESORA SAMSUNG SCX 6555N"/>
    <n v="44103103"/>
    <s v="Contratación directa"/>
    <n v="1"/>
    <n v="12"/>
    <n v="2"/>
    <n v="573650"/>
    <s v="UNIDAD"/>
    <s v="NO SOLICITADAS"/>
  </r>
  <r>
    <x v="27"/>
    <x v="29"/>
    <n v="10"/>
    <s v="PAPELERIA, UTILES DE ESCRITORIO Y OFICINA"/>
    <s v="CINTA TRANSPARENTE"/>
    <n v="31201512"/>
    <s v="Contratación directa"/>
    <n v="1"/>
    <n v="12"/>
    <n v="24"/>
    <n v="139200"/>
    <s v="UNIDAD"/>
    <s v="NO SOLICITADAS"/>
  </r>
  <r>
    <x v="27"/>
    <x v="29"/>
    <n v="10"/>
    <s v="PAPELERIA, UTILES DE ESCRITORIO Y OFICINA"/>
    <s v="CINTA TRANSPARENTE ANCHA PARA EMPACAR"/>
    <n v="31201503"/>
    <s v="Contratación directa"/>
    <n v="1"/>
    <n v="12"/>
    <n v="24"/>
    <n v="504000"/>
    <s v="UNIDAD"/>
    <s v="NO SOLICITADAS"/>
  </r>
  <r>
    <x v="27"/>
    <x v="29"/>
    <n v="10"/>
    <s v="PAPELERIA, UTILES DE ESCRITORIO Y OFICINA"/>
    <s v="GRAPADORA"/>
    <n v="44121615"/>
    <s v="Contratación directa"/>
    <n v="1"/>
    <n v="12"/>
    <n v="6"/>
    <n v="314790"/>
    <s v="UNIDAD"/>
    <s v="NO SOLICITADAS"/>
  </r>
  <r>
    <x v="27"/>
    <x v="30"/>
    <n v="10"/>
    <s v="PRODUCTOS DE ASEO Y LIMPIEZA"/>
    <s v="BLANQUEADOR HIPOCLORITO"/>
    <n v="47131807"/>
    <s v="Contratación directa"/>
    <n v="1"/>
    <n v="12"/>
    <n v="12"/>
    <n v="1163628"/>
    <s v="UNIDAD"/>
    <s v="NO SOLICITADAS"/>
  </r>
  <r>
    <x v="27"/>
    <x v="30"/>
    <n v="10"/>
    <s v="PRODUCTOS DE ASEO Y LIMPIEZA"/>
    <s v="PAPEL HIGIENICO"/>
    <n v="14111704"/>
    <s v="Contratación directa"/>
    <n v="1"/>
    <n v="12"/>
    <n v="30"/>
    <n v="1195140"/>
    <s v="UNIDAD"/>
    <s v="NO SOLICITADAS"/>
  </r>
  <r>
    <x v="27"/>
    <x v="30"/>
    <n v="10"/>
    <s v="PRODUCTOS DE ASEO Y LIMPIEZA"/>
    <s v="PAPEL TOALLA DISPENSADOR"/>
    <n v="47131502"/>
    <s v="Contratación directa"/>
    <n v="1"/>
    <n v="12"/>
    <n v="12"/>
    <n v="849888"/>
    <s v="UNIDAD"/>
    <s v="NO SOLICITADAS"/>
  </r>
  <r>
    <x v="27"/>
    <x v="30"/>
    <n v="10"/>
    <s v="PRODUCTOS DE ASEO Y LIMPIEZA"/>
    <s v="PAÑO ABSORVENTE"/>
    <n v="47131502"/>
    <s v="Contratación directa"/>
    <n v="1"/>
    <n v="12"/>
    <n v="30"/>
    <n v="858600"/>
    <s v="UNIDAD"/>
    <s v="NO SOLICITADAS"/>
  </r>
  <r>
    <x v="27"/>
    <x v="30"/>
    <n v="10"/>
    <s v="PRODUCTOS DE ASEO Y LIMPIEZA"/>
    <s v="PAÑO REUSABLE"/>
    <n v="47131502"/>
    <s v="Contratación directa"/>
    <n v="1"/>
    <n v="12"/>
    <n v="30"/>
    <n v="606690"/>
    <s v="UNIDAD"/>
    <s v="NO SOLICITADAS"/>
  </r>
  <r>
    <x v="27"/>
    <x v="30"/>
    <n v="10"/>
    <s v="PRODUCTOS DE ASEO Y LIMPIEZA"/>
    <s v="BOLSA PARA BASURA"/>
    <n v="47121701"/>
    <s v="Contratación directa"/>
    <n v="1"/>
    <n v="12"/>
    <n v="15"/>
    <n v="497985"/>
    <s v="UNIDAD"/>
    <s v="NO SOLICITADAS"/>
  </r>
  <r>
    <x v="27"/>
    <x v="30"/>
    <n v="10"/>
    <s v="PRODUCTOS DE ASEO Y LIMPIEZA"/>
    <s v="AMBIENTADOR"/>
    <n v="53131644"/>
    <s v="Contratación directa"/>
    <n v="1"/>
    <n v="12"/>
    <n v="23"/>
    <n v="458137"/>
    <s v="UNIDAD"/>
    <s v="NO SOLICITADAS"/>
  </r>
  <r>
    <x v="27"/>
    <x v="30"/>
    <n v="10"/>
    <s v="PRODUCTOS DE ASEO Y LIMPIEZA"/>
    <s v="PAÑO HUMEDO"/>
    <n v="47101502"/>
    <s v="Contratación directa"/>
    <n v="1"/>
    <n v="12"/>
    <n v="17"/>
    <n v="526745"/>
    <s v="UNIDAD"/>
    <s v="NO SOLICITADAS"/>
  </r>
  <r>
    <x v="27"/>
    <x v="30"/>
    <n v="10"/>
    <s v="PRODUCTOS DE ASEO Y LIMPIEZA"/>
    <s v="TOALLA MICROFIBRA PARA LIMPIAR"/>
    <n v="47131900"/>
    <s v="Contratación directa"/>
    <n v="1"/>
    <n v="12"/>
    <n v="10"/>
    <n v="308530"/>
    <s v="UNIDAD"/>
    <s v="NO SOLICITADAS"/>
  </r>
  <r>
    <x v="27"/>
    <x v="30"/>
    <n v="10"/>
    <s v="PRODUCTOS DE ASEO Y LIMPIEZA"/>
    <s v="JABON LIQUIDO"/>
    <n v="47131800"/>
    <s v="Contratación directa"/>
    <n v="1"/>
    <n v="12"/>
    <n v="8"/>
    <n v="230160"/>
    <s v="UNIDAD"/>
    <s v="NO SOLICITADAS"/>
  </r>
  <r>
    <x v="27"/>
    <x v="30"/>
    <n v="10"/>
    <s v="PRODUCTOS DE ASEO Y LIMPIEZA"/>
    <s v="DESINFECTANTE"/>
    <n v="47131803"/>
    <s v="Contratación directa"/>
    <n v="1"/>
    <n v="12"/>
    <n v="7"/>
    <n v="201404"/>
    <s v="UNIDAD"/>
    <s v="NO SOLICITADAS"/>
  </r>
  <r>
    <x v="27"/>
    <x v="30"/>
    <n v="10"/>
    <s v="PRODUCTOS DE ASEO Y LIMPIEZA"/>
    <s v="LIMPIAVIDRIOS"/>
    <n v="47131805"/>
    <s v="Contratación directa"/>
    <n v="1"/>
    <n v="12"/>
    <n v="9"/>
    <n v="179271"/>
    <s v="UNIDAD"/>
    <s v="NO SOLICITADAS"/>
  </r>
  <r>
    <x v="27"/>
    <x v="30"/>
    <n v="10"/>
    <s v="PRODUCTOS DE ASEO Y LIMPIEZA"/>
    <s v="LIMPIADOR ESPUMOSO EN AEROSOL"/>
    <n v="47131805"/>
    <s v="Contratación directa"/>
    <n v="1"/>
    <n v="12"/>
    <n v="7"/>
    <n v="154924"/>
    <s v="UNIDAD"/>
    <s v="NO SOLICITADAS"/>
  </r>
  <r>
    <x v="27"/>
    <x v="30"/>
    <n v="10"/>
    <s v="PRODUCTOS DE ASEO Y LIMPIEZA"/>
    <s v="JABON PARA LOZA"/>
    <n v="47131810"/>
    <s v="Contratación directa"/>
    <n v="1"/>
    <n v="12"/>
    <n v="5"/>
    <n v="143860"/>
    <s v="UNIDAD"/>
    <s v="NO SOLICITADAS"/>
  </r>
  <r>
    <x v="27"/>
    <x v="30"/>
    <n v="10"/>
    <s v="PRODUCTOS DE ASEO Y LIMPIEZA"/>
    <s v="LIMPIADOR DESINFECTANTE PARA PISOS AROMATIZADO"/>
    <n v="47131801"/>
    <s v="Contratación directa"/>
    <n v="1"/>
    <n v="12"/>
    <n v="4"/>
    <n v="132796"/>
    <s v="UNIDAD"/>
    <s v="NO SOLICITADAS"/>
  </r>
  <r>
    <x v="27"/>
    <x v="30"/>
    <n v="10"/>
    <s v="PRODUCTOS DE ASEO Y LIMPIEZA"/>
    <s v="TRAPERO"/>
    <n v="47131618"/>
    <s v="Contratación directa"/>
    <n v="1"/>
    <n v="12"/>
    <n v="4"/>
    <n v="115088"/>
    <s v="UNIDAD"/>
    <s v="NO SOLICITADAS"/>
  </r>
  <r>
    <x v="27"/>
    <x v="30"/>
    <n v="10"/>
    <s v="PRODUCTOS DE ASEO Y LIMPIEZA"/>
    <s v="LIMPIA MUEBLE"/>
    <n v="47131806"/>
    <s v="Contratación directa"/>
    <n v="1"/>
    <n v="12"/>
    <n v="8"/>
    <n v="106232"/>
    <s v="UNIDAD"/>
    <s v="NO SOLICITADAS"/>
  </r>
  <r>
    <x v="27"/>
    <x v="30"/>
    <n v="10"/>
    <s v="PRODUCTOS DE ASEO Y LIMPIEZA"/>
    <s v="CEPILLO"/>
    <n v="47131605"/>
    <s v="Contratación directa"/>
    <n v="1"/>
    <n v="12"/>
    <n v="2"/>
    <n v="79662"/>
    <s v="UNIDAD"/>
    <s v="NO SOLICITADAS"/>
  </r>
  <r>
    <x v="27"/>
    <x v="30"/>
    <n v="10"/>
    <s v="PRODUCTOS DE ASEO Y LIMPIEZA"/>
    <s v="CREMA DESMANCHADORA"/>
    <n v="47131805"/>
    <s v="Contratación directa"/>
    <n v="1"/>
    <n v="12"/>
    <n v="4"/>
    <n v="88528"/>
    <s v="UNIDAD"/>
    <s v="NO SOLICITADAS"/>
  </r>
  <r>
    <x v="27"/>
    <x v="30"/>
    <n v="10"/>
    <s v="PRODUCTOS DE ASEO Y LIMPIEZA"/>
    <s v="ESCOBA"/>
    <n v="47131604"/>
    <s v="Contratación directa"/>
    <n v="1"/>
    <n v="12"/>
    <n v="3"/>
    <n v="66399"/>
    <s v="UNIDAD"/>
    <s v="NO SOLICITADAS"/>
  </r>
  <r>
    <x v="27"/>
    <x v="30"/>
    <n v="10"/>
    <s v="PRODUCTOS DE ASEO Y LIMPIEZA"/>
    <s v="ESPONJILLA"/>
    <n v="47121803"/>
    <s v="Contratación directa"/>
    <n v="1"/>
    <n v="12"/>
    <n v="4"/>
    <n v="61972"/>
    <s v="UNIDAD"/>
    <s v="NO SOLICITADAS"/>
  </r>
  <r>
    <x v="27"/>
    <x v="30"/>
    <n v="10"/>
    <s v="PRODUCTOS DE ASEO Y LIMPIEZA"/>
    <s v="VARSOL"/>
    <n v="47131805"/>
    <s v="Contratación directa"/>
    <n v="1"/>
    <n v="12"/>
    <n v="2"/>
    <n v="48692"/>
    <s v="UNIDAD"/>
    <s v="NO SOLICITADAS"/>
  </r>
  <r>
    <x v="27"/>
    <x v="30"/>
    <n v="10"/>
    <s v="PRODUCTOS DE ASEO Y LIMPIEZA"/>
    <s v="LIMPIA TELARAÑA"/>
    <n v="47121805"/>
    <s v="Contratación directa"/>
    <n v="1"/>
    <n v="12"/>
    <n v="2"/>
    <n v="39838"/>
    <s v="UNIDAD"/>
    <s v="NO SOLICITADAS"/>
  </r>
  <r>
    <x v="27"/>
    <x v="30"/>
    <n v="10"/>
    <s v="PRODUCTOS DE ASEO Y LIMPIEZA"/>
    <s v="SERVILLETAS"/>
    <n v="52121602"/>
    <s v="Contratación directa"/>
    <n v="1"/>
    <n v="12"/>
    <n v="7"/>
    <n v="285831"/>
    <s v="UNIDAD"/>
    <s v="NO SOLICITADAS"/>
  </r>
  <r>
    <x v="27"/>
    <x v="78"/>
    <n v="10"/>
    <s v="PRODUCTOS DE CAFETERIA Y RESTAURANTE"/>
    <s v="BEBIDA GASEOSA"/>
    <n v="50202306"/>
    <s v="Contratación directa"/>
    <n v="1"/>
    <n v="12"/>
    <n v="200"/>
    <n v="3319800"/>
    <s v="UNIDAD"/>
    <s v="NO SOLICITADAS"/>
  </r>
  <r>
    <x v="27"/>
    <x v="78"/>
    <n v="10"/>
    <s v="PRODUCTOS DE CAFETERIA Y RESTAURANTE"/>
    <s v="AGUA"/>
    <n v="50202301"/>
    <s v="Contratación directa"/>
    <n v="1"/>
    <n v="12"/>
    <n v="800"/>
    <n v="3540800"/>
    <s v="UNIDAD"/>
    <s v="NO SOLICITADAS"/>
  </r>
  <r>
    <x v="27"/>
    <x v="78"/>
    <n v="10"/>
    <s v="PRODUCTOS DE CAFETERIA Y RESTAURANTE"/>
    <s v="SPRITE"/>
    <n v="50201706"/>
    <s v="Contratación directa"/>
    <n v="1"/>
    <n v="12"/>
    <n v="100"/>
    <n v="1549300"/>
    <s v="UNIDAD"/>
    <s v="NO SOLICITADAS"/>
  </r>
  <r>
    <x v="27"/>
    <x v="78"/>
    <n v="10"/>
    <s v="PRODUCTOS DE CAFETERIA Y RESTAURANTE"/>
    <s v="CAFÉ"/>
    <n v="50201709"/>
    <s v="Contratación directa"/>
    <n v="1"/>
    <n v="12"/>
    <n v="60"/>
    <n v="1859100"/>
    <s v="UNIDAD"/>
    <s v="NO SOLICITADAS"/>
  </r>
  <r>
    <x v="27"/>
    <x v="78"/>
    <n v="10"/>
    <s v="PRODUCTOS DE CAFETERIA Y RESTAURANTE"/>
    <s v="JAMON"/>
    <n v="50112019"/>
    <s v="Contratación directa"/>
    <n v="1"/>
    <n v="12"/>
    <n v="40"/>
    <n v="1327960"/>
    <s v="UNIDAD"/>
    <s v="NO SOLICITADAS"/>
  </r>
  <r>
    <x v="27"/>
    <x v="78"/>
    <n v="10"/>
    <s v="PRODUCTOS DE CAFETERIA Y RESTAURANTE"/>
    <s v="PAN"/>
    <n v="50181901"/>
    <s v="Contratación directa"/>
    <n v="1"/>
    <n v="12"/>
    <n v="100"/>
    <n v="995600"/>
    <s v="UNIDAD"/>
    <s v="NO SOLICITADAS"/>
  </r>
  <r>
    <x v="27"/>
    <x v="78"/>
    <n v="10"/>
    <s v="PRODUCTOS DE CAFETERIA Y RESTAURANTE"/>
    <s v="INSTACREM"/>
    <n v="50131704"/>
    <s v="Contratación directa"/>
    <n v="1"/>
    <n v="12"/>
    <n v="30"/>
    <n v="730380"/>
    <s v="UNIDAD"/>
    <s v="NO SOLICITADAS"/>
  </r>
  <r>
    <x v="27"/>
    <x v="78"/>
    <n v="10"/>
    <s v="PRODUCTOS DE CAFETERIA Y RESTAURANTE"/>
    <s v="VASOS DESECHABLES"/>
    <n v="52151504"/>
    <s v="Contratación directa"/>
    <n v="1"/>
    <n v="12"/>
    <n v="40"/>
    <n v="1777280"/>
    <s v="UNIDAD"/>
    <s v="NO SOLICITADAS"/>
  </r>
  <r>
    <x v="27"/>
    <x v="78"/>
    <n v="10"/>
    <s v="PRODUCTOS DE CAFETERIA Y RESTAURANTE"/>
    <s v="AZUCAR"/>
    <n v="50161509"/>
    <s v="Contratación directa"/>
    <n v="1"/>
    <n v="12"/>
    <n v="40"/>
    <n v="885280"/>
    <s v="UNIDAD"/>
    <s v="NO SOLICITADAS"/>
  </r>
  <r>
    <x v="27"/>
    <x v="78"/>
    <n v="10"/>
    <s v="PRODUCTOS DE CAFETERIA Y RESTAURANTE"/>
    <s v="TE"/>
    <n v="50201712"/>
    <s v="Contratación directa"/>
    <n v="1"/>
    <n v="12"/>
    <n v="40"/>
    <n v="1062360"/>
    <s v="UNIDAD"/>
    <s v="NO SOLICITADAS"/>
  </r>
  <r>
    <x v="27"/>
    <x v="78"/>
    <n v="10"/>
    <s v="PRODUCTOS DE CAFETERIA Y RESTAURANTE"/>
    <s v="GALLETAS"/>
    <n v="50181905"/>
    <s v="Contratación directa"/>
    <n v="1"/>
    <n v="12"/>
    <n v="20"/>
    <n v="486920"/>
    <s v="UNIDAD"/>
    <s v="NO SOLICITADAS"/>
  </r>
  <r>
    <x v="27"/>
    <x v="78"/>
    <n v="10"/>
    <s v="PRODUCTOS DE CAFETERIA Y RESTAURANTE"/>
    <s v="QUESO"/>
    <n v="50131802"/>
    <s v="Contratación directa"/>
    <n v="1"/>
    <n v="12"/>
    <n v="20"/>
    <n v="663980"/>
    <s v="UNIDAD"/>
    <s v="NO SOLICITADAS"/>
  </r>
  <r>
    <x v="27"/>
    <x v="78"/>
    <n v="10"/>
    <s v="PRODUCTOS DE CAFETERIA Y RESTAURANTE"/>
    <s v="JUGOS"/>
    <n v="50202404"/>
    <s v="Contratación directa"/>
    <n v="1"/>
    <n v="12"/>
    <n v="20"/>
    <n v="442640"/>
    <s v="UNIDAD"/>
    <s v="NO SOLICITADAS"/>
  </r>
  <r>
    <x v="27"/>
    <x v="78"/>
    <n v="10"/>
    <s v="PRODUCTOS DE CAFETERIA Y RESTAURANTE"/>
    <s v="FILTROS DE CAFÉ"/>
    <n v="40142501"/>
    <s v="Contratación directa"/>
    <n v="1"/>
    <n v="12"/>
    <n v="25"/>
    <n v="691625"/>
    <s v="UNIDAD"/>
    <s v="NO SOLICITADAS"/>
  </r>
  <r>
    <x v="27"/>
    <x v="78"/>
    <n v="10"/>
    <s v="PRODUCTOS DE CAFETERIA Y RESTAURANTE"/>
    <s v="AROMATICAS"/>
    <n v="50202300"/>
    <s v="Contratación directa"/>
    <n v="1"/>
    <n v="12"/>
    <n v="50"/>
    <n v="885000"/>
    <s v="UNIDAD"/>
    <s v="NO SOLICITADAS"/>
  </r>
  <r>
    <x v="27"/>
    <x v="78"/>
    <n v="10"/>
    <s v="PRODUCTOS DE CAFETERIA Y RESTAURANTE"/>
    <s v="LECHE"/>
    <n v="50131702"/>
    <s v="Contratación directa"/>
    <n v="1"/>
    <n v="12"/>
    <n v="24"/>
    <n v="185904"/>
    <s v="UNIDAD"/>
    <s v="NO SOLICITADAS"/>
  </r>
  <r>
    <x v="27"/>
    <x v="78"/>
    <n v="10"/>
    <s v="PRODUCTOS DE CAFETERIA Y RESTAURANTE"/>
    <s v="JUGO DE LIMON EN BOTELLA"/>
    <n v="50192401"/>
    <s v="Contratación directa"/>
    <n v="1"/>
    <n v="12"/>
    <n v="12"/>
    <n v="265704"/>
    <s v="UNIDAD"/>
    <s v="NO SOLICITADAS"/>
  </r>
  <r>
    <x v="27"/>
    <x v="78"/>
    <n v="10"/>
    <s v="PRODUCTOS DE CAFETERIA Y RESTAURANTE"/>
    <s v="MAYONESA"/>
    <n v="50151513"/>
    <s v="Contratación directa"/>
    <n v="1"/>
    <n v="12"/>
    <n v="6"/>
    <n v="159354"/>
    <s v="UNIDAD"/>
    <s v="NO SOLICITADAS"/>
  </r>
  <r>
    <x v="27"/>
    <x v="78"/>
    <n v="10"/>
    <s v="PRODUCTOS DE CAFETERIA Y RESTAURANTE"/>
    <s v="SALSA DE TOMATE"/>
    <n v="50171800"/>
    <s v="Contratación directa"/>
    <n v="1"/>
    <n v="12"/>
    <n v="6"/>
    <n v="92958"/>
    <s v="UNIDAD"/>
    <s v="NO SOLICITADAS"/>
  </r>
  <r>
    <x v="27"/>
    <x v="78"/>
    <n v="10"/>
    <s v="PRODUCTOS DE CAFETERIA Y RESTAURANTE"/>
    <s v="MANTEQUILLA"/>
    <n v="50171830"/>
    <s v="Contratación directa"/>
    <n v="1"/>
    <n v="12"/>
    <n v="5"/>
    <n v="78055"/>
    <s v="UNIDAD"/>
    <s v="NO SOLICITADAS"/>
  </r>
  <r>
    <x v="27"/>
    <x v="34"/>
    <n v="10"/>
    <s v="OTROS MATERIALES Y SUMINISTROS"/>
    <s v="FILTROS PARA AIRE ACONDICIONADO"/>
    <n v="40161505"/>
    <s v="Contratación directa"/>
    <n v="4"/>
    <n v="1"/>
    <n v="32"/>
    <n v="1728000"/>
    <s v="UNIDAD"/>
    <s v="NO SOLICITADAS"/>
  </r>
  <r>
    <x v="27"/>
    <x v="35"/>
    <n v="10"/>
    <s v="MANTENIMIENTO DE BIENES INMUEBLES"/>
    <s v="ADECUACION, MEJORAMIENTO Y PINTURA OFICINAS"/>
    <n v="72101507"/>
    <s v="Selección abreviada menor cuantía"/>
    <n v="5"/>
    <n v="1"/>
    <n v="1"/>
    <n v="23800000"/>
    <s v="GLOBAL"/>
    <s v="NO SOLICITADAS"/>
  </r>
  <r>
    <x v="27"/>
    <x v="35"/>
    <n v="10"/>
    <s v="MANTENIMIENTO DE BIENES INMUEBLES"/>
    <s v="DESINFECCION Y LIMPIEZA DUCTOS DE AIRE ACONDICIONADO"/>
    <n v="76101503"/>
    <s v="Selección abreviada menor cuantía"/>
    <n v="5"/>
    <n v="1"/>
    <n v="1"/>
    <n v="6800000"/>
    <s v="GLOBAL"/>
    <s v="NO SOLICITADAS"/>
  </r>
  <r>
    <x v="27"/>
    <x v="36"/>
    <n v="10"/>
    <s v="MANTENIMIENTO DE BIENES MUEBLES, EQUIPOS Y ENSERES"/>
    <s v="MANTENIMIENTO EXTINTORES Y EQUIPOS CONTRA INCENDIO"/>
    <n v="72101516"/>
    <s v="Selección abreviada menor cuantía"/>
    <n v="5"/>
    <n v="1"/>
    <n v="1"/>
    <n v="1360000"/>
    <s v="GLOBAL"/>
    <s v="NO SOLICITADAS"/>
  </r>
  <r>
    <x v="27"/>
    <x v="38"/>
    <n v="10"/>
    <s v="MANTENIMIENTO EQUIPO COMUNICACIÓN Y COMPUTACIÓN"/>
    <s v="MANTENIMIENTO EQUIPO DE COMPUTO Y RED DE COMUNICACION"/>
    <n v="81112204"/>
    <s v="Selección abreviada menor cuantía"/>
    <n v="1"/>
    <n v="12"/>
    <n v="1"/>
    <n v="68000000"/>
    <s v="GLOBAL"/>
    <s v="SI APROBADAS"/>
  </r>
  <r>
    <x v="27"/>
    <x v="39"/>
    <n v="10"/>
    <s v="MANTENIMIENTO EQUIPO DE NAVEGACION Y TRANSPORTE"/>
    <s v="MANTENIMIENTO Y REPARACION VEHICULOS"/>
    <n v="78181507"/>
    <s v="Selección abreviada menor cuantía"/>
    <n v="1"/>
    <n v="12"/>
    <n v="1"/>
    <n v="27200000"/>
    <s v="GLOBAL"/>
    <s v="NO SOLICITADAS"/>
  </r>
  <r>
    <x v="27"/>
    <x v="41"/>
    <n v="10"/>
    <s v="SERVICIO DE ASEO"/>
    <s v="SERVICIO DE ASEO CONTRATO DE SERVICIOS GENERALES"/>
    <n v="76111501"/>
    <s v="Selección abreviada menor cuantía"/>
    <n v="1"/>
    <n v="12"/>
    <n v="1"/>
    <n v="132600000"/>
    <s v="GLOBAL"/>
    <s v="NO SOLICITADAS"/>
  </r>
  <r>
    <x v="27"/>
    <x v="43"/>
    <n v="10"/>
    <s v="CORREO"/>
    <s v="SERVICIO DE CORREO UPS"/>
    <n v="78102203"/>
    <s v="Contratación directa"/>
    <n v="1"/>
    <n v="12"/>
    <n v="1"/>
    <n v="6800000"/>
    <s v="GLOBAL"/>
    <s v="NO SOLICITADAS"/>
  </r>
  <r>
    <x v="27"/>
    <x v="47"/>
    <n v="10"/>
    <s v="ENERGIA"/>
    <s v="SERVICIO DE ENERGIA ELECTRICA"/>
    <n v="83101801"/>
    <s v="Contratación directa"/>
    <n v="1"/>
    <n v="12"/>
    <n v="1"/>
    <n v="44200000"/>
    <s v="GLOBAL"/>
    <s v="NO SOLICITADAS"/>
  </r>
  <r>
    <x v="27"/>
    <x v="105"/>
    <n v="10"/>
    <s v="TELEFONÍA MÓVIL CELULAR"/>
    <s v="SERVICIO DE TELEFONIA CELULAR"/>
    <n v="83111603"/>
    <s v="Contratación directa"/>
    <n v="1"/>
    <n v="12"/>
    <n v="1"/>
    <n v="15504000"/>
    <s v="GLOBAL"/>
    <s v="NO SOLICITADAS"/>
  </r>
  <r>
    <x v="27"/>
    <x v="48"/>
    <n v="10"/>
    <s v="TELÉFONO, FAX Y OTROS"/>
    <s v="SERVICIO DE TELEFONIA FIJA"/>
    <n v="83111502"/>
    <s v="Contratación directa"/>
    <n v="1"/>
    <n v="12"/>
    <n v="1"/>
    <n v="51840000"/>
    <s v="GLOBAL"/>
    <s v="NO SOLICITADAS"/>
  </r>
  <r>
    <x v="27"/>
    <x v="49"/>
    <n v="10"/>
    <s v="OTROS SERVICIOS PÚBLICOS"/>
    <s v="SERVICIO WIRELESS (JET PACK)"/>
    <n v="83111601"/>
    <s v="Contratación directa"/>
    <n v="1"/>
    <n v="12"/>
    <n v="1"/>
    <n v="19008000"/>
    <s v="GLOBAL"/>
    <s v="NO SOLICITADAS"/>
  </r>
  <r>
    <x v="27"/>
    <x v="107"/>
    <n v="10"/>
    <s v="SEGURO RESPONSABILIDAD CIVIL"/>
    <s v="SEGURO RESPONSABILIDAD CIVIL DENTRO DE INSTALACIONES ACOFA"/>
    <n v="84131607"/>
    <s v="Contratación directa"/>
    <n v="1"/>
    <n v="12"/>
    <n v="1"/>
    <n v="6800000"/>
    <s v="GLOBAL"/>
    <s v="NO SOLICITADAS"/>
  </r>
  <r>
    <x v="27"/>
    <x v="106"/>
    <n v="10"/>
    <s v="OTROS SEGUROS"/>
    <s v="SEGURO TODO RIESGO AUTOMOVILES"/>
    <n v="84131503"/>
    <s v="Contratación directa"/>
    <n v="1"/>
    <n v="12"/>
    <n v="1"/>
    <n v="30600000"/>
    <s v="GLOBAL"/>
    <s v="NO SOLICITADAS"/>
  </r>
  <r>
    <x v="27"/>
    <x v="106"/>
    <n v="10"/>
    <s v="OTROS SEGUROS"/>
    <s v="SEGURO DE MUEBLES Y EQUIPO DE OFICINA CONTRA HURACANES Y PROPIEDAD COMERCIAL"/>
    <n v="84131501"/>
    <s v="Contratación directa"/>
    <n v="1"/>
    <n v="12"/>
    <n v="1"/>
    <n v="1700000"/>
    <s v="GLOBAL"/>
    <s v="NO SOLICITADAS"/>
  </r>
  <r>
    <x v="27"/>
    <x v="106"/>
    <n v="10"/>
    <s v="OTROS SEGUROS"/>
    <s v="SEGURO SOFTWARE PLANTA TELEFONICA"/>
    <n v="84131512"/>
    <s v="Contratación directa"/>
    <n v="1"/>
    <n v="12"/>
    <n v="1"/>
    <n v="2380000"/>
    <s v="GLOBAL"/>
    <s v="NO SOLICITADAS"/>
  </r>
  <r>
    <x v="27"/>
    <x v="106"/>
    <n v="10"/>
    <s v="OTROS SEGUROS"/>
    <s v="SEGURO EQUIPOS COMUNICACIONES (BARRACUDA - SISCO)"/>
    <n v="84131512"/>
    <s v="Contratación directa"/>
    <n v="1"/>
    <n v="12"/>
    <n v="1"/>
    <n v="6800000"/>
    <s v="GLOBAL"/>
    <s v="NO SOLICITADAS"/>
  </r>
  <r>
    <x v="27"/>
    <x v="75"/>
    <n v="10"/>
    <s v="ARRENDAMIENTOS BIENES MUEBLES"/>
    <s v="LEASING VEHICULOS ACOFA VF AUT. 2018 1 DE ENERO A 31 DE JULIO "/>
    <n v="78111812"/>
    <s v="Selección abreviada menor cuantía"/>
    <n v="1"/>
    <n v="12"/>
    <n v="1"/>
    <n v="36720000"/>
    <s v="GLOBAL"/>
    <s v="SI APROBADAS"/>
  </r>
  <r>
    <x v="27"/>
    <x v="75"/>
    <n v="10"/>
    <s v="ARRENDAMIENTOS BIENES MUEBLES"/>
    <s v="LEASING VEHICULOS ACOFA 1 DE AGOSTO A 31 DE DICIEMBRE "/>
    <n v="78111812"/>
    <s v="Selección abreviada menor cuantía"/>
    <n v="1"/>
    <n v="12"/>
    <n v="1"/>
    <n v="14361600"/>
    <s v="GLOBAL"/>
    <s v="NO SOLICITADAS"/>
  </r>
  <r>
    <x v="27"/>
    <x v="99"/>
    <n v="10"/>
    <s v="ARRENDAMIENTOS BIENES INMUEBLES"/>
    <s v="ARRENDAMIENTO INSTALACIONES ACOFA 1 AGOS A 31 DIC AMARRE VF. 2019- 2022"/>
    <n v="80131502"/>
    <s v="Contratación directa"/>
    <n v="1"/>
    <n v="12"/>
    <n v="1"/>
    <n v="260764927"/>
    <s v="GLOBAL"/>
    <s v="SI APROBADAS"/>
  </r>
  <r>
    <x v="27"/>
    <x v="99"/>
    <n v="10"/>
    <s v="ARRENDAMIENTOS BIENES INMUEBLES"/>
    <s v="ARRENDAMIENTO INSTALACIONES ACOFA VF 2018 ENE 1 A 31 DE JUL"/>
    <n v="80131502"/>
    <s v="Contratación directa"/>
    <n v="1"/>
    <n v="12"/>
    <n v="1"/>
    <n v="336523473"/>
    <s v="GLOBAL"/>
    <s v="NO SOLICITADAS"/>
  </r>
  <r>
    <x v="27"/>
    <x v="119"/>
    <n v="10"/>
    <s v="GASTOS JUDICIALES"/>
    <s v="PAGO DEL ASESOR JURIDICO DE LA AGENCIA"/>
    <n v="80121704"/>
    <s v="Selección abreviada menor cuantía"/>
    <n v="1"/>
    <n v="12"/>
    <n v="1"/>
    <n v="34000000"/>
    <s v="GLOBAL"/>
    <s v="NO SOLICITADAS"/>
  </r>
  <r>
    <x v="27"/>
    <x v="120"/>
    <n v="10"/>
    <s v="COMISIONES BANCARIAS"/>
    <s v="COMISIONES BANK OF AMERICA"/>
    <n v="93151501"/>
    <s v="Contratación directa"/>
    <n v="1"/>
    <n v="12"/>
    <n v="1"/>
    <n v="34000000"/>
    <s v="GLOBAL"/>
    <s v="NO SOLICITADAS"/>
  </r>
  <r>
    <x v="27"/>
    <x v="58"/>
    <n v="10"/>
    <s v="OTROS GASTOS POR ADQUISICION DE SERVICIOS"/>
    <s v="PEAJES"/>
    <n v="78111800"/>
    <s v="Contratación directa"/>
    <n v="1"/>
    <n v="12"/>
    <n v="1"/>
    <n v="3400000"/>
    <s v="GLOBAL"/>
    <s v="NO SOLICITADAS"/>
  </r>
  <r>
    <x v="27"/>
    <x v="58"/>
    <n v="10"/>
    <s v="OTROS GASTOS POR ADQUISICION DE SERVICIOS"/>
    <s v="SERVICIO ASESORIA EN NEGOCIOS INTERNACIONALES Y OPERACIONES EN EL EXTERIOR "/>
    <n v="80101509"/>
    <s v="Selección abreviada menor cuantía"/>
    <n v="1"/>
    <n v="12"/>
    <n v="1"/>
    <n v="212160000"/>
    <s v="GLOBAL"/>
    <s v="NO SOLICITADAS"/>
  </r>
  <r>
    <x v="28"/>
    <x v="121"/>
    <n v="10"/>
    <s v="SOSTENIMIENTO AGREGADURIAS MILITARES"/>
    <s v="SOSTENIMIENTO DE AGREGADURIAS MILITARES SERVICIOS"/>
    <n v="0"/>
    <n v="0"/>
    <n v="0"/>
    <n v="0"/>
    <n v="1"/>
    <n v="25500000"/>
    <s v="GLOBAL"/>
    <s v="NO SOLICITADAS"/>
  </r>
  <r>
    <x v="28"/>
    <x v="122"/>
    <n v="10"/>
    <s v="SOSTENIMIENTO AGREGADURIAS MILITARES"/>
    <s v="SOSTENIMIENTO DE AGREGADURIAS MILITARES BIENES"/>
    <n v="0"/>
    <n v="0"/>
    <n v="0"/>
    <n v="0"/>
    <n v="1"/>
    <n v="4500000"/>
    <s v="GLOBAL"/>
    <s v="NO SOLICITADAS"/>
  </r>
  <r>
    <x v="29"/>
    <x v="122"/>
    <n v="10"/>
    <s v="SOSTENIMIENTO AGREGADURIAS MILITARES"/>
    <s v="SOSTENIMIENTO DE AGREGADURIAS MILITARES BIENES"/>
    <n v="0"/>
    <n v="0"/>
    <n v="0"/>
    <n v="0"/>
    <n v="1"/>
    <n v="4900000"/>
    <s v="GLOBAL"/>
    <s v="NO SOLICITADAS"/>
  </r>
  <r>
    <x v="29"/>
    <x v="121"/>
    <n v="10"/>
    <s v="SOSTENIMIENTO AGREGADURIAS MILITARES"/>
    <s v="SOSTENIMIENTO DE AGREGADURIAS MILITARES SERVICIOS"/>
    <n v="0"/>
    <n v="0"/>
    <n v="0"/>
    <n v="0"/>
    <n v="1"/>
    <n v="35100000"/>
    <s v="GLOBAL"/>
    <s v="NO SOLICITADAS"/>
  </r>
  <r>
    <x v="30"/>
    <x v="122"/>
    <n v="10"/>
    <s v="SOSTENIMIENTO AGREGADURIAS MILITARES"/>
    <s v="SOSTENIMIENTO DE AGREGADURIAS MILITARES BIENES"/>
    <n v="0"/>
    <n v="0"/>
    <n v="0"/>
    <n v="0"/>
    <n v="1"/>
    <n v="5700000"/>
    <s v="GLOBAL"/>
    <s v="NO SOLICITADAS"/>
  </r>
  <r>
    <x v="30"/>
    <x v="121"/>
    <n v="10"/>
    <s v="SOSTENIMIENTO AGREGADURIAS MILITARES"/>
    <s v="SOSTENIMIENTO DE AGREGADURIAS MILITARES SERVICIOS"/>
    <n v="0"/>
    <n v="0"/>
    <n v="0"/>
    <n v="0"/>
    <n v="1"/>
    <n v="24300000"/>
    <s v="GLOBAL"/>
    <s v="NO SOLICITADAS"/>
  </r>
  <r>
    <x v="31"/>
    <x v="122"/>
    <n v="10"/>
    <s v="SOSTENIMIENTO AGREGADURIAS MILITARES"/>
    <s v="PAPELERIA Y UTILES DE ESCRITORIO"/>
    <n v="0"/>
    <n v="0"/>
    <n v="0"/>
    <n v="0"/>
    <n v="1"/>
    <n v="800000"/>
    <s v="GLOBAL"/>
    <s v="NO SOLICITADAS"/>
  </r>
  <r>
    <x v="31"/>
    <x v="122"/>
    <n v="10"/>
    <s v="SOSTENIMIENTO AGREGADURIAS MILITARES"/>
    <s v="UTILES DE ASEO Y CAFETERIA"/>
    <n v="0"/>
    <n v="0"/>
    <n v="0"/>
    <n v="0"/>
    <n v="1"/>
    <n v="400000"/>
    <s v="GLOBAL"/>
    <s v="NO SOLICITADAS"/>
  </r>
  <r>
    <x v="31"/>
    <x v="121"/>
    <n v="10"/>
    <s v="SOSTENIMIENTO AGREGADURIAS MILITARES"/>
    <s v="MANTENIMIENTO BIENES INMUEBLES"/>
    <n v="0"/>
    <n v="0"/>
    <n v="0"/>
    <n v="0"/>
    <n v="1"/>
    <n v="400000"/>
    <s v="GLOBAL"/>
    <s v="NO SOLICITADAS"/>
  </r>
  <r>
    <x v="31"/>
    <x v="121"/>
    <n v="10"/>
    <s v="SOSTENIMIENTO AGREGADURIAS MILITARES"/>
    <s v="MANTENIMIENTO BIENES MUEBLES"/>
    <n v="0"/>
    <n v="0"/>
    <n v="0"/>
    <n v="0"/>
    <n v="1"/>
    <n v="800000"/>
    <s v="GLOBAL"/>
    <s v="NO SOLICITADAS"/>
  </r>
  <r>
    <x v="31"/>
    <x v="121"/>
    <n v="10"/>
    <s v="SOSTENIMIENTO AGREGADURIAS MILITARES"/>
    <s v="SERVICIO DE CAFETERIA"/>
    <n v="0"/>
    <n v="0"/>
    <n v="0"/>
    <n v="0"/>
    <n v="1"/>
    <n v="6000000"/>
    <s v="GLOBAL"/>
    <s v="NO SOLICITADAS"/>
  </r>
  <r>
    <x v="31"/>
    <x v="121"/>
    <n v="10"/>
    <s v="SOSTENIMIENTO AGREGADURIAS MILITARES"/>
    <s v="MANTENIMIENTO DE SOFTWARE"/>
    <n v="0"/>
    <n v="0"/>
    <n v="0"/>
    <n v="0"/>
    <n v="1"/>
    <n v="720000"/>
    <s v="GLOBAL"/>
    <s v="NO SOLICITADAS"/>
  </r>
  <r>
    <x v="31"/>
    <x v="121"/>
    <n v="10"/>
    <s v="SOSTENIMIENTO AGREGADURIAS MILITARES"/>
    <s v="SERVICIO DE CORREO"/>
    <n v="0"/>
    <n v="0"/>
    <n v="0"/>
    <n v="0"/>
    <n v="1"/>
    <n v="1380000"/>
    <s v="GLOBAL"/>
    <s v="NO SOLICITADAS"/>
  </r>
  <r>
    <x v="31"/>
    <x v="121"/>
    <n v="10"/>
    <s v="SOSTENIMIENTO AGREGADURIAS MILITARES"/>
    <s v="SERVICIO DE TRANSPORTE"/>
    <n v="0"/>
    <n v="0"/>
    <n v="0"/>
    <n v="0"/>
    <n v="1"/>
    <n v="16000000"/>
    <s v="GLOBAL"/>
    <s v="NO SOLICITADAS"/>
  </r>
  <r>
    <x v="31"/>
    <x v="121"/>
    <n v="10"/>
    <s v="SOSTENIMIENTO AGREGADURIAS MILITARES"/>
    <s v="TELEFONIA MOVIL CELUAR"/>
    <n v="0"/>
    <n v="0"/>
    <n v="0"/>
    <n v="0"/>
    <n v="1"/>
    <n v="15600000"/>
    <s v="GLOBAL"/>
    <s v="NO SOLICITADAS"/>
  </r>
  <r>
    <x v="31"/>
    <x v="121"/>
    <n v="10"/>
    <s v="SOSTENIMIENTO AGREGADURIAS MILITARES"/>
    <s v="TELEFONO,FAX Y OTROS"/>
    <n v="0"/>
    <n v="0"/>
    <n v="0"/>
    <n v="0"/>
    <n v="1"/>
    <n v="2900000"/>
    <s v="GLOBAL"/>
    <s v="NO SOLICITADAS"/>
  </r>
  <r>
    <x v="32"/>
    <x v="122"/>
    <n v="10"/>
    <s v="SOSTENIMIENTO AGREGADURIAS MILITARES"/>
    <s v="SOSTENIMIENTO DE AGREGADURIAS MILITARES BIENES"/>
    <n v="0"/>
    <n v="0"/>
    <n v="0"/>
    <n v="0"/>
    <n v="1"/>
    <n v="15000000"/>
    <s v="GLOBAL"/>
    <s v="NO SOLICITADAS"/>
  </r>
  <r>
    <x v="32"/>
    <x v="121"/>
    <n v="10"/>
    <s v="SOSTENIMIENTO AGREGADURIAS MILITARES"/>
    <s v="SOSTENIMIENTO DE AGREGADURIAS MILITARES SERVICIOS"/>
    <n v="0"/>
    <n v="0"/>
    <n v="0"/>
    <n v="0"/>
    <n v="1"/>
    <n v="60000000"/>
    <s v="GLOBAL"/>
    <s v="NO SOLICITADAS"/>
  </r>
  <r>
    <x v="33"/>
    <x v="121"/>
    <n v="10"/>
    <s v="SOSTENIMIENTO AGREGADURIAS MILITARES"/>
    <s v="SERVICIO FINANCIERO POR TRANSFERENCIA INTERNACIONAL COL-PER"/>
    <n v="0"/>
    <n v="0"/>
    <n v="0"/>
    <n v="0"/>
    <n v="1"/>
    <n v="619200"/>
    <s v="GLOBAL"/>
    <s v="NO SOLICITADAS"/>
  </r>
  <r>
    <x v="33"/>
    <x v="121"/>
    <n v="10"/>
    <s v="SOSTENIMIENTO AGREGADURIAS MILITARES"/>
    <s v="SERVICIO FINANCIERO POR SOSTENIMIENTO CUENTA BANCARIA"/>
    <n v="0"/>
    <n v="0"/>
    <n v="0"/>
    <n v="0"/>
    <n v="1"/>
    <n v="681120"/>
    <s v="GLOBAL"/>
    <s v="NO SOLICITADAS"/>
  </r>
  <r>
    <x v="33"/>
    <x v="121"/>
    <n v="10"/>
    <s v="SOSTENIMIENTO AGREGADURIAS MILITARES"/>
    <s v="SERVICIO DE CORREO Y MENSAJERIA"/>
    <n v="0"/>
    <n v="0"/>
    <n v="0"/>
    <n v="0"/>
    <n v="1"/>
    <n v="185760"/>
    <s v="GLOBAL"/>
    <s v="NO SOLICITADAS"/>
  </r>
  <r>
    <x v="33"/>
    <x v="121"/>
    <n v="10"/>
    <s v="SOSTENIMIENTO AGREGADURIAS MILITARES"/>
    <s v="SERVICIO POR SUSCRIPCIÓN ASOCIACION "/>
    <n v="0"/>
    <n v="0"/>
    <n v="0"/>
    <n v="0"/>
    <n v="1"/>
    <n v="691440"/>
    <s v="GLOBAL"/>
    <s v="NO SOLICITADAS"/>
  </r>
  <r>
    <x v="33"/>
    <x v="121"/>
    <n v="10"/>
    <s v="SOSTENIMIENTO AGREGADURIAS MILITARES"/>
    <s v="SERVICIO DE TRANSPORTE AÉREO Y TERRESTRE"/>
    <n v="0"/>
    <n v="0"/>
    <n v="0"/>
    <n v="0"/>
    <n v="1"/>
    <n v="2848320"/>
    <s v="GLOBAL"/>
    <s v="NO SOLICITADAS"/>
  </r>
  <r>
    <x v="33"/>
    <x v="121"/>
    <n v="10"/>
    <s v="SOSTENIMIENTO AGREGADURIAS MILITARES"/>
    <s v="SERVICIO LAVANDERIA (BANDERAS)"/>
    <n v="0"/>
    <n v="0"/>
    <n v="0"/>
    <n v="0"/>
    <n v="1"/>
    <n v="123840"/>
    <s v="GLOBAL"/>
    <s v="NO SOLICITADAS"/>
  </r>
  <r>
    <x v="33"/>
    <x v="121"/>
    <n v="10"/>
    <s v="SOSTENIMIENTO AGREGADURIAS MILITARES"/>
    <s v="SERVICIO MANTENIMIENTO PICADORA PAPEL"/>
    <n v="0"/>
    <n v="0"/>
    <n v="0"/>
    <n v="0"/>
    <n v="1"/>
    <n v="309600"/>
    <s v="GLOBAL"/>
    <s v="NO SOLICITADAS"/>
  </r>
  <r>
    <x v="33"/>
    <x v="121"/>
    <n v="10"/>
    <s v="SOSTENIMIENTO AGREGADURIAS MILITARES"/>
    <s v="SERVICIO RESTAURANTE ATENCION PERSONALIDADES"/>
    <n v="0"/>
    <n v="0"/>
    <n v="0"/>
    <n v="0"/>
    <n v="1"/>
    <n v="6192000"/>
    <s v="GLOBAL"/>
    <s v="NO SOLICITADAS"/>
  </r>
  <r>
    <x v="33"/>
    <x v="121"/>
    <n v="10"/>
    <s v="SOSTENIMIENTO AGREGADURIAS MILITARES"/>
    <s v="SERVICIO ATENCION PERSONALIDADES"/>
    <n v="0"/>
    <n v="0"/>
    <n v="0"/>
    <n v="0"/>
    <n v="1"/>
    <n v="6347600"/>
    <s v="GLOBAL"/>
    <s v="NO SOLICITADAS"/>
  </r>
  <r>
    <x v="33"/>
    <x v="121"/>
    <n v="10"/>
    <s v="SOSTENIMIENTO AGREGADURIAS MILITARES"/>
    <s v="SERVICIO TELEFONIA CELULAR"/>
    <n v="0"/>
    <n v="0"/>
    <n v="0"/>
    <n v="0"/>
    <n v="1"/>
    <n v="7320000"/>
    <s v="GLOBAL"/>
    <s v="NO SOLICITADAS"/>
  </r>
  <r>
    <x v="33"/>
    <x v="121"/>
    <n v="10"/>
    <s v="SOSTENIMIENTO AGREGADURIAS MILITARES"/>
    <s v="SERVICIO TÉCNICO MANTENIMIENTO DE RED, SOFWARE Y COMPUTADORES"/>
    <n v="0"/>
    <n v="0"/>
    <n v="0"/>
    <n v="0"/>
    <n v="1"/>
    <n v="433440"/>
    <s v="GLOBAL"/>
    <s v="NO SOLICITADAS"/>
  </r>
  <r>
    <x v="33"/>
    <x v="121"/>
    <n v="10"/>
    <s v="SOSTENIMIENTO AGREGADURIAS MILITARES"/>
    <s v="SERVICIOS GENERALES (ASEO OFICINA)"/>
    <n v="0"/>
    <n v="0"/>
    <n v="0"/>
    <n v="0"/>
    <n v="1"/>
    <n v="5000000"/>
    <s v="GLOBAL"/>
    <s v="NO SOLICITADAS"/>
  </r>
  <r>
    <x v="33"/>
    <x v="121"/>
    <n v="10"/>
    <s v="SOSTENIMIENTO AGREGADURIAS MILITARES"/>
    <s v="IMPREVISTOS AGREGADURIA"/>
    <n v="0"/>
    <n v="0"/>
    <n v="0"/>
    <n v="0"/>
    <n v="1"/>
    <n v="247680"/>
    <s v="GLOBAL"/>
    <s v="NO SOLICITADAS"/>
  </r>
  <r>
    <x v="33"/>
    <x v="122"/>
    <n v="10"/>
    <s v="SOSTENIMIENTO AGREGADURIAS MILITARES"/>
    <s v="BOLIGRAFOS BIG PM NEGRO"/>
    <n v="0"/>
    <n v="0"/>
    <n v="0"/>
    <n v="0"/>
    <n v="3"/>
    <n v="15480"/>
    <s v="UNIDAD"/>
    <s v="NO SOLICITADAS"/>
  </r>
  <r>
    <x v="33"/>
    <x v="122"/>
    <n v="10"/>
    <s v="SOSTENIMIENTO AGREGADURIAS MILITARES"/>
    <s v="BOLIGRAFO BIG PM AZUL"/>
    <n v="0"/>
    <n v="0"/>
    <n v="0"/>
    <n v="0"/>
    <n v="3"/>
    <n v="12384"/>
    <s v="UNIDAD"/>
    <s v="NO SOLICITADAS"/>
  </r>
  <r>
    <x v="33"/>
    <x v="122"/>
    <n v="10"/>
    <s v="SOSTENIMIENTO AGREGADURIAS MILITARES"/>
    <s v="BORRADOR PZ-20 PELICANO"/>
    <n v="0"/>
    <n v="0"/>
    <n v="0"/>
    <n v="0"/>
    <n v="4"/>
    <n v="4128"/>
    <s v="UNIDAD"/>
    <s v="NO SOLICITADAS"/>
  </r>
  <r>
    <x v="33"/>
    <x v="122"/>
    <n v="10"/>
    <s v="SOSTENIMIENTO AGREGADURIAS MILITARES"/>
    <s v="BOLIGRAFOS DE GEL"/>
    <n v="0"/>
    <n v="0"/>
    <n v="0"/>
    <n v="0"/>
    <n v="5"/>
    <n v="25800"/>
    <s v="UNIDAD"/>
    <s v="NO SOLICITADAS"/>
  </r>
  <r>
    <x v="33"/>
    <x v="122"/>
    <n v="10"/>
    <s v="SOSTENIMIENTO AGREGADURIAS MILITARES"/>
    <s v="CAJA DE CLIPS"/>
    <n v="0"/>
    <n v="0"/>
    <n v="0"/>
    <n v="0"/>
    <n v="2"/>
    <n v="3096"/>
    <s v="UNIDAD"/>
    <s v="NO SOLICITADAS"/>
  </r>
  <r>
    <x v="33"/>
    <x v="122"/>
    <n v="10"/>
    <s v="SOSTENIMIENTO AGREGADURIAS MILITARES"/>
    <s v="CAJA DE CLIPS MARIPOSA"/>
    <n v="0"/>
    <n v="0"/>
    <n v="0"/>
    <n v="0"/>
    <n v="1"/>
    <n v="2064"/>
    <s v="UNIDAD"/>
    <s v="NO SOLICITADAS"/>
  </r>
  <r>
    <x v="33"/>
    <x v="122"/>
    <n v="10"/>
    <s v="SOSTENIMIENTO AGREGADURIAS MILITARES"/>
    <s v="CINTA SCOTCH A13 18X25"/>
    <n v="0"/>
    <n v="0"/>
    <n v="0"/>
    <n v="0"/>
    <n v="10"/>
    <n v="18576"/>
    <s v="UNIDAD"/>
    <s v="NO SOLICITADAS"/>
  </r>
  <r>
    <x v="33"/>
    <x v="122"/>
    <n v="10"/>
    <s v="SOSTENIMIENTO AGREGADURIAS MILITARES"/>
    <s v="CINTA DE ENMASCARAR"/>
    <n v="0"/>
    <n v="0"/>
    <n v="0"/>
    <n v="0"/>
    <n v="3"/>
    <n v="9288"/>
    <s v="UNIDAD"/>
    <s v="NO SOLICITADAS"/>
  </r>
  <r>
    <x v="33"/>
    <x v="122"/>
    <n v="10"/>
    <s v="SOSTENIMIENTO AGREGADURIAS MILITARES"/>
    <s v="CINTA PÁRA EMBALAR"/>
    <n v="0"/>
    <n v="0"/>
    <n v="0"/>
    <n v="0"/>
    <n v="2"/>
    <n v="10320"/>
    <s v="UNIDAD"/>
    <s v="NO SOLICITADAS"/>
  </r>
  <r>
    <x v="33"/>
    <x v="122"/>
    <n v="10"/>
    <s v="SOSTENIMIENTO AGREGADURIAS MILITARES"/>
    <s v="CORRECTOR BIG PORTATIL"/>
    <n v="0"/>
    <n v="0"/>
    <n v="0"/>
    <n v="0"/>
    <n v="2"/>
    <n v="6192"/>
    <s v="UNIDAD"/>
    <s v="NO SOLICITADAS"/>
  </r>
  <r>
    <x v="33"/>
    <x v="122"/>
    <n v="10"/>
    <s v="SOSTENIMIENTO AGREGADURIAS MILITARES"/>
    <s v="DVD'S X 25 UND"/>
    <n v="0"/>
    <n v="0"/>
    <n v="0"/>
    <n v="0"/>
    <n v="2"/>
    <n v="35088"/>
    <s v="UNIDAD"/>
    <s v="NO SOLICITADAS"/>
  </r>
  <r>
    <x v="33"/>
    <x v="122"/>
    <n v="10"/>
    <s v="SOSTENIMIENTO AGREGADURIAS MILITARES"/>
    <s v="FOLDER EXTRANJERO AZUL"/>
    <n v="0"/>
    <n v="0"/>
    <n v="0"/>
    <n v="0"/>
    <n v="6"/>
    <n v="27864"/>
    <s v="UNIDAD"/>
    <s v="NO SOLICITADAS"/>
  </r>
  <r>
    <x v="33"/>
    <x v="122"/>
    <n v="10"/>
    <s v="SOSTENIMIENTO AGREGADURIAS MILITARES"/>
    <s v="FOLDER DE CARTÓN"/>
    <n v="0"/>
    <n v="0"/>
    <n v="0"/>
    <n v="0"/>
    <n v="3"/>
    <n v="15480"/>
    <s v="DOCENA"/>
    <s v="NO SOLICITADAS"/>
  </r>
  <r>
    <x v="33"/>
    <x v="122"/>
    <n v="10"/>
    <s v="SOSTENIMIENTO AGREGADURIAS MILITARES"/>
    <s v="FORROS PARA CD"/>
    <n v="0"/>
    <n v="0"/>
    <n v="0"/>
    <n v="0"/>
    <n v="50"/>
    <n v="15480.000000000002"/>
    <s v="UNIDAD"/>
    <s v="NO SOLICITADAS"/>
  </r>
  <r>
    <x v="33"/>
    <x v="122"/>
    <n v="10"/>
    <s v="SOSTENIMIENTO AGREGADURIAS MILITARES"/>
    <s v="LAPIZ BIG 12 UND."/>
    <n v="0"/>
    <n v="0"/>
    <n v="0"/>
    <n v="0"/>
    <n v="1"/>
    <n v="6192"/>
    <s v="UNIDAD"/>
    <s v="NO SOLICITADAS"/>
  </r>
  <r>
    <x v="33"/>
    <x v="122"/>
    <n v="10"/>
    <s v="SOSTENIMIENTO AGREGADURIAS MILITARES"/>
    <s v="MARCADOR BORRABLE"/>
    <n v="0"/>
    <n v="0"/>
    <n v="0"/>
    <n v="0"/>
    <n v="6"/>
    <n v="24768"/>
    <s v="UNIDAD"/>
    <s v="NO SOLICITADAS"/>
  </r>
  <r>
    <x v="33"/>
    <x v="122"/>
    <n v="10"/>
    <s v="SOSTENIMIENTO AGREGADURIAS MILITARES"/>
    <s v="MARCADOR PERMANENTE"/>
    <n v="0"/>
    <n v="0"/>
    <n v="0"/>
    <n v="0"/>
    <n v="4"/>
    <n v="18576"/>
    <s v="UNIDAD"/>
    <s v="NO SOLICITADAS"/>
  </r>
  <r>
    <x v="33"/>
    <x v="122"/>
    <n v="10"/>
    <s v="SOSTENIMIENTO AGREGADURIAS MILITARES"/>
    <s v="MEMOFICHAS (TARJETAS PRES X 100 UND.)"/>
    <n v="0"/>
    <n v="0"/>
    <n v="0"/>
    <n v="0"/>
    <n v="2"/>
    <n v="92880"/>
    <s v="UNIDAD"/>
    <s v="NO SOLICITADAS"/>
  </r>
  <r>
    <x v="33"/>
    <x v="122"/>
    <n v="10"/>
    <s v="SOSTENIMIENTO AGREGADURIAS MILITARES"/>
    <s v="MOUSE PAD (ALMOHADILLA DEL MOUSE)"/>
    <n v="0"/>
    <n v="0"/>
    <n v="0"/>
    <n v="0"/>
    <n v="2"/>
    <n v="31992"/>
    <s v="UNIDAD"/>
    <s v="NO SOLICITADAS"/>
  </r>
  <r>
    <x v="33"/>
    <x v="122"/>
    <n v="10"/>
    <s v="SOSTENIMIENTO AGREGADURIAS MILITARES"/>
    <s v="NOTAS POST'IT GRANDE"/>
    <n v="0"/>
    <n v="0"/>
    <n v="0"/>
    <n v="0"/>
    <n v="4"/>
    <n v="45408"/>
    <s v="UNIDAD"/>
    <s v="NO SOLICITADAS"/>
  </r>
  <r>
    <x v="33"/>
    <x v="122"/>
    <n v="10"/>
    <s v="SOSTENIMIENTO AGREGADURIAS MILITARES"/>
    <s v="NOTAS POST'IT MEDIANO"/>
    <n v="0"/>
    <n v="0"/>
    <n v="0"/>
    <n v="0"/>
    <n v="4"/>
    <n v="33024"/>
    <s v="UNIDAD"/>
    <s v="NO SOLICITADAS"/>
  </r>
  <r>
    <x v="33"/>
    <x v="122"/>
    <n v="10"/>
    <s v="SOSTENIMIENTO AGREGADURIAS MILITARES"/>
    <s v="NOTAS POST'IT PEQUEÑO"/>
    <n v="0"/>
    <n v="0"/>
    <n v="0"/>
    <n v="0"/>
    <n v="3"/>
    <n v="15480"/>
    <s v="UNIDAD"/>
    <s v="NO SOLICITADAS"/>
  </r>
  <r>
    <x v="33"/>
    <x v="122"/>
    <n v="10"/>
    <s v="SOSTENIMIENTO AGREGADURIAS MILITARES"/>
    <s v="PAPEL KIMBERLY / FAVINI X 24 A4"/>
    <n v="0"/>
    <n v="0"/>
    <n v="0"/>
    <n v="0"/>
    <n v="6"/>
    <n v="148608"/>
    <s v="UNIDAD"/>
    <s v="NO SOLICITADAS"/>
  </r>
  <r>
    <x v="33"/>
    <x v="122"/>
    <n v="10"/>
    <s v="SOSTENIMIENTO AGREGADURIAS MILITARES"/>
    <s v="PILAS ALCALINAS 2AA (PAR)"/>
    <n v="0"/>
    <n v="0"/>
    <n v="0"/>
    <n v="0"/>
    <n v="8"/>
    <n v="49536"/>
    <s v="UNIDAD"/>
    <s v="NO SOLICITADAS"/>
  </r>
  <r>
    <x v="33"/>
    <x v="122"/>
    <n v="10"/>
    <s v="SOSTENIMIENTO AGREGADURIAS MILITARES"/>
    <s v="PORTA TARJETAS"/>
    <n v="0"/>
    <n v="0"/>
    <n v="0"/>
    <n v="0"/>
    <n v="1"/>
    <n v="30960"/>
    <s v="UNIDAD"/>
    <s v="NO SOLICITADAS"/>
  </r>
  <r>
    <x v="33"/>
    <x v="122"/>
    <n v="10"/>
    <s v="SOSTENIMIENTO AGREGADURIAS MILITARES"/>
    <s v="PROGRAMADOR"/>
    <n v="0"/>
    <n v="0"/>
    <n v="0"/>
    <n v="0"/>
    <n v="2"/>
    <n v="61920"/>
    <s v="UNIDAD"/>
    <s v="NO SOLICITADAS"/>
  </r>
  <r>
    <x v="33"/>
    <x v="122"/>
    <n v="10"/>
    <s v="SOSTENIMIENTO AGREGADURIAS MILITARES"/>
    <s v="RESALTADOR"/>
    <n v="0"/>
    <n v="0"/>
    <n v="0"/>
    <n v="0"/>
    <n v="4"/>
    <n v="10320"/>
    <s v="UNIDAD"/>
    <s v="NO SOLICITADAS"/>
  </r>
  <r>
    <x v="33"/>
    <x v="122"/>
    <n v="10"/>
    <s v="SOSTENIMIENTO AGREGADURIAS MILITARES"/>
    <s v="RESMA DE PAPEL BLANCO OFICIO"/>
    <n v="0"/>
    <n v="0"/>
    <n v="0"/>
    <n v="0"/>
    <n v="3"/>
    <n v="46440"/>
    <s v="UNIDAD"/>
    <s v="NO SOLICITADAS"/>
  </r>
  <r>
    <x v="33"/>
    <x v="122"/>
    <n v="10"/>
    <s v="SOSTENIMIENTO AGREGADURIAS MILITARES"/>
    <s v="RESMA DE PAPEL BLANCO A4"/>
    <n v="0"/>
    <n v="0"/>
    <n v="0"/>
    <n v="0"/>
    <n v="6"/>
    <n v="95976"/>
    <s v="UNIDAD"/>
    <s v="NO SOLICITADAS"/>
  </r>
  <r>
    <x v="33"/>
    <x v="122"/>
    <n v="10"/>
    <s v="SOSTENIMIENTO AGREGADURIAS MILITARES"/>
    <s v="SEPARADOR DE HOJAS X 5 UND"/>
    <n v="0"/>
    <n v="0"/>
    <n v="0"/>
    <n v="0"/>
    <n v="3"/>
    <n v="3096"/>
    <s v="UNIDAD"/>
    <s v="NO SOLICITADAS"/>
  </r>
  <r>
    <x v="33"/>
    <x v="122"/>
    <n v="10"/>
    <s v="SOSTENIMIENTO AGREGADURIAS MILITARES"/>
    <s v="SOBRE KIMBERLY / FAVINI X 12 A4"/>
    <n v="0"/>
    <n v="0"/>
    <n v="0"/>
    <n v="0"/>
    <n v="12"/>
    <n v="210528"/>
    <s v="UNIDAD"/>
    <s v="NO SOLICITADAS"/>
  </r>
  <r>
    <x v="33"/>
    <x v="122"/>
    <n v="10"/>
    <s v="SOSTENIMIENTO AGREGADURIAS MILITARES"/>
    <s v="SOBRE KIMBERLY / FAVINI X 12 F3"/>
    <n v="0"/>
    <n v="0"/>
    <n v="0"/>
    <n v="0"/>
    <n v="3"/>
    <n v="6192"/>
    <s v="UNIDAD"/>
    <s v="NO SOLICITADAS"/>
  </r>
  <r>
    <x v="33"/>
    <x v="122"/>
    <n v="10"/>
    <s v="SOSTENIMIENTO AGREGADURIAS MILITARES"/>
    <s v="SOBRE DE MANILA F6 X 12 UND"/>
    <n v="0"/>
    <n v="0"/>
    <n v="0"/>
    <n v="0"/>
    <n v="3"/>
    <n v="6192"/>
    <s v="UNIDAD"/>
    <s v="NO SOLICITADAS"/>
  </r>
  <r>
    <x v="33"/>
    <x v="122"/>
    <n v="10"/>
    <s v="SOSTENIMIENTO AGREGADURIAS MILITARES"/>
    <s v="SOBRE DE MANILA F4  X 12 UND"/>
    <n v="0"/>
    <n v="0"/>
    <n v="0"/>
    <n v="0"/>
    <n v="3"/>
    <n v="9288"/>
    <s v="UNIDAD"/>
    <s v="NO SOLICITADAS"/>
  </r>
  <r>
    <x v="33"/>
    <x v="122"/>
    <n v="10"/>
    <s v="SOSTENIMIENTO AGREGADURIAS MILITARES"/>
    <s v="SOBRE DE LA MANILA F3  X 12 UND"/>
    <n v="0"/>
    <n v="0"/>
    <n v="0"/>
    <n v="0"/>
    <n v="2"/>
    <n v="4128"/>
    <s v="UNIDAD"/>
    <s v="NO SOLICITADAS"/>
  </r>
  <r>
    <x v="33"/>
    <x v="122"/>
    <n v="10"/>
    <s v="SOSTENIMIENTO AGREGADURIAS MILITARES"/>
    <s v="TAJA LAPIZ"/>
    <n v="0"/>
    <n v="0"/>
    <n v="0"/>
    <n v="0"/>
    <n v="2"/>
    <n v="2064"/>
    <s v="UNIDAD"/>
    <s v="NO SOLICITADAS"/>
  </r>
  <r>
    <x v="33"/>
    <x v="122"/>
    <n v="10"/>
    <s v="SOSTENIMIENTO AGREGADURIAS MILITARES"/>
    <s v="TINTA IMPRESORA HP OFFICE JET J4660 ALL IN ONE NEGRA  &quot;XL&quot;"/>
    <n v="0"/>
    <n v="0"/>
    <n v="0"/>
    <n v="0"/>
    <n v="14"/>
    <n v="1083600"/>
    <s v="UNIDAD"/>
    <s v="NO SOLICITADAS"/>
  </r>
  <r>
    <x v="33"/>
    <x v="122"/>
    <n v="10"/>
    <s v="SOSTENIMIENTO AGREGADURIAS MILITARES"/>
    <s v="TINTA IMPRESORA HP OFFICE JET J4660 ALL IN ONE COLOR"/>
    <n v="0"/>
    <n v="0"/>
    <n v="0"/>
    <n v="0"/>
    <n v="8"/>
    <n v="908160"/>
    <s v="UNIDAD"/>
    <s v="NO SOLICITADAS"/>
  </r>
  <r>
    <x v="33"/>
    <x v="122"/>
    <n v="10"/>
    <s v="SOSTENIMIENTO AGREGADURIAS MILITARES"/>
    <s v="AGUA EN BOTELLA CON GAS X 12 UND"/>
    <n v="0"/>
    <n v="0"/>
    <n v="0"/>
    <n v="0"/>
    <n v="2"/>
    <n v="37152"/>
    <s v="UNIDAD"/>
    <s v="NO SOLICITADAS"/>
  </r>
  <r>
    <x v="33"/>
    <x v="122"/>
    <n v="10"/>
    <s v="SOSTENIMIENTO AGREGADURIAS MILITARES"/>
    <s v="AGUA EN BOTELLA SIN GAS X 12 UND"/>
    <n v="0"/>
    <n v="0"/>
    <n v="0"/>
    <n v="0"/>
    <n v="2"/>
    <n v="41280"/>
    <s v="UNIDAD"/>
    <s v="NO SOLICITADAS"/>
  </r>
  <r>
    <x v="33"/>
    <x v="122"/>
    <n v="10"/>
    <s v="SOSTENIMIENTO AGREGADURIAS MILITARES"/>
    <s v="AZUCAR SPLENDA X 100 SOBRES"/>
    <n v="0"/>
    <n v="0"/>
    <n v="0"/>
    <n v="0"/>
    <n v="1"/>
    <n v="13376"/>
    <s v="UNIDAD"/>
    <s v="NO SOLICITADAS"/>
  </r>
  <r>
    <x v="33"/>
    <x v="122"/>
    <n v="10"/>
    <s v="SOSTENIMIENTO AGREGADURIAS MILITARES"/>
    <s v="AZUCAR"/>
    <n v="0"/>
    <n v="0"/>
    <n v="0"/>
    <n v="0"/>
    <n v="1"/>
    <n v="8256"/>
    <s v="KILOGRAMO"/>
    <s v="NO SOLICITADAS"/>
  </r>
  <r>
    <x v="33"/>
    <x v="122"/>
    <n v="10"/>
    <s v="SOSTENIMIENTO AGREGADURIAS MILITARES"/>
    <s v="AROMATICAS (TE E INFUSIONES) POR 50 SOBRES"/>
    <n v="0"/>
    <n v="0"/>
    <n v="0"/>
    <n v="0"/>
    <n v="4"/>
    <n v="18576"/>
    <s v="UNIDAD"/>
    <s v="NO SOLICITADAS"/>
  </r>
  <r>
    <x v="33"/>
    <x v="122"/>
    <n v="10"/>
    <s v="SOSTENIMIENTO AGREGADURIAS MILITARES"/>
    <s v="AGUA SAN LUIS 20 LITROS"/>
    <n v="0"/>
    <n v="0"/>
    <n v="0"/>
    <n v="0"/>
    <n v="26"/>
    <n v="375648"/>
    <s v="UNIDAD"/>
    <s v="NO SOLICITADAS"/>
  </r>
  <r>
    <x v="33"/>
    <x v="122"/>
    <n v="10"/>
    <s v="SOSTENIMIENTO AGREGADURIAS MILITARES"/>
    <s v="CAFÉ COLOMBIANO EN GRANO"/>
    <n v="0"/>
    <n v="0"/>
    <n v="0"/>
    <n v="0"/>
    <n v="12"/>
    <n v="222912"/>
    <s v="KILOGRAMO"/>
    <s v="NO SOLICITADAS"/>
  </r>
  <r>
    <x v="33"/>
    <x v="122"/>
    <n v="10"/>
    <s v="SOSTENIMIENTO AGREGADURIAS MILITARES"/>
    <s v="CANCHITA (MAIZ)"/>
    <n v="0"/>
    <n v="0"/>
    <n v="0"/>
    <n v="0"/>
    <n v="4"/>
    <n v="24768"/>
    <s v="KILOGRAMO"/>
    <s v="NO SOLICITADAS"/>
  </r>
  <r>
    <x v="33"/>
    <x v="122"/>
    <n v="10"/>
    <s v="SOSTENIMIENTO AGREGADURIAS MILITARES"/>
    <s v="CHIFLES (PATACONES)"/>
    <n v="0"/>
    <n v="0"/>
    <n v="0"/>
    <n v="0"/>
    <n v="4"/>
    <n v="24768"/>
    <s v="KILOGRAMO"/>
    <s v="NO SOLICITADAS"/>
  </r>
  <r>
    <x v="33"/>
    <x v="122"/>
    <n v="10"/>
    <s v="SOSTENIMIENTO AGREGADURIAS MILITARES"/>
    <s v="DURAZNOS"/>
    <n v="0"/>
    <n v="0"/>
    <n v="0"/>
    <n v="0"/>
    <n v="6"/>
    <n v="27864"/>
    <s v="KILOGRAMO"/>
    <s v="NO SOLICITADAS"/>
  </r>
  <r>
    <x v="33"/>
    <x v="122"/>
    <n v="10"/>
    <s v="SOSTENIMIENTO AGREGADURIAS MILITARES"/>
    <s v="GALLETAS"/>
    <n v="0"/>
    <n v="0"/>
    <n v="0"/>
    <n v="0"/>
    <n v="48"/>
    <n v="49536"/>
    <s v="UNIDAD"/>
    <s v="NO SOLICITADAS"/>
  </r>
  <r>
    <x v="33"/>
    <x v="122"/>
    <n v="10"/>
    <s v="SOSTENIMIENTO AGREGADURIAS MILITARES"/>
    <s v="GELATINA"/>
    <n v="0"/>
    <n v="0"/>
    <n v="0"/>
    <n v="0"/>
    <n v="12"/>
    <n v="12384"/>
    <s v="UNIDAD"/>
    <s v="NO SOLICITADAS"/>
  </r>
  <r>
    <x v="33"/>
    <x v="122"/>
    <n v="10"/>
    <s v="SOSTENIMIENTO AGREGADURIAS MILITARES"/>
    <s v="GASEOSA  FAMILIAR"/>
    <n v="0"/>
    <n v="0"/>
    <n v="0"/>
    <n v="0"/>
    <n v="6"/>
    <n v="30960"/>
    <s v="UNIDAD"/>
    <s v="NO SOLICITADAS"/>
  </r>
  <r>
    <x v="33"/>
    <x v="122"/>
    <n v="10"/>
    <s v="SOSTENIMIENTO AGREGADURIAS MILITARES"/>
    <s v="HABAS"/>
    <n v="0"/>
    <n v="0"/>
    <n v="0"/>
    <n v="0"/>
    <n v="4"/>
    <n v="24768"/>
    <s v="KILOGRAMO"/>
    <s v="NO SOLICITADAS"/>
  </r>
  <r>
    <x v="33"/>
    <x v="122"/>
    <n v="10"/>
    <s v="SOSTENIMIENTO AGREGADURIAS MILITARES"/>
    <s v="JUGOS EN CAJA"/>
    <n v="0"/>
    <n v="0"/>
    <n v="0"/>
    <n v="0"/>
    <n v="34"/>
    <n v="105264"/>
    <s v="UNIDAD"/>
    <s v="NO SOLICITADAS"/>
  </r>
  <r>
    <x v="33"/>
    <x v="122"/>
    <n v="10"/>
    <s v="SOSTENIMIENTO AGREGADURIAS MILITARES"/>
    <s v="LECHE EN POLVO"/>
    <n v="0"/>
    <n v="0"/>
    <n v="0"/>
    <n v="0"/>
    <n v="6"/>
    <n v="37152"/>
    <s v="UNIDAD"/>
    <s v="NO SOLICITADAS"/>
  </r>
  <r>
    <x v="33"/>
    <x v="122"/>
    <n v="10"/>
    <s v="SOSTENIMIENTO AGREGADURIAS MILITARES"/>
    <s v="LIMONES"/>
    <n v="0"/>
    <n v="0"/>
    <n v="0"/>
    <n v="0"/>
    <n v="12"/>
    <n v="43344"/>
    <s v="KILOGRAMO"/>
    <s v="NO SOLICITADAS"/>
  </r>
  <r>
    <x v="33"/>
    <x v="122"/>
    <n v="10"/>
    <s v="SOSTENIMIENTO AGREGADURIAS MILITARES"/>
    <s v="MANI"/>
    <n v="0"/>
    <n v="0"/>
    <n v="0"/>
    <n v="0"/>
    <n v="4"/>
    <n v="24768"/>
    <s v="KILOGRAMO"/>
    <s v="NO SOLICITADAS"/>
  </r>
  <r>
    <x v="33"/>
    <x v="122"/>
    <n v="10"/>
    <s v="SOSTENIMIENTO AGREGADURIAS MILITARES"/>
    <s v="MANDARINA"/>
    <n v="0"/>
    <n v="0"/>
    <n v="0"/>
    <n v="0"/>
    <n v="4"/>
    <n v="20640"/>
    <s v="KILOGRAMO"/>
    <s v="NO SOLICITADAS"/>
  </r>
  <r>
    <x v="33"/>
    <x v="122"/>
    <n v="10"/>
    <s v="SOSTENIMIENTO AGREGADURIAS MILITARES"/>
    <s v="MANZANA"/>
    <n v="0"/>
    <n v="0"/>
    <n v="0"/>
    <n v="0"/>
    <n v="4"/>
    <n v="20640"/>
    <s v="KILOGRAMO"/>
    <s v="NO SOLICITADAS"/>
  </r>
  <r>
    <x v="33"/>
    <x v="122"/>
    <n v="10"/>
    <s v="SOSTENIMIENTO AGREGADURIAS MILITARES"/>
    <s v="MELON"/>
    <n v="0"/>
    <n v="0"/>
    <n v="0"/>
    <n v="0"/>
    <n v="4"/>
    <n v="18576"/>
    <s v="KILOGRAMO"/>
    <s v="NO SOLICITADAS"/>
  </r>
  <r>
    <x v="33"/>
    <x v="122"/>
    <n v="10"/>
    <s v="SOSTENIMIENTO AGREGADURIAS MILITARES"/>
    <s v="PAPAYA"/>
    <n v="0"/>
    <n v="0"/>
    <n v="0"/>
    <n v="0"/>
    <n v="4"/>
    <n v="18576"/>
    <s v="KILOGRAMO"/>
    <s v="NO SOLICITADAS"/>
  </r>
  <r>
    <x v="33"/>
    <x v="122"/>
    <n v="10"/>
    <s v="SOSTENIMIENTO AGREGADURIAS MILITARES"/>
    <s v="PIÑA"/>
    <n v="0"/>
    <n v="0"/>
    <n v="0"/>
    <n v="0"/>
    <n v="4"/>
    <n v="18576"/>
    <s v="KILOGRAMO"/>
    <s v="NO SOLICITADAS"/>
  </r>
  <r>
    <x v="33"/>
    <x v="122"/>
    <n v="10"/>
    <s v="SOSTENIMIENTO AGREGADURIAS MILITARES"/>
    <s v="AMBIENTADOR"/>
    <n v="0"/>
    <n v="0"/>
    <n v="0"/>
    <n v="0"/>
    <n v="6"/>
    <n v="86688"/>
    <s v="UNIDAD"/>
    <s v="NO SOLICITADAS"/>
  </r>
  <r>
    <x v="33"/>
    <x v="122"/>
    <n v="10"/>
    <s v="SOSTENIMIENTO AGREGADURIAS MILITARES"/>
    <s v="AIR W AMBIENTADOR"/>
    <n v="0"/>
    <n v="0"/>
    <n v="0"/>
    <n v="0"/>
    <n v="6"/>
    <n v="99072"/>
    <s v="UNIDAD"/>
    <s v="NO SOLICITADAS"/>
  </r>
  <r>
    <x v="33"/>
    <x v="122"/>
    <n v="10"/>
    <s v="SOSTENIMIENTO AGREGADURIAS MILITARES"/>
    <s v="BOLSA PLASTICA PAPELERA X 10 UNS"/>
    <n v="0"/>
    <n v="0"/>
    <n v="0"/>
    <n v="0"/>
    <n v="6"/>
    <n v="74304"/>
    <s v="UNIDAD"/>
    <s v="NO SOLICITADAS"/>
  </r>
  <r>
    <x v="33"/>
    <x v="122"/>
    <n v="10"/>
    <s v="SOSTENIMIENTO AGREGADURIAS MILITARES"/>
    <s v="BOLSA PARA BASURA NEGRA X 10 UND"/>
    <n v="0"/>
    <n v="0"/>
    <n v="0"/>
    <n v="0"/>
    <n v="2"/>
    <n v="16512"/>
    <s v="UNIDAD"/>
    <s v="NO SOLICITADAS"/>
  </r>
  <r>
    <x v="33"/>
    <x v="122"/>
    <n v="10"/>
    <s v="SOSTENIMIENTO AGREGADURIAS MILITARES"/>
    <s v="ESCOBA SUAVE"/>
    <n v="0"/>
    <n v="0"/>
    <n v="0"/>
    <n v="0"/>
    <n v="2"/>
    <n v="28896"/>
    <s v="UNIDAD"/>
    <s v="NO SOLICITADAS"/>
  </r>
  <r>
    <x v="33"/>
    <x v="122"/>
    <n v="10"/>
    <s v="SOSTENIMIENTO AGREGADURIAS MILITARES"/>
    <s v="CERA LIQUIDA PARA PISO"/>
    <n v="0"/>
    <n v="0"/>
    <n v="0"/>
    <n v="0"/>
    <n v="1"/>
    <n v="18576"/>
    <s v="GALON"/>
    <s v="NO SOLICITADAS"/>
  </r>
  <r>
    <x v="33"/>
    <x v="122"/>
    <n v="10"/>
    <s v="SOSTENIMIENTO AGREGADURIAS MILITARES"/>
    <s v="DESINFECTANTE PISOS"/>
    <n v="0"/>
    <n v="0"/>
    <n v="0"/>
    <n v="0"/>
    <n v="2"/>
    <n v="37152"/>
    <s v="GALON"/>
    <s v="NO SOLICITADAS"/>
  </r>
  <r>
    <x v="33"/>
    <x v="122"/>
    <n v="10"/>
    <s v="SOSTENIMIENTO AGREGADURIAS MILITARES"/>
    <s v="ESPUMA LIMPIADORA COMPUTADORES"/>
    <n v="0"/>
    <n v="0"/>
    <n v="0"/>
    <n v="0"/>
    <n v="2"/>
    <n v="25800"/>
    <s v="UNIDAD"/>
    <s v="NO SOLICITADAS"/>
  </r>
  <r>
    <x v="33"/>
    <x v="122"/>
    <n v="10"/>
    <s v="SOSTENIMIENTO AGREGADURIAS MILITARES"/>
    <s v="LAVA VAJILLAS"/>
    <n v="0"/>
    <n v="0"/>
    <n v="0"/>
    <n v="0"/>
    <n v="2"/>
    <n v="9288"/>
    <s v="UNIDAD"/>
    <s v="NO SOLICITADAS"/>
  </r>
  <r>
    <x v="33"/>
    <x v="122"/>
    <n v="10"/>
    <s v="SOSTENIMIENTO AGREGADURIAS MILITARES"/>
    <s v="LIMPIAVIDRIOS"/>
    <n v="0"/>
    <n v="0"/>
    <n v="0"/>
    <n v="0"/>
    <n v="3"/>
    <n v="27864"/>
    <s v="UNIDAD"/>
    <s v="NO SOLICITADAS"/>
  </r>
  <r>
    <x v="33"/>
    <x v="122"/>
    <n v="10"/>
    <s v="SOSTENIMIENTO AGREGADURIAS MILITARES"/>
    <s v="LUSTRA MUEBLES"/>
    <n v="0"/>
    <n v="0"/>
    <n v="0"/>
    <n v="0"/>
    <n v="2"/>
    <n v="37152"/>
    <s v="UNIDAD"/>
    <s v="NO SOLICITADAS"/>
  </r>
  <r>
    <x v="33"/>
    <x v="122"/>
    <n v="10"/>
    <s v="SOSTENIMIENTO AGREGADURIAS MILITARES"/>
    <s v="PAÑOS PARA LIMPIAR"/>
    <n v="0"/>
    <n v="0"/>
    <n v="0"/>
    <n v="0"/>
    <n v="6"/>
    <n v="46440"/>
    <s v="UNIDAD"/>
    <s v="NO SOLICITADAS"/>
  </r>
  <r>
    <x v="33"/>
    <x v="122"/>
    <n v="10"/>
    <s v="SOSTENIMIENTO AGREGADURIAS MILITARES"/>
    <s v="PAPEL TOALLA"/>
    <n v="0"/>
    <n v="0"/>
    <n v="0"/>
    <n v="0"/>
    <n v="2"/>
    <n v="16512"/>
    <s v="UNIDAD"/>
    <s v="NO SOLICITADAS"/>
  </r>
  <r>
    <x v="33"/>
    <x v="122"/>
    <n v="10"/>
    <s v="SOSTENIMIENTO AGREGADURIAS MILITARES"/>
    <s v="SERVILLETAS"/>
    <n v="0"/>
    <n v="0"/>
    <n v="0"/>
    <n v="0"/>
    <n v="2"/>
    <n v="18576"/>
    <s v="UNIDAD"/>
    <s v="NO SOLICITADAS"/>
  </r>
  <r>
    <x v="33"/>
    <x v="122"/>
    <n v="10"/>
    <s v="SOSTENIMIENTO AGREGADURIAS MILITARES"/>
    <s v="TOALLA BLANCA"/>
    <n v="0"/>
    <n v="0"/>
    <n v="0"/>
    <n v="0"/>
    <n v="3"/>
    <n v="61920"/>
    <s v="UNIDAD"/>
    <s v="NO SOLICITADAS"/>
  </r>
  <r>
    <x v="33"/>
    <x v="122"/>
    <n v="10"/>
    <s v="SOSTENIMIENTO AGREGADURIAS MILITARES"/>
    <s v="TRAPERO"/>
    <n v="0"/>
    <n v="0"/>
    <n v="0"/>
    <n v="0"/>
    <n v="2"/>
    <n v="28896"/>
    <s v="UNIDAD"/>
    <s v="NO SOLICITADAS"/>
  </r>
  <r>
    <x v="34"/>
    <x v="122"/>
    <n v="10"/>
    <s v="SOSTENIMIENTO AGREGADURIAS MILITARES"/>
    <s v="SOSTENIMIENTO DE AGREGADURIAS MILITARES BIENES"/>
    <n v="0"/>
    <n v="0"/>
    <n v="0"/>
    <n v="0"/>
    <n v="1"/>
    <n v="2600000"/>
    <s v="GLOBAL"/>
    <s v="NO SOLICITADAS"/>
  </r>
  <r>
    <x v="34"/>
    <x v="121"/>
    <n v="10"/>
    <s v="SOSTENIMIENTO AGREGADURIAS MILITARES"/>
    <s v="SOSTENIMIENTO DE AGREGADURIAS MILITARES SERVICIOS"/>
    <n v="0"/>
    <n v="0"/>
    <n v="0"/>
    <n v="0"/>
    <n v="1"/>
    <n v="13400000"/>
    <s v="GLOBAL"/>
    <s v="NO SOLICITADAS"/>
  </r>
  <r>
    <x v="35"/>
    <x v="121"/>
    <n v="10"/>
    <s v="SOSTENIMIENTO AGREGADURIAS MILITARES"/>
    <s v="SERVICIO TELEFONIA CELULAR"/>
    <n v="0"/>
    <n v="0"/>
    <n v="0"/>
    <n v="0"/>
    <n v="1"/>
    <n v="9850000"/>
    <s v="GLOBAL"/>
    <s v="NO SOLICITADAS"/>
  </r>
  <r>
    <x v="35"/>
    <x v="121"/>
    <n v="10"/>
    <s v="SOSTENIMIENTO AGREGADURIAS MILITARES"/>
    <s v="SERVICIO TELEFONIA LOCAL  E INTERNET"/>
    <n v="0"/>
    <n v="0"/>
    <n v="0"/>
    <n v="0"/>
    <n v="1"/>
    <n v="3150000"/>
    <s v="GLOBAL"/>
    <s v="NO SOLICITADAS"/>
  </r>
  <r>
    <x v="35"/>
    <x v="121"/>
    <n v="10"/>
    <s v="SOSTENIMIENTO AGREGADURIAS MILITARES"/>
    <s v="ASOCIACION IAAYA"/>
    <n v="0"/>
    <n v="0"/>
    <n v="0"/>
    <n v="0"/>
    <n v="1"/>
    <n v="500000"/>
    <s v="GLOBAL"/>
    <s v="NO SOLICITADAS"/>
  </r>
  <r>
    <x v="35"/>
    <x v="121"/>
    <n v="10"/>
    <s v="SOSTENIMIENTO AGREGADURIAS MILITARES"/>
    <s v="SERVICIO DE TRANSPORTE"/>
    <n v="0"/>
    <n v="0"/>
    <n v="0"/>
    <n v="0"/>
    <n v="1"/>
    <n v="12600000"/>
    <s v="GLOBAL"/>
    <s v="NO SOLICITADAS"/>
  </r>
  <r>
    <x v="35"/>
    <x v="121"/>
    <n v="10"/>
    <s v="SOSTENIMIENTO AGREGADURIAS MILITARES"/>
    <s v="SERVICIO DE ALIMENTACION, RESTAURANTE Y CAFETERIA"/>
    <n v="0"/>
    <n v="0"/>
    <n v="0"/>
    <n v="0"/>
    <n v="1"/>
    <n v="4500000"/>
    <s v="GLOBAL"/>
    <s v="NO SOLICITADAS"/>
  </r>
  <r>
    <x v="35"/>
    <x v="121"/>
    <n v="10"/>
    <s v="SOSTENIMIENTO AGREGADURIAS MILITARES"/>
    <s v="SERVICIO ALQUILER VEHICULOS"/>
    <n v="0"/>
    <n v="0"/>
    <n v="0"/>
    <n v="0"/>
    <n v="1"/>
    <n v="2000000"/>
    <s v="GLOBAL"/>
    <s v="NO SOLICITADAS"/>
  </r>
  <r>
    <x v="35"/>
    <x v="121"/>
    <n v="10"/>
    <s v="SOSTENIMIENTO AGREGADURIAS MILITARES"/>
    <s v="SERVICIO DE PASAJES AEREOS Y TERRESTRE "/>
    <n v="0"/>
    <n v="0"/>
    <n v="0"/>
    <n v="0"/>
    <n v="1"/>
    <n v="2000000"/>
    <s v="GLOBAL"/>
    <s v="NO SOLICITADAS"/>
  </r>
  <r>
    <x v="35"/>
    <x v="121"/>
    <n v="10"/>
    <s v="SOSTENIMIENTO AGREGADURIAS MILITARES"/>
    <s v="SERVICIO DE MANTENIMIENTO COMPUTADORES."/>
    <n v="0"/>
    <n v="0"/>
    <n v="0"/>
    <n v="0"/>
    <n v="1"/>
    <n v="1500000"/>
    <s v="GLOBAL"/>
    <s v="NO SOLICITADAS"/>
  </r>
  <r>
    <x v="35"/>
    <x v="121"/>
    <n v="10"/>
    <s v="SOSTENIMIENTO AGREGADURIAS MILITARES"/>
    <s v="SERVICIO DE ALOJAMIENTO - HOTELES"/>
    <n v="0"/>
    <n v="0"/>
    <n v="0"/>
    <n v="0"/>
    <n v="1"/>
    <n v="2000000"/>
    <s v="GLOBAL"/>
    <s v="NO SOLICITADAS"/>
  </r>
  <r>
    <x v="35"/>
    <x v="121"/>
    <n v="10"/>
    <s v="SOSTENIMIENTO AGREGADURIAS MILITARES"/>
    <s v="SERVICIO LOGISTICO PARA EVENTOS"/>
    <n v="0"/>
    <n v="0"/>
    <n v="0"/>
    <n v="0"/>
    <n v="1"/>
    <n v="4000000"/>
    <s v="GLOBAL"/>
    <s v="NO SOLICITADAS"/>
  </r>
  <r>
    <x v="35"/>
    <x v="122"/>
    <n v="10"/>
    <s v="SOSTENIMIENTO AGREGADURIAS MILITARES"/>
    <s v="PAPEL CARTA"/>
    <n v="0"/>
    <n v="0"/>
    <n v="0"/>
    <n v="0"/>
    <n v="5"/>
    <n v="135000"/>
    <s v="UNIDAD"/>
    <s v="NO SOLICITADAS"/>
  </r>
  <r>
    <x v="35"/>
    <x v="122"/>
    <n v="10"/>
    <s v="SOSTENIMIENTO AGREGADURIAS MILITARES"/>
    <s v="PAPEL OFICIO"/>
    <n v="0"/>
    <n v="0"/>
    <n v="0"/>
    <n v="0"/>
    <n v="2"/>
    <n v="64000"/>
    <s v="UNIDAD"/>
    <s v="NO SOLICITADAS"/>
  </r>
  <r>
    <x v="35"/>
    <x v="122"/>
    <n v="10"/>
    <s v="SOSTENIMIENTO AGREGADURIAS MILITARES"/>
    <s v="CARPETA AZUL PORTADOCUMENTOS"/>
    <n v="0"/>
    <n v="0"/>
    <n v="0"/>
    <n v="0"/>
    <n v="3"/>
    <n v="45000"/>
    <s v="UNIDAD"/>
    <s v="NO SOLICITADAS"/>
  </r>
  <r>
    <x v="35"/>
    <x v="122"/>
    <n v="10"/>
    <s v="SOSTENIMIENTO AGREGADURIAS MILITARES"/>
    <s v="CARPETA OFICIO"/>
    <n v="0"/>
    <n v="0"/>
    <n v="0"/>
    <n v="0"/>
    <n v="10"/>
    <n v="60000"/>
    <s v="UNIDAD"/>
    <s v="NO SOLICITADAS"/>
  </r>
  <r>
    <x v="35"/>
    <x v="122"/>
    <n v="10"/>
    <s v="SOSTENIMIENTO AGREGADURIAS MILITARES"/>
    <s v="TONER NEGRO IMPRESORA MULTIFUNCIONAL"/>
    <n v="0"/>
    <n v="0"/>
    <n v="0"/>
    <n v="0"/>
    <n v="2"/>
    <n v="600000"/>
    <s v="UNIDAD"/>
    <s v="NO SOLICITADAS"/>
  </r>
  <r>
    <x v="35"/>
    <x v="122"/>
    <n v="10"/>
    <s v="SOSTENIMIENTO AGREGADURIAS MILITARES"/>
    <s v="TONER AMARILLO IMPRESORA MULTIFUNCIONAL"/>
    <n v="0"/>
    <n v="0"/>
    <n v="0"/>
    <n v="0"/>
    <n v="1"/>
    <n v="260000"/>
    <s v="UNIDAD"/>
    <s v="NO SOLICITADAS"/>
  </r>
  <r>
    <x v="35"/>
    <x v="122"/>
    <n v="10"/>
    <s v="SOSTENIMIENTO AGREGADURIAS MILITARES"/>
    <s v="TONER AZUL IMPRESORA MULTIFUNCIONAL"/>
    <n v="0"/>
    <n v="0"/>
    <n v="0"/>
    <n v="0"/>
    <n v="1"/>
    <n v="260000"/>
    <s v="UNIDAD"/>
    <s v="NO SOLICITADAS"/>
  </r>
  <r>
    <x v="35"/>
    <x v="122"/>
    <n v="10"/>
    <s v="SOSTENIMIENTO AGREGADURIAS MILITARES"/>
    <s v="TONER MAGENTA IMPRESORA MULTIFUNCIONAL"/>
    <n v="0"/>
    <n v="0"/>
    <n v="0"/>
    <n v="0"/>
    <n v="1"/>
    <n v="260000"/>
    <s v="UNIDAD"/>
    <s v="NO SOLICITADAS"/>
  </r>
  <r>
    <x v="35"/>
    <x v="122"/>
    <n v="10"/>
    <s v="SOSTENIMIENTO AGREGADURIAS MILITARES"/>
    <s v="CINTA PEGANTE TRANSPARENTE 1/2'"/>
    <n v="0"/>
    <n v="0"/>
    <n v="0"/>
    <n v="0"/>
    <n v="4"/>
    <n v="14000"/>
    <s v="UNIDAD"/>
    <s v="NO SOLICITADAS"/>
  </r>
  <r>
    <x v="35"/>
    <x v="122"/>
    <n v="10"/>
    <s v="SOSTENIMIENTO AGREGADURIAS MILITARES"/>
    <s v="LIBRETAS DE NOTAS"/>
    <n v="0"/>
    <n v="0"/>
    <n v="0"/>
    <n v="0"/>
    <n v="2"/>
    <n v="50000"/>
    <s v="UNIDAD"/>
    <s v="NO SOLICITADAS"/>
  </r>
  <r>
    <x v="35"/>
    <x v="122"/>
    <n v="10"/>
    <s v="SOSTENIMIENTO AGREGADURIAS MILITARES"/>
    <s v="CINTA PEGANTE TRANSPARENTE 2'"/>
    <n v="0"/>
    <n v="0"/>
    <n v="0"/>
    <n v="0"/>
    <n v="3"/>
    <n v="24000"/>
    <s v="UNIDAD"/>
    <s v="NO SOLICITADAS"/>
  </r>
  <r>
    <x v="35"/>
    <x v="122"/>
    <n v="10"/>
    <s v="SOSTENIMIENTO AGREGADURIAS MILITARES"/>
    <s v="BOLIGRAFOS"/>
    <n v="0"/>
    <n v="0"/>
    <n v="0"/>
    <n v="0"/>
    <n v="1"/>
    <n v="25000"/>
    <s v="UNIDAD"/>
    <s v="NO SOLICITADAS"/>
  </r>
  <r>
    <x v="35"/>
    <x v="122"/>
    <n v="10"/>
    <s v="SOSTENIMIENTO AGREGADURIAS MILITARES"/>
    <s v="MARCADORES "/>
    <n v="0"/>
    <n v="0"/>
    <n v="0"/>
    <n v="0"/>
    <n v="1"/>
    <n v="25000"/>
    <s v="UNIDAD"/>
    <s v="NO SOLICITADAS"/>
  </r>
  <r>
    <x v="35"/>
    <x v="122"/>
    <n v="10"/>
    <s v="SOSTENIMIENTO AGREGADURIAS MILITARES"/>
    <s v="LAPICES"/>
    <n v="0"/>
    <n v="0"/>
    <n v="0"/>
    <n v="0"/>
    <n v="1"/>
    <n v="20000"/>
    <s v="UNIDAD"/>
    <s v="NO SOLICITADAS"/>
  </r>
  <r>
    <x v="35"/>
    <x v="122"/>
    <n v="10"/>
    <s v="SOSTENIMIENTO AGREGADURIAS MILITARES"/>
    <s v="PAPEL PARA EQUELAS CON SOBRE"/>
    <n v="0"/>
    <n v="0"/>
    <n v="0"/>
    <n v="0"/>
    <n v="1"/>
    <n v="25000"/>
    <s v="UNIDAD"/>
    <s v="NO SOLICITADAS"/>
  </r>
  <r>
    <x v="35"/>
    <x v="122"/>
    <n v="10"/>
    <s v="SOSTENIMIENTO AGREGADURIAS MILITARES"/>
    <s v="PEGANTE GLUE STICK "/>
    <n v="0"/>
    <n v="0"/>
    <n v="0"/>
    <n v="0"/>
    <n v="4"/>
    <n v="24000"/>
    <s v="UNIDAD"/>
    <s v="NO SOLICITADAS"/>
  </r>
  <r>
    <x v="35"/>
    <x v="122"/>
    <n v="10"/>
    <s v="SOSTENIMIENTO AGREGADURIAS MILITARES"/>
    <s v="RESALTADORES"/>
    <n v="0"/>
    <n v="0"/>
    <n v="0"/>
    <n v="0"/>
    <n v="1"/>
    <n v="25000"/>
    <s v="UNIDAD"/>
    <s v="NO SOLICITADAS"/>
  </r>
  <r>
    <x v="35"/>
    <x v="122"/>
    <n v="10"/>
    <s v="SOSTENIMIENTO AGREGADURIAS MILITARES"/>
    <s v="SOBRE MANILA CARTA"/>
    <n v="0"/>
    <n v="0"/>
    <n v="0"/>
    <n v="0"/>
    <n v="2"/>
    <n v="50000"/>
    <s v="UNIDAD"/>
    <s v="NO SOLICITADAS"/>
  </r>
  <r>
    <x v="35"/>
    <x v="122"/>
    <n v="10"/>
    <s v="SOSTENIMIENTO AGREGADURIAS MILITARES"/>
    <s v="SOBRE MANILA OFICIO"/>
    <n v="0"/>
    <n v="0"/>
    <n v="0"/>
    <n v="0"/>
    <n v="2"/>
    <n v="60000"/>
    <s v="UNIDAD"/>
    <s v="NO SOLICITADAS"/>
  </r>
  <r>
    <x v="35"/>
    <x v="122"/>
    <n v="10"/>
    <s v="SOSTENIMIENTO AGREGADURIAS MILITARES"/>
    <s v="BARERIAS AA / AAA"/>
    <n v="0"/>
    <n v="0"/>
    <n v="0"/>
    <n v="0"/>
    <n v="3"/>
    <n v="90000"/>
    <s v="UNIDAD"/>
    <s v="NO SOLICITADAS"/>
  </r>
  <r>
    <x v="35"/>
    <x v="122"/>
    <n v="10"/>
    <s v="SOSTENIMIENTO AGREGADURIAS MILITARES"/>
    <s v="ESTAMPILLAS"/>
    <n v="0"/>
    <n v="0"/>
    <n v="0"/>
    <n v="0"/>
    <n v="2"/>
    <n v="60000"/>
    <s v="UNIDAD"/>
    <s v="NO SOLICITADAS"/>
  </r>
  <r>
    <x v="35"/>
    <x v="122"/>
    <n v="10"/>
    <s v="SOSTENIMIENTO AGREGADURIAS MILITARES"/>
    <s v="TOALLAS MANOS"/>
    <n v="0"/>
    <n v="0"/>
    <n v="0"/>
    <n v="0"/>
    <n v="4"/>
    <n v="240000"/>
    <s v="UNIDAD"/>
    <s v="NO SOLICITADAS"/>
  </r>
  <r>
    <x v="35"/>
    <x v="122"/>
    <n v="10"/>
    <s v="SOSTENIMIENTO AGREGADURIAS MILITARES"/>
    <s v="SERVILLETAS"/>
    <n v="0"/>
    <n v="0"/>
    <n v="0"/>
    <n v="0"/>
    <n v="1"/>
    <n v="50000"/>
    <s v="UNIDAD"/>
    <s v="NO SOLICITADAS"/>
  </r>
  <r>
    <x v="35"/>
    <x v="122"/>
    <n v="10"/>
    <s v="SOSTENIMIENTO AGREGADURIAS MILITARES"/>
    <s v="PLATOS DESECHABLES"/>
    <n v="0"/>
    <n v="0"/>
    <n v="0"/>
    <n v="0"/>
    <n v="1"/>
    <n v="74000"/>
    <s v="UNIDAD"/>
    <s v="NO SOLICITADAS"/>
  </r>
  <r>
    <x v="35"/>
    <x v="122"/>
    <n v="10"/>
    <s v="SOSTENIMIENTO AGREGADURIAS MILITARES"/>
    <s v="CUBIERTOS DESECHABLES"/>
    <n v="0"/>
    <n v="0"/>
    <n v="0"/>
    <n v="0"/>
    <n v="1"/>
    <n v="60000"/>
    <s v="UNIDAD"/>
    <s v="NO SOLICITADAS"/>
  </r>
  <r>
    <x v="35"/>
    <x v="122"/>
    <n v="10"/>
    <s v="SOSTENIMIENTO AGREGADURIAS MILITARES"/>
    <s v="CAFÉ "/>
    <n v="0"/>
    <n v="0"/>
    <n v="0"/>
    <n v="0"/>
    <n v="10"/>
    <n v="300000"/>
    <s v="UNIDAD"/>
    <s v="NO SOLICITADAS"/>
  </r>
  <r>
    <x v="36"/>
    <x v="17"/>
    <n v="10"/>
    <s v="OTRAS COMPRAS DE EQUIPOS"/>
    <s v="IMPREVISTOS"/>
    <n v="0"/>
    <n v="0"/>
    <n v="0"/>
    <n v="0"/>
    <n v="1"/>
    <n v="5000000000"/>
    <s v="GLOBAL"/>
    <s v="NO SOLICITADAS"/>
  </r>
  <r>
    <x v="36"/>
    <x v="17"/>
    <n v="16"/>
    <s v="OTRAS COMPRAS DE EQUIPOS"/>
    <s v="IMPREVISTOS"/>
    <n v="0"/>
    <n v="0"/>
    <n v="0"/>
    <n v="0"/>
    <n v="1"/>
    <n v="1408000000"/>
    <s v="GLOBAL"/>
    <s v="NO SOLICITADAS"/>
  </r>
  <r>
    <x v="36"/>
    <x v="19"/>
    <n v="10"/>
    <s v="MOBILIARIO Y ENSERES"/>
    <s v="IMPREVISTOS"/>
    <n v="0"/>
    <n v="0"/>
    <n v="0"/>
    <n v="0"/>
    <n v="1"/>
    <n v="1500000000"/>
    <s v="GLOBAL"/>
    <s v="NO SOLICITADAS"/>
  </r>
  <r>
    <x v="36"/>
    <x v="19"/>
    <n v="16"/>
    <s v="MOBILIARIO Y ENSERES"/>
    <s v="IMPREVISTOS"/>
    <n v="0"/>
    <n v="0"/>
    <n v="0"/>
    <n v="0"/>
    <n v="1"/>
    <n v="1000000000"/>
    <s v="GLOBAL"/>
    <s v="NO SOLICITADAS"/>
  </r>
  <r>
    <x v="36"/>
    <x v="123"/>
    <n v="10"/>
    <s v="ARMAMENTO"/>
    <s v="IMPREVISTOS"/>
    <n v="0"/>
    <n v="0"/>
    <n v="0"/>
    <n v="0"/>
    <n v="1"/>
    <n v="1000000000"/>
    <s v="GLOBAL"/>
    <s v="NO SOLICITADAS"/>
  </r>
  <r>
    <x v="36"/>
    <x v="20"/>
    <n v="16"/>
    <s v="EQUIPO MILITAR Y DE SEGURIDAD"/>
    <s v="IMPREVISTOS"/>
    <n v="0"/>
    <n v="0"/>
    <n v="0"/>
    <n v="0"/>
    <n v="1"/>
    <n v="500000000"/>
    <s v="GLOBAL"/>
    <s v="NO SOLICITADAS"/>
  </r>
  <r>
    <x v="36"/>
    <x v="34"/>
    <n v="10"/>
    <s v="OTROS MATERIALES Y SUMINISTROS"/>
    <s v="IMPREVISTOS"/>
    <n v="0"/>
    <n v="0"/>
    <n v="0"/>
    <n v="0"/>
    <n v="1"/>
    <n v="6000000000"/>
    <s v="GLOBAL"/>
    <s v="NO SOLICITADAS"/>
  </r>
  <r>
    <x v="36"/>
    <x v="34"/>
    <n v="16"/>
    <s v="OTROS MATERIALES Y SUMINISTROS"/>
    <s v="IMPREVISTOS"/>
    <n v="0"/>
    <n v="0"/>
    <n v="0"/>
    <n v="0"/>
    <n v="1"/>
    <n v="1500000000"/>
    <s v="GLOBAL"/>
    <s v="NO SOLICITADAS"/>
  </r>
  <r>
    <x v="36"/>
    <x v="35"/>
    <n v="10"/>
    <s v="MANTENIMIENTO DE BIENES INMUEBLES"/>
    <s v="IMPREVISTOS"/>
    <n v="0"/>
    <n v="0"/>
    <n v="0"/>
    <n v="0"/>
    <n v="1"/>
    <n v="6000000000"/>
    <s v="GLOBAL"/>
    <s v="NO SOLICITADAS"/>
  </r>
  <r>
    <x v="36"/>
    <x v="39"/>
    <n v="16"/>
    <s v="MANTENIMIENTO EQUIPO DE NAVEGACION Y TRANSPORTE"/>
    <s v="IMPREVISTOS"/>
    <n v="0"/>
    <n v="0"/>
    <n v="0"/>
    <n v="0"/>
    <n v="1"/>
    <n v="800000000"/>
    <s v="GLOBAL"/>
    <s v="NO SOLICITADAS"/>
  </r>
  <r>
    <x v="36"/>
    <x v="40"/>
    <n v="16"/>
    <s v="MANTENIMIENTO Y MEJORAMIENTO DE VIVIENDA Y ALOJAMIENTO"/>
    <s v="IMPREVISTOS"/>
    <n v="0"/>
    <n v="0"/>
    <n v="0"/>
    <n v="0"/>
    <n v="1"/>
    <n v="1000000000"/>
    <s v="GLOBAL"/>
    <s v="NO SOLICITADAS"/>
  </r>
  <r>
    <x v="36"/>
    <x v="59"/>
    <n v="16"/>
    <s v="SERVICIO DE CAFETERIA Y RESTAURANTE"/>
    <s v="IMPREVISTOS"/>
    <n v="0"/>
    <n v="0"/>
    <n v="0"/>
    <n v="0"/>
    <n v="1"/>
    <n v="1000000000"/>
    <s v="GLOBAL"/>
    <s v="NO SOLICITADAS"/>
  </r>
  <r>
    <x v="36"/>
    <x v="44"/>
    <n v="10"/>
    <s v="TRANSPORTE"/>
    <s v="IMPREVISTOS"/>
    <n v="0"/>
    <n v="0"/>
    <n v="0"/>
    <n v="0"/>
    <n v="1"/>
    <n v="500000000"/>
    <s v="GLOBAL"/>
    <s v="NO SOLICITADAS"/>
  </r>
  <r>
    <x v="36"/>
    <x v="44"/>
    <n v="16"/>
    <s v="TRANSPORTE"/>
    <s v="IMPREVISTOS"/>
    <n v="0"/>
    <n v="0"/>
    <n v="0"/>
    <n v="0"/>
    <n v="1"/>
    <n v="400000000"/>
    <s v="GLOBAL"/>
    <s v="NO SOLICITADAS"/>
  </r>
  <r>
    <x v="36"/>
    <x v="45"/>
    <n v="10"/>
    <s v="EDICIÓN DE LIBROS, REVISTAS, ESCRITOS Y TRABAJOS TIPOGRÁFICOS"/>
    <s v="IMPREVISTOS"/>
    <n v="0"/>
    <n v="0"/>
    <n v="0"/>
    <n v="0"/>
    <n v="1"/>
    <n v="200000000"/>
    <s v="GLOBAL"/>
    <s v="NO SOLICITADAS"/>
  </r>
  <r>
    <x v="36"/>
    <x v="104"/>
    <n v="16"/>
    <s v="PUBLICIDAD Y PROPAGANDA"/>
    <s v="IMPREVISTOS"/>
    <n v="0"/>
    <n v="0"/>
    <n v="0"/>
    <n v="0"/>
    <n v="1"/>
    <n v="300000000"/>
    <s v="GLOBAL"/>
    <s v="NO SOLICITADAS"/>
  </r>
  <r>
    <x v="36"/>
    <x v="46"/>
    <n v="16"/>
    <s v="ACUEDUCTO ALCANTARILLADO Y ASEO"/>
    <s v="IMPREVISTOS"/>
    <n v="0"/>
    <n v="0"/>
    <n v="0"/>
    <n v="0"/>
    <n v="1"/>
    <n v="400000000"/>
    <s v="GLOBAL"/>
    <s v="NO SOLICITADAS"/>
  </r>
  <r>
    <x v="36"/>
    <x v="47"/>
    <n v="10"/>
    <s v="ENERGIA"/>
    <s v="IMPREVISTOS"/>
    <n v="0"/>
    <n v="0"/>
    <n v="0"/>
    <n v="0"/>
    <n v="1"/>
    <n v="500000000"/>
    <s v="GLOBAL"/>
    <s v="NO SOLICITADAS"/>
  </r>
  <r>
    <x v="36"/>
    <x v="124"/>
    <n v="10"/>
    <s v="SEGURO DE VIDA"/>
    <s v="IMPREVISTOS"/>
    <n v="0"/>
    <n v="0"/>
    <n v="0"/>
    <n v="0"/>
    <n v="1"/>
    <n v="500000000"/>
    <s v="GLOBAL"/>
    <s v="NO SOLICITADAS"/>
  </r>
  <r>
    <x v="36"/>
    <x v="99"/>
    <n v="10"/>
    <s v="ARRENDAMIENTOS BIENES INMUEBLES"/>
    <s v="IMPREVISTOS"/>
    <n v="0"/>
    <n v="0"/>
    <n v="0"/>
    <n v="0"/>
    <n v="1"/>
    <n v="200000000"/>
    <s v="GLOBAL"/>
    <s v="NO SOLICITADAS"/>
  </r>
  <r>
    <x v="36"/>
    <x v="109"/>
    <n v="10"/>
    <s v="VIATICOS Y GASTOS DE VIAJE AL EXTERIOR"/>
    <s v="IMPREVISTOS"/>
    <n v="0"/>
    <n v="0"/>
    <n v="0"/>
    <n v="0"/>
    <n v="1"/>
    <n v="1500000000"/>
    <s v="GLOBAL"/>
    <s v="NO SOLICITADAS"/>
  </r>
  <r>
    <x v="36"/>
    <x v="50"/>
    <n v="16"/>
    <s v="VIATICOS Y GASTOS DE VIAJE AL INTERIOR"/>
    <s v="IMPREVISTOS"/>
    <n v="0"/>
    <n v="0"/>
    <n v="0"/>
    <n v="0"/>
    <n v="1"/>
    <n v="1000000000"/>
    <s v="GLOBAL"/>
    <s v="NO SOLICITADAS"/>
  </r>
  <r>
    <x v="36"/>
    <x v="119"/>
    <n v="10"/>
    <s v="GASTOS JUDICIALES"/>
    <s v="IMPREVISTOS"/>
    <n v="0"/>
    <n v="0"/>
    <n v="0"/>
    <n v="0"/>
    <n v="1"/>
    <n v="50000000"/>
    <s v="GLOBAL"/>
    <s v="NO SOLICITADAS"/>
  </r>
  <r>
    <x v="36"/>
    <x v="52"/>
    <n v="10"/>
    <s v="SOSTENIMIENTO DE SEMOVIENTES"/>
    <s v="IMPREVISTOS"/>
    <n v="0"/>
    <n v="0"/>
    <n v="0"/>
    <n v="0"/>
    <n v="1"/>
    <n v="100000000"/>
    <s v="GLOBAL"/>
    <s v="NO SOLICITADAS"/>
  </r>
  <r>
    <x v="36"/>
    <x v="125"/>
    <n v="10"/>
    <s v="GASTOS RESERVADOS BIENES"/>
    <s v="IMPREVISTOS"/>
    <n v="0"/>
    <n v="0"/>
    <n v="0"/>
    <n v="0"/>
    <n v="1"/>
    <n v="200000000"/>
    <s v="GLOBAL"/>
    <s v="NO SOLICITADAS"/>
  </r>
  <r>
    <x v="36"/>
    <x v="114"/>
    <n v="10"/>
    <s v="GASTOS RESERVADOS SERVICIOS"/>
    <s v="IMPREVISTOS"/>
    <n v="0"/>
    <n v="0"/>
    <n v="0"/>
    <n v="0"/>
    <n v="1"/>
    <n v="200000000"/>
    <s v="GLOBAL"/>
    <s v="NO SOLICITADAS"/>
  </r>
  <r>
    <x v="36"/>
    <x v="68"/>
    <n v="10"/>
    <s v="ELEMENTOS PARA CAPACITACION"/>
    <s v="IMPREVISTOS"/>
    <n v="0"/>
    <n v="0"/>
    <n v="0"/>
    <n v="0"/>
    <n v="1"/>
    <n v="2000000000"/>
    <s v="GLOBAL"/>
    <s v="NO SOLICITADAS"/>
  </r>
  <r>
    <x v="36"/>
    <x v="57"/>
    <n v="10"/>
    <s v="SERVICIOS DE CAPACITACION"/>
    <s v="IMPREVISTOS"/>
    <n v="0"/>
    <n v="0"/>
    <n v="0"/>
    <n v="0"/>
    <n v="1"/>
    <n v="17277992000"/>
    <s v="GLOBAL"/>
    <s v="NO SOLICITADAS"/>
  </r>
  <r>
    <x v="36"/>
    <x v="118"/>
    <n v="10"/>
    <s v="OTROS GASTOS POR ADQUISICION DE BIENES"/>
    <s v="IMPREVISTOS"/>
    <n v="0"/>
    <n v="0"/>
    <n v="0"/>
    <n v="0"/>
    <n v="1"/>
    <n v="200000000"/>
    <s v="GLOBAL"/>
    <s v="NO SOLICITADAS"/>
  </r>
  <r>
    <x v="36"/>
    <x v="58"/>
    <n v="10"/>
    <s v="OTROS GASTOS POR ADQUISICION DE SERVICIOS"/>
    <s v="IMPREVISTOS"/>
    <n v="0"/>
    <n v="0"/>
    <n v="0"/>
    <n v="0"/>
    <n v="1"/>
    <n v="3410546085"/>
    <s v="GLOBAL"/>
    <s v="NO SOLICITADAS"/>
  </r>
  <r>
    <x v="36"/>
    <x v="58"/>
    <n v="16"/>
    <s v="OTROS GASTOS POR ADQUISICION DE SERVICIOS"/>
    <s v="IMPREVISTOS"/>
    <n v="0"/>
    <n v="0"/>
    <n v="0"/>
    <n v="0"/>
    <n v="1"/>
    <n v="1902132000"/>
    <s v="GLOBAL"/>
    <s v="NO SOLICITADAS"/>
  </r>
  <r>
    <x v="37"/>
    <x v="126"/>
    <n v="11"/>
    <s v="ACTUALIZACIÓN DE TECNOLOGÍAS DE LA INFORMACIÓN, COMUNICACIONES Y SEGURIDAD DE LA INFORMACIÓN A NIVEL NACIONAL "/>
    <s v="FORTALECIMIENTO DE LA INFRAESTRUCTURA DE SEGURIDAD"/>
    <n v="43211508"/>
    <m/>
    <m/>
    <m/>
    <n v="1"/>
    <n v="1000000000"/>
    <s v="GLOBAL"/>
    <s v="NO SOLICITADAS"/>
  </r>
  <r>
    <x v="37"/>
    <x v="127"/>
    <n v="11"/>
    <s v="ACTUALIZACIÓN DE TECNOLOGÍAS DE LA INFORMACIÓN, COMUNICACIONES Y SEGURIDAD DE LA INFORMACIÓN A NIVEL NACIONAL "/>
    <s v="ASEGURAMIENTO, COBERTURA Y FORTALECIMIENTO DE LA INFRAESTRUCTURA DE RED."/>
    <n v="81112209"/>
    <m/>
    <m/>
    <m/>
    <n v="1"/>
    <n v="750000000"/>
    <s v="GLOBAL"/>
    <s v="NO SOLICITADAS"/>
  </r>
  <r>
    <x v="37"/>
    <x v="126"/>
    <n v="11"/>
    <s v="ACTUALIZACIÓN DE TECNOLOGÍAS DE LA INFORMACIÓN, COMUNICACIONES Y SEGURIDAD DE LA INFORMACIÓN A NIVEL NACIONAL "/>
    <s v="REPOSICIÓN EQUIPO DE COMPUTO. "/>
    <n v="43211508"/>
    <m/>
    <m/>
    <m/>
    <n v="1"/>
    <n v="118000000"/>
    <s v="GLOBAL"/>
    <s v="SI APROBADAS"/>
  </r>
  <r>
    <x v="37"/>
    <x v="126"/>
    <n v="11"/>
    <s v="ACTUALIZACIÓN DE TECNOLOGÍAS DE LA INFORMACIÓN, COMUNICACIONES Y SEGURIDAD DE LA INFORMACIÓN A NIVEL NACIONAL "/>
    <s v="SISTEMA DE ALMACENAMIENTO CENTRALIZADO."/>
    <n v="43233004"/>
    <m/>
    <m/>
    <m/>
    <n v="1"/>
    <n v="86000000"/>
    <s v="GLOBAL"/>
    <s v="SI APROBADAS"/>
  </r>
  <r>
    <x v="37"/>
    <x v="126"/>
    <n v="11"/>
    <s v="ACTUALIZACIÓN DE TECNOLOGÍAS DE LA INFORMACIÓN, COMUNICACIONES Y SEGURIDAD DE LA INFORMACIÓN A NIVEL NACIONAL "/>
    <s v="FORTALECIMIENTO DE LOS CENTROS DE COMPUTO."/>
    <n v="43211501"/>
    <m/>
    <m/>
    <m/>
    <n v="1"/>
    <n v="800000000"/>
    <s v="GLOBAL"/>
    <s v="NO SOLICITADAS"/>
  </r>
  <r>
    <x v="38"/>
    <x v="126"/>
    <n v="11"/>
    <s v="ACTUALIZACIÓN DE TECNOLOGÍAS DE LA INFORMACIÓN, COMUNICACIONES Y SEGURIDAD DE LA INFORMACIÓN A NIVEL NACIONAL "/>
    <s v="FORTALECIMIENTO DE LOS CENTROS DE COMPUTO."/>
    <n v="43231513"/>
    <m/>
    <m/>
    <m/>
    <n v="1"/>
    <n v="2545000000"/>
    <s v="GLOBAL"/>
    <s v="NO SOLICITADAS"/>
  </r>
  <r>
    <x v="39"/>
    <x v="126"/>
    <n v="11"/>
    <s v="ACTUALIZACIÓN DE TECNOLOGÍAS DE LA INFORMACIÓN, COMUNICACIONES Y SEGURIDAD DE LA INFORMACIÓN A NIVEL NACIONAL "/>
    <s v="MODERNIZACIÓN REDES VOZ Y DATOS IP V4 A V6"/>
    <n v="81112209"/>
    <m/>
    <m/>
    <m/>
    <n v="1"/>
    <n v="1201000000"/>
    <s v="GLOBAL"/>
    <s v="SI APROBADAS"/>
  </r>
  <r>
    <x v="40"/>
    <x v="128"/>
    <n v="11"/>
    <s v="MEJORAMIENTO DE LA INVESTIGACIÓN CIENCIA Y TECNOLOGÍA EN LA FUERZA AÉREA A NIVEL NACIONAL"/>
    <s v="ADECUACIÓN DE LA INFRAESTRUCTURA FÍSICA Y DOTACIÓN DE EQUIPOS Y ENSERES PARA EL CENTRO DE INVESTIGACIÓN DE LA UNIDAD."/>
    <s v="95121900_x000a_26131507-41100000-56111500"/>
    <m/>
    <m/>
    <m/>
    <n v="1"/>
    <n v="1300000000"/>
    <s v="GLOBAL"/>
    <s v="NO SOLICITADAS"/>
  </r>
  <r>
    <x v="41"/>
    <x v="129"/>
    <n v="11"/>
    <s v="ASESORÍA DIAGNOSTICO DISEÑO Y SENSIBILIZACIÓN DEL PLAN ESTRATÉGICO DEL SISTEMA EDUCATIVO MILITAR NIVEL NACIONAL"/>
    <s v="CAPACITACIÓN DOCTORADO, MAESTRÍA Y  ESPECIALIZACIÓN DEL PERSONAL FUERZA AÉREA COLOMBIANA"/>
    <n v="86111604"/>
    <m/>
    <m/>
    <m/>
    <n v="1"/>
    <n v="1000000000"/>
    <s v="GLOBAL"/>
    <s v="NO SOLICITADAS"/>
  </r>
  <r>
    <x v="40"/>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50000000"/>
    <s v="GLOBAL"/>
    <s v="NO SOLICITADAS"/>
  </r>
  <r>
    <x v="42"/>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0111701"/>
    <m/>
    <m/>
    <m/>
    <n v="1"/>
    <n v="200000000"/>
    <s v="GLOBAL"/>
    <s v="NO SOLICITADAS"/>
  </r>
  <r>
    <x v="43"/>
    <x v="129"/>
    <n v="11"/>
    <s v="ASESORÍA DIAGNOSTICO DISEÑO Y SENSIBILIZACIÓN DEL PLAN ESTRATÉGICO DEL SISTEMA EDUCATIVO MILITAR NIVEL NACIONAL"/>
    <s v="CONTRATACIÓN DE PERSONAL PARA PROCESOS DE ACREDITACIÓN Y RE ACREDITACIÓN DE PROGRAMAS ACADÉMICOS / ACREDITACIÓN INSTITUCIONAL, ASÍ COMO PARA PROCESOS DE RENOVACIÓN Y OBTENCIÓN DE REGISTROS CALIFICADOS DE PROGRAMAS ACADÉMICOS"/>
    <n v="86141501"/>
    <m/>
    <m/>
    <m/>
    <n v="1"/>
    <n v="250000000"/>
    <s v="GLOBAL"/>
    <s v="NO SOLICITADAS"/>
  </r>
  <r>
    <x v="43"/>
    <x v="129"/>
    <n v="11"/>
    <s v="ASESORÍA DIAGNOSTICO DISEÑO Y SENSIBILIZACIÓN DEL PLAN ESTRATÉGICO DEL SISTEMA EDUCATIVO MILITAR NIVEL NACIONAL"/>
    <s v="CAPACITACIÓN EN IDIOMA INGLÉS, FRANCÉS Y PORTUGUÉS  BAJO LA METODOLOGÍA  DE INMERSIÓN PRESENCIAL"/>
    <n v="86111604"/>
    <m/>
    <m/>
    <m/>
    <n v="1"/>
    <n v="1000000000"/>
    <s v="GLOBAL"/>
    <s v="NO SOLICITADAS"/>
  </r>
  <r>
    <x v="44"/>
    <x v="130"/>
    <n v="11"/>
    <s v="AMPLIACIÓN Y FORTALECIMIENTO DE LA INTELIGENCIA Y LA CONTRAINTELIGENCIA EN LA FAC A NIVEL  NACIONAL"/>
    <s v="ACTUALIZACIÓN DE EQUIPO ESPECIALIZADO DE INTELIGENCIA Y CONTRAINTELIGENCIA"/>
    <n v="25201708"/>
    <m/>
    <m/>
    <m/>
    <n v="1"/>
    <n v="4500000000"/>
    <s v="GLOBAL"/>
    <s v="NO SOLICITADAS"/>
  </r>
  <r>
    <x v="37"/>
    <x v="130"/>
    <n v="11"/>
    <s v="AMPLIACIÓN Y FORTALECIMIENTO DE LA INTELIGENCIA Y LA CONTRAINTELIGENCIA EN LA FAC A NIVEL  NACIONAL"/>
    <s v="ACTUALIZACIÓN SOFTWARE DE LOS EQUIPOS ESPECIALIZADO"/>
    <n v="81112203"/>
    <m/>
    <m/>
    <m/>
    <n v="1"/>
    <n v="900000000"/>
    <s v="GLOBAL"/>
    <s v="NO SOLICITADAS"/>
  </r>
  <r>
    <x v="45"/>
    <x v="130"/>
    <n v="11"/>
    <s v="AMPLIACIÓN Y FORTALECIMIENTO DE LA INTELIGENCIA Y LA CONTRAINTELIGENCIA EN LA FAC A NIVEL  NACIONAL"/>
    <s v="ADQUISICIÓN DE EQUIPO ESPECIALIZADO DE INTELIGENCIA Y CONTRAINTELIGENCIA"/>
    <n v="25101503"/>
    <m/>
    <m/>
    <m/>
    <n v="1"/>
    <n v="100000000"/>
    <s v="GLOBAL"/>
    <s v="NO SOLICITADAS"/>
  </r>
  <r>
    <x v="46"/>
    <x v="131"/>
    <n v="11"/>
    <s v="CONSTRUCCIÓN  ADECUACIÓN, MANTENIMIENTO, ADQUISICIÓN Y DOTACIÓN DELA INFRAESTRUCTURA DE LA FUERZA AÉREA A NIVEL NACIONAL"/>
    <s v="OBRAS COMPLEMENTARIAS, INFRAESTRUCTURA Y EQUIPOS PARA EL EDIFICIO ADMINISTRATIVO FASE III DE LA ESCUELA MILITAR DE AVIACIÓN &quot;MARCO FIDEL SUAREZ&quot;, EN SANTIAGO DE CALI - VALLE DEL CAUCA."/>
    <s v="72121400_x000a_72121100"/>
    <m/>
    <m/>
    <m/>
    <n v="1"/>
    <n v="2815000000"/>
    <s v="GLOBAL"/>
    <s v="NO SOLICITADAS"/>
  </r>
  <r>
    <x v="46"/>
    <x v="131"/>
    <n v="11"/>
    <s v="CONSTRUCCIÓN  ADECUACIÓN, MANTENIMIENTO, ADQUISICIÓN Y DOTACIÓN DELA INFRAESTRUCTURA DE LA FUERZA AÉREA A NIVEL NACIONAL"/>
    <s v="MANTENIMIENTO MAYOR, AMPLIACIÓN Y ADECUACIÓN DEL EDIFICIO DE AULAS CT JOSE EDMUNDO SANDOVAL SEDE EPFAC (BOGOTA D.C)"/>
    <n v="72102900"/>
    <m/>
    <m/>
    <m/>
    <n v="1"/>
    <n v="930000000"/>
    <s v="GLOBAL"/>
    <s v="NO SOLICITADAS"/>
  </r>
  <r>
    <x v="46"/>
    <x v="131"/>
    <n v="11"/>
    <s v="CONSTRUCCIÓN  ADECUACIÓN, MANTENIMIENTO, ADQUISICIÓN Y DOTACIÓN DELA INFRAESTRUCTURA DE LA FUERZA AÉREA A NIVEL NACIONAL"/>
    <s v="OBRAS DE CONSTRUCCIÓN, INFRAESTRUCTURA, EQUIPOS Y DOTACIÓN EDIFICIOS Y ÁREAS DEPORTIVAS DEL CAMPUS ESCUELA DE POSGRADOS FAC- SEDE GUAYMARAL (FASE II)"/>
    <n v="72121400"/>
    <m/>
    <m/>
    <m/>
    <n v="1"/>
    <n v="1000000000"/>
    <s v="GLOBAL"/>
    <s v="NO SOLICITADAS"/>
  </r>
  <r>
    <x v="46"/>
    <x v="131"/>
    <n v="11"/>
    <s v="CONSTRUCCIÓN  ADECUACIÓN, MANTENIMIENTO, ADQUISICIÓN Y DOTACIÓN DELA INFRAESTRUCTURA DE LA FUERZA AÉREA A NIVEL NACIONAL"/>
    <s v="TRAMITES LICENCIAS Y PERMISOS PARA LAS OBRAS DE CONSTRUCCIÓN DEL CAMPUS ESCUELA DE POSGRADOS FAC - SEDE GUAYMARAL FASE I"/>
    <n v="81101500"/>
    <m/>
    <m/>
    <m/>
    <n v="1"/>
    <n v="260000000"/>
    <s v="GLOBAL"/>
    <s v="NO SOLICITADAS"/>
  </r>
  <r>
    <x v="46"/>
    <x v="131"/>
    <n v="11"/>
    <s v="CONSTRUCCIÓN  ADECUACIÓN, MANTENIMIENTO, ADQUISICIÓN Y DOTACIÓN DELA INFRAESTRUCTURA DE LA FUERZA AÉREA A NIVEL NACIONAL"/>
    <s v="CONSTRUCCIÓN SEGUNDA FASE  DEL MUSEO AEROESPACIAL Y CENTRO DE MEMORIA HISTÓRICA, INCLUYE GUARDIA, CERRAMIENTO, VÍAS Y ZONA DE PARQUEO"/>
    <n v="72121400"/>
    <m/>
    <m/>
    <m/>
    <n v="1"/>
    <n v="1323000000"/>
    <s v="GLOBAL"/>
    <s v="NO SOLICITADAS"/>
  </r>
  <r>
    <x v="46"/>
    <x v="131"/>
    <n v="11"/>
    <s v="CONSTRUCCIÓN  ADECUACIÓN, MANTENIMIENTO, ADQUISICIÓN Y DOTACIÓN DELA INFRAESTRUCTURA DE LA FUERZA AÉREA A NIVEL NACIONAL"/>
    <s v="LA CONTRATACIÓN DE LA CONSTRUCCIÓN DE OBRAS CIVILES E INFRAESTRUCTURA, LA DOTACIÓN Y EQUIPOS, EL  ENSAMBLE, EL MONTAJE Y PUESTA EN FUNCIONAMIENTO DEL CENTRO DE INSTRUCCIÓN EN CAÍDA LIBRE E INVESTIGACIÓN AERONÁUTICA PARA LA FUERZA AÉREA COLOMBIANA, A DESARROLLARSE EN EL MUSEO AEROESPACIAL  EN TOCANCIPÁ – CUNDINAMARCA, ASÍ COMO LAS ACTIVIDADES NECESARIAS PARA LA IMPLEMENTACIÓN DEL PROYECTO OFFSET CONFORME AL CONVENIO MARCO DE COOPERACIÓN INDUSTRIAL Y SOCIAL-OFFSET, ENTRE EL MDN Y LA EMPRESA NORTHROP GRUMMAN."/>
    <n v="72101500"/>
    <m/>
    <m/>
    <m/>
    <n v="1"/>
    <n v="6700000000"/>
    <s v="GLOBAL"/>
    <s v="NO SOLICITADAS"/>
  </r>
  <r>
    <x v="46"/>
    <x v="131"/>
    <n v="11"/>
    <s v="CONSTRUCCIÓN  ADECUACIÓN, MANTENIMIENTO, ADQUISICIÓN Y DOTACIÓN DELA INFRAESTRUCTURA DE LA FUERZA AÉREA A NIVEL NACIONAL"/>
    <s v="CONSTRUCCIÓN BAHIAS DE INSTRUCCIÓN ESIMA (CACOM 1)"/>
    <n v="72121400"/>
    <m/>
    <m/>
    <m/>
    <n v="1"/>
    <n v="925000000"/>
    <s v="GLOBAL"/>
    <s v="NO SOLICITADAS"/>
  </r>
  <r>
    <x v="46"/>
    <x v="131"/>
    <n v="11"/>
    <s v="CONSTRUCCIÓN  ADECUACIÓN, MANTENIMIENTO, ADQUISICIÓN Y DOTACIÓN DELA INFRAESTRUCTURA DE LA FUERZA AÉREA A NIVEL NACIONAL"/>
    <s v="CONSTRUCCIÓN ESCUELA DE HELICÓPTEROS  EN FLANDES"/>
    <n v="72141100"/>
    <m/>
    <m/>
    <m/>
    <n v="1"/>
    <n v="1000010281"/>
    <s v="GLOBAL"/>
    <s v="NO SOLICITADAS"/>
  </r>
  <r>
    <x v="46"/>
    <x v="131"/>
    <n v="11"/>
    <s v="CONSTRUCCIÓN  ADECUACIÓN, MANTENIMIENTO, ADQUISICIÓN Y DOTACIÓN DELA INFRAESTRUCTURA DE LA FUERZA AÉREA A NIVEL NACIONAL"/>
    <s v="MODERNIZACIÓN SUBESTACIÓN ELECTRICA CACOM 4"/>
    <s v="72151502_x000a_72141122_x000a_81101701"/>
    <m/>
    <m/>
    <m/>
    <n v="1"/>
    <n v="800000000"/>
    <s v="GLOBAL"/>
    <s v="NO SOLICITADAS"/>
  </r>
  <r>
    <x v="46"/>
    <x v="131"/>
    <n v="11"/>
    <s v="CONSTRUCCIÓN  ADECUACIÓN, MANTENIMIENTO, ADQUISICIÓN Y DOTACIÓN DELA INFRAESTRUCTURA DE LA FUERZA AÉREA A NIVEL NACIONAL"/>
    <s v="SEGUNDA FASE DE LA OBRA PÚBLICA PARA LA CONSTRUCCIÓN, ADECUACIÓN, INFRAESTRUCTURA Y COMPRA DE EQUIPOS DEL CENTRO DE RECLUSIÓN MILITAR EN EL COMANDO AÉREO DE COMBATE NO. 2"/>
    <n v="72141400"/>
    <m/>
    <m/>
    <m/>
    <n v="1"/>
    <n v="450000000"/>
    <s v="GLOBAL"/>
    <s v="NO SOLICITADAS"/>
  </r>
  <r>
    <x v="46"/>
    <x v="131"/>
    <n v="11"/>
    <s v="CONSTRUCCIÓN  ADECUACIÓN, MANTENIMIENTO, ADQUISICIÓN Y DOTACIÓN DELA INFRAESTRUCTURA DE LA FUERZA AÉREA A NIVEL NACIONAL"/>
    <s v="“ADQUISICIÓN Y DOTACIÓN DEL MOBILIARIO Y EQUIPOS PARA LA SEGUNDA FASE DEL CENTRO DE RECLUSIÓN MILITAR EN EL  COMANDO AÉREO DE COMBATE NO. 2"/>
    <s v="40101604, 46191601, 48101700, 43191511, 56101515, 56101508, 56101519, 56120805, 56112204, 56101522"/>
    <m/>
    <m/>
    <m/>
    <n v="1"/>
    <n v="32000000"/>
    <s v="GLOBAL"/>
    <s v="NO SOLICITADAS"/>
  </r>
  <r>
    <x v="46"/>
    <x v="131"/>
    <n v="11"/>
    <s v="CONSTRUCCIÓN  ADECUACIÓN, MANTENIMIENTO, ADQUISICIÓN Y DOTACIÓN DELA INFRAESTRUCTURA DE LA FUERZA AÉREA A NIVEL NACIONAL"/>
    <s v="CONSTRUCCIÓN TORRES DE RADARES Y CERRAMIENTOS DE LOS PAC (ARAUCA Y BAHIA MÁLAGA)"/>
    <n v="72120000"/>
    <m/>
    <m/>
    <m/>
    <n v="1"/>
    <n v="1072000000"/>
    <s v="GLOBAL"/>
    <s v="NO SOLICITADAS"/>
  </r>
  <r>
    <x v="46"/>
    <x v="131"/>
    <n v="11"/>
    <s v="CONSTRUCCIÓN  ADECUACIÓN, MANTENIMIENTO, ADQUISICIÓN Y DOTACIÓN DELA INFRAESTRUCTURA DE LA FUERZA AÉREA A NIVEL NACIONAL"/>
    <s v="CERRAMIENTO ZONA OPERATIVA CACOM 1"/>
    <n v="72151900"/>
    <m/>
    <m/>
    <m/>
    <n v="1"/>
    <n v="1000000000"/>
    <s v="GLOBAL"/>
    <s v="NO SOLICITADAS"/>
  </r>
  <r>
    <x v="46"/>
    <x v="132"/>
    <n v="11"/>
    <s v="CONSTRUCCIÓN Y DOTACIÓN VIVIENDA FISCAL PARA PERSONAL MILITAR EN LAS UNIDADES DE LA FUERZA AÉREA A NIVEL NACIONAL."/>
    <s v="CONSTRUCCION BARRACA DE CASADOS Y BARRACA DE SOLTEROS EN EL GRUPO AEREO DEL AMAZONAS"/>
    <n v="72111101"/>
    <m/>
    <m/>
    <m/>
    <n v="1"/>
    <n v="360000000"/>
    <s v="GLOBAL"/>
    <s v="NO SOLICITADAS"/>
  </r>
  <r>
    <x v="46"/>
    <x v="132"/>
    <n v="11"/>
    <s v="CONSTRUCCIÓN Y DOTACIÓN VIVIENDA FISCAL PARA PERSONAL MILITAR EN LAS UNIDADES DE LA FUERZA AÉREA A NIVEL NACIONAL."/>
    <s v="CONSTRUCCION VIVIENDA MILITAR EN EL GRUPO AEREO DEL CARIBE "/>
    <n v="72111101"/>
    <m/>
    <m/>
    <m/>
    <n v="1"/>
    <n v="950000000"/>
    <s v="GLOBAL"/>
    <s v="NO SOLICITADAS"/>
  </r>
  <r>
    <x v="46"/>
    <x v="132"/>
    <n v="11"/>
    <s v="CONSTRUCCIÓN Y DOTACIÓN VIVIENDA FISCAL PARA PERSONAL MILITAR EN LAS UNIDADES DE LA FUERZA AÉREA A NIVEL NACIONAL."/>
    <s v="CONSTRUCCION VIVIENDA MILITAR EN LA ESCUELA MILITAR DE AVIACION"/>
    <n v="72111101"/>
    <m/>
    <m/>
    <m/>
    <n v="1"/>
    <n v="1050000000"/>
    <s v="GLOBAL"/>
    <s v="NO SOLICITADAS"/>
  </r>
  <r>
    <x v="46"/>
    <x v="132"/>
    <n v="11"/>
    <s v="CONSTRUCCIÓN Y DOTACIÓN VIVIENDA FISCAL PARA PERSONAL MILITAR EN LAS UNIDADES DE LA FUERZA AÉREA A NIVEL NACIONAL."/>
    <s v="CONSTRUCCIÓN BARRACA PARA TRIPULATES DE REACCION DE OFICIALES CACOM 4"/>
    <n v="72111101"/>
    <m/>
    <m/>
    <m/>
    <n v="1"/>
    <n v="2299700665"/>
    <s v="GLOBAL"/>
    <s v="NO SOLICITADAS"/>
  </r>
  <r>
    <x v="46"/>
    <x v="132"/>
    <n v="11"/>
    <s v="CONSTRUCCIÓN Y DOTACIÓN VIVIENDA FISCAL PARA PERSONAL MILITAR EN LAS UNIDADES DE LA FUERZA AÉREA A NIVEL NACIONAL."/>
    <s v="INTERVENTORIA PARA LA CONSTRUCCIÓN BARRACA PARA TRIPULATES DE REACCION DE OFICIALES CACOM 4"/>
    <n v="81101500"/>
    <m/>
    <m/>
    <m/>
    <n v="1"/>
    <n v="200299335"/>
    <s v="GLOBAL"/>
    <s v="NO SOLICITADAS"/>
  </r>
  <r>
    <x v="46"/>
    <x v="133"/>
    <n v="11"/>
    <s v="ADQUISICIÓN ALOJAMIENTO PARA EL PERSONAL MILITAR A NIVEL NACIONAL"/>
    <s v="ADQUISICIÓN DE ALOJAMIENTO MILITAR EN LAS UNIDADES DE LA FUERZA AÉREA A NIVEL NACIONAL."/>
    <n v="95122102"/>
    <m/>
    <m/>
    <m/>
    <n v="1"/>
    <n v="1180000000"/>
    <s v="GLOBAL"/>
    <s v="NO SOLICITADAS"/>
  </r>
  <r>
    <x v="47"/>
    <x v="134"/>
    <n v="11"/>
    <s v="RENOVACIÓN Y FORTALECIMIENTO DE LA CAPACIDAD DE MOVILIDAD TERRESTRE Y DESPLIEGUE DE LA FUERZA AÉREA"/>
    <s v="ADQUISICIÓN DE VEHÍCULOS DE EXTINCIÓN DE INCENDIOS. "/>
    <n v="73161604"/>
    <m/>
    <m/>
    <m/>
    <n v="1"/>
    <n v="2300000000"/>
    <s v="GLOBAL"/>
    <s v="NO SOLICITADAS"/>
  </r>
  <r>
    <x v="47"/>
    <x v="134"/>
    <n v="11"/>
    <s v="RENOVACIÓN Y FORTALECIMIENTO DE LA CAPACIDAD DE MOVILIDAD TERRESTRE Y DESPLIEGUE DE LA FUERZA AÉREA"/>
    <s v="ADQUISICIÓN VEHÍCULOS. "/>
    <n v="73161604"/>
    <m/>
    <m/>
    <m/>
    <n v="1"/>
    <n v="6468000000"/>
    <s v="GLOBAL"/>
    <s v="NO SOLICITADAS"/>
  </r>
  <r>
    <x v="47"/>
    <x v="134"/>
    <n v="11"/>
    <s v="RENOVACIÓN Y FORTALECIMIENTO DE LA CAPACIDAD DE MOVILIDAD TERRESTRE Y DESPLIEGUE DE LA FUERZA AÉREA"/>
    <s v="ADQUISICIÓN MAQUINARIA AMARILLA. "/>
    <n v="73161500"/>
    <m/>
    <m/>
    <m/>
    <n v="1"/>
    <n v="2400000000"/>
    <s v="GLOBAL"/>
    <s v="NO SOLICITADAS"/>
  </r>
  <r>
    <x v="47"/>
    <x v="134"/>
    <n v="11"/>
    <s v="RENOVACIÓN Y FORTALECIMIENTO DE LA CAPACIDAD DE MOVILIDAD TERRESTRE Y DESPLIEGUE DE LA FUERZA AÉREA"/>
    <s v="ADQUISICIÓN GRUPOS APOSENTADORES. CACOM 3."/>
    <n v="25191501"/>
    <m/>
    <m/>
    <m/>
    <n v="1"/>
    <n v="2000000000"/>
    <s v="GLOBAL"/>
    <s v="NO SOLICITADAS"/>
  </r>
  <r>
    <x v="48"/>
    <x v="135"/>
    <n v="11"/>
    <s v="RECUPERACIÓN Y MANTENIMIENTO MAYOR DE AERONAVES Y COMPONENTES  NACIONAL"/>
    <s v="MANTENIMIENTO MAYOR INSPECCIÓN Y/O RECUPERACIÓN MOTORES PT-6 PW6"/>
    <n v="78181800"/>
    <m/>
    <m/>
    <m/>
    <n v="1"/>
    <n v="9400000000"/>
    <s v="GLOBAL"/>
    <s v="NO SOLICITADAS"/>
  </r>
  <r>
    <x v="48"/>
    <x v="135"/>
    <n v="11"/>
    <s v="RECUPERACIÓN Y MANTENIMIENTO MAYOR DE AERONAVES Y COMPONENTES  NACIONAL"/>
    <s v="MANTENIMIENTO GENERAL PROGRAMADO E IMPREVISTO PARA MOTORES DE LAS LÍNEAS PT6T SERIES Y JT15D SERIES SUS ACCESORIOS Y COMPONENTES"/>
    <n v="78181800"/>
    <m/>
    <m/>
    <m/>
    <n v="1"/>
    <n v="6345000000"/>
    <s v="GLOBAL"/>
    <s v="NO SOLICITADAS"/>
  </r>
  <r>
    <x v="48"/>
    <x v="135"/>
    <n v="11"/>
    <s v="RECUPERACIÓN Y MANTENIMIENTO MAYOR DE AERONAVES Y COMPONENTES  NACIONAL"/>
    <s v="MANTENIMIENTO MAYOR, INSPECCIÓN Y/O RECUPERACIÓN MOTORES J-79"/>
    <n v="78181800"/>
    <m/>
    <m/>
    <m/>
    <n v="1"/>
    <n v="19740000000"/>
    <s v="GLOBAL"/>
    <s v="NO SOLICITADAS"/>
  </r>
  <r>
    <x v="48"/>
    <x v="135"/>
    <n v="11"/>
    <s v="RECUPERACIÓN Y MANTENIMIENTO MAYOR DE AERONAVES Y COMPONENTES  NACIONAL"/>
    <s v="INSPECCIÓN MAYOR CHEQUEO BBJ FAC 001 (VF 2018)"/>
    <n v="78181800"/>
    <m/>
    <m/>
    <m/>
    <n v="1"/>
    <n v="6800000000"/>
    <s v="GLOBAL"/>
    <s v="NO SOLICITADAS"/>
  </r>
  <r>
    <x v="48"/>
    <x v="135"/>
    <n v="11"/>
    <s v="RECUPERACIÓN Y MANTENIMIENTO MAYOR DE AERONAVES Y COMPONENTES  NACIONAL"/>
    <s v="“INSPECCIÓN BBJ 737-700 FAC 001"/>
    <n v="78181800"/>
    <m/>
    <m/>
    <m/>
    <n v="1"/>
    <n v="1000000000"/>
    <s v="GLOBAL"/>
    <s v="NO SOLICITADAS"/>
  </r>
  <r>
    <x v="49"/>
    <x v="135"/>
    <n v="11"/>
    <s v="RECUPERACIÓN Y MANTENIMIENTO MAYOR DE AERONAVES Y COMPONENTES  NACIONAL"/>
    <s v="PDM C-130  FAC 1004  "/>
    <n v="78181800"/>
    <m/>
    <m/>
    <m/>
    <n v="1"/>
    <n v="5140000000"/>
    <s v="GLOBAL"/>
    <s v="NO SOLICITADAS"/>
  </r>
  <r>
    <x v="49"/>
    <x v="135"/>
    <n v="11"/>
    <s v="RECUPERACIÓN Y MANTENIMIENTO MAYOR DE AERONAVES Y COMPONENTES  NACIONAL"/>
    <s v="PDM C-130  FAC 1001  "/>
    <n v="78181800"/>
    <m/>
    <m/>
    <m/>
    <n v="1"/>
    <n v="7700000000"/>
    <s v="GLOBAL"/>
    <s v="NO SOLICITADAS"/>
  </r>
  <r>
    <x v="48"/>
    <x v="135"/>
    <n v="11"/>
    <s v="RECUPERACIÓN Y MANTENIMIENTO MAYOR DE AERONAVES Y COMPONENTES  NACIONAL"/>
    <s v="INSPECCIÓN C-40 FAC 1208 "/>
    <n v="78181800"/>
    <m/>
    <m/>
    <m/>
    <n v="1"/>
    <n v="2500000000"/>
    <s v="GLOBAL"/>
    <s v="NO SOLICITADAS"/>
  </r>
  <r>
    <x v="49"/>
    <x v="135"/>
    <n v="11"/>
    <s v="RECUPERACIÓN Y MANTENIMIENTO MAYOR DE AERONAVES Y COMPONENTES  NACIONAL"/>
    <s v="PDM C-130  FAC 1015  (AMARRE VF)"/>
    <n v="78181800"/>
    <m/>
    <m/>
    <m/>
    <n v="1"/>
    <n v="3752000000"/>
    <s v="GLOBAL"/>
    <s v="NO SOLICITADAS"/>
  </r>
  <r>
    <x v="49"/>
    <x v="135"/>
    <n v="11"/>
    <s v="RECUPERACIÓN Y MANTENIMIENTO MAYOR DE AERONAVES Y COMPONENTES  NACIONAL"/>
    <s v="INSPECCIÓN UH-60 8000 HORAS  (AMARRE VF)"/>
    <n v="78181800"/>
    <m/>
    <m/>
    <m/>
    <n v="1"/>
    <n v="578000000"/>
    <s v="GLOBAL"/>
    <s v="NO SOLICITADAS"/>
  </r>
  <r>
    <x v="48"/>
    <x v="135"/>
    <n v="11"/>
    <s v="RECUPERACIÓN Y MANTENIMIENTO MAYOR DE AERONAVES Y COMPONENTES  NACIONAL"/>
    <s v="INSPECCIÓN C-40 FAC 1209 - (AMARRE VF)&quot;"/>
    <n v="78181800"/>
    <m/>
    <m/>
    <m/>
    <n v="1"/>
    <n v="500000000"/>
    <s v="GLOBAL"/>
    <s v="NO SOLICITADAS"/>
  </r>
  <r>
    <x v="48"/>
    <x v="135"/>
    <n v="11"/>
    <s v="RECUPERACIÓN Y MANTENIMIENTO MAYOR DE AERONAVES Y COMPONENTES  NACIONAL"/>
    <s v="MANTENIMIENTO GENERAL PROGRAMADO E IMPREVISTO PARA MOTORES DE LA LÍNEAS PT6T Y JT15D / PT-6 PW6/ J-79/T-700 (AMARRES VF 2019)"/>
    <n v="78181800"/>
    <m/>
    <m/>
    <m/>
    <n v="1"/>
    <n v="2864000000"/>
    <s v="GLOBAL"/>
    <s v="NO SOLICITADAS"/>
  </r>
  <r>
    <x v="48"/>
    <x v="136"/>
    <n v="11"/>
    <s v="ADQUISICIÓN ARMAMENTO AÉREO - FUERZA AÉREA COLOMBIANA"/>
    <s v="ADQUISICIÓN FLARE E IMPLUSE CARTRIDGE VF 2018"/>
    <n v="39111714"/>
    <m/>
    <m/>
    <m/>
    <n v="5135"/>
    <n v="736769800"/>
    <s v="GLOBAL"/>
    <s v="NO SOLICITADAS"/>
  </r>
  <r>
    <x v="48"/>
    <x v="136"/>
    <n v="11"/>
    <s v="ADQUISICIÓN ARMAMENTO AÉREO - FUERZA AÉREA COLOMBIANA"/>
    <s v="ADQUISICIÓN BENGALAS DE ILUMINACIÓN LUU-19 VF 2018"/>
    <n v="39111714"/>
    <m/>
    <m/>
    <m/>
    <n v="75"/>
    <n v="777750000"/>
    <s v="GLOBAL"/>
    <s v="NO SOLICITADAS"/>
  </r>
  <r>
    <x v="48"/>
    <x v="136"/>
    <n v="11"/>
    <s v="ADQUISICIÓN ARMAMENTO AÉREO - FUERZA AÉREA COLOMBIANA"/>
    <s v="ADQUISICIÓN MISILES DE ENTRENAMIENTO DERBY PARA LOS AVIONES KFIR  DE LA FAC"/>
    <n v="46121511"/>
    <m/>
    <m/>
    <m/>
    <n v="1"/>
    <n v="706403142"/>
    <s v="GLOBAL"/>
    <s v="NO SOLICITADAS"/>
  </r>
  <r>
    <x v="48"/>
    <x v="136"/>
    <n v="11"/>
    <s v="ADQUISICIÓN ARMAMENTO AÉREO - FUERZA AÉREA COLOMBIANA"/>
    <s v="ADQUISICIÓN BENGALAS DE ILUMINACIÓN LUU-2D"/>
    <n v="39111714"/>
    <m/>
    <m/>
    <m/>
    <n v="75"/>
    <n v="645405000"/>
    <s v="GLOBAL"/>
    <s v="NO SOLICITADAS"/>
  </r>
  <r>
    <x v="48"/>
    <x v="136"/>
    <n v="11"/>
    <s v="ADQUISICIÓN ARMAMENTO AÉREO - FUERZA AÉREA COLOMBIANA"/>
    <s v="SOPORTE LOGÍSTICO Y MANTENIMIENTO SISTEMA DE ADMINISTRACIÓN DE ARMAMENTO ARPÍA IV  VF 2018/B VF 2018"/>
    <n v="25201703"/>
    <m/>
    <m/>
    <m/>
    <n v="1"/>
    <n v="3383999974"/>
    <s v="GLOBAL"/>
    <s v="NO SOLICITADAS"/>
  </r>
  <r>
    <x v="49"/>
    <x v="136"/>
    <n v="11"/>
    <s v="ADQUISICIÓN ARMAMENTO AÉREO - FUERZA AÉREA COLOMBIANA"/>
    <s v="SOPORTE LOGÍSTICO Y MANTENIMIENTO SISTEMA DE CONTRAMEDIDAS Y GUERRA ELECTRÓNICA"/>
    <n v="25201703"/>
    <m/>
    <m/>
    <m/>
    <n v="1"/>
    <n v="4123999978"/>
    <s v="GLOBAL"/>
    <s v="NO SOLICITADAS"/>
  </r>
  <r>
    <x v="48"/>
    <x v="136"/>
    <n v="11"/>
    <s v="ADQUISICIÓN ARMAMENTO AÉREO - FUERZA AÉREA COLOMBIANA"/>
    <s v="SOPORTE LOGÍSTICO Y MANTENIMIENTO SISTEMA DE ADMINISTRACIÓN DE ARMAMENTO ARPÍA IV  VF 2018/B VF 2018"/>
    <n v="25201703"/>
    <m/>
    <m/>
    <m/>
    <n v="1"/>
    <n v="1734000000"/>
    <s v="GLOBAL"/>
    <s v="NO SOLICITADAS"/>
  </r>
  <r>
    <x v="48"/>
    <x v="136"/>
    <n v="11"/>
    <s v="ADQUISICIÓN ARMAMENTO AÉREO - FUERZA AÉREA COLOMBIANA"/>
    <s v="SOPORTE LOGÍSTICO Y MANTENIMIENTO SISTEMA DE CONTRAMEDIDAS Y GUERRA ELECTRÓNICA"/>
    <n v="78181901"/>
    <m/>
    <m/>
    <m/>
    <n v="1"/>
    <n v="3323672106"/>
    <s v="GLOBAL"/>
    <s v="NO SOLICITADAS"/>
  </r>
  <r>
    <x v="48"/>
    <x v="137"/>
    <n v="11"/>
    <s v="ACTUALIZACIÓN MODERNIZACIÓN Y EXTENSIÓN DE LA VIDA ÚTIL DEL EQUIPO AERONÁUTICO DE LA FAC A NIVEL NACIONAL"/>
    <s v="ADQUISICION EQUIPO ADS'B"/>
    <n v="25201700"/>
    <m/>
    <m/>
    <m/>
    <n v="30"/>
    <n v="4092000000"/>
    <s v="GLOBAL"/>
    <s v="NO SOLICITADAS"/>
  </r>
  <r>
    <x v="48"/>
    <x v="138"/>
    <n v="11"/>
    <s v="ADQUISICIÓN SISTEMAS DE COMUNICACIONES AERONÁUTICAS"/>
    <s v="ADQUISICIÓN E INCORPORACIÓN EQUIPOS DE COMUNICACIONES AERONÁUTICAS PARA SISTEMAS HERMES"/>
    <n v="25201701"/>
    <m/>
    <m/>
    <m/>
    <n v="1"/>
    <n v="3615000000"/>
    <s v="GLOBAL"/>
    <s v="NO SOLICITADAS"/>
  </r>
  <r>
    <x v="50"/>
    <x v="139"/>
    <n v="11"/>
    <s v="REPOSICIÓN Y ADQUISICIÓN DE ARMAMENTO, MUNICIÓN Y EQUIPO ESPECIAL PARA DOTAR A LOS GRUPOS DE SEGURIDAD Y DEFENSA DE LAS BASES AÉREAS FAC"/>
    <s v="CARTUCHOS INDUMIL GUERRA CALIBRE 5.56 (SEGÚN FICHA INDUMIL)"/>
    <n v="46101601"/>
    <m/>
    <m/>
    <m/>
    <n v="1005074"/>
    <n v="1055830237"/>
    <s v="GLOBAL"/>
    <s v="NO SOLICITADAS"/>
  </r>
  <r>
    <x v="50"/>
    <x v="139"/>
    <n v="11"/>
    <s v="REPOSICIÓN Y ADQUISICIÓN DE ARMAMENTO, MUNICIÓN Y EQUIPO ESPECIAL PARA DOTAR A LOS GRUPOS DE SEGURIDAD Y DEFENSA DE LAS BASES AÉREAS FAC"/>
    <s v="CARTUCHOS INDUMIL  CALIBRE 9MM (SEGÚN FICHA INDUMIL)"/>
    <n v="46101601"/>
    <m/>
    <m/>
    <m/>
    <n v="201000"/>
    <n v="242673443"/>
    <s v="GLOBAL"/>
    <s v="NO SOLICITADAS"/>
  </r>
  <r>
    <x v="48"/>
    <x v="139"/>
    <n v="11"/>
    <s v="REPOSICIÓN Y ADQUISICIÓN DE ARMAMENTO, MUNICIÓN Y EQUIPO ESPECIAL PARA DOTAR A LOS GRUPOS DE SEGURIDAD Y DEFENSA DE LAS BASES AÉREAS FAC"/>
    <s v="CARTUCHO CALIBRE .50MM TIPO MATCH"/>
    <n v="46101601"/>
    <m/>
    <m/>
    <m/>
    <n v="18000"/>
    <n v="201496320"/>
    <s v="GLOBAL"/>
    <s v="NO SOLICITADAS"/>
  </r>
  <r>
    <x v="50"/>
    <x v="140"/>
    <n v="11"/>
    <s v="ADQUISICIÓN E IMPLEMENTACIÓN DEL SISTEMA DE SEGURIDAD ELECTRÓNICA Y MEDIDAS PASIVAS PARA LAS BASES AÉREAS"/>
    <s v="FASE 2 SISTEMAS ELECTRONICOS DE SEGURIDAD DEL CACOM-4"/>
    <n v="46171622"/>
    <m/>
    <m/>
    <m/>
    <n v="1"/>
    <n v="3000000000"/>
    <s v="GLOBAL"/>
    <s v="NO SOLICITADAS"/>
  </r>
  <r>
    <x v="48"/>
    <x v="141"/>
    <n v="11"/>
    <s v="ADQUISICIÓN RED SISTEMAS METEOROLÓGICOS PARA LA FAC"/>
    <s v="SUBSISTEMA DE ASIMILACIÓN DE IMÁGENES SATELITALES GOES R "/>
    <n v="41114400"/>
    <m/>
    <m/>
    <m/>
    <n v="1"/>
    <n v="1800000000"/>
    <s v="GLOBAL"/>
    <s v="NO SOLICITADAS"/>
  </r>
  <r>
    <x v="48"/>
    <x v="141"/>
    <n v="11"/>
    <s v="ADQUISICIÓN RED SISTEMAS METEOROLÓGICOS PARA LA FAC"/>
    <s v="ESTACIONES METEOROLÓGICAS"/>
    <n v="41114400"/>
    <m/>
    <m/>
    <m/>
    <n v="1"/>
    <n v="1000000000"/>
    <s v="GLOBAL"/>
    <s v="NO SOLICITADAS"/>
  </r>
</pivotCacheRecords>
</file>

<file path=xl/pivotCache/pivotCacheRecords2.xml><?xml version="1.0" encoding="utf-8"?>
<pivotCacheRecords xmlns="http://schemas.openxmlformats.org/spreadsheetml/2006/main" xmlns:r="http://schemas.openxmlformats.org/officeDocument/2006/relationships" count="16212">
  <r>
    <x v="0"/>
    <s v="101-5-86"/>
    <n v="16"/>
    <s v="PARTIDA ALIMENTACION SOLDADOS"/>
    <s v="SERVICIOS DOCENTE GIMFAPARTIDA ALIMENTACION SOLDADOS"/>
    <n v="0"/>
    <s v="CONTRATACIÓN DIRECTA"/>
    <n v="1"/>
    <n v="5"/>
    <n v="1"/>
    <n v="120000000"/>
    <s v="GLOBAL"/>
    <m/>
  </r>
  <r>
    <x v="0"/>
    <s v="102-14"/>
    <n v="16"/>
    <s v="REMUNERACION SERVICIOS TECNICOS"/>
    <s v="SERVICIOS DOCENTE GIMFA"/>
    <n v="86101710"/>
    <s v="CONTRATACIÓN DIRECTA"/>
    <n v="1"/>
    <n v="5"/>
    <n v="1"/>
    <n v="207764031.90000001"/>
    <s v="GLOBAL"/>
    <s v="SI APROBADAS"/>
  </r>
  <r>
    <x v="0"/>
    <s v="102-14"/>
    <n v="16"/>
    <s v="REMUNERACION SERVICIOS TECNICOS"/>
    <s v="SERVICIO DOCENTES"/>
    <n v="86101710"/>
    <s v="CONTRATACIÓN DIRECTA"/>
    <n v="5"/>
    <n v="1"/>
    <n v="1"/>
    <n v="192259253.40000001"/>
    <s v="GLOBAL"/>
    <s v="NO SOLICITADAS"/>
  </r>
  <r>
    <x v="0"/>
    <s v="102-14"/>
    <n v="16"/>
    <s v="REMUNERACION SERVICIOS TECNICOS"/>
    <s v="SERVICIO DOCENTES"/>
    <n v="86101710"/>
    <s v="CONTRATACIÓN DIRECTA"/>
    <n v="1"/>
    <n v="6"/>
    <n v="1"/>
    <n v="116157006"/>
    <s v="GLOBAL"/>
    <s v="NO SOLICITADAS"/>
  </r>
  <r>
    <x v="0"/>
    <s v="102-14"/>
    <n v="16"/>
    <s v="REMUNERACION SERVICIOS TECNICOS"/>
    <s v="APOYO A LA GESTION ASESORIA CONTRACTUAL"/>
    <n v="80101500"/>
    <s v="CONTRATACIÓN DIRECTA"/>
    <n v="7"/>
    <n v="5"/>
    <n v="1"/>
    <n v="17500000"/>
    <s v="GLOBAL"/>
    <s v="NO SOLICITADAS"/>
  </r>
  <r>
    <x v="0"/>
    <s v="102-14"/>
    <n v="16"/>
    <s v="REMUNERACION SERVICIOS TECNICOS"/>
    <s v="SALDO SERVICIO DOCENTES"/>
    <n v="0"/>
    <s v="MÍNIMA CUANTÍA"/>
    <n v="1"/>
    <n v="6"/>
    <n v="1"/>
    <n v="668994"/>
    <s v="GLOBAL"/>
    <s v=""/>
  </r>
  <r>
    <x v="0"/>
    <s v="203-50-2"/>
    <n v="10"/>
    <s v="IMPUESTO DE VEHICULOS"/>
    <s v="IMPUESTO VEHICULOS MOTOCARRO PLACA 135ABY"/>
    <n v="93161600"/>
    <s v="SOLICITUD DE INFORMACIÓN A LOS PROVEEDORES"/>
    <n v="1"/>
    <n v="11"/>
    <n v="1"/>
    <n v="71000"/>
    <s v="GLOBAL"/>
    <s v="NO SOLICITADAS"/>
  </r>
  <r>
    <x v="0"/>
    <s v="203-50-2"/>
    <n v="10"/>
    <s v="IMPUESTO DE VEHICULOS"/>
    <s v="IMPUESTO VEHICULOS PLACA OSD427 Y FHD956"/>
    <n v="93161600"/>
    <s v="SOLICITUD DE INFORMACIÓN A LOS PROVEEDORES"/>
    <n v="1"/>
    <n v="11"/>
    <n v="1"/>
    <n v="609400"/>
    <s v="GLOBAL"/>
    <s v="NO SOLICITADAS"/>
  </r>
  <r>
    <x v="0"/>
    <s v="203-50-2"/>
    <n v="10"/>
    <s v="IMPUESTO DE VEHICULOS"/>
    <s v="IMPUESTO VEHICULO PLACA MZQ244"/>
    <n v="93161600"/>
    <s v="SOLICITUD DE INFORMACIÓN A LOS PROVEEDORES"/>
    <n v="1"/>
    <n v="11"/>
    <n v="1"/>
    <n v="1228000"/>
    <s v="GLOBAL"/>
    <s v="NO SOLICITADAS"/>
  </r>
  <r>
    <x v="0"/>
    <s v="203-50-2"/>
    <n v="10"/>
    <s v="IMPUESTO DE VEHICULOS"/>
    <s v="PAGO IMPUESTO VEHICULO PLACA RHK676 MARCA HYUNDAI"/>
    <n v="93161600"/>
    <s v="SOLICITUD DE INFORMACIÓN A LOS PROVEEDORES"/>
    <n v="1"/>
    <n v="10"/>
    <n v="1"/>
    <n v="245000"/>
    <s v="GLOBAL"/>
    <s v="NO SOLICITADAS"/>
  </r>
  <r>
    <x v="0"/>
    <s v="203-50-2"/>
    <n v="10"/>
    <s v="IMPUESTO DE VEHICULOS"/>
    <s v="PAGO IMPUESTO VEHICULO PLACA MNW687 MARCA TOYOTA- MOTOCICLETA PLACA VRN15A"/>
    <n v="93161600"/>
    <s v="SOLICITUD DE INFORMACIÓN A LOS PROVEEDORES"/>
    <n v="1"/>
    <n v="10"/>
    <n v="1"/>
    <n v="542200"/>
    <s v="GLOBAL"/>
    <s v="NO SOLICITADAS"/>
  </r>
  <r>
    <x v="0"/>
    <s v="203-50-3"/>
    <n v="10"/>
    <s v="IMPUESTO PREDIAL"/>
    <s v="IMPUESTO PREDIAL PUERTO SALGAR FACT. 201810566"/>
    <n v="93161602"/>
    <s v="SOLICITUD DE INFORMACIÓN A LOS PROVEEDORES"/>
    <n v="1"/>
    <n v="4"/>
    <n v="1"/>
    <n v="476238313"/>
    <s v="GLOBAL"/>
    <s v="NO SOLICITADAS"/>
  </r>
  <r>
    <x v="0"/>
    <s v="203-50-3"/>
    <n v="10"/>
    <s v="IMPUESTO PREDIAL"/>
    <s v="IMPUESTO PREDIAL PUERTO BOYACA FACT. 201802205"/>
    <n v="93161602"/>
    <s v="SOLICITUD DE INFORMACIÓN A LOS PROVEEDORES"/>
    <n v="1"/>
    <n v="4"/>
    <n v="1"/>
    <n v="16603396"/>
    <s v="GLOBAL"/>
    <s v="NO SOLICITADAS"/>
  </r>
  <r>
    <x v="0"/>
    <s v="203-50-5"/>
    <n v="10"/>
    <s v="CONTRIBUCIONES"/>
    <s v="CONTRIBUCIONES CAR - PREDIAL FACT. 201810566"/>
    <n v="93161600"/>
    <s v="SOLICITUD DE INFORMACIÓN A LOS PROVEEDORES"/>
    <n v="1"/>
    <n v="11"/>
    <n v="1"/>
    <n v="52526285"/>
    <s v="GLOBAL"/>
    <s v="NO SOLICITADAS"/>
  </r>
  <r>
    <x v="0"/>
    <s v="203-50-5"/>
    <n v="10"/>
    <s v="CONTRIBUCIONES"/>
    <s v="PAGO FACT. 7769 TASAS AMBIENTALES RETRIBUTIVAS TARIFA VIGENCIA 2016"/>
    <n v="93161600"/>
    <s v="SOLICITUD DE INFORMACIÓN A LOS PROVEEDORES"/>
    <n v="1"/>
    <n v="11"/>
    <n v="1"/>
    <n v="1262438"/>
    <s v="GLOBAL"/>
    <s v="NO SOLICITADAS"/>
  </r>
  <r>
    <x v="0"/>
    <s v="203-50-5"/>
    <n v="10"/>
    <s v="CONTRIBUCIONES"/>
    <s v="PAGO FTL.8235 POR CONCEPTO DE CARGAS VERTIDAS EN EL AÑO 2017, VERMIENTO AL RIO MAGDALENA"/>
    <n v="93161600"/>
    <s v="SOLICITUD DE INFORMACIÓN A LOS PROVEEDORES"/>
    <n v="1"/>
    <n v="10"/>
    <n v="1"/>
    <n v="1335110"/>
    <s v="GLOBAL"/>
    <s v="NO SOLICITADAS"/>
  </r>
  <r>
    <x v="0"/>
    <s v="203-50-90"/>
    <n v="10"/>
    <s v="OTROS IMPUESTOS"/>
    <s v="IMPUESTO BOMBERIL - FACT. PREDIAL 201810566"/>
    <n v="93161600"/>
    <s v="SOLICITUD DE INFORMACIÓN A LOS PROVEEDORES"/>
    <n v="1"/>
    <n v="4"/>
    <n v="1"/>
    <n v="16808411"/>
    <s v="GLOBAL"/>
    <s v="NO SOLICITADAS"/>
  </r>
  <r>
    <x v="0"/>
    <s v="204-1-2"/>
    <n v="10"/>
    <s v="EQUIPO DE RECREACION Y DEPORTES"/>
    <s v="BANCO DE MANCUERNAS PESAS PROFIT EJERCICIO ABDOMINAL GIMNASIO"/>
    <n v="49201604"/>
    <s v="MÍNIMA CUANTÍA"/>
    <n v="4"/>
    <n v="3"/>
    <n v="2"/>
    <n v="532000"/>
    <s v="UNIDAD"/>
    <s v="NO SOLICITADAS"/>
  </r>
  <r>
    <x v="0"/>
    <s v="204-1-2"/>
    <n v="10"/>
    <s v="EQUIPO DE RECREACION Y DEPORTES"/>
    <s v="BANCO EJERCICIO MULTIPLE PREDICADOR PESAS GIMNASIO"/>
    <n v="49201604"/>
    <s v="MÍNIMA CUANTÍA"/>
    <n v="4"/>
    <n v="3"/>
    <n v="1"/>
    <n v="1000000"/>
    <s v="UNIDAD"/>
    <s v="NO SOLICITADAS"/>
  </r>
  <r>
    <x v="0"/>
    <s v="204-1-2"/>
    <n v="10"/>
    <s v="EQUIPO DE RECREACION Y DEPORTES"/>
    <s v="BICICLETA  ESTATICA MAGNETICA "/>
    <n v="49201503"/>
    <s v="MÍNIMA CUANTÍA"/>
    <n v="4"/>
    <n v="3"/>
    <n v="3"/>
    <n v="1756698"/>
    <s v="UNIDAD"/>
    <s v="NO SOLICITADAS"/>
  </r>
  <r>
    <x v="0"/>
    <s v="204-1-2"/>
    <n v="10"/>
    <s v="EQUIPO DE RECREACION Y DEPORTES"/>
    <s v="BICICLETA GRUSE"/>
    <n v="25161500"/>
    <s v="MÍNIMA CUANTÍA"/>
    <n v="4"/>
    <n v="3"/>
    <n v="4"/>
    <n v="2240000"/>
    <s v="UNIDAD"/>
    <s v="NO SOLICITADAS"/>
  </r>
  <r>
    <x v="0"/>
    <s v="204-1-2"/>
    <n v="10"/>
    <s v="EQUIPO DE RECREACION Y DEPORTES"/>
    <s v="FUTBOLIN FUTBOLITO MEDIANO NEW 2007"/>
    <n v="49181500"/>
    <s v="MÍNIMA CUANTÍA"/>
    <n v="4"/>
    <n v="3"/>
    <n v="2"/>
    <n v="1302000"/>
    <s v="UNIDAD"/>
    <s v="NO SOLICITADAS"/>
  </r>
  <r>
    <x v="0"/>
    <s v="204-1-2"/>
    <n v="10"/>
    <s v="EQUIPO DE RECREACION Y DEPORTES"/>
    <s v="MALETIN DE MANCUERNAS CON PESOD VARIABLE 50 KG"/>
    <n v="49201612"/>
    <s v="MÍNIMA CUANTÍA"/>
    <n v="4"/>
    <n v="3"/>
    <n v="1"/>
    <n v="398860"/>
    <s v="UNIDAD"/>
    <s v="NO SOLICITADAS"/>
  </r>
  <r>
    <x v="0"/>
    <s v="204-1-2"/>
    <n v="10"/>
    <s v="EQUIPO DE RECREACION Y DEPORTES"/>
    <s v="MANCUERNA ENCAUCHETADA  10KG HEXAGONALES "/>
    <n v="49201600"/>
    <s v="MÍNIMA CUANTÍA"/>
    <n v="4"/>
    <n v="3"/>
    <n v="6"/>
    <n v="580440"/>
    <s v="UNIDAD"/>
    <s v="NO SOLICITADAS"/>
  </r>
  <r>
    <x v="0"/>
    <s v="204-1-2"/>
    <n v="10"/>
    <s v="EQUIPO DE RECREACION Y DEPORTES"/>
    <s v="SALDO CTO"/>
    <n v="0"/>
    <s v="MÍNIMA CUANTÍA"/>
    <n v="1"/>
    <n v="6"/>
    <n v="1"/>
    <n v="2"/>
    <n v="0"/>
    <s v=""/>
  </r>
  <r>
    <x v="0"/>
    <s v="204-1-3"/>
    <n v="10"/>
    <s v="HERRAMIENTAS"/>
    <s v="ALICATE 8&quot; ELECTRICISTA"/>
    <n v="27112135"/>
    <s v="MÍNIMA CUANTÍA"/>
    <n v="2"/>
    <n v="3"/>
    <n v="3"/>
    <n v="116910"/>
    <s v="UNIDAD"/>
    <s v="NO SOLICITADAS"/>
  </r>
  <r>
    <x v="0"/>
    <s v="204-1-3"/>
    <n v="10"/>
    <s v="HERRAMIENTAS"/>
    <s v="ALICATE CON MORDAZA"/>
    <n v="27112137"/>
    <s v="MÍNIMA CUANTÍA"/>
    <n v="2"/>
    <n v="3"/>
    <n v="2"/>
    <n v="44940"/>
    <s v="UNIDAD"/>
    <s v="NO SOLICITADAS"/>
  </r>
  <r>
    <x v="0"/>
    <s v="204-1-3"/>
    <n v="10"/>
    <s v="HERRAMIENTAS"/>
    <s v="ALICATE CORTE DIAGONAL  8&quot;"/>
    <n v="27112143"/>
    <s v="MÍNIMA CUANTÍA"/>
    <n v="2"/>
    <n v="3"/>
    <n v="1"/>
    <n v="39470"/>
    <s v="UNIDAD"/>
    <s v="NO SOLICITADAS"/>
  </r>
  <r>
    <x v="0"/>
    <s v="204-1-3"/>
    <n v="10"/>
    <s v="HERRAMIENTAS"/>
    <s v="ALICATE ELECTRICISTA 8&quot;"/>
    <n v="27112148"/>
    <s v="MÍNIMA CUANTÍA"/>
    <n v="2"/>
    <n v="3"/>
    <n v="2"/>
    <n v="30940"/>
    <s v="UNIDAD"/>
    <s v="NO SOLICITADAS"/>
  </r>
  <r>
    <x v="0"/>
    <s v="204-1-3"/>
    <n v="10"/>
    <s v="HERRAMIENTAS"/>
    <s v="ALICATE HOMBRES SOLO "/>
    <n v="27112143"/>
    <s v="MÍNIMA CUANTÍA"/>
    <n v="2"/>
    <n v="3"/>
    <n v="1"/>
    <n v="39470"/>
    <s v="UNIDAD"/>
    <s v="NO SOLICITADAS"/>
  </r>
  <r>
    <x v="0"/>
    <s v="204-1-3"/>
    <n v="10"/>
    <s v="HERRAMIENTAS"/>
    <s v="ALICATE PUNTA RECTA 8&quot;"/>
    <n v="27112143"/>
    <s v="MÍNIMA CUANTÍA"/>
    <n v="2"/>
    <n v="3"/>
    <n v="1"/>
    <n v="97470"/>
    <s v="UNIDAD"/>
    <s v="NO SOLICITADAS"/>
  </r>
  <r>
    <x v="0"/>
    <s v="204-1-3"/>
    <n v="10"/>
    <s v="HERRAMIENTAS"/>
    <s v="ATORNILLADOR DE ESTRELLA DE 1/4 X 10&quot;"/>
    <n v="27111701"/>
    <s v="MÍNIMA CUANTÍA"/>
    <n v="2"/>
    <n v="3"/>
    <n v="6"/>
    <n v="84840"/>
    <s v="UNIDAD"/>
    <s v="NO SOLICITADAS"/>
  </r>
  <r>
    <x v="0"/>
    <s v="204-1-3"/>
    <n v="10"/>
    <s v="HERRAMIENTAS"/>
    <s v="CALIBRADOR DE AIRE 15O LBS LARGO "/>
    <n v="41112414"/>
    <s v="MÍNIMA CUANTÍA"/>
    <n v="2"/>
    <n v="3"/>
    <n v="1"/>
    <n v="200470"/>
    <s v="UNIDAD"/>
    <s v="NO SOLICITADAS"/>
  </r>
  <r>
    <x v="0"/>
    <s v="204-1-3"/>
    <n v="10"/>
    <s v="HERRAMIENTAS"/>
    <s v="CARRETILLA BOGUE"/>
    <n v="60141204"/>
    <s v="MÍNIMA CUANTÍA"/>
    <n v="2"/>
    <n v="3"/>
    <n v="5"/>
    <n v="650000"/>
    <s v="UNIDAD"/>
    <s v="NO SOLICITADAS"/>
  </r>
  <r>
    <x v="0"/>
    <s v="204-1-3"/>
    <n v="10"/>
    <s v="HERRAMIENTAS"/>
    <s v="CAUTIN PARA SOLDADURA DE ESTAÑO"/>
    <n v="23271700"/>
    <s v="MÍNIMA CUANTÍA"/>
    <n v="2"/>
    <n v="3"/>
    <n v="2"/>
    <n v="82940"/>
    <s v="UNIDAD"/>
    <s v="NO SOLICITADAS"/>
  </r>
  <r>
    <x v="0"/>
    <s v="204-1-3"/>
    <n v="10"/>
    <s v="HERRAMIENTAS"/>
    <s v="CAUTIN PARA SOLDADURA DE ESTAÑO A GAS"/>
    <n v="23271700"/>
    <s v="MÍNIMA CUANTÍA"/>
    <n v="2"/>
    <n v="3"/>
    <n v="2"/>
    <n v="152940"/>
    <s v="UNIDAD"/>
    <s v="NO SOLICITADAS"/>
  </r>
  <r>
    <x v="0"/>
    <s v="204-1-3"/>
    <n v="10"/>
    <s v="HERRAMIENTAS"/>
    <s v="CAUTIN PARA SOLDAR PROFESIONAL 60 WATT"/>
    <n v="23271806"/>
    <s v="MÍNIMA CUANTÍA"/>
    <n v="2"/>
    <n v="3"/>
    <n v="1"/>
    <n v="199970"/>
    <s v="UNIDAD"/>
    <s v="NO SOLICITADAS"/>
  </r>
  <r>
    <x v="0"/>
    <s v="204-1-3"/>
    <n v="10"/>
    <s v="HERRAMIENTAS"/>
    <s v="CEPILLO DE VUELTA CURVO"/>
    <n v="27111903"/>
    <s v="MÍNIMA CUANTÍA"/>
    <n v="2"/>
    <n v="3"/>
    <n v="1"/>
    <n v="60147"/>
    <s v="UNIDAD"/>
    <s v="NO SOLICITADAS"/>
  </r>
  <r>
    <x v="0"/>
    <s v="204-1-3"/>
    <n v="10"/>
    <s v="HERRAMIENTAS"/>
    <s v="CEPILLO DE VUELTA PLANO"/>
    <n v="27111903"/>
    <s v="MÍNIMA CUANTÍA"/>
    <n v="2"/>
    <n v="3"/>
    <n v="1"/>
    <n v="60147"/>
    <s v="UNIDAD"/>
    <s v="NO SOLICITADAS"/>
  </r>
  <r>
    <x v="0"/>
    <s v="204-1-3"/>
    <n v="10"/>
    <s v="HERRAMIENTAS"/>
    <s v="CINCEL CORTA FRIO 1/2 X 6&quot;"/>
    <n v="27112229"/>
    <s v="MÍNIMA CUANTÍA"/>
    <n v="2"/>
    <n v="3"/>
    <n v="4"/>
    <n v="52588"/>
    <s v="UNIDAD"/>
    <s v="NO SOLICITADAS"/>
  </r>
  <r>
    <x v="0"/>
    <s v="204-1-3"/>
    <n v="10"/>
    <s v="HERRAMIENTAS"/>
    <s v="CINCEL CORTA FRIO 3/4 X 8&quot;"/>
    <n v="27111906"/>
    <s v="MÍNIMA CUANTÍA"/>
    <n v="2"/>
    <n v="3"/>
    <n v="2"/>
    <n v="34294"/>
    <s v="UNIDAD"/>
    <s v="NO SOLICITADAS"/>
  </r>
  <r>
    <x v="0"/>
    <s v="204-1-3"/>
    <n v="10"/>
    <s v="HERRAMIENTAS"/>
    <s v="CINCEL CORTA FRIO 5/8 X 8&quot;"/>
    <n v="27112229"/>
    <s v="MÍNIMA CUANTÍA"/>
    <n v="2"/>
    <n v="3"/>
    <n v="3"/>
    <n v="39441"/>
    <s v="UNIDAD"/>
    <s v="NO SOLICITADAS"/>
  </r>
  <r>
    <x v="0"/>
    <s v="204-1-3"/>
    <n v="10"/>
    <s v="HERRAMIENTAS"/>
    <s v="CINCEL SDS PLUS 10&quot; TUNSGTENO "/>
    <n v="27111906"/>
    <s v="MÍNIMA CUANTÍA"/>
    <n v="2"/>
    <n v="3"/>
    <n v="3"/>
    <n v="75441"/>
    <s v="UNIDAD"/>
    <s v="NO SOLICITADAS"/>
  </r>
  <r>
    <x v="0"/>
    <s v="204-1-3"/>
    <n v="10"/>
    <s v="HERRAMIENTAS"/>
    <s v="CIZALLA DE 14&quot;"/>
    <n v="27111506"/>
    <s v="MÍNIMA CUANTÍA"/>
    <n v="2"/>
    <n v="3"/>
    <n v="1"/>
    <n v="100147"/>
    <s v="UNIDAD"/>
    <s v="NO SOLICITADAS"/>
  </r>
  <r>
    <x v="0"/>
    <s v="204-1-3"/>
    <n v="10"/>
    <s v="HERRAMIENTAS"/>
    <s v="COPAS PUNTA HEXAGONAL CUADRANTE DE 1/2&quot;  6 MM,8MM,10MM,12MM,14MM,17MM,19MM"/>
    <n v="27112700"/>
    <s v="MÍNIMA CUANTÍA"/>
    <n v="2"/>
    <n v="3"/>
    <n v="1"/>
    <n v="181000"/>
    <s v="UNIDAD"/>
    <s v="NO SOLICITADAS"/>
  </r>
  <r>
    <x v="0"/>
    <s v="204-1-3"/>
    <n v="10"/>
    <s v="HERRAMIENTAS"/>
    <s v="COPAS PUNTA TORX CUADRANTE DE 1/2&quot; T20,T25,T27,T30,T40,T45,T50,T55,T60"/>
    <n v="27112700"/>
    <s v="MÍNIMA CUANTÍA"/>
    <n v="2"/>
    <n v="3"/>
    <n v="1"/>
    <n v="104147"/>
    <s v="UNIDAD"/>
    <s v="NO SOLICITADAS"/>
  </r>
  <r>
    <x v="0"/>
    <s v="204-1-3"/>
    <n v="10"/>
    <s v="HERRAMIENTAS"/>
    <s v="CORTA TUIBO GRANDE"/>
    <n v="27112200"/>
    <s v="MÍNIMA CUANTÍA"/>
    <n v="2"/>
    <n v="3"/>
    <n v="3"/>
    <n v="55410"/>
    <s v="UNIDAD"/>
    <s v="NO SOLICITADAS"/>
  </r>
  <r>
    <x v="0"/>
    <s v="204-1-3"/>
    <n v="10"/>
    <s v="HERRAMIENTAS"/>
    <s v="CORTA TUIBO PEQUEÑO"/>
    <n v="27112200"/>
    <s v="MÍNIMA CUANTÍA"/>
    <n v="2"/>
    <n v="3"/>
    <n v="3"/>
    <n v="28410"/>
    <s v="UNIDAD"/>
    <s v="NO SOLICITADAS"/>
  </r>
  <r>
    <x v="0"/>
    <s v="204-1-3"/>
    <n v="10"/>
    <s v="HERRAMIENTAS"/>
    <s v="CORTA VIDRIO"/>
    <n v="23151600"/>
    <s v="MÍNIMA CUANTÍA"/>
    <n v="2"/>
    <n v="3"/>
    <n v="10"/>
    <n v="454700"/>
    <s v="UNIDAD"/>
    <s v="NO SOLICITADAS"/>
  </r>
  <r>
    <x v="0"/>
    <s v="204-1-3"/>
    <n v="10"/>
    <s v="HERRAMIENTAS"/>
    <s v="CORTAFRIO DIAGONAL 6&quot;"/>
    <n v="27111901"/>
    <s v="MÍNIMA CUANTÍA"/>
    <n v="2"/>
    <n v="3"/>
    <n v="1"/>
    <n v="18000"/>
    <s v="UNIDAD"/>
    <s v="NO SOLICITADAS"/>
  </r>
  <r>
    <x v="0"/>
    <s v="204-1-3"/>
    <n v="10"/>
    <s v="HERRAMIENTAS"/>
    <s v="DESTORNILLAODR DE ESTRELLA 1/4 X 6"/>
    <n v="27111701"/>
    <s v="MÍNIMA CUANTÍA"/>
    <n v="2"/>
    <n v="3"/>
    <n v="3"/>
    <n v="22500"/>
    <s v="UNIDAD"/>
    <s v="NO SOLICITADAS"/>
  </r>
  <r>
    <x v="0"/>
    <s v="204-1-3"/>
    <n v="10"/>
    <s v="HERRAMIENTAS"/>
    <s v="DESTORNILLAODR DE PALA 1/4 X 6"/>
    <n v="27111701"/>
    <s v="MÍNIMA CUANTÍA"/>
    <n v="2"/>
    <n v="3"/>
    <n v="3"/>
    <n v="22500"/>
    <s v="UNIDAD"/>
    <s v="NO SOLICITADAS"/>
  </r>
  <r>
    <x v="0"/>
    <s v="204-1-3"/>
    <n v="10"/>
    <s v="HERRAMIENTAS"/>
    <s v="FLEXOMETRO DE 8 MTS X 3/4&quot;"/>
    <n v="41111613"/>
    <s v="MÍNIMA CUANTÍA"/>
    <n v="2"/>
    <n v="3"/>
    <n v="8"/>
    <n v="179760"/>
    <s v="UNIDAD"/>
    <s v="NO SOLICITADAS"/>
  </r>
  <r>
    <x v="0"/>
    <s v="204-1-3"/>
    <n v="10"/>
    <s v="HERRAMIENTAS"/>
    <s v="FORMON DE 1&quot; "/>
    <n v="27111911"/>
    <s v="MÍNIMA CUANTÍA"/>
    <n v="2"/>
    <n v="3"/>
    <n v="3"/>
    <n v="49410"/>
    <s v="UNIDAD"/>
    <s v="NO SOLICITADAS"/>
  </r>
  <r>
    <x v="0"/>
    <s v="204-1-3"/>
    <n v="10"/>
    <s v="HERRAMIENTAS"/>
    <s v="GALGAS CALIBRAR VALVULAS PLANAS  DE 0,04MM A 1MM "/>
    <n v="41111621"/>
    <s v="MÍNIMA CUANTÍA"/>
    <n v="2"/>
    <n v="3"/>
    <n v="1"/>
    <n v="40470"/>
    <s v="UNIDAD"/>
    <s v="NO SOLICITADAS"/>
  </r>
  <r>
    <x v="0"/>
    <s v="204-1-3"/>
    <n v="10"/>
    <s v="HERRAMIENTAS"/>
    <s v="GATO HIDRAULICO DE BOTELLA 15 TON"/>
    <n v="25174810"/>
    <s v="MÍNIMA CUANTÍA"/>
    <n v="2"/>
    <n v="3"/>
    <n v="1"/>
    <n v="478470"/>
    <s v="UNIDAD"/>
    <s v="NO SOLICITADAS"/>
  </r>
  <r>
    <x v="0"/>
    <s v="204-1-3"/>
    <n v="10"/>
    <s v="HERRAMIENTAS"/>
    <s v="HERRAMIENTA PARA CORTAR CADENA DE MOTOS"/>
    <n v="25191722"/>
    <s v="MÍNIMA CUANTÍA"/>
    <n v="2"/>
    <n v="3"/>
    <n v="1"/>
    <n v="117470"/>
    <s v="UNIDAD"/>
    <s v="NO SOLICITADAS"/>
  </r>
  <r>
    <x v="0"/>
    <s v="204-1-3"/>
    <n v="10"/>
    <s v="HERRAMIENTAS"/>
    <s v="HOMBRE SOLO"/>
    <n v="27111707"/>
    <s v="MÍNIMA CUANTÍA"/>
    <n v="2"/>
    <n v="3"/>
    <n v="2"/>
    <n v="100294"/>
    <s v="UNIDAD"/>
    <s v="NO SOLICITADAS"/>
  </r>
  <r>
    <x v="0"/>
    <s v="204-1-3"/>
    <n v="10"/>
    <s v="HERRAMIENTAS"/>
    <s v="HOMBRE SOLO CURVO 10&quot;"/>
    <n v="27112128"/>
    <s v="MÍNIMA CUANTÍA"/>
    <n v="2"/>
    <n v="3"/>
    <n v="1"/>
    <n v="18470"/>
    <s v="UNIDAD"/>
    <s v="NO SOLICITADAS"/>
  </r>
  <r>
    <x v="0"/>
    <s v="204-1-3"/>
    <n v="10"/>
    <s v="HERRAMIENTAS"/>
    <s v="JUEGO DE ATORNILLAODRES PUNTA ESTRELLA "/>
    <n v="27111701"/>
    <s v="MÍNIMA CUANTÍA"/>
    <n v="2"/>
    <n v="3"/>
    <n v="4"/>
    <n v="109880"/>
    <s v="UNIDAD"/>
    <s v="NO SOLICITADAS"/>
  </r>
  <r>
    <x v="0"/>
    <s v="204-1-3"/>
    <n v="10"/>
    <s v="HERRAMIENTAS"/>
    <s v="JUEGO DE CINCELES HEXAGONALES"/>
    <n v="27111906"/>
    <s v="MÍNIMA CUANTÍA"/>
    <n v="2"/>
    <n v="3"/>
    <n v="1"/>
    <n v="51470"/>
    <s v="UNIDAD"/>
    <s v="NO SOLICITADAS"/>
  </r>
  <r>
    <x v="0"/>
    <s v="204-1-3"/>
    <n v="10"/>
    <s v="HERRAMIENTAS"/>
    <s v="JUEGO DE COPAS PEQUEÑAS"/>
    <n v="27112200"/>
    <s v="MÍNIMA CUANTÍA"/>
    <n v="2"/>
    <n v="3"/>
    <n v="1"/>
    <n v="99470"/>
    <s v="UNIDAD"/>
    <s v="NO SOLICITADAS"/>
  </r>
  <r>
    <x v="0"/>
    <s v="204-1-3"/>
    <n v="10"/>
    <s v="HERRAMIENTAS"/>
    <s v="JUEGO DE DESTORNILLADORES PALA Y ESTRELLA 6 PIEZAS"/>
    <n v="27111701"/>
    <s v="MÍNIMA CUANTÍA"/>
    <n v="2"/>
    <n v="3"/>
    <n v="4"/>
    <n v="133880"/>
    <s v="UNIDAD"/>
    <s v="NO SOLICITADAS"/>
  </r>
  <r>
    <x v="0"/>
    <s v="204-1-3"/>
    <n v="10"/>
    <s v="HERRAMIENTAS"/>
    <s v="JUEGO DE EMBOQUILLADOR"/>
    <n v="27112200"/>
    <s v="MÍNIMA CUANTÍA"/>
    <n v="2"/>
    <n v="3"/>
    <n v="3"/>
    <n v="298410"/>
    <s v="UNIDAD"/>
    <s v="NO SOLICITADAS"/>
  </r>
  <r>
    <x v="0"/>
    <s v="204-1-3"/>
    <n v="10"/>
    <s v="HERRAMIENTAS"/>
    <s v="JUEGO DE LLAVES BOCA FIJA DE 1/4&quot; HASTA 2&quot;"/>
    <n v="27111700"/>
    <s v="MÍNIMA CUANTÍA"/>
    <n v="2"/>
    <n v="3"/>
    <n v="1"/>
    <n v="200000"/>
    <s v="UNIDAD"/>
    <s v="NO SOLICITADAS"/>
  </r>
  <r>
    <x v="0"/>
    <s v="204-1-3"/>
    <n v="10"/>
    <s v="HERRAMIENTAS"/>
    <s v="JUEGO DE LLAVES BRISTOL "/>
    <n v="27111700"/>
    <s v="MÍNIMA CUANTÍA"/>
    <n v="2"/>
    <n v="3"/>
    <n v="3"/>
    <n v="64410"/>
    <s v="UNIDAD"/>
    <s v="NO SOLICITADAS"/>
  </r>
  <r>
    <x v="0"/>
    <s v="204-1-3"/>
    <n v="10"/>
    <s v="HERRAMIENTAS"/>
    <s v="JUEGO DE REGULADORES PARA ACETILENO Y OXIGENO"/>
    <n v="41113601"/>
    <s v="MÍNIMA CUANTÍA"/>
    <n v="2"/>
    <n v="3"/>
    <n v="1"/>
    <n v="399470"/>
    <s v="UNIDAD"/>
    <s v="NO SOLICITADAS"/>
  </r>
  <r>
    <x v="0"/>
    <s v="204-1-3"/>
    <n v="10"/>
    <s v="HERRAMIENTAS"/>
    <s v="JUEGO DESTORNILLADORES MIXTOS 10 PIEZAS"/>
    <n v="27111728"/>
    <s v="MÍNIMA CUANTÍA"/>
    <n v="2"/>
    <n v="3"/>
    <n v="1"/>
    <n v="29470"/>
    <s v="UNIDAD"/>
    <s v="NO SOLICITADAS"/>
  </r>
  <r>
    <x v="0"/>
    <s v="204-1-3"/>
    <n v="10"/>
    <s v="HERRAMIENTAS"/>
    <s v="JUEGO HERRAMIENTAS P/MECANICO 60 PIEZA"/>
    <n v="27113201"/>
    <s v="MÍNIMA CUANTÍA"/>
    <n v="2"/>
    <n v="3"/>
    <n v="1"/>
    <n v="169470"/>
    <s v="UNIDAD"/>
    <s v="NO SOLICITADAS"/>
  </r>
  <r>
    <x v="0"/>
    <s v="204-1-3"/>
    <n v="10"/>
    <s v="HERRAMIENTAS"/>
    <s v="JUEGO LLAVES  T/NAVAJA 3/16&quot; A 3/8&quot; 5 PZS"/>
    <n v="27111729"/>
    <s v="MÍNIMA CUANTÍA"/>
    <n v="2"/>
    <n v="3"/>
    <n v="1"/>
    <n v="21147"/>
    <s v="UNIDAD"/>
    <s v="NO SOLICITADAS"/>
  </r>
  <r>
    <x v="0"/>
    <s v="204-1-3"/>
    <n v="10"/>
    <s v="HERRAMIENTAS"/>
    <s v="JUEGO LLAVES MIXTAS 3/8 A 1&quot; 11 PZS"/>
    <n v="27111729"/>
    <s v="MÍNIMA CUANTÍA"/>
    <n v="2"/>
    <n v="3"/>
    <n v="1"/>
    <n v="119470"/>
    <s v="UNIDAD"/>
    <s v="NO SOLICITADAS"/>
  </r>
  <r>
    <x v="0"/>
    <s v="204-1-3"/>
    <n v="10"/>
    <s v="HERRAMIENTAS"/>
    <s v="LINTERNA DE MANO T6 TACTICO "/>
    <n v="39111610"/>
    <s v="MÍNIMA CUANTÍA"/>
    <n v="2"/>
    <n v="3"/>
    <n v="10"/>
    <n v="980000"/>
    <s v="UNIDAD"/>
    <s v="NO SOLICITADAS"/>
  </r>
  <r>
    <x v="0"/>
    <s v="204-1-3"/>
    <n v="10"/>
    <s v="HERRAMIENTAS"/>
    <s v="LINTERNA LED RECARGABLE DE LARGO ALCANCE"/>
    <n v="39111610"/>
    <s v="MÍNIMA CUANTÍA"/>
    <n v="2"/>
    <n v="3"/>
    <n v="8"/>
    <n v="9435760"/>
    <s v="UNIDAD"/>
    <s v="NO SOLICITADAS"/>
  </r>
  <r>
    <x v="0"/>
    <s v="204-1-3"/>
    <n v="10"/>
    <s v="HERRAMIENTAS"/>
    <s v="LINTERNA PARA ELECTRICISTA"/>
    <n v="39111610"/>
    <s v="MÍNIMA CUANTÍA"/>
    <n v="2"/>
    <n v="3"/>
    <n v="1"/>
    <n v="142470"/>
    <s v="UNIDAD"/>
    <s v="NO SOLICITADAS"/>
  </r>
  <r>
    <x v="0"/>
    <s v="204-1-3"/>
    <n v="10"/>
    <s v="HERRAMIENTAS"/>
    <s v="LINTERNA TIPO BASTON RECARGABLES"/>
    <n v="39111610"/>
    <s v="MÍNIMA CUANTÍA"/>
    <n v="2"/>
    <n v="3"/>
    <n v="8"/>
    <n v="723760"/>
    <s v="UNIDAD"/>
    <s v="NO SOLICITADAS"/>
  </r>
  <r>
    <x v="0"/>
    <s v="204-1-3"/>
    <n v="10"/>
    <s v="HERRAMIENTAS"/>
    <s v="LINTERNA TIPO MINERO STL61405"/>
    <n v="39111610"/>
    <s v="MÍNIMA CUANTÍA"/>
    <n v="2"/>
    <n v="3"/>
    <n v="10"/>
    <n v="1014700"/>
    <s v="UNIDAD"/>
    <s v="NO SOLICITADAS"/>
  </r>
  <r>
    <x v="0"/>
    <s v="204-1-3"/>
    <n v="10"/>
    <s v="HERRAMIENTAS"/>
    <s v="LLANA  LISA DE MADERA 8,5 X 4&quot;"/>
    <n v="27112202"/>
    <s v="MÍNIMA CUANTÍA"/>
    <n v="2"/>
    <n v="3"/>
    <n v="3"/>
    <n v="21441"/>
    <s v="UNIDAD"/>
    <s v="NO SOLICITADAS"/>
  </r>
  <r>
    <x v="0"/>
    <s v="204-1-3"/>
    <n v="10"/>
    <s v="HERRAMIENTAS"/>
    <s v="LLANA  LISA MANGO DE MADERA 12 X 4 1/2&quot;"/>
    <n v="27112202"/>
    <s v="MÍNIMA CUANTÍA"/>
    <n v="2"/>
    <n v="3"/>
    <n v="4"/>
    <n v="88588"/>
    <s v="UNIDAD"/>
    <s v="NO SOLICITADAS"/>
  </r>
  <r>
    <x v="0"/>
    <s v="204-1-3"/>
    <n v="10"/>
    <s v="HERRAMIENTAS"/>
    <s v="LLANA DENTADA MANGO DE MADERA 15 X 5&quot;"/>
    <n v="27112202"/>
    <s v="MÍNIMA CUANTÍA"/>
    <n v="2"/>
    <n v="3"/>
    <n v="4"/>
    <n v="80588"/>
    <s v="UNIDAD"/>
    <s v="NO SOLICITADAS"/>
  </r>
  <r>
    <x v="0"/>
    <s v="204-1-3"/>
    <n v="10"/>
    <s v="HERRAMIENTAS"/>
    <s v="LLANA LISA CON CABO DE MADERA "/>
    <n v="27112202"/>
    <s v="MÍNIMA CUANTÍA"/>
    <n v="2"/>
    <n v="3"/>
    <n v="10"/>
    <n v="194700"/>
    <s v="UNIDAD"/>
    <s v="NO SOLICITADAS"/>
  </r>
  <r>
    <x v="0"/>
    <s v="204-1-3"/>
    <n v="10"/>
    <s v="HERRAMIENTAS"/>
    <s v="LLANA LISA EN ACERO INOXIDABLE "/>
    <n v="27112202"/>
    <s v="MÍNIMA CUANTÍA"/>
    <n v="2"/>
    <n v="3"/>
    <n v="2"/>
    <n v="136940"/>
    <s v="UNIDAD"/>
    <s v="NO SOLICITADAS"/>
  </r>
  <r>
    <x v="0"/>
    <s v="204-1-3"/>
    <n v="10"/>
    <s v="HERRAMIENTAS"/>
    <s v="LLAVE DE EXPANSIÓN DE 12&quot;"/>
    <n v="27111708"/>
    <s v="MÍNIMA CUANTÍA"/>
    <n v="2"/>
    <n v="3"/>
    <n v="3"/>
    <n v="277410"/>
    <s v="UNIDAD"/>
    <s v="NO SOLICITADAS"/>
  </r>
  <r>
    <x v="0"/>
    <s v="204-1-3"/>
    <n v="10"/>
    <s v="HERRAMIENTAS"/>
    <s v="LLAVE DE TUBO DE 12&quot;"/>
    <n v="27111708"/>
    <s v="MÍNIMA CUANTÍA"/>
    <n v="2"/>
    <n v="3"/>
    <n v="2"/>
    <n v="184940"/>
    <s v="UNIDAD"/>
    <s v="NO SOLICITADAS"/>
  </r>
  <r>
    <x v="0"/>
    <s v="204-1-3"/>
    <n v="10"/>
    <s v="HERRAMIENTAS"/>
    <s v="LLAVE PARA PERNOS TIPO ARTILLERA 1 &quot;3/16&quot;X 1&quot; 1/4&quot; "/>
    <n v="27111760"/>
    <s v="MÍNIMA CUANTÍA"/>
    <n v="2"/>
    <n v="3"/>
    <n v="1"/>
    <n v="147470"/>
    <s v="UNIDAD"/>
    <s v="NO SOLICITADAS"/>
  </r>
  <r>
    <x v="0"/>
    <s v="204-1-3"/>
    <n v="10"/>
    <s v="HERRAMIENTAS"/>
    <s v="LLAVE PARA PERNOS TIPO ARTILLERA 1.1/8X1.5/16&quot; "/>
    <n v="27111760"/>
    <s v="MÍNIMA CUANTÍA"/>
    <n v="2"/>
    <n v="3"/>
    <n v="1"/>
    <n v="375470"/>
    <s v="UNIDAD"/>
    <s v="NO SOLICITADAS"/>
  </r>
  <r>
    <x v="0"/>
    <s v="204-1-3"/>
    <n v="10"/>
    <s v="HERRAMIENTAS"/>
    <s v="LLAVE PARA PERNOS TIPO ARTILLERA 15/16&quot;X 1&quot; 1/16&quot; "/>
    <n v="27111760"/>
    <s v="MÍNIMA CUANTÍA"/>
    <n v="2"/>
    <n v="3"/>
    <n v="1"/>
    <n v="355470"/>
    <s v="UNIDAD"/>
    <s v="NO SOLICITADAS"/>
  </r>
  <r>
    <x v="0"/>
    <s v="204-1-3"/>
    <n v="10"/>
    <s v="HERRAMIENTAS"/>
    <s v="LLAVE PATA TUBO DE 8&quot;"/>
    <n v="27111708"/>
    <s v="MÍNIMA CUANTÍA"/>
    <n v="2"/>
    <n v="3"/>
    <n v="2"/>
    <n v="46940"/>
    <s v="UNIDAD"/>
    <s v="NO SOLICITADAS"/>
  </r>
  <r>
    <x v="0"/>
    <s v="204-1-3"/>
    <n v="10"/>
    <s v="HERRAMIENTAS"/>
    <s v="LLAVES COPA ESTRIADA LARGAS DE 10MM A 32MM&quot; JUEGO DE 18 PIEZAS CUADRANTE DE 1/2&quot; 12 PUNTAS"/>
    <n v="27112700"/>
    <s v="MÍNIMA CUANTÍA"/>
    <n v="2"/>
    <n v="3"/>
    <n v="1"/>
    <n v="875000"/>
    <s v="UNIDAD"/>
    <s v="NO SOLICITADAS"/>
  </r>
  <r>
    <x v="0"/>
    <s v="204-1-3"/>
    <n v="10"/>
    <s v="HERRAMIENTAS"/>
    <s v="LLAVES COPA HEXAGONAL DE 3/8&quot; A 1.1/4&quot; JUEGO DE 18 PIEZAS CUADRANTE DE 1/2&quot; "/>
    <n v="27112700"/>
    <s v="MÍNIMA CUANTÍA"/>
    <n v="2"/>
    <n v="3"/>
    <n v="1"/>
    <n v="563470"/>
    <s v="UNIDAD"/>
    <s v="NO SOLICITADAS"/>
  </r>
  <r>
    <x v="0"/>
    <s v="204-1-3"/>
    <n v="10"/>
    <s v="HERRAMIENTAS"/>
    <s v="MACETA DE 3 LIBRAS CON CABO"/>
    <n v="27111602"/>
    <s v="MÍNIMA CUANTÍA"/>
    <n v="2"/>
    <n v="3"/>
    <n v="4"/>
    <n v="97880"/>
    <s v="UNIDAD"/>
    <s v="NO SOLICITADAS"/>
  </r>
  <r>
    <x v="0"/>
    <s v="204-1-3"/>
    <n v="10"/>
    <s v="HERRAMIENTAS"/>
    <s v="MACHETE DE 20&quot;"/>
    <s v="27112000"/>
    <s v="MÍNIMA CUANTÍA"/>
    <n v="2"/>
    <n v="3"/>
    <n v="10"/>
    <n v="201070"/>
    <s v="UNIDAD"/>
    <s v="NO SOLICITADAS"/>
  </r>
  <r>
    <x v="0"/>
    <s v="204-1-3"/>
    <n v="10"/>
    <s v="HERRAMIENTAS"/>
    <s v="MANOMETRO PARA R-22 COMPLETO"/>
    <n v="41103311"/>
    <s v="MÍNIMA CUANTÍA"/>
    <n v="2"/>
    <n v="3"/>
    <n v="2"/>
    <n v="382940"/>
    <s v="UNIDAD"/>
    <s v="NO SOLICITADAS"/>
  </r>
  <r>
    <x v="0"/>
    <s v="204-1-3"/>
    <n v="10"/>
    <s v="HERRAMIENTAS"/>
    <s v="MARCO PARA SEGUETA"/>
    <n v="60121405"/>
    <s v="MÍNIMA CUANTÍA"/>
    <n v="2"/>
    <n v="3"/>
    <n v="3"/>
    <n v="112410"/>
    <s v="UNIDAD"/>
    <s v="NO SOLICITADAS"/>
  </r>
  <r>
    <x v="0"/>
    <s v="204-1-3"/>
    <n v="10"/>
    <s v="HERRAMIENTAS"/>
    <s v="MARCO PARA SEGUETA"/>
    <n v="60121405"/>
    <s v="MÍNIMA CUANTÍA"/>
    <n v="2"/>
    <n v="3"/>
    <n v="3"/>
    <n v="112410"/>
    <s v="UNIDAD"/>
    <s v="NO SOLICITADAS"/>
  </r>
  <r>
    <x v="0"/>
    <s v="204-1-3"/>
    <n v="10"/>
    <s v="HERRAMIENTAS"/>
    <s v="MARTILLO DE 1 LIBRA"/>
    <n v="27112705"/>
    <s v="MÍNIMA CUANTÍA"/>
    <n v="2"/>
    <n v="3"/>
    <n v="3"/>
    <n v="50850"/>
    <s v="UNIDAD"/>
    <s v="NO SOLICITADAS"/>
  </r>
  <r>
    <x v="0"/>
    <s v="204-1-3"/>
    <n v="10"/>
    <s v="HERRAMIENTAS"/>
    <s v="MARTILLO DE BOLA PEQUEÑO"/>
    <n v="27112705"/>
    <s v="MÍNIMA CUANTÍA"/>
    <n v="2"/>
    <n v="3"/>
    <n v="3"/>
    <n v="41850"/>
    <s v="UNIDAD"/>
    <s v="NO SOLICITADAS"/>
  </r>
  <r>
    <x v="0"/>
    <s v="204-1-3"/>
    <n v="10"/>
    <s v="HERRAMIENTAS"/>
    <s v="MARTILLO DE UÑA 25 CM"/>
    <n v="27111602"/>
    <s v="MÍNIMA CUANTÍA"/>
    <n v="2"/>
    <n v="3"/>
    <n v="5"/>
    <n v="85735"/>
    <s v="UNIDAD"/>
    <s v="NO SOLICITADAS"/>
  </r>
  <r>
    <x v="0"/>
    <s v="204-1-3"/>
    <n v="10"/>
    <s v="HERRAMIENTAS"/>
    <s v="MAZO DE GOMA DE 20 ONZ"/>
    <n v="27111621"/>
    <s v="MÍNIMA CUANTÍA"/>
    <n v="2"/>
    <n v="3"/>
    <n v="2"/>
    <n v="34294"/>
    <s v="UNIDAD"/>
    <s v="NO SOLICITADAS"/>
  </r>
  <r>
    <x v="0"/>
    <s v="204-1-3"/>
    <n v="10"/>
    <s v="HERRAMIENTAS"/>
    <s v="NIVEL DE ALUMINIO DE 18&quot;"/>
    <n v="41111950"/>
    <s v="MÍNIMA CUANTÍA"/>
    <n v="2"/>
    <n v="3"/>
    <n v="2"/>
    <n v="42294"/>
    <s v="UNIDAD"/>
    <s v="NO SOLICITADAS"/>
  </r>
  <r>
    <x v="0"/>
    <s v="204-1-3"/>
    <n v="10"/>
    <s v="HERRAMIENTAS"/>
    <s v="PALUSTRE MANGO PLASTICO DE 10&quot;"/>
    <n v="27112202"/>
    <s v="MÍNIMA CUANTÍA"/>
    <n v="2"/>
    <n v="3"/>
    <n v="5"/>
    <n v="82350"/>
    <s v="UNIDAD"/>
    <s v="NO SOLICITADAS"/>
  </r>
  <r>
    <x v="0"/>
    <s v="204-1-3"/>
    <n v="10"/>
    <s v="HERRAMIENTAS"/>
    <s v="PALUSTRE MANGO PLASTICO DE 3&quot;"/>
    <n v="27112202"/>
    <s v="MÍNIMA CUANTÍA"/>
    <n v="2"/>
    <n v="3"/>
    <n v="3"/>
    <n v="36312"/>
    <s v="UNIDAD"/>
    <s v="NO SOLICITADAS"/>
  </r>
  <r>
    <x v="0"/>
    <s v="204-1-3"/>
    <n v="10"/>
    <s v="HERRAMIENTAS"/>
    <s v="PALUSTRE MANGO PLASTICO DE 5&quot;"/>
    <n v="27112202"/>
    <s v="MÍNIMA CUANTÍA"/>
    <n v="2"/>
    <n v="3"/>
    <n v="3"/>
    <n v="39312"/>
    <s v="UNIDAD"/>
    <s v="NO SOLICITADAS"/>
  </r>
  <r>
    <x v="0"/>
    <s v="204-1-3"/>
    <n v="10"/>
    <s v="HERRAMIENTAS"/>
    <s v="PALUSTRE MANGO PLASTICO DE 8&quot;"/>
    <n v="27112202"/>
    <s v="MÍNIMA CUANTÍA"/>
    <n v="2"/>
    <n v="3"/>
    <n v="5"/>
    <n v="70520"/>
    <s v="UNIDAD"/>
    <s v="NO SOLICITADAS"/>
  </r>
  <r>
    <x v="0"/>
    <s v="204-1-3"/>
    <n v="10"/>
    <s v="HERRAMIENTAS"/>
    <s v="PINZA ( ALICATE) EXPANDIBLE"/>
    <n v="27112105"/>
    <s v="MÍNIMA CUANTÍA"/>
    <n v="2"/>
    <n v="3"/>
    <n v="1"/>
    <n v="14470"/>
    <s v="UNIDAD"/>
    <s v="NO SOLICITADAS"/>
  </r>
  <r>
    <x v="0"/>
    <s v="204-1-3"/>
    <n v="10"/>
    <s v="HERRAMIENTAS"/>
    <s v="PINZA PUNTA 8&quot; C/CORTAFRIO"/>
    <n v="27112114"/>
    <s v="MÍNIMA CUANTÍA"/>
    <n v="2"/>
    <n v="3"/>
    <n v="2"/>
    <n v="29900"/>
    <s v="UNIDAD"/>
    <s v="NO SOLICITADAS"/>
  </r>
  <r>
    <x v="0"/>
    <s v="204-1-3"/>
    <n v="10"/>
    <s v="HERRAMIENTAS"/>
    <s v="PINZAS VOLTI AMPERIMETRICAS"/>
    <n v="27112105"/>
    <s v="MÍNIMA CUANTÍA"/>
    <n v="2"/>
    <n v="3"/>
    <n v="4"/>
    <n v="385880"/>
    <s v="UNIDAD"/>
    <s v="NO SOLICITADAS"/>
  </r>
  <r>
    <x v="0"/>
    <s v="204-1-3"/>
    <n v="10"/>
    <s v="HERRAMIENTAS"/>
    <s v="PISTOLA PARA PINTURA"/>
    <n v="31211908"/>
    <s v="MÍNIMA CUANTÍA"/>
    <n v="2"/>
    <n v="3"/>
    <n v="1"/>
    <n v="941147"/>
    <s v="UNIDAD"/>
    <s v="NO SOLICITADAS"/>
  </r>
  <r>
    <x v="0"/>
    <s v="204-1-3"/>
    <n v="10"/>
    <s v="HERRAMIENTAS"/>
    <s v="PISTOLA PARA SOLDAR CON ACETILENO"/>
    <n v="23271700"/>
    <s v="MÍNIMA CUANTÍA"/>
    <n v="2"/>
    <n v="3"/>
    <n v="2"/>
    <n v="274294"/>
    <s v="UNIDAD"/>
    <s v="NO SOLICITADAS"/>
  </r>
  <r>
    <x v="0"/>
    <s v="204-1-3"/>
    <n v="10"/>
    <s v="HERRAMIENTAS"/>
    <s v="PISTOLA PARA SOLDAR PROFESIONAL 260 WATT"/>
    <n v="23271400"/>
    <s v="MÍNIMA CUANTÍA"/>
    <n v="2"/>
    <n v="3"/>
    <n v="1"/>
    <n v="642470"/>
    <s v="UNIDAD"/>
    <s v="NO SOLICITADAS"/>
  </r>
  <r>
    <x v="0"/>
    <s v="204-1-3"/>
    <n v="10"/>
    <s v="HERRAMIENTAS"/>
    <s v="PISTOLA TIPO AEROGRAFO HVLP POR GRAVEDAD SAGOLA"/>
    <n v="31211908"/>
    <s v="MÍNIMA CUANTÍA"/>
    <n v="2"/>
    <n v="3"/>
    <n v="1"/>
    <n v="795470"/>
    <s v="UNIDAD"/>
    <s v="NO SOLICITADAS"/>
  </r>
  <r>
    <x v="0"/>
    <s v="204-1-3"/>
    <n v="10"/>
    <s v="HERRAMIENTAS"/>
    <s v="PLOMADA DE CASTAÑA "/>
    <n v="27111804"/>
    <s v="MÍNIMA CUANTÍA"/>
    <n v="2"/>
    <n v="3"/>
    <n v="2"/>
    <n v="66940"/>
    <s v="UNIDAD"/>
    <s v="NO SOLICITADAS"/>
  </r>
  <r>
    <x v="0"/>
    <s v="204-1-3"/>
    <n v="10"/>
    <s v="HERRAMIENTAS"/>
    <s v="PLOMADA DE PUNTO DE 10 OZ"/>
    <n v="27111804"/>
    <s v="MÍNIMA CUANTÍA"/>
    <n v="2"/>
    <n v="3"/>
    <n v="2"/>
    <n v="60940"/>
    <s v="UNIDAD"/>
    <s v="NO SOLICITADAS"/>
  </r>
  <r>
    <x v="0"/>
    <s v="204-1-3"/>
    <n v="10"/>
    <s v="HERRAMIENTAS"/>
    <s v="PONCHADORA DE IMPACTO CABLE DE RED CABLE TELEFONICO UTP JACK"/>
    <n v="27112151"/>
    <s v="MÍNIMA CUANTÍA"/>
    <n v="2"/>
    <n v="3"/>
    <n v="1"/>
    <n v="55104"/>
    <s v="UNIDAD"/>
    <s v="NO SOLICITADAS"/>
  </r>
  <r>
    <x v="0"/>
    <s v="204-1-3"/>
    <n v="10"/>
    <s v="HERRAMIENTAS"/>
    <s v="PROBADOR DE CIRCUITOS"/>
    <n v="41113642"/>
    <s v="MÍNIMA CUANTÍA"/>
    <n v="2"/>
    <n v="3"/>
    <n v="1"/>
    <n v="40147"/>
    <s v="UNIDAD"/>
    <s v="NO SOLICITADAS"/>
  </r>
  <r>
    <x v="0"/>
    <s v="204-1-3"/>
    <n v="10"/>
    <s v="HERRAMIENTAS"/>
    <s v="PROBADOR TESTER"/>
    <n v="25191827"/>
    <s v="MÍNIMA CUANTÍA"/>
    <n v="2"/>
    <n v="3"/>
    <n v="1"/>
    <n v="5995"/>
    <s v="UNIDAD"/>
    <s v="NO SOLICITADAS"/>
  </r>
  <r>
    <x v="0"/>
    <s v="204-1-3"/>
    <n v="10"/>
    <s v="HERRAMIENTAS"/>
    <s v="PUNTERO LARGO"/>
    <n v="60101732"/>
    <s v="MÍNIMA CUANTÍA"/>
    <n v="2"/>
    <n v="3"/>
    <n v="3"/>
    <n v="60441"/>
    <s v="UNIDAD"/>
    <s v="NO SOLICITADAS"/>
  </r>
  <r>
    <x v="0"/>
    <s v="204-1-3"/>
    <n v="10"/>
    <s v="HERRAMIENTAS"/>
    <s v="SEGUETA "/>
    <n v="27111552"/>
    <s v="MÍNIMA CUANTÍA"/>
    <n v="2"/>
    <n v="3"/>
    <n v="60"/>
    <n v="412200"/>
    <s v="UNIDAD"/>
    <s v="NO SOLICITADAS"/>
  </r>
  <r>
    <x v="0"/>
    <s v="204-1-3"/>
    <n v="10"/>
    <s v="HERRAMIENTAS"/>
    <s v="SIERRA CIRCULAR 7 1/4&quot; 1400 W 5700 RPM "/>
    <n v="23231200"/>
    <s v="MÍNIMA CUANTÍA"/>
    <n v="2"/>
    <n v="3"/>
    <n v="1"/>
    <n v="236147"/>
    <s v="UNIDAD"/>
    <s v="NO SOLICITADAS"/>
  </r>
  <r>
    <x v="0"/>
    <s v="204-1-3"/>
    <n v="10"/>
    <s v="HERRAMIENTAS"/>
    <s v="SIERRA COPA DE TUNSGTENO PARA CONCRETO 3&quot;"/>
    <n v="27111508"/>
    <s v="MÍNIMA CUANTÍA"/>
    <n v="2"/>
    <n v="3"/>
    <n v="2"/>
    <n v="97500"/>
    <s v="UNIDAD"/>
    <s v="NO SOLICITADAS"/>
  </r>
  <r>
    <x v="0"/>
    <s v="204-1-3"/>
    <n v="10"/>
    <s v="HERRAMIENTAS"/>
    <s v="TENAZAS 200 MM"/>
    <n v="27111525"/>
    <s v="MÍNIMA CUANTÍA"/>
    <n v="2"/>
    <n v="3"/>
    <n v="3"/>
    <n v="72312"/>
    <s v="UNIDAD"/>
    <s v="NO SOLICITADAS"/>
  </r>
  <r>
    <x v="0"/>
    <s v="204-1-3"/>
    <n v="10"/>
    <s v="HERRAMIENTAS"/>
    <s v="TEXTER"/>
    <n v="27112106"/>
    <s v="MÍNIMA CUANTÍA"/>
    <n v="2"/>
    <n v="3"/>
    <n v="2"/>
    <n v="198940"/>
    <s v="UNIDAD"/>
    <s v="NO SOLICITADAS"/>
  </r>
  <r>
    <x v="0"/>
    <s v="204-1-3"/>
    <n v="10"/>
    <s v="HERRAMIENTAS"/>
    <s v="TIJERA PARA CORTE DE LAMINA DE 12&quot;"/>
    <n v="44121618"/>
    <s v="MÍNIMA CUANTÍA"/>
    <n v="2"/>
    <n v="3"/>
    <n v="3"/>
    <n v="87312"/>
    <s v="UNIDAD"/>
    <s v="NO SOLICITADAS"/>
  </r>
  <r>
    <x v="0"/>
    <s v="204-1-3"/>
    <n v="10"/>
    <s v="HERRAMIENTAS"/>
    <s v="TORRE DE BLOQUEO T./PESADO 6 TON."/>
    <n v="25172114"/>
    <s v="MÍNIMA CUANTÍA"/>
    <n v="2"/>
    <n v="3"/>
    <n v="1"/>
    <n v="747500"/>
    <s v="UNIDAD"/>
    <s v="NO SOLICITADAS"/>
  </r>
  <r>
    <x v="0"/>
    <s v="204-1-3"/>
    <n v="10"/>
    <s v="HERRAMIENTAS"/>
    <s v="BISTURI INDUSTRIAL "/>
    <n v="27112819"/>
    <s v="SELECCIÓN ABREVIADA MENOR CUANTÍA"/>
    <n v="3"/>
    <n v="6"/>
    <n v="2"/>
    <n v="40000"/>
    <s v="UNIDAD"/>
    <s v="NO SOLICITADAS"/>
  </r>
  <r>
    <x v="0"/>
    <s v="204-1-3"/>
    <n v="10"/>
    <s v="HERRAMIENTAS"/>
    <s v="CUTTERS, ELECTRONIC, TAPERED HEAD, 5 3/4&quot;"/>
    <n v="23151901"/>
    <s v="SELECCIÓN ABREVIADA MENOR CUANTÍA"/>
    <n v="3"/>
    <n v="6"/>
    <n v="2"/>
    <n v="496000"/>
    <s v="UNIDAD"/>
    <s v="NO SOLICITADAS"/>
  </r>
  <r>
    <x v="0"/>
    <s v="204-1-3"/>
    <n v="10"/>
    <s v="HERRAMIENTAS"/>
    <s v="GRAMERA"/>
    <n v="49201601"/>
    <s v="SELECCIÓN ABREVIADA MENOR CUANTÍA"/>
    <n v="3"/>
    <n v="6"/>
    <n v="1"/>
    <n v="20000"/>
    <s v="UNIDAD"/>
    <s v="NO SOLICITADAS"/>
  </r>
  <r>
    <x v="0"/>
    <s v="204-1-3"/>
    <n v="10"/>
    <s v="HERRAMIENTAS"/>
    <s v="GRASERA TIPO PALANCA"/>
    <n v="40141736"/>
    <s v="SELECCIÓN ABREVIADA MENOR CUANTÍA"/>
    <n v="3"/>
    <n v="6"/>
    <n v="1"/>
    <n v="100000"/>
    <s v="UNIDAD"/>
    <s v="NO SOLICITADAS"/>
  </r>
  <r>
    <x v="0"/>
    <s v="204-1-3"/>
    <n v="10"/>
    <s v="HERRAMIENTAS"/>
    <s v="HOJA PARA SEGUETA NICHOLSON "/>
    <n v="27111507"/>
    <s v="SELECCIÓN ABREVIADA MENOR CUANTÍA"/>
    <n v="3"/>
    <n v="6"/>
    <n v="10"/>
    <n v="32000"/>
    <s v="UNIDAD"/>
    <s v="NO SOLICITADAS"/>
  </r>
  <r>
    <x v="0"/>
    <s v="204-1-3"/>
    <n v="10"/>
    <s v="HERRAMIENTAS"/>
    <s v="JUEGO DE SERVICIO GENERAL 12 PUNTAS"/>
    <n v="40141743"/>
    <s v="SELECCIÓN ABREVIADA MENOR CUANTÍA"/>
    <n v="3"/>
    <n v="6"/>
    <n v="1"/>
    <n v="1995000"/>
    <s v="UNIDAD"/>
    <s v="NO SOLICITADAS"/>
  </r>
  <r>
    <x v="0"/>
    <s v="204-1-3"/>
    <n v="10"/>
    <s v="HERRAMIENTAS"/>
    <s v="JUEGO PROFUNDO 12 PUNTAS"/>
    <n v="40141743"/>
    <s v="SELECCIÓN ABREVIADA MENOR CUANTÍA"/>
    <n v="3"/>
    <n v="6"/>
    <n v="1"/>
    <n v="1414000"/>
    <s v="UNIDAD"/>
    <s v="NO SOLICITADAS"/>
  </r>
  <r>
    <x v="0"/>
    <s v="204-1-3"/>
    <n v="10"/>
    <s v="HERRAMIENTAS"/>
    <s v="KIT PARA MANTENIMIENTO DE BATERIAS DE AVIACIÓN  NIQUEL CADMIO"/>
    <n v="27112802"/>
    <s v="SELECCIÓN ABREVIADA MENOR CUANTÍA"/>
    <n v="3"/>
    <n v="6"/>
    <n v="1"/>
    <n v="2325000"/>
    <s v="UNIDAD"/>
    <s v="NO SOLICITADAS"/>
  </r>
  <r>
    <x v="0"/>
    <s v="204-1-3"/>
    <n v="10"/>
    <s v="HERRAMIENTAS"/>
    <s v="MANOMETRO PARA BALA DE NITROGENO"/>
    <n v="60104707"/>
    <s v="SELECCIÓN ABREVIADA MENOR CUANTÍA"/>
    <n v="3"/>
    <n v="6"/>
    <n v="1"/>
    <n v="350000"/>
    <s v="UNIDAD"/>
    <s v="NO SOLICITADAS"/>
  </r>
  <r>
    <x v="0"/>
    <s v="204-1-3"/>
    <n v="10"/>
    <s v="HERRAMIENTAS"/>
    <s v="MOTOR ELECTRICO PARA TRABAJO INDUSTRIAL"/>
    <n v="26101500"/>
    <s v="SELECCIÓN ABREVIADA MENOR CUANTÍA"/>
    <n v="3"/>
    <n v="6"/>
    <n v="1"/>
    <n v="2400000"/>
    <s v="UNIDAD"/>
    <s v="NO SOLICITADAS"/>
  </r>
  <r>
    <x v="0"/>
    <s v="204-1-3"/>
    <n v="10"/>
    <s v="HERRAMIENTAS"/>
    <s v="PINZAS DE FRENADO"/>
    <n v="27112105"/>
    <s v="SELECCIÓN ABREVIADA MENOR CUANTÍA"/>
    <n v="3"/>
    <n v="6"/>
    <n v="1"/>
    <n v="542500"/>
    <s v="UNIDAD"/>
    <s v="NO SOLICITADAS"/>
  </r>
  <r>
    <x v="0"/>
    <s v="204-1-3"/>
    <n v="10"/>
    <s v="HERRAMIENTAS"/>
    <s v="PINZAS DE FRENADO"/>
    <n v="27112105"/>
    <s v="SELECCIÓN ABREVIADA MENOR CUANTÍA"/>
    <n v="3"/>
    <n v="6"/>
    <n v="1"/>
    <n v="320000"/>
    <s v="UNIDAD"/>
    <s v="NO SOLICITADAS"/>
  </r>
  <r>
    <x v="0"/>
    <s v="204-1-3"/>
    <n v="10"/>
    <s v="HERRAMIENTAS"/>
    <s v="PISTOLA NEUMATICA PARA PINTAR 3/8"/>
    <n v="31211908"/>
    <s v="SELECCIÓN ABREVIADA MENOR CUANTÍA"/>
    <n v="3"/>
    <n v="6"/>
    <n v="1"/>
    <n v="212000"/>
    <s v="UNIDAD"/>
    <s v="NO SOLICITADAS"/>
  </r>
  <r>
    <x v="0"/>
    <s v="204-1-3"/>
    <n v="10"/>
    <s v="HERRAMIENTAS"/>
    <s v="PISTOLA PETROLIZADORA"/>
    <n v="27112730"/>
    <s v="SELECCIÓN ABREVIADA MENOR CUANTÍA"/>
    <n v="3"/>
    <n v="6"/>
    <n v="2"/>
    <n v="90000"/>
    <s v="UNIDAD"/>
    <s v="NO SOLICITADAS"/>
  </r>
  <r>
    <x v="0"/>
    <s v="204-1-3"/>
    <n v="10"/>
    <s v="HERRAMIENTAS"/>
    <s v="PLIERS, ELECTRONIC, NEEDLE NOSE, 45° ANGLED SERRATED JAWS,6 5/8&quot;"/>
    <n v="27112125"/>
    <s v="SELECCIÓN ABREVIADA MENOR CUANTÍA"/>
    <n v="3"/>
    <n v="6"/>
    <n v="2"/>
    <n v="464000"/>
    <s v="UNIDAD"/>
    <s v="NO SOLICITADAS"/>
  </r>
  <r>
    <x v="0"/>
    <s v="204-1-3"/>
    <n v="10"/>
    <s v="HERRAMIENTAS"/>
    <s v="PLIERS,RETAINING RING, FIXED TIP, CONVERTIBLE, 90°/.038&quot;TIP, 6_x000a_7/16&quot;"/>
    <n v="27112100"/>
    <s v="SELECCIÓN ABREVIADA MENOR CUANTÍA"/>
    <n v="3"/>
    <n v="6"/>
    <n v="6"/>
    <n v="600000"/>
    <s v="UNIDAD"/>
    <s v="NO SOLICITADAS"/>
  </r>
  <r>
    <x v="0"/>
    <s v="204-1-3"/>
    <n v="10"/>
    <s v="HERRAMIENTAS"/>
    <s v="PORTAELECTRODOS JACKSON"/>
    <n v="32141109"/>
    <s v="SELECCIÓN ABREVIADA MENOR CUANTÍA"/>
    <n v="3"/>
    <n v="6"/>
    <n v="5"/>
    <n v="495000"/>
    <s v="UNIDAD"/>
    <s v="NO SOLICITADAS"/>
  </r>
  <r>
    <x v="0"/>
    <s v="204-1-3"/>
    <n v="10"/>
    <s v="HERRAMIENTAS"/>
    <s v="RACHET DE 3/8&quot;"/>
    <n v="27111711"/>
    <s v="SELECCIÓN ABREVIADA MENOR CUANTÍA"/>
    <n v="3"/>
    <n v="6"/>
    <n v="1"/>
    <n v="84000"/>
    <s v="UNIDAD"/>
    <s v="NO SOLICITADAS"/>
  </r>
  <r>
    <x v="0"/>
    <s v="204-1-3"/>
    <n v="10"/>
    <s v="HERRAMIENTAS"/>
    <s v="SCREW DRIVER 5"/>
    <n v="31161503"/>
    <s v="SELECCIÓN ABREVIADA MENOR CUANTÍA"/>
    <n v="3"/>
    <n v="6"/>
    <n v="2"/>
    <n v="1260000"/>
    <s v="UNIDAD"/>
    <s v="NO SOLICITADAS"/>
  </r>
  <r>
    <x v="0"/>
    <s v="204-1-3"/>
    <n v="10"/>
    <s v="HERRAMIENTAS"/>
    <s v="SCREW DRIVER 5"/>
    <n v="31161503"/>
    <s v="SELECCIÓN ABREVIADA MENOR CUANTÍA"/>
    <n v="3"/>
    <n v="6"/>
    <n v="1"/>
    <n v="360000"/>
    <s v="UNIDAD"/>
    <s v="NO SOLICITADAS"/>
  </r>
  <r>
    <x v="0"/>
    <s v="204-1-3"/>
    <n v="10"/>
    <s v="HERRAMIENTAS"/>
    <s v="SCREW DRIVER 5"/>
    <n v="31161503"/>
    <s v="SELECCIÓN ABREVIADA MENOR CUANTÍA"/>
    <n v="3"/>
    <n v="6"/>
    <n v="1"/>
    <n v="280000"/>
    <s v="UNIDAD"/>
    <s v="NO SOLICITADAS"/>
  </r>
  <r>
    <x v="0"/>
    <s v="204-1-3"/>
    <n v="10"/>
    <s v="HERRAMIENTAS"/>
    <s v="THREAD REPAIR"/>
    <n v="27112810"/>
    <s v="SELECCIÓN ABREVIADA MENOR CUANTÍA"/>
    <n v="3"/>
    <n v="6"/>
    <n v="2"/>
    <n v="216000"/>
    <s v="UNIDAD"/>
    <s v="NO SOLICITADAS"/>
  </r>
  <r>
    <x v="0"/>
    <s v="204-1-3"/>
    <n v="10"/>
    <s v="HERRAMIENTAS"/>
    <s v="TRIPODE CON PRENSA DE CADENA "/>
    <n v="27112123"/>
    <s v="SELECCIÓN ABREVIADA MENOR CUANTÍA"/>
    <n v="3"/>
    <n v="6"/>
    <n v="1"/>
    <n v="2170000"/>
    <s v="UNIDAD"/>
    <s v="NO SOLICITADAS"/>
  </r>
  <r>
    <x v="0"/>
    <s v="204-1-3"/>
    <n v="10"/>
    <s v="HERRAMIENTAS"/>
    <s v="WIRE SPTRIPPER, STRIPMASTER LITE, AUTOMATIC, 16-22AWG,5_x000a_1/&quot;"/>
    <n v="27112800"/>
    <s v="SELECCIÓN ABREVIADA MENOR CUANTÍA"/>
    <n v="3"/>
    <n v="6"/>
    <n v="2"/>
    <n v="588000"/>
    <s v="UNIDAD"/>
    <s v="NO SOLICITADAS"/>
  </r>
  <r>
    <x v="0"/>
    <s v="204-1-3"/>
    <n v="10"/>
    <s v="HERRAMIENTAS"/>
    <s v="NIVEL DE MANO PEQUEÑO IMANTADO"/>
    <n v="41111950"/>
    <s v="SELECCIÓN ABREVIADA SUBASTA INVERSA"/>
    <n v="4"/>
    <n v="7"/>
    <n v="3"/>
    <n v="127713"/>
    <s v="UNIDAD"/>
    <s v="NO SOLICITADAS"/>
  </r>
  <r>
    <x v="0"/>
    <s v="204-1-3"/>
    <n v="10"/>
    <s v="HERRAMIENTAS"/>
    <s v="PUNTAS ESTRELLA DOBLE"/>
    <n v="27111734"/>
    <s v="SELECCIÓN ABREVIADA SUBASTA INVERSA"/>
    <n v="4"/>
    <n v="7"/>
    <n v="10"/>
    <n v="52190"/>
    <s v="UNIDAD"/>
    <s v="NO SOLICITADAS"/>
  </r>
  <r>
    <x v="0"/>
    <s v="204-1-3"/>
    <n v="10"/>
    <s v="HERRAMIENTAS"/>
    <s v="PUNTAS PARA TALADRO DE ESTRELLA Y PLANO"/>
    <n v="27111734"/>
    <s v="SELECCIÓN ABREVIADA SUBASTA INVERSA"/>
    <n v="4"/>
    <n v="7"/>
    <n v="10"/>
    <n v="48160"/>
    <s v="UNIDAD"/>
    <s v="NO SOLICITADAS"/>
  </r>
  <r>
    <x v="0"/>
    <s v="204-1-3"/>
    <n v="10"/>
    <s v="HERRAMIENTAS"/>
    <s v="FALSA ESCUADRA"/>
    <n v="27111803"/>
    <s v="SELECCIÓN ABREVIADA SUBASTA INVERSA"/>
    <n v="4"/>
    <n v="7"/>
    <n v="3"/>
    <n v="64503"/>
    <s v="UNIDAD"/>
    <s v="NO SOLICITADAS"/>
  </r>
  <r>
    <x v="0"/>
    <s v="204-1-3"/>
    <n v="10"/>
    <s v="HERRAMIENTAS"/>
    <s v="PERTIGA 12 METROS PARA ELECTRICISTA"/>
    <n v="27112813"/>
    <s v="SELECCIÓN ABREVIADA SUBASTA INVERSA"/>
    <n v="4"/>
    <n v="7"/>
    <n v="1"/>
    <n v="2715042"/>
    <s v="UNIDAD"/>
    <s v="NO SOLICITADAS"/>
  </r>
  <r>
    <x v="0"/>
    <s v="204-1-3"/>
    <n v="10"/>
    <s v="HERRAMIENTAS"/>
    <s v="PUNTA   NO. 2 PLANA"/>
    <n v="40141743"/>
    <s v="SELECCIÓN ABREVIADA MENOR CUANTÍA"/>
    <n v="4"/>
    <n v="6"/>
    <n v="10"/>
    <n v="20000"/>
    <s v="UNIDAD"/>
    <s v="NO SOLICITADAS"/>
  </r>
  <r>
    <x v="0"/>
    <s v="204-1-3"/>
    <n v="10"/>
    <s v="HERRAMIENTAS"/>
    <s v="PUNTA   NO. 4 PLANA"/>
    <n v="40141743"/>
    <s v="SELECCIÓN ABREVIADA MENOR CUANTÍA"/>
    <n v="4"/>
    <n v="6"/>
    <n v="10"/>
    <n v="20000"/>
    <s v="UNIDAD"/>
    <s v="NO SOLICITADAS"/>
  </r>
  <r>
    <x v="0"/>
    <s v="204-1-3"/>
    <n v="10"/>
    <s v="HERRAMIENTAS"/>
    <s v="PUNTA APEX NO. 1/4  (FOUR WING)"/>
    <n v="40141743"/>
    <s v="SELECCIÓN ABREVIADA MENOR CUANTÍA"/>
    <n v="4"/>
    <n v="6"/>
    <n v="10"/>
    <n v="68000"/>
    <s v="UNIDAD"/>
    <s v="NO SOLICITADAS"/>
  </r>
  <r>
    <x v="0"/>
    <s v="204-1-3"/>
    <n v="10"/>
    <s v="HERRAMIENTAS"/>
    <s v="PUNTA APEX NO. 10  (FOUR WING)"/>
    <n v="40141743"/>
    <s v="SELECCIÓN ABREVIADA MENOR CUANTÍA"/>
    <n v="4"/>
    <n v="6"/>
    <n v="10"/>
    <n v="60000"/>
    <s v="UNIDAD"/>
    <s v="NO SOLICITADAS"/>
  </r>
  <r>
    <x v="0"/>
    <s v="204-1-3"/>
    <n v="10"/>
    <s v="HERRAMIENTAS"/>
    <s v="PUNTA APEX NO. 4  (FOUR WING)"/>
    <n v="40141743"/>
    <s v="SELECCIÓN ABREVIADA MENOR CUANTÍA"/>
    <n v="4"/>
    <n v="6"/>
    <n v="10"/>
    <n v="60000"/>
    <s v="UNIDAD"/>
    <s v="NO SOLICITADAS"/>
  </r>
  <r>
    <x v="0"/>
    <s v="204-1-3"/>
    <n v="10"/>
    <s v="HERRAMIENTAS"/>
    <s v="PUNTA APEX NO. 6  (FOUR WING)"/>
    <n v="40141743"/>
    <s v="SELECCIÓN ABREVIADA MENOR CUANTÍA"/>
    <n v="4"/>
    <n v="6"/>
    <n v="10"/>
    <n v="60000"/>
    <s v="UNIDAD"/>
    <s v="NO SOLICITADAS"/>
  </r>
  <r>
    <x v="0"/>
    <s v="204-1-3"/>
    <n v="10"/>
    <s v="HERRAMIENTAS"/>
    <s v="PUNTA APEX NO. 8  (FOUR WING)"/>
    <n v="40141743"/>
    <s v="SELECCIÓN ABREVIADA MENOR CUANTÍA"/>
    <n v="4"/>
    <n v="6"/>
    <n v="10"/>
    <n v="60000"/>
    <s v="UNIDAD"/>
    <s v="NO SOLICITADAS"/>
  </r>
  <r>
    <x v="0"/>
    <s v="204-1-3"/>
    <n v="10"/>
    <s v="HERRAMIENTAS"/>
    <s v="PUNTA PHILLIPS  NO. 2 "/>
    <n v="40141743"/>
    <s v="SELECCIÓN ABREVIADA MENOR CUANTÍA"/>
    <n v="4"/>
    <n v="6"/>
    <n v="10"/>
    <n v="25000"/>
    <s v="UNIDAD"/>
    <s v="NO SOLICITADAS"/>
  </r>
  <r>
    <x v="0"/>
    <s v="204-1-3"/>
    <n v="10"/>
    <s v="HERRAMIENTAS"/>
    <s v="PUNTA PHILLIPS  NO. 3"/>
    <n v="40141743"/>
    <s v="SELECCIÓN ABREVIADA MENOR CUANTÍA"/>
    <n v="4"/>
    <n v="6"/>
    <n v="10"/>
    <n v="30000"/>
    <s v="UNIDAD"/>
    <s v="NO SOLICITADAS"/>
  </r>
  <r>
    <x v="0"/>
    <s v="204-1-3"/>
    <n v="10"/>
    <s v="HERRAMIENTAS"/>
    <s v="PUNTAS TORQ-SET"/>
    <n v="40141743"/>
    <s v="SELECCIÓN ABREVIADA MENOR CUANTÍA"/>
    <n v="4"/>
    <n v="6"/>
    <n v="15"/>
    <n v="340200"/>
    <s v="UNIDAD"/>
    <s v="NO SOLICITADAS"/>
  </r>
  <r>
    <x v="0"/>
    <s v="204-1-3"/>
    <n v="10"/>
    <s v="HERRAMIENTAS"/>
    <s v="PUNTAS TORQ-SET"/>
    <n v="40141743"/>
    <s v="SELECCIÓN ABREVIADA MENOR CUANTÍA"/>
    <n v="4"/>
    <n v="6"/>
    <n v="15"/>
    <n v="525000"/>
    <s v="UNIDAD"/>
    <s v="NO SOLICITADAS"/>
  </r>
  <r>
    <x v="0"/>
    <s v="204-1-3"/>
    <n v="10"/>
    <s v="HERRAMIENTAS"/>
    <s v="PALA REDONDA NO. 2 CON CABO"/>
    <n v="27112004"/>
    <s v="SELECCIÓN ABREVIADA MENOR CUANTÍA"/>
    <n v="7"/>
    <n v="5"/>
    <n v="45"/>
    <n v="1011150"/>
    <s v="UNIDAD"/>
    <s v="NO SOLICITADAS"/>
  </r>
  <r>
    <x v="0"/>
    <s v="204-1-3"/>
    <n v="10"/>
    <s v="HERRAMIENTAS"/>
    <s v="MACHETE BARRIGON 22&quot; NIQUELADO CORNETA"/>
    <n v="27112001"/>
    <s v="SELECCIÓN ABREVIADA MENOR CUANTÍA"/>
    <n v="7"/>
    <n v="5"/>
    <n v="100"/>
    <n v="1917000"/>
    <s v="UNIDAD"/>
    <s v="NO SOLICITADAS"/>
  </r>
  <r>
    <x v="0"/>
    <s v="204-1-3"/>
    <n v="10"/>
    <s v="HERRAMIENTAS"/>
    <s v="LIMA TRIANGULAR GAVILAN CON MANGO"/>
    <n v="27111933"/>
    <s v="SELECCIÓN ABREVIADA MENOR CUANTÍA"/>
    <n v="7"/>
    <n v="5"/>
    <n v="30"/>
    <n v="147000"/>
    <s v="UNIDAD"/>
    <s v="NO SOLICITADAS"/>
  </r>
  <r>
    <x v="0"/>
    <s v="204-1-3"/>
    <n v="10"/>
    <s v="HERRAMIENTAS"/>
    <s v="SALDO CTO 080"/>
    <n v="0"/>
    <s v="MÍNIMA CUANTÍA"/>
    <n v="1"/>
    <n v="6"/>
    <n v="1"/>
    <n v="2896142"/>
    <n v="0"/>
    <s v=""/>
  </r>
  <r>
    <x v="0"/>
    <s v="204-1-4"/>
    <n v="10"/>
    <s v="AUDIOVISUALES Y ACCESORIOS"/>
    <s v="EQUIPO AMPLIFICADOR DE SONIDO"/>
    <n v="52161540"/>
    <s v="MÍNIMA CUANTÍA"/>
    <n v="2"/>
    <n v="7"/>
    <n v="1"/>
    <n v="4300000"/>
    <s v="UNIDAD"/>
    <s v="NO SOLICITADAS"/>
  </r>
  <r>
    <x v="0"/>
    <s v="204-1-4"/>
    <n v="10"/>
    <s v="AUDIOVISUALES Y ACCESORIOS"/>
    <s v="TELEVISOR"/>
    <n v="52161505"/>
    <s v="MÍNIMA CUANTÍA"/>
    <n v="2"/>
    <n v="7"/>
    <n v="2"/>
    <n v="1889420"/>
    <s v="UNIDAD"/>
    <s v="NO SOLICITADAS"/>
  </r>
  <r>
    <x v="0"/>
    <s v="204-1-4"/>
    <n v="10"/>
    <s v="AUDIOVISUALES Y ACCESORIOS"/>
    <s v="TELEVISOR"/>
    <n v="52161505"/>
    <s v="MÍNIMA CUANTÍA"/>
    <n v="2"/>
    <n v="7"/>
    <n v="1"/>
    <n v="2287350"/>
    <s v="UNIDAD"/>
    <s v="NO SOLICITADAS"/>
  </r>
  <r>
    <x v="0"/>
    <s v="204-1-4"/>
    <n v="10"/>
    <s v="AUDIOVISUALES Y ACCESORIOS"/>
    <s v="VIDEOBEAM"/>
    <n v="45111600"/>
    <s v="MÍNIMA CUANTÍA"/>
    <n v="2"/>
    <n v="7"/>
    <n v="1"/>
    <n v="1745900"/>
    <s v="UNIDAD"/>
    <s v="NO SOLICITADAS"/>
  </r>
  <r>
    <x v="0"/>
    <s v="204-1-4"/>
    <n v="10"/>
    <s v="AUDIOVISUALES Y ACCESORIOS"/>
    <s v="SISTEMA DE GRABACIÓN DE AUDIO Y VIDEO PARA EL EQUIPO T-37B, CON SU DEBIDA ADECUACIÓN, INSTALACION Y PUESTA EN FUNCIONAMIENTO."/>
    <n v="45121500"/>
    <s v="MÍNIMA CUANTÍA"/>
    <n v="5"/>
    <n v="2"/>
    <n v="1"/>
    <n v="56154978"/>
    <s v="UNIDAD"/>
    <s v="NO SOLICITADAS"/>
  </r>
  <r>
    <x v="0"/>
    <s v="204-1-6"/>
    <n v="10"/>
    <s v="EQUIPO DE SISTEMAS"/>
    <s v="UPS"/>
    <n v="39121011"/>
    <s v="SELECCIÓN ABREVIADA MENOR CUANTÍA"/>
    <n v="5"/>
    <n v="4"/>
    <n v="2"/>
    <n v="3000000"/>
    <s v="UNIDAD"/>
    <s v="NO SOLICITADAS"/>
  </r>
  <r>
    <x v="0"/>
    <s v="204-1-6"/>
    <n v="10"/>
    <s v="EQUIPO DE SISTEMAS"/>
    <s v="ALMACENAMIENTO EN RED"/>
    <n v="43211500"/>
    <s v="MÍNIMA CUANTÍA"/>
    <n v="5"/>
    <n v="2"/>
    <n v="1"/>
    <n v="5650000"/>
    <s v="UNIDAD"/>
    <s v="NO SOLICITADAS"/>
  </r>
  <r>
    <x v="0"/>
    <s v="204-1-6"/>
    <n v="10"/>
    <s v="EQUIPO DE SISTEMAS"/>
    <s v="UPS"/>
    <n v="39121011"/>
    <s v="MÍNIMA CUANTÍA"/>
    <n v="5"/>
    <n v="2"/>
    <n v="1"/>
    <n v="890000"/>
    <s v="UNIDAD"/>
    <s v="NO SOLICITADAS"/>
  </r>
  <r>
    <x v="0"/>
    <s v="204-1-8"/>
    <n v="10"/>
    <s v="SOFTWARE"/>
    <s v="DISEÑO E INSTALACION DE SOFTWARE PARA INTEGRACION SIMULADOR AC-47 Y CONSOLA DE NAVEGANTES"/>
    <n v="43232502"/>
    <s v="CONTRATACIÓN DIRECTA"/>
    <n v="7"/>
    <n v="3"/>
    <n v="1"/>
    <n v="150000000"/>
    <s v="UNIDAD"/>
    <s v="NO SOLICITADAS"/>
  </r>
  <r>
    <x v="0"/>
    <s v="204-1-9"/>
    <n v="10"/>
    <s v="EQUIPO DE CAFETERIA"/>
    <s v="CONGELADOR HORIZONTAL DE 300 LTS "/>
    <n v="24131601"/>
    <s v="MÍNIMA CUANTÍA"/>
    <n v="3"/>
    <n v="3"/>
    <n v="4"/>
    <n v="5600000"/>
    <s v="UNIDAD"/>
    <s v="NO SOLICITADAS"/>
  </r>
  <r>
    <x v="0"/>
    <s v="204-1-9"/>
    <n v="10"/>
    <s v="EQUIPO DE CAFETERIA"/>
    <s v="ESTUFA INDUSTRIAL 8 PUESTOS"/>
    <n v="40101808"/>
    <s v="MÍNIMA CUANTÍA"/>
    <n v="3"/>
    <n v="3"/>
    <n v="2"/>
    <n v="9200000"/>
    <s v="UNIDAD"/>
    <s v="NO SOLICITADAS"/>
  </r>
  <r>
    <x v="0"/>
    <s v="204-1-9"/>
    <n v="10"/>
    <s v="EQUIPO DE CAFETERIA"/>
    <s v="HORNO MICROONDAS"/>
    <n v="52141502"/>
    <s v="MÍNIMA CUANTÍA"/>
    <n v="3"/>
    <n v="3"/>
    <n v="6"/>
    <n v="1530000"/>
    <s v="UNIDAD"/>
    <s v="NO SOLICITADAS"/>
  </r>
  <r>
    <x v="0"/>
    <s v="204-1-9"/>
    <n v="10"/>
    <s v="EQUIPO DE CAFETERIA"/>
    <s v="NEVERA "/>
    <n v="52141501"/>
    <s v="MÍNIMA CUANTÍA"/>
    <n v="3"/>
    <n v="3"/>
    <n v="4"/>
    <n v="4200000"/>
    <s v="UNIDAD"/>
    <s v="NO SOLICITADAS"/>
  </r>
  <r>
    <x v="0"/>
    <s v="204-1-10"/>
    <n v="10"/>
    <s v="EQUIPO DE LABORATORIO"/>
    <s v="MULTIMETRO  DIGITAL "/>
    <n v="41113630"/>
    <s v="SELECCIÓN ABREVIADA MENOR CUANTÍA"/>
    <n v="4"/>
    <n v="6"/>
    <n v="1"/>
    <n v="700000"/>
    <s v="UNIDAD"/>
    <s v="NO SOLICITADAS"/>
  </r>
  <r>
    <x v="0"/>
    <s v="204-1-11"/>
    <n v="10"/>
    <s v="EQUIPO MEDICO"/>
    <s v="ESTIMULADOR PORTÁTIL PARA TRATAR TODAS LAS INDICACIONES EN ELECTROTERAPIA. "/>
    <n v="42141800"/>
    <s v="MÍNIMA CUANTÍA"/>
    <n v="8"/>
    <n v="2"/>
    <n v="2"/>
    <n v="520000"/>
    <s v="UNIDAD"/>
    <s v="NO SOLICITADAS"/>
  </r>
  <r>
    <x v="0"/>
    <s v="204-1-13"/>
    <n v="16"/>
    <s v="EQUIPO AGRICOLA"/>
    <s v="CORTAMALEZA"/>
    <n v="27112000"/>
    <s v="MÍNIMA CUANTÍA"/>
    <n v="2"/>
    <n v="4"/>
    <n v="1"/>
    <n v="8700000"/>
    <s v="UNIDAD"/>
    <s v="NO SOLICITADAS"/>
  </r>
  <r>
    <x v="0"/>
    <s v="204-1-13"/>
    <n v="10"/>
    <s v="EQUIPO AGRICOLA"/>
    <s v="CORTASETO "/>
    <n v="27112000"/>
    <s v="MÍNIMA CUANTÍA"/>
    <n v="2"/>
    <n v="4"/>
    <n v="2"/>
    <n v="2920000"/>
    <s v="UNIDAD"/>
    <s v="NO SOLICITADAS"/>
  </r>
  <r>
    <x v="0"/>
    <s v="204-1-13"/>
    <n v="10"/>
    <s v="EQUIPO AGRICOLA"/>
    <s v="GUADAÑADORA"/>
    <n v="27112006"/>
    <s v="MÍNIMA CUANTÍA"/>
    <n v="2"/>
    <n v="4"/>
    <n v="2"/>
    <n v="1780000"/>
    <s v="UNIDAD"/>
    <s v="NO SOLICITADAS"/>
  </r>
  <r>
    <x v="0"/>
    <s v="204-1-13"/>
    <n v="16"/>
    <s v="EQUIPO AGRICOLA"/>
    <s v="GUADAÑADORA"/>
    <n v="27112000"/>
    <s v="MÍNIMA CUANTÍA"/>
    <n v="2"/>
    <n v="4"/>
    <n v="15"/>
    <n v="13349998"/>
    <s v="UNIDAD"/>
    <s v="NO SOLICITADAS"/>
  </r>
  <r>
    <x v="0"/>
    <s v="204-1-13"/>
    <n v="16"/>
    <s v="EQUIPO AGRICOLA"/>
    <s v="CORTACESPED"/>
    <n v="27112045"/>
    <s v="MÍNIMA CUANTÍA"/>
    <n v="8"/>
    <n v="8"/>
    <n v="1"/>
    <n v="49385000"/>
    <s v="UNIDAD"/>
    <s v="NO SOLICITADAS"/>
  </r>
  <r>
    <x v="0"/>
    <s v="204-1-13"/>
    <n v="16"/>
    <s v="EQUIPO AGRICOLA"/>
    <s v="SALDO CTO CORTACESPED"/>
    <n v="0"/>
    <s v="MÍNIMA CUANTÍA"/>
    <n v="1"/>
    <n v="6"/>
    <n v="1"/>
    <n v="615000"/>
    <n v="0"/>
    <s v=""/>
  </r>
  <r>
    <x v="0"/>
    <s v="204-1-15"/>
    <n v="10"/>
    <s v="MAQUINARIA INDUSTRIAL"/>
    <s v="EQUIPO DE SOLDADURA ELECTRICA PEQUEÑO"/>
    <n v="23271408"/>
    <s v="MÍNIMA CUANTÍA"/>
    <n v="2"/>
    <n v="3"/>
    <n v="1"/>
    <n v="499470"/>
    <s v="UNIDAD"/>
    <s v="NO SOLICITADAS"/>
  </r>
  <r>
    <x v="0"/>
    <s v="204-1-15"/>
    <n v="10"/>
    <s v="MAQUINARIA INDUSTRIAL"/>
    <s v="EQUIPO SOLDADOR DIGITAL 250 CON ANTORCHA TIG"/>
    <n v="23271400"/>
    <s v="MÍNIMA CUANTÍA"/>
    <n v="2"/>
    <n v="3"/>
    <n v="1"/>
    <n v="1200470"/>
    <s v="UNIDAD"/>
    <s v="NO SOLICITADAS"/>
  </r>
  <r>
    <x v="0"/>
    <s v="204-1-15"/>
    <n v="10"/>
    <s v="MAQUINARIA INDUSTRIAL"/>
    <s v="LIJADORA"/>
    <n v="27112708"/>
    <s v="MÍNIMA CUANTÍA"/>
    <n v="2"/>
    <n v="3"/>
    <n v="2"/>
    <n v="430940"/>
    <s v="UNIDAD"/>
    <s v="NO SOLICITADAS"/>
  </r>
  <r>
    <x v="0"/>
    <s v="204-1-15"/>
    <n v="10"/>
    <s v="MAQUINARIA INDUSTRIAL"/>
    <s v="LIJADORA ORBITAL1/4 &quot; 200 W 14000 OPM "/>
    <n v="23101537"/>
    <s v="MÍNIMA CUANTÍA"/>
    <n v="2"/>
    <n v="3"/>
    <n v="2"/>
    <n v="597000"/>
    <s v="UNIDAD"/>
    <s v="NO SOLICITADAS"/>
  </r>
  <r>
    <x v="0"/>
    <s v="204-1-15"/>
    <n v="10"/>
    <s v="MAQUINARIA INDUSTRIAL"/>
    <s v="PLANTA ELECTRICA PORTATIL 3.7 KW"/>
    <n v="42141812"/>
    <s v="MÍNIMA CUANTÍA"/>
    <n v="2"/>
    <n v="3"/>
    <n v="1"/>
    <n v="1652500"/>
    <s v="UNIDAD"/>
    <s v="NO SOLICITADAS"/>
  </r>
  <r>
    <x v="0"/>
    <s v="204-1-15"/>
    <n v="10"/>
    <s v="MAQUINARIA INDUSTRIAL"/>
    <s v="POLICHADORA"/>
    <n v="23131509"/>
    <s v="MÍNIMA CUANTÍA"/>
    <n v="2"/>
    <n v="3"/>
    <n v="1"/>
    <n v="398470"/>
    <s v="UNIDAD"/>
    <s v="NO SOLICITADAS"/>
  </r>
  <r>
    <x v="0"/>
    <s v="204-1-15"/>
    <n v="10"/>
    <s v="MAQUINARIA INDUSTRIAL"/>
    <s v="POLICHADORA VELOCIDAD VARIABLE CON BONETE"/>
    <n v="22101619"/>
    <s v="MÍNIMA CUANTÍA"/>
    <n v="2"/>
    <n v="3"/>
    <n v="1"/>
    <n v="1700147"/>
    <s v="UNIDAD"/>
    <s v="NO SOLICITADAS"/>
  </r>
  <r>
    <x v="0"/>
    <s v="204-1-15"/>
    <n v="10"/>
    <s v="MAQUINARIA INDUSTRIAL"/>
    <s v="PRENSA EN EFE DE 50 CM "/>
    <n v="23151607"/>
    <s v="MÍNIMA CUANTÍA"/>
    <n v="2"/>
    <n v="3"/>
    <n v="3"/>
    <n v="1501410"/>
    <s v="UNIDAD"/>
    <s v="NO SOLICITADAS"/>
  </r>
  <r>
    <x v="0"/>
    <s v="204-1-15"/>
    <n v="10"/>
    <s v="MAQUINARIA INDUSTRIAL"/>
    <s v="PRENSA EXTRACTORA DE BALINERAS"/>
    <n v="27112123"/>
    <s v="MÍNIMA CUANTÍA"/>
    <n v="2"/>
    <n v="3"/>
    <n v="1"/>
    <n v="100000"/>
    <s v="UNIDAD"/>
    <s v="NO SOLICITADAS"/>
  </r>
  <r>
    <x v="0"/>
    <s v="204-1-15"/>
    <n v="10"/>
    <s v="MAQUINARIA INDUSTRIAL"/>
    <s v="PULIDORA ANGULAR INDUSTRIAL 7&quot;, 11000 R.P.M.1200 W  MOTOR 5,5 HP,  DISCO, FLANGES, MANGO Y LLAVE."/>
    <n v="27112702"/>
    <s v="MÍNIMA CUANTÍA"/>
    <n v="2"/>
    <n v="3"/>
    <n v="1"/>
    <n v="1154700"/>
    <s v="UNIDAD"/>
    <s v="NO SOLICITADAS"/>
  </r>
  <r>
    <x v="0"/>
    <s v="204-1-15"/>
    <n v="10"/>
    <s v="MAQUINARIA INDUSTRIAL"/>
    <s v="PULIDORA DE 4 1/2&quot; 840 W 10000 RPM 9557 HPG"/>
    <n v="27112702"/>
    <s v="MÍNIMA CUANTÍA"/>
    <n v="2"/>
    <n v="3"/>
    <n v="1"/>
    <n v="380000"/>
    <s v="UNIDAD"/>
    <s v="NO SOLICITADAS"/>
  </r>
  <r>
    <x v="0"/>
    <s v="204-1-15"/>
    <n v="10"/>
    <s v="MAQUINARIA INDUSTRIAL"/>
    <s v="PULIDORA DE 7&quot; 2000 W 8500 RPM GWS 20-180"/>
    <n v="27112702"/>
    <s v="MÍNIMA CUANTÍA"/>
    <n v="2"/>
    <n v="3"/>
    <n v="1"/>
    <n v="612470"/>
    <s v="UNIDAD"/>
    <s v="NO SOLICITADAS"/>
  </r>
  <r>
    <x v="0"/>
    <s v="204-1-15"/>
    <n v="10"/>
    <s v="MAQUINARIA INDUSTRIAL"/>
    <s v="PULIDORA INDUSTRIAL"/>
    <n v="27112702"/>
    <s v="MÍNIMA CUANTÍA"/>
    <n v="2"/>
    <n v="3"/>
    <n v="1"/>
    <n v="899900"/>
    <s v="UNIDAD"/>
    <s v="NO SOLICITADAS"/>
  </r>
  <r>
    <x v="0"/>
    <s v="204-1-15"/>
    <n v="10"/>
    <s v="MAQUINARIA INDUSTRIAL"/>
    <s v="RUTEADORA 1.5 HP"/>
    <n v="27111900"/>
    <s v="MÍNIMA CUANTÍA"/>
    <n v="2"/>
    <n v="3"/>
    <n v="1"/>
    <n v="765470"/>
    <s v="UNIDAD"/>
    <s v="NO SOLICITADAS"/>
  </r>
  <r>
    <x v="0"/>
    <s v="204-1-15"/>
    <n v="10"/>
    <s v="MAQUINARIA INDUSTRIAL"/>
    <s v="TALADRO DE 1/2&quot;"/>
    <n v="23101502"/>
    <s v="MÍNIMA CUANTÍA"/>
    <n v="2"/>
    <n v="3"/>
    <n v="3"/>
    <n v="899541"/>
    <s v="UNIDAD"/>
    <s v="NO SOLICITADAS"/>
  </r>
  <r>
    <x v="0"/>
    <s v="204-1-15"/>
    <n v="10"/>
    <s v="MAQUINARIA INDUSTRIAL"/>
    <s v="TALADRO INALAMBRICO"/>
    <n v="23101502"/>
    <s v="MÍNIMA CUANTÍA"/>
    <n v="2"/>
    <n v="3"/>
    <n v="4"/>
    <n v="2142000"/>
    <s v="UNIDAD"/>
    <s v="NO SOLICITADAS"/>
  </r>
  <r>
    <x v="0"/>
    <s v="204-1-15"/>
    <n v="10"/>
    <s v="MAQUINARIA INDUSTRIAL"/>
    <s v="TALADRO ROTOMARTILLO BROCA PLUS"/>
    <n v="23101502"/>
    <s v="MÍNIMA CUANTÍA"/>
    <n v="2"/>
    <n v="3"/>
    <n v="1"/>
    <n v="600000"/>
    <s v="UNIDAD"/>
    <s v="NO SOLICITADAS"/>
  </r>
  <r>
    <x v="0"/>
    <s v="204-1-15"/>
    <n v="10"/>
    <s v="MAQUINARIA INDUSTRIAL"/>
    <s v="ROTOMARTILLO 1/2&quot; 700 W 2700 RPM "/>
    <n v="27111515"/>
    <s v="SELECCIÓN ABREVIADA MENOR CUANTÍA"/>
    <n v="3"/>
    <n v="6"/>
    <n v="1"/>
    <n v="519900"/>
    <s v="UNIDAD"/>
    <s v="NO SOLICITADAS"/>
  </r>
  <r>
    <x v="0"/>
    <s v="204-1-15"/>
    <n v="10"/>
    <s v="MAQUINARIA INDUSTRIAL"/>
    <s v="TALADRO "/>
    <n v="23101502"/>
    <s v="SELECCIÓN ABREVIADA MENOR CUANTÍA"/>
    <n v="3"/>
    <n v="6"/>
    <n v="1"/>
    <n v="200000"/>
    <s v="UNIDAD"/>
    <s v="NO SOLICITADAS"/>
  </r>
  <r>
    <x v="0"/>
    <s v="204-1-15"/>
    <n v="10"/>
    <s v="MAQUINARIA INDUSTRIAL"/>
    <s v="ZORRA HIDRAULICA"/>
    <n v="25101602"/>
    <s v="SELECCIÓN ABREVIADA MENOR CUANTÍA"/>
    <n v="3"/>
    <n v="6"/>
    <n v="1"/>
    <n v="833000"/>
    <s v="UNIDAD"/>
    <s v="NO SOLICITADAS"/>
  </r>
  <r>
    <x v="0"/>
    <s v="204-1-15"/>
    <n v="10"/>
    <s v="MAQUINARIA INDUSTRIAL"/>
    <s v="SALDO CTO 080"/>
    <n v="0"/>
    <s v="MÍNIMA CUANTÍA"/>
    <n v="1"/>
    <n v="6"/>
    <n v="1"/>
    <n v="1974262"/>
    <n v="0"/>
    <s v=""/>
  </r>
  <r>
    <x v="0"/>
    <s v="204-1-16"/>
    <n v="16"/>
    <s v="VEHICULOS"/>
    <s v="MOTOCICLETAS"/>
    <n v="0"/>
    <s v="MÍNIMA CUANTÍA"/>
    <n v="10"/>
    <n v="1"/>
    <n v="1"/>
    <n v="35000000"/>
    <n v="0"/>
    <s v="NO SOLICITADAS"/>
  </r>
  <r>
    <x v="0"/>
    <s v="204-1-18"/>
    <n v="10"/>
    <s v="EQUIPOS Y ACCESORIOS DE NAVEGACION"/>
    <s v="BRUJULA MAESTRA"/>
    <n v="49211803"/>
    <s v="SELECCIÓN ABREVIADA MENOR CUANTÍA"/>
    <n v="3"/>
    <n v="6"/>
    <n v="1"/>
    <n v="3592800"/>
    <s v="UNIDAD"/>
    <s v="NO SOLICITADAS"/>
  </r>
  <r>
    <x v="0"/>
    <s v="204-1-20"/>
    <n v="10"/>
    <s v="COMPRESORES"/>
    <s v="COMPRESOR DE 2.0 HP"/>
    <n v="40151601"/>
    <s v="SELECCIÓN ABREVIADA SUBASTA INVERSA"/>
    <n v="4"/>
    <n v="7"/>
    <n v="1"/>
    <n v="488253"/>
    <s v="UNIDAD"/>
    <s v="NO SOLICITADAS"/>
  </r>
  <r>
    <x v="0"/>
    <s v="204-1-22"/>
    <n v="10"/>
    <s v="EQUIPO DE BOMBEO"/>
    <s v="BOMBA MANUAL PARA CANECA DE 55 GLN"/>
    <n v="40151506"/>
    <s v="SELECCIÓN ABREVIADA MENOR CUANTÍA"/>
    <n v="3"/>
    <n v="6"/>
    <n v="1"/>
    <n v="218000"/>
    <s v="UNIDAD"/>
    <s v="NO SOLICITADAS"/>
  </r>
  <r>
    <x v="0"/>
    <s v="204-1-25"/>
    <n v="10"/>
    <s v="OTRAS COMPRAS DE EQUIPOS"/>
    <s v="SOPLADORA"/>
    <n v="27112000"/>
    <s v="MÍNIMA CUANTÍA"/>
    <n v="2"/>
    <n v="4"/>
    <n v="5"/>
    <n v="4500002"/>
    <s v="UNIDAD"/>
    <s v="NO SOLICITADAS"/>
  </r>
  <r>
    <x v="0"/>
    <s v="204-1-25"/>
    <n v="10"/>
    <s v="OTRAS COMPRAS DE EQUIPOS"/>
    <s v="AIRE ACONDICIONADO 9000 BTU"/>
    <n v="40101701"/>
    <s v="MÍNIMA CUANTÍA"/>
    <n v="4"/>
    <n v="4"/>
    <n v="3"/>
    <n v="2700000"/>
    <s v="UNIDAD"/>
    <s v="NO SOLICITADAS"/>
  </r>
  <r>
    <x v="0"/>
    <s v="204-1-25"/>
    <n v="10"/>
    <s v="OTRAS COMPRAS DE EQUIPOS"/>
    <s v="AIRE ACONDICIONADO TIPO MINISPLIT 18000 BTU"/>
    <n v="40101701"/>
    <s v="MÍNIMA CUANTÍA"/>
    <n v="4"/>
    <n v="4"/>
    <n v="10"/>
    <n v="13500000"/>
    <s v="UNIDAD"/>
    <s v="NO SOLICITADAS"/>
  </r>
  <r>
    <x v="0"/>
    <s v="204-1-25"/>
    <n v="10"/>
    <s v="OTRAS COMPRAS DE EQUIPOS"/>
    <s v="AIRE ACONDICIONADO TIPO MINISPLIT 24000 BTU"/>
    <n v="40101701"/>
    <s v="MÍNIMA CUANTÍA"/>
    <n v="4"/>
    <n v="4"/>
    <n v="1"/>
    <n v="1845000"/>
    <s v="UNIDAD"/>
    <s v="NO SOLICITADAS"/>
  </r>
  <r>
    <x v="0"/>
    <s v="204-1-25"/>
    <n v="10"/>
    <s v="OTRAS COMPRAS DE EQUIPOS"/>
    <s v="AIRE ACONDICIONADO TIPO MINISPLIT 24000 BTU"/>
    <n v="40101701"/>
    <s v="MÍNIMA CUANTÍA"/>
    <n v="4"/>
    <n v="4"/>
    <n v="3"/>
    <n v="5535000"/>
    <s v="UNIDAD"/>
    <s v="NO SOLICITADAS"/>
  </r>
  <r>
    <x v="0"/>
    <s v="204-1-25"/>
    <n v="10"/>
    <s v="OTRAS COMPRAS DE EQUIPOS"/>
    <s v="HIDROLAVADORA"/>
    <n v="47111501"/>
    <s v="MÍNIMA CUANTÍA"/>
    <n v="4"/>
    <n v="4"/>
    <n v="1"/>
    <n v="2660000"/>
    <s v="UNIDAD"/>
    <s v="NO SOLICITADAS"/>
  </r>
  <r>
    <x v="0"/>
    <s v="204-1-25"/>
    <n v="10"/>
    <s v="OTRAS COMPRAS DE EQUIPOS"/>
    <s v="HIDROLAVADORA DIESEL"/>
    <n v="47111501"/>
    <s v="MÍNIMA CUANTÍA"/>
    <n v="4"/>
    <n v="4"/>
    <n v="1"/>
    <n v="3300000"/>
    <s v="UNIDAD"/>
    <s v="NO SOLICITADAS"/>
  </r>
  <r>
    <x v="0"/>
    <s v="204-1-25"/>
    <n v="10"/>
    <s v="OTRAS COMPRAS DE EQUIPOS"/>
    <s v="AMPERIMETRO 12VDC"/>
    <n v="41113601"/>
    <s v="SELECCIÓN ABREVIADA MENOR CUANTÍA"/>
    <n v="3"/>
    <n v="6"/>
    <n v="1"/>
    <n v="78156"/>
    <s v="UNIDAD"/>
    <s v="NO SOLICITADAS"/>
  </r>
  <r>
    <x v="0"/>
    <s v="204-1-25"/>
    <n v="10"/>
    <s v="OTRAS COMPRAS DE EQUIPOS"/>
    <s v="BASCULA"/>
    <n v="41111509"/>
    <s v="SELECCIÓN ABREVIADA MENOR CUANTÍA"/>
    <n v="3"/>
    <n v="6"/>
    <n v="1"/>
    <n v="620000"/>
    <s v="UNIDAD"/>
    <s v="NO SOLICITADAS"/>
  </r>
  <r>
    <x v="0"/>
    <s v="204-1-25"/>
    <n v="10"/>
    <s v="OTRAS COMPRAS DE EQUIPOS"/>
    <s v="COMPROBADOR DE PUESTA A TIERRA 1625-2 GEO DE FLUKE BATERÍAS_x000a_GUÍA DE REFERENCIA RÁPIDA_x000a_CABLE USB"/>
    <n v="22101501"/>
    <s v="SELECCIÓN ABREVIADA MENOR CUANTÍA"/>
    <n v="3"/>
    <n v="6"/>
    <n v="1"/>
    <n v="17000000"/>
    <s v="UNIDAD"/>
    <s v="NO SOLICITADAS"/>
  </r>
  <r>
    <x v="0"/>
    <s v="204-1-25"/>
    <n v="10"/>
    <s v="OTRAS COMPRAS DE EQUIPOS"/>
    <s v="EQUIPO SAND BLASTING"/>
    <n v="23281703"/>
    <s v="SELECCIÓN ABREVIADA MENOR CUANTÍA"/>
    <n v="3"/>
    <n v="6"/>
    <n v="1"/>
    <n v="7000000"/>
    <s v="UNIDAD"/>
    <s v="NO SOLICITADAS"/>
  </r>
  <r>
    <x v="0"/>
    <s v="204-1-25"/>
    <n v="10"/>
    <s v="OTRAS COMPRAS DE EQUIPOS"/>
    <s v="PINZA AMPERIMÉTRICA"/>
    <n v="27112105"/>
    <s v="SELECCIÓN ABREVIADA MENOR CUANTÍA"/>
    <n v="3"/>
    <n v="6"/>
    <n v="1"/>
    <n v="2000000"/>
    <s v="UNIDAD"/>
    <s v="NO SOLICITADAS"/>
  </r>
  <r>
    <x v="0"/>
    <s v="204-1-25"/>
    <n v="10"/>
    <s v="OTRAS COMPRAS DE EQUIPOS"/>
    <s v="REGULADOR DE OXIGENO DE ALTA PRESIÓN"/>
    <n v="26101766"/>
    <s v="SELECCIÓN ABREVIADA MENOR CUANTÍA"/>
    <n v="3"/>
    <n v="6"/>
    <n v="1"/>
    <n v="2000000"/>
    <s v="UNIDAD"/>
    <s v="NO SOLICITADAS"/>
  </r>
  <r>
    <x v="0"/>
    <s v="204-1-25"/>
    <n v="10"/>
    <s v="OTRAS COMPRAS DE EQUIPOS"/>
    <s v="REGULADOR DE VOLTAJE ALTERNADOR"/>
    <n v="26101766"/>
    <s v="SELECCIÓN ABREVIADA MENOR CUANTÍA"/>
    <n v="3"/>
    <n v="6"/>
    <n v="4"/>
    <n v="374848"/>
    <s v="UNIDAD"/>
    <s v="NO SOLICITADAS"/>
  </r>
  <r>
    <x v="0"/>
    <s v="204-1-25"/>
    <n v="10"/>
    <s v="OTRAS COMPRAS DE EQUIPOS"/>
    <s v="SUCCIONADOR ALIMENTACION 110-120 V AC FRECUENCIA 50-_x000a_60HZ CAPACIDAD MINIMA 500CC"/>
    <n v="47121600"/>
    <s v="SELECCIÓN ABREVIADA MENOR CUANTÍA"/>
    <n v="3"/>
    <n v="6"/>
    <n v="1"/>
    <n v="920000"/>
    <s v="UNIDAD"/>
    <s v="NO SOLICITADAS"/>
  </r>
  <r>
    <x v="0"/>
    <s v="204-1-25"/>
    <n v="10"/>
    <s v="OTRAS COMPRAS DE EQUIPOS"/>
    <s v="ESCALERA DE 10 PASOS"/>
    <n v="30191501"/>
    <s v="SELECCIÓN ABREVIADA SUBASTA INVERSA"/>
    <n v="4"/>
    <n v="7"/>
    <n v="1"/>
    <n v="312510"/>
    <s v="UNIDAD"/>
    <s v="NO SOLICITADAS"/>
  </r>
  <r>
    <x v="0"/>
    <s v="204-1-25"/>
    <n v="10"/>
    <s v="OTRAS COMPRAS DE EQUIPOS"/>
    <s v="ESCALERA DE 7 PASOS"/>
    <n v="30191501"/>
    <s v="SELECCIÓN ABREVIADA SUBASTA INVERSA"/>
    <n v="4"/>
    <n v="7"/>
    <n v="1"/>
    <n v="245253"/>
    <s v="UNIDAD"/>
    <s v="NO SOLICITADAS"/>
  </r>
  <r>
    <x v="0"/>
    <s v="204-1-25"/>
    <n v="10"/>
    <s v="OTRAS COMPRAS DE EQUIPOS"/>
    <s v="ESCALERA DE TIJERA DE 04 PELDAÑOS "/>
    <n v="30191501"/>
    <s v="SELECCIÓN ABREVIADA SUBASTA INVERSA"/>
    <n v="4"/>
    <n v="7"/>
    <n v="1"/>
    <n v="196377"/>
    <s v="UNIDAD"/>
    <s v="NO SOLICITADAS"/>
  </r>
  <r>
    <x v="0"/>
    <s v="204-1-25"/>
    <n v="10"/>
    <s v="OTRAS COMPRAS DE EQUIPOS"/>
    <s v="ESCALERA DE TIJERA DE 10 PELDAÑOS "/>
    <n v="30191501"/>
    <s v="SELECCIÓN ABREVIADA SUBASTA INVERSA"/>
    <n v="4"/>
    <n v="7"/>
    <n v="1"/>
    <n v="199127"/>
    <s v="UNIDAD"/>
    <s v="NO SOLICITADAS"/>
  </r>
  <r>
    <x v="0"/>
    <s v="204-1-25"/>
    <n v="10"/>
    <s v="OTRAS COMPRAS DE EQUIPOS"/>
    <s v="RECOLECTOR DRENAJE ACEITE PRESURIZADO LINCOLN 3601 "/>
    <n v="24101905"/>
    <s v="SELECCIÓN ABREVIADA SUBASTA INVERSA"/>
    <n v="4"/>
    <n v="7"/>
    <n v="4"/>
    <n v="2691984"/>
    <s v="UNIDAD"/>
    <s v="NO SOLICITADAS"/>
  </r>
  <r>
    <x v="0"/>
    <s v="204-1-25"/>
    <n v="10"/>
    <s v="OTRAS COMPRAS DE EQUIPOS"/>
    <s v="HIDROLAVADORAS"/>
    <n v="47121805"/>
    <s v="MÍNIMA CUANTÍA"/>
    <n v="4"/>
    <n v="4"/>
    <n v="2"/>
    <n v="5320000"/>
    <s v="UNIDAD"/>
    <s v="NO SOLICITADAS"/>
  </r>
  <r>
    <x v="0"/>
    <s v="204-1-25"/>
    <n v="10"/>
    <s v="OTRAS COMPRAS DE EQUIPOS"/>
    <s v="LAVADORA GRUSE"/>
    <n v="52141601"/>
    <s v="MÍNIMA CUANTÍA"/>
    <n v="4"/>
    <n v="4"/>
    <n v="3"/>
    <n v="9720000"/>
    <s v="UNIDAD"/>
    <s v="NO SOLICITADAS"/>
  </r>
  <r>
    <x v="0"/>
    <s v="204-1-25"/>
    <n v="16"/>
    <s v="OTRAS COMPRAS DE EQUIPOS"/>
    <s v="PISTOLA BASH TIPO CAPA LACROIX LARGO ALCANCE"/>
    <n v="46101504"/>
    <s v="MÍNIMA CUANTÍA"/>
    <n v="7"/>
    <n v="5"/>
    <n v="1"/>
    <n v="650000"/>
    <s v="UNIDAD"/>
    <s v="NO SOLICITADAS"/>
  </r>
  <r>
    <x v="0"/>
    <s v="204-1-25"/>
    <n v="16"/>
    <s v="OTRAS COMPRAS DE EQUIPOS"/>
    <s v="PISTOLA BASH RJ2 CORTO ALCANCE"/>
    <n v="46101504"/>
    <s v="MÍNIMA CUANTÍA"/>
    <n v="7"/>
    <n v="5"/>
    <n v="1"/>
    <n v="1200000"/>
    <s v="UNIDAD"/>
    <s v="NO SOLICITADAS"/>
  </r>
  <r>
    <x v="0"/>
    <s v="204-1-25"/>
    <n v="10"/>
    <s v="OTRAS COMPRAS DE EQUIPOS"/>
    <s v="CARGADOR INDIVIDUAL XTS-2250 P/N WPLN4111_R"/>
    <n v="26111704"/>
    <s v="SELECCIÓN ABREVIADA MENOR CUANTÍA"/>
    <n v="4"/>
    <n v="6"/>
    <n v="3"/>
    <n v="891000"/>
    <s v="UNIDAD"/>
    <s v="NO SOLICITADAS"/>
  </r>
  <r>
    <x v="0"/>
    <s v="204-1-25"/>
    <n v="10"/>
    <s v="OTRAS COMPRAS DE EQUIPOS"/>
    <s v=" CARGADOR APX 5000 P/N NNTN7080"/>
    <n v="25173900"/>
    <s v="SELECCIÓN ABREVIADA MENOR CUANTÍA"/>
    <n v="4"/>
    <n v="6"/>
    <n v="5"/>
    <n v="981000"/>
    <s v="UNIDAD"/>
    <s v="NO SOLICITADAS"/>
  </r>
  <r>
    <x v="0"/>
    <s v="204-1-25"/>
    <n v="10"/>
    <s v="OTRAS COMPRAS DE EQUIPOS"/>
    <s v="MULTICARGADOR XTS-2250 P/N WPLN4108_R"/>
    <n v="22101501"/>
    <s v="SELECCIÓN ABREVIADA MENOR CUANTÍA"/>
    <n v="4"/>
    <n v="6"/>
    <n v="2"/>
    <n v="2836800"/>
    <s v="UNIDAD"/>
    <s v="NO SOLICITADAS"/>
  </r>
  <r>
    <x v="0"/>
    <s v="204-1-25"/>
    <n v="10"/>
    <s v="OTRAS COMPRAS DE EQUIPOS"/>
    <s v="CARGADOR DE BATERIAS, 9.6VDC-18VDC"/>
    <n v="22101501"/>
    <s v="SELECCIÓN ABREVIADA MENOR CUANTÍA"/>
    <n v="4"/>
    <n v="6"/>
    <n v="2"/>
    <n v="1260000"/>
    <s v="UNIDAD"/>
    <s v="NO SOLICITADAS"/>
  </r>
  <r>
    <x v="0"/>
    <s v="204-1-25"/>
    <n v="10"/>
    <s v="OTRAS COMPRAS DE EQUIPOS"/>
    <s v="CARGADOR DE BATERIA POLARIS BATERY TENDER"/>
    <n v="26111704"/>
    <s v="SELECCIÓN ABREVIADA MENOR CUANTÍA"/>
    <n v="4"/>
    <n v="6"/>
    <n v="2"/>
    <n v="388000"/>
    <s v="UNIDAD"/>
    <s v="NO SOLICITADAS"/>
  </r>
  <r>
    <x v="0"/>
    <s v="204-1-25"/>
    <n v="10"/>
    <s v="OTRAS COMPRAS DE EQUIPOS"/>
    <s v="CARGADOR DE BATERIAS DE 12 VOLTIOS @200 AH"/>
    <n v="26111704"/>
    <s v="SELECCIÓN ABREVIADA MENOR CUANTÍA"/>
    <n v="4"/>
    <n v="6"/>
    <n v="2"/>
    <n v="1340000"/>
    <s v="UNIDAD"/>
    <s v="NO SOLICITADAS"/>
  </r>
  <r>
    <x v="0"/>
    <s v="204-1-25"/>
    <n v="10"/>
    <s v="OTRAS COMPRAS DE EQUIPOS"/>
    <s v="LAVADORA  "/>
    <n v="52141601"/>
    <s v="MÍNIMA CUANTÍA"/>
    <n v="7"/>
    <n v="5"/>
    <n v="1"/>
    <n v="3240000"/>
    <s v="UNIDAD"/>
    <s v="NO SOLICITADAS"/>
  </r>
  <r>
    <x v="0"/>
    <s v="204-1-25"/>
    <n v="10"/>
    <s v="OTRAS COMPRAS DE EQUIPOS"/>
    <s v="SECADORA"/>
    <n v="52141602"/>
    <s v="MÍNIMA CUANTÍA"/>
    <n v="7"/>
    <n v="5"/>
    <n v="1"/>
    <n v="3200000"/>
    <s v="UNIDAD"/>
    <s v="NO SOLICITADAS"/>
  </r>
  <r>
    <x v="0"/>
    <s v="204-1-25"/>
    <n v="10"/>
    <s v="OTRAS COMPRAS DE EQUIPOS"/>
    <s v="CARRETILLA BUGGY NEGRA"/>
    <n v="24101507"/>
    <s v="SELECCIÓN ABREVIADA MENOR CUANTÍA"/>
    <n v="7"/>
    <n v="5"/>
    <n v="5"/>
    <n v="945735"/>
    <s v="UNIDAD"/>
    <s v="NO SOLICITADAS"/>
  </r>
  <r>
    <x v="0"/>
    <s v="204-1-25"/>
    <n v="10"/>
    <s v="OTRAS COMPRAS DE EQUIPOS"/>
    <s v="LAVADORA INDUSTRIAL"/>
    <n v="47111502"/>
    <s v="SELECCIÓN ABREVIADA SUBASTA INVERSA"/>
    <n v="7"/>
    <n v="8"/>
    <n v="2"/>
    <n v="140000000"/>
    <s v="UNIDAD"/>
    <s v="NO SOLICITADAS"/>
  </r>
  <r>
    <x v="0"/>
    <s v="204-1-25"/>
    <n v="10"/>
    <s v="OTRAS COMPRAS DE EQUIPOS"/>
    <s v="LAVADORA"/>
    <n v="52141601"/>
    <s v="SELECCIÓN ABREVIADA SUBASTA INVERSA"/>
    <n v="7"/>
    <n v="8"/>
    <n v="2"/>
    <n v="11400000"/>
    <s v="UNIDAD"/>
    <s v="NO SOLICITADAS"/>
  </r>
  <r>
    <x v="0"/>
    <s v="204-1-25"/>
    <n v="10"/>
    <s v="OTRAS COMPRAS DE EQUIPOS"/>
    <s v="AIRE ACONDICIONADO"/>
    <n v="40101701"/>
    <s v="MÍNIMA CUANTÍA"/>
    <n v="8"/>
    <n v="8"/>
    <n v="1"/>
    <n v="14890000"/>
    <s v="GLOBAL"/>
    <s v="NO SOLICITADAS"/>
  </r>
  <r>
    <x v="0"/>
    <s v="204-1-25"/>
    <n v="10"/>
    <s v="OTRAS COMPRAS DE EQUIPOS"/>
    <s v="SALDO CTO 080"/>
    <n v="0"/>
    <s v="MÍNIMA CUANTÍA"/>
    <n v="1"/>
    <n v="6"/>
    <n v="1"/>
    <n v="304265"/>
    <n v="0"/>
    <s v=""/>
  </r>
  <r>
    <x v="0"/>
    <s v="204-1-25"/>
    <n v="16"/>
    <s v="OTRAS COMPRAS DE EQUIPOS"/>
    <s v="SALDO CTO 094 ELEMETOS BASH"/>
    <n v="0"/>
    <s v="MÍNIMA CUANTÍA"/>
    <n v="1"/>
    <n v="6"/>
    <n v="1"/>
    <n v="800000"/>
    <n v="0"/>
    <s v=""/>
  </r>
  <r>
    <x v="0"/>
    <s v="204-1-25"/>
    <n v="10"/>
    <s v="OTRAS COMPRAS DE EQUIPOS"/>
    <s v="SALDO CTO 090 LAVADORAS ESIMA"/>
    <n v="0"/>
    <s v="MÍNIMA CUANTÍA"/>
    <n v="1"/>
    <n v="6"/>
    <n v="1"/>
    <n v="200000"/>
    <n v="0"/>
    <s v=""/>
  </r>
  <r>
    <x v="0"/>
    <s v="204-1-25"/>
    <n v="10"/>
    <s v="OTRAS COMPRAS DE EQUIPOS"/>
    <s v="SALDO CTO98 AIRE BUNKER"/>
    <n v="0"/>
    <s v="MÍNIMA CUANTÍA"/>
    <n v="1"/>
    <n v="6"/>
    <n v="1"/>
    <n v="1770000"/>
    <n v="0"/>
    <s v=""/>
  </r>
  <r>
    <x v="0"/>
    <s v="204-1-26"/>
    <n v="16"/>
    <s v="EQUIPOS DE COMUNICACIONES"/>
    <s v="RADIO ENLACE"/>
    <n v="43222631"/>
    <s v="MÍNIMA CUANTÍA"/>
    <n v="6"/>
    <n v="3"/>
    <n v="1"/>
    <n v="2903770"/>
    <s v="UNIDAD"/>
    <s v="NO SOLICITADAS"/>
  </r>
  <r>
    <x v="0"/>
    <s v="204-1-26"/>
    <n v="16"/>
    <s v="EQUIPOS DE COMUNICACIONES"/>
    <s v="SALDO CTO 078 RADIOENLACE"/>
    <n v="0"/>
    <s v="MÍNIMA CUANTÍA"/>
    <n v="1"/>
    <n v="6"/>
    <n v="1"/>
    <n v="1096230"/>
    <n v="0"/>
    <s v=""/>
  </r>
  <r>
    <x v="0"/>
    <s v="204-2-1"/>
    <n v="10"/>
    <s v="EQUIPOS Y MAQUINAS PARA OFICINA"/>
    <s v="BOVEDA ARCHIVO OPERACIONAL EN ACERO"/>
    <n v="46171506"/>
    <s v="MÍNIMA CUANTÍA"/>
    <n v="4"/>
    <n v="4"/>
    <n v="1"/>
    <n v="8437500"/>
    <s v="UNIDAD"/>
    <s v="NO SOLICITADAS"/>
  </r>
  <r>
    <x v="0"/>
    <s v="204-2-1"/>
    <n v="10"/>
    <s v="EQUIPOS Y MAQUINAS PARA OFICINA"/>
    <s v="CAJA FUERTE"/>
    <n v="46171506"/>
    <s v="MÍNIMA CUANTÍA"/>
    <n v="4"/>
    <n v="4"/>
    <n v="1"/>
    <n v="800000"/>
    <s v="UNIDAD"/>
    <s v="NO SOLICITADAS"/>
  </r>
  <r>
    <x v="0"/>
    <s v="204-2-1"/>
    <n v="10"/>
    <s v="EQUIPOS Y MAQUINAS PARA OFICINA"/>
    <s v="GUILLOTINA"/>
    <n v="60121301"/>
    <s v="MÍNIMA CUANTÍA"/>
    <n v="4"/>
    <n v="4"/>
    <n v="3"/>
    <n v="129091.20000000001"/>
    <s v="UNIDAD"/>
    <s v="NO SOLICITADAS"/>
  </r>
  <r>
    <x v="0"/>
    <s v="204-2-1"/>
    <n v="16"/>
    <s v="EQUIPOS Y MAQUINAS PARA OFICINA"/>
    <s v="BOVEDA ARCHIVO OPERACIONAL EN ACERO"/>
    <n v="46171506"/>
    <s v="MÍNIMA CUANTÍA"/>
    <n v="7"/>
    <n v="5"/>
    <n v="2"/>
    <n v="16875000"/>
    <s v="UNIDAD"/>
    <s v="NO SOLICITADAS"/>
  </r>
  <r>
    <x v="0"/>
    <s v="204-2-1"/>
    <n v="10"/>
    <s v="EQUIPOS Y MAQUINAS PARA OFICINA"/>
    <s v="SALDO CTO"/>
    <n v="0"/>
    <s v="MÍNIMA CUANTÍA"/>
    <n v="1"/>
    <n v="6"/>
    <n v="1"/>
    <n v="0.8"/>
    <n v="0"/>
    <s v=""/>
  </r>
  <r>
    <x v="0"/>
    <s v="204-2-2"/>
    <n v="10"/>
    <s v="MOBILIARIO Y ENSERES"/>
    <s v="ASPIRADORA DE MANO"/>
    <n v="47121602"/>
    <s v="MÍNIMA CUANTÍA"/>
    <n v="4"/>
    <n v="6"/>
    <n v="1"/>
    <n v="380000"/>
    <s v="UNIDAD"/>
    <s v="NO SOLICITADAS"/>
  </r>
  <r>
    <x v="0"/>
    <s v="204-2-2"/>
    <n v="10"/>
    <s v="MOBILIARIO Y ENSERES"/>
    <s v="ASPIRADORA INDUSTRIAL"/>
    <n v="47121602"/>
    <s v="MÍNIMA CUANTÍA"/>
    <n v="4"/>
    <n v="6"/>
    <n v="1"/>
    <n v="1700000"/>
    <s v="UNIDAD"/>
    <s v="NO SOLICITADAS"/>
  </r>
  <r>
    <x v="0"/>
    <s v="204-2-2"/>
    <n v="10"/>
    <s v="MOBILIARIO Y ENSERES"/>
    <s v="ARCHIVADORES 3 GAVETAS "/>
    <n v="56121805"/>
    <s v="MÍNIMA CUANTÍA"/>
    <n v="4"/>
    <n v="4"/>
    <n v="3"/>
    <n v="1440000"/>
    <s v="UNIDAD"/>
    <s v="NO SOLICITADAS"/>
  </r>
  <r>
    <x v="0"/>
    <s v="204-2-2"/>
    <n v="10"/>
    <s v="MOBILIARIO Y ENSERES"/>
    <s v="ESCRITORIO"/>
    <n v="56101700"/>
    <s v="MÍNIMA CUANTÍA"/>
    <n v="4"/>
    <n v="4"/>
    <n v="8"/>
    <n v="2800000"/>
    <s v="UNIDAD"/>
    <s v="NO SOLICITADAS"/>
  </r>
  <r>
    <x v="0"/>
    <s v="204-2-2"/>
    <n v="10"/>
    <s v="MOBILIARIO Y ENSERES"/>
    <s v="SILLA INTERLOCUTORA SIN BRAZO PAÑO AZUL"/>
    <n v="56101700"/>
    <s v="MÍNIMA CUANTÍA"/>
    <n v="4"/>
    <n v="4"/>
    <n v="60"/>
    <n v="7200000"/>
    <s v="UNIDAD"/>
    <s v="NO SOLICITADAS"/>
  </r>
  <r>
    <x v="0"/>
    <s v="204-2-2"/>
    <n v="10"/>
    <s v="MOBILIARIO Y ENSERES"/>
    <s v="SILLA TIPO PRESIDENTE"/>
    <n v="56101700"/>
    <s v="MÍNIMA CUANTÍA"/>
    <n v="4"/>
    <n v="4"/>
    <n v="10"/>
    <n v="2200000"/>
    <s v="UNIDAD"/>
    <s v="NO SOLICITADAS"/>
  </r>
  <r>
    <x v="0"/>
    <s v="204-2-2"/>
    <n v="10"/>
    <s v="MOBILIARIO Y ENSERES"/>
    <s v="SILLAS ERGONOMICAS PARA ESCRITORIO"/>
    <n v="56101700"/>
    <s v="MÍNIMA CUANTÍA"/>
    <n v="4"/>
    <n v="4"/>
    <n v="38"/>
    <n v="10260000"/>
    <s v="UNIDAD"/>
    <s v="NO SOLICITADAS"/>
  </r>
  <r>
    <x v="0"/>
    <s v="204-2-2"/>
    <n v="10"/>
    <s v="MOBILIARIO Y ENSERES"/>
    <s v="SILLAS ERGONOMICAS PARA ESCRITORIO"/>
    <n v="56101700"/>
    <s v="MÍNIMA CUANTÍA"/>
    <n v="4"/>
    <n v="4"/>
    <n v="20"/>
    <n v="5400000"/>
    <s v="UNIDAD"/>
    <s v="NO SOLICITADAS"/>
  </r>
  <r>
    <x v="0"/>
    <s v="204-2-2"/>
    <n v="16"/>
    <s v="MOBILIARIO Y ENSERES"/>
    <s v="SILLAS RECLINABLES HIDRAULICAS PELUQUERIA"/>
    <n v="53131605"/>
    <s v="MÍNIMA CUANTÍA"/>
    <n v="4"/>
    <n v="4"/>
    <n v="2"/>
    <n v="5074220"/>
    <s v="UNIDAD"/>
    <s v="NO SOLICITADAS"/>
  </r>
  <r>
    <x v="0"/>
    <s v="204-2-2"/>
    <n v="10"/>
    <s v="MOBILIARIO Y ENSERES"/>
    <s v="SILLAS Y MESAS EN ALUMNIO"/>
    <n v="56101700"/>
    <s v="MÍNIMA CUANTÍA"/>
    <n v="4"/>
    <n v="4"/>
    <n v="7"/>
    <n v="3500000"/>
    <s v="UNIDAD"/>
    <s v="NO SOLICITADAS"/>
  </r>
  <r>
    <x v="0"/>
    <s v="204-2-2"/>
    <n v="10"/>
    <s v="MOBILIARIO Y ENSERES"/>
    <s v="SILLAS TIPO AUDITORIO "/>
    <n v="56112101"/>
    <s v="MÍNIMA CUANTÍA"/>
    <n v="4"/>
    <n v="4"/>
    <n v="19"/>
    <n v="7609500"/>
    <s v="UNIDAD"/>
    <s v="NO SOLICITADAS"/>
  </r>
  <r>
    <x v="0"/>
    <s v="204-2-2"/>
    <n v="10"/>
    <s v="MOBILIARIO Y ENSERES"/>
    <s v="ASPIRADORA GRANDE"/>
    <n v="47121602"/>
    <s v="MÍNIMA CUANTÍA"/>
    <n v="4"/>
    <n v="6"/>
    <n v="1"/>
    <n v="2050000"/>
    <s v="UNIDAD"/>
    <s v="NO SOLICITADAS"/>
  </r>
  <r>
    <x v="0"/>
    <s v="204-2-2"/>
    <n v="10"/>
    <s v="MOBILIARIO Y ENSERES"/>
    <s v="ASPIRADORA MEDIANA"/>
    <n v="47121602"/>
    <s v="MÍNIMA CUANTÍA"/>
    <n v="4"/>
    <n v="6"/>
    <n v="2"/>
    <n v="2796000"/>
    <s v="UNIDAD"/>
    <s v="NO SOLICITADAS"/>
  </r>
  <r>
    <x v="0"/>
    <s v="204-2-2"/>
    <n v="10"/>
    <s v="MOBILIARIO Y ENSERES"/>
    <s v="CARPA O KIOSKO  DE ALTO CALIBRE PARA TRABAJO PESADO "/>
    <n v="49121503"/>
    <s v="SELECCIÓN ABREVIADA MENOR CUANTÍA"/>
    <n v="4"/>
    <n v="6"/>
    <n v="1"/>
    <n v="1500000"/>
    <s v="UNIDAD"/>
    <s v="NO SOLICITADAS"/>
  </r>
  <r>
    <x v="0"/>
    <s v="204-2-2"/>
    <n v="16"/>
    <s v="MOBILIARIO Y ENSERES"/>
    <s v="ESTANTERIA LIVIANA"/>
    <n v="56101714"/>
    <s v="MÍNIMA CUANTÍA"/>
    <n v="7"/>
    <n v="5"/>
    <n v="62"/>
    <n v="12393800"/>
    <s v="UNIDAD"/>
    <s v="NO SOLICITADAS"/>
  </r>
  <r>
    <x v="0"/>
    <s v="204-2-2"/>
    <n v="16"/>
    <s v="MOBILIARIO Y ENSERES"/>
    <s v="ESTANTES ARCHIVO GRUCO"/>
    <n v="56101714"/>
    <s v="MÍNIMA CUANTÍA"/>
    <n v="7"/>
    <n v="5"/>
    <n v="8"/>
    <n v="1599200"/>
    <s v="UNIDAD"/>
    <s v="NO SOLICITADAS"/>
  </r>
  <r>
    <x v="0"/>
    <s v="204-2-2"/>
    <n v="16"/>
    <s v="MOBILIARIO Y ENSERES"/>
    <s v="ESCRITORIO"/>
    <n v="56101700"/>
    <s v="MÍNIMA CUANTÍA"/>
    <n v="7"/>
    <n v="5"/>
    <n v="1"/>
    <n v="350000"/>
    <s v="UNIDAD"/>
    <s v="NO SOLICITADAS"/>
  </r>
  <r>
    <x v="0"/>
    <s v="204-2-2"/>
    <n v="16"/>
    <s v="MOBILIARIO Y ENSERES"/>
    <s v="SILLAS ERGONOMICAS PARA ESCRITORIO"/>
    <n v="56101700"/>
    <s v="MÍNIMA CUANTÍA"/>
    <n v="7"/>
    <n v="5"/>
    <n v="4"/>
    <n v="1080000"/>
    <s v="UNIDAD"/>
    <s v="NO SOLICITADAS"/>
  </r>
  <r>
    <x v="0"/>
    <s v="204-2-2"/>
    <n v="10"/>
    <s v="MOBILIARIO Y ENSERES"/>
    <s v="SILLA TACTICA"/>
    <n v="49121601"/>
    <s v="MÍNIMA CUANTÍA"/>
    <n v="8"/>
    <n v="8"/>
    <n v="776"/>
    <n v="14200800"/>
    <s v="UNIDAD"/>
    <s v="NO SOLICITADAS"/>
  </r>
  <r>
    <x v="0"/>
    <s v="204-2-2"/>
    <n v="10"/>
    <s v="MOBILIARIO Y ENSERES"/>
    <s v="SALDO CTO 075 ASPIRADORAS C1"/>
    <n v="0"/>
    <s v="MÍNIMA CUANTÍA"/>
    <n v="1"/>
    <n v="6"/>
    <n v="1"/>
    <n v="154000"/>
    <n v="0"/>
    <s v=""/>
  </r>
  <r>
    <x v="0"/>
    <s v="204-2-2"/>
    <n v="16"/>
    <s v="MOBILIARIO Y ENSERES"/>
    <s v="SALDO CTO 085 ESTANTES"/>
    <n v="0"/>
    <s v="MÍNIMA CUANTÍA"/>
    <n v="1"/>
    <n v="6"/>
    <n v="1"/>
    <n v="5487002"/>
    <n v="0"/>
    <s v=""/>
  </r>
  <r>
    <x v="0"/>
    <s v="204-2-2"/>
    <n v="10"/>
    <s v="MOBILIARIO Y ENSERES"/>
    <s v="SALDO CTO  089 APOYO GORRAS Y SILLAS ESIMA"/>
    <n v="0"/>
    <s v="MÍNIMA CUANTÍA"/>
    <n v="1"/>
    <n v="6"/>
    <n v="1"/>
    <n v="9200"/>
    <n v="0"/>
    <s v=""/>
  </r>
  <r>
    <x v="0"/>
    <s v="204-3-4"/>
    <n v="10"/>
    <s v="EQUIPO MILITAR Y DE SEGURIDAD"/>
    <s v="BOTAS ARFF"/>
    <n v="46161700"/>
    <s v="MÍNIMA CUANTÍA"/>
    <n v="3"/>
    <n v="4"/>
    <n v="1"/>
    <n v="820500"/>
    <s v="UNIDAD"/>
    <s v="NO SOLICITADAS"/>
  </r>
  <r>
    <x v="0"/>
    <s v="204-3-4"/>
    <n v="10"/>
    <s v="EQUIPO MILITAR Y DE SEGURIDAD"/>
    <s v="CASCO TIPO BOMBERO ALUMINIZADO"/>
    <n v="46161700"/>
    <s v="MÍNIMA CUANTÍA"/>
    <n v="3"/>
    <n v="4"/>
    <n v="1"/>
    <n v="2025000"/>
    <s v="UNIDAD"/>
    <s v="NO SOLICITADAS"/>
  </r>
  <r>
    <x v="0"/>
    <s v="204-3-4"/>
    <n v="10"/>
    <s v="EQUIPO MILITAR Y DE SEGURIDAD"/>
    <s v="GUANTE ALUMINIZADO - PAR"/>
    <n v="46161700"/>
    <s v="MÍNIMA CUANTÍA"/>
    <n v="3"/>
    <n v="4"/>
    <n v="4"/>
    <n v="3600000"/>
    <s v="UNIDAD"/>
    <s v="NO SOLICITADAS"/>
  </r>
  <r>
    <x v="0"/>
    <s v="204-3-4"/>
    <n v="10"/>
    <s v="EQUIPO MILITAR Y DE SEGURIDAD"/>
    <s v="GUANTES APICULTURA EN BAQUETA LARGOS Y MANGA EN DRIL"/>
    <n v="46181504"/>
    <s v="MÍNIMA CUANTÍA"/>
    <n v="3"/>
    <n v="4"/>
    <n v="3"/>
    <n v="135000"/>
    <s v="UNIDAD"/>
    <s v="NO SOLICITADAS"/>
  </r>
  <r>
    <x v="0"/>
    <s v="204-3-4"/>
    <n v="10"/>
    <s v="EQUIPO MILITAR Y DE SEGURIDAD"/>
    <s v="MONJA TRAJE BOMBERO"/>
    <n v="46161700"/>
    <s v="MÍNIMA CUANTÍA"/>
    <n v="3"/>
    <n v="4"/>
    <n v="4"/>
    <n v="435000"/>
    <s v="UNIDAD"/>
    <s v="NO SOLICITADAS"/>
  </r>
  <r>
    <x v="0"/>
    <s v="204-3-4"/>
    <n v="10"/>
    <s v="EQUIPO MILITAR Y DE SEGURIDAD"/>
    <s v="TRAJE ALUMINIZADO COMPLETO"/>
    <n v="46161700"/>
    <s v="MÍNIMA CUANTÍA"/>
    <n v="3"/>
    <n v="4"/>
    <n v="1"/>
    <n v="8025000"/>
    <s v="UNIDAD"/>
    <s v="NO SOLICITADAS"/>
  </r>
  <r>
    <x v="0"/>
    <s v="204-3-4"/>
    <n v="10"/>
    <s v="EQUIPO MILITAR Y DE SEGURIDAD"/>
    <s v="TRAJE PARA AVISPAS(OVERALL ENTERIZO CON CARETA, DRIL GRUESO)"/>
    <n v="46181500"/>
    <s v="MÍNIMA CUANTÍA"/>
    <n v="3"/>
    <n v="4"/>
    <n v="3"/>
    <n v="1084500"/>
    <s v="UNIDAD"/>
    <s v="NO SOLICITADAS"/>
  </r>
  <r>
    <x v="0"/>
    <s v="204-3-4"/>
    <n v="10"/>
    <s v="EQUIPO MILITAR Y DE SEGURIDAD"/>
    <s v="PARACAÍDAS DE FRENADO"/>
    <n v="25171700"/>
    <s v="SELECCIÓN ABREVIADA MENOR CUANTÍA"/>
    <n v="7"/>
    <n v="5"/>
    <n v="22"/>
    <n v="355740000"/>
    <s v="UNIDAD"/>
    <s v="NO SOLICITADAS"/>
  </r>
  <r>
    <x v="0"/>
    <s v="204-4-1"/>
    <n v="10"/>
    <s v="COMBUSTIBLES Y LUBRICANTES"/>
    <s v="ACEITE 15W-40"/>
    <n v="15121500"/>
    <s v="SELECCIÓN ABREVIADA MENOR CUANTÍA"/>
    <n v="3"/>
    <n v="6"/>
    <n v="10"/>
    <n v="842246.3"/>
    <s v="UNIDAD"/>
    <s v="NO SOLICITADAS"/>
  </r>
  <r>
    <x v="0"/>
    <s v="204-4-1"/>
    <n v="10"/>
    <s v="COMBUSTIBLES Y LUBRICANTES"/>
    <s v="ACEITE 20W-50"/>
    <n v="15121500"/>
    <s v="SELECCIÓN ABREVIADA MENOR CUANTÍA"/>
    <n v="3"/>
    <n v="6"/>
    <n v="16"/>
    <n v="1347594.08"/>
    <s v="UNIDAD"/>
    <s v="NO SOLICITADAS"/>
  </r>
  <r>
    <x v="0"/>
    <s v="204-4-1"/>
    <n v="10"/>
    <s v="COMBUSTIBLES Y LUBRICANTES"/>
    <s v="ACEITE BOMBA DE VACIO"/>
    <n v="15121500"/>
    <s v="SELECCIÓN ABREVIADA MENOR CUANTÍA"/>
    <n v="3"/>
    <n v="6"/>
    <n v="2"/>
    <n v="411930.4"/>
    <s v="UNIDAD"/>
    <s v="NO SOLICITADAS"/>
  </r>
  <r>
    <x v="0"/>
    <s v="204-4-1"/>
    <n v="10"/>
    <s v="COMBUSTIBLES Y LUBRICANTES"/>
    <s v="ACEITE HIDRAULICO ANTIDESGASTE DE ALTO RENDIMIENTO"/>
    <n v="15121504"/>
    <s v="SELECCIÓN ABREVIADA MENOR CUANTÍA"/>
    <n v="3"/>
    <n v="6"/>
    <n v="2"/>
    <n v="6941781.7000000002"/>
    <s v="UNIDAD"/>
    <s v="NO SOLICITADAS"/>
  </r>
  <r>
    <x v="0"/>
    <s v="204-4-1"/>
    <n v="10"/>
    <s v="COMBUSTIBLES Y LUBRICANTES"/>
    <s v="ACEITE LUBRICANTE PARA MOTOR DIESEL"/>
    <n v="15121500"/>
    <s v="SELECCIÓN ABREVIADA MENOR CUANTÍA"/>
    <n v="3"/>
    <n v="6"/>
    <n v="4"/>
    <n v="339435.6"/>
    <s v="UNIDAD"/>
    <s v="NO SOLICITADAS"/>
  </r>
  <r>
    <x v="0"/>
    <s v="204-4-1"/>
    <n v="10"/>
    <s v="COMBUSTIBLES Y LUBRICANTES"/>
    <s v="ACEITE MOTOR  15W40"/>
    <n v="15121501"/>
    <s v="SELECCIÓN ABREVIADA MENOR CUANTÍA"/>
    <n v="3"/>
    <n v="6"/>
    <n v="5"/>
    <n v="424294.5"/>
    <s v="UNIDAD"/>
    <s v="NO SOLICITADAS"/>
  </r>
  <r>
    <x v="0"/>
    <s v="204-4-1"/>
    <n v="10"/>
    <s v="COMBUSTIBLES Y LUBRICANTES"/>
    <s v="ACEITE PARA COMPRESORES"/>
    <n v="15121500"/>
    <s v="SELECCIÓN ABREVIADA MENOR CUANTÍA"/>
    <n v="3"/>
    <n v="6"/>
    <n v="1"/>
    <n v="3734287.83"/>
    <s v="UNIDAD"/>
    <s v="NO SOLICITADAS"/>
  </r>
  <r>
    <x v="0"/>
    <s v="204-4-1"/>
    <n v="10"/>
    <s v="COMBUSTIBLES Y LUBRICANTES"/>
    <s v="ACEITE PARA COMPRESORES KAESER"/>
    <n v="15121500"/>
    <s v="SELECCIÓN ABREVIADA MENOR CUANTÍA"/>
    <n v="3"/>
    <n v="6"/>
    <n v="1"/>
    <n v="8413736.7300000004"/>
    <s v="UNIDAD"/>
    <s v="NO SOLICITADAS"/>
  </r>
  <r>
    <x v="0"/>
    <s v="204-4-1"/>
    <n v="10"/>
    <s v="COMBUSTIBLES Y LUBRICANTES"/>
    <s v="ACEITE PARA TRASMISIÓN 80W-90"/>
    <n v="15121500"/>
    <s v="SELECCIÓN ABREVIADA MENOR CUANTÍA"/>
    <n v="3"/>
    <n v="6"/>
    <n v="4"/>
    <n v="650849.07999999996"/>
    <s v="UNIDAD"/>
    <s v="NO SOLICITADAS"/>
  </r>
  <r>
    <x v="0"/>
    <s v="204-4-1"/>
    <n v="10"/>
    <s v="COMBUSTIBLES Y LUBRICANTES"/>
    <s v="ACEITE ROYCO 363"/>
    <n v="15121500"/>
    <s v="SELECCIÓN ABREVIADA MENOR CUANTÍA"/>
    <n v="3"/>
    <n v="6"/>
    <n v="1"/>
    <n v="202874.77"/>
    <s v="UNIDAD"/>
    <s v="NO SOLICITADAS"/>
  </r>
  <r>
    <x v="0"/>
    <s v="204-4-1"/>
    <n v="10"/>
    <s v="COMBUSTIBLES Y LUBRICANTES"/>
    <s v="ACEITE WD-40 "/>
    <n v="15121500"/>
    <s v="SELECCIÓN ABREVIADA MENOR CUANTÍA"/>
    <n v="3"/>
    <n v="6"/>
    <n v="70"/>
    <n v="2190373.5"/>
    <s v="UNIDAD"/>
    <s v="NO SOLICITADAS"/>
  </r>
  <r>
    <x v="0"/>
    <s v="204-4-1"/>
    <n v="10"/>
    <s v="COMBUSTIBLES Y LUBRICANTES"/>
    <s v="AEROSOL LUBRICANTE 511"/>
    <n v="15121514"/>
    <s v="SELECCIÓN ABREVIADA MENOR CUANTÍA"/>
    <n v="3"/>
    <n v="6"/>
    <n v="2"/>
    <n v="368535.86"/>
    <s v="UNIDAD"/>
    <s v="NO SOLICITADAS"/>
  </r>
  <r>
    <x v="0"/>
    <s v="204-4-1"/>
    <n v="10"/>
    <s v="COMBUSTIBLES Y LUBRICANTES"/>
    <s v="AEROSOL  511"/>
    <n v="15121514"/>
    <s v="SELECCIÓN ABREVIADA MENOR CUANTÍA"/>
    <n v="3"/>
    <n v="6"/>
    <n v="4"/>
    <n v="737071.72"/>
    <s v="UNIDAD"/>
    <s v="NO SOLICITADAS"/>
  </r>
  <r>
    <x v="0"/>
    <s v="204-4-1"/>
    <n v="10"/>
    <s v="COMBUSTIBLES Y LUBRICANTES"/>
    <s v="DIELECTRICO EN SPRAY DE 16 ONZAS"/>
    <n v="15121500"/>
    <s v="SELECCIÓN ABREVIADA MENOR CUANTÍA"/>
    <n v="3"/>
    <n v="6"/>
    <n v="30"/>
    <n v="1329860.7000000002"/>
    <s v="UNIDAD"/>
    <s v="NO SOLICITADAS"/>
  </r>
  <r>
    <x v="0"/>
    <s v="204-4-1"/>
    <n v="10"/>
    <s v="COMBUSTIBLES Y LUBRICANTES"/>
    <s v=" LUBRICANTES 556 EN AEROSOL SPRAY DE 16 OZ."/>
    <n v="15121500"/>
    <s v="SELECCIÓN ABREVIADA MENOR CUANTÍA"/>
    <n v="3"/>
    <n v="6"/>
    <n v="20"/>
    <n v="625821"/>
    <s v="UNIDAD"/>
    <s v="NO SOLICITADAS"/>
  </r>
  <r>
    <x v="0"/>
    <s v="204-4-1"/>
    <n v="10"/>
    <s v="COMBUSTIBLES Y LUBRICANTES"/>
    <s v="ACEITE PARA MOTOR ESSOLUBE X2-10 O SAE 40"/>
    <n v="15121500"/>
    <s v="SELECCIÓN ABREVIADA MENOR CUANTÍA"/>
    <n v="3"/>
    <n v="6"/>
    <n v="30"/>
    <n v="3283614.6"/>
    <s v="UNIDAD"/>
    <s v="NO SOLICITADAS"/>
  </r>
  <r>
    <x v="0"/>
    <s v="204-4-1"/>
    <n v="10"/>
    <s v="COMBUSTIBLES Y LUBRICANTES"/>
    <s v="GRAFITO LUBRICANTE"/>
    <n v="15121514"/>
    <s v="SELECCIÓN ABREVIADA MENOR CUANTÍA"/>
    <n v="3"/>
    <n v="6"/>
    <n v="1"/>
    <n v="43459.99"/>
    <s v="UNIDAD"/>
    <s v="NO SOLICITADAS"/>
  </r>
  <r>
    <x v="0"/>
    <s v="204-4-1"/>
    <n v="10"/>
    <s v="COMBUSTIBLES Y LUBRICANTES"/>
    <s v="GRASA PARA SISTEMAS OXIGENO MIL-PRF-27617F TYPE III"/>
    <n v="15121500"/>
    <s v="SELECCIÓN ABREVIADA MENOR CUANTÍA"/>
    <n v="3"/>
    <n v="6"/>
    <n v="3"/>
    <n v="5794584.8100000005"/>
    <s v="UNIDAD"/>
    <s v="NO SOLICITADAS"/>
  </r>
  <r>
    <x v="0"/>
    <s v="204-4-1"/>
    <n v="10"/>
    <s v="COMBUSTIBLES Y LUBRICANTES"/>
    <s v="LUBRICANTE SINTETICO ISO VG46 ULTRA LUBE O ALTO _x000a_SYN PAO 46"/>
    <n v="15121500"/>
    <s v="SELECCIÓN ABREVIADA MENOR CUANTÍA"/>
    <n v="3"/>
    <n v="6"/>
    <n v="15"/>
    <n v="23902667.25"/>
    <s v="UNIDAD"/>
    <s v="NO SOLICITADAS"/>
  </r>
  <r>
    <x v="0"/>
    <s v="204-4-1"/>
    <n v="10"/>
    <s v="COMBUSTIBLES Y LUBRICANTES"/>
    <s v="LIQUIDO DE FRENOS"/>
    <n v="15121509"/>
    <s v="SELECCIÓN ABREVIADA MENOR CUANTÍA"/>
    <n v="3"/>
    <n v="6"/>
    <n v="40"/>
    <n v="1320519.2000000002"/>
    <s v="UNIDAD"/>
    <s v="NO SOLICITADAS"/>
  </r>
  <r>
    <x v="0"/>
    <s v="204-4-1"/>
    <n v="10"/>
    <s v="COMBUSTIBLES Y LUBRICANTES"/>
    <s v="LIQUIDO DE FRENOS DTO4"/>
    <n v="15121500"/>
    <s v="SELECCIÓN ABREVIADA MENOR CUANTÍA"/>
    <n v="3"/>
    <n v="6"/>
    <n v="2"/>
    <n v="48325.9"/>
    <s v="UNIDAD"/>
    <s v="NO SOLICITADAS"/>
  </r>
  <r>
    <x v="0"/>
    <s v="204-4-1"/>
    <n v="10"/>
    <s v="COMBUSTIBLES Y LUBRICANTES"/>
    <s v="LIQUIDO PARA FRENOS "/>
    <n v="15121509"/>
    <s v="SELECCIÓN ABREVIADA MENOR CUANTÍA"/>
    <n v="3"/>
    <n v="6"/>
    <n v="10"/>
    <n v="337246"/>
    <s v="UNIDAD"/>
    <s v="NO SOLICITADAS"/>
  </r>
  <r>
    <x v="0"/>
    <s v="204-4-1"/>
    <n v="10"/>
    <s v="COMBUSTIBLES Y LUBRICANTES"/>
    <s v="LIQUIDO REFRIGERANTE"/>
    <n v="25174004"/>
    <s v="SELECCIÓN ABREVIADA MENOR CUANTÍA"/>
    <n v="3"/>
    <n v="6"/>
    <n v="30"/>
    <n v="3076911.6"/>
    <s v="UNIDAD"/>
    <s v="NO SOLICITADAS"/>
  </r>
  <r>
    <x v="0"/>
    <s v="204-4-1"/>
    <n v="10"/>
    <s v="COMBUSTIBLES Y LUBRICANTES"/>
    <s v="LIQUIDO REFRIGERANTE (POLARIS 2871534)"/>
    <n v="25174004"/>
    <s v="SELECCIÓN ABREVIADA MENOR CUANTÍA"/>
    <n v="3"/>
    <n v="6"/>
    <n v="4"/>
    <n v="245435.12"/>
    <s v="UNIDAD"/>
    <s v="NO SOLICITADAS"/>
  </r>
  <r>
    <x v="0"/>
    <s v="204-4-1"/>
    <n v="10"/>
    <s v="COMBUSTIBLES Y LUBRICANTES"/>
    <s v="LIQUIDO REFRIGERANTE ASTMD 1384"/>
    <n v="25174004"/>
    <s v="SELECCIÓN ABREVIADA MENOR CUANTÍA"/>
    <n v="3"/>
    <n v="6"/>
    <n v="5"/>
    <n v="2511959.1"/>
    <s v="UNIDAD"/>
    <s v="NO SOLICITADAS"/>
  </r>
  <r>
    <x v="0"/>
    <s v="204-4-1"/>
    <n v="10"/>
    <s v="COMBUSTIBLES Y LUBRICANTES"/>
    <s v="LUBRICANTE SIN GRASA "/>
    <n v="15121500"/>
    <s v="SELECCIÓN ABREVIADA MENOR CUANTÍA"/>
    <n v="3"/>
    <n v="6"/>
    <n v="10"/>
    <n v="972206.2"/>
    <s v="UNIDAD"/>
    <s v="NO SOLICITADAS"/>
  </r>
  <r>
    <x v="0"/>
    <s v="204-4-1"/>
    <n v="10"/>
    <s v="COMBUSTIBLES Y LUBRICANTES"/>
    <s v=" LUBRICANTE INDUSTRIAL REFORZADO"/>
    <n v="15121514"/>
    <s v="SELECCIÓN ABREVIADA MENOR CUANTÍA"/>
    <n v="3"/>
    <n v="6"/>
    <n v="10"/>
    <n v="1007608.7"/>
    <s v="UNIDAD"/>
    <s v="NO SOLICITADAS"/>
  </r>
  <r>
    <x v="0"/>
    <s v="204-4-1"/>
    <n v="10"/>
    <s v="COMBUSTIBLES Y LUBRICANTES"/>
    <s v=" INHIBIDOR DE CORROSION HEAVY DUTY"/>
    <n v="12163600"/>
    <s v="SELECCIÓN ABREVIADA MENOR CUANTÍA"/>
    <n v="3"/>
    <n v="6"/>
    <n v="10"/>
    <n v="3804465.7"/>
    <s v="UNIDAD"/>
    <s v="NO SOLICITADAS"/>
  </r>
  <r>
    <x v="0"/>
    <s v="204-4-1"/>
    <n v="10"/>
    <s v="COMBUSTIBLES Y LUBRICANTES"/>
    <s v="PENETRANTE LST"/>
    <n v="15121806"/>
    <s v="SELECCIÓN ABREVIADA MENOR CUANTÍA"/>
    <n v="3"/>
    <n v="6"/>
    <n v="10"/>
    <n v="576245.6"/>
    <s v="UNIDAD"/>
    <s v="NO SOLICITADAS"/>
  </r>
  <r>
    <x v="0"/>
    <s v="204-4-1"/>
    <n v="10"/>
    <s v="COMBUSTIBLES Y LUBRICANTES"/>
    <s v="LUBRICANTE DE AIRE SECO LUBRI-BOND 220"/>
    <n v="15121500"/>
    <s v="SELECCIÓN ABREVIADA MENOR CUANTÍA"/>
    <n v="3"/>
    <n v="6"/>
    <n v="20"/>
    <n v="2456897.7999999998"/>
    <s v="UNIDAD"/>
    <s v="NO SOLICITADAS"/>
  </r>
  <r>
    <x v="0"/>
    <s v="204-4-1"/>
    <n v="10"/>
    <s v="COMBUSTIBLES Y LUBRICANTES"/>
    <s v="LUBRICANTE "/>
    <n v="15121500"/>
    <s v="SELECCIÓN ABREVIADA MENOR CUANTÍA"/>
    <n v="3"/>
    <n v="6"/>
    <n v="15"/>
    <n v="1791497.4000000001"/>
    <s v="UNIDAD"/>
    <s v="NO SOLICITADAS"/>
  </r>
  <r>
    <x v="0"/>
    <s v="204-4-1"/>
    <n v="10"/>
    <s v="COMBUSTIBLES Y LUBRICANTES"/>
    <s v="LUBRICANTE CAJA DE CAMBIOS"/>
    <n v="15121500"/>
    <s v="SELECCIÓN ABREVIADA MENOR CUANTÍA"/>
    <n v="3"/>
    <n v="6"/>
    <n v="4"/>
    <n v="1416199.96"/>
    <s v="UNIDAD"/>
    <s v="NO SOLICITADAS"/>
  </r>
  <r>
    <x v="0"/>
    <s v="204-4-1"/>
    <n v="10"/>
    <s v="COMBUSTIBLES Y LUBRICANTES"/>
    <s v="LUBRICANTE PENETRANTE 556"/>
    <n v="15121514"/>
    <s v="SELECCIÓN ABREVIADA MENOR CUANTÍA"/>
    <n v="3"/>
    <n v="6"/>
    <n v="80"/>
    <n v="2503284"/>
    <s v="UNIDAD"/>
    <s v="NO SOLICITADAS"/>
  </r>
  <r>
    <x v="0"/>
    <s v="204-4-1"/>
    <n v="10"/>
    <s v="COMBUSTIBLES Y LUBRICANTES"/>
    <s v="LUBRICANTE WD-40"/>
    <n v="15121500"/>
    <s v="SELECCIÓN ABREVIADA MENOR CUANTÍA"/>
    <n v="3"/>
    <n v="6"/>
    <n v="40"/>
    <n v="1251642"/>
    <s v="UNIDAD"/>
    <s v="NO SOLICITADAS"/>
  </r>
  <r>
    <x v="0"/>
    <s v="204-4-1"/>
    <n v="10"/>
    <s v="COMBUSTIBLES Y LUBRICANTES"/>
    <s v="LUBRICANTE Y PROCTECTOR ANTI CORROSIÓN WD40"/>
    <n v="12181601"/>
    <s v="SELECCIÓN ABREVIADA MENOR CUANTÍA"/>
    <n v="3"/>
    <n v="6"/>
    <n v="10"/>
    <n v="1249904.6000000001"/>
    <s v="UNIDAD"/>
    <s v="NO SOLICITADAS"/>
  </r>
  <r>
    <x v="0"/>
    <s v="204-4-1"/>
    <n v="10"/>
    <s v="COMBUSTIBLES Y LUBRICANTES"/>
    <s v="LUBRICANTE Y SELLANTE PARA VALVULAS 111"/>
    <n v="15121900"/>
    <s v="SELECCIÓN ABREVIADA MENOR CUANTÍA"/>
    <n v="3"/>
    <n v="6"/>
    <n v="2"/>
    <n v="125161.82"/>
    <s v="UNIDAD"/>
    <s v="NO SOLICITADAS"/>
  </r>
  <r>
    <x v="0"/>
    <s v="204-4-1"/>
    <n v="10"/>
    <s v="COMBUSTIBLES Y LUBRICANTES"/>
    <s v="PATRON MILITAR, ACEITE PARA ANALISIS DE DESGASTE DE METAL EN TURBINA (MILITAR WEAR METAL ESTANDAR D12-10 OIL ESTÁNDAR)"/>
    <n v="15121500"/>
    <s v="SELECCIÓN ABREVIADA MENOR CUANTÍA"/>
    <n v="3"/>
    <n v="6"/>
    <n v="2"/>
    <n v="1440792.5"/>
    <s v="UNIDAD"/>
    <s v="NO SOLICITADAS"/>
  </r>
  <r>
    <x v="0"/>
    <s v="204-4-1"/>
    <n v="10"/>
    <s v="COMBUSTIBLES Y LUBRICANTES"/>
    <s v="PATRON MILITAR, ACEITE PARA ANALISIS DE DESGASTE DE METAL EN TURBINA (MILITAR WEAR METAL ESTANDAR D19-0 OIL ESTÁNDAR)"/>
    <n v="15121500"/>
    <s v="SELECCIÓN ABREVIADA MENOR CUANTÍA"/>
    <n v="3"/>
    <n v="6"/>
    <n v="4"/>
    <n v="820823.92"/>
    <s v="UNIDAD"/>
    <s v="NO SOLICITADAS"/>
  </r>
  <r>
    <x v="0"/>
    <s v="204-4-1"/>
    <n v="10"/>
    <s v="COMBUSTIBLES Y LUBRICANTES"/>
    <s v="REFRIGERANTE RADIADOR "/>
    <n v="25174004"/>
    <s v="SELECCIÓN ABREVIADA MENOR CUANTÍA"/>
    <n v="3"/>
    <n v="6"/>
    <n v="20"/>
    <n v="869199.79999999993"/>
    <s v="UNIDAD"/>
    <s v="NO SOLICITADAS"/>
  </r>
  <r>
    <x v="0"/>
    <s v="204-4-1"/>
    <n v="10"/>
    <s v="COMBUSTIBLES Y LUBRICANTES"/>
    <s v="ACEITE PARA COMPRESOR S-460"/>
    <n v="15121500"/>
    <s v="SELECCIÓN ABREVIADA MENOR CUANTÍA"/>
    <n v="3"/>
    <n v="6"/>
    <n v="1"/>
    <n v="668652.67000000004"/>
    <s v="UNIDAD"/>
    <s v="NO SOLICITADAS"/>
  </r>
  <r>
    <x v="0"/>
    <s v="204-4-1"/>
    <n v="10"/>
    <s v="COMBUSTIBLES Y LUBRICANTES"/>
    <s v="ACEITE PARA BOMBA DE VACIO"/>
    <n v="27112913"/>
    <s v="SELECCIÓN ABREVIADA MENOR CUANTÍA"/>
    <n v="4"/>
    <n v="7"/>
    <n v="3"/>
    <n v="297900"/>
    <s v="GALON"/>
    <s v="NO SOLICITADAS"/>
  </r>
  <r>
    <x v="0"/>
    <s v="204-4-1"/>
    <n v="10"/>
    <s v="COMBUSTIBLES Y LUBRICANTES"/>
    <s v=" LUBRICANTE WD 40 DE 382 ML "/>
    <n v="15121500"/>
    <s v="SELECCIÓN ABREVIADA SUBASTA INVERSA"/>
    <n v="4"/>
    <n v="7"/>
    <n v="5"/>
    <n v="102135"/>
    <s v="UNIDAD"/>
    <s v="NO SOLICITADAS"/>
  </r>
  <r>
    <x v="0"/>
    <s v="204-4-1"/>
    <n v="10"/>
    <s v="COMBUSTIBLES Y LUBRICANTES"/>
    <s v="ACEITE PARA BOMBA DE BALIO X GL"/>
    <n v="27112913"/>
    <s v="SELECCIÓN ABREVIADA SUBASTA INVERSA"/>
    <n v="4"/>
    <n v="7"/>
    <n v="5"/>
    <n v="444250"/>
    <s v="UNIDAD"/>
    <s v="NO SOLICITADAS"/>
  </r>
  <r>
    <x v="0"/>
    <s v="204-4-1"/>
    <n v="10"/>
    <s v="COMBUSTIBLES Y LUBRICANTES"/>
    <s v="LUBRICANTE PENETRANTE WD40"/>
    <n v="15121500"/>
    <s v="SELECCIÓN ABREVIADA SUBASTA INVERSA"/>
    <n v="4"/>
    <n v="7"/>
    <n v="20"/>
    <n v="442560"/>
    <s v="UNIDAD"/>
    <s v="NO SOLICITADAS"/>
  </r>
  <r>
    <x v="0"/>
    <s v="204-4-2"/>
    <n v="10"/>
    <s v="DOTACIONES"/>
    <s v=" BATAS EN TELA PARA PACIENTES "/>
    <n v="42131504"/>
    <s v="MÍNIMA CUANTÍA"/>
    <n v="2"/>
    <n v="3"/>
    <n v="50"/>
    <n v="1275000"/>
    <s v="UNIDAD"/>
    <s v="NO SOLICITADAS"/>
  </r>
  <r>
    <x v="0"/>
    <s v="204-4-2"/>
    <n v="10"/>
    <s v="DOTACIONES"/>
    <s v="ALMOHADAS PARA CAMA HOSPITALARIA CON PROTECTOR ANTIFLUIDO "/>
    <n v="52121505"/>
    <s v="MÍNIMA CUANTÍA"/>
    <n v="2"/>
    <n v="3"/>
    <n v="20"/>
    <n v="760000"/>
    <s v="UNIDAD"/>
    <s v="NO SOLICITADAS"/>
  </r>
  <r>
    <x v="0"/>
    <s v="204-4-2"/>
    <n v="10"/>
    <s v="DOTACIONES"/>
    <s v="JUEGOS DE TENDIDO DE CAMA HOSPITALARIA"/>
    <n v="42191800"/>
    <s v="MÍNIMA CUANTÍA"/>
    <n v="2"/>
    <n v="3"/>
    <n v="60"/>
    <n v="5700000"/>
    <s v="UNIDAD"/>
    <s v="NO SOLICITADAS"/>
  </r>
  <r>
    <x v="0"/>
    <s v="204-4-2"/>
    <n v="10"/>
    <s v="DOTACIONES"/>
    <s v="SABANAS HOSPITALARIAS TIPO CAMILLA EN TELA ANTIFLUIDO "/>
    <n v="42191800"/>
    <s v="MÍNIMA CUANTÍA"/>
    <n v="2"/>
    <n v="3"/>
    <n v="40"/>
    <n v="1280000"/>
    <s v="UNIDAD"/>
    <s v="NO SOLICITADAS"/>
  </r>
  <r>
    <x v="0"/>
    <s v="204-4-2"/>
    <n v="10"/>
    <s v="DOTACIONES"/>
    <s v="TOALLAS PARA CUERPO PARA PACIENTES HOSPITALIZADOS "/>
    <n v="52121701"/>
    <s v="MÍNIMA CUANTÍA"/>
    <n v="2"/>
    <n v="3"/>
    <n v="50"/>
    <n v="1500000"/>
    <s v="UNIDAD"/>
    <s v="NO SOLICITADAS"/>
  </r>
  <r>
    <x v="0"/>
    <s v="204-4-2"/>
    <n v="10"/>
    <s v="DOTACIONES"/>
    <s v="CINTURON REFLECTIVO DIFERENTES COLORES"/>
    <n v="25172104"/>
    <s v="MÍNIMA CUANTÍA"/>
    <n v="2"/>
    <n v="3"/>
    <n v="29"/>
    <n v="1522500"/>
    <s v="UNIDAD"/>
    <s v="NO SOLICITADAS"/>
  </r>
  <r>
    <x v="0"/>
    <s v="204-4-2"/>
    <n v="10"/>
    <s v="DOTACIONES"/>
    <s v="GUANTES MECHANIX M-PACT 2 X PAR"/>
    <n v="46181504"/>
    <s v="MÍNIMA CUANTÍA"/>
    <n v="2"/>
    <n v="3"/>
    <n v="6"/>
    <n v="742500"/>
    <s v="UNIDAD"/>
    <s v="NO SOLICITADAS"/>
  </r>
  <r>
    <x v="0"/>
    <s v="204-4-2"/>
    <n v="10"/>
    <s v="DOTACIONES"/>
    <s v="GUANTES DE BUTILO"/>
    <n v="46181504"/>
    <s v="SELECCIÓN ABREVIADA MENOR CUANTÍA"/>
    <n v="4"/>
    <n v="6"/>
    <n v="5"/>
    <n v="760862.2"/>
    <s v="UNIDAD"/>
    <s v="NO SOLICITADAS"/>
  </r>
  <r>
    <x v="0"/>
    <s v="204-4-2"/>
    <n v="10"/>
    <s v="DOTACIONES"/>
    <s v="RESPIRADOR SERIE  PROFESIONAL R7511ES"/>
    <n v="46182002"/>
    <s v="SELECCIÓN ABREVIADA MENOR CUANTÍA"/>
    <n v="4"/>
    <n v="6"/>
    <n v="2"/>
    <n v="406039.9"/>
    <s v="UNIDAD"/>
    <s v="NO SOLICITADAS"/>
  </r>
  <r>
    <x v="0"/>
    <s v="204-4-2"/>
    <n v="10"/>
    <s v="DOTACIONES"/>
    <s v="RESPIRADOR SERIE  PROFESIONAL R7512ES"/>
    <n v="46182002"/>
    <s v="SELECCIÓN ABREVIADA MENOR CUANTÍA"/>
    <n v="4"/>
    <n v="6"/>
    <n v="2"/>
    <n v="406039.9"/>
    <s v="UNIDAD"/>
    <s v="NO SOLICITADAS"/>
  </r>
  <r>
    <x v="0"/>
    <s v="204-4-2"/>
    <n v="10"/>
    <s v="DOTACIONES"/>
    <s v="RESPIRADOR SERIE  PROFESIONAL R7513ES"/>
    <n v="46182002"/>
    <s v="SELECCIÓN ABREVIADA MENOR CUANTÍA"/>
    <n v="4"/>
    <n v="6"/>
    <n v="3"/>
    <n v="609059.85000000009"/>
    <s v="UNIDAD"/>
    <s v="NO SOLICITADAS"/>
  </r>
  <r>
    <x v="0"/>
    <s v="204-4-2"/>
    <n v="10"/>
    <s v="DOTACIONES"/>
    <s v="TRAJES INDUSTRIALES TALLA M"/>
    <n v="46181528"/>
    <s v="SELECCIÓN ABREVIADA MENOR CUANTÍA"/>
    <n v="4"/>
    <n v="6"/>
    <n v="5"/>
    <n v="247168.95"/>
    <s v="UNIDAD"/>
    <s v="NO SOLICITADAS"/>
  </r>
  <r>
    <x v="0"/>
    <s v="204-4-2"/>
    <n v="10"/>
    <s v="DOTACIONES"/>
    <s v="TRAJES INDUSTRIALES TALLA L "/>
    <n v="46181528"/>
    <s v="SELECCIÓN ABREVIADA MENOR CUANTÍA"/>
    <n v="4"/>
    <n v="6"/>
    <n v="5"/>
    <n v="247168.95"/>
    <s v="UNIDAD"/>
    <s v="NO SOLICITADAS"/>
  </r>
  <r>
    <x v="0"/>
    <s v="204-4-2"/>
    <n v="10"/>
    <s v="DOTACIONES"/>
    <s v="ADQUISICION DE CARETA PROTECTOR PARA OXIGENO"/>
    <n v="46181711"/>
    <s v="SELECCIÓN ABREVIADA MENOR CUANTÍA"/>
    <n v="4"/>
    <n v="6"/>
    <n v="1"/>
    <n v="185000"/>
    <s v="UNIDAD"/>
    <s v="NO SOLICITADAS"/>
  </r>
  <r>
    <x v="0"/>
    <s v="204-4-2"/>
    <n v="10"/>
    <s v="DOTACIONES"/>
    <s v="MASCARA CON RESPIRADOR VAPORES QUIMICOS/ORGANICOS"/>
    <n v="42271708"/>
    <s v="SELECCIÓN ABREVIADA MENOR CUANTÍA"/>
    <n v="4"/>
    <n v="6"/>
    <n v="4"/>
    <n v="800800"/>
    <s v="UNIDAD"/>
    <s v="NO SOLICITADAS"/>
  </r>
  <r>
    <x v="0"/>
    <s v="204-4-2"/>
    <n v="10"/>
    <s v="DOTACIONES"/>
    <s v="GORRA"/>
    <n v="49221510"/>
    <s v="MÍNIMA CUANTÍA"/>
    <n v="8"/>
    <n v="8"/>
    <n v="5078"/>
    <n v="41639600"/>
    <s v="UNIDAD"/>
    <s v="NO SOLICITADAS"/>
  </r>
  <r>
    <x v="0"/>
    <s v="204-4-2"/>
    <n v="10"/>
    <s v="DOTACIONES"/>
    <s v="TRAJE IMPERMEABLE"/>
    <n v="46181545"/>
    <s v="MÍNIMA CUANTÍA"/>
    <n v="8"/>
    <n v="8"/>
    <n v="700"/>
    <n v="19600000"/>
    <s v="UNIDAD"/>
    <s v="NO SOLICITADAS"/>
  </r>
  <r>
    <x v="0"/>
    <s v="204-4-2"/>
    <n v="10"/>
    <s v="DOTACIONES"/>
    <s v="SALDO CTO  089 APOYO GORRAS Y SILLAS ESIMA"/>
    <n v="0"/>
    <s v="MÍNIMA CUANTÍA"/>
    <n v="1"/>
    <n v="6"/>
    <n v="1"/>
    <n v="400"/>
    <n v="0"/>
    <s v=""/>
  </r>
  <r>
    <x v="0"/>
    <s v="204-4-3"/>
    <n v="10"/>
    <s v="ELEMENTOS DE ALOJAMIENTO Y CAMPAÑA"/>
    <s v="ALMOHADAS  "/>
    <n v="52121505"/>
    <s v="MÍNIMA CUANTÍA"/>
    <n v="2"/>
    <n v="3"/>
    <n v="12"/>
    <n v="384000"/>
    <s v="UNIDAD"/>
    <s v="NO SOLICITADAS"/>
  </r>
  <r>
    <x v="0"/>
    <s v="204-4-3"/>
    <n v="10"/>
    <s v="ELEMENTOS DE ALOJAMIENTO Y CAMPAÑA"/>
    <s v="COLCHONES "/>
    <n v="56101508"/>
    <s v="MÍNIMA CUANTÍA"/>
    <n v="2"/>
    <n v="3"/>
    <n v="12"/>
    <n v="4620000"/>
    <s v="UNIDAD"/>
    <s v="NO SOLICITADAS"/>
  </r>
  <r>
    <x v="0"/>
    <s v="204-4-4"/>
    <n v="10"/>
    <s v="ELEMENTOS O PRÓTESIS PARA REHABILITACIÓN O TRATAMIENTO"/>
    <s v="BALANCÍN REDONDO CON UN DIÁMETRO DE 60 CM"/>
    <n v="42251500"/>
    <s v="MÍNIMA CUANTÍA"/>
    <n v="8"/>
    <n v="2"/>
    <n v="1"/>
    <n v="210000"/>
    <s v="UNIDAD"/>
    <s v="NO SOLICITADAS"/>
  </r>
  <r>
    <x v="0"/>
    <s v="204-4-4"/>
    <n v="10"/>
    <s v="ELEMENTOS O PRÓTESIS PARA REHABILITACIÓN O TRATAMIENTO"/>
    <s v="BALANCÍN DISCO DE PUYAS CON UN DIÁMETRO DE 35 CM"/>
    <n v="42251500"/>
    <s v="MÍNIMA CUANTÍA"/>
    <n v="8"/>
    <n v="2"/>
    <n v="1"/>
    <n v="100000"/>
    <s v="UNIDAD"/>
    <s v="NO SOLICITADAS"/>
  </r>
  <r>
    <x v="0"/>
    <s v="204-4-4"/>
    <n v="10"/>
    <s v="ELEMENTOS O PRÓTESIS PARA REHABILITACIÓN O TRATAMIENTO"/>
    <s v="BARRAS PARALELAS RESPECTIVO SISTEMA ANTIDESLIZANTE Y PASAMANOS "/>
    <n v="42251705"/>
    <s v="MÍNIMA CUANTÍA"/>
    <n v="8"/>
    <n v="2"/>
    <n v="1"/>
    <n v="820000"/>
    <s v="UNIDAD"/>
    <s v="NO SOLICITADAS"/>
  </r>
  <r>
    <x v="0"/>
    <s v="204-4-5"/>
    <n v="10"/>
    <s v="INSECTICIDAS, FUNGICIDAS Y OTROS INSUMOS AGRICOLAS"/>
    <s v="INSECTICIDA 1"/>
    <n v="10191500"/>
    <s v="SELÉCCION ABREVIADA - ACUERDO MARCO"/>
    <n v="1"/>
    <n v="10"/>
    <n v="60"/>
    <n v="355617.96"/>
    <s v="GLOBAL"/>
    <s v="NO SOLICITADAS"/>
  </r>
  <r>
    <x v="0"/>
    <s v="204-4-5"/>
    <n v="16"/>
    <s v="INSECTICIDAS, FUNGICIDAS Y OTROS INSUMOS AGRICOLAS"/>
    <s v=" INSECTICIDA LIQUIDO COMPONENTE ACTIVO CLORPIRIFOS CONCENTRACION 480 GR/LITRO"/>
    <n v="10171700"/>
    <s v="MÍNIMA CUANTÍA"/>
    <n v="3"/>
    <n v="5"/>
    <n v="8"/>
    <n v="680000"/>
    <s v="UNIDAD"/>
    <s v="NO SOLICITADAS"/>
  </r>
  <r>
    <x v="0"/>
    <s v="204-4-5"/>
    <n v="16"/>
    <s v="INSECTICIDAS, FUNGICIDAS Y OTROS INSUMOS AGRICOLAS"/>
    <s v="HERBICIDA CONCENTRADO SOLUBLE SAL ISOPROPILAMINA (CANECA 200 L)"/>
    <n v="10171700"/>
    <s v="MÍNIMA CUANTÍA"/>
    <n v="3"/>
    <n v="5"/>
    <n v="80"/>
    <n v="5600000"/>
    <s v="UNIDAD"/>
    <s v="NO SOLICITADAS"/>
  </r>
  <r>
    <x v="0"/>
    <s v="204-4-5"/>
    <n v="16"/>
    <s v="INSECTICIDAS, FUNGICIDAS Y OTROS INSUMOS AGRICOLAS"/>
    <s v="INSECTICIDA LIQUIDO COMPONENTE ACTIVO SYFLUTHRIN CONCENTRACION 50 GR/LITRO"/>
    <n v="10171700"/>
    <s v="MÍNIMA CUANTÍA"/>
    <n v="3"/>
    <n v="5"/>
    <n v="9"/>
    <n v="2250000"/>
    <s v="UNIDAD"/>
    <s v="NO SOLICITADAS"/>
  </r>
  <r>
    <x v="0"/>
    <s v="204-4-5"/>
    <n v="10"/>
    <s v="INSECTICIDAS, FUNGICIDAS Y OTROS INSUMOS AGRICOLAS"/>
    <s v="SALDO ORDEN DE COMPRA"/>
    <n v="0"/>
    <s v="MÍNIMA CUANTÍA"/>
    <n v="1"/>
    <n v="6"/>
    <n v="1"/>
    <n v="3.9999999979045242E-2"/>
    <n v="0"/>
    <s v=""/>
  </r>
  <r>
    <x v="0"/>
    <s v="204-4-6"/>
    <n v="10"/>
    <s v="LLANTAS Y ACCESORIOS"/>
    <s v="LLANTA 100/90/18  TRASERA"/>
    <n v="25172503"/>
    <s v="SELECCIÓN ABREVIADA MENOR CUANTÍA"/>
    <n v="3"/>
    <n v="6"/>
    <n v="1"/>
    <n v="137088"/>
    <s v="UNIDAD"/>
    <s v="NO SOLICITADAS"/>
  </r>
  <r>
    <x v="0"/>
    <s v="204-4-6"/>
    <n v="10"/>
    <s v="LLANTAS Y ACCESORIOS"/>
    <s v="LLANTA 110/80/18M/C 58P TRASERA"/>
    <n v="25172503"/>
    <s v="SELECCIÓN ABREVIADA MENOR CUANTÍA"/>
    <n v="3"/>
    <n v="6"/>
    <n v="6"/>
    <n v="708288"/>
    <s v="UNIDAD"/>
    <s v="NO SOLICITADAS"/>
  </r>
  <r>
    <x v="0"/>
    <s v="204-4-6"/>
    <n v="10"/>
    <s v="LLANTAS Y ACCESORIOS"/>
    <s v="LLANTA 120/70/12 DELANTERA"/>
    <n v="25172503"/>
    <s v="SELECCIÓN ABREVIADA MENOR CUANTÍA"/>
    <n v="3"/>
    <n v="6"/>
    <n v="3"/>
    <n v="308448"/>
    <s v="UNIDAD"/>
    <s v="NO SOLICITADAS"/>
  </r>
  <r>
    <x v="0"/>
    <s v="204-4-6"/>
    <n v="10"/>
    <s v="LLANTAS Y ACCESORIOS"/>
    <s v="LLANTA 130/70/12 TRASERA"/>
    <n v="25172503"/>
    <s v="SELECCIÓN ABREVIADA MENOR CUANTÍA"/>
    <n v="3"/>
    <n v="6"/>
    <n v="3"/>
    <n v="319872"/>
    <s v="UNIDAD"/>
    <s v="NO SOLICITADAS"/>
  </r>
  <r>
    <x v="0"/>
    <s v="204-4-6"/>
    <n v="10"/>
    <s v="LLANTAS Y ACCESORIOS"/>
    <s v="LLANTA 120/80/18 M/C 62S TRASERA"/>
    <n v="25172503"/>
    <s v="SELECCIÓN ABREVIADA MENOR CUANTÍA"/>
    <n v="3"/>
    <n v="6"/>
    <n v="6"/>
    <n v="1119552"/>
    <s v="UNIDAD"/>
    <s v="NO SOLICITADAS"/>
  </r>
  <r>
    <x v="0"/>
    <s v="204-4-6"/>
    <n v="10"/>
    <s v="LLANTAS Y ACCESORIOS"/>
    <s v="LLANTA 235/75R17.5 DIRECCIONAL"/>
    <n v="25172503"/>
    <s v="SELECCIÓN ABREVIADA MENOR CUANTÍA"/>
    <n v="3"/>
    <n v="6"/>
    <n v="2"/>
    <n v="1789760"/>
    <s v="UNIDAD"/>
    <s v="NO SOLICITADAS"/>
  </r>
  <r>
    <x v="0"/>
    <s v="204-4-6"/>
    <n v="10"/>
    <s v="LLANTAS Y ACCESORIOS"/>
    <s v="LLANTA 235/75R17.5 TRACCION"/>
    <n v="25172503"/>
    <s v="SELECCIÓN ABREVIADA MENOR CUANTÍA"/>
    <n v="3"/>
    <n v="6"/>
    <n v="4"/>
    <n v="3579520"/>
    <s v="UNIDAD"/>
    <s v="NO SOLICITADAS"/>
  </r>
  <r>
    <x v="0"/>
    <s v="204-4-6"/>
    <n v="10"/>
    <s v="LLANTAS Y ACCESORIOS"/>
    <s v="LLANTA 245/75R17 MULTIPROPOSITO"/>
    <n v="25172503"/>
    <s v="SELECCIÓN ABREVIADA MENOR CUANTÍA"/>
    <n v="3"/>
    <n v="6"/>
    <n v="5"/>
    <n v="4474400"/>
    <s v="UNIDAD"/>
    <s v="NO SOLICITADAS"/>
  </r>
  <r>
    <x v="0"/>
    <s v="204-4-6"/>
    <n v="10"/>
    <s v="LLANTAS Y ACCESORIOS"/>
    <s v="LLANTA 295/80R22.5 DELANTERA"/>
    <n v="25172503"/>
    <s v="SELECCIÓN ABREVIADA MENOR CUANTÍA"/>
    <n v="3"/>
    <n v="6"/>
    <n v="2"/>
    <n v="3160640"/>
    <s v="UNIDAD"/>
    <s v="NO SOLICITADAS"/>
  </r>
  <r>
    <x v="0"/>
    <s v="204-4-6"/>
    <n v="10"/>
    <s v="LLANTAS Y ACCESORIOS"/>
    <s v="LLANTA 295/80R22.5 TRACCION"/>
    <n v="25172503"/>
    <s v="SELECCIÓN ABREVIADA MENOR CUANTÍA"/>
    <n v="3"/>
    <n v="6"/>
    <n v="4"/>
    <n v="6625920"/>
    <s v="UNIDAD"/>
    <s v="NO SOLICITADAS"/>
  </r>
  <r>
    <x v="0"/>
    <s v="204-4-6"/>
    <n v="10"/>
    <s v="LLANTAS Y ACCESORIOS"/>
    <s v="LLANTA 70/100 / 21  DELANTERA"/>
    <n v="25172503"/>
    <s v="SELECCIÓN ABREVIADA MENOR CUANTÍA"/>
    <n v="3"/>
    <n v="6"/>
    <n v="1"/>
    <n v="171360"/>
    <s v="UNIDAD"/>
    <s v="NO SOLICITADAS"/>
  </r>
  <r>
    <x v="0"/>
    <s v="204-4-6"/>
    <n v="10"/>
    <s v="LLANTAS Y ACCESORIOS"/>
    <s v="LLANTA 80/90/21 DELANTERA"/>
    <n v="25172503"/>
    <s v="SELECCIÓN ABREVIADA MENOR CUANTÍA"/>
    <n v="3"/>
    <n v="6"/>
    <n v="2"/>
    <n v="392224"/>
    <s v="UNIDAD"/>
    <s v="NO SOLICITADAS"/>
  </r>
  <r>
    <x v="0"/>
    <s v="204-4-6"/>
    <n v="10"/>
    <s v="LLANTAS Y ACCESORIOS"/>
    <s v="LLANTA 90/9021DELANTERA"/>
    <n v="25172503"/>
    <s v="SELECCIÓN ABREVIADA MENOR CUANTÍA"/>
    <n v="3"/>
    <n v="6"/>
    <n v="1"/>
    <n v="104720"/>
    <s v="UNIDAD"/>
    <s v="NO SOLICITADAS"/>
  </r>
  <r>
    <x v="0"/>
    <s v="204-4-6"/>
    <n v="10"/>
    <s v="LLANTAS Y ACCESORIOS"/>
    <s v="LLANTA 245/75R17 MULTIPROPOSITO"/>
    <n v="25172503"/>
    <s v="SELECCIÓN ABREVIADA MENOR CUANTÍA"/>
    <n v="3"/>
    <n v="6"/>
    <n v="4"/>
    <n v="3579520"/>
    <s v="UNIDAD"/>
    <s v="NO SOLICITADAS"/>
  </r>
  <r>
    <x v="0"/>
    <s v="204-4-6"/>
    <n v="10"/>
    <s v="LLANTAS Y ACCESORIOS"/>
    <s v="LLANTA R 22 CAMION DE COMBUSTIBLES"/>
    <n v="25171900"/>
    <s v="SELECCIÓN ABREVIADA MENOR CUANTÍA"/>
    <n v="4"/>
    <n v="6"/>
    <n v="4"/>
    <n v="5225528"/>
    <s v="UNIDAD"/>
    <s v="NO SOLICITADAS"/>
  </r>
  <r>
    <x v="0"/>
    <s v="204-4-6"/>
    <n v="10"/>
    <s v="LLANTAS Y ACCESORIOS"/>
    <s v="LLANTA, NEUMATICO Y PROTECTOR 6,00-9 NHS"/>
    <n v="25172502"/>
    <s v="SELECCIÓN ABREVIADA MENOR CUANTÍA"/>
    <n v="4"/>
    <n v="6"/>
    <n v="1"/>
    <n v="335580"/>
    <s v="UNIDAD"/>
    <s v="NO SOLICITADAS"/>
  </r>
  <r>
    <x v="0"/>
    <s v="204-4-6"/>
    <n v="10"/>
    <s v="LLANTAS Y ACCESORIOS"/>
    <s v="LLANTA, NEUMATICO Y PROTECTOR 6.50-10/10PR"/>
    <n v="25172502"/>
    <s v="SELECCIÓN ABREVIADA MENOR CUANTÍA"/>
    <n v="4"/>
    <n v="6"/>
    <n v="8"/>
    <n v="3389120"/>
    <s v="UNIDAD"/>
    <s v="NO SOLICITADAS"/>
  </r>
  <r>
    <x v="0"/>
    <s v="204-4-6"/>
    <n v="10"/>
    <s v="LLANTAS Y ACCESORIOS"/>
    <s v="LLANTA, NEUMATICO Y PROTECTOR LT215/85-16"/>
    <n v="25172502"/>
    <s v="SELECCIÓN ABREVIADA MENOR CUANTÍA"/>
    <n v="4"/>
    <n v="6"/>
    <n v="6"/>
    <n v="3712800"/>
    <s v="UNIDAD"/>
    <s v="NO SOLICITADAS"/>
  </r>
  <r>
    <x v="0"/>
    <s v="204-4-6"/>
    <n v="10"/>
    <s v="LLANTAS Y ACCESORIOS"/>
    <s v="LLANTA, NEUMATICO Y PROTECTOR 8.75-16.5LT"/>
    <n v="25172502"/>
    <s v="SELECCIÓN ABREVIADA MENOR CUANTÍA"/>
    <n v="4"/>
    <n v="6"/>
    <n v="2"/>
    <n v="1354220"/>
    <s v="UNIDAD"/>
    <s v="NO SOLICITADAS"/>
  </r>
  <r>
    <x v="0"/>
    <s v="204-4-6"/>
    <n v="10"/>
    <s v="LLANTAS Y ACCESORIOS"/>
    <s v="LLANTA, NEUMATICO Y PROTECTOR 500-8 10PR NHS"/>
    <n v="25172502"/>
    <s v="SELECCIÓN ABREVIADA MENOR CUANTÍA"/>
    <n v="4"/>
    <n v="6"/>
    <n v="2"/>
    <n v="549780"/>
    <s v="UNIDAD"/>
    <s v="NO SOLICITADAS"/>
  </r>
  <r>
    <x v="0"/>
    <s v="204-4-6"/>
    <n v="10"/>
    <s v="LLANTAS Y ACCESORIOS"/>
    <s v="LLANTA, NEUMATICO Y PROTECTOR 8.25-15 14 PR NHS"/>
    <n v="25172502"/>
    <s v="SELECCIÓN ABREVIADA MENOR CUANTÍA"/>
    <n v="4"/>
    <n v="6"/>
    <n v="1"/>
    <n v="848232"/>
    <s v="UNIDAD"/>
    <s v="NO SOLICITADAS"/>
  </r>
  <r>
    <x v="0"/>
    <s v="204-4-6"/>
    <n v="10"/>
    <s v="LLANTAS Y ACCESORIOS"/>
    <s v="LLANTA, NEUMATICO Y PROTECTOR 185/70R13"/>
    <n v="25172502"/>
    <s v="SELECCIÓN ABREVIADA MENOR CUANTÍA"/>
    <n v="4"/>
    <n v="6"/>
    <n v="4"/>
    <n v="904400"/>
    <s v="UNIDAD"/>
    <s v="NO SOLICITADAS"/>
  </r>
  <r>
    <x v="0"/>
    <s v="204-4-6"/>
    <n v="10"/>
    <s v="LLANTAS Y ACCESORIOS"/>
    <s v="LLANTA, NEUMATICO Y PROTECTOR 11R-22,5"/>
    <n v="25172502"/>
    <s v="SELECCIÓN ABREVIADA MENOR CUANTÍA"/>
    <n v="4"/>
    <n v="6"/>
    <n v="2"/>
    <n v="2612764"/>
    <s v="UNIDAD"/>
    <s v="NO SOLICITADAS"/>
  </r>
  <r>
    <x v="0"/>
    <s v="204-4-6"/>
    <n v="10"/>
    <s v="LLANTAS Y ACCESORIOS"/>
    <s v="LLANTA, NEUMATICO Y PROTECTOR 750-10"/>
    <n v="25172502"/>
    <s v="SELECCIÓN ABREVIADA MENOR CUANTÍA"/>
    <n v="4"/>
    <n v="6"/>
    <n v="8"/>
    <n v="3665200"/>
    <s v="UNIDAD"/>
    <s v="NO SOLICITADAS"/>
  </r>
  <r>
    <x v="0"/>
    <s v="204-4-6"/>
    <n v="10"/>
    <s v="LLANTAS Y ACCESORIOS"/>
    <s v="LLANTAS GIRATORIA TIPO PESADO 2&quot;"/>
    <n v="25172503"/>
    <s v="SELECCIÓN ABREVIADA MENOR CUANTÍA"/>
    <n v="4"/>
    <n v="6"/>
    <n v="10"/>
    <n v="95200"/>
    <s v="UNIDAD"/>
    <s v="NO SOLICITADAS"/>
  </r>
  <r>
    <x v="0"/>
    <s v="204-4-6"/>
    <n v="10"/>
    <s v="LLANTAS Y ACCESORIOS"/>
    <s v="LLANTAS GIRATORIA TIPO PESADO 3&quot;"/>
    <n v="25172503"/>
    <s v="SELECCIÓN ABREVIADA MENOR CUANTÍA"/>
    <n v="4"/>
    <n v="6"/>
    <n v="10"/>
    <n v="214200"/>
    <s v="UNIDAD"/>
    <s v="NO SOLICITADAS"/>
  </r>
  <r>
    <x v="0"/>
    <s v="204-4-6"/>
    <n v="10"/>
    <s v="LLANTAS Y ACCESORIOS"/>
    <s v="LLANTAS GIRATORIA TIPO PESADO 4&quot;"/>
    <n v="25172503"/>
    <s v="SELECCIÓN ABREVIADA MENOR CUANTÍA"/>
    <n v="4"/>
    <n v="6"/>
    <n v="10"/>
    <n v="416500"/>
    <s v="UNIDAD"/>
    <s v="NO SOLICITADAS"/>
  </r>
  <r>
    <x v="0"/>
    <s v="204-4-6"/>
    <n v="10"/>
    <s v="LLANTAS Y ACCESORIOS"/>
    <s v="NEUMATICO PARA LLANTA CARRETILLA"/>
    <n v="25172500"/>
    <s v="SELECCIÓN ABREVIADA SUBASTA INVERSA"/>
    <n v="4"/>
    <n v="7"/>
    <n v="10"/>
    <n v="147520"/>
    <s v="UNIDAD"/>
    <s v="NO SOLICITADAS"/>
  </r>
  <r>
    <x v="0"/>
    <s v="204-4-6"/>
    <n v="10"/>
    <s v="LLANTAS Y ACCESORIOS"/>
    <s v="SALDO CTO  077 LLANTAS Y REPUESTOS GRUTE"/>
    <n v="0"/>
    <s v="MÍNIMA CUANTÍA"/>
    <n v="1"/>
    <n v="6"/>
    <n v="1"/>
    <n v="837413"/>
    <n v="0"/>
    <s v=""/>
  </r>
  <r>
    <x v="0"/>
    <s v="204-4-9"/>
    <n v="10"/>
    <s v="MATERIALES DE CONSTRUCCION"/>
    <s v="VIDRIOS ACUSTICOS TORRE DE CONTROL"/>
    <n v="30171600"/>
    <s v="SELECCIÓN ABREVIADA MENOR CUANTÍA"/>
    <n v="3"/>
    <n v="7"/>
    <n v="1"/>
    <n v="29928500"/>
    <s v="UNIDAD"/>
    <s v="NO SOLICITADAS"/>
  </r>
  <r>
    <x v="0"/>
    <s v="204-4-9"/>
    <n v="10"/>
    <s v="MATERIALES DE CONSTRUCCION"/>
    <s v="CHAZO METALICO DE 3/8 X 2&quot;"/>
    <n v="31162103"/>
    <s v="SELECCIÓN ABREVIADA MENOR CUANTÍA"/>
    <n v="3"/>
    <n v="7"/>
    <n v="100"/>
    <n v="90000"/>
    <s v="UNIDAD"/>
    <s v="NO SOLICITADAS"/>
  </r>
  <r>
    <x v="0"/>
    <s v="204-4-9"/>
    <n v="10"/>
    <s v="MATERIALES DE CONSTRUCCION"/>
    <s v="CHAZO TIPO PUNTILLA DE 1/4 X 1 1/2&quot;"/>
    <n v="31162103"/>
    <s v="SELECCIÓN ABREVIADA MENOR CUANTÍA"/>
    <n v="3"/>
    <n v="7"/>
    <n v="200"/>
    <n v="88000"/>
    <s v="UNIDAD"/>
    <s v="NO SOLICITADAS"/>
  </r>
  <r>
    <x v="0"/>
    <s v="204-4-9"/>
    <n v="10"/>
    <s v="MATERIALES DE CONSTRUCCION"/>
    <s v="CODO DE COBRE DE 1/2&quot;"/>
    <n v="40183101"/>
    <s v="SELECCIÓN ABREVIADA MENOR CUANTÍA"/>
    <n v="3"/>
    <n v="7"/>
    <n v="30"/>
    <n v="210000"/>
    <s v="UNIDAD"/>
    <s v="NO SOLICITADAS"/>
  </r>
  <r>
    <x v="0"/>
    <s v="204-4-9"/>
    <n v="10"/>
    <s v="MATERIALES DE CONSTRUCCION"/>
    <s v="CODO DE COBRE DE 3/4&quot;"/>
    <n v="40183101"/>
    <s v="SELECCIÓN ABREVIADA MENOR CUANTÍA"/>
    <n v="3"/>
    <n v="7"/>
    <n v="30"/>
    <n v="216000"/>
    <s v="UNIDAD"/>
    <s v="NO SOLICITADAS"/>
  </r>
  <r>
    <x v="0"/>
    <s v="204-4-9"/>
    <n v="10"/>
    <s v="MATERIALES DE CONSTRUCCION"/>
    <s v="CODO DE COBRE DE 5/8&quot;"/>
    <n v="40183101"/>
    <s v="SELECCIÓN ABREVIADA MENOR CUANTÍA"/>
    <n v="3"/>
    <n v="7"/>
    <n v="30"/>
    <n v="216000"/>
    <s v="UNIDAD"/>
    <s v="NO SOLICITADAS"/>
  </r>
  <r>
    <x v="0"/>
    <s v="204-4-9"/>
    <n v="10"/>
    <s v="MATERIALES DE CONSTRUCCION"/>
    <s v="CODO DE COBRE DE 7/8&quot;"/>
    <n v="40183101"/>
    <s v="SELECCIÓN ABREVIADA MENOR CUANTÍA"/>
    <n v="3"/>
    <n v="7"/>
    <n v="30"/>
    <n v="216000"/>
    <s v="UNIDAD"/>
    <s v="NO SOLICITADAS"/>
  </r>
  <r>
    <x v="0"/>
    <s v="204-4-9"/>
    <n v="10"/>
    <s v="MATERIALES DE CONSTRUCCION"/>
    <s v="TUBERIA DE COBRE FLEXIBLE DE 1/2&quot; X ROLLO"/>
    <n v="40171511"/>
    <s v="SELECCIÓN ABREVIADA MENOR CUANTÍA"/>
    <n v="3"/>
    <n v="7"/>
    <n v="5"/>
    <n v="375500"/>
    <s v="UNIDAD"/>
    <s v="NO SOLICITADAS"/>
  </r>
  <r>
    <x v="0"/>
    <s v="204-4-9"/>
    <n v="10"/>
    <s v="MATERIALES DE CONSTRUCCION"/>
    <s v="TUBERIA DE COBRE FLEXIBLE DE 1/4&quot; X ROLLO"/>
    <n v="40171511"/>
    <s v="SELECCIÓN ABREVIADA MENOR CUANTÍA"/>
    <n v="3"/>
    <n v="7"/>
    <n v="5"/>
    <n v="368500"/>
    <s v="UNIDAD"/>
    <s v="NO SOLICITADAS"/>
  </r>
  <r>
    <x v="0"/>
    <s v="204-4-9"/>
    <n v="10"/>
    <s v="MATERIALES DE CONSTRUCCION"/>
    <s v="TUBERIA DE COBRE FLEXIBLE DE 3/4&quot; X ROLLO"/>
    <n v="40171511"/>
    <s v="SELECCIÓN ABREVIADA MENOR CUANTÍA"/>
    <n v="3"/>
    <n v="7"/>
    <n v="2"/>
    <n v="417400"/>
    <s v="UNIDAD"/>
    <s v="NO SOLICITADAS"/>
  </r>
  <r>
    <x v="0"/>
    <s v="204-4-9"/>
    <n v="10"/>
    <s v="MATERIALES DE CONSTRUCCION"/>
    <s v="TUBERIA DE COBRE FLEXIBLE DE 3/8&quot; X ROLLO"/>
    <n v="40171511"/>
    <s v="SELECCIÓN ABREVIADA MENOR CUANTÍA"/>
    <n v="3"/>
    <n v="7"/>
    <n v="2"/>
    <n v="397400"/>
    <s v="UNIDAD"/>
    <s v="NO SOLICITADAS"/>
  </r>
  <r>
    <x v="0"/>
    <s v="204-4-9"/>
    <n v="10"/>
    <s v="MATERIALES DE CONSTRUCCION"/>
    <s v="BREAKER ENCHUFABLE 1X15"/>
    <n v="39121110"/>
    <s v="SELECCIÓN ABREVIADA SUBASTA INVERSA"/>
    <n v="4"/>
    <n v="7"/>
    <n v="6"/>
    <n v="80346"/>
    <s v="UNIDAD"/>
    <s v="NO SOLICITADAS"/>
  </r>
  <r>
    <x v="0"/>
    <s v="204-4-9"/>
    <n v="10"/>
    <s v="MATERIALES DE CONSTRUCCION"/>
    <s v="BREAKER ENCHUFABLE 1X20"/>
    <n v="39121110"/>
    <s v="SELECCIÓN ABREVIADA SUBASTA INVERSA"/>
    <n v="4"/>
    <n v="7"/>
    <n v="10"/>
    <n v="139420"/>
    <s v="UNIDAD"/>
    <s v="NO SOLICITADAS"/>
  </r>
  <r>
    <x v="0"/>
    <s v="204-4-9"/>
    <n v="10"/>
    <s v="MATERIALES DE CONSTRUCCION"/>
    <s v="BREAKER ENCHUFABLE 1X30"/>
    <n v="39121110"/>
    <s v="SELECCIÓN ABREVIADA SUBASTA INVERSA"/>
    <n v="4"/>
    <n v="7"/>
    <n v="10"/>
    <n v="172530"/>
    <s v="UNIDAD"/>
    <s v="NO SOLICITADAS"/>
  </r>
  <r>
    <x v="0"/>
    <s v="204-4-9"/>
    <n v="10"/>
    <s v="MATERIALES DE CONSTRUCCION"/>
    <s v="BREAKER ENCHUFABLE 2X20"/>
    <n v="39121110"/>
    <s v="SELECCIÓN ABREVIADA SUBASTA INVERSA"/>
    <n v="4"/>
    <n v="7"/>
    <n v="6"/>
    <n v="258858"/>
    <s v="UNIDAD"/>
    <s v="NO SOLICITADAS"/>
  </r>
  <r>
    <x v="0"/>
    <s v="204-4-9"/>
    <n v="10"/>
    <s v="MATERIALES DE CONSTRUCCION"/>
    <s v="BREAKER ENCHUFABLE 2X30"/>
    <n v="39121110"/>
    <s v="SELECCIÓN ABREVIADA SUBASTA INVERSA"/>
    <n v="4"/>
    <n v="7"/>
    <n v="6"/>
    <n v="204534"/>
    <s v="UNIDAD"/>
    <s v="NO SOLICITADAS"/>
  </r>
  <r>
    <x v="0"/>
    <s v="204-4-9"/>
    <n v="10"/>
    <s v="MATERIALES DE CONSTRUCCION"/>
    <s v="BREAKER ENCHUFABLE 2X50"/>
    <n v="39121110"/>
    <s v="SELECCIÓN ABREVIADA SUBASTA INVERSA"/>
    <n v="4"/>
    <n v="7"/>
    <n v="6"/>
    <n v="299400"/>
    <s v="UNIDAD"/>
    <s v="NO SOLICITADAS"/>
  </r>
  <r>
    <x v="0"/>
    <s v="204-4-9"/>
    <n v="10"/>
    <s v="MATERIALES DE CONSTRUCCION"/>
    <s v="BREAKERMATIC 220 V"/>
    <n v="39121634"/>
    <s v="SELECCIÓN ABREVIADA SUBASTA INVERSA"/>
    <n v="4"/>
    <n v="7"/>
    <n v="5"/>
    <n v="245400"/>
    <s v="UNIDAD"/>
    <s v="NO SOLICITADAS"/>
  </r>
  <r>
    <x v="0"/>
    <s v="204-4-9"/>
    <n v="10"/>
    <s v="MATERIALES DE CONSTRUCCION"/>
    <s v="BREAKERMATIC BIFASICO ENCHUFABLES 220 V "/>
    <n v="39121110"/>
    <s v="SELECCIÓN ABREVIADA SUBASTA INVERSA"/>
    <n v="4"/>
    <n v="7"/>
    <n v="10"/>
    <n v="653420"/>
    <s v="UNIDAD"/>
    <s v="NO SOLICITADAS"/>
  </r>
  <r>
    <x v="0"/>
    <s v="204-4-9"/>
    <n v="10"/>
    <s v="MATERIALES DE CONSTRUCCION"/>
    <s v="BREAKERMATIC MONOFASICO  ENCHUFABLES 120 V "/>
    <n v="39121110"/>
    <s v="SELECCIÓN ABREVIADA SUBASTA INVERSA"/>
    <n v="4"/>
    <n v="7"/>
    <n v="10"/>
    <n v="473580"/>
    <s v="UNIDAD"/>
    <s v="NO SOLICITADAS"/>
  </r>
  <r>
    <x v="0"/>
    <s v="204-4-9"/>
    <n v="10"/>
    <s v="MATERIALES DE CONSTRUCCION"/>
    <s v="CABLE  PLANO PARA TELEFONÍA * ROLLO 305 METROS 30 AWG 4 HILOS"/>
    <n v="26121524"/>
    <s v="SELECCIÓN ABREVIADA SUBASTA INVERSA"/>
    <n v="4"/>
    <n v="7"/>
    <n v="1"/>
    <n v="309419"/>
    <s v="UNIDAD"/>
    <s v="NO SOLICITADAS"/>
  </r>
  <r>
    <x v="0"/>
    <s v="204-4-9"/>
    <n v="10"/>
    <s v="MATERIALES DE CONSTRUCCION"/>
    <s v="CABLE COBRE AISLADO AWG NO  10 THWN    CERTIFICADO RETIE "/>
    <n v="39121110"/>
    <s v="SELECCIÓN ABREVIADA SUBASTA INVERSA"/>
    <n v="4"/>
    <n v="7"/>
    <n v="300"/>
    <n v="817500"/>
    <s v="UNIDAD"/>
    <s v="NO SOLICITADAS"/>
  </r>
  <r>
    <x v="0"/>
    <s v="204-4-9"/>
    <n v="10"/>
    <s v="MATERIALES DE CONSTRUCCION"/>
    <s v="CABLE COBRE AISLADO AWG NO  12 THWN    CERTIFICADO RETIE "/>
    <n v="39121110"/>
    <s v="SELECCIÓN ABREVIADA SUBASTA INVERSA"/>
    <n v="4"/>
    <n v="7"/>
    <n v="400"/>
    <n v="832000"/>
    <s v="UNIDAD"/>
    <s v="NO SOLICITADAS"/>
  </r>
  <r>
    <x v="0"/>
    <s v="204-4-9"/>
    <n v="10"/>
    <s v="MATERIALES DE CONSTRUCCION"/>
    <s v="CABLE COBRE AISLADO AWG NO  8  THWN   CERTIFICADO RETIE "/>
    <n v="39121110"/>
    <s v="SELECCIÓN ABREVIADA SUBASTA INVERSA"/>
    <n v="4"/>
    <n v="7"/>
    <n v="200"/>
    <n v="728800"/>
    <s v="UNIDAD"/>
    <s v="NO SOLICITADAS"/>
  </r>
  <r>
    <x v="0"/>
    <s v="204-4-9"/>
    <n v="10"/>
    <s v="MATERIALES DE CONSTRUCCION"/>
    <s v="CABLE DUPLEX 2 X 12"/>
    <n v="39121110"/>
    <s v="SELECCIÓN ABREVIADA SUBASTA INVERSA"/>
    <n v="4"/>
    <n v="7"/>
    <n v="100"/>
    <n v="335100"/>
    <s v="UNIDAD"/>
    <s v="NO SOLICITADAS"/>
  </r>
  <r>
    <x v="0"/>
    <s v="204-4-9"/>
    <n v="10"/>
    <s v="MATERIALES DE CONSTRUCCION"/>
    <s v="CABLE ENCAUCHETADO 3 X 10 CERTIFICADO RETIE Y CONTRAMARCADO EN LA CUBIERTA AISLANTE CON LA NORMA"/>
    <n v="39121110"/>
    <s v="SELECCIÓN ABREVIADA SUBASTA INVERSA"/>
    <n v="4"/>
    <n v="7"/>
    <n v="100"/>
    <n v="853200"/>
    <s v="UNIDAD"/>
    <s v="NO SOLICITADAS"/>
  </r>
  <r>
    <x v="0"/>
    <s v="204-4-9"/>
    <n v="10"/>
    <s v="MATERIALES DE CONSTRUCCION"/>
    <s v="CABLE ENCAUCHETADO 3 X 12 X 100 MTS"/>
    <n v="26121524"/>
    <s v="SELECCIÓN ABREVIADA SUBASTA INVERSA"/>
    <n v="4"/>
    <n v="7"/>
    <n v="1"/>
    <n v="295191"/>
    <s v="UNIDAD"/>
    <s v="NO SOLICITADAS"/>
  </r>
  <r>
    <x v="0"/>
    <s v="204-4-9"/>
    <n v="10"/>
    <s v="MATERIALES DE CONSTRUCCION"/>
    <s v="CABLE ENCAUCHETADO 3 X 14 X 100 MTS"/>
    <n v="26121524"/>
    <s v="SELECCIÓN ABREVIADA SUBASTA INVERSA"/>
    <n v="4"/>
    <n v="7"/>
    <n v="1"/>
    <n v="293859"/>
    <s v="UNIDAD"/>
    <s v="NO SOLICITADAS"/>
  </r>
  <r>
    <x v="0"/>
    <s v="204-4-9"/>
    <n v="10"/>
    <s v="MATERIALES DE CONSTRUCCION"/>
    <s v="CABLE ENCAUCHETADO 4 X 14 X 100 MTS"/>
    <n v="26121524"/>
    <s v="SELECCIÓN ABREVIADA SUBASTA INVERSA"/>
    <n v="4"/>
    <n v="7"/>
    <n v="1"/>
    <n v="294348"/>
    <s v="UNIDAD"/>
    <s v="NO SOLICITADAS"/>
  </r>
  <r>
    <x v="0"/>
    <s v="204-4-9"/>
    <n v="10"/>
    <s v="MATERIALES DE CONSTRUCCION"/>
    <s v="CABLE TELEFÓNICO DWP CUDU DE 2X18 AWG 2 PE NEGRO DE ROLLO DE 200 MTS "/>
    <n v="43201552"/>
    <s v="SELECCIÓN ABREVIADA SUBASTA INVERSA"/>
    <n v="4"/>
    <n v="7"/>
    <n v="5"/>
    <n v="429250"/>
    <s v="UNIDAD"/>
    <s v="NO SOLICITADAS"/>
  </r>
  <r>
    <x v="0"/>
    <s v="204-4-9"/>
    <n v="10"/>
    <s v="MATERIALES DE CONSTRUCCION"/>
    <s v="CABLE TELEFÓNICO JWP CU 2X22 AWG PVC ROLLO DE 200 MTS "/>
    <n v="43201552"/>
    <s v="SELECCIÓN ABREVIADA SUBASTA INVERSA"/>
    <n v="3"/>
    <n v="7"/>
    <n v="4"/>
    <n v="280888"/>
    <s v="UNIDAD"/>
    <s v="NO SOLICITADAS"/>
  </r>
  <r>
    <x v="0"/>
    <s v="204-4-9"/>
    <n v="10"/>
    <s v="MATERIALES DE CONSTRUCCION"/>
    <s v="CABLE UTP CATEGORÍA 6AF PARA INTERIORES CAJAS DE 305 MTS "/>
    <n v="43201552"/>
    <s v="SELECCIÓN ABREVIADA SUBASTA INVERSA"/>
    <n v="3"/>
    <n v="7"/>
    <n v="2"/>
    <n v="178308"/>
    <s v="UNIDAD"/>
    <s v="NO SOLICITADAS"/>
  </r>
  <r>
    <x v="0"/>
    <s v="204-4-9"/>
    <n v="10"/>
    <s v="MATERIALES DE CONSTRUCCION"/>
    <s v="CANDADO GRANDE"/>
    <n v="46171502"/>
    <s v="SELECCIÓN ABREVIADA SUBASTA INVERSA"/>
    <n v="3"/>
    <n v="7"/>
    <n v="15"/>
    <n v="918705"/>
    <s v="UNIDAD"/>
    <s v="NO SOLICITADAS"/>
  </r>
  <r>
    <x v="0"/>
    <s v="204-4-9"/>
    <n v="10"/>
    <s v="MATERIALES DE CONSTRUCCION"/>
    <s v="CHAZO METALICO DE 3/8 X 2&quot;"/>
    <n v="31162103"/>
    <s v="SELECCIÓN ABREVIADA SUBASTA INVERSA"/>
    <n v="3"/>
    <n v="7"/>
    <n v="100"/>
    <n v="85900"/>
    <s v="UNIDAD"/>
    <s v="NO SOLICITADAS"/>
  </r>
  <r>
    <x v="0"/>
    <s v="204-4-9"/>
    <n v="10"/>
    <s v="MATERIALES DE CONSTRUCCION"/>
    <s v="CHAZO TIPO PUNTILLA DE 1/4 X 1 1/2&quot;"/>
    <n v="31162103"/>
    <s v="SELECCIÓN ABREVIADA SUBASTA INVERSA"/>
    <n v="3"/>
    <n v="7"/>
    <n v="200"/>
    <n v="75400"/>
    <s v="UNIDAD"/>
    <s v="NO SOLICITADAS"/>
  </r>
  <r>
    <x v="0"/>
    <s v="204-4-9"/>
    <n v="10"/>
    <s v="MATERIALES DE CONSTRUCCION"/>
    <s v="CINTA ADHESIVA ENMASCARAR 1/2&quot;"/>
    <n v="31201503"/>
    <s v="SELECCIÓN ABREVIADA SUBASTA INVERSA"/>
    <n v="4"/>
    <n v="7"/>
    <n v="20"/>
    <n v="76340"/>
    <s v="UNIDAD"/>
    <s v="NO SOLICITADAS"/>
  </r>
  <r>
    <x v="0"/>
    <s v="204-4-9"/>
    <n v="10"/>
    <s v="MATERIALES DE CONSTRUCCION"/>
    <s v="CINTA AISLANTE NEGRA"/>
    <n v="31201502"/>
    <s v="SELECCIÓN ABREVIADA SUBASTA INVERSA"/>
    <n v="3"/>
    <n v="7"/>
    <n v="12"/>
    <n v="68676"/>
    <s v="UNIDAD"/>
    <s v="NO SOLICITADAS"/>
  </r>
  <r>
    <x v="0"/>
    <s v="204-4-9"/>
    <n v="10"/>
    <s v="MATERIALES DE CONSTRUCCION"/>
    <s v="CINTA AISLANTE NEGRA # 33. DIELECTRICA"/>
    <n v="39121110"/>
    <s v="SELECCIÓN ABREVIADA SUBASTA INVERSA"/>
    <n v="4"/>
    <n v="7"/>
    <n v="50"/>
    <n v="633900"/>
    <s v="UNIDAD"/>
    <s v="NO SOLICITADAS"/>
  </r>
  <r>
    <x v="0"/>
    <s v="204-4-9"/>
    <n v="10"/>
    <s v="MATERIALES DE CONSTRUCCION"/>
    <s v="CINTA AUTOFUNDENTE # 23. DIELECTRICA"/>
    <n v="39121110"/>
    <s v="SELECCIÓN ABREVIADA SUBASTA INVERSA"/>
    <n v="4"/>
    <n v="7"/>
    <n v="5"/>
    <n v="149650"/>
    <s v="UNIDAD"/>
    <s v="NO SOLICITADAS"/>
  </r>
  <r>
    <x v="0"/>
    <s v="204-4-9"/>
    <n v="10"/>
    <s v="MATERIALES DE CONSTRUCCION"/>
    <s v="CINTA BANDIT 5/8"/>
    <n v="39121110"/>
    <s v="SELECCIÓN ABREVIADA SUBASTA INVERSA"/>
    <n v="4"/>
    <n v="7"/>
    <n v="1"/>
    <n v="109287"/>
    <s v="UNIDAD"/>
    <s v="NO SOLICITADAS"/>
  </r>
  <r>
    <x v="0"/>
    <s v="204-4-9"/>
    <n v="10"/>
    <s v="MATERIALES DE CONSTRUCCION"/>
    <s v="CINTA DE ENMASCARAR ADHESIVA DE  2” PULGADAS 3M "/>
    <n v="31201503"/>
    <s v="SELECCIÓN ABREVIADA SUBASTA INVERSA"/>
    <n v="3"/>
    <n v="7"/>
    <n v="10"/>
    <n v="69640"/>
    <s v="UNIDAD"/>
    <s v="NO SOLICITADAS"/>
  </r>
  <r>
    <x v="0"/>
    <s v="204-4-9"/>
    <n v="10"/>
    <s v="MATERIALES DE CONSTRUCCION"/>
    <s v="CINTA DE ENMASCARAR ADHESIVA DE 1”  PULGADAS 3M "/>
    <n v="31201503"/>
    <s v="SELECCIÓN ABREVIADA SUBASTA INVERSA"/>
    <n v="3"/>
    <n v="7"/>
    <n v="10"/>
    <n v="77900"/>
    <s v="UNIDAD"/>
    <s v="NO SOLICITADAS"/>
  </r>
  <r>
    <x v="0"/>
    <s v="204-4-9"/>
    <n v="10"/>
    <s v="MATERIALES DE CONSTRUCCION"/>
    <s v="CINTA DE VINILO X ROLLO"/>
    <n v="31201503"/>
    <s v="SELECCIÓN ABREVIADA SUBASTA INVERSA"/>
    <n v="3"/>
    <n v="7"/>
    <n v="50"/>
    <n v="730750"/>
    <s v="UNIDAD"/>
    <s v="NO SOLICITADAS"/>
  </r>
  <r>
    <x v="0"/>
    <s v="204-4-9"/>
    <n v="10"/>
    <s v="MATERIALES DE CONSTRUCCION"/>
    <s v="CINTA ENMASCARAR ROLLO ANCHA"/>
    <n v="31201503"/>
    <s v="SELECCIÓN ABREVIADA SUBASTA INVERSA"/>
    <n v="3"/>
    <n v="7"/>
    <n v="80"/>
    <n v="543200"/>
    <s v="UNIDAD"/>
    <s v="NO SOLICITADAS"/>
  </r>
  <r>
    <x v="0"/>
    <s v="204-4-9"/>
    <n v="10"/>
    <s v="MATERIALES DE CONSTRUCCION"/>
    <s v="CINTA NEGRA X ROLLO "/>
    <n v="31201502"/>
    <s v="SELECCIÓN ABREVIADA SUBASTA INVERSA"/>
    <n v="3"/>
    <n v="7"/>
    <n v="40"/>
    <n v="246000"/>
    <s v="UNIDAD"/>
    <s v="NO SOLICITADAS"/>
  </r>
  <r>
    <x v="0"/>
    <s v="204-4-9"/>
    <n v="10"/>
    <s v="MATERIALES DE CONSTRUCCION"/>
    <s v="CLAVIJA ENCAUCHETADA "/>
    <n v="39121110"/>
    <s v="SELECCIÓN ABREVIADA SUBASTA INVERSA"/>
    <n v="4"/>
    <n v="7"/>
    <n v="5"/>
    <n v="28765"/>
    <s v="UNIDAD"/>
    <s v="NO SOLICITADAS"/>
  </r>
  <r>
    <x v="0"/>
    <s v="204-4-9"/>
    <n v="10"/>
    <s v="MATERIALES DE CONSTRUCCION"/>
    <s v="CLAVIJA MIRADA CHINA 30 AMP "/>
    <n v="32141108"/>
    <s v="SELECCIÓN ABREVIADA SUBASTA INVERSA"/>
    <n v="3"/>
    <n v="7"/>
    <n v="50"/>
    <n v="408600"/>
    <s v="UNIDAD"/>
    <s v="NO SOLICITADAS"/>
  </r>
  <r>
    <x v="0"/>
    <s v="204-4-9"/>
    <n v="10"/>
    <s v="MATERIALES DE CONSTRUCCION"/>
    <s v="CLAVIJA NORMAL 15 AMP"/>
    <n v="32141108"/>
    <s v="SELECCIÓN ABREVIADA SUBASTA INVERSA"/>
    <n v="3"/>
    <n v="7"/>
    <n v="30"/>
    <n v="219870"/>
    <s v="UNIDAD"/>
    <s v="NO SOLICITADAS"/>
  </r>
  <r>
    <x v="0"/>
    <s v="204-4-9"/>
    <n v="10"/>
    <s v="MATERIALES DE CONSTRUCCION"/>
    <s v="CONECTORES RJ 11  *  BOLSA DE 100"/>
    <n v="20122345"/>
    <s v="SELECCIÓN ABREVIADA SUBASTA INVERSA"/>
    <n v="3"/>
    <n v="7"/>
    <n v="4"/>
    <n v="261764"/>
    <s v="UNIDAD"/>
    <s v="NO SOLICITADAS"/>
  </r>
  <r>
    <x v="0"/>
    <s v="204-4-9"/>
    <n v="10"/>
    <s v="MATERIALES DE CONSTRUCCION"/>
    <s v="CONECTORES RJ 45 BOLSA * 100"/>
    <n v="20122345"/>
    <s v="SELECCIÓN ABREVIADA SUBASTA INVERSA"/>
    <n v="3"/>
    <n v="7"/>
    <n v="3"/>
    <n v="282675"/>
    <s v="UNIDAD"/>
    <s v="NO SOLICITADAS"/>
  </r>
  <r>
    <x v="0"/>
    <s v="204-4-9"/>
    <n v="10"/>
    <s v="MATERIALES DE CONSTRUCCION"/>
    <s v="INTERRUPTOR DOBLE "/>
    <n v="39121110"/>
    <s v="SELECCIÓN ABREVIADA SUBASTA INVERSA"/>
    <n v="4"/>
    <n v="7"/>
    <n v="10"/>
    <n v="92280"/>
    <s v="UNIDAD"/>
    <s v="NO SOLICITADAS"/>
  </r>
  <r>
    <x v="0"/>
    <s v="204-4-9"/>
    <n v="10"/>
    <s v="MATERIALES DE CONSTRUCCION"/>
    <s v="INTERRUPTOR SENSILLO"/>
    <n v="39121110"/>
    <s v="SELECCIÓN ABREVIADA SUBASTA INVERSA"/>
    <n v="4"/>
    <n v="7"/>
    <n v="10"/>
    <n v="78380"/>
    <s v="UNIDAD"/>
    <s v="NO SOLICITADAS"/>
  </r>
  <r>
    <x v="0"/>
    <s v="204-4-9"/>
    <n v="10"/>
    <s v="MATERIALES DE CONSTRUCCION"/>
    <s v="INTERRUPTOR TRIPLE"/>
    <n v="39121110"/>
    <s v="SELECCIÓN ABREVIADA SUBASTA INVERSA"/>
    <n v="4"/>
    <n v="7"/>
    <n v="10"/>
    <n v="195240"/>
    <s v="UNIDAD"/>
    <s v="NO SOLICITADAS"/>
  </r>
  <r>
    <x v="0"/>
    <s v="204-4-9"/>
    <n v="10"/>
    <s v="MATERIALES DE CONSTRUCCION"/>
    <s v="KIT 400W SODIO  ( BALASTO , ARRANCADOR , BOMBILLO , CONDENSADOR )"/>
    <n v="39121110"/>
    <s v="SELECCIÓN ABREVIADA SUBASTA INVERSA"/>
    <n v="4"/>
    <n v="7"/>
    <n v="5"/>
    <n v="735085"/>
    <s v="UNIDAD"/>
    <s v="NO SOLICITADAS"/>
  </r>
  <r>
    <x v="0"/>
    <s v="204-4-9"/>
    <n v="10"/>
    <s v="MATERIALES DE CONSTRUCCION"/>
    <s v="LAMINA CALIBRE 18 COLL ROLL"/>
    <n v="30102000"/>
    <s v="SELECCIÓN ABREVIADA SUBASTA INVERSA"/>
    <n v="4"/>
    <n v="7"/>
    <n v="5"/>
    <n v="366225"/>
    <s v="UNIDAD"/>
    <s v="NO SOLICITADAS"/>
  </r>
  <r>
    <x v="0"/>
    <s v="204-4-9"/>
    <n v="16"/>
    <s v="MATERIALES DE CONSTRUCCION"/>
    <s v="MATERIALES DE CONSTRUCCION"/>
    <n v="40141700"/>
    <s v="SELECCIÓN ABREVIADA SUBASTA INVERSA"/>
    <n v="3"/>
    <n v="7"/>
    <n v="1"/>
    <n v="140000000"/>
    <s v="UNIDAD"/>
    <s v="NO SOLICITADAS"/>
  </r>
  <r>
    <x v="0"/>
    <s v="204-4-9"/>
    <n v="10"/>
    <s v="MATERIALES DE CONSTRUCCION"/>
    <s v="MATERIALES DE CONSTRUCCION"/>
    <n v="40141700"/>
    <s v="SELECCIÓN ABREVIADA SUBASTA INVERSA"/>
    <n v="3"/>
    <n v="7"/>
    <n v="1"/>
    <n v="10000000"/>
    <s v="UNIDAD"/>
    <s v="NO SOLICITADAS"/>
  </r>
  <r>
    <x v="0"/>
    <s v="204-4-9"/>
    <n v="10"/>
    <s v="MATERIALES DE CONSTRUCCION"/>
    <s v="MATERIALES DE CONSTRUCCION"/>
    <n v="40141700"/>
    <s v="SELECCIÓN ABREVIADA SUBASTA INVERSA"/>
    <n v="3"/>
    <n v="7"/>
    <n v="1"/>
    <n v="30000000"/>
    <s v="UNIDAD"/>
    <s v="NO SOLICITADAS"/>
  </r>
  <r>
    <x v="0"/>
    <s v="204-4-9"/>
    <n v="10"/>
    <s v="MATERIALES DE CONSTRUCCION"/>
    <s v="PAPEL DE LIJA"/>
    <n v="31191501"/>
    <s v="SELECCIÓN ABREVIADA SUBASTA INVERSA"/>
    <n v="4"/>
    <n v="7"/>
    <n v="100"/>
    <n v="161300"/>
    <s v="UNIDAD"/>
    <s v="NO SOLICITADAS"/>
  </r>
  <r>
    <x v="0"/>
    <s v="204-4-9"/>
    <n v="10"/>
    <s v="MATERIALES DE CONSTRUCCION"/>
    <s v="PLAFON ROSCA E 27 "/>
    <n v="39121110"/>
    <s v="SELECCIÓN ABREVIADA SUBASTA INVERSA"/>
    <n v="4"/>
    <n v="7"/>
    <n v="4"/>
    <n v="10644"/>
    <s v="UNIDAD"/>
    <s v="NO SOLICITADAS"/>
  </r>
  <r>
    <x v="0"/>
    <s v="204-4-9"/>
    <n v="10"/>
    <s v="MATERIALES DE CONSTRUCCION"/>
    <s v="PLATINA 1/8&quot; X 1 1/2&quot;"/>
    <n v="30102000"/>
    <s v="SELECCIÓN ABREVIADA SUBASTA INVERSA"/>
    <n v="4"/>
    <n v="7"/>
    <n v="1"/>
    <n v="74911.03"/>
    <s v="UNIDAD"/>
    <s v="NO SOLICITADAS"/>
  </r>
  <r>
    <x v="0"/>
    <s v="204-4-9"/>
    <n v="10"/>
    <s v="MATERIALES DE CONSTRUCCION"/>
    <s v="REFLECTOR LED DE 100 WATIOS, MULTIVOLTAJE  IP65  LUZ BLANCA TIPÒ EXTERIOR"/>
    <n v="39121110"/>
    <s v="SELECCIÓN ABREVIADA SUBASTA INVERSA"/>
    <n v="4"/>
    <n v="7"/>
    <n v="3"/>
    <n v="842367"/>
    <s v="UNIDAD"/>
    <s v="NO SOLICITADAS"/>
  </r>
  <r>
    <x v="0"/>
    <s v="204-4-9"/>
    <n v="10"/>
    <s v="MATERIALES DE CONSTRUCCION"/>
    <s v="REFLECTOR LED DE 200 WATIOS, MULTIVOLTAJE  IP65  LUZ BLANCA TIPÒ EXTERIOR"/>
    <n v="39121110"/>
    <s v="SELECCIÓN ABREVIADA SUBASTA INVERSA"/>
    <n v="4"/>
    <n v="7"/>
    <n v="8"/>
    <n v="3073688"/>
    <s v="UNIDAD"/>
    <s v="NO SOLICITADAS"/>
  </r>
  <r>
    <x v="0"/>
    <s v="204-4-9"/>
    <n v="10"/>
    <s v="MATERIALES DE CONSTRUCCION"/>
    <s v="REFLECTOR LED DE 400 WATIOS, MULTIVOLTAJE  IP65  LUZ BLANCA TIPO EXTERIOR"/>
    <n v="39121110"/>
    <s v="SELECCIÓN ABREVIADA SUBASTA INVERSA"/>
    <n v="4"/>
    <n v="7"/>
    <n v="6"/>
    <n v="3777570"/>
    <s v="UNIDAD"/>
    <s v="NO SOLICITADAS"/>
  </r>
  <r>
    <x v="0"/>
    <s v="204-4-9"/>
    <n v="10"/>
    <s v="MATERIALES DE CONSTRUCCION"/>
    <s v="RUEDA ESMERIL GRAMOS 36 8 X 1 &quot;"/>
    <n v="11101502"/>
    <s v="SELECCIÓN ABREVIADA SUBASTA INVERSA"/>
    <n v="3"/>
    <n v="7"/>
    <n v="2"/>
    <n v="98748"/>
    <s v="UNIDAD"/>
    <s v="NO SOLICITADAS"/>
  </r>
  <r>
    <x v="0"/>
    <s v="204-4-9"/>
    <n v="10"/>
    <s v="MATERIALES DE CONSTRUCCION"/>
    <s v="RUEDA ESMERIL GRAMOS 60 8 X 1 &quot;"/>
    <n v="11101502"/>
    <s v="SELECCIÓN ABREVIADA SUBASTA INVERSA"/>
    <n v="3"/>
    <n v="7"/>
    <n v="2"/>
    <n v="115726"/>
    <s v="UNIDAD"/>
    <s v="NO SOLICITADAS"/>
  </r>
  <r>
    <x v="0"/>
    <s v="204-4-9"/>
    <n v="10"/>
    <s v="MATERIALES DE CONSTRUCCION"/>
    <s v="SILICONA NEGRA SIKAFLEX 221"/>
    <n v="12352310"/>
    <s v="SELECCIÓN ABREVIADA SUBASTA INVERSA"/>
    <n v="4"/>
    <n v="7"/>
    <n v="5"/>
    <n v="197305"/>
    <s v="UNIDAD"/>
    <s v="NO SOLICITADAS"/>
  </r>
  <r>
    <x v="0"/>
    <s v="204-4-9"/>
    <n v="10"/>
    <s v="MATERIALES DE CONSTRUCCION"/>
    <s v="THINNER"/>
    <n v="31211803"/>
    <s v="SELECCIÓN ABREVIADA SUBASTA INVERSA"/>
    <n v="4"/>
    <n v="7"/>
    <n v="55"/>
    <n v="1167925"/>
    <s v="UNIDAD"/>
    <s v="NO SOLICITADAS"/>
  </r>
  <r>
    <x v="0"/>
    <s v="204-4-9"/>
    <n v="10"/>
    <s v="MATERIALES DE CONSTRUCCION"/>
    <s v="TOMA CORRIENTE DOBLE CON TAPA, POLO A TIERRA"/>
    <n v="39121110"/>
    <s v="SELECCIÓN ABREVIADA SUBASTA INVERSA"/>
    <n v="4"/>
    <n v="7"/>
    <n v="30"/>
    <n v="186870"/>
    <s v="UNIDAD"/>
    <s v="NO SOLICITADAS"/>
  </r>
  <r>
    <x v="0"/>
    <s v="204-4-9"/>
    <n v="10"/>
    <s v="MATERIALES DE CONSTRUCCION"/>
    <s v="TOMA CORRIENTE ENCAUCHETADA "/>
    <n v="39121110"/>
    <s v="SELECCIÓN ABREVIADA SUBASTA INVERSA"/>
    <n v="4"/>
    <n v="7"/>
    <n v="5"/>
    <n v="64135"/>
    <s v="UNIDAD"/>
    <s v="NO SOLICITADAS"/>
  </r>
  <r>
    <x v="0"/>
    <s v="204-4-9"/>
    <n v="10"/>
    <s v="MATERIALES DE CONSTRUCCION"/>
    <s v="VARILLA COPPERWELD 2,40 X 5/8 TOTALMENTE COBRE CON CONECTOR"/>
    <n v="39121110"/>
    <s v="SELECCIÓN ABREVIADA SUBASTA INVERSA"/>
    <n v="4"/>
    <n v="7"/>
    <n v="2"/>
    <n v="331740"/>
    <s v="UNIDAD"/>
    <s v="NO SOLICITADAS"/>
  </r>
  <r>
    <x v="0"/>
    <s v="204-4-9"/>
    <n v="10"/>
    <s v="MATERIALES DE CONSTRUCCION"/>
    <s v="ESCUADRA DE 30 CMS"/>
    <n v="27111803"/>
    <s v="SELECCIÓN ABREVIADA SUBASTA INVERSA"/>
    <n v="4"/>
    <n v="7"/>
    <n v="3"/>
    <n v="98886"/>
    <s v="UNIDAD"/>
    <s v="NO SOLICITADAS"/>
  </r>
  <r>
    <x v="0"/>
    <s v="204-4-9"/>
    <n v="10"/>
    <s v="MATERIALES DE CONSTRUCCION"/>
    <s v="ESCUADRA METALICA 10&quot;"/>
    <n v="27111803"/>
    <s v="SELECCIÓN ABREVIADA SUBASTA INVERSA"/>
    <n v="4"/>
    <n v="7"/>
    <n v="3"/>
    <n v="74067"/>
    <s v="UNIDAD"/>
    <s v="NO SOLICITADAS"/>
  </r>
  <r>
    <x v="0"/>
    <s v="204-4-9"/>
    <n v="16"/>
    <s v="MATERIALES DE CONSTRUCCION"/>
    <s v="CINTA DE VINILO X ROLLO"/>
    <n v="31201503"/>
    <s v="SELECCIÓN ABREVIADA SUBASTA INVERSA"/>
    <n v="1"/>
    <n v="6"/>
    <n v="20"/>
    <n v="156940"/>
    <s v="UNIDAD"/>
    <s v="NO SOLICITADAS"/>
  </r>
  <r>
    <x v="0"/>
    <s v="204-4-9"/>
    <n v="16"/>
    <s v="MATERIALES DE CONSTRUCCION"/>
    <s v="VIDRIOS ACUSTICOS TORRE DE CONTROL"/>
    <n v="30171600"/>
    <s v="MÍNIMA CUANTÍA"/>
    <n v="7"/>
    <n v="5"/>
    <n v="1"/>
    <n v="11995200"/>
    <s v="UNIDAD"/>
    <s v="NO SOLICITADAS"/>
  </r>
  <r>
    <x v="0"/>
    <s v="204-4-9"/>
    <n v="16"/>
    <s v="MATERIALES DE CONSTRUCCION"/>
    <s v="MATERIALES CONSTRUCCION - PINTURA"/>
    <n v="24121802"/>
    <s v="SELECCIÓN ABREVIADA SUBASTA INVERSA"/>
    <n v="7"/>
    <n v="5"/>
    <n v="1"/>
    <n v="15000000"/>
    <s v="GLOBAL"/>
    <s v="NO SOLICITADAS"/>
  </r>
  <r>
    <x v="0"/>
    <s v="204-4-9"/>
    <n v="10"/>
    <s v="MATERIALES DE CONSTRUCCION"/>
    <s v="SALDO CTO"/>
    <n v="0"/>
    <s v="MÍNIMA CUANTÍA"/>
    <n v="1"/>
    <n v="6"/>
    <n v="1"/>
    <n v="0.97"/>
    <n v="0"/>
    <s v=""/>
  </r>
  <r>
    <x v="0"/>
    <s v="204-4-10"/>
    <n v="10"/>
    <s v="MATERIALES DE RAYOS X"/>
    <s v="ADQUISICION KIT  DE PLACAS RADIOGRAFICAS"/>
    <n v="26142303"/>
    <s v="SELECCIÓN ABREVIADA MENOR CUANTÍA"/>
    <n v="3"/>
    <n v="6"/>
    <n v="4"/>
    <n v="8974066.0800000001"/>
    <s v="UNIDAD"/>
    <s v="NO SOLICITADAS"/>
  </r>
  <r>
    <x v="0"/>
    <s v="204-4-10"/>
    <n v="10"/>
    <s v="MATERIALES DE RAYOS X"/>
    <s v="ADQUISICION KIT DE SOLUCIONES PARA REVELAR PELICULAS RADIOGRAFICAS"/>
    <n v="26142303"/>
    <s v="SELECCIÓN ABREVIADA MENOR CUANTÍA"/>
    <n v="3"/>
    <n v="6"/>
    <n v="20"/>
    <n v="14139104"/>
    <s v="UNIDAD"/>
    <s v="NO SOLICITADAS"/>
  </r>
  <r>
    <x v="0"/>
    <s v="204-4-12"/>
    <n v="10"/>
    <s v="MATERIALES REACTIVOS DE LABORATORIO Y QUÍMICOS"/>
    <s v="ACETILENO"/>
    <n v="15111506"/>
    <s v="SELECCIÓN ABREVIADA MENOR CUANTÍA"/>
    <n v="3"/>
    <n v="6"/>
    <n v="33"/>
    <n v="2039697"/>
    <s v="UNIDAD"/>
    <s v="NO SOLICITADAS"/>
  </r>
  <r>
    <x v="0"/>
    <s v="204-4-12"/>
    <n v="10"/>
    <s v="MATERIALES REACTIVOS DE LABORATORIO Y QUÍMICOS"/>
    <s v="AIRE SECO COMPRIMIDO"/>
    <n v="42271701"/>
    <s v="SELECCIÓN ABREVIADA MENOR CUANTÍA"/>
    <n v="3"/>
    <n v="6"/>
    <n v="6"/>
    <n v="244902"/>
    <s v="UNIDAD"/>
    <s v="NO SOLICITADAS"/>
  </r>
  <r>
    <x v="0"/>
    <s v="204-4-12"/>
    <n v="10"/>
    <s v="MATERIALES REACTIVOS DE LABORATORIO Y QUÍMICOS"/>
    <s v="AIRE SINTETICO SECO"/>
    <n v="42271700"/>
    <s v="SELECCIÓN ABREVIADA MENOR CUANTÍA"/>
    <n v="3"/>
    <n v="6"/>
    <n v="6"/>
    <n v="244902"/>
    <s v="UNIDAD"/>
    <s v="NO SOLICITADAS"/>
  </r>
  <r>
    <x v="0"/>
    <s v="204-4-12"/>
    <n v="10"/>
    <s v="MATERIALES REACTIVOS DE LABORATORIO Y QUÍMICOS"/>
    <s v="GAS ARGON"/>
    <n v="12142004"/>
    <s v="SELECCIÓN ABREVIADA MENOR CUANTÍA"/>
    <n v="2"/>
    <n v="10"/>
    <n v="32"/>
    <n v="1865920"/>
    <s v="UNIDAD"/>
    <s v="NO SOLICITADAS"/>
  </r>
  <r>
    <x v="0"/>
    <s v="204-4-12"/>
    <n v="10"/>
    <s v="MATERIALES REACTIVOS DE LABORATORIO Y QUÍMICOS"/>
    <s v="GAS NITROGENO GASEOSO"/>
    <n v="12141903"/>
    <s v="SELECCIÓN ABREVIADA MENOR CUANTÍA"/>
    <n v="2"/>
    <n v="10"/>
    <n v="380"/>
    <n v="8420040"/>
    <s v="UNIDAD"/>
    <s v="NO SOLICITADAS"/>
  </r>
  <r>
    <x v="0"/>
    <s v="204-4-12"/>
    <n v="10"/>
    <s v="MATERIALES REACTIVOS DE LABORATORIO Y QUÍMICOS"/>
    <s v="GAS OXIGENO"/>
    <n v="12141904"/>
    <s v="SELECCIÓN ABREVIADA MENOR CUANTÍA"/>
    <n v="2"/>
    <n v="10"/>
    <n v="1802"/>
    <n v="42029848"/>
    <s v="UNIDAD"/>
    <s v="NO SOLICITADAS"/>
  </r>
  <r>
    <x v="0"/>
    <s v="204-4-12"/>
    <n v="10"/>
    <s v="MATERIALES REACTIVOS DE LABORATORIO Y QUÍMICOS"/>
    <s v="MEZCLA CO2 Y AR"/>
    <n v="42271700"/>
    <s v="SELECCIÓN ABREVIADA MENOR CUANTÍA"/>
    <n v="2"/>
    <n v="10"/>
    <n v="22"/>
    <n v="1282820"/>
    <s v="UNIDAD"/>
    <s v="NO SOLICITADAS"/>
  </r>
  <r>
    <x v="0"/>
    <s v="204-4-12"/>
    <n v="10"/>
    <s v="MATERIALES REACTIVOS DE LABORATORIO Y QUÍMICOS"/>
    <s v="NITROGENO ULTRA ALTA PUREZA"/>
    <n v="12141900"/>
    <s v="SELECCIÓN ABREVIADA MENOR CUANTÍA"/>
    <n v="2"/>
    <n v="10"/>
    <n v="203"/>
    <n v="10416539"/>
    <s v="UNIDAD"/>
    <s v="NO SOLICITADAS"/>
  </r>
  <r>
    <x v="0"/>
    <s v="204-4-12"/>
    <n v="10"/>
    <s v="MATERIALES REACTIVOS DE LABORATORIO Y QUÍMICOS"/>
    <s v="GAS NITROGENO GASEOSO"/>
    <n v="12141903"/>
    <s v="MÍNIMA CUANTÍA"/>
    <n v="3"/>
    <n v="10"/>
    <n v="9.5"/>
    <n v="210501"/>
    <s v="METRO CUBICO"/>
    <s v=""/>
  </r>
  <r>
    <x v="0"/>
    <s v="204-4-12"/>
    <n v="10"/>
    <s v="MATERIALES REACTIVOS DE LABORATORIO Y QUÍMICOS"/>
    <s v="GAS OXIGENO"/>
    <n v="12141904"/>
    <s v="MÍNIMA CUANTÍA"/>
    <n v="3"/>
    <n v="10"/>
    <n v="296.8"/>
    <n v="6922563.2000000002"/>
    <s v="METRO CUBICO"/>
    <s v=""/>
  </r>
  <r>
    <x v="0"/>
    <s v="204-4-12"/>
    <n v="10"/>
    <s v="MATERIALES REACTIVOS DE LABORATORIO Y QUÍMICOS"/>
    <s v="ACETILENO "/>
    <n v="15111506"/>
    <s v="SELECCIÓN ABREVIADA MENOR CUANTÍA"/>
    <n v="2"/>
    <n v="10"/>
    <n v="19"/>
    <n v="1174371"/>
    <s v="UNIDAD"/>
    <s v="NO SOLICITADAS"/>
  </r>
  <r>
    <x v="0"/>
    <s v="204-4-12"/>
    <n v="10"/>
    <s v="MATERIALES REACTIVOS DE LABORATORIO Y QUÍMICOS"/>
    <s v="NITROGENO"/>
    <n v="12141903"/>
    <s v="SELECCIÓN ABREVIADA MENOR CUANTÍA"/>
    <n v="2"/>
    <n v="10"/>
    <n v="14"/>
    <n v="310212"/>
    <s v="UNIDAD"/>
    <s v="NO SOLICITADAS"/>
  </r>
  <r>
    <x v="0"/>
    <s v="204-4-12"/>
    <n v="10"/>
    <s v="MATERIALES REACTIVOS DE LABORATORIO Y QUÍMICOS"/>
    <s v="OXIGENO"/>
    <n v="12141904"/>
    <s v="SELECCIÓN ABREVIADA MENOR CUANTÍA"/>
    <n v="2"/>
    <n v="10"/>
    <n v="30"/>
    <n v="699720"/>
    <s v="UNIDAD"/>
    <s v="NO SOLICITADAS"/>
  </r>
  <r>
    <x v="0"/>
    <s v="204-4-12"/>
    <n v="10"/>
    <s v="MATERIALES REACTIVOS DE LABORATORIO Y QUÍMICOS"/>
    <s v="ACETONA O-A-51"/>
    <n v="12191500"/>
    <s v="SELECCIÓN ABREVIADA MENOR CUANTÍA"/>
    <n v="3"/>
    <n v="6"/>
    <n v="10"/>
    <n v="1400998.9000000001"/>
    <s v="UNIDAD"/>
    <s v="NO SOLICITADAS"/>
  </r>
  <r>
    <x v="0"/>
    <s v="204-4-12"/>
    <n v="10"/>
    <s v="MATERIALES REACTIVOS DE LABORATORIO Y QUÍMICOS"/>
    <s v="ADQUISICION DE ALCOHOL ISOPROPILICO"/>
    <n v="51102710"/>
    <s v="SELECCIÓN ABREVIADA MENOR CUANTÍA"/>
    <n v="3"/>
    <n v="6"/>
    <n v="5"/>
    <n v="13509677.300000001"/>
    <s v="UNIDAD"/>
    <s v="NO SOLICITADAS"/>
  </r>
  <r>
    <x v="0"/>
    <s v="204-4-12"/>
    <n v="10"/>
    <s v="MATERIALES REACTIVOS DE LABORATORIO Y QUÍMICOS"/>
    <s v="AGUA DESMINERALIZADA"/>
    <n v="41103302"/>
    <s v="SELECCIÓN ABREVIADA MENOR CUANTÍA"/>
    <n v="3"/>
    <n v="6"/>
    <n v="100"/>
    <n v="2161635"/>
    <s v="UNIDAD"/>
    <s v="NO SOLICITADAS"/>
  </r>
  <r>
    <x v="0"/>
    <s v="204-4-12"/>
    <n v="10"/>
    <s v="MATERIALES REACTIVOS DE LABORATORIO Y QUÍMICOS"/>
    <s v="ALCOHOL ANTISEPTICO"/>
    <n v="51102710"/>
    <s v="SELECCIÓN ABREVIADA MENOR CUANTÍA"/>
    <n v="3"/>
    <n v="6"/>
    <n v="1"/>
    <n v="46833.64"/>
    <s v="UNIDAD"/>
    <s v="NO SOLICITADAS"/>
  </r>
  <r>
    <x v="0"/>
    <s v="204-4-12"/>
    <n v="10"/>
    <s v="MATERIALES REACTIVOS DE LABORATORIO Y QUÍMICOS"/>
    <s v="ALCOHOL DESNATURALIZADO"/>
    <n v="51102710"/>
    <s v="SELECCIÓN ABREVIADA MENOR CUANTÍA"/>
    <n v="3"/>
    <n v="6"/>
    <n v="5"/>
    <n v="225159.90000000002"/>
    <s v="UNIDAD"/>
    <s v="NO SOLICITADAS"/>
  </r>
  <r>
    <x v="0"/>
    <s v="204-4-12"/>
    <n v="10"/>
    <s v="MATERIALES REACTIVOS DE LABORATORIO Y QUÍMICOS"/>
    <s v="ETANOL"/>
    <n v="15101511"/>
    <s v="SELECCIÓN ABREVIADA MENOR CUANTÍA"/>
    <n v="2"/>
    <n v="10"/>
    <n v="3"/>
    <n v="26018.159999999996"/>
    <s v="UNIDAD"/>
    <s v="NO SOLICITADAS"/>
  </r>
  <r>
    <x v="0"/>
    <s v="204-4-12"/>
    <n v="10"/>
    <s v="MATERIALES REACTIVOS DE LABORATORIO Y QUÍMICOS"/>
    <s v="GAS BUTANO"/>
    <n v="15111505"/>
    <s v="SELECCIÓN ABREVIADA MENOR CUANTÍA"/>
    <n v="4"/>
    <n v="6"/>
    <n v="4"/>
    <n v="201747.84"/>
    <s v="UNIDAD"/>
    <s v="NO SOLICITADAS"/>
  </r>
  <r>
    <x v="0"/>
    <s v="204-4-12"/>
    <n v="10"/>
    <s v="MATERIALES REACTIVOS DE LABORATORIO Y QUÍMICOS"/>
    <s v="PRIMER ZINC PHOSPHATE TEMPO"/>
    <n v="12191500"/>
    <s v="SELECCIÓN ABREVIADA MENOR CUANTÍA"/>
    <n v="3"/>
    <n v="6"/>
    <n v="30"/>
    <n v="1513108.8"/>
    <s v="UNIDAD"/>
    <s v="NO SOLICITADAS"/>
  </r>
  <r>
    <x v="0"/>
    <s v="204-4-12"/>
    <n v="10"/>
    <s v="MATERIALES REACTIVOS DE LABORATORIO Y QUÍMICOS"/>
    <s v="SOLVENTE METIL  METHYL ETHYL KETONE"/>
    <n v="12191500"/>
    <s v="SELECCIÓN ABREVIADA MENOR CUANTÍA"/>
    <n v="3"/>
    <n v="6"/>
    <n v="5"/>
    <n v="783567.4"/>
    <s v="UNIDAD"/>
    <s v="NO SOLICITADAS"/>
  </r>
  <r>
    <x v="0"/>
    <s v="204-4-12"/>
    <n v="10"/>
    <s v="MATERIALES REACTIVOS DE LABORATORIO Y QUÍMICOS"/>
    <s v="TOLUENO"/>
    <n v="12191500"/>
    <s v="SELECCIÓN ABREVIADA MENOR CUANTÍA"/>
    <n v="3"/>
    <n v="6"/>
    <n v="3"/>
    <n v="421502.76"/>
    <s v="UNIDAD"/>
    <s v="NO SOLICITADAS"/>
  </r>
  <r>
    <x v="0"/>
    <s v="204-4-12"/>
    <n v="10"/>
    <s v="MATERIALES REACTIVOS DE LABORATORIO Y QUÍMICOS"/>
    <s v="GAS MO 49 X LIBRA"/>
    <n v="12142102"/>
    <s v="MÍNIMA CUANTÍA"/>
    <n v="3"/>
    <n v="6"/>
    <n v="2"/>
    <n v="35800"/>
    <s v="UNIDAD"/>
    <s v="NO SOLICITADAS"/>
  </r>
  <r>
    <x v="0"/>
    <s v="204-4-12"/>
    <n v="10"/>
    <s v="MATERIALES REACTIVOS DE LABORATORIO Y QUÍMICOS"/>
    <s v="GAS R-134 PIPA X 30 "/>
    <n v="12142102"/>
    <s v="MÍNIMA CUANTÍA"/>
    <n v="3"/>
    <n v="6"/>
    <n v="3"/>
    <n v="1055700"/>
    <s v="UNIDAD"/>
    <s v="NO SOLICITADAS"/>
  </r>
  <r>
    <x v="0"/>
    <s v="204-4-12"/>
    <n v="10"/>
    <s v="MATERIALES REACTIVOS DE LABORATORIO Y QUÍMICOS"/>
    <s v="GAS R-22 PIPA X 30 "/>
    <n v="12142102"/>
    <s v="MÍNIMA CUANTÍA"/>
    <n v="3"/>
    <n v="6"/>
    <n v="6"/>
    <n v="1405200"/>
    <s v="UNIDAD"/>
    <s v="NO SOLICITADAS"/>
  </r>
  <r>
    <x v="0"/>
    <s v="204-4-12"/>
    <n v="10"/>
    <s v="MATERIALES REACTIVOS DE LABORATORIO Y QUÍMICOS"/>
    <s v="GAS R-410 PIPA X 30 "/>
    <n v="12142102"/>
    <s v="MÍNIMA CUANTÍA"/>
    <n v="3"/>
    <n v="6"/>
    <n v="5"/>
    <n v="1623000"/>
    <s v="UNIDAD"/>
    <s v="NO SOLICITADAS"/>
  </r>
  <r>
    <x v="0"/>
    <s v="204-4-12"/>
    <n v="16"/>
    <s v="MATERIALES REACTIVOS DE LABORATORIO Y QUÍMICOS"/>
    <s v="ALGUICIDA"/>
    <n v="49241700"/>
    <s v="MÍNIMA CUANTÍA"/>
    <n v="3"/>
    <n v="4"/>
    <n v="45"/>
    <n v="1215000"/>
    <s v="UNIDAD"/>
    <s v="NO SOLICITADAS"/>
  </r>
  <r>
    <x v="0"/>
    <s v="204-4-12"/>
    <n v="16"/>
    <s v="MATERIALES REACTIVOS DE LABORATORIO Y QUÍMICOS"/>
    <s v="CLARIFICADOR"/>
    <n v="49241700"/>
    <s v="MÍNIMA CUANTÍA"/>
    <n v="3"/>
    <n v="4"/>
    <n v="145"/>
    <n v="6039250"/>
    <s v="UNIDAD"/>
    <s v="NO SOLICITADAS"/>
  </r>
  <r>
    <x v="0"/>
    <s v="204-4-12"/>
    <n v="16"/>
    <s v="MATERIALES REACTIVOS DE LABORATORIO Y QUÍMICOS"/>
    <s v="CLORO GRANULAR 70%"/>
    <n v="49241700"/>
    <s v="MÍNIMA CUANTÍA"/>
    <n v="3"/>
    <n v="4"/>
    <n v="50"/>
    <n v="529550"/>
    <s v="UNIDAD"/>
    <s v="NO SOLICITADAS"/>
  </r>
  <r>
    <x v="0"/>
    <s v="204-4-12"/>
    <n v="16"/>
    <s v="MATERIALES REACTIVOS DE LABORATORIO Y QUÍMICOS"/>
    <s v="CLORO GRANULAR 90%"/>
    <n v="49241700"/>
    <s v="MÍNIMA CUANTÍA"/>
    <n v="3"/>
    <n v="4"/>
    <n v="250"/>
    <n v="3570000"/>
    <s v="UNIDAD"/>
    <s v="NO SOLICITADAS"/>
  </r>
  <r>
    <x v="0"/>
    <s v="204-4-12"/>
    <n v="16"/>
    <s v="MATERIALES REACTIVOS DE LABORATORIO Y QUÍMICOS"/>
    <s v="GAS R-22 PIPA X 30 "/>
    <n v="12142102"/>
    <s v="SELECCIÓN ABREVIADA SUBASTA INVERSA"/>
    <n v="1"/>
    <n v="6"/>
    <n v="1"/>
    <n v="234200"/>
    <s v="UNIDAD"/>
    <s v="NO SOLICITADAS"/>
  </r>
  <r>
    <x v="0"/>
    <s v="204-4-12"/>
    <n v="10"/>
    <s v="MATERIALES REACTIVOS DE LABORATORIO Y QUÍMICOS"/>
    <s v="SALDO CTO 053 CPA 68"/>
    <n v="0"/>
    <s v="MÍNIMA CUANTÍA"/>
    <n v="1"/>
    <n v="6"/>
    <n v="1"/>
    <n v="1008300"/>
    <n v="0"/>
    <s v=""/>
  </r>
  <r>
    <x v="0"/>
    <s v="204-4-15"/>
    <n v="10"/>
    <s v="PAPELERIA, UTILES DE ESCRITORIO Y OFICINA"/>
    <s v="CAJA TIZA BILLAR  X 12"/>
    <n v="49181514"/>
    <s v="MÍNIMA CUANTÍA"/>
    <n v="3"/>
    <n v="4"/>
    <n v="2"/>
    <n v="24200"/>
    <s v="UNIDAD"/>
    <s v="NO SOLICITADAS"/>
  </r>
  <r>
    <x v="0"/>
    <s v="204-4-15"/>
    <n v="10"/>
    <s v="PAPELERIA, UTILES DE ESCRITORIO Y OFICINA"/>
    <s v="AEROGRAFO DE GRAVEDAD DE 1 LITRO"/>
    <n v="31211908"/>
    <s v="SELECCIÓN ABREVIADA SUBASTA INVERSA"/>
    <n v="3"/>
    <n v="4"/>
    <n v="2"/>
    <n v="75760"/>
    <s v="UNIDAD"/>
    <s v="NO SOLICITADAS"/>
  </r>
  <r>
    <x v="0"/>
    <s v="204-4-15"/>
    <n v="10"/>
    <s v="PAPELERIA, UTILES DE ESCRITORIO Y OFICINA"/>
    <s v="AEROGRAFO W-71"/>
    <n v="31211908"/>
    <s v="SELECCIÓN ABREVIADA SUBASTA INVERSA"/>
    <n v="3"/>
    <n v="4"/>
    <n v="3"/>
    <n v="162345"/>
    <s v="UNIDAD"/>
    <s v="NO SOLICITADAS"/>
  </r>
  <r>
    <x v="0"/>
    <s v="204-4-15"/>
    <n v="10"/>
    <s v="PAPELERIA, UTILES DE ESCRITORIO Y OFICINA"/>
    <s v="APUNTADORES LÁSER DE ALTA GAMA"/>
    <n v="41115307"/>
    <s v="SELECCIÓN ABREVIADA MENOR CUANTÍA"/>
    <n v="3"/>
    <n v="4"/>
    <n v="2"/>
    <n v="94129"/>
    <s v="UNIDAD"/>
    <s v="NO SOLICITADAS"/>
  </r>
  <r>
    <x v="0"/>
    <s v="204-4-15"/>
    <n v="10"/>
    <s v="PAPELERIA, UTILES DE ESCRITORIO Y OFICINA"/>
    <s v="CABEZAL PLOTTER REFERENCIA C5054A"/>
    <n v="44103105"/>
    <s v="SELECCIÓN ABREVIADA MENOR CUANTÍA"/>
    <n v="3"/>
    <n v="4"/>
    <n v="1"/>
    <n v="470645"/>
    <s v="UNIDAD"/>
    <s v="NO SOLICITADAS"/>
  </r>
  <r>
    <x v="0"/>
    <s v="204-4-15"/>
    <n v="10"/>
    <s v="PAPELERIA, UTILES DE ESCRITORIO Y OFICINA"/>
    <s v="CABEZAL PLOTTER REFERENCIA C5055A"/>
    <n v="44103105"/>
    <s v="SELECCIÓN ABREVIADA MENOR CUANTÍA"/>
    <n v="3"/>
    <n v="4"/>
    <n v="1"/>
    <n v="470645"/>
    <s v="UNIDAD"/>
    <s v="NO SOLICITADAS"/>
  </r>
  <r>
    <x v="0"/>
    <s v="204-4-15"/>
    <n v="10"/>
    <s v="PAPELERIA, UTILES DE ESCRITORIO Y OFICINA"/>
    <s v="CABEZAL PLOTTER REFERENCIA C5056A"/>
    <n v="44103105"/>
    <s v="SELECCIÓN ABREVIADA MENOR CUANTÍA"/>
    <n v="3"/>
    <n v="4"/>
    <n v="1"/>
    <n v="470645"/>
    <s v="UNIDAD"/>
    <s v="NO SOLICITADAS"/>
  </r>
  <r>
    <x v="0"/>
    <s v="204-4-15"/>
    <n v="10"/>
    <s v="PAPELERIA, UTILES DE ESCRITORIO Y OFICINA"/>
    <s v="CABEZAL PLOTTER REFERENCIA C5057A"/>
    <n v="44103105"/>
    <s v="SELECCIÓN ABREVIADA MENOR CUANTÍA"/>
    <n v="3"/>
    <n v="4"/>
    <n v="1"/>
    <n v="470645"/>
    <s v="UNIDAD"/>
    <s v="NO SOLICITADAS"/>
  </r>
  <r>
    <x v="0"/>
    <s v="204-4-15"/>
    <n v="10"/>
    <s v="PAPELERIA, UTILES DE ESCRITORIO Y OFICINA"/>
    <s v="CARTUCHO DE TINTA HP INK 90 AMARILLO, REFERENCIA C5064A"/>
    <n v="44103105"/>
    <s v="SELECCIÓN ABREVIADA MENOR CUANTÍA"/>
    <n v="3"/>
    <n v="4"/>
    <n v="1"/>
    <n v="336175"/>
    <s v="UNIDAD"/>
    <s v="NO SOLICITADAS"/>
  </r>
  <r>
    <x v="0"/>
    <s v="204-4-15"/>
    <n v="10"/>
    <s v="PAPELERIA, UTILES DE ESCRITORIO Y OFICINA"/>
    <s v="CARTUCHO DE TINTA HP INK 90 AZUL, REFERENCIA C5060A"/>
    <n v="44103105"/>
    <s v="SELECCIÓN ABREVIADA MENOR CUANTÍA"/>
    <n v="3"/>
    <n v="4"/>
    <n v="1"/>
    <n v="336175"/>
    <s v="UNIDAD"/>
    <s v="NO SOLICITADAS"/>
  </r>
  <r>
    <x v="0"/>
    <s v="204-4-15"/>
    <n v="10"/>
    <s v="PAPELERIA, UTILES DE ESCRITORIO Y OFICINA"/>
    <s v="CARTUCHO DE TINTA HP INK 90 MAGENTA, REFERENCIA C5062A"/>
    <n v="44103105"/>
    <s v="SELECCIÓN ABREVIADA MENOR CUANTÍA"/>
    <n v="3"/>
    <n v="4"/>
    <n v="1"/>
    <n v="336175"/>
    <s v="UNIDAD"/>
    <s v="NO SOLICITADAS"/>
  </r>
  <r>
    <x v="0"/>
    <s v="204-4-15"/>
    <n v="10"/>
    <s v="PAPELERIA, UTILES DE ESCRITORIO Y OFICINA"/>
    <s v="CARTUCHO DE TINTA HP INK 90 NEGRO, REFERENCIA CH643S"/>
    <n v="44103105"/>
    <s v="SELECCIÓN ABREVIADA MENOR CUANTÍA"/>
    <n v="3"/>
    <n v="4"/>
    <n v="1"/>
    <n v="403410"/>
    <s v="UNIDAD"/>
    <s v="NO SOLICITADAS"/>
  </r>
  <r>
    <x v="0"/>
    <s v="204-4-15"/>
    <n v="10"/>
    <s v="PAPELERIA, UTILES DE ESCRITORIO Y OFICINA"/>
    <s v="CARTUCHO TINTA C9370A NEGRO 130ML"/>
    <n v="44103105"/>
    <s v="SELECCIÓN ABREVIADA MENOR CUANTÍA"/>
    <n v="3"/>
    <n v="4"/>
    <n v="1"/>
    <n v="242046"/>
    <s v="UNIDAD"/>
    <s v="NO SOLICITADAS"/>
  </r>
  <r>
    <x v="0"/>
    <s v="204-4-15"/>
    <n v="10"/>
    <s v="PAPELERIA, UTILES DE ESCRITORIO Y OFICINA"/>
    <s v="CARTUCHO TINTA C9371A CYAN 130ML"/>
    <n v="44103105"/>
    <s v="SELECCIÓN ABREVIADA MENOR CUANTÍA"/>
    <n v="3"/>
    <n v="4"/>
    <n v="1"/>
    <n v="242046"/>
    <s v="UNIDAD"/>
    <s v="NO SOLICITADAS"/>
  </r>
  <r>
    <x v="0"/>
    <s v="204-4-15"/>
    <n v="10"/>
    <s v="PAPELERIA, UTILES DE ESCRITORIO Y OFICINA"/>
    <s v="CARTUCHO TINTA C9372A MAGETA 130ML"/>
    <n v="44103105"/>
    <s v="SELECCIÓN ABREVIADA MENOR CUANTÍA"/>
    <n v="3"/>
    <n v="4"/>
    <n v="1"/>
    <n v="242046"/>
    <s v="UNIDAD"/>
    <s v="NO SOLICITADAS"/>
  </r>
  <r>
    <x v="0"/>
    <s v="204-4-15"/>
    <n v="10"/>
    <s v="PAPELERIA, UTILES DE ESCRITORIO Y OFICINA"/>
    <s v="CARTUCHO TINTA C9373A AMARILO 130ML"/>
    <n v="44103105"/>
    <s v="SELECCIÓN ABREVIADA MENOR CUANTÍA"/>
    <n v="3"/>
    <n v="4"/>
    <n v="1"/>
    <n v="242046"/>
    <s v="UNIDAD"/>
    <s v="NO SOLICITADAS"/>
  </r>
  <r>
    <x v="0"/>
    <s v="204-4-15"/>
    <n v="10"/>
    <s v="PAPELERIA, UTILES DE ESCRITORIO Y OFICINA"/>
    <s v="CARTUCHO TINTA C9374A GRIS 130ML"/>
    <n v="44103105"/>
    <s v="SELECCIÓN ABREVIADA MENOR CUANTÍA"/>
    <n v="3"/>
    <n v="4"/>
    <n v="1"/>
    <n v="242046"/>
    <s v="UNIDAD"/>
    <s v="NO SOLICITADAS"/>
  </r>
  <r>
    <x v="0"/>
    <s v="204-4-15"/>
    <n v="10"/>
    <s v="PAPELERIA, UTILES DE ESCRITORIO Y OFICINA"/>
    <s v="CARTUCHO TINTA C9403A NEGRO MATE 130ML"/>
    <n v="44103105"/>
    <s v="SELECCIÓN ABREVIADA MENOR CUANTÍA"/>
    <n v="3"/>
    <n v="4"/>
    <n v="1"/>
    <n v="242046"/>
    <s v="UNIDAD"/>
    <s v="NO SOLICITADAS"/>
  </r>
  <r>
    <x v="0"/>
    <s v="204-4-15"/>
    <n v="16"/>
    <s v="PAPELERIA, UTILES DE ESCRITORIO Y OFICINA"/>
    <s v="CINTA NEGRA PARA IMPRESORA HDP 5000 REF 84060"/>
    <n v="44103112"/>
    <s v="SELECCIÓN ABREVIADA MENOR CUANTÍA"/>
    <n v="3"/>
    <n v="4"/>
    <n v="4"/>
    <n v="887502"/>
    <s v="UNIDAD"/>
    <s v="NO SOLICITADAS"/>
  </r>
  <r>
    <x v="0"/>
    <s v="204-4-15"/>
    <n v="10"/>
    <s v="PAPELERIA, UTILES DE ESCRITORIO Y OFICINA"/>
    <s v="CINTA TRANSPARENTE ROLLO ANCHA"/>
    <n v="31201512"/>
    <s v="SELECCIÓN ABREVIADA MENOR CUANTÍA"/>
    <n v="3"/>
    <n v="4"/>
    <n v="30"/>
    <n v="36699.599999999999"/>
    <s v="UNIDAD"/>
    <s v="NO SOLICITADAS"/>
  </r>
  <r>
    <x v="0"/>
    <s v="204-4-15"/>
    <n v="16"/>
    <s v="PAPELERIA, UTILES DE ESCRITORIO Y OFICINA"/>
    <s v="CINTA YMCK PARA IMPRESORA HDP 5000 REFERENCIA 84051"/>
    <n v="44103112"/>
    <s v="SELECCIÓN ABREVIADA MENOR CUANTÍA"/>
    <n v="3"/>
    <n v="4"/>
    <n v="4"/>
    <n v="1936368"/>
    <s v="UNIDAD"/>
    <s v="NO SOLICITADAS"/>
  </r>
  <r>
    <x v="0"/>
    <s v="204-4-15"/>
    <n v="10"/>
    <s v="PAPELERIA, UTILES DE ESCRITORIO Y OFICINA"/>
    <s v="KIT PHOTOCONDUCTOR  LEXMARK LASER E342N REF: 12A8302"/>
    <n v="44103103"/>
    <s v="SELECCIÓN ABREVIADA MENOR CUANTÍA"/>
    <n v="3"/>
    <n v="4"/>
    <n v="2"/>
    <n v="389963"/>
    <s v="UNIDAD"/>
    <s v="NO SOLICITADAS"/>
  </r>
  <r>
    <x v="0"/>
    <s v="204-4-15"/>
    <n v="10"/>
    <s v="PAPELERIA, UTILES DE ESCRITORIO Y OFICINA"/>
    <s v="MEMORIAS USB CON CLAVE DE SEGURIDAD 64 G"/>
    <n v="43202005"/>
    <s v="SELECCIÓN ABREVIADA MENOR CUANTÍA"/>
    <n v="3"/>
    <n v="4"/>
    <n v="2"/>
    <n v="484092"/>
    <s v="UNIDAD"/>
    <s v="NO SOLICITADAS"/>
  </r>
  <r>
    <x v="0"/>
    <s v="204-4-15"/>
    <n v="10"/>
    <s v="PAPELERIA, UTILES DE ESCRITORIO Y OFICINA"/>
    <s v="PAPEL FOTOGRAFICO/GLOSSY X3 -ROLLO"/>
    <n v="14121812"/>
    <s v="SELECCIÓN ABREVIADA MENOR CUANTÍA"/>
    <n v="3"/>
    <n v="4"/>
    <n v="3"/>
    <n v="262216.5"/>
    <s v="UNIDAD"/>
    <s v="NO SOLICITADAS"/>
  </r>
  <r>
    <x v="0"/>
    <s v="204-4-15"/>
    <n v="16"/>
    <s v="PAPELERIA, UTILES DE ESCRITORIO Y OFICINA"/>
    <s v="PELICULA DE TRANSPARENCIA PARA IMPRESORA HDP5000"/>
    <n v="45101709"/>
    <s v="SELECCIÓN ABREVIADA MENOR CUANTÍA"/>
    <n v="3"/>
    <n v="4"/>
    <n v="3"/>
    <n v="1169889"/>
    <s v="UNIDAD"/>
    <s v="NO SOLICITADAS"/>
  </r>
  <r>
    <x v="0"/>
    <s v="204-4-15"/>
    <n v="10"/>
    <s v="PAPELERIA, UTILES DE ESCRITORIO Y OFICINA"/>
    <s v="TONER 85 A HP LASER JET CE285A"/>
    <n v="44103103"/>
    <s v="SELECCIÓN ABREVIADA MENOR CUANTÍA"/>
    <n v="3"/>
    <n v="4"/>
    <n v="1"/>
    <n v="242046"/>
    <s v="UNIDAD"/>
    <s v="NO SOLICITADAS"/>
  </r>
  <r>
    <x v="0"/>
    <s v="204-4-15"/>
    <n v="10"/>
    <s v="PAPELERIA, UTILES DE ESCRITORIO Y OFICINA"/>
    <s v="TONER AMARILLO REF: A0X5  3410I7N1 KONICA MINOLTA C35 PF-P08"/>
    <n v="44103103"/>
    <s v="SELECCIÓN ABREVIADA MENOR CUANTÍA"/>
    <n v="3"/>
    <n v="4"/>
    <n v="2"/>
    <n v="357097.58"/>
    <s v="UNIDAD"/>
    <s v="NO SOLICITADAS"/>
  </r>
  <r>
    <x v="0"/>
    <s v="204-4-15"/>
    <n v="10"/>
    <s v="PAPELERIA, UTILES DE ESCRITORIO Y OFICINA"/>
    <s v="TONER AMARILLO REF: A0X5 3327G2N1 KONICA MINOLTA C35 PF-P08"/>
    <n v="44103103"/>
    <s v="SELECCIÓN ABREVIADA MENOR CUANTÍA"/>
    <n v="3"/>
    <n v="4"/>
    <n v="1"/>
    <n v="178548.79"/>
    <s v="UNIDAD"/>
    <s v="NO SOLICITADAS"/>
  </r>
  <r>
    <x v="0"/>
    <s v="204-4-15"/>
    <n v="10"/>
    <s v="PAPELERIA, UTILES DE ESCRITORIO Y OFICINA"/>
    <s v="TONER CC530A"/>
    <n v="44103105"/>
    <s v="SELECCIÓN ABREVIADA MENOR CUANTÍA"/>
    <n v="3"/>
    <n v="4"/>
    <n v="1"/>
    <n v="336175"/>
    <s v="UNIDAD"/>
    <s v="NO SOLICITADAS"/>
  </r>
  <r>
    <x v="0"/>
    <s v="204-4-15"/>
    <n v="10"/>
    <s v="PAPELERIA, UTILES DE ESCRITORIO Y OFICINA"/>
    <s v="TONER CC531A"/>
    <n v="44103105"/>
    <s v="SELECCIÓN ABREVIADA MENOR CUANTÍA"/>
    <n v="3"/>
    <n v="4"/>
    <n v="2"/>
    <n v="672350"/>
    <s v="UNIDAD"/>
    <s v="NO SOLICITADAS"/>
  </r>
  <r>
    <x v="0"/>
    <s v="204-4-15"/>
    <n v="10"/>
    <s v="PAPELERIA, UTILES DE ESCRITORIO Y OFICINA"/>
    <s v="TONER CC532A"/>
    <n v="44103105"/>
    <s v="SELECCIÓN ABREVIADA MENOR CUANTÍA"/>
    <n v="3"/>
    <n v="4"/>
    <n v="2"/>
    <n v="672350"/>
    <s v="UNIDAD"/>
    <s v="NO SOLICITADAS"/>
  </r>
  <r>
    <x v="0"/>
    <s v="204-4-15"/>
    <n v="10"/>
    <s v="PAPELERIA, UTILES DE ESCRITORIO Y OFICINA"/>
    <s v="TONER CC533A"/>
    <n v="44103105"/>
    <s v="SELECCIÓN ABREVIADA MENOR CUANTÍA"/>
    <n v="3"/>
    <n v="4"/>
    <n v="2"/>
    <n v="672350"/>
    <s v="UNIDAD"/>
    <s v="NO SOLICITADAS"/>
  </r>
  <r>
    <x v="0"/>
    <s v="204-4-15"/>
    <n v="10"/>
    <s v="PAPELERIA, UTILES DE ESCRITORIO Y OFICINA"/>
    <s v="TONER CC590A"/>
    <n v="44103105"/>
    <s v="SELECCIÓN ABREVIADA MENOR CUANTÍA"/>
    <n v="3"/>
    <n v="4"/>
    <n v="2"/>
    <n v="672350"/>
    <s v="UNIDAD"/>
    <s v="NO SOLICITADAS"/>
  </r>
  <r>
    <x v="0"/>
    <s v="204-4-15"/>
    <n v="10"/>
    <s v="PAPELERIA, UTILES DE ESCRITORIO Y OFICINA"/>
    <s v="TONER CE225A"/>
    <n v="44103105"/>
    <s v="SELECCIÓN ABREVIADA MENOR CUANTÍA"/>
    <n v="3"/>
    <n v="4"/>
    <n v="2"/>
    <n v="941290"/>
    <s v="UNIDAD"/>
    <s v="NO SOLICITADAS"/>
  </r>
  <r>
    <x v="0"/>
    <s v="204-4-15"/>
    <n v="10"/>
    <s v="PAPELERIA, UTILES DE ESCRITORIO Y OFICINA"/>
    <s v="TONER CE390A"/>
    <n v="44103105"/>
    <s v="SELECCIÓN ABREVIADA MENOR CUANTÍA"/>
    <n v="3"/>
    <n v="4"/>
    <n v="2"/>
    <n v="941290"/>
    <s v="UNIDAD"/>
    <s v="NO SOLICITADAS"/>
  </r>
  <r>
    <x v="0"/>
    <s v="204-4-15"/>
    <n v="10"/>
    <s v="PAPELERIA, UTILES DE ESCRITORIO Y OFICINA"/>
    <s v="TONER CE411A HP LASERJET  MAGENTA"/>
    <n v="44103105"/>
    <s v="SELECCIÓN ABREVIADA MENOR CUANTÍA"/>
    <n v="3"/>
    <n v="4"/>
    <n v="1"/>
    <n v="376516"/>
    <s v="UNIDAD"/>
    <s v="NO SOLICITADAS"/>
  </r>
  <r>
    <x v="0"/>
    <s v="204-4-15"/>
    <n v="10"/>
    <s v="PAPELERIA, UTILES DE ESCRITORIO Y OFICINA"/>
    <s v="TONER CE411A HP LASERJET  YELLOW"/>
    <n v="44103105"/>
    <s v="SELECCIÓN ABREVIADA MENOR CUANTÍA"/>
    <n v="3"/>
    <n v="4"/>
    <n v="1"/>
    <n v="376516"/>
    <s v="UNIDAD"/>
    <s v="NO SOLICITADAS"/>
  </r>
  <r>
    <x v="0"/>
    <s v="204-4-15"/>
    <n v="10"/>
    <s v="PAPELERIA, UTILES DE ESCRITORIO Y OFICINA"/>
    <s v="TONER CE411A HP LASERJET BLACK"/>
    <n v="44103105"/>
    <s v="SELECCIÓN ABREVIADA MENOR CUANTÍA"/>
    <n v="3"/>
    <n v="4"/>
    <n v="1"/>
    <n v="295834"/>
    <s v="UNIDAD"/>
    <s v="NO SOLICITADAS"/>
  </r>
  <r>
    <x v="0"/>
    <s v="204-4-15"/>
    <n v="10"/>
    <s v="PAPELERIA, UTILES DE ESCRITORIO Y OFICINA"/>
    <s v="TONER CE411A HP LASERJET CYAN"/>
    <n v="44103105"/>
    <s v="SELECCIÓN ABREVIADA MENOR CUANTÍA"/>
    <n v="3"/>
    <n v="4"/>
    <n v="1"/>
    <n v="376516"/>
    <s v="UNIDAD"/>
    <s v="NO SOLICITADAS"/>
  </r>
  <r>
    <x v="0"/>
    <s v="204-4-15"/>
    <n v="10"/>
    <s v="PAPELERIA, UTILES DE ESCRITORIO Y OFICINA"/>
    <s v="TONER CF280A HP LASERJET BLACK"/>
    <n v="44103105"/>
    <s v="SELECCIÓN ABREVIADA MENOR CUANTÍA"/>
    <n v="3"/>
    <n v="4"/>
    <n v="1"/>
    <n v="322728"/>
    <s v="UNIDAD"/>
    <s v="NO SOLICITADAS"/>
  </r>
  <r>
    <x v="0"/>
    <s v="204-4-15"/>
    <n v="10"/>
    <s v="PAPELERIA, UTILES DE ESCRITORIO Y OFICINA"/>
    <s v="TONER FOTOCOPIADORA KONICA MINOLTA BIZHUB 160 REF: 7115"/>
    <n v="44103103"/>
    <s v="SELECCIÓN ABREVIADA MENOR CUANTÍA"/>
    <n v="3"/>
    <n v="4"/>
    <n v="1"/>
    <n v="155985.20000000001"/>
    <s v="UNIDAD"/>
    <s v="NO SOLICITADAS"/>
  </r>
  <r>
    <x v="0"/>
    <s v="204-4-15"/>
    <n v="10"/>
    <s v="PAPELERIA, UTILES DE ESCRITORIO Y OFICINA"/>
    <s v="TONER FOTOCOPIADORA LANIER LD 013 REF: 7536803043"/>
    <n v="44103103"/>
    <s v="SELECCIÓN ABREVIADA MENOR CUANTÍA"/>
    <n v="3"/>
    <n v="4"/>
    <n v="1"/>
    <n v="86060.800000000003"/>
    <s v="UNIDAD"/>
    <s v="NO SOLICITADAS"/>
  </r>
  <r>
    <x v="0"/>
    <s v="204-4-15"/>
    <n v="10"/>
    <s v="PAPELERIA, UTILES DE ESCRITORIO Y OFICINA"/>
    <s v="TONER FOTOCOPIADORA RICOH AFICIO MP201 REF: 117D/S15/LD015"/>
    <n v="44103103"/>
    <s v="SELECCIÓN ABREVIADA MENOR CUANTÍA"/>
    <n v="3"/>
    <n v="4"/>
    <n v="2"/>
    <n v="135814.70000000001"/>
    <s v="UNIDAD"/>
    <s v="NO SOLICITADAS"/>
  </r>
  <r>
    <x v="0"/>
    <s v="204-4-15"/>
    <n v="10"/>
    <s v="PAPELERIA, UTILES DE ESCRITORIO Y OFICINA"/>
    <s v="TONER FOTOCOPIADORA SHARP AL-2030 REF: AL-100TD"/>
    <n v="44103103"/>
    <s v="SELECCIÓN ABREVIADA MENOR CUANTÍA"/>
    <n v="3"/>
    <n v="4"/>
    <n v="1"/>
    <n v="327703.39"/>
    <s v="UNIDAD"/>
    <s v="NO SOLICITADAS"/>
  </r>
  <r>
    <x v="0"/>
    <s v="204-4-15"/>
    <n v="10"/>
    <s v="PAPELERIA, UTILES DE ESCRITORIO Y OFICINA"/>
    <s v="TONER FOTOCOPIADORA SHARP AL-2051 AL-204TD"/>
    <n v="44103103"/>
    <s v="SELECCIÓN ABREVIADA MENOR CUANTÍA"/>
    <n v="3"/>
    <n v="4"/>
    <n v="1"/>
    <n v="327703.39"/>
    <s v="UNIDAD"/>
    <s v="NO SOLICITADAS"/>
  </r>
  <r>
    <x v="0"/>
    <s v="204-4-15"/>
    <n v="10"/>
    <s v="PAPELERIA, UTILES DE ESCRITORIO Y OFICINA"/>
    <s v="TONER FOTOCOPIADORA XEROX 4510 REF: 0113R00712"/>
    <n v="44103103"/>
    <s v="SELECCIÓN ABREVIADA MENOR CUANTÍA"/>
    <n v="3"/>
    <n v="4"/>
    <n v="1"/>
    <n v="699244"/>
    <s v="UNIDAD"/>
    <s v="NO SOLICITADAS"/>
  </r>
  <r>
    <x v="0"/>
    <s v="204-4-15"/>
    <n v="10"/>
    <s v="PAPELERIA, UTILES DE ESCRITORIO Y OFICINA"/>
    <s v="TONER HP 81X"/>
    <n v="44103103"/>
    <s v="SELECCIÓN ABREVIADA MENOR CUANTÍA"/>
    <n v="3"/>
    <n v="4"/>
    <n v="1"/>
    <n v="537880"/>
    <s v="UNIDAD"/>
    <s v="NO SOLICITADAS"/>
  </r>
  <r>
    <x v="0"/>
    <s v="204-4-15"/>
    <n v="10"/>
    <s v="PAPELERIA, UTILES DE ESCRITORIO Y OFICINA"/>
    <s v="TONER HP 90A"/>
    <n v="44103103"/>
    <s v="SELECCIÓN ABREVIADA MENOR CUANTÍA"/>
    <n v="3"/>
    <n v="4"/>
    <n v="1"/>
    <n v="470645"/>
    <s v="UNIDAD"/>
    <s v="NO SOLICITADAS"/>
  </r>
  <r>
    <x v="0"/>
    <s v="204-4-15"/>
    <n v="10"/>
    <s v="PAPELERIA, UTILES DE ESCRITORIO Y OFICINA"/>
    <s v="TONER HP C9730A NEGRO"/>
    <n v="44103103"/>
    <s v="SELECCIÓN ABREVIADA MENOR CUANTÍA"/>
    <n v="3"/>
    <n v="4"/>
    <n v="1"/>
    <n v="941290"/>
    <s v="UNIDAD"/>
    <s v="NO SOLICITADAS"/>
  </r>
  <r>
    <x v="0"/>
    <s v="204-4-15"/>
    <n v="10"/>
    <s v="PAPELERIA, UTILES DE ESCRITORIO Y OFICINA"/>
    <s v="TONER HP C9731A AZUL"/>
    <n v="44103103"/>
    <s v="SELECCIÓN ABREVIADA MENOR CUANTÍA"/>
    <n v="3"/>
    <n v="4"/>
    <n v="1"/>
    <n v="941290"/>
    <s v="UNIDAD"/>
    <s v="NO SOLICITADAS"/>
  </r>
  <r>
    <x v="0"/>
    <s v="204-4-15"/>
    <n v="10"/>
    <s v="PAPELERIA, UTILES DE ESCRITORIO Y OFICINA"/>
    <s v="TONER HP C9732A AMARILLO"/>
    <n v="44103103"/>
    <s v="SELECCIÓN ABREVIADA MENOR CUANTÍA"/>
    <n v="3"/>
    <n v="4"/>
    <n v="1"/>
    <n v="941290"/>
    <s v="UNIDAD"/>
    <s v="NO SOLICITADAS"/>
  </r>
  <r>
    <x v="0"/>
    <s v="204-4-15"/>
    <n v="10"/>
    <s v="PAPELERIA, UTILES DE ESCRITORIO Y OFICINA"/>
    <s v="TONER HP C9733A MAGENTA"/>
    <n v="44103103"/>
    <s v="SELECCIÓN ABREVIADA MENOR CUANTÍA"/>
    <n v="3"/>
    <n v="4"/>
    <n v="1"/>
    <n v="941290"/>
    <s v="UNIDAD"/>
    <s v="NO SOLICITADAS"/>
  </r>
  <r>
    <x v="0"/>
    <s v="204-4-15"/>
    <n v="10"/>
    <s v="PAPELERIA, UTILES DE ESCRITORIO Y OFICINA"/>
    <s v="TONER IMPRESORA HP 400 MFP REF: CE410A"/>
    <n v="44103103"/>
    <s v="SELECCIÓN ABREVIADA MENOR CUANTÍA"/>
    <n v="3"/>
    <n v="4"/>
    <n v="1"/>
    <n v="295834"/>
    <s v="UNIDAD"/>
    <s v="NO SOLICITADAS"/>
  </r>
  <r>
    <x v="0"/>
    <s v="204-4-15"/>
    <n v="10"/>
    <s v="PAPELERIA, UTILES DE ESCRITORIO Y OFICINA"/>
    <s v="TONER IMPRESORA HP 400 MFP REF: CE411A"/>
    <n v="44103103"/>
    <s v="SELECCIÓN ABREVIADA MENOR CUANTÍA"/>
    <n v="3"/>
    <n v="4"/>
    <n v="1"/>
    <n v="376516"/>
    <s v="UNIDAD"/>
    <s v="NO SOLICITADAS"/>
  </r>
  <r>
    <x v="0"/>
    <s v="204-4-15"/>
    <n v="10"/>
    <s v="PAPELERIA, UTILES DE ESCRITORIO Y OFICINA"/>
    <s v="TONER IMPRESORA HP 400 MFP REF: CE412A"/>
    <n v="44103103"/>
    <s v="SELECCIÓN ABREVIADA MENOR CUANTÍA"/>
    <n v="3"/>
    <n v="4"/>
    <n v="1"/>
    <n v="376516"/>
    <s v="UNIDAD"/>
    <s v="NO SOLICITADAS"/>
  </r>
  <r>
    <x v="0"/>
    <s v="204-4-15"/>
    <n v="10"/>
    <s v="PAPELERIA, UTILES DE ESCRITORIO Y OFICINA"/>
    <s v="TONER IMPRESORA HP 400 MFP REF: CE413A"/>
    <n v="44103103"/>
    <s v="SELECCIÓN ABREVIADA MENOR CUANTÍA"/>
    <n v="3"/>
    <n v="4"/>
    <n v="1"/>
    <n v="376516"/>
    <s v="UNIDAD"/>
    <s v="NO SOLICITADAS"/>
  </r>
  <r>
    <x v="0"/>
    <s v="204-4-15"/>
    <n v="10"/>
    <s v="PAPELERIA, UTILES DE ESCRITORIO Y OFICINA"/>
    <s v="TONER IMPRESORA HP P1102 REF: CE285A"/>
    <n v="44103103"/>
    <s v="SELECCIÓN ABREVIADA MENOR CUANTÍA"/>
    <n v="3"/>
    <n v="4"/>
    <n v="2"/>
    <n v="484092"/>
    <s v="UNIDAD"/>
    <s v="NO SOLICITADAS"/>
  </r>
  <r>
    <x v="0"/>
    <s v="204-4-15"/>
    <n v="10"/>
    <s v="PAPELERIA, UTILES DE ESCRITORIO Y OFICINA"/>
    <s v="TONER IMPRESORA LEXMARK MS811 DN REF:524H"/>
    <n v="44103103"/>
    <s v="SELECCIÓN ABREVIADA MENOR CUANTÍA"/>
    <n v="3"/>
    <n v="4"/>
    <n v="3"/>
    <n v="2017050"/>
    <s v="UNIDAD"/>
    <s v="NO SOLICITADAS"/>
  </r>
  <r>
    <x v="0"/>
    <s v="204-4-15"/>
    <n v="10"/>
    <s v="PAPELERIA, UTILES DE ESCRITORIO Y OFICINA"/>
    <s v="TONER IMPRESORA M425DN REF: CF280 A"/>
    <n v="44103103"/>
    <s v="SELECCIÓN ABREVIADA MENOR CUANTÍA"/>
    <n v="3"/>
    <n v="4"/>
    <n v="1"/>
    <n v="322728"/>
    <s v="UNIDAD"/>
    <s v="NO SOLICITADAS"/>
  </r>
  <r>
    <x v="0"/>
    <s v="204-4-15"/>
    <n v="10"/>
    <s v="PAPELERIA, UTILES DE ESCRITORIO Y OFICINA"/>
    <s v="TONER IMPRESORA MULTIFUNCIONAL LEXMARK MX310 REF: 604H"/>
    <n v="44103103"/>
    <s v="SELECCIÓN ABREVIADA MENOR CUANTÍA"/>
    <n v="3"/>
    <n v="4"/>
    <n v="3"/>
    <n v="1976709"/>
    <s v="UNIDAD"/>
    <s v="NO SOLICITADAS"/>
  </r>
  <r>
    <x v="0"/>
    <s v="204-4-15"/>
    <n v="10"/>
    <s v="PAPELERIA, UTILES DE ESCRITORIO Y OFICINA"/>
    <s v="TONER NEGRO REF: A0X5 2615J1N1 KONICA MINOLTA C35 PF-P08"/>
    <n v="44103103"/>
    <s v="SELECCIÓN ABREVIADA MENOR CUANTÍA"/>
    <n v="3"/>
    <n v="4"/>
    <n v="1"/>
    <n v="322728"/>
    <s v="UNIDAD"/>
    <s v="NO SOLICITADAS"/>
  </r>
  <r>
    <x v="0"/>
    <s v="204-4-15"/>
    <n v="10"/>
    <s v="PAPELERIA, UTILES DE ESCRITORIO Y OFICINA"/>
    <s v="TONER NEGRO REF: TN414  KONICA MINOLTA 363 DK-508"/>
    <n v="44103103"/>
    <s v="SELECCIÓN ABREVIADA MENOR CUANTÍA"/>
    <n v="3"/>
    <n v="4"/>
    <n v="2"/>
    <n v="359358.58"/>
    <s v="UNIDAD"/>
    <s v="NO SOLICITADAS"/>
  </r>
  <r>
    <x v="0"/>
    <s v="204-4-15"/>
    <n v="10"/>
    <s v="PAPELERIA, UTILES DE ESCRITORIO Y OFICINA"/>
    <s v="TONER NEGRO REF: TN414 KONICA MINOLTA 363"/>
    <n v="44103103"/>
    <s v="SELECCIÓN ABREVIADA MENOR CUANTÍA"/>
    <n v="3"/>
    <n v="4"/>
    <n v="2"/>
    <n v="359358.58"/>
    <s v="UNIDAD"/>
    <s v="NO SOLICITADAS"/>
  </r>
  <r>
    <x v="0"/>
    <s v="204-4-15"/>
    <n v="10"/>
    <s v="PAPELERIA, UTILES DE ESCRITORIO Y OFICINA"/>
    <s v="TONER PARA IMPRESORA CP2025 REF: CC530A BLACK"/>
    <n v="44103103"/>
    <s v="SELECCIÓN ABREVIADA MENOR CUANTÍA"/>
    <n v="3"/>
    <n v="4"/>
    <n v="1"/>
    <n v="336175"/>
    <s v="UNIDAD"/>
    <s v="NO SOLICITADAS"/>
  </r>
  <r>
    <x v="0"/>
    <s v="204-4-15"/>
    <n v="10"/>
    <s v="PAPELERIA, UTILES DE ESCRITORIO Y OFICINA"/>
    <s v="TONER PARA IMPRESORA CP2025 REF: CC531A CYAN"/>
    <n v="44103103"/>
    <s v="SELECCIÓN ABREVIADA MENOR CUANTÍA"/>
    <n v="3"/>
    <n v="4"/>
    <n v="1"/>
    <n v="336175"/>
    <s v="UNIDAD"/>
    <s v="NO SOLICITADAS"/>
  </r>
  <r>
    <x v="0"/>
    <s v="204-4-15"/>
    <n v="10"/>
    <s v="PAPELERIA, UTILES DE ESCRITORIO Y OFICINA"/>
    <s v="TONER PARA IMPRESORA CP2025 REF: CC532A YELLOW"/>
    <n v="44103103"/>
    <s v="SELECCIÓN ABREVIADA MENOR CUANTÍA"/>
    <n v="3"/>
    <n v="4"/>
    <n v="1"/>
    <n v="336175"/>
    <s v="UNIDAD"/>
    <s v="NO SOLICITADAS"/>
  </r>
  <r>
    <x v="0"/>
    <s v="204-4-15"/>
    <n v="10"/>
    <s v="PAPELERIA, UTILES DE ESCRITORIO Y OFICINA"/>
    <s v="TONER PARA IMPRESORA CP2025 REF: CC533A MAGENTA"/>
    <n v="44103103"/>
    <s v="SELECCIÓN ABREVIADA MENOR CUANTÍA"/>
    <n v="3"/>
    <n v="4"/>
    <n v="1"/>
    <n v="336175"/>
    <s v="UNIDAD"/>
    <s v="NO SOLICITADAS"/>
  </r>
  <r>
    <x v="0"/>
    <s v="204-4-15"/>
    <n v="10"/>
    <s v="PAPELERIA, UTILES DE ESCRITORIO Y OFICINA"/>
    <s v="TONER PARA IMPRESORA HP 2600 REF: Q6000 A NEGRO"/>
    <n v="44103103"/>
    <s v="SELECCIÓN ABREVIADA MENOR CUANTÍA"/>
    <n v="3"/>
    <n v="4"/>
    <n v="1"/>
    <n v="255493"/>
    <s v="UNIDAD"/>
    <s v="NO SOLICITADAS"/>
  </r>
  <r>
    <x v="0"/>
    <s v="204-4-15"/>
    <n v="10"/>
    <s v="PAPELERIA, UTILES DE ESCRITORIO Y OFICINA"/>
    <s v="TONER PARA IMPRESORA HP 2600 REF: Q6001 A CYAN"/>
    <n v="44103103"/>
    <s v="SELECCIÓN ABREVIADA MENOR CUANTÍA"/>
    <n v="3"/>
    <n v="4"/>
    <n v="1"/>
    <n v="255493"/>
    <s v="UNIDAD"/>
    <s v="NO SOLICITADAS"/>
  </r>
  <r>
    <x v="0"/>
    <s v="204-4-15"/>
    <n v="10"/>
    <s v="PAPELERIA, UTILES DE ESCRITORIO Y OFICINA"/>
    <s v="TONER PARA IMPRESORA HP 2600 REF: Q6002 A AMARILLO"/>
    <n v="44103103"/>
    <s v="SELECCIÓN ABREVIADA MENOR CUANTÍA"/>
    <n v="3"/>
    <n v="4"/>
    <n v="1"/>
    <n v="255493"/>
    <s v="UNIDAD"/>
    <s v="NO SOLICITADAS"/>
  </r>
  <r>
    <x v="0"/>
    <s v="204-4-15"/>
    <n v="10"/>
    <s v="PAPELERIA, UTILES DE ESCRITORIO Y OFICINA"/>
    <s v="TONER PARA IMPRESORA HP 2600 REF: Q6003 A MAGENTA"/>
    <n v="44103103"/>
    <s v="SELECCIÓN ABREVIADA MENOR CUANTÍA"/>
    <n v="3"/>
    <n v="4"/>
    <n v="1"/>
    <n v="255493"/>
    <s v="UNIDAD"/>
    <s v="NO SOLICITADAS"/>
  </r>
  <r>
    <x v="0"/>
    <s v="204-4-15"/>
    <n v="10"/>
    <s v="PAPELERIA, UTILES DE ESCRITORIO Y OFICINA"/>
    <s v="TONER PARA IMPRESORA HP LASERJET 1536DNF MFP"/>
    <n v="44103103"/>
    <s v="SELECCIÓN ABREVIADA MENOR CUANTÍA"/>
    <n v="3"/>
    <n v="4"/>
    <n v="1"/>
    <n v="242046"/>
    <s v="UNIDAD"/>
    <s v="NO SOLICITADAS"/>
  </r>
  <r>
    <x v="0"/>
    <s v="204-4-15"/>
    <n v="10"/>
    <s v="PAPELERIA, UTILES DE ESCRITORIO Y OFICINA"/>
    <s v="TONER PARA IMPRESORA HP LASERJET 2420 REF: 11A Q6511A"/>
    <n v="44103103"/>
    <s v="SELECCIÓN ABREVIADA MENOR CUANTÍA"/>
    <n v="3"/>
    <n v="4"/>
    <n v="1"/>
    <n v="363069"/>
    <s v="UNIDAD"/>
    <s v="NO SOLICITADAS"/>
  </r>
  <r>
    <x v="0"/>
    <s v="204-4-15"/>
    <n v="10"/>
    <s v="PAPELERIA, UTILES DE ESCRITORIO Y OFICINA"/>
    <s v="TONER PARA IMPRESORA HP LASERJET 4200/4300 REF: Q1338A"/>
    <n v="44103103"/>
    <s v="SELECCIÓN ABREVIADA MENOR CUANTÍA"/>
    <n v="3"/>
    <n v="4"/>
    <n v="1"/>
    <n v="403410"/>
    <s v="UNIDAD"/>
    <s v="NO SOLICITADAS"/>
  </r>
  <r>
    <x v="0"/>
    <s v="204-4-15"/>
    <n v="10"/>
    <s v="PAPELERIA, UTILES DE ESCRITORIO Y OFICINA"/>
    <s v="TONER PARA IMPRESORA HP LASERJET 4345 REF: Q5945A"/>
    <n v="44103103"/>
    <s v="SELECCIÓN ABREVIADA MENOR CUANTÍA"/>
    <n v="3"/>
    <n v="4"/>
    <n v="2"/>
    <n v="941290"/>
    <s v="UNIDAD"/>
    <s v="NO SOLICITADAS"/>
  </r>
  <r>
    <x v="0"/>
    <s v="204-4-15"/>
    <n v="10"/>
    <s v="PAPELERIA, UTILES DE ESCRITORIO Y OFICINA"/>
    <s v="TONER PARA IMPRESORA HP LASERJET 600 M602 REF. CE 390A"/>
    <n v="44103103"/>
    <s v="SELECCIÓN ABREVIADA MENOR CUANTÍA"/>
    <n v="3"/>
    <n v="4"/>
    <n v="2"/>
    <n v="941290"/>
    <s v="UNIDAD"/>
    <s v="NO SOLICITADAS"/>
  </r>
  <r>
    <x v="0"/>
    <s v="204-4-15"/>
    <n v="10"/>
    <s v="PAPELERIA, UTILES DE ESCRITORIO Y OFICINA"/>
    <s v="TONER PARA IMPRESORA HP OFFICE JET 4400 REF: CN690AL"/>
    <n v="44103103"/>
    <s v="SELECCIÓN ABREVIADA MENOR CUANTÍA"/>
    <n v="3"/>
    <n v="4"/>
    <n v="1"/>
    <n v="58494.45"/>
    <s v="UNIDAD"/>
    <s v="NO SOLICITADAS"/>
  </r>
  <r>
    <x v="0"/>
    <s v="204-4-15"/>
    <n v="10"/>
    <s v="PAPELERIA, UTILES DE ESCRITORIO Y OFICINA"/>
    <s v="TONER PARA IMPRESORA HP OFFICE JET 4400 REF: CN691AL"/>
    <n v="44103103"/>
    <s v="SELECCIÓN ABREVIADA MENOR CUANTÍA"/>
    <n v="3"/>
    <n v="4"/>
    <n v="1"/>
    <n v="58494.45"/>
    <s v="UNIDAD"/>
    <s v="NO SOLICITADAS"/>
  </r>
  <r>
    <x v="0"/>
    <s v="204-4-15"/>
    <n v="10"/>
    <s v="PAPELERIA, UTILES DE ESCRITORIO Y OFICINA"/>
    <s v="TONER PARA IMPRESORA LASER HEWLETT PACKARD 4050N REF C4127X"/>
    <n v="44103103"/>
    <s v="SELECCIÓN ABREVIADA MENOR CUANTÍA"/>
    <n v="3"/>
    <n v="4"/>
    <n v="3"/>
    <n v="605115"/>
    <s v="UNIDAD"/>
    <s v="NO SOLICITADAS"/>
  </r>
  <r>
    <x v="0"/>
    <s v="204-4-15"/>
    <n v="10"/>
    <s v="PAPELERIA, UTILES DE ESCRITORIO Y OFICINA"/>
    <s v="TONER PARA IMPRESORA LASER HEWLETT PACKARD 4250/4350 LÁSER JET REF: Q5942X"/>
    <n v="44103103"/>
    <s v="SELECCIÓN ABREVIADA MENOR CUANTÍA"/>
    <n v="3"/>
    <n v="4"/>
    <n v="3"/>
    <n v="1411935"/>
    <s v="UNIDAD"/>
    <s v="NO SOLICITADAS"/>
  </r>
  <r>
    <x v="0"/>
    <s v="204-4-15"/>
    <n v="10"/>
    <s v="PAPELERIA, UTILES DE ESCRITORIO Y OFICINA"/>
    <s v="TONER PARA IMPRESORA LASER HEWLETT PACKARD P2035 REF CE505A"/>
    <n v="44103103"/>
    <s v="SELECCIÓN ABREVIADA MENOR CUANTÍA"/>
    <n v="3"/>
    <n v="4"/>
    <n v="1"/>
    <n v="295834"/>
    <s v="UNIDAD"/>
    <s v="NO SOLICITADAS"/>
  </r>
  <r>
    <x v="0"/>
    <s v="204-4-15"/>
    <n v="10"/>
    <s v="PAPELERIA, UTILES DE ESCRITORIO Y OFICINA"/>
    <s v="TONER PARA IMPRESORA LASER HEWLETT PACKARD P4010-P4510-P4014N-P4015 REF: CC364A"/>
    <n v="44103103"/>
    <s v="SELECCIÓN ABREVIADA MENOR CUANTÍA"/>
    <n v="3"/>
    <n v="4"/>
    <n v="2"/>
    <n v="941290"/>
    <s v="UNIDAD"/>
    <s v="NO SOLICITADAS"/>
  </r>
  <r>
    <x v="0"/>
    <s v="204-4-15"/>
    <n v="10"/>
    <s v="PAPELERIA, UTILES DE ESCRITORIO Y OFICINA"/>
    <s v="TONER PARA IMPRESORA LASER HP M3027-M3025  Y P3005DN  REF Q7551X"/>
    <n v="44103103"/>
    <s v="SELECCIÓN ABREVIADA MENOR CUANTÍA"/>
    <n v="3"/>
    <n v="4"/>
    <n v="2"/>
    <n v="968184"/>
    <s v="UNIDAD"/>
    <s v="NO SOLICITADAS"/>
  </r>
  <r>
    <x v="0"/>
    <s v="204-4-15"/>
    <n v="10"/>
    <s v="PAPELERIA, UTILES DE ESCRITORIO Y OFICINA"/>
    <s v="TONER PARA IMPRESORA LASER LEXMARK  E342N  REF. 34018HL"/>
    <n v="44103103"/>
    <s v="SELECCIÓN ABREVIADA MENOR CUANTÍA"/>
    <n v="3"/>
    <n v="4"/>
    <n v="2"/>
    <n v="537880"/>
    <s v="UNIDAD"/>
    <s v="NO SOLICITADAS"/>
  </r>
  <r>
    <x v="0"/>
    <s v="204-4-15"/>
    <n v="10"/>
    <s v="PAPELERIA, UTILES DE ESCRITORIO Y OFICINA"/>
    <s v="TONER PARA IMPRESORA LASER LEXMARK T640 CARTUCHO 4018HL"/>
    <n v="44103103"/>
    <s v="SELECCIÓN ABREVIADA MENOR CUANTÍA"/>
    <n v="3"/>
    <n v="4"/>
    <n v="1"/>
    <n v="672350"/>
    <s v="UNIDAD"/>
    <s v="NO SOLICITADAS"/>
  </r>
  <r>
    <x v="0"/>
    <s v="204-4-15"/>
    <n v="10"/>
    <s v="PAPELERIA, UTILES DE ESCRITORIO Y OFICINA"/>
    <s v="TONER PARA IMPRESORA LASER LEXMARK T-654  REF. T650H11L"/>
    <n v="44103103"/>
    <s v="SELECCIÓN ABREVIADA MENOR CUANTÍA"/>
    <n v="3"/>
    <n v="4"/>
    <n v="20"/>
    <n v="17481100"/>
    <s v="UNIDAD"/>
    <s v="NO SOLICITADAS"/>
  </r>
  <r>
    <x v="0"/>
    <s v="204-4-15"/>
    <n v="10"/>
    <s v="PAPELERIA, UTILES DE ESCRITORIO Y OFICINA"/>
    <s v="TONER PARA IMPRESORA LEXMARK MS410 DN REF. 504X"/>
    <n v="44103103"/>
    <s v="SELECCIÓN ABREVIADA MENOR CUANTÍA"/>
    <n v="3"/>
    <n v="4"/>
    <n v="2"/>
    <n v="672350"/>
    <s v="UNIDAD"/>
    <s v="NO SOLICITADAS"/>
  </r>
  <r>
    <x v="0"/>
    <s v="204-4-15"/>
    <n v="10"/>
    <s v="PAPELERIA, UTILES DE ESCRITORIO Y OFICINA"/>
    <s v="TONER PARA IMPRESORA M4455 REF: CE390A"/>
    <n v="44103103"/>
    <s v="SELECCIÓN ABREVIADA MENOR CUANTÍA"/>
    <n v="3"/>
    <n v="4"/>
    <n v="2"/>
    <n v="941290"/>
    <s v="UNIDAD"/>
    <s v="NO SOLICITADAS"/>
  </r>
  <r>
    <x v="0"/>
    <s v="204-4-15"/>
    <n v="10"/>
    <s v="PAPELERIA, UTILES DE ESCRITORIO Y OFICINA"/>
    <s v="TONER PARA IMPRESORAS LASERJET  P1006 REF:CB435A"/>
    <n v="44103103"/>
    <s v="SELECCIÓN ABREVIADA MENOR CUANTÍA"/>
    <n v="3"/>
    <n v="4"/>
    <n v="2"/>
    <n v="457198"/>
    <s v="UNIDAD"/>
    <s v="NO SOLICITADAS"/>
  </r>
  <r>
    <x v="0"/>
    <s v="204-4-15"/>
    <n v="10"/>
    <s v="PAPELERIA, UTILES DE ESCRITORIO Y OFICINA"/>
    <s v="TONER PARA PLOTTER REF:C5054A"/>
    <n v="44103103"/>
    <s v="SELECCIÓN ABREVIADA MENOR CUANTÍA"/>
    <n v="3"/>
    <n v="4"/>
    <n v="1"/>
    <n v="470645"/>
    <s v="UNIDAD"/>
    <s v="NO SOLICITADAS"/>
  </r>
  <r>
    <x v="0"/>
    <s v="204-4-15"/>
    <n v="10"/>
    <s v="PAPELERIA, UTILES DE ESCRITORIO Y OFICINA"/>
    <s v="TONER PARA PLOTTER REF:C5055A"/>
    <n v="44103103"/>
    <s v="SELECCIÓN ABREVIADA MENOR CUANTÍA"/>
    <n v="3"/>
    <n v="4"/>
    <n v="1"/>
    <n v="470645"/>
    <s v="UNIDAD"/>
    <s v="NO SOLICITADAS"/>
  </r>
  <r>
    <x v="0"/>
    <s v="204-4-15"/>
    <n v="10"/>
    <s v="PAPELERIA, UTILES DE ESCRITORIO Y OFICINA"/>
    <s v="TONER PARA PLOTTER REF:C5056A"/>
    <n v="44103103"/>
    <s v="SELECCIÓN ABREVIADA MENOR CUANTÍA"/>
    <n v="3"/>
    <n v="4"/>
    <n v="1"/>
    <n v="470645"/>
    <s v="UNIDAD"/>
    <s v="NO SOLICITADAS"/>
  </r>
  <r>
    <x v="0"/>
    <s v="204-4-15"/>
    <n v="10"/>
    <s v="PAPELERIA, UTILES DE ESCRITORIO Y OFICINA"/>
    <s v="TONER PARA PLOTTER REF:C5057A"/>
    <n v="44103103"/>
    <s v="SELECCIÓN ABREVIADA MENOR CUANTÍA"/>
    <n v="3"/>
    <n v="4"/>
    <n v="1"/>
    <n v="470645"/>
    <s v="UNIDAD"/>
    <s v="NO SOLICITADAS"/>
  </r>
  <r>
    <x v="0"/>
    <s v="204-4-15"/>
    <n v="10"/>
    <s v="PAPELERIA, UTILES DE ESCRITORIO Y OFICINA"/>
    <s v="TONER REF CE255A HP LASER JET P3015"/>
    <n v="44103103"/>
    <s v="SELECCIÓN ABREVIADA MENOR CUANTÍA"/>
    <n v="3"/>
    <n v="4"/>
    <n v="1"/>
    <n v="470645"/>
    <s v="UNIDAD"/>
    <s v="NO SOLICITADAS"/>
  </r>
  <r>
    <x v="0"/>
    <s v="204-4-15"/>
    <n v="10"/>
    <s v="PAPELERIA, UTILES DE ESCRITORIO Y OFICINA"/>
    <s v="TONER ROSA REF: A0X5 3326H6N1 KONICA MINOLTA C35 PF-P08"/>
    <n v="44103103"/>
    <s v="SELECCIÓN ABREVIADA MENOR CUANTÍA"/>
    <n v="3"/>
    <n v="4"/>
    <n v="1"/>
    <n v="178548.79"/>
    <s v="UNIDAD"/>
    <s v="NO SOLICITADAS"/>
  </r>
  <r>
    <x v="0"/>
    <s v="204-4-15"/>
    <n v="10"/>
    <s v="PAPELERIA, UTILES DE ESCRITORIO Y OFICINA"/>
    <s v="UNIDAD DE IMAGEN IMPRESORA MULTIFUNCIONAL LEXMARK MX310 REF: 500Z"/>
    <n v="44103103"/>
    <s v="SELECCIÓN ABREVIADA MENOR CUANTÍA"/>
    <n v="3"/>
    <n v="4"/>
    <n v="1"/>
    <n v="181534.5"/>
    <s v="UNIDAD"/>
    <s v="NO SOLICITADAS"/>
  </r>
  <r>
    <x v="0"/>
    <s v="204-4-15"/>
    <n v="10"/>
    <s v="PAPELERIA, UTILES DE ESCRITORIO Y OFICINA"/>
    <s v="UNIDAD DE IMAGEN LEXMARK MS410 REF. 500Z"/>
    <n v="44103103"/>
    <s v="SELECCIÓN ABREVIADA MENOR CUANTÍA"/>
    <n v="3"/>
    <n v="4"/>
    <n v="2"/>
    <n v="376516"/>
    <s v="UNIDAD"/>
    <s v="NO SOLICITADAS"/>
  </r>
  <r>
    <x v="0"/>
    <s v="204-4-15"/>
    <n v="10"/>
    <s v="PAPELERIA, UTILES DE ESCRITORIO Y OFICINA"/>
    <s v="UNIDAD DE IMAGEN LEXMARK MS811 DN REF:520Z"/>
    <n v="44103103"/>
    <s v="SELECCIÓN ABREVIADA MENOR CUANTÍA"/>
    <n v="3"/>
    <n v="4"/>
    <n v="2"/>
    <n v="336175"/>
    <s v="UNIDAD"/>
    <s v="NO SOLICITADAS"/>
  </r>
  <r>
    <x v="0"/>
    <s v="204-4-15"/>
    <n v="10"/>
    <s v="PAPELERIA, UTILES DE ESCRITORIO Y OFICINA"/>
    <s v="PISTOLA GRAPADORA INDUSTRIAL"/>
    <n v="27112401"/>
    <s v="SELECCIÓN ABREVIADA MENOR CUANTÍA"/>
    <n v="4"/>
    <n v="6"/>
    <n v="1"/>
    <n v="114299.5"/>
    <s v="UNIDAD"/>
    <s v="NO SOLICITADAS"/>
  </r>
  <r>
    <x v="0"/>
    <s v="204-4-15"/>
    <n v="10"/>
    <s v="PAPELERIA, UTILES DE ESCRITORIO Y OFICINA"/>
    <s v="PRESINTADORA"/>
    <n v="27112600"/>
    <s v="SELECCIÓN ABREVIADA MENOR CUANTÍA"/>
    <n v="4"/>
    <n v="6"/>
    <n v="2"/>
    <n v="44375.1"/>
    <s v="UNIDAD"/>
    <s v="NO SOLICITADAS"/>
  </r>
  <r>
    <x v="0"/>
    <s v="204-4-15"/>
    <n v="10"/>
    <s v="PAPELERIA, UTILES DE ESCRITORIO Y OFICINA"/>
    <s v="SALDO CTO 065 PAPELERIA C1"/>
    <n v="0"/>
    <s v="MÍNIMA CUANTÍA"/>
    <n v="1"/>
    <n v="6"/>
    <n v="1"/>
    <n v="216939.70000000019"/>
    <n v="0"/>
    <s v=""/>
  </r>
  <r>
    <x v="0"/>
    <s v="204-4-15"/>
    <n v="10"/>
    <s v="PAPELERIA, UTILES DE ESCRITORIO Y OFICINA"/>
    <s v="SALDO CTO 053 CPA 72"/>
    <n v="0"/>
    <s v="MÍNIMA CUANTÍA"/>
    <n v="1"/>
    <n v="6"/>
    <n v="1"/>
    <n v="26895"/>
    <n v="0"/>
    <s v=""/>
  </r>
  <r>
    <x v="0"/>
    <s v="204-4-17"/>
    <n v="10"/>
    <s v="PRODUCTOS DE ASEO Y LIMPIEZA"/>
    <s v="AMBIENTADOR 1"/>
    <n v="47131800"/>
    <s v="SELÉCCION ABREVIADA - ACUERDO MARCO"/>
    <n v="1"/>
    <n v="10"/>
    <n v="350"/>
    <n v="1345646.42"/>
    <s v="UNIDAD"/>
    <s v="NO SOLICITADAS"/>
  </r>
  <r>
    <x v="0"/>
    <s v="204-4-17"/>
    <n v="10"/>
    <s v="PRODUCTOS DE ASEO Y LIMPIEZA"/>
    <s v="ATOMIZADORES PLASTICOS MULTIUSO DE GATILLO GRUTE"/>
    <n v="40141742"/>
    <s v="SELECCIÓN ABREVIADA MENOR CUANTÍA"/>
    <n v="1"/>
    <n v="10"/>
    <n v="66"/>
    <n v="80490.499999999985"/>
    <s v="UNIDAD"/>
    <s v="NO SOLICITADAS"/>
  </r>
  <r>
    <x v="0"/>
    <s v="204-4-17"/>
    <n v="10"/>
    <s v="PRODUCTOS DE ASEO Y LIMPIEZA"/>
    <s v="BALDE DE 10 LT"/>
    <n v="47121804"/>
    <s v="SELÉCCION ABREVIADA - ACUERDO MARCO"/>
    <n v="1"/>
    <n v="10"/>
    <n v="20"/>
    <n v="47512.25"/>
    <s v="UNIDAD"/>
    <s v="NO SOLICITADAS"/>
  </r>
  <r>
    <x v="0"/>
    <s v="204-4-17"/>
    <n v="10"/>
    <s v="PRODUCTOS DE ASEO Y LIMPIEZA"/>
    <s v="BALDES (COMPRA)"/>
    <n v="47131600"/>
    <s v="SELÉCCION ABREVIADA - ACUERDO MARCO"/>
    <n v="1"/>
    <n v="10"/>
    <n v="5"/>
    <n v="11878.060000000001"/>
    <s v="UNIDAD"/>
    <s v="NO SOLICITADAS"/>
  </r>
  <r>
    <x v="0"/>
    <s v="204-4-17"/>
    <n v="10"/>
    <s v="PRODUCTOS DE ASEO Y LIMPIEZA"/>
    <s v="BAYETILLA"/>
    <n v="47131500"/>
    <s v="SELÉCCION ABREVIADA - ACUERDO MARCO"/>
    <n v="1"/>
    <n v="10"/>
    <n v="20"/>
    <n v="48180.28"/>
    <s v="UNIDAD"/>
    <s v="NO SOLICITADAS"/>
  </r>
  <r>
    <x v="0"/>
    <s v="204-4-17"/>
    <n v="10"/>
    <s v="PRODUCTOS DE ASEO Y LIMPIEZA"/>
    <s v="BLANQUEADOR O HIPOCLORITO 1"/>
    <n v="47131800"/>
    <s v="SELÉCCION ABREVIADA - ACUERDO MARCO"/>
    <n v="1"/>
    <n v="10"/>
    <n v="150"/>
    <n v="489523.04"/>
    <s v="UNIDAD"/>
    <s v="NO SOLICITADAS"/>
  </r>
  <r>
    <x v="0"/>
    <s v="204-4-17"/>
    <n v="10"/>
    <s v="PRODUCTOS DE ASEO Y LIMPIEZA"/>
    <s v="BLANQUEADOR O HIPOCLORITO 1 ESIMA"/>
    <n v="47131800"/>
    <s v="SELÉCCION ABREVIADA - ACUERDO MARCO"/>
    <n v="1"/>
    <n v="10"/>
    <n v="50"/>
    <n v="163174.35"/>
    <s v="UNIDAD"/>
    <s v="NO SOLICITADAS"/>
  </r>
  <r>
    <x v="0"/>
    <s v="204-4-17"/>
    <n v="10"/>
    <s v="PRODUCTOS DE ASEO Y LIMPIEZA"/>
    <s v="BOLSA GRANDE PARA BASURA TIPO INDUSTRIAL"/>
    <n v="47121700"/>
    <s v="SELÉCCION ABREVIADA - ACUERDO MARCO"/>
    <n v="1"/>
    <n v="10"/>
    <n v="390"/>
    <n v="1255825.5900000001"/>
    <s v="UNIDAD"/>
    <s v="NO SOLICITADAS"/>
  </r>
  <r>
    <x v="0"/>
    <s v="204-4-17"/>
    <n v="10"/>
    <s v="PRODUCTOS DE ASEO Y LIMPIEZA"/>
    <s v="BRILLA METAL"/>
    <n v="47131800"/>
    <s v="SELÉCCION ABREVIADA - ACUERDO MARCO"/>
    <n v="1"/>
    <n v="10"/>
    <n v="10"/>
    <n v="56292.800000000003"/>
    <s v="UNIDAD"/>
    <s v="NO SOLICITADAS"/>
  </r>
  <r>
    <x v="0"/>
    <s v="204-4-17"/>
    <n v="10"/>
    <s v="PRODUCTOS DE ASEO Y LIMPIEZA"/>
    <s v="CERA POLIMÉRICA"/>
    <n v="47131800"/>
    <s v="SELÉCCION ABREVIADA - ACUERDO MARCO"/>
    <n v="1"/>
    <n v="10"/>
    <n v="60"/>
    <n v="653660.31999999995"/>
    <s v="UNIDAD"/>
    <s v="NO SOLICITADAS"/>
  </r>
  <r>
    <x v="0"/>
    <s v="204-4-17"/>
    <n v="10"/>
    <s v="PRODUCTOS DE ASEO Y LIMPIEZA"/>
    <s v="CHUPA PARA BAÑO"/>
    <n v="47131600"/>
    <s v="SELÉCCION ABREVIADA - ACUERDO MARCO"/>
    <n v="1"/>
    <n v="10"/>
    <n v="3"/>
    <n v="3858.4299999999994"/>
    <s v="UNIDAD"/>
    <s v="NO SOLICITADAS"/>
  </r>
  <r>
    <x v="0"/>
    <s v="204-4-17"/>
    <n v="10"/>
    <s v="PRODUCTOS DE ASEO Y LIMPIEZA"/>
    <s v="CHUPA PARA BAÑO ESIMA"/>
    <n v="47131600"/>
    <s v="SELÉCCION ABREVIADA - ACUERDO MARCO"/>
    <n v="1"/>
    <n v="10"/>
    <n v="2"/>
    <n v="2572.29"/>
    <s v="UNIDAD"/>
    <s v="NO SOLICITADAS"/>
  </r>
  <r>
    <x v="0"/>
    <s v="204-4-17"/>
    <n v="10"/>
    <s v="PRODUCTOS DE ASEO Y LIMPIEZA"/>
    <s v="CHURRUSCO"/>
    <n v="47131600"/>
    <s v="SELÉCCION ABREVIADA - ACUERDO MARCO"/>
    <n v="1"/>
    <n v="10"/>
    <n v="5"/>
    <n v="11730.22"/>
    <s v="UNIDAD"/>
    <s v="NO SOLICITADAS"/>
  </r>
  <r>
    <x v="0"/>
    <s v="204-4-17"/>
    <n v="10"/>
    <s v="PRODUCTOS DE ASEO Y LIMPIEZA"/>
    <s v="CREOLINA 1"/>
    <n v="47131800"/>
    <s v="SELÉCCION ABREVIADA - ACUERDO MARCO"/>
    <n v="1"/>
    <n v="10"/>
    <n v="10"/>
    <n v="33435.31"/>
    <s v="UNIDAD"/>
    <s v="NO SOLICITADAS"/>
  </r>
  <r>
    <x v="0"/>
    <s v="204-4-17"/>
    <n v="16"/>
    <s v="PRODUCTOS DE ASEO Y LIMPIEZA"/>
    <s v="DESENGRASANTE"/>
    <n v="47131800"/>
    <s v="SELÉCCION ABREVIADA - ACUERDO MARCO"/>
    <n v="1"/>
    <n v="10"/>
    <n v="5"/>
    <n v="20389.96"/>
    <s v="UNIDAD"/>
    <s v="NO SOLICITADAS"/>
  </r>
  <r>
    <x v="0"/>
    <s v="204-4-17"/>
    <n v="10"/>
    <s v="PRODUCTOS DE ASEO Y LIMPIEZA"/>
    <s v="DESMANCHADOR MULTIUSOS"/>
    <n v="47131800"/>
    <s v="SELÉCCION ABREVIADA - ACUERDO MARCO"/>
    <n v="1"/>
    <n v="10"/>
    <n v="15"/>
    <n v="104641.32"/>
    <s v="UNIDAD"/>
    <s v="NO SOLICITADAS"/>
  </r>
  <r>
    <x v="0"/>
    <s v="204-4-17"/>
    <n v="10"/>
    <s v="PRODUCTOS DE ASEO Y LIMPIEZA"/>
    <s v="DETERGENTE MULTIUSOS EN POLVO"/>
    <n v="47131800"/>
    <s v="SELÉCCION ABREVIADA - ACUERDO MARCO"/>
    <n v="1"/>
    <n v="10"/>
    <n v="90"/>
    <n v="207934.2"/>
    <s v="UNIDAD"/>
    <s v="NO SOLICITADAS"/>
  </r>
  <r>
    <x v="0"/>
    <s v="204-4-17"/>
    <n v="10"/>
    <s v="PRODUCTOS DE ASEO Y LIMPIEZA"/>
    <s v="DETERGENTE MULTIUSOS EN POLVO ESIMA"/>
    <n v="47131800"/>
    <s v="SELÉCCION ABREVIADA - ACUERDO MARCO"/>
    <n v="1"/>
    <n v="10"/>
    <n v="10"/>
    <n v="23103.800000000003"/>
    <s v="UNIDAD"/>
    <s v="NO SOLICITADAS"/>
  </r>
  <r>
    <x v="0"/>
    <s v="204-4-17"/>
    <n v="10"/>
    <s v="PRODUCTOS DE ASEO Y LIMPIEZA"/>
    <s v="DETERGENTE MULTIUSOS LÍQUIDO"/>
    <n v="47131800"/>
    <s v="SELÉCCION ABREVIADA - ACUERDO MARCO"/>
    <n v="1"/>
    <n v="10"/>
    <n v="300"/>
    <n v="875650.73"/>
    <s v="UNIDAD"/>
    <s v="NO SOLICITADAS"/>
  </r>
  <r>
    <x v="0"/>
    <s v="204-4-17"/>
    <n v="10"/>
    <s v="PRODUCTOS DE ASEO Y LIMPIEZA"/>
    <s v="ESCOBA 3"/>
    <n v="47131600"/>
    <s v="SELÉCCION ABREVIADA - ACUERDO MARCO"/>
    <n v="1"/>
    <n v="10"/>
    <n v="90"/>
    <n v="279145.39"/>
    <s v="UNIDAD"/>
    <s v="NO SOLICITADAS"/>
  </r>
  <r>
    <x v="0"/>
    <s v="204-4-17"/>
    <n v="10"/>
    <s v="PRODUCTOS DE ASEO Y LIMPIEZA"/>
    <s v="ESCOBA 3 ESIMA"/>
    <n v="47131600"/>
    <s v="SELÉCCION ABREVIADA - ACUERDO MARCO"/>
    <n v="1"/>
    <n v="10"/>
    <n v="10"/>
    <n v="31016.15"/>
    <s v="UNIDAD"/>
    <s v="NO SOLICITADAS"/>
  </r>
  <r>
    <x v="0"/>
    <s v="204-4-17"/>
    <n v="16"/>
    <s v="PRODUCTOS DE ASEO Y LIMPIEZA"/>
    <s v="ESCOBAS"/>
    <n v="47131600"/>
    <s v="SELÉCCION ABREVIADA - ACUERDO MARCO"/>
    <n v="1"/>
    <n v="10"/>
    <n v="3"/>
    <n v="10307.91"/>
    <s v="UNIDAD"/>
    <s v="NO SOLICITADAS"/>
  </r>
  <r>
    <x v="0"/>
    <s v="204-4-17"/>
    <n v="10"/>
    <s v="PRODUCTOS DE ASEO Y LIMPIEZA"/>
    <s v="ESPONJA ABRASIVA  GRUTE"/>
    <n v="47131603"/>
    <s v="SELECCIÓN ABREVIADA MENOR CUANTÍA"/>
    <n v="1"/>
    <n v="10"/>
    <n v="5000"/>
    <n v="524934.36"/>
    <s v="UNIDAD"/>
    <s v="NO SOLICITADAS"/>
  </r>
  <r>
    <x v="0"/>
    <s v="204-4-17"/>
    <n v="10"/>
    <s v="PRODUCTOS DE ASEO Y LIMPIEZA"/>
    <s v="ESPONJILLA 3"/>
    <n v="47131603"/>
    <s v="SELÉCCION ABREVIADA - ACUERDO MARCO"/>
    <n v="1"/>
    <n v="10"/>
    <n v="50"/>
    <n v="5249.34"/>
    <s v="UNIDAD"/>
    <s v="NO SOLICITADAS"/>
  </r>
  <r>
    <x v="0"/>
    <s v="204-4-17"/>
    <n v="10"/>
    <s v="PRODUCTOS DE ASEO Y LIMPIEZA"/>
    <s v="GUANTES 3"/>
    <n v="46181504"/>
    <s v="SELÉCCION ABREVIADA - ACUERDO MARCO"/>
    <n v="1"/>
    <n v="10"/>
    <n v="15"/>
    <n v="23495.16"/>
    <s v="UNIDAD"/>
    <s v="NO SOLICITADAS"/>
  </r>
  <r>
    <x v="0"/>
    <s v="204-4-17"/>
    <n v="10"/>
    <s v="PRODUCTOS DE ASEO Y LIMPIEZA"/>
    <s v="GUANTES 3 ESIMA"/>
    <n v="46181504"/>
    <s v="SELÉCCION ABREVIADA - ACUERDO MARCO"/>
    <n v="1"/>
    <n v="10"/>
    <n v="5"/>
    <n v="7831.72"/>
    <s v="UNIDAD"/>
    <s v="NO SOLICITADAS"/>
  </r>
  <r>
    <x v="0"/>
    <s v="204-4-17"/>
    <n v="10"/>
    <s v="PRODUCTOS DE ASEO Y LIMPIEZA"/>
    <s v="JABON ABRASIVO"/>
    <n v="47131800"/>
    <s v="SELÉCCION ABREVIADA - ACUERDO MARCO"/>
    <n v="1"/>
    <n v="10"/>
    <n v="20"/>
    <n v="25031.9"/>
    <s v="UNIDAD"/>
    <s v="NO SOLICITADAS"/>
  </r>
  <r>
    <x v="0"/>
    <s v="204-4-17"/>
    <n v="10"/>
    <s v="PRODUCTOS DE ASEO Y LIMPIEZA"/>
    <s v="JABON CON DISPERSOR"/>
    <n v="53131608"/>
    <s v="SELÉCCION ABREVIADA - ACUERDO MARCO"/>
    <n v="1"/>
    <n v="10"/>
    <n v="40"/>
    <n v="49974.64"/>
    <s v="UNIDAD"/>
    <s v="NO SOLICITADAS"/>
  </r>
  <r>
    <x v="0"/>
    <s v="204-4-17"/>
    <n v="10"/>
    <s v="PRODUCTOS DE ASEO Y LIMPIEZA"/>
    <s v="JABON EN BARRA "/>
    <n v="47131800"/>
    <s v="SELÉCCION ABREVIADA - ACUERDO MARCO"/>
    <n v="1"/>
    <n v="10"/>
    <n v="30"/>
    <n v="56840.03"/>
    <s v="UNIDAD"/>
    <s v="NO SOLICITADAS"/>
  </r>
  <r>
    <x v="0"/>
    <s v="204-4-17"/>
    <n v="10"/>
    <s v="PRODUCTOS DE ASEO Y LIMPIEZA"/>
    <s v="JABON LAVA PLATOS"/>
    <n v="47131800"/>
    <s v="SELÉCCION ABREVIADA - ACUERDO MARCO"/>
    <n v="1"/>
    <n v="10"/>
    <n v="14"/>
    <n v="91101.46"/>
    <s v="UNIDAD"/>
    <s v="NO SOLICITADAS"/>
  </r>
  <r>
    <x v="0"/>
    <s v="204-4-17"/>
    <n v="10"/>
    <s v="PRODUCTOS DE ASEO Y LIMPIEZA"/>
    <s v="JABON LAVA PLATOS ESIMA"/>
    <n v="47131800"/>
    <s v="SELÉCCION ABREVIADA - ACUERDO MARCO"/>
    <n v="1"/>
    <n v="10"/>
    <n v="5"/>
    <n v="32536.240000000002"/>
    <s v="UNIDAD"/>
    <s v="NO SOLICITADAS"/>
  </r>
  <r>
    <x v="0"/>
    <s v="204-4-17"/>
    <n v="10"/>
    <s v="PRODUCTOS DE ASEO Y LIMPIEZA"/>
    <s v="JABON PARA MANOS LIQUIDO DESENGRASANTE GRUTE"/>
    <n v="53131608"/>
    <s v="SELÉCCION ABREVIADA - ACUERDO MARCO"/>
    <n v="1"/>
    <n v="10"/>
    <n v="64"/>
    <n v="79959.429999999993"/>
    <s v="UNIDAD"/>
    <s v="NO SOLICITADAS"/>
  </r>
  <r>
    <x v="0"/>
    <s v="204-4-17"/>
    <n v="10"/>
    <s v="PRODUCTOS DE ASEO Y LIMPIEZA"/>
    <s v="LIMPIAVIDRIOS"/>
    <n v="47131800"/>
    <s v="SELÉCCION ABREVIADA - ACUERDO MARCO"/>
    <n v="1"/>
    <n v="10"/>
    <n v="90"/>
    <n v="292118.96000000002"/>
    <s v="UNIDAD"/>
    <s v="NO SOLICITADAS"/>
  </r>
  <r>
    <x v="0"/>
    <s v="204-4-17"/>
    <n v="10"/>
    <s v="PRODUCTOS DE ASEO Y LIMPIEZA"/>
    <s v="LIMPIAVIDRIOS ESIMA"/>
    <n v="47131800"/>
    <s v="SELÉCCION ABREVIADA - ACUERDO MARCO"/>
    <n v="1"/>
    <n v="10"/>
    <n v="10"/>
    <n v="32457.66"/>
    <s v="UNIDAD"/>
    <s v="NO SOLICITADAS"/>
  </r>
  <r>
    <x v="0"/>
    <s v="204-4-17"/>
    <n v="10"/>
    <s v="PRODUCTOS DE ASEO Y LIMPIEZA"/>
    <s v="LIMPIONES 4"/>
    <n v="47131500"/>
    <s v="SELÉCCION ABREVIADA - ACUERDO MARCO"/>
    <n v="1"/>
    <n v="10"/>
    <n v="20"/>
    <n v="60803.9"/>
    <s v="UNIDAD"/>
    <s v="NO SOLICITADAS"/>
  </r>
  <r>
    <x v="0"/>
    <s v="204-4-17"/>
    <n v="10"/>
    <s v="PRODUCTOS DE ASEO Y LIMPIEZA"/>
    <s v="LUSTRADOR DE MUEBLES "/>
    <n v="47131800"/>
    <s v="SELÉCCION ABREVIADA - ACUERDO MARCO"/>
    <n v="1"/>
    <n v="10"/>
    <n v="15"/>
    <n v="40749.620000000003"/>
    <s v="UNIDAD"/>
    <s v="NO SOLICITADAS"/>
  </r>
  <r>
    <x v="0"/>
    <s v="204-4-17"/>
    <n v="10"/>
    <s v="PRODUCTOS DE ASEO Y LIMPIEZA"/>
    <s v="PAÑOS ABSORBENTES MULTIUSOS"/>
    <n v="47131500"/>
    <s v="SELÉCCION ABREVIADA - ACUERDO MARCO"/>
    <n v="1"/>
    <n v="10"/>
    <n v="20"/>
    <n v="48927"/>
    <s v="UNIDAD"/>
    <s v="NO SOLICITADAS"/>
  </r>
  <r>
    <x v="0"/>
    <s v="204-4-17"/>
    <n v="10"/>
    <s v="PRODUCTOS DE ASEO Y LIMPIEZA"/>
    <s v="PAPEL HIGIÉNICO 3"/>
    <n v="14111700"/>
    <s v="SELÉCCION ABREVIADA - ACUERDO MARCO"/>
    <n v="1"/>
    <n v="10"/>
    <n v="200"/>
    <n v="605179.13"/>
    <s v="UNIDAD"/>
    <s v="NO SOLICITADAS"/>
  </r>
  <r>
    <x v="0"/>
    <s v="204-4-17"/>
    <n v="10"/>
    <s v="PRODUCTOS DE ASEO Y LIMPIEZA"/>
    <s v="RASTRILLOS"/>
    <n v="47131600"/>
    <s v="SELÉCCION ABREVIADA - ACUERDO MARCO"/>
    <n v="1"/>
    <n v="10"/>
    <n v="30"/>
    <n v="178377.38"/>
    <s v="UNIDAD"/>
    <s v="NO SOLICITADAS"/>
  </r>
  <r>
    <x v="0"/>
    <s v="204-4-17"/>
    <n v="10"/>
    <s v="PRODUCTOS DE ASEO Y LIMPIEZA"/>
    <s v="RECOGEDOR DE BASURA 1"/>
    <n v="47131600"/>
    <s v="SELÉCCION ABREVIADA - ACUERDO MARCO"/>
    <n v="1"/>
    <n v="10"/>
    <n v="15"/>
    <n v="11334.57"/>
    <s v="UNIDAD"/>
    <s v="NO SOLICITADAS"/>
  </r>
  <r>
    <x v="0"/>
    <s v="204-4-17"/>
    <n v="10"/>
    <s v="PRODUCTOS DE ASEO Y LIMPIEZA"/>
    <s v="RECOGEDOR DE BASURA ESIMA"/>
    <n v="47131600"/>
    <s v="SELÉCCION ABREVIADA - ACUERDO MARCO"/>
    <n v="1"/>
    <n v="10"/>
    <n v="5"/>
    <n v="3778.19"/>
    <s v="UNIDAD"/>
    <s v="NO SOLICITADAS"/>
  </r>
  <r>
    <x v="0"/>
    <s v="204-4-17"/>
    <n v="10"/>
    <s v="PRODUCTOS DE ASEO Y LIMPIEZA"/>
    <s v="REMOVEDOR DE CERA"/>
    <n v="47131800"/>
    <s v="SELÉCCION ABREVIADA - ACUERDO MARCO"/>
    <n v="1"/>
    <n v="10"/>
    <n v="12"/>
    <n v="147115.37"/>
    <s v="UNIDAD"/>
    <s v="NO SOLICITADAS"/>
  </r>
  <r>
    <x v="0"/>
    <s v="204-4-17"/>
    <n v="10"/>
    <s v="PRODUCTOS DE ASEO Y LIMPIEZA"/>
    <s v="SABRA VERDE GRUTE"/>
    <n v="47131603"/>
    <s v="SELÉCCION ABREVIADA - ACUERDO MARCO"/>
    <n v="1"/>
    <n v="10"/>
    <n v="740"/>
    <n v="77690.28"/>
    <s v="UNIDAD"/>
    <s v="NO SOLICITADAS"/>
  </r>
  <r>
    <x v="0"/>
    <s v="204-4-17"/>
    <n v="10"/>
    <s v="PRODUCTOS DE ASEO Y LIMPIEZA"/>
    <s v="TAPABOCAS 1"/>
    <n v="14111700"/>
    <s v="SELÉCCION ABREVIADA - ACUERDO MARCO"/>
    <n v="1"/>
    <n v="10"/>
    <n v="4"/>
    <n v="19255.41"/>
    <s v="UNIDAD"/>
    <s v="NO SOLICITADAS"/>
  </r>
  <r>
    <x v="0"/>
    <s v="204-4-17"/>
    <n v="10"/>
    <s v="PRODUCTOS DE ASEO Y LIMPIEZA"/>
    <s v="TELARAÑERO"/>
    <n v="47131600"/>
    <s v="SELÉCCION ABREVIADA - ACUERDO MARCO"/>
    <n v="1"/>
    <n v="10"/>
    <n v="6"/>
    <n v="22194.36"/>
    <s v="UNIDAD"/>
    <s v="NO SOLICITADAS"/>
  </r>
  <r>
    <x v="0"/>
    <s v="204-4-17"/>
    <n v="10"/>
    <s v="PRODUCTOS DE ASEO Y LIMPIEZA"/>
    <s v="TOALLAS PARA MANOS 2"/>
    <n v="47131500"/>
    <s v="SELÉCCION ABREVIADA - ACUERDO MARCO"/>
    <n v="1"/>
    <n v="10"/>
    <n v="20"/>
    <n v="158706.28"/>
    <s v="GLOBAL"/>
    <s v="NO SOLICITADAS"/>
  </r>
  <r>
    <x v="0"/>
    <s v="204-4-17"/>
    <n v="10"/>
    <s v="PRODUCTOS DE ASEO Y LIMPIEZA"/>
    <s v="TRAPERO 3"/>
    <n v="47131600"/>
    <s v="SELÉCCION ABREVIADA - ACUERDO MARCO"/>
    <n v="1"/>
    <n v="10"/>
    <n v="160"/>
    <n v="267393.33"/>
    <s v="GLOBAL"/>
    <s v="NO SOLICITADAS"/>
  </r>
  <r>
    <x v="0"/>
    <s v="204-4-17"/>
    <n v="10"/>
    <s v="PRODUCTOS DE ASEO Y LIMPIEZA"/>
    <s v="TRAPERO ESIMA"/>
    <n v="47131600"/>
    <s v="SELÉCCION ABREVIADA - ACUERDO MARCO"/>
    <n v="1"/>
    <n v="10"/>
    <n v="40"/>
    <n v="66848.33"/>
    <s v="GLOBAL"/>
    <s v="NO SOLICITADAS"/>
  </r>
  <r>
    <x v="0"/>
    <s v="204-4-17"/>
    <n v="10"/>
    <s v="PRODUCTOS DE ASEO Y LIMPIEZA"/>
    <s v="VARSOL ECOLÓGICO"/>
    <n v="47131800"/>
    <s v="SELÉCCION ABREVIADA - ACUERDO MARCO"/>
    <n v="1"/>
    <n v="10"/>
    <n v="25"/>
    <n v="97477.86"/>
    <s v="GLOBAL"/>
    <s v="NO SOLICITADAS"/>
  </r>
  <r>
    <x v="0"/>
    <s v="204-4-17"/>
    <n v="10"/>
    <s v="PRODUCTOS DE ASEO Y LIMPIEZA"/>
    <s v="VARSOL ECOLÓGICO ESIMA"/>
    <n v="47131800"/>
    <s v="SELÉCCION ABREVIADA - ACUERDO MARCO"/>
    <n v="1"/>
    <n v="10"/>
    <n v="5"/>
    <n v="19495.57"/>
    <s v="GLOBAL"/>
    <s v="NO SOLICITADAS"/>
  </r>
  <r>
    <x v="0"/>
    <s v="204-4-17"/>
    <n v="10"/>
    <s v="PRODUCTOS DE ASEO Y LIMPIEZA"/>
    <s v="BAYETILLA ROJA"/>
    <n v="47131500"/>
    <s v="MÍNIMA CUANTÍA"/>
    <n v="2"/>
    <n v="4"/>
    <n v="4"/>
    <n v="9520"/>
    <s v="UNIDAD"/>
    <s v="NO SOLICITADAS"/>
  </r>
  <r>
    <x v="0"/>
    <s v="204-4-17"/>
    <n v="10"/>
    <s v="PRODUCTOS DE ASEO Y LIMPIEZA"/>
    <s v="CEPILLO LIMPIADOR EXTENSIBLE"/>
    <n v="27113004"/>
    <s v="MÍNIMA CUANTÍA"/>
    <n v="3"/>
    <n v="6"/>
    <n v="1"/>
    <n v="58310"/>
    <s v="UNIDAD"/>
    <s v="NO SOLICITADAS"/>
  </r>
  <r>
    <x v="0"/>
    <s v="204-4-17"/>
    <n v="10"/>
    <s v="PRODUCTOS DE ASEO Y LIMPIEZA"/>
    <s v="CEPILLOS"/>
    <n v="27113000"/>
    <s v="MÍNIMA CUANTÍA"/>
    <n v="3"/>
    <n v="6"/>
    <n v="20"/>
    <n v="1666000"/>
    <s v="UNIDAD"/>
    <s v="NO SOLICITADAS"/>
  </r>
  <r>
    <x v="0"/>
    <s v="204-4-17"/>
    <n v="10"/>
    <s v="PRODUCTOS DE ASEO Y LIMPIEZA"/>
    <s v="CEPILLOS ANTIESTATICOS P/N  CC3316"/>
    <n v="27113000"/>
    <s v="MÍNIMA CUANTÍA"/>
    <n v="3"/>
    <n v="6"/>
    <n v="2"/>
    <n v="309400"/>
    <s v="UNIDAD"/>
    <s v="NO SOLICITADAS"/>
  </r>
  <r>
    <x v="0"/>
    <s v="204-4-17"/>
    <n v="10"/>
    <s v="PRODUCTOS DE ASEO Y LIMPIEZA"/>
    <s v="CHAMPU PARA AERONAVES "/>
    <n v="53131628"/>
    <s v="MÍNIMA CUANTÍA"/>
    <n v="3"/>
    <n v="6"/>
    <n v="385"/>
    <n v="29154999.999999996"/>
    <s v="UNIDAD"/>
    <s v="NO SOLICITADAS"/>
  </r>
  <r>
    <x v="0"/>
    <s v="204-4-17"/>
    <n v="10"/>
    <s v="PRODUCTOS DE ASEO Y LIMPIEZA"/>
    <s v="CHAMPU PARA COMPARTIMIENTO DEL MOTOR "/>
    <n v="53131628"/>
    <s v="MÍNIMA CUANTÍA"/>
    <n v="3"/>
    <n v="6"/>
    <n v="35"/>
    <n v="9163000"/>
    <s v="UNIDAD"/>
    <s v="NO SOLICITADAS"/>
  </r>
  <r>
    <x v="0"/>
    <s v="204-4-17"/>
    <n v="10"/>
    <s v="PRODUCTOS DE ASEO Y LIMPIEZA"/>
    <s v="CREMA LIMPIADORA GLASS"/>
    <n v="12163800"/>
    <s v="MÍNIMA CUANTÍA"/>
    <n v="3"/>
    <n v="6"/>
    <n v="3"/>
    <n v="89250"/>
    <s v="UNIDAD"/>
    <s v="NO SOLICITADAS"/>
  </r>
  <r>
    <x v="0"/>
    <s v="204-4-17"/>
    <n v="10"/>
    <s v="PRODUCTOS DE ASEO Y LIMPIEZA"/>
    <s v="DESENGRASANTE INDUSTRIAL"/>
    <n v="47131821"/>
    <s v="MÍNIMA CUANTÍA"/>
    <n v="3"/>
    <n v="6"/>
    <n v="10"/>
    <n v="214200"/>
    <s v="UNIDAD"/>
    <s v="NO SOLICITADAS"/>
  </r>
  <r>
    <x v="0"/>
    <s v="204-4-17"/>
    <n v="10"/>
    <s v="PRODUCTOS DE ASEO Y LIMPIEZA"/>
    <s v="DESENGRASANTE LIQUIDO"/>
    <n v="47131821"/>
    <s v="MÍNIMA CUANTÍA"/>
    <n v="3"/>
    <n v="6"/>
    <n v="10"/>
    <n v="142800"/>
    <s v="UNIDAD"/>
    <s v="NO SOLICITADAS"/>
  </r>
  <r>
    <x v="0"/>
    <s v="204-4-17"/>
    <n v="10"/>
    <s v="PRODUCTOS DE ASEO Y LIMPIEZA"/>
    <s v="ESPONJILLA INDUSTRIAL CAFE 6&quot;X30 PIES "/>
    <n v="47131603"/>
    <s v="MÍNIMA CUANTÍA"/>
    <n v="3"/>
    <n v="6"/>
    <n v="1"/>
    <n v="238000"/>
    <s v="UNIDAD"/>
    <s v="NO SOLICITADAS"/>
  </r>
  <r>
    <x v="0"/>
    <s v="204-4-17"/>
    <n v="10"/>
    <s v="PRODUCTOS DE ASEO Y LIMPIEZA"/>
    <s v="ESPONJILLA INDUSTRIAL MORADA 6&quot;X30 PIES "/>
    <n v="47131603"/>
    <s v="MÍNIMA CUANTÍA"/>
    <n v="3"/>
    <n v="6"/>
    <n v="1"/>
    <n v="773500"/>
    <s v="UNIDAD"/>
    <s v="NO SOLICITADAS"/>
  </r>
  <r>
    <x v="0"/>
    <s v="204-4-17"/>
    <n v="10"/>
    <s v="PRODUCTOS DE ASEO Y LIMPIEZA"/>
    <s v="ESPONJILLA  VERDE USO GENERAL INSTITUCIONAL EN ROLLO 10CM X 5M "/>
    <n v="47131603"/>
    <s v="MÍNIMA CUANTÍA"/>
    <n v="2"/>
    <n v="4"/>
    <n v="1"/>
    <n v="69020"/>
    <s v="UNIDAD"/>
    <s v="NO SOLICITADAS"/>
  </r>
  <r>
    <x v="0"/>
    <s v="204-4-17"/>
    <n v="10"/>
    <s v="PRODUCTOS DE ASEO Y LIMPIEZA"/>
    <s v="HAND CLEANER TOWEL  X72"/>
    <n v="53131627"/>
    <s v="MÍNIMA CUANTÍA"/>
    <n v="2"/>
    <n v="6"/>
    <n v="10"/>
    <n v="452200"/>
    <s v="UNIDAD"/>
    <s v="NO SOLICITADAS"/>
  </r>
  <r>
    <x v="0"/>
    <s v="204-4-17"/>
    <n v="10"/>
    <s v="PRODUCTOS DE ASEO Y LIMPIEZA"/>
    <s v="PAÑITOS DESECHABLES HUMEDOS"/>
    <n v="47131500"/>
    <s v="MÍNIMA CUANTÍA"/>
    <n v="2"/>
    <n v="4"/>
    <n v="15"/>
    <n v="1071000"/>
    <s v="UNIDAD"/>
    <s v="NO SOLICITADAS"/>
  </r>
  <r>
    <x v="0"/>
    <s v="204-4-17"/>
    <n v="10"/>
    <s v="PRODUCTOS DE ASEO Y LIMPIEZA"/>
    <s v="PAÑO ABRASIVO 7447  ROLLO VINOTINTO DE 6IN X 30FT"/>
    <n v="47131603"/>
    <s v="MÍNIMA CUANTÍA"/>
    <n v="2"/>
    <n v="6"/>
    <n v="1"/>
    <n v="981750"/>
    <s v="UNIDAD"/>
    <s v="NO SOLICITADAS"/>
  </r>
  <r>
    <x v="0"/>
    <s v="204-4-17"/>
    <n v="10"/>
    <s v="PRODUCTOS DE ASEO Y LIMPIEZA"/>
    <s v="PAÑO ABSORBENTE TELA OLEOFILICA "/>
    <n v="47131502"/>
    <s v="MÍNIMA CUANTÍA"/>
    <n v="2"/>
    <n v="6"/>
    <n v="2"/>
    <n v="880600"/>
    <s v="UNIDAD"/>
    <s v="NO SOLICITADAS"/>
  </r>
  <r>
    <x v="0"/>
    <s v="204-4-17"/>
    <n v="10"/>
    <s v="PRODUCTOS DE ASEO Y LIMPIEZA"/>
    <s v="PAÑO DE LIMPIEZA"/>
    <n v="47131500"/>
    <s v="MÍNIMA CUANTÍA"/>
    <n v="2"/>
    <n v="4"/>
    <n v="40"/>
    <n v="285600"/>
    <s v="UNIDAD"/>
    <s v="NO SOLICITADAS"/>
  </r>
  <r>
    <x v="0"/>
    <s v="204-4-17"/>
    <n v="10"/>
    <s v="PRODUCTOS DE ASEO Y LIMPIEZA"/>
    <s v="PAPEL DE ARROZ"/>
    <n v="60121149"/>
    <s v="MÍNIMA CUANTÍA"/>
    <n v="2"/>
    <n v="6"/>
    <n v="2"/>
    <n v="59500"/>
    <s v="UNIDAD"/>
    <s v="NO SOLICITADAS"/>
  </r>
  <r>
    <x v="0"/>
    <s v="204-4-17"/>
    <n v="10"/>
    <s v="PRODUCTOS DE ASEO Y LIMPIEZA"/>
    <s v="PAPEL LIMPIADOR INDUSTRIAL"/>
    <n v="60121149"/>
    <s v="MÍNIMA CUANTÍA"/>
    <n v="2"/>
    <n v="6"/>
    <n v="100"/>
    <n v="3570000"/>
    <s v="UNIDAD"/>
    <s v="NO SOLICITADAS"/>
  </r>
  <r>
    <x v="0"/>
    <s v="204-4-17"/>
    <n v="10"/>
    <s v="PRODUCTOS DE ASEO Y LIMPIEZA"/>
    <s v="TRAPO COCIDO"/>
    <n v="47131500"/>
    <s v="MÍNIMA CUANTÍA"/>
    <n v="2"/>
    <n v="6"/>
    <n v="825"/>
    <n v="5890500"/>
    <s v="UNIDAD"/>
    <s v="NO SOLICITADAS"/>
  </r>
  <r>
    <x v="0"/>
    <s v="204-4-17"/>
    <n v="10"/>
    <s v="PRODUCTOS DE ASEO Y LIMPIEZA"/>
    <s v="TRAPO DE MICROFIBRA"/>
    <n v="47131501"/>
    <s v="MÍNIMA CUANTÍA"/>
    <n v="2"/>
    <n v="6"/>
    <n v="80"/>
    <n v="571200"/>
    <s v="UNIDAD"/>
    <s v="NO SOLICITADAS"/>
  </r>
  <r>
    <x v="0"/>
    <s v="204-4-17"/>
    <n v="10"/>
    <s v="PRODUCTOS DE ASEO Y LIMPIEZA"/>
    <s v="VARSOL"/>
    <n v="12191501"/>
    <s v="MÍNIMA CUANTÍA"/>
    <n v="2"/>
    <n v="6"/>
    <n v="45"/>
    <n v="1338750"/>
    <s v="UNIDAD"/>
    <s v="NO SOLICITADAS"/>
  </r>
  <r>
    <x v="0"/>
    <s v="204-4-17"/>
    <n v="10"/>
    <s v="PRODUCTOS DE ASEO Y LIMPIEZA"/>
    <s v="VARSOL "/>
    <n v="12191501"/>
    <s v="MÍNIMA CUANTÍA"/>
    <n v="2"/>
    <n v="6"/>
    <n v="55"/>
    <n v="1190000"/>
    <s v="UNIDAD"/>
    <s v="NO SOLICITADAS"/>
  </r>
  <r>
    <x v="0"/>
    <s v="204-4-17"/>
    <n v="10"/>
    <s v="PRODUCTOS DE ASEO Y LIMPIEZA"/>
    <s v="LIMPIADOR DE EQUIPOS ELECTRONICOS ANTIESTATICO P/N MMMCL600"/>
    <n v="47131821"/>
    <s v="SELECCIÓN ABREVIADA MENOR CUANTÍA"/>
    <n v="3"/>
    <n v="6"/>
    <n v="5"/>
    <n v="373707.60000000003"/>
    <s v="UNIDAD"/>
    <s v="NO SOLICITADAS"/>
  </r>
  <r>
    <x v="0"/>
    <s v="204-4-17"/>
    <n v="10"/>
    <s v="PRODUCTOS DE ASEO Y LIMPIEZA"/>
    <s v="TRAPO PARA REMOVER POLVO P/N MMM9027"/>
    <n v="31133700"/>
    <s v="SELECCIÓN ABREVIADA MENOR CUANTÍA"/>
    <n v="3"/>
    <n v="6"/>
    <n v="10"/>
    <n v="526301.29999999993"/>
    <s v="UNIDAD"/>
    <s v="NO SOLICITADAS"/>
  </r>
  <r>
    <x v="0"/>
    <s v="204-4-17"/>
    <n v="10"/>
    <s v="PRODUCTOS DE ASEO Y LIMPIEZA"/>
    <s v="DESENGRASANTE ELECTRONICO"/>
    <n v="47131821"/>
    <s v="SELECCIÓN ABREVIADA MENOR CUANTÍA"/>
    <n v="3"/>
    <n v="6"/>
    <n v="6"/>
    <n v="342098.82"/>
    <s v="UNIDAD"/>
    <s v="NO SOLICITADAS"/>
  </r>
  <r>
    <x v="0"/>
    <s v="204-4-17"/>
    <n v="10"/>
    <s v="PRODUCTOS DE ASEO Y LIMPIEZA"/>
    <s v="LIMPIA CONTACTO EN SECO"/>
    <n v="47131825"/>
    <s v="SELECCIÓN ABREVIADA MENOR CUANTÍA"/>
    <n v="2"/>
    <n v="6"/>
    <n v="5"/>
    <n v="168545.65"/>
    <s v="UNIDAD"/>
    <s v="NO SOLICITADAS"/>
  </r>
  <r>
    <x v="0"/>
    <s v="204-4-17"/>
    <n v="10"/>
    <s v="PRODUCTOS DE ASEO Y LIMPIEZA"/>
    <s v="LIMPIA CONTACTOS ELECTRICOS SECO 03116"/>
    <n v="47131825"/>
    <s v="SELECCIÓN ABREVIADA MENOR CUANTÍA"/>
    <n v="2"/>
    <n v="6"/>
    <n v="10"/>
    <n v="733765.89999999991"/>
    <s v="UNIDAD"/>
    <s v="NO SOLICITADAS"/>
  </r>
  <r>
    <x v="0"/>
    <s v="204-4-17"/>
    <n v="10"/>
    <s v="PRODUCTOS DE ASEO Y LIMPIEZA"/>
    <s v="LIMPIA CONTACTOS ELECTRICOS SECO 02180"/>
    <n v="47131825"/>
    <s v="SELECCIÓN ABREVIADA MENOR CUANTÍA"/>
    <n v="2"/>
    <n v="6"/>
    <n v="5"/>
    <n v="93980.25"/>
    <s v="UNIDAD"/>
    <s v="NO SOLICITADAS"/>
  </r>
  <r>
    <x v="0"/>
    <s v="204-4-17"/>
    <n v="10"/>
    <s v="PRODUCTOS DE ASEO Y LIMPIEZA"/>
    <s v="LIMPIADOR ALCALINO LIMPIEZA MOTORES MIL-PRF-85704C"/>
    <n v="12163800"/>
    <s v="SELECCIÓN ABREVIADA MENOR CUANTÍA"/>
    <n v="2"/>
    <n v="6"/>
    <n v="1"/>
    <n v="816833.85"/>
    <s v="UNIDAD"/>
    <s v="NO SOLICITADAS"/>
  </r>
  <r>
    <x v="0"/>
    <s v="204-4-17"/>
    <n v="10"/>
    <s v="PRODUCTOS DE ASEO Y LIMPIEZA"/>
    <s v="LIMPIADOR DE PRECISION ALCOHOL ISOPROPILICO EN AEROSOL 12ONZ./340G"/>
    <n v="51102710"/>
    <s v="SELECCIÓN ABREVIADA MENOR CUANTÍA"/>
    <n v="2"/>
    <n v="6"/>
    <n v="5"/>
    <n v="357113.05"/>
    <s v="UNIDAD"/>
    <s v="NO SOLICITADAS"/>
  </r>
  <r>
    <x v="0"/>
    <s v="204-4-17"/>
    <n v="10"/>
    <s v="PRODUCTOS DE ASEO Y LIMPIEZA"/>
    <s v="LIMPIADOR DIELECTRICO GRADO ELECTRICO  CRC 430 CM3"/>
    <n v="12163800"/>
    <s v="SELECCIÓN ABREVIADA MENOR CUANTÍA"/>
    <n v="2"/>
    <n v="6"/>
    <n v="5"/>
    <n v="285659.5"/>
    <s v="UNIDAD"/>
    <s v="NO SOLICITADAS"/>
  </r>
  <r>
    <x v="0"/>
    <s v="204-4-17"/>
    <n v="10"/>
    <s v="PRODUCTOS DE ASEO Y LIMPIEZA"/>
    <s v="LIMPIADOR ELECTRONICO "/>
    <n v="12163800"/>
    <s v="SELECCIÓN ABREVIADA MENOR CUANTÍA"/>
    <n v="2"/>
    <n v="6"/>
    <n v="5"/>
    <n v="629563.55000000005"/>
    <s v="UNIDAD"/>
    <s v="NO SOLICITADAS"/>
  </r>
  <r>
    <x v="0"/>
    <s v="204-4-17"/>
    <n v="10"/>
    <s v="PRODUCTOS DE ASEO Y LIMPIEZA"/>
    <s v="LIMPIADOR ESPUMOSO "/>
    <n v="53131627"/>
    <s v="SELECCIÓN ABREVIADA MENOR CUANTÍA"/>
    <n v="2"/>
    <n v="6"/>
    <n v="5"/>
    <n v="162440.94999999998"/>
    <s v="UNIDAD"/>
    <s v="NO SOLICITADAS"/>
  </r>
  <r>
    <x v="0"/>
    <s v="204-4-17"/>
    <n v="10"/>
    <s v="PRODUCTOS DE ASEO Y LIMPIEZA"/>
    <s v="LIMPIADOR FLEXIGLAS"/>
    <n v="12163800"/>
    <s v="SELECCIÓN ABREVIADA MENOR CUANTÍA"/>
    <n v="2"/>
    <n v="6"/>
    <n v="10"/>
    <n v="642790.40000000002"/>
    <s v="UNIDAD"/>
    <s v="NO SOLICITADAS"/>
  </r>
  <r>
    <x v="0"/>
    <s v="204-4-17"/>
    <n v="10"/>
    <s v="PRODUCTOS DE ASEO Y LIMPIEZA"/>
    <s v="LIMPIADOR PARA ALTA PRESION AMS-C-22542"/>
    <n v="12163800"/>
    <s v="SELECCIÓN ABREVIADA MENOR CUANTÍA"/>
    <n v="2"/>
    <n v="6"/>
    <n v="5"/>
    <n v="1403938.2000000002"/>
    <s v="UNIDAD"/>
    <s v="NO SOLICITADAS"/>
  </r>
  <r>
    <x v="0"/>
    <s v="204-4-17"/>
    <n v="10"/>
    <s v="PRODUCTOS DE ASEO Y LIMPIEZA"/>
    <s v="NAFTA ALIFATICA ACRILIC CLEANER"/>
    <n v="15121500"/>
    <s v="SELECCIÓN ABREVIADA MENOR CUANTÍA"/>
    <n v="2"/>
    <n v="6"/>
    <n v="5"/>
    <n v="1571246.25"/>
    <s v="UNIDAD"/>
    <s v="NO SOLICITADAS"/>
  </r>
  <r>
    <x v="0"/>
    <s v="204-4-17"/>
    <n v="10"/>
    <s v="PRODUCTOS DE ASEO Y LIMPIEZA"/>
    <s v="LIMPIA CONTACTO NO INFLAMABLE P/N 04016"/>
    <n v="47131825"/>
    <s v="SELECCIÓN ABREVIADA MENOR CUANTÍA"/>
    <n v="2"/>
    <n v="6"/>
    <n v="5"/>
    <n v="544169.15"/>
    <s v="UNIDAD"/>
    <s v="NO SOLICITADAS"/>
  </r>
  <r>
    <x v="0"/>
    <s v="204-4-17"/>
    <n v="10"/>
    <s v="PRODUCTOS DE ASEO Y LIMPIEZA"/>
    <s v="LIMPIADOR Y ABRILLANTADOR "/>
    <n v="12163800"/>
    <s v="SELECCIÓN ABREVIADA MENOR CUANTÍA"/>
    <n v="4"/>
    <n v="6"/>
    <n v="15"/>
    <n v="591049.19999999995"/>
    <s v="UNIDAD"/>
    <s v="NO SOLICITADAS"/>
  </r>
  <r>
    <x v="0"/>
    <s v="204-4-17"/>
    <n v="10"/>
    <s v="PRODUCTOS DE ASEO Y LIMPIEZA"/>
    <s v="LIMPIA CONTACTO ELECTRICOS EN SECO"/>
    <n v="12191500"/>
    <s v="SELECCIÓN ABREVIADA MENOR CUANTÍA"/>
    <n v="4"/>
    <n v="6"/>
    <n v="10"/>
    <n v="163839.20000000001"/>
    <s v="UNIDAD"/>
    <s v="NO SOLICITADAS"/>
  </r>
  <r>
    <x v="0"/>
    <s v="204-4-17"/>
    <n v="10"/>
    <s v="PRODUCTOS DE ASEO Y LIMPIEZA"/>
    <s v="DESENGRASANTE  P/N PTC-2001"/>
    <n v="47131821"/>
    <s v="SELECCIÓN ABREVIADA MENOR CUANTÍA"/>
    <n v="4"/>
    <n v="6"/>
    <n v="5"/>
    <n v="5184116"/>
    <s v="UNIDAD"/>
    <s v="NO SOLICITADAS"/>
  </r>
  <r>
    <x v="0"/>
    <s v="204-4-17"/>
    <n v="10"/>
    <s v="PRODUCTOS DE ASEO Y LIMPIEZA"/>
    <s v="DESENGRASANTE HEAVY DUTY"/>
    <n v="47131821"/>
    <s v="SELECCIÓN ABREVIADA MENOR CUANTÍA"/>
    <n v="4"/>
    <n v="6"/>
    <n v="1"/>
    <n v="1746908.1"/>
    <s v="UNIDAD"/>
    <s v="NO SOLICITADAS"/>
  </r>
  <r>
    <x v="0"/>
    <s v="204-4-17"/>
    <n v="10"/>
    <s v="PRODUCTOS DE ASEO Y LIMPIEZA"/>
    <s v="LIMPIADOR VIDIRIO PARA AVIACION"/>
    <n v="12163800"/>
    <s v="SELECCIÓN ABREVIADA MENOR CUANTÍA"/>
    <n v="1"/>
    <n v="6"/>
    <n v="10"/>
    <n v="1231293"/>
    <s v="UNIDAD"/>
    <s v=""/>
  </r>
  <r>
    <x v="0"/>
    <s v="204-4-17"/>
    <n v="10"/>
    <s v="PRODUCTOS DE ASEO Y LIMPIEZA"/>
    <s v="BALDE PARA CONSTRUCCION"/>
    <n v="47121804"/>
    <s v="SELECCIÓN ABREVIADA MENOR CUANTÍA"/>
    <n v="4"/>
    <n v="7"/>
    <n v="4"/>
    <n v="18800"/>
    <s v="UNIDAD"/>
    <s v="NO SOLICITADAS"/>
  </r>
  <r>
    <x v="0"/>
    <s v="204-4-17"/>
    <n v="16"/>
    <s v="PRODUCTOS DE ASEO Y LIMPIEZA"/>
    <s v="NASAS CONGOLO"/>
    <n v="49241700"/>
    <s v="MÍNIMA CUANTÍA"/>
    <n v="3"/>
    <n v="4"/>
    <n v="2"/>
    <n v="202300"/>
    <s v="UNIDAD"/>
    <s v="NO SOLICITADAS"/>
  </r>
  <r>
    <x v="0"/>
    <s v="204-4-17"/>
    <n v="10"/>
    <s v="PRODUCTOS DE ASEO Y LIMPIEZA"/>
    <s v="CANECA DE BASURA "/>
    <n v="76121600"/>
    <s v="SELECCIÓN ABREVIADA SUBASTA INVERSA"/>
    <n v="2"/>
    <n v="4"/>
    <n v="20"/>
    <n v="587600"/>
    <s v="UNIDAD"/>
    <s v="NO SOLICITADAS"/>
  </r>
  <r>
    <x v="0"/>
    <s v="204-4-17"/>
    <n v="10"/>
    <s v="PRODUCTOS DE ASEO Y LIMPIEZA"/>
    <s v="CARROS DE LIMPIEZA"/>
    <n v="47121500"/>
    <s v="SELECCIÓN ABREVIADA SUBASTA INVERSA"/>
    <n v="1"/>
    <n v="10"/>
    <n v="11"/>
    <n v="950664"/>
    <s v="UNIDAD"/>
    <s v="NO SOLICITADAS"/>
  </r>
  <r>
    <x v="0"/>
    <s v="204-4-17"/>
    <n v="10"/>
    <s v="PRODUCTOS DE ASEO Y LIMPIEZA"/>
    <s v="CERA BRILLO PINTURA EXTERIOR"/>
    <n v="47131800"/>
    <s v="SELECCIÓN ABREVIADA SUBASTA INVERSA"/>
    <n v="2"/>
    <n v="4"/>
    <n v="12"/>
    <n v="184296"/>
    <s v="UNIDAD"/>
    <s v="NO SOLICITADAS"/>
  </r>
  <r>
    <x v="0"/>
    <s v="204-4-17"/>
    <n v="10"/>
    <s v="PRODUCTOS DE ASEO Y LIMPIEZA"/>
    <s v="LIMPIA CONTACTO SECADO RÁPIDO REF CRC DE 400 ML"/>
    <n v="23281901"/>
    <s v="SELECCIÓN ABREVIADA SUBASTA INVERSA"/>
    <n v="2"/>
    <n v="4"/>
    <n v="5"/>
    <n v="87730"/>
    <s v="UNIDAD"/>
    <s v="NO SOLICITADAS"/>
  </r>
  <r>
    <x v="0"/>
    <s v="204-4-17"/>
    <n v="10"/>
    <s v="PRODUCTOS DE ASEO Y LIMPIEZA"/>
    <s v="LIMPIA CONTACTOS DIELECTRICO"/>
    <n v="23281901"/>
    <s v="SELECCIÓN ABREVIADA SUBASTA INVERSA"/>
    <n v="2"/>
    <n v="4"/>
    <n v="20"/>
    <n v="379480"/>
    <s v="UNIDAD"/>
    <s v="NO SOLICITADAS"/>
  </r>
  <r>
    <x v="0"/>
    <s v="204-4-17"/>
    <n v="16"/>
    <s v="PRODUCTOS DE ASEO Y LIMPIEZA"/>
    <s v="CREMA CORPORAL"/>
    <n v="91101601"/>
    <s v="MÍNIMA CUANTÍA"/>
    <n v="2"/>
    <n v="4"/>
    <n v="10"/>
    <n v="452200"/>
    <s v="UNIDAD"/>
    <s v="NO SOLICITADAS"/>
  </r>
  <r>
    <x v="0"/>
    <s v="204-4-17"/>
    <n v="16"/>
    <s v="PRODUCTOS DE ASEO Y LIMPIEZA"/>
    <s v="LOCION CAPILAR"/>
    <n v="53131602"/>
    <s v="MÍNIMA CUANTÍA"/>
    <n v="2"/>
    <n v="4"/>
    <n v="20"/>
    <n v="428400"/>
    <s v="UNIDAD"/>
    <s v="NO SOLICITADAS"/>
  </r>
  <r>
    <x v="0"/>
    <s v="204-4-17"/>
    <n v="10"/>
    <s v="PRODUCTOS DE ASEO Y LIMPIEZA"/>
    <s v="ESCOBON CON CABO"/>
    <n v="47131604"/>
    <s v="SELECCIÓN ABREVIADA MENOR CUANTÍA"/>
    <n v="7"/>
    <n v="5"/>
    <n v="150"/>
    <n v="2286000"/>
    <s v="UNIDAD"/>
    <s v="NO SOLICITADAS"/>
  </r>
  <r>
    <x v="0"/>
    <s v="204-4-17"/>
    <n v="10"/>
    <s v="PRODUCTOS DE ASEO Y LIMPIEZA"/>
    <s v="RASTRILLO METALICO 20 DIENTES"/>
    <n v="27112003"/>
    <s v="SELECCIÓN ABREVIADA MENOR CUANTÍA"/>
    <n v="7"/>
    <n v="5"/>
    <n v="150"/>
    <n v="2151750"/>
    <s v="UNIDAD"/>
    <s v="NO SOLICITADAS"/>
  </r>
  <r>
    <x v="0"/>
    <s v="204-4-17"/>
    <n v="10"/>
    <s v="PRODUCTOS DE ASEO Y LIMPIEZA"/>
    <s v="DETERGENTE LIQUIDO PARA ROPA"/>
    <n v="47131800"/>
    <s v="SELECCIÓN ABREVIADA SUBASTA INVERSA"/>
    <n v="8"/>
    <n v="8"/>
    <n v="150"/>
    <n v="4200000"/>
    <s v="UNIDAD"/>
    <s v="NO SOLICITADAS"/>
  </r>
  <r>
    <x v="0"/>
    <s v="204-4-17"/>
    <n v="10"/>
    <s v="PRODUCTOS DE ASEO Y LIMPIEZA"/>
    <s v="SUAVIZANTE PARA ROPA"/>
    <n v="47131800"/>
    <s v="SELECCIÓN ABREVIADA SUBASTA INVERSA"/>
    <n v="8"/>
    <n v="8"/>
    <n v="150"/>
    <n v="2700000"/>
    <s v="UNIDAD"/>
    <s v="NO SOLICITADAS"/>
  </r>
  <r>
    <x v="0"/>
    <s v="204-4-17"/>
    <n v="16"/>
    <s v="PRODUCTOS DE ASEO Y LIMPIEZA"/>
    <s v="SALDO CTO ELEMENTOS PELUQUERIA"/>
    <n v="0"/>
    <s v="MÍNIMA CUANTÍA"/>
    <n v="1"/>
    <n v="6"/>
    <n v="1"/>
    <n v="75080"/>
    <n v="0"/>
    <s v=""/>
  </r>
  <r>
    <x v="0"/>
    <s v="204-4-17"/>
    <n v="16"/>
    <s v="PRODUCTOS DE ASEO Y LIMPIEZA"/>
    <s v="SALDO ORDEN DE COMPRA"/>
    <n v="0"/>
    <s v="MÍNIMA CUANTÍA"/>
    <n v="1"/>
    <n v="6"/>
    <n v="1"/>
    <n v="386992.13"/>
    <n v="0"/>
    <s v=""/>
  </r>
  <r>
    <x v="0"/>
    <s v="204-4-17"/>
    <n v="16"/>
    <s v="PRODUCTOS DE ASEO Y LIMPIEZA"/>
    <s v="SALDO QUIMICOS AGUA"/>
    <n v="0"/>
    <s v="MÍNIMA CUANTÍA"/>
    <n v="1"/>
    <n v="6"/>
    <n v="1"/>
    <n v="23800"/>
    <n v="0"/>
    <s v=""/>
  </r>
  <r>
    <x v="0"/>
    <s v="204-4-17"/>
    <n v="10"/>
    <s v="PRODUCTOS DE ASEO Y LIMPIEZA"/>
    <s v="SALDO CTO 080"/>
    <n v="0"/>
    <s v="MÍNIMA CUANTÍA"/>
    <n v="1"/>
    <n v="6"/>
    <n v="1"/>
    <n v="1037250.64"/>
    <n v="0"/>
    <s v=""/>
  </r>
  <r>
    <x v="0"/>
    <s v="204-4-20"/>
    <n v="10"/>
    <s v="REPUESTOS"/>
    <s v="REPUESTOS EQUIPO AGRICOLA"/>
    <n v="31162800"/>
    <s v="MÍNIMA CUANTÍA"/>
    <n v="3"/>
    <n v="6"/>
    <n v="1"/>
    <n v="7902000"/>
    <s v="UNIDAD"/>
    <s v="NO SOLICITADAS"/>
  </r>
  <r>
    <x v="0"/>
    <s v="204-4-20"/>
    <n v="10"/>
    <s v="REPUESTOS"/>
    <s v="REPUESTOS PARA AUTOMOTORES"/>
    <n v="25171700"/>
    <s v="SELECCIÓN ABREVIADA MENOR CUANTÍA"/>
    <n v="3"/>
    <n v="6"/>
    <n v="1"/>
    <n v="60000000"/>
    <s v="UNIDAD"/>
    <s v="NO SOLICITADAS"/>
  </r>
  <r>
    <x v="0"/>
    <s v="204-4-20"/>
    <n v="10"/>
    <s v="REPUESTOS"/>
    <s v="ALTERNADOR  P/N 02035-0594"/>
    <n v="26101302"/>
    <s v="SELECCIÓN ABREVIADA MENOR CUANTÍA"/>
    <n v="4"/>
    <n v="6"/>
    <n v="2"/>
    <n v="1428000"/>
    <s v="UNIDAD"/>
    <s v="NO SOLICITADAS"/>
  </r>
  <r>
    <x v="0"/>
    <s v="204-4-20"/>
    <n v="10"/>
    <s v="REPUESTOS"/>
    <s v="ASM DRIVE SHAFT REAR LH P/N 1332894"/>
    <n v="25173900"/>
    <s v="SELECCIÓN ABREVIADA MENOR CUANTÍA"/>
    <n v="4"/>
    <n v="6"/>
    <n v="1"/>
    <n v="714000"/>
    <s v="UNIDAD"/>
    <s v="NO SOLICITADAS"/>
  </r>
  <r>
    <x v="0"/>
    <s v="204-4-20"/>
    <n v="10"/>
    <s v="REPUESTOS"/>
    <s v="ASM DRIVE SHAFT REAR RH P/N 1332895"/>
    <n v="25173900"/>
    <s v="SELECCIÓN ABREVIADA MENOR CUANTÍA"/>
    <n v="4"/>
    <n v="6"/>
    <n v="1"/>
    <n v="714000"/>
    <s v="UNIDAD"/>
    <s v="NO SOLICITADAS"/>
  </r>
  <r>
    <x v="0"/>
    <s v="204-4-20"/>
    <n v="10"/>
    <s v="REPUESTOS"/>
    <s v="BOMBA DE AGUA P/N 41341A013"/>
    <n v="40151510"/>
    <s v="SELECCIÓN ABREVIADA MENOR CUANTÍA"/>
    <n v="4"/>
    <n v="6"/>
    <n v="1"/>
    <n v="952000"/>
    <s v="UNIDAD"/>
    <s v="NO SOLICITADAS"/>
  </r>
  <r>
    <x v="0"/>
    <s v="204-4-20"/>
    <n v="10"/>
    <s v="REPUESTOS"/>
    <s v="BOMBA DE AGUA P/N 5678996"/>
    <n v="40151510"/>
    <s v="SELECCIÓN ABREVIADA MENOR CUANTÍA"/>
    <n v="4"/>
    <n v="6"/>
    <n v="1"/>
    <n v="952000"/>
    <s v="UNIDAD"/>
    <s v="NO SOLICITADAS"/>
  </r>
  <r>
    <x v="0"/>
    <s v="204-4-20"/>
    <n v="10"/>
    <s v="REPUESTOS"/>
    <s v="BOMBA DE AGUA  P/N 5149706"/>
    <n v="40151510"/>
    <s v="SELECCIÓN ABREVIADA MENOR CUANTÍA"/>
    <n v="4"/>
    <n v="6"/>
    <n v="1"/>
    <n v="1071000"/>
    <s v="UNIDAD"/>
    <s v="NO SOLICITADAS"/>
  </r>
  <r>
    <x v="0"/>
    <s v="204-4-20"/>
    <n v="10"/>
    <s v="REPUESTOS"/>
    <s v="BOMBA DE FRENOS P/N T6-6001-113"/>
    <n v="40151500"/>
    <s v="SELECCIÓN ABREVIADA MENOR CUANTÍA"/>
    <n v="4"/>
    <n v="6"/>
    <n v="1"/>
    <n v="476000"/>
    <s v="UNIDAD"/>
    <s v="NO SOLICITADAS"/>
  </r>
  <r>
    <x v="0"/>
    <s v="204-4-20"/>
    <n v="10"/>
    <s v="REPUESTOS"/>
    <s v="BOOSTER, BRAKE, VACUUN P/N 2513664"/>
    <n v="46131600"/>
    <s v="SELECCIÓN ABREVIADA MENOR CUANTÍA"/>
    <n v="4"/>
    <n v="6"/>
    <n v="1"/>
    <n v="476000"/>
    <s v="UNIDAD"/>
    <s v="NO SOLICITADAS"/>
  </r>
  <r>
    <x v="0"/>
    <s v="204-4-20"/>
    <n v="10"/>
    <s v="REPUESTOS"/>
    <s v="CEPILLOS BARREDORA  P/N 500392"/>
    <n v="31191521"/>
    <s v="SELECCIÓN ABREVIADA MENOR CUANTÍA"/>
    <n v="4"/>
    <n v="6"/>
    <n v="6"/>
    <n v="10710000"/>
    <s v="UNIDAD"/>
    <s v="NO SOLICITADAS"/>
  </r>
  <r>
    <x v="0"/>
    <s v="204-4-20"/>
    <n v="10"/>
    <s v="REPUESTOS"/>
    <s v="CILINDER SEAL KIT  P/N K-1050 ( 3 PIEZAS)"/>
    <n v="25171710"/>
    <s v="SELECCIÓN ABREVIADA MENOR CUANTÍA"/>
    <n v="4"/>
    <n v="6"/>
    <n v="1"/>
    <n v="714000"/>
    <s v="UNIDAD"/>
    <s v="NO SOLICITADAS"/>
  </r>
  <r>
    <x v="0"/>
    <s v="204-4-20"/>
    <n v="10"/>
    <s v="REPUESTOS"/>
    <s v="CORREA DEL VENTILADOR  P/N 2334"/>
    <n v="31151905"/>
    <s v="SELECCIÓN ABREVIADA MENOR CUANTÍA"/>
    <n v="4"/>
    <n v="6"/>
    <n v="2"/>
    <n v="202300"/>
    <s v="UNIDAD"/>
    <s v="NO SOLICITADAS"/>
  </r>
  <r>
    <x v="0"/>
    <s v="204-4-20"/>
    <n v="10"/>
    <s v="REPUESTOS"/>
    <s v="CORREAS ALTERNADOR P/N 5140928"/>
    <n v="31151905"/>
    <s v="SELECCIÓN ABREVIADA MENOR CUANTÍA"/>
    <n v="4"/>
    <n v="6"/>
    <n v="2"/>
    <n v="107100"/>
    <s v="UNIDAD"/>
    <s v="NO SOLICITADAS"/>
  </r>
  <r>
    <x v="0"/>
    <s v="204-4-20"/>
    <n v="10"/>
    <s v="REPUESTOS"/>
    <s v="CORREAS COMPRESOR P/N 6.2542.0"/>
    <n v="31151900"/>
    <s v="SELECCIÓN ABREVIADA MENOR CUANTÍA"/>
    <n v="4"/>
    <n v="6"/>
    <n v="1"/>
    <n v="297500"/>
    <s v="UNIDAD"/>
    <s v="NO SOLICITADAS"/>
  </r>
  <r>
    <x v="0"/>
    <s v="204-4-20"/>
    <n v="10"/>
    <s v="REPUESTOS"/>
    <s v="CORREAS VENTILADOR P/N 17430"/>
    <n v="31151905"/>
    <s v="SELECCIÓN ABREVIADA MENOR CUANTÍA"/>
    <n v="4"/>
    <n v="6"/>
    <n v="2"/>
    <n v="107100"/>
    <s v="UNIDAD"/>
    <s v="NO SOLICITADAS"/>
  </r>
  <r>
    <x v="0"/>
    <s v="204-4-20"/>
    <n v="10"/>
    <s v="REPUESTOS"/>
    <s v="DIRECTIONAL  CONTROL VALVE ASSEMBLY PARA MJ-1C "/>
    <n v="40141600"/>
    <s v="SELECCIÓN ABREVIADA MENOR CUANTÍA"/>
    <n v="4"/>
    <n v="6"/>
    <n v="1"/>
    <n v="4165000"/>
    <s v="UNIDAD"/>
    <s v="NO SOLICITADAS"/>
  </r>
  <r>
    <x v="0"/>
    <s v="204-4-20"/>
    <n v="10"/>
    <s v="REPUESTOS"/>
    <s v="EXHAUST OULET PIPE "/>
    <n v="20101805"/>
    <s v="SELECCIÓN ABREVIADA MENOR CUANTÍA"/>
    <n v="4"/>
    <n v="6"/>
    <n v="1"/>
    <n v="511700"/>
    <s v="UNIDAD"/>
    <s v="NO SOLICITADAS"/>
  </r>
  <r>
    <x v="0"/>
    <s v="204-4-20"/>
    <n v="10"/>
    <s v="REPUESTOS"/>
    <s v="FILTRO  HIDRAULICO "/>
    <n v="40161515"/>
    <s v="SELECCIÓN ABREVIADA MENOR CUANTÍA"/>
    <n v="4"/>
    <n v="6"/>
    <n v="1"/>
    <n v="142800"/>
    <s v="UNIDAD"/>
    <s v="NO SOLICITADAS"/>
  </r>
  <r>
    <x v="0"/>
    <s v="204-4-20"/>
    <n v="10"/>
    <s v="REPUESTOS"/>
    <s v="FILTRO AIRE COMPRESOR P/N 23007003"/>
    <n v="40161505"/>
    <s v="SELECCIÓN ABREVIADA MENOR CUANTÍA"/>
    <n v="4"/>
    <n v="6"/>
    <n v="2"/>
    <n v="1309000"/>
    <s v="UNIDAD"/>
    <s v="NO SOLICITADAS"/>
  </r>
  <r>
    <x v="0"/>
    <s v="204-4-20"/>
    <n v="10"/>
    <s v="REPUESTOS"/>
    <s v="FILTRO AIRE COMPRESOR  P/N 484P"/>
    <n v="40161505"/>
    <s v="SELECCIÓN ABREVIADA MENOR CUANTÍA"/>
    <n v="4"/>
    <n v="6"/>
    <n v="2"/>
    <n v="928200"/>
    <s v="UNIDAD"/>
    <s v="NO SOLICITADAS"/>
  </r>
  <r>
    <x v="0"/>
    <s v="204-4-20"/>
    <n v="10"/>
    <s v="REPUESTOS"/>
    <s v="FILTRO DE ACEITE P/N LF9080"/>
    <n v="40161504"/>
    <s v="SELECCIÓN ABREVIADA MENOR CUANTÍA"/>
    <n v="4"/>
    <n v="6"/>
    <n v="3"/>
    <n v="499800"/>
    <s v="UNIDAD"/>
    <s v="NO SOLICITADAS"/>
  </r>
  <r>
    <x v="0"/>
    <s v="204-4-20"/>
    <n v="10"/>
    <s v="REPUESTOS"/>
    <s v="FILTRO DE ACEITE P/N DEUTZ 01183574"/>
    <n v="40161504"/>
    <s v="SELECCIÓN ABREVIADA MENOR CUANTÍA"/>
    <n v="4"/>
    <n v="6"/>
    <n v="2"/>
    <n v="261800"/>
    <s v="UNIDAD"/>
    <s v="NO SOLICITADAS"/>
  </r>
  <r>
    <x v="0"/>
    <s v="204-4-20"/>
    <n v="10"/>
    <s v="REPUESTOS"/>
    <s v="FILTRO DE ACEITE MOTOR DIESEL A-28"/>
    <n v="40161500"/>
    <s v="SELECCIÓN ABREVIADA MENOR CUANTÍA"/>
    <n v="4"/>
    <n v="6"/>
    <n v="3"/>
    <n v="214200"/>
    <s v="UNIDAD"/>
    <s v="NO SOLICITADAS"/>
  </r>
  <r>
    <x v="0"/>
    <s v="204-4-20"/>
    <n v="10"/>
    <s v="REPUESTOS"/>
    <s v="FILTRO DE AGUA P/N WF 2127"/>
    <n v="40161502"/>
    <s v="SELECCIÓN ABREVIADA MENOR CUANTÍA"/>
    <n v="4"/>
    <n v="6"/>
    <n v="3"/>
    <n v="963900"/>
    <s v="UNIDAD"/>
    <s v="NO SOLICITADAS"/>
  </r>
  <r>
    <x v="0"/>
    <s v="204-4-20"/>
    <n v="10"/>
    <s v="REPUESTOS"/>
    <s v="FILTRO DE AIRE P/N AR25212782P/N AR-3501"/>
    <n v="40161505"/>
    <s v="SELECCIÓN ABREVIADA MENOR CUANTÍA"/>
    <n v="4"/>
    <n v="6"/>
    <n v="3"/>
    <n v="196350"/>
    <s v="UNIDAD"/>
    <s v="NO SOLICITADAS"/>
  </r>
  <r>
    <x v="0"/>
    <s v="204-4-20"/>
    <n v="10"/>
    <s v="REPUESTOS"/>
    <s v="FILTRO DE AIRE PARA MOTOR COMPRESOR MAC P/N 230070021"/>
    <n v="40161505"/>
    <s v="SELECCIÓN ABREVIADA MENOR CUANTÍA"/>
    <n v="4"/>
    <n v="6"/>
    <n v="2"/>
    <n v="261800"/>
    <s v="UNIDAD"/>
    <s v="NO SOLICITADAS"/>
  </r>
  <r>
    <x v="0"/>
    <s v="204-4-20"/>
    <n v="10"/>
    <s v="REPUESTOS"/>
    <s v="FILTRO DE AIRE P/N FRAM CA-311 O GA 327"/>
    <n v="40161505"/>
    <s v="SELECCIÓN ABREVIADA MENOR CUANTÍA"/>
    <n v="4"/>
    <n v="6"/>
    <n v="3"/>
    <n v="124950"/>
    <s v="UNIDAD"/>
    <s v="NO SOLICITADAS"/>
  </r>
  <r>
    <x v="0"/>
    <s v="204-4-20"/>
    <n v="10"/>
    <s v="REPUESTOS"/>
    <s v="FILTRO DE AIRE PARA CARRO LEVANTA BOMBAS P/N 366-07188 /1503-019000"/>
    <n v="40161505"/>
    <s v="SELECCIÓN ABREVIADA MENOR CUANTÍA"/>
    <n v="4"/>
    <n v="6"/>
    <n v="3"/>
    <n v="117810"/>
    <s v="UNIDAD"/>
    <s v="NO SOLICITADAS"/>
  </r>
  <r>
    <x v="0"/>
    <s v="204-4-20"/>
    <n v="10"/>
    <s v="REPUESTOS"/>
    <s v="FILTRO DE AIRE P/N 2339813K2  / 1001-43"/>
    <n v="40161505"/>
    <s v="SELECCIÓN ABREVIADA MENOR CUANTÍA"/>
    <n v="4"/>
    <n v="6"/>
    <n v="1"/>
    <n v="41650"/>
    <s v="UNIDAD"/>
    <s v="NO SOLICITADAS"/>
  </r>
  <r>
    <x v="0"/>
    <s v="204-4-20"/>
    <n v="10"/>
    <s v="REPUESTOS"/>
    <s v="FILTRO DE AIRE P/N AP-3105"/>
    <n v="40161505"/>
    <s v="SELECCIÓN ABREVIADA MENOR CUANTÍA"/>
    <n v="4"/>
    <n v="6"/>
    <n v="1"/>
    <n v="17850"/>
    <s v="UNIDAD"/>
    <s v="NO SOLICITADAS"/>
  </r>
  <r>
    <x v="0"/>
    <s v="204-4-20"/>
    <n v="10"/>
    <s v="REPUESTOS"/>
    <s v="FILTRO DE AIRE P/N P827653 O P535770"/>
    <n v="40161505"/>
    <s v="SELECCIÓN ABREVIADA MENOR CUANTÍA"/>
    <n v="4"/>
    <n v="6"/>
    <n v="4"/>
    <n v="571200"/>
    <s v="UNIDAD"/>
    <s v="NO SOLICITADAS"/>
  </r>
  <r>
    <x v="0"/>
    <s v="204-4-20"/>
    <n v="10"/>
    <s v="REPUESTOS"/>
    <s v="FILTRO DE AIRE P/N  ECB085001 O DCO21YB"/>
    <n v="40161505"/>
    <s v="SELECCIÓN ABREVIADA MENOR CUANTÍA"/>
    <n v="4"/>
    <n v="6"/>
    <n v="4"/>
    <n v="714000"/>
    <s v="UNIDAD"/>
    <s v="NO SOLICITADAS"/>
  </r>
  <r>
    <x v="0"/>
    <s v="204-4-20"/>
    <n v="10"/>
    <s v="REPUESTOS"/>
    <s v="FILTRO DE AIRE  P/N DEUTZ  P828889"/>
    <n v="40161505"/>
    <s v="SELECCIÓN ABREVIADA MENOR CUANTÍA"/>
    <n v="4"/>
    <n v="6"/>
    <n v="1"/>
    <n v="113050"/>
    <s v="UNIDAD"/>
    <s v="NO SOLICITADAS"/>
  </r>
  <r>
    <x v="0"/>
    <s v="204-4-20"/>
    <n v="10"/>
    <s v="REPUESTOS"/>
    <s v="FILTRO DE AIRE P/N P150694"/>
    <n v="40161505"/>
    <s v="SELECCIÓN ABREVIADA MENOR CUANTÍA"/>
    <n v="4"/>
    <n v="6"/>
    <n v="2"/>
    <n v="523600"/>
    <s v="UNIDAD"/>
    <s v="NO SOLICITADAS"/>
  </r>
  <r>
    <x v="0"/>
    <s v="204-4-20"/>
    <n v="10"/>
    <s v="REPUESTOS"/>
    <s v="FILTRO DE COMBUSTIBLE  P/N  A-97C"/>
    <n v="40161513"/>
    <s v="SELECCIÓN ABREVIADA MENOR CUANTÍA"/>
    <n v="4"/>
    <n v="6"/>
    <n v="8"/>
    <n v="456960"/>
    <s v="UNIDAD"/>
    <s v="NO SOLICITADAS"/>
  </r>
  <r>
    <x v="0"/>
    <s v="204-4-20"/>
    <n v="10"/>
    <s v="REPUESTOS"/>
    <s v="FILTRO DE COMBUSTIBLE P/N 286897-031 / V8A334 / FS20022"/>
    <n v="40161513"/>
    <s v="SELECCIÓN ABREVIADA MENOR CUANTÍA"/>
    <n v="4"/>
    <n v="6"/>
    <n v="6"/>
    <n v="2570400"/>
    <s v="UNIDAD"/>
    <s v="NO SOLICITADAS"/>
  </r>
  <r>
    <x v="0"/>
    <s v="204-4-20"/>
    <n v="10"/>
    <s v="REPUESTOS"/>
    <s v="FILTRO DE COMBUSTIBLE  P/N A-96C"/>
    <n v="40161513"/>
    <s v="SELECCIÓN ABREVIADA MENOR CUANTÍA"/>
    <n v="4"/>
    <n v="6"/>
    <n v="8"/>
    <n v="428400"/>
    <s v="UNIDAD"/>
    <s v="NO SOLICITADAS"/>
  </r>
  <r>
    <x v="0"/>
    <s v="204-4-20"/>
    <n v="10"/>
    <s v="REPUESTOS"/>
    <s v="FILTRO DE COMBUSTIBLE A-243004"/>
    <n v="40161513"/>
    <s v="SELECCIÓN ABREVIADA MENOR CUANTÍA"/>
    <n v="4"/>
    <n v="6"/>
    <n v="2"/>
    <n v="83300"/>
    <s v="UNIDAD"/>
    <s v="NO SOLICITADAS"/>
  </r>
  <r>
    <x v="0"/>
    <s v="204-4-20"/>
    <n v="10"/>
    <s v="REPUESTOS"/>
    <s v="FILTRO DE COMBUSTIBLE  FS-1040"/>
    <n v="40161513"/>
    <s v="SELECCIÓN ABREVIADA MENOR CUANTÍA"/>
    <n v="4"/>
    <n v="6"/>
    <n v="4"/>
    <n v="199920"/>
    <s v="UNIDAD"/>
    <s v="NO SOLICITADAS"/>
  </r>
  <r>
    <x v="0"/>
    <s v="204-4-20"/>
    <n v="10"/>
    <s v="REPUESTOS"/>
    <s v="FILTRO DE COMBUSTIBLE P/N DEUTZ 01180597"/>
    <n v="40161513"/>
    <s v="SELECCIÓN ABREVIADA MENOR CUANTÍA"/>
    <n v="4"/>
    <n v="6"/>
    <n v="1"/>
    <n v="130900"/>
    <s v="UNIDAD"/>
    <s v="NO SOLICITADAS"/>
  </r>
  <r>
    <x v="0"/>
    <s v="204-4-20"/>
    <n v="10"/>
    <s v="REPUESTOS"/>
    <s v="FILTRO DE COMBUSTIBLE ) P/N DEUTZ 02113831"/>
    <n v="40161513"/>
    <s v="SELECCIÓN ABREVIADA MENOR CUANTÍA"/>
    <n v="4"/>
    <n v="6"/>
    <n v="1"/>
    <n v="178500"/>
    <s v="UNIDAD"/>
    <s v="NO SOLICITADAS"/>
  </r>
  <r>
    <x v="0"/>
    <s v="204-4-20"/>
    <n v="10"/>
    <s v="REPUESTOS"/>
    <s v="FILTRO DE COMBUSTIBLE PRIMARIO CARRO MJ. P/N P-553004 "/>
    <n v="40161513"/>
    <s v="SELECCIÓN ABREVIADA MENOR CUANTÍA"/>
    <n v="4"/>
    <n v="6"/>
    <n v="8"/>
    <n v="333200"/>
    <s v="UNIDAD"/>
    <s v="NO SOLICITADAS"/>
  </r>
  <r>
    <x v="0"/>
    <s v="204-4-20"/>
    <n v="10"/>
    <s v="REPUESTOS"/>
    <s v="FILTRO DE COMBUSTIBLE PRIMARIO  P/N A- 4053"/>
    <n v="40161513"/>
    <s v="SELECCIÓN ABREVIADA MENOR CUANTÍA"/>
    <n v="4"/>
    <n v="6"/>
    <n v="8"/>
    <n v="209440"/>
    <s v="UNIDAD"/>
    <s v="NO SOLICITADAS"/>
  </r>
  <r>
    <x v="0"/>
    <s v="204-4-20"/>
    <n v="10"/>
    <s v="REPUESTOS"/>
    <s v="FILTRO DE COMBUSTIBLE PRIMARIO P/N HCX3726"/>
    <n v="40161513"/>
    <s v="SELECCIÓN ABREVIADA MENOR CUANTÍA"/>
    <n v="4"/>
    <n v="6"/>
    <n v="2"/>
    <n v="452200"/>
    <s v="UNIDAD"/>
    <s v="NO SOLICITADAS"/>
  </r>
  <r>
    <x v="0"/>
    <s v="204-4-20"/>
    <n v="10"/>
    <s v="REPUESTOS"/>
    <s v="FILTRO DE COMBUSTIBLE PRIMARIO P/N C1110PL "/>
    <n v="40161513"/>
    <s v="SELECCIÓN ABREVIADA MENOR CUANTÍA"/>
    <n v="4"/>
    <n v="6"/>
    <n v="2"/>
    <n v="133280"/>
    <s v="UNIDAD"/>
    <s v="NO SOLICITADAS"/>
  </r>
  <r>
    <x v="0"/>
    <s v="204-4-20"/>
    <n v="10"/>
    <s v="REPUESTOS"/>
    <s v="FILTRO DE COMBUSTIBLE FILTRO BOMBA  P/N 1R-0794"/>
    <n v="40161513"/>
    <s v="SELECCIÓN ABREVIADA MENOR CUANTÍA"/>
    <n v="4"/>
    <n v="6"/>
    <n v="2"/>
    <n v="107100"/>
    <s v="UNIDAD"/>
    <s v="NO SOLICITADAS"/>
  </r>
  <r>
    <x v="0"/>
    <s v="204-4-20"/>
    <n v="10"/>
    <s v="REPUESTOS"/>
    <s v="FILTRO ELEMENTO COMPRESOR P/N 839000022"/>
    <n v="40161505"/>
    <s v="SELECCIÓN ABREVIADA MENOR CUANTÍA"/>
    <n v="4"/>
    <n v="6"/>
    <n v="2"/>
    <n v="4284000"/>
    <s v="UNIDAD"/>
    <s v="NO SOLICITADAS"/>
  </r>
  <r>
    <x v="0"/>
    <s v="204-4-20"/>
    <n v="10"/>
    <s v="REPUESTOS"/>
    <s v="FILTRO HIDRAULICO 3TON. P/N BT 420"/>
    <n v="40161515"/>
    <s v="SELECCIÓN ABREVIADA MENOR CUANTÍA"/>
    <n v="4"/>
    <n v="6"/>
    <n v="1"/>
    <n v="226100"/>
    <s v="UNIDAD"/>
    <s v="NO SOLICITADAS"/>
  </r>
  <r>
    <x v="0"/>
    <s v="204-4-20"/>
    <n v="10"/>
    <s v="REPUESTOS"/>
    <s v="FITRO DE ACEITE P/N HCX-7041 /  AD-092"/>
    <n v="40161504"/>
    <s v="SELECCIÓN ABREVIADA MENOR CUANTÍA"/>
    <n v="4"/>
    <n v="6"/>
    <n v="12"/>
    <n v="785400"/>
    <s v="UNIDAD"/>
    <s v="NO SOLICITADAS"/>
  </r>
  <r>
    <x v="0"/>
    <s v="204-4-20"/>
    <n v="10"/>
    <s v="REPUESTOS"/>
    <s v="FILTRO DE ACEITE P/N HCX-3757 /  A-205"/>
    <n v="40161504"/>
    <s v="SELECCIÓN ABREVIADA MENOR CUANTÍA"/>
    <n v="4"/>
    <n v="6"/>
    <n v="5"/>
    <n v="119000"/>
    <s v="UNIDAD"/>
    <s v="NO SOLICITADAS"/>
  </r>
  <r>
    <x v="0"/>
    <s v="204-4-20"/>
    <n v="10"/>
    <s v="REPUESTOS"/>
    <s v="FILTRO DE ACEITE P/N FM-A67"/>
    <n v="40161504"/>
    <s v="SELECCIÓN ABREVIADA MENOR CUANTÍA"/>
    <n v="4"/>
    <n v="6"/>
    <n v="2"/>
    <n v="38080"/>
    <s v="UNIDAD"/>
    <s v="NO SOLICITADAS"/>
  </r>
  <r>
    <x v="0"/>
    <s v="204-4-20"/>
    <n v="10"/>
    <s v="REPUESTOS"/>
    <s v="FITRO DE ACEITE P/N 372654 / 1R-0734  / BT-364"/>
    <n v="40161504"/>
    <s v="SELECCIÓN ABREVIADA MENOR CUANTÍA"/>
    <n v="4"/>
    <n v="6"/>
    <n v="1"/>
    <n v="34510"/>
    <s v="UNIDAD"/>
    <s v="NO SOLICITADAS"/>
  </r>
  <r>
    <x v="0"/>
    <s v="204-4-20"/>
    <n v="10"/>
    <s v="REPUESTOS"/>
    <s v="FITRO DE ACEITE P/N A 4050"/>
    <n v="40161504"/>
    <s v="SELECCIÓN ABREVIADA MENOR CUANTÍA"/>
    <n v="4"/>
    <n v="6"/>
    <n v="12"/>
    <n v="357000"/>
    <s v="UNIDAD"/>
    <s v="NO SOLICITADAS"/>
  </r>
  <r>
    <x v="0"/>
    <s v="204-4-20"/>
    <n v="10"/>
    <s v="REPUESTOS"/>
    <s v="FITRO DE ACEITE  P/N  A-73 "/>
    <n v="40161504"/>
    <s v="SELECCIÓN ABREVIADA MENOR CUANTÍA"/>
    <n v="4"/>
    <n v="6"/>
    <n v="5"/>
    <n v="89250"/>
    <s v="UNIDAD"/>
    <s v="NO SOLICITADAS"/>
  </r>
  <r>
    <x v="0"/>
    <s v="204-4-20"/>
    <n v="10"/>
    <s v="REPUESTOS"/>
    <s v="FILTRO DE ACEITE P/N 195852/ B-2"/>
    <n v="40161504"/>
    <s v="SELECCIÓN ABREVIADA MENOR CUANTÍA"/>
    <n v="4"/>
    <n v="6"/>
    <n v="3"/>
    <n v="78540"/>
    <s v="UNIDAD"/>
    <s v="NO SOLICITADAS"/>
  </r>
  <r>
    <x v="0"/>
    <s v="204-4-20"/>
    <n v="10"/>
    <s v="REPUESTOS"/>
    <s v="FILTRO DE ACEITE P/N A-11"/>
    <n v="40161504"/>
    <s v="SELECCIÓN ABREVIADA MENOR CUANTÍA"/>
    <n v="4"/>
    <n v="6"/>
    <n v="2"/>
    <n v="66640"/>
    <s v="UNIDAD"/>
    <s v="NO SOLICITADAS"/>
  </r>
  <r>
    <x v="0"/>
    <s v="204-4-20"/>
    <n v="10"/>
    <s v="REPUESTOS"/>
    <s v="FILTRO DE ACEITE P/N 7500291"/>
    <n v="40161504"/>
    <s v="SELECCIÓN ABREVIADA MENOR CUANTÍA"/>
    <n v="4"/>
    <n v="6"/>
    <n v="4"/>
    <n v="523600"/>
    <s v="UNIDAD"/>
    <s v="NO SOLICITADAS"/>
  </r>
  <r>
    <x v="0"/>
    <s v="204-4-20"/>
    <n v="10"/>
    <s v="REPUESTOS"/>
    <s v="FILTRO DE ACEITE P/N 76149"/>
    <n v="40161504"/>
    <s v="SELECCIÓN ABREVIADA MENOR CUANTÍA"/>
    <n v="4"/>
    <n v="6"/>
    <n v="4"/>
    <n v="523600"/>
    <s v="UNIDAD"/>
    <s v="NO SOLICITADAS"/>
  </r>
  <r>
    <x v="0"/>
    <s v="204-4-20"/>
    <n v="10"/>
    <s v="REPUESTOS"/>
    <s v="FILTRO DE ACEITE  P/N  A-354"/>
    <n v="40161504"/>
    <s v="SELECCIÓN ABREVIADA MENOR CUANTÍA"/>
    <n v="4"/>
    <n v="6"/>
    <n v="4"/>
    <n v="85680"/>
    <s v="UNIDAD"/>
    <s v="NO SOLICITADAS"/>
  </r>
  <r>
    <x v="0"/>
    <s v="204-4-20"/>
    <n v="10"/>
    <s v="REPUESTOS"/>
    <s v="FILTRO DE ACEITE  P/N LF-3970 "/>
    <n v="40161504"/>
    <s v="SELECCIÓN ABREVIADA MENOR CUANTÍA"/>
    <n v="4"/>
    <n v="6"/>
    <n v="2"/>
    <n v="285600"/>
    <s v="UNIDAD"/>
    <s v="NO SOLICITADAS"/>
  </r>
  <r>
    <x v="0"/>
    <s v="204-4-20"/>
    <n v="10"/>
    <s v="REPUESTOS"/>
    <s v="GUAYA STOP "/>
    <n v="31152200"/>
    <s v="SELECCIÓN ABREVIADA MENOR CUANTÍA"/>
    <n v="4"/>
    <n v="6"/>
    <n v="1"/>
    <n v="333200"/>
    <s v="UNIDAD"/>
    <s v="NO SOLICITADAS"/>
  </r>
  <r>
    <x v="0"/>
    <s v="204-4-20"/>
    <n v="10"/>
    <s v="REPUESTOS"/>
    <s v="HOROMETRO  P/N 181358"/>
    <n v="20101805"/>
    <s v="SELECCIÓN ABREVIADA MENOR CUANTÍA"/>
    <n v="4"/>
    <n v="6"/>
    <n v="1"/>
    <n v="395080"/>
    <s v="UNIDAD"/>
    <s v="NO SOLICITADAS"/>
  </r>
  <r>
    <x v="0"/>
    <s v="204-4-20"/>
    <n v="10"/>
    <s v="REPUESTOS"/>
    <s v="HYDRAULY HAND PUMP  P/N HC-1752"/>
    <n v="23153140"/>
    <s v="SELECCIÓN ABREVIADA MENOR CUANTÍA"/>
    <n v="4"/>
    <n v="6"/>
    <n v="3"/>
    <n v="8389500"/>
    <s v="UNIDAD"/>
    <s v="NO SOLICITADAS"/>
  </r>
  <r>
    <x v="0"/>
    <s v="204-4-20"/>
    <n v="10"/>
    <s v="REPUESTOS"/>
    <s v="INDICADOR AMPERIOS AC P/N 288814-003"/>
    <n v="55121729"/>
    <s v="SELECCIÓN ABREVIADA MENOR CUANTÍA"/>
    <n v="4"/>
    <n v="6"/>
    <n v="4"/>
    <n v="5712000"/>
    <s v="UNIDAD"/>
    <s v="NO SOLICITADAS"/>
  </r>
  <r>
    <x v="0"/>
    <s v="204-4-20"/>
    <n v="10"/>
    <s v="REPUESTOS"/>
    <s v="INDICADOR CANT FUEL P/N 12CW\1320A\5"/>
    <n v="55121729"/>
    <s v="SELECCIÓN ABREVIADA MENOR CUANTÍA"/>
    <n v="4"/>
    <n v="6"/>
    <n v="2"/>
    <n v="833000"/>
    <s v="UNIDAD"/>
    <s v="NO SOLICITADAS"/>
  </r>
  <r>
    <x v="0"/>
    <s v="204-4-20"/>
    <n v="10"/>
    <s v="REPUESTOS"/>
    <s v="INDICADOR FRECUENCIA  P/N 283167"/>
    <n v="55121729"/>
    <s v="SELECCIÓN ABREVIADA MENOR CUANTÍA"/>
    <n v="4"/>
    <n v="6"/>
    <n v="3"/>
    <n v="4284000"/>
    <s v="UNIDAD"/>
    <s v="NO SOLICITADAS"/>
  </r>
  <r>
    <x v="0"/>
    <s v="204-4-20"/>
    <n v="10"/>
    <s v="REPUESTOS"/>
    <s v="INDICADOR PRESION OIL P/N DW\6080"/>
    <n v="41112403"/>
    <s v="SELECCIÓN ABREVIADA MENOR CUANTÍA"/>
    <n v="4"/>
    <n v="6"/>
    <n v="1"/>
    <n v="166600"/>
    <s v="UNIDAD"/>
    <s v="NO SOLICITADAS"/>
  </r>
  <r>
    <x v="0"/>
    <s v="204-4-20"/>
    <n v="10"/>
    <s v="REPUESTOS"/>
    <s v="INDICADOR VOLTAJE AC  P/N W8105A-009"/>
    <n v="55121729"/>
    <s v="SELECCIÓN ABREVIADA MENOR CUANTÍA"/>
    <n v="4"/>
    <n v="6"/>
    <n v="3"/>
    <n v="4284000"/>
    <s v="UNIDAD"/>
    <s v="NO SOLICITADAS"/>
  </r>
  <r>
    <x v="0"/>
    <s v="204-4-20"/>
    <n v="10"/>
    <s v="REPUESTOS"/>
    <s v="INDICADOR VOLTAJE DC  P/N 400642-008"/>
    <n v="55121729"/>
    <s v="SELECCIÓN ABREVIADA MENOR CUANTÍA"/>
    <n v="4"/>
    <n v="6"/>
    <n v="3"/>
    <n v="4284000"/>
    <s v="UNIDAD"/>
    <s v="NO SOLICITADAS"/>
  </r>
  <r>
    <x v="0"/>
    <s v="204-4-20"/>
    <n v="10"/>
    <s v="REPUESTOS"/>
    <s v="INDICADOR Y KIT DE CANTIDAD FUEL  P/N 12CW\1320A\5"/>
    <n v="55121729"/>
    <s v="SELECCIÓN ABREVIADA MENOR CUANTÍA"/>
    <n v="4"/>
    <n v="6"/>
    <n v="1"/>
    <n v="416500"/>
    <s v="UNIDAD"/>
    <s v="NO SOLICITADAS"/>
  </r>
  <r>
    <x v="0"/>
    <s v="204-4-20"/>
    <n v="10"/>
    <s v="REPUESTOS"/>
    <s v="MICRO SWITCH PARA MJ-1C "/>
    <n v="39122243"/>
    <s v="SELECCIÓN ABREVIADA MENOR CUANTÍA"/>
    <n v="4"/>
    <n v="6"/>
    <n v="3"/>
    <n v="2320500"/>
    <s v="UNIDAD"/>
    <s v="NO SOLICITADAS"/>
  </r>
  <r>
    <x v="0"/>
    <s v="204-4-20"/>
    <n v="10"/>
    <s v="REPUESTOS"/>
    <s v="MODULATOR PC BOARD  A3 "/>
    <n v="32101507"/>
    <s v="SELECCIÓN ABREVIADA MENOR CUANTÍA"/>
    <n v="4"/>
    <n v="6"/>
    <n v="1"/>
    <n v="7140000"/>
    <s v="UNIDAD"/>
    <s v="NO SOLICITADAS"/>
  </r>
  <r>
    <x v="0"/>
    <s v="204-4-20"/>
    <n v="10"/>
    <s v="REPUESTOS"/>
    <s v="MOTOR DE ARRANQUE P/N 1114975"/>
    <n v="25173902"/>
    <s v="SELECCIÓN ABREVIADA MENOR CUANTÍA"/>
    <n v="4"/>
    <n v="6"/>
    <n v="1"/>
    <n v="1785000"/>
    <s v="UNIDAD"/>
    <s v="NO SOLICITADAS"/>
  </r>
  <r>
    <x v="0"/>
    <s v="204-4-20"/>
    <n v="10"/>
    <s v="REPUESTOS"/>
    <s v="MOTOR DE ARRANQUE P/N P-600"/>
    <n v="25173902"/>
    <s v="SELECCIÓN ABREVIADA MENOR CUANTÍA"/>
    <n v="4"/>
    <n v="6"/>
    <n v="1"/>
    <n v="1071000"/>
    <s v="UNIDAD"/>
    <s v="NO SOLICITADAS"/>
  </r>
  <r>
    <x v="0"/>
    <s v="204-4-20"/>
    <n v="10"/>
    <s v="REPUESTOS"/>
    <s v="MOTOR DE ARRANQUE  P/N 2316"/>
    <n v="25173902"/>
    <s v="SELECCIÓN ABREVIADA MENOR CUANTÍA"/>
    <n v="4"/>
    <n v="6"/>
    <n v="1"/>
    <n v="1071000"/>
    <s v="UNIDAD"/>
    <s v="NO SOLICITADAS"/>
  </r>
  <r>
    <x v="0"/>
    <s v="204-4-20"/>
    <n v="10"/>
    <s v="REPUESTOS"/>
    <s v="PLUNGER  BRAZO DE LA DIRECCION P/N 63C52651-7"/>
    <n v="25172013"/>
    <s v="SELECCIÓN ABREVIADA MENOR CUANTÍA"/>
    <n v="4"/>
    <n v="6"/>
    <n v="4"/>
    <n v="11900000"/>
    <s v="UNIDAD"/>
    <s v="NO SOLICITADAS"/>
  </r>
  <r>
    <x v="0"/>
    <s v="204-4-20"/>
    <n v="10"/>
    <s v="REPUESTOS"/>
    <s v="PUMP SEAL KIT   P/N K-1001"/>
    <n v="40151500"/>
    <s v="SELECCIÓN ABREVIADA MENOR CUANTÍA"/>
    <n v="4"/>
    <n v="6"/>
    <n v="6"/>
    <n v="3927000"/>
    <s v="UNIDAD"/>
    <s v="NO SOLICITADAS"/>
  </r>
  <r>
    <x v="0"/>
    <s v="204-4-20"/>
    <n v="10"/>
    <s v="REPUESTOS"/>
    <s v="RELAY 12VDC "/>
    <n v="20101805"/>
    <s v="SELECCIÓN ABREVIADA MENOR CUANTÍA"/>
    <n v="4"/>
    <n v="6"/>
    <n v="6"/>
    <n v="1142400"/>
    <s v="UNIDAD"/>
    <s v="NO SOLICITADAS"/>
  </r>
  <r>
    <x v="0"/>
    <s v="204-4-20"/>
    <n v="10"/>
    <s v="REPUESTOS"/>
    <s v="RELAY 24VDC"/>
    <n v="20101805"/>
    <s v="SELECCIÓN ABREVIADA MENOR CUANTÍA"/>
    <n v="4"/>
    <n v="6"/>
    <n v="4"/>
    <n v="761600"/>
    <s v="UNIDAD"/>
    <s v="NO SOLICITADAS"/>
  </r>
  <r>
    <x v="0"/>
    <s v="204-4-20"/>
    <n v="10"/>
    <s v="REPUESTOS"/>
    <s v="RESISTOR 100-OHM, 25-W "/>
    <n v="32121600"/>
    <s v="SELECCIÓN ABREVIADA MENOR CUANTÍA"/>
    <n v="4"/>
    <n v="6"/>
    <n v="1"/>
    <n v="136850"/>
    <s v="UNIDAD"/>
    <s v="NO SOLICITADAS"/>
  </r>
  <r>
    <x v="0"/>
    <s v="204-4-20"/>
    <n v="10"/>
    <s v="REPUESTOS"/>
    <s v="RESISTOR 75 OHM, 20 WATT "/>
    <n v="32121600"/>
    <s v="SELECCIÓN ABREVIADA MENOR CUANTÍA"/>
    <n v="4"/>
    <n v="6"/>
    <n v="1"/>
    <n v="119000"/>
    <s v="UNIDAD"/>
    <s v="NO SOLICITADAS"/>
  </r>
  <r>
    <x v="0"/>
    <s v="204-4-20"/>
    <n v="10"/>
    <s v="REPUESTOS"/>
    <s v="RESISTOR AND DIODE ASSEMBLY "/>
    <n v="32121600"/>
    <s v="SELECCIÓN ABREVIADA MENOR CUANTÍA"/>
    <n v="4"/>
    <n v="6"/>
    <n v="1"/>
    <n v="357000"/>
    <s v="UNIDAD"/>
    <s v="NO SOLICITADAS"/>
  </r>
  <r>
    <x v="0"/>
    <s v="204-4-20"/>
    <n v="10"/>
    <s v="REPUESTOS"/>
    <s v="RETENEDOR P/N MS16624-1056"/>
    <n v="40161526"/>
    <s v="SELECCIÓN ABREVIADA MENOR CUANTÍA"/>
    <n v="4"/>
    <n v="6"/>
    <n v="1"/>
    <n v="7140"/>
    <s v="UNIDAD"/>
    <s v="NO SOLICITADAS"/>
  </r>
  <r>
    <x v="0"/>
    <s v="204-4-20"/>
    <n v="10"/>
    <s v="REPUESTOS"/>
    <s v="RETENEDOR P/N MS16624-1075"/>
    <n v="40161526"/>
    <s v="SELECCIÓN ABREVIADA MENOR CUANTÍA"/>
    <n v="4"/>
    <n v="6"/>
    <n v="1"/>
    <n v="14280"/>
    <s v="UNIDAD"/>
    <s v="NO SOLICITADAS"/>
  </r>
  <r>
    <x v="0"/>
    <s v="204-4-20"/>
    <n v="10"/>
    <s v="REPUESTOS"/>
    <s v="RUEDAS GATOS  P/N K-2800"/>
    <n v="25171900"/>
    <s v="SELECCIÓN ABREVIADA MENOR CUANTÍA"/>
    <n v="4"/>
    <n v="6"/>
    <n v="1"/>
    <n v="1071000"/>
    <s v="UNIDAD"/>
    <s v="NO SOLICITADAS"/>
  </r>
  <r>
    <x v="0"/>
    <s v="204-4-20"/>
    <n v="10"/>
    <s v="REPUESTOS"/>
    <s v="SOLENOID SHUTDOWN "/>
    <n v="31251510"/>
    <s v="SELECCIÓN ABREVIADA MENOR CUANTÍA"/>
    <n v="4"/>
    <n v="6"/>
    <n v="1"/>
    <n v="376040"/>
    <s v="UNIDAD"/>
    <s v="NO SOLICITADAS"/>
  </r>
  <r>
    <x v="0"/>
    <s v="204-4-20"/>
    <n v="10"/>
    <s v="REPUESTOS"/>
    <s v="SOLENOIDE STARTER"/>
    <n v="31251510"/>
    <s v="SELECCIÓN ABREVIADA MENOR CUANTÍA"/>
    <n v="4"/>
    <n v="6"/>
    <n v="1"/>
    <n v="190400"/>
    <s v="UNIDAD"/>
    <s v="NO SOLICITADAS"/>
  </r>
  <r>
    <x v="0"/>
    <s v="204-4-20"/>
    <n v="10"/>
    <s v="REPUESTOS"/>
    <s v="STARTER P/N 02060-0463"/>
    <n v="25173902"/>
    <s v="SELECCIÓN ABREVIADA MENOR CUANTÍA"/>
    <n v="4"/>
    <n v="6"/>
    <n v="1"/>
    <n v="1428000"/>
    <s v="UNIDAD"/>
    <s v="NO SOLICITADAS"/>
  </r>
  <r>
    <x v="0"/>
    <s v="204-4-20"/>
    <n v="10"/>
    <s v="REPUESTOS"/>
    <s v="SWITCH 2 POSICIONES "/>
    <n v="39122216"/>
    <s v="SELECCIÓN ABREVIADA MENOR CUANTÍA"/>
    <n v="4"/>
    <n v="6"/>
    <n v="6"/>
    <n v="1071000"/>
    <s v="UNIDAD"/>
    <s v="NO SOLICITADAS"/>
  </r>
  <r>
    <x v="0"/>
    <s v="204-4-20"/>
    <n v="10"/>
    <s v="REPUESTOS"/>
    <s v="SWITCH 3 POSICIONES "/>
    <n v="39122216"/>
    <s v="SELECCIÓN ABREVIADA MENOR CUANTÍA"/>
    <n v="4"/>
    <n v="6"/>
    <n v="6"/>
    <n v="1142400"/>
    <s v="UNIDAD"/>
    <s v="NO SOLICITADAS"/>
  </r>
  <r>
    <x v="0"/>
    <s v="204-4-20"/>
    <n v="10"/>
    <s v="REPUESTOS"/>
    <s v="SWITCH ASSEMBLY, TIME DELAY"/>
    <n v="39122216"/>
    <s v="SELECCIÓN ABREVIADA MENOR CUANTÍA"/>
    <n v="4"/>
    <n v="6"/>
    <n v="1"/>
    <n v="1428000"/>
    <s v="UNIDAD"/>
    <s v="NO SOLICITADAS"/>
  </r>
  <r>
    <x v="0"/>
    <s v="204-4-20"/>
    <n v="10"/>
    <s v="REPUESTOS"/>
    <s v="TARJETA DE MEMORIA (24 VOL. BOARD ASSY MEMORY AND TIME DELAY) (PARA PLANTAS HOBART)"/>
    <n v="32101507"/>
    <s v="SELECCIÓN ABREVIADA MENOR CUANTÍA"/>
    <n v="4"/>
    <n v="6"/>
    <n v="4"/>
    <n v="9044000"/>
    <s v="UNIDAD"/>
    <s v="NO SOLICITADAS"/>
  </r>
  <r>
    <x v="0"/>
    <s v="204-4-20"/>
    <n v="10"/>
    <s v="REPUESTOS"/>
    <s v="TERMINALES DE ENCHUFE PLANO  HEMBRA Y MACHO"/>
    <n v="39121432"/>
    <s v="SELECCIÓN ABREVIADA MENOR CUANTÍA"/>
    <n v="4"/>
    <n v="6"/>
    <n v="1"/>
    <n v="595"/>
    <s v="UNIDAD"/>
    <s v="NO SOLICITADAS"/>
  </r>
  <r>
    <x v="0"/>
    <s v="204-4-20"/>
    <n v="10"/>
    <s v="REPUESTOS"/>
    <s v="PISTOLA "/>
    <n v="49221516"/>
    <s v="SELECCIÓN ABREVIADA MENOR CUANTÍA"/>
    <n v="4"/>
    <n v="6"/>
    <n v="1"/>
    <n v="416500"/>
    <s v="UNIDAD"/>
    <s v="NO SOLICITADAS"/>
  </r>
  <r>
    <x v="0"/>
    <s v="204-4-20"/>
    <n v="10"/>
    <s v="REPUESTOS"/>
    <s v="RUEDA DE CORTE P/N 1396"/>
    <n v="23242100"/>
    <s v="SELECCIÓN ABREVIADA MENOR CUANTÍA"/>
    <n v="4"/>
    <n v="6"/>
    <n v="25"/>
    <n v="327993.75"/>
    <s v="UNIDAD"/>
    <s v="NO SOLICITADAS"/>
  </r>
  <r>
    <x v="0"/>
    <s v="204-4-20"/>
    <n v="10"/>
    <s v="REPUESTOS"/>
    <s v="RUEDA DE CORTE P/N 01407"/>
    <n v="23242100"/>
    <s v="SELECCIÓN ABREVIADA MENOR CUANTÍA"/>
    <n v="4"/>
    <n v="6"/>
    <n v="25"/>
    <n v="335520.5"/>
    <s v="UNIDAD"/>
    <s v="NO SOLICITADAS"/>
  </r>
  <r>
    <x v="0"/>
    <s v="204-4-20"/>
    <n v="10"/>
    <s v="REPUESTOS"/>
    <s v="DISCO ABRASIVO DE LIJADO P/N 01820  P80  6 PULGADAS CAJA 50 UND"/>
    <n v="23242100"/>
    <s v="SELECCIÓN ABREVIADA MENOR CUANTÍA"/>
    <n v="4"/>
    <n v="6"/>
    <n v="50"/>
    <n v="151606"/>
    <s v="UNIDAD"/>
    <s v="NO SOLICITADAS"/>
  </r>
  <r>
    <x v="0"/>
    <s v="204-4-20"/>
    <n v="10"/>
    <s v="REPUESTOS"/>
    <s v=" ARANDELA CONICA A3235-020-24A"/>
    <n v="31161800"/>
    <s v="SELECCIÓN ABREVIADA MENOR CUANTÍA"/>
    <n v="4"/>
    <n v="6"/>
    <n v="40"/>
    <n v="1309238"/>
    <s v="UNIDAD"/>
    <s v="NO SOLICITADAS"/>
  </r>
  <r>
    <x v="0"/>
    <s v="204-4-20"/>
    <n v="10"/>
    <s v="REPUESTOS"/>
    <s v="ARANDELA CONICA A3235-028-24A"/>
    <n v="31161800"/>
    <s v="SELECCIÓN ABREVIADA MENOR CUANTÍA"/>
    <n v="4"/>
    <n v="6"/>
    <n v="40"/>
    <n v="1323089.5999999999"/>
    <s v="UNIDAD"/>
    <s v="NO SOLICITADAS"/>
  </r>
  <r>
    <x v="0"/>
    <s v="204-4-20"/>
    <n v="10"/>
    <s v="REPUESTOS"/>
    <s v="BATERIA 12 V. REF. 24-700 AMP"/>
    <n v="26111703"/>
    <s v="SELECCIÓN ABREVIADA MENOR CUANTÍA"/>
    <n v="4"/>
    <n v="6"/>
    <n v="4"/>
    <n v="1039069.92"/>
    <s v="UNIDAD"/>
    <s v="NO SOLICITADAS"/>
  </r>
  <r>
    <x v="0"/>
    <s v="204-4-20"/>
    <n v="10"/>
    <s v="REPUESTOS"/>
    <s v="BATERIA 12 V. REF. 27-900 AMP"/>
    <n v="26111703"/>
    <s v="SELECCIÓN ABREVIADA MENOR CUANTÍA"/>
    <n v="4"/>
    <n v="6"/>
    <n v="4"/>
    <n v="1212253"/>
    <s v="UNIDAD"/>
    <s v="NO SOLICITADAS"/>
  </r>
  <r>
    <x v="0"/>
    <s v="204-4-20"/>
    <n v="10"/>
    <s v="REPUESTOS"/>
    <s v="BATERIA 12 V. REF. 30H-1000 AMP"/>
    <n v="26111703"/>
    <s v="SELECCIÓN ABREVIADA MENOR CUANTÍA"/>
    <n v="4"/>
    <n v="6"/>
    <n v="4"/>
    <n v="1402752.96"/>
    <s v="UNIDAD"/>
    <s v="NO SOLICITADAS"/>
  </r>
  <r>
    <x v="0"/>
    <s v="204-4-20"/>
    <n v="10"/>
    <s v="REPUESTOS"/>
    <s v="BATERIA 12 V. REF. 4D-1200 AMP"/>
    <n v="26111703"/>
    <s v="SELECCIÓN ABREVIADA MENOR CUANTÍA"/>
    <n v="4"/>
    <n v="6"/>
    <n v="2"/>
    <n v="1549951.2"/>
    <s v="UNIDAD"/>
    <s v="NO SOLICITADAS"/>
  </r>
  <r>
    <x v="0"/>
    <s v="204-4-20"/>
    <n v="10"/>
    <s v="REPUESTOS"/>
    <s v="BATERIA DIESEL SVC APR 12"/>
    <n v="26111703"/>
    <s v="SELECCIÓN ABREVIADA MENOR CUANTÍA"/>
    <n v="4"/>
    <n v="6"/>
    <n v="2"/>
    <n v="1082281.2"/>
    <s v="UNIDAD"/>
    <s v="NO SOLICITADAS"/>
  </r>
  <r>
    <x v="0"/>
    <s v="204-4-20"/>
    <n v="10"/>
    <s v="REPUESTOS"/>
    <s v="BATERIAS 12 VOLTIOS 7.5 AMPERIOS "/>
    <n v="26111703"/>
    <s v="SELECCIÓN ABREVIADA MENOR CUANTÍA"/>
    <n v="4"/>
    <n v="6"/>
    <n v="4"/>
    <n v="275827.71999999997"/>
    <s v="UNIDAD"/>
    <s v="NO SOLICITADAS"/>
  </r>
  <r>
    <x v="0"/>
    <s v="204-4-20"/>
    <n v="10"/>
    <s v="REPUESTOS"/>
    <s v="BATERÍAS APX 5000 LI-ION 4100 MAH  IP67 P/N NNTN7033"/>
    <n v="26111700"/>
    <s v="SELECCIÓN ABREVIADA MENOR CUANTÍA"/>
    <n v="4"/>
    <n v="6"/>
    <n v="2"/>
    <n v="1532631.94"/>
    <s v="UNIDAD"/>
    <s v="NO SOLICITADAS"/>
  </r>
  <r>
    <x v="0"/>
    <s v="204-4-20"/>
    <n v="10"/>
    <s v="REPUESTOS"/>
    <s v="BATERÍAS XTS-2250 LI-ION 2700 MAH   P/N NTN 9858"/>
    <n v="26111700"/>
    <s v="SELECCIÓN ABREVIADA MENOR CUANTÍA"/>
    <n v="4"/>
    <n v="6"/>
    <n v="2"/>
    <n v="350081.34"/>
    <s v="UNIDAD"/>
    <s v="NO SOLICITADAS"/>
  </r>
  <r>
    <x v="0"/>
    <s v="204-4-20"/>
    <n v="10"/>
    <s v="REPUESTOS"/>
    <s v="BATERÍAS XTS-4250 LI-ION 3000 MAH   P/N RNN4007"/>
    <n v="26111700"/>
    <s v="SELECCIÓN ABREVIADA MENOR CUANTÍA"/>
    <n v="4"/>
    <n v="6"/>
    <n v="2"/>
    <n v="1298839.78"/>
    <s v="UNIDAD"/>
    <s v="NO SOLICITADAS"/>
  </r>
  <r>
    <x v="0"/>
    <s v="204-4-20"/>
    <n v="10"/>
    <s v="REPUESTOS"/>
    <s v="BOMBILLO 1034"/>
    <n v="39101600"/>
    <s v="SELECCIÓN ABREVIADA MENOR CUANTÍA"/>
    <n v="4"/>
    <n v="6"/>
    <n v="10"/>
    <n v="103910.8"/>
    <s v="UNIDAD"/>
    <s v="NO SOLICITADAS"/>
  </r>
  <r>
    <x v="0"/>
    <s v="204-4-20"/>
    <n v="10"/>
    <s v="REPUESTOS"/>
    <s v="BOMBILLO 1141"/>
    <n v="39101600"/>
    <s v="SELECCIÓN ABREVIADA MENOR CUANTÍA"/>
    <n v="4"/>
    <n v="6"/>
    <n v="15"/>
    <n v="97425.3"/>
    <s v="UNIDAD"/>
    <s v="NO SOLICITADAS"/>
  </r>
  <r>
    <x v="0"/>
    <s v="204-4-20"/>
    <n v="10"/>
    <s v="REPUESTOS"/>
    <s v="BOMBILLO 53"/>
    <n v="39101600"/>
    <s v="SELECCIÓN ABREVIADA MENOR CUANTÍA"/>
    <n v="4"/>
    <n v="6"/>
    <n v="50"/>
    <n v="342065.5"/>
    <s v="UNIDAD"/>
    <s v="NO SOLICITADAS"/>
  </r>
  <r>
    <x v="0"/>
    <s v="204-4-20"/>
    <n v="10"/>
    <s v="REPUESTOS"/>
    <s v="BOMBILLO 67"/>
    <n v="39101600"/>
    <s v="SELECCIÓN ABREVIADA MENOR CUANTÍA"/>
    <n v="4"/>
    <n v="6"/>
    <n v="50"/>
    <n v="845376"/>
    <s v="UNIDAD"/>
    <s v="NO SOLICITADAS"/>
  </r>
  <r>
    <x v="0"/>
    <s v="204-4-20"/>
    <n v="10"/>
    <s v="REPUESTOS"/>
    <s v="BOMBILLO T10"/>
    <n v="39101600"/>
    <s v="SELECCIÓN ABREVIADA MENOR CUANTÍA"/>
    <n v="4"/>
    <n v="6"/>
    <n v="100"/>
    <n v="713048"/>
    <s v="UNIDAD"/>
    <s v="NO SOLICITADAS"/>
  </r>
  <r>
    <x v="0"/>
    <s v="204-4-20"/>
    <n v="10"/>
    <s v="REPUESTOS"/>
    <s v="BOMBILLO 14VDC"/>
    <n v="39101600"/>
    <s v="SELECCIÓN ABREVIADA MENOR CUANTÍA"/>
    <n v="4"/>
    <n v="6"/>
    <n v="1"/>
    <n v="221279.31"/>
    <s v="UNIDAD"/>
    <s v="NO SOLICITADAS"/>
  </r>
  <r>
    <x v="0"/>
    <s v="204-4-20"/>
    <n v="10"/>
    <s v="REPUESTOS"/>
    <s v="BOMBILLO 6,6A@150W TIPO PIN  P/N 40925"/>
    <n v="39101600"/>
    <s v="SELECCIÓN ABREVIADA MENOR CUANTÍA"/>
    <n v="4"/>
    <n v="6"/>
    <n v="20"/>
    <n v="1047723.6"/>
    <s v="UNIDAD"/>
    <s v="NO SOLICITADAS"/>
  </r>
  <r>
    <x v="0"/>
    <s v="204-4-20"/>
    <n v="10"/>
    <s v="REPUESTOS"/>
    <s v="BOMBILLO 6,6A@200W TIPO PIN  P/N 20172"/>
    <n v="39101600"/>
    <s v="SELECCIÓN ABREVIADA MENOR CUANTÍA"/>
    <n v="4"/>
    <n v="6"/>
    <n v="30"/>
    <n v="2206759.8000000003"/>
    <s v="UNIDAD"/>
    <s v="NO SOLICITADAS"/>
  </r>
  <r>
    <x v="0"/>
    <s v="204-4-20"/>
    <n v="10"/>
    <s v="REPUESTOS"/>
    <s v="BOMBILLO 6,6A@45W TIPO PIN  P/N 40732  INTERCAMBIABLE EXM"/>
    <n v="39101600"/>
    <s v="SELECCIÓN ABREVIADA MENOR CUANTÍA"/>
    <n v="4"/>
    <n v="6"/>
    <n v="50"/>
    <n v="2162587"/>
    <s v="UNIDAD"/>
    <s v="NO SOLICITADAS"/>
  </r>
  <r>
    <x v="0"/>
    <s v="204-4-20"/>
    <n v="10"/>
    <s v="REPUESTOS"/>
    <s v="BOMBILLO DE 220V  "/>
    <n v="39101600"/>
    <s v="SELECCIÓN ABREVIADA MENOR CUANTÍA"/>
    <n v="4"/>
    <n v="6"/>
    <n v="5"/>
    <n v="151385.84999999998"/>
    <s v="UNIDAD"/>
    <s v="NO SOLICITADAS"/>
  </r>
  <r>
    <x v="0"/>
    <s v="204-4-20"/>
    <n v="10"/>
    <s v="REPUESTOS"/>
    <s v="BOMBILLO DE ALOGENO  H1"/>
    <n v="39101600"/>
    <s v="SELECCIÓN ABREVIADA MENOR CUANTÍA"/>
    <n v="4"/>
    <n v="6"/>
    <n v="50"/>
    <n v="344921.5"/>
    <s v="UNIDAD"/>
    <s v="NO SOLICITADAS"/>
  </r>
  <r>
    <x v="0"/>
    <s v="204-4-20"/>
    <n v="10"/>
    <s v="REPUESTOS"/>
    <s v="BOMBILLO DE ALOGENO H3"/>
    <n v="39101600"/>
    <s v="SELECCIÓN ABREVIADA MENOR CUANTÍA"/>
    <n v="4"/>
    <n v="6"/>
    <n v="10"/>
    <n v="275877.7"/>
    <s v="UNIDAD"/>
    <s v="NO SOLICITADAS"/>
  </r>
  <r>
    <x v="0"/>
    <s v="204-4-20"/>
    <n v="10"/>
    <s v="REPUESTOS"/>
    <s v="BOMBILLOS 12 VOLT. 100W"/>
    <n v="39101600"/>
    <s v="SELECCIÓN ABREVIADA MENOR CUANTÍA"/>
    <n v="4"/>
    <n v="6"/>
    <n v="10"/>
    <n v="58452.799999999996"/>
    <s v="UNIDAD"/>
    <s v="NO SOLICITADAS"/>
  </r>
  <r>
    <x v="0"/>
    <s v="204-4-20"/>
    <n v="10"/>
    <s v="REPUESTOS"/>
    <s v="BOMBILLOS 1683"/>
    <n v="39101600"/>
    <s v="SELECCIÓN ABREVIADA MENOR CUANTÍA"/>
    <n v="4"/>
    <n v="6"/>
    <n v="30"/>
    <n v="123414.9"/>
    <s v="UNIDAD"/>
    <s v="NO SOLICITADAS"/>
  </r>
  <r>
    <x v="0"/>
    <s v="204-4-20"/>
    <n v="10"/>
    <s v="REPUESTOS"/>
    <s v="BOMBILLOS 307"/>
    <n v="39101600"/>
    <s v="SELECCIÓN ABREVIADA MENOR CUANTÍA"/>
    <n v="4"/>
    <n v="6"/>
    <n v="50"/>
    <n v="292264"/>
    <s v="UNIDAD"/>
    <s v="NO SOLICITADAS"/>
  </r>
  <r>
    <x v="0"/>
    <s v="204-4-20"/>
    <n v="10"/>
    <s v="REPUESTOS"/>
    <s v="BOMBILLOS 6839"/>
    <n v="39101600"/>
    <s v="SELECCIÓN ABREVIADA MENOR CUANTÍA"/>
    <n v="4"/>
    <n v="6"/>
    <n v="100"/>
    <n v="1000195.0000000001"/>
    <s v="UNIDAD"/>
    <s v="NO SOLICITADAS"/>
  </r>
  <r>
    <x v="0"/>
    <s v="204-4-20"/>
    <n v="10"/>
    <s v="REPUESTOS"/>
    <s v="BOMBILLOS 767"/>
    <n v="39101600"/>
    <s v="SELECCIÓN ABREVIADA MENOR CUANTÍA"/>
    <n v="4"/>
    <n v="6"/>
    <n v="25"/>
    <n v="800959.25"/>
    <s v="UNIDAD"/>
    <s v="NO SOLICITADAS"/>
  </r>
  <r>
    <x v="0"/>
    <s v="204-4-20"/>
    <n v="10"/>
    <s v="REPUESTOS"/>
    <s v="BOMBILLOS LED 313"/>
    <n v="39101600"/>
    <s v="SELECCIÓN ABREVIADA MENOR CUANTÍA"/>
    <n v="4"/>
    <n v="6"/>
    <n v="40"/>
    <n v="416214.4"/>
    <s v="UNIDAD"/>
    <s v="NO SOLICITADAS"/>
  </r>
  <r>
    <x v="0"/>
    <s v="204-4-20"/>
    <n v="10"/>
    <s v="REPUESTOS"/>
    <s v="BOMBILLOS LED 327"/>
    <n v="39101600"/>
    <s v="SELECCIÓN ABREVIADA MENOR CUANTÍA"/>
    <n v="4"/>
    <n v="6"/>
    <n v="30"/>
    <n v="23419.200000000001"/>
    <s v="UNIDAD"/>
    <s v="NO SOLICITADAS"/>
  </r>
  <r>
    <x v="0"/>
    <s v="204-4-20"/>
    <n v="10"/>
    <s v="REPUESTOS"/>
    <s v="BROCA DE EXTENSION 12 PULGADAS, HSS , 3/32¨"/>
    <n v="27112845"/>
    <s v="SELECCIÓN ABREVIADA MENOR CUANTÍA"/>
    <n v="4"/>
    <n v="6"/>
    <n v="5"/>
    <n v="103696.6"/>
    <s v="UNIDAD"/>
    <s v="NO SOLICITADAS"/>
  </r>
  <r>
    <x v="0"/>
    <s v="204-4-20"/>
    <n v="10"/>
    <s v="REPUESTOS"/>
    <s v="BROCA DE EXTENSION 12 PULGADAS, HSS  1/8¨"/>
    <n v="27112845"/>
    <s v="SELECCIÓN ABREVIADA MENOR CUANTÍA"/>
    <n v="4"/>
    <n v="6"/>
    <n v="5"/>
    <n v="103696.6"/>
    <s v="UNIDAD"/>
    <s v="NO SOLICITADAS"/>
  </r>
  <r>
    <x v="0"/>
    <s v="204-4-20"/>
    <n v="10"/>
    <s v="REPUESTOS"/>
    <s v="BROCA DE EXTENSION 12 PULGADAS, HSS 5/32¨"/>
    <n v="27112845"/>
    <s v="SELECCIÓN ABREVIADA MENOR CUANTÍA"/>
    <n v="4"/>
    <n v="6"/>
    <n v="5"/>
    <n v="107153.54999999999"/>
    <s v="UNIDAD"/>
    <s v="NO SOLICITADAS"/>
  </r>
  <r>
    <x v="0"/>
    <s v="204-4-20"/>
    <n v="10"/>
    <s v="REPUESTOS"/>
    <s v="BROCA DE EXTENSION 12 PULGADAS, HSS 3/16¨"/>
    <n v="27112845"/>
    <s v="SELECCIÓN ABREVIADA MENOR CUANTÍA"/>
    <n v="4"/>
    <n v="6"/>
    <n v="5"/>
    <n v="140705.60000000001"/>
    <s v="UNIDAD"/>
    <s v="NO SOLICITADAS"/>
  </r>
  <r>
    <x v="0"/>
    <s v="204-4-20"/>
    <n v="10"/>
    <s v="REPUESTOS"/>
    <s v="BROCA PARA METAL CON ALEACION DE COBALTO CO, 1/16¨"/>
    <n v="27112845"/>
    <s v="SELECCIÓN ABREVIADA MENOR CUANTÍA"/>
    <n v="4"/>
    <n v="6"/>
    <n v="10"/>
    <n v="279685.7"/>
    <s v="UNIDAD"/>
    <s v="NO SOLICITADAS"/>
  </r>
  <r>
    <x v="0"/>
    <s v="204-4-20"/>
    <n v="10"/>
    <s v="REPUESTOS"/>
    <s v="BROCA PARA METAL CON ALEACION DE COBALTO 3/32¨"/>
    <n v="27112845"/>
    <s v="SELECCIÓN ABREVIADA MENOR CUANTÍA"/>
    <n v="4"/>
    <n v="6"/>
    <n v="10"/>
    <n v="328606.60000000003"/>
    <s v="UNIDAD"/>
    <s v="NO SOLICITADAS"/>
  </r>
  <r>
    <x v="0"/>
    <s v="204-4-20"/>
    <n v="10"/>
    <s v="REPUESTOS"/>
    <s v="BROCA PARA METAL CON ALEACION DE COBALTO 1/8¨"/>
    <n v="27112845"/>
    <s v="SELECCIÓN ABREVIADA MENOR CUANTÍA"/>
    <n v="4"/>
    <n v="6"/>
    <n v="10"/>
    <n v="389832.1"/>
    <s v="UNIDAD"/>
    <s v="NO SOLICITADAS"/>
  </r>
  <r>
    <x v="0"/>
    <s v="204-4-20"/>
    <n v="10"/>
    <s v="REPUESTOS"/>
    <s v="BROCA PARA METAL CON ALEACION DE COBALTO 3/16¨"/>
    <n v="27112845"/>
    <s v="SELECCIÓN ABREVIADA MENOR CUANTÍA"/>
    <n v="4"/>
    <n v="6"/>
    <n v="10"/>
    <n v="390950.7"/>
    <s v="UNIDAD"/>
    <s v="NO SOLICITADAS"/>
  </r>
  <r>
    <x v="0"/>
    <s v="204-4-20"/>
    <n v="10"/>
    <s v="REPUESTOS"/>
    <s v="BROCA PARA METAL CON ALEACION DE COBALTO 1/4¨"/>
    <n v="27112845"/>
    <s v="SELECCIÓN ABREVIADA MENOR CUANTÍA"/>
    <n v="4"/>
    <n v="6"/>
    <n v="10"/>
    <n v="922618.9"/>
    <s v="UNIDAD"/>
    <s v="NO SOLICITADAS"/>
  </r>
  <r>
    <x v="0"/>
    <s v="204-4-20"/>
    <n v="10"/>
    <s v="REPUESTOS"/>
    <s v="BROCA PARA METAL CON ALEACION DE COBALTO 2 MILIMETROS"/>
    <n v="27112845"/>
    <s v="SELECCIÓN ABREVIADA MENOR CUANTÍA"/>
    <n v="4"/>
    <n v="6"/>
    <n v="10"/>
    <n v="306960.5"/>
    <s v="UNIDAD"/>
    <s v="NO SOLICITADAS"/>
  </r>
  <r>
    <x v="0"/>
    <s v="204-4-20"/>
    <n v="10"/>
    <s v="REPUESTOS"/>
    <s v="BROCA PARA METAL CON ALEACION DE COBALTO 2.5 MILIMETROS"/>
    <n v="27112845"/>
    <s v="SELECCIÓN ABREVIADA MENOR CUANTÍA"/>
    <n v="4"/>
    <n v="6"/>
    <n v="10"/>
    <n v="306960.5"/>
    <s v="UNIDAD"/>
    <s v="NO SOLICITADAS"/>
  </r>
  <r>
    <x v="0"/>
    <s v="204-4-20"/>
    <n v="10"/>
    <s v="REPUESTOS"/>
    <s v="BROCA PARA METAL CON ALEACION DE COBALTO 3 MILIMETROS"/>
    <n v="27112845"/>
    <s v="SELECCIÓN ABREVIADA MENOR CUANTÍA"/>
    <n v="4"/>
    <n v="6"/>
    <n v="10"/>
    <n v="374504.89999999997"/>
    <s v="UNIDAD"/>
    <s v="NO SOLICITADAS"/>
  </r>
  <r>
    <x v="0"/>
    <s v="204-4-20"/>
    <n v="10"/>
    <s v="REPUESTOS"/>
    <s v="BROCA PARA METAL CON ALEACION DE COBALTO 3,5 MILIMETROS"/>
    <n v="27112845"/>
    <s v="SELECCIÓN ABREVIADA MENOR CUANTÍA"/>
    <n v="4"/>
    <n v="6"/>
    <n v="10"/>
    <n v="451129"/>
    <s v="UNIDAD"/>
    <s v="NO SOLICITADAS"/>
  </r>
  <r>
    <x v="0"/>
    <s v="204-4-20"/>
    <n v="10"/>
    <s v="REPUESTOS"/>
    <s v="BROCA PARA METAL CON ALEACION DE COBALTO 4 MILIMETROS"/>
    <n v="27112845"/>
    <s v="SELECCIÓN ABREVIADA MENOR CUANTÍA"/>
    <n v="4"/>
    <n v="6"/>
    <n v="10"/>
    <n v="451129"/>
    <s v="UNIDAD"/>
    <s v="NO SOLICITADAS"/>
  </r>
  <r>
    <x v="0"/>
    <s v="204-4-20"/>
    <n v="10"/>
    <s v="REPUESTOS"/>
    <s v="BROCA PARA METAL CON ALEACION DE COBALTO 4,5 MILIMETROS"/>
    <n v="27112845"/>
    <s v="SELECCIÓN ABREVIADA MENOR CUANTÍA"/>
    <n v="4"/>
    <n v="6"/>
    <n v="10"/>
    <n v="541616.60000000009"/>
    <s v="UNIDAD"/>
    <s v="NO SOLICITADAS"/>
  </r>
  <r>
    <x v="0"/>
    <s v="204-4-20"/>
    <n v="10"/>
    <s v="REPUESTOS"/>
    <s v="BROCA PARA METAL HSS 1/16¨"/>
    <n v="27112845"/>
    <s v="SELECCIÓN ABREVIADA MENOR CUANTÍA"/>
    <n v="4"/>
    <n v="6"/>
    <n v="10"/>
    <n v="30321.199999999997"/>
    <s v="UNIDAD"/>
    <s v="NO SOLICITADAS"/>
  </r>
  <r>
    <x v="0"/>
    <s v="204-4-20"/>
    <n v="10"/>
    <s v="REPUESTOS"/>
    <s v="BROCA PARA METAL HSS 3/32¨"/>
    <n v="27112845"/>
    <s v="SELECCIÓN ABREVIADA MENOR CUANTÍA"/>
    <n v="4"/>
    <n v="6"/>
    <n v="10"/>
    <n v="35509.599999999999"/>
    <s v="UNIDAD"/>
    <s v="NO SOLICITADAS"/>
  </r>
  <r>
    <x v="0"/>
    <s v="204-4-20"/>
    <n v="10"/>
    <s v="REPUESTOS"/>
    <s v="BROCA PARA METAL HSS 1/8¨"/>
    <n v="27112845"/>
    <s v="SELECCIÓN ABREVIADA MENOR CUANTÍA"/>
    <n v="4"/>
    <n v="6"/>
    <n v="10"/>
    <n v="45898.3"/>
    <s v="UNIDAD"/>
    <s v="NO SOLICITADAS"/>
  </r>
  <r>
    <x v="0"/>
    <s v="204-4-20"/>
    <n v="10"/>
    <s v="REPUESTOS"/>
    <s v="BROCA PARA METAL HSS 5/32¨"/>
    <n v="27112845"/>
    <s v="SELECCIÓN ABREVIADA MENOR CUANTÍA"/>
    <n v="4"/>
    <n v="6"/>
    <n v="10"/>
    <n v="37235.100000000006"/>
    <s v="UNIDAD"/>
    <s v="NO SOLICITADAS"/>
  </r>
  <r>
    <x v="0"/>
    <s v="204-4-20"/>
    <n v="10"/>
    <s v="REPUESTOS"/>
    <s v="BROCA PARA METAL HSS 3/16¨"/>
    <n v="27112845"/>
    <s v="SELECCIÓN ABREVIADA MENOR CUANTÍA"/>
    <n v="4"/>
    <n v="6"/>
    <n v="10"/>
    <n v="48504.399999999994"/>
    <s v="UNIDAD"/>
    <s v="NO SOLICITADAS"/>
  </r>
  <r>
    <x v="0"/>
    <s v="204-4-20"/>
    <n v="10"/>
    <s v="REPUESTOS"/>
    <s v="BROCA PARA METAL HSS 1/4¨"/>
    <n v="27112845"/>
    <s v="SELECCIÓN ABREVIADA MENOR CUANTÍA"/>
    <n v="4"/>
    <n v="6"/>
    <n v="10"/>
    <n v="52383.8"/>
    <s v="UNIDAD"/>
    <s v="NO SOLICITADAS"/>
  </r>
  <r>
    <x v="0"/>
    <s v="204-4-20"/>
    <n v="10"/>
    <s v="REPUESTOS"/>
    <s v="BROCA PARA METAL HSS 2 MILIMETROS"/>
    <n v="27112845"/>
    <s v="SELECCIÓN ABREVIADA MENOR CUANTÍA"/>
    <n v="4"/>
    <n v="6"/>
    <n v="10"/>
    <n v="144370.79999999999"/>
    <s v="UNIDAD"/>
    <s v="NO SOLICITADAS"/>
  </r>
  <r>
    <x v="0"/>
    <s v="204-4-20"/>
    <n v="10"/>
    <s v="REPUESTOS"/>
    <s v="BROCA PARA METAL HSS 2,5 MILIMETROS"/>
    <n v="27112845"/>
    <s v="SELECCIÓN ABREVIADA MENOR CUANTÍA"/>
    <n v="4"/>
    <n v="6"/>
    <n v="10"/>
    <n v="151391.79999999999"/>
    <s v="UNIDAD"/>
    <s v="NO SOLICITADAS"/>
  </r>
  <r>
    <x v="0"/>
    <s v="204-4-20"/>
    <n v="10"/>
    <s v="REPUESTOS"/>
    <s v="BROCA PARA METAL HSS 3 MILIMETROS"/>
    <n v="27112845"/>
    <s v="SELECCIÓN ABREVIADA MENOR CUANTÍA"/>
    <n v="4"/>
    <n v="6"/>
    <n v="10"/>
    <n v="151391.79999999999"/>
    <s v="UNIDAD"/>
    <s v="NO SOLICITADAS"/>
  </r>
  <r>
    <x v="0"/>
    <s v="204-4-20"/>
    <n v="10"/>
    <s v="REPUESTOS"/>
    <s v="BROCA PARA METAL HSS 3.5 MILIMETROS"/>
    <n v="27112845"/>
    <s v="SELECCIÓN ABREVIADA MENOR CUANTÍA"/>
    <n v="4"/>
    <n v="6"/>
    <n v="10"/>
    <n v="151391.79999999999"/>
    <s v="UNIDAD"/>
    <s v="NO SOLICITADAS"/>
  </r>
  <r>
    <x v="0"/>
    <s v="204-4-20"/>
    <n v="10"/>
    <s v="REPUESTOS"/>
    <s v="BROCA PARA METAL HSS 4 MILIMETROS"/>
    <n v="27112845"/>
    <s v="SELECCIÓN ABREVIADA MENOR CUANTÍA"/>
    <n v="4"/>
    <n v="6"/>
    <n v="10"/>
    <n v="151391.79999999999"/>
    <s v="UNIDAD"/>
    <s v="NO SOLICITADAS"/>
  </r>
  <r>
    <x v="0"/>
    <s v="204-4-20"/>
    <n v="10"/>
    <s v="REPUESTOS"/>
    <s v="BROCA PARA METAL HSS  4.5 MILIMETROS"/>
    <n v="27112845"/>
    <s v="SELECCIÓN ABREVIADA MENOR CUANTÍA"/>
    <n v="4"/>
    <n v="6"/>
    <n v="10"/>
    <n v="151391.79999999999"/>
    <s v="UNIDAD"/>
    <s v="NO SOLICITADAS"/>
  </r>
  <r>
    <x v="0"/>
    <s v="204-4-20"/>
    <n v="10"/>
    <s v="REPUESTOS"/>
    <s v="BROCA PARA METAL HSS  5 MILIMETROS"/>
    <n v="27112845"/>
    <s v="SELECCIÓN ABREVIADA MENOR CUANTÍA"/>
    <n v="4"/>
    <n v="6"/>
    <n v="10"/>
    <n v="151391.79999999999"/>
    <s v="UNIDAD"/>
    <s v="NO SOLICITADAS"/>
  </r>
  <r>
    <x v="0"/>
    <s v="204-4-20"/>
    <n v="10"/>
    <s v="REPUESTOS"/>
    <s v="CONO DE VIENTO MANGAVELETAS 18”X8” PULGADAS ML 1548"/>
    <n v="41114409"/>
    <s v="SELECCIÓN ABREVIADA MENOR CUANTÍA"/>
    <n v="4"/>
    <n v="6"/>
    <n v="5"/>
    <n v="1515316.25"/>
    <s v="UNIDAD"/>
    <s v="NO SOLICITADAS"/>
  </r>
  <r>
    <x v="0"/>
    <s v="204-4-20"/>
    <n v="10"/>
    <s v="REPUESTOS"/>
    <s v="DISCO ABRASIVO AZUL 2 PULGADAS P/N 61500141710"/>
    <n v="27112742"/>
    <s v="SELECCIÓN ABREVIADA MENOR CUANTÍA"/>
    <n v="4"/>
    <n v="6"/>
    <n v="50"/>
    <n v="424294.5"/>
    <s v="UNIDAD"/>
    <s v="NO SOLICITADAS"/>
  </r>
  <r>
    <x v="0"/>
    <s v="204-4-20"/>
    <n v="10"/>
    <s v="REPUESTOS"/>
    <s v="DISCO ABRASIVO AZUL 3 PULGADAS P/N 61500141785"/>
    <n v="27112742"/>
    <s v="SELECCIÓN ABREVIADA MENOR CUANTÍA"/>
    <n v="4"/>
    <n v="6"/>
    <n v="50"/>
    <n v="238178.5"/>
    <s v="UNIDAD"/>
    <s v="NO SOLICITADAS"/>
  </r>
  <r>
    <x v="0"/>
    <s v="204-4-20"/>
    <n v="10"/>
    <s v="REPUESTOS"/>
    <s v="DISCO ABRASIVO MARRON 2 &quot; P/N 61500141736"/>
    <n v="27112742"/>
    <s v="SELECCIÓN ABREVIADA MENOR CUANTÍA"/>
    <n v="4"/>
    <n v="6"/>
    <n v="50"/>
    <n v="251149.5"/>
    <s v="UNIDAD"/>
    <s v="NO SOLICITADAS"/>
  </r>
  <r>
    <x v="0"/>
    <s v="204-4-20"/>
    <n v="10"/>
    <s v="REPUESTOS"/>
    <s v="DISCO ABRASIVO MARRON 3&quot; P/N 61500141801"/>
    <n v="27112742"/>
    <s v="SELECCIÓN ABREVIADA MENOR CUANTÍA"/>
    <n v="4"/>
    <n v="6"/>
    <n v="50"/>
    <n v="484925"/>
    <s v="UNIDAD"/>
    <s v="NO SOLICITADAS"/>
  </r>
  <r>
    <x v="0"/>
    <s v="204-4-20"/>
    <n v="10"/>
    <s v="REPUESTOS"/>
    <s v="DISCO ABRASIVO ROJO 2&quot;  P/N 61500141728 "/>
    <n v="27112742"/>
    <s v="SELECCIÓN ABREVIADA MENOR CUANTÍA"/>
    <n v="4"/>
    <n v="6"/>
    <n v="50"/>
    <n v="251149.5"/>
    <s v="UNIDAD"/>
    <s v="NO SOLICITADAS"/>
  </r>
  <r>
    <x v="0"/>
    <s v="204-4-20"/>
    <n v="10"/>
    <s v="REPUESTOS"/>
    <s v="DISCO ABRASIVO ROJO 3&quot; P/N 61500141793"/>
    <n v="27112742"/>
    <s v="SELECCIÓN ABREVIADA MENOR CUANTÍA"/>
    <n v="4"/>
    <n v="6"/>
    <n v="50"/>
    <n v="251149.5"/>
    <s v="UNIDAD"/>
    <s v="NO SOLICITADAS"/>
  </r>
  <r>
    <x v="0"/>
    <s v="204-4-20"/>
    <n v="10"/>
    <s v="REPUESTOS"/>
    <s v="DISCOS DE CORTE PARA MOTORTOOL"/>
    <n v="31191506"/>
    <s v="SELECCIÓN ABREVIADA MENOR CUANTÍA"/>
    <n v="4"/>
    <n v="6"/>
    <n v="40"/>
    <n v="498800.4"/>
    <s v="UNIDAD"/>
    <s v="NO SOLICITADAS"/>
  </r>
  <r>
    <x v="0"/>
    <s v="204-4-20"/>
    <n v="10"/>
    <s v="REPUESTOS"/>
    <s v="DISCOS DE CORTE PARA PULIDORA"/>
    <n v="31191506"/>
    <s v="SELECCIÓN ABREVIADA MENOR CUANTÍA"/>
    <n v="4"/>
    <n v="6"/>
    <n v="40"/>
    <n v="745844.4"/>
    <s v="UNIDAD"/>
    <s v="NO SOLICITADAS"/>
  </r>
  <r>
    <x v="0"/>
    <s v="204-4-20"/>
    <n v="10"/>
    <s v="REPUESTOS"/>
    <s v="DISCOS DE CORTE PARA PULIDORA 7&quot; X 1/16"/>
    <n v="31191506"/>
    <s v="SELECCIÓN ABREVIADA MENOR CUANTÍA"/>
    <n v="4"/>
    <n v="6"/>
    <n v="20"/>
    <n v="372922.2"/>
    <s v="UNIDAD"/>
    <s v="NO SOLICITADAS"/>
  </r>
  <r>
    <x v="0"/>
    <s v="204-4-20"/>
    <n v="10"/>
    <s v="REPUESTOS"/>
    <s v="DISCOS DE CORTE PARA PULIDORA  4&quot; X 1/16"/>
    <n v="31191506"/>
    <s v="SELECCIÓN ABREVIADA MENOR CUANTÍA"/>
    <n v="4"/>
    <n v="6"/>
    <n v="15"/>
    <n v="255130.05"/>
    <s v="UNIDAD"/>
    <s v="NO SOLICITADAS"/>
  </r>
  <r>
    <x v="0"/>
    <s v="204-4-20"/>
    <n v="10"/>
    <s v="REPUESTOS"/>
    <s v="DISCOS DE CORTE PARA TRONZADORA"/>
    <n v="31191506"/>
    <s v="SELECCIÓN ABREVIADA MENOR CUANTÍA"/>
    <n v="4"/>
    <n v="6"/>
    <n v="10"/>
    <n v="168861"/>
    <s v="UNIDAD"/>
    <s v="NO SOLICITADAS"/>
  </r>
  <r>
    <x v="0"/>
    <s v="204-4-20"/>
    <n v="10"/>
    <s v="REPUESTOS"/>
    <s v="DISCOS DE LIJA ROLOCK GRANO # 36 "/>
    <n v="27112742"/>
    <s v="SELECCIÓN ABREVIADA MENOR CUANTÍA"/>
    <n v="4"/>
    <n v="6"/>
    <n v="40"/>
    <n v="329058.8"/>
    <s v="UNIDAD"/>
    <s v="NO SOLICITADAS"/>
  </r>
  <r>
    <x v="0"/>
    <s v="204-4-20"/>
    <n v="10"/>
    <s v="REPUESTOS"/>
    <s v="DISCOS PARA CORTE 3&quot;DIAMETRO X 1/16&quot; ESPESOR X 1/4 DIAM INTERN"/>
    <n v="27112742"/>
    <s v="SELECCIÓN ABREVIADA MENOR CUANTÍA"/>
    <n v="4"/>
    <n v="6"/>
    <n v="15"/>
    <n v="516400.49999999994"/>
    <s v="UNIDAD"/>
    <s v="NO SOLICITADAS"/>
  </r>
  <r>
    <x v="0"/>
    <s v="204-4-20"/>
    <n v="10"/>
    <s v="REPUESTOS"/>
    <s v="CUCHILLAS PARA CORTE  1/4 &quot; ARBOR HOLE  "/>
    <n v="27112900"/>
    <s v="SELECCIÓN ABREVIADA MENOR CUANTÍA"/>
    <n v="4"/>
    <n v="6"/>
    <n v="4"/>
    <n v="242450.6"/>
    <s v="UNIDAD"/>
    <s v="NO SOLICITADAS"/>
  </r>
  <r>
    <x v="0"/>
    <s v="204-4-20"/>
    <n v="10"/>
    <s v="REPUESTOS"/>
    <s v="CUCHILLAS PARA CORTE  1/4 &quot; ARBOR HOLE  "/>
    <n v="27112900"/>
    <s v="SELECCIÓN ABREVIADA MENOR CUANTÍA"/>
    <n v="4"/>
    <n v="6"/>
    <n v="4"/>
    <n v="242450.6"/>
    <s v="UNIDAD"/>
    <s v="NO SOLICITADAS"/>
  </r>
  <r>
    <x v="0"/>
    <s v="204-4-20"/>
    <n v="10"/>
    <s v="REPUESTOS"/>
    <s v="HOJAS PARA SEGUETA"/>
    <n v="27112742"/>
    <s v="SELECCIÓN ABREVIADA MENOR CUANTÍA"/>
    <n v="4"/>
    <n v="6"/>
    <n v="100"/>
    <n v="822646.99999999988"/>
    <s v="UNIDAD"/>
    <s v="NO SOLICITADAS"/>
  </r>
  <r>
    <x v="0"/>
    <s v="204-4-20"/>
    <n v="10"/>
    <s v="REPUESTOS"/>
    <s v="KIT BROCAS DE COBALTO"/>
    <n v="27112845"/>
    <s v="SELECCIÓN ABREVIADA MENOR CUANTÍA"/>
    <n v="4"/>
    <n v="6"/>
    <n v="1"/>
    <n v="558502.69999999995"/>
    <s v="UNIDAD"/>
    <s v="NO SOLICITADAS"/>
  </r>
  <r>
    <x v="0"/>
    <s v="204-4-20"/>
    <n v="10"/>
    <s v="REPUESTOS"/>
    <s v="SCREW  (TORNILLO AVELLANADO) MS24694-S6"/>
    <n v="31161500"/>
    <s v="SELECCIÓN ABREVIADA MENOR CUANTÍA"/>
    <n v="4"/>
    <n v="6"/>
    <n v="100"/>
    <n v="33320"/>
    <s v="UNIDAD"/>
    <s v="NO SOLICITADAS"/>
  </r>
  <r>
    <x v="0"/>
    <s v="204-4-20"/>
    <n v="10"/>
    <s v="REPUESTOS"/>
    <s v="SCREW   MS27039-1-8"/>
    <n v="31161500"/>
    <s v="SELECCIÓN ABREVIADA MENOR CUANTÍA"/>
    <n v="4"/>
    <n v="6"/>
    <n v="100"/>
    <n v="108290.00000000001"/>
    <s v="UNIDAD"/>
    <s v="NO SOLICITADAS"/>
  </r>
  <r>
    <x v="0"/>
    <s v="204-4-20"/>
    <n v="10"/>
    <s v="REPUESTOS"/>
    <s v="SCREW MS27039-1-4"/>
    <n v="31161500"/>
    <s v="SELECCIÓN ABREVIADA MENOR CUANTÍA"/>
    <n v="4"/>
    <n v="6"/>
    <n v="100"/>
    <n v="30345"/>
    <s v="UNIDAD"/>
    <s v="NO SOLICITADAS"/>
  </r>
  <r>
    <x v="0"/>
    <s v="204-4-20"/>
    <n v="10"/>
    <s v="REPUESTOS"/>
    <s v="SCREW MS27039-1-6"/>
    <n v="31161500"/>
    <s v="SELECCIÓN ABREVIADA MENOR CUANTÍA"/>
    <n v="4"/>
    <n v="6"/>
    <n v="100"/>
    <n v="78064"/>
    <s v="UNIDAD"/>
    <s v="NO SOLICITADAS"/>
  </r>
  <r>
    <x v="0"/>
    <s v="204-4-20"/>
    <n v="10"/>
    <s v="REPUESTOS"/>
    <s v="SCREW MS27039-1-8"/>
    <n v="31161500"/>
    <s v="SELECCIÓN ABREVIADA MENOR CUANTÍA"/>
    <n v="4"/>
    <n v="6"/>
    <n v="100"/>
    <n v="78064"/>
    <s v="UNIDAD"/>
    <s v="NO SOLICITADAS"/>
  </r>
  <r>
    <x v="0"/>
    <s v="204-4-20"/>
    <n v="10"/>
    <s v="REPUESTOS"/>
    <s v="SCREW MS27039-1-10"/>
    <n v="31161500"/>
    <s v="SELECCIÓN ABREVIADA MENOR CUANTÍA"/>
    <n v="4"/>
    <n v="6"/>
    <n v="100"/>
    <n v="34748"/>
    <s v="UNIDAD"/>
    <s v="NO SOLICITADAS"/>
  </r>
  <r>
    <x v="0"/>
    <s v="204-4-20"/>
    <n v="10"/>
    <s v="REPUESTOS"/>
    <s v="SCREW AN509-10-R10"/>
    <n v="31161500"/>
    <s v="SELECCIÓN ABREVIADA MENOR CUANTÍA"/>
    <n v="4"/>
    <n v="6"/>
    <n v="100"/>
    <n v="30345"/>
    <s v="UNIDAD"/>
    <s v="NO SOLICITADAS"/>
  </r>
  <r>
    <x v="0"/>
    <s v="204-4-20"/>
    <n v="10"/>
    <s v="REPUESTOS"/>
    <s v="SCREW AN509-10-R11"/>
    <n v="31161500"/>
    <s v="SELECCIÓN ABREVIADA MENOR CUANTÍA"/>
    <n v="4"/>
    <n v="6"/>
    <n v="100"/>
    <n v="76279"/>
    <s v="UNIDAD"/>
    <s v="NO SOLICITADAS"/>
  </r>
  <r>
    <x v="0"/>
    <s v="204-4-20"/>
    <n v="10"/>
    <s v="REPUESTOS"/>
    <s v="SCREW AN509-10-R12"/>
    <n v="31161500"/>
    <s v="SELECCIÓN ABREVIADA MENOR CUANTÍA"/>
    <n v="4"/>
    <n v="6"/>
    <n v="100"/>
    <n v="77112"/>
    <s v="UNIDAD"/>
    <s v="NO SOLICITADAS"/>
  </r>
  <r>
    <x v="0"/>
    <s v="204-4-20"/>
    <n v="10"/>
    <s v="REPUESTOS"/>
    <s v="SCREW AN509-10-R13"/>
    <n v="31161500"/>
    <s v="SELECCIÓN ABREVIADA MENOR CUANTÍA"/>
    <n v="4"/>
    <n v="6"/>
    <n v="100"/>
    <n v="78897"/>
    <s v="UNIDAD"/>
    <s v="NO SOLICITADAS"/>
  </r>
  <r>
    <x v="0"/>
    <s v="204-4-20"/>
    <n v="10"/>
    <s v="REPUESTOS"/>
    <s v="SCREW AN509-10-R14"/>
    <n v="31161500"/>
    <s v="SELECCIÓN ABREVIADA MENOR CUANTÍA"/>
    <n v="4"/>
    <n v="6"/>
    <n v="100"/>
    <n v="78897"/>
    <s v="UNIDAD"/>
    <s v="NO SOLICITADAS"/>
  </r>
  <r>
    <x v="0"/>
    <s v="204-4-20"/>
    <n v="10"/>
    <s v="REPUESTOS"/>
    <s v="SCREW AN509-10-R15"/>
    <n v="31161500"/>
    <s v="SELECCIÓN ABREVIADA MENOR CUANTÍA"/>
    <n v="4"/>
    <n v="6"/>
    <n v="100"/>
    <n v="82348"/>
    <s v="UNIDAD"/>
    <s v="NO SOLICITADAS"/>
  </r>
  <r>
    <x v="0"/>
    <s v="204-4-20"/>
    <n v="10"/>
    <s v="REPUESTOS"/>
    <s v="SCREW AN509-10-R16"/>
    <n v="31161500"/>
    <s v="SELECCIÓN ABREVIADA MENOR CUANTÍA"/>
    <n v="4"/>
    <n v="6"/>
    <n v="100"/>
    <n v="83181"/>
    <s v="UNIDAD"/>
    <s v="NO SOLICITADAS"/>
  </r>
  <r>
    <x v="0"/>
    <s v="204-4-20"/>
    <n v="10"/>
    <s v="REPUESTOS"/>
    <s v="SCREW AN509-10-R17"/>
    <n v="31161500"/>
    <s v="SELECCIÓN ABREVIADA MENOR CUANTÍA"/>
    <n v="4"/>
    <n v="6"/>
    <n v="100"/>
    <n v="85799"/>
    <s v="UNIDAD"/>
    <s v="NO SOLICITADAS"/>
  </r>
  <r>
    <x v="0"/>
    <s v="204-4-20"/>
    <n v="10"/>
    <s v="REPUESTOS"/>
    <s v="SCREW AN509-10-R18"/>
    <n v="31161500"/>
    <s v="SELECCIÓN ABREVIADA MENOR CUANTÍA"/>
    <n v="4"/>
    <n v="6"/>
    <n v="100"/>
    <n v="91035"/>
    <s v="UNIDAD"/>
    <s v="NO SOLICITADAS"/>
  </r>
  <r>
    <x v="0"/>
    <s v="204-4-20"/>
    <n v="10"/>
    <s v="REPUESTOS"/>
    <s v="SCREW NAS602-10"/>
    <n v="31161500"/>
    <s v="SELECCIÓN ABREVIADA MENOR CUANTÍA"/>
    <n v="4"/>
    <n v="6"/>
    <n v="100"/>
    <n v="34748"/>
    <s v="UNIDAD"/>
    <s v="NO SOLICITADAS"/>
  </r>
  <r>
    <x v="0"/>
    <s v="204-4-20"/>
    <n v="10"/>
    <s v="REPUESTOS"/>
    <s v="SCREW NAS602-11"/>
    <n v="31161500"/>
    <s v="SELECCIÓN ABREVIADA MENOR CUANTÍA"/>
    <n v="4"/>
    <n v="6"/>
    <n v="100"/>
    <n v="151606"/>
    <s v="UNIDAD"/>
    <s v="NO SOLICITADAS"/>
  </r>
  <r>
    <x v="0"/>
    <s v="204-4-20"/>
    <n v="10"/>
    <s v="REPUESTOS"/>
    <s v="SCREW NAS602-12"/>
    <n v="31161500"/>
    <s v="SELECCIÓN ABREVIADA MENOR CUANTÍA"/>
    <n v="4"/>
    <n v="6"/>
    <n v="100"/>
    <n v="155890"/>
    <s v="UNIDAD"/>
    <s v="NO SOLICITADAS"/>
  </r>
  <r>
    <x v="0"/>
    <s v="204-4-20"/>
    <n v="10"/>
    <s v="REPUESTOS"/>
    <s v="SCREW  NAS602-13"/>
    <n v="31161500"/>
    <s v="SELECCIÓN ABREVIADA MENOR CUANTÍA"/>
    <n v="4"/>
    <n v="6"/>
    <n v="100"/>
    <n v="160174"/>
    <s v="UNIDAD"/>
    <s v="NO SOLICITADAS"/>
  </r>
  <r>
    <x v="0"/>
    <s v="204-4-20"/>
    <n v="10"/>
    <s v="REPUESTOS"/>
    <s v="SCREW  NAS602-14"/>
    <n v="31161500"/>
    <s v="SELECCIÓN ABREVIADA MENOR CUANTÍA"/>
    <n v="4"/>
    <n v="6"/>
    <n v="100"/>
    <n v="181832"/>
    <s v="UNIDAD"/>
    <s v="NO SOLICITADAS"/>
  </r>
  <r>
    <x v="0"/>
    <s v="204-4-20"/>
    <n v="10"/>
    <s v="REPUESTOS"/>
    <s v="SCREW  NAS602-6"/>
    <n v="31161500"/>
    <s v="SELECCIÓN ABREVIADA MENOR CUANTÍA"/>
    <n v="4"/>
    <n v="6"/>
    <n v="100"/>
    <n v="30345"/>
    <s v="UNIDAD"/>
    <s v="NO SOLICITADAS"/>
  </r>
  <r>
    <x v="0"/>
    <s v="204-4-20"/>
    <n v="10"/>
    <s v="REPUESTOS"/>
    <s v="SCREW  NAS602-7"/>
    <n v="31161500"/>
    <s v="SELECCIÓN ABREVIADA MENOR CUANTÍA"/>
    <n v="4"/>
    <n v="6"/>
    <n v="100"/>
    <n v="34748"/>
    <s v="UNIDAD"/>
    <s v="NO SOLICITADAS"/>
  </r>
  <r>
    <x v="0"/>
    <s v="204-4-20"/>
    <n v="10"/>
    <s v="REPUESTOS"/>
    <s v="SCREW NAS602-8"/>
    <n v="31161500"/>
    <s v="SELECCIÓN ABREVIADA MENOR CUANTÍA"/>
    <n v="4"/>
    <n v="6"/>
    <n v="100"/>
    <n v="30345"/>
    <s v="UNIDAD"/>
    <s v="NO SOLICITADAS"/>
  </r>
  <r>
    <x v="0"/>
    <s v="204-4-20"/>
    <n v="10"/>
    <s v="REPUESTOS"/>
    <s v="SCREW NAS602-9"/>
    <n v="31161500"/>
    <s v="SELECCIÓN ABREVIADA MENOR CUANTÍA"/>
    <n v="4"/>
    <n v="6"/>
    <n v="100"/>
    <n v="34748"/>
    <s v="UNIDAD"/>
    <s v="NO SOLICITADAS"/>
  </r>
  <r>
    <x v="0"/>
    <s v="204-4-20"/>
    <n v="10"/>
    <s v="REPUESTOS"/>
    <s v="SCREW NAS603-10"/>
    <n v="31161500"/>
    <s v="SELECCIÓN ABREVIADA MENOR CUANTÍA"/>
    <n v="4"/>
    <n v="6"/>
    <n v="100"/>
    <n v="43435"/>
    <s v="UNIDAD"/>
    <s v="NO SOLICITADAS"/>
  </r>
  <r>
    <x v="0"/>
    <s v="204-4-20"/>
    <n v="10"/>
    <s v="REPUESTOS"/>
    <s v="SCREW NAS603-11"/>
    <n v="31161500"/>
    <s v="SELECCIÓN ABREVIADA MENOR CUANTÍA"/>
    <n v="4"/>
    <n v="6"/>
    <n v="100"/>
    <n v="43435"/>
    <s v="UNIDAD"/>
    <s v="NO SOLICITADAS"/>
  </r>
  <r>
    <x v="0"/>
    <s v="204-4-20"/>
    <n v="10"/>
    <s v="REPUESTOS"/>
    <s v="SCREW NAS603-12"/>
    <n v="31161500"/>
    <s v="SELECCIÓN ABREVIADA MENOR CUANTÍA"/>
    <n v="4"/>
    <n v="6"/>
    <n v="100"/>
    <n v="47719"/>
    <s v="UNIDAD"/>
    <s v="NO SOLICITADAS"/>
  </r>
  <r>
    <x v="0"/>
    <s v="204-4-20"/>
    <n v="10"/>
    <s v="REPUESTOS"/>
    <s v="SCREW NAS603-13"/>
    <n v="31161500"/>
    <s v="SELECCIÓN ABREVIADA MENOR CUANTÍA"/>
    <n v="4"/>
    <n v="6"/>
    <n v="100"/>
    <n v="34748"/>
    <s v="UNIDAD"/>
    <s v="NO SOLICITADAS"/>
  </r>
  <r>
    <x v="0"/>
    <s v="204-4-20"/>
    <n v="10"/>
    <s v="REPUESTOS"/>
    <s v="TUBO FLUORESCENTE NVG"/>
    <n v="39101605"/>
    <s v="SELECCIÓN ABREVIADA MENOR CUANTÍA"/>
    <n v="4"/>
    <n v="6"/>
    <n v="5"/>
    <n v="379919.4"/>
    <s v="UNIDAD"/>
    <s v="NO SOLICITADAS"/>
  </r>
  <r>
    <x v="0"/>
    <s v="204-4-20"/>
    <n v="10"/>
    <s v="REPUESTOS"/>
    <s v="TUERCA MINI NUT MS21042L-5"/>
    <n v="31161700"/>
    <s v="SELECCIÓN ABREVIADA MENOR CUANTÍA"/>
    <n v="4"/>
    <n v="6"/>
    <n v="80"/>
    <n v="969802.4"/>
    <s v="UNIDAD"/>
    <s v="NO SOLICITADAS"/>
  </r>
  <r>
    <x v="0"/>
    <s v="204-4-20"/>
    <n v="10"/>
    <s v="REPUESTOS"/>
    <s v="TUERCA MINI NUT MS21042L-6"/>
    <n v="31161700"/>
    <s v="SELECCIÓN ABREVIADA MENOR CUANTÍA"/>
    <n v="4"/>
    <n v="6"/>
    <n v="80"/>
    <n v="176691.19999999998"/>
    <s v="UNIDAD"/>
    <s v="NO SOLICITADAS"/>
  </r>
  <r>
    <x v="0"/>
    <s v="204-4-20"/>
    <n v="10"/>
    <s v="REPUESTOS"/>
    <s v="PORTA ESCOBILLAS "/>
    <n v="26101414"/>
    <s v="SELECCIÓN ABREVIADA MENOR CUANTÍA"/>
    <n v="4"/>
    <n v="6"/>
    <n v="2"/>
    <n v="77845.039999999994"/>
    <s v="UNIDAD"/>
    <s v="NO SOLICITADAS"/>
  </r>
  <r>
    <x v="0"/>
    <s v="204-4-20"/>
    <n v="10"/>
    <s v="REPUESTOS"/>
    <s v="RUEDAS TIPO INDUSTRIAL PARA TRABAJO EN CONCRETO  GIRATORIAS Y FIJAS DE 4&quot;X 2&quot;"/>
    <n v="31162702"/>
    <s v="SELECCIÓN ABREVIADA MENOR CUANTÍA"/>
    <n v="4"/>
    <n v="6"/>
    <n v="2"/>
    <n v="120270.92"/>
    <s v="UNIDAD"/>
    <s v="NO SOLICITADAS"/>
  </r>
  <r>
    <x v="0"/>
    <s v="204-4-20"/>
    <n v="10"/>
    <s v="REPUESTOS"/>
    <s v="RUEDAS TIPO INDUSTRIAL PARA TRABAJO EN CONCRETO  GIRATORIAS Y FIJAS DE 6&quot;X 2&quot;"/>
    <n v="31162702"/>
    <s v="SELECCIÓN ABREVIADA MENOR CUANTÍA"/>
    <n v="4"/>
    <n v="6"/>
    <n v="2"/>
    <n v="194741.12"/>
    <s v="UNIDAD"/>
    <s v="NO SOLICITADAS"/>
  </r>
  <r>
    <x v="0"/>
    <s v="204-4-20"/>
    <n v="10"/>
    <s v="REPUESTOS"/>
    <s v="RUEDAS TIPO INDUSTRIAL PARA TRABAJO EN CONCRETO  GIRATORIAS Y FIJAS DE 8&quot;X 2&quot;"/>
    <n v="31162702"/>
    <s v="SELECCIÓN ABREVIADA MENOR CUANTÍA"/>
    <n v="4"/>
    <n v="6"/>
    <n v="2"/>
    <n v="200802.98"/>
    <s v="UNIDAD"/>
    <s v="NO SOLICITADAS"/>
  </r>
  <r>
    <x v="0"/>
    <s v="204-4-20"/>
    <n v="10"/>
    <s v="REPUESTOS"/>
    <s v="RUEDAS TIPO INDUSTRIAL PARA TRABAJO EN CONCRETO GIRATORIAS Y FIJAS DE 10&quot;X 2&quot;"/>
    <n v="31162702"/>
    <s v="SELECCIÓN ABREVIADA MENOR CUANTÍA"/>
    <n v="4"/>
    <n v="6"/>
    <n v="2"/>
    <n v="251368.46"/>
    <s v="UNIDAD"/>
    <s v="NO SOLICITADAS"/>
  </r>
  <r>
    <x v="0"/>
    <s v="204-4-20"/>
    <n v="10"/>
    <s v="REPUESTOS"/>
    <s v="SCREW  NAS603-14"/>
    <n v="31161500"/>
    <s v="SELECCIÓN ABREVIADA MENOR CUANTÍA"/>
    <n v="4"/>
    <n v="6"/>
    <n v="100"/>
    <n v="103886.99999999999"/>
    <s v="UNIDAD"/>
    <s v="NO SOLICITADAS"/>
  </r>
  <r>
    <x v="0"/>
    <s v="204-4-20"/>
    <n v="10"/>
    <s v="REPUESTOS"/>
    <s v="SCREW NAS603-6"/>
    <n v="31161500"/>
    <s v="SELECCIÓN ABREVIADA MENOR CUANTÍA"/>
    <n v="4"/>
    <n v="6"/>
    <n v="100"/>
    <n v="108290.00000000001"/>
    <s v="UNIDAD"/>
    <s v="NO SOLICITADAS"/>
  </r>
  <r>
    <x v="0"/>
    <s v="204-4-20"/>
    <n v="10"/>
    <s v="REPUESTOS"/>
    <s v="SCREW  NAS603-7"/>
    <n v="31161500"/>
    <s v="SELECCIÓN ABREVIADA MENOR CUANTÍA"/>
    <n v="4"/>
    <n v="6"/>
    <n v="100"/>
    <n v="112574"/>
    <s v="UNIDAD"/>
    <s v="NO SOLICITADAS"/>
  </r>
  <r>
    <x v="0"/>
    <s v="204-4-20"/>
    <n v="10"/>
    <s v="REPUESTOS"/>
    <s v="SCREW    NAS603-8"/>
    <n v="31161500"/>
    <s v="SELECCIÓN ABREVIADA MENOR CUANTÍA"/>
    <n v="4"/>
    <n v="6"/>
    <n v="100"/>
    <n v="122094"/>
    <s v="UNIDAD"/>
    <s v="NO SOLICITADAS"/>
  </r>
  <r>
    <x v="0"/>
    <s v="204-4-20"/>
    <n v="10"/>
    <s v="REPUESTOS"/>
    <s v="SCREW  NAS603-9"/>
    <n v="31161500"/>
    <s v="SELECCIÓN ABREVIADA MENOR CUANTÍA"/>
    <n v="4"/>
    <n v="6"/>
    <n v="100"/>
    <n v="137683"/>
    <s v="UNIDAD"/>
    <s v="NO SOLICITADAS"/>
  </r>
  <r>
    <x v="0"/>
    <s v="204-4-20"/>
    <n v="10"/>
    <s v="REPUESTOS"/>
    <s v="BALINERA 608"/>
    <n v="31171539"/>
    <s v="MÍNIMA CUANTÍA"/>
    <n v="3"/>
    <n v="6"/>
    <n v="10"/>
    <n v="95000"/>
    <s v="UNIDAD"/>
    <s v="NO SOLICITADAS"/>
  </r>
  <r>
    <x v="0"/>
    <s v="204-4-20"/>
    <n v="10"/>
    <s v="REPUESTOS"/>
    <s v="BALINERA 6201"/>
    <n v="31171539"/>
    <s v="MÍNIMA CUANTÍA"/>
    <n v="3"/>
    <n v="6"/>
    <n v="10"/>
    <n v="95000"/>
    <s v="UNIDAD"/>
    <s v="NO SOLICITADAS"/>
  </r>
  <r>
    <x v="0"/>
    <s v="204-4-20"/>
    <n v="10"/>
    <s v="REPUESTOS"/>
    <s v="BALINERA 6202"/>
    <n v="31171539"/>
    <s v="MÍNIMA CUANTÍA"/>
    <n v="3"/>
    <n v="6"/>
    <n v="10"/>
    <n v="95000"/>
    <s v="UNIDAD"/>
    <s v="NO SOLICITADAS"/>
  </r>
  <r>
    <x v="0"/>
    <s v="204-4-20"/>
    <n v="10"/>
    <s v="REPUESTOS"/>
    <s v="BLOWER PARA AIRE DE 18000 BTU INVERTER LG"/>
    <n v="40101700"/>
    <s v="MÍNIMA CUANTÍA"/>
    <n v="3"/>
    <n v="6"/>
    <n v="3"/>
    <n v="381300"/>
    <s v="UNIDAD"/>
    <s v="NO SOLICITADAS"/>
  </r>
  <r>
    <x v="0"/>
    <s v="204-4-20"/>
    <n v="10"/>
    <s v="REPUESTOS"/>
    <s v="BLOWER PARA AIRE DE 24000 BTU MARCA CONFORTFRESH INVERTER"/>
    <n v="40101700"/>
    <s v="MÍNIMA CUANTÍA"/>
    <n v="3"/>
    <n v="6"/>
    <n v="3"/>
    <n v="444900"/>
    <s v="UNIDAD"/>
    <s v="NO SOLICITADAS"/>
  </r>
  <r>
    <x v="0"/>
    <s v="204-4-20"/>
    <n v="10"/>
    <s v="REPUESTOS"/>
    <s v="BLOWER PARA AIRE DE 24000 BTU MARCA LG  INVERTER"/>
    <n v="40101700"/>
    <s v="MÍNIMA CUANTÍA"/>
    <n v="3"/>
    <n v="6"/>
    <n v="3"/>
    <n v="424800"/>
    <s v="UNIDAD"/>
    <s v="NO SOLICITADAS"/>
  </r>
  <r>
    <x v="0"/>
    <s v="204-4-20"/>
    <n v="10"/>
    <s v="REPUESTOS"/>
    <s v="BLOWER PARA MANEJADORA SAMSUNG DE 18000 BTU"/>
    <n v="40101700"/>
    <s v="MÍNIMA CUANTÍA"/>
    <n v="3"/>
    <n v="6"/>
    <n v="3"/>
    <n v="361200"/>
    <s v="UNIDAD"/>
    <s v="NO SOLICITADAS"/>
  </r>
  <r>
    <x v="0"/>
    <s v="204-4-20"/>
    <n v="10"/>
    <s v="REPUESTOS"/>
    <s v="BLOWER PARA MANEJADORA SAMSUNG DE 24000 BTU"/>
    <n v="40101700"/>
    <s v="MÍNIMA CUANTÍA"/>
    <n v="3"/>
    <n v="6"/>
    <n v="3"/>
    <n v="414900"/>
    <s v="UNIDAD"/>
    <s v="NO SOLICITADAS"/>
  </r>
  <r>
    <x v="0"/>
    <s v="204-4-20"/>
    <n v="10"/>
    <s v="REPUESTOS"/>
    <s v="CAPACITOR DE MARCHA DE 1,5 UF"/>
    <n v="32121500"/>
    <s v="MÍNIMA CUANTÍA"/>
    <n v="3"/>
    <n v="6"/>
    <n v="10"/>
    <n v="145000"/>
    <s v="UNIDAD"/>
    <s v="NO SOLICITADAS"/>
  </r>
  <r>
    <x v="0"/>
    <s v="204-4-20"/>
    <n v="10"/>
    <s v="REPUESTOS"/>
    <s v="CAPACITOR DE MARCHA DE 2 UF"/>
    <n v="32121500"/>
    <s v="MÍNIMA CUANTÍA"/>
    <n v="3"/>
    <n v="6"/>
    <n v="10"/>
    <n v="145000"/>
    <s v="UNIDAD"/>
    <s v="NO SOLICITADAS"/>
  </r>
  <r>
    <x v="0"/>
    <s v="204-4-20"/>
    <n v="10"/>
    <s v="REPUESTOS"/>
    <s v="CAPACITOR DE MARCHA DE 4 UF"/>
    <n v="32121500"/>
    <s v="MÍNIMA CUANTÍA"/>
    <n v="3"/>
    <n v="6"/>
    <n v="10"/>
    <n v="145000"/>
    <s v="UNIDAD"/>
    <s v="NO SOLICITADAS"/>
  </r>
  <r>
    <x v="0"/>
    <s v="204-4-20"/>
    <n v="10"/>
    <s v="REPUESTOS"/>
    <s v="CAPACITOR DE MARCHA DE 5 UF"/>
    <n v="32121500"/>
    <s v="MÍNIMA CUANTÍA"/>
    <n v="3"/>
    <n v="6"/>
    <n v="10"/>
    <n v="145000"/>
    <s v="UNIDAD"/>
    <s v="NO SOLICITADAS"/>
  </r>
  <r>
    <x v="0"/>
    <s v="204-4-20"/>
    <n v="10"/>
    <s v="REPUESTOS"/>
    <s v="CAPACITOR DE MARCHA DE 50 UF"/>
    <n v="32121500"/>
    <s v="MÍNIMA CUANTÍA"/>
    <n v="3"/>
    <n v="6"/>
    <n v="10"/>
    <n v="145000"/>
    <s v="UNIDAD"/>
    <s v="NO SOLICITADAS"/>
  </r>
  <r>
    <x v="0"/>
    <s v="204-4-20"/>
    <n v="10"/>
    <s v="REPUESTOS"/>
    <s v="CAPACITOR DE MARCHA DE 6 UF"/>
    <n v="32121500"/>
    <s v="MÍNIMA CUANTÍA"/>
    <n v="3"/>
    <n v="6"/>
    <n v="10"/>
    <n v="145000"/>
    <s v="UNIDAD"/>
    <s v="NO SOLICITADAS"/>
  </r>
  <r>
    <x v="0"/>
    <s v="204-4-20"/>
    <n v="10"/>
    <s v="REPUESTOS"/>
    <s v="CAPACITOR DE MARCHA DE 60 UF"/>
    <n v="32121500"/>
    <s v="MÍNIMA CUANTÍA"/>
    <n v="3"/>
    <n v="6"/>
    <n v="10"/>
    <n v="145000"/>
    <s v="UNIDAD"/>
    <s v="NO SOLICITADAS"/>
  </r>
  <r>
    <x v="0"/>
    <s v="204-4-20"/>
    <n v="10"/>
    <s v="REPUESTOS"/>
    <s v="CONTACTOR DE TRES POLOS BOBINA 220 V X 30 AMP "/>
    <n v="32121500"/>
    <s v="MÍNIMA CUANTÍA"/>
    <n v="3"/>
    <n v="6"/>
    <n v="2"/>
    <n v="202000"/>
    <s v="UNIDAD"/>
    <s v="NO SOLICITADAS"/>
  </r>
  <r>
    <x v="0"/>
    <s v="204-4-20"/>
    <n v="10"/>
    <s v="REPUESTOS"/>
    <s v="CONTACTOR DE TRES POLOS BOBINA 24 V X 30 AMP "/>
    <n v="32121500"/>
    <s v="MÍNIMA CUANTÍA"/>
    <n v="3"/>
    <n v="6"/>
    <n v="2"/>
    <n v="202000"/>
    <s v="UNIDAD"/>
    <s v="NO SOLICITADAS"/>
  </r>
  <r>
    <x v="0"/>
    <s v="204-4-20"/>
    <n v="10"/>
    <s v="REPUESTOS"/>
    <s v="MALLA PARA FILTRO DE AIRE ACONDICIONADO CENTRAL"/>
    <n v="40161500"/>
    <s v="MÍNIMA CUANTÍA"/>
    <n v="3"/>
    <n v="6"/>
    <n v="20"/>
    <n v="326000"/>
    <s v="UNIDAD"/>
    <s v="NO SOLICITADAS"/>
  </r>
  <r>
    <x v="0"/>
    <s v="204-4-20"/>
    <n v="10"/>
    <s v="REPUESTOS"/>
    <s v="MOTOR BLOWER PARA AIRE INVERTER CONFORFRESH DE 24000 BTU"/>
    <n v="40101700"/>
    <s v="MÍNIMA CUANTÍA"/>
    <n v="3"/>
    <n v="6"/>
    <n v="1"/>
    <n v="351000"/>
    <s v="UNIDAD"/>
    <s v="NO SOLICITADAS"/>
  </r>
  <r>
    <x v="0"/>
    <s v="204-4-20"/>
    <n v="10"/>
    <s v="REPUESTOS"/>
    <s v="MOTOR BLOWER PARA AIRE INVERTER LG DE 18000 BTU"/>
    <n v="40101701"/>
    <s v="MÍNIMA CUANTÍA"/>
    <n v="3"/>
    <n v="6"/>
    <n v="1"/>
    <n v="515800"/>
    <s v="UNIDAD"/>
    <s v="NO SOLICITADAS"/>
  </r>
  <r>
    <x v="0"/>
    <s v="204-4-20"/>
    <n v="10"/>
    <s v="REPUESTOS"/>
    <s v="MOTOR CONDENSADORA Y ASPA LG DE 24000 BTU"/>
    <n v="40101701"/>
    <s v="MÍNIMA CUANTÍA"/>
    <n v="3"/>
    <n v="6"/>
    <n v="1"/>
    <n v="299700"/>
    <s v="UNIDAD"/>
    <s v="NO SOLICITADAS"/>
  </r>
  <r>
    <x v="0"/>
    <s v="204-4-20"/>
    <n v="10"/>
    <s v="REPUESTOS"/>
    <s v="MOTOR CONDENSADORA Y ASPA SAMSUNG DE 18000 BTU"/>
    <n v="40101701"/>
    <s v="MÍNIMA CUANTÍA"/>
    <n v="3"/>
    <n v="6"/>
    <n v="1"/>
    <n v="260900"/>
    <s v="UNIDAD"/>
    <s v="NO SOLICITADAS"/>
  </r>
  <r>
    <x v="0"/>
    <s v="204-4-20"/>
    <n v="10"/>
    <s v="REPUESTOS"/>
    <s v="MOTOR CONDENSADORA Y ASPA SAMSUNG DE 24000 BTU"/>
    <n v="40101701"/>
    <s v="MÍNIMA CUANTÍA"/>
    <n v="3"/>
    <n v="6"/>
    <n v="1"/>
    <n v="299700"/>
    <s v="UNIDAD"/>
    <s v="NO SOLICITADAS"/>
  </r>
  <r>
    <x v="0"/>
    <s v="204-4-20"/>
    <n v="10"/>
    <s v="REPUESTOS"/>
    <s v="TORNILLO CON ARANDELA Y TUERCA DE 1/4 X 1 1/2&quot;"/>
    <n v="27112156"/>
    <s v="MÍNIMA CUANTÍA"/>
    <n v="3"/>
    <n v="6"/>
    <n v="100"/>
    <n v="100000"/>
    <s v="UNIDAD"/>
    <s v="NO SOLICITADAS"/>
  </r>
  <r>
    <x v="0"/>
    <s v="204-4-20"/>
    <n v="10"/>
    <s v="REPUESTOS"/>
    <s v="TUERCA CONICA PARA AIRE ACONDICIONADO EN BRONCE DE 1/4&quot;"/>
    <n v="31161700"/>
    <s v="MÍNIMA CUANTÍA"/>
    <n v="3"/>
    <n v="6"/>
    <n v="20"/>
    <n v="154000"/>
    <s v="UNIDAD"/>
    <s v="NO SOLICITADAS"/>
  </r>
  <r>
    <x v="0"/>
    <s v="204-4-20"/>
    <n v="10"/>
    <s v="REPUESTOS"/>
    <s v="TUERCA CONICA PARA AIRE ACONDICIONADO EN BRONCE DE 3/8&quot;"/>
    <n v="31161700"/>
    <s v="MÍNIMA CUANTÍA"/>
    <n v="3"/>
    <n v="6"/>
    <n v="20"/>
    <n v="154000"/>
    <s v="UNIDAD"/>
    <s v="NO SOLICITADAS"/>
  </r>
  <r>
    <x v="0"/>
    <s v="204-4-20"/>
    <n v="10"/>
    <s v="REPUESTOS"/>
    <s v="TUERCA CONICAPARA AIRE ACONDICIONADO EN BRONCE DE 1/2&quot;"/>
    <n v="31161700"/>
    <s v="MÍNIMA CUANTÍA"/>
    <n v="3"/>
    <n v="6"/>
    <n v="20"/>
    <n v="154000"/>
    <s v="UNIDAD"/>
    <s v="NO SOLICITADAS"/>
  </r>
  <r>
    <x v="0"/>
    <s v="204-4-20"/>
    <n v="10"/>
    <s v="REPUESTOS"/>
    <s v="TUERCA CONICAPARA AIRE ACONDICIONADO EN BRONCE DE 5/8&quot;"/>
    <n v="31161700"/>
    <s v="MÍNIMA CUANTÍA"/>
    <n v="3"/>
    <n v="6"/>
    <n v="20"/>
    <n v="154000"/>
    <s v="UNIDAD"/>
    <s v="NO SOLICITADAS"/>
  </r>
  <r>
    <x v="0"/>
    <s v="204-4-20"/>
    <n v="10"/>
    <s v="REPUESTOS"/>
    <s v="BATERIA 24H 750AMP"/>
    <n v="26111700"/>
    <s v="SELECCIÓN ABREVIADA SUBASTA INVERSA"/>
    <n v="4"/>
    <n v="7"/>
    <n v="10"/>
    <n v="3443140"/>
    <s v="UNIDAD"/>
    <s v="NO SOLICITADAS"/>
  </r>
  <r>
    <x v="0"/>
    <s v="204-4-20"/>
    <n v="10"/>
    <s v="REPUESTOS"/>
    <s v="BATERIA 31H 1100AMP"/>
    <n v="26111700"/>
    <s v="SELECCIÓN ABREVIADA SUBASTA INVERSA"/>
    <n v="4"/>
    <n v="7"/>
    <n v="6"/>
    <n v="3290988"/>
    <s v="UNIDAD"/>
    <s v="NO SOLICITADAS"/>
  </r>
  <r>
    <x v="0"/>
    <s v="204-4-20"/>
    <n v="10"/>
    <s v="REPUESTOS"/>
    <s v="BATERIA DIESEL SVC APR 12P/N 4012864"/>
    <n v="26111700"/>
    <s v="SELECCIÓN ABREVIADA SUBASTA INVERSA"/>
    <n v="4"/>
    <n v="7"/>
    <n v="4"/>
    <n v="2160060"/>
    <s v="UNIDAD"/>
    <s v="NO SOLICITADAS"/>
  </r>
  <r>
    <x v="0"/>
    <s v="204-4-20"/>
    <n v="10"/>
    <s v="REPUESTOS"/>
    <s v="BATERIAS UPS MODELO FL1290(12V9AH/20HR) FL1290(12V9AH/20HR)"/>
    <n v="26111700"/>
    <s v="SELECCIÓN ABREVIADA SUBASTA INVERSA"/>
    <n v="4"/>
    <n v="7"/>
    <n v="12"/>
    <n v="1517568"/>
    <s v="UNIDAD"/>
    <s v="NO SOLICITADAS"/>
  </r>
  <r>
    <x v="0"/>
    <s v="204-4-20"/>
    <n v="10"/>
    <s v="REPUESTOS"/>
    <s v="BOMBILLO AHORRADOR DE 25 W ESPIRAL 110V"/>
    <n v="39121110"/>
    <s v="SELECCIÓN ABREVIADA SUBASTA INVERSA"/>
    <n v="4"/>
    <n v="7"/>
    <n v="100"/>
    <n v="1120700"/>
    <s v="UNIDAD"/>
    <s v="NO SOLICITADAS"/>
  </r>
  <r>
    <x v="0"/>
    <s v="204-4-20"/>
    <n v="10"/>
    <s v="REPUESTOS"/>
    <s v="BOMBILLOS AHORRADORES LUZ BLANCA 15 W"/>
    <n v="39112501"/>
    <s v="SELECCIÓN ABREVIADA SUBASTA INVERSA"/>
    <n v="4"/>
    <n v="7"/>
    <n v="100"/>
    <n v="1419800"/>
    <s v="UNIDAD"/>
    <s v="NO SOLICITADAS"/>
  </r>
  <r>
    <x v="0"/>
    <s v="204-4-20"/>
    <n v="10"/>
    <s v="REPUESTOS"/>
    <s v="BROCA SDS PLUS 1/4 X 6 &quot;"/>
    <n v="23242119"/>
    <s v="SELECCIÓN ABREVIADA SUBASTA INVERSA"/>
    <n v="4"/>
    <n v="7"/>
    <n v="5"/>
    <n v="74005"/>
    <s v="UNIDAD"/>
    <s v="NO SOLICITADAS"/>
  </r>
  <r>
    <x v="0"/>
    <s v="204-4-20"/>
    <n v="10"/>
    <s v="REPUESTOS"/>
    <s v="BROCA SDS PLUS 3/8 X 12 &quot;"/>
    <n v="23242119"/>
    <s v="SELECCIÓN ABREVIADA SUBASTA INVERSA"/>
    <n v="4"/>
    <n v="7"/>
    <n v="2"/>
    <n v="41398"/>
    <s v="UNIDAD"/>
    <s v="NO SOLICITADAS"/>
  </r>
  <r>
    <x v="0"/>
    <s v="204-4-20"/>
    <n v="10"/>
    <s v="REPUESTOS"/>
    <s v="BROCA SDS PLUS 3/8 X 6 &quot;"/>
    <n v="23242119"/>
    <s v="SELECCIÓN ABREVIADA SUBASTA INVERSA"/>
    <n v="4"/>
    <n v="7"/>
    <n v="5"/>
    <n v="85565"/>
    <s v="UNIDAD"/>
    <s v="NO SOLICITADAS"/>
  </r>
  <r>
    <x v="0"/>
    <s v="204-4-20"/>
    <n v="10"/>
    <s v="REPUESTOS"/>
    <s v="BROCAS PLUS DE 1/4&quot; HASTA 1/2&quot;"/>
    <n v="23242119"/>
    <s v="SELECCIÓN ABREVIADA SUBASTA INVERSA"/>
    <n v="4"/>
    <n v="7"/>
    <n v="1"/>
    <n v="160777"/>
    <s v="UNIDAD"/>
    <s v="NO SOLICITADAS"/>
  </r>
  <r>
    <x v="0"/>
    <s v="204-4-20"/>
    <n v="10"/>
    <s v="REPUESTOS"/>
    <s v="DISCO ABRASIVO CORTE METAL  DE 4 1/2 &quot;"/>
    <n v="27112838"/>
    <s v="SELECCIÓN ABREVIADA SUBASTA INVERSA"/>
    <n v="4"/>
    <n v="7"/>
    <n v="10"/>
    <n v="66520"/>
    <s v="UNIDAD"/>
    <s v="NO SOLICITADAS"/>
  </r>
  <r>
    <x v="0"/>
    <s v="204-4-20"/>
    <n v="10"/>
    <s v="REPUESTOS"/>
    <s v="DISCO ABRASIVO CORTE METAL DE 14&quot;"/>
    <n v="27112838"/>
    <s v="SELECCIÓN ABREVIADA SUBASTA INVERSA"/>
    <n v="4"/>
    <n v="7"/>
    <n v="10"/>
    <n v="228360"/>
    <s v="UNIDAD"/>
    <s v="NO SOLICITADAS"/>
  </r>
  <r>
    <x v="0"/>
    <s v="204-4-20"/>
    <n v="10"/>
    <s v="REPUESTOS"/>
    <s v="DISCO ABRASIVO CORTE METAL DE 7&quot;"/>
    <n v="27112838"/>
    <s v="SELECCIÓN ABREVIADA SUBASTA INVERSA"/>
    <n v="4"/>
    <n v="7"/>
    <n v="10"/>
    <n v="109190"/>
    <s v="UNIDAD"/>
    <s v="NO SOLICITADAS"/>
  </r>
  <r>
    <x v="0"/>
    <s v="204-4-20"/>
    <n v="10"/>
    <s v="REPUESTOS"/>
    <s v="DISCO DE TUNGSTENO DE 10&quot;"/>
    <n v="27112838"/>
    <s v="SELECCIÓN ABREVIADA SUBASTA INVERSA"/>
    <n v="4"/>
    <n v="7"/>
    <n v="2"/>
    <n v="369790"/>
    <s v="UNIDAD"/>
    <s v="NO SOLICITADAS"/>
  </r>
  <r>
    <x v="0"/>
    <s v="204-4-20"/>
    <n v="10"/>
    <s v="REPUESTOS"/>
    <s v="DISCO PARA CORTE DE CONCRETO DE 4 1/2 &quot;"/>
    <n v="27112838"/>
    <s v="SELECCIÓN ABREVIADA SUBASTA INVERSA"/>
    <n v="4"/>
    <n v="7"/>
    <n v="3"/>
    <n v="67941"/>
    <s v="UNIDAD"/>
    <s v="NO SOLICITADAS"/>
  </r>
  <r>
    <x v="0"/>
    <s v="204-4-20"/>
    <n v="10"/>
    <s v="REPUESTOS"/>
    <s v="DISCO PARA CORTE DE CONCRETO DE 7&quot;"/>
    <n v="27112838"/>
    <s v="SELECCIÓN ABREVIADA SUBASTA INVERSA"/>
    <n v="4"/>
    <n v="7"/>
    <n v="3"/>
    <n v="173850"/>
    <s v="UNIDAD"/>
    <s v="NO SOLICITADAS"/>
  </r>
  <r>
    <x v="0"/>
    <s v="204-4-20"/>
    <n v="10"/>
    <s v="REPUESTOS"/>
    <s v="JUEGO CUCHILLAS PARA CANTEADORA DE 30 CM"/>
    <n v="27112707"/>
    <s v="SELECCIÓN ABREVIADA SUBASTA INVERSA"/>
    <n v="4"/>
    <n v="7"/>
    <n v="1"/>
    <n v="436014"/>
    <s v="UNIDAD"/>
    <s v="NO SOLICITADAS"/>
  </r>
  <r>
    <x v="0"/>
    <s v="204-4-20"/>
    <n v="10"/>
    <s v="REPUESTOS"/>
    <s v="JUEGO CUCHILLAS PARA CEPILLAODRA"/>
    <n v="27112707"/>
    <s v="SELECCIÓN ABREVIADA SUBASTA INVERSA"/>
    <n v="4"/>
    <n v="7"/>
    <n v="1"/>
    <n v="953973"/>
    <s v="UNIDAD"/>
    <s v="NO SOLICITADAS"/>
  </r>
  <r>
    <x v="0"/>
    <s v="204-4-20"/>
    <n v="10"/>
    <s v="REPUESTOS"/>
    <s v="JUEGO DE BROCAS PARA LAMINA"/>
    <n v="27111537"/>
    <s v="SELECCIÓN ABREVIADA SUBASTA INVERSA"/>
    <n v="4"/>
    <n v="7"/>
    <n v="2"/>
    <n v="476044"/>
    <s v="UNIDAD"/>
    <s v="NO SOLICITADAS"/>
  </r>
  <r>
    <x v="0"/>
    <s v="204-4-20"/>
    <n v="10"/>
    <s v="REPUESTOS"/>
    <s v="JUEGO DE FRESAS PARA RUTEADORA"/>
    <n v="27112707"/>
    <s v="SELECCIÓN ABREVIADA SUBASTA INVERSA"/>
    <n v="4"/>
    <n v="7"/>
    <n v="1"/>
    <n v="321015"/>
    <s v="UNIDAD"/>
    <s v="NO SOLICITADAS"/>
  </r>
  <r>
    <x v="0"/>
    <s v="204-4-20"/>
    <n v="10"/>
    <s v="REPUESTOS"/>
    <s v="LAMPARA LED REDONDA"/>
    <n v="39121110"/>
    <s v="SELECCIÓN ABREVIADA SUBASTA INVERSA"/>
    <n v="4"/>
    <n v="7"/>
    <n v="51"/>
    <n v="2301171"/>
    <s v="UNIDAD"/>
    <s v="NO SOLICITADAS"/>
  </r>
  <r>
    <x v="0"/>
    <s v="204-4-20"/>
    <n v="10"/>
    <s v="REPUESTOS"/>
    <s v="MOTOR BOMBA SUMERGIBLE "/>
    <n v="40151532"/>
    <s v="SELECCIÓN ABREVIADA SUBASTA INVERSA"/>
    <n v="4"/>
    <n v="7"/>
    <n v="1"/>
    <n v="2739498"/>
    <s v="UNIDAD"/>
    <s v="NO SOLICITADAS"/>
  </r>
  <r>
    <x v="0"/>
    <s v="204-4-20"/>
    <n v="10"/>
    <s v="REPUESTOS"/>
    <s v="TUBO FLUORESCENTE 17W T8"/>
    <n v="39121110"/>
    <s v="SELECCIÓN ABREVIADA SUBASTA INVERSA"/>
    <n v="4"/>
    <n v="7"/>
    <n v="150"/>
    <n v="808800"/>
    <s v="UNIDAD"/>
    <s v="NO SOLICITADAS"/>
  </r>
  <r>
    <x v="0"/>
    <s v="204-4-20"/>
    <n v="10"/>
    <s v="REPUESTOS"/>
    <s v="DISCO ABRASIVO PULIDORA 7&quot;"/>
    <n v="31191506"/>
    <s v="SELECCIÓN ABREVIADA SUBASTA INVERSA"/>
    <n v="4"/>
    <n v="7"/>
    <n v="3"/>
    <n v="37257"/>
    <s v="UNIDAD"/>
    <s v="NO SOLICITADAS"/>
  </r>
  <r>
    <x v="0"/>
    <s v="204-4-20"/>
    <n v="16"/>
    <s v="REPUESTOS"/>
    <s v="DISPLAY CUCHILLAS"/>
    <n v="27111517"/>
    <s v="MÍNIMA CUANTÍA"/>
    <n v="4"/>
    <n v="4"/>
    <n v="260"/>
    <n v="3326050"/>
    <s v="UNIDAD"/>
    <s v="NO SOLICITADAS"/>
  </r>
  <r>
    <x v="0"/>
    <s v="204-4-20"/>
    <n v="10"/>
    <s v="REPUESTOS"/>
    <s v="DISPLAY CUCHILLAS"/>
    <n v="27111517"/>
    <s v="MÍNIMA CUANTÍA"/>
    <n v="4"/>
    <n v="4"/>
    <n v="100"/>
    <n v="1279250"/>
    <s v="UNIDAD"/>
    <s v="NO SOLICITADAS"/>
  </r>
  <r>
    <x v="0"/>
    <s v="204-4-20"/>
    <n v="16"/>
    <s v="REPUESTOS"/>
    <s v="REPUESTOS CUCHILLAS"/>
    <n v="27111517"/>
    <s v="MÍNIMA CUANTÍA"/>
    <n v="4"/>
    <n v="4"/>
    <n v="24"/>
    <n v="1485120"/>
    <s v="UNIDAD"/>
    <s v="NO SOLICITADAS"/>
  </r>
  <r>
    <x v="0"/>
    <s v="204-4-20"/>
    <n v="10"/>
    <s v="REPUESTOS"/>
    <s v="REPUESTOS CUCHILLAS"/>
    <n v="27111517"/>
    <s v="MÍNIMA CUANTÍA"/>
    <n v="4"/>
    <n v="4"/>
    <n v="17"/>
    <n v="1051960"/>
    <s v="UNIDAD"/>
    <s v="NO SOLICITADAS"/>
  </r>
  <r>
    <x v="0"/>
    <s v="204-4-20"/>
    <n v="16"/>
    <s v="REPUESTOS"/>
    <s v="REPUESTOS CUCHILLAS PATILLERAS"/>
    <n v="27111517"/>
    <s v="MÍNIMA CUANTÍA"/>
    <n v="4"/>
    <n v="4"/>
    <n v="20"/>
    <n v="1237600"/>
    <s v="UNIDAD"/>
    <s v="NO SOLICITADAS"/>
  </r>
  <r>
    <x v="0"/>
    <s v="204-4-20"/>
    <n v="10"/>
    <s v="REPUESTOS"/>
    <s v="DISCO DURO EXTERNO 4 TB"/>
    <n v="43201827"/>
    <s v="SELECCIÓN ABREVIADA MENOR CUANTÍA"/>
    <n v="4"/>
    <n v="7"/>
    <n v="4"/>
    <n v="2097732"/>
    <s v="UNIDAD"/>
    <s v="NO SOLICITADAS"/>
  </r>
  <r>
    <x v="0"/>
    <s v="204-4-20"/>
    <n v="10"/>
    <s v="REPUESTOS"/>
    <s v="DISCOS DUROS 2TB"/>
    <n v="43201800"/>
    <s v="SELECCIÓN ABREVIADA MENOR CUANTÍA"/>
    <n v="3"/>
    <n v="4"/>
    <n v="2"/>
    <n v="699244"/>
    <s v="UNIDAD"/>
    <s v="NO SOLICITADAS"/>
  </r>
  <r>
    <x v="0"/>
    <s v="204-4-20"/>
    <n v="10"/>
    <s v="REPUESTOS"/>
    <s v="UNIDAD DE ALMACENAMIENTO RED NAS"/>
    <n v="43201800"/>
    <s v="MÍNIMA CUANTÍA"/>
    <n v="3"/>
    <n v="4"/>
    <n v="1"/>
    <n v="672350"/>
    <s v="UNIDAD"/>
    <s v="NO SOLICITADAS"/>
  </r>
  <r>
    <x v="0"/>
    <s v="204-4-20"/>
    <n v="16"/>
    <s v="REPUESTOS"/>
    <s v="CAPACITOR DE MARCHA DE 1,5 MDF"/>
    <n v="32121500"/>
    <s v="SELECCIÓN ABREVIADA SUBASTA INVERSA"/>
    <n v="1"/>
    <n v="6"/>
    <n v="15"/>
    <n v="217500"/>
    <s v="UNIDAD"/>
    <s v="NO SOLICITADAS"/>
  </r>
  <r>
    <x v="0"/>
    <s v="204-4-20"/>
    <n v="16"/>
    <s v="REPUESTOS"/>
    <s v="CAPACITOR DE MARCHA DE 2,5 MDF"/>
    <n v="32121500"/>
    <s v="SELECCIÓN ABREVIADA SUBASTA INVERSA"/>
    <n v="1"/>
    <n v="6"/>
    <n v="15"/>
    <n v="217500"/>
    <s v="UNIDAD"/>
    <s v="NO SOLICITADAS"/>
  </r>
  <r>
    <x v="0"/>
    <s v="204-4-20"/>
    <n v="16"/>
    <s v="REPUESTOS"/>
    <s v="CAPACITOR DE MARCHA DE 3 MDF"/>
    <n v="32121500"/>
    <s v="SELECCIÓN ABREVIADA SUBASTA INVERSA"/>
    <n v="1"/>
    <n v="6"/>
    <n v="15"/>
    <n v="217500"/>
    <s v="UNIDAD"/>
    <s v="NO SOLICITADAS"/>
  </r>
  <r>
    <x v="0"/>
    <s v="204-4-20"/>
    <n v="16"/>
    <s v="REPUESTOS"/>
    <s v="CAPACITOR DE MARCHA DE 50 MDF"/>
    <n v="32121500"/>
    <s v="SELECCIÓN ABREVIADA SUBASTA INVERSA"/>
    <n v="1"/>
    <n v="6"/>
    <n v="18"/>
    <n v="261000"/>
    <s v="UNIDAD"/>
    <s v="NO SOLICITADAS"/>
  </r>
  <r>
    <x v="0"/>
    <s v="204-4-20"/>
    <n v="16"/>
    <s v="REPUESTOS"/>
    <s v="TARJETA ELECTRONICA UNIVERSAL"/>
    <n v="43201400"/>
    <s v="SELECCIÓN ABREVIADA SUBASTA INVERSA"/>
    <n v="1"/>
    <n v="6"/>
    <n v="7"/>
    <n v="483000"/>
    <s v="UNIDAD"/>
    <s v="NO SOLICITADAS"/>
  </r>
  <r>
    <x v="0"/>
    <s v="204-4-20"/>
    <n v="16"/>
    <s v="REPUESTOS"/>
    <s v="RODAMIENTO 608"/>
    <n v="31171500"/>
    <s v="SELECCIÓN ABREVIADA SUBASTA INVERSA"/>
    <n v="1"/>
    <n v="6"/>
    <n v="20"/>
    <n v="230000"/>
    <s v="UNIDAD"/>
    <s v="NO SOLICITADAS"/>
  </r>
  <r>
    <x v="0"/>
    <s v="204-4-20"/>
    <n v="16"/>
    <s v="REPUESTOS"/>
    <s v="MOTOR VENTILADOR PARA CONDENSADORA DE 18000 BTU"/>
    <n v="40101701"/>
    <s v="SELECCIÓN ABREVIADA SUBASTA INVERSA"/>
    <n v="1"/>
    <n v="6"/>
    <n v="4"/>
    <n v="1080000"/>
    <s v="UNIDAD"/>
    <s v="NO SOLICITADAS"/>
  </r>
  <r>
    <x v="0"/>
    <s v="204-4-20"/>
    <n v="16"/>
    <s v="REPUESTOS"/>
    <s v="COMPRESOR PARA AIRE DE 18000 BTU X 220 V"/>
    <n v="40151600"/>
    <s v="SELECCIÓN ABREVIADA SUBASTA INVERSA"/>
    <n v="1"/>
    <n v="6"/>
    <n v="2"/>
    <n v="828000"/>
    <s v="UNIDAD"/>
    <s v="NO SOLICITADAS"/>
  </r>
  <r>
    <x v="0"/>
    <s v="204-4-20"/>
    <n v="10"/>
    <s v="REPUESTOS"/>
    <s v="MODEM WIFI "/>
    <n v="43222628"/>
    <s v="MÍNIMA CUANTÍA"/>
    <n v="5"/>
    <n v="2"/>
    <n v="1"/>
    <n v="920000"/>
    <s v="UNIDAD"/>
    <s v="NO SOLICITADAS"/>
  </r>
  <r>
    <x v="0"/>
    <s v="204-4-20"/>
    <n v="16"/>
    <s v="REPUESTOS"/>
    <s v="LAN SWITCH"/>
    <n v="43222610"/>
    <s v="MÍNIMA CUANTÍA"/>
    <n v="10"/>
    <n v="1"/>
    <n v="1"/>
    <n v="15000000"/>
    <s v="UNIDAD"/>
    <s v="NO SOLICITADAS"/>
  </r>
  <r>
    <x v="0"/>
    <s v="204-4-20"/>
    <n v="10"/>
    <s v="REPUESTOS"/>
    <s v="SALDO CTO  077 LLANTAS Y REPUESTOS GRUTE"/>
    <n v="0"/>
    <s v="MÍNIMA CUANTÍA"/>
    <n v="1"/>
    <n v="6"/>
    <n v="1"/>
    <n v="8329361"/>
    <n v="0"/>
    <s v=""/>
  </r>
  <r>
    <x v="0"/>
    <s v="204-4-21"/>
    <n v="10"/>
    <s v="UTENSILIOS DE CAFETERIA"/>
    <s v="TERMOS"/>
    <n v="24121807"/>
    <s v="MÍNIMA CUANTÍA"/>
    <n v="4"/>
    <n v="3"/>
    <n v="15"/>
    <n v="2625000"/>
    <s v="UNIDAD"/>
    <s v="NO SOLICITADAS"/>
  </r>
  <r>
    <x v="0"/>
    <s v="204-4-21"/>
    <n v="10"/>
    <s v="UTENSILIOS DE CAFETERIA"/>
    <s v="PLATO CAFE 13 CM LINEA REDONDA INSTITUCIONAL"/>
    <n v="52152004"/>
    <s v="MÍNIMA CUANTÍA"/>
    <n v="4"/>
    <n v="3"/>
    <n v="40"/>
    <n v="280000"/>
    <s v="UNIDAD"/>
    <s v="NO SOLICITADAS"/>
  </r>
  <r>
    <x v="0"/>
    <s v="204-4-21"/>
    <n v="10"/>
    <s v="UTENSILIOS DE CAFETERIA"/>
    <s v="PLATO HONDO O BOWLS 260CC LINEA REDONDA INSTITUCIONAL"/>
    <n v="52152004"/>
    <s v="MÍNIMA CUANTÍA"/>
    <n v="4"/>
    <n v="3"/>
    <n v="125"/>
    <n v="1537500"/>
    <s v="UNIDAD"/>
    <s v="NO SOLICITADAS"/>
  </r>
  <r>
    <x v="0"/>
    <s v="204-4-21"/>
    <n v="10"/>
    <s v="UTENSILIOS DE CAFETERIA"/>
    <s v="PLATO PANDO 18 CM LINEA REDONDA INSTITUCIONAL"/>
    <n v="52152004"/>
    <s v="MÍNIMA CUANTÍA"/>
    <n v="4"/>
    <n v="3"/>
    <n v="125"/>
    <n v="1250000"/>
    <s v="UNIDAD"/>
    <s v="NO SOLICITADAS"/>
  </r>
  <r>
    <x v="0"/>
    <s v="204-4-21"/>
    <n v="10"/>
    <s v="UTENSILIOS DE CAFETERIA"/>
    <s v="PLATO PANDO 25 CM LINEA REDONDA INSTITUCIONAL"/>
    <n v="52152004"/>
    <s v="MÍNIMA CUANTÍA"/>
    <n v="4"/>
    <n v="3"/>
    <n v="125"/>
    <n v="1762500"/>
    <s v="UNIDAD"/>
    <s v="NO SOLICITADAS"/>
  </r>
  <r>
    <x v="0"/>
    <s v="204-4-21"/>
    <n v="10"/>
    <s v="UTENSILIOS DE CAFETERIA"/>
    <s v="PLATO TE 16 CM LINEA REDONDA INSTITUCIONAL"/>
    <n v="52152004"/>
    <s v="MÍNIMA CUANTÍA"/>
    <n v="4"/>
    <n v="3"/>
    <n v="85"/>
    <n v="637585"/>
    <s v="UNIDAD"/>
    <s v="NO SOLICITADAS"/>
  </r>
  <r>
    <x v="0"/>
    <s v="204-4-21"/>
    <n v="10"/>
    <s v="UTENSILIOS DE CAFETERIA"/>
    <s v="PORTA COMIDAS X 3"/>
    <n v="24121807"/>
    <s v="MÍNIMA CUANTÍA"/>
    <n v="4"/>
    <n v="3"/>
    <n v="100"/>
    <n v="890000"/>
    <s v="UNIDAD"/>
    <s v="NO SOLICITADAS"/>
  </r>
  <r>
    <x v="0"/>
    <s v="204-4-21"/>
    <n v="10"/>
    <s v="UTENSILIOS DE CAFETERIA"/>
    <s v="POCILLO CAFÉ 110 CC LINEA REDONDA INSTITUCIONAL"/>
    <n v="52152004"/>
    <s v="MÍNIMA CUANTÍA"/>
    <n v="4"/>
    <n v="3"/>
    <n v="40"/>
    <n v="300040"/>
    <s v="UNIDAD"/>
    <s v="NO SOLICITADAS"/>
  </r>
  <r>
    <x v="0"/>
    <s v="204-4-21"/>
    <n v="10"/>
    <s v="UTENSILIOS DE CAFETERIA"/>
    <s v="POCILLO TE 255 C LINEA REDONDA INSTITUCIONAL"/>
    <n v="52152004"/>
    <s v="MÍNIMA CUANTÍA"/>
    <n v="4"/>
    <n v="3"/>
    <n v="85"/>
    <n v="866915"/>
    <s v="UNIDAD"/>
    <s v="NO SOLICITADAS"/>
  </r>
  <r>
    <x v="0"/>
    <s v="204-4-22"/>
    <n v="16"/>
    <s v="VÍVERES"/>
    <s v="VIVERES Y PRODUCTOS PARA PREPACION DE ALIMENTOS."/>
    <n v="50111500"/>
    <s v="MÍNIMA CUANTÍA"/>
    <n v="2"/>
    <n v="10"/>
    <n v="1"/>
    <n v="30000000"/>
    <s v="UNIDAD"/>
    <s v="NO SOLICITADAS"/>
  </r>
  <r>
    <x v="0"/>
    <s v="204-4-22"/>
    <n v="16"/>
    <s v="VÍVERES"/>
    <s v="VIVERES Y PRODUCTOS PARA PREPACION DE ALIMENTOS."/>
    <n v="50111500"/>
    <s v="MÍNIMA CUANTÍA"/>
    <n v="5"/>
    <n v="6"/>
    <n v="1"/>
    <n v="15000000"/>
    <s v="GLOBAL"/>
    <s v="NO SOLICITADAS"/>
  </r>
  <r>
    <x v="0"/>
    <s v="204-4-23"/>
    <n v="10"/>
    <s v="OTROS MATERIALES Y SUMINISTROS"/>
    <s v="VOLADORES POLVORA"/>
    <n v="12131600"/>
    <s v="MÍNIMA CUANTÍA"/>
    <n v="5"/>
    <n v="4"/>
    <n v="450"/>
    <n v="13409992"/>
    <s v="UNIDAD"/>
    <s v="NO SOLICITADAS"/>
  </r>
  <r>
    <x v="0"/>
    <s v="204-4-23"/>
    <n v="10"/>
    <s v="OTROS MATERIALES Y SUMINISTROS"/>
    <s v="VOLADORES POLVORA"/>
    <n v="12131600"/>
    <s v="MÍNIMA CUANTÍA"/>
    <n v="1"/>
    <n v="6"/>
    <n v="174"/>
    <n v="5185196.5199999996"/>
    <s v="UNIDAD"/>
    <s v="NO SOLICITADAS"/>
  </r>
  <r>
    <x v="0"/>
    <s v="204-4-23"/>
    <n v="16"/>
    <s v="OTROS MATERIALES Y SUMINISTROS"/>
    <s v="ATOMIZADORES"/>
    <n v="40141742"/>
    <s v="SELÉCCION ABREVIADA - ACUERDO MARCO"/>
    <n v="1"/>
    <n v="10"/>
    <n v="10"/>
    <n v="12195.53"/>
    <s v="GLOBAL"/>
    <s v="NO SOLICITADAS"/>
  </r>
  <r>
    <x v="0"/>
    <s v="204-4-23"/>
    <n v="10"/>
    <s v="OTROS MATERIALES Y SUMINISTROS"/>
    <s v="AHUMADOR EN ACERO MEDIANO"/>
    <n v="48101523"/>
    <s v="SELECCIÓN ABREVIADA MENOR CUANTÍA"/>
    <n v="4"/>
    <n v="7"/>
    <n v="1"/>
    <n v="90000"/>
    <s v="UNIDAD"/>
    <s v="NO SOLICITADAS"/>
  </r>
  <r>
    <x v="0"/>
    <s v="204-4-23"/>
    <n v="10"/>
    <s v="OTROS MATERIALES Y SUMINISTROS"/>
    <s v="FUSE-20A P/N 288019-004"/>
    <n v="39121619"/>
    <s v="SELECCIÓN ABREVIADA MENOR CUANTÍA"/>
    <n v="4"/>
    <n v="6"/>
    <n v="1"/>
    <n v="71400"/>
    <s v="UNIDAD"/>
    <s v="NO SOLICITADAS"/>
  </r>
  <r>
    <x v="0"/>
    <s v="204-4-23"/>
    <n v="10"/>
    <s v="OTROS MATERIALES Y SUMINISTROS"/>
    <s v="FUSIBLE  DE VIDRIO 10A "/>
    <n v="39121607"/>
    <s v="SELECCIÓN ABREVIADA MENOR CUANTÍA"/>
    <n v="4"/>
    <n v="6"/>
    <n v="20"/>
    <n v="23800"/>
    <s v="UNIDAD"/>
    <s v="NO SOLICITADAS"/>
  </r>
  <r>
    <x v="0"/>
    <s v="204-4-23"/>
    <n v="10"/>
    <s v="OTROS MATERIALES Y SUMINISTROS"/>
    <s v="FUSIBLE DE VIDRIO 2A "/>
    <n v="39121607"/>
    <s v="SELECCIÓN ABREVIADA MENOR CUANTÍA"/>
    <n v="4"/>
    <n v="6"/>
    <n v="20"/>
    <n v="23800"/>
    <s v="UNIDAD"/>
    <s v="NO SOLICITADAS"/>
  </r>
  <r>
    <x v="0"/>
    <s v="204-4-23"/>
    <n v="10"/>
    <s v="OTROS MATERIALES Y SUMINISTROS"/>
    <s v="FUSIBLES PLANOS AUTOMOTRIZ (DE 5A, 10A, 15A, 20A, 25A, 30A) P/N"/>
    <n v="39121607"/>
    <s v="SELECCIÓN ABREVIADA MENOR CUANTÍA"/>
    <n v="4"/>
    <n v="6"/>
    <n v="100"/>
    <n v="178500"/>
    <s v="UNIDAD"/>
    <s v="NO SOLICITADAS"/>
  </r>
  <r>
    <x v="0"/>
    <s v="204-4-23"/>
    <n v="10"/>
    <s v="OTROS MATERIALES Y SUMINISTROS"/>
    <s v="KIT PERNOCTA PARA CN-235"/>
    <n v="44102907"/>
    <s v="SELECCIÓN ABREVIADA MENOR CUANTÍA"/>
    <n v="4"/>
    <n v="6"/>
    <n v="1"/>
    <n v="2808000"/>
    <s v="UNIDAD"/>
    <s v="NO SOLICITADAS"/>
  </r>
  <r>
    <x v="0"/>
    <s v="204-4-23"/>
    <n v="10"/>
    <s v="OTROS MATERIALES Y SUMINISTROS"/>
    <s v="KIT PERNOCTA PARA KFIR"/>
    <n v="25201513"/>
    <s v="SELECCIÓN ABREVIADA MENOR CUANTÍA"/>
    <n v="4"/>
    <n v="6"/>
    <n v="3"/>
    <n v="8562000"/>
    <s v="UNIDAD"/>
    <s v="NO SOLICITADAS"/>
  </r>
  <r>
    <x v="0"/>
    <s v="204-4-23"/>
    <n v="10"/>
    <s v="OTROS MATERIALES Y SUMINISTROS"/>
    <s v="KIT PERNOCTA PARA T 37B"/>
    <n v="44102907"/>
    <s v="SELECCIÓN ABREVIADA MENOR CUANTÍA"/>
    <n v="4"/>
    <n v="6"/>
    <n v="2"/>
    <n v="5630000"/>
    <s v="UNIDAD"/>
    <s v="NO SOLICITADAS"/>
  </r>
  <r>
    <x v="0"/>
    <s v="204-4-23"/>
    <n v="10"/>
    <s v="OTROS MATERIALES Y SUMINISTROS"/>
    <s v="GALGAS PARA MEDIDA DE REMACHES"/>
    <n v="41111621"/>
    <s v="SELECCIÓN ABREVIADA MENOR CUANTÍA"/>
    <n v="4"/>
    <n v="6"/>
    <n v="2"/>
    <n v="69650"/>
    <s v="UNIDAD"/>
    <s v="NO SOLICITADAS"/>
  </r>
  <r>
    <x v="0"/>
    <s v="204-4-23"/>
    <n v="10"/>
    <s v="OTROS MATERIALES Y SUMINISTROS"/>
    <s v="CABLES TEST MULTIMETRO FLUKE  TL75"/>
    <n v="26121600"/>
    <s v="SELECCIÓN ABREVIADA MENOR CUANTÍA"/>
    <n v="4"/>
    <n v="6"/>
    <n v="3"/>
    <n v="359848.86"/>
    <s v="UNIDAD"/>
    <s v="NO SOLICITADAS"/>
  </r>
  <r>
    <x v="0"/>
    <s v="204-4-23"/>
    <n v="10"/>
    <s v="OTROS MATERIALES Y SUMINISTROS"/>
    <s v="ABRAZADERA DE ESCAPE DE ACERO INOXIDABLE 291386"/>
    <n v="20101805"/>
    <s v="SELECCIÓN ABREVIADA MENOR CUANTÍA"/>
    <n v="4"/>
    <n v="6"/>
    <n v="1"/>
    <n v="162208.9"/>
    <s v="UNIDAD"/>
    <s v="NO SOLICITADAS"/>
  </r>
  <r>
    <x v="0"/>
    <s v="204-4-23"/>
    <n v="10"/>
    <s v="OTROS MATERIALES Y SUMINISTROS"/>
    <s v=" THINER CORRIENTE "/>
    <n v="12191500"/>
    <s v="SELECCIÓN ABREVIADA MENOR CUANTÍA"/>
    <n v="4"/>
    <n v="6"/>
    <n v="1"/>
    <n v="652644.79"/>
    <s v="UNIDAD"/>
    <s v="NO SOLICITADAS"/>
  </r>
  <r>
    <x v="0"/>
    <s v="204-4-23"/>
    <n v="10"/>
    <s v="OTROS MATERIALES Y SUMINISTROS"/>
    <s v=" THINER  ACRILICO"/>
    <n v="12191500"/>
    <s v="SELECCIÓN ABREVIADA MENOR CUANTÍA"/>
    <n v="4"/>
    <n v="6"/>
    <n v="1"/>
    <n v="677687.15"/>
    <s v="UNIDAD"/>
    <s v="NO SOLICITADAS"/>
  </r>
  <r>
    <x v="0"/>
    <s v="204-4-23"/>
    <n v="10"/>
    <s v="OTROS MATERIALES Y SUMINISTROS"/>
    <s v="ADHESIVO SPRAY 80 "/>
    <n v="31201600"/>
    <s v="SELECCIÓN ABREVIADA MENOR CUANTÍA"/>
    <n v="4"/>
    <n v="6"/>
    <n v="2"/>
    <n v="349046.04"/>
    <s v="UNIDAD"/>
    <s v="NO SOLICITADAS"/>
  </r>
  <r>
    <x v="0"/>
    <s v="204-4-23"/>
    <n v="10"/>
    <s v="OTROS MATERIALES Y SUMINISTROS"/>
    <s v="KIT DE TUBOS TERMOENCOGIBLES FP-301  P/N 37677"/>
    <n v="31133700"/>
    <s v="SELECCIÓN ABREVIADA MENOR CUANTÍA"/>
    <n v="4"/>
    <n v="6"/>
    <n v="2"/>
    <n v="723027.34"/>
    <s v="UNIDAD"/>
    <s v="NO SOLICITADAS"/>
  </r>
  <r>
    <x v="0"/>
    <s v="204-4-23"/>
    <n v="10"/>
    <s v="OTROS MATERIALES Y SUMINISTROS"/>
    <s v="SELLADOR DE SILICONA"/>
    <n v="31133700"/>
    <s v="SELECCIÓN ABREVIADA MENOR CUANTÍA"/>
    <n v="4"/>
    <n v="6"/>
    <n v="5"/>
    <n v="701475.25"/>
    <s v="UNIDAD"/>
    <s v="NO SOLICITADAS"/>
  </r>
  <r>
    <x v="0"/>
    <s v="204-4-23"/>
    <n v="10"/>
    <s v="OTROS MATERIALES Y SUMINISTROS"/>
    <s v="ABRAZADERAS METALICA 1/4&quot;"/>
    <n v="31162414"/>
    <s v="SELECCIÓN ABREVIADA MENOR CUANTÍA"/>
    <n v="4"/>
    <n v="6"/>
    <n v="25"/>
    <n v="86275"/>
    <s v="UNIDAD"/>
    <s v="NO SOLICITADAS"/>
  </r>
  <r>
    <x v="0"/>
    <s v="204-4-23"/>
    <n v="10"/>
    <s v="OTROS MATERIALES Y SUMINISTROS"/>
    <s v="ABRAZADERAS METALICA 3/8&quot;"/>
    <n v="31162414"/>
    <s v="SELECCIÓN ABREVIADA MENOR CUANTÍA"/>
    <n v="4"/>
    <n v="6"/>
    <n v="25"/>
    <n v="46975.25"/>
    <s v="UNIDAD"/>
    <s v="NO SOLICITADAS"/>
  </r>
  <r>
    <x v="0"/>
    <s v="204-4-23"/>
    <n v="10"/>
    <s v="OTROS MATERIALES Y SUMINISTROS"/>
    <s v="ABRAZADERAS METALICA 1/2&quot;"/>
    <n v="31162414"/>
    <s v="SELECCIÓN ABREVIADA MENOR CUANTÍA"/>
    <n v="4"/>
    <n v="6"/>
    <n v="25"/>
    <n v="46975.25"/>
    <s v="UNIDAD"/>
    <s v="NO SOLICITADAS"/>
  </r>
  <r>
    <x v="0"/>
    <s v="204-4-23"/>
    <n v="10"/>
    <s v="OTROS MATERIALES Y SUMINISTROS"/>
    <s v="ABRAZADERAS METALICA 1&quot;"/>
    <n v="31162414"/>
    <s v="SELECCIÓN ABREVIADA MENOR CUANTÍA"/>
    <n v="4"/>
    <n v="6"/>
    <n v="25"/>
    <n v="78302"/>
    <s v="UNIDAD"/>
    <s v="NO SOLICITADAS"/>
  </r>
  <r>
    <x v="0"/>
    <s v="204-4-23"/>
    <n v="10"/>
    <s v="OTROS MATERIALES Y SUMINISTROS"/>
    <s v="ABRAZADERAS METALICA 2&quot;"/>
    <n v="31162414"/>
    <s v="SELECCIÓN ABREVIADA MENOR CUANTÍA"/>
    <n v="4"/>
    <n v="6"/>
    <n v="25"/>
    <n v="104363.00000000001"/>
    <s v="UNIDAD"/>
    <s v="NO SOLICITADAS"/>
  </r>
  <r>
    <x v="0"/>
    <s v="204-4-23"/>
    <n v="10"/>
    <s v="OTROS MATERIALES Y SUMINISTROS"/>
    <s v="ABRAZADERAS METALICA 3&quot;"/>
    <n v="31162414"/>
    <s v="SELECCIÓN ABREVIADA MENOR CUANTÍA"/>
    <n v="4"/>
    <n v="6"/>
    <n v="25"/>
    <n v="130453.74999999999"/>
    <s v="UNIDAD"/>
    <s v="NO SOLICITADAS"/>
  </r>
  <r>
    <x v="0"/>
    <s v="204-4-23"/>
    <n v="10"/>
    <s v="OTROS MATERIALES Y SUMINISTROS"/>
    <s v="ABRAZADERAS METALICA 4&quot;"/>
    <n v="31162414"/>
    <s v="SELECCIÓN ABREVIADA MENOR CUANTÍA"/>
    <n v="4"/>
    <n v="6"/>
    <n v="25"/>
    <n v="169575"/>
    <s v="UNIDAD"/>
    <s v="NO SOLICITADAS"/>
  </r>
  <r>
    <x v="0"/>
    <s v="204-4-23"/>
    <n v="10"/>
    <s v="OTROS MATERIALES Y SUMINISTROS"/>
    <s v="ACOPLE RAPIDO PARA MANGUERA DE AIRE DE 3/8"/>
    <n v="40172600"/>
    <s v="SELECCIÓN ABREVIADA MENOR CUANTÍA"/>
    <n v="4"/>
    <n v="6"/>
    <n v="4"/>
    <n v="394437.4"/>
    <s v="UNIDAD"/>
    <s v="NO SOLICITADAS"/>
  </r>
  <r>
    <x v="0"/>
    <s v="204-4-23"/>
    <n v="10"/>
    <s v="OTROS MATERIALES Y SUMINISTROS"/>
    <s v="ADHESIVE PLASTICO ALTA FUERZA BAJA VISCOSIDAD."/>
    <n v="31201601"/>
    <s v="SELECCIÓN ABREVIADA MENOR CUANTÍA"/>
    <n v="4"/>
    <n v="6"/>
    <n v="7"/>
    <n v="1314790.54"/>
    <s v="UNIDAD"/>
    <s v="NO SOLICITADAS"/>
  </r>
  <r>
    <x v="0"/>
    <s v="204-4-23"/>
    <n v="10"/>
    <s v="OTROS MATERIALES Y SUMINISTROS"/>
    <s v="ADHESIVO INSTANTANEO 460"/>
    <n v="31201600"/>
    <s v="SELECCIÓN ABREVIADA MENOR CUANTÍA"/>
    <n v="4"/>
    <n v="6"/>
    <n v="10"/>
    <n v="1083292.7"/>
    <s v="UNIDAD"/>
    <s v="NO SOLICITADAS"/>
  </r>
  <r>
    <x v="0"/>
    <s v="204-4-23"/>
    <n v="10"/>
    <s v="OTROS MATERIALES Y SUMINISTROS"/>
    <s v="ADHESIVO INSTANTANEO 410"/>
    <n v="31201600"/>
    <s v="SELECCIÓN ABREVIADA MENOR CUANTÍA"/>
    <n v="4"/>
    <n v="6"/>
    <n v="10"/>
    <n v="1483834.8"/>
    <s v="UNIDAD"/>
    <s v="NO SOLICITADAS"/>
  </r>
  <r>
    <x v="0"/>
    <s v="204-4-23"/>
    <n v="10"/>
    <s v="OTROS MATERIALES Y SUMINISTROS"/>
    <s v="ADHESIVO LOCKTITE KIT LR-PBK"/>
    <n v="31201600"/>
    <s v="SELECCIÓN ABREVIADA MENOR CUANTÍA"/>
    <n v="4"/>
    <n v="6"/>
    <n v="10"/>
    <n v="939124.2"/>
    <s v="UNIDAD"/>
    <s v="NO SOLICITADAS"/>
  </r>
  <r>
    <x v="0"/>
    <s v="204-4-23"/>
    <n v="10"/>
    <s v="OTROS MATERIALES Y SUMINISTROS"/>
    <s v="ADQUISICION DE BOLSA PLÁSTICA CON CIERRE HERMÉTICO "/>
    <n v="24111514"/>
    <s v="SELECCIÓN ABREVIADA MENOR CUANTÍA"/>
    <n v="4"/>
    <n v="6"/>
    <n v="50"/>
    <n v="3101794.5"/>
    <s v="UNIDAD"/>
    <s v="NO SOLICITADAS"/>
  </r>
  <r>
    <x v="0"/>
    <s v="204-4-23"/>
    <n v="10"/>
    <s v="OTROS MATERIALES Y SUMINISTROS"/>
    <s v="ADQUISICION DE BROCHAS"/>
    <n v="31211900"/>
    <s v="SELECCIÓN ABREVIADA MENOR CUANTÍA"/>
    <n v="4"/>
    <n v="6"/>
    <n v="8"/>
    <n v="830191.6"/>
    <s v="UNIDAD"/>
    <s v="NO SOLICITADAS"/>
  </r>
  <r>
    <x v="0"/>
    <s v="204-4-23"/>
    <n v="10"/>
    <s v="OTROS MATERIALES Y SUMINISTROS"/>
    <s v="ADQUISICION DE CINTA DE ALUMINIO"/>
    <n v="31201500"/>
    <s v="SELECCIÓN ABREVIADA MENOR CUANTÍA"/>
    <n v="4"/>
    <n v="6"/>
    <n v="1"/>
    <n v="46417.14"/>
    <s v="UNIDAD"/>
    <s v="NO SOLICITADAS"/>
  </r>
  <r>
    <x v="0"/>
    <s v="204-4-23"/>
    <n v="10"/>
    <s v="OTROS MATERIALES Y SUMINISTROS"/>
    <s v="ADQUISICION DE MANGUERAS DE OXIGENO"/>
    <n v="40142200"/>
    <s v="SELECCIÓN ABREVIADA MENOR CUANTÍA"/>
    <n v="4"/>
    <n v="6"/>
    <n v="8"/>
    <n v="2881009.04"/>
    <s v="UNIDAD"/>
    <s v="NO SOLICITADAS"/>
  </r>
  <r>
    <x v="0"/>
    <s v="204-4-23"/>
    <n v="10"/>
    <s v="OTROS MATERIALES Y SUMINISTROS"/>
    <s v="ADQUISICIÓN DE TINTA PENETRANTE"/>
    <n v="12171703"/>
    <s v="SELECCIÓN ABREVIADA MENOR CUANTÍA"/>
    <n v="4"/>
    <n v="6"/>
    <n v="4"/>
    <n v="7093780.4000000004"/>
    <s v="UNIDAD"/>
    <s v="NO SOLICITADAS"/>
  </r>
  <r>
    <x v="0"/>
    <s v="204-4-23"/>
    <n v="10"/>
    <s v="OTROS MATERIALES Y SUMINISTROS"/>
    <s v="PINTURA AEROSOL AMARILLA"/>
    <n v="31211507"/>
    <s v="SELECCIÓN ABREVIADA MENOR CUANTÍA"/>
    <n v="4"/>
    <n v="6"/>
    <n v="10"/>
    <n v="169051.4"/>
    <s v="UNIDAD"/>
    <s v="NO SOLICITADAS"/>
  </r>
  <r>
    <x v="0"/>
    <s v="204-4-23"/>
    <n v="10"/>
    <s v="OTROS MATERIALES Y SUMINISTROS"/>
    <s v="PINTURA AEROSOL AMARILLA FLUORESCENTE"/>
    <n v="31211507"/>
    <s v="SELECCIÓN ABREVIADA MENOR CUANTÍA"/>
    <n v="4"/>
    <n v="6"/>
    <n v="10"/>
    <n v="169051.4"/>
    <s v="UNIDAD"/>
    <s v="NO SOLICITADAS"/>
  </r>
  <r>
    <x v="0"/>
    <s v="204-4-23"/>
    <n v="10"/>
    <s v="OTROS MATERIALES Y SUMINISTROS"/>
    <s v="PINTURA AEROSOL AZUL"/>
    <n v="31211507"/>
    <s v="SELECCIÓN ABREVIADA MENOR CUANTÍA"/>
    <n v="4"/>
    <n v="6"/>
    <n v="10"/>
    <n v="169051.4"/>
    <s v="UNIDAD"/>
    <s v="NO SOLICITADAS"/>
  </r>
  <r>
    <x v="0"/>
    <s v="204-4-23"/>
    <n v="10"/>
    <s v="OTROS MATERIALES Y SUMINISTROS"/>
    <s v="PINTURA AEROSOL BASE GRIS"/>
    <n v="31211507"/>
    <s v="SELECCIÓN ABREVIADA MENOR CUANTÍA"/>
    <n v="4"/>
    <n v="6"/>
    <n v="5"/>
    <n v="84525.7"/>
    <s v="UNIDAD"/>
    <s v="NO SOLICITADAS"/>
  </r>
  <r>
    <x v="0"/>
    <s v="204-4-23"/>
    <n v="10"/>
    <s v="OTROS MATERIALES Y SUMINISTROS"/>
    <s v="PINTURA AEROSOL GRIS"/>
    <n v="31211507"/>
    <s v="SELECCIÓN ABREVIADA MENOR CUANTÍA"/>
    <n v="4"/>
    <n v="6"/>
    <n v="15"/>
    <n v="253577.09999999998"/>
    <s v="UNIDAD"/>
    <s v="NO SOLICITADAS"/>
  </r>
  <r>
    <x v="0"/>
    <s v="204-4-23"/>
    <n v="10"/>
    <s v="OTROS MATERIALES Y SUMINISTROS"/>
    <s v="PINTURA AEROSOL GRIS MATE"/>
    <n v="31211507"/>
    <s v="SELECCIÓN ABREVIADA MENOR CUANTÍA"/>
    <n v="4"/>
    <n v="6"/>
    <n v="5"/>
    <n v="84525.7"/>
    <s v="UNIDAD"/>
    <s v="NO SOLICITADAS"/>
  </r>
  <r>
    <x v="0"/>
    <s v="204-4-23"/>
    <n v="10"/>
    <s v="OTROS MATERIALES Y SUMINISTROS"/>
    <s v="PINTURA AEROSOL NEGRO MATE"/>
    <n v="31211507"/>
    <s v="SELECCIÓN ABREVIADA MENOR CUANTÍA"/>
    <n v="4"/>
    <n v="6"/>
    <n v="5"/>
    <n v="84525.7"/>
    <s v="UNIDAD"/>
    <s v="NO SOLICITADAS"/>
  </r>
  <r>
    <x v="0"/>
    <s v="204-4-23"/>
    <n v="10"/>
    <s v="OTROS MATERIALES Y SUMINISTROS"/>
    <s v="PINTURA AEROSOL NEGRO TERINSA"/>
    <n v="31211507"/>
    <s v="SELECCIÓN ABREVIADA MENOR CUANTÍA"/>
    <n v="4"/>
    <n v="6"/>
    <n v="5"/>
    <n v="84525.7"/>
    <s v="UNIDAD"/>
    <s v="NO SOLICITADAS"/>
  </r>
  <r>
    <x v="0"/>
    <s v="204-4-23"/>
    <n v="10"/>
    <s v="OTROS MATERIALES Y SUMINISTROS"/>
    <s v="PINTURA AEROSOL ROJO"/>
    <n v="31211507"/>
    <s v="SELECCIÓN ABREVIADA MENOR CUANTÍA"/>
    <n v="4"/>
    <n v="6"/>
    <n v="10"/>
    <n v="169051.4"/>
    <s v="UNIDAD"/>
    <s v="NO SOLICITADAS"/>
  </r>
  <r>
    <x v="0"/>
    <s v="204-4-23"/>
    <n v="10"/>
    <s v="OTROS MATERIALES Y SUMINISTROS"/>
    <s v="PINTURA AEROSOL ROJO BRILLANTE"/>
    <n v="31211507"/>
    <s v="SELECCIÓN ABREVIADA MENOR CUANTÍA"/>
    <n v="4"/>
    <n v="6"/>
    <n v="5"/>
    <n v="84525.7"/>
    <s v="UNIDAD"/>
    <s v="NO SOLICITADAS"/>
  </r>
  <r>
    <x v="0"/>
    <s v="204-4-23"/>
    <n v="10"/>
    <s v="OTROS MATERIALES Y SUMINISTROS"/>
    <s v="ALAMBRE DE FRENADO 0.25"/>
    <n v="60104912"/>
    <s v="SELECCIÓN ABREVIADA MENOR CUANTÍA"/>
    <n v="4"/>
    <n v="6"/>
    <n v="5"/>
    <n v="277513.95"/>
    <s v="UNIDAD"/>
    <s v="NO SOLICITADAS"/>
  </r>
  <r>
    <x v="0"/>
    <s v="204-4-23"/>
    <n v="10"/>
    <s v="OTROS MATERIALES Y SUMINISTROS"/>
    <s v="ALAMBRE DE FRENADO NO. 22"/>
    <n v="60104912"/>
    <s v="SELECCIÓN ABREVIADA MENOR CUANTÍA"/>
    <n v="4"/>
    <n v="6"/>
    <n v="10"/>
    <n v="484175.3"/>
    <s v="UNIDAD"/>
    <s v="NO SOLICITADAS"/>
  </r>
  <r>
    <x v="0"/>
    <s v="204-4-23"/>
    <n v="10"/>
    <s v="OTROS MATERIALES Y SUMINISTROS"/>
    <s v="ALAMBRE DE FRENADO NO. 32"/>
    <n v="60104912"/>
    <s v="SELECCIÓN ABREVIADA MENOR CUANTÍA"/>
    <n v="4"/>
    <n v="6"/>
    <n v="20"/>
    <n v="665757.4"/>
    <s v="UNIDAD"/>
    <s v="NO SOLICITADAS"/>
  </r>
  <r>
    <x v="0"/>
    <s v="204-4-23"/>
    <n v="10"/>
    <s v="OTROS MATERIALES Y SUMINISTROS"/>
    <s v="ALAMBRE DE FRENADO NO.20"/>
    <n v="60104912"/>
    <s v="SELECCIÓN ABREVIADA MENOR CUANTÍA"/>
    <n v="4"/>
    <n v="6"/>
    <n v="5"/>
    <n v="1116005.8"/>
    <s v="UNIDAD"/>
    <s v="NO SOLICITADAS"/>
  </r>
  <r>
    <x v="0"/>
    <s v="204-4-23"/>
    <n v="10"/>
    <s v="OTROS MATERIALES Y SUMINISTROS"/>
    <s v="ALAMBRE DE FRENADO NO.40"/>
    <n v="60104912"/>
    <s v="SELECCIÓN ABREVIADA MENOR CUANTÍA"/>
    <n v="4"/>
    <n v="6"/>
    <n v="2"/>
    <n v="432626.88"/>
    <s v="UNIDAD"/>
    <s v="NO SOLICITADAS"/>
  </r>
  <r>
    <x v="0"/>
    <s v="204-4-23"/>
    <n v="10"/>
    <s v="OTROS MATERIALES Y SUMINISTROS"/>
    <s v="ALAMBRE PARA FRENO 0.40"/>
    <n v="60104912"/>
    <s v="SELECCIÓN ABREVIADA MENOR CUANTÍA"/>
    <n v="4"/>
    <n v="6"/>
    <n v="5"/>
    <n v="180267.15"/>
    <s v="UNIDAD"/>
    <s v="NO SOLICITADAS"/>
  </r>
  <r>
    <x v="0"/>
    <s v="204-4-23"/>
    <n v="10"/>
    <s v="OTROS MATERIALES Y SUMINISTROS"/>
    <s v="ALODINE"/>
    <n v="47131821"/>
    <s v="SELECCIÓN ABREVIADA MENOR CUANTÍA"/>
    <n v="4"/>
    <n v="6"/>
    <n v="10"/>
    <n v="1654956.7999999998"/>
    <s v="UNIDAD"/>
    <s v="NO SOLICITADAS"/>
  </r>
  <r>
    <x v="0"/>
    <s v="204-4-23"/>
    <n v="10"/>
    <s v="OTROS MATERIALES Y SUMINISTROS"/>
    <s v="ALUMINUM OXIDE-QUICK LOCK-TYPER ROLOC  (ROJO-AZUL-MARRON)"/>
    <n v="31211600"/>
    <s v="SELECCIÓN ABREVIADA MENOR CUANTÍA"/>
    <n v="4"/>
    <n v="6"/>
    <n v="15"/>
    <n v="781830"/>
    <s v="UNIDAD"/>
    <s v="NO SOLICITADAS"/>
  </r>
  <r>
    <x v="0"/>
    <s v="204-4-23"/>
    <n v="10"/>
    <s v="OTROS MATERIALES Y SUMINISTROS"/>
    <s v="ALUMINUM OXIDE-QUICK LOCK-TYPER ROLOC  (ROJO-AZUL-MARRON)"/>
    <n v="31211600"/>
    <s v="SELECCIÓN ABREVIADA MENOR CUANTÍA"/>
    <n v="4"/>
    <n v="6"/>
    <n v="15"/>
    <n v="781830"/>
    <s v="UNIDAD"/>
    <s v="NO SOLICITADAS"/>
  </r>
  <r>
    <x v="0"/>
    <s v="204-4-23"/>
    <n v="10"/>
    <s v="OTROS MATERIALES Y SUMINISTROS"/>
    <s v="ANGULO 1&quot; 1/2 X 1/8&quot; X 6 M"/>
    <n v="30101500"/>
    <s v="SELECCIÓN ABREVIADA MENOR CUANTÍA"/>
    <n v="4"/>
    <n v="6"/>
    <n v="15"/>
    <n v="649561.5"/>
    <s v="UNIDAD"/>
    <s v="NO SOLICITADAS"/>
  </r>
  <r>
    <x v="0"/>
    <s v="204-4-23"/>
    <n v="10"/>
    <s v="OTROS MATERIALES Y SUMINISTROS"/>
    <s v="ANGULO 1&quot; X 1/8&quot; X 6 M"/>
    <n v="30101500"/>
    <s v="SELECCIÓN ABREVIADA MENOR CUANTÍA"/>
    <n v="4"/>
    <n v="6"/>
    <n v="15"/>
    <n v="649561.5"/>
    <s v="UNIDAD"/>
    <s v="NO SOLICITADAS"/>
  </r>
  <r>
    <x v="0"/>
    <s v="204-4-23"/>
    <n v="10"/>
    <s v="OTROS MATERIALES Y SUMINISTROS"/>
    <s v="ANGULO 3/4&quot; X 1/8&quot; X 6 M"/>
    <n v="30101500"/>
    <s v="SELECCIÓN ABREVIADA MENOR CUANTÍA"/>
    <n v="4"/>
    <n v="6"/>
    <n v="15"/>
    <n v="649561.5"/>
    <s v="UNIDAD"/>
    <s v="NO SOLICITADAS"/>
  </r>
  <r>
    <x v="0"/>
    <s v="204-4-23"/>
    <n v="10"/>
    <s v="OTROS MATERIALES Y SUMINISTROS"/>
    <s v="ANTICORROSIVO SPRAY AMARILLO C-614"/>
    <n v="15121800"/>
    <s v="SELECCIÓN ABREVIADA MENOR CUANTÍA"/>
    <n v="4"/>
    <n v="6"/>
    <n v="15"/>
    <n v="950869.5"/>
    <s v="UNIDAD"/>
    <s v="NO SOLICITADAS"/>
  </r>
  <r>
    <x v="0"/>
    <s v="204-4-23"/>
    <n v="10"/>
    <s v="OTROS MATERIALES Y SUMINISTROS"/>
    <s v="BAJALENGUAS"/>
    <n v="42181501"/>
    <s v="SELECCIÓN ABREVIADA MENOR CUANTÍA"/>
    <n v="4"/>
    <n v="6"/>
    <n v="10"/>
    <n v="492909.89999999997"/>
    <s v="UNIDAD"/>
    <s v="NO SOLICITADAS"/>
  </r>
  <r>
    <x v="0"/>
    <s v="204-4-23"/>
    <n v="10"/>
    <s v="OTROS MATERIALES Y SUMINISTROS"/>
    <s v="BARNIZ"/>
    <n v="31211705"/>
    <s v="SELECCIÓN ABREVIADA MENOR CUANTÍA"/>
    <n v="4"/>
    <n v="6"/>
    <n v="2"/>
    <n v="90159.16"/>
    <s v="UNIDAD"/>
    <s v="NO SOLICITADAS"/>
  </r>
  <r>
    <x v="0"/>
    <s v="204-4-23"/>
    <n v="10"/>
    <s v="OTROS MATERIALES Y SUMINISTROS"/>
    <s v="BATERIA ALKALINA A A"/>
    <n v="26111702"/>
    <s v="SELECCIÓN ABREVIADA MENOR CUANTÍA"/>
    <n v="4"/>
    <n v="6"/>
    <n v="100"/>
    <n v="489566"/>
    <s v="UNIDAD"/>
    <s v="NO SOLICITADAS"/>
  </r>
  <r>
    <x v="0"/>
    <s v="204-4-23"/>
    <n v="10"/>
    <s v="OTROS MATERIALES Y SUMINISTROS"/>
    <s v="BATERIA DE 1.5V TAMAÑO C"/>
    <n v="26111703"/>
    <s v="SELECCIÓN ABREVIADA MENOR CUANTÍA"/>
    <n v="4"/>
    <n v="6"/>
    <n v="50"/>
    <n v="190162"/>
    <s v="UNIDAD"/>
    <s v="NO SOLICITADAS"/>
  </r>
  <r>
    <x v="0"/>
    <s v="204-4-23"/>
    <n v="10"/>
    <s v="OTROS MATERIALES Y SUMINISTROS"/>
    <s v="BATERIA DE 1.5V TAMAÑO D"/>
    <n v="26111703"/>
    <s v="SELECCIÓN ABREVIADA MENOR CUANTÍA"/>
    <n v="4"/>
    <n v="6"/>
    <n v="32"/>
    <n v="1257668.1599999999"/>
    <s v="UNIDAD"/>
    <s v="NO SOLICITADAS"/>
  </r>
  <r>
    <x v="0"/>
    <s v="204-4-23"/>
    <n v="10"/>
    <s v="OTROS MATERIALES Y SUMINISTROS"/>
    <s v="BATERIA DE 9V DC"/>
    <n v="26111703"/>
    <s v="SELECCIÓN ABREVIADA MENOR CUANTÍA"/>
    <n v="4"/>
    <n v="6"/>
    <n v="20"/>
    <n v="786042.6"/>
    <s v="UNIDAD"/>
    <s v="NO SOLICITADAS"/>
  </r>
  <r>
    <x v="0"/>
    <s v="204-4-23"/>
    <n v="10"/>
    <s v="OTROS MATERIALES Y SUMINISTROS"/>
    <s v="BATERIAS TREPLE AAA"/>
    <n v="26111702"/>
    <s v="SELECCIÓN ABREVIADA MENOR CUANTÍA"/>
    <n v="4"/>
    <n v="6"/>
    <n v="100"/>
    <n v="338079"/>
    <s v="UNIDAD"/>
    <s v="NO SOLICITADAS"/>
  </r>
  <r>
    <x v="0"/>
    <s v="204-4-23"/>
    <n v="10"/>
    <s v="OTROS MATERIALES Y SUMINISTROS"/>
    <s v="RUEDA DE ALAMBRE DE BANCO 5/8"/>
    <n v="27112700"/>
    <s v="SELECCIÓN ABREVIADA MENOR CUANTÍA"/>
    <n v="4"/>
    <n v="6"/>
    <n v="7"/>
    <n v="437908.10000000003"/>
    <s v="UNIDAD"/>
    <s v="NO SOLICITADAS"/>
  </r>
  <r>
    <x v="0"/>
    <s v="204-4-23"/>
    <n v="10"/>
    <s v="OTROS MATERIALES Y SUMINISTROS"/>
    <s v="BOLSA PLASTICA CON CIERRE HERMETICO 17 X15 CM"/>
    <n v="24111514"/>
    <s v="SELECCIÓN ABREVIADA MENOR CUANTÍA"/>
    <n v="4"/>
    <n v="6"/>
    <n v="250"/>
    <n v="5086952.5"/>
    <s v="UNIDAD"/>
    <s v="NO SOLICITADAS"/>
  </r>
  <r>
    <x v="0"/>
    <s v="204-4-23"/>
    <n v="10"/>
    <s v="OTROS MATERIALES Y SUMINISTROS"/>
    <s v="BOLSA PLASTICA CON CIERRE HERMETICO 18 X20 CM"/>
    <n v="24111514"/>
    <s v="SELECCIÓN ABREVIADA MENOR CUANTÍA"/>
    <n v="4"/>
    <n v="6"/>
    <n v="250"/>
    <n v="5086952.5"/>
    <s v="UNIDAD"/>
    <s v="NO SOLICITADAS"/>
  </r>
  <r>
    <x v="0"/>
    <s v="204-4-23"/>
    <n v="10"/>
    <s v="OTROS MATERIALES Y SUMINISTROS"/>
    <s v="BOLSA PLASTICA CON CIERRE HERMETICO 27 X28 CM"/>
    <n v="24111514"/>
    <s v="SELECCIÓN ABREVIADA MENOR CUANTÍA"/>
    <n v="4"/>
    <n v="6"/>
    <n v="250"/>
    <n v="5086952.5"/>
    <s v="UNIDAD"/>
    <s v="NO SOLICITADAS"/>
  </r>
  <r>
    <x v="0"/>
    <s v="204-4-23"/>
    <n v="10"/>
    <s v="OTROS MATERIALES Y SUMINISTROS"/>
    <s v="BOLSA TELA PARA TORNILLOS"/>
    <n v="24111507"/>
    <s v="SELECCIÓN ABREVIADA MENOR CUANTÍA"/>
    <n v="4"/>
    <n v="6"/>
    <n v="20"/>
    <n v="408550.80000000005"/>
    <s v="UNIDAD"/>
    <s v="NO SOLICITADAS"/>
  </r>
  <r>
    <x v="0"/>
    <s v="204-4-23"/>
    <n v="10"/>
    <s v="OTROS MATERIALES Y SUMINISTROS"/>
    <s v="BOLSA ZIP LOCK"/>
    <n v="24111514"/>
    <s v="SELECCIÓN ABREVIADA MENOR CUANTÍA"/>
    <n v="4"/>
    <n v="6"/>
    <n v="25"/>
    <n v="5098703.75"/>
    <s v="UNIDAD"/>
    <s v="NO SOLICITADAS"/>
  </r>
  <r>
    <x v="0"/>
    <s v="204-4-23"/>
    <n v="10"/>
    <s v="OTROS MATERIALES Y SUMINISTROS"/>
    <s v="BOQUILLA DE ACPM"/>
    <n v="60131509"/>
    <s v="SELECCIÓN ABREVIADA MENOR CUANTÍA"/>
    <n v="4"/>
    <n v="6"/>
    <n v="1"/>
    <n v="11520.39"/>
    <s v="UNIDAD"/>
    <s v="NO SOLICITADAS"/>
  </r>
  <r>
    <x v="0"/>
    <s v="204-4-23"/>
    <n v="10"/>
    <s v="OTROS MATERIALES Y SUMINISTROS"/>
    <s v="BRIDAS AMARRE 10 CM/2,5 MM (X 100)"/>
    <n v="31162917"/>
    <s v="SELECCIÓN ABREVIADA MENOR CUANTÍA"/>
    <n v="4"/>
    <n v="6"/>
    <n v="8"/>
    <n v="303154.88"/>
    <s v="UNIDAD"/>
    <s v="NO SOLICITADAS"/>
  </r>
  <r>
    <x v="0"/>
    <s v="204-4-23"/>
    <n v="10"/>
    <s v="OTROS MATERIALES Y SUMINISTROS"/>
    <s v="BRIDAS AMARRE 15 CM/3.2MM (X100)"/>
    <n v="31162917"/>
    <s v="SELECCIÓN ABREVIADA MENOR CUANTÍA"/>
    <n v="4"/>
    <n v="6"/>
    <n v="4"/>
    <n v="151577.44"/>
    <s v="UNIDAD"/>
    <s v="NO SOLICITADAS"/>
  </r>
  <r>
    <x v="0"/>
    <s v="204-4-23"/>
    <n v="10"/>
    <s v="OTROS MATERIALES Y SUMINISTROS"/>
    <s v="BRIDAS DE NYLON BLANCA RU MS-3367 CV-080 PQT X 100 UND"/>
    <n v="31162414"/>
    <s v="SELECCIÓN ABREVIADA MENOR CUANTÍA"/>
    <n v="4"/>
    <n v="6"/>
    <n v="40"/>
    <n v="2278945.1999999997"/>
    <s v="UNIDAD"/>
    <s v="NO SOLICITADAS"/>
  </r>
  <r>
    <x v="0"/>
    <s v="204-4-23"/>
    <n v="10"/>
    <s v="OTROS MATERIALES Y SUMINISTROS"/>
    <s v="BRIDAS DE NYLON BLANCA RU MS-3367 CV-120S PQT X 100 UND"/>
    <n v="31162414"/>
    <s v="SELECCIÓN ABREVIADA MENOR CUANTÍA"/>
    <n v="4"/>
    <n v="6"/>
    <n v="1"/>
    <n v="56973.63"/>
    <s v="UNIDAD"/>
    <s v="NO SOLICITADAS"/>
  </r>
  <r>
    <x v="0"/>
    <s v="204-4-23"/>
    <n v="10"/>
    <s v="OTROS MATERIALES Y SUMINISTROS"/>
    <s v="BRIDAS DE NYLON BLANCA RU MS-3367 CV-150S PQT X 100 UND"/>
    <n v="31162414"/>
    <s v="SELECCIÓN ABREVIADA MENOR CUANTÍA"/>
    <n v="4"/>
    <n v="6"/>
    <n v="1"/>
    <n v="57496.04"/>
    <s v="UNIDAD"/>
    <s v="NO SOLICITADAS"/>
  </r>
  <r>
    <x v="0"/>
    <s v="204-4-23"/>
    <n v="10"/>
    <s v="OTROS MATERIALES Y SUMINISTROS"/>
    <s v="BRIDAS DE NYLON BLANCA RU MS-3367 CV-200M PQT X 100 UND"/>
    <n v="31162414"/>
    <s v="SELECCIÓN ABREVIADA MENOR CUANTÍA"/>
    <n v="4"/>
    <n v="6"/>
    <n v="1"/>
    <n v="62609.47"/>
    <s v="UNIDAD"/>
    <s v="NO SOLICITADAS"/>
  </r>
  <r>
    <x v="0"/>
    <s v="204-4-23"/>
    <n v="10"/>
    <s v="OTROS MATERIALES Y SUMINISTROS"/>
    <s v="BRIDAS DE NYLON BLANCA RU MS-3367 CV-400S PQT X 100 UND"/>
    <n v="31162414"/>
    <s v="SELECCIÓN ABREVIADA MENOR CUANTÍA"/>
    <n v="4"/>
    <n v="6"/>
    <n v="1"/>
    <n v="57391.32"/>
    <s v="UNIDAD"/>
    <s v="NO SOLICITADAS"/>
  </r>
  <r>
    <x v="0"/>
    <s v="204-4-23"/>
    <n v="10"/>
    <s v="OTROS MATERIALES Y SUMINISTROS"/>
    <s v="BROCHAS GLAS PARA FIBRA DE VIDRIO DE 1&quot;"/>
    <n v="31211900"/>
    <s v="SELECCIÓN ABREVIADA MENOR CUANTÍA"/>
    <n v="4"/>
    <n v="6"/>
    <n v="20"/>
    <n v="1584794.4"/>
    <s v="UNIDAD"/>
    <s v="NO SOLICITADAS"/>
  </r>
  <r>
    <x v="0"/>
    <s v="204-4-23"/>
    <n v="10"/>
    <s v="OTROS MATERIALES Y SUMINISTROS"/>
    <s v="BROCHAS GLAS PARA FIBRA DE VIDRIO DE 2&quot;"/>
    <n v="31211900"/>
    <s v="SELECCIÓN ABREVIADA MENOR CUANTÍA"/>
    <n v="4"/>
    <n v="6"/>
    <n v="20"/>
    <n v="1584508.8"/>
    <s v="UNIDAD"/>
    <s v="NO SOLICITADAS"/>
  </r>
  <r>
    <x v="0"/>
    <s v="204-4-23"/>
    <n v="10"/>
    <s v="OTROS MATERIALES Y SUMINISTROS"/>
    <s v="BROCHAS PARA LIMPIEZA DE 2 PULGADAS"/>
    <n v="31211900"/>
    <s v="SELECCIÓN ABREVIADA MENOR CUANTÍA"/>
    <n v="4"/>
    <n v="6"/>
    <n v="80"/>
    <n v="631080.80000000005"/>
    <s v="UNIDAD"/>
    <s v="NO SOLICITADAS"/>
  </r>
  <r>
    <x v="0"/>
    <s v="204-4-23"/>
    <n v="10"/>
    <s v="OTROS MATERIALES Y SUMINISTROS"/>
    <s v="BUNGEE ALTA RESISTENCIA NEGRO"/>
    <n v="26111804"/>
    <s v="SELECCIÓN ABREVIADA MENOR CUANTÍA"/>
    <n v="4"/>
    <n v="6"/>
    <n v="1"/>
    <n v="62558.3"/>
    <s v="UNIDAD"/>
    <s v="NO SOLICITADAS"/>
  </r>
  <r>
    <x v="0"/>
    <s v="204-4-23"/>
    <n v="10"/>
    <s v="OTROS MATERIALES Y SUMINISTROS"/>
    <s v="CABLE 28 VDC X 40 PIES DE LARGO (PARA PLANTAS HOBART)"/>
    <n v="60104912"/>
    <s v="SELECCIÓN ABREVIADA MENOR CUANTÍA"/>
    <n v="4"/>
    <n v="6"/>
    <n v="2"/>
    <n v="10009882.539999999"/>
    <s v="UNIDAD"/>
    <s v="NO SOLICITADAS"/>
  </r>
  <r>
    <x v="0"/>
    <s v="204-4-23"/>
    <n v="10"/>
    <s v="OTROS MATERIALES Y SUMINISTROS"/>
    <s v="CABLE AERONAUTICO  CALIBRE NO 20"/>
    <n v="26121600"/>
    <s v="SELECCIÓN ABREVIADA MENOR CUANTÍA"/>
    <n v="4"/>
    <n v="6"/>
    <n v="80"/>
    <n v="41792.799999999996"/>
    <s v="UNIDAD"/>
    <s v="NO SOLICITADAS"/>
  </r>
  <r>
    <x v="0"/>
    <s v="204-4-23"/>
    <n v="10"/>
    <s v="OTROS MATERIALES Y SUMINISTROS"/>
    <s v="CABLE AERONAUTICO NO. 18"/>
    <n v="26121600"/>
    <s v="SELECCIÓN ABREVIADA MENOR CUANTÍA"/>
    <n v="4"/>
    <n v="6"/>
    <n v="40"/>
    <n v="27179.599999999999"/>
    <s v="UNIDAD"/>
    <s v="NO SOLICITADAS"/>
  </r>
  <r>
    <x v="0"/>
    <s v="204-4-23"/>
    <n v="10"/>
    <s v="OTROS MATERIALES Y SUMINISTROS"/>
    <s v="CABLE ELECTRICO AUTOMOTRIZ EN METROS #2"/>
    <n v="60104912"/>
    <s v="SELECCIÓN ABREVIADA MENOR CUANTÍA"/>
    <n v="4"/>
    <n v="6"/>
    <n v="5"/>
    <n v="119035.7"/>
    <s v="UNIDAD"/>
    <s v="NO SOLICITADAS"/>
  </r>
  <r>
    <x v="0"/>
    <s v="204-4-23"/>
    <n v="10"/>
    <s v="OTROS MATERIALES Y SUMINISTROS"/>
    <s v="CABLE ELECTRICO AUTOMOTRIZ EN METROS #8"/>
    <n v="60104912"/>
    <s v="SELECCIÓN ABREVIADA MENOR CUANTÍA"/>
    <n v="4"/>
    <n v="6"/>
    <n v="5"/>
    <n v="129953.95000000001"/>
    <s v="UNIDAD"/>
    <s v="NO SOLICITADAS"/>
  </r>
  <r>
    <x v="0"/>
    <s v="204-4-23"/>
    <n v="10"/>
    <s v="OTROS MATERIALES Y SUMINISTROS"/>
    <s v="CABLE ELECTRICO AUTOMOTRIZ EN METROS #10"/>
    <n v="60104912"/>
    <s v="SELECCIÓN ABREVIADA MENOR CUANTÍA"/>
    <n v="4"/>
    <n v="6"/>
    <n v="5"/>
    <n v="189822.85"/>
    <s v="UNIDAD"/>
    <s v="NO SOLICITADAS"/>
  </r>
  <r>
    <x v="0"/>
    <s v="204-4-23"/>
    <n v="10"/>
    <s v="OTROS MATERIALES Y SUMINISTROS"/>
    <s v="CABLE ELECTRICO AUTOMOTRIZ EN METROS #12"/>
    <n v="60104912"/>
    <s v="SELECCIÓN ABREVIADA MENOR CUANTÍA"/>
    <n v="4"/>
    <n v="6"/>
    <n v="5"/>
    <n v="200390.05000000002"/>
    <s v="UNIDAD"/>
    <s v="NO SOLICITADAS"/>
  </r>
  <r>
    <x v="0"/>
    <s v="204-4-23"/>
    <n v="10"/>
    <s v="OTROS MATERIALES Y SUMINISTROS"/>
    <s v="CABLE ELECTRICO AUTOMOTRIZ EN METROS #14"/>
    <n v="60104912"/>
    <s v="SELECCIÓN ABREVIADA MENOR CUANTÍA"/>
    <n v="4"/>
    <n v="6"/>
    <n v="5"/>
    <n v="137004.69999999998"/>
    <s v="UNIDAD"/>
    <s v="NO SOLICITADAS"/>
  </r>
  <r>
    <x v="0"/>
    <s v="204-4-23"/>
    <n v="10"/>
    <s v="OTROS MATERIALES Y SUMINISTROS"/>
    <s v="CABLES CON PINSAS PARA CARGADOR DE BATERIA"/>
    <n v="60104912"/>
    <s v="SELECCIÓN ABREVIADA MENOR CUANTÍA"/>
    <n v="4"/>
    <n v="6"/>
    <n v="1"/>
    <n v="47193.02"/>
    <s v="UNIDAD"/>
    <s v="NO SOLICITADAS"/>
  </r>
  <r>
    <x v="0"/>
    <s v="204-4-23"/>
    <n v="10"/>
    <s v="OTROS MATERIALES Y SUMINISTROS"/>
    <s v="CADENA DE 3/8"/>
    <n v="31151600"/>
    <s v="SELECCIÓN ABREVIADA MENOR CUANTÍA"/>
    <n v="4"/>
    <n v="6"/>
    <n v="20"/>
    <n v="156532.6"/>
    <s v="UNIDAD"/>
    <s v="NO SOLICITADAS"/>
  </r>
  <r>
    <x v="0"/>
    <s v="204-4-23"/>
    <n v="10"/>
    <s v="OTROS MATERIALES Y SUMINISTROS"/>
    <s v="CAJA DE PIPETAS DE TRANSFERENCIA "/>
    <n v="24121503"/>
    <s v="SELECCIÓN ABREVIADA MENOR CUANTÍA"/>
    <n v="4"/>
    <n v="6"/>
    <n v="2"/>
    <n v="939131.34"/>
    <s v="UNIDAD"/>
    <s v="NO SOLICITADAS"/>
  </r>
  <r>
    <x v="0"/>
    <s v="204-4-23"/>
    <n v="10"/>
    <s v="OTROS MATERIALES Y SUMINISTROS"/>
    <s v="CAJAS DE CARTÓN CORRUGADO CON CAPACIDAD DE 200 LIBRAS, DE 20 X 20 X 20”, MODEL S-4697 POR UNIDAD._x000d__x000a_CAJAS DE CARTÓN ONDULADO DE ALTA CALIDAD, UTILIZADAS PARA EMPAQUE, ALMACENAMIENTO Y ENVÍO DE PRODUCTOS; FÁCIL DE CONFIGURAR, CARGAR Y CERRAR. ENVIADAS PLANAS."/>
    <n v="24121500"/>
    <s v="SELECCIÓN ABREVIADA MENOR CUANTÍA"/>
    <n v="4"/>
    <n v="6"/>
    <n v="40"/>
    <n v="926629.2"/>
    <s v="UNIDAD"/>
    <s v="NO SOLICITADAS"/>
  </r>
  <r>
    <x v="0"/>
    <s v="204-4-23"/>
    <n v="10"/>
    <s v="OTROS MATERIALES Y SUMINISTROS"/>
    <s v="CAJAS DE CARTÓN CORRUGADO CON CAPACIDAD DE 200 LIBRAS, DE 20 X 20 X 25”, MODEL S-4544 POR UNIDAD. CAJAS DE CARTÓN ONDULADO DE ALTA CALIDAD, UTILIZADAS PARA EMPAQUE, ALMACENAMIENTO Y ENVÍO DE PRODUCTOS; FÁCIL DE CONFIGURAR, CARGAR Y CERRAR. ENVIADAS PLANAS."/>
    <n v="24121500"/>
    <s v="SELECCIÓN ABREVIADA MENOR CUANTÍA"/>
    <n v="4"/>
    <n v="6"/>
    <n v="42"/>
    <n v="845861.52"/>
    <s v="UNIDAD"/>
    <s v="NO SOLICITADAS"/>
  </r>
  <r>
    <x v="0"/>
    <s v="204-4-23"/>
    <n v="10"/>
    <s v="OTROS MATERIALES Y SUMINISTROS"/>
    <s v="CAÑAMO PARAFINADO"/>
    <n v="11121801"/>
    <s v="SELECCIÓN ABREVIADA MENOR CUANTÍA"/>
    <n v="4"/>
    <n v="6"/>
    <n v="5"/>
    <n v="356875.05"/>
    <s v="UNIDAD"/>
    <s v="NO SOLICITADAS"/>
  </r>
  <r>
    <x v="0"/>
    <s v="204-4-23"/>
    <n v="10"/>
    <s v="OTROS MATERIALES Y SUMINISTROS"/>
    <s v="CINTA ADHESIVA DE ALTA VELOCIDAD 2&quot;"/>
    <n v="31201500"/>
    <s v="SELECCIÓN ABREVIADA MENOR CUANTÍA"/>
    <n v="4"/>
    <n v="6"/>
    <n v="8"/>
    <n v="1452656.8"/>
    <s v="UNIDAD"/>
    <s v="NO SOLICITADAS"/>
  </r>
  <r>
    <x v="0"/>
    <s v="204-4-23"/>
    <n v="10"/>
    <s v="OTROS MATERIALES Y SUMINISTROS"/>
    <s v="CINTA AISLANTE ENCAUCHETAR "/>
    <n v="31201500"/>
    <s v="SELECCIÓN ABREVIADA MENOR CUANTÍA"/>
    <n v="4"/>
    <n v="6"/>
    <n v="25"/>
    <n v="1845392.5"/>
    <s v="UNIDAD"/>
    <s v="NO SOLICITADAS"/>
  </r>
  <r>
    <x v="0"/>
    <s v="204-4-23"/>
    <n v="10"/>
    <s v="OTROS MATERIALES Y SUMINISTROS"/>
    <s v="CINTA CORTE SIERRA SINFÍN(100&quot; LARGOX1/2 ANCHOXO.025 ESPESOR)"/>
    <n v="27112742"/>
    <s v="SELECCIÓN ABREVIADA MENOR CUANTÍA"/>
    <n v="4"/>
    <n v="6"/>
    <n v="3"/>
    <n v="912624.09000000008"/>
    <s v="UNIDAD"/>
    <s v="NO SOLICITADAS"/>
  </r>
  <r>
    <x v="0"/>
    <s v="204-4-23"/>
    <n v="10"/>
    <s v="OTROS MATERIALES Y SUMINISTROS"/>
    <s v="CINTA CORTE SIERRA SINFÍN(100&quot; LARGOX1/4 ANCHOXO.025 ESPESOR)"/>
    <n v="27112742"/>
    <s v="SELECCIÓN ABREVIADA MENOR CUANTÍA"/>
    <n v="4"/>
    <n v="6"/>
    <n v="3"/>
    <n v="1079557.29"/>
    <s v="UNIDAD"/>
    <s v="NO SOLICITADAS"/>
  </r>
  <r>
    <x v="0"/>
    <s v="204-4-23"/>
    <n v="10"/>
    <s v="OTROS MATERIALES Y SUMINISTROS"/>
    <s v="CINTA DE ALUMINIO 1¨"/>
    <n v="31201530"/>
    <s v="SELECCIÓN ABREVIADA MENOR CUANTÍA"/>
    <n v="4"/>
    <n v="6"/>
    <n v="5"/>
    <n v="189822.85"/>
    <s v="UNIDAD"/>
    <s v="NO SOLICITADAS"/>
  </r>
  <r>
    <x v="0"/>
    <s v="204-4-23"/>
    <n v="10"/>
    <s v="OTROS MATERIALES Y SUMINISTROS"/>
    <s v="CINTA DE ALUMINIO 1 1 /2¨"/>
    <n v="31201530"/>
    <s v="SELECCIÓN ABREVIADA MENOR CUANTÍA"/>
    <n v="4"/>
    <n v="6"/>
    <n v="5"/>
    <n v="228563.30000000002"/>
    <s v="UNIDAD"/>
    <s v="NO SOLICITADAS"/>
  </r>
  <r>
    <x v="0"/>
    <s v="204-4-23"/>
    <n v="10"/>
    <s v="OTROS MATERIALES Y SUMINISTROS"/>
    <s v="CINTA DE ALUMINIO 2¨"/>
    <n v="31201530"/>
    <s v="SELECCIÓN ABREVIADA MENOR CUANTÍA"/>
    <n v="4"/>
    <n v="6"/>
    <n v="5"/>
    <n v="256742.5"/>
    <s v="UNIDAD"/>
    <s v="NO SOLICITADAS"/>
  </r>
  <r>
    <x v="0"/>
    <s v="204-4-23"/>
    <n v="10"/>
    <s v="OTROS MATERIALES Y SUMINISTROS"/>
    <s v="CINTA DE EMBALAJE 305T 48 MM X 100 MTS "/>
    <n v="31201517"/>
    <s v="SELECCIÓN ABREVIADA MENOR CUANTÍA"/>
    <n v="4"/>
    <n v="6"/>
    <n v="20"/>
    <n v="717046.4"/>
    <s v="UNIDAD"/>
    <s v="NO SOLICITADAS"/>
  </r>
  <r>
    <x v="0"/>
    <s v="204-4-23"/>
    <n v="10"/>
    <s v="OTROS MATERIALES Y SUMINISTROS"/>
    <s v="KIT CINTA DE ENMASCARAR"/>
    <n v="31201503"/>
    <s v="SELECCIÓN ABREVIADA MENOR CUANTÍA"/>
    <n v="4"/>
    <n v="6"/>
    <n v="10"/>
    <n v="547316.69999999995"/>
    <s v="UNIDAD"/>
    <s v="NO SOLICITADAS"/>
  </r>
  <r>
    <x v="0"/>
    <s v="204-4-23"/>
    <n v="10"/>
    <s v="OTROS MATERIALES Y SUMINISTROS"/>
    <s v="CINTA DE ENMASCARAR SAE-AMS-T-21595 DE 1/2¨"/>
    <n v="31201503"/>
    <s v="SELECCIÓN ABREVIADA MENOR CUANTÍA"/>
    <n v="4"/>
    <n v="6"/>
    <n v="45"/>
    <n v="3106221.3"/>
    <s v="UNIDAD"/>
    <s v="NO SOLICITADAS"/>
  </r>
  <r>
    <x v="0"/>
    <s v="204-4-23"/>
    <n v="10"/>
    <s v="OTROS MATERIALES Y SUMINISTROS"/>
    <s v="CINTA DE ENMASCARAR   SAE-AMS-T-21595  DE 1¨"/>
    <n v="31201503"/>
    <s v="SELECCIÓN ABREVIADA MENOR CUANTÍA"/>
    <n v="4"/>
    <n v="6"/>
    <n v="50"/>
    <n v="2086962.5"/>
    <s v="UNIDAD"/>
    <s v="NO SOLICITADAS"/>
  </r>
  <r>
    <x v="0"/>
    <s v="204-4-23"/>
    <n v="10"/>
    <s v="OTROS MATERIALES Y SUMINISTROS"/>
    <s v="CINTA DE ENMASCARAR SAE-AMS-T-21595 DE 1 1/2¨"/>
    <n v="31201503"/>
    <s v="SELECCIÓN ABREVIADA MENOR CUANTÍA"/>
    <n v="4"/>
    <n v="6"/>
    <n v="50"/>
    <n v="2217446"/>
    <s v="UNIDAD"/>
    <s v="NO SOLICITADAS"/>
  </r>
  <r>
    <x v="0"/>
    <s v="204-4-23"/>
    <n v="10"/>
    <s v="OTROS MATERIALES Y SUMINISTROS"/>
    <s v="CINTA DE ENMASCARAR SAE-AMS-T-21595  DE 2¨"/>
    <n v="31201503"/>
    <s v="SELECCIÓN ABREVIADA MENOR CUANTÍA"/>
    <n v="4"/>
    <n v="6"/>
    <n v="20"/>
    <n v="1565207"/>
    <s v="UNIDAD"/>
    <s v="NO SOLICITADAS"/>
  </r>
  <r>
    <x v="0"/>
    <s v="204-4-23"/>
    <n v="10"/>
    <s v="OTROS MATERIALES Y SUMINISTROS"/>
    <s v="CINTA DE ENMASCARAR  SAE-AMS-T-21595 DE 3¨"/>
    <n v="31201503"/>
    <s v="SELECCIÓN ABREVIADA MENOR CUANTÍA"/>
    <n v="4"/>
    <n v="6"/>
    <n v="10"/>
    <n v="1878272.2"/>
    <s v="UNIDAD"/>
    <s v="NO SOLICITADAS"/>
  </r>
  <r>
    <x v="0"/>
    <s v="204-4-23"/>
    <n v="10"/>
    <s v="OTROS MATERIALES Y SUMINISTROS"/>
    <s v="CINTA DE TELA DE VIDRIO"/>
    <n v="31201507"/>
    <s v="SELECCIÓN ABREVIADA MENOR CUANTÍA"/>
    <n v="4"/>
    <n v="6"/>
    <n v="10"/>
    <n v="1220880.5"/>
    <s v="UNIDAD"/>
    <s v="NO SOLICITADAS"/>
  </r>
  <r>
    <x v="0"/>
    <s v="204-4-23"/>
    <n v="10"/>
    <s v="OTROS MATERIALES Y SUMINISTROS"/>
    <s v="CINTA DOBLE FAZ  VHB  1 IN X 36 YD"/>
    <n v="31201505"/>
    <s v="SELECCIÓN ABREVIADA MENOR CUANTÍA"/>
    <n v="4"/>
    <n v="6"/>
    <n v="4"/>
    <n v="2457811.7200000002"/>
    <s v="UNIDAD"/>
    <s v="NO SOLICITADAS"/>
  </r>
  <r>
    <x v="0"/>
    <s v="204-4-23"/>
    <n v="10"/>
    <s v="OTROS MATERIALES Y SUMINISTROS"/>
    <s v="CINTA DOBLE FAZ DE 2&quot; (TELA BLANCA)"/>
    <n v="31201505"/>
    <s v="SELECCIÓN ABREVIADA MENOR CUANTÍA"/>
    <n v="4"/>
    <n v="6"/>
    <n v="10"/>
    <n v="266250.60000000003"/>
    <s v="UNIDAD"/>
    <s v="NO SOLICITADAS"/>
  </r>
  <r>
    <x v="0"/>
    <s v="204-4-23"/>
    <n v="10"/>
    <s v="OTROS MATERIALES Y SUMINISTROS"/>
    <s v="CINTA ELECTRICA AUTOFUNDENTE PARA ALTO VOLTAGE"/>
    <n v="31201518"/>
    <s v="SELECCIÓN ABREVIADA MENOR CUANTÍA"/>
    <n v="4"/>
    <n v="6"/>
    <n v="15"/>
    <n v="848821.05"/>
    <s v="UNIDAD"/>
    <s v="NO SOLICITADAS"/>
  </r>
  <r>
    <x v="0"/>
    <s v="204-4-23"/>
    <n v="10"/>
    <s v="OTROS MATERIALES Y SUMINISTROS"/>
    <s v="CINTA ENCAUCHETAR ALTA TEMPERATURA"/>
    <n v="31201500"/>
    <s v="SELECCIÓN ABREVIADA MENOR CUANTÍA"/>
    <n v="4"/>
    <n v="6"/>
    <n v="20"/>
    <n v="842424.79999999993"/>
    <s v="UNIDAD"/>
    <s v="NO SOLICITADAS"/>
  </r>
  <r>
    <x v="0"/>
    <s v="204-4-23"/>
    <n v="10"/>
    <s v="OTROS MATERIALES Y SUMINISTROS"/>
    <s v="KIT CINTA ENMASCARAR AERONAVES"/>
    <n v="31201503"/>
    <s v="SELECCIÓN ABREVIADA MENOR CUANTÍA"/>
    <n v="4"/>
    <n v="6"/>
    <n v="250"/>
    <n v="7826035"/>
    <s v="UNIDAD"/>
    <s v="NO SOLICITADAS"/>
  </r>
  <r>
    <x v="0"/>
    <s v="204-4-23"/>
    <n v="10"/>
    <s v="OTROS MATERIALES Y SUMINISTROS"/>
    <s v="CINTA ADHESIVA RESISTENTE AL DESLIZAMIENTO  51MM X 18.3M "/>
    <n v="31191507"/>
    <s v="SELECCIÓN ABREVIADA MENOR CUANTÍA"/>
    <n v="4"/>
    <n v="6"/>
    <n v="6"/>
    <n v="845968.61999999988"/>
    <s v="UNIDAD"/>
    <s v="NO SOLICITADAS"/>
  </r>
  <r>
    <x v="0"/>
    <s v="204-4-23"/>
    <n v="10"/>
    <s v="OTROS MATERIALES Y SUMINISTROS"/>
    <s v="CINTA METRICA"/>
    <n v="27111801"/>
    <s v="SELECCIÓN ABREVIADA MENOR CUANTÍA"/>
    <n v="4"/>
    <n v="6"/>
    <n v="2"/>
    <n v="90159.16"/>
    <s v="UNIDAD"/>
    <s v="NO SOLICITADAS"/>
  </r>
  <r>
    <x v="0"/>
    <s v="204-4-23"/>
    <n v="10"/>
    <s v="OTROS MATERIALES Y SUMINISTROS"/>
    <s v="CINTA PARA LIJADORA ROTATORIA (TODOS LOS GRANOS)"/>
    <n v="27112742"/>
    <s v="SELECCIÓN ABREVIADA MENOR CUANTÍA"/>
    <n v="4"/>
    <n v="6"/>
    <n v="20"/>
    <n v="3096332.4"/>
    <s v="UNIDAD"/>
    <s v="NO SOLICITADAS"/>
  </r>
  <r>
    <x v="0"/>
    <s v="204-4-23"/>
    <n v="10"/>
    <s v="OTROS MATERIALES Y SUMINISTROS"/>
    <s v="CINTA PARA LIJADORA ROTATORIA (TODOS LOS GRANOS) 24&quot; DIAMETRO X 3/4 ANCHO"/>
    <n v="27112742"/>
    <s v="SELECCIÓN ABREVIADA MENOR CUANTÍA"/>
    <n v="4"/>
    <n v="6"/>
    <n v="20"/>
    <n v="5198110.3999999994"/>
    <s v="UNIDAD"/>
    <s v="NO SOLICITADAS"/>
  </r>
  <r>
    <x v="0"/>
    <s v="204-4-23"/>
    <n v="10"/>
    <s v="OTROS MATERIALES Y SUMINISTROS"/>
    <s v="CINTA POLIURETANO PROTECCION EROSION 3M 4&quot; X 36 YARDAS"/>
    <n v="31201600"/>
    <s v="SELECCIÓN ABREVIADA MENOR CUANTÍA"/>
    <n v="4"/>
    <n v="6"/>
    <n v="3"/>
    <n v="12835256.700000001"/>
    <s v="UNIDAD"/>
    <s v="NO SOLICITADAS"/>
  </r>
  <r>
    <x v="0"/>
    <s v="204-4-23"/>
    <n v="10"/>
    <s v="OTROS MATERIALES Y SUMINISTROS"/>
    <s v="CINTA SELLANTE"/>
    <n v="31201600"/>
    <s v="SELECCIÓN ABREVIADA MENOR CUANTÍA"/>
    <n v="4"/>
    <n v="6"/>
    <n v="12"/>
    <n v="3760909.32"/>
    <s v="UNIDAD"/>
    <s v="NO SOLICITADAS"/>
  </r>
  <r>
    <x v="0"/>
    <s v="204-4-23"/>
    <n v="10"/>
    <s v="OTROS MATERIALES Y SUMINISTROS"/>
    <s v="CINTA TEFLON"/>
    <n v="31201600"/>
    <s v="SELECCIÓN ABREVIADA MENOR CUANTÍA"/>
    <n v="4"/>
    <n v="6"/>
    <n v="10"/>
    <n v="97211.1"/>
    <s v="UNIDAD"/>
    <s v="NO SOLICITADAS"/>
  </r>
  <r>
    <x v="0"/>
    <s v="204-4-23"/>
    <n v="10"/>
    <s v="OTROS MATERIALES Y SUMINISTROS"/>
    <s v="CINTA TRASPARENTE DE 2 &quot; X 100 MTS"/>
    <n v="31201512"/>
    <s v="SELECCIÓN ABREVIADA MENOR CUANTÍA"/>
    <n v="4"/>
    <n v="6"/>
    <n v="25"/>
    <n v="91570.5"/>
    <s v="UNIDAD"/>
    <s v="NO SOLICITADAS"/>
  </r>
  <r>
    <x v="0"/>
    <s v="204-4-23"/>
    <n v="10"/>
    <s v="OTROS MATERIALES Y SUMINISTROS"/>
    <s v="CONECTOR PARA BORNES PARA BATERIA "/>
    <n v="31163100"/>
    <s v="SELECCIÓN ABREVIADA MENOR CUANTÍA"/>
    <n v="4"/>
    <n v="6"/>
    <n v="5"/>
    <n v="93914.799999999988"/>
    <s v="UNIDAD"/>
    <s v="NO SOLICITADAS"/>
  </r>
  <r>
    <x v="0"/>
    <s v="204-4-23"/>
    <n v="10"/>
    <s v="OTROS MATERIALES Y SUMINISTROS"/>
    <s v="CONECTORES DE 115VAC "/>
    <n v="31163100"/>
    <s v="SELECCIÓN ABREVIADA MENOR CUANTÍA"/>
    <n v="4"/>
    <n v="6"/>
    <n v="1"/>
    <n v="187827.22"/>
    <s v="UNIDAD"/>
    <s v="NO SOLICITADAS"/>
  </r>
  <r>
    <x v="0"/>
    <s v="204-4-23"/>
    <n v="10"/>
    <s v="OTROS MATERIALES Y SUMINISTROS"/>
    <s v="CONECTORES DE 28VDC"/>
    <n v="31163100"/>
    <s v="SELECCIÓN ABREVIADA MENOR CUANTÍA"/>
    <n v="4"/>
    <n v="6"/>
    <n v="1"/>
    <n v="171600.38"/>
    <s v="UNIDAD"/>
    <s v="NO SOLICITADAS"/>
  </r>
  <r>
    <x v="0"/>
    <s v="204-4-23"/>
    <n v="10"/>
    <s v="OTROS MATERIALES Y SUMINISTROS"/>
    <s v="CORREAS DE AMARRE CAPACIDAD DE 5000 LBS"/>
    <n v="31151900"/>
    <s v="SELECCIÓN ABREVIADA MENOR CUANTÍA"/>
    <n v="4"/>
    <n v="6"/>
    <n v="5"/>
    <n v="352174.55000000005"/>
    <s v="UNIDAD"/>
    <s v="NO SOLICITADAS"/>
  </r>
  <r>
    <x v="0"/>
    <s v="204-4-23"/>
    <n v="10"/>
    <s v="OTROS MATERIALES Y SUMINISTROS"/>
    <s v="SUJETADOR DE CIERRE REUTILIZABLE"/>
    <n v="44122100"/>
    <s v="SELECCIÓN ABREVIADA MENOR CUANTÍA"/>
    <n v="4"/>
    <n v="6"/>
    <n v="2"/>
    <n v="2666402.06"/>
    <s v="UNIDAD"/>
    <s v="NO SOLICITADAS"/>
  </r>
  <r>
    <x v="0"/>
    <s v="204-4-23"/>
    <n v="10"/>
    <s v="OTROS MATERIALES Y SUMINISTROS"/>
    <s v="RELLENADOR PLASTICO ULTRALIGERO"/>
    <n v="31211600"/>
    <s v="SELECCIÓN ABREVIADA MENOR CUANTÍA"/>
    <n v="4"/>
    <n v="6"/>
    <n v="1"/>
    <n v="81423.37"/>
    <s v="UNIDAD"/>
    <s v="NO SOLICITADAS"/>
  </r>
  <r>
    <x v="0"/>
    <s v="204-4-23"/>
    <n v="10"/>
    <s v="OTROS MATERIALES Y SUMINISTROS"/>
    <s v="ELECTRODOS DE BARRA GRADO MILITAR "/>
    <n v="39121436"/>
    <s v="SELECCIÓN ABREVIADA MENOR CUANTÍA"/>
    <n v="4"/>
    <n v="6"/>
    <n v="12"/>
    <n v="4069571.5200000005"/>
    <s v="UNIDAD"/>
    <s v="NO SOLICITADAS"/>
  </r>
  <r>
    <x v="0"/>
    <s v="204-4-23"/>
    <n v="10"/>
    <s v="OTROS MATERIALES Y SUMINISTROS"/>
    <s v="ELECTRODOS DE DISCO GRADO MILITAR"/>
    <n v="39121436"/>
    <s v="SELECCIÓN ABREVIADA MENOR CUANTÍA"/>
    <n v="4"/>
    <n v="6"/>
    <n v="10"/>
    <n v="18782614.899999999"/>
    <s v="UNIDAD"/>
    <s v="NO SOLICITADAS"/>
  </r>
  <r>
    <x v="0"/>
    <s v="204-4-23"/>
    <n v="10"/>
    <s v="OTROS MATERIALES Y SUMINISTROS"/>
    <s v="ESPATULA PLASTICA 4&quot;"/>
    <n v="48101617"/>
    <s v="SELECCIÓN ABREVIADA MENOR CUANTÍA"/>
    <n v="4"/>
    <n v="6"/>
    <n v="40"/>
    <n v="563488.79999999993"/>
    <s v="UNIDAD"/>
    <s v="NO SOLICITADAS"/>
  </r>
  <r>
    <x v="0"/>
    <s v="204-4-23"/>
    <n v="10"/>
    <s v="OTROS MATERIALES Y SUMINISTROS"/>
    <s v="ESPATULAS PLASTICAS (BOEING APROVED SCRATCHING ALCLAD)"/>
    <n v="48101617"/>
    <s v="SELECCIÓN ABREVIADA MENOR CUANTÍA"/>
    <n v="4"/>
    <n v="6"/>
    <n v="5"/>
    <n v="103048.05"/>
    <s v="UNIDAD"/>
    <s v="NO SOLICITADAS"/>
  </r>
  <r>
    <x v="0"/>
    <s v="204-4-23"/>
    <n v="10"/>
    <s v="OTROS MATERIALES Y SUMINISTROS"/>
    <s v="ESPATULAS PLASTICAS REFORZADAS 4&quot;X2,8&quot;"/>
    <n v="27111909"/>
    <s v="SELECCIÓN ABREVIADA MENOR CUANTÍA"/>
    <n v="4"/>
    <n v="6"/>
    <n v="10"/>
    <n v="424187.39999999997"/>
    <s v="UNIDAD"/>
    <s v="NO SOLICITADAS"/>
  </r>
  <r>
    <x v="0"/>
    <s v="204-4-23"/>
    <n v="10"/>
    <s v="OTROS MATERIALES Y SUMINISTROS"/>
    <s v="ESTAÑO RECINA"/>
    <n v="26121500"/>
    <s v="SELECCIÓN ABREVIADA MENOR CUANTÍA"/>
    <n v="4"/>
    <n v="6"/>
    <n v="5"/>
    <n v="478957.14999999997"/>
    <s v="UNIDAD"/>
    <s v="NO SOLICITADAS"/>
  </r>
  <r>
    <x v="0"/>
    <s v="204-4-23"/>
    <n v="10"/>
    <s v="OTROS MATERIALES Y SUMINISTROS"/>
    <s v="EXTENSION  110 VLTS"/>
    <n v="39121320"/>
    <s v="SELECCIÓN ABREVIADA MENOR CUANTÍA"/>
    <n v="4"/>
    <n v="6"/>
    <n v="2"/>
    <n v="380069.34"/>
    <s v="UNIDAD"/>
    <s v="NO SOLICITADAS"/>
  </r>
  <r>
    <x v="0"/>
    <s v="204-4-23"/>
    <n v="10"/>
    <s v="OTROS MATERIALES Y SUMINISTROS"/>
    <s v="TELA FIBRA DE VIDRIO 7781"/>
    <n v="11151606"/>
    <s v="SELECCIÓN ABREVIADA MENOR CUANTÍA"/>
    <n v="4"/>
    <n v="6"/>
    <n v="1"/>
    <n v="56870.1"/>
    <s v="UNIDAD"/>
    <s v="NO SOLICITADAS"/>
  </r>
  <r>
    <x v="0"/>
    <s v="204-4-23"/>
    <n v="10"/>
    <s v="OTROS MATERIALES Y SUMINISTROS"/>
    <s v="FRASCO PARA MUESTRA DE LABORATORIO (ACEITE)"/>
    <n v="52152000"/>
    <s v="SELECCIÓN ABREVIADA MENOR CUANTÍA"/>
    <n v="4"/>
    <n v="6"/>
    <n v="20"/>
    <n v="3500623"/>
    <s v="UNIDAD"/>
    <s v="NO SOLICITADAS"/>
  </r>
  <r>
    <x v="0"/>
    <s v="204-4-23"/>
    <n v="10"/>
    <s v="OTROS MATERIALES Y SUMINISTROS"/>
    <s v="FUNDA TERMOENCOGIBLE FP-301"/>
    <n v="39121719"/>
    <s v="SELECCIÓN ABREVIADA MENOR CUANTÍA"/>
    <n v="4"/>
    <n v="6"/>
    <n v="6"/>
    <n v="908764.92"/>
    <s v="UNIDAD"/>
    <s v="NO SOLICITADAS"/>
  </r>
  <r>
    <x v="0"/>
    <s v="204-4-23"/>
    <n v="10"/>
    <s v="OTROS MATERIALES Y SUMINISTROS"/>
    <s v="GAS PARA CAUTIN PRESENTACIÓN"/>
    <n v="15111505"/>
    <s v="SELECCIÓN ABREVIADA MENOR CUANTÍA"/>
    <n v="4"/>
    <n v="6"/>
    <n v="5"/>
    <n v="492344.64999999997"/>
    <s v="UNIDAD"/>
    <s v="NO SOLICITADAS"/>
  </r>
  <r>
    <x v="0"/>
    <s v="204-4-23"/>
    <n v="10"/>
    <s v="OTROS MATERIALES Y SUMINISTROS"/>
    <s v="TUERCA HEXAGONAL CON SUJECION PARA PURGA NEUMATICA P/N CHN-FW-1/8"/>
    <n v="31161700"/>
    <s v="SELECCIÓN ABREVIADA MENOR CUANTÍA"/>
    <n v="4"/>
    <n v="6"/>
    <n v="50"/>
    <n v="665269.5"/>
    <s v="UNIDAD"/>
    <s v="NO SOLICITADAS"/>
  </r>
  <r>
    <x v="0"/>
    <s v="204-4-23"/>
    <n v="10"/>
    <s v="OTROS MATERIALES Y SUMINISTROS"/>
    <s v="TUERCA HEXAGONAL CON SUJECION PARA PURGA NEUMATICA P/N CHN-FW-3/32"/>
    <n v="31161700"/>
    <s v="SELECCIÓN ABREVIADA MENOR CUANTÍA"/>
    <n v="4"/>
    <n v="6"/>
    <n v="80"/>
    <n v="1064431.2"/>
    <s v="UNIDAD"/>
    <s v="NO SOLICITADAS"/>
  </r>
  <r>
    <x v="0"/>
    <s v="204-4-23"/>
    <n v="10"/>
    <s v="OTROS MATERIALES Y SUMINISTROS"/>
    <s v="TUERCA HEXAGONAL CON SUJECION PARA PURGA NEUMATICA P/N CHN-FW-3/32"/>
    <n v="31161700"/>
    <s v="SELECCIÓN ABREVIADA MENOR CUANTÍA"/>
    <n v="4"/>
    <n v="6"/>
    <n v="80"/>
    <n v="1064431.2"/>
    <s v="UNIDAD"/>
    <s v="NO SOLICITADAS"/>
  </r>
  <r>
    <x v="0"/>
    <s v="204-4-23"/>
    <n v="10"/>
    <s v="OTROS MATERIALES Y SUMINISTROS"/>
    <s v="HOJAS PARA ABSORCION DE HIDROCARBUROS 48 CM X 43 CM"/>
    <n v="41102428"/>
    <s v="SELECCIÓN ABREVIADA MENOR CUANTÍA"/>
    <n v="4"/>
    <n v="6"/>
    <n v="8"/>
    <n v="1631585.2"/>
    <s v="UNIDAD"/>
    <s v="NO SOLICITADAS"/>
  </r>
  <r>
    <x v="0"/>
    <s v="204-4-23"/>
    <n v="10"/>
    <s v="OTROS MATERIALES Y SUMINISTROS"/>
    <s v="HYSOL (PEGANTE ESTRUCTURAL) P/N EA 934NA"/>
    <n v="31201600"/>
    <s v="SELECCIÓN ABREVIADA MENOR CUANTÍA"/>
    <n v="4"/>
    <n v="6"/>
    <n v="5"/>
    <n v="3264259.25"/>
    <s v="UNIDAD"/>
    <s v="NO SOLICITADAS"/>
  </r>
  <r>
    <x v="0"/>
    <s v="204-4-23"/>
    <n v="10"/>
    <s v="OTROS MATERIALES Y SUMINISTROS"/>
    <s v="HYSOL (PEGANTE ESTRUCTURAL) P/N EA 960F"/>
    <n v="31201600"/>
    <s v="SELECCIÓN ABREVIADA MENOR CUANTÍA"/>
    <n v="4"/>
    <n v="6"/>
    <n v="5"/>
    <n v="6233743.5999999996"/>
    <s v="UNIDAD"/>
    <s v="NO SOLICITADAS"/>
  </r>
  <r>
    <x v="0"/>
    <s v="204-4-23"/>
    <n v="10"/>
    <s v="OTROS MATERIALES Y SUMINISTROS"/>
    <s v="INHIBITOR DE ADHESION DE HIELO "/>
    <n v="31201600"/>
    <s v="SELECCIÓN ABREVIADA MENOR CUANTÍA"/>
    <n v="4"/>
    <n v="6"/>
    <n v="4"/>
    <n v="3443479.2"/>
    <s v="UNIDAD"/>
    <s v="NO SOLICITADAS"/>
  </r>
  <r>
    <x v="0"/>
    <s v="204-4-23"/>
    <n v="10"/>
    <s v="OTROS MATERIALES Y SUMINISTROS"/>
    <s v="INHIBIDOR DE CORROSIÓN SP 350"/>
    <n v="12163600"/>
    <s v="SELECCIÓN ABREVIADA MENOR CUANTÍA"/>
    <n v="4"/>
    <n v="6"/>
    <n v="10"/>
    <n v="607828.19999999995"/>
    <s v="UNIDAD"/>
    <s v="NO SOLICITADAS"/>
  </r>
  <r>
    <x v="0"/>
    <s v="204-4-23"/>
    <n v="10"/>
    <s v="OTROS MATERIALES Y SUMINISTROS"/>
    <s v="INHIBIDOR DE CORROSIÓN SP 400"/>
    <n v="12163600"/>
    <s v="SELECCIÓN ABREVIADA MENOR CUANTÍA"/>
    <n v="4"/>
    <n v="6"/>
    <n v="10"/>
    <n v="5375491.8000000007"/>
    <s v="UNIDAD"/>
    <s v="NO SOLICITADAS"/>
  </r>
  <r>
    <x v="0"/>
    <s v="204-4-23"/>
    <n v="10"/>
    <s v="OTROS MATERIALES Y SUMINISTROS"/>
    <s v="JUEGO DE LIMAS"/>
    <n v="27111929"/>
    <s v="SELECCIÓN ABREVIADA MENOR CUANTÍA"/>
    <n v="4"/>
    <n v="6"/>
    <n v="2"/>
    <n v="208488"/>
    <s v="UNIDAD"/>
    <s v="NO SOLICITADAS"/>
  </r>
  <r>
    <x v="0"/>
    <s v="204-4-23"/>
    <n v="10"/>
    <s v="OTROS MATERIALES Y SUMINISTROS"/>
    <s v="KIT CONTROL DE DERRAMES DERIVADOS DE PETROLEO"/>
    <n v="27113201"/>
    <s v="SELECCIÓN ABREVIADA MENOR CUANTÍA"/>
    <n v="4"/>
    <n v="6"/>
    <n v="4"/>
    <n v="5133917.04"/>
    <s v="UNIDAD"/>
    <s v="NO SOLICITADAS"/>
  </r>
  <r>
    <x v="0"/>
    <s v="204-4-23"/>
    <n v="10"/>
    <s v="OTROS MATERIALES Y SUMINISTROS"/>
    <s v="LAMINA ACERO DE AVIACION AMS 5518K 0,025¨"/>
    <n v="30264200"/>
    <s v="SELECCIÓN ABREVIADA MENOR CUANTÍA"/>
    <n v="4"/>
    <n v="6"/>
    <n v="1"/>
    <n v="2358263.46"/>
    <s v="UNIDAD"/>
    <s v="NO SOLICITADAS"/>
  </r>
  <r>
    <x v="0"/>
    <s v="204-4-23"/>
    <n v="10"/>
    <s v="OTROS MATERIALES Y SUMINISTROS"/>
    <s v="LAMINA ACERO DE AVIACION AMS 5517L 0,040¨"/>
    <n v="30264200"/>
    <s v="SELECCIÓN ABREVIADA MENOR CUANTÍA"/>
    <n v="4"/>
    <n v="6"/>
    <n v="2"/>
    <n v="4434784.9000000004"/>
    <s v="UNIDAD"/>
    <s v="NO SOLICITADAS"/>
  </r>
  <r>
    <x v="0"/>
    <s v="204-4-23"/>
    <n v="10"/>
    <s v="OTROS MATERIALES Y SUMINISTROS"/>
    <s v="LAMINA ACERO INOXIDABLE CALIBRE .18 4 X 8"/>
    <n v="30102004"/>
    <s v="SELECCIÓN ABREVIADA MENOR CUANTÍA"/>
    <n v="4"/>
    <n v="6"/>
    <n v="3"/>
    <n v="122343.90000000001"/>
    <s v="UNIDAD"/>
    <s v="NO SOLICITADAS"/>
  </r>
  <r>
    <x v="0"/>
    <s v="204-4-23"/>
    <n v="10"/>
    <s v="OTROS MATERIALES Y SUMINISTROS"/>
    <s v="LAMINA ACERO INOXIDABLE CALIBRE .20 4 X 8"/>
    <n v="30102004"/>
    <s v="SELECCIÓN ABREVIADA MENOR CUANTÍA"/>
    <n v="4"/>
    <n v="6"/>
    <n v="3"/>
    <n v="190173.90000000002"/>
    <s v="UNIDAD"/>
    <s v="NO SOLICITADAS"/>
  </r>
  <r>
    <x v="0"/>
    <s v="204-4-23"/>
    <n v="10"/>
    <s v="OTROS MATERIALES Y SUMINISTROS"/>
    <s v="LAMINA ACRILICA COLOR NEGRO 1,20 MTRS X 2,40 MTRS"/>
    <n v="30264200"/>
    <s v="SELECCIÓN ABREVIADA MENOR CUANTÍA"/>
    <n v="4"/>
    <n v="6"/>
    <n v="1"/>
    <n v="1760870.37"/>
    <s v="UNIDAD"/>
    <s v="NO SOLICITADAS"/>
  </r>
  <r>
    <x v="0"/>
    <s v="204-4-23"/>
    <n v="10"/>
    <s v="OTROS MATERIALES Y SUMINISTROS"/>
    <s v="LAMINA ACRILICA TRANSP 5MM"/>
    <n v="30264200"/>
    <s v="SELECCIÓN ABREVIADA MENOR CUANTÍA"/>
    <n v="4"/>
    <n v="6"/>
    <n v="1"/>
    <n v="416904.6"/>
    <s v="UNIDAD"/>
    <s v="NO SOLICITADAS"/>
  </r>
  <r>
    <x v="0"/>
    <s v="204-4-23"/>
    <n v="10"/>
    <s v="OTROS MATERIALES Y SUMINISTROS"/>
    <s v="LAMINA COLD ROLL CALIBRE .18 4 X 8"/>
    <n v="30102004"/>
    <s v="SELECCIÓN ABREVIADA MENOR CUANTÍA"/>
    <n v="4"/>
    <n v="6"/>
    <n v="5"/>
    <n v="667828"/>
    <s v="UNIDAD"/>
    <s v="NO SOLICITADAS"/>
  </r>
  <r>
    <x v="0"/>
    <s v="204-4-23"/>
    <n v="10"/>
    <s v="OTROS MATERIALES Y SUMINISTROS"/>
    <s v="LAMINA COLD ROLL CALIBRE .20 4 X 8"/>
    <n v="30102004"/>
    <s v="SELECCIÓN ABREVIADA MENOR CUANTÍA"/>
    <n v="4"/>
    <n v="6"/>
    <n v="5"/>
    <n v="667828"/>
    <s v="UNIDAD"/>
    <s v="NO SOLICITADAS"/>
  </r>
  <r>
    <x v="0"/>
    <s v="204-4-23"/>
    <n v="10"/>
    <s v="OTROS MATERIALES Y SUMINISTROS"/>
    <s v="LAMINA DE CORCHO CAUCHO"/>
    <n v="11121606"/>
    <s v="SELECCIÓN ABREVIADA MENOR CUANTÍA"/>
    <n v="4"/>
    <n v="6"/>
    <n v="2"/>
    <n v="1443774.64"/>
    <s v="UNIDAD"/>
    <s v="NO SOLICITADAS"/>
  </r>
  <r>
    <x v="0"/>
    <s v="204-4-23"/>
    <n v="10"/>
    <s v="OTROS MATERIALES Y SUMINISTROS"/>
    <s v="LAMINA DURALUMINIO CAL. 0,020¨"/>
    <n v="30264200"/>
    <s v="SELECCIÓN ABREVIADA MENOR CUANTÍA"/>
    <n v="4"/>
    <n v="6"/>
    <n v="1"/>
    <n v="443479.68"/>
    <s v="UNIDAD"/>
    <s v="NO SOLICITADAS"/>
  </r>
  <r>
    <x v="0"/>
    <s v="204-4-23"/>
    <n v="10"/>
    <s v="OTROS MATERIALES Y SUMINISTROS"/>
    <s v="LAMINA DURALUMINIO CAL. 0,025¨"/>
    <n v="30264200"/>
    <s v="SELECCIÓN ABREVIADA MENOR CUANTÍA"/>
    <n v="4"/>
    <n v="6"/>
    <n v="1"/>
    <n v="537392.1"/>
    <s v="UNIDAD"/>
    <s v="NO SOLICITADAS"/>
  </r>
  <r>
    <x v="0"/>
    <s v="204-4-23"/>
    <n v="10"/>
    <s v="OTROS MATERIALES Y SUMINISTROS"/>
    <s v="LAMINA DURALUMINIO CAL. 0,032¨"/>
    <n v="30264200"/>
    <s v="SELECCIÓN ABREVIADA MENOR CUANTÍA"/>
    <n v="4"/>
    <n v="6"/>
    <n v="1"/>
    <n v="537392.1"/>
    <s v="UNIDAD"/>
    <s v="NO SOLICITADAS"/>
  </r>
  <r>
    <x v="0"/>
    <s v="204-4-23"/>
    <n v="10"/>
    <s v="OTROS MATERIALES Y SUMINISTROS"/>
    <s v="LAMINA DURALUMINIO CAL. 0,040¨"/>
    <n v="30264200"/>
    <s v="SELECCIÓN ABREVIADA MENOR CUANTÍA"/>
    <n v="4"/>
    <n v="6"/>
    <n v="1"/>
    <n v="391304.13"/>
    <s v="UNIDAD"/>
    <s v="NO SOLICITADAS"/>
  </r>
  <r>
    <x v="0"/>
    <s v="204-4-23"/>
    <n v="10"/>
    <s v="OTROS MATERIALES Y SUMINISTROS"/>
    <s v="LAMINA DURALUMINIO CAL. 0,050¨"/>
    <n v="30264200"/>
    <s v="SELECCIÓN ABREVIADA MENOR CUANTÍA"/>
    <n v="4"/>
    <n v="6"/>
    <n v="1"/>
    <n v="787826.41"/>
    <s v="UNIDAD"/>
    <s v="NO SOLICITADAS"/>
  </r>
  <r>
    <x v="0"/>
    <s v="204-4-23"/>
    <n v="10"/>
    <s v="OTROS MATERIALES Y SUMINISTROS"/>
    <s v="LÁMINA FLEXIGLAS 3MM"/>
    <n v="30264200"/>
    <s v="SELECCIÓN ABREVIADA MENOR CUANTÍA"/>
    <n v="4"/>
    <n v="6"/>
    <n v="1"/>
    <n v="652174.74"/>
    <s v="UNIDAD"/>
    <s v="NO SOLICITADAS"/>
  </r>
  <r>
    <x v="0"/>
    <s v="204-4-23"/>
    <n v="10"/>
    <s v="OTROS MATERIALES Y SUMINISTROS"/>
    <s v="LAMINA GALVANIZADA CALIBRE 16"/>
    <n v="30264200"/>
    <s v="SELECCIÓN ABREVIADA MENOR CUANTÍA"/>
    <n v="4"/>
    <n v="6"/>
    <n v="2"/>
    <n v="357668.78"/>
    <s v="UNIDAD"/>
    <s v="NO SOLICITADAS"/>
  </r>
  <r>
    <x v="0"/>
    <s v="204-4-23"/>
    <n v="10"/>
    <s v="OTROS MATERIALES Y SUMINISTROS"/>
    <s v="LAMINA GALVANIZADA CALIBRE 18"/>
    <n v="30264200"/>
    <s v="SELECCIÓN ABREVIADA MENOR CUANTÍA"/>
    <n v="4"/>
    <n v="6"/>
    <n v="2"/>
    <n v="442192.1"/>
    <s v="UNIDAD"/>
    <s v="NO SOLICITADAS"/>
  </r>
  <r>
    <x v="0"/>
    <s v="204-4-23"/>
    <n v="10"/>
    <s v="OTROS MATERIALES Y SUMINISTROS"/>
    <s v="LAMINA PLEXIGLASS TRANSPARENTE  1,20M X 2,40 M 5/16&quot; ESPESOR O 8 MM"/>
    <n v="30264200"/>
    <s v="SELECCIÓN ABREVIADA MENOR CUANTÍA"/>
    <n v="4"/>
    <n v="6"/>
    <n v="1"/>
    <n v="345130.94"/>
    <s v="UNIDAD"/>
    <s v="NO SOLICITADAS"/>
  </r>
  <r>
    <x v="0"/>
    <s v="204-4-23"/>
    <n v="10"/>
    <s v="OTROS MATERIALES Y SUMINISTROS"/>
    <s v="LAMINA PLEXIGLASS TRANSPARENTE  1,20 M X 2,40 M 3/16&quot; ESPESOR O 5 MM"/>
    <n v="30264200"/>
    <s v="SELECCIÓN ABREVIADA MENOR CUANTÍA"/>
    <n v="4"/>
    <n v="6"/>
    <n v="1"/>
    <n v="345130.94"/>
    <s v="UNIDAD"/>
    <s v="NO SOLICITADAS"/>
  </r>
  <r>
    <x v="0"/>
    <s v="204-4-23"/>
    <n v="10"/>
    <s v="OTROS MATERIALES Y SUMINISTROS"/>
    <s v="LEAK DETECTION COMPOUND (DETECTOR ESCAPES)"/>
    <n v="32101519"/>
    <s v="SELECCIÓN ABREVIADA MENOR CUANTÍA"/>
    <n v="4"/>
    <n v="6"/>
    <n v="5"/>
    <n v="347997.65"/>
    <s v="UNIDAD"/>
    <s v="NO SOLICITADAS"/>
  </r>
  <r>
    <x v="0"/>
    <s v="204-4-23"/>
    <n v="10"/>
    <s v="OTROS MATERIALES Y SUMINISTROS"/>
    <s v="LIJA AGUA 9&quot; X 11&quot; NO 150 "/>
    <n v="27111900"/>
    <s v="SELECCIÓN ABREVIADA MENOR CUANTÍA"/>
    <n v="4"/>
    <n v="6"/>
    <n v="50"/>
    <n v="52895.500000000007"/>
    <s v="UNIDAD"/>
    <s v="NO SOLICITADAS"/>
  </r>
  <r>
    <x v="0"/>
    <s v="204-4-23"/>
    <n v="10"/>
    <s v="OTROS MATERIALES Y SUMINISTROS"/>
    <s v="CINTA LIJA ANTIDESLIZANTE"/>
    <n v="27111918"/>
    <s v="SELECCIÓN ABREVIADA MENOR CUANTÍA"/>
    <n v="4"/>
    <n v="6"/>
    <n v="6"/>
    <n v="844369.26"/>
    <s v="UNIDAD"/>
    <s v="NO SOLICITADAS"/>
  </r>
  <r>
    <x v="0"/>
    <s v="204-4-23"/>
    <n v="10"/>
    <s v="OTROS MATERIALES Y SUMINISTROS"/>
    <s v="LIJA NO. 100"/>
    <n v="27111918"/>
    <s v="SELECCIÓN ABREVIADA MENOR CUANTÍA"/>
    <n v="4"/>
    <n v="6"/>
    <n v="4"/>
    <n v="6763.96"/>
    <s v="UNIDAD"/>
    <s v="NO SOLICITADAS"/>
  </r>
  <r>
    <x v="0"/>
    <s v="204-4-23"/>
    <n v="10"/>
    <s v="OTROS MATERIALES Y SUMINISTROS"/>
    <s v="LIJA NO. 110"/>
    <n v="27111918"/>
    <s v="SELECCIÓN ABREVIADA MENOR CUANTÍA"/>
    <n v="4"/>
    <n v="6"/>
    <n v="4"/>
    <n v="6763.96"/>
    <s v="UNIDAD"/>
    <s v="NO SOLICITADAS"/>
  </r>
  <r>
    <x v="0"/>
    <s v="204-4-23"/>
    <n v="10"/>
    <s v="OTROS MATERIALES Y SUMINISTROS"/>
    <s v="LIJA NO. 200"/>
    <n v="27111918"/>
    <s v="SELECCIÓN ABREVIADA MENOR CUANTÍA"/>
    <n v="4"/>
    <n v="6"/>
    <n v="4"/>
    <n v="6763.96"/>
    <s v="UNIDAD"/>
    <s v="NO SOLICITADAS"/>
  </r>
  <r>
    <x v="0"/>
    <s v="204-4-23"/>
    <n v="10"/>
    <s v="OTROS MATERIALES Y SUMINISTROS"/>
    <s v="LIJA NO. 300"/>
    <n v="27111918"/>
    <s v="SELECCIÓN ABREVIADA MENOR CUANTÍA"/>
    <n v="4"/>
    <n v="6"/>
    <n v="3"/>
    <n v="5072.97"/>
    <s v="UNIDAD"/>
    <s v="NO SOLICITADAS"/>
  </r>
  <r>
    <x v="0"/>
    <s v="204-4-23"/>
    <n v="10"/>
    <s v="OTROS MATERIALES Y SUMINISTROS"/>
    <s v="LIJA NO. 320"/>
    <n v="27111918"/>
    <s v="SELECCIÓN ABREVIADA MENOR CUANTÍA"/>
    <n v="4"/>
    <n v="6"/>
    <n v="3"/>
    <n v="5072.97"/>
    <s v="UNIDAD"/>
    <s v="NO SOLICITADAS"/>
  </r>
  <r>
    <x v="0"/>
    <s v="204-4-23"/>
    <n v="10"/>
    <s v="OTROS MATERIALES Y SUMINISTROS"/>
    <s v="KIT LIJA ROTO ORBITAL"/>
    <n v="27112737"/>
    <s v="SELECCIÓN ABREVIADA MENOR CUANTÍA"/>
    <n v="4"/>
    <n v="6"/>
    <n v="5"/>
    <n v="2348613.75"/>
    <s v="UNIDAD"/>
    <s v="NO SOLICITADAS"/>
  </r>
  <r>
    <x v="0"/>
    <s v="204-4-23"/>
    <n v="10"/>
    <s v="OTROS MATERIALES Y SUMINISTROS"/>
    <s v="LIJAS DE OXIDO DE ALUMINIO NO 120 HOJA 229MM X 279 MM"/>
    <n v="27111918"/>
    <s v="SELECCIÓN ABREVIADA MENOR CUANTÍA"/>
    <n v="4"/>
    <n v="6"/>
    <n v="70"/>
    <n v="74053.700000000012"/>
    <s v="UNIDAD"/>
    <s v="NO SOLICITADAS"/>
  </r>
  <r>
    <x v="0"/>
    <s v="204-4-23"/>
    <n v="10"/>
    <s v="OTROS MATERIALES Y SUMINISTROS"/>
    <s v="LIJAS DE OXIDO DE ALUMINIO NO 150 HOJA 229MM X 279 MM"/>
    <n v="27111918"/>
    <s v="SELECCIÓN ABREVIADA MENOR CUANTÍA"/>
    <n v="4"/>
    <n v="6"/>
    <n v="70"/>
    <n v="74053.700000000012"/>
    <s v="UNIDAD"/>
    <s v="NO SOLICITADAS"/>
  </r>
  <r>
    <x v="0"/>
    <s v="204-4-23"/>
    <n v="10"/>
    <s v="OTROS MATERIALES Y SUMINISTROS"/>
    <s v="LIJAS DE OXIDO DE ALUMINIO NO 180 HOJA 229MM X 279 MM"/>
    <n v="27111918"/>
    <s v="SELECCIÓN ABREVIADA MENOR CUANTÍA"/>
    <n v="4"/>
    <n v="6"/>
    <n v="70"/>
    <n v="74053.700000000012"/>
    <s v="UNIDAD"/>
    <s v="NO SOLICITADAS"/>
  </r>
  <r>
    <x v="0"/>
    <s v="204-4-23"/>
    <n v="10"/>
    <s v="OTROS MATERIALES Y SUMINISTROS"/>
    <s v="LIJAS DE OXIDO DE ALUMINIO NO 220 HOJA 229MM X 279 MM"/>
    <n v="27111918"/>
    <s v="SELECCIÓN ABREVIADA MENOR CUANTÍA"/>
    <n v="4"/>
    <n v="6"/>
    <n v="70"/>
    <n v="74053.700000000012"/>
    <s v="UNIDAD"/>
    <s v="NO SOLICITADAS"/>
  </r>
  <r>
    <x v="0"/>
    <s v="204-4-23"/>
    <n v="10"/>
    <s v="OTROS MATERIALES Y SUMINISTROS"/>
    <s v="LIJAS DE OXIDO DE ALUMINIO NO 320 HOJA 229MM X 279 MM"/>
    <n v="27111918"/>
    <s v="SELECCIÓN ABREVIADA MENOR CUANTÍA"/>
    <n v="4"/>
    <n v="6"/>
    <n v="70"/>
    <n v="74053.700000000012"/>
    <s v="UNIDAD"/>
    <s v="NO SOLICITADAS"/>
  </r>
  <r>
    <x v="0"/>
    <s v="204-4-23"/>
    <n v="10"/>
    <s v="OTROS MATERIALES Y SUMINISTROS"/>
    <s v="LIJAS DE OXIDO DE ALUMINIO NO 400 HOJA 229MM X 279 MM"/>
    <n v="27111918"/>
    <s v="SELECCIÓN ABREVIADA MENOR CUANTÍA"/>
    <n v="4"/>
    <n v="6"/>
    <n v="70"/>
    <n v="74053.700000000012"/>
    <s v="UNIDAD"/>
    <s v="NO SOLICITADAS"/>
  </r>
  <r>
    <x v="0"/>
    <s v="204-4-23"/>
    <n v="10"/>
    <s v="OTROS MATERIALES Y SUMINISTROS"/>
    <s v="LIJAS DE OXIDO DE ALUMINIO NO 600 HOJA 229MM X 279 MM"/>
    <n v="27111918"/>
    <s v="SELECCIÓN ABREVIADA MENOR CUANTÍA"/>
    <n v="4"/>
    <n v="6"/>
    <n v="70"/>
    <n v="74053.700000000012"/>
    <s v="UNIDAD"/>
    <s v="NO SOLICITADAS"/>
  </r>
  <r>
    <x v="0"/>
    <s v="204-4-23"/>
    <n v="10"/>
    <s v="OTROS MATERIALES Y SUMINISTROS"/>
    <s v="LIJAS DE OXIDO DE ALUMINIO NO 1500 HOJA 229MM X 279 MM"/>
    <n v="27111918"/>
    <s v="SELECCIÓN ABREVIADA MENOR CUANTÍA"/>
    <n v="4"/>
    <n v="6"/>
    <n v="70"/>
    <n v="74053.700000000012"/>
    <s v="UNIDAD"/>
    <s v="NO SOLICITADAS"/>
  </r>
  <r>
    <x v="0"/>
    <s v="204-4-23"/>
    <n v="10"/>
    <s v="OTROS MATERIALES Y SUMINISTROS"/>
    <s v="LIQUIDO PARA DETECCIÓN DE FUGAS DE OXIGENO"/>
    <n v="41111932"/>
    <s v="SELECCIÓN ABREVIADA MENOR CUANTÍA"/>
    <n v="4"/>
    <n v="6"/>
    <n v="20"/>
    <n v="1442089.5999999999"/>
    <s v="UNIDAD"/>
    <s v="NO SOLICITADAS"/>
  </r>
  <r>
    <x v="0"/>
    <s v="204-4-23"/>
    <n v="10"/>
    <s v="OTROS MATERIALES Y SUMINISTROS"/>
    <s v="FIJADOR DE ROSCA 242"/>
    <n v="12191500"/>
    <s v="SELECCIÓN ABREVIADA MENOR CUANTÍA"/>
    <n v="4"/>
    <n v="6"/>
    <n v="5"/>
    <n v="585319.35"/>
    <s v="UNIDAD"/>
    <s v="NO SOLICITADAS"/>
  </r>
  <r>
    <x v="0"/>
    <s v="204-4-23"/>
    <n v="10"/>
    <s v="OTROS MATERIALES Y SUMINISTROS"/>
    <s v="SELLADOR DE ROSCA 225"/>
    <n v="31201600"/>
    <s v="SELECCIÓN ABREVIADA MENOR CUANTÍA"/>
    <n v="4"/>
    <n v="6"/>
    <n v="9"/>
    <n v="1644424.11"/>
    <s v="UNIDAD"/>
    <s v="NO SOLICITADAS"/>
  </r>
  <r>
    <x v="0"/>
    <s v="204-4-23"/>
    <n v="10"/>
    <s v="OTROS MATERIALES Y SUMINISTROS"/>
    <s v="GEL ADHESIVO 409"/>
    <n v="60105704"/>
    <s v="SELECCIÓN ABREVIADA MENOR CUANTÍA"/>
    <n v="4"/>
    <n v="6"/>
    <n v="10"/>
    <n v="280173.59999999998"/>
    <s v="UNIDAD"/>
    <s v="NO SOLICITADAS"/>
  </r>
  <r>
    <x v="0"/>
    <s v="204-4-23"/>
    <n v="10"/>
    <s v="OTROS MATERIALES Y SUMINISTROS"/>
    <s v="LUPAS DE BOLSILLO "/>
    <n v="41111714"/>
    <s v="SELECCIÓN ABREVIADA MENOR CUANTÍA"/>
    <n v="4"/>
    <n v="6"/>
    <n v="4"/>
    <n v="615653.64"/>
    <s v="UNIDAD"/>
    <s v="NO SOLICITADAS"/>
  </r>
  <r>
    <x v="0"/>
    <s v="204-4-23"/>
    <n v="10"/>
    <s v="OTROS MATERIALES Y SUMINISTROS"/>
    <s v="LUZ DE STROBER TIPO LICUADORA PARA VEHICULO DE IMAN"/>
    <n v="39101600"/>
    <s v="SELECCIÓN ABREVIADA MENOR CUANTÍA"/>
    <n v="4"/>
    <n v="6"/>
    <n v="5"/>
    <n v="1197324.4500000002"/>
    <s v="UNIDAD"/>
    <s v="NO SOLICITADAS"/>
  </r>
  <r>
    <x v="0"/>
    <s v="204-4-23"/>
    <n v="10"/>
    <s v="OTROS MATERIALES Y SUMINISTROS"/>
    <s v="MANGAVELETA"/>
    <n v="73152108"/>
    <s v="SELECCIÓN ABREVIADA MENOR CUANTÍA"/>
    <n v="4"/>
    <n v="6"/>
    <n v="1"/>
    <n v="1261417.8500000001"/>
    <s v="UNIDAD"/>
    <s v="NO SOLICITADAS"/>
  </r>
  <r>
    <x v="0"/>
    <s v="204-4-23"/>
    <n v="10"/>
    <s v="OTROS MATERIALES Y SUMINISTROS"/>
    <s v="MANGUERA HIDROLAVADORA"/>
    <n v="40142002"/>
    <s v="SELECCIÓN ABREVIADA MENOR CUANTÍA"/>
    <n v="4"/>
    <n v="6"/>
    <n v="1"/>
    <n v="469722.75"/>
    <s v="UNIDAD"/>
    <s v="NO SOLICITADAS"/>
  </r>
  <r>
    <x v="0"/>
    <s v="204-4-23"/>
    <n v="10"/>
    <s v="OTROS MATERIALES Y SUMINISTROS"/>
    <s v="MANGUERA  PRESION  3/8"/>
    <n v="40142000"/>
    <s v="SELECCIÓN ABREVIADA MENOR CUANTÍA"/>
    <n v="4"/>
    <n v="6"/>
    <n v="15"/>
    <n v="6031675.6500000004"/>
    <s v="UNIDAD"/>
    <s v="NO SOLICITADAS"/>
  </r>
  <r>
    <x v="0"/>
    <s v="204-4-23"/>
    <n v="10"/>
    <s v="OTROS MATERIALES Y SUMINISTROS"/>
    <s v="MANGUERA HIDRAULICA DE 1/2 "/>
    <n v="40142020"/>
    <s v="SELECCIÓN ABREVIADA MENOR CUANTÍA"/>
    <n v="4"/>
    <n v="6"/>
    <n v="30"/>
    <n v="3913041.3000000003"/>
    <s v="UNIDAD"/>
    <s v="NO SOLICITADAS"/>
  </r>
  <r>
    <x v="0"/>
    <s v="204-4-23"/>
    <n v="10"/>
    <s v="OTROS MATERIALES Y SUMINISTROS"/>
    <s v="MANGUERA RADIADOR 1 1/2 PULGADA"/>
    <n v="40142007"/>
    <s v="SELECCIÓN ABREVIADA MENOR CUANTÍA"/>
    <n v="4"/>
    <n v="6"/>
    <n v="10"/>
    <n v="3683050"/>
    <s v="UNIDAD"/>
    <s v="NO SOLICITADAS"/>
  </r>
  <r>
    <x v="0"/>
    <s v="204-4-23"/>
    <n v="10"/>
    <s v="OTROS MATERIALES Y SUMINISTROS"/>
    <s v="MANGUERA RADIADOR 1 PULGADA"/>
    <n v="40142007"/>
    <s v="SELECCIÓN ABREVIADA MENOR CUANTÍA"/>
    <n v="4"/>
    <n v="6"/>
    <n v="10"/>
    <n v="3683050"/>
    <s v="UNIDAD"/>
    <s v="NO SOLICITADAS"/>
  </r>
  <r>
    <x v="0"/>
    <s v="204-4-23"/>
    <n v="10"/>
    <s v="OTROS MATERIALES Y SUMINISTROS"/>
    <s v="MANGUERA RADIADOR 2 PULGADA"/>
    <n v="40142007"/>
    <s v="SELECCIÓN ABREVIADA MENOR CUANTÍA"/>
    <n v="4"/>
    <n v="6"/>
    <n v="5"/>
    <n v="2130302.3000000003"/>
    <s v="UNIDAD"/>
    <s v="NO SOLICITADAS"/>
  </r>
  <r>
    <x v="0"/>
    <s v="204-4-23"/>
    <n v="10"/>
    <s v="OTROS MATERIALES Y SUMINISTROS"/>
    <s v="MATERIAL VINILO INTERIOR/EXTERIOR COLOR NEGRO EN BLANCO ANCHO 25,4 MM LARGO 7,62 M                                               PARA BMP51/BMP53/BMP41 LABEL MARKET CARTRIDGE"/>
    <n v="55121503"/>
    <s v="SELECCIÓN ABREVIADA MENOR CUANTÍA"/>
    <n v="4"/>
    <n v="6"/>
    <n v="5"/>
    <n v="1491914.9"/>
    <s v="UNIDAD"/>
    <s v="NO SOLICITADAS"/>
  </r>
  <r>
    <x v="0"/>
    <s v="204-4-23"/>
    <n v="10"/>
    <s v="OTROS MATERIALES Y SUMINISTROS"/>
    <s v="NUT PLATE (FLANCHES) NAS697-A3"/>
    <n v="31161700"/>
    <s v="SELECCIÓN ABREVIADA MENOR CUANTÍA"/>
    <n v="4"/>
    <n v="6"/>
    <n v="80"/>
    <n v="3718988"/>
    <s v="UNIDAD"/>
    <s v="NO SOLICITADAS"/>
  </r>
  <r>
    <x v="0"/>
    <s v="204-4-23"/>
    <n v="10"/>
    <s v="OTROS MATERIALES Y SUMINISTROS"/>
    <s v="NUT PLATE (FLANCHES) NAS698-A3"/>
    <n v="31161700"/>
    <s v="SELECCIÓN ABREVIADA MENOR CUANTÍA"/>
    <n v="4"/>
    <n v="6"/>
    <n v="80"/>
    <n v="3718988"/>
    <s v="UNIDAD"/>
    <s v="NO SOLICITADAS"/>
  </r>
  <r>
    <x v="0"/>
    <s v="204-4-23"/>
    <n v="10"/>
    <s v="OTROS MATERIALES Y SUMINISTROS"/>
    <s v="NUT PLATE (FLANCHES) NAS1031-P8"/>
    <n v="31161700"/>
    <s v="SELECCIÓN ABREVIADA MENOR CUANTÍA"/>
    <n v="4"/>
    <n v="6"/>
    <n v="80"/>
    <n v="3718988"/>
    <s v="UNIDAD"/>
    <s v="NO SOLICITADAS"/>
  </r>
  <r>
    <x v="0"/>
    <s v="204-4-23"/>
    <n v="10"/>
    <s v="OTROS MATERIALES Y SUMINISTROS"/>
    <s v="BOLSA PORTA MUESTRA"/>
    <n v="12181600"/>
    <s v="SELECCIÓN ABREVIADA MENOR CUANTÍA"/>
    <n v="4"/>
    <n v="6"/>
    <n v="2"/>
    <n v="1565216.52"/>
    <s v="UNIDAD"/>
    <s v="NO SOLICITADAS"/>
  </r>
  <r>
    <x v="0"/>
    <s v="204-4-23"/>
    <n v="10"/>
    <s v="OTROS MATERIALES Y SUMINISTROS"/>
    <s v="CARTUCHO DE VAPOR ORGANICO"/>
    <n v="46182002"/>
    <s v="SELECCIÓN ABREVIADA MENOR CUANTÍA"/>
    <n v="4"/>
    <n v="6"/>
    <n v="10"/>
    <n v="620882.5"/>
    <s v="UNIDAD"/>
    <s v="NO SOLICITADAS"/>
  </r>
  <r>
    <x v="0"/>
    <s v="204-4-23"/>
    <n v="10"/>
    <s v="OTROS MATERIALES Y SUMINISTROS"/>
    <s v="PAINT TRIMA WARD 15MB YELLOW"/>
    <n v="31211500"/>
    <s v="SELECCIÓN ABREVIADA MENOR CUANTÍA"/>
    <n v="4"/>
    <n v="6"/>
    <n v="3"/>
    <n v="2048872.98"/>
    <s v="UNIDAD"/>
    <s v="NO SOLICITADAS"/>
  </r>
  <r>
    <x v="0"/>
    <s v="204-4-23"/>
    <n v="10"/>
    <s v="OTROS MATERIALES Y SUMINISTROS"/>
    <s v="PAPEL KRAFT"/>
    <n v="60121100"/>
    <s v="SELECCIÓN ABREVIADA MENOR CUANTÍA"/>
    <n v="4"/>
    <n v="6"/>
    <n v="5"/>
    <n v="493046.75"/>
    <s v="UNIDAD"/>
    <s v="NO SOLICITADAS"/>
  </r>
  <r>
    <x v="0"/>
    <s v="204-4-23"/>
    <n v="10"/>
    <s v="OTROS MATERIALES Y SUMINISTROS"/>
    <s v="PAPEL KRAFT O DE ENMASCARAR"/>
    <n v="60121100"/>
    <s v="SELECCIÓN ABREVIADA MENOR CUANTÍA"/>
    <n v="4"/>
    <n v="6"/>
    <n v="2"/>
    <n v="197218.7"/>
    <s v="UNIDAD"/>
    <s v="NO SOLICITADAS"/>
  </r>
  <r>
    <x v="0"/>
    <s v="204-4-23"/>
    <n v="10"/>
    <s v="OTROS MATERIALES Y SUMINISTROS"/>
    <s v="KIT PATRONES ESTANDAR PARA PRUEBAS NDT DE ACEITE"/>
    <n v="15121520"/>
    <s v="SELECCIÓN ABREVIADA MENOR CUANTÍA"/>
    <n v="4"/>
    <n v="6"/>
    <n v="2"/>
    <n v="5414611.8600000003"/>
    <s v="UNIDAD"/>
    <s v="NO SOLICITADAS"/>
  </r>
  <r>
    <x v="0"/>
    <s v="204-4-23"/>
    <n v="10"/>
    <s v="OTROS MATERIALES Y SUMINISTROS"/>
    <s v="TELA DE NAILON"/>
    <n v="23242100"/>
    <s v="SELECCIÓN ABREVIADA MENOR CUANTÍA"/>
    <n v="4"/>
    <n v="6"/>
    <n v="2"/>
    <n v="156520.70000000001"/>
    <s v="UNIDAD"/>
    <s v="NO SOLICITADAS"/>
  </r>
  <r>
    <x v="0"/>
    <s v="204-4-23"/>
    <n v="10"/>
    <s v="OTROS MATERIALES Y SUMINISTROS"/>
    <s v="ADHESIVE PLASTICO"/>
    <n v="31201601"/>
    <s v="SELECCIÓN ABREVIADA MENOR CUANTÍA"/>
    <n v="4"/>
    <n v="6"/>
    <n v="1"/>
    <n v="798417.41"/>
    <s v="UNIDAD"/>
    <s v="NO SOLICITADAS"/>
  </r>
  <r>
    <x v="0"/>
    <s v="204-4-23"/>
    <n v="10"/>
    <s v="OTROS MATERIALES Y SUMINISTROS"/>
    <s v="PEGANTE AMARILLO"/>
    <n v="31201601"/>
    <s v="SELECCIÓN ABREVIADA MENOR CUANTÍA"/>
    <n v="4"/>
    <n v="6"/>
    <n v="1"/>
    <n v="81563.789999999994"/>
    <s v="UNIDAD"/>
    <s v="NO SOLICITADAS"/>
  </r>
  <r>
    <x v="0"/>
    <s v="204-4-23"/>
    <n v="10"/>
    <s v="OTROS MATERIALES Y SUMINISTROS"/>
    <s v="PEGANTE INSTANTANEO 410 "/>
    <n v="31201610"/>
    <s v="SELECCIÓN ABREVIADA MENOR CUANTÍA"/>
    <n v="4"/>
    <n v="6"/>
    <n v="5"/>
    <n v="428614.19999999995"/>
    <s v="UNIDAD"/>
    <s v="NO SOLICITADAS"/>
  </r>
  <r>
    <x v="0"/>
    <s v="204-4-23"/>
    <n v="10"/>
    <s v="OTROS MATERIALES Y SUMINISTROS"/>
    <s v="PEGANTE INSTANTANEO"/>
    <n v="31201600"/>
    <s v="SELECCIÓN ABREVIADA MENOR CUANTÍA"/>
    <n v="4"/>
    <n v="6"/>
    <n v="30"/>
    <n v="2571685.1999999997"/>
    <s v="UNIDAD"/>
    <s v="NO SOLICITADAS"/>
  </r>
  <r>
    <x v="0"/>
    <s v="204-4-23"/>
    <n v="10"/>
    <s v="OTROS MATERIALES Y SUMINISTROS"/>
    <s v="PEINES PARA ALTERNADOR "/>
    <n v="26101400"/>
    <s v="SELECCIÓN ABREVIADA MENOR CUANTÍA"/>
    <n v="4"/>
    <n v="6"/>
    <n v="5"/>
    <n v="443483.25"/>
    <s v="UNIDAD"/>
    <s v="NO SOLICITADAS"/>
  </r>
  <r>
    <x v="0"/>
    <s v="204-4-23"/>
    <n v="10"/>
    <s v="OTROS MATERIALES Y SUMINISTROS"/>
    <s v="RECUBRIMIENTO AERO  CROMADO 1200"/>
    <n v="47131821"/>
    <s v="SELECCIÓN ABREVIADA MENOR CUANTÍA"/>
    <n v="4"/>
    <n v="6"/>
    <n v="10"/>
    <n v="1826090.7000000002"/>
    <s v="UNIDAD"/>
    <s v="NO SOLICITADAS"/>
  </r>
  <r>
    <x v="0"/>
    <s v="204-4-23"/>
    <n v="10"/>
    <s v="OTROS MATERIALES Y SUMINISTROS"/>
    <s v="PELICULA ESTIRABLE INDUSTRIAL"/>
    <n v="60121135"/>
    <s v="SELECCIÓN ABREVIADA MENOR CUANTÍA"/>
    <n v="4"/>
    <n v="6"/>
    <n v="10"/>
    <n v="535309.6"/>
    <s v="UNIDAD"/>
    <s v="NO SOLICITADAS"/>
  </r>
  <r>
    <x v="0"/>
    <s v="204-4-23"/>
    <n v="10"/>
    <s v="OTROS MATERIALES Y SUMINISTROS"/>
    <s v="PERFIL 1 1/2&quot; X 1 1/2&quot; CALIBRE .18"/>
    <n v="30102300"/>
    <s v="SELECCIÓN ABREVIADA MENOR CUANTÍA"/>
    <n v="4"/>
    <n v="6"/>
    <n v="15"/>
    <n v="1890118.6500000001"/>
    <s v="UNIDAD"/>
    <s v="NO SOLICITADAS"/>
  </r>
  <r>
    <x v="0"/>
    <s v="204-4-23"/>
    <n v="10"/>
    <s v="OTROS MATERIALES Y SUMINISTROS"/>
    <s v="PIEDRAS DE PULIR"/>
    <n v="27111908"/>
    <s v="SELECCIÓN ABREVIADA MENOR CUANTÍA"/>
    <n v="4"/>
    <n v="6"/>
    <n v="2"/>
    <n v="146089.16"/>
    <s v="UNIDAD"/>
    <s v="NO SOLICITADAS"/>
  </r>
  <r>
    <x v="0"/>
    <s v="204-4-23"/>
    <n v="10"/>
    <s v="OTROS MATERIALES Y SUMINISTROS"/>
    <s v="PILAS ALKALINAS 9V"/>
    <n v="26111702"/>
    <s v="SELECCIÓN ABREVIADA MENOR CUANTÍA"/>
    <n v="4"/>
    <n v="6"/>
    <n v="5"/>
    <n v="20426.349999999999"/>
    <s v="UNIDAD"/>
    <s v="NO SOLICITADAS"/>
  </r>
  <r>
    <x v="0"/>
    <s v="204-4-23"/>
    <n v="10"/>
    <s v="OTROS MATERIALES Y SUMINISTROS"/>
    <s v="PILAS ALKALINAS AA "/>
    <n v="26111702"/>
    <s v="SELECCIÓN ABREVIADA MENOR CUANTÍA"/>
    <n v="4"/>
    <n v="6"/>
    <n v="30"/>
    <n v="105636.3"/>
    <s v="UNIDAD"/>
    <s v="NO SOLICITADAS"/>
  </r>
  <r>
    <x v="0"/>
    <s v="204-4-23"/>
    <n v="10"/>
    <s v="OTROS MATERIALES Y SUMINISTROS"/>
    <s v="PILAS TIPO D ALKALINA "/>
    <n v="26111702"/>
    <s v="SELECCIÓN ABREVIADA MENOR CUANTÍA"/>
    <n v="4"/>
    <n v="6"/>
    <n v="30"/>
    <n v="549423"/>
    <s v="UNIDAD"/>
    <s v="NO SOLICITADAS"/>
  </r>
  <r>
    <x v="0"/>
    <s v="204-4-23"/>
    <n v="10"/>
    <s v="OTROS MATERIALES Y SUMINISTROS"/>
    <s v="PINTURA AMARILLA EN ACEITE"/>
    <n v="31211501"/>
    <s v="SELECCIÓN ABREVIADA MENOR CUANTÍA"/>
    <n v="4"/>
    <n v="6"/>
    <n v="5"/>
    <n v="316956.5"/>
    <s v="UNIDAD"/>
    <s v="NO SOLICITADAS"/>
  </r>
  <r>
    <x v="0"/>
    <s v="204-4-23"/>
    <n v="10"/>
    <s v="OTROS MATERIALES Y SUMINISTROS"/>
    <s v="PINTURA GRIS"/>
    <n v="31211501"/>
    <s v="SELECCIÓN ABREVIADA MENOR CUANTÍA"/>
    <n v="4"/>
    <n v="6"/>
    <n v="1"/>
    <n v="1194782.6100000001"/>
    <s v="UNIDAD"/>
    <s v="NO SOLICITADAS"/>
  </r>
  <r>
    <x v="0"/>
    <s v="204-4-23"/>
    <n v="10"/>
    <s v="OTROS MATERIALES Y SUMINISTROS"/>
    <s v="PINTURA NEGRA"/>
    <n v="31211501"/>
    <s v="SELECCIÓN ABREVIADA MENOR CUANTÍA"/>
    <n v="4"/>
    <n v="6"/>
    <n v="2"/>
    <n v="1554261.38"/>
    <s v="UNIDAD"/>
    <s v="NO SOLICITADAS"/>
  </r>
  <r>
    <x v="0"/>
    <s v="204-4-23"/>
    <n v="10"/>
    <s v="OTROS MATERIALES Y SUMINISTROS"/>
    <s v="PLASTICO DE BURBUJA"/>
    <n v="24121500"/>
    <s v="SELECCIÓN ABREVIADA MENOR CUANTÍA"/>
    <n v="4"/>
    <n v="6"/>
    <n v="20"/>
    <n v="1252189.3999999999"/>
    <s v="UNIDAD"/>
    <s v="NO SOLICITADAS"/>
  </r>
  <r>
    <x v="0"/>
    <s v="204-4-23"/>
    <n v="10"/>
    <s v="OTROS MATERIALES Y SUMINISTROS"/>
    <s v="PLATINA 1&quot; X 3/16&quot;"/>
    <n v="31231402"/>
    <s v="SELECCIÓN ABREVIADA MENOR CUANTÍA"/>
    <n v="4"/>
    <n v="6"/>
    <n v="10"/>
    <n v="457126.60000000003"/>
    <s v="UNIDAD"/>
    <s v="NO SOLICITADAS"/>
  </r>
  <r>
    <x v="0"/>
    <s v="204-4-23"/>
    <n v="10"/>
    <s v="OTROS MATERIALES Y SUMINISTROS"/>
    <s v="PLATINA 1/2&quot; X 3/16&quot;"/>
    <n v="31231402"/>
    <s v="SELECCIÓN ABREVIADA MENOR CUANTÍA"/>
    <n v="4"/>
    <n v="6"/>
    <n v="10"/>
    <n v="294287"/>
    <s v="UNIDAD"/>
    <s v="NO SOLICITADAS"/>
  </r>
  <r>
    <x v="0"/>
    <s v="204-4-23"/>
    <n v="10"/>
    <s v="OTROS MATERIALES Y SUMINISTROS"/>
    <s v="POLIESTER ALUMINIO GRANO GRUESO"/>
    <n v="31201600"/>
    <s v="SELECCIÓN ABREVIADA MENOR CUANTÍA"/>
    <n v="4"/>
    <n v="6"/>
    <n v="2"/>
    <n v="171578.96"/>
    <s v="UNIDAD"/>
    <s v="NO SOLICITADAS"/>
  </r>
  <r>
    <x v="0"/>
    <s v="204-4-23"/>
    <n v="10"/>
    <s v="OTROS MATERIALES Y SUMINISTROS"/>
    <s v="POLIESTERALUMINIO GRANO FINO"/>
    <n v="31201600"/>
    <s v="SELECCIÓN ABREVIADA MENOR CUANTÍA"/>
    <n v="4"/>
    <n v="6"/>
    <n v="2"/>
    <n v="171578.96"/>
    <s v="UNIDAD"/>
    <s v="NO SOLICITADAS"/>
  </r>
  <r>
    <x v="0"/>
    <s v="204-4-23"/>
    <n v="10"/>
    <s v="OTROS MATERIALES Y SUMINISTROS"/>
    <s v="POLIETILENO STRETCH 0.8 MM. X 16 CMS. X 457 METROS POR ROLLO.  PELÍCULA SOPLADA PREMIUM QUE PROPORCIONA UNA EXCELENTE RESISTENCIA A LA PERFORACIÓN PARA ASEGURAR LA CARGA UNIFORME O IRREGULAR. SE RESISTE A LA PERFORACIÓN O EL DESGARRO, INCLUSO EN LAS ESQUINAS AFILADAS. COLOR CLARO DE ALTA CLARIDAD PARA LEER CÓDIGOS DE BARRAS O IDENTIFICACIÓN DE LA CARGA, POR ROLLO."/>
    <n v="24121500"/>
    <s v="SELECCIÓN ABREVIADA MENOR CUANTÍA"/>
    <n v="4"/>
    <n v="6"/>
    <n v="35"/>
    <n v="3352700.05"/>
    <s v="UNIDAD"/>
    <s v="NO SOLICITADAS"/>
  </r>
  <r>
    <x v="0"/>
    <s v="204-4-23"/>
    <n v="10"/>
    <s v="OTROS MATERIALES Y SUMINISTROS"/>
    <s v="POLIETILENO STRETCH 0.8 MM. X 33 CMS. X 457 METROS POR ROLLO. PELÍCULA SOPLADA PREMIUM QUE PROPORCIONA UNA EXCELENTE RESISTENCIA A LA PERFORACIÓN O AL DESGARRE, INCLUSO EN LAS ESQUINAS AFILADAS; MANTIENEN LAS CARGAS SEGURAS; COLOR CLARO DE ALTA CLARIDAD PARA LEER CÓDIGOS DE BARRAS IDENTIFICACIÓN DE LA CARGA, POR ROLLO"/>
    <n v="24121500"/>
    <s v="SELECCIÓN ABREVIADA MENOR CUANTÍA"/>
    <n v="4"/>
    <n v="6"/>
    <n v="35"/>
    <n v="2908960.9499999997"/>
    <s v="UNIDAD"/>
    <s v="NO SOLICITADAS"/>
  </r>
  <r>
    <x v="0"/>
    <s v="204-4-23"/>
    <n v="10"/>
    <s v="OTROS MATERIALES Y SUMINISTROS"/>
    <s v="POLIETILENO STRETCH NEGRO 0.8MM X33CM X 457MT  "/>
    <n v="24121500"/>
    <s v="SELECCIÓN ABREVIADA MENOR CUANTÍA"/>
    <n v="4"/>
    <n v="6"/>
    <n v="10"/>
    <n v="313053.30000000005"/>
    <s v="UNIDAD"/>
    <s v="NO SOLICITADAS"/>
  </r>
  <r>
    <x v="0"/>
    <s v="204-4-23"/>
    <n v="10"/>
    <s v="OTROS MATERIALES Y SUMINISTROS"/>
    <s v="POLIURETANO AMARILLO PURO"/>
    <n v="31211510"/>
    <s v="SELECCIÓN ABREVIADA MENOR CUANTÍA"/>
    <n v="4"/>
    <n v="6"/>
    <n v="1"/>
    <n v="875434.21"/>
    <s v="UNIDAD"/>
    <s v="NO SOLICITADAS"/>
  </r>
  <r>
    <x v="0"/>
    <s v="204-4-23"/>
    <n v="10"/>
    <s v="OTROS MATERIALES Y SUMINISTROS"/>
    <s v="POLIURETANO AZUL PURO"/>
    <n v="31211510"/>
    <s v="SELECCIÓN ABREVIADA MENOR CUANTÍA"/>
    <n v="4"/>
    <n v="6"/>
    <n v="2"/>
    <n v="1750868.42"/>
    <s v="UNIDAD"/>
    <s v="NO SOLICITADAS"/>
  </r>
  <r>
    <x v="0"/>
    <s v="204-4-23"/>
    <n v="10"/>
    <s v="OTROS MATERIALES Y SUMINISTROS"/>
    <s v="POLIURETANO BLANCO PURO"/>
    <n v="31211510"/>
    <s v="SELECCIÓN ABREVIADA MENOR CUANTÍA"/>
    <n v="4"/>
    <n v="6"/>
    <n v="2"/>
    <n v="1253738.78"/>
    <s v="UNIDAD"/>
    <s v="NO SOLICITADAS"/>
  </r>
  <r>
    <x v="0"/>
    <s v="204-4-23"/>
    <n v="10"/>
    <s v="OTROS MATERIALES Y SUMINISTROS"/>
    <s v="POLIURETANO COLOR GRIS"/>
    <n v="31211510"/>
    <s v="SELECCIÓN ABREVIADA MENOR CUANTÍA"/>
    <n v="4"/>
    <n v="6"/>
    <n v="1"/>
    <n v="1109348.94"/>
    <s v="UNIDAD"/>
    <s v="NO SOLICITADAS"/>
  </r>
  <r>
    <x v="0"/>
    <s v="204-4-23"/>
    <n v="10"/>
    <s v="OTROS MATERIALES Y SUMINISTROS"/>
    <s v="POLIURETANO COLOR GRIS CLARO"/>
    <n v="31211510"/>
    <s v="SELECCIÓN ABREVIADA MENOR CUANTÍA"/>
    <n v="4"/>
    <n v="6"/>
    <n v="3"/>
    <n v="4398264.99"/>
    <s v="UNIDAD"/>
    <s v="NO SOLICITADAS"/>
  </r>
  <r>
    <x v="0"/>
    <s v="204-4-23"/>
    <n v="10"/>
    <s v="OTROS MATERIALES Y SUMINISTROS"/>
    <s v="POLIURETANO COLOR GRIS OSCURO "/>
    <n v="31211510"/>
    <s v="SELECCIÓN ABREVIADA MENOR CUANTÍA"/>
    <n v="4"/>
    <n v="6"/>
    <n v="1"/>
    <n v="1038261.91"/>
    <s v="UNIDAD"/>
    <s v="NO SOLICITADAS"/>
  </r>
  <r>
    <x v="0"/>
    <s v="204-4-23"/>
    <n v="10"/>
    <s v="OTROS MATERIALES Y SUMINISTROS"/>
    <s v="POLIURETANO NEGRO BRILLANTE"/>
    <n v="31211510"/>
    <s v="SELECCIÓN ABREVIADA MENOR CUANTÍA"/>
    <n v="4"/>
    <n v="6"/>
    <n v="1"/>
    <n v="641590.88"/>
    <s v="UNIDAD"/>
    <s v="NO SOLICITADAS"/>
  </r>
  <r>
    <x v="0"/>
    <s v="204-4-23"/>
    <n v="10"/>
    <s v="OTROS MATERIALES Y SUMINISTROS"/>
    <s v="POLIURETANO NEGRO MATE"/>
    <n v="31211510"/>
    <s v="SELECCIÓN ABREVIADA MENOR CUANTÍA"/>
    <n v="4"/>
    <n v="6"/>
    <n v="1"/>
    <n v="875434.21"/>
    <s v="UNIDAD"/>
    <s v="NO SOLICITADAS"/>
  </r>
  <r>
    <x v="0"/>
    <s v="204-4-23"/>
    <n v="10"/>
    <s v="OTROS MATERIALES Y SUMINISTROS"/>
    <s v="POLIURETANO ROJO LIMPIO"/>
    <n v="31211510"/>
    <s v="SELECCIÓN ABREVIADA MENOR CUANTÍA"/>
    <n v="4"/>
    <n v="6"/>
    <n v="2"/>
    <n v="1576190.7"/>
    <s v="UNIDAD"/>
    <s v="NO SOLICITADAS"/>
  </r>
  <r>
    <x v="0"/>
    <s v="204-4-23"/>
    <n v="10"/>
    <s v="OTROS MATERIALES Y SUMINISTROS"/>
    <s v="POLIURETANO VERDE AFTALO (ENTONADOR)"/>
    <n v="31211510"/>
    <s v="SELECCIÓN ABREVIADA MENOR CUANTÍA"/>
    <n v="4"/>
    <n v="6"/>
    <n v="1"/>
    <n v="733156.62"/>
    <s v="UNIDAD"/>
    <s v="NO SOLICITADAS"/>
  </r>
  <r>
    <x v="0"/>
    <s v="204-4-23"/>
    <n v="10"/>
    <s v="OTROS MATERIALES Y SUMINISTROS"/>
    <s v="POMADA PARA SOLDAR"/>
    <n v="23271811"/>
    <s v="SELECCIÓN ABREVIADA MENOR CUANTÍA"/>
    <n v="4"/>
    <n v="6"/>
    <n v="20"/>
    <n v="126806.39999999999"/>
    <s v="UNIDAD"/>
    <s v="NO SOLICITADAS"/>
  </r>
  <r>
    <x v="0"/>
    <s v="204-4-23"/>
    <n v="10"/>
    <s v="OTROS MATERIALES Y SUMINISTROS"/>
    <s v="PORTA FUSIBLE DE PLASTICO(PARA FUSIBLES DE VIDRIO)"/>
    <n v="39121624"/>
    <s v="SELECCIÓN ABREVIADA MENOR CUANTÍA"/>
    <n v="4"/>
    <n v="6"/>
    <n v="30"/>
    <n v="701219.4"/>
    <s v="UNIDAD"/>
    <s v="NO SOLICITADAS"/>
  </r>
  <r>
    <x v="0"/>
    <s v="204-4-23"/>
    <n v="10"/>
    <s v="OTROS MATERIALES Y SUMINISTROS"/>
    <s v="PRIMER PARA SUPERFICIES DE ACERO"/>
    <n v="31211600"/>
    <s v="SELECCIÓN ABREVIADA MENOR CUANTÍA"/>
    <n v="4"/>
    <n v="6"/>
    <n v="2"/>
    <n v="62922.44"/>
    <s v="UNIDAD"/>
    <s v="NO SOLICITADAS"/>
  </r>
  <r>
    <x v="0"/>
    <s v="204-4-23"/>
    <n v="10"/>
    <s v="OTROS MATERIALES Y SUMINISTROS"/>
    <s v="PRIMER PARA SUPERFICIES DE ALUMINIO Y MAGNESIO"/>
    <n v="31211600"/>
    <s v="SELECCIÓN ABREVIADA MENOR CUANTÍA"/>
    <n v="4"/>
    <n v="6"/>
    <n v="4"/>
    <n v="3904494.72"/>
    <s v="UNIDAD"/>
    <s v="NO SOLICITADAS"/>
  </r>
  <r>
    <x v="0"/>
    <s v="204-4-23"/>
    <n v="10"/>
    <s v="OTROS MATERIALES Y SUMINISTROS"/>
    <s v="REATA ROJA 1Y1/2  PULGADA"/>
    <n v="26111804"/>
    <s v="SELECCIÓN ABREVIADA MENOR CUANTÍA"/>
    <n v="4"/>
    <n v="6"/>
    <n v="1"/>
    <n v="11270.49"/>
    <s v="UNIDAD"/>
    <s v="NO SOLICITADAS"/>
  </r>
  <r>
    <x v="0"/>
    <s v="204-4-23"/>
    <n v="10"/>
    <s v="OTROS MATERIALES Y SUMINISTROS"/>
    <s v="REATA ROJA 2 PULGADAS"/>
    <n v="26111804"/>
    <s v="SELECCIÓN ABREVIADA MENOR CUANTÍA"/>
    <n v="4"/>
    <n v="6"/>
    <n v="1"/>
    <n v="7044.8"/>
    <s v="UNIDAD"/>
    <s v="NO SOLICITADAS"/>
  </r>
  <r>
    <x v="0"/>
    <s v="204-4-23"/>
    <n v="10"/>
    <s v="OTROS MATERIALES Y SUMINISTROS"/>
    <s v="RECUBRIMIENTO PARA RADOMES Y MATERIAL COMPUESTO"/>
    <n v="31211600"/>
    <s v="SELECCIÓN ABREVIADA MENOR CUANTÍA"/>
    <n v="4"/>
    <n v="6"/>
    <n v="1"/>
    <n v="542609.06000000006"/>
    <s v="UNIDAD"/>
    <s v="NO SOLICITADAS"/>
  </r>
  <r>
    <x v="0"/>
    <s v="204-4-23"/>
    <n v="10"/>
    <s v="OTROS MATERIALES Y SUMINISTROS"/>
    <s v="RELEVOS ELECTRICOS Y CONECTOR DE 12 V  DC 40A, 5 PINES AUTOMOTRIZ"/>
    <n v="39101600"/>
    <s v="SELECCIÓN ABREVIADA MENOR CUANTÍA"/>
    <n v="4"/>
    <n v="6"/>
    <n v="10"/>
    <n v="217651"/>
    <s v="UNIDAD"/>
    <s v="NO SOLICITADAS"/>
  </r>
  <r>
    <x v="0"/>
    <s v="204-4-23"/>
    <n v="10"/>
    <s v="OTROS MATERIALES Y SUMINISTROS"/>
    <s v="REMACHES CHERRY MAX CABEZA AVELLANADA CR3242-4-2"/>
    <n v="31162200"/>
    <s v="SELECCIÓN ABREVIADA MENOR CUANTÍA"/>
    <n v="4"/>
    <n v="6"/>
    <n v="80"/>
    <n v="127472.8"/>
    <s v="UNIDAD"/>
    <s v="NO SOLICITADAS"/>
  </r>
  <r>
    <x v="0"/>
    <s v="204-4-23"/>
    <n v="10"/>
    <s v="OTROS MATERIALES Y SUMINISTROS"/>
    <s v="REMACHES CHERRY MAX CABEZA AVELLANADA CR3242-4-3"/>
    <n v="31162200"/>
    <s v="SELECCIÓN ABREVIADA MENOR CUANTÍA"/>
    <n v="4"/>
    <n v="6"/>
    <n v="80"/>
    <n v="124712"/>
    <s v="UNIDAD"/>
    <s v="NO SOLICITADAS"/>
  </r>
  <r>
    <x v="0"/>
    <s v="204-4-23"/>
    <n v="10"/>
    <s v="OTROS MATERIALES Y SUMINISTROS"/>
    <s v="REMACHES CHERRY MAX CABEZA AVELLANADA CR3242-4-4"/>
    <n v="31162200"/>
    <s v="SELECCIÓN ABREVIADA MENOR CUANTÍA"/>
    <n v="4"/>
    <n v="6"/>
    <n v="80"/>
    <n v="130043.2"/>
    <s v="UNIDAD"/>
    <s v="NO SOLICITADAS"/>
  </r>
  <r>
    <x v="0"/>
    <s v="204-4-23"/>
    <n v="10"/>
    <s v="OTROS MATERIALES Y SUMINISTROS"/>
    <s v="REMACHES CHERRY MAX CABEZA AVELLANADA CR3242-4-5"/>
    <n v="31162200"/>
    <s v="SELECCIÓN ABREVIADA MENOR CUANTÍA"/>
    <n v="4"/>
    <n v="6"/>
    <n v="80"/>
    <n v="145560.79999999999"/>
    <s v="UNIDAD"/>
    <s v="NO SOLICITADAS"/>
  </r>
  <r>
    <x v="0"/>
    <s v="204-4-23"/>
    <n v="10"/>
    <s v="OTROS MATERIALES Y SUMINISTROS"/>
    <s v="REMACHES CHERRY MAX CABEZA AVELLANADA  CR3242-5-4"/>
    <n v="31162200"/>
    <s v="SELECCIÓN ABREVIADA MENOR CUANTÍA"/>
    <n v="4"/>
    <n v="6"/>
    <n v="80"/>
    <n v="154509.59999999998"/>
    <s v="UNIDAD"/>
    <s v="NO SOLICITADAS"/>
  </r>
  <r>
    <x v="0"/>
    <s v="204-4-23"/>
    <n v="10"/>
    <s v="OTROS MATERIALES Y SUMINISTROS"/>
    <s v="REMACHES CHERRY MAX CABEZA AVELLANADA CR3242-5-6"/>
    <n v="31162200"/>
    <s v="SELECCIÓN ABREVIADA MENOR CUANTÍA"/>
    <n v="4"/>
    <n v="6"/>
    <n v="80"/>
    <n v="189828.80000000002"/>
    <s v="UNIDAD"/>
    <s v="NO SOLICITADAS"/>
  </r>
  <r>
    <x v="0"/>
    <s v="204-4-23"/>
    <n v="10"/>
    <s v="OTROS MATERIALES Y SUMINISTROS"/>
    <s v="REMACHES CHERRY MAX CABEZA AVELLANADA, NOMINAL CR3212-4-2"/>
    <n v="31162200"/>
    <s v="SELECCIÓN ABREVIADA MENOR CUANTÍA"/>
    <n v="4"/>
    <n v="6"/>
    <n v="80"/>
    <n v="130043.2"/>
    <s v="UNIDAD"/>
    <s v="NO SOLICITADAS"/>
  </r>
  <r>
    <x v="0"/>
    <s v="204-4-23"/>
    <n v="10"/>
    <s v="OTROS MATERIALES Y SUMINISTROS"/>
    <s v="REMACHES CHERRY MAX CABEZA AVELLANADA, NOMINAL CR3212-4-3"/>
    <n v="31162200"/>
    <s v="SELECCIÓN ABREVIADA MENOR CUANTÍA"/>
    <n v="4"/>
    <n v="6"/>
    <n v="80"/>
    <n v="1168770.3999999999"/>
    <s v="UNIDAD"/>
    <s v="NO SOLICITADAS"/>
  </r>
  <r>
    <x v="0"/>
    <s v="204-4-23"/>
    <n v="10"/>
    <s v="OTROS MATERIALES Y SUMINISTROS"/>
    <s v="REMACHES CHERRY MAX CABEZA AVELLANADA, NOMINAL CR3212-4-4"/>
    <n v="31162200"/>
    <s v="SELECCIÓN ABREVIADA MENOR CUANTÍA"/>
    <n v="4"/>
    <n v="6"/>
    <n v="80"/>
    <n v="1168770.3999999999"/>
    <s v="UNIDAD"/>
    <s v="NO SOLICITADAS"/>
  </r>
  <r>
    <x v="0"/>
    <s v="204-4-23"/>
    <n v="10"/>
    <s v="OTROS MATERIALES Y SUMINISTROS"/>
    <s v="REMACHES CHERRY MAX CABEZA AVELLANADA, NOMINAL CR3212-4-5"/>
    <n v="31162200"/>
    <s v="SELECCIÓN ABREVIADA MENOR CUANTÍA"/>
    <n v="4"/>
    <n v="6"/>
    <n v="80"/>
    <n v="509224.80000000005"/>
    <s v="UNIDAD"/>
    <s v="NO SOLICITADAS"/>
  </r>
  <r>
    <x v="0"/>
    <s v="204-4-23"/>
    <n v="10"/>
    <s v="OTROS MATERIALES Y SUMINISTROS"/>
    <s v="REMACHES CHERRY MAX CABEZA AVELLANADA, NOMINAL CR3212-4-6"/>
    <n v="31162200"/>
    <s v="SELECCIÓN ABREVIADA MENOR CUANTÍA"/>
    <n v="4"/>
    <n v="6"/>
    <n v="80"/>
    <n v="287980"/>
    <s v="UNIDAD"/>
    <s v="NO SOLICITADAS"/>
  </r>
  <r>
    <x v="0"/>
    <s v="204-4-23"/>
    <n v="10"/>
    <s v="OTROS MATERIALES Y SUMINISTROS"/>
    <s v="REMACHES CHERRY MAX CABEZA AVELLANADA, NOMINAL CR3212-5-2"/>
    <n v="31162200"/>
    <s v="SELECCIÓN ABREVIADA MENOR CUANTÍA"/>
    <n v="4"/>
    <n v="6"/>
    <n v="80"/>
    <n v="1168770.3999999999"/>
    <s v="UNIDAD"/>
    <s v="NO SOLICITADAS"/>
  </r>
  <r>
    <x v="0"/>
    <s v="204-4-23"/>
    <n v="10"/>
    <s v="OTROS MATERIALES Y SUMINISTROS"/>
    <s v="REMACHES CHERRY MAX CABEZA UNIVERSAL CR3242-4-2"/>
    <n v="31162200"/>
    <s v="SELECCIÓN ABREVIADA MENOR CUANTÍA"/>
    <n v="4"/>
    <n v="6"/>
    <n v="80"/>
    <n v="127472.8"/>
    <s v="UNIDAD"/>
    <s v="NO SOLICITADAS"/>
  </r>
  <r>
    <x v="0"/>
    <s v="204-4-23"/>
    <n v="10"/>
    <s v="OTROS MATERIALES Y SUMINISTROS"/>
    <s v="REMACHES CHERRY MAX CABEZA UNIVERSAL CR3242-4-3"/>
    <n v="31162200"/>
    <s v="SELECCIÓN ABREVIADA MENOR CUANTÍA"/>
    <n v="4"/>
    <n v="6"/>
    <n v="80"/>
    <n v="124712"/>
    <s v="UNIDAD"/>
    <s v="NO SOLICITADAS"/>
  </r>
  <r>
    <x v="0"/>
    <s v="204-4-23"/>
    <n v="10"/>
    <s v="OTROS MATERIALES Y SUMINISTROS"/>
    <s v="REMACHES CHERRY MAX CABEZA UNIVERSAL CR3242-4-4"/>
    <n v="31162200"/>
    <s v="SELECCIÓN ABREVIADA MENOR CUANTÍA"/>
    <n v="4"/>
    <n v="6"/>
    <n v="80"/>
    <n v="130043.2"/>
    <s v="UNIDAD"/>
    <s v="NO SOLICITADAS"/>
  </r>
  <r>
    <x v="0"/>
    <s v="204-4-23"/>
    <n v="10"/>
    <s v="OTROS MATERIALES Y SUMINISTROS"/>
    <s v="REMACHES CHERRY MAX CABEZA UNIVERSAL CR3242-4-5"/>
    <n v="31162200"/>
    <s v="SELECCIÓN ABREVIADA MENOR CUANTÍA"/>
    <n v="4"/>
    <n v="6"/>
    <n v="80"/>
    <n v="145560.79999999999"/>
    <s v="UNIDAD"/>
    <s v="NO SOLICITADAS"/>
  </r>
  <r>
    <x v="0"/>
    <s v="204-4-23"/>
    <n v="10"/>
    <s v="OTROS MATERIALES Y SUMINISTROS"/>
    <s v="REMACHES CHERRY MAX CABEZA UNIVERSAL CR3242-5-4"/>
    <n v="31162200"/>
    <s v="SELECCIÓN ABREVIADA MENOR CUANTÍA"/>
    <n v="4"/>
    <n v="6"/>
    <n v="80"/>
    <n v="154509.59999999998"/>
    <s v="UNIDAD"/>
    <s v="NO SOLICITADAS"/>
  </r>
  <r>
    <x v="0"/>
    <s v="204-4-23"/>
    <n v="10"/>
    <s v="OTROS MATERIALES Y SUMINISTROS"/>
    <s v="REMACHES CHERRY MAX CABEZA UNIVERSAL CR3242-5-6"/>
    <n v="31162200"/>
    <s v="SELECCIÓN ABREVIADA MENOR CUANTÍA"/>
    <n v="4"/>
    <n v="6"/>
    <n v="80"/>
    <n v="187829.59999999998"/>
    <s v="UNIDAD"/>
    <s v="NO SOLICITADAS"/>
  </r>
  <r>
    <x v="0"/>
    <s v="204-4-23"/>
    <n v="10"/>
    <s v="OTROS MATERIALES Y SUMINISTROS"/>
    <s v="REMACHES CHERRY MAX CABEZA UNIVERSAL, NOMINAL CR3213-4-2"/>
    <n v="31162200"/>
    <s v="SELECCIÓN ABREVIADA MENOR CUANTÍA"/>
    <n v="4"/>
    <n v="6"/>
    <n v="80"/>
    <n v="1168770.3999999999"/>
    <s v="UNIDAD"/>
    <s v="NO SOLICITADAS"/>
  </r>
  <r>
    <x v="0"/>
    <s v="204-4-23"/>
    <n v="10"/>
    <s v="OTROS MATERIALES Y SUMINISTROS"/>
    <s v="REMACHES CHERRY MAX CABEZA UNIVERSAL, NOMINAL CR3213-4-3"/>
    <n v="31162200"/>
    <s v="SELECCIÓN ABREVIADA MENOR CUANTÍA"/>
    <n v="4"/>
    <n v="6"/>
    <n v="80"/>
    <n v="1168770.3999999999"/>
    <s v="UNIDAD"/>
    <s v="NO SOLICITADAS"/>
  </r>
  <r>
    <x v="0"/>
    <s v="204-4-23"/>
    <n v="10"/>
    <s v="OTROS MATERIALES Y SUMINISTROS"/>
    <s v="REMACHES CHERRY MAX CABEZA UNIVERSAL, NOMINAL CR3213-4-5"/>
    <n v="31162200"/>
    <s v="SELECCIÓN ABREVIADA MENOR CUANTÍA"/>
    <n v="4"/>
    <n v="6"/>
    <n v="80"/>
    <n v="162792"/>
    <s v="UNIDAD"/>
    <s v="NO SOLICITADAS"/>
  </r>
  <r>
    <x v="0"/>
    <s v="204-4-23"/>
    <n v="10"/>
    <s v="OTROS MATERIALES Y SUMINISTROS"/>
    <s v="REMACHES CHERRY MAX CABEZA UNIVERSAL, NOMINAL CR3213-5-2"/>
    <n v="31162200"/>
    <s v="SELECCIÓN ABREVIADA MENOR CUANTÍA"/>
    <n v="4"/>
    <n v="6"/>
    <n v="80"/>
    <n v="413358.39999999997"/>
    <s v="UNIDAD"/>
    <s v="NO SOLICITADAS"/>
  </r>
  <r>
    <x v="0"/>
    <s v="204-4-23"/>
    <n v="10"/>
    <s v="OTROS MATERIALES Y SUMINISTROS"/>
    <s v="REMACHES CHERRY MAX CABEZA UNIVERSAL, NOMINAL CR3213-5-3"/>
    <n v="31162200"/>
    <s v="SELECCIÓN ABREVIADA MENOR CUANTÍA"/>
    <n v="4"/>
    <n v="6"/>
    <n v="80"/>
    <n v="1168770.3999999999"/>
    <s v="UNIDAD"/>
    <s v="NO SOLICITADAS"/>
  </r>
  <r>
    <x v="0"/>
    <s v="204-4-23"/>
    <n v="10"/>
    <s v="OTROS MATERIALES Y SUMINISTROS"/>
    <s v="REMACHES CHERRY MAX CABEZA UNIVERSAL, NOMINAL CR3213-5-4"/>
    <n v="31162200"/>
    <s v="SELECCIÓN ABREVIADA MENOR CUANTÍA"/>
    <n v="4"/>
    <n v="6"/>
    <n v="80"/>
    <n v="140896"/>
    <s v="UNIDAD"/>
    <s v="NO SOLICITADAS"/>
  </r>
  <r>
    <x v="0"/>
    <s v="204-4-23"/>
    <n v="10"/>
    <s v="OTROS MATERIALES Y SUMINISTROS"/>
    <s v="REMACHES SOLIDOS  CABEZA UNIVERSAL MS20470 AD4-4"/>
    <n v="31162200"/>
    <s v="SELECCIÓN ABREVIADA MENOR CUANTÍA"/>
    <n v="4"/>
    <n v="6"/>
    <n v="3"/>
    <n v="25514.79"/>
    <s v="UNIDAD"/>
    <s v="NO SOLICITADAS"/>
  </r>
  <r>
    <x v="0"/>
    <s v="204-4-23"/>
    <n v="10"/>
    <s v="OTROS MATERIALES Y SUMINISTROS"/>
    <s v="REMACHES SOLIDOS  CABEZA UNIVERSAL MS20470DD-8-9"/>
    <n v="31162200"/>
    <s v="SELECCIÓN ABREVIADA MENOR CUANTÍA"/>
    <n v="4"/>
    <n v="6"/>
    <n v="2"/>
    <n v="5219.34"/>
    <s v="UNIDAD"/>
    <s v="NO SOLICITADAS"/>
  </r>
  <r>
    <x v="0"/>
    <s v="204-4-23"/>
    <n v="10"/>
    <s v="OTROS MATERIALES Y SUMINISTROS"/>
    <s v="REMACHES SOLIDOS  CABEZA UNIVERSAL MS20470DD -8-8"/>
    <n v="31162200"/>
    <s v="SELECCIÓN ABREVIADA MENOR CUANTÍA"/>
    <n v="4"/>
    <n v="6"/>
    <n v="2"/>
    <n v="8870.26"/>
    <s v="UNIDAD"/>
    <s v="NO SOLICITADAS"/>
  </r>
  <r>
    <x v="0"/>
    <s v="204-4-23"/>
    <n v="10"/>
    <s v="OTROS MATERIALES Y SUMINISTROS"/>
    <s v="REMACHES SOLIDOS CABEZA AVELLANADA  MS20426 AD3-8"/>
    <n v="31162200"/>
    <s v="SELECCIÓN ABREVIADA MENOR CUANTÍA"/>
    <n v="4"/>
    <n v="6"/>
    <n v="2"/>
    <n v="5845.28"/>
    <s v="UNIDAD"/>
    <s v="NO SOLICITADAS"/>
  </r>
  <r>
    <x v="0"/>
    <s v="204-4-23"/>
    <n v="10"/>
    <s v="OTROS MATERIALES Y SUMINISTROS"/>
    <s v="REMACHES SOLIDOS CABEZA AVELLANADA  MS20426 AD3-24"/>
    <n v="31162200"/>
    <s v="SELECCIÓN ABREVIADA MENOR CUANTÍA"/>
    <n v="4"/>
    <n v="6"/>
    <n v="2"/>
    <n v="9915.08"/>
    <s v="UNIDAD"/>
    <s v="NO SOLICITADAS"/>
  </r>
  <r>
    <x v="0"/>
    <s v="204-4-23"/>
    <n v="10"/>
    <s v="OTROS MATERIALES Y SUMINISTROS"/>
    <s v="REMACHES SOLIDOS CABEZA AVELLANADA  MS20426 AD4-7"/>
    <n v="31162200"/>
    <s v="SELECCIÓN ABREVIADA MENOR CUANTÍA"/>
    <n v="4"/>
    <n v="6"/>
    <n v="2"/>
    <n v="2817.92"/>
    <s v="UNIDAD"/>
    <s v="NO SOLICITADAS"/>
  </r>
  <r>
    <x v="0"/>
    <s v="204-4-23"/>
    <n v="10"/>
    <s v="OTROS MATERIALES Y SUMINISTROS"/>
    <s v="REMACHES SOLIDOS CABEZA AVELLANADA  MS20426 AD4-8"/>
    <n v="31162200"/>
    <s v="SELECCIÓN ABREVIADA MENOR CUANTÍA"/>
    <n v="4"/>
    <n v="6"/>
    <n v="2"/>
    <n v="1044.82"/>
    <s v="UNIDAD"/>
    <s v="NO SOLICITADAS"/>
  </r>
  <r>
    <x v="0"/>
    <s v="204-4-23"/>
    <n v="10"/>
    <s v="OTROS MATERIALES Y SUMINISTROS"/>
    <s v="REMACHES SOLIDOS CABEZA AVELLANADA  MS20426 AD4-24"/>
    <n v="31162200"/>
    <s v="SELECCIÓN ABREVIADA MENOR CUANTÍA"/>
    <n v="4"/>
    <n v="6"/>
    <n v="2"/>
    <n v="19620.72"/>
    <s v="UNIDAD"/>
    <s v="NO SOLICITADAS"/>
  </r>
  <r>
    <x v="0"/>
    <s v="204-4-23"/>
    <n v="10"/>
    <s v="OTROS MATERIALES Y SUMINISTROS"/>
    <s v="REMACHES SOLIDOS CABEZA AVELLANADA  MS20426 AD5-5"/>
    <n v="31162200"/>
    <s v="SELECCIÓN ABREVIADA MENOR CUANTÍA"/>
    <n v="4"/>
    <n v="6"/>
    <n v="2"/>
    <n v="10226.86"/>
    <s v="UNIDAD"/>
    <s v="NO SOLICITADAS"/>
  </r>
  <r>
    <x v="0"/>
    <s v="204-4-23"/>
    <n v="10"/>
    <s v="OTROS MATERIALES Y SUMINISTROS"/>
    <s v="REMACHES SOLIDOS CABEZA AVELLANADA  MS20426 AD5-6"/>
    <n v="31162200"/>
    <s v="SELECCIÓN ABREVIADA MENOR CUANTÍA"/>
    <n v="4"/>
    <n v="6"/>
    <n v="2"/>
    <n v="1975.4"/>
    <s v="UNIDAD"/>
    <s v="NO SOLICITADAS"/>
  </r>
  <r>
    <x v="0"/>
    <s v="204-4-23"/>
    <n v="10"/>
    <s v="OTROS MATERIALES Y SUMINISTROS"/>
    <s v="REMACHES SOLIDOS CABEZA AVELLANADA  MS20426M4-5"/>
    <n v="31162200"/>
    <s v="SELECCIÓN ABREVIADA MENOR CUANTÍA"/>
    <n v="4"/>
    <n v="6"/>
    <n v="1"/>
    <n v="6365.31"/>
    <s v="UNIDAD"/>
    <s v="NO SOLICITADAS"/>
  </r>
  <r>
    <x v="0"/>
    <s v="204-4-23"/>
    <n v="10"/>
    <s v="OTROS MATERIALES Y SUMINISTROS"/>
    <s v="REMACHES SOLIDOS CABEZA AVELLANADA  MS20426M4-6"/>
    <n v="31162200"/>
    <s v="SELECCIÓN ABREVIADA MENOR CUANTÍA"/>
    <n v="4"/>
    <n v="6"/>
    <n v="1"/>
    <n v="3599.75"/>
    <s v="UNIDAD"/>
    <s v="NO SOLICITADAS"/>
  </r>
  <r>
    <x v="0"/>
    <s v="204-4-23"/>
    <n v="10"/>
    <s v="OTROS MATERIALES Y SUMINISTROS"/>
    <s v="REMACHES SOLIDOS CABEZA AVELLANADA  MS20426M5-4"/>
    <n v="31162200"/>
    <s v="SELECCIÓN ABREVIADA MENOR CUANTÍA"/>
    <n v="4"/>
    <n v="6"/>
    <n v="1"/>
    <n v="5166.9799999999996"/>
    <s v="UNIDAD"/>
    <s v="NO SOLICITADAS"/>
  </r>
  <r>
    <x v="0"/>
    <s v="204-4-23"/>
    <n v="10"/>
    <s v="OTROS MATERIALES Y SUMINISTROS"/>
    <s v="REMACHES SOLIDOS CABEZA AVELLANADA MS20426M5-5"/>
    <n v="31162200"/>
    <s v="SELECCIÓN ABREVIADA MENOR CUANTÍA"/>
    <n v="4"/>
    <n v="6"/>
    <n v="1"/>
    <n v="2347.87"/>
    <s v="UNIDAD"/>
    <s v="NO SOLICITADAS"/>
  </r>
  <r>
    <x v="0"/>
    <s v="204-4-23"/>
    <n v="10"/>
    <s v="OTROS MATERIALES Y SUMINISTROS"/>
    <s v="REMACHES SOLIDOS CABEZA AVELLANADA  MS20426M5-6"/>
    <n v="31162200"/>
    <s v="SELECCIÓN ABREVIADA MENOR CUANTÍA"/>
    <n v="4"/>
    <n v="6"/>
    <n v="1"/>
    <n v="5009.8999999999996"/>
    <s v="UNIDAD"/>
    <s v="NO SOLICITADAS"/>
  </r>
  <r>
    <x v="0"/>
    <s v="204-4-23"/>
    <n v="10"/>
    <s v="OTROS MATERIALES Y SUMINISTROS"/>
    <s v="REMACHES SOLIDOS CABEZA REDUCIDA  NAS1097AD4-6"/>
    <n v="31162200"/>
    <s v="SELECCIÓN ABREVIADA MENOR CUANTÍA"/>
    <n v="4"/>
    <n v="6"/>
    <n v="2"/>
    <n v="2296.6999999999998"/>
    <s v="UNIDAD"/>
    <s v="NO SOLICITADAS"/>
  </r>
  <r>
    <x v="0"/>
    <s v="204-4-23"/>
    <n v="10"/>
    <s v="OTROS MATERIALES Y SUMINISTROS"/>
    <s v="REMOVEDOR DE CORROSION DE SUPERFICIES DE ALUMINIO ECOLOGICO"/>
    <n v="31211801"/>
    <s v="SELECCIÓN ABREVIADA MENOR CUANTÍA"/>
    <n v="4"/>
    <n v="6"/>
    <n v="5"/>
    <n v="1557138.8"/>
    <s v="UNIDAD"/>
    <s v="NO SOLICITADAS"/>
  </r>
  <r>
    <x v="0"/>
    <s v="204-4-23"/>
    <n v="10"/>
    <s v="OTROS MATERIALES Y SUMINISTROS"/>
    <s v="REMOVEDOR DE CORROSION DE SUPERFICIES DE ALUMINIO "/>
    <n v="12191500"/>
    <s v="SELECCIÓN ABREVIADA MENOR CUANTÍA"/>
    <n v="4"/>
    <n v="6"/>
    <n v="1"/>
    <n v="1262609.04"/>
    <s v="UNIDAD"/>
    <s v="NO SOLICITADAS"/>
  </r>
  <r>
    <x v="0"/>
    <s v="204-4-23"/>
    <n v="10"/>
    <s v="OTROS MATERIALES Y SUMINISTROS"/>
    <s v="REMOVEDOR DE CORROSION DE SUPERFICIES FERROSAS"/>
    <n v="31211801"/>
    <s v="SELECCIÓN ABREVIADA MENOR CUANTÍA"/>
    <n v="4"/>
    <n v="6"/>
    <n v="2"/>
    <n v="626089.93999999994"/>
    <s v="UNIDAD"/>
    <s v="NO SOLICITADAS"/>
  </r>
  <r>
    <x v="0"/>
    <s v="204-4-23"/>
    <n v="10"/>
    <s v="OTROS MATERIALES Y SUMINISTROS"/>
    <s v="REMOVEDOR DE HUELLAS DE GRASA DURANTE TRABAJOS DE MANTTO"/>
    <n v="44121626"/>
    <s v="SELECCIÓN ABREVIADA MENOR CUANTÍA"/>
    <n v="4"/>
    <n v="6"/>
    <n v="3"/>
    <n v="1121008.56"/>
    <s v="UNIDAD"/>
    <s v="NO SOLICITADAS"/>
  </r>
  <r>
    <x v="0"/>
    <s v="204-4-23"/>
    <n v="10"/>
    <s v="OTROS MATERIALES Y SUMINISTROS"/>
    <s v="REMOVEDOR DE PINTURAS "/>
    <n v="31211801"/>
    <s v="SELECCIÓN ABREVIADA MENOR CUANTÍA"/>
    <n v="4"/>
    <n v="6"/>
    <n v="2"/>
    <n v="1982611.4"/>
    <s v="UNIDAD"/>
    <s v="NO SOLICITADAS"/>
  </r>
  <r>
    <x v="0"/>
    <s v="204-4-23"/>
    <n v="10"/>
    <s v="OTROS MATERIALES Y SUMINISTROS"/>
    <s v="REMOVEDOR DE SELLANTE "/>
    <n v="31201600"/>
    <s v="SELECCIÓN ABREVIADA MENOR CUANTÍA"/>
    <n v="4"/>
    <n v="6"/>
    <n v="4"/>
    <n v="490432.32"/>
    <s v="UNIDAD"/>
    <s v="NO SOLICITADAS"/>
  </r>
  <r>
    <x v="0"/>
    <s v="204-4-23"/>
    <n v="10"/>
    <s v="OTROS MATERIALES Y SUMINISTROS"/>
    <s v="REMOVEDOR DESENGRASANTE"/>
    <n v="47131821"/>
    <s v="SELECCIÓN ABREVIADA MENOR CUANTÍA"/>
    <n v="4"/>
    <n v="6"/>
    <n v="5"/>
    <n v="457828.7"/>
    <s v="UNIDAD"/>
    <s v="NO SOLICITADAS"/>
  </r>
  <r>
    <x v="0"/>
    <s v="204-4-23"/>
    <n v="10"/>
    <s v="OTROS MATERIALES Y SUMINISTROS"/>
    <s v="RESINA CON HARDENER EPON 828 "/>
    <n v="11121502"/>
    <s v="SELECCIÓN ABREVIADA MENOR CUANTÍA"/>
    <n v="4"/>
    <n v="6"/>
    <n v="4"/>
    <n v="1892242.8"/>
    <s v="UNIDAD"/>
    <s v="NO SOLICITADAS"/>
  </r>
  <r>
    <x v="0"/>
    <s v="204-4-23"/>
    <n v="10"/>
    <s v="OTROS MATERIALES Y SUMINISTROS"/>
    <s v="SELLANTE DE ROSCAS "/>
    <n v="31201600"/>
    <s v="SELECCIÓN ABREVIADA MENOR CUANTÍA"/>
    <n v="4"/>
    <n v="6"/>
    <n v="15"/>
    <n v="4277859.6000000006"/>
    <s v="UNIDAD"/>
    <s v="NO SOLICITADAS"/>
  </r>
  <r>
    <x v="0"/>
    <s v="204-4-23"/>
    <n v="10"/>
    <s v="OTROS MATERIALES Y SUMINISTROS"/>
    <s v="SELLANTE DE SILICONA RTV"/>
    <n v="31211704"/>
    <s v="SELECCIÓN ABREVIADA MENOR CUANTÍA"/>
    <n v="4"/>
    <n v="6"/>
    <n v="5"/>
    <n v="555135"/>
    <s v="UNIDAD"/>
    <s v="NO SOLICITADAS"/>
  </r>
  <r>
    <x v="0"/>
    <s v="204-4-23"/>
    <n v="10"/>
    <s v="OTROS MATERIALES Y SUMINISTROS"/>
    <s v=" SELLANTE ESTRUCTURAL PR1440 B 1/2"/>
    <n v="31211704"/>
    <s v="SELECCIÓN ABREVIADA MENOR CUANTÍA"/>
    <n v="4"/>
    <n v="6"/>
    <n v="5"/>
    <n v="1539134.1"/>
    <s v="UNIDAD"/>
    <s v="NO SOLICITADAS"/>
  </r>
  <r>
    <x v="0"/>
    <s v="204-4-23"/>
    <n v="10"/>
    <s v="OTROS MATERIALES Y SUMINISTROS"/>
    <s v="SELLANTE ESTRUCTURAL PR1440 B-2"/>
    <n v="31211704"/>
    <s v="SELECCIÓN ABREVIADA MENOR CUANTÍA"/>
    <n v="4"/>
    <n v="6"/>
    <n v="8"/>
    <n v="2420878.88"/>
    <s v="UNIDAD"/>
    <s v="NO SOLICITADAS"/>
  </r>
  <r>
    <x v="0"/>
    <s v="204-4-23"/>
    <n v="10"/>
    <s v="OTROS MATERIALES Y SUMINISTROS"/>
    <s v="SELLANTE ESTRUCTURAL  PR1750 A-2 "/>
    <n v="31211704"/>
    <s v="SELECCIÓN ABREVIADA MENOR CUANTÍA"/>
    <n v="4"/>
    <n v="6"/>
    <n v="5"/>
    <n v="1611914.5"/>
    <s v="UNIDAD"/>
    <s v="NO SOLICITADAS"/>
  </r>
  <r>
    <x v="0"/>
    <s v="204-4-23"/>
    <n v="10"/>
    <s v="OTROS MATERIALES Y SUMINISTROS"/>
    <s v="SELLANTE ESTRUCTURAL PR1750 B 1/2"/>
    <n v="31211704"/>
    <s v="SELECCIÓN ABREVIADA MENOR CUANTÍA"/>
    <n v="4"/>
    <n v="6"/>
    <n v="6"/>
    <n v="2180670.2399999998"/>
    <s v="UNIDAD"/>
    <s v="NO SOLICITADAS"/>
  </r>
  <r>
    <x v="0"/>
    <s v="204-4-23"/>
    <n v="10"/>
    <s v="OTROS MATERIALES Y SUMINISTROS"/>
    <s v="SELLANTE ESTRUCTURAL PR1425 "/>
    <n v="31211704"/>
    <s v="SELECCIÓN ABREVIADA MENOR CUANTÍA"/>
    <n v="4"/>
    <n v="6"/>
    <n v="4"/>
    <n v="1965080.32"/>
    <s v="UNIDAD"/>
    <s v="NO SOLICITADAS"/>
  </r>
  <r>
    <x v="0"/>
    <s v="204-4-23"/>
    <n v="10"/>
    <s v="OTROS MATERIALES Y SUMINISTROS"/>
    <s v="SELLANTE ESTRUCTURAL PR-1425CF "/>
    <n v="31211704"/>
    <s v="SELECCIÓN ABREVIADA MENOR CUANTÍA"/>
    <n v="4"/>
    <n v="6"/>
    <n v="3"/>
    <n v="1044000.0900000001"/>
    <s v="UNIDAD"/>
    <s v="NO SOLICITADAS"/>
  </r>
  <r>
    <x v="0"/>
    <s v="204-4-23"/>
    <n v="10"/>
    <s v="OTROS MATERIALES Y SUMINISTROS"/>
    <s v="SELLANTE ESTRUCTURAL PR-1829 B-2 "/>
    <n v="31211704"/>
    <s v="SELECCIÓN ABREVIADA MENOR CUANTÍA"/>
    <n v="4"/>
    <n v="6"/>
    <n v="4"/>
    <n v="1876591.92"/>
    <s v="UNIDAD"/>
    <s v="NO SOLICITADAS"/>
  </r>
  <r>
    <x v="0"/>
    <s v="204-4-23"/>
    <n v="10"/>
    <s v="OTROS MATERIALES Y SUMINISTROS"/>
    <s v="SELLANTE ESTRUCTURAL PR1750 B-2"/>
    <n v="31211704"/>
    <s v="SELECCIÓN ABREVIADA MENOR CUANTÍA"/>
    <n v="4"/>
    <n v="6"/>
    <n v="2"/>
    <n v="726890.08"/>
    <s v="UNIDAD"/>
    <s v="NO SOLICITADAS"/>
  </r>
  <r>
    <x v="0"/>
    <s v="204-4-23"/>
    <n v="10"/>
    <s v="OTROS MATERIALES Y SUMINISTROS"/>
    <s v="SELLANTE ESTRUCTURAL PR-1435"/>
    <n v="31211704"/>
    <s v="SELECCIÓN ABREVIADA MENOR CUANTÍA"/>
    <n v="4"/>
    <n v="6"/>
    <n v="2"/>
    <n v="488245.1"/>
    <s v="UNIDAD"/>
    <s v="NO SOLICITADAS"/>
  </r>
  <r>
    <x v="0"/>
    <s v="204-4-23"/>
    <n v="10"/>
    <s v="OTROS MATERIALES Y SUMINISTROS"/>
    <s v="SELLANTE ESTRUCTURAL 6398"/>
    <n v="31201610"/>
    <s v="SELECCIÓN ABREVIADA MENOR CUANTÍA"/>
    <n v="4"/>
    <n v="6"/>
    <n v="3"/>
    <n v="1064034.93"/>
    <s v="UNIDAD"/>
    <s v="NO SOLICITADAS"/>
  </r>
  <r>
    <x v="0"/>
    <s v="204-4-23"/>
    <n v="10"/>
    <s v="OTROS MATERIALES Y SUMINISTROS"/>
    <s v="SELLANTE ESTRUCTURAL PRO- SEAL"/>
    <n v="31201600"/>
    <s v="SELECCIÓN ABREVIADA MENOR CUANTÍA"/>
    <n v="4"/>
    <n v="6"/>
    <n v="2"/>
    <n v="643930.42000000004"/>
    <s v="UNIDAD"/>
    <s v="NO SOLICITADAS"/>
  </r>
  <r>
    <x v="0"/>
    <s v="204-4-23"/>
    <n v="10"/>
    <s v="OTROS MATERIALES Y SUMINISTROS"/>
    <s v="SELLANTE PR 1005L"/>
    <n v="31211704"/>
    <s v="SELECCIÓN ABREVIADA MENOR CUANTÍA"/>
    <n v="4"/>
    <n v="6"/>
    <n v="3"/>
    <n v="1107392.58"/>
    <s v="UNIDAD"/>
    <s v="NO SOLICITADAS"/>
  </r>
  <r>
    <x v="0"/>
    <s v="204-4-23"/>
    <n v="10"/>
    <s v="OTROS MATERIALES Y SUMINISTROS"/>
    <s v="SELLANTE PRC ACCES DOORS"/>
    <n v="31211704"/>
    <s v="SELECCIÓN ABREVIADA MENOR CUANTÍA"/>
    <n v="4"/>
    <n v="6"/>
    <n v="2"/>
    <n v="1146993.3999999999"/>
    <s v="UNIDAD"/>
    <s v="NO SOLICITADAS"/>
  </r>
  <r>
    <x v="0"/>
    <s v="204-4-23"/>
    <n v="10"/>
    <s v="OTROS MATERIALES Y SUMINISTROS"/>
    <s v="SELLANTE PRC-PROSEAL MIL-PRF-81733"/>
    <n v="31211704"/>
    <s v="SELECCIÓN ABREVIADA MENOR CUANTÍA"/>
    <n v="4"/>
    <n v="6"/>
    <n v="2"/>
    <n v="590506.56000000006"/>
    <s v="UNIDAD"/>
    <s v="NO SOLICITADAS"/>
  </r>
  <r>
    <x v="0"/>
    <s v="204-4-23"/>
    <n v="10"/>
    <s v="OTROS MATERIALES Y SUMINISTROS"/>
    <s v="SILICONA EN SPRAY"/>
    <n v="12141911"/>
    <s v="SELECCIÓN ABREVIADA MENOR CUANTÍA"/>
    <n v="4"/>
    <n v="6"/>
    <n v="10"/>
    <n v="281732.5"/>
    <s v="UNIDAD"/>
    <s v="NO SOLICITADAS"/>
  </r>
  <r>
    <x v="0"/>
    <s v="204-4-23"/>
    <n v="10"/>
    <s v="OTROS MATERIALES Y SUMINISTROS"/>
    <s v="SILICONA GRIS DE ALTA TEMPERATURA"/>
    <n v="12141911"/>
    <s v="SELECCIÓN ABREVIADA MENOR CUANTÍA"/>
    <n v="4"/>
    <n v="6"/>
    <n v="32"/>
    <n v="468802.88"/>
    <s v="UNIDAD"/>
    <s v="NO SOLICITADAS"/>
  </r>
  <r>
    <x v="0"/>
    <s v="204-4-23"/>
    <n v="10"/>
    <s v="OTROS MATERIALES Y SUMINISTROS"/>
    <s v="SILICONA LUBRICANTE PARA MAQUINA DE COSER"/>
    <n v="12141911"/>
    <s v="SELECCIÓN ABREVIADA MENOR CUANTÍA"/>
    <n v="4"/>
    <n v="6"/>
    <n v="4"/>
    <n v="62613.04"/>
    <s v="UNIDAD"/>
    <s v="NO SOLICITADAS"/>
  </r>
  <r>
    <x v="0"/>
    <s v="204-4-23"/>
    <n v="10"/>
    <s v="OTROS MATERIALES Y SUMINISTROS"/>
    <s v="SILICONA MIL-A-46146B GROUP 1 TYPE 3"/>
    <n v="12141911"/>
    <s v="SELECCIÓN ABREVIADA MENOR CUANTÍA"/>
    <n v="4"/>
    <n v="6"/>
    <n v="10"/>
    <n v="1290269.3999999999"/>
    <s v="UNIDAD"/>
    <s v="NO SOLICITADAS"/>
  </r>
  <r>
    <x v="0"/>
    <s v="204-4-23"/>
    <n v="10"/>
    <s v="OTROS MATERIALES Y SUMINISTROS"/>
    <s v="SILICONA ROJA DE ALTA TEMPERATURA"/>
    <n v="12141911"/>
    <s v="SELECCIÓN ABREVIADA MENOR CUANTÍA"/>
    <n v="4"/>
    <n v="6"/>
    <n v="32"/>
    <n v="130728.64"/>
    <s v="UNIDAD"/>
    <s v="NO SOLICITADAS"/>
  </r>
  <r>
    <x v="0"/>
    <s v="204-4-23"/>
    <n v="10"/>
    <s v="OTROS MATERIALES Y SUMINISTROS"/>
    <s v="SILICONA TRANSPARENTE"/>
    <n v="12141911"/>
    <s v="SELECCIÓN ABREVIADA MENOR CUANTÍA"/>
    <n v="4"/>
    <n v="6"/>
    <n v="10"/>
    <n v="54954.2"/>
    <s v="UNIDAD"/>
    <s v="NO SOLICITADAS"/>
  </r>
  <r>
    <x v="0"/>
    <s v="204-4-23"/>
    <n v="10"/>
    <s v="OTROS MATERIALES Y SUMINISTROS"/>
    <s v="SILVER GRADE ANTI-SEIZE "/>
    <n v="60105704"/>
    <s v="SELECCIÓN ABREVIADA MENOR CUANTÍA"/>
    <n v="4"/>
    <n v="6"/>
    <n v="2"/>
    <n v="156730.14000000001"/>
    <s v="UNIDAD"/>
    <s v="NO SOLICITADAS"/>
  </r>
  <r>
    <x v="0"/>
    <s v="204-4-23"/>
    <n v="10"/>
    <s v="OTROS MATERIALES Y SUMINISTROS"/>
    <s v="SOLDADURA ELECTRICA 7018 X 1/8"/>
    <n v="23271812"/>
    <s v="SELECCIÓN ABREVIADA MENOR CUANTÍA"/>
    <n v="4"/>
    <n v="6"/>
    <n v="10"/>
    <n v="125378.4"/>
    <s v="UNIDAD"/>
    <s v="NO SOLICITADAS"/>
  </r>
  <r>
    <x v="0"/>
    <s v="204-4-23"/>
    <n v="10"/>
    <s v="OTROS MATERIALES Y SUMINISTROS"/>
    <s v="SOLDADURA ELECTRICA 7018 X 3/32"/>
    <n v="23271812"/>
    <s v="SELECCIÓN ABREVIADA MENOR CUANTÍA"/>
    <n v="4"/>
    <n v="6"/>
    <n v="10"/>
    <n v="253565.2"/>
    <s v="UNIDAD"/>
    <s v="NO SOLICITADAS"/>
  </r>
  <r>
    <x v="0"/>
    <s v="204-4-23"/>
    <n v="10"/>
    <s v="OTROS MATERIALES Y SUMINISTROS"/>
    <s v="SOLDADURA ELECTRICA 6013 X 3/32"/>
    <n v="23271812"/>
    <s v="SELECCIÓN ABREVIADA MENOR CUANTÍA"/>
    <n v="4"/>
    <n v="6"/>
    <n v="10"/>
    <n v="140872.19999999998"/>
    <s v="UNIDAD"/>
    <s v="NO SOLICITADAS"/>
  </r>
  <r>
    <x v="0"/>
    <s v="204-4-23"/>
    <n v="10"/>
    <s v="OTROS MATERIALES Y SUMINISTROS"/>
    <s v="SOLDADURA ELECTRICA  6013 X 1/8"/>
    <n v="23271812"/>
    <s v="SELECCIÓN ABREVIADA MENOR CUANTÍA"/>
    <n v="4"/>
    <n v="6"/>
    <n v="8"/>
    <n v="112697.76"/>
    <s v="UNIDAD"/>
    <s v="NO SOLICITADAS"/>
  </r>
  <r>
    <x v="0"/>
    <s v="204-4-23"/>
    <n v="10"/>
    <s v="OTROS MATERIALES Y SUMINISTROS"/>
    <s v="SOLDADURA ELECTRICA  308-L X 1/8"/>
    <n v="23271812"/>
    <s v="SELECCIÓN ABREVIADA MENOR CUANTÍA"/>
    <n v="4"/>
    <n v="6"/>
    <n v="8"/>
    <n v="1791863.92"/>
    <s v="UNIDAD"/>
    <s v="NO SOLICITADAS"/>
  </r>
  <r>
    <x v="0"/>
    <s v="204-4-23"/>
    <n v="10"/>
    <s v="OTROS MATERIALES Y SUMINISTROS"/>
    <s v="SOLDADURA ELECTRICA 316-L X 1/8"/>
    <n v="23271812"/>
    <s v="SELECCIÓN ABREVIADA MENOR CUANTÍA"/>
    <n v="4"/>
    <n v="6"/>
    <n v="6"/>
    <n v="1343897.94"/>
    <s v="UNIDAD"/>
    <s v="NO SOLICITADAS"/>
  </r>
  <r>
    <x v="0"/>
    <s v="204-4-23"/>
    <n v="10"/>
    <s v="OTROS MATERIALES Y SUMINISTROS"/>
    <s v="SOLDADURA ELECTRICA 308-L X 3/32"/>
    <n v="23271812"/>
    <s v="SELECCIÓN ABREVIADA MENOR CUANTÍA"/>
    <n v="4"/>
    <n v="6"/>
    <n v="6"/>
    <n v="1045538.76"/>
    <s v="UNIDAD"/>
    <s v="NO SOLICITADAS"/>
  </r>
  <r>
    <x v="0"/>
    <s v="204-4-23"/>
    <n v="10"/>
    <s v="OTROS MATERIALES Y SUMINISTROS"/>
    <s v="SOLDADURA ELECTRICA NIQUEL 100 X 1/8"/>
    <n v="23271812"/>
    <s v="SELECCIÓN ABREVIADA MENOR CUANTÍA"/>
    <n v="4"/>
    <n v="6"/>
    <n v="6"/>
    <n v="36349.74"/>
    <s v="UNIDAD"/>
    <s v="NO SOLICITADAS"/>
  </r>
  <r>
    <x v="0"/>
    <s v="204-4-23"/>
    <n v="10"/>
    <s v="OTROS MATERIALES Y SUMINISTROS"/>
    <s v="SOLDADURA MIG CARRETEL  ER70S-6 X 0.30"/>
    <n v="23271812"/>
    <s v="SELECCIÓN ABREVIADA MENOR CUANTÍA"/>
    <n v="4"/>
    <n v="6"/>
    <n v="4"/>
    <n v="499828.56"/>
    <s v="UNIDAD"/>
    <s v="NO SOLICITADAS"/>
  </r>
  <r>
    <x v="0"/>
    <s v="204-4-23"/>
    <n v="10"/>
    <s v="OTROS MATERIALES Y SUMINISTROS"/>
    <s v="SOLDADURA TIG 308-L X 1/16"/>
    <n v="23271812"/>
    <s v="SELECCIÓN ABREVIADA MENOR CUANTÍA"/>
    <n v="4"/>
    <n v="6"/>
    <n v="4"/>
    <n v="478394.28"/>
    <s v="UNIDAD"/>
    <s v="NO SOLICITADAS"/>
  </r>
  <r>
    <x v="0"/>
    <s v="204-4-23"/>
    <n v="10"/>
    <s v="OTROS MATERIALES Y SUMINISTROS"/>
    <s v="SOLDADURA TIG 308-L X 3/32"/>
    <n v="23271812"/>
    <s v="SELECCIÓN ABREVIADA MENOR CUANTÍA"/>
    <n v="4"/>
    <n v="6"/>
    <n v="4"/>
    <n v="697459"/>
    <s v="UNIDAD"/>
    <s v="NO SOLICITADAS"/>
  </r>
  <r>
    <x v="0"/>
    <s v="204-4-23"/>
    <n v="10"/>
    <s v="OTROS MATERIALES Y SUMINISTROS"/>
    <s v="SOLVENTE "/>
    <n v="12191500"/>
    <s v="SELECCIÓN ABREVIADA MENOR CUANTÍA"/>
    <n v="4"/>
    <n v="6"/>
    <n v="1"/>
    <n v="408522.23999999999"/>
    <s v="UNIDAD"/>
    <s v="NO SOLICITADAS"/>
  </r>
  <r>
    <x v="0"/>
    <s v="204-4-23"/>
    <n v="10"/>
    <s v="OTROS MATERIALES Y SUMINISTROS"/>
    <s v="SOLVENTE  REMOVEDOR DE SELLANTES"/>
    <n v="12191500"/>
    <s v="SELECCIÓN ABREVIADA MENOR CUANTÍA"/>
    <n v="4"/>
    <n v="6"/>
    <n v="2"/>
    <n v="2011307.06"/>
    <s v="UNIDAD"/>
    <s v="NO SOLICITADAS"/>
  </r>
  <r>
    <x v="0"/>
    <s v="204-4-23"/>
    <n v="10"/>
    <s v="OTROS MATERIALES Y SUMINISTROS"/>
    <s v="SOPORTE DISCO ROLOCK 2&quot; TYPE II TWIST ON HARDENESS MEDIUM"/>
    <n v="23242114"/>
    <s v="SELECCIÓN ABREVIADA MENOR CUANTÍA"/>
    <n v="4"/>
    <n v="6"/>
    <n v="5"/>
    <n v="348265.4"/>
    <s v="UNIDAD"/>
    <s v="NO SOLICITADAS"/>
  </r>
  <r>
    <x v="0"/>
    <s v="204-4-23"/>
    <n v="10"/>
    <s v="OTROS MATERIALES Y SUMINISTROS"/>
    <s v="SOPORTE DISCO ROLOCK 3&quot; TYPE II TWIST ON HARDENESS MEDIUM"/>
    <n v="23242114"/>
    <s v="SELECCIÓN ABREVIADA MENOR CUANTÍA"/>
    <n v="4"/>
    <n v="6"/>
    <n v="5"/>
    <n v="384786.5"/>
    <s v="UNIDAD"/>
    <s v="NO SOLICITADAS"/>
  </r>
  <r>
    <x v="0"/>
    <s v="204-4-23"/>
    <n v="10"/>
    <s v="OTROS MATERIALES Y SUMINISTROS"/>
    <s v="SOPORTE RO LOCK PARA DISCO 1 1/4&quot; DIAMETRO"/>
    <n v="23242114"/>
    <s v="SELECCIÓN ABREVIADA MENOR CUANTÍA"/>
    <n v="4"/>
    <n v="6"/>
    <n v="5"/>
    <n v="260610"/>
    <s v="UNIDAD"/>
    <s v="NO SOLICITADAS"/>
  </r>
  <r>
    <x v="0"/>
    <s v="204-4-23"/>
    <n v="10"/>
    <s v="OTROS MATERIALES Y SUMINISTROS"/>
    <s v="SOPORTE RO LOCK PARA DISCO 1/2¨ DIAMETRO"/>
    <n v="23242114"/>
    <s v="SELECCIÓN ABREVIADA MENOR CUANTÍA"/>
    <n v="4"/>
    <n v="6"/>
    <n v="5"/>
    <n v="110872.29999999999"/>
    <s v="UNIDAD"/>
    <s v="NO SOLICITADAS"/>
  </r>
  <r>
    <x v="0"/>
    <s v="204-4-23"/>
    <n v="10"/>
    <s v="OTROS MATERIALES Y SUMINISTROS"/>
    <s v="SPLICE AMARILLO"/>
    <n v="39121449"/>
    <s v="SELECCIÓN ABREVIADA MENOR CUANTÍA"/>
    <n v="4"/>
    <n v="6"/>
    <n v="1"/>
    <n v="746087.16"/>
    <s v="UNIDAD"/>
    <s v="NO SOLICITADAS"/>
  </r>
  <r>
    <x v="0"/>
    <s v="204-4-23"/>
    <n v="10"/>
    <s v="OTROS MATERIALES Y SUMINISTROS"/>
    <s v="SPLICE AZUL"/>
    <n v="39121449"/>
    <s v="SELECCIÓN ABREVIADA MENOR CUANTÍA"/>
    <n v="4"/>
    <n v="6"/>
    <n v="1"/>
    <n v="1102699.22"/>
    <s v="UNIDAD"/>
    <s v="NO SOLICITADAS"/>
  </r>
  <r>
    <x v="0"/>
    <s v="204-4-23"/>
    <n v="10"/>
    <s v="OTROS MATERIALES Y SUMINISTROS"/>
    <s v="SPLICE ROJO"/>
    <n v="39121449"/>
    <s v="SELECCIÓN ABREVIADA MENOR CUANTÍA"/>
    <n v="4"/>
    <n v="6"/>
    <n v="1"/>
    <n v="589566.46"/>
    <s v="UNIDAD"/>
    <s v="NO SOLICITADAS"/>
  </r>
  <r>
    <x v="0"/>
    <s v="204-4-23"/>
    <n v="10"/>
    <s v="OTROS MATERIALES Y SUMINISTROS"/>
    <s v="TERMINALES AMP12-10"/>
    <n v="39121432"/>
    <s v="SELECCIÓN ABREVIADA MENOR CUANTÍA"/>
    <n v="4"/>
    <n v="6"/>
    <n v="100"/>
    <n v="203490"/>
    <s v="UNIDAD"/>
    <s v="NO SOLICITADAS"/>
  </r>
  <r>
    <x v="0"/>
    <s v="204-4-23"/>
    <n v="10"/>
    <s v="OTROS MATERIALES Y SUMINISTROS"/>
    <s v="TERMINALES MILITARY STANDARD MS25036-153 BLUE #8 TERMINAL, LUG"/>
    <n v="39121432"/>
    <s v="SELECCIÓN ABREVIADA MENOR CUANTÍA"/>
    <n v="4"/>
    <n v="6"/>
    <n v="100"/>
    <n v="57477"/>
    <s v="UNIDAD"/>
    <s v="NO SOLICITADAS"/>
  </r>
  <r>
    <x v="0"/>
    <s v="204-4-23"/>
    <n v="10"/>
    <s v="OTROS MATERIALES Y SUMINISTROS"/>
    <s v="TERMINALES MILITARY STANDARD MS25036-150 RED 1/4&quot; TERMINAL, LUG"/>
    <n v="39121432"/>
    <s v="SELECCIÓN ABREVIADA MENOR CUANTÍA"/>
    <n v="4"/>
    <n v="6"/>
    <n v="100"/>
    <n v="78302"/>
    <s v="UNIDAD"/>
    <s v="NO SOLICITADAS"/>
  </r>
  <r>
    <x v="0"/>
    <s v="204-4-23"/>
    <n v="10"/>
    <s v="OTROS MATERIALES Y SUMINISTROS"/>
    <s v="TERMO ENCOGIBLE (THERMOFIT) CALIBRE 10 (MM)"/>
    <n v="39121700"/>
    <s v="SELECCIÓN ABREVIADA MENOR CUANTÍA"/>
    <n v="4"/>
    <n v="6"/>
    <n v="1"/>
    <n v="14439.46"/>
    <s v="UNIDAD"/>
    <s v="NO SOLICITADAS"/>
  </r>
  <r>
    <x v="0"/>
    <s v="204-4-23"/>
    <n v="10"/>
    <s v="OTROS MATERIALES Y SUMINISTROS"/>
    <s v="TERMO ENCOGIBLE (THERMOFIT) CALIBRE 12(MM)"/>
    <n v="39121700"/>
    <s v="SELECCIÓN ABREVIADA MENOR CUANTÍA"/>
    <n v="4"/>
    <n v="6"/>
    <n v="1"/>
    <n v="15946"/>
    <s v="UNIDAD"/>
    <s v="NO SOLICITADAS"/>
  </r>
  <r>
    <x v="0"/>
    <s v="204-4-23"/>
    <n v="10"/>
    <s v="OTROS MATERIALES Y SUMINISTROS"/>
    <s v="TERMO ENCOGIBLE (THERMOFIT) CALIBRE 18 (MM)"/>
    <n v="39121700"/>
    <s v="SELECCIÓN ABREVIADA MENOR CUANTÍA"/>
    <n v="4"/>
    <n v="6"/>
    <n v="1"/>
    <n v="17538.95"/>
    <s v="UNIDAD"/>
    <s v="NO SOLICITADAS"/>
  </r>
  <r>
    <x v="0"/>
    <s v="204-4-23"/>
    <n v="10"/>
    <s v="OTROS MATERIALES Y SUMINISTROS"/>
    <s v="TERMO ENCOGIBLE (THERMOFIT) CALIBRE 8MM"/>
    <n v="39121700"/>
    <s v="SELECCIÓN ABREVIADA MENOR CUANTÍA"/>
    <n v="4"/>
    <n v="6"/>
    <n v="1"/>
    <n v="18796.05"/>
    <s v="UNIDAD"/>
    <s v="NO SOLICITADAS"/>
  </r>
  <r>
    <x v="0"/>
    <s v="204-4-23"/>
    <n v="10"/>
    <s v="OTROS MATERIALES Y SUMINISTROS"/>
    <s v="FIJADOR DE ROSCAS 243  50ML"/>
    <n v="31201600"/>
    <s v="SELECCIÓN ABREVIADA MENOR CUANTÍA"/>
    <n v="4"/>
    <n v="6"/>
    <n v="5"/>
    <n v="443483.25"/>
    <s v="UNIDAD"/>
    <s v="NO SOLICITADAS"/>
  </r>
  <r>
    <x v="0"/>
    <s v="204-4-23"/>
    <n v="10"/>
    <s v="OTROS MATERIALES Y SUMINISTROS"/>
    <s v="TORQUE SEAL "/>
    <n v="31181700"/>
    <s v="SELECCIÓN ABREVIADA MENOR CUANTÍA"/>
    <n v="4"/>
    <n v="6"/>
    <n v="50"/>
    <n v="626892"/>
    <s v="UNIDAD"/>
    <s v="NO SOLICITADAS"/>
  </r>
  <r>
    <x v="0"/>
    <s v="204-4-23"/>
    <n v="10"/>
    <s v="OTROS MATERIALES Y SUMINISTROS"/>
    <s v="TUBO GALVANIZADO  1&quot; X 6 M"/>
    <n v="40171527"/>
    <s v="SELECCIÓN ABREVIADA MENOR CUANTÍA"/>
    <n v="4"/>
    <n v="6"/>
    <n v="15"/>
    <n v="1458005.85"/>
    <s v="UNIDAD"/>
    <s v="NO SOLICITADAS"/>
  </r>
  <r>
    <x v="0"/>
    <s v="204-4-23"/>
    <n v="10"/>
    <s v="OTROS MATERIALES Y SUMINISTROS"/>
    <s v="TUBO GALVANIZADO  3/4&quot; X 6 M"/>
    <n v="40171527"/>
    <s v="SELECCIÓN ABREVIADA MENOR CUANTÍA"/>
    <n v="4"/>
    <n v="6"/>
    <n v="15"/>
    <n v="1458005.85"/>
    <s v="UNIDAD"/>
    <s v="NO SOLICITADAS"/>
  </r>
  <r>
    <x v="0"/>
    <s v="204-4-23"/>
    <n v="10"/>
    <s v="OTROS MATERIALES Y SUMINISTROS"/>
    <s v="TUBO GALVANIZADO 1 1/2 &quot; X 6 M"/>
    <n v="40171527"/>
    <s v="SELECCIÓN ABREVIADA MENOR CUANTÍA"/>
    <n v="4"/>
    <n v="6"/>
    <n v="15"/>
    <n v="1458005.85"/>
    <s v="UNIDAD"/>
    <s v="NO SOLICITADAS"/>
  </r>
  <r>
    <x v="0"/>
    <s v="204-4-23"/>
    <n v="10"/>
    <s v="OTROS MATERIALES Y SUMINISTROS"/>
    <s v="MASTINOX PPG  6856K TUBO X 160ML"/>
    <n v="49201610"/>
    <s v="SELECCIÓN ABREVIADA MENOR CUANTÍA"/>
    <n v="4"/>
    <n v="6"/>
    <n v="3"/>
    <n v="1487272.71"/>
    <s v="UNIDAD"/>
    <s v="NO SOLICITADAS"/>
  </r>
  <r>
    <x v="0"/>
    <s v="204-4-23"/>
    <n v="10"/>
    <s v="OTROS MATERIALES Y SUMINISTROS"/>
    <s v="VARILLA 1/2&quot; LISA X 6 M"/>
    <n v="30102400"/>
    <s v="SELECCIÓN ABREVIADA MENOR CUANTÍA"/>
    <n v="4"/>
    <n v="6"/>
    <n v="10"/>
    <n v="766336.2"/>
    <s v="UNIDAD"/>
    <s v="NO SOLICITADAS"/>
  </r>
  <r>
    <x v="0"/>
    <s v="204-4-23"/>
    <n v="10"/>
    <s v="OTROS MATERIALES Y SUMINISTROS"/>
    <s v="VARILLA 3/8&quot; LISA X 6 M"/>
    <n v="30102400"/>
    <s v="SELECCIÓN ABREVIADA MENOR CUANTÍA"/>
    <n v="4"/>
    <n v="6"/>
    <n v="10"/>
    <n v="766336.2"/>
    <s v="UNIDAD"/>
    <s v="NO SOLICITADAS"/>
  </r>
  <r>
    <x v="0"/>
    <s v="204-4-23"/>
    <n v="10"/>
    <s v="OTROS MATERIALES Y SUMINISTROS"/>
    <s v="VASO PARAFINADO "/>
    <n v="11121800"/>
    <s v="SELECCIÓN ABREVIADA MENOR CUANTÍA"/>
    <n v="4"/>
    <n v="6"/>
    <n v="100"/>
    <n v="42364"/>
    <s v="UNIDAD"/>
    <s v="NO SOLICITADAS"/>
  </r>
  <r>
    <x v="0"/>
    <s v="204-4-23"/>
    <n v="10"/>
    <s v="OTROS MATERIALES Y SUMINISTROS"/>
    <s v="VELCRO HEMBRA DE 2 PULGADAS ADHESIVO MARCA "/>
    <n v="11162114"/>
    <s v="SELECCIÓN ABREVIADA MENOR CUANTÍA"/>
    <n v="4"/>
    <n v="6"/>
    <n v="2"/>
    <n v="197218.7"/>
    <s v="UNIDAD"/>
    <s v="NO SOLICITADAS"/>
  </r>
  <r>
    <x v="0"/>
    <s v="204-4-23"/>
    <n v="10"/>
    <s v="OTROS MATERIALES Y SUMINISTROS"/>
    <s v="VELCRO MACHO DE 2 PULGADAS ADHESIVOMARCA "/>
    <n v="11162114"/>
    <s v="SELECCIÓN ABREVIADA MENOR CUANTÍA"/>
    <n v="4"/>
    <n v="6"/>
    <n v="2"/>
    <n v="197218.7"/>
    <s v="UNIDAD"/>
    <s v="NO SOLICITADAS"/>
  </r>
  <r>
    <x v="0"/>
    <s v="204-4-23"/>
    <n v="10"/>
    <s v="OTROS MATERIALES Y SUMINISTROS"/>
    <s v="VELCRO NEGRO 1&quot;"/>
    <n v="11162114"/>
    <s v="SELECCIÓN ABREVIADA MENOR CUANTÍA"/>
    <n v="4"/>
    <n v="6"/>
    <n v="3"/>
    <n v="219758.49"/>
    <s v="UNIDAD"/>
    <s v="NO SOLICITADAS"/>
  </r>
  <r>
    <x v="0"/>
    <s v="204-4-23"/>
    <n v="10"/>
    <s v="OTROS MATERIALES Y SUMINISTROS"/>
    <s v="VELCRO NEGRO 2&quot;"/>
    <n v="11162114"/>
    <s v="SELECCIÓN ABREVIADA MENOR CUANTÍA"/>
    <n v="4"/>
    <n v="6"/>
    <n v="3"/>
    <n v="295828.05000000005"/>
    <s v="UNIDAD"/>
    <s v="NO SOLICITADAS"/>
  </r>
  <r>
    <x v="0"/>
    <s v="204-4-23"/>
    <n v="10"/>
    <s v="OTROS MATERIALES Y SUMINISTROS"/>
    <s v="ACOPLE PARA MANGUERA R = 410"/>
    <n v="40141719"/>
    <s v="MÍNIMA CUANTÍA"/>
    <n v="3"/>
    <n v="6"/>
    <n v="1"/>
    <n v="25600"/>
    <s v="UNIDAD"/>
    <s v="NO SOLICITADAS"/>
  </r>
  <r>
    <x v="0"/>
    <s v="204-4-23"/>
    <n v="10"/>
    <s v="OTROS MATERIALES Y SUMINISTROS"/>
    <s v="BOQUILLA DOBLE PARA MADGAS UNIWELL"/>
    <n v="40141731"/>
    <s v="SELECCIÓN ABREVIADA MENOR CUANTÍA"/>
    <n v="4"/>
    <n v="7"/>
    <n v="3"/>
    <n v="739500"/>
    <s v="UNIDAD"/>
    <s v="NO SOLICITADAS"/>
  </r>
  <r>
    <x v="0"/>
    <s v="204-4-23"/>
    <n v="10"/>
    <s v="OTROS MATERIALES Y SUMINISTROS"/>
    <s v="CIMBRA ENCAUCHETADA"/>
    <n v="27112200"/>
    <s v="SELECCIÓN ABREVIADA MENOR CUANTÍA"/>
    <n v="4"/>
    <n v="7"/>
    <n v="2"/>
    <n v="30000"/>
    <s v="UNIDAD"/>
    <s v="NO SOLICITADAS"/>
  </r>
  <r>
    <x v="0"/>
    <s v="204-4-23"/>
    <n v="10"/>
    <s v="OTROS MATERIALES Y SUMINISTROS"/>
    <s v="MANGUERA PARA AIRE"/>
    <n v="46191603"/>
    <s v="SELECCIÓN ABREVIADA MENOR CUANTÍA"/>
    <n v="4"/>
    <n v="7"/>
    <n v="10"/>
    <n v="505000"/>
    <s v="METRO"/>
    <s v="NO SOLICITADAS"/>
  </r>
  <r>
    <x v="0"/>
    <s v="204-4-23"/>
    <n v="10"/>
    <s v="OTROS MATERIALES Y SUMINISTROS"/>
    <s v="SILICONA ULTRA GRIF"/>
    <n v="13101708"/>
    <s v="MÍNIMA CUANTÍA"/>
    <n v="4"/>
    <n v="7"/>
    <n v="10"/>
    <n v="220000"/>
    <s v="UNIDAD"/>
    <s v="NO SOLICITADAS"/>
  </r>
  <r>
    <x v="0"/>
    <s v="204-4-23"/>
    <n v="16"/>
    <s v="OTROS MATERIALES Y SUMINISTROS"/>
    <s v="TUBO EXTENSION  PARA ASPIRADORA Y NASA"/>
    <n v="49241700"/>
    <s v="MÍNIMA CUANTÍA"/>
    <n v="3"/>
    <n v="4"/>
    <n v="6"/>
    <n v="321300"/>
    <s v="UNIDAD"/>
    <s v="NO SOLICITADAS"/>
  </r>
  <r>
    <x v="0"/>
    <s v="204-4-23"/>
    <n v="10"/>
    <s v="OTROS MATERIALES Y SUMINISTROS"/>
    <s v="BALASTO 4X17W T-8.  110V."/>
    <n v="39121110"/>
    <s v="SELECCIÓN ABREVIADA SUBASTA INVERSA"/>
    <n v="4"/>
    <n v="7"/>
    <n v="30"/>
    <n v="1206030"/>
    <s v="UNIDAD"/>
    <s v="NO SOLICITADAS"/>
  </r>
  <r>
    <x v="0"/>
    <s v="204-4-23"/>
    <n v="10"/>
    <s v="OTROS MATERIALES Y SUMINISTROS"/>
    <s v="BALASTO PARA LUCES LED ALUMBRADO PUBLICO (150W, 0,70 A/ 120 A 277 V)"/>
    <n v="39121110"/>
    <s v="SELECCIÓN ABREVIADA SUBASTA INVERSA"/>
    <n v="4"/>
    <n v="7"/>
    <n v="10"/>
    <n v="886090"/>
    <s v="UNIDAD"/>
    <s v="NO SOLICITADAS"/>
  </r>
  <r>
    <x v="0"/>
    <s v="204-4-23"/>
    <n v="10"/>
    <s v="OTROS MATERIALES Y SUMINISTROS"/>
    <s v="BARRA LUCES LED (ALUMBRADO PUBLICO) DE 20 BETALED"/>
    <n v="39121110"/>
    <s v="SELECCIÓN ABREVIADA SUBASTA INVERSA"/>
    <n v="4"/>
    <n v="7"/>
    <n v="10"/>
    <n v="1136000"/>
    <s v="UNIDAD"/>
    <s v="NO SOLICITADAS"/>
  </r>
  <r>
    <x v="0"/>
    <s v="204-4-23"/>
    <n v="10"/>
    <s v="OTROS MATERIALES Y SUMINISTROS"/>
    <s v="POCETA RECOLECTORA DE LIQUIDOS DESLIZANTE (55 X 70 X 14) CM   CAPACIDAD 12 GAL"/>
    <n v="24101905"/>
    <s v="SELECCIÓN ABREVIADA SUBASTA INVERSA"/>
    <n v="2"/>
    <n v="4"/>
    <n v="3"/>
    <n v="694824"/>
    <s v="UNIDAD"/>
    <s v="NO SOLICITADAS"/>
  </r>
  <r>
    <x v="0"/>
    <s v="204-4-23"/>
    <n v="10"/>
    <s v="OTROS MATERIALES Y SUMINISTROS"/>
    <s v="BATERIA AAA"/>
    <n v="26111701"/>
    <s v="SELECCIÓN ABREVIADA SUBASTA INVERSA"/>
    <n v="4"/>
    <n v="7"/>
    <n v="50"/>
    <n v="310650"/>
    <s v="UNIDAD"/>
    <s v="NO SOLICITADAS"/>
  </r>
  <r>
    <x v="0"/>
    <s v="204-4-23"/>
    <n v="10"/>
    <s v="OTROS MATERIALES Y SUMINISTROS"/>
    <s v="BATERIA DE 9 V CUADRADA"/>
    <n v="26111700"/>
    <s v="SELECCIÓN ABREVIADA SUBASTA INVERSA"/>
    <n v="4"/>
    <n v="7"/>
    <n v="3"/>
    <n v="26928"/>
    <s v="UNIDAD"/>
    <s v="NO SOLICITADAS"/>
  </r>
  <r>
    <x v="0"/>
    <s v="204-4-23"/>
    <n v="10"/>
    <s v="OTROS MATERIALES Y SUMINISTROS"/>
    <s v="BATERIA PARA CAMARA NIKON DE LITIO ION "/>
    <n v="45121600"/>
    <s v="SELECCIÓN ABREVIADA SUBASTA INVERSA"/>
    <n v="4"/>
    <n v="7"/>
    <n v="1"/>
    <n v="63446"/>
    <s v="UNIDAD"/>
    <s v="NO SOLICITADAS"/>
  </r>
  <r>
    <x v="0"/>
    <s v="204-4-23"/>
    <n v="10"/>
    <s v="OTROS MATERIALES Y SUMINISTROS"/>
    <s v="BATERIAS AA"/>
    <n v="26111701"/>
    <s v="SELECCIÓN ABREVIADA SUBASTA INVERSA"/>
    <n v="4"/>
    <n v="7"/>
    <n v="50"/>
    <n v="203700"/>
    <s v="UNIDAD"/>
    <s v="NO SOLICITADAS"/>
  </r>
  <r>
    <x v="0"/>
    <s v="204-4-23"/>
    <n v="10"/>
    <s v="OTROS MATERIALES Y SUMINISTROS"/>
    <s v="CATALIZADOR"/>
    <n v="12161600"/>
    <s v="SELECCIÓN ABREVIADA SUBASTA INVERSA"/>
    <n v="4"/>
    <n v="7"/>
    <n v="3"/>
    <n v="269682"/>
    <s v="UNIDAD"/>
    <s v="NO SOLICITADAS"/>
  </r>
  <r>
    <x v="0"/>
    <s v="204-4-23"/>
    <n v="10"/>
    <s v="OTROS MATERIALES Y SUMINISTROS"/>
    <s v="CAUCHO PARA VULCANIZAR LONA X KILO"/>
    <n v="20121702"/>
    <s v="SELECCIÓN ABREVIADA SUBASTA INVERSA"/>
    <n v="4"/>
    <n v="7"/>
    <n v="2"/>
    <n v="29540"/>
    <s v="UNIDAD"/>
    <s v="NO SOLICITADAS"/>
  </r>
  <r>
    <x v="0"/>
    <s v="204-4-23"/>
    <n v="10"/>
    <s v="OTROS MATERIALES Y SUMINISTROS"/>
    <s v="CIMBRA ENCAUCHETADA"/>
    <n v="27112200"/>
    <s v="SELECCIÓN ABREVIADA SUBASTA INVERSA"/>
    <n v="4"/>
    <n v="7"/>
    <n v="2"/>
    <n v="70874"/>
    <s v="UNIDAD"/>
    <s v="NO SOLICITADAS"/>
  </r>
  <r>
    <x v="0"/>
    <s v="204-4-23"/>
    <n v="10"/>
    <s v="OTROS MATERIALES Y SUMINISTROS"/>
    <s v="CORTACIRCUITO PRIMARIO O CAJA PRIMARIA 13200V 15KVA"/>
    <n v="39121110"/>
    <s v="SELECCIÓN ABREVIADA SUBASTA INVERSA"/>
    <n v="4"/>
    <n v="7"/>
    <n v="3"/>
    <n v="392814"/>
    <s v="UNIDAD"/>
    <s v="NO SOLICITADAS"/>
  </r>
  <r>
    <x v="0"/>
    <s v="204-4-23"/>
    <n v="10"/>
    <s v="OTROS MATERIALES Y SUMINISTROS"/>
    <s v="DILUYENTES PARA PINTURAS D-20"/>
    <n v="31211604"/>
    <s v="SELECCIÓN ABREVIADA SUBASTA INVERSA"/>
    <n v="4"/>
    <n v="7"/>
    <n v="10"/>
    <n v="369100"/>
    <s v="UNIDAD"/>
    <s v="NO SOLICITADAS"/>
  </r>
  <r>
    <x v="0"/>
    <s v="204-4-23"/>
    <n v="10"/>
    <s v="OTROS MATERIALES Y SUMINISTROS"/>
    <s v="DPS O PARARRAYO PARA TRANSFORMADOR QUE SOPORTE 13200 VOLTIOS "/>
    <n v="39121110"/>
    <s v="SELECCIÓN ABREVIADA SUBASTA INVERSA"/>
    <n v="4"/>
    <n v="7"/>
    <n v="3"/>
    <n v="640971"/>
    <s v="UNIDAD"/>
    <s v="NO SOLICITADAS"/>
  </r>
  <r>
    <x v="0"/>
    <s v="204-4-23"/>
    <n v="10"/>
    <s v="OTROS MATERIALES Y SUMINISTROS"/>
    <s v="ELECTRODOS PARA SOLDAR REF 6013 X 1/8&quot;"/>
    <n v="23271800"/>
    <s v="SELECCIÓN ABREVIADA SUBASTA INVERSA"/>
    <n v="4"/>
    <n v="7"/>
    <n v="10"/>
    <n v="400740"/>
    <s v="UNIDAD"/>
    <s v="NO SOLICITADAS"/>
  </r>
  <r>
    <x v="0"/>
    <s v="204-4-23"/>
    <n v="10"/>
    <s v="OTROS MATERIALES Y SUMINISTROS"/>
    <s v="ESPATULA DE 3&quot;"/>
    <n v="27112200"/>
    <s v="SELECCIÓN ABREVIADA SUBASTA INVERSA"/>
    <n v="4"/>
    <n v="7"/>
    <n v="20"/>
    <n v="95680"/>
    <s v="UNIDAD"/>
    <s v="NO SOLICITADAS"/>
  </r>
  <r>
    <x v="0"/>
    <s v="204-4-23"/>
    <n v="10"/>
    <s v="OTROS MATERIALES Y SUMINISTROS"/>
    <s v="ESPATULA DE 4&quot;"/>
    <n v="27112200"/>
    <s v="SELECCIÓN ABREVIADA SUBASTA INVERSA"/>
    <n v="4"/>
    <n v="7"/>
    <n v="10"/>
    <n v="58240"/>
    <s v="UNIDAD"/>
    <s v="NO SOLICITADAS"/>
  </r>
  <r>
    <x v="0"/>
    <s v="204-4-23"/>
    <n v="10"/>
    <s v="OTROS MATERIALES Y SUMINISTROS"/>
    <s v="ESTIBAS MADERA"/>
    <n v="56111903"/>
    <s v="SELECCIÓN ABREVIADA SUBASTA INVERSA"/>
    <n v="4"/>
    <n v="7"/>
    <n v="50"/>
    <n v="1471400"/>
    <s v="UNIDAD"/>
    <s v="NO SOLICITADAS"/>
  </r>
  <r>
    <x v="0"/>
    <s v="204-4-23"/>
    <n v="10"/>
    <s v="OTROS MATERIALES Y SUMINISTROS"/>
    <s v="EXTENSION LUZ FLUORECENTE DE TRABAJO 15 MTS .13 WATTS"/>
    <n v="39121440"/>
    <s v="SELECCIÓN ABREVIADA SUBASTA INVERSA"/>
    <n v="4"/>
    <n v="7"/>
    <n v="1"/>
    <n v="210560"/>
    <s v="UNIDAD"/>
    <s v="NO SOLICITADAS"/>
  </r>
  <r>
    <x v="0"/>
    <s v="204-4-23"/>
    <n v="10"/>
    <s v="OTROS MATERIALES Y SUMINISTROS"/>
    <s v="FUSIBLE TIPO H  1  AMPERIOS PARA CAÑUELA DE 15KV"/>
    <n v="39121110"/>
    <s v="SELECCIÓN ABREVIADA SUBASTA INVERSA"/>
    <n v="4"/>
    <n v="7"/>
    <n v="50"/>
    <n v="217100"/>
    <s v="UNIDAD"/>
    <s v="NO SOLICITADAS"/>
  </r>
  <r>
    <x v="0"/>
    <s v="204-4-23"/>
    <n v="10"/>
    <s v="OTROS MATERIALES Y SUMINISTROS"/>
    <s v="FUSIBLE TIPO H  10 AMPERIOS PARA CAÑUELA DE 15KV "/>
    <n v="39121110"/>
    <s v="SELECCIÓN ABREVIADA SUBASTA INVERSA"/>
    <n v="4"/>
    <n v="7"/>
    <n v="100"/>
    <n v="483300"/>
    <s v="UNIDAD"/>
    <s v="NO SOLICITADAS"/>
  </r>
  <r>
    <x v="0"/>
    <s v="204-4-23"/>
    <n v="10"/>
    <s v="OTROS MATERIALES Y SUMINISTROS"/>
    <s v="FUSIBLE TIPO H  100  AMPERIOS PARA CAÑUELA DE 15KV "/>
    <n v="39121110"/>
    <s v="SELECCIÓN ABREVIADA SUBASTA INVERSA"/>
    <n v="4"/>
    <n v="7"/>
    <n v="25"/>
    <n v="165900"/>
    <s v="UNIDAD"/>
    <s v="NO SOLICITADAS"/>
  </r>
  <r>
    <x v="0"/>
    <s v="204-4-23"/>
    <n v="10"/>
    <s v="OTROS MATERIALES Y SUMINISTROS"/>
    <s v="FUSIBLE TIPO H  12 AMPERIOS PARA CAÑUELA DE 15KV "/>
    <n v="39121110"/>
    <s v="SELECCIÓN ABREVIADA SUBASTA INVERSA"/>
    <n v="4"/>
    <n v="7"/>
    <n v="100"/>
    <n v="497000"/>
    <s v="UNIDAD"/>
    <s v="NO SOLICITADAS"/>
  </r>
  <r>
    <x v="0"/>
    <s v="204-4-23"/>
    <n v="10"/>
    <s v="OTROS MATERIALES Y SUMINISTROS"/>
    <s v="FUSIBLE TIPO H  15 AMPERIOS PARA CAÑUELA DE 15KV "/>
    <n v="39121110"/>
    <s v="SELECCIÓN ABREVIADA SUBASTA INVERSA"/>
    <n v="4"/>
    <n v="7"/>
    <n v="100"/>
    <n v="515300"/>
    <s v="UNIDAD"/>
    <s v="NO SOLICITADAS"/>
  </r>
  <r>
    <x v="0"/>
    <s v="204-4-23"/>
    <n v="10"/>
    <s v="OTROS MATERIALES Y SUMINISTROS"/>
    <s v="FUSIBLE TIPO H  2 AMPERIOS PARA CAÑUELA DE 15KV"/>
    <n v="39121110"/>
    <s v="SELECCIÓN ABREVIADA SUBASTA INVERSA"/>
    <n v="4"/>
    <n v="7"/>
    <n v="50"/>
    <n v="196500"/>
    <s v="UNIDAD"/>
    <s v="NO SOLICITADAS"/>
  </r>
  <r>
    <x v="0"/>
    <s v="204-4-23"/>
    <n v="10"/>
    <s v="OTROS MATERIALES Y SUMINISTROS"/>
    <s v="FUSIBLE TIPO H  20  AMPERIOS PARA CAÑUELA DE 15KV "/>
    <n v="39121110"/>
    <s v="SELECCIÓN ABREVIADA SUBASTA INVERSA"/>
    <n v="4"/>
    <n v="7"/>
    <n v="100"/>
    <n v="557600"/>
    <s v="UNIDAD"/>
    <s v="NO SOLICITADAS"/>
  </r>
  <r>
    <x v="0"/>
    <s v="204-4-23"/>
    <n v="10"/>
    <s v="OTROS MATERIALES Y SUMINISTROS"/>
    <s v="FUSIBLE TIPO H  25 AMPERIOS PARA CAÑUELA DE 15KV "/>
    <n v="39121110"/>
    <s v="SELECCIÓN ABREVIADA SUBASTA INVERSA"/>
    <n v="4"/>
    <n v="7"/>
    <n v="50"/>
    <n v="289150"/>
    <s v="UNIDAD"/>
    <s v="NO SOLICITADAS"/>
  </r>
  <r>
    <x v="0"/>
    <s v="204-4-23"/>
    <n v="10"/>
    <s v="OTROS MATERIALES Y SUMINISTROS"/>
    <s v="FUSIBLE TIPO H  3 AMPERIOS PARA CAÑUELA DE 15KV "/>
    <n v="39121110"/>
    <s v="SELECCIÓN ABREVIADA SUBASTA INVERSA"/>
    <n v="4"/>
    <n v="7"/>
    <n v="50"/>
    <n v="217100"/>
    <s v="UNIDAD"/>
    <s v="NO SOLICITADAS"/>
  </r>
  <r>
    <x v="0"/>
    <s v="204-4-23"/>
    <n v="10"/>
    <s v="OTROS MATERIALES Y SUMINISTROS"/>
    <s v="FUSIBLE TIPO H  30 AMPERIOS PARA CAÑUELA DE 15KV "/>
    <n v="39121110"/>
    <s v="SELECCIÓN ABREVIADA SUBASTA INVERSA"/>
    <n v="4"/>
    <n v="7"/>
    <n v="50"/>
    <n v="292600"/>
    <s v="UNIDAD"/>
    <s v="NO SOLICITADAS"/>
  </r>
  <r>
    <x v="0"/>
    <s v="204-4-23"/>
    <n v="10"/>
    <s v="OTROS MATERIALES Y SUMINISTROS"/>
    <s v="FUSIBLE TIPO H  4 AMPERIOS PARA CAÑUELA DE 15KV "/>
    <n v="39121110"/>
    <s v="SELECCIÓN ABREVIADA SUBASTA INVERSA"/>
    <n v="4"/>
    <n v="7"/>
    <n v="50"/>
    <n v="219400"/>
    <s v="UNIDAD"/>
    <s v="NO SOLICITADAS"/>
  </r>
  <r>
    <x v="0"/>
    <s v="204-4-23"/>
    <n v="10"/>
    <s v="OTROS MATERIALES Y SUMINISTROS"/>
    <s v="FUSIBLE TIPO H  40  AMPERIOS PARA CAÑUELA DE 15KV "/>
    <n v="39121110"/>
    <s v="SELECCIÓN ABREVIADA SUBASTA INVERSA"/>
    <n v="4"/>
    <n v="7"/>
    <n v="50"/>
    <n v="302850"/>
    <s v="UNIDAD"/>
    <s v="NO SOLICITADAS"/>
  </r>
  <r>
    <x v="0"/>
    <s v="204-4-23"/>
    <n v="10"/>
    <s v="OTROS MATERIALES Y SUMINISTROS"/>
    <s v="FUSIBLE TIPO H  5 AMPERIOS PARA CAÑUELA DE 15KV "/>
    <n v="39121110"/>
    <s v="SELECCIÓN ABREVIADA SUBASTA INVERSA"/>
    <n v="4"/>
    <n v="7"/>
    <n v="100"/>
    <n v="448000"/>
    <s v="UNIDAD"/>
    <s v="NO SOLICITADAS"/>
  </r>
  <r>
    <x v="0"/>
    <s v="204-4-23"/>
    <n v="10"/>
    <s v="OTROS MATERIALES Y SUMINISTROS"/>
    <s v="FUSIBLE TIPO H  50  AMPERIOS PARA CAÑUELA DE 15KV "/>
    <n v="39121110"/>
    <s v="SELECCIÓN ABREVIADA SUBASTA INVERSA"/>
    <n v="4"/>
    <n v="7"/>
    <n v="100"/>
    <n v="610200"/>
    <s v="UNIDAD"/>
    <s v="NO SOLICITADAS"/>
  </r>
  <r>
    <x v="0"/>
    <s v="204-4-23"/>
    <n v="10"/>
    <s v="OTROS MATERIALES Y SUMINISTROS"/>
    <s v="FUSIBLE TIPO H  6 AMPERIOS PARA CAÑUELA DE 15KV "/>
    <n v="39121110"/>
    <s v="SELECCIÓN ABREVIADA SUBASTA INVERSA"/>
    <n v="4"/>
    <n v="7"/>
    <n v="100"/>
    <n v="452500"/>
    <s v="UNIDAD"/>
    <s v="NO SOLICITADAS"/>
  </r>
  <r>
    <x v="0"/>
    <s v="204-4-23"/>
    <n v="10"/>
    <s v="OTROS MATERIALES Y SUMINISTROS"/>
    <s v="FUSIBLE TIPO H  60  AMPERIOS PARA CAÑUELA DE 15KV "/>
    <n v="39121110"/>
    <s v="SELECCIÓN ABREVIADA SUBASTA INVERSA"/>
    <n v="4"/>
    <n v="7"/>
    <n v="50"/>
    <n v="320000"/>
    <s v="UNIDAD"/>
    <s v="NO SOLICITADAS"/>
  </r>
  <r>
    <x v="0"/>
    <s v="204-4-23"/>
    <n v="10"/>
    <s v="OTROS MATERIALES Y SUMINISTROS"/>
    <s v="FUSIBLE TIPO H  7  AMPERIOS PARA CAÑUELA DE 15KV "/>
    <n v="39121110"/>
    <s v="SELECCIÓN ABREVIADA SUBASTA INVERSA"/>
    <n v="4"/>
    <n v="7"/>
    <n v="50"/>
    <n v="231950"/>
    <s v="UNIDAD"/>
    <s v="NO SOLICITADAS"/>
  </r>
  <r>
    <x v="0"/>
    <s v="204-4-23"/>
    <n v="10"/>
    <s v="OTROS MATERIALES Y SUMINISTROS"/>
    <s v="FUSIBLE TIPO H  8  AMPERIOS PARA CAÑUELA DE 15KV "/>
    <n v="39121110"/>
    <s v="SELECCIÓN ABREVIADA SUBASTA INVERSA"/>
    <n v="4"/>
    <n v="7"/>
    <n v="50"/>
    <n v="234250"/>
    <s v="UNIDAD"/>
    <s v="NO SOLICITADAS"/>
  </r>
  <r>
    <x v="0"/>
    <s v="204-4-23"/>
    <n v="10"/>
    <s v="OTROS MATERIALES Y SUMINISTROS"/>
    <s v="FUSIBLE TIPO H  9   AMPERIOS PARA CAÑUELA DE 15KV "/>
    <n v="39121110"/>
    <s v="SELECCIÓN ABREVIADA SUBASTA INVERSA"/>
    <n v="4"/>
    <n v="7"/>
    <n v="50"/>
    <n v="243400"/>
    <s v="UNIDAD"/>
    <s v="NO SOLICITADAS"/>
  </r>
  <r>
    <x v="0"/>
    <s v="204-4-23"/>
    <n v="10"/>
    <s v="OTROS MATERIALES Y SUMINISTROS"/>
    <s v="HEBILLAS PARA CINTA BANDIT 5/8"/>
    <n v="39121110"/>
    <s v="SELECCIÓN ABREVIADA SUBASTA INVERSA"/>
    <n v="4"/>
    <n v="7"/>
    <n v="50"/>
    <n v="19100"/>
    <s v="UNIDAD"/>
    <s v="NO SOLICITADAS"/>
  </r>
  <r>
    <x v="0"/>
    <s v="204-4-23"/>
    <n v="10"/>
    <s v="OTROS MATERIALES Y SUMINISTROS"/>
    <s v="JUEGO DE MANGUERAS PARA MANOMETROS DE ALTA PRESION UNIWELL"/>
    <n v="40142008"/>
    <s v="SELECCIÓN ABREVIADA SUBASTA INVERSA"/>
    <n v="4"/>
    <n v="7"/>
    <n v="5"/>
    <n v="681385"/>
    <s v="UNIDAD"/>
    <s v="NO SOLICITADAS"/>
  </r>
  <r>
    <x v="0"/>
    <s v="204-4-23"/>
    <n v="10"/>
    <s v="OTROS MATERIALES Y SUMINISTROS"/>
    <s v="JUEGOS MANGUERA DE 3/4&quot; X 5MTS, CON ACCESORIOS OPW (BRAKAWAY,SWIVEL, PISTOLAS)"/>
    <n v="40151532"/>
    <s v="SELECCIÓN ABREVIADA SUBASTA INVERSA"/>
    <n v="4"/>
    <n v="7"/>
    <n v="2"/>
    <n v="1279888"/>
    <s v="UNIDAD"/>
    <s v="NO SOLICITADAS"/>
  </r>
  <r>
    <x v="0"/>
    <s v="204-4-23"/>
    <n v="10"/>
    <s v="OTROS MATERIALES Y SUMINISTROS"/>
    <s v="MAPPGAS TARRO X 453 GRAMOS PARA SOLDAR"/>
    <n v="12142102"/>
    <s v="SELECCIÓN ABREVIADA SUBASTA INVERSA"/>
    <n v="4"/>
    <n v="7"/>
    <n v="15"/>
    <n v="679245"/>
    <s v="UNIDAD"/>
    <s v="NO SOLICITADAS"/>
  </r>
  <r>
    <x v="0"/>
    <s v="204-4-23"/>
    <n v="10"/>
    <s v="OTROS MATERIALES Y SUMINISTROS"/>
    <s v="MASILLA LIJADO EN SECO"/>
    <n v="31201600"/>
    <s v="SELECCIÓN ABREVIADA SUBASTA INVERSA"/>
    <n v="4"/>
    <n v="7"/>
    <n v="10"/>
    <n v="421990"/>
    <s v="UNIDAD"/>
    <s v="NO SOLICITADAS"/>
  </r>
  <r>
    <x v="0"/>
    <s v="204-4-23"/>
    <n v="10"/>
    <s v="OTROS MATERIALES Y SUMINISTROS"/>
    <s v="PAPEL BURBUJA DE 1 X 5 MTS"/>
    <n v="24141601"/>
    <s v="SELECCIÓN ABREVIADA SUBASTA INVERSA"/>
    <n v="4"/>
    <n v="7"/>
    <n v="30"/>
    <n v="249960"/>
    <s v="UNIDAD"/>
    <s v="NO SOLICITADAS"/>
  </r>
  <r>
    <x v="0"/>
    <s v="204-4-23"/>
    <n v="10"/>
    <s v="OTROS MATERIALES Y SUMINISTROS"/>
    <s v="PAPEL STRECH X 300MTS X 30 CM"/>
    <n v="24112902"/>
    <s v="SELECCIÓN ABREVIADA SUBASTA INVERSA"/>
    <n v="4"/>
    <n v="7"/>
    <n v="20"/>
    <n v="425680"/>
    <s v="UNIDAD"/>
    <s v="NO SOLICITADAS"/>
  </r>
  <r>
    <x v="0"/>
    <s v="204-4-23"/>
    <n v="10"/>
    <s v="OTROS MATERIALES Y SUMINISTROS"/>
    <s v="PEGANTE SOLUCION PARA PARCHE "/>
    <n v="31201610"/>
    <s v="SELECCIÓN ABREVIADA SUBASTA INVERSA"/>
    <n v="4"/>
    <n v="7"/>
    <n v="4"/>
    <n v="150128"/>
    <s v="UNIDAD"/>
    <s v="NO SOLICITADAS"/>
  </r>
  <r>
    <x v="0"/>
    <s v="204-4-23"/>
    <n v="10"/>
    <s v="OTROS MATERIALES Y SUMINISTROS"/>
    <s v="PICOPROTECTORES"/>
    <n v="39121600"/>
    <s v="SELECCIÓN ABREVIADA SUBASTA INVERSA"/>
    <n v="4"/>
    <n v="7"/>
    <n v="200"/>
    <n v="8642200"/>
    <s v="UNIDAD"/>
    <s v="NO SOLICITADAS"/>
  </r>
  <r>
    <x v="0"/>
    <s v="204-4-23"/>
    <n v="10"/>
    <s v="OTROS MATERIALES Y SUMINISTROS"/>
    <s v="PILAS AA RECARGABLES PAR"/>
    <n v="26111702"/>
    <s v="SELECCIÓN ABREVIADA SUBASTA INVERSA"/>
    <n v="4"/>
    <n v="7"/>
    <n v="40"/>
    <n v="481880"/>
    <s v="UNIDAD"/>
    <s v="NO SOLICITADAS"/>
  </r>
  <r>
    <x v="0"/>
    <s v="204-4-23"/>
    <n v="10"/>
    <s v="OTROS MATERIALES Y SUMINISTROS"/>
    <s v="PILAS AAA RECARGABLES PAR"/>
    <n v="26111702"/>
    <s v="SELECCIÓN ABREVIADA SUBASTA INVERSA"/>
    <n v="4"/>
    <n v="7"/>
    <n v="25"/>
    <n v="272625"/>
    <s v="UNIDAD"/>
    <s v="NO SOLICITADAS"/>
  </r>
  <r>
    <x v="0"/>
    <s v="204-4-23"/>
    <n v="10"/>
    <s v="OTROS MATERIALES Y SUMINISTROS"/>
    <s v="PILAS ALCALINA CUADRADA DE 9V NO RECARGABLE"/>
    <n v="26111702"/>
    <s v="SELECCIÓN ABREVIADA SUBASTA INVERSA"/>
    <n v="4"/>
    <n v="7"/>
    <n v="10"/>
    <n v="72660"/>
    <s v="UNIDAD"/>
    <s v="NO SOLICITADAS"/>
  </r>
  <r>
    <x v="0"/>
    <s v="204-4-23"/>
    <n v="10"/>
    <s v="OTROS MATERIALES Y SUMINISTROS"/>
    <s v="PILAS ALCALINAS AA NO RECARGABLES PAR"/>
    <n v="26111702"/>
    <s v="SELECCIÓN ABREVIADA SUBASTA INVERSA"/>
    <n v="4"/>
    <n v="7"/>
    <n v="100"/>
    <n v="342000"/>
    <s v="UNIDAD"/>
    <s v="NO SOLICITADAS"/>
  </r>
  <r>
    <x v="0"/>
    <s v="204-4-23"/>
    <n v="10"/>
    <s v="OTROS MATERIALES Y SUMINISTROS"/>
    <s v="PILAS ALCALINAS AAA NO RECARGABLES"/>
    <n v="26111702"/>
    <s v="SELECCIÓN ABREVIADA SUBASTA INVERSA"/>
    <n v="4"/>
    <n v="7"/>
    <n v="2"/>
    <n v="6734"/>
    <s v="UNIDAD"/>
    <s v="NO SOLICITADAS"/>
  </r>
  <r>
    <x v="0"/>
    <s v="204-4-23"/>
    <n v="10"/>
    <s v="OTROS MATERIALES Y SUMINISTROS"/>
    <s v="PINTURA DE COBERTURA APRESTO"/>
    <n v="31211500"/>
    <s v="SELECCIÓN ABREVIADA SUBASTA INVERSA"/>
    <n v="4"/>
    <n v="6"/>
    <n v="5"/>
    <n v="444215"/>
    <s v="UNIDAD"/>
    <s v="NO SOLICITADAS"/>
  </r>
  <r>
    <x v="0"/>
    <s v="204-4-23"/>
    <n v="10"/>
    <s v="OTROS MATERIALES Y SUMINISTROS"/>
    <s v="ROLLO DE CINTA SINFÍN 3/8 X 50 MTS"/>
    <n v="23231101"/>
    <s v="SELECCIÓN ABREVIADA SUBASTA INVERSA"/>
    <n v="4"/>
    <n v="7"/>
    <n v="1"/>
    <n v="456399"/>
    <s v="UNIDAD"/>
    <s v="NO SOLICITADAS"/>
  </r>
  <r>
    <x v="0"/>
    <s v="204-4-23"/>
    <n v="10"/>
    <s v="OTROS MATERIALES Y SUMINISTROS"/>
    <s v="SOLDADURA DE PLATA X BARRA"/>
    <n v="23271400"/>
    <s v="SELECCIÓN ABREVIADA SUBASTA INVERSA"/>
    <n v="4"/>
    <n v="7"/>
    <n v="100"/>
    <n v="320100"/>
    <s v="UNIDAD"/>
    <s v="NO SOLICITADAS"/>
  </r>
  <r>
    <x v="0"/>
    <s v="204-4-23"/>
    <n v="10"/>
    <s v="OTROS MATERIALES Y SUMINISTROS"/>
    <s v="TACO MECHA"/>
    <n v="20121702"/>
    <s v="SELECCIÓN ABREVIADA SUBASTA INVERSA"/>
    <n v="4"/>
    <n v="7"/>
    <n v="4"/>
    <n v="52428"/>
    <s v="UNIDAD"/>
    <s v="NO SOLICITADAS"/>
  </r>
  <r>
    <x v="0"/>
    <s v="204-4-23"/>
    <n v="10"/>
    <s v="OTROS MATERIALES Y SUMINISTROS"/>
    <s v="TERMINAL TIPO BANDERA EN BRONCE"/>
    <n v="39121400"/>
    <s v="SELECCIÓN ABREVIADA SUBASTA INVERSA"/>
    <n v="4"/>
    <n v="7"/>
    <n v="1000"/>
    <n v="283000"/>
    <s v="UNIDAD"/>
    <s v="NO SOLICITADAS"/>
  </r>
  <r>
    <x v="0"/>
    <s v="204-4-23"/>
    <n v="10"/>
    <s v="OTROS MATERIALES Y SUMINISTROS"/>
    <s v="TIZA PARA CIMBRA DE 8 ONZ"/>
    <n v="11101506"/>
    <s v="SELECCIÓN ABREVIADA SUBASTA INVERSA"/>
    <n v="4"/>
    <n v="7"/>
    <n v="2"/>
    <n v="12248"/>
    <s v="UNIDAD"/>
    <s v="NO SOLICITADAS"/>
  </r>
  <r>
    <x v="0"/>
    <s v="204-4-23"/>
    <n v="16"/>
    <s v="OTROS MATERIALES Y SUMINISTROS"/>
    <s v="MAQUINAS PARA CORTE DE CABELLO"/>
    <n v="53131643"/>
    <s v="MÍNIMA CUANTÍA"/>
    <n v="4"/>
    <n v="4"/>
    <n v="5"/>
    <n v="1088850"/>
    <s v="UNIDAD"/>
    <s v="NO SOLICITADAS"/>
  </r>
  <r>
    <x v="0"/>
    <s v="204-4-23"/>
    <n v="10"/>
    <s v="OTROS MATERIALES Y SUMINISTROS"/>
    <s v="MAQUINAS PARA CORTE DE CABELLO"/>
    <n v="53131643"/>
    <s v="MÍNIMA CUANTÍA"/>
    <n v="4"/>
    <n v="4"/>
    <n v="5"/>
    <n v="1088850"/>
    <s v="UNIDAD"/>
    <s v="NO SOLICITADAS"/>
  </r>
  <r>
    <x v="0"/>
    <s v="204-4-23"/>
    <n v="16"/>
    <s v="OTROS MATERIALES Y SUMINISTROS"/>
    <s v="TIJERA DE CORTE DE CABELLO"/>
    <n v="27111531"/>
    <s v="MÍNIMA CUANTÍA"/>
    <n v="4"/>
    <n v="4"/>
    <n v="4"/>
    <n v="333200"/>
    <s v="UNIDAD"/>
    <s v="NO SOLICITADAS"/>
  </r>
  <r>
    <x v="0"/>
    <s v="204-4-23"/>
    <n v="16"/>
    <s v="OTROS MATERIALES Y SUMINISTROS"/>
    <s v="PORTA CARNÉ AZUL SENCILLO"/>
    <n v="55121807"/>
    <s v="SELECCIÓN ABREVIADA MENOR CUANTÍA"/>
    <n v="3"/>
    <n v="4"/>
    <n v="1700"/>
    <n v="776832"/>
    <s v="UNIDAD"/>
    <s v="NO SOLICITADAS"/>
  </r>
  <r>
    <x v="0"/>
    <s v="204-4-23"/>
    <n v="16"/>
    <s v="OTROS MATERIALES Y SUMINISTROS"/>
    <s v="TARJETAS MI FARE 4K NUMERADAS"/>
    <n v="55121800"/>
    <s v="SELECCIÓN ABREVIADA MENOR CUANTÍA"/>
    <n v="3"/>
    <n v="4"/>
    <n v="1700"/>
    <n v="10286955"/>
    <s v="UNIDAD"/>
    <s v="NO SOLICITADAS"/>
  </r>
  <r>
    <x v="0"/>
    <s v="204-4-23"/>
    <n v="16"/>
    <s v="OTROS MATERIALES Y SUMINISTROS"/>
    <s v="YOYO AZUL CON ESCUDO FAC"/>
    <n v="55121807"/>
    <s v="SELECCIÓN ABREVIADA MENOR CUANTÍA"/>
    <n v="4"/>
    <n v="7"/>
    <n v="1700"/>
    <n v="1302812"/>
    <s v="UNIDAD"/>
    <s v="NO SOLICITADAS"/>
  </r>
  <r>
    <x v="0"/>
    <s v="204-4-23"/>
    <n v="16"/>
    <s v="OTROS MATERIALES Y SUMINISTROS"/>
    <s v="RUBATEX DE 7/8 X  1/2&quot; X 1.8 MTS"/>
    <n v="31201527"/>
    <s v="SELECCIÓN ABREVIADA SUBASTA INVERSA"/>
    <n v="1"/>
    <n v="6"/>
    <n v="10"/>
    <n v="81000"/>
    <s v="UNIDAD"/>
    <s v="NO SOLICITADAS"/>
  </r>
  <r>
    <x v="0"/>
    <s v="204-4-23"/>
    <n v="16"/>
    <s v="OTROS MATERIALES Y SUMINISTROS"/>
    <s v="TERMINAL TIPO BANDERA EN BRONCE"/>
    <n v="39121400"/>
    <s v="SELECCIÓN ABREVIADA SUBASTA INVERSA"/>
    <n v="1"/>
    <n v="6"/>
    <n v="500"/>
    <n v="145000"/>
    <s v="UNIDAD"/>
    <s v="NO SOLICITADAS"/>
  </r>
  <r>
    <x v="0"/>
    <s v="204-4-23"/>
    <n v="16"/>
    <s v="OTROS MATERIALES Y SUMINISTROS"/>
    <s v="MUNICIÓN TIPO DETONANTE PARA PISTOLA BASH CORTO ALCANCE"/>
    <n v="46101600"/>
    <s v="MÍNIMA CUANTÍA"/>
    <n v="7"/>
    <n v="5"/>
    <n v="1"/>
    <n v="370000"/>
    <s v="UNIDAD"/>
    <s v="NO SOLICITADAS"/>
  </r>
  <r>
    <x v="0"/>
    <s v="204-4-23"/>
    <n v="16"/>
    <s v="OTROS MATERIALES Y SUMINISTROS"/>
    <s v="MUNICIÓN TIPO SIRENA PARA PISTOLA BASH CORTO ALCANCE"/>
    <n v="46101600"/>
    <s v="MÍNIMA CUANTÍA"/>
    <n v="7"/>
    <n v="5"/>
    <n v="1"/>
    <n v="370000"/>
    <s v="UNIDAD"/>
    <s v="NO SOLICITADAS"/>
  </r>
  <r>
    <x v="0"/>
    <s v="204-4-23"/>
    <n v="16"/>
    <s v="OTROS MATERIALES Y SUMINISTROS"/>
    <s v="MUNICIÓN TIPO CAPA LACROIX PARA PISTOLA BASH LARGO ALCANCE"/>
    <n v="46101600"/>
    <s v="MÍNIMA CUANTÍA"/>
    <n v="7"/>
    <n v="5"/>
    <n v="1"/>
    <n v="4000000"/>
    <s v="UNIDAD"/>
    <s v="NO SOLICITADAS"/>
  </r>
  <r>
    <x v="0"/>
    <s v="204-4-23"/>
    <n v="10"/>
    <s v="OTROS MATERIALES Y SUMINISTROS"/>
    <s v="MUÑÓN SUJETADOR"/>
    <n v="25202200"/>
    <s v="SELECCIÓN ABREVIADA MENOR CUANTÍA"/>
    <n v="7"/>
    <n v="5"/>
    <n v="5"/>
    <n v="14175000"/>
    <s v="UNIDAD"/>
    <s v="NO SOLICITADAS"/>
  </r>
  <r>
    <x v="0"/>
    <s v="204-4-23"/>
    <n v="10"/>
    <s v="OTROS MATERIALES Y SUMINISTROS"/>
    <s v="CÚPULA CONTAINER DRAG"/>
    <n v="25202200"/>
    <s v="SELECCIÓN ABREVIADA MENOR CUANTÍA"/>
    <n v="7"/>
    <n v="5"/>
    <n v="10"/>
    <n v="178500000"/>
    <s v="UNIDAD"/>
    <s v="NO SOLICITADAS"/>
  </r>
  <r>
    <x v="0"/>
    <s v="204-4-23"/>
    <n v="10"/>
    <s v="OTROS MATERIALES Y SUMINISTROS"/>
    <s v="CUERDA UNION"/>
    <n v="25202200"/>
    <s v="SELECCIÓN ABREVIADA MENOR CUANTÍA"/>
    <n v="7"/>
    <n v="5"/>
    <n v="83"/>
    <n v="5298720"/>
    <s v="UNIDAD"/>
    <s v="NO SOLICITADAS"/>
  </r>
  <r>
    <x v="0"/>
    <s v="204-4-23"/>
    <n v="10"/>
    <s v="OTROS MATERIALES Y SUMINISTROS"/>
    <s v="CÚPULA CP5"/>
    <n v="25202200"/>
    <s v="SELECCIÓN ABREVIADA MENOR CUANTÍA"/>
    <n v="7"/>
    <n v="5"/>
    <n v="71"/>
    <n v="149100000"/>
    <s v="UNIDAD"/>
    <s v="NO SOLICITADAS"/>
  </r>
  <r>
    <x v="0"/>
    <s v="204-4-23"/>
    <n v="10"/>
    <s v="OTROS MATERIALES Y SUMINISTROS"/>
    <s v="CÚPULA TELA EXTRACTORA"/>
    <n v="25202200"/>
    <s v="SELECCIÓN ABREVIADA MENOR CUANTÍA"/>
    <n v="7"/>
    <n v="5"/>
    <n v="52"/>
    <n v="127400000"/>
    <s v="UNIDAD"/>
    <s v="NO SOLICITADAS"/>
  </r>
  <r>
    <x v="0"/>
    <s v="204-4-23"/>
    <n v="10"/>
    <s v="OTROS MATERIALES Y SUMINISTROS"/>
    <s v="MUÑÓN GIRATORIO"/>
    <n v="25202200"/>
    <s v="SELECCIÓN ABREVIADA MENOR CUANTÍA"/>
    <n v="7"/>
    <n v="5"/>
    <n v="5"/>
    <n v="23625000"/>
    <s v="UNIDAD"/>
    <s v="NO SOLICITADAS"/>
  </r>
  <r>
    <x v="0"/>
    <s v="204-4-23"/>
    <n v="10"/>
    <s v="OTROS MATERIALES Y SUMINISTROS"/>
    <s v="CINCHAS"/>
    <n v="25202200"/>
    <s v="SELECCIÓN ABREVIADA MENOR CUANTÍA"/>
    <n v="7"/>
    <n v="5"/>
    <n v="72"/>
    <n v="133200000"/>
    <s v="UNIDAD"/>
    <s v="NO SOLICITADAS"/>
  </r>
  <r>
    <x v="0"/>
    <s v="204-4-23"/>
    <n v="10"/>
    <s v="OTROS MATERIALES Y SUMINISTROS"/>
    <s v="PIEZA CUERO CINCHA"/>
    <n v="25202200"/>
    <s v="SELECCIÓN ABREVIADA MENOR CUANTÍA"/>
    <n v="7"/>
    <n v="5"/>
    <n v="22"/>
    <n v="1650000"/>
    <s v="UNIDAD"/>
    <s v="NO SOLICITADAS"/>
  </r>
  <r>
    <x v="0"/>
    <s v="204-4-23"/>
    <n v="10"/>
    <s v="OTROS MATERIALES Y SUMINISTROS"/>
    <s v="PIEZA CUERO MUÑON"/>
    <n v="25202200"/>
    <s v="SELECCIÓN ABREVIADA MENOR CUANTÍA"/>
    <n v="7"/>
    <n v="5"/>
    <n v="35"/>
    <n v="2388750"/>
    <s v="UNIDAD"/>
    <s v="NO SOLICITADAS"/>
  </r>
  <r>
    <x v="0"/>
    <s v="204-4-23"/>
    <n v="10"/>
    <s v="OTROS MATERIALES Y SUMINISTROS"/>
    <s v="CIRPLIC"/>
    <n v="25202200"/>
    <s v="SELECCIÓN ABREVIADA MENOR CUANTÍA"/>
    <n v="7"/>
    <n v="5"/>
    <n v="47"/>
    <n v="75200"/>
    <s v="UNIDAD"/>
    <s v="NO SOLICITADAS"/>
  </r>
  <r>
    <x v="0"/>
    <s v="204-4-23"/>
    <n v="10"/>
    <s v="OTROS MATERIALES Y SUMINISTROS"/>
    <s v="MANGA CONICA"/>
    <n v="25202200"/>
    <s v="SELECCIÓN ABREVIADA MENOR CUANTÍA"/>
    <n v="7"/>
    <n v="5"/>
    <n v="43"/>
    <n v="2934750"/>
    <s v="UNIDAD"/>
    <s v="NO SOLICITADAS"/>
  </r>
  <r>
    <x v="0"/>
    <s v="204-4-23"/>
    <n v="10"/>
    <s v="OTROS MATERIALES Y SUMINISTROS"/>
    <s v="MANGA RECTANGULAR"/>
    <n v="25202200"/>
    <s v="SELECCIÓN ABREVIADA MENOR CUANTÍA"/>
    <n v="7"/>
    <n v="5"/>
    <n v="66"/>
    <n v="5890500"/>
    <s v="UNIDAD"/>
    <s v="NO SOLICITADAS"/>
  </r>
  <r>
    <x v="0"/>
    <s v="204-4-23"/>
    <n v="10"/>
    <s v="OTROS MATERIALES Y SUMINISTROS"/>
    <s v="ROLLO DE BANDA ELÁSTICA DE COLOR AMARILLO "/>
    <n v="42251608"/>
    <s v="MÍNIMA CUANTÍA"/>
    <n v="8"/>
    <n v="2"/>
    <n v="1"/>
    <n v="360000"/>
    <s v="UNIDAD"/>
    <s v="NO SOLICITADAS"/>
  </r>
  <r>
    <x v="0"/>
    <s v="204-4-23"/>
    <n v="10"/>
    <s v="OTROS MATERIALES Y SUMINISTROS"/>
    <s v="ROLLO DE BANDA ELÁSTICA DE COLOR AZUL "/>
    <n v="42251608"/>
    <s v="MÍNIMA CUANTÍA"/>
    <n v="8"/>
    <n v="2"/>
    <n v="1"/>
    <n v="460000"/>
    <s v="UNIDAD"/>
    <s v="NO SOLICITADAS"/>
  </r>
  <r>
    <x v="0"/>
    <s v="204-4-23"/>
    <n v="10"/>
    <s v="OTROS MATERIALES Y SUMINISTROS"/>
    <s v="ROLLO DE BANDA ELÁSTICA DE COLOR GRIS "/>
    <n v="42251608"/>
    <s v="MÍNIMA CUANTÍA"/>
    <n v="8"/>
    <n v="2"/>
    <n v="1"/>
    <n v="630000"/>
    <s v="UNIDAD"/>
    <s v="NO SOLICITADAS"/>
  </r>
  <r>
    <x v="0"/>
    <s v="204-4-23"/>
    <n v="10"/>
    <s v="OTROS MATERIALES Y SUMINISTROS"/>
    <s v="ROLLO DE BANDA ELÁSTICA DE COLOR NEGRO "/>
    <n v="42251608"/>
    <s v="MÍNIMA CUANTÍA"/>
    <n v="8"/>
    <n v="2"/>
    <n v="1"/>
    <n v="500000"/>
    <s v="UNIDAD"/>
    <s v="NO SOLICITADAS"/>
  </r>
  <r>
    <x v="0"/>
    <s v="204-4-23"/>
    <n v="10"/>
    <s v="OTROS MATERIALES Y SUMINISTROS"/>
    <s v="ROLLO DE BANDA ELÁSTICA DE COLOR ROJO "/>
    <n v="42251608"/>
    <s v="MÍNIMA CUANTÍA"/>
    <n v="8"/>
    <n v="2"/>
    <n v="1"/>
    <n v="370000"/>
    <s v="UNIDAD"/>
    <s v="NO SOLICITADAS"/>
  </r>
  <r>
    <x v="0"/>
    <s v="204-4-23"/>
    <n v="10"/>
    <s v="OTROS MATERIALES Y SUMINISTROS"/>
    <s v="ROLLO DE BANDA ELÁSTICA DE COLOR VERDE "/>
    <n v="42251608"/>
    <s v="MÍNIMA CUANTÍA"/>
    <n v="8"/>
    <n v="2"/>
    <n v="1"/>
    <n v="410000"/>
    <s v="UNIDAD"/>
    <s v="NO SOLICITADAS"/>
  </r>
  <r>
    <x v="0"/>
    <s v="204-4-23"/>
    <n v="10"/>
    <s v="OTROS MATERIALES Y SUMINISTROS"/>
    <s v="BALÓN DE 45 CM HECHO 100% PVC DE ALTA RESISTENCIA. "/>
    <n v="42251610"/>
    <s v="MÍNIMA CUANTÍA"/>
    <n v="8"/>
    <n v="2"/>
    <n v="1"/>
    <n v="90000"/>
    <s v="UNIDAD"/>
    <s v="NO SOLICITADAS"/>
  </r>
  <r>
    <x v="0"/>
    <s v="204-4-23"/>
    <n v="10"/>
    <s v="OTROS MATERIALES Y SUMINISTROS"/>
    <s v="BALÓN DE 65 CM HECHO 100% PVC DE ALTA RESISTENCIA. "/>
    <n v="42251610"/>
    <s v="MÍNIMA CUANTÍA"/>
    <n v="8"/>
    <n v="2"/>
    <n v="1"/>
    <n v="140000"/>
    <s v="UNIDAD"/>
    <s v="NO SOLICITADAS"/>
  </r>
  <r>
    <x v="0"/>
    <s v="204-4-23"/>
    <n v="16"/>
    <s v="OTROS MATERIALES Y SUMINISTROS"/>
    <s v="GRAMA SINTÉTICA"/>
    <n v="52101505"/>
    <s v="MÍNIMA CUANTÍA"/>
    <n v="10"/>
    <n v="1"/>
    <n v="1090"/>
    <n v="58860000"/>
    <s v="METRO CUADRADO"/>
    <s v="NO SOLICITADAS"/>
  </r>
  <r>
    <x v="0"/>
    <s v="204-4-23"/>
    <n v="10"/>
    <s v="OTROS MATERIALES Y SUMINISTROS"/>
    <s v="CHISPERO"/>
    <n v="25173705"/>
    <s v="MÍNIMA CUANTÍA"/>
    <n v="4"/>
    <n v="7"/>
    <n v="3"/>
    <n v="75000"/>
    <s v="GLOBAL"/>
    <s v="NO SOLICITADAS"/>
  </r>
  <r>
    <x v="0"/>
    <s v="204-4-23"/>
    <n v="16"/>
    <s v="OTROS MATERIALES Y SUMINISTROS"/>
    <s v="SALDO  CTO ELEMENTOS PELUQUERIA"/>
    <n v="0"/>
    <s v="MÍNIMA CUANTÍA"/>
    <n v="1"/>
    <n v="6"/>
    <n v="1"/>
    <n v="60891"/>
    <n v="0"/>
    <s v=""/>
  </r>
  <r>
    <x v="0"/>
    <s v="204-4-23"/>
    <n v="16"/>
    <s v="OTROS MATERIALES Y SUMINISTROS"/>
    <s v="SALDO ORDEN DE COMPRA"/>
    <n v="0"/>
    <s v="MÍNIMA CUANTÍA"/>
    <n v="1"/>
    <n v="6"/>
    <n v="1"/>
    <n v="0.47"/>
    <n v="0"/>
    <s v=""/>
  </r>
  <r>
    <x v="0"/>
    <s v="204-4-23"/>
    <n v="10"/>
    <s v="OTROS MATERIALES Y SUMINISTROS"/>
    <s v="SALDO CTO "/>
    <n v="0"/>
    <s v="MÍNIMA CUANTÍA"/>
    <n v="1"/>
    <n v="6"/>
    <n v="1"/>
    <n v="697126.48"/>
    <n v="0"/>
    <s v=""/>
  </r>
  <r>
    <x v="0"/>
    <s v="204-4-23"/>
    <n v="16"/>
    <s v="OTROS MATERIALES Y SUMINISTROS"/>
    <s v="SALDO CTO 094 ELEMETOS BASH"/>
    <n v="0"/>
    <s v="MÍNIMA CUANTÍA"/>
    <n v="1"/>
    <n v="6"/>
    <n v="1"/>
    <n v="880000"/>
    <n v="0"/>
    <s v=""/>
  </r>
  <r>
    <x v="0"/>
    <s v="204-4-23"/>
    <n v="10"/>
    <s v="OTROS MATERIALES Y SUMINISTROS"/>
    <s v="SALDO CTO  077 LLANTAS Y REPUESTOS GRUTE"/>
    <n v="0"/>
    <s v="MÍNIMA CUANTÍA"/>
    <n v="1"/>
    <n v="6"/>
    <n v="1"/>
    <n v="727440"/>
    <n v="0"/>
    <s v=""/>
  </r>
  <r>
    <x v="0"/>
    <s v="204-5-1"/>
    <n v="10"/>
    <s v="MANTENIMIENTO DE BIENES INMUEBLES"/>
    <s v="MANTENIMIENTO ADECUACION Y MEJORAMIENTO DE PTAR  VF"/>
    <n v="76121701"/>
    <s v="SELECCIÓN ABREVIADA MENOR CUANTÍA"/>
    <n v="1"/>
    <n v="4"/>
    <n v="1"/>
    <n v="42620000"/>
    <s v="GLOBAL"/>
    <s v="SI APROBADAS"/>
  </r>
  <r>
    <x v="0"/>
    <s v="204-5-1"/>
    <n v="10"/>
    <s v="MANTENIMIENTO DE BIENES INMUEBLES"/>
    <s v="MANTENIMIENTO MAYOR SISTEMA COMBUSTIBLES AVIACIÓN UNIDADES AÉREAS (CACOM-1)"/>
    <n v="72154100"/>
    <s v="LICITACIÓN PÚBLICA"/>
    <n v="4"/>
    <n v="6"/>
    <n v="1"/>
    <n v="244449800"/>
    <s v="GLOBAL"/>
    <s v="NO SOLICITADAS"/>
  </r>
  <r>
    <x v="0"/>
    <s v="204-5-1"/>
    <n v="10"/>
    <s v="MANTENIMIENTO DE BIENES INMUEBLES"/>
    <s v="MANTENIMIENTO - CAMBIO BALDOSA ANTIDESLIZANTE COCINA"/>
    <n v="72102900"/>
    <s v="SELECCIÓN ABREVIADA MENOR CUANTÍA"/>
    <n v="3"/>
    <n v="6"/>
    <n v="1"/>
    <n v="8000000"/>
    <s v="GLOBAL"/>
    <s v="NO SOLICITADAS"/>
  </r>
  <r>
    <x v="0"/>
    <s v="204-5-1"/>
    <n v="10"/>
    <s v="MANTENIMIENTO DE BIENES INMUEBLES"/>
    <s v="MANTENIMIENTO INSTALACIONES ESM"/>
    <n v="72102900"/>
    <s v="SELECCIÓN ABREVIADA MENOR CUANTÍA"/>
    <n v="3"/>
    <n v="6"/>
    <n v="1"/>
    <n v="28814459.260000002"/>
    <s v="GLOBAL"/>
    <s v="NO SOLICITADAS"/>
  </r>
  <r>
    <x v="0"/>
    <s v="204-5-1"/>
    <n v="10"/>
    <s v="MANTENIMIENTO DE BIENES INMUEBLES"/>
    <s v="MANTENIMIENTO PUERTAS  DE VIDRIO SALON MIRAGE Y PUESTA COMEDOR Y COCINA, CASINO DE OFICIALES"/>
    <n v="72102900"/>
    <s v="SELECCIÓN ABREVIADA MENOR CUANTÍA"/>
    <n v="3"/>
    <n v="6"/>
    <n v="1"/>
    <n v="3300000"/>
    <s v="GLOBAL"/>
    <s v="NO SOLICITADAS"/>
  </r>
  <r>
    <x v="0"/>
    <s v="204-5-1"/>
    <n v="10"/>
    <s v="MANTENIMIENTO DE BIENES INMUEBLES"/>
    <s v="MANTENIMIENTO PUERTAS DE VIDRIO COMEDOR, AULA K-FIR Y SALON CONFERENCIAS, CASINO SUBOFICIALES"/>
    <n v="72102900"/>
    <s v="SELECCIÓN ABREVIADA MENOR CUANTÍA"/>
    <n v="3"/>
    <n v="6"/>
    <n v="1"/>
    <n v="3300000"/>
    <s v="GLOBAL"/>
    <s v="NO SOLICITADAS"/>
  </r>
  <r>
    <x v="0"/>
    <s v="204-5-1"/>
    <n v="10"/>
    <s v="MANTENIMIENTO DE BIENES INMUEBLES"/>
    <s v="MATENIMIENTO CORRECTIVO A LOS BAÑOS DEL NUCLEO FLUVIA GRUSE 15"/>
    <n v="72102900"/>
    <s v="SELECCIÓN ABREVIADA MENOR CUANTÍA"/>
    <n v="3"/>
    <n v="6"/>
    <n v="1"/>
    <n v="12000000"/>
    <s v="GLOBAL"/>
    <s v="NO SOLICITADAS"/>
  </r>
  <r>
    <x v="0"/>
    <s v="204-5-1"/>
    <n v="16"/>
    <s v="MANTENIMIENTO DE BIENES INMUEBLES"/>
    <s v="MANTENIMIENTO POZOS PROFUNDOS "/>
    <n v="72102900"/>
    <s v="MÍNIMA CUANTÍA"/>
    <n v="3"/>
    <n v="6"/>
    <n v="1"/>
    <n v="13206620"/>
    <s v="GLOBAL"/>
    <s v="NO SOLICITADAS"/>
  </r>
  <r>
    <x v="0"/>
    <s v="204-5-1"/>
    <n v="16"/>
    <s v="MANTENIMIENTO DE BIENES INMUEBLES"/>
    <s v="MANTENIMIENTO Y ADECUACION PISCINA DE OFICIALES Y SUBOFICIALES "/>
    <n v="72102900"/>
    <s v="MÍNIMA CUANTÍA"/>
    <n v="3"/>
    <n v="3"/>
    <n v="1"/>
    <n v="48949728.740000002"/>
    <s v="GLOBAL"/>
    <s v="NO SOLICITADAS"/>
  </r>
  <r>
    <x v="0"/>
    <s v="204-5-1"/>
    <n v="10"/>
    <s v="MANTENIMIENTO DE BIENES INMUEBLES"/>
    <s v="MANTENIMIENTO AFORO TANQUES COMBUSTIBLE TERRESTRE"/>
    <n v="72151802"/>
    <s v="MÍNIMA CUANTÍA"/>
    <n v="5"/>
    <n v="4"/>
    <n v="1"/>
    <n v="14994000"/>
    <s v="GLOBAL"/>
    <s v="NO SOLICITADAS"/>
  </r>
  <r>
    <x v="0"/>
    <s v="204-5-1"/>
    <n v="10"/>
    <s v="MANTENIMIENTO DE BIENES INMUEBLES"/>
    <s v="MANTENIMIENTO INSTALACIONES"/>
    <n v="72102900"/>
    <s v="SELECCIÓN ABREVIADA MENOR CUANTÍA"/>
    <n v="7"/>
    <n v="3"/>
    <n v="1"/>
    <n v="171204909.38"/>
    <s v="GLOBAL"/>
    <s v="NO SOLICITADAS"/>
  </r>
  <r>
    <x v="0"/>
    <s v="204-5-1"/>
    <n v="16"/>
    <s v="MANTENIMIENTO DE BIENES INMUEBLES"/>
    <s v="MANTENIMIENTO INSTALACIONES BUNKER 11 "/>
    <n v="72102900"/>
    <s v="MÍNIMA CUANTÍA"/>
    <n v="7"/>
    <n v="5"/>
    <n v="1"/>
    <n v="11520842"/>
    <s v="GLOBAL"/>
    <s v="NO SOLICITADAS"/>
  </r>
  <r>
    <x v="0"/>
    <s v="204-5-1"/>
    <n v="16"/>
    <s v="MANTENIMIENTO DE BIENES INMUEBLES"/>
    <s v="MANTENIMIENTO INSTALACIONES DEPOSITIO DE ARMAMENTO"/>
    <n v="72102900"/>
    <s v="MÍNIMA CUANTÍA"/>
    <n v="7"/>
    <n v="5"/>
    <n v="1"/>
    <n v="7487411"/>
    <s v="GLOBAL"/>
    <s v="NO SOLICITADAS"/>
  </r>
  <r>
    <x v="0"/>
    <s v="204-5-1"/>
    <n v="16"/>
    <s v="MANTENIMIENTO DE BIENES INMUEBLES"/>
    <s v="MANTENIMIENTO CANILES"/>
    <n v="72102900"/>
    <s v="MÍNIMA CUANTÍA"/>
    <n v="7"/>
    <n v="5"/>
    <n v="1"/>
    <n v="14518887"/>
    <s v="GLOBAL"/>
    <s v="NO SOLICITADAS"/>
  </r>
  <r>
    <x v="0"/>
    <s v="204-5-1"/>
    <n v="16"/>
    <s v="MANTENIMIENTO DE BIENES INMUEBLES"/>
    <s v="MANTENIMIENTO SALON MIRAGE, BAÑOS TORRE"/>
    <n v="72102900"/>
    <s v="SELECCIÓN ABREVIADA MENOR CUANTÍA"/>
    <n v="7"/>
    <n v="5"/>
    <n v="1"/>
    <n v="20000000"/>
    <s v="GLOBAL"/>
    <s v="NO SOLICITADAS"/>
  </r>
  <r>
    <x v="0"/>
    <s v="204-5-1"/>
    <n v="16"/>
    <s v="MANTENIMIENTO DE BIENES INMUEBLES"/>
    <s v="MANTENIMIENTO CASINO SUBOFICIALES"/>
    <n v="72102900"/>
    <s v="SELECCIÓN ABREVIADA MENOR CUANTÍA"/>
    <n v="7"/>
    <n v="5"/>
    <n v="1"/>
    <n v="20000000"/>
    <s v="GLOBAL"/>
    <s v="NO SOLICITADAS"/>
  </r>
  <r>
    <x v="0"/>
    <s v="204-5-1"/>
    <n v="16"/>
    <s v="MANTENIMIENTO DE BIENES INMUEBLES"/>
    <s v="MANTENIMIENTO INSTALACIONES GRUTE"/>
    <n v="72102900"/>
    <s v="SELECCIÓN ABREVIADA MENOR CUANTÍA"/>
    <n v="7"/>
    <n v="5"/>
    <n v="1"/>
    <n v="39357373.329999998"/>
    <s v="GLOBAL"/>
    <s v="NO SOLICITADAS"/>
  </r>
  <r>
    <x v="0"/>
    <s v="204-5-1"/>
    <n v="16"/>
    <s v="MANTENIMIENTO DE BIENES INMUEBLES"/>
    <s v="MANTENIMIENTO Y ADECUACION INSTALACIONES ARCHIVO GRUCO"/>
    <n v="72102900"/>
    <s v="SELECCIÓN ABREVIADA MENOR CUANTÍA"/>
    <n v="7"/>
    <n v="5"/>
    <n v="1"/>
    <n v="9345000"/>
    <s v="GLOBAL"/>
    <s v="NO SOLICITADAS"/>
  </r>
  <r>
    <x v="0"/>
    <s v="204-5-1"/>
    <n v="16"/>
    <s v="MANTENIMIENTO DE BIENES INMUEBLES"/>
    <s v="MANTENIMIENTO Y ADECUACION INSTALACIONES ARCHIVO"/>
    <n v="72102900"/>
    <s v="SELECCIÓN ABREVIADA MENOR CUANTÍA"/>
    <n v="7"/>
    <n v="5"/>
    <n v="1"/>
    <n v="15079629"/>
    <s v="GLOBAL"/>
    <s v="NO SOLICITADAS"/>
  </r>
  <r>
    <x v="0"/>
    <s v="204-5-1"/>
    <n v="16"/>
    <s v="MANTENIMIENTO DE BIENES INMUEBLES"/>
    <s v="SALDO"/>
    <n v="0"/>
    <s v="MÍNIMA CUANTÍA"/>
    <n v="1"/>
    <n v="6"/>
    <n v="1"/>
    <n v="0.26"/>
    <s v="GLOBAL"/>
    <s v=""/>
  </r>
  <r>
    <x v="0"/>
    <s v="204-5-1"/>
    <n v="10"/>
    <s v="MANTENIMIENTO DE BIENES INMUEBLES"/>
    <s v="SALDO CTO MTTO INSTALACIONES"/>
    <n v="0"/>
    <s v="MÍNIMA CUANTÍA"/>
    <n v="1"/>
    <n v="6"/>
    <n v="1"/>
    <n v="0.74"/>
    <s v="GLOBAL"/>
    <s v=""/>
  </r>
  <r>
    <x v="0"/>
    <s v="204-5-1"/>
    <n v="16"/>
    <s v="MANTENIMIENTO DE BIENES INMUEBLES"/>
    <s v="SALDO CTO 087 "/>
    <n v="0"/>
    <s v="MÍNIMA CUANTÍA"/>
    <n v="1"/>
    <n v="6"/>
    <n v="1"/>
    <n v="642626.67000000179"/>
    <s v="GLOBAL"/>
    <s v=""/>
  </r>
  <r>
    <x v="0"/>
    <s v="204-5-1"/>
    <n v="10"/>
    <s v="MANTENIMIENTO DE BIENES INMUEBLES"/>
    <s v="SALDO CTO 087 APOYO CETAC"/>
    <n v="0"/>
    <s v="MÍNIMA CUANTÍA"/>
    <n v="1"/>
    <n v="6"/>
    <n v="1"/>
    <n v="2795090.6200000048"/>
    <s v="GLOBAL"/>
    <s v=""/>
  </r>
  <r>
    <x v="0"/>
    <s v="204-5-1"/>
    <n v="10"/>
    <s v="MANTENIMIENTO DE BIENES INMUEBLES"/>
    <s v="SALDO CTO86 MTTO AFORO TANQUES"/>
    <n v="0"/>
    <s v="MÍNIMA CUANTÍA"/>
    <n v="1"/>
    <n v="6"/>
    <n v="1"/>
    <n v="19000"/>
    <s v="GLOBAL"/>
    <s v=""/>
  </r>
  <r>
    <x v="0"/>
    <s v="204-5-1"/>
    <n v="16"/>
    <s v="MANTENIMIENTO DE BIENES INMUEBLES"/>
    <s v="SALDO CTO 084 MTTO CANILES, INSTALACIONES"/>
    <n v="0"/>
    <s v="MÍNIMA CUANTÍA"/>
    <n v="1"/>
    <n v="6"/>
    <n v="1"/>
    <n v="4723231"/>
    <s v="GLOBAL"/>
    <s v=""/>
  </r>
  <r>
    <x v="0"/>
    <s v="204-5-2"/>
    <n v="16"/>
    <s v="MANTENIMIENTO DE BIENES MUEBLES, EQUIPOS Y ENSERES"/>
    <s v="MANTENIMIENTO UNIDAD DE CORTE"/>
    <n v="72151802"/>
    <s v="CONTRATACIÓN DIRECTA"/>
    <n v="1"/>
    <n v="10"/>
    <n v="1"/>
    <n v="30000000"/>
    <s v="GLOBAL"/>
    <s v="NO SOLICITADAS"/>
  </r>
  <r>
    <x v="0"/>
    <s v="204-5-2"/>
    <n v="10"/>
    <s v="MANTENIMIENTO DE BIENES MUEBLES, EQUIPOS Y ENSERES"/>
    <s v="MANTENIMIENTO FILTRO DE AGUA"/>
    <n v="72154022"/>
    <s v="MÍNIMA CUANTÍA"/>
    <n v="2"/>
    <n v="10"/>
    <n v="1"/>
    <n v="1000000"/>
    <s v="GLOBAL"/>
    <s v="NO SOLICITADAS"/>
  </r>
  <r>
    <x v="0"/>
    <s v="204-5-2"/>
    <n v="10"/>
    <s v="MANTENIMIENTO DE BIENES MUEBLES, EQUIPOS Y ENSERES"/>
    <s v="MANTENIMIENTO PLANTAS PURIFICADORAS Y FILTROS DE AGUA "/>
    <n v="72154022"/>
    <s v="MÍNIMA CUANTÍA"/>
    <n v="2"/>
    <n v="10"/>
    <n v="1"/>
    <n v="16000000"/>
    <s v="GLOBAL"/>
    <s v="NO SOLICITADAS"/>
  </r>
  <r>
    <x v="0"/>
    <s v="204-5-2"/>
    <n v="10"/>
    <s v="MANTENIMIENTO DE BIENES MUEBLES, EQUIPOS Y ENSERES"/>
    <s v="MANTENIMIENTO CALDERAS Y MARMITAS"/>
    <n v="72151001"/>
    <s v="MÍNIMA CUANTÍA"/>
    <n v="2"/>
    <n v="10"/>
    <n v="1"/>
    <n v="7400000"/>
    <s v="GLOBAL"/>
    <s v="NO SOLICITADAS"/>
  </r>
  <r>
    <x v="0"/>
    <s v="204-5-2"/>
    <n v="10"/>
    <s v="MANTENIMIENTO DE BIENES MUEBLES, EQUIPOS Y ENSERES"/>
    <s v="MANTENIMIENTO CALDERAS Y MARMITAS ESIMA"/>
    <n v="72151001"/>
    <s v="MÍNIMA CUANTÍA"/>
    <n v="2"/>
    <n v="10"/>
    <n v="1"/>
    <n v="3200000"/>
    <s v="GLOBAL"/>
    <s v="NO SOLICITADAS"/>
  </r>
  <r>
    <x v="0"/>
    <s v="204-5-2"/>
    <n v="10"/>
    <s v="MANTENIMIENTO DE BIENES MUEBLES, EQUIPOS Y ENSERES"/>
    <s v="MANTENIMIENTO  VIDEO BEAM"/>
    <n v="72154066"/>
    <s v="MÍNIMA CUANTÍA"/>
    <n v="2"/>
    <n v="5"/>
    <n v="1"/>
    <n v="5600000"/>
    <s v="GLOBAL"/>
    <s v="NO SOLICITADAS"/>
  </r>
  <r>
    <x v="0"/>
    <s v="204-5-2"/>
    <n v="10"/>
    <s v="MANTENIMIENTO DE BIENES MUEBLES, EQUIPOS Y ENSERES"/>
    <s v="MANTENIMIENTO FOTOCOPIADORS"/>
    <n v="72154065"/>
    <s v="MÍNIMA CUANTÍA"/>
    <n v="2"/>
    <n v="10"/>
    <n v="1"/>
    <n v="2000000"/>
    <s v="GLOBAL"/>
    <s v="NO SOLICITADAS"/>
  </r>
  <r>
    <x v="0"/>
    <s v="204-5-2"/>
    <n v="16"/>
    <s v="MANTENIMIENTO DE BIENES MUEBLES, EQUIPOS Y ENSERES"/>
    <s v="MANTENIMIENTO AIRES ACONDICIONADOS"/>
    <n v="72101511"/>
    <s v="MÍNIMA CUANTÍA"/>
    <n v="2"/>
    <n v="10"/>
    <n v="1"/>
    <n v="40000000"/>
    <s v="GLOBAL"/>
    <s v="NO SOLICITADAS"/>
  </r>
  <r>
    <x v="0"/>
    <s v="204-5-2"/>
    <n v="10"/>
    <s v="MANTENIMIENTO DE BIENES MUEBLES, EQUIPOS Y ENSERES"/>
    <s v="MANTENIMIENTO AIRES ACONDICIONADOS"/>
    <n v="72101511"/>
    <s v="MÍNIMA CUANTÍA"/>
    <n v="2"/>
    <n v="10"/>
    <n v="1"/>
    <n v="2500000"/>
    <s v="GLOBAL"/>
    <s v="NO SOLICITADAS"/>
  </r>
  <r>
    <x v="0"/>
    <s v="204-5-2"/>
    <n v="10"/>
    <s v="MANTENIMIENTO DE BIENES MUEBLES, EQUIPOS Y ENSERES"/>
    <s v="MANTENIMIENTO AIRES ACONDICIONADOS"/>
    <n v="72101511"/>
    <s v="MÍNIMA CUANTÍA"/>
    <n v="2"/>
    <n v="10"/>
    <n v="1"/>
    <n v="17500000"/>
    <s v="GLOBAL"/>
    <s v="NO SOLICITADAS"/>
  </r>
  <r>
    <x v="0"/>
    <s v="204-5-2"/>
    <n v="10"/>
    <s v="MANTENIMIENTO DE BIENES MUEBLES, EQUIPOS Y ENSERES"/>
    <s v="MANTENIMIENTO SISTEMA REFIGERACION DEPOSITO 5"/>
    <n v="72101511"/>
    <s v="MÍNIMA CUANTÍA"/>
    <n v="2"/>
    <n v="10"/>
    <n v="1"/>
    <n v="12300000"/>
    <s v="GLOBAL"/>
    <s v="NO SOLICITADAS"/>
  </r>
  <r>
    <x v="0"/>
    <s v="204-5-2"/>
    <n v="10"/>
    <s v="MANTENIMIENTO DE BIENES MUEBLES, EQUIPOS Y ENSERES"/>
    <s v="MANTENIMIENTO JAULAS FARATHAI"/>
    <n v="72102905"/>
    <s v="MÍNIMA CUANTÍA"/>
    <n v="2"/>
    <n v="10"/>
    <n v="1"/>
    <n v="2105018.370000001"/>
    <s v="GLOBAL"/>
    <s v="NO SOLICITADAS"/>
  </r>
  <r>
    <x v="0"/>
    <s v="204-5-2"/>
    <n v="10"/>
    <s v="MANTENIMIENTO DE BIENES MUEBLES, EQUIPOS Y ENSERES"/>
    <s v="MANTENIMIENTO TRANSFORMADORES "/>
    <n v="73152108"/>
    <s v="MÍNIMA CUANTÍA"/>
    <n v="2"/>
    <n v="10"/>
    <n v="1"/>
    <n v="14998760"/>
    <s v="GLOBAL"/>
    <s v="NO SOLICITADAS"/>
  </r>
  <r>
    <x v="0"/>
    <s v="204-5-2"/>
    <n v="10"/>
    <s v="MANTENIMIENTO DE BIENES MUEBLES, EQUIPOS Y ENSERES"/>
    <s v="MANTENIMIENTO  EQUIPOS DE APOYO EN ACTIVIDADES LOGÍSTICAS DE CONSERVACIÓN AMBIENTAL, FITOSANITARIO E HIDROSANITARIO DEL CACOM-1"/>
    <n v="73152101"/>
    <s v="MÍNIMA CUANTÍA"/>
    <n v="2"/>
    <n v="10"/>
    <n v="1"/>
    <n v="7000000"/>
    <s v="GLOBAL"/>
    <s v="NO SOLICITADAS"/>
  </r>
  <r>
    <x v="0"/>
    <s v="204-5-2"/>
    <n v="10"/>
    <s v="MANTENIMIENTO DE BIENES MUEBLES, EQUIPOS Y ENSERES"/>
    <s v="MANTENIMIENTO GUADAÑAS GRUSE"/>
    <n v="72151802"/>
    <s v="MÍNIMA CUANTÍA"/>
    <n v="2"/>
    <n v="10"/>
    <n v="1"/>
    <n v="5000000"/>
    <s v="GLOBAL"/>
    <s v="NO SOLICITADAS"/>
  </r>
  <r>
    <x v="0"/>
    <s v="204-5-2"/>
    <n v="10"/>
    <s v="MANTENIMIENTO DE BIENES MUEBLES, EQUIPOS Y ENSERES"/>
    <s v="MANTENIMIENTO CAMA ALTA"/>
    <n v="78181901"/>
    <s v="SELECCIÓN ABREVIADA MENOR CUANTÍA"/>
    <n v="4"/>
    <n v="6"/>
    <n v="1"/>
    <n v="2356200"/>
    <s v="GLOBAL"/>
    <s v="NO SOLICITADAS"/>
  </r>
  <r>
    <x v="0"/>
    <s v="204-5-2"/>
    <n v="10"/>
    <s v="MANTENIMIENTO DE BIENES MUEBLES, EQUIPOS Y ENSERES"/>
    <s v="MANTENIMIENTO CAMA ALTA"/>
    <n v="78181901"/>
    <s v="SELECCIÓN ABREVIADA MENOR CUANTÍA"/>
    <n v="4"/>
    <n v="6"/>
    <n v="1"/>
    <n v="2356200"/>
    <s v="GLOBAL"/>
    <s v="NO SOLICITADAS"/>
  </r>
  <r>
    <x v="0"/>
    <s v="204-5-2"/>
    <n v="10"/>
    <s v="MANTENIMIENTO DE BIENES MUEBLES, EQUIPOS Y ENSERES"/>
    <s v="MANTENIMIENTO GATO HIDRAULICO K-FIR"/>
    <n v="72154022"/>
    <s v="SELECCIÓN ABREVIADA MENOR CUANTÍA"/>
    <n v="4"/>
    <n v="6"/>
    <n v="1"/>
    <n v="2975000"/>
    <s v="GLOBAL"/>
    <s v="NO SOLICITADAS"/>
  </r>
  <r>
    <x v="0"/>
    <s v="204-5-2"/>
    <n v="10"/>
    <s v="MANTENIMIENTO DE BIENES MUEBLES, EQUIPOS Y ENSERES"/>
    <s v="MANTENIMIENTO GATO HIDRAULICO K-FIR"/>
    <n v="72154022"/>
    <s v="SELECCIÓN ABREVIADA MENOR CUANTÍA"/>
    <n v="4"/>
    <n v="6"/>
    <n v="1"/>
    <n v="2975000"/>
    <s v="GLOBAL"/>
    <s v="NO SOLICITADAS"/>
  </r>
  <r>
    <x v="0"/>
    <s v="204-5-2"/>
    <n v="10"/>
    <s v="MANTENIMIENTO DE BIENES MUEBLES, EQUIPOS Y ENSERES"/>
    <s v="MANTENIMIENTO GATO HIDRAULICO K-FIR"/>
    <n v="72154022"/>
    <s v="SELECCIÓN ABREVIADA MENOR CUANTÍA"/>
    <n v="4"/>
    <n v="6"/>
    <n v="1"/>
    <n v="2975000"/>
    <s v="GLOBAL"/>
    <s v="NO SOLICITADAS"/>
  </r>
  <r>
    <x v="0"/>
    <s v="204-5-2"/>
    <n v="10"/>
    <s v="MANTENIMIENTO DE BIENES MUEBLES, EQUIPOS Y ENSERES"/>
    <s v="MANTENIMIENTO PREVENTIVO Y RECUPERATIVO JET AIR STARTER UNIT PORTATIL"/>
    <n v="72154101"/>
    <s v="SELECCIÓN ABREVIADA MENOR CUANTÍA"/>
    <n v="2"/>
    <n v="6"/>
    <n v="1"/>
    <n v="32725000"/>
    <s v="GLOBAL"/>
    <s v="NO SOLICITADAS"/>
  </r>
  <r>
    <x v="0"/>
    <s v="204-5-2"/>
    <n v="10"/>
    <s v="MANTENIMIENTO DE BIENES MUEBLES, EQUIPOS Y ENSERES"/>
    <s v="MANTENIMIENTO TESTER ELECTRICO"/>
    <n v="73152108"/>
    <s v="SELECCIÓN ABREVIADA MENOR CUANTÍA"/>
    <n v="4"/>
    <n v="6"/>
    <n v="1"/>
    <n v="17255000"/>
    <s v="GLOBAL"/>
    <s v="NO SOLICITADAS"/>
  </r>
  <r>
    <x v="0"/>
    <s v="204-5-2"/>
    <n v="10"/>
    <s v="MANTENIMIENTO DE BIENES MUEBLES, EQUIPOS Y ENSERES"/>
    <s v="MANTENIMIENTO ESCALERA DE CABINA"/>
    <n v="72154100"/>
    <s v="SELECCIÓN ABREVIADA MENOR CUANTÍA"/>
    <n v="4"/>
    <n v="6"/>
    <n v="1"/>
    <n v="2400000"/>
    <s v="GLOBAL"/>
    <s v="NO SOLICITADAS"/>
  </r>
  <r>
    <x v="0"/>
    <s v="204-5-2"/>
    <n v="10"/>
    <s v="MANTENIMIENTO DE BIENES MUEBLES, EQUIPOS Y ENSERES"/>
    <s v="MANTENIMIENTO  AIRE ACONDICIONADO AERONAUTICO ANF-2203"/>
    <n v="72101511"/>
    <s v="SELECCIÓN ABREVIADA MENOR CUANTÍA"/>
    <n v="4"/>
    <n v="6"/>
    <n v="1"/>
    <n v="5000000"/>
    <s v="GLOBAL"/>
    <s v="NO SOLICITADAS"/>
  </r>
  <r>
    <x v="0"/>
    <s v="204-5-2"/>
    <n v="10"/>
    <s v="MANTENIMIENTO DE BIENES MUEBLES, EQUIPOS Y ENSERES"/>
    <s v="MANTENIMIENTO  BANCO REMOCION DE MOTORES TNI-1808"/>
    <n v="72154501"/>
    <s v="SELECCIÓN ABREVIADA MENOR CUANTÍA"/>
    <n v="4"/>
    <n v="6"/>
    <n v="1"/>
    <n v="34600000"/>
    <s v="GLOBAL"/>
    <s v="NO SOLICITADAS"/>
  </r>
  <r>
    <x v="0"/>
    <s v="204-5-2"/>
    <n v="10"/>
    <s v="MANTENIMIENTO DE BIENES MUEBLES, EQUIPOS Y ENSERES"/>
    <s v="MANTENIMIENTO  DESMONTADORA DE LLANTAS"/>
    <n v="72154500"/>
    <s v="SELECCIÓN ABREVIADA MENOR CUANTÍA"/>
    <n v="4"/>
    <n v="6"/>
    <n v="1"/>
    <n v="5000000"/>
    <s v="GLOBAL"/>
    <s v="NO SOLICITADAS"/>
  </r>
  <r>
    <x v="0"/>
    <s v="204-5-2"/>
    <n v="10"/>
    <s v="MANTENIMIENTO DE BIENES MUEBLES, EQUIPOS Y ENSERES"/>
    <s v="MANTENIMIENTO  VENTILADOR INDUSTRIAL"/>
    <n v="70142011"/>
    <s v="SELECCIÓN ABREVIADA MENOR CUANTÍA"/>
    <n v="4"/>
    <n v="6"/>
    <n v="1"/>
    <n v="1800000"/>
    <s v="GLOBAL"/>
    <s v="NO SOLICITADAS"/>
  </r>
  <r>
    <x v="0"/>
    <s v="204-5-2"/>
    <n v="10"/>
    <s v="MANTENIMIENTO DE BIENES MUEBLES, EQUIPOS Y ENSERES"/>
    <s v="MANTENIMIENTO  COMPRESOR DE AIRE"/>
    <n v="72154100"/>
    <s v="SELECCIÓN ABREVIADA MENOR CUANTÍA"/>
    <n v="4"/>
    <n v="6"/>
    <n v="1"/>
    <n v="2500000"/>
    <s v="GLOBAL"/>
    <s v="NO SOLICITADAS"/>
  </r>
  <r>
    <x v="0"/>
    <s v="204-5-2"/>
    <n v="10"/>
    <s v="MANTENIMIENTO DE BIENES MUEBLES, EQUIPOS Y ENSERES"/>
    <s v="MANTENIMIENTO PLATAFORMA DE ELEVACION DEL SKYHOOK BLART"/>
    <n v="78181901"/>
    <s v="MÍNIMA CUANTÍA"/>
    <n v="2"/>
    <n v="10"/>
    <n v="1"/>
    <n v="9520000"/>
    <s v="GLOBAL"/>
    <s v="NO SOLICITADAS"/>
  </r>
  <r>
    <x v="0"/>
    <s v="204-5-2"/>
    <n v="10"/>
    <s v="MANTENIMIENTO DE BIENES MUEBLES, EQUIPOS Y ENSERES"/>
    <s v="MANTENIMIENTO  A TODO COSTO DE (04) CUATRO UNIDADES LUCES  PAPI "/>
    <n v="72151511"/>
    <s v="SELECCIÓN ABREVIADA MENOR CUANTÍA"/>
    <n v="4"/>
    <n v="6"/>
    <n v="1"/>
    <n v="5176500"/>
    <s v="GLOBAL"/>
    <s v="NO SOLICITADAS"/>
  </r>
  <r>
    <x v="0"/>
    <s v="204-5-2"/>
    <n v="10"/>
    <s v="MANTENIMIENTO DE BIENES MUEBLES, EQUIPOS Y ENSERES"/>
    <s v="MANTENIMIENTO  A TODO COSTO DE CONTROL CORROCCION DE LAS BARRERAS DE FRENADO"/>
    <n v="72103300"/>
    <s v="SELECCIÓN ABREVIADA MENOR CUANTÍA"/>
    <n v="4"/>
    <n v="6"/>
    <n v="1"/>
    <n v="11697700"/>
    <s v="GLOBAL"/>
    <s v="NO SOLICITADAS"/>
  </r>
  <r>
    <x v="0"/>
    <s v="204-5-2"/>
    <n v="10"/>
    <s v="MANTENIMIENTO DE BIENES MUEBLES, EQUIPOS Y ENSERES"/>
    <s v="MANTENIMIENTO  A TODO COSTO DE LUCES ALS "/>
    <n v="72151511"/>
    <s v="SELECCIÓN ABREVIADA MENOR CUANTÍA"/>
    <n v="4"/>
    <n v="6"/>
    <n v="1"/>
    <n v="11870000"/>
    <s v="GLOBAL"/>
    <s v="NO SOLICITADAS"/>
  </r>
  <r>
    <x v="0"/>
    <s v="204-5-2"/>
    <n v="10"/>
    <s v="MANTENIMIENTO DE BIENES MUEBLES, EQUIPOS Y ENSERES"/>
    <s v="MANTENIMIENTO  A TODO COSTO DE LUCES BORDE DE PISTA 1 Y 2  "/>
    <n v="72151511"/>
    <s v="SELECCIÓN ABREVIADA MENOR CUANTÍA"/>
    <n v="4"/>
    <n v="6"/>
    <n v="1"/>
    <n v="14756000"/>
    <s v="GLOBAL"/>
    <s v="NO SOLICITADAS"/>
  </r>
  <r>
    <x v="0"/>
    <s v="204-5-2"/>
    <n v="10"/>
    <s v="MANTENIMIENTO DE BIENES MUEBLES, EQUIPOS Y ENSERES"/>
    <s v="MANTENIMIENTO A TODO COSTO DE LETREROS LUMINOSOS AYUDAS VISUALES 5 SENCILLOS Y 5 DOBLES "/>
    <n v="73152108"/>
    <s v="SELECCIÓN ABREVIADA MENOR CUANTÍA"/>
    <n v="4"/>
    <n v="6"/>
    <n v="1"/>
    <n v="11305000"/>
    <s v="GLOBAL"/>
    <s v="NO SOLICITADAS"/>
  </r>
  <r>
    <x v="0"/>
    <s v="204-5-2"/>
    <n v="10"/>
    <s v="MANTENIMIENTO DE BIENES MUEBLES, EQUIPOS Y ENSERES"/>
    <s v="MANTENIMIENTO ELECTROBOMBAS"/>
    <n v="72154300"/>
    <s v="MÍNIMA CUANTÍA"/>
    <n v="3"/>
    <n v="6"/>
    <n v="1"/>
    <n v="7000000"/>
    <s v="GLOBAL"/>
    <s v="NO SOLICITADAS"/>
  </r>
  <r>
    <x v="0"/>
    <s v="204-5-2"/>
    <n v="10"/>
    <s v="MANTENIMIENTO DE BIENES MUEBLES, EQUIPOS Y ENSERES"/>
    <s v="MANTENIMIENTO MOTOBOMBA PORTATIL TIPO DIESEL"/>
    <n v="72154300"/>
    <s v="MÍNIMA CUANTÍA"/>
    <n v="3"/>
    <n v="6"/>
    <n v="1"/>
    <n v="4641000"/>
    <s v="GLOBAL"/>
    <s v="NO SOLICITADAS"/>
  </r>
  <r>
    <x v="0"/>
    <s v="204-5-2"/>
    <n v="10"/>
    <s v="MANTENIMIENTO DE BIENES MUEBLES, EQUIPOS Y ENSERES"/>
    <s v="MANTENIMIENTO COMPRESOR ODONTOLOGICO"/>
    <n v="72154100"/>
    <s v="MÍNIMA CUANTÍA"/>
    <n v="2"/>
    <n v="10"/>
    <n v="1"/>
    <n v="2950000"/>
    <s v="GLOBAL"/>
    <s v="NO SOLICITADAS"/>
  </r>
  <r>
    <x v="0"/>
    <s v="204-5-2"/>
    <n v="10"/>
    <s v="MANTENIMIENTO DE BIENES MUEBLES, EQUIPOS Y ENSERES"/>
    <s v="MANTENIMIENTO EQUIPO DE PINTURA"/>
    <n v="72151802"/>
    <s v="MÍNIMA CUANTÍA"/>
    <n v="2"/>
    <n v="10"/>
    <n v="1"/>
    <n v="6722689"/>
    <s v="GLOBAL"/>
    <s v="NO SOLICITADAS"/>
  </r>
  <r>
    <x v="0"/>
    <s v="204-5-2"/>
    <n v="10"/>
    <s v="MANTENIMIENTO DE BIENES MUEBLES, EQUIPOS Y ENSERES"/>
    <s v="MANTENIMIENTO  LAVADORAS Y SECADORAS"/>
    <n v="72151800"/>
    <s v="MÍNIMA CUANTÍA"/>
    <n v="2"/>
    <n v="5"/>
    <n v="1"/>
    <n v="9480000"/>
    <s v="GLOBAL"/>
    <s v="NO SOLICITADAS"/>
  </r>
  <r>
    <x v="0"/>
    <s v="204-5-2"/>
    <n v="10"/>
    <s v="MANTENIMIENTO DE BIENES MUEBLES, EQUIPOS Y ENSERES"/>
    <s v="MANTENIMIENTO CUARTOS FRIOS ESIMA"/>
    <n v="72154100"/>
    <s v="MÍNIMA CUANTÍA"/>
    <n v="2"/>
    <n v="10"/>
    <n v="1"/>
    <n v="1600000"/>
    <s v="GLOBAL"/>
    <s v="NO SOLICITADAS"/>
  </r>
  <r>
    <x v="0"/>
    <s v="204-5-2"/>
    <n v="10"/>
    <s v="MANTENIMIENTO DE BIENES MUEBLES, EQUIPOS Y ENSERES"/>
    <s v="MANTENIMIENTO CUARTOS FRIOS, NEVERAS Y REFRIGERADORES"/>
    <n v="72154100"/>
    <s v="MÍNIMA CUANTÍA"/>
    <n v="2"/>
    <n v="10"/>
    <n v="1"/>
    <n v="7020000"/>
    <s v="GLOBAL"/>
    <s v="NO SOLICITADAS"/>
  </r>
  <r>
    <x v="0"/>
    <s v="204-5-2"/>
    <n v="10"/>
    <s v="MANTENIMIENTO DE BIENES MUEBLES, EQUIPOS Y ENSERES"/>
    <s v="MANTENIMIENTO DE LICUADORAS, EXPRIMIDOR DE CITRICOS, PELAPAPAS, "/>
    <n v="73152108"/>
    <s v="MÍNIMA CUANTÍA"/>
    <n v="2"/>
    <n v="10"/>
    <n v="1"/>
    <n v="1970000"/>
    <s v="GLOBAL"/>
    <s v="NO SOLICITADAS"/>
  </r>
  <r>
    <x v="0"/>
    <s v="204-5-2"/>
    <n v="10"/>
    <s v="MANTENIMIENTO DE BIENES MUEBLES, EQUIPOS Y ENSERES"/>
    <s v="MANTENIMIENTO ESTUFA, HORNOS, PLANCHAS "/>
    <n v="73152106"/>
    <s v="MÍNIMA CUANTÍA"/>
    <n v="2"/>
    <n v="10"/>
    <n v="1"/>
    <n v="2310000"/>
    <s v="GLOBAL"/>
    <s v="NO SOLICITADAS"/>
  </r>
  <r>
    <x v="0"/>
    <s v="204-5-2"/>
    <n v="10"/>
    <s v="MANTENIMIENTO DE BIENES MUEBLES, EQUIPOS Y ENSERES"/>
    <s v="MANTENIMIENTO SIMULADOR AC-47T"/>
    <n v="81111820"/>
    <s v="CONTRATACIÓN DIRECTA"/>
    <n v="7"/>
    <n v="3"/>
    <n v="1"/>
    <n v="48500000"/>
    <s v="GLOBAL"/>
    <s v="NO SOLICITADAS"/>
  </r>
  <r>
    <x v="0"/>
    <s v="204-5-2"/>
    <n v="10"/>
    <s v="MANTENIMIENTO DE BIENES MUEBLES, EQUIPOS Y ENSERES"/>
    <s v="MANTENIMIENTO Y ACTUALIZACION SIMULADOR T-37"/>
    <n v="81111820"/>
    <s v="MÍNIMA CUANTÍA"/>
    <n v="7"/>
    <n v="3"/>
    <n v="1"/>
    <n v="88500000"/>
    <s v="GLOBAL"/>
    <s v="NO SOLICITADAS"/>
  </r>
  <r>
    <x v="0"/>
    <s v="204-5-2"/>
    <n v="10"/>
    <s v="MANTENIMIENTO DE BIENES MUEBLES, EQUIPOS Y ENSERES"/>
    <s v="MANTENIMIENTO SIMULADOR BARRENAS"/>
    <n v="81111820"/>
    <s v="MÍNIMA CUANTÍA"/>
    <n v="7"/>
    <n v="3"/>
    <n v="1"/>
    <n v="8960700"/>
    <s v="GLOBAL"/>
    <s v="NO SOLICITADAS"/>
  </r>
  <r>
    <x v="0"/>
    <s v="204-5-2"/>
    <n v="10"/>
    <s v="MANTENIMIENTO DE BIENES MUEBLES, EQUIPOS Y ENSERES"/>
    <s v="MANTENIMIENTO SISTEMA DE RELOJ SATELITAL GPS"/>
    <n v="72151608"/>
    <s v="MÍNIMA CUANTÍA"/>
    <n v="7"/>
    <n v="3"/>
    <n v="1"/>
    <n v="2100000"/>
    <s v="GLOBAL"/>
    <s v="NO SOLICITADAS"/>
  </r>
  <r>
    <x v="0"/>
    <s v="204-5-2"/>
    <n v="10"/>
    <s v="MANTENIMIENTO DE BIENES MUEBLES, EQUIPOS Y ENSERES"/>
    <s v="MANTENIMIENTO UPS"/>
    <n v="73152108"/>
    <s v="MÍNIMA CUANTÍA"/>
    <n v="7"/>
    <n v="3"/>
    <n v="1"/>
    <n v="28000000"/>
    <s v="GLOBAL"/>
    <s v="NO SOLICITADAS"/>
  </r>
  <r>
    <x v="0"/>
    <s v="204-5-2"/>
    <n v="10"/>
    <s v="MANTENIMIENTO DE BIENES MUEBLES, EQUIPOS Y ENSERES"/>
    <s v="MANTENIMIENTO EQUIPO CONVERTIDOR DE FRECUENCIA"/>
    <n v="73152108"/>
    <s v="MÍNIMA CUANTÍA"/>
    <n v="7"/>
    <n v="3"/>
    <n v="1"/>
    <n v="12990000"/>
    <s v="GLOBAL"/>
    <s v="NO SOLICITADAS"/>
  </r>
  <r>
    <x v="0"/>
    <s v="204-5-2"/>
    <n v="10"/>
    <s v="MANTENIMIENTO DE BIENES MUEBLES, EQUIPOS Y ENSERES"/>
    <s v="MANTENIMIENTO PANTALLAS DE PROYECCION VIDEOWALL"/>
    <n v="73152108"/>
    <s v="MÍNIMA CUANTÍA"/>
    <n v="7"/>
    <n v="3"/>
    <n v="1"/>
    <n v="5425000"/>
    <s v="GLOBAL"/>
    <s v="NO SOLICITADAS"/>
  </r>
  <r>
    <x v="0"/>
    <s v="204-5-2"/>
    <n v="10"/>
    <s v="MANTENIMIENTO DE BIENES MUEBLES, EQUIPOS Y ENSERES"/>
    <s v="MANTENIMIENTO EQUIPOS DE VIDEOCONFERENCIA, SONIDO, CAMARAS"/>
    <n v="73152108"/>
    <s v="MÍNIMA CUANTÍA"/>
    <n v="7"/>
    <n v="3"/>
    <n v="1"/>
    <n v="6737696"/>
    <s v="GLOBAL"/>
    <s v="NO SOLICITADAS"/>
  </r>
  <r>
    <x v="0"/>
    <s v="204-5-2"/>
    <n v="10"/>
    <s v="MANTENIMIENTO DE BIENES MUEBLES, EQUIPOS Y ENSERES"/>
    <s v="MANTENIMIENTO CAJAS FUERTES"/>
    <n v="72154066"/>
    <s v="MÍNIMA CUANTÍA"/>
    <n v="7"/>
    <n v="3"/>
    <n v="1"/>
    <n v="500000"/>
    <s v="GLOBAL"/>
    <s v="NO SOLICITADAS"/>
  </r>
  <r>
    <x v="0"/>
    <s v="204-5-2"/>
    <n v="10"/>
    <s v="MANTENIMIENTO DE BIENES MUEBLES, EQUIPOS Y ENSERES"/>
    <s v="MANTENIMIENTO FOTOCOPIADORAS"/>
    <n v="72154065"/>
    <s v="MÍNIMA CUANTÍA"/>
    <n v="6"/>
    <n v="3"/>
    <n v="1"/>
    <n v="1140000"/>
    <s v="GLOBAL"/>
    <s v="NO SOLICITADAS"/>
  </r>
  <r>
    <x v="0"/>
    <s v="204-5-2"/>
    <n v="10"/>
    <s v="MANTENIMIENTO DE BIENES MUEBLES, EQUIPOS Y ENSERES"/>
    <s v="MANTENIMIENTO AIRES ACONDICIONADOS"/>
    <n v="72101511"/>
    <s v="MÍNIMA CUANTÍA"/>
    <n v="6"/>
    <n v="3"/>
    <n v="1"/>
    <n v="31056900"/>
    <s v="GLOBAL"/>
    <s v="NO SOLICITADAS"/>
  </r>
  <r>
    <x v="0"/>
    <s v="204-5-2"/>
    <n v="16"/>
    <s v="MANTENIMIENTO DE BIENES MUEBLES, EQUIPOS Y ENSERES"/>
    <s v="MANTENIMIENTO UNIDAD DE CORTE"/>
    <n v="72151802"/>
    <s v="CONTRATACIÓN DIRECTA"/>
    <n v="7"/>
    <n v="5"/>
    <n v="1"/>
    <n v="12000000"/>
    <s v="GLOBAL"/>
    <s v="NO SOLICITADAS"/>
  </r>
  <r>
    <x v="0"/>
    <s v="204-5-2"/>
    <n v="10"/>
    <s v="MANTENIMIENTO DE BIENES MUEBLES, EQUIPOS Y ENSERES"/>
    <s v="MANTENIMIENTO SISTEMA DE SEGURIDAD CCTV"/>
    <n v="92121704"/>
    <s v="MÍNIMA CUANTÍA"/>
    <n v="7"/>
    <n v="3"/>
    <n v="1"/>
    <n v="2008000"/>
    <s v="GLOBAL"/>
    <s v="NO SOLICITADAS"/>
  </r>
  <r>
    <x v="0"/>
    <s v="204-5-2"/>
    <n v="10"/>
    <s v="MANTENIMIENTO DE BIENES MUEBLES, EQUIPOS Y ENSERES"/>
    <s v="MANTENIMIENTO SISTEMA DE SEGURIDAD CCTV"/>
    <n v="92121704"/>
    <s v="MÍNIMA CUANTÍA"/>
    <n v="7"/>
    <n v="8"/>
    <n v="1"/>
    <n v="1600000"/>
    <s v="GLOBAL"/>
    <s v="NO SOLICITADAS"/>
  </r>
  <r>
    <x v="0"/>
    <s v="204-5-2"/>
    <n v="10"/>
    <s v="MANTENIMIENTO DE BIENES MUEBLES, EQUIPOS Y ENSERES"/>
    <s v="SALDO CTO MANTENIMIENTO LAVADORAS"/>
    <n v="0"/>
    <s v="MÍNIMA CUANTÍA"/>
    <n v="1"/>
    <n v="6"/>
    <n v="1"/>
    <n v="500000"/>
    <s v="GLOBAL"/>
    <s v=""/>
  </r>
  <r>
    <x v="0"/>
    <s v="204-5-2"/>
    <n v="10"/>
    <s v="MANTENIMIENTO DE BIENES MUEBLES, EQUIPOS Y ENSERES"/>
    <s v="SALDO CTO"/>
    <n v="0"/>
    <s v="MÍNIMA CUANTÍA"/>
    <n v="1"/>
    <n v="6"/>
    <n v="1"/>
    <n v="0.63"/>
    <s v="GLOBAL"/>
    <s v=""/>
  </r>
  <r>
    <x v="0"/>
    <s v="204-5-2"/>
    <n v="10"/>
    <s v="MANTENIMIENTO DE BIENES MUEBLES, EQUIPOS Y ENSERES"/>
    <s v="SALDO CTO 096 MTTO LUCES PAPI, LETREROS"/>
    <n v="0"/>
    <s v="MÍNIMA CUANTÍA"/>
    <n v="1"/>
    <n v="6"/>
    <n v="1"/>
    <n v="7694800"/>
    <s v="GLOBAL"/>
    <s v=""/>
  </r>
  <r>
    <x v="0"/>
    <s v="204-5-2"/>
    <n v="10"/>
    <s v="MANTENIMIENTO DE BIENES MUEBLES, EQUIPOS Y ENSERES"/>
    <s v="SALDO CTO 92 MTTO SIMULADOR T*37"/>
    <n v="0"/>
    <s v="MÍNIMA CUANTÍA"/>
    <n v="1"/>
    <n v="6"/>
    <n v="1"/>
    <n v="3534500"/>
    <s v="GLOBAL"/>
    <s v=""/>
  </r>
  <r>
    <x v="0"/>
    <s v="204-5-2"/>
    <n v="10"/>
    <s v="MANTENIMIENTO DE BIENES MUEBLES, EQUIPOS Y ENSERES"/>
    <s v="SALDO CTO 099 MTTO CCTV CONTROL ACCESO"/>
    <n v="0"/>
    <s v="MÍNIMA CUANTÍA"/>
    <n v="1"/>
    <n v="6"/>
    <n v="1"/>
    <n v="792000"/>
    <s v="GLOBAL"/>
    <s v=""/>
  </r>
  <r>
    <x v="0"/>
    <s v="204-5-2"/>
    <n v="16"/>
    <s v="MANTENIMIENTO DE BIENES MUEBLES, EQUIPOS Y ENSERES"/>
    <s v="MANTENIMIENTO MUELLE"/>
    <n v="0"/>
    <s v="MÍNIMA CUANTÍA"/>
    <n v="10"/>
    <n v="1"/>
    <n v="1"/>
    <n v="35000000"/>
    <s v="GLOBAL"/>
    <s v="NO SOLICITADAS"/>
  </r>
  <r>
    <x v="0"/>
    <s v="204-5-4"/>
    <n v="10"/>
    <s v="MANTENIMIENTO DE VÍAS, ESTRUCTURAS Y REDES"/>
    <s v="MANTENIMIENTO A TODO COSTO PARARRAYOS Y PUESTA A TIERRA SISTEMAS DE COMUNICACIÓN EQUIPOS ASOCIADOS"/>
    <n v="73152108"/>
    <s v="MÍNIMA CUANTÍA"/>
    <n v="2"/>
    <n v="10"/>
    <n v="1"/>
    <n v="7735000"/>
    <s v="GLOBAL"/>
    <s v="NO SOLICITADAS"/>
  </r>
  <r>
    <x v="0"/>
    <s v="204-5-4"/>
    <n v="16"/>
    <s v="MANTENIMIENTO DE VÍAS, ESTRUCTURAS Y REDES"/>
    <s v="MANTENIMIENTO REDES ELECTRICAS "/>
    <n v="72103300"/>
    <s v="MÍNIMA CUANTÍA"/>
    <n v="3"/>
    <n v="6"/>
    <n v="1"/>
    <n v="13911100"/>
    <s v="GLOBAL"/>
    <s v="NO SOLICITADAS"/>
  </r>
  <r>
    <x v="0"/>
    <s v="204-5-4"/>
    <n v="10"/>
    <s v="MANTENIMIENTO DE VÍAS, ESTRUCTURAS Y REDES"/>
    <s v="MANTENIMIENTO RED DE GASES HOSPITALARIOS"/>
    <n v="72103300"/>
    <s v="MÍNIMA CUANTÍA"/>
    <n v="3"/>
    <n v="8"/>
    <n v="1"/>
    <n v="9478350"/>
    <s v="GLOBAL"/>
    <s v="NO SOLICITADAS"/>
  </r>
  <r>
    <x v="0"/>
    <s v="204-5-4"/>
    <n v="16"/>
    <s v="MANTENIMIENTO DE VÍAS, ESTRUCTURAS Y REDES"/>
    <s v="SERVICIO LIMPIEZA REDES DE ALCANTARILLADO"/>
    <n v="81141807"/>
    <s v="MÍNIMA CUANTÍA"/>
    <n v="4"/>
    <n v="5"/>
    <n v="1"/>
    <n v="15000000"/>
    <s v="GLOBAL"/>
    <s v="NO SOLICITADAS"/>
  </r>
  <r>
    <x v="0"/>
    <s v="204-5-4"/>
    <n v="16"/>
    <s v="MANTENIMIENTO DE VÍAS, ESTRUCTURAS Y REDES"/>
    <s v="MANTENIMIENTO DE LA TUBERIA DE  DESAGUE RIO MAGDALENA"/>
    <n v="72103300"/>
    <s v="MÍNIMA CUANTÍA"/>
    <n v="4"/>
    <n v="5"/>
    <n v="1"/>
    <n v="5000000"/>
    <s v="GLOBAL"/>
    <s v="NO SOLICITADAS"/>
  </r>
  <r>
    <x v="0"/>
    <s v="204-5-4"/>
    <n v="10"/>
    <s v="MANTENIMIENTO DE VÍAS, ESTRUCTURAS Y REDES"/>
    <s v="MANTENIMIENTO SISTEMA HIDRAULICO DE EMERGENCIA"/>
    <n v="72154022"/>
    <s v="MÍNIMA CUANTÍA"/>
    <n v="7"/>
    <n v="3"/>
    <n v="1"/>
    <n v="1600000"/>
    <s v="GLOBAL"/>
    <s v="NO SOLICITADAS"/>
  </r>
  <r>
    <x v="0"/>
    <s v="204-5-4"/>
    <n v="10"/>
    <s v="MANTENIMIENTO DE VÍAS, ESTRUCTURAS Y REDES"/>
    <s v="MANTENIMIENTO SISTEMA CONTROL DE INCENDIOS"/>
    <n v="72101509"/>
    <s v="MÍNIMA CUANTÍA"/>
    <n v="7"/>
    <n v="3"/>
    <n v="1"/>
    <n v="5800000"/>
    <s v="GLOBAL"/>
    <s v="NO SOLICITADAS"/>
  </r>
  <r>
    <x v="0"/>
    <s v="204-5-4"/>
    <n v="10"/>
    <s v="MANTENIMIENTO DE VÍAS, ESTRUCTURAS Y REDES"/>
    <s v="SALDO CTO 097"/>
    <n v="0"/>
    <s v="MÍNIMA CUANTÍA"/>
    <n v="1"/>
    <n v="6"/>
    <n v="1"/>
    <n v="3136200"/>
    <s v="GLOBAL"/>
    <s v=""/>
  </r>
  <r>
    <x v="0"/>
    <s v="204-5-5"/>
    <n v="10"/>
    <s v="MANTENIMIENTO EQUIPO COMUNICACIÓN Y COMPUTACIÓN"/>
    <s v="MANTENIMIENTO EQUIPOS DE COMPUTO"/>
    <n v="81112300"/>
    <s v="MÍNIMA CUANTÍA"/>
    <n v="2"/>
    <n v="5"/>
    <n v="1"/>
    <n v="15000000"/>
    <s v="GLOBAL"/>
    <s v="NO SOLICITADAS"/>
  </r>
  <r>
    <x v="0"/>
    <s v="204-5-5"/>
    <n v="10"/>
    <s v="MANTENIMIENTO EQUIPO COMUNICACIÓN Y COMPUTACIÓN"/>
    <s v="MANTENIMIENTO COMPUTADORES , IMPRESORAS"/>
    <n v="81112300"/>
    <s v="MÍNIMA CUANTÍA"/>
    <n v="6"/>
    <n v="3"/>
    <n v="1"/>
    <n v="2060000"/>
    <s v="GLOBAL"/>
    <s v="NO SOLICITADAS"/>
  </r>
  <r>
    <x v="0"/>
    <s v="204-5-5"/>
    <n v="10"/>
    <s v="MANTENIMIENTO EQUIPO COMUNICACIÓN Y COMPUTACIÓN"/>
    <s v="MANTENIMIENTO EQUIPOS EMISORA CACOM-1"/>
    <n v="81111812"/>
    <s v="MÍNIMA CUANTÍA"/>
    <n v="8"/>
    <n v="8"/>
    <n v="1"/>
    <n v="9990000"/>
    <s v="GLOBAL"/>
    <s v="NO SOLICITADAS"/>
  </r>
  <r>
    <x v="0"/>
    <s v="204-5-5"/>
    <n v="16"/>
    <s v="MANTENIMIENTO EQUIPO COMUNICACIÓN Y COMPUTACIÓN"/>
    <s v="MANTENIMIENTO EQUIPOS DE COMPUTO"/>
    <n v="81112300"/>
    <s v="MÍNIMA CUANTÍA"/>
    <n v="8"/>
    <n v="8"/>
    <n v="1"/>
    <n v="7000000"/>
    <s v="GLOBAL"/>
    <s v="NO SOLICITADAS"/>
  </r>
  <r>
    <x v="0"/>
    <s v="204-5-5"/>
    <n v="10"/>
    <s v="MANTENIMIENTO EQUIPO COMUNICACIÓN Y COMPUTACIÓN"/>
    <s v="SADLO CTO MTTO EQUIPOS EMISORA"/>
    <n v="0"/>
    <s v="MÍNIMA CUANTÍA"/>
    <n v="1"/>
    <n v="6"/>
    <n v="1"/>
    <n v="10000"/>
    <s v="GLOBAL"/>
    <s v=""/>
  </r>
  <r>
    <x v="0"/>
    <s v="204-5-6"/>
    <n v="10"/>
    <s v="MANTENIMIENTO EQUIPO DE NAVEGACION Y TRANSPORTE"/>
    <s v="MANTENIMIENTO PARQUE AUTOMOTOR UNIDAD"/>
    <n v="78181500"/>
    <s v="SELECCIÓN ABREVIADA MENOR CUANTÍA"/>
    <n v="1"/>
    <n v="4"/>
    <n v="1"/>
    <n v="49998980.5"/>
    <s v="GLOBAL"/>
    <s v="SI APROBADAS"/>
  </r>
  <r>
    <x v="0"/>
    <s v="204-5-6"/>
    <n v="10"/>
    <s v="MANTENIMIENTO EQUIPO DE NAVEGACION Y TRANSPORTE"/>
    <s v="MANTENIMIENTO BOTES - LANCHAS- MOTORES FUERA DE BORDA"/>
    <n v="72154302"/>
    <s v="MÍNIMA CUANTÍA"/>
    <n v="2"/>
    <n v="10"/>
    <n v="1"/>
    <n v="20000000"/>
    <s v="GLOBAL"/>
    <s v="NO SOLICITADAS"/>
  </r>
  <r>
    <x v="0"/>
    <s v="204-5-6"/>
    <n v="10"/>
    <s v="MANTENIMIENTO EQUIPO DE NAVEGACION Y TRANSPORTE"/>
    <s v="MANTENIMIENTO MOTOCICLETAS"/>
    <n v="78181500"/>
    <s v="MÍNIMA CUANTÍA"/>
    <n v="2"/>
    <n v="10"/>
    <n v="1"/>
    <n v="30000000"/>
    <s v="GLOBAL"/>
    <s v="NO SOLICITADAS"/>
  </r>
  <r>
    <x v="0"/>
    <s v="204-5-6"/>
    <n v="10"/>
    <s v="MANTENIMIENTO EQUIPO DE NAVEGACION Y TRANSPORTE"/>
    <s v="MANTENIMIENTO MAQUINA BOMBEROS"/>
    <n v="78181500"/>
    <s v="MÍNIMA CUANTÍA"/>
    <n v="3"/>
    <n v="6"/>
    <n v="1"/>
    <n v="46543447"/>
    <s v="GLOBAL"/>
    <s v="NO SOLICITADAS"/>
  </r>
  <r>
    <x v="0"/>
    <s v="204-5-6"/>
    <n v="10"/>
    <s v="MANTENIMIENTO EQUIPO DE NAVEGACION Y TRANSPORTE"/>
    <s v="MANTENIMIENTO HUMMER"/>
    <n v="78181500"/>
    <s v="SELECCIÓN ABREVIADA MENOR CUANTÍA"/>
    <n v="4"/>
    <n v="6"/>
    <n v="1"/>
    <n v="13090000"/>
    <s v="GLOBAL"/>
    <s v="NO SOLICITADAS"/>
  </r>
  <r>
    <x v="0"/>
    <s v="204-5-6"/>
    <n v="10"/>
    <s v="MANTENIMIENTO EQUIPO DE NAVEGACION Y TRANSPORTE"/>
    <s v="MANTENIMIENTO  REMOLCADOR AERONAVES AME-0513"/>
    <n v="78181500"/>
    <s v="SELECCIÓN ABREVIADA MENOR CUANTÍA"/>
    <n v="4"/>
    <n v="6"/>
    <n v="1"/>
    <n v="18149848"/>
    <s v="GLOBAL"/>
    <s v="NO SOLICITADAS"/>
  </r>
  <r>
    <x v="0"/>
    <s v="204-5-6"/>
    <n v="10"/>
    <s v="MANTENIMIENTO EQUIPO DE NAVEGACION Y TRANSPORTE"/>
    <s v="MANTENIMIENTO PARQUE AUTOMOTOR"/>
    <n v="78181500"/>
    <s v="SELECCIÓN ABREVIADA MENOR CUANTÍA"/>
    <n v="4"/>
    <n v="8"/>
    <n v="1"/>
    <n v="15000000"/>
    <s v="GLOBAL"/>
    <s v="NO SOLICITADAS"/>
  </r>
  <r>
    <x v="0"/>
    <s v="204-5-6"/>
    <n v="10"/>
    <s v="MANTENIMIENTO EQUIPO DE NAVEGACION Y TRANSPORTE"/>
    <s v="MANTENIMIENTO PARQUE AUTOMOTOR UNIDAD"/>
    <n v="78181500"/>
    <s v="SELECCIÓN ABREVIADA MENOR CUANTÍA"/>
    <n v="4"/>
    <n v="8"/>
    <n v="1"/>
    <n v="78500000"/>
    <s v="GLOBAL"/>
    <s v="NO SOLICITADAS"/>
  </r>
  <r>
    <x v="0"/>
    <s v="204-5-6"/>
    <n v="10"/>
    <s v="MANTENIMIENTO EQUIPO DE NAVEGACION Y TRANSPORTE"/>
    <s v="MANTENIMIENTO DE TRACTORES"/>
    <n v="72151802"/>
    <s v="SELECCIÓN ABREVIADA MENOR CUANTÍA"/>
    <n v="4"/>
    <n v="8"/>
    <n v="1"/>
    <n v="20000000"/>
    <s v="GLOBAL"/>
    <s v="NO SOLICITADAS"/>
  </r>
  <r>
    <x v="0"/>
    <s v="204-5-6"/>
    <n v="10"/>
    <s v="MANTENIMIENTO EQUIPO DE NAVEGACION Y TRANSPORTE"/>
    <s v="MANTENIMIENTO VTT"/>
    <n v="78181500"/>
    <s v="SELECCIÓN ABREVIADA MENOR CUANTÍA"/>
    <n v="4"/>
    <n v="4"/>
    <n v="1"/>
    <n v="15000000"/>
    <s v="GLOBAL"/>
    <s v="NO SOLICITADAS"/>
  </r>
  <r>
    <x v="0"/>
    <s v="204-5-6"/>
    <n v="10"/>
    <s v="MANTENIMIENTO EQUIPO DE NAVEGACION Y TRANSPORTE"/>
    <s v="MANTENIMIENTO PARQUE AUTOMOTOR UNIDAD"/>
    <n v="78181500"/>
    <s v="MÍNIMA CUANTÍA"/>
    <n v="10"/>
    <n v="1"/>
    <n v="1"/>
    <n v="7500000"/>
    <s v="GLOBAL"/>
    <s v="SI EN TRAMITE"/>
  </r>
  <r>
    <x v="0"/>
    <s v="204-5-6"/>
    <n v="16"/>
    <s v="MANTENIMIENTO EQUIPO DE NAVEGACION Y TRANSPORTE"/>
    <s v="MANTENIMIENTO PARQUE AUTOMOTOR"/>
    <n v="78181500"/>
    <s v="SELECCIÓN ABREVIADA MENOR CUANTÍA"/>
    <n v="7"/>
    <n v="5"/>
    <n v="1"/>
    <n v="30000000"/>
    <s v="GLOBAL"/>
    <s v="NO SOLICITADAS"/>
  </r>
  <r>
    <x v="0"/>
    <s v="204-5-7"/>
    <n v="16"/>
    <s v="MANTENIMIENTO Y MEJORAMIENTO DE VIVIENDA Y ALOJAMIENTO"/>
    <s v="MANTENIMIENTO ADECUACION Y REPARACION DE VIVIENDA FISCAL"/>
    <n v="72102900"/>
    <s v="SELECCIÓN ABREVIADA MENOR CUANTÍA"/>
    <n v="1"/>
    <n v="4"/>
    <n v="1"/>
    <n v="86112898"/>
    <s v="GLOBAL"/>
    <s v="SI APROBADAS"/>
  </r>
  <r>
    <x v="0"/>
    <s v="204-5-7"/>
    <n v="16"/>
    <s v="MANTENIMIENTO Y MEJORAMIENTO DE VIVIENDA Y ALOJAMIENTO"/>
    <s v="MANTENIMIENTO ADECUACION Y REPARACION DE VIVIENDA FISCAL"/>
    <n v="72102900"/>
    <s v="SELECCIÓN ABREVIADA MENOR CUANTÍA"/>
    <n v="4"/>
    <n v="8"/>
    <n v="1"/>
    <n v="233751263.03999999"/>
    <s v="GLOBAL"/>
    <s v="NO SOLICITADAS"/>
  </r>
  <r>
    <x v="0"/>
    <s v="204-5-7"/>
    <n v="16"/>
    <s v="MANTENIMIENTO Y MEJORAMIENTO DE VIVIENDA Y ALOJAMIENTO"/>
    <s v="MANTENIMIENTO BARRACA DE TRANSEÚNTES NO. 30 "/>
    <n v="72102900"/>
    <s v="SELECCIÓN ABREVIADA MENOR CUANTÍA"/>
    <n v="4"/>
    <n v="8"/>
    <n v="1"/>
    <n v="25000000"/>
    <s v="GLOBAL"/>
    <s v="NO SOLICITADAS"/>
  </r>
  <r>
    <x v="0"/>
    <s v="204-5-7"/>
    <n v="16"/>
    <s v="MANTENIMIENTO Y MEJORAMIENTO DE VIVIENDA Y ALOJAMIENTO"/>
    <s v="MANTENIMIENTO ADECUACION Y REPARACION DE VIVIENDA FISCAL"/>
    <n v="72102900"/>
    <s v="MÍNIMA CUANTÍA"/>
    <n v="10"/>
    <n v="1"/>
    <n v="1"/>
    <n v="13500000"/>
    <s v="GLOBAL"/>
    <s v="SI EN TRAMITE"/>
  </r>
  <r>
    <x v="0"/>
    <s v="204-5-7"/>
    <n v="16"/>
    <s v="MANTENIMIENTO Y MEJORAMIENTO DE VIVIENDA Y ALOJAMIENTO"/>
    <s v="SALDO CTO VIV FISCAL"/>
    <n v="0"/>
    <s v="MÍNIMA CUANTÍA"/>
    <n v="1"/>
    <n v="6"/>
    <n v="1"/>
    <n v="0.96"/>
    <s v="GLOBAL"/>
    <s v=""/>
  </r>
  <r>
    <x v="0"/>
    <s v="204-5-8"/>
    <n v="10"/>
    <s v="SERVICIO DE ASEO"/>
    <s v="SERVICIO DE ASEO ESM"/>
    <n v="76111500"/>
    <s v="MÍNIMA CUANTÍA"/>
    <n v="1"/>
    <n v="5"/>
    <n v="1"/>
    <n v="16266638.82"/>
    <s v="GLOBAL"/>
    <s v="SI APROBADAS"/>
  </r>
  <r>
    <x v="0"/>
    <s v="204-5-8"/>
    <n v="16"/>
    <s v="SERVICIO DE ASEO"/>
    <s v="SERVICIO DE ASEO COLEGIO"/>
    <n v="76111500"/>
    <s v="SELÉCCION ABREVIADA - ACUERDO MARCO"/>
    <n v="1"/>
    <n v="10"/>
    <n v="1"/>
    <n v="42146426.914999999"/>
    <s v="GLOBAL"/>
    <s v="NO SOLICITADAS"/>
  </r>
  <r>
    <x v="0"/>
    <s v="204-5-8"/>
    <n v="16"/>
    <s v="SERVICIO DE ASEO"/>
    <s v="SERVICIO DE ASEO UNIDAD"/>
    <n v="76111500"/>
    <s v="SELÉCCION ABREVIADA - ACUERDO MARCO"/>
    <n v="1"/>
    <n v="10"/>
    <n v="1"/>
    <n v="42146426.914999999"/>
    <s v="GLOBAL"/>
    <s v="NO SOLICITADAS"/>
  </r>
  <r>
    <x v="0"/>
    <s v="204-5-8"/>
    <n v="10"/>
    <s v="SERVICIO DE ASEO"/>
    <s v="SERVICIO DE ASEO ESM"/>
    <n v="76111500"/>
    <s v="MÍNIMA CUANTÍA"/>
    <n v="4"/>
    <n v="6"/>
    <n v="1"/>
    <n v="14699965"/>
    <s v="GLOBAL"/>
    <s v="NO SOLICITADAS"/>
  </r>
  <r>
    <x v="0"/>
    <s v="204-5-8"/>
    <n v="10"/>
    <s v="SERVICIO DE ASEO"/>
    <s v="SERVICIO ASEO ESM"/>
    <n v="78111500"/>
    <s v="MÍNIMA CUANTÍA"/>
    <n v="10"/>
    <n v="1"/>
    <n v="1"/>
    <n v="4500000"/>
    <s v="GLOBAL"/>
    <s v="SI EN TRAMITE"/>
  </r>
  <r>
    <x v="0"/>
    <s v="204-5-8"/>
    <n v="16"/>
    <s v="SERVICIO DE ASEO"/>
    <s v="SALDO ORDEN DE COMPRA"/>
    <n v="0"/>
    <s v="MÍNIMA CUANTÍA"/>
    <n v="1"/>
    <n v="6"/>
    <n v="1"/>
    <n v="0.17"/>
    <s v="GLOBAL"/>
    <s v=""/>
  </r>
  <r>
    <x v="0"/>
    <s v="204-5-8"/>
    <n v="10"/>
    <s v="SERVICIO DE ASEO"/>
    <s v="SALDO REDUCCION CTO"/>
    <n v="0"/>
    <s v="MÍNIMA CUANTÍA"/>
    <n v="1"/>
    <n v="6"/>
    <n v="1"/>
    <n v="3681388.18"/>
    <s v="GLOBAL"/>
    <s v=""/>
  </r>
  <r>
    <x v="0"/>
    <s v="204-5-11"/>
    <n v="10"/>
    <s v="ADMINISTRACION OPERACIÓN Y MANTENIMIENTO DE PLANTAS DE ENERGIA"/>
    <s v="MANTENIMIENTO PLANTA HOBART "/>
    <n v="72101517"/>
    <s v="SELECCIÓN ABREVIADA MENOR CUANTÍA"/>
    <n v="4"/>
    <n v="6"/>
    <n v="1"/>
    <n v="20230000"/>
    <s v="GLOBAL"/>
    <s v="NO SOLICITADAS"/>
  </r>
  <r>
    <x v="0"/>
    <s v="204-5-11"/>
    <n v="10"/>
    <s v="ADMINISTRACION OPERACIÓN Y MANTENIMIENTO DE PLANTAS DE ENERGIA"/>
    <s v="MANTENIMIENTO PLANTA HOBART "/>
    <n v="72101517"/>
    <s v="SELECCIÓN ABREVIADA MENOR CUANTÍA"/>
    <n v="4"/>
    <n v="6"/>
    <n v="1"/>
    <n v="20230000"/>
    <s v="GLOBAL"/>
    <s v="NO SOLICITADAS"/>
  </r>
  <r>
    <x v="0"/>
    <s v="204-5-11"/>
    <n v="10"/>
    <s v="ADMINISTRACION OPERACIÓN Y MANTENIMIENTO DE PLANTAS DE ENERGIA"/>
    <s v="MANTENIMIENTO PLANTA HOBART "/>
    <n v="72101517"/>
    <s v="SELECCIÓN ABREVIADA MENOR CUANTÍA"/>
    <n v="4"/>
    <n v="6"/>
    <n v="1"/>
    <n v="20706000"/>
    <s v="GLOBAL"/>
    <s v="NO SOLICITADAS"/>
  </r>
  <r>
    <x v="0"/>
    <s v="204-5-11"/>
    <n v="10"/>
    <s v="ADMINISTRACION OPERACIÓN Y MANTENIMIENTO DE PLANTAS DE ENERGIA"/>
    <s v="MANTENIMIENTO PLANTAS AEROPORTUARIAS GRUTE"/>
    <n v="72154300"/>
    <s v="SELECCIÓN ABREVIADA MENOR CUANTÍA"/>
    <n v="4"/>
    <n v="6"/>
    <n v="1"/>
    <n v="52126052"/>
    <s v="GLOBAL"/>
    <s v="NO SOLICITADAS"/>
  </r>
  <r>
    <x v="0"/>
    <s v="204-5-11"/>
    <n v="10"/>
    <s v="ADMINISTRACION OPERACIÓN Y MANTENIMIENTO DE PLANTAS DE ENERGIA"/>
    <s v="MANTENIMIENTO PLANTAS ELECTRICAS "/>
    <n v="72154302"/>
    <s v="SELECCIÓN ABREVIADA MENOR CUANTÍA"/>
    <n v="4"/>
    <n v="6"/>
    <n v="1"/>
    <n v="15622490"/>
    <s v="GLOBAL"/>
    <s v="NO SOLICITADAS"/>
  </r>
  <r>
    <x v="0"/>
    <s v="204-5-11"/>
    <n v="10"/>
    <s v="ADMINISTRACION OPERACIÓN Y MANTENIMIENTO DE PLANTAS DE ENERGIA"/>
    <s v="MANTENIMIENTO PLANTAS ELECTRICAS GRUTE"/>
    <n v="72154302"/>
    <s v="SELECCIÓN ABREVIADA MENOR CUANTÍA"/>
    <n v="4"/>
    <n v="6"/>
    <n v="1"/>
    <n v="16719915"/>
    <s v="GLOBAL"/>
    <s v="NO SOLICITADAS"/>
  </r>
  <r>
    <x v="0"/>
    <s v="204-5-11"/>
    <n v="10"/>
    <s v="ADMINISTRACION OPERACIÓN Y MANTENIMIENTO DE PLANTAS DE ENERGIA"/>
    <s v="MANTENIMIENTO PLANTA ELECTRICA"/>
    <n v="72154300"/>
    <s v="SELECCIÓN ABREVIADA MENOR CUANTÍA"/>
    <n v="6"/>
    <n v="3"/>
    <n v="1"/>
    <n v="5950000"/>
    <s v="GLOBAL"/>
    <s v="NO SOLICITADAS"/>
  </r>
  <r>
    <x v="0"/>
    <s v="204-5-12"/>
    <n v="10"/>
    <s v="MANTENIMIENTO DE OTROS BIENES"/>
    <s v="MANTENIMIENTO SISTEMA CONTROL DE ACCESO"/>
    <n v="73152108"/>
    <s v="MÍNIMA CUANTÍA"/>
    <n v="7"/>
    <n v="3"/>
    <n v="1"/>
    <n v="5952000"/>
    <s v="GLOBAL"/>
    <s v="NO SOLICITADAS"/>
  </r>
  <r>
    <x v="0"/>
    <s v="204-5-12"/>
    <n v="10"/>
    <s v="MANTENIMIENTO DE OTROS BIENES"/>
    <s v="SALDO CTO 099 MTTO CCTV CONTROL ACCESO"/>
    <n v="0"/>
    <s v="MÍNIMA CUANTÍA"/>
    <n v="1"/>
    <n v="6"/>
    <n v="1"/>
    <n v="1488000"/>
    <s v="GLOBAL"/>
    <s v=""/>
  </r>
  <r>
    <x v="0"/>
    <s v="204-5-13"/>
    <n v="10"/>
    <s v="MANTENIMIENTO DE SOFTWARE"/>
    <s v="ACTUALIZACION SOFTWARE SIMULADOR T-37"/>
    <n v="81111500"/>
    <s v="SELECCIÓN ABREVIADA MENOR CUANTÍA"/>
    <n v="7"/>
    <n v="3"/>
    <n v="1"/>
    <n v="30000000"/>
    <s v="GLOBAL"/>
    <s v="NO SOLICITADAS"/>
  </r>
  <r>
    <x v="0"/>
    <s v="204-6-2"/>
    <n v="16"/>
    <s v="CORREO"/>
    <s v="GUIAS DE CORREO CERTIFICADO"/>
    <n v="78102203"/>
    <s v="CONTRATACIÓN DIRECTA"/>
    <n v="1"/>
    <n v="11"/>
    <n v="1"/>
    <n v="3000000"/>
    <s v="GLOBAL"/>
    <s v="NO SOLICITADAS"/>
  </r>
  <r>
    <x v="0"/>
    <s v="204-6-7"/>
    <n v="10"/>
    <s v="TRANSPORTE"/>
    <s v="PEAJES"/>
    <n v="93151510"/>
    <s v="SOLICITUD DE INFORMACIÓN A LOS PROVEEDORES"/>
    <n v="1"/>
    <n v="12"/>
    <n v="1"/>
    <n v="127100"/>
    <s v="GLOBAL"/>
    <s v="NO SOLICITADAS"/>
  </r>
  <r>
    <x v="0"/>
    <s v="204-6-7"/>
    <n v="10"/>
    <s v="TRANSPORTE"/>
    <s v="PAGO PEAJE VEHICULOS UNIDAD RECIBO NO.80363-83924"/>
    <n v="93151510"/>
    <s v="SOLICITUD DE INFORMACIÓN A LOS PROVEEDORES"/>
    <n v="1"/>
    <n v="12"/>
    <n v="1"/>
    <n v="19400"/>
    <s v="GLOBAL"/>
    <s v="NO SOLICITADAS"/>
  </r>
  <r>
    <x v="0"/>
    <s v="204-6-7"/>
    <n v="10"/>
    <s v="TRANSPORTE"/>
    <s v="PAGO PEAJE VEHICULOS UNIDAD RECIBO NO.202623-350575"/>
    <n v="93151510"/>
    <s v="SOLICITUD DE INFORMACIÓN A LOS PROVEEDORES"/>
    <n v="1"/>
    <n v="12"/>
    <n v="1"/>
    <n v="30400"/>
    <s v="GLOBAL"/>
    <s v="NO SOLICITADAS"/>
  </r>
  <r>
    <x v="0"/>
    <s v="204-6-7"/>
    <n v="10"/>
    <s v="TRANSPORTE"/>
    <s v="PAGO PEAJE VEHICULOS UNIDAD RECIBO NO.4292-8450-4070-4166"/>
    <n v="93151510"/>
    <s v="SOLICITUD DE INFORMACIÓN A LOS PROVEEDORES"/>
    <n v="1"/>
    <n v="12"/>
    <n v="1"/>
    <n v="61600"/>
    <s v="GLOBAL"/>
    <s v="NO SOLICITADAS"/>
  </r>
  <r>
    <x v="0"/>
    <s v="204-6-7"/>
    <n v="10"/>
    <s v="TRANSPORTE"/>
    <s v="PAGO PEAJE VEHICULOS UNIDAD RECIBO NO.1653-4935-0316-4395"/>
    <n v="93151510"/>
    <s v="SOLICITUD DE INFORMACIÓN A LOS PROVEEDORES"/>
    <n v="1"/>
    <n v="12"/>
    <n v="1"/>
    <n v="45200"/>
    <s v="GLOBAL"/>
    <s v="NO SOLICITADAS"/>
  </r>
  <r>
    <x v="0"/>
    <s v="204-6-7"/>
    <n v="10"/>
    <s v="TRANSPORTE"/>
    <s v="PAGO PEAJE VEHICULOS UNIDAD RECIBO NO.3320-4526-9387-9085"/>
    <n v="93151510"/>
    <s v="SOLICITUD DE INFORMACIÓN A LOS PROVEEDORES"/>
    <n v="1"/>
    <n v="12"/>
    <n v="1"/>
    <n v="66300"/>
    <s v="GLOBAL"/>
    <s v="NO SOLICITADAS"/>
  </r>
  <r>
    <x v="0"/>
    <s v="204-6-7"/>
    <n v="10"/>
    <s v="TRANSPORTE"/>
    <s v="SALDO PEAJES"/>
    <n v="0"/>
    <s v="MÍNIMA CUANTÍA"/>
    <n v="1"/>
    <n v="6"/>
    <n v="1"/>
    <n v="1000000"/>
    <s v="GLOBAL"/>
    <s v=""/>
  </r>
  <r>
    <x v="0"/>
    <s v="204-7-3"/>
    <n v="10"/>
    <s v="EDICIÓN DE LIBROS, REVISTAS, ESCRITOS Y TRABAJOS TIPOGRÁFICOS"/>
    <s v="DIPLOMAS  PERSONAL  FINALIZA CURSOS "/>
    <n v="60101600"/>
    <s v="MÍNIMA CUANTÍA"/>
    <n v="3"/>
    <n v="4"/>
    <n v="1000"/>
    <n v="614000"/>
    <s v="GLOBAL"/>
    <s v="NO SOLICITADAS"/>
  </r>
  <r>
    <x v="0"/>
    <s v="204-7-3"/>
    <n v="10"/>
    <s v="EDICIÓN DE LIBROS, REVISTAS, ESCRITOS Y TRABAJOS TIPOGRÁFICOS"/>
    <s v="DIPLOMAS PARA LA ESIMA"/>
    <n v="55101500"/>
    <s v="MÍNIMA CUANTÍA"/>
    <n v="3"/>
    <n v="4"/>
    <n v="770"/>
    <n v="542080"/>
    <s v="GLOBAL"/>
    <s v="NO SOLICITADAS"/>
  </r>
  <r>
    <x v="0"/>
    <s v="204-7-3"/>
    <n v="10"/>
    <s v="EDICIÓN DE LIBROS, REVISTAS, ESCRITOS Y TRABAJOS TIPOGRÁFICOS"/>
    <s v="FAJA  DE PROGRESO DE VUELO "/>
    <n v="55101500"/>
    <s v="MÍNIMA CUANTÍA"/>
    <n v="3"/>
    <n v="4"/>
    <n v="8000"/>
    <n v="80000"/>
    <s v="GLOBAL"/>
    <s v="NO SOLICITADAS"/>
  </r>
  <r>
    <x v="0"/>
    <s v="204-7-3"/>
    <n v="10"/>
    <s v="EDICIÓN DE LIBROS, REVISTAS, ESCRITOS Y TRABAJOS TIPOGRÁFICOS"/>
    <s v="FAJA  DE PROGRESO DE VUELO "/>
    <n v="55101500"/>
    <s v="MÍNIMA CUANTÍA"/>
    <n v="3"/>
    <n v="4"/>
    <n v="5000"/>
    <n v="60000"/>
    <s v="GLOBAL"/>
    <s v="NO SOLICITADAS"/>
  </r>
  <r>
    <x v="0"/>
    <s v="204-7-3"/>
    <n v="10"/>
    <s v="EDICIÓN DE LIBROS, REVISTAS, ESCRITOS Y TRABAJOS TIPOGRÁFICOS"/>
    <s v="FORMAS FAC 041"/>
    <n v="55101500"/>
    <s v="MÍNIMA CUANTÍA"/>
    <n v="3"/>
    <n v="4"/>
    <n v="1500"/>
    <n v="64500"/>
    <s v="GLOBAL"/>
    <s v="NO SOLICITADAS"/>
  </r>
  <r>
    <x v="0"/>
    <s v="204-7-3"/>
    <n v="10"/>
    <s v="EDICIÓN DE LIBROS, REVISTAS, ESCRITOS Y TRABAJOS TIPOGRÁFICOS"/>
    <s v="FORMAS FAC 042 "/>
    <n v="55101500"/>
    <s v="MÍNIMA CUANTÍA"/>
    <n v="3"/>
    <n v="4"/>
    <n v="1500"/>
    <n v="64500"/>
    <s v="GLOBAL"/>
    <s v="NO SOLICITADAS"/>
  </r>
  <r>
    <x v="0"/>
    <s v="204-7-3"/>
    <n v="10"/>
    <s v="EDICIÓN DE LIBROS, REVISTAS, ESCRITOS Y TRABAJOS TIPOGRÁFICOS"/>
    <s v="FORMAS FAC 045"/>
    <n v="55101500"/>
    <s v="MÍNIMA CUANTÍA"/>
    <n v="3"/>
    <n v="4"/>
    <n v="1000"/>
    <n v="45000"/>
    <s v="GLOBAL"/>
    <s v="NO SOLICITADAS"/>
  </r>
  <r>
    <x v="0"/>
    <s v="204-7-3"/>
    <n v="10"/>
    <s v="EDICIÓN DE LIBROS, REVISTAS, ESCRITOS Y TRABAJOS TIPOGRÁFICOS"/>
    <s v="FORMAS FAC 235T-1 "/>
    <n v="55101500"/>
    <s v="MÍNIMA CUANTÍA"/>
    <n v="3"/>
    <n v="4"/>
    <n v="500"/>
    <n v="28000"/>
    <s v="GLOBAL"/>
    <s v="NO SOLICITADAS"/>
  </r>
  <r>
    <x v="0"/>
    <s v="204-7-3"/>
    <n v="10"/>
    <s v="EDICIÓN DE LIBROS, REVISTAS, ESCRITOS Y TRABAJOS TIPOGRÁFICOS"/>
    <s v="FORMAS FAC 233 "/>
    <n v="55101500"/>
    <s v="MÍNIMA CUANTÍA"/>
    <n v="3"/>
    <n v="4"/>
    <n v="500"/>
    <n v="27000"/>
    <s v="GLOBAL"/>
    <s v="NO SOLICITADAS"/>
  </r>
  <r>
    <x v="0"/>
    <s v="204-7-3"/>
    <n v="10"/>
    <s v="EDICIÓN DE LIBROS, REVISTAS, ESCRITOS Y TRABAJOS TIPOGRÁFICOS"/>
    <s v="FORMAS FAC 260T "/>
    <n v="55101500"/>
    <s v="MÍNIMA CUANTÍA"/>
    <n v="3"/>
    <n v="4"/>
    <n v="5000"/>
    <n v="130000"/>
    <s v="GLOBAL"/>
    <s v="NO SOLICITADAS"/>
  </r>
  <r>
    <x v="0"/>
    <s v="204-7-3"/>
    <n v="10"/>
    <s v="EDICIÓN DE LIBROS, REVISTAS, ESCRITOS Y TRABAJOS TIPOGRÁFICOS"/>
    <s v="FORMAS FAC 273T "/>
    <n v="55101500"/>
    <s v="MÍNIMA CUANTÍA"/>
    <n v="3"/>
    <n v="4"/>
    <n v="500"/>
    <n v="28000"/>
    <s v="GLOBAL"/>
    <s v="NO SOLICITADAS"/>
  </r>
  <r>
    <x v="0"/>
    <s v="204-7-3"/>
    <n v="10"/>
    <s v="EDICIÓN DE LIBROS, REVISTAS, ESCRITOS Y TRABAJOS TIPOGRÁFICOS"/>
    <s v="FORMAS FAC 282T"/>
    <n v="55101500"/>
    <s v="MÍNIMA CUANTÍA"/>
    <n v="3"/>
    <n v="4"/>
    <n v="5000"/>
    <n v="225000"/>
    <s v="GLOBAL"/>
    <s v="NO SOLICITADAS"/>
  </r>
  <r>
    <x v="0"/>
    <s v="204-7-3"/>
    <n v="10"/>
    <s v="EDICIÓN DE LIBROS, REVISTAS, ESCRITOS Y TRABAJOS TIPOGRÁFICOS"/>
    <s v="FORMATO AUDIOTORIA NOTAS ENFERMERIA"/>
    <n v="55101500"/>
    <s v="MÍNIMA CUANTÍA"/>
    <n v="3"/>
    <n v="4"/>
    <n v="50"/>
    <n v="350000"/>
    <s v="GLOBAL"/>
    <s v="NO SOLICITADAS"/>
  </r>
  <r>
    <x v="0"/>
    <s v="204-7-3"/>
    <n v="10"/>
    <s v="EDICIÓN DE LIBROS, REVISTAS, ESCRITOS Y TRABAJOS TIPOGRÁFICOS"/>
    <s v="FORMATO AUDITORIA FORMULACION "/>
    <n v="55101500"/>
    <s v="MÍNIMA CUANTÍA"/>
    <n v="3"/>
    <n v="4"/>
    <n v="50"/>
    <n v="350000"/>
    <s v="GLOBAL"/>
    <s v="NO SOLICITADAS"/>
  </r>
  <r>
    <x v="0"/>
    <s v="204-7-3"/>
    <n v="10"/>
    <s v="EDICIÓN DE LIBROS, REVISTAS, ESCRITOS Y TRABAJOS TIPOGRÁFICOS"/>
    <s v="FORMATO AUDITORIA HISTORIA CLINICA MEDICA "/>
    <n v="55101500"/>
    <s v="MÍNIMA CUANTÍA"/>
    <n v="3"/>
    <n v="4"/>
    <n v="10"/>
    <n v="78000"/>
    <s v="GLOBAL"/>
    <s v="NO SOLICITADAS"/>
  </r>
  <r>
    <x v="0"/>
    <s v="204-7-3"/>
    <n v="10"/>
    <s v="EDICIÓN DE LIBROS, REVISTAS, ESCRITOS Y TRABAJOS TIPOGRÁFICOS"/>
    <s v="FORMATO AUDITORIA HISTORIA CLINICA ODONTOLOGICA "/>
    <n v="55101500"/>
    <s v="MÍNIMA CUANTÍA"/>
    <n v="3"/>
    <n v="4"/>
    <n v="30"/>
    <n v="201000"/>
    <s v="GLOBAL"/>
    <s v="NO SOLICITADAS"/>
  </r>
  <r>
    <x v="0"/>
    <s v="204-7-3"/>
    <n v="10"/>
    <s v="EDICIÓN DE LIBROS, REVISTAS, ESCRITOS Y TRABAJOS TIPOGRÁFICOS"/>
    <s v="FORMATO CONSENTIMIENTO INFORMADO PARA ADMINISTRACION DE MEDICAMENTOS "/>
    <n v="55101500"/>
    <s v="MÍNIMA CUANTÍA"/>
    <n v="3"/>
    <n v="4"/>
    <n v="10"/>
    <n v="75000"/>
    <s v="GLOBAL"/>
    <s v="NO SOLICITADAS"/>
  </r>
  <r>
    <x v="0"/>
    <s v="204-7-3"/>
    <n v="10"/>
    <s v="EDICIÓN DE LIBROS, REVISTAS, ESCRITOS Y TRABAJOS TIPOGRÁFICOS"/>
    <s v="FORMATO DE CONSENTIMIENTO INFORMADO PARA PROCEDIMIENTOS MENORES"/>
    <n v="55101500"/>
    <s v="MÍNIMA CUANTÍA"/>
    <n v="3"/>
    <n v="4"/>
    <n v="3"/>
    <n v="36000"/>
    <s v="GLOBAL"/>
    <s v="NO SOLICITADAS"/>
  </r>
  <r>
    <x v="0"/>
    <s v="204-7-3"/>
    <n v="10"/>
    <s v="EDICIÓN DE LIBROS, REVISTAS, ESCRITOS Y TRABAJOS TIPOGRÁFICOS"/>
    <s v="ACTA REUNION DE EQUIPOS"/>
    <n v="55101500"/>
    <s v="MÍNIMA CUANTÍA"/>
    <n v="3"/>
    <n v="4"/>
    <n v="1200"/>
    <n v="216000"/>
    <s v="GLOBAL"/>
    <s v="NO SOLICITADAS"/>
  </r>
  <r>
    <x v="0"/>
    <s v="204-7-3"/>
    <n v="10"/>
    <s v="EDICIÓN DE LIBROS, REVISTAS, ESCRITOS Y TRABAJOS TIPOGRÁFICOS"/>
    <s v="FORMATO ENCUESTA CLIENTE INCOGNITO"/>
    <n v="55101500"/>
    <s v="MÍNIMA CUANTÍA"/>
    <n v="3"/>
    <n v="4"/>
    <n v="3"/>
    <n v="22500"/>
    <s v="GLOBAL"/>
    <s v="NO SOLICITADAS"/>
  </r>
  <r>
    <x v="0"/>
    <s v="204-7-3"/>
    <n v="10"/>
    <s v="EDICIÓN DE LIBROS, REVISTAS, ESCRITOS Y TRABAJOS TIPOGRÁFICOS"/>
    <s v="FORMATO EVOLUCION ODONTOLOGIA "/>
    <n v="55101500"/>
    <s v="MÍNIMA CUANTÍA"/>
    <n v="3"/>
    <n v="4"/>
    <n v="200"/>
    <n v="1960000"/>
    <s v="GLOBAL"/>
    <s v="NO SOLICITADAS"/>
  </r>
  <r>
    <x v="0"/>
    <s v="204-7-3"/>
    <n v="10"/>
    <s v="EDICIÓN DE LIBROS, REVISTAS, ESCRITOS Y TRABAJOS TIPOGRÁFICOS"/>
    <s v="FORMATO FORMULA MEDICA "/>
    <n v="55101500"/>
    <s v="MÍNIMA CUANTÍA"/>
    <n v="3"/>
    <n v="4"/>
    <n v="5"/>
    <n v="52130"/>
    <s v="GLOBAL"/>
    <s v="NO SOLICITADAS"/>
  </r>
  <r>
    <x v="0"/>
    <s v="204-7-3"/>
    <n v="10"/>
    <s v="EDICIÓN DE LIBROS, REVISTAS, ESCRITOS Y TRABAJOS TIPOGRÁFICOS"/>
    <s v="FORMATO HISTORIA CLINICA MEDICA "/>
    <n v="55101500"/>
    <s v="MÍNIMA CUANTÍA"/>
    <n v="3"/>
    <n v="4"/>
    <n v="25"/>
    <n v="180175"/>
    <s v="GLOBAL"/>
    <s v="NO SOLICITADAS"/>
  </r>
  <r>
    <x v="0"/>
    <s v="204-7-3"/>
    <n v="10"/>
    <s v="EDICIÓN DE LIBROS, REVISTAS, ESCRITOS Y TRABAJOS TIPOGRÁFICOS"/>
    <s v="FORMATO HISTORIA CLINICA PRIORITARIA"/>
    <n v="55101500"/>
    <s v="MÍNIMA CUANTÍA"/>
    <n v="3"/>
    <n v="4"/>
    <n v="25"/>
    <n v="180175"/>
    <s v="GLOBAL"/>
    <s v="NO SOLICITADAS"/>
  </r>
  <r>
    <x v="0"/>
    <s v="204-7-3"/>
    <n v="10"/>
    <s v="EDICIÓN DE LIBROS, REVISTAS, ESCRITOS Y TRABAJOS TIPOGRÁFICOS"/>
    <s v="FORMATO INCAPACIDAD MEDICA "/>
    <n v="55101500"/>
    <s v="MÍNIMA CUANTÍA"/>
    <n v="3"/>
    <n v="4"/>
    <n v="1"/>
    <n v="33150"/>
    <s v="GLOBAL"/>
    <s v="NO SOLICITADAS"/>
  </r>
  <r>
    <x v="0"/>
    <s v="204-7-3"/>
    <n v="10"/>
    <s v="EDICIÓN DE LIBROS, REVISTAS, ESCRITOS Y TRABAJOS TIPOGRÁFICOS"/>
    <s v="FORMATO INVENTARIO PERTENENCIAS USUARIO "/>
    <n v="55101500"/>
    <s v="MÍNIMA CUANTÍA"/>
    <n v="3"/>
    <n v="4"/>
    <n v="10"/>
    <n v="55250"/>
    <s v="GLOBAL"/>
    <s v="NO SOLICITADAS"/>
  </r>
  <r>
    <x v="0"/>
    <s v="204-7-3"/>
    <n v="10"/>
    <s v="EDICIÓN DE LIBROS, REVISTAS, ESCRITOS Y TRABAJOS TIPOGRÁFICOS"/>
    <s v="FORMATO NOTAS DE ENFERMERIA"/>
    <n v="55101500"/>
    <s v="MÍNIMA CUANTÍA"/>
    <n v="3"/>
    <n v="4"/>
    <n v="2"/>
    <n v="30000"/>
    <s v="GLOBAL"/>
    <s v="NO SOLICITADAS"/>
  </r>
  <r>
    <x v="0"/>
    <s v="204-7-3"/>
    <n v="10"/>
    <s v="EDICIÓN DE LIBROS, REVISTAS, ESCRITOS Y TRABAJOS TIPOGRÁFICOS"/>
    <s v="FORMATO OA-FR-012 PLAN DE VUELO MILITAR LOCAL"/>
    <n v="55101500"/>
    <s v="MÍNIMA CUANTÍA"/>
    <n v="3"/>
    <n v="4"/>
    <n v="4000"/>
    <n v="152000"/>
    <s v="GLOBAL"/>
    <s v="NO SOLICITADAS"/>
  </r>
  <r>
    <x v="0"/>
    <s v="204-7-3"/>
    <n v="10"/>
    <s v="EDICIÓN DE LIBROS, REVISTAS, ESCRITOS Y TRABAJOS TIPOGRÁFICOS"/>
    <s v="FORMATO OA-FR-023 BRIEFING METEORLOGICO "/>
    <n v="55101500"/>
    <s v="MÍNIMA CUANTÍA"/>
    <n v="3"/>
    <n v="4"/>
    <n v="5000"/>
    <n v="125000"/>
    <s v="GLOBAL"/>
    <s v="NO SOLICITADAS"/>
  </r>
  <r>
    <x v="0"/>
    <s v="204-7-3"/>
    <n v="10"/>
    <s v="EDICIÓN DE LIBROS, REVISTAS, ESCRITOS Y TRABAJOS TIPOGRÁFICOS"/>
    <s v="FORMATO ORDENES EXAMENES DE LABORATORIO "/>
    <n v="55101500"/>
    <s v="MÍNIMA CUANTÍA"/>
    <n v="3"/>
    <n v="4"/>
    <n v="3"/>
    <n v="15600"/>
    <s v="GLOBAL"/>
    <s v="NO SOLICITADAS"/>
  </r>
  <r>
    <x v="0"/>
    <s v="204-7-3"/>
    <n v="10"/>
    <s v="EDICIÓN DE LIBROS, REVISTAS, ESCRITOS Y TRABAJOS TIPOGRÁFICOS"/>
    <s v="FORMATO PLAN DE VUELO NACIONAL"/>
    <n v="55101500"/>
    <s v="MÍNIMA CUANTÍA"/>
    <n v="3"/>
    <n v="4"/>
    <n v="4000"/>
    <n v="184000"/>
    <s v="GLOBAL"/>
    <s v="NO SOLICITADAS"/>
  </r>
  <r>
    <x v="0"/>
    <s v="204-7-3"/>
    <n v="10"/>
    <s v="EDICIÓN DE LIBROS, REVISTAS, ESCRITOS Y TRABAJOS TIPOGRÁFICOS"/>
    <s v="FORMATO REGISTRO DE MEDICAMENTOS "/>
    <n v="55101500"/>
    <s v="MÍNIMA CUANTÍA"/>
    <n v="3"/>
    <n v="4"/>
    <n v="2"/>
    <n v="32000"/>
    <s v="GLOBAL"/>
    <s v="NO SOLICITADAS"/>
  </r>
  <r>
    <x v="0"/>
    <s v="204-7-3"/>
    <n v="10"/>
    <s v="EDICIÓN DE LIBROS, REVISTAS, ESCRITOS Y TRABAJOS TIPOGRÁFICOS"/>
    <s v="FORMATO REGISTRO DIARIO DE CONTROL DE TEMPERATURA TAMAÑO OFICIO (TALONARIO*100)  CARA OFICIO"/>
    <n v="55101500"/>
    <s v="MÍNIMA CUANTÍA"/>
    <n v="3"/>
    <n v="4"/>
    <n v="2"/>
    <n v="20000"/>
    <s v="GLOBAL"/>
    <s v="NO SOLICITADAS"/>
  </r>
  <r>
    <x v="0"/>
    <s v="204-7-3"/>
    <n v="10"/>
    <s v="EDICIÓN DE LIBROS, REVISTAS, ESCRITOS Y TRABAJOS TIPOGRÁFICOS"/>
    <s v="FORMATO SIGNOS VITALES "/>
    <n v="55101500"/>
    <s v="MÍNIMA CUANTÍA"/>
    <n v="3"/>
    <n v="4"/>
    <n v="1"/>
    <n v="16000"/>
    <s v="GLOBAL"/>
    <s v="NO SOLICITADAS"/>
  </r>
  <r>
    <x v="0"/>
    <s v="204-7-3"/>
    <n v="10"/>
    <s v="EDICIÓN DE LIBROS, REVISTAS, ESCRITOS Y TRABAJOS TIPOGRÁFICOS"/>
    <s v="FORMATO TRASLADO AMBULANCIAS "/>
    <n v="55101500"/>
    <s v="MÍNIMA CUANTÍA"/>
    <n v="3"/>
    <n v="4"/>
    <n v="3"/>
    <n v="36000"/>
    <s v="GLOBAL"/>
    <s v="NO SOLICITADAS"/>
  </r>
  <r>
    <x v="0"/>
    <s v="204-7-3"/>
    <n v="10"/>
    <s v="EDICIÓN DE LIBROS, REVISTAS, ESCRITOS Y TRABAJOS TIPOGRÁFICOS"/>
    <s v="FROMATOS DE PQR "/>
    <n v="55101500"/>
    <s v="MÍNIMA CUANTÍA"/>
    <n v="3"/>
    <n v="4"/>
    <n v="3"/>
    <n v="39000"/>
    <s v="GLOBAL"/>
    <s v="NO SOLICITADAS"/>
  </r>
  <r>
    <x v="0"/>
    <s v="204-7-3"/>
    <n v="10"/>
    <s v="EDICIÓN DE LIBROS, REVISTAS, ESCRITOS Y TRABAJOS TIPOGRÁFICOS"/>
    <s v="IMPRESIÓN Y ESTAMPADO CARTILLA HOW TO CETAC"/>
    <n v="55101500"/>
    <s v="MÍNIMA CUANTÍA"/>
    <n v="3"/>
    <n v="4"/>
    <n v="10"/>
    <n v="270000"/>
    <s v="GLOBAL"/>
    <s v="NO SOLICITADAS"/>
  </r>
  <r>
    <x v="0"/>
    <s v="204-7-3"/>
    <n v="10"/>
    <s v="EDICIÓN DE LIBROS, REVISTAS, ESCRITOS Y TRABAJOS TIPOGRÁFICOS"/>
    <s v="IN FLIGHT GUIDE"/>
    <n v="55101500"/>
    <s v="MÍNIMA CUANTÍA"/>
    <n v="3"/>
    <n v="4"/>
    <n v="30"/>
    <n v="480000"/>
    <s v="GLOBAL"/>
    <s v="NO SOLICITADAS"/>
  </r>
  <r>
    <x v="0"/>
    <s v="204-7-3"/>
    <n v="10"/>
    <s v="EDICIÓN DE LIBROS, REVISTAS, ESCRITOS Y TRABAJOS TIPOGRÁFICOS"/>
    <s v="MANUAL DE TAREAS "/>
    <n v="55101500"/>
    <s v="MÍNIMA CUANTÍA"/>
    <n v="3"/>
    <n v="4"/>
    <n v="2"/>
    <n v="220000"/>
    <s v="GLOBAL"/>
    <s v="NO SOLICITADAS"/>
  </r>
  <r>
    <x v="0"/>
    <s v="204-7-3"/>
    <n v="10"/>
    <s v="EDICIÓN DE LIBROS, REVISTAS, ESCRITOS Y TRABAJOS TIPOGRÁFICOS"/>
    <s v="MANUAL PLANEAMIENTO KFIR"/>
    <n v="55101500"/>
    <s v="MÍNIMA CUANTÍA"/>
    <n v="3"/>
    <n v="4"/>
    <n v="4"/>
    <n v="390000"/>
    <s v="GLOBAL"/>
    <s v="NO SOLICITADAS"/>
  </r>
  <r>
    <x v="0"/>
    <s v="204-7-3"/>
    <n v="10"/>
    <s v="EDICIÓN DE LIBROS, REVISTAS, ESCRITOS Y TRABAJOS TIPOGRÁFICOS"/>
    <s v="PIE KFIR"/>
    <n v="55101500"/>
    <s v="MÍNIMA CUANTÍA"/>
    <n v="3"/>
    <n v="4"/>
    <n v="2"/>
    <n v="238000"/>
    <s v="GLOBAL"/>
    <s v="NO SOLICITADAS"/>
  </r>
  <r>
    <x v="0"/>
    <s v="204-7-3"/>
    <n v="10"/>
    <s v="EDICIÓN DE LIBROS, REVISTAS, ESCRITOS Y TRABAJOS TIPOGRÁFICOS"/>
    <s v="SALDO CTO 062 IMPRESOS"/>
    <n v="0"/>
    <s v="MÍNIMA CUANTÍA"/>
    <n v="1"/>
    <n v="6"/>
    <n v="1"/>
    <n v="5083560"/>
    <n v="0"/>
    <s v=""/>
  </r>
  <r>
    <x v="0"/>
    <s v="204-8-1"/>
    <n v="16"/>
    <s v="ACUEDUCTO ALCANTARILLADO Y ASEO"/>
    <s v="SERVICIO DE ASEO (RECOLECCION DE BASURAS)"/>
    <n v="76101501"/>
    <s v="SOLICITUD DE INFORMACIÓN A LOS PROVEEDORES"/>
    <n v="1"/>
    <n v="12"/>
    <n v="1"/>
    <n v="16758320.799999997"/>
    <s v="GLOBAL"/>
    <s v="NO SOLICITADAS"/>
  </r>
  <r>
    <x v="0"/>
    <s v="204-8-1"/>
    <n v="10"/>
    <s v="ACUEDUCTO ALCANTARILLADO Y ASEO"/>
    <s v="SERVICIO DE ASEO (RECOLECCION DE BASURAS) ENERO FACT. 1710"/>
    <n v="76101501"/>
    <s v="SOLICITUD DE INFORMACIÓN A LOS PROVEEDORES"/>
    <n v="1"/>
    <n v="1"/>
    <n v="1"/>
    <n v="5586106.7999999998"/>
    <s v="GLOBAL"/>
    <s v="NO SOLICITADAS"/>
  </r>
  <r>
    <x v="0"/>
    <s v="204-8-1"/>
    <n v="10"/>
    <s v="ACUEDUCTO ALCANTARILLADO Y ASEO"/>
    <s v="SERVICIO DE ASEO (RECOLECCION DE BASURAS) FEBRERO FACT. 1744"/>
    <n v="76101501"/>
    <s v="SOLICITUD DE INFORMACIÓN A LOS PROVEEDORES"/>
    <n v="1"/>
    <n v="1"/>
    <n v="1"/>
    <n v="5586106.7999999998"/>
    <s v="GLOBAL"/>
    <s v="NO SOLICITADAS"/>
  </r>
  <r>
    <x v="0"/>
    <s v="204-8-1"/>
    <n v="10"/>
    <s v="ACUEDUCTO ALCANTARILLADO Y ASEO"/>
    <s v="SERVICIO DE ASEO (RECOLECCION DE BASURAS) MARZO FACT. 1773"/>
    <n v="76101501"/>
    <s v="SOLICITUD DE INFORMACIÓN A LOS PROVEEDORES"/>
    <n v="1"/>
    <n v="1"/>
    <n v="1"/>
    <n v="5586106.7999999998"/>
    <s v="GLOBAL"/>
    <s v="NO SOLICITADAS"/>
  </r>
  <r>
    <x v="0"/>
    <s v="204-8-1"/>
    <n v="10"/>
    <s v="ACUEDUCTO ALCANTARILLADO Y ASEO"/>
    <s v="SERVICIO DE ASEO (RECOLECCION DE BASURAS) ABRIL"/>
    <n v="76101501"/>
    <s v="SOLICITUD DE INFORMACIÓN A LOS PROVEEDORES"/>
    <n v="1"/>
    <n v="1"/>
    <n v="1"/>
    <n v="5586106.7999999998"/>
    <s v="GLOBAL"/>
    <s v="NO SOLICITADAS"/>
  </r>
  <r>
    <x v="0"/>
    <s v="204-8-1"/>
    <n v="10"/>
    <s v="ACUEDUCTO ALCANTARILLADO Y ASEO"/>
    <s v="SERVICIO DE ASEO (RECOLECCION DE BASURAS) MAYO"/>
    <n v="76101501"/>
    <s v="SOLICITUD DE INFORMACIÓN A LOS PROVEEDORES"/>
    <n v="1"/>
    <n v="1"/>
    <n v="1"/>
    <n v="5586106.7999999998"/>
    <s v="GLOBAL"/>
    <s v="NO SOLICITADAS"/>
  </r>
  <r>
    <x v="0"/>
    <s v="204-8-1"/>
    <n v="10"/>
    <s v="ACUEDUCTO ALCANTARILLADO Y ASEO"/>
    <s v="SERVICIO DE ASEO (RECOLECCION DE BASURAS) JUNIO"/>
    <n v="76101501"/>
    <s v="SOLICITUD DE INFORMACIÓN A LOS PROVEEDORES"/>
    <n v="1"/>
    <n v="1"/>
    <n v="1"/>
    <n v="5586106.7999999998"/>
    <s v="GLOBAL"/>
    <s v="NO SOLICITADAS"/>
  </r>
  <r>
    <x v="0"/>
    <s v="204-8-1"/>
    <n v="10"/>
    <s v="ACUEDUCTO ALCANTARILLADO Y ASEO"/>
    <s v="SERVICIO DE ASEO (RECOLECCION DE BASURAS) JULIO FT.1906 "/>
    <n v="76101501"/>
    <s v="SOLICITUD DE INFORMACIÓN A LOS PROVEEDORES"/>
    <n v="1"/>
    <n v="1"/>
    <n v="1"/>
    <n v="9.1999999999999993"/>
    <s v="GLOBAL"/>
    <s v="NO SOLICITADAS"/>
  </r>
  <r>
    <x v="0"/>
    <s v="204-8-1"/>
    <n v="16"/>
    <s v="ACUEDUCTO ALCANTARILLADO Y ASEO"/>
    <s v="SERVICIO DE ASEO (RECOLECCION DE BASURAS) JULIO FT.1906 "/>
    <n v="76101501"/>
    <s v="SOLICITUD DE INFORMACIÓN A LOS PROVEEDORES"/>
    <n v="1"/>
    <n v="1"/>
    <n v="1"/>
    <n v="5586097.5999999996"/>
    <s v="GLOBAL"/>
    <s v="NO SOLICITADAS"/>
  </r>
  <r>
    <x v="0"/>
    <s v="204-8-1"/>
    <n v="16"/>
    <s v="ACUEDUCTO ALCANTARILLADO Y ASEO"/>
    <s v="SERVICIO DE ASEO (RECOLECCION DE BASURAS) AGOSTO"/>
    <n v="76101501"/>
    <s v="SOLICITUD DE INFORMACIÓN A LOS PROVEEDORES"/>
    <n v="1"/>
    <n v="1"/>
    <n v="1"/>
    <n v="5586106.7999999998"/>
    <s v="GLOBAL"/>
    <s v="NO SOLICITADAS"/>
  </r>
  <r>
    <x v="0"/>
    <s v="204-8-1"/>
    <n v="16"/>
    <s v="ACUEDUCTO ALCANTARILLADO Y ASEO"/>
    <s v="SERVICIO DE ASEO (RECOLECCION DE BASURAS) SEPTIEMBRE"/>
    <n v="76101501"/>
    <s v="SOLICITUD DE INFORMACIÓN A LOS PROVEEDORES"/>
    <n v="1"/>
    <n v="1"/>
    <n v="1"/>
    <n v="5586106.7999999998"/>
    <s v="GLOBAL"/>
    <s v="NO SOLICITADAS"/>
  </r>
  <r>
    <x v="0"/>
    <s v="204-8-2"/>
    <n v="10"/>
    <s v="ENERGIA"/>
    <s v="SERVICIO DE ENERGIA"/>
    <n v="83101800"/>
    <s v="SOLICITUD DE INFORMACIÓN A LOS PROVEEDORES"/>
    <n v="1"/>
    <n v="10"/>
    <n v="1"/>
    <n v="200000000"/>
    <s v="GLOBAL"/>
    <s v="NO SOLICITADAS"/>
  </r>
  <r>
    <x v="0"/>
    <s v="204-8-2"/>
    <n v="10"/>
    <s v="ENERGIA"/>
    <s v="SERVICIO DE ENERGIA"/>
    <n v="83101800"/>
    <s v="SOLICITUD DE INFORMACIÓN A LOS PROVEEDORES"/>
    <n v="1"/>
    <n v="12"/>
    <n v="1"/>
    <n v="2297017880.5"/>
    <s v="GLOBAL"/>
    <s v="NO SOLICITADAS"/>
  </r>
  <r>
    <x v="0"/>
    <s v="204-8-2"/>
    <n v="16"/>
    <s v="ENERGIA"/>
    <s v="SERVICIO DE ENERGIA"/>
    <n v="83101800"/>
    <s v="SOLICITUD DE INFORMACIÓN A LOS PROVEEDORES"/>
    <n v="1"/>
    <n v="12"/>
    <n v="1"/>
    <n v="377968648"/>
    <s v="GLOBAL"/>
    <s v="NO SOLICITADAS"/>
  </r>
  <r>
    <x v="0"/>
    <s v="204-8-2"/>
    <n v="10"/>
    <s v="ENERGIA"/>
    <s v="SERVICIO DE ENERGIA"/>
    <n v="83101800"/>
    <s v="SOLICITUD DE INFORMACIÓN A LOS PROVEEDORES"/>
    <n v="1"/>
    <n v="12"/>
    <n v="1"/>
    <n v="106065340"/>
    <s v="GLOBAL"/>
    <s v="NO SOLICITADAS"/>
  </r>
  <r>
    <x v="0"/>
    <s v="204-8-6"/>
    <n v="10"/>
    <s v="TELÉFONO, FAX Y OTROS"/>
    <s v="SERVICIO TELEFONIA FIJA"/>
    <n v="83111501"/>
    <s v="SOLICITUD DE INFORMACIÓN A LOS PROVEEDORES"/>
    <n v="1"/>
    <n v="12"/>
    <n v="1"/>
    <n v="3551730"/>
    <s v="GLOBAL"/>
    <s v="NO SOLICITADAS"/>
  </r>
  <r>
    <x v="0"/>
    <s v="204-8-6"/>
    <n v="10"/>
    <s v="TELÉFONO, FAX Y OTROS"/>
    <s v="SERVICIO TELEFONICO CONSUMO MES DICIEMBRE 2017 FACT 0768 A LA 0786"/>
    <n v="83111501"/>
    <s v="SOLICITUD DE INFORMACIÓN A LOS PROVEEDORES"/>
    <n v="1"/>
    <n v="12"/>
    <n v="1"/>
    <n v="1299747"/>
    <s v="GLOBAL"/>
    <s v="NO SOLICITADAS"/>
  </r>
  <r>
    <x v="0"/>
    <s v="204-8-6"/>
    <n v="10"/>
    <s v="TELÉFONO, FAX Y OTROS"/>
    <s v="SERVICIO TELEFONICO CONSUMO MES ENERO 2018 FACT 8279 A LA 8296"/>
    <n v="83111501"/>
    <s v="SOLICITUD DE INFORMACIÓN A LOS PROVEEDORES"/>
    <n v="1"/>
    <n v="12"/>
    <n v="1"/>
    <n v="935224"/>
    <s v="GLOBAL"/>
    <s v="NO SOLICITADAS"/>
  </r>
  <r>
    <x v="0"/>
    <s v="204-8-6"/>
    <n v="10"/>
    <s v="TELÉFONO, FAX Y OTROS"/>
    <s v="SERVICIO TELEFONICO CONSUMO MES FEBRERO 2018 FACT 78880 A LA 78896"/>
    <n v="83111501"/>
    <s v="SOLICITUD DE INFORMACIÓN A LOS PROVEEDORES"/>
    <n v="1"/>
    <n v="12"/>
    <n v="1"/>
    <n v="1028034"/>
    <s v="GLOBAL"/>
    <s v="NO SOLICITADAS"/>
  </r>
  <r>
    <x v="0"/>
    <s v="204-8-6"/>
    <n v="10"/>
    <s v="TELÉFONO, FAX Y OTROS"/>
    <s v="SERVICIO TELEFONICO CONSUMO MES MARZO 2018"/>
    <n v="83111501"/>
    <s v="SOLICITUD DE INFORMACIÓN A LOS PROVEEDORES"/>
    <n v="1"/>
    <n v="12"/>
    <n v="1"/>
    <n v="1025999"/>
    <s v="GLOBAL"/>
    <s v="NO SOLICITADAS"/>
  </r>
  <r>
    <x v="0"/>
    <s v="204-8-6"/>
    <n v="10"/>
    <s v="TELÉFONO, FAX Y OTROS"/>
    <s v="SERVICIO TELEFONICO CONSUMO MES ABRIL 2018"/>
    <n v="83111501"/>
    <s v="SOLICITUD DE INFORMACIÓN A LOS PROVEEDORES"/>
    <n v="1"/>
    <n v="12"/>
    <n v="1"/>
    <n v="1043458"/>
    <s v="GLOBAL"/>
    <s v="NO SOLICITADAS"/>
  </r>
  <r>
    <x v="0"/>
    <s v="204-8-6"/>
    <n v="10"/>
    <s v="TELÉFONO, FAX Y OTROS"/>
    <s v="SERVICIO TELEFONICO CONSUMO MES MAYO 2018"/>
    <n v="83111501"/>
    <s v="SOLICITUD DE INFORMACIÓN A LOS PROVEEDORES"/>
    <n v="1"/>
    <n v="12"/>
    <n v="1"/>
    <n v="1004534"/>
    <s v="GLOBAL"/>
    <s v="NO SOLICITADAS"/>
  </r>
  <r>
    <x v="0"/>
    <s v="204-8-6"/>
    <n v="10"/>
    <s v="TELÉFONO, FAX Y OTROS"/>
    <s v="SERVICIO TELEFONICO CONSUMO MES JUNIO 2018"/>
    <n v="83111501"/>
    <s v="SOLICITUD DE INFORMACIÓN A LOS PROVEEDORES"/>
    <n v="1"/>
    <n v="12"/>
    <n v="1"/>
    <n v="1112574"/>
    <s v="GLOBAL"/>
    <s v="NO SOLICITADAS"/>
  </r>
  <r>
    <x v="0"/>
    <s v="204-8-6"/>
    <n v="10"/>
    <s v="TELÉFONO, FAX Y OTROS"/>
    <s v="SERVICIO TELEFONICO CONSUMO MES JULIO 2018"/>
    <n v="83111501"/>
    <s v="SOLICITUD DE INFORMACIÓN A LOS PROVEEDORES"/>
    <n v="1"/>
    <n v="10"/>
    <n v="1"/>
    <n v="1207464"/>
    <s v="GLOBAL"/>
    <s v="NO SOLICITADAS"/>
  </r>
  <r>
    <x v="0"/>
    <s v="204-8-6"/>
    <n v="10"/>
    <s v="TELÉFONO, FAX Y OTROS"/>
    <s v="SERVICIO TELEFONICO CONSUMO MES AGOSTO 2018"/>
    <n v="83111501"/>
    <s v="SOLICITUD DE INFORMACIÓN A LOS PROVEEDORES"/>
    <n v="1"/>
    <n v="10"/>
    <n v="1"/>
    <n v="1141236"/>
    <s v="GLOBAL"/>
    <s v="NO SOLICITADAS"/>
  </r>
  <r>
    <x v="0"/>
    <s v="204-8-7"/>
    <n v="16"/>
    <s v="OTROS SERVICIOS PÚBLICOS"/>
    <s v="GAS LICUADO DE PETROLEO GLP"/>
    <n v="15111510"/>
    <s v="MÍNIMA CUANTÍA"/>
    <n v="2"/>
    <n v="10"/>
    <n v="1"/>
    <n v="6300000"/>
    <s v="GLOBAL"/>
    <s v="NO SOLICITADAS"/>
  </r>
  <r>
    <x v="0"/>
    <s v="204-11-2"/>
    <n v="10"/>
    <s v="VIATICOS Y GASTOS DE VIAJE AL INTERIOR"/>
    <s v="PASAJES TERRESTRES NACIONALES CACOM-1  DIRES"/>
    <n v="78111800"/>
    <s v="MÍNIMA CUANTÍA"/>
    <n v="1"/>
    <n v="1"/>
    <n v="1"/>
    <n v="17550000"/>
    <s v="GLOBAL"/>
    <s v="NO SOLICITADAS"/>
  </r>
  <r>
    <x v="0"/>
    <s v="204-11-2"/>
    <n v="16"/>
    <s v="VIATICOS Y GASTOS DE VIAJE AL INTERIOR"/>
    <s v="TIQUETES TERRESTRES PERSONAL ORGANICO Y SOLDADOS"/>
    <n v="78111800"/>
    <s v="MÍNIMA CUANTÍA"/>
    <n v="1"/>
    <n v="10"/>
    <n v="1"/>
    <n v="26775000"/>
    <s v="GLOBAL"/>
    <s v="NO SOLICITADAS"/>
  </r>
  <r>
    <x v="0"/>
    <s v="204-11-2"/>
    <n v="10"/>
    <s v="VIATICOS Y GASTOS DE VIAJE AL INTERIOR"/>
    <s v="PASAJES TERRESTES RECLUTAMIENTOS SOLDADOS CACOM-1"/>
    <n v="78111800"/>
    <s v="MÍNIMA CUANTÍA"/>
    <n v="7"/>
    <n v="8"/>
    <n v="1"/>
    <n v="57000000"/>
    <s v="GLOBAL"/>
    <s v="NO SOLICITADAS"/>
  </r>
  <r>
    <x v="0"/>
    <s v="204-11-2"/>
    <n v="16"/>
    <s v="VIATICOS Y GASTOS DE VIAJE AL INTERIOR"/>
    <s v="VIATICOS CONVENIOS"/>
    <n v="78111800"/>
    <s v="SOLICITUD DE INFORMACIÓN A LOS PROVEEDORES"/>
    <n v="1"/>
    <n v="10"/>
    <n v="1"/>
    <n v="145320000"/>
    <s v="GLOBAL"/>
    <s v="NO SOLICITADAS"/>
  </r>
  <r>
    <x v="0"/>
    <s v="204-11-2"/>
    <n v="16"/>
    <s v="VIATICOS Y GASTOS DE VIAJE AL INTERIOR"/>
    <s v="VIATICOS CACOM 1  JED-DIRES"/>
    <n v="90121500"/>
    <s v="SOLICITUD DE INFORMACIÓN A LOS PROVEEDORES"/>
    <n v="1"/>
    <n v="12"/>
    <n v="1"/>
    <n v="20055000"/>
    <s v="GLOBAL"/>
    <s v=""/>
  </r>
  <r>
    <x v="0"/>
    <s v="204-11-2"/>
    <n v="10"/>
    <s v="VIATICOS Y GASTOS DE VIAJE AL INTERIOR"/>
    <s v="VIATICOS UNIDAD"/>
    <n v="90111503"/>
    <s v="SOLICITUD DE INFORMACIÓN A LOS PROVEEDORES"/>
    <n v="1"/>
    <n v="12"/>
    <n v="1"/>
    <n v="9543257"/>
    <s v="GLOBAL"/>
    <s v="NO SOLICITADAS"/>
  </r>
  <r>
    <x v="0"/>
    <s v="204-11-2"/>
    <n v="10"/>
    <s v="VIATICOS Y GASTOS DE VIAJE AL INTERIOR"/>
    <s v="PAGO AUXILIO DE MARCHA Y TRANSPORTE DE 28 SLR CONT.2/2016"/>
    <n v="90121500"/>
    <s v="SOLICITUD DE INFORMACIÓN A LOS PROVEEDORES"/>
    <n v="1"/>
    <n v="1"/>
    <n v="1"/>
    <n v="1500932"/>
    <s v="GLOBAL"/>
    <s v="NO SOLICITADAS"/>
  </r>
  <r>
    <x v="0"/>
    <s v="204-11-2"/>
    <n v="10"/>
    <s v="VIATICOS Y GASTOS DE VIAJE AL INTERIOR"/>
    <s v="AUXILIO DE MARCHA "/>
    <n v="90121500"/>
    <s v="SOLICITUD DE INFORMACIÓN A LOS PROVEEDORES"/>
    <n v="1"/>
    <n v="6"/>
    <n v="1"/>
    <n v="7033246"/>
    <s v="GLOBAL"/>
    <s v="NO SOLICITADAS"/>
  </r>
  <r>
    <x v="0"/>
    <s v="204-11-2"/>
    <n v="10"/>
    <s v="VIATICOS Y GASTOS DE VIAJE AL INTERIOR"/>
    <s v="PAGO AUXILIO DE MARCHA Y TRANSPORTE  PLLA 01"/>
    <n v="90121500"/>
    <s v="SOLICITUD DE INFORMACIÓN A LOS PROVEEDORES"/>
    <n v="1"/>
    <n v="3"/>
    <n v="1"/>
    <n v="293414"/>
    <s v="GLOBAL"/>
    <s v="NO SOLICITADAS"/>
  </r>
  <r>
    <x v="0"/>
    <s v="204-11-2"/>
    <n v="10"/>
    <s v="VIATICOS Y GASTOS DE VIAJE AL INTERIOR"/>
    <s v="VIATICOS PASAPORTE 003"/>
    <n v="90111503"/>
    <s v="SOLICITUD DE INFORMACIÓN A LOS PROVEEDORES"/>
    <n v="1"/>
    <n v="3"/>
    <n v="1"/>
    <n v="16630000"/>
    <s v="GLOBAL"/>
    <s v="NO SOLICITADAS"/>
  </r>
  <r>
    <x v="0"/>
    <s v="204-11-2"/>
    <n v="10"/>
    <s v="VIATICOS Y GASTOS DE VIAJE AL INTERIOR"/>
    <s v="VIATICOS PASAPORTE 002"/>
    <n v="90111503"/>
    <s v="SOLICITUD DE INFORMACIÓN A LOS PROVEEDORES"/>
    <n v="1"/>
    <n v="3"/>
    <n v="1"/>
    <n v="8980000"/>
    <s v="GLOBAL"/>
    <s v="NO SOLICITADAS"/>
  </r>
  <r>
    <x v="0"/>
    <s v="204-11-2"/>
    <n v="10"/>
    <s v="VIATICOS Y GASTOS DE VIAJE AL INTERIOR"/>
    <s v="PLANILLA AUXILIO DE MARCHA NO. 02"/>
    <n v="90111503"/>
    <s v="SOLICITUD DE INFORMACIÓN A LOS PROVEEDORES"/>
    <n v="1"/>
    <n v="3"/>
    <n v="1"/>
    <n v="2755278"/>
    <s v="GLOBAL"/>
    <s v="NO SOLICITADAS"/>
  </r>
  <r>
    <x v="0"/>
    <s v="204-11-2"/>
    <n v="10"/>
    <s v="VIATICOS Y GASTOS DE VIAJE AL INTERIOR"/>
    <s v="PAGO PASAPORTE 006"/>
    <n v="90111503"/>
    <s v="SOLICITUD DE INFORMACIÓN A LOS PROVEEDORES"/>
    <n v="1"/>
    <n v="3"/>
    <n v="1"/>
    <n v="570000"/>
    <s v="GLOBAL"/>
    <s v="NO SOLICITADAS"/>
  </r>
  <r>
    <x v="0"/>
    <s v="204-11-2"/>
    <n v="10"/>
    <s v="VIATICOS Y GASTOS DE VIAJE AL INTERIOR"/>
    <s v="PAGO PASAPORTE 005"/>
    <n v="90111503"/>
    <s v="SOLICITUD DE INFORMACIÓN A LOS PROVEEDORES"/>
    <n v="1"/>
    <n v="3"/>
    <n v="1"/>
    <n v="3030000"/>
    <s v="GLOBAL"/>
    <s v="NO SOLICITADAS"/>
  </r>
  <r>
    <x v="0"/>
    <s v="204-11-2"/>
    <n v="10"/>
    <s v="VIATICOS Y GASTOS DE VIAJE AL INTERIOR"/>
    <s v="PAGO PASAPORTE 008"/>
    <n v="90111503"/>
    <s v="SOLICITUD DE INFORMACIÓN A LOS PROVEEDORES"/>
    <n v="1"/>
    <n v="3"/>
    <n v="1"/>
    <n v="3990000"/>
    <s v="GLOBAL"/>
    <s v="NO SOLICITADAS"/>
  </r>
  <r>
    <x v="0"/>
    <s v="204-11-2"/>
    <n v="10"/>
    <s v="VIATICOS Y GASTOS DE VIAJE AL INTERIOR"/>
    <s v="PAGO PASAPORTE 05-1 - RC-10"/>
    <n v="90111503"/>
    <s v="SOLICITUD DE INFORMACIÓN A LOS PROVEEDORES"/>
    <n v="1"/>
    <n v="3"/>
    <n v="1"/>
    <n v="4560000"/>
    <s v="GLOBAL"/>
    <s v="NO SOLICITADAS"/>
  </r>
  <r>
    <x v="0"/>
    <s v="204-11-2"/>
    <n v="10"/>
    <s v="VIATICOS Y GASTOS DE VIAJE AL INTERIOR"/>
    <s v="PAGO PASAPORTE 017 - RC 10"/>
    <n v="90111503"/>
    <s v="SOLICITUD DE INFORMACIÓN A LOS PROVEEDORES"/>
    <n v="1"/>
    <n v="3"/>
    <n v="1"/>
    <n v="6690000"/>
    <s v="GLOBAL"/>
    <s v="NO SOLICITADAS"/>
  </r>
  <r>
    <x v="0"/>
    <s v="204-11-2"/>
    <n v="10"/>
    <s v="VIATICOS Y GASTOS DE VIAJE AL INTERIOR"/>
    <s v="PAGO PASAPORTE 009 - RC-10"/>
    <n v="90111503"/>
    <s v="SOLICITUD DE INFORMACIÓN A LOS PROVEEDORES"/>
    <n v="1"/>
    <n v="3"/>
    <n v="1"/>
    <n v="24540000"/>
    <s v="GLOBAL"/>
    <s v="NO SOLICITADAS"/>
  </r>
  <r>
    <x v="0"/>
    <s v="204-11-2"/>
    <n v="10"/>
    <s v="VIATICOS Y GASTOS DE VIAJE AL INTERIOR"/>
    <s v="PAGO PASAPORTE 02-1- R-10"/>
    <n v="90111503"/>
    <s v="SOLICITUD DE INFORMACIÓN A LOS PROVEEDORES"/>
    <n v="1"/>
    <n v="3"/>
    <n v="1"/>
    <n v="13372000"/>
    <s v="GLOBAL"/>
    <s v="NO SOLICITADAS"/>
  </r>
  <r>
    <x v="0"/>
    <s v="204-11-2"/>
    <n v="10"/>
    <s v="VIATICOS Y GASTOS DE VIAJE AL INTERIOR"/>
    <s v="PAGO AUXILIO DE MARCHA Y TRANSPORTE DE 36 SLR CONT.3/2016"/>
    <n v="90111503"/>
    <s v="SOLICITUD DE INFORMACIÓN A LOS PROVEEDORES"/>
    <n v="1"/>
    <n v="3"/>
    <n v="1"/>
    <n v="2052364"/>
    <s v="GLOBAL"/>
    <s v="NO SOLICITADAS"/>
  </r>
  <r>
    <x v="0"/>
    <s v="204-11-2"/>
    <n v="10"/>
    <s v="VIATICOS Y GASTOS DE VIAJE AL INTERIOR"/>
    <s v="PAGO PASAPORTE 001 /R-10 (PASIVOS EXIGIBLES - VIGENCIAS EXPIRADAS)"/>
    <n v="90111503"/>
    <s v="SOLICITUD DE INFORMACIÓN A LOS PROVEEDORES"/>
    <n v="1"/>
    <n v="3"/>
    <n v="1"/>
    <n v="12450000"/>
    <s v="GLOBAL"/>
    <s v="NO SOLICITADAS"/>
  </r>
  <r>
    <x v="0"/>
    <s v="204-11-2"/>
    <n v="10"/>
    <s v="VIATICOS Y GASTOS DE VIAJE AL INTERIOR"/>
    <s v="PAGO PASAPORTE 03-1 RC-10"/>
    <n v="90111503"/>
    <s v="SOLICITUD DE INFORMACIÓN A LOS PROVEEDORES"/>
    <n v="1"/>
    <n v="3"/>
    <n v="1"/>
    <n v="26924000"/>
    <s v="GLOBAL"/>
    <s v="NO SOLICITADAS"/>
  </r>
  <r>
    <x v="0"/>
    <s v="204-11-2"/>
    <n v="10"/>
    <s v="VIATICOS Y GASTOS DE VIAJE AL INTERIOR"/>
    <s v="PAGO PASAPORTE 011- RC-10"/>
    <n v="90111503"/>
    <s v="SOLICITUD DE INFORMACIÓN A LOS PROVEEDORES"/>
    <n v="1"/>
    <n v="3"/>
    <n v="1"/>
    <n v="31750000"/>
    <s v="GLOBAL"/>
    <s v="NO SOLICITADAS"/>
  </r>
  <r>
    <x v="0"/>
    <s v="204-11-2"/>
    <n v="10"/>
    <s v="VIATICOS Y GASTOS DE VIAJE AL INTERIOR"/>
    <s v="PAGO PASAPORTE 012- RC-10"/>
    <n v="90111503"/>
    <s v="SOLICITUD DE INFORMACIÓN A LOS PROVEEDORES"/>
    <n v="1"/>
    <n v="3"/>
    <n v="1"/>
    <n v="10410000"/>
    <s v="GLOBAL"/>
    <s v="NO SOLICITADAS"/>
  </r>
  <r>
    <x v="0"/>
    <s v="204-11-2"/>
    <n v="10"/>
    <s v="VIATICOS Y GASTOS DE VIAJE AL INTERIOR"/>
    <s v="PAGO PASAPORTE 013- RC-10"/>
    <n v="90111503"/>
    <s v="SOLICITUD DE INFORMACIÓN A LOS PROVEEDORES"/>
    <n v="1"/>
    <n v="3"/>
    <n v="1"/>
    <n v="27220000"/>
    <s v="GLOBAL"/>
    <s v="NO SOLICITADAS"/>
  </r>
  <r>
    <x v="0"/>
    <s v="204-11-2"/>
    <n v="16"/>
    <s v="VIATICOS Y GASTOS DE VIAJE AL INTERIOR"/>
    <s v="PASAPORTE NO.004 DIMA"/>
    <n v="90121500"/>
    <s v="SOLICITUD DE INFORMACIÓN A LOS PROVEEDORES"/>
    <n v="1"/>
    <n v="3"/>
    <n v="1"/>
    <n v="240000"/>
    <s v="GLOBAL"/>
    <s v="NO SOLICITADAS"/>
  </r>
  <r>
    <x v="0"/>
    <s v="204-11-2"/>
    <n v="16"/>
    <s v="VIATICOS Y GASTOS DE VIAJE AL INTERIOR"/>
    <s v="PASAPORTE NO.007 DIMA"/>
    <n v="90121500"/>
    <s v="SOLICITUD DE INFORMACIÓN A LOS PROVEEDORES"/>
    <n v="1"/>
    <n v="3"/>
    <n v="1"/>
    <n v="60000"/>
    <s v="GLOBAL"/>
    <s v="NO SOLICITADAS"/>
  </r>
  <r>
    <x v="0"/>
    <s v="204-11-2"/>
    <n v="16"/>
    <s v="VIATICOS Y GASTOS DE VIAJE AL INTERIOR"/>
    <s v="PASAPORTE 004"/>
    <n v="90121500"/>
    <s v="SOLICITUD DE INFORMACIÓN A LOS PROVEEDORES"/>
    <n v="1"/>
    <n v="3"/>
    <n v="1"/>
    <n v="5430000"/>
    <s v="GLOBAL"/>
    <s v="NO SOLICITADAS"/>
  </r>
  <r>
    <x v="0"/>
    <s v="204-11-2"/>
    <n v="16"/>
    <s v="VIATICOS Y GASTOS DE VIAJE AL INTERIOR"/>
    <s v="PASAPORTE 007"/>
    <n v="90121500"/>
    <s v="SOLICITUD DE INFORMACIÓN A LOS PROVEEDORES"/>
    <n v="1"/>
    <n v="3"/>
    <n v="1"/>
    <n v="900000"/>
    <s v="GLOBAL"/>
    <s v="NO SOLICITADAS"/>
  </r>
  <r>
    <x v="0"/>
    <s v="204-11-2"/>
    <n v="16"/>
    <s v="VIATICOS Y GASTOS DE VIAJE AL INTERIOR"/>
    <s v="PASAPORTE 010 - DIMA"/>
    <n v="90121500"/>
    <s v="SOLICITUD DE INFORMACIÓN A LOS PROVEEDORES"/>
    <n v="1"/>
    <n v="3"/>
    <n v="1"/>
    <n v="6480000"/>
    <s v="GLOBAL"/>
    <s v="NO SOLICITADAS"/>
  </r>
  <r>
    <x v="0"/>
    <s v="204-11-2"/>
    <n v="16"/>
    <s v="VIATICOS Y GASTOS DE VIAJE AL INTERIOR"/>
    <s v="PASAPORTE 016 - DIMA"/>
    <n v="90121500"/>
    <s v="SOLICITUD DE INFORMACIÓN A LOS PROVEEDORES"/>
    <n v="1"/>
    <n v="3"/>
    <n v="1"/>
    <n v="2400000"/>
    <s v="GLOBAL"/>
    <s v="NO SOLICITADAS"/>
  </r>
  <r>
    <x v="0"/>
    <s v="204-11-2"/>
    <n v="10"/>
    <s v="VIATICOS Y GASTOS DE VIAJE AL INTERIOR"/>
    <s v="PAGO AUXILIO DE MARCHA Y TRANSPORTE DE 06 SLR CONT.2/2017"/>
    <n v="90121500"/>
    <s v="SOLICITUD DE INFORMACIÓN A LOS PROVEEDORES"/>
    <n v="1"/>
    <n v="3"/>
    <n v="1"/>
    <n v="370394"/>
    <s v="GLOBAL"/>
    <s v="NO SOLICITADAS"/>
  </r>
  <r>
    <x v="0"/>
    <s v="204-11-2"/>
    <n v="10"/>
    <s v="VIATICOS Y GASTOS DE VIAJE AL INTERIOR"/>
    <s v="PAGO AUXILIO DE MARCHA Y TRANSPORTE DE 02 SLRV CONT.2/2017"/>
    <n v="90121500"/>
    <s v="SOLICITUD DE INFORMACIÓN A LOS PROVEEDORES"/>
    <n v="1"/>
    <n v="3"/>
    <n v="1"/>
    <n v="96798"/>
    <s v="GLOBAL"/>
    <s v="NO SOLICITADAS"/>
  </r>
  <r>
    <x v="0"/>
    <s v="204-11-2"/>
    <n v="10"/>
    <s v="VIATICOS Y GASTOS DE VIAJE AL INTERIOR"/>
    <s v="PAGO PASAPORTE 014- RC-10"/>
    <n v="90121500"/>
    <s v="SOLICITUD DE INFORMACIÓN A LOS PROVEEDORES"/>
    <n v="1"/>
    <n v="3"/>
    <n v="1"/>
    <n v="37086000"/>
    <s v="GLOBAL"/>
    <s v="NO SOLICITADAS"/>
  </r>
  <r>
    <x v="0"/>
    <s v="204-11-2"/>
    <n v="10"/>
    <s v="VIATICOS Y GASTOS DE VIAJE AL INTERIOR"/>
    <s v="PAGO PASAPORTE 015- RC-10"/>
    <n v="90121500"/>
    <s v="SOLICITUD DE INFORMACIÓN A LOS PROVEEDORES"/>
    <n v="1"/>
    <n v="3"/>
    <n v="1"/>
    <n v="28263000"/>
    <s v="GLOBAL"/>
    <s v="NO SOLICITADAS"/>
  </r>
  <r>
    <x v="0"/>
    <s v="204-11-2"/>
    <n v="10"/>
    <s v="VIATICOS Y GASTOS DE VIAJE AL INTERIOR"/>
    <s v="PAGO AUX. MARCHA Y TRANSPORTE DE 49 SLB CONT.2/2017 RC 10"/>
    <n v="90121500"/>
    <s v="SOLICITUD DE INFORMACIÓN A LOS PROVEEDORES"/>
    <n v="1"/>
    <n v="3"/>
    <n v="1"/>
    <n v="2516551"/>
    <s v="GLOBAL"/>
    <s v="NO SOLICITADAS"/>
  </r>
  <r>
    <x v="0"/>
    <s v="204-11-2"/>
    <n v="16"/>
    <s v="VIATICOS Y GASTOS DE VIAJE AL INTERIOR"/>
    <s v="PAGO PASAPORTE 019- RC 16 CONVENIO "/>
    <n v="90121500"/>
    <s v="SOLICITUD DE INFORMACIÓN A LOS PROVEEDORES"/>
    <n v="1"/>
    <n v="3"/>
    <n v="1"/>
    <n v="26300000"/>
    <s v="GLOBAL"/>
    <s v="NO SOLICITADAS"/>
  </r>
  <r>
    <x v="0"/>
    <s v="204-11-2"/>
    <n v="16"/>
    <s v="VIATICOS Y GASTOS DE VIAJE AL INTERIOR"/>
    <s v="PAGO PASAPORTE 021- RC 16 DIMA"/>
    <n v="90121500"/>
    <s v="SOLICITUD DE INFORMACIÓN A LOS PROVEEDORES"/>
    <n v="1"/>
    <n v="3"/>
    <n v="1"/>
    <n v="4260000"/>
    <s v="GLOBAL"/>
    <s v="NO SOLICITADAS"/>
  </r>
  <r>
    <x v="0"/>
    <s v="204-11-2"/>
    <n v="10"/>
    <s v="VIATICOS Y GASTOS DE VIAJE AL INTERIOR"/>
    <s v="PAGO PASAPORTE 022- RC 10 CIVILES"/>
    <n v="90121500"/>
    <s v="SOLICITUD DE INFORMACIÓN A LOS PROVEEDORES"/>
    <n v="1"/>
    <n v="3"/>
    <n v="1"/>
    <n v="3690000"/>
    <s v="GLOBAL"/>
    <s v="NO SOLICITADAS"/>
  </r>
  <r>
    <x v="0"/>
    <s v="204-11-2"/>
    <n v="10"/>
    <s v="VIATICOS Y GASTOS DE VIAJE AL INTERIOR"/>
    <s v="PAGO PASAPORTE 020- RC 10"/>
    <n v="90121500"/>
    <s v="SOLICITUD DE INFORMACIÓN A LOS PROVEEDORES"/>
    <n v="1"/>
    <n v="10"/>
    <n v="1"/>
    <n v="18934000"/>
    <s v="GLOBAL"/>
    <s v="NO SOLICITADAS"/>
  </r>
  <r>
    <x v="0"/>
    <s v="204-11-2"/>
    <n v="10"/>
    <s v="VIATICOS Y GASTOS DE VIAJE AL INTERIOR"/>
    <s v="PAGO PASAPORTE 023 - RC -10"/>
    <n v="90121500"/>
    <s v="SOLICITUD DE INFORMACIÓN A LOS PROVEEDORES"/>
    <n v="1"/>
    <n v="10"/>
    <n v="1"/>
    <n v="31060000"/>
    <s v="GLOBAL"/>
    <s v="NO SOLICITADAS"/>
  </r>
  <r>
    <x v="0"/>
    <s v="204-11-2"/>
    <n v="10"/>
    <s v="VIATICOS Y GASTOS DE VIAJE AL INTERIOR"/>
    <s v="PAGO PASAPORTE 024 - R-10"/>
    <n v="90121500"/>
    <s v="SOLICITUD DE INFORMACIÓN A LOS PROVEEDORES"/>
    <n v="1"/>
    <n v="10"/>
    <n v="1"/>
    <n v="13424000"/>
    <s v="GLOBAL"/>
    <s v="NO SOLICITADAS"/>
  </r>
  <r>
    <x v="0"/>
    <s v="204-11-2"/>
    <n v="16"/>
    <s v="VIATICOS Y GASTOS DE VIAJE AL INTERIOR"/>
    <s v="PAGO PASAPORTE 025 - R-16"/>
    <n v="90121500"/>
    <s v="SOLICITUD DE INFORMACIÓN A LOS PROVEEDORES"/>
    <n v="1"/>
    <n v="10"/>
    <n v="1"/>
    <n v="4470000"/>
    <s v="GLOBAL"/>
    <s v="NO SOLICITADAS"/>
  </r>
  <r>
    <x v="0"/>
    <s v="204-11-2"/>
    <n v="16"/>
    <s v="VIATICOS Y GASTOS DE VIAJE AL INTERIOR"/>
    <s v="PAGO PASAPORTE 026 R - 16"/>
    <n v="90121500"/>
    <s v="SOLICITUD DE INFORMACIÓN A LOS PROVEEDORES"/>
    <n v="1"/>
    <n v="10"/>
    <n v="1"/>
    <n v="15180000"/>
    <s v="GLOBAL"/>
    <s v="NO SOLICITADAS"/>
  </r>
  <r>
    <x v="0"/>
    <s v="204-11-2"/>
    <n v="10"/>
    <s v="VIATICOS Y GASTOS DE VIAJE AL INTERIOR"/>
    <s v="PAGO PASAPORTE 018 - RECURSO 10"/>
    <n v="90121500"/>
    <s v="SOLICITUD DE INFORMACIÓN A LOS PROVEEDORES"/>
    <n v="1"/>
    <n v="10"/>
    <n v="1"/>
    <n v="53336000"/>
    <s v="GLOBAL"/>
    <s v="NO SOLICITADAS"/>
  </r>
  <r>
    <x v="0"/>
    <s v="204-11-2"/>
    <n v="10"/>
    <s v="VIATICOS Y GASTOS DE VIAJE AL INTERIOR"/>
    <s v="PAGO PASAPORTE 030- RC 10 CIVILES"/>
    <n v="90121500"/>
    <s v="SOLICITUD DE INFORMACIÓN A LOS PROVEEDORES"/>
    <n v="1"/>
    <n v="10"/>
    <n v="1"/>
    <n v="2640000"/>
    <s v="GLOBAL"/>
    <s v="NO SOLICITADAS"/>
  </r>
  <r>
    <x v="0"/>
    <s v="204-11-2"/>
    <n v="16"/>
    <s v="VIATICOS Y GASTOS DE VIAJE AL INTERIOR"/>
    <s v="PAGO PASAPORTE 032 - RC 16 CONVENIO DIMA"/>
    <n v="90121500"/>
    <s v="MÍNIMA CUANTÍA"/>
    <n v="3"/>
    <n v="4"/>
    <n v="1"/>
    <n v="1380000"/>
    <s v="GLOBAL"/>
    <s v="NO SOLICITADAS"/>
  </r>
  <r>
    <x v="0"/>
    <s v="204-11-2"/>
    <n v="10"/>
    <s v="VIATICOS Y GASTOS DE VIAJE AL INTERIOR"/>
    <s v="PAGO PASAPORTE 027 - RC 10 MILITARES"/>
    <n v="90121500"/>
    <s v="SOLICITUD DE INFORMACIÓN A LOS PROVEEDORES"/>
    <n v="1"/>
    <n v="10"/>
    <n v="1"/>
    <n v="10558000"/>
    <s v="GLOBAL"/>
    <s v="NO SOLICITADAS"/>
  </r>
  <r>
    <x v="0"/>
    <s v="204-11-2"/>
    <n v="16"/>
    <s v="VIATICOS Y GASTOS DE VIAJE AL INTERIOR"/>
    <s v="PAGO PASAPORTE 031- RC 16 CONVENIO - CENIT"/>
    <n v="90121500"/>
    <s v="SOLICITUD DE INFORMACIÓN A LOS PROVEEDORES"/>
    <n v="1"/>
    <n v="10"/>
    <n v="1"/>
    <n v="13980000"/>
    <s v="GLOBAL"/>
    <s v="NO SOLICITADAS"/>
  </r>
  <r>
    <x v="0"/>
    <s v="204-11-2"/>
    <n v="16"/>
    <s v="VIATICOS Y GASTOS DE VIAJE AL INTERIOR"/>
    <s v="PAGO PASAPORTE 028 - RC 16 CONVENIO MINMINAS"/>
    <n v="90121500"/>
    <s v="SOLICITUD DE INFORMACIÓN A LOS PROVEEDORES"/>
    <n v="1"/>
    <n v="10"/>
    <n v="1"/>
    <n v="18840000"/>
    <s v="GLOBAL"/>
    <s v="NO SOLICITADAS"/>
  </r>
  <r>
    <x v="0"/>
    <s v="204-11-2"/>
    <n v="10"/>
    <s v="VIATICOS Y GASTOS DE VIAJE AL INTERIOR"/>
    <s v="PAGO PASAPORTE 029 - RC 10 MILITARES"/>
    <n v="90121500"/>
    <s v="SOLICITUD DE INFORMACIÓN A LOS PROVEEDORES"/>
    <n v="1"/>
    <n v="10"/>
    <n v="1"/>
    <n v="39826000"/>
    <s v="GLOBAL"/>
    <s v="NO SOLICITADAS"/>
  </r>
  <r>
    <x v="0"/>
    <s v="204-11-2"/>
    <n v="10"/>
    <s v="VIATICOS Y GASTOS DE VIAJE AL INTERIOR"/>
    <s v="PAGO PASAPORTE 036 - RC 10 MILITARES"/>
    <n v="90121500"/>
    <s v="SOLICITUD DE INFORMACIÓN A LOS PROVEEDORES"/>
    <n v="1"/>
    <n v="10"/>
    <n v="1"/>
    <n v="10140000"/>
    <s v="GLOBAL"/>
    <s v="NO SOLICITADAS"/>
  </r>
  <r>
    <x v="0"/>
    <s v="204-11-2"/>
    <n v="10"/>
    <s v="VIATICOS Y GASTOS DE VIAJE AL INTERIOR"/>
    <s v="PAGO AUX. MARCHA Y TRANSPORTE DE 44 SLR CONT.1/2017 RC 10"/>
    <n v="90121500"/>
    <s v="SOLICITUD DE INFORMACIÓN A LOS PROVEEDORES"/>
    <n v="1"/>
    <n v="10"/>
    <n v="1"/>
    <n v="2069556"/>
    <s v="GLOBAL"/>
    <s v="NO SOLICITADAS"/>
  </r>
  <r>
    <x v="0"/>
    <s v="204-19-1"/>
    <n v="10"/>
    <s v="MATERIAL VETERINARIO"/>
    <s v="ACEITE DE PATA Y MANO DE RES LITRO"/>
    <n v="42121606"/>
    <s v="MÍNIMA CUANTÍA"/>
    <n v="2"/>
    <n v="10"/>
    <n v="1"/>
    <n v="23783"/>
    <s v="GLOBAL"/>
    <s v="NO SOLICITADAS"/>
  </r>
  <r>
    <x v="0"/>
    <s v="204-19-1"/>
    <n v="10"/>
    <s v="MATERIAL VETERINARIO"/>
    <s v="AGUA OXIGENADA 100 ML"/>
    <n v="51102702"/>
    <s v="MÍNIMA CUANTÍA"/>
    <n v="2"/>
    <n v="10"/>
    <n v="30"/>
    <n v="99990"/>
    <s v="GLOBAL"/>
    <s v="NO SOLICITADAS"/>
  </r>
  <r>
    <x v="0"/>
    <s v="204-19-1"/>
    <n v="10"/>
    <s v="MATERIAL VETERINARIO"/>
    <s v="AGUJA CALIBRE 18 &quot; X CAJA DE 100 UNIDADES"/>
    <n v="42142521"/>
    <s v="MÍNIMA CUANTÍA"/>
    <n v="2"/>
    <n v="10"/>
    <n v="1"/>
    <n v="14867"/>
    <s v="GLOBAL"/>
    <s v="NO SOLICITADAS"/>
  </r>
  <r>
    <x v="0"/>
    <s v="204-19-1"/>
    <n v="10"/>
    <s v="MATERIAL VETERINARIO"/>
    <s v="AGUJA CALIBRE 22 &quot; X CAJA DE 100 UNIDADES"/>
    <n v="42142521"/>
    <s v="MÍNIMA CUANTÍA"/>
    <n v="2"/>
    <n v="10"/>
    <n v="1"/>
    <n v="12883"/>
    <s v="GLOBAL"/>
    <s v="NO SOLICITADAS"/>
  </r>
  <r>
    <x v="0"/>
    <s v="204-19-1"/>
    <n v="10"/>
    <s v="MATERIAL VETERINARIO"/>
    <s v="ALBENDAZOL + PRAXIQUANTREL POR 10 C.C."/>
    <n v="42121602"/>
    <s v="MÍNIMA CUANTÍA"/>
    <n v="2"/>
    <n v="10"/>
    <n v="10"/>
    <n v="137500"/>
    <s v="GLOBAL"/>
    <s v="NO SOLICITADAS"/>
  </r>
  <r>
    <x v="0"/>
    <s v="204-19-1"/>
    <n v="10"/>
    <s v="MATERIAL VETERINARIO"/>
    <s v="ALCOHOL X 700 ML "/>
    <n v="12352104"/>
    <s v="MÍNIMA CUANTÍA"/>
    <n v="2"/>
    <n v="10"/>
    <n v="30"/>
    <n v="150000"/>
    <s v="GLOBAL"/>
    <s v="NO SOLICITADAS"/>
  </r>
  <r>
    <x v="0"/>
    <s v="204-19-1"/>
    <n v="10"/>
    <s v="MATERIAL VETERINARIO"/>
    <s v="AMITRAZ 208G X LITRO "/>
    <n v="10171702"/>
    <s v="MÍNIMA CUANTÍA"/>
    <n v="2"/>
    <n v="10"/>
    <n v="1"/>
    <n v="55891"/>
    <s v="GLOBAL"/>
    <s v="NO SOLICITADAS"/>
  </r>
  <r>
    <x v="0"/>
    <s v="204-19-1"/>
    <n v="10"/>
    <s v="MATERIAL VETERINARIO"/>
    <s v="ANTIINFLAMATORIO INYECTABLE FRASCO X 50ML"/>
    <n v="42121604"/>
    <s v="MÍNIMA CUANTÍA"/>
    <n v="2"/>
    <n v="10"/>
    <n v="1"/>
    <n v="45000"/>
    <s v="GLOBAL"/>
    <s v="NO SOLICITADAS"/>
  </r>
  <r>
    <x v="0"/>
    <s v="204-19-1"/>
    <n v="10"/>
    <s v="MATERIAL VETERINARIO"/>
    <s v="SOLUCION ANTISEPTICA CLORHEXIDINA X GALON "/>
    <n v="42121602"/>
    <s v="MÍNIMA CUANTÍA"/>
    <n v="2"/>
    <n v="10"/>
    <n v="1"/>
    <n v="93000"/>
    <s v="GLOBAL"/>
    <s v="NO SOLICITADAS"/>
  </r>
  <r>
    <x v="0"/>
    <s v="204-19-1"/>
    <n v="10"/>
    <s v="MATERIAL VETERINARIO"/>
    <s v="TALCO BAÑO SECO FRASCO X 100GRS"/>
    <n v="10111302"/>
    <s v="MÍNIMA CUANTÍA"/>
    <n v="2"/>
    <n v="10"/>
    <n v="15"/>
    <n v="250005"/>
    <s v="GLOBAL"/>
    <s v="NO SOLICITADAS"/>
  </r>
  <r>
    <x v="0"/>
    <s v="204-19-1"/>
    <n v="10"/>
    <s v="MATERIAL VETERINARIO"/>
    <s v="BOLSA CIERRE HERMETICO GRANDE CAJA X 100 UNIDADES"/>
    <n v="24111503"/>
    <s v="MÍNIMA CUANTÍA"/>
    <n v="2"/>
    <n v="10"/>
    <n v="5"/>
    <n v="105000"/>
    <s v="GLOBAL"/>
    <s v="NO SOLICITADAS"/>
  </r>
  <r>
    <x v="0"/>
    <s v="204-19-1"/>
    <n v="10"/>
    <s v="MATERIAL VETERINARIO"/>
    <s v="BOLSA CIERRE HERMETICO MEDIANA CAJA X 100 UNIDADES"/>
    <n v="24111503"/>
    <s v="MÍNIMA CUANTÍA"/>
    <n v="2"/>
    <n v="10"/>
    <n v="5"/>
    <n v="90000"/>
    <s v="GLOBAL"/>
    <s v="NO SOLICITADAS"/>
  </r>
  <r>
    <x v="0"/>
    <s v="204-19-1"/>
    <n v="10"/>
    <s v="MATERIAL VETERINARIO"/>
    <s v="CAJA GUANTES DESECHABLES X CAJA 100 UNDS TALLA L (8) "/>
    <n v="42132203"/>
    <s v="MÍNIMA CUANTÍA"/>
    <n v="2"/>
    <n v="10"/>
    <n v="10"/>
    <n v="188330"/>
    <s v="GLOBAL"/>
    <s v="NO SOLICITADAS"/>
  </r>
  <r>
    <x v="0"/>
    <s v="204-19-1"/>
    <n v="10"/>
    <s v="MATERIAL VETERINARIO"/>
    <s v="DOXICICLINA - HYCLATO X 200MG TABLETA"/>
    <n v="42121602"/>
    <s v="MÍNIMA CUANTÍA"/>
    <n v="2"/>
    <n v="10"/>
    <n v="20"/>
    <n v="424000"/>
    <s v="GLOBAL"/>
    <s v="NO SOLICITADAS"/>
  </r>
  <r>
    <x v="0"/>
    <s v="204-19-1"/>
    <n v="10"/>
    <s v="MATERIAL VETERINARIO"/>
    <s v="MULTIVITAMINICO SUSPENSIÓN ORAL FRASCO X 500 ML"/>
    <n v="42121602"/>
    <s v="MÍNIMA CUANTÍA"/>
    <n v="2"/>
    <n v="10"/>
    <n v="2"/>
    <n v="96000"/>
    <s v="GLOBAL"/>
    <s v="NO SOLICITADAS"/>
  </r>
  <r>
    <x v="0"/>
    <s v="204-19-1"/>
    <n v="10"/>
    <s v="MATERIAL VETERINARIO"/>
    <s v="SOLUCION OTICA X 100ML"/>
    <n v="10111302"/>
    <s v="MÍNIMA CUANTÍA"/>
    <n v="2"/>
    <n v="10"/>
    <n v="5"/>
    <n v="121500"/>
    <s v="GLOBAL"/>
    <s v="NO SOLICITADAS"/>
  </r>
  <r>
    <x v="0"/>
    <s v="204-19-1"/>
    <n v="10"/>
    <s v="MATERIAL VETERINARIO"/>
    <s v="CIPERMETRINA "/>
    <n v="10191509"/>
    <s v="MÍNIMA CUANTÍA"/>
    <n v="2"/>
    <n v="10"/>
    <n v="1"/>
    <n v="33000"/>
    <s v="GLOBAL"/>
    <s v="NO SOLICITADAS"/>
  </r>
  <r>
    <x v="0"/>
    <s v="204-19-1"/>
    <n v="10"/>
    <s v="MATERIAL VETERINARIO"/>
    <s v="SOLUCION ANTISEPTICA ORAL X 120ML SPRAY"/>
    <n v="42121608"/>
    <s v="MÍNIMA CUANTÍA"/>
    <n v="2"/>
    <n v="10"/>
    <n v="1"/>
    <n v="35000"/>
    <s v="GLOBAL"/>
    <s v="NO SOLICITADAS"/>
  </r>
  <r>
    <x v="0"/>
    <s v="204-19-1"/>
    <n v="10"/>
    <s v="MATERIAL VETERINARIO"/>
    <s v="LARVICIDA Y ANTISEPTICO SPRAY"/>
    <n v="42121606"/>
    <s v="MÍNIMA CUANTÍA"/>
    <n v="2"/>
    <n v="10"/>
    <n v="20"/>
    <n v="360000"/>
    <s v="GLOBAL"/>
    <s v="NO SOLICITADAS"/>
  </r>
  <r>
    <x v="0"/>
    <s v="204-19-1"/>
    <n v="10"/>
    <s v="MATERIAL VETERINARIO"/>
    <s v="CREMA DERMATOLOGICA X 35GR"/>
    <n v="10111302"/>
    <s v="MÍNIMA CUANTÍA"/>
    <n v="2"/>
    <n v="10"/>
    <n v="3"/>
    <n v="61500"/>
    <s v="GLOBAL"/>
    <s v="NO SOLICITADAS"/>
  </r>
  <r>
    <x v="0"/>
    <s v="204-19-1"/>
    <n v="10"/>
    <s v="MATERIAL VETERINARIO"/>
    <s v="REACTIVANTE METABOLICO BOLSA X 500 ML"/>
    <n v="42121602"/>
    <s v="MÍNIMA CUANTÍA"/>
    <n v="2"/>
    <n v="10"/>
    <n v="5"/>
    <n v="115000"/>
    <s v="GLOBAL"/>
    <s v="NO SOLICITADAS"/>
  </r>
  <r>
    <x v="0"/>
    <s v="204-19-1"/>
    <n v="10"/>
    <s v="MATERIAL VETERINARIO"/>
    <s v="DICLORVOS UNGUENTO X 400 GRS"/>
    <n v="51101715"/>
    <s v="MÍNIMA CUANTÍA"/>
    <n v="2"/>
    <n v="10"/>
    <n v="10"/>
    <n v="340000"/>
    <s v="GLOBAL"/>
    <s v="NO SOLICITADAS"/>
  </r>
  <r>
    <x v="0"/>
    <s v="204-19-1"/>
    <n v="10"/>
    <s v="MATERIAL VETERINARIO"/>
    <s v="DIFENHIDRAMINA CLORHIDRATO X 50ML"/>
    <n v="42121606"/>
    <s v="MÍNIMA CUANTÍA"/>
    <n v="2"/>
    <n v="10"/>
    <n v="1"/>
    <n v="28000"/>
    <s v="GLOBAL"/>
    <s v="NO SOLICITADAS"/>
  </r>
  <r>
    <x v="0"/>
    <s v="204-19-1"/>
    <n v="10"/>
    <s v="MATERIAL VETERINARIO"/>
    <s v="DIPROPIONATO DE IMIDOCARB X 50 ML BABESICIDA Y PREVENCIÓN ERLISCHIA"/>
    <n v="42121602"/>
    <s v="MÍNIMA CUANTÍA"/>
    <n v="2"/>
    <n v="10"/>
    <n v="1"/>
    <n v="80800"/>
    <s v="GLOBAL"/>
    <s v="NO SOLICITADAS"/>
  </r>
  <r>
    <x v="0"/>
    <s v="204-19-1"/>
    <n v="10"/>
    <s v="MATERIAL VETERINARIO"/>
    <s v="ENROFLOXACINA INYECTABLE X 100ML"/>
    <n v="42121602"/>
    <s v="MÍNIMA CUANTÍA"/>
    <n v="2"/>
    <n v="10"/>
    <n v="1"/>
    <n v="78000"/>
    <s v="GLOBAL"/>
    <s v="NO SOLICITADAS"/>
  </r>
  <r>
    <x v="0"/>
    <s v="204-19-1"/>
    <n v="10"/>
    <s v="MATERIAL VETERINARIO"/>
    <s v="EQUIPO DE MACROGOTEO X UNIDAD "/>
    <n v="42142521"/>
    <s v="MÍNIMA CUANTÍA"/>
    <n v="2"/>
    <n v="10"/>
    <n v="30"/>
    <n v="125010"/>
    <s v="GLOBAL"/>
    <s v="NO SOLICITADAS"/>
  </r>
  <r>
    <x v="0"/>
    <s v="204-19-1"/>
    <n v="10"/>
    <s v="MATERIAL VETERINARIO"/>
    <s v="EQUIPO DE MICROGOTEO X UNIDAD "/>
    <n v="42142521"/>
    <s v="MÍNIMA CUANTÍA"/>
    <n v="2"/>
    <n v="10"/>
    <n v="30"/>
    <n v="120000"/>
    <s v="GLOBAL"/>
    <s v="NO SOLICITADAS"/>
  </r>
  <r>
    <x v="0"/>
    <s v="204-19-1"/>
    <n v="10"/>
    <s v="MATERIAL VETERINARIO"/>
    <s v="EQVALAND EQUINOS AL 20% X 15 ML"/>
    <n v="51101702"/>
    <s v="MÍNIMA CUANTÍA"/>
    <n v="2"/>
    <n v="10"/>
    <n v="20"/>
    <n v="268000"/>
    <s v="GLOBAL"/>
    <s v="NO SOLICITADAS"/>
  </r>
  <r>
    <x v="0"/>
    <s v="204-19-1"/>
    <n v="10"/>
    <s v="MATERIAL VETERINARIO"/>
    <s v="ESPARADRAPO ROLLO 5CM X 10M"/>
    <n v="42311707"/>
    <s v="MÍNIMA CUANTÍA"/>
    <n v="2"/>
    <n v="10"/>
    <n v="5"/>
    <n v="270000"/>
    <s v="GLOBAL"/>
    <s v="NO SOLICITADAS"/>
  </r>
  <r>
    <x v="0"/>
    <s v="204-19-1"/>
    <n v="10"/>
    <s v="MATERIAL VETERINARIO"/>
    <s v="ANTIDIARREICO X 250MG CAJA X 10SOBRES"/>
    <n v="42121602"/>
    <s v="MÍNIMA CUANTÍA"/>
    <n v="2"/>
    <n v="10"/>
    <n v="2"/>
    <n v="48000"/>
    <s v="GLOBAL"/>
    <s v="NO SOLICITADAS"/>
  </r>
  <r>
    <x v="0"/>
    <s v="204-19-1"/>
    <n v="10"/>
    <s v="MATERIAL VETERINARIO"/>
    <s v="ANTIINFLAMATORIO X 50ML"/>
    <n v="42121604"/>
    <s v="MÍNIMA CUANTÍA"/>
    <n v="2"/>
    <n v="10"/>
    <n v="3"/>
    <n v="129000"/>
    <s v="GLOBAL"/>
    <s v="NO SOLICITADAS"/>
  </r>
  <r>
    <x v="0"/>
    <s v="204-19-1"/>
    <n v="10"/>
    <s v="MATERIAL VETERINARIO"/>
    <s v="GASA QUIRURGICA ROLLO POR 100 YARDAS"/>
    <n v="42311511"/>
    <s v="MÍNIMA CUANTÍA"/>
    <n v="2"/>
    <n v="10"/>
    <n v="5"/>
    <n v="225000"/>
    <s v="GLOBAL"/>
    <s v="NO SOLICITADAS"/>
  </r>
  <r>
    <x v="0"/>
    <s v="204-19-1"/>
    <n v="10"/>
    <s v="MATERIAL VETERINARIO"/>
    <s v="SOLUCION OTICA OFTALMICA X 10ML"/>
    <n v="51101584"/>
    <s v="MÍNIMA CUANTÍA"/>
    <n v="2"/>
    <n v="10"/>
    <n v="10"/>
    <n v="131670"/>
    <s v="GLOBAL"/>
    <s v="NO SOLICITADAS"/>
  </r>
  <r>
    <x v="0"/>
    <s v="204-19-1"/>
    <n v="10"/>
    <s v="MATERIAL VETERINARIO"/>
    <s v="GUANTES TRANSPARENTES PAQUETE POR 100 PARES/PLASTICOS"/>
    <n v="42132203"/>
    <s v="MÍNIMA CUANTÍA"/>
    <n v="2"/>
    <n v="10"/>
    <n v="5"/>
    <n v="39665"/>
    <s v="GLOBAL"/>
    <s v="NO SOLICITADAS"/>
  </r>
  <r>
    <x v="0"/>
    <s v="204-19-1"/>
    <n v="10"/>
    <s v="MATERIAL VETERINARIO"/>
    <s v="HIPOCLORITODE SODIO  X GALON "/>
    <n v="47131807"/>
    <s v="MÍNIMA CUANTÍA"/>
    <n v="2"/>
    <n v="10"/>
    <n v="4"/>
    <n v="60292"/>
    <s v="GLOBAL"/>
    <s v="NO SOLICITADAS"/>
  </r>
  <r>
    <x v="0"/>
    <s v="204-19-1"/>
    <n v="10"/>
    <s v="MATERIAL VETERINARIO"/>
    <s v="ANTIFUNGICO EN SOLUCION TOPICA CONCENTRADA X 100ML"/>
    <n v="41106201"/>
    <s v="MÍNIMA CUANTÍA"/>
    <n v="2"/>
    <n v="10"/>
    <n v="1"/>
    <n v="128000"/>
    <s v="GLOBAL"/>
    <s v="NO SOLICITADAS"/>
  </r>
  <r>
    <x v="0"/>
    <s v="204-19-1"/>
    <n v="10"/>
    <s v="MATERIAL VETERINARIO"/>
    <s v="JABÓN PASTA VG POR 60 GRAMOS – COUMAPHOS AL 1% + ACEITE PERFUMADO"/>
    <n v="10111302"/>
    <s v="MÍNIMA CUANTÍA"/>
    <n v="2"/>
    <n v="10"/>
    <n v="20"/>
    <n v="191660"/>
    <s v="GLOBAL"/>
    <s v="NO SOLICITADAS"/>
  </r>
  <r>
    <x v="0"/>
    <s v="204-19-1"/>
    <n v="10"/>
    <s v="MATERIAL VETERINARIO"/>
    <s v="JERINGAS DESECHABLES X 10 ML."/>
    <n v="42142609"/>
    <s v="MÍNIMA CUANTÍA"/>
    <n v="2"/>
    <n v="10"/>
    <n v="59"/>
    <n v="19293"/>
    <s v="GLOBAL"/>
    <s v="NO SOLICITADAS"/>
  </r>
  <r>
    <x v="0"/>
    <s v="204-19-1"/>
    <n v="10"/>
    <s v="MATERIAL VETERINARIO"/>
    <s v="JERINGAS DESECHABLES X 20 ML."/>
    <n v="42142609"/>
    <s v="MÍNIMA CUANTÍA"/>
    <n v="2"/>
    <n v="10"/>
    <n v="49"/>
    <n v="25284"/>
    <s v="GLOBAL"/>
    <s v="NO SOLICITADAS"/>
  </r>
  <r>
    <x v="0"/>
    <s v="204-19-1"/>
    <n v="10"/>
    <s v="MATERIAL VETERINARIO"/>
    <s v="JERINGAS DESECHABLES X 3 ML."/>
    <n v="42142609"/>
    <s v="MÍNIMA CUANTÍA"/>
    <n v="2"/>
    <n v="10"/>
    <n v="41"/>
    <n v="9348"/>
    <s v="GLOBAL"/>
    <s v="NO SOLICITADAS"/>
  </r>
  <r>
    <x v="0"/>
    <s v="204-19-1"/>
    <n v="10"/>
    <s v="MATERIAL VETERINARIO"/>
    <s v="JERINGAS DESECHABLES X 5 ML."/>
    <n v="42142609"/>
    <s v="MÍNIMA CUANTÍA"/>
    <n v="2"/>
    <n v="10"/>
    <n v="60"/>
    <n v="13680"/>
    <s v="GLOBAL"/>
    <s v="NO SOLICITADAS"/>
  </r>
  <r>
    <x v="0"/>
    <s v="204-19-1"/>
    <n v="10"/>
    <s v="MATERIAL VETERINARIO"/>
    <s v="VITAMINA K 20MG VITAMINA C 10MG X 20ML"/>
    <n v="42121602"/>
    <s v="MÍNIMA CUANTÍA"/>
    <n v="2"/>
    <n v="10"/>
    <n v="2"/>
    <n v="24800"/>
    <s v="GLOBAL"/>
    <s v="NO SOLICITADAS"/>
  </r>
  <r>
    <x v="0"/>
    <s v="204-19-1"/>
    <n v="10"/>
    <s v="MATERIAL VETERINARIO"/>
    <s v="LOCION PARA CANINOS X 150 ML"/>
    <n v="10111302"/>
    <s v="MÍNIMA CUANTÍA"/>
    <n v="2"/>
    <n v="10"/>
    <n v="15"/>
    <n v="225000"/>
    <s v="GLOBAL"/>
    <s v="NO SOLICITADAS"/>
  </r>
  <r>
    <x v="0"/>
    <s v="204-19-1"/>
    <n v="10"/>
    <s v="MATERIAL VETERINARIO"/>
    <s v="LOCION PODAL X 500 ML"/>
    <n v="10171702"/>
    <s v="MÍNIMA CUANTÍA"/>
    <n v="2"/>
    <n v="10"/>
    <n v="5"/>
    <n v="150000"/>
    <s v="GLOBAL"/>
    <s v="NO SOLICITADAS"/>
  </r>
  <r>
    <x v="0"/>
    <s v="204-19-1"/>
    <n v="10"/>
    <s v="MATERIAL VETERINARIO"/>
    <s v="MULTIVITAMÍNICO + AMINOÁCIDOS ORAL X  GALON "/>
    <n v="51191905"/>
    <s v="MÍNIMA CUANTÍA"/>
    <n v="2"/>
    <n v="10"/>
    <n v="2"/>
    <n v="90000"/>
    <s v="GLOBAL"/>
    <s v="NO SOLICITADAS"/>
  </r>
  <r>
    <x v="0"/>
    <s v="204-19-1"/>
    <n v="10"/>
    <s v="MATERIAL VETERINARIO"/>
    <s v="ANTIPARASITARIO DE USO INTERNO Y EXTERNO"/>
    <n v="51101715"/>
    <s v="MÍNIMA CUANTÍA"/>
    <n v="2"/>
    <n v="10"/>
    <n v="2"/>
    <n v="236000"/>
    <s v="GLOBAL"/>
    <s v="NO SOLICITADAS"/>
  </r>
  <r>
    <x v="0"/>
    <s v="204-19-1"/>
    <n v="10"/>
    <s v="MATERIAL VETERINARIO"/>
    <s v="ANTIBIOTICO PENICILINA PROCAINICA + BENZATINICA X 50 ML"/>
    <n v="51101507"/>
    <s v="MÍNIMA CUANTÍA"/>
    <n v="2"/>
    <n v="10"/>
    <n v="1"/>
    <n v="83000"/>
    <s v="GLOBAL"/>
    <s v="NO SOLICITADAS"/>
  </r>
  <r>
    <x v="0"/>
    <s v="204-19-1"/>
    <n v="10"/>
    <s v="MATERIAL VETERINARIO"/>
    <s v="PENICILINA + POTASICA+ ESTREPTOMICINA X 6.000.000  30ML"/>
    <n v="51201621"/>
    <s v="MÍNIMA CUANTÍA"/>
    <n v="2"/>
    <n v="10"/>
    <n v="10"/>
    <n v="370000"/>
    <s v="GLOBAL"/>
    <s v="NO SOLICITADAS"/>
  </r>
  <r>
    <x v="0"/>
    <s v="204-19-1"/>
    <n v="10"/>
    <s v="MATERIAL VETERINARIO"/>
    <s v="PENICILINA +DECTAMETAZONA X 6.000.000(30 ML)"/>
    <n v="51101507"/>
    <s v="MÍNIMA CUANTÍA"/>
    <n v="2"/>
    <n v="10"/>
    <n v="10"/>
    <n v="240000"/>
    <s v="GLOBAL"/>
    <s v="NO SOLICITADAS"/>
  </r>
  <r>
    <x v="0"/>
    <s v="204-19-1"/>
    <n v="10"/>
    <s v="MATERIAL VETERINARIO"/>
    <s v="PIPETA ANTIPULGAS PARA CANINOS"/>
    <n v="42121606"/>
    <s v="MÍNIMA CUANTÍA"/>
    <n v="2"/>
    <n v="10"/>
    <n v="30"/>
    <n v="660000"/>
    <s v="GLOBAL"/>
    <s v="NO SOLICITADAS"/>
  </r>
  <r>
    <x v="0"/>
    <s v="204-19-1"/>
    <n v="10"/>
    <s v="MATERIAL VETERINARIO"/>
    <s v="POMADA ANTISEPTICA CICATRIZANTE X 250 ML"/>
    <n v="51102722"/>
    <s v="MÍNIMA CUANTÍA"/>
    <n v="2"/>
    <n v="10"/>
    <n v="10"/>
    <n v="440000"/>
    <s v="GLOBAL"/>
    <s v="NO SOLICITADAS"/>
  </r>
  <r>
    <x v="0"/>
    <s v="204-19-1"/>
    <n v="10"/>
    <s v="MATERIAL VETERINARIO"/>
    <s v="POMADA ANTI INFLAMATORIA X 300ML"/>
    <n v="51102722"/>
    <s v="MÍNIMA CUANTÍA"/>
    <n v="2"/>
    <n v="10"/>
    <n v="2"/>
    <n v="75030"/>
    <s v="GLOBAL"/>
    <s v="NO SOLICITADAS"/>
  </r>
  <r>
    <x v="0"/>
    <s v="204-19-1"/>
    <n v="10"/>
    <s v="MATERIAL VETERINARIO"/>
    <s v="ETAMSILATO SOLUCION X 50 ML"/>
    <n v="42121602"/>
    <s v="MÍNIMA CUANTÍA"/>
    <n v="2"/>
    <n v="10"/>
    <n v="1"/>
    <n v="62500"/>
    <s v="GLOBAL"/>
    <s v="NO SOLICITADAS"/>
  </r>
  <r>
    <x v="0"/>
    <s v="204-19-1"/>
    <n v="10"/>
    <s v="MATERIAL VETERINARIO"/>
    <s v="SHAMPOO ANTICEPTICO PARA EQUINOS Y CANINOS POR 2000 M.L. CADA ML CONTIENE 5 MG. EXICIPIENTES C.S.P. 1 ML"/>
    <n v="10111302"/>
    <s v="MÍNIMA CUANTÍA"/>
    <n v="2"/>
    <n v="10"/>
    <n v="5"/>
    <n v="365000"/>
    <s v="GLOBAL"/>
    <s v="NO SOLICITADAS"/>
  </r>
  <r>
    <x v="0"/>
    <s v="204-19-1"/>
    <n v="10"/>
    <s v="MATERIAL VETERINARIO"/>
    <s v="SOLUCION FISIOLOGICA X 500 ML"/>
    <n v="42121602"/>
    <s v="MÍNIMA CUANTÍA"/>
    <n v="2"/>
    <n v="10"/>
    <n v="30"/>
    <n v="87510"/>
    <s v="GLOBAL"/>
    <s v="NO SOLICITADAS"/>
  </r>
  <r>
    <x v="0"/>
    <s v="204-19-1"/>
    <n v="10"/>
    <s v="MATERIAL VETERINARIO"/>
    <s v="SOLUCION LACTATO RINGER X 500 ML "/>
    <n v="42121602"/>
    <s v="MÍNIMA CUANTÍA"/>
    <n v="2"/>
    <n v="10"/>
    <n v="30"/>
    <n v="90000"/>
    <s v="GLOBAL"/>
    <s v="NO SOLICITADAS"/>
  </r>
  <r>
    <x v="0"/>
    <s v="204-19-1"/>
    <n v="10"/>
    <s v="MATERIAL VETERINARIO"/>
    <s v="ANTIDIARREICO SOBRE 20G CAJA X 10 SOBRES"/>
    <n v="51241208"/>
    <s v="MÍNIMA CUANTÍA"/>
    <n v="2"/>
    <n v="10"/>
    <n v="1"/>
    <n v="130000"/>
    <s v="GLOBAL"/>
    <s v="NO SOLICITADAS"/>
  </r>
  <r>
    <x v="0"/>
    <s v="204-19-1"/>
    <n v="10"/>
    <s v="MATERIAL VETERINARIO"/>
    <s v="SUBSALICILATO DE BISMUTO FRASCO X 180ML SUSPENSION ORAL, DIARREA CANINOS"/>
    <n v="42121602"/>
    <s v="MÍNIMA CUANTÍA"/>
    <n v="2"/>
    <n v="10"/>
    <n v="1"/>
    <n v="34400"/>
    <s v="GLOBAL"/>
    <s v="NO SOLICITADAS"/>
  </r>
  <r>
    <x v="0"/>
    <s v="204-19-1"/>
    <n v="10"/>
    <s v="MATERIAL VETERINARIO"/>
    <s v="SUERO ANTIOFÍDICO LIOFILIZADO"/>
    <n v="42121602"/>
    <s v="MÍNIMA CUANTÍA"/>
    <n v="2"/>
    <n v="10"/>
    <n v="2"/>
    <n v="258000"/>
    <s v="GLOBAL"/>
    <s v="NO SOLICITADAS"/>
  </r>
  <r>
    <x v="0"/>
    <s v="204-19-1"/>
    <n v="10"/>
    <s v="MATERIAL VETERINARIO"/>
    <s v="TAPA BOCAS CAJA X 100"/>
    <n v="42131506"/>
    <s v="MÍNIMA CUANTÍA"/>
    <n v="2"/>
    <n v="10"/>
    <n v="4"/>
    <n v="70000"/>
    <s v="GLOBAL"/>
    <s v="NO SOLICITADAS"/>
  </r>
  <r>
    <x v="0"/>
    <s v="204-19-1"/>
    <n v="10"/>
    <s v="MATERIAL VETERINARIO"/>
    <s v="TRIMETROPIN SULFA INYECTABLE FRASCO X 100ML, ANTIBIOTICO ENFE. GASTROINTESTINALES"/>
    <n v="42121602"/>
    <s v="MÍNIMA CUANTÍA"/>
    <n v="2"/>
    <n v="10"/>
    <n v="1"/>
    <n v="66500"/>
    <s v="GLOBAL"/>
    <s v="NO SOLICITADAS"/>
  </r>
  <r>
    <x v="0"/>
    <s v="204-19-1"/>
    <n v="10"/>
    <s v="MATERIAL VETERINARIO"/>
    <s v="TUBO DE MUESTRA  TAPA LILA"/>
    <n v="41104107"/>
    <s v="MÍNIMA CUANTÍA"/>
    <n v="2"/>
    <n v="10"/>
    <n v="10"/>
    <n v="5830"/>
    <s v="GLOBAL"/>
    <s v="NO SOLICITADAS"/>
  </r>
  <r>
    <x v="0"/>
    <s v="204-19-1"/>
    <n v="10"/>
    <s v="MATERIAL VETERINARIO"/>
    <s v="ANTIBIOTICO PENICILINA PROCAINICA + DIHIDROESTREPTOMICINA X 100 ML"/>
    <n v="51201621"/>
    <s v="MÍNIMA CUANTÍA"/>
    <n v="2"/>
    <n v="10"/>
    <n v="1"/>
    <n v="49000"/>
    <s v="GLOBAL"/>
    <s v="NO SOLICITADAS"/>
  </r>
  <r>
    <x v="0"/>
    <s v="204-19-1"/>
    <n v="10"/>
    <s v="MATERIAL VETERINARIO"/>
    <s v="VACUNA HEXADOG"/>
    <n v="51201621"/>
    <s v="MÍNIMA CUANTÍA"/>
    <n v="2"/>
    <n v="10"/>
    <n v="10"/>
    <n v="276670"/>
    <s v="GLOBAL"/>
    <s v="NO SOLICITADAS"/>
  </r>
  <r>
    <x v="0"/>
    <s v="204-19-1"/>
    <n v="10"/>
    <s v="MATERIAL VETERINARIO"/>
    <s v="VACUNA POLIVALENTE EQUINOS X DOSIS"/>
    <n v="51201621"/>
    <s v="MÍNIMA CUANTÍA"/>
    <n v="2"/>
    <n v="10"/>
    <n v="10"/>
    <n v="490000"/>
    <s v="GLOBAL"/>
    <s v="NO SOLICITADAS"/>
  </r>
  <r>
    <x v="0"/>
    <s v="204-19-1"/>
    <n v="10"/>
    <s v="MATERIAL VETERINARIO"/>
    <s v="ANTI INFLAMATORIO ACETONIDA DE TRIANCINOLONA X 10ML"/>
    <n v="42121606"/>
    <s v="MÍNIMA CUANTÍA"/>
    <n v="2"/>
    <n v="10"/>
    <n v="1"/>
    <n v="44000"/>
    <s v="GLOBAL"/>
    <s v="NO SOLICITADAS"/>
  </r>
  <r>
    <x v="0"/>
    <s v="204-19-1"/>
    <n v="10"/>
    <s v="MATERIAL VETERINARIO"/>
    <s v="YELCO DE 22 X UNIDAD "/>
    <n v="42142521"/>
    <s v="MÍNIMA CUANTÍA"/>
    <n v="2"/>
    <n v="10"/>
    <n v="50"/>
    <n v="141650"/>
    <s v="GLOBAL"/>
    <s v="NO SOLICITADAS"/>
  </r>
  <r>
    <x v="0"/>
    <s v="204-19-1"/>
    <n v="10"/>
    <s v="MATERIAL VETERINARIO"/>
    <s v="YODOLAND X GALON DENSINFECTANTE "/>
    <n v="51102713"/>
    <s v="MÍNIMA CUANTÍA"/>
    <n v="2"/>
    <n v="10"/>
    <n v="1"/>
    <n v="129000"/>
    <s v="GLOBAL"/>
    <s v="NO SOLICITADAS"/>
  </r>
  <r>
    <x v="0"/>
    <s v="204-19-1"/>
    <n v="10"/>
    <s v="MATERIAL VETERINARIO"/>
    <s v="YODOPODIVONA ESPUMA X 120 ML(IODIGER)"/>
    <n v="51102713"/>
    <s v="MÍNIMA CUANTÍA"/>
    <n v="2"/>
    <n v="10"/>
    <n v="5"/>
    <n v="110000"/>
    <s v="GLOBAL"/>
    <s v="NO SOLICITADAS"/>
  </r>
  <r>
    <x v="0"/>
    <s v="204-19-2"/>
    <n v="10"/>
    <s v="SOSTENIMIENTO DE SEMOVIENTES"/>
    <s v="ALIMENTO PECUARIO COMPLETO PARA EQUINO, BULTO DE 40 KL CON PORCENTAJE DE PROTEÍNA ENTRE 9-14%, GRASA ENTRE 5-8% EXTRAÍDO Ó EN PASTILLAS"/>
    <n v="70122001"/>
    <s v="MÍNIMA CUANTÍA"/>
    <n v="2"/>
    <n v="10"/>
    <n v="70"/>
    <n v="3920000"/>
    <s v="GLOBAL"/>
    <s v="NO SOLICITADAS"/>
  </r>
  <r>
    <x v="0"/>
    <s v="204-19-2"/>
    <n v="10"/>
    <s v="SOSTENIMIENTO DE SEMOVIENTES"/>
    <s v="ALIMENTO PECUARIO CONCENTRADO PARA EQUINO, BULTO DE 40 KL CON PORCENTAJE DE PROTEÍNA ENTRE 10-15%"/>
    <n v="70122001"/>
    <s v="MÍNIMA CUANTÍA"/>
    <n v="2"/>
    <n v="10"/>
    <n v="68"/>
    <n v="4352000"/>
    <s v="GLOBAL"/>
    <s v="NO SOLICITADAS"/>
  </r>
  <r>
    <x v="0"/>
    <s v="204-19-2"/>
    <n v="10"/>
    <s v="SOSTENIMIENTO DE SEMOVIENTES"/>
    <s v="APERO DE CABEZA COMPLETO PARA EQUINO (RIENDA, FRENO, CABEZAL)"/>
    <n v="10141604"/>
    <s v="MÍNIMA CUANTÍA"/>
    <n v="2"/>
    <n v="10"/>
    <n v="3"/>
    <n v="761400"/>
    <s v="GLOBAL"/>
    <s v="NO SOLICITADAS"/>
  </r>
  <r>
    <x v="0"/>
    <s v="204-19-2"/>
    <n v="10"/>
    <s v="SOSTENIMIENTO DE SEMOVIENTES"/>
    <s v="ARNES ELABORADO EN CINTA TUBULAR PLANA DE 3 CM DE ANCHO CON HERRAJES DE BRONCE GRADUABLE PARA PERROS GRANDES DE MAS DE 30 KILOGRAMOS DE PESO "/>
    <n v="10141607"/>
    <s v="MÍNIMA CUANTÍA"/>
    <n v="2"/>
    <n v="10"/>
    <n v="4"/>
    <n v="113200"/>
    <s v="GLOBAL"/>
    <s v="NO SOLICITADAS"/>
  </r>
  <r>
    <x v="0"/>
    <s v="204-19-2"/>
    <n v="10"/>
    <s v="SOSTENIMIENTO DE SEMOVIENTES"/>
    <s v="BOZALES DE SEGURIDAD EN CUERO GRADUABLES COLOR CAFÉ"/>
    <n v="10141610"/>
    <s v="MÍNIMA CUANTÍA"/>
    <n v="2"/>
    <n v="10"/>
    <n v="6"/>
    <n v="228000"/>
    <s v="GLOBAL"/>
    <s v="NO SOLICITADAS"/>
  </r>
  <r>
    <x v="0"/>
    <s v="204-19-2"/>
    <n v="10"/>
    <s v="SOSTENIMIENTO DE SEMOVIENTES"/>
    <s v="CLAVOS PARA HERRAR EQUINOS BELLOTA(CAJA CLAVOS DE 54 MM. DE LARGO X 150 UNIDADES)."/>
    <n v="31162010"/>
    <s v="MÍNIMA CUANTÍA"/>
    <n v="2"/>
    <n v="10"/>
    <n v="50"/>
    <n v="1875000"/>
    <s v="GLOBAL"/>
    <s v="NO SOLICITADAS"/>
  </r>
  <r>
    <x v="0"/>
    <s v="204-19-2"/>
    <n v="10"/>
    <s v="SOSTENIMIENTO DE SEMOVIENTES"/>
    <s v="COLLAR FIJO ELABORADO EN CINTA TUBULAR DE 3 CM DE ANCHO CON HERRAJES DE BRONCE GRADUABLE PARA PERROS GRANDES DE MÁS 30 KILOS DE PESO COLOR NEGRO."/>
    <n v="10141607"/>
    <s v="MÍNIMA CUANTÍA"/>
    <n v="2"/>
    <n v="10"/>
    <n v="4"/>
    <n v="66400"/>
    <s v="GLOBAL"/>
    <s v="NO SOLICITADAS"/>
  </r>
  <r>
    <x v="0"/>
    <s v="204-19-2"/>
    <n v="10"/>
    <s v="SOSTENIMIENTO DE SEMOVIENTES"/>
    <s v="COLLAR FIJO EN NAILON GRADUABLE, CON TRADILLA DE 1.50 MTS DE LARGO, EN CINTA TUBULAR PLANA COLOR NEGRO, CON MOSQUETON EN COBRE"/>
    <n v="10141607"/>
    <s v="MÍNIMA CUANTÍA"/>
    <n v="2"/>
    <n v="10"/>
    <n v="10"/>
    <n v="355000"/>
    <s v="GLOBAL"/>
    <s v="NO SOLICITADAS"/>
  </r>
  <r>
    <x v="0"/>
    <s v="204-19-2"/>
    <n v="10"/>
    <s v="SOSTENIMIENTO DE SEMOVIENTES"/>
    <s v="CORTA UÑAS PARA CANINO ESTILO ALICATE"/>
    <n v="42121515"/>
    <s v="MÍNIMA CUANTÍA"/>
    <n v="2"/>
    <n v="10"/>
    <n v="3"/>
    <n v="106500"/>
    <s v="GLOBAL"/>
    <s v="NO SOLICITADAS"/>
  </r>
  <r>
    <x v="0"/>
    <s v="204-19-2"/>
    <n v="10"/>
    <s v="SOSTENIMIENTO DE SEMOVIENTES"/>
    <s v="CUERDA EN ALAMBRE DE PUA EN ACERO PARA EQUINOS DE 12” POR 350 MTS."/>
    <n v="31152002"/>
    <s v="MÍNIMA CUANTÍA"/>
    <n v="2"/>
    <n v="10"/>
    <n v="5"/>
    <n v="996625"/>
    <s v="GLOBAL"/>
    <s v="NO SOLICITADAS"/>
  </r>
  <r>
    <x v="0"/>
    <s v="204-19-2"/>
    <n v="10"/>
    <s v="SOSTENIMIENTO DE SEMOVIENTES"/>
    <s v="DESCALLADOR DE OJO PARA CASCOS"/>
    <n v="27111602"/>
    <s v="MÍNIMA CUANTÍA"/>
    <n v="2"/>
    <n v="10"/>
    <n v="2"/>
    <n v="60000"/>
    <s v="GLOBAL"/>
    <s v="NO SOLICITADAS"/>
  </r>
  <r>
    <x v="0"/>
    <s v="204-19-2"/>
    <n v="10"/>
    <s v="SOSTENIMIENTO DE SEMOVIENTES"/>
    <s v="FUMIGADORA DE ESPALDA MANUAL DE 20 LITROS "/>
    <n v="21101800"/>
    <s v="MÍNIMA CUANTÍA"/>
    <n v="2"/>
    <n v="10"/>
    <n v="1"/>
    <n v="201775"/>
    <s v="GLOBAL"/>
    <s v="NO SOLICITADAS"/>
  </r>
  <r>
    <x v="0"/>
    <s v="204-19-2"/>
    <n v="10"/>
    <s v="SOSTENIMIENTO DE SEMOVIENTES"/>
    <s v="GRAPAS PARA EQUINO X CAJA DE 1000G DE 1 1/4&quot; X 9"/>
    <n v="31162010"/>
    <s v="MÍNIMA CUANTÍA"/>
    <n v="2"/>
    <n v="10"/>
    <n v="10"/>
    <n v="100000"/>
    <s v="GLOBAL"/>
    <s v="NO SOLICITADAS"/>
  </r>
  <r>
    <x v="0"/>
    <s v="204-19-2"/>
    <n v="10"/>
    <s v="SOSTENIMIENTO DE SEMOVIENTES"/>
    <s v="HERRADURAS FINAS PLANAS CON PUNTA X 4 UNDS. TALLA -26-27-28-29-30 TIPO CRIOLLA."/>
    <n v="10141503"/>
    <s v="MÍNIMA CUANTÍA"/>
    <n v="2"/>
    <n v="10"/>
    <n v="80"/>
    <n v="1935760"/>
    <s v="GLOBAL"/>
    <s v="NO SOLICITADAS"/>
  </r>
  <r>
    <x v="0"/>
    <s v="204-19-2"/>
    <n v="10"/>
    <s v="SOSTENIMIENTO DE SEMOVIENTES"/>
    <s v="JAQUIMA EN NAILON CON ARGOLLA Y CORREA, CON PISADOR. "/>
    <n v="10141609"/>
    <s v="MÍNIMA CUANTÍA"/>
    <n v="2"/>
    <n v="10"/>
    <n v="5"/>
    <n v="425000"/>
    <s v="GLOBAL"/>
    <s v="NO SOLICITADAS"/>
  </r>
  <r>
    <x v="0"/>
    <s v="204-19-2"/>
    <n v="10"/>
    <s v="SOSTENIMIENTO DE SEMOVIENTES"/>
    <s v="LAZO GANADERO DE TRABAJO, POR 20 METROS, EN PIOLA TRENZADA DE DIFERENTES COLORES, CON ARGOLLA EN ACERO INOXIDABLE, NACIONAL DE TRENZADOS"/>
    <n v="10141609"/>
    <s v="MÍNIMA CUANTÍA"/>
    <n v="2"/>
    <n v="10"/>
    <n v="3"/>
    <n v="210000"/>
    <s v="GLOBAL"/>
    <s v="NO SOLICITADAS"/>
  </r>
  <r>
    <x v="0"/>
    <s v="204-19-2"/>
    <n v="10"/>
    <s v="SOSTENIMIENTO DE SEMOVIENTES"/>
    <s v="LIMA ESCOFINA PARA CASCOS"/>
    <n v="27111933"/>
    <s v="MÍNIMA CUANTÍA"/>
    <n v="2"/>
    <n v="10"/>
    <n v="3"/>
    <n v="255000"/>
    <s v="GLOBAL"/>
    <s v="NO SOLICITADAS"/>
  </r>
  <r>
    <x v="0"/>
    <s v="204-19-2"/>
    <n v="10"/>
    <s v="SOSTENIMIENTO DE SEMOVIENTES"/>
    <s v="LIMA PARA AFILAR "/>
    <n v="27111933"/>
    <s v="MÍNIMA CUANTÍA"/>
    <n v="2"/>
    <n v="10"/>
    <n v="3"/>
    <n v="11901"/>
    <s v="GLOBAL"/>
    <s v="NO SOLICITADAS"/>
  </r>
  <r>
    <x v="0"/>
    <s v="204-19-2"/>
    <n v="10"/>
    <s v="SOSTENIMIENTO DE SEMOVIENTES"/>
    <s v="MARTILLO PARA CERCAR POTRERO EQUINO NO. 29"/>
    <n v="27111602"/>
    <s v="MÍNIMA CUANTÍA"/>
    <n v="2"/>
    <n v="10"/>
    <n v="2"/>
    <n v="47600"/>
    <s v="GLOBAL"/>
    <s v="NO SOLICITADAS"/>
  </r>
  <r>
    <x v="0"/>
    <s v="204-19-2"/>
    <n v="10"/>
    <s v="SOSTENIMIENTO DE SEMOVIENTES"/>
    <s v="MARTILLO PARA HERRAR NO. 18"/>
    <n v="27111602"/>
    <s v="MÍNIMA CUANTÍA"/>
    <n v="2"/>
    <n v="10"/>
    <n v="2"/>
    <n v="66000"/>
    <s v="GLOBAL"/>
    <s v="NO SOLICITADAS"/>
  </r>
  <r>
    <x v="0"/>
    <s v="204-19-2"/>
    <n v="10"/>
    <s v="SOSTENIMIENTO DE SEMOVIENTES"/>
    <s v="PELOTAS MACIZAS PARA CANINOS, ELABORADAS EN CAUCHO, TAMAÑO MEDIANA."/>
    <n v="10111301"/>
    <s v="MÍNIMA CUANTÍA"/>
    <n v="2"/>
    <n v="10"/>
    <n v="10"/>
    <n v="182400"/>
    <s v="GLOBAL"/>
    <s v="NO SOLICITADAS"/>
  </r>
  <r>
    <x v="0"/>
    <s v="204-19-2"/>
    <n v="10"/>
    <s v="SOSTENIMIENTO DE SEMOVIENTES"/>
    <s v="POZUELO PORTATIL PARA CANINOS"/>
    <n v="10111304"/>
    <s v="MÍNIMA CUANTÍA"/>
    <n v="2"/>
    <n v="10"/>
    <n v="5"/>
    <n v="38675"/>
    <s v="GLOBAL"/>
    <s v="NO SOLICITADAS"/>
  </r>
  <r>
    <x v="0"/>
    <s v="204-19-2"/>
    <n v="10"/>
    <s v="SOSTENIMIENTO DE SEMOVIENTES"/>
    <s v="PUNTILLA PARA EQUINO POR LIBRA 1 1/2"/>
    <n v="31162010"/>
    <s v="MÍNIMA CUANTÍA"/>
    <n v="2"/>
    <n v="10"/>
    <n v="10"/>
    <n v="59500"/>
    <s v="GLOBAL"/>
    <s v="NO SOLICITADAS"/>
  </r>
  <r>
    <x v="0"/>
    <s v="204-19-2"/>
    <n v="10"/>
    <s v="SOSTENIMIENTO DE SEMOVIENTES"/>
    <s v="TENAZA REMACHADOR PARA CLAVOS EN CASCOS"/>
    <n v="27111525"/>
    <s v="MÍNIMA CUANTÍA"/>
    <n v="2"/>
    <n v="10"/>
    <n v="1"/>
    <n v="180000"/>
    <s v="GLOBAL"/>
    <s v="NO SOLICITADAS"/>
  </r>
  <r>
    <x v="0"/>
    <s v="204-19-2"/>
    <n v="10"/>
    <s v="SOSTENIMIENTO DE SEMOVIENTES"/>
    <s v="SAL MINERALIZADA BULTO DE 40 KL CON CLORURO DE SODIO ENTRE EL (26-30)%; FÓSFORO ENTRE EL (11-15)%; CALCIO ENTRE EL (11-14)% "/>
    <n v="70122001"/>
    <s v="MÍNIMA CUANTÍA"/>
    <n v="2"/>
    <n v="10"/>
    <n v="5"/>
    <n v="354500"/>
    <s v="GLOBAL"/>
    <s v="NO SOLICITADAS"/>
  </r>
  <r>
    <x v="0"/>
    <s v="204-19-2"/>
    <n v="10"/>
    <s v="SOSTENIMIENTO DE SEMOVIENTES"/>
    <s v="SILLA PARA EQUINO EN CUERO "/>
    <n v="27112409"/>
    <s v="MÍNIMA CUANTÍA"/>
    <n v="2"/>
    <n v="10"/>
    <n v="2"/>
    <n v="940400"/>
    <s v="GLOBAL"/>
    <s v="NO SOLICITADAS"/>
  </r>
  <r>
    <x v="0"/>
    <s v="204-19-2"/>
    <n v="10"/>
    <s v="SOSTENIMIENTO DE SEMOVIENTES"/>
    <s v="SUPLEMENTO ALIMENTICIO EQUINO, BULTO DE 30 KILOGRAMOS A BASE DE MELAZA"/>
    <n v="70122001"/>
    <s v="MÍNIMA CUANTÍA"/>
    <n v="2"/>
    <n v="10"/>
    <n v="57"/>
    <n v="1339500"/>
    <s v="GLOBAL"/>
    <s v="NO SOLICITADAS"/>
  </r>
  <r>
    <x v="0"/>
    <s v="204-19-2"/>
    <n v="10"/>
    <s v="SOSTENIMIENTO DE SEMOVIENTES"/>
    <s v="TENAZA SACA CLAVOS "/>
    <n v="10111304"/>
    <s v="MÍNIMA CUANTÍA"/>
    <n v="2"/>
    <n v="10"/>
    <n v="1"/>
    <n v="70000"/>
    <s v="GLOBAL"/>
    <s v="NO SOLICITADAS"/>
  </r>
  <r>
    <x v="0"/>
    <s v="204-19-2"/>
    <n v="10"/>
    <s v="SOSTENIMIENTO DE SEMOVIENTES"/>
    <s v="TIJERA PARA BALONAR EQUINOS FINA EN ACERO"/>
    <n v="44121618"/>
    <s v="MÍNIMA CUANTÍA"/>
    <n v="2"/>
    <n v="10"/>
    <n v="1"/>
    <n v="38600"/>
    <s v="GLOBAL"/>
    <s v="NO SOLICITADAS"/>
  </r>
  <r>
    <x v="0"/>
    <s v="204-19-3"/>
    <n v="10"/>
    <s v="OTROS PARA EL SOSTENIMIENTO DE SEMOVIENTES"/>
    <s v="SERVICIOS VETERINARIOS"/>
    <n v="70122000"/>
    <s v="MÍNIMA CUANTÍA"/>
    <n v="1"/>
    <n v="11"/>
    <n v="1"/>
    <n v="10000000"/>
    <s v="GLOBAL"/>
    <s v="NO SOLICITADAS"/>
  </r>
  <r>
    <x v="0"/>
    <s v="204-19-3"/>
    <n v="10"/>
    <s v="OTROS PARA EL SOSTENIMIENTO DE SEMOVIENTES"/>
    <s v="NEVERA PARA CONSERVACION DE VACUNAS Y MEDICAMENTOS PARA CANINOS Y EQUINOS "/>
    <n v="24121807"/>
    <s v="MÍNIMA CUANTÍA"/>
    <n v="2"/>
    <n v="10"/>
    <n v="1"/>
    <n v="600000"/>
    <s v="GLOBAL"/>
    <s v="NO SOLICITADAS"/>
  </r>
  <r>
    <x v="0"/>
    <s v="204-19-3"/>
    <n v="10"/>
    <s v="OTROS PARA EL SOSTENIMIENTO DE SEMOVIENTES"/>
    <s v="TERMO HERMETICO PARA TRANSPORTE DE AGUA PARA CANINO PORTATIL MEDIANO "/>
    <n v="24121807"/>
    <s v="MÍNIMA CUANTÍA"/>
    <n v="2"/>
    <n v="10"/>
    <n v="1"/>
    <n v="58000"/>
    <s v="GLOBAL"/>
    <s v="NO SOLICITADAS"/>
  </r>
  <r>
    <x v="0"/>
    <s v="204-21-1"/>
    <n v="10"/>
    <s v="ELEMENTOS PARA BIENESTAR SOCIAL"/>
    <s v="BALON BALONCESTO"/>
    <n v="49161603"/>
    <s v="MÍNIMA CUANTÍA"/>
    <n v="4"/>
    <n v="3"/>
    <n v="2"/>
    <n v="160000"/>
    <s v="UNIDAD"/>
    <s v="NO SOLICITADAS"/>
  </r>
  <r>
    <x v="0"/>
    <s v="204-21-1"/>
    <n v="10"/>
    <s v="ELEMENTOS PARA BIENESTAR SOCIAL"/>
    <s v="BALON FUTBOL"/>
    <n v="49161504"/>
    <s v="MÍNIMA CUANTÍA"/>
    <n v="4"/>
    <n v="3"/>
    <n v="8"/>
    <n v="320000"/>
    <s v="UNIDAD"/>
    <s v="NO SOLICITADAS"/>
  </r>
  <r>
    <x v="0"/>
    <s v="204-21-1"/>
    <n v="10"/>
    <s v="ELEMENTOS PARA BIENESTAR SOCIAL"/>
    <s v="BALON MICROFUTBOL"/>
    <n v="49161504"/>
    <s v="MÍNIMA CUANTÍA"/>
    <n v="4"/>
    <n v="3"/>
    <n v="5"/>
    <n v="200000"/>
    <s v="UNIDAD"/>
    <s v="NO SOLICITADAS"/>
  </r>
  <r>
    <x v="0"/>
    <s v="204-21-1"/>
    <n v="10"/>
    <s v="ELEMENTOS PARA BIENESTAR SOCIAL"/>
    <s v="BALON VOLEIBOL"/>
    <n v="49161608"/>
    <s v="MÍNIMA CUANTÍA"/>
    <n v="4"/>
    <n v="3"/>
    <n v="4"/>
    <n v="119200"/>
    <s v="UNIDAD"/>
    <s v="NO SOLICITADAS"/>
  </r>
  <r>
    <x v="0"/>
    <s v="204-21-1"/>
    <n v="10"/>
    <s v="ELEMENTOS PARA BIENESTAR SOCIAL"/>
    <s v="CAJA BOLAS PING PONG X 6"/>
    <n v="49181509"/>
    <s v="MÍNIMA CUANTÍA"/>
    <n v="4"/>
    <n v="3"/>
    <n v="4"/>
    <n v="28000"/>
    <s v="UNIDAD"/>
    <s v="NO SOLICITADAS"/>
  </r>
  <r>
    <x v="0"/>
    <s v="204-21-1"/>
    <n v="10"/>
    <s v="ELEMENTOS PARA BIENESTAR SOCIAL"/>
    <s v="CAJA DE AJEDRES MEDIANO"/>
    <n v="49181500"/>
    <s v="MÍNIMA CUANTÍA"/>
    <n v="4"/>
    <n v="3"/>
    <n v="1"/>
    <n v="36400"/>
    <s v="UNIDAD"/>
    <s v="NO SOLICITADAS"/>
  </r>
  <r>
    <x v="0"/>
    <s v="204-21-1"/>
    <n v="10"/>
    <s v="ELEMENTOS PARA BIENESTAR SOCIAL"/>
    <s v="COLCHONETA PROFESIONAL DE GIMNASIO "/>
    <n v="49221500"/>
    <s v="MÍNIMA CUANTÍA"/>
    <n v="4"/>
    <n v="3"/>
    <n v="2"/>
    <n v="200000"/>
    <s v="UNIDAD"/>
    <s v="NO SOLICITADAS"/>
  </r>
  <r>
    <x v="0"/>
    <s v="204-21-1"/>
    <n v="10"/>
    <s v="ELEMENTOS PARA BIENESTAR SOCIAL"/>
    <s v="MALLA PARA FUTBOL NO. 4"/>
    <n v="49221505"/>
    <s v="MÍNIMA CUANTÍA"/>
    <n v="4"/>
    <n v="3"/>
    <n v="2"/>
    <n v="448000"/>
    <s v="UNIDAD"/>
    <s v="NO SOLICITADAS"/>
  </r>
  <r>
    <x v="0"/>
    <s v="204-21-1"/>
    <n v="10"/>
    <s v="ELEMENTOS PARA BIENESTAR SOCIAL"/>
    <s v="MALLA PARA FUTBOL NO. 5"/>
    <n v="49221505"/>
    <s v="MÍNIMA CUANTÍA"/>
    <n v="4"/>
    <n v="3"/>
    <n v="2"/>
    <n v="364000"/>
    <s v="UNIDAD"/>
    <s v="NO SOLICITADAS"/>
  </r>
  <r>
    <x v="0"/>
    <s v="204-21-1"/>
    <n v="10"/>
    <s v="ELEMENTOS PARA BIENESTAR SOCIAL"/>
    <s v="MALLA PING PONG"/>
    <n v="49221505"/>
    <s v="MÍNIMA CUANTÍA"/>
    <n v="4"/>
    <n v="3"/>
    <n v="2"/>
    <n v="109200"/>
    <s v="UNIDAD"/>
    <s v="NO SOLICITADAS"/>
  </r>
  <r>
    <x v="0"/>
    <s v="204-21-1"/>
    <n v="10"/>
    <s v="ELEMENTOS PARA BIENESTAR SOCIAL"/>
    <s v="RAQUETA DE TENNIS"/>
    <n v="49161607"/>
    <s v="MÍNIMA CUANTÍA"/>
    <n v="4"/>
    <n v="3"/>
    <n v="2"/>
    <n v="168000"/>
    <s v="UNIDAD"/>
    <s v="NO SOLICITADAS"/>
  </r>
  <r>
    <x v="0"/>
    <s v="204-21-1"/>
    <n v="10"/>
    <s v="ELEMENTOS PARA BIENESTAR SOCIAL"/>
    <s v="RAQUETA PING PONG"/>
    <n v="49181508"/>
    <s v="MÍNIMA CUANTÍA"/>
    <n v="4"/>
    <n v="3"/>
    <n v="6"/>
    <n v="100800"/>
    <s v="UNIDAD"/>
    <s v="NO SOLICITADAS"/>
  </r>
  <r>
    <x v="0"/>
    <s v="204-21-1"/>
    <n v="10"/>
    <s v="ELEMENTOS PARA BIENESTAR SOCIAL"/>
    <s v="TACO BILLAR ROSCA METALICA"/>
    <n v="49181513"/>
    <s v="MÍNIMA CUANTÍA"/>
    <n v="4"/>
    <n v="3"/>
    <n v="4"/>
    <n v="196000"/>
    <s v="UNIDAD"/>
    <s v="NO SOLICITADAS"/>
  </r>
  <r>
    <x v="0"/>
    <s v="204-21-1"/>
    <n v="10"/>
    <s v="ELEMENTOS PARA BIENESTAR SOCIAL"/>
    <s v="TARJETAS DE ARBITRO X 3"/>
    <n v="49221500"/>
    <s v="MÍNIMA CUANTÍA"/>
    <n v="4"/>
    <n v="3"/>
    <n v="1"/>
    <n v="8540"/>
    <s v="UNIDAD"/>
    <s v="NO SOLICITADAS"/>
  </r>
  <r>
    <x v="0"/>
    <s v="204-21-1"/>
    <n v="10"/>
    <s v="ELEMENTOS PARA BIENESTAR SOCIAL"/>
    <s v="TARRO BOLAS DE TENNIS X 3"/>
    <n v="49161604"/>
    <s v="MÍNIMA CUANTÍA"/>
    <n v="4"/>
    <n v="3"/>
    <n v="2"/>
    <n v="33600"/>
    <s v="UNIDAD"/>
    <s v="NO SOLICITADAS"/>
  </r>
  <r>
    <x v="0"/>
    <s v="204-21-1"/>
    <n v="10"/>
    <s v="ELEMENTOS PARA BIENESTAR SOCIAL"/>
    <s v="SALDO CTO "/>
    <n v="0"/>
    <s v="MÍNIMA CUANTÍA"/>
    <n v="1"/>
    <n v="6"/>
    <n v="1"/>
    <n v="2014060"/>
    <n v="0"/>
    <s v=""/>
  </r>
  <r>
    <x v="0"/>
    <s v="204-21-4"/>
    <n v="10"/>
    <s v="SERVICIOS DE BIENESTAR SOCIAL"/>
    <s v="EXAMENES MEDICOS SALUD OCUPACIONAL PERDONAL CIVIL Y UN PERSONAL MILITAR"/>
    <n v="85121502"/>
    <s v="MÍNIMA CUANTÍA"/>
    <n v="1"/>
    <n v="11"/>
    <n v="1"/>
    <n v="16556000"/>
    <s v="GLOBAL"/>
    <s v="NO SOLICITADAS"/>
  </r>
  <r>
    <x v="0"/>
    <s v="204-21-5"/>
    <n v="10"/>
    <s v="SERVICIOS DE CAPACITACION"/>
    <s v="CAPACITACION SIMULADOR T-37"/>
    <n v="86131802"/>
    <s v="MÍNIMA CUANTÍA"/>
    <n v="3"/>
    <n v="4"/>
    <n v="1"/>
    <n v="17351631"/>
    <s v="GLOBAL"/>
    <s v="NO SOLICITADAS"/>
  </r>
  <r>
    <x v="0"/>
    <s v="204-21-5"/>
    <n v="10"/>
    <s v="SERVICIOS DE CAPACITACION"/>
    <s v="CAPACITACION SIMULADOR AC-47-T"/>
    <n v="86131802"/>
    <s v="MÍNIMA CUANTÍA"/>
    <n v="3"/>
    <n v="4"/>
    <n v="1"/>
    <n v="12619368"/>
    <s v="GLOBAL"/>
    <s v="NO SOLICITADAS"/>
  </r>
  <r>
    <x v="0"/>
    <s v="204-41-3"/>
    <n v="10"/>
    <s v="SERVICIOS PARA RECLUTAMIENTO"/>
    <s v="SOSTENIMIENTO RECLUTAMIENTO SOLDADOS"/>
    <n v="50192600"/>
    <s v="MÍNIMA CUANTÍA"/>
    <n v="4"/>
    <n v="1"/>
    <n v="1"/>
    <n v="30000000"/>
    <s v="GLOBAL"/>
    <s v="NO SOLICITADAS"/>
  </r>
  <r>
    <x v="0"/>
    <s v="204-41-13"/>
    <n v="10"/>
    <s v="OTROS GASTOS POR ADQUISICION DE SERVICIOS"/>
    <s v="SERVICIO DE FOTOGRAFIA Y REVELADO"/>
    <n v="82131604"/>
    <s v="MÍNIMA CUANTÍA"/>
    <n v="1"/>
    <n v="10"/>
    <n v="1"/>
    <n v="6540000"/>
    <s v="GLOBAL"/>
    <s v="NO SOLICITADAS"/>
  </r>
  <r>
    <x v="0"/>
    <s v="204-41-13"/>
    <n v="16"/>
    <s v="OTROS GASTOS POR ADQUISICION DE SERVICIOS"/>
    <s v="ANALISIS FISICOQUIMICO Y MICROBIOLOGICO DE AGUA POTABLE Y PISCINAS"/>
    <n v="83101503"/>
    <s v="MÍNIMA CUANTÍA"/>
    <n v="2"/>
    <n v="10"/>
    <n v="1"/>
    <n v="9367680"/>
    <s v="GLOBAL"/>
    <s v="NO SOLICITADAS"/>
  </r>
  <r>
    <x v="0"/>
    <s v="204-41-13"/>
    <n v="10"/>
    <s v="OTROS GASTOS POR ADQUISICION DE SERVICIOS"/>
    <s v="SERVICIO DE FUMIGACION, DESRATIZACION Y CONTROL DE VECTORES"/>
    <n v="72102103"/>
    <s v="MÍNIMA CUANTÍA"/>
    <n v="2"/>
    <n v="10"/>
    <n v="1"/>
    <n v="2000000"/>
    <s v="GLOBAL"/>
    <s v="NO SOLICITADAS"/>
  </r>
  <r>
    <x v="0"/>
    <s v="204-41-13"/>
    <n v="16"/>
    <s v="OTROS GASTOS POR ADQUISICION DE SERVICIOS"/>
    <s v="SERVICIO DE FUMIGACION, DESRATIZACION Y CONTROL DE VECTORES"/>
    <n v="72102103"/>
    <s v="MÍNIMA CUANTÍA"/>
    <n v="2"/>
    <n v="10"/>
    <n v="1"/>
    <n v="4021000"/>
    <s v="GLOBAL"/>
    <s v="NO SOLICITADAS"/>
  </r>
  <r>
    <x v="0"/>
    <s v="204-41-13"/>
    <n v="10"/>
    <s v="OTROS GASTOS POR ADQUISICION DE SERVICIOS"/>
    <s v="SERVICIO DE FUMIGACION, DESRATIZACION Y CONTROL DE VECTORES"/>
    <n v="72102103"/>
    <s v="MÍNIMA CUANTÍA"/>
    <n v="2"/>
    <n v="10"/>
    <n v="1"/>
    <n v="1000000"/>
    <s v="GLOBAL"/>
    <s v="NO SOLICITADAS"/>
  </r>
  <r>
    <x v="0"/>
    <s v="204-41-13"/>
    <n v="16"/>
    <s v="OTROS GASTOS POR ADQUISICION DE SERVICIOS"/>
    <s v="BONOS ARREGLOS FLORALES "/>
    <n v="10342200"/>
    <s v="MÍNIMA CUANTÍA"/>
    <n v="2"/>
    <n v="10"/>
    <n v="1"/>
    <n v="420000"/>
    <s v="GLOBAL"/>
    <s v="NO SOLICITADAS"/>
  </r>
  <r>
    <x v="0"/>
    <s v="204-41-13"/>
    <n v="16"/>
    <s v="OTROS GASTOS POR ADQUISICION DE SERVICIOS"/>
    <s v="BONOS ARREGLOS FLORALES PEQUEÑOS"/>
    <n v="10342200"/>
    <s v="MÍNIMA CUANTÍA"/>
    <n v="2"/>
    <n v="10"/>
    <n v="1"/>
    <n v="300000"/>
    <s v="GLOBAL"/>
    <s v="NO SOLICITADAS"/>
  </r>
  <r>
    <x v="0"/>
    <s v="204-41-13"/>
    <n v="16"/>
    <s v="OTROS GASTOS POR ADQUISICION DE SERVICIOS"/>
    <s v="BONOS CORONAS FÚNEBRES"/>
    <n v="10342200"/>
    <s v="MÍNIMA CUANTÍA"/>
    <n v="2"/>
    <n v="10"/>
    <n v="1"/>
    <n v="560000"/>
    <s v="GLOBAL"/>
    <s v="NO SOLICITADAS"/>
  </r>
  <r>
    <x v="0"/>
    <s v="204-41-13"/>
    <n v="16"/>
    <s v="OTROS GASTOS POR ADQUISICION DE SERVICIOS"/>
    <s v="BONOS CORONAS DE OFRENDAS FLORALES"/>
    <n v="10342200"/>
    <s v="MÍNIMA CUANTÍA"/>
    <n v="2"/>
    <n v="10"/>
    <n v="1"/>
    <n v="540000"/>
    <s v="GLOBAL"/>
    <s v="NO SOLICITADAS"/>
  </r>
  <r>
    <x v="0"/>
    <s v="204-41-13"/>
    <n v="16"/>
    <s v="OTROS GASTOS POR ADQUISICION DE SERVICIOS"/>
    <s v="SERVICIO DE OPERACIÓN, MANTENIMIENTO CORRECTIVO Y PREVENTIVO PTAP"/>
    <n v="83101504"/>
    <s v="SELECCIÓN ABREVIADA MENOR CUANTÍA"/>
    <n v="2"/>
    <n v="10"/>
    <n v="1"/>
    <n v="88536000"/>
    <s v="GLOBAL"/>
    <s v="NO SOLICITADAS"/>
  </r>
  <r>
    <x v="0"/>
    <s v="204-41-13"/>
    <n v="10"/>
    <s v="OTROS GASTOS POR ADQUISICION DE SERVICIOS"/>
    <s v="SERVICIO DE MANTENIMIENTO O REPARACIÓN DE EQUIPOS DE PROTECCIÓN CONTRA INCENDIOS"/>
    <n v="72101509"/>
    <s v="MÍNIMA CUANTÍA"/>
    <n v="3"/>
    <n v="8"/>
    <n v="1"/>
    <n v="18008270"/>
    <s v="GLOBAL"/>
    <s v="NO SOLICITADAS"/>
  </r>
  <r>
    <x v="0"/>
    <s v="204-41-13"/>
    <n v="10"/>
    <s v="OTROS GASTOS POR ADQUISICION DE SERVICIOS"/>
    <s v="MANTENIMIENTO CORRECTIVO Y PREVENTIVO PTAR"/>
    <n v="76121701"/>
    <s v="MÍNIMA CUANTÍA"/>
    <n v="4"/>
    <n v="6"/>
    <n v="1"/>
    <n v="11000000"/>
    <s v="GLOBAL"/>
    <s v="NO SOLICITADAS"/>
  </r>
  <r>
    <x v="0"/>
    <s v="204-41-13"/>
    <n v="10"/>
    <s v="OTROS GASTOS POR ADQUISICION DE SERVICIOS"/>
    <s v="MANTENIMIENTO CORRECTIVO Y PREVENTIVO PTAR"/>
    <n v="76121701"/>
    <s v="MÍNIMA CUANTÍA"/>
    <n v="4"/>
    <n v="6"/>
    <n v="1"/>
    <n v="23000000"/>
    <s v="GLOBAL"/>
    <s v="NO SOLICITADAS"/>
  </r>
  <r>
    <x v="0"/>
    <s v="204-41-13"/>
    <n v="10"/>
    <s v="OTROS GASTOS POR ADQUISICION DE SERVICIOS"/>
    <s v="SERVICIO DE TRATAMIENTO DE RESIDUOS PELIGROSOS Y ESPECIALES"/>
    <n v="76122200"/>
    <s v="MÍNIMA CUANTÍA"/>
    <n v="4"/>
    <n v="5"/>
    <n v="1"/>
    <n v="10000000"/>
    <s v="GLOBAL"/>
    <s v="NO SOLICITADAS"/>
  </r>
  <r>
    <x v="0"/>
    <s v="204-41-13"/>
    <n v="10"/>
    <s v="OTROS GASTOS POR ADQUISICION DE SERVICIOS"/>
    <s v="REVISIONES TECNICO MECANICAS"/>
    <n v="78181505"/>
    <s v="SELECCIÓN ABREVIADA MENOR CUANTÍA"/>
    <n v="3"/>
    <n v="6"/>
    <n v="1"/>
    <n v="8000000"/>
    <s v="GLOBAL"/>
    <s v="NO SOLICITADAS"/>
  </r>
  <r>
    <x v="0"/>
    <s v="204-41-13"/>
    <n v="10"/>
    <s v="OTROS GASTOS POR ADQUISICION DE SERVICIOS"/>
    <s v="REVISIONES TECNICO MECANICAS"/>
    <n v="78181505"/>
    <s v="SELECCIÓN ABREVIADA MENOR CUANTÍA"/>
    <n v="5"/>
    <n v="6"/>
    <n v="1"/>
    <n v="7190000"/>
    <s v="GLOBAL"/>
    <s v="NO SOLICITADAS"/>
  </r>
  <r>
    <x v="0"/>
    <s v="204-41-13"/>
    <n v="10"/>
    <s v="OTROS GASTOS POR ADQUISICION DE SERVICIOS"/>
    <s v="INTERVENTORIA TECNICA, ADMINISTRATIVA, FINANCIERA, CONTABLE Y JURIDICA PARA LA ADECUACION DEL CERRAMIENTO PERIMETRAL DE LA ZONA OPERATIVA Y LA PISTA DEL CACOM-1 (FASE 4)"/>
    <n v="81101500"/>
    <s v="SELECCIÓN ABREVIADA MENOR CUANTÍA"/>
    <n v="3"/>
    <n v="8"/>
    <n v="1"/>
    <n v="89996326.349999994"/>
    <s v="GLOBAL"/>
    <s v="NO SOLICITADAS"/>
  </r>
  <r>
    <x v="0"/>
    <s v="204-41-13"/>
    <n v="10"/>
    <s v="OTROS GASTOS POR ADQUISICION DE SERVICIOS"/>
    <s v="INTERVENTORIA TECNICA, ADMINISTRATIVA, FINANCIERA, CONTABLE Y JURIDICA PARA EL PROYECTO CONSTRUCCION BAHIAS DE INSTRUCCIÓN ESIMA EN EL COMANDO AEREO DE COMBATE NO. 1"/>
    <n v="81101500"/>
    <s v="CONCURSO DE MÉRITOS ABIERTO"/>
    <n v="3"/>
    <n v="8"/>
    <n v="1"/>
    <n v="84992775"/>
    <s v="GLOBAL"/>
    <s v="NO SOLICITADAS"/>
  </r>
  <r>
    <x v="0"/>
    <s v="204-41-13"/>
    <n v="10"/>
    <s v="OTROS GASTOS POR ADQUISICION DE SERVICIOS"/>
    <s v="PRUEBAS HIDROSTATICAS"/>
    <n v="81141504"/>
    <s v="CONTRATACIÓN DIRECTA"/>
    <n v="1"/>
    <n v="6"/>
    <n v="1"/>
    <n v="5899985"/>
    <s v="GLOBAL"/>
    <s v=""/>
  </r>
  <r>
    <x v="0"/>
    <s v="204-41-13"/>
    <n v="16"/>
    <s v="OTROS GASTOS POR ADQUISICION DE SERVICIOS"/>
    <s v="SERVICIO OPERACIÓN PTAR"/>
    <n v="76121701"/>
    <s v="MÍNIMA CUANTÍA"/>
    <n v="10"/>
    <n v="1"/>
    <n v="1"/>
    <n v="5255000"/>
    <s v="GLOBAL"/>
    <s v="SI EN TRAMITE"/>
  </r>
  <r>
    <x v="0"/>
    <s v="204-41-13"/>
    <n v="16"/>
    <s v="OTROS GASTOS POR ADQUISICION DE SERVICIOS"/>
    <s v="SERVICIO PODA DE ARBOLES"/>
    <n v="70111503"/>
    <s v="MÍNIMA CUANTÍA"/>
    <n v="7"/>
    <n v="5"/>
    <n v="1"/>
    <n v="29820000"/>
    <s v="GLOBAL"/>
    <s v="NO SOLICITADAS"/>
  </r>
  <r>
    <x v="0"/>
    <s v="204-41-13"/>
    <n v="10"/>
    <s v="OTROS GASTOS POR ADQUISICION DE SERVICIOS"/>
    <s v="SERVICIO DE OPERACIÓN A TODO COSTO  PTAR"/>
    <n v="76121701"/>
    <s v="MÍNIMA CUANTÍA"/>
    <n v="7"/>
    <n v="5"/>
    <n v="1"/>
    <n v="13600000"/>
    <s v="GLOBAL"/>
    <s v="NO SOLICITADAS"/>
  </r>
  <r>
    <x v="0"/>
    <s v="204-41-13"/>
    <n v="10"/>
    <s v="OTROS GASTOS POR ADQUISICION DE SERVICIOS"/>
    <s v="SAYCO  FACTURA 2084757"/>
    <n v="80121604"/>
    <s v="SOLICITUD DE INFORMACIÓN A LOS PROVEEDORES"/>
    <n v="1"/>
    <n v="4"/>
    <n v="1"/>
    <n v="4218708"/>
    <s v="GLOBAL"/>
    <s v="NO SOLICITADAS"/>
  </r>
  <r>
    <x v="0"/>
    <s v="204-41-13"/>
    <n v="10"/>
    <s v="OTROS GASTOS POR ADQUISICION DE SERVICIOS"/>
    <s v="TRASPASOS, CANCELACION MATRICULAS "/>
    <n v="25172610"/>
    <s v="SOLICITUD DE INFORMACIÓN A LOS PROVEEDORES"/>
    <n v="1"/>
    <n v="11"/>
    <n v="1"/>
    <n v="3800000"/>
    <s v="GLOBAL"/>
    <s v="NO SOLICITADAS"/>
  </r>
  <r>
    <x v="0"/>
    <s v="204-41-13"/>
    <n v="10"/>
    <s v="OTROS GASTOS POR ADQUISICION DE SERVICIOS"/>
    <s v="ACINPRO FACTU 33308"/>
    <n v="93161600"/>
    <s v="SOLICITUD DE INFORMACIÓN A LOS PROVEEDORES"/>
    <n v="2"/>
    <n v="1"/>
    <n v="1"/>
    <n v="4081188"/>
    <s v="GLOBAL"/>
    <s v="NO SOLICITADAS"/>
  </r>
  <r>
    <x v="0"/>
    <s v="204-41-13"/>
    <n v="16"/>
    <s v="OTROS GASTOS POR ADQUISICION DE SERVICIOS"/>
    <s v="SERVICIO OPERACIÓN PTAR"/>
    <n v="0"/>
    <s v="MÍNIMA CUANTÍA"/>
    <n v="1"/>
    <n v="6"/>
    <n v="1"/>
    <n v="320"/>
    <s v="GLOBAL"/>
    <s v=""/>
  </r>
  <r>
    <x v="0"/>
    <s v="204-41-13"/>
    <n v="10"/>
    <s v="OTROS GASTOS POR ADQUISICION DE SERVICIOS"/>
    <s v="SERVICIO OPERACIÓN PTAR"/>
    <n v="76121701"/>
    <s v="MÍNIMA CUANTÍA"/>
    <n v="10"/>
    <n v="1"/>
    <n v="1"/>
    <n v="2745000"/>
    <s v="GLOBAL"/>
    <s v="SI EN TRAMITE"/>
  </r>
  <r>
    <x v="0"/>
    <s v="204-41-13"/>
    <n v="10"/>
    <s v="OTROS GASTOS POR ADQUISICION DE SERVICIOS"/>
    <s v="SALDO CTO PRUEBAS HIDROSTATICAS"/>
    <n v="0"/>
    <s v="MÍNIMA CUANTÍA"/>
    <n v="1"/>
    <n v="6"/>
    <n v="1"/>
    <n v="100015"/>
    <s v="GLOBAL"/>
    <s v=""/>
  </r>
  <r>
    <x v="0"/>
    <s v="204-41-13"/>
    <n v="16"/>
    <s v="OTROS GASTOS POR ADQUISICION DE SERVICIOS"/>
    <s v="SALDO CTO 072"/>
    <n v="0"/>
    <s v="MÍNIMA CUANTÍA"/>
    <n v="1"/>
    <n v="6"/>
    <n v="1"/>
    <n v="180000"/>
    <s v="GLOBAL"/>
    <s v=""/>
  </r>
  <r>
    <x v="1"/>
    <s v="101-5-86"/>
    <n v="10"/>
    <s v="PARTIDA ALIMENTACION SOLDADOS"/>
    <s v="PARTIDA ALIMENTACION SOLDADOS"/>
    <n v="0"/>
    <s v="SELECCIÓN ABREVIADA MENOR CUANTÍA"/>
    <n v="1"/>
    <n v="1"/>
    <n v="1"/>
    <n v="120000000"/>
    <s v="GLOBAL"/>
    <s v="NO SOLICITADAS"/>
  </r>
  <r>
    <x v="1"/>
    <s v="203-50-90"/>
    <n v="10"/>
    <s v="OTROS IMPUESTOS"/>
    <s v="TASAS POR UTILIZACIÓN DE AGUA"/>
    <n v="93151510"/>
    <s v="SOLICITUD DE INFORMACIÓN A LOS PROVEEDORES"/>
    <n v="1"/>
    <n v="1"/>
    <n v="1"/>
    <n v="1250000"/>
    <s v="GLOBAL"/>
    <s v="NO SOLICITADAS"/>
  </r>
  <r>
    <x v="1"/>
    <s v="203-50-90"/>
    <n v="10"/>
    <s v="OTROS IMPUESTOS"/>
    <s v="TASAS RETRIBUTIVAS POR VERTIMIENTOS PUNTUALES"/>
    <n v="93151510"/>
    <s v="SOLICITUD DE INFORMACIÓN A LOS PROVEEDORES"/>
    <n v="1"/>
    <n v="1"/>
    <n v="1"/>
    <n v="1250000"/>
    <s v="GLOBAL"/>
    <s v="NO SOLICITADAS"/>
  </r>
  <r>
    <x v="1"/>
    <s v="204-1-2"/>
    <n v="10"/>
    <s v="EQUIPO DE RECREACION Y DEPORTES"/>
    <s v="GIMNASIO BIOSALUDABLE PARA INTEMPERIE"/>
    <n v="49201611"/>
    <s v="MÍNIMA CUANTÍA"/>
    <n v="4"/>
    <n v="3"/>
    <n v="2"/>
    <n v="16898000"/>
    <s v="UNIDAD"/>
    <s v="NO SOLICITADAS"/>
  </r>
  <r>
    <x v="1"/>
    <s v="204-1-3"/>
    <n v="10"/>
    <s v="HERRAMIENTAS"/>
    <s v="EQUIPO DE CARPINTERIA"/>
    <n v="23101531"/>
    <s v="MÍNIMA CUANTÍA"/>
    <n v="2"/>
    <n v="2"/>
    <n v="1"/>
    <n v="45035550"/>
    <s v="UNIDAD"/>
    <s v="NO SOLICITADAS"/>
  </r>
  <r>
    <x v="1"/>
    <s v="204-1-3"/>
    <n v="10"/>
    <s v="HERRAMIENTAS"/>
    <s v="TIJERA PARA PELUQUERIA TIPO PROFESIONAL CON CUCHILLAS EN TITANIO O ACERO INOXIDABLE, CON MANGO ANATOMICO"/>
    <n v="27111531"/>
    <s v="MÍNIMA CUANTÍA"/>
    <n v="2"/>
    <n v="2"/>
    <n v="10"/>
    <n v="239000"/>
    <s v="UNIDAD"/>
    <s v="NO SOLICITADAS"/>
  </r>
  <r>
    <x v="1"/>
    <s v="204-1-3"/>
    <n v="10"/>
    <s v="HERRAMIENTAS"/>
    <s v="MAQUINA WAHL LEGEND TRABAJO PESADO V9000"/>
    <n v="53131643"/>
    <s v="MÍNIMA CUANTÍA"/>
    <n v="2"/>
    <n v="2"/>
    <n v="2"/>
    <n v="451000"/>
    <s v="UNIDAD"/>
    <s v="NO SOLICITADAS"/>
  </r>
  <r>
    <x v="1"/>
    <s v="204-1-3"/>
    <n v="10"/>
    <s v="HERRAMIENTAS"/>
    <s v="BARRAS DE ACERO DE 14 LIBRAS "/>
    <n v="27112017"/>
    <s v="MÍNIMA CUANTÍA"/>
    <n v="5"/>
    <n v="1"/>
    <n v="4"/>
    <n v="225000"/>
    <s v="UNIDAD"/>
    <s v="NO SOLICITADAS"/>
  </r>
  <r>
    <x v="1"/>
    <s v="204-1-3"/>
    <n v="10"/>
    <s v="HERRAMIENTAS"/>
    <s v="PALAS REDONDAS CON CABO"/>
    <n v="27112004"/>
    <s v="MÍNIMA CUANTÍA"/>
    <n v="5"/>
    <n v="1"/>
    <n v="5"/>
    <n v="250000"/>
    <s v="UNIDAD"/>
    <s v="NO SOLICITADAS"/>
  </r>
  <r>
    <x v="1"/>
    <s v="204-1-3"/>
    <n v="10"/>
    <s v="HERRAMIENTAS"/>
    <s v="AZADON CON CABO"/>
    <n v="27112002"/>
    <s v="MÍNIMA CUANTÍA"/>
    <n v="5"/>
    <n v="1"/>
    <n v="5"/>
    <n v="187500"/>
    <s v="UNIDAD"/>
    <s v="NO SOLICITADAS"/>
  </r>
  <r>
    <x v="1"/>
    <s v="204-1-3"/>
    <n v="10"/>
    <s v="HERRAMIENTAS"/>
    <s v="HACHA"/>
    <n v="27112005"/>
    <s v="MÍNIMA CUANTÍA"/>
    <n v="5"/>
    <n v="1"/>
    <n v="1"/>
    <n v="36800"/>
    <s v="UNIDAD"/>
    <s v="NO SOLICITADAS"/>
  </r>
  <r>
    <x v="1"/>
    <s v="204-1-3"/>
    <n v="10"/>
    <s v="HERRAMIENTAS"/>
    <s v="NIVEL DIGITAL"/>
    <n v="95121630"/>
    <s v="SELECCIÓN ABREVIADA MENOR CUANTÍA"/>
    <n v="2"/>
    <n v="6"/>
    <n v="1"/>
    <n v="1771124.24"/>
    <s v="UNIDAD"/>
    <s v="NO SOLICITADAS"/>
  </r>
  <r>
    <x v="1"/>
    <s v="204-1-3"/>
    <n v="10"/>
    <s v="HERRAMIENTAS"/>
    <s v="PRUEBA DE PRESIÓN 2311FA (PRESSURE TESTER 2311FA)"/>
    <n v="20121400"/>
    <s v="SELECCIÓN ABREVIADA MENOR CUANTÍA"/>
    <n v="2"/>
    <n v="6"/>
    <n v="1"/>
    <n v="5162569.83"/>
    <s v="UNIDAD"/>
    <s v="NO SOLICITADAS"/>
  </r>
  <r>
    <x v="1"/>
    <s v="204-1-3"/>
    <n v="10"/>
    <s v="HERRAMIENTAS"/>
    <s v="ASPIRADORA "/>
    <n v="47121602"/>
    <s v="SELECCIÓN ABREVIADA MENOR CUANTÍA"/>
    <n v="2"/>
    <n v="6"/>
    <n v="1"/>
    <n v="1771124.24"/>
    <s v="UNIDAD"/>
    <s v="NO SOLICITADAS"/>
  </r>
  <r>
    <x v="1"/>
    <s v="204-1-3"/>
    <n v="10"/>
    <s v="HERRAMIENTAS"/>
    <s v="CALIBRADOR NEUMATICO "/>
    <n v="24102208"/>
    <s v="SELECCIÓN ABREVIADA MENOR CUANTÍA"/>
    <n v="2"/>
    <n v="6"/>
    <n v="2"/>
    <n v="1400230.3299999998"/>
    <s v="UNIDAD"/>
    <s v="NO SOLICITADAS"/>
  </r>
  <r>
    <x v="1"/>
    <s v="204-1-3"/>
    <n v="10"/>
    <s v="HERRAMIENTAS"/>
    <s v="KIT DE SOLDADURA DE BUTANO "/>
    <n v="23271406"/>
    <s v="SELECCIÓN ABREVIADA MENOR CUANTÍA"/>
    <n v="2"/>
    <n v="6"/>
    <n v="1"/>
    <n v="491336.57"/>
    <s v="UNIDAD"/>
    <s v="NO SOLICITADAS"/>
  </r>
  <r>
    <x v="1"/>
    <s v="204-1-3"/>
    <n v="10"/>
    <s v="HERRAMIENTAS"/>
    <s v="LINTERNA "/>
    <n v="39111610"/>
    <s v="SELECCIÓN ABREVIADA MENOR CUANTÍA"/>
    <n v="2"/>
    <n v="6"/>
    <n v="3"/>
    <n v="1570330.79"/>
    <s v="UNIDAD"/>
    <s v="NO SOLICITADAS"/>
  </r>
  <r>
    <x v="1"/>
    <s v="204-1-3"/>
    <n v="10"/>
    <s v="HERRAMIENTAS"/>
    <s v="LINTERNA DE INSPECCION "/>
    <n v="39111610"/>
    <s v="SELECCIÓN ABREVIADA MENOR CUANTÍA"/>
    <n v="2"/>
    <n v="6"/>
    <n v="5"/>
    <n v="1398649.8399999999"/>
    <s v="UNIDAD"/>
    <s v="NO SOLICITADAS"/>
  </r>
  <r>
    <x v="1"/>
    <s v="204-1-3"/>
    <n v="10"/>
    <s v="HERRAMIENTAS"/>
    <s v="MEDIDOR DE PRESIÓN DE NEUMÁTICOS, LÁPIZ, DE 10 A 150 PSI"/>
    <n v="25191817"/>
    <s v="SELECCIÓN ABREVIADA MENOR CUANTÍA"/>
    <n v="2"/>
    <n v="6"/>
    <n v="2"/>
    <n v="185322.05"/>
    <s v="UNIDAD"/>
    <s v="NO SOLICITADAS"/>
  </r>
  <r>
    <x v="1"/>
    <s v="204-1-3"/>
    <n v="10"/>
    <s v="HERRAMIENTAS"/>
    <s v="PISTOLA DE CALOR"/>
    <n v="27112717"/>
    <s v="SELECCIÓN ABREVIADA MENOR CUANTÍA"/>
    <n v="2"/>
    <n v="6"/>
    <n v="2"/>
    <n v="1111267.53"/>
    <s v="UNIDAD"/>
    <s v="NO SOLICITADAS"/>
  </r>
  <r>
    <x v="1"/>
    <s v="204-1-3"/>
    <n v="10"/>
    <s v="HERRAMIENTAS"/>
    <s v="PISTOLA DE GRASA DE 18 V "/>
    <n v="27112901"/>
    <s v="SELECCIÓN ABREVIADA MENOR CUANTÍA"/>
    <n v="2"/>
    <n v="6"/>
    <n v="1"/>
    <n v="2710794.1399999997"/>
    <s v="UNIDAD"/>
    <s v="NO SOLICITADAS"/>
  </r>
  <r>
    <x v="1"/>
    <s v="204-1-3"/>
    <n v="10"/>
    <s v="HERRAMIENTAS"/>
    <s v="PUNTAS FLAT "/>
    <n v="40141700"/>
    <s v="SELECCIÓN ABREVIADA MENOR CUANTÍA"/>
    <n v="2"/>
    <n v="6"/>
    <n v="1"/>
    <n v="26949.829999999998"/>
    <s v="UNIDAD"/>
    <s v="NO SOLICITADAS"/>
  </r>
  <r>
    <x v="1"/>
    <s v="204-1-3"/>
    <n v="10"/>
    <s v="HERRAMIENTAS"/>
    <s v="SIERRA CALADORA"/>
    <n v="27112826"/>
    <s v="SELECCIÓN ABREVIADA MENOR CUANTÍA"/>
    <n v="2"/>
    <n v="6"/>
    <n v="1"/>
    <n v="7738032.2800000003"/>
    <s v="UNIDAD"/>
    <s v="NO SOLICITADAS"/>
  </r>
  <r>
    <x v="1"/>
    <s v="204-1-3"/>
    <n v="10"/>
    <s v="HERRAMIENTAS"/>
    <s v="SOLDADOR UNIVERSAL DE HIERRO"/>
    <n v="42152216"/>
    <s v="SELECCIÓN ABREVIADA MENOR CUANTÍA"/>
    <n v="2"/>
    <n v="6"/>
    <n v="2"/>
    <n v="1382097.4"/>
    <s v="UNIDAD"/>
    <s v="NO SOLICITADAS"/>
  </r>
  <r>
    <x v="1"/>
    <s v="204-1-3"/>
    <n v="10"/>
    <s v="HERRAMIENTAS"/>
    <s v="TALADRO DE 14.4"/>
    <n v="27111515"/>
    <s v="SELECCIÓN ABREVIADA MENOR CUANTÍA"/>
    <n v="2"/>
    <n v="6"/>
    <n v="6"/>
    <n v="7891829.5099999998"/>
    <s v="UNIDAD"/>
    <s v="NO SOLICITADAS"/>
  </r>
  <r>
    <x v="1"/>
    <s v="204-1-3"/>
    <n v="10"/>
    <s v="HERRAMIENTAS"/>
    <s v="CARGADOR DE BATERIA "/>
    <n v="26111704"/>
    <s v="SELECCIÓN ABREVIADA MENOR CUANTÍA"/>
    <n v="2"/>
    <n v="6"/>
    <n v="1"/>
    <n v="476031.68999999994"/>
    <s v="UNIDAD"/>
    <s v="NO SOLICITADAS"/>
  </r>
  <r>
    <x v="1"/>
    <s v="204-1-3"/>
    <n v="10"/>
    <s v="HERRAMIENTAS"/>
    <s v="GARRAS (CLAWS)"/>
    <n v="23151607"/>
    <s v="SELECCIÓN ABREVIADA MENOR CUANTÍA"/>
    <n v="2"/>
    <n v="6"/>
    <n v="1"/>
    <n v="142485.08000000002"/>
    <s v="UNIDAD"/>
    <s v="NO SOLICITADAS"/>
  </r>
  <r>
    <x v="1"/>
    <s v="204-1-3"/>
    <n v="10"/>
    <s v="HERRAMIENTAS"/>
    <s v="GRAVADOR LAPIZ ELECTRICO"/>
    <n v="27112309"/>
    <s v="SELECCIÓN ABREVIADA MENOR CUANTÍA"/>
    <n v="2"/>
    <n v="6"/>
    <n v="2"/>
    <n v="215100.08000000002"/>
    <s v="UNIDAD"/>
    <s v="NO SOLICITADAS"/>
  </r>
  <r>
    <x v="1"/>
    <s v="204-1-3"/>
    <n v="10"/>
    <s v="HERRAMIENTAS"/>
    <s v="KIT PARA INFLADO DE LLANTAS EN AERONAVES"/>
    <n v="23153411"/>
    <s v="SELECCIÓN ABREVIADA MENOR CUANTÍA"/>
    <n v="2"/>
    <n v="6"/>
    <n v="2"/>
    <n v="12616713.23"/>
    <s v="UNIDAD"/>
    <s v="NO SOLICITADAS"/>
  </r>
  <r>
    <x v="1"/>
    <s v="204-1-3"/>
    <n v="10"/>
    <s v="HERRAMIENTAS"/>
    <s v="KIT LLAVE ALLEN  MM"/>
    <n v="27111715"/>
    <s v="SELECCIÓN ABREVIADA MENOR CUANTÍA"/>
    <n v="2"/>
    <n v="6"/>
    <n v="1"/>
    <n v="31275.129999999997"/>
    <s v="UNIDAD"/>
    <s v="NO SOLICITADAS"/>
  </r>
  <r>
    <x v="1"/>
    <s v="204-1-3"/>
    <n v="10"/>
    <s v="HERRAMIENTAS"/>
    <s v="KIT UNIVERSAL DE INSTALACION DE CONECTORES PARA CABLE RG"/>
    <n v="26121600"/>
    <s v="SELECCIÓN ABREVIADA MENOR CUANTÍA"/>
    <n v="2"/>
    <n v="6"/>
    <n v="1"/>
    <n v="125599.8"/>
    <s v="UNIDAD"/>
    <s v="NO SOLICITADAS"/>
  </r>
  <r>
    <x v="1"/>
    <s v="204-1-3"/>
    <n v="10"/>
    <s v="HERRAMIENTAS"/>
    <s v="POWER SUPPLY BX PRECISION"/>
    <n v="25202003"/>
    <s v="SELECCIÓN ABREVIADA MENOR CUANTÍA"/>
    <n v="2"/>
    <n v="6"/>
    <n v="1"/>
    <n v="3199219.54"/>
    <s v="UNIDAD"/>
    <s v="NO SOLICITADAS"/>
  </r>
  <r>
    <x v="1"/>
    <s v="204-1-3"/>
    <n v="10"/>
    <s v="HERRAMIENTAS"/>
    <s v="EXTENSIÓN ELÉCTRICA 220V"/>
    <n v="26121536"/>
    <s v="SELECCIÓN ABREVIADA MENOR CUANTÍA"/>
    <n v="2"/>
    <n v="3"/>
    <n v="1"/>
    <n v="30776.04"/>
    <s v="UNIDAD"/>
    <s v="NO SOLICITADAS"/>
  </r>
  <r>
    <x v="1"/>
    <s v="204-1-3"/>
    <n v="10"/>
    <s v="HERRAMIENTAS"/>
    <s v="LINTERNA RECARGABLE 31 LED VTA (5 UNIDADES)"/>
    <n v="39111610"/>
    <s v="SELECCIÓN ABREVIADA MENOR CUANTÍA"/>
    <n v="2"/>
    <n v="3"/>
    <n v="2"/>
    <n v="76524.33"/>
    <s v="UNIDAD"/>
    <s v="NO SOLICITADAS"/>
  </r>
  <r>
    <x v="1"/>
    <s v="204-1-3"/>
    <n v="10"/>
    <s v="HERRAMIENTAS"/>
    <s v="JAULA DE INFLADO DE RUEDAS "/>
    <n v="27111504"/>
    <s v="LICITACIÓN PÚBLICA"/>
    <n v="2"/>
    <n v="6"/>
    <n v="1"/>
    <n v="20847413.120000001"/>
    <s v="UNIDAD"/>
    <s v="NO SOLICITADAS"/>
  </r>
  <r>
    <x v="1"/>
    <s v="204-1-3"/>
    <n v="10"/>
    <s v="HERRAMIENTAS"/>
    <s v="RASTRILLO"/>
    <n v="27112003"/>
    <s v="MÍNIMA CUANTÍA"/>
    <n v="4"/>
    <n v="3"/>
    <n v="15"/>
    <n v="185294.1"/>
    <s v="UNIDAD"/>
    <s v="NO SOLICITADAS"/>
  </r>
  <r>
    <x v="1"/>
    <s v="204-1-3"/>
    <n v="10"/>
    <s v="HERRAMIENTAS"/>
    <s v="MACHETE DE 18&quot;"/>
    <n v="27112001"/>
    <s v="MÍNIMA CUANTÍA"/>
    <n v="4"/>
    <n v="3"/>
    <n v="10"/>
    <n v="170000"/>
    <s v="UNIDAD"/>
    <s v="NO SOLICITADAS"/>
  </r>
  <r>
    <x v="1"/>
    <s v="204-1-3"/>
    <n v="10"/>
    <s v="HERRAMIENTAS"/>
    <s v="PALA GRANDE"/>
    <n v="27112004"/>
    <s v="MÍNIMA CUANTÍA"/>
    <n v="4"/>
    <n v="3"/>
    <n v="4"/>
    <n v="66000"/>
    <s v="UNIDAD"/>
    <s v="NO SOLICITADAS"/>
  </r>
  <r>
    <x v="1"/>
    <s v="204-1-3"/>
    <n v="10"/>
    <s v="HERRAMIENTAS"/>
    <s v="PICA"/>
    <n v="27111605"/>
    <s v="MÍNIMA CUANTÍA"/>
    <n v="4"/>
    <n v="3"/>
    <n v="4"/>
    <n v="128000"/>
    <s v="UNIDAD"/>
    <s v="NO SOLICITADAS"/>
  </r>
  <r>
    <x v="1"/>
    <s v="204-1-3"/>
    <n v="10"/>
    <s v="HERRAMIENTAS"/>
    <s v="PALA DRAGA"/>
    <n v="27112004"/>
    <s v="MÍNIMA CUANTÍA"/>
    <n v="4"/>
    <n v="3"/>
    <n v="2"/>
    <n v="81176.460000000006"/>
    <s v="UNIDAD"/>
    <s v="NO SOLICITADAS"/>
  </r>
  <r>
    <x v="1"/>
    <s v="204-1-3"/>
    <n v="10"/>
    <s v="HERRAMIENTAS"/>
    <s v="TIJERA PARA PODAR"/>
    <n v="27112016"/>
    <s v="MÍNIMA CUANTÍA"/>
    <n v="4"/>
    <n v="3"/>
    <n v="2"/>
    <n v="44117.64"/>
    <s v="UNIDAD"/>
    <s v="NO SOLICITADAS"/>
  </r>
  <r>
    <x v="1"/>
    <s v="204-1-4"/>
    <n v="10"/>
    <s v="AUDIOVISUALES Y ACCESORIOS"/>
    <s v="CAMARA FOTOGRAFICA DE 20.1 MEGAPIXELES"/>
    <n v="45121504"/>
    <s v="MÍNIMA CUANTÍA"/>
    <n v="4"/>
    <n v="3"/>
    <n v="1"/>
    <n v="691985"/>
    <s v="UNIDAD"/>
    <s v="NO SOLICITADAS"/>
  </r>
  <r>
    <x v="1"/>
    <s v="204-1-4"/>
    <n v="10"/>
    <s v="AUDIOVISUALES Y ACCESORIOS"/>
    <s v="TELEVISOR 50&quot;"/>
    <n v="52161505"/>
    <s v="MÍNIMA CUANTÍA"/>
    <n v="4"/>
    <n v="3"/>
    <n v="1"/>
    <n v="1679900"/>
    <s v="UNIDAD"/>
    <s v="NO SOLICITADAS"/>
  </r>
  <r>
    <x v="1"/>
    <s v="204-1-4"/>
    <n v="10"/>
    <s v="AUDIOVISUALES Y ACCESORIOS"/>
    <s v="VIDEOBEAM"/>
    <n v="45111609"/>
    <s v="MÍNIMA CUANTÍA"/>
    <n v="4"/>
    <n v="3"/>
    <n v="1"/>
    <n v="1871156"/>
    <s v="UNIDAD"/>
    <s v="NO SOLICITADAS"/>
  </r>
  <r>
    <x v="1"/>
    <s v="204-1-6"/>
    <n v="10"/>
    <s v="EQUIPO DE SISTEMAS"/>
    <s v="REGULADOR UPS 3000V PARA BASCULA"/>
    <n v="39121009"/>
    <s v="MÍNIMA CUANTÍA"/>
    <n v="1"/>
    <n v="2"/>
    <n v="4"/>
    <n v="599998"/>
    <s v="UNIDAD"/>
    <s v="NO SOLICITADAS"/>
  </r>
  <r>
    <x v="1"/>
    <s v="204-1-6"/>
    <n v="10"/>
    <s v="EQUIPO DE SISTEMAS"/>
    <s v="COMPUTADOR PORTATIL"/>
    <n v="43211508"/>
    <s v="MÍNIMA CUANTÍA"/>
    <n v="4"/>
    <n v="3"/>
    <n v="1"/>
    <n v="5148059"/>
    <s v="UNIDAD"/>
    <s v="NO SOLICITADAS"/>
  </r>
  <r>
    <x v="1"/>
    <s v="204-1-6"/>
    <n v="10"/>
    <s v="EQUIPO DE SISTEMAS"/>
    <s v="IMPRESORA PARA PUNTOS DE PAGO"/>
    <n v="43212112"/>
    <s v="MÍNIMA CUANTÍA"/>
    <n v="4"/>
    <n v="3"/>
    <n v="2"/>
    <n v="495040"/>
    <s v="UNIDAD"/>
    <s v="NO SOLICITADAS"/>
  </r>
  <r>
    <x v="1"/>
    <s v="204-1-9"/>
    <n v="10"/>
    <s v="EQUIPO DE CAFETERIA"/>
    <s v="CUARTOS FRIOS"/>
    <n v="24131503"/>
    <s v="SELECCIÓN ABREVIADA MENOR CUANTÍA"/>
    <n v="3"/>
    <n v="3"/>
    <n v="4"/>
    <n v="129721900"/>
    <s v="UNIDAD"/>
    <s v="NO SOLICITADAS"/>
  </r>
  <r>
    <x v="1"/>
    <s v="204-1-9"/>
    <n v="10"/>
    <s v="EQUIPO DE CAFETERIA"/>
    <s v="NEVERA DE 420 LTS"/>
    <n v="52141501"/>
    <s v="MÍNIMA CUANTÍA"/>
    <n v="4"/>
    <n v="3"/>
    <n v="1"/>
    <n v="1669900"/>
    <s v="UNIDAD"/>
    <s v="NO SOLICITADAS"/>
  </r>
  <r>
    <x v="1"/>
    <s v="204-1-11"/>
    <n v="10"/>
    <s v="EQUIPO MEDICO"/>
    <s v="MONITOR DE SIGNOS VITALES"/>
    <n v="42181904"/>
    <s v="MÍNIMA CUANTÍA"/>
    <n v="4"/>
    <n v="3"/>
    <n v="1"/>
    <n v="4879000"/>
    <s v="UNIDAD"/>
    <s v="NO SOLICITADAS"/>
  </r>
  <r>
    <x v="1"/>
    <s v="204-1-11"/>
    <n v="10"/>
    <s v="EQUIPO MEDICO"/>
    <s v="TENSIOMETRO DE PARED"/>
    <n v="42181600"/>
    <s v="MÍNIMA CUANTÍA"/>
    <n v="4"/>
    <n v="3"/>
    <n v="1"/>
    <n v="686630"/>
    <s v="UNIDAD"/>
    <s v="NO SOLICITADAS"/>
  </r>
  <r>
    <x v="1"/>
    <s v="204-1-11"/>
    <n v="10"/>
    <s v="EQUIPO MEDICO"/>
    <s v="FONENDOSCOPIO"/>
    <n v="42182100"/>
    <s v="MÍNIMA CUANTÍA"/>
    <n v="4"/>
    <n v="3"/>
    <n v="1"/>
    <n v="345100"/>
    <s v="UNIDAD"/>
    <s v="NO SOLICITADAS"/>
  </r>
  <r>
    <x v="1"/>
    <s v="204-1-11"/>
    <n v="10"/>
    <s v="EQUIPO MEDICO"/>
    <s v="TERMOMETRO DIGITAL"/>
    <n v="42182200"/>
    <s v="MÍNIMA CUANTÍA"/>
    <n v="4"/>
    <n v="3"/>
    <n v="2"/>
    <n v="47600"/>
    <s v="UNIDAD"/>
    <s v="NO SOLICITADAS"/>
  </r>
  <r>
    <x v="1"/>
    <s v="204-1-11"/>
    <n v="10"/>
    <s v="EQUIPO MEDICO"/>
    <s v="EQUIPO DE ORGANO DE LOS SENTIDOS"/>
    <n v="42183300"/>
    <s v="MÍNIMA CUANTÍA"/>
    <n v="4"/>
    <n v="3"/>
    <n v="1"/>
    <n v="2499000"/>
    <s v="UNIDAD"/>
    <s v="NO SOLICITADAS"/>
  </r>
  <r>
    <x v="1"/>
    <s v="204-1-11"/>
    <n v="10"/>
    <s v="EQUIPO MEDICO"/>
    <s v="MARTILLO DE REFLEJOS"/>
    <n v="42182302"/>
    <s v="MÍNIMA CUANTÍA"/>
    <n v="4"/>
    <n v="3"/>
    <n v="1"/>
    <n v="47600"/>
    <s v="UNIDAD"/>
    <s v="NO SOLICITADAS"/>
  </r>
  <r>
    <x v="1"/>
    <s v="204-1-11"/>
    <n v="10"/>
    <s v="EQUIPO MEDICO"/>
    <s v="PESATALLIMETRO"/>
    <n v="42182805"/>
    <s v="MÍNIMA CUANTÍA"/>
    <n v="4"/>
    <n v="3"/>
    <n v="1"/>
    <n v="755650"/>
    <s v="UNIDAD"/>
    <s v="NO SOLICITADAS"/>
  </r>
  <r>
    <x v="1"/>
    <s v="204-1-11"/>
    <n v="10"/>
    <s v="EQUIPO MEDICO"/>
    <s v="ESCALERILLA PARA CAMILLA"/>
    <n v="42192207"/>
    <s v="MÍNIMA CUANTÍA"/>
    <n v="4"/>
    <n v="3"/>
    <n v="1"/>
    <n v="89250"/>
    <s v="UNIDAD"/>
    <s v="NO SOLICITADAS"/>
  </r>
  <r>
    <x v="1"/>
    <s v="204-1-13"/>
    <n v="10"/>
    <s v="EQUIPO AGRICOLA"/>
    <s v="GUADAÑA POTENCIA 2.6 HP"/>
    <n v="27112006"/>
    <s v="MÍNIMA CUANTÍA"/>
    <n v="5"/>
    <n v="1"/>
    <n v="7"/>
    <n v="7560000"/>
    <s v="UNIDAD"/>
    <s v="NO SOLICITADAS"/>
  </r>
  <r>
    <x v="1"/>
    <s v="204-1-13"/>
    <n v="10"/>
    <s v="EQUIPO AGRICOLA"/>
    <s v="SOPLADORA INDUSTRIAL"/>
    <n v="42192606"/>
    <s v="MÍNIMA CUANTÍA"/>
    <n v="5"/>
    <n v="1"/>
    <n v="1"/>
    <n v="1309000"/>
    <s v="UNIDAD"/>
    <s v="NO SOLICITADAS"/>
  </r>
  <r>
    <x v="1"/>
    <s v="204-1-13"/>
    <n v="10"/>
    <s v="EQUIPO AGRICOLA"/>
    <s v="MOTOSIERRA"/>
    <n v="23231000"/>
    <s v="MÍNIMA CUANTÍA"/>
    <n v="5"/>
    <n v="1"/>
    <n v="1"/>
    <n v="1309000"/>
    <s v="UNIDAD"/>
    <s v="NO SOLICITADAS"/>
  </r>
  <r>
    <x v="1"/>
    <s v="204-1-13"/>
    <n v="10"/>
    <s v="EQUIPO AGRICOLA"/>
    <s v="GUADAÑA POTENCIA 2.6 HP"/>
    <n v="27112006"/>
    <s v="MÍNIMA CUANTÍA"/>
    <n v="5"/>
    <n v="1"/>
    <n v="5"/>
    <n v="5400000"/>
    <s v="UNIDAD"/>
    <s v="NO SOLICITADAS"/>
  </r>
  <r>
    <x v="1"/>
    <s v="204-1-13"/>
    <n v="10"/>
    <s v="EQUIPO AGRICOLA"/>
    <s v="SOPLADORA INDUSTRIAL"/>
    <n v="42192606"/>
    <s v="MÍNIMA CUANTÍA"/>
    <n v="5"/>
    <n v="1"/>
    <n v="1"/>
    <n v="1309000"/>
    <s v="UNIDAD"/>
    <s v="NO SOLICITADAS"/>
  </r>
  <r>
    <x v="1"/>
    <s v="204-1-13"/>
    <n v="10"/>
    <s v="EQUIPO AGRICOLA"/>
    <s v="MOTOSIERRA DE 5,3 HP"/>
    <n v="23231000"/>
    <s v="MÍNIMA CUANTÍA"/>
    <n v="5"/>
    <n v="1"/>
    <n v="1"/>
    <n v="1309000"/>
    <s v="UNIDAD"/>
    <s v="NO SOLICITADAS"/>
  </r>
  <r>
    <x v="1"/>
    <s v="204-1-18"/>
    <n v="10"/>
    <s v="EQUIPOS Y ACCESORIOS DE NAVEGACION"/>
    <s v="GPS "/>
    <n v="32101600"/>
    <s v="SELECCIÓN ABREVIADA MENOR CUANTÍA"/>
    <n v="2"/>
    <n v="6"/>
    <n v="2"/>
    <n v="1753739.86"/>
    <s v="UNIDAD"/>
    <s v="NO SOLICITADAS"/>
  </r>
  <r>
    <x v="1"/>
    <s v="204-1-21"/>
    <n v="10"/>
    <s v="EQUIPO ANTIMOTIN"/>
    <s v="EQUIPO ANTIMOTIN DE PROTECCIÓN"/>
    <n v="46151500"/>
    <s v="MÍNIMA CUANTÍA"/>
    <n v="4"/>
    <n v="3"/>
    <n v="10"/>
    <n v="26705000"/>
    <s v="UNIDAD"/>
    <s v="NO SOLICITADAS"/>
  </r>
  <r>
    <x v="1"/>
    <s v="204-1-21"/>
    <n v="10"/>
    <s v="EQUIPO ANTIMOTIN"/>
    <s v="BASTON ANTIMOTIN"/>
    <n v="46151506"/>
    <s v="MÍNIMA CUANTÍA"/>
    <n v="4"/>
    <n v="3"/>
    <n v="20"/>
    <n v="500000"/>
    <s v="UNIDAD"/>
    <s v="NO SOLICITADAS"/>
  </r>
  <r>
    <x v="1"/>
    <s v="204-1-22"/>
    <n v="10"/>
    <s v="EQUIPO DE BOMBEO"/>
    <s v="ELECTROBOMBA DE 25HP-220V"/>
    <n v="40151576"/>
    <s v="MÍNIMA CUANTÍA"/>
    <n v="1"/>
    <n v="2"/>
    <n v="1"/>
    <n v="7000000"/>
    <s v="UNIDAD"/>
    <s v="NO SOLICITADAS"/>
  </r>
  <r>
    <x v="1"/>
    <s v="204-1-22"/>
    <n v="10"/>
    <s v="EQUIPO DE BOMBEO"/>
    <s v="ELECTROBOMBA DE 9HP-220V"/>
    <n v="40151576"/>
    <s v="MÍNIMA CUANTÍA"/>
    <n v="1"/>
    <n v="2"/>
    <n v="1"/>
    <n v="3000000"/>
    <s v="UNIDAD"/>
    <s v="NO SOLICITADAS"/>
  </r>
  <r>
    <x v="1"/>
    <s v="204-1-22"/>
    <n v="10"/>
    <s v="EQUIPO DE BOMBEO"/>
    <s v="ELECTROBOMBA PISCINA"/>
    <n v="40151576"/>
    <s v="MÍNIMA CUANTÍA"/>
    <n v="1"/>
    <n v="2"/>
    <n v="1"/>
    <n v="3000000"/>
    <s v="UNIDAD"/>
    <s v="NO SOLICITADAS"/>
  </r>
  <r>
    <x v="1"/>
    <s v="204-1-25"/>
    <n v="10"/>
    <s v="OTRAS COMPRAS DE EQUIPOS"/>
    <s v="COMPRA DE EXTINTORES ABC PARA EL CACOM-2 DE 150 LBS"/>
    <n v="46191601"/>
    <s v="MÍNIMA CUANTÍA"/>
    <n v="1"/>
    <n v="2"/>
    <n v="1"/>
    <n v="729999.55"/>
    <s v="UNIDAD"/>
    <s v="NO SOLICITADAS"/>
  </r>
  <r>
    <x v="1"/>
    <s v="204-1-25"/>
    <n v="10"/>
    <s v="OTRAS COMPRAS DE EQUIPOS"/>
    <s v="COMPRA DE EXTINTORES CO2 PARA EL CACOM-2 DE 20 LBS"/>
    <n v="46191601"/>
    <s v="MÍNIMA CUANTÍA"/>
    <n v="1"/>
    <n v="2"/>
    <n v="1"/>
    <n v="350000.42"/>
    <s v="UNIDAD"/>
    <s v="NO SOLICITADAS"/>
  </r>
  <r>
    <x v="1"/>
    <s v="204-1-25"/>
    <n v="10"/>
    <s v="OTRAS COMPRAS DE EQUIPOS"/>
    <s v="AIRE ACONDICIONADO 24000BTU - INSTALADOS"/>
    <n v="40101701"/>
    <s v="MÍNIMA CUANTÍA"/>
    <n v="1"/>
    <n v="2"/>
    <n v="8"/>
    <n v="27608000"/>
    <s v="UNIDAD"/>
    <s v="NO SOLICITADAS"/>
  </r>
  <r>
    <x v="1"/>
    <s v="204-1-25"/>
    <n v="10"/>
    <s v="OTRAS COMPRAS DE EQUIPOS"/>
    <s v="SUMINISTRO INSTALACION Y PUESTA EN SERVICIO FILTROS DE POTABILIZACION CERRO EL TIGRE "/>
    <n v="41103211"/>
    <s v="MÍNIMA CUANTÍA"/>
    <n v="1"/>
    <n v="2"/>
    <n v="1"/>
    <n v="14353780"/>
    <s v="UNIDAD"/>
    <s v="NO SOLICITADAS"/>
  </r>
  <r>
    <x v="1"/>
    <s v="204-1-25"/>
    <n v="10"/>
    <s v="OTRAS COMPRAS DE EQUIPOS"/>
    <s v="LAVADORA INDUSTRIAL"/>
    <n v="47111500"/>
    <s v="MÍNIMA CUANTÍA"/>
    <n v="2"/>
    <n v="2"/>
    <n v="1"/>
    <n v="29700000"/>
    <s v="UNIDAD"/>
    <s v="NO SOLICITADAS"/>
  </r>
  <r>
    <x v="1"/>
    <s v="204-1-25"/>
    <n v="10"/>
    <s v="OTRAS COMPRAS DE EQUIPOS"/>
    <s v="PLANCHA INDUSTRIAL"/>
    <n v="47111601"/>
    <s v="MÍNIMA CUANTÍA"/>
    <n v="2"/>
    <n v="2"/>
    <n v="1"/>
    <n v="29700000"/>
    <s v="UNIDAD"/>
    <s v="NO SOLICITADAS"/>
  </r>
  <r>
    <x v="1"/>
    <s v="204-1-25"/>
    <n v="10"/>
    <s v="OTRAS COMPRAS DE EQUIPOS"/>
    <s v="COMPRA DE EXTINTORES CO2 PARA EL CACOM-2 DE 50 LBS"/>
    <n v="46191601"/>
    <s v="MÍNIMA CUANTÍA"/>
    <n v="1"/>
    <n v="2"/>
    <n v="1"/>
    <n v="1400000.49"/>
    <s v="UNIDAD"/>
    <s v="NO SOLICITADAS"/>
  </r>
  <r>
    <x v="1"/>
    <s v="204-1-25"/>
    <n v="10"/>
    <s v="OTRAS COMPRAS DE EQUIPOS"/>
    <s v="AIRE ACONDICIONADO TIPO MINISPLIT CAPACIDAD 12000 BTU, INSTALADO"/>
    <n v="40101701"/>
    <s v="MÍNIMA CUANTÍA"/>
    <n v="2"/>
    <n v="2"/>
    <n v="14"/>
    <n v="21658000"/>
    <s v="UNIDAD"/>
    <s v="NO SOLICITADAS"/>
  </r>
  <r>
    <x v="1"/>
    <s v="204-1-25"/>
    <n v="10"/>
    <s v="OTRAS COMPRAS DE EQUIPOS"/>
    <s v="LAVADORAS PARA EL CERRO EL TIGRE"/>
    <n v="47111500"/>
    <s v="MÍNIMA CUANTÍA"/>
    <n v="4"/>
    <n v="2"/>
    <n v="4"/>
    <n v="6664000"/>
    <s v="UNIDAD"/>
    <s v="NO SOLICITADAS"/>
  </r>
  <r>
    <x v="1"/>
    <s v="204-1-25"/>
    <n v="10"/>
    <s v="OTRAS COMPRAS DE EQUIPOS"/>
    <s v="HIDROLAVADORA A PRESION INDUSTRIAL 3200 PSI CON MOTOR A GASOLINA"/>
    <n v="47121805"/>
    <s v="MÍNIMA CUANTÍA"/>
    <n v="5"/>
    <n v="1"/>
    <n v="1"/>
    <n v="2499000"/>
    <s v="UNIDAD"/>
    <s v="NO SOLICITADAS"/>
  </r>
  <r>
    <x v="1"/>
    <s v="204-1-25"/>
    <n v="10"/>
    <s v="OTRAS COMPRAS DE EQUIPOS"/>
    <s v="SECADORAS PARA EL CERRO EL TIGRE"/>
    <n v="47111500"/>
    <s v="MÍNIMA CUANTÍA"/>
    <n v="4"/>
    <n v="1"/>
    <n v="3"/>
    <n v="5176500"/>
    <s v="UNIDAD"/>
    <s v="NO SOLICITADAS"/>
  </r>
  <r>
    <x v="1"/>
    <s v="204-1-25"/>
    <n v="10"/>
    <s v="OTRAS COMPRAS DE EQUIPOS"/>
    <s v="TERMOMETRO VISUAL IR  FLUKE FLK-VT04"/>
    <n v="41112210"/>
    <s v="SELECCIÓN ABREVIADA MENOR CUANTÍA"/>
    <n v="2"/>
    <n v="3"/>
    <n v="1"/>
    <n v="1020602.71"/>
    <s v="UNIDAD"/>
    <s v="NO SOLICITADAS"/>
  </r>
  <r>
    <x v="1"/>
    <s v="204-1-25"/>
    <n v="10"/>
    <s v="OTRAS COMPRAS DE EQUIPOS"/>
    <s v="SECADORA DE ROPA 18KG"/>
    <n v="47111503"/>
    <s v="SELECCIÓN ABREVIADA MENOR CUANTÍA"/>
    <n v="2"/>
    <n v="3"/>
    <n v="2"/>
    <n v="2274105.84"/>
    <s v="UNIDAD"/>
    <s v="NO SOLICITADAS"/>
  </r>
  <r>
    <x v="1"/>
    <s v="204-1-25"/>
    <n v="10"/>
    <s v="OTRAS COMPRAS DE EQUIPOS"/>
    <s v="LAVADORA DE ROPA DIGITAL 17 KG"/>
    <n v="47111501"/>
    <s v="SELECCIÓN ABREVIADA MENOR CUANTÍA"/>
    <n v="2"/>
    <n v="3"/>
    <n v="2"/>
    <n v="3570000"/>
    <s v="UNIDAD"/>
    <s v="NO SOLICITADAS"/>
  </r>
  <r>
    <x v="1"/>
    <s v="204-1-25"/>
    <n v="10"/>
    <s v="OTRAS COMPRAS DE EQUIPOS"/>
    <s v="PORTABLE IDXPERT PRINTER"/>
    <n v="39131505"/>
    <s v="SELECCIÓN ABREVIADA MENOR CUANTÍA"/>
    <n v="2"/>
    <n v="3"/>
    <n v="1"/>
    <n v="1137052.92"/>
    <s v="UNIDAD"/>
    <s v="NO SOLICITADAS"/>
  </r>
  <r>
    <x v="1"/>
    <s v="204-1-25"/>
    <n v="10"/>
    <s v="OTRAS COMPRAS DE EQUIPOS"/>
    <s v="REGULADOR DE VOLTAJE 1000VA"/>
    <n v="39121910"/>
    <s v="MÍNIMA CUANTÍA"/>
    <n v="4"/>
    <n v="3"/>
    <n v="6"/>
    <n v="758982"/>
    <s v="UNIDAD"/>
    <s v="NO SOLICITADAS"/>
  </r>
  <r>
    <x v="1"/>
    <s v="204-1-25"/>
    <n v="10"/>
    <s v="OTRAS COMPRAS DE EQUIPOS"/>
    <s v="SECADORA DE 20 KG"/>
    <n v="52141602"/>
    <s v="MÍNIMA CUANTÍA"/>
    <n v="4"/>
    <n v="3"/>
    <n v="1"/>
    <n v="3099000"/>
    <s v="UNIDAD"/>
    <s v="NO SOLICITADAS"/>
  </r>
  <r>
    <x v="1"/>
    <s v="204-1-25"/>
    <n v="10"/>
    <s v="OTRAS COMPRAS DE EQUIPOS"/>
    <s v="VENTILADORES"/>
    <n v="40101604"/>
    <s v="MÍNIMA CUANTÍA"/>
    <n v="4"/>
    <n v="3"/>
    <n v="8"/>
    <n v="983200"/>
    <s v="UNIDAD"/>
    <s v="NO SOLICITADAS"/>
  </r>
  <r>
    <x v="1"/>
    <s v="204-2-2"/>
    <n v="10"/>
    <s v="MOBILIARIO Y ENSERES"/>
    <s v="MESA DE TRABAJO MODULAR  P/N "/>
    <n v="56101535"/>
    <s v="SELECCIÓN ABREVIADA MENOR CUANTÍA"/>
    <n v="2"/>
    <n v="6"/>
    <n v="1"/>
    <n v="1035300"/>
    <s v="UNIDAD"/>
    <s v="NO SOLICITADAS"/>
  </r>
  <r>
    <x v="1"/>
    <s v="204-2-2"/>
    <n v="10"/>
    <s v="MOBILIARIO Y ENSERES"/>
    <s v="CARPA DE LONA DE 6M X 6M "/>
    <n v="49241511"/>
    <s v="MÍNIMA CUANTÍA"/>
    <n v="4"/>
    <n v="3"/>
    <n v="3"/>
    <n v="6098274"/>
    <s v="UNIDAD"/>
    <s v="NO SOLICITADAS"/>
  </r>
  <r>
    <x v="1"/>
    <s v="204-2-2"/>
    <n v="10"/>
    <s v="MOBILIARIO Y ENSERES"/>
    <s v="MESA DE CUATRO PUESTOS EN CONCRETO"/>
    <n v="48102004"/>
    <s v="MÍNIMA CUANTÍA"/>
    <n v="4"/>
    <n v="3"/>
    <n v="8"/>
    <n v="11995200"/>
    <s v="UNIDAD"/>
    <s v="NO SOLICITADAS"/>
  </r>
  <r>
    <x v="1"/>
    <s v="204-2-2"/>
    <n v="10"/>
    <s v="MOBILIARIO Y ENSERES"/>
    <s v="SILLA PARA PELUQUERIA"/>
    <n v="56111806"/>
    <s v="MÍNIMA CUANTÍA"/>
    <n v="4"/>
    <n v="3"/>
    <n v="1"/>
    <n v="600000"/>
    <s v="UNIDAD"/>
    <s v="NO SOLICITADAS"/>
  </r>
  <r>
    <x v="1"/>
    <s v="204-2-2"/>
    <n v="10"/>
    <s v="MOBILIARIO Y ENSERES"/>
    <s v="ESTACIÓN DE RESEÑA"/>
    <n v="46151715"/>
    <s v="MÍNIMA CUANTÍA"/>
    <n v="4"/>
    <n v="3"/>
    <n v="1"/>
    <n v="1980000"/>
    <s v="UNIDAD"/>
    <s v="NO SOLICITADAS"/>
  </r>
  <r>
    <x v="1"/>
    <s v="204-3-1"/>
    <n v="10"/>
    <s v="ARMAMENTO"/>
    <s v="ESPOSAS METÁLICAS"/>
    <n v="46151601"/>
    <s v="SELECCIÓN ABREVIADA MENOR CUANTÍA"/>
    <n v="4"/>
    <n v="3"/>
    <n v="25"/>
    <n v="3625000"/>
    <s v="UNIDAD"/>
    <s v="NO SOLICITADAS"/>
  </r>
  <r>
    <x v="1"/>
    <s v="204-3-4"/>
    <n v="10"/>
    <s v="EQUIPO MILITAR Y DE SEGURIDAD"/>
    <s v="DETECTOR DE METALES MANUAL"/>
    <n v="46171633"/>
    <s v="SELECCIÓN ABREVIADA MENOR CUANTÍA"/>
    <n v="4"/>
    <n v="3"/>
    <n v="2"/>
    <n v="736000"/>
    <s v="UNIDAD"/>
    <s v="NO SOLICITADAS"/>
  </r>
  <r>
    <x v="1"/>
    <s v="204-3-4"/>
    <n v="10"/>
    <s v="EQUIPO MILITAR Y DE SEGURIDAD"/>
    <s v="ARCO DETECTOR DE METALES"/>
    <n v="46171633"/>
    <s v="SELECCIÓN ABREVIADA MENOR CUANTÍA"/>
    <n v="4"/>
    <n v="3"/>
    <n v="2"/>
    <n v="56000000"/>
    <s v="UNIDAD"/>
    <s v="NO SOLICITADAS"/>
  </r>
  <r>
    <x v="1"/>
    <s v="204-3-4"/>
    <n v="10"/>
    <s v="EQUIPO MILITAR Y DE SEGURIDAD"/>
    <s v="MAQUINA RAYOZ X PARA EQUIPAJE"/>
    <n v="46171624"/>
    <s v="SELECCIÓN ABREVIADA MENOR CUANTÍA"/>
    <n v="4"/>
    <n v="3"/>
    <n v="1"/>
    <n v="123090044"/>
    <s v="UNIDAD"/>
    <s v="NO SOLICITADAS"/>
  </r>
  <r>
    <x v="1"/>
    <s v="204-3-4"/>
    <n v="10"/>
    <s v="EQUIPO MILITAR Y DE SEGURIDAD"/>
    <s v="EQUIPO DE IDENTIFICACION FOTOGRÁFICA"/>
    <n v="46151700"/>
    <s v="SELECCIÓN ABREVIADA MENOR CUANTÍA"/>
    <n v="4"/>
    <n v="3"/>
    <n v="1"/>
    <n v="450000"/>
    <s v="UNIDAD"/>
    <s v="NO SOLICITADAS"/>
  </r>
  <r>
    <x v="1"/>
    <s v="204-3-4"/>
    <n v="10"/>
    <s v="EQUIPO MILITAR Y DE SEGURIDAD"/>
    <s v="MAGNIFICADOR"/>
    <n v="46151708"/>
    <s v="SELECCIÓN ABREVIADA MENOR CUANTÍA"/>
    <n v="4"/>
    <n v="3"/>
    <n v="1"/>
    <n v="550000"/>
    <s v="UNIDAD"/>
    <s v="NO SOLICITADAS"/>
  </r>
  <r>
    <x v="1"/>
    <s v="204-4-1"/>
    <n v="10"/>
    <s v="COMBUSTIBLES Y LUBRICANTES"/>
    <s v="ACEITE DOS TIEMPOS"/>
    <n v="15121501"/>
    <s v="SELECCIÓN ABREVIADA MENOR CUANTÍA"/>
    <n v="2"/>
    <n v="6"/>
    <n v="60"/>
    <n v="5140800"/>
    <s v="GALON"/>
    <s v="NO SOLICITADAS"/>
  </r>
  <r>
    <x v="1"/>
    <s v="204-4-1"/>
    <n v="10"/>
    <s v="COMBUSTIBLES Y LUBRICANTES"/>
    <s v="ACEITE HIDRAULICO  X 5 GLN"/>
    <n v="15121501"/>
    <s v="SELECCIÓN ABREVIADA MENOR CUANTÍA"/>
    <n v="2"/>
    <n v="6"/>
    <n v="14"/>
    <n v="7386460.8999999994"/>
    <s v="GALON"/>
    <s v="NO SOLICITADAS"/>
  </r>
  <r>
    <x v="1"/>
    <s v="204-4-1"/>
    <n v="10"/>
    <s v="COMBUSTIBLES Y LUBRICANTES"/>
    <s v="ACEITE HIRAULICO X 05 GLN"/>
    <n v="15121501"/>
    <s v="SELECCIÓN ABREVIADA MENOR CUANTÍA"/>
    <n v="2"/>
    <n v="6"/>
    <n v="11"/>
    <n v="5487079.29"/>
    <s v="GALON"/>
    <s v="NO SOLICITADAS"/>
  </r>
  <r>
    <x v="1"/>
    <s v="204-4-1"/>
    <n v="10"/>
    <s v="COMBUSTIBLES Y LUBRICANTES"/>
    <s v="ACEITE MOTOR X 05 GLN "/>
    <n v="15121501"/>
    <s v="SELECCIÓN ABREVIADA MENOR CUANTÍA"/>
    <n v="2"/>
    <n v="6"/>
    <n v="18"/>
    <n v="6561481.5"/>
    <s v="GALON"/>
    <s v="NO SOLICITADAS"/>
  </r>
  <r>
    <x v="1"/>
    <s v="204-4-1"/>
    <n v="10"/>
    <s v="COMBUSTIBLES Y LUBRICANTES"/>
    <s v="ACEITE MOTORR X 05 GLN"/>
    <n v="15121501"/>
    <s v="SELECCIÓN ABREVIADA MENOR CUANTÍA"/>
    <n v="2"/>
    <n v="6"/>
    <n v="11"/>
    <n v="4748436.7700000005"/>
    <s v="GALON"/>
    <s v="NO SOLICITADAS"/>
  </r>
  <r>
    <x v="1"/>
    <s v="204-4-1"/>
    <n v="10"/>
    <s v="COMBUSTIBLES Y LUBRICANTES"/>
    <s v="ACEITES PENETRANTES X CAJA"/>
    <n v="15121806"/>
    <s v="SELECCIÓN ABREVIADA MENOR CUANTÍA"/>
    <n v="2"/>
    <n v="6"/>
    <n v="2"/>
    <n v="4220830.04"/>
    <s v="UNIDAD"/>
    <s v="NO SOLICITADAS"/>
  </r>
  <r>
    <x v="1"/>
    <s v="204-4-1"/>
    <n v="10"/>
    <s v="COMBUSTIBLES Y LUBRICANTES"/>
    <s v="ACEITES PENETRANTES X CAJA"/>
    <n v="15121806"/>
    <s v="SELECCIÓN ABREVIADA MENOR CUANTÍA"/>
    <n v="2"/>
    <n v="6"/>
    <n v="8"/>
    <n v="7674233.8399999999"/>
    <s v="UNIDAD"/>
    <s v="NO SOLICITADAS"/>
  </r>
  <r>
    <x v="1"/>
    <s v="204-4-1"/>
    <n v="10"/>
    <s v="COMBUSTIBLES Y LUBRICANTES"/>
    <s v="ACEITES PENETRANTES X CAJA"/>
    <n v="15121806"/>
    <s v="SELECCIÓN ABREVIADA MENOR CUANTÍA"/>
    <n v="2"/>
    <n v="6"/>
    <n v="2"/>
    <n v="1976116.38"/>
    <s v="UNIDAD"/>
    <s v="NO SOLICITADAS"/>
  </r>
  <r>
    <x v="1"/>
    <s v="204-4-1"/>
    <n v="10"/>
    <s v="COMBUSTIBLES Y LUBRICANTES"/>
    <s v="ACEITES PENETRANTES X CAJA"/>
    <n v="15121806"/>
    <s v="SELECCIÓN ABREVIADA MENOR CUANTÍA"/>
    <n v="2"/>
    <n v="6"/>
    <n v="2"/>
    <n v="1918558.46"/>
    <s v="UNIDAD"/>
    <s v="NO SOLICITADAS"/>
  </r>
  <r>
    <x v="1"/>
    <s v="204-4-1"/>
    <n v="10"/>
    <s v="COMBUSTIBLES Y LUBRICANTES"/>
    <s v="ACEITES PENETRANTES X CAJA"/>
    <n v="15121806"/>
    <s v="SELECCIÓN ABREVIADA MENOR CUANTÍA"/>
    <n v="2"/>
    <n v="6"/>
    <n v="3"/>
    <n v="2877837.69"/>
    <s v="UNIDAD"/>
    <s v="NO SOLICITADAS"/>
  </r>
  <r>
    <x v="1"/>
    <s v="204-4-1"/>
    <n v="10"/>
    <s v="COMBUSTIBLES Y LUBRICANTES"/>
    <s v="ACEITES PENETRANTES X CAJA"/>
    <n v="15121806"/>
    <s v="SELECCIÓN ABREVIADA MENOR CUANTÍA"/>
    <n v="2"/>
    <n v="6"/>
    <n v="2"/>
    <n v="2494128.14"/>
    <s v="UNIDAD"/>
    <s v="NO SOLICITADAS"/>
  </r>
  <r>
    <x v="1"/>
    <s v="204-4-1"/>
    <n v="10"/>
    <s v="COMBUSTIBLES Y LUBRICANTES"/>
    <s v="COR BAN  POR 27 L"/>
    <n v="15121902"/>
    <s v="SELECCIÓN ABREVIADA MENOR CUANTÍA"/>
    <n v="2"/>
    <n v="6"/>
    <n v="6"/>
    <n v="2532500.88"/>
    <s v="UNIDAD"/>
    <s v="NO SOLICITADAS"/>
  </r>
  <r>
    <x v="1"/>
    <s v="204-4-1"/>
    <n v="10"/>
    <s v="COMBUSTIBLES Y LUBRICANTES"/>
    <s v="GRASA AZUL ALTAS TEMPERATURA RODAMIENTOS X 05 GLN"/>
    <n v="15121902"/>
    <s v="SELECCIÓN ABREVIADA MENOR CUANTÍA"/>
    <n v="2"/>
    <n v="6"/>
    <n v="1"/>
    <n v="594753.67000000004"/>
    <s v="GALON"/>
    <s v="NO SOLICITADAS"/>
  </r>
  <r>
    <x v="1"/>
    <s v="204-4-1"/>
    <n v="10"/>
    <s v="COMBUSTIBLES Y LUBRICANTES"/>
    <s v="LIQUIDO DE FRENOS CAJA X 12"/>
    <n v="15121520"/>
    <s v="SELECCIÓN ABREVIADA MENOR CUANTÍA"/>
    <n v="2"/>
    <n v="6"/>
    <n v="2"/>
    <n v="997650.78"/>
    <s v="UNIDAD"/>
    <s v="NO SOLICITADAS"/>
  </r>
  <r>
    <x v="1"/>
    <s v="204-4-1"/>
    <n v="10"/>
    <s v="COMBUSTIBLES Y LUBRICANTES"/>
    <s v="LIQUIDO REFRIGERANTE X GLN"/>
    <n v="25174004"/>
    <s v="SELECCIÓN ABREVIADA MENOR CUANTÍA"/>
    <n v="2"/>
    <n v="6"/>
    <n v="5"/>
    <n v="1414939.75"/>
    <s v="GALON"/>
    <s v="NO SOLICITADAS"/>
  </r>
  <r>
    <x v="1"/>
    <s v="204-4-1"/>
    <n v="10"/>
    <s v="COMBUSTIBLES Y LUBRICANTES"/>
    <s v="LIQUIDO REFRIGERANTE X GLN"/>
    <n v="25174004"/>
    <s v="SELECCIÓN ABREVIADA MENOR CUANTÍA"/>
    <n v="2"/>
    <n v="6"/>
    <n v="5"/>
    <n v="441269.85"/>
    <s v="GALON"/>
    <s v="NO SOLICITADAS"/>
  </r>
  <r>
    <x v="1"/>
    <s v="204-4-1"/>
    <n v="10"/>
    <s v="COMBUSTIBLES Y LUBRICANTES"/>
    <s v="LUBRICANTE WD40"/>
    <n v="15121514"/>
    <s v="SELECCIÓN ABREVIADA MENOR CUANTÍA"/>
    <n v="2"/>
    <n v="6"/>
    <n v="250"/>
    <n v="7674309.9999999991"/>
    <s v="UNIDAD"/>
    <s v="NO SOLICITADAS"/>
  </r>
  <r>
    <x v="1"/>
    <s v="204-4-1"/>
    <n v="10"/>
    <s v="COMBUSTIBLES Y LUBRICANTES"/>
    <s v="VALVULINA X 05 GLN"/>
    <n v="15121501"/>
    <s v="SELECCIÓN ABREVIADA MENOR CUANTÍA"/>
    <n v="2"/>
    <n v="6"/>
    <n v="6"/>
    <n v="2302271.58"/>
    <s v="GALON"/>
    <s v="NO SOLICITADAS"/>
  </r>
  <r>
    <x v="1"/>
    <s v="204-4-1"/>
    <n v="10"/>
    <s v="COMBUSTIBLES Y LUBRICANTES"/>
    <s v="PENETRANTE AFLOJADOR 5-56"/>
    <n v="15121514"/>
    <s v="SELECCIÓN ABREVIADA MENOR CUANTÍA"/>
    <n v="2"/>
    <n v="3"/>
    <n v="12"/>
    <n v="273105"/>
    <s v="UNIDAD"/>
    <s v="NO SOLICITADAS"/>
  </r>
  <r>
    <x v="1"/>
    <s v="204-4-1"/>
    <n v="10"/>
    <s v="COMBUSTIBLES Y LUBRICANTES"/>
    <s v="GRASA DE LITIO ALBANIA EP 2 EN TUBO DE 400 GRAMS (14 OZ CARTRIDGE)"/>
    <n v="15121902"/>
    <s v="SELECCIÓN ABREVIADA MENOR CUANTÍA"/>
    <n v="2"/>
    <n v="3"/>
    <n v="1"/>
    <n v="29750"/>
    <s v="UNIDAD"/>
    <s v="NO SOLICITADAS"/>
  </r>
  <r>
    <x v="1"/>
    <s v="204-4-1"/>
    <n v="10"/>
    <s v="COMBUSTIBLES Y LUBRICANTES"/>
    <s v="GRASA AEROSHELL 7 EN TUBO DE 400 GRAMS (14 OZ CARTRIDGE)"/>
    <n v="15121902"/>
    <s v="SELECCIÓN ABREVIADA MENOR CUANTÍA"/>
    <n v="2"/>
    <n v="3"/>
    <n v="6"/>
    <n v="321300"/>
    <s v="UNIDAD"/>
    <s v="NO SOLICITADAS"/>
  </r>
  <r>
    <x v="1"/>
    <s v="204-4-1"/>
    <n v="10"/>
    <s v="COMBUSTIBLES Y LUBRICANTES"/>
    <s v="GRASA AEROSHELL 22 EN TUBO DE 400 GRAMS"/>
    <n v="15121902"/>
    <s v="SELECCIÓN ABREVIADA MENOR CUANTÍA"/>
    <n v="2"/>
    <n v="3"/>
    <n v="1"/>
    <n v="35700"/>
    <s v="UNIDAD"/>
    <s v="NO SOLICITADAS"/>
  </r>
  <r>
    <x v="1"/>
    <s v="204-4-1"/>
    <n v="10"/>
    <s v="COMBUSTIBLES Y LUBRICANTES"/>
    <s v="GRASA CASTROL PD2 EN TUBO DE 400 GRAMS"/>
    <n v="15121902"/>
    <s v="SELECCIÓN ABREVIADA MENOR CUANTÍA"/>
    <n v="2"/>
    <n v="3"/>
    <n v="5"/>
    <n v="535500"/>
    <s v="UNIDAD"/>
    <s v="NO SOLICITADAS"/>
  </r>
  <r>
    <x v="1"/>
    <s v="204-4-1"/>
    <n v="10"/>
    <s v="COMBUSTIBLES Y LUBRICANTES"/>
    <s v="DESENGRASANTE DIELECTRICO 20 LTS"/>
    <n v="47131821"/>
    <s v="SELECCIÓN ABREVIADA MENOR CUANTÍA"/>
    <n v="2"/>
    <n v="3"/>
    <n v="1"/>
    <n v="333200"/>
    <s v="UNIDAD"/>
    <s v="NO SOLICITADAS"/>
  </r>
  <r>
    <x v="1"/>
    <s v="204-4-2"/>
    <n v="10"/>
    <s v="DOTACIONES"/>
    <s v="GUANTES PROTECCION MECANICA REF HYFLEX P,23"/>
    <n v="46181504"/>
    <s v="SELECCIÓN ABREVIADA MENOR CUANTÍA"/>
    <n v="2"/>
    <n v="3"/>
    <n v="6"/>
    <n v="101745"/>
    <s v="UNIDAD"/>
    <s v="NO SOLICITADAS"/>
  </r>
  <r>
    <x v="1"/>
    <s v="204-4-2"/>
    <n v="10"/>
    <s v="DOTACIONES"/>
    <s v="GUANTES PROTECCION PRODUCTOS QUIMICOS REF SOLV-VEX 37675"/>
    <n v="46181504"/>
    <s v="SELECCIÓN ABREVIADA MENOR CUANTÍA"/>
    <n v="2"/>
    <n v="3"/>
    <n v="2"/>
    <n v="27965"/>
    <s v="UNIDAD"/>
    <s v="NO SOLICITADAS"/>
  </r>
  <r>
    <x v="1"/>
    <s v="204-4-2"/>
    <n v="10"/>
    <s v="DOTACIONES"/>
    <s v="CAJA DE GUANTES DE EXAMEN DESECHABLE * 100 TALLA L"/>
    <n v="46181504"/>
    <s v="SELECCIÓN ABREVIADA MENOR CUANTÍA"/>
    <n v="2"/>
    <n v="3"/>
    <n v="1"/>
    <n v="31773"/>
    <s v="UNIDAD"/>
    <s v="NO SOLICITADAS"/>
  </r>
  <r>
    <x v="1"/>
    <s v="204-4-2"/>
    <n v="10"/>
    <s v="DOTACIONES"/>
    <s v="RESPIRADOR 8210 PARA PARTICULAS N95"/>
    <n v="46182002"/>
    <s v="SELECCIÓN ABREVIADA MENOR CUANTÍA"/>
    <n v="2"/>
    <n v="3"/>
    <n v="2"/>
    <n v="38675"/>
    <s v="UNIDAD"/>
    <s v="NO SOLICITADAS"/>
  </r>
  <r>
    <x v="1"/>
    <s v="204-4-2"/>
    <n v="10"/>
    <s v="DOTACIONES"/>
    <s v="TAPA OIDO INSERCION ESPUMA 33 DB DE NRR REF 312-1250"/>
    <n v="46181902"/>
    <s v="SELECCIÓN ABREVIADA MENOR CUANTÍA"/>
    <n v="2"/>
    <n v="3"/>
    <n v="1"/>
    <n v="101745"/>
    <s v="UNIDAD"/>
    <s v="NO SOLICITADAS"/>
  </r>
  <r>
    <x v="1"/>
    <s v="204-4-2"/>
    <n v="10"/>
    <s v="DOTACIONES"/>
    <s v="MONOGAFAS VENTILACION INDIRECTA LENTE CLARO REF 332 &amp; 334"/>
    <n v="46181804"/>
    <s v="SELECCIÓN ABREVIADA MENOR CUANTÍA"/>
    <n v="2"/>
    <n v="3"/>
    <n v="6"/>
    <n v="57477"/>
    <s v="UNIDAD"/>
    <s v="NO SOLICITADAS"/>
  </r>
  <r>
    <x v="1"/>
    <s v="204-4-2"/>
    <n v="10"/>
    <s v="DOTACIONES"/>
    <s v="GUANTES DE CARNAZA"/>
    <n v="46181504"/>
    <s v="MÍNIMA CUANTÍA"/>
    <n v="4"/>
    <n v="3"/>
    <n v="20"/>
    <n v="160000"/>
    <s v="UNIDAD"/>
    <s v="NO SOLICITADAS"/>
  </r>
  <r>
    <x v="1"/>
    <s v="204-4-5"/>
    <n v="10"/>
    <s v="INSECTICIDAS, FUNGICIDAS Y OTROS INSUMOS AGRICOLAS"/>
    <s v="INSECTICIDA EN AEROSOL, PARA VOLADORES. PRESENTACION X 500 C.C"/>
    <n v="10191509"/>
    <s v="MÍNIMA CUANTÍA"/>
    <n v="6"/>
    <n v="3"/>
    <n v="10"/>
    <n v="220000"/>
    <s v="UNIDAD"/>
    <s v="NO SOLICITADAS"/>
  </r>
  <r>
    <x v="1"/>
    <s v="204-4-5"/>
    <n v="10"/>
    <s v="INSECTICIDAS, FUNGICIDAS Y OTROS INSUMOS AGRICOLAS"/>
    <s v="INSECTICIDA CONCENTRADO EMULSIONADO, USO EXTERNO COMPOSICIÓN CYFLUTRIN 5 %, DESCRIPCIÓN INSECTICIDA PIRETROIDE, CONCENTRADO EMULSIONABLE CON PROLONGADO EFECTO RESIDUAL CONTRA INSECTOS, PRESENTACIÓN POR LITRO"/>
    <n v="42121606"/>
    <s v="MÍNIMA CUANTÍA"/>
    <n v="4"/>
    <n v="1"/>
    <n v="4"/>
    <n v="1200000"/>
    <s v="UNIDAD"/>
    <s v="NO SOLICITADAS"/>
  </r>
  <r>
    <x v="1"/>
    <s v="204-4-5"/>
    <n v="10"/>
    <s v="INSECTICIDAS, FUNGICIDAS Y OTROS INSUMOS AGRICOLAS"/>
    <s v="HERBICIDA  ROUND UP (ELIMINA CESPED Y MALESA) X 1000CC"/>
    <n v="10171701"/>
    <s v="SELECCIÓN ABREVIADA MENOR CUANTÍA"/>
    <n v="2"/>
    <n v="3"/>
    <n v="11"/>
    <n v="233750"/>
    <s v="UNIDAD"/>
    <s v="NO SOLICITADAS"/>
  </r>
  <r>
    <x v="1"/>
    <s v="204-4-5"/>
    <n v="10"/>
    <s v="INSECTICIDAS, FUNGICIDAS Y OTROS INSUMOS AGRICOLAS"/>
    <s v="INSECTICIDA * 360 C.C. MULTIACCIÓN."/>
    <n v="10191509"/>
    <s v="SELECCIÓN ABREVIADA MENOR CUANTÍA"/>
    <n v="2"/>
    <n v="3"/>
    <n v="5"/>
    <n v="145000"/>
    <s v="UNIDAD"/>
    <s v="NO SOLICITADAS"/>
  </r>
  <r>
    <x v="1"/>
    <s v="204-4-6"/>
    <n v="10"/>
    <s v="LLANTAS Y ACCESORIOS"/>
    <s v="LLANTA CON NEUMATICO P/N  6,00-9"/>
    <n v="25172503"/>
    <s v="SELECCIÓN ABREVIADA MENOR CUANTÍA"/>
    <n v="2"/>
    <n v="6"/>
    <n v="6"/>
    <n v="508725"/>
    <s v="UNIDAD"/>
    <s v="NO SOLICITADAS"/>
  </r>
  <r>
    <x v="1"/>
    <s v="204-4-6"/>
    <n v="10"/>
    <s v="LLANTAS Y ACCESORIOS"/>
    <s v="LLANTA CON NEUMATICO P/N 18X8,5-8"/>
    <n v="25172503"/>
    <s v="SELECCIÓN ABREVIADA MENOR CUANTÍA"/>
    <n v="2"/>
    <n v="6"/>
    <n v="4"/>
    <n v="6497400"/>
    <s v="UNIDAD"/>
    <s v="NO SOLICITADAS"/>
  </r>
  <r>
    <x v="1"/>
    <s v="204-4-6"/>
    <n v="10"/>
    <s v="LLANTAS Y ACCESORIOS"/>
    <s v="LLANTA CON NEUMATICO P/N 22.5X10-00-8"/>
    <n v="25172503"/>
    <s v="SELECCIÓN ABREVIADA MENOR CUANTÍA"/>
    <n v="2"/>
    <n v="6"/>
    <n v="2"/>
    <n v="940100"/>
    <s v="UNIDAD"/>
    <s v="NO SOLICITADAS"/>
  </r>
  <r>
    <x v="1"/>
    <s v="204-4-6"/>
    <n v="10"/>
    <s v="LLANTAS Y ACCESORIOS"/>
    <s v="LLANTA CON NEUMATICO P/N 22X9.50-10"/>
    <n v="25172503"/>
    <s v="SELECCIÓN ABREVIADA MENOR CUANTÍA"/>
    <n v="2"/>
    <n v="6"/>
    <n v="4"/>
    <n v="1696940"/>
    <s v="UNIDAD"/>
    <s v="NO SOLICITADAS"/>
  </r>
  <r>
    <x v="1"/>
    <s v="204-4-6"/>
    <n v="10"/>
    <s v="LLANTAS Y ACCESORIOS"/>
    <s v="LLANTA CON NEUMATICO P/N 27X9.00R14"/>
    <n v="25172503"/>
    <s v="SELECCIÓN ABREVIADA MENOR CUANTÍA"/>
    <n v="2"/>
    <n v="6"/>
    <n v="4"/>
    <n v="2346680"/>
    <s v="UNIDAD"/>
    <s v="NO SOLICITADAS"/>
  </r>
  <r>
    <x v="1"/>
    <s v="204-4-6"/>
    <n v="10"/>
    <s v="LLANTAS Y ACCESORIOS"/>
    <s v="LLANTA CON NEUMATICO P/N 4.10-6"/>
    <n v="25172503"/>
    <s v="SELECCIÓN ABREVIADA MENOR CUANTÍA"/>
    <n v="2"/>
    <n v="6"/>
    <n v="8"/>
    <n v="1251880"/>
    <s v="UNIDAD"/>
    <s v="NO SOLICITADAS"/>
  </r>
  <r>
    <x v="1"/>
    <s v="204-4-6"/>
    <n v="10"/>
    <s v="LLANTAS Y ACCESORIOS"/>
    <s v="LLANTA CON NEUMATICO P/N 400-8"/>
    <n v="25172503"/>
    <s v="SELECCIÓN ABREVIADA MENOR CUANTÍA"/>
    <n v="2"/>
    <n v="6"/>
    <n v="4"/>
    <n v="1642200"/>
    <s v="UNIDAD"/>
    <s v="NO SOLICITADAS"/>
  </r>
  <r>
    <x v="1"/>
    <s v="204-4-6"/>
    <n v="10"/>
    <s v="LLANTAS Y ACCESORIOS"/>
    <s v="LLANTA CON NEUMATICO P/N 5.30-12"/>
    <n v="25172503"/>
    <s v="SELECCIÓN ABREVIADA MENOR CUANTÍA"/>
    <n v="2"/>
    <n v="6"/>
    <n v="8"/>
    <n v="1656480"/>
    <s v="UNIDAD"/>
    <s v="NO SOLICITADAS"/>
  </r>
  <r>
    <x v="1"/>
    <s v="204-4-6"/>
    <n v="10"/>
    <s v="LLANTAS Y ACCESORIOS"/>
    <s v="LLANTA CON NEUMATICO P/N 6,90X9"/>
    <n v="25172503"/>
    <s v="SELECCIÓN ABREVIADA MENOR CUANTÍA"/>
    <n v="2"/>
    <n v="6"/>
    <n v="10"/>
    <n v="847280"/>
    <s v="UNIDAD"/>
    <s v="NO SOLICITADAS"/>
  </r>
  <r>
    <x v="1"/>
    <s v="204-4-6"/>
    <n v="10"/>
    <s v="LLANTAS Y ACCESORIOS"/>
    <s v="LLANTA CON NEUMATICO P/N 8,25-15"/>
    <n v="25172503"/>
    <s v="SELECCIÓN ABREVIADA MENOR CUANTÍA"/>
    <n v="2"/>
    <n v="6"/>
    <n v="6"/>
    <n v="8817900"/>
    <s v="UNIDAD"/>
    <s v="NO SOLICITADAS"/>
  </r>
  <r>
    <x v="1"/>
    <s v="204-4-6"/>
    <n v="10"/>
    <s v="LLANTAS Y ACCESORIOS"/>
    <s v="LLANTA CON NEUMATICO P/N 8.25-15"/>
    <n v="25172503"/>
    <s v="SELECCIÓN ABREVIADA MENOR CUANTÍA"/>
    <n v="2"/>
    <n v="6"/>
    <n v="6"/>
    <n v="542640"/>
    <s v="UNIDAD"/>
    <s v="NO SOLICITADAS"/>
  </r>
  <r>
    <x v="1"/>
    <s v="204-4-6"/>
    <n v="10"/>
    <s v="LLANTAS Y ACCESORIOS"/>
    <s v="LLANTA CON NEUMATICO P/N 8.75-16.5"/>
    <n v="25172503"/>
    <s v="SELECCIÓN ABREVIADA MENOR CUANTÍA"/>
    <n v="2"/>
    <n v="6"/>
    <n v="8"/>
    <n v="6730640"/>
    <s v="UNIDAD"/>
    <s v="NO SOLICITADAS"/>
  </r>
  <r>
    <x v="1"/>
    <s v="204-4-6"/>
    <n v="10"/>
    <s v="LLANTAS Y ACCESORIOS"/>
    <s v="LLANTA MACIZA P/N 23X10X12"/>
    <n v="25172503"/>
    <s v="SELECCIÓN ABREVIADA MENOR CUANTÍA"/>
    <n v="2"/>
    <n v="6"/>
    <n v="2"/>
    <n v="1801660"/>
    <s v="UNIDAD"/>
    <s v="NO SOLICITADAS"/>
  </r>
  <r>
    <x v="1"/>
    <s v="204-4-6"/>
    <n v="10"/>
    <s v="LLANTAS Y ACCESORIOS"/>
    <s v="LLANTA MACIZA P/N 300-15"/>
    <n v="25172503"/>
    <s v="SELECCIÓN ABREVIADA MENOR CUANTÍA"/>
    <n v="2"/>
    <n v="6"/>
    <n v="2"/>
    <n v="2457350"/>
    <s v="UNIDAD"/>
    <s v="NO SOLICITADAS"/>
  </r>
  <r>
    <x v="1"/>
    <s v="204-4-6"/>
    <n v="10"/>
    <s v="LLANTAS Y ACCESORIOS"/>
    <s v="LLANTA MACIZA P/N 5.00X8"/>
    <n v="25172503"/>
    <s v="SELECCIÓN ABREVIADA MENOR CUANTÍA"/>
    <n v="2"/>
    <n v="6"/>
    <n v="2"/>
    <n v="175525"/>
    <s v="UNIDAD"/>
    <s v="NO SOLICITADAS"/>
  </r>
  <r>
    <x v="1"/>
    <s v="204-4-6"/>
    <n v="10"/>
    <s v="LLANTAS Y ACCESORIOS"/>
    <s v="LLANTA P/N 11R-22,5"/>
    <n v="25172503"/>
    <s v="SELECCIÓN ABREVIADA MENOR CUANTÍA"/>
    <n v="2"/>
    <n v="6"/>
    <n v="4"/>
    <n v="6307000"/>
    <s v="UNIDAD"/>
    <s v="NO SOLICITADAS"/>
  </r>
  <r>
    <x v="1"/>
    <s v="204-4-6"/>
    <n v="10"/>
    <s v="LLANTAS Y ACCESORIOS"/>
    <s v="LLANTA P/N 165.65-8"/>
    <n v="25172503"/>
    <s v="SELECCIÓN ABREVIADA MENOR CUANTÍA"/>
    <n v="2"/>
    <n v="6"/>
    <n v="2"/>
    <n v="586670"/>
    <s v="UNIDAD"/>
    <s v="NO SOLICITADAS"/>
  </r>
  <r>
    <x v="1"/>
    <s v="204-4-6"/>
    <n v="10"/>
    <s v="LLANTAS Y ACCESORIOS"/>
    <s v="LLANTA P/N 25X12.00-9"/>
    <n v="25172503"/>
    <s v="SELECCIÓN ABREVIADA MENOR CUANTÍA"/>
    <n v="2"/>
    <n v="6"/>
    <n v="4"/>
    <n v="2460920"/>
    <s v="UNIDAD"/>
    <s v="NO SOLICITADAS"/>
  </r>
  <r>
    <x v="1"/>
    <s v="204-4-6"/>
    <n v="10"/>
    <s v="LLANTAS Y ACCESORIOS"/>
    <s v="LLANTA P/N 3.50-8"/>
    <n v="25172503"/>
    <s v="SELECCIÓN ABREVIADA MENOR CUANTÍA"/>
    <n v="2"/>
    <n v="6"/>
    <n v="2"/>
    <n v="496230"/>
    <s v="UNIDAD"/>
    <s v="NO SOLICITADAS"/>
  </r>
  <r>
    <x v="1"/>
    <s v="204-4-6"/>
    <n v="10"/>
    <s v="LLANTAS Y ACCESORIOS"/>
    <s v="LLANTAS  P/N 195R15C"/>
    <n v="25172503"/>
    <s v="SELECCIÓN ABREVIADA MENOR CUANTÍA"/>
    <n v="2"/>
    <n v="6"/>
    <n v="8"/>
    <n v="2558500"/>
    <s v="UNIDAD"/>
    <s v="NO SOLICITADAS"/>
  </r>
  <r>
    <x v="1"/>
    <s v="204-4-6"/>
    <n v="10"/>
    <s v="LLANTAS Y ACCESORIOS"/>
    <s v="LLANTAS VEHÍCULO UTILITARIO  P/N AT 22,5 X 10-8"/>
    <n v="25172503"/>
    <s v="SELECCIÓN ABREVIADA MENOR CUANTÍA"/>
    <n v="2"/>
    <n v="6"/>
    <n v="2"/>
    <n v="1410150"/>
    <s v="UNIDAD"/>
    <s v="NO SOLICITADAS"/>
  </r>
  <r>
    <x v="1"/>
    <s v="204-4-6"/>
    <n v="10"/>
    <s v="LLANTAS Y ACCESORIOS"/>
    <s v="LLANTAS VEHÍCULO UTILITARIO  P/N AT 25 X 13-9"/>
    <n v="25172503"/>
    <s v="SELECCIÓN ABREVIADA MENOR CUANTÍA"/>
    <n v="2"/>
    <n v="6"/>
    <n v="4"/>
    <n v="3341520"/>
    <s v="UNIDAD"/>
    <s v="NO SOLICITADAS"/>
  </r>
  <r>
    <x v="1"/>
    <s v="204-4-6"/>
    <n v="10"/>
    <s v="LLANTAS Y ACCESORIOS"/>
    <s v="NEUMATICO P/N 215/75R17,5"/>
    <n v="25172509"/>
    <s v="SELECCIÓN ABREVIADA MENOR CUANTÍA"/>
    <n v="2"/>
    <n v="6"/>
    <n v="2"/>
    <n v="1410150"/>
    <s v="UNIDAD"/>
    <s v="NO SOLICITADAS"/>
  </r>
  <r>
    <x v="1"/>
    <s v="204-4-6"/>
    <n v="10"/>
    <s v="LLANTAS Y ACCESORIOS"/>
    <s v="NEUMATICO P/N 28X9-15"/>
    <n v="25172509"/>
    <s v="SELECCIÓN ABREVIADA MENOR CUANTÍA"/>
    <n v="2"/>
    <n v="6"/>
    <n v="2"/>
    <n v="2796500"/>
    <s v="UNIDAD"/>
    <s v="NO SOLICITADAS"/>
  </r>
  <r>
    <x v="1"/>
    <s v="204-4-6"/>
    <n v="10"/>
    <s v="LLANTAS Y ACCESORIOS"/>
    <s v="NEUMATICO P/N 6,50-10"/>
    <n v="25172509"/>
    <s v="SELECCIÓN ABREVIADA MENOR CUANTÍA"/>
    <n v="2"/>
    <n v="6"/>
    <n v="2"/>
    <n v="3672340"/>
    <s v="UNIDAD"/>
    <s v="NO SOLICITADAS"/>
  </r>
  <r>
    <x v="1"/>
    <s v="204-4-6"/>
    <n v="10"/>
    <s v="LLANTAS Y ACCESORIOS"/>
    <s v="LLANTA CON NEUMATICO P/N  5,00-8"/>
    <n v="25172503"/>
    <s v="SELECCIÓN ABREVIADA MENOR CUANTÍA"/>
    <n v="2"/>
    <n v="6"/>
    <n v="4"/>
    <n v="4355400"/>
    <s v="UNIDAD"/>
    <s v="NO SOLICITADAS"/>
  </r>
  <r>
    <x v="1"/>
    <s v="204-4-9"/>
    <n v="10"/>
    <s v="MATERIALES DE CONSTRUCCION"/>
    <s v="CABLE CALIBRE DE 14 AWG, 600V THHN"/>
    <s v="26121600"/>
    <s v="MÍNIMA CUANTÍA"/>
    <n v="7"/>
    <n v="3"/>
    <n v="200"/>
    <n v="192000"/>
    <s v="METRO"/>
    <s v="NO SOLICITADAS"/>
  </r>
  <r>
    <x v="1"/>
    <s v="204-4-9"/>
    <n v="10"/>
    <s v="MATERIALES DE CONSTRUCCION"/>
    <s v="CABLE CALIBRE DE 2X12 AWG, 600V THHN"/>
    <s v="26121600"/>
    <s v="MÍNIMA CUANTÍA"/>
    <n v="7"/>
    <n v="3"/>
    <n v="200"/>
    <n v="448000"/>
    <s v="METRO"/>
    <s v="NO SOLICITADAS"/>
  </r>
  <r>
    <x v="1"/>
    <s v="204-4-9"/>
    <n v="10"/>
    <s v="MATERIALES DE CONSTRUCCION"/>
    <s v="CABLE CALIBRE DE 2X16 AWG, 600V THHN"/>
    <s v="26121600"/>
    <s v="MÍNIMA CUANTÍA"/>
    <n v="7"/>
    <n v="3"/>
    <n v="100"/>
    <n v="110000"/>
    <s v="UNIDAD"/>
    <s v="NO SOLICITADAS"/>
  </r>
  <r>
    <x v="1"/>
    <s v="204-4-9"/>
    <n v="10"/>
    <s v="MATERIALES DE CONSTRUCCION"/>
    <s v="CERRADURA CON HUELLA DIGITAL"/>
    <n v="43211714"/>
    <s v="MÍNIMA CUANTÍA"/>
    <n v="7"/>
    <n v="3"/>
    <n v="1"/>
    <n v="1685782"/>
    <s v="UNIDAD"/>
    <s v="NO SOLICITADAS"/>
  </r>
  <r>
    <x v="1"/>
    <s v="204-4-9"/>
    <n v="10"/>
    <s v="MATERIALES DE CONSTRUCCION"/>
    <s v="TUBO EN PVC, DIÁMETRO 1/2 &quot;, LONGITUD DE 3 M"/>
    <n v="40183002"/>
    <s v="MÍNIMA CUANTÍA"/>
    <n v="7"/>
    <n v="3"/>
    <n v="10"/>
    <n v="35000"/>
    <s v="METRO"/>
    <s v="NO SOLICITADAS"/>
  </r>
  <r>
    <x v="1"/>
    <s v="204-4-9"/>
    <n v="10"/>
    <s v="MATERIALES DE CONSTRUCCION"/>
    <s v="TUBO DE COBRE DE 1/2&quot; FLEXIBLE"/>
    <n v="40171511"/>
    <s v="MÍNIMA CUANTÍA"/>
    <n v="7"/>
    <n v="3"/>
    <n v="20"/>
    <n v="47940"/>
    <s v="METRO"/>
    <s v="NO SOLICITADAS"/>
  </r>
  <r>
    <x v="1"/>
    <s v="204-4-9"/>
    <n v="10"/>
    <s v="MATERIALES DE CONSTRUCCION"/>
    <s v="TUBO DE COBRE DE 1/4&quot; FLEXIBLE"/>
    <n v="40171511"/>
    <s v="MÍNIMA CUANTÍA"/>
    <n v="7"/>
    <n v="3"/>
    <n v="20"/>
    <n v="23800"/>
    <s v="METRO"/>
    <s v="NO SOLICITADAS"/>
  </r>
  <r>
    <x v="1"/>
    <s v="204-4-9"/>
    <n v="10"/>
    <s v="MATERIALES DE CONSTRUCCION"/>
    <s v="TUBO DE COBRE DE 3/8&quot; FLEXIBLE"/>
    <n v="40171511"/>
    <s v="MÍNIMA CUANTÍA"/>
    <n v="7"/>
    <n v="3"/>
    <n v="24"/>
    <n v="23760"/>
    <s v="METRO"/>
    <s v="NO SOLICITADAS"/>
  </r>
  <r>
    <x v="1"/>
    <s v="204-4-9"/>
    <n v="10"/>
    <s v="MATERIALES DE CONSTRUCCION"/>
    <s v="TUBO DE COBRE DE 5/8&quot; FLEXIBLE"/>
    <n v="40171511"/>
    <s v="MÍNIMA CUANTÍA"/>
    <n v="7"/>
    <n v="3"/>
    <n v="20"/>
    <n v="54000"/>
    <s v="METRO"/>
    <s v="NO SOLICITADAS"/>
  </r>
  <r>
    <x v="1"/>
    <s v="204-4-9"/>
    <n v="10"/>
    <s v="MATERIALES DE CONSTRUCCION"/>
    <s v="CANALETA PLÁSTICA DE 10X4 EN METROS"/>
    <n v="39131714"/>
    <s v="MÍNIMA CUANTÍA"/>
    <n v="7"/>
    <n v="3"/>
    <n v="4"/>
    <n v="24000"/>
    <s v="METRO"/>
    <s v="NO SOLICITADAS"/>
  </r>
  <r>
    <x v="1"/>
    <s v="204-4-9"/>
    <n v="10"/>
    <s v="MATERIALES DE CONSTRUCCION"/>
    <s v="INTERRUPTOR SENCILLO "/>
    <n v="39121700"/>
    <s v="MÍNIMA CUANTÍA"/>
    <n v="7"/>
    <n v="3"/>
    <n v="40"/>
    <n v="140000"/>
    <s v="UNIDAD"/>
    <s v="NO SOLICITADAS"/>
  </r>
  <r>
    <x v="1"/>
    <s v="204-4-9"/>
    <n v="10"/>
    <s v="MATERIALES DE CONSTRUCCION"/>
    <s v="TEMPORIZADOS ELECTRICOS( TEMPORIZADOR 24 HORAS 110V -220V CON  PILA RECARGABLE)"/>
    <n v="39121523"/>
    <s v="MÍNIMA CUANTÍA"/>
    <n v="7"/>
    <n v="3"/>
    <n v="5"/>
    <n v="700000"/>
    <s v="UNIDAD"/>
    <s v="NO SOLICITADAS"/>
  </r>
  <r>
    <x v="1"/>
    <s v="204-4-9"/>
    <n v="10"/>
    <s v="MATERIALES DE CONSTRUCCION"/>
    <s v="TOMA CORRIENTE DOBLE CON POLO TIERRA Y TAPA"/>
    <n v="39121500"/>
    <s v="MÍNIMA CUANTÍA"/>
    <n v="7"/>
    <n v="3"/>
    <n v="80"/>
    <n v="280000"/>
    <s v="UNIDAD"/>
    <s v="NO SOLICITADAS"/>
  </r>
  <r>
    <x v="1"/>
    <s v="204-4-9"/>
    <n v="10"/>
    <s v="MATERIALES DE CONSTRUCCION"/>
    <s v="BARNIZ 70000"/>
    <n v="31211500"/>
    <s v="MÍNIMA CUANTÍA"/>
    <n v="7"/>
    <n v="3"/>
    <n v="4"/>
    <n v="552000"/>
    <s v="GALON"/>
    <s v="NO SOLICITADAS"/>
  </r>
  <r>
    <x v="1"/>
    <s v="204-4-9"/>
    <n v="10"/>
    <s v="MATERIALES DE CONSTRUCCION"/>
    <s v="CINTA DE ENMASCARAR DE 1/4 EN  ROLLO"/>
    <n v="31201503"/>
    <s v="MÍNIMA CUANTÍA"/>
    <n v="7"/>
    <n v="3"/>
    <n v="30"/>
    <n v="84000"/>
    <s v="UNIDAD"/>
    <s v="NO SOLICITADAS"/>
  </r>
  <r>
    <x v="1"/>
    <s v="204-4-9"/>
    <n v="10"/>
    <s v="MATERIALES DE CONSTRUCCION"/>
    <s v="CINTA DE ENMASCARAR DE 1/2   ROLLO"/>
    <n v="31201503"/>
    <s v="MÍNIMA CUANTÍA"/>
    <n v="7"/>
    <n v="3"/>
    <n v="30"/>
    <n v="102000"/>
    <s v="UNIDAD"/>
    <s v="NO SOLICITADAS"/>
  </r>
  <r>
    <x v="1"/>
    <s v="204-4-9"/>
    <n v="10"/>
    <s v="MATERIALES DE CONSTRUCCION"/>
    <s v="CINTA DE ENMASCARAR DE 3/4  ROLLO"/>
    <n v="31201503"/>
    <s v="MÍNIMA CUANTÍA"/>
    <n v="7"/>
    <n v="3"/>
    <n v="30"/>
    <n v="153000"/>
    <s v="UNIDAD"/>
    <s v="NO SOLICITADAS"/>
  </r>
  <r>
    <x v="1"/>
    <s v="204-4-9"/>
    <n v="10"/>
    <s v="MATERIALES DE CONSTRUCCION"/>
    <s v="PUNTILLA DE ACERO DE 1 1/2&quot;"/>
    <n v="31162004"/>
    <s v="MÍNIMA CUANTÍA"/>
    <n v="3"/>
    <n v="2"/>
    <n v="5"/>
    <n v="21900"/>
    <s v="UNIDAD"/>
    <s v="NO SOLICITADAS"/>
  </r>
  <r>
    <x v="1"/>
    <s v="204-4-9"/>
    <n v="10"/>
    <s v="MATERIALES DE CONSTRUCCION"/>
    <s v="PUNTILLA DE ACERO DE 1&quot;"/>
    <n v="31162004"/>
    <s v="MÍNIMA CUANTÍA"/>
    <n v="3"/>
    <n v="2"/>
    <n v="4"/>
    <n v="17520"/>
    <s v="UNIDAD"/>
    <s v="NO SOLICITADAS"/>
  </r>
  <r>
    <x v="1"/>
    <s v="204-4-9"/>
    <n v="10"/>
    <s v="MATERIALES DE CONSTRUCCION"/>
    <s v="PUNTILLA DE ACERO DE 2&quot;"/>
    <n v="31162004"/>
    <s v="MÍNIMA CUANTÍA"/>
    <n v="3"/>
    <n v="2"/>
    <n v="2"/>
    <n v="9040"/>
    <s v="UNIDAD"/>
    <s v="NO SOLICITADAS"/>
  </r>
  <r>
    <x v="1"/>
    <s v="204-4-9"/>
    <n v="10"/>
    <s v="MATERIALES DE CONSTRUCCION"/>
    <s v="PUNTILLA CON CABEZA  DE 1 1/2&quot; X 500 GRAMOS"/>
    <n v="31162000"/>
    <s v="MÍNIMA CUANTÍA"/>
    <n v="3"/>
    <n v="2"/>
    <n v="2"/>
    <n v="3900"/>
    <s v="UNIDAD"/>
    <s v="NO SOLICITADAS"/>
  </r>
  <r>
    <x v="1"/>
    <s v="204-4-9"/>
    <n v="10"/>
    <s v="MATERIALES DE CONSTRUCCION"/>
    <s v="PUNTILLA CON CABEZA  DE 1&quot; X 500 GRAMOS"/>
    <n v="31162000"/>
    <s v="MÍNIMA CUANTÍA"/>
    <n v="3"/>
    <n v="2"/>
    <n v="2"/>
    <n v="4660"/>
    <s v="UNIDAD"/>
    <s v="NO SOLICITADAS"/>
  </r>
  <r>
    <x v="1"/>
    <s v="204-4-9"/>
    <n v="10"/>
    <s v="MATERIALES DE CONSTRUCCION"/>
    <s v="PUNTILLA CON CABEZA  DE 2 1/2&quot; PAQUETE O TARRO DE 6000 GRAMOS"/>
    <n v="31162000"/>
    <s v="MÍNIMA CUANTÍA"/>
    <n v="3"/>
    <n v="2"/>
    <n v="2"/>
    <n v="9100"/>
    <s v="UNIDAD"/>
    <s v="NO SOLICITADAS"/>
  </r>
  <r>
    <x v="1"/>
    <s v="204-4-9"/>
    <n v="10"/>
    <s v="MATERIALES DE CONSTRUCCION"/>
    <s v="PUNTILLA CON CABEZA  DE 2&quot; X 500 GRAMOS"/>
    <n v="31162000"/>
    <s v="MÍNIMA CUANTÍA"/>
    <n v="3"/>
    <n v="2"/>
    <n v="2"/>
    <n v="3800"/>
    <s v="UNIDAD"/>
    <s v="NO SOLICITADAS"/>
  </r>
  <r>
    <x v="1"/>
    <s v="204-4-9"/>
    <n v="10"/>
    <s v="MATERIALES DE CONSTRUCCION"/>
    <s v="PUNTILLA CON CABEZA  DE 3 &quot; X 500 GRAMOS"/>
    <n v="31162000"/>
    <s v="MÍNIMA CUANTÍA"/>
    <n v="3"/>
    <n v="2"/>
    <n v="5"/>
    <n v="9500"/>
    <s v="UNIDAD"/>
    <s v="NO SOLICITADAS"/>
  </r>
  <r>
    <x v="1"/>
    <s v="204-4-9"/>
    <n v="10"/>
    <s v="MATERIALES DE CONSTRUCCION"/>
    <s v="PUNTILLA CON CABEZA  DE 3 1/2&quot;  X 500 GRAMOS"/>
    <n v="31162000"/>
    <s v="MÍNIMA CUANTÍA"/>
    <n v="3"/>
    <n v="2"/>
    <n v="5"/>
    <n v="11750"/>
    <s v="UNIDAD"/>
    <s v="NO SOLICITADAS"/>
  </r>
  <r>
    <x v="1"/>
    <s v="204-4-9"/>
    <n v="10"/>
    <s v="MATERIALES DE CONSTRUCCION"/>
    <s v="PUNTILLA CON CABEZA  DE 3/4&quot;X 500 GRAMOS"/>
    <n v="31162000"/>
    <s v="MÍNIMA CUANTÍA"/>
    <n v="3"/>
    <n v="2"/>
    <n v="2"/>
    <n v="4900"/>
    <s v="UNIDAD"/>
    <s v="NO SOLICITADAS"/>
  </r>
  <r>
    <x v="1"/>
    <s v="204-4-9"/>
    <n v="10"/>
    <s v="MATERIALES DE CONSTRUCCION"/>
    <s v="PUNTILLA SIN CABEZA, 1  1/2&quot; X 500 GRAMOS "/>
    <n v="31162000"/>
    <s v="MÍNIMA CUANTÍA"/>
    <n v="3"/>
    <n v="2"/>
    <n v="2"/>
    <n v="4300"/>
    <s v="UNIDAD"/>
    <s v="NO SOLICITADAS"/>
  </r>
  <r>
    <x v="1"/>
    <s v="204-4-9"/>
    <n v="10"/>
    <s v="MATERIALES DE CONSTRUCCION"/>
    <s v="PUNTILLA SIN CABEZA, 1 &quot; X 500 GRAMOS "/>
    <n v="31162000"/>
    <s v="MÍNIMA CUANTÍA"/>
    <n v="3"/>
    <n v="2"/>
    <n v="2"/>
    <n v="47780"/>
    <s v="UNIDAD"/>
    <s v="NO SOLICITADAS"/>
  </r>
  <r>
    <x v="1"/>
    <s v="204-4-9"/>
    <n v="10"/>
    <s v="MATERIALES DE CONSTRUCCION"/>
    <s v="PUNTILLA SIN CABEZA, 1 1/4 &quot; X 500 GRAMOS "/>
    <n v="31162000"/>
    <s v="MÍNIMA CUANTÍA"/>
    <n v="3"/>
    <n v="2"/>
    <n v="2"/>
    <n v="4660"/>
    <s v="UNIDAD"/>
    <s v="NO SOLICITADAS"/>
  </r>
  <r>
    <x v="1"/>
    <s v="204-4-9"/>
    <n v="10"/>
    <s v="MATERIALES DE CONSTRUCCION"/>
    <s v="PUNTILLA SIN CABEZA, 2 &quot; X 500 GRAMOS "/>
    <n v="31162000"/>
    <s v="MÍNIMA CUANTÍA"/>
    <n v="3"/>
    <n v="2"/>
    <n v="2"/>
    <n v="4000"/>
    <s v="UNIDAD"/>
    <s v="NO SOLICITADAS"/>
  </r>
  <r>
    <x v="1"/>
    <s v="204-4-9"/>
    <n v="10"/>
    <s v="MATERIALES DE CONSTRUCCION"/>
    <s v="PUNTILLA SIN CABEZA, 3/4 &quot; X 500 GRAMOS "/>
    <n v="31162000"/>
    <s v="MÍNIMA CUANTÍA"/>
    <n v="3"/>
    <n v="2"/>
    <n v="2"/>
    <n v="5100"/>
    <s v="UNIDAD"/>
    <s v="NO SOLICITADAS"/>
  </r>
  <r>
    <x v="1"/>
    <s v="204-4-9"/>
    <n v="10"/>
    <s v="MATERIALES DE CONSTRUCCION"/>
    <s v="ADQUISICIÓN MATERIALES DE CONSTRUCCIÓN "/>
    <n v="39121300"/>
    <s v="SELECCIÓN ABREVIADA SUBASTA INVERSA"/>
    <n v="1"/>
    <n v="3"/>
    <n v="1"/>
    <n v="116727528.72"/>
    <s v="GLOBAL"/>
    <s v="NO SOLICITADAS"/>
  </r>
  <r>
    <x v="1"/>
    <s v="204-4-9"/>
    <n v="16"/>
    <s v="MATERIALES DE CONSTRUCCION"/>
    <s v="ADQUISICIÓN MATERIALES DE CONSTRUCCIÓN "/>
    <n v="30121601"/>
    <s v="SELECCIÓN ABREVIADA SUBASTA INVERSA"/>
    <n v="1"/>
    <n v="3"/>
    <n v="1"/>
    <n v="99997920"/>
    <s v="GLOBAL"/>
    <s v="NO SOLICITADAS"/>
  </r>
  <r>
    <x v="1"/>
    <s v="204-4-9"/>
    <n v="10"/>
    <s v="MATERIALES DE CONSTRUCCION"/>
    <s v="BROCHA DE 2 PULGADAS  P/N S/P"/>
    <n v="31211904"/>
    <s v="SELECCIÓN ABREVIADA MENOR CUANTÍA"/>
    <n v="2"/>
    <n v="6"/>
    <n v="20"/>
    <n v="101102.39999999999"/>
    <s v="UNIDAD"/>
    <s v="NO SOLICITADAS"/>
  </r>
  <r>
    <x v="1"/>
    <s v="204-4-9"/>
    <n v="10"/>
    <s v="MATERIALES DE CONSTRUCCION"/>
    <s v="BROCHA DE 3 PULGADAS  P/N S/P"/>
    <n v="31211904"/>
    <s v="SELECCIÓN ABREVIADA MENOR CUANTÍA"/>
    <n v="2"/>
    <n v="6"/>
    <n v="20"/>
    <n v="245021"/>
    <s v="UNIDAD"/>
    <s v="NO SOLICITADAS"/>
  </r>
  <r>
    <x v="1"/>
    <s v="204-4-9"/>
    <n v="10"/>
    <s v="MATERIALES DE CONSTRUCCION"/>
    <s v="BROCHA DE 5 PULGADAS P/N S/P"/>
    <n v="31211904"/>
    <s v="SELECCIÓN ABREVIADA MENOR CUANTÍA"/>
    <n v="2"/>
    <n v="6"/>
    <n v="20"/>
    <n v="358094.79999999993"/>
    <s v="UNIDAD"/>
    <s v="NO SOLICITADAS"/>
  </r>
  <r>
    <x v="1"/>
    <s v="204-4-9"/>
    <n v="10"/>
    <s v="MATERIALES DE CONSTRUCCION"/>
    <s v="BROCHAS DE 1 PULGADA  P/N S/P"/>
    <n v="31211904"/>
    <s v="SELECCIÓN ABREVIADA MENOR CUANTÍA"/>
    <n v="2"/>
    <n v="6"/>
    <n v="28"/>
    <n v="81567.360000000001"/>
    <s v="UNIDAD"/>
    <s v="NO SOLICITADAS"/>
  </r>
  <r>
    <x v="1"/>
    <s v="204-4-9"/>
    <n v="10"/>
    <s v="MATERIALES DE CONSTRUCCION"/>
    <s v="BROCHA 1&quot; CERDA NATURAL, MANGO PLASTICO CON PERFORACIÓN EN EL EXTREMO REF  50989"/>
    <n v="31211904"/>
    <s v="SELECCIÓN ABREVIADA MENOR CUANTÍA"/>
    <n v="2"/>
    <n v="3"/>
    <n v="1"/>
    <n v="2308.1"/>
    <s v="UNIDAD"/>
    <s v="NO SOLICITADAS"/>
  </r>
  <r>
    <x v="1"/>
    <s v="204-4-9"/>
    <n v="10"/>
    <s v="MATERIALES DE CONSTRUCCION"/>
    <s v="BROCHA 2&quot; CERDA NATURAL, MANGO PLASTICO CON PERFORACIÓN EN EL EXTREMO REF. 164278"/>
    <n v="31211904"/>
    <s v="SELECCIÓN ABREVIADA MENOR CUANTÍA"/>
    <n v="2"/>
    <n v="3"/>
    <n v="1"/>
    <n v="3657.87"/>
    <s v="UNIDAD"/>
    <s v="NO SOLICITADAS"/>
  </r>
  <r>
    <x v="1"/>
    <s v="204-4-9"/>
    <n v="10"/>
    <s v="MATERIALES DE CONSTRUCCION"/>
    <s v="BROCHA 3&quot; CERDA NATURAL, MANGO PLASTICO CON PERFORACIÓN EN EL EXTREMO "/>
    <n v="31211905"/>
    <s v="SELECCIÓN ABREVIADA MENOR CUANTÍA"/>
    <n v="2"/>
    <n v="3"/>
    <n v="6"/>
    <n v="34900.319999999992"/>
    <s v="UNIDAD"/>
    <s v="NO SOLICITADAS"/>
  </r>
  <r>
    <x v="1"/>
    <s v="204-4-9"/>
    <n v="10"/>
    <s v="MATERIALES DE CONSTRUCCION"/>
    <s v="CEMENTO GRIS TIPO 1 PRESENTACION X 50 KL"/>
    <n v="30111601"/>
    <s v="SELECCIÓN ABREVIADA MENOR CUANTÍA"/>
    <n v="2"/>
    <n v="3"/>
    <n v="1"/>
    <n v="24464.02"/>
    <s v="UNIDAD"/>
    <s v="NO SOLICITADAS"/>
  </r>
  <r>
    <x v="1"/>
    <s v="204-4-9"/>
    <n v="10"/>
    <s v="MATERIALES DE CONSTRUCCION"/>
    <s v="JUEGO BROCAS DE METAL Y MADERA"/>
    <n v="27112845"/>
    <s v="SELECCIÓN ABREVIADA MENOR CUANTÍA"/>
    <n v="2"/>
    <n v="3"/>
    <n v="1"/>
    <n v="38680.949999999997"/>
    <s v="UNIDAD"/>
    <s v="NO SOLICITADAS"/>
  </r>
  <r>
    <x v="1"/>
    <s v="204-4-9"/>
    <n v="10"/>
    <s v="MATERIALES DE CONSTRUCCION"/>
    <s v="CINTA DOBLE FAZ 9945, 12 MM X 1 M"/>
    <n v="31201505"/>
    <s v="SELECCIÓN ABREVIADA MENOR CUANTÍA"/>
    <n v="2"/>
    <n v="3"/>
    <n v="1"/>
    <n v="3118.99"/>
    <s v="UNIDAD"/>
    <s v="NO SOLICITADAS"/>
  </r>
  <r>
    <x v="1"/>
    <s v="204-4-9"/>
    <n v="10"/>
    <s v="MATERIALES DE CONSTRUCCION"/>
    <s v="CINTA DE ENMASCARAR, MULTIPROPOSITOS, DIMENSIONES (36MMX40M), NACIONAL "/>
    <n v="31201503"/>
    <s v="SELECCIÓN ABREVIADA MENOR CUANTÍA"/>
    <n v="2"/>
    <n v="3"/>
    <n v="4"/>
    <n v="52531.360000000001"/>
    <s v="UNIDAD"/>
    <s v="NO SOLICITADAS"/>
  </r>
  <r>
    <x v="1"/>
    <s v="204-4-9"/>
    <n v="10"/>
    <s v="MATERIALES DE CONSTRUCCION"/>
    <s v="CINTA DE ENMASCARAR, MULTIPROPOSITOS, DIMENSIONES (24MMX50M), NACIONAL "/>
    <n v="31201503"/>
    <s v="SELECCIÓN ABREVIADA MENOR CUANTÍA"/>
    <n v="2"/>
    <n v="3"/>
    <n v="4"/>
    <n v="17750.04"/>
    <s v="UNIDAD"/>
    <s v="NO SOLICITADAS"/>
  </r>
  <r>
    <x v="1"/>
    <s v="204-4-9"/>
    <n v="10"/>
    <s v="MATERIALES DE CONSTRUCCION"/>
    <s v="CINTA IMPERME 1,5MMX15CMX10M"/>
    <n v="31201503"/>
    <s v="SELECCIÓN ABREVIADA MENOR CUANTÍA"/>
    <n v="2"/>
    <n v="3"/>
    <n v="3"/>
    <n v="132414.87"/>
    <s v="UNIDAD"/>
    <s v="NO SOLICITADAS"/>
  </r>
  <r>
    <x v="1"/>
    <s v="204-4-9"/>
    <n v="10"/>
    <s v="MATERIALES DE CONSTRUCCION"/>
    <s v="CINTA AISLANTE AUTOFUNDENTE 19CMX 7M"/>
    <n v="31201503"/>
    <s v="SELECCIÓN ABREVIADA MENOR CUANTÍA"/>
    <n v="2"/>
    <n v="3"/>
    <n v="2"/>
    <n v="36000"/>
    <s v="UNIDAD"/>
    <s v="NO SOLICITADAS"/>
  </r>
  <r>
    <x v="1"/>
    <s v="204-4-9"/>
    <n v="10"/>
    <s v="MATERIALES DE CONSTRUCCION"/>
    <s v="CINTA AISLANTE ROJA  18MM X 10M"/>
    <n v="31201503"/>
    <s v="SELECCIÓN ABREVIADA MENOR CUANTÍA"/>
    <n v="2"/>
    <n v="3"/>
    <n v="5"/>
    <n v="9000"/>
    <s v="UNIDAD"/>
    <s v="NO SOLICITADAS"/>
  </r>
  <r>
    <x v="1"/>
    <s v="204-4-9"/>
    <n v="10"/>
    <s v="MATERIALES DE CONSTRUCCION"/>
    <s v="CINTA AISLANTE AZUL  18MM X 10M"/>
    <n v="31201503"/>
    <s v="SELECCIÓN ABREVIADA MENOR CUANTÍA"/>
    <n v="2"/>
    <n v="3"/>
    <n v="5"/>
    <n v="9000"/>
    <s v="UNIDAD"/>
    <s v="NO SOLICITADAS"/>
  </r>
  <r>
    <x v="1"/>
    <s v="204-4-9"/>
    <n v="10"/>
    <s v="MATERIALES DE CONSTRUCCION"/>
    <s v="CINTA AISLANTE NEGRA  18MM X 10M"/>
    <n v="31201503"/>
    <s v="SELECCIÓN ABREVIADA MENOR CUANTÍA"/>
    <n v="2"/>
    <n v="3"/>
    <n v="5"/>
    <n v="9000"/>
    <s v="UNIDAD"/>
    <s v="NO SOLICITADAS"/>
  </r>
  <r>
    <x v="1"/>
    <s v="204-4-9"/>
    <n v="10"/>
    <s v="MATERIALES DE CONSTRUCCION"/>
    <s v="MASILLAS Y SELLOS  (SIKAFLEX CONSTRUCTION BLANCO 300 ML)"/>
    <n v="31201605"/>
    <s v="SELECCIÓN ABREVIADA MENOR CUANTÍA"/>
    <n v="2"/>
    <n v="3"/>
    <n v="1"/>
    <n v="13793.289999999999"/>
    <s v="UNIDAD"/>
    <s v="NO SOLICITADAS"/>
  </r>
  <r>
    <x v="1"/>
    <s v="204-4-9"/>
    <n v="10"/>
    <s v="MATERIALES DE CONSTRUCCION"/>
    <s v="PINTURA ANTICORROSIVA ALQUIDICA, GRIS"/>
    <n v="31211518"/>
    <s v="SELECCIÓN ABREVIADA MENOR CUANTÍA"/>
    <n v="2"/>
    <n v="3"/>
    <n v="1"/>
    <n v="23028.879999999997"/>
    <s v="GALON"/>
    <s v="NO SOLICITADAS"/>
  </r>
  <r>
    <x v="1"/>
    <s v="204-4-9"/>
    <n v="10"/>
    <s v="MATERIALES DE CONSTRUCCION"/>
    <s v="PINTURA ANTICORROSIVA ALQUIDICA, VERDE OLIVA, 1/4 GALON, 1 COMPONENTE, 45% DE SOLIDOS  REF. 513"/>
    <n v="31211518"/>
    <s v="SELECCIÓN ABREVIADA MENOR CUANTÍA"/>
    <n v="2"/>
    <n v="3"/>
    <n v="1"/>
    <n v="15772.259999999998"/>
    <s v="GALON"/>
    <s v="NO SOLICITADAS"/>
  </r>
  <r>
    <x v="1"/>
    <s v="204-4-9"/>
    <n v="10"/>
    <s v="MATERIALES DE CONSTRUCCION"/>
    <s v="PINTURA KARAZA ULTRA, COLOR BLANCO ALMENDRA"/>
    <n v="31211502"/>
    <s v="SELECCIÓN ABREVIADA MENOR CUANTÍA"/>
    <n v="2"/>
    <n v="3"/>
    <n v="1"/>
    <n v="211094.09999999998"/>
    <s v="UNIDAD"/>
    <s v="NO SOLICITADAS"/>
  </r>
  <r>
    <x v="1"/>
    <s v="204-4-9"/>
    <n v="10"/>
    <s v="MATERIALES DE CONSTRUCCION"/>
    <s v="PINTURA PARA MANTENIMIENTO INDUSTRIAL COLOR AMARILLO TIPO ESMALTE"/>
    <n v="31211501"/>
    <s v="SELECCIÓN ABREVIADA MENOR CUANTÍA"/>
    <n v="2"/>
    <n v="3"/>
    <n v="1"/>
    <n v="42818.579999999994"/>
    <s v="GALON"/>
    <s v="NO SOLICITADAS"/>
  </r>
  <r>
    <x v="1"/>
    <s v="204-4-9"/>
    <n v="10"/>
    <s v="MATERIALES DE CONSTRUCCION"/>
    <s v="CLAVIJA ELECTRICA MONOFASICA"/>
    <n v="39121308"/>
    <s v="SELECCIÓN ABREVIADA MENOR CUANTÍA"/>
    <n v="2"/>
    <n v="3"/>
    <n v="4"/>
    <n v="7200"/>
    <s v="UNIDAD"/>
    <s v="NO SOLICITADAS"/>
  </r>
  <r>
    <x v="1"/>
    <s v="204-4-9"/>
    <n v="10"/>
    <s v="MATERIALES DE CONSTRUCCION"/>
    <s v="TACO 3 POLO 30 AMP"/>
    <n v="39121640"/>
    <s v="SELECCIÓN ABREVIADA MENOR CUANTÍA"/>
    <n v="2"/>
    <n v="3"/>
    <n v="2"/>
    <n v="140000"/>
    <s v="UNIDAD"/>
    <s v="NO SOLICITADAS"/>
  </r>
  <r>
    <x v="1"/>
    <s v="204-4-9"/>
    <n v="10"/>
    <s v="MATERIALES DE CONSTRUCCION"/>
    <s v="TACO 2 POLO 30 AMP"/>
    <n v="39121640"/>
    <s v="SELECCIÓN ABREVIADA MENOR CUANTÍA"/>
    <n v="2"/>
    <n v="3"/>
    <n v="2"/>
    <n v="40000"/>
    <s v="UNIDAD"/>
    <s v="NO SOLICITADAS"/>
  </r>
  <r>
    <x v="1"/>
    <s v="204-4-9"/>
    <n v="10"/>
    <s v="MATERIALES DE CONSTRUCCION"/>
    <s v="HEAT SHRINK (TERMOENCOGIBLE)"/>
    <n v="31201502"/>
    <s v="SELECCIÓN ABREVIADA MENOR CUANTÍA"/>
    <n v="2"/>
    <n v="3"/>
    <n v="1"/>
    <n v="220000"/>
    <s v="UNIDAD"/>
    <s v="NO SOLICITADAS"/>
  </r>
  <r>
    <x v="1"/>
    <s v="204-4-9"/>
    <n v="10"/>
    <s v="MATERIALES DE CONSTRUCCION"/>
    <s v="TACO 1 POLO 20 AMP"/>
    <n v="39121640"/>
    <s v="SELECCIÓN ABREVIADA MENOR CUANTÍA"/>
    <n v="2"/>
    <n v="3"/>
    <n v="2"/>
    <n v="16000"/>
    <s v="UNIDAD"/>
    <s v="NO SOLICITADAS"/>
  </r>
  <r>
    <x v="1"/>
    <s v="204-4-9"/>
    <n v="10"/>
    <s v="MATERIALES DE CONSTRUCCION"/>
    <s v="THINNER X 55 GLN "/>
    <n v="31211801"/>
    <s v="SELECCIÓN ABREVIADA MENOR CUANTÍA"/>
    <n v="2"/>
    <n v="6"/>
    <n v="2"/>
    <n v="116405.79999999999"/>
    <s v="UNIDAD"/>
    <s v="NO SOLICITADAS"/>
  </r>
  <r>
    <x v="1"/>
    <s v="204-4-9"/>
    <n v="10"/>
    <s v="MATERIALES DE CONSTRUCCION"/>
    <s v="CPA 16 RADAR SOBRA"/>
    <n v="0"/>
    <s v="MÍNIMA CUANTÍA"/>
    <n v="1"/>
    <n v="6"/>
    <n v="1"/>
    <n v="354900"/>
    <s v="GLOBAL"/>
    <s v=""/>
  </r>
  <r>
    <x v="1"/>
    <s v="204-4-9"/>
    <n v="10"/>
    <s v="MATERIALES DE CONSTRUCCION"/>
    <s v="MANGUERA 80 M"/>
    <n v="40142008"/>
    <s v="MÍNIMA CUANTÍA"/>
    <n v="4"/>
    <n v="3"/>
    <n v="1"/>
    <n v="142000"/>
    <s v="UNIDAD"/>
    <s v="NO SOLICITADAS"/>
  </r>
  <r>
    <x v="1"/>
    <s v="204-4-9"/>
    <n v="10"/>
    <s v="MATERIALES DE CONSTRUCCION"/>
    <s v="GUAYA ACERADA DE 1/4 SILICONADA  X METRO"/>
    <n v="31152206"/>
    <s v="MÍNIMA CUANTÍA"/>
    <n v="4"/>
    <n v="3"/>
    <n v="180"/>
    <n v="675000"/>
    <s v="UNIDAD"/>
    <s v="NO SOLICITADAS"/>
  </r>
  <r>
    <x v="1"/>
    <s v="204-4-9"/>
    <n v="10"/>
    <s v="MATERIALES DE CONSTRUCCION"/>
    <s v="CONCERTINA DOBLE DE SEGURIDAD 18&quot; "/>
    <n v="31152000"/>
    <s v="MÍNIMA CUANTÍA"/>
    <n v="4"/>
    <n v="3"/>
    <n v="56"/>
    <n v="3136000"/>
    <s v="METRO"/>
    <s v="NO SOLICITADAS"/>
  </r>
  <r>
    <x v="1"/>
    <s v="204-4-9"/>
    <n v="10"/>
    <s v="MATERIALES DE CONSTRUCCION"/>
    <s v="PINTURA A BASE DE AGUA X 1/2 GALON"/>
    <n v="31211502"/>
    <s v="SELECCIÓN ABREVIADA SUBASTA INVERSA"/>
    <n v="4"/>
    <n v="3"/>
    <n v="10"/>
    <n v="60000"/>
    <s v="UNIDAD"/>
    <s v="NO SOLICITADAS"/>
  </r>
  <r>
    <x v="1"/>
    <s v="204-4-11"/>
    <n v="10"/>
    <s v="MATERIALES ODONTOLOGICOS"/>
    <s v="KIIT DE HIGIENE ORAL"/>
    <n v="42151902"/>
    <s v="MÍNIMA CUANTÍA"/>
    <n v="4"/>
    <n v="3"/>
    <n v="41"/>
    <n v="536690"/>
    <s v="UNIDAD"/>
    <s v="NO SOLICITADAS"/>
  </r>
  <r>
    <x v="1"/>
    <s v="204-4-12"/>
    <n v="10"/>
    <s v="MATERIALES REACTIVOS DE LABORATORIO Y QUÍMICOS"/>
    <s v="ALCOHOL ISOPROPILICO PROPANOL X 55 GL"/>
    <n v="12352104"/>
    <s v="SELECCIÓN ABREVIADA MENOR CUANTÍA"/>
    <n v="2"/>
    <n v="6"/>
    <n v="10"/>
    <n v="16660000"/>
    <s v="UNIDAD"/>
    <s v="NO SOLICITADAS"/>
  </r>
  <r>
    <x v="1"/>
    <s v="204-4-12"/>
    <n v="10"/>
    <s v="MATERIALES REACTIVOS DE LABORATORIO Y QUÍMICOS"/>
    <s v="SOLVENTE PARA  EQUIPO DE FLUSHING "/>
    <n v="12191501"/>
    <s v="SELECCIÓN ABREVIADA MENOR CUANTÍA"/>
    <n v="2"/>
    <n v="6"/>
    <n v="5"/>
    <n v="1856400"/>
    <s v="GALON"/>
    <s v="NO SOLICITADAS"/>
  </r>
  <r>
    <x v="1"/>
    <s v="204-4-12"/>
    <n v="10"/>
    <s v="MATERIALES REACTIVOS DE LABORATORIO Y QUÍMICOS"/>
    <s v="ADHESIVO QUIMICO EN SPRAY "/>
    <n v="31201601"/>
    <s v="SELECCIÓN ABREVIADA MENOR CUANTÍA"/>
    <n v="2"/>
    <n v="6"/>
    <n v="10"/>
    <n v="541450"/>
    <s v="UNIDAD"/>
    <s v="NO SOLICITADAS"/>
  </r>
  <r>
    <x v="1"/>
    <s v="204-4-12"/>
    <n v="10"/>
    <s v="MATERIALES REACTIVOS DE LABORATORIO Y QUÍMICOS"/>
    <s v="GAS MAPP PARA SOLDAR 14,1 OZ"/>
    <n v="25174004"/>
    <s v="MÍNIMA CUANTÍA"/>
    <n v="7"/>
    <n v="3"/>
    <n v="5"/>
    <n v="185000"/>
    <s v="UNIDAD"/>
    <s v="NO SOLICITADAS"/>
  </r>
  <r>
    <x v="1"/>
    <s v="204-4-12"/>
    <n v="10"/>
    <s v="MATERIALES REACTIVOS DE LABORATORIO Y QUÍMICOS"/>
    <s v="GAS REFRIGERANTE R 22 X 30 LBS"/>
    <n v="25174004"/>
    <s v="MÍNIMA CUANTÍA"/>
    <n v="7"/>
    <n v="3"/>
    <n v="5"/>
    <n v="1425000"/>
    <s v="UNIDAD"/>
    <s v="NO SOLICITADAS"/>
  </r>
  <r>
    <x v="1"/>
    <s v="204-4-12"/>
    <n v="10"/>
    <s v="MATERIALES REACTIVOS DE LABORATORIO Y QUÍMICOS"/>
    <s v="AGUA PARA BATERIAS CAJA X 12 UNIDADES"/>
    <n v="15121501"/>
    <s v="SELECCIÓN ABREVIADA MENOR CUANTÍA"/>
    <n v="2"/>
    <n v="6"/>
    <n v="2"/>
    <n v="28778.92"/>
    <s v="UNIDAD"/>
    <s v="NO SOLICITADAS"/>
  </r>
  <r>
    <x v="1"/>
    <s v="204-4-12"/>
    <n v="10"/>
    <s v="MATERIALES REACTIVOS DE LABORATORIO Y QUÍMICOS"/>
    <s v="ACETILENO"/>
    <n v="15111506"/>
    <s v="SELECCIÓN ABREVIADA MENOR CUANTÍA"/>
    <n v="2"/>
    <n v="6"/>
    <n v="5"/>
    <n v="178500"/>
    <s v="KILOGRAMO"/>
    <s v="NO SOLICITADAS"/>
  </r>
  <r>
    <x v="1"/>
    <s v="204-4-12"/>
    <n v="10"/>
    <s v="MATERIALES REACTIVOS DE LABORATORIO Y QUÍMICOS"/>
    <s v="NITROGENO"/>
    <n v="12141903"/>
    <s v="SELECCIÓN ABREVIADA MENOR CUANTÍA"/>
    <n v="2"/>
    <n v="6"/>
    <n v="680"/>
    <n v="6878200"/>
    <s v="METRO CUBICO"/>
    <s v="NO SOLICITADAS"/>
  </r>
  <r>
    <x v="1"/>
    <s v="204-4-12"/>
    <n v="10"/>
    <s v="MATERIALES REACTIVOS DE LABORATORIO Y QUÍMICOS"/>
    <s v="OXIGENO INDUSTRIAL"/>
    <n v="12141904"/>
    <s v="SELECCIÓN ABREVIADA MENOR CUANTÍA"/>
    <n v="2"/>
    <n v="6"/>
    <n v="2000"/>
    <n v="19635000"/>
    <s v="METRO CUBICO"/>
    <s v="NO SOLICITADAS"/>
  </r>
  <r>
    <x v="1"/>
    <s v="204-4-12"/>
    <n v="10"/>
    <s v="MATERIALES REACTIVOS DE LABORATORIO Y QUÍMICOS"/>
    <s v="HELIO"/>
    <n v="31211801"/>
    <s v="SELECCIÓN ABREVIADA MENOR CUANTÍA"/>
    <n v="2"/>
    <n v="6"/>
    <n v="3"/>
    <n v="321657"/>
    <s v="METRO CUBICO"/>
    <s v="NO SOLICITADAS"/>
  </r>
  <r>
    <x v="1"/>
    <s v="204-4-12"/>
    <n v="10"/>
    <s v="MATERIALES REACTIVOS DE LABORATORIO Y QUÍMICOS"/>
    <s v="ALCOHOL ISOPROPILICO"/>
    <n v="12352104"/>
    <s v="SELECCIÓN ABREVIADA MENOR CUANTÍA"/>
    <n v="2"/>
    <n v="3"/>
    <n v="20"/>
    <n v="315350"/>
    <s v="UNIDAD"/>
    <s v="NO SOLICITADAS"/>
  </r>
  <r>
    <x v="1"/>
    <s v="204-4-12"/>
    <n v="10"/>
    <s v="MATERIALES REACTIVOS DE LABORATORIO Y QUÍMICOS"/>
    <s v="CLORO TABLETA TIPO AMERICANO AL 91%"/>
    <n v="12141901"/>
    <s v="SELECCIÓN ABREVIADA MENOR CUANTÍA"/>
    <n v="2"/>
    <n v="3"/>
    <n v="10"/>
    <n v="44030"/>
    <s v="UNIDAD"/>
    <s v="NO SOLICITADAS"/>
  </r>
  <r>
    <x v="1"/>
    <s v="204-4-14"/>
    <n v="10"/>
    <s v="MUNICION"/>
    <s v="GAS PIMIENTA AEROSOL PORTATIL"/>
    <n v="46182500"/>
    <s v="SELECCIÓN ABREVIADA MENOR CUANTÍA"/>
    <n v="4"/>
    <n v="3"/>
    <n v="30"/>
    <n v="1320000"/>
    <s v="UNIDAD"/>
    <s v="NO SOLICITADAS"/>
  </r>
  <r>
    <x v="1"/>
    <s v="204-4-15"/>
    <n v="10"/>
    <s v="PAPELERIA, UTILES DE ESCRITORIO Y OFICINA"/>
    <s v="TINTA PARA RESEÑA Y HUELLAS DACTILARES"/>
    <n v="46151703"/>
    <s v="MÍNIMA CUANTÍA"/>
    <n v="4"/>
    <n v="3"/>
    <n v="2"/>
    <n v="240000"/>
    <s v="UNIDAD"/>
    <s v="NO SOLICITADAS"/>
  </r>
  <r>
    <x v="1"/>
    <s v="204-4-15"/>
    <n v="10"/>
    <s v="PAPELERIA, UTILES DE ESCRITORIO Y OFICINA"/>
    <s v="RODILLO PARA TINTA DE RESEÑA"/>
    <n v="46151705"/>
    <s v="MÍNIMA CUANTÍA"/>
    <n v="4"/>
    <n v="3"/>
    <n v="2"/>
    <n v="200000"/>
    <s v="UNIDAD"/>
    <s v="NO SOLICITADAS"/>
  </r>
  <r>
    <x v="1"/>
    <s v="204-4-15"/>
    <n v="10"/>
    <s v="PAPELERIA, UTILES DE ESCRITORIO Y OFICINA"/>
    <s v="PISATARJETA"/>
    <n v="44121625"/>
    <s v="MÍNIMA CUANTÍA"/>
    <n v="4"/>
    <n v="3"/>
    <n v="1"/>
    <n v="190000"/>
    <s v="UNIDAD"/>
    <s v="NO SOLICITADAS"/>
  </r>
  <r>
    <x v="1"/>
    <s v="204-4-15"/>
    <n v="10"/>
    <s v="PAPELERIA, UTILES DE ESCRITORIO Y OFICINA"/>
    <s v="PLANCHUELA"/>
    <n v="46151715"/>
    <s v="MÍNIMA CUANTÍA"/>
    <n v="4"/>
    <n v="3"/>
    <n v="2"/>
    <n v="120000"/>
    <s v="UNIDAD"/>
    <s v="NO SOLICITADAS"/>
  </r>
  <r>
    <x v="1"/>
    <s v="204-4-17"/>
    <n v="10"/>
    <s v="PRODUCTOS DE ASEO Y LIMPIEZA"/>
    <s v="SABRA X 5 METROS  P/N "/>
    <n v="47121803"/>
    <s v="SELECCIÓN ABREVIADA MENOR CUANTÍA"/>
    <n v="2"/>
    <n v="6"/>
    <n v="25"/>
    <n v="8330000"/>
    <s v="UNIDAD"/>
    <s v="NO SOLICITADAS"/>
  </r>
  <r>
    <x v="1"/>
    <s v="204-4-17"/>
    <n v="10"/>
    <s v="PRODUCTOS DE ASEO Y LIMPIEZA"/>
    <s v="JABON LIQUIDO PARA MANOS  P/N S/P"/>
    <n v="47131800"/>
    <s v="SELECCIÓN ABREVIADA MENOR CUANTÍA"/>
    <n v="2"/>
    <n v="6"/>
    <n v="50"/>
    <n v="5995517.5"/>
    <s v="GALON"/>
    <s v="NO SOLICITADAS"/>
  </r>
  <r>
    <x v="1"/>
    <s v="204-4-17"/>
    <n v="10"/>
    <s v="PRODUCTOS DE ASEO Y LIMPIEZA"/>
    <s v="SHAMPOO PARA AERONAVES CANECA 55 GL"/>
    <n v="10324900"/>
    <s v="SELECCIÓN ABREVIADA MENOR CUANTÍA"/>
    <n v="2"/>
    <n v="6"/>
    <n v="13"/>
    <n v="67092013.170000002"/>
    <s v="UNIDAD"/>
    <s v="NO SOLICITADAS"/>
  </r>
  <r>
    <x v="1"/>
    <s v="204-4-17"/>
    <n v="10"/>
    <s v="PRODUCTOS DE ASEO Y LIMPIEZA"/>
    <s v="PEINILLA DE DIENTES ANCHOS CON CABO"/>
    <n v="53131604"/>
    <s v="MÍNIMA CUANTÍA"/>
    <n v="6"/>
    <n v="3"/>
    <n v="10"/>
    <n v="31000"/>
    <s v="UNIDAD"/>
    <s v="NO SOLICITADAS"/>
  </r>
  <r>
    <x v="1"/>
    <s v="204-4-17"/>
    <n v="10"/>
    <s v="PRODUCTOS DE ASEO Y LIMPIEZA"/>
    <s v="JABON DE TOCADOR EN PASTA, CON PESO DE 20 GR"/>
    <n v="53131608"/>
    <s v="MÍNIMA CUANTÍA"/>
    <n v="6"/>
    <n v="3"/>
    <n v="1500"/>
    <n v="375000"/>
    <s v="UNIDAD"/>
    <s v="NO SOLICITADAS"/>
  </r>
  <r>
    <x v="1"/>
    <s v="204-4-17"/>
    <n v="10"/>
    <s v="PRODUCTOS DE ASEO Y LIMPIEZA"/>
    <s v="JABON LIQUIDO PARA MANOS ANTIBACTERIAL EN PRESENTACION DE 500 CC CON AROMA"/>
    <n v="53131608"/>
    <s v="MÍNIMA CUANTÍA"/>
    <n v="6"/>
    <n v="3"/>
    <n v="10"/>
    <n v="70000"/>
    <s v="UNIDAD"/>
    <s v="NO SOLICITADAS"/>
  </r>
  <r>
    <x v="1"/>
    <s v="204-4-17"/>
    <n v="10"/>
    <s v="PRODUCTOS DE ASEO Y LIMPIEZA"/>
    <s v="LIMPION DE TOALLA 80 X 60 CM"/>
    <n v="52121601"/>
    <s v="MÍNIMA CUANTÍA"/>
    <n v="6"/>
    <n v="3"/>
    <n v="10"/>
    <n v="26000"/>
    <s v="UNIDAD"/>
    <s v="NO SOLICITADAS"/>
  </r>
  <r>
    <x v="1"/>
    <s v="204-4-17"/>
    <n v="10"/>
    <s v="PRODUCTOS DE ASEO Y LIMPIEZA"/>
    <s v="LIMPIAVIDRIO CON AROMA, PRESENTACION EN SPRAY 500 CC"/>
    <n v="47131824"/>
    <s v="MÍNIMA CUANTÍA"/>
    <n v="6"/>
    <n v="3"/>
    <n v="60"/>
    <n v="453000"/>
    <s v="UNIDAD"/>
    <s v="NO SOLICITADAS"/>
  </r>
  <r>
    <x v="1"/>
    <s v="204-4-17"/>
    <n v="10"/>
    <s v="PRODUCTOS DE ASEO Y LIMPIEZA"/>
    <s v="AMBIENTADOR PARA CARRO"/>
    <n v="47131816"/>
    <s v="MÍNIMA CUANTÍA"/>
    <n v="6"/>
    <n v="3"/>
    <n v="15"/>
    <n v="150000"/>
    <s v="UNIDAD"/>
    <s v="NO SOLICITADAS"/>
  </r>
  <r>
    <x v="1"/>
    <s v="204-4-17"/>
    <n v="10"/>
    <s v="PRODUCTOS DE ASEO Y LIMPIEZA"/>
    <s v="BLANQUEADOR DESINFECTANTE EN GALON PLASTICO, POR 3785 CM3, CON FRAGANCIA."/>
    <n v="47131700"/>
    <s v="MÍNIMA CUANTÍA"/>
    <n v="6"/>
    <n v="3"/>
    <n v="80"/>
    <n v="480000"/>
    <s v="GALON"/>
    <s v="NO SOLICITADAS"/>
  </r>
  <r>
    <x v="1"/>
    <s v="204-4-17"/>
    <n v="10"/>
    <s v="PRODUCTOS DE ASEO Y LIMPIEZA"/>
    <s v="LIQUIDO PARA ESTERILIZAR ANTIBACTERIAL ALTA DESINFECCION BIOSEGURIDAD X 3785 CC (OPASTER ORTOFLALALDHEIDO) OPA 0,55 X CC "/>
    <n v="47131700"/>
    <s v="MÍNIMA CUANTÍA"/>
    <n v="6"/>
    <n v="3"/>
    <n v="10"/>
    <n v="685500"/>
    <s v="UNIDAD"/>
    <s v="NO SOLICITADAS"/>
  </r>
  <r>
    <x v="1"/>
    <s v="204-4-17"/>
    <n v="10"/>
    <s v="PRODUCTOS DE ASEO Y LIMPIEZA"/>
    <s v="JABON LAVAPLATOS TIPO CREMA, CON PODER DESENGRASANTE  ANTIBACTERIAL  PRESENTACION DE 500 GR."/>
    <n v="47131810"/>
    <s v="MÍNIMA CUANTÍA"/>
    <n v="6"/>
    <n v="3"/>
    <n v="40"/>
    <n v="204000"/>
    <s v="UNIDAD"/>
    <s v="NO SOLICITADAS"/>
  </r>
  <r>
    <x v="1"/>
    <s v="204-4-17"/>
    <n v="10"/>
    <s v="PRODUCTOS DE ASEO Y LIMPIEZA"/>
    <s v="LUSTRAMUEBLE, PRESENTACION LIQUIDA, FRASCO DE 200 ML"/>
    <n v="47131806"/>
    <s v="MÍNIMA CUANTÍA"/>
    <n v="6"/>
    <n v="3"/>
    <n v="30"/>
    <n v="316500"/>
    <s v="UNIDAD"/>
    <s v="NO SOLICITADAS"/>
  </r>
  <r>
    <x v="1"/>
    <s v="204-4-17"/>
    <n v="10"/>
    <s v="PRODUCTOS DE ASEO Y LIMPIEZA"/>
    <s v="SUAVIZANTE DE ROPA CON FRAGANCIA GALON X 5000 ML "/>
    <n v="47131700"/>
    <s v="MÍNIMA CUANTÍA"/>
    <n v="6"/>
    <n v="3"/>
    <n v="30"/>
    <n v="568500"/>
    <s v="UNIDAD"/>
    <s v="NO SOLICITADAS"/>
  </r>
  <r>
    <x v="1"/>
    <s v="204-4-17"/>
    <n v="10"/>
    <s v="PRODUCTOS DE ASEO Y LIMPIEZA"/>
    <s v="LIMPIADOR DESINFECTANTE  MULTIUSOS ANTIBACTERIAL  LIQUIDO LIMPIEZA PROFUNDA EMPAQUE PLASTICO X 3785 CC CON FRAGANCIAS VARIADAS  (LAVANDA, CITRONELA, PINO, JARDIN DE ENSUENO, BRISAS DEL BOSQUE, CANELA)"/>
    <n v="47131803"/>
    <s v="MÍNIMA CUANTÍA"/>
    <n v="6"/>
    <n v="3"/>
    <n v="80"/>
    <n v="1004000"/>
    <s v="UNIDAD"/>
    <s v="NO SOLICITADAS"/>
  </r>
  <r>
    <x v="1"/>
    <s v="204-4-17"/>
    <n v="10"/>
    <s v="PRODUCTOS DE ASEO Y LIMPIEZA"/>
    <s v="VARSOL ANTIBACTERIAL PRESENTACION X  3785 CC3"/>
    <n v="47131803"/>
    <s v="MÍNIMA CUANTÍA"/>
    <n v="6"/>
    <n v="3"/>
    <n v="10"/>
    <n v="272000"/>
    <s v="UNIDAD"/>
    <s v="NO SOLICITADAS"/>
  </r>
  <r>
    <x v="1"/>
    <s v="204-4-17"/>
    <n v="10"/>
    <s v="PRODUCTOS DE ASEO Y LIMPIEZA"/>
    <s v="CERA LIQUIDA EMULSIONADA, AUTOBRILLANTE, ANTIDESLIZANTE DE ALTA RESISTENCIA A LAS MARCAS PRODUCIDAS POR LOS ZAPATOS Y EL ARRASTRE DE OBJETOS,  CON FRAGANCIA, PRSENTACION POR 3785 CC / COLOR NEUTRO"/>
    <n v="47131802"/>
    <s v="MÍNIMA CUANTÍA"/>
    <n v="6"/>
    <n v="3"/>
    <n v="40"/>
    <n v="952000"/>
    <s v="UNIDAD"/>
    <s v="NO SOLICITADAS"/>
  </r>
  <r>
    <x v="1"/>
    <s v="204-4-17"/>
    <n v="10"/>
    <s v="PRODUCTOS DE ASEO Y LIMPIEZA"/>
    <s v="CREOLINA, PRESENTACION POR 3000 CC, CONCENTRADA"/>
    <n v="47131802"/>
    <s v="MÍNIMA CUANTÍA"/>
    <n v="6"/>
    <n v="3"/>
    <n v="20"/>
    <n v="368000"/>
    <s v="UNIDAD"/>
    <s v="NO SOLICITADAS"/>
  </r>
  <r>
    <x v="1"/>
    <s v="204-4-17"/>
    <n v="10"/>
    <s v="PRODUCTOS DE ASEO Y LIMPIEZA"/>
    <s v="GUANTES DESECHABLES SILICONA  CAJA POR 100 UNIDADES"/>
    <n v="47131801"/>
    <s v="MÍNIMA CUANTÍA"/>
    <n v="6"/>
    <n v="3"/>
    <n v="20"/>
    <n v="521000"/>
    <s v="UNIDAD"/>
    <s v="NO SOLICITADAS"/>
  </r>
  <r>
    <x v="1"/>
    <s v="204-4-17"/>
    <n v="10"/>
    <s v="PRODUCTOS DE ASEO Y LIMPIEZA"/>
    <s v="DETERGENTE EN POLVO, PRESENTACION POR 1 KG, NEUTRO, CON BLANQUEADOR, DE USO GENERAL, CON FRAGANCIA"/>
    <n v="47131800"/>
    <s v="MÍNIMA CUANTÍA"/>
    <n v="6"/>
    <n v="3"/>
    <n v="20"/>
    <n v="87000"/>
    <s v="UNIDAD"/>
    <s v="NO SOLICITADAS"/>
  </r>
  <r>
    <x v="1"/>
    <s v="204-4-17"/>
    <n v="10"/>
    <s v="PRODUCTOS DE ASEO Y LIMPIEZA"/>
    <s v="PANO ABRASIVO LIMPIADOR DE 10 X 15 CM (ESPONJA SABRA) PRESENTACION POR 3 UNIDAD"/>
    <n v="47131800"/>
    <s v="MÍNIMA CUANTÍA"/>
    <n v="6"/>
    <n v="3"/>
    <n v="20"/>
    <n v="254000"/>
    <s v="UNIDAD"/>
    <s v="NO SOLICITADAS"/>
  </r>
  <r>
    <x v="1"/>
    <s v="204-4-17"/>
    <n v="10"/>
    <s v="PRODUCTOS DE ASEO Y LIMPIEZA"/>
    <s v="RECOGEDOR DE PLASTICO RIGIDO RESISTENTE A SOLVENTE COMUNES, DE DIMENSIONES MAYOR O IGUAL A 6X19X23 Y MENOR A 8,5X20X26 CM, CON MANGO PLASTICO DE LONGITUD 70 CM, PLANO CON BANDA"/>
    <n v="47131611"/>
    <s v="MÍNIMA CUANTÍA"/>
    <n v="6"/>
    <n v="3"/>
    <n v="10"/>
    <n v="63500"/>
    <s v="UNIDAD"/>
    <s v="NO SOLICITADAS"/>
  </r>
  <r>
    <x v="1"/>
    <s v="204-4-17"/>
    <n v="10"/>
    <s v="PRODUCTOS DE ASEO Y LIMPIEZA"/>
    <s v="AMBIENTADOR EN AEROSOL DESINFECTANTE AROMAS VARIADOS ( LAVANDA, TARDES DE PRIMAVERA, CANELA, DURAZNO, CITRICO, CAFÉ, ETC) PRESNTACION DE 400 CC"/>
    <n v="47131706"/>
    <s v="MÍNIMA CUANTÍA"/>
    <n v="6"/>
    <n v="3"/>
    <n v="50"/>
    <n v="397500"/>
    <s v="UNIDAD"/>
    <s v="NO SOLICITADAS"/>
  </r>
  <r>
    <x v="1"/>
    <s v="204-4-17"/>
    <n v="10"/>
    <s v="PRODUCTOS DE ASEO Y LIMPIEZA"/>
    <s v="CEPILLO SANITARIO REDONDO DE 40 CM"/>
    <n v="47131604"/>
    <s v="MÍNIMA CUANTÍA"/>
    <n v="6"/>
    <n v="3"/>
    <n v="15"/>
    <n v="76500"/>
    <s v="UNIDAD"/>
    <s v="NO SOLICITADAS"/>
  </r>
  <r>
    <x v="1"/>
    <s v="204-4-17"/>
    <n v="10"/>
    <s v="PRODUCTOS DE ASEO Y LIMPIEZA"/>
    <s v="ESCOBA SUAVE DE 38 CM X 9 CM X 12,5 CM CON ACOPLE PLÁSTICO ROSCADO, CON MANGO METALICO PLATEADO DE 1,50 CMS CON  ROSCA Y TAPON, ROSCA Ø7/8 CALIBRE 30, CON MATERIAL DE LAS CERDAS EN FIBRA PLÁSTICA PLUMILLADA, TEXTURA DE LAS CERDAS SUAVE Y MATERIAL DE LA BASE EN PLÁSTICO."/>
    <n v="47131608"/>
    <s v="MÍNIMA CUANTÍA"/>
    <n v="6"/>
    <n v="3"/>
    <n v="80"/>
    <n v="416000"/>
    <s v="UNIDAD"/>
    <s v="NO SOLICITADAS"/>
  </r>
  <r>
    <x v="1"/>
    <s v="204-4-17"/>
    <n v="10"/>
    <s v="PRODUCTOS DE ASEO Y LIMPIEZA"/>
    <s v="CHUPA PARA SANITARIO, TIPO CAMPANA SENCILLA, CON MANGO FABRICADO EN PLASTICO"/>
    <n v="47131605"/>
    <s v="MÍNIMA CUANTÍA"/>
    <n v="6"/>
    <n v="3"/>
    <n v="5"/>
    <n v="25500"/>
    <s v="UNIDAD"/>
    <s v="NO SOLICITADAS"/>
  </r>
  <r>
    <x v="1"/>
    <s v="204-4-17"/>
    <n v="10"/>
    <s v="PRODUCTOS DE ASEO Y LIMPIEZA"/>
    <s v="CEPILLO PARA BARRIDO DE CALLES, CON CUERPO EN MADERA, MATERIAL DE LAS CERDAS PLASTICO"/>
    <n v="47131604"/>
    <s v="MÍNIMA CUANTÍA"/>
    <n v="6"/>
    <n v="3"/>
    <n v="50"/>
    <n v="365000"/>
    <s v="UNIDAD"/>
    <s v="NO SOLICITADAS"/>
  </r>
  <r>
    <x v="1"/>
    <s v="204-4-17"/>
    <n v="10"/>
    <s v="PRODUCTOS DE ASEO Y LIMPIEZA"/>
    <s v="ESPUMAS PARA SACUDIR CABELLO EN CUADRITOS"/>
    <n v="47131601"/>
    <s v="MÍNIMA CUANTÍA"/>
    <n v="6"/>
    <n v="3"/>
    <n v="10"/>
    <n v="9300"/>
    <s v="UNIDAD"/>
    <s v="NO SOLICITADAS"/>
  </r>
  <r>
    <x v="1"/>
    <s v="204-4-17"/>
    <n v="10"/>
    <s v="PRODUCTOS DE ASEO Y LIMPIEZA"/>
    <s v="GALON DE SHAMPOO PARA CARROS "/>
    <n v="47131600"/>
    <s v="MÍNIMA CUANTÍA"/>
    <n v="6"/>
    <n v="3"/>
    <n v="6"/>
    <n v="84000"/>
    <s v="GALON"/>
    <s v="NO SOLICITADAS"/>
  </r>
  <r>
    <x v="1"/>
    <s v="204-4-17"/>
    <n v="10"/>
    <s v="PRODUCTOS DE ASEO Y LIMPIEZA"/>
    <s v="BAYETILLA DE ALGODÓN COLOR BLANCO"/>
    <n v="47131500"/>
    <s v="MÍNIMA CUANTÍA"/>
    <n v="6"/>
    <n v="3"/>
    <n v="50"/>
    <n v="250000"/>
    <s v="UNIDAD"/>
    <s v="NO SOLICITADAS"/>
  </r>
  <r>
    <x v="1"/>
    <s v="204-4-17"/>
    <n v="10"/>
    <s v="PRODUCTOS DE ASEO Y LIMPIEZA"/>
    <s v="REPUESTO EN ACEITE PARA AMBIENTADOR ELECTRICO DE CALENTAMIENTO DE ACEITES PERFUMADOS PRESENTACIÓN PAQUETE  POR 02 UNIDADES"/>
    <n v="47131706"/>
    <s v="MÍNIMA CUANTÍA"/>
    <n v="6"/>
    <n v="3"/>
    <n v="10"/>
    <n v="175000"/>
    <s v="UNIDAD"/>
    <s v="NO SOLICITADAS"/>
  </r>
  <r>
    <x v="1"/>
    <s v="204-4-17"/>
    <n v="10"/>
    <s v="PRODUCTOS DE ASEO Y LIMPIEZA"/>
    <s v="BOLSA DE BASURA ROJA PARA DESECHOS CONTAMINANTES "/>
    <n v="47121701"/>
    <s v="MÍNIMA CUANTÍA"/>
    <n v="6"/>
    <n v="3"/>
    <n v="20"/>
    <n v="102000"/>
    <s v="UNIDAD"/>
    <s v="NO SOLICITADAS"/>
  </r>
  <r>
    <x v="1"/>
    <s v="204-4-17"/>
    <n v="10"/>
    <s v="PRODUCTOS DE ASEO Y LIMPIEZA"/>
    <s v="GUANTE DOMESTICO CON LABRADO EN LA PALMA PARA EVITAR DESLIZAMIENTOS BORDE EN SU PUNO PARA FACIL CALZADO ELABORADO EN LATEX ESPECIAL, INTERNAMENTE CON RECUBRIMIENTO ANTIALERGICO AL LATEX  CON PARED SEMIGRUESA PARA MAYOR RESISTENCIA CALIBRE 25 TALLAS 7 1/2, 8, 8 1/2, Y  9"/>
    <n v="46181504"/>
    <s v="MÍNIMA CUANTÍA"/>
    <n v="6"/>
    <n v="3"/>
    <n v="10"/>
    <n v="80500"/>
    <s v="UNIDAD"/>
    <s v="NO SOLICITADAS"/>
  </r>
  <r>
    <x v="1"/>
    <s v="204-4-17"/>
    <n v="10"/>
    <s v="PRODUCTOS DE ASEO Y LIMPIEZA"/>
    <s v="BAYETILLAS DULCE ABRIGO "/>
    <n v="47131500"/>
    <s v="MÍNIMA CUANTÍA"/>
    <n v="6"/>
    <n v="3"/>
    <n v="20"/>
    <n v="40000"/>
    <s v="UNIDAD"/>
    <s v="NO SOLICITADAS"/>
  </r>
  <r>
    <x v="1"/>
    <s v="204-4-17"/>
    <n v="10"/>
    <s v="PRODUCTOS DE ASEO Y LIMPIEZA"/>
    <s v="CEPILLO PARA PAREDES Y TECHO TELARAÑERO CON MANGO ALUMINIO EXTENDIBLE"/>
    <n v="27113005"/>
    <s v="MÍNIMA CUANTÍA"/>
    <n v="6"/>
    <n v="3"/>
    <n v="10"/>
    <n v="126500"/>
    <s v="UNIDAD"/>
    <s v="NO SOLICITADAS"/>
  </r>
  <r>
    <x v="1"/>
    <s v="204-4-17"/>
    <n v="10"/>
    <s v="PRODUCTOS DE ASEO Y LIMPIEZA"/>
    <s v="DISPLAY DE 20 CUCHILLAS PARA AFEITAR X 24 CAJAS X 3 HOJAS"/>
    <n v="27111502"/>
    <s v="MÍNIMA CUANTÍA"/>
    <n v="6"/>
    <n v="3"/>
    <n v="10"/>
    <n v="372500"/>
    <s v="UNIDAD"/>
    <s v="NO SOLICITADAS"/>
  </r>
  <r>
    <x v="1"/>
    <s v="204-4-17"/>
    <n v="10"/>
    <s v="PRODUCTOS DE ASEO Y LIMPIEZA"/>
    <s v="PAPELERA VAIVEN CUADRADA 10-12 LITROS  EN PLASTICO DE ALTA RESISTENCIA, COLOR AZUL CON TAPA"/>
    <n v="24112006"/>
    <s v="MÍNIMA CUANTÍA"/>
    <n v="6"/>
    <n v="3"/>
    <n v="10"/>
    <n v="263000"/>
    <s v="UNIDAD"/>
    <s v="NO SOLICITADAS"/>
  </r>
  <r>
    <x v="1"/>
    <s v="204-4-17"/>
    <n v="10"/>
    <s v="PRODUCTOS DE ASEO Y LIMPIEZA"/>
    <s v="BOLSA DE BASURA INDUSTRIAL NEGRA GRANDE DE 90 X 120 PAQUETE X 6 UNIDADES "/>
    <n v="24112006"/>
    <s v="MÍNIMA CUANTÍA"/>
    <n v="6"/>
    <n v="3"/>
    <n v="400"/>
    <n v="1600000"/>
    <s v="UNIDAD"/>
    <s v="NO SOLICITADAS"/>
  </r>
  <r>
    <x v="1"/>
    <s v="204-4-17"/>
    <n v="10"/>
    <s v="PRODUCTOS DE ASEO Y LIMPIEZA"/>
    <s v="PAPEL HIGIENICO TRIPLE HOJA, COLOR BLANCO, 37 A 45 M DE LARGO Y 9 CM DE ANCHO "/>
    <n v="14111704"/>
    <s v="MÍNIMA CUANTÍA"/>
    <n v="6"/>
    <n v="3"/>
    <n v="2000"/>
    <n v="2800000"/>
    <s v="UNIDAD"/>
    <s v="NO SOLICITADAS"/>
  </r>
  <r>
    <x v="1"/>
    <s v="204-4-17"/>
    <n v="10"/>
    <s v="PRODUCTOS DE ASEO Y LIMPIEZA"/>
    <s v="PAPEL HIGIENICO DE HOJA SENCILLA, COLOR BLANCO,JUMBO 400 MT DE LARGO, Y 9 CM DE ANCHO, PARA USO EN DISPENSADOR - PAQUETE POR 4 UND)"/>
    <n v="14111704"/>
    <s v="MÍNIMA CUANTÍA"/>
    <n v="6"/>
    <n v="3"/>
    <n v="50"/>
    <n v="1927500"/>
    <s v="UNIDAD"/>
    <s v="NO SOLICITADAS"/>
  </r>
  <r>
    <x v="1"/>
    <s v="204-4-17"/>
    <n v="10"/>
    <s v="PRODUCTOS DE ASEO Y LIMPIEZA"/>
    <s v="TRAPEADOR EN  ALGODÓN, MECHAS DE 40 CM DE ALTO Y 12 CM DE ANCHO"/>
    <n v="47131600"/>
    <s v="MÍNIMA CUANTÍA"/>
    <n v="6"/>
    <n v="3"/>
    <n v="80"/>
    <n v="408000"/>
    <s v="UNIDAD"/>
    <s v="NO SOLICITADAS"/>
  </r>
  <r>
    <x v="1"/>
    <s v="204-4-17"/>
    <n v="10"/>
    <s v="PRODUCTOS DE ASEO Y LIMPIEZA"/>
    <s v="TOALLA DE PAPEL,TIPO PAQUETE DE HOJA SENCILLA, DOBLADA EN Z DE COLOR BLANCO, CON GROFADO Y PRESENTACION DE 80 HOJAS"/>
    <n v="14111703"/>
    <s v="MÍNIMA CUANTÍA"/>
    <n v="6"/>
    <n v="3"/>
    <n v="50"/>
    <n v="922500"/>
    <s v="UNIDAD"/>
    <s v="NO SOLICITADAS"/>
  </r>
  <r>
    <x v="1"/>
    <s v="204-4-17"/>
    <n v="10"/>
    <s v="PRODUCTOS DE ASEO Y LIMPIEZA"/>
    <s v="ACEITE LUBRICANTE 3 EN 1 PARA USUS MULTIPLES , PREVIENE EL OXIDO  DE 90 ML"/>
    <n v="12181600"/>
    <s v="MÍNIMA CUANTÍA"/>
    <n v="6"/>
    <n v="3"/>
    <n v="1"/>
    <n v="21278"/>
    <s v="UNIDAD"/>
    <s v="NO SOLICITADAS"/>
  </r>
  <r>
    <x v="1"/>
    <s v="204-4-17"/>
    <n v="10"/>
    <s v="PRODUCTOS DE ASEO Y LIMPIEZA"/>
    <s v="ESCOBA"/>
    <n v="47131604"/>
    <s v="MÍNIMA CUANTÍA"/>
    <n v="4"/>
    <n v="3"/>
    <n v="40"/>
    <n v="560000"/>
    <s v="UNIDAD"/>
    <s v="NO SOLICITADAS"/>
  </r>
  <r>
    <x v="1"/>
    <s v="204-4-17"/>
    <n v="10"/>
    <s v="PRODUCTOS DE ASEO Y LIMPIEZA"/>
    <s v="TRAPERO"/>
    <n v="47131618"/>
    <s v="MÍNIMA CUANTÍA"/>
    <n v="4"/>
    <n v="3"/>
    <n v="40"/>
    <n v="580000"/>
    <s v="UNIDAD"/>
    <s v="NO SOLICITADAS"/>
  </r>
  <r>
    <x v="1"/>
    <s v="204-4-17"/>
    <n v="10"/>
    <s v="PRODUCTOS DE ASEO Y LIMPIEZA"/>
    <s v="ESCOBONES"/>
    <n v="47131601"/>
    <s v="MÍNIMA CUANTÍA"/>
    <n v="4"/>
    <n v="3"/>
    <n v="8"/>
    <n v="240000"/>
    <s v="UNIDAD"/>
    <s v="NO SOLICITADAS"/>
  </r>
  <r>
    <x v="1"/>
    <s v="204-4-17"/>
    <n v="10"/>
    <s v="PRODUCTOS DE ASEO Y LIMPIEZA"/>
    <s v="DETERGENTE EN POLVO X KILO"/>
    <n v="47131811"/>
    <s v="MÍNIMA CUANTÍA"/>
    <n v="4"/>
    <n v="3"/>
    <n v="300"/>
    <n v="1980000"/>
    <s v="KILOGRAMO"/>
    <s v="NO SOLICITADAS"/>
  </r>
  <r>
    <x v="1"/>
    <s v="204-4-17"/>
    <n v="10"/>
    <s v="PRODUCTOS DE ASEO Y LIMPIEZA"/>
    <s v="CESTA GRANDE"/>
    <n v="52141606"/>
    <s v="MÍNIMA CUANTÍA"/>
    <n v="4"/>
    <n v="3"/>
    <n v="3"/>
    <n v="242700"/>
    <s v="UNIDAD"/>
    <s v="NO SOLICITADAS"/>
  </r>
  <r>
    <x v="1"/>
    <s v="204-4-17"/>
    <n v="10"/>
    <s v="PRODUCTOS DE ASEO Y LIMPIEZA"/>
    <s v="BLANQUEADOR X 10 LITROS"/>
    <n v="47131807"/>
    <s v="MÍNIMA CUANTÍA"/>
    <n v="4"/>
    <n v="3"/>
    <n v="10"/>
    <n v="330000"/>
    <s v="LITRO"/>
    <s v="NO SOLICITADAS"/>
  </r>
  <r>
    <x v="1"/>
    <s v="204-4-17"/>
    <n v="10"/>
    <s v="PRODUCTOS DE ASEO Y LIMPIEZA"/>
    <s v="BOLSA DE BASURA X 2000 UND"/>
    <n v="24111503"/>
    <s v="MÍNIMA CUANTÍA"/>
    <n v="4"/>
    <n v="3"/>
    <n v="1"/>
    <n v="632500"/>
    <s v="UNIDAD"/>
    <s v="NO SOLICITADAS"/>
  </r>
  <r>
    <x v="1"/>
    <s v="204-4-17"/>
    <n v="10"/>
    <s v="PRODUCTOS DE ASEO Y LIMPIEZA"/>
    <s v="CANECA DE BASURA PEQUEÑA"/>
    <n v="47121702"/>
    <s v="MÍNIMA CUANTÍA"/>
    <n v="4"/>
    <n v="3"/>
    <n v="15"/>
    <n v="619500"/>
    <s v="UNIDAD"/>
    <s v="NO SOLICITADAS"/>
  </r>
  <r>
    <x v="1"/>
    <s v="204-4-17"/>
    <n v="10"/>
    <s v="PRODUCTOS DE ASEO Y LIMPIEZA"/>
    <s v="PUNTO ECOLÓGICO X 3 CANECAS"/>
    <n v="47121702"/>
    <s v="MÍNIMA CUANTÍA"/>
    <n v="4"/>
    <n v="3"/>
    <n v="3"/>
    <n v="1241997"/>
    <s v="UNIDAD"/>
    <s v="NO SOLICITADAS"/>
  </r>
  <r>
    <x v="1"/>
    <s v="204-4-17"/>
    <n v="10"/>
    <s v="PRODUCTOS DE ASEO Y LIMPIEZA"/>
    <s v="RECOGEDOR DE BASURA USO DOMESTICO"/>
    <n v="47131611"/>
    <s v="MÍNIMA CUANTÍA"/>
    <n v="4"/>
    <n v="3"/>
    <n v="20"/>
    <n v="330000"/>
    <s v="UNIDAD"/>
    <s v="NO SOLICITADAS"/>
  </r>
  <r>
    <x v="1"/>
    <s v="204-4-17"/>
    <n v="10"/>
    <s v="PRODUCTOS DE ASEO Y LIMPIEZA"/>
    <s v="BALDE "/>
    <n v="47121804"/>
    <s v="MÍNIMA CUANTÍA"/>
    <n v="4"/>
    <n v="3"/>
    <n v="8"/>
    <n v="91600"/>
    <s v="UNIDAD"/>
    <s v="NO SOLICITADAS"/>
  </r>
  <r>
    <x v="1"/>
    <s v="204-4-17"/>
    <n v="10"/>
    <s v="PRODUCTOS DE ASEO Y LIMPIEZA"/>
    <s v="ESPONJILLA"/>
    <n v="47121803"/>
    <s v="MÍNIMA CUANTÍA"/>
    <n v="4"/>
    <n v="3"/>
    <n v="30"/>
    <n v="90000"/>
    <s v="UNIDAD"/>
    <s v="NO SOLICITADAS"/>
  </r>
  <r>
    <x v="1"/>
    <s v="204-4-17"/>
    <n v="10"/>
    <s v="PRODUCTOS DE ASEO Y LIMPIEZA"/>
    <s v="LIMPIADOR MULTIUSOS INDICIDUAL"/>
    <n v="47131805"/>
    <s v="MÍNIMA CUANTÍA"/>
    <n v="4"/>
    <n v="3"/>
    <n v="40"/>
    <n v="232000"/>
    <s v="UNIDAD"/>
    <s v="NO SOLICITADAS"/>
  </r>
  <r>
    <x v="1"/>
    <s v="204-4-17"/>
    <n v="10"/>
    <s v="PRODUCTOS DE ASEO Y LIMPIEZA"/>
    <s v="JABON LAVAPLATOS X 1000 GR"/>
    <n v="47131810"/>
    <s v="MÍNIMA CUANTÍA"/>
    <n v="4"/>
    <n v="3"/>
    <n v="20"/>
    <n v="389000"/>
    <s v="UNIDAD"/>
    <s v="NO SOLICITADAS"/>
  </r>
  <r>
    <x v="1"/>
    <s v="204-4-20"/>
    <n v="10"/>
    <s v="REPUESTOS"/>
    <s v="CORREA  P/N MITSUBISHI 04120-21757"/>
    <n v="26111504"/>
    <s v="SELECCIÓN ABREVIADA MENOR CUANTÍA"/>
    <n v="2"/>
    <n v="6"/>
    <n v="1"/>
    <n v="134298.64000000001"/>
    <s v="UNIDAD"/>
    <s v="NO SOLICITADAS"/>
  </r>
  <r>
    <x v="1"/>
    <s v="204-4-20"/>
    <n v="10"/>
    <s v="REPUESTOS"/>
    <s v="CORREA ALTERNADOR P/N 17400"/>
    <n v="26111504"/>
    <s v="SELECCIÓN ABREVIADA MENOR CUANTÍA"/>
    <n v="2"/>
    <n v="6"/>
    <n v="7"/>
    <n v="503623.47000000003"/>
    <s v="UNIDAD"/>
    <s v="NO SOLICITADAS"/>
  </r>
  <r>
    <x v="1"/>
    <s v="204-4-20"/>
    <n v="10"/>
    <s v="REPUESTOS"/>
    <s v="CORREA ALTERNADOR P/N 30-682-00/  4311-362"/>
    <n v="26111504"/>
    <s v="SELECCIÓN ABREVIADA MENOR CUANTÍA"/>
    <n v="2"/>
    <n v="6"/>
    <n v="2"/>
    <n v="1074393.8799999999"/>
    <s v="UNIDAD"/>
    <s v="NO SOLICITADAS"/>
  </r>
  <r>
    <x v="1"/>
    <s v="204-4-20"/>
    <n v="10"/>
    <s v="REPUESTOS"/>
    <s v="COMPRESOR RECIPROCANTE DE 3 T.R. 220V BIFASICO"/>
    <n v="40151600"/>
    <s v="MÍNIMA CUANTÍA"/>
    <n v="6"/>
    <n v="2"/>
    <n v="2"/>
    <n v="1800000"/>
    <s v="UNIDAD"/>
    <s v="NO SOLICITADAS"/>
  </r>
  <r>
    <x v="1"/>
    <s v="204-4-20"/>
    <n v="10"/>
    <s v="REPUESTOS"/>
    <s v="COMPRESOR RECIPROCANTE DE 4 T.R. 220V BIFASICO"/>
    <n v="40151600"/>
    <s v="MÍNIMA CUANTÍA"/>
    <n v="6"/>
    <n v="2"/>
    <n v="2"/>
    <n v="2000000"/>
    <s v="UNIDAD"/>
    <s v="NO SOLICITADAS"/>
  </r>
  <r>
    <x v="1"/>
    <s v="204-4-20"/>
    <n v="10"/>
    <s v="REPUESTOS"/>
    <s v="COMPRESOR RECIPROCANTE DE 5 T.R. TRIFASICO"/>
    <n v="40151600"/>
    <s v="MÍNIMA CUANTÍA"/>
    <n v="6"/>
    <n v="2"/>
    <n v="2"/>
    <n v="2400000"/>
    <s v="UNIDAD"/>
    <s v="NO SOLICITADAS"/>
  </r>
  <r>
    <x v="1"/>
    <s v="204-4-20"/>
    <n v="10"/>
    <s v="REPUESTOS"/>
    <s v="ASPA DE VENTILACION DE 22&quot;"/>
    <n v="40101600"/>
    <s v="MÍNIMA CUANTÍA"/>
    <n v="6"/>
    <n v="2"/>
    <n v="2"/>
    <n v="274000"/>
    <s v="UNIDAD"/>
    <s v="NO SOLICITADAS"/>
  </r>
  <r>
    <x v="1"/>
    <s v="204-4-20"/>
    <n v="10"/>
    <s v="REPUESTOS"/>
    <s v="ASPA DE VENTILACION DE 24&quot;"/>
    <n v="40101600"/>
    <s v="MÍNIMA CUANTÍA"/>
    <n v="6"/>
    <n v="2"/>
    <n v="3"/>
    <n v="441000"/>
    <s v="UNIDAD"/>
    <s v="NO SOLICITADAS"/>
  </r>
  <r>
    <x v="1"/>
    <s v="204-4-20"/>
    <n v="10"/>
    <s v="REPUESTOS"/>
    <s v="MOTOR VENTILADOR PARA AIRE ACONDICIONADO DE LG  DE 18.000 BTU/H 208 VOLT PARA CONDENSADORA"/>
    <n v="40101600"/>
    <s v="MÍNIMA CUANTÍA"/>
    <n v="6"/>
    <n v="2"/>
    <n v="2"/>
    <n v="400000"/>
    <s v="UNIDAD"/>
    <s v="NO SOLICITADAS"/>
  </r>
  <r>
    <x v="1"/>
    <s v="204-4-20"/>
    <n v="10"/>
    <s v="REPUESTOS"/>
    <s v="MOTORES  VENTILADOR PARA AIRE ACONDICIONADO LG MINISPLIT  DE 24.000 BTU/H PARA CONDENSADORA"/>
    <n v="40101600"/>
    <s v="MÍNIMA CUANTÍA"/>
    <n v="6"/>
    <n v="2"/>
    <n v="6"/>
    <n v="1140000"/>
    <s v="UNIDAD"/>
    <s v="NO SOLICITADAS"/>
  </r>
  <r>
    <x v="1"/>
    <s v="204-4-20"/>
    <n v="10"/>
    <s v="REPUESTOS"/>
    <s v="MOTOR VENTILADOR PARA AIRE ACONDICIONADO LG SPLIT DE 5 TR PARA CONDENSADORA 220V DE DESGARGA HORIZONTAL"/>
    <n v="40101600"/>
    <s v="MÍNIMA CUANTÍA"/>
    <n v="6"/>
    <n v="2"/>
    <n v="2"/>
    <n v="580000"/>
    <s v="UNIDAD"/>
    <s v="NO SOLICITADAS"/>
  </r>
  <r>
    <x v="1"/>
    <s v="204-4-20"/>
    <n v="10"/>
    <s v="REPUESTOS"/>
    <s v="MOTOR VENTILADOR PARA AIRE ACONDICIONADO LG MINISPLIT DE 12.000 BTU/H CONDENSADORA"/>
    <n v="40101600"/>
    <s v="MÍNIMA CUANTÍA"/>
    <n v="6"/>
    <n v="2"/>
    <n v="3"/>
    <n v="540000"/>
    <s v="UNIDAD"/>
    <s v="NO SOLICITADAS"/>
  </r>
  <r>
    <x v="1"/>
    <s v="204-4-20"/>
    <n v="10"/>
    <s v="REPUESTOS"/>
    <s v="PRESOSTADO TIPO CAPSULAPARA ALTA PRESION"/>
    <n v="39122300"/>
    <s v="MÍNIMA CUANTÍA"/>
    <n v="6"/>
    <n v="2"/>
    <n v="5"/>
    <n v="225000"/>
    <s v="UNIDAD"/>
    <s v="NO SOLICITADAS"/>
  </r>
  <r>
    <x v="1"/>
    <s v="204-4-20"/>
    <n v="10"/>
    <s v="REPUESTOS"/>
    <s v="PRESOSTADO TIPO CAPSULAPARA BAJA PRESION"/>
    <n v="39122300"/>
    <s v="MÍNIMA CUANTÍA"/>
    <n v="6"/>
    <n v="2"/>
    <n v="5"/>
    <n v="325000"/>
    <s v="UNIDAD"/>
    <s v="NO SOLICITADAS"/>
  </r>
  <r>
    <x v="1"/>
    <s v="204-4-20"/>
    <n v="10"/>
    <s v="REPUESTOS"/>
    <s v="CABEZAL  PARA CORTE PARA GUADAÑA FS-280"/>
    <n v="23153138"/>
    <s v="MÍNIMA CUANTÍA"/>
    <n v="5"/>
    <n v="1"/>
    <n v="9"/>
    <n v="378144"/>
    <s v="UNIDAD"/>
    <s v="NO SOLICITADAS"/>
  </r>
  <r>
    <x v="1"/>
    <s v="204-4-20"/>
    <n v="10"/>
    <s v="REPUESTOS"/>
    <s v="CUCHILLAS PARA MINI TRACTOR"/>
    <n v="23153100"/>
    <s v="MÍNIMA CUANTÍA"/>
    <n v="5"/>
    <n v="1"/>
    <n v="10"/>
    <n v="731250"/>
    <s v="UNIDAD"/>
    <s v="NO SOLICITADAS"/>
  </r>
  <r>
    <x v="1"/>
    <s v="204-4-20"/>
    <n v="10"/>
    <s v="REPUESTOS"/>
    <s v="CADENAS PARA MOOSIERRA"/>
    <n v="23231400"/>
    <s v="MÍNIMA CUANTÍA"/>
    <n v="5"/>
    <n v="1"/>
    <n v="3"/>
    <n v="397500"/>
    <s v="UNIDAD"/>
    <s v="NO SOLICITADAS"/>
  </r>
  <r>
    <x v="1"/>
    <s v="204-4-20"/>
    <n v="10"/>
    <s v="REPUESTOS"/>
    <s v="ESPADAS PARA MOTOSIERRA"/>
    <n v="23231400"/>
    <s v="MÍNIMA CUANTÍA"/>
    <n v="5"/>
    <n v="1"/>
    <n v="3"/>
    <n v="825000"/>
    <s v="UNIDAD"/>
    <s v="NO SOLICITADAS"/>
  </r>
  <r>
    <x v="1"/>
    <s v="204-4-20"/>
    <n v="10"/>
    <s v="REPUESTOS"/>
    <s v="CUCHILLAS PARA GUADAÑAS F-280"/>
    <n v="27111500"/>
    <s v="MÍNIMA CUANTÍA"/>
    <n v="5"/>
    <n v="1"/>
    <n v="200"/>
    <n v="1680750"/>
    <s v="UNIDAD"/>
    <s v="NO SOLICITADAS"/>
  </r>
  <r>
    <x v="1"/>
    <s v="204-4-20"/>
    <n v="10"/>
    <s v="REPUESTOS"/>
    <s v="CABEZAL  PARA CORTE PARA GUADAÑA FS-280"/>
    <n v="23153138"/>
    <s v="MÍNIMA CUANTÍA"/>
    <n v="5"/>
    <n v="1"/>
    <n v="8"/>
    <n v="336130"/>
    <s v="UNIDAD"/>
    <s v="NO SOLICITADAS"/>
  </r>
  <r>
    <x v="1"/>
    <s v="204-4-20"/>
    <n v="10"/>
    <s v="REPUESTOS"/>
    <s v="RODAMIENTO 6001 PARA CAJA REDUCTORA FS 280 9503- 003-0210"/>
    <n v="31171500"/>
    <s v="MÍNIMA CUANTÍA"/>
    <n v="5"/>
    <n v="1"/>
    <n v="8"/>
    <n v="119500"/>
    <s v="UNIDAD"/>
    <s v="NO SOLICITADAS"/>
  </r>
  <r>
    <x v="1"/>
    <s v="204-4-20"/>
    <n v="10"/>
    <s v="REPUESTOS"/>
    <s v="RODAMIENTO  6202 PARA CAJA REDUCTORA FS 280 9503-003-7450"/>
    <n v="31171500"/>
    <s v="MÍNIMA CUANTÍA"/>
    <n v="5"/>
    <n v="1"/>
    <n v="8"/>
    <n v="160000"/>
    <s v="UNIDAD"/>
    <s v="NO SOLICITADAS"/>
  </r>
  <r>
    <x v="1"/>
    <s v="204-4-20"/>
    <n v="10"/>
    <s v="REPUESTOS"/>
    <s v="RODAMIENTO  6000 PARA CAJA REDUCTORA  FS 280 4116-713-3100"/>
    <n v="31171500"/>
    <s v="MÍNIMA CUANTÍA"/>
    <n v="5"/>
    <n v="1"/>
    <n v="8"/>
    <n v="88000"/>
    <s v="UNIDAD"/>
    <s v="NO SOLICITADAS"/>
  </r>
  <r>
    <x v="1"/>
    <s v="204-4-20"/>
    <n v="10"/>
    <s v="REPUESTOS"/>
    <s v="NYLON PARA ARRANQUE DE GUADAÑA POR CARRETE X 100 MTS 3 MM DE ESPESOR "/>
    <n v="31151504"/>
    <s v="MÍNIMA CUANTÍA"/>
    <n v="5"/>
    <n v="1"/>
    <n v="8"/>
    <n v="1241700"/>
    <s v="UNIDAD"/>
    <s v="NO SOLICITADAS"/>
  </r>
  <r>
    <x v="1"/>
    <s v="204-4-20"/>
    <n v="10"/>
    <s v="REPUESTOS"/>
    <s v="VARILLA DE TRANSMISION PARA GUADAÑA"/>
    <n v="23153100"/>
    <s v="MÍNIMA CUANTÍA"/>
    <n v="5"/>
    <n v="1"/>
    <n v="7"/>
    <n v="962500"/>
    <s v="UNIDAD"/>
    <s v="NO SOLICITADAS"/>
  </r>
  <r>
    <x v="1"/>
    <s v="204-4-20"/>
    <n v="10"/>
    <s v="REPUESTOS"/>
    <s v="TORNILLO GRASERO"/>
    <n v="31161500"/>
    <s v="MÍNIMA CUANTÍA"/>
    <n v="5"/>
    <n v="1"/>
    <n v="8"/>
    <n v="100000"/>
    <s v="UNIDAD"/>
    <s v="NO SOLICITADAS"/>
  </r>
  <r>
    <x v="1"/>
    <s v="204-4-20"/>
    <n v="10"/>
    <s v="REPUESTOS"/>
    <s v="CUCHILLAS PARA MINI TRACTOR"/>
    <n v="23153100"/>
    <s v="MÍNIMA CUANTÍA"/>
    <n v="5"/>
    <n v="1"/>
    <n v="9"/>
    <n v="658125"/>
    <s v="UNIDAD"/>
    <s v="NO SOLICITADAS"/>
  </r>
  <r>
    <x v="1"/>
    <s v="204-4-20"/>
    <n v="10"/>
    <s v="REPUESTOS"/>
    <s v="CORREA DE TRANSMISION PARA MINI-TRACTOR"/>
    <n v="23153100"/>
    <s v="MÍNIMA CUANTÍA"/>
    <n v="5"/>
    <n v="1"/>
    <n v="5"/>
    <n v="1231250"/>
    <s v="UNIDAD"/>
    <s v="NO SOLICITADAS"/>
  </r>
  <r>
    <x v="1"/>
    <s v="204-4-20"/>
    <n v="10"/>
    <s v="REPUESTOS"/>
    <s v="CUCHILLAS PARA GIRO-ZERO"/>
    <n v="23153100"/>
    <s v="MÍNIMA CUANTÍA"/>
    <n v="5"/>
    <n v="1"/>
    <n v="6"/>
    <n v="438750"/>
    <s v="UNIDAD"/>
    <s v="NO SOLICITADAS"/>
  </r>
  <r>
    <x v="1"/>
    <s v="204-4-20"/>
    <n v="10"/>
    <s v="REPUESTOS"/>
    <s v="CADENAS PARA MOOSIERRA"/>
    <n v="23231400"/>
    <s v="MÍNIMA CUANTÍA"/>
    <n v="5"/>
    <n v="1"/>
    <n v="2"/>
    <n v="265000"/>
    <s v="UNIDAD"/>
    <s v="NO SOLICITADAS"/>
  </r>
  <r>
    <x v="1"/>
    <s v="204-4-20"/>
    <n v="10"/>
    <s v="REPUESTOS"/>
    <s v="ESPADA PARA MOTOSIERRA"/>
    <n v="23231400"/>
    <s v="MÍNIMA CUANTÍA"/>
    <n v="5"/>
    <n v="1"/>
    <n v="1"/>
    <n v="263243"/>
    <s v="UNIDAD"/>
    <s v="NO SOLICITADAS"/>
  </r>
  <r>
    <x v="1"/>
    <s v="204-4-20"/>
    <n v="10"/>
    <s v="REPUESTOS"/>
    <s v="FILTRO COMBUSTIBLE ACPM  P/N P552010 "/>
    <n v="40161513"/>
    <s v="SELECCIÓN ABREVIADA MENOR CUANTÍA"/>
    <n v="2"/>
    <n v="3"/>
    <n v="6"/>
    <n v="149940"/>
    <s v="UNIDAD"/>
    <s v="NO SOLICITADAS"/>
  </r>
  <r>
    <x v="1"/>
    <s v="204-4-20"/>
    <n v="10"/>
    <s v="REPUESTOS"/>
    <s v="CORREA ALTERNADOR P/N DAYCO 15535 -11A1360"/>
    <n v="26111504"/>
    <s v="SELECCIÓN ABREVIADA MENOR CUANTÍA"/>
    <n v="2"/>
    <n v="6"/>
    <n v="1"/>
    <n v="51800.7"/>
    <s v="UNIDAD"/>
    <s v="NO SOLICITADAS"/>
  </r>
  <r>
    <x v="1"/>
    <s v="204-4-20"/>
    <n v="10"/>
    <s v="REPUESTOS"/>
    <s v="CORREA MOTOR  P/N DAYCO 5503A95"/>
    <n v="26111504"/>
    <s v="SELECCIÓN ABREVIADA MENOR CUANTÍA"/>
    <n v="2"/>
    <n v="6"/>
    <n v="1"/>
    <n v="124706.05"/>
    <s v="UNIDAD"/>
    <s v="NO SOLICITADAS"/>
  </r>
  <r>
    <x v="1"/>
    <s v="204-4-20"/>
    <n v="10"/>
    <s v="REPUESTOS"/>
    <s v="CORREA MOTOR P/N 10PK1600"/>
    <n v="26111504"/>
    <s v="SELECCIÓN ABREVIADA MENOR CUANTÍA"/>
    <n v="2"/>
    <n v="6"/>
    <n v="2"/>
    <n v="1189507.3400000001"/>
    <s v="UNIDAD"/>
    <s v="NO SOLICITADAS"/>
  </r>
  <r>
    <x v="1"/>
    <s v="204-4-20"/>
    <n v="10"/>
    <s v="REPUESTOS"/>
    <s v="CORREA MOTOR P/N 265779 / 6011285"/>
    <n v="26111504"/>
    <s v="SELECCIÓN ABREVIADA MENOR CUANTÍA"/>
    <n v="2"/>
    <n v="6"/>
    <n v="2"/>
    <n v="211041.74"/>
    <s v="UNIDAD"/>
    <s v="NO SOLICITADAS"/>
  </r>
  <r>
    <x v="1"/>
    <s v="204-4-20"/>
    <n v="10"/>
    <s v="REPUESTOS"/>
    <s v="CORREA MOTOR P/N 8PK1755"/>
    <n v="26111504"/>
    <s v="SELECCIÓN ABREVIADA MENOR CUANTÍA"/>
    <n v="2"/>
    <n v="6"/>
    <n v="2"/>
    <n v="997650.78"/>
    <s v="UNIDAD"/>
    <s v="NO SOLICITADAS"/>
  </r>
  <r>
    <x v="1"/>
    <s v="204-4-20"/>
    <n v="10"/>
    <s v="REPUESTOS"/>
    <s v="CORREA MOTOR P/N A34"/>
    <n v="26111504"/>
    <s v="SELECCIÓN ABREVIADA MENOR CUANTÍA"/>
    <n v="2"/>
    <n v="6"/>
    <n v="1"/>
    <n v="76741.91"/>
    <s v="UNIDAD"/>
    <s v="NO SOLICITADAS"/>
  </r>
  <r>
    <x v="1"/>
    <s v="204-4-20"/>
    <n v="10"/>
    <s v="REPUESTOS"/>
    <s v="CORREA MOTOR P/N D125X148517585"/>
    <n v="26111504"/>
    <s v="SELECCIÓN ABREVIADA MENOR CUANTÍA"/>
    <n v="2"/>
    <n v="6"/>
    <n v="1"/>
    <n v="143892.42000000001"/>
    <s v="UNIDAD"/>
    <s v="NO SOLICITADAS"/>
  </r>
  <r>
    <x v="1"/>
    <s v="204-4-20"/>
    <n v="10"/>
    <s v="REPUESTOS"/>
    <s v="CORREA MOTOR P/N DAYCO 13A1065 C17420"/>
    <n v="26111504"/>
    <s v="SELECCIÓN ABREVIADA MENOR CUANTÍA"/>
    <n v="2"/>
    <n v="6"/>
    <n v="7"/>
    <n v="940090.4800000001"/>
    <s v="UNIDAD"/>
    <s v="NO SOLICITADAS"/>
  </r>
  <r>
    <x v="1"/>
    <s v="204-4-20"/>
    <n v="10"/>
    <s v="REPUESTOS"/>
    <s v="CORREA MOTOR P/N PK 1240"/>
    <n v="26111504"/>
    <s v="SELECCIÓN ABREVIADA MENOR CUANTÍA"/>
    <n v="2"/>
    <n v="6"/>
    <n v="1"/>
    <n v="76741.91"/>
    <s v="UNIDAD"/>
    <s v="NO SOLICITADAS"/>
  </r>
  <r>
    <x v="1"/>
    <s v="204-4-20"/>
    <n v="10"/>
    <s v="REPUESTOS"/>
    <s v="CORREA MOTOR TRASERO P/N 28591 - R123441"/>
    <n v="26111504"/>
    <s v="SELECCIÓN ABREVIADA MENOR CUANTÍA"/>
    <n v="2"/>
    <n v="6"/>
    <n v="1"/>
    <n v="335747.79"/>
    <s v="UNIDAD"/>
    <s v="NO SOLICITADAS"/>
  </r>
  <r>
    <x v="1"/>
    <s v="204-4-22"/>
    <n v="10"/>
    <s v="VÍVERES"/>
    <s v="CAFÉ DE CONSUMO NACIONAL MOLIDO SIN DESCAFEINAR EN BOLSA METALIZADA X 500 GMS."/>
    <s v="50201700"/>
    <s v="MÍNIMA CUANTÍA"/>
    <n v="6"/>
    <n v="3"/>
    <n v="43"/>
    <n v="334110"/>
    <s v="UNIDAD"/>
    <s v="NO SOLICITADAS"/>
  </r>
  <r>
    <x v="1"/>
    <s v="204-4-22"/>
    <n v="10"/>
    <s v="VÍVERES"/>
    <s v="CAFÉ DE CONSUMO NACIONAL SOLUBLE EN FRASCO DE VIDRIO X 170 GRAMOS"/>
    <s v="50201700"/>
    <s v="MÍNIMA CUANTÍA"/>
    <n v="6"/>
    <n v="3"/>
    <n v="35"/>
    <n v="476000"/>
    <s v="UNIDAD"/>
    <s v="NO SOLICITADAS"/>
  </r>
  <r>
    <x v="1"/>
    <s v="204-4-22"/>
    <n v="10"/>
    <s v="VÍVERES"/>
    <s v="AZÚCAR DIETÉTICA EN BOLSA DE PAPEL DE PRESENTACIÓN DE CAJA DE  100 UND. EN SOBRES 2,5 GMS."/>
    <n v="50161509"/>
    <s v="MÍNIMA CUANTÍA"/>
    <n v="6"/>
    <n v="3"/>
    <n v="29"/>
    <n v="1495095"/>
    <s v="UNIDAD"/>
    <s v="NO SOLICITADAS"/>
  </r>
  <r>
    <x v="1"/>
    <s v="204-4-22"/>
    <n v="10"/>
    <s v="VÍVERES"/>
    <s v="AZÚCAR REFINADA GRANULADA, EN BOLSA DE PAPEL, PRESENTACIÓN X 5 GMS  PAQUETE POR 200 UNIDADES"/>
    <n v="50161509"/>
    <s v="MÍNIMA CUANTÍA"/>
    <n v="6"/>
    <n v="3"/>
    <n v="100"/>
    <n v="440000"/>
    <s v="UNIDAD"/>
    <s v="NO SOLICITADAS"/>
  </r>
  <r>
    <x v="1"/>
    <s v="204-4-22"/>
    <n v="10"/>
    <s v="VÍVERES"/>
    <s v="AZÚCAR REFINADA, GRANULADA, EN BOLSA DE POLIETILENO, PRESENTACIÓN X 1000 GMS"/>
    <n v="50161509"/>
    <s v="MÍNIMA CUANTÍA"/>
    <n v="6"/>
    <n v="3"/>
    <n v="100"/>
    <n v="280000"/>
    <s v="KILOGRAMO"/>
    <s v="NO SOLICITADAS"/>
  </r>
  <r>
    <x v="1"/>
    <s v="204-4-22"/>
    <n v="10"/>
    <s v="VÍVERES"/>
    <s v="AROMATICA SABORES SURTIDOS CAJA POR 20 BOLSAS "/>
    <n v="50201713"/>
    <s v="MÍNIMA CUANTÍA"/>
    <n v="6"/>
    <n v="3"/>
    <n v="158"/>
    <n v="244426"/>
    <s v="UNIDAD"/>
    <s v="NO SOLICITADAS"/>
  </r>
  <r>
    <x v="1"/>
    <s v="204-4-22"/>
    <n v="10"/>
    <s v="VÍVERES"/>
    <s v="INSTA CREAM PAQUETE X 100 UNIDADES PRESENTACION POR 4 GMS"/>
    <n v="50131700"/>
    <s v="MÍNIMA CUANTÍA"/>
    <n v="6"/>
    <n v="3"/>
    <n v="200"/>
    <n v="2080000"/>
    <s v="UNIDAD"/>
    <s v="NO SOLICITADAS"/>
  </r>
  <r>
    <x v="1"/>
    <s v="204-4-23"/>
    <n v="10"/>
    <s v="OTROS MATERIALES Y SUMINISTROS"/>
    <s v="BROCHA TALQUERA, DE 20 CMS CON MANGO EN PLASTICO Y RECEPTACULO PARA TALCO"/>
    <n v="31211904"/>
    <s v="MÍNIMA CUANTÍA"/>
    <n v="3"/>
    <n v="2"/>
    <n v="4"/>
    <n v="50400"/>
    <s v="UNIDAD"/>
    <s v="NO SOLICITADAS"/>
  </r>
  <r>
    <x v="1"/>
    <s v="204-4-23"/>
    <n v="10"/>
    <s v="OTROS MATERIALES Y SUMINISTROS"/>
    <s v="CAPA PARA PELUQUERIA PARA ADULTO  CON BELCRO EN EL CUELLO Y CORDON PARA ANUDAR, TAMAÑO GRANDE COLOR NEGRO"/>
    <n v="53102104"/>
    <s v="MÍNIMA CUANTÍA"/>
    <n v="3"/>
    <n v="2"/>
    <n v="12"/>
    <n v="148800"/>
    <s v="UNIDAD"/>
    <s v="NO SOLICITADAS"/>
  </r>
  <r>
    <x v="1"/>
    <s v="204-4-23"/>
    <n v="10"/>
    <s v="OTROS MATERIALES Y SUMINISTROS"/>
    <s v="TOALLAS MICROFIBRA"/>
    <n v="47131502"/>
    <s v="MÍNIMA CUANTÍA"/>
    <n v="3"/>
    <n v="2"/>
    <n v="18"/>
    <n v="104400"/>
    <s v="UNIDAD"/>
    <s v="NO SOLICITADAS"/>
  </r>
  <r>
    <x v="1"/>
    <s v="204-4-23"/>
    <n v="10"/>
    <s v="OTROS MATERIALES Y SUMINISTROS"/>
    <s v="CANDADO TIPO ITALIANO 50 MM ARCO GRADUABLE  "/>
    <n v="46171501"/>
    <s v="MÍNIMA CUANTÍA"/>
    <n v="3"/>
    <n v="2"/>
    <n v="2"/>
    <n v="40500"/>
    <s v="UNIDAD"/>
    <s v="NO SOLICITADAS"/>
  </r>
  <r>
    <x v="1"/>
    <s v="204-4-23"/>
    <n v="10"/>
    <s v="OTROS MATERIALES Y SUMINISTROS"/>
    <s v="CONO VIAL CON BASE CUADRADA, ALTURA DEL CONO DE 90 CM"/>
    <n v="46161508"/>
    <s v="MÍNIMA CUANTÍA"/>
    <n v="3"/>
    <n v="2"/>
    <n v="6"/>
    <n v="270000"/>
    <s v="UNIDAD"/>
    <s v="NO SOLICITADAS"/>
  </r>
  <r>
    <x v="1"/>
    <s v="204-4-23"/>
    <n v="10"/>
    <s v="OTROS MATERIALES Y SUMINISTROS"/>
    <s v="CABLE DE AUDIO 2  A  1  DE  3 METROS"/>
    <n v="42182400"/>
    <s v="MÍNIMA CUANTÍA"/>
    <n v="3"/>
    <n v="2"/>
    <n v="10"/>
    <n v="60000"/>
    <s v="METRO"/>
    <s v="NO SOLICITADAS"/>
  </r>
  <r>
    <x v="1"/>
    <s v="204-4-23"/>
    <n v="10"/>
    <s v="OTROS MATERIALES Y SUMINISTROS"/>
    <s v="MANGUERA PLASTICA 1/2&quot; TRANSPARENTE"/>
    <n v="40142008"/>
    <s v="MÍNIMA CUANTÍA"/>
    <n v="3"/>
    <n v="2"/>
    <n v="3"/>
    <n v="600000"/>
    <s v="METRO"/>
    <s v="NO SOLICITADAS"/>
  </r>
  <r>
    <x v="1"/>
    <s v="204-4-23"/>
    <n v="10"/>
    <s v="OTROS MATERIALES Y SUMINISTROS"/>
    <s v="PARARRAYOS 10KV"/>
    <n v="39121700"/>
    <s v="MÍNIMA CUANTÍA"/>
    <n v="3"/>
    <n v="2"/>
    <n v="15"/>
    <n v="1350000"/>
    <s v="UNIDAD"/>
    <s v="NO SOLICITADAS"/>
  </r>
  <r>
    <x v="1"/>
    <s v="204-4-23"/>
    <n v="10"/>
    <s v="OTROS MATERIALES Y SUMINISTROS"/>
    <s v="SOCKETS PARA LÁMPARA T8-32W"/>
    <n v="39121700"/>
    <s v="MÍNIMA CUANTÍA"/>
    <n v="3"/>
    <n v="2"/>
    <n v="50"/>
    <n v="40000"/>
    <s v="UNIDAD"/>
    <s v="NO SOLICITADAS"/>
  </r>
  <r>
    <x v="1"/>
    <s v="204-4-23"/>
    <n v="10"/>
    <s v="OTROS MATERIALES Y SUMINISTROS"/>
    <s v="SUPERARRANCADOR CONDENSADOR"/>
    <n v="39121700"/>
    <s v="MÍNIMA CUANTÍA"/>
    <n v="3"/>
    <n v="2"/>
    <n v="20"/>
    <n v="400000"/>
    <s v="UNIDAD"/>
    <s v="NO SOLICITADAS"/>
  </r>
  <r>
    <x v="1"/>
    <s v="204-4-23"/>
    <n v="10"/>
    <s v="OTROS MATERIALES Y SUMINISTROS"/>
    <s v="CONTACTOR BIPOLAR DE 40 AMP. BOBINA DE 208V"/>
    <n v="39121529"/>
    <s v="MÍNIMA CUANTÍA"/>
    <n v="3"/>
    <n v="2"/>
    <n v="6"/>
    <n v="270000"/>
    <s v="UNIDAD"/>
    <s v="NO SOLICITADAS"/>
  </r>
  <r>
    <x v="1"/>
    <s v="204-4-23"/>
    <n v="10"/>
    <s v="OTROS MATERIALES Y SUMINISTROS"/>
    <s v="CONTACTOR BIPOLAR DE 40 AMP. BOBINA DE  24V"/>
    <n v="39121529"/>
    <s v="MÍNIMA CUANTÍA"/>
    <n v="3"/>
    <n v="2"/>
    <n v="6"/>
    <n v="330000"/>
    <s v="UNIDAD"/>
    <s v="NO SOLICITADAS"/>
  </r>
  <r>
    <x v="1"/>
    <s v="204-4-23"/>
    <n v="10"/>
    <s v="OTROS MATERIALES Y SUMINISTROS"/>
    <s v="CONTACTOR DE 30 AMP. TRIPOLAR BOBINA DE 208 V"/>
    <n v="39121529"/>
    <s v="MÍNIMA CUANTÍA"/>
    <n v="3"/>
    <n v="2"/>
    <n v="5"/>
    <n v="275000"/>
    <s v="UNIDAD"/>
    <s v="NO SOLICITADAS"/>
  </r>
  <r>
    <x v="1"/>
    <s v="204-4-23"/>
    <n v="10"/>
    <s v="OTROS MATERIALES Y SUMINISTROS"/>
    <s v="CONTACTOR DE 30 AMP. TRIPOLAR BOBINA DE 24 V"/>
    <n v="39121529"/>
    <s v="MÍNIMA CUANTÍA"/>
    <n v="3"/>
    <n v="2"/>
    <n v="5"/>
    <n v="240000"/>
    <s v="UNIDAD"/>
    <s v="NO SOLICITADAS"/>
  </r>
  <r>
    <x v="1"/>
    <s v="204-4-23"/>
    <n v="10"/>
    <s v="OTROS MATERIALES Y SUMINISTROS"/>
    <s v="CONTACTOR DE 40 AMP. TRIPOLAR BOBINA DE 208 V"/>
    <n v="39121529"/>
    <s v="MÍNIMA CUANTÍA"/>
    <n v="3"/>
    <n v="2"/>
    <n v="5"/>
    <n v="250000"/>
    <s v="UNIDAD"/>
    <s v="NO SOLICITADAS"/>
  </r>
  <r>
    <x v="1"/>
    <s v="204-4-23"/>
    <n v="10"/>
    <s v="OTROS MATERIALES Y SUMINISTROS"/>
    <s v="CONTACTOR DE 40 AMP. TRIPOLAR BOBINA DE 24 V"/>
    <n v="39121529"/>
    <s v="MÍNIMA CUANTÍA"/>
    <n v="3"/>
    <n v="2"/>
    <n v="4"/>
    <n v="260000"/>
    <s v="UNIDAD"/>
    <s v="NO SOLICITADAS"/>
  </r>
  <r>
    <x v="1"/>
    <s v="204-4-23"/>
    <n v="10"/>
    <s v="OTROS MATERIALES Y SUMINISTROS"/>
    <s v="CONDENSADOR 25 MF 370V"/>
    <n v="40101721"/>
    <s v="MÍNIMA CUANTÍA"/>
    <n v="3"/>
    <n v="2"/>
    <n v="50"/>
    <n v="450000"/>
    <s v="UNIDAD"/>
    <s v="NO SOLICITADAS"/>
  </r>
  <r>
    <x v="1"/>
    <s v="204-4-23"/>
    <n v="10"/>
    <s v="OTROS MATERIALES Y SUMINISTROS"/>
    <s v="CONDENSADOR DE  2,0 MFD - 370 VAC"/>
    <n v="40101721"/>
    <s v="MÍNIMA CUANTÍA"/>
    <n v="3"/>
    <n v="2"/>
    <n v="25"/>
    <n v="212500"/>
    <s v="UNIDAD"/>
    <s v="NO SOLICITADAS"/>
  </r>
  <r>
    <x v="1"/>
    <s v="204-4-23"/>
    <n v="10"/>
    <s v="OTROS MATERIALES Y SUMINISTROS"/>
    <s v="CONDENSADOR DE  6,0 MFD - 370 VAC"/>
    <n v="40101721"/>
    <s v="MÍNIMA CUANTÍA"/>
    <n v="3"/>
    <n v="2"/>
    <n v="8"/>
    <n v="76000"/>
    <s v="UNIDAD"/>
    <s v="NO SOLICITADAS"/>
  </r>
  <r>
    <x v="1"/>
    <s v="204-4-23"/>
    <n v="10"/>
    <s v="OTROS MATERIALES Y SUMINISTROS"/>
    <s v="CONDENSADOR DE 1.5 MFD -440 VAC"/>
    <n v="40101721"/>
    <s v="MÍNIMA CUANTÍA"/>
    <n v="3"/>
    <n v="2"/>
    <n v="25"/>
    <n v="175000"/>
    <s v="UNIDAD"/>
    <s v="NO SOLICITADAS"/>
  </r>
  <r>
    <x v="1"/>
    <s v="204-4-23"/>
    <n v="10"/>
    <s v="OTROS MATERIALES Y SUMINISTROS"/>
    <s v="CONDENSADOR DE 150 MFD -370 VAC"/>
    <n v="40101721"/>
    <s v="MÍNIMA CUANTÍA"/>
    <n v="3"/>
    <n v="2"/>
    <n v="6"/>
    <n v="210000"/>
    <s v="UNIDAD"/>
    <s v="NO SOLICITADAS"/>
  </r>
  <r>
    <x v="1"/>
    <s v="204-4-23"/>
    <n v="10"/>
    <s v="OTROS MATERIALES Y SUMINISTROS"/>
    <s v="CONDENSADOR DE 3 MFD -440 VAC"/>
    <n v="40101721"/>
    <s v="MÍNIMA CUANTÍA"/>
    <n v="3"/>
    <n v="2"/>
    <n v="18"/>
    <n v="270000"/>
    <s v="UNIDAD"/>
    <s v="NO SOLICITADAS"/>
  </r>
  <r>
    <x v="1"/>
    <s v="204-4-23"/>
    <n v="10"/>
    <s v="OTROS MATERIALES Y SUMINISTROS"/>
    <s v="CONDENSADOR DE 30 MFD -370 VAC"/>
    <n v="40101721"/>
    <s v="MÍNIMA CUANTÍA"/>
    <n v="3"/>
    <n v="2"/>
    <n v="25"/>
    <n v="1375000"/>
    <s v="UNIDAD"/>
    <s v="NO SOLICITADAS"/>
  </r>
  <r>
    <x v="1"/>
    <s v="204-4-23"/>
    <n v="10"/>
    <s v="OTROS MATERIALES Y SUMINISTROS"/>
    <s v="CONDENSADOR DE 50 MFD -370 VAC"/>
    <n v="40101721"/>
    <s v="MÍNIMA CUANTÍA"/>
    <n v="3"/>
    <n v="2"/>
    <n v="30"/>
    <n v="1050000"/>
    <s v="UNIDAD"/>
    <s v="NO SOLICITADAS"/>
  </r>
  <r>
    <x v="1"/>
    <s v="204-4-23"/>
    <n v="10"/>
    <s v="OTROS MATERIALES Y SUMINISTROS"/>
    <s v="CONTROLADORES ELECTRONICOS PARA CUARTOS FRIOS DE CONGELACION 208V"/>
    <n v="24131503"/>
    <s v="MÍNIMA CUANTÍA"/>
    <n v="3"/>
    <n v="2"/>
    <n v="2"/>
    <n v="88000"/>
    <s v="UNIDAD"/>
    <s v="NO SOLICITADAS"/>
  </r>
  <r>
    <x v="1"/>
    <s v="204-4-23"/>
    <n v="10"/>
    <s v="OTROS MATERIALES Y SUMINISTROS"/>
    <s v="CONTROLADORES ELECTRONICOS PARA CUARTOS FRIOS DE CONSERVACION 208V"/>
    <n v="24131503"/>
    <s v="MÍNIMA CUANTÍA"/>
    <n v="3"/>
    <n v="2"/>
    <n v="2"/>
    <n v="88000"/>
    <s v="UNIDAD"/>
    <s v="NO SOLICITADAS"/>
  </r>
  <r>
    <x v="1"/>
    <s v="204-4-23"/>
    <n v="10"/>
    <s v="OTROS MATERIALES Y SUMINISTROS"/>
    <s v="BALASTO REACTOR PARA LUZ DE SODIO, POTENCIA 250 W, TENSIÓN 208 / 220 V"/>
    <n v="39101900"/>
    <s v="MÍNIMA CUANTÍA"/>
    <n v="3"/>
    <n v="2"/>
    <n v="30"/>
    <n v="1109970"/>
    <s v="UNIDAD"/>
    <s v="NO SOLICITADAS"/>
  </r>
  <r>
    <x v="1"/>
    <s v="204-4-23"/>
    <n v="10"/>
    <s v="OTROS MATERIALES Y SUMINISTROS"/>
    <s v="BOMBILLERIA "/>
    <n v="39101600"/>
    <s v="MÍNIMA CUANTÍA"/>
    <n v="3"/>
    <n v="2"/>
    <n v="1"/>
    <n v="2900000"/>
    <s v="GLOBAL"/>
    <s v="NO SOLICITADAS"/>
  </r>
  <r>
    <x v="1"/>
    <s v="204-4-23"/>
    <n v="10"/>
    <s v="OTROS MATERIALES Y SUMINISTROS"/>
    <s v="CLAVIJA 2 X 15 CON POLO A TIERRA"/>
    <n v="32141100"/>
    <s v="MÍNIMA CUANTÍA"/>
    <n v="3"/>
    <n v="2"/>
    <n v="16"/>
    <n v="28800"/>
    <s v="UNIDAD"/>
    <s v="NO SOLICITADAS"/>
  </r>
  <r>
    <x v="1"/>
    <s v="204-4-23"/>
    <n v="10"/>
    <s v="OTROS MATERIALES Y SUMINISTROS"/>
    <s v="CLAVIJA MIRADA CHINA"/>
    <n v="32141100"/>
    <s v="MÍNIMA CUANTÍA"/>
    <n v="3"/>
    <n v="2"/>
    <n v="5"/>
    <n v="10000"/>
    <s v="UNIDAD"/>
    <s v="NO SOLICITADAS"/>
  </r>
  <r>
    <x v="1"/>
    <s v="204-4-23"/>
    <n v="10"/>
    <s v="OTROS MATERIALES Y SUMINISTROS"/>
    <s v="TARJETA ELECTRONICA UNIVERSAL PARA A.A CON CONTROL REMOTO"/>
    <n v="32101600"/>
    <s v="MÍNIMA CUANTÍA"/>
    <n v="3"/>
    <n v="2"/>
    <n v="15"/>
    <n v="1275000"/>
    <s v="UNIDAD"/>
    <s v="NO SOLICITADAS"/>
  </r>
  <r>
    <x v="1"/>
    <s v="204-4-23"/>
    <n v="10"/>
    <s v="OTROS MATERIALES Y SUMINISTROS"/>
    <s v="DISOLVENTE D20"/>
    <n v="31211800"/>
    <s v="MÍNIMA CUANTÍA"/>
    <n v="3"/>
    <n v="2"/>
    <n v="12"/>
    <n v="310548"/>
    <s v="GALON"/>
    <s v="NO SOLICITADAS"/>
  </r>
  <r>
    <x v="1"/>
    <s v="204-4-23"/>
    <n v="10"/>
    <s v="OTROS MATERIALES Y SUMINISTROS"/>
    <s v="THINER"/>
    <n v="31211800"/>
    <s v="MÍNIMA CUANTÍA"/>
    <n v="3"/>
    <n v="2"/>
    <n v="45"/>
    <n v="405000"/>
    <s v="GALON"/>
    <s v="NO SOLICITADAS"/>
  </r>
  <r>
    <x v="1"/>
    <s v="204-4-23"/>
    <n v="10"/>
    <s v="OTROS MATERIALES Y SUMINISTROS"/>
    <s v="CREMA PARA PULIR "/>
    <n v="31211700"/>
    <s v="MÍNIMA CUANTÍA"/>
    <n v="3"/>
    <n v="2"/>
    <n v="4"/>
    <n v="244000"/>
    <s v="UNIDAD"/>
    <s v="NO SOLICITADAS"/>
  </r>
  <r>
    <x v="1"/>
    <s v="204-4-23"/>
    <n v="10"/>
    <s v="OTROS MATERIALES Y SUMINISTROS"/>
    <s v="PASTA PARA PULIR POLIESTER"/>
    <n v="31211700"/>
    <s v="MÍNIMA CUANTÍA"/>
    <n v="3"/>
    <n v="2"/>
    <n v="2"/>
    <n v="67240"/>
    <s v="GALON"/>
    <s v="NO SOLICITADAS"/>
  </r>
  <r>
    <x v="1"/>
    <s v="204-4-23"/>
    <n v="10"/>
    <s v="OTROS MATERIALES Y SUMINISTROS"/>
    <s v="PINTURA POLIURETANO BLANCO/AUTOMOTORES"/>
    <n v="31211500"/>
    <s v="MÍNIMA CUANTÍA"/>
    <n v="3"/>
    <n v="2"/>
    <n v="7"/>
    <n v="280000"/>
    <s v="GALON"/>
    <s v="NO SOLICITADAS"/>
  </r>
  <r>
    <x v="1"/>
    <s v="204-4-23"/>
    <n v="10"/>
    <s v="OTROS MATERIALES Y SUMINISTROS"/>
    <s v="PINTURA POLIURETANO NEGRO/AUTOMOTORES"/>
    <n v="31211500"/>
    <s v="MÍNIMA CUANTÍA"/>
    <n v="3"/>
    <n v="2"/>
    <n v="4"/>
    <n v="342720"/>
    <s v="GALON"/>
    <s v="NO SOLICITADAS"/>
  </r>
  <r>
    <x v="1"/>
    <s v="204-4-23"/>
    <n v="10"/>
    <s v="OTROS MATERIALES Y SUMINISTROS"/>
    <s v="PINTURA FONDO APRESTO GRIS/AUTOMOTORES"/>
    <n v="31211500"/>
    <s v="MÍNIMA CUANTÍA"/>
    <n v="3"/>
    <n v="2"/>
    <n v="6"/>
    <n v="300000"/>
    <s v="GALON"/>
    <s v="NO SOLICITADAS"/>
  </r>
  <r>
    <x v="1"/>
    <s v="204-4-23"/>
    <n v="10"/>
    <s v="OTROS MATERIALES Y SUMINISTROS"/>
    <s v="PINTURA POLIURETANO NEGRO BRILLANTE"/>
    <n v="31211500"/>
    <s v="MÍNIMA CUANTÍA"/>
    <n v="3"/>
    <n v="2"/>
    <n v="2"/>
    <n v="100000"/>
    <s v="GALON"/>
    <s v="NO SOLICITADAS"/>
  </r>
  <r>
    <x v="1"/>
    <s v="204-4-23"/>
    <n v="10"/>
    <s v="OTROS MATERIALES Y SUMINISTROS"/>
    <s v="SOLDADURA LÍQUIDA CONTENIDO 1/4 GALONES, PARA USO EN TUBERÍA DE PVC "/>
    <n v="31201616"/>
    <s v="MÍNIMA CUANTÍA"/>
    <n v="3"/>
    <n v="2"/>
    <n v="5"/>
    <n v="210500"/>
    <s v="UNIDAD"/>
    <s v="NO SOLICITADAS"/>
  </r>
  <r>
    <x v="1"/>
    <s v="204-4-23"/>
    <n v="10"/>
    <s v="OTROS MATERIALES Y SUMINISTROS"/>
    <s v="SOLDADURA LÍQUIDA CONTENIDO 1/8 GALONES , PARA USO EN TUBERÍA DE PVC"/>
    <n v="31201616"/>
    <s v="MÍNIMA CUANTÍA"/>
    <n v="3"/>
    <n v="2"/>
    <n v="7"/>
    <n v="110264"/>
    <s v="UNIDAD"/>
    <s v="NO SOLICITADAS"/>
  </r>
  <r>
    <x v="1"/>
    <s v="204-4-23"/>
    <n v="10"/>
    <s v="OTROS MATERIALES Y SUMINISTROS"/>
    <s v="MASILLA POLIESTER X  1/4"/>
    <n v="31201600"/>
    <s v="MÍNIMA CUANTÍA"/>
    <n v="3"/>
    <n v="2"/>
    <n v="12"/>
    <n v="238440"/>
    <s v="UNIDAD"/>
    <s v="NO SOLICITADAS"/>
  </r>
  <r>
    <x v="1"/>
    <s v="204-4-23"/>
    <n v="10"/>
    <s v="OTROS MATERIALES Y SUMINISTROS"/>
    <s v="CINTA TEFLON DE 3/4&quot;  POR 50 MTS"/>
    <n v="31201532"/>
    <s v="MÍNIMA CUANTÍA"/>
    <n v="3"/>
    <n v="2"/>
    <n v="20"/>
    <n v="39000"/>
    <s v="UNIDAD"/>
    <s v="NO SOLICITADAS"/>
  </r>
  <r>
    <x v="1"/>
    <s v="204-4-23"/>
    <n v="10"/>
    <s v="OTROS MATERIALES Y SUMINISTROS"/>
    <s v="CINTA AISLANTE"/>
    <n v="31201502"/>
    <s v="MÍNIMA CUANTÍA"/>
    <n v="3"/>
    <n v="2"/>
    <n v="5"/>
    <n v="35000"/>
    <s v="UNIDAD"/>
    <s v="NO SOLICITADAS"/>
  </r>
  <r>
    <x v="1"/>
    <s v="204-4-23"/>
    <n v="10"/>
    <s v="OTROS MATERIALES Y SUMINISTROS"/>
    <s v="CINTA DE SEGURIDAD DIMENSIONES 48 MM X 100 MTS"/>
    <n v="41122703"/>
    <s v="MÍNIMA CUANTÍA"/>
    <n v="3"/>
    <n v="2"/>
    <n v="8"/>
    <n v="280000"/>
    <s v="UNIDAD"/>
    <s v="NO SOLICITADAS"/>
  </r>
  <r>
    <x v="1"/>
    <s v="204-4-23"/>
    <n v="10"/>
    <s v="OTROS MATERIALES Y SUMINISTROS"/>
    <s v="CINTAS ASFALTICA  IMPERMEABLE AUTOADHESIVA PARA CUBIERTA  ASFALTICA DE 10 CM DE ANCHO X 10 METROS"/>
    <n v="31201500"/>
    <s v="MÍNIMA CUANTÍA"/>
    <n v="3"/>
    <n v="2"/>
    <n v="10"/>
    <n v="342000"/>
    <s v="UNIDAD"/>
    <s v="NO SOLICITADAS"/>
  </r>
  <r>
    <x v="1"/>
    <s v="204-4-23"/>
    <n v="10"/>
    <s v="OTROS MATERIALES Y SUMINISTROS"/>
    <s v="DISCO DE PULIDORA DIAMANTADO DE 4,5&quot; "/>
    <n v="31191509"/>
    <s v="MÍNIMA CUANTÍA"/>
    <n v="3"/>
    <n v="2"/>
    <n v="4"/>
    <n v="80000"/>
    <s v="UNIDAD"/>
    <s v="NO SOLICITADAS"/>
  </r>
  <r>
    <x v="1"/>
    <s v="204-4-23"/>
    <n v="10"/>
    <s v="OTROS MATERIALES Y SUMINISTROS"/>
    <s v="DISCO DE PULIDORA DIAMANTADO DE 9&quot; "/>
    <n v="31191509"/>
    <s v="MÍNIMA CUANTÍA"/>
    <n v="3"/>
    <n v="2"/>
    <n v="1"/>
    <n v="35000"/>
    <s v="UNIDAD"/>
    <s v="NO SOLICITADAS"/>
  </r>
  <r>
    <x v="1"/>
    <s v="204-4-23"/>
    <n v="10"/>
    <s v="OTROS MATERIALES Y SUMINISTROS"/>
    <s v="DISCO ABRASIVO PARA CORTE DE METAL DE 4 1/2&quot;  X  1/8&quot;"/>
    <n v="31191506"/>
    <s v="MÍNIMA CUANTÍA"/>
    <n v="3"/>
    <n v="2"/>
    <n v="6"/>
    <n v="28800"/>
    <s v="UNIDAD"/>
    <s v="NO SOLICITADAS"/>
  </r>
  <r>
    <x v="1"/>
    <s v="204-4-23"/>
    <n v="10"/>
    <s v="OTROS MATERIALES Y SUMINISTROS"/>
    <s v="DISCO CORTE MADERA 10&quot; 60 DIENTES CODIGO 76067"/>
    <n v="31191500"/>
    <s v="MÍNIMA CUANTÍA"/>
    <n v="3"/>
    <n v="2"/>
    <n v="1"/>
    <n v="46000"/>
    <s v="UNIDAD"/>
    <s v="NO SOLICITADAS"/>
  </r>
  <r>
    <x v="1"/>
    <s v="204-4-23"/>
    <n v="10"/>
    <s v="OTROS MATERIALES Y SUMINISTROS"/>
    <s v="DISCO CORTE MADERA 12&quot; 80 DIENTES CODIGO 106951"/>
    <n v="31191500"/>
    <s v="MÍNIMA CUANTÍA"/>
    <n v="3"/>
    <n v="2"/>
    <n v="1"/>
    <n v="125897"/>
    <s v="UNIDAD"/>
    <s v="NO SOLICITADAS"/>
  </r>
  <r>
    <x v="1"/>
    <s v="204-4-23"/>
    <n v="10"/>
    <s v="OTROS MATERIALES Y SUMINISTROS"/>
    <s v="DISCO CORTE PARA SIERRA CIRCULAR 16&quot;  ENTRE 60 Y 80 DIENTES DE TUGSTENO."/>
    <n v="31191500"/>
    <s v="MÍNIMA CUANTÍA"/>
    <n v="3"/>
    <n v="2"/>
    <n v="1"/>
    <n v="344812.79"/>
    <s v="UNIDAD"/>
    <s v="NO SOLICITADAS"/>
  </r>
  <r>
    <x v="1"/>
    <s v="204-4-23"/>
    <n v="10"/>
    <s v="OTROS MATERIALES Y SUMINISTROS"/>
    <s v="POMO PARA PULIDORA "/>
    <n v="31162801"/>
    <s v="MÍNIMA CUANTÍA"/>
    <n v="3"/>
    <n v="2"/>
    <n v="4"/>
    <n v="200000"/>
    <s v="UNIDAD"/>
    <s v="NO SOLICITADAS"/>
  </r>
  <r>
    <x v="1"/>
    <s v="204-4-23"/>
    <n v="10"/>
    <s v="OTROS MATERIALES Y SUMINISTROS"/>
    <s v="RACOR EN BRONCE DE 1/2 HEMBRA"/>
    <n v="31161722"/>
    <s v="MÍNIMA CUANTÍA"/>
    <n v="3"/>
    <n v="2"/>
    <n v="8"/>
    <n v="47984"/>
    <s v="UNIDAD"/>
    <s v="NO SOLICITADAS"/>
  </r>
  <r>
    <x v="1"/>
    <s v="204-4-23"/>
    <n v="10"/>
    <s v="OTROS MATERIALES Y SUMINISTROS"/>
    <s v="RACOR EN BRONCE DE 1/4 HEMBRA"/>
    <n v="31161722"/>
    <s v="MÍNIMA CUANTÍA"/>
    <n v="3"/>
    <n v="2"/>
    <n v="8"/>
    <n v="38400"/>
    <s v="UNIDAD"/>
    <s v="NO SOLICITADAS"/>
  </r>
  <r>
    <x v="1"/>
    <s v="204-4-23"/>
    <n v="10"/>
    <s v="OTROS MATERIALES Y SUMINISTROS"/>
    <s v="TORNILLO AUTOPERFORANTE 1 &quot; CAJA X 100 UNIDADES "/>
    <n v="31161528"/>
    <s v="MÍNIMA CUANTÍA"/>
    <n v="3"/>
    <n v="2"/>
    <n v="5"/>
    <n v="10250"/>
    <s v="UNIDAD"/>
    <s v="NO SOLICITADAS"/>
  </r>
  <r>
    <x v="1"/>
    <s v="204-4-23"/>
    <n v="10"/>
    <s v="OTROS MATERIALES Y SUMINISTROS"/>
    <s v="TORNILLO AUTOPERFORANTE DE 1 1/2&quot; CAJA X 100 UNIDADES "/>
    <n v="31161528"/>
    <s v="MÍNIMA CUANTÍA"/>
    <n v="3"/>
    <n v="2"/>
    <n v="7"/>
    <n v="14700"/>
    <s v="UNIDAD"/>
    <s v="NO SOLICITADAS"/>
  </r>
  <r>
    <x v="1"/>
    <s v="204-4-23"/>
    <n v="10"/>
    <s v="OTROS MATERIALES Y SUMINISTROS"/>
    <s v="TORNILLO AUTOPERFORANTE DE 2 &quot; CAJA X 100 UNIDADES "/>
    <n v="31161528"/>
    <s v="MÍNIMA CUANTÍA"/>
    <n v="3"/>
    <n v="2"/>
    <n v="7"/>
    <n v="23660"/>
    <s v="UNIDAD"/>
    <s v="NO SOLICITADAS"/>
  </r>
  <r>
    <x v="1"/>
    <s v="204-4-23"/>
    <n v="10"/>
    <s v="OTROS MATERIALES Y SUMINISTROS"/>
    <s v="TORNILLO AUTOPERFORANTE DE 2 1/2&quot; CAJA X 100 UNIDADES "/>
    <n v="31161528"/>
    <s v="MÍNIMA CUANTÍA"/>
    <n v="3"/>
    <n v="2"/>
    <n v="7"/>
    <n v="24850"/>
    <s v="UNIDAD"/>
    <s v="NO SOLICITADAS"/>
  </r>
  <r>
    <x v="1"/>
    <s v="204-4-23"/>
    <n v="10"/>
    <s v="OTROS MATERIALES Y SUMINISTROS"/>
    <s v="TORNILLO AUTOPERFORANTE DE 3/4&quot; CAJA X 100 UNIDADES "/>
    <n v="31161528"/>
    <s v="MÍNIMA CUANTÍA"/>
    <n v="3"/>
    <n v="2"/>
    <n v="5"/>
    <n v="8350"/>
    <s v="UNIDAD"/>
    <s v="NO SOLICITADAS"/>
  </r>
  <r>
    <x v="1"/>
    <s v="204-4-23"/>
    <n v="10"/>
    <s v="OTROS MATERIALES Y SUMINISTROS"/>
    <s v="RODILLO PROFESIONAL FELPA ACRILICA PARA PINTURA A BASE DE AGUA SUPERFICIES LISAS DE 4&quot;"/>
    <n v="30181700"/>
    <s v="MÍNIMA CUANTÍA"/>
    <n v="3"/>
    <n v="2"/>
    <n v="120"/>
    <n v="216000"/>
    <s v="UNIDAD"/>
    <s v="NO SOLICITADAS"/>
  </r>
  <r>
    <x v="1"/>
    <s v="204-4-23"/>
    <n v="10"/>
    <s v="OTROS MATERIALES Y SUMINISTROS"/>
    <s v="BOQUILLERA EN ALUMINIO 1 1/2&quot; X 3&quot; X 3 METROS "/>
    <n v="30101706"/>
    <s v="MÍNIMA CUANTÍA"/>
    <n v="3"/>
    <n v="2"/>
    <n v="3"/>
    <n v="66900"/>
    <s v="UNIDAD"/>
    <s v="NO SOLICITADAS"/>
  </r>
  <r>
    <x v="1"/>
    <s v="204-4-23"/>
    <n v="10"/>
    <s v="OTROS MATERIALES Y SUMINISTROS"/>
    <s v="BROCA SDS PLUS DE 1/2&quot; X 4&quot; X 6&quot; "/>
    <n v="27111500"/>
    <s v="MÍNIMA CUANTÍA"/>
    <n v="3"/>
    <n v="2"/>
    <n v="1"/>
    <n v="8300"/>
    <s v="UNIDAD"/>
    <s v="NO SOLICITADAS"/>
  </r>
  <r>
    <x v="1"/>
    <s v="204-4-23"/>
    <n v="10"/>
    <s v="OTROS MATERIALES Y SUMINISTROS"/>
    <s v="BROCA SDS PLUS DE 1/4&quot; X 4&quot; X 6&quot;"/>
    <n v="27111500"/>
    <s v="MÍNIMA CUANTÍA"/>
    <n v="3"/>
    <n v="2"/>
    <n v="1"/>
    <n v="4800"/>
    <s v="UNIDAD"/>
    <s v="NO SOLICITADAS"/>
  </r>
  <r>
    <x v="1"/>
    <s v="204-4-23"/>
    <n v="10"/>
    <s v="OTROS MATERIALES Y SUMINISTROS"/>
    <s v="BROCA SDS PLUS DE 3/8&quot; X 4&quot; X 6&quot;"/>
    <n v="27111500"/>
    <s v="MÍNIMA CUANTÍA"/>
    <n v="3"/>
    <n v="2"/>
    <n v="1"/>
    <n v="5300"/>
    <s v="UNIDAD"/>
    <s v="NO SOLICITADAS"/>
  </r>
  <r>
    <x v="1"/>
    <s v="204-4-23"/>
    <n v="10"/>
    <s v="OTROS MATERIALES Y SUMINISTROS"/>
    <s v="BROCA HSS DE 3/32&quot;"/>
    <n v="27111500"/>
    <s v="MÍNIMA CUANTÍA"/>
    <n v="3"/>
    <n v="2"/>
    <n v="2"/>
    <n v="6100"/>
    <s v="UNIDAD"/>
    <s v="NO SOLICITADAS"/>
  </r>
  <r>
    <x v="1"/>
    <s v="204-4-23"/>
    <n v="10"/>
    <s v="OTROS MATERIALES Y SUMINISTROS"/>
    <s v="BROCA HSS DE 3/8&quot;"/>
    <n v="27111500"/>
    <s v="MÍNIMA CUANTÍA"/>
    <n v="3"/>
    <n v="2"/>
    <n v="2"/>
    <n v="15400"/>
    <s v="UNIDAD"/>
    <s v="NO SOLICITADAS"/>
  </r>
  <r>
    <x v="1"/>
    <s v="204-4-23"/>
    <n v="10"/>
    <s v="OTROS MATERIALES Y SUMINISTROS"/>
    <s v="BROCA HSS DE 7/64&quot;"/>
    <n v="27111500"/>
    <s v="MÍNIMA CUANTÍA"/>
    <n v="3"/>
    <n v="2"/>
    <n v="2"/>
    <n v="3300"/>
    <s v="UNIDAD"/>
    <s v="NO SOLICITADAS"/>
  </r>
  <r>
    <x v="1"/>
    <s v="204-4-23"/>
    <n v="10"/>
    <s v="OTROS MATERIALES Y SUMINISTROS"/>
    <s v="BROCA SDS PLUS DE 1/2&quot; X 4&quot; X 6&quot; "/>
    <n v="27111500"/>
    <s v="MÍNIMA CUANTÍA"/>
    <n v="3"/>
    <n v="2"/>
    <n v="2"/>
    <n v="16120"/>
    <s v="UNIDAD"/>
    <s v="NO SOLICITADAS"/>
  </r>
  <r>
    <x v="1"/>
    <s v="204-4-23"/>
    <n v="10"/>
    <s v="OTROS MATERIALES Y SUMINISTROS"/>
    <s v="BROCA SDS PLUS DE 3/8&quot; X 4&quot; X 6&quot;"/>
    <n v="27111500"/>
    <s v="MÍNIMA CUANTÍA"/>
    <n v="3"/>
    <n v="2"/>
    <n v="2"/>
    <n v="9500"/>
    <s v="UNIDAD"/>
    <s v="NO SOLICITADAS"/>
  </r>
  <r>
    <x v="1"/>
    <s v="204-4-23"/>
    <n v="10"/>
    <s v="OTROS MATERIALES Y SUMINISTROS"/>
    <s v="BROCA SDS PLUS DE 3/8&quot; X 4&quot; X 6&quot;"/>
    <n v="27111500"/>
    <s v="MÍNIMA CUANTÍA"/>
    <n v="3"/>
    <n v="2"/>
    <n v="2"/>
    <n v="11200"/>
    <s v="UNIDAD"/>
    <s v="NO SOLICITADAS"/>
  </r>
  <r>
    <x v="1"/>
    <s v="204-4-23"/>
    <n v="10"/>
    <s v="OTROS MATERIALES Y SUMINISTROS"/>
    <s v="CABLE  UTP CATEGORIA 6 ( CAJA)"/>
    <n v="26121600"/>
    <s v="MÍNIMA CUANTÍA"/>
    <n v="3"/>
    <n v="2"/>
    <n v="1"/>
    <n v="249997"/>
    <s v="METRO"/>
    <s v="NO SOLICITADAS"/>
  </r>
  <r>
    <x v="1"/>
    <s v="204-4-23"/>
    <n v="10"/>
    <s v="OTROS MATERIALES Y SUMINISTROS"/>
    <s v="CARGADORES AVANTELES "/>
    <n v="26111704"/>
    <s v="MÍNIMA CUANTÍA"/>
    <n v="3"/>
    <n v="2"/>
    <n v="5"/>
    <n v="250000"/>
    <s v="UNIDAD"/>
    <s v="NO SOLICITADAS"/>
  </r>
  <r>
    <x v="1"/>
    <s v="204-4-23"/>
    <n v="10"/>
    <s v="OTROS MATERIALES Y SUMINISTROS"/>
    <s v="BATERIAS DE 9V "/>
    <n v="26111702"/>
    <s v="MÍNIMA CUANTÍA"/>
    <n v="3"/>
    <n v="2"/>
    <n v="10"/>
    <n v="80000"/>
    <s v="UNIDAD"/>
    <s v="NO SOLICITADAS"/>
  </r>
  <r>
    <x v="1"/>
    <s v="204-4-23"/>
    <n v="10"/>
    <s v="OTROS MATERIALES Y SUMINISTROS"/>
    <s v="BATERIA DE 1,5 V DC AA "/>
    <n v="26111702"/>
    <s v="MÍNIMA CUANTÍA"/>
    <n v="3"/>
    <n v="2"/>
    <n v="20"/>
    <n v="64000"/>
    <s v="UNIDAD"/>
    <s v="NO SOLICITADAS"/>
  </r>
  <r>
    <x v="1"/>
    <s v="204-4-23"/>
    <n v="10"/>
    <s v="OTROS MATERIALES Y SUMINISTROS"/>
    <s v="BATERIA  DE  1,5 V DC AAA "/>
    <n v="26111702"/>
    <s v="MÍNIMA CUANTÍA"/>
    <n v="3"/>
    <n v="2"/>
    <n v="20"/>
    <n v="152000"/>
    <s v="UNIDAD"/>
    <s v="NO SOLICITADAS"/>
  </r>
  <r>
    <x v="1"/>
    <s v="204-4-23"/>
    <n v="10"/>
    <s v="OTROS MATERIALES Y SUMINISTROS"/>
    <s v="SOLDADURA 6013X1/8&quot;"/>
    <n v="23271812"/>
    <s v="MÍNIMA CUANTÍA"/>
    <n v="3"/>
    <n v="2"/>
    <n v="10"/>
    <n v="21000"/>
    <s v="UNIDAD"/>
    <s v="NO SOLICITADAS"/>
  </r>
  <r>
    <x v="1"/>
    <s v="204-4-23"/>
    <n v="10"/>
    <s v="OTROS MATERIALES Y SUMINISTROS"/>
    <s v="TUBO SIKAFLEX  NEGRA  "/>
    <n v="27112200"/>
    <s v="MÍNIMA CUANTÍA"/>
    <n v="3"/>
    <n v="2"/>
    <n v="16"/>
    <n v="137600"/>
    <s v="UNIDAD"/>
    <s v="NO SOLICITADAS"/>
  </r>
  <r>
    <x v="1"/>
    <s v="204-4-23"/>
    <n v="10"/>
    <s v="OTROS MATERIALES Y SUMINISTROS"/>
    <s v="BOLSAS  ESTOPA  X  KILO"/>
    <n v="11162116"/>
    <s v="MÍNIMA CUANTÍA"/>
    <n v="3"/>
    <n v="2"/>
    <n v="15"/>
    <n v="135000"/>
    <s v="UNIDAD"/>
    <s v="NO SOLICITADAS"/>
  </r>
  <r>
    <x v="1"/>
    <s v="204-4-23"/>
    <n v="10"/>
    <s v="OTROS MATERIALES Y SUMINISTROS"/>
    <s v="BOLSILLOS PARA LAMINACION CALIBRE 175 MICRAS, DE MEDIDA 70X100 MM"/>
    <n v="14111823"/>
    <s v="MÍNIMA CUANTÍA"/>
    <n v="4"/>
    <n v="2"/>
    <n v="800"/>
    <n v="45696"/>
    <s v="UNIDAD"/>
    <s v=""/>
  </r>
  <r>
    <x v="1"/>
    <s v="204-4-23"/>
    <n v="10"/>
    <s v="OTROS MATERIALES Y SUMINISTROS"/>
    <s v="1000 TARJETAS IMANTADAS TAMAÑO TARJETA COLOR"/>
    <n v="55121802"/>
    <s v="MÍNIMA CUANTÍA"/>
    <n v="4"/>
    <n v="2"/>
    <n v="800"/>
    <n v="276080"/>
    <s v="UNIDAD"/>
    <s v=""/>
  </r>
  <r>
    <x v="1"/>
    <s v="204-4-23"/>
    <n v="10"/>
    <s v="OTROS MATERIALES Y SUMINISTROS"/>
    <s v="SELLOS DE SEGURIDAD "/>
    <n v="82121508"/>
    <s v="MÍNIMA CUANTÍA"/>
    <n v="4"/>
    <n v="2"/>
    <n v="800"/>
    <n v="95200"/>
    <s v="UNIDAD"/>
    <s v=""/>
  </r>
  <r>
    <x v="1"/>
    <s v="204-4-23"/>
    <n v="10"/>
    <s v="OTROS MATERIALES Y SUMINISTROS"/>
    <s v="ETIQUETA DESTINO / PLANILLA"/>
    <n v="14111537"/>
    <s v="MÍNIMA CUANTÍA"/>
    <n v="4"/>
    <n v="2"/>
    <n v="800"/>
    <n v="171360"/>
    <s v="UNIDAD"/>
    <s v=""/>
  </r>
  <r>
    <x v="1"/>
    <s v="204-4-23"/>
    <n v="10"/>
    <s v="OTROS MATERIALES Y SUMINISTROS"/>
    <s v="ETIQUETA DELICADO "/>
    <n v="14111537"/>
    <s v="MÍNIMA CUANTÍA"/>
    <n v="4"/>
    <n v="2"/>
    <n v="200"/>
    <n v="52360"/>
    <s v="UNIDAD"/>
    <s v=""/>
  </r>
  <r>
    <x v="1"/>
    <s v="204-4-23"/>
    <n v="10"/>
    <s v="OTROS MATERIALES Y SUMINISTROS"/>
    <s v="NYLON DE CORTE PARA GUADAÑA POR 591 MTS CORTA MALEZA "/>
    <n v="31151504"/>
    <s v="MÍNIMA CUANTÍA"/>
    <n v="5"/>
    <n v="1"/>
    <n v="12"/>
    <n v="2841720"/>
    <s v="UNIDAD"/>
    <s v="NO SOLICITADAS"/>
  </r>
  <r>
    <x v="1"/>
    <s v="204-4-23"/>
    <n v="10"/>
    <s v="OTROS MATERIALES Y SUMINISTROS"/>
    <s v="BACTERIAS DEGRADADORAS PARA AGUAS RESIDUALES X GALON "/>
    <n v="47101613"/>
    <s v="SELECCIÓN ABREVIADA MENOR CUANTÍA"/>
    <n v="2"/>
    <n v="3"/>
    <n v="1"/>
    <n v="345100"/>
    <s v="GALON"/>
    <s v="NO SOLICITADAS"/>
  </r>
  <r>
    <x v="1"/>
    <s v="204-4-23"/>
    <n v="10"/>
    <s v="OTROS MATERIALES Y SUMINISTROS"/>
    <s v="BOMBILLO AHORRADOR E27 20W 120V 60 HZ COLOR BLANCO"/>
    <n v="39101600"/>
    <s v="SELECCIÓN ABREVIADA MENOR CUANTÍA"/>
    <n v="2"/>
    <n v="3"/>
    <n v="5"/>
    <n v="22015"/>
    <s v="UNIDAD"/>
    <s v="NO SOLICITADAS"/>
  </r>
  <r>
    <x v="1"/>
    <s v="204-4-23"/>
    <n v="10"/>
    <s v="OTROS MATERIALES Y SUMINISTROS"/>
    <s v="CANDADO INTEMPERIE 60 MM CUBIERTO REF 161888. "/>
    <n v="46171501"/>
    <s v="SELECCIÓN ABREVIADA MENOR CUANTÍA"/>
    <n v="2"/>
    <n v="3"/>
    <n v="3"/>
    <n v="221340"/>
    <s v="UNIDAD"/>
    <s v="NO SOLICITADAS"/>
  </r>
  <r>
    <x v="1"/>
    <s v="204-4-23"/>
    <n v="10"/>
    <s v="OTROS MATERIALES Y SUMINISTROS"/>
    <s v="WAYPALL  28CM*42CM"/>
    <n v="53131600"/>
    <s v="SELECCIÓN ABREVIADA MENOR CUANTÍA"/>
    <n v="2"/>
    <n v="3"/>
    <n v="3"/>
    <n v="83895"/>
    <s v="UNIDAD"/>
    <s v="NO SOLICITADAS"/>
  </r>
  <r>
    <x v="1"/>
    <s v="204-4-23"/>
    <n v="10"/>
    <s v="OTROS MATERIALES Y SUMINISTROS"/>
    <s v=" TIJERAS"/>
    <n v="44121618"/>
    <s v="SELECCIÓN ABREVIADA MENOR CUANTÍA"/>
    <n v="2"/>
    <n v="3"/>
    <n v="1"/>
    <n v="79135"/>
    <s v="UNIDAD"/>
    <s v="NO SOLICITADAS"/>
  </r>
  <r>
    <x v="1"/>
    <s v="204-4-23"/>
    <n v="10"/>
    <s v="OTROS MATERIALES Y SUMINISTROS"/>
    <s v="CORREA DE AMARRE 3,6 X200 MM *100 UN"/>
    <n v="31151904"/>
    <s v="SELECCIÓN ABREVIADA MENOR CUANTÍA"/>
    <n v="2"/>
    <n v="3"/>
    <n v="2"/>
    <n v="17850"/>
    <s v="METRO"/>
    <s v="NO SOLICITADAS"/>
  </r>
  <r>
    <x v="1"/>
    <s v="204-4-23"/>
    <n v="10"/>
    <s v="OTROS MATERIALES Y SUMINISTROS"/>
    <s v="CORREA DE AMARRE 4,8 X 190MM * 100 UN"/>
    <n v="31151904"/>
    <s v="SELECCIÓN ABREVIADA MENOR CUANTÍA"/>
    <n v="2"/>
    <n v="3"/>
    <n v="2"/>
    <n v="20230"/>
    <s v="METRO"/>
    <s v="NO SOLICITADAS"/>
  </r>
  <r>
    <x v="1"/>
    <s v="204-4-23"/>
    <n v="10"/>
    <s v="OTROS MATERIALES Y SUMINISTROS"/>
    <s v="CORREA DE AMARRE 4,8 X 370MM * 100 UN. "/>
    <n v="31151904"/>
    <s v="SELECCIÓN ABREVIADA MENOR CUANTÍA"/>
    <n v="2"/>
    <n v="3"/>
    <n v="2"/>
    <n v="35700"/>
    <s v="METRO"/>
    <s v="NO SOLICITADAS"/>
  </r>
  <r>
    <x v="1"/>
    <s v="204-4-23"/>
    <n v="10"/>
    <s v="OTROS MATERIALES Y SUMINISTROS"/>
    <s v="CORREA DE AMARRE T37 95CM * 100 UN. REF. DXN3037N"/>
    <n v="31151904"/>
    <s v="SELECCIÓN ABREVIADA MENOR CUANTÍA"/>
    <n v="2"/>
    <n v="3"/>
    <n v="2"/>
    <n v="376040"/>
    <s v="METRO"/>
    <s v="NO SOLICITADAS"/>
  </r>
  <r>
    <x v="1"/>
    <s v="204-4-23"/>
    <n v="10"/>
    <s v="OTROS MATERIALES Y SUMINISTROS"/>
    <s v="ESPUMA LIMPIADORA INDUSTRIAL PARA EXTERIORES DE EQUIPOS ELECTRÓNICOS Y ELECTRICOS EN AEROSOL. 330 CC AROMA CÍTRICO."/>
    <n v="44102912"/>
    <s v="SELECCIÓN ABREVIADA MENOR CUANTÍA"/>
    <n v="2"/>
    <n v="3"/>
    <n v="5"/>
    <n v="124950"/>
    <s v="UNIDAD"/>
    <s v="NO SOLICITADAS"/>
  </r>
  <r>
    <x v="1"/>
    <s v="204-4-23"/>
    <n v="10"/>
    <s v="OTROS MATERIALES Y SUMINISTROS"/>
    <s v="FOAM MINIMAL EXPANSION 12 OZ - 340 GR. PN 14077"/>
    <s v="27112800"/>
    <s v="SELECCIÓN ABREVIADA MENOR CUANTÍA"/>
    <n v="2"/>
    <n v="3"/>
    <n v="5"/>
    <n v="172550"/>
    <s v="UNIDAD"/>
    <s v="NO SOLICITADAS"/>
  </r>
  <r>
    <x v="1"/>
    <s v="204-4-23"/>
    <n v="10"/>
    <s v="OTROS MATERIALES Y SUMINISTROS"/>
    <s v="HOJA DE SEGUETA, DE 12&quot; DE LONGITUD Y 18 DIENTES POR PULGADA "/>
    <s v="27112800"/>
    <s v="SELECCIÓN ABREVIADA MENOR CUANTÍA"/>
    <n v="2"/>
    <n v="3"/>
    <n v="5"/>
    <n v="19635"/>
    <s v="UNIDAD"/>
    <s v="NO SOLICITADAS"/>
  </r>
  <r>
    <x v="1"/>
    <s v="204-4-23"/>
    <n v="10"/>
    <s v="OTROS MATERIALES Y SUMINISTROS"/>
    <s v="JUEGO DE BATERIAS RECARGABLES AA  2100 MAH  X 2 UNIDADES"/>
    <n v="26111700"/>
    <s v="SELECCIÓN ABREVIADA MENOR CUANTÍA"/>
    <n v="2"/>
    <n v="3"/>
    <n v="10"/>
    <n v="246330"/>
    <s v="UNIDAD"/>
    <s v="NO SOLICITADAS"/>
  </r>
  <r>
    <x v="1"/>
    <s v="204-4-23"/>
    <n v="10"/>
    <s v="OTROS MATERIALES Y SUMINISTROS"/>
    <s v="JUEGO DE BATERIAS RECARGABLES AAA  900 MAH X 2 UNIDADES"/>
    <n v="26111700"/>
    <s v="SELECCIÓN ABREVIADA MENOR CUANTÍA"/>
    <n v="2"/>
    <n v="3"/>
    <n v="10"/>
    <n v="157080"/>
    <s v="UNIDAD"/>
    <s v="NO SOLICITADAS"/>
  </r>
  <r>
    <x v="1"/>
    <s v="204-4-23"/>
    <n v="10"/>
    <s v="OTROS MATERIALES Y SUMINISTROS"/>
    <s v="LIMPIADOR DE CONTACTOS, EN AEROSOL, POR 4000 ML CRC 235"/>
    <n v="23281900"/>
    <s v="SELECCIÓN ABREVIADA MENOR CUANTÍA"/>
    <n v="2"/>
    <n v="3"/>
    <n v="10"/>
    <n v="223720"/>
    <s v="UNIDAD"/>
    <s v="NO SOLICITADAS"/>
  </r>
  <r>
    <x v="1"/>
    <s v="204-4-23"/>
    <n v="10"/>
    <s v="OTROS MATERIALES Y SUMINISTROS"/>
    <s v="MASILLA EPÓXICA DUREPOXI 100 GR.COMPUESTA DE DOS BARRAS. DESARROLLADO PARA ADHERIRSE A LA MAYORÍA DE MATERIALES. USADO PARA REPARACIONES. SECADO TRES HORAS."/>
    <n v="23281900"/>
    <s v="SELECCIÓN ABREVIADA MENOR CUANTÍA"/>
    <n v="2"/>
    <n v="3"/>
    <n v="2"/>
    <n v="2975"/>
    <s v="UNIDAD"/>
    <s v="NO SOLICITADAS"/>
  </r>
  <r>
    <x v="1"/>
    <s v="204-4-23"/>
    <n v="10"/>
    <s v="OTROS MATERIALES Y SUMINISTROS"/>
    <s v="TUBO FLUORESCENTE , POTENCIA 32 W, COLOR BLANCO FRIO, F32T8/TL865 PLUS LONG LIFE *36 UN"/>
    <n v="39111500"/>
    <s v="SELECCIÓN ABREVIADA MENOR CUANTÍA"/>
    <n v="2"/>
    <n v="3"/>
    <n v="3"/>
    <n v="182070"/>
    <s v="UNIDAD"/>
    <s v="NO SOLICITADAS"/>
  </r>
  <r>
    <x v="1"/>
    <s v="204-4-23"/>
    <n v="10"/>
    <s v="OTROS MATERIALES Y SUMINISTROS"/>
    <s v="PLASTICO PARA EMBALAR (VINIPEL X 320MTS)  DE 50 CMTS TRANSPARENTE"/>
    <n v="48102109"/>
    <s v="SELECCIÓN ABREVIADA MENOR CUANTÍA"/>
    <n v="2"/>
    <n v="3"/>
    <n v="15"/>
    <n v="533715"/>
    <s v="UNIDAD"/>
    <s v="NO SOLICITADAS"/>
  </r>
  <r>
    <x v="1"/>
    <s v="204-4-23"/>
    <n v="10"/>
    <s v="OTROS MATERIALES Y SUMINISTROS"/>
    <s v="ESTAÑO PARA SOLDAR:  1/16&quot; 500GR"/>
    <n v="30263201"/>
    <s v="SELECCIÓN ABREVIADA MENOR CUANTÍA"/>
    <n v="2"/>
    <n v="3"/>
    <n v="5"/>
    <n v="148750"/>
    <s v="UNIDAD"/>
    <s v="NO SOLICITADAS"/>
  </r>
  <r>
    <x v="1"/>
    <s v="204-4-23"/>
    <n v="10"/>
    <s v="OTROS MATERIALES Y SUMINISTROS"/>
    <s v="PASTA PARA SOLDAR ESTAÑO"/>
    <n v="30263201"/>
    <s v="SELECCIÓN ABREVIADA MENOR CUANTÍA"/>
    <n v="2"/>
    <n v="3"/>
    <n v="6"/>
    <n v="147798"/>
    <s v="UNIDAD"/>
    <s v="NO SOLICITADAS"/>
  </r>
  <r>
    <x v="1"/>
    <s v="204-4-23"/>
    <n v="10"/>
    <s v="OTROS MATERIALES Y SUMINISTROS"/>
    <s v="SMOKE CHECK SPRAY"/>
    <n v="41113123"/>
    <s v="SELECCIÓN ABREVIADA MENOR CUANTÍA"/>
    <n v="2"/>
    <n v="3"/>
    <n v="8"/>
    <n v="203728"/>
    <s v="UNIDAD"/>
    <s v="NO SOLICITADAS"/>
  </r>
  <r>
    <x v="1"/>
    <s v="204-4-23"/>
    <n v="10"/>
    <s v="OTROS MATERIALES Y SUMINISTROS"/>
    <s v="SPRAY ADHESIVO PERMANENTE"/>
    <n v="31201621"/>
    <s v="SELECCIÓN ABREVIADA MENOR CUANTÍA"/>
    <n v="2"/>
    <n v="3"/>
    <n v="10"/>
    <n v="476000"/>
    <s v="UNIDAD"/>
    <s v="NO SOLICITADAS"/>
  </r>
  <r>
    <x v="1"/>
    <s v="204-4-23"/>
    <n v="10"/>
    <s v="OTROS MATERIALES Y SUMINISTROS"/>
    <s v="BISTURI INDUSTRIAL SNAPON CON CUCHILLAS"/>
    <n v="27111503"/>
    <s v="SELECCIÓN ABREVIADA MENOR CUANTÍA"/>
    <n v="2"/>
    <n v="3"/>
    <n v="2"/>
    <n v="95200"/>
    <s v="UNIDAD"/>
    <s v="NO SOLICITADAS"/>
  </r>
  <r>
    <x v="1"/>
    <s v="204-4-23"/>
    <n v="10"/>
    <s v="OTROS MATERIALES Y SUMINISTROS"/>
    <s v="MAQUINA DE CORTE DE CABELLO PROFESIONAL"/>
    <n v="53131643"/>
    <s v="MÍNIMA CUANTÍA"/>
    <n v="4"/>
    <n v="3"/>
    <n v="1"/>
    <n v="167800"/>
    <s v="UNIDAD"/>
    <s v="NO SOLICITADAS"/>
  </r>
  <r>
    <x v="1"/>
    <s v="204-4-23"/>
    <n v="10"/>
    <s v="OTROS MATERIALES Y SUMINISTROS"/>
    <s v="LINTERNAS LED RECARGABLES"/>
    <n v="39111610"/>
    <s v="MÍNIMA CUANTÍA"/>
    <n v="4"/>
    <n v="3"/>
    <n v="8"/>
    <n v="960000"/>
    <s v="UNIDAD"/>
    <s v="NO SOLICITADAS"/>
  </r>
  <r>
    <x v="1"/>
    <s v="204-4-23"/>
    <n v="10"/>
    <s v="OTROS MATERIALES Y SUMINISTROS"/>
    <s v="CAJA DE GUANTES DE LATEX X 100"/>
    <n v="42132203"/>
    <s v="MÍNIMA CUANTÍA"/>
    <n v="4"/>
    <n v="3"/>
    <n v="10"/>
    <n v="166600"/>
    <s v="UNIDAD"/>
    <s v="NO SOLICITADAS"/>
  </r>
  <r>
    <x v="1"/>
    <s v="204-4-23"/>
    <n v="10"/>
    <s v="OTROS MATERIALES Y SUMINISTROS"/>
    <s v="CANDADOS DE SEGURIDAD"/>
    <n v="46171501"/>
    <s v="MÍNIMA CUANTÍA"/>
    <n v="4"/>
    <n v="3"/>
    <n v="30"/>
    <n v="1620000"/>
    <s v="UNIDAD"/>
    <s v="NO SOLICITADAS"/>
  </r>
  <r>
    <x v="1"/>
    <s v="204-4-23"/>
    <n v="10"/>
    <s v="OTROS MATERIALES Y SUMINISTROS"/>
    <s v="BOLSA CIERRE HERMETICO GRANDE X 100 UND"/>
    <n v="24111514"/>
    <s v="MÍNIMA CUANTÍA"/>
    <n v="4"/>
    <n v="3"/>
    <n v="5"/>
    <n v="250000"/>
    <s v="UNIDAD"/>
    <s v="NO SOLICITADAS"/>
  </r>
  <r>
    <x v="1"/>
    <s v="204-4-23"/>
    <n v="10"/>
    <s v="OTROS MATERIALES Y SUMINISTROS"/>
    <s v="CAPA PARA USO DE PELUQUERIA"/>
    <n v="53131642"/>
    <s v="MÍNIMA CUANTÍA"/>
    <n v="4"/>
    <n v="3"/>
    <n v="2"/>
    <n v="50000"/>
    <s v="UNIDAD"/>
    <s v="NO SOLICITADAS"/>
  </r>
  <r>
    <x v="1"/>
    <s v="204-4-23"/>
    <n v="10"/>
    <s v="OTROS MATERIALES Y SUMINISTROS"/>
    <s v="LETREROS O SENALIZACION "/>
    <n v="55121704"/>
    <s v="MÍNIMA CUANTÍA"/>
    <n v="4"/>
    <n v="3"/>
    <n v="10"/>
    <n v="1300000"/>
    <s v="UNIDAD"/>
    <s v="NO SOLICITADAS"/>
  </r>
  <r>
    <x v="1"/>
    <s v="204-4-23"/>
    <n v="10"/>
    <s v="OTROS MATERIALES Y SUMINISTROS"/>
    <s v="IMPREVISTOS INSUMOS GRUTE"/>
    <n v="72103301"/>
    <s v="MÍNIMA CUANTÍA"/>
    <n v="1"/>
    <n v="6"/>
    <n v="1"/>
    <n v="40725158.079999998"/>
    <s v="GLOBAL"/>
    <s v=""/>
  </r>
  <r>
    <x v="1"/>
    <s v="204-5-1"/>
    <n v="10"/>
    <s v="MANTENIMIENTO DE BIENES INMUEBLES"/>
    <s v="MANTENIMIENTO DE PUERTAS "/>
    <n v="81141504"/>
    <s v="MÍNIMA CUANTÍA"/>
    <n v="7"/>
    <n v="3"/>
    <n v="1"/>
    <n v="15351000"/>
    <s v="GLOBAL"/>
    <s v="NO SOLICITADAS"/>
  </r>
  <r>
    <x v="1"/>
    <s v="204-5-1"/>
    <n v="10"/>
    <s v="MANTENIMIENTO DE BIENES INMUEBLES"/>
    <s v="MANTENIMIENTO CASINO OFICIALES"/>
    <n v="72101507"/>
    <s v="MÍNIMA CUANTÍA"/>
    <n v="3"/>
    <n v="10"/>
    <n v="1"/>
    <n v="51830660.640000001"/>
    <s v="GLOBAL"/>
    <s v="NO SOLICITADAS"/>
  </r>
  <r>
    <x v="1"/>
    <s v="204-5-1"/>
    <n v="10"/>
    <s v="MANTENIMIENTO DE BIENES INMUEBLES"/>
    <s v="MANTENIMIENTO COLEGIO CACOM-2"/>
    <n v="72101507"/>
    <s v="MÍNIMA CUANTÍA"/>
    <n v="2"/>
    <n v="2"/>
    <n v="1"/>
    <n v="30993324"/>
    <s v="GLOBAL"/>
    <s v="NO SOLICITADAS"/>
  </r>
  <r>
    <x v="1"/>
    <s v="204-5-1"/>
    <n v="10"/>
    <s v="MANTENIMIENTO DE BIENES INMUEBLES"/>
    <s v="MANTENIMIENTO MAYOR SISTEMA COMBUSTIBLES AVIACIÓN UNIDADES AÉREAS (CACOM-2)"/>
    <n v="72154100"/>
    <s v="SELECCIÓN ABREVIADA MENOR CUANTÍA"/>
    <n v="2"/>
    <n v="6"/>
    <n v="1"/>
    <n v="270000000"/>
    <s v="GLOBAL"/>
    <s v="NO SOLICITADAS"/>
  </r>
  <r>
    <x v="1"/>
    <s v="204-5-1"/>
    <n v="10"/>
    <s v="MANTENIMIENTO DE BIENES INMUEBLES"/>
    <s v="MANTENIMIENTO PREVENTIVO Y CORRECTIVO DE LAS INSTALACIONES DEL RADAR SAN JOSE."/>
    <s v="72101500"/>
    <s v="SELECCIÓN ABREVIADA MENOR CUANTÍA"/>
    <n v="2"/>
    <n v="3"/>
    <n v="1"/>
    <n v="24980564.199999999"/>
    <s v="GLOBAL"/>
    <s v="NO SOLICITADAS"/>
  </r>
  <r>
    <x v="1"/>
    <s v="204-5-1"/>
    <n v="10"/>
    <s v="MANTENIMIENTO DE BIENES INMUEBLES"/>
    <s v="MANTENIMIENTO SISTEMA COMBUSTIBLE"/>
    <n v="72153303"/>
    <s v="MÍNIMA CUANTÍA"/>
    <n v="2"/>
    <n v="3"/>
    <n v="1"/>
    <n v="10000000"/>
    <s v="GLOBAL"/>
    <s v="NO SOLICITADAS"/>
  </r>
  <r>
    <x v="1"/>
    <s v="204-5-1"/>
    <n v="10"/>
    <s v="MANTENIMIENTO DE BIENES INMUEBLES"/>
    <s v="CAMBIO INSTALACION Y ADECUACIÓN VIDRIOS TORRE DE CONTROL"/>
    <n v="72101507"/>
    <s v="SELECCIÓN ABREVIADA MENOR CUANTÍA"/>
    <n v="3"/>
    <n v="3"/>
    <n v="1"/>
    <n v="12141882.140000001"/>
    <s v="GLOBAL"/>
    <s v="NO SOLICITADAS"/>
  </r>
  <r>
    <x v="1"/>
    <s v="204-5-2"/>
    <n v="10"/>
    <s v="MANTENIMIENTO DE BIENES MUEBLES, EQUIPOS Y ENSERES"/>
    <s v="MANTENIMIENTO DE TRANSFORMADORES"/>
    <n v="73152108"/>
    <s v="MÍNIMA CUANTÍA"/>
    <n v="8"/>
    <n v="4"/>
    <n v="1"/>
    <n v="20000000"/>
    <s v="GLOBAL"/>
    <s v="NO SOLICITADAS"/>
  </r>
  <r>
    <x v="1"/>
    <s v="204-5-2"/>
    <n v="10"/>
    <s v="MANTENIMIENTO DE BIENES MUEBLES, EQUIPOS Y ENSERES"/>
    <s v="MANTENIMIENTO DE AIRES ACONDICIONADOS"/>
    <n v="72101511"/>
    <s v="MÍNIMA CUANTÍA"/>
    <n v="5"/>
    <n v="3"/>
    <n v="1"/>
    <n v="30000000"/>
    <s v="GLOBAL"/>
    <s v="NO SOLICITADAS"/>
  </r>
  <r>
    <x v="1"/>
    <s v="204-5-2"/>
    <n v="10"/>
    <s v="MANTENIMIENTO DE BIENES MUEBLES, EQUIPOS Y ENSERES"/>
    <s v="MANTENIMIENTO DE LAVADORAS, SECADORAS "/>
    <n v="73152101"/>
    <s v="MÍNIMA CUANTÍA"/>
    <n v="8"/>
    <n v="3"/>
    <n v="1"/>
    <n v="4000000"/>
    <s v="GLOBAL"/>
    <s v="NO SOLICITADAS"/>
  </r>
  <r>
    <x v="1"/>
    <s v="204-5-2"/>
    <n v="10"/>
    <s v="MANTENIMIENTO DE BIENES MUEBLES, EQUIPOS Y ENSERES"/>
    <s v="MANTENIMIENTO DE UPS"/>
    <n v="81101700"/>
    <s v="MÍNIMA CUANTÍA"/>
    <n v="3"/>
    <n v="1"/>
    <n v="1"/>
    <n v="11211213.720000001"/>
    <s v="GLOBAL"/>
    <s v="NO SOLICITADAS"/>
  </r>
  <r>
    <x v="1"/>
    <s v="204-5-2"/>
    <n v="10"/>
    <s v="MANTENIMIENTO DE BIENES MUEBLES, EQUIPOS Y ENSERES"/>
    <s v="MANTENIMIENTO EQUIPOS DE COCINA "/>
    <n v="73152106"/>
    <s v="MÍNIMA CUANTÍA"/>
    <n v="8"/>
    <n v="3"/>
    <n v="1"/>
    <n v="7080500"/>
    <s v="GLOBAL"/>
    <s v="NO SOLICITADAS"/>
  </r>
  <r>
    <x v="1"/>
    <s v="204-5-2"/>
    <n v="10"/>
    <s v="MANTENIMIENTO DE BIENES MUEBLES, EQUIPOS Y ENSERES"/>
    <s v="MANTENIMIENTO CARPAS CACOM-2"/>
    <n v="76111500"/>
    <s v="MÍNIMA CUANTÍA"/>
    <n v="3"/>
    <n v="2"/>
    <n v="1"/>
    <n v="5545400"/>
    <s v="GLOBAL"/>
    <s v="NO SOLICITADAS"/>
  </r>
  <r>
    <x v="1"/>
    <s v="204-5-2"/>
    <n v="10"/>
    <s v="MANTENIMIENTO DE BIENES MUEBLES, EQUIPOS Y ENSERES"/>
    <s v="MANTENIMIENTO EQUIPO SONIDO"/>
    <n v="73152108"/>
    <s v="MÍNIMA CUANTÍA"/>
    <n v="3"/>
    <n v="1"/>
    <n v="1"/>
    <n v="1999997.3"/>
    <s v="GLOBAL"/>
    <s v="NO SOLICITADAS"/>
  </r>
  <r>
    <x v="1"/>
    <s v="204-5-2"/>
    <n v="10"/>
    <s v="MANTENIMIENTO DE BIENES MUEBLES, EQUIPOS Y ENSERES"/>
    <s v="MANTENIMIENTO DE LA BASCULA DE LA RAMPA"/>
    <n v="81141504"/>
    <s v="MÍNIMA CUANTÍA"/>
    <n v="7"/>
    <n v="3"/>
    <n v="1"/>
    <n v="1546997.62"/>
    <s v="GLOBAL"/>
    <s v="NO SOLICITADAS"/>
  </r>
  <r>
    <x v="1"/>
    <s v="204-5-2"/>
    <n v="10"/>
    <s v="MANTENIMIENTO DE BIENES MUEBLES, EQUIPOS Y ENSERES"/>
    <s v="MANTENIMIENTO SURTIDOR DE COMBUSTIBLE DEL GRUPO DE APOYO LOGISTICO"/>
    <n v="72153303"/>
    <s v="MÍNIMA CUANTÍA"/>
    <n v="3"/>
    <n v="3"/>
    <n v="1"/>
    <n v="25000000"/>
    <s v="GLOBAL"/>
    <s v="NO SOLICITADAS"/>
  </r>
  <r>
    <x v="1"/>
    <s v="204-5-2"/>
    <n v="10"/>
    <s v="MANTENIMIENTO DE BIENES MUEBLES, EQUIPOS Y ENSERES"/>
    <s v="MANTENIMIENTO DE GUADAÑAS "/>
    <n v="73152101"/>
    <s v="SELECCIÓN ABREVIADA MENOR CUANTÍA"/>
    <n v="5"/>
    <n v="1"/>
    <n v="1"/>
    <n v="6426000"/>
    <s v="GLOBAL"/>
    <s v="NO SOLICITADAS"/>
  </r>
  <r>
    <x v="1"/>
    <s v="204-5-2"/>
    <n v="10"/>
    <s v="MANTENIMIENTO DE BIENES MUEBLES, EQUIPOS Y ENSERES"/>
    <s v="PRUEBA HIDROSTÁTICA BOTELLAS OXIGENO ( ARMAMENTO) P/N MBEU91303"/>
    <n v="12141904"/>
    <s v="SELECCIÓN ABREVIADA MENOR CUANTÍA"/>
    <n v="2"/>
    <n v="6"/>
    <n v="1"/>
    <n v="2165800"/>
    <s v="GLOBAL"/>
    <s v="NO SOLICITADAS"/>
  </r>
  <r>
    <x v="1"/>
    <s v="204-5-2"/>
    <n v="10"/>
    <s v="MANTENIMIENTO DE BIENES MUEBLES, EQUIPOS Y ENSERES"/>
    <s v="PRUEBA HIDROSTÁTICA BOTELLAS OXIGENO P/N 1270452"/>
    <n v="12141904"/>
    <s v="SELECCIÓN ABREVIADA MENOR CUANTÍA"/>
    <n v="2"/>
    <n v="6"/>
    <n v="1"/>
    <n v="2070600"/>
    <s v="GLOBAL"/>
    <s v="NO SOLICITADAS"/>
  </r>
  <r>
    <x v="1"/>
    <s v="204-5-2"/>
    <n v="10"/>
    <s v="MANTENIMIENTO DE BIENES MUEBLES, EQUIPOS Y ENSERES"/>
    <s v="PRUEBA HIDROSTÁTICA BOTELLAS OXIGENO P/N CRNOX3-8"/>
    <n v="12141904"/>
    <s v="SELECCIÓN ABREVIADA MENOR CUANTÍA"/>
    <n v="2"/>
    <n v="6"/>
    <n v="1"/>
    <n v="9127300"/>
    <s v="GLOBAL"/>
    <s v="NO SOLICITADAS"/>
  </r>
  <r>
    <x v="1"/>
    <s v="204-5-2"/>
    <n v="10"/>
    <s v="MANTENIMIENTO DE BIENES MUEBLES, EQUIPOS Y ENSERES"/>
    <s v="MANTENIMIENTO  COMPRESORES DE AIRE"/>
    <n v="72154501"/>
    <s v="SELECCIÓN ABREVIADA MENOR CUANTÍA"/>
    <n v="2"/>
    <n v="6"/>
    <n v="1"/>
    <n v="14864885"/>
    <s v="GLOBAL"/>
    <s v="NO SOLICITADAS"/>
  </r>
  <r>
    <x v="1"/>
    <s v="204-5-2"/>
    <n v="10"/>
    <s v="MANTENIMIENTO DE BIENES MUEBLES, EQUIPOS Y ENSERES"/>
    <s v="MANTENIMIENTO  GATOS HIDRAULICOS"/>
    <n v="72154501"/>
    <s v="SELECCIÓN ABREVIADA MENOR CUANTÍA"/>
    <n v="2"/>
    <n v="6"/>
    <n v="1"/>
    <n v="14188965"/>
    <s v="GLOBAL"/>
    <s v="NO SOLICITADAS"/>
  </r>
  <r>
    <x v="1"/>
    <s v="204-5-2"/>
    <n v="10"/>
    <s v="MANTENIMIENTO DE BIENES MUEBLES, EQUIPOS Y ENSERES"/>
    <s v="MANTENIMIENTO ARRANCADOR NEUMATICO  AIR +MAK"/>
    <n v="72154501"/>
    <s v="SELECCIÓN ABREVIADA MENOR CUANTÍA"/>
    <n v="2"/>
    <n v="6"/>
    <n v="1"/>
    <n v="7094542"/>
    <s v="GLOBAL"/>
    <s v="NO SOLICITADAS"/>
  </r>
  <r>
    <x v="1"/>
    <s v="204-5-2"/>
    <n v="10"/>
    <s v="MANTENIMIENTO DE BIENES MUEBLES, EQUIPOS Y ENSERES"/>
    <s v="MANTENIMIENTO CARRO LEVANTABOMBAS "/>
    <n v="72154501"/>
    <s v="SELECCIÓN ABREVIADA MENOR CUANTÍA"/>
    <n v="2"/>
    <n v="6"/>
    <n v="1"/>
    <n v="6486452"/>
    <s v="GLOBAL"/>
    <s v="NO SOLICITADAS"/>
  </r>
  <r>
    <x v="1"/>
    <s v="204-5-2"/>
    <n v="10"/>
    <s v="MANTENIMIENTO DE BIENES MUEBLES, EQUIPOS Y ENSERES"/>
    <s v="MANTENIMIENTO CORRECTIVO PREVENTIVO DE  FLOOD LIGHT "/>
    <n v="72154501"/>
    <s v="SELECCIÓN ABREVIADA MENOR CUANTÍA"/>
    <n v="2"/>
    <n v="6"/>
    <n v="1"/>
    <n v="14188965"/>
    <s v="GLOBAL"/>
    <s v="NO SOLICITADAS"/>
  </r>
  <r>
    <x v="1"/>
    <s v="204-5-2"/>
    <n v="10"/>
    <s v="MANTENIMIENTO DE BIENES MUEBLES, EQUIPOS Y ENSERES"/>
    <s v="MANTENIMIENTO CORRECTIVO Y RECUPERATIVO  ELEVADOR DE CARGA"/>
    <n v="72154501"/>
    <s v="SELECCIÓN ABREVIADA MENOR CUANTÍA"/>
    <n v="2"/>
    <n v="6"/>
    <n v="1"/>
    <n v="11621540"/>
    <s v="GLOBAL"/>
    <s v="NO SOLICITADAS"/>
  </r>
  <r>
    <x v="1"/>
    <s v="204-5-2"/>
    <n v="10"/>
    <s v="MANTENIMIENTO DE BIENES MUEBLES, EQUIPOS Y ENSERES"/>
    <s v="MANTENIMIENTO DE TUNGAR"/>
    <n v="72154501"/>
    <s v="SELECCIÓN ABREVIADA MENOR CUANTÍA"/>
    <n v="2"/>
    <n v="6"/>
    <n v="1"/>
    <n v="19458880"/>
    <s v="GLOBAL"/>
    <s v="NO SOLICITADAS"/>
  </r>
  <r>
    <x v="1"/>
    <s v="204-5-2"/>
    <n v="10"/>
    <s v="MANTENIMIENTO DE BIENES MUEBLES, EQUIPOS Y ENSERES"/>
    <s v="MANTENIMIENTO ESCALERA DE MANTENIMIENTO "/>
    <n v="72154501"/>
    <s v="SELECCIÓN ABREVIADA MENOR CUANTÍA"/>
    <n v="2"/>
    <n v="6"/>
    <n v="1"/>
    <n v="2251480"/>
    <s v="GLOBAL"/>
    <s v="NO SOLICITADAS"/>
  </r>
  <r>
    <x v="1"/>
    <s v="204-5-2"/>
    <n v="10"/>
    <s v="MANTENIMIENTO DE BIENES MUEBLES, EQUIPOS Y ENSERES"/>
    <s v="MANTENIMIENTO GRUAS"/>
    <n v="72154501"/>
    <s v="SELECCIÓN ABREVIADA MENOR CUANTÍA"/>
    <n v="2"/>
    <n v="6"/>
    <n v="1"/>
    <n v="17404940"/>
    <s v="GLOBAL"/>
    <s v="NO SOLICITADAS"/>
  </r>
  <r>
    <x v="1"/>
    <s v="204-5-2"/>
    <n v="10"/>
    <s v="MANTENIMIENTO DE BIENES MUEBLES, EQUIPOS Y ENSERES"/>
    <s v="MANTENIMIENTO MONTACARGAS"/>
    <n v="72154501"/>
    <s v="SELECCIÓN ABREVIADA MENOR CUANTÍA"/>
    <n v="2"/>
    <n v="6"/>
    <n v="1"/>
    <n v="11621540"/>
    <s v="GLOBAL"/>
    <s v="NO SOLICITADAS"/>
  </r>
  <r>
    <x v="1"/>
    <s v="204-5-2"/>
    <n v="10"/>
    <s v="MANTENIMIENTO DE BIENES MUEBLES, EQUIPOS Y ENSERES"/>
    <s v="MANTENIMIENTO PREVENTIVO CORRECTIVO  HIDROLAVADORA 1200 PSI MODELO HONDA GX390  "/>
    <n v="72154300"/>
    <s v="SELECCIÓN ABREVIADA MENOR CUANTÍA"/>
    <n v="2"/>
    <n v="3"/>
    <n v="1"/>
    <n v="300000.19"/>
    <s v="GLOBAL"/>
    <s v="NO SOLICITADAS"/>
  </r>
  <r>
    <x v="1"/>
    <s v="204-5-2"/>
    <n v="10"/>
    <s v="MANTENIMIENTO DE BIENES MUEBLES, EQUIPOS Y ENSERES"/>
    <s v="MANTENIMIENTO PREVENTIVO CORRECTIVO DE HIDROLAVADORA ELÉCTRICA"/>
    <n v="72154300"/>
    <s v="SELECCIÓN ABREVIADA MENOR CUANTÍA"/>
    <n v="2"/>
    <n v="3"/>
    <n v="1"/>
    <n v="300000.19"/>
    <s v="GLOBAL"/>
    <s v="NO SOLICITADAS"/>
  </r>
  <r>
    <x v="1"/>
    <s v="204-5-2"/>
    <n v="10"/>
    <s v="MANTENIMIENTO DE BIENES MUEBLES, EQUIPOS Y ENSERES"/>
    <s v="MANTENIMIENTO PREVENTIVO CORRECTIVO DE AIRES ACONDICIONADOS DE 12000, 18000 Y 24000 BTU "/>
    <n v="72101511"/>
    <s v="SELECCIÓN ABREVIADA MENOR CUANTÍA"/>
    <n v="2"/>
    <n v="3"/>
    <n v="1"/>
    <n v="3839987.2"/>
    <s v="GLOBAL"/>
    <s v="NO SOLICITADAS"/>
  </r>
  <r>
    <x v="1"/>
    <s v="204-5-2"/>
    <n v="10"/>
    <s v="MANTENIMIENTO DE BIENES MUEBLES, EQUIPOS Y ENSERES"/>
    <s v="MANTENIMIENTO PREVENTIVO-CORRECTIVO DE AIRES ACONDICIONADOS CENTRALES DE 5 TONELADAS"/>
    <n v="72101511"/>
    <s v="SELECCIÓN ABREVIADA MENOR CUANTÍA"/>
    <n v="2"/>
    <n v="3"/>
    <n v="1"/>
    <n v="1050001.26"/>
    <s v="GLOBAL"/>
    <s v="NO SOLICITADAS"/>
  </r>
  <r>
    <x v="1"/>
    <s v="204-5-2"/>
    <n v="10"/>
    <s v="MANTENIMIENTO DE BIENES MUEBLES, EQUIPOS Y ENSERES"/>
    <s v="MANTENIMIENTO PREVENTIVO-CORRECTIVO DE 14 NEVERAS    "/>
    <n v="73152108"/>
    <s v="SELECCIÓN ABREVIADA MENOR CUANTÍA"/>
    <n v="2"/>
    <n v="3"/>
    <n v="1"/>
    <n v="1400006.44"/>
    <s v="GLOBAL"/>
    <s v="NO SOLICITADAS"/>
  </r>
  <r>
    <x v="1"/>
    <s v="204-5-2"/>
    <n v="10"/>
    <s v="MANTENIMIENTO DE BIENES MUEBLES, EQUIPOS Y ENSERES"/>
    <s v="MANTENIMIENTO PREVENTIVO CORRECTIVO DE COMPRESOR DE AIRE"/>
    <n v="72154101"/>
    <s v="SELECCIÓN ABREVIADA MENOR CUANTÍA"/>
    <n v="2"/>
    <n v="3"/>
    <n v="1"/>
    <n v="414120"/>
    <s v="GLOBAL"/>
    <s v="NO SOLICITADAS"/>
  </r>
  <r>
    <x v="1"/>
    <s v="204-5-2"/>
    <n v="10"/>
    <s v="MANTENIMIENTO DE BIENES MUEBLES, EQUIPOS Y ENSERES"/>
    <s v="MANTENIMIENTO DE EXTRACTORES DE CALOR"/>
    <n v="72154300"/>
    <s v="SELECCIÓN ABREVIADA MENOR CUANTÍA"/>
    <n v="2"/>
    <n v="3"/>
    <n v="1"/>
    <n v="239999.2"/>
    <s v="GLOBAL"/>
    <s v="NO SOLICITADAS"/>
  </r>
  <r>
    <x v="1"/>
    <s v="204-5-2"/>
    <n v="10"/>
    <s v="MANTENIMIENTO DE BIENES MUEBLES, EQUIPOS Y ENSERES"/>
    <s v="MANTENIMIENTO PREVENTIVO Y CORRECTIVO DE ELECTROBOMBAS DEL SITIO RADAR SAN JOSÉ"/>
    <n v="72154300"/>
    <s v="SELECCIÓN ABREVIADA MENOR CUANTÍA"/>
    <n v="2"/>
    <n v="3"/>
    <n v="1"/>
    <n v="3000000"/>
    <s v="GLOBAL"/>
    <s v="NO SOLICITADAS"/>
  </r>
  <r>
    <x v="1"/>
    <s v="204-5-2"/>
    <n v="10"/>
    <s v="MANTENIMIENTO DE BIENES MUEBLES, EQUIPOS Y ENSERES"/>
    <s v="MANTENIMIENTO SISTEMA CROMOGLASS - POZO SEPTICO"/>
    <n v="72154022"/>
    <s v="SELECCIÓN ABREVIADA MENOR CUANTÍA"/>
    <n v="2"/>
    <n v="3"/>
    <n v="1"/>
    <n v="8000000"/>
    <s v="GLOBAL"/>
    <s v="NO SOLICITADAS"/>
  </r>
  <r>
    <x v="1"/>
    <s v="204-5-2"/>
    <n v="10"/>
    <s v="MANTENIMIENTO DE BIENES MUEBLES, EQUIPOS Y ENSERES"/>
    <s v="CPA 35 MANTO UPS SONIDO SOBRA"/>
    <n v="0"/>
    <s v="MÍNIMA CUANTÍA"/>
    <n v="1"/>
    <n v="6"/>
    <n v="1"/>
    <n v="0.98000000044703484"/>
    <s v="GLOBAL"/>
    <s v=""/>
  </r>
  <r>
    <x v="1"/>
    <s v="204-5-4"/>
    <n v="10"/>
    <s v="MANTENIMIENTO DE VÍAS, ESTRUCTURAS Y REDES"/>
    <s v="MANTENIMIENTO DE REDES ELECTRICAS"/>
    <n v="72154300"/>
    <s v="MÍNIMA CUANTÍA"/>
    <n v="8"/>
    <n v="4"/>
    <n v="1"/>
    <n v="47215892"/>
    <s v="GLOBAL"/>
    <s v="NO SOLICITADAS"/>
  </r>
  <r>
    <x v="1"/>
    <s v="204-5-4"/>
    <n v="10"/>
    <s v="MANTENIMIENTO DE VÍAS, ESTRUCTURAS Y REDES"/>
    <s v="MANTENIMIENTO DE SISTEMAS ELECTRICOS DE DISTRIBUCION DE ALTA Y BAJA TENSION"/>
    <n v="72154300"/>
    <s v="MÍNIMA CUANTÍA"/>
    <n v="8"/>
    <n v="4"/>
    <n v="1"/>
    <n v="29563155"/>
    <s v="GLOBAL"/>
    <s v="NO SOLICITADAS"/>
  </r>
  <r>
    <x v="1"/>
    <s v="204-5-4"/>
    <n v="16"/>
    <s v="MANTENIMIENTO DE VÍAS, ESTRUCTURAS Y REDES"/>
    <s v="MANTENIMIENTO SISTEMA DE ACUEDUCTO Y ALCANTARILLADO RADAR"/>
    <n v="72103300"/>
    <s v="SELECCIÓN ABREVIADA MENOR CUANTÍA"/>
    <n v="2"/>
    <n v="2"/>
    <n v="1"/>
    <n v="39577033.130000003"/>
    <s v="GLOBAL"/>
    <s v="NO SOLICITADAS"/>
  </r>
  <r>
    <x v="1"/>
    <s v="204-5-4"/>
    <n v="16"/>
    <s v="MANTENIMIENTO DE VÍAS, ESTRUCTURAS Y REDES"/>
    <s v="CPA 37 MANTO RADAR ALCANTARILLADO"/>
    <n v="0"/>
    <s v="MÍNIMA CUANTÍA"/>
    <n v="1"/>
    <n v="6"/>
    <n v="1"/>
    <n v="4200000"/>
    <s v="GLOBAL"/>
    <s v=""/>
  </r>
  <r>
    <x v="1"/>
    <s v="204-5-4"/>
    <n v="16"/>
    <s v="MANTENIMIENTO DE VÍAS, ESTRUCTURAS Y REDES"/>
    <s v="MANTENIMIENTO MALLA VIAL"/>
    <n v="72103301"/>
    <s v="MÍNIMA CUANTÍA"/>
    <n v="5"/>
    <n v="3"/>
    <n v="1"/>
    <n v="40781819.380000003"/>
    <s v="GLOBAL"/>
    <s v="NO SOLICITADAS"/>
  </r>
  <r>
    <x v="1"/>
    <s v="204-5-6"/>
    <n v="10"/>
    <s v="MANTENIMIENTO EQUIPO DE NAVEGACION Y TRANSPORTE"/>
    <s v="MANTENIMIENTO CARRO DE GOLF"/>
    <n v="72154501"/>
    <s v="LICITACIÓN PÚBLICA"/>
    <n v="2"/>
    <n v="6"/>
    <n v="1"/>
    <n v="4729060"/>
    <s v="GLOBAL"/>
    <s v="NO SOLICITADAS"/>
  </r>
  <r>
    <x v="1"/>
    <s v="204-5-6"/>
    <n v="10"/>
    <s v="MANTENIMIENTO EQUIPO DE NAVEGACION Y TRANSPORTE"/>
    <s v="MANTENIMIENTO CORRECTIVO Y RECUPERATIVO  TRACTORES DE ARRASTRE"/>
    <n v="72154501"/>
    <s v="LICITACIÓN PÚBLICA"/>
    <n v="2"/>
    <n v="6"/>
    <n v="1"/>
    <n v="12026140"/>
    <s v="GLOBAL"/>
    <s v="NO SOLICITADAS"/>
  </r>
  <r>
    <x v="1"/>
    <s v="204-5-6"/>
    <n v="10"/>
    <s v="MANTENIMIENTO EQUIPO DE NAVEGACION Y TRANSPORTE"/>
    <s v="REPARACION MANTENIMIENTO  DE VEHICULOS, MOTOCICLETAS Y OTROS AUTOMOTORES DEL CACOM-2  VF. 2018"/>
    <n v="78181500"/>
    <s v="SELECCIÓN ABREVIADA MENOR CUANTÍA"/>
    <n v="1"/>
    <n v="7"/>
    <n v="1"/>
    <n v="130000000"/>
    <s v="GLOBAL"/>
    <s v="SI APROBADAS"/>
  </r>
  <r>
    <x v="1"/>
    <s v="204-5-6"/>
    <n v="10"/>
    <s v="MANTENIMIENTO EQUIPO DE NAVEGACION Y TRANSPORTE"/>
    <s v="REPARACION MANTENIMIENTO  DE VEHICULOS, MOTOCICLETAS Y OTROS AUTOMOTORES DEL CACOM-2 "/>
    <n v="78181500"/>
    <s v="SELECCIÓN ABREVIADA MENOR CUANTÍA"/>
    <n v="7"/>
    <n v="4"/>
    <n v="1"/>
    <n v="80000000"/>
    <s v="GLOBAL"/>
    <s v="NO SOLICITADAS"/>
  </r>
  <r>
    <x v="1"/>
    <s v="204-5-6"/>
    <n v="10"/>
    <s v="MANTENIMIENTO EQUIPO DE NAVEGACION Y TRANSPORTE"/>
    <s v="MANTENIMIENTO PREVENTIVO Y CORRECTIVO DE MONTACARGA 5 TONELADAS"/>
    <n v="78181500"/>
    <s v="SELECCIÓN ABREVIADA MENOR CUANTÍA"/>
    <n v="2"/>
    <n v="3"/>
    <n v="1"/>
    <n v="4504690"/>
    <s v="GLOBAL"/>
    <s v="NO SOLICITADAS"/>
  </r>
  <r>
    <x v="1"/>
    <s v="204-5-6"/>
    <n v="10"/>
    <s v="MANTENIMIENTO EQUIPO DE NAVEGACION Y TRANSPORTE"/>
    <s v="MANTENIMIENTO PREVENTIVO Y CORRECTIVO DE CAMIONETA"/>
    <n v="78181500"/>
    <s v="SELECCIÓN ABREVIADA MENOR CUANTÍA"/>
    <n v="2"/>
    <n v="3"/>
    <n v="1"/>
    <n v="9000000"/>
    <s v="GLOBAL"/>
    <s v="NO SOLICITADAS"/>
  </r>
  <r>
    <x v="1"/>
    <s v="204-5-7"/>
    <n v="16"/>
    <s v="MANTENIMIENTO Y MEJORAMIENTO DE VIVIENDA Y ALOJAMIENTO"/>
    <s v="MANTENIMIENTO ADECUACION Y MEJORAMIENTO DE VIVIENDA FISCAL Y ALOJAMIENTO MILITAR"/>
    <n v="72101507"/>
    <s v="SELECCIÓN ABREVIADA MENOR CUANTÍA"/>
    <n v="3"/>
    <n v="10"/>
    <n v="1"/>
    <n v="434963146.00999999"/>
    <s v="GLOBAL"/>
    <s v="NO SOLICITADAS"/>
  </r>
  <r>
    <x v="1"/>
    <s v="204-5-8"/>
    <n v="10"/>
    <s v="SERVICIO DE ASEO"/>
    <s v="SERVICIO DE ASEO Y LIMPIEZA CACOM-2  V.F. 2018"/>
    <n v="76111501"/>
    <s v="SELÉCCION ABREVIADA - ACUERDO MARCO"/>
    <n v="1"/>
    <n v="7"/>
    <n v="1"/>
    <n v="47942237.700000003"/>
    <s v="GLOBAL"/>
    <s v="SI APROBADAS"/>
  </r>
  <r>
    <x v="1"/>
    <s v="204-5-8"/>
    <n v="10"/>
    <s v="SERVICIO DE ASEO"/>
    <s v="SERVICIO DE ASEO Y LIMPIEZASANIDAD MILITAR  V.F. 2018"/>
    <n v="76111501"/>
    <s v="MÍNIMA CUANTÍA"/>
    <n v="1"/>
    <n v="7"/>
    <n v="1"/>
    <n v="34263003"/>
    <s v="GLOBAL"/>
    <s v="SI APROBADAS"/>
  </r>
  <r>
    <x v="1"/>
    <s v="204-5-8"/>
    <n v="10"/>
    <s v="SERVICIO DE ASEO"/>
    <s v="RECUPERACION PAISAJISTICA, MANTENIMIENTO DE  JARDINES, PODA DE ARBOLES Y PODA DE PRADOS  V.F. 2018"/>
    <n v="70111500"/>
    <s v="MÍNIMA CUANTÍA"/>
    <n v="1"/>
    <n v="7"/>
    <n v="1"/>
    <n v="101589270"/>
    <s v="GLOBAL"/>
    <s v="SI APROBADAS"/>
  </r>
  <r>
    <x v="1"/>
    <s v="204-5-8"/>
    <n v="10"/>
    <s v="SERVICIO DE ASEO"/>
    <s v="SERVICIO DE ASEO Y LIMPIEZA CACOM-2  SALDO"/>
    <n v="76111501"/>
    <s v="SELÉCCION ABREVIADA - ACUERDO MARCO"/>
    <n v="7"/>
    <n v="5"/>
    <n v="1"/>
    <n v="33543000"/>
    <s v="GLOBAL"/>
    <s v="NO SOLICITADAS"/>
  </r>
  <r>
    <x v="1"/>
    <s v="204-5-8"/>
    <n v="10"/>
    <s v="SERVICIO DE ASEO"/>
    <s v="SERVICIO DE ASEO Y LIMPIEZA SANIDAD MILITAR  SALDO"/>
    <n v="76111501"/>
    <s v="MÍNIMA CUANTÍA"/>
    <n v="7"/>
    <n v="5"/>
    <n v="1"/>
    <n v="1823142"/>
    <s v="GLOBAL"/>
    <s v="NO SOLICITADAS"/>
  </r>
  <r>
    <x v="1"/>
    <s v="204-5-8"/>
    <n v="10"/>
    <s v="SERVICIO DE ASEO"/>
    <s v="RECUPERACION PAISAJISTICA, MANTENIMIENTO DE  JARDINES, PODA DE ARBOLES Y PODA DE PRADOS SALDO"/>
    <n v="72102902"/>
    <s v="MÍNIMA CUANTÍA"/>
    <n v="8"/>
    <n v="4"/>
    <n v="1"/>
    <n v="1083277.8299999982"/>
    <s v="GLOBAL"/>
    <s v="NO SOLICITADAS"/>
  </r>
  <r>
    <x v="1"/>
    <s v="204-5-9"/>
    <n v="16"/>
    <s v="SERVICIO DE CAFETERIA Y RESTAURANTE"/>
    <s v="SERVICIO DE CAFETERIA Y RESTAURANTE  V.F. 2018"/>
    <n v="90101700"/>
    <s v="MÍNIMA CUANTÍA"/>
    <n v="1"/>
    <n v="7"/>
    <n v="1"/>
    <n v="37912500"/>
    <s v="GLOBAL"/>
    <s v="SI APROBADAS"/>
  </r>
  <r>
    <x v="1"/>
    <s v="204-5-9"/>
    <n v="16"/>
    <s v="SERVICIO DE CAFETERIA Y RESTAURANTE"/>
    <s v="SERVICIO DE CAFETERIA Y RESTAURANTE  "/>
    <n v="90101700"/>
    <s v="MÍNIMA CUANTÍA"/>
    <n v="7"/>
    <n v="10"/>
    <n v="1"/>
    <n v="7087500"/>
    <s v="GLOBAL"/>
    <s v="NO SOLICITADAS"/>
  </r>
  <r>
    <x v="1"/>
    <s v="204-5-11"/>
    <n v="10"/>
    <s v="ADMINISTRACION OPERACIÓN Y MANTENIMIENTO DE PLANTAS DE ENERGIA"/>
    <s v="MANTENIMIENTO DE PLANTAS EXTERNAS - FIJAS"/>
    <n v="72154501"/>
    <s v="SELECCIÓN ABREVIADA MENOR CUANTÍA"/>
    <n v="2"/>
    <n v="6"/>
    <n v="1"/>
    <n v="38134794"/>
    <s v="GLOBAL"/>
    <s v="NO SOLICITADAS"/>
  </r>
  <r>
    <x v="1"/>
    <s v="204-5-11"/>
    <n v="10"/>
    <s v="ADMINISTRACION OPERACIÓN Y MANTENIMIENTO DE PLANTAS DE ENERGIA"/>
    <s v="MANTENIMIENTO PLANTAS ELECTRICAS"/>
    <n v="72154501"/>
    <s v="SELECCIÓN ABREVIADA MENOR CUANTÍA"/>
    <n v="2"/>
    <n v="6"/>
    <n v="1"/>
    <n v="38917760"/>
    <s v="GLOBAL"/>
    <s v="NO SOLICITADAS"/>
  </r>
  <r>
    <x v="1"/>
    <s v="204-5-11"/>
    <n v="10"/>
    <s v="ADMINISTRACION OPERACIÓN Y MANTENIMIENTO DE PLANTAS DE ENERGIA"/>
    <s v="MANTENIMIENTO DE PLANTAS ELECTRICAS"/>
    <n v="81101605"/>
    <s v="SELECCIÓN ABREVIADA MENOR CUANTÍA"/>
    <n v="6"/>
    <n v="5"/>
    <n v="1"/>
    <n v="23185100"/>
    <s v="GLOBAL"/>
    <s v="NO SOLICITADAS"/>
  </r>
  <r>
    <x v="1"/>
    <s v="204-5-11"/>
    <n v="10"/>
    <s v="ADMINISTRACION OPERACIÓN Y MANTENIMIENTO DE PLANTAS DE ENERGIA"/>
    <s v="MANTENIMIENTO DE SUBESTACIONES ELECTRICAS"/>
    <n v="73152108"/>
    <s v="SELECCIÓN ABREVIADA MENOR CUANTÍA"/>
    <n v="6"/>
    <n v="5"/>
    <n v="1"/>
    <n v="20000000"/>
    <s v="GLOBAL"/>
    <s v="NO SOLICITADAS"/>
  </r>
  <r>
    <x v="1"/>
    <s v="204-5-11"/>
    <n v="10"/>
    <s v="ADMINISTRACION OPERACIÓN Y MANTENIMIENTO DE PLANTAS DE ENERGIA"/>
    <s v="MANTENIMIENTO PREVENTIVO Y CORRECTIVO DE GENSET CUMMINS"/>
    <n v="72101517"/>
    <s v="SELECCIÓN ABREVIADA MENOR CUANTÍA"/>
    <n v="2"/>
    <n v="3"/>
    <n v="1"/>
    <n v="8558480"/>
    <s v="GLOBAL"/>
    <s v="NO SOLICITADAS"/>
  </r>
  <r>
    <x v="1"/>
    <s v="204-6-2"/>
    <n v="10"/>
    <s v="CORREO"/>
    <s v="SERVICIO DE CORREO CACOM-2"/>
    <n v="78102203"/>
    <s v="MÍNIMA CUANTÍA"/>
    <n v="2"/>
    <n v="10"/>
    <n v="1"/>
    <n v="4000000"/>
    <s v="GLOBAL"/>
    <s v="NO SOLICITADAS"/>
  </r>
  <r>
    <x v="1"/>
    <s v="204-6-2"/>
    <n v="10"/>
    <s v="CORREO"/>
    <s v="SERVICIOS POSTALES"/>
    <n v="78102200"/>
    <s v="MÍNIMA CUANTÍA"/>
    <n v="4"/>
    <n v="3"/>
    <n v="1"/>
    <n v="800000"/>
    <s v="GLOBAL"/>
    <s v="NO SOLICITADAS"/>
  </r>
  <r>
    <x v="1"/>
    <s v="204-6-3"/>
    <n v="10"/>
    <s v="EMBALAJE Y ACARREO"/>
    <s v="SERVICIOS DE ACARREOS, AL CERRO MILITAR EL TIGRE "/>
    <n v="78101800"/>
    <s v="MÍNIMA CUANTÍA"/>
    <n v="3"/>
    <n v="11"/>
    <n v="1"/>
    <n v="33418000"/>
    <s v="GLOBAL"/>
    <s v="NO SOLICITADAS"/>
  </r>
  <r>
    <x v="1"/>
    <s v="204-6-3"/>
    <n v="10"/>
    <s v="EMBALAJE Y ACARREO"/>
    <s v="AMARRE VF ACARREO"/>
    <n v="0"/>
    <s v="MÍNIMA CUANTÍA"/>
    <n v="1"/>
    <n v="6"/>
    <n v="1"/>
    <n v="6159375"/>
    <s v="GLOBAL"/>
    <s v=""/>
  </r>
  <r>
    <x v="1"/>
    <s v="204-7-6"/>
    <n v="10"/>
    <s v="OTROS GASTOS POR IMPRESOS Y PUBLICACIONES"/>
    <s v="DIPLOMAS CARTA DE 210 MM X 297 MM"/>
    <n v="60101606"/>
    <s v="MÍNIMA CUANTÍA"/>
    <n v="4"/>
    <n v="2"/>
    <n v="600"/>
    <n v="414120"/>
    <s v="UNIDAD"/>
    <s v=""/>
  </r>
  <r>
    <x v="1"/>
    <s v="204-7-6"/>
    <n v="10"/>
    <s v="OTROS GASTOS POR IMPRESOS Y PUBLICACIONES"/>
    <s v="PLEGABLES IMPRESOS COLOR 4*4 FORMATO TRÍPTICO"/>
    <n v="14111823"/>
    <s v="MÍNIMA CUANTÍA"/>
    <n v="4"/>
    <n v="2"/>
    <n v="150"/>
    <n v="133875"/>
    <s v="UNIDAD"/>
    <s v=""/>
  </r>
  <r>
    <x v="1"/>
    <s v="204-7-6"/>
    <n v="10"/>
    <s v="OTROS GASTOS POR IMPRESOS Y PUBLICACIONES"/>
    <s v="FAC4-282T REGISTRO MANTENIMIENTO AERONAVES"/>
    <n v="14111823"/>
    <s v="MÍNIMA CUANTÍA"/>
    <n v="4"/>
    <n v="2"/>
    <n v="4000"/>
    <n v="285600"/>
    <s v="UNIDAD"/>
    <s v=""/>
  </r>
  <r>
    <x v="1"/>
    <s v="204-7-6"/>
    <n v="10"/>
    <s v="OTROS GASTOS POR IMPRESOS Y PUBLICACIONES"/>
    <s v="FAC4-260T REGISTRO REMOCION E INSTALACION COMPONENTES Y ACCESORIOS"/>
    <n v="14111823"/>
    <s v="MÍNIMA CUANTÍA"/>
    <n v="4"/>
    <n v="2"/>
    <n v="1500"/>
    <n v="357000"/>
    <s v="UNIDAD"/>
    <s v=""/>
  </r>
  <r>
    <x v="1"/>
    <s v="204-7-6"/>
    <n v="10"/>
    <s v="OTROS GASTOS POR IMPRESOS Y PUBLICACIONES"/>
    <s v="FAC4-233T AUTORIZACION OPERACIÓN EQUIPO ETAA Y REMOLQUE DE AERONAVES EN TIERRA"/>
    <n v="14111823"/>
    <s v="MÍNIMA CUANTÍA"/>
    <n v="4"/>
    <n v="2"/>
    <n v="400"/>
    <n v="67592"/>
    <s v="UNIDAD"/>
    <s v=""/>
  </r>
  <r>
    <x v="1"/>
    <s v="204-7-6"/>
    <n v="10"/>
    <s v="OTROS GASTOS POR IMPRESOS Y PUBLICACIONES"/>
    <s v="FAC4-273T ANALISIS DE ACEITE DE MOTORES Y COMPONENTES LUBRICADOS"/>
    <n v="14111823"/>
    <s v="MÍNIMA CUANTÍA"/>
    <n v="4"/>
    <n v="2"/>
    <n v="1800"/>
    <n v="128520.00000000001"/>
    <s v="UNIDAD"/>
    <s v=""/>
  </r>
  <r>
    <x v="1"/>
    <s v="204-7-6"/>
    <n v="10"/>
    <s v="OTROS GASTOS POR IMPRESOS Y PUBLICACIONES"/>
    <s v="FAC4-2MT COMPROBANTE DE PEDIDO"/>
    <n v="14111823"/>
    <s v="MÍNIMA CUANTÍA"/>
    <n v="4"/>
    <n v="2"/>
    <n v="800"/>
    <n v="76160"/>
    <s v="UNIDAD"/>
    <s v=""/>
  </r>
  <r>
    <x v="1"/>
    <s v="204-7-6"/>
    <n v="10"/>
    <s v="OTROS GASTOS POR IMPRESOS Y PUBLICACIONES"/>
    <s v="FAC4-125T PRESTAMO TEMPORAL DE HERRAMIENTAS Y EQUIPOS"/>
    <n v="14111823"/>
    <s v="MÍNIMA CUANTÍA"/>
    <n v="4"/>
    <n v="2"/>
    <n v="800"/>
    <n v="76160"/>
    <s v="UNIDAD"/>
    <s v=""/>
  </r>
  <r>
    <x v="1"/>
    <s v="204-7-6"/>
    <n v="10"/>
    <s v="OTROS GASTOS POR IMPRESOS Y PUBLICACIONES"/>
    <s v="FAC4-282T-4 REGISTRO MANTENIMIENTO GCS / GDT (2 CARAS) PAPEL BOND"/>
    <n v="14111823"/>
    <s v="MÍNIMA CUANTÍA"/>
    <n v="4"/>
    <n v="2"/>
    <n v="4000"/>
    <n v="357000"/>
    <s v="UNIDAD"/>
    <s v=""/>
  </r>
  <r>
    <x v="1"/>
    <s v="204-7-6"/>
    <n v="10"/>
    <s v="OTROS GASTOS POR IMPRESOS Y PUBLICACIONES"/>
    <s v="REGISTRO HISTORICO DE INSPECCION DE CASCOS DE VUELO"/>
    <n v="14111823"/>
    <s v="MÍNIMA CUANTÍA"/>
    <n v="4"/>
    <n v="2"/>
    <n v="150"/>
    <n v="49980"/>
    <s v="UNIDAD"/>
    <s v=""/>
  </r>
  <r>
    <x v="1"/>
    <s v="204-7-6"/>
    <n v="10"/>
    <s v="OTROS GASTOS POR IMPRESOS Y PUBLICACIONES"/>
    <s v="VALE POR DEVOLUTIVOS EQVLO/NVG"/>
    <n v="14111823"/>
    <s v="MÍNIMA CUANTÍA"/>
    <n v="4"/>
    <n v="2"/>
    <n v="800"/>
    <n v="76160"/>
    <s v="UNIDAD"/>
    <s v=""/>
  </r>
  <r>
    <x v="1"/>
    <s v="204-7-6"/>
    <n v="10"/>
    <s v="OTROS GASTOS POR IMPRESOS Y PUBLICACIONES"/>
    <s v="REGISTRO HISTORICO DE INSPECCION DE CHALECOS DE SUPERVIVENCIA"/>
    <n v="14111823"/>
    <s v="MÍNIMA CUANTÍA"/>
    <n v="4"/>
    <n v="2"/>
    <n v="200"/>
    <n v="66640"/>
    <s v="UNIDAD"/>
    <s v=""/>
  </r>
  <r>
    <x v="1"/>
    <s v="204-7-6"/>
    <n v="10"/>
    <s v="OTROS GASTOS POR IMPRESOS Y PUBLICACIONES"/>
    <s v="TALONARIO ORIGINAL Y COPIA A UNA TINTA 11X14 CM"/>
    <n v="14111812"/>
    <s v="MÍNIMA CUANTÍA"/>
    <n v="4"/>
    <n v="2"/>
    <n v="50"/>
    <n v="297500"/>
    <s v="UNIDAD"/>
    <s v=""/>
  </r>
  <r>
    <x v="1"/>
    <s v="204-7-6"/>
    <n v="10"/>
    <s v="OTROS GASTOS POR IMPRESOS Y PUBLICACIONES"/>
    <s v="TALONARIO ORIGINAL Y COPIA A UNA TINTA 14X 22 CM"/>
    <n v="14111812"/>
    <s v="MÍNIMA CUANTÍA"/>
    <n v="4"/>
    <n v="2"/>
    <n v="10"/>
    <n v="94010"/>
    <s v="UNIDAD"/>
    <s v=""/>
  </r>
  <r>
    <x v="1"/>
    <s v="204-7-6"/>
    <n v="10"/>
    <s v="OTROS GASTOS POR IMPRESOS Y PUBLICACIONES"/>
    <s v="FICHAS PROGRESO DE VUELO - ENTRENAMIENTO LOCAL"/>
    <n v="14111823"/>
    <s v="MÍNIMA CUANTÍA"/>
    <n v="4"/>
    <n v="2"/>
    <n v="20000"/>
    <n v="380800"/>
    <s v="UNIDAD"/>
    <s v=""/>
  </r>
  <r>
    <x v="1"/>
    <s v="204-7-6"/>
    <n v="10"/>
    <s v="OTROS GASTOS POR IMPRESOS Y PUBLICACIONES"/>
    <s v="FICHAS PROGRESO DE VUELO - ENTRENAMIENTO TRANSEUNTES"/>
    <n v="14111823"/>
    <s v="MÍNIMA CUANTÍA"/>
    <n v="4"/>
    <n v="2"/>
    <n v="20000"/>
    <n v="380800"/>
    <s v="UNIDAD"/>
    <s v=""/>
  </r>
  <r>
    <x v="1"/>
    <s v="204-7-6"/>
    <n v="10"/>
    <s v="OTROS GASTOS POR IMPRESOS Y PUBLICACIONES"/>
    <s v="FORMATO DE METAR"/>
    <n v="14111821"/>
    <s v="MÍNIMA CUANTÍA"/>
    <n v="4"/>
    <n v="2"/>
    <n v="800"/>
    <n v="38080"/>
    <s v="UNIDAD"/>
    <s v=""/>
  </r>
  <r>
    <x v="1"/>
    <s v="204-7-6"/>
    <n v="10"/>
    <s v="OTROS GASTOS POR IMPRESOS Y PUBLICACIONES"/>
    <s v="FORMATO DE BRIEFING METEOROLOGICO"/>
    <n v="14111821"/>
    <s v="MÍNIMA CUANTÍA"/>
    <n v="4"/>
    <n v="2"/>
    <n v="3000"/>
    <n v="178500"/>
    <s v="UNIDAD"/>
    <s v=""/>
  </r>
  <r>
    <x v="1"/>
    <s v="204-7-6"/>
    <n v="10"/>
    <s v="OTROS GASTOS POR IMPRESOS Y PUBLICACIONES"/>
    <s v="FORMATO PLAN DE VUELO LOCAL"/>
    <n v="14111821"/>
    <s v="MÍNIMA CUANTÍA"/>
    <n v="4"/>
    <n v="2"/>
    <n v="2000"/>
    <n v="119000"/>
    <s v="UNIDAD"/>
    <s v=""/>
  </r>
  <r>
    <x v="1"/>
    <s v="204-7-6"/>
    <n v="10"/>
    <s v="OTROS GASTOS POR IMPRESOS Y PUBLICACIONES"/>
    <s v="SELLOS PERSONALIZADOS"/>
    <n v="55121621"/>
    <s v="MÍNIMA CUANTÍA"/>
    <n v="4"/>
    <n v="3"/>
    <n v="15"/>
    <n v="645000"/>
    <s v="UNIDAD"/>
    <s v="NO SOLICITADAS"/>
  </r>
  <r>
    <x v="1"/>
    <s v="204-8-1"/>
    <n v="16"/>
    <s v="ACUEDUCTO ALCANTARILLADO Y ASEO"/>
    <s v="RECOLECCION RESIDUOS SOLIDOS"/>
    <n v="76121500"/>
    <s v="SOLICITUD DE INFORMACIÓN A LOS PROVEEDORES"/>
    <n v="1"/>
    <n v="12"/>
    <n v="1"/>
    <n v="58000000"/>
    <s v="GLOBAL"/>
    <s v="NO SOLICITADAS"/>
  </r>
  <r>
    <x v="1"/>
    <s v="204-8-2"/>
    <n v="10"/>
    <s v="ENERGIA"/>
    <s v="ENERGIA  E ILUMINACION CACOM 2"/>
    <n v="83101804"/>
    <s v="SOLICITUD DE INFORMACIÓN A LOS PROVEEDORES"/>
    <n v="1"/>
    <n v="12"/>
    <n v="1"/>
    <n v="918360000"/>
    <s v="GLOBAL"/>
    <s v="NO SOLICITADAS"/>
  </r>
  <r>
    <x v="1"/>
    <s v="204-8-2"/>
    <n v="10"/>
    <s v="ENERGIA"/>
    <s v="ENERGIA CERRO EL TIGRE"/>
    <n v="83101804"/>
    <s v="SOLICITUD DE INFORMACIÓN A LOS PROVEEDORES"/>
    <n v="1"/>
    <n v="12"/>
    <n v="1"/>
    <n v="100000000"/>
    <s v="GLOBAL"/>
    <s v="NO SOLICITADAS"/>
  </r>
  <r>
    <x v="1"/>
    <s v="204-8-2"/>
    <n v="16"/>
    <s v="ENERGIA"/>
    <s v="ENERGIA"/>
    <n v="83101800"/>
    <s v="SOLICITUD DE INFORMACIÓN A LOS PROVEEDORES"/>
    <n v="1"/>
    <n v="12"/>
    <n v="1"/>
    <n v="857000000"/>
    <s v="GLOBAL"/>
    <s v="NO SOLICITADAS"/>
  </r>
  <r>
    <x v="1"/>
    <s v="204-8-2"/>
    <n v="10"/>
    <s v="ENERGIA"/>
    <s v="CONSUMO ENERGÍA ELÉCTRICA ESTACIÓN RADAR SAN JOSÉ"/>
    <n v="83101803"/>
    <s v="SOLICITUD DE INFORMACIÓN A LOS PROVEEDORES"/>
    <n v="2"/>
    <n v="3"/>
    <n v="1"/>
    <n v="252000000"/>
    <s v="GLOBAL"/>
    <s v="NO SOLICITADAS"/>
  </r>
  <r>
    <x v="1"/>
    <s v="204-8-2"/>
    <n v="10"/>
    <s v="ENERGIA"/>
    <s v="SERVICIO DE ENERGIA"/>
    <n v="83101800"/>
    <s v="SOLICITUD DE INFORMACIÓN A LOS PROVEEDORES"/>
    <n v="4"/>
    <n v="3"/>
    <n v="1"/>
    <n v="93414603"/>
    <s v="GLOBAL"/>
    <s v="NO SOLICITADAS"/>
  </r>
  <r>
    <x v="1"/>
    <s v="204-8-3"/>
    <n v="10"/>
    <s v="GAS NATURAL"/>
    <s v="GAS CACOM 2"/>
    <n v="83101601"/>
    <s v="SOLICITUD DE INFORMACIÓN A LOS PROVEEDORES"/>
    <n v="1"/>
    <n v="12"/>
    <n v="1"/>
    <n v="76320000"/>
    <s v="GLOBAL"/>
    <s v="NO SOLICITADAS"/>
  </r>
  <r>
    <x v="1"/>
    <s v="204-8-6"/>
    <n v="10"/>
    <s v="TELÉFONO, FAX Y OTROS"/>
    <s v="TELEFONIA"/>
    <n v="83111501"/>
    <s v="SOLICITUD DE INFORMACIÓN A LOS PROVEEDORES"/>
    <n v="1"/>
    <n v="12"/>
    <n v="1"/>
    <n v="10000000"/>
    <s v="GLOBAL"/>
    <s v="NO SOLICITADAS"/>
  </r>
  <r>
    <x v="1"/>
    <s v="204-8-7"/>
    <n v="10"/>
    <s v="OTROS SERVICIOS PÚBLICOS"/>
    <s v="SERVICIO DE TELEVISIÓN E INTERNET PARA ALOJAMIENTOS TRANSEUNTES Y CASINOS"/>
    <n v="81112100"/>
    <s v="SOLICITUD DE INFORMACIÓN A LOS PROVEEDORES"/>
    <n v="1"/>
    <n v="12"/>
    <n v="1"/>
    <n v="35000000"/>
    <s v="GLOBAL"/>
    <s v="NO SOLICITADAS"/>
  </r>
  <r>
    <x v="1"/>
    <s v="204-8-7"/>
    <n v="10"/>
    <s v="OTROS SERVICIOS PÚBLICOS"/>
    <s v="RECARGAS CILINDROS  DE GAS PROPANO DE 100 LIBRAS "/>
    <n v="83101600"/>
    <s v="MÍNIMA CUANTÍA"/>
    <n v="3"/>
    <n v="11"/>
    <n v="1"/>
    <n v="8943200"/>
    <s v="GLOBAL"/>
    <s v="NO SOLICITADAS"/>
  </r>
  <r>
    <x v="1"/>
    <s v="204-8-7"/>
    <n v="10"/>
    <s v="OTROS SERVICIOS PÚBLICOS"/>
    <s v="RECARGAS CILINDROS  DE GAS PROPANO DE 20 LIBRAS "/>
    <n v="83101600"/>
    <s v="MÍNIMA CUANTÍA"/>
    <n v="3"/>
    <n v="11"/>
    <n v="1"/>
    <n v="600000"/>
    <s v="GLOBAL"/>
    <s v="NO SOLICITADAS"/>
  </r>
  <r>
    <x v="1"/>
    <s v="204-11-2"/>
    <n v="10"/>
    <s v="VIATICOS Y GASTOS DE VIAJE AL INTERIOR"/>
    <s v="PASAJES TERRESTRES"/>
    <n v="78111802"/>
    <s v="MÍNIMA CUANTÍA"/>
    <n v="2"/>
    <n v="10"/>
    <n v="1"/>
    <n v="29000000"/>
    <s v="GLOBAL"/>
    <s v="NO SOLICITADAS"/>
  </r>
  <r>
    <x v="1"/>
    <s v="204-11-2"/>
    <n v="10"/>
    <s v="VIATICOS Y GASTOS DE VIAJE AL INTERIOR"/>
    <s v="VIATICOS UNIDAD"/>
    <n v="78111802"/>
    <s v="SOLICITUD DE INFORMACIÓN A LOS PROVEEDORES"/>
    <n v="1"/>
    <n v="12"/>
    <n v="1"/>
    <n v="804286018"/>
    <s v="GLOBAL"/>
    <s v="NO SOLICITADAS"/>
  </r>
  <r>
    <x v="1"/>
    <s v="204-11-2"/>
    <n v="16"/>
    <s v="VIATICOS Y GASTOS DE VIAJE AL INTERIOR"/>
    <s v="CACOM 2"/>
    <n v="90121500"/>
    <s v="SOLICITUD DE INFORMACIÓN A LOS PROVEEDORES"/>
    <n v="1"/>
    <n v="12"/>
    <n v="1"/>
    <n v="21840000"/>
    <s v="GLOBAL"/>
    <s v=""/>
  </r>
  <r>
    <x v="1"/>
    <s v="204-11-2"/>
    <n v="10"/>
    <s v="VIATICOS Y GASTOS DE VIAJE AL INTERIOR"/>
    <s v="AUXILIO DE MARCHA"/>
    <n v="81102600"/>
    <s v="SOLICITUD DE INFORMACIÓN A LOS PROVEEDORES"/>
    <n v="1"/>
    <n v="1"/>
    <n v="1"/>
    <n v="1824103"/>
    <s v="GLOBAL"/>
    <s v="NO SOLICITADAS"/>
  </r>
  <r>
    <x v="1"/>
    <s v="204-11-2"/>
    <n v="10"/>
    <s v="VIATICOS Y GASTOS DE VIAJE AL INTERIOR"/>
    <s v="AUXILIO DE MARCHA"/>
    <n v="0"/>
    <s v="SOLICITUD DE INFORMACIÓN A LOS PROVEEDORES"/>
    <n v="1"/>
    <n v="12"/>
    <n v="1"/>
    <n v="17037994"/>
    <s v="GLOBAL"/>
    <s v="NO SOLICITADAS"/>
  </r>
  <r>
    <x v="1"/>
    <s v="204-11-2"/>
    <n v="10"/>
    <s v="VIATICOS Y GASTOS DE VIAJE AL INTERIOR"/>
    <s v="VIATICOS"/>
    <n v="78102200"/>
    <s v="SOLICITUD DE INFORMACIÓN A LOS PROVEEDORES"/>
    <n v="4"/>
    <n v="3"/>
    <n v="1"/>
    <n v="1200000"/>
    <s v="GLOBAL"/>
    <s v="NO SOLICITADAS"/>
  </r>
  <r>
    <x v="1"/>
    <s v="204-19-1"/>
    <n v="10"/>
    <s v="MATERIAL VETERINARIO"/>
    <s v="ALGODÓN LAMINADO DE 5&quot;"/>
    <n v="11121802"/>
    <s v="MÍNIMA CUANTÍA"/>
    <n v="4"/>
    <n v="1"/>
    <n v="42"/>
    <n v="189000"/>
    <s v="UNIDAD"/>
    <s v="NO SOLICITADAS"/>
  </r>
  <r>
    <x v="1"/>
    <s v="204-19-1"/>
    <n v="10"/>
    <s v="MATERIAL VETERINARIO"/>
    <s v="ALQUITRÁN DE HULLA ANTISÉPTICO/DESINFECTANTE, PRINCIPIO ACTIVO: ACEITES CRESOTADOS DERIVADOS DE LA HULLA X GALÓN DE 3.7 LITROS. DESINFECCIÓN DE PESEBRERAS, PERRERAS."/>
    <n v="42121606"/>
    <s v="MÍNIMA CUANTÍA"/>
    <n v="4"/>
    <n v="1"/>
    <n v="4"/>
    <n v="260000"/>
    <s v="UNIDAD"/>
    <s v="NO SOLICITADAS"/>
  </r>
  <r>
    <x v="1"/>
    <s v="204-19-1"/>
    <n v="10"/>
    <s v="MATERIAL VETERINARIO"/>
    <s v="BAÑO SECO PERFUMADO"/>
    <n v="10111302"/>
    <s v="MÍNIMA CUANTÍA"/>
    <n v="4"/>
    <n v="1"/>
    <n v="18"/>
    <n v="306000"/>
    <s v="UNIDAD"/>
    <s v="NO SOLICITADAS"/>
  </r>
  <r>
    <x v="1"/>
    <s v="204-19-1"/>
    <n v="10"/>
    <s v="MATERIAL VETERINARIO"/>
    <s v="DESINFECTANTE YODOFORO PARA USOS EXTERNOS POR 5 LITROS"/>
    <n v="42121606"/>
    <s v="MÍNIMA CUANTÍA"/>
    <n v="4"/>
    <n v="1"/>
    <n v="4"/>
    <n v="649600"/>
    <s v="UNIDAD"/>
    <s v="NO SOLICITADAS"/>
  </r>
  <r>
    <x v="1"/>
    <s v="204-19-1"/>
    <n v="10"/>
    <s v="MATERIAL VETERINARIO"/>
    <s v="ESPARADRAPO."/>
    <n v="42311703"/>
    <s v="MÍNIMA CUANTÍA"/>
    <n v="4"/>
    <n v="11"/>
    <n v="8"/>
    <n v="136000"/>
    <s v="UNIDAD"/>
    <s v="NO SOLICITADAS"/>
  </r>
  <r>
    <x v="1"/>
    <s v="204-19-1"/>
    <n v="10"/>
    <s v="MATERIAL VETERINARIO"/>
    <s v="GUANTES DESECHABLES."/>
    <n v="46181504"/>
    <s v="MÍNIMA CUANTÍA"/>
    <n v="4"/>
    <n v="1"/>
    <n v="10"/>
    <n v="182000"/>
    <s v="UNIDAD"/>
    <s v="NO SOLICITADAS"/>
  </r>
  <r>
    <x v="1"/>
    <s v="204-19-1"/>
    <n v="10"/>
    <s v="MATERIAL VETERINARIO"/>
    <s v="MULTIVITAMINICO PARA CABALLOS (TIAMINA VITAMINA B 1) 10 MG RIVOFLAVINA 5 FIOSFATO (VITAMINA 2  MGNICOTINAMIDA (VITAMINA B3) 100 MG.CIANOCOBALAMINA (VITAMINA B12) 50 MG"/>
    <n v="51251000"/>
    <s v="MÍNIMA CUANTÍA"/>
    <n v="4"/>
    <n v="1"/>
    <n v="5"/>
    <n v="240000"/>
    <s v="UNIDAD"/>
    <s v="NO SOLICITADAS"/>
  </r>
  <r>
    <x v="1"/>
    <s v="204-19-1"/>
    <n v="10"/>
    <s v="MATERIAL VETERINARIO"/>
    <s v="SHAMPOO ANTISEPTICO USO TERAPEUTICO X 250 ML"/>
    <n v="10111302"/>
    <s v="MÍNIMA CUANTÍA"/>
    <n v="4"/>
    <n v="1"/>
    <n v="30"/>
    <n v="1008000"/>
    <s v="UNIDAD"/>
    <s v="NO SOLICITADAS"/>
  </r>
  <r>
    <x v="1"/>
    <s v="204-19-1"/>
    <n v="10"/>
    <s v="MATERIAL VETERINARIO"/>
    <s v="SHAMPOO PARA EQUINOS CONTROL GARRAPATA X LITRO CONTIENE CIPERMETRINA."/>
    <n v="10111302"/>
    <s v="MÍNIMA CUANTÍA"/>
    <n v="4"/>
    <n v="1"/>
    <n v="20"/>
    <n v="1580000"/>
    <s v="UNIDAD"/>
    <s v="NO SOLICITADAS"/>
  </r>
  <r>
    <x v="1"/>
    <s v="204-19-1"/>
    <n v="10"/>
    <s v="MATERIAL VETERINARIO"/>
    <s v="SUERO PARA APLICACIÓN INTRAVENOSA POR BOLSA LATACTO RINGER"/>
    <n v="51251000"/>
    <s v="MÍNIMA CUANTÍA"/>
    <n v="4"/>
    <n v="1"/>
    <n v="15"/>
    <n v="67500"/>
    <s v="UNIDAD"/>
    <s v="NO SOLICITADAS"/>
  </r>
  <r>
    <x v="1"/>
    <s v="204-19-2"/>
    <n v="10"/>
    <s v="SOSTENIMIENTO DE SEMOVIENTES"/>
    <s v="ALIMENTO PECUARIO COMPLETO, EQUINO CON PORCENTAJE DE PROTEINA ENTRE (9 - 14) %, DESTRUIDO O EN PASTILLA, EMPACADO EN BULTO DE 40 KG.  "/>
    <n v="10122100"/>
    <s v="MÍNIMA CUANTÍA"/>
    <n v="4"/>
    <n v="1"/>
    <n v="120"/>
    <n v="9840000"/>
    <s v="UNIDAD"/>
    <s v="NO SOLICITADAS"/>
  </r>
  <r>
    <x v="1"/>
    <s v="204-19-2"/>
    <n v="10"/>
    <s v="SOSTENIMIENTO DE SEMOVIENTES"/>
    <s v="ALIMENTO COMPLETO PARA PERRO CON PORCENTAJE DE PROTEINA ENTRE (21 – 26) %, DESTRUIDO O EN PASTILLA, EMPACADO EN BULTO DE 25 KG"/>
    <n v="10121801"/>
    <s v="MÍNIMA CUANTÍA"/>
    <n v="4"/>
    <n v="1"/>
    <n v="20"/>
    <n v="2440000"/>
    <s v="UNIDAD"/>
    <s v="NO SOLICITADAS"/>
  </r>
  <r>
    <x v="1"/>
    <s v="204-19-2"/>
    <n v="10"/>
    <s v="SOSTENIMIENTO DE SEMOVIENTES"/>
    <s v="COMIDA ENLATADA. CARNE ENLATADA, SUPLEMENTO ALIMENTICIO PRESENTACION LATA X 430 GR."/>
    <n v="10121801"/>
    <s v="MÍNIMA CUANTÍA"/>
    <n v="4"/>
    <n v="1"/>
    <n v="215"/>
    <n v="1935000"/>
    <s v="UNIDAD"/>
    <s v="NO SOLICITADAS"/>
  </r>
  <r>
    <x v="1"/>
    <s v="204-19-2"/>
    <n v="10"/>
    <s v="SOSTENIMIENTO DE SEMOVIENTES"/>
    <s v="MELAZA "/>
    <n v="10122100"/>
    <s v="MÍNIMA CUANTÍA"/>
    <n v="4"/>
    <n v="1"/>
    <n v="20"/>
    <n v="520000"/>
    <s v="UNIDAD"/>
    <s v="NO SOLICITADAS"/>
  </r>
  <r>
    <x v="1"/>
    <s v="204-19-2"/>
    <n v="10"/>
    <s v="SOSTENIMIENTO DE SEMOVIENTES"/>
    <s v="CLORURO DE SODIO X 500 ML."/>
    <n v="51102702"/>
    <s v="MÍNIMA CUANTÍA"/>
    <n v="4"/>
    <n v="1"/>
    <n v="20"/>
    <n v="90000"/>
    <s v="UNIDAD"/>
    <s v="NO SOLICITADAS"/>
  </r>
  <r>
    <x v="1"/>
    <s v="204-19-2"/>
    <n v="10"/>
    <s v="SOSTENIMIENTO DE SEMOVIENTES"/>
    <s v="PERRERA"/>
    <n v="10131602"/>
    <s v="MÍNIMA CUANTÍA"/>
    <n v="4"/>
    <n v="3"/>
    <n v="3"/>
    <n v="570000"/>
    <s v="UNIDAD"/>
    <s v="NO SOLICITADAS"/>
  </r>
  <r>
    <x v="1"/>
    <s v="204-19-3"/>
    <n v="10"/>
    <s v="OTROS PARA EL SOSTENIMIENTO DE SEMOVIENTES"/>
    <s v="APEROS DE CABEZA"/>
    <n v="10141607"/>
    <s v="MÍNIMA CUANTÍA"/>
    <n v="4"/>
    <n v="11"/>
    <n v="1"/>
    <n v="150000"/>
    <s v="UNIDAD"/>
    <s v="NO SOLICITADAS"/>
  </r>
  <r>
    <x v="1"/>
    <s v="204-19-3"/>
    <n v="10"/>
    <s v="OTROS PARA EL SOSTENIMIENTO DE SEMOVIENTES"/>
    <s v="BOLSA RECERRABLE DE 1 KG X 30 UNIDADES BOLSA RECERRABLE DE 1 KG X 30 UNIDADES"/>
    <n v="10111302"/>
    <s v="MÍNIMA CUANTÍA"/>
    <n v="4"/>
    <n v="1"/>
    <n v="22"/>
    <n v="198000"/>
    <s v="UNIDAD"/>
    <s v="NO SOLICITADAS"/>
  </r>
  <r>
    <x v="1"/>
    <s v="204-19-3"/>
    <n v="10"/>
    <s v="OTROS PARA EL SOSTENIMIENTO DE SEMOVIENTES"/>
    <s v="CEPILLO PARA PEINAR PERROS CON CERDAS METÁLICAS"/>
    <n v="10111302"/>
    <s v="MÍNIMA CUANTÍA"/>
    <n v="4"/>
    <n v="1"/>
    <n v="10"/>
    <n v="200000"/>
    <s v="UNIDAD"/>
    <s v="NO SOLICITADAS"/>
  </r>
  <r>
    <x v="1"/>
    <s v="204-19-3"/>
    <n v="10"/>
    <s v="OTROS PARA EL SOSTENIMIENTO DE SEMOVIENTES"/>
    <s v="CLAVOS PARA HERRADURA X CAJA 100 UND"/>
    <n v="31162010"/>
    <s v="MÍNIMA CUANTÍA"/>
    <n v="4"/>
    <n v="1"/>
    <n v="6"/>
    <n v="150000"/>
    <s v="UNIDAD"/>
    <s v="NO SOLICITADAS"/>
  </r>
  <r>
    <x v="1"/>
    <s v="204-19-3"/>
    <n v="10"/>
    <s v="OTROS PARA EL SOSTENIMIENTO DE SEMOVIENTES"/>
    <s v="COLLAR FIJO EN CINTA TUBULAR HERRAJES EN BRONCE "/>
    <n v="10131604"/>
    <s v="MÍNIMA CUANTÍA"/>
    <n v="4"/>
    <n v="1"/>
    <n v="15"/>
    <n v="450000"/>
    <s v="UNIDAD"/>
    <s v="NO SOLICITADAS"/>
  </r>
  <r>
    <x v="1"/>
    <s v="204-19-3"/>
    <n v="10"/>
    <s v="OTROS PARA EL SOSTENIMIENTO DE SEMOVIENTES"/>
    <s v="COLLAR FIJO EN CINTA TUBULAR REFORZADO EN TODAS SUS COSTURAS DE 3 CM DE GRUESO-HERRAJES DE BRONCE"/>
    <n v="10131604"/>
    <s v="MÍNIMA CUANTÍA"/>
    <n v="4"/>
    <n v="1"/>
    <n v="22"/>
    <n v="660000"/>
    <s v="UNIDAD"/>
    <s v="NO SOLICITADAS"/>
  </r>
  <r>
    <x v="1"/>
    <s v="204-19-3"/>
    <n v="10"/>
    <s v="OTROS PARA EL SOSTENIMIENTO DE SEMOVIENTES"/>
    <s v="PECHERA EN LONA PARA PERRO GRANDE"/>
    <n v="10131604"/>
    <s v="MÍNIMA CUANTÍA"/>
    <n v="4"/>
    <n v="1"/>
    <n v="14"/>
    <n v="840000"/>
    <s v="UNIDAD"/>
    <s v="NO SOLICITADAS"/>
  </r>
  <r>
    <x v="1"/>
    <s v="204-19-3"/>
    <n v="10"/>
    <s v="OTROS PARA EL SOSTENIMIENTO DE SEMOVIENTES"/>
    <s v="GUACALES GRANDES EN LAMINA DE ACERO NO. 18 PARA PERROS DE PUERTA METÁLICA TAMAÑO 500"/>
    <n v="10131603"/>
    <s v="MÍNIMA CUANTÍA"/>
    <n v="4"/>
    <n v="1"/>
    <n v="3"/>
    <n v="2940000"/>
    <s v="UNIDAD"/>
    <s v="NO SOLICITADAS"/>
  </r>
  <r>
    <x v="1"/>
    <s v="204-19-3"/>
    <n v="10"/>
    <s v="OTROS PARA EL SOSTENIMIENTO DE SEMOVIENTES"/>
    <s v="OTROS SERVICIOS DE CUIDADO ANIMAL CANINO /CONTROL- (CONSULTA, CONTROL, EXÁMENES DE LABORATORIO, HOSPITALIZACIÓN, TOMA DE EXÁMENES, PARA LOS SEMOVIENTES) "/>
    <n v="70122005"/>
    <s v="MÍNIMA CUANTÍA"/>
    <n v="4"/>
    <n v="11"/>
    <n v="1"/>
    <n v="12100000"/>
    <s v="UNIDAD"/>
    <s v="NO SOLICITADAS"/>
  </r>
  <r>
    <x v="1"/>
    <s v="204-19-3"/>
    <n v="10"/>
    <s v="OTROS PARA EL SOSTENIMIENTO DE SEMOVIENTES"/>
    <s v="VACUNA HEXAVALENTE"/>
    <n v="51201600"/>
    <s v="MÍNIMA CUANTÍA"/>
    <n v="4"/>
    <n v="1"/>
    <n v="23"/>
    <n v="989000"/>
    <s v="UNIDAD"/>
    <s v="NO SOLICITADAS"/>
  </r>
  <r>
    <x v="1"/>
    <s v="204-19-3"/>
    <n v="10"/>
    <s v="OTROS PARA EL SOSTENIMIENTO DE SEMOVIENTES"/>
    <s v="BAÑOGAN POR 1000 ML "/>
    <n v="10111302"/>
    <s v="MÍNIMA CUANTÍA"/>
    <n v="4"/>
    <n v="1"/>
    <n v="8"/>
    <n v="1120000"/>
    <s v="UNIDAD"/>
    <s v="NO SOLICITADAS"/>
  </r>
  <r>
    <x v="1"/>
    <s v="204-19-3"/>
    <n v="10"/>
    <s v="OTROS PARA EL SOSTENIMIENTO DE SEMOVIENTES"/>
    <s v="CINCHA X 20 CM DE ANCHO "/>
    <n v="10141501"/>
    <s v="MÍNIMA CUANTÍA"/>
    <n v="4"/>
    <n v="1"/>
    <n v="8"/>
    <n v="392000"/>
    <s v="UNIDAD"/>
    <s v="NO SOLICITADAS"/>
  </r>
  <r>
    <x v="1"/>
    <s v="204-19-3"/>
    <n v="10"/>
    <s v="OTROS PARA EL SOSTENIMIENTO DE SEMOVIENTES"/>
    <s v="PARES ARCIONES EN RIATA Y ESTRIBOS PLÁSTICOS"/>
    <n v="10141605"/>
    <s v="MÍNIMA CUANTÍA"/>
    <n v="4"/>
    <n v="1"/>
    <n v="8"/>
    <n v="784000"/>
    <s v="UNIDAD"/>
    <s v="NO SOLICITADAS"/>
  </r>
  <r>
    <x v="1"/>
    <s v="204-19-3"/>
    <n v="10"/>
    <s v="OTROS PARA EL SOSTENIMIENTO DE SEMOVIENTES"/>
    <s v="PANTALONES PARA HERRAR"/>
    <n v="46181527"/>
    <s v="MÍNIMA CUANTÍA"/>
    <n v="4"/>
    <n v="1"/>
    <n v="1"/>
    <n v="224000"/>
    <s v="UNIDAD"/>
    <s v="NO SOLICITADAS"/>
  </r>
  <r>
    <x v="1"/>
    <s v="204-19-3"/>
    <n v="10"/>
    <s v="OTROS PARA EL SOSTENIMIENTO DE SEMOVIENTES"/>
    <s v="TIJERAS PARA BALONAR"/>
    <n v="44121618"/>
    <s v="MÍNIMA CUANTÍA"/>
    <n v="4"/>
    <n v="1"/>
    <n v="2"/>
    <n v="182000"/>
    <s v="UNIDAD"/>
    <s v="NO SOLICITADAS"/>
  </r>
  <r>
    <x v="1"/>
    <s v="204-19-3"/>
    <n v="10"/>
    <s v="OTROS PARA EL SOSTENIMIENTO DE SEMOVIENTES"/>
    <s v="ROLLO DE NYLON DE 3 CM POR 40 MTS PARA PISADORES"/>
    <n v="31151504"/>
    <s v="MÍNIMA CUANTÍA"/>
    <n v="4"/>
    <n v="1"/>
    <n v="1"/>
    <n v="80000"/>
    <s v="UNIDAD"/>
    <s v="NO SOLICITADAS"/>
  </r>
  <r>
    <x v="1"/>
    <s v="204-19-3"/>
    <n v="10"/>
    <s v="OTROS PARA EL SOSTENIMIENTO DE SEMOVIENTES"/>
    <s v="PENICILINA "/>
    <n v="51101507"/>
    <s v="MÍNIMA CUANTÍA"/>
    <n v="4"/>
    <n v="1"/>
    <n v="2"/>
    <n v="50000"/>
    <s v="UNIDAD"/>
    <s v="NO SOLICITADAS"/>
  </r>
  <r>
    <x v="1"/>
    <s v="204-19-3"/>
    <n v="10"/>
    <s v="OTROS PARA EL SOSTENIMIENTO DE SEMOVIENTES"/>
    <s v="JERINGAS POR 20 CM "/>
    <n v="42142600"/>
    <s v="MÍNIMA CUANTÍA"/>
    <n v="4"/>
    <n v="1"/>
    <n v="50"/>
    <n v="40000"/>
    <s v="UNIDAD"/>
    <s v="NO SOLICITADAS"/>
  </r>
  <r>
    <x v="1"/>
    <s v="204-19-3"/>
    <n v="10"/>
    <s v="OTROS PARA EL SOSTENIMIENTO DE SEMOVIENTES"/>
    <s v="JUEGO DE VENOCLISIS"/>
    <n v="42142600"/>
    <s v="MÍNIMA CUANTÍA"/>
    <n v="4"/>
    <n v="1"/>
    <n v="25"/>
    <n v="87500"/>
    <s v="UNIDAD"/>
    <s v="NO SOLICITADAS"/>
  </r>
  <r>
    <x v="1"/>
    <s v="204-19-3"/>
    <n v="10"/>
    <s v="OTROS PARA EL SOSTENIMIENTO DE SEMOVIENTES"/>
    <s v="CATETER"/>
    <n v="42271710"/>
    <s v="MÍNIMA CUANTÍA"/>
    <n v="4"/>
    <n v="1"/>
    <n v="20"/>
    <n v="80000"/>
    <s v="UNIDAD"/>
    <s v="NO SOLICITADAS"/>
  </r>
  <r>
    <x v="1"/>
    <s v="204-19-3"/>
    <n v="10"/>
    <s v="OTROS PARA EL SOSTENIMIENTO DE SEMOVIENTES"/>
    <s v="ANTIMONIATO  DE MEGLUMINA"/>
    <n v="51101604"/>
    <s v="MÍNIMA CUANTÍA"/>
    <n v="4"/>
    <n v="1"/>
    <n v="8"/>
    <n v="880000"/>
    <s v="UNIDAD"/>
    <s v="NO SOLICITADAS"/>
  </r>
  <r>
    <x v="1"/>
    <s v="204-19-3"/>
    <n v="10"/>
    <s v="OTROS PARA EL SOSTENIMIENTO DE SEMOVIENTES"/>
    <s v="NEOPRENO LAMINA 1,30 METROS X 3,6 METROS  "/>
    <n v="13111305"/>
    <s v="MÍNIMA CUANTÍA"/>
    <n v="4"/>
    <n v="1"/>
    <n v="3"/>
    <n v="720000"/>
    <s v="UNIDAD"/>
    <s v="NO SOLICITADAS"/>
  </r>
  <r>
    <x v="1"/>
    <s v="204-19-3"/>
    <n v="10"/>
    <s v="OTROS PARA EL SOSTENIMIENTO DE SEMOVIENTES"/>
    <s v="CABEZADAS Y CABEZALES EN CAUCHO O PLÁSTICOS"/>
    <n v="10141604"/>
    <s v="MÍNIMA CUANTÍA"/>
    <n v="4"/>
    <n v="1"/>
    <n v="10"/>
    <n v="1800000"/>
    <s v="UNIDAD"/>
    <s v="NO SOLICITADAS"/>
  </r>
  <r>
    <x v="1"/>
    <s v="204-19-3"/>
    <n v="10"/>
    <s v="OTROS PARA EL SOSTENIMIENTO DE SEMOVIENTES"/>
    <s v="MANGA EN YUTE PARA PERROS DE DEFENSA"/>
    <n v="46181516"/>
    <s v="MÍNIMA CUANTÍA"/>
    <n v="4"/>
    <n v="1"/>
    <n v="2"/>
    <n v="1300000"/>
    <s v="UNIDAD"/>
    <s v="NO SOLICITADAS"/>
  </r>
  <r>
    <x v="1"/>
    <s v="204-19-3"/>
    <n v="10"/>
    <s v="OTROS PARA EL SOSTENIMIENTO DE SEMOVIENTES"/>
    <s v="FUSTA O LATIGO"/>
    <n v="10141502"/>
    <s v="MÍNIMA CUANTÍA"/>
    <n v="4"/>
    <n v="1"/>
    <n v="2"/>
    <n v="224000"/>
    <s v="UNIDAD"/>
    <s v="NO SOLICITADAS"/>
  </r>
  <r>
    <x v="1"/>
    <s v="204-19-3"/>
    <n v="10"/>
    <s v="OTROS PARA EL SOSTENIMIENTO DE SEMOVIENTES"/>
    <s v="COLLAR CORRIENTE PERRO DEFENSA"/>
    <n v="10131604"/>
    <s v="MÍNIMA CUANTÍA"/>
    <n v="4"/>
    <n v="1"/>
    <n v="1"/>
    <n v="406000"/>
    <s v="UNIDAD"/>
    <s v="NO SOLICITADAS"/>
  </r>
  <r>
    <x v="1"/>
    <s v="204-19-3"/>
    <n v="10"/>
    <s v="OTROS PARA EL SOSTENIMIENTO DE SEMOVIENTES"/>
    <s v="JABÓN DESINFECTANTE PARA PERRO"/>
    <n v="53131608"/>
    <s v="MÍNIMA CUANTÍA"/>
    <n v="4"/>
    <n v="1"/>
    <n v="28"/>
    <n v="252000"/>
    <s v="UNIDAD"/>
    <s v="NO SOLICITADAS"/>
  </r>
  <r>
    <x v="1"/>
    <s v="204-19-3"/>
    <n v="10"/>
    <s v="OTROS PARA EL SOSTENIMIENTO DE SEMOVIENTES"/>
    <s v="BOZAL AJUSTABLE"/>
    <n v="10141610"/>
    <s v="MÍNIMA CUANTÍA"/>
    <n v="4"/>
    <n v="1"/>
    <n v="10"/>
    <n v="280000"/>
    <s v="UNIDAD"/>
    <s v="NO SOLICITADAS"/>
  </r>
  <r>
    <x v="1"/>
    <s v="204-19-3"/>
    <n v="10"/>
    <s v="OTROS PARA EL SOSTENIMIENTO DE SEMOVIENTES"/>
    <s v="CURAGAN"/>
    <n v="51102700"/>
    <s v="MÍNIMA CUANTÍA"/>
    <n v="4"/>
    <n v="1"/>
    <n v="15"/>
    <n v="360000"/>
    <s v="UNIDAD"/>
    <s v="NO SOLICITADAS"/>
  </r>
  <r>
    <x v="1"/>
    <s v="204-19-3"/>
    <n v="10"/>
    <s v="OTROS PARA EL SOSTENIMIENTO DE SEMOVIENTES"/>
    <s v="BRAVECTO CONTROL HEMOPARASITO EXTERNO"/>
    <n v="42121606"/>
    <s v="MÍNIMA CUANTÍA"/>
    <n v="4"/>
    <n v="1"/>
    <n v="46"/>
    <n v="3910000"/>
    <s v="UNIDAD"/>
    <s v="NO SOLICITADAS"/>
  </r>
  <r>
    <x v="1"/>
    <s v="204-19-3"/>
    <n v="10"/>
    <s v="OTROS PARA EL SOSTENIMIENTO DE SEMOVIENTES"/>
    <s v="SERVICIO HERRADURA PARA CABALLOS "/>
    <n v="10141503"/>
    <s v="MÍNIMA CUANTÍA"/>
    <n v="4"/>
    <n v="11"/>
    <n v="1"/>
    <n v="5250000"/>
    <s v="GLOBAL"/>
    <s v="NO SOLICITADAS"/>
  </r>
  <r>
    <x v="1"/>
    <s v="204-19-3"/>
    <n v="10"/>
    <s v="OTROS PARA EL SOSTENIMIENTO DE SEMOVIENTES"/>
    <s v="SERVICIO REMONTAR SILLAS DE CABALLOS POR TALABARTERIA"/>
    <n v="10141500"/>
    <s v="MÍNIMA CUANTÍA"/>
    <n v="4"/>
    <n v="3"/>
    <n v="1"/>
    <n v="2625000"/>
    <s v="GLOBAL"/>
    <s v="NO SOLICITADAS"/>
  </r>
  <r>
    <x v="1"/>
    <s v="204-19-3"/>
    <n v="10"/>
    <s v="OTROS PARA EL SOSTENIMIENTO DE SEMOVIENTES"/>
    <s v="OTROS SERVICIOS DE CUIDADO ANIMA EQUINO L/CONTROL- (CONSULTA, CONTROL, EXÁMENES DE LABORATORIO, HOSPITALIZACIÓN, TOMA DE EXÁMENES, PARA LOS SEMOVIENTES EQUINOS ) "/>
    <n v="70122005"/>
    <s v="MÍNIMA CUANTÍA"/>
    <n v="4"/>
    <n v="11"/>
    <n v="1"/>
    <n v="4400000"/>
    <s v="GLOBAL"/>
    <s v="NO SOLICITADAS"/>
  </r>
  <r>
    <x v="1"/>
    <s v="204-21-1"/>
    <n v="10"/>
    <s v="ELEMENTOS PARA BIENESTAR SOCIAL"/>
    <s v="BALON DE MICROFUTBOL"/>
    <n v="49161504"/>
    <s v="MÍNIMA CUANTÍA"/>
    <n v="4"/>
    <n v="3"/>
    <n v="2"/>
    <n v="239800"/>
    <s v="UNIDAD"/>
    <s v="NO SOLICITADAS"/>
  </r>
  <r>
    <x v="1"/>
    <s v="204-21-1"/>
    <n v="10"/>
    <s v="ELEMENTOS PARA BIENESTAR SOCIAL"/>
    <s v="MALLA PARA CANCHA DE MICROFUTBOL X 2 UND"/>
    <n v="49221505"/>
    <s v="MÍNIMA CUANTÍA"/>
    <n v="4"/>
    <n v="3"/>
    <n v="2"/>
    <n v="326400"/>
    <s v="UNIDAD"/>
    <s v="NO SOLICITADAS"/>
  </r>
  <r>
    <x v="1"/>
    <s v="204-21-1"/>
    <n v="10"/>
    <s v="ELEMENTOS PARA BIENESTAR SOCIAL"/>
    <s v="MALLA PARA ARO DE BALONCESTO X 2 UND"/>
    <n v="49221505"/>
    <s v="MÍNIMA CUANTÍA"/>
    <n v="4"/>
    <n v="3"/>
    <n v="2"/>
    <n v="108600"/>
    <s v="UNIDAD"/>
    <s v="NO SOLICITADAS"/>
  </r>
  <r>
    <x v="1"/>
    <s v="204-21-1"/>
    <n v="10"/>
    <s v="ELEMENTOS PARA BIENESTAR SOCIAL"/>
    <s v="BALON DE BALONCESTO"/>
    <n v="49161515"/>
    <s v="MÍNIMA CUANTÍA"/>
    <n v="4"/>
    <n v="3"/>
    <n v="2"/>
    <n v="157798"/>
    <s v="UNIDAD"/>
    <s v="NO SOLICITADAS"/>
  </r>
  <r>
    <x v="1"/>
    <s v="204-21-1"/>
    <n v="10"/>
    <s v="ELEMENTOS PARA BIENESTAR SOCIAL"/>
    <s v="SILBATO"/>
    <n v="49221500"/>
    <s v="MÍNIMA CUANTÍA"/>
    <n v="4"/>
    <n v="3"/>
    <n v="30"/>
    <n v="300000"/>
    <s v="UNIDAD"/>
    <s v="NO SOLICITADAS"/>
  </r>
  <r>
    <x v="1"/>
    <s v="204-21-1"/>
    <n v="10"/>
    <s v="ELEMENTOS PARA BIENESTAR SOCIAL"/>
    <s v="BALON DE VOLLEYBALL"/>
    <n v="49161515"/>
    <s v="MÍNIMA CUANTÍA"/>
    <n v="4"/>
    <n v="3"/>
    <n v="2"/>
    <n v="191200"/>
    <s v="UNIDAD"/>
    <s v="NO SOLICITADAS"/>
  </r>
  <r>
    <x v="1"/>
    <s v="204-21-2"/>
    <n v="10"/>
    <s v="ELEMENTOS PARA CAPACITACION"/>
    <s v="TABLERO ACRILICO DE 2.40 M X 1.20M"/>
    <n v="44111905"/>
    <s v="MÍNIMA CUANTÍA"/>
    <n v="4"/>
    <n v="3"/>
    <n v="3"/>
    <n v="960000"/>
    <s v="UNIDAD"/>
    <s v="NO SOLICITADAS"/>
  </r>
  <r>
    <x v="1"/>
    <s v="204-21-4"/>
    <n v="10"/>
    <s v="SERVICIOS DE BIENESTAR SOCIAL"/>
    <s v="EXAMENES MEDICOS SALUD OCUPACIONAL PERDONAL CIVIL Y UN PERSONAL MILITAR"/>
    <n v="85121502"/>
    <s v="MÍNIMA CUANTÍA"/>
    <n v="1"/>
    <n v="11"/>
    <n v="1"/>
    <n v="12275000"/>
    <s v="GLOBAL"/>
    <s v=""/>
  </r>
  <r>
    <x v="1"/>
    <s v="204-41-13"/>
    <n v="10"/>
    <s v="OTROS GASTOS POR ADQUISICION DE SERVICIOS"/>
    <s v="INSTALACION Y PUESTA EN SERVICIO PTAR CERRO EL TIGRE "/>
    <n v="83101506"/>
    <s v="MÍNIMA CUANTÍA"/>
    <n v="1"/>
    <n v="2"/>
    <n v="1"/>
    <n v="1723775"/>
    <s v="GLOBAL"/>
    <s v="NO SOLICITADAS"/>
  </r>
  <r>
    <x v="1"/>
    <s v="204-41-13"/>
    <n v="10"/>
    <s v="OTROS GASTOS POR ADQUISICION DE SERVICIOS"/>
    <s v="OPERACIÓN PLANTA DE TRATAMIENTO DE AGUA RESIDUAL, PISCINAS Y PLANTA DE AGUA POTABLE VF. 2018 "/>
    <n v="83101506"/>
    <s v="MÍNIMA CUANTÍA"/>
    <n v="1"/>
    <n v="7"/>
    <n v="1"/>
    <n v="102986000"/>
    <s v="GLOBAL"/>
    <s v="SI APROBADAS"/>
  </r>
  <r>
    <x v="1"/>
    <s v="204-41-13"/>
    <n v="10"/>
    <s v="OTROS GASTOS POR ADQUISICION DE SERVICIOS"/>
    <s v="OURSOURCING DE IMPRESIONES, FOTOCOPIADO Y SCANEO V.F 2018"/>
    <n v="80161801"/>
    <s v="MÍNIMA CUANTÍA"/>
    <n v="1"/>
    <n v="7"/>
    <n v="1"/>
    <n v="40842100"/>
    <s v="GLOBAL"/>
    <s v="SI APROBADAS"/>
  </r>
  <r>
    <x v="1"/>
    <s v="204-41-13"/>
    <n v="10"/>
    <s v="OTROS GASTOS POR ADQUISICION DE SERVICIOS"/>
    <s v="REVISION TECNOMECANICA Y DE GASES"/>
    <n v="78181505"/>
    <s v="MÍNIMA CUANTÍA"/>
    <n v="1"/>
    <n v="12"/>
    <n v="1"/>
    <n v="9600000"/>
    <s v="GLOBAL"/>
    <s v="NO SOLICITADAS"/>
  </r>
  <r>
    <x v="1"/>
    <s v="204-41-13"/>
    <n v="10"/>
    <s v="OTROS GASTOS POR ADQUISICION DE SERVICIOS"/>
    <s v="FUMIGACION DE VECTORES INSECTOS RASTREROS Y VOLADORES"/>
    <n v="72102103"/>
    <s v="MÍNIMA CUANTÍA"/>
    <n v="4"/>
    <n v="8"/>
    <n v="1"/>
    <n v="9050000"/>
    <s v="GLOBAL"/>
    <s v="NO SOLICITADAS"/>
  </r>
  <r>
    <x v="1"/>
    <s v="204-41-13"/>
    <n v="10"/>
    <s v="OTROS GASTOS POR ADQUISICION DE SERVICIOS"/>
    <s v="ANALISIS DE LABORATORIO AGUA "/>
    <n v="77121707"/>
    <s v="MÍNIMA CUANTÍA"/>
    <n v="7"/>
    <n v="4"/>
    <n v="1"/>
    <n v="454700"/>
    <s v="GLOBAL"/>
    <s v="NO SOLICITADAS"/>
  </r>
  <r>
    <x v="1"/>
    <s v="204-41-13"/>
    <n v="10"/>
    <s v="OTROS GASTOS POR ADQUISICION DE SERVICIOS"/>
    <s v="INCINERACION  MATERIAL DE INTENDENCIA"/>
    <n v="76122200"/>
    <s v="MÍNIMA CUANTÍA"/>
    <n v="3"/>
    <n v="8"/>
    <n v="1"/>
    <n v="15000000"/>
    <s v="GLOBAL"/>
    <s v="NO SOLICITADAS"/>
  </r>
  <r>
    <x v="1"/>
    <s v="204-41-13"/>
    <n v="10"/>
    <s v="OTROS GASTOS POR ADQUISICION DE SERVICIOS"/>
    <s v="MANTENIMIENTO, PINTURA Y RECARGA DE EXTINTORES"/>
    <n v="72101516"/>
    <s v="MÍNIMA CUANTÍA"/>
    <n v="7"/>
    <n v="5"/>
    <n v="1"/>
    <n v="12915000"/>
    <s v="GLOBAL"/>
    <s v="NO SOLICITADAS"/>
  </r>
  <r>
    <x v="1"/>
    <s v="204-41-13"/>
    <n v="10"/>
    <s v="OTROS GASTOS POR ADQUISICION DE SERVICIOS"/>
    <s v="LAVADO Y DESINFECCION  DE TANQUES AEREOS "/>
    <n v="77121702"/>
    <s v="MÍNIMA CUANTÍA"/>
    <n v="2"/>
    <n v="9"/>
    <n v="1"/>
    <n v="1700600"/>
    <s v="GLOBAL"/>
    <s v="NO SOLICITADAS"/>
  </r>
  <r>
    <x v="1"/>
    <s v="204-41-13"/>
    <n v="10"/>
    <s v="OTROS GASTOS POR ADQUISICION DE SERVICIOS"/>
    <s v="ANALISIS DE LABORATORIO AGUA  V.F 2018"/>
    <n v="77121707"/>
    <s v="MÍNIMA CUANTÍA"/>
    <n v="1"/>
    <n v="7"/>
    <n v="1"/>
    <n v="7238650"/>
    <s v="GLOBAL"/>
    <s v="SI APROBADAS"/>
  </r>
  <r>
    <x v="1"/>
    <s v="204-4-23"/>
    <n v="10"/>
    <s v="OTROS MATERIALES Y SUMINISTROS"/>
    <s v="ANGULO DE 1 1/2&quot; X 1/8 P/N S/P"/>
    <n v="30101504"/>
    <s v="SELECCIÓN ABREVIADA MENOR CUANTÍA"/>
    <n v="1"/>
    <n v="6"/>
    <n v="20"/>
    <n v="899640"/>
    <s v="METRO"/>
    <s v=""/>
  </r>
  <r>
    <x v="1"/>
    <s v="204-4-23"/>
    <n v="10"/>
    <s v="OTROS MATERIALES Y SUMINISTROS"/>
    <s v="ANGULO DE 1 1/2&quot; X 3/16 P/N S/P"/>
    <n v="30101504"/>
    <s v="SELECCIÓN ABREVIADA MENOR CUANTÍA"/>
    <n v="1"/>
    <n v="6"/>
    <n v="10"/>
    <n v="622370"/>
    <s v="METRO"/>
    <s v=""/>
  </r>
  <r>
    <x v="1"/>
    <s v="204-4-23"/>
    <n v="10"/>
    <s v="OTROS MATERIALES Y SUMINISTROS"/>
    <s v="ANGULO DE 1&quot; X 1/8 P/N S/P"/>
    <n v="30101504"/>
    <s v="SELECCIÓN ABREVIADA MENOR CUANTÍA"/>
    <n v="1"/>
    <n v="6"/>
    <n v="20"/>
    <n v="990080"/>
    <s v="METRO"/>
    <s v=""/>
  </r>
  <r>
    <x v="1"/>
    <s v="204-4-23"/>
    <n v="10"/>
    <s v="OTROS MATERIALES Y SUMINISTROS"/>
    <s v="ANGULO DE 1&quot; X 3/16 P/N S/P"/>
    <n v="30101504"/>
    <s v="SELECCIÓN ABREVIADA MENOR CUANTÍA"/>
    <n v="1"/>
    <n v="6"/>
    <n v="10"/>
    <n v="622370"/>
    <s v="METRO"/>
    <s v=""/>
  </r>
  <r>
    <x v="1"/>
    <s v="204-4-23"/>
    <n v="10"/>
    <s v="OTROS MATERIALES Y SUMINISTROS"/>
    <s v="ANGULO DE 2&quot; X 3/16 P/N S/P"/>
    <n v="30101504"/>
    <s v="SELECCIÓN ABREVIADA MENOR CUANTÍA"/>
    <n v="1"/>
    <n v="6"/>
    <n v="2"/>
    <n v="124474"/>
    <s v="METRO"/>
    <s v=""/>
  </r>
  <r>
    <x v="1"/>
    <s v="204-4-23"/>
    <n v="10"/>
    <s v="OTROS MATERIALES Y SUMINISTROS"/>
    <s v="ANGULO DE 3/4&quot; X 1/8 P/N S/P"/>
    <n v="30101504"/>
    <s v="SELECCIÓN ABREVIADA MENOR CUANTÍA"/>
    <n v="1"/>
    <n v="6"/>
    <n v="20"/>
    <n v="990080"/>
    <s v="METRO"/>
    <s v=""/>
  </r>
  <r>
    <x v="1"/>
    <s v="204-4-23"/>
    <n v="10"/>
    <s v="OTROS MATERIALES Y SUMINISTROS"/>
    <s v="BATERIA 12 V 9AH P/N FL 1290 12V 9AH"/>
    <n v="26111711"/>
    <s v="SELECCIÓN ABREVIADA MENOR CUANTÍA"/>
    <n v="1"/>
    <n v="6"/>
    <n v="20"/>
    <n v="1547000"/>
    <s v="UNIDAD"/>
    <s v=""/>
  </r>
  <r>
    <x v="1"/>
    <s v="204-4-23"/>
    <n v="10"/>
    <s v="OTROS MATERIALES Y SUMINISTROS"/>
    <s v="BATERIA AA P/N   . E91"/>
    <n v="26111701"/>
    <s v="SELECCIÓN ABREVIADA MENOR CUANTÍA"/>
    <n v="1"/>
    <n v="6"/>
    <n v="800"/>
    <n v="2237200"/>
    <s v="UNIDAD"/>
    <s v=""/>
  </r>
  <r>
    <x v="1"/>
    <s v="204-4-23"/>
    <n v="10"/>
    <s v="OTROS MATERIALES Y SUMINISTROS"/>
    <s v="BATERIA AAA P/N 814CH092 (. E92)"/>
    <n v="26111701"/>
    <s v="SELECCIÓN ABREVIADA MENOR CUANTÍA"/>
    <n v="1"/>
    <n v="6"/>
    <n v="500"/>
    <n v="1487500"/>
    <s v="UNIDAD"/>
    <s v=""/>
  </r>
  <r>
    <x v="1"/>
    <s v="204-4-23"/>
    <n v="10"/>
    <s v="OTROS MATERIALES Y SUMINISTROS"/>
    <s v="BATERIA DE 9,0 VDC  P/N 814CH022"/>
    <n v="26111702"/>
    <s v="SELECCIÓN ABREVIADA MENOR CUANTÍA"/>
    <n v="1"/>
    <n v="6"/>
    <n v="40"/>
    <n v="1042440"/>
    <s v="UNIDAD"/>
    <s v=""/>
  </r>
  <r>
    <x v="1"/>
    <s v="204-4-23"/>
    <n v="10"/>
    <s v="OTROS MATERIALES Y SUMINISTROS"/>
    <s v="BATERIA NO RECARGABLE P/N CR2032"/>
    <n v="26111711"/>
    <s v="SELECCIÓN ABREVIADA MENOR CUANTÍA"/>
    <n v="1"/>
    <n v="6"/>
    <n v="5"/>
    <n v="49385"/>
    <s v="UNIDAD"/>
    <s v=""/>
  </r>
  <r>
    <x v="1"/>
    <s v="204-4-23"/>
    <n v="10"/>
    <s v="OTROS MATERIALES Y SUMINISTROS"/>
    <s v="BATERIA NO RECARGABLE P/N LR44"/>
    <n v="26111702"/>
    <s v="SELECCIÓN ABREVIADA MENOR CUANTÍA"/>
    <n v="1"/>
    <n v="6"/>
    <n v="20"/>
    <n v="197540"/>
    <s v="UNIDAD"/>
    <s v=""/>
  </r>
  <r>
    <x v="1"/>
    <s v="204-4-23"/>
    <n v="10"/>
    <s v="OTROS MATERIALES Y SUMINISTROS"/>
    <s v="BATERIA P/N 31MHD"/>
    <n v="26111703"/>
    <s v="SELECCIÓN ABREVIADA MENOR CUANTÍA"/>
    <n v="1"/>
    <n v="6"/>
    <n v="2"/>
    <n v="2202214"/>
    <s v="UNIDAD"/>
    <s v=""/>
  </r>
  <r>
    <x v="1"/>
    <s v="204-4-23"/>
    <n v="10"/>
    <s v="OTROS MATERIALES Y SUMINISTROS"/>
    <s v="BATERIA P/N 48800"/>
    <n v="26111703"/>
    <s v="SELECCIÓN ABREVIADA MENOR CUANTÍA"/>
    <n v="1"/>
    <n v="6"/>
    <n v="7"/>
    <n v="2813041"/>
    <s v="UNIDAD"/>
    <s v=""/>
  </r>
  <r>
    <x v="1"/>
    <s v="204-4-23"/>
    <n v="10"/>
    <s v="OTROS MATERIALES Y SUMINISTROS"/>
    <s v="BATERIA P/N 4DLT 1200"/>
    <n v="26111703"/>
    <s v="SELECCIÓN ABREVIADA MENOR CUANTÍA"/>
    <n v="1"/>
    <n v="6"/>
    <n v="10"/>
    <n v="21420000"/>
    <s v="UNIDAD"/>
    <s v=""/>
  </r>
  <r>
    <x v="1"/>
    <s v="204-4-23"/>
    <n v="10"/>
    <s v="OTROS MATERIALES Y SUMINISTROS"/>
    <s v="BATERIA P/N MB4JAM 0813 12V"/>
    <n v="26111703"/>
    <s v="SELECCIÓN ABREVIADA MENOR CUANTÍA"/>
    <n v="1"/>
    <n v="6"/>
    <n v="2"/>
    <n v="3886540"/>
    <s v="UNIDAD"/>
    <s v=""/>
  </r>
  <r>
    <x v="1"/>
    <s v="204-4-23"/>
    <n v="10"/>
    <s v="OTROS MATERIALES Y SUMINISTROS"/>
    <s v="BATERIA P/N NS-40D-PD  560AMP"/>
    <n v="26111703"/>
    <s v="SELECCIÓN ABREVIADA MENOR CUANTÍA"/>
    <n v="1"/>
    <n v="6"/>
    <n v="2"/>
    <n v="2021572"/>
    <s v="UNIDAD"/>
    <s v=""/>
  </r>
  <r>
    <x v="1"/>
    <s v="204-4-23"/>
    <n v="10"/>
    <s v="OTROS MATERIALES Y SUMINISTROS"/>
    <s v="BATERIA P/N WILLARD 1000/30H"/>
    <n v="26111703"/>
    <s v="SELECCIÓN ABREVIADA MENOR CUANTÍA"/>
    <n v="1"/>
    <n v="6"/>
    <n v="8"/>
    <n v="5182688"/>
    <s v="UNIDAD"/>
    <s v=""/>
  </r>
  <r>
    <x v="1"/>
    <s v="204-4-23"/>
    <n v="10"/>
    <s v="OTROS MATERIALES Y SUMINISTROS"/>
    <s v="BATERIA P/N WILLARD1350"/>
    <n v="26111703"/>
    <s v="SELECCIÓN ABREVIADA MENOR CUANTÍA"/>
    <n v="1"/>
    <n v="6"/>
    <n v="2"/>
    <n v="1329468"/>
    <s v="UNIDAD"/>
    <s v=""/>
  </r>
  <r>
    <x v="1"/>
    <s v="204-4-23"/>
    <n v="10"/>
    <s v="OTROS MATERIALES Y SUMINISTROS"/>
    <s v="BATERIA RECARGABLE P/N CTB4187"/>
    <n v="26111701"/>
    <s v="SELECCIÓN ABREVIADA MENOR CUANTÍA"/>
    <n v="1"/>
    <n v="6"/>
    <n v="20"/>
    <n v="197540"/>
    <s v="UNIDAD"/>
    <s v=""/>
  </r>
  <r>
    <x v="1"/>
    <s v="204-4-23"/>
    <n v="10"/>
    <s v="OTROS MATERIALES Y SUMINISTROS"/>
    <s v="BATERIAS TIPO D2  X 1,5 V  P/N S/P"/>
    <n v="26111702"/>
    <s v="SELECCIÓN ABREVIADA MENOR CUANTÍA"/>
    <n v="1"/>
    <n v="6"/>
    <n v="100"/>
    <n v="1654100"/>
    <s v="UNIDAD"/>
    <s v=""/>
  </r>
  <r>
    <x v="1"/>
    <s v="204-4-23"/>
    <n v="10"/>
    <s v="OTROS MATERIALES Y SUMINISTROS"/>
    <s v="BOARD PC OVER VOLTAGE ASSY P/N 180289"/>
    <n v="32101508"/>
    <s v="SELECCIÓN ABREVIADA MENOR CUANTÍA"/>
    <n v="1"/>
    <n v="6"/>
    <n v="1"/>
    <n v="860965"/>
    <s v="UNIDAD"/>
    <s v=""/>
  </r>
  <r>
    <x v="1"/>
    <s v="204-4-23"/>
    <n v="10"/>
    <s v="OTROS MATERIALES Y SUMINISTROS"/>
    <s v="BOMBILLO HALOGENO 12V P/N S/P"/>
    <n v="39101601"/>
    <s v="SELECCIÓN ABREVIADA MENOR CUANTÍA"/>
    <n v="1"/>
    <n v="6"/>
    <n v="15"/>
    <n v="478380"/>
    <s v="UNIDAD"/>
    <s v=""/>
  </r>
  <r>
    <x v="1"/>
    <s v="204-4-23"/>
    <n v="10"/>
    <s v="OTROS MATERIALES Y SUMINISTROS"/>
    <s v="BOMBILLO LED 10W 120 V BASE E 27 P/N S/P"/>
    <n v="39101601"/>
    <s v="SELECCIÓN ABREVIADA MENOR CUANTÍA"/>
    <n v="1"/>
    <n v="6"/>
    <n v="8"/>
    <n v="132328"/>
    <s v="UNIDAD"/>
    <s v=""/>
  </r>
  <r>
    <x v="1"/>
    <s v="204-4-23"/>
    <n v="10"/>
    <s v="OTROS MATERIALES Y SUMINISTROS"/>
    <s v="BOMBILLO TIPO LED PAR 38  INTEMPERIE 17W 120V  P/N 46677-418434"/>
    <n v="39101601"/>
    <s v="SELECCIÓN ABREVIADA MENOR CUANTÍA"/>
    <n v="1"/>
    <n v="6"/>
    <n v="8"/>
    <n v="93296"/>
    <s v="UNIDAD"/>
    <s v=""/>
  </r>
  <r>
    <x v="1"/>
    <s v="204-4-23"/>
    <n v="10"/>
    <s v="OTROS MATERIALES Y SUMINISTROS"/>
    <s v="BOMBILLOS 1034 DOBLE FILAMENTO P/N S/P"/>
    <n v="39101601"/>
    <s v="SELECCIÓN ABREVIADA MENOR CUANTÍA"/>
    <n v="1"/>
    <n v="6"/>
    <n v="20"/>
    <n v="45220"/>
    <s v="UNIDAD"/>
    <s v=""/>
  </r>
  <r>
    <x v="1"/>
    <s v="204-4-23"/>
    <n v="10"/>
    <s v="OTROS MATERIALES Y SUMINISTROS"/>
    <s v="BOMBILLOS 1141 UNICO FILAMENTO P/N S/P"/>
    <n v="39101601"/>
    <s v="SELECCIÓN ABREVIADA MENOR CUANTÍA"/>
    <n v="1"/>
    <n v="6"/>
    <n v="20"/>
    <n v="223720"/>
    <s v="UNIDAD"/>
    <s v=""/>
  </r>
  <r>
    <x v="1"/>
    <s v="204-4-23"/>
    <n v="10"/>
    <s v="OTROS MATERIALES Y SUMINISTROS"/>
    <s v="BRONCE EXAGONAL 1/2&quot; P/N S/P"/>
    <n v="30262500"/>
    <s v="SELECCIÓN ABREVIADA MENOR CUANTÍA"/>
    <n v="1"/>
    <n v="6"/>
    <n v="2"/>
    <n v="313208"/>
    <s v="METRO"/>
    <s v=""/>
  </r>
  <r>
    <x v="1"/>
    <s v="204-4-23"/>
    <n v="10"/>
    <s v="OTROS MATERIALES Y SUMINISTROS"/>
    <s v="BRONCE EXAGONAL 5/8&quot; P/N S/P"/>
    <n v="30262500"/>
    <s v="SELECCIÓN ABREVIADA MENOR CUANTÍA"/>
    <n v="1"/>
    <n v="6"/>
    <n v="2"/>
    <n v="122332"/>
    <s v="METRO"/>
    <s v=""/>
  </r>
  <r>
    <x v="1"/>
    <s v="204-4-23"/>
    <n v="10"/>
    <s v="OTROS MATERIALES Y SUMINISTROS"/>
    <s v="CONECTOR BNC MACHO PLUG PARA CABLE RG58 , RG 142, RG400 P/N S/P"/>
    <n v="39121414"/>
    <s v="SELECCIÓN ABREVIADA MENOR CUANTÍA"/>
    <n v="1"/>
    <n v="6"/>
    <n v="20"/>
    <n v="35700"/>
    <s v="UNIDAD"/>
    <s v=""/>
  </r>
  <r>
    <x v="1"/>
    <s v="204-4-23"/>
    <n v="10"/>
    <s v="OTROS MATERIALES Y SUMINISTROS"/>
    <s v="CONECTORES RJ45 CAT 6E P/N S/P"/>
    <n v="43223310"/>
    <s v="SELECCIÓN ABREVIADA MENOR CUANTÍA"/>
    <n v="1"/>
    <n v="6"/>
    <n v="80"/>
    <n v="133280"/>
    <s v="UNIDAD"/>
    <s v=""/>
  </r>
  <r>
    <x v="1"/>
    <s v="204-4-23"/>
    <n v="10"/>
    <s v="OTROS MATERIALES Y SUMINISTROS"/>
    <s v="DESCONEXIONES RAPIDAS CAL 12 P/N S/P"/>
    <n v="39121447"/>
    <s v="SELECCIÓN ABREVIADA MENOR CUANTÍA"/>
    <n v="1"/>
    <n v="6"/>
    <n v="200"/>
    <n v="345100"/>
    <s v="UNIDAD"/>
    <s v=""/>
  </r>
  <r>
    <x v="1"/>
    <s v="204-4-23"/>
    <n v="10"/>
    <s v="OTROS MATERIALES Y SUMINISTROS"/>
    <s v="DESCONEXIONES RAPIDAS CAL 16 P/N S/P"/>
    <n v="39121447"/>
    <s v="SELECCIÓN ABREVIADA MENOR CUANTÍA"/>
    <n v="1"/>
    <n v="6"/>
    <n v="200"/>
    <n v="345100"/>
    <s v="UNIDAD"/>
    <s v=""/>
  </r>
  <r>
    <x v="1"/>
    <s v="204-4-23"/>
    <n v="10"/>
    <s v="OTROS MATERIALES Y SUMINISTROS"/>
    <s v="DESCONEXIONES RAPIDAS CAL 18 P/N S/P"/>
    <n v="39121447"/>
    <s v="SELECCIÓN ABREVIADA MENOR CUANTÍA"/>
    <n v="1"/>
    <n v="6"/>
    <n v="200"/>
    <n v="345100"/>
    <s v="UNIDAD"/>
    <s v=""/>
  </r>
  <r>
    <x v="1"/>
    <s v="204-4-23"/>
    <n v="10"/>
    <s v="OTROS MATERIALES Y SUMINISTROS"/>
    <s v="DESCONEXIONES RAPIDAS CAL 20 P/N S/P"/>
    <n v="39121447"/>
    <s v="SELECCIÓN ABREVIADA MENOR CUANTÍA"/>
    <n v="1"/>
    <n v="6"/>
    <n v="150"/>
    <n v="258825"/>
    <s v="UNIDAD"/>
    <s v=""/>
  </r>
  <r>
    <x v="1"/>
    <s v="204-4-23"/>
    <n v="10"/>
    <s v="OTROS MATERIALES Y SUMINISTROS"/>
    <s v="DURA FLEX 3&quot; P/N S/P"/>
    <n v="30102006"/>
    <s v="SELECCIÓN ABREVIADA MENOR CUANTÍA"/>
    <n v="1"/>
    <n v="6"/>
    <n v="1"/>
    <n v="86275"/>
    <s v="METRO"/>
    <s v=""/>
  </r>
  <r>
    <x v="1"/>
    <s v="204-4-23"/>
    <n v="10"/>
    <s v="OTROS MATERIALES Y SUMINISTROS"/>
    <s v="EMBUDOS PLASTICOS LLENADO ACEITE P/N FUNN2"/>
    <n v="40141735"/>
    <s v="SELECCIÓN ABREVIADA MENOR CUANTÍA"/>
    <n v="1"/>
    <n v="6"/>
    <n v="15"/>
    <n v="755055"/>
    <s v="UNIDAD"/>
    <s v=""/>
  </r>
  <r>
    <x v="1"/>
    <s v="204-4-23"/>
    <n v="10"/>
    <s v="OTROS MATERIALES Y SUMINISTROS"/>
    <s v="EMPALME CALIBRE  18 P/N S/P"/>
    <n v="39121718"/>
    <s v="SELECCIÓN ABREVIADA MENOR CUANTÍA"/>
    <n v="1"/>
    <n v="6"/>
    <n v="150"/>
    <n v="410550"/>
    <s v="METRO"/>
    <s v=""/>
  </r>
  <r>
    <x v="1"/>
    <s v="204-4-23"/>
    <n v="10"/>
    <s v="OTROS MATERIALES Y SUMINISTROS"/>
    <s v="EMPALME CALIBRE  19 P/N S/P"/>
    <n v="39121718"/>
    <s v="SELECCIÓN ABREVIADA MENOR CUANTÍA"/>
    <n v="1"/>
    <n v="6"/>
    <n v="150"/>
    <n v="410550"/>
    <s v="METRO"/>
    <s v=""/>
  </r>
  <r>
    <x v="1"/>
    <s v="204-4-23"/>
    <n v="10"/>
    <s v="OTROS MATERIALES Y SUMINISTROS"/>
    <s v="EMPALME CALIBRE 10-12 P/N M7928/5-5"/>
    <n v="39121718"/>
    <s v="SELECCIÓN ABREVIADA MENOR CUANTÍA"/>
    <n v="1"/>
    <n v="6"/>
    <n v="50"/>
    <n v="398650"/>
    <s v="UNIDAD"/>
    <s v=""/>
  </r>
  <r>
    <x v="1"/>
    <s v="204-4-23"/>
    <n v="10"/>
    <s v="OTROS MATERIALES Y SUMINISTROS"/>
    <s v="EMPALME CALIBRE 14-16 P/N M7928/5-4"/>
    <n v="39121718"/>
    <s v="SELECCIÓN ABREVIADA MENOR CUANTÍA"/>
    <n v="1"/>
    <n v="6"/>
    <n v="100"/>
    <n v="725900"/>
    <s v="UNIDAD"/>
    <s v=""/>
  </r>
  <r>
    <x v="1"/>
    <s v="204-4-23"/>
    <n v="10"/>
    <s v="OTROS MATERIALES Y SUMINISTROS"/>
    <s v="EMPALME CALIBRE 16-22 P/N M7928/5-3"/>
    <n v="39121718"/>
    <s v="SELECCIÓN ABREVIADA MENOR CUANTÍA"/>
    <n v="1"/>
    <n v="6"/>
    <n v="200"/>
    <n v="785400"/>
    <s v="UNIDAD"/>
    <s v=""/>
  </r>
  <r>
    <x v="1"/>
    <s v="204-4-23"/>
    <n v="10"/>
    <s v="OTROS MATERIALES Y SUMINISTROS"/>
    <s v="EMPALME CALIBRE 20 P/N M7928/5-3"/>
    <n v="39121718"/>
    <s v="SELECCIÓN ABREVIADA MENOR CUANTÍA"/>
    <n v="1"/>
    <n v="6"/>
    <n v="250"/>
    <n v="684250"/>
    <s v="METRO"/>
    <s v=""/>
  </r>
  <r>
    <x v="1"/>
    <s v="204-4-23"/>
    <n v="10"/>
    <s v="OTROS MATERIALES Y SUMINISTROS"/>
    <s v="EMPALME CALIBRE 20-24 P/N M7928/5-2"/>
    <n v="39121718"/>
    <s v="SELECCIÓN ABREVIADA MENOR CUANTÍA"/>
    <n v="1"/>
    <n v="6"/>
    <n v="400"/>
    <n v="3141600"/>
    <s v="UNIDAD"/>
    <s v=""/>
  </r>
  <r>
    <x v="1"/>
    <s v="204-4-23"/>
    <n v="10"/>
    <s v="OTROS MATERIALES Y SUMINISTROS"/>
    <s v="EMPALME CALIBRE 24 P/N M7928/5-1"/>
    <n v="39121718"/>
    <s v="SELECCIÓN ABREVIADA MENOR CUANTÍA"/>
    <n v="1"/>
    <n v="6"/>
    <n v="200"/>
    <n v="1904000"/>
    <s v="UNIDAD"/>
    <s v=""/>
  </r>
  <r>
    <x v="1"/>
    <s v="204-4-23"/>
    <n v="10"/>
    <s v="OTROS MATERIALES Y SUMINISTROS"/>
    <s v="EMPALME COLOR AMARILLO CON FERRUL P/N M81824/1-3"/>
    <n v="39121718"/>
    <s v="SELECCIÓN ABREVIADA MENOR CUANTÍA"/>
    <n v="1"/>
    <n v="6"/>
    <n v="200"/>
    <n v="3284400"/>
    <s v="UNIDAD"/>
    <s v=""/>
  </r>
  <r>
    <x v="1"/>
    <s v="204-4-23"/>
    <n v="10"/>
    <s v="OTROS MATERIALES Y SUMINISTROS"/>
    <s v="EMPALME COLOR AZUL CON FERRUL P/N M81824/1-2"/>
    <n v="39121718"/>
    <s v="SELECCIÓN ABREVIADA MENOR CUANTÍA"/>
    <n v="1"/>
    <n v="6"/>
    <n v="200"/>
    <n v="2832200"/>
    <s v="UNIDAD"/>
    <s v=""/>
  </r>
  <r>
    <x v="1"/>
    <s v="204-4-23"/>
    <n v="10"/>
    <s v="OTROS MATERIALES Y SUMINISTROS"/>
    <s v="EMPALME COLOR ROJO CON FERRUL P/N M81824/1-1"/>
    <n v="39121718"/>
    <s v="SELECCIÓN ABREVIADA MENOR CUANTÍA"/>
    <n v="1"/>
    <n v="6"/>
    <n v="100"/>
    <n v="1297100"/>
    <s v="UNIDAD"/>
    <s v=""/>
  </r>
  <r>
    <x v="1"/>
    <s v="204-4-23"/>
    <n v="10"/>
    <s v="OTROS MATERIALES Y SUMINISTROS"/>
    <s v="ESPAGUETI TERMICO  1/2 P/N S/P"/>
    <n v="39121718"/>
    <s v="SELECCIÓN ABREVIADA MENOR CUANTÍA"/>
    <n v="1"/>
    <n v="6"/>
    <n v="50"/>
    <n v="892500"/>
    <s v="METRO"/>
    <s v=""/>
  </r>
  <r>
    <x v="1"/>
    <s v="204-4-23"/>
    <n v="10"/>
    <s v="OTROS MATERIALES Y SUMINISTROS"/>
    <s v="ESPAGUETI TERMICO 3/16 P/N S/P"/>
    <n v="39121718"/>
    <s v="SELECCIÓN ABREVIADA MENOR CUANTÍA"/>
    <n v="1"/>
    <n v="6"/>
    <n v="50"/>
    <n v="892500"/>
    <s v="METRO"/>
    <s v=""/>
  </r>
  <r>
    <x v="1"/>
    <s v="204-4-23"/>
    <n v="10"/>
    <s v="OTROS MATERIALES Y SUMINISTROS"/>
    <s v="ESPAGUETI TERMICO 3/32 P/N S/P"/>
    <n v="39121718"/>
    <s v="SELECCIÓN ABREVIADA MENOR CUANTÍA"/>
    <n v="1"/>
    <n v="6"/>
    <n v="100"/>
    <n v="1785000"/>
    <s v="METRO"/>
    <s v=""/>
  </r>
  <r>
    <x v="1"/>
    <s v="204-4-23"/>
    <n v="10"/>
    <s v="OTROS MATERIALES Y SUMINISTROS"/>
    <s v="ESPAGUETI TERMICO 3/8 P/N S/P"/>
    <n v="39121718"/>
    <s v="SELECCIÓN ABREVIADA MENOR CUANTÍA"/>
    <n v="1"/>
    <n v="6"/>
    <n v="100"/>
    <n v="1785000"/>
    <s v="METRO"/>
    <s v=""/>
  </r>
  <r>
    <x v="1"/>
    <s v="204-4-23"/>
    <n v="10"/>
    <s v="OTROS MATERIALES Y SUMINISTROS"/>
    <s v="ESPAGUETI TERMOENCOGIBLES KIT P/N 3M TUBOS"/>
    <n v="39121718"/>
    <s v="SELECCIÓN ABREVIADA MENOR CUANTÍA"/>
    <n v="1"/>
    <n v="6"/>
    <n v="10"/>
    <n v="3129700"/>
    <s v="UNIDAD"/>
    <s v=""/>
  </r>
  <r>
    <x v="1"/>
    <s v="204-4-23"/>
    <n v="10"/>
    <s v="OTROS MATERIALES Y SUMINISTROS"/>
    <s v="ESPAGUETI TUBO TERMORETRÁCTIL P/N 37677"/>
    <n v="39121718"/>
    <s v="SELECCIÓN ABREVIADA MENOR CUANTÍA"/>
    <n v="1"/>
    <n v="6"/>
    <n v="5"/>
    <n v="92225"/>
    <s v="UNIDAD"/>
    <s v=""/>
  </r>
  <r>
    <x v="1"/>
    <s v="204-4-23"/>
    <n v="10"/>
    <s v="OTROS MATERIALES Y SUMINISTROS"/>
    <s v="ESTAÑO PARA SOLDAR 60/40 DIAM 0,08 MM P/N SOL60-450"/>
    <n v="23271808"/>
    <s v="SELECCIÓN ABREVIADA MENOR CUANTÍA"/>
    <n v="1"/>
    <n v="6"/>
    <n v="10"/>
    <n v="479570"/>
    <s v="UNIDAD"/>
    <s v=""/>
  </r>
  <r>
    <x v="1"/>
    <s v="204-4-23"/>
    <n v="10"/>
    <s v="OTROS MATERIALES Y SUMINISTROS"/>
    <s v="FERRUL  P/N S0102R"/>
    <n v="39121718"/>
    <s v="SELECCIÓN ABREVIADA MENOR CUANTÍA"/>
    <n v="1"/>
    <n v="6"/>
    <n v="200"/>
    <n v="952000"/>
    <s v="UNIDAD"/>
    <s v=""/>
  </r>
  <r>
    <x v="1"/>
    <s v="204-4-23"/>
    <n v="10"/>
    <s v="OTROS MATERIALES Y SUMINISTROS"/>
    <s v="FERRUL P/N S0103R"/>
    <n v="39121718"/>
    <s v="SELECCIÓN ABREVIADA MENOR CUANTÍA"/>
    <n v="1"/>
    <n v="6"/>
    <n v="200"/>
    <n v="809200"/>
    <s v="UNIDAD"/>
    <s v=""/>
  </r>
  <r>
    <x v="1"/>
    <s v="204-4-23"/>
    <n v="10"/>
    <s v="OTROS MATERIALES Y SUMINISTROS"/>
    <s v="FERRUL P/N S0105R"/>
    <n v="39121718"/>
    <s v="SELECCIÓN ABREVIADA MENOR CUANTÍA"/>
    <n v="1"/>
    <n v="6"/>
    <n v="200"/>
    <n v="1713600"/>
    <s v="UNIDAD"/>
    <s v=""/>
  </r>
  <r>
    <x v="1"/>
    <s v="204-4-23"/>
    <n v="10"/>
    <s v="OTROS MATERIALES Y SUMINISTROS"/>
    <s v="FIJADOR DE ALTA RESISTENCIA  P/N LOCTITE-270"/>
    <n v="31201619"/>
    <s v="SELECCIÓN ABREVIADA MENOR CUANTÍA"/>
    <n v="1"/>
    <n v="6"/>
    <n v="5"/>
    <n v="652120"/>
    <s v="UNIDAD"/>
    <s v=""/>
  </r>
  <r>
    <x v="1"/>
    <s v="204-4-23"/>
    <n v="10"/>
    <s v="OTROS MATERIALES Y SUMINISTROS"/>
    <s v="FIJADOR DE RESISTENCIA MEDIA PARA PIEZAS ACEITADAS P/N LOCTITE-243"/>
    <n v="31201619"/>
    <s v="SELECCIÓN ABREVIADA MENOR CUANTÍA"/>
    <n v="1"/>
    <n v="6"/>
    <n v="5"/>
    <n v="581910"/>
    <s v="UNIDAD"/>
    <s v=""/>
  </r>
  <r>
    <x v="1"/>
    <s v="204-4-23"/>
    <n v="10"/>
    <s v="OTROS MATERIALES Y SUMINISTROS"/>
    <s v="FIJADOR DE ROSCAS DE BAJA RESISTENCIA  P/N LOCTITE-222"/>
    <n v="31201619"/>
    <s v="SELECCIÓN ABREVIADA MENOR CUANTÍA"/>
    <n v="1"/>
    <n v="6"/>
    <n v="5"/>
    <n v="496825"/>
    <s v="UNIDAD"/>
    <s v=""/>
  </r>
  <r>
    <x v="1"/>
    <s v="204-4-23"/>
    <n v="10"/>
    <s v="OTROS MATERIALES Y SUMINISTROS"/>
    <s v="FIJADOR DE ROSCAS DE RESISTENCIA MEDIA  P/N LOCTITE-242"/>
    <n v="31201619"/>
    <s v="SELECCIÓN ABREVIADA MENOR CUANTÍA"/>
    <n v="1"/>
    <n v="6"/>
    <n v="5"/>
    <n v="487900"/>
    <s v="UNIDAD"/>
    <s v=""/>
  </r>
  <r>
    <x v="1"/>
    <s v="204-4-23"/>
    <n v="10"/>
    <s v="OTROS MATERIALES Y SUMINISTROS"/>
    <s v="FILTRO  DE COMBUSTIBLE P/N FBO60333"/>
    <n v="40161513"/>
    <s v="SELECCIÓN ABREVIADA MENOR CUANTÍA"/>
    <n v="1"/>
    <n v="6"/>
    <n v="2"/>
    <n v="293692"/>
    <s v="UNIDAD"/>
    <s v=""/>
  </r>
  <r>
    <x v="1"/>
    <s v="204-4-23"/>
    <n v="10"/>
    <s v="OTROS MATERIALES Y SUMINISTROS"/>
    <s v="FILTROS PARA RESPIRADOR DE MASCARA  P/N YA127C9"/>
    <n v="46182005"/>
    <s v="SELECCIÓN ABREVIADA MENOR CUANTÍA"/>
    <n v="1"/>
    <n v="6"/>
    <n v="15"/>
    <n v="3507525"/>
    <s v="UNIDAD"/>
    <s v=""/>
  </r>
  <r>
    <x v="1"/>
    <s v="204-4-23"/>
    <n v="10"/>
    <s v="OTROS MATERIALES Y SUMINISTROS"/>
    <s v="FLYBACK DIODE P/N 489658-007"/>
    <n v="32111503"/>
    <s v="SELECCIÓN ABREVIADA MENOR CUANTÍA"/>
    <n v="1"/>
    <n v="6"/>
    <n v="1"/>
    <n v="48909"/>
    <s v="UNIDAD"/>
    <s v=""/>
  </r>
  <r>
    <x v="1"/>
    <s v="204-4-23"/>
    <n v="10"/>
    <s v="OTROS MATERIALES Y SUMINISTROS"/>
    <s v="FOTOCONTACTOR ELECTRONICO SERIE 5200 (FOTOCELDA) ABIERTO 120V 15 AMPERIOS P/N S/P"/>
    <n v="39121529"/>
    <s v="SELECCIÓN ABREVIADA MENOR CUANTÍA"/>
    <n v="1"/>
    <n v="6"/>
    <n v="8"/>
    <n v="678776"/>
    <s v="UNIDAD"/>
    <s v=""/>
  </r>
  <r>
    <x v="1"/>
    <s v="204-4-23"/>
    <n v="10"/>
    <s v="OTROS MATERIALES Y SUMINISTROS"/>
    <s v="FUSIBLE  10A 250V VIDRIO CORTO P/N "/>
    <n v="39121623"/>
    <s v="SELECCIÓN ABREVIADA MENOR CUANTÍA"/>
    <n v="1"/>
    <n v="6"/>
    <n v="20"/>
    <n v="109480"/>
    <s v="UNIDAD"/>
    <s v=""/>
  </r>
  <r>
    <x v="1"/>
    <s v="204-4-23"/>
    <n v="10"/>
    <s v="OTROS MATERIALES Y SUMINISTROS"/>
    <s v="FUSIBLE  10A 250V VIDRIO LARGO P/N "/>
    <n v="39121623"/>
    <s v="SELECCIÓN ABREVIADA MENOR CUANTÍA"/>
    <n v="1"/>
    <n v="6"/>
    <n v="20"/>
    <n v="109480"/>
    <s v="UNIDAD"/>
    <s v=""/>
  </r>
  <r>
    <x v="1"/>
    <s v="204-4-23"/>
    <n v="10"/>
    <s v="OTROS MATERIALES Y SUMINISTROS"/>
    <s v="FUSIBLE 0,5A 250V VIDRIO CORTO P/N S/P"/>
    <n v="39121623"/>
    <s v="SELECCIÓN ABREVIADA MENOR CUANTÍA"/>
    <n v="1"/>
    <n v="6"/>
    <n v="20"/>
    <n v="73780"/>
    <s v="UNIDAD"/>
    <s v=""/>
  </r>
  <r>
    <x v="1"/>
    <s v="204-4-23"/>
    <n v="10"/>
    <s v="OTROS MATERIALES Y SUMINISTROS"/>
    <s v="FUSIBLE 0,5A 250V VIDRIO LARGO P/N S/P"/>
    <n v="39121623"/>
    <s v="SELECCIÓN ABREVIADA MENOR CUANTÍA"/>
    <n v="1"/>
    <n v="6"/>
    <n v="20"/>
    <n v="73780"/>
    <s v="UNIDAD"/>
    <s v=""/>
  </r>
  <r>
    <x v="1"/>
    <s v="204-4-23"/>
    <n v="10"/>
    <s v="OTROS MATERIALES Y SUMINISTROS"/>
    <s v="FUSIBLE 1A 250V VIDRIO CORTO P/N "/>
    <n v="39121623"/>
    <s v="SELECCIÓN ABREVIADA MENOR CUANTÍA"/>
    <n v="1"/>
    <n v="6"/>
    <n v="20"/>
    <n v="128520"/>
    <s v="UNIDAD"/>
    <s v=""/>
  </r>
  <r>
    <x v="1"/>
    <s v="204-4-23"/>
    <n v="10"/>
    <s v="OTROS MATERIALES Y SUMINISTROS"/>
    <s v="FUSIBLE 1A 250V VIDRIO LARGO P/N "/>
    <n v="39121623"/>
    <s v="SELECCIÓN ABREVIADA MENOR CUANTÍA"/>
    <n v="1"/>
    <n v="6"/>
    <n v="20"/>
    <n v="128520"/>
    <s v="UNIDAD"/>
    <s v=""/>
  </r>
  <r>
    <x v="1"/>
    <s v="204-4-23"/>
    <n v="10"/>
    <s v="OTROS MATERIALES Y SUMINISTROS"/>
    <s v="FUSIBLE 2A 250V VIDRIO CORTO P/N S/P"/>
    <n v="39121623"/>
    <s v="SELECCIÓN ABREVIADA MENOR CUANTÍA"/>
    <n v="1"/>
    <n v="6"/>
    <n v="20"/>
    <n v="178500"/>
    <s v="UNIDAD"/>
    <s v=""/>
  </r>
  <r>
    <x v="1"/>
    <s v="204-4-23"/>
    <n v="10"/>
    <s v="OTROS MATERIALES Y SUMINISTROS"/>
    <s v="FUSIBLE 2A 250V VIDRIO LARGO P/N S/P"/>
    <n v="39121623"/>
    <s v="SELECCIÓN ABREVIADA MENOR CUANTÍA"/>
    <n v="1"/>
    <n v="6"/>
    <n v="20"/>
    <n v="178500"/>
    <s v="UNIDAD"/>
    <s v=""/>
  </r>
  <r>
    <x v="1"/>
    <s v="204-4-23"/>
    <n v="10"/>
    <s v="OTROS MATERIALES Y SUMINISTROS"/>
    <s v="FUSIBLE 3A 250V VIDRIO CORTO P/N "/>
    <n v="39121623"/>
    <s v="SELECCIÓN ABREVIADA MENOR CUANTÍA"/>
    <n v="1"/>
    <n v="6"/>
    <n v="20"/>
    <n v="61880"/>
    <s v="UNIDAD"/>
    <s v=""/>
  </r>
  <r>
    <x v="1"/>
    <s v="204-4-23"/>
    <n v="10"/>
    <s v="OTROS MATERIALES Y SUMINISTROS"/>
    <s v="FUSIBLE 3A 250V VIDRIO LARGO P/N S/P"/>
    <n v="39121623"/>
    <s v="SELECCIÓN ABREVIADA MENOR CUANTÍA"/>
    <n v="1"/>
    <n v="6"/>
    <n v="20"/>
    <n v="61880"/>
    <s v="UNIDAD"/>
    <s v=""/>
  </r>
  <r>
    <x v="1"/>
    <s v="204-4-23"/>
    <n v="10"/>
    <s v="OTROS MATERIALES Y SUMINISTROS"/>
    <s v="FUSIBLE 50A 250V CERAMICA P/N "/>
    <n v="39121623"/>
    <s v="SELECCIÓN ABREVIADA MENOR CUANTÍA"/>
    <n v="1"/>
    <n v="6"/>
    <n v="20"/>
    <n v="1894480"/>
    <s v="UNIDAD"/>
    <s v=""/>
  </r>
  <r>
    <x v="1"/>
    <s v="204-4-23"/>
    <n v="10"/>
    <s v="OTROS MATERIALES Y SUMINISTROS"/>
    <s v="FUSIBLE 5A 250V VIDRIO CORTO P/N S/P"/>
    <n v="39121623"/>
    <s v="SELECCIÓN ABREVIADA MENOR CUANTÍA"/>
    <n v="1"/>
    <n v="6"/>
    <n v="20"/>
    <n v="73780"/>
    <s v="UNIDAD"/>
    <s v=""/>
  </r>
  <r>
    <x v="1"/>
    <s v="204-4-23"/>
    <n v="10"/>
    <s v="OTROS MATERIALES Y SUMINISTROS"/>
    <s v="FUSIBLE 5A 250V VIDRIO LARGO P/N S/P"/>
    <n v="39121623"/>
    <s v="SELECCIÓN ABREVIADA MENOR CUANTÍA"/>
    <n v="1"/>
    <n v="6"/>
    <n v="20"/>
    <n v="73780"/>
    <s v="UNIDAD"/>
    <s v=""/>
  </r>
  <r>
    <x v="1"/>
    <s v="204-4-23"/>
    <n v="10"/>
    <s v="OTROS MATERIALES Y SUMINISTROS"/>
    <s v="FUSIBLE 7A 250V VIDRIO CORTO P/N S/P"/>
    <n v="39121623"/>
    <s v="SELECCIÓN ABREVIADA MENOR CUANTÍA"/>
    <n v="1"/>
    <n v="6"/>
    <n v="20"/>
    <n v="59500"/>
    <s v="UNIDAD"/>
    <s v=""/>
  </r>
  <r>
    <x v="1"/>
    <s v="204-4-23"/>
    <n v="10"/>
    <s v="OTROS MATERIALES Y SUMINISTROS"/>
    <s v="FUSIBLE 7A 250V VIDRIO LARGO P/N S/P"/>
    <n v="39121623"/>
    <s v="SELECCIÓN ABREVIADA MENOR CUANTÍA"/>
    <n v="1"/>
    <n v="6"/>
    <n v="20"/>
    <n v="59500"/>
    <s v="UNIDAD"/>
    <s v=""/>
  </r>
  <r>
    <x v="1"/>
    <s v="204-4-23"/>
    <n v="10"/>
    <s v="OTROS MATERIALES Y SUMINISTROS"/>
    <s v="FUSIBLES DE VIDRIO 0,5AMP P/N S/P"/>
    <n v="39121623"/>
    <s v="SELECCIÓN ABREVIADA MENOR CUANTÍA"/>
    <n v="1"/>
    <n v="6"/>
    <n v="20"/>
    <n v="449820"/>
    <s v="UNIDAD"/>
    <s v=""/>
  </r>
  <r>
    <x v="1"/>
    <s v="204-4-23"/>
    <n v="10"/>
    <s v="OTROS MATERIALES Y SUMINISTROS"/>
    <s v="FUSIBLES DE VIDRIO 1,5AMP P/N S/P"/>
    <n v="39121623"/>
    <s v="SELECCIÓN ABREVIADA MENOR CUANTÍA"/>
    <n v="1"/>
    <n v="6"/>
    <n v="20"/>
    <n v="461720"/>
    <s v="UNIDAD"/>
    <s v=""/>
  </r>
  <r>
    <x v="1"/>
    <s v="204-4-23"/>
    <n v="10"/>
    <s v="OTROS MATERIALES Y SUMINISTROS"/>
    <s v="FUSIBLES DE VIDRIO 1AMP P/N S/P"/>
    <n v="39121623"/>
    <s v="SELECCIÓN ABREVIADA MENOR CUANTÍA"/>
    <n v="1"/>
    <n v="6"/>
    <n v="20"/>
    <n v="585480"/>
    <s v="UNIDAD"/>
    <s v=""/>
  </r>
  <r>
    <x v="1"/>
    <s v="204-4-23"/>
    <n v="10"/>
    <s v="OTROS MATERIALES Y SUMINISTROS"/>
    <s v="FUSIBLES DE VIDRIO 5AMP P/N S/P"/>
    <n v="39121623"/>
    <s v="SELECCIÓN ABREVIADA MENOR CUANTÍA"/>
    <n v="1"/>
    <n v="6"/>
    <n v="20"/>
    <n v="585480"/>
    <s v="UNIDAD"/>
    <s v=""/>
  </r>
  <r>
    <x v="1"/>
    <s v="204-4-23"/>
    <n v="10"/>
    <s v="OTROS MATERIALES Y SUMINISTROS"/>
    <s v="FUSIBLES PARA CARRO 10V P/N S/P"/>
    <n v="39121623"/>
    <s v="SELECCIÓN ABREVIADA MENOR CUANTÍA"/>
    <n v="1"/>
    <n v="6"/>
    <n v="20"/>
    <n v="142800"/>
    <s v="UNIDAD"/>
    <s v=""/>
  </r>
  <r>
    <x v="1"/>
    <s v="204-4-23"/>
    <n v="10"/>
    <s v="OTROS MATERIALES Y SUMINISTROS"/>
    <s v="FUSIBLES PARA CARRO 15V P/N S/P"/>
    <n v="39121623"/>
    <s v="SELECCIÓN ABREVIADA MENOR CUANTÍA"/>
    <n v="1"/>
    <n v="6"/>
    <n v="20"/>
    <n v="142800"/>
    <s v="UNIDAD"/>
    <s v=""/>
  </r>
  <r>
    <x v="1"/>
    <s v="204-4-23"/>
    <n v="10"/>
    <s v="OTROS MATERIALES Y SUMINISTROS"/>
    <s v="FUSIBLES PARA CARRO 20V P/N S/P"/>
    <n v="39121623"/>
    <s v="SELECCIÓN ABREVIADA MENOR CUANTÍA"/>
    <n v="1"/>
    <n v="6"/>
    <n v="20"/>
    <n v="142800"/>
    <s v="UNIDAD"/>
    <s v=""/>
  </r>
  <r>
    <x v="1"/>
    <s v="204-4-23"/>
    <n v="10"/>
    <s v="OTROS MATERIALES Y SUMINISTROS"/>
    <s v="FUSIBLES PARA CARRO 25V P/N S/P"/>
    <n v="39121623"/>
    <s v="SELECCIÓN ABREVIADA MENOR CUANTÍA"/>
    <n v="1"/>
    <n v="6"/>
    <n v="20"/>
    <n v="142800"/>
    <s v="UNIDAD"/>
    <s v=""/>
  </r>
  <r>
    <x v="1"/>
    <s v="204-4-23"/>
    <n v="10"/>
    <s v="OTROS MATERIALES Y SUMINISTROS"/>
    <s v="FUSIBLES PARA CARRO 30V P/N S/P"/>
    <n v="39121623"/>
    <s v="SELECCIÓN ABREVIADA MENOR CUANTÍA"/>
    <n v="1"/>
    <n v="6"/>
    <n v="20"/>
    <n v="142800"/>
    <s v="UNIDAD"/>
    <s v=""/>
  </r>
  <r>
    <x v="1"/>
    <s v="204-4-23"/>
    <n v="10"/>
    <s v="OTROS MATERIALES Y SUMINISTROS"/>
    <s v="FUSIBLES PARA CARRO 5V P/N S/P"/>
    <n v="39121623"/>
    <s v="SELECCIÓN ABREVIADA MENOR CUANTÍA"/>
    <n v="1"/>
    <n v="6"/>
    <n v="20"/>
    <n v="142800"/>
    <s v="UNIDAD"/>
    <s v=""/>
  </r>
  <r>
    <x v="1"/>
    <s v="204-4-23"/>
    <n v="10"/>
    <s v="OTROS MATERIALES Y SUMINISTROS"/>
    <s v="PLUG SALIDA 115VAC P/N "/>
    <n v="39121409"/>
    <s v="SELECCIÓN ABREVIADA MENOR CUANTÍA"/>
    <n v="1"/>
    <n v="6"/>
    <n v="5"/>
    <n v="628320"/>
    <s v="UNIDAD"/>
    <s v=""/>
  </r>
  <r>
    <x v="1"/>
    <s v="204-4-23"/>
    <n v="10"/>
    <s v="OTROS MATERIALES Y SUMINISTROS"/>
    <s v="PLUG SALIDA 28VDC P/N  R65E"/>
    <n v="39121409"/>
    <s v="SELECCIÓN ABREVIADA MENOR CUANTÍA"/>
    <n v="1"/>
    <n v="6"/>
    <n v="2"/>
    <n v="5202680"/>
    <s v="UNIDAD"/>
    <s v=""/>
  </r>
  <r>
    <x v="1"/>
    <s v="204-4-23"/>
    <n v="10"/>
    <s v="OTROS MATERIALES Y SUMINISTROS"/>
    <s v="POLYESTER NATURAL P/N 11-02012"/>
    <n v="11151503"/>
    <s v="SELECCIÓN ABREVIADA MENOR CUANTÍA"/>
    <n v="1"/>
    <n v="6"/>
    <n v="3"/>
    <n v="605829"/>
    <s v="UNIDAD"/>
    <s v=""/>
  </r>
  <r>
    <x v="1"/>
    <s v="204-4-23"/>
    <n v="10"/>
    <s v="OTROS MATERIALES Y SUMINISTROS"/>
    <s v="PROTECTOR HERMETICO 25X15 CMS P/N S/P"/>
    <n v="24111514"/>
    <s v="SELECCIÓN ABREVIADA MENOR CUANTÍA"/>
    <n v="1"/>
    <n v="6"/>
    <n v="1"/>
    <n v="266203"/>
    <s v="UNIDAD"/>
    <s v=""/>
  </r>
  <r>
    <x v="1"/>
    <s v="204-4-23"/>
    <n v="10"/>
    <s v="OTROS MATERIALES Y SUMINISTROS"/>
    <s v="PROTECTOR HERMETICO 25X35 CMS P/N S/P"/>
    <n v="24111514"/>
    <s v="SELECCIÓN ABREVIADA MENOR CUANTÍA"/>
    <n v="1"/>
    <n v="6"/>
    <n v="1"/>
    <n v="266203"/>
    <s v="UNIDAD"/>
    <s v=""/>
  </r>
  <r>
    <x v="1"/>
    <s v="204-4-23"/>
    <n v="10"/>
    <s v="OTROS MATERIALES Y SUMINISTROS"/>
    <s v="PROTECTOR HERMETICO 40X30 CMS P/N S/P"/>
    <n v="24111514"/>
    <s v="SELECCIÓN ABREVIADA MENOR CUANTÍA"/>
    <n v="1"/>
    <n v="6"/>
    <n v="150"/>
    <n v="401625"/>
    <s v="UNIDAD"/>
    <s v=""/>
  </r>
  <r>
    <x v="1"/>
    <s v="204-4-23"/>
    <n v="10"/>
    <s v="OTROS MATERIALES Y SUMINISTROS"/>
    <s v="SISTEMA DE LUMINARIAS MODULARES PORTATILES TIPO LED 100 WATT  P/N "/>
    <n v="39101605"/>
    <s v="SELECCIÓN ABREVIADA MENOR CUANTÍA"/>
    <n v="1"/>
    <n v="6"/>
    <n v="2"/>
    <n v="420546"/>
    <s v="UNIDAD"/>
    <s v=""/>
  </r>
  <r>
    <x v="1"/>
    <s v="204-4-23"/>
    <n v="10"/>
    <s v="OTROS MATERIALES Y SUMINISTROS"/>
    <s v="SOLDADURA 60-10X1/8&quot; P/N S/P"/>
    <n v="23271809"/>
    <s v="SELECCIÓN ABREVIADA MENOR CUANTÍA"/>
    <n v="1"/>
    <n v="6"/>
    <n v="10"/>
    <n v="210630"/>
    <s v="KILOGRAMO"/>
    <s v=""/>
  </r>
  <r>
    <x v="1"/>
    <s v="204-4-23"/>
    <n v="10"/>
    <s v="OTROS MATERIALES Y SUMINISTROS"/>
    <s v="SOLDADURA 60-13X1/8 P/N S/P"/>
    <n v="23271809"/>
    <s v="SELECCIÓN ABREVIADA MENOR CUANTÍA"/>
    <n v="1"/>
    <n v="6"/>
    <n v="20"/>
    <n v="102340"/>
    <s v="KILOGRAMO"/>
    <s v=""/>
  </r>
  <r>
    <x v="1"/>
    <s v="204-4-23"/>
    <n v="10"/>
    <s v="OTROS MATERIALES Y SUMINISTROS"/>
    <s v="SOLDADURA 60-13X3/32&quot; P/N S/P"/>
    <n v="23271809"/>
    <s v="SELECCIÓN ABREVIADA MENOR CUANTÍA"/>
    <n v="1"/>
    <n v="6"/>
    <n v="5"/>
    <n v="25585"/>
    <s v="KILOGRAMO"/>
    <s v=""/>
  </r>
  <r>
    <x v="1"/>
    <s v="204-4-23"/>
    <n v="10"/>
    <s v="OTROS MATERIALES Y SUMINISTROS"/>
    <s v="SOLDADURA 70-18X1/8&quot; P/N S/P"/>
    <n v="23271809"/>
    <s v="SELECCIÓN ABREVIADA MENOR CUANTÍA"/>
    <n v="1"/>
    <n v="6"/>
    <n v="5"/>
    <n v="35700"/>
    <s v="KILOGRAMO"/>
    <s v=""/>
  </r>
  <r>
    <x v="1"/>
    <s v="204-4-23"/>
    <n v="10"/>
    <s v="OTROS MATERIALES Y SUMINISTROS"/>
    <s v="SOLDADURA BRONCE 3/322 OXIACETILENO P/N S/P"/>
    <n v="23271809"/>
    <s v="SELECCIÓN ABREVIADA MENOR CUANTÍA"/>
    <n v="1"/>
    <n v="6"/>
    <n v="5"/>
    <n v="86870"/>
    <s v="KILOGRAMO"/>
    <s v=""/>
  </r>
  <r>
    <x v="1"/>
    <s v="204-4-23"/>
    <n v="10"/>
    <s v="OTROS MATERIALES Y SUMINISTROS"/>
    <s v="SOLDADURA EUTECTIL 3099X 1/8&quot; P/N S/P"/>
    <n v="23271809"/>
    <s v="SELECCIÓN ABREVIADA MENOR CUANTÍA"/>
    <n v="1"/>
    <n v="6"/>
    <n v="5"/>
    <n v="3153500"/>
    <s v="KILOGRAMO"/>
    <s v=""/>
  </r>
  <r>
    <x v="1"/>
    <s v="204-4-23"/>
    <n v="10"/>
    <s v="OTROS MATERIALES Y SUMINISTROS"/>
    <s v="SOLENOIDE CERRADO P/N 118128"/>
    <n v="31251510"/>
    <s v="SELECCIÓN ABREVIADA MENOR CUANTÍA"/>
    <n v="1"/>
    <n v="6"/>
    <n v="2"/>
    <n v="141134"/>
    <s v="UNIDAD"/>
    <s v=""/>
  </r>
  <r>
    <x v="1"/>
    <s v="204-4-23"/>
    <n v="10"/>
    <s v="OTROS MATERIALES Y SUMINISTROS"/>
    <s v="SOLENOIDE DE CORTE  P/N 286850"/>
    <n v="31251510"/>
    <s v="SELECCIÓN ABREVIADA MENOR CUANTÍA"/>
    <n v="1"/>
    <n v="6"/>
    <n v="1"/>
    <n v="294644"/>
    <s v="UNIDAD"/>
    <s v=""/>
  </r>
  <r>
    <x v="1"/>
    <s v="204-4-23"/>
    <n v="10"/>
    <s v="OTROS MATERIALES Y SUMINISTROS"/>
    <s v="SOLENOIDE SOPORTE DEL ACELERADOR P/N 288190"/>
    <n v="31251510"/>
    <s v="SELECCIÓN ABREVIADA MENOR CUANTÍA"/>
    <n v="1"/>
    <n v="6"/>
    <n v="1"/>
    <n v="112931"/>
    <s v="UNIDAD"/>
    <s v=""/>
  </r>
  <r>
    <x v="1"/>
    <s v="204-4-23"/>
    <n v="10"/>
    <s v="OTROS MATERIALES Y SUMINISTROS"/>
    <s v="SWITCH DE IGNICION P/N "/>
    <n v="26101718"/>
    <s v="SELECCIÓN ABREVIADA MENOR CUANTÍA"/>
    <n v="1"/>
    <n v="6"/>
    <n v="5"/>
    <n v="327845"/>
    <s v="UNIDAD"/>
    <s v=""/>
  </r>
  <r>
    <x v="1"/>
    <s v="204-4-23"/>
    <n v="10"/>
    <s v="OTROS MATERIALES Y SUMINISTROS"/>
    <s v="TERMINAL CALIBRE 10 P/N M7928/1-67"/>
    <n v="39121718"/>
    <s v="SELECCIÓN ABREVIADA MENOR CUANTÍA"/>
    <n v="1"/>
    <n v="6"/>
    <n v="100"/>
    <n v="1249500"/>
    <s v="UNIDAD"/>
    <s v=""/>
  </r>
  <r>
    <x v="1"/>
    <s v="204-4-23"/>
    <n v="10"/>
    <s v="OTROS MATERIALES Y SUMINISTROS"/>
    <s v="TERMINAL OJO  CALIBRE 22 P/N S/P"/>
    <n v="39121432"/>
    <s v="SELECCIÓN ABREVIADA MENOR CUANTÍA"/>
    <n v="1"/>
    <n v="6"/>
    <n v="500"/>
    <n v="714000"/>
    <s v="UNIDAD"/>
    <s v=""/>
  </r>
  <r>
    <x v="1"/>
    <s v="204-4-23"/>
    <n v="10"/>
    <s v="OTROS MATERIALES Y SUMINISTROS"/>
    <s v="TERMINAL OJO CALIBRE 18 P/N "/>
    <n v="39121432"/>
    <s v="SELECCIÓN ABREVIADA MENOR CUANTÍA"/>
    <n v="1"/>
    <n v="6"/>
    <n v="200"/>
    <n v="285600"/>
    <s v="UNIDAD"/>
    <s v=""/>
  </r>
  <r>
    <x v="1"/>
    <s v="204-4-23"/>
    <n v="10"/>
    <s v="OTROS MATERIALES Y SUMINISTROS"/>
    <s v="TERMINAL OJO CALIBRE 19 P/N M7928/1-9"/>
    <n v="39121432"/>
    <s v="SELECCIÓN ABREVIADA MENOR CUANTÍA"/>
    <n v="1"/>
    <n v="6"/>
    <n v="250"/>
    <n v="357000"/>
    <s v="UNIDAD"/>
    <s v=""/>
  </r>
  <r>
    <x v="1"/>
    <s v="204-4-23"/>
    <n v="10"/>
    <s v="OTROS MATERIALES Y SUMINISTROS"/>
    <s v="TERMINAL OJO CALIBRE 20 P/N S/P"/>
    <n v="39121432"/>
    <s v="SELECCIÓN ABREVIADA MENOR CUANTÍA"/>
    <n v="1"/>
    <n v="6"/>
    <n v="500"/>
    <n v="714000"/>
    <s v="UNIDAD"/>
    <s v=""/>
  </r>
  <r>
    <x v="1"/>
    <s v="204-4-23"/>
    <n v="10"/>
    <s v="OTROS MATERIALES Y SUMINISTROS"/>
    <s v="TERMINAL OJO CALIBRE 24 P/N M7928/1-24"/>
    <n v="39121718"/>
    <s v="SELECCIÓN ABREVIADA MENOR CUANTÍA"/>
    <n v="1"/>
    <n v="6"/>
    <n v="200"/>
    <n v="833000"/>
    <s v="UNIDAD"/>
    <s v=""/>
  </r>
  <r>
    <x v="1"/>
    <s v="204-4-23"/>
    <n v="10"/>
    <s v="OTROS MATERIALES Y SUMINISTROS"/>
    <s v="TERMINAL PLUG CALIBRE 0 P/N "/>
    <n v="39121432"/>
    <s v="SELECCIÓN ABREVIADA MENOR CUANTÍA"/>
    <n v="1"/>
    <n v="6"/>
    <n v="200"/>
    <n v="285600"/>
    <s v="UNIDAD"/>
    <s v=""/>
  </r>
  <r>
    <x v="1"/>
    <s v="204-4-23"/>
    <n v="10"/>
    <s v="OTROS MATERIALES Y SUMINISTROS"/>
    <s v="TOMA TRIPOLAR AEREA P/N "/>
    <n v="39121402"/>
    <s v="SELECCIÓN ABREVIADA MENOR CUANTÍA"/>
    <n v="1"/>
    <n v="6"/>
    <n v="10"/>
    <n v="631890"/>
    <s v="UNIDAD"/>
    <s v=""/>
  </r>
  <r>
    <x v="1"/>
    <s v="204-4-23"/>
    <n v="10"/>
    <s v="OTROS MATERIALES Y SUMINISTROS"/>
    <s v="TUBO ESTRUCTURAL DE 1&quot; CUADRDADO P/N S/P"/>
    <n v="40171505"/>
    <s v="SELECCIÓN ABREVIADA MENOR CUANTÍA"/>
    <n v="1"/>
    <n v="6"/>
    <n v="15"/>
    <n v="914812.5"/>
    <s v="METRO"/>
    <s v=""/>
  </r>
  <r>
    <x v="1"/>
    <s v="204-4-23"/>
    <n v="10"/>
    <s v="OTROS MATERIALES Y SUMINISTROS"/>
    <s v="TUBO ESTRUCTURAL DE 2&quot; CUADRADO P/N S/P"/>
    <n v="40171505"/>
    <s v="SELECCIÓN ABREVIADA MENOR CUANTÍA"/>
    <n v="1"/>
    <n v="6"/>
    <n v="10"/>
    <n v="621775"/>
    <s v="METRO"/>
    <s v=""/>
  </r>
  <r>
    <x v="1"/>
    <s v="204-4-23"/>
    <n v="10"/>
    <s v="OTROS MATERIALES Y SUMINISTROS"/>
    <s v="TUBO ESTRUCTURAL DE 3&quot; CUADRADO P/N S/P"/>
    <n v="40171505"/>
    <s v="SELECCIÓN ABREVIADA MENOR CUANTÍA"/>
    <n v="1"/>
    <n v="6"/>
    <n v="10"/>
    <n v="608090"/>
    <s v="METRO"/>
    <s v=""/>
  </r>
  <r>
    <x v="1"/>
    <s v="204-4-23"/>
    <n v="10"/>
    <s v="OTROS MATERIALES Y SUMINISTROS"/>
    <s v="TUBO REDONDO ESTRUCTURAL DE 1&quot; P/N S/P"/>
    <n v="40171505"/>
    <s v="SELECCIÓN ABREVIADA MENOR CUANTÍA"/>
    <n v="1"/>
    <n v="6"/>
    <n v="10"/>
    <n v="606900"/>
    <s v="METRO"/>
    <s v=""/>
  </r>
  <r>
    <x v="1"/>
    <s v="204-4-23"/>
    <n v="10"/>
    <s v="OTROS MATERIALES Y SUMINISTROS"/>
    <s v="TUBO REDONDO ESTRUCTURAL DE 1/2&quot; P/N S/P"/>
    <n v="40171505"/>
    <s v="SELECCIÓN ABREVIADA MENOR CUANTÍA"/>
    <n v="1"/>
    <n v="6"/>
    <n v="10"/>
    <n v="952595"/>
    <s v="METRO"/>
    <s v=""/>
  </r>
  <r>
    <x v="1"/>
    <s v="204-4-23"/>
    <n v="10"/>
    <s v="OTROS MATERIALES Y SUMINISTROS"/>
    <s v="TUBO REDONDO ESTRUCTURAL DE 2&quot; P/N S/P"/>
    <n v="40171505"/>
    <s v="SELECCIÓN ABREVIADA MENOR CUANTÍA"/>
    <n v="1"/>
    <n v="6"/>
    <n v="10"/>
    <n v="952000"/>
    <s v="METRO"/>
    <s v=""/>
  </r>
  <r>
    <x v="1"/>
    <s v="204-4-23"/>
    <n v="10"/>
    <s v="OTROS MATERIALES Y SUMINISTROS"/>
    <s v="TUBO REDONDO ESTRUCTURAL DE 3/4&quot; P/N S/P"/>
    <n v="40171505"/>
    <s v="SELECCIÓN ABREVIADA MENOR CUANTÍA"/>
    <n v="1"/>
    <n v="6"/>
    <n v="10"/>
    <n v="953190"/>
    <s v="METRO"/>
    <s v=""/>
  </r>
  <r>
    <x v="1"/>
    <s v="204-4-23"/>
    <n v="10"/>
    <s v="OTROS MATERIALES Y SUMINISTROS"/>
    <s v="ULINE SELF-SEAL BUBBLE MAILERS # 5 -10 1/2X16&quot; P/N S/P"/>
    <n v="24111502"/>
    <s v="SELECCIÓN ABREVIADA MENOR CUANTÍA"/>
    <n v="1"/>
    <n v="6"/>
    <n v="300"/>
    <n v="892500"/>
    <s v="UNIDAD"/>
    <s v=""/>
  </r>
  <r>
    <x v="1"/>
    <s v="204-4-23"/>
    <n v="10"/>
    <s v="OTROS MATERIALES Y SUMINISTROS"/>
    <s v="UNIDAD DE CONTROL DEL GOVERNADOR  P/N 8126407"/>
    <n v="39121633"/>
    <s v="SELECCIÓN ABREVIADA MENOR CUANTÍA"/>
    <n v="1"/>
    <n v="6"/>
    <n v="1"/>
    <n v="782544"/>
    <s v="UNIDAD"/>
    <s v=""/>
  </r>
  <r>
    <x v="1"/>
    <s v="204-4-23"/>
    <n v="10"/>
    <s v="OTROS MATERIALES Y SUMINISTROS"/>
    <s v="UTENSILIO DE CORROSION PARA LAVADO DE AERONAVES P/N S/P"/>
    <n v="47131604"/>
    <s v="SELECCIÓN ABREVIADA MENOR CUANTÍA"/>
    <n v="1"/>
    <n v="6"/>
    <n v="60"/>
    <n v="2456160"/>
    <s v="UNIDAD"/>
    <s v=""/>
  </r>
  <r>
    <x v="1"/>
    <s v="204-4-23"/>
    <n v="10"/>
    <s v="OTROS MATERIALES Y SUMINISTROS"/>
    <s v=" ABRAZADERAS METALICAS 1&quot; P/N S/P"/>
    <n v="27112132"/>
    <s v="SELECCIÓN ABREVIADA MENOR CUANTÍA"/>
    <n v="1"/>
    <n v="6"/>
    <n v="20"/>
    <n v="328440"/>
    <s v="UNIDAD"/>
    <s v=""/>
  </r>
  <r>
    <x v="1"/>
    <s v="204-4-23"/>
    <n v="10"/>
    <s v="OTROS MATERIALES Y SUMINISTROS"/>
    <s v="ABRAZADERAS METALICAS 2&quot; P/N S/P"/>
    <n v="27112132"/>
    <s v="SELECCIÓN ABREVIADA MENOR CUANTÍA"/>
    <n v="1"/>
    <n v="6"/>
    <n v="20"/>
    <n v="399840"/>
    <s v="UNIDAD"/>
    <s v=""/>
  </r>
  <r>
    <x v="1"/>
    <s v="204-4-23"/>
    <n v="10"/>
    <s v="OTROS MATERIALES Y SUMINISTROS"/>
    <s v="ABRAZADERAS METALICAS 3&quot; P/N S/P"/>
    <n v="27112132"/>
    <s v="SELECCIÓN ABREVIADA MENOR CUANTÍA"/>
    <n v="1"/>
    <n v="6"/>
    <n v="20"/>
    <n v="406980"/>
    <s v="UNIDAD"/>
    <s v=""/>
  </r>
  <r>
    <x v="1"/>
    <s v="204-4-23"/>
    <n v="10"/>
    <s v="OTROS MATERIALES Y SUMINISTROS"/>
    <s v="ABRAZADERAS METALICAS 5&quot; P/N S/P"/>
    <n v="27112132"/>
    <s v="SELECCIÓN ABREVIADA MENOR CUANTÍA"/>
    <n v="1"/>
    <n v="6"/>
    <n v="20"/>
    <n v="516460"/>
    <s v="UNIDAD"/>
    <s v=""/>
  </r>
  <r>
    <x v="1"/>
    <s v="204-4-23"/>
    <n v="10"/>
    <s v="OTROS MATERIALES Y SUMINISTROS"/>
    <s v="ABRAZADERAS METALICAS 8&quot; P/N S/P"/>
    <n v="27112132"/>
    <s v="SELECCIÓN ABREVIADA MENOR CUANTÍA"/>
    <n v="1"/>
    <n v="6"/>
    <n v="10"/>
    <n v="293930"/>
    <s v="UNIDAD"/>
    <s v=""/>
  </r>
  <r>
    <x v="1"/>
    <s v="204-4-23"/>
    <n v="10"/>
    <s v="OTROS MATERIALES Y SUMINISTROS"/>
    <s v="ACELERANTE DE SOLDADURA  FLUX PARA SOLDAR ESTAÑO  P/N FL15G"/>
    <n v="23271807"/>
    <s v="SELECCIÓN ABREVIADA MENOR CUANTÍA"/>
    <n v="1"/>
    <n v="6"/>
    <n v="5"/>
    <n v="57591.5"/>
    <s v="UNIDAD"/>
    <s v=""/>
  </r>
  <r>
    <x v="1"/>
    <s v="204-4-23"/>
    <n v="10"/>
    <s v="OTROS MATERIALES Y SUMINISTROS"/>
    <s v="APLICADORES DE ALGODÓN  P/N S/P"/>
    <n v="42141502"/>
    <s v="SELECCIÓN ABREVIADA MENOR CUANTÍA"/>
    <n v="1"/>
    <n v="6"/>
    <n v="50"/>
    <n v="5950"/>
    <s v="UNIDAD"/>
    <s v=""/>
  </r>
  <r>
    <x v="1"/>
    <s v="204-4-23"/>
    <n v="10"/>
    <s v="OTROS MATERIALES Y SUMINISTROS"/>
    <s v="ATOMIZADOR PLASTICO  P/N "/>
    <n v="40141742"/>
    <s v="SELECCIÓN ABREVIADA MENOR CUANTÍA"/>
    <n v="1"/>
    <n v="6"/>
    <n v="20"/>
    <n v="164220"/>
    <s v="UNIDAD"/>
    <s v=""/>
  </r>
  <r>
    <x v="1"/>
    <s v="204-4-23"/>
    <n v="10"/>
    <s v="OTROS MATERIALES Y SUMINISTROS"/>
    <s v="BIDON 20 GALONES  (PLASTICO) P/N S/P"/>
    <n v="24112207"/>
    <s v="SELECCIÓN ABREVIADA MENOR CUANTÍA"/>
    <n v="1"/>
    <n v="6"/>
    <n v="8"/>
    <n v="5653928"/>
    <s v="UNIDAD"/>
    <s v=""/>
  </r>
  <r>
    <x v="1"/>
    <s v="204-4-23"/>
    <n v="10"/>
    <s v="OTROS MATERIALES Y SUMINISTROS"/>
    <s v="BISTURIS INDUSTRIALES P/N S/P"/>
    <n v="27111503"/>
    <s v="SELECCIÓN ABREVIADA MENOR CUANTÍA"/>
    <n v="1"/>
    <n v="6"/>
    <n v="13"/>
    <n v="436254"/>
    <s v="UNIDAD"/>
    <s v=""/>
  </r>
  <r>
    <x v="1"/>
    <s v="204-4-23"/>
    <n v="10"/>
    <s v="OTROS MATERIALES Y SUMINISTROS"/>
    <s v="BOLSA DE LIENZO P/N S/P"/>
    <n v="24111501"/>
    <s v="SELECCIÓN ABREVIADA MENOR CUANTÍA"/>
    <n v="1"/>
    <n v="6"/>
    <n v="200"/>
    <n v="285600"/>
    <s v="UNIDAD"/>
    <s v=""/>
  </r>
  <r>
    <x v="1"/>
    <s v="204-4-23"/>
    <n v="10"/>
    <s v="OTROS MATERIALES Y SUMINISTROS"/>
    <s v="BOLSA PLASTICA INDUSTRIAL CALI BRE 3 70X 100 CM P/N S/P"/>
    <n v="24111503"/>
    <s v="SELECCIÓN ABREVIADA MENOR CUANTÍA"/>
    <n v="1"/>
    <n v="6"/>
    <n v="400"/>
    <n v="499800"/>
    <s v="UNIDAD"/>
    <s v=""/>
  </r>
  <r>
    <x v="1"/>
    <s v="204-4-23"/>
    <n v="10"/>
    <s v="OTROS MATERIALES Y SUMINISTROS"/>
    <s v="BROCAS  P/N DBBPC21"/>
    <n v="20111614"/>
    <s v="SELECCIÓN ABREVIADA MENOR CUANTÍA"/>
    <n v="1"/>
    <n v="6"/>
    <n v="1"/>
    <n v="697816"/>
    <s v="UNIDAD"/>
    <s v=""/>
  </r>
  <r>
    <x v="1"/>
    <s v="204-4-23"/>
    <n v="10"/>
    <s v="OTROS MATERIALES Y SUMINISTROS"/>
    <s v="CALZOS DE SEGURIDAD PARA RUEDAS DE AERONAVES P/N ERENCIA 99-9028-6000 / COLOR: NEGRO CON FRANJA NARANJA / DIMENSIONES: 6&quot; X 12&quot; X 6&quot; / PESO: 20LB"/>
    <n v="24101808"/>
    <s v="SELECCIÓN ABREVIADA MENOR CUANTÍA"/>
    <n v="1"/>
    <n v="6"/>
    <n v="8"/>
    <n v="8545152"/>
    <s v="UNIDAD"/>
    <s v=""/>
  </r>
  <r>
    <x v="1"/>
    <s v="204-4-23"/>
    <n v="10"/>
    <s v="OTROS MATERIALES Y SUMINISTROS"/>
    <s v="CINTA ADHESIVA  INDUSTRIAL  TAMAÑO GRANDE P/N S/P"/>
    <n v="31201532"/>
    <s v="SELECCIÓN ABREVIADA MENOR CUANTÍA"/>
    <n v="1"/>
    <n v="6"/>
    <n v="150"/>
    <n v="2463300"/>
    <s v="UNIDAD"/>
    <s v=""/>
  </r>
  <r>
    <x v="1"/>
    <s v="204-4-23"/>
    <n v="10"/>
    <s v="OTROS MATERIALES Y SUMINISTROS"/>
    <s v="CINTA ADHESIVA DOBLE CARA 05MM X 19 MM P/N S/P"/>
    <n v="31201505"/>
    <s v="SELECCIÓN ABREVIADA MENOR CUANTÍA"/>
    <n v="1"/>
    <n v="6"/>
    <n v="10"/>
    <n v="479570"/>
    <s v="UNIDAD"/>
    <s v=""/>
  </r>
  <r>
    <x v="1"/>
    <s v="204-4-23"/>
    <n v="10"/>
    <s v="OTROS MATERIALES Y SUMINISTROS"/>
    <s v="CINTA DE ALTA RESISTENCIA GRIS  P/N DUCT TAPE 6969"/>
    <n v="31201501"/>
    <s v="SELECCIÓN ABREVIADA MENOR CUANTÍA"/>
    <n v="1"/>
    <n v="6"/>
    <n v="25"/>
    <n v="1282225"/>
    <s v="UNIDAD"/>
    <s v=""/>
  </r>
  <r>
    <x v="1"/>
    <s v="204-4-23"/>
    <n v="10"/>
    <s v="OTROS MATERIALES Y SUMINISTROS"/>
    <s v="CINTA DE ENMASCARAR 1&quot; P/N S/P"/>
    <n v="31201503"/>
    <s v="SELECCIÓN ABREVIADA MENOR CUANTÍA"/>
    <n v="1"/>
    <n v="6"/>
    <n v="100"/>
    <n v="809200"/>
    <s v="UNIDAD"/>
    <s v=""/>
  </r>
  <r>
    <x v="1"/>
    <s v="204-4-23"/>
    <n v="10"/>
    <s v="OTROS MATERIALES Y SUMINISTROS"/>
    <s v="CINTA DE TEFLON  P/N S/P"/>
    <n v="31201502"/>
    <s v="SELECCIÓN ABREVIADA MENOR CUANTÍA"/>
    <n v="1"/>
    <n v="6"/>
    <n v="3"/>
    <n v="2677.5"/>
    <s v="UNIDAD"/>
    <s v=""/>
  </r>
  <r>
    <x v="1"/>
    <s v="204-4-23"/>
    <n v="10"/>
    <s v="OTROS MATERIALES Y SUMINISTROS"/>
    <s v="CINTA ELECTRICA AUTOSOLDABLE NO. 23 P/N SCOTCH-23_x000a_LE-0000-0117-8"/>
    <n v="31201502"/>
    <s v="SELECCIÓN ABREVIADA MENOR CUANTÍA"/>
    <n v="1"/>
    <n v="6"/>
    <n v="30"/>
    <n v="1552950"/>
    <s v="UNIDAD"/>
    <s v=""/>
  </r>
  <r>
    <x v="1"/>
    <s v="204-4-23"/>
    <n v="10"/>
    <s v="OTROS MATERIALES Y SUMINISTROS"/>
    <s v="CINTA ELECTRICA DE PVC NO. 33 P/N 054007-06132"/>
    <n v="31201502"/>
    <s v="SELECCIÓN ABREVIADA MENOR CUANTÍA"/>
    <n v="1"/>
    <n v="6"/>
    <n v="12"/>
    <n v="357000"/>
    <s v="UNIDAD"/>
    <s v=""/>
  </r>
  <r>
    <x v="1"/>
    <s v="204-4-23"/>
    <n v="10"/>
    <s v="OTROS MATERIALES Y SUMINISTROS"/>
    <s v="CINTA TURBILATOR X 40 FT P/N M16400375"/>
    <n v="31201507"/>
    <s v="SELECCIÓN ABREVIADA MENOR CUANTÍA"/>
    <n v="1"/>
    <n v="6"/>
    <n v="2"/>
    <n v="573818"/>
    <s v="UNIDAD"/>
    <s v=""/>
  </r>
  <r>
    <x v="1"/>
    <s v="204-4-23"/>
    <n v="10"/>
    <s v="OTROS MATERIALES Y SUMINISTROS"/>
    <s v="CLAVIJA TRIPOLAR P/N S/P"/>
    <n v="30241511"/>
    <s v="SELECCIÓN ABREVIADA MENOR CUANTÍA"/>
    <n v="1"/>
    <n v="6"/>
    <n v="10"/>
    <n v="77350"/>
    <s v="UNIDAD"/>
    <s v=""/>
  </r>
  <r>
    <x v="1"/>
    <s v="204-4-23"/>
    <n v="10"/>
    <s v="OTROS MATERIALES Y SUMINISTROS"/>
    <s v="CUCHILLAS  P/N 01-24904"/>
    <n v="27111503"/>
    <s v="SELECCIÓN ABREVIADA MENOR CUANTÍA"/>
    <n v="1"/>
    <n v="6"/>
    <n v="5"/>
    <n v="4760"/>
    <s v="UNIDAD"/>
    <s v=""/>
  </r>
  <r>
    <x v="1"/>
    <s v="204-4-23"/>
    <n v="10"/>
    <s v="OTROS MATERIALES Y SUMINISTROS"/>
    <s v="EXTENCION ELECTRICA P/N CXRPC103012A"/>
    <n v="26121545"/>
    <s v="SELECCIÓN ABREVIADA MENOR CUANTÍA"/>
    <n v="1"/>
    <n v="6"/>
    <n v="1"/>
    <n v="130186"/>
    <s v="UNIDAD"/>
    <s v=""/>
  </r>
  <r>
    <x v="1"/>
    <s v="204-4-23"/>
    <n v="10"/>
    <s v="OTROS MATERIALES Y SUMINISTROS"/>
    <s v="EXTENSION ELECTRICA POR 20 METROS MONOFASICA CON POLO A TIERRA P/N S/P"/>
    <n v="26121545"/>
    <s v="SELECCIÓN ABREVIADA MENOR CUANTÍA"/>
    <n v="1"/>
    <n v="6"/>
    <n v="4"/>
    <n v="168028"/>
    <s v="UNIDAD"/>
    <s v=""/>
  </r>
  <r>
    <x v="1"/>
    <s v="204-4-23"/>
    <n v="10"/>
    <s v="OTROS MATERIALES Y SUMINISTROS"/>
    <s v="EXTENSION ELECTRICA POR 50 METROS TRIFASICA CON CONECTORES P/N S/P"/>
    <n v="26121545"/>
    <s v="SELECCIÓN ABREVIADA MENOR CUANTÍA"/>
    <n v="1"/>
    <n v="6"/>
    <n v="2"/>
    <n v="168266"/>
    <s v="UNIDAD"/>
    <s v=""/>
  </r>
  <r>
    <x v="1"/>
    <s v="204-4-23"/>
    <n v="10"/>
    <s v="OTROS MATERIALES Y SUMINISTROS"/>
    <s v="GRANULOS RECOLECTORES DE HUMEDAD  P/N YP1-497-6000002"/>
    <n v="47131902"/>
    <s v="SELECCIÓN ABREVIADA MENOR CUANTÍA"/>
    <n v="1"/>
    <n v="6"/>
    <n v="2"/>
    <n v="100912"/>
    <s v="UNIDAD"/>
    <s v=""/>
  </r>
  <r>
    <x v="1"/>
    <s v="204-4-23"/>
    <n v="10"/>
    <s v="OTROS MATERIALES Y SUMINISTROS"/>
    <s v="LIMPIADOR DE CONTACTOS  P/N "/>
    <n v="23281901"/>
    <s v="SELECCIÓN ABREVIADA MENOR CUANTÍA"/>
    <n v="1"/>
    <n v="6"/>
    <n v="80"/>
    <n v="8092000"/>
    <s v="UNIDAD"/>
    <s v=""/>
  </r>
  <r>
    <x v="1"/>
    <s v="204-4-23"/>
    <n v="10"/>
    <s v="OTROS MATERIALES Y SUMINISTROS"/>
    <s v="LIMPIADOR DE PAPEL PARA LENTES  P/N 274447 X CAJA"/>
    <n v="45121622"/>
    <s v="SELECCIÓN ABREVIADA MENOR CUANTÍA"/>
    <n v="1"/>
    <n v="6"/>
    <n v="2"/>
    <n v="97580"/>
    <s v="UNIDAD"/>
    <s v=""/>
  </r>
  <r>
    <x v="1"/>
    <s v="204-4-23"/>
    <n v="10"/>
    <s v="OTROS MATERIALES Y SUMINISTROS"/>
    <s v="LIMPIADOR ESPUMOSO DE EQUIPOS  P/N S/P"/>
    <n v="23281901"/>
    <s v="SELECCIÓN ABREVIADA MENOR CUANTÍA"/>
    <n v="1"/>
    <n v="6"/>
    <n v="4"/>
    <n v="77350"/>
    <s v="UNIDAD"/>
    <s v=""/>
  </r>
  <r>
    <x v="1"/>
    <s v="204-4-23"/>
    <n v="10"/>
    <s v="OTROS MATERIALES Y SUMINISTROS"/>
    <s v="LIMPIADOR INDUSTRIAL  P/N WYPALL80"/>
    <n v="47131502"/>
    <s v="SELECCIÓN ABREVIADA MENOR CUANTÍA"/>
    <n v="1"/>
    <n v="6"/>
    <n v="365"/>
    <n v="21109410"/>
    <s v="UNIDAD"/>
    <s v=""/>
  </r>
  <r>
    <x v="1"/>
    <s v="204-4-23"/>
    <n v="10"/>
    <s v="OTROS MATERIALES Y SUMINISTROS"/>
    <s v="LIMPIADOR PARA LENTES  P/N S/P"/>
    <n v="44102912"/>
    <s v="SELECCIÓN ABREVIADA MENOR CUANTÍA"/>
    <n v="1"/>
    <n v="6"/>
    <n v="5"/>
    <n v="535500"/>
    <s v="UNIDAD"/>
    <s v=""/>
  </r>
  <r>
    <x v="1"/>
    <s v="204-4-23"/>
    <n v="10"/>
    <s v="OTROS MATERIALES Y SUMINISTROS"/>
    <s v="LINTERNAS EN LED DE GRAN SALIDA  P/N ECF965C"/>
    <n v="39111610"/>
    <s v="SELECCIÓN ABREVIADA MENOR CUANTÍA"/>
    <n v="1"/>
    <n v="6"/>
    <n v="5"/>
    <n v="503965"/>
    <s v="UNIDAD"/>
    <s v=""/>
  </r>
  <r>
    <x v="1"/>
    <s v="204-4-23"/>
    <n v="10"/>
    <s v="OTROS MATERIALES Y SUMINISTROS"/>
    <s v="LIQUIDO LIMPIACARLINGA  CAJA X 12 P/N MIL-P-008184D PRIST   X CAJA"/>
    <n v="47131824"/>
    <s v="SELECCIÓN ABREVIADA MENOR CUANTÍA"/>
    <n v="1"/>
    <n v="6"/>
    <n v="20"/>
    <n v="671160"/>
    <s v="UNIDAD"/>
    <s v=""/>
  </r>
  <r>
    <x v="1"/>
    <s v="204-4-23"/>
    <n v="10"/>
    <s v="OTROS MATERIALES Y SUMINISTROS"/>
    <s v="LIQUIDO LIMPIADOR  P/N 01-5750-78 SKC-S CLEANER*"/>
    <n v="15121806"/>
    <s v="SELECCIÓN ABREVIADA MENOR CUANTÍA"/>
    <n v="1"/>
    <n v="6"/>
    <n v="3"/>
    <n v="311304"/>
    <s v="UNIDAD"/>
    <s v=""/>
  </r>
  <r>
    <x v="1"/>
    <s v="204-4-23"/>
    <n v="10"/>
    <s v="OTROS MATERIALES Y SUMINISTROS"/>
    <s v="LIQUIDO PENETRANTE  P/N 01-5352-78 SKD-S2/16"/>
    <n v="15121806"/>
    <s v="SELECCIÓN ABREVIADA MENOR CUANTÍA"/>
    <n v="1"/>
    <n v="6"/>
    <n v="3"/>
    <n v="395913"/>
    <s v="UNIDAD"/>
    <s v=""/>
  </r>
  <r>
    <x v="1"/>
    <s v="204-4-23"/>
    <n v="10"/>
    <s v="OTROS MATERIALES Y SUMINISTROS"/>
    <s v="LIQUIDO REFRIGERANTE  P/N 1-480-4500001"/>
    <n v="25174004"/>
    <s v="SELECCIÓN ABREVIADA MENOR CUANTÍA"/>
    <n v="1"/>
    <n v="6"/>
    <n v="2"/>
    <n v="908446"/>
    <s v="GALON"/>
    <s v=""/>
  </r>
  <r>
    <x v="1"/>
    <s v="204-4-23"/>
    <n v="10"/>
    <s v="OTROS MATERIALES Y SUMINISTROS"/>
    <s v="LIQUIDO REFRIGERANTE  P/N ROTELLA 94042"/>
    <n v="25174004"/>
    <s v="SELECCIÓN ABREVIADA MENOR CUANTÍA"/>
    <n v="1"/>
    <n v="6"/>
    <n v="5"/>
    <n v="553350"/>
    <s v="GALON"/>
    <s v=""/>
  </r>
  <r>
    <x v="1"/>
    <s v="204-4-23"/>
    <n v="10"/>
    <s v="OTROS MATERIALES Y SUMINISTROS"/>
    <s v="LIQUIDO REFRIGERANTE  P/N S/P"/>
    <n v="25174004"/>
    <s v="SELECCIÓN ABREVIADA MENOR CUANTÍA"/>
    <n v="1"/>
    <n v="6"/>
    <n v="5"/>
    <n v="503965"/>
    <s v="GALON"/>
    <s v=""/>
  </r>
  <r>
    <x v="1"/>
    <s v="204-4-23"/>
    <n v="10"/>
    <s v="OTROS MATERIALES Y SUMINISTROS"/>
    <s v="LIQUIDO REVELADOR  P/N SKD-S2 X CAJA"/>
    <n v="45141501"/>
    <s v="SELECCIÓN ABREVIADA MENOR CUANTÍA"/>
    <n v="1"/>
    <n v="6"/>
    <n v="2"/>
    <n v="166600"/>
    <s v="UNIDAD"/>
    <s v=""/>
  </r>
  <r>
    <x v="1"/>
    <s v="204-4-23"/>
    <n v="10"/>
    <s v="OTROS MATERIALES Y SUMINISTROS"/>
    <s v="LLAVE PARA AFLOJAR FILTROS DE CORREA P/N S/P"/>
    <n v="27111723"/>
    <s v="SELECCIÓN ABREVIADA MENOR CUANTÍA"/>
    <n v="1"/>
    <n v="6"/>
    <n v="1"/>
    <n v="43673"/>
    <s v="UNIDAD"/>
    <s v=""/>
  </r>
  <r>
    <x v="1"/>
    <s v="204-4-23"/>
    <n v="10"/>
    <s v="OTROS MATERIALES Y SUMINISTROS"/>
    <s v="MANGUERA DE ALTA PRESION  P/N "/>
    <n v="40142002"/>
    <s v="SELECCIÓN ABREVIADA MENOR CUANTÍA"/>
    <n v="1"/>
    <n v="6"/>
    <n v="1"/>
    <n v="42007"/>
    <s v="UNIDAD"/>
    <s v=""/>
  </r>
  <r>
    <x v="1"/>
    <s v="204-4-23"/>
    <n v="10"/>
    <s v="OTROS MATERIALES Y SUMINISTROS"/>
    <s v="MANGUERA DE ALTA PRESION  P/N "/>
    <n v="40142008"/>
    <s v="SELECCIÓN ABREVIADA MENOR CUANTÍA"/>
    <n v="1"/>
    <n v="6"/>
    <n v="50"/>
    <n v="2629900"/>
    <s v="UNIDAD"/>
    <s v=""/>
  </r>
  <r>
    <x v="1"/>
    <s v="204-4-23"/>
    <n v="10"/>
    <s v="OTROS MATERIALES Y SUMINISTROS"/>
    <s v="MANGUERA EXPANDIBLE X  75 METROS  P/N "/>
    <n v="40142008"/>
    <s v="SELECCIÓN ABREVIADA MENOR CUANTÍA"/>
    <n v="1"/>
    <n v="6"/>
    <n v="1"/>
    <n v="98175"/>
    <s v="UNIDAD"/>
    <s v=""/>
  </r>
  <r>
    <x v="1"/>
    <s v="204-4-23"/>
    <n v="10"/>
    <s v="OTROS MATERIALES Y SUMINISTROS"/>
    <s v="PAÑO LIMPIADOR PARA CIRCUITOS ELECTRICOS  P/N 3M 9027 X CAJA"/>
    <n v="44102911"/>
    <s v="SELECCIÓN ABREVIADA MENOR CUANTÍA"/>
    <n v="1"/>
    <n v="6"/>
    <n v="12"/>
    <n v="375564"/>
    <s v="UNIDAD"/>
    <s v=""/>
  </r>
  <r>
    <x v="1"/>
    <s v="204-4-23"/>
    <n v="10"/>
    <s v="OTROS MATERIALES Y SUMINISTROS"/>
    <s v="PEGANTE BOXER  X 1/4 / 1300 CM3 P/N S/P"/>
    <n v="31201619"/>
    <s v="SELECCIÓN ABREVIADA MENOR CUANTÍA"/>
    <n v="1"/>
    <n v="6"/>
    <n v="3"/>
    <n v="126021"/>
    <s v="UNIDAD"/>
    <s v=""/>
  </r>
  <r>
    <x v="1"/>
    <s v="204-4-23"/>
    <n v="10"/>
    <s v="OTROS MATERIALES Y SUMINISTROS"/>
    <s v="PEGANTE INSTANTANEO  P/N S/P"/>
    <n v="31201619"/>
    <s v="SELECCIÓN ABREVIADA MENOR CUANTÍA"/>
    <n v="1"/>
    <n v="6"/>
    <n v="196"/>
    <n v="1889244"/>
    <s v="UNIDAD"/>
    <s v=""/>
  </r>
  <r>
    <x v="1"/>
    <s v="204-4-23"/>
    <n v="10"/>
    <s v="OTROS MATERIALES Y SUMINISTROS"/>
    <s v="PENETRANTE AFLOJADOR  P/N PA-16"/>
    <n v="15121806"/>
    <s v="SELECCIÓN ABREVIADA MENOR CUANTÍA"/>
    <n v="1"/>
    <n v="6"/>
    <n v="16"/>
    <n v="437920"/>
    <s v="UNIDAD"/>
    <s v=""/>
  </r>
  <r>
    <x v="1"/>
    <s v="204-4-23"/>
    <n v="10"/>
    <s v="OTROS MATERIALES Y SUMINISTROS"/>
    <s v="PERFIL RECTANGULAR DE 4&quot;X2 P/N S/P"/>
    <n v="40171505"/>
    <s v="SELECCIÓN ABREVIADA MENOR CUANTÍA"/>
    <n v="1"/>
    <n v="6"/>
    <n v="10"/>
    <n v="737800"/>
    <s v="METRO"/>
    <s v=""/>
  </r>
  <r>
    <x v="1"/>
    <s v="204-4-23"/>
    <n v="10"/>
    <s v="OTROS MATERIALES Y SUMINISTROS"/>
    <s v="PINCELES  P/N S/P"/>
    <n v="60121226"/>
    <s v="SELECCIÓN ABREVIADA MENOR CUANTÍA"/>
    <n v="1"/>
    <n v="6"/>
    <n v="20"/>
    <n v="35700"/>
    <s v="UNIDAD"/>
    <s v=""/>
  </r>
  <r>
    <x v="1"/>
    <s v="204-4-23"/>
    <n v="10"/>
    <s v="OTROS MATERIALES Y SUMINISTROS"/>
    <s v="PLASTICO BURBUJA TAMAÑO GRANDE P/N S/P"/>
    <n v="24141601"/>
    <s v="SELECCIÓN ABREVIADA MENOR CUANTÍA"/>
    <n v="1"/>
    <n v="6"/>
    <n v="30"/>
    <n v="2773890"/>
    <s v="UNIDAD"/>
    <s v=""/>
  </r>
  <r>
    <x v="1"/>
    <s v="204-4-23"/>
    <n v="10"/>
    <s v="OTROS MATERIALES Y SUMINISTROS"/>
    <s v="PLASTICO BURBUJA TAMAÑO PEQUEÑA P/N S/P"/>
    <n v="24141601"/>
    <s v="SELECCIÓN ABREVIADA MENOR CUANTÍA"/>
    <n v="1"/>
    <n v="6"/>
    <n v="20"/>
    <n v="1582700"/>
    <s v="UNIDAD"/>
    <s v=""/>
  </r>
  <r>
    <x v="1"/>
    <s v="204-4-23"/>
    <n v="10"/>
    <s v="OTROS MATERIALES Y SUMINISTROS"/>
    <s v="PLASTICO VINIPEL PARA EMBALAJE 30 CM X 300M  P/N S/P"/>
    <n v="14121500"/>
    <s v="SELECCIÓN ABREVIADA MENOR CUANTÍA"/>
    <n v="1"/>
    <n v="6"/>
    <n v="36"/>
    <n v="1512252"/>
    <s v="UNIDAD"/>
    <s v=""/>
  </r>
  <r>
    <x v="1"/>
    <s v="204-4-23"/>
    <n v="10"/>
    <s v="OTROS MATERIALES Y SUMINISTROS"/>
    <s v="PLASTICO VINIPEL PARA EMBALAJE 50 CM X 300M  P/N S/P"/>
    <n v="14121500"/>
    <s v="SELECCIÓN ABREVIADA MENOR CUANTÍA"/>
    <n v="1"/>
    <n v="6"/>
    <n v="30"/>
    <n v="1410150"/>
    <s v="UNIDAD"/>
    <s v=""/>
  </r>
  <r>
    <x v="1"/>
    <s v="204-4-23"/>
    <n v="10"/>
    <s v="OTROS MATERIALES Y SUMINISTROS"/>
    <s v="PUNTAS TORQSET N°10 P/N 170-10"/>
    <n v="27111700"/>
    <s v="SELECCIÓN ABREVIADA MENOR CUANTÍA"/>
    <n v="1"/>
    <n v="6"/>
    <n v="100"/>
    <n v="2368100"/>
    <s v="UNIDAD"/>
    <s v=""/>
  </r>
  <r>
    <x v="1"/>
    <s v="204-4-23"/>
    <n v="10"/>
    <s v="OTROS MATERIALES Y SUMINISTROS"/>
    <s v="PUNTAS TORQSET N°8 P/N 212-8-ACR"/>
    <n v="27111700"/>
    <s v="SELECCIÓN ABREVIADA MENOR CUANTÍA"/>
    <n v="1"/>
    <n v="6"/>
    <n v="200"/>
    <n v="3022600"/>
    <s v="UNIDAD"/>
    <s v=""/>
  </r>
  <r>
    <x v="1"/>
    <s v="204-4-23"/>
    <n v="10"/>
    <s v="OTROS MATERIALES Y SUMINISTROS"/>
    <s v="RECIPIENTE PARA MUESTRA DE COMBUSTIBLE"/>
    <n v="41121806"/>
    <s v="SELECCIÓN ABREVIADA MENOR CUANTÍA"/>
    <n v="1"/>
    <n v="6"/>
    <n v="50"/>
    <n v="493850"/>
    <s v="UNIDAD"/>
    <s v=""/>
  </r>
  <r>
    <x v="1"/>
    <s v="204-4-23"/>
    <n v="10"/>
    <s v="OTROS MATERIALES Y SUMINISTROS"/>
    <s v="SEGUETA  P/N HSG325"/>
    <n v="27111552"/>
    <s v="SELECCIÓN ABREVIADA MENOR CUANTÍA"/>
    <n v="1"/>
    <n v="6"/>
    <n v="2"/>
    <n v="690200"/>
    <s v="UNIDAD"/>
    <s v=""/>
  </r>
  <r>
    <x v="1"/>
    <s v="204-4-23"/>
    <n v="10"/>
    <s v="OTROS MATERIALES Y SUMINISTROS"/>
    <s v="SILICONA BLANCA  P/N S/P"/>
    <n v="12352310"/>
    <s v="SELECCIÓN ABREVIADA MENOR CUANTÍA"/>
    <n v="1"/>
    <n v="6"/>
    <n v="10"/>
    <n v="96390"/>
    <s v="UNIDAD"/>
    <s v=""/>
  </r>
  <r>
    <x v="1"/>
    <s v="204-4-23"/>
    <n v="10"/>
    <s v="OTROS MATERIALES Y SUMINISTROS"/>
    <s v="SILICONA GRIS P/N S/P"/>
    <n v="12352310"/>
    <s v="SELECCIÓN ABREVIADA MENOR CUANTÍA"/>
    <n v="1"/>
    <n v="6"/>
    <n v="120"/>
    <n v="1156680"/>
    <s v="UNIDAD"/>
    <s v=""/>
  </r>
  <r>
    <x v="1"/>
    <s v="204-4-23"/>
    <n v="10"/>
    <s v="OTROS MATERIALES Y SUMINISTROS"/>
    <s v="SILICONA NEGRA  P/N IDH 285951"/>
    <n v="12352310"/>
    <s v="SELECCIÓN ABREVIADA MENOR CUANTÍA"/>
    <n v="1"/>
    <n v="6"/>
    <n v="10"/>
    <n v="439110"/>
    <s v="UNIDAD"/>
    <s v=""/>
  </r>
  <r>
    <x v="1"/>
    <s v="204-4-23"/>
    <n v="10"/>
    <s v="OTROS MATERIALES Y SUMINISTROS"/>
    <s v="SILICONA ROJA P/N S/P"/>
    <n v="12352310"/>
    <s v="SELECCIÓN ABREVIADA MENOR CUANTÍA"/>
    <n v="1"/>
    <n v="6"/>
    <n v="15"/>
    <n v="144585"/>
    <s v="UNIDAD"/>
    <s v=""/>
  </r>
  <r>
    <x v="1"/>
    <s v="204-4-23"/>
    <n v="10"/>
    <s v="OTROS MATERIALES Y SUMINISTROS"/>
    <s v="SILICONA TRANSPARENTE POR 70 GR  P/N S/P"/>
    <n v="12352310"/>
    <s v="SELECCIÓN ABREVIADA MENOR CUANTÍA"/>
    <n v="1"/>
    <n v="6"/>
    <n v="65"/>
    <n v="541450"/>
    <s v="UNIDAD"/>
    <s v=""/>
  </r>
  <r>
    <x v="1"/>
    <s v="204-4-23"/>
    <n v="10"/>
    <s v="OTROS MATERIALES Y SUMINISTROS"/>
    <s v="SILICONA TRANSPARENTE TIPO MARINE P/N 051135-08029"/>
    <n v="12352310"/>
    <s v="SELECCIÓN ABREVIADA MENOR CUANTÍA"/>
    <n v="1"/>
    <n v="6"/>
    <n v="12"/>
    <n v="1645056"/>
    <s v="UNIDAD"/>
    <s v=""/>
  </r>
  <r>
    <x v="1"/>
    <s v="204-4-23"/>
    <n v="10"/>
    <s v="OTROS MATERIALES Y SUMINISTROS"/>
    <s v="SOLUCION DE LIMPIEZA P/N PBA760"/>
    <n v="12191502"/>
    <s v="SELECCIÓN ABREVIADA MENOR CUANTÍA"/>
    <n v="1"/>
    <n v="6"/>
    <n v="15"/>
    <n v="3368295"/>
    <s v="GALON"/>
    <s v=""/>
  </r>
  <r>
    <x v="1"/>
    <s v="204-4-23"/>
    <n v="10"/>
    <s v="OTROS MATERIALES Y SUMINISTROS"/>
    <s v="SOLUCIÓN LIMPIADORA  P/N "/>
    <n v="53131627"/>
    <s v="SELECCIÓN ABREVIADA MENOR CUANTÍA"/>
    <n v="1"/>
    <n v="6"/>
    <n v="50"/>
    <n v="1677900"/>
    <s v="UNIDAD"/>
    <s v=""/>
  </r>
  <r>
    <x v="1"/>
    <s v="204-4-23"/>
    <n v="10"/>
    <s v="OTROS MATERIALES Y SUMINISTROS"/>
    <s v="SOLUCION LIMPIADORA PARA EQUIPOS DE VUELO  P/N "/>
    <n v="47131805"/>
    <s v="SELECCIÓN ABREVIADA MENOR CUANTÍA"/>
    <n v="1"/>
    <n v="6"/>
    <n v="50"/>
    <n v="1677900"/>
    <s v="KILOGRAMO"/>
    <s v=""/>
  </r>
  <r>
    <x v="1"/>
    <s v="204-4-23"/>
    <n v="10"/>
    <s v="OTROS MATERIALES Y SUMINISTROS"/>
    <s v="TEFLON 1&quot; P/N S/P"/>
    <n v="31201534"/>
    <s v="SELECCIÓN ABREVIADA MENOR CUANTÍA"/>
    <n v="1"/>
    <n v="6"/>
    <n v="1"/>
    <n v="119"/>
    <s v="METRO"/>
    <s v=""/>
  </r>
  <r>
    <x v="1"/>
    <s v="204-4-23"/>
    <n v="10"/>
    <s v="OTROS MATERIALES Y SUMINISTROS"/>
    <s v="TEFLON 1/2&quot; P/N S/P"/>
    <n v="31201534"/>
    <s v="SELECCIÓN ABREVIADA MENOR CUANTÍA"/>
    <n v="1"/>
    <n v="6"/>
    <n v="1"/>
    <n v="357"/>
    <s v="METRO"/>
    <s v=""/>
  </r>
  <r>
    <x v="1"/>
    <s v="204-4-23"/>
    <n v="10"/>
    <s v="OTROS MATERIALES Y SUMINISTROS"/>
    <s v="TEFLON 2&quot; P/N S/P"/>
    <n v="31201534"/>
    <s v="SELECCIÓN ABREVIADA MENOR CUANTÍA"/>
    <n v="1"/>
    <n v="6"/>
    <n v="1"/>
    <n v="1130.5"/>
    <s v="METRO"/>
    <s v=""/>
  </r>
  <r>
    <x v="1"/>
    <s v="204-4-23"/>
    <n v="10"/>
    <s v="OTROS MATERIALES Y SUMINISTROS"/>
    <s v="TIJERAS  P/N KER1120"/>
    <n v="44121618"/>
    <s v="SELECCIÓN ABREVIADA MENOR CUANTÍA"/>
    <n v="1"/>
    <n v="6"/>
    <n v="5"/>
    <n v="1792735"/>
    <s v="UNIDAD"/>
    <s v=""/>
  </r>
  <r>
    <x v="1"/>
    <s v="204-4-23"/>
    <n v="10"/>
    <s v="OTROS MATERIALES Y SUMINISTROS"/>
    <s v="TORQUE SEAL  P/N S/P"/>
    <n v="20121129"/>
    <s v="SELECCIÓN ABREVIADA MENOR CUANTÍA"/>
    <n v="1"/>
    <n v="6"/>
    <n v="100"/>
    <n v="2582300"/>
    <s v="UNIDAD"/>
    <s v=""/>
  </r>
  <r>
    <x v="1"/>
    <s v="204-4-23"/>
    <n v="10"/>
    <s v="OTROS MATERIALES Y SUMINISTROS"/>
    <s v="TRABADOR DE ROSCAS P/N S/P"/>
    <n v="31201619"/>
    <s v="SELECCIÓN ABREVIADA MENOR CUANTÍA"/>
    <n v="1"/>
    <n v="6"/>
    <n v="20"/>
    <n v="990080"/>
    <s v="UNIDAD"/>
    <s v=""/>
  </r>
  <r>
    <x v="1"/>
    <s v="204-4-23"/>
    <n v="10"/>
    <s v="OTROS MATERIALES Y SUMINISTROS"/>
    <s v="VARSOL P/N  X 55 GL"/>
    <n v="12191500"/>
    <s v="SELECCIÓN ABREVIADA MENOR CUANTÍA"/>
    <n v="1"/>
    <n v="6"/>
    <n v="2"/>
    <n v="1968974"/>
    <s v="UNIDAD"/>
    <s v=""/>
  </r>
  <r>
    <x v="1"/>
    <s v="204-4-23"/>
    <n v="10"/>
    <s v="OTROS MATERIALES Y SUMINISTROS"/>
    <s v="VASELINA  P/N "/>
    <n v="15121520"/>
    <s v="SELECCIÓN ABREVIADA MENOR CUANTÍA"/>
    <n v="1"/>
    <n v="6"/>
    <n v="5"/>
    <n v="100555"/>
    <s v="UNIDAD"/>
    <s v=""/>
  </r>
  <r>
    <x v="1"/>
    <s v="204-4-23"/>
    <n v="10"/>
    <s v="OTROS MATERIALES Y SUMINISTROS"/>
    <s v="VELCRO ADHESIVO HEMBRA 2 PULGADAS P/N S/P"/>
    <n v="11162114"/>
    <s v="SELECCIÓN ABREVIADA MENOR CUANTÍA"/>
    <n v="1"/>
    <n v="6"/>
    <n v="2"/>
    <n v="181594"/>
    <s v="UNIDAD"/>
    <s v=""/>
  </r>
  <r>
    <x v="1"/>
    <s v="204-4-23"/>
    <n v="10"/>
    <s v="OTROS MATERIALES Y SUMINISTROS"/>
    <s v="VELCRO ADHESIVO MACHO 2 PULGADAS P/N S/P"/>
    <n v="11162114"/>
    <s v="SELECCIÓN ABREVIADA MENOR CUANTÍA"/>
    <n v="1"/>
    <n v="6"/>
    <n v="2"/>
    <n v="181594"/>
    <s v="UNIDAD"/>
    <s v=""/>
  </r>
  <r>
    <x v="1"/>
    <s v="204-4-23"/>
    <n v="10"/>
    <s v="OTROS MATERIALES Y SUMINISTROS"/>
    <s v="VINILO COLOR NEGRO  P/N S/P"/>
    <n v="31211510"/>
    <s v="SELECCIÓN ABREVIADA MENOR CUANTÍA"/>
    <n v="1"/>
    <n v="6"/>
    <n v="8"/>
    <n v="86632"/>
    <s v="UNIDAD"/>
    <s v=""/>
  </r>
  <r>
    <x v="1"/>
    <s v="204-4-23"/>
    <n v="10"/>
    <s v="OTROS MATERIALES Y SUMINISTROS"/>
    <s v="ACERO 1020    2&quot; P/N S/P"/>
    <n v="31231116"/>
    <s v="SELECCIÓN ABREVIADA MENOR CUANTÍA"/>
    <n v="1"/>
    <n v="6"/>
    <n v="2"/>
    <n v="122788.95999999999"/>
    <s v="METRO"/>
    <s v=""/>
  </r>
  <r>
    <x v="1"/>
    <s v="204-4-23"/>
    <n v="10"/>
    <s v="OTROS MATERIALES Y SUMINISTROS"/>
    <s v="ACERO 1020 1/2&quot; P/N S/P"/>
    <n v="31231116"/>
    <s v="SELECCIÓN ABREVIADA MENOR CUANTÍA"/>
    <n v="1"/>
    <n v="6"/>
    <n v="2"/>
    <n v="8825.0400000000009"/>
    <s v="METRO"/>
    <s v=""/>
  </r>
  <r>
    <x v="1"/>
    <s v="204-4-23"/>
    <n v="10"/>
    <s v="OTROS MATERIALES Y SUMINISTROS"/>
    <s v="ACERO 1020 1/4&quot; P/N S/P"/>
    <n v="31231116"/>
    <s v="SELECCIÓN ABREVIADA MENOR CUANTÍA"/>
    <n v="1"/>
    <n v="6"/>
    <n v="2"/>
    <n v="5181.26"/>
    <s v="METRO"/>
    <s v=""/>
  </r>
  <r>
    <x v="1"/>
    <s v="204-4-23"/>
    <n v="10"/>
    <s v="OTROS MATERIALES Y SUMINISTROS"/>
    <s v="ACERO INOXIDABLE 316L    1&quot; P/N S/P"/>
    <n v="31231116"/>
    <s v="SELECCIÓN ABREVIADA MENOR CUANTÍA"/>
    <n v="1"/>
    <n v="6"/>
    <n v="1"/>
    <n v="61394.479999999996"/>
    <s v="METRO"/>
    <s v=""/>
  </r>
  <r>
    <x v="1"/>
    <s v="204-4-23"/>
    <n v="10"/>
    <s v="OTROS MATERIALES Y SUMINISTROS"/>
    <s v="ACERO INOXIDABLE 316L    2&quot; P/N S/P"/>
    <n v="31231116"/>
    <s v="SELECCIÓN ABREVIADA MENOR CUANTÍA"/>
    <n v="1"/>
    <n v="6"/>
    <n v="1"/>
    <n v="61394.479999999996"/>
    <s v="METRO"/>
    <s v=""/>
  </r>
  <r>
    <x v="1"/>
    <s v="204-4-23"/>
    <n v="10"/>
    <s v="OTROS MATERIALES Y SUMINISTROS"/>
    <s v="ACERO SAE 50100  PLATA    1&quot; P/N S/P"/>
    <n v="31231116"/>
    <s v="SELECCIÓN ABREVIADA MENOR CUANTÍA"/>
    <n v="1"/>
    <n v="6"/>
    <n v="1"/>
    <n v="383711.93"/>
    <s v="METRO"/>
    <s v=""/>
  </r>
  <r>
    <x v="1"/>
    <s v="204-4-23"/>
    <n v="10"/>
    <s v="OTROS MATERIALES Y SUMINISTROS"/>
    <s v="ALAMBRE DE FRENADO AERONAUTICO CALIBRE .25 P/N S/P"/>
    <n v="31152203"/>
    <s v="SELECCIÓN ABREVIADA MENOR CUANTÍA"/>
    <n v="1"/>
    <n v="6"/>
    <n v="20"/>
    <n v="3837107.4"/>
    <s v="UNIDAD"/>
    <s v=""/>
  </r>
  <r>
    <x v="1"/>
    <s v="204-4-23"/>
    <n v="10"/>
    <s v="OTROS MATERIALES Y SUMINISTROS"/>
    <s v="ALAMBRE DE FRENADO AERONAUTICO CALIBRE .32 P/N S/P"/>
    <n v="31152203"/>
    <s v="SELECCIÓN ABREVIADA MENOR CUANTÍA"/>
    <n v="1"/>
    <n v="6"/>
    <n v="30"/>
    <n v="777010.5"/>
    <s v="UNIDAD"/>
    <s v=""/>
  </r>
  <r>
    <x v="1"/>
    <s v="204-4-23"/>
    <n v="10"/>
    <s v="OTROS MATERIALES Y SUMINISTROS"/>
    <s v="ALAMBRE DE FRENADO AERONAUTICO CALIBRE .41 P/N S/P"/>
    <n v="31152203"/>
    <s v="SELECCIÓN ABREVIADA MENOR CUANTÍA"/>
    <n v="1"/>
    <n v="6"/>
    <n v="2"/>
    <n v="57557.919999999998"/>
    <s v="UNIDAD"/>
    <s v=""/>
  </r>
  <r>
    <x v="1"/>
    <s v="204-4-23"/>
    <n v="10"/>
    <s v="OTROS MATERIALES Y SUMINISTROS"/>
    <s v="ALAMBRE DE FRENADO AERONAUTICO CALIBRE 20 P/N S/P"/>
    <n v="31152203"/>
    <s v="SELECCIÓN ABREVIADA MENOR CUANTÍA"/>
    <n v="1"/>
    <n v="6"/>
    <n v="20"/>
    <n v="594762"/>
    <s v="UNIDAD"/>
    <s v=""/>
  </r>
  <r>
    <x v="1"/>
    <s v="204-4-23"/>
    <n v="10"/>
    <s v="OTROS MATERIALES Y SUMINISTROS"/>
    <s v="ARRANQUE P/N 01183599 12V"/>
    <n v="25173902"/>
    <s v="SELECCIÓN ABREVIADA MENOR CUANTÍA"/>
    <n v="1"/>
    <n v="6"/>
    <n v="1"/>
    <n v="1247064.07"/>
    <s v="UNIDAD"/>
    <s v=""/>
  </r>
  <r>
    <x v="1"/>
    <s v="204-4-23"/>
    <n v="10"/>
    <s v="OTROS MATERIALES Y SUMINISTROS"/>
    <s v="ARRANQUE P/N DELCO REMY 5284084"/>
    <n v="25173902"/>
    <s v="SELECCIÓN ABREVIADA MENOR CUANTÍA"/>
    <n v="1"/>
    <n v="6"/>
    <n v="1"/>
    <n v="1151135.79"/>
    <s v="UNIDAD"/>
    <s v=""/>
  </r>
  <r>
    <x v="1"/>
    <s v="204-4-23"/>
    <n v="10"/>
    <s v="OTROS MATERIALES Y SUMINISTROS"/>
    <s v="ARRANQUE P/N KUMMINS 3964428 12V"/>
    <n v="25173902"/>
    <s v="SELECCIÓN ABREVIADA MENOR CUANTÍA"/>
    <n v="1"/>
    <n v="6"/>
    <n v="1"/>
    <n v="1342991.16"/>
    <s v="UNIDAD"/>
    <s v=""/>
  </r>
  <r>
    <x v="1"/>
    <s v="204-4-23"/>
    <n v="10"/>
    <s v="OTROS MATERIALES Y SUMINISTROS"/>
    <s v="ARRANQUE P/N ZM 805 12V"/>
    <n v="25173902"/>
    <s v="SELECCIÓN ABREVIADA MENOR CUANTÍA"/>
    <n v="1"/>
    <n v="6"/>
    <n v="2"/>
    <n v="297376.24"/>
    <s v="UNIDAD"/>
    <s v=""/>
  </r>
  <r>
    <x v="1"/>
    <s v="204-4-23"/>
    <n v="10"/>
    <s v="OTROS MATERIALES Y SUMINISTROS"/>
    <s v="BASE AISLANTE DEL RECTIFICADOR P/N 407948"/>
    <n v="32121701"/>
    <s v="SELECCIÓN ABREVIADA MENOR CUANTÍA"/>
    <n v="1"/>
    <n v="6"/>
    <n v="1"/>
    <n v="43167.25"/>
    <s v="UNIDAD"/>
    <s v=""/>
  </r>
  <r>
    <x v="1"/>
    <s v="204-4-23"/>
    <n v="10"/>
    <s v="OTROS MATERIALES Y SUMINISTROS"/>
    <s v="CABLE UTP CAT 6E P/N QP-66504PE"/>
    <n v="26121609"/>
    <s v="SELECCIÓN ABREVIADA MENOR CUANTÍA"/>
    <n v="1"/>
    <n v="6"/>
    <n v="1"/>
    <n v="791405.93"/>
    <s v="UNIDAD"/>
    <s v=""/>
  </r>
  <r>
    <x v="1"/>
    <s v="204-4-23"/>
    <n v="10"/>
    <s v="OTROS MATERIALES Y SUMINISTROS"/>
    <s v="CABLE VGA MONITOR SPLITTER P/N S/P"/>
    <n v="43202222"/>
    <s v="SELECCIÓN ABREVIADA MENOR CUANTÍA"/>
    <n v="1"/>
    <n v="6"/>
    <n v="2"/>
    <n v="57557.919999999998"/>
    <s v="UNIDAD"/>
    <s v=""/>
  </r>
  <r>
    <x v="1"/>
    <s v="204-4-23"/>
    <n v="10"/>
    <s v="OTROS MATERIALES Y SUMINISTROS"/>
    <s v="CAPACITOR  P/N SPRAGUE ATOM  100MF 350VDC"/>
    <n v="32121501"/>
    <s v="SELECCIÓN ABREVIADA MENOR CUANTÍA"/>
    <n v="1"/>
    <n v="6"/>
    <n v="2"/>
    <n v="134298.64000000001"/>
    <s v="UNIDAD"/>
    <s v=""/>
  </r>
  <r>
    <x v="1"/>
    <s v="204-4-23"/>
    <n v="10"/>
    <s v="OTROS MATERIALES Y SUMINISTROS"/>
    <s v="CAPACITOR ELECTROLITICO P/N 115000MF 40V 0026L25 POSITIVE"/>
    <n v="32121501"/>
    <s v="SELECCIÓN ABREVIADA MENOR CUANTÍA"/>
    <n v="1"/>
    <n v="6"/>
    <n v="2"/>
    <n v="518011.76"/>
    <s v="UNIDAD"/>
    <s v=""/>
  </r>
  <r>
    <x v="1"/>
    <s v="204-4-23"/>
    <n v="10"/>
    <s v="OTROS MATERIALES Y SUMINISTROS"/>
    <s v="CAPACITORES  P/N 2MF 100 WDC "/>
    <n v="32121501"/>
    <s v="SELECCIÓN ABREVIADA MENOR CUANTÍA"/>
    <n v="1"/>
    <n v="6"/>
    <n v="50"/>
    <n v="5371957.5"/>
    <s v="UNIDAD"/>
    <s v=""/>
  </r>
  <r>
    <x v="1"/>
    <s v="204-4-23"/>
    <n v="10"/>
    <s v="OTROS MATERIALES Y SUMINISTROS"/>
    <s v="COLETOR CENTER ROTATE P/N 56D23575-7"/>
    <n v="39121463"/>
    <s v="SELECCIÓN ABREVIADA MENOR CUANTÍA"/>
    <n v="1"/>
    <n v="6"/>
    <n v="1"/>
    <n v="2685982.32"/>
    <s v="UNIDAD"/>
    <s v=""/>
  </r>
  <r>
    <x v="1"/>
    <s v="204-4-23"/>
    <n v="10"/>
    <s v="OTROS MATERIALES Y SUMINISTROS"/>
    <s v="DURALUMINIO 2024    1&quot; P/N S/P"/>
    <n v="30102006"/>
    <s v="SELECCIÓN ABREVIADA MENOR CUANTÍA"/>
    <n v="1"/>
    <n v="6"/>
    <n v="2"/>
    <n v="652310.4"/>
    <s v="UNIDAD"/>
    <s v=""/>
  </r>
  <r>
    <x v="1"/>
    <s v="204-4-23"/>
    <n v="10"/>
    <s v="OTROS MATERIALES Y SUMINISTROS"/>
    <s v="DURALUMINIO 2024    1/2&quot; P/N S/P"/>
    <n v="30102006"/>
    <s v="SELECCIÓN ABREVIADA MENOR CUANTÍA"/>
    <n v="1"/>
    <n v="6"/>
    <n v="2"/>
    <n v="1304620.8"/>
    <s v="UNIDAD"/>
    <s v=""/>
  </r>
  <r>
    <x v="1"/>
    <s v="204-4-23"/>
    <n v="10"/>
    <s v="OTROS MATERIALES Y SUMINISTROS"/>
    <s v="DURALUMINIO LAMINA 1&quot; ESPESOR 1MT X1 MT P/N S/P"/>
    <n v="30102006"/>
    <s v="SELECCIÓN ABREVIADA MENOR CUANTÍA"/>
    <n v="1"/>
    <n v="6"/>
    <n v="1"/>
    <n v="5180110.46"/>
    <s v="UNIDAD"/>
    <s v=""/>
  </r>
  <r>
    <x v="1"/>
    <s v="204-4-23"/>
    <n v="10"/>
    <s v="OTROS MATERIALES Y SUMINISTROS"/>
    <s v="DURALUMINIO LAMINA 1/4 ESPESOR 1MT X 1MT P/N S/P"/>
    <n v="30102006"/>
    <s v="SELECCIÓN ABREVIADA MENOR CUANTÍA"/>
    <n v="1"/>
    <n v="6"/>
    <n v="1"/>
    <n v="1131949.42"/>
    <s v="UNIDAD"/>
    <s v=""/>
  </r>
  <r>
    <x v="1"/>
    <s v="204-4-23"/>
    <n v="10"/>
    <s v="OTROS MATERIALES Y SUMINISTROS"/>
    <s v="ELECTRODO DE DISCO CAJA 500 UNIDADES* P/N MIL-C M97200  X CAJA"/>
    <n v="39121436"/>
    <s v="SELECCIÓN ABREVIADA MENOR CUANTÍA"/>
    <n v="1"/>
    <n v="6"/>
    <n v="2"/>
    <n v="5371964.6399999997"/>
    <s v="UNIDAD"/>
    <s v=""/>
  </r>
  <r>
    <x v="1"/>
    <s v="204-4-23"/>
    <n v="10"/>
    <s v="OTROS MATERIALES Y SUMINISTROS"/>
    <s v="LUCES DE EMERGENCIA O ESTROBOSTOPICAS  P/N "/>
    <n v="39111706"/>
    <s v="SELECCIÓN ABREVIADA MENOR CUANTÍA"/>
    <n v="1"/>
    <n v="6"/>
    <n v="3"/>
    <n v="431677.26"/>
    <s v="UNIDAD"/>
    <s v=""/>
  </r>
  <r>
    <x v="1"/>
    <s v="204-4-23"/>
    <n v="10"/>
    <s v="OTROS MATERIALES Y SUMINISTROS"/>
    <s v="LUCES DE EMERGENCIA O ESTROBOSTOPICAS  P/N S/P"/>
    <n v="39111706"/>
    <s v="SELECCIÓN ABREVIADA MENOR CUANTÍA"/>
    <n v="1"/>
    <n v="6"/>
    <n v="4"/>
    <n v="575569.68000000005"/>
    <s v="UNIDAD"/>
    <s v=""/>
  </r>
  <r>
    <x v="1"/>
    <s v="204-4-23"/>
    <n v="10"/>
    <s v="OTROS MATERIALES Y SUMINISTROS"/>
    <s v="MONTAJE DEL ALTERNADOR  P/N 1103131"/>
    <n v="26101302"/>
    <s v="SELECCIÓN ABREVIADA MENOR CUANTÍA"/>
    <n v="1"/>
    <n v="6"/>
    <n v="1"/>
    <n v="410571.42"/>
    <s v="UNIDAD"/>
    <s v=""/>
  </r>
  <r>
    <x v="1"/>
    <s v="204-4-23"/>
    <n v="10"/>
    <s v="OTROS MATERIALES Y SUMINISTROS"/>
    <s v="MONTAJE DEL ALTERNADOR  P/N 75I /19020616 12V 60AMP"/>
    <n v="26101302"/>
    <s v="SELECCIÓN ABREVIADA MENOR CUANTÍA"/>
    <n v="1"/>
    <n v="6"/>
    <n v="1"/>
    <n v="1093579.06"/>
    <s v="UNIDAD"/>
    <s v=""/>
  </r>
  <r>
    <x v="1"/>
    <s v="204-4-23"/>
    <n v="10"/>
    <s v="OTROS MATERIALES Y SUMINISTROS"/>
    <s v="MONTAJE DEL ALTERNADOR  P/N DELCO REMY 8600499"/>
    <n v="26101302"/>
    <s v="SELECCIÓN ABREVIADA MENOR CUANTÍA"/>
    <n v="1"/>
    <n v="6"/>
    <n v="2"/>
    <n v="1534847.72"/>
    <s v="UNIDAD"/>
    <s v=""/>
  </r>
  <r>
    <x v="1"/>
    <s v="204-4-23"/>
    <n v="10"/>
    <s v="OTROS MATERIALES Y SUMINISTROS"/>
    <s v="MONTAJE DEL ALTERNADOR  P/N DEUTZ AAK3368 14V"/>
    <n v="26101302"/>
    <s v="SELECCIÓN ABREVIADA MENOR CUANTÍA"/>
    <n v="1"/>
    <n v="6"/>
    <n v="2"/>
    <n v="1534847.72"/>
    <s v="UNIDAD"/>
    <s v=""/>
  </r>
  <r>
    <x v="1"/>
    <s v="204-4-23"/>
    <n v="10"/>
    <s v="OTROS MATERIALES Y SUMINISTROS"/>
    <s v="MONTAJE DEL ALTERNADOR  P/N P3400698 - 100A  24V"/>
    <n v="26101302"/>
    <s v="SELECCIÓN ABREVIADA MENOR CUANTÍA"/>
    <n v="1"/>
    <n v="6"/>
    <n v="1"/>
    <n v="7002740.6399999997"/>
    <s v="UNIDAD"/>
    <s v=""/>
  </r>
  <r>
    <x v="1"/>
    <s v="204-4-23"/>
    <n v="10"/>
    <s v="OTROS MATERIALES Y SUMINISTROS"/>
    <s v="MONTAJE DEL ALTERNADOR  P/N SHW 0645"/>
    <n v="26101302"/>
    <s v="SELECCIÓN ABREVIADA MENOR CUANTÍA"/>
    <n v="1"/>
    <n v="6"/>
    <n v="1"/>
    <n v="911315.09"/>
    <s v="UNIDAD"/>
    <s v=""/>
  </r>
  <r>
    <x v="1"/>
    <s v="204-4-23"/>
    <n v="10"/>
    <s v="OTROS MATERIALES Y SUMINISTROS"/>
    <s v="PORTA ESCOBILLAS ALTERNADOR P/N 1894559"/>
    <n v="26101302"/>
    <s v="SELECCIÓN ABREVIADA MENOR CUANTÍA"/>
    <n v="1"/>
    <n v="6"/>
    <n v="5"/>
    <n v="407694"/>
    <s v="UNIDAD"/>
    <s v=""/>
  </r>
  <r>
    <x v="1"/>
    <s v="204-4-23"/>
    <n v="10"/>
    <s v="OTROS MATERIALES Y SUMINISTROS"/>
    <s v="POTENCIOMETRO 1OK 2W P/N 401428-1"/>
    <n v="41113633"/>
    <s v="SELECCIÓN ABREVIADA MENOR CUANTÍA"/>
    <n v="1"/>
    <n v="6"/>
    <n v="1"/>
    <n v="38371.550000000003"/>
    <s v="UNIDAD"/>
    <s v=""/>
  </r>
  <r>
    <x v="1"/>
    <s v="204-4-23"/>
    <n v="10"/>
    <s v="OTROS MATERIALES Y SUMINISTROS"/>
    <s v="PROTECTOR DE SOBRETENSIÓN ELECTRICA  P/N S/P"/>
    <n v="39121634"/>
    <s v="SELECCIÓN ABREVIADA MENOR CUANTÍA"/>
    <n v="1"/>
    <n v="6"/>
    <n v="1"/>
    <n v="959279.23"/>
    <s v="UNIDAD"/>
    <s v=""/>
  </r>
  <r>
    <x v="1"/>
    <s v="204-4-23"/>
    <n v="10"/>
    <s v="OTROS MATERIALES Y SUMINISTROS"/>
    <s v="PUENTE RECTIFICADOR ALTERNADOR P/N 1891055"/>
    <n v="26101302"/>
    <s v="SELECCIÓN ABREVIADA MENOR CUANTÍA"/>
    <n v="1"/>
    <n v="6"/>
    <n v="5"/>
    <n v="287783.64999999997"/>
    <s v="UNIDAD"/>
    <s v=""/>
  </r>
  <r>
    <x v="1"/>
    <s v="204-4-23"/>
    <n v="10"/>
    <s v="OTROS MATERIALES Y SUMINISTROS"/>
    <s v="REGULADOR DE VOLTAJE  P/N LM350T"/>
    <n v="39121635"/>
    <s v="SELECCIÓN ABREVIADA MENOR CUANTÍA"/>
    <n v="1"/>
    <n v="6"/>
    <n v="100"/>
    <n v="141967"/>
    <s v="UNIDAD"/>
    <s v=""/>
  </r>
  <r>
    <x v="1"/>
    <s v="204-4-23"/>
    <n v="10"/>
    <s v="OTROS MATERIALES Y SUMINISTROS"/>
    <s v="REGULADOR DE VOLTAJE ALTERNADOR P/N 1116392"/>
    <n v="39121635"/>
    <s v="SELECCIÓN ABREVIADA MENOR CUANTÍA"/>
    <n v="1"/>
    <n v="6"/>
    <n v="5"/>
    <n v="335746.60000000003"/>
    <s v="UNIDAD"/>
    <s v=""/>
  </r>
  <r>
    <x v="1"/>
    <s v="204-4-23"/>
    <n v="10"/>
    <s v="OTROS MATERIALES Y SUMINISTROS"/>
    <s v="REGULADOR ELECTRONICO DE VELOCIDAD  P/N 8126408"/>
    <n v="26101766"/>
    <s v="SELECCIÓN ABREVIADA MENOR CUANTÍA"/>
    <n v="1"/>
    <n v="6"/>
    <n v="2"/>
    <n v="863352.14"/>
    <s v="UNIDAD"/>
    <s v=""/>
  </r>
  <r>
    <x v="1"/>
    <s v="204-4-23"/>
    <n v="10"/>
    <s v="OTROS MATERIALES Y SUMINISTROS"/>
    <s v="RELAY ENCLOSED DPDT 24 VDC P/N 403656-4"/>
    <n v="32121602"/>
    <s v="SELECCIÓN ABREVIADA MENOR CUANTÍA"/>
    <n v="1"/>
    <n v="6"/>
    <n v="1"/>
    <n v="431676.07"/>
    <s v="UNIDAD"/>
    <s v=""/>
  </r>
  <r>
    <x v="1"/>
    <s v="204-4-23"/>
    <n v="10"/>
    <s v="OTROS MATERIALES Y SUMINISTROS"/>
    <s v="RESINA EPOXICA (SAR-GEL)  X 6 UN P/N SCSG28"/>
    <n v="13111001"/>
    <s v="SELECCIÓN ABREVIADA MENOR CUANTÍA"/>
    <n v="1"/>
    <n v="6"/>
    <n v="5"/>
    <n v="2158380.35"/>
    <s v="UNIDAD"/>
    <s v=""/>
  </r>
  <r>
    <x v="1"/>
    <s v="204-4-23"/>
    <n v="10"/>
    <s v="OTROS MATERIALES Y SUMINISTROS"/>
    <s v="RESISTENCIA P/N 120 OH / 1/2 W"/>
    <n v="32121602"/>
    <s v="SELECCIÓN ABREVIADA MENOR CUANTÍA"/>
    <n v="1"/>
    <n v="6"/>
    <n v="100"/>
    <n v="230265"/>
    <s v="UNIDAD"/>
    <s v=""/>
  </r>
  <r>
    <x v="1"/>
    <s v="204-4-23"/>
    <n v="10"/>
    <s v="OTROS MATERIALES Y SUMINISTROS"/>
    <s v="RESISTOR 100HM,100 WATT (V44655#61917) P/N 405154-006"/>
    <n v="32121602"/>
    <s v="SELECCIÓN ABREVIADA MENOR CUANTÍA"/>
    <n v="1"/>
    <n v="6"/>
    <n v="3"/>
    <n v="141015"/>
    <s v="UNIDAD"/>
    <s v=""/>
  </r>
  <r>
    <x v="1"/>
    <s v="204-4-23"/>
    <n v="10"/>
    <s v="OTROS MATERIALES Y SUMINISTROS"/>
    <s v="RESISTOR FIXED 100 OHM 25W P/N 0200F"/>
    <n v="32121602"/>
    <s v="SELECCIÓN ABREVIADA MENOR CUANTÍA"/>
    <n v="1"/>
    <n v="6"/>
    <n v="2"/>
    <n v="46045.86"/>
    <s v="UNIDAD"/>
    <s v=""/>
  </r>
  <r>
    <x v="1"/>
    <s v="204-4-23"/>
    <n v="10"/>
    <s v="OTROS MATERIALES Y SUMINISTROS"/>
    <s v="RESPIRADOR MASCARA COMPLETA P/N YAA199"/>
    <n v="46182002"/>
    <s v="SELECCIÓN ABREVIADA MENOR CUANTÍA"/>
    <n v="1"/>
    <n v="6"/>
    <n v="3"/>
    <n v="1384238.94"/>
    <s v="UNIDAD"/>
    <s v=""/>
  </r>
  <r>
    <x v="1"/>
    <s v="204-4-23"/>
    <n v="10"/>
    <s v="OTROS MATERIALES Y SUMINISTROS"/>
    <s v="RETENEDOR DE ALTA TEMPERATURA  P/N LOCTITE-648"/>
    <n v="31201619"/>
    <s v="SELECCIÓN ABREVIADA MENOR CUANTÍA"/>
    <n v="1"/>
    <n v="6"/>
    <n v="3"/>
    <n v="259007.07"/>
    <s v="UNIDAD"/>
    <s v=""/>
  </r>
  <r>
    <x v="1"/>
    <s v="204-4-23"/>
    <n v="10"/>
    <s v="OTROS MATERIALES Y SUMINISTROS"/>
    <s v="RETENEDOR DE RESISTENCIA MEDIA  P/N LOCTITE-641"/>
    <n v="31201619"/>
    <s v="SELECCIÓN ABREVIADA MENOR CUANTÍA"/>
    <n v="1"/>
    <n v="6"/>
    <n v="10"/>
    <n v="757827.70000000007"/>
    <s v="UNIDAD"/>
    <s v=""/>
  </r>
  <r>
    <x v="1"/>
    <s v="204-4-23"/>
    <n v="10"/>
    <s v="OTROS MATERIALES Y SUMINISTROS"/>
    <s v="VARISTOR  P/N S/P"/>
    <n v="32121603"/>
    <s v="SELECCIÓN ABREVIADA MENOR CUANTÍA"/>
    <n v="1"/>
    <n v="6"/>
    <n v="19"/>
    <n v="100252.74"/>
    <s v="UNIDAD"/>
    <s v=""/>
  </r>
  <r>
    <x v="1"/>
    <s v="204-4-23"/>
    <n v="10"/>
    <s v="OTROS MATERIALES Y SUMINISTROS"/>
    <s v="VARISTOR  P/N S/P"/>
    <n v="32121603"/>
    <s v="SELECCIÓN ABREVIADA MENOR CUANTÍA"/>
    <n v="1"/>
    <n v="6"/>
    <n v="20"/>
    <n v="105529.2"/>
    <s v="UNIDAD"/>
    <s v=""/>
  </r>
  <r>
    <x v="1"/>
    <s v="204-4-23"/>
    <n v="10"/>
    <s v="OTROS MATERIALES Y SUMINISTROS"/>
    <s v="ABSORVENTE DE HUMEDAD  P/N 214448"/>
    <n v="47131902"/>
    <s v="SELECCIÓN ABREVIADA MENOR CUANTÍA"/>
    <n v="1"/>
    <n v="6"/>
    <n v="100"/>
    <n v="3069724"/>
    <s v="UNIDAD"/>
    <s v=""/>
  </r>
  <r>
    <x v="1"/>
    <s v="204-4-23"/>
    <n v="10"/>
    <s v="OTROS MATERIALES Y SUMINISTROS"/>
    <s v="BARRA DE TEFLON  1,5 M X 5&quot; P/N S/P"/>
    <n v="30265801"/>
    <s v="SELECCIÓN ABREVIADA MENOR CUANTÍA"/>
    <n v="1"/>
    <n v="6"/>
    <n v="1"/>
    <n v="19185.18"/>
    <s v="UNIDAD"/>
    <s v=""/>
  </r>
  <r>
    <x v="1"/>
    <s v="204-4-23"/>
    <n v="10"/>
    <s v="OTROS MATERIALES Y SUMINISTROS"/>
    <s v="BARRAS DE GRAFITO  P/N M97009"/>
    <n v="11101507"/>
    <s v="SELECCIÓN ABREVIADA MENOR CUANTÍA"/>
    <n v="1"/>
    <n v="6"/>
    <n v="2"/>
    <n v="2877838.88"/>
    <s v="UNIDAD"/>
    <s v=""/>
  </r>
  <r>
    <x v="1"/>
    <s v="204-4-23"/>
    <n v="10"/>
    <s v="OTROS MATERIALES Y SUMINISTROS"/>
    <s v="CABLE ASSEMBLY 28VDC P/N MS90347-20M"/>
    <n v="31151904"/>
    <s v="SELECCIÓN ABREVIADA MENOR CUANTÍA"/>
    <n v="1"/>
    <n v="6"/>
    <n v="1"/>
    <n v="2685982.32"/>
    <s v="UNIDAD"/>
    <s v=""/>
  </r>
  <r>
    <x v="1"/>
    <s v="204-4-23"/>
    <n v="10"/>
    <s v="OTROS MATERIALES Y SUMINISTROS"/>
    <s v=" CABLE AUTOMOTRIZ NO 10 P/N S/P"/>
    <n v="26121852"/>
    <s v="SELECCIÓN ABREVIADA MENOR CUANTÍA"/>
    <n v="1"/>
    <n v="6"/>
    <n v="10"/>
    <n v="1630776"/>
    <s v="UNIDAD"/>
    <s v=""/>
  </r>
  <r>
    <x v="1"/>
    <s v="204-4-23"/>
    <n v="10"/>
    <s v="OTROS MATERIALES Y SUMINISTROS"/>
    <s v="CABLE AUTOMOTRIZ NO 14 P/N S/P"/>
    <n v="26121852"/>
    <s v="SELECCIÓN ABREVIADA MENOR CUANTÍA"/>
    <n v="1"/>
    <n v="6"/>
    <n v="10"/>
    <n v="1915888.1"/>
    <s v="UNIDAD"/>
    <s v=""/>
  </r>
  <r>
    <x v="1"/>
    <s v="204-4-23"/>
    <n v="10"/>
    <s v="OTROS MATERIALES Y SUMINISTROS"/>
    <s v="CABLE AUTOMOTRIZ NO 16 P/N S/P"/>
    <n v="26121852"/>
    <s v="SELECCIÓN ABREVIADA MENOR CUANTÍA"/>
    <n v="1"/>
    <n v="6"/>
    <n v="10"/>
    <n v="2165800"/>
    <s v="UNIDAD"/>
    <s v=""/>
  </r>
  <r>
    <x v="1"/>
    <s v="204-4-23"/>
    <n v="10"/>
    <s v="OTROS MATERIALES Y SUMINISTROS"/>
    <s v="CABLE PARA BATERIA P/N S/P"/>
    <n v="26121852"/>
    <s v="SELECCIÓN ABREVIADA MENOR CUANTÍA"/>
    <n v="1"/>
    <n v="6"/>
    <n v="25"/>
    <n v="671487.25"/>
    <s v="UNIDAD"/>
    <s v=""/>
  </r>
  <r>
    <x v="1"/>
    <s v="204-4-23"/>
    <n v="10"/>
    <s v="OTROS MATERIALES Y SUMINISTROS"/>
    <s v="CABLE PARA MEDIA TENSION  P/N MS90328-34M"/>
    <n v="60104912"/>
    <s v="SELECCIÓN ABREVIADA MENOR CUANTÍA"/>
    <n v="1"/>
    <n v="6"/>
    <n v="1"/>
    <n v="10264291.449999999"/>
    <s v="UNIDAD"/>
    <s v=""/>
  </r>
  <r>
    <x v="1"/>
    <s v="204-4-23"/>
    <n v="10"/>
    <s v="OTROS MATERIALES Y SUMINISTROS"/>
    <s v="CAJA BRIDAS DE TODOS LOS TAMAÑOS P/N S/P"/>
    <n v="31151904"/>
    <s v="SELECCIÓN ABREVIADA MENOR CUANTÍA"/>
    <n v="1"/>
    <n v="6"/>
    <n v="1"/>
    <n v="95928.28"/>
    <s v="UNIDAD"/>
    <s v=""/>
  </r>
  <r>
    <x v="1"/>
    <s v="204-4-23"/>
    <n v="10"/>
    <s v="OTROS MATERIALES Y SUMINISTROS"/>
    <s v="CAJAS DE PAÑOS  11X21 CM 280 UNI / ANALISIS ACEITE  P/N KIMTECH 11X21 CM 280 UNI"/>
    <n v="47131502"/>
    <s v="SELECCIÓN ABREVIADA MENOR CUANTÍA"/>
    <n v="1"/>
    <n v="6"/>
    <n v="5"/>
    <n v="1918559.65"/>
    <s v="UNIDAD"/>
    <s v=""/>
  </r>
  <r>
    <x v="1"/>
    <s v="204-4-23"/>
    <n v="10"/>
    <s v="OTROS MATERIALES Y SUMINISTROS"/>
    <s v="CAJAS DE PIPETA (GOTEROS) , 400 U/CAJA   P/N M99914"/>
    <n v="41123403"/>
    <s v="SELECCIÓN ABREVIADA MENOR CUANTÍA"/>
    <n v="1"/>
    <n v="6"/>
    <n v="1"/>
    <n v="959279.23"/>
    <s v="UNIDAD"/>
    <s v=""/>
  </r>
  <r>
    <x v="1"/>
    <s v="204-4-23"/>
    <n v="10"/>
    <s v="OTROS MATERIALES Y SUMINISTROS"/>
    <s v="CEPILLO LATERAL TENNANT P/N 0"/>
    <n v="47131601"/>
    <s v="SELECCIÓN ABREVIADA MENOR CUANTÍA"/>
    <n v="1"/>
    <n v="6"/>
    <n v="1"/>
    <n v="354932.97"/>
    <s v="UNIDAD"/>
    <s v=""/>
  </r>
  <r>
    <x v="1"/>
    <s v="204-4-23"/>
    <n v="10"/>
    <s v="OTROS MATERIALES Y SUMINISTROS"/>
    <s v="CEPILLO PRINCIPAL TENNANT P/N S/P"/>
    <n v="47131601"/>
    <s v="SELECCIÓN ABREVIADA MENOR CUANTÍA"/>
    <n v="1"/>
    <n v="6"/>
    <n v="3"/>
    <n v="2762745.7199999997"/>
    <s v="UNIDAD"/>
    <s v=""/>
  </r>
  <r>
    <x v="1"/>
    <s v="204-4-23"/>
    <n v="10"/>
    <s v="OTROS MATERIALES Y SUMINISTROS"/>
    <s v="CEPILLOS METALICOS  P/N S/P"/>
    <n v="47131601"/>
    <s v="SELECCIÓN ABREVIADA MENOR CUANTÍA"/>
    <n v="1"/>
    <n v="6"/>
    <n v="10"/>
    <n v="63308"/>
    <s v="UNIDAD"/>
    <s v=""/>
  </r>
  <r>
    <x v="1"/>
    <s v="204-4-23"/>
    <n v="10"/>
    <s v="OTROS MATERIALES Y SUMINISTROS"/>
    <s v="ENSAMBLE DE ARRANQUE  P/N 1114928"/>
    <n v="25173902"/>
    <s v="SELECCIÓN ABREVIADA MENOR CUANTÍA"/>
    <n v="1"/>
    <n v="6"/>
    <n v="1"/>
    <n v="157321.57"/>
    <s v="UNIDAD"/>
    <s v=""/>
  </r>
  <r>
    <x v="1"/>
    <s v="204-4-23"/>
    <n v="10"/>
    <s v="OTROS MATERIALES Y SUMINISTROS"/>
    <s v="ENSAMBLE DE LA PLACA SOBRE TENSIÓN P/N 482038"/>
    <n v="32101508"/>
    <s v="SELECCIÓN ABREVIADA MENOR CUANTÍA"/>
    <n v="1"/>
    <n v="6"/>
    <n v="1"/>
    <n v="863352.14"/>
    <s v="UNIDAD"/>
    <s v=""/>
  </r>
  <r>
    <x v="1"/>
    <s v="204-4-23"/>
    <n v="10"/>
    <s v="OTROS MATERIALES Y SUMINISTROS"/>
    <s v="ENSAMBLE DE RESISTENCIA Y DIODO P/N 287621"/>
    <n v="32121602"/>
    <s v="SELECCIÓN ABREVIADA MENOR CUANTÍA"/>
    <n v="1"/>
    <n v="6"/>
    <n v="1"/>
    <n v="78661.38"/>
    <s v="UNIDAD"/>
    <s v=""/>
  </r>
  <r>
    <x v="1"/>
    <s v="204-4-23"/>
    <n v="10"/>
    <s v="OTROS MATERIALES Y SUMINISTROS"/>
    <s v="HOROMETRO P/N 56492"/>
    <n v="25191802"/>
    <s v="SELECCIÓN ABREVIADA MENOR CUANTÍA"/>
    <n v="1"/>
    <n v="6"/>
    <n v="6"/>
    <n v="6619029.8999999994"/>
    <s v="UNIDAD"/>
    <s v=""/>
  </r>
  <r>
    <x v="1"/>
    <s v="204-4-23"/>
    <n v="10"/>
    <s v="OTROS MATERIALES Y SUMINISTROS"/>
    <s v="INDICADOR DE AMPERAJE P/N S/P"/>
    <n v="41111969"/>
    <s v="SELECCIÓN ABREVIADA MENOR CUANTÍA"/>
    <n v="1"/>
    <n v="6"/>
    <n v="5"/>
    <n v="1079187.2"/>
    <s v="UNIDAD"/>
    <s v=""/>
  </r>
  <r>
    <x v="1"/>
    <s v="204-4-23"/>
    <n v="10"/>
    <s v="OTROS MATERIALES Y SUMINISTROS"/>
    <s v="INDICADOR DE CARGA DE LA BATERIA P/N S/P"/>
    <n v="41111969"/>
    <s v="SELECCIÓN ABREVIADA MENOR CUANTÍA"/>
    <n v="1"/>
    <n v="6"/>
    <n v="5"/>
    <n v="815388"/>
    <s v="UNIDAD"/>
    <s v=""/>
  </r>
  <r>
    <x v="1"/>
    <s v="204-4-23"/>
    <n v="10"/>
    <s v="OTROS MATERIALES Y SUMINISTROS"/>
    <s v="INDICADOR DE COMBUSTIBLE P/N S/P"/>
    <n v="41111963"/>
    <s v="SELECCIÓN ABREVIADA MENOR CUANTÍA"/>
    <n v="1"/>
    <n v="6"/>
    <n v="1"/>
    <n v="489232.8"/>
    <s v="UNIDAD"/>
    <s v=""/>
  </r>
  <r>
    <x v="1"/>
    <s v="204-4-23"/>
    <n v="10"/>
    <s v="OTROS MATERIALES Y SUMINISTROS"/>
    <s v="INDICADOR DE TEMPERATURA DE ACEITE P/N S/P"/>
    <n v="41111970"/>
    <s v="SELECCIÓN ABREVIADA MENOR CUANTÍA"/>
    <n v="1"/>
    <n v="6"/>
    <n v="5"/>
    <n v="431678.45"/>
    <s v="UNIDAD"/>
    <s v=""/>
  </r>
  <r>
    <x v="1"/>
    <s v="204-4-23"/>
    <n v="10"/>
    <s v="OTROS MATERIALES Y SUMINISTROS"/>
    <s v="INTERRUPTOR DE ARRANQUE P/N 404510"/>
    <n v="25174417"/>
    <s v="SELECCIÓN ABREVIADA MENOR CUANTÍA"/>
    <n v="1"/>
    <n v="6"/>
    <n v="2"/>
    <n v="690680.76"/>
    <s v="UNIDAD"/>
    <s v=""/>
  </r>
  <r>
    <x v="1"/>
    <s v="204-4-23"/>
    <n v="10"/>
    <s v="OTROS MATERIALES Y SUMINISTROS"/>
    <s v="INTERRUPTOR DE PALANCA (INT DOS POSICIONES) P/N 402662"/>
    <n v="39121633"/>
    <s v="SELECCIÓN ABREVIADA MENOR CUANTÍA"/>
    <n v="1"/>
    <n v="6"/>
    <n v="4"/>
    <n v="134298.64000000001"/>
    <s v="UNIDAD"/>
    <s v=""/>
  </r>
  <r>
    <x v="1"/>
    <s v="204-4-23"/>
    <n v="10"/>
    <s v="OTROS MATERIALES Y SUMINISTROS"/>
    <s v="INTERRUPTOR DE PRESION DE ACEITE  P/N M-4006"/>
    <n v="39121633"/>
    <s v="SELECCIÓN ABREVIADA MENOR CUANTÍA"/>
    <n v="1"/>
    <n v="6"/>
    <n v="4"/>
    <n v="652310.4"/>
    <s v="UNIDAD"/>
    <s v=""/>
  </r>
  <r>
    <x v="1"/>
    <s v="204-4-23"/>
    <n v="10"/>
    <s v="OTROS MATERIALES Y SUMINISTROS"/>
    <s v="KIT DE DESPÍNCHE DE VEHICULOS SELLMATIC P/N S/P"/>
    <n v="25172511"/>
    <s v="SELECCIÓN ABREVIADA MENOR CUANTÍA"/>
    <n v="1"/>
    <n v="6"/>
    <n v="1"/>
    <n v="24990"/>
    <s v="UNIDAD"/>
    <s v=""/>
  </r>
  <r>
    <x v="1"/>
    <s v="204-4-23"/>
    <n v="10"/>
    <s v="OTROS MATERIALES Y SUMINISTROS"/>
    <s v="KIT DE DESPINCHE LLANTAS SELLOMATIC P/N S/P"/>
    <n v="25172511"/>
    <s v="SELECCIÓN ABREVIADA MENOR CUANTÍA"/>
    <n v="1"/>
    <n v="6"/>
    <n v="4"/>
    <n v="76740.72"/>
    <s v="UNIDAD"/>
    <s v=""/>
  </r>
  <r>
    <x v="1"/>
    <s v="204-4-23"/>
    <n v="10"/>
    <s v="OTROS MATERIALES Y SUMINISTROS"/>
    <s v="KIT DE DESPINCHE PARA NEUMATICOS  P/N S/P"/>
    <n v="25172511"/>
    <s v="SELECCIÓN ABREVIADA MENOR CUANTÍA"/>
    <n v="1"/>
    <n v="6"/>
    <n v="4"/>
    <n v="76740.72"/>
    <s v="UNIDAD"/>
    <s v=""/>
  </r>
  <r>
    <x v="1"/>
    <s v="204-4-23"/>
    <n v="10"/>
    <s v="OTROS MATERIALES Y SUMINISTROS"/>
    <s v="KIT DE TERMINALES ELECTRICAS PEQUEÑAS P/N S/P"/>
    <n v="39121405"/>
    <s v="SELECCIÓN ABREVIADA MENOR CUANTÍA"/>
    <n v="1"/>
    <n v="6"/>
    <n v="1"/>
    <n v="230226.91999999998"/>
    <s v="UNIDAD"/>
    <s v=""/>
  </r>
  <r>
    <x v="1"/>
    <s v="204-4-23"/>
    <n v="10"/>
    <s v="OTROS MATERIALES Y SUMINISTROS"/>
    <s v="LAMINA DE ESPUMA GRIS 01 CM DE ESPESOR  P/N S/P"/>
    <n v="30266403"/>
    <s v="SELECCIÓN ABREVIADA MENOR CUANTÍA"/>
    <n v="1"/>
    <n v="6"/>
    <n v="2"/>
    <n v="259005.88"/>
    <s v="UNIDAD"/>
    <s v=""/>
  </r>
  <r>
    <x v="1"/>
    <s v="204-4-23"/>
    <n v="10"/>
    <s v="OTROS MATERIALES Y SUMINISTROS"/>
    <s v="LAMPARAS 24V P/N S/P"/>
    <n v="39101601"/>
    <s v="SELECCIÓN ABREVIADA MENOR CUANTÍA"/>
    <n v="1"/>
    <n v="6"/>
    <n v="2"/>
    <n v="47964.14"/>
    <s v="UNIDAD"/>
    <s v=""/>
  </r>
  <r>
    <x v="1"/>
    <s v="204-4-23"/>
    <n v="10"/>
    <s v="OTROS MATERIALES Y SUMINISTROS"/>
    <s v="LAMPARAS PARA TABLERO DE CONTROL P/N MI-3216"/>
    <n v="39101601"/>
    <s v="SELECCIÓN ABREVIADA MENOR CUANTÍA"/>
    <n v="1"/>
    <n v="6"/>
    <n v="5"/>
    <n v="2158380.35"/>
    <s v="UNIDAD"/>
    <s v=""/>
  </r>
  <r>
    <x v="1"/>
    <s v="204-4-23"/>
    <n v="10"/>
    <s v="OTROS MATERIALES Y SUMINISTROS"/>
    <s v="LIMPIA BRISAS DE CAMIÓN P/N S/P"/>
    <n v="25171505"/>
    <s v="SELECCIÓN ABREVIADA MENOR CUANTÍA"/>
    <n v="1"/>
    <n v="6"/>
    <n v="2"/>
    <n v="153483.82"/>
    <s v="UNIDAD"/>
    <s v=""/>
  </r>
  <r>
    <x v="1"/>
    <s v="204-4-23"/>
    <n v="10"/>
    <s v="OTROS MATERIALES Y SUMINISTROS"/>
    <s v="LUBRICANTE MEPO EN AEROSOL 8-011 P/N MIL-C-23411A"/>
    <n v="15121514"/>
    <s v="SELECCIÓN ABREVIADA MENOR CUANTÍA"/>
    <n v="1"/>
    <n v="6"/>
    <n v="15"/>
    <n v="503619.9"/>
    <s v="UNIDAD"/>
    <s v=""/>
  </r>
  <r>
    <x v="1"/>
    <s v="204-4-23"/>
    <n v="10"/>
    <s v="OTROS MATERIALES Y SUMINISTROS"/>
    <s v="MEDIDOR DE ACEITE  P/N 286937-1"/>
    <n v="26101725"/>
    <s v="SELECCIÓN ABREVIADA MENOR CUANTÍA"/>
    <n v="1"/>
    <n v="6"/>
    <n v="7"/>
    <n v="4163275.6900000004"/>
    <s v="UNIDAD"/>
    <s v=""/>
  </r>
  <r>
    <x v="1"/>
    <s v="204-4-23"/>
    <n v="10"/>
    <s v="OTROS MATERIALES Y SUMINISTROS"/>
    <s v="MEDIDORES DE COMBUSTIBLE MECANICO P/N KELCH 54-1815   13.5&quot;"/>
    <n v="25191825"/>
    <s v="SELECCIÓN ABREVIADA MENOR CUANTÍA"/>
    <n v="1"/>
    <n v="6"/>
    <n v="8"/>
    <n v="613935.28"/>
    <s v="UNIDAD"/>
    <s v=""/>
  </r>
  <r>
    <x v="1"/>
    <s v="204-4-23"/>
    <n v="10"/>
    <s v="OTROS MATERIALES Y SUMINISTROS"/>
    <s v="PINTURA AMARILLA CROMO POLIURETANO P/N S/P"/>
    <n v="31211510"/>
    <s v="SELECCIÓN ABREVIADA MENOR CUANTÍA"/>
    <n v="1"/>
    <n v="6"/>
    <n v="2"/>
    <n v="1918558.46"/>
    <s v="GALON"/>
    <s v=""/>
  </r>
  <r>
    <x v="1"/>
    <s v="204-4-23"/>
    <n v="10"/>
    <s v="OTROS MATERIALES Y SUMINISTROS"/>
    <s v="PINTURA AMARILLA ESMALTE P/N S/P"/>
    <n v="31211510"/>
    <s v="SELECCIÓN ABREVIADA MENOR CUANTÍA"/>
    <n v="1"/>
    <n v="6"/>
    <n v="5"/>
    <n v="455656.95"/>
    <s v="GALON"/>
    <s v=""/>
  </r>
  <r>
    <x v="1"/>
    <s v="204-4-23"/>
    <n v="10"/>
    <s v="OTROS MATERIALES Y SUMINISTROS"/>
    <s v="PINTURA NEGRA EN AEROSOL P/N S/P X CAJA"/>
    <n v="31211507"/>
    <s v="SELECCIÓN ABREVIADA MENOR CUANTÍA"/>
    <n v="1"/>
    <n v="6"/>
    <n v="5"/>
    <n v="47962.95"/>
    <s v="UNIDAD"/>
    <s v=""/>
  </r>
  <r>
    <x v="1"/>
    <s v="204-4-23"/>
    <n v="10"/>
    <s v="OTROS MATERIALES Y SUMINISTROS"/>
    <s v="PISTOLA PARA SUMINITRO DE COMBUSTIBLE DE AVIACIÓN P/N S/P"/>
    <n v="25191506"/>
    <s v="SELECCIÓN ABREVIADA MENOR CUANTÍA"/>
    <n v="1"/>
    <n v="6"/>
    <n v="1"/>
    <n v="290479"/>
    <s v="UNIDAD"/>
    <s v=""/>
  </r>
  <r>
    <x v="1"/>
    <s v="204-4-23"/>
    <n v="10"/>
    <s v="OTROS MATERIALES Y SUMINISTROS"/>
    <s v="PITO DE VEHÍCULO  P/N S/P"/>
    <n v="25172110"/>
    <s v="SELECCIÓN ABREVIADA MENOR CUANTÍA"/>
    <n v="1"/>
    <n v="6"/>
    <n v="5"/>
    <n v="275657.55"/>
    <s v="UNIDAD"/>
    <s v=""/>
  </r>
  <r>
    <x v="1"/>
    <s v="204-4-23"/>
    <n v="10"/>
    <s v="OTROS MATERIALES Y SUMINISTROS"/>
    <s v="PORTAMUESTRAS X 500 UN P/N P10524"/>
    <n v="41104019"/>
    <s v="SELECCIÓN ABREVIADA MENOR CUANTÍA"/>
    <n v="1"/>
    <n v="6"/>
    <n v="1"/>
    <n v="606440.66"/>
    <s v="UNIDAD"/>
    <s v=""/>
  </r>
  <r>
    <x v="1"/>
    <s v="204-4-23"/>
    <n v="10"/>
    <s v="OTROS MATERIALES Y SUMINISTROS"/>
    <s v="PRIMER  P/N MIL-P-23377 X CAJA"/>
    <n v="31211510"/>
    <s v="SELECCIÓN ABREVIADA MENOR CUANTÍA"/>
    <n v="1"/>
    <n v="6"/>
    <n v="2"/>
    <n v="2302271.58"/>
    <s v="UNIDAD"/>
    <s v=""/>
  </r>
  <r>
    <x v="1"/>
    <s v="204-4-23"/>
    <n v="10"/>
    <s v="OTROS MATERIALES Y SUMINISTROS"/>
    <s v="SELLADOR  INSTANTANEO A BAJA PRESION  P/N LOCTITE-510"/>
    <n v="31201619"/>
    <s v="SELECCIÓN ABREVIADA MENOR CUANTÍA"/>
    <n v="1"/>
    <n v="6"/>
    <n v="10"/>
    <n v="3165626.0999999996"/>
    <s v="UNIDAD"/>
    <s v=""/>
  </r>
  <r>
    <x v="1"/>
    <s v="204-4-23"/>
    <n v="10"/>
    <s v="OTROS MATERIALES Y SUMINISTROS"/>
    <s v="SELLANTE P/N PR1422 A 1/2"/>
    <n v="31211704"/>
    <s v="SELECCIÓN ABREVIADA MENOR CUANTÍA"/>
    <n v="1"/>
    <n v="6"/>
    <n v="10"/>
    <n v="8153880"/>
    <s v="UNIDAD"/>
    <s v=""/>
  </r>
  <r>
    <x v="1"/>
    <s v="204-4-23"/>
    <n v="10"/>
    <s v="OTROS MATERIALES Y SUMINISTROS"/>
    <s v="SELLANTE PR 1425B2 P/N PR 1425B2"/>
    <n v="31211704"/>
    <s v="SELECCIÓN ABREVIADA MENOR CUANTÍA"/>
    <n v="1"/>
    <n v="6"/>
    <n v="15"/>
    <n v="17267036.850000001"/>
    <s v="UNIDAD"/>
    <s v=""/>
  </r>
  <r>
    <x v="1"/>
    <s v="204-4-23"/>
    <n v="10"/>
    <s v="OTROS MATERIALES Y SUMINISTROS"/>
    <s v="SELLANTE PRC ACCES DOOR  SPR 1428 B 2 P/N PR 1428 B 2"/>
    <n v="31211704"/>
    <s v="SELECCIÓN ABREVIADA MENOR CUANTÍA"/>
    <n v="1"/>
    <n v="6"/>
    <n v="15"/>
    <n v="17267036.850000001"/>
    <s v="UNIDAD"/>
    <s v=""/>
  </r>
  <r>
    <x v="1"/>
    <s v="204-4-23"/>
    <n v="10"/>
    <s v="OTROS MATERIALES Y SUMINISTROS"/>
    <s v="SELLANTE PRC P/N 1422-B1/2"/>
    <n v="31211704"/>
    <s v="SELECCIÓN ABREVIADA MENOR CUANTÍA"/>
    <n v="1"/>
    <n v="6"/>
    <n v="10"/>
    <n v="9113150.9000000004"/>
    <s v="UNIDAD"/>
    <s v=""/>
  </r>
  <r>
    <x v="1"/>
    <s v="204-4-23"/>
    <n v="10"/>
    <s v="OTROS MATERIALES Y SUMINISTROS"/>
    <s v="SELLANTE PRC P/N 1422-B2"/>
    <n v="31211704"/>
    <s v="SELECCIÓN ABREVIADA MENOR CUANTÍA"/>
    <n v="1"/>
    <n v="6"/>
    <n v="10"/>
    <n v="8153880"/>
    <s v="UNIDAD"/>
    <s v=""/>
  </r>
  <r>
    <x v="1"/>
    <s v="204-4-23"/>
    <n v="10"/>
    <s v="OTROS MATERIALES Y SUMINISTROS"/>
    <s v="SELLANTE PRC P/N 1428-B1/2"/>
    <n v="31211704"/>
    <s v="SELECCIÓN ABREVIADA MENOR CUANTÍA"/>
    <n v="1"/>
    <n v="6"/>
    <n v="10"/>
    <n v="10743926.899999999"/>
    <s v="UNIDAD"/>
    <s v=""/>
  </r>
  <r>
    <x v="1"/>
    <s v="204-4-23"/>
    <n v="10"/>
    <s v="OTROS MATERIALES Y SUMINISTROS"/>
    <s v="SELLANTE PRC P/N 1440-A1/2"/>
    <n v="31211704"/>
    <s v="SELECCIÓN ABREVIADA MENOR CUANTÍA"/>
    <n v="1"/>
    <n v="6"/>
    <n v="15"/>
    <n v="11511357.9"/>
    <s v="UNIDAD"/>
    <s v=""/>
  </r>
  <r>
    <x v="1"/>
    <s v="204-4-23"/>
    <n v="10"/>
    <s v="OTROS MATERIALES Y SUMINISTROS"/>
    <s v="SELLANTE PRC P/N 1440-A2"/>
    <n v="31211704"/>
    <s v="SELECCIÓN ABREVIADA MENOR CUANTÍA"/>
    <n v="1"/>
    <n v="6"/>
    <n v="10"/>
    <n v="7674238.5999999996"/>
    <s v="UNIDAD"/>
    <s v=""/>
  </r>
  <r>
    <x v="1"/>
    <s v="204-4-23"/>
    <n v="10"/>
    <s v="OTROS MATERIALES Y SUMINISTROS"/>
    <s v="SELLANTE PRC P/N 1440-B1/2"/>
    <n v="31211704"/>
    <s v="SELECCIÓN ABREVIADA MENOR CUANTÍA"/>
    <n v="1"/>
    <n v="6"/>
    <n v="15"/>
    <n v="10748734.5"/>
    <s v="UNIDAD"/>
    <s v=""/>
  </r>
  <r>
    <x v="1"/>
    <s v="204-4-23"/>
    <n v="10"/>
    <s v="OTROS MATERIALES Y SUMINISTROS"/>
    <s v="SELLANTE PRC P/N PR- 1422-A2"/>
    <n v="31211704"/>
    <s v="SELECCIÓN ABREVIADA MENOR CUANTÍA"/>
    <n v="1"/>
    <n v="6"/>
    <n v="10"/>
    <n v="863356.9"/>
    <s v="UNIDAD"/>
    <s v=""/>
  </r>
  <r>
    <x v="1"/>
    <s v="204-4-23"/>
    <n v="10"/>
    <s v="OTROS MATERIALES Y SUMINISTROS"/>
    <s v="SELLANTE PRC P/N PR-1776-B2"/>
    <n v="31211704"/>
    <s v="SELECCIÓN ABREVIADA MENOR CUANTÍA"/>
    <n v="1"/>
    <n v="6"/>
    <n v="10"/>
    <n v="7194597.1999999993"/>
    <s v="UNIDAD"/>
    <s v=""/>
  </r>
  <r>
    <x v="1"/>
    <s v="204-4-23"/>
    <n v="10"/>
    <s v="OTROS MATERIALES Y SUMINISTROS"/>
    <s v="SELLANTE PRC P/N PS 870 B2"/>
    <n v="31211704"/>
    <s v="SELECCIÓN ABREVIADA MENOR CUANTÍA"/>
    <n v="1"/>
    <n v="6"/>
    <n v="10"/>
    <n v="7194597.1999999993"/>
    <s v="UNIDAD"/>
    <s v=""/>
  </r>
  <r>
    <x v="1"/>
    <s v="204-4-23"/>
    <n v="10"/>
    <s v="OTROS MATERIALES Y SUMINISTROS"/>
    <s v="SELLANTE PRC1425-B1/2 X 1/8 DE GLN P/N PR 1425 B1/2"/>
    <n v="31211704"/>
    <s v="SELECCIÓN ABREVIADA MENOR CUANTÍA"/>
    <n v="1"/>
    <n v="6"/>
    <n v="15"/>
    <n v="10791895.799999999"/>
    <s v="UNIDAD"/>
    <s v=""/>
  </r>
  <r>
    <x v="1"/>
    <s v="204-4-23"/>
    <n v="10"/>
    <s v="OTROS MATERIALES Y SUMINISTROS"/>
    <s v="SELLANTE PRC1440 B-2 P/N PRC1440B2"/>
    <n v="31211704"/>
    <s v="SELECCIÓN ABREVIADA MENOR CUANTÍA"/>
    <n v="1"/>
    <n v="6"/>
    <n v="15"/>
    <n v="9784656"/>
    <s v="UNIDAD"/>
    <s v=""/>
  </r>
  <r>
    <x v="1"/>
    <s v="204-4-23"/>
    <n v="10"/>
    <s v="OTROS MATERIALES Y SUMINISTROS"/>
    <s v="TKS P/N AL5-2-5"/>
    <n v="15121807"/>
    <s v="SELECCIÓN ABREVIADA MENOR CUANTÍA"/>
    <n v="1"/>
    <n v="6"/>
    <n v="150"/>
    <n v="41728659"/>
    <s v="GALON"/>
    <s v=""/>
  </r>
  <r>
    <x v="1"/>
    <s v="204-4-23"/>
    <n v="10"/>
    <s v="OTROS MATERIALES Y SUMINISTROS"/>
    <s v="LONA HURACAN GRIS "/>
    <n v="11162117"/>
    <s v="SELECCIÓN ABREVIADA MENOR CUANTÍA"/>
    <n v="1"/>
    <n v="6"/>
    <n v="416"/>
    <n v="11972047.359999999"/>
    <s v="METRO"/>
    <s v=""/>
  </r>
  <r>
    <x v="1"/>
    <s v="204-4-23"/>
    <n v="10"/>
    <s v="OTROS MATERIALES Y SUMINISTROS"/>
    <s v="LONA HURACAN ROJA"/>
    <n v="11162117"/>
    <s v="SELECCIÓN ABREVIADA MENOR CUANTÍA"/>
    <n v="1"/>
    <n v="6"/>
    <n v="312"/>
    <n v="8979035.5199999996"/>
    <s v="METRO"/>
    <s v=""/>
  </r>
  <r>
    <x v="1"/>
    <s v="204-4-23"/>
    <n v="10"/>
    <s v="OTROS MATERIALES Y SUMINISTROS"/>
    <s v="PANA NEVADA"/>
    <n v="11162113"/>
    <s v="SELECCIÓN ABREVIADA MENOR CUANTÍA"/>
    <n v="1"/>
    <n v="6"/>
    <n v="312"/>
    <n v="7482405.8399999999"/>
    <s v="METRO"/>
    <s v=""/>
  </r>
  <r>
    <x v="1"/>
    <s v="204-4-23"/>
    <n v="10"/>
    <s v="OTROS MATERIALES Y SUMINISTROS"/>
    <s v="THERMOLON"/>
    <n v="46181547"/>
    <s v="SELECCIÓN ABREVIADA MENOR CUANTÍA"/>
    <n v="1"/>
    <n v="6"/>
    <n v="338"/>
    <n v="4442117.6800000006"/>
    <s v="METRO"/>
    <s v=""/>
  </r>
  <r>
    <x v="1"/>
    <s v="204-4-23"/>
    <n v="10"/>
    <s v="OTROS MATERIALES Y SUMINISTROS"/>
    <s v="REATA2´´ ROJA"/>
    <n v="24101611"/>
    <s v="SELECCIÓN ABREVIADA MENOR CUANTÍA"/>
    <n v="1"/>
    <n v="6"/>
    <n v="416"/>
    <n v="2713809.28"/>
    <s v="METRO"/>
    <s v=""/>
  </r>
  <r>
    <x v="1"/>
    <s v="204-4-23"/>
    <n v="10"/>
    <s v="OTROS MATERIALES Y SUMINISTROS"/>
    <s v="REATA 1´´ ROJA"/>
    <n v="24101611"/>
    <s v="SELECCIÓN ABREVIADA MENOR CUANTÍA"/>
    <n v="1"/>
    <n v="6"/>
    <n v="182"/>
    <n v="995185.1"/>
    <s v="METRO"/>
    <s v=""/>
  </r>
  <r>
    <x v="1"/>
    <s v="204-4-23"/>
    <n v="10"/>
    <s v="OTROS MATERIALES Y SUMINISTROS"/>
    <s v="TRABILLAS METALICAS DE 2´´"/>
    <n v="60105802"/>
    <s v="SELECCIÓN ABREVIADA MENOR CUANTÍA"/>
    <n v="1"/>
    <n v="6"/>
    <n v="78"/>
    <n v="352716"/>
    <s v="UNIDAD"/>
    <s v=""/>
  </r>
  <r>
    <x v="1"/>
    <s v="204-4-23"/>
    <n v="10"/>
    <s v="OTROS MATERIALES Y SUMINISTROS"/>
    <s v="DE BLOGGER DE UN CE"/>
    <n v="60105802"/>
    <s v="SELECCIÓN ABREVIADA MENOR CUANTÍA"/>
    <n v="1"/>
    <n v="6"/>
    <n v="78"/>
    <n v="426507.9"/>
    <s v="METRO"/>
    <s v=""/>
  </r>
  <r>
    <x v="1"/>
    <s v="204-4-23"/>
    <n v="10"/>
    <s v="OTROS MATERIALES Y SUMINISTROS"/>
    <s v="ROLLO DE VELERO 1&quot;   ROLLO X 25 METROS POR CADA 3 AERONAVES"/>
    <n v="60105802"/>
    <s v="SELECCIÓN ABREVIADA MENOR CUANTÍA"/>
    <n v="1"/>
    <n v="6"/>
    <n v="26"/>
    <n v="2294603.2200000002"/>
    <s v="UNIDAD"/>
    <s v=""/>
  </r>
  <r>
    <x v="1"/>
    <s v="204-4-23"/>
    <n v="10"/>
    <s v="OTROS MATERIALES Y SUMINISTROS"/>
    <s v="ESPUMA DE 10 CM ROSADA POR CADA 5 AERONAVES"/>
    <n v="13111302"/>
    <s v="SELECCIÓN ABREVIADA MENOR CUANTÍA"/>
    <n v="1"/>
    <n v="6"/>
    <n v="26"/>
    <n v="4300721.88"/>
    <s v="UNIDAD"/>
    <s v=""/>
  </r>
  <r>
    <x v="1"/>
    <s v="204-4-23"/>
    <n v="10"/>
    <s v="OTROS MATERIALES Y SUMINISTROS"/>
    <s v="VELCRO 2&quot; ROLLO X 25 METROS"/>
    <n v="11162114"/>
    <s v="SELECCIÓN ABREVIADA MENOR CUANTÍA"/>
    <n v="1"/>
    <n v="6"/>
    <n v="26"/>
    <n v="2856535.5"/>
    <s v="UNIDAD"/>
    <s v=""/>
  </r>
  <r>
    <x v="1"/>
    <s v="204-4-9"/>
    <n v="16"/>
    <s v="MATERIALES DE CONSTRUCCION"/>
    <s v="CPA 46 SOBRA"/>
    <n v="0"/>
    <s v="MÍNIMA CUANTÍA"/>
    <n v="1"/>
    <n v="6"/>
    <n v="1"/>
    <n v="2080"/>
    <s v="GLOBAL"/>
    <s v=""/>
  </r>
  <r>
    <x v="1"/>
    <s v="204-4-9"/>
    <n v="10"/>
    <s v="MATERIALES DE CONSTRUCCION"/>
    <s v="CPA 46 SOBRA MATER CONST GRUAL"/>
    <n v="0"/>
    <s v="MÍNIMA CUANTÍA"/>
    <n v="1"/>
    <n v="6"/>
    <n v="1"/>
    <n v="67961.3"/>
    <s v="GLOBAL"/>
    <s v=""/>
  </r>
  <r>
    <x v="1"/>
    <s v="204-4-9"/>
    <n v="10"/>
    <s v="MATERIALES DE CONSTRUCCION"/>
    <s v="CPA 46 SOBRA GRUTE"/>
    <n v="0"/>
    <s v="MÍNIMA CUANTÍA"/>
    <n v="1"/>
    <n v="6"/>
    <n v="1"/>
    <n v="0.36"/>
    <s v="GLOBAL"/>
    <s v=""/>
  </r>
  <r>
    <x v="1"/>
    <s v="204-4-23"/>
    <n v="10"/>
    <s v="OTROS MATERIALES Y SUMINISTROS"/>
    <s v="CPA 46 SOBRA"/>
    <n v="0"/>
    <s v="MÍNIMA CUANTÍA"/>
    <n v="1"/>
    <n v="6"/>
    <n v="1"/>
    <n v="0.21"/>
    <s v="GLOBAL"/>
    <s v=""/>
  </r>
  <r>
    <x v="1"/>
    <s v="204-5-1"/>
    <n v="10"/>
    <s v="MANTENIMIENTO DE BIENES INMUEBLES"/>
    <s v="MANTENIMIENTO INSTALACIONES GRUTE"/>
    <n v="72101507"/>
    <s v="SELECCIÓN ABREVIADA MENOR CUANTÍA"/>
    <n v="6"/>
    <n v="3"/>
    <n v="1"/>
    <n v="76726502.169999987"/>
    <s v="GLOBAL"/>
    <s v="NO SOLICITADAS"/>
  </r>
  <r>
    <x v="1"/>
    <s v="204-5-4"/>
    <n v="16"/>
    <s v="MANTENIMIENTO DE VÍAS, ESTRUCTURAS Y REDES"/>
    <s v="CPA 37 RADAR SOBRA  ALCANTARILLADO"/>
    <n v="0"/>
    <s v="MÍNIMA CUANTÍA"/>
    <n v="1"/>
    <n v="6"/>
    <n v="1"/>
    <n v="0.87000000104308128"/>
    <s v="GLOBAL"/>
    <s v=""/>
  </r>
  <r>
    <x v="1"/>
    <s v="204-4-23"/>
    <n v="10"/>
    <s v="OTROS MATERIALES Y SUMINISTROS"/>
    <s v="CPA 68 GRUEA SOBRA"/>
    <n v="0"/>
    <s v="MÍNIMA CUANTÍA"/>
    <n v="1"/>
    <n v="6"/>
    <n v="1"/>
    <n v="43904"/>
    <s v="GLOBAL"/>
    <s v=""/>
  </r>
  <r>
    <x v="1"/>
    <s v="204-4-17"/>
    <n v="10"/>
    <s v="PRODUCTOS DE ASEO Y LIMPIEZA"/>
    <s v="CPA 15 SOBRA"/>
    <n v="0"/>
    <s v="MÍNIMA CUANTÍA"/>
    <n v="1"/>
    <n v="6"/>
    <n v="1"/>
    <n v="300"/>
    <s v="GLOBAL"/>
    <s v=""/>
  </r>
  <r>
    <x v="1"/>
    <s v="204-1-25"/>
    <n v="10"/>
    <s v="OTRAS COMPRAS DE EQUIPOS"/>
    <s v="CPA 13 EQUIPO AGRICOLA SOBRA"/>
    <n v="0"/>
    <s v="MÍNIMA CUANTÍA"/>
    <n v="1"/>
    <n v="6"/>
    <n v="1"/>
    <n v="1"/>
    <s v="GLOBAL"/>
    <s v=""/>
  </r>
  <r>
    <x v="1"/>
    <s v="204-41-13"/>
    <n v="10"/>
    <s v="OTROS GASTOS POR ADQUISICION DE SERVICIOS"/>
    <s v="VISITA TECNICA CORMACARENA"/>
    <n v="93151510"/>
    <s v="MÍNIMA CUANTÍA"/>
    <n v="1"/>
    <n v="6"/>
    <n v="1"/>
    <n v="2102309"/>
    <s v="GLOBAL"/>
    <s v=""/>
  </r>
  <r>
    <x v="1"/>
    <s v="204-5-4"/>
    <n v="16"/>
    <s v="MANTENIMIENTO DE VÍAS, ESTRUCTURAS Y REDES"/>
    <s v="CPA 78 SOBRA"/>
    <n v="0"/>
    <s v="MÍNIMA CUANTÍA"/>
    <n v="1"/>
    <n v="6"/>
    <n v="1"/>
    <n v="0.61999999918043613"/>
    <s v="GLOBAL"/>
    <s v=""/>
  </r>
  <r>
    <x v="1"/>
    <s v="204-4-5"/>
    <n v="10"/>
    <s v="INSECTICIDAS, FUNGICIDAS Y OTROS INSUMOS AGRICOLAS"/>
    <s v="CPA 13 EQUIPO AGRICOLA SOBRA RADAR"/>
    <n v="0"/>
    <s v="MÍNIMA CUANTÍA"/>
    <n v="1"/>
    <n v="6"/>
    <n v="1"/>
    <n v="76050"/>
    <s v="GLOBAL"/>
    <s v=""/>
  </r>
  <r>
    <x v="1"/>
    <s v="204-4-15"/>
    <n v="10"/>
    <s v="PAPELERIA, UTILES DE ESCRITORIO Y OFICINA"/>
    <s v="IMPREVISTOS CPM"/>
    <n v="0"/>
    <s v="MÍNIMA CUANTÍA"/>
    <n v="1"/>
    <n v="6"/>
    <n v="1"/>
    <n v="0.4"/>
    <s v="GLOBAL"/>
    <s v=""/>
  </r>
  <r>
    <x v="1"/>
    <s v="204-5-8"/>
    <n v="10"/>
    <s v="SERVICIO DE ASEO"/>
    <s v="SERVICIO DE ASEO CACOM-2 AMARRE VF"/>
    <n v="76111501"/>
    <s v="MÍNIMA CUANTÍA"/>
    <n v="1"/>
    <n v="6"/>
    <n v="1"/>
    <n v="3669000"/>
    <s v="GLOBAL"/>
    <s v=""/>
  </r>
  <r>
    <x v="1"/>
    <s v="204-41-13"/>
    <n v="10"/>
    <s v="OTROS GASTOS POR ADQUISICION DE SERVICIOS"/>
    <s v="AMARRE VF 2019 ANALISIS AGUA"/>
    <n v="77121707"/>
    <s v="MÍNIMA CUANTÍA"/>
    <n v="1"/>
    <n v="6"/>
    <n v="1"/>
    <n v="1725000"/>
    <s v="GLOBAL"/>
    <s v=""/>
  </r>
  <r>
    <x v="1"/>
    <s v="204-5-8"/>
    <n v="10"/>
    <s v="SERVICIO DE ASEO"/>
    <s v="SERVICIO DE ASEO ESM AMARRE VF 2019"/>
    <n v="76111501"/>
    <s v="MÍNIMA CUANTÍA"/>
    <n v="1"/>
    <n v="6"/>
    <n v="1"/>
    <n v="4389857"/>
    <s v="GLOBAL"/>
    <s v=""/>
  </r>
  <r>
    <x v="1"/>
    <s v="204-41-13"/>
    <n v="10"/>
    <s v="OTROS GASTOS POR ADQUISICION DE SERVICIOS"/>
    <s v="OUTSOURCING FOTOCOPIADO E IMPRESIONES AMARRE VF 2019"/>
    <n v="80161801"/>
    <s v="MÍNIMA CUANTÍA"/>
    <n v="1"/>
    <n v="6"/>
    <n v="1"/>
    <n v="5107900"/>
    <s v="GLOBAL"/>
    <s v=""/>
  </r>
  <r>
    <x v="1"/>
    <s v="204-5-8"/>
    <n v="10"/>
    <s v="SERVICIO DE ASEO"/>
    <s v="RECUPERACION PAISAJISTICA DE JARDINES, PODA DE ARBOLES Y PRADO"/>
    <n v="72102902"/>
    <s v="MÍNIMA CUANTÍA"/>
    <n v="1"/>
    <n v="6"/>
    <n v="1"/>
    <n v="27442200"/>
    <s v="GLOBAL"/>
    <s v=""/>
  </r>
  <r>
    <x v="1"/>
    <s v="204-41-13"/>
    <n v="10"/>
    <s v="OTROS GASTOS POR ADQUISICION DE SERVICIOS"/>
    <s v="SERVICIO DE OPERACIÓN PTAP-PTAR Y PISCINAS"/>
    <n v="83101506"/>
    <s v="MÍNIMA CUANTÍA"/>
    <n v="1"/>
    <n v="6"/>
    <n v="1"/>
    <n v="23373000"/>
    <s v="GLOBAL"/>
    <s v=""/>
  </r>
  <r>
    <x v="1"/>
    <s v="204-8-7"/>
    <n v="10"/>
    <s v="OTROS SERVICIOS PÚBLICOS"/>
    <s v="SERVICIO DE TELEVISIÓN E INTERNET PARA ALOJAMIENTOS TRANSEUNTES Y CASINOS"/>
    <n v="81112100"/>
    <s v="MÍNIMA CUANTÍA"/>
    <n v="1"/>
    <n v="6"/>
    <n v="1"/>
    <n v="780000"/>
    <s v="GLOBAL"/>
    <s v=""/>
  </r>
  <r>
    <x v="1"/>
    <s v="204-41-13"/>
    <n v="10"/>
    <s v="OTROS GASTOS POR ADQUISICION DE SERVICIOS"/>
    <s v="SERVICIO DE FOTOCOPIADO E IMPRESIÓN CPM"/>
    <n v="80161801"/>
    <s v="MÍNIMA CUANTÍA"/>
    <n v="6"/>
    <n v="6"/>
    <n v="1"/>
    <n v="1657900"/>
    <s v="GLOBAL"/>
    <s v="NO SOLICITADAS"/>
  </r>
  <r>
    <x v="1"/>
    <s v="204-5-1"/>
    <n v="10"/>
    <s v="MANTENIMIENTO DE BIENES INMUEBLES"/>
    <s v="MANTENIMIENTO INSTALACIONES RADAR"/>
    <s v="72101500"/>
    <s v="SELECCIÓN ABREVIADA MENOR CUANTÍA"/>
    <n v="6"/>
    <n v="6"/>
    <n v="1"/>
    <n v="24558854"/>
    <s v="GLOBAL"/>
    <s v="NO SOLICITADAS"/>
  </r>
  <r>
    <x v="1"/>
    <s v="204-5-1"/>
    <n v="16"/>
    <s v="MANTENIMIENTO DE BIENES INMUEBLES"/>
    <s v="MANTENIMIENTO INSTALACIONES RADAR"/>
    <s v="72101500"/>
    <s v="SELECCIÓN ABREVIADA MENOR CUANTÍA"/>
    <n v="6"/>
    <n v="6"/>
    <n v="1"/>
    <n v="34441146"/>
    <s v="GLOBAL"/>
    <s v="NO SOLICITADAS"/>
  </r>
  <r>
    <x v="1"/>
    <s v="204-5-1"/>
    <n v="10"/>
    <s v="MANTENIMIENTO DE BIENES INMUEBLES"/>
    <s v="CPA 28 SOBRA"/>
    <n v="0"/>
    <s v="MÍNIMA CUANTÍA"/>
    <n v="1"/>
    <n v="6"/>
    <n v="1"/>
    <n v="34616.14"/>
    <s v="GLOBAL"/>
    <s v=""/>
  </r>
  <r>
    <x v="1"/>
    <s v="204-5-7"/>
    <n v="16"/>
    <s v="MANTENIMIENTO Y MEJORAMIENTO DE VIVIENDA Y ALOJAMIENTO"/>
    <s v="CPA 28 SOBRA"/>
    <n v="0"/>
    <s v="MÍNIMA CUANTÍA"/>
    <n v="1"/>
    <n v="6"/>
    <n v="1"/>
    <n v="36854.01"/>
    <s v="GLOBAL"/>
    <s v=""/>
  </r>
  <r>
    <x v="1"/>
    <s v="204-5-1"/>
    <n v="16"/>
    <s v="MANTENIMIENTO DE BIENES INMUEBLES"/>
    <s v="MANTENIMIENTO SANIDAD"/>
    <n v="72101507"/>
    <s v="SELECCIÓN ABREVIADA MENOR CUANTÍA"/>
    <n v="6"/>
    <n v="4"/>
    <n v="1"/>
    <n v="100000000"/>
    <s v="GLOBAL"/>
    <s v="NO SOLICITADAS"/>
  </r>
  <r>
    <x v="1"/>
    <s v="204-8-2"/>
    <n v="16"/>
    <s v="ENERGIA"/>
    <s v="ADICIÓN APROPIACIÓN ENERGIA"/>
    <n v="0"/>
    <s v="SOLICITUD DE INFORMACIÓN A LOS PROVEEDORES"/>
    <n v="6"/>
    <n v="6"/>
    <n v="1"/>
    <n v="100000000"/>
    <s v="GLOBAL"/>
    <s v="NO SOLICITADAS"/>
  </r>
  <r>
    <x v="1"/>
    <s v="204-1-3"/>
    <n v="10"/>
    <s v="HERRAMIENTAS"/>
    <s v="ESPÁTULAS DE ACERO"/>
    <n v="27111909"/>
    <s v="MÍNIMA CUANTÍA"/>
    <n v="6"/>
    <n v="6"/>
    <n v="15"/>
    <n v="1189039.0899999999"/>
    <s v="UNIDAD"/>
    <s v="NO SOLICITADAS"/>
  </r>
  <r>
    <x v="1"/>
    <s v="204-1-3"/>
    <n v="10"/>
    <s v="HERRAMIENTAS"/>
    <s v="LINTERNA INSPECCIÓN LED 54 LUMEN"/>
    <n v="39111610"/>
    <s v="MÍNIMA CUANTÍA"/>
    <n v="6"/>
    <n v="6"/>
    <n v="10"/>
    <n v="938255.62000000011"/>
    <s v="UNIDAD"/>
    <s v="NO SOLICITADAS"/>
  </r>
  <r>
    <x v="1"/>
    <s v="204-1-3"/>
    <n v="10"/>
    <s v="HERRAMIENTAS"/>
    <s v="LINTERNA METÁLICA RECARGABLE 3W SEÑAL EMERGENCIA"/>
    <n v="39111610"/>
    <s v="MÍNIMA CUANTÍA"/>
    <n v="6"/>
    <n v="6"/>
    <n v="10"/>
    <n v="1019770.64"/>
    <s v="UNIDAD"/>
    <s v="NO SOLICITADAS"/>
  </r>
  <r>
    <x v="1"/>
    <s v="204-4-2"/>
    <n v="10"/>
    <s v="DOTACIONES"/>
    <s v="GAFAS TRANSPARENTES"/>
    <n v="46181804"/>
    <s v="MÍNIMA CUANTÍA"/>
    <n v="6"/>
    <n v="6"/>
    <n v="10"/>
    <n v="932805.3"/>
    <s v="UNIDAD"/>
    <s v="NO SOLICITADAS"/>
  </r>
  <r>
    <x v="1"/>
    <s v="204-4-2"/>
    <n v="10"/>
    <s v="DOTACIONES"/>
    <s v="GUANTES DE NITRILO LATEX"/>
    <n v="46181541"/>
    <s v="MÍNIMA CUANTÍA"/>
    <n v="6"/>
    <n v="6"/>
    <n v="15"/>
    <n v="1407918.75"/>
    <s v="UNIDAD"/>
    <s v="NO SOLICITADAS"/>
  </r>
  <r>
    <x v="1"/>
    <s v="204-4-2"/>
    <n v="10"/>
    <s v="DOTACIONES"/>
    <s v="GUANTES DE SEGURIDAD ANTI CORTE TRABAJO PESADO"/>
    <n v="46181536"/>
    <s v="MÍNIMA CUANTÍA"/>
    <n v="6"/>
    <n v="6"/>
    <n v="10"/>
    <n v="333200"/>
    <s v="UNIDAD"/>
    <s v="NO SOLICITADAS"/>
  </r>
  <r>
    <x v="1"/>
    <s v="204-4-2"/>
    <n v="10"/>
    <s v="DOTACIONES"/>
    <s v="TAPABOCAS "/>
    <n v="46181700"/>
    <s v="MÍNIMA CUANTÍA"/>
    <n v="6"/>
    <n v="6"/>
    <n v="4"/>
    <n v="990675"/>
    <s v="UNIDAD"/>
    <s v="NO SOLICITADAS"/>
  </r>
  <r>
    <x v="1"/>
    <s v="204-4-20"/>
    <n v="10"/>
    <s v="REPUESTOS"/>
    <s v="MOTOR ELECTRICO"/>
    <n v="26101100"/>
    <s v="MÍNIMA CUANTÍA"/>
    <n v="6"/>
    <n v="6"/>
    <n v="1"/>
    <n v="1556772.72"/>
    <s v="UNIDAD"/>
    <s v="NO SOLICITADAS"/>
  </r>
  <r>
    <x v="1"/>
    <s v="204-21-1"/>
    <n v="10"/>
    <s v="ELEMENTOS PARA BIENESTAR SOCIAL"/>
    <s v="BALONES FUTBOL 5"/>
    <n v="49161504"/>
    <s v="MÍNIMA CUANTÍA"/>
    <n v="6"/>
    <n v="2"/>
    <n v="2"/>
    <n v="230000"/>
    <s v="UNIDAD"/>
    <s v="NO SOLICITADAS"/>
  </r>
  <r>
    <x v="1"/>
    <s v="204-21-1"/>
    <n v="10"/>
    <s v="ELEMENTOS PARA BIENESTAR SOCIAL"/>
    <s v="BALONES FUTBOL 11"/>
    <n v="49161504"/>
    <s v="MÍNIMA CUANTÍA"/>
    <n v="6"/>
    <n v="2"/>
    <n v="1"/>
    <n v="115000"/>
    <s v="UNIDAD"/>
    <s v="NO SOLICITADAS"/>
  </r>
  <r>
    <x v="1"/>
    <s v="204-21-1"/>
    <n v="10"/>
    <s v="ELEMENTOS PARA BIENESTAR SOCIAL"/>
    <s v="BALONES VOLEYBOL"/>
    <n v="49161608"/>
    <s v="MÍNIMA CUANTÍA"/>
    <n v="6"/>
    <n v="2"/>
    <n v="2"/>
    <n v="230000"/>
    <s v="UNIDAD"/>
    <s v="NO SOLICITADAS"/>
  </r>
  <r>
    <x v="1"/>
    <s v="204-21-1"/>
    <n v="10"/>
    <s v="ELEMENTOS PARA BIENESTAR SOCIAL"/>
    <s v="BALONES BALONCESTO"/>
    <n v="49161515"/>
    <s v="MÍNIMA CUANTÍA"/>
    <n v="6"/>
    <n v="2"/>
    <n v="1"/>
    <n v="115000"/>
    <s v="UNIDAD"/>
    <s v="NO SOLICITADAS"/>
  </r>
  <r>
    <x v="1"/>
    <s v="204-21-1"/>
    <n v="10"/>
    <s v="ELEMENTOS PARA BIENESTAR SOCIAL"/>
    <s v="MALLA DE TENIS DE CAMPO PROFESIONAL"/>
    <n v="49221505"/>
    <s v="MÍNIMA CUANTÍA"/>
    <n v="6"/>
    <n v="2"/>
    <n v="1"/>
    <n v="220000"/>
    <s v="UNIDAD"/>
    <s v="NO SOLICITADAS"/>
  </r>
  <r>
    <x v="1"/>
    <s v="204-21-1"/>
    <n v="10"/>
    <s v="ELEMENTOS PARA BIENESTAR SOCIAL"/>
    <s v="PETOS DEPORTIVOS"/>
    <n v="53103001"/>
    <s v="MÍNIMA CUANTÍA"/>
    <n v="6"/>
    <n v="2"/>
    <n v="12"/>
    <n v="144000"/>
    <s v="UNIDAD"/>
    <s v="NO SOLICITADAS"/>
  </r>
  <r>
    <x v="1"/>
    <s v="203-50-3"/>
    <n v="10"/>
    <s v="IMPUESTO PREDIAL"/>
    <s v="IMPUESTOS BELLO HORIZONTE"/>
    <n v="0"/>
    <s v="MÍNIMA CUANTÍA"/>
    <n v="1"/>
    <n v="6"/>
    <n v="1"/>
    <n v="255588357"/>
    <s v="GLOBAL"/>
    <s v=""/>
  </r>
  <r>
    <x v="1"/>
    <s v="204-5-1"/>
    <n v="10"/>
    <s v="MANTENIMIENTO DE BIENES INMUEBLES"/>
    <s v="CPA VIDRIOS TORRE DE CONTROL"/>
    <n v="0"/>
    <s v="MÍNIMA CUANTÍA"/>
    <n v="1"/>
    <n v="6"/>
    <n v="1"/>
    <n v="0.86000000010244548"/>
    <s v="GLOBAL"/>
    <s v=""/>
  </r>
  <r>
    <x v="1"/>
    <s v="204-5-8"/>
    <n v="10"/>
    <s v="SERVICIO DE ASEO"/>
    <s v="REDUCCIÓN CPA ASEO UNIDAD VF 2018"/>
    <n v="0"/>
    <s v="MÍNIMA CUANTÍA"/>
    <n v="1"/>
    <n v="6"/>
    <n v="1"/>
    <n v="0.46999999973922968"/>
    <s v="GLOBAL"/>
    <s v=""/>
  </r>
  <r>
    <x v="1"/>
    <s v="204-41-13"/>
    <n v="16"/>
    <s v="OTROS GASTOS POR ADQUISICION DE SERVICIOS"/>
    <s v="LOGISTICA CELEBRACIÓN DIA DE LA FAMILIA"/>
    <n v="93141506"/>
    <s v="MÍNIMA CUANTÍA"/>
    <n v="8"/>
    <n v="8"/>
    <n v="1"/>
    <n v="11591200"/>
    <s v="GLOBAL"/>
    <s v="NO SOLICITADAS"/>
  </r>
  <r>
    <x v="1"/>
    <s v="204-1-9"/>
    <n v="10"/>
    <s v="EQUIPO DE CAFETERIA"/>
    <s v="ADICIÓN CUARTOS FRIOS"/>
    <n v="0"/>
    <s v="SELECCIÓN ABREVIADA MENOR CUANTÍA"/>
    <n v="1"/>
    <n v="6"/>
    <n v="1"/>
    <n v="4799270"/>
    <s v="UNIDAD"/>
    <s v=""/>
  </r>
  <r>
    <x v="1"/>
    <s v="204-1-3"/>
    <n v="10"/>
    <s v="HERRAMIENTAS"/>
    <s v="CPA 92 CPM SOBRA"/>
    <n v="0"/>
    <s v="MÍNIMA CUANTÍA"/>
    <n v="1"/>
    <n v="6"/>
    <n v="1"/>
    <n v="0.8"/>
    <s v="GLOBAL"/>
    <s v=""/>
  </r>
  <r>
    <x v="1"/>
    <s v="204-4-9"/>
    <n v="10"/>
    <s v="MATERIALES DE CONSTRUCCION"/>
    <s v="CPA 92 CPM SOBRA"/>
    <n v="0"/>
    <s v="MÍNIMA CUANTÍA"/>
    <n v="1"/>
    <n v="6"/>
    <n v="1"/>
    <n v="179349"/>
    <s v="GLOBAL"/>
    <s v=""/>
  </r>
  <r>
    <x v="1"/>
    <s v="204-4-23"/>
    <n v="10"/>
    <s v="OTROS MATERIALES Y SUMINISTROS"/>
    <s v="CPA 92 CPM SOBRA"/>
    <n v="0"/>
    <s v="MÍNIMA CUANTÍA"/>
    <n v="1"/>
    <n v="6"/>
    <n v="1"/>
    <n v="122200"/>
    <s v="GLOBAL"/>
    <s v=""/>
  </r>
  <r>
    <x v="1"/>
    <s v="204-19-2"/>
    <n v="10"/>
    <s v="SOSTENIMIENTO DE SEMOVIENTES"/>
    <s v="CPA 92 CPM SOBRA"/>
    <n v="0"/>
    <s v="MÍNIMA CUANTÍA"/>
    <n v="1"/>
    <n v="6"/>
    <n v="1"/>
    <n v="744000"/>
    <s v="GLOBAL"/>
    <s v=""/>
  </r>
  <r>
    <x v="1"/>
    <s v="204-5-1"/>
    <n v="10"/>
    <s v="MANTENIMIENTO DE BIENES INMUEBLES"/>
    <s v="CPA 87 APOYO FACHADA GRUTE SOBRA"/>
    <n v="0"/>
    <s v="MÍNIMA CUANTÍA"/>
    <n v="1"/>
    <n v="6"/>
    <n v="1"/>
    <n v="0.04"/>
    <s v="GLOBAL"/>
    <s v=""/>
  </r>
  <r>
    <x v="1"/>
    <s v="204-1-4"/>
    <n v="10"/>
    <s v="AUDIOVISUALES Y ACCESORIOS"/>
    <s v="CPA 85 CPM SOBRA"/>
    <n v="0"/>
    <s v="MÍNIMA CUANTÍA"/>
    <n v="1"/>
    <n v="6"/>
    <n v="1"/>
    <n v="15644"/>
    <s v="GLOBAL"/>
    <s v=""/>
  </r>
  <r>
    <x v="1"/>
    <s v="204-1-25"/>
    <n v="10"/>
    <s v="OTRAS COMPRAS DE EQUIPOS"/>
    <s v="AIRE ACONDICIONADO TIPO PISO TECHO DE 60.000 BTU"/>
    <n v="0"/>
    <s v="SELECCIÓN ABREVIADA MENOR CUANTÍA"/>
    <n v="2"/>
    <n v="2"/>
    <n v="4"/>
    <n v="31416000"/>
    <s v="GLOBAL"/>
    <s v="NO SOLICITADAS"/>
  </r>
  <r>
    <x v="1"/>
    <s v="204-1-25"/>
    <n v="10"/>
    <s v="OTRAS COMPRAS DE EQUIPOS"/>
    <s v="CPA 17 SOBRA"/>
    <n v="0"/>
    <s v="MÍNIMA CUANTÍA"/>
    <n v="1"/>
    <n v="6"/>
    <n v="1"/>
    <n v="962806"/>
    <s v="GLOBAL"/>
    <s v=""/>
  </r>
  <r>
    <x v="1"/>
    <s v="204-1-25"/>
    <n v="10"/>
    <s v="OTRAS COMPRAS DE EQUIPOS"/>
    <s v="CPA 17 RADAR SOBRA"/>
    <n v="0"/>
    <s v="MÍNIMA CUANTÍA"/>
    <n v="1"/>
    <n v="6"/>
    <n v="1"/>
    <n v="231800"/>
    <s v="GLOBAL"/>
    <s v=""/>
  </r>
  <r>
    <x v="1"/>
    <s v="204-2-2"/>
    <n v="10"/>
    <s v="MOBILIARIO Y ENSERES"/>
    <s v="CPA 94 SOBRA CPM"/>
    <n v="0"/>
    <s v="MÍNIMA CUANTÍA"/>
    <n v="1"/>
    <n v="6"/>
    <n v="1"/>
    <n v="788800"/>
    <s v="GLOBAL"/>
    <s v=""/>
  </r>
  <r>
    <x v="1"/>
    <s v="204-8-2"/>
    <n v="10"/>
    <s v="ENERGIA"/>
    <s v="TRASLADO ENERGÍA RADAR"/>
    <n v="0"/>
    <s v="MÍNIMA CUANTÍA"/>
    <n v="1"/>
    <n v="6"/>
    <n v="1"/>
    <n v="17427491.890000001"/>
    <s v="GLOBAL"/>
    <s v="NO SOLICITADAS"/>
  </r>
  <r>
    <x v="1"/>
    <s v="204-1-25"/>
    <n v="10"/>
    <s v="OTRAS COMPRAS DE EQUIPOS"/>
    <s v="CPA 21 SOBRA EXTINTORES"/>
    <n v="0"/>
    <s v="MÍNIMA CUANTÍA"/>
    <n v="1"/>
    <n v="6"/>
    <n v="1"/>
    <n v="2019999.54"/>
    <s v="GLOBAL"/>
    <s v=""/>
  </r>
  <r>
    <x v="1"/>
    <s v="204-2-2"/>
    <n v="10"/>
    <s v="MOBILIARIO Y ENSERES"/>
    <s v="PUESTO SENCILLO EN L 1.50M X 1.50 M "/>
    <n v="56101703"/>
    <s v="MÍNIMA CUANTÍA"/>
    <n v="8"/>
    <n v="3"/>
    <n v="7"/>
    <n v="4998000"/>
    <s v="UNIDAD"/>
    <s v="NO SOLICITADAS"/>
  </r>
  <r>
    <x v="1"/>
    <s v="204-2-2"/>
    <n v="10"/>
    <s v="MOBILIARIO Y ENSERES"/>
    <s v="PUESTO SENCILLO RECTO "/>
    <n v="56101703"/>
    <s v="MÍNIMA CUANTÍA"/>
    <n v="8"/>
    <n v="3"/>
    <n v="4"/>
    <n v="1904000"/>
    <s v="UNIDAD"/>
    <s v="NO SOLICITADAS"/>
  </r>
  <r>
    <x v="1"/>
    <s v="204-2-2"/>
    <n v="10"/>
    <s v="MOBILIARIO Y ENSERES"/>
    <s v="COUNTER RECEPCION "/>
    <n v="56111501"/>
    <s v="MÍNIMA CUANTÍA"/>
    <n v="8"/>
    <n v="3"/>
    <n v="1"/>
    <n v="833000"/>
    <s v="UNIDAD"/>
    <s v="NO SOLICITADAS"/>
  </r>
  <r>
    <x v="1"/>
    <s v="204-2-2"/>
    <n v="10"/>
    <s v="MOBILIARIO Y ENSERES"/>
    <s v="DIVISION EN VIDRIO DE 1,20 DE ALTURA X 2 M"/>
    <n v="56101510"/>
    <s v="MÍNIMA CUANTÍA"/>
    <n v="8"/>
    <n v="3"/>
    <n v="11"/>
    <n v="1963500"/>
    <s v="UNIDAD"/>
    <s v="NO SOLICITADAS"/>
  </r>
  <r>
    <x v="1"/>
    <s v="204-2-2"/>
    <n v="10"/>
    <s v="MOBILIARIO Y ENSERES"/>
    <s v="DIVISION EN VIDRIO DE 1,80 DE ALTURA X 2 M"/>
    <n v="56101510"/>
    <s v="MÍNIMA CUANTÍA"/>
    <n v="8"/>
    <n v="3"/>
    <n v="6"/>
    <n v="2356200"/>
    <s v="UNIDAD"/>
    <s v="NO SOLICITADAS"/>
  </r>
  <r>
    <x v="1"/>
    <s v="204-2-2"/>
    <n v="10"/>
    <s v="MOBILIARIO Y ENSERES"/>
    <s v="SILLA REF: MILAN PRESIDENTE "/>
    <n v="56112104"/>
    <s v="MÍNIMA CUANTÍA"/>
    <n v="8"/>
    <n v="3"/>
    <n v="2"/>
    <n v="1190000"/>
    <s v="UNIDAD"/>
    <s v="NO SOLICITADAS"/>
  </r>
  <r>
    <x v="1"/>
    <s v="204-2-2"/>
    <n v="10"/>
    <s v="MOBILIARIO Y ENSERES"/>
    <s v="SILLA EJECUTIVA REF: MALIBU"/>
    <n v="56112104"/>
    <s v="MÍNIMA CUANTÍA"/>
    <n v="8"/>
    <n v="3"/>
    <n v="17"/>
    <n v="5057500"/>
    <s v="UNIDAD"/>
    <s v="NO SOLICITADAS"/>
  </r>
  <r>
    <x v="1"/>
    <s v="204-2-2"/>
    <n v="10"/>
    <s v="MOBILIARIO Y ENSERES"/>
    <s v="SILLA FIJA"/>
    <n v="56112104"/>
    <s v="MÍNIMA CUANTÍA"/>
    <n v="8"/>
    <n v="3"/>
    <n v="4"/>
    <n v="380800"/>
    <s v="UNIDAD"/>
    <s v="NO SOLICITADAS"/>
  </r>
  <r>
    <x v="1"/>
    <s v="204-2-2"/>
    <n v="10"/>
    <s v="MOBILIARIO Y ENSERES"/>
    <s v="MESA DE CONFERENCIAS "/>
    <n v="56101706"/>
    <s v="MÍNIMA CUANTÍA"/>
    <n v="8"/>
    <n v="3"/>
    <n v="1"/>
    <n v="1725500"/>
    <s v="UNIDAD"/>
    <s v="NO SOLICITADAS"/>
  </r>
  <r>
    <x v="1"/>
    <s v="204-2-2"/>
    <n v="10"/>
    <s v="MOBILIARIO Y ENSERES"/>
    <s v="GABINETES DE ARCHIVO METÁLICO AZ"/>
    <n v="56101702"/>
    <s v="MÍNIMA CUANTÍA"/>
    <n v="8"/>
    <n v="3"/>
    <n v="6"/>
    <n v="1570800"/>
    <s v="UNIDAD"/>
    <s v="NO SOLICITADAS"/>
  </r>
  <r>
    <x v="1"/>
    <s v="204-2-2"/>
    <n v="10"/>
    <s v="MOBILIARIO Y ENSERES"/>
    <s v="ARCHIVADOR"/>
    <n v="56121805"/>
    <s v="MÍNIMA CUANTÍA"/>
    <n v="8"/>
    <n v="3"/>
    <n v="2"/>
    <n v="737800"/>
    <s v="UNIDAD"/>
    <s v="NO SOLICITADAS"/>
  </r>
  <r>
    <x v="1"/>
    <s v="204-2-2"/>
    <n v="10"/>
    <s v="MOBILIARIO Y ENSERES"/>
    <s v="SILLA REF: PRESIDENTE ERGONOMICA"/>
    <n v="56112104"/>
    <s v="MÍNIMA CUANTÍA"/>
    <n v="8"/>
    <n v="3"/>
    <n v="1"/>
    <n v="833000"/>
    <s v="UNIDAD"/>
    <s v="NO SOLICITADAS"/>
  </r>
  <r>
    <x v="1"/>
    <s v="204-2-2"/>
    <n v="10"/>
    <s v="MOBILIARIO Y ENSERES"/>
    <s v="MESA DE 4 PUESTOS PARA CAFETERIA"/>
    <n v="56101543"/>
    <s v="MÍNIMA CUANTÍA"/>
    <n v="8"/>
    <n v="3"/>
    <n v="4"/>
    <n v="2380000"/>
    <s v="UNIDAD"/>
    <s v="NO SOLICITADAS"/>
  </r>
  <r>
    <x v="1"/>
    <s v="204-2-2"/>
    <n v="10"/>
    <s v="MOBILIARIO Y ENSERES"/>
    <s v="ESTANTERIA LIVIANA DE 5 ENTREPAÑOS"/>
    <n v="24102004"/>
    <s v="MÍNIMA CUANTÍA"/>
    <n v="8"/>
    <n v="3"/>
    <n v="10"/>
    <n v="2380000"/>
    <s v="UNIDAD"/>
    <s v="NO SOLICITADAS"/>
  </r>
  <r>
    <x v="1"/>
    <s v="204-2-2"/>
    <n v="10"/>
    <s v="MOBILIARIO Y ENSERES"/>
    <s v="ESCRITORIO O PUPITRE ACADEMICO INDIVIDUAL"/>
    <n v="56121506"/>
    <s v="MÍNIMA CUANTÍA"/>
    <n v="8"/>
    <n v="3"/>
    <n v="20"/>
    <n v="2261000"/>
    <s v="UNIDAD"/>
    <s v="NO SOLICITADAS"/>
  </r>
  <r>
    <x v="1"/>
    <s v="204-2-2"/>
    <n v="10"/>
    <s v="MOBILIARIO Y ENSERES"/>
    <s v="CASILLERO DE 15 CUBICULOS"/>
    <n v="56101520"/>
    <s v="MÍNIMA CUANTÍA"/>
    <n v="8"/>
    <n v="3"/>
    <n v="2"/>
    <n v="833000"/>
    <s v="UNIDAD"/>
    <s v="NO SOLICITADAS"/>
  </r>
  <r>
    <x v="1"/>
    <s v="204-2-2"/>
    <n v="10"/>
    <s v="MOBILIARIO Y ENSERES"/>
    <s v="CPA 86 CPM SOBRA"/>
    <n v="0"/>
    <s v="MÍNIMA CUANTÍA"/>
    <n v="1"/>
    <n v="6"/>
    <n v="1"/>
    <n v="13863697"/>
    <s v="GLOBAL"/>
    <s v=""/>
  </r>
  <r>
    <x v="1"/>
    <s v="204-1-4"/>
    <n v="10"/>
    <s v="AUDIOVISUALES Y ACCESORIOS"/>
    <s v="CPA 96 CPM SOBRA"/>
    <n v="0"/>
    <s v="MÍNIMA CUANTÍA"/>
    <n v="1"/>
    <n v="6"/>
    <n v="1"/>
    <n v="25859"/>
    <s v="GLOBAL"/>
    <s v=""/>
  </r>
  <r>
    <x v="1"/>
    <s v="204-1-6"/>
    <n v="10"/>
    <s v="EQUIPO DE SISTEMAS"/>
    <s v="CPA 96 CPM SOBRA"/>
    <n v="0"/>
    <s v="MÍNIMA CUANTÍA"/>
    <n v="1"/>
    <n v="6"/>
    <n v="1"/>
    <n v="56901"/>
    <s v="GLOBAL"/>
    <s v=""/>
  </r>
  <r>
    <x v="1"/>
    <s v="204-1-25"/>
    <n v="10"/>
    <s v="OTRAS COMPRAS DE EQUIPOS"/>
    <s v="CPA 96 CPM SOBRA"/>
    <n v="0"/>
    <s v="MÍNIMA CUANTÍA"/>
    <n v="1"/>
    <n v="6"/>
    <n v="1"/>
    <n v="7818"/>
    <s v="GLOBAL"/>
    <s v=""/>
  </r>
  <r>
    <x v="1"/>
    <s v="204-41-13"/>
    <n v="16"/>
    <s v="OTROS GASTOS POR ADQUISICION DE SERVICIOS"/>
    <s v="CPA 106 SOBRA FAMILIA"/>
    <n v="0"/>
    <s v="MÍNIMA CUANTÍA"/>
    <n v="1"/>
    <n v="6"/>
    <n v="1"/>
    <n v="408800"/>
    <s v="GLOBAL"/>
    <s v=""/>
  </r>
  <r>
    <x v="1"/>
    <s v="204-5-1"/>
    <n v="10"/>
    <s v="MANTENIMIENTO DE BIENES INMUEBLES"/>
    <s v="CPA 27 SOBRA PUERTAS, BASCULA"/>
    <n v="0"/>
    <s v="MÍNIMA CUANTÍA"/>
    <n v="1"/>
    <n v="6"/>
    <n v="1"/>
    <n v="309000"/>
    <s v="GLOBAL"/>
    <s v=""/>
  </r>
  <r>
    <x v="1"/>
    <s v="204-5-2"/>
    <n v="10"/>
    <s v="MANTENIMIENTO DE BIENES MUEBLES, EQUIPOS Y ENSERES"/>
    <s v="CPA 27 SOBRA PUERTAS, BASCULA"/>
    <n v="0"/>
    <s v="MÍNIMA CUANTÍA"/>
    <n v="1"/>
    <n v="6"/>
    <n v="1"/>
    <n v="653002.38"/>
    <s v="GLOBAL"/>
    <s v=""/>
  </r>
  <r>
    <x v="1"/>
    <s v="204-1-11"/>
    <n v="10"/>
    <s v="EQUIPO MEDICO"/>
    <s v="CPA 93 CPM SOBRA"/>
    <n v="0"/>
    <s v="MÍNIMA CUANTÍA"/>
    <n v="1"/>
    <n v="6"/>
    <n v="1"/>
    <n v="3531570"/>
    <s v="GLOBAL"/>
    <s v=""/>
  </r>
  <r>
    <x v="1"/>
    <s v="204-4-11"/>
    <n v="10"/>
    <s v="MATERIALES ODONTOLOGICOS"/>
    <s v="CPA 93 CPM SOBRA"/>
    <n v="0"/>
    <s v="MÍNIMA CUANTÍA"/>
    <n v="1"/>
    <n v="6"/>
    <n v="1"/>
    <n v="57810"/>
    <s v="GLOBAL"/>
    <s v=""/>
  </r>
  <r>
    <x v="1"/>
    <s v="204-4-23"/>
    <n v="10"/>
    <s v="OTROS MATERIALES Y SUMINISTROS"/>
    <s v="CPA 93 CPM SOBRA"/>
    <n v="0"/>
    <s v="MÍNIMA CUANTÍA"/>
    <n v="1"/>
    <n v="6"/>
    <n v="1"/>
    <n v="83400"/>
    <s v="GLOBAL"/>
    <s v=""/>
  </r>
  <r>
    <x v="1"/>
    <s v="204-1-18"/>
    <n v="10"/>
    <s v="EQUIPOS Y ACCESORIOS DE NAVEGACION"/>
    <s v="CPA 53 GRUTE SOBRA"/>
    <n v="0"/>
    <s v="MÍNIMA CUANTÍA"/>
    <n v="1"/>
    <n v="6"/>
    <n v="1"/>
    <n v="806460.14"/>
    <s v="GLOBAL"/>
    <s v=""/>
  </r>
  <r>
    <x v="1"/>
    <s v="204-1-3"/>
    <n v="10"/>
    <s v="HERRAMIENTAS"/>
    <s v="CPA 53 GRUTE SOBRA"/>
    <n v="0"/>
    <s v="MÍNIMA CUANTÍA"/>
    <n v="1"/>
    <n v="6"/>
    <n v="1"/>
    <n v="34681651.399999999"/>
    <s v="GLOBAL"/>
    <s v=""/>
  </r>
  <r>
    <x v="1"/>
    <s v="204-4-20"/>
    <n v="10"/>
    <s v="REPUESTOS"/>
    <s v="CPA 53 GRUTE SOBRA"/>
    <n v="0"/>
    <s v="MÍNIMA CUANTÍA"/>
    <n v="1"/>
    <n v="6"/>
    <n v="1"/>
    <n v="716008.28"/>
    <s v="GLOBAL"/>
    <s v=""/>
  </r>
  <r>
    <x v="1"/>
    <s v="204-1-3"/>
    <n v="10"/>
    <s v="HERRAMIENTAS"/>
    <s v="CPA 53 RADAR SOBRA"/>
    <n v="0"/>
    <s v="MÍNIMA CUANTÍA"/>
    <n v="1"/>
    <n v="6"/>
    <n v="1"/>
    <n v="49499.63"/>
    <s v="GLOBAL"/>
    <s v=""/>
  </r>
  <r>
    <x v="1"/>
    <s v="204-1-25"/>
    <n v="10"/>
    <s v="OTRAS COMPRAS DE EQUIPOS"/>
    <s v="CPA 53 RADAR SOBRA 992344,37"/>
    <n v="0"/>
    <s v="MÍNIMA CUANTÍA"/>
    <n v="1"/>
    <n v="6"/>
    <n v="1"/>
    <n v="2764238.53"/>
    <s v="GLOBAL"/>
    <s v=""/>
  </r>
  <r>
    <x v="1"/>
    <s v="204-5-4"/>
    <n v="10"/>
    <s v="MANTENIMIENTO DE VÍAS, ESTRUCTURAS Y REDES"/>
    <s v="CPA 31 SOBRA"/>
    <n v="0"/>
    <s v="MÍNIMA CUANTÍA"/>
    <n v="1"/>
    <n v="6"/>
    <n v="1"/>
    <n v="3220953"/>
    <s v="GLOBAL"/>
    <s v=""/>
  </r>
  <r>
    <x v="1"/>
    <s v="204-2-2"/>
    <n v="10"/>
    <s v="MOBILIARIO Y ENSERES"/>
    <s v="PUESTO DE TRABAJO EN L 1.50M X 1.50 M "/>
    <n v="56101703"/>
    <s v="MÍNIMA CUANTÍA"/>
    <n v="10"/>
    <n v="2"/>
    <n v="3"/>
    <n v="2460000"/>
    <s v="UNIDAD"/>
    <s v="NO SOLICITADAS"/>
  </r>
  <r>
    <x v="1"/>
    <s v="204-2-2"/>
    <n v="10"/>
    <s v="MOBILIARIO Y ENSERES"/>
    <s v="SILLA EJECUTIVA SIN BRAZOS"/>
    <n v="56112104"/>
    <s v="MÍNIMA CUANTÍA"/>
    <n v="10"/>
    <n v="2"/>
    <n v="3"/>
    <n v="645000"/>
    <s v="UNIDAD"/>
    <s v="NO SOLICITADAS"/>
  </r>
  <r>
    <x v="1"/>
    <s v="204-2-2"/>
    <n v="10"/>
    <s v="MOBILIARIO Y ENSERES"/>
    <s v="ARCHIVADOR RODANTE"/>
    <n v="56121805"/>
    <s v="MÍNIMA CUANTÍA"/>
    <n v="10"/>
    <n v="2"/>
    <n v="1"/>
    <n v="31600000"/>
    <s v="UNIDAD"/>
    <s v="NO SOLICITADAS"/>
  </r>
  <r>
    <x v="1"/>
    <s v="204-4-15"/>
    <n v="10"/>
    <s v="PAPELERIA, UTILES DE ESCRITORIO Y OFICINA"/>
    <s v="LAMINADO HOLOGRAFICO, 250 IMÁGENES"/>
    <n v="14111616"/>
    <s v="MÍNIMA CUANTÍA"/>
    <n v="10"/>
    <n v="2"/>
    <n v="3"/>
    <n v="701343"/>
    <s v="UNIDAD"/>
    <s v="NO SOLICITADAS"/>
  </r>
  <r>
    <x v="1"/>
    <s v="204-4-15"/>
    <n v="10"/>
    <s v="PAPELERIA, UTILES DE ESCRITORIO Y OFICINA"/>
    <s v="CINTA COLOR ZEBRA ZXP SERIE 3"/>
    <n v="44103112"/>
    <s v="MÍNIMA CUANTÍA"/>
    <n v="10"/>
    <n v="2"/>
    <n v="2"/>
    <n v="570952"/>
    <s v="UNIDAD"/>
    <s v="NO SOLICITADAS"/>
  </r>
  <r>
    <x v="1"/>
    <s v="204-4-15"/>
    <n v="10"/>
    <s v="PAPELERIA, UTILES DE ESCRITORIO Y OFICINA"/>
    <s v="CINTA DE COLOR DATACARD 500 IMÁGENES "/>
    <n v="44103112"/>
    <s v="MÍNIMA CUANTÍA"/>
    <n v="10"/>
    <n v="2"/>
    <n v="3"/>
    <n v="1242000"/>
    <s v="UNIDAD"/>
    <s v="NO SOLICITADAS"/>
  </r>
  <r>
    <x v="1"/>
    <s v="204-4-15"/>
    <n v="10"/>
    <s v="PAPELERIA, UTILES DE ESCRITORIO Y OFICINA"/>
    <s v="ACETATO DE LAMINACION"/>
    <n v="44102001"/>
    <s v="MÍNIMA CUANTÍA"/>
    <n v="10"/>
    <n v="2"/>
    <n v="5"/>
    <n v="200000"/>
    <s v="UNIDAD"/>
    <s v="NO SOLICITADAS"/>
  </r>
  <r>
    <x v="1"/>
    <s v="204-4-23"/>
    <n v="10"/>
    <s v="OTROS MATERIALES Y SUMINISTROS"/>
    <s v="TARJETAS PVC BLANCO "/>
    <n v="55121802"/>
    <s v="MÍNIMA CUANTÍA"/>
    <n v="10"/>
    <n v="2"/>
    <n v="1000"/>
    <n v="350000"/>
    <s v="UNIDAD"/>
    <s v="NO SOLICITADAS"/>
  </r>
  <r>
    <x v="1"/>
    <s v="204-4-23"/>
    <n v="10"/>
    <s v="OTROS MATERIALES Y SUMINISTROS"/>
    <s v="TARJETA MIFARE"/>
    <n v="55121802"/>
    <s v="MÍNIMA CUANTÍA"/>
    <n v="10"/>
    <n v="2"/>
    <n v="350"/>
    <n v="1400000"/>
    <s v="UNIDAD"/>
    <s v="NO SOLICITADAS"/>
  </r>
  <r>
    <x v="1"/>
    <s v="204-4-23"/>
    <n v="10"/>
    <s v="OTROS MATERIALES Y SUMINISTROS"/>
    <s v="GANCHO CAIMAN"/>
    <n v="31162600"/>
    <s v="MÍNIMA CUANTÍA"/>
    <n v="10"/>
    <n v="2"/>
    <n v="500"/>
    <n v="240000"/>
    <s v="UNIDAD"/>
    <s v="NO SOLICITADAS"/>
  </r>
  <r>
    <x v="1"/>
    <s v="204-4-23"/>
    <n v="10"/>
    <s v="OTROS MATERIALES Y SUMINISTROS"/>
    <s v="PORTA-CARNET"/>
    <n v="60101405"/>
    <s v="MÍNIMA CUANTÍA"/>
    <n v="10"/>
    <n v="2"/>
    <n v="500"/>
    <n v="240000"/>
    <s v="UNIDAD"/>
    <s v="NO SOLICITADAS"/>
  </r>
  <r>
    <x v="1"/>
    <s v="204-4-23"/>
    <n v="10"/>
    <s v="OTROS MATERIALES Y SUMINISTROS"/>
    <s v="MANILLAS DE IDENTIFICACION DE COLORES"/>
    <n v="55121802"/>
    <s v="MÍNIMA CUANTÍA"/>
    <n v="10"/>
    <n v="2"/>
    <n v="5000"/>
    <n v="750000"/>
    <s v="UNIDAD"/>
    <s v="NO SOLICITADAS"/>
  </r>
  <r>
    <x v="1"/>
    <s v="204-4-23"/>
    <n v="10"/>
    <s v="OTROS MATERIALES Y SUMINISTROS"/>
    <s v="CORDON PORTA CARNET"/>
    <n v="55121807"/>
    <s v="MÍNIMA CUANTÍA"/>
    <n v="10"/>
    <n v="2"/>
    <n v="500"/>
    <n v="160000"/>
    <s v="UNIDAD"/>
    <s v="NO SOLICITADAS"/>
  </r>
  <r>
    <x v="1"/>
    <s v="204-5-4"/>
    <n v="10"/>
    <s v="MANTENIMIENTO DE VÍAS, ESTRUCTURAS Y REDES"/>
    <s v="MANTENIMIENTO REDES DE ALCANTARILLADO RADAR SAN JOSE"/>
    <n v="72103300"/>
    <s v="MÍNIMA CUANTÍA"/>
    <n v="10"/>
    <n v="2"/>
    <n v="1"/>
    <n v="19768224"/>
    <s v="GLOBAL"/>
    <s v="NO SOLICITADAS"/>
  </r>
  <r>
    <x v="1"/>
    <s v="204-5-1"/>
    <n v="10"/>
    <s v="MANTENIMIENTO DE BIENES INMUEBLES"/>
    <s v="CPA 87 FACHADA SOBRA"/>
    <n v="0"/>
    <s v="MÍNIMA CUANTÍA"/>
    <n v="1"/>
    <n v="6"/>
    <n v="1"/>
    <n v="1967497.79"/>
    <s v="GLOBAL"/>
    <s v=""/>
  </r>
  <r>
    <x v="1"/>
    <s v="204-41-13"/>
    <n v="10"/>
    <s v="OTROS GASTOS POR ADQUISICION DE SERVICIOS"/>
    <s v="ESTUDIO VERTIMIENTOS CERRO EL TIGRE"/>
    <n v="0"/>
    <s v="MÍNIMA CUANTÍA"/>
    <n v="1"/>
    <n v="6"/>
    <n v="1"/>
    <n v="19811491"/>
    <s v="GLOBAL"/>
    <s v=""/>
  </r>
  <r>
    <x v="1"/>
    <s v="204-1-6"/>
    <n v="10"/>
    <s v="EQUIPO DE SISTEMAS"/>
    <s v="CPA 16 SOBRA"/>
    <n v="0"/>
    <s v="MÍNIMA CUANTÍA"/>
    <n v="1"/>
    <n v="6"/>
    <n v="1"/>
    <n v="2"/>
    <s v="GLOBAL"/>
    <s v=""/>
  </r>
  <r>
    <x v="1"/>
    <s v="204-4-23"/>
    <n v="10"/>
    <s v="OTROS MATERIALES Y SUMINISTROS"/>
    <s v="CPA 16 SOBRA"/>
    <n v="0"/>
    <s v="MÍNIMA CUANTÍA"/>
    <n v="1"/>
    <n v="6"/>
    <n v="1"/>
    <n v="49"/>
    <s v="GLOBAL"/>
    <s v=""/>
  </r>
  <r>
    <x v="1"/>
    <s v="204-4-9"/>
    <n v="10"/>
    <s v="MATERIALES DE CONSTRUCCION"/>
    <s v="CPA 16 SOBRA"/>
    <n v="0"/>
    <s v="MÍNIMA CUANTÍA"/>
    <n v="1"/>
    <n v="6"/>
    <n v="1"/>
    <n v="60"/>
    <s v="GLOBAL"/>
    <s v=""/>
  </r>
  <r>
    <x v="1"/>
    <s v="204-4-17"/>
    <n v="10"/>
    <s v="PRODUCTOS DE ASEO Y LIMPIEZA"/>
    <s v="CPA 15 SOBRA"/>
    <n v="0"/>
    <s v="MÍNIMA CUANTÍA"/>
    <n v="1"/>
    <n v="6"/>
    <n v="1"/>
    <n v="1322"/>
    <s v="GLOBAL"/>
    <s v=""/>
  </r>
  <r>
    <x v="2"/>
    <s v="101-5-86"/>
    <n v="10"/>
    <s v="PARTIDA ALIMENTACION SOLDADOS"/>
    <s v="PARTIDA ALIMENTACION SOLDADOS"/>
    <n v="0"/>
    <s v="SELECCIÓN ABREVIADA MENOR CUANTÍA"/>
    <n v="1"/>
    <n v="1"/>
    <n v="1"/>
    <n v="60000000"/>
    <s v=""/>
    <s v=""/>
  </r>
  <r>
    <x v="2"/>
    <s v="203-50-3"/>
    <n v="10"/>
    <s v="IMPUESTO PREDIAL"/>
    <s v="FACT. NO.12146. IMPUESTO PREDIAL DEL LOTE DE JUAN DE ACOSTA"/>
    <n v="93161602"/>
    <s v="SOLICITUD DE INFORMACIÓN A LOS PROVEEDORES"/>
    <n v="2"/>
    <n v="1"/>
    <n v="1"/>
    <n v="447426"/>
    <s v="GLOBAL"/>
    <s v="NO SOLICITADAS"/>
  </r>
  <r>
    <x v="2"/>
    <s v="204-1-3"/>
    <n v="16"/>
    <s v="HERRAMIENTAS"/>
    <s v="TIJERA DE ALTURA"/>
    <n v="27112007"/>
    <s v="MÍNIMA CUANTÍA"/>
    <n v="3"/>
    <n v="2"/>
    <n v="1"/>
    <n v="230000"/>
    <s v="UNIDAD"/>
    <s v="NO SOLICITADAS"/>
  </r>
  <r>
    <x v="2"/>
    <s v="204-1-3"/>
    <n v="16"/>
    <s v="HERRAMIENTAS"/>
    <s v="KIT DE JARDINERIA"/>
    <n v="27112000"/>
    <s v="MÍNIMA CUANTÍA"/>
    <n v="3"/>
    <n v="2"/>
    <n v="2"/>
    <n v="130000"/>
    <s v="UNIDAD"/>
    <s v="NO SOLICITADAS"/>
  </r>
  <r>
    <x v="2"/>
    <s v="204-1-3"/>
    <n v="16"/>
    <s v="HERRAMIENTAS"/>
    <s v="FUMIGADORA "/>
    <n v="27112000"/>
    <s v="MÍNIMA CUANTÍA"/>
    <n v="2"/>
    <n v="2"/>
    <n v="1"/>
    <n v="305000"/>
    <s v="UNIDAD"/>
    <s v="NO SOLICITADAS"/>
  </r>
  <r>
    <x v="2"/>
    <s v="204-1-3"/>
    <n v="10"/>
    <s v="HERRAMIENTAS"/>
    <s v="CUCHILLAS P/N 12-03311"/>
    <n v="27111900"/>
    <s v="SELECCIÓN ABREVIADA SUBASTA INVERSA"/>
    <n v="4"/>
    <n v="6"/>
    <n v="10"/>
    <n v="53000"/>
    <s v="UNIDAD"/>
    <s v="NO SOLICITADAS"/>
  </r>
  <r>
    <x v="2"/>
    <s v="204-1-3"/>
    <n v="10"/>
    <s v="HERRAMIENTAS"/>
    <s v="PELACABLE AJUSTABLE"/>
    <n v="27112151"/>
    <s v="SELECCIÓN ABREVIADA SUBASTA INVERSA"/>
    <n v="4"/>
    <n v="7"/>
    <n v="2"/>
    <n v="91556"/>
    <s v="UNIDAD"/>
    <s v="NO SOLICITADAS"/>
  </r>
  <r>
    <x v="2"/>
    <s v="204-1-3"/>
    <n v="10"/>
    <s v="HERRAMIENTAS"/>
    <s v="KNIFE W/ BLADES REFERENCIA 10-989"/>
    <n v="27111500"/>
    <s v="SELECCIÓN ABREVIADA SUBASTA INVERSA"/>
    <n v="4"/>
    <n v="6"/>
    <n v="15"/>
    <n v="483975"/>
    <s v="UNIDAD"/>
    <s v="NO SOLICITADAS"/>
  </r>
  <r>
    <x v="2"/>
    <s v="204-1-3"/>
    <n v="10"/>
    <s v="HERRAMIENTAS"/>
    <s v="PONCHADORA PARA ENGASTAR / CORTAR Y PELAR TERMINALES RJ45/RJ11 P/N TC-CT68"/>
    <n v="27112105"/>
    <s v="SELECCIÓN ABREVIADA SUBASTA INVERSA"/>
    <n v="4"/>
    <n v="6"/>
    <n v="1"/>
    <n v="145800"/>
    <s v="UNIDAD"/>
    <s v="NO SOLICITADAS"/>
  </r>
  <r>
    <x v="2"/>
    <s v="204-1-3"/>
    <n v="10"/>
    <s v="HERRAMIENTAS"/>
    <s v="PISTOLA PARA PINTAR DE ALTO RENDIMIENTO INDUSTRIAL 1000 C.C_x000a_"/>
    <n v="31211908"/>
    <s v="SELECCIÓN ABREVIADA SUBASTA INVERSA"/>
    <n v="4"/>
    <n v="7"/>
    <n v="1"/>
    <n v="111349"/>
    <s v="UNIDAD"/>
    <s v="NO SOLICITADAS"/>
  </r>
  <r>
    <x v="2"/>
    <s v="204-1-3"/>
    <n v="10"/>
    <s v="HERRAMIENTAS"/>
    <s v="CINTA DE MEDICION FLEXOMETRO DE 5 MTS P/N TPMA"/>
    <n v="27111801"/>
    <s v="SELECCIÓN ABREVIADA SUBASTA INVERSA"/>
    <n v="4"/>
    <n v="6"/>
    <n v="1"/>
    <n v="160380"/>
    <s v="UNIDAD"/>
    <s v="NO SOLICITADAS"/>
  </r>
  <r>
    <x v="2"/>
    <s v="204-1-3"/>
    <n v="10"/>
    <s v="HERRAMIENTAS"/>
    <s v="NIVEL DE ALUMINIO DE  BURBUJA DE 24&quot; P/N 40-9269"/>
    <n v="40141746"/>
    <s v="SELECCIÓN ABREVIADA SUBASTA INVERSA"/>
    <n v="4"/>
    <n v="6"/>
    <n v="1"/>
    <n v="194400"/>
    <s v="UNIDAD"/>
    <s v="NO SOLICITADAS"/>
  </r>
  <r>
    <x v="2"/>
    <s v="204-1-3"/>
    <n v="10"/>
    <s v="HERRAMIENTAS"/>
    <s v="EXTENSION FLEXIBLE DE 1/4 P/N TM61A"/>
    <n v="27112831"/>
    <s v="SELECCIÓN ABREVIADA SUBASTA INVERSA"/>
    <n v="4"/>
    <n v="6"/>
    <n v="1"/>
    <n v="223560"/>
    <s v="UNIDAD"/>
    <s v="NO SOLICITADAS"/>
  </r>
  <r>
    <x v="2"/>
    <s v="204-1-3"/>
    <n v="10"/>
    <s v="HERRAMIENTAS"/>
    <s v="BREAK LOOSE TOOLS KIT / TRUMPBOOSTER P/N 53-540AK"/>
    <n v="27111512"/>
    <s v="SELECCIÓN ABREVIADA SUBASTA INVERSA"/>
    <n v="4"/>
    <n v="6"/>
    <n v="1"/>
    <n v="281880"/>
    <s v="UNIDAD"/>
    <s v="NO SOLICITADAS"/>
  </r>
  <r>
    <x v="2"/>
    <s v="204-1-3"/>
    <n v="10"/>
    <s v="HERRAMIENTAS"/>
    <s v="PONCHADORA PROFESIONAL DE PRESIÓN BNC RCA COAXIAL_x000a_"/>
    <n v="27112105"/>
    <s v="SELECCIÓN ABREVIADA SUBASTA INVERSA"/>
    <n v="4"/>
    <n v="7"/>
    <n v="2"/>
    <n v="286390"/>
    <s v="UNIDAD"/>
    <s v="NO SOLICITADAS"/>
  </r>
  <r>
    <x v="2"/>
    <s v="204-1-3"/>
    <n v="10"/>
    <s v="HERRAMIENTAS"/>
    <s v="ESPEJO REDONDO DE INSPECCION CON EXTENSION DE 14&quot; P/N GA295"/>
    <n v="31241700"/>
    <s v="SELECCIÓN ABREVIADA SUBASTA INVERSA"/>
    <n v="4"/>
    <n v="6"/>
    <n v="3"/>
    <n v="291600"/>
    <s v="UNIDAD"/>
    <s v="NO SOLICITADAS"/>
  </r>
  <r>
    <x v="2"/>
    <s v="204-1-3"/>
    <n v="10"/>
    <s v="HERRAMIENTAS"/>
    <s v="JUEGO DE PICOS Y MARCADORES P/N YA149"/>
    <n v="27111500"/>
    <s v="SELECCIÓN ABREVIADA SUBASTA INVERSA"/>
    <n v="4"/>
    <n v="6"/>
    <n v="1"/>
    <n v="291600"/>
    <s v="UNIDAD"/>
    <s v="NO SOLICITADAS"/>
  </r>
  <r>
    <x v="2"/>
    <s v="204-1-3"/>
    <n v="10"/>
    <s v="HERRAMIENTAS"/>
    <s v="PISTOLA AEROGRAFO ECO/MINI HVLP GUN KIT MAX 43 PSI P/N 12-02148 "/>
    <n v="31211908"/>
    <s v="SELECCIÓN ABREVIADA SUBASTA INVERSA"/>
    <n v="4"/>
    <n v="6"/>
    <n v="2"/>
    <n v="291600"/>
    <s v="UNIDAD"/>
    <s v="NO SOLICITADAS"/>
  </r>
  <r>
    <x v="2"/>
    <s v="204-1-3"/>
    <n v="10"/>
    <s v="HERRAMIENTAS"/>
    <s v="JUEGO DE ESPATULAS POR 5 PIEZAS P/N PKN500"/>
    <n v="27111909"/>
    <s v="SELECCIÓN ABREVIADA SUBASTA INVERSA"/>
    <n v="4"/>
    <n v="6"/>
    <n v="1"/>
    <n v="311040"/>
    <s v="UNIDAD"/>
    <s v="NO SOLICITADAS"/>
  </r>
  <r>
    <x v="2"/>
    <s v="204-1-3"/>
    <n v="10"/>
    <s v="HERRAMIENTAS"/>
    <s v="ZORRA 250KG 130X55CM BANDEJA 22X35CM"/>
    <n v="24101605"/>
    <s v="SELECCIÓN ABREVIADA SUBASTA INVERSA"/>
    <n v="4"/>
    <n v="7"/>
    <n v="2"/>
    <n v="222834"/>
    <s v="UNIDAD"/>
    <s v="NO SOLICITADAS"/>
  </r>
  <r>
    <x v="2"/>
    <s v="204-1-3"/>
    <n v="10"/>
    <s v="HERRAMIENTAS"/>
    <s v="JUEGO DE LEZNAS Y GARFIOS CON AGARRE BLANDO X 4 P/N SGASA204A"/>
    <n v="27111500"/>
    <s v="SELECCIÓN ABREVIADA SUBASTA INVERSA"/>
    <n v="4"/>
    <n v="6"/>
    <n v="1"/>
    <n v="340200"/>
    <s v="UNIDAD"/>
    <s v="NO SOLICITADAS"/>
  </r>
  <r>
    <x v="2"/>
    <s v="204-1-3"/>
    <n v="10"/>
    <s v="HERRAMIENTAS"/>
    <s v="ESPATULA DE ACERO INOXIDABLE DE 1 1/2&quot; MANGO DE MADERA "/>
    <n v="27111909"/>
    <s v="SELECCIÓN ABREVIADA SUBASTA INVERSA"/>
    <n v="4"/>
    <n v="6"/>
    <n v="20"/>
    <n v="49340"/>
    <s v="UNIDAD"/>
    <s v="NO SOLICITADAS"/>
  </r>
  <r>
    <x v="2"/>
    <s v="204-1-3"/>
    <n v="10"/>
    <s v="HERRAMIENTAS"/>
    <s v="ALICATES DE SERVICIO ELECTRONICO P/N E740BCG "/>
    <n v="27112148"/>
    <s v="SELECCIÓN ABREVIADA SUBASTA INVERSA"/>
    <n v="4"/>
    <n v="6"/>
    <n v="1"/>
    <n v="417960"/>
    <s v="UNIDAD"/>
    <s v="NO SOLICITADAS"/>
  </r>
  <r>
    <x v="2"/>
    <s v="204-1-3"/>
    <n v="10"/>
    <s v="HERRAMIENTAS"/>
    <s v="JUEGO TENACILLAS POR 7 PIEZAS EN ACERO INOXIDABLE, LARGO DE 4 3/8¨, 6 3/4¨, 6¨, 7¨ P/N TZK7"/>
    <n v="27111525"/>
    <s v="SELECCIÓN ABREVIADA SUBASTA INVERSA"/>
    <n v="4"/>
    <n v="6"/>
    <n v="1"/>
    <n v="447120"/>
    <s v="UNIDAD"/>
    <s v="NO SOLICITADAS"/>
  </r>
  <r>
    <x v="2"/>
    <s v="204-1-3"/>
    <n v="10"/>
    <s v="HERRAMIENTAS"/>
    <s v="PINZA DE LARGO ALCANCE EMPUÑADURA LARGA MORDAZA DE 3 3/16¨,LARGO 11¨ P/N 915CP "/>
    <n v="27111750"/>
    <s v="SELECCIÓN ABREVIADA SUBASTA INVERSA"/>
    <n v="4"/>
    <n v="6"/>
    <n v="1"/>
    <n v="447120"/>
    <s v="UNIDAD"/>
    <s v="NO SOLICITADAS"/>
  </r>
  <r>
    <x v="2"/>
    <s v="204-1-3"/>
    <n v="10"/>
    <s v="HERRAMIENTAS"/>
    <s v="PINZA PELADOR PARA ALAMBRE P/N PWC27"/>
    <n v="27112151"/>
    <s v="SELECCIÓN ABREVIADA SUBASTA INVERSA"/>
    <n v="4"/>
    <n v="6"/>
    <n v="1"/>
    <n v="456840"/>
    <s v="UNIDAD"/>
    <s v="NO SOLICITADAS"/>
  </r>
  <r>
    <x v="2"/>
    <s v="204-1-3"/>
    <n v="10"/>
    <s v="HERRAMIENTAS"/>
    <s v="PORTA BLAST SANDBLASTER P/N 12-00172"/>
    <n v="23153145"/>
    <s v="SELECCIÓN ABREVIADA SUBASTA INVERSA"/>
    <n v="4"/>
    <n v="6"/>
    <n v="1"/>
    <n v="486000"/>
    <s v="UNIDAD"/>
    <s v="NO SOLICITADAS"/>
  </r>
  <r>
    <x v="2"/>
    <s v="204-1-3"/>
    <n v="10"/>
    <s v="HERRAMIENTAS"/>
    <s v="PINZA DE LARGO ALCANCE EMPUÑADURA LARGA MORDAZA DE 3 3/2¨ LARGO 14 1/2¨ P/N 915CP "/>
    <n v="27111750"/>
    <s v="SELECCIÓN ABREVIADA SUBASTA INVERSA"/>
    <n v="4"/>
    <n v="6"/>
    <n v="1"/>
    <n v="495720"/>
    <s v="UNIDAD"/>
    <s v="NO SOLICITADAS"/>
  </r>
  <r>
    <x v="2"/>
    <s v="204-1-3"/>
    <n v="10"/>
    <s v="HERRAMIENTAS"/>
    <s v="JUEGO DE DESTORNILLADORES ELECTRONICO LEZNA EN MINIATURA PUNTAS PLANAS DE 0,055, 0,070¨, 0,080¨ Y 0,100¨"/>
    <n v="27111728"/>
    <s v="SELECCIÓN ABREVIADA SUBASTA INVERSA"/>
    <n v="4"/>
    <n v="6"/>
    <n v="1"/>
    <n v="515160"/>
    <s v="UNIDAD"/>
    <s v="NO SOLICITADAS"/>
  </r>
  <r>
    <x v="2"/>
    <s v="204-1-3"/>
    <n v="10"/>
    <s v="HERRAMIENTAS"/>
    <s v="JUEGO DE DESTORNILLADORES P/N SDGE70"/>
    <n v="27111728"/>
    <s v="SELECCIÓN ABREVIADA SUBASTA INVERSA"/>
    <n v="4"/>
    <n v="6"/>
    <n v="1"/>
    <n v="515160"/>
    <s v="UNIDAD"/>
    <s v="NO SOLICITADAS"/>
  </r>
  <r>
    <x v="2"/>
    <s v="204-1-3"/>
    <n v="10"/>
    <s v="HERRAMIENTAS"/>
    <s v="KIT LIMA MIXTA (CUADRADA-TRIANGULAR) P/N SGFMX104"/>
    <n v="27111933"/>
    <s v="SELECCIÓN ABREVIADA SUBASTA INVERSA"/>
    <n v="4"/>
    <n v="6"/>
    <n v="1"/>
    <n v="737489"/>
    <s v="UNIDAD"/>
    <s v="NO SOLICITADAS"/>
  </r>
  <r>
    <x v="2"/>
    <s v="204-1-3"/>
    <n v="10"/>
    <s v="HERRAMIENTAS"/>
    <s v="KIT LIMA PLANA P/N SGFMA104"/>
    <n v="27111926"/>
    <s v="SELECCIÓN ABREVIADA SUBASTA INVERSA"/>
    <n v="4"/>
    <n v="6"/>
    <n v="1"/>
    <n v="737489"/>
    <s v="UNIDAD"/>
    <s v="NO SOLICITADAS"/>
  </r>
  <r>
    <x v="2"/>
    <s v="204-1-3"/>
    <n v="10"/>
    <s v="HERRAMIENTAS"/>
    <s v="JUEGO DE LIMAS MINIATURA POR 6 PIEZAS P/N SGFMN106"/>
    <n v="27111926"/>
    <s v="SELECCIÓN ABREVIADA SUBASTA INVERSA"/>
    <n v="4"/>
    <n v="6"/>
    <n v="1"/>
    <n v="602640"/>
    <s v="UNIDAD"/>
    <s v="NO SOLICITADAS"/>
  </r>
  <r>
    <x v="2"/>
    <s v="204-1-3"/>
    <n v="10"/>
    <s v="HERRAMIENTAS"/>
    <s v="KIT LIMA REDONDA P/N SGFRD104"/>
    <n v="27111930"/>
    <s v="SELECCIÓN ABREVIADA SUBASTA INVERSA"/>
    <n v="4"/>
    <n v="6"/>
    <n v="1"/>
    <n v="770413"/>
    <s v="UNIDAD"/>
    <s v="NO SOLICITADAS"/>
  </r>
  <r>
    <x v="2"/>
    <s v="204-1-3"/>
    <n v="10"/>
    <s v="HERRAMIENTAS"/>
    <s v="KIT LIMA MEDIA CAÑA P/N SGFHR104"/>
    <n v="27111942"/>
    <s v="SELECCIÓN ABREVIADA SUBASTA INVERSA"/>
    <n v="4"/>
    <n v="6"/>
    <n v="1"/>
    <n v="796752"/>
    <s v="UNIDAD"/>
    <s v="NO SOLICITADAS"/>
  </r>
  <r>
    <x v="2"/>
    <s v="204-1-3"/>
    <n v="10"/>
    <s v="HERRAMIENTAS"/>
    <s v="JUEGO LLAVES MINIATURA COMPENSADAS DE 10 GRADOS P/N XID604KA"/>
    <n v="27111729"/>
    <s v="SELECCIÓN ABREVIADA SUBASTA INVERSA"/>
    <n v="4"/>
    <n v="6"/>
    <n v="1"/>
    <n v="767880"/>
    <s v="UNIDAD"/>
    <s v="NO SOLICITADAS"/>
  </r>
  <r>
    <x v="2"/>
    <s v="204-1-3"/>
    <n v="10"/>
    <s v="HERRAMIENTAS"/>
    <s v="LIMA DE DIENTES CURVOS (ESCOFINA) P/N 14V12"/>
    <n v="23131500"/>
    <s v="SELECCIÓN ABREVIADA SUBASTA INVERSA"/>
    <n v="4"/>
    <n v="6"/>
    <n v="1"/>
    <n v="464223"/>
    <s v="UNIDAD"/>
    <s v="NO SOLICITADAS"/>
  </r>
  <r>
    <x v="2"/>
    <s v="204-1-3"/>
    <n v="10"/>
    <s v="HERRAMIENTAS"/>
    <s v="DADO MAGNETICO POCO PROFUNDO 1/4 P/N MGM8D"/>
    <n v="27111704"/>
    <s v="SELECCIÓN ABREVIADA SUBASTA INVERSA"/>
    <n v="4"/>
    <n v="6"/>
    <n v="5"/>
    <n v="777600"/>
    <s v="UNIDAD"/>
    <s v="NO SOLICITADAS"/>
  </r>
  <r>
    <x v="2"/>
    <s v="204-1-3"/>
    <n v="10"/>
    <s v="HERRAMIENTAS"/>
    <s v="DADO MAGNETICO POCO PROFUNDO 3/8 P/N MGM12C"/>
    <n v="27111704"/>
    <s v="SELECCIÓN ABREVIADA SUBASTA INVERSA"/>
    <n v="4"/>
    <n v="6"/>
    <n v="5"/>
    <n v="777600"/>
    <s v="UNIDAD"/>
    <s v="NO SOLICITADAS"/>
  </r>
  <r>
    <x v="2"/>
    <s v="204-1-3"/>
    <n v="10"/>
    <s v="HERRAMIENTAS"/>
    <s v="DADO MAGNETICO POCO PROFUNDO 5/16 P/N MGM10C"/>
    <n v="27111704"/>
    <s v="SELECCIÓN ABREVIADA SUBASTA INVERSA"/>
    <n v="4"/>
    <n v="6"/>
    <n v="5"/>
    <n v="777600"/>
    <s v="UNIDAD"/>
    <s v="NO SOLICITADAS"/>
  </r>
  <r>
    <x v="2"/>
    <s v="204-1-3"/>
    <n v="10"/>
    <s v="HERRAMIENTAS"/>
    <s v="CAUTIN A GAS P/N PSI 100K  "/>
    <n v="23271806"/>
    <s v="SELECCIÓN ABREVIADA SUBASTA INVERSA"/>
    <n v="4"/>
    <n v="6"/>
    <n v="1"/>
    <n v="806760"/>
    <s v="UNIDAD"/>
    <s v="NO SOLICITADAS"/>
  </r>
  <r>
    <x v="2"/>
    <s v="204-1-3"/>
    <n v="10"/>
    <s v="HERRAMIENTAS"/>
    <s v="PISTOLA DE SOLVENTE NEUMATICA P/N GA299"/>
    <n v="27112904"/>
    <s v="SELECCIÓN ABREVIADA SUBASTA INVERSA"/>
    <n v="4"/>
    <n v="6"/>
    <n v="1"/>
    <n v="845640"/>
    <s v="UNIDAD"/>
    <s v="NO SOLICITADAS"/>
  </r>
  <r>
    <x v="2"/>
    <s v="204-1-3"/>
    <n v="10"/>
    <s v="HERRAMIENTAS"/>
    <s v="DADO MAGNETICO POCO PROFUNDO 7/16 P/N MGM14C"/>
    <n v="27111704"/>
    <s v="SELECCIÓN ABREVIADA SUBASTA INVERSA"/>
    <n v="4"/>
    <n v="6"/>
    <n v="5"/>
    <n v="874800"/>
    <s v="UNIDAD"/>
    <s v="NO SOLICITADAS"/>
  </r>
  <r>
    <x v="2"/>
    <s v="204-1-3"/>
    <n v="10"/>
    <s v="HERRAMIENTAS"/>
    <s v="JUEGO DE ADAPTADORES CON COMBINACION DE CUADROS P/N 1206GS"/>
    <n v="27112800"/>
    <s v="SELECCIÓN ABREVIADA SUBASTA INVERSA"/>
    <n v="4"/>
    <n v="6"/>
    <n v="1"/>
    <n v="1020600"/>
    <s v="UNIDAD"/>
    <s v="NO SOLICITADAS"/>
  </r>
  <r>
    <x v="2"/>
    <s v="204-1-3"/>
    <n v="10"/>
    <s v="HERRAMIENTAS"/>
    <s v="DADO MAGNETICO POCO PROFUNDO 1/2 P/N MFIM161"/>
    <n v="27111704"/>
    <s v="SELECCIÓN ABREVIADA SUBASTA INVERSA"/>
    <n v="4"/>
    <n v="6"/>
    <n v="5"/>
    <n v="1117800"/>
    <s v="UNIDAD"/>
    <s v="NO SOLICITADAS"/>
  </r>
  <r>
    <x v="2"/>
    <s v="204-1-3"/>
    <n v="10"/>
    <s v="HERRAMIENTAS"/>
    <s v="DADO MAGNETICO POCO PROFUNDO 9/16 P/N MFIM181"/>
    <n v="27111704"/>
    <s v="SELECCIÓN ABREVIADA SUBASTA INVERSA"/>
    <n v="4"/>
    <n v="6"/>
    <n v="5"/>
    <n v="1117800"/>
    <s v="UNIDAD"/>
    <s v="NO SOLICITADAS"/>
  </r>
  <r>
    <x v="2"/>
    <s v="204-1-3"/>
    <n v="10"/>
    <s v="HERRAMIENTAS"/>
    <s v="CALIBRADOR DE PRESION DE LLANTAS DE 20 A 160 PSI P/N TGSIFS1"/>
    <n v="41112414"/>
    <s v="SELECCIÓN ABREVIADA SUBASTA INVERSA"/>
    <n v="4"/>
    <n v="6"/>
    <n v="1"/>
    <n v="1146960"/>
    <s v="UNIDAD"/>
    <s v="NO SOLICITADAS"/>
  </r>
  <r>
    <x v="2"/>
    <s v="204-1-3"/>
    <n v="10"/>
    <s v="HERRAMIENTAS"/>
    <s v="PIE DE REY DIGITAL P/N MCAL12A"/>
    <n v="41111600"/>
    <s v="SELECCIÓN ABREVIADA SUBASTA INVERSA"/>
    <n v="4"/>
    <n v="6"/>
    <n v="1"/>
    <n v="1156680"/>
    <s v="UNIDAD"/>
    <s v="NO SOLICITADAS"/>
  </r>
  <r>
    <x v="2"/>
    <s v="204-1-3"/>
    <n v="10"/>
    <s v="HERRAMIENTAS"/>
    <s v="JUEGO DE PINZAS ANILLO DE RETENCION CONVERTIBLES X 3 LARGO DE LAS PINZAS DE 5 3/4¨, 6¨, 7 1/2¨, 5 3/4¨, 5 7/8¨, 7 1/2&quot; P/N PHR503"/>
    <n v="27112110"/>
    <s v="SELECCIÓN ABREVIADA SUBASTA INVERSA"/>
    <n v="4"/>
    <n v="6"/>
    <n v="1"/>
    <n v="1263600"/>
    <s v="UNIDAD"/>
    <s v="NO SOLICITADAS"/>
  </r>
  <r>
    <x v="2"/>
    <s v="204-1-3"/>
    <n v="10"/>
    <s v="HERRAMIENTAS"/>
    <s v="JUEGO DADOS PROFUNDOS 1/4 P/N 110STMDY"/>
    <n v="27111704"/>
    <s v="SELECCIÓN ABREVIADA SUBASTA INVERSA"/>
    <n v="4"/>
    <n v="6"/>
    <n v="1"/>
    <n v="1389960"/>
    <s v="UNIDAD"/>
    <s v="NO SOLICITADAS"/>
  </r>
  <r>
    <x v="2"/>
    <s v="204-1-3"/>
    <n v="10"/>
    <s v="HERRAMIENTAS"/>
    <s v="PISTOLA DE AIRE CALIENTE DE SOLDADURA Y DESOLDAR  110V P/N GJ-8018"/>
    <n v="23271704"/>
    <s v="SELECCIÓN ABREVIADA SUBASTA INVERSA"/>
    <n v="4"/>
    <n v="6"/>
    <n v="1"/>
    <n v="1458000"/>
    <s v="UNIDAD"/>
    <s v="NO SOLICITADAS"/>
  </r>
  <r>
    <x v="2"/>
    <s v="204-1-3"/>
    <n v="10"/>
    <s v="HERRAMIENTAS"/>
    <s v="COMPREHENSIVE FRANGILE COLLAR INSTALLATION KIT P/N ATI3600K "/>
    <n v="27112400"/>
    <s v="SELECCIÓN ABREVIADA SUBASTA INVERSA"/>
    <n v="4"/>
    <n v="6"/>
    <n v="1"/>
    <n v="1720440"/>
    <s v="UNIDAD"/>
    <s v="NO SOLICITADAS"/>
  </r>
  <r>
    <x v="2"/>
    <s v="204-1-3"/>
    <n v="10"/>
    <s v="HERRAMIENTAS"/>
    <s v="ESPATULA DE FIBRA DE VIDRIO P/N PBFG415"/>
    <n v="27111909"/>
    <s v="SELECCIÓN ABREVIADA SUBASTA INVERSA"/>
    <n v="4"/>
    <n v="6"/>
    <n v="2"/>
    <n v="1663620"/>
    <s v="UNIDAD"/>
    <s v="NO SOLICITADAS"/>
  </r>
  <r>
    <x v="2"/>
    <s v="204-1-3"/>
    <n v="10"/>
    <s v="HERRAMIENTAS"/>
    <s v="JUEGO UNIVERSAL POCO PROFUNDO DE 3/8 P/N 206FUA"/>
    <n v="27111729"/>
    <s v="SELECCIÓN ABREVIADA SUBASTA INVERSA"/>
    <n v="4"/>
    <n v="6"/>
    <n v="1"/>
    <n v="1944000"/>
    <s v="UNIDAD"/>
    <s v="NO SOLICITADAS"/>
  </r>
  <r>
    <x v="2"/>
    <s v="204-1-3"/>
    <n v="10"/>
    <s v="HERRAMIENTAS"/>
    <s v="PLIERS AND CUTTERS SETS P/N 102LHCP"/>
    <n v="27112137"/>
    <s v="SELECCIÓN ABREVIADA SUBASTA INVERSA"/>
    <n v="4"/>
    <n v="6"/>
    <n v="2"/>
    <n v="2002320"/>
    <s v="UNIDAD"/>
    <s v="NO SOLICITADAS"/>
  </r>
  <r>
    <x v="2"/>
    <s v="204-1-3"/>
    <n v="10"/>
    <s v="HERRAMIENTAS"/>
    <s v="JUEGO DE ESMERILADORAS DE REBABA P/N VWB800D "/>
    <n v="27112800"/>
    <s v="SELECCIÓN ABREVIADA SUBASTA INVERSA"/>
    <n v="4"/>
    <n v="6"/>
    <n v="1"/>
    <n v="2187000"/>
    <s v="UNIDAD"/>
    <s v="NO SOLICITADAS"/>
  </r>
  <r>
    <x v="2"/>
    <s v="204-1-3"/>
    <n v="10"/>
    <s v="HERRAMIENTAS"/>
    <s v="CALIBRADOR DE PRESION DE LLANTAS P/N 14-6806-6011"/>
    <n v="41112414"/>
    <s v="SELECCIÓN ABREVIADA SUBASTA INVERSA"/>
    <n v="4"/>
    <n v="6"/>
    <n v="1"/>
    <n v="2293920"/>
    <s v="UNIDAD"/>
    <s v="NO SOLICITADAS"/>
  </r>
  <r>
    <x v="2"/>
    <s v="204-1-3"/>
    <n v="10"/>
    <s v="HERRAMIENTAS"/>
    <s v="PNEUMATIC SEALANT GUN MODEL 250-A"/>
    <n v="27112906"/>
    <s v="SELECCIÓN ABREVIADA SUBASTA INVERSA"/>
    <n v="4"/>
    <n v="6"/>
    <n v="1"/>
    <n v="2818800"/>
    <s v="UNIDAD"/>
    <s v="NO SOLICITADAS"/>
  </r>
  <r>
    <x v="2"/>
    <s v="204-1-3"/>
    <n v="10"/>
    <s v="HERRAMIENTAS"/>
    <s v="STANDARD DUTY/STRIKING HANDLE P/N SPBS704G"/>
    <n v="27112500"/>
    <s v="SELECCIÓN ABREVIADA SUBASTA INVERSA"/>
    <n v="4"/>
    <n v="6"/>
    <n v="2"/>
    <n v="2877120"/>
    <s v="UNIDAD"/>
    <s v="NO SOLICITADAS"/>
  </r>
  <r>
    <x v="2"/>
    <s v="204-1-3"/>
    <n v="10"/>
    <s v="HERRAMIENTAS"/>
    <s v="JUEGO MAESTRO DE EXTRACTORES P/N EXDMS48"/>
    <n v="27111712"/>
    <s v="SELECCIÓN ABREVIADA SUBASTA INVERSA"/>
    <n v="4"/>
    <n v="6"/>
    <n v="1"/>
    <n v="3450600"/>
    <s v="UNIDAD"/>
    <s v="NO SOLICITADAS"/>
  </r>
  <r>
    <x v="2"/>
    <s v="204-1-3"/>
    <n v="10"/>
    <s v="HERRAMIENTAS"/>
    <s v="RIVET SQUEEZER KIT P/N ATI206A-24PC"/>
    <n v="27111512"/>
    <s v="SELECCIÓN ABREVIADA SUBASTA INVERSA"/>
    <n v="4"/>
    <n v="6"/>
    <n v="1"/>
    <n v="4247640"/>
    <s v="UNIDAD"/>
    <s v="NO SOLICITADAS"/>
  </r>
  <r>
    <x v="2"/>
    <s v="204-1-3"/>
    <n v="10"/>
    <s v="HERRAMIENTAS"/>
    <s v="ROLLER CLUTCH WRENCH KIT P/N ATISK3539A8"/>
    <n v="27111715"/>
    <s v="SELECCIÓN ABREVIADA SUBASTA INVERSA"/>
    <n v="4"/>
    <n v="6"/>
    <n v="1"/>
    <n v="4374000"/>
    <s v="UNIDAD"/>
    <s v="NO SOLICITADAS"/>
  </r>
  <r>
    <x v="2"/>
    <s v="204-1-3"/>
    <n v="10"/>
    <s v="HERRAMIENTAS"/>
    <s v="TECHNI TOOL KIT MOBILE FIELD TECHNICIAN 105 PC P/N 758TT019"/>
    <n v="27113200"/>
    <s v="SELECCIÓN ABREVIADA SUBASTA INVERSA"/>
    <n v="4"/>
    <n v="6"/>
    <n v="1"/>
    <n v="4539240"/>
    <s v="UNIDAD"/>
    <s v="NO SOLICITADAS"/>
  </r>
  <r>
    <x v="2"/>
    <s v="204-1-3"/>
    <n v="10"/>
    <s v="HERRAMIENTAS"/>
    <s v="ALICATE PUNTA LARGA"/>
    <n v="27112108"/>
    <s v="SELECCIÓN ABREVIADA SUBASTA INVERSA"/>
    <n v="1"/>
    <n v="7"/>
    <n v="3"/>
    <n v="61587"/>
    <s v="UNIDAD"/>
    <s v="NO SOLICITADAS"/>
  </r>
  <r>
    <x v="2"/>
    <s v="204-1-3"/>
    <n v="10"/>
    <s v="HERRAMIENTAS"/>
    <s v="CEPILLO ELECTRICO PARA TRABAJO EN MADERA"/>
    <n v="27111903"/>
    <s v="SELECCIÓN ABREVIADA SUBASTA INVERSA"/>
    <n v="1"/>
    <n v="7"/>
    <n v="1"/>
    <n v="388524"/>
    <s v="UNIDAD"/>
    <s v="NO SOLICITADAS"/>
  </r>
  <r>
    <x v="2"/>
    <s v="204-1-3"/>
    <n v="10"/>
    <s v="HERRAMIENTAS"/>
    <s v="CALIBRADOR PIE DE REY 8”"/>
    <n v="41111621"/>
    <s v="SELECCIÓN ABREVIADA SUBASTA INVERSA"/>
    <n v="1"/>
    <n v="7"/>
    <n v="1"/>
    <n v="18652"/>
    <s v="UNIDAD"/>
    <s v="NO SOLICITADAS"/>
  </r>
  <r>
    <x v="2"/>
    <s v="204-1-3"/>
    <n v="10"/>
    <s v="HERRAMIENTAS"/>
    <s v="CINCEL CORTA FRÍOS 1X8” (1.000VOLT)"/>
    <n v="27111901"/>
    <s v="SELECCIÓN ABREVIADA SUBASTA INVERSA"/>
    <n v="1"/>
    <n v="7"/>
    <n v="1"/>
    <n v="12652"/>
    <s v="UNIDAD"/>
    <s v="NO SOLICITADAS"/>
  </r>
  <r>
    <x v="2"/>
    <s v="204-1-3"/>
    <n v="10"/>
    <s v="HERRAMIENTAS"/>
    <s v="CINCEL DE PUNTA 10”"/>
    <n v="27112229"/>
    <s v="SELECCIÓN ABREVIADA SUBASTA INVERSA"/>
    <n v="1"/>
    <n v="7"/>
    <n v="1"/>
    <n v="20447"/>
    <s v="UNIDAD"/>
    <s v="NO SOLICITADAS"/>
  </r>
  <r>
    <x v="2"/>
    <s v="204-1-3"/>
    <n v="10"/>
    <s v="HERRAMIENTAS"/>
    <s v="CINCEL SDS-PLUS DE PALA ¾” X 10”"/>
    <n v="27112229"/>
    <s v="SELECCIÓN ABREVIADA SUBASTA INVERSA"/>
    <n v="1"/>
    <n v="7"/>
    <n v="1"/>
    <n v="20447"/>
    <s v="UNIDAD"/>
    <s v="NO SOLICITADAS"/>
  </r>
  <r>
    <x v="2"/>
    <s v="204-1-3"/>
    <n v="10"/>
    <s v="HERRAMIENTAS"/>
    <s v="CURVADOR TUBO METÁLICO ¾”"/>
    <n v="27112501"/>
    <s v="SELECCIÓN ABREVIADA SUBASTA INVERSA"/>
    <n v="1"/>
    <n v="7"/>
    <n v="1"/>
    <n v="74210"/>
    <s v="UNIDAD"/>
    <s v="NO SOLICITADAS"/>
  </r>
  <r>
    <x v="2"/>
    <s v="204-1-3"/>
    <n v="10"/>
    <s v="HERRAMIENTAS"/>
    <s v="DESTORNILLADOR DE IMPACTO"/>
    <n v="27111742"/>
    <s v="SELECCIÓN ABREVIADA SUBASTA INVERSA"/>
    <n v="1"/>
    <n v="7"/>
    <n v="1"/>
    <n v="121348"/>
    <s v="UNIDAD"/>
    <s v="NO SOLICITADAS"/>
  </r>
  <r>
    <x v="2"/>
    <s v="204-1-3"/>
    <n v="10"/>
    <s v="HERRAMIENTAS"/>
    <s v="DETECTOR DIGITAL"/>
    <n v="32101519"/>
    <s v="SELECCIÓN ABREVIADA SUBASTA INVERSA"/>
    <n v="1"/>
    <n v="7"/>
    <n v="1"/>
    <n v="202278"/>
    <s v="UNIDAD"/>
    <s v="NO SOLICITADAS"/>
  </r>
  <r>
    <x v="2"/>
    <s v="204-1-3"/>
    <n v="10"/>
    <s v="HERRAMIENTAS"/>
    <s v="DOBLADORA DE TUBO DE ¼” HASTA  ½&quot;"/>
    <n v="27112503"/>
    <s v="SELECCIÓN ABREVIADA SUBASTA INVERSA"/>
    <n v="1"/>
    <n v="7"/>
    <n v="1"/>
    <n v="47533"/>
    <s v="UNIDAD"/>
    <s v="NO SOLICITADAS"/>
  </r>
  <r>
    <x v="2"/>
    <s v="204-1-3"/>
    <n v="10"/>
    <s v="HERRAMIENTAS"/>
    <s v="EXTRACTOR DE ASIENTO METALICO"/>
    <n v="27111712"/>
    <s v="SELECCIÓN ABREVIADA SUBASTA INVERSA"/>
    <n v="1"/>
    <n v="7"/>
    <n v="1"/>
    <n v="476365"/>
    <s v="UNIDAD"/>
    <s v="NO SOLICITADAS"/>
  </r>
  <r>
    <x v="2"/>
    <s v="204-1-3"/>
    <n v="10"/>
    <s v="HERRAMIENTAS"/>
    <s v="FLEXOMETRO 5MTS X ¾"/>
    <n v="41111613"/>
    <s v="SELECCIÓN ABREVIADA SUBASTA INVERSA"/>
    <n v="1"/>
    <n v="7"/>
    <n v="3"/>
    <n v="22041"/>
    <s v="UNIDAD"/>
    <s v="NO SOLICITADAS"/>
  </r>
  <r>
    <x v="2"/>
    <s v="204-1-3"/>
    <n v="10"/>
    <s v="HERRAMIENTAS"/>
    <s v="FUMIGADORA MANUAL PEQUEÑA"/>
    <n v="27112000"/>
    <s v="SELECCIÓN ABREVIADA SUBASTA INVERSA"/>
    <n v="1"/>
    <n v="7"/>
    <n v="1"/>
    <n v="23474"/>
    <s v="UNIDAD"/>
    <s v="NO SOLICITADAS"/>
  </r>
  <r>
    <x v="2"/>
    <s v="204-1-3"/>
    <n v="10"/>
    <s v="HERRAMIENTAS"/>
    <s v="HOMBRESOLO 10&quot;"/>
    <n v="27111750"/>
    <s v="SELECCIÓN ABREVIADA SUBASTA INVERSA"/>
    <n v="1"/>
    <n v="7"/>
    <n v="2"/>
    <n v="56648"/>
    <s v="UNIDAD"/>
    <s v="NO SOLICITADAS"/>
  </r>
  <r>
    <x v="2"/>
    <s v="204-1-3"/>
    <n v="10"/>
    <s v="HERRAMIENTAS"/>
    <s v="JUEGO DE DESTORNILLADOR DE CUATRO PIEZAS"/>
    <n v="27111728"/>
    <s v="SELECCIÓN ABREVIADA SUBASTA INVERSA"/>
    <n v="1"/>
    <n v="7"/>
    <n v="5"/>
    <n v="67205"/>
    <s v="UNIDAD"/>
    <s v="NO SOLICITADAS"/>
  </r>
  <r>
    <x v="2"/>
    <s v="204-1-3"/>
    <n v="10"/>
    <s v="HERRAMIENTAS"/>
    <s v="JUEGO DE DESTORNILLADORES DE PRESICION"/>
    <n v="27111728"/>
    <s v="SELECCIÓN ABREVIADA SUBASTA INVERSA"/>
    <n v="1"/>
    <n v="7"/>
    <n v="1"/>
    <n v="26630"/>
    <s v="UNIDAD"/>
    <s v="NO SOLICITADAS"/>
  </r>
  <r>
    <x v="2"/>
    <s v="204-1-3"/>
    <n v="10"/>
    <s v="HERRAMIENTAS"/>
    <s v="JUEGO DE EXPANDER TUBERIA (PRENSA FLARE Y TROMPO)"/>
    <n v="27113200"/>
    <s v="SELECCIÓN ABREVIADA SUBASTA INVERSA"/>
    <n v="1"/>
    <n v="7"/>
    <n v="2"/>
    <n v="129510"/>
    <s v="UNIDAD"/>
    <s v="NO SOLICITADAS"/>
  </r>
  <r>
    <x v="2"/>
    <s v="204-1-3"/>
    <n v="10"/>
    <s v="HERRAMIENTAS"/>
    <s v="JUEGO DE LLAVES ALLEN LARGA 20 PIEZAS"/>
    <n v="27111729"/>
    <s v="SELECCIÓN ABREVIADA SUBASTA INVERSA"/>
    <n v="1"/>
    <n v="7"/>
    <n v="1"/>
    <n v="40404"/>
    <s v="UNIDAD"/>
    <s v="NO SOLICITADAS"/>
  </r>
  <r>
    <x v="2"/>
    <s v="204-1-3"/>
    <n v="10"/>
    <s v="HERRAMIENTAS"/>
    <s v="JUEGO DE LLAVES BRISTOL"/>
    <n v="27111729"/>
    <s v="SELECCIÓN ABREVIADA SUBASTA INVERSA"/>
    <n v="1"/>
    <n v="7"/>
    <n v="2"/>
    <n v="64620"/>
    <s v="UNIDAD"/>
    <s v="NO SOLICITADAS"/>
  </r>
  <r>
    <x v="2"/>
    <s v="204-1-3"/>
    <n v="10"/>
    <s v="HERRAMIENTAS"/>
    <s v="JUEGO DE LLAVES DE BOCA DESDE ½&quot; HASTA 1&quot;"/>
    <n v="27111729"/>
    <s v="SELECCIÓN ABREVIADA SUBASTA INVERSA"/>
    <n v="1"/>
    <n v="7"/>
    <n v="1"/>
    <n v="80264"/>
    <s v="UNIDAD"/>
    <s v="NO SOLICITADAS"/>
  </r>
  <r>
    <x v="2"/>
    <s v="204-1-3"/>
    <n v="10"/>
    <s v="HERRAMIENTAS"/>
    <s v="JUEGO DE FORMON COMPUESTO DE 4 PIEZAS DE 1/4,1/2,1,1.1/4."/>
    <n v="27111911"/>
    <s v="SELECCIÓN ABREVIADA SUBASTA INVERSA"/>
    <n v="1"/>
    <n v="7"/>
    <n v="1"/>
    <n v="40404"/>
    <s v="UNIDAD"/>
    <s v="NO SOLICITADAS"/>
  </r>
  <r>
    <x v="2"/>
    <s v="204-1-3"/>
    <n v="10"/>
    <s v="HERRAMIENTAS"/>
    <s v="JUEGO DE MANOMETROS PARA R-22 "/>
    <n v="60104707"/>
    <s v="SELECCIÓN ABREVIADA SUBASTA INVERSA"/>
    <n v="1"/>
    <n v="7"/>
    <n v="1"/>
    <n v="161208"/>
    <s v="UNIDAD"/>
    <s v="NO SOLICITADAS"/>
  </r>
  <r>
    <x v="2"/>
    <s v="204-1-3"/>
    <n v="10"/>
    <s v="HERRAMIENTAS"/>
    <s v="JUEGO DE MANOMETROS PARA R-410"/>
    <n v="60104707"/>
    <s v="SELECCIÓN ABREVIADA SUBASTA INVERSA"/>
    <n v="1"/>
    <n v="7"/>
    <n v="1"/>
    <n v="161208"/>
    <s v="UNIDAD"/>
    <s v="NO SOLICITADAS"/>
  </r>
  <r>
    <x v="2"/>
    <s v="204-1-3"/>
    <n v="10"/>
    <s v="HERRAMIENTAS"/>
    <s v="LIMA ½ CAÑA"/>
    <n v="27111919"/>
    <s v="SELECCIÓN ABREVIADA SUBASTA INVERSA"/>
    <n v="1"/>
    <n v="7"/>
    <n v="2"/>
    <n v="48024"/>
    <s v="UNIDAD"/>
    <s v="NO SOLICITADAS"/>
  </r>
  <r>
    <x v="2"/>
    <s v="204-1-3"/>
    <n v="10"/>
    <s v="HERRAMIENTAS"/>
    <s v="LIMA PLANA"/>
    <n v="27111926"/>
    <s v="SELECCIÓN ABREVIADA SUBASTA INVERSA"/>
    <n v="1"/>
    <n v="7"/>
    <n v="2"/>
    <n v="38500"/>
    <s v="UNIDAD"/>
    <s v="NO SOLICITADAS"/>
  </r>
  <r>
    <x v="2"/>
    <s v="204-1-3"/>
    <n v="10"/>
    <s v="HERRAMIENTAS"/>
    <s v="LIMA REDONDA"/>
    <n v="27111930"/>
    <s v="SELECCIÓN ABREVIADA SUBASTA INVERSA"/>
    <n v="1"/>
    <n v="7"/>
    <n v="1"/>
    <n v="7285"/>
    <s v="UNIDAD"/>
    <s v="NO SOLICITADAS"/>
  </r>
  <r>
    <x v="2"/>
    <s v="204-1-3"/>
    <n v="10"/>
    <s v="HERRAMIENTAS"/>
    <s v="LLANA METALICA DENTADA DE 10MM"/>
    <n v="27111743"/>
    <s v="SELECCIÓN ABREVIADA SUBASTA INVERSA"/>
    <n v="1"/>
    <n v="7"/>
    <n v="3"/>
    <n v="71217"/>
    <s v="UNIDAD"/>
    <s v="NO SOLICITADAS"/>
  </r>
  <r>
    <x v="2"/>
    <s v="204-1-3"/>
    <n v="10"/>
    <s v="HERRAMIENTAS"/>
    <s v="LLAVE DE CADENA 04&quot;"/>
    <n v="27111749"/>
    <s v="SELECCIÓN ABREVIADA SUBASTA INVERSA"/>
    <n v="1"/>
    <n v="7"/>
    <n v="1"/>
    <n v="52607"/>
    <s v="UNIDAD"/>
    <s v="NO SOLICITADAS"/>
  </r>
  <r>
    <x v="2"/>
    <s v="204-1-3"/>
    <n v="10"/>
    <s v="HERRAMIENTAS"/>
    <s v="LLAVE DE TUBO  14&quot; "/>
    <n v="27111749"/>
    <s v="SELECCIÓN ABREVIADA SUBASTA INVERSA"/>
    <n v="1"/>
    <n v="7"/>
    <n v="1"/>
    <n v="9129"/>
    <s v="UNIDAD"/>
    <s v="NO SOLICITADAS"/>
  </r>
  <r>
    <x v="2"/>
    <s v="204-1-3"/>
    <n v="10"/>
    <s v="HERRAMIENTAS"/>
    <s v="LLAVE DE TUBO 12&quot;"/>
    <n v="27111749"/>
    <s v="SELECCIÓN ABREVIADA SUBASTA INVERSA"/>
    <n v="1"/>
    <n v="7"/>
    <n v="2"/>
    <n v="14734"/>
    <s v="UNIDAD"/>
    <s v="NO SOLICITADAS"/>
  </r>
  <r>
    <x v="2"/>
    <s v="204-1-3"/>
    <n v="10"/>
    <s v="HERRAMIENTAS"/>
    <s v="LLAVE DE TUBO 18&quot;"/>
    <n v="27111700"/>
    <s v="SELECCIÓN ABREVIADA SUBASTA INVERSA"/>
    <n v="1"/>
    <n v="7"/>
    <n v="1"/>
    <n v="12013"/>
    <s v="UNIDAD"/>
    <s v="NO SOLICITADAS"/>
  </r>
  <r>
    <x v="2"/>
    <s v="204-1-3"/>
    <n v="10"/>
    <s v="HERRAMIENTAS"/>
    <s v="LLAVE INGLESA 10&quot;"/>
    <n v="27111700"/>
    <s v="SELECCIÓN ABREVIADA SUBASTA INVERSA"/>
    <n v="1"/>
    <n v="7"/>
    <n v="1"/>
    <n v="20230"/>
    <s v="UNIDAD"/>
    <s v="NO SOLICITADAS"/>
  </r>
  <r>
    <x v="2"/>
    <s v="204-1-3"/>
    <n v="10"/>
    <s v="HERRAMIENTAS"/>
    <s v="LLAVE INGLESA 14&quot;"/>
    <n v="27111707"/>
    <s v="SELECCIÓN ABREVIADA SUBASTA INVERSA"/>
    <n v="1"/>
    <n v="7"/>
    <n v="1"/>
    <n v="28324"/>
    <s v="UNIDAD"/>
    <s v="NO SOLICITADAS"/>
  </r>
  <r>
    <x v="2"/>
    <s v="204-1-3"/>
    <n v="10"/>
    <s v="HERRAMIENTAS"/>
    <s v="LLAVES DE EXPANSIÓN #10&quot;"/>
    <n v="20121917"/>
    <s v="SELECCIÓN ABREVIADA SUBASTA INVERSA"/>
    <n v="1"/>
    <n v="7"/>
    <n v="2"/>
    <n v="47342"/>
    <s v="UNIDAD"/>
    <s v="NO SOLICITADAS"/>
  </r>
  <r>
    <x v="2"/>
    <s v="204-1-3"/>
    <n v="10"/>
    <s v="HERRAMIENTAS"/>
    <s v="MANDRIL SIERRA COPA 1 ¼ - 8”"/>
    <n v="20121917"/>
    <s v="SELECCIÓN ABREVIADA SUBASTA INVERSA"/>
    <n v="1"/>
    <n v="7"/>
    <n v="1"/>
    <n v="52607"/>
    <s v="UNIDAD"/>
    <s v="NO SOLICITADAS"/>
  </r>
  <r>
    <x v="2"/>
    <s v="204-1-3"/>
    <n v="10"/>
    <s v="HERRAMIENTAS"/>
    <s v="MANDRIL SIERRA COPA 32-152MM"/>
    <n v="27111602"/>
    <s v="SELECCIÓN ABREVIADA SUBASTA INVERSA"/>
    <n v="1"/>
    <n v="7"/>
    <n v="1"/>
    <n v="40404"/>
    <s v="UNIDAD"/>
    <s v="NO SOLICITADAS"/>
  </r>
  <r>
    <x v="2"/>
    <s v="204-1-3"/>
    <n v="10"/>
    <s v="HERRAMIENTAS"/>
    <s v="MANOMETRO R 410"/>
    <n v="27111515"/>
    <s v="SELECCIÓN ABREVIADA SUBASTA INVERSA"/>
    <n v="1"/>
    <n v="7"/>
    <n v="2"/>
    <n v="501988"/>
    <s v="UNIDAD"/>
    <s v="NO SOLICITADAS"/>
  </r>
  <r>
    <x v="2"/>
    <s v="204-1-3"/>
    <n v="10"/>
    <s v="HERRAMIENTAS"/>
    <s v="MARTILLO DE OREJA 1.5 LIBRAS"/>
    <n v="41113630"/>
    <s v="SELECCIÓN ABREVIADA SUBASTA INVERSA"/>
    <n v="1"/>
    <n v="7"/>
    <n v="2"/>
    <n v="40460"/>
    <s v="UNIDAD"/>
    <s v="NO SOLICITADAS"/>
  </r>
  <r>
    <x v="2"/>
    <s v="204-1-3"/>
    <n v="10"/>
    <s v="HERRAMIENTAS"/>
    <s v="MOTOTOOL  ¼” 460W-110V"/>
    <n v="23241635"/>
    <s v="SELECCIÓN ABREVIADA SUBASTA INVERSA"/>
    <n v="1"/>
    <n v="7"/>
    <n v="1"/>
    <n v="72462"/>
    <s v="UNIDAD"/>
    <s v="NO SOLICITADAS"/>
  </r>
  <r>
    <x v="2"/>
    <s v="204-1-3"/>
    <n v="10"/>
    <s v="HERRAMIENTAS"/>
    <s v="NAVAJA TIPO ELECTRICISTA 12,5 CMS"/>
    <n v="27112813"/>
    <s v="SELECCIÓN ABREVIADA SUBASTA INVERSA"/>
    <n v="1"/>
    <n v="7"/>
    <n v="3"/>
    <n v="16284"/>
    <s v="UNIDAD"/>
    <s v="NO SOLICITADAS"/>
  </r>
  <r>
    <x v="2"/>
    <s v="204-1-3"/>
    <n v="10"/>
    <s v="HERRAMIENTAS"/>
    <s v="NIVEL DE GOTA"/>
    <n v="41111950"/>
    <s v="SELECCIÓN ABREVIADA SUBASTA INVERSA"/>
    <n v="1"/>
    <n v="7"/>
    <n v="2"/>
    <n v="48432"/>
    <s v="UNIDAD"/>
    <s v="NO SOLICITADAS"/>
  </r>
  <r>
    <x v="2"/>
    <s v="204-1-3"/>
    <n v="10"/>
    <s v="HERRAMIENTAS"/>
    <s v="PÉRTIGA TELESCÓPICA TRIANGULAR EN FIBRA DE VIDRIO DE 16 METROS"/>
    <n v="27112813"/>
    <s v="SELECCIÓN ABREVIADA SUBASTA INVERSA"/>
    <n v="1"/>
    <n v="7"/>
    <n v="1"/>
    <n v="680000"/>
    <s v="UNIDAD"/>
    <s v="NO SOLICITADAS"/>
  </r>
  <r>
    <x v="2"/>
    <s v="204-1-3"/>
    <n v="10"/>
    <s v="HERRAMIENTAS"/>
    <s v="PINZA CORTANTE"/>
    <n v="27112105"/>
    <s v="SELECCIÓN ABREVIADA SUBASTA INVERSA"/>
    <n v="1"/>
    <n v="7"/>
    <n v="2"/>
    <n v="161752"/>
    <s v="UNIDAD"/>
    <s v="NO SOLICITADAS"/>
  </r>
  <r>
    <x v="2"/>
    <s v="204-1-3"/>
    <n v="10"/>
    <s v="HERRAMIENTAS"/>
    <s v="PINZA PUNTA LARGA 8”"/>
    <n v="27112103"/>
    <s v="SELECCIÓN ABREVIADA SUBASTA INVERSA"/>
    <n v="1"/>
    <n v="7"/>
    <n v="3"/>
    <n v="45447"/>
    <s v="UNIDAD"/>
    <s v="NO SOLICITADAS"/>
  </r>
  <r>
    <x v="2"/>
    <s v="204-1-3"/>
    <n v="10"/>
    <s v="HERRAMIENTAS"/>
    <s v="PINZA TIPO ELECTRICISTA 8”"/>
    <n v="27112105"/>
    <s v="SELECCIÓN ABREVIADA SUBASTA INVERSA"/>
    <n v="1"/>
    <n v="7"/>
    <n v="2"/>
    <n v="291398"/>
    <s v="UNIDAD"/>
    <s v="NO SOLICITADAS"/>
  </r>
  <r>
    <x v="2"/>
    <s v="204-1-3"/>
    <n v="10"/>
    <s v="HERRAMIENTAS"/>
    <s v="PINZA VOLTIAM PERIMETRICAS DIGITALES"/>
    <n v="41113637"/>
    <s v="SELECCIÓN ABREVIADA SUBASTA INVERSA"/>
    <n v="1"/>
    <n v="7"/>
    <n v="3"/>
    <n v="240279"/>
    <s v="UNIDAD"/>
    <s v="NO SOLICITADAS"/>
  </r>
  <r>
    <x v="2"/>
    <s v="204-1-3"/>
    <n v="10"/>
    <s v="HERRAMIENTAS"/>
    <s v="PINZAS VOLTIAMPERIMETRICA 0-1000VAC-VDC"/>
    <n v="41113637"/>
    <s v="SELECCIÓN ABREVIADA SUBASTA INVERSA"/>
    <n v="1"/>
    <n v="7"/>
    <n v="1"/>
    <n v="1460000"/>
    <s v="UNIDAD"/>
    <s v="NO SOLICITADAS"/>
  </r>
  <r>
    <x v="2"/>
    <s v="204-1-3"/>
    <n v="10"/>
    <s v="HERRAMIENTAS"/>
    <s v="PISTOLA DE CALOR 2000W"/>
    <n v="41102412"/>
    <s v="SELECCIÓN ABREVIADA SUBASTA INVERSA"/>
    <n v="1"/>
    <n v="7"/>
    <n v="1"/>
    <n v="265979"/>
    <s v="UNIDAD"/>
    <s v="NO SOLICITADAS"/>
  </r>
  <r>
    <x v="2"/>
    <s v="204-1-3"/>
    <n v="10"/>
    <s v="HERRAMIENTAS"/>
    <s v="PISTOLA PARA SOPLAR Y ASPIRAR 600W"/>
    <n v="23151601"/>
    <s v="SELECCIÓN ABREVIADA SUBASTA INVERSA"/>
    <n v="1"/>
    <n v="7"/>
    <n v="1"/>
    <n v="54348"/>
    <s v="UNIDAD"/>
    <s v="NO SOLICITADAS"/>
  </r>
  <r>
    <x v="2"/>
    <s v="204-1-3"/>
    <n v="10"/>
    <s v="HERRAMIENTAS"/>
    <s v="REGLA DE ACERO DE 12”"/>
    <n v="41111604"/>
    <s v="SELECCIÓN ABREVIADA SUBASTA INVERSA"/>
    <n v="1"/>
    <n v="7"/>
    <n v="1"/>
    <n v="40064"/>
    <s v="UNIDAD"/>
    <s v="NO SOLICITADAS"/>
  </r>
  <r>
    <x v="2"/>
    <s v="204-1-3"/>
    <n v="10"/>
    <s v="HERRAMIENTAS"/>
    <s v="TIJERA DE MANO PARA JARDINERIA"/>
    <n v="27112007"/>
    <s v="SELECCIÓN ABREVIADA SUBASTA INVERSA"/>
    <n v="1"/>
    <n v="7"/>
    <n v="1"/>
    <n v="33262"/>
    <s v="UNIDAD"/>
    <s v="NO SOLICITADAS"/>
  </r>
  <r>
    <x v="2"/>
    <s v="204-1-4"/>
    <n v="10"/>
    <s v="AUDIOVISUALES Y ACCESORIOS"/>
    <s v="SISTEMA DE SONIDO TIPO PERIFONEO"/>
    <n v="52161547"/>
    <s v="MÍNIMA CUANTÍA"/>
    <n v="2"/>
    <n v="1"/>
    <n v="1"/>
    <n v="11200000"/>
    <s v="GLOBAL"/>
    <s v="NO SOLICITADAS"/>
  </r>
  <r>
    <x v="2"/>
    <s v="204-1-6"/>
    <n v="10"/>
    <s v="EQUIPO DE SISTEMAS"/>
    <s v="IMPRESORA HDP 5600 IMPRESIÓN POR UNA CARA, TRANSFERENCIA TERMICA DE RESINA"/>
    <n v="43212108"/>
    <s v="MÍNIMA CUANTÍA"/>
    <n v="2"/>
    <n v="1"/>
    <n v="1"/>
    <n v="9300000"/>
    <s v="GLOBAL"/>
    <s v="NO SOLICITADAS"/>
  </r>
  <r>
    <x v="2"/>
    <s v="204-1-9"/>
    <n v="16"/>
    <s v="EQUIPO DE CAFETERIA"/>
    <s v="LICUADORA INDUSTRIAL"/>
    <n v="48101608"/>
    <s v="MÍNIMA CUANTÍA"/>
    <n v="2"/>
    <n v="2"/>
    <n v="2"/>
    <n v="3400000"/>
    <s v="UNIDAD"/>
    <s v="NO SOLICITADAS"/>
  </r>
  <r>
    <x v="2"/>
    <s v="204-1-9"/>
    <n v="10"/>
    <s v="EQUIPO DE CAFETERIA"/>
    <s v="MOSTRADOR AUTOSERVICIO CALIENTE"/>
    <n v="48102101"/>
    <s v="MÍNIMA CUANTÍA"/>
    <n v="1"/>
    <n v="6"/>
    <n v="1"/>
    <n v="13000000"/>
    <s v="UNIDAD"/>
    <s v="NO SOLICITADAS"/>
  </r>
  <r>
    <x v="2"/>
    <s v="204-1-9"/>
    <n v="16"/>
    <s v="EQUIPO DE CAFETERIA"/>
    <s v="MOSTRADOR AUTOSERVICIO NEUTRO"/>
    <n v="48102101"/>
    <s v="MÍNIMA CUANTÍA"/>
    <n v="1"/>
    <n v="6"/>
    <n v="1"/>
    <n v="2790000"/>
    <s v="UNIDAD"/>
    <s v="NO SOLICITADAS"/>
  </r>
  <r>
    <x v="2"/>
    <s v="204-1-10"/>
    <n v="10"/>
    <s v="EQUIPO DE LABORATORIO"/>
    <s v="MICROSCOPIO LUPA 50X - 500X P/N ZK670600"/>
    <n v="41111727"/>
    <s v="SELECCIÓN ABREVIADA SUBASTA INVERSA"/>
    <n v="4"/>
    <n v="6"/>
    <n v="1"/>
    <n v="160380"/>
    <s v="UNIDAD"/>
    <s v="NO SOLICITADAS"/>
  </r>
  <r>
    <x v="2"/>
    <s v="204-1-10"/>
    <n v="10"/>
    <s v="EQUIPO DE LABORATORIO"/>
    <s v="MULTIMETRO DIGITAL"/>
    <n v="41113710"/>
    <s v="SELECCIÓN ABREVIADA SUBASTA INVERSA"/>
    <n v="7"/>
    <n v="4"/>
    <n v="2"/>
    <n v="160000"/>
    <s v="UNIDAD"/>
    <s v="NO SOLICITADAS"/>
  </r>
  <r>
    <x v="2"/>
    <s v="204-1-13"/>
    <n v="10"/>
    <s v="EQUIPO AGRICOLA"/>
    <s v="MOTOSIERRA "/>
    <n v="27112019"/>
    <s v="MÍNIMA CUANTÍA"/>
    <n v="2"/>
    <n v="2"/>
    <n v="1"/>
    <n v="1500000"/>
    <s v="UNIDAD"/>
    <s v="NO SOLICITADAS"/>
  </r>
  <r>
    <x v="2"/>
    <s v="204-1-13"/>
    <n v="10"/>
    <s v="EQUIPO AGRICOLA"/>
    <s v="GUADAÑA A GASOLINA 41.5 CC MOTOR 2 TIEMPOS B-45 EJE GIRATORIO_x000a_"/>
    <n v="27112006"/>
    <s v="MÍNIMA CUANTÍA"/>
    <n v="4"/>
    <n v="7"/>
    <n v="1"/>
    <n v="1350000"/>
    <s v="UNIDAD"/>
    <s v="NO SOLICITADAS"/>
  </r>
  <r>
    <x v="2"/>
    <s v="204-1-15"/>
    <n v="16"/>
    <s v="MAQUINARIA INDUSTRIAL"/>
    <s v="TRANSFORMADOR DE 220 A 24 VOLTIOS "/>
    <n v="39121022"/>
    <s v="MÍNIMA CUANTÍA"/>
    <n v="3"/>
    <n v="2"/>
    <n v="3"/>
    <n v="87000"/>
    <s v="UNIDAD"/>
    <s v="NO SOLICITADAS"/>
  </r>
  <r>
    <x v="2"/>
    <s v="204-1-15"/>
    <n v="10"/>
    <s v="MAQUINARIA INDUSTRIAL"/>
    <s v="GRAMPA DE TRABA/PLANCHA DE METAL"/>
    <n v="23251503"/>
    <s v="SELECCIÓN ABREVIADA SUBASTA INVERSA"/>
    <n v="4"/>
    <n v="6"/>
    <n v="1"/>
    <n v="223560"/>
    <s v="UNIDAD"/>
    <s v="NO SOLICITADAS"/>
  </r>
  <r>
    <x v="2"/>
    <s v="204-1-15"/>
    <n v="10"/>
    <s v="MAQUINARIA INDUSTRIAL"/>
    <s v="GRAMPAS &quot;C&quot; DE ALTA VISIBILIDAD 4&quot; (PRENSA EN C)"/>
    <n v="23251503"/>
    <s v="SELECCIÓN ABREVIADA SUBASTA INVERSA"/>
    <n v="4"/>
    <n v="6"/>
    <n v="1"/>
    <n v="437400"/>
    <s v="UNIDAD"/>
    <s v="NO SOLICITADAS"/>
  </r>
  <r>
    <x v="2"/>
    <s v="204-1-15"/>
    <n v="10"/>
    <s v="MAQUINARIA INDUSTRIAL"/>
    <s v="GRAMPAS &quot;C&quot; DE ALTA VISIBILIDAD 6&quot; ( PRENSA EN C) "/>
    <n v="23251503"/>
    <s v="SELECCIÓN ABREVIADA SUBASTA INVERSA"/>
    <n v="4"/>
    <n v="6"/>
    <n v="1"/>
    <n v="680400"/>
    <s v="UNIDAD"/>
    <s v="NO SOLICITADAS"/>
  </r>
  <r>
    <x v="2"/>
    <s v="204-1-15"/>
    <n v="10"/>
    <s v="MAQUINARIA INDUSTRIAL"/>
    <s v="GRAMPAS &quot;C&quot; DE ALTA VISIBILIDAD 8&quot; ( PRENSA EN C) "/>
    <n v="23251503"/>
    <s v="SELECCIÓN ABREVIADA SUBASTA INVERSA"/>
    <n v="4"/>
    <n v="6"/>
    <n v="1"/>
    <n v="777600"/>
    <s v="UNIDAD"/>
    <s v="NO SOLICITADAS"/>
  </r>
  <r>
    <x v="2"/>
    <s v="204-1-15"/>
    <n v="10"/>
    <s v="MAQUINARIA INDUSTRIAL"/>
    <s v="ETIQUETADORA PORTATIL"/>
    <n v="44102400"/>
    <s v="SELECCIÓN ABREVIADA SUBASTA INVERSA"/>
    <n v="4"/>
    <n v="6"/>
    <n v="1"/>
    <n v="1331640"/>
    <s v="UNIDAD"/>
    <s v="NO SOLICITADAS"/>
  </r>
  <r>
    <x v="2"/>
    <s v="204-1-15"/>
    <n v="10"/>
    <s v="MAQUINARIA INDUSTRIAL"/>
    <s v="JUEGO PARA RECTIFICADORA DE MATICES P/N AT109DGK"/>
    <n v="23101510"/>
    <s v="SELECCIÓN ABREVIADA SUBASTA INVERSA"/>
    <n v="4"/>
    <n v="6"/>
    <n v="1"/>
    <n v="1730160"/>
    <s v="UNIDAD"/>
    <s v="NO SOLICITADAS"/>
  </r>
  <r>
    <x v="2"/>
    <s v="204-1-15"/>
    <n v="10"/>
    <s v="MAQUINARIA INDUSTRIAL"/>
    <s v="TALADRO INALAMBRICO INCLUYE CARGADOR Y BATERIA "/>
    <n v="23101502"/>
    <s v="SELECCIÓN ABREVIADA SUBASTA INVERSA"/>
    <n v="4"/>
    <n v="6"/>
    <n v="1"/>
    <n v="2566080"/>
    <s v="UNIDAD"/>
    <s v="NO SOLICITADAS"/>
  </r>
  <r>
    <x v="2"/>
    <s v="204-1-15"/>
    <n v="10"/>
    <s v="MAQUINARIA INDUSTRIAL"/>
    <s v="CALADORA 550 W"/>
    <n v="27112826"/>
    <s v="SELECCIÓN ABREVIADA SUBASTA INVERSA"/>
    <n v="7"/>
    <n v="4"/>
    <n v="1"/>
    <n v="342937"/>
    <s v="UNIDAD"/>
    <s v="NO SOLICITADAS"/>
  </r>
  <r>
    <x v="2"/>
    <s v="204-1-15"/>
    <n v="10"/>
    <s v="MAQUINARIA INDUSTRIAL"/>
    <s v="CORTA TUBOS METALICOS GRANDE"/>
    <n v="23101508"/>
    <s v="SELECCIÓN ABREVIADA SUBASTA INVERSA"/>
    <n v="7"/>
    <n v="4"/>
    <n v="2"/>
    <n v="62036"/>
    <s v="UNIDAD"/>
    <s v="NO SOLICITADAS"/>
  </r>
  <r>
    <x v="2"/>
    <s v="204-1-15"/>
    <n v="10"/>
    <s v="MAQUINARIA INDUSTRIAL"/>
    <s v="CORTA TUBOS METALICOS PEQUEÑOS"/>
    <n v="23101508"/>
    <s v="SELECCIÓN ABREVIADA SUBASTA INVERSA"/>
    <n v="7"/>
    <n v="4"/>
    <n v="2"/>
    <n v="62036"/>
    <s v="UNIDAD"/>
    <s v="NO SOLICITADAS"/>
  </r>
  <r>
    <x v="2"/>
    <s v="204-1-15"/>
    <n v="10"/>
    <s v="MAQUINARIA INDUSTRIAL"/>
    <s v="LIJADORA ELECTRICA PORTATIL"/>
    <n v="27112708"/>
    <s v="SELECCIÓN ABREVIADA SUBASTA INVERSA"/>
    <n v="7"/>
    <n v="4"/>
    <n v="1"/>
    <n v="194198"/>
    <s v="UNIDAD"/>
    <s v="NO SOLICITADAS"/>
  </r>
  <r>
    <x v="2"/>
    <s v="204-1-15"/>
    <n v="10"/>
    <s v="MAQUINARIA INDUSTRIAL"/>
    <s v="RUTEADORA PARA MADERA DE 110VAC"/>
    <n v="23231800"/>
    <s v="SELECCIÓN ABREVIADA SUBASTA INVERSA"/>
    <n v="7"/>
    <n v="4"/>
    <n v="1"/>
    <n v="242764"/>
    <s v="UNIDAD"/>
    <s v="NO SOLICITADAS"/>
  </r>
  <r>
    <x v="2"/>
    <s v="204-1-15"/>
    <n v="10"/>
    <s v="MAQUINARIA INDUSTRIAL"/>
    <s v="ROTOMARTILLO SDS-PLUS 800W"/>
    <n v="20111603"/>
    <s v="SELECCIÓN ABREVIADA SUBASTA INVERSA"/>
    <n v="7"/>
    <n v="4"/>
    <n v="1"/>
    <n v="516952"/>
    <s v="UNIDAD"/>
    <s v="NO SOLICITADAS"/>
  </r>
  <r>
    <x v="2"/>
    <s v="204-1-15"/>
    <n v="10"/>
    <s v="MAQUINARIA INDUSTRIAL"/>
    <s v="TALADRO PERCUTOR INALAMBRICO DE 20VDC"/>
    <n v="23101502"/>
    <s v="SELECCIÓN ABREVIADA SUBASTA INVERSA"/>
    <n v="7"/>
    <n v="4"/>
    <n v="1"/>
    <n v="471606"/>
    <s v="UNIDAD"/>
    <s v="NO SOLICITADAS"/>
  </r>
  <r>
    <x v="2"/>
    <s v="204-1-15"/>
    <n v="10"/>
    <s v="MAQUINARIA INDUSTRIAL"/>
    <s v="TALADRO PERCUTOR DE ½&quot;."/>
    <n v="23101502"/>
    <s v="SELECCIÓN ABREVIADA SUBASTA INVERSA"/>
    <n v="7"/>
    <n v="4"/>
    <n v="1"/>
    <n v="168891"/>
    <s v="UNIDAD"/>
    <s v="NO SOLICITADAS"/>
  </r>
  <r>
    <x v="2"/>
    <s v="204-1-20"/>
    <n v="16"/>
    <s v="COMPRESORES"/>
    <s v="COMPRESOR DE 24.000 BTU"/>
    <n v="40151601"/>
    <s v="MÍNIMA CUANTÍA"/>
    <n v="3"/>
    <n v="2"/>
    <n v="6"/>
    <n v="2100000"/>
    <s v="UNIDAD"/>
    <s v="NO SOLICITADAS"/>
  </r>
  <r>
    <x v="2"/>
    <s v="204-1-20"/>
    <n v="10"/>
    <s v="COMPRESORES"/>
    <s v="COMPRESOR DE AIRE DE PISTON PORTATIL  "/>
    <n v="40151601"/>
    <s v="SELECCIÓN ABREVIADA SUBASTA INVERSA"/>
    <n v="4"/>
    <n v="7"/>
    <n v="1"/>
    <n v="1502529"/>
    <s v="UNIDAD"/>
    <s v="NO SOLICITADAS"/>
  </r>
  <r>
    <x v="2"/>
    <s v="204-1-20"/>
    <n v="10"/>
    <s v="COMPRESORES"/>
    <s v="COMPRESOR DE AIRE PARA PINTAR DE 110VAC"/>
    <n v="40151601"/>
    <s v="SELECCIÓN ABREVIADA SUBASTA INVERSA"/>
    <n v="4"/>
    <n v="7"/>
    <n v="1"/>
    <n v="363227"/>
    <s v="UNIDAD"/>
    <s v="NO SOLICITADAS"/>
  </r>
  <r>
    <x v="2"/>
    <s v="204-1-22"/>
    <n v="10"/>
    <s v="EQUIPO DE BOMBEO"/>
    <s v="BOMBA DE VACIO DOBLE TAPA"/>
    <n v="40151502"/>
    <s v="MÍNIMA CUANTÍA"/>
    <n v="3"/>
    <n v="2"/>
    <n v="1"/>
    <n v="633150"/>
    <s v="UNIDAD"/>
    <s v="NO SOLICITADAS"/>
  </r>
  <r>
    <x v="2"/>
    <s v="204-1-22"/>
    <n v="10"/>
    <s v="EQUIPO DE BOMBEO"/>
    <s v="MOTOBOMBA/BOMBA DE AGUA ELECTRICA  2 HP"/>
    <n v="40151510"/>
    <s v="MÍNIMA CUANTÍA"/>
    <n v="4"/>
    <n v="7"/>
    <n v="1"/>
    <n v="843412.5"/>
    <s v="UNIDAD"/>
    <s v="NO SOLICITADAS"/>
  </r>
  <r>
    <x v="2"/>
    <s v="204-1-22"/>
    <n v="10"/>
    <s v="EQUIPO DE BOMBEO"/>
    <s v="MOTOBOMBA/BOMBA DE AGUA ELECTRICA  3 HP"/>
    <n v="40151510"/>
    <s v="MÍNIMA CUANTÍA"/>
    <n v="4"/>
    <n v="7"/>
    <n v="1"/>
    <n v="1206808.75"/>
    <s v="UNIDAD"/>
    <s v="NO SOLICITADAS"/>
  </r>
  <r>
    <x v="2"/>
    <s v="204-1-23"/>
    <n v="10"/>
    <s v="EQUIPO DE CONSTRUCCION"/>
    <s v="ANDAMIOS"/>
    <n v="30191502"/>
    <s v="MÍNIMA CUANTÍA"/>
    <n v="1"/>
    <n v="6"/>
    <n v="6"/>
    <n v="1456584"/>
    <s v="UNIDAD"/>
    <s v=""/>
  </r>
  <r>
    <x v="2"/>
    <s v="204-1-25"/>
    <n v="16"/>
    <s v="OTRAS COMPRAS DE EQUIPOS"/>
    <s v="AIRE ACONDICIONADO DE 24.000 BTU"/>
    <n v="40101701"/>
    <s v="MÍNIMA CUANTÍA"/>
    <n v="3"/>
    <n v="3"/>
    <n v="4"/>
    <n v="6846000"/>
    <s v="UNIDAD"/>
    <s v="NO SOLICITADAS"/>
  </r>
  <r>
    <x v="2"/>
    <s v="204-1-25"/>
    <n v="10"/>
    <s v="OTRAS COMPRAS DE EQUIPOS"/>
    <s v="VENTILADORES DE TECHO"/>
    <n v="40101604"/>
    <s v="MÍNIMA CUANTÍA"/>
    <n v="3"/>
    <n v="3"/>
    <n v="30"/>
    <n v="4500000"/>
    <s v="UNIDAD"/>
    <s v="NO SOLICITADAS"/>
  </r>
  <r>
    <x v="2"/>
    <s v="204-1-25"/>
    <n v="16"/>
    <s v="OTRAS COMPRAS DE EQUIPOS"/>
    <s v="LINTERNA LED PARA TORRES ELEVADAS BUSCA HUELLAS DE 80 LUMENS VOLTIOS: 6CV 2.8AMP/H CON CARGADOR DE CA: CLASE 2 12V CC (200MA"/>
    <n v="39111610"/>
    <s v="MÍNIMA CUANTÍA"/>
    <n v="3"/>
    <n v="2"/>
    <n v="4"/>
    <n v="402864"/>
    <s v="UNIDAD"/>
    <s v="NO SOLICITADAS"/>
  </r>
  <r>
    <x v="2"/>
    <s v="204-1-25"/>
    <n v="16"/>
    <s v="OTRAS COMPRAS DE EQUIPOS"/>
    <s v="DISPENSADOR PROTECTOR PARA PAPEL HIGIÉNICO DE SOBREPONER EN LA PARED, EN ACERO INOXIDABLE 304 SATINADO, PARA ROLLO DE 200/400 MTS, CERRADURA CON LLAVE"/>
    <n v="47131710"/>
    <s v="SELÉCCION ABREVIADA - ACUERDO MARCO"/>
    <n v="3"/>
    <n v="3"/>
    <n v="6"/>
    <n v="762000"/>
    <s v="UNIDAD"/>
    <s v="NO SOLICITADAS"/>
  </r>
  <r>
    <x v="2"/>
    <s v="204-1-25"/>
    <n v="10"/>
    <s v="OTRAS COMPRAS DE EQUIPOS"/>
    <s v="GRABADOR ELECTRICO DE 20 WATTS 7200 RPM"/>
    <n v="41111913"/>
    <s v="SELECCIÓN ABREVIADA SUBASTA INVERSA"/>
    <n v="4"/>
    <n v="6"/>
    <n v="1"/>
    <n v="262440"/>
    <s v="UNIDAD"/>
    <s v="NO SOLICITADAS"/>
  </r>
  <r>
    <x v="2"/>
    <s v="204-1-25"/>
    <n v="10"/>
    <s v="OTRAS COMPRAS DE EQUIPOS"/>
    <s v="FLIGHT OUTFITTERS DUAL COLOR HEADLAMP "/>
    <n v="39111610"/>
    <s v="SELECCIÓN ABREVIADA SUBASTA INVERSA"/>
    <n v="4"/>
    <n v="6"/>
    <n v="2"/>
    <n v="447120"/>
    <s v="UNIDAD"/>
    <s v="NO SOLICITADAS"/>
  </r>
  <r>
    <x v="2"/>
    <s v="204-1-25"/>
    <n v="10"/>
    <s v="OTRAS COMPRAS DE EQUIPOS"/>
    <s v="MEDIDOR ELECTRONICO DIGITAL DE TEMPERATURA DE HUMEDAD"/>
    <n v="41111951"/>
    <s v="SELECCIÓN ABREVIADA SUBASTA INVERSA"/>
    <n v="4"/>
    <n v="6"/>
    <n v="1"/>
    <n v="495720"/>
    <s v="UNIDAD"/>
    <s v="NO SOLICITADAS"/>
  </r>
  <r>
    <x v="2"/>
    <s v="204-1-25"/>
    <n v="10"/>
    <s v="OTRAS COMPRAS DE EQUIPOS"/>
    <s v="LAMPARA MULTIUSOS "/>
    <n v="39112009"/>
    <s v="SELECCIÓN ABREVIADA SUBASTA INVERSA"/>
    <n v="4"/>
    <n v="6"/>
    <n v="1"/>
    <n v="699840"/>
    <s v="UNIDAD"/>
    <s v="NO SOLICITADAS"/>
  </r>
  <r>
    <x v="2"/>
    <s v="204-1-25"/>
    <n v="10"/>
    <s v="OTRAS COMPRAS DE EQUIPOS"/>
    <s v="GRAMERA DIGITAL DE 500 GRS X 0,1 GRS"/>
    <n v="41111500"/>
    <s v="SELECCIÓN ABREVIADA SUBASTA INVERSA"/>
    <n v="4"/>
    <n v="6"/>
    <n v="2"/>
    <n v="1360800"/>
    <s v="UNIDAD"/>
    <s v="NO SOLICITADAS"/>
  </r>
  <r>
    <x v="2"/>
    <s v="204-1-25"/>
    <n v="10"/>
    <s v="OTRAS COMPRAS DE EQUIPOS"/>
    <s v="BLASTER KIT F-90 SAMBLASTING PORTATIL "/>
    <n v="27112903"/>
    <s v="SELECCIÓN ABREVIADA SUBASTA INVERSA"/>
    <n v="4"/>
    <n v="6"/>
    <n v="1"/>
    <n v="1370520"/>
    <s v="UNIDAD"/>
    <s v="NO SOLICITADAS"/>
  </r>
  <r>
    <x v="2"/>
    <s v="204-1-25"/>
    <n v="10"/>
    <s v="OTRAS COMPRAS DE EQUIPOS"/>
    <s v="RECHARGEABLE SHOP LIGHT "/>
    <n v="39112009"/>
    <s v="SELECCIÓN ABREVIADA SUBASTA INVERSA"/>
    <n v="4"/>
    <n v="6"/>
    <n v="2"/>
    <n v="1671840"/>
    <s v="UNIDAD"/>
    <s v="NO SOLICITADAS"/>
  </r>
  <r>
    <x v="2"/>
    <s v="204-1-25"/>
    <n v="10"/>
    <s v="OTRAS COMPRAS DE EQUIPOS"/>
    <s v="BATIDOR MEZCLADOR ELECTRICO DE PINTURA DE 1200W "/>
    <n v="31211905"/>
    <s v="SELECCIÓN ABREVIADA SUBASTA INVERSA"/>
    <n v="4"/>
    <n v="6"/>
    <n v="1"/>
    <n v="1846800"/>
    <s v="UNIDAD"/>
    <s v="NO SOLICITADAS"/>
  </r>
  <r>
    <x v="2"/>
    <s v="204-1-25"/>
    <n v="10"/>
    <s v="OTRAS COMPRAS DE EQUIPOS"/>
    <s v="SOLDADOR INVERSOR 110V/220V"/>
    <n v="23271400"/>
    <s v="SELECCIÓN ABREVIADA SUBASTA INVERSA"/>
    <n v="4"/>
    <n v="6"/>
    <n v="1"/>
    <n v="1875960"/>
    <s v="UNIDAD"/>
    <s v="NO SOLICITADAS"/>
  </r>
  <r>
    <x v="2"/>
    <s v="204-1-25"/>
    <n v="10"/>
    <s v="OTRAS COMPRAS DE EQUIPOS"/>
    <s v="CARGADOR DE BATERIAS DE NIMH APLICABLE PARA MULTIMETRO CALIBRADOR DE PROCESOS DE DOCUMENTACION INCLUYE BATERIA DE REPUESTO"/>
    <n v="26111704"/>
    <s v="SELECCIÓN ABREVIADA SUBASTA INVERSA"/>
    <n v="4"/>
    <n v="6"/>
    <n v="1"/>
    <n v="3781080"/>
    <s v="UNIDAD"/>
    <s v="NO SOLICITADAS"/>
  </r>
  <r>
    <x v="2"/>
    <s v="204-1-25"/>
    <n v="10"/>
    <s v="OTRAS COMPRAS DE EQUIPOS"/>
    <s v="AFF ENGINE HOIST MODEL 3580B"/>
    <n v="24101630"/>
    <s v="SELECCIÓN ABREVIADA SUBASTA INVERSA"/>
    <n v="4"/>
    <n v="6"/>
    <n v="1"/>
    <n v="4004640"/>
    <s v="UNIDAD"/>
    <s v="NO SOLICITADAS"/>
  </r>
  <r>
    <x v="2"/>
    <s v="204-1-25"/>
    <n v="10"/>
    <s v="OTRAS COMPRAS DE EQUIPOS"/>
    <s v="DIGITAL GAUGE DEL TESTER DE PRESION DE ACEITE "/>
    <n v="20121904"/>
    <s v="SELECCIÓN ABREVIADA SUBASTA INVERSA"/>
    <n v="4"/>
    <n v="6"/>
    <n v="1"/>
    <n v="5676480"/>
    <s v="UNIDAD"/>
    <s v="NO SOLICITADAS"/>
  </r>
  <r>
    <x v="2"/>
    <s v="204-1-25"/>
    <n v="10"/>
    <s v="OTRAS COMPRAS DE EQUIPOS"/>
    <s v="AIRE ACONDICIONADO TIPO CASSETTE DE 5 TONELADAS"/>
    <n v="40101701"/>
    <s v="MÍNIMA CUANTÍA"/>
    <n v="3"/>
    <n v="3"/>
    <n v="5"/>
    <n v="37500000"/>
    <s v="UNIDAD"/>
    <s v="NO SOLICITADAS"/>
  </r>
  <r>
    <x v="2"/>
    <s v="204-1-25"/>
    <n v="10"/>
    <s v="OTRAS COMPRAS DE EQUIPOS"/>
    <s v="ESCALERA DE TIJERAS DE 3 METROS EN FIBRA DE VIDRIO"/>
    <n v="30191501"/>
    <s v="SELECCIÓN ABREVIADA SUBASTA INVERSA"/>
    <n v="4"/>
    <n v="6"/>
    <n v="1"/>
    <n v="280000"/>
    <s v="UNIDAD"/>
    <s v="NO SOLICITADAS"/>
  </r>
  <r>
    <x v="2"/>
    <s v="204-2-2"/>
    <n v="10"/>
    <s v="MOBILIARIO Y ENSERES"/>
    <s v="ASPIRADORA NEUMATICA "/>
    <n v="47121604"/>
    <s v="SELECCIÓN ABREVIADA SUBASTA INVERSA"/>
    <n v="4"/>
    <n v="6"/>
    <n v="1"/>
    <n v="651240"/>
    <s v="UNIDAD"/>
    <s v="NO SOLICITADAS"/>
  </r>
  <r>
    <x v="2"/>
    <s v="204-2-2"/>
    <n v="10"/>
    <s v="MOBILIARIO Y ENSERES"/>
    <s v="CAMILLA STANDARD"/>
    <n v="24101508"/>
    <s v="SELECCIÓN ABREVIADA SUBASTA INVERSA"/>
    <n v="4"/>
    <n v="6"/>
    <n v="2"/>
    <n v="2313360"/>
    <s v="UNIDAD"/>
    <s v="NO SOLICITADAS"/>
  </r>
  <r>
    <x v="2"/>
    <s v="204-2-2"/>
    <n v="10"/>
    <s v="MOBILIARIO Y ENSERES"/>
    <s v="ASPIRADORA INDUSTRIAL "/>
    <n v="47121604"/>
    <s v="SELECCIÓN ABREVIADA SUBASTA INVERSA"/>
    <n v="4"/>
    <n v="6"/>
    <n v="2"/>
    <n v="9642240"/>
    <s v="UNIDAD"/>
    <s v="NO SOLICITADAS"/>
  </r>
  <r>
    <x v="2"/>
    <s v="204-2-2"/>
    <n v="10"/>
    <s v="MOBILIARIO Y ENSERES"/>
    <s v="SILLA "/>
    <n v="56112103"/>
    <s v="MÍNIMA CUANTÍA"/>
    <n v="2"/>
    <n v="2"/>
    <n v="300"/>
    <n v="6000000"/>
    <s v="UNIDAD"/>
    <s v="NO SOLICITADAS"/>
  </r>
  <r>
    <x v="2"/>
    <s v="204-2-2"/>
    <n v="10"/>
    <s v="MOBILIARIO Y ENSERES"/>
    <s v="MESA BANQUETERA PLEGABLE"/>
    <n v="56101519"/>
    <s v="MÍNIMA CUANTÍA"/>
    <n v="2"/>
    <n v="2"/>
    <n v="48"/>
    <n v="9600000"/>
    <s v="UNIDAD"/>
    <s v="NO SOLICITADAS"/>
  </r>
  <r>
    <x v="2"/>
    <s v="204-2-2"/>
    <n v="16"/>
    <s v="MOBILIARIO Y ENSERES"/>
    <s v="LOCKER"/>
    <n v="56101520"/>
    <s v="MÍNIMA CUANTÍA"/>
    <n v="2"/>
    <n v="2"/>
    <n v="3"/>
    <n v="3600000"/>
    <s v="UNIDAD"/>
    <s v="NO SOLICITADAS"/>
  </r>
  <r>
    <x v="2"/>
    <s v="204-3-4"/>
    <n v="10"/>
    <s v="EQUIPO MILITAR Y DE SEGURIDAD"/>
    <s v="HOBBYAIR BUDDY SYSTEM AIR RESPIRATOR P/N 12-02365"/>
    <n v="46181509"/>
    <s v="SELECCIÓN ABREVIADA SUBASTA INVERSA"/>
    <n v="4"/>
    <n v="6"/>
    <n v="1"/>
    <n v="5540400"/>
    <s v="UNIDAD"/>
    <s v="NO SOLICITADAS"/>
  </r>
  <r>
    <x v="2"/>
    <s v="204-4-1"/>
    <n v="10"/>
    <s v="COMBUSTIBLES Y LUBRICANTES"/>
    <s v="INHIBIDOR DE CORROSION SP-400 MIL-C-16173 GRADO 4 NSN 8030-17-039-7214 "/>
    <n v="12163600"/>
    <s v="SELECCIÓN ABREVIADA SUBASTA INVERSA"/>
    <n v="4"/>
    <n v="6"/>
    <n v="1"/>
    <n v="225000"/>
    <s v="GALON"/>
    <s v="NO SOLICITADAS"/>
  </r>
  <r>
    <x v="2"/>
    <s v="204-4-1"/>
    <n v="10"/>
    <s v="COMBUSTIBLES Y LUBRICANTES"/>
    <s v="CPC SOLVENT CUTBACK COLD-APPLICATION (HARD FILM) GRADE 1 P/N MIL-PRF-16173E CLASS1"/>
    <n v="12163600"/>
    <s v="SELECCIÓN ABREVIADA SUBASTA INVERSA"/>
    <n v="4"/>
    <n v="6"/>
    <n v="1"/>
    <n v="485000"/>
    <s v="GALON"/>
    <s v="NO SOLICITADAS"/>
  </r>
  <r>
    <x v="2"/>
    <s v="204-4-1"/>
    <n v="10"/>
    <s v="COMBUSTIBLES Y LUBRICANTES"/>
    <s v="PLASTILUBE MOLY SULFO NUMERO 3 DE ALTA TEMPERATURA PRESENTACION TUBO DE 14 ONZAS"/>
    <n v="15121905"/>
    <s v="SELECCIÓN ABREVIADA SUBASTA INVERSA"/>
    <n v="4"/>
    <n v="6"/>
    <n v="1"/>
    <n v="152000"/>
    <s v="UNIDAD"/>
    <s v="NO SOLICITADAS"/>
  </r>
  <r>
    <x v="2"/>
    <s v="204-4-1"/>
    <n v="10"/>
    <s v="COMBUSTIBLES Y LUBRICANTES"/>
    <s v="ACEITE 2 TIEMPOS *1/4 GALON"/>
    <n v="15121501"/>
    <s v="SELECCIÓN ABREVIADA SUBASTA INVERSA"/>
    <n v="4"/>
    <n v="7"/>
    <n v="6"/>
    <n v="247200"/>
    <s v="UNIDAD"/>
    <s v="NO SOLICITADAS"/>
  </r>
  <r>
    <x v="2"/>
    <s v="204-4-1"/>
    <n v="10"/>
    <s v="COMBUSTIBLES Y LUBRICANTES"/>
    <s v="ALIPHATIC NAPHTHA TT-N-95 TYPE II"/>
    <n v="12191502"/>
    <s v="SELECCIÓN ABREVIADA SUBASTA INVERSA"/>
    <n v="4"/>
    <n v="6"/>
    <n v="2"/>
    <n v="270000"/>
    <s v="GALON"/>
    <s v="NO SOLICITADAS"/>
  </r>
  <r>
    <x v="2"/>
    <s v="204-4-1"/>
    <n v="10"/>
    <s v="COMBUSTIBLES Y LUBRICANTES"/>
    <s v="LUBRICANTE MULTIUSOS 311 GR"/>
    <n v="15121514"/>
    <s v="SELECCIÓN ABREVIADA SUBASTA INVERSA"/>
    <n v="4"/>
    <n v="7"/>
    <n v="8"/>
    <n v="232000"/>
    <s v="UNIDAD"/>
    <s v="NO SOLICITADAS"/>
  </r>
  <r>
    <x v="2"/>
    <s v="204-4-1"/>
    <n v="10"/>
    <s v="COMBUSTIBLES Y LUBRICANTES"/>
    <s v="COMPUESTO P/N 09-27700 DC4"/>
    <n v="15121520"/>
    <s v="SELECCIÓN ABREVIADA SUBASTA INVERSA"/>
    <n v="4"/>
    <n v="6"/>
    <n v="1"/>
    <n v="174000"/>
    <s v="UNIDAD"/>
    <s v="NO SOLICITADAS"/>
  </r>
  <r>
    <x v="2"/>
    <s v="204-4-1"/>
    <n v="10"/>
    <s v="COMBUSTIBLES Y LUBRICANTES"/>
    <s v="ACEITE REFRIGERANTE QUE CUMPLA LA ESPECIFICACION ESTANDAR MIL PRF-7870"/>
    <n v="15121503"/>
    <s v="SELECCIÓN ABREVIADA SUBASTA INVERSA"/>
    <n v="4"/>
    <n v="6"/>
    <n v="1"/>
    <n v="370000"/>
    <s v="GALON"/>
    <s v="NO SOLICITADAS"/>
  </r>
  <r>
    <x v="2"/>
    <s v="204-4-1"/>
    <n v="10"/>
    <s v="COMBUSTIBLES Y LUBRICANTES"/>
    <s v="LUBRICANTE P/N MIL-PRF-6085D"/>
    <n v="15121500"/>
    <s v="SELECCIÓN ABREVIADA SUBASTA INVERSA"/>
    <n v="4"/>
    <n v="6"/>
    <n v="1"/>
    <n v="480000"/>
    <s v="GALON"/>
    <s v="NO SOLICITADAS"/>
  </r>
  <r>
    <x v="2"/>
    <s v="204-4-1"/>
    <n v="10"/>
    <s v="COMBUSTIBLES Y LUBRICANTES"/>
    <s v="LUBRICANTE PENETRANTE 5-56 PRESENTACION EN SPRAY DE 430 ML"/>
    <n v="15121514"/>
    <s v="SELECCIÓN ABREVIADA SUBASTA INVERSA"/>
    <n v="4"/>
    <n v="6"/>
    <n v="10"/>
    <n v="415000"/>
    <s v="UNIDAD"/>
    <s v="NO SOLICITADAS"/>
  </r>
  <r>
    <x v="2"/>
    <s v="204-4-1"/>
    <n v="10"/>
    <s v="COMBUSTIBLES Y LUBRICANTES"/>
    <s v="INHIBIDOR DE CORROCION SP-350*GALON"/>
    <n v="12163600"/>
    <s v="SELECCIÓN ABREVIADA SUBASTA INVERSA"/>
    <n v="4"/>
    <n v="7"/>
    <n v="3"/>
    <n v="465000"/>
    <s v="UNIDAD"/>
    <s v="NO SOLICITADAS"/>
  </r>
  <r>
    <x v="2"/>
    <s v="204-4-1"/>
    <n v="10"/>
    <s v="COMBUSTIBLES Y LUBRICANTES"/>
    <s v="ALODINE P/N 09-01618"/>
    <n v="12163600"/>
    <s v="SELECCIÓN ABREVIADA SUBASTA INVERSA"/>
    <n v="4"/>
    <n v="6"/>
    <n v="1"/>
    <n v="296905"/>
    <s v="GALON"/>
    <s v="NO SOLICITADAS"/>
  </r>
  <r>
    <x v="2"/>
    <s v="204-4-1"/>
    <n v="10"/>
    <s v="COMBUSTIBLES Y LUBRICANTES"/>
    <s v="ACEITE LUBRICANTE PARA SISTEMAS CON REFRIGERANTE R134A"/>
    <n v="15121500"/>
    <s v="SELECCIÓN ABREVIADA SUBASTA INVERSA"/>
    <n v="4"/>
    <n v="6"/>
    <n v="1"/>
    <n v="145000"/>
    <s v="UNIDAD"/>
    <s v="NO SOLICITADAS"/>
  </r>
  <r>
    <x v="2"/>
    <s v="204-4-1"/>
    <n v="10"/>
    <s v="COMBUSTIBLES Y LUBRICANTES"/>
    <s v="LIQUIDO DE FRENOS PRESENTACION 500 ML"/>
    <n v="15121509"/>
    <s v="SELECCIÓN ABREVIADA SUBASTA INVERSA"/>
    <n v="4"/>
    <n v="6"/>
    <n v="20"/>
    <n v="1300000"/>
    <s v="UNIDAD"/>
    <s v="NO SOLICITADAS"/>
  </r>
  <r>
    <x v="2"/>
    <s v="204-4-1"/>
    <n v="10"/>
    <s v="COMBUSTIBLES Y LUBRICANTES"/>
    <s v="LIQUIDO REFRIGERANTE PARA RADIADOR"/>
    <n v="25174004"/>
    <s v="SELECCIÓN ABREVIADA SUBASTA INVERSA"/>
    <n v="4"/>
    <n v="6"/>
    <n v="30"/>
    <n v="2040000"/>
    <s v="GALON"/>
    <s v="NO SOLICITADAS"/>
  </r>
  <r>
    <x v="2"/>
    <s v="204-4-1"/>
    <n v="10"/>
    <s v="COMBUSTIBLES Y LUBRICANTES"/>
    <s v="ESTER REFRIGERANT OIL P/N RL-100S"/>
    <n v="15121802"/>
    <s v="SELECCIÓN ABREVIADA SUBASTA INVERSA"/>
    <n v="4"/>
    <n v="6"/>
    <n v="1"/>
    <n v="499000"/>
    <s v="GALON"/>
    <s v="NO SOLICITADAS"/>
  </r>
  <r>
    <x v="2"/>
    <s v="204-4-1"/>
    <n v="10"/>
    <s v="COMBUSTIBLES Y LUBRICANTES"/>
    <s v="ACEITE SAE 50 PARA MOTOR A GASOLINA"/>
    <n v="15121501"/>
    <s v="SELECCIÓN ABREVIADA SUBASTA INVERSA"/>
    <n v="4"/>
    <n v="6"/>
    <n v="10"/>
    <n v="2360000"/>
    <s v="GALON"/>
    <s v="NO SOLICITADAS"/>
  </r>
  <r>
    <x v="2"/>
    <s v="204-4-1"/>
    <n v="10"/>
    <s v="COMBUSTIBLES Y LUBRICANTES"/>
    <s v="DISOLVENTE DE LIMPIEZA EN SECO P/N MIL-PRF-680, TYPE II PD680"/>
    <n v="12191502"/>
    <s v="SELECCIÓN ABREVIADA SUBASTA INVERSA"/>
    <n v="4"/>
    <n v="6"/>
    <n v="1"/>
    <n v="458000.00000000006"/>
    <s v="GALON"/>
    <s v="NO SOLICITADAS"/>
  </r>
  <r>
    <x v="2"/>
    <s v="204-4-1"/>
    <n v="10"/>
    <s v="COMBUSTIBLES Y LUBRICANTES"/>
    <s v="LUBRICANTE DRY FILM PERMALON NO 327"/>
    <n v="15121500"/>
    <s v="SELECCIÓN ABREVIADA SUBASTA INVERSA"/>
    <n v="4"/>
    <n v="6"/>
    <n v="1"/>
    <n v="525000"/>
    <s v="UNIDAD"/>
    <s v="NO SOLICITADAS"/>
  </r>
  <r>
    <x v="2"/>
    <s v="204-4-1"/>
    <n v="10"/>
    <s v="COMBUSTIBLES Y LUBRICANTES"/>
    <s v="CPC SOLVENT CUTBACK P/N MIL-PRF-16173 GRADE 2"/>
    <n v="12163600"/>
    <s v="SELECCIÓN ABREVIADA SUBASTA INVERSA"/>
    <n v="4"/>
    <n v="6"/>
    <n v="1"/>
    <n v="485000"/>
    <s v="GALON"/>
    <s v="NO SOLICITADAS"/>
  </r>
  <r>
    <x v="2"/>
    <s v="204-4-1"/>
    <n v="10"/>
    <s v="COMBUSTIBLES Y LUBRICANTES"/>
    <s v="INHIBIDOR  DE CORROSION  SP-350 PRESENTACION EN SPRAY DE 16 ONZAS"/>
    <n v="12163600"/>
    <s v="SELECCIÓN ABREVIADA SUBASTA INVERSA"/>
    <n v="4"/>
    <n v="6"/>
    <n v="1"/>
    <n v="71000"/>
    <s v="UNIDAD"/>
    <s v="NO SOLICITADAS"/>
  </r>
  <r>
    <x v="2"/>
    <s v="204-4-1"/>
    <n v="10"/>
    <s v="COMBUSTIBLES Y LUBRICANTES"/>
    <s v="LUBRICANTE VV-L-800"/>
    <n v="15121500"/>
    <s v="SELECCIÓN ABREVIADA SUBASTA INVERSA"/>
    <n v="4"/>
    <n v="6"/>
    <n v="1"/>
    <n v="350000"/>
    <s v="GALON"/>
    <s v="NO SOLICITADAS"/>
  </r>
  <r>
    <x v="2"/>
    <s v="204-4-1"/>
    <n v="10"/>
    <s v="COMBUSTIBLES Y LUBRICANTES"/>
    <s v="INHIBIDOR  DE CORROSION  SP-400 PRESENTACION EN SPRAY DE 16 ONZAS"/>
    <n v="12163600"/>
    <s v="SELECCIÓN ABREVIADA SUBASTA INVERSA"/>
    <n v="4"/>
    <n v="6"/>
    <n v="1"/>
    <n v="68000"/>
    <s v="UNIDAD"/>
    <s v="NO SOLICITADAS"/>
  </r>
  <r>
    <x v="2"/>
    <s v="204-4-1"/>
    <n v="10"/>
    <s v="COMBUSTIBLES Y LUBRICANTES"/>
    <s v="LUBRICANTE INHIBIDOR P/N MIL-C-23411A P/N 09-25900 PRESENTACION EN SPRAY DE 16 ONZAS "/>
    <n v="12163600"/>
    <s v="SELECCIÓN ABREVIADA SUBASTA INVERSA"/>
    <n v="4"/>
    <n v="6"/>
    <n v="1"/>
    <n v="138500"/>
    <s v="UNIDAD"/>
    <s v="NO SOLICITADAS"/>
  </r>
  <r>
    <x v="2"/>
    <s v="204-4-1"/>
    <n v="10"/>
    <s v="COMBUSTIBLES Y LUBRICANTES"/>
    <s v="LUBRICANTE INHIBIDOR P/N MIL-PRF-16173E P/N 09-26100 PRESENTACION EN SPRAY DE 16 ONZAS  "/>
    <n v="12163600"/>
    <s v="SELECCIÓN ABREVIADA SUBASTA INVERSA"/>
    <n v="4"/>
    <n v="6"/>
    <n v="1"/>
    <n v="128000.00000000001"/>
    <s v="UNIDAD"/>
    <s v="NO SOLICITADAS"/>
  </r>
  <r>
    <x v="2"/>
    <s v="204-4-1"/>
    <n v="10"/>
    <s v="COMBUSTIBLES Y LUBRICANTES"/>
    <s v="LUBRICANTE INHIBIDOR P/N MIL-PRF-16173E P/N 09-26300 PRESENTACION EN SPRAY DE 16 ONZAS  "/>
    <n v="12163600"/>
    <s v="SELECCIÓN ABREVIADA SUBASTA INVERSA"/>
    <n v="4"/>
    <n v="6"/>
    <n v="1"/>
    <n v="135000"/>
    <s v="UNIDAD"/>
    <s v="NO SOLICITADAS"/>
  </r>
  <r>
    <x v="2"/>
    <s v="204-4-1"/>
    <n v="10"/>
    <s v="COMBUSTIBLES Y LUBRICANTES"/>
    <s v="LUBRICANTE SPRAY PENETRANTE CON PROTECCION ADICIONAL CONTRA LA CORROSION PRESENTACION EN  20 ONZAS P/N NSF 129026 DE TRABAJO PESADO "/>
    <n v="12163600"/>
    <s v="SELECCIÓN ABREVIADA SUBASTA INVERSA"/>
    <n v="4"/>
    <n v="6"/>
    <n v="1"/>
    <n v="76000"/>
    <s v="UNIDAD"/>
    <s v="NO SOLICITADAS"/>
  </r>
  <r>
    <x v="2"/>
    <s v="204-4-1"/>
    <n v="10"/>
    <s v="COMBUSTIBLES Y LUBRICANTES"/>
    <s v="LUBRICANTE MULTIUSO PRESENTACION EN SPRAY WD-40 DE 400 ML "/>
    <n v="15121514"/>
    <s v="SELECCIÓN ABREVIADA SUBASTA INVERSA"/>
    <n v="4"/>
    <n v="6"/>
    <n v="55"/>
    <n v="3190000"/>
    <s v="UNIDAD"/>
    <s v="NO SOLICITADAS"/>
  </r>
  <r>
    <x v="2"/>
    <s v="204-4-1"/>
    <n v="10"/>
    <s v="COMBUSTIBLES Y LUBRICANTES"/>
    <s v="LUBRICANTE HIDRAULICO ISO 68 "/>
    <n v="15121504"/>
    <s v="SELECCIÓN ABREVIADA SUBASTA INVERSA"/>
    <n v="4"/>
    <n v="6"/>
    <n v="40"/>
    <n v="3520000"/>
    <s v="GALON"/>
    <s v="NO SOLICITADAS"/>
  </r>
  <r>
    <x v="2"/>
    <s v="204-4-1"/>
    <n v="10"/>
    <s v="COMBUSTIBLES Y LUBRICANTES"/>
    <s v="ACEITE 15W40 PARA MOTOR DIESEL PRESENTACION POR 1/4 DE GALON "/>
    <n v="15121501"/>
    <s v="SELECCIÓN ABREVIADA SUBASTA INVERSA"/>
    <n v="4"/>
    <n v="6"/>
    <n v="40"/>
    <n v="3032000"/>
    <s v="UNIDAD"/>
    <s v="NO SOLICITADAS"/>
  </r>
  <r>
    <x v="2"/>
    <s v="204-4-1"/>
    <n v="10"/>
    <s v="COMBUSTIBLES Y LUBRICANTES"/>
    <s v="COMPUESTO INHIBIDOR DE CORROSION COR-BAN 27L"/>
    <n v="12163600"/>
    <s v="SELECCIÓN ABREVIADA SUBASTA INVERSA"/>
    <n v="4"/>
    <n v="6"/>
    <n v="9"/>
    <n v="16164000"/>
    <s v="GALON"/>
    <s v="NO SOLICITADAS"/>
  </r>
  <r>
    <x v="2"/>
    <s v="204-4-2"/>
    <n v="10"/>
    <s v="DOTACIONES"/>
    <s v="GUANTES DE NITRILO PSD-NI8-L PRESENTACION POR CAJAS DE 100 UNIDADES"/>
    <n v="46181541"/>
    <s v="SELECCIÓN ABREVIADA SUBASTA INVERSA"/>
    <n v="4"/>
    <n v="6"/>
    <n v="3"/>
    <n v="315000"/>
    <s v="UNIDAD"/>
    <s v="NO SOLICITADAS"/>
  </r>
  <r>
    <x v="2"/>
    <s v="204-4-2"/>
    <n v="10"/>
    <s v="DOTACIONES"/>
    <s v="PROTECTIVE GOGGLES MODEL GOGGLE1"/>
    <n v="46181804"/>
    <s v="SELECCIÓN ABREVIADA SUBASTA INVERSA"/>
    <n v="4"/>
    <n v="6"/>
    <n v="4"/>
    <n v="777600"/>
    <s v="UNIDAD"/>
    <s v="NO SOLICITADAS"/>
  </r>
  <r>
    <x v="2"/>
    <s v="204-4-3"/>
    <n v="16"/>
    <s v="ELEMENTOS DE ALOJAMIENTO Y CAMPAÑA"/>
    <s v="CINTELAS "/>
    <n v="49121503"/>
    <s v="MÍNIMA CUANTÍA"/>
    <n v="2"/>
    <n v="1"/>
    <n v="20"/>
    <n v="900000"/>
    <s v="UNIDAD"/>
    <s v="NO SOLICITADAS"/>
  </r>
  <r>
    <x v="2"/>
    <s v="204-4-3"/>
    <n v="16"/>
    <s v="ELEMENTOS DE ALOJAMIENTO Y CAMPAÑA"/>
    <s v="COLCHONETA DE CAMPAÑA "/>
    <n v="56101508"/>
    <s v="MÍNIMA CUANTÍA"/>
    <n v="2"/>
    <n v="1"/>
    <n v="80"/>
    <n v="3440000"/>
    <s v="UNIDAD"/>
    <s v="NO SOLICITADAS"/>
  </r>
  <r>
    <x v="2"/>
    <s v="204-4-3"/>
    <n v="16"/>
    <s v="ELEMENTOS DE ALOJAMIENTO Y CAMPAÑA"/>
    <s v="EDREDONES PARA CAMA SENCILLA"/>
    <n v="52121502"/>
    <s v="MÍNIMA CUANTÍA"/>
    <n v="2"/>
    <n v="1"/>
    <n v="30"/>
    <n v="1470000"/>
    <s v="UNIDAD"/>
    <s v="NO SOLICITADAS"/>
  </r>
  <r>
    <x v="2"/>
    <s v="204-4-3"/>
    <n v="16"/>
    <s v="ELEMENTOS DE ALOJAMIENTO Y CAMPAÑA"/>
    <s v="JUEGO DE SABANAS DOBLES"/>
    <n v="52121509"/>
    <s v="MÍNIMA CUANTÍA"/>
    <n v="2"/>
    <n v="1"/>
    <n v="20"/>
    <n v="1260000"/>
    <s v="UNIDAD"/>
    <s v="NO SOLICITADAS"/>
  </r>
  <r>
    <x v="2"/>
    <s v="204-4-3"/>
    <n v="16"/>
    <s v="ELEMENTOS DE ALOJAMIENTO Y CAMPAÑA"/>
    <s v="JUEGO DE SABANAS SENCILLAS"/>
    <n v="52121509"/>
    <s v="MÍNIMA CUANTÍA"/>
    <n v="2"/>
    <n v="1"/>
    <n v="50"/>
    <n v="2450000"/>
    <s v="UNIDAD"/>
    <s v="NO SOLICITADAS"/>
  </r>
  <r>
    <x v="2"/>
    <s v="204-4-3"/>
    <n v="16"/>
    <s v="ELEMENTOS DE ALOJAMIENTO Y CAMPAÑA"/>
    <s v="TOALLA PARA CUERPO"/>
    <n v="52121700"/>
    <s v="MÍNIMA CUANTÍA"/>
    <n v="2"/>
    <n v="1"/>
    <n v="50"/>
    <n v="950000"/>
    <s v="UNIDAD"/>
    <s v="NO SOLICITADAS"/>
  </r>
  <r>
    <x v="2"/>
    <s v="204-4-3"/>
    <n v="16"/>
    <s v="ELEMENTOS DE ALOJAMIENTO Y CAMPAÑA"/>
    <s v="TOALLA PARA MANO"/>
    <n v="52121700"/>
    <s v="MÍNIMA CUANTÍA"/>
    <n v="2"/>
    <n v="1"/>
    <n v="30"/>
    <n v="375000"/>
    <s v="UNIDAD"/>
    <s v="NO SOLICITADAS"/>
  </r>
  <r>
    <x v="2"/>
    <s v="204-4-3"/>
    <n v="16"/>
    <s v="ELEMENTOS DE ALOJAMIENTO Y CAMPAÑA"/>
    <s v="ALMOHADAS"/>
    <n v="52121505"/>
    <s v="MÍNIMA CUANTÍA"/>
    <n v="2"/>
    <n v="1"/>
    <n v="297"/>
    <n v="4900500"/>
    <s v="UNIDAD"/>
    <s v="NO SOLICITADAS"/>
  </r>
  <r>
    <x v="2"/>
    <s v="204-4-3"/>
    <n v="16"/>
    <s v="ELEMENTOS DE ALOJAMIENTO Y CAMPAÑA"/>
    <s v="FUNDAS PARA ALMOHADA"/>
    <n v="52121512"/>
    <s v="MÍNIMA CUANTÍA"/>
    <n v="2"/>
    <n v="1"/>
    <n v="40"/>
    <n v="392000"/>
    <s v="UNIDAD"/>
    <s v="NO SOLICITADAS"/>
  </r>
  <r>
    <x v="2"/>
    <s v="204-4-3"/>
    <n v="16"/>
    <s v="ELEMENTOS DE ALOJAMIENTO Y CAMPAÑA"/>
    <s v="TAPETES ANTIDESLIZANTES"/>
    <n v="52101507"/>
    <s v="MÍNIMA CUANTÍA"/>
    <n v="2"/>
    <n v="1"/>
    <n v="20"/>
    <n v="330000"/>
    <s v="UNIDAD"/>
    <s v="NO SOLICITADAS"/>
  </r>
  <r>
    <x v="2"/>
    <s v="204-4-5"/>
    <n v="10"/>
    <s v="INSECTICIDAS, FUNGICIDAS Y OTROS INSUMOS AGRICOLAS"/>
    <s v="HERBICIDA (ROUNDUP)"/>
    <n v="10171700"/>
    <s v="MÍNIMA CUANTÍA"/>
    <n v="3"/>
    <n v="2"/>
    <n v="20"/>
    <n v="250000"/>
    <s v="LITRO"/>
    <s v="NO SOLICITADAS"/>
  </r>
  <r>
    <x v="2"/>
    <s v="204-4-5"/>
    <n v="10"/>
    <s v="INSECTICIDAS, FUNGICIDAS Y OTROS INSUMOS AGRICOLAS"/>
    <s v="FERTILIZANTE (UREA)"/>
    <n v="10171500"/>
    <s v="MÍNIMA CUANTÍA"/>
    <n v="3"/>
    <n v="2"/>
    <n v="50"/>
    <n v="550000"/>
    <s v="KILOGRAMO"/>
    <s v="NO SOLICITADAS"/>
  </r>
  <r>
    <x v="2"/>
    <s v="204-4-5"/>
    <n v="10"/>
    <s v="INSECTICIDAS, FUNGICIDAS Y OTROS INSUMOS AGRICOLAS"/>
    <s v="INSECTICIDA "/>
    <n v="10191509"/>
    <s v="MÍNIMA CUANTÍA"/>
    <n v="3"/>
    <n v="2"/>
    <n v="12"/>
    <n v="426000"/>
    <s v="LITRO"/>
    <s v="NO SOLICITADAS"/>
  </r>
  <r>
    <x v="2"/>
    <s v="204-4-5"/>
    <n v="10"/>
    <s v="INSECTICIDAS, FUNGICIDAS Y OTROS INSUMOS AGRICOLAS"/>
    <s v="BOLSAS 10X12"/>
    <n v="24111500"/>
    <s v="MÍNIMA CUANTÍA"/>
    <n v="3"/>
    <n v="2"/>
    <n v="2000"/>
    <n v="700000"/>
    <s v="UNIDAD"/>
    <s v="NO SOLICITADAS"/>
  </r>
  <r>
    <x v="2"/>
    <s v="204-4-5"/>
    <n v="10"/>
    <s v="INSECTICIDAS, FUNGICIDAS Y OTROS INSUMOS AGRICOLAS"/>
    <s v="BOLSAS 14X10"/>
    <n v="24111500"/>
    <s v="MÍNIMA CUANTÍA"/>
    <n v="3"/>
    <n v="2"/>
    <n v="2000"/>
    <n v="840000"/>
    <s v="UNIDAD"/>
    <s v="NO SOLICITADAS"/>
  </r>
  <r>
    <x v="2"/>
    <s v="204-4-5"/>
    <n v="10"/>
    <s v="INSECTICIDAS, FUNGICIDAS Y OTROS INSUMOS AGRICOLAS"/>
    <s v="BOLSAS 20X10"/>
    <n v="24111500"/>
    <s v="MÍNIMA CUANTÍA"/>
    <n v="3"/>
    <n v="2"/>
    <n v="2000"/>
    <n v="900000"/>
    <s v="UNIDAD"/>
    <s v="NO SOLICITADAS"/>
  </r>
  <r>
    <x v="2"/>
    <s v="204-4-5"/>
    <n v="10"/>
    <s v="INSECTICIDAS, FUNGICIDAS Y OTROS INSUMOS AGRICOLAS"/>
    <s v="MANGUERA"/>
    <n v="40142008"/>
    <s v="MÍNIMA CUANTÍA"/>
    <n v="3"/>
    <n v="2"/>
    <n v="600"/>
    <n v="900000"/>
    <s v="METRO"/>
    <s v="NO SOLICITADAS"/>
  </r>
  <r>
    <x v="2"/>
    <s v="204-4-5"/>
    <n v="10"/>
    <s v="INSECTICIDAS, FUNGICIDAS Y OTROS INSUMOS AGRICOLAS"/>
    <s v="ASPERSORES "/>
    <n v="21101800"/>
    <s v="MÍNIMA CUANTÍA"/>
    <n v="3"/>
    <n v="2"/>
    <n v="20"/>
    <n v="182000"/>
    <s v="UNIDAD"/>
    <s v="NO SOLICITADAS"/>
  </r>
  <r>
    <x v="2"/>
    <s v="204-4-6"/>
    <n v="10"/>
    <s v="LLANTAS Y ACCESORIOS"/>
    <s v="NEUMATICO REFERENCIA 5.00 - 8"/>
    <n v="25172502"/>
    <s v="MÍNIMA CUANTÍA"/>
    <n v="2"/>
    <n v="3"/>
    <n v="2"/>
    <n v="21420"/>
    <s v="UNIDAD"/>
    <s v="NO SOLICITADAS"/>
  </r>
  <r>
    <x v="2"/>
    <s v="204-4-6"/>
    <n v="10"/>
    <s v="LLANTAS Y ACCESORIOS"/>
    <s v="NEUMATICO REFERENCIA 4.00 - 8"/>
    <n v="25172502"/>
    <s v="MÍNIMA CUANTÍA"/>
    <n v="2"/>
    <n v="3"/>
    <n v="2"/>
    <n v="21420"/>
    <s v="UNIDAD"/>
    <s v="NO SOLICITADAS"/>
  </r>
  <r>
    <x v="2"/>
    <s v="204-4-6"/>
    <n v="10"/>
    <s v="LLANTAS Y ACCESORIOS"/>
    <s v="NEUMATICO REFERENCIA 4.10 - 6"/>
    <n v="25172502"/>
    <s v="MÍNIMA CUANTÍA"/>
    <n v="2"/>
    <n v="3"/>
    <n v="2"/>
    <n v="59500"/>
    <s v="UNIDAD"/>
    <s v="NO SOLICITADAS"/>
  </r>
  <r>
    <x v="2"/>
    <s v="204-4-6"/>
    <n v="10"/>
    <s v="LLANTAS Y ACCESORIOS"/>
    <s v="NEUMATICO REFERENCIA 6.50-10"/>
    <n v="25172502"/>
    <s v="MÍNIMA CUANTÍA"/>
    <n v="2"/>
    <n v="3"/>
    <n v="2"/>
    <n v="30940"/>
    <s v="UNIDAD"/>
    <s v="NO SOLICITADAS"/>
  </r>
  <r>
    <x v="2"/>
    <s v="204-4-6"/>
    <n v="10"/>
    <s v="LLANTAS Y ACCESORIOS"/>
    <s v="NEUMATICO REFERENCIA 8,75 - 16,5"/>
    <n v="25172502"/>
    <s v="MÍNIMA CUANTÍA"/>
    <n v="2"/>
    <n v="3"/>
    <n v="2"/>
    <n v="54740"/>
    <s v="UNIDAD"/>
    <s v="NO SOLICITADAS"/>
  </r>
  <r>
    <x v="2"/>
    <s v="204-4-6"/>
    <n v="10"/>
    <s v="LLANTAS Y ACCESORIOS"/>
    <s v="NEUMATICO REFERENCIA 9.50 - 16.5"/>
    <n v="25172502"/>
    <s v="MÍNIMA CUANTÍA"/>
    <n v="2"/>
    <n v="3"/>
    <n v="2"/>
    <n v="54740"/>
    <s v="UNIDAD"/>
    <s v="NO SOLICITADAS"/>
  </r>
  <r>
    <x v="2"/>
    <s v="204-4-6"/>
    <n v="10"/>
    <s v="LLANTAS Y ACCESORIOS"/>
    <s v="NEUMATICO REFERENCIA 8,25 - 15"/>
    <n v="25172502"/>
    <s v="MÍNIMA CUANTÍA"/>
    <n v="2"/>
    <n v="3"/>
    <n v="2"/>
    <n v="76160"/>
    <s v="UNIDAD"/>
    <s v="NO SOLICITADAS"/>
  </r>
  <r>
    <x v="2"/>
    <s v="204-4-6"/>
    <n v="10"/>
    <s v="LLANTAS Y ACCESORIOS"/>
    <s v="LLANTA ENCAUCHETADA (MACIZA) 2.50 / 2.80 - 4 CON EJE DE 3/4 &quot; "/>
    <n v="25172500"/>
    <s v="MÍNIMA CUANTÍA"/>
    <n v="2"/>
    <n v="3"/>
    <n v="16"/>
    <n v="875840"/>
    <s v="UNIDAD"/>
    <s v="NO SOLICITADAS"/>
  </r>
  <r>
    <x v="2"/>
    <s v="204-4-6"/>
    <n v="10"/>
    <s v="LLANTAS Y ACCESORIOS"/>
    <s v="LLANTA REFERENCIA 4.00 - 8 "/>
    <n v="25172500"/>
    <s v="MÍNIMA CUANTÍA"/>
    <n v="2"/>
    <n v="3"/>
    <n v="10"/>
    <n v="1094800"/>
    <s v="UNIDAD"/>
    <s v="NO SOLICITADAS"/>
  </r>
  <r>
    <x v="2"/>
    <s v="204-4-6"/>
    <n v="10"/>
    <s v="LLANTAS Y ACCESORIOS"/>
    <s v="LLANTA REFERENCIA 295 - 80 R 22,5 DIRECCIONAL"/>
    <n v="25172500"/>
    <s v="MÍNIMA CUANTÍA"/>
    <n v="2"/>
    <n v="3"/>
    <n v="2"/>
    <n v="2951200"/>
    <s v="UNIDAD"/>
    <s v="NO SOLICITADAS"/>
  </r>
  <r>
    <x v="2"/>
    <s v="204-4-6"/>
    <n v="10"/>
    <s v="LLANTAS Y ACCESORIOS"/>
    <s v="LLANTA REFERENCIA 8,25 - 15 DIRECCIONAL"/>
    <n v="25172500"/>
    <s v="MÍNIMA CUANTÍA"/>
    <n v="2"/>
    <n v="3"/>
    <n v="4"/>
    <n v="2237200"/>
    <s v="UNIDAD"/>
    <s v="NO SOLICITADAS"/>
  </r>
  <r>
    <x v="2"/>
    <s v="204-4-6"/>
    <n v="10"/>
    <s v="LLANTAS Y ACCESORIOS"/>
    <s v="LLANTA REFERENCIA 8,25 - 15 TRACCION"/>
    <n v="25172500"/>
    <s v="MÍNIMA CUANTÍA"/>
    <n v="2"/>
    <n v="3"/>
    <n v="4"/>
    <n v="2237200"/>
    <s v="UNIDAD"/>
    <s v="NO SOLICITADAS"/>
  </r>
  <r>
    <x v="2"/>
    <s v="204-4-6"/>
    <n v="10"/>
    <s v="LLANTAS Y ACCESORIOS"/>
    <s v="LLANTA REFERENCIA 295 - 80 R 22,5 TRACCION"/>
    <n v="25172500"/>
    <s v="MÍNIMA CUANTÍA"/>
    <n v="2"/>
    <n v="3"/>
    <n v="3"/>
    <n v="4676700"/>
    <s v="UNIDAD"/>
    <s v="NO SOLICITADAS"/>
  </r>
  <r>
    <x v="2"/>
    <s v="204-4-8"/>
    <n v="10"/>
    <s v="MATERIAL QUIRURGICO"/>
    <s v="APOSITOS DE GASAS ESTERILES AL VACIO DE 6 CM X 6 CM"/>
    <n v="42311511"/>
    <s v="SELECCIÓN ABREVIADA SUBASTA INVERSA"/>
    <n v="4"/>
    <n v="6"/>
    <n v="22"/>
    <n v="42460"/>
    <s v="UNIDAD"/>
    <s v="NO SOLICITADAS"/>
  </r>
  <r>
    <x v="2"/>
    <s v="204-4-8"/>
    <n v="10"/>
    <s v="MATERIAL QUIRURGICO"/>
    <s v="APLICADORES ASEPTICO PUNTA DE ALGODON PRESENTACION POR 20 UNIDADES"/>
    <n v="42141500"/>
    <s v="SELECCIÓN ABREVIADA SUBASTA INVERSA"/>
    <n v="4"/>
    <n v="6"/>
    <n v="24"/>
    <n v="42480"/>
    <s v="UNIDAD"/>
    <s v="NO SOLICITADAS"/>
  </r>
  <r>
    <x v="2"/>
    <s v="204-4-8"/>
    <n v="10"/>
    <s v="MATERIAL QUIRURGICO"/>
    <s v="VINIPEL PLASTICO POR ROLLO CALIBRE 0.8 DE 30 CM DE ANCHO POR 300 METROS DE LARGO"/>
    <n v="24141501"/>
    <s v="SELECCIÓN ABREVIADA SUBASTA INVERSA"/>
    <n v="4"/>
    <n v="6"/>
    <n v="10"/>
    <n v="440000"/>
    <s v="UNIDAD"/>
    <s v="NO SOLICITADAS"/>
  </r>
  <r>
    <x v="2"/>
    <s v="204-4-8"/>
    <n v="10"/>
    <s v="MATERIAL QUIRURGICO"/>
    <s v="VINIPEL PLASTICO POR ROLLO CALIBRE 0.8 DE 60 CM DE ANCHO POR 400 METROS DE LARGO"/>
    <n v="24141501"/>
    <s v="SELECCIÓN ABREVIADA SUBASTA INVERSA"/>
    <n v="4"/>
    <n v="6"/>
    <n v="20"/>
    <n v="3100000"/>
    <s v="UNIDAD"/>
    <s v="NO SOLICITADAS"/>
  </r>
  <r>
    <x v="2"/>
    <s v="204-4-8"/>
    <n v="10"/>
    <s v="MATERIAL QUIRURGICO"/>
    <s v="ALCOHOL ISOPROPILICO PRESENTACION CANECA DE 5 GALONES EN CONCENTRACIONES DEL 60-90% EN SOLUCION DE AGUA (VOLUMEN/VOLUMEN) INDICADO PARA LA ACCION BACTERICIDA"/>
    <n v="12352104"/>
    <s v="SELECCIÓN ABREVIADA SUBASTA INVERSA"/>
    <n v="4"/>
    <n v="6"/>
    <n v="24"/>
    <n v="8400000"/>
    <s v="UNIDAD"/>
    <s v="NO SOLICITADAS"/>
  </r>
  <r>
    <x v="2"/>
    <s v="204-4-9"/>
    <n v="16"/>
    <s v="MATERIALES DE CONSTRUCCION"/>
    <s v="CAPACITOR DE 3 MFD 400 VAC."/>
    <n v="32121500"/>
    <s v="MÍNIMA CUANTÍA"/>
    <n v="3"/>
    <n v="3"/>
    <n v="5"/>
    <n v="10850"/>
    <s v="UNIDAD"/>
    <s v="NO SOLICITADAS"/>
  </r>
  <r>
    <x v="2"/>
    <s v="204-4-9"/>
    <n v="16"/>
    <s v="MATERIALES DE CONSTRUCCION"/>
    <s v="CAPACITOR DE 5 MFD 400 VAC."/>
    <n v="32121500"/>
    <s v="MÍNIMA CUANTÍA"/>
    <n v="3"/>
    <n v="3"/>
    <n v="5"/>
    <n v="14880"/>
    <s v="UNIDAD"/>
    <s v="NO SOLICITADAS"/>
  </r>
  <r>
    <x v="2"/>
    <s v="204-4-9"/>
    <n v="16"/>
    <s v="MATERIALES DE CONSTRUCCION"/>
    <s v="CAPACITOR DE 35+5 MFD 370 VAC."/>
    <n v="32121500"/>
    <s v="MÍNIMA CUANTÍA"/>
    <n v="3"/>
    <n v="3"/>
    <n v="10"/>
    <n v="94240"/>
    <s v="UNIDAD"/>
    <s v="NO SOLICITADAS"/>
  </r>
  <r>
    <x v="2"/>
    <s v="204-4-9"/>
    <n v="16"/>
    <s v="MATERIALES DE CONSTRUCCION"/>
    <s v="CAPACITOR DE 40 MFD 370 VAC."/>
    <n v="32121500"/>
    <s v="MÍNIMA CUANTÍA"/>
    <n v="3"/>
    <n v="3"/>
    <n v="10"/>
    <n v="93000"/>
    <s v="UNIDAD"/>
    <s v="NO SOLICITADAS"/>
  </r>
  <r>
    <x v="2"/>
    <s v="204-4-9"/>
    <n v="16"/>
    <s v="MATERIALES DE CONSTRUCCION"/>
    <s v="CAPACITOR DE 45.5 MFD 370 VAC."/>
    <n v="32121500"/>
    <s v="MÍNIMA CUANTÍA"/>
    <n v="3"/>
    <n v="3"/>
    <n v="10"/>
    <n v="93000"/>
    <s v="UNIDAD"/>
    <s v="NO SOLICITADAS"/>
  </r>
  <r>
    <x v="2"/>
    <s v="204-4-9"/>
    <n v="16"/>
    <s v="MATERIALES DE CONSTRUCCION"/>
    <s v="CAPACITOR DE 70 MFD 370 VAC."/>
    <n v="32121500"/>
    <s v="MÍNIMA CUANTÍA"/>
    <n v="3"/>
    <n v="3"/>
    <n v="10"/>
    <n v="105400"/>
    <s v="UNIDAD"/>
    <s v="NO SOLICITADAS"/>
  </r>
  <r>
    <x v="2"/>
    <s v="204-4-9"/>
    <n v="16"/>
    <s v="MATERIALES DE CONSTRUCCION"/>
    <s v="CAPACITOR DE 50 MFD 370 VAC."/>
    <n v="32121500"/>
    <s v="MÍNIMA CUANTÍA"/>
    <n v="3"/>
    <n v="3"/>
    <n v="15"/>
    <n v="139500"/>
    <s v="UNIDAD"/>
    <s v="NO SOLICITADAS"/>
  </r>
  <r>
    <x v="2"/>
    <s v="204-4-9"/>
    <n v="16"/>
    <s v="MATERIALES DE CONSTRUCCION"/>
    <s v="TUBERIA DE COBRE FLEXIBLE DE 1/2.’’"/>
    <n v="40171511"/>
    <s v="MÍNIMA CUANTÍA"/>
    <n v="3"/>
    <n v="3"/>
    <n v="15"/>
    <n v="74400"/>
    <s v="UNIDAD"/>
    <s v="NO SOLICITADAS"/>
  </r>
  <r>
    <x v="2"/>
    <s v="204-4-9"/>
    <n v="16"/>
    <s v="MATERIALES DE CONSTRUCCION"/>
    <s v="TUBERIA DE COBRE FLEXIBLE DE 1/4&quot;"/>
    <n v="40171511"/>
    <s v="MÍNIMA CUANTÍA"/>
    <n v="3"/>
    <n v="3"/>
    <n v="6"/>
    <n v="14880"/>
    <s v="UNIDAD"/>
    <s v="NO SOLICITADAS"/>
  </r>
  <r>
    <x v="2"/>
    <s v="204-4-9"/>
    <n v="16"/>
    <s v="MATERIALES DE CONSTRUCCION"/>
    <s v="TUBERIA DE COBRE FLEXIBLE DE 3/4’’"/>
    <n v="40171511"/>
    <s v="MÍNIMA CUANTÍA"/>
    <n v="3"/>
    <n v="3"/>
    <n v="6"/>
    <n v="53940"/>
    <s v="UNIDAD"/>
    <s v="NO SOLICITADAS"/>
  </r>
  <r>
    <x v="2"/>
    <s v="204-4-9"/>
    <n v="16"/>
    <s v="MATERIALES DE CONSTRUCCION"/>
    <s v="VARILLA DE SOLDADURA DE PLATA "/>
    <n v="23271804"/>
    <s v="MÍNIMA CUANTÍA"/>
    <n v="3"/>
    <n v="3"/>
    <n v="50"/>
    <n v="46500"/>
    <s v="UNIDAD"/>
    <s v="NO SOLICITADAS"/>
  </r>
  <r>
    <x v="2"/>
    <s v="204-4-9"/>
    <n v="16"/>
    <s v="MATERIALES DE CONSTRUCCION"/>
    <s v="FILTRO SECADOR ½"/>
    <n v="40161500"/>
    <s v="MÍNIMA CUANTÍA"/>
    <n v="3"/>
    <n v="3"/>
    <n v="4"/>
    <n v="86800"/>
    <s v="UNIDAD"/>
    <s v="NO SOLICITADAS"/>
  </r>
  <r>
    <x v="2"/>
    <s v="204-4-9"/>
    <n v="16"/>
    <s v="MATERIALES DE CONSTRUCCION"/>
    <s v="FILTRO SECADOR 3/8"/>
    <n v="40161500"/>
    <s v="MÍNIMA CUANTÍA"/>
    <n v="3"/>
    <n v="3"/>
    <n v="2"/>
    <n v="27280"/>
    <s v="UNIDAD"/>
    <s v="NO SOLICITADAS"/>
  </r>
  <r>
    <x v="2"/>
    <s v="204-4-9"/>
    <n v="16"/>
    <s v="MATERIALES DE CONSTRUCCION"/>
    <s v="FILTRO SECADOR 7/8"/>
    <n v="40161500"/>
    <s v="MÍNIMA CUANTÍA"/>
    <n v="3"/>
    <n v="3"/>
    <n v="1"/>
    <n v="35960"/>
    <s v="UNIDAD"/>
    <s v="NO SOLICITADAS"/>
  </r>
  <r>
    <x v="2"/>
    <s v="204-4-9"/>
    <n v="16"/>
    <s v="MATERIALES DE CONSTRUCCION"/>
    <s v="FILTRO SECADOR 1/4"/>
    <n v="40161500"/>
    <s v="MÍNIMA CUANTÍA"/>
    <n v="3"/>
    <n v="3"/>
    <n v="1"/>
    <n v="7750"/>
    <s v="UNIDAD"/>
    <s v="NO SOLICITADAS"/>
  </r>
  <r>
    <x v="2"/>
    <s v="204-4-9"/>
    <n v="16"/>
    <s v="MATERIALES DE CONSTRUCCION"/>
    <s v="CAÑUELA  10 KV ESPIGA LARGA"/>
    <n v="39121600"/>
    <s v="MÍNIMA CUANTÍA"/>
    <n v="3"/>
    <n v="3"/>
    <n v="15"/>
    <n v="558000"/>
    <s v="UNIDAD"/>
    <s v="NO SOLICITADAS"/>
  </r>
  <r>
    <x v="2"/>
    <s v="204-4-9"/>
    <n v="16"/>
    <s v="MATERIALES DE CONSTRUCCION"/>
    <s v="CORTACIRCUITO, CON SU CAÑUELA 15 KV LARGO"/>
    <n v="39121600"/>
    <s v="MÍNIMA CUANTÍA"/>
    <n v="3"/>
    <n v="3"/>
    <n v="10"/>
    <n v="1229460"/>
    <s v="UNIDAD"/>
    <s v="NO SOLICITADAS"/>
  </r>
  <r>
    <x v="2"/>
    <s v="204-4-9"/>
    <n v="16"/>
    <s v="MATERIALES DE CONSTRUCCION"/>
    <s v="CINTA AISLANTE DE VINILO SUPER  33"/>
    <n v="31201502"/>
    <s v="MÍNIMA CUANTÍA"/>
    <n v="3"/>
    <n v="3"/>
    <n v="10"/>
    <n v="99200"/>
    <s v="UNIDAD"/>
    <s v="NO SOLICITADAS"/>
  </r>
  <r>
    <x v="2"/>
    <s v="204-4-9"/>
    <n v="16"/>
    <s v="MATERIALES DE CONSTRUCCION"/>
    <s v="INTERRUPTOR SENCILLO PARA EMPOTRAR"/>
    <n v="39121633"/>
    <s v="MÍNIMA CUANTÍA"/>
    <n v="3"/>
    <n v="3"/>
    <n v="10"/>
    <n v="37820"/>
    <s v="UNIDAD"/>
    <s v="NO SOLICITADAS"/>
  </r>
  <r>
    <x v="2"/>
    <s v="204-4-9"/>
    <n v="16"/>
    <s v="MATERIALES DE CONSTRUCCION"/>
    <s v="INTERRUPTOR DOBLE PARA EMPOTRAR"/>
    <n v="39121633"/>
    <s v="MÍNIMA CUANTÍA"/>
    <n v="3"/>
    <n v="3"/>
    <n v="10"/>
    <n v="31000"/>
    <s v="UNIDAD"/>
    <s v="NO SOLICITADAS"/>
  </r>
  <r>
    <x v="2"/>
    <s v="204-4-9"/>
    <n v="16"/>
    <s v="MATERIALES DE CONSTRUCCION"/>
    <s v="INTERRUPTOR TRIPLE PARA EMPOTRAR"/>
    <n v="39121633"/>
    <s v="MÍNIMA CUANTÍA"/>
    <n v="3"/>
    <n v="3"/>
    <n v="5"/>
    <n v="17980"/>
    <s v="UNIDAD"/>
    <s v="NO SOLICITADAS"/>
  </r>
  <r>
    <x v="2"/>
    <s v="204-4-9"/>
    <n v="16"/>
    <s v="MATERIALES DE CONSTRUCCION"/>
    <s v="INTERRUPTOR CONMUTABLE SENCILLO PARA EMPOTRAR"/>
    <n v="39121633"/>
    <s v="MÍNIMA CUANTÍA"/>
    <n v="3"/>
    <n v="3"/>
    <n v="20"/>
    <n v="75640"/>
    <s v="UNIDAD"/>
    <s v="NO SOLICITADAS"/>
  </r>
  <r>
    <x v="2"/>
    <s v="204-4-9"/>
    <n v="16"/>
    <s v="MATERIALES DE CONSTRUCCION"/>
    <s v="INTERRUPTOR CONMUTABLE DOBLE"/>
    <n v="39122200"/>
    <s v="MÍNIMA CUANTÍA"/>
    <n v="3"/>
    <n v="3"/>
    <n v="20"/>
    <n v="80600"/>
    <s v="UNIDAD"/>
    <s v="NO SOLICITADAS"/>
  </r>
  <r>
    <x v="2"/>
    <s v="204-4-9"/>
    <n v="16"/>
    <s v="MATERIALES DE CONSTRUCCION"/>
    <s v="TOMAS DOBLES 15 AMP"/>
    <n v="39121102"/>
    <s v="MÍNIMA CUANTÍA"/>
    <n v="3"/>
    <n v="3"/>
    <n v="50"/>
    <n v="86800"/>
    <s v="UNIDAD"/>
    <s v="NO SOLICITADAS"/>
  </r>
  <r>
    <x v="2"/>
    <s v="204-4-9"/>
    <n v="16"/>
    <s v="MATERIALES DE CONSTRUCCION"/>
    <s v="TOMA DE 3X20  AMP"/>
    <n v="39121102"/>
    <s v="MÍNIMA CUANTÍA"/>
    <n v="3"/>
    <n v="3"/>
    <n v="5"/>
    <n v="26660"/>
    <s v="UNIDAD"/>
    <s v="NO SOLICITADAS"/>
  </r>
  <r>
    <x v="2"/>
    <s v="204-4-9"/>
    <n v="16"/>
    <s v="MATERIALES DE CONSTRUCCION"/>
    <s v="TOMA DE 3X50 AMP"/>
    <n v="39121102"/>
    <s v="MÍNIMA CUANTÍA"/>
    <n v="3"/>
    <n v="3"/>
    <n v="5"/>
    <n v="53320"/>
    <s v="UNIDAD"/>
    <s v="NO SOLICITADAS"/>
  </r>
  <r>
    <x v="2"/>
    <s v="204-4-9"/>
    <n v="16"/>
    <s v="MATERIALES DE CONSTRUCCION"/>
    <s v="TACOS ENCHUFABLES DE 15 AMP"/>
    <n v="39121640"/>
    <s v="MÍNIMA CUANTÍA"/>
    <n v="3"/>
    <n v="3"/>
    <n v="5"/>
    <n v="31000"/>
    <s v="UNIDAD"/>
    <s v="NO SOLICITADAS"/>
  </r>
  <r>
    <x v="2"/>
    <s v="204-4-9"/>
    <n v="16"/>
    <s v="MATERIALES DE CONSTRUCCION"/>
    <s v="TACOS ENCHUFABLES DE 20 AMP"/>
    <n v="39121640"/>
    <s v="MÍNIMA CUANTÍA"/>
    <n v="3"/>
    <n v="3"/>
    <n v="5"/>
    <n v="31000"/>
    <s v="UNIDAD"/>
    <s v="NO SOLICITADAS"/>
  </r>
  <r>
    <x v="2"/>
    <s v="204-4-9"/>
    <n v="16"/>
    <s v="MATERIALES DE CONSTRUCCION"/>
    <s v="TACOS ENCHUFABLES DE 30 AMP"/>
    <n v="39121640"/>
    <s v="MÍNIMA CUANTÍA"/>
    <n v="3"/>
    <n v="3"/>
    <n v="5"/>
    <n v="127410"/>
    <s v="UNIDAD"/>
    <s v="NO SOLICITADAS"/>
  </r>
  <r>
    <x v="2"/>
    <s v="204-4-9"/>
    <n v="16"/>
    <s v="MATERIALES DE CONSTRUCCION"/>
    <s v="TACOS ENCHUFABLES DE 2X20 "/>
    <n v="39121640"/>
    <s v="MÍNIMA CUANTÍA"/>
    <n v="3"/>
    <n v="3"/>
    <n v="5"/>
    <n v="127410"/>
    <s v="UNIDAD"/>
    <s v="NO SOLICITADAS"/>
  </r>
  <r>
    <x v="2"/>
    <s v="204-4-9"/>
    <n v="16"/>
    <s v="MATERIALES DE CONSTRUCCION"/>
    <s v="TACOS ENCHUFABLES DE 2X30"/>
    <n v="39121640"/>
    <s v="MÍNIMA CUANTÍA"/>
    <n v="3"/>
    <n v="3"/>
    <n v="5"/>
    <n v="127410"/>
    <s v="UNIDAD"/>
    <s v="NO SOLICITADAS"/>
  </r>
  <r>
    <x v="2"/>
    <s v="204-4-9"/>
    <n v="16"/>
    <s v="MATERIALES DE CONSTRUCCION"/>
    <s v="TACOS ENCHUFABLES DE 2X50"/>
    <n v="39121640"/>
    <s v="MÍNIMA CUANTÍA"/>
    <n v="3"/>
    <n v="3"/>
    <n v="3"/>
    <n v="83886"/>
    <s v="UNIDAD"/>
    <s v="NO SOLICITADAS"/>
  </r>
  <r>
    <x v="2"/>
    <s v="204-4-9"/>
    <n v="16"/>
    <s v="MATERIALES DE CONSTRUCCION"/>
    <s v="TACOS ENCHUFABLES DE 3X100"/>
    <n v="39121640"/>
    <s v="MÍNIMA CUANTÍA"/>
    <n v="3"/>
    <n v="3"/>
    <n v="1"/>
    <n v="58900"/>
    <s v="UNIDAD"/>
    <s v="NO SOLICITADAS"/>
  </r>
  <r>
    <x v="2"/>
    <s v="204-4-9"/>
    <n v="16"/>
    <s v="MATERIALES DE CONSTRUCCION"/>
    <s v="CLAVIJAS 15 AMP DE 110 VOLTIOS CON POLO A TIERRA"/>
    <n v="39121402"/>
    <s v="MÍNIMA CUANTÍA"/>
    <n v="3"/>
    <n v="3"/>
    <n v="5"/>
    <n v="13950"/>
    <s v="UNIDAD"/>
    <s v="NO SOLICITADAS"/>
  </r>
  <r>
    <x v="2"/>
    <s v="204-4-9"/>
    <n v="16"/>
    <s v="MATERIALES DE CONSTRUCCION"/>
    <s v="CLAVIJAS DE 3X20"/>
    <n v="39121402"/>
    <s v="MÍNIMA CUANTÍA"/>
    <n v="3"/>
    <n v="3"/>
    <n v="2"/>
    <n v="5828"/>
    <s v="UNIDAD"/>
    <s v="NO SOLICITADAS"/>
  </r>
  <r>
    <x v="2"/>
    <s v="204-4-9"/>
    <n v="16"/>
    <s v="MATERIALES DE CONSTRUCCION"/>
    <s v="CLAVIJAS DE 3X50"/>
    <n v="39121402"/>
    <s v="MÍNIMA CUANTÍA"/>
    <n v="3"/>
    <n v="3"/>
    <n v="2"/>
    <n v="16120"/>
    <s v="UNIDAD"/>
    <s v="NO SOLICITADAS"/>
  </r>
  <r>
    <x v="2"/>
    <s v="204-4-9"/>
    <n v="16"/>
    <s v="MATERIALES DE CONSTRUCCION"/>
    <s v="BRAZO PARA LÁMPARA DE ALUMBRADO PÚBLICO DE 70 CMS"/>
    <n v="39111603"/>
    <s v="MÍNIMA CUANTÍA"/>
    <n v="3"/>
    <n v="3"/>
    <n v="7"/>
    <n v="164920"/>
    <s v="UNIDAD"/>
    <s v="NO SOLICITADAS"/>
  </r>
  <r>
    <x v="2"/>
    <s v="204-4-9"/>
    <n v="16"/>
    <s v="MATERIALES DE CONSTRUCCION"/>
    <s v="COLLARINES O BANDAS DE 5-6 INCLUYE TORNILLO OMBLIGO"/>
    <n v="31162414"/>
    <s v="MÍNIMA CUANTÍA"/>
    <n v="3"/>
    <n v="3"/>
    <n v="5"/>
    <n v="46500"/>
    <s v="UNIDAD"/>
    <s v="NO SOLICITADAS"/>
  </r>
  <r>
    <x v="2"/>
    <s v="204-4-9"/>
    <n v="16"/>
    <s v="MATERIALES DE CONSTRUCCION"/>
    <s v="JUEGO DE PREMOLDEADO PARA MEDIA TENSIÓN 13,2 KV TIPO EXTERIOR"/>
    <n v="39121400"/>
    <s v="MÍNIMA CUANTÍA"/>
    <n v="3"/>
    <n v="3"/>
    <n v="1"/>
    <n v="312480"/>
    <s v="UNIDAD"/>
    <s v="NO SOLICITADAS"/>
  </r>
  <r>
    <x v="2"/>
    <s v="204-4-9"/>
    <n v="16"/>
    <s v="MATERIALES DE CONSTRUCCION"/>
    <s v="JUEGO DE PREMOLDEADO PARA MEDIA TENSIÓN 13,2 KV TIPO INTERIOR"/>
    <n v="39121400"/>
    <s v="MÍNIMA CUANTÍA"/>
    <n v="3"/>
    <n v="3"/>
    <n v="1"/>
    <n v="201600"/>
    <s v="UNIDAD"/>
    <s v="NO SOLICITADAS"/>
  </r>
  <r>
    <x v="2"/>
    <s v="204-4-9"/>
    <n v="16"/>
    <s v="MATERIALES DE CONSTRUCCION"/>
    <s v="PREMOLDEADO TIPO BOTA O CODO"/>
    <n v="39121400"/>
    <s v="MÍNIMA CUANTÍA"/>
    <n v="3"/>
    <n v="3"/>
    <n v="3"/>
    <n v="1188000"/>
    <s v="UNIDAD"/>
    <s v="NO SOLICITADAS"/>
  </r>
  <r>
    <x v="2"/>
    <s v="204-4-9"/>
    <n v="16"/>
    <s v="MATERIALES DE CONSTRUCCION"/>
    <s v="KIT DE SODIO 70 VATIOS A 200 VT CON BOMBILLO"/>
    <n v="39111801"/>
    <s v="MÍNIMA CUANTÍA"/>
    <n v="3"/>
    <n v="3"/>
    <n v="5"/>
    <n v="306000"/>
    <s v="UNIDAD"/>
    <s v="NO SOLICITADAS"/>
  </r>
  <r>
    <x v="2"/>
    <s v="204-4-9"/>
    <n v="16"/>
    <s v="MATERIALES DE CONSTRUCCION"/>
    <s v="ALAMBRE 14 THHN O THWN. "/>
    <n v="60104912"/>
    <s v="MÍNIMA CUANTÍA"/>
    <n v="3"/>
    <n v="3"/>
    <n v="100"/>
    <n v="57600"/>
    <s v="METRO"/>
    <s v="NO SOLICITADAS"/>
  </r>
  <r>
    <x v="2"/>
    <s v="204-4-9"/>
    <n v="16"/>
    <s v="MATERIALES DE CONSTRUCCION"/>
    <s v="ALAMBRE 12 THHN O THWN."/>
    <n v="60104912"/>
    <s v="MÍNIMA CUANTÍA"/>
    <n v="3"/>
    <n v="3"/>
    <n v="100"/>
    <n v="72000"/>
    <s v="METRO"/>
    <s v="NO SOLICITADAS"/>
  </r>
  <r>
    <x v="2"/>
    <s v="204-4-9"/>
    <n v="16"/>
    <s v="MATERIALES DE CONSTRUCCION"/>
    <s v="ALAMBRE 10 THHN O THWN."/>
    <n v="60104912"/>
    <s v="MÍNIMA CUANTÍA"/>
    <n v="3"/>
    <n v="3"/>
    <n v="100"/>
    <n v="122400"/>
    <s v="METRO"/>
    <s v="NO SOLICITADAS"/>
  </r>
  <r>
    <x v="2"/>
    <s v="204-4-9"/>
    <n v="16"/>
    <s v="MATERIALES DE CONSTRUCCION"/>
    <s v="CAJAS DE 2X4 PVC"/>
    <n v="39121308"/>
    <s v="MÍNIMA CUANTÍA"/>
    <n v="3"/>
    <n v="3"/>
    <n v="10"/>
    <n v="3600"/>
    <s v="UNIDAD"/>
    <s v="NO SOLICITADAS"/>
  </r>
  <r>
    <x v="2"/>
    <s v="204-4-9"/>
    <n v="16"/>
    <s v="MATERIALES DE CONSTRUCCION"/>
    <s v="CAJAS DE 4X4 PVC"/>
    <n v="39121308"/>
    <s v="MÍNIMA CUANTÍA"/>
    <n v="3"/>
    <n v="3"/>
    <n v="10"/>
    <n v="5760"/>
    <s v="UNIDAD"/>
    <s v="NO SOLICITADAS"/>
  </r>
  <r>
    <x v="2"/>
    <s v="204-4-9"/>
    <n v="16"/>
    <s v="MATERIALES DE CONSTRUCCION"/>
    <s v="CAJAS DE 6X6X4 METÁLICAS"/>
    <n v="39121308"/>
    <s v="MÍNIMA CUANTÍA"/>
    <n v="3"/>
    <n v="3"/>
    <n v="5"/>
    <n v="46800"/>
    <s v="UNIDAD"/>
    <s v="NO SOLICITADAS"/>
  </r>
  <r>
    <x v="2"/>
    <s v="204-4-9"/>
    <n v="16"/>
    <s v="MATERIALES DE CONSTRUCCION"/>
    <s v="CABLE DUPLEX 2X14"/>
    <n v="26121600"/>
    <s v="MÍNIMA CUANTÍA"/>
    <n v="3"/>
    <n v="3"/>
    <n v="100"/>
    <n v="115200"/>
    <s v="METRO"/>
    <s v="NO SOLICITADAS"/>
  </r>
  <r>
    <x v="2"/>
    <s v="204-4-9"/>
    <n v="16"/>
    <s v="MATERIALES DE CONSTRUCCION"/>
    <s v="TACO INDUSTRIAL EASYPACK DE 3X40 EN SU CAJA"/>
    <n v="39121640"/>
    <s v="MÍNIMA CUANTÍA"/>
    <n v="3"/>
    <n v="3"/>
    <n v="1"/>
    <n v="108720"/>
    <s v="UNIDAD"/>
    <s v="NO SOLICITADAS"/>
  </r>
  <r>
    <x v="2"/>
    <s v="204-4-9"/>
    <n v="16"/>
    <s v="MATERIALES DE CONSTRUCCION"/>
    <s v="TACO INDUSTRIAL EASYPACK DE 3X50 EN SU CAJA"/>
    <n v="39121640"/>
    <s v="MÍNIMA CUANTÍA"/>
    <n v="3"/>
    <n v="3"/>
    <n v="1"/>
    <n v="108720"/>
    <s v="UNIDAD"/>
    <s v="NO SOLICITADAS"/>
  </r>
  <r>
    <x v="2"/>
    <s v="204-4-9"/>
    <n v="16"/>
    <s v="MATERIALES DE CONSTRUCCION"/>
    <s v="TACO INDUSTRIAL EASYPACK DE 3X80 EN SU CAJA"/>
    <n v="39121640"/>
    <s v="MÍNIMA CUANTÍA"/>
    <n v="3"/>
    <n v="3"/>
    <n v="1"/>
    <n v="108720"/>
    <s v="UNIDAD"/>
    <s v="NO SOLICITADAS"/>
  </r>
  <r>
    <x v="2"/>
    <s v="204-4-9"/>
    <n v="16"/>
    <s v="MATERIALES DE CONSTRUCCION"/>
    <s v="TACO INDUSTRIAL EASYPACK DE 3X100 EN SU CAJA"/>
    <n v="39121640"/>
    <s v="MÍNIMA CUANTÍA"/>
    <n v="3"/>
    <n v="3"/>
    <n v="1"/>
    <n v="108720"/>
    <s v="UNIDAD"/>
    <s v="NO SOLICITADAS"/>
  </r>
  <r>
    <x v="2"/>
    <s v="204-4-9"/>
    <n v="16"/>
    <s v="MATERIALES DE CONSTRUCCION"/>
    <s v="CAJA TRIFÁSICA DE 12 CIRCUITOS "/>
    <n v="39121308"/>
    <s v="MÍNIMA CUANTÍA"/>
    <n v="3"/>
    <n v="3"/>
    <n v="1"/>
    <n v="126000"/>
    <s v="UNIDAD"/>
    <s v="NO SOLICITADAS"/>
  </r>
  <r>
    <x v="2"/>
    <s v="204-4-9"/>
    <n v="16"/>
    <s v="MATERIALES DE CONSTRUCCION"/>
    <s v="TOMAS AÉREAS  CON SU ENCHUFE DE 15 AMP CON POLO A TIERRA"/>
    <n v="39121102"/>
    <s v="MÍNIMA CUANTÍA"/>
    <n v="3"/>
    <n v="3"/>
    <n v="5"/>
    <n v="18180"/>
    <s v="UNIDAD"/>
    <s v="NO SOLICITADAS"/>
  </r>
  <r>
    <x v="2"/>
    <s v="204-4-9"/>
    <n v="16"/>
    <s v="MATERIALES DE CONSTRUCCION"/>
    <s v="TUBOS CONDUIT PVC ½”"/>
    <n v="39131700"/>
    <s v="MÍNIMA CUANTÍA"/>
    <n v="3"/>
    <n v="3"/>
    <n v="10"/>
    <n v="19800"/>
    <s v="UNIDAD"/>
    <s v="NO SOLICITADAS"/>
  </r>
  <r>
    <x v="2"/>
    <s v="204-4-9"/>
    <n v="16"/>
    <s v="MATERIALES DE CONSTRUCCION"/>
    <s v="SUPLEMENTOS EN PVC"/>
    <n v="31231400"/>
    <s v="MÍNIMA CUANTÍA"/>
    <n v="3"/>
    <n v="3"/>
    <n v="50"/>
    <n v="18000"/>
    <s v="UNIDAD"/>
    <s v="NO SOLICITADAS"/>
  </r>
  <r>
    <x v="2"/>
    <s v="204-4-9"/>
    <n v="16"/>
    <s v="MATERIALES DE CONSTRUCCION"/>
    <s v="TAPA CIEGA DE 2X4"/>
    <n v="39121416"/>
    <s v="MÍNIMA CUANTÍA"/>
    <n v="3"/>
    <n v="3"/>
    <n v="30"/>
    <n v="7680"/>
    <s v="UNIDAD"/>
    <s v="NO SOLICITADAS"/>
  </r>
  <r>
    <x v="2"/>
    <s v="204-4-9"/>
    <n v="16"/>
    <s v="MATERIALES DE CONSTRUCCION"/>
    <s v="TAPA CIEGA DE 4X4"/>
    <n v="39121416"/>
    <s v="MÍNIMA CUANTÍA"/>
    <n v="3"/>
    <n v="3"/>
    <n v="30"/>
    <n v="7560"/>
    <s v="UNIDAD"/>
    <s v="NO SOLICITADAS"/>
  </r>
  <r>
    <x v="2"/>
    <s v="204-4-9"/>
    <n v="16"/>
    <s v="MATERIALES DE CONSTRUCCION"/>
    <s v="ACOPLE SANITARIO 40CM ACERO PLASTICO"/>
    <n v="40183107"/>
    <s v="SELECCIÓN ABREVIADA SUBASTA INVERSA"/>
    <n v="3"/>
    <n v="3"/>
    <n v="6"/>
    <n v="46734"/>
    <s v="UNIDAD"/>
    <s v="NO SOLICITADAS"/>
  </r>
  <r>
    <x v="2"/>
    <s v="204-4-9"/>
    <n v="16"/>
    <s v="MATERIALES DE CONSTRUCCION"/>
    <s v="ADAPTADOR EMT 1/2&quot;"/>
    <n v="40183109"/>
    <s v="SELECCIÓN ABREVIADA SUBASTA INVERSA"/>
    <n v="3"/>
    <n v="3"/>
    <n v="10"/>
    <n v="5720"/>
    <s v="UNIDAD"/>
    <s v="NO SOLICITADAS"/>
  </r>
  <r>
    <x v="2"/>
    <s v="204-4-9"/>
    <n v="16"/>
    <s v="MATERIALES DE CONSTRUCCION"/>
    <s v="ADAPTADORES DE LIMPIEZA 2&quot;"/>
    <n v="40183109"/>
    <s v="SELECCIÓN ABREVIADA SUBASTA INVERSA"/>
    <n v="3"/>
    <n v="3"/>
    <n v="5"/>
    <n v="15920"/>
    <s v="UNIDAD"/>
    <s v="NO SOLICITADAS"/>
  </r>
  <r>
    <x v="2"/>
    <s v="204-4-9"/>
    <n v="16"/>
    <s v="MATERIALES DE CONSTRUCCION"/>
    <s v="ADAPTADORES DE LIMPIEZA 4&quot;"/>
    <n v="40183109"/>
    <s v="SELECCIÓN ABREVIADA SUBASTA INVERSA"/>
    <n v="3"/>
    <n v="3"/>
    <n v="4"/>
    <n v="40432"/>
    <s v="UNIDAD"/>
    <s v="NO SOLICITADAS"/>
  </r>
  <r>
    <x v="2"/>
    <s v="204-4-9"/>
    <n v="16"/>
    <s v="MATERIALES DE CONSTRUCCION"/>
    <s v="ALAMBRE DULCE"/>
    <n v="31152304"/>
    <s v="SELECCIÓN ABREVIADA SUBASTA INVERSA"/>
    <n v="3"/>
    <n v="3"/>
    <n v="10"/>
    <n v="50680"/>
    <s v="KILOGRAMO"/>
    <s v="NO SOLICITADAS"/>
  </r>
  <r>
    <x v="2"/>
    <s v="204-4-9"/>
    <n v="16"/>
    <s v="MATERIALES DE CONSTRUCCION"/>
    <s v="ANGULO HIERRO 3/4&quot;X1/8&quot; X    6ML"/>
    <n v="30101503"/>
    <s v="SELECCIÓN ABREVIADA SUBASTA INVERSA"/>
    <n v="3"/>
    <n v="3"/>
    <n v="16"/>
    <n v="335216"/>
    <s v="UNIDAD"/>
    <s v="NO SOLICITADAS"/>
  </r>
  <r>
    <x v="2"/>
    <s v="204-4-9"/>
    <n v="16"/>
    <s v="MATERIALES DE CONSTRUCCION"/>
    <s v="ANGULO METALICO PARA DRY WALL"/>
    <n v="30101503"/>
    <s v="SELECCIÓN ABREVIADA SUBASTA INVERSA"/>
    <n v="3"/>
    <n v="3"/>
    <n v="26"/>
    <n v="104364"/>
    <s v="UNIDAD"/>
    <s v="NO SOLICITADAS"/>
  </r>
  <r>
    <x v="2"/>
    <s v="204-4-9"/>
    <n v="16"/>
    <s v="MATERIALES DE CONSTRUCCION"/>
    <s v="ANGULO PARA CIELO RASO"/>
    <n v="30101503"/>
    <s v="SELECCIÓN ABREVIADA SUBASTA INVERSA"/>
    <n v="3"/>
    <n v="3"/>
    <n v="16"/>
    <n v="74016"/>
    <s v="UNIDAD"/>
    <s v="NO SOLICITADAS"/>
  </r>
  <r>
    <x v="2"/>
    <s v="204-4-9"/>
    <n v="16"/>
    <s v="MATERIALES DE CONSTRUCCION"/>
    <s v="ARENA FINA"/>
    <n v="11111700"/>
    <s v="SELECCIÓN ABREVIADA SUBASTA INVERSA"/>
    <n v="3"/>
    <n v="3"/>
    <n v="20"/>
    <n v="1063300"/>
    <s v="METRO CUBICO"/>
    <s v="NO SOLICITADAS"/>
  </r>
  <r>
    <x v="2"/>
    <s v="204-4-9"/>
    <n v="16"/>
    <s v="MATERIALES DE CONSTRUCCION"/>
    <s v="BALDOSA GRANO DE MARMOL PERLATO CLARO NO. 5 30 X 30 CM"/>
    <n v="30131700"/>
    <s v="SELECCIÓN ABREVIADA SUBASTA INVERSA"/>
    <n v="3"/>
    <n v="3"/>
    <n v="144"/>
    <n v="2913120"/>
    <s v="UNIDAD"/>
    <s v="NO SOLICITADAS"/>
  </r>
  <r>
    <x v="2"/>
    <s v="204-4-9"/>
    <n v="16"/>
    <s v="MATERIALES DE CONSTRUCCION"/>
    <s v="BALDOSA PARA BAÑO 20X26"/>
    <n v="30131700"/>
    <s v="SELECCIÓN ABREVIADA SUBASTA INVERSA"/>
    <n v="3"/>
    <n v="3"/>
    <n v="40"/>
    <n v="744440"/>
    <s v="METRO CUADRADO"/>
    <s v="NO SOLICITADAS"/>
  </r>
  <r>
    <x v="2"/>
    <s v="204-4-9"/>
    <n v="16"/>
    <s v="MATERIALES DE CONSTRUCCION"/>
    <s v="BALDOSA PARA PISO DE BAÑO 30X30"/>
    <n v="30131700"/>
    <s v="SELECCIÓN ABREVIADA SUBASTA INVERSA"/>
    <n v="3"/>
    <n v="3"/>
    <n v="12"/>
    <n v="242760"/>
    <s v="METRO CUADRADO"/>
    <s v="NO SOLICITADAS"/>
  </r>
  <r>
    <x v="2"/>
    <s v="204-4-9"/>
    <n v="16"/>
    <s v="MATERIALES DE CONSTRUCCION"/>
    <s v="BLOQUENO.  15"/>
    <n v="30131500"/>
    <s v="SELECCIÓN ABREVIADA SUBASTA INVERSA"/>
    <n v="3"/>
    <n v="3"/>
    <n v="500"/>
    <n v="1000000"/>
    <s v="UNIDAD"/>
    <s v="NO SOLICITADAS"/>
  </r>
  <r>
    <x v="2"/>
    <s v="204-4-9"/>
    <n v="16"/>
    <s v="MATERIALES DE CONSTRUCCION"/>
    <s v="BLOQUE NO. 10"/>
    <n v="30131500"/>
    <s v="SELECCIÓN ABREVIADA SUBASTA INVERSA"/>
    <n v="3"/>
    <n v="3"/>
    <n v="500"/>
    <n v="625000"/>
    <s v="UNIDAD"/>
    <s v="NO SOLICITADAS"/>
  </r>
  <r>
    <x v="2"/>
    <s v="204-4-9"/>
    <n v="16"/>
    <s v="MATERIALES DE CONSTRUCCION"/>
    <s v="BOQUILLA BOLSA X 5KG"/>
    <n v="40141731"/>
    <s v="SELECCIÓN ABREVIADA SUBASTA INVERSA"/>
    <n v="3"/>
    <n v="3"/>
    <n v="198"/>
    <n v="1973070"/>
    <s v="UNIDAD"/>
    <s v="NO SOLICITADAS"/>
  </r>
  <r>
    <x v="2"/>
    <s v="204-4-9"/>
    <n v="16"/>
    <s v="MATERIALES DE CONSTRUCCION"/>
    <s v="BRIDA SANITARIA FLEXIBLE LARGA"/>
    <n v="10141601"/>
    <s v="SELECCIÓN ABREVIADA SUBASTA INVERSA"/>
    <n v="3"/>
    <n v="3"/>
    <n v="6"/>
    <n v="159780"/>
    <s v="UNIDAD"/>
    <s v="NO SOLICITADAS"/>
  </r>
  <r>
    <x v="2"/>
    <s v="204-4-9"/>
    <n v="16"/>
    <s v="MATERIALES DE CONSTRUCCION"/>
    <s v="BROCHA DE 2&quot;"/>
    <n v="31211904"/>
    <s v="SELECCIÓN ABREVIADA SUBASTA INVERSA"/>
    <n v="3"/>
    <n v="3"/>
    <n v="50"/>
    <n v="222450"/>
    <s v="UNIDAD"/>
    <s v="NO SOLICITADAS"/>
  </r>
  <r>
    <x v="2"/>
    <s v="204-4-9"/>
    <n v="16"/>
    <s v="MATERIALES DE CONSTRUCCION"/>
    <s v="BROCHA DE 3&quot;"/>
    <n v="31211904"/>
    <s v="SELECCIÓN ABREVIADA SUBASTA INVERSA"/>
    <n v="3"/>
    <n v="3"/>
    <n v="50"/>
    <n v="242500"/>
    <s v="UNIDAD"/>
    <s v="NO SOLICITADAS"/>
  </r>
  <r>
    <x v="2"/>
    <s v="204-4-9"/>
    <n v="16"/>
    <s v="MATERIALES DE CONSTRUCCION"/>
    <s v="BROCHA DE 4&quot;"/>
    <n v="31211904"/>
    <s v="SELECCIÓN ABREVIADA SUBASTA INVERSA"/>
    <n v="3"/>
    <n v="3"/>
    <n v="50"/>
    <n v="288750"/>
    <s v="UNIDAD"/>
    <s v="NO SOLICITADAS"/>
  </r>
  <r>
    <x v="2"/>
    <s v="204-4-9"/>
    <n v="16"/>
    <s v="MATERIALES DE CONSTRUCCION"/>
    <s v="CAJA PUNTILLAS DE ACERO 1/2&quot;"/>
    <n v="60121408"/>
    <s v="SELECCIÓN ABREVIADA SUBASTA INVERSA"/>
    <n v="3"/>
    <n v="3"/>
    <n v="2"/>
    <n v="6368"/>
    <s v="UNIDAD"/>
    <s v="NO SOLICITADAS"/>
  </r>
  <r>
    <x v="2"/>
    <s v="204-4-9"/>
    <n v="16"/>
    <s v="MATERIALES DE CONSTRUCCION"/>
    <s v="CAJA PUNTILLAS DE ACERO DE 2 1/2&quot;"/>
    <n v="60121408"/>
    <s v="SELECCIÓN ABREVIADA SUBASTA INVERSA"/>
    <n v="3"/>
    <n v="3"/>
    <n v="4"/>
    <n v="12736"/>
    <s v="UNIDAD"/>
    <s v="NO SOLICITADAS"/>
  </r>
  <r>
    <x v="2"/>
    <s v="204-4-9"/>
    <n v="16"/>
    <s v="MATERIALES DE CONSTRUCCION"/>
    <s v="CANAL 60 MM L= 2,44 MT"/>
    <n v="30151703"/>
    <s v="SELECCIÓN ABREVIADA SUBASTA INVERSA"/>
    <n v="3"/>
    <n v="3"/>
    <n v="72"/>
    <n v="256680"/>
    <s v="UNIDAD"/>
    <s v="NO SOLICITADAS"/>
  </r>
  <r>
    <x v="2"/>
    <s v="204-4-9"/>
    <n v="16"/>
    <s v="MATERIALES DE CONSTRUCCION"/>
    <s v="CEMENTO BLANCO"/>
    <n v="30111600"/>
    <s v="SELECCIÓN ABREVIADA SUBASTA INVERSA"/>
    <n v="3"/>
    <n v="3"/>
    <n v="30"/>
    <n v="1212120"/>
    <s v="UNIDAD"/>
    <s v="NO SOLICITADAS"/>
  </r>
  <r>
    <x v="2"/>
    <s v="204-4-9"/>
    <n v="16"/>
    <s v="MATERIALES DE CONSTRUCCION"/>
    <s v="CEMENTO GRIS X 50 KILOS"/>
    <n v="30111601"/>
    <s v="SELECCIÓN ABREVIADA SUBASTA INVERSA"/>
    <n v="3"/>
    <n v="3"/>
    <n v="60"/>
    <n v="1620000"/>
    <s v="UNIDAD"/>
    <s v="NO SOLICITADAS"/>
  </r>
  <r>
    <x v="2"/>
    <s v="204-4-9"/>
    <n v="16"/>
    <s v="MATERIALES DE CONSTRUCCION"/>
    <s v="CHAZO EXPANSIVO DE 1/4 X 1  X 3/8&quot;"/>
    <n v="31162400"/>
    <s v="SELECCIÓN ABREVIADA SUBASTA INVERSA"/>
    <n v="3"/>
    <n v="3"/>
    <n v="224"/>
    <n v="35168"/>
    <s v="UNIDAD"/>
    <s v="NO SOLICITADAS"/>
  </r>
  <r>
    <x v="2"/>
    <s v="204-4-9"/>
    <n v="16"/>
    <s v="MATERIALES DE CONSTRUCCION"/>
    <s v="CHAZO PLÁSTICO 3/16"/>
    <n v="31162400"/>
    <s v="SELECCIÓN ABREVIADA SUBASTA INVERSA"/>
    <n v="3"/>
    <n v="3"/>
    <n v="1000"/>
    <n v="33000"/>
    <s v="UNIDAD"/>
    <s v="NO SOLICITADAS"/>
  </r>
  <r>
    <x v="2"/>
    <s v="204-4-9"/>
    <n v="16"/>
    <s v="MATERIALES DE CONSTRUCCION"/>
    <s v="CHAZO PLASTICO DE 1/4 X3/8"/>
    <n v="31162400"/>
    <s v="SELECCIÓN ABREVIADA SUBASTA INVERSA"/>
    <n v="3"/>
    <n v="3"/>
    <n v="12"/>
    <n v="1944"/>
    <s v="UNIDAD"/>
    <s v="NO SOLICITADAS"/>
  </r>
  <r>
    <x v="2"/>
    <s v="204-4-9"/>
    <n v="16"/>
    <s v="MATERIALES DE CONSTRUCCION"/>
    <s v="CHAZO PLASTICO DE 1/4 X3/8 CON TORNILLO"/>
    <n v="31162400"/>
    <s v="SELECCIÓN ABREVIADA SUBASTA INVERSA"/>
    <n v="3"/>
    <n v="3"/>
    <n v="45"/>
    <n v="5850"/>
    <s v="UNIDAD"/>
    <s v="NO SOLICITADAS"/>
  </r>
  <r>
    <x v="2"/>
    <s v="204-4-9"/>
    <n v="16"/>
    <s v="MATERIALES DE CONSTRUCCION"/>
    <s v="CINTA MALLA NAYLON ROLLOS DE 500 MTS"/>
    <n v="31201509"/>
    <s v="SELECCIÓN ABREVIADA SUBASTA INVERSA"/>
    <n v="3"/>
    <n v="3"/>
    <n v="30"/>
    <n v="1021350"/>
    <s v="UNIDAD"/>
    <s v="NO SOLICITADAS"/>
  </r>
  <r>
    <x v="2"/>
    <s v="204-4-9"/>
    <n v="16"/>
    <s v="MATERIALES DE CONSTRUCCION"/>
    <s v="CODO 45° PVC PRESION 2&quot;"/>
    <n v="40172100"/>
    <s v="SELECCIÓN ABREVIADA SUBASTA INVERSA"/>
    <n v="3"/>
    <n v="3"/>
    <n v="6"/>
    <n v="12168"/>
    <s v="UNIDAD"/>
    <s v="NO SOLICITADAS"/>
  </r>
  <r>
    <x v="2"/>
    <s v="204-4-9"/>
    <n v="16"/>
    <s v="MATERIALES DE CONSTRUCCION"/>
    <s v="CODO 45° PVC PRESION 1/2&quot;"/>
    <n v="40172100"/>
    <s v="SELECCIÓN ABREVIADA SUBASTA INVERSA"/>
    <n v="3"/>
    <n v="3"/>
    <n v="6"/>
    <n v="3918"/>
    <s v="UNIDAD"/>
    <s v="NO SOLICITADAS"/>
  </r>
  <r>
    <x v="2"/>
    <s v="204-4-9"/>
    <n v="16"/>
    <s v="MATERIALES DE CONSTRUCCION"/>
    <s v="CODO 90° PVC PRESION 1 1/4&quot;"/>
    <n v="40172100"/>
    <s v="SELECCIÓN ABREVIADA SUBASTA INVERSA"/>
    <n v="3"/>
    <n v="3"/>
    <n v="6"/>
    <n v="14328"/>
    <s v="UNIDAD"/>
    <s v="NO SOLICITADAS"/>
  </r>
  <r>
    <x v="2"/>
    <s v="204-4-9"/>
    <n v="16"/>
    <s v="MATERIALES DE CONSTRUCCION"/>
    <s v="CODO 90° PVC PRESION 1 1/2&quot;"/>
    <n v="40172100"/>
    <s v="SELECCIÓN ABREVIADA SUBASTA INVERSA"/>
    <n v="3"/>
    <n v="3"/>
    <n v="6"/>
    <n v="26814"/>
    <s v="UNIDAD"/>
    <s v="NO SOLICITADAS"/>
  </r>
  <r>
    <x v="2"/>
    <s v="204-4-9"/>
    <n v="16"/>
    <s v="MATERIALES DE CONSTRUCCION"/>
    <s v="CODO 90° PVC PRESION 1&quot;"/>
    <n v="40172100"/>
    <s v="SELECCIÓN ABREVIADA SUBASTA INVERSA"/>
    <n v="3"/>
    <n v="3"/>
    <n v="6"/>
    <n v="7428"/>
    <s v="UNIDAD"/>
    <s v="NO SOLICITADAS"/>
  </r>
  <r>
    <x v="2"/>
    <s v="204-4-9"/>
    <n v="16"/>
    <s v="MATERIALES DE CONSTRUCCION"/>
    <s v="CODO 90° PVC PRESION 2&quot;"/>
    <n v="40172100"/>
    <s v="SELECCIÓN ABREVIADA SUBASTA INVERSA"/>
    <n v="3"/>
    <n v="3"/>
    <n v="6"/>
    <n v="43914"/>
    <s v="UNIDAD"/>
    <s v="NO SOLICITADAS"/>
  </r>
  <r>
    <x v="2"/>
    <s v="204-4-9"/>
    <n v="16"/>
    <s v="MATERIALES DE CONSTRUCCION"/>
    <s v="CODO 90° PVC PRESION 4&quot;"/>
    <n v="40172100"/>
    <s v="SELECCIÓN ABREVIADA SUBASTA INVERSA"/>
    <n v="3"/>
    <n v="3"/>
    <n v="6"/>
    <n v="355392"/>
    <s v="UNIDAD"/>
    <s v="NO SOLICITADAS"/>
  </r>
  <r>
    <x v="2"/>
    <s v="204-4-9"/>
    <n v="16"/>
    <s v="MATERIALES DE CONSTRUCCION"/>
    <s v="DISCO DE CORTE 4&quot;"/>
    <n v="27112838"/>
    <s v="SELECCIÓN ABREVIADA SUBASTA INVERSA"/>
    <n v="3"/>
    <n v="3"/>
    <n v="10"/>
    <n v="28300"/>
    <s v="UNIDAD"/>
    <s v="NO SOLICITADAS"/>
  </r>
  <r>
    <x v="2"/>
    <s v="204-4-9"/>
    <n v="16"/>
    <s v="MATERIALES DE CONSTRUCCION"/>
    <s v="DISCO DE CORTE 9&quot;"/>
    <n v="27112838"/>
    <s v="SELECCIÓN ABREVIADA SUBASTA INVERSA"/>
    <n v="3"/>
    <n v="3"/>
    <n v="10"/>
    <n v="169370"/>
    <s v="UNIDAD"/>
    <s v="NO SOLICITADAS"/>
  </r>
  <r>
    <x v="2"/>
    <s v="204-4-9"/>
    <n v="16"/>
    <s v="MATERIALES DE CONSTRUCCION"/>
    <s v="DUCHA COMPLETA CROMADA"/>
    <n v="30181503"/>
    <s v="SELECCIÓN ABREVIADA SUBASTA INVERSA"/>
    <n v="3"/>
    <n v="3"/>
    <n v="20"/>
    <n v="830680"/>
    <s v="UNIDAD"/>
    <s v="NO SOLICITADAS"/>
  </r>
  <r>
    <x v="2"/>
    <s v="204-4-9"/>
    <n v="16"/>
    <s v="MATERIALES DE CONSTRUCCION"/>
    <s v="DUCTERIA  PVC Ø3/4&quot;"/>
    <n v="40183002"/>
    <s v="SELECCIÓN ABREVIADA SUBASTA INVERSA"/>
    <n v="3"/>
    <n v="3"/>
    <n v="228"/>
    <n v="314868"/>
    <s v="UNIDAD"/>
    <s v="NO SOLICITADAS"/>
  </r>
  <r>
    <x v="2"/>
    <s v="204-4-9"/>
    <n v="16"/>
    <s v="MATERIALES DE CONSTRUCCION"/>
    <s v="DUCTERIA METAL EMT Ø3/4&quot;"/>
    <n v="39131719"/>
    <s v="SELECCIÓN ABREVIADA SUBASTA INVERSA"/>
    <n v="3"/>
    <n v="3"/>
    <n v="30"/>
    <n v="124890"/>
    <s v="UNIDAD"/>
    <s v="NO SOLICITADAS"/>
  </r>
  <r>
    <x v="2"/>
    <s v="204-4-9"/>
    <n v="16"/>
    <s v="MATERIALES DE CONSTRUCCION"/>
    <s v="EMULSIÓN ASFÁLTICA "/>
    <n v="12161804"/>
    <s v="SELECCIÓN ABREVIADA SUBASTA INVERSA"/>
    <n v="3"/>
    <n v="3"/>
    <n v="15"/>
    <n v="206310"/>
    <s v="KILOGRAMO"/>
    <s v="NO SOLICITADAS"/>
  </r>
  <r>
    <x v="2"/>
    <s v="204-4-9"/>
    <n v="16"/>
    <s v="MATERIALES DE CONSTRUCCION"/>
    <s v="ENCHAPE BAÑO 33X33"/>
    <n v="30131700"/>
    <s v="SELECCIÓN ABREVIADA SUBASTA INVERSA"/>
    <n v="3"/>
    <n v="3"/>
    <n v="17"/>
    <n v="398939"/>
    <s v="METRO CUADRADO"/>
    <s v="NO SOLICITADAS"/>
  </r>
  <r>
    <x v="2"/>
    <s v="204-4-9"/>
    <n v="16"/>
    <s v="MATERIALES DE CONSTRUCCION"/>
    <s v="ENCHAPE DE PARED 20X20"/>
    <n v="30131700"/>
    <s v="SELECCIÓN ABREVIADA SUBASTA INVERSA"/>
    <n v="3"/>
    <n v="3"/>
    <n v="18"/>
    <n v="334998"/>
    <s v="METRO CUADRADO"/>
    <s v="NO SOLICITADAS"/>
  </r>
  <r>
    <x v="2"/>
    <s v="204-4-9"/>
    <n v="16"/>
    <s v="MATERIALES DE CONSTRUCCION"/>
    <s v="ENCHAPE PARA PISO 45X45"/>
    <n v="30131700"/>
    <s v="SELECCIÓN ABREVIADA SUBASTA INVERSA"/>
    <n v="3"/>
    <n v="3"/>
    <n v="126"/>
    <n v="3262014"/>
    <s v="METRO CUADRADO"/>
    <s v="NO SOLICITADAS"/>
  </r>
  <r>
    <x v="2"/>
    <s v="204-4-9"/>
    <n v="16"/>
    <s v="MATERIALES DE CONSTRUCCION"/>
    <s v="ENCHAPE PISCINA 20X20"/>
    <n v="30131700"/>
    <s v="SELECCIÓN ABREVIADA SUBASTA INVERSA"/>
    <n v="3"/>
    <n v="3"/>
    <n v="40"/>
    <n v="744440"/>
    <s v="METRO CUADRADO"/>
    <s v="NO SOLICITADAS"/>
  </r>
  <r>
    <x v="2"/>
    <s v="204-4-9"/>
    <n v="16"/>
    <s v="MATERIALES DE CONSTRUCCION"/>
    <s v="ESTUCO PLASTICO X 5 GAL"/>
    <n v="31211501"/>
    <s v="SELECCIÓN ABREVIADA SUBASTA INVERSA"/>
    <n v="3"/>
    <n v="3"/>
    <n v="62"/>
    <n v="3410000"/>
    <s v="UNIDAD"/>
    <s v="NO SOLICITADAS"/>
  </r>
  <r>
    <x v="2"/>
    <s v="204-4-9"/>
    <n v="16"/>
    <s v="MATERIALES DE CONSTRUCCION"/>
    <s v="FRESCASA 1.22 X 14.59M X ROLLO"/>
    <n v="30141508"/>
    <s v="SELECCIÓN ABREVIADA SUBASTA INVERSA"/>
    <n v="3"/>
    <n v="3"/>
    <n v="6"/>
    <n v="1221912"/>
    <s v="UNIDAD"/>
    <s v="NO SOLICITADAS"/>
  </r>
  <r>
    <x v="2"/>
    <s v="204-4-9"/>
    <n v="16"/>
    <s v="MATERIALES DE CONSTRUCCION"/>
    <s v="GRAVILLA"/>
    <n v="11111611"/>
    <s v="SELECCIÓN ABREVIADA SUBASTA INVERSA"/>
    <n v="3"/>
    <n v="3"/>
    <n v="10"/>
    <n v="1162940"/>
    <s v="METRO CUBICO"/>
    <s v="NO SOLICITADAS"/>
  </r>
  <r>
    <x v="2"/>
    <s v="204-4-9"/>
    <n v="16"/>
    <s v="MATERIALES DE CONSTRUCCION"/>
    <s v="GRIFERIA DUCHA "/>
    <n v="30181700"/>
    <s v="SELECCIÓN ABREVIADA SUBASTA INVERSA"/>
    <n v="3"/>
    <n v="3"/>
    <n v="9"/>
    <n v="549990"/>
    <s v="UNIDAD"/>
    <s v="NO SOLICITADAS"/>
  </r>
  <r>
    <x v="2"/>
    <s v="204-4-9"/>
    <n v="16"/>
    <s v="MATERIALES DE CONSTRUCCION"/>
    <s v="GRIFERIA ORINAL PUSH "/>
    <n v="30181700"/>
    <s v="SELECCIÓN ABREVIADA SUBASTA INVERSA"/>
    <n v="3"/>
    <n v="3"/>
    <n v="8"/>
    <n v="1368000"/>
    <s v="UNIDAD"/>
    <s v="NO SOLICITADAS"/>
  </r>
  <r>
    <x v="2"/>
    <s v="204-4-9"/>
    <n v="16"/>
    <s v="MATERIALES DE CONSTRUCCION"/>
    <s v="GRIFERIA SANITARIA COMPLETA"/>
    <n v="30181700"/>
    <s v="SELECCIÓN ABREVIADA SUBASTA INVERSA"/>
    <n v="3"/>
    <n v="3"/>
    <n v="10"/>
    <n v="996840"/>
    <s v="UNIDAD"/>
    <s v="NO SOLICITADAS"/>
  </r>
  <r>
    <x v="2"/>
    <s v="204-4-9"/>
    <n v="16"/>
    <s v="MATERIALES DE CONSTRUCCION"/>
    <s v="HIPOCLORITO DE CALCIO"/>
    <n v="30111602"/>
    <s v="SELECCIÓN ABREVIADA SUBASTA INVERSA"/>
    <n v="3"/>
    <n v="3"/>
    <n v="2"/>
    <n v="59492"/>
    <s v="GALON"/>
    <s v="NO SOLICITADAS"/>
  </r>
  <r>
    <x v="2"/>
    <s v="204-4-9"/>
    <n v="16"/>
    <s v="MATERIALES DE CONSTRUCCION"/>
    <s v="IMPERMEABILIZANTE INTEGRAL  "/>
    <n v="12164900"/>
    <s v="SELECCIÓN ABREVIADA SUBASTA INVERSA"/>
    <n v="3"/>
    <n v="3"/>
    <n v="8"/>
    <n v="59536"/>
    <s v="KILOGRAMO"/>
    <s v="NO SOLICITADAS"/>
  </r>
  <r>
    <x v="2"/>
    <s v="204-4-9"/>
    <n v="16"/>
    <s v="MATERIALES DE CONSTRUCCION"/>
    <s v="LACA BRILLANTE"/>
    <n v="31211703"/>
    <s v="SELECCIÓN ABREVIADA SUBASTA INVERSA"/>
    <n v="3"/>
    <n v="3"/>
    <n v="15"/>
    <n v="1068360"/>
    <s v="GALON"/>
    <s v="NO SOLICITADAS"/>
  </r>
  <r>
    <x v="2"/>
    <s v="204-4-9"/>
    <n v="16"/>
    <s v="MATERIALES DE CONSTRUCCION"/>
    <s v="LACA MATE"/>
    <n v="31211703"/>
    <s v="SELECCIÓN ABREVIADA SUBASTA INVERSA"/>
    <n v="3"/>
    <n v="3"/>
    <n v="15"/>
    <n v="1068360"/>
    <s v="GALON"/>
    <s v="NO SOLICITADAS"/>
  </r>
  <r>
    <x v="2"/>
    <s v="204-4-9"/>
    <n v="16"/>
    <s v="MATERIALES DE CONSTRUCCION"/>
    <s v="LÁMINA DE TRIPLEX 12 MM"/>
    <n v="30103604"/>
    <s v="SELECCIÓN ABREVIADA SUBASTA INVERSA"/>
    <n v="3"/>
    <n v="3"/>
    <n v="14"/>
    <n v="1489950"/>
    <s v="UNIDAD"/>
    <s v="NO SOLICITADAS"/>
  </r>
  <r>
    <x v="2"/>
    <s v="204-4-9"/>
    <n v="16"/>
    <s v="MATERIALES DE CONSTRUCCION"/>
    <s v="LÁMINA DE TRIPLEX 14 MM"/>
    <n v="30103604"/>
    <s v="SELECCIÓN ABREVIADA SUBASTA INVERSA"/>
    <n v="3"/>
    <n v="3"/>
    <n v="6"/>
    <n v="897048"/>
    <s v="UNIDAD"/>
    <s v="NO SOLICITADAS"/>
  </r>
  <r>
    <x v="2"/>
    <s v="204-4-9"/>
    <n v="16"/>
    <s v="MATERIALES DE CONSTRUCCION"/>
    <s v="LÁMINA DE TRIPLEX 4 MM DE 240X120CM"/>
    <n v="30103604"/>
    <s v="SELECCIÓN ABREVIADA SUBASTA INVERSA"/>
    <n v="3"/>
    <n v="3"/>
    <n v="20"/>
    <n v="804960"/>
    <s v="UNIDAD"/>
    <s v="NO SOLICITADAS"/>
  </r>
  <r>
    <x v="2"/>
    <s v="204-4-9"/>
    <n v="16"/>
    <s v="MATERIALES DE CONSTRUCCION"/>
    <s v="LÁMINA DRYWALL DE 244X122 X 4MM"/>
    <n v="30161503"/>
    <s v="SELECCIÓN ABREVIADA SUBASTA INVERSA"/>
    <n v="3"/>
    <n v="3"/>
    <n v="110"/>
    <n v="2344980"/>
    <s v="UNIDAD"/>
    <s v="NO SOLICITADAS"/>
  </r>
  <r>
    <x v="2"/>
    <s v="204-4-9"/>
    <n v="16"/>
    <s v="MATERIALES DE CONSTRUCCION"/>
    <s v="LAMINA EN MARMOL ANCHO 0,60M E: 1,5/2CM"/>
    <n v="11111605"/>
    <s v="SELECCIÓN ABREVIADA SUBASTA INVERSA"/>
    <n v="3"/>
    <n v="3"/>
    <n v="11"/>
    <n v="3382038"/>
    <s v="UNIDAD"/>
    <s v="NO SOLICITADAS"/>
  </r>
  <r>
    <x v="2"/>
    <s v="204-4-9"/>
    <n v="16"/>
    <s v="MATERIALES DE CONSTRUCCION"/>
    <s v="LAMINA MARMOL FRENTERO  DE 0.04"/>
    <n v="11111605"/>
    <s v="SELECCIÓN ABREVIADA SUBASTA INVERSA"/>
    <n v="3"/>
    <n v="3"/>
    <n v="11"/>
    <n v="188628"/>
    <s v="UNIDAD"/>
    <s v="NO SOLICITADAS"/>
  </r>
  <r>
    <x v="2"/>
    <s v="204-4-9"/>
    <n v="16"/>
    <s v="MATERIALES DE CONSTRUCCION"/>
    <s v="LAMINA MARMOL SALPICADERO  DE 0.10"/>
    <n v="11111605"/>
    <s v="SELECCIÓN ABREVIADA SUBASTA INVERSA"/>
    <n v="3"/>
    <n v="3"/>
    <n v="16"/>
    <n v="551456"/>
    <s v="UNIDAD"/>
    <s v="NO SOLICITADAS"/>
  </r>
  <r>
    <x v="2"/>
    <s v="204-4-9"/>
    <n v="16"/>
    <s v="MATERIALES DE CONSTRUCCION"/>
    <s v="LAVAMANOS AC-E234 BL ESTÁNDAR BLANCO DE EMPOTRAR DEBAJO DEL MESÓN.  "/>
    <n v="30181504"/>
    <s v="SELECCIÓN ABREVIADA SUBASTA INVERSA"/>
    <n v="3"/>
    <n v="3"/>
    <n v="12"/>
    <n v="1567272"/>
    <s v="UNIDAD"/>
    <s v="NO SOLICITADAS"/>
  </r>
  <r>
    <x v="2"/>
    <s v="204-4-9"/>
    <n v="16"/>
    <s v="MATERIALES DE CONSTRUCCION"/>
    <s v="LIJA DE AGUA 150/100   23X28CM"/>
    <n v="27111918"/>
    <s v="SELECCIÓN ABREVIADA SUBASTA INVERSA"/>
    <n v="3"/>
    <n v="3"/>
    <n v="2"/>
    <n v="1376"/>
    <s v="UNIDAD"/>
    <s v="NO SOLICITADAS"/>
  </r>
  <r>
    <x v="2"/>
    <s v="204-4-9"/>
    <n v="16"/>
    <s v="MATERIALES DE CONSTRUCCION"/>
    <s v="LIJA DE AGUA NO. 120 "/>
    <n v="27111918"/>
    <s v="SELECCIÓN ABREVIADA SUBASTA INVERSA"/>
    <n v="3"/>
    <n v="3"/>
    <n v="70"/>
    <n v="67200"/>
    <s v="UNIDAD"/>
    <s v="NO SOLICITADAS"/>
  </r>
  <r>
    <x v="2"/>
    <s v="204-4-9"/>
    <n v="16"/>
    <s v="MATERIALES DE CONSTRUCCION"/>
    <s v="LIJA DE AGUA NO. 240"/>
    <n v="27111918"/>
    <s v="SELECCIÓN ABREVIADA SUBASTA INVERSA"/>
    <n v="3"/>
    <n v="3"/>
    <n v="120"/>
    <n v="95520"/>
    <s v="UNIDAD"/>
    <s v="NO SOLICITADAS"/>
  </r>
  <r>
    <x v="2"/>
    <s v="204-4-9"/>
    <n v="16"/>
    <s v="MATERIALES DE CONSTRUCCION"/>
    <s v="LIJA DE AGUA NO. 360 "/>
    <n v="27111918"/>
    <s v="SELECCIÓN ABREVIADA SUBASTA INVERSA"/>
    <n v="3"/>
    <n v="3"/>
    <n v="120"/>
    <n v="95520"/>
    <s v="UNIDAD"/>
    <s v="NO SOLICITADAS"/>
  </r>
  <r>
    <x v="2"/>
    <s v="204-4-9"/>
    <n v="16"/>
    <s v="MATERIALES DE CONSTRUCCION"/>
    <s v="LIMPIADOR PVC LIQUIDO GL"/>
    <n v="47131825"/>
    <s v="SELECCIÓN ABREVIADA SUBASTA INVERSA"/>
    <n v="3"/>
    <n v="3"/>
    <n v="1"/>
    <n v="32337"/>
    <s v="GALON"/>
    <s v="NO SOLICITADAS"/>
  </r>
  <r>
    <x v="2"/>
    <s v="204-4-9"/>
    <n v="16"/>
    <s v="MATERIALES DE CONSTRUCCION"/>
    <s v="LIMPIADOR REMOVEDOR PVC "/>
    <n v="47131826"/>
    <s v="SELECCIÓN ABREVIADA SUBASTA INVERSA"/>
    <n v="3"/>
    <n v="3"/>
    <n v="2"/>
    <n v="74156"/>
    <s v="GALON"/>
    <s v="NO SOLICITADAS"/>
  </r>
  <r>
    <x v="2"/>
    <s v="204-4-9"/>
    <n v="16"/>
    <s v="MATERIALES DE CONSTRUCCION"/>
    <s v="LLAVE SENCILLA PARA LAVAMANOS"/>
    <n v="27111751"/>
    <s v="SELECCIÓN ABREVIADA SUBASTA INVERSA"/>
    <n v="3"/>
    <n v="3"/>
    <n v="20"/>
    <n v="141220"/>
    <s v="UNIDAD"/>
    <s v="NO SOLICITADAS"/>
  </r>
  <r>
    <x v="2"/>
    <s v="204-4-9"/>
    <n v="16"/>
    <s v="MATERIALES DE CONSTRUCCION"/>
    <s v="MADERA PARA MARCO EN MELAMINICO A:0.15 A 0.20"/>
    <n v="11121600"/>
    <s v="SELECCIÓN ABREVIADA SUBASTA INVERSA"/>
    <n v="3"/>
    <n v="3"/>
    <n v="51"/>
    <n v="812481"/>
    <s v="UNIDAD"/>
    <s v="NO SOLICITADAS"/>
  </r>
  <r>
    <x v="2"/>
    <s v="204-4-9"/>
    <n v="16"/>
    <s v="MATERIALES DE CONSTRUCCION"/>
    <s v="MALLA ESLABONADA"/>
    <n v="11162111"/>
    <s v="SELECCIÓN ABREVIADA SUBASTA INVERSA"/>
    <n v="3"/>
    <n v="3"/>
    <n v="325"/>
    <n v="6574750"/>
    <s v="METRO CUADRADO"/>
    <s v="NO SOLICITADAS"/>
  </r>
  <r>
    <x v="2"/>
    <s v="204-4-9"/>
    <n v="16"/>
    <s v="MATERIALES DE CONSTRUCCION"/>
    <s v="MANGUERA RECUBIERTA CON CAUCHO DE 1 1/2&quot;"/>
    <n v="40142000"/>
    <s v="SELECCIÓN ABREVIADA SUBASTA INVERSA"/>
    <n v="3"/>
    <n v="3"/>
    <n v="5"/>
    <n v="6589100"/>
    <s v="UNIDAD"/>
    <s v="NO SOLICITADAS"/>
  </r>
  <r>
    <x v="2"/>
    <s v="204-4-9"/>
    <n v="16"/>
    <s v="MATERIALES DE CONSTRUCCION"/>
    <s v="MANGUERA RECUBIERTA CON CAUCHO DE 2 1/2&quot;"/>
    <n v="40142000"/>
    <s v="SELECCIÓN ABREVIADA SUBASTA INVERSA"/>
    <n v="3"/>
    <n v="3"/>
    <n v="2"/>
    <n v="3896186"/>
    <s v="UNIDAD"/>
    <s v="NO SOLICITADAS"/>
  </r>
  <r>
    <x v="2"/>
    <s v="204-4-9"/>
    <n v="16"/>
    <s v="MATERIALES DE CONSTRUCCION"/>
    <s v="MASILLA PS 1 1/2 "/>
    <n v="31201605"/>
    <s v="SELECCIÓN ABREVIADA SUBASTA INVERSA"/>
    <n v="3"/>
    <n v="3"/>
    <n v="13"/>
    <n v="147680"/>
    <s v="GALON"/>
    <s v="NO SOLICITADAS"/>
  </r>
  <r>
    <x v="2"/>
    <s v="204-4-9"/>
    <n v="16"/>
    <s v="MATERIALES DE CONSTRUCCION"/>
    <s v="MEZCLADOR PARA LAVAMANOS DE 4&quot;"/>
    <n v="40141700"/>
    <s v="SELECCIÓN ABREVIADA SUBASTA INVERSA"/>
    <n v="3"/>
    <n v="3"/>
    <n v="5"/>
    <n v="86115"/>
    <s v="UNIDAD"/>
    <s v="NO SOLICITADAS"/>
  </r>
  <r>
    <x v="2"/>
    <s v="204-4-9"/>
    <n v="16"/>
    <s v="MATERIALES DE CONSTRUCCION"/>
    <s v="MEZCLADOR PARA LAVAMANOS DE 8&quot;"/>
    <n v="40141700"/>
    <s v="SELECCIÓN ABREVIADA SUBASTA INVERSA"/>
    <n v="3"/>
    <n v="3"/>
    <n v="5"/>
    <n v="369010"/>
    <s v="UNIDAD"/>
    <s v="NO SOLICITADAS"/>
  </r>
  <r>
    <x v="2"/>
    <s v="204-4-9"/>
    <n v="16"/>
    <s v="MATERIALES DE CONSTRUCCION"/>
    <s v="MEZCLADOR PARA LAVAPLATOS DE 8&quot;"/>
    <n v="40141700"/>
    <s v="SELECCIÓN ABREVIADA SUBASTA INVERSA"/>
    <n v="3"/>
    <n v="3"/>
    <n v="5"/>
    <n v="315650"/>
    <s v="UNIDAD"/>
    <s v="NO SOLICITADAS"/>
  </r>
  <r>
    <x v="2"/>
    <s v="204-4-9"/>
    <n v="16"/>
    <s v="MATERIALES DE CONSTRUCCION"/>
    <s v="OMEGAS"/>
    <n v="31162301"/>
    <s v="SELECCIÓN ABREVIADA SUBASTA INVERSA"/>
    <n v="3"/>
    <n v="3"/>
    <n v="250"/>
    <n v="1343500"/>
    <s v="UNIDAD"/>
    <s v="NO SOLICITADAS"/>
  </r>
  <r>
    <x v="2"/>
    <s v="204-4-9"/>
    <n v="16"/>
    <s v="MATERIALES DE CONSTRUCCION"/>
    <s v="PARAL 59 MM L= 2.44 MT."/>
    <n v="30101704"/>
    <s v="SELECCIÓN ABREVIADA SUBASTA INVERSA"/>
    <n v="3"/>
    <n v="3"/>
    <n v="145"/>
    <n v="516925"/>
    <s v="UNIDAD"/>
    <s v="NO SOLICITADAS"/>
  </r>
  <r>
    <x v="2"/>
    <s v="204-4-9"/>
    <n v="16"/>
    <s v="MATERIALES DE CONSTRUCCION"/>
    <s v="PARED PONPEI SHEL 20 X 30 CM  INCLUYE CENEFA EN MALLA SQUARE MESH POMPEI "/>
    <n v="30162401"/>
    <s v="SELECCIÓN ABREVIADA SUBASTA INVERSA"/>
    <n v="3"/>
    <n v="3"/>
    <n v="150"/>
    <n v="5098500"/>
    <s v="UNIDAD"/>
    <s v="NO SOLICITADAS"/>
  </r>
  <r>
    <x v="2"/>
    <s v="204-4-9"/>
    <n v="16"/>
    <s v="MATERIALES DE CONSTRUCCION"/>
    <s v="PEGANTE PARA  CERAMICA POR BOLSAS DE 25KILOS"/>
    <n v="31201607"/>
    <s v="SELECCIÓN ABREVIADA SUBASTA INVERSA"/>
    <n v="3"/>
    <n v="3"/>
    <n v="232"/>
    <n v="4901696"/>
    <s v="UNIDAD"/>
    <s v="NO SOLICITADAS"/>
  </r>
  <r>
    <x v="2"/>
    <s v="204-4-9"/>
    <n v="16"/>
    <s v="MATERIALES DE CONSTRUCCION"/>
    <s v="PEGANTE PARA MADERA"/>
    <n v="31201610"/>
    <s v="SELECCIÓN ABREVIADA SUBASTA INVERSA"/>
    <n v="3"/>
    <n v="3"/>
    <n v="2"/>
    <n v="40460"/>
    <s v="GALON"/>
    <s v="NO SOLICITADAS"/>
  </r>
  <r>
    <x v="2"/>
    <s v="204-4-9"/>
    <n v="16"/>
    <s v="MATERIALES DE CONSTRUCCION"/>
    <s v="PERFIL ANGULAR BLANCO"/>
    <n v="31162301"/>
    <s v="SELECCIÓN ABREVIADA SUBASTA INVERSA"/>
    <n v="3"/>
    <n v="3"/>
    <n v="100"/>
    <n v="704700"/>
    <s v="UNIDAD"/>
    <s v="NO SOLICITADAS"/>
  </r>
  <r>
    <x v="2"/>
    <s v="204-4-9"/>
    <n v="16"/>
    <s v="MATERIALES DE CONSTRUCCION"/>
    <s v="PERFILERIA PERIMETRAL BLANCA"/>
    <n v="31162301"/>
    <s v="SELECCIÓN ABREVIADA SUBASTA INVERSA"/>
    <n v="3"/>
    <n v="3"/>
    <n v="180"/>
    <n v="1268460"/>
    <s v="UNIDAD"/>
    <s v="NO SOLICITADAS"/>
  </r>
  <r>
    <x v="2"/>
    <s v="204-4-9"/>
    <n v="16"/>
    <s v="MATERIALES DE CONSTRUCCION"/>
    <s v="PINTURA ESMALTE"/>
    <n v="31211501"/>
    <s v="SELECCIÓN ABREVIADA SUBASTA INVERSA"/>
    <n v="3"/>
    <n v="3"/>
    <n v="15"/>
    <n v="679830"/>
    <s v="GALON"/>
    <s v="NO SOLICITADAS"/>
  </r>
  <r>
    <x v="2"/>
    <s v="204-4-9"/>
    <n v="16"/>
    <s v="MATERIALES DE CONSTRUCCION"/>
    <s v="PINTURA ESMALTE AMARILLO"/>
    <n v="31211501"/>
    <s v="SELECCIÓN ABREVIADA SUBASTA INVERSA"/>
    <n v="3"/>
    <n v="3"/>
    <n v="8"/>
    <n v="467984"/>
    <s v="GALON"/>
    <s v="NO SOLICITADAS"/>
  </r>
  <r>
    <x v="2"/>
    <s v="204-4-9"/>
    <n v="16"/>
    <s v="MATERIALES DE CONSTRUCCION"/>
    <s v="PINTURA ESMALTE AZUL REY "/>
    <n v="31211501"/>
    <s v="SELECCIÓN ABREVIADA SUBASTA INVERSA"/>
    <n v="3"/>
    <n v="3"/>
    <n v="6"/>
    <n v="350988"/>
    <s v="GALON"/>
    <s v="NO SOLICITADAS"/>
  </r>
  <r>
    <x v="2"/>
    <s v="204-4-9"/>
    <n v="16"/>
    <s v="MATERIALES DE CONSTRUCCION"/>
    <s v="PINTURA ESMALTE BLANCO"/>
    <n v="31211501"/>
    <s v="SELECCIÓN ABREVIADA SUBASTA INVERSA"/>
    <n v="3"/>
    <n v="3"/>
    <n v="10"/>
    <n v="584980"/>
    <s v="GALON"/>
    <s v="NO SOLICITADAS"/>
  </r>
  <r>
    <x v="2"/>
    <s v="204-4-9"/>
    <n v="16"/>
    <s v="MATERIALES DE CONSTRUCCION"/>
    <s v="PINTURA ESMALTE LINEAL Y ANTICORROSIVO"/>
    <n v="31211501"/>
    <s v="SELECCIÓN ABREVIADA SUBASTA INVERSA"/>
    <n v="3"/>
    <n v="3"/>
    <n v="8"/>
    <n v="86528"/>
    <s v="GALON"/>
    <s v="NO SOLICITADAS"/>
  </r>
  <r>
    <x v="2"/>
    <s v="204-4-9"/>
    <n v="16"/>
    <s v="MATERIALES DE CONSTRUCCION"/>
    <s v="PINTURA ESMALTE NEGRO"/>
    <n v="31211501"/>
    <s v="SELECCIÓN ABREVIADA SUBASTA INVERSA"/>
    <n v="3"/>
    <n v="3"/>
    <n v="5"/>
    <n v="292490"/>
    <s v="GALON"/>
    <s v="NO SOLICITADAS"/>
  </r>
  <r>
    <x v="2"/>
    <s v="204-4-9"/>
    <n v="16"/>
    <s v="MATERIALES DE CONSTRUCCION"/>
    <s v="PINTURA ESMALTE ROJO"/>
    <n v="31211501"/>
    <s v="SELECCIÓN ABREVIADA SUBASTA INVERSA"/>
    <n v="3"/>
    <n v="3"/>
    <n v="3"/>
    <n v="175494"/>
    <s v="GALON"/>
    <s v="NO SOLICITADAS"/>
  </r>
  <r>
    <x v="2"/>
    <s v="204-4-9"/>
    <n v="16"/>
    <s v="MATERIALES DE CONSTRUCCION"/>
    <s v="REGISTRO GLOBO 2&quot;"/>
    <n v="40141600"/>
    <s v="SELECCIÓN ABREVIADA SUBASTA INVERSA"/>
    <n v="3"/>
    <n v="3"/>
    <n v="2"/>
    <n v="591774"/>
    <s v="UNIDAD"/>
    <s v="NO SOLICITADAS"/>
  </r>
  <r>
    <x v="2"/>
    <s v="204-4-9"/>
    <n v="16"/>
    <s v="MATERIALES DE CONSTRUCCION"/>
    <s v="REJILLA SIFÓN SOSCO PVC 3 X 2&quot; ANTICUCARACHAS SILPLAS"/>
    <n v="40142513"/>
    <s v="SELECCIÓN ABREVIADA SUBASTA INVERSA"/>
    <n v="3"/>
    <n v="3"/>
    <n v="15"/>
    <n v="25920"/>
    <s v="UNIDAD"/>
    <s v="NO SOLICITADAS"/>
  </r>
  <r>
    <x v="2"/>
    <s v="204-4-9"/>
    <n v="16"/>
    <s v="MATERIALES DE CONSTRUCCION"/>
    <s v="RODILLO DE 9&quot;"/>
    <n v="31211906"/>
    <s v="SELECCIÓN ABREVIADA SUBASTA INVERSA"/>
    <n v="3"/>
    <n v="3"/>
    <n v="80"/>
    <n v="759680"/>
    <s v="UNIDAD"/>
    <s v="NO SOLICITADAS"/>
  </r>
  <r>
    <x v="2"/>
    <s v="204-4-9"/>
    <n v="16"/>
    <s v="MATERIALES DE CONSTRUCCION"/>
    <s v="SANITARIO DOBLE DESCARGA CON TAPA DE ASIENTO DE CIERRE SUAVE Y GRIFERIA"/>
    <n v="30181505"/>
    <s v="SELECCIÓN ABREVIADA SUBASTA INVERSA"/>
    <n v="3"/>
    <n v="3"/>
    <n v="6"/>
    <n v="1745532"/>
    <s v="UNIDAD"/>
    <s v="NO SOLICITADAS"/>
  </r>
  <r>
    <x v="2"/>
    <s v="204-4-9"/>
    <n v="16"/>
    <s v="MATERIALES DE CONSTRUCCION"/>
    <s v="SELLADOR"/>
    <n v="31201600"/>
    <s v="SELECCIÓN ABREVIADA SUBASTA INVERSA"/>
    <n v="3"/>
    <n v="3"/>
    <n v="25"/>
    <n v="1052100"/>
    <s v="GALON"/>
    <s v="NO SOLICITADAS"/>
  </r>
  <r>
    <x v="2"/>
    <s v="204-4-9"/>
    <n v="16"/>
    <s v="MATERIALES DE CONSTRUCCION"/>
    <s v="SIFON FLEXIBLE PARA LAVAPLATOS P LAVAMANOS TIPO P DE 1 1/2&quot;"/>
    <n v="40142513"/>
    <s v="SELECCIÓN ABREVIADA SUBASTA INVERSA"/>
    <n v="3"/>
    <n v="3"/>
    <n v="2"/>
    <n v="20516"/>
    <s v="UNIDAD"/>
    <s v="NO SOLICITADAS"/>
  </r>
  <r>
    <x v="2"/>
    <s v="204-4-9"/>
    <n v="16"/>
    <s v="MATERIALES DE CONSTRUCCION"/>
    <s v="SIFON PARA LAVAMANOS INCLUYE CANASTILLA"/>
    <n v="40142513"/>
    <s v="SELECCIÓN ABREVIADA SUBASTA INVERSA"/>
    <n v="3"/>
    <n v="3"/>
    <n v="10"/>
    <n v="59320"/>
    <s v="UNIDAD"/>
    <s v="NO SOLICITADAS"/>
  </r>
  <r>
    <x v="2"/>
    <s v="204-4-9"/>
    <n v="16"/>
    <s v="MATERIALES DE CONSTRUCCION"/>
    <s v="SIFON PARA LAVAPLATOS"/>
    <n v="40142513"/>
    <s v="SELECCIÓN ABREVIADA SUBASTA INVERSA"/>
    <n v="3"/>
    <n v="3"/>
    <n v="10"/>
    <n v="40950"/>
    <s v="UNIDAD"/>
    <s v="NO SOLICITADAS"/>
  </r>
  <r>
    <x v="2"/>
    <s v="204-4-9"/>
    <n v="16"/>
    <s v="MATERIALES DE CONSTRUCCION"/>
    <s v="SIFON 135 GRADOS 2&quot;"/>
    <n v="40142513"/>
    <s v="SELECCIÓN ABREVIADA SUBASTA INVERSA"/>
    <n v="3"/>
    <n v="3"/>
    <n v="2"/>
    <n v="49832"/>
    <s v="UNIDAD"/>
    <s v="NO SOLICITADAS"/>
  </r>
  <r>
    <x v="2"/>
    <s v="204-4-9"/>
    <n v="16"/>
    <s v="MATERIALES DE CONSTRUCCION"/>
    <s v="SIFON 135 GRADOS 3&quot;"/>
    <n v="40142513"/>
    <s v="SELECCIÓN ABREVIADA SUBASTA INVERSA"/>
    <n v="3"/>
    <n v="3"/>
    <n v="2"/>
    <n v="24896"/>
    <s v="UNIDAD"/>
    <s v="NO SOLICITADAS"/>
  </r>
  <r>
    <x v="2"/>
    <s v="204-4-9"/>
    <n v="16"/>
    <s v="MATERIALES DE CONSTRUCCION"/>
    <s v="SIFON 135 GRADOS 4&quot;"/>
    <n v="40142513"/>
    <s v="SELECCIÓN ABREVIADA SUBASTA INVERSA"/>
    <n v="3"/>
    <n v="3"/>
    <n v="2"/>
    <n v="24896"/>
    <s v="UNIDAD"/>
    <s v="NO SOLICITADAS"/>
  </r>
  <r>
    <x v="2"/>
    <s v="204-4-9"/>
    <n v="16"/>
    <s v="MATERIALES DE CONSTRUCCION"/>
    <s v="SIFONES 180 GRADOS CON TAPON C X C 2"/>
    <n v="40142513"/>
    <s v="SELECCIÓN ABREVIADA SUBASTA INVERSA"/>
    <n v="3"/>
    <n v="3"/>
    <n v="13"/>
    <n v="64740"/>
    <s v="UNIDAD"/>
    <s v="NO SOLICITADAS"/>
  </r>
  <r>
    <x v="2"/>
    <s v="204-4-9"/>
    <n v="16"/>
    <s v="MATERIALES DE CONSTRUCCION"/>
    <s v="SIFONES 180 GRADOS CON TAPON C X C 1 1/2"/>
    <n v="40142513"/>
    <s v="SELECCIÓN ABREVIADA SUBASTA INVERSA"/>
    <n v="3"/>
    <n v="3"/>
    <n v="2"/>
    <n v="19930"/>
    <s v="UNIDAD"/>
    <s v="NO SOLICITADAS"/>
  </r>
  <r>
    <x v="2"/>
    <s v="204-4-9"/>
    <n v="16"/>
    <s v="MATERIALES DE CONSTRUCCION"/>
    <s v="SILICONA COMPATIBLE PIEDRA NATURAL TRANSPARENTE"/>
    <n v="31133710"/>
    <s v="SELECCIÓN ABREVIADA SUBASTA INVERSA"/>
    <n v="3"/>
    <n v="3"/>
    <n v="5"/>
    <n v="184030"/>
    <s v="UNIDAD"/>
    <s v="NO SOLICITADAS"/>
  </r>
  <r>
    <x v="2"/>
    <s v="204-4-9"/>
    <n v="16"/>
    <s v="MATERIALES DE CONSTRUCCION"/>
    <s v="SILICONA TRANSPARENTE  PESO 12 K"/>
    <n v="31133710"/>
    <s v="SELECCIÓN ABREVIADA SUBASTA INVERSA"/>
    <n v="3"/>
    <n v="3"/>
    <n v="32"/>
    <n v="218784"/>
    <s v="UNIDAD"/>
    <s v="NO SOLICITADAS"/>
  </r>
  <r>
    <x v="2"/>
    <s v="204-4-9"/>
    <n v="16"/>
    <s v="MATERIALES DE CONSTRUCCION"/>
    <s v="SOLDADURA ELECTRICA 6013 DE 1/8&quot; A 5/32&quot;"/>
    <n v="23271700"/>
    <s v="SELECCIÓN ABREVIADA SUBASTA INVERSA"/>
    <n v="3"/>
    <n v="3"/>
    <n v="24"/>
    <n v="194280"/>
    <s v="UNIDAD"/>
    <s v="NO SOLICITADAS"/>
  </r>
  <r>
    <x v="2"/>
    <s v="204-4-9"/>
    <n v="16"/>
    <s v="MATERIALES DE CONSTRUCCION"/>
    <s v="TABLA DE MADERA"/>
    <n v="11121600"/>
    <s v="SELECCIÓN ABREVIADA SUBASTA INVERSA"/>
    <n v="3"/>
    <n v="3"/>
    <n v="6"/>
    <n v="135906"/>
    <s v="UNIDAD"/>
    <s v="NO SOLICITADAS"/>
  </r>
  <r>
    <x v="2"/>
    <s v="204-4-9"/>
    <n v="16"/>
    <s v="MATERIALES DE CONSTRUCCION"/>
    <s v="TEE DE 1/2&quot; PVC PRESION"/>
    <n v="40174608"/>
    <s v="SELECCIÓN ABREVIADA SUBASTA INVERSA"/>
    <n v="3"/>
    <n v="3"/>
    <n v="10"/>
    <n v="5310"/>
    <s v="UNIDAD"/>
    <s v="NO SOLICITADAS"/>
  </r>
  <r>
    <x v="2"/>
    <s v="204-4-9"/>
    <n v="16"/>
    <s v="MATERIALES DE CONSTRUCCION"/>
    <s v="TEE DE 1 1/2&quot; PVC PRESION"/>
    <n v="40174608"/>
    <s v="SELECCIÓN ABREVIADA SUBASTA INVERSA"/>
    <n v="3"/>
    <n v="3"/>
    <n v="5"/>
    <n v="29355"/>
    <s v="UNIDAD"/>
    <s v="NO SOLICITADAS"/>
  </r>
  <r>
    <x v="2"/>
    <s v="204-4-9"/>
    <n v="16"/>
    <s v="MATERIALES DE CONSTRUCCION"/>
    <s v="TEE DE 1 1/2&quot; PVC SANITARIO"/>
    <n v="40174608"/>
    <s v="SELECCIÓN ABREVIADA SUBASTA INVERSA"/>
    <n v="3"/>
    <n v="3"/>
    <n v="5"/>
    <n v="18265"/>
    <s v="UNIDAD"/>
    <s v="NO SOLICITADAS"/>
  </r>
  <r>
    <x v="2"/>
    <s v="204-4-9"/>
    <n v="16"/>
    <s v="MATERIALES DE CONSTRUCCION"/>
    <s v="TEE DE 2 1/2&quot; PVC PRESION"/>
    <n v="40174608"/>
    <s v="SELECCIÓN ABREVIADA SUBASTA INVERSA"/>
    <n v="3"/>
    <n v="3"/>
    <n v="2"/>
    <n v="44526"/>
    <s v="UNIDAD"/>
    <s v="NO SOLICITADAS"/>
  </r>
  <r>
    <x v="2"/>
    <s v="204-4-9"/>
    <n v="16"/>
    <s v="MATERIALES DE CONSTRUCCION"/>
    <s v="TEE DE 2&quot; PVC SANITARIO"/>
    <n v="40174608"/>
    <s v="SELECCIÓN ABREVIADA SUBASTA INVERSA"/>
    <n v="3"/>
    <n v="3"/>
    <n v="5"/>
    <n v="21600"/>
    <s v="UNIDAD"/>
    <s v="NO SOLICITADAS"/>
  </r>
  <r>
    <x v="2"/>
    <s v="204-4-9"/>
    <n v="16"/>
    <s v="MATERIALES DE CONSTRUCCION"/>
    <s v="TEE DE 3&quot; PVC SANITARIO"/>
    <n v="40174608"/>
    <s v="SELECCIÓN ABREVIADA SUBASTA INVERSA"/>
    <n v="3"/>
    <n v="3"/>
    <n v="2"/>
    <n v="10626"/>
    <s v="UNIDAD"/>
    <s v="NO SOLICITADAS"/>
  </r>
  <r>
    <x v="2"/>
    <s v="204-4-9"/>
    <n v="16"/>
    <s v="MATERIALES DE CONSTRUCCION"/>
    <s v="TEE DE 4&quot; PVC SANITARIO"/>
    <n v="40174608"/>
    <s v="SELECCIÓN ABREVIADA SUBASTA INVERSA"/>
    <n v="3"/>
    <n v="3"/>
    <n v="2"/>
    <n v="21930"/>
    <s v="UNIDAD"/>
    <s v="NO SOLICITADAS"/>
  </r>
  <r>
    <x v="2"/>
    <s v="204-4-9"/>
    <n v="16"/>
    <s v="MATERIALES DE CONSTRUCCION"/>
    <s v="TEE PARA CIELO RASO"/>
    <n v="30161604"/>
    <s v="SELECCIÓN ABREVIADA SUBASTA INVERSA"/>
    <n v="3"/>
    <n v="3"/>
    <n v="30"/>
    <n v="101850"/>
    <s v="UNIDAD"/>
    <s v="NO SOLICITADAS"/>
  </r>
  <r>
    <x v="2"/>
    <s v="204-4-9"/>
    <n v="16"/>
    <s v="MATERIALES DE CONSTRUCCION"/>
    <s v="TEES SANITARIAS REDUCIDAS 3X2&quot;"/>
    <n v="40174608"/>
    <s v="SELECCIÓN ABREVIADA SUBASTA INVERSA"/>
    <n v="3"/>
    <n v="3"/>
    <n v="2"/>
    <n v="20258"/>
    <s v="UNIDAD"/>
    <s v="NO SOLICITADAS"/>
  </r>
  <r>
    <x v="2"/>
    <s v="204-4-9"/>
    <n v="16"/>
    <s v="MATERIALES DE CONSTRUCCION"/>
    <s v="TEES SANITARIAS REDUCIDAS 2X1 1/2&quot;"/>
    <n v="40174608"/>
    <s v="SELECCIÓN ABREVIADA SUBASTA INVERSA"/>
    <n v="3"/>
    <n v="3"/>
    <n v="2"/>
    <n v="13292"/>
    <s v="UNIDAD"/>
    <s v="NO SOLICITADAS"/>
  </r>
  <r>
    <x v="2"/>
    <s v="204-4-9"/>
    <n v="16"/>
    <s v="MATERIALES DE CONSTRUCCION"/>
    <s v="TEES SANITARIAS REDUCIDAS 4X2&quot;"/>
    <n v="40174608"/>
    <s v="SELECCIÓN ABREVIADA SUBASTA INVERSA"/>
    <n v="3"/>
    <n v="3"/>
    <n v="2"/>
    <n v="34882"/>
    <s v="UNIDAD"/>
    <s v="NO SOLICITADAS"/>
  </r>
  <r>
    <x v="2"/>
    <s v="204-4-9"/>
    <n v="16"/>
    <s v="MATERIALES DE CONSTRUCCION"/>
    <s v="TERMINAL PVC Ø3/4&quot;"/>
    <n v="40183109"/>
    <s v="SELECCIÓN ABREVIADA SUBASTA INVERSA"/>
    <n v="3"/>
    <n v="3"/>
    <n v="76"/>
    <n v="380532"/>
    <s v="UNIDAD"/>
    <s v="NO SOLICITADAS"/>
  </r>
  <r>
    <x v="2"/>
    <s v="204-4-9"/>
    <n v="16"/>
    <s v="MATERIALES DE CONSTRUCCION"/>
    <s v="THINNER X CANECAS DE 55GLS"/>
    <n v="31211800"/>
    <s v="SELECCIÓN ABREVIADA SUBASTA INVERSA"/>
    <n v="3"/>
    <n v="3"/>
    <n v="4"/>
    <n v="3262240"/>
    <s v="UNIDAD"/>
    <s v="NO SOLICITADAS"/>
  </r>
  <r>
    <x v="2"/>
    <s v="204-4-9"/>
    <n v="16"/>
    <s v="MATERIALES DE CONSTRUCCION"/>
    <s v="TORNILLO DRYWALL 1 1/2"/>
    <n v="31161509"/>
    <s v="SELECCIÓN ABREVIADA SUBASTA INVERSA"/>
    <n v="3"/>
    <n v="3"/>
    <n v="10000"/>
    <n v="330000"/>
    <s v="UNIDAD"/>
    <s v="NO SOLICITADAS"/>
  </r>
  <r>
    <x v="2"/>
    <s v="204-4-9"/>
    <n v="16"/>
    <s v="MATERIALES DE CONSTRUCCION"/>
    <s v="TORNILLO LAMINA 3/8&quot;"/>
    <n v="31161500"/>
    <s v="SELECCIÓN ABREVIADA SUBASTA INVERSA"/>
    <n v="3"/>
    <n v="3"/>
    <n v="3550"/>
    <n v="74550"/>
    <s v="UNIDAD"/>
    <s v="NO SOLICITADAS"/>
  </r>
  <r>
    <x v="2"/>
    <s v="204-4-9"/>
    <n v="16"/>
    <s v="MATERIALES DE CONSTRUCCION"/>
    <s v="TORNILLO PLACA FIBROCEMENTO PUNTA BROCA 8 X 1 1/4&quot;"/>
    <n v="31161500"/>
    <s v="SELECCIÓN ABREVIADA SUBASTA INVERSA"/>
    <n v="3"/>
    <n v="3"/>
    <n v="1000"/>
    <n v="55000"/>
    <s v="UNIDAD"/>
    <s v="NO SOLICITADAS"/>
  </r>
  <r>
    <x v="2"/>
    <s v="204-4-9"/>
    <n v="16"/>
    <s v="MATERIALES DE CONSTRUCCION"/>
    <s v="TUBERIA SANITARIA 2&quot;"/>
    <n v="40183002"/>
    <s v="SELECCIÓN ABREVIADA SUBASTA INVERSA"/>
    <n v="3"/>
    <n v="3"/>
    <n v="28"/>
    <n v="259616"/>
    <s v="UNIDAD"/>
    <s v="NO SOLICITADAS"/>
  </r>
  <r>
    <x v="2"/>
    <s v="204-4-9"/>
    <n v="16"/>
    <s v="MATERIALES DE CONSTRUCCION"/>
    <s v="TUBERIA SANITARIA 3&quot;"/>
    <n v="40183002"/>
    <s v="SELECCIÓN ABREVIADA SUBASTA INVERSA"/>
    <n v="3"/>
    <n v="3"/>
    <n v="8"/>
    <n v="110744"/>
    <s v="UNIDAD"/>
    <s v="NO SOLICITADAS"/>
  </r>
  <r>
    <x v="2"/>
    <s v="204-4-9"/>
    <n v="16"/>
    <s v="MATERIALES DE CONSTRUCCION"/>
    <s v="TUBERIA SANITARIA 4&quot;"/>
    <n v="40183002"/>
    <s v="SELECCIÓN ABREVIADA SUBASTA INVERSA"/>
    <n v="3"/>
    <n v="3"/>
    <n v="17"/>
    <n v="328066"/>
    <s v="UNIDAD"/>
    <s v="NO SOLICITADAS"/>
  </r>
  <r>
    <x v="2"/>
    <s v="204-4-9"/>
    <n v="16"/>
    <s v="MATERIALES DE CONSTRUCCION"/>
    <s v="TUBERIA VENTILACION"/>
    <n v="40101506"/>
    <s v="SELECCIÓN ABREVIADA SUBASTA INVERSA"/>
    <n v="3"/>
    <n v="3"/>
    <n v="9"/>
    <n v="54675"/>
    <s v="UNIDAD"/>
    <s v="NO SOLICITADAS"/>
  </r>
  <r>
    <x v="2"/>
    <s v="204-4-9"/>
    <n v="16"/>
    <s v="MATERIALES DE CONSTRUCCION"/>
    <s v="UNION DE 1 1/2&quot; A 1 1/2&quot;"/>
    <n v="40174900"/>
    <s v="SELECCIÓN ABREVIADA SUBASTA INVERSA"/>
    <n v="3"/>
    <n v="3"/>
    <n v="5"/>
    <n v="1444065"/>
    <s v="UNIDAD"/>
    <s v="NO SOLICITADAS"/>
  </r>
  <r>
    <x v="2"/>
    <s v="204-4-9"/>
    <n v="16"/>
    <s v="MATERIALES DE CONSTRUCCION"/>
    <s v="UNION DE 2 1/2&quot; A 2 1/2&quot;"/>
    <n v="40174900"/>
    <s v="SELECCIÓN ABREVIADA SUBASTA INVERSA"/>
    <n v="3"/>
    <n v="3"/>
    <n v="5"/>
    <n v="1142060"/>
    <s v="UNIDAD"/>
    <s v="NO SOLICITADAS"/>
  </r>
  <r>
    <x v="2"/>
    <s v="204-4-9"/>
    <n v="16"/>
    <s v="MATERIALES DE CONSTRUCCION"/>
    <s v="UNION EMT Ø3/4&quot;"/>
    <n v="40174900"/>
    <s v="SELECCIÓN ABREVIADA SUBASTA INVERSA"/>
    <n v="3"/>
    <n v="3"/>
    <n v="10"/>
    <n v="8920"/>
    <s v="UNIDAD"/>
    <s v="NO SOLICITADAS"/>
  </r>
  <r>
    <x v="2"/>
    <s v="204-4-9"/>
    <n v="16"/>
    <s v="MATERIALES DE CONSTRUCCION"/>
    <s v="UNION PVC Ø3/4&quot;"/>
    <n v="40174908"/>
    <s v="SELECCIÓN ABREVIADA SUBASTA INVERSA"/>
    <n v="3"/>
    <n v="3"/>
    <n v="38"/>
    <n v="13452"/>
    <s v="UNIDAD"/>
    <s v="NO SOLICITADAS"/>
  </r>
  <r>
    <x v="2"/>
    <s v="204-4-9"/>
    <n v="16"/>
    <s v="MATERIALES DE CONSTRUCCION"/>
    <s v="UNIONES PVC PRESION DE 1/2&quot;"/>
    <n v="40174908"/>
    <s v="SELECCIÓN ABREVIADA SUBASTA INVERSA"/>
    <n v="3"/>
    <n v="3"/>
    <n v="50"/>
    <n v="13300"/>
    <s v="UNIDAD"/>
    <s v="NO SOLICITADAS"/>
  </r>
  <r>
    <x v="2"/>
    <s v="204-4-9"/>
    <n v="16"/>
    <s v="MATERIALES DE CONSTRUCCION"/>
    <s v="UNIONES PVC PRESION DE 2 1/2&quot;"/>
    <n v="40174908"/>
    <s v="SELECCIÓN ABREVIADA SUBASTA INVERSA"/>
    <n v="3"/>
    <n v="3"/>
    <n v="2"/>
    <n v="1988"/>
    <s v="UNIDAD"/>
    <s v="NO SOLICITADAS"/>
  </r>
  <r>
    <x v="2"/>
    <s v="204-4-9"/>
    <n v="16"/>
    <s v="MATERIALES DE CONSTRUCCION"/>
    <s v="UNIONES PVC PRESION DE 2&quot;"/>
    <n v="40174908"/>
    <s v="SELECCIÓN ABREVIADA SUBASTA INVERSA"/>
    <n v="3"/>
    <n v="3"/>
    <n v="2"/>
    <n v="5646"/>
    <s v="UNIDAD"/>
    <s v="NO SOLICITADAS"/>
  </r>
  <r>
    <x v="2"/>
    <s v="204-4-9"/>
    <n v="16"/>
    <s v="MATERIALES DE CONSTRUCCION"/>
    <s v="UNIONES SANITARIAS DE 6&quot;"/>
    <n v="40172906"/>
    <s v="SELECCIÓN ABREVIADA SUBASTA INVERSA"/>
    <n v="3"/>
    <n v="3"/>
    <n v="3"/>
    <n v="64689"/>
    <s v="UNIDAD"/>
    <s v="NO SOLICITADAS"/>
  </r>
  <r>
    <x v="2"/>
    <s v="204-4-9"/>
    <n v="16"/>
    <s v="MATERIALES DE CONSTRUCCION"/>
    <s v="UNIONES SANITARIAS DE 2&quot;"/>
    <n v="40172906"/>
    <s v="SELECCIÓN ABREVIADA SUBASTA INVERSA"/>
    <n v="3"/>
    <n v="3"/>
    <n v="18"/>
    <n v="36126"/>
    <s v="UNIDAD"/>
    <s v="NO SOLICITADAS"/>
  </r>
  <r>
    <x v="2"/>
    <s v="204-4-9"/>
    <n v="16"/>
    <s v="MATERIALES DE CONSTRUCCION"/>
    <s v="UNIVERSAL 2&quot;"/>
    <n v="40172906"/>
    <s v="SELECCIÓN ABREVIADA SUBASTA INVERSA"/>
    <n v="3"/>
    <n v="3"/>
    <n v="2"/>
    <n v="57220"/>
    <s v="UNIDAD"/>
    <s v="NO SOLICITADAS"/>
  </r>
  <r>
    <x v="2"/>
    <s v="204-4-9"/>
    <n v="16"/>
    <s v="MATERIALES DE CONSTRUCCION"/>
    <s v="UNIVERSALES PVC PRESION DE 1/2&quot;"/>
    <n v="40172906"/>
    <s v="SELECCIÓN ABREVIADA SUBASTA INVERSA"/>
    <n v="3"/>
    <n v="3"/>
    <n v="5"/>
    <n v="10820"/>
    <s v="UNIDAD"/>
    <s v="NO SOLICITADAS"/>
  </r>
  <r>
    <x v="2"/>
    <s v="204-4-9"/>
    <n v="16"/>
    <s v="MATERIALES DE CONSTRUCCION"/>
    <s v="VALVULA ENTRADA SANITARIO"/>
    <n v="40141600"/>
    <s v="SELECCIÓN ABREVIADA SUBASTA INVERSA"/>
    <n v="3"/>
    <n v="3"/>
    <n v="5"/>
    <n v="29420"/>
    <s v="UNIDAD"/>
    <s v="NO SOLICITADAS"/>
  </r>
  <r>
    <x v="2"/>
    <s v="204-4-9"/>
    <n v="16"/>
    <s v="MATERIALES DE CONSTRUCCION"/>
    <s v="VALVULA FLOTADOR TANQUE 1000LTS X 1/2&quot;"/>
    <n v="40141600"/>
    <s v="SELECCIÓN ABREVIADA SUBASTA INVERSA"/>
    <n v="3"/>
    <n v="3"/>
    <n v="5"/>
    <n v="47140"/>
    <s v="UNIDAD"/>
    <s v="NO SOLICITADAS"/>
  </r>
  <r>
    <x v="2"/>
    <s v="204-4-9"/>
    <n v="16"/>
    <s v="MATERIALES DE CONSTRUCCION"/>
    <s v="VALVULA FLOTADOR TANQUE 1000LTS X 1&quot;"/>
    <n v="40141600"/>
    <s v="SELECCIÓN ABREVIADA SUBASTA INVERSA"/>
    <n v="3"/>
    <n v="3"/>
    <n v="5"/>
    <n v="192500"/>
    <s v="UNIDAD"/>
    <s v="NO SOLICITADAS"/>
  </r>
  <r>
    <x v="2"/>
    <s v="204-4-9"/>
    <n v="16"/>
    <s v="MATERIALES DE CONSTRUCCION"/>
    <s v="VARILLA DE 1/2"/>
    <n v="30102400"/>
    <s v="SELECCIÓN ABREVIADA SUBASTA INVERSA"/>
    <n v="3"/>
    <n v="3"/>
    <n v="30"/>
    <n v="436710"/>
    <s v="UNIDAD"/>
    <s v="NO SOLICITADAS"/>
  </r>
  <r>
    <x v="2"/>
    <s v="204-4-9"/>
    <n v="16"/>
    <s v="MATERIALES DE CONSTRUCCION"/>
    <s v="VARILLA DE 3/8"/>
    <n v="30102400"/>
    <s v="SELECCIÓN ABREVIADA SUBASTA INVERSA"/>
    <n v="3"/>
    <n v="3"/>
    <n v="120"/>
    <n v="1239120"/>
    <s v="UNIDAD"/>
    <s v="NO SOLICITADAS"/>
  </r>
  <r>
    <x v="2"/>
    <s v="204-4-9"/>
    <n v="16"/>
    <s v="MATERIALES DE CONSTRUCCION"/>
    <s v="VIGUETAS"/>
    <n v="31162301"/>
    <s v="SELECCIÓN ABREVIADA SUBASTA INVERSA"/>
    <n v="3"/>
    <n v="3"/>
    <n v="200"/>
    <n v="1074800"/>
    <s v="UNIDAD"/>
    <s v="NO SOLICITADAS"/>
  </r>
  <r>
    <x v="2"/>
    <s v="204-4-9"/>
    <n v="16"/>
    <s v="MATERIALES DE CONSTRUCCION"/>
    <s v="VINILO BLANCO ALMENDRA X 5 GAL"/>
    <n v="31211502"/>
    <s v="SELECCIÓN ABREVIADA SUBASTA INVERSA"/>
    <n v="3"/>
    <n v="3"/>
    <n v="83"/>
    <n v="15770000"/>
    <s v="UNIDAD"/>
    <s v="NO SOLICITADAS"/>
  </r>
  <r>
    <x v="2"/>
    <s v="204-4-9"/>
    <n v="16"/>
    <s v="MATERIALES DE CONSTRUCCION"/>
    <s v="VINILO BLANCO X 5 GAL"/>
    <n v="31211502"/>
    <s v="SELECCIÓN ABREVIADA SUBASTA INVERSA"/>
    <n v="3"/>
    <n v="3"/>
    <n v="59"/>
    <n v="11446000"/>
    <s v="UNIDAD"/>
    <s v="NO SOLICITADAS"/>
  </r>
  <r>
    <x v="2"/>
    <s v="204-4-9"/>
    <n v="16"/>
    <s v="MATERIALES DE CONSTRUCCION"/>
    <s v="VINILO GRIS BASALTO X 5 GAL"/>
    <n v="31211502"/>
    <s v="SELECCIÓN ABREVIADA SUBASTA INVERSA"/>
    <n v="3"/>
    <n v="3"/>
    <n v="47"/>
    <n v="10810000"/>
    <s v="UNIDAD"/>
    <s v="NO SOLICITADAS"/>
  </r>
  <r>
    <x v="2"/>
    <s v="204-4-9"/>
    <n v="16"/>
    <s v="MATERIALES DE CONSTRUCCION"/>
    <s v="YEE SANITARIA 2&quot;"/>
    <n v="40175200"/>
    <s v="SELECCIÓN ABREVIADA SUBASTA INVERSA"/>
    <n v="3"/>
    <n v="3"/>
    <n v="3"/>
    <n v="17163"/>
    <s v="UNIDAD"/>
    <s v="NO SOLICITADAS"/>
  </r>
  <r>
    <x v="2"/>
    <s v="204-4-9"/>
    <n v="16"/>
    <s v="MATERIALES DE CONSTRUCCION"/>
    <s v="YEE SANITARIA 3&quot;"/>
    <n v="40175200"/>
    <s v="SELECCIÓN ABREVIADA SUBASTA INVERSA"/>
    <n v="3"/>
    <n v="3"/>
    <n v="2"/>
    <n v="23496"/>
    <s v="UNIDAD"/>
    <s v="NO SOLICITADAS"/>
  </r>
  <r>
    <x v="2"/>
    <s v="204-4-9"/>
    <n v="16"/>
    <s v="MATERIALES DE CONSTRUCCION"/>
    <s v="YEE SANITARIA 4&quot;"/>
    <n v="40175200"/>
    <s v="SELECCIÓN ABREVIADA SUBASTA INVERSA"/>
    <n v="3"/>
    <n v="3"/>
    <n v="1"/>
    <n v="20264"/>
    <s v="UNIDAD"/>
    <s v="NO SOLICITADAS"/>
  </r>
  <r>
    <x v="2"/>
    <s v="204-4-9"/>
    <n v="16"/>
    <s v="MATERIALES DE CONSTRUCCION"/>
    <s v="YESO COMUN  X 25 KL"/>
    <n v="30111700"/>
    <s v="SELECCIÓN ABREVIADA SUBASTA INVERSA"/>
    <n v="3"/>
    <n v="3"/>
    <n v="100"/>
    <n v="53100"/>
    <s v="KILOGRAMO"/>
    <s v="NO SOLICITADAS"/>
  </r>
  <r>
    <x v="2"/>
    <s v="204-4-9"/>
    <n v="16"/>
    <s v="MATERIALES DE CONSTRUCCION"/>
    <s v="INTERRUPTOR CONMUTABLE (3 VÍAS) LINEA GENESIS 16 A - 250 V"/>
    <n v="39121633"/>
    <s v="MÍNIMA CUANTÍA"/>
    <n v="3"/>
    <n v="3"/>
    <n v="4"/>
    <n v="21204"/>
    <s v="UNIDAD"/>
    <s v="NO SOLICITADAS"/>
  </r>
  <r>
    <x v="2"/>
    <s v="204-4-9"/>
    <n v="16"/>
    <s v="MATERIALES DE CONSTRUCCION"/>
    <s v="INTERRUPTOR SENCILLO LINEA GENESIS 16 A - 250 V"/>
    <n v="39121633"/>
    <s v="MÍNIMA CUANTÍA"/>
    <n v="3"/>
    <n v="3"/>
    <n v="11"/>
    <n v="51018"/>
    <s v="UNIDAD"/>
    <s v="NO SOLICITADAS"/>
  </r>
  <r>
    <x v="2"/>
    <s v="204-4-9"/>
    <n v="16"/>
    <s v="MATERIALES DE CONSTRUCCION"/>
    <s v="INTERRUPTOR VENTILADOR "/>
    <n v="39121633"/>
    <s v="MÍNIMA CUANTÍA"/>
    <n v="3"/>
    <n v="3"/>
    <n v="3"/>
    <n v="102816"/>
    <s v="UNIDAD"/>
    <s v="NO SOLICITADAS"/>
  </r>
  <r>
    <x v="2"/>
    <s v="204-4-9"/>
    <n v="16"/>
    <s v="MATERIALES DE CONSTRUCCION"/>
    <s v="TAPA REGISTRO 20 X 20 CM "/>
    <n v="39121416"/>
    <s v="MÍNIMA CUANTÍA"/>
    <n v="3"/>
    <n v="3"/>
    <n v="2"/>
    <n v="16964"/>
    <s v="UNIDAD"/>
    <s v="NO SOLICITADAS"/>
  </r>
  <r>
    <x v="2"/>
    <s v="204-4-9"/>
    <n v="16"/>
    <s v="MATERIALES DE CONSTRUCCION"/>
    <s v="TOMACORRIENTE DUPLEX (2P+T) TIPO UL LINEA GENESIS 15 A - 125 V"/>
    <n v="39121102"/>
    <s v="MÍNIMA CUANTÍA"/>
    <n v="3"/>
    <n v="3"/>
    <n v="10"/>
    <n v="59740"/>
    <s v="UNIDAD"/>
    <s v="NO SOLICITADAS"/>
  </r>
  <r>
    <x v="2"/>
    <s v="204-4-9"/>
    <n v="10"/>
    <s v="MATERIALES DE CONSTRUCCION"/>
    <s v="AMARRE NEGRO 2,4 X 96 MM 100 UNIDADES"/>
    <n v="10141601"/>
    <s v="SELECCIÓN ABREVIADA SUBASTA INVERSA"/>
    <n v="4"/>
    <n v="7"/>
    <n v="4"/>
    <n v="18608"/>
    <s v="UNIDAD"/>
    <s v="NO SOLICITADAS"/>
  </r>
  <r>
    <x v="2"/>
    <s v="204-4-9"/>
    <n v="10"/>
    <s v="MATERIALES DE CONSTRUCCION"/>
    <s v="LIJA DE AGUA #80; 23 CM DE ANCHO X 28 CM DE ALTO APROXIMADAMENTE_x000a_"/>
    <n v="27111918"/>
    <s v="SELECCIÓN ABREVIADA SUBASTA INVERSA"/>
    <n v="4"/>
    <n v="7"/>
    <n v="10"/>
    <n v="11230"/>
    <s v="UNIDAD"/>
    <s v="NO SOLICITADAS"/>
  </r>
  <r>
    <x v="2"/>
    <s v="204-4-9"/>
    <n v="10"/>
    <s v="MATERIALES DE CONSTRUCCION"/>
    <s v="LIJA DE AGUA #150 23 CM DE ANCHO X 28 CM DE ALTO APROXIMADAMENTE_x000a_"/>
    <n v="27111918"/>
    <s v="SELECCIÓN ABREVIADA SUBASTA INVERSA"/>
    <n v="4"/>
    <n v="7"/>
    <n v="10"/>
    <n v="11230"/>
    <s v="UNIDAD"/>
    <s v="NO SOLICITADAS"/>
  </r>
  <r>
    <x v="2"/>
    <s v="204-4-9"/>
    <n v="10"/>
    <s v="MATERIALES DE CONSTRUCCION"/>
    <s v="LIJA DE AGUA #12023 CM DE ANCHO X 28 CM DE ALTO APROXIMADAMENTE_x000a_"/>
    <n v="27111918"/>
    <s v="SELECCIÓN ABREVIADA SUBASTA INVERSA"/>
    <n v="4"/>
    <n v="7"/>
    <n v="10"/>
    <n v="11230"/>
    <s v="UNIDAD"/>
    <s v="NO SOLICITADAS"/>
  </r>
  <r>
    <x v="2"/>
    <s v="204-4-9"/>
    <n v="10"/>
    <s v="MATERIALES DE CONSTRUCCION"/>
    <s v="PINCEL NUMERO 1"/>
    <n v="60121229"/>
    <s v="SELECCIÓN ABREVIADA SUBASTA INVERSA"/>
    <n v="4"/>
    <n v="6"/>
    <n v="5"/>
    <n v="15905"/>
    <s v="UNIDAD"/>
    <s v="NO SOLICITADAS"/>
  </r>
  <r>
    <x v="2"/>
    <s v="204-4-9"/>
    <n v="10"/>
    <s v="MATERIALES DE CONSTRUCCION"/>
    <s v="SOLDADURA DE ESTAÑO 0.8MM DE DIAMETRO ROLLO DE 1 LIBRA"/>
    <n v="31152306"/>
    <s v="SELECCIÓN ABREVIADA SUBASTA INVERSA"/>
    <n v="4"/>
    <n v="6"/>
    <n v="1"/>
    <n v="88500.000000000015"/>
    <s v="UNIDAD"/>
    <s v="NO SOLICITADAS"/>
  </r>
  <r>
    <x v="2"/>
    <s v="204-4-9"/>
    <n v="10"/>
    <s v="MATERIALES DE CONSTRUCCION"/>
    <s v="TACO MONOPOLAR 15AMP ENCHUFABLE"/>
    <n v="39121601"/>
    <s v="MÍNIMA CUANTÍA"/>
    <n v="4"/>
    <n v="7"/>
    <n v="3"/>
    <n v="20421"/>
    <s v="UNIDAD"/>
    <s v="NO SOLICITADAS"/>
  </r>
  <r>
    <x v="2"/>
    <s v="204-4-9"/>
    <n v="10"/>
    <s v="MATERIALES DE CONSTRUCCION"/>
    <s v="TACO MONOPOLAR 20AMP ENCHUFABLE"/>
    <n v="39121601"/>
    <s v="MÍNIMA CUANTÍA"/>
    <n v="4"/>
    <n v="7"/>
    <n v="3"/>
    <n v="20421"/>
    <s v="UNIDAD"/>
    <s v="NO SOLICITADAS"/>
  </r>
  <r>
    <x v="2"/>
    <s v="204-4-9"/>
    <n v="10"/>
    <s v="MATERIALES DE CONSTRUCCION"/>
    <s v="TACO MONOPOLAR 30AMP ENCHUFABLE_x000a_"/>
    <n v="39121601"/>
    <s v="MÍNIMA CUANTÍA"/>
    <n v="4"/>
    <n v="7"/>
    <n v="3"/>
    <n v="20421"/>
    <s v="UNIDAD"/>
    <s v="NO SOLICITADAS"/>
  </r>
  <r>
    <x v="2"/>
    <s v="204-4-9"/>
    <n v="10"/>
    <s v="MATERIALES DE CONSTRUCCION"/>
    <s v="PINCEL NUMERO 2"/>
    <n v="60121229"/>
    <s v="SELECCIÓN ABREVIADA SUBASTA INVERSA"/>
    <n v="4"/>
    <n v="6"/>
    <n v="4"/>
    <n v="20956"/>
    <s v="UNIDAD"/>
    <s v="NO SOLICITADAS"/>
  </r>
  <r>
    <x v="2"/>
    <s v="204-4-9"/>
    <n v="10"/>
    <s v="MATERIALES DE CONSTRUCCION"/>
    <s v="DISCO PARA CORTE DE MOTORTUL DE 3&quot; X 1/32&quot; X 1/4&quot;"/>
    <n v="27112838"/>
    <s v="SELECCIÓN ABREVIADA SUBASTA INVERSA"/>
    <n v="4"/>
    <n v="6"/>
    <n v="5"/>
    <n v="142500"/>
    <s v="UNIDAD"/>
    <s v="NO SOLICITADAS"/>
  </r>
  <r>
    <x v="2"/>
    <s v="204-4-9"/>
    <n v="10"/>
    <s v="MATERIALES DE CONSTRUCCION"/>
    <s v="LACA ANTICORROSIVA GRIS 300ML_x000a_"/>
    <n v="31211518"/>
    <s v="SELECCIÓN ABREVIADA SUBASTA INVERSA"/>
    <n v="4"/>
    <n v="7"/>
    <n v="3"/>
    <n v="24612"/>
    <s v="UNIDAD"/>
    <s v="NO SOLICITADAS"/>
  </r>
  <r>
    <x v="2"/>
    <s v="204-4-9"/>
    <n v="10"/>
    <s v="MATERIALES DE CONSTRUCCION"/>
    <s v="BRIDAS PLASTICAS DE 4&quot; P/N 11-04230 PAQUETE DE 100 UNIDADES"/>
    <n v="10141601"/>
    <s v="SELECCIÓN ABREVIADA SUBASTA INVERSA"/>
    <n v="4"/>
    <n v="6"/>
    <n v="2"/>
    <n v="42800"/>
    <s v="UNIDAD"/>
    <s v="NO SOLICITADAS"/>
  </r>
  <r>
    <x v="2"/>
    <s v="204-4-9"/>
    <n v="10"/>
    <s v="MATERIALES DE CONSTRUCCION"/>
    <s v="BROCHA DE 2 1/2&quot;"/>
    <n v="31211904"/>
    <s v="SELECCIÓN ABREVIADA SUBASTA INVERSA"/>
    <n v="4"/>
    <n v="6"/>
    <n v="5"/>
    <n v="26870"/>
    <s v="UNIDAD"/>
    <s v="NO SOLICITADAS"/>
  </r>
  <r>
    <x v="2"/>
    <s v="204-4-9"/>
    <n v="10"/>
    <s v="MATERIALES DE CONSTRUCCION"/>
    <s v="PINCEL NUMERO 3"/>
    <n v="60121229"/>
    <s v="SELECCIÓN ABREVIADA SUBASTA INVERSA"/>
    <n v="4"/>
    <n v="6"/>
    <n v="1"/>
    <n v="7017"/>
    <s v="UNIDAD"/>
    <s v="NO SOLICITADAS"/>
  </r>
  <r>
    <x v="2"/>
    <s v="204-4-9"/>
    <n v="10"/>
    <s v="MATERIALES DE CONSTRUCCION"/>
    <s v="RODILLO DE LANA 9 PULGADAS"/>
    <n v="31211906"/>
    <s v="SELECCIÓN ABREVIADA SUBASTA INVERSA"/>
    <n v="4"/>
    <n v="7"/>
    <n v="3"/>
    <n v="28488"/>
    <s v="UNIDAD"/>
    <s v="NO SOLICITADAS"/>
  </r>
  <r>
    <x v="2"/>
    <s v="204-4-9"/>
    <n v="10"/>
    <s v="MATERIALES DE CONSTRUCCION"/>
    <s v="CINTA DE ENMASCARAR DE 1/4&quot; POR ROLLO"/>
    <n v="31201503"/>
    <s v="SELECCIÓN ABREVIADA SUBASTA INVERSA"/>
    <n v="4"/>
    <n v="6"/>
    <n v="10"/>
    <n v="33330"/>
    <s v="UNIDAD"/>
    <s v="NO SOLICITADAS"/>
  </r>
  <r>
    <x v="2"/>
    <s v="204-4-9"/>
    <n v="10"/>
    <s v="MATERIALES DE CONSTRUCCION"/>
    <s v="BRIDAS PLASTICAS DE 7&quot; P/N 11-04229 PAQUETE DE 100 UNIDADES"/>
    <n v="10141601"/>
    <s v="SELECCIÓN ABREVIADA SUBASTA INVERSA"/>
    <n v="4"/>
    <n v="6"/>
    <n v="2"/>
    <n v="57068.000000000007"/>
    <s v="UNIDAD"/>
    <s v="NO SOLICITADAS"/>
  </r>
  <r>
    <x v="2"/>
    <s v="204-4-9"/>
    <n v="10"/>
    <s v="MATERIALES DE CONSTRUCCION"/>
    <s v="BROCHA PARA PEGAMENTO P/N 09-21400"/>
    <n v="31211904"/>
    <s v="SELECCIÓN ABREVIADA SUBASTA INVERSA"/>
    <n v="4"/>
    <n v="6"/>
    <n v="1"/>
    <n v="3800"/>
    <s v="UNIDAD"/>
    <s v="NO SOLICITADAS"/>
  </r>
  <r>
    <x v="2"/>
    <s v="204-4-9"/>
    <n v="10"/>
    <s v="MATERIALES DE CONSTRUCCION"/>
    <s v="CINTA DE ENMASCARAR SAE-AMS-T-21595 DE 1/4&quot; POR ROLLO"/>
    <n v="31201503"/>
    <s v="SELECCIÓN ABREVIADA SUBASTA INVERSA"/>
    <n v="4"/>
    <n v="6"/>
    <n v="10"/>
    <n v="450000"/>
    <s v="UNIDAD"/>
    <s v="NO SOLICITADAS"/>
  </r>
  <r>
    <x v="2"/>
    <s v="204-4-9"/>
    <n v="10"/>
    <s v="MATERIALES DE CONSTRUCCION"/>
    <s v="COTTER PIN MS24665-151"/>
    <n v="31163204"/>
    <s v="SELECCIÓN ABREVIADA SUBASTA INVERSA"/>
    <n v="4"/>
    <n v="6"/>
    <n v="1"/>
    <n v="303"/>
    <s v="UNIDAD"/>
    <s v="NO SOLICITADAS"/>
  </r>
  <r>
    <x v="2"/>
    <s v="204-4-9"/>
    <n v="10"/>
    <s v="MATERIALES DE CONSTRUCCION"/>
    <s v="COTTER PIN MS24665-153"/>
    <n v="31163204"/>
    <s v="SELECCIÓN ABREVIADA SUBASTA INVERSA"/>
    <n v="4"/>
    <n v="6"/>
    <n v="1"/>
    <n v="302"/>
    <s v="UNIDAD"/>
    <s v="NO SOLICITADAS"/>
  </r>
  <r>
    <x v="2"/>
    <s v="204-4-9"/>
    <n v="10"/>
    <s v="MATERIALES DE CONSTRUCCION"/>
    <s v="PINCEL NUMERO 4"/>
    <n v="60121229"/>
    <s v="SELECCIÓN ABREVIADA SUBASTA INVERSA"/>
    <n v="4"/>
    <n v="6"/>
    <n v="1"/>
    <n v="8420"/>
    <s v="UNIDAD"/>
    <s v="NO SOLICITADAS"/>
  </r>
  <r>
    <x v="2"/>
    <s v="204-4-9"/>
    <n v="10"/>
    <s v="MATERIALES DE CONSTRUCCION"/>
    <s v="AMARRE TRANSPARENTE 4,8 X 190 MM 100 UNIDADES"/>
    <n v="10141601"/>
    <s v="SELECCIÓN ABREVIADA SUBASTA INVERSA"/>
    <n v="4"/>
    <n v="7"/>
    <n v="4"/>
    <n v="64152.000000000007"/>
    <s v="UNIDAD"/>
    <s v="NO SOLICITADAS"/>
  </r>
  <r>
    <x v="2"/>
    <s v="204-4-9"/>
    <n v="10"/>
    <s v="MATERIALES DE CONSTRUCCION"/>
    <s v="AEROSOL PINTURA IMPRIMANTE GRIS 355 ML"/>
    <n v="31211507"/>
    <s v="SELECCIÓN ABREVIADA SUBASTA INVERSA"/>
    <n v="4"/>
    <n v="7"/>
    <n v="2"/>
    <n v="24056"/>
    <s v="UNIDAD"/>
    <s v="NO SOLICITADAS"/>
  </r>
  <r>
    <x v="2"/>
    <s v="204-4-9"/>
    <n v="10"/>
    <s v="MATERIALES DE CONSTRUCCION"/>
    <s v="BROCHA DE 4&quot;"/>
    <n v="31211904"/>
    <s v="SELECCIÓN ABREVIADA SUBASTA INVERSA"/>
    <n v="4"/>
    <n v="7"/>
    <n v="5"/>
    <n v="28875"/>
    <s v="UNIDAD"/>
    <s v="NO SOLICITADAS"/>
  </r>
  <r>
    <x v="2"/>
    <s v="204-4-9"/>
    <n v="10"/>
    <s v="MATERIALES DE CONSTRUCCION"/>
    <s v="ELECTRICAL TERMINAL NIPPLES P/N MS25171-2S"/>
    <n v="39131718"/>
    <s v="SELECCIÓN ABREVIADA SUBASTA INVERSA"/>
    <n v="4"/>
    <n v="6"/>
    <n v="1"/>
    <n v="7062"/>
    <s v="UNIDAD"/>
    <s v="NO SOLICITADAS"/>
  </r>
  <r>
    <x v="2"/>
    <s v="204-4-9"/>
    <n v="10"/>
    <s v="MATERIALES DE CONSTRUCCION"/>
    <s v="ELECTRICAL TERMINAL NIPPLES P/N MS25171-3S"/>
    <n v="39131718"/>
    <s v="SELECCIÓN ABREVIADA SUBASTA INVERSA"/>
    <n v="4"/>
    <n v="6"/>
    <n v="1"/>
    <n v="7062"/>
    <s v="UNIDAD"/>
    <s v="NO SOLICITADAS"/>
  </r>
  <r>
    <x v="2"/>
    <s v="204-4-9"/>
    <n v="10"/>
    <s v="MATERIALES DE CONSTRUCCION"/>
    <s v="ELECTRICAL TERMINAL NIPPLES P/N MS25171-4S"/>
    <n v="39131718"/>
    <s v="SELECCIÓN ABREVIADA SUBASTA INVERSA"/>
    <n v="4"/>
    <n v="6"/>
    <n v="1"/>
    <n v="7133"/>
    <s v="UNIDAD"/>
    <s v="NO SOLICITADAS"/>
  </r>
  <r>
    <x v="2"/>
    <s v="204-4-9"/>
    <n v="10"/>
    <s v="MATERIALES DE CONSTRUCCION"/>
    <s v="BROCHA DE 1/2&quot; "/>
    <n v="31211904"/>
    <s v="SELECCIÓN ABREVIADA SUBASTA INVERSA"/>
    <n v="4"/>
    <n v="6"/>
    <n v="15"/>
    <n v="39795"/>
    <s v="UNIDAD"/>
    <s v="NO SOLICITADAS"/>
  </r>
  <r>
    <x v="2"/>
    <s v="204-4-9"/>
    <n v="10"/>
    <s v="MATERIALES DE CONSTRUCCION"/>
    <s v="DISCO PARA PULIR METAL DE 4 1/2&quot; X 5/8&quot; X 3/16&quot;"/>
    <n v="23131506"/>
    <s v="SELECCIÓN ABREVIADA SUBASTA INVERSA"/>
    <n v="4"/>
    <n v="6"/>
    <n v="4"/>
    <n v="126000"/>
    <s v="UNIDAD"/>
    <s v="NO SOLICITADAS"/>
  </r>
  <r>
    <x v="2"/>
    <s v="204-4-9"/>
    <n v="10"/>
    <s v="MATERIALES DE CONSTRUCCION"/>
    <s v="PINCEL NUMERO 5"/>
    <n v="60121229"/>
    <s v="SELECCIÓN ABREVIADA SUBASTA INVERSA"/>
    <n v="4"/>
    <n v="6"/>
    <n v="1"/>
    <n v="8420"/>
    <s v="UNIDAD"/>
    <s v="NO SOLICITADAS"/>
  </r>
  <r>
    <x v="2"/>
    <s v="204-4-9"/>
    <n v="10"/>
    <s v="MATERIALES DE CONSTRUCCION"/>
    <s v="PINTURA ANTICORROSIVA GRIS * 1/4 GALON"/>
    <n v="31211518"/>
    <s v="SELECCIÓN ABREVIADA SUBASTA INVERSA"/>
    <n v="4"/>
    <n v="7"/>
    <n v="2"/>
    <n v="40800"/>
    <s v="UNIDAD"/>
    <s v="NO SOLICITADAS"/>
  </r>
  <r>
    <x v="2"/>
    <s v="204-4-9"/>
    <n v="10"/>
    <s v="MATERIALES DE CONSTRUCCION"/>
    <s v="TEFLON COATED FIBERGLASS/NON- HCS2103-NP POROUS"/>
    <n v="11151512"/>
    <s v="SELECCIÓN ABREVIADA SUBASTA INVERSA"/>
    <n v="4"/>
    <n v="6"/>
    <n v="1"/>
    <n v="6250000"/>
    <s v="UNIDAD"/>
    <s v="NO SOLICITADAS"/>
  </r>
  <r>
    <x v="2"/>
    <s v="204-4-9"/>
    <n v="10"/>
    <s v="MATERIALES DE CONSTRUCCION"/>
    <s v="SILICONA BAÑO Y COCINA TRANSPARENTE 300ML_x000a_"/>
    <n v="31133710"/>
    <s v="SELECCIÓN ABREVIADA SUBASTA INVERSA"/>
    <n v="4"/>
    <n v="7"/>
    <n v="5"/>
    <n v="47480"/>
    <s v="UNIDAD"/>
    <s v="NO SOLICITADAS"/>
  </r>
  <r>
    <x v="2"/>
    <s v="204-4-9"/>
    <n v="10"/>
    <s v="MATERIALES DE CONSTRUCCION"/>
    <s v="PINCEL NUMERO 6"/>
    <n v="60121229"/>
    <s v="SELECCIÓN ABREVIADA SUBASTA INVERSA"/>
    <n v="4"/>
    <n v="6"/>
    <n v="1"/>
    <n v="18710"/>
    <s v="UNIDAD"/>
    <s v="NO SOLICITADAS"/>
  </r>
  <r>
    <x v="2"/>
    <s v="204-4-9"/>
    <n v="10"/>
    <s v="MATERIALES DE CONSTRUCCION"/>
    <s v="BRIDAS PLASTICAS DE 10 CM NEGRAS PAQUETE DE 100 UNIDADES"/>
    <n v="10141601"/>
    <s v="SELECCIÓN ABREVIADA SUBASTA INVERSA"/>
    <n v="4"/>
    <n v="6"/>
    <n v="3"/>
    <n v="25260"/>
    <s v="UNIDAD"/>
    <s v="NO SOLICITADAS"/>
  </r>
  <r>
    <x v="2"/>
    <s v="204-4-9"/>
    <n v="10"/>
    <s v="MATERIALES DE CONSTRUCCION"/>
    <s v="BROCHA DE 3&quot;"/>
    <n v="31211904"/>
    <s v="SELECCIÓN ABREVIADA SUBASTA INVERSA"/>
    <n v="4"/>
    <n v="7"/>
    <n v="5"/>
    <n v="24250"/>
    <s v="UNIDAD"/>
    <s v="NO SOLICITADAS"/>
  </r>
  <r>
    <x v="2"/>
    <s v="204-4-9"/>
    <n v="10"/>
    <s v="MATERIALES DE CONSTRUCCION"/>
    <s v="BROCHA DE 12&quot;"/>
    <n v="31211904"/>
    <s v="SELECCIÓN ABREVIADA SUBASTA INVERSA"/>
    <n v="4"/>
    <n v="6"/>
    <n v="10"/>
    <n v="53740"/>
    <s v="UNIDAD"/>
    <s v="NO SOLICITADAS"/>
  </r>
  <r>
    <x v="2"/>
    <s v="204-4-9"/>
    <n v="10"/>
    <s v="MATERIALES DE CONSTRUCCION"/>
    <s v="BROCHA DE 25 MM"/>
    <n v="31211904"/>
    <s v="SELECCIÓN ABREVIADA SUBASTA INVERSA"/>
    <n v="4"/>
    <n v="6"/>
    <n v="10"/>
    <n v="53740"/>
    <s v="UNIDAD"/>
    <s v="NO SOLICITADAS"/>
  </r>
  <r>
    <x v="2"/>
    <s v="204-4-9"/>
    <n v="10"/>
    <s v="MATERIALES DE CONSTRUCCION"/>
    <s v="BROCHA DE 38 MM"/>
    <n v="31211904"/>
    <s v="SELECCIÓN ABREVIADA SUBASTA INVERSA"/>
    <n v="4"/>
    <n v="6"/>
    <n v="10"/>
    <n v="53740"/>
    <s v="UNIDAD"/>
    <s v="NO SOLICITADAS"/>
  </r>
  <r>
    <x v="2"/>
    <s v="204-4-9"/>
    <n v="10"/>
    <s v="MATERIALES DE CONSTRUCCION"/>
    <s v="TORNILLO MS24693-C50"/>
    <n v="31161500"/>
    <s v="SELECCIÓN ABREVIADA SUBASTA INVERSA"/>
    <n v="4"/>
    <n v="6"/>
    <n v="1"/>
    <n v="428.00000000000006"/>
    <s v="UNIDAD"/>
    <s v="NO SOLICITADAS"/>
  </r>
  <r>
    <x v="2"/>
    <s v="204-4-9"/>
    <n v="10"/>
    <s v="MATERIALES DE CONSTRUCCION"/>
    <s v="FIBERGLASS CLOTH STYLE 120 TYPE D CLASS 7, ROLLO DE 38 PULGADAS X 50 YARDAS P/N HCS2410-010"/>
    <n v="11151512"/>
    <s v="SELECCIÓN ABREVIADA SUBASTA INVERSA"/>
    <n v="4"/>
    <n v="6"/>
    <n v="1"/>
    <n v="2550000"/>
    <s v="UNIDAD"/>
    <s v="NO SOLICITADAS"/>
  </r>
  <r>
    <x v="2"/>
    <s v="204-4-9"/>
    <n v="10"/>
    <s v="MATERIALES DE CONSTRUCCION"/>
    <s v="CINTA AISLANTE 19 MM X 20 METROS_x000a_"/>
    <n v="31201502"/>
    <s v="SELECCIÓN ABREVIADA SUBASTA INVERSA"/>
    <n v="4"/>
    <n v="7"/>
    <n v="6"/>
    <n v="56976"/>
    <s v="UNIDAD"/>
    <s v="NO SOLICITADAS"/>
  </r>
  <r>
    <x v="2"/>
    <s v="204-4-9"/>
    <n v="10"/>
    <s v="MATERIALES DE CONSTRUCCION"/>
    <s v="CINTA ENMASCARAR 24 MM X 40 METROS_x000a_"/>
    <n v="31201500"/>
    <s v="SELECCIÓN ABREVIADA SUBASTA INVERSA"/>
    <n v="4"/>
    <n v="7"/>
    <n v="10"/>
    <n v="57820"/>
    <s v="UNIDAD"/>
    <s v="NO SOLICITADAS"/>
  </r>
  <r>
    <x v="2"/>
    <s v="204-4-9"/>
    <n v="10"/>
    <s v="MATERIALES DE CONSTRUCCION"/>
    <s v="DISCO PARA CORTE DE METAL DE 4 1/2&quot; DE DIAMETRO"/>
    <n v="27112838"/>
    <s v="SELECCIÓN ABREVIADA SUBASTA INVERSA"/>
    <n v="4"/>
    <n v="6"/>
    <n v="5"/>
    <n v="142500"/>
    <s v="UNIDAD"/>
    <s v="NO SOLICITADAS"/>
  </r>
  <r>
    <x v="2"/>
    <s v="204-4-9"/>
    <n v="10"/>
    <s v="MATERIALES DE CONSTRUCCION"/>
    <s v="DISCO PARA CORTE DE METAL DE 4 1/2&quot; X  5/8&quot;"/>
    <n v="27112838"/>
    <s v="SELECCIÓN ABREVIADA SUBASTA INVERSA"/>
    <n v="4"/>
    <n v="6"/>
    <n v="5"/>
    <n v="74500.000000000015"/>
    <s v="UNIDAD"/>
    <s v="NO SOLICITADAS"/>
  </r>
  <r>
    <x v="2"/>
    <s v="204-4-9"/>
    <n v="10"/>
    <s v="MATERIALES DE CONSTRUCCION"/>
    <s v="DISCO PARA CORTE DE METAL DE 4 1/2&quot; X 1/16&quot; X 7/8&quot;"/>
    <n v="27112838"/>
    <s v="SELECCIÓN ABREVIADA SUBASTA INVERSA"/>
    <n v="4"/>
    <n v="6"/>
    <n v="5"/>
    <n v="74500.000000000015"/>
    <s v="UNIDAD"/>
    <s v="NO SOLICITADAS"/>
  </r>
  <r>
    <x v="2"/>
    <s v="204-4-9"/>
    <n v="10"/>
    <s v="MATERIALES DE CONSTRUCCION"/>
    <s v="DISCO PARA CORTE KIT P/N AT150C28A"/>
    <n v="27112838"/>
    <s v="SELECCIÓN ABREVIADA SUBASTA INVERSA"/>
    <n v="4"/>
    <n v="6"/>
    <n v="1"/>
    <n v="125000"/>
    <s v="UNIDAD"/>
    <s v="NO SOLICITADAS"/>
  </r>
  <r>
    <x v="2"/>
    <s v="204-4-9"/>
    <n v="10"/>
    <s v="MATERIALES DE CONSTRUCCION"/>
    <s v="DISCO PARA PULIR METAL DE 4 1/2&quot; X 3/16&quot; X 7/8&quot;"/>
    <n v="23131506"/>
    <s v="SELECCIÓN ABREVIADA SUBASTA INVERSA"/>
    <n v="4"/>
    <n v="6"/>
    <n v="5"/>
    <n v="110000"/>
    <s v="UNIDAD"/>
    <s v="NO SOLICITADAS"/>
  </r>
  <r>
    <x v="2"/>
    <s v="204-4-9"/>
    <n v="10"/>
    <s v="MATERIALES DE CONSTRUCCION"/>
    <s v="PEGANTE BOXER PRESENTACION FRASCO DE 750 CM3  "/>
    <n v="31201610"/>
    <s v="SELECCIÓN ABREVIADA SUBASTA INVERSA"/>
    <n v="4"/>
    <n v="6"/>
    <n v="1"/>
    <n v="19100"/>
    <s v="UNIDAD"/>
    <s v="NO SOLICITADAS"/>
  </r>
  <r>
    <x v="2"/>
    <s v="204-4-9"/>
    <n v="10"/>
    <s v="MATERIALES DE CONSTRUCCION"/>
    <s v="SILICONA TRANSPARENTE 300 ML"/>
    <n v="31133710"/>
    <s v="SELECCIÓN ABREVIADA SUBASTA INVERSA"/>
    <n v="4"/>
    <n v="7"/>
    <n v="5"/>
    <n v="64350"/>
    <s v="UNIDAD"/>
    <s v="NO SOLICITADAS"/>
  </r>
  <r>
    <x v="2"/>
    <s v="204-4-9"/>
    <n v="10"/>
    <s v="MATERIALES DE CONSTRUCCION"/>
    <s v="AEROSOL ANTICORROSIVO NEGRO MATE *355 ML"/>
    <n v="31211518"/>
    <s v="SELECCIÓN ABREVIADA SUBASTA INVERSA"/>
    <n v="4"/>
    <n v="7"/>
    <n v="3"/>
    <n v="36084"/>
    <s v="UNIDAD"/>
    <s v="NO SOLICITADAS"/>
  </r>
  <r>
    <x v="2"/>
    <s v="204-4-9"/>
    <n v="10"/>
    <s v="MATERIALES DE CONSTRUCCION"/>
    <s v="CINTA TEFLON POR ROLLO"/>
    <n v="31201519"/>
    <s v="SELECCIÓN ABREVIADA SUBASTA INVERSA"/>
    <n v="4"/>
    <n v="6"/>
    <n v="10"/>
    <n v="67340"/>
    <s v="UNIDAD"/>
    <s v="NO SOLICITADAS"/>
  </r>
  <r>
    <x v="2"/>
    <s v="204-4-9"/>
    <n v="10"/>
    <s v="MATERIALES DE CONSTRUCCION"/>
    <s v="DISCO PARA CORTAR METAL PARA TRONZADORA DE 14&quot; DE DIAMETRO"/>
    <n v="27112838"/>
    <s v="SELECCIÓN ABREVIADA SUBASTA INVERSA"/>
    <n v="4"/>
    <n v="6"/>
    <n v="4"/>
    <n v="180000"/>
    <s v="UNIDAD"/>
    <s v="NO SOLICITADAS"/>
  </r>
  <r>
    <x v="2"/>
    <s v="204-4-9"/>
    <n v="10"/>
    <s v="MATERIALES DE CONSTRUCCION"/>
    <s v="ESPUMA DE EXPANSION SELLADORA PRESENTACION EN SPRAY"/>
    <n v="31201630"/>
    <s v="SELECCIÓN ABREVIADA SUBASTA INVERSA"/>
    <n v="4"/>
    <n v="6"/>
    <n v="1"/>
    <n v="31290"/>
    <s v="UNIDAD"/>
    <s v="NO SOLICITADAS"/>
  </r>
  <r>
    <x v="2"/>
    <s v="204-4-9"/>
    <n v="10"/>
    <s v="MATERIALES DE CONSTRUCCION"/>
    <s v="PIN COTTER CRES P/N MS24665-153"/>
    <n v="31163204"/>
    <s v="SELECCIÓN ABREVIADA SUBASTA INVERSA"/>
    <n v="4"/>
    <n v="6"/>
    <n v="1"/>
    <n v="302"/>
    <s v="UNIDAD"/>
    <s v="NO SOLICITADAS"/>
  </r>
  <r>
    <x v="2"/>
    <s v="204-4-9"/>
    <n v="10"/>
    <s v="MATERIALES DE CONSTRUCCION"/>
    <s v="PIN COTTER STEEL P/N MS24665-151"/>
    <n v="31163204"/>
    <s v="SELECCIÓN ABREVIADA SUBASTA INVERSA"/>
    <n v="4"/>
    <n v="6"/>
    <n v="1"/>
    <n v="300"/>
    <s v="UNIDAD"/>
    <s v="NO SOLICITADAS"/>
  </r>
  <r>
    <x v="2"/>
    <s v="204-4-9"/>
    <n v="10"/>
    <s v="MATERIALES DE CONSTRUCCION"/>
    <s v="SOLDERING SLEEVE .125 P/N 11-07902"/>
    <n v="39121409"/>
    <s v="SELECCIÓN ABREVIADA SUBASTA INVERSA"/>
    <n v="4"/>
    <n v="6"/>
    <n v="1"/>
    <n v="4779"/>
    <s v="UNIDAD"/>
    <s v="NO SOLICITADAS"/>
  </r>
  <r>
    <x v="2"/>
    <s v="204-4-9"/>
    <n v="10"/>
    <s v="MATERIALES DE CONSTRUCCION"/>
    <s v="SOLDERING SLEEVE .300 P/N 11-07905"/>
    <n v="39121409"/>
    <s v="SELECCIÓN ABREVIADA SUBASTA INVERSA"/>
    <n v="4"/>
    <n v="6"/>
    <n v="1"/>
    <n v="7704"/>
    <s v="UNIDAD"/>
    <s v="NO SOLICITADAS"/>
  </r>
  <r>
    <x v="2"/>
    <s v="204-4-9"/>
    <n v="10"/>
    <s v="MATERIALES DE CONSTRUCCION"/>
    <s v="SOLDERING SLEEVE 1/4 DE PULGADA P/N 11-07903"/>
    <n v="39121409"/>
    <s v="SELECCIÓN ABREVIADA SUBASTA INVERSA"/>
    <n v="4"/>
    <n v="6"/>
    <n v="1"/>
    <n v="3924.0000000000005"/>
    <s v="UNIDAD"/>
    <s v="NO SOLICITADAS"/>
  </r>
  <r>
    <x v="2"/>
    <s v="204-4-9"/>
    <n v="10"/>
    <s v="MATERIALES DE CONSTRUCCION"/>
    <s v="REMACHE CHERRY MAX AVELLANADO PRESENTACION POR 1000 UNIDADES CR3242-4-2"/>
    <n v="31162200"/>
    <s v="SELECCIÓN ABREVIADA SUBASTA INVERSA"/>
    <n v="4"/>
    <n v="6"/>
    <n v="1"/>
    <n v="388811"/>
    <s v="UNIDAD"/>
    <s v="NO SOLICITADAS"/>
  </r>
  <r>
    <x v="2"/>
    <s v="204-4-9"/>
    <n v="10"/>
    <s v="MATERIALES DE CONSTRUCCION"/>
    <s v="REMACHE CHERRY MAX AVELLANADO PRESENTACION POR 1000 UNIDADES CR3242-4-3"/>
    <n v="31162200"/>
    <s v="SELECCIÓN ABREVIADA SUBASTA INVERSA"/>
    <n v="4"/>
    <n v="6"/>
    <n v="1"/>
    <n v="380658.00000000006"/>
    <s v="UNIDAD"/>
    <s v="NO SOLICITADAS"/>
  </r>
  <r>
    <x v="2"/>
    <s v="204-4-9"/>
    <n v="10"/>
    <s v="MATERIALES DE CONSTRUCCION"/>
    <s v="REMACHE CHERRY MAX UNIVERSAL NOMINAL PRESENTACION POR 100 UNIDADES CR3213-4-2"/>
    <n v="31162200"/>
    <s v="SELECCIÓN ABREVIADA SUBASTA INVERSA"/>
    <n v="4"/>
    <n v="6"/>
    <n v="1"/>
    <n v="38066"/>
    <s v="UNIDAD"/>
    <s v="NO SOLICITADAS"/>
  </r>
  <r>
    <x v="2"/>
    <s v="204-4-9"/>
    <n v="10"/>
    <s v="MATERIALES DE CONSTRUCCION"/>
    <s v="REMACHE CHERRY MAX UNIVERSAL NOMINAL PRESENTACION POR 100 UNIDADES CR3213-4-3"/>
    <n v="31162200"/>
    <s v="SELECCIÓN ABREVIADA SUBASTA INVERSA"/>
    <n v="4"/>
    <n v="6"/>
    <n v="1"/>
    <n v="38066"/>
    <s v="UNIDAD"/>
    <s v="NO SOLICITADAS"/>
  </r>
  <r>
    <x v="2"/>
    <s v="204-4-9"/>
    <n v="10"/>
    <s v="MATERIALES DE CONSTRUCCION"/>
    <s v="REMACHE CHERRY RIVET BLIND PRESENTACION POR 100 UNIDADES CCR244SS-3-8"/>
    <n v="31162200"/>
    <s v="SELECCIÓN ABREVIADA SUBASTA INVERSA"/>
    <n v="4"/>
    <n v="6"/>
    <n v="1"/>
    <n v="135039"/>
    <s v="UNIDAD"/>
    <s v="NO SOLICITADAS"/>
  </r>
  <r>
    <x v="2"/>
    <s v="204-4-9"/>
    <n v="10"/>
    <s v="MATERIALES DE CONSTRUCCION"/>
    <s v="REMACHE SOLIDO AVELLANADO 1/8  PRESENTACION POR LIBRA MS20426AD4-21"/>
    <n v="31162200"/>
    <s v="SELECCIÓN ABREVIADA SUBASTA INVERSA"/>
    <n v="4"/>
    <n v="6"/>
    <n v="1"/>
    <n v="70068"/>
    <s v="UNIDAD"/>
    <s v="NO SOLICITADAS"/>
  </r>
  <r>
    <x v="2"/>
    <s v="204-4-9"/>
    <n v="10"/>
    <s v="MATERIALES DE CONSTRUCCION"/>
    <s v="REMACHE SOLIDO AVELLANADO 1/8  PRESENTACION POR LIBRA MS20426AD4-5"/>
    <n v="31162200"/>
    <s v="SELECCIÓN ABREVIADA SUBASTA INVERSA"/>
    <n v="4"/>
    <n v="6"/>
    <n v="1"/>
    <n v="19109"/>
    <s v="UNIDAD"/>
    <s v="NO SOLICITADAS"/>
  </r>
  <r>
    <x v="2"/>
    <s v="204-4-9"/>
    <n v="10"/>
    <s v="MATERIALES DE CONSTRUCCION"/>
    <s v="REMACHE SOLIDO AVELLANADO 1/8  PRESENTACION POR LIBRA MS20426AD4-7"/>
    <n v="31162200"/>
    <s v="SELECCIÓN ABREVIADA SUBASTA INVERSA"/>
    <n v="4"/>
    <n v="6"/>
    <n v="1"/>
    <n v="34588"/>
    <s v="UNIDAD"/>
    <s v="NO SOLICITADAS"/>
  </r>
  <r>
    <x v="2"/>
    <s v="204-4-9"/>
    <n v="10"/>
    <s v="MATERIALES DE CONSTRUCCION"/>
    <s v="REMACHE SOLIDO AVELLANADO 3/32  PRESENTACION POR LIBRA MS20426AD3-10"/>
    <n v="31162200"/>
    <s v="SELECCIÓN ABREVIADA SUBASTA INVERSA"/>
    <n v="4"/>
    <n v="6"/>
    <n v="1"/>
    <n v="61927"/>
    <s v="UNIDAD"/>
    <s v="NO SOLICITADAS"/>
  </r>
  <r>
    <x v="2"/>
    <s v="204-4-9"/>
    <n v="10"/>
    <s v="MATERIALES DE CONSTRUCCION"/>
    <s v="REMACHE SOLIDO AVELLANADO 3/32  PRESENTACION POR LIBRA MS20426AD3-2"/>
    <n v="31162200"/>
    <s v="SELECCIÓN ABREVIADA SUBASTA INVERSA"/>
    <n v="4"/>
    <n v="6"/>
    <n v="1"/>
    <n v="85126"/>
    <s v="UNIDAD"/>
    <s v="NO SOLICITADAS"/>
  </r>
  <r>
    <x v="2"/>
    <s v="204-4-9"/>
    <n v="10"/>
    <s v="MATERIALES DE CONSTRUCCION"/>
    <s v="REMACHE SOLIDO AVELLANADO 3/32  PRESENTACION POR LIBRA MS20426AD3-6"/>
    <n v="31162200"/>
    <s v="SELECCIÓN ABREVIADA SUBASTA INVERSA"/>
    <n v="4"/>
    <n v="6"/>
    <n v="1"/>
    <n v="35798"/>
    <s v="UNIDAD"/>
    <s v="NO SOLICITADAS"/>
  </r>
  <r>
    <x v="2"/>
    <s v="204-4-9"/>
    <n v="10"/>
    <s v="MATERIALES DE CONSTRUCCION"/>
    <s v="REMACHE SOLIDO AVELLANADO 3/32  PRESENTACION POR LIBRA MS20426AD3-7"/>
    <n v="31162200"/>
    <s v="SELECCIÓN ABREVIADA SUBASTA INVERSA"/>
    <n v="4"/>
    <n v="6"/>
    <n v="1"/>
    <n v="37773"/>
    <s v="UNIDAD"/>
    <s v="NO SOLICITADAS"/>
  </r>
  <r>
    <x v="2"/>
    <s v="204-4-9"/>
    <n v="10"/>
    <s v="MATERIALES DE CONSTRUCCION"/>
    <s v="REMACHE SOLIDO AVELLANADO 5/32  PRESENTACION POR LIBRA MS20426AD5-5"/>
    <n v="31162200"/>
    <s v="SELECCIÓN ABREVIADA SUBASTA INVERSA"/>
    <n v="4"/>
    <n v="6"/>
    <n v="1"/>
    <n v="23925.000000000004"/>
    <s v="UNIDAD"/>
    <s v="NO SOLICITADAS"/>
  </r>
  <r>
    <x v="2"/>
    <s v="204-4-9"/>
    <n v="10"/>
    <s v="MATERIALES DE CONSTRUCCION"/>
    <s v="REMACHE SOLIDO UNIVERSAL 1/8  PRESENTACION POR LIBRA MS20470AD4-6"/>
    <n v="31162200"/>
    <s v="SELECCIÓN ABREVIADA SUBASTA INVERSA"/>
    <n v="4"/>
    <n v="6"/>
    <n v="1"/>
    <n v="21785"/>
    <s v="UNIDAD"/>
    <s v="NO SOLICITADAS"/>
  </r>
  <r>
    <x v="2"/>
    <s v="204-4-9"/>
    <n v="10"/>
    <s v="MATERIALES DE CONSTRUCCION"/>
    <s v="REMACHE SOLIDO UNIVERSAL 1/8 PRESENTACION POR LIBRA MS20470A3-12"/>
    <n v="31162200"/>
    <s v="SELECCIÓN ABREVIADA SUBASTA INVERSA"/>
    <n v="4"/>
    <n v="6"/>
    <n v="1"/>
    <n v="57863"/>
    <s v="UNIDAD"/>
    <s v="NO SOLICITADAS"/>
  </r>
  <r>
    <x v="2"/>
    <s v="204-4-9"/>
    <n v="10"/>
    <s v="MATERIALES DE CONSTRUCCION"/>
    <s v="REMACHE SOLIDO UNIVERSAL 1/8 PRESENTACION POR LIBRA MS20470AD4-10"/>
    <n v="31162200"/>
    <s v="SELECCIÓN ABREVIADA SUBASTA INVERSA"/>
    <n v="4"/>
    <n v="6"/>
    <n v="1"/>
    <n v="23517"/>
    <s v="UNIDAD"/>
    <s v="NO SOLICITADAS"/>
  </r>
  <r>
    <x v="2"/>
    <s v="204-4-9"/>
    <n v="10"/>
    <s v="MATERIALES DE CONSTRUCCION"/>
    <s v="REMACHE SOLIDO UNIVERSAL 3/16  PRESENTACION POR LIBRA MS20470A6-12"/>
    <n v="31162200"/>
    <s v="SELECCIÓN ABREVIADA SUBASTA INVERSA"/>
    <n v="4"/>
    <n v="6"/>
    <n v="1"/>
    <n v="39747"/>
    <s v="UNIDAD"/>
    <s v="NO SOLICITADAS"/>
  </r>
  <r>
    <x v="2"/>
    <s v="204-4-9"/>
    <n v="10"/>
    <s v="MATERIALES DE CONSTRUCCION"/>
    <s v="REMACHE SOLIDO UNIVERSAL 3/16  PRESENTACION POR LIBRA MS20470AD6-7"/>
    <n v="31162200"/>
    <s v="SELECCIÓN ABREVIADA SUBASTA INVERSA"/>
    <n v="4"/>
    <n v="6"/>
    <n v="1"/>
    <n v="20523"/>
    <s v="UNIDAD"/>
    <s v="NO SOLICITADAS"/>
  </r>
  <r>
    <x v="2"/>
    <s v="204-4-9"/>
    <n v="10"/>
    <s v="MATERIALES DE CONSTRUCCION"/>
    <s v="REMACHE SOLIDO UNIVERSAL 3/16 PRESENTACION POR LIBRA MS20470AD6-6"/>
    <n v="31162200"/>
    <s v="SELECCIÓN ABREVIADA SUBASTA INVERSA"/>
    <n v="4"/>
    <n v="6"/>
    <n v="1"/>
    <n v="23887"/>
    <s v="UNIDAD"/>
    <s v="NO SOLICITADAS"/>
  </r>
  <r>
    <x v="2"/>
    <s v="204-4-9"/>
    <n v="10"/>
    <s v="MATERIALES DE CONSTRUCCION"/>
    <s v="REMACHE SOLIDO UNIVERSAL 3/32  PRESENTACION POR LIBRA MS20470AD3-12"/>
    <n v="31162200"/>
    <s v="SELECCIÓN ABREVIADA SUBASTA INVERSA"/>
    <n v="4"/>
    <n v="6"/>
    <n v="1"/>
    <n v="41569"/>
    <s v="UNIDAD"/>
    <s v="NO SOLICITADAS"/>
  </r>
  <r>
    <x v="2"/>
    <s v="204-4-9"/>
    <n v="10"/>
    <s v="MATERIALES DE CONSTRUCCION"/>
    <s v="REMACHE SOLIDO UNIVERSAL 3/32  PRESENTACION POR LIBRA MS20470AD3-14"/>
    <n v="31162200"/>
    <s v="SELECCIÓN ABREVIADA SUBASTA INVERSA"/>
    <n v="4"/>
    <n v="6"/>
    <n v="1"/>
    <n v="75737"/>
    <s v="UNIDAD"/>
    <s v="NO SOLICITADAS"/>
  </r>
  <r>
    <x v="2"/>
    <s v="204-4-9"/>
    <n v="10"/>
    <s v="MATERIALES DE CONSTRUCCION"/>
    <s v="REMACHE SOLIDO UNIVERSAL 5/32  PRESENTACION POR LIBRA MS20470A3-12"/>
    <n v="31162200"/>
    <s v="SELECCIÓN ABREVIADA SUBASTA INVERSA"/>
    <n v="4"/>
    <n v="6"/>
    <n v="1"/>
    <n v="57863"/>
    <s v="UNIDAD"/>
    <s v="NO SOLICITADAS"/>
  </r>
  <r>
    <x v="2"/>
    <s v="204-4-9"/>
    <n v="10"/>
    <s v="MATERIALES DE CONSTRUCCION"/>
    <s v="REMACHE SOLIDO UNIVERSAL 5/32  PRESENTACION POR LIBRA MS20470AD5-10"/>
    <n v="31162200"/>
    <s v="SELECCIÓN ABREVIADA SUBASTA INVERSA"/>
    <n v="4"/>
    <n v="6"/>
    <n v="1"/>
    <n v="21377"/>
    <s v="UNIDAD"/>
    <s v="NO SOLICITADAS"/>
  </r>
  <r>
    <x v="2"/>
    <s v="204-4-9"/>
    <n v="10"/>
    <s v="MATERIALES DE CONSTRUCCION"/>
    <s v="REMACHE SOLIDO UNIVERSAL 5/32  PRESENTACION POR LIBRA MS20470AD5-6"/>
    <n v="31162200"/>
    <s v="SELECCIÓN ABREVIADA SUBASTA INVERSA"/>
    <n v="4"/>
    <n v="6"/>
    <n v="1"/>
    <n v="18294"/>
    <s v="UNIDAD"/>
    <s v="NO SOLICITADAS"/>
  </r>
  <r>
    <x v="2"/>
    <s v="204-4-9"/>
    <n v="10"/>
    <s v="MATERIALES DE CONSTRUCCION"/>
    <s v="REMACHE SOLIDO UNIVERSAL 5/32  PRESENTACION POR LIBRA MS20470AD5-7"/>
    <n v="31162200"/>
    <s v="SELECCIÓN ABREVIADA SUBASTA INVERSA"/>
    <n v="4"/>
    <n v="6"/>
    <n v="1"/>
    <n v="20154"/>
    <s v="UNIDAD"/>
    <s v="NO SOLICITADAS"/>
  </r>
  <r>
    <x v="2"/>
    <s v="204-4-9"/>
    <n v="10"/>
    <s v="MATERIALES DE CONSTRUCCION"/>
    <s v="REMACHE SOLIDO UNIVERSAL 5/32  PRESENTACION POR LIBRA MS20470AD5-8"/>
    <n v="31162200"/>
    <s v="SELECCIÓN ABREVIADA SUBASTA INVERSA"/>
    <n v="4"/>
    <n v="6"/>
    <n v="1"/>
    <n v="20014.000000000004"/>
    <s v="UNIDAD"/>
    <s v="NO SOLICITADAS"/>
  </r>
  <r>
    <x v="2"/>
    <s v="204-4-9"/>
    <n v="10"/>
    <s v="MATERIALES DE CONSTRUCCION"/>
    <s v="CINTA DUCTO GRIS 48MMX25M EXTRA POWER"/>
    <n v="31201501"/>
    <s v="SELECCIÓN ABREVIADA SUBASTA INVERSA"/>
    <n v="4"/>
    <n v="7"/>
    <n v="3"/>
    <n v="69954"/>
    <s v="UNIDAD"/>
    <s v="NO SOLICITADAS"/>
  </r>
  <r>
    <x v="2"/>
    <s v="204-4-9"/>
    <n v="10"/>
    <s v="MATERIALES DE CONSTRUCCION"/>
    <s v="CABLE CALIBRE 20 P/N M81044/12-22-9"/>
    <n v="26121634"/>
    <s v="SELECCIÓN ABREVIADA SUBASTA INVERSA"/>
    <n v="4"/>
    <n v="6"/>
    <n v="1"/>
    <n v="4238"/>
    <s v="METRO"/>
    <s v="NO SOLICITADAS"/>
  </r>
  <r>
    <x v="2"/>
    <s v="204-4-9"/>
    <n v="10"/>
    <s v="MATERIALES DE CONSTRUCCION"/>
    <s v="CABLE CALIBRE 22 P/N M81044/12-20-9"/>
    <n v="26121634"/>
    <s v="SELECCIÓN ABREVIADA SUBASTA INVERSA"/>
    <n v="4"/>
    <n v="6"/>
    <n v="1"/>
    <n v="6356"/>
    <s v="METRO"/>
    <s v="NO SOLICITADAS"/>
  </r>
  <r>
    <x v="2"/>
    <s v="204-4-9"/>
    <n v="10"/>
    <s v="MATERIALES DE CONSTRUCCION"/>
    <s v="PINTURA SPRAY AMARILLO"/>
    <n v="31211507"/>
    <s v="SELECCIÓN ABREVIADA SUBASTA INVERSA"/>
    <n v="4"/>
    <n v="6"/>
    <n v="1"/>
    <n v="15904.000000000002"/>
    <s v="UNIDAD"/>
    <s v="NO SOLICITADAS"/>
  </r>
  <r>
    <x v="2"/>
    <s v="204-4-9"/>
    <n v="10"/>
    <s v="MATERIALES DE CONSTRUCCION"/>
    <s v="PINTURA SPRAY POLIURETANO GRIS"/>
    <n v="31211507"/>
    <s v="SELECCIÓN ABREVIADA SUBASTA INVERSA"/>
    <n v="4"/>
    <n v="6"/>
    <n v="1"/>
    <n v="15904.000000000002"/>
    <s v="UNIDAD"/>
    <s v="NO SOLICITADAS"/>
  </r>
  <r>
    <x v="2"/>
    <s v="204-4-9"/>
    <n v="10"/>
    <s v="MATERIALES DE CONSTRUCCION"/>
    <s v="PINTURA SPRAY ROJA"/>
    <n v="31211507"/>
    <s v="SELECCIÓN ABREVIADA SUBASTA INVERSA"/>
    <n v="4"/>
    <n v="6"/>
    <n v="1"/>
    <n v="15904.000000000002"/>
    <s v="UNIDAD"/>
    <s v="NO SOLICITADAS"/>
  </r>
  <r>
    <x v="2"/>
    <s v="204-4-9"/>
    <n v="10"/>
    <s v="MATERIALES DE CONSTRUCCION"/>
    <s v="AEROSOL ANTICORROSIVO GALVANIZADO 345ML/CM3_x000a_"/>
    <n v="31211518"/>
    <s v="SELECCIÓN ABREVIADA SUBASTA INVERSA"/>
    <n v="4"/>
    <n v="7"/>
    <n v="3"/>
    <n v="36084"/>
    <s v="UNIDAD"/>
    <s v="NO SOLICITADAS"/>
  </r>
  <r>
    <x v="2"/>
    <s v="204-4-9"/>
    <n v="10"/>
    <s v="MATERIALES DE CONSTRUCCION"/>
    <s v="BRIDAS PLASTICAS DE 20 CM NEGRAS PAQUETE DE 100 UNIDADES"/>
    <n v="10141601"/>
    <s v="SELECCIÓN ABREVIADA SUBASTA INVERSA"/>
    <n v="4"/>
    <n v="6"/>
    <n v="2"/>
    <n v="35550"/>
    <s v="UNIDAD"/>
    <s v="NO SOLICITADAS"/>
  </r>
  <r>
    <x v="2"/>
    <s v="204-4-9"/>
    <n v="10"/>
    <s v="MATERIALES DE CONSTRUCCION"/>
    <s v="BROCHA DE 1&quot;"/>
    <n v="31211904"/>
    <s v="SELECCIÓN ABREVIADA SUBASTA INVERSA"/>
    <n v="4"/>
    <n v="6"/>
    <n v="30"/>
    <n v="79590"/>
    <s v="UNIDAD"/>
    <s v="NO SOLICITADAS"/>
  </r>
  <r>
    <x v="2"/>
    <s v="204-4-9"/>
    <n v="10"/>
    <s v="MATERIALES DE CONSTRUCCION"/>
    <s v="TERMINAL HEMBRA SLD TERM 22/18GA P/N 8292 PAQUETE POR 100 UNIDADES"/>
    <n v="39121405"/>
    <s v="SELECCIÓN ABREVIADA SUBASTA INVERSA"/>
    <n v="4"/>
    <n v="6"/>
    <n v="1"/>
    <n v="192603.00000000003"/>
    <s v="UNIDAD"/>
    <s v="NO SOLICITADAS"/>
  </r>
  <r>
    <x v="2"/>
    <s v="204-4-9"/>
    <n v="10"/>
    <s v="MATERIALES DE CONSTRUCCION"/>
    <s v="TERMINAL MACHO CONEXION RAPIDA P/N 8287 PAQUETE POR 100 UNIDADES"/>
    <n v="39121405"/>
    <s v="SELECCIÓN ABREVIADA SUBASTA INVERSA"/>
    <n v="4"/>
    <n v="6"/>
    <n v="1"/>
    <n v="214004.00000000003"/>
    <s v="UNIDAD"/>
    <s v="NO SOLICITADAS"/>
  </r>
  <r>
    <x v="2"/>
    <s v="204-4-9"/>
    <n v="10"/>
    <s v="MATERIALES DE CONSTRUCCION"/>
    <s v="DISCO PARA CORTE DE METAL DE 1/4&quot; X 7/64 X 1&quot;"/>
    <n v="27112838"/>
    <s v="SELECCIÓN ABREVIADA SUBASTA INVERSA"/>
    <n v="4"/>
    <n v="6"/>
    <n v="5"/>
    <n v="242500.00000000003"/>
    <s v="UNIDAD"/>
    <s v="NO SOLICITADAS"/>
  </r>
  <r>
    <x v="2"/>
    <s v="204-4-9"/>
    <n v="10"/>
    <s v="MATERIALES DE CONSTRUCCION"/>
    <s v="BROCHA EN CERDA MONA CABO AZUL DE 5 PULGADA"/>
    <n v="31211904"/>
    <s v="SELECCIÓN ABREVIADA SUBASTA INVERSA"/>
    <n v="4"/>
    <n v="7"/>
    <n v="5"/>
    <n v="85945"/>
    <s v="UNIDAD"/>
    <s v="NO SOLICITADAS"/>
  </r>
  <r>
    <x v="2"/>
    <s v="204-4-9"/>
    <n v="10"/>
    <s v="MATERIALES DE CONSTRUCCION"/>
    <s v="RELEASE PEEL PLY NYLON HCS2112 46IN PRESENTACION EN ROLLO DE 100 YARDAS"/>
    <n v="12164900"/>
    <s v="SELECCIÓN ABREVIADA SUBASTA INVERSA"/>
    <n v="4"/>
    <n v="6"/>
    <n v="1"/>
    <n v="10800000"/>
    <s v="UNIDAD"/>
    <s v="NO SOLICITADAS"/>
  </r>
  <r>
    <x v="2"/>
    <s v="204-4-9"/>
    <n v="10"/>
    <s v="MATERIALES DE CONSTRUCCION"/>
    <s v="BRIDAS PLASTICAS DE 30 CM NEGRAS PAQUETE DE 100 UNIDADES"/>
    <n v="10141601"/>
    <s v="SELECCIÓN ABREVIADA SUBASTA INVERSA"/>
    <n v="4"/>
    <n v="6"/>
    <n v="2"/>
    <n v="43034.000000000007"/>
    <s v="UNIDAD"/>
    <s v="NO SOLICITADAS"/>
  </r>
  <r>
    <x v="2"/>
    <s v="204-4-9"/>
    <n v="10"/>
    <s v="MATERIALES DE CONSTRUCCION"/>
    <s v="CINTA ADHESIVA DE VINILO P/N 09-01465"/>
    <n v="31201525"/>
    <s v="SELECCIÓN ABREVIADA SUBASTA INVERSA"/>
    <n v="4"/>
    <n v="6"/>
    <n v="1"/>
    <n v="8600"/>
    <s v="UNIDAD"/>
    <s v="NO SOLICITADAS"/>
  </r>
  <r>
    <x v="2"/>
    <s v="204-4-9"/>
    <n v="10"/>
    <s v="MATERIALES DE CONSTRUCCION"/>
    <s v="SOLDADURA ER-308 X 1/8 DE PULGADA"/>
    <n v="23271813"/>
    <s v="SELECCIÓN ABREVIADA SUBASTA INVERSA"/>
    <n v="4"/>
    <n v="6"/>
    <n v="4"/>
    <n v="560000"/>
    <s v="KILOGRAMO"/>
    <s v="NO SOLICITADAS"/>
  </r>
  <r>
    <x v="2"/>
    <s v="204-4-9"/>
    <n v="10"/>
    <s v="MATERIALES DE CONSTRUCCION"/>
    <s v="CINTA DE ENCAUCHETAR AUTO FUNDENTE 18 MM X 9.1 POR ROLLO NO 23"/>
    <n v="31201534"/>
    <s v="SELECCIÓN ABREVIADA SUBASTA INVERSA"/>
    <n v="4"/>
    <n v="6"/>
    <n v="1"/>
    <n v="46379"/>
    <s v="UNIDAD"/>
    <s v="NO SOLICITADAS"/>
  </r>
  <r>
    <x v="2"/>
    <s v="204-4-9"/>
    <n v="10"/>
    <s v="MATERIALES DE CONSTRUCCION"/>
    <s v="REMACHE CHERRY MAX UNIVERSAL PRESENTACION POR 1000 UNIDADES CR3243-5-4"/>
    <n v="31162200"/>
    <s v="SELECCIÓN ABREVIADA SUBASTA INVERSA"/>
    <n v="4"/>
    <n v="6"/>
    <n v="1"/>
    <n v="53774"/>
    <s v="UNIDAD"/>
    <s v="NO SOLICITADAS"/>
  </r>
  <r>
    <x v="2"/>
    <s v="204-4-9"/>
    <n v="10"/>
    <s v="MATERIALES DE CONSTRUCCION"/>
    <s v="REMACHE CHERRY MAX UNIVERSAL PRESENTACION POR 1000 UNIDADES CR3243-5-5"/>
    <n v="31162200"/>
    <s v="SELECCIÓN ABREVIADA SUBASTA INVERSA"/>
    <n v="4"/>
    <n v="6"/>
    <n v="1"/>
    <n v="56258"/>
    <s v="UNIDAD"/>
    <s v="NO SOLICITADAS"/>
  </r>
  <r>
    <x v="2"/>
    <s v="204-4-9"/>
    <n v="10"/>
    <s v="MATERIALES DE CONSTRUCCION"/>
    <s v="REMACHE SOLIDO AVELLANADO CABEZA REDUCIDA 3/32 PRESENTACION POR LIBRA NAS1097AD3-8"/>
    <n v="31162200"/>
    <s v="SELECCIÓN ABREVIADA SUBASTA INVERSA"/>
    <n v="4"/>
    <n v="6"/>
    <n v="1"/>
    <n v="65201"/>
    <s v="UNIDAD"/>
    <s v="NO SOLICITADAS"/>
  </r>
  <r>
    <x v="2"/>
    <s v="204-4-9"/>
    <n v="10"/>
    <s v="MATERIALES DE CONSTRUCCION"/>
    <s v="REMACHE SOLIDO UNIVERSAL 1/8  PRESENTACION POR LIBRA MS20470AD4-5"/>
    <n v="31162200"/>
    <s v="SELECCIÓN ABREVIADA SUBASTA INVERSA"/>
    <n v="4"/>
    <n v="6"/>
    <n v="1"/>
    <n v="23237"/>
    <s v="UNIDAD"/>
    <s v="NO SOLICITADAS"/>
  </r>
  <r>
    <x v="2"/>
    <s v="204-4-9"/>
    <n v="10"/>
    <s v="MATERIALES DE CONSTRUCCION"/>
    <s v="REMACHE SOLIDO UNIVERSAL 3/16  PRESENTACION POR LIBRA MS20470A6-8"/>
    <n v="31162200"/>
    <s v="SELECCIÓN ABREVIADA SUBASTA INVERSA"/>
    <n v="4"/>
    <n v="6"/>
    <n v="1"/>
    <n v="31785"/>
    <s v="UNIDAD"/>
    <s v="NO SOLICITADAS"/>
  </r>
  <r>
    <x v="2"/>
    <s v="204-4-9"/>
    <n v="10"/>
    <s v="MATERIALES DE CONSTRUCCION"/>
    <s v="REMACHE SOLIDO UNIVERSAL 3/16  PRESENTACION POR LIBRA MS20470AD6-10"/>
    <n v="31162200"/>
    <s v="SELECCIÓN ABREVIADA SUBASTA INVERSA"/>
    <n v="4"/>
    <n v="6"/>
    <n v="1"/>
    <n v="19390"/>
    <s v="UNIDAD"/>
    <s v="NO SOLICITADAS"/>
  </r>
  <r>
    <x v="2"/>
    <s v="204-4-9"/>
    <n v="10"/>
    <s v="MATERIALES DE CONSTRUCCION"/>
    <s v="BISAGRA DURALUMINIO TRAMO X 3 PIES P/N MS20001P6-3"/>
    <n v="31162403"/>
    <s v="SELECCIÓN ABREVIADA SUBASTA INVERSA"/>
    <n v="4"/>
    <n v="6"/>
    <n v="1"/>
    <n v="240051.00000000003"/>
    <s v="UNIDAD"/>
    <s v="NO SOLICITADAS"/>
  </r>
  <r>
    <x v="2"/>
    <s v="204-4-9"/>
    <n v="10"/>
    <s v="MATERIALES DE CONSTRUCCION"/>
    <s v="SILICONA DE METALES 300 ML"/>
    <n v="31211704"/>
    <s v="SELECCIÓN ABREVIADA SUBASTA INVERSA"/>
    <n v="4"/>
    <n v="7"/>
    <n v="5"/>
    <n v="111860"/>
    <s v="UNIDAD"/>
    <s v="NO SOLICITADAS"/>
  </r>
  <r>
    <x v="2"/>
    <s v="204-4-9"/>
    <n v="10"/>
    <s v="MATERIALES DE CONSTRUCCION"/>
    <s v="SOLDADURA E-308 X 1/8 DE PULGADA"/>
    <n v="23271813"/>
    <s v="SELECCIÓN ABREVIADA SUBASTA INVERSA"/>
    <n v="4"/>
    <n v="6"/>
    <n v="4"/>
    <n v="560000"/>
    <s v="KILOGRAMO"/>
    <s v="NO SOLICITADAS"/>
  </r>
  <r>
    <x v="2"/>
    <s v="204-4-9"/>
    <n v="10"/>
    <s v="MATERIALES DE CONSTRUCCION"/>
    <s v="SOLDADURA E-308 X 3/32 DE PULGADA"/>
    <n v="23271813"/>
    <s v="SELECCIÓN ABREVIADA SUBASTA INVERSA"/>
    <n v="4"/>
    <n v="6"/>
    <n v="4"/>
    <n v="564000"/>
    <s v="KILOGRAMO"/>
    <s v="NO SOLICITADAS"/>
  </r>
  <r>
    <x v="2"/>
    <s v="204-4-9"/>
    <n v="10"/>
    <s v="MATERIALES DE CONSTRUCCION"/>
    <s v="SOLDADURA ER-308 X 1/16 DE PULGADA"/>
    <n v="23271813"/>
    <s v="SELECCIÓN ABREVIADA SUBASTA INVERSA"/>
    <n v="4"/>
    <n v="6"/>
    <n v="4"/>
    <n v="580124"/>
    <s v="KILOGRAMO"/>
    <s v="NO SOLICITADAS"/>
  </r>
  <r>
    <x v="2"/>
    <s v="204-4-9"/>
    <n v="10"/>
    <s v="MATERIALES DE CONSTRUCCION"/>
    <s v="SOLDADURA E-G011 X 1/8 DE PULGADA"/>
    <n v="23271813"/>
    <s v="SELECCIÓN ABREVIADA SUBASTA INVERSA"/>
    <n v="4"/>
    <n v="6"/>
    <n v="10"/>
    <n v="1150000"/>
    <s v="KILOGRAMO"/>
    <s v="NO SOLICITADAS"/>
  </r>
  <r>
    <x v="2"/>
    <s v="204-4-9"/>
    <n v="10"/>
    <s v="MATERIALES DE CONSTRUCCION"/>
    <s v="SOLDADURA E-G011 X 3/32 DE PULGADA"/>
    <n v="23271813"/>
    <s v="SELECCIÓN ABREVIADA SUBASTA INVERSA"/>
    <n v="4"/>
    <n v="6"/>
    <n v="10"/>
    <n v="1380000"/>
    <s v="KILOGRAMO"/>
    <s v="NO SOLICITADAS"/>
  </r>
  <r>
    <x v="2"/>
    <s v="204-4-9"/>
    <n v="10"/>
    <s v="MATERIALES DE CONSTRUCCION"/>
    <s v="CINTA DE PROTECCION DE PINTURA P/N SJ8591 PRESENTACION POR ROLLO"/>
    <n v="13111202"/>
    <s v="SELECCIÓN ABREVIADA SUBASTA INVERSA"/>
    <n v="4"/>
    <n v="6"/>
    <n v="1"/>
    <n v="1052692"/>
    <s v="UNIDAD"/>
    <s v="NO SOLICITADAS"/>
  </r>
  <r>
    <x v="2"/>
    <s v="204-4-9"/>
    <n v="10"/>
    <s v="MATERIALES DE CONSTRUCCION"/>
    <s v="HINGE PIN 0,089&quot; DIAMETRO X 6&quot; LONGITUD 03 - 49000"/>
    <n v="31162403"/>
    <s v="SELECCIÓN ABREVIADA SUBASTA INVERSA"/>
    <n v="4"/>
    <n v="6"/>
    <n v="1"/>
    <n v="33527"/>
    <s v="UNIDAD"/>
    <s v="NO SOLICITADAS"/>
  </r>
  <r>
    <x v="2"/>
    <s v="204-4-9"/>
    <n v="10"/>
    <s v="MATERIALES DE CONSTRUCCION"/>
    <s v="MANGUERA HIDRAULICA DE 3/8 CON ALMA DE ACERO DE 3.500 PSI"/>
    <n v="40142020"/>
    <s v="MÍNIMA CUANTÍA"/>
    <n v="2"/>
    <n v="4"/>
    <n v="10"/>
    <n v="200000"/>
    <s v="METRO"/>
    <s v="NO SOLICITADAS"/>
  </r>
  <r>
    <x v="2"/>
    <s v="204-4-9"/>
    <n v="10"/>
    <s v="MATERIALES DE CONSTRUCCION"/>
    <s v="REMACHE CHERRY MAX AVELLANADO NOMINAL PRESENTACION POR 1000 UNIDADES CR3212-4-2"/>
    <n v="31162200"/>
    <s v="SELECCIÓN ABREVIADA SUBASTA INVERSA"/>
    <n v="4"/>
    <n v="6"/>
    <n v="1"/>
    <n v="397092.00000000006"/>
    <s v="UNIDAD"/>
    <s v="NO SOLICITADAS"/>
  </r>
  <r>
    <x v="2"/>
    <s v="204-4-9"/>
    <n v="10"/>
    <s v="MATERIALES DE CONSTRUCCION"/>
    <s v="REMACHE CHERRY MAX AVELLANADO NOMINAL PRESENTACION POR 1000 UNIDADES CR3212-4-3"/>
    <n v="31162200"/>
    <s v="SELECCIÓN ABREVIADA SUBASTA INVERSA"/>
    <n v="4"/>
    <n v="6"/>
    <n v="1"/>
    <n v="393015"/>
    <s v="UNIDAD"/>
    <s v="NO SOLICITADAS"/>
  </r>
  <r>
    <x v="2"/>
    <s v="204-4-9"/>
    <n v="10"/>
    <s v="MATERIALES DE CONSTRUCCION"/>
    <s v="REMACHE CHERRY MAX AVELLANADO NOMINAL PRESENTACION POR 1000 UNIDADES CR3212-4-4"/>
    <n v="31162200"/>
    <s v="SELECCIÓN ABREVIADA SUBASTA INVERSA"/>
    <n v="4"/>
    <n v="6"/>
    <n v="1"/>
    <n v="509582"/>
    <s v="UNIDAD"/>
    <s v="NO SOLICITADAS"/>
  </r>
  <r>
    <x v="2"/>
    <s v="204-4-9"/>
    <n v="10"/>
    <s v="MATERIALES DE CONSTRUCCION"/>
    <s v="REMACHE CHERRY MAX AVELLANADO NOMINAL PRESENTACION POR 1000 UNIDADES CR3212-4-5"/>
    <n v="31162200"/>
    <s v="SELECCIÓN ABREVIADA SUBASTA INVERSA"/>
    <n v="4"/>
    <n v="6"/>
    <n v="1"/>
    <n v="413653"/>
    <s v="UNIDAD"/>
    <s v="NO SOLICITADAS"/>
  </r>
  <r>
    <x v="2"/>
    <s v="204-4-9"/>
    <n v="10"/>
    <s v="MATERIALES DE CONSTRUCCION"/>
    <s v="REMACHE CHERRY MAX AVELLANADO PRESENTACION POR 100 UNIDADES MS20605-S-3W-4"/>
    <n v="31162200"/>
    <s v="SELECCIÓN ABREVIADA SUBASTA INVERSA"/>
    <n v="4"/>
    <n v="6"/>
    <n v="1"/>
    <n v="62424.000000000007"/>
    <s v="UNIDAD"/>
    <s v="NO SOLICITADAS"/>
  </r>
  <r>
    <x v="2"/>
    <s v="204-4-9"/>
    <n v="10"/>
    <s v="MATERIALES DE CONSTRUCCION"/>
    <s v="REMACHE CHERRY MAX AVELLANADO PRESENTACION POR 1000 UNIDADES CR3242-4-4"/>
    <n v="31162200"/>
    <s v="SELECCIÓN ABREVIADA SUBASTA INVERSA"/>
    <n v="4"/>
    <n v="6"/>
    <n v="1"/>
    <n v="397092.00000000006"/>
    <s v="UNIDAD"/>
    <s v="NO SOLICITADAS"/>
  </r>
  <r>
    <x v="2"/>
    <s v="204-4-9"/>
    <n v="10"/>
    <s v="MATERIALES DE CONSTRUCCION"/>
    <s v="REMACHE CHERRY MAX AVELLANADO PRESENTACION POR 1000 UNIDADES CR3242-4-5"/>
    <n v="31162200"/>
    <s v="SELECCIÓN ABREVIADA SUBASTA INVERSA"/>
    <n v="4"/>
    <n v="6"/>
    <n v="1"/>
    <n v="444228"/>
    <s v="UNIDAD"/>
    <s v="NO SOLICITADAS"/>
  </r>
  <r>
    <x v="2"/>
    <s v="204-4-9"/>
    <n v="10"/>
    <s v="MATERIALES DE CONSTRUCCION"/>
    <s v="REMACHE CHERRY MAX AVELLANADO PRESENTACION POR 1000 UNIDADES CR3242-4-6"/>
    <n v="31162200"/>
    <s v="SELECCIÓN ABREVIADA SUBASTA INVERSA"/>
    <n v="4"/>
    <n v="6"/>
    <n v="1"/>
    <n v="513404"/>
    <s v="UNIDAD"/>
    <s v="NO SOLICITADAS"/>
  </r>
  <r>
    <x v="2"/>
    <s v="204-4-9"/>
    <n v="10"/>
    <s v="MATERIALES DE CONSTRUCCION"/>
    <s v="REMACHE CHERRY MAX UNIVERSAL NOMINAL PRESENTACION POR 100 UNIDADES CR3213-4-6"/>
    <n v="31162200"/>
    <s v="SELECCIÓN ABREVIADA SUBASTA INVERSA"/>
    <n v="4"/>
    <n v="6"/>
    <n v="1"/>
    <n v="121450"/>
    <s v="UNIDAD"/>
    <s v="NO SOLICITADAS"/>
  </r>
  <r>
    <x v="2"/>
    <s v="204-4-9"/>
    <n v="10"/>
    <s v="MATERIALES DE CONSTRUCCION"/>
    <s v="REMACHE CHERRY MAX UNIVERSAL NOMINAL PRESENTACION POR 100 UNIDADES CR3213-5-2"/>
    <n v="31162200"/>
    <s v="SELECCIÓN ABREVIADA SUBASTA INVERSA"/>
    <n v="4"/>
    <n v="6"/>
    <n v="1"/>
    <n v="62282"/>
    <s v="UNIDAD"/>
    <s v="NO SOLICITADAS"/>
  </r>
  <r>
    <x v="2"/>
    <s v="204-4-9"/>
    <n v="10"/>
    <s v="MATERIALES DE CONSTRUCCION"/>
    <s v="REMACHE CHERRY MAX UNIVERSAL NOMINAL PRESENTACION POR 100 UNIDADES CR3213-5-5"/>
    <n v="31162200"/>
    <s v="SELECCIÓN ABREVIADA SUBASTA INVERSA"/>
    <n v="4"/>
    <n v="6"/>
    <n v="1"/>
    <n v="76296"/>
    <s v="UNIDAD"/>
    <s v="NO SOLICITADAS"/>
  </r>
  <r>
    <x v="2"/>
    <s v="204-4-9"/>
    <n v="10"/>
    <s v="MATERIALES DE CONSTRUCCION"/>
    <s v="REMACHE CHERRY MAX UNIVERSAL NOMINAL PRESENTACION POR 100 UNIDADES CR3213-5-6"/>
    <n v="31162200"/>
    <s v="SELECCIÓN ABREVIADA SUBASTA INVERSA"/>
    <n v="4"/>
    <n v="6"/>
    <n v="1"/>
    <n v="108994"/>
    <s v="UNIDAD"/>
    <s v="NO SOLICITADAS"/>
  </r>
  <r>
    <x v="2"/>
    <s v="204-4-9"/>
    <n v="10"/>
    <s v="MATERIALES DE CONSTRUCCION"/>
    <s v="REMACHE CHERRY MAX UNIVERSAL NOMINAL PRESENTACION POR 100 UNIDADES CR3213-6-2"/>
    <n v="31162200"/>
    <s v="SELECCIÓN ABREVIADA SUBASTA INVERSA"/>
    <n v="4"/>
    <n v="6"/>
    <n v="1"/>
    <n v="112108"/>
    <s v="UNIDAD"/>
    <s v="NO SOLICITADAS"/>
  </r>
  <r>
    <x v="2"/>
    <s v="204-4-9"/>
    <n v="10"/>
    <s v="MATERIALES DE CONSTRUCCION"/>
    <s v="REMACHE CHERRY MAX UNIVERSAL NOMINAL PRESENTACION POR 100 UNIDADES CR3213-6-3"/>
    <n v="31162200"/>
    <s v="SELECCIÓN ABREVIADA SUBASTA INVERSA"/>
    <n v="4"/>
    <n v="6"/>
    <n v="1"/>
    <n v="112108"/>
    <s v="UNIDAD"/>
    <s v="NO SOLICITADAS"/>
  </r>
  <r>
    <x v="2"/>
    <s v="204-4-9"/>
    <n v="10"/>
    <s v="MATERIALES DE CONSTRUCCION"/>
    <s v="REMACHE CHERRY MAX UNIVERSAL NOMINAL PRESENTACION POR 100 UNIDADES CR3213-6-5"/>
    <n v="31162200"/>
    <s v="SELECCIÓN ABREVIADA SUBASTA INVERSA"/>
    <n v="4"/>
    <n v="6"/>
    <n v="1"/>
    <n v="62687"/>
    <s v="UNIDAD"/>
    <s v="NO SOLICITADAS"/>
  </r>
  <r>
    <x v="2"/>
    <s v="204-4-9"/>
    <n v="10"/>
    <s v="MATERIALES DE CONSTRUCCION"/>
    <s v="REMACHE CHERRY MAX UNIVERSAL NOMINAL PRESENTACION POR 100 UNIDADES CR3213-6-6"/>
    <n v="31162200"/>
    <s v="SELECCIÓN ABREVIADA SUBASTA INVERSA"/>
    <n v="4"/>
    <n v="6"/>
    <n v="1"/>
    <n v="64727"/>
    <s v="UNIDAD"/>
    <s v="NO SOLICITADAS"/>
  </r>
  <r>
    <x v="2"/>
    <s v="204-4-9"/>
    <n v="10"/>
    <s v="MATERIALES DE CONSTRUCCION"/>
    <s v="REMACHE CHERRY MAX UNIVERSAL PRESENTACION POR 1000 UNIDADES CR3243-4-2"/>
    <n v="31162200"/>
    <s v="SELECCIÓN ABREVIADA SUBASTA INVERSA"/>
    <n v="4"/>
    <n v="6"/>
    <n v="1"/>
    <n v="525662"/>
    <s v="UNIDAD"/>
    <s v="NO SOLICITADAS"/>
  </r>
  <r>
    <x v="2"/>
    <s v="204-4-9"/>
    <n v="10"/>
    <s v="MATERIALES DE CONSTRUCCION"/>
    <s v="REMACHE CHERRY MAX UNIVERSAL PRESENTACION POR 1000 UNIDADES CR3243-4-3"/>
    <n v="31162200"/>
    <s v="SELECCIÓN ABREVIADA SUBASTA INVERSA"/>
    <n v="4"/>
    <n v="6"/>
    <n v="1"/>
    <n v="460110.00000000006"/>
    <s v="UNIDAD"/>
    <s v="NO SOLICITADAS"/>
  </r>
  <r>
    <x v="2"/>
    <s v="204-4-9"/>
    <n v="10"/>
    <s v="MATERIALES DE CONSTRUCCION"/>
    <s v="REMACHE CHERRY MAX UNIVERSAL PRESENTACION POR 1000 UNIDADES CR3243-4-4"/>
    <n v="31162200"/>
    <s v="SELECCIÓN ABREVIADA SUBASTA INVERSA"/>
    <n v="4"/>
    <n v="6"/>
    <n v="1"/>
    <n v="654000"/>
    <s v="UNIDAD"/>
    <s v="NO SOLICITADAS"/>
  </r>
  <r>
    <x v="2"/>
    <s v="204-4-9"/>
    <n v="10"/>
    <s v="MATERIALES DE CONSTRUCCION"/>
    <s v="REMACHE CHERRY MAX UNIVERSAL PRESENTACION POR 1000 UNIDADES CR3243-4-6"/>
    <n v="31162200"/>
    <s v="SELECCIÓN ABREVIADA SUBASTA INVERSA"/>
    <n v="4"/>
    <n v="6"/>
    <n v="1"/>
    <n v="789000"/>
    <s v="UNIDAD"/>
    <s v="NO SOLICITADAS"/>
  </r>
  <r>
    <x v="2"/>
    <s v="204-4-9"/>
    <n v="10"/>
    <s v="MATERIALES DE CONSTRUCCION"/>
    <s v="REMACHE CHERRY MAX UNIVERSAL PRESENTACION POR 1000 UNIDADES CR3243-5-2"/>
    <n v="31162200"/>
    <s v="SELECCIÓN ABREVIADA SUBASTA INVERSA"/>
    <n v="4"/>
    <n v="6"/>
    <n v="1"/>
    <n v="734000"/>
    <s v="UNIDAD"/>
    <s v="NO SOLICITADAS"/>
  </r>
  <r>
    <x v="2"/>
    <s v="204-4-9"/>
    <n v="10"/>
    <s v="MATERIALES DE CONSTRUCCION"/>
    <s v="REMACHE CHERRY MAX UNIVERSAL PRESENTACION POR 1000 UNIDADES CR3243-5-6"/>
    <n v="31162200"/>
    <s v="SELECCIÓN ABREVIADA SUBASTA INVERSA"/>
    <n v="4"/>
    <n v="6"/>
    <n v="1"/>
    <n v="820000"/>
    <s v="UNIDAD"/>
    <s v="NO SOLICITADAS"/>
  </r>
  <r>
    <x v="2"/>
    <s v="204-4-9"/>
    <n v="10"/>
    <s v="MATERIALES DE CONSTRUCCION"/>
    <s v="REMACHE SOLIDO AVELLANADO CABEZA REDUCIDA 1/8  PRESENTACION POR LIBRA NAS1097AD4-8"/>
    <n v="31162200"/>
    <s v="SELECCIÓN ABREVIADA SUBASTA INVERSA"/>
    <n v="4"/>
    <n v="6"/>
    <n v="1"/>
    <n v="35000"/>
    <s v="UNIDAD"/>
    <s v="NO SOLICITADAS"/>
  </r>
  <r>
    <x v="2"/>
    <s v="204-4-9"/>
    <n v="10"/>
    <s v="MATERIALES DE CONSTRUCCION"/>
    <s v="CINTA EMPAQUE TRANSPARENTE 48MMX200M_x000a_"/>
    <n v="31201512"/>
    <s v="SELECCIÓN ABREVIADA SUBASTA INVERSA"/>
    <n v="4"/>
    <n v="7"/>
    <n v="10"/>
    <n v="149000.00000000003"/>
    <s v="UNIDAD"/>
    <s v="NO SOLICITADAS"/>
  </r>
  <r>
    <x v="2"/>
    <s v="204-4-9"/>
    <n v="10"/>
    <s v="MATERIALES DE CONSTRUCCION"/>
    <s v="BROCHA DE 2&quot;"/>
    <n v="31211904"/>
    <s v="SELECCIÓN ABREVIADA SUBASTA INVERSA"/>
    <n v="4"/>
    <n v="6"/>
    <n v="30"/>
    <n v="132660"/>
    <s v="UNIDAD"/>
    <s v="NO SOLICITADAS"/>
  </r>
  <r>
    <x v="2"/>
    <s v="204-4-9"/>
    <n v="10"/>
    <s v="MATERIALES DE CONSTRUCCION"/>
    <s v="CINTA ALTA RESISTENCIA GRIS 2&quot; P/N 09-309003 POR ROLLO"/>
    <n v="31201531"/>
    <s v="SELECCIÓN ABREVIADA SUBASTA INVERSA"/>
    <n v="4"/>
    <n v="6"/>
    <n v="1"/>
    <n v="65200"/>
    <s v="UNIDAD"/>
    <s v="NO SOLICITADAS"/>
  </r>
  <r>
    <x v="2"/>
    <s v="204-4-9"/>
    <n v="10"/>
    <s v="MATERIALES DE CONSTRUCCION"/>
    <s v="PEGANTE INSTANTANEO 495 PRESENTACION 20 GRAMOS"/>
    <n v="31201610"/>
    <s v="SELECCIÓN ABREVIADA SUBASTA INVERSA"/>
    <n v="4"/>
    <n v="6"/>
    <n v="1"/>
    <n v="62260"/>
    <s v="UNIDAD"/>
    <s v="NO SOLICITADAS"/>
  </r>
  <r>
    <x v="2"/>
    <s v="204-4-9"/>
    <n v="10"/>
    <s v="MATERIALES DE CONSTRUCCION"/>
    <s v="PEGANTE INSTANTANEO P/N 9040"/>
    <n v="31201610"/>
    <s v="SELECCIÓN ABREVIADA SUBASTA INVERSA"/>
    <n v="4"/>
    <n v="6"/>
    <n v="1"/>
    <n v="46776.000000000007"/>
    <s v="UNIDAD"/>
    <s v="NO SOLICITADAS"/>
  </r>
  <r>
    <x v="2"/>
    <s v="204-4-9"/>
    <n v="10"/>
    <s v="MATERIALES DE CONSTRUCCION"/>
    <s v="CABLE 7 PIN FISCHER FOR DUAL BATTERY INSTRUMENTS (NI-MH-BATTERY) P/N 9122230.00"/>
    <n v="39121700"/>
    <s v="SELECCIÓN ABREVIADA SUBASTA INVERSA"/>
    <n v="4"/>
    <n v="6"/>
    <n v="1"/>
    <n v="39000"/>
    <s v="UNIDAD"/>
    <s v="NO SOLICITADAS"/>
  </r>
  <r>
    <x v="2"/>
    <s v="204-4-9"/>
    <n v="10"/>
    <s v="MATERIALES DE CONSTRUCCION"/>
    <s v="MANGUERA HIDRAULICA DE 1/2 CON ALMA DE ACERO DE 3.500 PSI"/>
    <n v="40142020"/>
    <s v="MÍNIMA CUANTÍA"/>
    <n v="2"/>
    <n v="4"/>
    <n v="12"/>
    <n v="240000"/>
    <s v="METRO"/>
    <s v="NO SOLICITADAS"/>
  </r>
  <r>
    <x v="2"/>
    <s v="204-4-9"/>
    <n v="10"/>
    <s v="MATERIALES DE CONSTRUCCION"/>
    <s v="COTTER PIN P/N MS24665-134"/>
    <n v="31163204"/>
    <s v="SELECCIÓN ABREVIADA SUBASTA INVERSA"/>
    <n v="4"/>
    <n v="6"/>
    <n v="1"/>
    <n v="2885"/>
    <s v="UNIDAD"/>
    <s v="NO SOLICITADAS"/>
  </r>
  <r>
    <x v="2"/>
    <s v="204-4-9"/>
    <n v="10"/>
    <s v="MATERIALES DE CONSTRUCCION"/>
    <s v="MANGUERA HIDRAULICA DE 5/8 CON ALMA DE ACERO DE 3.500 PSI"/>
    <n v="40142020"/>
    <s v="MÍNIMA CUANTÍA"/>
    <n v="2"/>
    <n v="4"/>
    <n v="10"/>
    <n v="250000"/>
    <s v="METRO"/>
    <s v="NO SOLICITADAS"/>
  </r>
  <r>
    <x v="2"/>
    <s v="204-4-9"/>
    <n v="10"/>
    <s v="MATERIALES DE CONSTRUCCION"/>
    <s v="LIMPIADOR DE CONTACTO ELECTRONICO EN SPRAY P/N MIL PRF-29608A TYPE C"/>
    <n v="47131825"/>
    <s v="SELECCIÓN ABREVIADA SUBASTA INVERSA"/>
    <n v="4"/>
    <n v="6"/>
    <n v="1"/>
    <n v="180385"/>
    <s v="UNIDAD"/>
    <s v="NO SOLICITADAS"/>
  </r>
  <r>
    <x v="2"/>
    <s v="204-4-9"/>
    <n v="10"/>
    <s v="MATERIALES DE CONSTRUCCION"/>
    <s v="SOLDERING CABLE FLUX P/N 15-05085"/>
    <n v="23271800"/>
    <s v="SELECCIÓN ABREVIADA SUBASTA INVERSA"/>
    <n v="4"/>
    <n v="6"/>
    <n v="1"/>
    <n v="70313"/>
    <s v="UNIDAD"/>
    <s v="NO SOLICITADAS"/>
  </r>
  <r>
    <x v="2"/>
    <s v="204-4-9"/>
    <n v="10"/>
    <s v="MATERIALES DE CONSTRUCCION"/>
    <s v="PINTURA ANTICORROSIVA VERDE OLIVA *1 GALON"/>
    <n v="31211518"/>
    <s v="SELECCIÓN ABREVIADA SUBASTA INVERSA"/>
    <n v="4"/>
    <n v="7"/>
    <n v="1"/>
    <n v="136435"/>
    <s v="UNIDAD"/>
    <s v="NO SOLICITADAS"/>
  </r>
  <r>
    <x v="2"/>
    <s v="204-4-9"/>
    <n v="10"/>
    <s v="MATERIALES DE CONSTRUCCION"/>
    <s v="ALAMBRE DE FRENADO P/N MS20995-CY15 PRESENTACION POR ROLLO"/>
    <n v="30265100"/>
    <s v="SELECCIÓN ABREVIADA SUBASTA INVERSA"/>
    <n v="4"/>
    <n v="6"/>
    <n v="1"/>
    <n v="1871672"/>
    <s v="UNIDAD"/>
    <s v="NO SOLICITADAS"/>
  </r>
  <r>
    <x v="2"/>
    <s v="204-4-9"/>
    <n v="10"/>
    <s v="MATERIALES DE CONSTRUCCION"/>
    <s v="BRIDAS PLASTICAS NEGRAS DE 5&quot; P/N S-12394 PAQUETE DE 1000 UNIDADES"/>
    <n v="31151904"/>
    <s v="SELECCIÓN ABREVIADA SUBASTA INVERSA"/>
    <n v="4"/>
    <n v="6"/>
    <n v="1"/>
    <n v="121875.00000000001"/>
    <s v="UNIDAD"/>
    <s v="NO SOLICITADAS"/>
  </r>
  <r>
    <x v="2"/>
    <s v="204-4-9"/>
    <n v="10"/>
    <s v="MATERIALES DE CONSTRUCCION"/>
    <s v="CINTA ELECTRICA DE TELA DE VIDRIO 1/2&quot; POR ROLLO"/>
    <n v="31201502"/>
    <s v="SELECCIÓN ABREVIADA SUBASTA INVERSA"/>
    <n v="4"/>
    <n v="6"/>
    <n v="1"/>
    <n v="55498.000000000007"/>
    <s v="UNIDAD"/>
    <s v="NO SOLICITADAS"/>
  </r>
  <r>
    <x v="2"/>
    <s v="204-4-9"/>
    <n v="10"/>
    <s v="MATERIALES DE CONSTRUCCION"/>
    <s v="GRAFITO MOLIBDENO EN SPRAY"/>
    <n v="11101507"/>
    <s v="SELECCIÓN ABREVIADA SUBASTA INVERSA"/>
    <n v="4"/>
    <n v="6"/>
    <n v="1"/>
    <n v="53961"/>
    <s v="UNIDAD"/>
    <s v="NO SOLICITADAS"/>
  </r>
  <r>
    <x v="2"/>
    <s v="204-4-9"/>
    <n v="10"/>
    <s v="MATERIALES DE CONSTRUCCION"/>
    <s v="LIJA CIRCULAR 236U P220 POR ROLLO 09-01577"/>
    <n v="27111918"/>
    <s v="SELECCIÓN ABREVIADA SUBASTA INVERSA"/>
    <n v="4"/>
    <n v="6"/>
    <n v="1"/>
    <n v="9300"/>
    <s v="UNIDAD"/>
    <s v="NO SOLICITADAS"/>
  </r>
  <r>
    <x v="2"/>
    <s v="204-4-9"/>
    <n v="10"/>
    <s v="MATERIALES DE CONSTRUCCION"/>
    <s v="CINTA REFLECTANTE P/N 10-400-0176 PRESENTACION ROLLO POR 10 PIES"/>
    <n v="31201516"/>
    <s v="SELECCIÓN ABREVIADA SUBASTA INVERSA"/>
    <n v="4"/>
    <n v="6"/>
    <n v="1"/>
    <n v="318994.00000000006"/>
    <s v="UNIDAD"/>
    <s v="NO SOLICITADAS"/>
  </r>
  <r>
    <x v="2"/>
    <s v="204-4-9"/>
    <n v="10"/>
    <s v="MATERIALES DE CONSTRUCCION"/>
    <s v="CINTA PARA DUCTOS P/N 6969 PLATA 48 MM POR ROLLO"/>
    <n v="31201501"/>
    <s v="SELECCIÓN ABREVIADA SUBASTA INVERSA"/>
    <n v="4"/>
    <n v="6"/>
    <n v="1"/>
    <n v="138745"/>
    <s v="UNIDAD"/>
    <s v="NO SOLICITADAS"/>
  </r>
  <r>
    <x v="2"/>
    <s v="204-4-9"/>
    <n v="10"/>
    <s v="MATERIALES DE CONSTRUCCION"/>
    <s v="SILICONA BLANCA RTV 102"/>
    <n v="31133710"/>
    <s v="SELECCIÓN ABREVIADA SUBASTA INVERSA"/>
    <n v="4"/>
    <n v="6"/>
    <n v="1"/>
    <n v="57639.000000000007"/>
    <s v="UNIDAD"/>
    <s v="NO SOLICITADAS"/>
  </r>
  <r>
    <x v="2"/>
    <s v="204-4-9"/>
    <n v="10"/>
    <s v="MATERIALES DE CONSTRUCCION"/>
    <s v="PINTURA DEMARCACIÓN AMARILLO * 5 GALÓNES"/>
    <n v="31211505"/>
    <s v="SELECCIÓN ABREVIADA SUBASTA INVERSA"/>
    <n v="4"/>
    <n v="7"/>
    <n v="1"/>
    <n v="244383"/>
    <s v="UNIDAD"/>
    <s v="NO SOLICITADAS"/>
  </r>
  <r>
    <x v="2"/>
    <s v="204-4-9"/>
    <n v="10"/>
    <s v="MATERIALES DE CONSTRUCCION"/>
    <s v="PINTURA DEMARCACIÓN NEGRO *5 GALÓNES"/>
    <n v="31211505"/>
    <s v="SELECCIÓN ABREVIADA SUBASTA INVERSA"/>
    <n v="4"/>
    <n v="7"/>
    <n v="1"/>
    <n v="244383"/>
    <s v="UNIDAD"/>
    <s v="NO SOLICITADAS"/>
  </r>
  <r>
    <x v="2"/>
    <s v="204-4-9"/>
    <n v="10"/>
    <s v="MATERIALES DE CONSTRUCCION"/>
    <s v="CINTA DE ENMASCARAR NUMERO 232 PRESENTACION POR ROLLO"/>
    <n v="31201515"/>
    <s v="SELECCIÓN ABREVIADA SUBASTA INVERSA"/>
    <n v="4"/>
    <n v="6"/>
    <n v="1"/>
    <n v="52359"/>
    <s v="UNIDAD"/>
    <s v="NO SOLICITADAS"/>
  </r>
  <r>
    <x v="2"/>
    <s v="204-4-9"/>
    <n v="10"/>
    <s v="MATERIALES DE CONSTRUCCION"/>
    <s v="LIJA ADHESIVA P180 P/N 09-01576"/>
    <n v="27111918"/>
    <s v="SELECCIÓN ABREVIADA SUBASTA INVERSA"/>
    <n v="4"/>
    <n v="6"/>
    <n v="30"/>
    <n v="199680"/>
    <s v="UNIDAD"/>
    <s v="NO SOLICITADAS"/>
  </r>
  <r>
    <x v="2"/>
    <s v="204-4-9"/>
    <n v="10"/>
    <s v="MATERIALES DE CONSTRUCCION"/>
    <s v="PEGANTE INSTANTANEO 403 PRESENTACION 20 GRAMOS"/>
    <n v="31201610"/>
    <s v="SELECCIÓN ABREVIADA SUBASTA INVERSA"/>
    <n v="4"/>
    <n v="6"/>
    <n v="5"/>
    <n v="445315"/>
    <s v="UNIDAD"/>
    <s v="NO SOLICITADAS"/>
  </r>
  <r>
    <x v="2"/>
    <s v="204-4-9"/>
    <n v="10"/>
    <s v="MATERIALES DE CONSTRUCCION"/>
    <s v="PINTURA EN AEROSOL NEGRO MATE  PRESENTACION DE 16 ONZAS"/>
    <n v="31211507"/>
    <s v="SELECCIÓN ABREVIADA SUBASTA INVERSA"/>
    <n v="4"/>
    <n v="6"/>
    <n v="5"/>
    <n v="88875"/>
    <s v="UNIDAD"/>
    <s v="NO SOLICITADAS"/>
  </r>
  <r>
    <x v="2"/>
    <s v="204-4-9"/>
    <n v="10"/>
    <s v="MATERIALES DE CONSTRUCCION"/>
    <s v="PINTURA SPRAY GRIS"/>
    <n v="31211507"/>
    <s v="SELECCIÓN ABREVIADA SUBASTA INVERSA"/>
    <n v="4"/>
    <n v="6"/>
    <n v="5"/>
    <n v="88875"/>
    <s v="UNIDAD"/>
    <s v="NO SOLICITADAS"/>
  </r>
  <r>
    <x v="2"/>
    <s v="204-4-9"/>
    <n v="10"/>
    <s v="MATERIALES DE CONSTRUCCION"/>
    <s v="PINTURA SPRAY NEGRA"/>
    <n v="31211507"/>
    <s v="SELECCIÓN ABREVIADA SUBASTA INVERSA"/>
    <n v="4"/>
    <n v="6"/>
    <n v="5"/>
    <n v="88875"/>
    <s v="UNIDAD"/>
    <s v="NO SOLICITADAS"/>
  </r>
  <r>
    <x v="2"/>
    <s v="204-4-9"/>
    <n v="10"/>
    <s v="MATERIALES DE CONSTRUCCION"/>
    <s v="TERMINAL BUTT SPLICE AMARILLO P/N D-436-38"/>
    <n v="39121405"/>
    <s v="SELECCIÓN ABREVIADA SUBASTA INVERSA"/>
    <n v="4"/>
    <n v="6"/>
    <n v="1"/>
    <n v="7708"/>
    <s v="UNIDAD"/>
    <s v="NO SOLICITADAS"/>
  </r>
  <r>
    <x v="2"/>
    <s v="204-4-9"/>
    <n v="10"/>
    <s v="MATERIALES DE CONSTRUCCION"/>
    <s v="TERMINAL BUTT SPLICE AZUL P/N D-436-37"/>
    <n v="39121405"/>
    <s v="SELECCIÓN ABREVIADA SUBASTA INVERSA"/>
    <n v="4"/>
    <n v="6"/>
    <n v="1"/>
    <n v="9500"/>
    <s v="UNIDAD"/>
    <s v="NO SOLICITADAS"/>
  </r>
  <r>
    <x v="2"/>
    <s v="204-4-9"/>
    <n v="10"/>
    <s v="MATERIALES DE CONSTRUCCION"/>
    <s v="TERMINAL BUTT SPLICE ROJO P/N D-436-36"/>
    <n v="39121405"/>
    <s v="SELECCIÓN ABREVIADA SUBASTA INVERSA"/>
    <n v="4"/>
    <n v="6"/>
    <n v="1"/>
    <n v="12000.000000000002"/>
    <s v="UNIDAD"/>
    <s v="NO SOLICITADAS"/>
  </r>
  <r>
    <x v="2"/>
    <s v="204-4-9"/>
    <n v="10"/>
    <s v="MATERIALES DE CONSTRUCCION"/>
    <s v="ALAMBRE DE FRENADO P/N MS20995 CALIBRE 0.25 PRESENTACION POR ROLLO"/>
    <n v="30265100"/>
    <s v="SELECCIÓN ABREVIADA SUBASTA INVERSA"/>
    <n v="4"/>
    <n v="6"/>
    <n v="10"/>
    <n v="503620"/>
    <s v="UNIDAD"/>
    <s v="NO SOLICITADAS"/>
  </r>
  <r>
    <x v="2"/>
    <s v="204-4-9"/>
    <n v="10"/>
    <s v="MATERIALES DE CONSTRUCCION"/>
    <s v="INTERRUPTOR  ON-OFF-ON 3 PIN MTS-103"/>
    <n v="39121633"/>
    <s v="SELECCIÓN ABREVIADA SUBASTA INVERSA"/>
    <n v="4"/>
    <n v="6"/>
    <n v="1"/>
    <n v="13000"/>
    <s v="UNIDAD"/>
    <s v="NO SOLICITADAS"/>
  </r>
  <r>
    <x v="2"/>
    <s v="204-4-9"/>
    <n v="10"/>
    <s v="MATERIALES DE CONSTRUCCION"/>
    <s v="INTERRUPTOR  ON-OFF-ON 6 PIN 203"/>
    <n v="39121633"/>
    <s v="SELECCIÓN ABREVIADA SUBASTA INVERSA"/>
    <n v="4"/>
    <n v="6"/>
    <n v="1"/>
    <n v="12484.000000000002"/>
    <s v="UNIDAD"/>
    <s v="NO SOLICITADAS"/>
  </r>
  <r>
    <x v="2"/>
    <s v="204-4-9"/>
    <n v="10"/>
    <s v="MATERIALES DE CONSTRUCCION"/>
    <s v="MANGUERA PARA AGUA DE 3/4 CON ALMA DE NYLON DE 300 PSI"/>
    <n v="40142008"/>
    <s v="MÍNIMA CUANTÍA"/>
    <n v="2"/>
    <n v="4"/>
    <n v="20"/>
    <n v="400000"/>
    <s v="METRO"/>
    <s v="NO SOLICITADAS"/>
  </r>
  <r>
    <x v="2"/>
    <s v="204-4-9"/>
    <n v="10"/>
    <s v="MATERIALES DE CONSTRUCCION"/>
    <s v="LIJA ADHESIVA P240 P/N 09-01578"/>
    <n v="27111918"/>
    <s v="SELECCIÓN ABREVIADA SUBASTA INVERSA"/>
    <n v="4"/>
    <n v="6"/>
    <n v="1"/>
    <n v="24800"/>
    <s v="UNIDAD"/>
    <s v="NO SOLICITADAS"/>
  </r>
  <r>
    <x v="2"/>
    <s v="204-4-9"/>
    <n v="10"/>
    <s v="MATERIALES DE CONSTRUCCION"/>
    <s v="ALUMINPREP 33 P/N 09-00679"/>
    <n v="47131814"/>
    <s v="SELECCIÓN ABREVIADA SUBASTA INVERSA"/>
    <n v="4"/>
    <n v="6"/>
    <n v="1"/>
    <n v="268004"/>
    <s v="GALON"/>
    <s v="NO SOLICITADAS"/>
  </r>
  <r>
    <x v="2"/>
    <s v="204-4-9"/>
    <n v="10"/>
    <s v="MATERIALES DE CONSTRUCCION"/>
    <s v="BLASTING ABRASIVES 25 LIBRAS BAG T-2 UREA 12-03810"/>
    <n v="11111700"/>
    <s v="SELECCIÓN ABREVIADA SUBASTA INVERSA"/>
    <n v="4"/>
    <n v="6"/>
    <n v="1"/>
    <n v="383000"/>
    <s v="UNIDAD"/>
    <s v="NO SOLICITADAS"/>
  </r>
  <r>
    <x v="2"/>
    <s v="204-4-9"/>
    <n v="10"/>
    <s v="MATERIALES DE CONSTRUCCION"/>
    <s v="BLASTING ABRASIVES 25 LIBRAS BAG T-3 MELANINA 12-03811"/>
    <n v="11111700"/>
    <s v="SELECCIÓN ABREVIADA SUBASTA INVERSA"/>
    <n v="4"/>
    <n v="6"/>
    <n v="1"/>
    <n v="370000"/>
    <s v="UNIDAD"/>
    <s v="NO SOLICITADAS"/>
  </r>
  <r>
    <x v="2"/>
    <s v="204-4-9"/>
    <n v="10"/>
    <s v="MATERIALES DE CONSTRUCCION"/>
    <s v="BLASTING ABRASIVES 25 LIBRAS BAG T-5 ACRYLICA 12-03812"/>
    <n v="11111700"/>
    <s v="SELECCIÓN ABREVIADA SUBASTA INVERSA"/>
    <n v="4"/>
    <n v="6"/>
    <n v="1"/>
    <n v="865000.00000000012"/>
    <s v="UNIDAD"/>
    <s v="NO SOLICITADAS"/>
  </r>
  <r>
    <x v="2"/>
    <s v="204-4-9"/>
    <n v="10"/>
    <s v="MATERIALES DE CONSTRUCCION"/>
    <s v="BRIDAS PLASTICAS NEGRAS DE 8” P/N S-5831 PAQUETE DE 1000 UNIDADES"/>
    <n v="31151904"/>
    <s v="SELECCIÓN ABREVIADA SUBASTA INVERSA"/>
    <n v="4"/>
    <n v="6"/>
    <n v="3"/>
    <n v="421875"/>
    <s v="UNIDAD"/>
    <s v="NO SOLICITADAS"/>
  </r>
  <r>
    <x v="2"/>
    <s v="204-4-9"/>
    <n v="10"/>
    <s v="MATERIALES DE CONSTRUCCION"/>
    <s v="EDGE SEALER, VINYL AND MYLAR FILMS NUMERO 3950 8"/>
    <n v="31201521"/>
    <s v="SELECCIÓN ABREVIADA SUBASTA INVERSA"/>
    <n v="4"/>
    <n v="6"/>
    <n v="1"/>
    <n v="293000"/>
    <s v="UNIDAD"/>
    <s v="NO SOLICITADAS"/>
  </r>
  <r>
    <x v="2"/>
    <s v="204-4-9"/>
    <n v="10"/>
    <s v="MATERIALES DE CONSTRUCCION"/>
    <s v="PRIMER DE AVIACION TIEMPO CURADO RAPIDO RESISTENTE A TEMPERATURA DE 350 GRADOS P/N MIL-P-7962 PRESENTACION SPRAY DE 16 ONZ"/>
    <n v="31211510"/>
    <s v="SELECCIÓN ABREVIADA SUBASTA INVERSA"/>
    <n v="4"/>
    <n v="6"/>
    <n v="10"/>
    <n v="1570000.0000000002"/>
    <s v="UNIDAD"/>
    <s v="NO SOLICITADAS"/>
  </r>
  <r>
    <x v="2"/>
    <s v="204-4-9"/>
    <n v="10"/>
    <s v="MATERIALES DE CONSTRUCCION"/>
    <s v="BRIDAS PLASTICAS NEGRAS DE 14&quot; P/N S-5833 PAQUETE DE 1000 UNIDADES"/>
    <n v="31151904"/>
    <s v="SELECCIÓN ABREVIADA SUBASTA INVERSA"/>
    <n v="4"/>
    <n v="6"/>
    <n v="2"/>
    <n v="862500"/>
    <s v="UNIDAD"/>
    <s v="NO SOLICITADAS"/>
  </r>
  <r>
    <x v="2"/>
    <s v="204-4-9"/>
    <n v="10"/>
    <s v="MATERIALES DE CONSTRUCCION"/>
    <s v="CINTA TRANSPARENTE DE 2&quot; POR ROLLO"/>
    <n v="31201512"/>
    <s v="SELECCIÓN ABREVIADA SUBASTA INVERSA"/>
    <n v="4"/>
    <n v="6"/>
    <n v="59"/>
    <n v="554600"/>
    <s v="UNIDAD"/>
    <s v="NO SOLICITADAS"/>
  </r>
  <r>
    <x v="2"/>
    <s v="204-4-9"/>
    <n v="10"/>
    <s v="MATERIALES DE CONSTRUCCION"/>
    <s v="INTERRUPTOR TACTIL BOTON PULSADOR 6 X 6 X 5 MM CONMUTADOR"/>
    <n v="39121633"/>
    <s v="SELECCIÓN ABREVIADA SUBASTA INVERSA"/>
    <n v="4"/>
    <n v="6"/>
    <n v="1"/>
    <n v="35363"/>
    <s v="UNIDAD"/>
    <s v="NO SOLICITADAS"/>
  </r>
  <r>
    <x v="2"/>
    <s v="204-4-9"/>
    <n v="10"/>
    <s v="MATERIALES DE CONSTRUCCION"/>
    <s v="LIJA DE OXIDO DE ALUMINIO NUMERO 200 "/>
    <n v="27111918"/>
    <s v="SELECCIÓN ABREVIADA SUBASTA INVERSA"/>
    <n v="4"/>
    <n v="6"/>
    <n v="100"/>
    <n v="224500"/>
    <s v="UNIDAD"/>
    <s v="NO SOLICITADAS"/>
  </r>
  <r>
    <x v="2"/>
    <s v="204-4-9"/>
    <n v="10"/>
    <s v="MATERIALES DE CONSTRUCCION"/>
    <s v="LIJA DE OXIDO DE ALUMINIO NUMERO 300 "/>
    <n v="27111918"/>
    <s v="SELECCIÓN ABREVIADA SUBASTA INVERSA"/>
    <n v="4"/>
    <n v="6"/>
    <n v="100"/>
    <n v="224500"/>
    <s v="UNIDAD"/>
    <s v="NO SOLICITADAS"/>
  </r>
  <r>
    <x v="2"/>
    <s v="204-4-9"/>
    <n v="10"/>
    <s v="MATERIALES DE CONSTRUCCION"/>
    <s v="PIN THREADED P/N HST11BJ-6-7"/>
    <n v="31163212"/>
    <s v="SELECCIÓN ABREVIADA SUBASTA INVERSA"/>
    <n v="4"/>
    <n v="6"/>
    <n v="1"/>
    <n v="17000"/>
    <s v="UNIDAD"/>
    <s v="NO SOLICITADAS"/>
  </r>
  <r>
    <x v="2"/>
    <s v="204-4-9"/>
    <n v="10"/>
    <s v="MATERIALES DE CONSTRUCCION"/>
    <s v="PIN THREADED P/N WC11BJ-6-7"/>
    <n v="31163212"/>
    <s v="SELECCIÓN ABREVIADA SUBASTA INVERSA"/>
    <n v="4"/>
    <n v="6"/>
    <n v="1"/>
    <n v="32000.000000000004"/>
    <s v="UNIDAD"/>
    <s v="NO SOLICITADAS"/>
  </r>
  <r>
    <x v="2"/>
    <s v="204-4-9"/>
    <n v="10"/>
    <s v="MATERIALES DE CONSTRUCCION"/>
    <s v="VINILO BLANCO ALMENDRA SUPERLAVABLE *5 GALONES"/>
    <n v="31211502"/>
    <s v="SELECCIÓN ABREVIADA SUBASTA INVERSA"/>
    <n v="4"/>
    <n v="7"/>
    <n v="2"/>
    <n v="380000"/>
    <s v="UNIDAD"/>
    <s v="NO SOLICITADAS"/>
  </r>
  <r>
    <x v="2"/>
    <s v="204-4-9"/>
    <n v="10"/>
    <s v="MATERIALES DE CONSTRUCCION"/>
    <s v="CINTA DE ALUMINIO FOIL NUMERO 425 PRESENTACION POR ROLLO"/>
    <n v="31201530"/>
    <s v="SELECCIÓN ABREVIADA SUBASTA INVERSA"/>
    <n v="4"/>
    <n v="6"/>
    <n v="1"/>
    <n v="194500.00000000003"/>
    <s v="UNIDAD"/>
    <s v="NO SOLICITADAS"/>
  </r>
  <r>
    <x v="2"/>
    <s v="204-4-9"/>
    <n v="10"/>
    <s v="MATERIALES DE CONSTRUCCION"/>
    <s v="CINTA FIBRA DE VIDRIO SKU 110485 POR ROLLO"/>
    <n v="31201507"/>
    <s v="SELECCIÓN ABREVIADA SUBASTA INVERSA"/>
    <n v="4"/>
    <n v="6"/>
    <n v="1"/>
    <n v="10478"/>
    <s v="UNIDAD"/>
    <s v="NO SOLICITADAS"/>
  </r>
  <r>
    <x v="2"/>
    <s v="204-4-9"/>
    <n v="10"/>
    <s v="MATERIALES DE CONSTRUCCION"/>
    <s v="LAMINA DURAL P/N 2024 T3 0,020"/>
    <n v="30102006"/>
    <s v="SELECCIÓN ABREVIADA SUBASTA INVERSA"/>
    <n v="4"/>
    <n v="6"/>
    <n v="1"/>
    <n v="572816"/>
    <s v="UNIDAD"/>
    <s v="NO SOLICITADAS"/>
  </r>
  <r>
    <x v="2"/>
    <s v="204-4-9"/>
    <n v="10"/>
    <s v="MATERIALES DE CONSTRUCCION"/>
    <s v="LAMINA DURAL P/N 2024 T3 0,025"/>
    <n v="30102006"/>
    <s v="SELECCIÓN ABREVIADA SUBASTA INVERSA"/>
    <n v="4"/>
    <n v="6"/>
    <n v="1"/>
    <n v="634449"/>
    <s v="UNIDAD"/>
    <s v="NO SOLICITADAS"/>
  </r>
  <r>
    <x v="2"/>
    <s v="204-4-9"/>
    <n v="10"/>
    <s v="MATERIALES DE CONSTRUCCION"/>
    <s v="LIJA ADHESIVA P220 PARA ORBITAL VELCRO SANDING DISCS "/>
    <n v="27112737"/>
    <s v="SELECCIÓN ABREVIADA SUBASTA INVERSA"/>
    <n v="4"/>
    <n v="6"/>
    <n v="1"/>
    <n v="7406"/>
    <s v="UNIDAD"/>
    <s v="NO SOLICITADAS"/>
  </r>
  <r>
    <x v="2"/>
    <s v="204-4-9"/>
    <n v="10"/>
    <s v="MATERIALES DE CONSTRUCCION"/>
    <s v="SPRAY LIMPIADOR DE CONTACOS ELECTRÓNICOS 400ML"/>
    <n v="47131825"/>
    <s v="SELECCIÓN ABREVIADA SUBASTA INVERSA"/>
    <n v="4"/>
    <n v="7"/>
    <n v="10"/>
    <n v="200470"/>
    <s v="UNIDAD"/>
    <s v="NO SOLICITADAS"/>
  </r>
  <r>
    <x v="2"/>
    <s v="204-4-9"/>
    <n v="10"/>
    <s v="MATERIALES DE CONSTRUCCION"/>
    <s v="CINTA DE ALUMINIO MIL-T-23377 DE 1/2&quot; POR ROLLO"/>
    <n v="31201530"/>
    <s v="SELECCIÓN ABREVIADA SUBASTA INVERSA"/>
    <n v="4"/>
    <n v="6"/>
    <n v="1"/>
    <n v="78500.000000000015"/>
    <s v="UNIDAD"/>
    <s v="NO SOLICITADAS"/>
  </r>
  <r>
    <x v="2"/>
    <s v="204-4-9"/>
    <n v="10"/>
    <s v="MATERIALES DE CONSTRUCCION"/>
    <s v="CINTA DE ENMASCARAR DE 1/2&quot; POR ROLLO"/>
    <n v="31201503"/>
    <s v="SELECCIÓN ABREVIADA SUBASTA INVERSA"/>
    <n v="4"/>
    <n v="6"/>
    <n v="120"/>
    <n v="399960"/>
    <s v="UNIDAD"/>
    <s v="NO SOLICITADAS"/>
  </r>
  <r>
    <x v="2"/>
    <s v="204-4-9"/>
    <n v="10"/>
    <s v="MATERIALES DE CONSTRUCCION"/>
    <s v="CINTA DE ENMASCARAR SAE-AMS-T-21595 DE 2&quot; POR ROLLO"/>
    <n v="31201503"/>
    <s v="SELECCIÓN ABREVIADA SUBASTA INVERSA"/>
    <n v="4"/>
    <n v="6"/>
    <n v="1"/>
    <n v="79000"/>
    <s v="UNIDAD"/>
    <s v="NO SOLICITADAS"/>
  </r>
  <r>
    <x v="2"/>
    <s v="204-4-9"/>
    <n v="10"/>
    <s v="MATERIALES DE CONSTRUCCION"/>
    <s v="LAMINA ACRILICA DE 1 METRO POR 1 METRO Y DE 1/4 DE ESPESOR"/>
    <n v="13111204"/>
    <s v="SELECCIÓN ABREVIADA SUBASTA INVERSA"/>
    <n v="4"/>
    <n v="6"/>
    <n v="1"/>
    <n v="850000"/>
    <s v="UNIDAD"/>
    <s v="NO SOLICITADAS"/>
  </r>
  <r>
    <x v="2"/>
    <s v="204-4-9"/>
    <n v="10"/>
    <s v="MATERIALES DE CONSTRUCCION"/>
    <s v="LAMINA DURAL P/N 2024 T3 0,032"/>
    <n v="30102006"/>
    <s v="SELECCIÓN ABREVIADA SUBASTA INVERSA"/>
    <n v="4"/>
    <n v="6"/>
    <n v="1"/>
    <n v="812001"/>
    <s v="UNIDAD"/>
    <s v="NO SOLICITADAS"/>
  </r>
  <r>
    <x v="2"/>
    <s v="204-4-9"/>
    <n v="10"/>
    <s v="MATERIALES DE CONSTRUCCION"/>
    <s v="MANGUERA HIDRAULICA DE 3/4 CON ALMA DE ACERO DE 3.500 PSI"/>
    <n v="40142020"/>
    <s v="MÍNIMA CUANTÍA"/>
    <n v="2"/>
    <n v="4"/>
    <n v="12"/>
    <n v="600000"/>
    <s v="METRO"/>
    <s v="NO SOLICITADAS"/>
  </r>
  <r>
    <x v="2"/>
    <s v="204-4-9"/>
    <n v="10"/>
    <s v="MATERIALES DE CONSTRUCCION"/>
    <s v="LAMINA DURAL P/N QQ-A250/3 2025 T3 0,016"/>
    <n v="30102006"/>
    <s v="SELECCIÓN ABREVIADA SUBASTA INVERSA"/>
    <n v="4"/>
    <n v="6"/>
    <n v="1"/>
    <n v="549275"/>
    <s v="UNIDAD"/>
    <s v="NO SOLICITADAS"/>
  </r>
  <r>
    <x v="2"/>
    <s v="204-4-9"/>
    <n v="10"/>
    <s v="MATERIALES DE CONSTRUCCION"/>
    <s v="SOLDADURA BGA FUNDENTE XG-50"/>
    <n v="23271811"/>
    <s v="SELECCIÓN ABREVIADA SUBASTA INVERSA"/>
    <n v="4"/>
    <n v="6"/>
    <n v="1"/>
    <n v="28248"/>
    <s v="UNIDAD"/>
    <s v="NO SOLICITADAS"/>
  </r>
  <r>
    <x v="2"/>
    <s v="204-4-9"/>
    <n v="10"/>
    <s v="MATERIALES DE CONSTRUCCION"/>
    <s v="ADHESION PROMOTER METAL BONDS INSTABOND 900"/>
    <n v="31201601"/>
    <s v="SELECCIÓN ABREVIADA SUBASTA INVERSA"/>
    <n v="4"/>
    <n v="6"/>
    <n v="1"/>
    <n v="2122801"/>
    <s v="UNIDAD"/>
    <s v="NO SOLICITADAS"/>
  </r>
  <r>
    <x v="2"/>
    <s v="204-4-9"/>
    <n v="10"/>
    <s v="MATERIALES DE CONSTRUCCION"/>
    <s v="SELLANTE ESTRUCTURAL HYSOL KIT (PART A&amp;B) EA956"/>
    <n v="31201600"/>
    <s v="SELECCIÓN ABREVIADA SUBASTA INVERSA"/>
    <n v="4"/>
    <n v="6"/>
    <n v="1"/>
    <n v="835256"/>
    <s v="UNIDAD"/>
    <s v="NO SOLICITADAS"/>
  </r>
  <r>
    <x v="2"/>
    <s v="204-4-9"/>
    <n v="10"/>
    <s v="MATERIALES DE CONSTRUCCION"/>
    <s v="SELLANTE ESTRUCTURAL HYSOL KIT (PART A&amp;B) EA960F"/>
    <n v="31201600"/>
    <s v="SELECCIÓN ABREVIADA SUBASTA INVERSA"/>
    <n v="4"/>
    <n v="6"/>
    <n v="1"/>
    <n v="1566078"/>
    <s v="UNIDAD"/>
    <s v="NO SOLICITADAS"/>
  </r>
  <r>
    <x v="2"/>
    <s v="204-4-9"/>
    <n v="10"/>
    <s v="MATERIALES DE CONSTRUCCION"/>
    <s v="SELLANTE ESTRUCTURAL HYSOL P/N 9339 PRESENTACION POR CUARTO"/>
    <n v="31201600"/>
    <s v="SELECCIÓN ABREVIADA SUBASTA INVERSA"/>
    <n v="4"/>
    <n v="6"/>
    <n v="1"/>
    <n v="1101563"/>
    <s v="UNIDAD"/>
    <s v="NO SOLICITADAS"/>
  </r>
  <r>
    <x v="2"/>
    <s v="204-4-9"/>
    <n v="10"/>
    <s v="MATERIALES DE CONSTRUCCION"/>
    <s v="SILICONA INDUSTRIAL MULTIPROPOSITO PRESENTACION EN SPRAY"/>
    <n v="31133710"/>
    <s v="SELECCIÓN ABREVIADA SUBASTA INVERSA"/>
    <n v="4"/>
    <n v="6"/>
    <n v="10"/>
    <n v="680000"/>
    <s v="UNIDAD"/>
    <s v="NO SOLICITADAS"/>
  </r>
  <r>
    <x v="2"/>
    <s v="204-4-9"/>
    <n v="10"/>
    <s v="MATERIALES DE CONSTRUCCION"/>
    <s v="SELLANTE ANAEROBICO RETAINING COMPOUND ASTM D5363 GROUP 04 CLASS 1 GRADE 1"/>
    <n v="31201631"/>
    <s v="SELECCIÓN ABREVIADA SUBASTA INVERSA"/>
    <n v="4"/>
    <n v="6"/>
    <n v="1"/>
    <n v="49934.000000000007"/>
    <s v="UNIDAD"/>
    <s v="NO SOLICITADAS"/>
  </r>
  <r>
    <x v="2"/>
    <s v="204-4-9"/>
    <n v="10"/>
    <s v="MATERIALES DE CONSTRUCCION"/>
    <s v="SELLANTE ANAEROBICO THREADLOCKING LOCTITE 7649"/>
    <n v="31201631"/>
    <s v="SELECCIÓN ABREVIADA SUBASTA INVERSA"/>
    <n v="4"/>
    <n v="6"/>
    <n v="1"/>
    <n v="117916"/>
    <s v="UNIDAD"/>
    <s v="NO SOLICITADAS"/>
  </r>
  <r>
    <x v="2"/>
    <s v="204-4-9"/>
    <n v="10"/>
    <s v="MATERIALES DE CONSTRUCCION"/>
    <s v="SELLANTE ESTRUCTURAL HYSOL 9394 PRESENTACION POR CUARTO "/>
    <n v="31201600"/>
    <s v="SELECCIÓN ABREVIADA SUBASTA INVERSA"/>
    <n v="4"/>
    <n v="6"/>
    <n v="1"/>
    <n v="1193070"/>
    <s v="UNIDAD"/>
    <s v="NO SOLICITADAS"/>
  </r>
  <r>
    <x v="2"/>
    <s v="204-4-9"/>
    <n v="10"/>
    <s v="MATERIALES DE CONSTRUCCION"/>
    <s v="ADHESIVE SILICONE BASE 299-947-152 TYPE III"/>
    <n v="31201601"/>
    <s v="SELECCIÓN ABREVIADA SUBASTA INVERSA"/>
    <n v="4"/>
    <n v="6"/>
    <n v="1"/>
    <n v="609981"/>
    <s v="UNIDAD"/>
    <s v="NO SOLICITADAS"/>
  </r>
  <r>
    <x v="2"/>
    <s v="204-4-9"/>
    <n v="10"/>
    <s v="MATERIALES DE CONSTRUCCION"/>
    <s v="ADHESIVE SILICONE BASE TWO PART 299-947-152 TYPE I CLASS 1"/>
    <n v="31201601"/>
    <s v="SELECCIÓN ABREVIADA SUBASTA INVERSA"/>
    <n v="4"/>
    <n v="6"/>
    <n v="1"/>
    <n v="1106150"/>
    <s v="UNIDAD"/>
    <s v="NO SOLICITADAS"/>
  </r>
  <r>
    <x v="2"/>
    <s v="204-4-9"/>
    <n v="10"/>
    <s v="MATERIALES DE CONSTRUCCION"/>
    <s v="LIMPIADOR DIELECTRICO PRESENTACION SPRAY DE 430CC P/N HFE-7100"/>
    <n v="47131800"/>
    <s v="SELECCIÓN ABREVIADA SUBASTA INVERSA"/>
    <n v="4"/>
    <n v="6"/>
    <n v="5"/>
    <n v="736885"/>
    <s v="UNIDAD"/>
    <s v="NO SOLICITADAS"/>
  </r>
  <r>
    <x v="2"/>
    <s v="204-4-9"/>
    <n v="10"/>
    <s v="MATERIALES DE CONSTRUCCION"/>
    <s v="SELLANTE ESTRUCTURAL HYSOL KIT (PART A&amp;B) AE9309"/>
    <n v="31201600"/>
    <s v="SELECCIÓN ABREVIADA SUBASTA INVERSA"/>
    <n v="4"/>
    <n v="6"/>
    <n v="1"/>
    <n v="783824"/>
    <s v="UNIDAD"/>
    <s v="NO SOLICITADAS"/>
  </r>
  <r>
    <x v="2"/>
    <s v="204-4-9"/>
    <n v="10"/>
    <s v="MATERIALES DE CONSTRUCCION"/>
    <s v="SELLANTE ESTRUCTURAL HYSOL KIT (PART A&amp;B) EA934"/>
    <n v="31201600"/>
    <s v="SELECCIÓN ABREVIADA SUBASTA INVERSA"/>
    <n v="4"/>
    <n v="6"/>
    <n v="1"/>
    <n v="987341"/>
    <s v="UNIDAD"/>
    <s v="NO SOLICITADAS"/>
  </r>
  <r>
    <x v="2"/>
    <s v="204-4-9"/>
    <n v="10"/>
    <s v="MATERIALES DE CONSTRUCCION"/>
    <s v="CINTA ADHESIVA NUMERO 3939 "/>
    <n v="31201501"/>
    <s v="SELECCIÓN ABREVIADA SUBASTA INVERSA"/>
    <n v="4"/>
    <n v="6"/>
    <n v="1"/>
    <n v="65200"/>
    <s v="UNIDAD"/>
    <s v="NO SOLICITADAS"/>
  </r>
  <r>
    <x v="2"/>
    <s v="204-4-9"/>
    <n v="10"/>
    <s v="MATERIALES DE CONSTRUCCION"/>
    <s v="LAMINA DURAL P/N QQ-A250/5 2026 T3 0,008"/>
    <n v="30102006"/>
    <s v="SELECCIÓN ABREVIADA SUBASTA INVERSA"/>
    <n v="4"/>
    <n v="6"/>
    <n v="1"/>
    <n v="1098552"/>
    <s v="UNIDAD"/>
    <s v="NO SOLICITADAS"/>
  </r>
  <r>
    <x v="2"/>
    <s v="204-4-9"/>
    <n v="10"/>
    <s v="MATERIALES DE CONSTRUCCION"/>
    <s v="LIJA DE OXIDO DE ALUMINIO NUMERO 320 DE 4 PULGADAS PRESENTACION ROLLO DE 45 METROS"/>
    <n v="27111918"/>
    <s v="SELECCIÓN ABREVIADA SUBASTA INVERSA"/>
    <n v="4"/>
    <n v="6"/>
    <n v="1"/>
    <n v="215173"/>
    <s v="UNIDAD"/>
    <s v="NO SOLICITADAS"/>
  </r>
  <r>
    <x v="2"/>
    <s v="204-4-9"/>
    <n v="10"/>
    <s v="MATERIALES DE CONSTRUCCION"/>
    <s v="CINTA DE ALUMINIO MIL-T-23377 DE 1&quot; POR ROLLO"/>
    <n v="31201530"/>
    <s v="SELECCIÓN ABREVIADA SUBASTA INVERSA"/>
    <n v="4"/>
    <n v="6"/>
    <n v="1"/>
    <n v="127906"/>
    <s v="UNIDAD"/>
    <s v="NO SOLICITADAS"/>
  </r>
  <r>
    <x v="2"/>
    <s v="204-4-9"/>
    <n v="10"/>
    <s v="MATERIALES DE CONSTRUCCION"/>
    <s v="SELLANTE DE POLISULFURO GRIS TYPE II-2 KIT (PART A&amp;B) P/S870B-2"/>
    <n v="31211704"/>
    <s v="SELECCIÓN ABREVIADA SUBASTA INVERSA"/>
    <n v="4"/>
    <n v="6"/>
    <n v="1"/>
    <n v="678891"/>
    <s v="UNIDAD"/>
    <s v="NO SOLICITADAS"/>
  </r>
  <r>
    <x v="2"/>
    <s v="204-4-9"/>
    <n v="10"/>
    <s v="MATERIALES DE CONSTRUCCION"/>
    <s v="EXTRUDED ALUMINUM ANGLE 1-1/2 X1-1/2 X 1/16 12 FT P/N 03-47500-12"/>
    <n v="30101506"/>
    <s v="SELECCIÓN ABREVIADA SUBASTA INVERSA"/>
    <n v="4"/>
    <n v="6"/>
    <n v="1"/>
    <n v="594930"/>
    <s v="UNIDAD"/>
    <s v="NO SOLICITADAS"/>
  </r>
  <r>
    <x v="2"/>
    <s v="204-4-9"/>
    <n v="10"/>
    <s v="MATERIALES DE CONSTRUCCION"/>
    <s v="TAPE ADHESIVE REFLECTORIZED SHEETING NUMERO 7610"/>
    <n v="31201516"/>
    <s v="SELECCIÓN ABREVIADA SUBASTA INVERSA"/>
    <n v="4"/>
    <n v="6"/>
    <n v="2"/>
    <n v="2677500"/>
    <s v="UNIDAD"/>
    <s v="NO SOLICITADAS"/>
  </r>
  <r>
    <x v="2"/>
    <s v="204-4-9"/>
    <n v="10"/>
    <s v="MATERIALES DE CONSTRUCCION"/>
    <s v="CINTA DE ENMASCARAR SAE-AMS-T-21595 DE 1&quot; POR ROLLO"/>
    <n v="31201503"/>
    <s v="SELECCIÓN ABREVIADA SUBASTA INVERSA"/>
    <n v="4"/>
    <n v="6"/>
    <n v="1"/>
    <n v="92000"/>
    <s v="UNIDAD"/>
    <s v="NO SOLICITADAS"/>
  </r>
  <r>
    <x v="2"/>
    <s v="204-4-9"/>
    <n v="10"/>
    <s v="MATERIALES DE CONSTRUCCION"/>
    <s v="DISCOS ROLOCK ABRASIVO 2&quot; DIAMETRO GRANO 80 TURN ON CAJA DE 100 UNIDADES"/>
    <n v="31191506"/>
    <s v="SELECCIÓN ABREVIADA SUBASTA INVERSA"/>
    <n v="4"/>
    <n v="6"/>
    <n v="1"/>
    <n v="310000"/>
    <s v="UNIDAD"/>
    <s v="NO SOLICITADAS"/>
  </r>
  <r>
    <x v="2"/>
    <s v="204-4-9"/>
    <n v="10"/>
    <s v="MATERIALES DE CONSTRUCCION"/>
    <s v="PINTURA EPÓXICA GRIS * 3.75 GALÓN_x000a_"/>
    <n v="31211500"/>
    <s v="SELECCIÓN ABREVIADA SUBASTA INVERSA"/>
    <n v="4"/>
    <n v="7"/>
    <n v="2"/>
    <n v="647714"/>
    <s v="UNIDAD"/>
    <s v="NO SOLICITADAS"/>
  </r>
  <r>
    <x v="2"/>
    <s v="204-4-9"/>
    <n v="10"/>
    <s v="MATERIALES DE CONSTRUCCION"/>
    <s v="SOLDER FLUX XG-Z40 SOLDER PASTE SN 63/PB37 25-45UM"/>
    <n v="23271807"/>
    <s v="SELECCIÓN ABREVIADA SUBASTA INVERSA"/>
    <n v="4"/>
    <n v="6"/>
    <n v="1"/>
    <n v="45000"/>
    <s v="UNIDAD"/>
    <s v="NO SOLICITADAS"/>
  </r>
  <r>
    <x v="2"/>
    <s v="204-4-9"/>
    <n v="10"/>
    <s v="MATERIALES DE CONSTRUCCION"/>
    <s v="FLASH TAPE HCS2114 PRESENTACION EN ROLLO"/>
    <n v="31201505"/>
    <s v="SELECCIÓN ABREVIADA SUBASTA INVERSA"/>
    <n v="4"/>
    <n v="6"/>
    <n v="10"/>
    <n v="1450000"/>
    <s v="UNIDAD"/>
    <s v="NO SOLICITADAS"/>
  </r>
  <r>
    <x v="2"/>
    <s v="204-4-9"/>
    <n v="10"/>
    <s v="MATERIALES DE CONSTRUCCION"/>
    <s v="MANGUERA NEUMATICA DE 20 METROS P/N IM2005A"/>
    <n v="40142002"/>
    <s v="SELECCIÓN ABREVIADA SUBASTA INVERSA"/>
    <n v="4"/>
    <n v="6"/>
    <n v="1"/>
    <n v="127000.00000000001"/>
    <s v="UNIDAD"/>
    <s v="NO SOLICITADAS"/>
  </r>
  <r>
    <x v="2"/>
    <s v="204-4-9"/>
    <n v="10"/>
    <s v="MATERIALES DE CONSTRUCCION"/>
    <s v="MANGUERA NEUMATICA DE 20 METROS P/N IM2009A"/>
    <n v="40142002"/>
    <s v="SELECCIÓN ABREVIADA SUBASTA INVERSA"/>
    <n v="4"/>
    <n v="6"/>
    <n v="1"/>
    <n v="255000"/>
    <s v="UNIDAD"/>
    <s v="NO SOLICITADAS"/>
  </r>
  <r>
    <x v="2"/>
    <s v="204-4-9"/>
    <n v="10"/>
    <s v="MATERIALES DE CONSTRUCCION"/>
    <s v="COMPUESTO DE SELLADO KIT (PART A&amp;B) P/S870C-12 PRESENTACION EN CUARTOS"/>
    <n v="31211704"/>
    <s v="SELECCIÓN ABREVIADA SUBASTA INVERSA"/>
    <n v="4"/>
    <n v="6"/>
    <n v="4"/>
    <n v="7000000.0000000009"/>
    <s v="UNIDAD"/>
    <s v="NO SOLICITADAS"/>
  </r>
  <r>
    <x v="2"/>
    <s v="204-4-9"/>
    <n v="10"/>
    <s v="MATERIALES DE CONSTRUCCION"/>
    <s v="LAMINA DURAL P/N 2024 T3 0,016 "/>
    <n v="30102006"/>
    <s v="SELECCIÓN ABREVIADA SUBASTA INVERSA"/>
    <n v="4"/>
    <n v="6"/>
    <n v="2"/>
    <n v="2500000"/>
    <s v="UNIDAD"/>
    <s v="NO SOLICITADAS"/>
  </r>
  <r>
    <x v="2"/>
    <s v="204-4-9"/>
    <n v="10"/>
    <s v="MATERIALES DE CONSTRUCCION"/>
    <s v="COMPUESTO DE SELLADO KIT (PART A&amp;B) 1422 B2 PRESENTACION EN CUARTOS"/>
    <n v="31211704"/>
    <s v="SELECCIÓN ABREVIADA SUBASTA INVERSA"/>
    <n v="4"/>
    <n v="6"/>
    <n v="4"/>
    <n v="4200000"/>
    <s v="UNIDAD"/>
    <s v="NO SOLICITADAS"/>
  </r>
  <r>
    <x v="2"/>
    <s v="204-4-9"/>
    <n v="10"/>
    <s v="MATERIALES DE CONSTRUCCION"/>
    <s v="SELLANTE DE SILICONA GRIS ESPECIFICACION MEP 09-045 P/N RTV157 PRESENTACION EN TUBO"/>
    <n v="31133710"/>
    <s v="SELECCIÓN ABREVIADA SUBASTA INVERSA"/>
    <n v="4"/>
    <n v="6"/>
    <n v="1"/>
    <n v="197740"/>
    <s v="UNIDAD"/>
    <s v="NO SOLICITADAS"/>
  </r>
  <r>
    <x v="2"/>
    <s v="204-4-9"/>
    <n v="10"/>
    <s v="MATERIALES DE CONSTRUCCION"/>
    <s v="DISCO ROLOCK 3&quot; DIAMETRO AZUL TURN ON "/>
    <n v="31191506"/>
    <s v="SELECCIÓN ABREVIADA SUBASTA INVERSA"/>
    <n v="4"/>
    <n v="6"/>
    <n v="1"/>
    <n v="9315"/>
    <s v="UNIDAD"/>
    <s v="NO SOLICITADAS"/>
  </r>
  <r>
    <x v="2"/>
    <s v="204-4-9"/>
    <n v="10"/>
    <s v="MATERIALES DE CONSTRUCCION"/>
    <s v="DISCO ROLOCK 3&quot; DIAMETRO MARRON TURN ON3"/>
    <n v="31191506"/>
    <s v="SELECCIÓN ABREVIADA SUBASTA INVERSA"/>
    <n v="4"/>
    <n v="6"/>
    <n v="1"/>
    <n v="12068"/>
    <s v="UNIDAD"/>
    <s v="NO SOLICITADAS"/>
  </r>
  <r>
    <x v="2"/>
    <s v="204-4-9"/>
    <n v="10"/>
    <s v="MATERIALES DE CONSTRUCCION"/>
    <s v="DISCO ROLOCK 3&quot; DIAMETRO VINO TINTO TURN ON "/>
    <n v="31191506"/>
    <s v="SELECCIÓN ABREVIADA SUBASTA INVERSA"/>
    <n v="4"/>
    <n v="6"/>
    <n v="1"/>
    <n v="11900"/>
    <s v="UNIDAD"/>
    <s v="NO SOLICITADAS"/>
  </r>
  <r>
    <x v="2"/>
    <s v="204-4-9"/>
    <n v="10"/>
    <s v="MATERIALES DE CONSTRUCCION"/>
    <s v="THINER PRESENTACION CANECA DE 55 GALONES"/>
    <n v="31211800"/>
    <s v="SELECCIÓN ABREVIADA SUBASTA INVERSA"/>
    <n v="4"/>
    <n v="6"/>
    <n v="1"/>
    <n v="815560"/>
    <s v="UNIDAD"/>
    <s v="NO SOLICITADAS"/>
  </r>
  <r>
    <x v="2"/>
    <s v="204-4-9"/>
    <n v="10"/>
    <s v="MATERIALES DE CONSTRUCCION"/>
    <s v="CINTA DE ALUMINIO MIL-T-23377 DE 2&quot; POR ROLLO"/>
    <n v="31201530"/>
    <s v="SELECCIÓN ABREVIADA SUBASTA INVERSA"/>
    <n v="4"/>
    <n v="6"/>
    <n v="1"/>
    <n v="273328"/>
    <s v="UNIDAD"/>
    <s v="NO SOLICITADAS"/>
  </r>
  <r>
    <x v="2"/>
    <s v="204-4-9"/>
    <n v="10"/>
    <s v="MATERIALES DE CONSTRUCCION"/>
    <s v="DISCO DE LIJA DE 5 HUECOS DE 5&quot; DE OXIDO DE ALUMINIO GRANO P 120 CAJA DE 100 UNIDADES"/>
    <n v="27112742"/>
    <s v="SELECCIÓN ABREVIADA SUBASTA INVERSA"/>
    <n v="4"/>
    <n v="6"/>
    <n v="1"/>
    <n v="294748"/>
    <s v="UNIDAD"/>
    <s v="NO SOLICITADAS"/>
  </r>
  <r>
    <x v="2"/>
    <s v="204-4-9"/>
    <n v="10"/>
    <s v="MATERIALES DE CONSTRUCCION"/>
    <s v="DISCO DE LIJA DE 5 HUECOS DE 5&quot; DE OXIDO DE ALUMINIO GRANO P 220 CAJA DE 100 UNIDADES"/>
    <n v="27112742"/>
    <s v="SELECCIÓN ABREVIADA SUBASTA INVERSA"/>
    <n v="4"/>
    <n v="6"/>
    <n v="1"/>
    <n v="294748"/>
    <s v="UNIDAD"/>
    <s v="NO SOLICITADAS"/>
  </r>
  <r>
    <x v="2"/>
    <s v="204-4-9"/>
    <n v="10"/>
    <s v="MATERIALES DE CONSTRUCCION"/>
    <s v="PRIMER PARA SUPERFICIES DE ACERO MIL-PRF-26915D"/>
    <n v="31211510"/>
    <s v="SELECCIÓN ABREVIADA SUBASTA INVERSA"/>
    <n v="4"/>
    <n v="6"/>
    <n v="1"/>
    <n v="1589766"/>
    <s v="GALON"/>
    <s v="NO SOLICITADAS"/>
  </r>
  <r>
    <x v="2"/>
    <s v="204-4-9"/>
    <n v="10"/>
    <s v="MATERIALES DE CONSTRUCCION"/>
    <s v="COMPUESTO DE SELLADO KIT (PART A&amp;B) 1422 A2 PRESENTACION EN CUARTOS"/>
    <n v="31211704"/>
    <s v="SELECCIÓN ABREVIADA SUBASTA INVERSA"/>
    <n v="4"/>
    <n v="6"/>
    <n v="4"/>
    <n v="4200000"/>
    <s v="UNIDAD"/>
    <s v="NO SOLICITADAS"/>
  </r>
  <r>
    <x v="2"/>
    <s v="204-4-9"/>
    <n v="10"/>
    <s v="MATERIALES DE CONSTRUCCION"/>
    <s v="COMPUESTO DE SELLADO KIT (PART A&amp;B) 1425 A2 PRESENTACION EN CUARTOS"/>
    <n v="31211704"/>
    <s v="SELECCIÓN ABREVIADA SUBASTA INVERSA"/>
    <n v="4"/>
    <n v="6"/>
    <n v="4"/>
    <n v="6380000.0000000009"/>
    <s v="UNIDAD"/>
    <s v="NO SOLICITADAS"/>
  </r>
  <r>
    <x v="2"/>
    <s v="204-4-9"/>
    <n v="10"/>
    <s v="MATERIALES DE CONSTRUCCION"/>
    <s v="COMPUESTO DE SELLADO KIT (PART A&amp;B) 1425 B2 PRESENTACION EN CUARTOS"/>
    <n v="31211704"/>
    <s v="SELECCIÓN ABREVIADA SUBASTA INVERSA"/>
    <n v="4"/>
    <n v="6"/>
    <n v="4"/>
    <n v="6380000.0000000009"/>
    <s v="UNIDAD"/>
    <s v="NO SOLICITADAS"/>
  </r>
  <r>
    <x v="2"/>
    <s v="204-4-9"/>
    <n v="10"/>
    <s v="MATERIALES DE CONSTRUCCION"/>
    <s v="ADHESIVE ROOM TEMPERATURE CURE HYSOL EA9340 "/>
    <n v="31201601"/>
    <s v="SELECCIÓN ABREVIADA SUBASTA INVERSA"/>
    <n v="4"/>
    <n v="6"/>
    <n v="1"/>
    <n v="860750"/>
    <s v="UNIDAD"/>
    <s v="NO SOLICITADAS"/>
  </r>
  <r>
    <x v="2"/>
    <s v="204-4-9"/>
    <n v="10"/>
    <s v="MATERIALES DE CONSTRUCCION"/>
    <s v="LIJA ADHESIVA P120 PARA ORBITAL VELCRO SANDING DISCS "/>
    <n v="27112737"/>
    <s v="SELECCIÓN ABREVIADA SUBASTA INVERSA"/>
    <n v="4"/>
    <n v="6"/>
    <n v="1"/>
    <n v="6046"/>
    <s v="UNIDAD"/>
    <s v="NO SOLICITADAS"/>
  </r>
  <r>
    <x v="2"/>
    <s v="204-4-9"/>
    <n v="10"/>
    <s v="MATERIALES DE CONSTRUCCION"/>
    <s v="LIMPIADOR DE CONTACTOS ELECTRONICOS PRESENTACION EN AEROSOL X 301 ML"/>
    <n v="47131825"/>
    <s v="SELECCIÓN ABREVIADA SUBASTA INVERSA"/>
    <n v="4"/>
    <n v="6"/>
    <n v="28"/>
    <n v="2293200.0000000005"/>
    <s v="UNIDAD"/>
    <s v="NO SOLICITADAS"/>
  </r>
  <r>
    <x v="2"/>
    <s v="204-4-9"/>
    <n v="10"/>
    <s v="MATERIALES DE CONSTRUCCION"/>
    <s v="SELLANTE PR 2050B 1/2 PRESENTACION EN CUARTO"/>
    <n v="31211704"/>
    <s v="SELECCIÓN ABREVIADA SUBASTA INVERSA"/>
    <n v="4"/>
    <n v="6"/>
    <n v="1"/>
    <n v="1853654"/>
    <s v="UNIDAD"/>
    <s v="NO SOLICITADAS"/>
  </r>
  <r>
    <x v="2"/>
    <s v="204-4-9"/>
    <n v="10"/>
    <s v="MATERIALES DE CONSTRUCCION"/>
    <s v="SPRAY PRIMER DE AVIACION TIEMPO CURADO RAPIDO RESISTENTE A TEMPERATURA DE 350 GRADOS P/N MIL-P-7962 PRESENTACION DE 16 ONZAS"/>
    <n v="31211510"/>
    <s v="SELECCIÓN ABREVIADA SUBASTA INVERSA"/>
    <n v="4"/>
    <n v="6"/>
    <n v="1"/>
    <n v="215000"/>
    <s v="UNIDAD"/>
    <s v="NO SOLICITADAS"/>
  </r>
  <r>
    <x v="2"/>
    <s v="204-4-9"/>
    <n v="10"/>
    <s v="MATERIALES DE CONSTRUCCION"/>
    <s v="PLATING TAPE AGE CONTROL 3MM NUMERO 471"/>
    <n v="31201500"/>
    <s v="SELECCIÓN ABREVIADA SUBASTA INVERSA"/>
    <n v="4"/>
    <n v="6"/>
    <n v="1"/>
    <n v="77000"/>
    <s v="UNIDAD"/>
    <s v="NO SOLICITADAS"/>
  </r>
  <r>
    <x v="2"/>
    <s v="204-4-9"/>
    <n v="10"/>
    <s v="MATERIALES DE CONSTRUCCION"/>
    <s v="SELLANTE DE BAJA ADHERENCIA PR-1428 CLASS B-2"/>
    <n v="31211704"/>
    <s v="SELECCIÓN ABREVIADA SUBASTA INVERSA"/>
    <n v="4"/>
    <n v="6"/>
    <n v="1"/>
    <n v="784109.00000000012"/>
    <s v="UNIDAD"/>
    <s v="NO SOLICITADAS"/>
  </r>
  <r>
    <x v="2"/>
    <s v="204-4-9"/>
    <n v="10"/>
    <s v="MATERIALES DE CONSTRUCCION"/>
    <s v="ADHESIVE SILICONE BASE 299-947-152 TYPE I CLASS 2"/>
    <n v="31201601"/>
    <s v="SELECCIÓN ABREVIADA SUBASTA INVERSA"/>
    <n v="4"/>
    <n v="6"/>
    <n v="1"/>
    <n v="64201"/>
    <s v="UNIDAD"/>
    <s v="NO SOLICITADAS"/>
  </r>
  <r>
    <x v="2"/>
    <s v="204-4-9"/>
    <n v="10"/>
    <s v="MATERIALES DE CONSTRUCCION"/>
    <s v="CINTA SELLANTE P/N HCS2125 PRESENTACION EN ROLLO"/>
    <n v="31201500"/>
    <s v="SELECCIÓN ABREVIADA SUBASTA INVERSA"/>
    <n v="4"/>
    <n v="6"/>
    <n v="30"/>
    <n v="5550000"/>
    <s v="UNIDAD"/>
    <s v="NO SOLICITADAS"/>
  </r>
  <r>
    <x v="2"/>
    <s v="204-4-9"/>
    <n v="10"/>
    <s v="MATERIALES DE CONSTRUCCION"/>
    <s v="LIMPIADOR DE CONTACTO ELECTRONICO 140 EN SPRAY PRESENTACION DE 16 ONZAS P/N 09-26465"/>
    <n v="47131825"/>
    <s v="SELECCIÓN ABREVIADA SUBASTA INVERSA"/>
    <n v="4"/>
    <n v="6"/>
    <n v="1"/>
    <n v="103435.00000000001"/>
    <s v="UNIDAD"/>
    <s v="NO SOLICITADAS"/>
  </r>
  <r>
    <x v="2"/>
    <s v="204-4-9"/>
    <n v="10"/>
    <s v="MATERIALES DE CONSTRUCCION"/>
    <s v="LIJA ADHESIVA P80 PARA ORBITAL VELCRO SANDING DISCS "/>
    <n v="27112737"/>
    <s v="SELECCIÓN ABREVIADA SUBASTA INVERSA"/>
    <n v="4"/>
    <n v="6"/>
    <n v="1"/>
    <n v="9200"/>
    <s v="UNIDAD"/>
    <s v="NO SOLICITADAS"/>
  </r>
  <r>
    <x v="2"/>
    <s v="204-4-9"/>
    <n v="10"/>
    <s v="MATERIALES DE CONSTRUCCION"/>
    <s v="DISCOS ROLOCK ABRASIVO 2&quot; DIAMETRO GRANO 120 TURN ON CAJA DE 100 UNIDADES"/>
    <n v="31191506"/>
    <s v="SELECCIÓN ABREVIADA SUBASTA INVERSA"/>
    <n v="4"/>
    <n v="6"/>
    <n v="1"/>
    <n v="312000"/>
    <s v="UNIDAD"/>
    <s v="NO SOLICITADAS"/>
  </r>
  <r>
    <x v="2"/>
    <s v="204-4-9"/>
    <n v="10"/>
    <s v="MATERIALES DE CONSTRUCCION"/>
    <s v="EXTRUDED ALUMINUM ANGLE 2-1/2 X2-1/2 X 1/8 12 FT P/N 03-47650-12"/>
    <n v="30101506"/>
    <s v="SELECCIÓN ABREVIADA SUBASTA INVERSA"/>
    <n v="4"/>
    <n v="6"/>
    <n v="1"/>
    <n v="963016"/>
    <s v="UNIDAD"/>
    <s v="NO SOLICITADAS"/>
  </r>
  <r>
    <x v="2"/>
    <s v="204-4-9"/>
    <n v="10"/>
    <s v="MATERIALES DE CONSTRUCCION"/>
    <s v="ADHESIVE EPOXY BASE 299-947-100 TYPE II CLASS 3"/>
    <n v="31201601"/>
    <s v="SELECCIÓN ABREVIADA SUBASTA INVERSA"/>
    <n v="4"/>
    <n v="6"/>
    <n v="1"/>
    <n v="1141352"/>
    <s v="UNIDAD"/>
    <s v="NO SOLICITADAS"/>
  </r>
  <r>
    <x v="2"/>
    <s v="204-4-9"/>
    <n v="10"/>
    <s v="MATERIALES DE CONSTRUCCION"/>
    <s v="KIT PINTURA AZUL (BASE/ACTIVADOR) FED STD 25180 MIL-PRF85285 ( COMPONENTE PRIMARIO DE UN GALON)"/>
    <n v="31211505"/>
    <s v="SELECCIÓN ABREVIADA SUBASTA INVERSA"/>
    <n v="4"/>
    <n v="6"/>
    <n v="1"/>
    <n v="1248354"/>
    <s v="UNIDAD"/>
    <s v="NO SOLICITADAS"/>
  </r>
  <r>
    <x v="2"/>
    <s v="204-4-9"/>
    <n v="10"/>
    <s v="MATERIALES DE CONSTRUCCION"/>
    <s v="CABLE P/N 3C058A"/>
    <n v="26121634"/>
    <s v="SELECCIÓN ABREVIADA SUBASTA INVERSA"/>
    <n v="4"/>
    <n v="6"/>
    <n v="1"/>
    <n v="40600"/>
    <s v="METRO"/>
    <s v="NO SOLICITADAS"/>
  </r>
  <r>
    <x v="2"/>
    <s v="204-4-9"/>
    <n v="10"/>
    <s v="MATERIALES DE CONSTRUCCION"/>
    <s v="DISCOS ROLOCK ABRASIVO 2&quot; DIAMETRO GRANO 240 TURN ON "/>
    <n v="31191506"/>
    <s v="SELECCIÓN ABREVIADA SUBASTA INVERSA"/>
    <n v="4"/>
    <n v="6"/>
    <n v="1"/>
    <n v="10400.000000000002"/>
    <s v="UNIDAD"/>
    <s v="NO SOLICITADAS"/>
  </r>
  <r>
    <x v="2"/>
    <s v="204-4-9"/>
    <n v="10"/>
    <s v="MATERIALES DE CONSTRUCCION"/>
    <s v="KIT DE PINTURA NEGRO (BASE/ACTIVADOR) FED-STD-17038 MIL-PRF 85285 (COMPONENTE PRIMARIO DE UN GALON)"/>
    <n v="31211505"/>
    <s v="SELECCIÓN ABREVIADA SUBASTA INVERSA"/>
    <n v="4"/>
    <n v="6"/>
    <n v="1"/>
    <n v="1248354"/>
    <s v="UNIDAD"/>
    <s v="NO SOLICITADAS"/>
  </r>
  <r>
    <x v="2"/>
    <s v="204-4-9"/>
    <n v="10"/>
    <s v="MATERIALES DE CONSTRUCCION"/>
    <s v="KIT PINTURA  BLANCA (BASE/ACTIVADOR) FED STD 17925 MIL-PRF85285 ( COMPONENTE PRIMARIO DE UN GALON)"/>
    <n v="31211505"/>
    <s v="SELECCIÓN ABREVIADA SUBASTA INVERSA"/>
    <n v="4"/>
    <n v="6"/>
    <n v="1"/>
    <n v="1248354"/>
    <s v="UNIDAD"/>
    <s v="NO SOLICITADAS"/>
  </r>
  <r>
    <x v="2"/>
    <s v="204-4-9"/>
    <n v="10"/>
    <s v="MATERIALES DE CONSTRUCCION"/>
    <s v="DISCOS ROLOCK ABRASIVO 2&quot; DIAMETRO GRANO 320 TURN ON "/>
    <n v="31191506"/>
    <s v="SELECCIÓN ABREVIADA SUBASTA INVERSA"/>
    <n v="4"/>
    <n v="6"/>
    <n v="1"/>
    <n v="10900"/>
    <s v="UNIDAD"/>
    <s v="NO SOLICITADAS"/>
  </r>
  <r>
    <x v="2"/>
    <s v="204-4-9"/>
    <n v="10"/>
    <s v="MATERIALES DE CONSTRUCCION"/>
    <s v="KIT DE PINTURA ROJO (BASE/ACTIVADOR) FED STD 21350 MIL-PRF 85285 (COMPONENTE PRIMARIO DE UN GALON)"/>
    <n v="31211505"/>
    <s v="SELECCIÓN ABREVIADA SUBASTA INVERSA"/>
    <n v="4"/>
    <n v="6"/>
    <n v="1"/>
    <n v="1248354"/>
    <s v="UNIDAD"/>
    <s v="NO SOLICITADAS"/>
  </r>
  <r>
    <x v="2"/>
    <s v="204-4-9"/>
    <n v="10"/>
    <s v="MATERIALES DE CONSTRUCCION"/>
    <s v="SILICONA ROJA RTV 106"/>
    <n v="31133710"/>
    <s v="SELECCIÓN ABREVIADA SUBASTA INVERSA"/>
    <n v="4"/>
    <n v="6"/>
    <n v="1"/>
    <n v="225000"/>
    <s v="UNIDAD"/>
    <s v="NO SOLICITADAS"/>
  </r>
  <r>
    <x v="2"/>
    <s v="204-4-9"/>
    <n v="10"/>
    <s v="MATERIALES DE CONSTRUCCION"/>
    <s v="CINTA DE ENMASCARAR DE 1&quot; POR ROLLO"/>
    <n v="31201503"/>
    <s v="SELECCIÓN ABREVIADA SUBASTA INVERSA"/>
    <n v="4"/>
    <n v="6"/>
    <n v="180"/>
    <n v="1457100"/>
    <s v="UNIDAD"/>
    <s v="NO SOLICITADAS"/>
  </r>
  <r>
    <x v="2"/>
    <s v="204-4-9"/>
    <n v="10"/>
    <s v="MATERIALES DE CONSTRUCCION"/>
    <s v="PEGANTE MR 1300 PRESENTACION POR 750 ML ADHESIVO DE NEOPRENO DE ALTO RENDIMIENTO "/>
    <n v="31201610"/>
    <s v="SELECCIÓN ABREVIADA SUBASTA INVERSA"/>
    <n v="4"/>
    <n v="6"/>
    <n v="1"/>
    <n v="470000"/>
    <s v="UNIDAD"/>
    <s v="NO SOLICITADAS"/>
  </r>
  <r>
    <x v="2"/>
    <s v="204-4-9"/>
    <n v="10"/>
    <s v="MATERIALES DE CONSTRUCCION"/>
    <s v="CINTA TELA VIDRIO 361 DE 2&quot; P/N 09-01341 POR ROLLO"/>
    <n v="31201523"/>
    <s v="SELECCIÓN ABREVIADA SUBASTA INVERSA"/>
    <n v="4"/>
    <n v="6"/>
    <n v="1"/>
    <n v="1150000"/>
    <s v="UNIDAD"/>
    <s v="NO SOLICITADAS"/>
  </r>
  <r>
    <x v="2"/>
    <s v="204-4-9"/>
    <n v="10"/>
    <s v="MATERIALES DE CONSTRUCCION"/>
    <s v="SELLANTE ESTRUCTURAL PR-1773 B-1/2 PRESENTACION EN CUARTO"/>
    <n v="31211704"/>
    <s v="SELECCIÓN ABREVIADA SUBASTA INVERSA"/>
    <n v="4"/>
    <n v="6"/>
    <n v="1"/>
    <n v="1455462"/>
    <s v="UNIDAD"/>
    <s v="NO SOLICITADAS"/>
  </r>
  <r>
    <x v="2"/>
    <s v="204-4-9"/>
    <n v="10"/>
    <s v="MATERIALES DE CONSTRUCCION"/>
    <s v="CINTA DE ENMASCARAR DE 2&quot; POR ROLLO"/>
    <n v="31201503"/>
    <s v="SELECCIÓN ABREVIADA SUBASTA INVERSA"/>
    <n v="4"/>
    <n v="6"/>
    <n v="150"/>
    <n v="1520250"/>
    <s v="UNIDAD"/>
    <s v="NO SOLICITADAS"/>
  </r>
  <r>
    <x v="2"/>
    <s v="204-4-9"/>
    <n v="10"/>
    <s v="MATERIALES DE CONSTRUCCION"/>
    <s v="PRIMER AMARILLO INTERIORES QUE CUMPLA CON LA NORMA MIL-PRF 23377 TIPO I CLASE 2"/>
    <n v="31211510"/>
    <s v="SELECCIÓN ABREVIADA SUBASTA INVERSA"/>
    <n v="4"/>
    <n v="6"/>
    <n v="1"/>
    <n v="939000"/>
    <s v="GALON"/>
    <s v="NO SOLICITADAS"/>
  </r>
  <r>
    <x v="2"/>
    <s v="204-4-9"/>
    <n v="10"/>
    <s v="MATERIALES DE CONSTRUCCION"/>
    <s v="REMOVEDOR DE PINTURA P/N T-6776 LO PRESENTACION DE 5 GALONES"/>
    <n v="31211801"/>
    <s v="SELECCIÓN ABREVIADA SUBASTA INVERSA"/>
    <n v="4"/>
    <n v="6"/>
    <n v="1"/>
    <n v="858173"/>
    <s v="UNIDAD"/>
    <s v="NO SOLICITADAS"/>
  </r>
  <r>
    <x v="2"/>
    <s v="204-4-9"/>
    <n v="10"/>
    <s v="MATERIALES DE CONSTRUCCION"/>
    <s v="KIT PINTURA GRIS CLARO (BASE/ACTIVADOR) U07475 AVIATION GRAY ( COMPONENTE PRIMARIO DE UN GALON)"/>
    <n v="31211505"/>
    <s v="SELECCIÓN ABREVIADA SUBASTA INVERSA"/>
    <n v="4"/>
    <n v="6"/>
    <n v="1"/>
    <n v="1359000.0000000002"/>
    <s v="GALON"/>
    <s v="NO SOLICITADAS"/>
  </r>
  <r>
    <x v="2"/>
    <s v="204-4-9"/>
    <n v="10"/>
    <s v="MATERIALES DE CONSTRUCCION"/>
    <s v="KIT PINTURA GRIS OSCURO (BASE/ACTIVADOR) U07474 SILVER GRAY ( COMPONENTE PRIMARIO DE UN GALON)"/>
    <n v="31211505"/>
    <s v="SELECCIÓN ABREVIADA SUBASTA INVERSA"/>
    <n v="4"/>
    <n v="6"/>
    <n v="1"/>
    <n v="1285000"/>
    <s v="GALON"/>
    <s v="NO SOLICITADAS"/>
  </r>
  <r>
    <x v="2"/>
    <s v="204-4-9"/>
    <n v="10"/>
    <s v="MATERIALES DE CONSTRUCCION"/>
    <s v="LAMINA DURAL P/N 150-021-8C2-4"/>
    <n v="30102006"/>
    <s v="SELECCIÓN ABREVIADA SUBASTA INVERSA"/>
    <n v="4"/>
    <n v="6"/>
    <n v="1"/>
    <n v="2889048"/>
    <s v="UNIDAD"/>
    <s v="NO SOLICITADAS"/>
  </r>
  <r>
    <x v="2"/>
    <s v="204-4-9"/>
    <n v="10"/>
    <s v="MATERIALES DE CONSTRUCCION"/>
    <s v="SOLDADURA DE PLATA 1801 X 1/16 DE PULGADA"/>
    <n v="23271800"/>
    <s v="SELECCIÓN ABREVIADA SUBASTA INVERSA"/>
    <n v="4"/>
    <n v="6"/>
    <n v="2"/>
    <n v="4900000"/>
    <s v="KILOGRAMO"/>
    <s v="NO SOLICITADAS"/>
  </r>
  <r>
    <x v="2"/>
    <s v="204-4-9"/>
    <n v="10"/>
    <s v="MATERIALES DE CONSTRUCCION"/>
    <s v="SILICONA BLANCA TYPE II CLASS A ASTM-C-920"/>
    <n v="31133710"/>
    <s v="SELECCIÓN ABREVIADA SUBASTA INVERSA"/>
    <n v="4"/>
    <n v="6"/>
    <n v="1"/>
    <n v="131500"/>
    <s v="UNIDAD"/>
    <s v="NO SOLICITADAS"/>
  </r>
  <r>
    <x v="2"/>
    <s v="204-4-9"/>
    <n v="10"/>
    <s v="MATERIALES DE CONSTRUCCION"/>
    <s v="LAMINA DE TITANIUM P/N MIL-T-9046 TYPE 1 COMP B 0,025"/>
    <n v="30102008"/>
    <s v="SELECCIÓN ABREVIADA SUBASTA INVERSA"/>
    <n v="4"/>
    <n v="6"/>
    <n v="1"/>
    <n v="4100000.0000000005"/>
    <s v="UNIDAD"/>
    <s v="NO SOLICITADAS"/>
  </r>
  <r>
    <x v="2"/>
    <s v="204-4-9"/>
    <n v="10"/>
    <s v="MATERIALES DE CONSTRUCCION"/>
    <s v="LAMINA DE TITANIUM P/N MIL-T-9046 TYPE 1 COMP B. 0,012"/>
    <n v="30102008"/>
    <s v="SELECCIÓN ABREVIADA SUBASTA INVERSA"/>
    <n v="4"/>
    <n v="6"/>
    <n v="1"/>
    <n v="3775301"/>
    <s v="UNIDAD"/>
    <s v="NO SOLICITADAS"/>
  </r>
  <r>
    <x v="2"/>
    <s v="204-4-9"/>
    <n v="10"/>
    <s v="MATERIALES DE CONSTRUCCION"/>
    <s v="COMPUESTO DE SELLADO KIT (PART A&amp;B) 1422 B1/2 PRESENTACION EN CUARTOS"/>
    <n v="31211704"/>
    <s v="SELECCIÓN ABREVIADA SUBASTA INVERSA"/>
    <n v="4"/>
    <n v="6"/>
    <n v="5"/>
    <n v="6200000"/>
    <s v="UNIDAD"/>
    <s v="NO SOLICITADAS"/>
  </r>
  <r>
    <x v="2"/>
    <s v="204-4-9"/>
    <n v="10"/>
    <s v="MATERIALES DE CONSTRUCCION"/>
    <s v="RESINA EPOXICA 828 KIT PARTE A&amp;B PRESENTACION EN GALON + EPYKURE CATALIZADOR 3223"/>
    <n v="13111000"/>
    <s v="SELECCIÓN ABREVIADA SUBASTA INVERSA"/>
    <n v="4"/>
    <n v="6"/>
    <n v="1"/>
    <n v="725156.00000000012"/>
    <s v="UNIDAD"/>
    <s v="NO SOLICITADAS"/>
  </r>
  <r>
    <x v="2"/>
    <s v="204-4-9"/>
    <n v="10"/>
    <s v="MATERIALES DE CONSTRUCCION"/>
    <s v="PRIMER VERDE EXTERIORES QUE CUMPLA CON LA NORMA MIL-PRF 23377 TIPO I CLASE 2"/>
    <n v="31211510"/>
    <s v="SELECCIÓN ABREVIADA SUBASTA INVERSA"/>
    <n v="4"/>
    <n v="6"/>
    <n v="3"/>
    <n v="2550000"/>
    <s v="GALON"/>
    <s v="NO SOLICITADAS"/>
  </r>
  <r>
    <x v="2"/>
    <s v="204-4-9"/>
    <n v="10"/>
    <s v="MATERIALES DE CONSTRUCCION"/>
    <s v="RELEASE FABRIC TEFLON POROUS HCS2103-P PRESENTACION EN ROLLO DE 100 YARDAS"/>
    <n v="12164900"/>
    <s v="SELECCIÓN ABREVIADA SUBASTA INVERSA"/>
    <n v="4"/>
    <n v="6"/>
    <n v="1"/>
    <n v="4750000"/>
    <s v="UNIDAD"/>
    <s v="NO SOLICITADAS"/>
  </r>
  <r>
    <x v="2"/>
    <s v="204-4-9"/>
    <n v="10"/>
    <s v="MATERIALES DE CONSTRUCCION"/>
    <s v="LAMINA DURAL P/N 2024 T3 0,250 "/>
    <n v="30102006"/>
    <s v="SELECCIÓN ABREVIADA SUBASTA INVERSA"/>
    <n v="4"/>
    <n v="6"/>
    <n v="1"/>
    <n v="783395.00000000012"/>
    <s v="UNIDAD"/>
    <s v="NO SOLICITADAS"/>
  </r>
  <r>
    <x v="2"/>
    <s v="204-4-9"/>
    <n v="10"/>
    <s v="MATERIALES DE CONSTRUCCION"/>
    <s v="FIBERGLASS CLOTH STYLE 7781 TYPE H-3 CLASS 7, ROLLO DE 38 PULGADAS X 100 YARDAS P/N HCS2410-030"/>
    <n v="11151512"/>
    <s v="SELECCIÓN ABREVIADA SUBASTA INVERSA"/>
    <n v="4"/>
    <n v="6"/>
    <n v="1"/>
    <n v="5100000"/>
    <s v="UNIDAD"/>
    <s v="NO SOLICITADAS"/>
  </r>
  <r>
    <x v="2"/>
    <s v="204-4-9"/>
    <n v="10"/>
    <s v="MATERIALES DE CONSTRUCCION"/>
    <s v="COMPUESTO DE SELLADO KIT (PART A&amp;B) 1440 A1/2 PRESENTACION EN CUARTOS"/>
    <n v="31211704"/>
    <s v="SELECCIÓN ABREVIADA SUBASTA INVERSA"/>
    <n v="4"/>
    <n v="6"/>
    <n v="10"/>
    <n v="11300000"/>
    <s v="UNIDAD"/>
    <s v="NO SOLICITADAS"/>
  </r>
  <r>
    <x v="2"/>
    <s v="204-4-9"/>
    <n v="10"/>
    <s v="MATERIALES DE CONSTRUCCION"/>
    <s v="FUEL RESISTANT ELASTOMERIC ADHESIVE TYPE III P/N EC847 PRESENTACION EN CUARTO"/>
    <n v="31201631"/>
    <s v="SELECCIÓN ABREVIADA SUBASTA INVERSA"/>
    <n v="4"/>
    <n v="6"/>
    <n v="10"/>
    <n v="3923400.0000000005"/>
    <s v="UNIDAD"/>
    <s v="NO SOLICITADAS"/>
  </r>
  <r>
    <x v="2"/>
    <s v="204-4-9"/>
    <n v="10"/>
    <s v="MATERIALES DE CONSTRUCCION"/>
    <s v="FIBERGLASS BLEEDER CLOTH PRESENTACION EN ROLLO DE 100 YARDAS P/N HCS2410-010"/>
    <n v="11151512"/>
    <s v="SELECCIÓN ABREVIADA SUBASTA INVERSA"/>
    <n v="4"/>
    <n v="6"/>
    <n v="1"/>
    <n v="4462500"/>
    <s v="UNIDAD"/>
    <s v="NO SOLICITADAS"/>
  </r>
  <r>
    <x v="2"/>
    <s v="204-4-9"/>
    <n v="10"/>
    <s v="MATERIALES DE CONSTRUCCION"/>
    <s v="FIBERGLASS CLOTH STYLE 7781 PRESENTACION EN ROLLO DE 100 YARDAS P/N HCS2510-10 / MIL-C-9084 "/>
    <n v="11151512"/>
    <s v="SELECCIÓN ABREVIADA SUBASTA INVERSA"/>
    <n v="4"/>
    <n v="6"/>
    <n v="1"/>
    <n v="3566725"/>
    <s v="UNIDAD"/>
    <s v="NO SOLICITADAS"/>
  </r>
  <r>
    <x v="2"/>
    <s v="204-4-9"/>
    <n v="10"/>
    <s v="MATERIALES DE CONSTRUCCION"/>
    <s v="KIT PINTURA BLANCA (BASE/ACTIVADOR) CA8201/F27925 MIL-PRF85285 ( COMPONENTE PRIMARIO DE UN GALON)"/>
    <n v="31211505"/>
    <s v="SELECCIÓN ABREVIADA SUBASTA INVERSA"/>
    <n v="4"/>
    <n v="6"/>
    <n v="1"/>
    <n v="1274120.0000000002"/>
    <s v="GALON"/>
    <s v="NO SOLICITADAS"/>
  </r>
  <r>
    <x v="2"/>
    <s v="204-4-9"/>
    <n v="10"/>
    <s v="MATERIALES DE CONSTRUCCION"/>
    <s v="COMPUESTO DE SELLADO KIT (PART A&amp;B) 1440 A2 PRESENTACION EN CUARTOS"/>
    <n v="31211704"/>
    <s v="SELECCIÓN ABREVIADA SUBASTA INVERSA"/>
    <n v="4"/>
    <n v="6"/>
    <n v="8"/>
    <n v="9920000"/>
    <s v="UNIDAD"/>
    <s v="NO SOLICITADAS"/>
  </r>
  <r>
    <x v="2"/>
    <s v="204-4-9"/>
    <n v="10"/>
    <s v="MATERIALES DE CONSTRUCCION"/>
    <s v="COMPUESTO DE SELLADO KIT (PART A&amp;B) 1440 B1/2 PRESENTACION EN CUARTOS"/>
    <n v="31211704"/>
    <s v="SELECCIÓN ABREVIADA SUBASTA INVERSA"/>
    <n v="4"/>
    <n v="6"/>
    <n v="8"/>
    <n v="9920000"/>
    <s v="UNIDAD"/>
    <s v="NO SOLICITADAS"/>
  </r>
  <r>
    <x v="2"/>
    <s v="204-4-9"/>
    <n v="10"/>
    <s v="MATERIALES DE CONSTRUCCION"/>
    <s v="RELEASE FILM NON-PERFORATED HCS2108-NP 48IN PRESENTACION EN ROLLO DE 100 YARDAS"/>
    <n v="12164900"/>
    <s v="SELECCIÓN ABREVIADA SUBASTA INVERSA"/>
    <n v="4"/>
    <n v="6"/>
    <n v="2"/>
    <n v="15800000"/>
    <s v="UNIDAD"/>
    <s v="NO SOLICITADAS"/>
  </r>
  <r>
    <x v="2"/>
    <s v="204-4-9"/>
    <n v="10"/>
    <s v="MATERIALES DE CONSTRUCCION"/>
    <s v="RELEASE FILM PERFORATED HCS2108-P 48IN PRESENTACION EN ROLLO DE 100 YARDAS"/>
    <n v="12164900"/>
    <s v="SELECCIÓN ABREVIADA SUBASTA INVERSA"/>
    <n v="4"/>
    <n v="6"/>
    <n v="2"/>
    <n v="16200000"/>
    <s v="UNIDAD"/>
    <s v="NO SOLICITADAS"/>
  </r>
  <r>
    <x v="2"/>
    <s v="204-4-9"/>
    <n v="10"/>
    <s v="MATERIALES DE CONSTRUCCION"/>
    <s v="PAINT, POLYURETHANE, FUNGUS RESISTANT, YELLOW, TYPE I  P/N 20P1-21/K1G "/>
    <n v="31211510"/>
    <s v="SELECCIÓN ABREVIADA SUBASTA INVERSA"/>
    <n v="4"/>
    <n v="6"/>
    <n v="6"/>
    <n v="17700000.000000004"/>
    <s v="GALON"/>
    <s v="NO SOLICITADAS"/>
  </r>
  <r>
    <x v="2"/>
    <s v="204-4-9"/>
    <n v="10"/>
    <s v="MATERIALES DE CONSTRUCCION"/>
    <s v="COMPUESTO DE SELLADO KIT (PART A&amp;B) 1440 B2 PRESENTACION EN CUARTOS"/>
    <n v="31211704"/>
    <s v="SELECCIÓN ABREVIADA SUBASTA INVERSA"/>
    <n v="4"/>
    <n v="6"/>
    <n v="18"/>
    <n v="24210000"/>
    <s v="UNIDAD"/>
    <s v="NO SOLICITADAS"/>
  </r>
  <r>
    <x v="2"/>
    <s v="204-4-9"/>
    <n v="10"/>
    <s v="MATERIALES DE CONSTRUCCION"/>
    <s v="SELLADOR"/>
    <n v="31201600"/>
    <s v="MÍNIMA CUANTÍA"/>
    <n v="1"/>
    <n v="6"/>
    <n v="1"/>
    <n v="1919878.69"/>
    <s v="UNIDAD"/>
    <s v=""/>
  </r>
  <r>
    <x v="2"/>
    <s v="204-4-12"/>
    <n v="16"/>
    <s v="MATERIALES REACTIVOS DE LABORATORIO Y QUÍMICOS"/>
    <s v="CILINDRO DE REFRIGERANTE"/>
    <n v="24131513"/>
    <s v="MÍNIMA CUANTÍA"/>
    <n v="3"/>
    <n v="3"/>
    <n v="5"/>
    <n v="775000"/>
    <s v="UNIDAD"/>
    <s v="NO SOLICITADAS"/>
  </r>
  <r>
    <x v="2"/>
    <s v="204-4-12"/>
    <n v="16"/>
    <s v="MATERIALES REACTIVOS DE LABORATORIO Y QUÍMICOS"/>
    <s v="CILINDRO PARA SOLDADURA MAPP"/>
    <n v="24111802"/>
    <s v="MÍNIMA CUANTÍA"/>
    <n v="3"/>
    <n v="3"/>
    <n v="5"/>
    <n v="105000"/>
    <s v="UNIDAD"/>
    <s v="NO SOLICITADAS"/>
  </r>
  <r>
    <x v="2"/>
    <s v="204-4-12"/>
    <n v="10"/>
    <s v="MATERIALES REACTIVOS DE LABORATORIO Y QUÍMICOS"/>
    <s v="AGUA DESMINERALIZADA PARA BATERIAS PRESENTACION EN ENVASE DE 550 CC"/>
    <n v="41104213"/>
    <s v="SELECCIÓN ABREVIADA SUBASTA INVERSA"/>
    <n v="4"/>
    <n v="6"/>
    <n v="19"/>
    <n v="376200"/>
    <s v="UNIDAD"/>
    <s v="NO SOLICITADAS"/>
  </r>
  <r>
    <x v="2"/>
    <s v="204-4-12"/>
    <n v="10"/>
    <s v="MATERIALES REACTIVOS DE LABORATORIO Y QUÍMICOS"/>
    <s v="REFRIGERANTE P/N R134A PRESENTACION EN CILINDRO DE 13,6 KILOGRAMOS"/>
    <n v="24131513"/>
    <s v="SELECCIÓN ABREVIADA SUBASTA INVERSA"/>
    <n v="4"/>
    <n v="6"/>
    <n v="2"/>
    <n v="1768154"/>
    <s v="UNIDAD"/>
    <s v="NO SOLICITADAS"/>
  </r>
  <r>
    <x v="2"/>
    <s v="204-4-12"/>
    <n v="10"/>
    <s v="MATERIALES REACTIVOS DE LABORATORIO Y QUÍMICOS"/>
    <s v="METIL ETIL KETONE MEK"/>
    <n v="12352115"/>
    <s v="SELECCIÓN ABREVIADA SUBASTA INVERSA"/>
    <n v="4"/>
    <n v="6"/>
    <n v="3"/>
    <n v="435000"/>
    <s v="GALON"/>
    <s v="NO SOLICITADAS"/>
  </r>
  <r>
    <x v="2"/>
    <s v="204-4-12"/>
    <n v="10"/>
    <s v="MATERIALES REACTIVOS DE LABORATORIO Y QUÍMICOS"/>
    <s v="ALCOHOL CLEANER P/N 09-02423 PRESENTACION EN 16 ONZAS"/>
    <n v="12352104"/>
    <s v="SELECCIÓN ABREVIADA SUBASTA INVERSA"/>
    <n v="4"/>
    <n v="6"/>
    <n v="3"/>
    <n v="555000"/>
    <s v="UNIDAD"/>
    <s v="NO SOLICITADAS"/>
  </r>
  <r>
    <x v="2"/>
    <s v="204-4-12"/>
    <n v="10"/>
    <s v="MATERIALES REACTIVOS DE LABORATORIO Y QUÍMICOS"/>
    <s v="ALCOHOL ISOPROPILICO TT-I-735"/>
    <n v="12352104"/>
    <s v="SELECCIÓN ABREVIADA SUBASTA INVERSA"/>
    <n v="4"/>
    <n v="6"/>
    <n v="20"/>
    <n v="2500000"/>
    <s v="GALON"/>
    <s v="NO SOLICITADAS"/>
  </r>
  <r>
    <x v="2"/>
    <s v="204-4-12"/>
    <n v="10"/>
    <s v="MATERIALES REACTIVOS DE LABORATORIO Y QUÍMICOS"/>
    <s v="OXIGENO INDUSTRIAL METRO CUBICO"/>
    <n v="12141904"/>
    <s v="MÍNIMA CUANTÍA"/>
    <n v="2"/>
    <n v="8"/>
    <n v="636"/>
    <n v="5373564"/>
    <s v="METRO CUBICO"/>
    <s v="NO SOLICITADAS"/>
  </r>
  <r>
    <x v="2"/>
    <s v="204-4-12"/>
    <n v="10"/>
    <s v="MATERIALES REACTIVOS DE LABORATORIO Y QUÍMICOS"/>
    <s v="NITROGENO GASEOSO METRO CUBICO"/>
    <n v="12141903"/>
    <s v="MÍNIMA CUANTÍA"/>
    <n v="2"/>
    <n v="8"/>
    <n v="798"/>
    <n v="7501998"/>
    <s v="METRO CUBICO"/>
    <s v="NO SOLICITADAS"/>
  </r>
  <r>
    <x v="2"/>
    <s v="204-4-12"/>
    <n v="10"/>
    <s v="MATERIALES REACTIVOS DE LABORATORIO Y QUÍMICOS"/>
    <s v="OXIGENO INDUSTRIAL METRO CUBICO"/>
    <n v="12141904"/>
    <s v="MÍNIMA CUANTÍA"/>
    <n v="2"/>
    <n v="8"/>
    <n v="90"/>
    <n v="760410"/>
    <s v="METRO CUBICO"/>
    <s v="NO SOLICITADAS"/>
  </r>
  <r>
    <x v="2"/>
    <s v="204-4-12"/>
    <n v="10"/>
    <s v="MATERIALES REACTIVOS DE LABORATORIO Y QUÍMICOS"/>
    <s v="NITROGENO GASEOSO METRO CUBICO"/>
    <n v="12141903"/>
    <s v="MÍNIMA CUANTÍA"/>
    <n v="2"/>
    <n v="8"/>
    <n v="70"/>
    <n v="658070"/>
    <s v="METRO CUBICO"/>
    <s v="NO SOLICITADAS"/>
  </r>
  <r>
    <x v="2"/>
    <s v="204-4-15"/>
    <n v="16"/>
    <s v="PAPELERIA, UTILES DE ESCRITORIO Y OFICINA"/>
    <s v="TONER FOTOCOPIADORA KM2035 REFERENCIA TK-410 CARTUCHO DE TONER COPIADORA NEGRO RENDIMIENTO PARA 15.000 PAGINAS"/>
    <n v="44103105"/>
    <s v="MÍNIMA CUANTÍA"/>
    <n v="4"/>
    <n v="6"/>
    <n v="1"/>
    <n v="537075"/>
    <s v="UNIDAD"/>
    <s v="NO SOLICITADAS"/>
  </r>
  <r>
    <x v="2"/>
    <s v="204-4-15"/>
    <n v="16"/>
    <s v="PAPELERIA, UTILES DE ESCRITORIO Y OFICINA"/>
    <s v="TONER IMPRESORA  2335DN REFERENCIA 23X5DN RENDIMIENTO PARA 6.000 PAGINAS"/>
    <n v="44103105"/>
    <s v="MÍNIMA CUANTÍA"/>
    <n v="4"/>
    <n v="6"/>
    <n v="3"/>
    <n v="1611225"/>
    <s v="UNIDAD"/>
    <s v="NO SOLICITADAS"/>
  </r>
  <r>
    <x v="2"/>
    <s v="204-4-15"/>
    <n v="16"/>
    <s v="PAPELERIA, UTILES DE ESCRITORIO Y OFICINA"/>
    <s v=" TONER IMPRESORA  MS811DN REFERENCIA 52D4X00 524X RENDIMIENTO PARA 45.000 PAGINAS"/>
    <n v="44103105"/>
    <s v="MÍNIMA CUANTÍA"/>
    <n v="4"/>
    <n v="6"/>
    <n v="8"/>
    <n v="10936800"/>
    <s v="UNIDAD"/>
    <s v="NO SOLICITADAS"/>
  </r>
  <r>
    <x v="2"/>
    <s v="204-4-15"/>
    <n v="16"/>
    <s v="PAPELERIA, UTILES DE ESCRITORIO Y OFICINA"/>
    <s v="TONER IMPRESORA  ML-2510 REFERENCIA MLT-2010D3 RENDIMIENTO PARA 3.000 PAGINAS"/>
    <n v="44103105"/>
    <s v="MÍNIMA CUANTÍA"/>
    <n v="4"/>
    <n v="6"/>
    <n v="2"/>
    <n v="683550"/>
    <s v="UNIDAD"/>
    <s v="NO SOLICITADAS"/>
  </r>
  <r>
    <x v="2"/>
    <s v="204-4-15"/>
    <n v="16"/>
    <s v="PAPELERIA, UTILES DE ESCRITORIO Y OFICINA"/>
    <s v=" TONER IMPRESORA  ML 2165W REFERENCIA MLT-D101S RENDIMIENTO PARA 1.500 PAGINAS"/>
    <n v="44103105"/>
    <s v="MÍNIMA CUANTÍA"/>
    <n v="4"/>
    <n v="6"/>
    <n v="2"/>
    <n v="683550"/>
    <s v="UNIDAD"/>
    <s v="NO SOLICITADAS"/>
  </r>
  <r>
    <x v="2"/>
    <s v="204-4-15"/>
    <n v="16"/>
    <s v="PAPELERIA, UTILES DE ESCRITORIO Y OFICINA"/>
    <s v="TONER IMPRESORA  ML-3710ND REFERENCIA  MLT-D205E SCX 4521D3 RENDIMIENTO PARA 3.000 PAGINAS"/>
    <n v="44103105"/>
    <s v="MÍNIMA CUANTÍA"/>
    <n v="4"/>
    <n v="6"/>
    <n v="2"/>
    <n v="781200"/>
    <s v="UNIDAD"/>
    <s v="NO SOLICITADAS"/>
  </r>
  <r>
    <x v="2"/>
    <s v="204-4-15"/>
    <n v="16"/>
    <s v="PAPELERIA, UTILES DE ESCRITORIO Y OFICINA"/>
    <s v="TONER IMPRESORA  SCX 4521F REFERENCIA SCX4521D3 SCX 4521D3 RENDIMIENTO PARA 3.000 PAGINAS"/>
    <n v="44103105"/>
    <s v="MÍNIMA CUANTÍA"/>
    <n v="4"/>
    <n v="6"/>
    <n v="3"/>
    <n v="878850"/>
    <s v="UNIDAD"/>
    <s v="NO SOLICITADAS"/>
  </r>
  <r>
    <x v="2"/>
    <s v="204-4-15"/>
    <n v="16"/>
    <s v="PAPELERIA, UTILES DE ESCRITORIO Y OFICINA"/>
    <s v="TONER IMPRESORA  P1102W REFERENCIA 85A CE285A RENDIMIENTO PARA 1.600 PAGINAS"/>
    <n v="44103105"/>
    <s v="MÍNIMA CUANTÍA"/>
    <n v="4"/>
    <n v="6"/>
    <n v="5"/>
    <n v="1220625"/>
    <s v="UNIDAD"/>
    <s v="NO SOLICITADAS"/>
  </r>
  <r>
    <x v="2"/>
    <s v="204-4-15"/>
    <n v="16"/>
    <s v="PAPELERIA, UTILES DE ESCRITORIO Y OFICINA"/>
    <s v="TONER IMPRESORA  600 M602 REFERENCIA 90X CE390X  RENDIMIENTO PARA 24.000 PAGINAS"/>
    <n v="44103105"/>
    <s v="MÍNIMA CUANTÍA"/>
    <n v="4"/>
    <n v="6"/>
    <n v="1"/>
    <n v="585900"/>
    <s v="UNIDAD"/>
    <s v="NO SOLICITADAS"/>
  </r>
  <r>
    <x v="2"/>
    <s v="204-4-15"/>
    <n v="16"/>
    <s v="PAPELERIA, UTILES DE ESCRITORIO Y OFICINA"/>
    <s v="TONER IMPRESORA P2015DN REFERENCIA  53A Q7553A RENDIMIENTO PARA 3.000 PAGINAS"/>
    <n v="44103105"/>
    <s v="MÍNIMA CUANTÍA"/>
    <n v="4"/>
    <n v="6"/>
    <n v="1"/>
    <n v="683550"/>
    <s v="UNIDAD"/>
    <s v="NO SOLICITADAS"/>
  </r>
  <r>
    <x v="2"/>
    <s v="204-4-15"/>
    <n v="16"/>
    <s v="PAPELERIA, UTILES DE ESCRITORIO Y OFICINA"/>
    <s v="TONER IMPRESORA  PRO 400 M401N REFERENCIA 80X CF280X. RENDIMIENTO PARA 6.900 PAGINAS"/>
    <n v="44103105"/>
    <s v="MÍNIMA CUANTÍA"/>
    <n v="4"/>
    <n v="6"/>
    <n v="2"/>
    <n v="1757700"/>
    <s v="UNIDAD"/>
    <s v="NO SOLICITADAS"/>
  </r>
  <r>
    <x v="2"/>
    <s v="204-4-15"/>
    <n v="16"/>
    <s v="PAPELERIA, UTILES DE ESCRITORIO Y OFICINA"/>
    <s v="TONER IMPRESORA  P4014N REFERENCIA 64A  CC364A RENDIMIENTO PARA 12.000 PAGINAS"/>
    <n v="44103105"/>
    <s v="MÍNIMA CUANTÍA"/>
    <n v="4"/>
    <n v="6"/>
    <n v="2"/>
    <n v="1074150"/>
    <s v="UNIDAD"/>
    <s v="NO SOLICITADAS"/>
  </r>
  <r>
    <x v="2"/>
    <s v="204-4-15"/>
    <n v="16"/>
    <s v="PAPELERIA, UTILES DE ESCRITORIO Y OFICINA"/>
    <s v="TONER IMPRESORA  PRO 400 COLOR AMARILLO REFERENCIA 305A CE412A RENDIMIENTO PARA  2.600 PAGINAS"/>
    <n v="44103105"/>
    <s v="MÍNIMA CUANTÍA"/>
    <n v="4"/>
    <n v="6"/>
    <n v="1"/>
    <n v="292950"/>
    <s v="UNIDAD"/>
    <s v="NO SOLICITADAS"/>
  </r>
  <r>
    <x v="2"/>
    <s v="204-4-15"/>
    <n v="16"/>
    <s v="PAPELERIA, UTILES DE ESCRITORIO Y OFICINA"/>
    <s v="TONER IMPRESORA  PRO 400 COLOR MAGENTA REFERENCIA 305A CE413A RENDIMIENTO PARA  2.600 PAGINAS"/>
    <n v="44103105"/>
    <s v="MÍNIMA CUANTÍA"/>
    <n v="4"/>
    <n v="6"/>
    <n v="1"/>
    <n v="292950"/>
    <s v="UNIDAD"/>
    <s v="NO SOLICITADAS"/>
  </r>
  <r>
    <x v="2"/>
    <s v="204-4-15"/>
    <n v="16"/>
    <s v="PAPELERIA, UTILES DE ESCRITORIO Y OFICINA"/>
    <s v="TONER IMPRESORA  PRO 400 COLOR CYAN REFERENCIA 305A CE411A RENDIMIENTO PARA  2.600 PAGINAS"/>
    <n v="44103105"/>
    <s v="MÍNIMA CUANTÍA"/>
    <n v="4"/>
    <n v="6"/>
    <n v="1"/>
    <n v="292950"/>
    <s v="UNIDAD"/>
    <s v="NO SOLICITADAS"/>
  </r>
  <r>
    <x v="2"/>
    <s v="204-4-15"/>
    <n v="16"/>
    <s v="PAPELERIA, UTILES DE ESCRITORIO Y OFICINA"/>
    <s v="TONER IMPRESORA  PRO 400 COLOR NEGRO REFERENCIA  305X CE410X RENDIMIENTO PARA  4.000 PAGINAS"/>
    <n v="44103105"/>
    <s v="MÍNIMA CUANTÍA"/>
    <n v="4"/>
    <n v="6"/>
    <n v="3"/>
    <n v="878850"/>
    <s v="UNIDAD"/>
    <s v="NO SOLICITADAS"/>
  </r>
  <r>
    <x v="2"/>
    <s v="204-4-15"/>
    <n v="16"/>
    <s v="PAPELERIA, UTILES DE ESCRITORIO Y OFICINA"/>
    <s v="TONER IMPRESORA  1536DNF MFP REFERENCIA 78A CE278A RENDIMIENTO PARA  2.100 PAGINAS"/>
    <n v="44103105"/>
    <s v="MÍNIMA CUANTÍA"/>
    <n v="4"/>
    <n v="6"/>
    <n v="1"/>
    <n v="292950"/>
    <s v="UNIDAD"/>
    <s v="NO SOLICITADAS"/>
  </r>
  <r>
    <x v="2"/>
    <s v="204-4-15"/>
    <n v="16"/>
    <s v="PAPELERIA, UTILES DE ESCRITORIO Y OFICINA"/>
    <s v="TONER IMPRESORA  M1120 MFP REFERENCIA 36A CB436A RENDIMIENTO PARA  2.000 PAGINAS"/>
    <n v="44103105"/>
    <s v="MÍNIMA CUANTÍA"/>
    <n v="4"/>
    <n v="6"/>
    <n v="1"/>
    <n v="292950"/>
    <s v="UNIDAD"/>
    <s v="NO SOLICITADAS"/>
  </r>
  <r>
    <x v="2"/>
    <s v="204-4-15"/>
    <n v="16"/>
    <s v="PAPELERIA, UTILES DE ESCRITORIO Y OFICINA"/>
    <s v="TONER IMPRESORA  LASERJET ENTERPRISE M630 REFERENCIA 81X CF281X RENDIMIENTO PARA  25.000 PAGINAS"/>
    <n v="44103105"/>
    <s v="MÍNIMA CUANTÍA"/>
    <n v="4"/>
    <n v="6"/>
    <n v="1"/>
    <n v="1464750"/>
    <s v="UNIDAD"/>
    <s v="NO SOLICITADAS"/>
  </r>
  <r>
    <x v="2"/>
    <s v="204-4-15"/>
    <n v="16"/>
    <s v="PAPELERIA, UTILES DE ESCRITORIO Y OFICINA"/>
    <s v="TONER HP LASERJET COLOR M551 NEGRO REFERENCIA 507X CE400X RENDIMIENTO PARA 11.000 PÁGINAS"/>
    <n v="44103105"/>
    <s v="MÍNIMA CUANTÍA"/>
    <n v="4"/>
    <n v="6"/>
    <n v="2"/>
    <n v="585900"/>
    <s v="UNIDAD"/>
    <s v="NO SOLICITADAS"/>
  </r>
  <r>
    <x v="2"/>
    <s v="204-4-15"/>
    <n v="16"/>
    <s v="PAPELERIA, UTILES DE ESCRITORIO Y OFICINA"/>
    <s v="TONER HP LASERJET COLOR M551 AMARILLO REFERENCIA 507A CE402A RENDIMIENTO PARA 6.000 PAGINAS"/>
    <n v="44103105"/>
    <s v="MÍNIMA CUANTÍA"/>
    <n v="4"/>
    <n v="6"/>
    <n v="1"/>
    <n v="292950"/>
    <s v="UNIDAD"/>
    <s v="NO SOLICITADAS"/>
  </r>
  <r>
    <x v="2"/>
    <s v="204-4-15"/>
    <n v="16"/>
    <s v="PAPELERIA, UTILES DE ESCRITORIO Y OFICINA"/>
    <s v="TONER HP LASERJET COLOR M551 CYAN REFERENCIA 507A CE401A RENDIMIENTO PARA 6.000 PAGINAS"/>
    <n v="44103105"/>
    <s v="MÍNIMA CUANTÍA"/>
    <n v="4"/>
    <n v="6"/>
    <n v="1"/>
    <n v="292950"/>
    <s v="UNIDAD"/>
    <s v="NO SOLICITADAS"/>
  </r>
  <r>
    <x v="2"/>
    <s v="204-4-15"/>
    <n v="16"/>
    <s v="PAPELERIA, UTILES DE ESCRITORIO Y OFICINA"/>
    <s v=" TONER HP LASERJET COLOR M551 MAGENTA REFERENCIA 507A CE403A RENDIMIENTO PARA 6.000 PAGINAS"/>
    <n v="44103105"/>
    <s v="MÍNIMA CUANTÍA"/>
    <n v="4"/>
    <n v="6"/>
    <n v="1"/>
    <n v="292950"/>
    <s v="UNIDAD"/>
    <s v="NO SOLICITADAS"/>
  </r>
  <r>
    <x v="2"/>
    <s v="204-4-15"/>
    <n v="16"/>
    <s v="PAPELERIA, UTILES DE ESCRITORIO Y OFICINA"/>
    <s v=" TONER HP COLOR LASERJET ENTERPRISE M553 MAGENTA REFERENCIA 508A CF363A RINDE 5.000 PAGINAS"/>
    <n v="44103105"/>
    <s v="MÍNIMA CUANTÍA"/>
    <n v="4"/>
    <n v="6"/>
    <n v="1"/>
    <n v="341775"/>
    <s v="UNIDAD"/>
    <s v="NO SOLICITADAS"/>
  </r>
  <r>
    <x v="2"/>
    <s v="204-4-15"/>
    <n v="16"/>
    <s v="PAPELERIA, UTILES DE ESCRITORIO Y OFICINA"/>
    <s v="TONER HP COLOR LASERJET ENTERPRISE M553 CYAN REFERENCIA 508A CF362A RINDE 5.000 PAGINAS PAGINAS"/>
    <n v="44103105"/>
    <s v="MÍNIMA CUANTÍA"/>
    <n v="4"/>
    <n v="6"/>
    <n v="1"/>
    <n v="341775"/>
    <s v="UNIDAD"/>
    <s v="NO SOLICITADAS"/>
  </r>
  <r>
    <x v="2"/>
    <s v="204-4-15"/>
    <n v="16"/>
    <s v="PAPELERIA, UTILES DE ESCRITORIO Y OFICINA"/>
    <s v="TONER HP COLOR LASERJET ENTERPRISE M553 AMARILLO REFERENCIA 508A CF361A RENDIMIENTO 5.000 PAGINAS"/>
    <n v="44103105"/>
    <s v="MÍNIMA CUANTÍA"/>
    <n v="4"/>
    <n v="6"/>
    <n v="1"/>
    <n v="341775"/>
    <s v="UNIDAD"/>
    <s v="NO SOLICITADAS"/>
  </r>
  <r>
    <x v="2"/>
    <s v="204-4-15"/>
    <n v="16"/>
    <s v="PAPELERIA, UTILES DE ESCRITORIO Y OFICINA"/>
    <s v="TONER HP COLOR LASERJET ENTERPRISE M553 NEGRO REFERENCIA 508A CF360A RENDIMIENTO PARA 6.000 PAGINAS "/>
    <n v="44103105"/>
    <s v="MÍNIMA CUANTÍA"/>
    <n v="4"/>
    <n v="6"/>
    <n v="2"/>
    <n v="683550"/>
    <s v="UNIDAD"/>
    <s v="NO SOLICITADAS"/>
  </r>
  <r>
    <x v="2"/>
    <s v="204-4-15"/>
    <n v="16"/>
    <s v="PAPELERIA, UTILES DE ESCRITORIO Y OFICINA"/>
    <s v=" TONER ORG PARA IMPRESORA LASERJET PRO M125A REFERENCIA 83A CF283A RENDIMIENTO PARA  1.500 PAGINAS"/>
    <n v="44103105"/>
    <s v="MÍNIMA CUANTÍA"/>
    <n v="4"/>
    <n v="6"/>
    <n v="1"/>
    <n v="341775"/>
    <s v="UNIDAD"/>
    <s v="NO SOLICITADAS"/>
  </r>
  <r>
    <x v="2"/>
    <s v="204-4-15"/>
    <n v="16"/>
    <s v="PAPELERIA, UTILES DE ESCRITORIO Y OFICINA"/>
    <s v="UNIDAD DE IMAGEN IMPRESORA  MS811DN UNIDAD DE IMAGENES EN NEGRO, REFERENCIA 52D0Z00 520Z DURABILIDAD "/>
    <n v="44103105"/>
    <s v="MÍNIMA CUANTÍA"/>
    <n v="4"/>
    <n v="6"/>
    <n v="6"/>
    <n v="2343600"/>
    <s v="UNIDAD"/>
    <s v="NO SOLICITADAS"/>
  </r>
  <r>
    <x v="2"/>
    <s v="204-4-15"/>
    <n v="16"/>
    <s v="PAPELERIA, UTILES DE ESCRITORIO Y OFICINA"/>
    <s v="HP LASERJET ENTERPRISE M606DN REFERENCIA 81X CF281X RENDIMIENTO PARA  25.000 PAGINAS"/>
    <n v="44103105"/>
    <s v="MÍNIMA CUANTÍA"/>
    <n v="4"/>
    <n v="6"/>
    <n v="1"/>
    <n v="1464750"/>
    <s v="UNIDAD"/>
    <s v="NO SOLICITADAS"/>
  </r>
  <r>
    <x v="2"/>
    <s v="204-4-15"/>
    <n v="16"/>
    <s v="PAPELERIA, UTILES DE ESCRITORIO Y OFICINA"/>
    <s v="HP LASERJET ENTERPRISE MFP M527 DN REFERENCIA 87X CF287X RENDIMIENTO PARA 18.000 PAGINAS"/>
    <n v="44103105"/>
    <s v="MÍNIMA CUANTÍA"/>
    <n v="4"/>
    <n v="6"/>
    <n v="1"/>
    <n v="1464750"/>
    <s v="UNIDAD"/>
    <s v="NO SOLICITADAS"/>
  </r>
  <r>
    <x v="2"/>
    <s v="204-4-15"/>
    <n v="16"/>
    <s v="PAPELERIA, UTILES DE ESCRITORIO Y OFICINA"/>
    <s v="HP LASERJET P3015 REFERENCIA 55X CE255X RENDIMIENTO 12.500 PAGINAS"/>
    <n v="44103105"/>
    <s v="MÍNIMA CUANTÍA"/>
    <n v="4"/>
    <n v="6"/>
    <n v="1"/>
    <n v="1171800"/>
    <s v="UNIDAD"/>
    <s v="NO SOLICITADAS"/>
  </r>
  <r>
    <x v="2"/>
    <s v="204-4-15"/>
    <n v="16"/>
    <s v="PAPELERIA, UTILES DE ESCRITORIO Y OFICINA"/>
    <s v="TINTA  NEGRA IMPRESORA L-355 REFERENCIA 664 T664320 T644420 RENDIMIENTO PARA 4.000 PAGINAS"/>
    <n v="44103105"/>
    <s v="MÍNIMA CUANTÍA"/>
    <n v="4"/>
    <n v="6"/>
    <n v="8"/>
    <n v="390600"/>
    <s v="UNIDAD"/>
    <s v="NO SOLICITADAS"/>
  </r>
  <r>
    <x v="2"/>
    <s v="204-4-15"/>
    <n v="16"/>
    <s v="PAPELERIA, UTILES DE ESCRITORIO Y OFICINA"/>
    <s v="TINTA AMARILLA IMPRESORA L-355 REFERENCIA 664 T644420 RENDIMIENTO PARA 4.000 PAGINAS "/>
    <n v="44103105"/>
    <s v="MÍNIMA CUANTÍA"/>
    <n v="4"/>
    <n v="6"/>
    <n v="6"/>
    <n v="292950"/>
    <s v="UNIDAD"/>
    <s v="NO SOLICITADAS"/>
  </r>
  <r>
    <x v="2"/>
    <s v="204-4-15"/>
    <n v="16"/>
    <s v="PAPELERIA, UTILES DE ESCRITORIO Y OFICINA"/>
    <s v="TINTA  MAGENTA IMPRESORA L-355 REFERENCIA 664 T664320 T644420 RENDIMIENTO PARA 4.000 PAGINAS"/>
    <n v="44103105"/>
    <s v="MÍNIMA CUANTÍA"/>
    <n v="4"/>
    <n v="6"/>
    <n v="6"/>
    <n v="292950"/>
    <s v="UNIDAD"/>
    <s v="NO SOLICITADAS"/>
  </r>
  <r>
    <x v="2"/>
    <s v="204-4-15"/>
    <n v="16"/>
    <s v="PAPELERIA, UTILES DE ESCRITORIO Y OFICINA"/>
    <s v="TINTA  CYAN IMPRESORA L-355 REFERENCIA 664 T664220 RENDIMIENTO PARA 4.000 PAGINAS"/>
    <n v="44103105"/>
    <s v="MÍNIMA CUANTÍA"/>
    <n v="4"/>
    <n v="6"/>
    <n v="6"/>
    <n v="292950"/>
    <s v="UNIDAD"/>
    <s v="NO SOLICITADAS"/>
  </r>
  <r>
    <x v="2"/>
    <s v="204-4-15"/>
    <n v="16"/>
    <s v="PAPELERIA, UTILES DE ESCRITORIO Y OFICINA"/>
    <s v="PORTA CARNET  HORIZONTAL PVC  TRANSPARENTE"/>
    <n v="55121807"/>
    <s v="MÍNIMA CUANTÍA"/>
    <n v="4"/>
    <n v="6"/>
    <n v="200"/>
    <n v="97800"/>
    <s v="UNIDAD"/>
    <s v="NO SOLICITADAS"/>
  </r>
  <r>
    <x v="2"/>
    <s v="204-4-15"/>
    <n v="16"/>
    <s v="PAPELERIA, UTILES DE ESCRITORIO Y OFICINA"/>
    <s v="YOYO PARA FICHEROS"/>
    <n v="55121807"/>
    <s v="MÍNIMA CUANTÍA"/>
    <n v="4"/>
    <n v="6"/>
    <n v="200"/>
    <n v="742200"/>
    <s v="UNIDAD"/>
    <s v="NO SOLICITADAS"/>
  </r>
  <r>
    <x v="2"/>
    <s v="204-4-15"/>
    <n v="16"/>
    <s v="PAPELERIA, UTILES DE ESCRITORIO Y OFICINA"/>
    <s v="TARJETAS MIFARE 4 K"/>
    <n v="55121802"/>
    <s v="MÍNIMA CUANTÍA"/>
    <n v="4"/>
    <n v="6"/>
    <n v="300"/>
    <n v="1172100"/>
    <s v="UNIDAD"/>
    <s v="NO SOLICITADAS"/>
  </r>
  <r>
    <x v="2"/>
    <s v="204-4-15"/>
    <n v="16"/>
    <s v="PAPELERIA, UTILES DE ESCRITORIO Y OFICINA"/>
    <s v="CINTA YMCK REF 84051"/>
    <n v="44103112"/>
    <s v="MÍNIMA CUANTÍA"/>
    <n v="4"/>
    <n v="6"/>
    <n v="3"/>
    <n v="1530000"/>
    <s v="UNIDAD"/>
    <s v="NO SOLICITADAS"/>
  </r>
  <r>
    <x v="2"/>
    <s v="204-4-15"/>
    <n v="16"/>
    <s v="PAPELERIA, UTILES DE ESCRITORIO Y OFICINA"/>
    <s v="CINTA K REF 84060"/>
    <n v="44103112"/>
    <s v="MÍNIMA CUANTÍA"/>
    <n v="4"/>
    <n v="6"/>
    <n v="3"/>
    <n v="948000"/>
    <s v="UNIDAD"/>
    <s v="NO SOLICITADAS"/>
  </r>
  <r>
    <x v="2"/>
    <s v="204-4-17"/>
    <n v="16"/>
    <s v="PRODUCTOS DE ASEO Y LIMPIEZA"/>
    <s v="ESCOBA DE CERDA DURA"/>
    <n v="47131604"/>
    <s v="SELÉCCION ABREVIADA - ACUERDO MARCO"/>
    <n v="3"/>
    <n v="2"/>
    <n v="100"/>
    <n v="850400"/>
    <s v="UNIDAD"/>
    <s v="NO SOLICITADAS"/>
  </r>
  <r>
    <x v="2"/>
    <s v="204-4-17"/>
    <n v="16"/>
    <s v="PRODUCTOS DE ASEO Y LIMPIEZA"/>
    <s v="RECOGEDOR"/>
    <n v="47131611"/>
    <s v="SELÉCCION ABREVIADA - ACUERDO MARCO"/>
    <n v="3"/>
    <n v="2"/>
    <n v="5"/>
    <n v="15855"/>
    <s v="UNIDAD"/>
    <s v="NO SOLICITADAS"/>
  </r>
  <r>
    <x v="2"/>
    <s v="204-4-17"/>
    <n v="16"/>
    <s v="PRODUCTOS DE ASEO Y LIMPIEZA"/>
    <s v="TRAPEROS"/>
    <n v="47131618"/>
    <s v="SELÉCCION ABREVIADA - ACUERDO MARCO"/>
    <n v="3"/>
    <n v="2"/>
    <n v="60"/>
    <n v="480720"/>
    <s v="UNIDAD"/>
    <s v="NO SOLICITADAS"/>
  </r>
  <r>
    <x v="2"/>
    <s v="204-4-17"/>
    <n v="16"/>
    <s v="PRODUCTOS DE ASEO Y LIMPIEZA"/>
    <s v="VARSOL"/>
    <n v="47131805"/>
    <s v="SELÉCCION ABREVIADA - ACUERDO MARCO"/>
    <n v="3"/>
    <n v="2"/>
    <n v="10"/>
    <n v="171790"/>
    <s v="UNIDAD"/>
    <s v="NO SOLICITADAS"/>
  </r>
  <r>
    <x v="2"/>
    <s v="204-4-17"/>
    <n v="16"/>
    <s v="PRODUCTOS DE ASEO Y LIMPIEZA"/>
    <s v="AMBIENTADOR AEROSOL 400 ML"/>
    <n v="47131812"/>
    <s v="SELÉCCION ABREVIADA - ACUERDO MARCO"/>
    <n v="3"/>
    <n v="2"/>
    <n v="10"/>
    <n v="77300"/>
    <s v="UNIDAD"/>
    <s v="NO SOLICITADAS"/>
  </r>
  <r>
    <x v="2"/>
    <s v="204-4-17"/>
    <n v="16"/>
    <s v="PRODUCTOS DE ASEO Y LIMPIEZA"/>
    <s v="BLANQUEADORES PIMPINA DE 4 LITROS "/>
    <n v="47131807"/>
    <s v="SELÉCCION ABREVIADA - ACUERDO MARCO"/>
    <n v="3"/>
    <n v="2"/>
    <n v="9"/>
    <n v="56358"/>
    <s v="UNIDAD"/>
    <s v="NO SOLICITADAS"/>
  </r>
  <r>
    <x v="2"/>
    <s v="204-4-17"/>
    <n v="16"/>
    <s v="PRODUCTOS DE ASEO Y LIMPIEZA"/>
    <s v="CERA ABRILLANTADORA PARA VEHICULO 500 ML"/>
    <n v="47131828"/>
    <s v="SELÉCCION ABREVIADA - ACUERDO MARCO"/>
    <n v="3"/>
    <n v="2"/>
    <n v="5"/>
    <n v="61845"/>
    <s v="UNIDAD"/>
    <s v="NO SOLICITADAS"/>
  </r>
  <r>
    <x v="2"/>
    <s v="204-4-17"/>
    <n v="16"/>
    <s v="PRODUCTOS DE ASEO Y LIMPIEZA"/>
    <s v="DESENGRASANTE INDUSTRIAL LIQUIDO ESPECIAL"/>
    <n v="47131821"/>
    <s v="SELÉCCION ABREVIADA - ACUERDO MARCO"/>
    <n v="3"/>
    <n v="2"/>
    <n v="2"/>
    <n v="54924"/>
    <s v="UNIDAD"/>
    <s v="NO SOLICITADAS"/>
  </r>
  <r>
    <x v="2"/>
    <s v="204-4-17"/>
    <n v="16"/>
    <s v="PRODUCTOS DE ASEO Y LIMPIEZA"/>
    <s v="DESINFECTANTE LIQUIDO PARA USO DOMESTICO "/>
    <n v="47131803"/>
    <s v="SELÉCCION ABREVIADA - ACUERDO MARCO"/>
    <n v="3"/>
    <n v="2"/>
    <n v="5"/>
    <n v="72835"/>
    <s v="UNIDAD"/>
    <s v="NO SOLICITADAS"/>
  </r>
  <r>
    <x v="2"/>
    <s v="204-4-17"/>
    <n v="16"/>
    <s v="PRODUCTOS DE ASEO Y LIMPIEZA"/>
    <s v="JABON EN POLVO BULTO DE 30 KILOS "/>
    <n v="53131608"/>
    <s v="SELÉCCION ABREVIADA - ACUERDO MARCO"/>
    <n v="3"/>
    <n v="2"/>
    <n v="35"/>
    <n v="2692305"/>
    <s v="UNIDAD"/>
    <s v="NO SOLICITADAS"/>
  </r>
  <r>
    <x v="2"/>
    <s v="204-4-17"/>
    <n v="16"/>
    <s v="PRODUCTOS DE ASEO Y LIMPIEZA"/>
    <s v="DESENGRASANTE LIQUIDO PH6"/>
    <n v="47131821"/>
    <s v="SELÉCCION ABREVIADA - ACUERDO MARCO"/>
    <n v="3"/>
    <n v="2"/>
    <n v="2"/>
    <n v="29000"/>
    <s v="UNIDAD"/>
    <s v="NO SOLICITADAS"/>
  </r>
  <r>
    <x v="2"/>
    <s v="204-4-17"/>
    <n v="16"/>
    <s v="PRODUCTOS DE ASEO Y LIMPIEZA"/>
    <s v="LIMPIA VIDRIOS PARA ACRILICO"/>
    <n v="47131824"/>
    <s v="SELÉCCION ABREVIADA - ACUERDO MARCO"/>
    <n v="3"/>
    <n v="2"/>
    <n v="10"/>
    <n v="33880"/>
    <s v="UNIDAD"/>
    <s v="NO SOLICITADAS"/>
  </r>
  <r>
    <x v="2"/>
    <s v="204-4-17"/>
    <n v="10"/>
    <s v="PRODUCTOS DE ASEO Y LIMPIEZA"/>
    <s v="VASELINA INDUSTRIAL PRESENTACION EN KILO"/>
    <n v="15121900"/>
    <s v="SELECCIÓN ABREVIADA SUBASTA INVERSA"/>
    <n v="4"/>
    <n v="6"/>
    <n v="4"/>
    <n v="138000"/>
    <s v="KILOGRAMO"/>
    <s v="NO SOLICITADAS"/>
  </r>
  <r>
    <x v="2"/>
    <s v="204-4-17"/>
    <n v="10"/>
    <s v="PRODUCTOS DE ASEO Y LIMPIEZA"/>
    <s v="CEPILLO LIMPIEZA DE TRES PIEZAS PARA LIMPIAR METAL TAMAÑO 17*1 CM  "/>
    <n v="27111907"/>
    <s v="SELÉCCION ABREVIADA - ACUERDO MARCO"/>
    <n v="4"/>
    <n v="7"/>
    <n v="6"/>
    <n v="34014"/>
    <s v="UNIDAD"/>
    <s v="NO SOLICITADAS"/>
  </r>
  <r>
    <x v="2"/>
    <s v="204-4-17"/>
    <n v="10"/>
    <s v="PRODUCTOS DE ASEO Y LIMPIEZA"/>
    <s v="LIQUIDO ANTI-EMPAÑANTE"/>
    <n v="47131824"/>
    <s v="SELECCIÓN ABREVIADA SUBASTA INVERSA"/>
    <n v="4"/>
    <n v="6"/>
    <n v="2"/>
    <n v="446250"/>
    <s v="UNIDAD"/>
    <s v="NO SOLICITADAS"/>
  </r>
  <r>
    <x v="2"/>
    <s v="204-4-17"/>
    <n v="10"/>
    <s v="PRODUCTOS DE ASEO Y LIMPIEZA"/>
    <s v="DESENGRASANTE INDUSTRIAL P/N BH-38 "/>
    <n v="47131821"/>
    <s v="SELECCIÓN ABREVIADA SUBASTA INVERSA"/>
    <n v="4"/>
    <n v="6"/>
    <n v="3"/>
    <n v="474000"/>
    <s v="GALON"/>
    <s v="NO SOLICITADAS"/>
  </r>
  <r>
    <x v="2"/>
    <s v="204-4-17"/>
    <n v="10"/>
    <s v="PRODUCTOS DE ASEO Y LIMPIEZA"/>
    <s v="CEPILLO COLA DE PATOS HECHO EN BASE DE MADERA DURA PARA TRABAJO PESADO "/>
    <n v="27111907"/>
    <s v="SELÉCCION ABREVIADA - ACUERDO MARCO"/>
    <n v="4"/>
    <n v="7"/>
    <n v="4"/>
    <n v="121624"/>
    <s v="UNIDAD"/>
    <s v="NO SOLICITADAS"/>
  </r>
  <r>
    <x v="2"/>
    <s v="204-4-17"/>
    <n v="10"/>
    <s v="PRODUCTOS DE ASEO Y LIMPIEZA"/>
    <s v="CEPILLO PARA LAVADO DE AERONAVES P/N MIL-B-23958A TIPO I "/>
    <n v="47131600"/>
    <s v="SELECCIÓN ABREVIADA SUBASTA INVERSA"/>
    <n v="4"/>
    <n v="6"/>
    <n v="3"/>
    <n v="711150"/>
    <s v="UNIDAD"/>
    <s v="NO SOLICITADAS"/>
  </r>
  <r>
    <x v="2"/>
    <s v="204-4-17"/>
    <n v="10"/>
    <s v="PRODUCTOS DE ASEO Y LIMPIEZA"/>
    <s v="CHEESECLOTH COTTON CCC-C-440 CLASS 1"/>
    <n v="47131500"/>
    <s v="SELECCIÓN ABREVIADA SUBASTA INVERSA"/>
    <n v="4"/>
    <n v="6"/>
    <n v="1"/>
    <n v="12500"/>
    <s v="METRO"/>
    <s v="NO SOLICITADAS"/>
  </r>
  <r>
    <x v="2"/>
    <s v="204-4-17"/>
    <n v="10"/>
    <s v="PRODUCTOS DE ASEO Y LIMPIEZA"/>
    <s v="VARSOL"/>
    <n v="47131805"/>
    <s v="SELÉCCION ABREVIADA - ACUERDO MARCO"/>
    <n v="4"/>
    <n v="6"/>
    <n v="9"/>
    <n v="154611"/>
    <s v="GALON"/>
    <s v="NO SOLICITADAS"/>
  </r>
  <r>
    <x v="2"/>
    <s v="204-4-17"/>
    <n v="10"/>
    <s v="PRODUCTOS DE ASEO Y LIMPIEZA"/>
    <s v="DESENGRASANTE DIELECTRICO *12 ONZAS "/>
    <n v="47131821"/>
    <s v="SELÉCCION ABREVIADA - ACUERDO MARCO"/>
    <n v="4"/>
    <n v="7"/>
    <n v="10"/>
    <n v="399990"/>
    <s v="UNIDAD"/>
    <s v="NO SOLICITADAS"/>
  </r>
  <r>
    <x v="2"/>
    <s v="204-4-17"/>
    <n v="10"/>
    <s v="PRODUCTOS DE ASEO Y LIMPIEZA"/>
    <s v="CLEANING COMPOUND JET ENGINE GAS PATH P/N 3100 "/>
    <n v="47131800"/>
    <s v="SELECCIÓN ABREVIADA SUBASTA INVERSA"/>
    <n v="4"/>
    <n v="6"/>
    <n v="2"/>
    <n v="1100000"/>
    <s v="GALON"/>
    <s v="NO SOLICITADAS"/>
  </r>
  <r>
    <x v="2"/>
    <s v="204-4-17"/>
    <n v="10"/>
    <s v="PRODUCTOS DE ASEO Y LIMPIEZA"/>
    <s v="METAL PREP NUMERO 79 09-01624 PRESENTACION EN GALON"/>
    <n v="47131814"/>
    <s v="SELECCIÓN ABREVIADA SUBASTA INVERSA"/>
    <n v="4"/>
    <n v="6"/>
    <n v="3"/>
    <n v="789180"/>
    <s v="UNIDAD"/>
    <s v="NO SOLICITADAS"/>
  </r>
  <r>
    <x v="2"/>
    <s v="204-4-17"/>
    <n v="10"/>
    <s v="PRODUCTOS DE ASEO Y LIMPIEZA"/>
    <s v="LIMPIADOR DE MANOS PRESENTACION GALON POR CAJA DE 4 UNIDADES P/N 10229409"/>
    <n v="53131627"/>
    <s v="SELECCIÓN ABREVIADA SUBASTA INVERSA"/>
    <n v="4"/>
    <n v="6"/>
    <n v="3"/>
    <n v="1746939"/>
    <s v="UNIDAD"/>
    <s v="NO SOLICITADAS"/>
  </r>
  <r>
    <x v="2"/>
    <s v="204-4-17"/>
    <n v="10"/>
    <s v="PRODUCTOS DE ASEO Y LIMPIEZA"/>
    <s v="PINTURA DE BRILLO P/N 09-42532 "/>
    <n v="12181501"/>
    <s v="SELECCIÓN ABREVIADA SUBASTA INVERSA"/>
    <n v="4"/>
    <n v="6"/>
    <n v="3"/>
    <n v="1198500"/>
    <s v="UNIDAD"/>
    <s v="NO SOLICITADAS"/>
  </r>
  <r>
    <x v="2"/>
    <s v="204-4-17"/>
    <n v="10"/>
    <s v="PRODUCTOS DE ASEO Y LIMPIEZA"/>
    <s v="LIMPIADOR DE PLEXIGLASS P/N 09-29710"/>
    <n v="47131824"/>
    <s v="SELECCIÓN ABREVIADA SUBASTA INVERSA"/>
    <n v="4"/>
    <n v="6"/>
    <n v="9"/>
    <n v="1305000"/>
    <s v="UNIDAD"/>
    <s v="NO SOLICITADAS"/>
  </r>
  <r>
    <x v="2"/>
    <s v="204-4-17"/>
    <n v="10"/>
    <s v="PRODUCTOS DE ASEO Y LIMPIEZA"/>
    <s v="FIBRA DE LIMPIEZA ABRASIVA PRESENTACION POR ROLLO"/>
    <n v="31191504"/>
    <s v="SELECCIÓN ABREVIADA SUBASTA INVERSA"/>
    <n v="4"/>
    <n v="6"/>
    <n v="20"/>
    <n v="6300000"/>
    <s v="UNIDAD"/>
    <s v="NO SOLICITADAS"/>
  </r>
  <r>
    <x v="2"/>
    <s v="204-4-17"/>
    <n v="10"/>
    <s v="PRODUCTOS DE ASEO Y LIMPIEZA"/>
    <s v="LIMPIADOR DE WINDSHIELDS P/N PG-C13"/>
    <n v="47131824"/>
    <s v="SELECCIÓN ABREVIADA SUBASTA INVERSA"/>
    <n v="4"/>
    <n v="6"/>
    <n v="10"/>
    <n v="385000"/>
    <s v="UNIDAD"/>
    <s v="NO SOLICITADAS"/>
  </r>
  <r>
    <x v="2"/>
    <s v="204-4-17"/>
    <n v="10"/>
    <s v="PRODUCTOS DE ASEO Y LIMPIEZA"/>
    <s v="PINTURA DE BRILLO P/N 09-00325"/>
    <n v="12181501"/>
    <s v="SELECCIÓN ABREVIADA SUBASTA INVERSA"/>
    <n v="4"/>
    <n v="6"/>
    <n v="2"/>
    <n v="1438762"/>
    <s v="UNIDAD"/>
    <s v="NO SOLICITADAS"/>
  </r>
  <r>
    <x v="2"/>
    <s v="204-4-17"/>
    <n v="10"/>
    <s v="PRODUCTOS DE ASEO Y LIMPIEZA"/>
    <s v="TRAPOS COSIDOS DE 25 CM X 25 CM BULTOS POR 50 KG"/>
    <n v="47131500"/>
    <s v="SELECCIÓN ABREVIADA SUBASTA INVERSA"/>
    <n v="4"/>
    <n v="6"/>
    <n v="30"/>
    <n v="5670000"/>
    <s v="UNIDAD"/>
    <s v="NO SOLICITADAS"/>
  </r>
  <r>
    <x v="2"/>
    <s v="204-4-17"/>
    <n v="10"/>
    <s v="PRODUCTOS DE ASEO Y LIMPIEZA"/>
    <s v="BREATHER/BLEEDER HCS2102 PRESENTACION EN ROLLO DE 100 YARDAS"/>
    <n v="47131502"/>
    <s v="SELECCIÓN ABREVIADA SUBASTA INVERSA"/>
    <n v="4"/>
    <n v="6"/>
    <n v="1"/>
    <n v="3500000"/>
    <s v="UNIDAD"/>
    <s v="NO SOLICITADAS"/>
  </r>
  <r>
    <x v="2"/>
    <s v="204-4-17"/>
    <n v="10"/>
    <s v="PRODUCTOS DE ASEO Y LIMPIEZA"/>
    <s v="PAPEL DE LIMPIEZA ABSORBENTE X80 JUMBO WYPALL ROLL DE 300 MTS  X 890 PAÑOS DE 34 X 25 CM "/>
    <n v="47131502"/>
    <s v="SELECCIÓN ABREVIADA SUBASTA INVERSA"/>
    <n v="4"/>
    <n v="6"/>
    <n v="50"/>
    <n v="10750000"/>
    <s v="UNIDAD"/>
    <s v="NO SOLICITADAS"/>
  </r>
  <r>
    <x v="2"/>
    <s v="204-4-17"/>
    <n v="10"/>
    <s v="PRODUCTOS DE ASEO Y LIMPIEZA"/>
    <s v="SHAMPOO TIPO MIL-C-85570 TIPO 2 PRESENTACION CANECA DE 55 GALONES"/>
    <n v="47131800"/>
    <s v="SELECCIÓN ABREVIADA SUBASTA INVERSA"/>
    <n v="4"/>
    <n v="6"/>
    <n v="3"/>
    <n v="9750000"/>
    <s v="UNIDAD"/>
    <s v="NO SOLICITADAS"/>
  </r>
  <r>
    <x v="2"/>
    <s v="204-4-17"/>
    <n v="10"/>
    <s v="PRODUCTOS DE ASEO Y LIMPIEZA"/>
    <s v="AMBIENTADOR  AUTOS "/>
    <n v="47131812"/>
    <s v="SELÉCCION ABREVIADA - ACUERDO MARCO"/>
    <n v="3"/>
    <n v="2"/>
    <n v="20"/>
    <n v="167720"/>
    <s v="UNIDAD"/>
    <s v="NO SOLICITADAS"/>
  </r>
  <r>
    <x v="2"/>
    <s v="204-4-17"/>
    <n v="10"/>
    <s v="PRODUCTOS DE ASEO Y LIMPIEZA"/>
    <s v="AMBIENTADOR SPRAY"/>
    <n v="47131812"/>
    <s v="SELÉCCION ABREVIADA - ACUERDO MARCO"/>
    <n v="3"/>
    <n v="2"/>
    <n v="12"/>
    <n v="92760"/>
    <s v="UNIDAD"/>
    <s v="NO SOLICITADAS"/>
  </r>
  <r>
    <x v="2"/>
    <s v="204-4-17"/>
    <n v="10"/>
    <s v="PRODUCTOS DE ASEO Y LIMPIEZA"/>
    <s v="BLANQUEADOR BOTELLA PLASTICA CON VOLUMEN DE 3785CC,"/>
    <n v="47131807"/>
    <s v="SELÉCCION ABREVIADA - ACUERDO MARCO"/>
    <n v="3"/>
    <n v="2"/>
    <n v="12"/>
    <n v="75144"/>
    <s v="UNIDAD"/>
    <s v="NO SOLICITADAS"/>
  </r>
  <r>
    <x v="2"/>
    <s v="204-4-17"/>
    <n v="10"/>
    <s v="PRODUCTOS DE ASEO Y LIMPIEZA"/>
    <s v="CREMA LAVAPLATOS"/>
    <n v="47131800"/>
    <s v="SELÉCCION ABREVIADA - ACUERDO MARCO"/>
    <n v="3"/>
    <n v="2"/>
    <n v="16"/>
    <n v="60464"/>
    <s v="UNIDAD"/>
    <s v="NO SOLICITADAS"/>
  </r>
  <r>
    <x v="2"/>
    <s v="204-4-17"/>
    <n v="10"/>
    <s v="PRODUCTOS DE ASEO Y LIMPIEZA"/>
    <s v="DETERGENTE DE USO GENERAL EN POLVO 500 GRAMOS"/>
    <n v="53131608"/>
    <s v="SELÉCCION ABREVIADA - ACUERDO MARCO"/>
    <n v="3"/>
    <n v="2"/>
    <n v="41"/>
    <n v="140630"/>
    <s v="UNIDAD"/>
    <s v="NO SOLICITADAS"/>
  </r>
  <r>
    <x v="2"/>
    <s v="204-4-17"/>
    <n v="10"/>
    <s v="PRODUCTOS DE ASEO Y LIMPIEZA"/>
    <s v="ESCOBA "/>
    <n v="47131604"/>
    <s v="SELÉCCION ABREVIADA - ACUERDO MARCO"/>
    <n v="3"/>
    <n v="2"/>
    <n v="15"/>
    <n v="66045"/>
    <s v="UNIDAD"/>
    <s v="NO SOLICITADAS"/>
  </r>
  <r>
    <x v="2"/>
    <s v="204-4-17"/>
    <n v="10"/>
    <s v="PRODUCTOS DE ASEO Y LIMPIEZA"/>
    <s v="ESPONJILLA LAVAPLATOS"/>
    <n v="47131603"/>
    <s v="SELÉCCION ABREVIADA - ACUERDO MARCO"/>
    <n v="3"/>
    <n v="2"/>
    <n v="20"/>
    <n v="8760"/>
    <s v="UNIDAD"/>
    <s v="NO SOLICITADAS"/>
  </r>
  <r>
    <x v="2"/>
    <s v="204-4-17"/>
    <n v="10"/>
    <s v="PRODUCTOS DE ASEO Y LIMPIEZA"/>
    <s v="ESPONJILLA VERDE"/>
    <n v="47131603"/>
    <s v="SELÉCCION ABREVIADA - ACUERDO MARCO"/>
    <n v="3"/>
    <n v="2"/>
    <n v="10"/>
    <n v="2240"/>
    <s v="UNIDAD"/>
    <s v="NO SOLICITADAS"/>
  </r>
  <r>
    <x v="2"/>
    <s v="204-4-17"/>
    <n v="10"/>
    <s v="PRODUCTOS DE ASEO Y LIMPIEZA"/>
    <s v="JABÓN LIQUIDO "/>
    <n v="53131608"/>
    <s v="SELÉCCION ABREVIADA - ACUERDO MARCO"/>
    <n v="3"/>
    <n v="2"/>
    <n v="2"/>
    <n v="14786"/>
    <s v="UNIDAD"/>
    <s v="NO SOLICITADAS"/>
  </r>
  <r>
    <x v="2"/>
    <s v="204-4-17"/>
    <n v="10"/>
    <s v="PRODUCTOS DE ASEO Y LIMPIEZA"/>
    <s v="DESINFECTANTE LIQUIDO PARA USO DOMESTICO "/>
    <n v="47131803"/>
    <s v="SELÉCCION ABREVIADA - ACUERDO MARCO"/>
    <n v="3"/>
    <n v="2"/>
    <n v="10"/>
    <n v="145670"/>
    <s v="UNIDAD"/>
    <s v="NO SOLICITADAS"/>
  </r>
  <r>
    <x v="2"/>
    <s v="204-4-17"/>
    <n v="10"/>
    <s v="PRODUCTOS DE ASEO Y LIMPIEZA"/>
    <s v="LIMPIAVIDRIOS"/>
    <n v="47131824"/>
    <s v="SELÉCCION ABREVIADA - ACUERDO MARCO"/>
    <n v="3"/>
    <n v="2"/>
    <n v="10"/>
    <n v="33880"/>
    <s v="UNIDAD"/>
    <s v="NO SOLICITADAS"/>
  </r>
  <r>
    <x v="2"/>
    <s v="204-4-17"/>
    <n v="10"/>
    <s v="PRODUCTOS DE ASEO Y LIMPIEZA"/>
    <s v="RECOGEDOR"/>
    <n v="47131611"/>
    <s v="SELÉCCION ABREVIADA - ACUERDO MARCO"/>
    <n v="3"/>
    <n v="2"/>
    <n v="4"/>
    <n v="12688"/>
    <s v="UNIDAD"/>
    <s v="NO SOLICITADAS"/>
  </r>
  <r>
    <x v="2"/>
    <s v="204-4-17"/>
    <n v="10"/>
    <s v="PRODUCTOS DE ASEO Y LIMPIEZA"/>
    <s v="SERVILLETAS CUADRADAS X PAQUETE"/>
    <n v="14111705"/>
    <s v="SELÉCCION ABREVIADA - ACUERDO MARCO"/>
    <n v="3"/>
    <n v="2"/>
    <n v="12"/>
    <n v="29988"/>
    <s v="UNIDAD"/>
    <s v="NO SOLICITADAS"/>
  </r>
  <r>
    <x v="2"/>
    <s v="204-4-17"/>
    <n v="10"/>
    <s v="PRODUCTOS DE ASEO Y LIMPIEZA"/>
    <s v="TRAPEROS"/>
    <n v="47131618"/>
    <s v="SELÉCCION ABREVIADA - ACUERDO MARCO"/>
    <n v="3"/>
    <n v="2"/>
    <n v="20"/>
    <n v="160240"/>
    <s v="UNIDAD"/>
    <s v="NO SOLICITADAS"/>
  </r>
  <r>
    <x v="2"/>
    <s v="204-4-17"/>
    <n v="10"/>
    <s v="PRODUCTOS DE ASEO Y LIMPIEZA"/>
    <s v="WAIPE (ESTOPA) FRANELA X BULTO"/>
    <n v="11162116"/>
    <s v="SELÉCCION ABREVIADA - ACUERDO MARCO"/>
    <n v="3"/>
    <n v="2"/>
    <n v="2"/>
    <n v="99358"/>
    <s v="UNIDAD"/>
    <s v="NO SOLICITADAS"/>
  </r>
  <r>
    <x v="2"/>
    <s v="204-4-17"/>
    <n v="10"/>
    <s v="PRODUCTOS DE ASEO Y LIMPIEZA"/>
    <s v="SOBRANTE CPA NO.38 CCON-1"/>
    <n v="11162116"/>
    <s v="MÍNIMA CUANTÍA"/>
    <n v="1"/>
    <n v="6"/>
    <n v="1"/>
    <n v="847973"/>
    <s v="UNIDAD"/>
    <s v=""/>
  </r>
  <r>
    <x v="2"/>
    <s v="204-4-20"/>
    <n v="16"/>
    <s v="REPUESTOS"/>
    <s v="KIT DE METALAR DE 250W CON BOMBILLO"/>
    <n v="39101600"/>
    <s v="MÍNIMA CUANTÍA"/>
    <n v="3"/>
    <n v="3"/>
    <n v="25"/>
    <n v="2428750"/>
    <s v="UNIDAD"/>
    <s v="NO SOLICITADAS"/>
  </r>
  <r>
    <x v="2"/>
    <s v="204-4-20"/>
    <n v="16"/>
    <s v="REPUESTOS"/>
    <s v="LÁMPARAS DE 60 CM X 60 CM EN LED"/>
    <n v="39101600"/>
    <s v="MÍNIMA CUANTÍA"/>
    <n v="3"/>
    <n v="3"/>
    <n v="5"/>
    <n v="282805"/>
    <s v="UNIDAD"/>
    <s v="NO SOLICITADAS"/>
  </r>
  <r>
    <x v="2"/>
    <s v="204-4-20"/>
    <n v="16"/>
    <s v="REPUESTOS"/>
    <s v="LÁMPARAS DE 30 CM X 120 CM EN LED "/>
    <n v="39101600"/>
    <s v="MÍNIMA CUANTÍA"/>
    <n v="3"/>
    <n v="3"/>
    <n v="5"/>
    <n v="360010"/>
    <s v="UNIDAD"/>
    <s v="NO SOLICITADAS"/>
  </r>
  <r>
    <x v="2"/>
    <s v="204-4-20"/>
    <n v="16"/>
    <s v="REPUESTOS"/>
    <s v="CUCHILLAS DE CORBATIN DE 1/2”"/>
    <n v="47121813"/>
    <s v="MÍNIMA CUANTÍA"/>
    <n v="3"/>
    <n v="3"/>
    <n v="10"/>
    <n v="220000"/>
    <s v="UNIDAD"/>
    <s v="NO SOLICITADAS"/>
  </r>
  <r>
    <x v="2"/>
    <s v="204-4-20"/>
    <n v="16"/>
    <s v="REPUESTOS"/>
    <s v="REPUESTOS SISTEMA DE FRENOS DE VEHICULOS AUTOMOTORES"/>
    <n v="25171700"/>
    <s v="MÍNIMA CUANTÍA"/>
    <n v="3"/>
    <n v="9"/>
    <n v="1"/>
    <n v="4000000"/>
    <s v="GLOBAL"/>
    <s v="NO SOLICITADAS"/>
  </r>
  <r>
    <x v="2"/>
    <s v="204-4-20"/>
    <n v="16"/>
    <s v="REPUESTOS"/>
    <s v="REPUESTOS SISTEMA DE SUSPENSION DE VEHICULOS AUTOMOTORES"/>
    <n v="25172001"/>
    <s v="MÍNIMA CUANTÍA"/>
    <n v="3"/>
    <n v="9"/>
    <n v="1"/>
    <n v="5000000"/>
    <s v="GLOBAL"/>
    <s v="NO SOLICITADAS"/>
  </r>
  <r>
    <x v="2"/>
    <s v="204-4-20"/>
    <n v="16"/>
    <s v="REPUESTOS"/>
    <s v="REPUESTOS SISTEMA DE SEGURIDAD DE VEHICULOS AUTOMOTORES "/>
    <n v="25172100"/>
    <s v="MÍNIMA CUANTÍA"/>
    <n v="3"/>
    <n v="9"/>
    <n v="1"/>
    <n v="4500000"/>
    <s v="GLOBAL"/>
    <s v="NO SOLICITADAS"/>
  </r>
  <r>
    <x v="2"/>
    <s v="204-4-20"/>
    <n v="16"/>
    <s v="REPUESTOS"/>
    <s v="REPUESTOS SISTEMA DE ACAVADO Y ESTERIOR DE LOS VEHICULOS"/>
    <n v="25172600"/>
    <s v="MÍNIMA CUANTÍA"/>
    <n v="3"/>
    <n v="9"/>
    <n v="1"/>
    <n v="4200000"/>
    <s v="GLOBAL"/>
    <s v="NO SOLICITADAS"/>
  </r>
  <r>
    <x v="2"/>
    <s v="204-4-20"/>
    <n v="16"/>
    <s v="REPUESTOS"/>
    <s v="REPUESTOS SISTEMA DE ILUMINACION DEL VEHICULO "/>
    <n v="25173000"/>
    <s v="MÍNIMA CUANTÍA"/>
    <n v="3"/>
    <n v="9"/>
    <n v="1"/>
    <n v="3500000"/>
    <s v="GLOBAL"/>
    <s v="NO SOLICITADAS"/>
  </r>
  <r>
    <x v="2"/>
    <s v="204-4-20"/>
    <n v="16"/>
    <s v="REPUESTOS"/>
    <s v="REPUESTOS CONTROL EMISION Y ESCAPE VEHICULOS"/>
    <n v="25173700"/>
    <s v="MÍNIMA CUANTÍA"/>
    <n v="3"/>
    <n v="9"/>
    <n v="1"/>
    <n v="1500000"/>
    <s v="GLOBAL"/>
    <s v="NO SOLICITADAS"/>
  </r>
  <r>
    <x v="2"/>
    <s v="204-4-20"/>
    <n v="16"/>
    <s v="REPUESTOS"/>
    <s v="REPUESTOS DE TREN TRACCION VEHICULOS"/>
    <n v="25173800"/>
    <s v="MÍNIMA CUANTÍA"/>
    <n v="3"/>
    <n v="9"/>
    <n v="1"/>
    <n v="3500000"/>
    <s v="GLOBAL"/>
    <s v="NO SOLICITADAS"/>
  </r>
  <r>
    <x v="2"/>
    <s v="204-4-20"/>
    <n v="16"/>
    <s v="REPUESTOS"/>
    <s v="REPUESTOS PARA SISTEMA ELECTRICO DE VEHICULOS"/>
    <n v="25173900"/>
    <s v="MÍNIMA CUANTÍA"/>
    <n v="3"/>
    <n v="9"/>
    <n v="1"/>
    <n v="3500000"/>
    <s v="GLOBAL"/>
    <s v="NO SOLICITADAS"/>
  </r>
  <r>
    <x v="2"/>
    <s v="204-4-20"/>
    <n v="16"/>
    <s v="REPUESTOS"/>
    <s v="REPUESTOS DE SISTEMA DE REFRIGERACION DE LOS VEHICULOS"/>
    <n v="25174000"/>
    <s v="MÍNIMA CUANTÍA"/>
    <n v="3"/>
    <n v="9"/>
    <n v="1"/>
    <n v="3500000"/>
    <s v="GLOBAL"/>
    <s v="NO SOLICITADAS"/>
  </r>
  <r>
    <x v="2"/>
    <s v="204-4-20"/>
    <n v="16"/>
    <s v="REPUESTOS"/>
    <s v="FILTROS PARA VEHICULOS PARQUE AUTOMOTOR"/>
    <n v="26131600"/>
    <s v="MÍNIMA CUANTÍA"/>
    <n v="3"/>
    <n v="9"/>
    <n v="1"/>
    <n v="2950000"/>
    <s v="GLOBAL"/>
    <s v="NO SOLICITADAS"/>
  </r>
  <r>
    <x v="2"/>
    <s v="204-4-20"/>
    <n v="16"/>
    <s v="REPUESTOS"/>
    <s v="REPUESTOS Y PARTES PARA MOTOR DE VEHICULOS"/>
    <n v="26101700"/>
    <s v="MÍNIMA CUANTÍA"/>
    <n v="3"/>
    <n v="9"/>
    <n v="1"/>
    <n v="3000000"/>
    <s v="GLOBAL"/>
    <s v="NO SOLICITADAS"/>
  </r>
  <r>
    <x v="2"/>
    <s v="204-4-20"/>
    <n v="16"/>
    <s v="REPUESTOS"/>
    <s v="TARJETA ELECTRÓNICA UNIVERSAL A 220 VOLTIOS "/>
    <n v="52161525"/>
    <s v="MÍNIMA CUANTÍA"/>
    <n v="3"/>
    <n v="3"/>
    <n v="6"/>
    <n v="221100"/>
    <s v="UNIDAD"/>
    <s v="NO SOLICITADAS"/>
  </r>
  <r>
    <x v="2"/>
    <s v="204-4-20"/>
    <n v="16"/>
    <s v="REPUESTOS"/>
    <s v="FAN RELAY A 24 VOLTIOS"/>
    <n v="39122300"/>
    <s v="MÍNIMA CUANTÍA"/>
    <n v="3"/>
    <n v="3"/>
    <n v="3"/>
    <n v="30150"/>
    <s v="UNIDAD"/>
    <s v="NO SOLICITADAS"/>
  </r>
  <r>
    <x v="2"/>
    <s v="204-4-20"/>
    <n v="16"/>
    <s v="REPUESTOS"/>
    <s v="FAN RELAY A 220 VOLTIOS"/>
    <n v="39122300"/>
    <s v="MÍNIMA CUANTÍA"/>
    <n v="3"/>
    <n v="3"/>
    <n v="3"/>
    <n v="30150"/>
    <s v="UNIDAD"/>
    <s v="NO SOLICITADAS"/>
  </r>
  <r>
    <x v="2"/>
    <s v="204-4-20"/>
    <n v="16"/>
    <s v="REPUESTOS"/>
    <s v="CONTACTOR MONOFASICO DE 2 POLOS A 24 VOLTIOS"/>
    <n v="39121529"/>
    <s v="MÍNIMA CUANTÍA"/>
    <n v="3"/>
    <n v="3"/>
    <n v="5"/>
    <n v="93800"/>
    <s v="UNIDAD"/>
    <s v="NO SOLICITADAS"/>
  </r>
  <r>
    <x v="2"/>
    <s v="204-4-20"/>
    <n v="16"/>
    <s v="REPUESTOS"/>
    <s v="CONTACTOR MONOFÁSICO DE 02 POLOS A 220 VOLTIOS"/>
    <n v="39121529"/>
    <s v="MÍNIMA CUANTÍA"/>
    <n v="3"/>
    <n v="3"/>
    <n v="3"/>
    <n v="56280"/>
    <s v="UNIDAD"/>
    <s v="NO SOLICITADAS"/>
  </r>
  <r>
    <x v="2"/>
    <s v="204-4-20"/>
    <n v="16"/>
    <s v="REPUESTOS"/>
    <s v="CONTACTOR TRIFÁSICO DE 03 POLOS A 220 VOLTIOS"/>
    <n v="39121529"/>
    <s v="MÍNIMA CUANTÍA"/>
    <n v="3"/>
    <n v="3"/>
    <n v="3"/>
    <n v="76380"/>
    <s v="UNIDAD"/>
    <s v="NO SOLICITADAS"/>
  </r>
  <r>
    <x v="2"/>
    <s v="204-4-20"/>
    <n v="16"/>
    <s v="REPUESTOS"/>
    <s v="TERMOSTATOS"/>
    <n v="41112209"/>
    <s v="MÍNIMA CUANTÍA"/>
    <n v="3"/>
    <n v="3"/>
    <n v="50"/>
    <n v="938000"/>
    <s v="UNIDAD"/>
    <s v="NO SOLICITADAS"/>
  </r>
  <r>
    <x v="2"/>
    <s v="204-4-20"/>
    <n v="16"/>
    <s v="REPUESTOS"/>
    <s v="BALASTO 4X32 ELECTRONICO"/>
    <n v="39101901"/>
    <s v="MÍNIMA CUANTÍA"/>
    <n v="3"/>
    <n v="3"/>
    <n v="8"/>
    <n v="171520"/>
    <s v="UNIDAD"/>
    <s v="NO SOLICITADAS"/>
  </r>
  <r>
    <x v="2"/>
    <s v="204-4-20"/>
    <n v="16"/>
    <s v="REPUESTOS"/>
    <s v="BOMBILLO METALAR"/>
    <n v="39111600"/>
    <s v="MÍNIMA CUANTÍA"/>
    <n v="3"/>
    <n v="3"/>
    <n v="50"/>
    <n v="1775500"/>
    <s v="UNIDAD"/>
    <s v="NO SOLICITADAS"/>
  </r>
  <r>
    <x v="2"/>
    <s v="204-4-20"/>
    <n v="16"/>
    <s v="REPUESTOS"/>
    <s v="BOMBILLO MUTIVOLTAJE  LED"/>
    <n v="39111600"/>
    <s v="MÍNIMA CUANTÍA"/>
    <n v="3"/>
    <n v="3"/>
    <n v="10"/>
    <n v="80400"/>
    <s v="UNIDAD"/>
    <s v="NO SOLICITADAS"/>
  </r>
  <r>
    <x v="2"/>
    <s v="204-4-20"/>
    <n v="16"/>
    <s v="REPUESTOS"/>
    <s v="BOMBILLOS AHORRADORES EN FORMA DE ESPIRAL DE 11 WTS"/>
    <n v="39111600"/>
    <s v="MÍNIMA CUANTÍA"/>
    <n v="3"/>
    <n v="3"/>
    <n v="50"/>
    <n v="284750"/>
    <s v="UNIDAD"/>
    <s v="NO SOLICITADAS"/>
  </r>
  <r>
    <x v="2"/>
    <s v="204-4-20"/>
    <n v="16"/>
    <s v="REPUESTOS"/>
    <s v="BOMBILLOS AHORRADORES EN FORMA DE ESPIRAL DE 15 WTS"/>
    <n v="39111600"/>
    <s v="MÍNIMA CUANTÍA"/>
    <n v="3"/>
    <n v="3"/>
    <n v="50"/>
    <n v="318250"/>
    <s v="UNIDAD"/>
    <s v="NO SOLICITADAS"/>
  </r>
  <r>
    <x v="2"/>
    <s v="204-4-20"/>
    <n v="16"/>
    <s v="REPUESTOS"/>
    <s v="CONTACTOR CON BOBINA DE 220 VOLTIOS  80 AMP AC DE 2 POLOS "/>
    <n v="39121529"/>
    <s v="MÍNIMA CUANTÍA"/>
    <n v="3"/>
    <n v="3"/>
    <n v="2"/>
    <n v="1346700"/>
    <s v="UNIDAD"/>
    <s v="NO SOLICITADAS"/>
  </r>
  <r>
    <x v="2"/>
    <s v="204-4-20"/>
    <n v="16"/>
    <s v="REPUESTOS"/>
    <s v="CONTACTOR CON BOBINA DE 24 VOLTIOS DE 2 POLOS RESISTENTE A 60 AMPERIOS"/>
    <n v="39121529"/>
    <s v="MÍNIMA CUANTÍA"/>
    <n v="3"/>
    <n v="3"/>
    <n v="5"/>
    <n v="4690000"/>
    <s v="UNIDAD"/>
    <s v="NO SOLICITADAS"/>
  </r>
  <r>
    <x v="2"/>
    <s v="204-4-20"/>
    <n v="16"/>
    <s v="REPUESTOS"/>
    <s v="OJO BUEY EN LED A 110 VOLTIOS"/>
    <n v="39111500"/>
    <s v="MÍNIMA CUANTÍA"/>
    <n v="3"/>
    <n v="3"/>
    <n v="10"/>
    <n v="167500"/>
    <s v="UNIDAD"/>
    <s v="NO SOLICITADAS"/>
  </r>
  <r>
    <x v="2"/>
    <s v="204-4-20"/>
    <n v="16"/>
    <s v="REPUESTOS"/>
    <s v="PILOTO 220 V"/>
    <n v="32151500"/>
    <s v="MÍNIMA CUANTÍA"/>
    <n v="3"/>
    <n v="3"/>
    <n v="5"/>
    <n v="26800"/>
    <s v="UNIDAD"/>
    <s v="NO SOLICITADAS"/>
  </r>
  <r>
    <x v="2"/>
    <s v="204-4-20"/>
    <n v="16"/>
    <s v="REPUESTOS"/>
    <s v="JUEGOS DE SOCKET PARA LÁMPARAS T8"/>
    <n v="27111703"/>
    <s v="MÍNIMA CUANTÍA"/>
    <n v="3"/>
    <n v="3"/>
    <n v="30"/>
    <n v="32160"/>
    <s v="UNIDAD"/>
    <s v="NO SOLICITADAS"/>
  </r>
  <r>
    <x v="2"/>
    <s v="204-4-20"/>
    <n v="16"/>
    <s v="REPUESTOS"/>
    <s v="CONTROLADOR DE CARGA SOLAR 12/24V-10A"/>
    <n v="32151706"/>
    <s v="MÍNIMA CUANTÍA"/>
    <n v="3"/>
    <n v="3"/>
    <n v="5"/>
    <n v="324950"/>
    <s v="UNIDAD"/>
    <s v="NO SOLICITADAS"/>
  </r>
  <r>
    <x v="2"/>
    <s v="204-4-20"/>
    <n v="16"/>
    <s v="REPUESTOS"/>
    <s v="BATERIA RECARGABLE 12V 150 AH"/>
    <n v="26111701"/>
    <s v="MÍNIMA CUANTÍA"/>
    <n v="3"/>
    <n v="3"/>
    <n v="5"/>
    <n v="3685000"/>
    <s v="UNIDAD"/>
    <s v="NO SOLICITADAS"/>
  </r>
  <r>
    <x v="2"/>
    <s v="204-4-20"/>
    <n v="16"/>
    <s v="REPUESTOS"/>
    <s v="BALASTO FLUORECENTE"/>
    <n v="39101901"/>
    <s v="MÍNIMA CUANTÍA"/>
    <n v="3"/>
    <n v="3"/>
    <n v="20"/>
    <n v="402000"/>
    <s v="UNIDAD"/>
    <s v="NO SOLICITADAS"/>
  </r>
  <r>
    <x v="2"/>
    <s v="204-4-20"/>
    <n v="16"/>
    <s v="REPUESTOS"/>
    <s v="SIAMESA DE 2 1/2&quot; A 1 1/5&quot; X 1 1/2&quot;"/>
    <n v="27111761"/>
    <s v="SELECCIÓN ABREVIADA SUBASTA INVERSA"/>
    <n v="3"/>
    <n v="3"/>
    <n v="3"/>
    <n v="2936424"/>
    <s v="UNIDAD"/>
    <s v="NO SOLICITADAS"/>
  </r>
  <r>
    <x v="2"/>
    <s v="204-4-20"/>
    <n v="16"/>
    <s v="REPUESTOS"/>
    <s v="EDUCTOR DE ESPUMA"/>
    <n v="40151700"/>
    <s v="SELECCIÓN ABREVIADA SUBASTA INVERSA"/>
    <n v="3"/>
    <n v="3"/>
    <n v="1"/>
    <n v="1154300"/>
    <s v="UNIDAD"/>
    <s v="NO SOLICITADAS"/>
  </r>
  <r>
    <x v="2"/>
    <s v="204-4-20"/>
    <n v="16"/>
    <s v="REPUESTOS"/>
    <s v="REDUCTOR DE 2 1/2&quot; A 1 1/2&quot;"/>
    <n v="40141652"/>
    <s v="SELECCIÓN ABREVIADA SUBASTA INVERSA"/>
    <n v="3"/>
    <n v="3"/>
    <n v="4"/>
    <n v="756764"/>
    <s v="UNIDAD"/>
    <s v="NO SOLICITADAS"/>
  </r>
  <r>
    <x v="2"/>
    <s v="204-4-20"/>
    <n v="16"/>
    <s v="REPUESTOS"/>
    <s v="LAMPARA  HERMETICA SELLADA,  CUERPO EN TOTALMENTE EN PLASTICO, GRADO DE PROTECCION IP-66, IK-08, CON TUBOS FLUORESCENTES DE 2 X 54W (T5). (1.30X 0,15) M, INCLUYE BALASTO ELECTRONICO MULTIVOLTAJE CERTIFICADO  A 120-208V/60HZ. "/>
    <n v="39101600"/>
    <s v="MÍNIMA CUANTÍA"/>
    <n v="3"/>
    <n v="3"/>
    <n v="17"/>
    <n v="2721054"/>
    <s v="UNIDAD"/>
    <s v="NO SOLICITADAS"/>
  </r>
  <r>
    <x v="2"/>
    <s v="204-4-20"/>
    <n v="16"/>
    <s v="REPUESTOS"/>
    <s v="CADENA PARA MOTOSIERRA "/>
    <n v="31151600"/>
    <s v="MÍNIMA CUANTÍA"/>
    <n v="3"/>
    <n v="3"/>
    <n v="2"/>
    <n v="420000"/>
    <s v="UNIDAD"/>
    <s v="NO SOLICITADAS"/>
  </r>
  <r>
    <x v="2"/>
    <s v="204-4-20"/>
    <n v="10"/>
    <s v="REPUESTOS"/>
    <s v="BROCA (THREADED SHANK ) NUMERO 10 LONGITUD CORTA P/N 02-2962-10"/>
    <n v="27112841"/>
    <s v="SELECCIÓN ABREVIADA SUBASTA INVERSA"/>
    <n v="4"/>
    <n v="6"/>
    <n v="2"/>
    <n v="52678"/>
    <s v="UNIDAD"/>
    <s v="NO SOLICITADAS"/>
  </r>
  <r>
    <x v="2"/>
    <s v="204-4-20"/>
    <n v="10"/>
    <s v="REPUESTOS"/>
    <s v="BROCA (THREADED SHANK ) NUMERO 27 LONGITUD CORTA P/N 02-2962-27"/>
    <n v="27112841"/>
    <s v="SELECCIÓN ABREVIADA SUBASTA INVERSA"/>
    <n v="4"/>
    <n v="6"/>
    <n v="2"/>
    <n v="33582"/>
    <s v="UNIDAD"/>
    <s v="NO SOLICITADAS"/>
  </r>
  <r>
    <x v="2"/>
    <s v="204-4-20"/>
    <n v="10"/>
    <s v="REPUESTOS"/>
    <s v="BROCA (THREADED SHANK ) NUMERO 30 LONGITUD CORTA P/N 02-2962-30"/>
    <n v="27112841"/>
    <s v="SELECCIÓN ABREVIADA SUBASTA INVERSA"/>
    <n v="4"/>
    <n v="6"/>
    <n v="2"/>
    <n v="27656.000000000004"/>
    <s v="UNIDAD"/>
    <s v="NO SOLICITADAS"/>
  </r>
  <r>
    <x v="2"/>
    <s v="204-4-20"/>
    <n v="10"/>
    <s v="REPUESTOS"/>
    <s v="BROCA (THREADED SHANK ) NUMERO 40 LONGITUD CORTA P/N 02-2962-40"/>
    <n v="27112841"/>
    <s v="SELECCIÓN ABREVIADA SUBASTA INVERSA"/>
    <n v="4"/>
    <n v="6"/>
    <n v="2"/>
    <n v="25680.000000000004"/>
    <s v="UNIDAD"/>
    <s v="NO SOLICITADAS"/>
  </r>
  <r>
    <x v="2"/>
    <s v="204-4-20"/>
    <n v="10"/>
    <s v="REPUESTOS"/>
    <s v="BROCA EXTENSION 12&quot; NUMERO 21 P/N 02-501-12-21"/>
    <n v="27112841"/>
    <s v="SELECCIÓN ABREVIADA SUBASTA INVERSA"/>
    <n v="4"/>
    <n v="6"/>
    <n v="2"/>
    <n v="99290"/>
    <s v="UNIDAD"/>
    <s v="NO SOLICITADAS"/>
  </r>
  <r>
    <x v="2"/>
    <s v="204-4-20"/>
    <n v="10"/>
    <s v="REPUESTOS"/>
    <s v="BROCA EXTENSION 12&quot; NUMERO 27 P/N 02-501-12-10"/>
    <n v="27112841"/>
    <s v="SELECCIÓN ABREVIADA SUBASTA INVERSA"/>
    <n v="4"/>
    <n v="6"/>
    <n v="2"/>
    <n v="110446.00000000001"/>
    <s v="UNIDAD"/>
    <s v="NO SOLICITADAS"/>
  </r>
  <r>
    <x v="2"/>
    <s v="204-4-20"/>
    <n v="10"/>
    <s v="REPUESTOS"/>
    <s v="BROCA EXTENSION 6&quot; NUMERO 20 "/>
    <n v="27112841"/>
    <s v="SELECCIÓN ABREVIADA SUBASTA INVERSA"/>
    <n v="4"/>
    <n v="6"/>
    <n v="2"/>
    <n v="27392.000000000004"/>
    <s v="UNIDAD"/>
    <s v="NO SOLICITADAS"/>
  </r>
  <r>
    <x v="2"/>
    <s v="204-4-20"/>
    <n v="10"/>
    <s v="REPUESTOS"/>
    <s v="BROCA COBALTO 1/4&quot; PAQUETE POR 12 UNIDADES"/>
    <n v="27112841"/>
    <s v="SELECCIÓN ABREVIADA SUBASTA INVERSA"/>
    <n v="4"/>
    <n v="6"/>
    <n v="2"/>
    <n v="292362"/>
    <s v="UNIDAD"/>
    <s v="NO SOLICITADAS"/>
  </r>
  <r>
    <x v="2"/>
    <s v="204-4-20"/>
    <n v="10"/>
    <s v="REPUESTOS"/>
    <s v="BROCA COBALTO 1/8&quot; PAQUETE POR 12 UNIDADES"/>
    <n v="27112841"/>
    <s v="SELECCIÓN ABREVIADA SUBASTA INVERSA"/>
    <n v="4"/>
    <n v="6"/>
    <n v="2"/>
    <n v="143810"/>
    <s v="UNIDAD"/>
    <s v="NO SOLICITADAS"/>
  </r>
  <r>
    <x v="2"/>
    <s v="204-4-20"/>
    <n v="10"/>
    <s v="REPUESTOS"/>
    <s v="BROCA COBALTO 3/32&quot; PAQUETE POR 12 UNIDADES "/>
    <n v="27112841"/>
    <s v="SELECCIÓN ABREVIADA SUBASTA INVERSA"/>
    <n v="4"/>
    <n v="6"/>
    <n v="2"/>
    <n v="118526"/>
    <s v="UNIDAD"/>
    <s v="NO SOLICITADAS"/>
  </r>
  <r>
    <x v="2"/>
    <s v="204-4-20"/>
    <n v="10"/>
    <s v="REPUESTOS"/>
    <s v="BROCA EXTENSION 12&quot; NUMERO 16"/>
    <n v="27112841"/>
    <s v="SELECCIÓN ABREVIADA SUBASTA INVERSA"/>
    <n v="4"/>
    <n v="6"/>
    <n v="2"/>
    <n v="88894"/>
    <s v="UNIDAD"/>
    <s v="NO SOLICITADAS"/>
  </r>
  <r>
    <x v="2"/>
    <s v="204-4-20"/>
    <n v="10"/>
    <s v="REPUESTOS"/>
    <s v="BROCA EXTENSION 12&quot; NUMERO 30 P/N 02-501-12-30"/>
    <n v="27112841"/>
    <s v="SELECCIÓN ABREVIADA SUBASTA INVERSA"/>
    <n v="4"/>
    <n v="6"/>
    <n v="2"/>
    <n v="156258"/>
    <s v="UNIDAD"/>
    <s v="NO SOLICITADAS"/>
  </r>
  <r>
    <x v="2"/>
    <s v="204-4-20"/>
    <n v="10"/>
    <s v="REPUESTOS"/>
    <s v="BROCA EXTENSION 12&quot; NUMERO 40 P/N 02-501-12-40"/>
    <n v="27112841"/>
    <s v="SELECCIÓN ABREVIADA SUBASTA INVERSA"/>
    <n v="4"/>
    <n v="6"/>
    <n v="2"/>
    <n v="153844"/>
    <s v="UNIDAD"/>
    <s v="NO SOLICITADAS"/>
  </r>
  <r>
    <x v="2"/>
    <s v="204-4-20"/>
    <n v="10"/>
    <s v="REPUESTOS"/>
    <s v="BROCA EXTENSION 6&quot; NUMERO 10 "/>
    <n v="27112841"/>
    <s v="SELECCIÓN ABREVIADA SUBASTA INVERSA"/>
    <n v="4"/>
    <n v="6"/>
    <n v="3"/>
    <n v="43263"/>
    <s v="UNIDAD"/>
    <s v="NO SOLICITADAS"/>
  </r>
  <r>
    <x v="2"/>
    <s v="204-4-20"/>
    <n v="10"/>
    <s v="REPUESTOS"/>
    <s v="BROCA COBALTO 5/32&quot; PAQUETE POR 12 UNIDADES"/>
    <n v="27112841"/>
    <s v="SELECCIÓN ABREVIADA SUBASTA INVERSA"/>
    <n v="4"/>
    <n v="6"/>
    <n v="2"/>
    <n v="178578"/>
    <s v="UNIDAD"/>
    <s v="NO SOLICITADAS"/>
  </r>
  <r>
    <x v="2"/>
    <s v="204-4-20"/>
    <n v="10"/>
    <s v="REPUESTOS"/>
    <s v="BROCA EXTENSION 12&quot; NUMERO 20 "/>
    <n v="27112841"/>
    <s v="SELECCIÓN ABREVIADA SUBASTA INVERSA"/>
    <n v="4"/>
    <n v="6"/>
    <n v="2"/>
    <n v="59262"/>
    <s v="UNIDAD"/>
    <s v="NO SOLICITADAS"/>
  </r>
  <r>
    <x v="2"/>
    <s v="204-4-20"/>
    <n v="10"/>
    <s v="REPUESTOS"/>
    <s v="BROCA EXTENSION 6&quot; NUMERO 16 "/>
    <n v="27112841"/>
    <s v="SELECCIÓN ABREVIADA SUBASTA INVERSA"/>
    <n v="4"/>
    <n v="6"/>
    <n v="2"/>
    <n v="30684"/>
    <s v="UNIDAD"/>
    <s v="NO SOLICITADAS"/>
  </r>
  <r>
    <x v="2"/>
    <s v="204-4-20"/>
    <n v="10"/>
    <s v="REPUESTOS"/>
    <s v="BROCA EXTENSION 6&quot; NUMERO 21  "/>
    <n v="27112841"/>
    <s v="SELECCIÓN ABREVIADA SUBASTA INVERSA"/>
    <n v="4"/>
    <n v="6"/>
    <n v="2"/>
    <n v="34240"/>
    <s v="UNIDAD"/>
    <s v="NO SOLICITADAS"/>
  </r>
  <r>
    <x v="2"/>
    <s v="204-4-20"/>
    <n v="10"/>
    <s v="REPUESTOS"/>
    <s v="BROCA EXTENSION 6&quot; NUMERO 30 "/>
    <n v="27112841"/>
    <s v="SELECCIÓN ABREVIADA SUBASTA INVERSA"/>
    <n v="4"/>
    <n v="6"/>
    <n v="4"/>
    <n v="47148"/>
    <s v="UNIDAD"/>
    <s v="NO SOLICITADAS"/>
  </r>
  <r>
    <x v="2"/>
    <s v="204-4-20"/>
    <n v="10"/>
    <s v="REPUESTOS"/>
    <s v="BROCA EXTENSION 6&quot; NUMERO 40  "/>
    <n v="27112841"/>
    <s v="SELECCIÓN ABREVIADA SUBASTA INVERSA"/>
    <n v="4"/>
    <n v="6"/>
    <n v="4"/>
    <n v="46092.000000000007"/>
    <s v="UNIDAD"/>
    <s v="NO SOLICITADAS"/>
  </r>
  <r>
    <x v="2"/>
    <s v="204-4-20"/>
    <n v="10"/>
    <s v="REPUESTOS"/>
    <s v="NUT PLATE 3/16 PRESENTACION POR 100 UNIDADES P/N MS21047L3"/>
    <n v="31161705"/>
    <s v="SELECCIÓN ABREVIADA SUBASTA INVERSA"/>
    <n v="4"/>
    <n v="6"/>
    <n v="1"/>
    <n v="156000"/>
    <s v="UNIDAD"/>
    <s v="NO SOLICITADAS"/>
  </r>
  <r>
    <x v="2"/>
    <s v="204-4-20"/>
    <n v="10"/>
    <s v="REPUESTOS"/>
    <s v="NUT PLATE 3/16 PRESENTACION POR 100 UNIDADES P/N MS21051L3"/>
    <n v="31161705"/>
    <s v="SELECCIÓN ABREVIADA SUBASTA INVERSA"/>
    <n v="4"/>
    <n v="6"/>
    <n v="1"/>
    <n v="250000"/>
    <s v="UNIDAD"/>
    <s v="NO SOLICITADAS"/>
  </r>
  <r>
    <x v="2"/>
    <s v="204-4-20"/>
    <n v="10"/>
    <s v="REPUESTOS"/>
    <s v="BROCA COBALTO 3/16&quot; PAQUETE POR 12 UNIDADES"/>
    <n v="27112841"/>
    <s v="SELECCIÓN ABREVIADA SUBASTA INVERSA"/>
    <n v="4"/>
    <n v="6"/>
    <n v="2"/>
    <n v="197542"/>
    <s v="UNIDAD"/>
    <s v="NO SOLICITADAS"/>
  </r>
  <r>
    <x v="2"/>
    <s v="204-4-20"/>
    <n v="10"/>
    <s v="REPUESTOS"/>
    <s v="YOYO PARA GUADAÑA  B450"/>
    <n v="23153138"/>
    <s v="MÍNIMA CUANTÍA"/>
    <n v="4"/>
    <n v="7"/>
    <n v="4"/>
    <n v="160000"/>
    <s v="UNIDAD"/>
    <s v="NO SOLICITADAS"/>
  </r>
  <r>
    <x v="2"/>
    <s v="204-4-20"/>
    <n v="10"/>
    <s v="REPUESTOS"/>
    <s v="YOYO PARA GUADAÑA SHINDAIWA B-45"/>
    <n v="23153138"/>
    <s v="MÍNIMA CUANTÍA"/>
    <n v="4"/>
    <n v="7"/>
    <n v="4"/>
    <n v="160000"/>
    <s v="UNIDAD"/>
    <s v="NO SOLICITADAS"/>
  </r>
  <r>
    <x v="2"/>
    <s v="204-4-20"/>
    <n v="10"/>
    <s v="REPUESTOS"/>
    <s v="BROCA DE TUNGSTENO 1/4&quot;"/>
    <n v="27112841"/>
    <s v="SELECCIÓN ABREVIADA SUBASTA INVERSA"/>
    <n v="4"/>
    <n v="6"/>
    <n v="2"/>
    <n v="4622"/>
    <s v="UNIDAD"/>
    <s v="NO SOLICITADAS"/>
  </r>
  <r>
    <x v="2"/>
    <s v="204-4-20"/>
    <n v="10"/>
    <s v="REPUESTOS"/>
    <s v="BROCA DE TUNGSTENO NUMERO 25"/>
    <n v="27112841"/>
    <s v="SELECCIÓN ABREVIADA SUBASTA INVERSA"/>
    <n v="4"/>
    <n v="6"/>
    <n v="2"/>
    <n v="131694"/>
    <s v="UNIDAD"/>
    <s v="NO SOLICITADAS"/>
  </r>
  <r>
    <x v="2"/>
    <s v="204-4-20"/>
    <n v="10"/>
    <s v="REPUESTOS"/>
    <s v="BROCA COBALTO NUMERO 21 PAQUETE POR 12 UNIDADES"/>
    <n v="27112841"/>
    <s v="SELECCIÓN ABREVIADA SUBASTA INVERSA"/>
    <n v="4"/>
    <n v="6"/>
    <n v="2"/>
    <n v="173836"/>
    <s v="UNIDAD"/>
    <s v="NO SOLICITADAS"/>
  </r>
  <r>
    <x v="2"/>
    <s v="204-4-20"/>
    <n v="10"/>
    <s v="REPUESTOS"/>
    <s v="NUT PLATE 3/16 PRESENTACION POR 100 UNIDADES P/N MS21059L3"/>
    <n v="31161705"/>
    <s v="SELECCIÓN ABREVIADA SUBASTA INVERSA"/>
    <n v="4"/>
    <n v="6"/>
    <n v="1"/>
    <n v="255000"/>
    <s v="UNIDAD"/>
    <s v="NO SOLICITADAS"/>
  </r>
  <r>
    <x v="2"/>
    <s v="204-4-20"/>
    <n v="10"/>
    <s v="REPUESTOS"/>
    <s v="BROCA COBALTO NUMERO 27 PAQUETE POR 12 UNIDADES"/>
    <n v="27112841"/>
    <s v="SELECCIÓN ABREVIADA SUBASTA INVERSA"/>
    <n v="4"/>
    <n v="6"/>
    <n v="2"/>
    <n v="164354"/>
    <s v="UNIDAD"/>
    <s v="NO SOLICITADAS"/>
  </r>
  <r>
    <x v="2"/>
    <s v="204-4-20"/>
    <n v="10"/>
    <s v="REPUESTOS"/>
    <s v="BOMBILLO HALOGENO 12V REF 48904"/>
    <n v="39111706"/>
    <s v="MÍNIMA CUANTÍA"/>
    <n v="2"/>
    <n v="4"/>
    <n v="10"/>
    <n v="170003.4"/>
    <s v="UNIDAD"/>
    <s v="NO SOLICITADAS"/>
  </r>
  <r>
    <x v="2"/>
    <s v="204-4-20"/>
    <n v="10"/>
    <s v="REPUESTOS"/>
    <s v="BOMBILLO AHORRADOR DE LUZ CLARA FRIA 20W 110-127 V, 60 HZ"/>
    <n v="39111500"/>
    <s v="MÍNIMA CUANTÍA"/>
    <n v="4"/>
    <n v="7"/>
    <n v="20"/>
    <n v="150520"/>
    <s v="UNIDAD"/>
    <s v="NO SOLICITADAS"/>
  </r>
  <r>
    <x v="2"/>
    <s v="204-4-20"/>
    <n v="10"/>
    <s v="REPUESTOS"/>
    <s v="NUT PLATE  5/32 PRESENTACION POR 100 UNIDADES P/N MS21061L8"/>
    <n v="31161705"/>
    <s v="SELECCIÓN ABREVIADA SUBASTA INVERSA"/>
    <n v="4"/>
    <n v="6"/>
    <n v="1"/>
    <n v="185000"/>
    <s v="UNIDAD"/>
    <s v="NO SOLICITADAS"/>
  </r>
  <r>
    <x v="2"/>
    <s v="204-4-20"/>
    <n v="10"/>
    <s v="REPUESTOS"/>
    <s v="NUT PLATE 3/16 PRESENTACION POR 100 UNIDADES P/N MS21061L3"/>
    <n v="31161705"/>
    <s v="SELECCIÓN ABREVIADA SUBASTA INVERSA"/>
    <n v="4"/>
    <n v="6"/>
    <n v="1"/>
    <n v="165000"/>
    <s v="UNIDAD"/>
    <s v="NO SOLICITADAS"/>
  </r>
  <r>
    <x v="2"/>
    <s v="204-4-20"/>
    <n v="10"/>
    <s v="REPUESTOS"/>
    <s v="BROCA COBALTO NUMERO 30 PAQUETE POR 12 UNIDADES"/>
    <n v="27112841"/>
    <s v="SELECCIÓN ABREVIADA SUBASTA INVERSA"/>
    <n v="4"/>
    <n v="6"/>
    <n v="2"/>
    <n v="140650"/>
    <s v="UNIDAD"/>
    <s v="NO SOLICITADAS"/>
  </r>
  <r>
    <x v="2"/>
    <s v="204-4-20"/>
    <n v="10"/>
    <s v="REPUESTOS"/>
    <s v="COLLAR THREADED SHEAR ALUMINUM HST79CY-6 -VLC79CK6- VLC79CY6"/>
    <n v="31163200"/>
    <s v="SELECCIÓN ABREVIADA SUBASTA INVERSA"/>
    <n v="4"/>
    <n v="6"/>
    <n v="12"/>
    <n v="780000"/>
    <s v="UNIDAD"/>
    <s v="NO SOLICITADAS"/>
  </r>
  <r>
    <x v="2"/>
    <s v="204-4-20"/>
    <n v="10"/>
    <s v="REPUESTOS"/>
    <s v="NUT PLATE 3/16 PRESENTACION POR 100 UNIDADES P/N MS21069-3"/>
    <n v="31161705"/>
    <s v="SELECCIÓN ABREVIADA SUBASTA INVERSA"/>
    <n v="4"/>
    <n v="6"/>
    <n v="1"/>
    <n v="169000"/>
    <s v="UNIDAD"/>
    <s v="NO SOLICITADAS"/>
  </r>
  <r>
    <x v="2"/>
    <s v="204-4-20"/>
    <n v="10"/>
    <s v="REPUESTOS"/>
    <s v="BROCA COBALTO NUMERO 40 PAQUETE POR 12 UNIDADES"/>
    <n v="27112841"/>
    <s v="SELECCIÓN ABREVIADA SUBASTA INVERSA"/>
    <n v="4"/>
    <n v="6"/>
    <n v="2"/>
    <n v="126426"/>
    <s v="UNIDAD"/>
    <s v="NO SOLICITADAS"/>
  </r>
  <r>
    <x v="2"/>
    <s v="204-4-20"/>
    <n v="10"/>
    <s v="REPUESTOS"/>
    <s v="BATERIA ALCALINA 9V RECARGABLES"/>
    <n v="26111701"/>
    <s v="MÍNIMA CUANTÍA"/>
    <n v="4"/>
    <n v="6"/>
    <n v="20"/>
    <n v="213000"/>
    <s v="UNIDAD"/>
    <s v="NO SOLICITADAS"/>
  </r>
  <r>
    <x v="2"/>
    <s v="204-4-20"/>
    <n v="10"/>
    <s v="REPUESTOS"/>
    <s v="SWITCH TOGGLE P/N MS24523-23"/>
    <n v="39122245"/>
    <s v="SELECCIÓN ABREVIADA SUBASTA INVERSA"/>
    <n v="4"/>
    <n v="6"/>
    <n v="2"/>
    <n v="266550"/>
    <s v="UNIDAD"/>
    <s v="NO SOLICITADAS"/>
  </r>
  <r>
    <x v="2"/>
    <s v="204-4-20"/>
    <n v="10"/>
    <s v="REPUESTOS"/>
    <s v="FLANCHES DE CUCHILLA DE 3/16  POR 100 UNIDADES P/N NTA11456-22K"/>
    <n v="31161700"/>
    <s v="SELECCIÓN ABREVIADA SUBASTA INVERSA"/>
    <n v="4"/>
    <n v="6"/>
    <n v="1"/>
    <n v="52466"/>
    <s v="UNIDAD"/>
    <s v="NO SOLICITADAS"/>
  </r>
  <r>
    <x v="2"/>
    <s v="204-4-20"/>
    <n v="10"/>
    <s v="REPUESTOS"/>
    <s v="TUBO FLUORESCENTE T8 17W 6500K   2PIN "/>
    <n v="39101605"/>
    <s v="MÍNIMA CUANTÍA"/>
    <n v="4"/>
    <n v="7"/>
    <n v="50"/>
    <n v="610000"/>
    <s v="UNIDAD"/>
    <s v="NO SOLICITADAS"/>
  </r>
  <r>
    <x v="2"/>
    <s v="204-4-20"/>
    <n v="10"/>
    <s v="REPUESTOS"/>
    <s v="DRILL BUSHING KIT / GUIA DE PERFORACION P/N ATI590DBK"/>
    <n v="31171603"/>
    <s v="SELECCIÓN ABREVIADA SUBASTA INVERSA"/>
    <n v="4"/>
    <n v="6"/>
    <n v="1"/>
    <n v="631800"/>
    <s v="UNIDAD"/>
    <s v="NO SOLICITADAS"/>
  </r>
  <r>
    <x v="2"/>
    <s v="204-4-20"/>
    <n v="10"/>
    <s v="REPUESTOS"/>
    <s v="INDICADOR DE VOLTAJE DC P/N W - 8063A - 3"/>
    <n v="41111900"/>
    <s v="MÍNIMA CUANTÍA"/>
    <n v="2"/>
    <n v="4"/>
    <n v="1"/>
    <n v="499999.92"/>
    <s v="UNIDAD"/>
    <s v="NO SOLICITADAS"/>
  </r>
  <r>
    <x v="2"/>
    <s v="204-4-20"/>
    <n v="10"/>
    <s v="REPUESTOS"/>
    <s v="RUEDA DE CORTE 54-GRIT AT150C29A"/>
    <n v="27112838"/>
    <s v="SELECCIÓN ABREVIADA SUBASTA INVERSA"/>
    <n v="4"/>
    <n v="6"/>
    <n v="6"/>
    <n v="948000"/>
    <s v="UNIDAD"/>
    <s v="NO SOLICITADAS"/>
  </r>
  <r>
    <x v="2"/>
    <s v="204-4-20"/>
    <n v="10"/>
    <s v="REPUESTOS"/>
    <s v="INDICADOR DE AMPERIOS DC P/N W - 8061A - 13"/>
    <n v="41111900"/>
    <s v="MÍNIMA CUANTÍA"/>
    <n v="2"/>
    <n v="4"/>
    <n v="1"/>
    <n v="59999.8"/>
    <s v="UNIDAD"/>
    <s v="NO SOLICITADAS"/>
  </r>
  <r>
    <x v="2"/>
    <s v="204-4-20"/>
    <n v="10"/>
    <s v="REPUESTOS"/>
    <s v="TALADROS DE PASO DE TITANIO-NITRITO (UNIBIT LARGO AMARILLO) P/N YA1TA"/>
    <n v="27112841"/>
    <s v="SELECCIÓN ABREVIADA SUBASTA INVERSA"/>
    <n v="4"/>
    <n v="6"/>
    <n v="3"/>
    <n v="666702"/>
    <s v="UNIDAD"/>
    <s v="NO SOLICITADAS"/>
  </r>
  <r>
    <x v="2"/>
    <s v="204-4-20"/>
    <n v="10"/>
    <s v="REPUESTOS"/>
    <s v="SWICH PTT P/N MS25089-4F"/>
    <n v="39122245"/>
    <s v="SELECCIÓN ABREVIADA SUBASTA INVERSA"/>
    <n v="4"/>
    <n v="6"/>
    <n v="2"/>
    <n v="171598"/>
    <s v="UNIDAD"/>
    <s v="NO SOLICITADAS"/>
  </r>
  <r>
    <x v="2"/>
    <s v="204-4-20"/>
    <n v="10"/>
    <s v="REPUESTOS"/>
    <s v="JUEGO DE BROCA DE COBALTO P/N DBTBC129"/>
    <n v="27112841"/>
    <s v="SELECCIÓN ABREVIADA SUBASTA INVERSA"/>
    <n v="4"/>
    <n v="6"/>
    <n v="1"/>
    <n v="1898050"/>
    <s v="UNIDAD"/>
    <s v="NO SOLICITADAS"/>
  </r>
  <r>
    <x v="2"/>
    <s v="204-4-20"/>
    <n v="10"/>
    <s v="REPUESTOS"/>
    <s v="LUZ ESTROBOSCOPICA DE ADVERTENCIA 12V LED AMBAR REDONDA"/>
    <n v="39111706"/>
    <s v="MÍNIMA CUANTÍA"/>
    <n v="2"/>
    <n v="4"/>
    <n v="5"/>
    <n v="749997.5"/>
    <s v="UNIDAD"/>
    <s v="NO SOLICITADAS"/>
  </r>
  <r>
    <x v="2"/>
    <s v="204-4-20"/>
    <n v="10"/>
    <s v="REPUESTOS"/>
    <s v="JUEGO DE BROCA ALFABETICAS PARA TALADRO P/N DBA126B"/>
    <n v="27112845"/>
    <s v="SELECCIÓN ABREVIADA SUBASTA INVERSA"/>
    <n v="4"/>
    <n v="6"/>
    <n v="1"/>
    <n v="1300000"/>
    <s v="UNIDAD"/>
    <s v="NO SOLICITADAS"/>
  </r>
  <r>
    <x v="2"/>
    <s v="204-4-20"/>
    <n v="10"/>
    <s v="REPUESTOS"/>
    <s v="TARJETA REGULADORA DE VOLTAJE  P/N 181022C - 5 REV1"/>
    <n v="39121009"/>
    <s v="MÍNIMA CUANTÍA"/>
    <n v="2"/>
    <n v="4"/>
    <n v="1"/>
    <n v="1215171.8899999966"/>
    <s v="UNIDAD"/>
    <s v="NO SOLICITADAS"/>
  </r>
  <r>
    <x v="2"/>
    <s v="204-4-20"/>
    <n v="10"/>
    <s v="REPUESTOS"/>
    <s v="BATERIA 12V, 24H 650 AMP"/>
    <n v="26111700"/>
    <s v="MÍNIMA CUANTÍA"/>
    <n v="2"/>
    <n v="4"/>
    <n v="6"/>
    <n v="1800001.1400000001"/>
    <s v="UNIDAD"/>
    <s v="NO SOLICITADAS"/>
  </r>
  <r>
    <x v="2"/>
    <s v="204-4-20"/>
    <n v="10"/>
    <s v="REPUESTOS"/>
    <s v="BATERIA LITIHIUM ION RECARGABLE 18 VOLTIOS 3.0 AH P/N BL1830"/>
    <n v="26111701"/>
    <s v="SELECCIÓN ABREVIADA SUBASTA INVERSA"/>
    <n v="4"/>
    <n v="6"/>
    <n v="4"/>
    <n v="1791044"/>
    <s v="UNIDAD"/>
    <s v="NO SOLICITADAS"/>
  </r>
  <r>
    <x v="2"/>
    <s v="204-4-20"/>
    <n v="10"/>
    <s v="REPUESTOS"/>
    <s v="HOROMETRO"/>
    <n v="25174005"/>
    <s v="MÍNIMA CUANTÍA"/>
    <n v="2"/>
    <n v="4"/>
    <n v="5"/>
    <n v="599998"/>
    <s v="UNIDAD"/>
    <s v="NO SOLICITADAS"/>
  </r>
  <r>
    <x v="2"/>
    <s v="204-4-20"/>
    <n v="10"/>
    <s v="REPUESTOS"/>
    <s v="BATERIA 6V, 390AH P/N L16E - AC"/>
    <n v="26111700"/>
    <s v="MÍNIMA CUANTÍA"/>
    <n v="2"/>
    <n v="4"/>
    <n v="4"/>
    <n v="3200000.44"/>
    <s v="UNIDAD"/>
    <s v="NO SOLICITADAS"/>
  </r>
  <r>
    <x v="2"/>
    <s v="204-4-20"/>
    <n v="10"/>
    <s v="REPUESTOS"/>
    <s v="BATERIA 12V, 31H 1000 AMP"/>
    <n v="26111700"/>
    <s v="MÍNIMA CUANTÍA"/>
    <n v="2"/>
    <n v="4"/>
    <n v="10"/>
    <n v="3899998.9000000004"/>
    <s v="UNIDAD"/>
    <s v="NO SOLICITADAS"/>
  </r>
  <r>
    <x v="2"/>
    <s v="204-4-20"/>
    <n v="10"/>
    <s v="REPUESTOS"/>
    <s v="CEPILLO PRINCIPAL ALAMBRE POLIPROPILENO P/N 35324, PARA BARREDORA TENNANT 800D"/>
    <n v="27113000"/>
    <s v="MÍNIMA CUANTÍA"/>
    <n v="2"/>
    <n v="4"/>
    <n v="2"/>
    <n v="4399998.82"/>
    <s v="UNIDAD"/>
    <s v="NO SOLICITADAS"/>
  </r>
  <r>
    <x v="2"/>
    <s v="204-4-20"/>
    <n v="10"/>
    <s v="REPUESTOS"/>
    <s v="BROCA ¼” X 6 ½”"/>
    <n v="20121608"/>
    <s v="SELECCIÓN ABREVIADA SUBASTA INVERSA"/>
    <n v="1"/>
    <n v="6"/>
    <n v="1"/>
    <n v="3782"/>
    <s v="UNIDAD"/>
    <s v=""/>
  </r>
  <r>
    <x v="2"/>
    <s v="204-4-20"/>
    <n v="10"/>
    <s v="REPUESTOS"/>
    <s v="BROCA 3/8” X 10 X 12”"/>
    <n v="20121608"/>
    <s v="SELECCIÓN ABREVIADA SUBASTA INVERSA"/>
    <n v="1"/>
    <n v="6"/>
    <n v="1"/>
    <n v="6816"/>
    <s v="UNIDAD"/>
    <s v=""/>
  </r>
  <r>
    <x v="2"/>
    <s v="204-4-20"/>
    <n v="10"/>
    <s v="REPUESTOS"/>
    <s v="BROCA 5/8” X 10 X 12”"/>
    <n v="20121608"/>
    <s v="SELECCIÓN ABREVIADA SUBASTA INVERSA"/>
    <n v="1"/>
    <n v="6"/>
    <n v="1"/>
    <n v="12829"/>
    <s v="UNIDAD"/>
    <s v=""/>
  </r>
  <r>
    <x v="2"/>
    <s v="204-4-20"/>
    <n v="10"/>
    <s v="REPUESTOS"/>
    <s v="BROCA PARA MAMPOSTERÍA ¼” X 3 ½”"/>
    <n v="20121608"/>
    <s v="SELECCIÓN ABREVIADA SUBASTA INVERSA"/>
    <n v="1"/>
    <n v="6"/>
    <n v="1"/>
    <n v="2319"/>
    <s v="UNIDAD"/>
    <s v=""/>
  </r>
  <r>
    <x v="2"/>
    <s v="204-4-20"/>
    <n v="10"/>
    <s v="REPUESTOS"/>
    <s v="BROCA PARA MAMPOSTERÍA ½” X 6”"/>
    <n v="20121608"/>
    <s v="SELECCIÓN ABREVIADA SUBASTA INVERSA"/>
    <n v="1"/>
    <n v="6"/>
    <n v="1"/>
    <n v="2319"/>
    <s v="UNIDAD"/>
    <s v=""/>
  </r>
  <r>
    <x v="2"/>
    <s v="204-4-20"/>
    <n v="10"/>
    <s v="REPUESTOS"/>
    <s v="BROCA PARA MAMPOSTERÍA 3/16” X 3 ½”"/>
    <n v="20121608"/>
    <s v="SELECCIÓN ABREVIADA SUBASTA INVERSA"/>
    <n v="1"/>
    <n v="6"/>
    <n v="1"/>
    <n v="2319"/>
    <s v="UNIDAD"/>
    <s v=""/>
  </r>
  <r>
    <x v="2"/>
    <s v="204-4-20"/>
    <n v="10"/>
    <s v="REPUESTOS"/>
    <s v="BROCA PARA MAMPOSTERÍA 3/8” X 4”"/>
    <n v="20121608"/>
    <s v="SELECCIÓN ABREVIADA SUBASTA INVERSA"/>
    <n v="1"/>
    <n v="6"/>
    <n v="1"/>
    <n v="2319"/>
    <s v="UNIDAD"/>
    <s v=""/>
  </r>
  <r>
    <x v="2"/>
    <s v="204-4-20"/>
    <n v="10"/>
    <s v="REPUESTOS"/>
    <s v="BROCA PARA MAMPOSTERÍA 5/16” X 4”"/>
    <n v="20121608"/>
    <s v="SELECCIÓN ABREVIADA SUBASTA INVERSA"/>
    <n v="1"/>
    <n v="6"/>
    <n v="1"/>
    <n v="2319"/>
    <s v="UNIDAD"/>
    <s v=""/>
  </r>
  <r>
    <x v="2"/>
    <s v="204-4-20"/>
    <n v="10"/>
    <s v="REPUESTOS"/>
    <s v="JUEGO DE BROCAS PARA METAL (30 PIEZAS)"/>
    <n v="27112845"/>
    <s v="SELECCIÓN ABREVIADA SUBASTA INVERSA"/>
    <n v="1"/>
    <n v="6"/>
    <n v="1"/>
    <n v="60708"/>
    <s v="UNIDAD"/>
    <s v=""/>
  </r>
  <r>
    <x v="2"/>
    <s v="204-4-20"/>
    <n v="10"/>
    <s v="REPUESTOS"/>
    <s v="COPA METÁLICA PARA SIERRA 21MM"/>
    <n v="20121611"/>
    <s v="SELECCIÓN ABREVIADA SUBASTA INVERSA"/>
    <n v="1"/>
    <n v="6"/>
    <n v="1"/>
    <n v="15189"/>
    <s v="UNIDAD"/>
    <s v=""/>
  </r>
  <r>
    <x v="2"/>
    <s v="204-4-20"/>
    <n v="10"/>
    <s v="REPUESTOS"/>
    <s v="COPA METÁLICA PARA SIERRA 29MM"/>
    <n v="20121611"/>
    <s v="SELECCIÓN ABREVIADA SUBASTA INVERSA"/>
    <n v="1"/>
    <n v="6"/>
    <n v="1"/>
    <n v="17189"/>
    <s v="UNIDAD"/>
    <s v=""/>
  </r>
  <r>
    <x v="2"/>
    <s v="204-4-20"/>
    <n v="10"/>
    <s v="REPUESTOS"/>
    <s v="COPA METÁLICA PARA SIERRA 32MM"/>
    <n v="20121611"/>
    <s v="SELECCIÓN ABREVIADA SUBASTA INVERSA"/>
    <n v="1"/>
    <n v="6"/>
    <n v="1"/>
    <n v="17189"/>
    <s v="UNIDAD"/>
    <s v=""/>
  </r>
  <r>
    <x v="2"/>
    <s v="204-4-20"/>
    <n v="10"/>
    <s v="REPUESTOS"/>
    <s v="COPA METÁLICA PARA SIERRA 48MM"/>
    <n v="20121611"/>
    <s v="SELECCIÓN ABREVIADA SUBASTA INVERSA"/>
    <n v="1"/>
    <n v="6"/>
    <n v="1"/>
    <n v="22114"/>
    <s v="UNIDAD"/>
    <s v=""/>
  </r>
  <r>
    <x v="2"/>
    <s v="204-4-21"/>
    <n v="16"/>
    <s v="UTENSILIOS DE CAFETERIA"/>
    <s v="BANDEJAS PLASTICAS PARA CAFETERIA"/>
    <n v="48101915"/>
    <s v="MÍNIMA CUANTÍA"/>
    <n v="2"/>
    <n v="2"/>
    <n v="80"/>
    <n v="800000"/>
    <s v="UNIDAD"/>
    <s v="NO SOLICITADAS"/>
  </r>
  <r>
    <x v="2"/>
    <s v="204-4-23"/>
    <n v="16"/>
    <s v="OTROS MATERIALES Y SUMINISTROS"/>
    <s v="FUSIBLE  H 15 KV 25 AMP LARGO"/>
    <n v="39121700"/>
    <s v="MÍNIMA CUANTÍA"/>
    <n v="3"/>
    <n v="3"/>
    <n v="15"/>
    <n v="13500"/>
    <s v="UNIDAD"/>
    <s v="NO SOLICITADAS"/>
  </r>
  <r>
    <x v="2"/>
    <s v="204-4-23"/>
    <n v="16"/>
    <s v="OTROS MATERIALES Y SUMINISTROS"/>
    <s v="FUSIBLE  H 15 KV10 AMP LARGO"/>
    <n v="39121700"/>
    <s v="MÍNIMA CUANTÍA"/>
    <n v="3"/>
    <n v="3"/>
    <n v="15"/>
    <n v="22500"/>
    <s v="UNIDAD"/>
    <s v="NO SOLICITADAS"/>
  </r>
  <r>
    <x v="2"/>
    <s v="204-4-23"/>
    <n v="16"/>
    <s v="OTROS MATERIALES Y SUMINISTROS"/>
    <s v="FUSIBLE  H 15 KV 20 AMP LARGO"/>
    <n v="39121700"/>
    <s v="MÍNIMA CUANTÍA"/>
    <n v="3"/>
    <n v="3"/>
    <n v="15"/>
    <n v="22500"/>
    <s v="UNIDAD"/>
    <s v="NO SOLICITADAS"/>
  </r>
  <r>
    <x v="2"/>
    <s v="204-4-23"/>
    <n v="16"/>
    <s v="OTROS MATERIALES Y SUMINISTROS"/>
    <s v="FUSIBLE  H 15 KV 05 AMP LARGO"/>
    <n v="39121700"/>
    <s v="MÍNIMA CUANTÍA"/>
    <n v="3"/>
    <n v="3"/>
    <n v="15"/>
    <n v="90750"/>
    <s v="UNIDAD"/>
    <s v="NO SOLICITADAS"/>
  </r>
  <r>
    <x v="2"/>
    <s v="204-4-23"/>
    <n v="16"/>
    <s v="OTROS MATERIALES Y SUMINISTROS"/>
    <s v="FUSIBLE  H 15 KV 15 AMP LARGO"/>
    <n v="39121700"/>
    <s v="MÍNIMA CUANTÍA"/>
    <n v="3"/>
    <n v="3"/>
    <n v="15"/>
    <n v="56250"/>
    <s v="UNIDAD"/>
    <s v="NO SOLICITADAS"/>
  </r>
  <r>
    <x v="2"/>
    <s v="204-4-23"/>
    <n v="16"/>
    <s v="OTROS MATERIALES Y SUMINISTROS"/>
    <s v="FUSIBLE  H 15 KV 03 AMP LARGO"/>
    <n v="39121700"/>
    <s v="MÍNIMA CUANTÍA"/>
    <n v="3"/>
    <n v="3"/>
    <n v="15"/>
    <n v="84750"/>
    <s v="UNIDAD"/>
    <s v="NO SOLICITADAS"/>
  </r>
  <r>
    <x v="2"/>
    <s v="204-4-23"/>
    <n v="16"/>
    <s v="OTROS MATERIALES Y SUMINISTROS"/>
    <s v="FUSIBLE  H 15 KV 30 AMP LARGO"/>
    <n v="39121700"/>
    <s v="MÍNIMA CUANTÍA"/>
    <n v="3"/>
    <n v="3"/>
    <n v="15"/>
    <n v="30000"/>
    <s v="UNIDAD"/>
    <s v="NO SOLICITADAS"/>
  </r>
  <r>
    <x v="2"/>
    <s v="204-4-23"/>
    <n v="16"/>
    <s v="OTROS MATERIALES Y SUMINISTROS"/>
    <s v="FUSIBLE  H 15 KV 50 AMP LARGO"/>
    <n v="39121700"/>
    <s v="MÍNIMA CUANTÍA"/>
    <n v="3"/>
    <n v="3"/>
    <n v="15"/>
    <n v="45000"/>
    <s v="UNIDAD"/>
    <s v="NO SOLICITADAS"/>
  </r>
  <r>
    <x v="2"/>
    <s v="204-4-23"/>
    <n v="16"/>
    <s v="OTROS MATERIALES Y SUMINISTROS"/>
    <s v="FUSIBLE  H 15 KV 60 AMP LARGO"/>
    <n v="39121700"/>
    <s v="MÍNIMA CUANTÍA"/>
    <n v="3"/>
    <n v="3"/>
    <n v="15"/>
    <n v="57000"/>
    <s v="UNIDAD"/>
    <s v="NO SOLICITADAS"/>
  </r>
  <r>
    <x v="2"/>
    <s v="204-4-23"/>
    <n v="16"/>
    <s v="OTROS MATERIALES Y SUMINISTROS"/>
    <s v="FUSIBLE  H 15 KV 100 AMP LARGO"/>
    <n v="39121700"/>
    <s v="MÍNIMA CUANTÍA"/>
    <n v="3"/>
    <n v="3"/>
    <n v="15"/>
    <n v="120000"/>
    <s v="UNIDAD"/>
    <s v="NO SOLICITADAS"/>
  </r>
  <r>
    <x v="2"/>
    <s v="204-4-23"/>
    <n v="16"/>
    <s v="OTROS MATERIALES Y SUMINISTROS"/>
    <s v="FUSIBLE  H 15 KV 200 AMP LARGO"/>
    <n v="39121700"/>
    <s v="MÍNIMA CUANTÍA"/>
    <n v="3"/>
    <n v="3"/>
    <n v="15"/>
    <n v="446250"/>
    <s v="UNIDAD"/>
    <s v="NO SOLICITADAS"/>
  </r>
  <r>
    <x v="2"/>
    <s v="204-4-23"/>
    <n v="16"/>
    <s v="OTROS MATERIALES Y SUMINISTROS"/>
    <s v="TABL VTQ-2-SQ 2 CTOS ANC"/>
    <n v="41113673"/>
    <s v="MÍNIMA CUANTÍA"/>
    <n v="3"/>
    <n v="3"/>
    <n v="2"/>
    <n v="22400"/>
    <s v="UNIDAD"/>
    <s v="NO SOLICITADAS"/>
  </r>
  <r>
    <x v="2"/>
    <s v="204-4-23"/>
    <n v="16"/>
    <s v="OTROS MATERIALES Y SUMINISTROS"/>
    <s v="TABL VTQ-2-SQ 4 CTOS ANC MONOFÁSICO 220 V"/>
    <n v="41113673"/>
    <s v="MÍNIMA CUANTÍA"/>
    <n v="3"/>
    <n v="3"/>
    <n v="2"/>
    <n v="33152"/>
    <s v="UNIDAD"/>
    <s v="NO SOLICITADAS"/>
  </r>
  <r>
    <x v="2"/>
    <s v="204-4-23"/>
    <n v="16"/>
    <s v="OTROS MATERIALES Y SUMINISTROS"/>
    <s v="POLISOMBRA NEGRA"/>
    <n v="11162100"/>
    <s v="MÍNIMA CUANTÍA"/>
    <n v="3"/>
    <n v="2"/>
    <n v="102"/>
    <n v="1122000"/>
    <s v="METRO"/>
    <s v="NO SOLICITADAS"/>
  </r>
  <r>
    <x v="2"/>
    <s v="204-4-23"/>
    <n v="16"/>
    <s v="OTROS MATERIALES Y SUMINISTROS"/>
    <s v="FLOTADOR ELECTRICO CON SENSOR"/>
    <n v="39122219"/>
    <s v="MÍNIMA CUANTÍA"/>
    <n v="3"/>
    <n v="3"/>
    <n v="1"/>
    <n v="76547"/>
    <s v="UNIDAD"/>
    <s v="NO SOLICITADAS"/>
  </r>
  <r>
    <x v="2"/>
    <s v="204-4-23"/>
    <n v="16"/>
    <s v="OTROS MATERIALES Y SUMINISTROS"/>
    <s v="MASILLA DE RETOQUE POLIESTER X CUARTO"/>
    <n v="31201600"/>
    <s v="SELECCIÓN ABREVIADA SUBASTA INVERSA"/>
    <n v="3"/>
    <n v="2"/>
    <n v="12"/>
    <n v="34860"/>
    <s v="UNIDAD"/>
    <s v="NO SOLICITADAS"/>
  </r>
  <r>
    <x v="2"/>
    <s v="204-4-23"/>
    <n v="16"/>
    <s v="OTROS MATERIALES Y SUMINISTROS"/>
    <s v="CARRO PRACTIWAGON 764 LITROS COLOR GRIS  LLANTA MACIZA DE 14&quot; SIN TAPA RECOLECCIÓN MATERIAL RECICLABLE"/>
    <n v="47121702"/>
    <s v="MÍNIMA CUANTÍA"/>
    <n v="3"/>
    <n v="2"/>
    <n v="1"/>
    <n v="1570000"/>
    <s v="UNIDAD"/>
    <s v="NO SOLICITADAS"/>
  </r>
  <r>
    <x v="2"/>
    <s v="204-4-23"/>
    <n v="16"/>
    <s v="OTROS MATERIALES Y SUMINISTROS"/>
    <s v="LAMPARA LED DE DOS TUBOS 18 VATIOS A 110 V"/>
    <n v="39101605"/>
    <s v="MÍNIMA CUANTÍA"/>
    <n v="3"/>
    <n v="3"/>
    <n v="50"/>
    <n v="2720000"/>
    <s v="UNIDAD"/>
    <s v="NO SOLICITADAS"/>
  </r>
  <r>
    <x v="2"/>
    <s v="204-4-23"/>
    <n v="16"/>
    <s v="OTROS MATERIALES Y SUMINISTROS"/>
    <s v="LAMPARAS FLUORECENTES # REF F14W/840/LL"/>
    <n v="39101600"/>
    <s v="MÍNIMA CUANTÍA"/>
    <n v="3"/>
    <n v="3"/>
    <n v="5"/>
    <n v="16000"/>
    <s v="UNIDAD"/>
    <s v="NO SOLICITADAS"/>
  </r>
  <r>
    <x v="2"/>
    <s v="204-4-23"/>
    <n v="16"/>
    <s v="OTROS MATERIALES Y SUMINISTROS"/>
    <s v="SERVILLETAS DE TELA"/>
    <n v="52121600"/>
    <s v="MÍNIMA CUANTÍA"/>
    <n v="3"/>
    <n v="2"/>
    <n v="100"/>
    <n v="550000"/>
    <s v="UNIDAD"/>
    <s v="NO SOLICITADAS"/>
  </r>
  <r>
    <x v="2"/>
    <s v="204-4-23"/>
    <n v="16"/>
    <s v="OTROS MATERIALES Y SUMINISTROS"/>
    <s v="EXTENSION"/>
    <n v="39121440"/>
    <s v="MÍNIMA CUANTÍA"/>
    <n v="3"/>
    <n v="3"/>
    <n v="1"/>
    <n v="8400"/>
    <s v="UNIDAD"/>
    <s v="NO SOLICITADAS"/>
  </r>
  <r>
    <x v="2"/>
    <s v="204-4-23"/>
    <n v="16"/>
    <s v="OTROS MATERIALES Y SUMINISTROS"/>
    <s v="TAPA MANTEL"/>
    <n v="52121600"/>
    <s v="MÍNIMA CUANTÍA"/>
    <n v="3"/>
    <n v="2"/>
    <n v="100"/>
    <n v="1850000"/>
    <s v="UNIDAD"/>
    <s v="NO SOLICITADAS"/>
  </r>
  <r>
    <x v="2"/>
    <s v="204-4-23"/>
    <n v="16"/>
    <s v="OTROS MATERIALES Y SUMINISTROS"/>
    <s v="MANTELES"/>
    <n v="52121600"/>
    <s v="MÍNIMA CUANTÍA"/>
    <n v="3"/>
    <n v="2"/>
    <n v="100"/>
    <n v="3400000"/>
    <s v="UNIDAD"/>
    <s v="NO SOLICITADAS"/>
  </r>
  <r>
    <x v="2"/>
    <s v="204-4-23"/>
    <n v="16"/>
    <s v="OTROS MATERIALES Y SUMINISTROS"/>
    <s v="BATERIAS  AA"/>
    <n v="26111700"/>
    <s v="MÍNIMA CUANTÍA"/>
    <n v="3"/>
    <n v="3"/>
    <n v="70"/>
    <n v="59290"/>
    <s v="UNIDAD"/>
    <s v="NO SOLICITADAS"/>
  </r>
  <r>
    <x v="2"/>
    <s v="204-4-23"/>
    <n v="16"/>
    <s v="OTROS MATERIALES Y SUMINISTROS"/>
    <s v="BATERIAS AAA"/>
    <n v="26111700"/>
    <s v="MÍNIMA CUANTÍA"/>
    <n v="3"/>
    <n v="3"/>
    <n v="70"/>
    <n v="49350"/>
    <s v="UNIDAD"/>
    <s v="NO SOLICITADAS"/>
  </r>
  <r>
    <x v="2"/>
    <s v="204-4-23"/>
    <n v="16"/>
    <s v="OTROS MATERIALES Y SUMINISTROS"/>
    <s v="BATERIAS DE 9V"/>
    <n v="26111700"/>
    <s v="MÍNIMA CUANTÍA"/>
    <n v="3"/>
    <n v="3"/>
    <n v="40"/>
    <n v="253920"/>
    <s v="UNIDAD"/>
    <s v="NO SOLICITADAS"/>
  </r>
  <r>
    <x v="2"/>
    <s v="204-4-23"/>
    <n v="16"/>
    <s v="OTROS MATERIALES Y SUMINISTROS"/>
    <s v="PITA PARA YOYO "/>
    <n v="13111010"/>
    <s v="MÍNIMA CUANTÍA"/>
    <n v="3"/>
    <n v="3"/>
    <n v="500"/>
    <n v="675000"/>
    <s v="METRO"/>
    <s v="NO SOLICITADAS"/>
  </r>
  <r>
    <x v="2"/>
    <s v="204-4-23"/>
    <n v="16"/>
    <s v="OTROS MATERIALES Y SUMINISTROS"/>
    <s v="ALUMINIO ROLLO * 40 MTS"/>
    <n v="48102108"/>
    <s v="MÍNIMA CUANTÍA"/>
    <n v="3"/>
    <n v="2"/>
    <n v="20"/>
    <n v="370000"/>
    <s v="UNIDAD"/>
    <s v="NO SOLICITADAS"/>
  </r>
  <r>
    <x v="2"/>
    <s v="204-4-23"/>
    <n v="16"/>
    <s v="OTROS MATERIALES Y SUMINISTROS"/>
    <s v="BOLSA PLASTICA EN COLOR AZUL DE 0,60 X 1"/>
    <n v="24111503"/>
    <s v="MÍNIMA CUANTÍA"/>
    <n v="3"/>
    <n v="2"/>
    <n v="2000"/>
    <n v="1460000"/>
    <s v="UNIDAD"/>
    <s v="NO SOLICITADAS"/>
  </r>
  <r>
    <x v="2"/>
    <s v="204-4-23"/>
    <n v="16"/>
    <s v="OTROS MATERIALES Y SUMINISTROS"/>
    <s v="BOLSA PLASTICA EN COLOR GRIS DE 0,60 X 1"/>
    <n v="24111503"/>
    <s v="MÍNIMA CUANTÍA"/>
    <n v="3"/>
    <n v="2"/>
    <n v="2000"/>
    <n v="1460000"/>
    <s v="UNIDAD"/>
    <s v="NO SOLICITADAS"/>
  </r>
  <r>
    <x v="2"/>
    <s v="204-4-23"/>
    <n v="16"/>
    <s v="OTROS MATERIALES Y SUMINISTROS"/>
    <s v="BOLSA PLASTICA EN COLOR VERDE DE 0,60 X 1"/>
    <n v="24111503"/>
    <s v="MÍNIMA CUANTÍA"/>
    <n v="3"/>
    <n v="2"/>
    <n v="2000"/>
    <n v="1340000"/>
    <s v="UNIDAD"/>
    <s v="NO SOLICITADAS"/>
  </r>
  <r>
    <x v="2"/>
    <s v="204-4-23"/>
    <n v="16"/>
    <s v="OTROS MATERIALES Y SUMINISTROS"/>
    <s v="PAQUETE BOLSAS CON CIERRE  HERMETICO 40 CM X48 CM PAQ X100"/>
    <n v="24111514"/>
    <s v="MÍNIMA CUANTÍA"/>
    <n v="3"/>
    <n v="2"/>
    <n v="3"/>
    <n v="93000"/>
    <s v="UNIDAD"/>
    <s v="NO SOLICITADAS"/>
  </r>
  <r>
    <x v="2"/>
    <s v="204-4-23"/>
    <n v="16"/>
    <s v="OTROS MATERIALES Y SUMINISTROS"/>
    <s v="ESPEJO CRISTAL BISELADO 4 MM "/>
    <n v="56101544"/>
    <s v="SELECCIÓN ABREVIADA SUBASTA INVERSA"/>
    <n v="3"/>
    <n v="3"/>
    <n v="12"/>
    <n v="348132"/>
    <s v="UNIDAD"/>
    <s v="NO SOLICITADAS"/>
  </r>
  <r>
    <x v="2"/>
    <s v="204-4-23"/>
    <n v="16"/>
    <s v="OTROS MATERIALES Y SUMINISTROS"/>
    <s v="CARGA FULMINATE FUERTE "/>
    <n v="12131705"/>
    <s v="SELECCIÓN ABREVIADA SUBASTA INVERSA"/>
    <n v="3"/>
    <n v="3"/>
    <n v="600"/>
    <n v="102000"/>
    <s v="UNIDAD"/>
    <s v="NO SOLICITADAS"/>
  </r>
  <r>
    <x v="2"/>
    <s v="204-4-23"/>
    <n v="10"/>
    <s v="OTROS MATERIALES Y SUMINISTROS"/>
    <s v="SHRINKABLE TUBING 1/16 DE PULGADA P/N 11-00700"/>
    <n v="39121723"/>
    <s v="SELECCIÓN ABREVIADA SUBASTA INVERSA"/>
    <n v="4"/>
    <n v="6"/>
    <n v="4"/>
    <n v="18436"/>
    <s v="UNIDAD"/>
    <s v="NO SOLICITADAS"/>
  </r>
  <r>
    <x v="2"/>
    <s v="204-4-23"/>
    <n v="10"/>
    <s v="OTROS MATERIALES Y SUMINISTROS"/>
    <s v="SHRINKABLE TUBING 1/2 DE PULGADA P/N 11-01300"/>
    <n v="39121723"/>
    <s v="SELECCIÓN ABREVIADA SUBASTA INVERSA"/>
    <n v="4"/>
    <n v="6"/>
    <n v="4"/>
    <n v="37500"/>
    <s v="UNIDAD"/>
    <s v="NO SOLICITADAS"/>
  </r>
  <r>
    <x v="2"/>
    <s v="204-4-23"/>
    <n v="10"/>
    <s v="OTROS MATERIALES Y SUMINISTROS"/>
    <s v="SHRINKABLE TUBING 1/4 DE PULGADA P/N 11-01100"/>
    <n v="39121723"/>
    <s v="SELECCIÓN ABREVIADA SUBASTA INVERSA"/>
    <n v="4"/>
    <n v="6"/>
    <n v="4"/>
    <n v="35560"/>
    <s v="UNIDAD"/>
    <s v="NO SOLICITADAS"/>
  </r>
  <r>
    <x v="2"/>
    <s v="204-4-23"/>
    <n v="10"/>
    <s v="OTROS MATERIALES Y SUMINISTROS"/>
    <s v="SHRINKABLE TUBING 1/8 DE PULGADA P/N 11-00900"/>
    <n v="39121723"/>
    <s v="SELECCIÓN ABREVIADA SUBASTA INVERSA"/>
    <n v="4"/>
    <n v="6"/>
    <n v="4"/>
    <n v="23704"/>
    <s v="UNIDAD"/>
    <s v="NO SOLICITADAS"/>
  </r>
  <r>
    <x v="2"/>
    <s v="204-4-23"/>
    <n v="10"/>
    <s v="OTROS MATERIALES Y SUMINISTROS"/>
    <s v="KIT DE FUSIBLES DE VIDRIO 5A-7A-10A-15A"/>
    <n v="39121700"/>
    <s v="SELECCIÓN ABREVIADA SUBASTA INVERSA"/>
    <n v="4"/>
    <n v="6"/>
    <n v="1"/>
    <n v="78951"/>
    <s v="UNIDAD"/>
    <s v="NO SOLICITADAS"/>
  </r>
  <r>
    <x v="2"/>
    <s v="204-4-23"/>
    <n v="10"/>
    <s v="OTROS MATERIALES Y SUMINISTROS"/>
    <s v="KIT DE FUSIBLES TIPO BLADE 5A-7A-10A-15A"/>
    <n v="39121700"/>
    <s v="SELECCIÓN ABREVIADA SUBASTA INVERSA"/>
    <n v="4"/>
    <n v="6"/>
    <n v="1"/>
    <n v="77794"/>
    <s v="UNIDAD"/>
    <s v="NO SOLICITADAS"/>
  </r>
  <r>
    <x v="2"/>
    <s v="204-4-23"/>
    <n v="10"/>
    <s v="OTROS MATERIALES Y SUMINISTROS"/>
    <s v="CONECTOR DE RF PARA RG 8 TYPE N HEMBRA JACK"/>
    <n v="39121433"/>
    <s v="SELECCIÓN ABREVIADA SUBASTA INVERSA"/>
    <n v="4"/>
    <n v="6"/>
    <n v="1"/>
    <n v="21047"/>
    <s v="UNIDAD"/>
    <s v="NO SOLICITADAS"/>
  </r>
  <r>
    <x v="2"/>
    <s v="204-4-23"/>
    <n v="10"/>
    <s v="OTROS MATERIALES Y SUMINISTROS"/>
    <s v="CONECTOR DE RF PARA RG 8 TYPE N MACHO JACK"/>
    <n v="39121433"/>
    <s v="SELECCIÓN ABREVIADA SUBASTA INVERSA"/>
    <n v="4"/>
    <n v="6"/>
    <n v="1"/>
    <n v="21006"/>
    <s v="UNIDAD"/>
    <s v="NO SOLICITADAS"/>
  </r>
  <r>
    <x v="2"/>
    <s v="204-4-23"/>
    <n v="10"/>
    <s v="OTROS MATERIALES Y SUMINISTROS"/>
    <s v="CONECTOR TUBULAR AISLADO EN VINILO CALIBRE 22-18"/>
    <n v="39121409"/>
    <s v="SELECCIÓN ABREVIADA SUBASTA INVERSA"/>
    <n v="4"/>
    <n v="6"/>
    <n v="1"/>
    <n v="3292"/>
    <s v="UNIDAD"/>
    <s v="NO SOLICITADAS"/>
  </r>
  <r>
    <x v="2"/>
    <s v="204-4-23"/>
    <n v="10"/>
    <s v="OTROS MATERIALES Y SUMINISTROS"/>
    <s v="VIDRIO CLARO PARA CARETA DE SOLDADURA"/>
    <n v="46181707"/>
    <s v="SELECCIÓN ABREVIADA SUBASTA INVERSA"/>
    <n v="4"/>
    <n v="6"/>
    <n v="5"/>
    <n v="14250"/>
    <s v="UNIDAD"/>
    <s v="NO SOLICITADAS"/>
  </r>
  <r>
    <x v="2"/>
    <s v="204-4-23"/>
    <n v="10"/>
    <s v="OTROS MATERIALES Y SUMINISTROS"/>
    <s v="VIDRIO OSCURO NUMERO 10 PARA CARETA DE SOLDADURA"/>
    <n v="46181707"/>
    <s v="SELECCIÓN ABREVIADA SUBASTA INVERSA"/>
    <n v="4"/>
    <n v="6"/>
    <n v="5"/>
    <n v="10365"/>
    <s v="UNIDAD"/>
    <s v="NO SOLICITADAS"/>
  </r>
  <r>
    <x v="2"/>
    <s v="204-4-23"/>
    <n v="10"/>
    <s v="OTROS MATERIALES Y SUMINISTROS"/>
    <s v="CONECTORES RJ45"/>
    <n v="39121400"/>
    <s v="SELECCIÓN ABREVIADA SUBASTA INVERSA"/>
    <n v="4"/>
    <n v="6"/>
    <n v="10"/>
    <n v="13790.000000000002"/>
    <s v="UNIDAD"/>
    <s v="NO SOLICITADAS"/>
  </r>
  <r>
    <x v="2"/>
    <s v="204-4-23"/>
    <n v="10"/>
    <s v="OTROS MATERIALES Y SUMINISTROS"/>
    <s v="COAXIAL ADAPTADOR CONECTOR PL-259-HEMBRA A TNC MACHO"/>
    <n v="39121414"/>
    <s v="SELECCIÓN ABREVIADA SUBASTA INVERSA"/>
    <n v="4"/>
    <n v="6"/>
    <n v="5"/>
    <n v="88565"/>
    <s v="UNIDAD"/>
    <s v="NO SOLICITADAS"/>
  </r>
  <r>
    <x v="2"/>
    <s v="204-4-23"/>
    <n v="10"/>
    <s v="OTROS MATERIALES Y SUMINISTROS"/>
    <s v="SPLICE P/N M81824/-1-1 "/>
    <n v="39121449"/>
    <s v="SELECCIÓN ABREVIADA SUBASTA INVERSA"/>
    <n v="4"/>
    <n v="6"/>
    <n v="10"/>
    <n v="290060"/>
    <s v="UNIDAD"/>
    <s v="NO SOLICITADAS"/>
  </r>
  <r>
    <x v="2"/>
    <s v="204-4-23"/>
    <n v="10"/>
    <s v="OTROS MATERIALES Y SUMINISTROS"/>
    <s v="SPLICE P/N M81824/-1-2  O M81824/-1-2"/>
    <n v="39121449"/>
    <s v="SELECCIÓN ABREVIADA SUBASTA INVERSA"/>
    <n v="4"/>
    <n v="6"/>
    <n v="1"/>
    <n v="7924"/>
    <s v="UNIDAD"/>
    <s v="NO SOLICITADAS"/>
  </r>
  <r>
    <x v="2"/>
    <s v="204-4-23"/>
    <n v="10"/>
    <s v="OTROS MATERIALES Y SUMINISTROS"/>
    <s v="ATOMIZADOR DE 750 ML RESISTENTE A QUIMICOS TRANSPARENTE"/>
    <n v="40141742"/>
    <s v="SELECCIÓN ABREVIADA SUBASTA INVERSA"/>
    <n v="4"/>
    <n v="6"/>
    <n v="30"/>
    <n v="105000.00000000001"/>
    <s v="UNIDAD"/>
    <s v="NO SOLICITADAS"/>
  </r>
  <r>
    <x v="2"/>
    <s v="204-4-23"/>
    <n v="10"/>
    <s v="OTROS MATERIALES Y SUMINISTROS"/>
    <s v="CORDON NYLON DE 5¨"/>
    <n v="31152102"/>
    <s v="SELECCIÓN ABREVIADA SUBASTA INVERSA"/>
    <n v="4"/>
    <n v="6"/>
    <n v="1"/>
    <n v="3855.0000000000005"/>
    <s v="METRO"/>
    <s v="NO SOLICITADAS"/>
  </r>
  <r>
    <x v="2"/>
    <s v="204-4-23"/>
    <n v="10"/>
    <s v="OTROS MATERIALES Y SUMINISTROS"/>
    <s v="ELECTRODO ACP 611 SS 1/8 PULGADA X 5 KILOS ACP611 1/8 5K"/>
    <n v="23271810"/>
    <s v="SELECCIÓN ABREVIADA SUBASTA INVERSA"/>
    <n v="4"/>
    <n v="7"/>
    <n v="1"/>
    <n v="84000"/>
    <s v="UNIDAD"/>
    <s v="NO SOLICITADAS"/>
  </r>
  <r>
    <x v="2"/>
    <s v="204-4-23"/>
    <n v="10"/>
    <s v="OTROS MATERIALES Y SUMINISTROS"/>
    <s v="ADAPTADOR BNC MACHO-MACHO"/>
    <n v="39121414"/>
    <s v="SELECCIÓN ABREVIADA SUBASTA INVERSA"/>
    <n v="4"/>
    <n v="7"/>
    <n v="3"/>
    <n v="45237.000000000007"/>
    <s v="UNIDAD"/>
    <s v="NO SOLICITADAS"/>
  </r>
  <r>
    <x v="2"/>
    <s v="204-4-23"/>
    <n v="10"/>
    <s v="OTROS MATERIALES Y SUMINISTROS"/>
    <s v="PUNTA ESPECIAL SET BIT NUMERO 10"/>
    <n v="27112830"/>
    <s v="SELECCIÓN ABREVIADA SUBASTA INVERSA"/>
    <n v="4"/>
    <n v="6"/>
    <n v="1"/>
    <n v="29318"/>
    <s v="UNIDAD"/>
    <s v="NO SOLICITADAS"/>
  </r>
  <r>
    <x v="2"/>
    <s v="204-4-23"/>
    <n v="10"/>
    <s v="OTROS MATERIALES Y SUMINISTROS"/>
    <s v="SHRINK BUTT SPLICE AZUL P/N 11-04427"/>
    <n v="39121449"/>
    <s v="SELECCIÓN ABREVIADA SUBASTA INVERSA"/>
    <n v="4"/>
    <n v="6"/>
    <n v="20"/>
    <n v="220000"/>
    <s v="UNIDAD"/>
    <s v="NO SOLICITADAS"/>
  </r>
  <r>
    <x v="2"/>
    <s v="204-4-23"/>
    <n v="10"/>
    <s v="OTROS MATERIALES Y SUMINISTROS"/>
    <s v="SHRINK BUTT SPLICE ROJO P/N 11-04425"/>
    <n v="39121449"/>
    <s v="SELECCIÓN ABREVIADA SUBASTA INVERSA"/>
    <n v="4"/>
    <n v="6"/>
    <n v="20"/>
    <n v="204140.00000000003"/>
    <s v="UNIDAD"/>
    <s v="NO SOLICITADAS"/>
  </r>
  <r>
    <x v="2"/>
    <s v="204-4-23"/>
    <n v="10"/>
    <s v="OTROS MATERIALES Y SUMINISTROS"/>
    <s v="SHRINK BUTT SPLICE AMARILLO P/N 11-04429"/>
    <n v="39121449"/>
    <s v="SELECCIÓN ABREVIADA SUBASTA INVERSA"/>
    <n v="4"/>
    <n v="6"/>
    <n v="20"/>
    <n v="256820"/>
    <s v="UNIDAD"/>
    <s v="NO SOLICITADAS"/>
  </r>
  <r>
    <x v="2"/>
    <s v="204-4-23"/>
    <n v="10"/>
    <s v="OTROS MATERIALES Y SUMINISTROS"/>
    <s v="TALCO INDUSTRIAL PRESENTACION POR KILO"/>
    <n v="11101518"/>
    <s v="SELECCIÓN ABREVIADA SUBASTA INVERSA"/>
    <n v="4"/>
    <n v="6"/>
    <n v="10"/>
    <n v="43540"/>
    <s v="KILOGRAMO"/>
    <s v="NO SOLICITADAS"/>
  </r>
  <r>
    <x v="2"/>
    <s v="204-4-23"/>
    <n v="10"/>
    <s v="OTROS MATERIALES Y SUMINISTROS"/>
    <s v="ADAPTADOR BNC HEMBRA A BNC HEMBRA."/>
    <n v="39121414"/>
    <s v="SELECCIÓN ABREVIADA SUBASTA INVERSA"/>
    <n v="4"/>
    <n v="7"/>
    <n v="3"/>
    <n v="39507"/>
    <s v="UNIDAD"/>
    <s v="NO SOLICITADAS"/>
  </r>
  <r>
    <x v="2"/>
    <s v="204-4-23"/>
    <n v="10"/>
    <s v="OTROS MATERIALES Y SUMINISTROS"/>
    <s v="CORD FIBROUS NYLON WAXED P/N MIL-C5040 TY3"/>
    <n v="11151700"/>
    <s v="SELECCIÓN ABREVIADA SUBASTA INVERSA"/>
    <n v="4"/>
    <n v="6"/>
    <n v="20"/>
    <n v="316000.00000000006"/>
    <s v="METRO"/>
    <s v="NO SOLICITADAS"/>
  </r>
  <r>
    <x v="2"/>
    <s v="204-4-23"/>
    <n v="10"/>
    <s v="OTROS MATERIALES Y SUMINISTROS"/>
    <s v="PAPEL VINILO COLOR AMARILLO PRESENTACION POR ROLLO DE 1M DE ANCHO"/>
    <n v="60121135"/>
    <s v="SELECCIÓN ABREVIADA SUBASTA INVERSA"/>
    <n v="4"/>
    <n v="6"/>
    <n v="2"/>
    <n v="16582"/>
    <s v="UNIDAD"/>
    <s v="NO SOLICITADAS"/>
  </r>
  <r>
    <x v="2"/>
    <s v="204-4-23"/>
    <n v="10"/>
    <s v="OTROS MATERIALES Y SUMINISTROS"/>
    <s v="DESOLDERING TIP CLEANING TOOL P/N 6993-0200-P1"/>
    <n v="23271803"/>
    <s v="SELECCIÓN ABREVIADA SUBASTA INVERSA"/>
    <n v="4"/>
    <n v="6"/>
    <n v="1"/>
    <n v="114772"/>
    <s v="UNIDAD"/>
    <s v="NO SOLICITADAS"/>
  </r>
  <r>
    <x v="2"/>
    <s v="204-4-23"/>
    <n v="10"/>
    <s v="OTROS MATERIALES Y SUMINISTROS"/>
    <s v="ADAPTADOR BNC MACHO-HEMBRA ACODADO"/>
    <n v="39121414"/>
    <s v="SELECCIÓN ABREVIADA SUBASTA INVERSA"/>
    <n v="4"/>
    <n v="7"/>
    <n v="3"/>
    <n v="34845"/>
    <s v="UNIDAD"/>
    <s v="NO SOLICITADAS"/>
  </r>
  <r>
    <x v="2"/>
    <s v="204-4-23"/>
    <n v="10"/>
    <s v="OTROS MATERIALES Y SUMINISTROS"/>
    <s v="REGLETA 6 CIRCUITOS 22-10 AWG 30A 600V "/>
    <n v="31162304"/>
    <s v="MÍNIMA CUANTÍA"/>
    <n v="4"/>
    <n v="7"/>
    <n v="10"/>
    <n v="74780"/>
    <s v="UNIDAD"/>
    <s v="NO SOLICITADAS"/>
  </r>
  <r>
    <x v="2"/>
    <s v="204-4-23"/>
    <n v="10"/>
    <s v="OTROS MATERIALES Y SUMINISTROS"/>
    <s v="BATERIA ALCALINA SIZE D1,5V"/>
    <n v="26111702"/>
    <s v="SELECCIÓN ABREVIADA SUBASTA INVERSA"/>
    <n v="4"/>
    <n v="6"/>
    <n v="8"/>
    <n v="104496.00000000001"/>
    <s v="UNIDAD"/>
    <s v="NO SOLICITADAS"/>
  </r>
  <r>
    <x v="2"/>
    <s v="204-4-23"/>
    <n v="10"/>
    <s v="OTROS MATERIALES Y SUMINISTROS"/>
    <s v="CLOTH SHIPPING PARTS BAGS 3X4 INCH PAQUETE DE 100 UNIDADES P/N S-870"/>
    <n v="24121500"/>
    <s v="SELECCIÓN ABREVIADA SUBASTA INVERSA"/>
    <n v="4"/>
    <n v="6"/>
    <n v="10"/>
    <n v="11850"/>
    <s v="UNIDAD"/>
    <s v="NO SOLICITADAS"/>
  </r>
  <r>
    <x v="2"/>
    <s v="204-4-23"/>
    <n v="10"/>
    <s v="OTROS MATERIALES Y SUMINISTROS"/>
    <s v="ADAPT.BNC &quot;T&quot; MACHO-2 HEMBRAS"/>
    <n v="39121414"/>
    <s v="SELECCIÓN ABREVIADA SUBASTA INVERSA"/>
    <n v="4"/>
    <n v="7"/>
    <n v="2"/>
    <n v="12090"/>
    <s v="UNIDAD"/>
    <s v="NO SOLICITADAS"/>
  </r>
  <r>
    <x v="2"/>
    <s v="204-4-23"/>
    <n v="10"/>
    <s v="OTROS MATERIALES Y SUMINISTROS"/>
    <s v="EXTENSION ELECTRICA 50FT-15M TRIPLE ENTRADA TRABAJO PESADO"/>
    <n v="39121440"/>
    <s v="MÍNIMA CUANTÍA"/>
    <n v="4"/>
    <n v="7"/>
    <n v="2"/>
    <n v="129960"/>
    <s v="UNIDAD"/>
    <s v="NO SOLICITADAS"/>
  </r>
  <r>
    <x v="2"/>
    <s v="204-4-23"/>
    <n v="10"/>
    <s v="OTROS MATERIALES Y SUMINISTROS"/>
    <s v="GRATA EN ALUMINIO DE 6&quot; PARA ESMERIL"/>
    <n v="31191509"/>
    <s v="SELECCIÓN ABREVIADA SUBASTA INVERSA"/>
    <n v="4"/>
    <n v="6"/>
    <n v="2"/>
    <n v="40752"/>
    <s v="UNIDAD"/>
    <s v="NO SOLICITADAS"/>
  </r>
  <r>
    <x v="2"/>
    <s v="204-4-23"/>
    <n v="10"/>
    <s v="OTROS MATERIALES Y SUMINISTROS"/>
    <s v="19375/BT ADAPT.&quot;T&quot;BNC 3 HEMBRA"/>
    <n v="39121414"/>
    <s v="SELECCIÓN ABREVIADA SUBASTA INVERSA"/>
    <n v="4"/>
    <n v="7"/>
    <n v="4"/>
    <n v="104696"/>
    <s v="UNIDAD"/>
    <s v="NO SOLICITADAS"/>
  </r>
  <r>
    <x v="2"/>
    <s v="204-4-23"/>
    <n v="10"/>
    <s v="OTROS MATERIALES Y SUMINISTROS"/>
    <s v="BATERIAS TIPO D ALCALINA FECHA VENCIMIENTO 2020 EN ADELANTE"/>
    <n v="26111702"/>
    <s v="SELECCIÓN ABREVIADA SUBASTA INVERSA"/>
    <n v="4"/>
    <n v="6"/>
    <n v="10"/>
    <n v="128000"/>
    <s v="UNIDAD"/>
    <s v="NO SOLICITADAS"/>
  </r>
  <r>
    <x v="2"/>
    <s v="204-4-23"/>
    <n v="10"/>
    <s v="OTROS MATERIALES Y SUMINISTROS"/>
    <s v="INSERTER AND REM, SIZE 20, ROJO/BLANCO  METALICO M81969/1-02"/>
    <n v="39121405"/>
    <s v="SELECCIÓN ABREVIADA SUBASTA INVERSA"/>
    <n v="4"/>
    <n v="6"/>
    <n v="6"/>
    <n v="262602"/>
    <s v="UNIDAD"/>
    <s v="NO SOLICITADAS"/>
  </r>
  <r>
    <x v="2"/>
    <s v="204-4-23"/>
    <n v="10"/>
    <s v="OTROS MATERIALES Y SUMINISTROS"/>
    <s v="INSERTER AND REM,SIZE 22, VERDE/BLANCO METALICO M81969/1-01"/>
    <n v="39121405"/>
    <s v="SELECCIÓN ABREVIADA SUBASTA INVERSA"/>
    <n v="4"/>
    <n v="6"/>
    <n v="6"/>
    <n v="240000"/>
    <s v="UNIDAD"/>
    <s v="NO SOLICITADAS"/>
  </r>
  <r>
    <x v="2"/>
    <s v="204-4-23"/>
    <n v="10"/>
    <s v="OTROS MATERIALES Y SUMINISTROS"/>
    <s v="SPLICE P/N M81714/65-16-1"/>
    <n v="39121449"/>
    <s v="SELECCIÓN ABREVIADA SUBASTA INVERSA"/>
    <n v="4"/>
    <n v="6"/>
    <n v="5"/>
    <n v="496310.00000000006"/>
    <s v="UNIDAD"/>
    <s v="NO SOLICITADAS"/>
  </r>
  <r>
    <x v="2"/>
    <s v="204-4-23"/>
    <n v="10"/>
    <s v="OTROS MATERIALES Y SUMINISTROS"/>
    <s v="SPLICE P/N M81714/65-20-1 "/>
    <n v="39121449"/>
    <s v="SELECCIÓN ABREVIADA SUBASTA INVERSA"/>
    <n v="4"/>
    <n v="6"/>
    <n v="5"/>
    <n v="405060"/>
    <s v="UNIDAD"/>
    <s v="NO SOLICITADAS"/>
  </r>
  <r>
    <x v="2"/>
    <s v="204-4-23"/>
    <n v="10"/>
    <s v="OTROS MATERIALES Y SUMINISTROS"/>
    <s v="SPLICE P/N M81714/65-20-2"/>
    <n v="39121449"/>
    <s v="SELECCIÓN ABREVIADA SUBASTA INVERSA"/>
    <n v="4"/>
    <n v="6"/>
    <n v="5"/>
    <n v="636765.00000000012"/>
    <s v="UNIDAD"/>
    <s v="NO SOLICITADAS"/>
  </r>
  <r>
    <x v="2"/>
    <s v="204-4-23"/>
    <n v="10"/>
    <s v="OTROS MATERIALES Y SUMINISTROS"/>
    <s v="SPLICE P/N M81714/65-22-1 "/>
    <n v="39121449"/>
    <s v="SELECCIÓN ABREVIADA SUBASTA INVERSA"/>
    <n v="4"/>
    <n v="6"/>
    <n v="1"/>
    <n v="34997"/>
    <s v="UNIDAD"/>
    <s v="NO SOLICITADAS"/>
  </r>
  <r>
    <x v="2"/>
    <s v="204-4-23"/>
    <n v="10"/>
    <s v="OTROS MATERIALES Y SUMINISTROS"/>
    <s v="BREYDEN NYLON LACING TAPES P/N 11-12160 PRESENTACION EN ROLLOS DE 500 YARDAS"/>
    <n v="11151700"/>
    <s v="SELECCIÓN ABREVIADA SUBASTA INVERSA"/>
    <n v="4"/>
    <n v="6"/>
    <n v="2"/>
    <n v="275900"/>
    <s v="UNIDAD"/>
    <s v="NO SOLICITADAS"/>
  </r>
  <r>
    <x v="2"/>
    <s v="204-4-23"/>
    <n v="10"/>
    <s v="OTROS MATERIALES Y SUMINISTROS"/>
    <s v="ELECTRODO DE TUNGSTENO DE 1/16&quot; AL 2% DE TORIO"/>
    <n v="23271810"/>
    <s v="SELECCIÓN ABREVIADA SUBASTA INVERSA"/>
    <n v="4"/>
    <n v="6"/>
    <n v="20"/>
    <n v="1300000"/>
    <s v="UNIDAD"/>
    <s v="NO SOLICITADAS"/>
  </r>
  <r>
    <x v="2"/>
    <s v="204-4-23"/>
    <n v="10"/>
    <s v="OTROS MATERIALES Y SUMINISTROS"/>
    <s v="ELECTRODO DE TUNGSTENO DE 3/32&quot; AL 2% DE TORIO"/>
    <n v="23271810"/>
    <s v="SELECCIÓN ABREVIADA SUBASTA INVERSA"/>
    <n v="4"/>
    <n v="6"/>
    <n v="20"/>
    <n v="1300000"/>
    <s v="UNIDAD"/>
    <s v="NO SOLICITADAS"/>
  </r>
  <r>
    <x v="2"/>
    <s v="204-4-23"/>
    <n v="10"/>
    <s v="OTROS MATERIALES Y SUMINISTROS"/>
    <s v="19.355 BNC H-H ROSCA PASANTE"/>
    <n v="39121414"/>
    <s v="SELECCIÓN ABREVIADA SUBASTA INVERSA"/>
    <n v="4"/>
    <n v="7"/>
    <n v="4"/>
    <n v="128600.00000000001"/>
    <s v="UNIDAD"/>
    <s v="NO SOLICITADAS"/>
  </r>
  <r>
    <x v="2"/>
    <s v="204-4-23"/>
    <n v="10"/>
    <s v="OTROS MATERIALES Y SUMINISTROS"/>
    <s v="ORGANIZADOR DE LLAVES + IDENTIFICADORES"/>
    <n v="55121504"/>
    <s v="SELECCIÓN ABREVIADA SUBASTA INVERSA"/>
    <n v="4"/>
    <n v="7"/>
    <n v="2"/>
    <n v="122314"/>
    <s v="UNIDAD"/>
    <s v="NO SOLICITADAS"/>
  </r>
  <r>
    <x v="2"/>
    <s v="204-4-23"/>
    <n v="10"/>
    <s v="OTROS MATERIALES Y SUMINISTROS"/>
    <s v="SX-100 PIK-TIPS 1121-0566-P1"/>
    <n v="23271800"/>
    <s v="SELECCIÓN ABREVIADA SUBASTA INVERSA"/>
    <n v="4"/>
    <n v="6"/>
    <n v="1"/>
    <n v="288741"/>
    <s v="UNIDAD"/>
    <s v="NO SOLICITADAS"/>
  </r>
  <r>
    <x v="2"/>
    <s v="204-4-23"/>
    <n v="10"/>
    <s v="OTROS MATERIALES Y SUMINISTROS"/>
    <s v="SX-100 PIK-TIPS 1121-0567-P1"/>
    <n v="23271800"/>
    <s v="SELECCIÓN ABREVIADA SUBASTA INVERSA"/>
    <n v="4"/>
    <n v="6"/>
    <n v="1"/>
    <n v="288741"/>
    <s v="UNIDAD"/>
    <s v="NO SOLICITADAS"/>
  </r>
  <r>
    <x v="2"/>
    <s v="204-4-23"/>
    <n v="10"/>
    <s v="OTROS MATERIALES Y SUMINISTROS"/>
    <s v="SX-100 PIK-TIPS 1121-0568-P1"/>
    <n v="23271800"/>
    <s v="SELECCIÓN ABREVIADA SUBASTA INVERSA"/>
    <n v="4"/>
    <n v="6"/>
    <n v="1"/>
    <n v="288741"/>
    <s v="UNIDAD"/>
    <s v="NO SOLICITADAS"/>
  </r>
  <r>
    <x v="2"/>
    <s v="204-4-23"/>
    <n v="10"/>
    <s v="OTROS MATERIALES Y SUMINISTROS"/>
    <s v="SX-100 PIK-TIPS 1121-0569-P1"/>
    <n v="23271800"/>
    <s v="SELECCIÓN ABREVIADA SUBASTA INVERSA"/>
    <n v="4"/>
    <n v="6"/>
    <n v="1"/>
    <n v="288741"/>
    <s v="UNIDAD"/>
    <s v="NO SOLICITADAS"/>
  </r>
  <r>
    <x v="2"/>
    <s v="204-4-23"/>
    <n v="10"/>
    <s v="OTROS MATERIALES Y SUMINISTROS"/>
    <s v="SX-100 PIK-TIPS 1121-0571-P1"/>
    <n v="23271800"/>
    <s v="SELECCIÓN ABREVIADA SUBASTA INVERSA"/>
    <n v="4"/>
    <n v="6"/>
    <n v="1"/>
    <n v="382573"/>
    <s v="UNIDAD"/>
    <s v="NO SOLICITADAS"/>
  </r>
  <r>
    <x v="2"/>
    <s v="204-4-23"/>
    <n v="10"/>
    <s v="OTROS MATERIALES Y SUMINISTROS"/>
    <s v="SX-100 PIK-TIPS 1121-0572-P1"/>
    <n v="23271800"/>
    <s v="SELECCIÓN ABREVIADA SUBASTA INVERSA"/>
    <n v="4"/>
    <n v="6"/>
    <n v="1"/>
    <n v="382573"/>
    <s v="UNIDAD"/>
    <s v="NO SOLICITADAS"/>
  </r>
  <r>
    <x v="2"/>
    <s v="204-4-23"/>
    <n v="10"/>
    <s v="OTROS MATERIALES Y SUMINISTROS"/>
    <s v="RECIPIENTE DE VISCOSIDAD P/N 09-04776"/>
    <n v="60121239"/>
    <s v="SELECCIÓN ABREVIADA SUBASTA INVERSA"/>
    <n v="4"/>
    <n v="6"/>
    <n v="3"/>
    <n v="204120"/>
    <s v="UNIDAD"/>
    <s v="NO SOLICITADAS"/>
  </r>
  <r>
    <x v="2"/>
    <s v="204-4-23"/>
    <n v="10"/>
    <s v="OTROS MATERIALES Y SUMINISTROS"/>
    <s v="INDIA STONE"/>
    <n v="27111908"/>
    <s v="SELECCIÓN ABREVIADA SUBASTA INVERSA"/>
    <n v="4"/>
    <n v="6"/>
    <n v="5"/>
    <n v="966635"/>
    <s v="UNIDAD"/>
    <s v="NO SOLICITADAS"/>
  </r>
  <r>
    <x v="2"/>
    <s v="204-4-23"/>
    <n v="10"/>
    <s v="OTROS MATERIALES Y SUMINISTROS"/>
    <s v="COLADOR DE PINTURA"/>
    <n v="31211915"/>
    <s v="SELECCIÓN ABREVIADA SUBASTA INVERSA"/>
    <n v="4"/>
    <n v="6"/>
    <n v="5"/>
    <n v="88790"/>
    <s v="UNIDAD"/>
    <s v="NO SOLICITADAS"/>
  </r>
  <r>
    <x v="2"/>
    <s v="204-4-23"/>
    <n v="10"/>
    <s v="OTROS MATERIALES Y SUMINISTROS"/>
    <s v="PUNTA PLANA PARA DESTORNILLADOR PLANO NUMERO 2"/>
    <n v="27112830"/>
    <s v="SELECCIÓN ABREVIADA SUBASTA INVERSA"/>
    <n v="4"/>
    <n v="6"/>
    <n v="50"/>
    <n v="1650000"/>
    <s v="UNIDAD"/>
    <s v="NO SOLICITADAS"/>
  </r>
  <r>
    <x v="2"/>
    <s v="204-4-23"/>
    <n v="10"/>
    <s v="OTROS MATERIALES Y SUMINISTROS"/>
    <s v="SPLICE P/N CTM 20 "/>
    <n v="39121449"/>
    <s v="SELECCIÓN ABREVIADA SUBASTA INVERSA"/>
    <n v="4"/>
    <n v="6"/>
    <n v="5"/>
    <n v="2397200.0000000005"/>
    <s v="UNIDAD"/>
    <s v="NO SOLICITADAS"/>
  </r>
  <r>
    <x v="2"/>
    <s v="204-4-23"/>
    <n v="10"/>
    <s v="OTROS MATERIALES Y SUMINISTROS"/>
    <s v="SPLICE P/N CTM12 "/>
    <n v="39121449"/>
    <s v="SELECCIÓN ABREVIADA SUBASTA INVERSA"/>
    <n v="4"/>
    <n v="6"/>
    <n v="5"/>
    <n v="1483500"/>
    <s v="UNIDAD"/>
    <s v="NO SOLICITADAS"/>
  </r>
  <r>
    <x v="2"/>
    <s v="204-4-23"/>
    <n v="10"/>
    <s v="OTROS MATERIALES Y SUMINISTROS"/>
    <s v="SPLICE P/N DSE 20-01 "/>
    <n v="39121449"/>
    <s v="SELECCIÓN ABREVIADA SUBASTA INVERSA"/>
    <n v="4"/>
    <n v="6"/>
    <n v="5"/>
    <n v="780380"/>
    <s v="UNIDAD"/>
    <s v="NO SOLICITADAS"/>
  </r>
  <r>
    <x v="2"/>
    <s v="204-4-23"/>
    <n v="10"/>
    <s v="OTROS MATERIALES Y SUMINISTROS"/>
    <s v="SPLICE P/N DSE16-01 "/>
    <n v="39121449"/>
    <s v="SELECCIÓN ABREVIADA SUBASTA INVERSA"/>
    <n v="4"/>
    <n v="6"/>
    <n v="5"/>
    <n v="997370.00000000012"/>
    <s v="UNIDAD"/>
    <s v="NO SOLICITADAS"/>
  </r>
  <r>
    <x v="2"/>
    <s v="204-4-23"/>
    <n v="10"/>
    <s v="OTROS MATERIALES Y SUMINISTROS"/>
    <s v="PAPEL  HIDROFUGO DE 3,65M X 121M"/>
    <n v="14111525"/>
    <s v="SELECCIÓN ABREVIADA SUBASTA INVERSA"/>
    <n v="4"/>
    <n v="6"/>
    <n v="2"/>
    <n v="197542"/>
    <s v="UNIDAD"/>
    <s v="NO SOLICITADAS"/>
  </r>
  <r>
    <x v="2"/>
    <s v="204-4-23"/>
    <n v="10"/>
    <s v="OTROS MATERIALES Y SUMINISTROS"/>
    <s v="CHEMICAL FILM MATERIAL FOR ALUMINUM P/N MIL-DTL-81706 CLASS 1A FORM III MIL-C-81706 1"/>
    <n v="13111207"/>
    <s v="SELECCIÓN ABREVIADA SUBASTA INVERSA"/>
    <n v="4"/>
    <n v="6"/>
    <n v="1"/>
    <n v="300856"/>
    <s v="GALON"/>
    <s v="NO SOLICITADAS"/>
  </r>
  <r>
    <x v="2"/>
    <s v="204-4-23"/>
    <n v="10"/>
    <s v="OTROS MATERIALES Y SUMINISTROS"/>
    <s v="DIODO EMISOR RONDA 3V 20MA MIX 3MM AZUL ROJO VERDE AMARILLO"/>
    <n v="32111500"/>
    <s v="SELECCIÓN ABREVIADA SUBASTA INVERSA"/>
    <n v="4"/>
    <n v="6"/>
    <n v="10"/>
    <n v="410000"/>
    <s v="UNIDAD"/>
    <s v="NO SOLICITADAS"/>
  </r>
  <r>
    <x v="2"/>
    <s v="204-4-23"/>
    <n v="10"/>
    <s v="OTROS MATERIALES Y SUMINISTROS"/>
    <s v="LIQUIDO LIMPIADOR LENTES"/>
    <n v="41122607"/>
    <s v="SELECCIÓN ABREVIADA SUBASTA INVERSA"/>
    <n v="4"/>
    <n v="6"/>
    <n v="3"/>
    <n v="65313"/>
    <s v="UNIDAD"/>
    <s v="NO SOLICITADAS"/>
  </r>
  <r>
    <x v="2"/>
    <s v="204-4-23"/>
    <n v="10"/>
    <s v="OTROS MATERIALES Y SUMINISTROS"/>
    <s v="EXTENSION ELECTRICA 30.5MTS 10A125V 1250W 16/3 SJTW"/>
    <n v="39121440"/>
    <s v="MÍNIMA CUANTÍA"/>
    <n v="4"/>
    <n v="7"/>
    <n v="2"/>
    <n v="305182"/>
    <s v="UNIDAD"/>
    <s v="NO SOLICITADAS"/>
  </r>
  <r>
    <x v="2"/>
    <s v="204-4-23"/>
    <n v="10"/>
    <s v="OTROS MATERIALES Y SUMINISTROS"/>
    <s v="SPRAY LUBRICANTE AFLOJATODO 400ML"/>
    <n v="15121806"/>
    <s v="SELECCIÓN ABREVIADA SUBASTA INVERSA"/>
    <n v="4"/>
    <n v="7"/>
    <n v="4"/>
    <n v="127808"/>
    <s v="UNIDAD"/>
    <s v="NO SOLICITADAS"/>
  </r>
  <r>
    <x v="2"/>
    <s v="204-4-23"/>
    <n v="10"/>
    <s v="OTROS MATERIALES Y SUMINISTROS"/>
    <s v="BATERIA DE LITHIUM 3V P/N CR123"/>
    <n v="26111711"/>
    <s v="SELECCIÓN ABREVIADA SUBASTA INVERSA"/>
    <n v="4"/>
    <n v="6"/>
    <n v="40"/>
    <n v="445120"/>
    <s v="UNIDAD"/>
    <s v="NO SOLICITADAS"/>
  </r>
  <r>
    <x v="2"/>
    <s v="204-4-23"/>
    <n v="10"/>
    <s v="OTROS MATERIALES Y SUMINISTROS"/>
    <s v="CERAMIC NOZZLE FOR PORT-A-BLAST SANDBLASTER BOQUILLA DE PINTURA P/N 12-00493"/>
    <n v="31211913"/>
    <s v="SELECCIÓN ABREVIADA SUBASTA INVERSA"/>
    <n v="4"/>
    <n v="6"/>
    <n v="2"/>
    <n v="269974"/>
    <s v="UNIDAD"/>
    <s v="NO SOLICITADAS"/>
  </r>
  <r>
    <x v="2"/>
    <s v="204-4-23"/>
    <n v="10"/>
    <s v="OTROS MATERIALES Y SUMINISTROS"/>
    <s v="KIT CAJA TERMO ENCOGIBLES TODOS LOS CALIBRES"/>
    <n v="39121723"/>
    <s v="SELECCIÓN ABREVIADA SUBASTA INVERSA"/>
    <n v="4"/>
    <n v="6"/>
    <n v="1"/>
    <n v="345007"/>
    <s v="UNIDAD"/>
    <s v="NO SOLICITADAS"/>
  </r>
  <r>
    <x v="2"/>
    <s v="204-4-23"/>
    <n v="10"/>
    <s v="OTROS MATERIALES Y SUMINISTROS"/>
    <s v="PUNTA ESPECIAL TORQ SET BIT NUMERO 8"/>
    <n v="27112830"/>
    <s v="SELECCIÓN ABREVIADA SUBASTA INVERSA"/>
    <n v="4"/>
    <n v="6"/>
    <n v="10"/>
    <n v="480000.00000000006"/>
    <s v="UNIDAD"/>
    <s v="NO SOLICITADAS"/>
  </r>
  <r>
    <x v="2"/>
    <s v="204-4-23"/>
    <n v="10"/>
    <s v="OTROS MATERIALES Y SUMINISTROS"/>
    <s v="TALCUM POWDER TECHNICAL GRADE 35/65 SILICON DIOXIDE MITT50036 PRESENTACION POR LIBRA"/>
    <n v="11101518"/>
    <s v="SELECCIÓN ABREVIADA SUBASTA INVERSA"/>
    <n v="4"/>
    <n v="6"/>
    <n v="5"/>
    <n v="1152325"/>
    <s v="UNIDAD"/>
    <s v="NO SOLICITADAS"/>
  </r>
  <r>
    <x v="2"/>
    <s v="204-4-23"/>
    <n v="10"/>
    <s v="OTROS MATERIALES Y SUMINISTROS"/>
    <s v="PROLONG. H/BNC-H/BNC AISLADA"/>
    <n v="39121414"/>
    <s v="SELECCIÓN ABREVIADA SUBASTA INVERSA"/>
    <n v="4"/>
    <n v="7"/>
    <n v="5"/>
    <n v="399000"/>
    <s v="UNIDAD"/>
    <s v="NO SOLICITADAS"/>
  </r>
  <r>
    <x v="2"/>
    <s v="204-4-23"/>
    <n v="10"/>
    <s v="OTROS MATERIALES Y SUMINISTROS"/>
    <s v="ALMOHADILLAS DE REEMPLAZO P/N PS4512V-2H"/>
    <n v="31162500"/>
    <s v="SELECCIÓN ABREVIADA SUBASTA INVERSA"/>
    <n v="4"/>
    <n v="6"/>
    <n v="2"/>
    <n v="454346"/>
    <s v="UNIDAD"/>
    <s v="NO SOLICITADAS"/>
  </r>
  <r>
    <x v="2"/>
    <s v="204-4-23"/>
    <n v="10"/>
    <s v="OTROS MATERIALES Y SUMINISTROS"/>
    <s v="DESI PACK BOLSA 500 GRAMOS "/>
    <n v="24141516"/>
    <s v="SELECCIÓN ABREVIADA SUBASTA INVERSA"/>
    <n v="4"/>
    <n v="6"/>
    <n v="20"/>
    <n v="196000"/>
    <s v="UNIDAD"/>
    <s v="NO SOLICITADAS"/>
  </r>
  <r>
    <x v="2"/>
    <s v="204-4-23"/>
    <n v="10"/>
    <s v="OTROS MATERIALES Y SUMINISTROS"/>
    <s v="FOSFOROS IMPERMEABLES"/>
    <n v="12131706"/>
    <s v="SELECCIÓN ABREVIADA SUBASTA INVERSA"/>
    <n v="4"/>
    <n v="6"/>
    <n v="10"/>
    <n v="146330.00000000003"/>
    <s v="UNIDAD"/>
    <s v="NO SOLICITADAS"/>
  </r>
  <r>
    <x v="2"/>
    <s v="204-4-23"/>
    <n v="10"/>
    <s v="OTROS MATERIALES Y SUMINISTROS"/>
    <s v="PUNTA PHILLIPS PARA DESTORNILLADOR NUMERO 3 P/N 93011  "/>
    <n v="27112830"/>
    <s v="SELECCIÓN ABREVIADA SUBASTA INVERSA"/>
    <n v="4"/>
    <n v="6"/>
    <n v="80"/>
    <n v="624000.00000000012"/>
    <s v="UNIDAD"/>
    <s v="NO SOLICITADAS"/>
  </r>
  <r>
    <x v="2"/>
    <s v="204-4-23"/>
    <n v="10"/>
    <s v="OTROS MATERIALES Y SUMINISTROS"/>
    <s v="SONDA MULTIMETRO PINZAS WIRE PEN"/>
    <n v="41111905"/>
    <s v="SELECCIÓN ABREVIADA SUBASTA INVERSA"/>
    <n v="4"/>
    <n v="6"/>
    <n v="2"/>
    <n v="68216"/>
    <s v="UNIDAD"/>
    <s v="NO SOLICITADAS"/>
  </r>
  <r>
    <x v="2"/>
    <s v="204-4-23"/>
    <n v="10"/>
    <s v="OTROS MATERIALES Y SUMINISTROS"/>
    <s v="KIT  DE TRANSISTORES SURTIDO 92S9012,S9013,S9014,S8050,S8550,2N3906,2N3904,BC327,BC337,TL431,A1015,C1815 A42, A92,13001"/>
    <n v="32111600"/>
    <s v="SELECCIÓN ABREVIADA SUBASTA INVERSA"/>
    <n v="4"/>
    <n v="6"/>
    <n v="5"/>
    <n v="207090"/>
    <s v="UNIDAD"/>
    <s v="NO SOLICITADAS"/>
  </r>
  <r>
    <x v="2"/>
    <s v="204-4-23"/>
    <n v="10"/>
    <s v="OTROS MATERIALES Y SUMINISTROS"/>
    <s v="LIQUIDO DETECTOR ESCAPES"/>
    <n v="15121516"/>
    <s v="SELECCIÓN ABREVIADA SUBASTA INVERSA"/>
    <n v="4"/>
    <n v="6"/>
    <n v="4"/>
    <n v="177788"/>
    <s v="UNIDAD"/>
    <s v="NO SOLICITADAS"/>
  </r>
  <r>
    <x v="2"/>
    <s v="204-4-23"/>
    <n v="10"/>
    <s v="OTROS MATERIALES Y SUMINISTROS"/>
    <s v="PAPEL KRAFT P/N A-A-203 PRESENTACION POR ROLLO"/>
    <n v="60121124"/>
    <s v="SELECCIÓN ABREVIADA SUBASTA INVERSA"/>
    <n v="4"/>
    <n v="6"/>
    <n v="3"/>
    <n v="1255077.0000000002"/>
    <s v="UNIDAD"/>
    <s v="NO SOLICITADAS"/>
  </r>
  <r>
    <x v="2"/>
    <s v="204-4-23"/>
    <n v="10"/>
    <s v="OTROS MATERIALES Y SUMINISTROS"/>
    <s v="PAPEL KRAFT P/N MIL B-121 DE 1 METRO DE ANCHO POR ROLLO"/>
    <n v="60121124"/>
    <s v="SELECCIÓN ABREVIADA SUBASTA INVERSA"/>
    <n v="4"/>
    <n v="6"/>
    <n v="3"/>
    <n v="2091798.0000000005"/>
    <s v="UNIDAD"/>
    <s v="NO SOLICITADAS"/>
  </r>
  <r>
    <x v="2"/>
    <s v="204-4-23"/>
    <n v="10"/>
    <s v="OTROS MATERIALES Y SUMINISTROS"/>
    <s v="STUD 2600-3W"/>
    <n v="31163300"/>
    <s v="SELECCIÓN ABREVIADA SUBASTA INVERSA"/>
    <n v="4"/>
    <n v="6"/>
    <n v="4"/>
    <n v="207660"/>
    <s v="UNIDAD"/>
    <s v="NO SOLICITADAS"/>
  </r>
  <r>
    <x v="2"/>
    <s v="204-4-23"/>
    <n v="10"/>
    <s v="OTROS MATERIALES Y SUMINISTROS"/>
    <s v="STUD 2600-4W"/>
    <n v="31163300"/>
    <s v="SELECCIÓN ABREVIADA SUBASTA INVERSA"/>
    <n v="4"/>
    <n v="6"/>
    <n v="4"/>
    <n v="231652"/>
    <s v="UNIDAD"/>
    <s v="NO SOLICITADAS"/>
  </r>
  <r>
    <x v="2"/>
    <s v="204-4-23"/>
    <n v="10"/>
    <s v="OTROS MATERIALES Y SUMINISTROS"/>
    <s v="FLUIDO PARA BRUJULAS QUE CUMPLA CON MIL-DTL-5020D MIL-L-5020C PRESENTACION EN CUARTO DE GALON"/>
    <n v="15121518"/>
    <s v="SELECCIÓN ABREVIADA SUBASTA INVERSA"/>
    <n v="4"/>
    <n v="6"/>
    <n v="4"/>
    <n v="4720000"/>
    <s v="UNIDAD"/>
    <s v="NO SOLICITADAS"/>
  </r>
  <r>
    <x v="2"/>
    <s v="204-4-23"/>
    <n v="10"/>
    <s v="OTROS MATERIALES Y SUMINISTROS"/>
    <s v="3934 CON.BNC MACHO RG179 CRIMP"/>
    <n v="39121414"/>
    <s v="SELECCIÓN ABREVIADA SUBASTA INVERSA"/>
    <n v="4"/>
    <n v="7"/>
    <n v="14"/>
    <n v="935200"/>
    <s v="UNIDAD"/>
    <s v="NO SOLICITADAS"/>
  </r>
  <r>
    <x v="2"/>
    <s v="204-4-23"/>
    <n v="10"/>
    <s v="OTROS MATERIALES Y SUMINISTROS"/>
    <s v="BATERIAS AA ALCALINA 1.5V FECHA VENCIMIENTO 2020 EN ADELANTE"/>
    <n v="26111702"/>
    <s v="MÍNIMA CUANTÍA"/>
    <n v="4"/>
    <n v="6"/>
    <n v="100"/>
    <n v="320000"/>
    <s v="UNIDAD"/>
    <s v="NO SOLICITADAS"/>
  </r>
  <r>
    <x v="2"/>
    <s v="204-4-23"/>
    <n v="10"/>
    <s v="OTROS MATERIALES Y SUMINISTROS"/>
    <s v="RECIPIENTES PLASTICOS PARA MUESTRAS DE ACEITE CAPACIDAD 30ML"/>
    <n v="24121807"/>
    <s v="SELECCIÓN ABREVIADA SUBASTA INVERSA"/>
    <n v="4"/>
    <n v="6"/>
    <n v="1"/>
    <n v="1116"/>
    <s v="UNIDAD"/>
    <s v="NO SOLICITADAS"/>
  </r>
  <r>
    <x v="2"/>
    <s v="204-4-23"/>
    <n v="10"/>
    <s v="OTROS MATERIALES Y SUMINISTROS"/>
    <s v="MIXING CUP AND COLLAR 16001 P/N 09-01715"/>
    <n v="31211900"/>
    <s v="SELECCIÓN ABREVIADA SUBASTA INVERSA"/>
    <n v="4"/>
    <n v="6"/>
    <n v="2"/>
    <n v="505440"/>
    <s v="UNIDAD"/>
    <s v="NO SOLICITADAS"/>
  </r>
  <r>
    <x v="2"/>
    <s v="204-4-23"/>
    <n v="10"/>
    <s v="OTROS MATERIALES Y SUMINISTROS"/>
    <s v="PENETRANTE AFLOJADOR P/N 09-39608 PRESENTACION ENVASE DE 8 ONZAS"/>
    <n v="15121806"/>
    <s v="SELECCIÓN ABREVIADA SUBASTA INVERSA"/>
    <n v="4"/>
    <n v="6"/>
    <n v="10"/>
    <n v="391790"/>
    <s v="UNIDAD"/>
    <s v="NO SOLICITADAS"/>
  </r>
  <r>
    <x v="2"/>
    <s v="204-4-23"/>
    <n v="10"/>
    <s v="OTROS MATERIALES Y SUMINISTROS"/>
    <s v="ADHESIVO INSTANTANEO P/N LOCTITE 222 PRESENTACION 50 ML "/>
    <n v="31201600"/>
    <s v="SELECCIÓN ABREVIADA SUBASTA INVERSA"/>
    <n v="4"/>
    <n v="6"/>
    <n v="1"/>
    <n v="157968.00000000003"/>
    <s v="UNIDAD"/>
    <s v="NO SOLICITADAS"/>
  </r>
  <r>
    <x v="2"/>
    <s v="204-4-23"/>
    <n v="10"/>
    <s v="OTROS MATERIALES Y SUMINISTROS"/>
    <s v="CONECTOR DE MICROFONO AA39-187"/>
    <n v="39121433"/>
    <s v="SELECCIÓN ABREVIADA SUBASTA INVERSA"/>
    <n v="4"/>
    <n v="6"/>
    <n v="1"/>
    <n v="164618.00000000003"/>
    <s v="UNIDAD"/>
    <s v="NO SOLICITADAS"/>
  </r>
  <r>
    <x v="2"/>
    <s v="204-4-23"/>
    <n v="10"/>
    <s v="OTROS MATERIALES Y SUMINISTROS"/>
    <s v="PUNTAS DE MEDICION DE TESTER WIRE PEN"/>
    <n v="41111905"/>
    <s v="SELECCIÓN ABREVIADA SUBASTA INVERSA"/>
    <n v="4"/>
    <n v="6"/>
    <n v="2"/>
    <n v="68216"/>
    <s v="UNIDAD"/>
    <s v="NO SOLICITADAS"/>
  </r>
  <r>
    <x v="2"/>
    <s v="204-4-23"/>
    <n v="10"/>
    <s v="OTROS MATERIALES Y SUMINISTROS"/>
    <s v="LUPA P/N YA537"/>
    <n v="41111713"/>
    <s v="SELECCIÓN ABREVIADA SUBASTA INVERSA"/>
    <n v="4"/>
    <n v="6"/>
    <n v="3"/>
    <n v="583200"/>
    <s v="UNIDAD"/>
    <s v="NO SOLICITADAS"/>
  </r>
  <r>
    <x v="2"/>
    <s v="204-4-23"/>
    <n v="10"/>
    <s v="OTROS MATERIALES Y SUMINISTROS"/>
    <s v="ALAMBRE PARA DESOLDAR BGA EE085 PRESENTACION POR ROLLO"/>
    <n v="23271813"/>
    <s v="SELECCIÓN ABREVIADA SUBASTA INVERSA"/>
    <n v="4"/>
    <n v="6"/>
    <n v="1"/>
    <n v="422475"/>
    <s v="UNIDAD"/>
    <s v="NO SOLICITADAS"/>
  </r>
  <r>
    <x v="2"/>
    <s v="204-4-23"/>
    <n v="10"/>
    <s v="OTROS MATERIALES Y SUMINISTROS"/>
    <s v="PUNTA ESPECIAL SET BIT NUMERO 6"/>
    <n v="27112830"/>
    <s v="SELECCIÓN ABREVIADA SUBASTA INVERSA"/>
    <n v="4"/>
    <n v="6"/>
    <n v="10"/>
    <n v="342000"/>
    <s v="UNIDAD"/>
    <s v="NO SOLICITADAS"/>
  </r>
  <r>
    <x v="2"/>
    <s v="204-4-23"/>
    <n v="10"/>
    <s v="OTROS MATERIALES Y SUMINISTROS"/>
    <s v="BATTERY LITHIUM THIONIL CHLORIDE 3 500233"/>
    <n v="26111711"/>
    <s v="SELECCIÓN ABREVIADA SUBASTA INVERSA"/>
    <n v="4"/>
    <n v="6"/>
    <n v="1"/>
    <n v="164618.00000000003"/>
    <s v="UNIDAD"/>
    <s v="NO SOLICITADAS"/>
  </r>
  <r>
    <x v="2"/>
    <s v="204-4-23"/>
    <n v="10"/>
    <s v="OTROS MATERIALES Y SUMINISTROS"/>
    <s v="CARD NAVDATA 010-10201-01"/>
    <n v="43211700"/>
    <s v="SELECCIÓN ABREVIADA SUBASTA INVERSA"/>
    <n v="4"/>
    <n v="6"/>
    <n v="1"/>
    <n v="2940000"/>
    <s v="UNIDAD"/>
    <s v="NO SOLICITADAS"/>
  </r>
  <r>
    <x v="2"/>
    <s v="204-4-23"/>
    <n v="10"/>
    <s v="OTROS MATERIALES Y SUMINISTROS"/>
    <s v="CLIP-AILERON CONTROL STEEL P/N MS21256-2"/>
    <n v="30241511"/>
    <s v="SELECCIÓN ABREVIADA SUBASTA INVERSA"/>
    <n v="4"/>
    <n v="6"/>
    <n v="50"/>
    <n v="140000"/>
    <s v="UNIDAD"/>
    <s v="NO SOLICITADAS"/>
  </r>
  <r>
    <x v="2"/>
    <s v="204-4-23"/>
    <n v="10"/>
    <s v="OTROS MATERIALES Y SUMINISTROS"/>
    <s v="PUNTA PHILLIPS PARA DESTORNILLADOR NUMERO 1 P/N 92025 "/>
    <n v="27112830"/>
    <s v="SELECCIÓN ABREVIADA SUBASTA INVERSA"/>
    <n v="4"/>
    <n v="6"/>
    <n v="10"/>
    <n v="215000.00000000003"/>
    <s v="UNIDAD"/>
    <s v="NO SOLICITADAS"/>
  </r>
  <r>
    <x v="2"/>
    <s v="204-4-23"/>
    <n v="10"/>
    <s v="OTROS MATERIALES Y SUMINISTROS"/>
    <s v="PUNTA PHILLIPS PARA DESTORNILLADOR NUMERO 1 P/N 93003ZR  "/>
    <n v="27112830"/>
    <s v="SELECCIÓN ABREVIADA SUBASTA INVERSA"/>
    <n v="4"/>
    <n v="6"/>
    <n v="10"/>
    <n v="231000"/>
    <s v="UNIDAD"/>
    <s v="NO SOLICITADAS"/>
  </r>
  <r>
    <x v="2"/>
    <s v="204-4-23"/>
    <n v="10"/>
    <s v="OTROS MATERIALES Y SUMINISTROS"/>
    <s v="PUNTA PHILLIPS PARA DESTORNILLADOR NUMERO 2 P/N 92027"/>
    <n v="27112830"/>
    <s v="SELECCIÓN ABREVIADA SUBASTA INVERSA"/>
    <n v="4"/>
    <n v="6"/>
    <n v="10"/>
    <n v="245000"/>
    <s v="UNIDAD"/>
    <s v="NO SOLICITADAS"/>
  </r>
  <r>
    <x v="2"/>
    <s v="204-4-23"/>
    <n v="10"/>
    <s v="OTROS MATERIALES Y SUMINISTROS"/>
    <s v="PUNTA PHILLIPS PARA DESTORNILLADOR NUMERO 2 P/N 92047  "/>
    <n v="27112830"/>
    <s v="SELECCIÓN ABREVIADA SUBASTA INVERSA"/>
    <n v="4"/>
    <n v="6"/>
    <n v="10"/>
    <n v="235000"/>
    <s v="UNIDAD"/>
    <s v="NO SOLICITADAS"/>
  </r>
  <r>
    <x v="2"/>
    <s v="204-4-23"/>
    <n v="10"/>
    <s v="OTROS MATERIALES Y SUMINISTROS"/>
    <s v="PUNTA PHILLIPS PARA DESTORNILLADOR NUMERO 2 P/N 93007ZR "/>
    <n v="27112830"/>
    <s v="SELECCIÓN ABREVIADA SUBASTA INVERSA"/>
    <n v="4"/>
    <n v="6"/>
    <n v="10"/>
    <n v="45000"/>
    <s v="UNIDAD"/>
    <s v="NO SOLICITADAS"/>
  </r>
  <r>
    <x v="2"/>
    <s v="204-4-23"/>
    <n v="10"/>
    <s v="OTROS MATERIALES Y SUMINISTROS"/>
    <s v="NAVDATA CARD FOR GARMIN 530 10024995"/>
    <n v="43211700"/>
    <s v="SELECCIÓN ABREVIADA SUBASTA INVERSA"/>
    <n v="4"/>
    <n v="6"/>
    <n v="1"/>
    <n v="2850000"/>
    <s v="UNIDAD"/>
    <s v="NO SOLICITADAS"/>
  </r>
  <r>
    <x v="2"/>
    <s v="204-4-23"/>
    <n v="10"/>
    <s v="OTROS MATERIALES Y SUMINISTROS"/>
    <s v="PRENSA TORNILLO DE BANCO ESTILO  6&quot; (150MM)"/>
    <n v="27112123"/>
    <s v="MÍNIMA CUANTÍA"/>
    <n v="4"/>
    <n v="7"/>
    <n v="1"/>
    <n v="815340"/>
    <s v="UNIDAD"/>
    <s v="NO SOLICITADAS"/>
  </r>
  <r>
    <x v="2"/>
    <s v="204-4-23"/>
    <n v="10"/>
    <s v="OTROS MATERIALES Y SUMINISTROS"/>
    <s v="ADHESIVO INSTANTANEO P/N LOCTITE 243 PRESENTACION 50 ML"/>
    <n v="31201600"/>
    <s v="SELECCIÓN ABREVIADA SUBASTA INVERSA"/>
    <n v="4"/>
    <n v="6"/>
    <n v="1"/>
    <n v="181409.00000000003"/>
    <s v="UNIDAD"/>
    <s v="NO SOLICITADAS"/>
  </r>
  <r>
    <x v="2"/>
    <s v="204-4-23"/>
    <n v="10"/>
    <s v="OTROS MATERIALES Y SUMINISTROS"/>
    <s v="RECEPTACULO P/N 212-12"/>
    <n v="53141507"/>
    <s v="SELECCIÓN ABREVIADA SUBASTA INVERSA"/>
    <n v="4"/>
    <n v="6"/>
    <n v="2"/>
    <n v="79000"/>
    <s v="UNIDAD"/>
    <s v="NO SOLICITADAS"/>
  </r>
  <r>
    <x v="2"/>
    <s v="204-4-23"/>
    <n v="10"/>
    <s v="OTROS MATERIALES Y SUMINISTROS"/>
    <s v="RECEPTACULO P/N 212-13"/>
    <n v="53141507"/>
    <s v="SELECCIÓN ABREVIADA SUBASTA INVERSA"/>
    <n v="4"/>
    <n v="6"/>
    <n v="1"/>
    <n v="45000"/>
    <s v="UNIDAD"/>
    <s v="NO SOLICITADAS"/>
  </r>
  <r>
    <x v="2"/>
    <s v="204-4-23"/>
    <n v="10"/>
    <s v="OTROS MATERIALES Y SUMINISTROS"/>
    <s v="ADHESIVO INSTANTANEO P/N LOCTITE 495 PRESENTACION 20 GRAMOS "/>
    <n v="31201600"/>
    <s v="SELECCIÓN ABREVIADA SUBASTA INVERSA"/>
    <n v="4"/>
    <n v="6"/>
    <n v="1"/>
    <n v="155000"/>
    <s v="UNIDAD"/>
    <s v="NO SOLICITADAS"/>
  </r>
  <r>
    <x v="2"/>
    <s v="204-4-23"/>
    <n v="10"/>
    <s v="OTROS MATERIALES Y SUMINISTROS"/>
    <s v="PASTA PARA SOLDAR INTEGRADOS HEAT SHRINK TUBING TUBE 2446"/>
    <n v="39121723"/>
    <s v="SELECCIÓN ABREVIADA SUBASTA INVERSA"/>
    <n v="4"/>
    <n v="6"/>
    <n v="1"/>
    <n v="46027"/>
    <s v="UNIDAD"/>
    <s v="NO SOLICITADAS"/>
  </r>
  <r>
    <x v="2"/>
    <s v="204-4-23"/>
    <n v="10"/>
    <s v="OTROS MATERIALES Y SUMINISTROS"/>
    <s v="CONECTOR COAXIAL 030-00101-0002"/>
    <n v="39121414"/>
    <s v="SELECCIÓN ABREVIADA SUBASTA INVERSA"/>
    <n v="4"/>
    <n v="6"/>
    <n v="2"/>
    <n v="329236.00000000006"/>
    <s v="UNIDAD"/>
    <s v="NO SOLICITADAS"/>
  </r>
  <r>
    <x v="2"/>
    <s v="204-4-23"/>
    <n v="10"/>
    <s v="OTROS MATERIALES Y SUMINISTROS"/>
    <s v="RECEPTACULO P/N MS17731-21"/>
    <n v="53141507"/>
    <s v="SELECCIÓN ABREVIADA SUBASTA INVERSA"/>
    <n v="4"/>
    <n v="6"/>
    <n v="1"/>
    <n v="52677"/>
    <s v="UNIDAD"/>
    <s v="NO SOLICITADAS"/>
  </r>
  <r>
    <x v="2"/>
    <s v="204-4-23"/>
    <n v="10"/>
    <s v="OTROS MATERIALES Y SUMINISTROS"/>
    <s v="STUD P/N MS17731-1A"/>
    <n v="31163300"/>
    <s v="SELECCIÓN ABREVIADA SUBASTA INVERSA"/>
    <n v="4"/>
    <n v="6"/>
    <n v="1"/>
    <n v="32924"/>
    <s v="UNIDAD"/>
    <s v="NO SOLICITADAS"/>
  </r>
  <r>
    <x v="2"/>
    <s v="204-4-23"/>
    <n v="10"/>
    <s v="OTROS MATERIALES Y SUMINISTROS"/>
    <s v="NONSLIP COMPOUND WALKWAY A-A-59166 TYPE II BLK 37038"/>
    <n v="31211605"/>
    <s v="SELECCIÓN ABREVIADA SUBASTA INVERSA"/>
    <n v="4"/>
    <n v="6"/>
    <n v="2"/>
    <n v="651756"/>
    <s v="GALON"/>
    <s v="NO SOLICITADAS"/>
  </r>
  <r>
    <x v="2"/>
    <s v="204-4-23"/>
    <n v="10"/>
    <s v="OTROS MATERIALES Y SUMINISTROS"/>
    <s v="INHIBIDOR DE CORROSION PARA TANQUES DE COMBUSTIBLE INTEGRAL DE AERONAVES  P/N MIL-C-277725 "/>
    <n v="12163600"/>
    <s v="SELECCIÓN ABREVIADA SUBASTA INVERSA"/>
    <n v="4"/>
    <n v="6"/>
    <n v="1"/>
    <n v="1310000"/>
    <s v="GALON"/>
    <s v="NO SOLICITADAS"/>
  </r>
  <r>
    <x v="2"/>
    <s v="204-4-23"/>
    <n v="10"/>
    <s v="OTROS MATERIALES Y SUMINISTROS"/>
    <s v="PASTA PARA SOLDAR INTEGRADOS HEAT SHRINK TUBING FP-301 COLOR ASSORTMENT 5 KITS/CASE FP-301"/>
    <n v="39121723"/>
    <s v="SELECCIÓN ABREVIADA SUBASTA INVERSA"/>
    <n v="4"/>
    <n v="6"/>
    <n v="2"/>
    <n v="237050"/>
    <s v="UNIDAD"/>
    <s v="NO SOLICITADAS"/>
  </r>
  <r>
    <x v="2"/>
    <s v="204-4-23"/>
    <n v="10"/>
    <s v="OTROS MATERIALES Y SUMINISTROS"/>
    <s v="CRISTALES DE SAL REF. DINAMOND CRYSTAL-SUN GEMS-IRON FIGHTER-WATER SOFTENER PELLETS SALT CRISTAL PRESENTACION BULTOS DE 60 LIBRAS"/>
    <n v="47101605"/>
    <s v="SELECCIÓN ABREVIADA SUBASTA INVERSA"/>
    <n v="4"/>
    <n v="6"/>
    <n v="10"/>
    <n v="954000.00000000012"/>
    <s v="UNIDAD"/>
    <s v="NO SOLICITADAS"/>
  </r>
  <r>
    <x v="2"/>
    <s v="204-4-23"/>
    <n v="10"/>
    <s v="OTROS MATERIALES Y SUMINISTROS"/>
    <s v="NYLON BAGGING FILM P/N HCS2101 PRESENTACION EN ROLLO DE 100 YARDAS"/>
    <n v="13111208"/>
    <s v="SELECCIÓN ABREVIADA SUBASTA INVERSA"/>
    <n v="4"/>
    <n v="6"/>
    <n v="1"/>
    <n v="6500000"/>
    <s v="UNIDAD"/>
    <s v="NO SOLICITADAS"/>
  </r>
  <r>
    <x v="2"/>
    <s v="204-4-23"/>
    <n v="10"/>
    <s v="OTROS MATERIALES Y SUMINISTROS"/>
    <s v="HONEYCOMB CORE SHEET  (0,375 IN) BHC 299-947-059, TYPE II LAMINA DE 48 INCH X 99 INCH EN METROS ES 1,22 MTS X 2.51 MTS"/>
    <n v="30103501"/>
    <s v="SELECCIÓN ABREVIADA SUBASTA INVERSA"/>
    <n v="4"/>
    <n v="6"/>
    <n v="1"/>
    <n v="4500000"/>
    <s v="UNIDAD"/>
    <s v="NO SOLICITADAS"/>
  </r>
  <r>
    <x v="2"/>
    <s v="204-4-23"/>
    <n v="10"/>
    <s v="OTROS MATERIALES Y SUMINISTROS"/>
    <s v="HONEYCOMB CORE, SHEET 6,1-1/8-15-N-5052 LAMINA DE 48 INCH X 99 INCH  "/>
    <n v="30103501"/>
    <s v="SELECCIÓN ABREVIADA SUBASTA INVERSA"/>
    <n v="4"/>
    <n v="6"/>
    <n v="1"/>
    <n v="4900000"/>
    <s v="UNIDAD"/>
    <s v="NO SOLICITADAS"/>
  </r>
  <r>
    <x v="2"/>
    <s v="204-4-23"/>
    <n v="10"/>
    <s v="OTROS MATERIALES Y SUMINISTROS"/>
    <s v="NYLON BAGGING FILM ROLLO DE 54 PULGADAS X 254 YARDAS P/N HCS2101"/>
    <n v="13111208"/>
    <s v="SELECCIÓN ABREVIADA SUBASTA INVERSA"/>
    <n v="4"/>
    <n v="6"/>
    <n v="1"/>
    <n v="14700000"/>
    <s v="UNIDAD"/>
    <s v="NO SOLICITADAS"/>
  </r>
  <r>
    <x v="2"/>
    <s v="204-4-23"/>
    <n v="10"/>
    <s v="OTROS MATERIALES Y SUMINISTROS"/>
    <s v="HONEYCOMB CORE SHEET  (0,500 IN) BHC 299-947-059, TYPE IV  LAMINA DE 48 INCH X 99 INCH  "/>
    <n v="30103501"/>
    <s v="SELECCIÓN ABREVIADA SUBASTA INVERSA"/>
    <n v="4"/>
    <n v="6"/>
    <n v="1"/>
    <n v="4600000"/>
    <s v="UNIDAD"/>
    <s v="NO SOLICITADAS"/>
  </r>
  <r>
    <x v="2"/>
    <s v="204-4-23"/>
    <n v="10"/>
    <s v="OTROS MATERIALES Y SUMINISTROS"/>
    <s v="BOQUILLA PARA SOLDAR CON GAS MAAP"/>
    <n v="40141731"/>
    <s v="SELECCIÓN ABREVIADA SUBASTA INVERSA"/>
    <n v="4"/>
    <n v="7"/>
    <n v="2"/>
    <n v="84594"/>
    <s v="UNIDAD"/>
    <s v="NO SOLICITADAS"/>
  </r>
  <r>
    <x v="2"/>
    <s v="204-5-1"/>
    <n v="10"/>
    <s v="MANTENIMIENTO DE BIENES INMUEBLES"/>
    <s v="MANTENIMIENTO TANQUE ELEVADO "/>
    <n v="72154056"/>
    <s v="MÍNIMA CUANTÍA"/>
    <n v="2"/>
    <n v="2"/>
    <n v="1"/>
    <n v="10989888"/>
    <s v="GLOBAL"/>
    <s v="NO SOLICITADAS"/>
  </r>
  <r>
    <x v="2"/>
    <s v="204-5-1"/>
    <n v="10"/>
    <s v="MANTENIMIENTO DE BIENES INMUEBLES"/>
    <s v="MANTENIMIENTO POZOS PROFUNDOS"/>
    <n v="70171707"/>
    <s v="MÍNIMA CUANTÍA"/>
    <n v="2"/>
    <n v="2"/>
    <n v="1"/>
    <n v="29770158.600000001"/>
    <s v="GLOBAL"/>
    <s v="NO SOLICITADAS"/>
  </r>
  <r>
    <x v="2"/>
    <s v="204-5-1"/>
    <n v="10"/>
    <s v="MANTENIMIENTO DE BIENES INMUEBLES"/>
    <s v="LAVADO Y DESINFECCIÓN TANQUES DE ALMACENAMIENTO AGUA POTABLE SUBTERRÁNEOS"/>
    <n v="76101503"/>
    <s v="SELECCIÓN ABREVIADA MENOR CUANTÍA"/>
    <n v="2"/>
    <n v="2"/>
    <n v="1"/>
    <n v="866320"/>
    <s v="GLOBAL"/>
    <s v="NO SOLICITADAS"/>
  </r>
  <r>
    <x v="2"/>
    <s v="204-5-1"/>
    <n v="10"/>
    <s v="MANTENIMIENTO DE BIENES INMUEBLES"/>
    <s v="MANTENIMIENTO ZONA OPERATIVA Y VILLA "/>
    <n v="72102900"/>
    <s v="MÍNIMA CUANTÍA"/>
    <n v="4"/>
    <n v="7"/>
    <n v="1"/>
    <n v="58828600.25"/>
    <s v="GLOBAL"/>
    <s v="NO SOLICITADAS"/>
  </r>
  <r>
    <x v="2"/>
    <s v="204-5-1"/>
    <n v="10"/>
    <s v="MANTENIMIENTO DE BIENES INMUEBLES"/>
    <s v="MANTENIMIENTO PREVENTIVO,  CONTROL CORROCION , PINTURA  CON  POLIURETANO  DE INFRAESTRUCTURA METALICA DE LA TORRE QUE SOPORTA LA ANTENA DEL RADAR"/>
    <n v="72151303"/>
    <s v="MÍNIMA CUANTÍA"/>
    <n v="4"/>
    <n v="7"/>
    <n v="1"/>
    <n v="23312450.920000002"/>
    <s v="GLOBAL"/>
    <s v="NO SOLICITADAS"/>
  </r>
  <r>
    <x v="2"/>
    <s v="204-5-1"/>
    <n v="10"/>
    <s v="MANTENIMIENTO DE BIENES INMUEBLES"/>
    <s v="MANTENIMIENTO Y ADECUACIÓN KIOSCO DE SOLDADOS UBICADO EN EL GRUSE 35"/>
    <n v="72102900"/>
    <s v="MÍNIMA CUANTÍA"/>
    <n v="2"/>
    <n v="3"/>
    <n v="1"/>
    <n v="14839554.949999999"/>
    <s v="GLOBAL"/>
    <s v="NO SOLICITADAS"/>
  </r>
  <r>
    <x v="2"/>
    <s v="204-5-2"/>
    <n v="10"/>
    <s v="MANTENIMIENTO DE BIENES MUEBLES, EQUIPOS Y ENSERES"/>
    <s v="MANTENIMIENTO PREVENTIVO Y CORRECTIVO DE PELAPAPAS  INDUSTRIAL"/>
    <n v="73152101"/>
    <s v="MÍNIMA CUANTÍA"/>
    <n v="2"/>
    <n v="3"/>
    <n v="1"/>
    <n v="400000"/>
    <s v="GLOBAL"/>
    <s v="NO SOLICITADAS"/>
  </r>
  <r>
    <x v="2"/>
    <s v="204-5-2"/>
    <n v="10"/>
    <s v="MANTENIMIENTO DE BIENES MUEBLES, EQUIPOS Y ENSERES"/>
    <s v="MANTENIMIENTO PREVENTIVO DE ESTUFA A GAS  INDUSTRIAL DE 02 QUEMADORES"/>
    <n v="73152106"/>
    <s v="MÍNIMA CUANTÍA"/>
    <n v="2"/>
    <n v="3"/>
    <n v="1"/>
    <n v="1000000"/>
    <s v="GLOBAL"/>
    <s v="NO SOLICITADAS"/>
  </r>
  <r>
    <x v="2"/>
    <s v="204-5-2"/>
    <n v="10"/>
    <s v="MANTENIMIENTO DE BIENES MUEBLES, EQUIPOS Y ENSERES"/>
    <s v="MANTENIMIENTO CALDERAS "/>
    <n v="72151001"/>
    <s v="MÍNIMA CUANTÍA"/>
    <n v="2"/>
    <n v="3"/>
    <n v="1"/>
    <n v="7000000"/>
    <s v="GLOBAL"/>
    <s v="NO SOLICITADAS"/>
  </r>
  <r>
    <x v="2"/>
    <s v="204-5-2"/>
    <n v="10"/>
    <s v="MANTENIMIENTO DE BIENES MUEBLES, EQUIPOS Y ENSERES"/>
    <s v="MANTENIMIENTO ESTUFA DE 6 PUESTOS CON HORNO"/>
    <n v="73152106"/>
    <s v="MÍNIMA CUANTÍA"/>
    <n v="2"/>
    <n v="3"/>
    <n v="1"/>
    <n v="1400000"/>
    <s v="GLOBAL"/>
    <s v="NO SOLICITADAS"/>
  </r>
  <r>
    <x v="2"/>
    <s v="204-5-2"/>
    <n v="10"/>
    <s v="MANTENIMIENTO DE BIENES MUEBLES, EQUIPOS Y ENSERES"/>
    <s v="MANTENIMIENTO PLANCHA ASADORA"/>
    <n v="73152106"/>
    <s v="MÍNIMA CUANTÍA"/>
    <n v="2"/>
    <n v="3"/>
    <n v="1"/>
    <n v="1000000"/>
    <s v="GLOBAL"/>
    <s v="NO SOLICITADAS"/>
  </r>
  <r>
    <x v="2"/>
    <s v="204-5-2"/>
    <n v="10"/>
    <s v="MANTENIMIENTO DE BIENES MUEBLES, EQUIPOS Y ENSERES"/>
    <s v="MANTENIMIENTO FREIDORA"/>
    <n v="73152106"/>
    <s v="MÍNIMA CUANTÍA"/>
    <n v="2"/>
    <n v="3"/>
    <n v="1"/>
    <n v="700000"/>
    <s v="GLOBAL"/>
    <s v="NO SOLICITADAS"/>
  </r>
  <r>
    <x v="2"/>
    <s v="204-5-2"/>
    <n v="10"/>
    <s v="MANTENIMIENTO DE BIENES MUEBLES, EQUIPOS Y ENSERES"/>
    <s v="MANTENIMIENTO CAMPANA EXTRACTORA"/>
    <n v="73152106"/>
    <s v="MÍNIMA CUANTÍA"/>
    <n v="2"/>
    <n v="3"/>
    <n v="1"/>
    <n v="500000"/>
    <s v="GLOBAL"/>
    <s v="NO SOLICITADAS"/>
  </r>
  <r>
    <x v="2"/>
    <s v="204-5-2"/>
    <n v="10"/>
    <s v="MANTENIMIENTO DE BIENES MUEBLES, EQUIPOS Y ENSERES"/>
    <s v="MANTENIMIENTO HONGO EXTRACTOR"/>
    <n v="73152101"/>
    <s v="MÍNIMA CUANTÍA"/>
    <n v="2"/>
    <n v="3"/>
    <n v="1"/>
    <n v="500000"/>
    <s v="GLOBAL"/>
    <s v="NO SOLICITADAS"/>
  </r>
  <r>
    <x v="2"/>
    <s v="204-5-2"/>
    <n v="10"/>
    <s v="MANTENIMIENTO DE BIENES MUEBLES, EQUIPOS Y ENSERES"/>
    <s v="MANTENIMIENTO INYECTOR DE AIRE"/>
    <n v="73152101"/>
    <s v="MÍNIMA CUANTÍA"/>
    <n v="2"/>
    <n v="3"/>
    <n v="1"/>
    <n v="1000000"/>
    <s v="GLOBAL"/>
    <s v="NO SOLICITADAS"/>
  </r>
  <r>
    <x v="2"/>
    <s v="204-5-2"/>
    <n v="10"/>
    <s v="MANTENIMIENTO DE BIENES MUEBLES, EQUIPOS Y ENSERES"/>
    <s v="MANTENIMIENTO DE BAÑO DE MARIA"/>
    <n v="73152106"/>
    <s v="MÍNIMA CUANTÍA"/>
    <n v="2"/>
    <n v="3"/>
    <n v="1"/>
    <n v="700000"/>
    <s v="GLOBAL"/>
    <s v="NO SOLICITADAS"/>
  </r>
  <r>
    <x v="2"/>
    <s v="204-5-2"/>
    <n v="10"/>
    <s v="MANTENIMIENTO DE BIENES MUEBLES, EQUIPOS Y ENSERES"/>
    <s v="MANTENIMIENTO MAQUINA LAVAPLATOS"/>
    <n v="73152101"/>
    <s v="MÍNIMA CUANTÍA"/>
    <n v="2"/>
    <n v="3"/>
    <n v="1"/>
    <n v="1400000"/>
    <s v="GLOBAL"/>
    <s v="NO SOLICITADAS"/>
  </r>
  <r>
    <x v="2"/>
    <s v="204-5-2"/>
    <n v="10"/>
    <s v="MANTENIMIENTO DE BIENES MUEBLES, EQUIPOS Y ENSERES"/>
    <s v="MANTENIMIENTO ESTUFA ENANA"/>
    <n v="73152106"/>
    <s v="MÍNIMA CUANTÍA"/>
    <n v="2"/>
    <n v="3"/>
    <n v="1"/>
    <n v="600000"/>
    <s v="GLOBAL"/>
    <s v="NO SOLICITADAS"/>
  </r>
  <r>
    <x v="2"/>
    <s v="204-5-2"/>
    <n v="10"/>
    <s v="MANTENIMIENTO DE BIENES MUEBLES, EQUIPOS Y ENSERES"/>
    <s v="MANTENIMIENTO MAQUINA DE HIELO"/>
    <n v="73152101"/>
    <s v="MÍNIMA CUANTÍA"/>
    <n v="2"/>
    <n v="3"/>
    <n v="1"/>
    <n v="1400000"/>
    <s v="GLOBAL"/>
    <s v="NO SOLICITADAS"/>
  </r>
  <r>
    <x v="2"/>
    <s v="204-5-2"/>
    <n v="10"/>
    <s v="MANTENIMIENTO DE BIENES MUEBLES, EQUIPOS Y ENSERES"/>
    <s v="SOBRANTE UNIDAD "/>
    <n v="73152101"/>
    <s v="MÍNIMA CUANTÍA"/>
    <n v="1"/>
    <n v="6"/>
    <n v="1"/>
    <n v="2400000.9"/>
    <s v="GLOBAL"/>
    <s v=""/>
  </r>
  <r>
    <x v="2"/>
    <s v="204-5-2"/>
    <n v="10"/>
    <s v="MANTENIMIENTO DE BIENES MUEBLES, EQUIPOS Y ENSERES"/>
    <s v="MANTENIMIENTO SARTEN BASCULANTE"/>
    <n v="73152106"/>
    <s v="MÍNIMA CUANTÍA"/>
    <n v="2"/>
    <n v="3"/>
    <n v="1"/>
    <n v="500000"/>
    <s v="GLOBAL"/>
    <s v="NO SOLICITADAS"/>
  </r>
  <r>
    <x v="2"/>
    <s v="204-5-2"/>
    <n v="10"/>
    <s v="MANTENIMIENTO DE BIENES MUEBLES, EQUIPOS Y ENSERES"/>
    <s v="MANTENIMIENTO DISPENADORES DE AGUA"/>
    <n v="73152101"/>
    <s v="MÍNIMA CUANTÍA"/>
    <n v="2"/>
    <n v="3"/>
    <n v="1"/>
    <n v="1300000"/>
    <s v="GLOBAL"/>
    <s v="NO SOLICITADAS"/>
  </r>
  <r>
    <x v="2"/>
    <s v="204-5-2"/>
    <n v="10"/>
    <s v="MANTENIMIENTO DE BIENES MUEBLES, EQUIPOS Y ENSERES"/>
    <s v="MANTENIMIENTO EQUIPOS DE BOMBEO"/>
    <n v="72153300"/>
    <s v="SELECCIÓN ABREVIADA MENOR CUANTÍA"/>
    <n v="2"/>
    <n v="3"/>
    <n v="1"/>
    <n v="8972600"/>
    <s v="GLOBAL"/>
    <s v="NO SOLICITADAS"/>
  </r>
  <r>
    <x v="2"/>
    <s v="204-5-2"/>
    <n v="10"/>
    <s v="MANTENIMIENTO DE BIENES MUEBLES, EQUIPOS Y ENSERES"/>
    <s v="MANTENIMIENTO DE EXTINTORES"/>
    <n v="72101509"/>
    <s v="MÍNIMA CUANTÍA"/>
    <n v="3"/>
    <n v="9"/>
    <n v="1"/>
    <n v="1454500"/>
    <s v="GLOBAL"/>
    <s v="NO SOLICITADAS"/>
  </r>
  <r>
    <x v="2"/>
    <s v="204-5-2"/>
    <n v="10"/>
    <s v="MANTENIMIENTO DE BIENES MUEBLES, EQUIPOS Y ENSERES"/>
    <s v="LAVADO Y DESINFECCIÓN TANQUES DE ALMACENAMIENTO AGUA POTABLE ELEVADOS"/>
    <n v="76101503"/>
    <s v="SELECCIÓN ABREVIADA MENOR CUANTÍA"/>
    <n v="3"/>
    <n v="9"/>
    <n v="1"/>
    <n v="1068620"/>
    <s v="GLOBAL"/>
    <s v="NO SOLICITADAS"/>
  </r>
  <r>
    <x v="2"/>
    <s v="204-5-2"/>
    <n v="10"/>
    <s v="MANTENIMIENTO DE BIENES MUEBLES, EQUIPOS Y ENSERES"/>
    <s v="MANTENIMIENTO CORRECTIVO  Y PREVENTIVO  A TODO COSTO  DE EQUIPO AGRICOLA "/>
    <n v="73152101"/>
    <s v="MÍNIMA CUANTÍA"/>
    <n v="2"/>
    <n v="9"/>
    <n v="1"/>
    <n v="9000000"/>
    <s v="GLOBAL"/>
    <s v="NO SOLICITADAS"/>
  </r>
  <r>
    <x v="2"/>
    <s v="204-5-2"/>
    <n v="10"/>
    <s v="MANTENIMIENTO DE BIENES MUEBLES, EQUIPOS Y ENSERES"/>
    <s v="MANTENIMIENTO PREVENTIVO Y CORRECTIVO  SISTEMA DE AUDIO Y VIDEO"/>
    <n v="73152108"/>
    <s v="MÍNIMA CUANTÍA"/>
    <n v="4"/>
    <n v="1"/>
    <n v="1"/>
    <n v="2100000"/>
    <s v="GLOBAL"/>
    <s v="NO SOLICITADAS"/>
  </r>
  <r>
    <x v="2"/>
    <s v="204-5-2"/>
    <n v="10"/>
    <s v="MANTENIMIENTO DE BIENES MUEBLES, EQUIPOS Y ENSERES"/>
    <s v="MANTENIMIENTO PREVENTIVO Y CORRECTIVO  VIDEOBEAMS"/>
    <n v="73152108"/>
    <s v="MÍNIMA CUANTÍA"/>
    <n v="4"/>
    <n v="1"/>
    <n v="1"/>
    <n v="1900000"/>
    <s v="GLOBAL"/>
    <s v="NO SOLICITADAS"/>
  </r>
  <r>
    <x v="2"/>
    <s v="204-5-2"/>
    <n v="10"/>
    <s v="MANTENIMIENTO DE BIENES MUEBLES, EQUIPOS Y ENSERES"/>
    <s v="MANTENIMIENTO DE MARMITAS"/>
    <n v="73152106"/>
    <s v="MÍNIMA CUANTÍA"/>
    <n v="2"/>
    <n v="3"/>
    <n v="1"/>
    <n v="5000000"/>
    <s v="GLOBAL"/>
    <s v="NO SOLICITADAS"/>
  </r>
  <r>
    <x v="2"/>
    <s v="204-5-2"/>
    <n v="10"/>
    <s v="MANTENIMIENTO DE BIENES MUEBLES, EQUIPOS Y ENSERES"/>
    <s v="MANTENIMIENTO PREVENTIVO  LLANTA CARRETEO HELICOPTERO (NARANJA) BDW245B-1802 N/S 670"/>
    <n v="72154022"/>
    <s v="SELECCIÓN ABREVIADA MENOR CUANTÍA"/>
    <n v="4"/>
    <n v="7"/>
    <n v="1"/>
    <n v="1376145"/>
    <s v="GLOBAL"/>
    <s v="NO SOLICITADAS"/>
  </r>
  <r>
    <x v="2"/>
    <s v="204-5-2"/>
    <n v="10"/>
    <s v="MANTENIMIENTO DE BIENES MUEBLES, EQUIPOS Y ENSERES"/>
    <s v="MANTENIMIENTO PREVENTIVO  LLANTA CARRETEO HELICOPTERO (NARANJA) BDW-245B-1802 N/S 671"/>
    <n v="72154022"/>
    <s v="SELECCIÓN ABREVIADA MENOR CUANTÍA"/>
    <n v="4"/>
    <n v="7"/>
    <n v="1"/>
    <n v="1376146"/>
    <s v="GLOBAL"/>
    <s v="NO SOLICITADAS"/>
  </r>
  <r>
    <x v="2"/>
    <s v="204-5-2"/>
    <n v="10"/>
    <s v="MANTENIMIENTO DE BIENES MUEBLES, EQUIPOS Y ENSERES"/>
    <s v="MANTENIMIENTO PREVENTIVO ANUAL JACK ( AIRCRAFT HYDRAULIC 10000-LB BLUE) 02-0520-0100, SERIE 1579909842"/>
    <n v="72154022"/>
    <s v="SELECCIÓN ABREVIADA MENOR CUANTÍA"/>
    <n v="4"/>
    <n v="7"/>
    <n v="1"/>
    <n v="1651376"/>
    <s v="GLOBAL"/>
    <s v="NO SOLICITADAS"/>
  </r>
  <r>
    <x v="2"/>
    <s v="204-5-2"/>
    <n v="10"/>
    <s v="MANTENIMIENTO DE BIENES MUEBLES, EQUIPOS Y ENSERES"/>
    <s v="MANTENIMIENTO PREVENTIVO ANUAL JACK ( AIRCRAFT HYDRAULIC 10000-LB BLUE) 02-0520-0100, SERIE 1714379911"/>
    <n v="72154022"/>
    <s v="SELECCIÓN ABREVIADA MENOR CUANTÍA"/>
    <n v="4"/>
    <n v="7"/>
    <n v="1"/>
    <n v="1651376"/>
    <s v="GLOBAL"/>
    <s v="NO SOLICITADAS"/>
  </r>
  <r>
    <x v="2"/>
    <s v="204-5-2"/>
    <n v="10"/>
    <s v="MANTENIMIENTO DE BIENES MUEBLES, EQUIPOS Y ENSERES"/>
    <s v="MANTENIMIENTO PREVENTIVO BANCO HIDRAULICO PEQUEÑO (MULITA) MODELO M-0235 NO. FAC ANH-0906"/>
    <n v="72154022"/>
    <s v="SELECCIÓN ABREVIADA MENOR CUANTÍA"/>
    <n v="4"/>
    <n v="7"/>
    <n v="1"/>
    <n v="1834862"/>
    <s v="GLOBAL"/>
    <s v="NO SOLICITADAS"/>
  </r>
  <r>
    <x v="2"/>
    <s v="204-5-2"/>
    <n v="10"/>
    <s v="MANTENIMIENTO DE BIENES MUEBLES, EQUIPOS Y ENSERES"/>
    <s v="MANTENIMIENTO PREVENTIVO ANUAL RECTIFICADORES ELECTRICO TNE-1326"/>
    <n v="73152108"/>
    <s v="SELECCIÓN ABREVIADA MENOR CUANTÍA"/>
    <n v="4"/>
    <n v="7"/>
    <n v="1"/>
    <n v="1834862"/>
    <s v="GLOBAL"/>
    <s v="NO SOLICITADAS"/>
  </r>
  <r>
    <x v="2"/>
    <s v="204-5-2"/>
    <n v="10"/>
    <s v="MANTENIMIENTO DE BIENES MUEBLES, EQUIPOS Y ENSERES"/>
    <s v="MANTENIMIENTO PREVENTIVO ANUAL RECTIFICADORES ELECTRICO TNE-1361"/>
    <n v="73152108"/>
    <s v="SELECCIÓN ABREVIADA MENOR CUANTÍA"/>
    <n v="4"/>
    <n v="7"/>
    <n v="1"/>
    <n v="1834862"/>
    <s v="GLOBAL"/>
    <s v="NO SOLICITADAS"/>
  </r>
  <r>
    <x v="2"/>
    <s v="204-5-2"/>
    <n v="10"/>
    <s v="MANTENIMIENTO DE BIENES MUEBLES, EQUIPOS Y ENSERES"/>
    <s v="MANTENIMIENTO PREVENTIVO Y CORRECTIVO EQUIPOS DE MOTOR  2 TIEMPOS Y 4  TIEMPOS"/>
    <n v="73152101"/>
    <s v="MÍNIMA CUANTÍA"/>
    <n v="4"/>
    <n v="7"/>
    <n v="1"/>
    <n v="2000000"/>
    <s v="GLOBAL"/>
    <s v="NO SOLICITADAS"/>
  </r>
  <r>
    <x v="2"/>
    <s v="204-5-2"/>
    <n v="10"/>
    <s v="MANTENIMIENTO DE BIENES MUEBLES, EQUIPOS Y ENSERES"/>
    <s v="MANTENIMIENTO PREVENTIVO AIRE ACONDICIONADO PORTATIL CLASSIC PLUS LA484000-2300 N/S 1000-0458-260"/>
    <n v="72101511"/>
    <s v="SELECCIÓN ABREVIADA MENOR CUANTÍA"/>
    <n v="4"/>
    <n v="7"/>
    <n v="1"/>
    <n v="1926605"/>
    <s v="GLOBAL"/>
    <s v="NO SOLICITADAS"/>
  </r>
  <r>
    <x v="2"/>
    <s v="204-5-2"/>
    <n v="10"/>
    <s v="MANTENIMIENTO DE BIENES MUEBLES, EQUIPOS Y ENSERES"/>
    <s v="MANTENIMIENTO PREVENTIVO ANUAL GATO HIDRAULICO PARA SR-560 MODELO 02-0526-0100 N/S 1579909842"/>
    <n v="72154022"/>
    <s v="SELECCIÓN ABREVIADA MENOR CUANTÍA"/>
    <n v="4"/>
    <n v="7"/>
    <n v="1"/>
    <n v="2018348"/>
    <s v="GLOBAL"/>
    <s v="NO SOLICITADAS"/>
  </r>
  <r>
    <x v="2"/>
    <s v="204-5-2"/>
    <n v="10"/>
    <s v="MANTENIMIENTO DE BIENES MUEBLES, EQUIPOS Y ENSERES"/>
    <s v="MANTENIMIENTO CORRECTIVO MAQUINA ESTIRADORA ENCOGEDORA S/N 53137"/>
    <n v="73152100"/>
    <s v="SELECCIÓN ABREVIADA MENOR CUANTÍA"/>
    <n v="4"/>
    <n v="7"/>
    <n v="1"/>
    <n v="2018348"/>
    <s v="GLOBAL"/>
    <s v="NO SOLICITADAS"/>
  </r>
  <r>
    <x v="2"/>
    <s v="204-5-2"/>
    <n v="10"/>
    <s v="MANTENIMIENTO DE BIENES MUEBLES, EQUIPOS Y ENSERES"/>
    <s v="MANTENIMIENTO PREVENTIVO ANUAL GATO HIDRAULICO TRONAIR PARA A-29B ANH-5071"/>
    <n v="72154022"/>
    <s v="SELECCIÓN ABREVIADA MENOR CUANTÍA"/>
    <n v="4"/>
    <n v="7"/>
    <n v="1"/>
    <n v="2018348"/>
    <s v="GLOBAL"/>
    <s v="NO SOLICITADAS"/>
  </r>
  <r>
    <x v="2"/>
    <s v="204-5-2"/>
    <n v="10"/>
    <s v="MANTENIMIENTO DE BIENES MUEBLES, EQUIPOS Y ENSERES"/>
    <s v="MANTENIMIENTO PREVENTIVO ANUAL GATO HIDRAULICO TRONAIR PARA A-29B ANH-5077"/>
    <n v="72154022"/>
    <s v="SELECCIÓN ABREVIADA MENOR CUANTÍA"/>
    <n v="4"/>
    <n v="7"/>
    <n v="1"/>
    <n v="2018348"/>
    <s v="GLOBAL"/>
    <s v="NO SOLICITADAS"/>
  </r>
  <r>
    <x v="2"/>
    <s v="204-5-2"/>
    <n v="10"/>
    <s v="MANTENIMIENTO DE BIENES MUEBLES, EQUIPOS Y ENSERES"/>
    <s v="MANTENIMIENTO PREVENTIVO ANUAL GATO TRIPODE 12 TONELADAS NO. FAC ANH-1669"/>
    <n v="72154022"/>
    <s v="SELECCIÓN ABREVIADA MENOR CUANTÍA"/>
    <n v="4"/>
    <n v="7"/>
    <n v="1"/>
    <n v="2018348"/>
    <s v="GLOBAL"/>
    <s v="NO SOLICITADAS"/>
  </r>
  <r>
    <x v="2"/>
    <s v="204-5-2"/>
    <n v="10"/>
    <s v="MANTENIMIENTO DE BIENES MUEBLES, EQUIPOS Y ENSERES"/>
    <s v="MANTENIMIENTO PREVENTIVO ANUAL GATO TRIPODE 12 TONELADAS NO. FAC ANH-1681"/>
    <n v="72154022"/>
    <s v="SELECCIÓN ABREVIADA MENOR CUANTÍA"/>
    <n v="4"/>
    <n v="7"/>
    <n v="1"/>
    <n v="2018348"/>
    <s v="GLOBAL"/>
    <s v="NO SOLICITADAS"/>
  </r>
  <r>
    <x v="2"/>
    <s v="204-5-2"/>
    <n v="10"/>
    <s v="MANTENIMIENTO DE BIENES MUEBLES, EQUIPOS Y ENSERES"/>
    <s v="MANTENIMIENTO PREVENTIVO ANUAL GATO TRIPODE 5 TONELADAS NO. FAC ANH-1630"/>
    <n v="72154022"/>
    <s v="SELECCIÓN ABREVIADA MENOR CUANTÍA"/>
    <n v="4"/>
    <n v="7"/>
    <n v="1"/>
    <n v="2018348"/>
    <s v="GLOBAL"/>
    <s v="NO SOLICITADAS"/>
  </r>
  <r>
    <x v="2"/>
    <s v="204-5-2"/>
    <n v="10"/>
    <s v="MANTENIMIENTO DE BIENES MUEBLES, EQUIPOS Y ENSERES"/>
    <s v="MANTENIMIENTO PREVENTIVO ANUAL GATO TRIPODE 5 TONELADAS NO. FAC ANH-1631"/>
    <n v="72154022"/>
    <s v="SELECCIÓN ABREVIADA MENOR CUANTÍA"/>
    <n v="4"/>
    <n v="7"/>
    <n v="1"/>
    <n v="2018348"/>
    <s v="GLOBAL"/>
    <s v="NO SOLICITADAS"/>
  </r>
  <r>
    <x v="2"/>
    <s v="204-5-2"/>
    <n v="10"/>
    <s v="MANTENIMIENTO DE BIENES MUEBLES, EQUIPOS Y ENSERES"/>
    <s v="MANTENIMIENTO PREVENTIVO ANUAL GATO TRIPODE 5 TONELADAS NO. FAC ANH-1636"/>
    <n v="72154022"/>
    <s v="SELECCIÓN ABREVIADA MENOR CUANTÍA"/>
    <n v="4"/>
    <n v="7"/>
    <n v="1"/>
    <n v="2018348"/>
    <s v="GLOBAL"/>
    <s v="NO SOLICITADAS"/>
  </r>
  <r>
    <x v="2"/>
    <s v="204-5-2"/>
    <n v="10"/>
    <s v="MANTENIMIENTO DE BIENES MUEBLES, EQUIPOS Y ENSERES"/>
    <s v="MANTENIMIENTO PREVENTIVO CILINDRADORA SR-36 S/N E0605209"/>
    <n v="73152100"/>
    <s v="SELECCIÓN ABREVIADA MENOR CUANTÍA"/>
    <n v="4"/>
    <n v="7"/>
    <n v="1"/>
    <n v="2018348"/>
    <s v="GLOBAL"/>
    <s v="NO SOLICITADAS"/>
  </r>
  <r>
    <x v="2"/>
    <s v="204-5-2"/>
    <n v="10"/>
    <s v="MANTENIMIENTO DE BIENES MUEBLES, EQUIPOS Y ENSERES"/>
    <s v="MANTENIMIENTO PREVENTIVO CORTADORA TENNSMITH T52 S/N 16572"/>
    <n v="73152100"/>
    <s v="SELECCIÓN ABREVIADA MENOR CUANTÍA"/>
    <n v="4"/>
    <n v="7"/>
    <n v="1"/>
    <n v="2018348"/>
    <s v="GLOBAL"/>
    <s v="NO SOLICITADAS"/>
  </r>
  <r>
    <x v="2"/>
    <s v="204-5-2"/>
    <n v="10"/>
    <s v="MANTENIMIENTO DE BIENES MUEBLES, EQUIPOS Y ENSERES"/>
    <s v="MANTENIMIENTO PREVENTIVO DOBLADORA NATIONAL N961L S/N 13"/>
    <n v="73152100"/>
    <s v="SELECCIÓN ABREVIADA MENOR CUANTÍA"/>
    <n v="4"/>
    <n v="7"/>
    <n v="1"/>
    <n v="2018348"/>
    <s v="GLOBAL"/>
    <s v="NO SOLICITADAS"/>
  </r>
  <r>
    <x v="2"/>
    <s v="204-5-2"/>
    <n v="10"/>
    <s v="MANTENIMIENTO DE BIENES MUEBLES, EQUIPOS Y ENSERES"/>
    <s v="MANTENIMIENTO PREVENTIVO DOBLADORA TENNSMITH KBU4816 S/N 14172"/>
    <n v="73152100"/>
    <s v="SELECCIÓN ABREVIADA MENOR CUANTÍA"/>
    <n v="4"/>
    <n v="7"/>
    <n v="1"/>
    <n v="2018348"/>
    <s v="GLOBAL"/>
    <s v="NO SOLICITADAS"/>
  </r>
  <r>
    <x v="2"/>
    <s v="204-5-2"/>
    <n v="10"/>
    <s v="MANTENIMIENTO DE BIENES MUEBLES, EQUIPOS Y ENSERES"/>
    <s v="MANTENIMIENTO PREVENTIVO TALADRO DE ARBOL DELTA 15-090SP9 S/N GU-627233A86"/>
    <n v="73152100"/>
    <s v="SELECCIÓN ABREVIADA MENOR CUANTÍA"/>
    <n v="4"/>
    <n v="7"/>
    <n v="1"/>
    <n v="2018348"/>
    <s v="GLOBAL"/>
    <s v="NO SOLICITADAS"/>
  </r>
  <r>
    <x v="2"/>
    <s v="204-5-2"/>
    <n v="10"/>
    <s v="MANTENIMIENTO DE BIENES MUEBLES, EQUIPOS Y ENSERES"/>
    <s v="MANTENIMIENTO PREVENTIVO Y CORRECTIVO MAQUINA FORMADORA TP 372 S/N 70617"/>
    <n v="73152100"/>
    <s v="SELECCIÓN ABREVIADA MENOR CUANTÍA"/>
    <n v="4"/>
    <n v="7"/>
    <n v="1"/>
    <n v="2018348"/>
    <s v="GLOBAL"/>
    <s v="NO SOLICITADAS"/>
  </r>
  <r>
    <x v="2"/>
    <s v="204-5-2"/>
    <n v="10"/>
    <s v="MANTENIMIENTO DE BIENES MUEBLES, EQUIPOS Y ENSERES"/>
    <s v="MANTENIMIENTO PREVENTIVO ANUAL GATO TRIPODE 5 TONELADAS NO. FAC ANH-1770"/>
    <n v="72154022"/>
    <s v="SELECCIÓN ABREVIADA MENOR CUANTÍA"/>
    <n v="4"/>
    <n v="7"/>
    <n v="1"/>
    <n v="2036697"/>
    <s v="GLOBAL"/>
    <s v="NO SOLICITADAS"/>
  </r>
  <r>
    <x v="2"/>
    <s v="204-5-2"/>
    <n v="10"/>
    <s v="MANTENIMIENTO DE BIENES MUEBLES, EQUIPOS Y ENSERES"/>
    <s v="MANTENIMIENTO PREVENTIVO ANUAL TANQUE RECUPERADOR COMBUSTIBLE 302PS06627 TME-1355 "/>
    <n v="72154056"/>
    <s v="SELECCIÓN ABREVIADA MENOR CUANTÍA"/>
    <n v="4"/>
    <n v="7"/>
    <n v="1"/>
    <n v="2293577"/>
    <s v="GLOBAL"/>
    <s v="NO SOLICITADAS"/>
  </r>
  <r>
    <x v="2"/>
    <s v="204-5-2"/>
    <n v="10"/>
    <s v="MANTENIMIENTO DE BIENES MUEBLES, EQUIPOS Y ENSERES"/>
    <s v="MANTENIMIENTO PREVENTIVO BANCO HIDRAULICO PEQUEÑO TRONAIR SR-560 MODELO 06-5022-6600 NO. SERIE 1635209812"/>
    <n v="72154022"/>
    <s v="SELECCIÓN ABREVIADA MENOR CUANTÍA"/>
    <n v="4"/>
    <n v="7"/>
    <n v="1"/>
    <n v="2293577"/>
    <s v="GLOBAL"/>
    <s v="NO SOLICITADAS"/>
  </r>
  <r>
    <x v="2"/>
    <s v="204-5-2"/>
    <n v="10"/>
    <s v="MANTENIMIENTO DE BIENES MUEBLES, EQUIPOS Y ENSERES"/>
    <s v="MANTENIMIENTO PREVENTIVO ANUAL HIDROLAVADORA DE AERONAVES MOD ADWS-11 NO. SERIE 13110075"/>
    <n v="72151802"/>
    <s v="SELECCIÓN ABREVIADA MENOR CUANTÍA"/>
    <n v="4"/>
    <n v="7"/>
    <n v="1"/>
    <n v="2293577"/>
    <s v="GLOBAL"/>
    <s v="NO SOLICITADAS"/>
  </r>
  <r>
    <x v="2"/>
    <s v="204-5-2"/>
    <n v="10"/>
    <s v="MANTENIMIENTO DE BIENES MUEBLES, EQUIPOS Y ENSERES"/>
    <s v="MANTENIMIENTO PREVENTIVO GRUA MOTOR J85 MODELO ER124W NO. FAC ANH-1801"/>
    <n v="72154502"/>
    <s v="SELECCIÓN ABREVIADA MENOR CUANTÍA"/>
    <n v="4"/>
    <n v="7"/>
    <n v="1"/>
    <n v="2293577"/>
    <s v="GLOBAL"/>
    <s v="NO SOLICITADAS"/>
  </r>
  <r>
    <x v="2"/>
    <s v="204-5-2"/>
    <n v="10"/>
    <s v="MANTENIMIENTO DE BIENES MUEBLES, EQUIPOS Y ENSERES"/>
    <s v="MANTENIMIENTO PREVENTIVO ANUAL APROVISIONADOR OXIGENO 20-4505-7 ANB-0937"/>
    <n v="73152101"/>
    <s v="SELECCIÓN ABREVIADA MENOR CUANTÍA"/>
    <n v="4"/>
    <n v="7"/>
    <n v="1"/>
    <n v="2568807"/>
    <s v="GLOBAL"/>
    <s v="NO SOLICITADAS"/>
  </r>
  <r>
    <x v="2"/>
    <s v="204-5-2"/>
    <n v="10"/>
    <s v="MANTENIMIENTO DE BIENES MUEBLES, EQUIPOS Y ENSERES"/>
    <s v="MANTENIMIENTO PREVENTIVO ANUAL ESCALERA ACCESO C-40 NO FAC ANH-0241"/>
    <n v="72151800"/>
    <s v="SELECCIÓN ABREVIADA MENOR CUANTÍA"/>
    <n v="4"/>
    <n v="7"/>
    <n v="1"/>
    <n v="2752293"/>
    <s v="GLOBAL"/>
    <s v="NO SOLICITADAS"/>
  </r>
  <r>
    <x v="2"/>
    <s v="204-5-2"/>
    <n v="10"/>
    <s v="MANTENIMIENTO DE BIENES MUEBLES, EQUIPOS Y ENSERES"/>
    <s v="MANTENIMIENTO PREVENTIVO ANUAL REFLECTOR DE ILUMINACION MARCA ALLMAND NO. FAC AMD-1515"/>
    <n v="72151511"/>
    <s v="SELECCIÓN ABREVIADA MENOR CUANTÍA"/>
    <n v="4"/>
    <n v="7"/>
    <n v="1"/>
    <n v="2752293"/>
    <s v="GLOBAL"/>
    <s v="NO SOLICITADAS"/>
  </r>
  <r>
    <x v="2"/>
    <s v="204-5-2"/>
    <n v="10"/>
    <s v="MANTENIMIENTO DE BIENES MUEBLES, EQUIPOS Y ENSERES"/>
    <s v="MANTENIMIENTO PREVENTIVO ANUAL REFLECTOR DE ILUMINACION MARCA ALLMAND NO. FAC AMD-1528"/>
    <n v="72151511"/>
    <s v="SELECCIÓN ABREVIADA MENOR CUANTÍA"/>
    <n v="4"/>
    <n v="7"/>
    <n v="1"/>
    <n v="2752293"/>
    <s v="GLOBAL"/>
    <s v="NO SOLICITADAS"/>
  </r>
  <r>
    <x v="2"/>
    <s v="204-5-2"/>
    <n v="10"/>
    <s v="MANTENIMIENTO DE BIENES MUEBLES, EQUIPOS Y ENSERES"/>
    <s v="MANTENIMIENTO PREVENTIVO ANUAL PLANTA NEUMATICA MAK 250AT NO. SERIE 288"/>
    <n v="73152101"/>
    <s v="SELECCIÓN ABREVIADA MENOR CUANTÍA"/>
    <n v="4"/>
    <n v="7"/>
    <n v="1"/>
    <n v="3027522"/>
    <s v="GLOBAL"/>
    <s v="NO SOLICITADAS"/>
  </r>
  <r>
    <x v="2"/>
    <s v="204-5-2"/>
    <n v="10"/>
    <s v="MANTENIMIENTO DE BIENES MUEBLES, EQUIPOS Y ENSERES"/>
    <s v="MANTENIMIENTO PREVENTIVO ANUAL TANQUE DESALINIZADOR 55 GALONES DE ZONA DE LAVADO"/>
    <n v="72154056"/>
    <s v="SELECCIÓN ABREVIADA MENOR CUANTÍA"/>
    <n v="4"/>
    <n v="7"/>
    <n v="1"/>
    <n v="3669724"/>
    <s v="GLOBAL"/>
    <s v="NO SOLICITADAS"/>
  </r>
  <r>
    <x v="2"/>
    <s v="204-5-2"/>
    <n v="10"/>
    <s v="MANTENIMIENTO DE BIENES MUEBLES, EQUIPOS Y ENSERES"/>
    <s v="MANTENIMIENTO PREVENTIVO Y CORRECTIVO LAVADORAS-SECADORAS _x000a_"/>
    <n v="72151802"/>
    <s v="MÍNIMA CUANTÍA"/>
    <n v="4"/>
    <n v="7"/>
    <n v="1"/>
    <n v="2300000"/>
    <s v="GLOBAL"/>
    <s v="NO SOLICITADAS"/>
  </r>
  <r>
    <x v="2"/>
    <s v="204-5-2"/>
    <n v="10"/>
    <s v="MANTENIMIENTO DE BIENES MUEBLES, EQUIPOS Y ENSERES"/>
    <s v="MANTENIMIENTO CORRECTIVO DESTILADOR DE AGUA ELECTRICO DURASTILL SERIE NO. 9831 "/>
    <n v="72154056"/>
    <s v="SELECCIÓN ABREVIADA MENOR CUANTÍA"/>
    <n v="4"/>
    <n v="7"/>
    <n v="1"/>
    <n v="4128440"/>
    <s v="GLOBAL"/>
    <s v="NO SOLICITADAS"/>
  </r>
  <r>
    <x v="2"/>
    <s v="204-5-2"/>
    <n v="10"/>
    <s v="MANTENIMIENTO DE BIENES MUEBLES, EQUIPOS Y ENSERES"/>
    <s v="MANTENIMIENTO PREVENTIVO ANUAL COMPRESOR DE AIRE MARCA KAESER SERIE 1.7330.40040/1025 TME 3229 Y RED NEUMATICA"/>
    <n v="72154101"/>
    <s v="SELECCIÓN ABREVIADA MENOR CUANTÍA"/>
    <n v="4"/>
    <n v="7"/>
    <n v="1"/>
    <n v="4587155"/>
    <s v="GLOBAL"/>
    <s v="NO SOLICITADAS"/>
  </r>
  <r>
    <x v="2"/>
    <s v="204-5-2"/>
    <n v="10"/>
    <s v="MANTENIMIENTO DE BIENES MUEBLES, EQUIPOS Y ENSERES"/>
    <s v="MANTENIMIENTO PREVENTIVO ANUAL PLANTA PURIFICADORA DE AGUA C-60/75"/>
    <n v="72154056"/>
    <s v="SELECCIÓN ABREVIADA MENOR CUANTÍA"/>
    <n v="4"/>
    <n v="7"/>
    <n v="1"/>
    <n v="9174311"/>
    <s v="GLOBAL"/>
    <s v="NO SOLICITADAS"/>
  </r>
  <r>
    <x v="2"/>
    <s v="204-5-2"/>
    <n v="10"/>
    <s v="MANTENIMIENTO DE BIENES MUEBLES, EQUIPOS Y ENSERES"/>
    <s v="MANTENIMIENTO CORRECTIVO Y PREVENTIVO AIRES ACONDICIONADOS DE VENTANA, MINI SPLIT E INSDUSTRIALES DE 5 TON."/>
    <n v="72101511"/>
    <s v="MÍNIMA CUANTÍA"/>
    <n v="4"/>
    <n v="7"/>
    <n v="1"/>
    <n v="1918875"/>
    <s v="GLOBAL"/>
    <s v="NO SOLICITADAS"/>
  </r>
  <r>
    <x v="2"/>
    <s v="204-5-4"/>
    <n v="10"/>
    <s v="MANTENIMIENTO DE VÍAS, ESTRUCTURAS Y REDES"/>
    <s v="MANTENIMIENTO REDES ELÉCTRICAS"/>
    <n v="81102402"/>
    <s v="SELECCIÓN ABREVIADA MENOR CUANTÍA"/>
    <n v="3"/>
    <n v="9"/>
    <n v="1"/>
    <n v="78327496"/>
    <s v="GLOBAL"/>
    <s v="NO SOLICITADAS"/>
  </r>
  <r>
    <x v="2"/>
    <s v="204-5-4"/>
    <n v="10"/>
    <s v="MANTENIMIENTO DE VÍAS, ESTRUCTURAS Y REDES"/>
    <s v="MANTENIMIENTO RED HIDRÁULICA"/>
    <n v="72103300"/>
    <s v="SELECCIÓN ABREVIADA MENOR CUANTÍA"/>
    <n v="2"/>
    <n v="2"/>
    <n v="1"/>
    <n v="10519600"/>
    <s v="GLOBAL"/>
    <s v="NO SOLICITADAS"/>
  </r>
  <r>
    <x v="2"/>
    <s v="204-5-4"/>
    <n v="10"/>
    <s v="MANTENIMIENTO DE VÍAS, ESTRUCTURAS Y REDES"/>
    <s v="MANTENIMIENTO RED ALCANTARILLADO"/>
    <n v="83101500"/>
    <s v="MÍNIMA CUANTÍA"/>
    <n v="3"/>
    <n v="4"/>
    <n v="1"/>
    <n v="68742056.390000001"/>
    <s v="GLOBAL"/>
    <s v="NO SOLICITADAS"/>
  </r>
  <r>
    <x v="2"/>
    <s v="204-5-4"/>
    <n v="10"/>
    <s v="MANTENIMIENTO DE VÍAS, ESTRUCTURAS Y REDES"/>
    <s v="MANTENIMIENTO Y MEJORAMIENTO DE VÍAS INTERNAS DEL COMANDO AÉREO DE COMBATE NO. 3"/>
    <n v="72141103"/>
    <s v="SELECCIÓN ABREVIADA MENOR CUANTÍA"/>
    <n v="2"/>
    <n v="4"/>
    <n v="1"/>
    <n v="684447932.12"/>
    <s v="GLOBAL"/>
    <s v="NO SOLICITADAS"/>
  </r>
  <r>
    <x v="2"/>
    <s v="204-5-5"/>
    <n v="10"/>
    <s v="MANTENIMIENTO EQUIPO COMUNICACIÓN Y COMPUTACIÓN"/>
    <s v="MANTENIMIENTO PREVENTIVO Y CORRECTIVO EQUIPO DE COMPUTO CACOM-3"/>
    <n v="81112300"/>
    <s v="MÍNIMA CUANTÍA"/>
    <n v="3"/>
    <n v="9"/>
    <n v="1"/>
    <n v="19800000"/>
    <s v="GLOBAL"/>
    <s v="NO SOLICITADAS"/>
  </r>
  <r>
    <x v="2"/>
    <s v="204-5-6"/>
    <n v="10"/>
    <s v="MANTENIMIENTO EQUIPO DE NAVEGACION Y TRANSPORTE"/>
    <s v="MANTENIMIENTO DE VEHICULOS Y MOTOS ASIGNADAS AL CACOM-3"/>
    <n v="78181500"/>
    <s v="MÍNIMA CUANTÍA"/>
    <n v="3"/>
    <n v="3"/>
    <n v="1"/>
    <n v="40950000"/>
    <s v="GLOBAL"/>
    <s v="NO SOLICITADAS"/>
  </r>
  <r>
    <x v="2"/>
    <s v="204-5-6"/>
    <n v="10"/>
    <s v="MANTENIMIENTO EQUIPO DE NAVEGACION Y TRANSPORTE"/>
    <s v="MANTENIMIENTO DE VEHICULOS Y MOTOS ASIGNADAS AL ACACOM-3 VF 2018"/>
    <n v="78181500"/>
    <s v="MÍNIMA CUANTÍA"/>
    <n v="1"/>
    <n v="3"/>
    <n v="1"/>
    <n v="15000000"/>
    <s v="GLOBAL"/>
    <s v="SI APROBADAS"/>
  </r>
  <r>
    <x v="2"/>
    <s v="204-5-6"/>
    <n v="10"/>
    <s v="MANTENIMIENTO EQUIPO DE NAVEGACION Y TRANSPORTE"/>
    <s v="MANTENIMIENTO PREVENTIVO ANUAL BARREDORA TENNANT"/>
    <n v="78181500"/>
    <s v="SELECCIÓN ABREVIADA MENOR CUANTÍA"/>
    <n v="4"/>
    <n v="7"/>
    <n v="1"/>
    <n v="2752293"/>
    <s v="GLOBAL"/>
    <s v="NO SOLICITADAS"/>
  </r>
  <r>
    <x v="2"/>
    <s v="204-5-6"/>
    <n v="10"/>
    <s v="MANTENIMIENTO EQUIPO DE NAVEGACION Y TRANSPORTE"/>
    <s v="MANTENIMIENTO PREVENTIVO Y CORRECTIVO VEHICULO ARMAMENTO RANGER CREW MODELO RGR-12 900D "/>
    <n v="78181500"/>
    <s v="SELECCIÓN ABREVIADA MENOR CUANTÍA"/>
    <n v="4"/>
    <n v="7"/>
    <n v="1"/>
    <n v="2752293"/>
    <s v="GLOBAL"/>
    <s v="NO SOLICITADAS"/>
  </r>
  <r>
    <x v="2"/>
    <s v="204-5-6"/>
    <n v="10"/>
    <s v="MANTENIMIENTO EQUIPO DE NAVEGACION Y TRANSPORTE"/>
    <s v="MANTENIMIENTO PREVENTIVO ANUAL KUBOTA TRACTOR PARTE NO B1700HSD"/>
    <n v="78181500"/>
    <s v="SELECCIÓN ABREVIADA MENOR CUANTÍA"/>
    <n v="4"/>
    <n v="7"/>
    <n v="1"/>
    <n v="3669724"/>
    <s v="GLOBAL"/>
    <s v="NO SOLICITADAS"/>
  </r>
  <r>
    <x v="2"/>
    <s v="204-5-6"/>
    <n v="10"/>
    <s v="MANTENIMIENTO EQUIPO DE NAVEGACION Y TRANSPORTE"/>
    <s v="MANTENIMIENTO PREVENTIVO ANUAL CARRO REMOLQUE AERONAVES JET PORTER TRONAIR PARTE JP30L, SERIE 8320110801"/>
    <n v="78181500"/>
    <s v="SELECCIÓN ABREVIADA MENOR CUANTÍA"/>
    <n v="4"/>
    <n v="7"/>
    <n v="1"/>
    <n v="4587155"/>
    <s v="GLOBAL"/>
    <s v="NO SOLICITADAS"/>
  </r>
  <r>
    <x v="2"/>
    <s v="204-5-6"/>
    <n v="10"/>
    <s v="MANTENIMIENTO EQUIPO DE NAVEGACION Y TRANSPORTE"/>
    <s v="MANTENIMIENTO PREVENTIVO ANUAL CARRO REMOLQUE AERONAVES JET PORTER TRONAIR PARTE JP30L, SERIE 8320110802"/>
    <n v="78181500"/>
    <s v="SELECCIÓN ABREVIADA MENOR CUANTÍA"/>
    <n v="4"/>
    <n v="7"/>
    <n v="1"/>
    <n v="4587155"/>
    <s v="GLOBAL"/>
    <s v="NO SOLICITADAS"/>
  </r>
  <r>
    <x v="2"/>
    <s v="204-5-6"/>
    <n v="10"/>
    <s v="MANTENIMIENTO EQUIPO DE NAVEGACION Y TRANSPORTE"/>
    <s v="MANTENIMIENTO PREVENTIVO ANUAL (1000 HORAS ) MONTACARGAS WINDHAM AMD-0955"/>
    <n v="78181500"/>
    <s v="SELECCIÓN ABREVIADA MENOR CUANTÍA"/>
    <n v="4"/>
    <n v="7"/>
    <n v="1"/>
    <n v="4587155"/>
    <s v="GLOBAL"/>
    <s v="NO SOLICITADAS"/>
  </r>
  <r>
    <x v="2"/>
    <s v="204-5-6"/>
    <n v="10"/>
    <s v="MANTENIMIENTO EQUIPO DE NAVEGACION Y TRANSPORTE"/>
    <s v="MANTENIMIENTO PREVENTIVO ANUAL (1000 HORAS) MONTACARGAS  ALLIS  CHALMERS ACH 114687 NO FAC AMG-0936"/>
    <n v="78181500"/>
    <s v="SELECCIÓN ABREVIADA MENOR CUANTÍA"/>
    <n v="4"/>
    <n v="7"/>
    <n v="1"/>
    <n v="4587155"/>
    <s v="GLOBAL"/>
    <s v="NO SOLICITADAS"/>
  </r>
  <r>
    <x v="2"/>
    <s v="204-5-6"/>
    <n v="10"/>
    <s v="MANTENIMIENTO EQUIPO DE NAVEGACION Y TRANSPORTE"/>
    <s v="MANTENIMIENTO PREVENTIVO ANUAL (1000 HORAS) MONTACARGAS HYSTER AMD-0977"/>
    <n v="78181500"/>
    <s v="SELECCIÓN ABREVIADA MENOR CUANTÍA"/>
    <n v="4"/>
    <n v="7"/>
    <n v="1"/>
    <n v="4587155"/>
    <s v="GLOBAL"/>
    <s v="NO SOLICITADAS"/>
  </r>
  <r>
    <x v="2"/>
    <s v="204-5-6"/>
    <n v="10"/>
    <s v="MANTENIMIENTO EQUIPO DE NAVEGACION Y TRANSPORTE"/>
    <s v="MANTENIMIENTO PREVENTIVO ANUAL (1000 HORAS) TRACTOR TUG AMD 0530"/>
    <n v="78181500"/>
    <s v="SELECCIÓN ABREVIADA MENOR CUANTÍA"/>
    <n v="4"/>
    <n v="7"/>
    <n v="1"/>
    <n v="4587155"/>
    <s v="GLOBAL"/>
    <s v="NO SOLICITADAS"/>
  </r>
  <r>
    <x v="2"/>
    <s v="204-5-6"/>
    <n v="10"/>
    <s v="MANTENIMIENTO EQUIPO DE NAVEGACION Y TRANSPORTE"/>
    <s v="MANTENIMIENTO PREVENTIVO ANUAL (1000 HORAS) TRACTOR TUG N/S 2018637 FAC AMD-0556"/>
    <n v="78181500"/>
    <s v="SELECCIÓN ABREVIADA MENOR CUANTÍA"/>
    <n v="4"/>
    <n v="7"/>
    <n v="1"/>
    <n v="4587155"/>
    <s v="GLOBAL"/>
    <s v="NO SOLICITADAS"/>
  </r>
  <r>
    <x v="2"/>
    <s v="204-5-6"/>
    <n v="10"/>
    <s v="MANTENIMIENTO EQUIPO DE NAVEGACION Y TRANSPORTE"/>
    <s v="MANTENIMIENTO PREVENTIVO ANUAL (1000 HORAS) TRACTOR UNITED N/S 16593 FAC AMG-0540"/>
    <n v="78181500"/>
    <s v="SELECCIÓN ABREVIADA MENOR CUANTÍA"/>
    <n v="4"/>
    <n v="7"/>
    <n v="1"/>
    <n v="4587155"/>
    <s v="GLOBAL"/>
    <s v="NO SOLICITADAS"/>
  </r>
  <r>
    <x v="2"/>
    <s v="204-5-6"/>
    <n v="10"/>
    <s v="MANTENIMIENTO EQUIPO DE NAVEGACION Y TRANSPORTE"/>
    <s v="MANTENIMIENTO PREVENTIVO ANUAL AIRCRAFT TOWING VEHICLE MODELO 997AP8600 SERIE 81050-1097D "/>
    <n v="78181500"/>
    <s v="SELECCIÓN ABREVIADA MENOR CUANTÍA"/>
    <n v="4"/>
    <n v="7"/>
    <n v="1"/>
    <n v="4587155"/>
    <s v="GLOBAL"/>
    <s v="NO SOLICITADAS"/>
  </r>
  <r>
    <x v="2"/>
    <s v="204-5-6"/>
    <n v="10"/>
    <s v="MANTENIMIENTO EQUIPO DE NAVEGACION Y TRANSPORTE"/>
    <s v="MANTENIMIENTO PREVENTIVO Y CORRECTIVO CARRO  DIESEL HUMMER AMD-0980"/>
    <n v="78181500"/>
    <s v="SELECCIÓN ABREVIADA MENOR CUANTÍA"/>
    <n v="4"/>
    <n v="7"/>
    <n v="1"/>
    <n v="4587155"/>
    <s v="GLOBAL"/>
    <s v="NO SOLICITADAS"/>
  </r>
  <r>
    <x v="2"/>
    <s v="204-5-6"/>
    <n v="10"/>
    <s v="MANTENIMIENTO EQUIPO DE NAVEGACION Y TRANSPORTE"/>
    <s v="MANTENIMIENTO PREVENTIVO Y CORRECTIVO CARRO LEVANTA BOMBAS AMD0965"/>
    <n v="78181500"/>
    <s v="SELECCIÓN ABREVIADA MENOR CUANTÍA"/>
    <n v="4"/>
    <n v="7"/>
    <n v="1"/>
    <n v="4587155"/>
    <s v="GLOBAL"/>
    <s v="NO SOLICITADAS"/>
  </r>
  <r>
    <x v="2"/>
    <s v="204-5-6"/>
    <n v="10"/>
    <s v="MANTENIMIENTO EQUIPO DE NAVEGACION Y TRANSPORTE"/>
    <s v="MANTENIMIENTO PREVENTIVO Y CORRECTIVO CARRO LEVANTA BOMBAS AMD0984"/>
    <n v="78181500"/>
    <s v="SELECCIÓN ABREVIADA MENOR CUANTÍA"/>
    <n v="4"/>
    <n v="7"/>
    <n v="1"/>
    <n v="4587155"/>
    <s v="GLOBAL"/>
    <s v="NO SOLICITADAS"/>
  </r>
  <r>
    <x v="2"/>
    <s v="204-5-6"/>
    <n v="10"/>
    <s v="MANTENIMIENTO EQUIPO DE NAVEGACION Y TRANSPORTE"/>
    <s v="MANTENIMIENTO PREVENTIVO Y CORRECTIVO DE CAMIONETA"/>
    <n v="78181500"/>
    <s v="MÍNIMA CUANTÍA"/>
    <n v="4"/>
    <n v="7"/>
    <n v="1"/>
    <n v="9000000"/>
    <s v="GLOBAL"/>
    <s v="NO SOLICITADAS"/>
  </r>
  <r>
    <x v="2"/>
    <s v="204-5-6"/>
    <n v="10"/>
    <s v="MANTENIMIENTO EQUIPO DE NAVEGACION Y TRANSPORTE"/>
    <s v="MANTENIMIENTO PREVENTIVO ANUAL CARGO LOADER COMMANDER 15I AMD-0980 "/>
    <n v="78181500"/>
    <s v="SELECCIÓN ABREVIADA MENOR CUANTÍA"/>
    <n v="4"/>
    <n v="7"/>
    <n v="1"/>
    <n v="11208728"/>
    <s v="GLOBAL"/>
    <s v="NO SOLICITADAS"/>
  </r>
  <r>
    <x v="2"/>
    <s v="204-5-6"/>
    <n v="10"/>
    <s v="MANTENIMIENTO EQUIPO DE NAVEGACION Y TRANSPORTE"/>
    <s v="MANTENIMIENTO VEHICULOS ASIGNADOS CCON-1"/>
    <n v="78181500"/>
    <s v="MÍNIMA CUANTÍA"/>
    <n v="3"/>
    <n v="3"/>
    <n v="1"/>
    <n v="2000000"/>
    <s v="GLOBAL"/>
    <s v="NO SOLICITADAS"/>
  </r>
  <r>
    <x v="2"/>
    <s v="204-5-6"/>
    <n v="10"/>
    <s v="MANTENIMIENTO EQUIPO DE NAVEGACION Y TRANSPORTE"/>
    <s v="AMARRE VF2019"/>
    <n v="78181500"/>
    <s v="MÍNIMA CUANTÍA"/>
    <n v="3"/>
    <n v="3"/>
    <n v="1"/>
    <n v="3000000"/>
    <s v="GLOBAL"/>
    <s v="NO SOLICITADAS"/>
  </r>
  <r>
    <x v="2"/>
    <s v="204-5-8"/>
    <n v="10"/>
    <s v="SERVICIO DE ASEO"/>
    <s v="SERVICIO DE ASEO SANIDAD"/>
    <n v="76111500"/>
    <s v="MÍNIMA CUANTÍA"/>
    <n v="3"/>
    <n v="9"/>
    <n v="1"/>
    <n v="17847490.5"/>
    <s v="GLOBAL"/>
    <s v="NO SOLICITADAS"/>
  </r>
  <r>
    <x v="2"/>
    <s v="204-5-8"/>
    <n v="10"/>
    <s v="SERVICIO DE ASEO"/>
    <s v="SERVICIO ASEO VF2018"/>
    <n v="76111500"/>
    <s v="MÍNIMA CUANTÍA"/>
    <n v="1"/>
    <n v="3"/>
    <n v="1"/>
    <n v="34000000"/>
    <s v="GLOBAL"/>
    <s v="SI APROBADAS"/>
  </r>
  <r>
    <x v="2"/>
    <s v="204-5-8"/>
    <n v="10"/>
    <s v="SERVICIO DE ASEO"/>
    <s v="JARDINERIA Y PODA PARA EL CACOM 3"/>
    <n v="70111703"/>
    <s v="MÍNIMA CUANTÍA"/>
    <n v="3"/>
    <n v="9"/>
    <n v="1"/>
    <n v="39585116"/>
    <s v="GLOBAL"/>
    <s v="NO SOLICITADAS"/>
  </r>
  <r>
    <x v="2"/>
    <s v="204-5-8"/>
    <n v="10"/>
    <s v="SERVICIO DE ASEO"/>
    <s v="JARDINERIA Y PODA PARA EL CACOM 3 VF 2018"/>
    <n v="70111703"/>
    <s v="MÍNIMA CUANTÍA"/>
    <n v="1"/>
    <n v="3"/>
    <n v="1"/>
    <n v="27000000"/>
    <s v="GLOBAL"/>
    <s v="SI APROBADAS"/>
  </r>
  <r>
    <x v="2"/>
    <s v="204-5-8"/>
    <n v="10"/>
    <s v="SERVICIO DE ASEO"/>
    <s v="SERVICIO DE ASEO UNIDAD"/>
    <n v="76111500"/>
    <s v="SELÉCCION ABREVIADA - ACUERDO MARCO"/>
    <n v="3"/>
    <n v="9"/>
    <n v="1"/>
    <n v="66730890.280000001"/>
    <s v="GLOBAL"/>
    <s v="NO SOLICITADAS"/>
  </r>
  <r>
    <x v="2"/>
    <s v="204-5-8"/>
    <n v="10"/>
    <s v="SERVICIO DE ASEO"/>
    <s v="AMARRE ASEO VF2019"/>
    <n v="76111500"/>
    <s v="MÍNIMA CUANTÍA"/>
    <n v="3"/>
    <n v="9"/>
    <n v="1"/>
    <n v="5100000"/>
    <s v="GLOBAL"/>
    <s v="NO SOLICITADAS"/>
  </r>
  <r>
    <x v="2"/>
    <s v="204-5-8"/>
    <n v="10"/>
    <s v="SERVICIO DE ASEO"/>
    <s v="AMARRE JARDINES VF2019"/>
    <n v="70111703"/>
    <s v="MÍNIMA CUANTÍA"/>
    <n v="1"/>
    <n v="6"/>
    <n v="1"/>
    <n v="4050000"/>
    <s v="GLOBAL"/>
    <s v="NO SOLICITADAS"/>
  </r>
  <r>
    <x v="2"/>
    <s v="204-5-8"/>
    <n v="10"/>
    <s v="SERVICIO DE ASEO"/>
    <s v="SERVICIO DE ASEO UNIDAD CTO 1"/>
    <n v="76111500"/>
    <s v="SELÉCCION ABREVIADA - ACUERDO MARCO"/>
    <n v="1"/>
    <n v="6"/>
    <n v="1"/>
    <n v="15337065"/>
    <s v="GLOBAL"/>
    <s v="NO SOLICITADAS"/>
  </r>
  <r>
    <x v="2"/>
    <s v="204-5-9"/>
    <n v="16"/>
    <s v="SERVICIO DE CAFETERIA Y RESTAURANTE"/>
    <s v="SERVICIO DE CAFETERIA Y RESTAURANTE"/>
    <n v="90101700"/>
    <s v="MÍNIMA CUANTÍA"/>
    <n v="3"/>
    <n v="9"/>
    <n v="1"/>
    <n v="5000000"/>
    <s v="GLOBAL"/>
    <s v="NO SOLICITADAS"/>
  </r>
  <r>
    <x v="2"/>
    <s v="204-5-11"/>
    <n v="10"/>
    <s v="ADMINISTRACION OPERACIÓN Y MANTENIMIENTO DE PLANTAS DE ENERGIA"/>
    <s v="MANTENIMIENTO SUBESTACIÓN Y PLANTAS ELÉCTRICAS CACOM3"/>
    <n v="73152105"/>
    <s v="MÍNIMA CUANTÍA"/>
    <n v="3"/>
    <n v="9"/>
    <n v="1"/>
    <n v="26656000"/>
    <s v="GLOBAL"/>
    <s v="NO SOLICITADAS"/>
  </r>
  <r>
    <x v="2"/>
    <s v="204-5-11"/>
    <n v="10"/>
    <s v="ADMINISTRACION OPERACIÓN Y MANTENIMIENTO DE PLANTAS DE ENERGIA"/>
    <s v="MANTENIMIENTO CORRECTIVO PLANTA ELECTRICA DE EMERGENCIA MARCA STEMAC MODELO 4236 MOTOR PERKINS 75 KVA 220V"/>
    <n v="73152108"/>
    <s v="SELECCIÓN ABREVIADA MENOR CUANTÍA"/>
    <n v="4"/>
    <n v="7"/>
    <n v="1"/>
    <n v="3669724"/>
    <s v="GLOBAL"/>
    <s v="NO SOLICITADAS"/>
  </r>
  <r>
    <x v="2"/>
    <s v="204-5-11"/>
    <n v="10"/>
    <s v="ADMINISTRACION OPERACIÓN Y MANTENIMIENTO DE PLANTAS DE ENERGIA"/>
    <s v="MANTENIMIENTO PREVENTIVO ANUAL PLANTA AUXILIAR HOBART MODELO 303P502396 NO. FAC AMD-0219"/>
    <n v="73152108"/>
    <s v="SELECCIÓN ABREVIADA MENOR CUANTÍA"/>
    <n v="4"/>
    <n v="7"/>
    <n v="1"/>
    <n v="4587155"/>
    <s v="GLOBAL"/>
    <s v="NO SOLICITADAS"/>
  </r>
  <r>
    <x v="2"/>
    <s v="204-5-11"/>
    <n v="10"/>
    <s v="ADMINISTRACION OPERACIÓN Y MANTENIMIENTO DE PLANTAS DE ENERGIA"/>
    <s v="MANTENIMIENTO PREVENTIVO ANUAL PLANTA AUXILIAR HOBART MODELO 308PS12146 NO. FAC AMD-0111"/>
    <n v="73152108"/>
    <s v="SELECCIÓN ABREVIADA MENOR CUANTÍA"/>
    <n v="4"/>
    <n v="7"/>
    <n v="1"/>
    <n v="4587155"/>
    <s v="GLOBAL"/>
    <s v="NO SOLICITADAS"/>
  </r>
  <r>
    <x v="2"/>
    <s v="204-5-11"/>
    <n v="10"/>
    <s v="ADMINISTRACION OPERACIÓN Y MANTENIMIENTO DE PLANTAS DE ENERGIA"/>
    <s v="MANTENIMIENTO PREVENTIVO ANUAL PLANTA AUXILIAR HOBART MODELO 308PS12146 NO. FAC AMD-0171"/>
    <n v="73152108"/>
    <s v="SELECCIÓN ABREVIADA MENOR CUANTÍA"/>
    <n v="4"/>
    <n v="7"/>
    <n v="1"/>
    <n v="4587155"/>
    <s v="GLOBAL"/>
    <s v="NO SOLICITADAS"/>
  </r>
  <r>
    <x v="2"/>
    <s v="204-5-11"/>
    <n v="10"/>
    <s v="ADMINISTRACION OPERACIÓN Y MANTENIMIENTO DE PLANTAS DE ENERGIA"/>
    <s v="MANTENIMIENTO PREVENTIVO ANUAL PLANTA AUXILIAR HOBART MODELO 308PS13520 NO. FAC AMD-0135"/>
    <n v="73152108"/>
    <s v="SELECCIÓN ABREVIADA MENOR CUANTÍA"/>
    <n v="4"/>
    <n v="7"/>
    <n v="1"/>
    <n v="4587155"/>
    <s v="GLOBAL"/>
    <s v="NO SOLICITADAS"/>
  </r>
  <r>
    <x v="2"/>
    <s v="204-5-11"/>
    <n v="10"/>
    <s v="ADMINISTRACION OPERACIÓN Y MANTENIMIENTO DE PLANTAS DE ENERGIA"/>
    <s v="MANTENIMIENTO PREVENTIVO ANUAL PLANTA AUXILIAR HOBART MODELO 308PS13520 NO. FAC AMD-0169 "/>
    <n v="73152108"/>
    <s v="SELECCIÓN ABREVIADA MENOR CUANTÍA"/>
    <n v="4"/>
    <n v="7"/>
    <n v="1"/>
    <n v="4587155"/>
    <s v="GLOBAL"/>
    <s v="NO SOLICITADAS"/>
  </r>
  <r>
    <x v="2"/>
    <s v="204-5-11"/>
    <n v="10"/>
    <s v="ADMINISTRACION OPERACIÓN Y MANTENIMIENTO DE PLANTAS DE ENERGIA"/>
    <s v="MANTENIMIENTO PREVENTIVO ANUAL PLANTA AUXILIAR HOBART MODELO 308PS13520 NO. FAC AMD-0170"/>
    <n v="73152108"/>
    <s v="SELECCIÓN ABREVIADA MENOR CUANTÍA"/>
    <n v="4"/>
    <n v="7"/>
    <n v="1"/>
    <n v="4587155"/>
    <s v="GLOBAL"/>
    <s v="NO SOLICITADAS"/>
  </r>
  <r>
    <x v="2"/>
    <s v="204-8-1"/>
    <n v="10"/>
    <s v="ACUEDUCTO ALCANTARILLADO Y ASEO"/>
    <s v="SERVICIO DE ASEO FCT. 2768394 INTERASEO S.A.S. E.S.P."/>
    <n v="83101500"/>
    <s v="SOLICITUD DE INFORMACIÓN A LOS PROVEEDORES"/>
    <n v="1"/>
    <n v="12"/>
    <n v="1"/>
    <n v="3710530"/>
    <s v="GLOBAL"/>
    <s v="NO SOLICITADAS"/>
  </r>
  <r>
    <x v="2"/>
    <s v="204-8-1"/>
    <n v="10"/>
    <s v="ACUEDUCTO ALCANTARILLADO Y ASEO"/>
    <s v="AGUA, ASEO Y ALCANTARILLADO"/>
    <n v="83101500"/>
    <s v="SOLICITUD DE INFORMACIÓN A LOS PROVEEDORES"/>
    <n v="1"/>
    <n v="12"/>
    <n v="1"/>
    <n v="29530484"/>
    <s v="GLOBAL"/>
    <s v="NO SOLICITADAS"/>
  </r>
  <r>
    <x v="2"/>
    <s v="204-8-1"/>
    <n v="10"/>
    <s v="ACUEDUCTO ALCANTARILLADO Y ASEO"/>
    <s v="SERVICIO DE ASEO DE LA UNIDAD SEGUN FACT NO.2748495"/>
    <n v="83101500"/>
    <s v="SOLICITUD DE INFORMACIÓN A LOS PROVEEDORES"/>
    <n v="1"/>
    <n v="12"/>
    <n v="1"/>
    <n v="2963520"/>
    <s v="GLOBAL"/>
    <s v="NO SOLICITADAS"/>
  </r>
  <r>
    <x v="2"/>
    <s v="204-8-2"/>
    <n v="10"/>
    <s v="ENERGIA"/>
    <s v="ENERGIA ELECTRICA"/>
    <n v="83101800"/>
    <s v="CONTRATACIÓN DIRECTA"/>
    <n v="1"/>
    <n v="12"/>
    <n v="1"/>
    <n v="810988989"/>
    <s v="GLOBAL"/>
    <s v="NO SOLICITADAS"/>
  </r>
  <r>
    <x v="2"/>
    <s v="204-8-2"/>
    <n v="16"/>
    <s v="ENERGIA"/>
    <s v="ENERGIA ELECTRICA"/>
    <n v="83101800"/>
    <s v="CONTRATACIÓN DIRECTA"/>
    <n v="1"/>
    <n v="12"/>
    <n v="1"/>
    <n v="130481094"/>
    <s v="GLOBAL"/>
    <s v="NO SOLICITADAS"/>
  </r>
  <r>
    <x v="2"/>
    <s v="204-8-2"/>
    <n v="10"/>
    <s v="ENERGIA"/>
    <s v="CONSUMO ENERGÍA ELÉCTRICA ESTACIÓN RADAR RIOHACHA"/>
    <n v="83101803"/>
    <s v="CONTRATACIÓN DIRECTA"/>
    <n v="4"/>
    <n v="7"/>
    <n v="1"/>
    <n v="142153270"/>
    <s v="GLOBAL"/>
    <s v="NO SOLICITADAS"/>
  </r>
  <r>
    <x v="2"/>
    <s v="204-8-2"/>
    <n v="10"/>
    <s v="ENERGIA"/>
    <s v="SERVICIO DE ENERGIA RIOHACHA FACTURA ENERO"/>
    <n v="83101803"/>
    <s v="CONTRATACIÓN DIRECTA"/>
    <n v="4"/>
    <n v="7"/>
    <n v="1"/>
    <n v="12566830"/>
    <s v="GLOBAL"/>
    <s v="NO SOLICITADAS"/>
  </r>
  <r>
    <x v="2"/>
    <s v="204-8-2"/>
    <n v="10"/>
    <s v="ENERGIA"/>
    <s v="FACT NO.3310101024888/SERVICIO DE ENERGIA PAC RIOHACHA"/>
    <n v="83101803"/>
    <s v="CONTRATACIÓN DIRECTA"/>
    <n v="4"/>
    <n v="7"/>
    <n v="1"/>
    <n v="25939620"/>
    <s v="GLOBAL"/>
    <s v="NO SOLICITADAS"/>
  </r>
  <r>
    <x v="2"/>
    <s v="204-8-2"/>
    <n v="10"/>
    <s v="ENERGIA"/>
    <s v="FN-0000107154 SERVICIO DE ENERGIA DE LA UNIDAD"/>
    <n v="83101800"/>
    <s v="CONTRATACIÓN DIRECTA"/>
    <n v="1"/>
    <n v="12"/>
    <n v="1"/>
    <n v="111350650"/>
    <s v="GLOBAL"/>
    <s v="NO SOLICITADAS"/>
  </r>
  <r>
    <x v="2"/>
    <s v="204-8-2"/>
    <n v="10"/>
    <s v="ENERGIA"/>
    <s v="SERVICIO DE ENERGIA. DE ACUERDO A FACTURA NO. FN-0000108216"/>
    <n v="83101800"/>
    <s v="CONTRATACIÓN DIRECTA"/>
    <n v="1"/>
    <n v="12"/>
    <n v="1"/>
    <n v="121568350"/>
    <s v="GLOBAL"/>
    <s v="NO SOLICITADAS"/>
  </r>
  <r>
    <x v="2"/>
    <s v="204-8-2"/>
    <n v="10"/>
    <s v="ENERGIA"/>
    <s v="SERVICIO DE ENERGIA PAC RIOHACHA FT. 33101802025650OFICIO 3930045872"/>
    <n v="83101803"/>
    <s v="CONTRATACIÓN DIRECTA"/>
    <n v="4"/>
    <n v="7"/>
    <n v="1"/>
    <n v="20966630"/>
    <s v="GLOBAL"/>
    <s v="NO SOLICITADAS"/>
  </r>
  <r>
    <x v="2"/>
    <s v="204-8-2"/>
    <n v="10"/>
    <s v="ENERGIA"/>
    <s v="PAGO DE ENERGIA FACTURA NO. 33101803001546 DEL PAC RIOHACHA"/>
    <n v="83101803"/>
    <s v="CONTRATACIÓN DIRECTA"/>
    <n v="4"/>
    <n v="7"/>
    <n v="1"/>
    <n v="6111730"/>
    <s v="GLOBAL"/>
    <s v="NO SOLICITADAS"/>
  </r>
  <r>
    <x v="2"/>
    <s v="204-8-2"/>
    <n v="10"/>
    <s v="ENERGIA"/>
    <s v="SERVICIO DE ENERGIA FCT. FN-0000109363 EMGESA S.A. E.S.P. OFICIO 3900033803 GRUAL-ESINS-56-23."/>
    <n v="83101800"/>
    <s v="CONTRATACIÓN DIRECTA"/>
    <n v="1"/>
    <n v="12"/>
    <n v="1"/>
    <n v="113342470"/>
    <s v="GLOBAL"/>
    <s v="NO SOLICITADAS"/>
  </r>
  <r>
    <x v="2"/>
    <s v="204-8-3"/>
    <n v="10"/>
    <s v="GAS NATURAL"/>
    <s v="GAS NATURAL"/>
    <n v="83101601"/>
    <s v="CONTRATACIÓN DIRECTA"/>
    <n v="1"/>
    <n v="12"/>
    <n v="1"/>
    <n v="45569171"/>
    <s v="GLOBAL"/>
    <s v="NO SOLICITADAS"/>
  </r>
  <r>
    <x v="2"/>
    <s v="204-8-3"/>
    <n v="10"/>
    <s v="GAS NATURAL"/>
    <s v="SERVICIO DE GAS ENERO"/>
    <n v="83101601"/>
    <s v="CONTRATACIÓN DIRECTA"/>
    <n v="1"/>
    <n v="12"/>
    <n v="1"/>
    <n v="8994283"/>
    <s v="GLOBAL"/>
    <s v="NO SOLICITADAS"/>
  </r>
  <r>
    <x v="2"/>
    <s v="204-8-3"/>
    <n v="10"/>
    <s v="GAS NATURAL"/>
    <s v="SERVICIO DE GAS ENERO"/>
    <n v="83101601"/>
    <s v="CONTRATACIÓN DIRECTA"/>
    <n v="1"/>
    <n v="12"/>
    <n v="1"/>
    <n v="235485"/>
    <s v="GLOBAL"/>
    <s v="NO SOLICITADAS"/>
  </r>
  <r>
    <x v="2"/>
    <s v="204-8-3"/>
    <n v="10"/>
    <s v="GAS NATURAL"/>
    <s v="2034317627/2034317554/2033162652/2034317481/2033162803 SERVICIO DE GAS NATURAL"/>
    <n v="83101601"/>
    <s v="CONTRATACIÓN DIRECTA"/>
    <n v="1"/>
    <n v="12"/>
    <n v="1"/>
    <n v="167380"/>
    <s v="GLOBAL"/>
    <s v="NO SOLICITADAS"/>
  </r>
  <r>
    <x v="2"/>
    <s v="204-8-3"/>
    <n v="10"/>
    <s v="GAS NATURAL"/>
    <s v="FACT NO.2034848468 SERVICIO DE GAS NATURAL"/>
    <n v="83101601"/>
    <s v="CONTRATACIÓN DIRECTA"/>
    <n v="1"/>
    <n v="12"/>
    <n v="1"/>
    <n v="3151104"/>
    <s v="GLOBAL"/>
    <s v="NO SOLICITADAS"/>
  </r>
  <r>
    <x v="2"/>
    <s v="204-8-3"/>
    <n v="10"/>
    <s v="GAS NATURAL"/>
    <s v="FACT NO.2035479591/89416/876969380/9614/9417/7709/9397/9632/9420/7729/9405/SERVICIO DE NATURAL EDIFICIO HORUS Y RAPAZ"/>
    <n v="83101601"/>
    <s v="CONTRATACIÓN DIRECTA"/>
    <n v="1"/>
    <n v="12"/>
    <n v="1"/>
    <n v="219579"/>
    <s v="GLOBAL"/>
    <s v="NO SOLICITADAS"/>
  </r>
  <r>
    <x v="2"/>
    <s v="204-8-6"/>
    <n v="16"/>
    <s v="TELÉFONO, FAX Y OTROS"/>
    <s v="TELEFONIA FIJA"/>
    <n v="83111501"/>
    <s v="CONTRATACIÓN DIRECTA"/>
    <n v="1"/>
    <n v="12"/>
    <n v="1"/>
    <n v="9558771"/>
    <s v="GLOBAL"/>
    <s v="NO SOLICITADAS"/>
  </r>
  <r>
    <x v="2"/>
    <s v="204-8-6"/>
    <n v="16"/>
    <s v="TELÉFONO, FAX Y OTROS"/>
    <s v="SERVICIO TELEFONIA FIJA ENERO"/>
    <n v="83111501"/>
    <s v="CONTRATACIÓN DIRECTA"/>
    <n v="1"/>
    <n v="12"/>
    <n v="1"/>
    <n v="918979"/>
    <s v="GLOBAL"/>
    <s v="NO SOLICITADAS"/>
  </r>
  <r>
    <x v="2"/>
    <s v="204-8-6"/>
    <n v="16"/>
    <s v="TELÉFONO, FAX Y OTROS"/>
    <s v="FACT NO.36515680 SERVICIO DE TELEFONIA FIJA DE LA UNIDAD"/>
    <n v="83111501"/>
    <s v="CONTRATACIÓN DIRECTA"/>
    <n v="1"/>
    <n v="12"/>
    <n v="1"/>
    <n v="922250"/>
    <s v="GLOBAL"/>
    <s v="NO SOLICITADAS"/>
  </r>
  <r>
    <x v="2"/>
    <s v="204-8-7"/>
    <n v="16"/>
    <s v="OTROS SERVICIOS PÚBLICOS"/>
    <s v="SERVICIO DE INTERNET"/>
    <n v="81112100"/>
    <s v="CONTRATACIÓN DIRECTA"/>
    <n v="1"/>
    <n v="11"/>
    <n v="1"/>
    <n v="5172641"/>
    <s v="GLOBAL"/>
    <s v="NO SOLICITADAS"/>
  </r>
  <r>
    <x v="2"/>
    <s v="204-8-7"/>
    <n v="16"/>
    <s v="OTROS SERVICIOS PÚBLICOS"/>
    <s v="PAGO DE INTERNET ENERO"/>
    <n v="81112100"/>
    <s v="CONTRATACIÓN DIRECTA"/>
    <n v="1"/>
    <n v="11"/>
    <n v="1"/>
    <n v="401101"/>
    <s v="GLOBAL"/>
    <s v="NO SOLICITADAS"/>
  </r>
  <r>
    <x v="2"/>
    <s v="204-8-7"/>
    <n v="16"/>
    <s v="OTROS SERVICIOS PÚBLICOS"/>
    <s v="FACT NO.36546262 SERVICIO DE INTERNET DE LA UNIDAD"/>
    <n v="81112100"/>
    <s v="CONTRATACIÓN DIRECTA"/>
    <n v="1"/>
    <n v="11"/>
    <n v="1"/>
    <n v="486258"/>
    <s v="GLOBAL"/>
    <s v="NO SOLICITADAS"/>
  </r>
  <r>
    <x v="2"/>
    <s v="204-11-2"/>
    <n v="10"/>
    <s v="VIATICOS Y GASTOS DE VIAJE AL INTERIOR"/>
    <s v="COMISIONES OPERATIVAS"/>
    <n v="90121500"/>
    <s v="SOLICITUD DE INFORMACIÓN A LOS PROVEEDORES"/>
    <n v="1"/>
    <n v="12"/>
    <n v="1"/>
    <n v="671440000"/>
    <s v="GLOBAL"/>
    <s v="NO SOLICITADAS"/>
  </r>
  <r>
    <x v="2"/>
    <s v="204-11-2"/>
    <n v="10"/>
    <s v="VIATICOS Y GASTOS DE VIAJE AL INTERIOR"/>
    <s v="COMISIONES ADMINISTRATIVAS "/>
    <n v="90121500"/>
    <s v="SOLICITUD DE INFORMACIÓN A LOS PROVEEDORES"/>
    <n v="1"/>
    <n v="12"/>
    <n v="1"/>
    <n v="15140000"/>
    <s v="GLOBAL"/>
    <s v="NO SOLICITADAS"/>
  </r>
  <r>
    <x v="2"/>
    <s v="204-11-2"/>
    <n v="10"/>
    <s v="VIATICOS Y GASTOS DE VIAJE AL INTERIOR"/>
    <s v="PASAJES TERRESTRES NACIONALES"/>
    <n v="78111800"/>
    <s v="MÍNIMA CUANTÍA"/>
    <n v="1"/>
    <n v="11"/>
    <n v="1"/>
    <n v="15000000"/>
    <s v="GLOBAL"/>
    <s v="NO SOLICITADAS"/>
  </r>
  <r>
    <x v="2"/>
    <s v="204-11-2"/>
    <n v="16"/>
    <s v="VIATICOS Y GASTOS DE VIAJE AL INTERIOR"/>
    <s v="COMISIONES - DIRES"/>
    <n v="90121500"/>
    <s v="SOLICITUD DE INFORMACIÓN A LOS PROVEEDORES"/>
    <n v="1"/>
    <n v="6"/>
    <n v="1"/>
    <n v="15600000"/>
    <s v="GLOBAL"/>
    <s v=""/>
  </r>
  <r>
    <x v="2"/>
    <s v="204-11-2"/>
    <n v="10"/>
    <s v="VIATICOS Y GASTOS DE VIAJE AL INTERIOR"/>
    <s v="VIATICOS COMISIONES ADMINISTRATIVAS"/>
    <n v="90121500"/>
    <s v="SOLICITUD DE INFORMACIÓN A LOS PROVEEDORES"/>
    <n v="1"/>
    <n v="12"/>
    <n v="1"/>
    <n v="12000000"/>
    <s v="GLOBAL"/>
    <s v="NO SOLICITADAS"/>
  </r>
  <r>
    <x v="2"/>
    <s v="204-11-2"/>
    <n v="10"/>
    <s v="VIATICOS Y GASTOS DE VIAJE AL INTERIOR"/>
    <s v="AUXILIO DE MARCHA"/>
    <n v="90121500"/>
    <s v="SOLICITUD DE INFORMACIÓN A LOS PROVEEDORES"/>
    <n v="1"/>
    <n v="12"/>
    <n v="1"/>
    <n v="165414"/>
    <s v="GLOBAL"/>
    <s v="NO SOLICITADAS"/>
  </r>
  <r>
    <x v="2"/>
    <s v="204-11-2"/>
    <n v="10"/>
    <s v="VIATICOS Y GASTOS DE VIAJE AL INTERIOR"/>
    <s v="AUXILIO DE MARCHA"/>
    <n v="90121500"/>
    <s v="SOLICITUD DE INFORMACIÓN A LOS PROVEEDORES"/>
    <n v="1"/>
    <n v="12"/>
    <n v="1"/>
    <n v="6631470"/>
    <s v="GLOBAL"/>
    <s v="NO SOLICITADAS"/>
  </r>
  <r>
    <x v="2"/>
    <s v="204-11-2"/>
    <n v="10"/>
    <s v="VIATICOS Y GASTOS DE VIAJE AL INTERIOR"/>
    <s v="PASAPORTE NO. 1 Y SUS ANEXOS"/>
    <n v="90121500"/>
    <s v="MÍNIMA CUANTÍA"/>
    <n v="1"/>
    <n v="6"/>
    <n v="1"/>
    <n v="9240000"/>
    <s v="GLOBAL"/>
    <s v=""/>
  </r>
  <r>
    <x v="2"/>
    <s v="204-11-2"/>
    <n v="10"/>
    <s v="VIATICOS Y GASTOS DE VIAJE AL INTERIOR"/>
    <s v="VIATICOS Y GASTOS DE VIAJE AL INTERIOR DEL PAIS. PASAPORTE NO.1"/>
    <n v="90121500"/>
    <s v="MÍNIMA CUANTÍA"/>
    <n v="1"/>
    <n v="6"/>
    <n v="1"/>
    <n v="360000"/>
    <s v="GLOBAL"/>
    <s v=""/>
  </r>
  <r>
    <x v="2"/>
    <s v="204-11-2"/>
    <n v="10"/>
    <s v="VIATICOS Y GASTOS DE VIAJE AL INTERIOR"/>
    <s v="PASAPORTE NO. 2 Y SUS ANEXOS"/>
    <n v="90121500"/>
    <s v="MÍNIMA CUANTÍA"/>
    <n v="1"/>
    <n v="6"/>
    <n v="1"/>
    <n v="7860000"/>
    <s v="GLOBAL"/>
    <s v=""/>
  </r>
  <r>
    <x v="2"/>
    <s v="204-11-2"/>
    <n v="10"/>
    <s v="VIATICOS Y GASTOS DE VIAJE AL INTERIOR"/>
    <s v="PASAPORTE NO. 4 Y SUS ANEXOS"/>
    <n v="90121500"/>
    <s v="MÍNIMA CUANTÍA"/>
    <n v="1"/>
    <n v="6"/>
    <n v="1"/>
    <n v="31434710"/>
    <s v="GLOBAL"/>
    <s v=""/>
  </r>
  <r>
    <x v="2"/>
    <s v="204-11-2"/>
    <n v="10"/>
    <s v="VIATICOS Y GASTOS DE VIAJE AL INTERIOR"/>
    <s v="VIATICOS Y GASTOS DE VIAJES. PASAPORTE NO.4"/>
    <n v="90121500"/>
    <s v="MÍNIMA CUANTÍA"/>
    <n v="1"/>
    <n v="6"/>
    <n v="1"/>
    <n v="40421"/>
    <s v="GLOBAL"/>
    <s v=""/>
  </r>
  <r>
    <x v="2"/>
    <s v="204-11-2"/>
    <n v="10"/>
    <s v="VIATICOS Y GASTOS DE VIAJE AL INTERIOR"/>
    <s v="PAGO DE VIATICOS PASAPORTE NO. 4"/>
    <n v="90121500"/>
    <s v="MÍNIMA CUANTÍA"/>
    <n v="1"/>
    <n v="6"/>
    <n v="1"/>
    <n v="84869"/>
    <s v="GLOBAL"/>
    <s v=""/>
  </r>
  <r>
    <x v="2"/>
    <s v="204-11-2"/>
    <n v="10"/>
    <s v="VIATICOS Y GASTOS DE VIAJE AL INTERIOR"/>
    <s v="PAGO VIATICOS PASAPORTE NO. 04"/>
    <n v="90121500"/>
    <s v="MÍNIMA CUANTÍA"/>
    <n v="1"/>
    <n v="6"/>
    <n v="1"/>
    <n v="720000"/>
    <s v="GLOBAL"/>
    <s v=""/>
  </r>
  <r>
    <x v="2"/>
    <s v="204-11-2"/>
    <n v="10"/>
    <s v="VIATICOS Y GASTOS DE VIAJE AL INTERIOR"/>
    <s v="PAGO DE VIATICOS PASAPORTE NO.04"/>
    <n v="90121500"/>
    <s v="MÍNIMA CUANTÍA"/>
    <n v="1"/>
    <n v="6"/>
    <n v="1"/>
    <n v="420000"/>
    <s v="GLOBAL"/>
    <s v=""/>
  </r>
  <r>
    <x v="2"/>
    <s v="204-11-2"/>
    <n v="10"/>
    <s v="VIATICOS Y GASTOS DE VIAJE AL INTERIOR"/>
    <s v="PASAPORTE NO. 5 Y SUS ANEXOS"/>
    <n v="90121500"/>
    <s v="MÍNIMA CUANTÍA"/>
    <n v="1"/>
    <n v="6"/>
    <n v="1"/>
    <n v="30015131"/>
    <s v="GLOBAL"/>
    <s v=""/>
  </r>
  <r>
    <x v="2"/>
    <s v="204-11-2"/>
    <n v="10"/>
    <s v="VIATICOS Y GASTOS DE VIAJE AL INTERIOR"/>
    <s v="VIATICOS Y GASTOS DE VIAJE PASAPORTE 05"/>
    <n v="90121500"/>
    <s v="MÍNIMA CUANTÍA"/>
    <n v="1"/>
    <n v="6"/>
    <n v="1"/>
    <n v="540000"/>
    <s v="GLOBAL"/>
    <s v=""/>
  </r>
  <r>
    <x v="2"/>
    <s v="204-11-2"/>
    <n v="10"/>
    <s v="VIATICOS Y GASTOS DE VIAJE AL INTERIOR"/>
    <s v="VIATICOS Y GASTOS DE VIAJE PASAPORTE 05"/>
    <n v="90121500"/>
    <s v="MÍNIMA CUANTÍA"/>
    <n v="1"/>
    <n v="6"/>
    <n v="1"/>
    <n v="900000"/>
    <s v="GLOBAL"/>
    <s v=""/>
  </r>
  <r>
    <x v="2"/>
    <s v="204-11-2"/>
    <n v="10"/>
    <s v="VIATICOS Y GASTOS DE VIAJE AL INTERIOR"/>
    <s v="VIATICOS Y GASTOS DE VIAJE AL INTERIOR PASAPORTE 05"/>
    <n v="90121500"/>
    <s v="MÍNIMA CUANTÍA"/>
    <n v="1"/>
    <n v="6"/>
    <n v="1"/>
    <n v="600000"/>
    <s v="GLOBAL"/>
    <s v=""/>
  </r>
  <r>
    <x v="2"/>
    <s v="204-11-2"/>
    <n v="10"/>
    <s v="VIATICOS Y GASTOS DE VIAJE AL INTERIOR"/>
    <s v="VIATICOS Y GASTOS DE VIAJE AL INTERIOR DEL PAIS PASAPORTE 05"/>
    <n v="90121500"/>
    <s v="MÍNIMA CUANTÍA"/>
    <n v="1"/>
    <n v="6"/>
    <n v="1"/>
    <n v="120000"/>
    <s v="GLOBAL"/>
    <s v=""/>
  </r>
  <r>
    <x v="2"/>
    <s v="204-11-2"/>
    <n v="10"/>
    <s v="VIATICOS Y GASTOS DE VIAJE AL INTERIOR"/>
    <s v="VIATICOS Y GASTOS DE VIAJE AL INTERIOR DEL PAIS PASAPORTE 05"/>
    <n v="90121500"/>
    <s v="MÍNIMA CUANTÍA"/>
    <n v="1"/>
    <n v="6"/>
    <n v="1"/>
    <n v="1224869"/>
    <s v="GLOBAL"/>
    <s v=""/>
  </r>
  <r>
    <x v="2"/>
    <s v="204-19-1"/>
    <n v="10"/>
    <s v="MATERIAL VETERINARIO"/>
    <s v="TALCO INSECTICIDA, ANTISEPTICO Y DESODORANTE, AROMATIZANTE "/>
    <n v="10111302"/>
    <s v="MÍNIMA CUANTÍA"/>
    <n v="2"/>
    <n v="2"/>
    <n v="12"/>
    <n v="252000"/>
    <s v="UNIDAD"/>
    <s v="NO SOLICITADAS"/>
  </r>
  <r>
    <x v="2"/>
    <s v="204-19-1"/>
    <n v="10"/>
    <s v="MATERIAL VETERINARIO"/>
    <s v="CIPERMETRINA 15% X LITRO "/>
    <n v="51102500"/>
    <s v="MÍNIMA CUANTÍA"/>
    <n v="2"/>
    <n v="2"/>
    <n v="5"/>
    <n v="230000"/>
    <s v="UNIDAD"/>
    <s v="NO SOLICITADAS"/>
  </r>
  <r>
    <x v="2"/>
    <s v="204-19-1"/>
    <n v="10"/>
    <s v="MATERIAL VETERINARIO"/>
    <s v="LARVICIDA Y ANTISEPTICO  PARA USO EXTERNO  X 250 ML "/>
    <n v="42121606"/>
    <s v="MÍNIMA CUANTÍA"/>
    <n v="2"/>
    <n v="2"/>
    <n v="5"/>
    <n v="110000"/>
    <s v="UNIDAD"/>
    <s v="NO SOLICITADAS"/>
  </r>
  <r>
    <x v="2"/>
    <s v="204-19-1"/>
    <n v="10"/>
    <s v="MATERIAL VETERINARIO"/>
    <s v="JABON ANTIPARASITARIO DE USO EXTERNO "/>
    <n v="10111302"/>
    <s v="MÍNIMA CUANTÍA"/>
    <n v="2"/>
    <n v="2"/>
    <n v="15"/>
    <n v="172500"/>
    <s v="UNIDAD"/>
    <s v="NO SOLICITADAS"/>
  </r>
  <r>
    <x v="2"/>
    <s v="204-19-2"/>
    <n v="10"/>
    <s v="SOSTENIMIENTO DE SEMOVIENTES"/>
    <s v="POZUELO METALICO "/>
    <n v="10111304"/>
    <s v="MÍNIMA CUANTÍA"/>
    <n v="2"/>
    <n v="2"/>
    <n v="15"/>
    <n v="435000"/>
    <s v="UNIDAD"/>
    <s v="NO SOLICITADAS"/>
  </r>
  <r>
    <x v="2"/>
    <s v="204-19-2"/>
    <n v="10"/>
    <s v="SOSTENIMIENTO DE SEMOVIENTES"/>
    <s v="GUACAL EN PLASTICO LARGO 1 MT  ANCHO 50 CM ALTO 60 CM "/>
    <n v="10131603"/>
    <s v="MÍNIMA CUANTÍA"/>
    <n v="2"/>
    <n v="2"/>
    <n v="5"/>
    <n v="3575000"/>
    <s v="UNIDAD"/>
    <s v="NO SOLICITADAS"/>
  </r>
  <r>
    <x v="2"/>
    <s v="204-19-2"/>
    <n v="10"/>
    <s v="SOSTENIMIENTO DE SEMOVIENTES"/>
    <s v="BOZALES  EN LONA NEGRO  AJUSTABLES "/>
    <n v="10141610"/>
    <s v="MÍNIMA CUANTÍA"/>
    <n v="2"/>
    <n v="2"/>
    <n v="7"/>
    <n v="286300"/>
    <s v="UNIDAD"/>
    <s v="NO SOLICITADAS"/>
  </r>
  <r>
    <x v="2"/>
    <s v="204-19-2"/>
    <n v="10"/>
    <s v="SOSTENIMIENTO DE SEMOVIENTES"/>
    <s v="TRAILLAS X 15 METROS  EN CINTA TIBULAR HERRAJE BRONCE COCIDA "/>
    <n v="10141606"/>
    <s v="MÍNIMA CUANTÍA"/>
    <n v="2"/>
    <n v="2"/>
    <n v="15"/>
    <n v="522000"/>
    <s v="UNIDAD"/>
    <s v="NO SOLICITADAS"/>
  </r>
  <r>
    <x v="2"/>
    <s v="204-19-2"/>
    <n v="10"/>
    <s v="SOSTENIMIENTO DE SEMOVIENTES"/>
    <s v="CEPILLOS CERDAS DURAS  PARA PEINAR PERROS "/>
    <n v="10111302"/>
    <s v="MÍNIMA CUANTÍA"/>
    <n v="2"/>
    <n v="2"/>
    <n v="5"/>
    <n v="105000"/>
    <s v="UNIDAD"/>
    <s v="NO SOLICITADAS"/>
  </r>
  <r>
    <x v="2"/>
    <s v="204-19-3"/>
    <n v="16"/>
    <s v="OTROS PARA EL SOSTENIMIENTO DE SEMOVIENTES"/>
    <s v="PELOTAS MACIZAS "/>
    <n v="10111301"/>
    <s v="MÍNIMA CUANTÍA"/>
    <n v="2"/>
    <n v="2"/>
    <n v="15"/>
    <n v="238500"/>
    <s v="UNIDAD"/>
    <s v="NO SOLICITADAS"/>
  </r>
  <r>
    <x v="2"/>
    <s v="204-19-3"/>
    <n v="16"/>
    <s v="OTROS PARA EL SOSTENIMIENTO DE SEMOVIENTES"/>
    <s v="SHAMPOO DE BAÑO  PARA PERRO POR GALON "/>
    <n v="10111302"/>
    <s v="MÍNIMA CUANTÍA"/>
    <n v="2"/>
    <n v="2"/>
    <n v="7"/>
    <n v="791000"/>
    <s v="UNIDAD"/>
    <s v="NO SOLICITADAS"/>
  </r>
  <r>
    <x v="2"/>
    <s v="204-19-3"/>
    <n v="16"/>
    <s v="OTROS PARA EL SOSTENIMIENTO DE SEMOVIENTES"/>
    <s v="SERVICIOS MEDICOS HOSPITALIZACION  VETERINARIOS "/>
    <n v="70122009"/>
    <s v="MÍNIMA CUANTÍA"/>
    <n v="2"/>
    <n v="11"/>
    <n v="1"/>
    <n v="10000000"/>
    <s v="GLOBAL"/>
    <s v="NO SOLICITADAS"/>
  </r>
  <r>
    <x v="2"/>
    <s v="204-21-3"/>
    <n v="16"/>
    <s v="ELEMENTOS PARA ESTÍMULOS"/>
    <s v="ESTATUILLAS "/>
    <n v="49101704"/>
    <s v="MÍNIMA CUANTÍA"/>
    <n v="1"/>
    <n v="6"/>
    <n v="27"/>
    <n v="2970000"/>
    <s v="UNIDAD"/>
    <s v="NO SOLICITADAS"/>
  </r>
  <r>
    <x v="2"/>
    <s v="204-21-3"/>
    <n v="16"/>
    <s v="ELEMENTOS PARA ESTÍMULOS"/>
    <s v="PLACAS"/>
    <n v="49101704"/>
    <s v="MÍNIMA CUANTÍA"/>
    <n v="1"/>
    <n v="6"/>
    <n v="80"/>
    <n v="5200000"/>
    <s v="UNIDAD"/>
    <s v="NO SOLICITADAS"/>
  </r>
  <r>
    <x v="2"/>
    <s v="204-21-4"/>
    <n v="10"/>
    <s v="SERVICIOS DE BIENESTAR SOCIAL"/>
    <s v="EXAMENES MEDICOS SALUD OCUPACIONAL PERSONAL CIVIL Y UN PERSONAL MILITAR"/>
    <n v="85121502"/>
    <s v="MÍNIMA CUANTÍA"/>
    <n v="1"/>
    <n v="11"/>
    <n v="1"/>
    <n v="12154720"/>
    <s v="GLOBAL"/>
    <s v="NO SOLICITADAS"/>
  </r>
  <r>
    <x v="2"/>
    <s v="204-41-13"/>
    <n v="16"/>
    <s v="OTROS GASTOS POR ADQUISICION DE SERVICIOS"/>
    <s v="SERVICIO DE OPERACIÓN A TODO COSTO DE LA PLANTA DE TRATAMIENTO DE AGUA RESIDUAL Y CENTRO DE ENTRENAMIENTO ACUATICOS DE OFICIALES Y SUBOFICIALES, SERVICIO DE MANTENIMIENTO EN LA PLANTA DE TRATAMIENTO DE AGUA POTABLE"/>
    <n v="83101506"/>
    <s v="SELECCIÓN ABREVIADA MENOR CUANTÍA"/>
    <n v="2"/>
    <n v="8"/>
    <n v="1"/>
    <n v="77411880"/>
    <s v="GLOBAL"/>
    <s v="NO SOLICITADAS"/>
  </r>
  <r>
    <x v="2"/>
    <s v="204-41-13"/>
    <n v="10"/>
    <s v="OTROS GASTOS POR ADQUISICION DE SERVICIOS"/>
    <s v="SERVICIO DE OPERACIÓN A TODO COSTO DE LA PLANTA DE TRATAMIENTO DE AGUA RESIDUAL Y CENTRO DE ENTRENAMIENTO ACUATICOS DE OFICIALES Y SUBOFICIALES, SERVICIO DE MANTENIMIENTO EN LA PLANTA DE TRATAMIENTO DE AGUA POTABLE VF2018"/>
    <n v="83101506"/>
    <s v="SELECCIÓN ABREVIADA MENOR CUANTÍA"/>
    <n v="1"/>
    <n v="3"/>
    <n v="1"/>
    <n v="36000000"/>
    <s v="GLOBAL"/>
    <s v="SI APROBADAS"/>
  </r>
  <r>
    <x v="2"/>
    <s v="204-41-13"/>
    <n v="16"/>
    <s v="OTROS GASTOS POR ADQUISICION DE SERVICIOS"/>
    <s v="SERVICIOS PARA LA REALIZACIÓN DEL ANÁLISIS FISICOQUÍMICO Y MICROBIOLÓGICO DE  MUESTRAS DE AGUA POTABLE, POZO PROFUNDO  Y CENTROS DE ENTRENAMIENTO ACUÁTICO DEL COMANDO AEREO DE COMBATE Nº 3"/>
    <n v="70171501"/>
    <s v="MÍNIMA CUANTÍA"/>
    <n v="1"/>
    <n v="11"/>
    <n v="1"/>
    <n v="14369012"/>
    <s v="GLOBAL"/>
    <s v="NO SOLICITADAS"/>
  </r>
  <r>
    <x v="2"/>
    <s v="204-41-13"/>
    <n v="16"/>
    <s v="OTROS GASTOS POR ADQUISICION DE SERVICIOS"/>
    <s v="SERVICIOS DE TRANSPORTE Y DISPOSICIÓN DE LOS RESIDUOS PELIGROSOS"/>
    <n v="76121900"/>
    <s v="MÍNIMA CUANTÍA"/>
    <n v="3"/>
    <n v="9"/>
    <n v="1"/>
    <n v="12600000"/>
    <s v="GLOBAL"/>
    <s v="NO SOLICITADAS"/>
  </r>
  <r>
    <x v="2"/>
    <s v="204-41-13"/>
    <n v="16"/>
    <s v="OTROS GASTOS POR ADQUISICION DE SERVICIOS"/>
    <s v="SERVICIOS DE ESPECIALISTAS EN CONTROL Y ERRADICACIÓN DE PLAGAS (FUMIGACIÓN Y DESRATIZACIÓN EN TODOS LOS SECTORES ADMINISTRATIVOS)."/>
    <n v="72102103"/>
    <s v="MÍNIMA CUANTÍA"/>
    <n v="4"/>
    <n v="8"/>
    <n v="1"/>
    <n v="7919978"/>
    <s v="GLOBAL"/>
    <s v="NO SOLICITADAS"/>
  </r>
  <r>
    <x v="2"/>
    <s v="204-41-13"/>
    <n v="16"/>
    <s v="OTROS GASTOS POR ADQUISICION DE SERVICIOS"/>
    <s v="TASA DE CAPTACIÓN DE AGUA SUBTERRANEA"/>
    <n v="93151510"/>
    <s v="SOLICITUD DE INFORMACIÓN A LOS PROVEEDORES"/>
    <n v="6"/>
    <n v="6"/>
    <n v="1"/>
    <n v="2100000"/>
    <s v="GLOBAL"/>
    <s v="NO SOLICITADAS"/>
  </r>
  <r>
    <x v="2"/>
    <s v="204-41-13"/>
    <n v="16"/>
    <s v="OTROS GASTOS POR ADQUISICION DE SERVICIOS"/>
    <s v="TASA RETRIBUTIVA POR VERTIMIENTO"/>
    <n v="93151510"/>
    <s v="SOLICITUD DE INFORMACIÓN A LOS PROVEEDORES"/>
    <n v="6"/>
    <n v="5"/>
    <n v="1"/>
    <n v="200000"/>
    <s v="GLOBAL"/>
    <s v="NO SOLICITADAS"/>
  </r>
  <r>
    <x v="2"/>
    <s v="204-41-13"/>
    <n v="16"/>
    <s v="OTROS GASTOS POR ADQUISICION DE SERVICIOS"/>
    <s v="SEGUIMIENTO PLAN DE MANEJO AMBIENTAL"/>
    <n v="93151510"/>
    <s v="SOLICITUD DE INFORMACIÓN A LOS PROVEEDORES"/>
    <n v="6"/>
    <n v="5"/>
    <n v="1"/>
    <n v="4100000"/>
    <s v="GLOBAL"/>
    <s v="NO SOLICITADAS"/>
  </r>
  <r>
    <x v="2"/>
    <s v="204-41-13"/>
    <n v="16"/>
    <s v="OTROS GASTOS POR ADQUISICION DE SERVICIOS"/>
    <s v="SEGUMIENTO AGUAS SUBTERRANEAS"/>
    <n v="93151510"/>
    <s v="SOLICITUD DE INFORMACIÓN A LOS PROVEEDORES"/>
    <n v="6"/>
    <n v="5"/>
    <n v="1"/>
    <n v="2100000"/>
    <s v="GLOBAL"/>
    <s v="NO SOLICITADAS"/>
  </r>
  <r>
    <x v="2"/>
    <s v="204-41-13"/>
    <n v="16"/>
    <s v="OTROS GASTOS POR ADQUISICION DE SERVICIOS"/>
    <s v="SEGUIMIENTO VERTIMIENTOS LIQUIDOS"/>
    <n v="93151510"/>
    <s v="SOLICITUD DE INFORMACIÓN A LOS PROVEEDORES"/>
    <n v="6"/>
    <n v="5"/>
    <n v="1"/>
    <n v="3000000"/>
    <s v="GLOBAL"/>
    <s v="NO SOLICITADAS"/>
  </r>
  <r>
    <x v="2"/>
    <s v="204-41-13"/>
    <n v="16"/>
    <s v="OTROS GASTOS POR ADQUISICION DE SERVICIOS"/>
    <s v="SEGUMIENTO MANEJO DE RESIDUOS HOSPITALARIOS SANIDAD"/>
    <n v="93151510"/>
    <s v="SOLICITUD DE INFORMACIÓN A LOS PROVEEDORES"/>
    <n v="6"/>
    <n v="5"/>
    <n v="1"/>
    <n v="600000"/>
    <s v="GLOBAL"/>
    <s v="NO SOLICITADAS"/>
  </r>
  <r>
    <x v="2"/>
    <s v="204-41-13"/>
    <n v="16"/>
    <s v="OTROS GASTOS POR ADQUISICION DE SERVICIOS"/>
    <s v="RECARGA DE EXTINTORES"/>
    <n v="72101516"/>
    <s v="MÍNIMA CUANTÍA"/>
    <n v="3"/>
    <n v="9"/>
    <n v="1"/>
    <n v="8062000"/>
    <s v="GLOBAL"/>
    <s v="NO SOLICITADAS"/>
  </r>
  <r>
    <x v="2"/>
    <s v="204-41-13"/>
    <n v="16"/>
    <s v="OTROS GASTOS POR ADQUISICION DE SERVICIOS"/>
    <s v="SERVICIO DE MANO OBRA CON CUADRILLAS PARA EL CACOM3"/>
    <n v="72101500"/>
    <s v="SELECCIÓN ABREVIADA MENOR CUANTÍA"/>
    <n v="3"/>
    <n v="9"/>
    <n v="1"/>
    <n v="106000000"/>
    <s v="GLOBAL"/>
    <s v="NO SOLICITADAS"/>
  </r>
  <r>
    <x v="2"/>
    <s v="204-41-13"/>
    <n v="10"/>
    <s v="OTROS GASTOS POR ADQUISICION DE SERVICIOS"/>
    <s v="SERVICIO DE MANO OBRA CON CUADRILLAS PARA EL CACOM3 VF2018"/>
    <n v="72101500"/>
    <s v="MÍNIMA CUANTÍA"/>
    <n v="1"/>
    <n v="2"/>
    <n v="1"/>
    <n v="20000000"/>
    <s v="GLOBAL"/>
    <s v="SI APROBADAS"/>
  </r>
  <r>
    <x v="2"/>
    <s v="204-41-13"/>
    <n v="16"/>
    <s v="OTROS GASTOS POR ADQUISICION DE SERVICIOS"/>
    <s v="ADMINISTRACION LOTES DE JUAN DE ACOSTA"/>
    <n v="93151510"/>
    <s v="SOLICITUD DE INFORMACIÓN A LOS PROVEEDORES"/>
    <n v="3"/>
    <n v="2"/>
    <n v="1"/>
    <n v="2400000"/>
    <s v="GLOBAL"/>
    <s v="NO SOLICITADAS"/>
  </r>
  <r>
    <x v="2"/>
    <s v="204-41-13"/>
    <n v="16"/>
    <s v="OTROS GASTOS POR ADQUISICION DE SERVICIOS"/>
    <s v="SERVICIO DE ELABORACION DE ARREGLOS FLORALES"/>
    <n v="70111600"/>
    <s v="MÍNIMA CUANTÍA"/>
    <n v="3"/>
    <n v="9"/>
    <n v="1"/>
    <n v="6500000"/>
    <s v="GLOBAL"/>
    <s v="NO SOLICITADAS"/>
  </r>
  <r>
    <x v="2"/>
    <s v="204-41-13"/>
    <n v="16"/>
    <s v="OTROS GASTOS POR ADQUISICION DE SERVICIOS"/>
    <s v="REVISION TECNICOMECANICA"/>
    <n v="78181505"/>
    <s v="MÍNIMA CUANTÍA"/>
    <n v="3"/>
    <n v="1"/>
    <n v="1"/>
    <n v="6306796"/>
    <s v="GLOBAL"/>
    <s v="NO SOLICITADAS"/>
  </r>
  <r>
    <x v="2"/>
    <s v="204-41-13"/>
    <n v="16"/>
    <s v="OTROS GASTOS POR ADQUISICION DE SERVICIOS"/>
    <s v="AMARRE MANO DE OBRA VF2019"/>
    <n v="72101500"/>
    <s v="MÍNIMA CUANTÍA"/>
    <n v="1"/>
    <n v="6"/>
    <n v="1"/>
    <n v="6000000"/>
    <s v="GLOBAL"/>
    <s v=""/>
  </r>
  <r>
    <x v="2"/>
    <s v="204-41-13"/>
    <n v="16"/>
    <s v="OTROS GASTOS POR ADQUISICION DE SERVICIOS"/>
    <s v="AMARRE SERVICIO OPERACION VF2019"/>
    <n v="83101506"/>
    <s v="SELECCIÓN ABREVIADA MENOR CUANTÍA"/>
    <n v="1"/>
    <n v="6"/>
    <n v="1"/>
    <n v="5400000"/>
    <s v="GLOBAL"/>
    <s v=""/>
  </r>
  <r>
    <x v="2"/>
    <s v="204-4-2"/>
    <n v="10"/>
    <s v="DOTACIONES"/>
    <s v="ARNES MULTIPROPOSITO CON ESLINGA POSICIONAMIENTO"/>
    <n v="46182306"/>
    <s v="MÍNIMA CUANTÍA"/>
    <n v="6"/>
    <n v="2"/>
    <n v="6"/>
    <n v="1356600"/>
    <s v="UNIDAD"/>
    <s v="NO SOLICITADAS"/>
  </r>
  <r>
    <x v="2"/>
    <s v="204-4-2"/>
    <n v="10"/>
    <s v="DOTACIONES"/>
    <s v="ARNÉS DIELÉCTRICO MULTIPROPOSITO CRUZADO CON SOPORTE LUMBAR "/>
    <n v="46182306"/>
    <s v="MÍNIMA CUANTÍA"/>
    <n v="1"/>
    <n v="6"/>
    <n v="2"/>
    <n v="694008"/>
    <s v="UNIDAD"/>
    <s v=""/>
  </r>
  <r>
    <x v="2"/>
    <s v="204-4-2"/>
    <n v="10"/>
    <s v="DOTACIONES"/>
    <s v="BOTA EN PVC BLANCA SUELA ANTIDESLIZANTE X PAR"/>
    <n v="46181604"/>
    <s v="MÍNIMA CUANTÍA"/>
    <n v="1"/>
    <n v="6"/>
    <n v="11"/>
    <n v="294525"/>
    <s v="UNIDAD"/>
    <s v=""/>
  </r>
  <r>
    <x v="2"/>
    <s v="204-4-2"/>
    <n v="10"/>
    <s v="DOTACIONES"/>
    <s v="BOTA DE SEGURIDAD DIELECTRICA X PAR"/>
    <n v="46181604"/>
    <s v="MÍNIMA CUANTÍA"/>
    <n v="1"/>
    <n v="6"/>
    <n v="3"/>
    <n v="224910"/>
    <s v="UNIDAD"/>
    <s v=""/>
  </r>
  <r>
    <x v="2"/>
    <s v="204-4-2"/>
    <n v="10"/>
    <s v="DOTACIONES"/>
    <s v="BOTAS DE SEGURIDAD MOTOCICLISTA X PAR"/>
    <n v="46181604"/>
    <s v="MÍNIMA CUANTÍA"/>
    <n v="1"/>
    <n v="6"/>
    <n v="10"/>
    <n v="1867110"/>
    <s v="UNIDAD"/>
    <s v=""/>
  </r>
  <r>
    <x v="2"/>
    <s v="204-4-2"/>
    <n v="10"/>
    <s v="DOTACIONES"/>
    <s v="CARETA PARA SOLDADOR"/>
    <n v="46181703"/>
    <s v="MÍNIMA CUANTÍA"/>
    <n v="1"/>
    <n v="6"/>
    <n v="1"/>
    <n v="24990"/>
    <s v="UNIDAD"/>
    <s v=""/>
  </r>
  <r>
    <x v="2"/>
    <s v="204-4-2"/>
    <n v="10"/>
    <s v="DOTACIONES"/>
    <s v="CASCO DE SEGURIDAD"/>
    <n v="46181701"/>
    <s v="MÍNIMA CUANTÍA"/>
    <n v="1"/>
    <n v="6"/>
    <n v="10"/>
    <n v="178500"/>
    <s v="UNIDAD"/>
    <s v=""/>
  </r>
  <r>
    <x v="2"/>
    <s v="204-4-2"/>
    <n v="10"/>
    <s v="DOTACIONES"/>
    <s v="CASCO PARA MOTOCICLISTAS COLOR NEGRO ABATIBLE"/>
    <n v="46181705"/>
    <s v="MÍNIMA CUANTÍA"/>
    <n v="1"/>
    <n v="6"/>
    <n v="10"/>
    <n v="1666000"/>
    <s v="UNIDAD"/>
    <s v=""/>
  </r>
  <r>
    <x v="2"/>
    <s v="204-4-2"/>
    <n v="10"/>
    <s v="DOTACIONES"/>
    <s v="CODERAS PARA MOTOCILISTAS"/>
    <n v="46181514"/>
    <s v="MÍNIMA CUANTÍA"/>
    <n v="1"/>
    <n v="6"/>
    <n v="6"/>
    <n v="178500"/>
    <s v="UNIDAD"/>
    <s v=""/>
  </r>
  <r>
    <x v="2"/>
    <s v="204-4-2"/>
    <n v="10"/>
    <s v="DOTACIONES"/>
    <s v="CHALECO REFLECTIVO NARANJA"/>
    <n v="46181507"/>
    <s v="MÍNIMA CUANTÍA"/>
    <n v="1"/>
    <n v="6"/>
    <n v="50"/>
    <n v="589050"/>
    <s v="UNIDAD"/>
    <s v=""/>
  </r>
  <r>
    <x v="2"/>
    <s v="204-4-2"/>
    <n v="10"/>
    <s v="DOTACIONES"/>
    <s v="CINTURON REFLECTIVO"/>
    <n v="46181531"/>
    <s v="MÍNIMA CUANTÍA"/>
    <n v="1"/>
    <n v="6"/>
    <n v="10"/>
    <n v="833000"/>
    <s v="UNIDAD"/>
    <s v=""/>
  </r>
  <r>
    <x v="2"/>
    <s v="204-4-2"/>
    <n v="10"/>
    <s v="DOTACIONES"/>
    <s v="DELANTAL EN PVC COCINA"/>
    <n v="46181501"/>
    <s v="MÍNIMA CUANTÍA"/>
    <n v="1"/>
    <n v="6"/>
    <n v="30"/>
    <n v="606900"/>
    <s v="UNIDAD"/>
    <s v=""/>
  </r>
  <r>
    <x v="2"/>
    <s v="204-4-2"/>
    <n v="10"/>
    <s v="DOTACIONES"/>
    <s v="DELANTAL PVC LARGO"/>
    <n v="46181501"/>
    <s v="MÍNIMA CUANTÍA"/>
    <n v="1"/>
    <n v="6"/>
    <n v="15"/>
    <n v="344505"/>
    <s v="UNIDAD"/>
    <s v=""/>
  </r>
  <r>
    <x v="2"/>
    <s v="204-4-2"/>
    <n v="10"/>
    <s v="DOTACIONES"/>
    <s v="GAFAS OSCURAS FILTRO UV"/>
    <n v="46181804"/>
    <s v="MÍNIMA CUANTÍA"/>
    <n v="1"/>
    <n v="6"/>
    <n v="51"/>
    <n v="303450"/>
    <s v="UNIDAD"/>
    <s v=""/>
  </r>
  <r>
    <x v="2"/>
    <s v="204-4-2"/>
    <n v="10"/>
    <s v="DOTACIONES"/>
    <s v="GAFAS SEGURIDAD LENTE CLARO FILTRO UV"/>
    <n v="46181804"/>
    <s v="MÍNIMA CUANTÍA"/>
    <n v="1"/>
    <n v="6"/>
    <n v="52"/>
    <n v="309400"/>
    <s v="UNIDAD"/>
    <s v=""/>
  </r>
  <r>
    <x v="2"/>
    <s v="204-4-2"/>
    <n v="10"/>
    <s v="DOTACIONES"/>
    <s v="GUANTES CUERO SINTÉTICO X PAR"/>
    <n v="46181504"/>
    <s v="MÍNIMA CUANTÍA"/>
    <n v="1"/>
    <n v="6"/>
    <n v="6"/>
    <n v="714000"/>
    <s v="UNIDAD"/>
    <s v=""/>
  </r>
  <r>
    <x v="2"/>
    <s v="204-4-2"/>
    <n v="10"/>
    <s v="DOTACIONES"/>
    <s v="GUANTES DE MALLA EN ACERO INOXIDABLE"/>
    <n v="46181536"/>
    <s v="MÍNIMA CUANTÍA"/>
    <n v="1"/>
    <n v="6"/>
    <n v="2"/>
    <n v="571200"/>
    <s v="UNIDAD"/>
    <s v=""/>
  </r>
  <r>
    <x v="2"/>
    <s v="204-4-2"/>
    <n v="10"/>
    <s v="DOTACIONES"/>
    <s v="GUANTES DIELÉCTRICOS CATEGORIA CLASE 1 X PAR"/>
    <n v="46181537"/>
    <s v="MÍNIMA CUANTÍA"/>
    <n v="1"/>
    <n v="6"/>
    <n v="3"/>
    <n v="992460"/>
    <s v="UNIDAD"/>
    <s v=""/>
  </r>
  <r>
    <x v="2"/>
    <s v="204-4-2"/>
    <n v="10"/>
    <s v="DOTACIONES"/>
    <s v="GUANTES HYFLEX X PAR"/>
    <n v="46181536"/>
    <s v="MÍNIMA CUANTÍA"/>
    <n v="1"/>
    <n v="3"/>
    <n v="12"/>
    <n v="214200"/>
    <s v="UNIDAD"/>
    <s v="NO SOLICITADAS"/>
  </r>
  <r>
    <x v="2"/>
    <s v="204-4-2"/>
    <n v="10"/>
    <s v="DOTACIONES"/>
    <s v="GUANTES LATEX X CAJA"/>
    <n v="46181504"/>
    <s v="MÍNIMA CUANTÍA"/>
    <n v="1"/>
    <n v="3"/>
    <n v="10"/>
    <n v="135660"/>
    <s v="UNIDAD"/>
    <s v="NO SOLICITADAS"/>
  </r>
  <r>
    <x v="2"/>
    <s v="204-4-2"/>
    <n v="10"/>
    <s v="DOTACIONES"/>
    <s v="GUANTES VINILO X CAJA"/>
    <n v="48102107"/>
    <s v="MÍNIMA CUANTÍA"/>
    <n v="1"/>
    <n v="3"/>
    <n v="10"/>
    <n v="178500"/>
    <s v="UNIDAD"/>
    <s v="NO SOLICITADAS"/>
  </r>
  <r>
    <x v="2"/>
    <s v="204-4-2"/>
    <n v="10"/>
    <s v="DOTACIONES"/>
    <s v="GUANTES NITRILO X CAJA"/>
    <n v="46181541"/>
    <s v="MÍNIMA CUANTÍA"/>
    <n v="1"/>
    <n v="3"/>
    <n v="20"/>
    <n v="666400"/>
    <s v="UNIDAD"/>
    <s v="NO SOLICITADAS"/>
  </r>
  <r>
    <x v="2"/>
    <s v="204-4-2"/>
    <n v="10"/>
    <s v="DOTACIONES"/>
    <s v="GUANTES NEOPRENO "/>
    <n v="46181541"/>
    <s v="MÍNIMA CUANTÍA"/>
    <n v="1"/>
    <n v="3"/>
    <n v="2"/>
    <n v="69020"/>
    <s v="UNIDAD"/>
    <s v="NO SOLICITADAS"/>
  </r>
  <r>
    <x v="2"/>
    <s v="204-4-2"/>
    <n v="10"/>
    <s v="DOTACIONES"/>
    <s v="GUANTES NITRILO LARGOS "/>
    <n v="46181541"/>
    <s v="MÍNIMA CUANTÍA"/>
    <n v="1"/>
    <n v="3"/>
    <n v="20"/>
    <n v="399840"/>
    <s v="UNIDAD"/>
    <s v="NO SOLICITADAS"/>
  </r>
  <r>
    <x v="2"/>
    <s v="204-4-2"/>
    <n v="10"/>
    <s v="DOTACIONES"/>
    <s v="GUANTES DE VAQUETA"/>
    <n v="46181504"/>
    <s v="MÍNIMA CUANTÍA"/>
    <n v="1"/>
    <n v="3"/>
    <n v="140"/>
    <n v="1049580"/>
    <s v="UNIDAD"/>
    <s v="NO SOLICITADAS"/>
  </r>
  <r>
    <x v="2"/>
    <s v="204-4-2"/>
    <n v="10"/>
    <s v="DOTACIONES"/>
    <s v="MASCARILLA CONTRA PARTICULAS N95 "/>
    <n v="42131606"/>
    <s v="MÍNIMA CUANTÍA"/>
    <n v="1"/>
    <n v="3"/>
    <n v="70"/>
    <n v="124950"/>
    <s v="UNIDAD"/>
    <s v="NO SOLICITADAS"/>
  </r>
  <r>
    <x v="2"/>
    <s v="204-4-2"/>
    <n v="10"/>
    <s v="DOTACIONES"/>
    <s v="MONOGAFA SOLDADURA AUTOGENA"/>
    <n v="46181804"/>
    <s v="MÍNIMA CUANTÍA"/>
    <n v="1"/>
    <n v="3"/>
    <n v="1"/>
    <n v="11900"/>
    <s v="UNIDAD"/>
    <s v="NO SOLICITADAS"/>
  </r>
  <r>
    <x v="2"/>
    <s v="204-4-2"/>
    <n v="10"/>
    <s v="DOTACIONES"/>
    <s v="POLAINAS PARA SOLDADOR"/>
    <n v="46181520"/>
    <s v="MÍNIMA CUANTÍA"/>
    <n v="1"/>
    <n v="3"/>
    <n v="1"/>
    <n v="20230"/>
    <s v="UNIDAD"/>
    <s v="NO SOLICITADAS"/>
  </r>
  <r>
    <x v="2"/>
    <s v="204-4-2"/>
    <n v="10"/>
    <s v="DOTACIONES"/>
    <s v="RESPIRADOR CON FILTRO PESTICIDAS"/>
    <n v="46182002"/>
    <s v="MÍNIMA CUANTÍA"/>
    <n v="1"/>
    <n v="3"/>
    <n v="2"/>
    <n v="183783.6"/>
    <s v="UNIDAD"/>
    <s v="NO SOLICITADAS"/>
  </r>
  <r>
    <x v="2"/>
    <s v="204-4-2"/>
    <n v="10"/>
    <s v="DOTACIONES"/>
    <s v="RESPIRADOR FULL FACE CON CARTUCHOS PARA PINTURAS"/>
    <n v="46182002"/>
    <s v="MÍNIMA CUANTÍA"/>
    <n v="1"/>
    <n v="3"/>
    <n v="16"/>
    <n v="5586336"/>
    <s v="UNIDAD"/>
    <s v="NO SOLICITADAS"/>
  </r>
  <r>
    <x v="2"/>
    <s v="204-4-2"/>
    <n v="10"/>
    <s v="DOTACIONES"/>
    <s v="RESPIRADOR MEDIA CARA CON CARTUCHOS PARA ACIDOS O VAPORES ORGANICOS"/>
    <n v="46182002"/>
    <s v="MÍNIMA CUANTÍA"/>
    <n v="1"/>
    <n v="3"/>
    <n v="10"/>
    <n v="844900"/>
    <s v="UNIDAD"/>
    <s v="NO SOLICITADAS"/>
  </r>
  <r>
    <x v="2"/>
    <s v="204-4-2"/>
    <n v="10"/>
    <s v="DOTACIONES"/>
    <s v="RODILLERAS PARA MOTOCILISTAS"/>
    <n v="46181505"/>
    <s v="MÍNIMA CUANTÍA"/>
    <n v="1"/>
    <n v="3"/>
    <n v="6"/>
    <n v="392700"/>
    <s v="UNIDAD"/>
    <s v="NO SOLICITADAS"/>
  </r>
  <r>
    <x v="2"/>
    <s v="204-4-2"/>
    <n v="10"/>
    <s v="DOTACIONES"/>
    <s v="SOMBRERO PAVA"/>
    <n v="53102503"/>
    <s v="MÍNIMA CUANTÍA"/>
    <n v="1"/>
    <n v="3"/>
    <n v="25"/>
    <n v="981750"/>
    <s v="UNIDAD"/>
    <s v="NO SOLICITADAS"/>
  </r>
  <r>
    <x v="2"/>
    <s v="204-4-2"/>
    <n v="10"/>
    <s v="DOTACIONES"/>
    <s v="TAPA OIDO INSERCION ESPUMA 33 DB DE NRR X CAJA"/>
    <n v="46181902"/>
    <s v="MÍNIMA CUANTÍA"/>
    <n v="1"/>
    <n v="3"/>
    <n v="10"/>
    <n v="952000"/>
    <s v="UNIDAD"/>
    <s v="NO SOLICITADAS"/>
  </r>
  <r>
    <x v="2"/>
    <s v="204-4-2"/>
    <n v="10"/>
    <s v="DOTACIONES"/>
    <s v="TAPA OIDOS SILICONA NRR 27 DB X CAJA"/>
    <n v="46181900"/>
    <s v="MÍNIMA CUANTÍA"/>
    <n v="1"/>
    <n v="3"/>
    <n v="15"/>
    <n v="33022.5"/>
    <s v="UNIDAD"/>
    <s v="NO SOLICITADAS"/>
  </r>
  <r>
    <x v="2"/>
    <s v="204-4-2"/>
    <n v="10"/>
    <s v="DOTACIONES"/>
    <s v="TAPABOCAS DESECHABLE"/>
    <n v="46182001"/>
    <s v="MÍNIMA CUANTÍA"/>
    <n v="1"/>
    <n v="3"/>
    <n v="12"/>
    <n v="21420"/>
    <s v="UNIDAD"/>
    <s v="NO SOLICITADAS"/>
  </r>
  <r>
    <x v="2"/>
    <s v="204-4-2"/>
    <n v="10"/>
    <s v="DOTACIONES"/>
    <s v="TAPAOIDOS DIADEMA NRR 30 DB"/>
    <n v="46181900"/>
    <s v="MÍNIMA CUANTÍA"/>
    <n v="1"/>
    <n v="3"/>
    <n v="20"/>
    <n v="1380400"/>
    <s v="UNIDAD"/>
    <s v="NO SOLICITADAS"/>
  </r>
  <r>
    <x v="2"/>
    <s v="204-4-2"/>
    <n v="10"/>
    <s v="DOTACIONES"/>
    <s v="TRAJE COMPLETO ALTA TEMPERATURA O PETO  CARNAZA"/>
    <n v="46181508"/>
    <s v="MÍNIMA CUANTÍA"/>
    <n v="1"/>
    <n v="3"/>
    <n v="3"/>
    <n v="1017450"/>
    <s v="UNIDAD"/>
    <s v="NO SOLICITADAS"/>
  </r>
  <r>
    <x v="2"/>
    <s v="204-4-2"/>
    <n v="10"/>
    <s v="DOTACIONES"/>
    <s v="TRAJE TYVEK"/>
    <n v="46181509"/>
    <s v="MÍNIMA CUANTÍA"/>
    <n v="1"/>
    <n v="3"/>
    <n v="130"/>
    <n v="2784600"/>
    <s v="UNIDAD"/>
    <s v="NO SOLICITADAS"/>
  </r>
  <r>
    <x v="2"/>
    <s v="203-50-3"/>
    <n v="10"/>
    <s v="IMPUESTO PREDIAL"/>
    <s v="FACT NO.12145. IMPUESTO PREDIAL LOTE DE JUAN DE ACOSTA"/>
    <n v="93161602"/>
    <s v="SOLICITUD DE INFORMACIÓN A LOS PROVEEDORES"/>
    <n v="1"/>
    <n v="3"/>
    <n v="1"/>
    <n v="447426"/>
    <s v="GLOBAL"/>
    <s v="NO SOLICITADAS"/>
  </r>
  <r>
    <x v="2"/>
    <s v="203-50-3"/>
    <n v="10"/>
    <s v="IMPUESTO PREDIAL"/>
    <s v="IMPUESTO PREDIAL UNIFICADO MUNICIPIO DE MALAMBO FT.2766/67/69/70/72/73/75 OFICIO 3900029253/293"/>
    <n v="93161602"/>
    <s v="SOLICITUD DE INFORMACIÓN A LOS PROVEEDORES"/>
    <n v="1"/>
    <n v="3"/>
    <n v="1"/>
    <n v="10518815"/>
    <s v="GLOBAL"/>
    <s v="NO SOLICITADAS"/>
  </r>
  <r>
    <x v="2"/>
    <s v="203-50-3"/>
    <n v="10"/>
    <s v="IMPUESTO PREDIAL"/>
    <s v="PAGO IMPUESTO PREDIAL 2018 AL DISTRITO ESPECIAL, INDUSTRIAL Y PORTUARIO DE BARRANQUILLA REC. OFIAIL DE PAGO 500910128/136/316/321/324/328/333/337/341/349/351/356/366/371/372/378. OFICIO 3900032543 GRUAL-ESINS-56-23."/>
    <n v="93161602"/>
    <s v="SOLICITUD DE INFORMACIÓN A LOS PROVEEDORES"/>
    <n v="1"/>
    <n v="3"/>
    <n v="1"/>
    <n v="3146400"/>
    <s v="GLOBAL"/>
    <s v="NO SOLICITADAS"/>
  </r>
  <r>
    <x v="2"/>
    <s v="203-50-3"/>
    <n v="10"/>
    <s v="IMPUESTO PREDIAL"/>
    <s v="IMPUESTO PREDIAL UNIFICADO ALCALDIA DE SOLEDAD FCT. 008563949 Y 008563951"/>
    <n v="93161602"/>
    <s v="SOLICITUD DE INFORMACIÓN A LOS PROVEEDORES"/>
    <n v="1"/>
    <n v="3"/>
    <n v="1"/>
    <n v="182601599"/>
    <s v="GLOBAL"/>
    <s v="NO SOLICITADAS"/>
  </r>
  <r>
    <x v="2"/>
    <s v="203-50-2"/>
    <n v="10"/>
    <s v="IMPUESTO DE VEHICULOS"/>
    <s v="PAGO IMPUESTO DE VEHICULO SEGUN AUTORIZACION DE PAGO 022"/>
    <n v="93161601"/>
    <s v="SOLICITUD DE INFORMACIÓN A LOS PROVEEDORES"/>
    <n v="3"/>
    <n v="3"/>
    <n v="1"/>
    <n v="1474200"/>
    <s v="GLOBAL"/>
    <s v="NO SOLICITADAS"/>
  </r>
  <r>
    <x v="2"/>
    <s v="203-50-2"/>
    <n v="10"/>
    <s v="IMPUESTO DE VEHICULOS"/>
    <s v="PAGO IMPUESTO DE VEHICULO SEGUN AUTORIZACION DE PAGO NO. 022 ALCALDIA MUNICIPAL DE GALAPA."/>
    <n v="93161601"/>
    <s v="SOLICITUD DE INFORMACIÓN A LOS PROVEEDORES"/>
    <n v="3"/>
    <n v="3"/>
    <n v="1"/>
    <n v="126490"/>
    <s v="GLOBAL"/>
    <s v="NO SOLICITADAS"/>
  </r>
  <r>
    <x v="2"/>
    <s v="203-50-2"/>
    <n v="10"/>
    <s v="IMPUESTO DE VEHICULOS"/>
    <s v="PAGO IMPUESTO DE VEHICULO SEGUN AUTORIZACION DE PAGO NO. 022 GOBERNACION VALLE DEL CAUCA OFICIO 3880070403 GRUAL-ESSER-SETRA."/>
    <n v="93161601"/>
    <s v="SOLICITUD DE INFORMACIÓN A LOS PROVEEDORES"/>
    <n v="3"/>
    <n v="3"/>
    <n v="1"/>
    <n v="85500"/>
    <s v="GLOBAL"/>
    <s v="NO SOLICITADAS"/>
  </r>
  <r>
    <x v="2"/>
    <s v="203-50-2"/>
    <n v="10"/>
    <s v="IMPUESTO DE VEHICULOS"/>
    <s v="PAGO IMPUESTO DE VEHICULO SEGUN AUTORIZACION DE PAGO NO. 022 ALCALDIA MUNICIPAL DE SOLEDAD OFICIO 3880070403 GRUAL-ESSER-SETRA."/>
    <n v="93161601"/>
    <s v="SOLICITUD DE INFORMACIÓN A LOS PROVEEDORES"/>
    <n v="3"/>
    <n v="3"/>
    <n v="1"/>
    <n v="447281"/>
    <s v="GLOBAL"/>
    <s v="NO SOLICITADAS"/>
  </r>
  <r>
    <x v="2"/>
    <s v="203-50-2"/>
    <n v="10"/>
    <s v="IMPUESTO DE VEHICULOS"/>
    <s v="PAGO IMPUESTO DE VEHICULO SEGUN AUTORIZACION DE PAGO NO. 022 GOBERNACION DEL ATLANTICO OFICIO 3880070403 GRUAL-ESSER-SETRA"/>
    <n v="93161601"/>
    <s v="SOLICITUD DE INFORMACIÓN A LOS PROVEEDORES"/>
    <n v="3"/>
    <n v="3"/>
    <n v="1"/>
    <n v="2249000"/>
    <s v="GLOBAL"/>
    <s v="NO SOLICITADAS"/>
  </r>
  <r>
    <x v="2"/>
    <s v="203-50-2"/>
    <n v="10"/>
    <s v="IMPUESTO DE VEHICULOS"/>
    <s v="PAGO IMPUESTO DE VEHICULO SEGUN AUTORIZACION DE PAGO NO. 022 MUNICIPIO DE GALAPA OFICIO 3880070403 GRUAL-ESSER-SETRA"/>
    <n v="93161601"/>
    <s v="SOLICITUD DE INFORMACIÓN A LOS PROVEEDORES"/>
    <n v="3"/>
    <n v="3"/>
    <n v="1"/>
    <n v="104000"/>
    <s v="GLOBAL"/>
    <s v="NO SOLICITADAS"/>
  </r>
  <r>
    <x v="2"/>
    <s v="204-4-9"/>
    <n v="10"/>
    <s v="MATERIALES DE CONSTRUCCION"/>
    <s v="ADQUISICIÓN DE PUERTAS PARA HANGARES GRUPO TÉCNICO CACOM-3"/>
    <n v="30171503"/>
    <s v="MÍNIMA CUANTÍA"/>
    <n v="3"/>
    <n v="3"/>
    <n v="1"/>
    <n v="69800000"/>
    <s v="GLOBAL"/>
    <s v="NO SOLICITADAS"/>
  </r>
  <r>
    <x v="2"/>
    <s v="204-4-9"/>
    <n v="10"/>
    <s v="MATERIALES DE CONSTRUCCION"/>
    <s v="SOBRANTE CPA NO.66 PUERTAS GRUTE"/>
    <n v="30171503"/>
    <s v="MÍNIMA CUANTÍA"/>
    <n v="3"/>
    <n v="3"/>
    <n v="1"/>
    <n v="5170000"/>
    <s v="GLOBAL"/>
    <s v="NO SOLICITADAS"/>
  </r>
  <r>
    <x v="2"/>
    <s v="204-4-9"/>
    <n v="16"/>
    <s v="MATERIALES DE CONSTRUCCION"/>
    <s v="CURVAS CONDUIT PVC DE 1/2"/>
    <n v="39131700"/>
    <s v="MÍNIMA CUANTÍA"/>
    <n v="1"/>
    <n v="6"/>
    <n v="30"/>
    <n v="7560"/>
    <s v="UNIDAD"/>
    <s v=""/>
  </r>
  <r>
    <x v="2"/>
    <s v="204-4-9"/>
    <n v="16"/>
    <s v="MATERIALES DE CONSTRUCCION"/>
    <s v="CURVAS CONDUIT PVC DE 3/4"/>
    <n v="39131700"/>
    <s v="MÍNIMA CUANTÍA"/>
    <n v="1"/>
    <n v="6"/>
    <n v="20"/>
    <n v="6480"/>
    <s v="UNIDAD"/>
    <s v=""/>
  </r>
  <r>
    <x v="2"/>
    <s v="204-4-9"/>
    <n v="16"/>
    <s v="MATERIALES DE CONSTRUCCION"/>
    <s v="CURVAS CONDUIT PVC DE 1”"/>
    <n v="39131700"/>
    <s v="MÍNIMA CUANTÍA"/>
    <n v="1"/>
    <n v="6"/>
    <n v="10"/>
    <n v="39600"/>
    <s v="UNIDAD"/>
    <s v=""/>
  </r>
  <r>
    <x v="2"/>
    <s v="204-4-9"/>
    <n v="16"/>
    <s v="MATERIALES DE CONSTRUCCION"/>
    <s v="HEBILLAS  DE 3/4"/>
    <n v="39121311"/>
    <s v="MÍNIMA CUANTÍA"/>
    <n v="1"/>
    <n v="6"/>
    <n v="1"/>
    <n v="468"/>
    <s v="UNIDAD"/>
    <s v=""/>
  </r>
  <r>
    <x v="2"/>
    <s v="204-4-9"/>
    <n v="16"/>
    <s v="MATERIALES DE CONSTRUCCION"/>
    <s v="LÁMPARA SUMERGIBLE BP12 DE 600K"/>
    <n v="39101600"/>
    <s v="MÍNIMA CUANTÍA"/>
    <n v="1"/>
    <n v="6"/>
    <n v="5"/>
    <n v="1029600"/>
    <s v="UNIDAD"/>
    <s v=""/>
  </r>
  <r>
    <x v="2"/>
    <s v="204-4-9"/>
    <n v="16"/>
    <s v="MATERIALES DE CONSTRUCCION"/>
    <s v="FUSIBLE  H 15 KV 11- 25 AMP LARGO"/>
    <n v="39121600"/>
    <s v="MÍNIMA CUANTÍA"/>
    <n v="1"/>
    <n v="6"/>
    <n v="20"/>
    <n v="119020"/>
    <s v="UNIDAD"/>
    <s v=""/>
  </r>
  <r>
    <x v="2"/>
    <s v="204-4-9"/>
    <n v="16"/>
    <s v="MATERIALES DE CONSTRUCCION"/>
    <s v="FUSIBLE  H 15 KV 1-10 AMP LARGO"/>
    <n v="39121600"/>
    <s v="MÍNIMA CUANTÍA"/>
    <n v="1"/>
    <n v="6"/>
    <n v="20"/>
    <n v="119020"/>
    <s v="UNIDAD"/>
    <s v=""/>
  </r>
  <r>
    <x v="2"/>
    <s v="204-4-9"/>
    <n v="16"/>
    <s v="MATERIALES DE CONSTRUCCION"/>
    <s v="FUSIBLE  H 15 KV 51-100 AMP LARGO"/>
    <n v="39121600"/>
    <s v="MÍNIMA CUANTÍA"/>
    <n v="1"/>
    <n v="6"/>
    <n v="20"/>
    <n v="952120"/>
    <s v="UNIDAD"/>
    <s v=""/>
  </r>
  <r>
    <x v="2"/>
    <s v="204-4-9"/>
    <n v="16"/>
    <s v="MATERIALES DE CONSTRUCCION"/>
    <s v="FUSIBLE  H 15 KV-26-50 AMP LARGO"/>
    <n v="39121600"/>
    <s v="MÍNIMA CUANTÍA"/>
    <n v="1"/>
    <n v="6"/>
    <n v="10"/>
    <n v="396720"/>
    <s v="UNIDAD"/>
    <s v=""/>
  </r>
  <r>
    <x v="2"/>
    <s v="204-4-9"/>
    <n v="16"/>
    <s v="MATERIALES DE CONSTRUCCION"/>
    <s v="ALAMBRE CU DESNUDO NO.12 AWG"/>
    <n v="60104912"/>
    <s v="MÍNIMA CUANTÍA"/>
    <n v="1"/>
    <n v="6"/>
    <n v="288"/>
    <n v="224928"/>
    <s v="UNIDAD"/>
    <s v=""/>
  </r>
  <r>
    <x v="2"/>
    <s v="204-4-9"/>
    <n v="16"/>
    <s v="MATERIALES DE CONSTRUCCION"/>
    <s v="BORNA 2"/>
    <n v="39121409"/>
    <s v="MÍNIMA CUANTÍA"/>
    <n v="1"/>
    <n v="6"/>
    <n v="16"/>
    <n v="33392"/>
    <s v="UNIDAD"/>
    <s v=""/>
  </r>
  <r>
    <x v="2"/>
    <s v="204-4-9"/>
    <n v="16"/>
    <s v="MATERIALES DE CONSTRUCCION"/>
    <s v="BORNA 2/0"/>
    <n v="39121409"/>
    <s v="MÍNIMA CUANTÍA"/>
    <n v="1"/>
    <n v="6"/>
    <n v="16"/>
    <n v="61776"/>
    <s v="UNIDAD"/>
    <s v=""/>
  </r>
  <r>
    <x v="2"/>
    <s v="204-4-9"/>
    <n v="16"/>
    <s v="MATERIALES DE CONSTRUCCION"/>
    <s v="BORNA 4/0"/>
    <n v="39121409"/>
    <s v="MÍNIMA CUANTÍA"/>
    <n v="1"/>
    <n v="6"/>
    <n v="48"/>
    <n v="210384"/>
    <s v="UNIDAD"/>
    <s v=""/>
  </r>
  <r>
    <x v="2"/>
    <s v="204-4-9"/>
    <n v="16"/>
    <s v="MATERIALES DE CONSTRUCCION"/>
    <s v="CABLE CU DESNUDO NO.2 AWG"/>
    <n v="26121600"/>
    <s v="MÍNIMA CUANTÍA"/>
    <n v="1"/>
    <n v="6"/>
    <n v="8"/>
    <n v="71864"/>
    <s v="UNIDAD"/>
    <s v=""/>
  </r>
  <r>
    <x v="2"/>
    <s v="204-4-9"/>
    <n v="16"/>
    <s v="MATERIALES DE CONSTRUCCION"/>
    <s v="CABLE CU THWN NO.2/0 AWG"/>
    <n v="26121600"/>
    <s v="MÍNIMA CUANTÍA"/>
    <n v="1"/>
    <n v="6"/>
    <n v="8"/>
    <n v="140064"/>
    <s v="UNIDAD"/>
    <s v=""/>
  </r>
  <r>
    <x v="2"/>
    <s v="204-4-9"/>
    <n v="16"/>
    <s v="MATERIALES DE CONSTRUCCION"/>
    <s v="CABLE CU THWN NO.4/0 AWG"/>
    <n v="26121600"/>
    <s v="MÍNIMA CUANTÍA"/>
    <n v="1"/>
    <n v="6"/>
    <n v="24"/>
    <n v="695328"/>
    <s v="UNIDAD"/>
    <s v=""/>
  </r>
  <r>
    <x v="2"/>
    <s v="204-4-9"/>
    <n v="16"/>
    <s v="MATERIALES DE CONSTRUCCION"/>
    <s v="CAJA GALVANIZADA OCTOGONAL 4&quot;"/>
    <n v="39121308"/>
    <s v="MÍNIMA CUANTÍA"/>
    <n v="1"/>
    <n v="6"/>
    <n v="27"/>
    <n v="41715"/>
    <s v="UNIDAD"/>
    <s v=""/>
  </r>
  <r>
    <x v="2"/>
    <s v="204-4-9"/>
    <n v="16"/>
    <s v="MATERIALES DE CONSTRUCCION"/>
    <s v="CAJA GALVANIZADA 5800"/>
    <n v="39121308"/>
    <s v="MÍNIMA CUANTÍA"/>
    <n v="1"/>
    <n v="6"/>
    <n v="21"/>
    <n v="31101"/>
    <s v="UNIDAD"/>
    <s v=""/>
  </r>
  <r>
    <x v="2"/>
    <s v="204-4-20"/>
    <n v="10"/>
    <s v="REPUESTOS"/>
    <s v="MOTORES ELECTRICOS"/>
    <n v="26101100"/>
    <s v="MÍNIMA CUANTÍA"/>
    <n v="1"/>
    <n v="6"/>
    <n v="2"/>
    <n v="1600000"/>
    <s v="UNIDAD"/>
    <s v="NO SOLICITADAS"/>
  </r>
  <r>
    <x v="2"/>
    <s v="204-5-1"/>
    <n v="10"/>
    <s v="MANTENIMIENTO DE BIENES INMUEBLES"/>
    <s v="MANTENIMIENTO Y ADECUACIÓN DEL CASINO DE OFICIALES UBICADO EN EL CACOM-3"/>
    <n v="72102900"/>
    <s v="MÍNIMA CUANTÍA"/>
    <n v="1"/>
    <n v="6"/>
    <n v="1"/>
    <n v="1806577"/>
    <s v="GLOBAL"/>
    <s v="NO SOLICITADAS"/>
  </r>
  <r>
    <x v="2"/>
    <s v="204-5-1"/>
    <n v="16"/>
    <s v="MANTENIMIENTO DE BIENES INMUEBLES"/>
    <s v="MANTENIMIENTO Y ADECUACIÓN DEL CASINO DE OFICIALES UBICADO EN EL CACOM-3"/>
    <n v="72102900"/>
    <s v="MÍNIMA CUANTÍA"/>
    <n v="1"/>
    <n v="6"/>
    <n v="1"/>
    <n v="37230547"/>
    <s v="GLOBAL"/>
    <s v="NO SOLICITADAS"/>
  </r>
  <r>
    <x v="2"/>
    <s v="204-5-2"/>
    <n v="10"/>
    <s v="MANTENIMIENTO DE BIENES MUEBLES, EQUIPOS Y ENSERES"/>
    <s v="MANTENIMIENTO A TODO COSTO AIRES ACONDICIONADOS DE CACOM-3"/>
    <n v="72101511"/>
    <s v="MÍNIMA CUANTÍA"/>
    <n v="10"/>
    <n v="2"/>
    <n v="1"/>
    <n v="9006265"/>
    <s v="GLOBAL"/>
    <s v="NO SOLICITADAS"/>
  </r>
  <r>
    <x v="2"/>
    <s v="204-5-2"/>
    <n v="16"/>
    <s v="MANTENIMIENTO DE BIENES MUEBLES, EQUIPOS Y ENSERES"/>
    <s v="MANTENIMIENTO A TODO COSTO AIRES ACONDICIONADOS DE CACOM-3"/>
    <n v="72101511"/>
    <s v="MÍNIMA CUANTÍA"/>
    <n v="10"/>
    <n v="2"/>
    <n v="1"/>
    <n v="7316760"/>
    <s v="GLOBAL"/>
    <s v="NO SOLICITADAS"/>
  </r>
  <r>
    <x v="2"/>
    <s v="204-5-2"/>
    <n v="10"/>
    <s v="MANTENIMIENTO DE BIENES MUEBLES, EQUIPOS Y ENSERES"/>
    <s v="MANTENIMIENTO CUARTOS FRIOS"/>
    <n v="73152101"/>
    <s v="MÍNIMA CUANTÍA"/>
    <n v="10"/>
    <n v="2"/>
    <n v="1"/>
    <n v="38621460"/>
    <s v="GLOBAL"/>
    <s v="NO SOLICITADAS"/>
  </r>
  <r>
    <x v="2"/>
    <s v="204-5-4"/>
    <n v="10"/>
    <s v="MANTENIMIENTO DE VÍAS, ESTRUCTURAS Y REDES"/>
    <s v="SOBRANTE UNIDAD"/>
    <n v="72103300"/>
    <s v="MÍNIMA CUANTÍA"/>
    <n v="1"/>
    <n v="6"/>
    <n v="1"/>
    <n v="0.28000000000000003"/>
    <s v="GLOBAL"/>
    <s v="NO SOLICITADAS"/>
  </r>
  <r>
    <x v="2"/>
    <s v="204-5-8"/>
    <n v="16"/>
    <s v="SERVICIO DE ASEO"/>
    <s v="SERVICIO DE ASEO UNIDAD CTO 1"/>
    <n v="76111500"/>
    <s v="SELÉCCION ABREVIADA - ACUERDO MARCO"/>
    <n v="1"/>
    <n v="6"/>
    <n v="1"/>
    <n v="24701469"/>
    <s v="GLOBAL"/>
    <s v="NO SOLICITADAS"/>
  </r>
  <r>
    <x v="2"/>
    <s v="204-5-8"/>
    <n v="10"/>
    <s v="SERVICIO DE ASEO"/>
    <s v="SERVICIO DE ASEO UNIDAD CTO 2"/>
    <n v="76111500"/>
    <s v="SELÉCCION ABREVIADA - ACUERDO MARCO"/>
    <n v="1"/>
    <n v="6"/>
    <n v="1"/>
    <n v="5774559.8799999999"/>
    <s v="GLOBAL"/>
    <s v="NO SOLICITADAS"/>
  </r>
  <r>
    <x v="2"/>
    <s v="204-8-1"/>
    <n v="10"/>
    <s v="ACUEDUCTO ALCANTARILLADO Y ASEO"/>
    <s v="AUTORIZACION 42 FACTURA INTERASEO 2788283"/>
    <n v="83101500"/>
    <s v="SOLICITUD DE INFORMACIÓN A LOS PROVEEDORES"/>
    <n v="1"/>
    <n v="12"/>
    <n v="1"/>
    <n v="4633800"/>
    <s v="GLOBAL"/>
    <s v="NO SOLICITADAS"/>
  </r>
  <r>
    <x v="2"/>
    <s v="204-8-2"/>
    <n v="10"/>
    <s v="ENERGIA"/>
    <s v="SERVICIO DE ENERGIA RADAR PAC RIOHACHA FCT. 33101804024954 ELECTRICARIBE S.A. E.S.P. OFICIO 3930087566 GRUTE-GTECRA-17-2."/>
    <n v="83101803"/>
    <s v="CONTRATACIÓN DIRECTA"/>
    <n v="4"/>
    <n v="7"/>
    <n v="1"/>
    <n v="14810930"/>
    <s v="GLOBAL"/>
    <s v="NO SOLICITADAS"/>
  </r>
  <r>
    <x v="2"/>
    <s v="204-8-2"/>
    <n v="10"/>
    <s v="ENERGIA"/>
    <s v="SERVICIO DE ENERGIA RADAR RIOHACHA FCT. 33101805025033 ELECTRICARIBE S,.A. E.S.P. OFICIO 3900098745-GRUTE-GTECRA."/>
    <n v="83101803"/>
    <s v="CONTRATACIÓN DIRECTA"/>
    <n v="4"/>
    <n v="7"/>
    <n v="1"/>
    <n v="5450990"/>
    <s v="GLOBAL"/>
    <s v="NO SOLICITADAS"/>
  </r>
  <r>
    <x v="2"/>
    <s v="204-8-2"/>
    <n v="10"/>
    <s v="ENERGIA"/>
    <s v="SERVICIO DE ENERGIA FCT. FN-0000110839 EMGESA S.A.E.S.P. OFICIO 3900050243 GRUAL-ESINS-56-23."/>
    <n v="83101800"/>
    <s v="CONTRATACIÓN DIRECTA"/>
    <n v="1"/>
    <n v="12"/>
    <n v="1"/>
    <n v="27989164"/>
    <s v="GLOBAL"/>
    <s v="NO SOLICITADAS"/>
  </r>
  <r>
    <x v="2"/>
    <s v="204-8-2"/>
    <n v="16"/>
    <s v="ENERGIA"/>
    <s v="SERVICIO DE ENERGIA FCT. FN-0000110839 EMGESA S.A.E.S.P. OFICIO 3900050243 GRUAL-ESINS-56-23."/>
    <n v="83101800"/>
    <s v="CONTRATACIÓN DIRECTA"/>
    <n v="1"/>
    <n v="12"/>
    <n v="1"/>
    <n v="115998906"/>
    <s v="GLOBAL"/>
    <s v="NO SOLICITADAS"/>
  </r>
  <r>
    <x v="2"/>
    <s v="204-8-2"/>
    <n v="10"/>
    <s v="ENERGIA"/>
    <s v="SERVICIO DE ENERGIA FACTURA #111654 MAYO"/>
    <n v="83101800"/>
    <s v="CONTRATACIÓN DIRECTA"/>
    <n v="1"/>
    <n v="12"/>
    <n v="1"/>
    <n v="2235310"/>
    <s v="GLOBAL"/>
    <s v="NO SOLICITADAS"/>
  </r>
  <r>
    <x v="2"/>
    <s v="204-8-2"/>
    <n v="16"/>
    <s v="ENERGIA"/>
    <s v="SERVICIO DE ENERGIA FACTURA #111654 MAYO"/>
    <n v="83101800"/>
    <s v="CONTRATACIÓN DIRECTA"/>
    <n v="1"/>
    <n v="12"/>
    <n v="1"/>
    <n v="115520000"/>
    <s v="GLOBAL"/>
    <s v="NO SOLICITADAS"/>
  </r>
  <r>
    <x v="2"/>
    <s v="204-8-3"/>
    <n v="10"/>
    <s v="GAS NATURAL"/>
    <s v="SERVIICO DE GAS NATURAL FT.2035962054 GASES DEL CARIBE S.A. E.S.P. OFICIO 3900028133-GRUAL-ESINS-56-23."/>
    <n v="83101601"/>
    <s v="CONTRATACIÓN DIRECTA"/>
    <n v="1"/>
    <n v="12"/>
    <n v="1"/>
    <n v="4763616"/>
    <s v="GLOBAL"/>
    <s v="NO SOLICITADAS"/>
  </r>
  <r>
    <x v="2"/>
    <s v="204-8-3"/>
    <n v="10"/>
    <s v="GAS NATURAL"/>
    <s v="SERVICIO DE GAS NATURAL DE ACUERDO A FACT NO.203659443/20365944868/2036594831/2036594832/203659448/20365944871/2036594842/2036594841/2036594960/2036594874/4854/4856/"/>
    <n v="83101601"/>
    <s v="CONTRATACIÓN DIRECTA"/>
    <n v="1"/>
    <n v="12"/>
    <n v="1"/>
    <n v="214379"/>
    <s v="GLOBAL"/>
    <s v="NO SOLICITADAS"/>
  </r>
  <r>
    <x v="2"/>
    <s v="204-8-3"/>
    <n v="10"/>
    <s v="GAS NATURAL"/>
    <s v="SERVICIO DE GAS NATURAL FT.2037086339 GASES DEL CARIBE S.A. E.S.P."/>
    <n v="83101601"/>
    <s v="CONTRATACIÓN DIRECTA"/>
    <n v="1"/>
    <n v="12"/>
    <n v="1"/>
    <n v="4802949"/>
    <s v="GLOBAL"/>
    <s v="NO SOLICITADAS"/>
  </r>
  <r>
    <x v="2"/>
    <s v="204-8-3"/>
    <n v="10"/>
    <s v="GAS NATURAL"/>
    <s v="SERVICIO DE INSPECCION DE INSTALACION DE GAS NATURAL EN SERVICIO DE USO INDUSTRIAL FCT. 4791 INSPECCION Y CONSTRUCCION DE REDES S.A.S."/>
    <n v="83101601"/>
    <s v="CONTRATACIÓN DIRECTA"/>
    <n v="1"/>
    <n v="12"/>
    <n v="1"/>
    <n v="2281085"/>
    <s v="GLOBAL"/>
    <s v="NO SOLICITADAS"/>
  </r>
  <r>
    <x v="2"/>
    <s v="204-8-3"/>
    <n v="10"/>
    <s v="GAS NATURAL"/>
    <s v="SERVICIO DE GAS NATURAL EDIFICIO HORUS RAPAZ FCT VARIAS OFICIO 3900052933 GRUAL-ESINS-56-23."/>
    <n v="83101601"/>
    <s v="CONTRATACIÓN DIRECTA"/>
    <n v="1"/>
    <n v="12"/>
    <n v="1"/>
    <n v="208846"/>
    <s v="GLOBAL"/>
    <s v="NO SOLICITADAS"/>
  </r>
  <r>
    <x v="2"/>
    <s v="204-8-3"/>
    <n v="10"/>
    <s v="GAS NATURAL"/>
    <s v="SERVICIO DE GAS NATURAL FCT. 2038123481 GASES DEL CARIBE S.A. E.S.P. OFICIO 3900060343 GRUAL-ESINS-56-23"/>
    <n v="83101601"/>
    <s v="CONTRATACIÓN DIRECTA"/>
    <n v="1"/>
    <n v="12"/>
    <n v="1"/>
    <n v="6618337"/>
    <s v="GLOBAL"/>
    <s v="NO SOLICITADAS"/>
  </r>
  <r>
    <x v="2"/>
    <s v="204-8-3"/>
    <n v="10"/>
    <s v="GAS NATURAL"/>
    <s v="SERVICIO DE GAS"/>
    <n v="83101601"/>
    <s v="CONTRATACIÓN DIRECTA"/>
    <n v="1"/>
    <n v="12"/>
    <n v="1"/>
    <n v="206636"/>
    <s v="GLOBAL"/>
    <s v="NO SOLICITADAS"/>
  </r>
  <r>
    <x v="2"/>
    <s v="204-8-3"/>
    <n v="10"/>
    <s v="GAS NATURAL"/>
    <s v="SERVICIO DE GAS NATURAL FCT. 2039390355 GASES DEL CARIBE S.A. E.S.P. OFICIO 3900080153 GRUAL-ESINS."/>
    <n v="83101601"/>
    <s v="CONTRATACIÓN DIRECTA"/>
    <n v="1"/>
    <n v="12"/>
    <n v="1"/>
    <n v="12567150"/>
    <s v="GLOBAL"/>
    <s v="NO SOLICITADAS"/>
  </r>
  <r>
    <x v="2"/>
    <s v="204-41-13"/>
    <n v="10"/>
    <s v="OTROS GASTOS POR ADQUISICION DE SERVICIOS"/>
    <s v="OPERACIÓN Y MONITOREO INFRAESTRUCTURA DE SERVICIOS BÁSICOS RADARES CACOM-3"/>
    <n v="83101506"/>
    <s v="MÍNIMA CUANTÍA"/>
    <n v="4"/>
    <n v="5"/>
    <n v="1"/>
    <n v="24466400"/>
    <s v="GLOBAL"/>
    <s v="NO SOLICITADAS"/>
  </r>
  <r>
    <x v="2"/>
    <s v="204-4-3"/>
    <n v="10"/>
    <s v="ELEMENTOS DE ALOJAMIENTO Y CAMPAÑA"/>
    <s v="JUEGO DE SABANAS PARA CAMA SENCILLA"/>
    <n v="52121509"/>
    <s v="MÍNIMA CUANTÍA"/>
    <n v="6"/>
    <n v="1"/>
    <n v="85"/>
    <n v="5941500"/>
    <s v="UNIDAD"/>
    <s v="NO SOLICITADAS"/>
  </r>
  <r>
    <x v="2"/>
    <s v="204-4-3"/>
    <n v="10"/>
    <s v="ELEMENTOS DE ALOJAMIENTO Y CAMPAÑA"/>
    <s v="SOBRANTE SABANAS -10"/>
    <n v="52121509"/>
    <s v="MÍNIMA CUANTÍA"/>
    <n v="6"/>
    <n v="1"/>
    <n v="1"/>
    <n v="58548"/>
    <s v="UNIDAD"/>
    <s v="NO SOLICITADAS"/>
  </r>
  <r>
    <x v="2"/>
    <s v="204-4-3"/>
    <n v="16"/>
    <s v="ELEMENTOS DE ALOJAMIENTO Y CAMPAÑA"/>
    <s v="JUEGO DE SABANAS PARA CAMA SENCILLA"/>
    <n v="52121509"/>
    <s v="MÍNIMA CUANTÍA"/>
    <n v="6"/>
    <n v="1"/>
    <n v="14"/>
    <n v="978600"/>
    <s v="UNIDAD"/>
    <s v="NO SOLICITADAS"/>
  </r>
  <r>
    <x v="2"/>
    <s v="204-4-3"/>
    <n v="16"/>
    <s v="ELEMENTOS DE ALOJAMIENTO Y CAMPAÑA"/>
    <s v="TOALLAS DE CUERPO"/>
    <n v="52121700"/>
    <s v="MÍNIMA CUANTÍA"/>
    <n v="6"/>
    <n v="1"/>
    <n v="135"/>
    <n v="2821500"/>
    <s v="UNIDAD"/>
    <s v="NO SOLICITADAS"/>
  </r>
  <r>
    <x v="2"/>
    <s v="204-4-3"/>
    <n v="16"/>
    <s v="ELEMENTOS DE ALOJAMIENTO Y CAMPAÑA"/>
    <s v="TOALLAS DE MANO"/>
    <n v="52121700"/>
    <s v="MÍNIMA CUANTÍA"/>
    <n v="6"/>
    <n v="1"/>
    <n v="37"/>
    <n v="403300"/>
    <s v="UNIDAD"/>
    <s v="NO SOLICITADAS"/>
  </r>
  <r>
    <x v="2"/>
    <s v="204-4-3"/>
    <n v="16"/>
    <s v="ELEMENTOS DE ALOJAMIENTO Y CAMPAÑA"/>
    <s v="TOALLAS DE PIE"/>
    <n v="52121700"/>
    <s v="MÍNIMA CUANTÍA"/>
    <n v="6"/>
    <n v="1"/>
    <n v="56"/>
    <n v="386400"/>
    <s v="UNIDAD"/>
    <s v="NO SOLICITADAS"/>
  </r>
  <r>
    <x v="2"/>
    <s v="204-4-3"/>
    <n v="16"/>
    <s v="ELEMENTOS DE ALOJAMIENTO Y CAMPAÑA"/>
    <s v="EDREDONES DE CAMA SENCILLA"/>
    <n v="52121502"/>
    <s v="MÍNIMA CUANTÍA"/>
    <n v="6"/>
    <n v="1"/>
    <n v="20"/>
    <n v="1398000"/>
    <s v="UNIDAD"/>
    <s v="NO SOLICITADAS"/>
  </r>
  <r>
    <x v="2"/>
    <s v="204-5-8"/>
    <n v="10"/>
    <s v="SERVICIO DE ASEO"/>
    <s v="JARDINERIA Y PODA PARA EL CACOM 3"/>
    <n v="70111703"/>
    <s v="MÍNIMA CUANTÍA"/>
    <n v="1"/>
    <n v="6"/>
    <n v="1"/>
    <n v="29333345"/>
    <s v="GLOBAL"/>
    <s v="NO SOLICITADAS"/>
  </r>
  <r>
    <x v="2"/>
    <s v="204-41-13"/>
    <n v="16"/>
    <s v="OTROS GASTOS POR ADQUISICION DE SERVICIOS"/>
    <s v="CPA ADICION PETAP Y PETAR"/>
    <n v="83101506"/>
    <s v="MÍNIMA CUANTÍA"/>
    <n v="8"/>
    <n v="2"/>
    <n v="1"/>
    <n v="5240980"/>
    <s v="GLOBAL"/>
    <s v="NO SOLICITADAS"/>
  </r>
  <r>
    <x v="2"/>
    <s v="204-41-13"/>
    <n v="16"/>
    <s v="OTROS GASTOS POR ADQUISICION DE SERVICIOS"/>
    <s v="AMARRE ANALISIS DE AGUA VF2019"/>
    <n v="70171501"/>
    <s v="MÍNIMA CUANTÍA"/>
    <n v="1"/>
    <n v="6"/>
    <n v="1"/>
    <n v="421500"/>
    <s v="GLOBAL"/>
    <s v=""/>
  </r>
  <r>
    <x v="2"/>
    <s v="204-41-13"/>
    <n v="16"/>
    <s v="OTROS GASTOS POR ADQUISICION DE SERVICIOS"/>
    <s v="AMARRE RESIDUOS PELIG VF2019"/>
    <n v="76121900"/>
    <s v="MÍNIMA CUANTÍA"/>
    <n v="1"/>
    <n v="6"/>
    <n v="1"/>
    <n v="267900"/>
    <s v="GLOBAL"/>
    <s v=""/>
  </r>
  <r>
    <x v="2"/>
    <s v="204-41-13"/>
    <n v="10"/>
    <s v="OTROS GASTOS POR ADQUISICION DE SERVICIOS"/>
    <s v="SOBRANTE APOYO FLOR"/>
    <n v="83101506"/>
    <s v="MÍNIMA CUANTÍA"/>
    <n v="1"/>
    <n v="6"/>
    <n v="1"/>
    <n v="533600"/>
    <s v="GLOBAL"/>
    <s v=""/>
  </r>
  <r>
    <x v="2"/>
    <s v="204-1-9"/>
    <n v="10"/>
    <s v="EQUIPO DE CAFETERIA"/>
    <s v="ESTUFAS ELECTRICAS"/>
    <n v="48101500"/>
    <s v="MÍNIMA CUANTÍA"/>
    <n v="10"/>
    <n v="1"/>
    <n v="2"/>
    <n v="4306605.58"/>
    <s v="UNIDAD"/>
    <s v="NO SOLICITADAS"/>
  </r>
  <r>
    <x v="2"/>
    <s v="204-1-25"/>
    <n v="10"/>
    <s v="OTRAS COMPRAS DE EQUIPOS"/>
    <s v="ULTRASONIC TRANSDUCER KIT P/N NEK-A-T-37MLG-M"/>
    <n v="41112100"/>
    <s v="SELECCIÓN ABREVIADA SUBASTA INVERSA"/>
    <n v="1"/>
    <n v="10"/>
    <n v="1"/>
    <n v="25000000"/>
    <s v="UNIDAD"/>
    <s v="NO SOLICITADAS"/>
  </r>
  <r>
    <x v="2"/>
    <s v="204-1-20"/>
    <n v="10"/>
    <s v="COMPRESORES"/>
    <s v="COMPRESOR LIBRE DE ACEITE PARA AIRE SECO MEDICINAL CABEZOTE MOTOR DE 1.5 HP Y TANQUE ACUMULADOR DE 30 O 60 LITROS."/>
    <n v="40151601"/>
    <s v="SELECCIÓN ABREVIADA SUBASTA INVERSA"/>
    <n v="10"/>
    <n v="7"/>
    <n v="1"/>
    <n v="2651033"/>
    <s v="UNIDAD"/>
    <s v="NO SOLICITADAS"/>
  </r>
  <r>
    <x v="2"/>
    <s v="204-1-25"/>
    <n v="10"/>
    <s v="OTRAS COMPRAS DE EQUIPOS"/>
    <s v="SOBRANTE CPA NO.54 UNIDAD"/>
    <n v="27112007"/>
    <s v="MÍNIMA CUANTÍA"/>
    <n v="1"/>
    <n v="6"/>
    <n v="1"/>
    <n v="11454"/>
    <s v="UNIDAD"/>
    <s v=""/>
  </r>
  <r>
    <x v="2"/>
    <s v="204-41-13"/>
    <n v="16"/>
    <s v="OTROS GASTOS POR ADQUISICION DE SERVICIOS"/>
    <s v="DIA DE LA FAMILIA CACOM-3"/>
    <n v="93141506"/>
    <s v="MÍNIMA CUANTÍA"/>
    <n v="9"/>
    <n v="2"/>
    <n v="1"/>
    <n v="8000000"/>
    <s v="GLOBAL"/>
    <s v="NO SOLICITADAS"/>
  </r>
  <r>
    <x v="2"/>
    <s v="204-5-8"/>
    <n v="16"/>
    <s v="SERVICIO DE ASEO"/>
    <s v="JARDINERIA Y PODA PARA EL CACOM 3"/>
    <n v="70111703"/>
    <s v="MÍNIMA CUANTÍA"/>
    <n v="9"/>
    <n v="3"/>
    <n v="1"/>
    <n v="355492"/>
    <s v="GLOBAL"/>
    <s v="NO SOLICITADAS"/>
  </r>
  <r>
    <x v="2"/>
    <s v="204-5-8"/>
    <n v="16"/>
    <s v="SERVICIO DE ASEO"/>
    <s v="JARDINERIA Y PODA PARA EL CACOM 3"/>
    <n v="70111703"/>
    <s v="MÍNIMA CUANTÍA"/>
    <n v="9"/>
    <n v="3"/>
    <n v="1"/>
    <n v="5846279"/>
    <s v="GLOBAL"/>
    <s v="NO SOLICITADAS"/>
  </r>
  <r>
    <x v="2"/>
    <s v="204-1-3"/>
    <n v="10"/>
    <s v="HERRAMIENTAS"/>
    <s v="JUEGO DE COPAS CDT 1/2&quot; MULTIESTRIAS"/>
    <n v="27111702"/>
    <s v="MÍNIMA CUANTÍA"/>
    <n v="9"/>
    <n v="3"/>
    <n v="1"/>
    <n v="130900"/>
    <s v="UNIDAD"/>
    <s v="NO SOLICITADAS"/>
  </r>
  <r>
    <x v="2"/>
    <s v="204-1-3"/>
    <n v="10"/>
    <s v="HERRAMIENTAS"/>
    <s v="JUEGO DE COPAS CDT 1/2&quot; ALLEN"/>
    <n v="27111702"/>
    <s v="MÍNIMA CUANTÍA"/>
    <n v="9"/>
    <n v="3"/>
    <n v="1"/>
    <n v="130900"/>
    <s v="UNIDAD"/>
    <s v="NO SOLICITADAS"/>
  </r>
  <r>
    <x v="2"/>
    <s v="204-1-3"/>
    <n v="10"/>
    <s v="HERRAMIENTAS"/>
    <s v="JUEGO DE COPAS CDT 1/2&quot; TORX"/>
    <n v="27111702"/>
    <s v="MÍNIMA CUANTÍA"/>
    <n v="9"/>
    <n v="3"/>
    <n v="1"/>
    <n v="130900"/>
    <s v="UNIDAD"/>
    <s v="NO SOLICITADAS"/>
  </r>
  <r>
    <x v="2"/>
    <s v="204-1-3"/>
    <n v="10"/>
    <s v="HERRAMIENTAS"/>
    <s v="CALIBRADOR DE ROSCA MIXTO"/>
    <n v="41111621"/>
    <s v="MÍNIMA CUANTÍA"/>
    <n v="9"/>
    <n v="3"/>
    <n v="1"/>
    <n v="83300"/>
    <s v="UNIDAD"/>
    <s v="NO SOLICITADAS"/>
  </r>
  <r>
    <x v="2"/>
    <s v="204-1-3"/>
    <n v="10"/>
    <s v="HERRAMIENTAS"/>
    <s v="CALIBRADOR DE LAINAS MIXTO"/>
    <n v="41111621"/>
    <s v="MÍNIMA CUANTÍA"/>
    <n v="9"/>
    <n v="3"/>
    <n v="1"/>
    <n v="59500"/>
    <s v="UNIDAD"/>
    <s v="NO SOLICITADAS"/>
  </r>
  <r>
    <x v="2"/>
    <s v="204-1-3"/>
    <n v="10"/>
    <s v="HERRAMIENTAS"/>
    <s v="PUNTA LOGICA"/>
    <n v="20121904"/>
    <s v="MÍNIMA CUANTÍA"/>
    <n v="9"/>
    <n v="3"/>
    <n v="1"/>
    <n v="41650"/>
    <s v="UNIDAD"/>
    <s v="NO SOLICITADAS"/>
  </r>
  <r>
    <x v="2"/>
    <s v="204-1-3"/>
    <n v="10"/>
    <s v="HERRAMIENTAS"/>
    <s v="PRENSA ANILLOS MEDIANO"/>
    <n v="23151607"/>
    <s v="MÍNIMA CUANTÍA"/>
    <n v="9"/>
    <n v="3"/>
    <n v="1"/>
    <n v="119000"/>
    <s v="UNIDAD"/>
    <s v="NO SOLICITADAS"/>
  </r>
  <r>
    <x v="2"/>
    <s v="204-1-3"/>
    <n v="10"/>
    <s v="HERRAMIENTAS"/>
    <s v="JUEGO DESTORNILLADOR 10PZ"/>
    <n v="27111728"/>
    <s v="MÍNIMA CUANTÍA"/>
    <n v="9"/>
    <n v="3"/>
    <n v="1"/>
    <n v="107100"/>
    <s v="UNIDAD"/>
    <s v="NO SOLICITADAS"/>
  </r>
  <r>
    <x v="2"/>
    <s v="204-1-3"/>
    <n v="10"/>
    <s v="HERRAMIENTAS"/>
    <s v="DESTORNILLADOR DE PALA 3/8&quot; X 12&quot;"/>
    <n v="27111728"/>
    <s v="MÍNIMA CUANTÍA"/>
    <n v="9"/>
    <n v="3"/>
    <n v="1"/>
    <n v="35700"/>
    <s v="UNIDAD"/>
    <s v="NO SOLICITADAS"/>
  </r>
  <r>
    <x v="2"/>
    <s v="204-1-3"/>
    <n v="10"/>
    <s v="HERRAMIENTAS"/>
    <s v="DESTORNILLADOR DE ESTRIA 5/16&quot; X 12&quot;"/>
    <n v="27111728"/>
    <s v="MÍNIMA CUANTÍA"/>
    <n v="9"/>
    <n v="3"/>
    <n v="1"/>
    <n v="35700"/>
    <s v="UNIDAD"/>
    <s v="NO SOLICITADAS"/>
  </r>
  <r>
    <x v="2"/>
    <s v="204-1-3"/>
    <n v="10"/>
    <s v="HERRAMIENTAS"/>
    <s v="JUEGO DE LLAVES ALLEN MILIMETRICAS LARGA"/>
    <n v="27111710"/>
    <s v="MÍNIMA CUANTÍA"/>
    <n v="9"/>
    <n v="3"/>
    <n v="1"/>
    <n v="53550"/>
    <s v="UNIDAD"/>
    <s v="NO SOLICITADAS"/>
  </r>
  <r>
    <x v="2"/>
    <s v="204-1-3"/>
    <n v="10"/>
    <s v="HERRAMIENTAS"/>
    <s v="JUEGO DE LLAVES ALLEN PULGADAS LARGA"/>
    <n v="27111710"/>
    <s v="MÍNIMA CUANTÍA"/>
    <n v="9"/>
    <n v="3"/>
    <n v="1"/>
    <n v="53550"/>
    <s v="UNIDAD"/>
    <s v="NO SOLICITADAS"/>
  </r>
  <r>
    <x v="2"/>
    <s v="204-1-3"/>
    <n v="10"/>
    <s v="HERRAMIENTAS"/>
    <s v="JUEGO DE LLAVES ALLEN TORX LARGA"/>
    <n v="27111710"/>
    <s v="MÍNIMA CUANTÍA"/>
    <n v="9"/>
    <n v="3"/>
    <n v="1"/>
    <n v="95200"/>
    <s v="UNIDAD"/>
    <s v="NO SOLICITADAS"/>
  </r>
  <r>
    <x v="2"/>
    <s v="204-1-3"/>
    <n v="10"/>
    <s v="HERRAMIENTAS"/>
    <s v="JUEGO DE LLAVES CORONA MILIMETRICO"/>
    <n v="27111729"/>
    <s v="MÍNIMA CUANTÍA"/>
    <n v="9"/>
    <n v="3"/>
    <n v="1"/>
    <n v="154700"/>
    <s v="UNIDAD"/>
    <s v="NO SOLICITADAS"/>
  </r>
  <r>
    <x v="2"/>
    <s v="204-1-3"/>
    <n v="10"/>
    <s v="HERRAMIENTAS"/>
    <s v="JUEGO DE LLAVES CORANA PULGADAS"/>
    <n v="27111729"/>
    <s v="MÍNIMA CUANTÍA"/>
    <n v="9"/>
    <n v="3"/>
    <n v="1"/>
    <n v="154700"/>
    <s v="UNIDAD"/>
    <s v="NO SOLICITADAS"/>
  </r>
  <r>
    <x v="2"/>
    <s v="204-1-3"/>
    <n v="10"/>
    <s v="HERRAMIENTAS"/>
    <s v="HOMBRE SOLO RECTO 10&quot;"/>
    <n v="27111750"/>
    <s v="MÍNIMA CUANTÍA"/>
    <n v="9"/>
    <n v="3"/>
    <n v="1"/>
    <n v="41650"/>
    <s v="UNIDAD"/>
    <s v="NO SOLICITADAS"/>
  </r>
  <r>
    <x v="2"/>
    <s v="204-1-3"/>
    <n v="10"/>
    <s v="HERRAMIENTAS"/>
    <s v="HOMBRE SOLO CURVO 10&quot;"/>
    <n v="27111750"/>
    <s v="MÍNIMA CUANTÍA"/>
    <n v="9"/>
    <n v="3"/>
    <n v="1"/>
    <n v="41650"/>
    <s v="UNIDAD"/>
    <s v="NO SOLICITADAS"/>
  </r>
  <r>
    <x v="2"/>
    <s v="204-1-3"/>
    <n v="10"/>
    <s v="HERRAMIENTAS"/>
    <s v="HOMBRE SOLO DE CADENA"/>
    <n v="27111750"/>
    <s v="MÍNIMA CUANTÍA"/>
    <n v="9"/>
    <n v="3"/>
    <n v="1"/>
    <n v="53550"/>
    <s v="UNIDAD"/>
    <s v="NO SOLICITADAS"/>
  </r>
  <r>
    <x v="2"/>
    <s v="204-1-3"/>
    <n v="10"/>
    <s v="HERRAMIENTAS"/>
    <s v="LLAVE DE CADENA 15&quot;"/>
    <n v="27111765"/>
    <s v="MÍNIMA CUANTÍA"/>
    <n v="9"/>
    <n v="3"/>
    <n v="1"/>
    <n v="59500"/>
    <s v="UNIDAD"/>
    <s v="NO SOLICITADAS"/>
  </r>
  <r>
    <x v="2"/>
    <s v="204-1-3"/>
    <n v="10"/>
    <s v="HERRAMIENTAS"/>
    <s v="LLAVE DE EXPANSION 12&quot;"/>
    <n v="27111700"/>
    <s v="MÍNIMA CUANTÍA"/>
    <n v="9"/>
    <n v="3"/>
    <n v="1"/>
    <n v="65450"/>
    <s v="UNIDAD"/>
    <s v="NO SOLICITADAS"/>
  </r>
  <r>
    <x v="2"/>
    <s v="204-1-3"/>
    <n v="10"/>
    <s v="HERRAMIENTAS"/>
    <s v="JUEGO DE LLAVES MIXTA 6MM A 32MM"/>
    <n v="27111729"/>
    <s v="MÍNIMA CUANTÍA"/>
    <n v="9"/>
    <n v="3"/>
    <n v="1"/>
    <n v="380800"/>
    <s v="UNIDAD"/>
    <s v="NO SOLICITADAS"/>
  </r>
  <r>
    <x v="2"/>
    <s v="204-1-3"/>
    <n v="10"/>
    <s v="HERRAMIENTAS"/>
    <s v="RECOGEDOR MAGNETICO FLEXIBLE"/>
    <n v="44101710"/>
    <s v="MÍNIMA CUANTÍA"/>
    <n v="9"/>
    <n v="3"/>
    <n v="1"/>
    <n v="35700"/>
    <s v="UNIDAD"/>
    <s v="NO SOLICITADAS"/>
  </r>
  <r>
    <x v="2"/>
    <s v="204-1-3"/>
    <n v="10"/>
    <s v="HERRAMIENTAS"/>
    <s v="MARTILLO DE GOLPE SECO"/>
    <n v="27111602"/>
    <s v="MÍNIMA CUANTÍA"/>
    <n v="9"/>
    <n v="3"/>
    <n v="1"/>
    <n v="71400"/>
    <s v="UNIDAD"/>
    <s v="NO SOLICITADAS"/>
  </r>
  <r>
    <x v="2"/>
    <s v="204-1-3"/>
    <n v="10"/>
    <s v="HERRAMIENTAS"/>
    <s v="MONA MANGO DE FIBRA 2 LB"/>
    <n v="27111602"/>
    <s v="MÍNIMA CUANTÍA"/>
    <n v="9"/>
    <n v="3"/>
    <n v="1"/>
    <n v="53550"/>
    <s v="UNIDAD"/>
    <s v="NO SOLICITADAS"/>
  </r>
  <r>
    <x v="2"/>
    <s v="204-1-3"/>
    <n v="10"/>
    <s v="HERRAMIENTAS"/>
    <s v="JGO. DE BOTADORES CILINDRICOS"/>
    <n v="27111900"/>
    <s v="MÍNIMA CUANTÍA"/>
    <n v="9"/>
    <n v="3"/>
    <n v="1"/>
    <n v="107100"/>
    <s v="UNIDAD"/>
    <s v="NO SOLICITADAS"/>
  </r>
  <r>
    <x v="2"/>
    <s v="204-1-3"/>
    <n v="10"/>
    <s v="HERRAMIENTAS"/>
    <s v="LLAVE DE TACON MILIMETRICA"/>
    <n v="27111729"/>
    <s v="MÍNIMA CUANTÍA"/>
    <n v="9"/>
    <n v="3"/>
    <n v="1"/>
    <n v="142800"/>
    <s v="UNIDAD"/>
    <s v="NO SOLICITADAS"/>
  </r>
  <r>
    <x v="2"/>
    <s v="204-1-3"/>
    <n v="10"/>
    <s v="HERRAMIENTAS"/>
    <s v="LLAVE DE TACON EN PULGADA"/>
    <n v="27111729"/>
    <s v="MÍNIMA CUANTÍA"/>
    <n v="9"/>
    <n v="3"/>
    <n v="1"/>
    <n v="142800"/>
    <s v="UNIDAD"/>
    <s v="NO SOLICITADAS"/>
  </r>
  <r>
    <x v="2"/>
    <s v="204-1-3"/>
    <n v="10"/>
    <s v="HERRAMIENTAS"/>
    <s v="PATA DE CABRA"/>
    <n v="31162807"/>
    <s v="MÍNIMA CUANTÍA"/>
    <n v="9"/>
    <n v="3"/>
    <n v="1"/>
    <n v="65450"/>
    <s v="UNIDAD"/>
    <s v="NO SOLICITADAS"/>
  </r>
  <r>
    <x v="2"/>
    <s v="204-1-3"/>
    <n v="10"/>
    <s v="HERRAMIENTAS"/>
    <s v="JUEGO DE PINZAS CONTRARIAS"/>
    <n v="27112105"/>
    <s v="MÍNIMA CUANTÍA"/>
    <n v="9"/>
    <n v="3"/>
    <n v="1"/>
    <n v="273700"/>
    <s v="UNIDAD"/>
    <s v="NO SOLICITADAS"/>
  </r>
  <r>
    <x v="2"/>
    <s v="204-1-3"/>
    <n v="10"/>
    <s v="HERRAMIENTAS"/>
    <s v="TORQUIMETRO DE 3/8&quot; FT/LB"/>
    <n v="23153702"/>
    <s v="MÍNIMA CUANTÍA"/>
    <n v="9"/>
    <n v="3"/>
    <n v="1"/>
    <n v="178500"/>
    <s v="UNIDAD"/>
    <s v="NO SOLICITADAS"/>
  </r>
  <r>
    <x v="2"/>
    <s v="204-1-3"/>
    <n v="10"/>
    <s v="HERRAMIENTAS"/>
    <s v="TORQUIMETRO DE 1/2&quot; FT/LB"/>
    <n v="23153702"/>
    <s v="MÍNIMA CUANTÍA"/>
    <n v="9"/>
    <n v="3"/>
    <n v="1"/>
    <n v="297500"/>
    <s v="UNIDAD"/>
    <s v="NO SOLICITADAS"/>
  </r>
  <r>
    <x v="2"/>
    <s v="204-1-3"/>
    <n v="10"/>
    <s v="HERRAMIENTAS"/>
    <s v="JUEGO DE EXTRACTORES INTERIOR Y EXTERNO"/>
    <n v="27111712"/>
    <s v="MÍNIMA CUANTÍA"/>
    <n v="9"/>
    <n v="3"/>
    <n v="1"/>
    <n v="440300"/>
    <s v="UNIDAD"/>
    <s v="NO SOLICITADAS"/>
  </r>
  <r>
    <x v="2"/>
    <s v="204-1-3"/>
    <n v="10"/>
    <s v="HERRAMIENTAS"/>
    <s v="PINZA FLEXIBLE"/>
    <n v="27112105"/>
    <s v="MÍNIMA CUANTÍA"/>
    <n v="9"/>
    <n v="3"/>
    <n v="1"/>
    <n v="124950"/>
    <s v="UNIDAD"/>
    <s v="NO SOLICITADAS"/>
  </r>
  <r>
    <x v="2"/>
    <s v="204-1-3"/>
    <n v="10"/>
    <s v="HERRAMIENTAS"/>
    <s v="PINZA PICO LORO 10&quot;"/>
    <n v="27112105"/>
    <s v="MÍNIMA CUANTÍA"/>
    <n v="9"/>
    <n v="3"/>
    <n v="1"/>
    <n v="35700"/>
    <s v="UNIDAD"/>
    <s v="NO SOLICITADAS"/>
  </r>
  <r>
    <x v="2"/>
    <s v="204-1-3"/>
    <n v="10"/>
    <s v="HERRAMIENTAS"/>
    <s v="ALICATE UNIVERSAL 8&quot;"/>
    <n v="27112137"/>
    <s v="MÍNIMA CUANTÍA"/>
    <n v="9"/>
    <n v="3"/>
    <n v="1"/>
    <n v="26180"/>
    <s v="UNIDAD"/>
    <s v="NO SOLICITADAS"/>
  </r>
  <r>
    <x v="2"/>
    <s v="204-1-3"/>
    <n v="10"/>
    <s v="HERRAMIENTAS"/>
    <s v="CORTA FRIO DE 7&quot;"/>
    <n v="27112114"/>
    <s v="MÍNIMA CUANTÍA"/>
    <n v="9"/>
    <n v="3"/>
    <n v="1"/>
    <n v="23800"/>
    <s v="UNIDAD"/>
    <s v="NO SOLICITADAS"/>
  </r>
  <r>
    <x v="2"/>
    <s v="204-1-3"/>
    <n v="10"/>
    <s v="HERRAMIENTAS"/>
    <s v="PINZA DE PUNTA 8&quot;"/>
    <n v="27112105"/>
    <s v="MÍNIMA CUANTÍA"/>
    <n v="9"/>
    <n v="3"/>
    <n v="1"/>
    <n v="23800"/>
    <s v="UNIDAD"/>
    <s v="NO SOLICITADAS"/>
  </r>
  <r>
    <x v="2"/>
    <s v="204-1-3"/>
    <n v="10"/>
    <s v="HERRAMIENTAS"/>
    <s v="PINZA DE PUNTA LAGAR"/>
    <n v="27112105"/>
    <s v="MÍNIMA CUANTÍA"/>
    <n v="9"/>
    <n v="3"/>
    <n v="1"/>
    <n v="77350"/>
    <s v="UNIDAD"/>
    <s v="NO SOLICITADAS"/>
  </r>
  <r>
    <x v="2"/>
    <s v="204-1-3"/>
    <n v="10"/>
    <s v="HERRAMIENTAS"/>
    <s v="JUEGO DE ABOCINADOR "/>
    <n v="27112101"/>
    <s v="MÍNIMA CUANTÍA"/>
    <n v="9"/>
    <n v="3"/>
    <n v="1"/>
    <n v="142800"/>
    <s v="UNIDAD"/>
    <s v="NO SOLICITADAS"/>
  </r>
  <r>
    <x v="2"/>
    <s v="204-1-3"/>
    <n v="10"/>
    <s v="HERRAMIENTAS"/>
    <s v="JUEGO DE CINCELES"/>
    <n v="27111900"/>
    <s v="MÍNIMA CUANTÍA"/>
    <n v="9"/>
    <n v="3"/>
    <n v="1"/>
    <n v="103530"/>
    <s v="UNIDAD"/>
    <s v="NO SOLICITADAS"/>
  </r>
  <r>
    <x v="2"/>
    <s v="204-1-3"/>
    <n v="10"/>
    <s v="HERRAMIENTAS"/>
    <s v="JUEGO DE COPAS TIPO Q CDT 1/2&quot;"/>
    <n v="27111702"/>
    <s v="MÍNIMA CUANTÍA"/>
    <n v="9"/>
    <n v="3"/>
    <n v="1"/>
    <n v="107100"/>
    <s v="UNIDAD"/>
    <s v="NO SOLICITADAS"/>
  </r>
  <r>
    <x v="2"/>
    <s v="204-1-3"/>
    <n v="10"/>
    <s v="HERRAMIENTAS"/>
    <s v="LLAVE DE CORREA"/>
    <n v="27111708"/>
    <s v="MÍNIMA CUANTÍA"/>
    <n v="9"/>
    <n v="3"/>
    <n v="1"/>
    <n v="47600"/>
    <s v="UNIDAD"/>
    <s v="NO SOLICITADAS"/>
  </r>
  <r>
    <x v="2"/>
    <s v="204-1-3"/>
    <n v="10"/>
    <s v="HERRAMIENTAS"/>
    <s v="JUEGO DE EXTRACTOR PARA BRAZO AXIAL"/>
    <n v="27111712"/>
    <s v="MÍNIMA CUANTÍA"/>
    <n v="9"/>
    <n v="3"/>
    <n v="1"/>
    <n v="238000"/>
    <s v="UNIDAD"/>
    <s v="NO SOLICITADAS"/>
  </r>
  <r>
    <x v="2"/>
    <s v="204-1-3"/>
    <n v="10"/>
    <s v="HERRAMIENTAS"/>
    <s v="JUEGO DE 11 PZ PARA REMOVER EMBRAGUE"/>
    <n v="26112004"/>
    <s v="MÍNIMA CUANTÍA"/>
    <n v="9"/>
    <n v="3"/>
    <n v="1"/>
    <n v="202300"/>
    <s v="UNIDAD"/>
    <s v="NO SOLICITADAS"/>
  </r>
  <r>
    <x v="2"/>
    <s v="204-1-3"/>
    <n v="10"/>
    <s v="HERRAMIENTAS"/>
    <s v="CALIBRADOR PARA TORX"/>
    <n v="41111621"/>
    <s v="MÍNIMA CUANTÍA"/>
    <n v="9"/>
    <n v="3"/>
    <n v="1"/>
    <n v="17850"/>
    <s v="UNIDAD"/>
    <s v="NO SOLICITADAS"/>
  </r>
  <r>
    <x v="2"/>
    <s v="204-1-3"/>
    <n v="10"/>
    <s v="HERRAMIENTAS"/>
    <s v="JUEGO DE LIMAS JOYEROS"/>
    <n v="27111908"/>
    <s v="MÍNIMA CUANTÍA"/>
    <n v="9"/>
    <n v="3"/>
    <n v="1"/>
    <n v="41650"/>
    <s v="UNIDAD"/>
    <s v="NO SOLICITADAS"/>
  </r>
  <r>
    <x v="2"/>
    <s v="204-1-3"/>
    <n v="10"/>
    <s v="HERRAMIENTAS"/>
    <s v="JUEGO DE LIMAS TALLER"/>
    <n v="27111908"/>
    <s v="MÍNIMA CUANTÍA"/>
    <n v="9"/>
    <n v="3"/>
    <n v="1"/>
    <n v="83300"/>
    <s v="UNIDAD"/>
    <s v="NO SOLICITADAS"/>
  </r>
  <r>
    <x v="2"/>
    <s v="204-1-3"/>
    <n v="10"/>
    <s v="HERRAMIENTAS"/>
    <s v="JUEGO EXTRACTOR DE TORNILLO"/>
    <n v="22101708"/>
    <s v="MÍNIMA CUANTÍA"/>
    <n v="9"/>
    <n v="3"/>
    <n v="1"/>
    <n v="59500"/>
    <s v="UNIDAD"/>
    <s v="NO SOLICITADAS"/>
  </r>
  <r>
    <x v="2"/>
    <s v="204-1-3"/>
    <n v="10"/>
    <s v="HERRAMIENTAS"/>
    <s v="BERBIQUI DE 1/2&quot;"/>
    <n v="27111515"/>
    <s v="MÍNIMA CUANTÍA"/>
    <n v="9"/>
    <n v="3"/>
    <n v="1"/>
    <n v="28560"/>
    <s v="UNIDAD"/>
    <s v="NO SOLICITADAS"/>
  </r>
  <r>
    <x v="2"/>
    <s v="204-1-3"/>
    <n v="10"/>
    <s v="HERRAMIENTAS"/>
    <s v="ADAPTADOR DE 1/2&quot; A 3/8&quot;"/>
    <n v="27112822"/>
    <s v="MÍNIMA CUANTÍA"/>
    <n v="9"/>
    <n v="3"/>
    <n v="1"/>
    <n v="16660"/>
    <s v="UNIDAD"/>
    <s v="NO SOLICITADAS"/>
  </r>
  <r>
    <x v="2"/>
    <s v="204-1-3"/>
    <n v="10"/>
    <s v="HERRAMIENTAS"/>
    <s v="ADAPTADOR DE 3/4&quot; A 1/2&quot;"/>
    <n v="27112822"/>
    <s v="MÍNIMA CUANTÍA"/>
    <n v="9"/>
    <n v="3"/>
    <n v="1"/>
    <n v="16660"/>
    <s v="UNIDAD"/>
    <s v="NO SOLICITADAS"/>
  </r>
  <r>
    <x v="2"/>
    <s v="204-1-3"/>
    <n v="10"/>
    <s v="HERRAMIENTAS"/>
    <s v="NAVAJA METALICA INDUSTRIAL"/>
    <n v="27111504"/>
    <s v="MÍNIMA CUANTÍA"/>
    <n v="9"/>
    <n v="3"/>
    <n v="1"/>
    <n v="17850"/>
    <s v="UNIDAD"/>
    <s v="NO SOLICITADAS"/>
  </r>
  <r>
    <x v="2"/>
    <s v="204-1-3"/>
    <n v="10"/>
    <s v="HERRAMIENTAS"/>
    <s v="PISTOLA DE SOLDADURA DE ESTAÑO"/>
    <n v="23271417"/>
    <s v="MÍNIMA CUANTÍA"/>
    <n v="9"/>
    <n v="3"/>
    <n v="1"/>
    <n v="511673"/>
    <s v="UNIDAD"/>
    <s v="NO SOLICITADAS"/>
  </r>
  <r>
    <x v="2"/>
    <s v="204-1-3"/>
    <n v="10"/>
    <s v="HERRAMIENTAS"/>
    <s v="MANGUERA OXICORTE"/>
    <n v="40142017"/>
    <s v="MÍNIMA CUANTÍA"/>
    <n v="9"/>
    <n v="3"/>
    <n v="12"/>
    <n v="285600"/>
    <s v="UNIDAD"/>
    <s v="NO SOLICITADAS"/>
  </r>
  <r>
    <x v="2"/>
    <s v="204-1-3"/>
    <n v="10"/>
    <s v="HERRAMIENTAS"/>
    <s v="MEZCLADOR DE SOLDADURA CON PUNTAS"/>
    <n v="23271700"/>
    <s v="MÍNIMA CUANTÍA"/>
    <n v="9"/>
    <n v="3"/>
    <n v="1"/>
    <n v="357000"/>
    <s v="UNIDAD"/>
    <s v="NO SOLICITADAS"/>
  </r>
  <r>
    <x v="2"/>
    <s v="204-1-3"/>
    <n v="10"/>
    <s v="HERRAMIENTAS"/>
    <s v="MANOMETROS DE OXICORTE"/>
    <n v="41103311"/>
    <s v="MÍNIMA CUANTÍA"/>
    <n v="9"/>
    <n v="3"/>
    <n v="1"/>
    <n v="297500"/>
    <s v="UNIDAD"/>
    <s v="NO SOLICITADAS"/>
  </r>
  <r>
    <x v="2"/>
    <s v="204-1-3"/>
    <n v="10"/>
    <s v="HERRAMIENTAS"/>
    <s v="JUEGO DE MARTILLO DE LATONERIA CON PESAS"/>
    <n v="27111602"/>
    <s v="MÍNIMA CUANTÍA"/>
    <n v="9"/>
    <n v="3"/>
    <n v="1"/>
    <n v="142800"/>
    <s v="UNIDAD"/>
    <s v="NO SOLICITADAS"/>
  </r>
  <r>
    <x v="2"/>
    <s v="204-1-3"/>
    <n v="10"/>
    <s v="HERRAMIENTAS"/>
    <s v="HOMBRE SOLO EN C"/>
    <n v="27111750"/>
    <s v="MÍNIMA CUANTÍA"/>
    <n v="9"/>
    <n v="3"/>
    <n v="1"/>
    <n v="71400"/>
    <s v="UNIDAD"/>
    <s v="NO SOLICITADAS"/>
  </r>
  <r>
    <x v="2"/>
    <s v="204-1-3"/>
    <n v="10"/>
    <s v="HERRAMIENTAS"/>
    <s v="HOMBRE SOLO SENCILLO"/>
    <n v="27111750"/>
    <s v="MÍNIMA CUANTÍA"/>
    <n v="9"/>
    <n v="3"/>
    <n v="1"/>
    <n v="59500"/>
    <s v="UNIDAD"/>
    <s v="NO SOLICITADAS"/>
  </r>
  <r>
    <x v="2"/>
    <s v="204-1-3"/>
    <n v="10"/>
    <s v="HERRAMIENTAS"/>
    <s v="ACEITERA"/>
    <n v="27110000"/>
    <s v="MÍNIMA CUANTÍA"/>
    <n v="9"/>
    <n v="3"/>
    <n v="1"/>
    <n v="23800"/>
    <s v="UNIDAD"/>
    <s v="NO SOLICITADAS"/>
  </r>
  <r>
    <x v="2"/>
    <s v="204-1-3"/>
    <n v="16"/>
    <s v="HERRAMIENTAS"/>
    <s v="JUEGO DE COPAS Y LLAVES MULTIPLE"/>
    <n v="27111702"/>
    <s v="MÍNIMA CUANTÍA"/>
    <n v="9"/>
    <n v="3"/>
    <n v="1"/>
    <n v="768753"/>
    <s v="UNIDAD"/>
    <s v="NO SOLICITADAS"/>
  </r>
  <r>
    <x v="2"/>
    <s v="204-1-3"/>
    <n v="16"/>
    <s v="HERRAMIENTAS"/>
    <s v="PROBADOR DE COMPRESION DE MOTORES A GASOLINA"/>
    <n v="41114602"/>
    <s v="MÍNIMA CUANTÍA"/>
    <n v="9"/>
    <n v="3"/>
    <n v="1"/>
    <n v="202300"/>
    <s v="UNIDAD"/>
    <s v="NO SOLICITADAS"/>
  </r>
  <r>
    <x v="2"/>
    <s v="204-1-3"/>
    <n v="16"/>
    <s v="HERRAMIENTAS"/>
    <s v="ENGRASADORA MANUAL CON RUEDA"/>
    <n v="27112914"/>
    <s v="MÍNIMA CUANTÍA"/>
    <n v="9"/>
    <n v="3"/>
    <n v="1"/>
    <n v="773500"/>
    <s v="UNIDAD"/>
    <s v="NO SOLICITADAS"/>
  </r>
  <r>
    <x v="2"/>
    <s v="204-1-10"/>
    <n v="10"/>
    <s v="EQUIPO DE LABORATORIO"/>
    <s v="MULTIMETRO"/>
    <n v="41113630"/>
    <s v="MÍNIMA CUANTÍA"/>
    <n v="9"/>
    <n v="3"/>
    <n v="1"/>
    <n v="180000"/>
    <s v="UNIDAD"/>
    <s v="NO SOLICITADAS"/>
  </r>
  <r>
    <x v="2"/>
    <s v="204-1-15"/>
    <n v="10"/>
    <s v="MAQUINARIA INDUSTRIAL"/>
    <s v="PULIDORA PEQUEÑA"/>
    <n v="22101619"/>
    <s v="MÍNIMA CUANTÍA"/>
    <n v="9"/>
    <n v="3"/>
    <n v="1"/>
    <n v="416500"/>
    <s v="UNIDAD"/>
    <s v="NO SOLICITADAS"/>
  </r>
  <r>
    <x v="2"/>
    <s v="204-1-25"/>
    <n v="16"/>
    <s v="OTRAS COMPRAS DE EQUIPOS"/>
    <s v="AIRE ACONDICIONADO DE 60000 BTU/220VAC/TRIFASICO REF 410"/>
    <n v="40101701"/>
    <s v="MÍNIMA CUANTÍA"/>
    <n v="10"/>
    <n v="2"/>
    <n v="2"/>
    <n v="14541800"/>
    <s v="UNIDAD"/>
    <s v="NO SOLICITADAS"/>
  </r>
  <r>
    <x v="2"/>
    <s v="204-1-25"/>
    <n v="16"/>
    <s v="OTRAS COMPRAS DE EQUIPOS"/>
    <s v="AIRE ACONDICIONADO DE 24000 BTU/220VAC/REF 410"/>
    <n v="40101701"/>
    <s v="MÍNIMA CUANTÍA"/>
    <n v="10"/>
    <n v="2"/>
    <n v="2"/>
    <n v="4641000"/>
    <s v="UNIDAD"/>
    <s v="NO SOLICITADAS"/>
  </r>
  <r>
    <x v="2"/>
    <s v="204-1-25"/>
    <n v="16"/>
    <s v="OTRAS COMPRAS DE EQUIPOS"/>
    <s v="AIRE ACONDICIONADO DE 18000 BTU/220VAC/REF 410"/>
    <n v="40101701"/>
    <s v="MÍNIMA CUANTÍA"/>
    <n v="10"/>
    <n v="2"/>
    <n v="5"/>
    <n v="9401000"/>
    <s v="UNIDAD"/>
    <s v="NO SOLICITADAS"/>
  </r>
  <r>
    <x v="2"/>
    <s v="204-1-25"/>
    <n v="16"/>
    <s v="OTRAS COMPRAS DE EQUIPOS"/>
    <s v="AIRE ACONDICIONADO DE 12000 BTU/220VAC/REF 410"/>
    <n v="40101701"/>
    <s v="MÍNIMA CUANTÍA"/>
    <n v="10"/>
    <n v="2"/>
    <n v="1"/>
    <n v="1320900"/>
    <s v="UNIDAD"/>
    <s v="NO SOLICITADAS"/>
  </r>
  <r>
    <x v="2"/>
    <s v="204-4-21"/>
    <n v="10"/>
    <s v="UTENSILIOS DE CAFETERIA"/>
    <s v="JUEGO CUBIERTOS (4 PUESTOS)"/>
    <n v="52151709"/>
    <s v="MÍNIMA CUANTÍA"/>
    <n v="10"/>
    <n v="2"/>
    <n v="112"/>
    <n v="3012800"/>
    <s v="UNIDAD"/>
    <s v="NO SOLICITADAS"/>
  </r>
  <r>
    <x v="2"/>
    <s v="204-4-21"/>
    <n v="10"/>
    <s v="UTENSILIOS DE CAFETERIA"/>
    <s v="VASO CRISTAL PARA JUGO"/>
    <n v="52152102"/>
    <s v="MÍNIMA CUANTÍA"/>
    <n v="10"/>
    <n v="2"/>
    <n v="200"/>
    <n v="360000"/>
    <s v="UNIDAD"/>
    <s v="NO SOLICITADAS"/>
  </r>
  <r>
    <x v="2"/>
    <s v="204-4-21"/>
    <n v="10"/>
    <s v="UTENSILIOS DE CAFETERIA"/>
    <s v="COPA DE AGUA"/>
    <n v="52152104"/>
    <s v="MÍNIMA CUANTÍA"/>
    <n v="10"/>
    <n v="2"/>
    <n v="250"/>
    <n v="1000000"/>
    <s v="UNIDAD"/>
    <s v="NO SOLICITADAS"/>
  </r>
  <r>
    <x v="2"/>
    <s v="204-4-21"/>
    <n v="10"/>
    <s v="UTENSILIOS DE CAFETERIA"/>
    <s v="JARRA DE VIDRIO AGUA 2.66 LITROS"/>
    <n v="5215201"/>
    <s v="MÍNIMA CUANTÍA"/>
    <n v="10"/>
    <n v="2"/>
    <n v="10"/>
    <n v="619000"/>
    <s v="UNIDAD"/>
    <s v="NO SOLICITADAS"/>
  </r>
  <r>
    <x v="2"/>
    <s v="204-4-21"/>
    <n v="10"/>
    <s v="UTENSILIOS DE CAFETERIA"/>
    <s v="BANDEJA ELECTROPLATA RECTANGULAR"/>
    <n v="48101915"/>
    <s v="MÍNIMA CUANTÍA"/>
    <n v="10"/>
    <n v="2"/>
    <n v="12"/>
    <n v="1150800"/>
    <s v="UNIDAD"/>
    <s v="NO SOLICITADAS"/>
  </r>
  <r>
    <x v="2"/>
    <s v="204-4-21"/>
    <n v="10"/>
    <s v="UTENSILIOS DE CAFETERIA"/>
    <s v="BANDEJA ELECTROPLATA REDONDA"/>
    <n v="48101915"/>
    <s v="MÍNIMA CUANTÍA"/>
    <n v="10"/>
    <n v="2"/>
    <n v="6"/>
    <n v="509400"/>
    <s v="UNIDAD"/>
    <s v="NO SOLICITADAS"/>
  </r>
  <r>
    <x v="2"/>
    <s v="204-4-21"/>
    <n v="10"/>
    <s v="UTENSILIOS DE CAFETERIA"/>
    <s v="TERMO PARA CAFÉ 1.5 LITROS"/>
    <n v="13101723"/>
    <s v="MÍNIMA CUANTÍA"/>
    <n v="10"/>
    <n v="2"/>
    <n v="3"/>
    <n v="374700"/>
    <s v="UNIDAD"/>
    <s v="NO SOLICITADAS"/>
  </r>
  <r>
    <x v="2"/>
    <s v="204-41-13"/>
    <n v="10"/>
    <s v="OTROS GASTOS POR ADQUISICION DE SERVICIOS"/>
    <s v="PAGO TRASPASO VEHICULAR"/>
    <n v="93151518"/>
    <s v="SOLICITUD DE INFORMACIÓN A LOS PROVEEDORES"/>
    <n v="10"/>
    <n v="1"/>
    <n v="1"/>
    <n v="1513529"/>
    <s v="GLOBAL"/>
    <s v="NO SOLICITADAS"/>
  </r>
  <r>
    <x v="3"/>
    <s v="101-5-86"/>
    <n v="16"/>
    <s v="PARTIDA ALIMENTACION SOLDADOS"/>
    <s v="PARTIDA ALIMENTACION SOLDADOS"/>
    <n v="0"/>
    <s v="CONTRATACIÓN DIRECTA"/>
    <n v="3"/>
    <n v="9"/>
    <n v="1"/>
    <n v="52000000"/>
    <s v="GLOBAL"/>
    <s v="NO SOLICITADAS"/>
  </r>
  <r>
    <x v="3"/>
    <s v="102-14"/>
    <n v="16"/>
    <s v="REMUNERACION SERVICIOS TECNICOS"/>
    <s v="DOCENTES COLEGIO LUIS F. PINTO"/>
    <n v="86121503"/>
    <s v="CONTRATACIÓN DIRECTA"/>
    <n v="3"/>
    <n v="9"/>
    <n v="1"/>
    <n v="462161468.86000001"/>
    <s v="GLOBAL"/>
    <s v="NO SOLICITADAS"/>
  </r>
  <r>
    <x v="3"/>
    <s v="102-14"/>
    <n v="16"/>
    <s v="REMUNERACION SERVICIOS TECNICOS"/>
    <s v="DOCENTES COLEGIO LUIS F. PINTO VF 2018"/>
    <n v="86121503"/>
    <s v="CONTRATACIÓN DIRECTA"/>
    <n v="1"/>
    <n v="3"/>
    <n v="1"/>
    <n v="89838531.140000001"/>
    <s v="GLOBAL"/>
    <s v="SI APROBADAS"/>
  </r>
  <r>
    <x v="3"/>
    <s v="203-50-2"/>
    <n v="10"/>
    <s v="IMPUESTO DE VEHICULOS"/>
    <s v="IMPUESTO DE VEHICULOS CACOM-4"/>
    <n v="93161601"/>
    <s v="SOLICITUD DE INFORMACIÓN A LOS PROVEEDORES"/>
    <n v="1"/>
    <n v="1"/>
    <n v="1"/>
    <n v="957400"/>
    <s v="GLOBAL"/>
    <s v="NO SOLICITADAS"/>
  </r>
  <r>
    <x v="3"/>
    <s v="203-50-2"/>
    <n v="10"/>
    <s v="IMPUESTO DE VEHICULOS"/>
    <s v="IMPUESTO DE VEHICULOS CACOM-4 VALLE DEL CAUCA"/>
    <n v="93161601"/>
    <s v="SOLICITUD DE INFORMACIÓN A LOS PROVEEDORES"/>
    <n v="4"/>
    <n v="1"/>
    <n v="1"/>
    <n v="1065000"/>
    <s v="GLOBAL"/>
    <s v="NO SOLICITADAS"/>
  </r>
  <r>
    <x v="3"/>
    <s v="203-50-2"/>
    <n v="10"/>
    <s v="IMPUESTO DE VEHICULOS"/>
    <s v="IMPUESTO DE VEHICULOS CACOM-4"/>
    <n v="93161601"/>
    <s v="SOLICITUD DE INFORMACIÓN A LOS PROVEEDORES"/>
    <n v="1"/>
    <n v="1"/>
    <n v="1"/>
    <n v="477600"/>
    <s v="GLOBAL"/>
    <s v="NO SOLICITADAS"/>
  </r>
  <r>
    <x v="3"/>
    <s v="203-50-3"/>
    <n v="10"/>
    <s v="IMPUESTO PREDIAL"/>
    <s v="IMPUESTO PREDIAL CACOM-4"/>
    <n v="93161602"/>
    <s v="SOLICITUD DE INFORMACIÓN A LOS PROVEEDORES"/>
    <n v="1"/>
    <n v="1"/>
    <n v="1"/>
    <n v="166661007"/>
    <s v="GLOBAL"/>
    <s v="NO SOLICITADAS"/>
  </r>
  <r>
    <x v="3"/>
    <s v="203-50-3"/>
    <n v="10"/>
    <s v="IMPUESTO PREDIAL"/>
    <s v="IMPUESTO PREDIAL FLANDES"/>
    <n v="93161602"/>
    <s v="SOLICITUD DE INFORMACIÓN A LOS PROVEEDORES"/>
    <n v="1"/>
    <n v="1"/>
    <n v="1"/>
    <n v="32199200"/>
    <s v="GLOBAL"/>
    <s v="NO SOLICITADAS"/>
  </r>
  <r>
    <x v="3"/>
    <s v="203-50-90"/>
    <n v="10"/>
    <s v="OTROS IMPUESTOS"/>
    <s v="SALDO SOBRE TASA AMBIENTAL MELGAR Y FLANDES"/>
    <n v="93161504"/>
    <s v="SOLICITUD DE INFORMACIÓN A LOS PROVEEDORES"/>
    <n v="1"/>
    <n v="1"/>
    <n v="1"/>
    <n v="3200635"/>
    <s v="GLOBAL"/>
    <s v="NO SOLICITADAS"/>
  </r>
  <r>
    <x v="3"/>
    <s v="203-50-90"/>
    <n v="10"/>
    <s v="OTROS IMPUESTOS"/>
    <s v="SALDO IMPUESTO BOMBERIL"/>
    <n v="93161504"/>
    <s v="SOLICITUD DE INFORMACIÓN A LOS PROVEEDORES"/>
    <n v="1"/>
    <n v="1"/>
    <n v="1"/>
    <n v="118148"/>
    <s v="GLOBAL"/>
    <s v="NO SOLICITADAS"/>
  </r>
  <r>
    <x v="3"/>
    <s v="203-50-90"/>
    <n v="10"/>
    <s v="OTROS IMPUESTOS"/>
    <s v="CONCESION AGUA POTABLE UNIDAD"/>
    <n v="93161504"/>
    <s v="SOLICITUD DE INFORMACIÓN A LOS PROVEEDORES"/>
    <n v="1"/>
    <n v="1"/>
    <n v="1"/>
    <n v="803302"/>
    <s v="GLOBAL"/>
    <s v="NO SOLICITADAS"/>
  </r>
  <r>
    <x v="3"/>
    <s v="203-50-90"/>
    <n v="10"/>
    <s v="OTROS IMPUESTOS"/>
    <s v="CONCESION AGUA POTABLE-LA MARIA"/>
    <n v="93161504"/>
    <s v="SOLICITUD DE INFORMACIÓN A LOS PROVEEDORES"/>
    <n v="1"/>
    <n v="1"/>
    <n v="1"/>
    <n v="1039500"/>
    <s v="GLOBAL"/>
    <s v="NO SOLICITADAS"/>
  </r>
  <r>
    <x v="3"/>
    <s v="203-50-90"/>
    <n v="10"/>
    <s v="OTROS IMPUESTOS"/>
    <s v="USO DE AGUA DEL RIO SUMAPAZ"/>
    <n v="93161504"/>
    <s v="SOLICITUD DE INFORMACIÓN A LOS PROVEEDORES"/>
    <n v="1"/>
    <n v="1"/>
    <n v="1"/>
    <n v="721700"/>
    <s v="GLOBAL"/>
    <s v="NO SOLICITADAS"/>
  </r>
  <r>
    <x v="3"/>
    <s v="203-50-90"/>
    <n v="10"/>
    <s v="OTROS IMPUESTOS"/>
    <s v="SALDO SOLIDOS ARROJADOS AL RIO SUMAPAZ (TASAS RETRIBUTIVAS)"/>
    <n v="93161504"/>
    <s v="SOLICITUD DE INFORMACIÓN A LOS PROVEEDORES"/>
    <n v="1"/>
    <n v="1"/>
    <n v="1"/>
    <n v="2046980"/>
    <s v="GLOBAL"/>
    <s v="NO SOLICITADAS"/>
  </r>
  <r>
    <x v="3"/>
    <s v="203-50-90"/>
    <n v="10"/>
    <s v="OTROS IMPUESTOS"/>
    <s v="TASAS RETRIBUTIVAS TRIMESTRE OCTUBRE A DICIEMBRE 2017"/>
    <n v="93161504"/>
    <s v="SOLICITUD DE INFORMACIÓN A LOS PROVEEDORES"/>
    <n v="2"/>
    <n v="2"/>
    <n v="1"/>
    <n v="147520"/>
    <s v="GLOBAL"/>
    <s v="NO SOLICITADAS"/>
  </r>
  <r>
    <x v="3"/>
    <s v="203-50-90"/>
    <n v="10"/>
    <s v="OTROS IMPUESTOS"/>
    <s v="SOBRE TASA AMBIENTAL MELGAR Y FLANDES"/>
    <n v="93161504"/>
    <s v="SOLICITUD DE INFORMACIÓN A LOS PROVEEDORES"/>
    <n v="1"/>
    <n v="1"/>
    <n v="1"/>
    <n v="38883484"/>
    <s v="GLOBAL"/>
    <s v="NO SOLICITADAS"/>
  </r>
  <r>
    <x v="3"/>
    <s v="203-50-90"/>
    <n v="10"/>
    <s v="OTROS IMPUESTOS"/>
    <s v="IMPUESTO BOMBERIL"/>
    <n v="93161504"/>
    <s v="SOLICITUD DE INFORMACIÓN A LOS PROVEEDORES"/>
    <n v="1"/>
    <n v="1"/>
    <n v="1"/>
    <n v="1288000"/>
    <s v="GLOBAL"/>
    <s v="NO SOLICITADAS"/>
  </r>
  <r>
    <x v="3"/>
    <s v="203-50-90"/>
    <n v="10"/>
    <s v="OTROS IMPUESTOS"/>
    <s v="TASA USO DE AGUA TERCER Y CUARTO TRIMESTRE 2017"/>
    <n v="93161504"/>
    <s v="SOLICITUD DE INFORMACIÓN A LOS PROVEEDORES"/>
    <n v="3"/>
    <n v="9"/>
    <n v="1"/>
    <n v="101589"/>
    <s v="GLOBAL"/>
    <s v="NO SOLICITADAS"/>
  </r>
  <r>
    <x v="3"/>
    <s v="204-1-2"/>
    <n v="16"/>
    <s v="EQUIPO DE RECREACION Y DEPORTES"/>
    <s v="GIMNASIO INFANTIL"/>
    <n v="49241500"/>
    <s v="MÍNIMA CUANTÍA"/>
    <n v="4"/>
    <n v="2"/>
    <n v="1"/>
    <n v="8500000"/>
    <s v="UNIDAD"/>
    <s v="NO SOLICITADAS"/>
  </r>
  <r>
    <x v="3"/>
    <s v="204-1-3"/>
    <n v="10"/>
    <s v="HERRAMIENTAS"/>
    <s v="TIJERA PODADORA MANGO CORTO"/>
    <n v="27112007"/>
    <s v="MÍNIMA CUANTÍA"/>
    <n v="4"/>
    <n v="2"/>
    <n v="4"/>
    <n v="83408.52"/>
    <s v="UNIDAD"/>
    <s v="NO SOLICITADAS"/>
  </r>
  <r>
    <x v="3"/>
    <s v="204-1-3"/>
    <n v="10"/>
    <s v="HERRAMIENTAS"/>
    <s v="TIJERA PODADORA MANGO LARGO"/>
    <n v="27112007"/>
    <s v="MÍNIMA CUANTÍA"/>
    <n v="4"/>
    <n v="2"/>
    <n v="4"/>
    <n v="83408.52"/>
    <s v="UNIDAD"/>
    <s v="NO SOLICITADAS"/>
  </r>
  <r>
    <x v="3"/>
    <s v="204-1-3"/>
    <n v="10"/>
    <s v="HERRAMIENTAS"/>
    <s v="ALICATE"/>
    <n v="27112126"/>
    <s v="MÍNIMA CUANTÍA"/>
    <n v="4"/>
    <n v="2"/>
    <n v="4"/>
    <n v="98235.56"/>
    <s v="UNIDAD"/>
    <s v="NO SOLICITADAS"/>
  </r>
  <r>
    <x v="3"/>
    <s v="204-1-3"/>
    <n v="10"/>
    <s v="HERRAMIENTAS"/>
    <s v="LLAVE 12 "/>
    <n v="27111723"/>
    <s v="MÍNIMA CUANTÍA"/>
    <n v="4"/>
    <n v="2"/>
    <n v="4"/>
    <n v="83408.52"/>
    <s v="UNIDAD"/>
    <s v="NO SOLICITADAS"/>
  </r>
  <r>
    <x v="3"/>
    <s v="204-1-3"/>
    <n v="10"/>
    <s v="HERRAMIENTAS"/>
    <s v="HOMBRESOLO"/>
    <n v="27112107"/>
    <s v="MÍNIMA CUANTÍA"/>
    <n v="4"/>
    <n v="2"/>
    <n v="4"/>
    <n v="98235.56"/>
    <s v="UNIDAD"/>
    <s v="NO SOLICITADAS"/>
  </r>
  <r>
    <x v="3"/>
    <s v="204-1-3"/>
    <n v="10"/>
    <s v="HERRAMIENTAS"/>
    <s v="TIJERA CORTADORA DE TUBO"/>
    <n v="23241610"/>
    <s v="MÍNIMA CUANTÍA"/>
    <n v="4"/>
    <n v="2"/>
    <n v="4"/>
    <n v="101943.32"/>
    <s v="UNIDAD"/>
    <s v="NO SOLICITADAS"/>
  </r>
  <r>
    <x v="3"/>
    <s v="204-1-3"/>
    <n v="10"/>
    <s v="HERRAMIENTAS"/>
    <s v="SEGUETA CORTA TUBO"/>
    <n v="27111552"/>
    <s v="MÍNIMA CUANTÍA"/>
    <n v="4"/>
    <n v="2"/>
    <n v="4"/>
    <n v="114917.44"/>
    <s v="UNIDAD"/>
    <s v="NO SOLICITADAS"/>
  </r>
  <r>
    <x v="3"/>
    <s v="204-1-3"/>
    <n v="10"/>
    <s v="HERRAMIENTAS"/>
    <s v="JUEGO DE COPAS "/>
    <n v="27111702"/>
    <s v="MÍNIMA CUANTÍA"/>
    <n v="4"/>
    <n v="2"/>
    <n v="2"/>
    <n v="152914.42000000001"/>
    <s v="UNIDAD"/>
    <s v="NO SOLICITADAS"/>
  </r>
  <r>
    <x v="3"/>
    <s v="204-1-3"/>
    <n v="10"/>
    <s v="HERRAMIENTAS"/>
    <s v="JUEGO DE LLAVES BOCA FIJA TIPO RATCHE"/>
    <n v="27111705"/>
    <s v="MÍNIMA CUANTÍA"/>
    <n v="4"/>
    <n v="2"/>
    <n v="4"/>
    <n v="342900.4"/>
    <s v="UNIDAD"/>
    <s v="NO SOLICITADAS"/>
  </r>
  <r>
    <x v="3"/>
    <s v="204-1-3"/>
    <n v="10"/>
    <s v="HERRAMIENTAS"/>
    <s v="PALUSTRE"/>
    <n v="27112201"/>
    <s v="MÍNIMA CUANTÍA"/>
    <n v="4"/>
    <n v="2"/>
    <n v="15"/>
    <n v="159865.20000000001"/>
    <s v="UNIDAD"/>
    <s v="NO SOLICITADAS"/>
  </r>
  <r>
    <x v="3"/>
    <s v="204-1-3"/>
    <n v="10"/>
    <s v="HERRAMIENTAS"/>
    <s v="LLANA METALICA LISA"/>
    <n v="27112201"/>
    <s v="MÍNIMA CUANTÍA"/>
    <n v="4"/>
    <n v="2"/>
    <n v="15"/>
    <n v="125112.45"/>
    <s v="UNIDAD"/>
    <s v="NO SOLICITADAS"/>
  </r>
  <r>
    <x v="3"/>
    <s v="204-1-3"/>
    <n v="10"/>
    <s v="HERRAMIENTAS"/>
    <s v="CARETILLA TOLVA METALICA Y LLANTA MACIZA"/>
    <n v="24101507"/>
    <s v="MÍNIMA CUANTÍA"/>
    <n v="4"/>
    <n v="2"/>
    <n v="8"/>
    <n v="537519.84"/>
    <s v="UNIDAD"/>
    <s v="NO SOLICITADAS"/>
  </r>
  <r>
    <x v="3"/>
    <s v="204-1-3"/>
    <n v="10"/>
    <s v="HERRAMIENTAS"/>
    <s v="PUNTERO PALA - PUNTA"/>
    <n v="27112229"/>
    <s v="MÍNIMA CUANTÍA"/>
    <n v="4"/>
    <n v="2"/>
    <n v="5"/>
    <n v="81090.899999999994"/>
    <s v="UNIDAD"/>
    <s v="NO SOLICITADAS"/>
  </r>
  <r>
    <x v="3"/>
    <s v="204-1-3"/>
    <n v="10"/>
    <s v="HERRAMIENTAS"/>
    <s v="PERTIGA"/>
    <n v="27112813"/>
    <s v="MÍNIMA CUANTÍA"/>
    <n v="4"/>
    <n v="2"/>
    <n v="2"/>
    <n v="4095017.5"/>
    <s v="UNIDAD"/>
    <s v="NO SOLICITADAS"/>
  </r>
  <r>
    <x v="3"/>
    <s v="204-1-3"/>
    <n v="10"/>
    <s v="HERRAMIENTAS"/>
    <s v="ALICATE PELACABLE"/>
    <n v="27112151"/>
    <s v="MÍNIMA CUANTÍA"/>
    <n v="4"/>
    <n v="2"/>
    <n v="6"/>
    <n v="99960.599999999991"/>
    <s v="UNIDAD"/>
    <s v="NO SOLICITADAS"/>
  </r>
  <r>
    <x v="3"/>
    <s v="204-1-3"/>
    <n v="10"/>
    <s v="HERRAMIENTAS"/>
    <s v="CORTAFRIO"/>
    <n v="27111901"/>
    <s v="MÍNIMA CUANTÍA"/>
    <n v="4"/>
    <n v="2"/>
    <n v="6"/>
    <n v="134558.04"/>
    <s v="UNIDAD"/>
    <s v="NO SOLICITADAS"/>
  </r>
  <r>
    <x v="3"/>
    <s v="204-1-3"/>
    <n v="10"/>
    <s v="HERRAMIENTAS"/>
    <s v="JUEGO DE PINZAS 3 PIEZAS"/>
    <n v="27112105"/>
    <s v="MÍNIMA CUANTÍA"/>
    <n v="4"/>
    <n v="2"/>
    <n v="3"/>
    <n v="262735.44"/>
    <s v="UNIDAD"/>
    <s v="NO SOLICITADAS"/>
  </r>
  <r>
    <x v="3"/>
    <s v="204-1-3"/>
    <n v="10"/>
    <s v="HERRAMIENTAS"/>
    <s v="JUEGO DE DESTORNILLADOR 7 PZS"/>
    <n v="27111728"/>
    <s v="MÍNIMA CUANTÍA"/>
    <n v="4"/>
    <n v="2"/>
    <n v="5"/>
    <n v="227981.5"/>
    <s v="UNIDAD"/>
    <s v="NO SOLICITADAS"/>
  </r>
  <r>
    <x v="3"/>
    <s v="204-1-3"/>
    <n v="10"/>
    <s v="HERRAMIENTAS"/>
    <s v="PINZA VOLTIAMPERIMETRICA"/>
    <n v="27112105"/>
    <s v="MÍNIMA CUANTÍA"/>
    <n v="4"/>
    <n v="2"/>
    <n v="6"/>
    <n v="1159932.8999999999"/>
    <s v="UNIDAD"/>
    <s v="NO SOLICITADAS"/>
  </r>
  <r>
    <x v="3"/>
    <s v="204-1-3"/>
    <n v="10"/>
    <s v="HERRAMIENTAS"/>
    <s v="PINZA PUNTA RECTA"/>
    <n v="27112105"/>
    <s v="MÍNIMA CUANTÍA"/>
    <n v="5"/>
    <n v="2"/>
    <n v="2"/>
    <n v="101943.28"/>
    <s v="UNIDAD"/>
    <s v="NO SOLICITADAS"/>
  </r>
  <r>
    <x v="3"/>
    <s v="204-1-3"/>
    <n v="10"/>
    <s v="HERRAMIENTAS"/>
    <s v="HACHA DE MANO"/>
    <n v="27111604"/>
    <s v="MÍNIMA CUANTÍA"/>
    <n v="5"/>
    <n v="2"/>
    <n v="5"/>
    <n v="108224.59999999999"/>
    <s v="UNIDAD"/>
    <s v="NO SOLICITADAS"/>
  </r>
  <r>
    <x v="3"/>
    <s v="204-1-3"/>
    <n v="10"/>
    <s v="HERRAMIENTAS"/>
    <s v="PALAS EXCAVADORAS"/>
    <n v="27112004"/>
    <s v="MÍNIMA CUANTÍA"/>
    <n v="5"/>
    <n v="2"/>
    <n v="20"/>
    <n v="277496.59999999998"/>
    <s v="UNIDAD"/>
    <s v="NO SOLICITADAS"/>
  </r>
  <r>
    <x v="3"/>
    <s v="204-1-3"/>
    <n v="10"/>
    <s v="HERRAMIENTAS"/>
    <s v="CALIBRADOR O PIE DE REY UNIVERSAL 150 MM"/>
    <n v="27111700"/>
    <s v="MÍNIMA CUANTÍA"/>
    <n v="5"/>
    <n v="2"/>
    <n v="3"/>
    <n v="80627.94"/>
    <s v="UNIDAD"/>
    <s v="NO SOLICITADAS"/>
  </r>
  <r>
    <x v="3"/>
    <s v="204-1-3"/>
    <n v="10"/>
    <s v="HERRAMIENTAS"/>
    <s v="LLAVES TORX T 40 CON MANIJA EN T"/>
    <n v="27111716"/>
    <s v="MÍNIMA CUANTÍA"/>
    <n v="5"/>
    <n v="2"/>
    <n v="10"/>
    <n v="74440.800000000003"/>
    <s v="UNIDAD"/>
    <s v="NO SOLICITADAS"/>
  </r>
  <r>
    <x v="3"/>
    <s v="204-1-3"/>
    <n v="10"/>
    <s v="HERRAMIENTAS"/>
    <s v="GALGAS CALIBRADORAS DE BUJIAS"/>
    <n v="27111700"/>
    <s v="MÍNIMA CUANTÍA"/>
    <n v="5"/>
    <n v="2"/>
    <n v="2"/>
    <n v="25254.7"/>
    <s v="UNIDAD"/>
    <s v="NO SOLICITADAS"/>
  </r>
  <r>
    <x v="3"/>
    <s v="204-1-3"/>
    <n v="10"/>
    <s v="HERRAMIENTAS"/>
    <s v="DESTORNILLADOR DE IMPACTO METALICO"/>
    <n v="27111742"/>
    <s v="MÍNIMA CUANTÍA"/>
    <n v="5"/>
    <n v="2"/>
    <n v="6"/>
    <n v="241190.09999999998"/>
    <s v="UNIDAD"/>
    <s v="NO SOLICITADAS"/>
  </r>
  <r>
    <x v="3"/>
    <s v="204-1-3"/>
    <n v="10"/>
    <s v="HERRAMIENTAS"/>
    <s v="LLAVE DE COPA DE 19 MM"/>
    <n v="27111759"/>
    <s v="MÍNIMA CUANTÍA"/>
    <n v="5"/>
    <n v="2"/>
    <n v="5"/>
    <n v="10752.2"/>
    <s v="UNIDAD"/>
    <s v="NO SOLICITADAS"/>
  </r>
  <r>
    <x v="3"/>
    <s v="204-1-3"/>
    <n v="10"/>
    <s v="HERRAMIENTAS"/>
    <s v="HOMBRESOLO DE 10&quot;"/>
    <n v="27111707"/>
    <s v="MÍNIMA CUANTÍA"/>
    <n v="5"/>
    <n v="2"/>
    <n v="4"/>
    <n v="43893.04"/>
    <s v="UNIDAD"/>
    <s v="NO SOLICITADAS"/>
  </r>
  <r>
    <x v="3"/>
    <s v="204-1-3"/>
    <n v="10"/>
    <s v="HERRAMIENTAS"/>
    <s v="LLAVE MIXTA DE 13 MM"/>
    <n v="27111726"/>
    <s v="MÍNIMA CUANTÍA"/>
    <n v="5"/>
    <n v="2"/>
    <n v="6"/>
    <n v="24813.300000000003"/>
    <s v="UNIDAD"/>
    <s v="NO SOLICITADAS"/>
  </r>
  <r>
    <x v="3"/>
    <s v="204-1-3"/>
    <n v="10"/>
    <s v="HERRAMIENTAS"/>
    <s v="ALICATE ARTICULADO EN PINZA"/>
    <n v="27112108"/>
    <s v="MÍNIMA CUANTÍA"/>
    <n v="5"/>
    <n v="2"/>
    <n v="2"/>
    <n v="27018.92"/>
    <s v="UNIDAD"/>
    <s v="NO SOLICITADAS"/>
  </r>
  <r>
    <x v="3"/>
    <s v="204-1-3"/>
    <n v="10"/>
    <s v="HERRAMIENTAS"/>
    <s v="EXTRACTOR DE VOLANTE DE 3 BRAZOS "/>
    <n v="27141101"/>
    <s v="MÍNIMA CUANTÍA"/>
    <n v="5"/>
    <n v="2"/>
    <n v="2"/>
    <n v="98152.3"/>
    <s v="UNIDAD"/>
    <s v="NO SOLICITADAS"/>
  </r>
  <r>
    <x v="3"/>
    <s v="204-1-3"/>
    <n v="10"/>
    <s v="HERRAMIENTAS"/>
    <s v="PINZA DE ACCION CONTRARIA"/>
    <n v="27112139"/>
    <s v="MÍNIMA CUANTÍA"/>
    <n v="5"/>
    <n v="2"/>
    <n v="2"/>
    <n v="43286.16"/>
    <s v="UNIDAD"/>
    <s v="NO SOLICITADAS"/>
  </r>
  <r>
    <x v="3"/>
    <s v="204-1-3"/>
    <n v="10"/>
    <s v="HERRAMIENTAS"/>
    <s v="CALIBRADOR DIGITAL 0 A 6"/>
    <n v="41111621"/>
    <s v="SELECCIÓN ABREVIADA MENOR CUANTÍA"/>
    <n v="4"/>
    <n v="7"/>
    <n v="6"/>
    <n v="1392300"/>
    <s v="UNIDAD"/>
    <s v="NO SOLICITADAS"/>
  </r>
  <r>
    <x v="3"/>
    <s v="204-1-3"/>
    <n v="10"/>
    <s v="HERRAMIENTAS"/>
    <s v="CAUTIN DE BUTANO PARA SOLDAR "/>
    <n v="23271806"/>
    <s v="SELECCIÓN ABREVIADA MENOR CUANTÍA"/>
    <n v="4"/>
    <n v="7"/>
    <n v="1"/>
    <n v="609518"/>
    <s v="UNIDAD"/>
    <s v="NO SOLICITADAS"/>
  </r>
  <r>
    <x v="3"/>
    <s v="204-1-3"/>
    <n v="10"/>
    <s v="HERRAMIENTAS"/>
    <s v="BATTERY CHARGER "/>
    <n v="26111704"/>
    <s v="SELECCIÓN ABREVIADA MENOR CUANTÍA"/>
    <n v="4"/>
    <n v="7"/>
    <n v="2"/>
    <n v="2775318"/>
    <s v="UNIDAD"/>
    <s v="NO SOLICITADAS"/>
  </r>
  <r>
    <x v="3"/>
    <s v="204-1-3"/>
    <n v="10"/>
    <s v="HERRAMIENTAS"/>
    <s v="LIJADORA ORBITAL NEUMATICA"/>
    <n v="23101509"/>
    <s v="SELECCIÓN ABREVIADA MENOR CUANTÍA"/>
    <n v="4"/>
    <n v="7"/>
    <n v="1"/>
    <n v="915824"/>
    <s v="UNIDAD"/>
    <s v="NO SOLICITADAS"/>
  </r>
  <r>
    <x v="3"/>
    <s v="204-1-3"/>
    <n v="10"/>
    <s v="HERRAMIENTAS"/>
    <s v="MANGUERA DE 50 MTS AIRE"/>
    <n v="40142002"/>
    <s v="SELECCIÓN ABREVIADA MENOR CUANTÍA"/>
    <n v="4"/>
    <n v="7"/>
    <n v="1"/>
    <n v="511402.5"/>
    <s v="UNIDAD"/>
    <s v="NO SOLICITADAS"/>
  </r>
  <r>
    <x v="3"/>
    <s v="204-1-3"/>
    <n v="10"/>
    <s v="HERRAMIENTAS"/>
    <s v="PISTOLA DE PINTURA "/>
    <n v="31211908"/>
    <s v="SELECCIÓN ABREVIADA MENOR CUANTÍA"/>
    <n v="4"/>
    <n v="7"/>
    <n v="1"/>
    <n v="776594"/>
    <s v="UNIDAD"/>
    <s v="NO SOLICITADAS"/>
  </r>
  <r>
    <x v="3"/>
    <s v="204-1-3"/>
    <n v="10"/>
    <s v="HERRAMIENTAS"/>
    <s v="CORTADOR DE ALAMBRE"/>
    <n v="27111511"/>
    <s v="SELECCIÓN ABREVIADA MENOR CUANTÍA"/>
    <n v="4"/>
    <n v="7"/>
    <n v="8"/>
    <n v="934388"/>
    <s v="UNIDAD"/>
    <s v="NO SOLICITADAS"/>
  </r>
  <r>
    <x v="3"/>
    <s v="204-1-3"/>
    <n v="10"/>
    <s v="HERRAMIENTAS"/>
    <s v="GRASERA MANUAL"/>
    <n v="40141736"/>
    <s v="SELECCIÓN ABREVIADA MENOR CUANTÍA"/>
    <n v="4"/>
    <n v="7"/>
    <n v="5"/>
    <n v="928200"/>
    <s v="UNIDAD"/>
    <s v="NO SOLICITADAS"/>
  </r>
  <r>
    <x v="3"/>
    <s v="204-1-3"/>
    <n v="10"/>
    <s v="HERRAMIENTAS"/>
    <s v="IMPREVISTOS (SALDO MATERIALES DE CONSTRUCCION, HERRAMIENTAS Y EQUIPOS)"/>
    <n v="31162800"/>
    <s v="MÍNIMA CUANTÍA"/>
    <n v="1"/>
    <n v="6"/>
    <n v="1"/>
    <n v="0.43"/>
    <s v="UNIDAD"/>
    <s v=""/>
  </r>
  <r>
    <x v="3"/>
    <s v="204-1-4"/>
    <n v="10"/>
    <s v="AUDIOVISUALES Y ACCESORIOS"/>
    <s v="SISTEMA DE SONIDO PORTATIL"/>
    <n v="45111706"/>
    <s v="MÍNIMA CUANTÍA"/>
    <n v="4"/>
    <n v="2"/>
    <n v="1"/>
    <n v="3837750"/>
    <s v="UNIDAD"/>
    <s v="NO SOLICITADAS"/>
  </r>
  <r>
    <x v="3"/>
    <s v="204-1-4"/>
    <n v="16"/>
    <s v="AUDIOVISUALES Y ACCESORIOS"/>
    <s v="CAMARA SEMIPROFESIONAL "/>
    <n v="45121517"/>
    <s v="MÍNIMA CUANTÍA"/>
    <n v="5"/>
    <n v="2"/>
    <n v="1"/>
    <n v="986213"/>
    <s v="UNIDAD"/>
    <s v="NO SOLICITADAS"/>
  </r>
  <r>
    <x v="3"/>
    <s v="204-1-4"/>
    <n v="10"/>
    <s v="AUDIOVISUALES Y ACCESORIOS"/>
    <s v="VIDEO BEAM INTERACTIVO "/>
    <n v="45111616"/>
    <s v="SELECCIÓN ABREVIADA SUBASTA INVERSA"/>
    <n v="3"/>
    <n v="2"/>
    <n v="1"/>
    <n v="1499000"/>
    <s v="UNIDAD"/>
    <s v="NO SOLICITADAS"/>
  </r>
  <r>
    <x v="3"/>
    <s v="204-1-4"/>
    <n v="10"/>
    <s v="AUDIOVISUALES Y ACCESORIOS"/>
    <s v="TELON DE PARED COMPATIBLE CON VIDEO BEAM"/>
    <n v="45111603"/>
    <s v="SELECCIÓN ABREVIADA SUBASTA INVERSA"/>
    <n v="3"/>
    <n v="2"/>
    <n v="1"/>
    <n v="405790"/>
    <s v="UNIDAD"/>
    <s v="NO SOLICITADAS"/>
  </r>
  <r>
    <x v="3"/>
    <s v="204-1-4"/>
    <n v="10"/>
    <s v="AUDIOVISUALES Y ACCESORIOS"/>
    <s v="EQUIPO DE SONIDO"/>
    <n v="45111706"/>
    <s v="MÍNIMA CUANTÍA"/>
    <n v="4"/>
    <n v="3"/>
    <n v="1"/>
    <n v="2375000"/>
    <s v="UNIDAD"/>
    <s v="NO SOLICITADAS"/>
  </r>
  <r>
    <x v="3"/>
    <s v="204-1-4"/>
    <n v="10"/>
    <s v="AUDIOVISUALES Y ACCESORIOS"/>
    <s v="CAMARA DIGITAL SEMIPROFESIONAL"/>
    <n v="45121504"/>
    <s v="SELÉCCION ABREVIADA - ACUERDO MARCO"/>
    <n v="5"/>
    <n v="2"/>
    <n v="1"/>
    <n v="2602000"/>
    <s v="UNIDAD"/>
    <s v="NO SOLICITADAS"/>
  </r>
  <r>
    <x v="3"/>
    <s v="204-1-4"/>
    <n v="10"/>
    <s v="AUDIOVISUALES Y ACCESORIOS"/>
    <s v="CAMARA DIGITAL COMPACTA"/>
    <n v="45121504"/>
    <s v="SELÉCCION ABREVIADA - ACUERDO MARCO"/>
    <n v="5"/>
    <n v="2"/>
    <n v="2"/>
    <n v="898000"/>
    <s v="UNIDAD"/>
    <s v="NO SOLICITADAS"/>
  </r>
  <r>
    <x v="3"/>
    <s v="204-1-4"/>
    <n v="10"/>
    <s v="AUDIOVISUALES Y ACCESORIOS"/>
    <s v="TELON DE PARED COMPATIBLE CON VIDEO BEAM"/>
    <n v="45111603"/>
    <s v="SELÉCCION ABREVIADA - ACUERDO MARCO"/>
    <n v="6"/>
    <n v="3"/>
    <n v="3"/>
    <n v="1217370"/>
    <s v="UNIDAD"/>
    <s v="NO SOLICITADAS"/>
  </r>
  <r>
    <x v="3"/>
    <s v="204-1-6"/>
    <n v="10"/>
    <s v="EQUIPO DE SISTEMAS"/>
    <s v="COMPUTADORES DE ESCRITORIO CORPORATIVO CON LICENCIA WINDOWS"/>
    <n v="43211507"/>
    <s v="MÍNIMA CUANTÍA"/>
    <n v="6"/>
    <n v="3"/>
    <n v="14"/>
    <n v="22120000"/>
    <s v="UNIDAD"/>
    <s v="NO SOLICITADAS"/>
  </r>
  <r>
    <x v="3"/>
    <s v="204-1-6"/>
    <n v="10"/>
    <s v="EQUIPO DE SISTEMAS"/>
    <s v="UPS TRIFASICA 15KVA"/>
    <n v="39121004"/>
    <s v="MÍNIMA CUANTÍA"/>
    <n v="6"/>
    <n v="3"/>
    <n v="1"/>
    <n v="16407720"/>
    <s v="UNIDAD"/>
    <s v="NO SOLICITADAS"/>
  </r>
  <r>
    <x v="3"/>
    <s v="204-1-9"/>
    <n v="10"/>
    <s v="EQUIPO DE CAFETERIA"/>
    <s v="SISTEMA DE FILTRO DE AGUA"/>
    <n v="40161502"/>
    <s v="MÍNIMA CUANTÍA"/>
    <n v="5"/>
    <n v="2"/>
    <n v="4"/>
    <n v="4799508"/>
    <s v="UNIDAD"/>
    <s v="NO SOLICITADAS"/>
  </r>
  <r>
    <x v="3"/>
    <s v="204-1-9"/>
    <n v="10"/>
    <s v="EQUIPO DE CAFETERIA"/>
    <s v="ESTUFA INDUSTRIAL"/>
    <n v="23181703"/>
    <s v="MÍNIMA CUANTÍA"/>
    <n v="3"/>
    <n v="2"/>
    <n v="1"/>
    <n v="2449972"/>
    <s v="UNIDAD"/>
    <s v="NO SOLICITADAS"/>
  </r>
  <r>
    <x v="3"/>
    <s v="204-1-9"/>
    <n v="10"/>
    <s v="EQUIPO DE CAFETERIA"/>
    <s v="MAQUINA FABRICADORA DE HIELO"/>
    <n v="23181803"/>
    <s v="MÍNIMA CUANTÍA"/>
    <n v="6"/>
    <n v="3"/>
    <n v="1"/>
    <n v="4760000"/>
    <s v="UNIDAD"/>
    <s v="NO SOLICITADAS"/>
  </r>
  <r>
    <x v="3"/>
    <s v="204-1-9"/>
    <n v="10"/>
    <s v="EQUIPO DE CAFETERIA"/>
    <s v="REFRIGERADOR INDUSTRIAL"/>
    <n v="41103011"/>
    <s v="MÍNIMA CUANTÍA"/>
    <n v="6"/>
    <n v="3"/>
    <n v="1"/>
    <n v="7021000"/>
    <s v="UNIDAD"/>
    <s v="NO SOLICITADAS"/>
  </r>
  <r>
    <x v="3"/>
    <s v="204-1-13"/>
    <n v="10"/>
    <s v="EQUIPO AGRICOLA"/>
    <s v="MOTOSIERRA"/>
    <n v="27112038"/>
    <s v="MÍNIMA CUANTÍA"/>
    <n v="4"/>
    <n v="2"/>
    <n v="1"/>
    <n v="1390142.3"/>
    <s v="UNIDAD"/>
    <s v="NO SOLICITADAS"/>
  </r>
  <r>
    <x v="3"/>
    <s v="204-1-13"/>
    <n v="10"/>
    <s v="EQUIPO AGRICOLA"/>
    <s v="IMPREVISTOS (SALDO MATERIALES DE CONSTRUCCION, HERRAMIENTAS Y EQUIPOS)"/>
    <n v="31162800"/>
    <s v="MÍNIMA CUANTÍA"/>
    <n v="1"/>
    <n v="6"/>
    <n v="1"/>
    <n v="0.7"/>
    <s v="UNIDAD"/>
    <s v=""/>
  </r>
  <r>
    <x v="3"/>
    <s v="204-1-15"/>
    <n v="10"/>
    <s v="MAQUINARIA INDUSTRIAL"/>
    <s v="PLANTA ELECTRICA"/>
    <n v="26111601"/>
    <s v="SELECCIÓN ABREVIADA MENOR CUANTÍA"/>
    <n v="3"/>
    <n v="3"/>
    <n v="1"/>
    <n v="108288600"/>
    <s v="UNIDAD"/>
    <s v="NO SOLICITADAS"/>
  </r>
  <r>
    <x v="3"/>
    <s v="204-1-15"/>
    <n v="10"/>
    <s v="MAQUINARIA INDUSTRIAL"/>
    <s v="TALADRO DE 1/2"/>
    <n v="27111515"/>
    <s v="MÍNIMA CUANTÍA"/>
    <n v="4"/>
    <n v="2"/>
    <n v="4"/>
    <n v="593126.88"/>
    <s v="UNIDAD"/>
    <s v="NO SOLICITADAS"/>
  </r>
  <r>
    <x v="3"/>
    <s v="204-1-15"/>
    <n v="10"/>
    <s v="MAQUINARIA INDUSTRIAL"/>
    <s v="LIJADORA DE BANDA"/>
    <n v="23101537"/>
    <s v="MÍNIMA CUANTÍA"/>
    <n v="4"/>
    <n v="2"/>
    <n v="1"/>
    <n v="208521.25"/>
    <s v="UNIDAD"/>
    <s v="NO SOLICITADAS"/>
  </r>
  <r>
    <x v="3"/>
    <s v="204-1-15"/>
    <n v="10"/>
    <s v="MAQUINARIA INDUSTRIAL"/>
    <s v="PISTOLA NEUMATICA PARA PUNTILLA"/>
    <n v="27131506"/>
    <s v="MÍNIMA CUANTÍA"/>
    <n v="4"/>
    <n v="2"/>
    <n v="1"/>
    <n v="88042.19"/>
    <s v="UNIDAD"/>
    <s v="NO SOLICITADAS"/>
  </r>
  <r>
    <x v="3"/>
    <s v="204-1-15"/>
    <n v="10"/>
    <s v="MAQUINARIA INDUSTRIAL"/>
    <s v="PRENSA ESQUINERA PARA MARQUETERIA"/>
    <n v="23151607"/>
    <s v="MÍNIMA CUANTÍA"/>
    <n v="4"/>
    <n v="2"/>
    <n v="2"/>
    <n v="41702.76"/>
    <s v="UNIDAD"/>
    <s v="NO SOLICITADAS"/>
  </r>
  <r>
    <x v="3"/>
    <s v="204-1-15"/>
    <n v="10"/>
    <s v="MAQUINARIA INDUSTRIAL"/>
    <s v="TALADRO PERCUTOR "/>
    <n v="27111515"/>
    <s v="MÍNIMA CUANTÍA"/>
    <n v="4"/>
    <n v="2"/>
    <n v="4"/>
    <n v="594793.48"/>
    <s v="UNIDAD"/>
    <s v="NO SOLICITADAS"/>
  </r>
  <r>
    <x v="3"/>
    <s v="204-1-15"/>
    <n v="10"/>
    <s v="MAQUINARIA INDUSTRIAL"/>
    <s v="PRENSA DE BANCO"/>
    <n v="23151607"/>
    <s v="MÍNIMA CUANTÍA"/>
    <n v="4"/>
    <n v="2"/>
    <n v="2"/>
    <n v="147229.44"/>
    <s v="UNIDAD"/>
    <s v="NO SOLICITADAS"/>
  </r>
  <r>
    <x v="3"/>
    <s v="204-1-20"/>
    <n v="10"/>
    <s v="COMPRESORES"/>
    <s v="COMPRESOR TIPO PANCAKE"/>
    <n v="40151601"/>
    <s v="MÍNIMA CUANTÍA"/>
    <n v="4"/>
    <n v="2"/>
    <n v="2"/>
    <n v="625563.24"/>
    <s v="UNIDAD"/>
    <s v="NO SOLICITADAS"/>
  </r>
  <r>
    <x v="3"/>
    <s v="204-1-20"/>
    <n v="10"/>
    <s v="COMPRESORES"/>
    <s v="IMPREVISTOS (SALDO MATERIALES DE CONSTRUCCION, HERRAMIENTAS Y EQUIPOS)"/>
    <n v="31162800"/>
    <s v="MÍNIMA CUANTÍA"/>
    <n v="1"/>
    <n v="6"/>
    <n v="1"/>
    <n v="0.76"/>
    <s v="UNIDAD"/>
    <s v=""/>
  </r>
  <r>
    <x v="3"/>
    <s v="204-1-22"/>
    <n v="10"/>
    <s v="EQUIPO DE BOMBEO"/>
    <s v="ELECTROBOMBA DE 1/2 HP"/>
    <n v="40151510"/>
    <s v="MÍNIMA CUANTÍA"/>
    <n v="4"/>
    <n v="2"/>
    <n v="2"/>
    <n v="3332000"/>
    <s v="UNIDAD"/>
    <s v="NO SOLICITADAS"/>
  </r>
  <r>
    <x v="3"/>
    <s v="204-1-22"/>
    <n v="10"/>
    <s v="EQUIPO DE BOMBEO"/>
    <s v="ELECTROBOMBA DE 2 HP DE VACIO PARA CEBADO"/>
    <n v="40151510"/>
    <s v="MÍNIMA CUANTÍA"/>
    <n v="4"/>
    <n v="2"/>
    <n v="1"/>
    <n v="1606500"/>
    <s v="UNIDAD"/>
    <s v="NO SOLICITADAS"/>
  </r>
  <r>
    <x v="3"/>
    <s v="204-1-22"/>
    <n v="10"/>
    <s v="EQUIPO DE BOMBEO"/>
    <s v="ELECTROBOMBA DE 1 HP PARA COMBUSTIBLE CON MANGUERAS DE SUCCION Y DESCARGA "/>
    <n v="40151532"/>
    <s v="MÍNIMA CUANTÍA"/>
    <n v="4"/>
    <n v="2"/>
    <n v="1"/>
    <n v="1547000"/>
    <s v="UNIDAD"/>
    <s v="NO SOLICITADAS"/>
  </r>
  <r>
    <x v="3"/>
    <s v="204-1-22"/>
    <n v="10"/>
    <s v="EQUIPO DE BOMBEO"/>
    <s v="BOMBA DE VACIO MEDIANA"/>
    <n v="40151502"/>
    <s v="MÍNIMA CUANTÍA"/>
    <n v="4"/>
    <n v="2"/>
    <n v="2"/>
    <n v="1904000"/>
    <s v="UNIDAD"/>
    <s v="NO SOLICITADAS"/>
  </r>
  <r>
    <x v="3"/>
    <s v="204-1-25"/>
    <n v="10"/>
    <s v="OTRAS COMPRAS DE EQUIPOS"/>
    <s v="AIRE ACONDICIONADO TIPO MINISPLIT PARED INVERTER V 12.000 BTU "/>
    <n v="40101701"/>
    <s v="MÍNIMA CUANTÍA"/>
    <n v="2"/>
    <n v="3"/>
    <n v="3"/>
    <n v="5699100"/>
    <s v="UNIDAD"/>
    <s v="NO SOLICITADAS"/>
  </r>
  <r>
    <x v="3"/>
    <s v="204-1-25"/>
    <n v="10"/>
    <s v="OTRAS COMPRAS DE EQUIPOS"/>
    <s v="AIRE ACONDICIONADO TIPO MINISPLIT PARED INVERTER V 18.000 BTU "/>
    <n v="40101701"/>
    <s v="MÍNIMA CUANTÍA"/>
    <n v="2"/>
    <n v="3"/>
    <n v="6"/>
    <n v="15025002"/>
    <s v="UNIDAD"/>
    <s v="NO SOLICITADAS"/>
  </r>
  <r>
    <x v="3"/>
    <s v="204-1-25"/>
    <n v="10"/>
    <s v="OTRAS COMPRAS DE EQUIPOS"/>
    <s v="AIRE ACONDICIONADO TIPO MINISPLIT PARED INVERTER V 24.000 BTU "/>
    <n v="40101701"/>
    <s v="MÍNIMA CUANTÍA"/>
    <n v="2"/>
    <n v="3"/>
    <n v="7"/>
    <n v="16544500"/>
    <s v="UNIDAD"/>
    <s v="NO SOLICITADAS"/>
  </r>
  <r>
    <x v="3"/>
    <s v="204-1-25"/>
    <n v="10"/>
    <s v="OTRAS COMPRAS DE EQUIPOS"/>
    <s v="AIRE ACONDICIONADO TIPO PISO TECHO INVERTER V 36.000 BTU "/>
    <n v="40101701"/>
    <s v="MÍNIMA CUANTÍA"/>
    <n v="2"/>
    <n v="3"/>
    <n v="1"/>
    <n v="5117500"/>
    <s v="UNIDAD"/>
    <s v="NO SOLICITADAS"/>
  </r>
  <r>
    <x v="3"/>
    <s v="204-1-25"/>
    <n v="10"/>
    <s v="OTRAS COMPRAS DE EQUIPOS"/>
    <s v="AIRE ACONDICIONADO TIPO FANCOIL DESNUDO OCULTO EN TECHO COMPRESOR INVERTER REFRIGERANTE R410 54.000 BTU "/>
    <n v="40101701"/>
    <s v="MÍNIMA CUANTÍA"/>
    <n v="2"/>
    <n v="3"/>
    <n v="1"/>
    <n v="9491667"/>
    <s v="UNIDAD"/>
    <s v="NO SOLICITADAS"/>
  </r>
  <r>
    <x v="3"/>
    <s v="204-1-25"/>
    <n v="10"/>
    <s v="OTRAS COMPRAS DE EQUIPOS"/>
    <s v="AIRE ACONDICIONADO TIPO SUSPENDIDO TECHO INVERTER  54.000 BTU "/>
    <n v="40101701"/>
    <s v="MÍNIMA CUANTÍA"/>
    <n v="2"/>
    <n v="3"/>
    <n v="1"/>
    <n v="7491667"/>
    <s v="UNIDAD"/>
    <s v="NO SOLICITADAS"/>
  </r>
  <r>
    <x v="3"/>
    <s v="204-1-25"/>
    <n v="16"/>
    <s v="OTRAS COMPRAS DE EQUIPOS"/>
    <s v="AIRE ACONDICIONADO TIPO MINISPLIT PARED INVERTER V 24.000 BTU "/>
    <n v="40101701"/>
    <s v="MÍNIMA CUANTÍA"/>
    <n v="4"/>
    <n v="3"/>
    <n v="10"/>
    <n v="25575000"/>
    <s v="UNIDAD"/>
    <s v="NO SOLICITADAS"/>
  </r>
  <r>
    <x v="3"/>
    <s v="204-1-25"/>
    <n v="10"/>
    <s v="OTRAS COMPRAS DE EQUIPOS"/>
    <s v="MULTIMETRO"/>
    <n v="41113630"/>
    <s v="SELECCIÓN ABREVIADA MENOR CUANTÍA"/>
    <n v="4"/>
    <n v="7"/>
    <n v="1"/>
    <n v="1618995"/>
    <s v="GLOBAL"/>
    <s v="NO SOLICITADAS"/>
  </r>
  <r>
    <x v="3"/>
    <s v="204-1-25"/>
    <n v="10"/>
    <s v="OTRAS COMPRAS DE EQUIPOS"/>
    <s v="LAVADORA - SECADORA"/>
    <n v="47111501"/>
    <s v="MÍNIMA CUANTÍA"/>
    <n v="4"/>
    <n v="1"/>
    <n v="1"/>
    <n v="7599800"/>
    <s v="UNIDAD"/>
    <s v="NO SOLICITADAS"/>
  </r>
  <r>
    <x v="3"/>
    <s v="204-1-25"/>
    <n v="10"/>
    <s v="OTRAS COMPRAS DE EQUIPOS"/>
    <s v="AIRE ACONDICIONADO DE 8TON SIMULADOR H CANATAL"/>
    <n v="40101701"/>
    <s v="SELECCIÓN ABREVIADA SUBASTA INVERSA"/>
    <n v="4"/>
    <n v="3"/>
    <n v="1"/>
    <n v="262805782"/>
    <s v="UNIDAD"/>
    <s v="NO SOLICITADAS"/>
  </r>
  <r>
    <x v="3"/>
    <s v="204-1-25"/>
    <n v="10"/>
    <s v="OTRAS COMPRAS DE EQUIPOS"/>
    <s v="AIRE ACONDICIONADO DE 3TON SIMULADOR HUEY CUARTO UPS"/>
    <n v="40101701"/>
    <s v="SELECCIÓN ABREVIADA SUBASTA INVERSA"/>
    <n v="4"/>
    <n v="3"/>
    <n v="1"/>
    <n v="151770418"/>
    <s v="UNIDAD"/>
    <s v="NO SOLICITADAS"/>
  </r>
  <r>
    <x v="3"/>
    <s v="204-1-25"/>
    <n v="10"/>
    <s v="OTRAS COMPRAS DE EQUIPOS"/>
    <s v="AIRE ACONDICIONADO TIPO INVERTER 24.000 BTU"/>
    <n v="40101701"/>
    <s v="MÍNIMA CUANTÍA"/>
    <n v="4"/>
    <n v="3"/>
    <n v="3"/>
    <n v="9652500"/>
    <s v="UNIDAD"/>
    <s v="NO SOLICITADAS"/>
  </r>
  <r>
    <x v="3"/>
    <s v="204-1-25"/>
    <n v="10"/>
    <s v="OTRAS COMPRAS DE EQUIPOS"/>
    <s v="AIRE ACONDICIONADO TIPO INVERTER 12.000 BTU"/>
    <n v="40101701"/>
    <s v="MÍNIMA CUANTÍA"/>
    <n v="4"/>
    <n v="3"/>
    <n v="1"/>
    <n v="2158900"/>
    <s v="UNIDAD"/>
    <s v="NO SOLICITADAS"/>
  </r>
  <r>
    <x v="3"/>
    <s v="204-1-25"/>
    <n v="10"/>
    <s v="OTRAS COMPRAS DE EQUIPOS"/>
    <s v="LAVADORA"/>
    <n v="47111501"/>
    <s v="SELÉCCION ABREVIADA - ACUERDO MARCO"/>
    <n v="6"/>
    <n v="3"/>
    <n v="2"/>
    <n v="5599800"/>
    <s v="UNIDAD"/>
    <s v="NO SOLICITADAS"/>
  </r>
  <r>
    <x v="3"/>
    <s v="204-1-26"/>
    <n v="10"/>
    <s v="EQUIPOS DE COMUNICACIONES"/>
    <s v="RADIOS PUNTO A PUNTO"/>
    <n v="43191510"/>
    <s v="MÍNIMA CUANTÍA"/>
    <n v="5"/>
    <n v="3"/>
    <n v="20"/>
    <n v="7000000"/>
    <s v="UNIDAD"/>
    <s v="NO SOLICITADAS"/>
  </r>
  <r>
    <x v="3"/>
    <s v="204-2-1"/>
    <n v="16"/>
    <s v="EQUIPOS Y MAQUINAS PARA OFICINA"/>
    <s v="LAMINADORA PARA FICHEROS"/>
    <n v="44102910"/>
    <s v="MÍNIMA CUANTÍA"/>
    <n v="3"/>
    <n v="3"/>
    <n v="1"/>
    <n v="1233601.6000000001"/>
    <s v="UNIDAD"/>
    <s v="NO SOLICITADAS"/>
  </r>
  <r>
    <x v="3"/>
    <s v="204-2-1"/>
    <n v="16"/>
    <s v="EQUIPOS Y MAQUINAS PARA OFICINA"/>
    <s v="SALDO INSUMOS FICHEROS Y PAPELERÍA"/>
    <n v="44102910"/>
    <s v="MÍNIMA CUANTÍA"/>
    <n v="1"/>
    <n v="6"/>
    <n v="1"/>
    <n v="0.3999999999996362"/>
    <s v="UNIDAD"/>
    <s v=""/>
  </r>
  <r>
    <x v="3"/>
    <s v="204-2-2"/>
    <n v="10"/>
    <s v="MOBILIARIO Y ENSERES"/>
    <s v="ESTIBAS PLASTICAS"/>
    <n v="24112702"/>
    <s v="MÍNIMA CUANTÍA"/>
    <n v="4"/>
    <n v="4"/>
    <n v="17"/>
    <n v="7502353.6399999997"/>
    <s v="UNIDAD"/>
    <s v="NO SOLICITADAS"/>
  </r>
  <r>
    <x v="3"/>
    <s v="204-2-2"/>
    <n v="10"/>
    <s v="MOBILIARIO Y ENSERES"/>
    <s v="LOCKER SENCILLO "/>
    <n v="56101716"/>
    <s v="MÍNIMA CUANTÍA"/>
    <n v="4"/>
    <n v="4"/>
    <n v="1"/>
    <n v="491475.32"/>
    <s v="UNIDAD"/>
    <s v="NO SOLICITADAS"/>
  </r>
  <r>
    <x v="3"/>
    <s v="204-2-2"/>
    <n v="10"/>
    <s v="MOBILIARIO Y ENSERES"/>
    <s v="PUESTO DE TRABAJO GERENCIAL "/>
    <n v="56101703"/>
    <s v="MÍNIMA CUANTÍA"/>
    <n v="4"/>
    <n v="4"/>
    <n v="1"/>
    <n v="655300.43999999994"/>
    <s v="UNIDAD"/>
    <s v="NO SOLICITADAS"/>
  </r>
  <r>
    <x v="3"/>
    <s v="204-2-2"/>
    <n v="10"/>
    <s v="MOBILIARIO Y ENSERES"/>
    <s v="GABINETE ARCHIVADOR"/>
    <n v="56101702"/>
    <s v="MÍNIMA CUANTÍA"/>
    <n v="4"/>
    <n v="4"/>
    <n v="1"/>
    <n v="491475.31500002503"/>
    <s v="UNIDAD"/>
    <s v="NO SOLICITADAS"/>
  </r>
  <r>
    <x v="3"/>
    <s v="204-2-2"/>
    <n v="10"/>
    <s v="MOBILIARIO Y ENSERES"/>
    <s v="TANDEM 3 PUESTOS"/>
    <n v="56112103"/>
    <s v="MÍNIMA CUANTÍA"/>
    <n v="4"/>
    <n v="4"/>
    <n v="2"/>
    <n v="760000"/>
    <s v="UNIDAD"/>
    <s v="NO SOLICITADAS"/>
  </r>
  <r>
    <x v="3"/>
    <s v="204-2-2"/>
    <n v="10"/>
    <s v="MOBILIARIO Y ENSERES"/>
    <s v="SILLA DE OFICINA"/>
    <n v="56112104"/>
    <s v="MÍNIMA CUANTÍA"/>
    <n v="4"/>
    <n v="4"/>
    <n v="11"/>
    <n v="3468007.95"/>
    <s v="UNIDAD"/>
    <s v="NO SOLICITADAS"/>
  </r>
  <r>
    <x v="3"/>
    <s v="204-2-2"/>
    <n v="10"/>
    <s v="MOBILIARIO Y ENSERES"/>
    <s v="ESCRITORIO"/>
    <n v="56101703"/>
    <s v="MÍNIMA CUANTÍA"/>
    <n v="4"/>
    <n v="4"/>
    <n v="2"/>
    <n v="1093909.08"/>
    <s v="UNIDAD"/>
    <s v="NO SOLICITADAS"/>
  </r>
  <r>
    <x v="3"/>
    <s v="204-2-2"/>
    <n v="10"/>
    <s v="MOBILIARIO Y ENSERES"/>
    <s v="ESCALERA"/>
    <n v="30191501"/>
    <s v="MÍNIMA CUANTÍA"/>
    <n v="4"/>
    <n v="4"/>
    <n v="3"/>
    <n v="3130517.73"/>
    <s v="UNIDAD"/>
    <s v="NO SOLICITADAS"/>
  </r>
  <r>
    <x v="3"/>
    <s v="204-2-2"/>
    <n v="10"/>
    <s v="MOBILIARIO Y ENSERES"/>
    <s v="CARRITO DE SERVICO CERRADO PARA DESPERDICIOS ALIMENTOS"/>
    <n v="48102010"/>
    <s v="MÍNIMA CUANTÍA"/>
    <n v="4"/>
    <n v="4"/>
    <n v="2"/>
    <n v="2000000"/>
    <s v="UNIDAD"/>
    <s v="NO SOLICITADAS"/>
  </r>
  <r>
    <x v="3"/>
    <s v="204-2-2"/>
    <n v="10"/>
    <s v="MOBILIARIO Y ENSERES"/>
    <s v="ESCALERA TIJERA DE 6 PASOS"/>
    <n v="30191501"/>
    <s v="MÍNIMA CUANTÍA"/>
    <n v="4"/>
    <n v="4"/>
    <n v="5"/>
    <n v="405457.05000000005"/>
    <s v="UNIDAD"/>
    <s v="NO SOLICITADAS"/>
  </r>
  <r>
    <x v="3"/>
    <s v="204-2-2"/>
    <n v="10"/>
    <s v="MOBILIARIO Y ENSERES"/>
    <s v="ESCALERA TIJERA 11 PASOS"/>
    <n v="30191501"/>
    <s v="MÍNIMA CUANTÍA"/>
    <n v="4"/>
    <n v="4"/>
    <n v="4"/>
    <n v="2226421"/>
    <s v="UNIDAD"/>
    <s v="NO SOLICITADAS"/>
  </r>
  <r>
    <x v="3"/>
    <s v="204-2-2"/>
    <n v="10"/>
    <s v="MOBILIARIO Y ENSERES"/>
    <s v="ESCALERA DOBLE CON LAZO"/>
    <n v="30191501"/>
    <s v="MÍNIMA CUANTÍA"/>
    <n v="4"/>
    <n v="4"/>
    <n v="3"/>
    <n v="2974903.77"/>
    <s v="UNIDAD"/>
    <s v="NO SOLICITADAS"/>
  </r>
  <r>
    <x v="3"/>
    <s v="204-2-2"/>
    <n v="16"/>
    <s v="MOBILIARIO Y ENSERES"/>
    <s v="PUPITRES"/>
    <n v="56121506"/>
    <s v="MÍNIMA CUANTÍA"/>
    <n v="4"/>
    <n v="4"/>
    <n v="6"/>
    <n v="3059705.2199999997"/>
    <s v="UNIDAD"/>
    <s v="NO SOLICITADAS"/>
  </r>
  <r>
    <x v="3"/>
    <s v="204-2-2"/>
    <n v="16"/>
    <s v="MOBILIARIO Y ENSERES"/>
    <s v="MUEBLE TIPO ESCRITORIO"/>
    <n v="56121508"/>
    <s v="MÍNIMA CUANTÍA"/>
    <n v="4"/>
    <n v="4"/>
    <n v="51"/>
    <n v="20301080.400000002"/>
    <s v="UNIDAD"/>
    <s v="NO SOLICITADAS"/>
  </r>
  <r>
    <x v="3"/>
    <s v="204-2-2"/>
    <n v="10"/>
    <s v="MOBILIARIO Y ENSERES"/>
    <s v="SILLA ISOSCELES"/>
    <n v="56112102"/>
    <s v="MÍNIMA CUANTÍA"/>
    <n v="3"/>
    <n v="2"/>
    <n v="211"/>
    <n v="20261192.710000001"/>
    <s v="UNIDAD"/>
    <s v="NO SOLICITADAS"/>
  </r>
  <r>
    <x v="3"/>
    <s v="204-2-2"/>
    <n v="10"/>
    <s v="MOBILIARIO Y ENSERES"/>
    <s v="CAMAS  SEMIDOBLE"/>
    <n v="56101515"/>
    <s v="SELECCIÓN ABREVIADA SUBASTA INVERSA"/>
    <n v="3"/>
    <n v="2"/>
    <n v="22"/>
    <n v="13106007.42"/>
    <s v="UNIDAD"/>
    <s v="NO SOLICITADAS"/>
  </r>
  <r>
    <x v="3"/>
    <s v="204-2-2"/>
    <n v="10"/>
    <s v="MOBILIARIO Y ENSERES"/>
    <s v="SILLAS DE COMPUTO A GAS DE BRAZOS  "/>
    <n v="56101522"/>
    <s v="SELECCIÓN ABREVIADA SUBASTA INVERSA"/>
    <n v="3"/>
    <n v="2"/>
    <n v="38"/>
    <n v="9199689.4199999999"/>
    <s v="UNIDAD"/>
    <s v="NO SOLICITADAS"/>
  </r>
  <r>
    <x v="3"/>
    <s v="204-2-2"/>
    <n v="10"/>
    <s v="MOBILIARIO Y ENSERES"/>
    <s v="MESA DE NOCHE "/>
    <n v="56101519"/>
    <s v="SELECCIÓN ABREVIADA SUBASTA INVERSA"/>
    <n v="3"/>
    <n v="2"/>
    <n v="34"/>
    <n v="7798074.7600000007"/>
    <s v="UNIDAD"/>
    <s v="NO SOLICITADAS"/>
  </r>
  <r>
    <x v="3"/>
    <s v="204-2-2"/>
    <n v="10"/>
    <s v="MOBILIARIO Y ENSERES"/>
    <s v="PERSIANA EN ALUMINIO"/>
    <n v="52131602"/>
    <s v="SELECCIÓN ABREVIADA SUBASTA INVERSA"/>
    <n v="3"/>
    <n v="2"/>
    <n v="41"/>
    <n v="3404116.8400000003"/>
    <s v="UNIDAD"/>
    <s v="NO SOLICITADAS"/>
  </r>
  <r>
    <x v="3"/>
    <s v="204-2-2"/>
    <n v="10"/>
    <s v="MOBILIARIO Y ENSERES"/>
    <s v="SILLAS TIPO EJECUTIVO - TIPO DIRECTOR"/>
    <n v="56112104"/>
    <s v="SELECCIÓN ABREVIADA SUBASTA INVERSA"/>
    <n v="3"/>
    <n v="2"/>
    <n v="2"/>
    <n v="430041.16"/>
    <s v="UNIDAD"/>
    <s v="NO SOLICITADAS"/>
  </r>
  <r>
    <x v="3"/>
    <s v="204-2-2"/>
    <n v="10"/>
    <s v="MOBILIARIO Y ENSERES"/>
    <s v="PUESTO SENCILLO EN L 1.50M X 1.50M (INCLUYE SUPERFICIES DIM 1,50M X 0,60M Y 0,90M X 0,60M,  PORTATECLADO, CAJONERA Y COSTADO)"/>
    <n v="56101703"/>
    <s v="SELECCIÓN ABREVIADA SUBASTA INVERSA"/>
    <n v="3"/>
    <n v="2"/>
    <n v="3"/>
    <n v="1685760.1500000001"/>
    <s v="UNIDAD"/>
    <s v="NO SOLICITADAS"/>
  </r>
  <r>
    <x v="3"/>
    <s v="204-2-2"/>
    <n v="10"/>
    <s v="MOBILIARIO Y ENSERES"/>
    <s v="SILLA PUESTO OPERATIVO CON  BRAZOS (ESPALDAR, RODACHINAS, SISTEMA NEUMÁTICO DE TRES FUNCIONES ABSORCIÓN ,ELEVACIÓN Y DESCENSO)"/>
    <n v="56112103"/>
    <s v="SELECCIÓN ABREVIADA SUBASTA INVERSA"/>
    <n v="3"/>
    <n v="2"/>
    <n v="5"/>
    <n v="1376130.8499999999"/>
    <s v="UNIDAD"/>
    <s v="NO SOLICITADAS"/>
  </r>
  <r>
    <x v="3"/>
    <s v="204-2-2"/>
    <n v="10"/>
    <s v="MOBILIARIO Y ENSERES"/>
    <s v="SILLA TIPO AULA PUPITRE CON BRAZO RECLINABLE O RETRACTIL"/>
    <n v="56121506"/>
    <s v="SELECCIÓN ABREVIADA SUBASTA INVERSA"/>
    <n v="3"/>
    <n v="2"/>
    <n v="30"/>
    <n v="3727029.3"/>
    <s v="UNIDAD"/>
    <s v="NO SOLICITADAS"/>
  </r>
  <r>
    <x v="3"/>
    <s v="204-2-2"/>
    <n v="10"/>
    <s v="MOBILIARIO Y ENSERES"/>
    <s v="LOCKERS"/>
    <n v="56101520"/>
    <s v="SELECCIÓN ABREVIADA SUBASTA INVERSA"/>
    <n v="3"/>
    <n v="2"/>
    <n v="18"/>
    <n v="5057285.9400000004"/>
    <s v="UNIDAD"/>
    <s v="NO SOLICITADAS"/>
  </r>
  <r>
    <x v="3"/>
    <s v="204-2-2"/>
    <n v="10"/>
    <s v="MOBILIARIO Y ENSERES"/>
    <s v="MESA METALICA EN ACERO INOXIDABLE 4 PUESTOS"/>
    <n v="56121403"/>
    <s v="SELECCIÓN ABREVIADA SUBASTA INVERSA"/>
    <n v="3"/>
    <n v="2"/>
    <n v="5"/>
    <n v="5000000"/>
    <s v="UNIDAD"/>
    <s v="NO SOLICITADAS"/>
  </r>
  <r>
    <x v="3"/>
    <s v="204-2-2"/>
    <n v="10"/>
    <s v="MOBILIARIO Y ENSERES"/>
    <s v="ESTANTERIA METALICA TIPO PESADO 2 MTS DE ANCHO POR 80 MTS FONDO Y 1.80 ALTO ENTRE PAÑOS UTILES"/>
    <n v="56111906"/>
    <s v="SELECCIÓN ABREVIADA SUBASTA INVERSA"/>
    <n v="3"/>
    <n v="2"/>
    <n v="2"/>
    <n v="1200000"/>
    <s v="UNIDAD"/>
    <s v="NO SOLICITADAS"/>
  </r>
  <r>
    <x v="3"/>
    <s v="204-2-2"/>
    <n v="10"/>
    <s v="MOBILIARIO Y ENSERES"/>
    <s v="CAMAROTES METALICOS TRIPLE ALTO 2.00 M ANCHO 1.00M LARGO 1.90M"/>
    <n v="56101515"/>
    <s v="SELECCIÓN ABREVIADA SUBASTA INVERSA"/>
    <n v="3"/>
    <n v="2"/>
    <n v="6"/>
    <n v="4800000"/>
    <s v="UNIDAD"/>
    <s v="NO SOLICITADAS"/>
  </r>
  <r>
    <x v="3"/>
    <s v="204-2-2"/>
    <n v="10"/>
    <s v="MOBILIARIO Y ENSERES"/>
    <s v="IMPREVISTOS (SALDO MATERIALES DE CONSTRUCCION, HERRAMIENTAS Y EQUIPOS)"/>
    <n v="31162800"/>
    <s v="MÍNIMA CUANTÍA"/>
    <n v="1"/>
    <n v="6"/>
    <n v="1"/>
    <n v="0.36000000000000004"/>
    <s v="UNIDAD"/>
    <s v=""/>
  </r>
  <r>
    <x v="3"/>
    <s v="204-2-2"/>
    <n v="10"/>
    <s v="MOBILIARIO Y ENSERES"/>
    <s v="SOFA 3 PUESTOS"/>
    <n v="56101502"/>
    <s v="SELÉCCION ABREVIADA - ACUERDO MARCO"/>
    <n v="9"/>
    <n v="3"/>
    <n v="3"/>
    <n v="8802384"/>
    <s v="UNIDAD"/>
    <s v="NO SOLICITADAS"/>
  </r>
  <r>
    <x v="3"/>
    <s v="204-2-2"/>
    <n v="10"/>
    <s v="MOBILIARIO Y ENSERES"/>
    <s v="SOFA 2 PUESTOS"/>
    <n v="56101502"/>
    <s v="SELÉCCION ABREVIADA - ACUERDO MARCO"/>
    <n v="9"/>
    <n v="3"/>
    <n v="3"/>
    <n v="8368993.1999999993"/>
    <s v="UNIDAD"/>
    <s v="NO SOLICITADAS"/>
  </r>
  <r>
    <x v="3"/>
    <s v="204-2-2"/>
    <n v="16"/>
    <s v="MOBILIARIO Y ENSERES"/>
    <s v="POLTRONA"/>
    <n v="56112103"/>
    <s v="SELÉCCION ABREVIADA - ACUERDO MARCO"/>
    <n v="9"/>
    <n v="3"/>
    <n v="3"/>
    <n v="4521084"/>
    <s v="UNIDAD"/>
    <s v="NO SOLICITADAS"/>
  </r>
  <r>
    <x v="3"/>
    <s v="204-2-2"/>
    <n v="10"/>
    <s v="MOBILIARIO Y ENSERES"/>
    <s v="DIVISIÓN MODULAR MEDIA ALTURA MIXTA 2,30"/>
    <n v="56111500"/>
    <s v="SELÉCCION ABREVIADA - ACUERDO MARCO"/>
    <n v="9"/>
    <n v="3"/>
    <n v="19"/>
    <n v="4730061.78"/>
    <s v="UNIDAD"/>
    <s v="NO SOLICITADAS"/>
  </r>
  <r>
    <x v="3"/>
    <s v="204-2-2"/>
    <n v="10"/>
    <s v="MOBILIARIO Y ENSERES"/>
    <s v="JUEGO DE MESA Y SILLAS PARA PISCINA 04 PUESTOS"/>
    <n v="56101600"/>
    <s v="SELÉCCION ABREVIADA - ACUERDO MARCO"/>
    <n v="9"/>
    <n v="3"/>
    <n v="11"/>
    <n v="19526804"/>
    <s v="UNIDAD"/>
    <s v="NO SOLICITADAS"/>
  </r>
  <r>
    <x v="3"/>
    <s v="204-2-2"/>
    <n v="16"/>
    <s v="MOBILIARIO Y ENSERES"/>
    <s v="CLOSET METÁLICO"/>
    <n v="56101509"/>
    <s v="MÍNIMA CUANTÍA"/>
    <n v="6"/>
    <n v="3"/>
    <n v="7"/>
    <n v="6930560"/>
    <s v="UNIDAD"/>
    <s v="NO SOLICITADAS"/>
  </r>
  <r>
    <x v="3"/>
    <s v="204-2-2"/>
    <n v="16"/>
    <s v="MOBILIARIO Y ENSERES"/>
    <s v="SALDO ADQUISICION MOBILIARIO Y ENSERES"/>
    <n v="56121506"/>
    <s v="SELECCIÓN ABREVIADA SUBASTA INVERSA"/>
    <n v="1"/>
    <n v="6"/>
    <n v="1"/>
    <n v="0.37000000011175871"/>
    <s v="UNIDAD"/>
    <s v=""/>
  </r>
  <r>
    <x v="3"/>
    <s v="204-2-2"/>
    <n v="10"/>
    <s v="MOBILIARIO Y ENSERES"/>
    <s v="IMPREVISTOS (SALDO ADQUISICION MOBILIARIO Y ENSERES)"/>
    <n v="56101500"/>
    <s v="MÍNIMA CUANTÍA"/>
    <n v="1"/>
    <n v="6"/>
    <n v="1"/>
    <n v="0.45000000018626451"/>
    <s v="UNIDAD"/>
    <s v=""/>
  </r>
  <r>
    <x v="3"/>
    <s v="204-2-2"/>
    <n v="10"/>
    <s v="MOBILIARIO Y ENSERES"/>
    <s v="SALDO ADQUISICION MOBILIARIO Y ENSERES"/>
    <n v="56101500"/>
    <s v="SELECCIÓN ABREVIADA SUBASTA INVERSA"/>
    <n v="1"/>
    <n v="6"/>
    <n v="1"/>
    <n v="0.35000000037252899"/>
    <s v="UNIDAD"/>
    <s v=""/>
  </r>
  <r>
    <x v="3"/>
    <s v="204-3-2"/>
    <n v="10"/>
    <s v="EQUIPO DE ALOJAMIENTO Y CAMPANA"/>
    <s v="COLCHON  SEMIDOBLE "/>
    <n v="56101508"/>
    <s v="SELECCIÓN ABREVIADA SUBASTA INVERSA"/>
    <n v="3"/>
    <n v="2"/>
    <n v="30"/>
    <n v="18642381.599999998"/>
    <s v="UNIDAD"/>
    <s v="NO SOLICITADAS"/>
  </r>
  <r>
    <x v="3"/>
    <s v="204-3-2"/>
    <n v="10"/>
    <s v="EQUIPO DE ALOJAMIENTO Y CAMPANA"/>
    <s v="COLCHONES SEMIDOBLE EN ESPUMA ORTOPEDICO E INDEFORMABLE, ACABADO ACOLCHADO, TELA TIPO JACQUARD, ANTIALERGICO, FIRME CON UNA ALTURA PROMEDIO DE 22 CMS, RELLENO EN FIBRAS NATURALES. "/>
    <n v="56101508"/>
    <s v="SELECCIÓN ABREVIADA SUBASTA INVERSA"/>
    <n v="3"/>
    <n v="2"/>
    <n v="20"/>
    <n v="4807824.4000000004"/>
    <s v="UNIDAD"/>
    <s v="NO SOLICITADAS"/>
  </r>
  <r>
    <x v="3"/>
    <s v="204-3-4"/>
    <n v="10"/>
    <s v="EQUIPO MILITAR Y DE SEGURIDAD"/>
    <s v="EQUIPO TRABAJO ALTURAS"/>
    <n v="46182306"/>
    <s v="MÍNIMA CUANTÍA"/>
    <n v="4"/>
    <n v="2"/>
    <n v="1"/>
    <n v="580000"/>
    <s v="UNIDAD"/>
    <s v="NO SOLICITADAS"/>
  </r>
  <r>
    <x v="3"/>
    <s v="204-3-4"/>
    <n v="16"/>
    <s v="EQUIPO MILITAR Y DE SEGURIDAD"/>
    <s v="BOTIQUINES PRIMEROS AUXILIOS"/>
    <n v="42171910"/>
    <s v="MÍNIMA CUANTÍA"/>
    <n v="3"/>
    <n v="3"/>
    <n v="20"/>
    <n v="2250000"/>
    <s v="UNIDAD"/>
    <s v="NO SOLICITADAS"/>
  </r>
  <r>
    <x v="3"/>
    <s v="204-4-1"/>
    <n v="10"/>
    <s v="COMBUSTIBLES Y LUBRICANTES"/>
    <s v="ACEITE DE CORTE "/>
    <n v="15121502"/>
    <s v="SELECCIÓN ABREVIADA MENOR CUANTÍA"/>
    <n v="4"/>
    <n v="7"/>
    <n v="1"/>
    <n v="431057"/>
    <s v="UNIDAD"/>
    <s v="NO SOLICITADAS"/>
  </r>
  <r>
    <x v="3"/>
    <s v="204-4-1"/>
    <n v="10"/>
    <s v="COMBUSTIBLES Y LUBRICANTES"/>
    <s v="ACEITE SOLUBLE "/>
    <n v="15121508"/>
    <s v="SELECCIÓN ABREVIADA MENOR CUANTÍA"/>
    <n v="4"/>
    <n v="7"/>
    <n v="1"/>
    <n v="368528"/>
    <s v="UNIDAD"/>
    <s v="NO SOLICITADAS"/>
  </r>
  <r>
    <x v="3"/>
    <s v="204-4-1"/>
    <n v="10"/>
    <s v="COMBUSTIBLES Y LUBRICANTES"/>
    <s v="ANTICORROSION LUBRICANT COMPOUND "/>
    <n v="15121802"/>
    <s v="SELECCIÓN ABREVIADA MENOR CUANTÍA"/>
    <n v="4"/>
    <n v="7"/>
    <s v="5"/>
    <n v="318990"/>
    <s v="UNIDAD"/>
    <s v="NO SOLICITADAS"/>
  </r>
  <r>
    <x v="3"/>
    <s v="204-4-1"/>
    <n v="10"/>
    <s v="COMBUSTIBLES Y LUBRICANTES"/>
    <s v="LUBRICANTE PENETRANTE 5,56"/>
    <n v="15121520"/>
    <s v="SELECCIÓN ABREVIADA MENOR CUANTÍA"/>
    <n v="4"/>
    <n v="7"/>
    <n v="70"/>
    <n v="1350720"/>
    <s v="UNIDAD"/>
    <s v="NO SOLICITADAS"/>
  </r>
  <r>
    <x v="3"/>
    <s v="204-4-1"/>
    <n v="10"/>
    <s v="COMBUSTIBLES Y LUBRICANTES"/>
    <s v="LPS 2 HUNIDADVY-DUTY LUBRICANT X 312 GR"/>
    <n v="15121520"/>
    <s v="SELECCIÓN ABREVIADA MENOR CUANTÍA"/>
    <n v="4"/>
    <n v="7"/>
    <s v="10"/>
    <n v="507160"/>
    <s v="UNIDAD"/>
    <s v="NO SOLICITADAS"/>
  </r>
  <r>
    <x v="3"/>
    <s v="204-4-1"/>
    <n v="10"/>
    <s v="COMBUSTIBLES Y LUBRICANTES"/>
    <s v="LUBRI-BOND 220 SPRAY (12 ONZAS)"/>
    <n v="15121520"/>
    <s v="SELECCIÓN ABREVIADA MENOR CUANTÍA"/>
    <n v="4"/>
    <n v="7"/>
    <n v="3"/>
    <n v="560325"/>
    <s v="UNIDAD"/>
    <s v="NO SOLICITADAS"/>
  </r>
  <r>
    <x v="3"/>
    <s v="204-4-1"/>
    <n v="10"/>
    <s v="COMBUSTIBLES Y LUBRICANTES"/>
    <s v="LUBRICANT PLASTILUBE, MOLY NO 3 /ML7 PLUS 2"/>
    <n v="15121520"/>
    <s v="SELECCIÓN ABREVIADA MENOR CUANTÍA"/>
    <n v="4"/>
    <n v="7"/>
    <n v="1"/>
    <n v="191146"/>
    <s v="UNIDAD"/>
    <s v="NO SOLICITADAS"/>
  </r>
  <r>
    <x v="3"/>
    <s v="204-4-1"/>
    <n v="10"/>
    <s v="COMBUSTIBLES Y LUBRICANTES"/>
    <s v="LUBRICANTE WD 40 SPRAY"/>
    <n v="15121520"/>
    <s v="SELECCIÓN ABREVIADA MENOR CUANTÍA"/>
    <n v="4"/>
    <n v="7"/>
    <n v="3"/>
    <n v="96099"/>
    <s v="UNIDAD"/>
    <s v="NO SOLICITADAS"/>
  </r>
  <r>
    <x v="3"/>
    <s v="204-4-1"/>
    <n v="10"/>
    <s v="COMBUSTIBLES Y LUBRICANTES"/>
    <s v="LUBRICATING OIL MIL-L-7808 "/>
    <n v="15121520"/>
    <s v="SELECCIÓN ABREVIADA MENOR CUANTÍA"/>
    <n v="4"/>
    <n v="7"/>
    <s v="5"/>
    <n v="786315"/>
    <s v="UNIDAD"/>
    <s v="NO SOLICITADAS"/>
  </r>
  <r>
    <x v="3"/>
    <s v="204-4-1"/>
    <n v="10"/>
    <s v="COMBUSTIBLES Y LUBRICANTES"/>
    <s v="LUBRICATING OIL MIL-PRF-681 GRADE 1010 "/>
    <n v="15121520"/>
    <s v="SELECCIÓN ABREVIADA MENOR CUANTÍA"/>
    <n v="4"/>
    <n v="7"/>
    <n v="10"/>
    <n v="2294000"/>
    <s v="GALON"/>
    <s v="NO SOLICITADAS"/>
  </r>
  <r>
    <x v="3"/>
    <s v="204-4-1"/>
    <n v="10"/>
    <s v="COMBUSTIBLES Y LUBRICANTES"/>
    <s v="LUBRICATING OIL, MIL-L-23699"/>
    <n v="15121520"/>
    <s v="SELECCIÓN ABREVIADA MENOR CUANTÍA"/>
    <n v="4"/>
    <n v="7"/>
    <n v="5"/>
    <n v="543275"/>
    <s v="UNIDAD"/>
    <s v="NO SOLICITADAS"/>
  </r>
  <r>
    <x v="3"/>
    <s v="204-4-1"/>
    <n v="10"/>
    <s v="COMBUSTIBLES Y LUBRICANTES"/>
    <s v="GRASA LUBRICANTE LIGERA PETROLATUM"/>
    <n v="15121500"/>
    <s v="SELECCIÓN ABREVIADA MENOR CUANTÍA"/>
    <n v="4"/>
    <n v="7"/>
    <s v="1"/>
    <n v="317595"/>
    <s v="UNIDAD"/>
    <s v="NO SOLICITADAS"/>
  </r>
  <r>
    <x v="3"/>
    <s v="204-4-1"/>
    <n v="10"/>
    <s v="COMBUSTIBLES Y LUBRICANTES"/>
    <s v="SPECTROMETRIC OIL STANDARD D12-100"/>
    <n v="15121500"/>
    <s v="SELECCIÓN ABREVIADA MENOR CUANTÍA"/>
    <n v="4"/>
    <n v="7"/>
    <n v="1"/>
    <n v="1238760"/>
    <s v="UNIDAD"/>
    <s v="NO SOLICITADAS"/>
  </r>
  <r>
    <x v="3"/>
    <s v="204-4-1"/>
    <n v="10"/>
    <s v="COMBUSTIBLES Y LUBRICANTES"/>
    <s v="SPECTROMETRIC OIL STANDARD D12-5"/>
    <n v="15121500"/>
    <s v="SELECCIÓN ABREVIADA MENOR CUANTÍA"/>
    <n v="4"/>
    <n v="7"/>
    <n v="1"/>
    <n v="1515890"/>
    <s v="UNIDAD"/>
    <s v="NO SOLICITADAS"/>
  </r>
  <r>
    <x v="3"/>
    <s v="204-4-1"/>
    <n v="10"/>
    <s v="COMBUSTIBLES Y LUBRICANTES"/>
    <s v="SPECTROMETRIC OIL STANDARD D19-0"/>
    <n v="15121500"/>
    <s v="SELECCIÓN ABREVIADA MENOR CUANTÍA"/>
    <n v="4"/>
    <n v="7"/>
    <n v="1"/>
    <n v="608220"/>
    <s v="UNIDAD"/>
    <s v="NO SOLICITADAS"/>
  </r>
  <r>
    <x v="3"/>
    <s v="204-4-1"/>
    <n v="10"/>
    <s v="COMBUSTIBLES Y LUBRICANTES"/>
    <s v="SPECTROMETRIC OIL STANDARD D3-100"/>
    <n v="15121500"/>
    <s v="SELECCIÓN ABREVIADA MENOR CUANTÍA"/>
    <n v="4"/>
    <n v="7"/>
    <n v="1"/>
    <n v="831420"/>
    <s v="UNIDAD"/>
    <s v="NO SOLICITADAS"/>
  </r>
  <r>
    <x v="3"/>
    <s v="204-4-5"/>
    <n v="10"/>
    <s v="INSECTICIDAS, FUNGICIDAS Y OTROS INSUMOS AGRICOLAS"/>
    <s v="INSECTICIDA EN SPRAY"/>
    <n v="10191509"/>
    <s v="SELECCIÓN ABREVIADA SUBASTA INVERSA"/>
    <n v="5"/>
    <n v="3"/>
    <n v="50"/>
    <n v="750000"/>
    <s v="UNIDAD"/>
    <s v="NO SOLICITADAS"/>
  </r>
  <r>
    <x v="3"/>
    <s v="204-4-5"/>
    <n v="10"/>
    <s v="INSECTICIDAS, FUNGICIDAS Y OTROS INSUMOS AGRICOLAS"/>
    <s v="HERBICIDA"/>
    <n v="10171701"/>
    <s v="MÍNIMA CUANTÍA"/>
    <n v="3"/>
    <n v="2"/>
    <n v="1000"/>
    <n v="12500000"/>
    <s v="UNIDAD"/>
    <s v="NO SOLICITADAS"/>
  </r>
  <r>
    <x v="3"/>
    <s v="204-4-6"/>
    <n v="10"/>
    <s v="LLANTAS Y ACCESORIOS"/>
    <s v="LLANTA JHON DEERE  20X10-8"/>
    <n v="25172504"/>
    <s v="SELECCIÓN ABREVIADA MENOR CUANTÍA"/>
    <n v="4"/>
    <n v="7"/>
    <n v="2"/>
    <n v="1666000"/>
    <s v="UNIDAD"/>
    <s v="NO SOLICITADAS"/>
  </r>
  <r>
    <x v="3"/>
    <s v="204-4-6"/>
    <n v="10"/>
    <s v="LLANTAS Y ACCESORIOS"/>
    <s v="LLANTA JHON DEERE 22.5X10.00-8"/>
    <n v="25172504"/>
    <s v="SELECCIÓN ABREVIADA MENOR CUANTÍA"/>
    <n v="4"/>
    <n v="7"/>
    <n v="1"/>
    <n v="880600"/>
    <s v="UNIDAD"/>
    <s v="NO SOLICITADAS"/>
  </r>
  <r>
    <x v="3"/>
    <s v="204-4-6"/>
    <n v="10"/>
    <s v="LLANTAS Y ACCESORIOS"/>
    <s v="LLANTA JHON DEERE 25X12-9"/>
    <n v="25172504"/>
    <s v="SELECCIÓN ABREVIADA MENOR CUANTÍA"/>
    <n v="4"/>
    <n v="7"/>
    <n v="2"/>
    <n v="1904000"/>
    <s v="UNIDAD"/>
    <s v="NO SOLICITADAS"/>
  </r>
  <r>
    <x v="3"/>
    <s v="204-4-6"/>
    <n v="10"/>
    <s v="LLANTAS Y ACCESORIOS"/>
    <s v="LLANTA DELANTERA MONTACARGA  HYSTER "/>
    <n v="25172504"/>
    <s v="SELECCIÓN ABREVIADA MENOR CUANTÍA"/>
    <n v="4"/>
    <n v="7"/>
    <n v="1"/>
    <n v="1152640"/>
    <s v="UNIDAD"/>
    <s v="NO SOLICITADAS"/>
  </r>
  <r>
    <x v="3"/>
    <s v="204-4-9"/>
    <n v="10"/>
    <s v="MATERIALES DE CONSTRUCCION"/>
    <s v="MATERIAL ELECTRICO Y ALUMBRADO"/>
    <n v="39121700"/>
    <s v="SELECCIÓN ABREVIADA SUBASTA INVERSA"/>
    <n v="4"/>
    <n v="5"/>
    <n v="1"/>
    <n v="31124513"/>
    <s v="GLOBAL"/>
    <s v="NO SOLICITADAS"/>
  </r>
  <r>
    <x v="3"/>
    <s v="204-4-9"/>
    <n v="10"/>
    <s v="MATERIALES DE CONSTRUCCION"/>
    <s v="MATERIAL PARA FERRETERIA"/>
    <n v="31162800"/>
    <s v="SELECCIÓN ABREVIADA SUBASTA INVERSA"/>
    <n v="4"/>
    <n v="5"/>
    <n v="1"/>
    <n v="21000000"/>
    <s v="GLOBAL"/>
    <s v="NO SOLICITADAS"/>
  </r>
  <r>
    <x v="3"/>
    <s v="204-4-9"/>
    <n v="10"/>
    <s v="MATERIALES DE CONSTRUCCION"/>
    <s v="PISOS PLASTICOS"/>
    <n v="30161705"/>
    <s v="MÍNIMA CUANTÍA"/>
    <n v="4"/>
    <n v="2"/>
    <n v="100"/>
    <n v="2780285"/>
    <s v="UNIDAD"/>
    <s v="NO SOLICITADAS"/>
  </r>
  <r>
    <x v="3"/>
    <s v="204-4-9"/>
    <n v="10"/>
    <s v="MATERIALES DE CONSTRUCCION"/>
    <s v="DISCO CORTE SIERRA DE BANCO"/>
    <n v="27112838"/>
    <s v="MÍNIMA CUANTÍA"/>
    <n v="4"/>
    <n v="2"/>
    <n v="1"/>
    <n v="176084.4"/>
    <s v="UNIDAD"/>
    <s v="NO SOLICITADAS"/>
  </r>
  <r>
    <x v="3"/>
    <s v="204-4-9"/>
    <n v="10"/>
    <s v="MATERIALES DE CONSTRUCCION"/>
    <s v="MANGUERA ALTA PRESION PARA COMPRESOR"/>
    <n v="40142002"/>
    <s v="MÍNIMA CUANTÍA"/>
    <n v="4"/>
    <n v="2"/>
    <n v="2"/>
    <n v="139013.82"/>
    <s v="UNIDAD"/>
    <s v="NO SOLICITADAS"/>
  </r>
  <r>
    <x v="3"/>
    <s v="204-4-9"/>
    <n v="10"/>
    <s v="MATERIALES DE CONSTRUCCION"/>
    <s v="PUESTA A TIERRA TEMPORAL"/>
    <n v="39121613"/>
    <s v="MÍNIMA CUANTÍA"/>
    <n v="4"/>
    <n v="2"/>
    <n v="1"/>
    <n v="703063.8"/>
    <s v="UNIDAD"/>
    <s v="NO SOLICITADAS"/>
  </r>
  <r>
    <x v="3"/>
    <s v="204-4-9"/>
    <n v="10"/>
    <s v="MATERIALES DE CONSTRUCCION"/>
    <s v="CABLE DE NEOPRENO ENCAUCHETADO O DOBLE FUNDA  DE 2X18 ROLLO X 100 MTS"/>
    <n v="26121616"/>
    <s v="MÍNIMA CUANTÍA"/>
    <n v="4"/>
    <n v="2"/>
    <n v="2"/>
    <n v="142720.57999999999"/>
    <s v="UNIDAD"/>
    <s v="NO SOLICITADAS"/>
  </r>
  <r>
    <x v="3"/>
    <s v="204-4-9"/>
    <n v="10"/>
    <s v="MATERIALES DE CONSTRUCCION"/>
    <s v="CONECTOR RJ-11 (4 HILOS) "/>
    <n v="39121462"/>
    <s v="MÍNIMA CUANTÍA"/>
    <n v="4"/>
    <n v="2"/>
    <n v="150"/>
    <n v="11121"/>
    <s v="UNIDAD"/>
    <s v="NO SOLICITADAS"/>
  </r>
  <r>
    <x v="3"/>
    <s v="204-4-9"/>
    <n v="10"/>
    <s v="MATERIALES DE CONSTRUCCION"/>
    <s v="CONECTOR RJ-45 (8 HILOS) "/>
    <n v="39121462"/>
    <s v="MÍNIMA CUANTÍA"/>
    <n v="4"/>
    <n v="2"/>
    <n v="150"/>
    <n v="13902.000000000002"/>
    <s v="UNIDAD"/>
    <s v="NO SOLICITADAS"/>
  </r>
  <r>
    <x v="3"/>
    <s v="204-4-9"/>
    <n v="10"/>
    <s v="MATERIALES DE CONSTRUCCION"/>
    <s v="DISCOS PARA ESMERIL DE 6&quot;"/>
    <n v="23131503"/>
    <s v="MÍNIMA CUANTÍA"/>
    <n v="4"/>
    <n v="2"/>
    <n v="4"/>
    <n v="43893.04"/>
    <s v="UNIDAD"/>
    <s v="NO SOLICITADAS"/>
  </r>
  <r>
    <x v="3"/>
    <s v="204-4-9"/>
    <n v="10"/>
    <s v="MATERIALES DE CONSTRUCCION"/>
    <s v="CANDADOS DE SEGURIDAD (PUERTAS ALTERNAS DE SEGURIDAD)"/>
    <n v="46171501"/>
    <s v="MÍNIMA CUANTÍA"/>
    <n v="4"/>
    <n v="2"/>
    <n v="26"/>
    <n v="240957.86000000002"/>
    <s v="UNIDAD"/>
    <s v="NO SOLICITADAS"/>
  </r>
  <r>
    <x v="3"/>
    <s v="204-4-9"/>
    <n v="16"/>
    <s v="MATERIALES DE CONSTRUCCION"/>
    <s v="MATERIAL PARA FERRETERIA"/>
    <n v="31162800"/>
    <s v="SELECCIÓN ABREVIADA SUBASTA INVERSA"/>
    <n v="4"/>
    <n v="7"/>
    <n v="1"/>
    <n v="42000000"/>
    <s v="GLOBAL"/>
    <s v="NO SOLICITADAS"/>
  </r>
  <r>
    <x v="3"/>
    <s v="204-4-9"/>
    <n v="16"/>
    <s v="MATERIALES DE CONSTRUCCION"/>
    <s v="THINNER INDUSTRIAL"/>
    <n v="31211803"/>
    <s v="SELECCIÓN ABREVIADA SUBASTA INVERSA"/>
    <n v="4"/>
    <n v="7"/>
    <n v="1"/>
    <n v="2100000"/>
    <s v="GLOBAL"/>
    <s v="NO SOLICITADAS"/>
  </r>
  <r>
    <x v="3"/>
    <s v="204-4-9"/>
    <n v="10"/>
    <s v="MATERIALES DE CONSTRUCCION"/>
    <s v="MATERIAL PARA FERRETERIA"/>
    <n v="31162800"/>
    <s v="SELECCIÓN ABREVIADA SUBASTA INVERSA"/>
    <n v="3"/>
    <n v="1"/>
    <n v="1"/>
    <n v="35000000"/>
    <s v="GLOBAL"/>
    <s v="NO SOLICITADAS"/>
  </r>
  <r>
    <x v="3"/>
    <s v="204-4-9"/>
    <n v="10"/>
    <s v="MATERIALES DE CONSTRUCCION"/>
    <s v="IMPREVISTOS (SALDO MATERIALES DE CONSTRUCCION, HERRAMIENTAS Y EQUIPOS)"/>
    <n v="31162800"/>
    <s v="MÍNIMA CUANTÍA"/>
    <n v="1"/>
    <n v="6"/>
    <n v="1"/>
    <n v="0.5"/>
    <s v="UNIDAD"/>
    <s v=""/>
  </r>
  <r>
    <x v="3"/>
    <s v="204-4-12"/>
    <n v="16"/>
    <s v="MATERIALES REACTIVOS DE LABORATORIO Y QUÍMICOS"/>
    <s v="HIPOCLORITO DE CALCIO 70% "/>
    <n v="47101600"/>
    <s v="MÍNIMA CUANTÍA"/>
    <n v="4"/>
    <n v="2"/>
    <n v="1600"/>
    <n v="9170944"/>
    <s v="KILOGRAMO"/>
    <s v="NO SOLICITADAS"/>
  </r>
  <r>
    <x v="3"/>
    <s v="204-4-12"/>
    <n v="16"/>
    <s v="MATERIALES REACTIVOS DE LABORATORIO Y QUÍMICOS"/>
    <s v="HIPOCLORITO DE CALCIO 90% "/>
    <n v="47101600"/>
    <s v="MÍNIMA CUANTÍA"/>
    <n v="4"/>
    <n v="2"/>
    <n v="800"/>
    <n v="6670800"/>
    <s v="KILOGRAMO"/>
    <s v="NO SOLICITADAS"/>
  </r>
  <r>
    <x v="3"/>
    <s v="204-4-12"/>
    <n v="16"/>
    <s v="MATERIALES REACTIVOS DE LABORATORIO Y QUÍMICOS"/>
    <s v="POLICLORURO DE ALUMINIO"/>
    <n v="47101600"/>
    <s v="MÍNIMA CUANTÍA"/>
    <n v="4"/>
    <n v="2"/>
    <n v="9000"/>
    <n v="16957440"/>
    <s v="KILOGRAMO"/>
    <s v="NO SOLICITADAS"/>
  </r>
  <r>
    <x v="3"/>
    <s v="204-4-12"/>
    <n v="16"/>
    <s v="MATERIALES REACTIVOS DE LABORATORIO Y QUÍMICOS"/>
    <s v="HIPOCLORITO DE CALCIO 70% EN BRIQUETA "/>
    <n v="47101600"/>
    <s v="MÍNIMA CUANTÍA"/>
    <n v="4"/>
    <n v="2"/>
    <n v="1300"/>
    <n v="26531050"/>
    <s v="KILOGRAMO"/>
    <s v="NO SOLICITADAS"/>
  </r>
  <r>
    <x v="3"/>
    <s v="204-4-12"/>
    <n v="16"/>
    <s v="MATERIALES REACTIVOS DE LABORATORIO Y QUÍMICOS"/>
    <s v="ACIDO MURIÁTICO"/>
    <n v="47101600"/>
    <s v="MÍNIMA CUANTÍA"/>
    <n v="4"/>
    <n v="2"/>
    <n v="105"/>
    <n v="251983.2"/>
    <s v="LITRO"/>
    <s v="NO SOLICITADAS"/>
  </r>
  <r>
    <x v="3"/>
    <s v="204-4-12"/>
    <n v="16"/>
    <s v="MATERIALES REACTIVOS DE LABORATORIO Y QUÍMICOS"/>
    <s v="SAL INDUSTRIAL"/>
    <n v="47101600"/>
    <s v="MÍNIMA CUANTÍA"/>
    <n v="4"/>
    <n v="2"/>
    <n v="7100"/>
    <n v="6933860"/>
    <s v="KILOGRAMO"/>
    <s v="NO SOLICITADAS"/>
  </r>
  <r>
    <x v="3"/>
    <s v="204-4-12"/>
    <n v="16"/>
    <s v="MATERIALES REACTIVOS DE LABORATORIO Y QUÍMICOS"/>
    <s v="ACLARADOR DE AGUA PARA PISCINA "/>
    <n v="47101600"/>
    <s v="MÍNIMA CUANTÍA"/>
    <n v="4"/>
    <n v="2"/>
    <n v="47"/>
    <n v="409221.01"/>
    <s v="GALON"/>
    <s v="NO SOLICITADAS"/>
  </r>
  <r>
    <x v="3"/>
    <s v="204-4-12"/>
    <n v="10"/>
    <s v="MATERIALES REACTIVOS DE LABORATORIO Y QUÍMICOS"/>
    <s v="ALCOHOL _x000a_DESNATURALIZADO"/>
    <n v="12352104"/>
    <s v="SELECCIÓN ABREVIADA MENOR CUANTÍA"/>
    <n v="4"/>
    <n v="7"/>
    <n v="10"/>
    <n v="471200"/>
    <s v="GALON"/>
    <s v="NO SOLICITADAS"/>
  </r>
  <r>
    <x v="3"/>
    <s v="204-4-12"/>
    <n v="10"/>
    <s v="MATERIALES REACTIVOS DE LABORATORIO Y QUÍMICOS"/>
    <s v="ALCOHOL ISOPROPILICO "/>
    <n v="12352104"/>
    <s v="SELECCIÓN ABREVIADA MENOR CUANTÍA"/>
    <n v="4"/>
    <n v="7"/>
    <n v="3"/>
    <n v="8371674"/>
    <s v="UNIDAD"/>
    <s v="NO SOLICITADAS"/>
  </r>
  <r>
    <x v="3"/>
    <s v="204-4-12"/>
    <n v="10"/>
    <s v="MATERIALES REACTIVOS DE LABORATORIO Y QUÍMICOS"/>
    <s v="BOXES GRAPHITE ROD ELECTRODE"/>
    <n v="41111800"/>
    <s v="SELECCIÓN ABREVIADA MENOR CUANTÍA"/>
    <n v="4"/>
    <n v="7"/>
    <n v="1"/>
    <n v="2611440"/>
    <s v="UNIDAD"/>
    <s v="NO SOLICITADAS"/>
  </r>
  <r>
    <x v="3"/>
    <s v="204-4-12"/>
    <n v="10"/>
    <s v="MATERIALES REACTIVOS DE LABORATORIO Y QUÍMICOS"/>
    <s v="CORROSION PREVENTIVE COMPOUND"/>
    <n v="12163600"/>
    <s v="SELECCIÓN ABREVIADA MENOR CUANTÍA"/>
    <n v="4"/>
    <n v="7"/>
    <n v="1"/>
    <n v="2906878"/>
    <s v="UNIDAD"/>
    <s v="NO SOLICITADAS"/>
  </r>
  <r>
    <x v="3"/>
    <s v="204-4-12"/>
    <n v="10"/>
    <s v="MATERIALES REACTIVOS DE LABORATORIO Y QUÍMICOS"/>
    <s v="PENETRANTE ZL-27A"/>
    <n v="12191500"/>
    <s v="SELECCIÓN ABREVIADA MENOR CUANTÍA"/>
    <n v="4"/>
    <n v="7"/>
    <n v="1"/>
    <n v="1445142"/>
    <s v="UNIDAD"/>
    <s v="NO SOLICITADAS"/>
  </r>
  <r>
    <x v="3"/>
    <s v="204-4-12"/>
    <n v="10"/>
    <s v="MATERIALES REACTIVOS DE LABORATORIO Y QUÍMICOS"/>
    <s v="REMOVEDOR "/>
    <n v="31211800"/>
    <s v="SELECCIÓN ABREVIADA MENOR CUANTÍA"/>
    <n v="4"/>
    <n v="7"/>
    <n v="110"/>
    <n v="18600010"/>
    <s v="GALON"/>
    <s v="NO SOLICITADAS"/>
  </r>
  <r>
    <x v="3"/>
    <s v="204-4-12"/>
    <n v="10"/>
    <s v="MATERIALES REACTIVOS DE LABORATORIO Y QUÍMICOS"/>
    <s v="REVELADOR SKD-S2  SPOTCHEK"/>
    <n v="12163600"/>
    <s v="SELECCIÓN ABREVIADA MENOR CUANTÍA"/>
    <n v="4"/>
    <n v="7"/>
    <n v="1"/>
    <n v="1141358"/>
    <s v="UNIDAD"/>
    <s v="NO SOLICITADAS"/>
  </r>
  <r>
    <x v="3"/>
    <s v="204-4-12"/>
    <n v="10"/>
    <s v="MATERIALES REACTIVOS DE LABORATORIO Y QUÍMICOS"/>
    <s v="SKC-S SOLVENT BASED CLEANER/REMOVER"/>
    <n v="47131800"/>
    <s v="SELECCIÓN ABREVIADA MENOR CUANTÍA"/>
    <n v="4"/>
    <n v="7"/>
    <n v="1"/>
    <n v="995038"/>
    <s v="UNIDAD"/>
    <s v="NO SOLICITADAS"/>
  </r>
  <r>
    <x v="3"/>
    <s v="204-4-12"/>
    <n v="10"/>
    <s v="MATERIALES REACTIVOS DE LABORATORIO Y QUÍMICOS"/>
    <s v="ALUMI PREP"/>
    <n v="12163601"/>
    <s v="SELECCIÓN ABREVIADA MENOR CUANTÍA"/>
    <n v="4"/>
    <n v="7"/>
    <n v="4"/>
    <n v="1190152"/>
    <s v="GALON"/>
    <s v="NO SOLICITADAS"/>
  </r>
  <r>
    <x v="3"/>
    <s v="204-4-12"/>
    <n v="10"/>
    <s v="MATERIALES REACTIVOS DE LABORATORIO Y QUÍMICOS"/>
    <s v="ALODINE"/>
    <n v="31211504"/>
    <s v="SELECCIÓN ABREVIADA MENOR CUANTÍA"/>
    <n v="4"/>
    <n v="7"/>
    <n v="4"/>
    <n v="1549008"/>
    <s v="GALON"/>
    <s v="NO SOLICITADAS"/>
  </r>
  <r>
    <x v="3"/>
    <s v="204-4-12"/>
    <n v="16"/>
    <s v="MATERIALES REACTIVOS DE LABORATORIO Y QUÍMICOS"/>
    <s v="ACLARADOR DE AGUA PARA PISCINA "/>
    <n v="47101600"/>
    <s v="MÍNIMA CUANTÍA"/>
    <n v="4"/>
    <n v="2"/>
    <n v="1"/>
    <n v="8704.7900000000009"/>
    <s v="GALON"/>
    <s v="NO SOLICITADAS"/>
  </r>
  <r>
    <x v="3"/>
    <s v="204-4-15"/>
    <n v="16"/>
    <s v="PAPELERIA, UTILES DE ESCRITORIO Y OFICINA"/>
    <s v="CINTA DATACARD 535000-003"/>
    <n v="44103112"/>
    <s v="MÍNIMA CUANTÍA"/>
    <n v="3"/>
    <n v="3"/>
    <n v="5"/>
    <n v="2624584"/>
    <s v="UNIDAD"/>
    <s v="NO SOLICITADAS"/>
  </r>
  <r>
    <x v="3"/>
    <s v="204-4-15"/>
    <n v="16"/>
    <s v="PAPELERIA, UTILES DE ESCRITORIO Y OFICINA"/>
    <s v="LAMINAS PARA LAMINAR PAQ X 10"/>
    <n v="44102001"/>
    <s v="MÍNIMA CUANTÍA"/>
    <n v="3"/>
    <n v="3"/>
    <n v="21"/>
    <n v="105977.55"/>
    <s v="UNIDAD"/>
    <s v="NO SOLICITADAS"/>
  </r>
  <r>
    <x v="3"/>
    <s v="204-4-15"/>
    <n v="16"/>
    <s v="PAPELERIA, UTILES DE ESCRITORIO Y OFICINA"/>
    <s v="CARNET PVC ADHESIVO  PAQ X 100"/>
    <n v="55121802"/>
    <s v="MÍNIMA CUANTÍA"/>
    <n v="3"/>
    <n v="3"/>
    <n v="5"/>
    <n v="511664.3"/>
    <s v="UNIDAD"/>
    <s v="NO SOLICITADAS"/>
  </r>
  <r>
    <x v="3"/>
    <s v="204-4-15"/>
    <n v="16"/>
    <s v="PAPELERIA, UTILES DE ESCRITORIO Y OFICINA"/>
    <s v="CLIP PARA GAFETE TIPO YOYO PAQ X 10"/>
    <n v="55121808"/>
    <s v="MÍNIMA CUANTÍA"/>
    <n v="3"/>
    <n v="3"/>
    <n v="15"/>
    <n v="27335.55"/>
    <s v="UNIDAD"/>
    <s v="NO SOLICITADAS"/>
  </r>
  <r>
    <x v="3"/>
    <s v="204-4-15"/>
    <n v="16"/>
    <s v="PAPELERIA, UTILES DE ESCRITORIO Y OFICINA"/>
    <s v="PORTA CARNET PAQ X 25"/>
    <n v="55121807"/>
    <s v="MÍNIMA CUANTÍA"/>
    <n v="3"/>
    <n v="3"/>
    <n v="10"/>
    <n v="80604.7"/>
    <s v="UNIDAD"/>
    <s v="NO SOLICITADAS"/>
  </r>
  <r>
    <x v="3"/>
    <s v="204-4-15"/>
    <n v="10"/>
    <s v="PAPELERIA, UTILES DE ESCRITORIO Y OFICINA"/>
    <s v="BISTURI DE 18MM"/>
    <n v="44121612"/>
    <s v="MÍNIMA CUANTÍA"/>
    <n v="3"/>
    <n v="2"/>
    <n v="2"/>
    <n v="8330"/>
    <s v="UNIDAD"/>
    <s v="NO SOLICITADAS"/>
  </r>
  <r>
    <x v="3"/>
    <s v="204-4-15"/>
    <n v="10"/>
    <s v="PAPELERIA, UTILES DE ESCRITORIO Y OFICINA"/>
    <s v="PAPEL PARA DIPLOMAS TAMAÑO CARTA PAQ X 10"/>
    <n v="14111509"/>
    <s v="MÍNIMA CUANTÍA"/>
    <n v="3"/>
    <n v="2"/>
    <n v="104"/>
    <n v="160368"/>
    <s v="UNIDAD"/>
    <s v="NO SOLICITADAS"/>
  </r>
  <r>
    <x v="3"/>
    <s v="204-4-15"/>
    <n v="10"/>
    <s v="PAPELERIA, UTILES DE ESCRITORIO Y OFICINA"/>
    <s v="BORRADOR PARA TABLERO"/>
    <n v="44111912"/>
    <s v="MÍNIMA CUANTÍA"/>
    <n v="3"/>
    <n v="2"/>
    <n v="11"/>
    <n v="17017"/>
    <s v="UNIDAD"/>
    <s v="NO SOLICITADAS"/>
  </r>
  <r>
    <x v="3"/>
    <s v="204-4-15"/>
    <n v="10"/>
    <s v="PAPELERIA, UTILES DE ESCRITORIO Y OFICINA"/>
    <s v="CARPETA CELUGUIA TAMAÑO OFICIO"/>
    <n v="44122003"/>
    <s v="MÍNIMA CUANTÍA"/>
    <n v="3"/>
    <n v="2"/>
    <n v="80"/>
    <n v="218960"/>
    <s v="UNIDAD"/>
    <s v="NO SOLICITADAS"/>
  </r>
  <r>
    <x v="3"/>
    <s v="204-4-15"/>
    <n v="10"/>
    <s v="PAPELERIA, UTILES DE ESCRITORIO Y OFICINA"/>
    <s v="CINTA DE ENMASCARAR 48MM X 40MT"/>
    <n v="31201503"/>
    <s v="MÍNIMA CUANTÍA"/>
    <n v="3"/>
    <n v="2"/>
    <n v="1"/>
    <n v="8092"/>
    <s v="UNIDAD"/>
    <s v="NO SOLICITADAS"/>
  </r>
  <r>
    <x v="3"/>
    <s v="204-4-15"/>
    <n v="10"/>
    <s v="PAPELERIA, UTILES DE ESCRITORIO Y OFICINA"/>
    <s v="CINTA TRANSPARENTE DE 5CM X 100 MTS"/>
    <n v="31201512"/>
    <s v="MÍNIMA CUANTÍA"/>
    <n v="3"/>
    <n v="2"/>
    <n v="1"/>
    <n v="4284"/>
    <s v="UNIDAD"/>
    <s v="NO SOLICITADAS"/>
  </r>
  <r>
    <x v="3"/>
    <s v="204-4-15"/>
    <n v="10"/>
    <s v="PAPELERIA, UTILES DE ESCRITORIO Y OFICINA"/>
    <s v="CINTA TRANSPARENTE PEQUEÑA 12MM X 20 MTS"/>
    <n v="31201512"/>
    <s v="MÍNIMA CUANTÍA"/>
    <n v="3"/>
    <n v="2"/>
    <n v="3"/>
    <n v="2856"/>
    <s v="UNIDAD"/>
    <s v="NO SOLICITADAS"/>
  </r>
  <r>
    <x v="3"/>
    <s v="204-4-15"/>
    <n v="10"/>
    <s v="PAPELERIA, UTILES DE ESCRITORIO Y OFICINA"/>
    <s v="CLIP TIPO ESTÁNDAR CAJA X 100 UND"/>
    <n v="44122104"/>
    <s v="MÍNIMA CUANTÍA"/>
    <n v="3"/>
    <n v="2"/>
    <n v="15"/>
    <n v="19635"/>
    <s v="UNIDAD"/>
    <s v="NO SOLICITADAS"/>
  </r>
  <r>
    <x v="3"/>
    <s v="204-4-15"/>
    <n v="10"/>
    <s v="PAPELERIA, UTILES DE ESCRITORIO Y OFICINA"/>
    <s v="CLIP MARIPOSA CAJA X 50 UND"/>
    <n v="44122104"/>
    <s v="MÍNIMA CUANTÍA"/>
    <n v="3"/>
    <n v="2"/>
    <n v="5"/>
    <n v="10710"/>
    <s v="UNIDAD"/>
    <s v="NO SOLICITADAS"/>
  </r>
  <r>
    <x v="3"/>
    <s v="204-4-15"/>
    <n v="10"/>
    <s v="PAPELERIA, UTILES DE ESCRITORIO Y OFICINA"/>
    <s v="COSEDORA"/>
    <n v="44121615"/>
    <s v="MÍNIMA CUANTÍA"/>
    <n v="3"/>
    <n v="2"/>
    <n v="2"/>
    <n v="45458"/>
    <s v="UNIDAD"/>
    <s v="NO SOLICITADAS"/>
  </r>
  <r>
    <x v="3"/>
    <s v="204-4-15"/>
    <n v="10"/>
    <s v="PAPELERIA, UTILES DE ESCRITORIO Y OFICINA"/>
    <s v="ESFERO DE TINTA NEGRA "/>
    <n v="44121701"/>
    <s v="MÍNIMA CUANTÍA"/>
    <n v="3"/>
    <n v="2"/>
    <n v="400"/>
    <n v="238000"/>
    <s v="UNIDAD"/>
    <s v="NO SOLICITADAS"/>
  </r>
  <r>
    <x v="3"/>
    <s v="204-4-15"/>
    <n v="10"/>
    <s v="PAPELERIA, UTILES DE ESCRITORIO Y OFICINA"/>
    <s v="ESFERO DE TINTA ROJA "/>
    <n v="44121701"/>
    <s v="MÍNIMA CUANTÍA"/>
    <n v="3"/>
    <n v="2"/>
    <n v="12"/>
    <n v="9996"/>
    <s v="UNIDAD"/>
    <s v="NO SOLICITADAS"/>
  </r>
  <r>
    <x v="3"/>
    <s v="204-4-15"/>
    <n v="10"/>
    <s v="PAPELERIA, UTILES DE ESCRITORIO Y OFICINA"/>
    <s v="LÁPIZ MINA NEGRA NO2 CON BORRADOR "/>
    <n v="44121706"/>
    <s v="MÍNIMA CUANTÍA"/>
    <n v="3"/>
    <n v="2"/>
    <n v="24"/>
    <n v="9480"/>
    <s v="UNIDAD"/>
    <s v="NO SOLICITADAS"/>
  </r>
  <r>
    <x v="3"/>
    <s v="204-4-15"/>
    <n v="10"/>
    <s v="PAPELERIA, UTILES DE ESCRITORIO Y OFICINA"/>
    <s v="LÁPIZ MINA ROJA NO2 CON BORRADOR"/>
    <n v="44121706"/>
    <s v="MÍNIMA CUANTÍA"/>
    <n v="3"/>
    <n v="2"/>
    <n v="12"/>
    <n v="6288"/>
    <s v="UNIDAD"/>
    <s v="NO SOLICITADAS"/>
  </r>
  <r>
    <x v="3"/>
    <s v="204-4-15"/>
    <n v="10"/>
    <s v="PAPELERIA, UTILES DE ESCRITORIO Y OFICINA"/>
    <s v="LIBRO DE 200 FOLIOS"/>
    <n v="14111813"/>
    <s v="MÍNIMA CUANTÍA"/>
    <n v="3"/>
    <n v="2"/>
    <n v="3"/>
    <n v="33201"/>
    <s v="UNIDAD"/>
    <s v="NO SOLICITADAS"/>
  </r>
  <r>
    <x v="3"/>
    <s v="204-4-15"/>
    <n v="10"/>
    <s v="PAPELERIA, UTILES DE ESCRITORIO Y OFICINA"/>
    <s v="MARCADOR BORRABLE CAJA X 10 UND"/>
    <n v="44121708"/>
    <s v="MÍNIMA CUANTÍA"/>
    <n v="3"/>
    <n v="2"/>
    <n v="115"/>
    <n v="170765"/>
    <s v="UNIDAD"/>
    <s v="NO SOLICITADAS"/>
  </r>
  <r>
    <x v="3"/>
    <s v="204-4-15"/>
    <n v="10"/>
    <s v="PAPELERIA, UTILES DE ESCRITORIO Y OFICINA"/>
    <s v="PAPEL BOND 75 GRAMOS TAMAÑO CARTA"/>
    <n v="14111507"/>
    <s v="MÍNIMA CUANTÍA"/>
    <n v="3"/>
    <n v="2"/>
    <n v="137"/>
    <n v="1467270"/>
    <s v="UNIDAD"/>
    <s v="NO SOLICITADAS"/>
  </r>
  <r>
    <x v="3"/>
    <s v="204-4-15"/>
    <n v="10"/>
    <s v="PAPELERIA, UTILES DE ESCRITORIO Y OFICINA"/>
    <s v="PAPEL BOND 75 GRAMOS TAMAÑO OFICIO"/>
    <n v="14111507"/>
    <s v="MÍNIMA CUANTÍA"/>
    <n v="3"/>
    <n v="2"/>
    <n v="47"/>
    <n v="587265"/>
    <s v="UNIDAD"/>
    <s v="NO SOLICITADAS"/>
  </r>
  <r>
    <x v="3"/>
    <s v="204-4-15"/>
    <n v="10"/>
    <s v="PAPELERIA, UTILES DE ESCRITORIO Y OFICINA"/>
    <s v="PEGANTE EN BARRA"/>
    <n v="60105704"/>
    <s v="MÍNIMA CUANTÍA"/>
    <n v="3"/>
    <n v="2"/>
    <n v="1"/>
    <n v="3335"/>
    <s v="UNIDAD"/>
    <s v="NO SOLICITADAS"/>
  </r>
  <r>
    <x v="3"/>
    <s v="204-4-15"/>
    <n v="10"/>
    <s v="PAPELERIA, UTILES DE ESCRITORIO Y OFICINA"/>
    <s v="PERFORADORA 2 HUECOS"/>
    <n v="44102805"/>
    <s v="MÍNIMA CUANTÍA"/>
    <n v="3"/>
    <n v="2"/>
    <n v="2"/>
    <n v="159936"/>
    <s v="UNIDAD"/>
    <s v="NO SOLICITADAS"/>
  </r>
  <r>
    <x v="3"/>
    <s v="204-4-15"/>
    <n v="10"/>
    <s v="PAPELERIA, UTILES DE ESCRITORIO Y OFICINA"/>
    <s v="REGLA METÁLICA"/>
    <n v="41111604"/>
    <s v="MÍNIMA CUANTÍA"/>
    <n v="3"/>
    <n v="2"/>
    <n v="2"/>
    <n v="4046"/>
    <s v="UNIDAD"/>
    <s v="NO SOLICITADAS"/>
  </r>
  <r>
    <x v="3"/>
    <s v="204-4-15"/>
    <n v="10"/>
    <s v="PAPELERIA, UTILES DE ESCRITORIO Y OFICINA"/>
    <s v="RESALTADOR CAJA X 10 UND"/>
    <n v="44121716"/>
    <s v="MÍNIMA CUANTÍA"/>
    <n v="3"/>
    <n v="2"/>
    <n v="3"/>
    <n v="3570"/>
    <s v="UNIDAD"/>
    <s v="NO SOLICITADAS"/>
  </r>
  <r>
    <x v="3"/>
    <s v="204-4-15"/>
    <n v="10"/>
    <s v="PAPELERIA, UTILES DE ESCRITORIO Y OFICINA"/>
    <s v="SACAGANCHOS"/>
    <n v="44121613"/>
    <s v="MÍNIMA CUANTÍA"/>
    <n v="3"/>
    <n v="2"/>
    <n v="3"/>
    <n v="4995"/>
    <s v="UNIDAD"/>
    <s v="NO SOLICITADAS"/>
  </r>
  <r>
    <x v="3"/>
    <s v="204-4-15"/>
    <n v="10"/>
    <s v="PAPELERIA, UTILES DE ESCRITORIO Y OFICINA"/>
    <s v="SOBRE MANILA TAMAÑO CARTA PAQ X 50 UND"/>
    <n v="44121506"/>
    <s v="MÍNIMA CUANTÍA"/>
    <n v="3"/>
    <n v="2"/>
    <n v="200"/>
    <n v="47600"/>
    <s v="UNIDAD"/>
    <s v="NO SOLICITADAS"/>
  </r>
  <r>
    <x v="3"/>
    <s v="204-4-15"/>
    <n v="10"/>
    <s v="PAPELERIA, UTILES DE ESCRITORIO Y OFICINA"/>
    <s v="SOBRE MANILA TAMAÑO OFICIO PAQ X 50 UND"/>
    <n v="44121506"/>
    <s v="MÍNIMA CUANTÍA"/>
    <n v="3"/>
    <n v="2"/>
    <n v="351"/>
    <n v="83538"/>
    <s v="UNIDAD"/>
    <s v="NO SOLICITADAS"/>
  </r>
  <r>
    <x v="3"/>
    <s v="204-4-15"/>
    <n v="10"/>
    <s v="PAPELERIA, UTILES DE ESCRITORIO Y OFICINA"/>
    <s v="GANCHO PARA COSEDORA CAJA X 5000 UNDS"/>
    <n v="44122107"/>
    <s v="MÍNIMA CUANTÍA"/>
    <n v="3"/>
    <n v="2"/>
    <n v="12"/>
    <n v="29988"/>
    <s v="UNIDAD"/>
    <s v="NO SOLICITADAS"/>
  </r>
  <r>
    <x v="3"/>
    <s v="204-4-15"/>
    <n v="10"/>
    <s v="PAPELERIA, UTILES DE ESCRITORIO Y OFICINA"/>
    <s v="TINTA PARA SELLOS COLOR NEGRO"/>
    <n v="44121904"/>
    <s v="MÍNIMA CUANTÍA"/>
    <n v="3"/>
    <n v="2"/>
    <n v="2"/>
    <n v="4284"/>
    <s v="UNIDAD"/>
    <s v="NO SOLICITADAS"/>
  </r>
  <r>
    <x v="3"/>
    <s v="204-4-15"/>
    <n v="10"/>
    <s v="PAPELERIA, UTILES DE ESCRITORIO Y OFICINA"/>
    <s v="COLBON 125 GR"/>
    <n v="31201610"/>
    <s v="MÍNIMA CUANTÍA"/>
    <n v="3"/>
    <n v="2"/>
    <n v="2"/>
    <n v="6664"/>
    <s v="UNIDAD"/>
    <s v="NO SOLICITADAS"/>
  </r>
  <r>
    <x v="3"/>
    <s v="204-4-15"/>
    <n v="10"/>
    <s v="PAPELERIA, UTILES DE ESCRITORIO Y OFICINA"/>
    <s v="BORRADOR DE NATA"/>
    <n v="60121535"/>
    <s v="MÍNIMA CUANTÍA"/>
    <n v="3"/>
    <n v="2"/>
    <n v="10"/>
    <n v="5950"/>
    <s v="UNIDAD"/>
    <s v="NO SOLICITADAS"/>
  </r>
  <r>
    <x v="3"/>
    <s v="204-4-15"/>
    <n v="10"/>
    <s v="PAPELERIA, UTILES DE ESCRITORIO Y OFICINA"/>
    <s v="CHINCHES CAJA X 50 UND"/>
    <n v="31162001"/>
    <s v="MÍNIMA CUANTÍA"/>
    <n v="3"/>
    <n v="2"/>
    <n v="4"/>
    <n v="3808"/>
    <s v="UNIDAD"/>
    <s v="NO SOLICITADAS"/>
  </r>
  <r>
    <x v="3"/>
    <s v="204-4-15"/>
    <n v="10"/>
    <s v="PAPELERIA, UTILES DE ESCRITORIO Y OFICINA"/>
    <s v="CARPETA CELUGUÍA AZUL COLGANTE TAMAÑO OFICIO"/>
    <n v="44122003"/>
    <s v="MÍNIMA CUANTÍA"/>
    <n v="3"/>
    <n v="2"/>
    <n v="10"/>
    <n v="8330"/>
    <s v="UNIDAD"/>
    <s v="NO SOLICITADAS"/>
  </r>
  <r>
    <x v="3"/>
    <s v="204-4-15"/>
    <n v="10"/>
    <s v="PAPELERIA, UTILES DE ESCRITORIO Y OFICINA"/>
    <s v="PORTA DIPLOMA"/>
    <n v="44122011"/>
    <s v="MÍNIMA CUANTÍA"/>
    <n v="3"/>
    <n v="2"/>
    <n v="53"/>
    <n v="1337336.28"/>
    <s v="UNIDAD"/>
    <s v="NO SOLICITADAS"/>
  </r>
  <r>
    <x v="3"/>
    <s v="204-4-15"/>
    <n v="16"/>
    <s v="PAPELERIA, UTILES DE ESCRITORIO Y OFICINA"/>
    <s v="SALDO INSUMOS FICHEROS Y PAPELERÍA"/>
    <n v="44103112"/>
    <s v="MÍNIMA CUANTÍA"/>
    <n v="1"/>
    <n v="6"/>
    <n v="1"/>
    <n v="0.90000000002328306"/>
    <s v="UNIDAD"/>
    <s v=""/>
  </r>
  <r>
    <x v="3"/>
    <s v="204-4-15"/>
    <n v="10"/>
    <s v="PAPELERIA, UTILES DE ESCRITORIO Y OFICINA"/>
    <s v="IMPREVISTOS (SALDO INSUMOS FICHEROS Y PAPELERÍA)"/>
    <n v="44122011"/>
    <s v="MÍNIMA CUANTÍA"/>
    <n v="1"/>
    <n v="6"/>
    <n v="1"/>
    <n v="0.71999999997206032"/>
    <s v="UNIDAD"/>
    <s v=""/>
  </r>
  <r>
    <x v="3"/>
    <s v="204-4-17"/>
    <n v="10"/>
    <s v="PRODUCTOS DE ASEO Y LIMPIEZA"/>
    <s v="ESCOBILLAS O RASTRILLOS PLASTICOS"/>
    <n v="27112003"/>
    <s v="MÍNIMA CUANTÍA"/>
    <n v="4"/>
    <n v="2"/>
    <n v="50"/>
    <n v="755000"/>
    <s v="UNIDAD"/>
    <s v="NO SOLICITADAS"/>
  </r>
  <r>
    <x v="3"/>
    <s v="204-4-17"/>
    <n v="10"/>
    <s v="PRODUCTOS DE ASEO Y LIMPIEZA"/>
    <s v="RASTRILLOS CON CABO"/>
    <n v="27112003"/>
    <s v="SELECCIÓN ABREVIADA SUBASTA INVERSA"/>
    <n v="5"/>
    <n v="3"/>
    <n v="10"/>
    <n v="151000"/>
    <s v="UNIDAD"/>
    <s v="NO SOLICITADAS"/>
  </r>
  <r>
    <x v="3"/>
    <s v="204-4-17"/>
    <n v="10"/>
    <s v="PRODUCTOS DE ASEO Y LIMPIEZA"/>
    <s v="ESCOBONES CON CABO"/>
    <n v="47131604"/>
    <s v="SELECCIÓN ABREVIADA SUBASTA INVERSA"/>
    <n v="5"/>
    <n v="3"/>
    <n v="50"/>
    <n v="362950"/>
    <s v="UNIDAD"/>
    <s v="NO SOLICITADAS"/>
  </r>
  <r>
    <x v="3"/>
    <s v="204-4-17"/>
    <n v="10"/>
    <s v="PRODUCTOS DE ASEO Y LIMPIEZA"/>
    <s v="ALCOHOL ANTISEPTICO 3700 CC MAX 3800"/>
    <n v="12352104"/>
    <s v="SELECCIÓN ABREVIADA SUBASTA INVERSA"/>
    <n v="5"/>
    <n v="3"/>
    <n v="16"/>
    <n v="270400"/>
    <s v="GALON"/>
    <s v="NO SOLICITADAS"/>
  </r>
  <r>
    <x v="3"/>
    <s v="204-4-17"/>
    <n v="10"/>
    <s v="PRODUCTOS DE ASEO Y LIMPIEZA"/>
    <s v="AMBIENTADOR EN AEROSOL"/>
    <n v="47131812"/>
    <s v="SELECCIÓN ABREVIADA SUBASTA INVERSA"/>
    <n v="5"/>
    <n v="3"/>
    <n v="40"/>
    <n v="356000"/>
    <s v="UNIDAD"/>
    <s v="NO SOLICITADAS"/>
  </r>
  <r>
    <x v="3"/>
    <s v="204-4-17"/>
    <n v="10"/>
    <s v="PRODUCTOS DE ASEO Y LIMPIEZA"/>
    <s v="AMBIENTADOR LIQUIDO PARA PISO 3700 CC MAX 3800"/>
    <n v="47131801"/>
    <s v="SELECCIÓN ABREVIADA SUBASTA INVERSA"/>
    <n v="5"/>
    <n v="3"/>
    <n v="100"/>
    <n v="1547000"/>
    <s v="GALON"/>
    <s v="NO SOLICITADAS"/>
  </r>
  <r>
    <x v="3"/>
    <s v="204-4-17"/>
    <n v="10"/>
    <s v="PRODUCTOS DE ASEO Y LIMPIEZA"/>
    <s v="AMBIENTADOR LIQUIDO PARA PISO X 3 LTS UNIDAD"/>
    <n v="47131801"/>
    <s v="SELECCIÓN ABREVIADA SUBASTA INVERSA"/>
    <n v="5"/>
    <n v="3"/>
    <n v="100"/>
    <n v="1390000"/>
    <s v="UNIDAD"/>
    <s v="NO SOLICITADAS"/>
  </r>
  <r>
    <x v="3"/>
    <s v="204-4-17"/>
    <n v="10"/>
    <s v="PRODUCTOS DE ASEO Y LIMPIEZA"/>
    <s v="AMBIENTADOR PARA VEHICULO  EN SPRAY"/>
    <n v="47131812"/>
    <s v="SELECCIÓN ABREVIADA SUBASTA INVERSA"/>
    <n v="5"/>
    <n v="3"/>
    <n v="18"/>
    <n v="199206"/>
    <s v="UNIDAD"/>
    <s v="NO SOLICITADAS"/>
  </r>
  <r>
    <x v="3"/>
    <s v="204-4-17"/>
    <n v="10"/>
    <s v="PRODUCTOS DE ASEO Y LIMPIEZA"/>
    <s v="BLANQUEADOR PARA PISOS X 20 LTS"/>
    <n v="47131807"/>
    <s v="SELECCIÓN ABREVIADA SUBASTA INVERSA"/>
    <n v="5"/>
    <n v="3"/>
    <n v="35"/>
    <n v="906500"/>
    <s v="UNIDAD"/>
    <s v="NO SOLICITADAS"/>
  </r>
  <r>
    <x v="3"/>
    <s v="204-4-17"/>
    <n v="10"/>
    <s v="PRODUCTOS DE ASEO Y LIMPIEZA"/>
    <s v="BLANQUEADOR PARA PISOS X 4LTS"/>
    <n v="47131807"/>
    <s v="SELECCIÓN ABREVIADA SUBASTA INVERSA"/>
    <n v="5"/>
    <n v="3"/>
    <n v="120"/>
    <n v="780000"/>
    <s v="GALON"/>
    <s v="NO SOLICITADAS"/>
  </r>
  <r>
    <x v="3"/>
    <s v="204-4-17"/>
    <n v="10"/>
    <s v="PRODUCTOS DE ASEO Y LIMPIEZA"/>
    <s v="BLANQUEADOR ESPECIAL PARA LAVADORA OXIGENADO INDUSTRIAL X 20 LTRS"/>
    <n v="47131807"/>
    <s v="SELECCIÓN ABREVIADA SUBASTA INVERSA"/>
    <n v="5"/>
    <n v="3"/>
    <n v="28"/>
    <n v="630000"/>
    <s v="UNIDAD"/>
    <s v="NO SOLICITADAS"/>
  </r>
  <r>
    <x v="3"/>
    <s v="204-4-17"/>
    <n v="10"/>
    <s v="PRODUCTOS DE ASEO Y LIMPIEZA"/>
    <s v="BOLSA BASURA VERDE CAPACIDAD 10 KLS "/>
    <n v="47121701"/>
    <s v="SELECCIÓN ABREVIADA SUBASTA INVERSA"/>
    <n v="5"/>
    <n v="3"/>
    <n v="800"/>
    <n v="3998400"/>
    <s v="UNIDAD"/>
    <s v="NO SOLICITADAS"/>
  </r>
  <r>
    <x v="3"/>
    <s v="204-4-17"/>
    <n v="10"/>
    <s v="PRODUCTOS DE ASEO Y LIMPIEZA"/>
    <s v="BOLSA BAUSRA GRIS  CAPACIDAD 10 KLS (PQ 50)"/>
    <n v="47121701"/>
    <s v="SELECCIÓN ABREVIADA SUBASTA INVERSA"/>
    <n v="5"/>
    <n v="3"/>
    <n v="100"/>
    <n v="2415700"/>
    <s v="UNIDAD"/>
    <s v="NO SOLICITADAS"/>
  </r>
  <r>
    <x v="3"/>
    <s v="204-4-17"/>
    <n v="10"/>
    <s v="PRODUCTOS DE ASEO Y LIMPIEZA"/>
    <s v="BOLSA ROJA CON CORDON LOGO IMPRESA CAPACIDAD 10 KLS PQ 50"/>
    <n v="47121701"/>
    <s v="SELECCIÓN ABREVIADA SUBASTA INVERSA"/>
    <n v="5"/>
    <n v="3"/>
    <n v="100"/>
    <n v="2415700"/>
    <s v="UNIDAD"/>
    <s v="NO SOLICITADAS"/>
  </r>
  <r>
    <x v="3"/>
    <s v="204-4-17"/>
    <n v="10"/>
    <s v="PRODUCTOS DE ASEO Y LIMPIEZA"/>
    <s v="BOLSA ROJA CON CORDON LOGO IMPRESA  CAPACIDAD 7 KILOS PQ 6"/>
    <n v="47121701"/>
    <s v="SELECCIÓN ABREVIADA SUBASTA INVERSA"/>
    <n v="5"/>
    <n v="3"/>
    <n v="800"/>
    <n v="4188800"/>
    <s v="UNIDAD"/>
    <s v="NO SOLICITADAS"/>
  </r>
  <r>
    <x v="3"/>
    <s v="204-4-17"/>
    <n v="10"/>
    <s v="PRODUCTOS DE ASEO Y LIMPIEZA"/>
    <s v="BAYETILLA BLANCA X METRO"/>
    <n v="47131501"/>
    <s v="SELECCIÓN ABREVIADA SUBASTA INVERSA"/>
    <n v="5"/>
    <n v="3"/>
    <n v="40"/>
    <n v="223720"/>
    <s v="METRO"/>
    <s v="NO SOLICITADAS"/>
  </r>
  <r>
    <x v="3"/>
    <s v="204-4-17"/>
    <n v="10"/>
    <s v="PRODUCTOS DE ASEO Y LIMPIEZA"/>
    <s v="BOLSA PARA BASURA NEGRA GRANDE PAQUETE X 6"/>
    <n v="47121701"/>
    <s v="SELECCIÓN ABREVIADA SUBASTA INVERSA"/>
    <n v="5"/>
    <n v="3"/>
    <n v="800"/>
    <n v="2665600"/>
    <s v="UNIDAD"/>
    <s v="NO SOLICITADAS"/>
  </r>
  <r>
    <x v="3"/>
    <s v="204-4-17"/>
    <n v="10"/>
    <s v="PRODUCTOS DE ASEO Y LIMPIEZA"/>
    <s v="CERA LIQUIDA PARA PISO AUTOBRILLANTE  4 LTS"/>
    <n v="12181501"/>
    <s v="SELECCIÓN ABREVIADA SUBASTA INVERSA"/>
    <n v="5"/>
    <n v="3"/>
    <n v="30"/>
    <n v="934500"/>
    <s v="GALON"/>
    <s v="NO SOLICITADAS"/>
  </r>
  <r>
    <x v="3"/>
    <s v="204-4-17"/>
    <n v="10"/>
    <s v="PRODUCTOS DE ASEO Y LIMPIEZA"/>
    <s v="CEPILLOS DE CERDAS DURAS BARREDORES"/>
    <n v="47131605"/>
    <s v="SELECCIÓN ABREVIADA SUBASTA INVERSA"/>
    <n v="5"/>
    <n v="3"/>
    <n v="10"/>
    <n v="72590"/>
    <s v="UNIDAD"/>
    <s v="NO SOLICITADAS"/>
  </r>
  <r>
    <x v="3"/>
    <s v="204-4-17"/>
    <n v="10"/>
    <s v="PRODUCTOS DE ASEO Y LIMPIEZA"/>
    <s v="CEPILLO DE DIENTES CERDA SUAVE"/>
    <n v="53131503"/>
    <s v="SELECCIÓN ABREVIADA SUBASTA INVERSA"/>
    <n v="5"/>
    <n v="3"/>
    <n v="40"/>
    <n v="49040"/>
    <s v="UNIDAD"/>
    <s v="NO SOLICITADAS"/>
  </r>
  <r>
    <x v="3"/>
    <s v="204-4-17"/>
    <n v="10"/>
    <s v="PRODUCTOS DE ASEO Y LIMPIEZA"/>
    <s v="CEPILLO SANITARIO"/>
    <n v="47131605"/>
    <s v="SELECCIÓN ABREVIADA SUBASTA INVERSA"/>
    <n v="5"/>
    <n v="3"/>
    <n v="20"/>
    <n v="196000"/>
    <s v="UNIDAD"/>
    <s v="NO SOLICITADAS"/>
  </r>
  <r>
    <x v="3"/>
    <s v="204-4-17"/>
    <n v="10"/>
    <s v="PRODUCTOS DE ASEO Y LIMPIEZA"/>
    <s v="CREMA DE DIENTES PEQUEÑA PQ X 3"/>
    <n v="42151909"/>
    <s v="SELECCIÓN ABREVIADA SUBASTA INVERSA"/>
    <n v="5"/>
    <n v="3"/>
    <n v="10"/>
    <n v="99000"/>
    <s v="UNIDAD"/>
    <s v="NO SOLICITADAS"/>
  </r>
  <r>
    <x v="3"/>
    <s v="204-4-17"/>
    <n v="10"/>
    <s v="PRODUCTOS DE ASEO Y LIMPIEZA"/>
    <s v="CUCHILLAS DE AFEITAR X 7 UND"/>
    <n v="42294957"/>
    <s v="SELECCIÓN ABREVIADA SUBASTA INVERSA"/>
    <n v="5"/>
    <n v="3"/>
    <n v="8"/>
    <n v="192800"/>
    <s v="UNIDAD"/>
    <s v="NO SOLICITADAS"/>
  </r>
  <r>
    <x v="3"/>
    <s v="204-4-17"/>
    <n v="10"/>
    <s v="PRODUCTOS DE ASEO Y LIMPIEZA"/>
    <s v="DETERGENTE LIQUIDO PARA LAVADORA INDUSTRIAL X 20 LTS"/>
    <n v="47131811"/>
    <s v="SELECCIÓN ABREVIADA SUBASTA INVERSA"/>
    <n v="5"/>
    <n v="3"/>
    <n v="10"/>
    <n v="760000"/>
    <s v="UNIDAD"/>
    <s v="NO SOLICITADAS"/>
  </r>
  <r>
    <x v="3"/>
    <s v="204-4-17"/>
    <n v="10"/>
    <s v="PRODUCTOS DE ASEO Y LIMPIEZA"/>
    <s v="DESENGRASANTE DE ALTA CONCENTRACION 20 LTS GARRAFA"/>
    <n v="47131821"/>
    <s v="SELECCIÓN ABREVIADA SUBASTA INVERSA"/>
    <n v="5"/>
    <n v="3"/>
    <n v="12"/>
    <n v="1433712"/>
    <s v="UNIDAD"/>
    <s v="NO SOLICITADAS"/>
  </r>
  <r>
    <x v="3"/>
    <s v="204-4-17"/>
    <n v="10"/>
    <s v="PRODUCTOS DE ASEO Y LIMPIEZA"/>
    <s v="DESENGRASANTE DE ALTA CONCENTRACION  X GALON 4 LTS"/>
    <n v="47131821"/>
    <s v="SELECCIÓN ABREVIADA SUBASTA INVERSA"/>
    <n v="5"/>
    <n v="3"/>
    <n v="30"/>
    <n v="405000"/>
    <s v="GALON"/>
    <s v="NO SOLICITADAS"/>
  </r>
  <r>
    <x v="3"/>
    <s v="204-4-17"/>
    <n v="10"/>
    <s v="PRODUCTOS DE ASEO Y LIMPIEZA"/>
    <s v="DESENGRASANTE TEXTIL X 4 LTS "/>
    <n v="47131821"/>
    <s v="SELECCIÓN ABREVIADA SUBASTA INVERSA"/>
    <n v="5"/>
    <n v="3"/>
    <n v="35"/>
    <n v="595595"/>
    <s v="UNIDAD"/>
    <s v="NO SOLICITADAS"/>
  </r>
  <r>
    <x v="3"/>
    <s v="204-4-17"/>
    <n v="10"/>
    <s v="PRODUCTOS DE ASEO Y LIMPIEZA"/>
    <s v="ESPONJA DE ALAMBRE REDONDA REF 7132"/>
    <n v="47121803"/>
    <s v="SELECCIÓN ABREVIADA SUBASTA INVERSA"/>
    <n v="5"/>
    <n v="3"/>
    <n v="30"/>
    <n v="82110"/>
    <s v="UNIDAD"/>
    <s v="NO SOLICITADAS"/>
  </r>
  <r>
    <x v="3"/>
    <s v="204-4-17"/>
    <n v="10"/>
    <s v="PRODUCTOS DE ASEO Y LIMPIEZA"/>
    <s v="ESCOBA"/>
    <n v="47131604"/>
    <s v="SELECCIÓN ABREVIADA SUBASTA INVERSA"/>
    <n v="5"/>
    <n v="3"/>
    <n v="35"/>
    <n v="276500"/>
    <s v="UNIDAD"/>
    <s v="NO SOLICITADAS"/>
  </r>
  <r>
    <x v="3"/>
    <s v="204-4-17"/>
    <n v="10"/>
    <s v="PRODUCTOS DE ASEO Y LIMPIEZA"/>
    <s v="ESPONJILLA DE BRILLO X 12 UND"/>
    <n v="47121803"/>
    <s v="SELECCIÓN ABREVIADA SUBASTA INVERSA"/>
    <n v="5"/>
    <n v="3"/>
    <n v="25"/>
    <n v="86275"/>
    <s v="UNIDAD"/>
    <s v="NO SOLICITADAS"/>
  </r>
  <r>
    <x v="3"/>
    <s v="204-4-17"/>
    <n v="10"/>
    <s v="PRODUCTOS DE ASEO Y LIMPIEZA"/>
    <s v="GUANTE RIBETE CALIBRE 25 PAR"/>
    <n v="46181504"/>
    <s v="SELECCIÓN ABREVIADA SUBASTA INVERSA"/>
    <n v="5"/>
    <n v="3"/>
    <n v="150"/>
    <n v="549780"/>
    <s v="UNIDAD"/>
    <s v="NO SOLICITADAS"/>
  </r>
  <r>
    <x v="3"/>
    <s v="204-4-17"/>
    <n v="10"/>
    <s v="PRODUCTOS DE ASEO Y LIMPIEZA"/>
    <s v="GEL O FIJADOR PARA CABELLO 500 ML"/>
    <n v="12161801"/>
    <s v="SELECCIÓN ABREVIADA SUBASTA INVERSA"/>
    <n v="5"/>
    <n v="3"/>
    <n v="5"/>
    <n v="56000"/>
    <s v="UNIDAD"/>
    <s v="NO SOLICITADAS"/>
  </r>
  <r>
    <x v="3"/>
    <s v="204-4-17"/>
    <n v="10"/>
    <s v="PRODUCTOS DE ASEO Y LIMPIEZA"/>
    <s v="HIPOCLORITO DE SODIO GARRAFA DE 20 LTS"/>
    <n v="47131807"/>
    <s v="SELECCIÓN ABREVIADA SUBASTA INVERSA"/>
    <n v="5"/>
    <n v="3"/>
    <n v="10"/>
    <n v="741370"/>
    <s v="UNIDAD"/>
    <s v="NO SOLICITADAS"/>
  </r>
  <r>
    <x v="3"/>
    <s v="204-4-17"/>
    <n v="10"/>
    <s v="PRODUCTOS DE ASEO Y LIMPIEZA"/>
    <s v="JABON EN BARRA AZUL 300 GR"/>
    <n v="53131608"/>
    <s v="SELECCIÓN ABREVIADA SUBASTA INVERSA"/>
    <n v="5"/>
    <n v="3"/>
    <n v="7"/>
    <n v="28700"/>
    <s v="UNIDAD"/>
    <s v="NO SOLICITADAS"/>
  </r>
  <r>
    <x v="3"/>
    <s v="204-4-17"/>
    <n v="10"/>
    <s v="PRODUCTOS DE ASEO Y LIMPIEZA"/>
    <s v="JABON EN POLVO 4000 GR BOLSA"/>
    <n v="53131608"/>
    <s v="SELECCIÓN ABREVIADA SUBASTA INVERSA"/>
    <n v="5"/>
    <n v="3"/>
    <n v="108"/>
    <n v="3454331"/>
    <s v="UNIDAD"/>
    <s v="NO SOLICITADAS"/>
  </r>
  <r>
    <x v="3"/>
    <s v="204-4-17"/>
    <n v="10"/>
    <s v="PRODUCTOS DE ASEO Y LIMPIEZA"/>
    <s v="JABON DE LAVA LOZA EN 250 GR"/>
    <n v="53131608"/>
    <s v="SELECCIÓN ABREVIADA SUBASTA INVERSA"/>
    <n v="5"/>
    <n v="3"/>
    <n v="100"/>
    <n v="760000"/>
    <s v="UNIDAD"/>
    <s v="NO SOLICITADAS"/>
  </r>
  <r>
    <x v="3"/>
    <s v="204-4-17"/>
    <n v="10"/>
    <s v="PRODUCTOS DE ASEO Y LIMPIEZA"/>
    <s v="JABON LIQUIDO PARA MANOS 3.9 LTS"/>
    <n v="53131608"/>
    <s v="SELECCIÓN ABREVIADA SUBASTA INVERSA"/>
    <n v="5"/>
    <n v="3"/>
    <n v="20"/>
    <n v="378000"/>
    <s v="GALON"/>
    <s v="NO SOLICITADAS"/>
  </r>
  <r>
    <x v="3"/>
    <s v="204-4-17"/>
    <n v="10"/>
    <s v="PRODUCTOS DE ASEO Y LIMPIEZA"/>
    <s v="JABON LIQUIDO ANTIBACTERIAL X 4LTS"/>
    <n v="53131608"/>
    <s v="SELECCIÓN ABREVIADA SUBASTA INVERSA"/>
    <n v="5"/>
    <n v="3"/>
    <n v="80"/>
    <n v="1592000"/>
    <s v="GALON"/>
    <s v="NO SOLICITADAS"/>
  </r>
  <r>
    <x v="3"/>
    <s v="204-4-17"/>
    <n v="10"/>
    <s v="PRODUCTOS DE ASEO Y LIMPIEZA"/>
    <s v="JABON ESPECIAL LAVAVAJILLAS 3750 CC"/>
    <n v="53131608"/>
    <s v="SELECCIÓN ABREVIADA SUBASTA INVERSA"/>
    <n v="5"/>
    <n v="3"/>
    <n v="5"/>
    <n v="134470"/>
    <s v="UNIDAD"/>
    <s v="NO SOLICITADAS"/>
  </r>
  <r>
    <x v="3"/>
    <s v="204-4-17"/>
    <n v="10"/>
    <s v="PRODUCTOS DE ASEO Y LIMPIEZA"/>
    <s v="JABON LIQUIDO PARA LAVADORA INDUSTRIAL X 20 LTS "/>
    <n v="53131608"/>
    <s v="SELECCIÓN ABREVIADA SUBASTA INVERSA"/>
    <n v="5"/>
    <n v="3"/>
    <n v="8"/>
    <n v="608000"/>
    <s v="UNIDAD"/>
    <s v="NO SOLICITADAS"/>
  </r>
  <r>
    <x v="3"/>
    <s v="204-4-17"/>
    <n v="10"/>
    <s v="PRODUCTOS DE ASEO Y LIMPIEZA"/>
    <s v="JABON LIQUIDO ANTIBACTERIAL X 4LTS"/>
    <n v="53131608"/>
    <s v="SELECCIÓN ABREVIADA SUBASTA INVERSA"/>
    <n v="5"/>
    <n v="3"/>
    <n v="20"/>
    <n v="398000"/>
    <s v="UNIDAD"/>
    <s v="NO SOLICITADAS"/>
  </r>
  <r>
    <x v="3"/>
    <s v="204-4-17"/>
    <n v="10"/>
    <s v="PRODUCTOS DE ASEO Y LIMPIEZA"/>
    <s v="JABON  PEQUEÑO -PERSONAL  PQ X 6"/>
    <n v="53131608"/>
    <s v="SELECCIÓN ABREVIADA SUBASTA INVERSA"/>
    <n v="5"/>
    <n v="3"/>
    <n v="70"/>
    <n v="896000"/>
    <s v="UNIDAD"/>
    <s v="NO SOLICITADAS"/>
  </r>
  <r>
    <x v="3"/>
    <s v="204-4-17"/>
    <n v="10"/>
    <s v="PRODUCTOS DE ASEO Y LIMPIEZA"/>
    <s v="LIMPIA VIDRIOS 4 LTS"/>
    <n v="47131824"/>
    <s v="SELECCIÓN ABREVIADA SUBASTA INVERSA"/>
    <n v="5"/>
    <n v="3"/>
    <n v="34"/>
    <n v="372300"/>
    <s v="GALON"/>
    <s v="NO SOLICITADAS"/>
  </r>
  <r>
    <x v="3"/>
    <s v="204-4-17"/>
    <n v="10"/>
    <s v="PRODUCTOS DE ASEO Y LIMPIEZA"/>
    <s v="LUSTRA MUEBLE MINIMO 300 CC. MAXIMO 500 C.C FRASCO"/>
    <n v="47131830"/>
    <s v="SELECCIÓN ABREVIADA SUBASTA INVERSA"/>
    <n v="5"/>
    <n v="3"/>
    <n v="7"/>
    <n v="46648"/>
    <s v="UNIDAD"/>
    <s v="NO SOLICITADAS"/>
  </r>
  <r>
    <x v="3"/>
    <s v="204-4-17"/>
    <n v="10"/>
    <s v="PRODUCTOS DE ASEO Y LIMPIEZA"/>
    <s v="PAPEL HIGIENICO JUMBO BLANCO PAQUETE X 4"/>
    <n v="14111704"/>
    <s v="SELECCIÓN ABREVIADA SUBASTA INVERSA"/>
    <n v="5"/>
    <n v="3"/>
    <n v="40"/>
    <n v="1204280"/>
    <s v="UNIDAD"/>
    <s v="NO SOLICITADAS"/>
  </r>
  <r>
    <x v="3"/>
    <s v="204-4-17"/>
    <n v="10"/>
    <s v="PRODUCTOS DE ASEO Y LIMPIEZA"/>
    <s v="PAPEL HIGIENICO PAQ X 32 UND COLOR BLANCO ROLLO"/>
    <n v="14111704"/>
    <s v="SELECCIÓN ABREVIADA SUBASTA INVERSA"/>
    <n v="5"/>
    <n v="3"/>
    <n v="15"/>
    <n v="329250"/>
    <s v="UNIDAD"/>
    <s v="NO SOLICITADAS"/>
  </r>
  <r>
    <x v="3"/>
    <s v="204-4-17"/>
    <n v="10"/>
    <s v="PRODUCTOS DE ASEO Y LIMPIEZA"/>
    <s v="PAÑO ABRASIVO"/>
    <n v="47131603"/>
    <s v="SELECCIÓN ABREVIADA SUBASTA INVERSA"/>
    <n v="5"/>
    <n v="3"/>
    <n v="100"/>
    <n v="95200"/>
    <s v="UNIDAD"/>
    <s v="NO SOLICITADAS"/>
  </r>
  <r>
    <x v="3"/>
    <s v="204-4-17"/>
    <n v="10"/>
    <s v="PRODUCTOS DE ASEO Y LIMPIEZA"/>
    <s v="RECOGEDOR DE BASURA"/>
    <n v="47131611"/>
    <s v="SELECCIÓN ABREVIADA SUBASTA INVERSA"/>
    <n v="5"/>
    <n v="3"/>
    <n v="8"/>
    <n v="37128"/>
    <s v="UNIDAD"/>
    <s v="NO SOLICITADAS"/>
  </r>
  <r>
    <x v="3"/>
    <s v="204-4-17"/>
    <n v="10"/>
    <s v="PRODUCTOS DE ASEO Y LIMPIEZA"/>
    <s v="SILICIONA PARA VEHICULOS X 20 LTS"/>
    <n v="12352310"/>
    <s v="SELECCIÓN ABREVIADA SUBASTA INVERSA"/>
    <n v="5"/>
    <n v="3"/>
    <n v="15"/>
    <n v="298500"/>
    <s v="UNIDAD"/>
    <s v="NO SOLICITADAS"/>
  </r>
  <r>
    <x v="3"/>
    <s v="204-4-17"/>
    <n v="10"/>
    <s v="PRODUCTOS DE ASEO Y LIMPIEZA"/>
    <s v="SHAMPOO PARA VEHICULOS X 20 LTS"/>
    <n v="47131828"/>
    <s v="SELECCIÓN ABREVIADA SUBASTA INVERSA"/>
    <n v="5"/>
    <n v="3"/>
    <n v="10"/>
    <n v="499000"/>
    <s v="UNIDAD"/>
    <s v="NO SOLICITADAS"/>
  </r>
  <r>
    <x v="3"/>
    <s v="204-4-17"/>
    <n v="10"/>
    <s v="PRODUCTOS DE ASEO Y LIMPIEZA"/>
    <s v="SUAVISANTE ESPECIAL PARA LAVADORA INDUSTRIAL X 20 LTS"/>
    <n v="47131811"/>
    <s v="SELECCIÓN ABREVIADA SUBASTA INVERSA"/>
    <n v="5"/>
    <n v="3"/>
    <n v="12"/>
    <n v="671400"/>
    <s v="UNIDAD"/>
    <s v="NO SOLICITADAS"/>
  </r>
  <r>
    <x v="3"/>
    <s v="204-4-17"/>
    <n v="10"/>
    <s v="PRODUCTOS DE ASEO Y LIMPIEZA"/>
    <s v="LIMPIA TELARAÑAS"/>
    <n v="47131600"/>
    <s v="SELECCIÓN ABREVIADA SUBASTA INVERSA"/>
    <n v="5"/>
    <n v="3"/>
    <n v="4"/>
    <n v="57120"/>
    <s v="UNIDAD"/>
    <s v="NO SOLICITADAS"/>
  </r>
  <r>
    <x v="3"/>
    <s v="204-4-17"/>
    <n v="10"/>
    <s v="PRODUCTOS DE ASEO Y LIMPIEZA"/>
    <s v="VARSOL POR 3750 CC MAX 3800"/>
    <n v="47131827"/>
    <s v="SELECCIÓN ABREVIADA SUBASTA INVERSA"/>
    <n v="5"/>
    <n v="3"/>
    <n v="9"/>
    <n v="272034"/>
    <s v="GALON"/>
    <s v="NO SOLICITADAS"/>
  </r>
  <r>
    <x v="3"/>
    <s v="204-4-17"/>
    <n v="10"/>
    <s v="PRODUCTOS DE ASEO Y LIMPIEZA"/>
    <s v="TOALLA DESECHABLE PAQ X 150"/>
    <n v="52121704"/>
    <s v="SELECCIÓN ABREVIADA SUBASTA INVERSA"/>
    <n v="5"/>
    <n v="3"/>
    <n v="100"/>
    <n v="490000"/>
    <s v="UNIDAD"/>
    <s v="NO SOLICITADAS"/>
  </r>
  <r>
    <x v="3"/>
    <s v="204-4-17"/>
    <n v="10"/>
    <s v="PRODUCTOS DE ASEO Y LIMPIEZA"/>
    <s v="TOALLA EN ALGODON 40 X 70 CM "/>
    <n v="52121701"/>
    <s v="SELECCIÓN ABREVIADA SUBASTA INVERSA"/>
    <n v="5"/>
    <n v="3"/>
    <n v="30"/>
    <n v="189210"/>
    <s v="UNIDAD"/>
    <s v="NO SOLICITADAS"/>
  </r>
  <r>
    <x v="3"/>
    <s v="204-4-17"/>
    <n v="10"/>
    <s v="PRODUCTOS DE ASEO Y LIMPIEZA"/>
    <s v="TRAPERO GRANDE REF/1000, TIPO COPA CON PALO"/>
    <n v="47131618"/>
    <s v="SELECCIÓN ABREVIADA SUBASTA INVERSA"/>
    <n v="5"/>
    <n v="3"/>
    <n v="100"/>
    <n v="868700"/>
    <s v="UNIDAD"/>
    <s v="NO SOLICITADAS"/>
  </r>
  <r>
    <x v="3"/>
    <s v="204-4-17"/>
    <n v="10"/>
    <s v="PRODUCTOS DE ASEO Y LIMPIEZA"/>
    <s v="TALCO EN TARRO 500 GR"/>
    <s v="53131600"/>
    <s v="SELECCIÓN ABREVIADA SUBASTA INVERSA"/>
    <n v="5"/>
    <n v="3"/>
    <n v="7"/>
    <n v="202300"/>
    <s v="UNIDAD"/>
    <s v="NO SOLICITADAS"/>
  </r>
  <r>
    <x v="3"/>
    <s v="204-4-17"/>
    <n v="10"/>
    <s v="PRODUCTOS DE ASEO Y LIMPIEZA"/>
    <s v="ATOMIZADOR"/>
    <n v="40141742"/>
    <s v="SELECCIÓN ABREVIADA SUBASTA INVERSA"/>
    <n v="5"/>
    <n v="3"/>
    <n v="15"/>
    <n v="26775"/>
    <s v="UNIDAD"/>
    <s v="NO SOLICITADAS"/>
  </r>
  <r>
    <x v="3"/>
    <s v="204-4-17"/>
    <n v="10"/>
    <s v="PRODUCTOS DE ASEO Y LIMPIEZA"/>
    <s v="BALDE PLASTICO "/>
    <n v="47121804"/>
    <s v="SELECCIÓN ABREVIADA SUBASTA INVERSA"/>
    <n v="5"/>
    <n v="3"/>
    <n v="7"/>
    <n v="107457"/>
    <s v="UNIDAD"/>
    <s v="NO SOLICITADAS"/>
  </r>
  <r>
    <x v="3"/>
    <s v="204-4-17"/>
    <n v="10"/>
    <s v="PRODUCTOS DE ASEO Y LIMPIEZA"/>
    <s v="CEPILLO ALAMBRE"/>
    <n v="47131605"/>
    <s v="SELECCIÓN ABREVIADA MENOR CUANTÍA"/>
    <n v="4"/>
    <n v="7"/>
    <n v="5"/>
    <n v="450465"/>
    <s v="UNIDAD"/>
    <s v="NO SOLICITADAS"/>
  </r>
  <r>
    <x v="3"/>
    <s v="204-4-17"/>
    <n v="10"/>
    <s v="PRODUCTOS DE ASEO Y LIMPIEZA"/>
    <s v="CEPILLO BASE PLASTICA REF. 1014"/>
    <n v="47131605"/>
    <s v="SELECCIÓN ABREVIADA MENOR CUANTÍA"/>
    <n v="4"/>
    <n v="7"/>
    <n v="3"/>
    <n v="109341"/>
    <s v="UNIDAD"/>
    <s v="NO SOLICITADAS"/>
  </r>
  <r>
    <x v="3"/>
    <s v="204-4-17"/>
    <n v="10"/>
    <s v="PRODUCTOS DE ASEO Y LIMPIEZA"/>
    <s v="CEPILLO BRONCE PEQUEÑO "/>
    <n v="47131605"/>
    <s v="SELECCIÓN ABREVIADA MENOR CUANTÍA"/>
    <n v="4"/>
    <n v="7"/>
    <n v="70"/>
    <n v="617680"/>
    <s v="UNIDAD"/>
    <s v="NO SOLICITADAS"/>
  </r>
  <r>
    <x v="3"/>
    <s v="204-4-17"/>
    <n v="10"/>
    <s v="PRODUCTOS DE ASEO Y LIMPIEZA"/>
    <s v="CEPILLO FIBRA DE ACERO"/>
    <n v="47131605"/>
    <s v="SELECCIÓN ABREVIADA MENOR CUANTÍA"/>
    <n v="4"/>
    <n v="7"/>
    <s v="3"/>
    <n v="35127"/>
    <s v="UNIDAD"/>
    <s v="NO SOLICITADAS"/>
  </r>
  <r>
    <x v="3"/>
    <s v="204-4-17"/>
    <n v="10"/>
    <s v="PRODUCTOS DE ASEO Y LIMPIEZA"/>
    <s v="CEPILLO FIBRA DE COBRE MULTIUSOS REF. 4759"/>
    <n v="47131605"/>
    <s v="SELECCIÓN ABREVIADA MENOR CUANTÍA"/>
    <n v="4"/>
    <n v="7"/>
    <s v="6"/>
    <n v="46506"/>
    <s v="UNIDAD"/>
    <s v="NO SOLICITADAS"/>
  </r>
  <r>
    <x v="3"/>
    <s v="204-4-17"/>
    <n v="10"/>
    <s v="PRODUCTOS DE ASEO Y LIMPIEZA"/>
    <s v="CEPILLO FIBRA PLASTICA MULTIUSOS REF. 4750"/>
    <n v="47131605"/>
    <s v="SELECCIÓN ABREVIADA MENOR CUANTÍA"/>
    <n v="4"/>
    <n v="7"/>
    <s v="6"/>
    <n v="55410"/>
    <s v="UNIDAD"/>
    <s v="NO SOLICITADAS"/>
  </r>
  <r>
    <x v="3"/>
    <s v="204-4-17"/>
    <n v="10"/>
    <s v="PRODUCTOS DE ASEO Y LIMPIEZA"/>
    <s v="DEGREASING SOLVENT, TYPE II"/>
    <n v="47131821"/>
    <s v="SELECCIÓN ABREVIADA MENOR CUANTÍA"/>
    <n v="4"/>
    <n v="7"/>
    <n v="8"/>
    <n v="725648"/>
    <s v="UNIDAD"/>
    <s v="NO SOLICITADAS"/>
  </r>
  <r>
    <x v="3"/>
    <s v="204-4-17"/>
    <n v="10"/>
    <s v="PRODUCTOS DE ASEO Y LIMPIEZA"/>
    <s v="ESPONJA "/>
    <n v="47131803"/>
    <s v="SELECCIÓN ABREVIADA MENOR CUANTÍA"/>
    <n v="4"/>
    <n v="7"/>
    <n v="3"/>
    <n v="93000"/>
    <s v="UNIDAD"/>
    <s v="NO SOLICITADAS"/>
  </r>
  <r>
    <x v="3"/>
    <s v="204-4-17"/>
    <n v="10"/>
    <s v="PRODUCTOS DE ASEO Y LIMPIEZA"/>
    <s v="ESPONJILLA ABRASIVA "/>
    <n v="47131803"/>
    <s v="SELECCIÓN ABREVIADA MENOR CUANTÍA"/>
    <n v="4"/>
    <n v="7"/>
    <n v="9"/>
    <n v="3570462"/>
    <s v="UNIDAD"/>
    <s v="NO SOLICITADAS"/>
  </r>
  <r>
    <x v="3"/>
    <s v="204-4-17"/>
    <n v="10"/>
    <s v="PRODUCTOS DE ASEO Y LIMPIEZA"/>
    <s v="DESENGRANTE DE MANOS"/>
    <n v="47131800"/>
    <s v="SELECCIÓN ABREVIADA MENOR CUANTÍA"/>
    <n v="4"/>
    <n v="7"/>
    <n v="4"/>
    <n v="595200"/>
    <s v="GALON"/>
    <s v="NO SOLICITADAS"/>
  </r>
  <r>
    <x v="3"/>
    <s v="204-4-17"/>
    <n v="10"/>
    <s v="PRODUCTOS DE ASEO Y LIMPIEZA"/>
    <s v="LIMPIA INYECTORES NAPHTHA "/>
    <n v="47131825"/>
    <s v="SELECCIÓN ABREVIADA MENOR CUANTÍA"/>
    <n v="4"/>
    <n v="7"/>
    <n v="1"/>
    <n v="356227"/>
    <s v="GALON"/>
    <s v="NO SOLICITADAS"/>
  </r>
  <r>
    <x v="3"/>
    <s v="204-4-17"/>
    <n v="10"/>
    <s v="PRODUCTOS DE ASEO Y LIMPIEZA"/>
    <s v="LIMPIADOR DE CONTACTOS"/>
    <n v="47131825"/>
    <s v="SELECCIÓN ABREVIADA MENOR CUANTÍA"/>
    <n v="4"/>
    <n v="7"/>
    <n v="7"/>
    <n v="398279"/>
    <s v="UNIDAD"/>
    <s v="NO SOLICITADAS"/>
  </r>
  <r>
    <x v="3"/>
    <s v="204-4-17"/>
    <n v="10"/>
    <s v="PRODUCTOS DE ASEO Y LIMPIEZA"/>
    <s v="LIMPIADOR DE EQUIPOS ELECTRICOS COMPATIBLE CON PLASTICO"/>
    <n v="47131825"/>
    <s v="SELECCIÓN ABREVIADA MENOR CUANTÍA"/>
    <n v="4"/>
    <n v="7"/>
    <s v="8"/>
    <n v="672872"/>
    <s v="UNIDAD"/>
    <s v="NO SOLICITADAS"/>
  </r>
  <r>
    <x v="3"/>
    <s v="204-4-17"/>
    <n v="10"/>
    <s v="PRODUCTOS DE ASEO Y LIMPIEZA"/>
    <s v="ESPONJA ABRASIVA 7440"/>
    <n v="47131803"/>
    <s v="SELECCIÓN ABREVIADA MENOR CUANTÍA"/>
    <n v="4"/>
    <n v="7"/>
    <n v="1"/>
    <n v="179800"/>
    <s v="UNIDAD"/>
    <s v="NO SOLICITADAS"/>
  </r>
  <r>
    <x v="3"/>
    <s v="204-4-17"/>
    <n v="10"/>
    <s v="PRODUCTOS DE ASEO Y LIMPIEZA"/>
    <s v="ESPONJA ABRASIVA 7446"/>
    <n v="47131803"/>
    <s v="SELECCIÓN ABREVIADA MENOR CUANTÍA"/>
    <n v="4"/>
    <n v="7"/>
    <n v="1"/>
    <n v="179800"/>
    <s v="UNIDAD"/>
    <s v="NO SOLICITADAS"/>
  </r>
  <r>
    <x v="3"/>
    <s v="204-4-17"/>
    <n v="10"/>
    <s v="PRODUCTOS DE ASEO Y LIMPIEZA"/>
    <s v="SABRA VERDE"/>
    <n v="47131800"/>
    <s v="SELECCIÓN ABREVIADA MENOR CUANTÍA"/>
    <n v="4"/>
    <n v="7"/>
    <n v="1"/>
    <n v="18600"/>
    <s v="METRO"/>
    <s v="NO SOLICITADAS"/>
  </r>
  <r>
    <x v="3"/>
    <s v="204-4-17"/>
    <n v="10"/>
    <s v="PRODUCTOS DE ASEO Y LIMPIEZA"/>
    <s v="SHAMPOO LAVADO AERONAVES "/>
    <n v="47131800"/>
    <s v="SELECCIÓN ABREVIADA MENOR CUANTÍA"/>
    <n v="4"/>
    <n v="7"/>
    <n v="3"/>
    <n v="20551011"/>
    <s v="UNIDAD"/>
    <s v="NO SOLICITADAS"/>
  </r>
  <r>
    <x v="3"/>
    <s v="204-4-17"/>
    <n v="10"/>
    <s v="PRODUCTOS DE ASEO Y LIMPIEZA"/>
    <s v="SOLVENT, DEGREASING"/>
    <n v="47131821"/>
    <s v="SELECCIÓN ABREVIADA MENOR CUANTÍA"/>
    <n v="4"/>
    <n v="7"/>
    <n v="5"/>
    <n v="453530"/>
    <s v="GALON"/>
    <s v="NO SOLICITADAS"/>
  </r>
  <r>
    <x v="3"/>
    <s v="204-4-17"/>
    <n v="10"/>
    <s v="PRODUCTOS DE ASEO Y LIMPIEZA"/>
    <s v="SOLVENTE LIQUIDO PARA LIMPIEZA DE COMPONENTES"/>
    <n v="47131825"/>
    <s v="SELECCIÓN ABREVIADA MENOR CUANTÍA"/>
    <n v="4"/>
    <n v="7"/>
    <n v="1"/>
    <n v="959467"/>
    <s v="UNIDAD"/>
    <s v="NO SOLICITADAS"/>
  </r>
  <r>
    <x v="3"/>
    <s v="204-4-17"/>
    <n v="10"/>
    <s v="PRODUCTOS DE ASEO Y LIMPIEZA"/>
    <s v="PAPEL ABSORVENTE GRANDE"/>
    <n v="47131909"/>
    <s v="SELECCIÓN ABREVIADA MENOR CUANTÍA"/>
    <n v="4"/>
    <n v="7"/>
    <n v="65"/>
    <n v="10639200"/>
    <s v="UNIDAD"/>
    <s v="NO SOLICITADAS"/>
  </r>
  <r>
    <x v="3"/>
    <s v="204-4-17"/>
    <n v="10"/>
    <s v="PRODUCTOS DE ASEO Y LIMPIEZA"/>
    <s v="ESPONJA ABRASIVA"/>
    <n v="47131803"/>
    <s v="SELECCIÓN ABREVIADA MENOR CUANTÍA"/>
    <n v="4"/>
    <n v="7"/>
    <n v="5"/>
    <n v="1519000"/>
    <s v="UNIDAD"/>
    <s v="NO SOLICITADAS"/>
  </r>
  <r>
    <x v="3"/>
    <s v="204-4-17"/>
    <n v="10"/>
    <s v="PRODUCTOS DE ASEO Y LIMPIEZA"/>
    <s v="LIMPIADOR DE PANTALLAS"/>
    <n v="47131825"/>
    <s v="SELECCIÓN ABREVIADA MENOR CUANTÍA"/>
    <n v="4"/>
    <n v="7"/>
    <n v="2"/>
    <n v="86800"/>
    <s v="UNIDAD"/>
    <s v="NO SOLICITADAS"/>
  </r>
  <r>
    <x v="3"/>
    <s v="204-4-17"/>
    <n v="10"/>
    <s v="PRODUCTOS DE ASEO Y LIMPIEZA"/>
    <s v="ALCOHOL ANTISEPTICO 3700 CC MAX 3800"/>
    <n v="12352104"/>
    <s v="SELECCIÓN ABREVIADA SUBASTA INVERSA"/>
    <n v="5"/>
    <n v="3"/>
    <n v="9"/>
    <n v="152100"/>
    <s v="GALON"/>
    <s v="NO SOLICITADAS"/>
  </r>
  <r>
    <x v="3"/>
    <s v="204-4-17"/>
    <n v="10"/>
    <s v="PRODUCTOS DE ASEO Y LIMPIEZA"/>
    <s v="AMBIENTADOR EN AEROSOL"/>
    <n v="47131812"/>
    <s v="SELECCIÓN ABREVIADA SUBASTA INVERSA"/>
    <n v="5"/>
    <n v="3"/>
    <n v="35"/>
    <n v="311500"/>
    <s v="UNIDAD"/>
    <s v="NO SOLICITADAS"/>
  </r>
  <r>
    <x v="3"/>
    <s v="204-4-17"/>
    <n v="10"/>
    <s v="PRODUCTOS DE ASEO Y LIMPIEZA"/>
    <s v="AMBIENTADOR LIQUIDO PARA PISO 3700 CC MAX 3800"/>
    <n v="47131801"/>
    <s v="SELECCIÓN ABREVIADA SUBASTA INVERSA"/>
    <n v="5"/>
    <n v="3"/>
    <n v="50"/>
    <n v="773500"/>
    <s v="GALON"/>
    <s v="NO SOLICITADAS"/>
  </r>
  <r>
    <x v="3"/>
    <s v="204-4-17"/>
    <n v="10"/>
    <s v="PRODUCTOS DE ASEO Y LIMPIEZA"/>
    <s v="AMBIENTADOR LIQUIDO PARA PISO X 3 LTS "/>
    <n v="47131801"/>
    <s v="SELECCIÓN ABREVIADA SUBASTA INVERSA"/>
    <n v="5"/>
    <n v="3"/>
    <n v="80"/>
    <n v="1112000"/>
    <s v="UNIDAD"/>
    <s v="NO SOLICITADAS"/>
  </r>
  <r>
    <x v="3"/>
    <s v="204-4-17"/>
    <n v="10"/>
    <s v="PRODUCTOS DE ASEO Y LIMPIEZA"/>
    <s v="AMBIENTADOR PARA VEHICULO  EN SPRAY"/>
    <n v="47131812"/>
    <s v="SELECCIÓN ABREVIADA SUBASTA INVERSA"/>
    <n v="5"/>
    <n v="3"/>
    <n v="2"/>
    <n v="22134"/>
    <s v="UNIDAD"/>
    <s v="NO SOLICITADAS"/>
  </r>
  <r>
    <x v="3"/>
    <s v="204-4-17"/>
    <n v="10"/>
    <s v="PRODUCTOS DE ASEO Y LIMPIEZA"/>
    <s v="BLANQUEADOR PARA PISOS X 20 LTS"/>
    <n v="47131807"/>
    <s v="SELECCIÓN ABREVIADA SUBASTA INVERSA"/>
    <n v="5"/>
    <n v="3"/>
    <n v="5"/>
    <n v="129500"/>
    <s v="UNIDAD"/>
    <s v="NO SOLICITADAS"/>
  </r>
  <r>
    <x v="3"/>
    <s v="204-4-17"/>
    <n v="10"/>
    <s v="PRODUCTOS DE ASEO Y LIMPIEZA"/>
    <s v="BLANQUEADOR PARA PISOS X 4LTS"/>
    <n v="47131807"/>
    <s v="SELECCIÓN ABREVIADA SUBASTA INVERSA"/>
    <n v="5"/>
    <n v="3"/>
    <n v="50"/>
    <n v="325000"/>
    <s v="GALON"/>
    <s v="NO SOLICITADAS"/>
  </r>
  <r>
    <x v="3"/>
    <s v="204-4-17"/>
    <n v="10"/>
    <s v="PRODUCTOS DE ASEO Y LIMPIEZA"/>
    <s v="BOLSA BASURA VERDE CAPACIDAD 10 KLS "/>
    <n v="47121701"/>
    <s v="SELECCIÓN ABREVIADA SUBASTA INVERSA"/>
    <n v="5"/>
    <n v="3"/>
    <n v="200"/>
    <n v="999600"/>
    <s v="UNIDAD"/>
    <s v="NO SOLICITADAS"/>
  </r>
  <r>
    <x v="3"/>
    <s v="204-4-17"/>
    <n v="10"/>
    <s v="PRODUCTOS DE ASEO Y LIMPIEZA"/>
    <s v="BOLSA BAUSRA GRIS  CAPACIDAD 10 KLS (PQ 50)"/>
    <n v="47121701"/>
    <s v="SELECCIÓN ABREVIADA SUBASTA INVERSA"/>
    <n v="5"/>
    <n v="3"/>
    <n v="42"/>
    <n v="1014594"/>
    <s v="UNIDAD"/>
    <s v="NO SOLICITADAS"/>
  </r>
  <r>
    <x v="3"/>
    <s v="204-4-17"/>
    <n v="10"/>
    <s v="PRODUCTOS DE ASEO Y LIMPIEZA"/>
    <s v="BOLSA ROJA CON CORDON LOGO IMPRESA CAPACIDAD 10 KLS PQ 50"/>
    <n v="47121701"/>
    <s v="SELECCIÓN ABREVIADA SUBASTA INVERSA"/>
    <n v="5"/>
    <n v="3"/>
    <n v="20"/>
    <n v="483140"/>
    <s v="UNIDAD"/>
    <s v="NO SOLICITADAS"/>
  </r>
  <r>
    <x v="3"/>
    <s v="204-4-17"/>
    <n v="10"/>
    <s v="PRODUCTOS DE ASEO Y LIMPIEZA"/>
    <s v="BOLSA ROJA CON CORDON LOGO IMPRESA  CAPACIDAD 7 KILOS PQ 6"/>
    <n v="47121701"/>
    <s v="SELECCIÓN ABREVIADA SUBASTA INVERSA"/>
    <n v="5"/>
    <n v="3"/>
    <n v="200"/>
    <n v="1047200"/>
    <s v="UNIDAD"/>
    <s v="NO SOLICITADAS"/>
  </r>
  <r>
    <x v="3"/>
    <s v="204-4-17"/>
    <n v="10"/>
    <s v="PRODUCTOS DE ASEO Y LIMPIEZA"/>
    <s v="BAYETILLA BLANCA X METRO"/>
    <n v="47131501"/>
    <s v="SELECCIÓN ABREVIADA SUBASTA INVERSA"/>
    <n v="5"/>
    <n v="3"/>
    <n v="10"/>
    <n v="55930"/>
    <s v="METRO"/>
    <s v="NO SOLICITADAS"/>
  </r>
  <r>
    <x v="3"/>
    <s v="204-4-17"/>
    <n v="10"/>
    <s v="PRODUCTOS DE ASEO Y LIMPIEZA"/>
    <s v="BOLSA PARA BASURA NEGRA GRANDE PAQUETE X 6"/>
    <n v="47121701"/>
    <s v="SELECCIÓN ABREVIADA SUBASTA INVERSA"/>
    <n v="5"/>
    <n v="3"/>
    <n v="200"/>
    <n v="666400"/>
    <s v="UNIDAD"/>
    <s v="NO SOLICITADAS"/>
  </r>
  <r>
    <x v="3"/>
    <s v="204-4-17"/>
    <n v="10"/>
    <s v="PRODUCTOS DE ASEO Y LIMPIEZA"/>
    <s v="CERA LIQUIDA PARA PISO AUTOBRILLANTE  4 LTS"/>
    <n v="12181501"/>
    <s v="SELECCIÓN ABREVIADA SUBASTA INVERSA"/>
    <n v="5"/>
    <n v="3"/>
    <n v="5"/>
    <n v="155750"/>
    <s v="GALON"/>
    <s v="NO SOLICITADAS"/>
  </r>
  <r>
    <x v="3"/>
    <s v="204-4-17"/>
    <n v="10"/>
    <s v="PRODUCTOS DE ASEO Y LIMPIEZA"/>
    <s v="CEPILLOS DE CERDAS DURAS BARREDORES"/>
    <n v="47131605"/>
    <s v="SELECCIÓN ABREVIADA SUBASTA INVERSA"/>
    <n v="5"/>
    <n v="3"/>
    <n v="10"/>
    <n v="72590"/>
    <s v="UNIDAD"/>
    <s v="NO SOLICITADAS"/>
  </r>
  <r>
    <x v="3"/>
    <s v="204-4-17"/>
    <n v="10"/>
    <s v="PRODUCTOS DE ASEO Y LIMPIEZA"/>
    <s v="CEPILLO DE DIENTES CERDA SUAVE"/>
    <n v="53131503"/>
    <s v="SELECCIÓN ABREVIADA SUBASTA INVERSA"/>
    <n v="5"/>
    <n v="3"/>
    <n v="10"/>
    <n v="12260"/>
    <s v="UNIDAD"/>
    <s v="NO SOLICITADAS"/>
  </r>
  <r>
    <x v="3"/>
    <s v="204-4-17"/>
    <n v="10"/>
    <s v="PRODUCTOS DE ASEO Y LIMPIEZA"/>
    <s v="CEPILLO SANITARIO"/>
    <n v="47131605"/>
    <s v="SELECCIÓN ABREVIADA SUBASTA INVERSA"/>
    <n v="5"/>
    <n v="3"/>
    <n v="10"/>
    <n v="98000"/>
    <s v="UNIDAD"/>
    <s v="NO SOLICITADAS"/>
  </r>
  <r>
    <x v="3"/>
    <s v="204-4-17"/>
    <n v="10"/>
    <s v="PRODUCTOS DE ASEO Y LIMPIEZA"/>
    <s v="CREMA DE DIENTES PEQUEÑA PQ X 3"/>
    <n v="42151909"/>
    <s v="SELECCIÓN ABREVIADA SUBASTA INVERSA"/>
    <n v="5"/>
    <n v="3"/>
    <n v="7"/>
    <n v="69300"/>
    <s v="UNIDAD"/>
    <s v="NO SOLICITADAS"/>
  </r>
  <r>
    <x v="3"/>
    <s v="204-4-17"/>
    <n v="10"/>
    <s v="PRODUCTOS DE ASEO Y LIMPIEZA"/>
    <s v="DESENGRASANTE DE ALTA CONCENTRACION 20 LTS GARRAFA"/>
    <n v="47131821"/>
    <s v="SELECCIÓN ABREVIADA SUBASTA INVERSA"/>
    <n v="5"/>
    <n v="3"/>
    <n v="6"/>
    <n v="716856"/>
    <s v="UNIDAD"/>
    <s v="NO SOLICITADAS"/>
  </r>
  <r>
    <x v="3"/>
    <s v="204-4-17"/>
    <n v="10"/>
    <s v="PRODUCTOS DE ASEO Y LIMPIEZA"/>
    <s v="DESENGRASANTE DE ALTA CONCENTRACION  X GALON 4 LTS"/>
    <n v="47131821"/>
    <s v="SELECCIÓN ABREVIADA SUBASTA INVERSA"/>
    <n v="5"/>
    <n v="3"/>
    <n v="10"/>
    <n v="135000"/>
    <s v="GALON"/>
    <s v="NO SOLICITADAS"/>
  </r>
  <r>
    <x v="3"/>
    <s v="204-4-17"/>
    <n v="10"/>
    <s v="PRODUCTOS DE ASEO Y LIMPIEZA"/>
    <s v="ESCOBA"/>
    <n v="47131604"/>
    <s v="SELECCIÓN ABREVIADA SUBASTA INVERSA"/>
    <n v="5"/>
    <n v="3"/>
    <n v="15"/>
    <n v="118500"/>
    <s v="UNIDAD"/>
    <s v="NO SOLICITADAS"/>
  </r>
  <r>
    <x v="3"/>
    <s v="204-4-17"/>
    <n v="10"/>
    <s v="PRODUCTOS DE ASEO Y LIMPIEZA"/>
    <s v="GUANTE RIBETE CALIBRE 25 PAR"/>
    <n v="46181504"/>
    <s v="SELECCIÓN ABREVIADA SUBASTA INVERSA"/>
    <n v="5"/>
    <n v="3"/>
    <n v="60"/>
    <n v="271320"/>
    <s v="UNIDAD"/>
    <s v="NO SOLICITADAS"/>
  </r>
  <r>
    <x v="3"/>
    <s v="204-4-17"/>
    <n v="10"/>
    <s v="PRODUCTOS DE ASEO Y LIMPIEZA"/>
    <s v="HIPOCLORITO DE SODIO GARRAFA DE 20 LTS"/>
    <n v="47131807"/>
    <s v="SELECCIÓN ABREVIADA SUBASTA INVERSA"/>
    <n v="5"/>
    <n v="3"/>
    <n v="5"/>
    <n v="370685"/>
    <s v="UNIDAD"/>
    <s v="NO SOLICITADAS"/>
  </r>
  <r>
    <x v="3"/>
    <s v="204-4-17"/>
    <n v="10"/>
    <s v="PRODUCTOS DE ASEO Y LIMPIEZA"/>
    <s v="JABON EN BARRA AZUL 300 GR"/>
    <n v="53131608"/>
    <s v="SELECCIÓN ABREVIADA SUBASTA INVERSA"/>
    <n v="5"/>
    <n v="3"/>
    <n v="3"/>
    <n v="12300"/>
    <s v="UNIDAD"/>
    <s v="NO SOLICITADAS"/>
  </r>
  <r>
    <x v="3"/>
    <s v="204-4-17"/>
    <n v="10"/>
    <s v="PRODUCTOS DE ASEO Y LIMPIEZA"/>
    <s v="JABON EN POLVO 4000 GR BOLSA"/>
    <n v="53131608"/>
    <s v="SELECCIÓN ABREVIADA SUBASTA INVERSA"/>
    <n v="5"/>
    <n v="3"/>
    <n v="242"/>
    <n v="7675669"/>
    <s v="UNIDAD"/>
    <s v="NO SOLICITADAS"/>
  </r>
  <r>
    <x v="3"/>
    <s v="204-4-17"/>
    <n v="10"/>
    <s v="PRODUCTOS DE ASEO Y LIMPIEZA"/>
    <s v="JABON DE LAVA LOZA EN 250 GR"/>
    <n v="53131608"/>
    <s v="SELECCIÓN ABREVIADA SUBASTA INVERSA"/>
    <n v="5"/>
    <n v="3"/>
    <n v="50"/>
    <n v="380000"/>
    <s v="UNIDAD"/>
    <s v="NO SOLICITADAS"/>
  </r>
  <r>
    <x v="3"/>
    <s v="204-4-17"/>
    <n v="10"/>
    <s v="PRODUCTOS DE ASEO Y LIMPIEZA"/>
    <s v="JABON LIQUIDO PARA MANOS 3.9 LTS"/>
    <n v="53131608"/>
    <s v="SELECCIÓN ABREVIADA SUBASTA INVERSA"/>
    <n v="5"/>
    <n v="3"/>
    <n v="8"/>
    <n v="151200"/>
    <s v="GALON"/>
    <s v="NO SOLICITADAS"/>
  </r>
  <r>
    <x v="3"/>
    <s v="204-4-17"/>
    <n v="10"/>
    <s v="PRODUCTOS DE ASEO Y LIMPIEZA"/>
    <s v="JABON  PEQUEÑO -PERSONAL  PQ X 6"/>
    <n v="53131608"/>
    <s v="SELECCIÓN ABREVIADA SUBASTA INVERSA"/>
    <n v="5"/>
    <n v="3"/>
    <n v="30"/>
    <n v="408000"/>
    <s v="UNIDAD"/>
    <s v="NO SOLICITADAS"/>
  </r>
  <r>
    <x v="3"/>
    <s v="204-4-17"/>
    <n v="10"/>
    <s v="PRODUCTOS DE ASEO Y LIMPIEZA"/>
    <s v="LIMPIA VIDRIOS 4 LTS"/>
    <n v="47131824"/>
    <s v="SELECCIÓN ABREVIADA SUBASTA INVERSA"/>
    <n v="5"/>
    <n v="3"/>
    <n v="16"/>
    <n v="175200"/>
    <s v="GALON"/>
    <s v="NO SOLICITADAS"/>
  </r>
  <r>
    <x v="3"/>
    <s v="204-4-17"/>
    <n v="10"/>
    <s v="PRODUCTOS DE ASEO Y LIMPIEZA"/>
    <s v="LUSTRA MUEBLE MINIMO 300 CC. MAXIMO 500 C.C FRASCO"/>
    <n v="47131830"/>
    <s v="SELECCIÓN ABREVIADA SUBASTA INVERSA"/>
    <n v="5"/>
    <n v="3"/>
    <n v="3"/>
    <n v="19992"/>
    <s v="UNIDAD"/>
    <s v="NO SOLICITADAS"/>
  </r>
  <r>
    <x v="3"/>
    <s v="204-4-17"/>
    <n v="10"/>
    <s v="PRODUCTOS DE ASEO Y LIMPIEZA"/>
    <s v="PAPEL HIGIENICO JUMBO BLANCO PAQUETE X 4"/>
    <n v="14111704"/>
    <s v="SELECCIÓN ABREVIADA SUBASTA INVERSA"/>
    <n v="5"/>
    <n v="3"/>
    <n v="30"/>
    <n v="903210"/>
    <s v="UNIDAD"/>
    <s v="NO SOLICITADAS"/>
  </r>
  <r>
    <x v="3"/>
    <s v="204-4-17"/>
    <n v="10"/>
    <s v="PRODUCTOS DE ASEO Y LIMPIEZA"/>
    <s v="PAPEL HIGIENICO PAQ X 32 UND COLOR BLANCO ROLLO"/>
    <n v="14111704"/>
    <s v="SELECCIÓN ABREVIADA SUBASTA INVERSA"/>
    <n v="5"/>
    <n v="3"/>
    <n v="5"/>
    <n v="109750"/>
    <s v="UNIDAD"/>
    <s v="NO SOLICITADAS"/>
  </r>
  <r>
    <x v="3"/>
    <s v="204-4-17"/>
    <n v="10"/>
    <s v="PRODUCTOS DE ASEO Y LIMPIEZA"/>
    <s v="PAÑO ABRASIVO"/>
    <n v="47131603"/>
    <s v="SELECCIÓN ABREVIADA SUBASTA INVERSA"/>
    <n v="5"/>
    <n v="3"/>
    <n v="100"/>
    <n v="130900"/>
    <s v="UNIDAD"/>
    <s v="NO SOLICITADAS"/>
  </r>
  <r>
    <x v="3"/>
    <s v="204-4-17"/>
    <n v="10"/>
    <s v="PRODUCTOS DE ASEO Y LIMPIEZA"/>
    <s v="RECOGEDOR DE BASURA"/>
    <n v="47131611"/>
    <s v="SELECCIÓN ABREVIADA SUBASTA INVERSA"/>
    <n v="5"/>
    <n v="3"/>
    <n v="4"/>
    <n v="18564"/>
    <s v="UNIDAD"/>
    <s v="NO SOLICITADAS"/>
  </r>
  <r>
    <x v="3"/>
    <s v="204-4-17"/>
    <n v="10"/>
    <s v="PRODUCTOS DE ASEO Y LIMPIEZA"/>
    <s v="LIMPIA TELARAÑAS"/>
    <n v="47131600"/>
    <s v="SELECCIÓN ABREVIADA SUBASTA INVERSA"/>
    <n v="5"/>
    <n v="3"/>
    <n v="1"/>
    <n v="14280"/>
    <s v="UNIDAD"/>
    <s v="NO SOLICITADAS"/>
  </r>
  <r>
    <x v="3"/>
    <s v="204-4-17"/>
    <n v="10"/>
    <s v="PRODUCTOS DE ASEO Y LIMPIEZA"/>
    <s v="VARSOL POR 3750 CC MAX 3800"/>
    <n v="47131827"/>
    <s v="SELECCIÓN ABREVIADA SUBASTA INVERSA"/>
    <n v="5"/>
    <n v="3"/>
    <n v="3"/>
    <n v="90678"/>
    <s v="GALON"/>
    <s v="NO SOLICITADAS"/>
  </r>
  <r>
    <x v="3"/>
    <s v="204-4-17"/>
    <n v="10"/>
    <s v="PRODUCTOS DE ASEO Y LIMPIEZA"/>
    <s v="TOALLA DESECHABLE PAQ X 150"/>
    <n v="52121704"/>
    <s v="SELECCIÓN ABREVIADA SUBASTA INVERSA"/>
    <n v="5"/>
    <n v="3"/>
    <n v="50"/>
    <n v="245000"/>
    <s v="UNIDAD"/>
    <s v="NO SOLICITADAS"/>
  </r>
  <r>
    <x v="3"/>
    <s v="204-4-17"/>
    <n v="10"/>
    <s v="PRODUCTOS DE ASEO Y LIMPIEZA"/>
    <s v="TOALLA EN ALGODON 40 X 70 CM "/>
    <n v="52121701"/>
    <s v="SELECCIÓN ABREVIADA SUBASTA INVERSA"/>
    <n v="5"/>
    <n v="3"/>
    <n v="10"/>
    <n v="63070"/>
    <s v="UNIDAD"/>
    <s v="NO SOLICITADAS"/>
  </r>
  <r>
    <x v="3"/>
    <s v="204-4-17"/>
    <n v="10"/>
    <s v="PRODUCTOS DE ASEO Y LIMPIEZA"/>
    <s v="TRAPERO GRANDE REF/1000, TIPO COPA CON PALO"/>
    <n v="47131618"/>
    <s v="SELECCIÓN ABREVIADA SUBASTA INVERSA"/>
    <n v="5"/>
    <n v="3"/>
    <n v="50"/>
    <n v="434350"/>
    <s v="UNIDAD"/>
    <s v="NO SOLICITADAS"/>
  </r>
  <r>
    <x v="3"/>
    <s v="204-4-17"/>
    <n v="10"/>
    <s v="PRODUCTOS DE ASEO Y LIMPIEZA"/>
    <s v="ATOMIZADOR"/>
    <n v="40141742"/>
    <s v="SELECCIÓN ABREVIADA SUBASTA INVERSA"/>
    <n v="5"/>
    <n v="3"/>
    <n v="5"/>
    <n v="8925"/>
    <s v="UNIDAD"/>
    <s v="NO SOLICITADAS"/>
  </r>
  <r>
    <x v="3"/>
    <s v="204-4-17"/>
    <n v="10"/>
    <s v="PRODUCTOS DE ASEO Y LIMPIEZA"/>
    <s v="BALDE PLASTICO "/>
    <n v="47121804"/>
    <s v="SELECCIÓN ABREVIADA SUBASTA INVERSA"/>
    <n v="5"/>
    <n v="3"/>
    <n v="3"/>
    <n v="46053"/>
    <s v="UNIDAD"/>
    <s v="NO SOLICITADAS"/>
  </r>
  <r>
    <x v="3"/>
    <s v="204-4-20"/>
    <n v="10"/>
    <s v="REPUESTOS"/>
    <s v="TANQUE HIDROACUMULADOR DE 300 LITROS"/>
    <n v="27121802"/>
    <s v="MÍNIMA CUANTÍA"/>
    <n v="3"/>
    <n v="2"/>
    <n v="1"/>
    <n v="1309000"/>
    <s v="UNIDAD"/>
    <s v="NO SOLICITADAS"/>
  </r>
  <r>
    <x v="3"/>
    <s v="204-4-20"/>
    <n v="10"/>
    <s v="REPUESTOS"/>
    <s v="TANQUE HIDROACUMULADOR DE 100 LITROS"/>
    <n v="27121802"/>
    <s v="MÍNIMA CUANTÍA"/>
    <n v="3"/>
    <n v="2"/>
    <n v="2"/>
    <n v="1428000"/>
    <s v="UNIDAD"/>
    <s v="NO SOLICITADAS"/>
  </r>
  <r>
    <x v="3"/>
    <s v="204-4-20"/>
    <n v="10"/>
    <s v="REPUESTOS"/>
    <s v="BROCA PARA MADERA"/>
    <n v="27112842"/>
    <s v="MÍNIMA CUANTÍA"/>
    <n v="4"/>
    <n v="2"/>
    <n v="4"/>
    <n v="259492.88"/>
    <s v="UNIDAD"/>
    <s v="NO SOLICITADAS"/>
  </r>
  <r>
    <x v="3"/>
    <s v="204-4-20"/>
    <n v="10"/>
    <s v="REPUESTOS"/>
    <s v="FRESAS TUGSTENO PARA RUTEADORA"/>
    <n v="27112842"/>
    <s v="MÍNIMA CUANTÍA"/>
    <n v="4"/>
    <n v="2"/>
    <n v="2"/>
    <n v="111211.64"/>
    <s v="UNIDAD"/>
    <s v="NO SOLICITADAS"/>
  </r>
  <r>
    <x v="3"/>
    <s v="204-4-20"/>
    <n v="10"/>
    <s v="REPUESTOS"/>
    <s v="REPUESTOS AUTOMOTOR"/>
    <n v="25170000"/>
    <s v="SELECCIÓN ABREVIADA SUBASTA INVERSA"/>
    <n v="2"/>
    <n v="6"/>
    <n v="1"/>
    <n v="25000000"/>
    <s v="GLOBAL"/>
    <s v="NO SOLICITADAS"/>
  </r>
  <r>
    <x v="3"/>
    <s v="204-4-20"/>
    <n v="10"/>
    <s v="REPUESTOS"/>
    <s v="REPUESTOS AIRES ACONDICIONADOS"/>
    <n v="40101701"/>
    <s v="MÍNIMA CUANTÍA"/>
    <n v="3"/>
    <n v="6"/>
    <n v="1"/>
    <n v="1328432"/>
    <s v="GLOBAL"/>
    <s v="NO SOLICITADAS"/>
  </r>
  <r>
    <x v="3"/>
    <s v="204-4-20"/>
    <n v="10"/>
    <s v="REPUESTOS"/>
    <s v="BATERIAS DRON INSPIRE 1 TB 47 DE 4500 MAH"/>
    <n v="26111711"/>
    <s v="MÍNIMA CUANTÍA"/>
    <n v="4"/>
    <n v="2"/>
    <n v="3"/>
    <n v="2380119"/>
    <s v="UNIDAD"/>
    <s v="NO SOLICITADAS"/>
  </r>
  <r>
    <x v="3"/>
    <s v="204-4-20"/>
    <n v="10"/>
    <s v="REPUESTOS"/>
    <s v="BOMBILLERIA"/>
    <n v="39101600"/>
    <s v="SELECCIÓN ABREVIADA SUBASTA INVERSA"/>
    <n v="4"/>
    <n v="5"/>
    <n v="1"/>
    <n v="10000000"/>
    <s v="GLOBAL"/>
    <s v="NO SOLICITADAS"/>
  </r>
  <r>
    <x v="3"/>
    <s v="204-4-20"/>
    <n v="10"/>
    <s v="REPUESTOS"/>
    <s v="REPUESTOS GUADAÑAS"/>
    <n v="27112000"/>
    <s v="MÍNIMA CUANTÍA"/>
    <n v="3"/>
    <n v="2"/>
    <n v="1"/>
    <n v="6207007"/>
    <s v="GLOBAL"/>
    <s v="NO SOLICITADAS"/>
  </r>
  <r>
    <x v="3"/>
    <s v="204-4-20"/>
    <n v="10"/>
    <s v="REPUESTOS"/>
    <s v="BATERIA LI-ION  (VIEW IMAGER)"/>
    <n v="26111711"/>
    <s v="SELECCIÓN ABREVIADA MENOR CUANTÍA"/>
    <n v="4"/>
    <n v="7"/>
    <n v="1"/>
    <n v="2023000"/>
    <s v="UNIDAD"/>
    <s v="NO SOLICITADAS"/>
  </r>
  <r>
    <x v="3"/>
    <s v="204-4-20"/>
    <n v="10"/>
    <s v="REPUESTOS"/>
    <s v="CABLE BNC A MICRODOT"/>
    <n v="26121606"/>
    <s v="SELECCIÓN ABREVIADA MENOR CUANTÍA"/>
    <n v="4"/>
    <n v="7"/>
    <n v="1"/>
    <n v="476000"/>
    <s v="UNIDAD"/>
    <s v="NO SOLICITADAS"/>
  </r>
  <r>
    <x v="3"/>
    <s v="204-4-20"/>
    <n v="10"/>
    <s v="REPUESTOS"/>
    <s v="CABLE DE 6 FOOT DE LONGITUD"/>
    <n v="26121606"/>
    <s v="SELECCIÓN ABREVIADA MENOR CUANTÍA"/>
    <n v="4"/>
    <n v="7"/>
    <n v="1"/>
    <n v="627900"/>
    <s v="UNIDAD"/>
    <s v="NO SOLICITADAS"/>
  </r>
  <r>
    <x v="3"/>
    <s v="204-4-20"/>
    <n v="10"/>
    <s v="REPUESTOS"/>
    <s v="CABLE EXTENSION TRIPULANTE"/>
    <n v="39121440"/>
    <s v="SELECCIÓN ABREVIADA MENOR CUANTÍA"/>
    <n v="4"/>
    <n v="7"/>
    <n v="5"/>
    <n v="357000"/>
    <s v="METRO"/>
    <s v="NO SOLICITADAS"/>
  </r>
  <r>
    <x v="3"/>
    <s v="204-4-20"/>
    <n v="10"/>
    <s v="REPUESTOS"/>
    <s v="FILTRO ACEITE HOBART "/>
    <n v="20101805"/>
    <s v="SELECCIÓN ABREVIADA MENOR CUANTÍA"/>
    <n v="4"/>
    <n v="7"/>
    <n v="4"/>
    <n v="199920"/>
    <s v="UNIDAD"/>
    <s v="NO SOLICITADAS"/>
  </r>
  <r>
    <x v="3"/>
    <s v="204-4-20"/>
    <n v="10"/>
    <s v="REPUESTOS"/>
    <s v="FILTRO ACEITE MOTOR GATOR TH 6X4  DIESEL "/>
    <n v="20101805"/>
    <s v="SELECCIÓN ABREVIADA MENOR CUANTÍA"/>
    <n v="4"/>
    <n v="7"/>
    <n v="4"/>
    <n v="171360"/>
    <s v="UNIDAD"/>
    <s v="NO SOLICITADAS"/>
  </r>
  <r>
    <x v="3"/>
    <s v="204-4-20"/>
    <n v="10"/>
    <s v="REPUESTOS"/>
    <s v="FILTRO AIRE  CARGA HISTER "/>
    <n v="20101805"/>
    <s v="SELECCIÓN ABREVIADA MENOR CUANTÍA"/>
    <n v="4"/>
    <n v="7"/>
    <n v="2"/>
    <n v="261800"/>
    <s v="UNIDAD"/>
    <s v="NO SOLICITADAS"/>
  </r>
  <r>
    <x v="3"/>
    <s v="204-4-20"/>
    <n v="10"/>
    <s v="REPUESTOS"/>
    <s v="FILTRO AIRE CARGA HISTER "/>
    <n v="20101805"/>
    <s v="SELECCIÓN ABREVIADA MENOR CUANTÍA"/>
    <n v="4"/>
    <n v="7"/>
    <n v="2"/>
    <n v="190400"/>
    <s v="UNIDAD"/>
    <s v="NO SOLICITADAS"/>
  </r>
  <r>
    <x v="3"/>
    <s v="204-4-20"/>
    <n v="10"/>
    <s v="REPUESTOS"/>
    <s v="FILTRO AIRE COMPRESOR PRINCIPAL"/>
    <n v="20101805"/>
    <s v="SELECCIÓN ABREVIADA MENOR CUANTÍA"/>
    <n v="4"/>
    <n v="7"/>
    <n v="3"/>
    <n v="606900"/>
    <s v="UNIDAD"/>
    <s v="NO SOLICITADAS"/>
  </r>
  <r>
    <x v="3"/>
    <s v="204-4-20"/>
    <n v="10"/>
    <s v="REPUESTOS"/>
    <s v="FILTRO AIRE MOTOR GATOR TH 6X4  DIESEL M113621"/>
    <n v="20101805"/>
    <s v="SELECCIÓN ABREVIADA MENOR CUANTÍA"/>
    <n v="4"/>
    <n v="7"/>
    <n v="4"/>
    <n v="171360"/>
    <s v="UNIDAD"/>
    <s v="NO SOLICITADAS"/>
  </r>
  <r>
    <x v="3"/>
    <s v="204-4-20"/>
    <n v="10"/>
    <s v="REPUESTOS"/>
    <s v="FILTRO AIRE MOTOR GATOR TH 6X4  DIESEL M123378"/>
    <n v="20101805"/>
    <s v="SELECCIÓN ABREVIADA MENOR CUANTÍA"/>
    <n v="4"/>
    <n v="7"/>
    <n v="4"/>
    <n v="157080"/>
    <s v="UNIDAD"/>
    <s v="NO SOLICITADAS"/>
  </r>
  <r>
    <x v="3"/>
    <s v="204-4-20"/>
    <n v="10"/>
    <s v="REPUESTOS"/>
    <s v="FILTRO COMBUSTIBLE  PLANTA  FCX"/>
    <n v="20101805"/>
    <s v="SELECCIÓN ABREVIADA MENOR CUANTÍA"/>
    <n v="4"/>
    <n v="7"/>
    <n v="2"/>
    <n v="261800"/>
    <s v="UNIDAD"/>
    <s v="NO SOLICITADAS"/>
  </r>
  <r>
    <x v="3"/>
    <s v="204-4-20"/>
    <n v="10"/>
    <s v="REPUESTOS"/>
    <s v="FILTRO COMBUSTIBLE  TELETRUCK"/>
    <n v="20101805"/>
    <s v="SELECCIÓN ABREVIADA MENOR CUANTÍA"/>
    <n v="4"/>
    <n v="7"/>
    <n v="1"/>
    <n v="35700"/>
    <s v="UNIDAD"/>
    <s v="NO SOLICITADAS"/>
  </r>
  <r>
    <x v="3"/>
    <s v="204-4-20"/>
    <n v="10"/>
    <s v="REPUESTOS"/>
    <s v="FILTRO COMBUSTIBLE HISTER DE 7 TON."/>
    <n v="20101805"/>
    <s v="SELECCIÓN ABREVIADA MENOR CUANTÍA"/>
    <n v="4"/>
    <n v="7"/>
    <n v="2"/>
    <n v="190400"/>
    <s v="UNIDAD"/>
    <s v="NO SOLICITADAS"/>
  </r>
  <r>
    <x v="3"/>
    <s v="204-4-20"/>
    <n v="10"/>
    <s v="REPUESTOS"/>
    <s v="FILTRO COMBUSTIBLE MOTOR GATOR TH 6X4  DIESEL "/>
    <n v="20101805"/>
    <s v="SELECCIÓN ABREVIADA MENOR CUANTÍA"/>
    <n v="4"/>
    <n v="7"/>
    <n v="5"/>
    <n v="202300"/>
    <s v="UNIDAD"/>
    <s v="NO SOLICITADAS"/>
  </r>
  <r>
    <x v="3"/>
    <s v="204-4-20"/>
    <n v="10"/>
    <s v="REPUESTOS"/>
    <s v="FILTRO COMBUSTIBLE TELETRUCK"/>
    <n v="20101805"/>
    <s v="SELECCIÓN ABREVIADA MENOR CUANTÍA"/>
    <n v="4"/>
    <n v="7"/>
    <n v="4"/>
    <n v="119000"/>
    <s v="UNIDAD"/>
    <s v="NO SOLICITADAS"/>
  </r>
  <r>
    <x v="3"/>
    <s v="204-4-20"/>
    <n v="10"/>
    <s v="REPUESTOS"/>
    <s v="FILTRO PARA BANCO DE LAVADO"/>
    <n v="20101805"/>
    <s v="SELECCIÓN ABREVIADA MENOR CUANTÍA"/>
    <n v="4"/>
    <n v="7"/>
    <n v="1"/>
    <n v="190400"/>
    <s v="UNIDAD"/>
    <s v="NO SOLICITADAS"/>
  </r>
  <r>
    <x v="3"/>
    <s v="204-4-20"/>
    <n v="10"/>
    <s v="REPUESTOS"/>
    <s v="FILTRO TRAMPA TRACTOR TUG"/>
    <n v="20101805"/>
    <s v="SELECCIÓN ABREVIADA MENOR CUANTÍA"/>
    <n v="4"/>
    <n v="7"/>
    <n v="4"/>
    <n v="114240"/>
    <s v="UNIDAD"/>
    <s v="NO SOLICITADAS"/>
  </r>
  <r>
    <x v="3"/>
    <s v="204-4-20"/>
    <n v="10"/>
    <s v="REPUESTOS"/>
    <s v="FILTRO TRAMPA TRACTOR TUG"/>
    <n v="20101805"/>
    <s v="SELECCIÓN ABREVIADA MENOR CUANTÍA"/>
    <n v="4"/>
    <n v="7"/>
    <n v="2"/>
    <n v="57120"/>
    <s v="UNIDAD"/>
    <s v="NO SOLICITADAS"/>
  </r>
  <r>
    <x v="3"/>
    <s v="204-4-20"/>
    <n v="10"/>
    <s v="REPUESTOS"/>
    <s v="FILTRO VALVULA DE AIRE REGULADORA "/>
    <n v="20101805"/>
    <s v="SELECCIÓN ABREVIADA MENOR CUANTÍA"/>
    <n v="4"/>
    <n v="7"/>
    <n v="6"/>
    <n v="214200"/>
    <s v="UNIDAD"/>
    <s v="NO SOLICITADAS"/>
  </r>
  <r>
    <x v="3"/>
    <s v="204-4-20"/>
    <n v="10"/>
    <s v="REPUESTOS"/>
    <s v="GATO BOTELLA RUEDAS DE CARRETEO"/>
    <n v="20101805"/>
    <s v="SELECCIÓN ABREVIADA MENOR CUANTÍA"/>
    <n v="4"/>
    <n v="7"/>
    <n v="4"/>
    <n v="1523200"/>
    <s v="UNIDAD"/>
    <s v="NO SOLICITADAS"/>
  </r>
  <r>
    <x v="3"/>
    <s v="204-4-20"/>
    <n v="10"/>
    <s v="REPUESTOS"/>
    <s v="REPUESTOS AUTOMOTOR"/>
    <n v="25170000"/>
    <s v="SELECCIÓN ABREVIADA SUBASTA INVERSA"/>
    <n v="2"/>
    <n v="2"/>
    <n v="1"/>
    <n v="50000000"/>
    <s v="GLOBAL"/>
    <s v="NO SOLICITADAS"/>
  </r>
  <r>
    <x v="3"/>
    <s v="204-4-20"/>
    <n v="10"/>
    <s v="REPUESTOS"/>
    <s v="REPUESTOS AIRES ACONDICIONADOS"/>
    <n v="40101701"/>
    <s v="MÍNIMA CUANTÍA"/>
    <n v="4"/>
    <n v="2"/>
    <n v="1"/>
    <n v="27300000"/>
    <s v="GLOBAL"/>
    <s v="NO SOLICITADAS"/>
  </r>
  <r>
    <x v="3"/>
    <s v="204-4-20"/>
    <n v="10"/>
    <s v="REPUESTOS"/>
    <s v="SALDO MATERIALES DE CONSTRUCCION, HERRAMIENTAS Y EQUIPOS"/>
    <n v="31162800"/>
    <s v="MÍNIMA CUANTÍA"/>
    <n v="1"/>
    <n v="6"/>
    <n v="1"/>
    <n v="0.48"/>
    <s v="UNIDAD"/>
    <s v=""/>
  </r>
  <r>
    <x v="3"/>
    <s v="204-4-21"/>
    <n v="10"/>
    <s v="UTENSILIOS DE CAFETERIA"/>
    <s v="VASO PARA JUGO"/>
    <n v="48101903"/>
    <s v="MÍNIMA CUANTÍA"/>
    <n v="3"/>
    <n v="3"/>
    <n v="2112"/>
    <n v="3405820"/>
    <s v="UNIDAD"/>
    <s v="NO SOLICITADAS"/>
  </r>
  <r>
    <x v="3"/>
    <s v="204-4-21"/>
    <n v="10"/>
    <s v="UTENSILIOS DE CAFETERIA"/>
    <s v="OLLA APRESION "/>
    <n v="52151808"/>
    <s v="MÍNIMA CUANTÍA"/>
    <n v="3"/>
    <n v="3"/>
    <n v="6"/>
    <n v="1793400"/>
    <s v="UNIDAD"/>
    <s v="NO SOLICITADAS"/>
  </r>
  <r>
    <x v="3"/>
    <s v="204-4-21"/>
    <n v="10"/>
    <s v="UTENSILIOS DE CAFETERIA"/>
    <s v="SET DE CUCHILLOS"/>
    <n v="52151707"/>
    <s v="MÍNIMA CUANTÍA"/>
    <n v="3"/>
    <n v="3"/>
    <n v="6"/>
    <n v="299400"/>
    <s v="UNIDAD"/>
    <s v="NO SOLICITADAS"/>
  </r>
  <r>
    <x v="3"/>
    <s v="204-4-21"/>
    <n v="10"/>
    <s v="UTENSILIOS DE CAFETERIA"/>
    <s v="SARTEN PARA SOFREIR "/>
    <n v="52151809"/>
    <s v="MÍNIMA CUANTÍA"/>
    <n v="3"/>
    <n v="3"/>
    <n v="7"/>
    <n v="552300"/>
    <s v="UNIDAD"/>
    <s v="NO SOLICITADAS"/>
  </r>
  <r>
    <x v="3"/>
    <s v="204-4-21"/>
    <n v="10"/>
    <s v="UTENSILIOS DE CAFETERIA"/>
    <s v="TABLA PARA CORTAR"/>
    <n v="52151606"/>
    <s v="MÍNIMA CUANTÍA"/>
    <n v="3"/>
    <n v="3"/>
    <n v="4"/>
    <n v="155600"/>
    <s v="UNIDAD"/>
    <s v="NO SOLICITADAS"/>
  </r>
  <r>
    <x v="3"/>
    <s v="204-4-21"/>
    <n v="10"/>
    <s v="UTENSILIOS DE CAFETERIA"/>
    <s v="OLLA"/>
    <n v="52151807"/>
    <s v="MÍNIMA CUANTÍA"/>
    <n v="3"/>
    <n v="3"/>
    <n v="5"/>
    <n v="289765"/>
    <s v="UNIDAD"/>
    <s v="NO SOLICITADAS"/>
  </r>
  <r>
    <x v="3"/>
    <s v="204-4-21"/>
    <n v="10"/>
    <s v="UTENSILIOS DE CAFETERIA"/>
    <s v="JARRA PLASTICA"/>
    <n v="52152001"/>
    <s v="MÍNIMA CUANTÍA"/>
    <n v="3"/>
    <n v="3"/>
    <n v="12"/>
    <n v="118800"/>
    <s v="UNIDAD"/>
    <s v="NO SOLICITADAS"/>
  </r>
  <r>
    <x v="3"/>
    <s v="204-4-21"/>
    <n v="10"/>
    <s v="UTENSILIOS DE CAFETERIA"/>
    <s v="CHOCOLATERA"/>
    <n v="52151804"/>
    <s v="MÍNIMA CUANTÍA"/>
    <n v="3"/>
    <n v="3"/>
    <n v="6"/>
    <n v="179400"/>
    <s v="UNIDAD"/>
    <s v="NO SOLICITADAS"/>
  </r>
  <r>
    <x v="3"/>
    <s v="204-4-21"/>
    <n v="10"/>
    <s v="UTENSILIOS DE CAFETERIA"/>
    <s v="COLADOR"/>
    <n v="52151662"/>
    <s v="MÍNIMA CUANTÍA"/>
    <n v="3"/>
    <n v="3"/>
    <n v="5"/>
    <n v="129500"/>
    <s v="UNIDAD"/>
    <s v="NO SOLICITADAS"/>
  </r>
  <r>
    <x v="3"/>
    <s v="204-4-21"/>
    <n v="10"/>
    <s v="UTENSILIOS DE CAFETERIA"/>
    <s v="PLANCHA PARA AZAR "/>
    <n v="52151811"/>
    <s v="MÍNIMA CUANTÍA"/>
    <n v="3"/>
    <n v="3"/>
    <n v="4"/>
    <n v="179600"/>
    <s v="UNIDAD"/>
    <s v="NO SOLICITADAS"/>
  </r>
  <r>
    <x v="3"/>
    <s v="204-4-23"/>
    <n v="10"/>
    <s v="OTROS MATERIALES Y SUMINISTROS"/>
    <s v="MACHETES"/>
    <n v="27112001"/>
    <s v="MÍNIMA CUANTÍA"/>
    <n v="5"/>
    <n v="2"/>
    <n v="10"/>
    <n v="46249"/>
    <s v="UNIDAD"/>
    <s v="NO SOLICITADAS"/>
  </r>
  <r>
    <x v="3"/>
    <s v="204-4-23"/>
    <n v="10"/>
    <s v="OTROS MATERIALES Y SUMINISTROS"/>
    <s v="CADENA MOTOSIERRA PODADORA DE ALTURAS"/>
    <n v="27112823"/>
    <s v="MÍNIMA CUANTÍA"/>
    <n v="3"/>
    <n v="3"/>
    <n v="2"/>
    <n v="140000"/>
    <s v="UNIDAD"/>
    <s v="NO SOLICITADAS"/>
  </r>
  <r>
    <x v="3"/>
    <s v="204-4-23"/>
    <n v="10"/>
    <s v="OTROS MATERIALES Y SUMINISTROS"/>
    <s v="CADENILLA MOTOSIERRA"/>
    <n v="27112823"/>
    <s v="MÍNIMA CUANTÍA"/>
    <n v="3"/>
    <n v="3"/>
    <n v="2"/>
    <n v="110000"/>
    <s v="UNIDAD"/>
    <s v="NO SOLICITADAS"/>
  </r>
  <r>
    <x v="3"/>
    <s v="204-4-23"/>
    <n v="10"/>
    <s v="OTROS MATERIALES Y SUMINISTROS"/>
    <s v="PILAS ALKALINAS AA"/>
    <n v="26111702"/>
    <s v="MÍNIMA CUANTÍA"/>
    <n v="3"/>
    <n v="3"/>
    <n v="1404"/>
    <n v="1420146"/>
    <s v="UNIDAD"/>
    <s v="NO SOLICITADAS"/>
  </r>
  <r>
    <x v="3"/>
    <s v="204-4-23"/>
    <n v="10"/>
    <s v="OTROS MATERIALES Y SUMINISTROS"/>
    <s v="ADQ. MATERIAL ELECTRICO Y ALUMBRADO"/>
    <n v="39111600"/>
    <s v="SELECCIÓN ABREVIADA SUBASTA INVERSA"/>
    <n v="4"/>
    <n v="5"/>
    <n v="1"/>
    <n v="19433793"/>
    <s v="GLOBAL"/>
    <s v="NO SOLICITADAS"/>
  </r>
  <r>
    <x v="3"/>
    <s v="204-4-23"/>
    <n v="10"/>
    <s v="OTROS MATERIALES Y SUMINISTROS"/>
    <s v="CONO DE 90 CM DE ALTO FN PVC COLOR NARANJA FOSFORECENTE BASE FUERTE COLOR NEGRO CON REFLECTIVO GRIS."/>
    <n v="46161508"/>
    <s v="MÍNIMA CUANTÍA"/>
    <n v="4"/>
    <n v="2"/>
    <n v="15"/>
    <n v="892485"/>
    <s v="UNIDAD"/>
    <s v="NO SOLICITADAS"/>
  </r>
  <r>
    <x v="3"/>
    <s v="204-4-23"/>
    <n v="10"/>
    <s v="OTROS MATERIALES Y SUMINISTROS"/>
    <s v="SEÑAL TUBULAR POLIETILENO CON REFLECTIVO NARANJA"/>
    <n v="46161508"/>
    <s v="MÍNIMA CUANTÍA"/>
    <n v="4"/>
    <n v="2"/>
    <n v="13"/>
    <n v="462735"/>
    <s v="UNIDAD"/>
    <s v="NO SOLICITADAS"/>
  </r>
  <r>
    <x v="3"/>
    <s v="204-4-23"/>
    <n v="10"/>
    <s v="OTROS MATERIALES Y SUMINISTROS"/>
    <s v="SEÑALES DE TRANSITO"/>
    <n v="46161504"/>
    <s v="MÍNIMA CUANTÍA"/>
    <n v="4"/>
    <n v="2"/>
    <n v="8"/>
    <n v="2798880"/>
    <s v="UNIDAD"/>
    <s v="NO SOLICITADAS"/>
  </r>
  <r>
    <x v="3"/>
    <s v="204-4-23"/>
    <n v="10"/>
    <s v="OTROS MATERIALES Y SUMINISTROS"/>
    <s v="PALETA PARE Y SIGA REGLAMENTARIA"/>
    <n v="55121710"/>
    <s v="MÍNIMA CUANTÍA"/>
    <n v="4"/>
    <n v="2"/>
    <n v="12"/>
    <n v="338100"/>
    <s v="UNIDAD"/>
    <s v="NO SOLICITADAS"/>
  </r>
  <r>
    <x v="3"/>
    <s v="204-4-23"/>
    <n v="10"/>
    <s v="OTROS MATERIALES Y SUMINISTROS"/>
    <s v="PITO O SILBATO DE EMERGENCIA"/>
    <n v="60131105"/>
    <s v="MÍNIMA CUANTÍA"/>
    <n v="4"/>
    <n v="2"/>
    <n v="50"/>
    <n v="162750"/>
    <s v="UNIDAD"/>
    <s v="NO SOLICITADAS"/>
  </r>
  <r>
    <x v="3"/>
    <s v="204-4-23"/>
    <n v="10"/>
    <s v="OTROS MATERIALES Y SUMINISTROS"/>
    <s v="CINTA DE SEÑALIZACION DE PELIGRO ROLLO POR 500 MTS. BICOLOR"/>
    <n v="41122703"/>
    <s v="MÍNIMA CUANTÍA"/>
    <n v="4"/>
    <n v="2"/>
    <n v="10"/>
    <n v="245700"/>
    <s v="UNIDAD"/>
    <s v="NO SOLICITADAS"/>
  </r>
  <r>
    <x v="3"/>
    <s v="204-4-23"/>
    <n v="10"/>
    <s v="OTROS MATERIALES Y SUMINISTROS"/>
    <s v="CHALECO DE PREVENCION COLOR NARANJA CON CIERRE EN CREMA LLERA INPERMEABLE REFLECTIVO GRIS"/>
    <n v="46181507"/>
    <s v="MÍNIMA CUANTÍA"/>
    <n v="4"/>
    <n v="2"/>
    <n v="21"/>
    <n v="1099350"/>
    <s v="UNIDAD"/>
    <s v="NO SOLICITADAS"/>
  </r>
  <r>
    <x v="3"/>
    <s v="204-4-23"/>
    <n v="10"/>
    <s v="OTROS MATERIALES Y SUMINISTROS"/>
    <s v="PICOPROTECTORES"/>
    <n v="39121423"/>
    <s v="MÍNIMA CUANTÍA"/>
    <n v="4"/>
    <n v="2"/>
    <n v="140"/>
    <n v="4541131"/>
    <s v="UNIDAD"/>
    <s v="NO SOLICITADAS"/>
  </r>
  <r>
    <x v="3"/>
    <s v="204-4-23"/>
    <n v="10"/>
    <s v="OTROS MATERIALES Y SUMINISTROS"/>
    <s v="PILAS DE 9V  RECARGABLE"/>
    <n v="26111701"/>
    <s v="MÍNIMA CUANTÍA"/>
    <n v="4"/>
    <n v="2"/>
    <n v="50"/>
    <n v="1404200"/>
    <s v="UNIDAD"/>
    <s v="NO SOLICITADAS"/>
  </r>
  <r>
    <x v="3"/>
    <s v="204-4-23"/>
    <n v="10"/>
    <s v="OTROS MATERIALES Y SUMINISTROS"/>
    <s v="CORTINA BLACKOUT"/>
    <n v="52131501"/>
    <s v="MÍNIMA CUANTÍA"/>
    <n v="4"/>
    <n v="2"/>
    <n v="10"/>
    <n v="2621217.4500000002"/>
    <s v="UNIDAD"/>
    <s v="NO SOLICITADAS"/>
  </r>
  <r>
    <x v="3"/>
    <s v="204-4-23"/>
    <n v="10"/>
    <s v="OTROS MATERIALES Y SUMINISTROS"/>
    <s v="SUMINISTROS DE REFRIGERACION"/>
    <n v="40101600"/>
    <s v="MÍNIMA CUANTÍA"/>
    <n v="4"/>
    <n v="2"/>
    <n v="1"/>
    <n v="1011650"/>
    <s v="GLOBAL"/>
    <s v="NO SOLICITADAS"/>
  </r>
  <r>
    <x v="3"/>
    <s v="204-4-23"/>
    <n v="10"/>
    <s v="OTROS MATERIALES Y SUMINISTROS"/>
    <s v="CINTA DE PELIGRO"/>
    <n v="41122703"/>
    <s v="MÍNIMA CUANTÍA"/>
    <n v="4"/>
    <n v="2"/>
    <n v="10"/>
    <n v="305500"/>
    <s v="UNIDAD"/>
    <s v="NO SOLICITADAS"/>
  </r>
  <r>
    <x v="3"/>
    <s v="204-4-23"/>
    <n v="10"/>
    <s v="OTROS MATERIALES Y SUMINISTROS"/>
    <s v="TELA PARA VELETAS"/>
    <n v="41114427"/>
    <s v="MÍNIMA CUANTÍA"/>
    <n v="4"/>
    <n v="2"/>
    <n v="80"/>
    <n v="1500000"/>
    <s v="UNIDAD"/>
    <s v="NO SOLICITADAS"/>
  </r>
  <r>
    <x v="3"/>
    <s v="204-4-23"/>
    <n v="10"/>
    <s v="OTROS MATERIALES Y SUMINISTROS"/>
    <s v="POLIURETANO ANTIDESLIZANTE "/>
    <n v="31211500"/>
    <s v="SELECCIÓN ABREVIADA MENOR CUANTÍA"/>
    <n v="4"/>
    <n v="7"/>
    <n v="2"/>
    <n v="3427200"/>
    <s v="GLOBAL"/>
    <s v="NO SOLICITADAS"/>
  </r>
  <r>
    <x v="3"/>
    <s v="204-4-23"/>
    <n v="10"/>
    <s v="OTROS MATERIALES Y SUMINISTROS"/>
    <s v="BROCHA CERDA MONA CABO AZUL  1&quot;"/>
    <n v="31211904"/>
    <s v="SELECCIÓN ABREVIADA MENOR CUANTÍA"/>
    <n v="4"/>
    <n v="7"/>
    <n v="3"/>
    <n v="16740"/>
    <s v="UNIDAD"/>
    <s v="NO SOLICITADAS"/>
  </r>
  <r>
    <x v="3"/>
    <s v="204-4-23"/>
    <n v="10"/>
    <s v="OTROS MATERIALES Y SUMINISTROS"/>
    <s v="BROCHA CERDA MONA CABO AZUL  1/2&quot;"/>
    <n v="31211904"/>
    <s v="SELECCIÓN ABREVIADA MENOR CUANTÍA"/>
    <n v="4"/>
    <n v="7"/>
    <n v="3"/>
    <n v="11160"/>
    <s v="UNIDAD"/>
    <s v="NO SOLICITADAS"/>
  </r>
  <r>
    <x v="3"/>
    <s v="204-4-23"/>
    <n v="10"/>
    <s v="OTROS MATERIALES Y SUMINISTROS"/>
    <s v="BROCHA CERDA MONA CABO AZUL  3&quot;"/>
    <n v="31211904"/>
    <s v="SELECCIÓN ABREVIADA MENOR CUANTÍA"/>
    <n v="4"/>
    <n v="7"/>
    <n v="3"/>
    <n v="24180"/>
    <s v="UNIDAD"/>
    <s v="NO SOLICITADAS"/>
  </r>
  <r>
    <x v="3"/>
    <s v="204-4-23"/>
    <n v="10"/>
    <s v="OTROS MATERIALES Y SUMINISTROS"/>
    <s v="CAJA DE CARTON  50 CM LARGO X 40 CM ANCHO X 30 CM ALTO "/>
    <n v="24121511"/>
    <s v="SELECCIÓN ABREVIADA MENOR CUANTÍA"/>
    <n v="4"/>
    <n v="7"/>
    <n v="10"/>
    <n v="372000"/>
    <s v="UNIDAD"/>
    <s v="NO SOLICITADAS"/>
  </r>
  <r>
    <x v="3"/>
    <s v="204-4-23"/>
    <n v="10"/>
    <s v="OTROS MATERIALES Y SUMINISTROS"/>
    <s v="ESTAÑO PARA SOLDAR"/>
    <n v="11101706"/>
    <s v="SELECCIÓN ABREVIADA MENOR CUANTÍA"/>
    <n v="4"/>
    <n v="7"/>
    <n v="4"/>
    <n v="223200"/>
    <s v="UNIDAD"/>
    <s v="NO SOLICITADAS"/>
  </r>
  <r>
    <x v="3"/>
    <s v="204-4-23"/>
    <n v="10"/>
    <s v="OTROS MATERIALES Y SUMINISTROS"/>
    <s v="CABLE DUPLEX NO. 8"/>
    <n v="39121700"/>
    <s v="SELECCIÓN ABREVIADA MENOR CUANTÍA"/>
    <n v="4"/>
    <n v="7"/>
    <n v="190"/>
    <n v="2827200"/>
    <s v="METRO"/>
    <s v="NO SOLICITADAS"/>
  </r>
  <r>
    <x v="3"/>
    <s v="204-4-23"/>
    <n v="10"/>
    <s v="OTROS MATERIALES Y SUMINISTROS"/>
    <s v="CONECTOR INDUTRIAL "/>
    <n v="39121700"/>
    <s v="SELECCIÓN ABREVIADA MENOR CUANTÍA"/>
    <n v="4"/>
    <n v="7"/>
    <n v="2"/>
    <n v="210800"/>
    <s v="UNIDAD"/>
    <s v="NO SOLICITADAS"/>
  </r>
  <r>
    <x v="3"/>
    <s v="204-4-23"/>
    <n v="10"/>
    <s v="OTROS MATERIALES Y SUMINISTROS"/>
    <s v="CONECTOR INDUSTRIAL PUESTA A TIERRA "/>
    <n v="39121700"/>
    <s v="SELECCIÓN ABREVIADA MENOR CUANTÍA"/>
    <n v="4"/>
    <n v="7"/>
    <n v="2"/>
    <n v="210800"/>
    <s v="UNIDAD"/>
    <s v="NO SOLICITADAS"/>
  </r>
  <r>
    <x v="3"/>
    <s v="204-4-23"/>
    <n v="10"/>
    <s v="OTROS MATERIALES Y SUMINISTROS"/>
    <s v="FASTENER    "/>
    <n v="39121700"/>
    <s v="SELECCIÓN ABREVIADA MENOR CUANTÍA"/>
    <n v="4"/>
    <n v="7"/>
    <n v="80"/>
    <n v="992000"/>
    <s v="UNIDAD"/>
    <s v="NO SOLICITADAS"/>
  </r>
  <r>
    <x v="3"/>
    <s v="204-4-23"/>
    <n v="10"/>
    <s v="OTROS MATERIALES Y SUMINISTROS"/>
    <s v="FIBERGLASS BLEEDER CLOTH "/>
    <n v="39121700"/>
    <s v="SELECCIÓN ABREVIADA MENOR CUANTÍA"/>
    <n v="4"/>
    <n v="7"/>
    <n v="20"/>
    <n v="1116000"/>
    <s v="UNIDAD"/>
    <s v="NO SOLICITADAS"/>
  </r>
  <r>
    <x v="3"/>
    <s v="204-4-23"/>
    <n v="10"/>
    <s v="OTROS MATERIALES Y SUMINISTROS"/>
    <s v="FLASH TAPE"/>
    <n v="39121700"/>
    <s v="SELECCIÓN ABREVIADA MENOR CUANTÍA"/>
    <n v="4"/>
    <n v="7"/>
    <n v="5"/>
    <n v="558000"/>
    <s v="UNIDAD"/>
    <s v="NO SOLICITADAS"/>
  </r>
  <r>
    <x v="3"/>
    <s v="204-4-23"/>
    <n v="10"/>
    <s v="OTROS MATERIALES Y SUMINISTROS"/>
    <s v="FLUIDO HIDRAULICO SINTETICO RESISTENTE AL FUEGO "/>
    <n v="15121528"/>
    <s v="SELECCIÓN ABREVIADA MENOR CUANTÍA"/>
    <n v="4"/>
    <n v="7"/>
    <s v="5"/>
    <n v="1519000"/>
    <s v="GALON"/>
    <s v="NO SOLICITADAS"/>
  </r>
  <r>
    <x v="3"/>
    <s v="204-4-23"/>
    <n v="10"/>
    <s v="OTROS MATERIALES Y SUMINISTROS"/>
    <s v="FRASCO DE FLUX LIQUIDO PARA SOLDAR RESINOSO"/>
    <n v="11121502"/>
    <s v="SELECCIÓN ABREVIADA MENOR CUANTÍA"/>
    <n v="4"/>
    <n v="7"/>
    <n v="10"/>
    <n v="310000"/>
    <s v="UNIDAD"/>
    <s v="NO SOLICITADAS"/>
  </r>
  <r>
    <x v="3"/>
    <s v="204-4-23"/>
    <n v="10"/>
    <s v="OTROS MATERIALES Y SUMINISTROS"/>
    <s v="FUNDA EN MALLA NEGRA"/>
    <n v="11162100"/>
    <s v="SELECCIÓN ABREVIADA MENOR CUANTÍA"/>
    <n v="4"/>
    <n v="7"/>
    <n v="12"/>
    <n v="148800"/>
    <s v="METRO"/>
    <s v="NO SOLICITADAS"/>
  </r>
  <r>
    <x v="3"/>
    <s v="204-4-23"/>
    <n v="10"/>
    <s v="OTROS MATERIALES Y SUMINISTROS"/>
    <s v="FUNDA TERMOENCOGIBLE  CAL. 3 MM"/>
    <n v="11162100"/>
    <s v="SELECCIÓN ABREVIADA MENOR CUANTÍA"/>
    <n v="4"/>
    <n v="7"/>
    <n v="15"/>
    <n v="5022000"/>
    <s v="METRO"/>
    <s v="NO SOLICITADAS"/>
  </r>
  <r>
    <x v="3"/>
    <s v="204-4-23"/>
    <n v="10"/>
    <s v="OTROS MATERIALES Y SUMINISTROS"/>
    <s v="FUNDA TERMOENCOGIBLE  CAL. 9 MM "/>
    <n v="11162100"/>
    <s v="SELECCIÓN ABREVIADA MENOR CUANTÍA"/>
    <n v="4"/>
    <n v="7"/>
    <n v="18"/>
    <n v="8704800"/>
    <s v="METRO"/>
    <s v="NO SOLICITADAS"/>
  </r>
  <r>
    <x v="3"/>
    <s v="204-4-23"/>
    <n v="10"/>
    <s v="OTROS MATERIALES Y SUMINISTROS"/>
    <s v="FUNDA TERMOENCOGIBLE   DE 0.12"/>
    <n v="11162100"/>
    <s v="SELECCIÓN ABREVIADA MENOR CUANTÍA"/>
    <n v="4"/>
    <n v="7"/>
    <n v="18"/>
    <n v="4687200"/>
    <s v="METRO"/>
    <s v="NO SOLICITADAS"/>
  </r>
  <r>
    <x v="3"/>
    <s v="204-4-23"/>
    <n v="10"/>
    <s v="OTROS MATERIALES Y SUMINISTROS"/>
    <s v="FUNDA TERMOENCOGIBLE   DE 0.25"/>
    <n v="11162100"/>
    <s v="SELECCIÓN ABREVIADA MENOR CUANTÍA"/>
    <n v="4"/>
    <n v="7"/>
    <n v="18"/>
    <n v="5356800"/>
    <s v="METRO"/>
    <s v="NO SOLICITADAS"/>
  </r>
  <r>
    <x v="3"/>
    <s v="204-4-23"/>
    <n v="10"/>
    <s v="OTROS MATERIALES Y SUMINISTROS"/>
    <s v="FUNDA TERMOENCOGIBLE DE 0.4"/>
    <n v="11162100"/>
    <s v="SELECCIÓN ABREVIADA MENOR CUANTÍA"/>
    <n v="4"/>
    <n v="7"/>
    <n v="18"/>
    <n v="6696000"/>
    <s v="METRO"/>
    <s v="NO SOLICITADAS"/>
  </r>
  <r>
    <x v="3"/>
    <s v="204-4-23"/>
    <n v="10"/>
    <s v="OTROS MATERIALES Y SUMINISTROS"/>
    <s v="GAS UNIVERSAL PARA CAUTIN "/>
    <n v="23271800"/>
    <s v="SELECCIÓN ABREVIADA MENOR CUANTÍA"/>
    <n v="4"/>
    <n v="7"/>
    <n v="15"/>
    <n v="465000"/>
    <s v="UNIDAD"/>
    <s v="NO SOLICITADAS"/>
  </r>
  <r>
    <x v="3"/>
    <s v="204-4-23"/>
    <n v="10"/>
    <s v="OTROS MATERIALES Y SUMINISTROS"/>
    <s v="GROMMET  GH-3 1/2"/>
    <n v="39121700"/>
    <s v="SELECCIÓN ABREVIADA MENOR CUANTÍA"/>
    <n v="4"/>
    <n v="7"/>
    <n v="500"/>
    <n v="775000"/>
    <s v="UNIDAD"/>
    <s v="NO SOLICITADAS"/>
  </r>
  <r>
    <x v="3"/>
    <s v="204-4-23"/>
    <n v="10"/>
    <s v="OTROS MATERIALES Y SUMINISTROS"/>
    <s v="GROMMET  GH-4"/>
    <n v="39121700"/>
    <s v="SELECCIÓN ABREVIADA MENOR CUANTÍA"/>
    <n v="4"/>
    <n v="7"/>
    <n v="500"/>
    <n v="775000"/>
    <s v="UNIDAD"/>
    <s v="NO SOLICITADAS"/>
  </r>
  <r>
    <x v="3"/>
    <s v="204-4-23"/>
    <n v="10"/>
    <s v="OTROS MATERIALES Y SUMINISTROS"/>
    <s v="GROMMET  50-009-2"/>
    <n v="39121700"/>
    <s v="SELECCIÓN ABREVIADA MENOR CUANTÍA"/>
    <n v="4"/>
    <n v="7"/>
    <n v="500"/>
    <n v="713000"/>
    <s v="UNIDAD"/>
    <s v="NO SOLICITADAS"/>
  </r>
  <r>
    <x v="3"/>
    <s v="204-4-23"/>
    <n v="10"/>
    <s v="OTROS MATERIALES Y SUMINISTROS"/>
    <s v="GROMMET  UNIDAD5-312"/>
    <n v="39121700"/>
    <s v="SELECCIÓN ABREVIADA MENOR CUANTÍA"/>
    <n v="4"/>
    <n v="7"/>
    <n v="500"/>
    <n v="775000"/>
    <s v="UNIDAD"/>
    <s v="NO SOLICITADAS"/>
  </r>
  <r>
    <x v="3"/>
    <s v="204-4-23"/>
    <n v="10"/>
    <s v="OTROS MATERIALES Y SUMINISTROS"/>
    <s v="GROMMET  GH-5"/>
    <n v="39121700"/>
    <s v="SELECCIÓN ABREVIADA MENOR CUANTÍA"/>
    <n v="4"/>
    <n v="7"/>
    <n v="500"/>
    <n v="775000"/>
    <s v="UNIDAD"/>
    <s v="NO SOLICITADAS"/>
  </r>
  <r>
    <x v="3"/>
    <s v="204-4-23"/>
    <n v="10"/>
    <s v="OTROS MATERIALES Y SUMINISTROS"/>
    <s v="GUATA "/>
    <n v="11151503"/>
    <s v="SELECCIÓN ABREVIADA MENOR CUANTÍA"/>
    <n v="4"/>
    <n v="7"/>
    <n v="40"/>
    <n v="595200"/>
    <s v="METRO"/>
    <s v="NO SOLICITADAS"/>
  </r>
  <r>
    <x v="3"/>
    <s v="204-4-23"/>
    <n v="10"/>
    <s v="OTROS MATERIALES Y SUMINISTROS"/>
    <s v="HILO GRIS "/>
    <n v="39121700"/>
    <s v="SELECCIÓN ABREVIADA MENOR CUANTÍA"/>
    <n v="4"/>
    <n v="7"/>
    <n v="4"/>
    <n v="208320"/>
    <s v="UNIDAD"/>
    <s v="NO SOLICITADAS"/>
  </r>
  <r>
    <x v="3"/>
    <s v="204-4-23"/>
    <n v="10"/>
    <s v="OTROS MATERIALES Y SUMINISTROS"/>
    <s v="HILO NEGRO "/>
    <n v="39121700"/>
    <s v="SELECCIÓN ABREVIADA MENOR CUANTÍA"/>
    <n v="4"/>
    <n v="7"/>
    <n v="4"/>
    <n v="208320"/>
    <s v="UNIDAD"/>
    <s v="NO SOLICITADAS"/>
  </r>
  <r>
    <x v="3"/>
    <s v="204-4-23"/>
    <n v="10"/>
    <s v="OTROS MATERIALES Y SUMINISTROS"/>
    <s v="HILO ROJO "/>
    <n v="39121700"/>
    <s v="SELECCIÓN ABREVIADA MENOR CUANTÍA"/>
    <n v="4"/>
    <n v="7"/>
    <n v="4"/>
    <n v="208320"/>
    <s v="UNIDAD"/>
    <s v="NO SOLICITADAS"/>
  </r>
  <r>
    <x v="3"/>
    <s v="204-4-23"/>
    <n v="10"/>
    <s v="OTROS MATERIALES Y SUMINISTROS"/>
    <s v="HILO VERDE "/>
    <n v="39121700"/>
    <s v="SELECCIÓN ABREVIADA MENOR CUANTÍA"/>
    <n v="4"/>
    <n v="7"/>
    <n v="4"/>
    <n v="208320"/>
    <s v="UNIDAD"/>
    <s v="NO SOLICITADAS"/>
  </r>
  <r>
    <x v="3"/>
    <s v="204-4-23"/>
    <n v="10"/>
    <s v="OTROS MATERIALES Y SUMINISTROS"/>
    <s v="HOJALETES 1/2 PULGADA "/>
    <n v="39121700"/>
    <s v="SELECCIÓN ABREVIADA MENOR CUANTÍA"/>
    <n v="4"/>
    <n v="7"/>
    <n v="300"/>
    <n v="186000"/>
    <s v="UNIDAD"/>
    <s v="NO SOLICITADAS"/>
  </r>
  <r>
    <x v="3"/>
    <s v="204-4-23"/>
    <n v="10"/>
    <s v="OTROS MATERIALES Y SUMINISTROS"/>
    <s v="HYDRAULIC FLUID, ATF, DEXRON III"/>
    <n v="15121528"/>
    <s v="SELECCIÓN ABREVIADA MENOR CUANTÍA"/>
    <n v="4"/>
    <n v="7"/>
    <n v="15"/>
    <n v="2325000"/>
    <s v="UNIDAD"/>
    <s v="NO SOLICITADAS"/>
  </r>
  <r>
    <x v="3"/>
    <s v="204-4-23"/>
    <n v="10"/>
    <s v="OTROS MATERIALES Y SUMINISTROS"/>
    <s v="HYSOL 9309"/>
    <n v="31201600"/>
    <s v="SELECCIÓN ABREVIADA MENOR CUANTÍA"/>
    <n v="4"/>
    <n v="7"/>
    <n v="2"/>
    <n v="2678400"/>
    <s v="GLOBAL"/>
    <s v="NO SOLICITADAS"/>
  </r>
  <r>
    <x v="3"/>
    <s v="204-4-23"/>
    <n v="10"/>
    <s v="OTROS MATERIALES Y SUMINISTROS"/>
    <s v="HYSOL 9309.3NA"/>
    <n v="31201600"/>
    <s v="SELECCIÓN ABREVIADA MENOR CUANTÍA"/>
    <n v="4"/>
    <n v="7"/>
    <n v="2"/>
    <n v="2678400"/>
    <s v="GLOBAL"/>
    <s v="NO SOLICITADAS"/>
  </r>
  <r>
    <x v="3"/>
    <s v="204-4-23"/>
    <n v="10"/>
    <s v="OTROS MATERIALES Y SUMINISTROS"/>
    <s v="HYSOL 934"/>
    <n v="31201600"/>
    <s v="SELECCIÓN ABREVIADA MENOR CUANTÍA"/>
    <n v="4"/>
    <n v="7"/>
    <n v="2"/>
    <n v="2678400"/>
    <s v="GLOBAL"/>
    <s v="NO SOLICITADAS"/>
  </r>
  <r>
    <x v="3"/>
    <s v="204-4-23"/>
    <n v="10"/>
    <s v="OTROS MATERIALES Y SUMINISTROS"/>
    <s v="HYSOL 956"/>
    <n v="31201600"/>
    <s v="SELECCIÓN ABREVIADA MENOR CUANTÍA"/>
    <n v="4"/>
    <n v="7"/>
    <n v="1"/>
    <n v="1339200"/>
    <s v="GLOBAL"/>
    <s v="NO SOLICITADAS"/>
  </r>
  <r>
    <x v="3"/>
    <s v="204-4-23"/>
    <n v="10"/>
    <s v="OTROS MATERIALES Y SUMINISTROS"/>
    <s v="HYSOL 960"/>
    <n v="31201600"/>
    <s v="SELECCIÓN ABREVIADA MENOR CUANTÍA"/>
    <n v="4"/>
    <n v="7"/>
    <n v="2"/>
    <n v="2678400"/>
    <s v="GLOBAL"/>
    <s v="NO SOLICITADAS"/>
  </r>
  <r>
    <x v="3"/>
    <s v="204-4-23"/>
    <n v="10"/>
    <s v="OTROS MATERIALES Y SUMINISTROS"/>
    <s v="INSERT  80-004-3C-6S"/>
    <n v="39121700"/>
    <s v="SELECCIÓN ABREVIADA MENOR CUANTÍA"/>
    <n v="4"/>
    <n v="7"/>
    <n v="60"/>
    <n v="4464000"/>
    <s v="UNIDAD"/>
    <s v="NO SOLICITADAS"/>
  </r>
  <r>
    <x v="3"/>
    <s v="204-4-23"/>
    <n v="10"/>
    <s v="OTROS MATERIALES Y SUMINISTROS"/>
    <s v="INSERT 80-004-4C-6S"/>
    <n v="39121700"/>
    <s v="SELECCIÓN ABREVIADA MENOR CUANTÍA"/>
    <n v="4"/>
    <n v="7"/>
    <n v="60"/>
    <n v="4464000"/>
    <s v="UNIDAD"/>
    <s v="NO SOLICITADAS"/>
  </r>
  <r>
    <x v="3"/>
    <s v="204-4-23"/>
    <n v="10"/>
    <s v="OTROS MATERIALES Y SUMINISTROS"/>
    <s v="INSERT 80-005-3C-6S"/>
    <n v="39121700"/>
    <s v="SELECCIÓN ABREVIADA MENOR CUANTÍA"/>
    <n v="4"/>
    <n v="7"/>
    <n v="60"/>
    <n v="4464000"/>
    <s v="UNIDAD"/>
    <s v="NO SOLICITADAS"/>
  </r>
  <r>
    <x v="3"/>
    <s v="204-4-23"/>
    <n v="10"/>
    <s v="OTROS MATERIALES Y SUMINISTROS"/>
    <s v="INSERT  80-005-4C-6S"/>
    <n v="39121700"/>
    <s v="SELECCIÓN ABREVIADA MENOR CUANTÍA"/>
    <n v="4"/>
    <n v="7"/>
    <n v="60"/>
    <n v="4464000"/>
    <s v="UNIDAD"/>
    <s v="NO SOLICITADAS"/>
  </r>
  <r>
    <x v="3"/>
    <s v="204-4-23"/>
    <n v="10"/>
    <s v="OTROS MATERIALES Y SUMINISTROS"/>
    <s v="LACA MULTIUSOS NEGRO BRILLANTE "/>
    <n v="31211703"/>
    <s v="SELECCIÓN ABREVIADA MENOR CUANTÍA"/>
    <n v="4"/>
    <n v="7"/>
    <s v="4"/>
    <n v="99200"/>
    <s v="UNIDAD"/>
    <s v="NO SOLICITADAS"/>
  </r>
  <r>
    <x v="3"/>
    <s v="204-4-23"/>
    <n v="10"/>
    <s v="OTROS MATERIALES Y SUMINISTROS"/>
    <s v="LACA MULTIUSOS NEGRO MATE"/>
    <n v="31211703"/>
    <s v="SELECCIÓN ABREVIADA MENOR CUANTÍA"/>
    <n v="4"/>
    <n v="7"/>
    <s v="4"/>
    <n v="99200"/>
    <s v="UNIDAD"/>
    <s v="NO SOLICITADAS"/>
  </r>
  <r>
    <x v="3"/>
    <s v="204-4-23"/>
    <n v="10"/>
    <s v="OTROS MATERIALES Y SUMINISTROS"/>
    <s v="LAMINA ALUMINIO 0.025"/>
    <n v="30102000"/>
    <s v="SELECCIÓN ABREVIADA MENOR CUANTÍA"/>
    <n v="4"/>
    <n v="7"/>
    <n v="1"/>
    <n v="668909"/>
    <s v="UNIDAD"/>
    <s v="NO SOLICITADAS"/>
  </r>
  <r>
    <x v="3"/>
    <s v="204-4-23"/>
    <n v="10"/>
    <s v="OTROS MATERIALES Y SUMINISTROS"/>
    <s v="LAMINA ALUMINIO 0.032"/>
    <n v="30102000"/>
    <s v="SELECCIÓN ABREVIADA MENOR CUANTÍA"/>
    <n v="4"/>
    <n v="7"/>
    <n v="1"/>
    <n v="781200"/>
    <s v="UNIDAD"/>
    <s v="NO SOLICITADAS"/>
  </r>
  <r>
    <x v="3"/>
    <s v="204-4-23"/>
    <n v="10"/>
    <s v="OTROS MATERIALES Y SUMINISTROS"/>
    <s v="LAMINA ALUMINIO  0.040 "/>
    <n v="30102000"/>
    <s v="SELECCIÓN ABREVIADA MENOR CUANTÍA"/>
    <n v="4"/>
    <n v="7"/>
    <n v="1"/>
    <n v="930000"/>
    <s v="UNIDAD"/>
    <s v="NO SOLICITADAS"/>
  </r>
  <r>
    <x v="3"/>
    <s v="204-4-23"/>
    <n v="10"/>
    <s v="OTROS MATERIALES Y SUMINISTROS"/>
    <s v="LAMINA DE ESPUMA GROSOR 10 CM"/>
    <n v="13111300"/>
    <s v="SELECCIÓN ABREVIADA MENOR CUANTÍA"/>
    <n v="4"/>
    <n v="7"/>
    <n v="3"/>
    <n v="465000"/>
    <s v="UNIDAD"/>
    <s v="NO SOLICITADAS"/>
  </r>
  <r>
    <x v="3"/>
    <s v="204-4-23"/>
    <n v="10"/>
    <s v="OTROS MATERIALES Y SUMINISTROS"/>
    <s v="LAMINA ESPUMA GROSOR 8 CM"/>
    <n v="13111300"/>
    <s v="SELECCIÓN ABREVIADA MENOR CUANTÍA"/>
    <n v="4"/>
    <n v="7"/>
    <n v="3"/>
    <n v="372000"/>
    <s v="UNIDAD"/>
    <s v="NO SOLICITADAS"/>
  </r>
  <r>
    <x v="3"/>
    <s v="204-4-23"/>
    <n v="10"/>
    <s v="OTROS MATERIALES Y SUMINISTROS"/>
    <s v="LAMINA POLICARBONATO 3MM"/>
    <n v="30102002"/>
    <s v="SELECCIÓN ABREVIADA MENOR CUANTÍA"/>
    <n v="4"/>
    <n v="7"/>
    <n v="1"/>
    <n v="1736000"/>
    <s v="UNIDAD"/>
    <s v="NO SOLICITADAS"/>
  </r>
  <r>
    <x v="3"/>
    <s v="204-4-23"/>
    <n v="10"/>
    <s v="OTROS MATERIALES Y SUMINISTROS"/>
    <s v="LAMINA POLICARBONATO 4MM"/>
    <n v="30102002"/>
    <s v="SELECCIÓN ABREVIADA MENOR CUANTÍA"/>
    <n v="4"/>
    <n v="7"/>
    <n v="1"/>
    <n v="1984000"/>
    <s v="UNIDAD"/>
    <s v="NO SOLICITADAS"/>
  </r>
  <r>
    <x v="3"/>
    <s v="204-4-23"/>
    <n v="10"/>
    <s v="OTROS MATERIALES Y SUMINISTROS"/>
    <s v="LIJA REDONDA 5&quot; NO. 120 5 HUECOS"/>
    <n v="27111918"/>
    <s v="SELECCIÓN ABREVIADA MENOR CUANTÍA"/>
    <n v="4"/>
    <n v="7"/>
    <n v="4"/>
    <n v="29760"/>
    <s v="UNIDAD"/>
    <s v="NO SOLICITADAS"/>
  </r>
  <r>
    <x v="3"/>
    <s v="204-4-23"/>
    <n v="10"/>
    <s v="OTROS MATERIALES Y SUMINISTROS"/>
    <s v="LIJA REDONDA 5&quot; NO. 150 5 HUECOS"/>
    <n v="27111918"/>
    <s v="SELECCIÓN ABREVIADA MENOR CUANTÍA"/>
    <n v="4"/>
    <n v="7"/>
    <n v="20"/>
    <n v="148800"/>
    <s v="UNIDAD"/>
    <s v="NO SOLICITADAS"/>
  </r>
  <r>
    <x v="3"/>
    <s v="204-4-23"/>
    <n v="10"/>
    <s v="OTROS MATERIALES Y SUMINISTROS"/>
    <s v="LIJA REDONDA 5&quot; NO. 180 5 HUECOS"/>
    <n v="27111918"/>
    <s v="SELECCIÓN ABREVIADA MENOR CUANTÍA"/>
    <n v="4"/>
    <n v="7"/>
    <n v="20"/>
    <n v="148800"/>
    <s v="UNIDAD"/>
    <s v="NO SOLICITADAS"/>
  </r>
  <r>
    <x v="3"/>
    <s v="204-4-23"/>
    <n v="10"/>
    <s v="OTROS MATERIALES Y SUMINISTROS"/>
    <s v="LIJA REDONDA 5&quot; NO. 220 5 HUECOS"/>
    <n v="27111918"/>
    <s v="SELECCIÓN ABREVIADA MENOR CUANTÍA"/>
    <n v="4"/>
    <n v="7"/>
    <n v="20"/>
    <n v="148800"/>
    <s v="UNIDAD"/>
    <s v="NO SOLICITADAS"/>
  </r>
  <r>
    <x v="3"/>
    <s v="204-4-23"/>
    <n v="10"/>
    <s v="OTROS MATERIALES Y SUMINISTROS"/>
    <s v="LIJA REDONDA 5&quot; NO. 320 5 HUECOS"/>
    <n v="27111918"/>
    <s v="SELECCIÓN ABREVIADA MENOR CUANTÍA"/>
    <n v="4"/>
    <n v="7"/>
    <n v="20"/>
    <n v="148800"/>
    <s v="UNIDAD"/>
    <s v="NO SOLICITADAS"/>
  </r>
  <r>
    <x v="3"/>
    <s v="204-4-23"/>
    <n v="10"/>
    <s v="OTROS MATERIALES Y SUMINISTROS"/>
    <s v="LIJA REDONDA 5&quot; NO. 400 5 HUECOS"/>
    <n v="27111918"/>
    <s v="SELECCIÓN ABREVIADA MENOR CUANTÍA"/>
    <n v="4"/>
    <n v="7"/>
    <n v="20"/>
    <n v="148800"/>
    <s v="UNIDAD"/>
    <s v="NO SOLICITADAS"/>
  </r>
  <r>
    <x v="3"/>
    <s v="204-4-23"/>
    <n v="10"/>
    <s v="OTROS MATERIALES Y SUMINISTROS"/>
    <s v="LOCTITE 243"/>
    <n v="31201600"/>
    <s v="SELECCIÓN ABREVIADA MENOR CUANTÍA"/>
    <n v="4"/>
    <n v="7"/>
    <n v="1"/>
    <n v="179800"/>
    <s v="UNIDAD"/>
    <s v="NO SOLICITADAS"/>
  </r>
  <r>
    <x v="3"/>
    <s v="204-4-23"/>
    <n v="10"/>
    <s v="OTROS MATERIALES Y SUMINISTROS"/>
    <s v="LOCTITE 404 TM "/>
    <n v="31201600"/>
    <s v="SELECCIÓN ABREVIADA MENOR CUANTÍA"/>
    <n v="4"/>
    <n v="7"/>
    <n v="35"/>
    <n v="976500"/>
    <s v="UNIDAD"/>
    <s v="NO SOLICITADAS"/>
  </r>
  <r>
    <x v="3"/>
    <s v="204-4-23"/>
    <n v="10"/>
    <s v="OTROS MATERIALES Y SUMINISTROS"/>
    <s v="LOCTITE 648 "/>
    <n v="31201600"/>
    <s v="SELECCIÓN ABREVIADA MENOR CUANTÍA"/>
    <n v="4"/>
    <n v="7"/>
    <n v="1"/>
    <n v="217000"/>
    <s v="UNIDAD"/>
    <s v="NO SOLICITADAS"/>
  </r>
  <r>
    <x v="3"/>
    <s v="204-4-23"/>
    <n v="10"/>
    <s v="OTROS MATERIALES Y SUMINISTROS"/>
    <s v="LOCTITE SUPER GLUE "/>
    <n v="31201600"/>
    <s v="SELECCIÓN ABREVIADA MENOR CUANTÍA"/>
    <n v="4"/>
    <n v="7"/>
    <s v="5"/>
    <n v="210800"/>
    <s v="UNIDAD"/>
    <s v="NO SOLICITADAS"/>
  </r>
  <r>
    <x v="3"/>
    <s v="204-4-23"/>
    <n v="10"/>
    <s v="OTROS MATERIALES Y SUMINISTROS"/>
    <s v="LOCTITE, BLUE, GRADE C"/>
    <n v="31201600"/>
    <s v="SELECCIÓN ABREVIADA MENOR CUANTÍA"/>
    <n v="4"/>
    <n v="7"/>
    <n v="4"/>
    <n v="967200"/>
    <s v="METRO"/>
    <s v="NO SOLICITADAS"/>
  </r>
  <r>
    <x v="3"/>
    <s v="204-4-23"/>
    <n v="10"/>
    <s v="OTROS MATERIALES Y SUMINISTROS"/>
    <s v="LONA GRIS ANTIFLAMA "/>
    <n v="11162100"/>
    <s v="SELECCIÓN ABREVIADA MENOR CUANTÍA"/>
    <n v="4"/>
    <n v="7"/>
    <n v="20"/>
    <n v="4340000"/>
    <s v="METRO"/>
    <s v="NO SOLICITADAS"/>
  </r>
  <r>
    <x v="3"/>
    <s v="204-4-23"/>
    <n v="10"/>
    <s v="OTROS MATERIALES Y SUMINISTROS"/>
    <s v="LONA GRIS "/>
    <n v="11162100"/>
    <s v="SELECCIÓN ABREVIADA MENOR CUANTÍA"/>
    <n v="4"/>
    <n v="7"/>
    <n v="25"/>
    <n v="1240000"/>
    <s v="METRO"/>
    <s v="NO SOLICITADAS"/>
  </r>
  <r>
    <x v="3"/>
    <s v="204-4-23"/>
    <n v="10"/>
    <s v="OTROS MATERIALES Y SUMINISTROS"/>
    <s v="LONA NEGRA ANTIFLAMA "/>
    <n v="11162100"/>
    <s v="SELECCIÓN ABREVIADA MENOR CUANTÍA"/>
    <n v="4"/>
    <n v="7"/>
    <n v="40"/>
    <n v="8680000"/>
    <s v="METRO"/>
    <s v="NO SOLICITADAS"/>
  </r>
  <r>
    <x v="3"/>
    <s v="204-4-23"/>
    <n v="10"/>
    <s v="OTROS MATERIALES Y SUMINISTROS"/>
    <s v="LONA NEGRA "/>
    <n v="11162100"/>
    <s v="SELECCIÓN ABREVIADA MENOR CUANTÍA"/>
    <n v="4"/>
    <n v="7"/>
    <n v="25"/>
    <n v="1240000"/>
    <s v="METRO"/>
    <s v="NO SOLICITADAS"/>
  </r>
  <r>
    <x v="3"/>
    <s v="204-4-23"/>
    <n v="10"/>
    <s v="OTROS MATERIALES Y SUMINISTROS"/>
    <s v="LONA ROJA "/>
    <n v="11162100"/>
    <s v="SELECCIÓN ABREVIADA MENOR CUANTÍA"/>
    <n v="4"/>
    <n v="7"/>
    <n v="40"/>
    <n v="1984000"/>
    <s v="METRO"/>
    <s v="NO SOLICITADAS"/>
  </r>
  <r>
    <x v="3"/>
    <s v="204-4-23"/>
    <n v="10"/>
    <s v="OTROS MATERIALES Y SUMINISTROS"/>
    <s v="LOW-LINT CLEANING CLOTH"/>
    <n v="31191510"/>
    <s v="SELECCIÓN ABREVIADA MENOR CUANTÍA"/>
    <n v="4"/>
    <n v="7"/>
    <n v="6"/>
    <n v="930000"/>
    <s v="UNIDAD"/>
    <s v="NO SOLICITADAS"/>
  </r>
  <r>
    <x v="3"/>
    <s v="204-4-23"/>
    <n v="10"/>
    <s v="OTROS MATERIALES Y SUMINISTROS"/>
    <s v="MANGUERA LABORATORIO"/>
    <n v="40142009"/>
    <s v="SELECCIÓN ABREVIADA MENOR CUANTÍA"/>
    <n v="4"/>
    <n v="7"/>
    <s v="10"/>
    <n v="148800"/>
    <s v="UNIDAD"/>
    <s v="NO SOLICITADAS"/>
  </r>
  <r>
    <x v="3"/>
    <s v="204-4-23"/>
    <n v="10"/>
    <s v="OTROS MATERIALES Y SUMINISTROS"/>
    <s v="MANGUERA TIPO FESTO AZUL"/>
    <n v="40142009"/>
    <s v="SELECCIÓN ABREVIADA MENOR CUANTÍA"/>
    <n v="4"/>
    <n v="7"/>
    <n v="250"/>
    <n v="2480000"/>
    <s v="METRO"/>
    <s v="NO SOLICITADAS"/>
  </r>
  <r>
    <x v="3"/>
    <s v="204-4-23"/>
    <n v="10"/>
    <s v="OTROS MATERIALES Y SUMINISTROS"/>
    <s v="METIL ETHIL KETONE MEK"/>
    <n v="12191500"/>
    <s v="SELECCIÓN ABREVIADA MENOR CUANTÍA"/>
    <n v="4"/>
    <n v="7"/>
    <n v="25"/>
    <n v="3888950"/>
    <s v="GALON"/>
    <s v="NO SOLICITADAS"/>
  </r>
  <r>
    <x v="3"/>
    <s v="204-4-23"/>
    <n v="10"/>
    <s v="OTROS MATERIALES Y SUMINISTROS"/>
    <s v="MICRO ESFERAS GRANOS DE VIDRIO100-200"/>
    <n v="31191500"/>
    <s v="SELECCIÓN ABREVIADA MENOR CUANTÍA"/>
    <n v="4"/>
    <n v="7"/>
    <n v="5"/>
    <n v="3450305"/>
    <s v="UNIDAD"/>
    <s v="NO SOLICITADAS"/>
  </r>
  <r>
    <x v="3"/>
    <s v="204-4-23"/>
    <n v="10"/>
    <s v="OTROS MATERIALES Y SUMINISTROS"/>
    <s v="NEOPRENO"/>
    <n v="13111305"/>
    <s v="SELECCIÓN ABREVIADA MENOR CUANTÍA"/>
    <n v="4"/>
    <n v="7"/>
    <n v="25"/>
    <n v="1085000"/>
    <s v="METRO"/>
    <s v="NO SOLICITADAS"/>
  </r>
  <r>
    <x v="3"/>
    <s v="204-4-23"/>
    <n v="10"/>
    <s v="OTROS MATERIALES Y SUMINISTROS"/>
    <s v="NUT    MS21083D3"/>
    <n v="39121700"/>
    <s v="SELECCIÓN ABREVIADA MENOR CUANTÍA"/>
    <n v="4"/>
    <n v="7"/>
    <n v="500"/>
    <n v="775000"/>
    <s v="UNIDAD"/>
    <s v="NO SOLICITADAS"/>
  </r>
  <r>
    <x v="3"/>
    <s v="204-4-23"/>
    <n v="10"/>
    <s v="OTROS MATERIALES Y SUMINISTROS"/>
    <s v="NUT    MS 21044D3"/>
    <n v="39121700"/>
    <s v="SELECCIÓN ABREVIADA MENOR CUANTÍA"/>
    <n v="4"/>
    <n v="7"/>
    <n v="500"/>
    <n v="992000"/>
    <s v="UNIDAD"/>
    <s v="NO SOLICITADAS"/>
  </r>
  <r>
    <x v="3"/>
    <s v="204-4-23"/>
    <n v="10"/>
    <s v="OTROS MATERIALES Y SUMINISTROS"/>
    <s v="NUT    MS 21045L5"/>
    <n v="39121700"/>
    <s v="SELECCIÓN ABREVIADA MENOR CUANTÍA"/>
    <n v="4"/>
    <n v="7"/>
    <n v="100"/>
    <n v="558000"/>
    <s v="UNIDAD"/>
    <s v="NO SOLICITADAS"/>
  </r>
  <r>
    <x v="3"/>
    <s v="204-4-23"/>
    <n v="10"/>
    <s v="OTROS MATERIALES Y SUMINISTROS"/>
    <s v="NUT    MS21042L4"/>
    <n v="39121700"/>
    <s v="SELECCIÓN ABREVIADA MENOR CUANTÍA"/>
    <n v="4"/>
    <n v="7"/>
    <n v="100"/>
    <n v="124000"/>
    <s v="UNIDAD"/>
    <s v="NO SOLICITADAS"/>
  </r>
  <r>
    <x v="3"/>
    <s v="204-4-23"/>
    <n v="10"/>
    <s v="OTROS MATERIALES Y SUMINISTROS"/>
    <s v="NUT SELF _x000a_LOCKING MS21045-3"/>
    <n v="39121700"/>
    <s v="SELECCIÓN ABREVIADA MENOR CUANTÍA"/>
    <n v="4"/>
    <n v="7"/>
    <n v="5"/>
    <n v="16120"/>
    <s v="UNIDAD"/>
    <s v="NO SOLICITADAS"/>
  </r>
  <r>
    <x v="3"/>
    <s v="204-4-23"/>
    <n v="10"/>
    <s v="OTROS MATERIALES Y SUMINISTROS"/>
    <s v="NUT SELF _x000a_LOCKING MS21045-4"/>
    <n v="39121700"/>
    <s v="SELECCIÓN ABREVIADA MENOR CUANTÍA"/>
    <n v="4"/>
    <n v="7"/>
    <n v="5"/>
    <n v="21700"/>
    <s v="UNIDAD"/>
    <s v="NO SOLICITADAS"/>
  </r>
  <r>
    <x v="3"/>
    <s v="204-4-23"/>
    <n v="10"/>
    <s v="OTROS MATERIALES Y SUMINISTROS"/>
    <s v="NUTPLATE  MS21047L3"/>
    <n v="39121700"/>
    <s v="SELECCIÓN ABREVIADA MENOR CUANTÍA"/>
    <n v="4"/>
    <n v="7"/>
    <n v="100"/>
    <n v="558000"/>
    <s v="UNIDAD"/>
    <s v="NO SOLICITADAS"/>
  </r>
  <r>
    <x v="3"/>
    <s v="204-4-23"/>
    <n v="10"/>
    <s v="OTROS MATERIALES Y SUMINISTROS"/>
    <s v="NUTPLATE  MS21051L3"/>
    <n v="39121700"/>
    <s v="SELECCIÓN ABREVIADA MENOR CUANTÍA"/>
    <n v="4"/>
    <n v="7"/>
    <n v="100"/>
    <n v="167400"/>
    <s v="UNIDAD"/>
    <s v="NO SOLICITADAS"/>
  </r>
  <r>
    <x v="3"/>
    <s v="204-4-23"/>
    <n v="10"/>
    <s v="OTROS MATERIALES Y SUMINISTROS"/>
    <s v="NUTPLATE  MS21051L6"/>
    <n v="39121700"/>
    <s v="SELECCIÓN ABREVIADA MENOR CUANTÍA"/>
    <n v="4"/>
    <n v="7"/>
    <n v="100"/>
    <n v="229400"/>
    <s v="UNIDAD"/>
    <s v="NO SOLICITADAS"/>
  </r>
  <r>
    <x v="3"/>
    <s v="204-4-23"/>
    <n v="10"/>
    <s v="OTROS MATERIALES Y SUMINISTROS"/>
    <s v="NUTPLATE MS21055L3"/>
    <n v="39121700"/>
    <s v="SELECCIÓN ABREVIADA MENOR CUANTÍA"/>
    <n v="4"/>
    <n v="7"/>
    <n v="100"/>
    <n v="341000"/>
    <s v="UNIDAD"/>
    <s v="NO SOLICITADAS"/>
  </r>
  <r>
    <x v="3"/>
    <s v="204-4-23"/>
    <n v="10"/>
    <s v="OTROS MATERIALES Y SUMINISTROS"/>
    <s v="NUTPLATE MS21060L3"/>
    <n v="39121700"/>
    <s v="SELECCIÓN ABREVIADA MENOR CUANTÍA"/>
    <n v="4"/>
    <n v="7"/>
    <n v="100"/>
    <n v="558000"/>
    <s v="UNIDAD"/>
    <s v="NO SOLICITADAS"/>
  </r>
  <r>
    <x v="3"/>
    <s v="204-4-23"/>
    <n v="10"/>
    <s v="OTROS MATERIALES Y SUMINISTROS"/>
    <s v="NUTPLATE MS21060L8"/>
    <n v="39121700"/>
    <s v="SELECCIÓN ABREVIADA MENOR CUANTÍA"/>
    <n v="4"/>
    <n v="7"/>
    <n v="100"/>
    <n v="279000"/>
    <s v="UNIDAD"/>
    <s v="NO SOLICITADAS"/>
  </r>
  <r>
    <x v="3"/>
    <s v="204-4-23"/>
    <n v="10"/>
    <s v="OTROS MATERIALES Y SUMINISTROS"/>
    <s v="NUTPLATE MS21062L3"/>
    <n v="39121700"/>
    <s v="SELECCIÓN ABREVIADA MENOR CUANTÍA"/>
    <n v="4"/>
    <n v="7"/>
    <n v="100"/>
    <n v="620000"/>
    <s v="UNIDAD"/>
    <s v="NO SOLICITADAS"/>
  </r>
  <r>
    <x v="3"/>
    <s v="204-4-23"/>
    <n v="10"/>
    <s v="OTROS MATERIALES Y SUMINISTROS"/>
    <s v="NUTPLATE MS21069L3"/>
    <n v="39121700"/>
    <s v="SELECCIÓN ABREVIADA MENOR CUANTÍA"/>
    <n v="4"/>
    <n v="7"/>
    <n v="100"/>
    <n v="217000"/>
    <s v="UNIDAD"/>
    <s v="NO SOLICITADAS"/>
  </r>
  <r>
    <x v="3"/>
    <s v="204-4-23"/>
    <n v="10"/>
    <s v="OTROS MATERIALES Y SUMINISTROS"/>
    <s v="NUTPLATE MS21069L8"/>
    <n v="39121700"/>
    <s v="SELECCIÓN ABREVIADA MENOR CUANTÍA"/>
    <n v="4"/>
    <n v="7"/>
    <n v="100"/>
    <n v="62000"/>
    <s v="UNIDAD"/>
    <s v="NO SOLICITADAS"/>
  </r>
  <r>
    <x v="3"/>
    <s v="204-4-23"/>
    <n v="10"/>
    <s v="OTROS MATERIALES Y SUMINISTROS"/>
    <s v="NUTPLATE MS21078L3"/>
    <n v="39121700"/>
    <s v="SELECCIÓN ABREVIADA MENOR CUANTÍA"/>
    <n v="4"/>
    <n v="7"/>
    <n v="100"/>
    <n v="496000"/>
    <s v="UNIDAD"/>
    <s v="NO SOLICITADAS"/>
  </r>
  <r>
    <x v="3"/>
    <s v="204-4-23"/>
    <n v="10"/>
    <s v="OTROS MATERIALES Y SUMINISTROS"/>
    <s v="NUTPLATE BACN10FX61"/>
    <n v="39121700"/>
    <s v="SELECCIÓN ABREVIADA MENOR CUANTÍA"/>
    <n v="4"/>
    <n v="7"/>
    <n v="100"/>
    <n v="620000"/>
    <s v="UNIDAD"/>
    <s v="NO SOLICITADAS"/>
  </r>
  <r>
    <x v="3"/>
    <s v="204-4-23"/>
    <n v="10"/>
    <s v="OTROS MATERIALES Y SUMINISTROS"/>
    <s v="NUTPLATE MS21059 L06"/>
    <n v="39121700"/>
    <s v="SELECCIÓN ABREVIADA MENOR CUANTÍA"/>
    <n v="4"/>
    <n v="7"/>
    <n v="100"/>
    <n v="266600"/>
    <s v="UNIDAD"/>
    <s v="NO SOLICITADAS"/>
  </r>
  <r>
    <x v="3"/>
    <s v="204-4-23"/>
    <n v="10"/>
    <s v="OTROS MATERIALES Y SUMINISTROS"/>
    <s v="NUTPLATE MS21059 L08"/>
    <n v="39121700"/>
    <s v="SELECCIÓN ABREVIADA MENOR CUANTÍA"/>
    <n v="4"/>
    <n v="7"/>
    <n v="100"/>
    <n v="210800"/>
    <s v="UNIDAD"/>
    <s v="NO SOLICITADAS"/>
  </r>
  <r>
    <x v="3"/>
    <s v="204-4-23"/>
    <n v="10"/>
    <s v="OTROS MATERIALES Y SUMINISTROS"/>
    <s v="NUTPLATE  MS21059 L3"/>
    <n v="39121700"/>
    <s v="SELECCIÓN ABREVIADA MENOR CUANTÍA"/>
    <n v="4"/>
    <n v="7"/>
    <n v="100"/>
    <n v="235600"/>
    <s v="UNIDAD"/>
    <s v="NO SOLICITADAS"/>
  </r>
  <r>
    <x v="3"/>
    <s v="204-4-23"/>
    <n v="10"/>
    <s v="OTROS MATERIALES Y SUMINISTROS"/>
    <s v="NUTPLATE MS21059 L4"/>
    <n v="39121700"/>
    <s v="SELECCIÓN ABREVIADA MENOR CUANTÍA"/>
    <n v="4"/>
    <n v="7"/>
    <n v="100"/>
    <n v="217000"/>
    <s v="UNIDAD"/>
    <s v="NO SOLICITADAS"/>
  </r>
  <r>
    <x v="3"/>
    <s v="204-4-23"/>
    <n v="10"/>
    <s v="OTROS MATERIALES Y SUMINISTROS"/>
    <s v="NUTPLATE MS21061 L06"/>
    <n v="39121700"/>
    <s v="SELECCIÓN ABREVIADA MENOR CUANTÍA"/>
    <n v="4"/>
    <n v="7"/>
    <n v="100"/>
    <n v="248000"/>
    <s v="UNIDAD"/>
    <s v="NO SOLICITADAS"/>
  </r>
  <r>
    <x v="3"/>
    <s v="204-4-23"/>
    <n v="10"/>
    <s v="OTROS MATERIALES Y SUMINISTROS"/>
    <s v="NUTPLATE  MS21061 L08"/>
    <n v="39121700"/>
    <s v="SELECCIÓN ABREVIADA MENOR CUANTÍA"/>
    <n v="4"/>
    <n v="7"/>
    <n v="100"/>
    <n v="279000"/>
    <s v="UNIDAD"/>
    <s v="NO SOLICITADAS"/>
  </r>
  <r>
    <x v="3"/>
    <s v="204-4-23"/>
    <n v="10"/>
    <s v="OTROS MATERIALES Y SUMINISTROS"/>
    <s v="NUTPLATE MS21061 L3"/>
    <n v="39121700"/>
    <s v="SELECCIÓN ABREVIADA MENOR CUANTÍA"/>
    <n v="4"/>
    <n v="7"/>
    <n v="100"/>
    <n v="279000"/>
    <s v="UNIDAD"/>
    <s v="NO SOLICITADAS"/>
  </r>
  <r>
    <x v="3"/>
    <s v="204-4-23"/>
    <n v="10"/>
    <s v="OTROS MATERIALES Y SUMINISTROS"/>
    <s v="NUTPLATE MS21061 L4"/>
    <n v="39121700"/>
    <s v="SELECCIÓN ABREVIADA MENOR CUANTÍA"/>
    <n v="4"/>
    <n v="7"/>
    <n v="100"/>
    <n v="347200"/>
    <s v="UNIDAD"/>
    <s v="NO SOLICITADAS"/>
  </r>
  <r>
    <x v="3"/>
    <s v="204-4-23"/>
    <n v="10"/>
    <s v="OTROS MATERIALES Y SUMINISTROS"/>
    <s v="NUTPLATE MS21069 L4"/>
    <n v="39121700"/>
    <s v="SELECCIÓN ABREVIADA MENOR CUANTÍA"/>
    <n v="4"/>
    <n v="7"/>
    <n v="100"/>
    <n v="192200"/>
    <s v="UNIDAD"/>
    <s v="NO SOLICITADAS"/>
  </r>
  <r>
    <x v="3"/>
    <s v="204-4-23"/>
    <n v="10"/>
    <s v="OTROS MATERIALES Y SUMINISTROS"/>
    <s v="NUTPLATE MS21069 L5"/>
    <n v="39121700"/>
    <s v="SELECCIÓN ABREVIADA MENOR CUANTÍA"/>
    <n v="4"/>
    <n v="7"/>
    <n v="100"/>
    <n v="415400"/>
    <s v="UNIDAD"/>
    <s v="NO SOLICITADAS"/>
  </r>
  <r>
    <x v="3"/>
    <s v="204-4-23"/>
    <n v="10"/>
    <s v="OTROS MATERIALES Y SUMINISTROS"/>
    <s v="NUTPLATE MS21069 L6"/>
    <n v="39121700"/>
    <s v="SELECCIÓN ABREVIADA MENOR CUANTÍA"/>
    <n v="4"/>
    <n v="7"/>
    <n v="100"/>
    <n v="1705000"/>
    <s v="UNIDAD"/>
    <s v="NO SOLICITADAS"/>
  </r>
  <r>
    <x v="3"/>
    <s v="204-4-23"/>
    <n v="10"/>
    <s v="OTROS MATERIALES Y SUMINISTROS"/>
    <s v="NUTPLATE MS21072L6"/>
    <n v="39121700"/>
    <s v="SELECCIÓN ABREVIADA MENOR CUANTÍA"/>
    <n v="4"/>
    <n v="7"/>
    <n v="100"/>
    <n v="496000"/>
    <s v="UNIDAD"/>
    <s v="NO SOLICITADAS"/>
  </r>
  <r>
    <x v="3"/>
    <s v="204-4-23"/>
    <n v="10"/>
    <s v="OTROS MATERIALES Y SUMINISTROS"/>
    <s v="NUTPLATE MS21075L06"/>
    <n v="39121700"/>
    <s v="SELECCIÓN ABREVIADA MENOR CUANTÍA"/>
    <n v="4"/>
    <n v="7"/>
    <n v="100"/>
    <n v="186000"/>
    <s v="UNIDAD"/>
    <s v="NO SOLICITADAS"/>
  </r>
  <r>
    <x v="3"/>
    <s v="204-4-23"/>
    <n v="10"/>
    <s v="OTROS MATERIALES Y SUMINISTROS"/>
    <s v="NUTPLATE MS21075L08"/>
    <n v="39121700"/>
    <s v="SELECCIÓN ABREVIADA MENOR CUANTÍA"/>
    <n v="4"/>
    <n v="7"/>
    <n v="100"/>
    <n v="260400"/>
    <s v="UNIDAD"/>
    <s v="NO SOLICITADAS"/>
  </r>
  <r>
    <x v="3"/>
    <s v="204-4-23"/>
    <n v="10"/>
    <s v="OTROS MATERIALES Y SUMINISTROS"/>
    <s v="NUTPLATE MS21075L3"/>
    <n v="39121700"/>
    <s v="SELECCIÓN ABREVIADA MENOR CUANTÍA"/>
    <n v="4"/>
    <n v="7"/>
    <n v="100"/>
    <n v="272800"/>
    <s v="UNIDAD"/>
    <s v="NO SOLICITADAS"/>
  </r>
  <r>
    <x v="3"/>
    <s v="204-4-23"/>
    <n v="10"/>
    <s v="OTROS MATERIALES Y SUMINISTROS"/>
    <s v="NUTPLATE MS21075L4"/>
    <n v="39121700"/>
    <s v="SELECCIÓN ABREVIADA MENOR CUANTÍA"/>
    <n v="4"/>
    <n v="7"/>
    <n v="100"/>
    <n v="316200"/>
    <s v="UNIDAD"/>
    <s v="NO SOLICITADAS"/>
  </r>
  <r>
    <x v="3"/>
    <s v="204-4-23"/>
    <n v="10"/>
    <s v="OTROS MATERIALES Y SUMINISTROS"/>
    <s v="NUTPLATE MS33737-16C"/>
    <n v="39121700"/>
    <s v="SELECCIÓN ABREVIADA MENOR CUANTÍA"/>
    <n v="4"/>
    <n v="7"/>
    <n v="100"/>
    <n v="713000"/>
    <s v="UNIDAD"/>
    <s v="NO SOLICITADAS"/>
  </r>
  <r>
    <x v="3"/>
    <s v="204-4-23"/>
    <n v="10"/>
    <s v="OTROS MATERIALES Y SUMINISTROS"/>
    <s v="NUTPLATE MS33737-08C"/>
    <n v="39121700"/>
    <s v="SELECCIÓN ABREVIADA MENOR CUANTÍA"/>
    <n v="4"/>
    <n v="7"/>
    <n v="100"/>
    <n v="713000"/>
    <s v="UNIDAD"/>
    <s v="NO SOLICITADAS"/>
  </r>
  <r>
    <x v="3"/>
    <s v="204-4-23"/>
    <n v="10"/>
    <s v="OTROS MATERIALES Y SUMINISTROS"/>
    <s v="NUTPLATE MS33737-12C"/>
    <n v="39121700"/>
    <s v="SELECCIÓN ABREVIADA MENOR CUANTÍA"/>
    <n v="4"/>
    <n v="7"/>
    <n v="100"/>
    <n v="713000"/>
    <s v="UNIDAD"/>
    <s v="NO SOLICITADAS"/>
  </r>
  <r>
    <x v="3"/>
    <s v="204-4-23"/>
    <n v="10"/>
    <s v="OTROS MATERIALES Y SUMINISTROS"/>
    <s v="NUTPLATE  MS21081L3"/>
    <n v="39121700"/>
    <s v="SELECCIÓN ABREVIADA MENOR CUANTÍA"/>
    <n v="4"/>
    <n v="7"/>
    <n v="100"/>
    <n v="496000"/>
    <s v="UNIDAD"/>
    <s v="NO SOLICITADAS"/>
  </r>
  <r>
    <x v="3"/>
    <s v="204-4-23"/>
    <n v="10"/>
    <s v="OTROS MATERIALES Y SUMINISTROS"/>
    <s v="NUTPLATE  MS21081L4"/>
    <n v="39121700"/>
    <s v="SELECCIÓN ABREVIADA MENOR CUANTÍA"/>
    <n v="4"/>
    <n v="7"/>
    <n v="100"/>
    <n v="620000"/>
    <s v="UNIDAD"/>
    <s v="NO SOLICITADAS"/>
  </r>
  <r>
    <x v="3"/>
    <s v="204-4-23"/>
    <n v="10"/>
    <s v="OTROS MATERIALES Y SUMINISTROS"/>
    <s v="NUTS  MS21044N4"/>
    <n v="39121700"/>
    <s v="SELECCIÓN ABREVIADA MENOR CUANTÍA"/>
    <n v="4"/>
    <n v="7"/>
    <n v="30"/>
    <n v="18600"/>
    <s v="UNIDAD"/>
    <s v="NO SOLICITADAS"/>
  </r>
  <r>
    <x v="3"/>
    <s v="204-4-23"/>
    <n v="10"/>
    <s v="OTROS MATERIALES Y SUMINISTROS"/>
    <s v="NYLON BAGGING FILM "/>
    <n v="39121700"/>
    <s v="SELECCIÓN ABREVIADA MENOR CUANTÍA"/>
    <n v="4"/>
    <n v="7"/>
    <n v="50"/>
    <n v="2480000"/>
    <s v="UNIDAD"/>
    <s v="NO SOLICITADAS"/>
  </r>
  <r>
    <x v="3"/>
    <s v="204-4-23"/>
    <n v="10"/>
    <s v="OTROS MATERIALES Y SUMINISTROS"/>
    <s v="NYLON CABLE TIE WHITE 6&quot;"/>
    <n v="39121700"/>
    <s v="SELECCIÓN ABREVIADA MENOR CUANTÍA"/>
    <n v="4"/>
    <n v="7"/>
    <s v="500"/>
    <n v="186000"/>
    <s v="UNIDAD"/>
    <s v="NO SOLICITADAS"/>
  </r>
  <r>
    <x v="3"/>
    <s v="204-4-23"/>
    <n v="10"/>
    <s v="OTROS MATERIALES Y SUMINISTROS"/>
    <s v="NYLON CABLE TIE WHITE 8&quot;"/>
    <n v="39121700"/>
    <s v="SELECCIÓN ABREVIADA MENOR CUANTÍA"/>
    <n v="4"/>
    <n v="7"/>
    <s v="500"/>
    <n v="248000"/>
    <s v="UNIDAD"/>
    <s v="NO SOLICITADAS"/>
  </r>
  <r>
    <x v="3"/>
    <s v="204-4-23"/>
    <n v="10"/>
    <s v="OTROS MATERIALES Y SUMINISTROS"/>
    <s v="PAÑOS DE AGUJAS N¨ 14"/>
    <n v="39121700"/>
    <s v="SELECCIÓN ABREVIADA MENOR CUANTÍA"/>
    <n v="4"/>
    <n v="7"/>
    <n v="3"/>
    <n v="55800"/>
    <s v="UNIDAD"/>
    <s v="NO SOLICITADAS"/>
  </r>
  <r>
    <x v="3"/>
    <s v="204-4-23"/>
    <n v="10"/>
    <s v="OTROS MATERIALES Y SUMINISTROS"/>
    <s v="PÁÑOS DE AGUJAS  N¨ 18 "/>
    <n v="39121700"/>
    <s v="SELECCIÓN ABREVIADA MENOR CUANTÍA"/>
    <n v="4"/>
    <n v="7"/>
    <n v="3"/>
    <n v="55800"/>
    <s v="UNIDAD"/>
    <s v="NO SOLICITADAS"/>
  </r>
  <r>
    <x v="3"/>
    <s v="204-4-23"/>
    <n v="10"/>
    <s v="OTROS MATERIALES Y SUMINISTROS"/>
    <s v="PAPEL CONTAC TRANSPARENTE"/>
    <n v="14111600"/>
    <s v="SELECCIÓN ABREVIADA MENOR CUANTÍA"/>
    <n v="4"/>
    <n v="7"/>
    <n v="2"/>
    <n v="16120"/>
    <s v="UNIDAD"/>
    <s v="NO SOLICITADAS"/>
  </r>
  <r>
    <x v="3"/>
    <s v="204-4-23"/>
    <n v="10"/>
    <s v="OTROS MATERIALES Y SUMINISTROS"/>
    <s v="PAPEL EMBALAJE  STRETCH  ROLLO GRANDE "/>
    <n v="14121500"/>
    <s v="SELECCIÓN ABREVIADA MENOR CUANTÍA"/>
    <n v="4"/>
    <n v="7"/>
    <n v="2"/>
    <n v="148800"/>
    <s v="UNIDAD"/>
    <s v="NO SOLICITADAS"/>
  </r>
  <r>
    <x v="3"/>
    <s v="204-4-23"/>
    <n v="10"/>
    <s v="OTROS MATERIALES Y SUMINISTROS"/>
    <s v="PAPEL EMBALAJE  STRETCH  ROLLO PEQUEÑO"/>
    <n v="14121500"/>
    <s v="SELECCIÓN ABREVIADA MENOR CUANTÍA"/>
    <n v="4"/>
    <n v="7"/>
    <n v="2"/>
    <n v="74400"/>
    <s v="UNIDAD"/>
    <s v="NO SOLICITADAS"/>
  </r>
  <r>
    <x v="3"/>
    <s v="204-4-23"/>
    <n v="10"/>
    <s v="OTROS MATERIALES Y SUMINISTROS"/>
    <s v="PAPEL KRAFT "/>
    <n v="14121500"/>
    <s v="SELECCIÓN ABREVIADA MENOR CUANTÍA"/>
    <n v="4"/>
    <n v="7"/>
    <n v="1"/>
    <n v="217000"/>
    <s v="UNIDAD"/>
    <s v="NO SOLICITADAS"/>
  </r>
  <r>
    <x v="3"/>
    <s v="204-4-23"/>
    <n v="10"/>
    <s v="OTROS MATERIALES Y SUMINISTROS"/>
    <s v="PAPEL ABRASIVO  ANSI B74.18"/>
    <n v="14121500"/>
    <s v="SELECCIÓN ABREVIADA MENOR CUANTÍA"/>
    <n v="4"/>
    <n v="7"/>
    <s v="3"/>
    <n v="5580"/>
    <s v="UNIDAD"/>
    <s v="NO SOLICITADAS"/>
  </r>
  <r>
    <x v="3"/>
    <s v="204-4-23"/>
    <n v="10"/>
    <s v="OTROS MATERIALES Y SUMINISTROS"/>
    <s v="PARTICULAS MAGNETICAS"/>
    <n v="41111800"/>
    <s v="SELECCIÓN ABREVIADA MENOR CUANTÍA"/>
    <n v="4"/>
    <n v="7"/>
    <n v="1"/>
    <n v="1550000"/>
    <s v="UNIDAD"/>
    <s v="NO SOLICITADAS"/>
  </r>
  <r>
    <x v="3"/>
    <s v="204-4-23"/>
    <n v="10"/>
    <s v="OTROS MATERIALES Y SUMINISTROS"/>
    <s v="PASTA FUNDENTE PARA SOLDADURA DE ESTAÑO "/>
    <n v="31201602"/>
    <s v="SELECCIÓN ABREVIADA MENOR CUANTÍA"/>
    <n v="4"/>
    <n v="7"/>
    <n v="25"/>
    <n v="279000"/>
    <s v="UNIDAD"/>
    <s v="NO SOLICITADAS"/>
  </r>
  <r>
    <x v="3"/>
    <s v="204-4-23"/>
    <n v="10"/>
    <s v="OTROS MATERIALES Y SUMINISTROS"/>
    <s v="PEEL PLY "/>
    <n v="39121700"/>
    <s v="SELECCIÓN ABREVIADA MENOR CUANTÍA"/>
    <n v="4"/>
    <n v="7"/>
    <n v="40"/>
    <n v="2480000"/>
    <s v="UNIDAD"/>
    <s v="NO SOLICITADAS"/>
  </r>
  <r>
    <x v="3"/>
    <s v="204-4-23"/>
    <n v="10"/>
    <s v="OTROS MATERIALES Y SUMINISTROS"/>
    <s v="PEGANTE AMARILLO PARA CAUCHO Y MADERA (MULTIUSOS)"/>
    <n v="31201610"/>
    <s v="SELECCIÓN ABREVIADA MENOR CUANTÍA"/>
    <n v="4"/>
    <n v="7"/>
    <n v="2"/>
    <n v="186000"/>
    <s v="GALON"/>
    <s v="NO SOLICITADAS"/>
  </r>
  <r>
    <x v="3"/>
    <s v="204-4-23"/>
    <n v="10"/>
    <s v="OTROS MATERIALES Y SUMINISTROS"/>
    <s v="PEGANTE INSTANTANEO "/>
    <n v="31201610"/>
    <s v="SELECCIÓN ABREVIADA MENOR CUANTÍA"/>
    <n v="4"/>
    <n v="7"/>
    <n v="20"/>
    <n v="148800"/>
    <s v="UNIDAD"/>
    <s v="NO SOLICITADAS"/>
  </r>
  <r>
    <x v="3"/>
    <s v="204-4-23"/>
    <n v="10"/>
    <s v="OTROS MATERIALES Y SUMINISTROS"/>
    <s v="PIN STUD "/>
    <n v="39121700"/>
    <s v="SELECCIÓN ABREVIADA MENOR CUANTÍA"/>
    <n v="4"/>
    <n v="7"/>
    <n v="30"/>
    <n v="446400"/>
    <s v="UNIDAD"/>
    <s v="NO SOLICITADAS"/>
  </r>
  <r>
    <x v="3"/>
    <s v="204-4-23"/>
    <n v="10"/>
    <s v="OTROS MATERIALES Y SUMINISTROS"/>
    <s v="PINTURA EN AEROSOL 12 0NZ COLOR FLAT BLACK"/>
    <n v="31211507"/>
    <s v="SELECCIÓN ABREVIADA MENOR CUANTÍA"/>
    <n v="4"/>
    <n v="7"/>
    <n v="45"/>
    <n v="2249100"/>
    <s v="UNIDAD"/>
    <s v="NO SOLICITADAS"/>
  </r>
  <r>
    <x v="3"/>
    <s v="204-4-23"/>
    <n v="10"/>
    <s v="OTROS MATERIALES Y SUMINISTROS"/>
    <s v="PINTURA EN AEROSOL 12 0NZ COLOR FLAT GRAY "/>
    <n v="31211507"/>
    <s v="SELECCIÓN ABREVIADA MENOR CUANTÍA"/>
    <n v="4"/>
    <n v="7"/>
    <n v="40"/>
    <n v="1999200"/>
    <s v="UNIDAD"/>
    <s v="NO SOLICITADAS"/>
  </r>
  <r>
    <x v="3"/>
    <s v="204-4-23"/>
    <n v="10"/>
    <s v="OTROS MATERIALES Y SUMINISTROS"/>
    <s v="PINTURA EN AEROSOL 12 0NZ COLOR FLAT WHITE "/>
    <n v="31211507"/>
    <s v="SELECCIÓN ABREVIADA MENOR CUANTÍA"/>
    <n v="4"/>
    <n v="7"/>
    <n v="44"/>
    <n v="2199120"/>
    <s v="UNIDAD"/>
    <s v="NO SOLICITADAS"/>
  </r>
  <r>
    <x v="3"/>
    <s v="204-4-23"/>
    <n v="10"/>
    <s v="OTROS MATERIALES Y SUMINISTROS"/>
    <s v="IMPRIMANTE PARA COMPUESTOS "/>
    <n v="31211504"/>
    <s v="SELECCIÓN ABREVIADA MENOR CUANTÍA"/>
    <n v="4"/>
    <n v="7"/>
    <n v="4"/>
    <n v="5545400"/>
    <s v="GLOBAL"/>
    <s v="NO SOLICITADAS"/>
  </r>
  <r>
    <x v="3"/>
    <s v="204-4-23"/>
    <n v="10"/>
    <s v="OTROS MATERIALES Y SUMINISTROS"/>
    <s v="POLIURETANO TRANSPARENTE"/>
    <n v="31211500"/>
    <s v="SELECCIÓN ABREVIADA MENOR CUANTÍA"/>
    <n v="4"/>
    <n v="7"/>
    <n v="5"/>
    <n v="2945250"/>
    <s v="GLOBAL"/>
    <s v="NO SOLICITADAS"/>
  </r>
  <r>
    <x v="3"/>
    <s v="204-4-23"/>
    <n v="10"/>
    <s v="OTROS MATERIALES Y SUMINISTROS"/>
    <s v="PLASTIC MEDIA TIPO 2"/>
    <n v="40172600"/>
    <s v="SELECCIÓN ABREVIADA MENOR CUANTÍA"/>
    <n v="4"/>
    <n v="7"/>
    <n v="1"/>
    <n v="5952000"/>
    <s v="UNIDAD"/>
    <s v="NO SOLICITADAS"/>
  </r>
  <r>
    <x v="3"/>
    <s v="204-4-23"/>
    <n v="10"/>
    <s v="OTROS MATERIALES Y SUMINISTROS"/>
    <s v="POLIURETANO AMARILLO GLOSS"/>
    <n v="31211500"/>
    <s v="SELECCIÓN ABREVIADA MENOR CUANTÍA"/>
    <n v="4"/>
    <n v="7"/>
    <n v="1"/>
    <n v="1631490"/>
    <s v="GLOBAL"/>
    <s v="NO SOLICITADAS"/>
  </r>
  <r>
    <x v="3"/>
    <s v="204-4-23"/>
    <n v="10"/>
    <s v="OTROS MATERIALES Y SUMINISTROS"/>
    <s v="POLIURETANO AZUL GLOSS"/>
    <n v="31211500"/>
    <s v="SELECCIÓN ABREVIADA MENOR CUANTÍA"/>
    <n v="4"/>
    <n v="7"/>
    <n v="1"/>
    <n v="1576344.21"/>
    <s v="GLOBAL"/>
    <s v="NO SOLICITADAS"/>
  </r>
  <r>
    <x v="3"/>
    <s v="204-4-23"/>
    <n v="10"/>
    <s v="OTROS MATERIALES Y SUMINISTROS"/>
    <s v="POLIURETANO AZUL GLOSS"/>
    <n v="31211500"/>
    <s v="SELECCIÓN ABREVIADA MENOR CUANTÍA"/>
    <n v="4"/>
    <n v="7"/>
    <n v="1"/>
    <n v="1576750"/>
    <s v="GLOBAL"/>
    <s v="NO SOLICITADAS"/>
  </r>
  <r>
    <x v="3"/>
    <s v="204-4-23"/>
    <n v="10"/>
    <s v="OTROS MATERIALES Y SUMINISTROS"/>
    <s v="POLIURETANO BLANCO GLOSS"/>
    <n v="31211500"/>
    <s v="SELECCIÓN ABREVIADA MENOR CUANTÍA"/>
    <n v="4"/>
    <n v="7"/>
    <n v="10"/>
    <n v="15160600"/>
    <s v="GLOBAL"/>
    <s v="NO SOLICITADAS"/>
  </r>
  <r>
    <x v="3"/>
    <s v="204-4-23"/>
    <n v="10"/>
    <s v="OTROS MATERIALES Y SUMINISTROS"/>
    <s v="POLIURETANO BLANCO S/G"/>
    <n v="31211500"/>
    <s v="SELECCIÓN ABREVIADA MENOR CUANTÍA"/>
    <n v="4"/>
    <n v="7"/>
    <n v="2"/>
    <n v="2556120"/>
    <s v="GLOBAL"/>
    <s v="NO SOLICITADAS"/>
  </r>
  <r>
    <x v="3"/>
    <s v="204-4-23"/>
    <n v="10"/>
    <s v="OTROS MATERIALES Y SUMINISTROS"/>
    <s v="POLIURETANO GRIS CLARO  S/G"/>
    <n v="31211500"/>
    <s v="SELECCIÓN ABREVIADA MENOR CUANTÍA"/>
    <n v="4"/>
    <n v="7"/>
    <n v="10"/>
    <n v="12744900"/>
    <s v="GLOBAL"/>
    <s v="NO SOLICITADAS"/>
  </r>
  <r>
    <x v="3"/>
    <s v="204-4-23"/>
    <n v="10"/>
    <s v="OTROS MATERIALES Y SUMINISTROS"/>
    <s v="POLIURETANO GRIS OSCURO S/G"/>
    <n v="31211500"/>
    <s v="SELECCIÓN ABREVIADA MENOR CUANTÍA"/>
    <n v="4"/>
    <n v="7"/>
    <n v="8"/>
    <n v="10195920"/>
    <s v="GLOBAL"/>
    <s v="NO SOLICITADAS"/>
  </r>
  <r>
    <x v="3"/>
    <s v="204-4-23"/>
    <n v="10"/>
    <s v="OTROS MATERIALES Y SUMINISTROS"/>
    <s v="POLIURETANO GRIS OSCURO S/G"/>
    <n v="31211500"/>
    <s v="SELECCIÓN ABREVIADA MENOR CUANTÍA"/>
    <n v="4"/>
    <n v="7"/>
    <n v="1"/>
    <n v="1273300"/>
    <s v="GLOBAL"/>
    <s v="NO SOLICITADAS"/>
  </r>
  <r>
    <x v="3"/>
    <s v="204-4-23"/>
    <n v="10"/>
    <s v="OTROS MATERIALES Y SUMINISTROS"/>
    <s v="POLIURETANO NARANJA GLOSS"/>
    <n v="31211500"/>
    <s v="SELECCIÓN ABREVIADA MENOR CUANTÍA"/>
    <n v="4"/>
    <n v="7"/>
    <n v="3"/>
    <n v="5176500"/>
    <s v="GLOBAL"/>
    <s v="NO SOLICITADAS"/>
  </r>
  <r>
    <x v="3"/>
    <s v="204-4-23"/>
    <n v="10"/>
    <s v="OTROS MATERIALES Y SUMINISTROS"/>
    <s v="POLIURETANO NEGRO S/G"/>
    <n v="31211500"/>
    <s v="SELECCIÓN ABREVIADA MENOR CUANTÍA"/>
    <n v="4"/>
    <n v="7"/>
    <n v="10"/>
    <n v="15136800"/>
    <s v="GLOBAL"/>
    <s v="NO SOLICITADAS"/>
  </r>
  <r>
    <x v="3"/>
    <s v="204-4-23"/>
    <n v="10"/>
    <s v="OTROS MATERIALES Y SUMINISTROS"/>
    <s v="POLIURETANO NEGRO GLOSS"/>
    <n v="31211500"/>
    <s v="SELECCIÓN ABREVIADA MENOR CUANTÍA"/>
    <n v="4"/>
    <n v="7"/>
    <n v="10"/>
    <n v="15136800"/>
    <s v="GLOBAL"/>
    <s v="NO SOLICITADAS"/>
  </r>
  <r>
    <x v="3"/>
    <s v="204-4-23"/>
    <n v="10"/>
    <s v="OTROS MATERIALES Y SUMINISTROS"/>
    <s v="POLIURETANO NEGRO FLAT"/>
    <n v="31211500"/>
    <s v="SELECCIÓN ABREVIADA MENOR CUANTÍA"/>
    <n v="4"/>
    <n v="7"/>
    <n v="1"/>
    <n v="1513680"/>
    <s v="GLOBAL"/>
    <s v="NO SOLICITADAS"/>
  </r>
  <r>
    <x v="3"/>
    <s v="204-4-23"/>
    <n v="10"/>
    <s v="OTROS MATERIALES Y SUMINISTROS"/>
    <s v="POLIURETANO ROJO GLOSS"/>
    <n v="31211500"/>
    <s v="SELECCIÓN ABREVIADA MENOR CUANTÍA"/>
    <n v="4"/>
    <n v="7"/>
    <n v="1"/>
    <n v="1689800"/>
    <s v="GLOBAL"/>
    <s v="NO SOLICITADAS"/>
  </r>
  <r>
    <x v="3"/>
    <s v="204-4-23"/>
    <n v="10"/>
    <s v="OTROS MATERIALES Y SUMINISTROS"/>
    <s v="POLIURETANO GRIS CLARO GLOSS "/>
    <n v="31211500"/>
    <s v="SELECCIÓN ABREVIADA MENOR CUANTÍA"/>
    <n v="4"/>
    <n v="7"/>
    <n v="3"/>
    <n v="4194750"/>
    <s v="GLOBAL"/>
    <s v="NO SOLICITADAS"/>
  </r>
  <r>
    <x v="3"/>
    <s v="204-4-23"/>
    <n v="10"/>
    <s v="OTROS MATERIALES Y SUMINISTROS"/>
    <s v="POLIURETANO VERDE OLIVA S/G"/>
    <n v="31211500"/>
    <s v="SELECCIÓN ABREVIADA MENOR CUANTÍA"/>
    <n v="4"/>
    <n v="7"/>
    <n v="4"/>
    <n v="5712000"/>
    <s v="GLOBAL"/>
    <s v="NO SOLICITADAS"/>
  </r>
  <r>
    <x v="3"/>
    <s v="204-4-23"/>
    <n v="10"/>
    <s v="OTROS MATERIALES Y SUMINISTROS"/>
    <s v="AEROSOL DE PARTICULAS MAGNETICAS "/>
    <n v="41111800"/>
    <s v="SELECCIÓN ABREVIADA MENOR CUANTÍA"/>
    <n v="4"/>
    <n v="7"/>
    <n v="1"/>
    <n v="2083200"/>
    <s v="UNIDAD"/>
    <s v="NO SOLICITADAS"/>
  </r>
  <r>
    <x v="3"/>
    <s v="204-4-23"/>
    <n v="10"/>
    <s v="OTROS MATERIALES Y SUMINISTROS"/>
    <s v="PRIMER EPOXI AMARILLO "/>
    <n v="31211504"/>
    <s v="SELECCIÓN ABREVIADA MENOR CUANTÍA"/>
    <n v="4"/>
    <n v="7"/>
    <n v="10"/>
    <n v="7021000"/>
    <s v="GLOBAL"/>
    <s v="NO SOLICITADAS"/>
  </r>
  <r>
    <x v="3"/>
    <s v="204-4-23"/>
    <n v="10"/>
    <s v="OTROS MATERIALES Y SUMINISTROS"/>
    <s v="TIJERAS PROFESIONALES "/>
    <n v="44121618"/>
    <s v="SELECCIÓN ABREVIADA MENOR CUANTÍA"/>
    <n v="4"/>
    <n v="7"/>
    <n v="1"/>
    <n v="589992"/>
    <s v="UNIDAD"/>
    <s v="NO SOLICITADAS"/>
  </r>
  <r>
    <x v="3"/>
    <s v="204-4-23"/>
    <n v="10"/>
    <s v="OTROS MATERIALES Y SUMINISTROS"/>
    <s v="RACOR FESTO DE UNION RAPIDA NPCK-C-D-G18-K6"/>
    <n v="40172600"/>
    <s v="SELECCIÓN ABREVIADA MENOR CUANTÍA"/>
    <n v="4"/>
    <n v="7"/>
    <n v="8"/>
    <n v="446400"/>
    <s v="UNIDAD"/>
    <s v="NO SOLICITADAS"/>
  </r>
  <r>
    <x v="3"/>
    <s v="204-4-23"/>
    <n v="10"/>
    <s v="OTROS MATERIALES Y SUMINISTROS"/>
    <s v="RACOR FESTO DE UNION RAPIDA C-3/8-P-6"/>
    <n v="40172600"/>
    <s v="SELECCIÓN ABREVIADA MENOR CUANTÍA"/>
    <n v="4"/>
    <n v="7"/>
    <n v="8"/>
    <n v="446400"/>
    <s v="UNIDAD"/>
    <s v="NO SOLICITADAS"/>
  </r>
  <r>
    <x v="3"/>
    <s v="204-4-23"/>
    <n v="10"/>
    <s v="OTROS MATERIALES Y SUMINISTROS"/>
    <s v="RACOR FESTO RAPIDO"/>
    <n v="40172600"/>
    <s v="SELECCIÓN ABREVIADA MENOR CUANTÍA"/>
    <n v="4"/>
    <n v="7"/>
    <n v="8"/>
    <n v="446400"/>
    <s v="UNIDAD"/>
    <s v="NO SOLICITADAS"/>
  </r>
  <r>
    <x v="3"/>
    <s v="204-4-23"/>
    <n v="10"/>
    <s v="OTROS MATERIALES Y SUMINISTROS"/>
    <s v="RACOR FESTO REF SCK-PK-4 KU PLASTICOS"/>
    <n v="40172600"/>
    <s v="SELECCIÓN ABREVIADA MENOR CUANTÍA"/>
    <n v="4"/>
    <n v="7"/>
    <n v="8"/>
    <n v="446400"/>
    <s v="UNIDAD"/>
    <s v="NO SOLICITADAS"/>
  </r>
  <r>
    <x v="3"/>
    <s v="204-4-23"/>
    <n v="10"/>
    <s v="OTROS MATERIALES Y SUMINISTROS"/>
    <s v="RACOR FESTO REF. CK-1/8-PK4 K PLASTICO"/>
    <n v="40172600"/>
    <s v="SELECCIÓN ABREVIADA MENOR CUANTÍA"/>
    <n v="4"/>
    <n v="7"/>
    <n v="8"/>
    <n v="446400"/>
    <s v="UNIDAD"/>
    <s v="NO SOLICITADAS"/>
  </r>
  <r>
    <x v="3"/>
    <s v="204-4-23"/>
    <n v="10"/>
    <s v="OTROS MATERIALES Y SUMINISTROS"/>
    <s v="RACOR FESTO REF. CN 1/8-PK - 4 PLASTICOS"/>
    <n v="40172600"/>
    <s v="SELECCIÓN ABREVIADA MENOR CUANTÍA"/>
    <n v="4"/>
    <n v="7"/>
    <n v="8"/>
    <n v="446400"/>
    <s v="UNIDAD"/>
    <s v="NO SOLICITADAS"/>
  </r>
  <r>
    <x v="3"/>
    <s v="204-4-23"/>
    <n v="10"/>
    <s v="OTROS MATERIALES Y SUMINISTROS"/>
    <s v="RACOR FESTO REF. CV-PK-4 B PLASTICOS"/>
    <n v="40172600"/>
    <s v="SELECCIÓN ABREVIADA MENOR CUANTÍA"/>
    <n v="4"/>
    <n v="7"/>
    <n v="8"/>
    <n v="1240000"/>
    <s v="UNIDAD"/>
    <s v="NO SOLICITADAS"/>
  </r>
  <r>
    <x v="3"/>
    <s v="204-4-23"/>
    <n v="10"/>
    <s v="OTROS MATERIALES Y SUMINISTROS"/>
    <s v="RACOR FESTO REF. QS ROSCA R-1/8 PLASTICO"/>
    <n v="40172600"/>
    <s v="SELECCIÓN ABREVIADA MENOR CUANTÍA"/>
    <n v="4"/>
    <n v="7"/>
    <n v="8"/>
    <n v="1240000"/>
    <s v="UNIDAD"/>
    <s v="NO SOLICITADAS"/>
  </r>
  <r>
    <x v="3"/>
    <s v="204-4-23"/>
    <n v="10"/>
    <s v="OTROS MATERIALES Y SUMINISTROS"/>
    <s v="RACOR FESTO REF. QS-1/4-6-1 PLASTICO"/>
    <n v="40172600"/>
    <s v="SELECCIÓN ABREVIADA MENOR CUANTÍA"/>
    <n v="4"/>
    <n v="7"/>
    <n v="8"/>
    <n v="1240000"/>
    <s v="UNIDAD"/>
    <s v="NO SOLICITADAS"/>
  </r>
  <r>
    <x v="3"/>
    <s v="204-4-23"/>
    <n v="10"/>
    <s v="OTROS MATERIALES Y SUMINISTROS"/>
    <s v="RACOR FESTO REF. QS-6 PLASTICO"/>
    <n v="40172600"/>
    <s v="SELECCIÓN ABREVIADA MENOR CUANTÍA"/>
    <n v="4"/>
    <n v="7"/>
    <n v="8"/>
    <n v="1240000"/>
    <s v="UNIDAD"/>
    <s v="NO SOLICITADAS"/>
  </r>
  <r>
    <x v="3"/>
    <s v="204-4-23"/>
    <n v="10"/>
    <s v="OTROS MATERIALES Y SUMINISTROS"/>
    <s v="RACOR FESTO REF. QSMT-1/8-6 PLASTICO"/>
    <n v="40172600"/>
    <s v="SELECCIÓN ABREVIADA MENOR CUANTÍA"/>
    <n v="4"/>
    <n v="7"/>
    <n v="8"/>
    <n v="1240000"/>
    <s v="UNIDAD"/>
    <s v="NO SOLICITADAS"/>
  </r>
  <r>
    <x v="3"/>
    <s v="204-4-23"/>
    <n v="10"/>
    <s v="OTROS MATERIALES Y SUMINISTROS"/>
    <s v="RACOR FESTO REF. QSMT-6 PLASTICO"/>
    <n v="40172600"/>
    <s v="SELECCIÓN ABREVIADA MENOR CUANTÍA"/>
    <n v="4"/>
    <n v="7"/>
    <n v="8"/>
    <n v="1240000"/>
    <s v="UNIDAD"/>
    <s v="NO SOLICITADAS"/>
  </r>
  <r>
    <x v="3"/>
    <s v="204-4-23"/>
    <n v="10"/>
    <s v="OTROS MATERIALES Y SUMINISTROS"/>
    <s v="RACOR FESTO REF. QSMTL-1/8-6 PLASTICO"/>
    <n v="40172600"/>
    <s v="SELECCIÓN ABREVIADA MENOR CUANTÍA"/>
    <n v="4"/>
    <n v="7"/>
    <n v="8"/>
    <n v="1240000"/>
    <s v="UNIDAD"/>
    <s v="NO SOLICITADAS"/>
  </r>
  <r>
    <x v="3"/>
    <s v="204-4-23"/>
    <n v="10"/>
    <s v="OTROS MATERIALES Y SUMINISTROS"/>
    <s v="RACOR FESTO REF. SCN-PK-4 PLASTICO"/>
    <n v="40172600"/>
    <s v="SELECCIÓN ABREVIADA MENOR CUANTÍA"/>
    <n v="4"/>
    <n v="7"/>
    <n v="8"/>
    <n v="1240000"/>
    <s v="UNIDAD"/>
    <s v="NO SOLICITADAS"/>
  </r>
  <r>
    <x v="3"/>
    <s v="204-4-23"/>
    <n v="10"/>
    <s v="OTROS MATERIALES Y SUMINISTROS"/>
    <s v="REATA ROJA "/>
    <n v="31151504"/>
    <s v="SELECCIÓN ABREVIADA MENOR CUANTÍA"/>
    <n v="4"/>
    <n v="7"/>
    <n v="80"/>
    <n v="496000"/>
    <s v="METRO"/>
    <s v="NO SOLICITADAS"/>
  </r>
  <r>
    <x v="3"/>
    <s v="204-4-23"/>
    <n v="10"/>
    <s v="OTROS MATERIALES Y SUMINISTROS"/>
    <s v="RECEPTACLE   V4-109"/>
    <n v="27111704"/>
    <s v="SELECCIÓN ABREVIADA MENOR CUANTÍA"/>
    <n v="4"/>
    <n v="7"/>
    <n v="30"/>
    <n v="5208000"/>
    <s v="UNIDAD"/>
    <s v="NO SOLICITADAS"/>
  </r>
  <r>
    <x v="3"/>
    <s v="204-4-23"/>
    <n v="10"/>
    <s v="OTROS MATERIALES Y SUMINISTROS"/>
    <s v="RECEPTACLE  NAS1474A3"/>
    <n v="27111704"/>
    <s v="SELECCIÓN ABREVIADA MENOR CUANTÍA"/>
    <n v="4"/>
    <n v="7"/>
    <n v="30"/>
    <n v="446400"/>
    <s v="UNIDAD"/>
    <s v="NO SOLICITADAS"/>
  </r>
  <r>
    <x v="3"/>
    <s v="204-4-23"/>
    <n v="10"/>
    <s v="OTROS MATERIALES Y SUMINISTROS"/>
    <s v="RECEPTACLE  99833P130"/>
    <n v="27111704"/>
    <s v="SELECCIÓN ABREVIADA MENOR CUANTÍA"/>
    <n v="4"/>
    <n v="7"/>
    <n v="30"/>
    <n v="3162000"/>
    <s v="UNIDAD"/>
    <s v="NO SOLICITADAS"/>
  </r>
  <r>
    <x v="3"/>
    <s v="204-4-23"/>
    <n v="10"/>
    <s v="OTROS MATERIALES Y SUMINISTROS"/>
    <s v="RECEPTACLE  MS17731-21"/>
    <n v="27111704"/>
    <s v="SELECCIÓN ABREVIADA MENOR CUANTÍA"/>
    <n v="4"/>
    <n v="7"/>
    <n v="20"/>
    <n v="3472000"/>
    <s v="UNIDAD"/>
    <s v="NO SOLICITADAS"/>
  </r>
  <r>
    <x v="3"/>
    <s v="204-4-23"/>
    <n v="10"/>
    <s v="OTROS MATERIALES Y SUMINISTROS"/>
    <s v="RELEASE FILM NON-PERFORATED "/>
    <n v="39121700"/>
    <s v="SELECCIÓN ABREVIADA MENOR CUANTÍA"/>
    <n v="4"/>
    <n v="7"/>
    <n v="50"/>
    <n v="2790000"/>
    <s v="UNIDAD"/>
    <s v="NO SOLICITADAS"/>
  </r>
  <r>
    <x v="3"/>
    <s v="204-4-23"/>
    <n v="10"/>
    <s v="OTROS MATERIALES Y SUMINISTROS"/>
    <s v="RELEASE FILM, PERFORATED "/>
    <n v="39121700"/>
    <s v="SELECCIÓN ABREVIADA MENOR CUANTÍA"/>
    <n v="4"/>
    <n v="7"/>
    <n v="30"/>
    <n v="1674000"/>
    <s v="UNIDAD"/>
    <s v="NO SOLICITADAS"/>
  </r>
  <r>
    <x v="3"/>
    <s v="204-4-23"/>
    <n v="10"/>
    <s v="OTROS MATERIALES Y SUMINISTROS"/>
    <s v="RETAINER  50-027-1"/>
    <n v="39121700"/>
    <s v="SELECCIÓN ABREVIADA MENOR CUANTÍA"/>
    <n v="4"/>
    <n v="7"/>
    <n v="100"/>
    <n v="2976000"/>
    <s v="UNIDAD"/>
    <s v="NO SOLICITADAS"/>
  </r>
  <r>
    <x v="3"/>
    <s v="204-4-23"/>
    <n v="10"/>
    <s v="OTROS MATERIALES Y SUMINISTROS"/>
    <s v="RETAINER   V4-201"/>
    <n v="39121700"/>
    <s v="SELECCIÓN ABREVIADA MENOR CUANTÍA"/>
    <n v="4"/>
    <n v="7"/>
    <n v="100"/>
    <n v="1860000"/>
    <s v="UNIDAD"/>
    <s v="NO SOLICITADAS"/>
  </r>
  <r>
    <x v="3"/>
    <s v="204-4-23"/>
    <n v="10"/>
    <s v="OTROS MATERIALES Y SUMINISTROS"/>
    <s v="RETAINER  1940-5"/>
    <n v="39121700"/>
    <s v="SELECCIÓN ABREVIADA MENOR CUANTÍA"/>
    <n v="4"/>
    <n v="7"/>
    <n v="100"/>
    <n v="2976000"/>
    <s v="UNIDAD"/>
    <s v="NO SOLICITADAS"/>
  </r>
  <r>
    <x v="3"/>
    <s v="204-4-23"/>
    <n v="10"/>
    <s v="OTROS MATERIALES Y SUMINISTROS"/>
    <s v="RETAINER  V4-106"/>
    <n v="39121700"/>
    <s v="SELECCIÓN ABREVIADA MENOR CUANTÍA"/>
    <n v="4"/>
    <n v="7"/>
    <n v="100"/>
    <n v="2232000"/>
    <s v="UNIDAD"/>
    <s v="NO SOLICITADAS"/>
  </r>
  <r>
    <x v="3"/>
    <s v="204-4-23"/>
    <n v="10"/>
    <s v="OTROS MATERIALES Y SUMINISTROS"/>
    <s v="RETAINER  100-150-1"/>
    <n v="39121700"/>
    <s v="SELECCIÓN ABREVIADA MENOR CUANTÍA"/>
    <n v="4"/>
    <n v="7"/>
    <n v="30"/>
    <n v="1302000"/>
    <s v="UNIDAD"/>
    <s v="NO SOLICITADAS"/>
  </r>
  <r>
    <x v="3"/>
    <s v="204-4-23"/>
    <n v="10"/>
    <s v="OTROS MATERIALES Y SUMINISTROS"/>
    <s v="RIMAS  RIMAS NO. 10"/>
    <n v="39121700"/>
    <s v="SELECCIÓN ABREVIADA MENOR CUANTÍA"/>
    <n v="4"/>
    <n v="7"/>
    <n v="30"/>
    <n v="1785600"/>
    <s v="UNIDAD"/>
    <s v="NO SOLICITADAS"/>
  </r>
  <r>
    <x v="3"/>
    <s v="204-4-23"/>
    <n v="10"/>
    <s v="OTROS MATERIALES Y SUMINISTROS"/>
    <s v="RIMAS  RIMAS NO. 30"/>
    <n v="39121700"/>
    <s v="SELECCIÓN ABREVIADA MENOR CUANTÍA"/>
    <n v="4"/>
    <n v="7"/>
    <n v="30"/>
    <n v="1785600"/>
    <s v="UNIDAD"/>
    <s v="NO SOLICITADAS"/>
  </r>
  <r>
    <x v="3"/>
    <s v="204-4-23"/>
    <n v="10"/>
    <s v="OTROS MATERIALES Y SUMINISTROS"/>
    <s v="RIMAS  RIMAS NO. 40"/>
    <n v="39121700"/>
    <s v="SELECCIÓN ABREVIADA MENOR CUANTÍA"/>
    <n v="4"/>
    <n v="7"/>
    <n v="30"/>
    <n v="1785600"/>
    <s v="UNIDAD"/>
    <s v="NO SOLICITADAS"/>
  </r>
  <r>
    <x v="3"/>
    <s v="204-4-23"/>
    <n v="10"/>
    <s v="OTROS MATERIALES Y SUMINISTROS"/>
    <s v="RIMAS  RIMAS NO. 5"/>
    <n v="39121700"/>
    <s v="SELECCIÓN ABREVIADA MENOR CUANTÍA"/>
    <n v="4"/>
    <n v="7"/>
    <n v="30"/>
    <n v="1785600"/>
    <s v="UNIDAD"/>
    <s v="NO SOLICITADAS"/>
  </r>
  <r>
    <x v="3"/>
    <s v="204-4-23"/>
    <n v="10"/>
    <s v="OTROS MATERIALES Y SUMINISTROS"/>
    <s v="RING    1943-5"/>
    <n v="31162200"/>
    <s v="SELECCIÓN ABREVIADA MENOR CUANTÍA"/>
    <n v="4"/>
    <n v="7"/>
    <n v="100"/>
    <n v="2976000"/>
    <s v="UNIDAD"/>
    <s v="NO SOLICITADAS"/>
  </r>
  <r>
    <x v="3"/>
    <s v="204-4-23"/>
    <n v="10"/>
    <s v="OTROS MATERIALES Y SUMINISTROS"/>
    <s v="RIVET  MS20600AD 4W2"/>
    <n v="31162200"/>
    <s v="SELECCIÓN ABREVIADA MENOR CUANTÍA"/>
    <n v="4"/>
    <n v="7"/>
    <n v="300"/>
    <n v="1116000"/>
    <s v="UNIDAD"/>
    <s v="NO SOLICITADAS"/>
  </r>
  <r>
    <x v="3"/>
    <s v="204-4-23"/>
    <n v="10"/>
    <s v="OTROS MATERIALES Y SUMINISTROS"/>
    <s v="RIVET  MS20600AD 4W3"/>
    <n v="31162200"/>
    <s v="SELECCIÓN ABREVIADA MENOR CUANTÍA"/>
    <n v="4"/>
    <n v="7"/>
    <n v="300"/>
    <n v="1116000"/>
    <s v="UNIDAD"/>
    <s v="NO SOLICITADAS"/>
  </r>
  <r>
    <x v="3"/>
    <s v="204-4-23"/>
    <n v="10"/>
    <s v="OTROS MATERIALES Y SUMINISTROS"/>
    <s v="RIVET  MS20600AD 4W4"/>
    <n v="31162200"/>
    <s v="SELECCIÓN ABREVIADA MENOR CUANTÍA"/>
    <n v="4"/>
    <n v="7"/>
    <n v="300"/>
    <n v="1116000"/>
    <s v="UNIDAD"/>
    <s v="NO SOLICITADAS"/>
  </r>
  <r>
    <x v="3"/>
    <s v="204-4-23"/>
    <n v="10"/>
    <s v="OTROS MATERIALES Y SUMINISTROS"/>
    <s v="RIVET  MS20600AD 4W5"/>
    <n v="31162200"/>
    <s v="SELECCIÓN ABREVIADA MENOR CUANTÍA"/>
    <n v="4"/>
    <n v="7"/>
    <n v="300"/>
    <n v="558000"/>
    <s v="UNIDAD"/>
    <s v="NO SOLICITADAS"/>
  </r>
  <r>
    <x v="3"/>
    <s v="204-4-23"/>
    <n v="10"/>
    <s v="OTROS MATERIALES Y SUMINISTROS"/>
    <s v="RIVET  MS20600AD 4W6"/>
    <n v="31162200"/>
    <s v="SELECCIÓN ABREVIADA MENOR CUANTÍA"/>
    <n v="4"/>
    <n v="7"/>
    <n v="300"/>
    <n v="558000"/>
    <s v="UNIDAD"/>
    <s v="NO SOLICITADAS"/>
  </r>
  <r>
    <x v="3"/>
    <s v="204-4-23"/>
    <n v="10"/>
    <s v="OTROS MATERIALES Y SUMINISTROS"/>
    <s v="RIVET   W MS20605S-3W-5"/>
    <n v="31162200"/>
    <s v="SELECCIÓN ABREVIADA MENOR CUANTÍA"/>
    <n v="4"/>
    <n v="7"/>
    <n v="300"/>
    <n v="1116000"/>
    <s v="UNIDAD"/>
    <s v="NO SOLICITADAS"/>
  </r>
  <r>
    <x v="3"/>
    <s v="204-4-23"/>
    <n v="10"/>
    <s v="OTROS MATERIALES Y SUMINISTROS"/>
    <s v="RIVET   W MS20605S-3W-4"/>
    <n v="31162200"/>
    <s v="SELECCIÓN ABREVIADA MENOR CUANTÍA"/>
    <n v="4"/>
    <n v="7"/>
    <n v="300"/>
    <n v="1116000"/>
    <s v="UNIDAD"/>
    <s v="NO SOLICITADAS"/>
  </r>
  <r>
    <x v="3"/>
    <s v="204-4-23"/>
    <n v="10"/>
    <s v="OTROS MATERIALES Y SUMINISTROS"/>
    <s v="RIVET   W MS20605S-3W-6"/>
    <n v="31162200"/>
    <s v="SELECCIÓN ABREVIADA MENOR CUANTÍA"/>
    <n v="4"/>
    <n v="7"/>
    <n v="300"/>
    <n v="1116000"/>
    <s v="UNIDAD"/>
    <s v="NO SOLICITADAS"/>
  </r>
  <r>
    <x v="3"/>
    <s v="204-4-23"/>
    <n v="10"/>
    <s v="OTROS MATERIALES Y SUMINISTROS"/>
    <s v="RIVET BLIND HUCK  OSR10A"/>
    <n v="31162200"/>
    <s v="SELECCIÓN ABREVIADA MENOR CUANTÍA"/>
    <n v="4"/>
    <n v="7"/>
    <n v="30"/>
    <n v="4650000"/>
    <s v="UNIDAD"/>
    <s v="NO SOLICITADAS"/>
  </r>
  <r>
    <x v="3"/>
    <s v="204-4-23"/>
    <n v="10"/>
    <s v="OTROS MATERIALES Y SUMINISTROS"/>
    <s v="RIVET BLIND HUCK  OSR10B"/>
    <n v="31162200"/>
    <s v="SELECCIÓN ABREVIADA MENOR CUANTÍA"/>
    <n v="4"/>
    <n v="7"/>
    <n v="30"/>
    <n v="4650000"/>
    <s v="UNIDAD"/>
    <s v="NO SOLICITADAS"/>
  </r>
  <r>
    <x v="3"/>
    <s v="204-4-23"/>
    <n v="10"/>
    <s v="OTROS MATERIALES Y SUMINISTROS"/>
    <s v="RIVET BLIND HUCK  OSR10C"/>
    <n v="31162200"/>
    <s v="SELECCIÓN ABREVIADA MENOR CUANTÍA"/>
    <n v="4"/>
    <n v="7"/>
    <n v="30"/>
    <n v="4650000"/>
    <s v="UNIDAD"/>
    <s v="NO SOLICITADAS"/>
  </r>
  <r>
    <x v="3"/>
    <s v="204-4-23"/>
    <n v="10"/>
    <s v="OTROS MATERIALES Y SUMINISTROS"/>
    <s v="RIVET BLIND HUCK  OSR10D"/>
    <n v="31162200"/>
    <s v="SELECCIÓN ABREVIADA MENOR CUANTÍA"/>
    <n v="4"/>
    <n v="7"/>
    <n v="30"/>
    <n v="4650000"/>
    <s v="UNIDAD"/>
    <s v="NO SOLICITADAS"/>
  </r>
  <r>
    <x v="3"/>
    <s v="204-4-23"/>
    <n v="10"/>
    <s v="OTROS MATERIALES Y SUMINISTROS"/>
    <s v="RIVET BLIND HUCK  OSR10E"/>
    <n v="31162200"/>
    <s v="SELECCIÓN ABREVIADA MENOR CUANTÍA"/>
    <n v="4"/>
    <n v="7"/>
    <n v="30"/>
    <n v="4650000"/>
    <s v="UNIDAD"/>
    <s v="NO SOLICITADAS"/>
  </r>
  <r>
    <x v="3"/>
    <s v="204-4-23"/>
    <n v="10"/>
    <s v="OTROS MATERIALES Y SUMINISTROS"/>
    <s v="RIVET BLIND HUCK  OSR10F"/>
    <n v="31162200"/>
    <s v="SELECCIÓN ABREVIADA MENOR CUANTÍA"/>
    <n v="4"/>
    <n v="7"/>
    <n v="30"/>
    <n v="4650000"/>
    <s v="UNIDAD"/>
    <s v="NO SOLICITADAS"/>
  </r>
  <r>
    <x v="3"/>
    <s v="204-4-23"/>
    <n v="10"/>
    <s v="OTROS MATERIALES Y SUMINISTROS"/>
    <s v="RIVET BLIND HUCK  OSR10G"/>
    <n v="31162200"/>
    <s v="SELECCIÓN ABREVIADA MENOR CUANTÍA"/>
    <n v="4"/>
    <n v="7"/>
    <n v="30"/>
    <n v="4650000"/>
    <s v="UNIDAD"/>
    <s v="NO SOLICITADAS"/>
  </r>
  <r>
    <x v="3"/>
    <s v="204-4-23"/>
    <n v="10"/>
    <s v="OTROS MATERIALES Y SUMINISTROS"/>
    <s v="RIVET CHERRY MAX  CR 3243 4-1"/>
    <n v="31162200"/>
    <s v="SELECCIÓN ABREVIADA MENOR CUANTÍA"/>
    <n v="4"/>
    <n v="7"/>
    <n v="500"/>
    <n v="1227500"/>
    <s v="UNIDAD"/>
    <s v="NO SOLICITADAS"/>
  </r>
  <r>
    <x v="3"/>
    <s v="204-4-23"/>
    <n v="10"/>
    <s v="OTROS MATERIALES Y SUMINISTROS"/>
    <s v="RIVET CHERRY MAX  CR 3243 4-2"/>
    <n v="31162200"/>
    <s v="SELECCIÓN ABREVIADA MENOR CUANTÍA"/>
    <n v="4"/>
    <n v="7"/>
    <n v="1000"/>
    <n v="4464000"/>
    <s v="UNIDAD"/>
    <s v="NO SOLICITADAS"/>
  </r>
  <r>
    <x v="3"/>
    <s v="204-4-23"/>
    <n v="10"/>
    <s v="OTROS MATERIALES Y SUMINISTROS"/>
    <s v="RIVET CHERRY MAX   CR 3243 4-3"/>
    <n v="31162200"/>
    <s v="SELECCIÓN ABREVIADA MENOR CUANTÍA"/>
    <n v="4"/>
    <n v="7"/>
    <n v="1000"/>
    <n v="4464000"/>
    <s v="UNIDAD"/>
    <s v="NO SOLICITADAS"/>
  </r>
  <r>
    <x v="3"/>
    <s v="204-4-23"/>
    <n v="10"/>
    <s v="OTROS MATERIALES Y SUMINISTROS"/>
    <s v="RIVET CHERRY MAX  CR 3243 4-4"/>
    <n v="31162200"/>
    <s v="SELECCIÓN ABREVIADA MENOR CUANTÍA"/>
    <n v="4"/>
    <n v="7"/>
    <n v="500"/>
    <n v="1227500"/>
    <s v="UNIDAD"/>
    <s v="NO SOLICITADAS"/>
  </r>
  <r>
    <x v="3"/>
    <s v="204-4-23"/>
    <n v="10"/>
    <s v="OTROS MATERIALES Y SUMINISTROS"/>
    <s v="RIVET CHERRY MAX  CR 3552 4-1"/>
    <n v="31162200"/>
    <s v="SELECCIÓN ABREVIADA MENOR CUANTÍA"/>
    <n v="4"/>
    <n v="7"/>
    <n v="100"/>
    <n v="1190400"/>
    <s v="UNIDAD"/>
    <s v="NO SOLICITADAS"/>
  </r>
  <r>
    <x v="3"/>
    <s v="204-4-23"/>
    <n v="10"/>
    <s v="OTROS MATERIALES Y SUMINISTROS"/>
    <s v="RIVET CHERRY MAX  CR 3552 4-2"/>
    <n v="31162200"/>
    <s v="SELECCIÓN ABREVIADA MENOR CUANTÍA"/>
    <n v="4"/>
    <n v="7"/>
    <n v="100"/>
    <n v="892800"/>
    <s v="UNIDAD"/>
    <s v="NO SOLICITADAS"/>
  </r>
  <r>
    <x v="3"/>
    <s v="204-4-23"/>
    <n v="10"/>
    <s v="OTROS MATERIALES Y SUMINISTROS"/>
    <s v="RIVET CHERRY MAX  CR 3552 4-3"/>
    <n v="31162200"/>
    <s v="SELECCIÓN ABREVIADA MENOR CUANTÍA"/>
    <n v="4"/>
    <n v="7"/>
    <n v="100"/>
    <n v="892800"/>
    <s v="UNIDAD"/>
    <s v="NO SOLICITADAS"/>
  </r>
  <r>
    <x v="3"/>
    <s v="204-4-23"/>
    <n v="10"/>
    <s v="OTROS MATERIALES Y SUMINISTROS"/>
    <s v="RIVET CHERRY MAX  CR 3552 4-4"/>
    <n v="31162200"/>
    <s v="SELECCIÓN ABREVIADA MENOR CUANTÍA"/>
    <n v="4"/>
    <n v="7"/>
    <n v="100"/>
    <n v="892800"/>
    <s v="UNIDAD"/>
    <s v="NO SOLICITADAS"/>
  </r>
  <r>
    <x v="3"/>
    <s v="204-4-23"/>
    <n v="10"/>
    <s v="OTROS MATERIALES Y SUMINISTROS"/>
    <s v="RIVET CHERRY MAX  CR 3552 4-5"/>
    <n v="31162200"/>
    <s v="SELECCIÓN ABREVIADA MENOR CUANTÍA"/>
    <n v="4"/>
    <n v="7"/>
    <n v="100"/>
    <n v="892800"/>
    <s v="UNIDAD"/>
    <s v="NO SOLICITADAS"/>
  </r>
  <r>
    <x v="3"/>
    <s v="204-4-23"/>
    <n v="10"/>
    <s v="OTROS MATERIALES Y SUMINISTROS"/>
    <s v="RIVET CHERRY MAX  CR 3552 5-1"/>
    <n v="31162200"/>
    <s v="SELECCIÓN ABREVIADA MENOR CUANTÍA"/>
    <n v="4"/>
    <n v="7"/>
    <n v="100"/>
    <n v="892800"/>
    <s v="UNIDAD"/>
    <s v="NO SOLICITADAS"/>
  </r>
  <r>
    <x v="3"/>
    <s v="204-4-23"/>
    <n v="10"/>
    <s v="OTROS MATERIALES Y SUMINISTROS"/>
    <s v="RIVET CHERRY MAX  CR 3552 5-2"/>
    <n v="31162200"/>
    <s v="SELECCIÓN ABREVIADA MENOR CUANTÍA"/>
    <n v="4"/>
    <n v="7"/>
    <n v="100"/>
    <n v="892800"/>
    <s v="UNIDAD"/>
    <s v="NO SOLICITADAS"/>
  </r>
  <r>
    <x v="3"/>
    <s v="204-4-23"/>
    <n v="10"/>
    <s v="OTROS MATERIALES Y SUMINISTROS"/>
    <s v="RIVET CHERRY MAX  CR 3552 5-3"/>
    <n v="31162200"/>
    <s v="SELECCIÓN ABREVIADA MENOR CUANTÍA"/>
    <n v="4"/>
    <n v="7"/>
    <n v="100"/>
    <n v="892800"/>
    <s v="UNIDAD"/>
    <s v="NO SOLICITADAS"/>
  </r>
  <r>
    <x v="3"/>
    <s v="204-4-23"/>
    <n v="10"/>
    <s v="OTROS MATERIALES Y SUMINISTROS"/>
    <s v="RIVET CHERRY MAX  CR 3552 5-4"/>
    <n v="31162200"/>
    <s v="SELECCIÓN ABREVIADA MENOR CUANTÍA"/>
    <n v="4"/>
    <n v="7"/>
    <n v="100"/>
    <n v="892800"/>
    <s v="UNIDAD"/>
    <s v="NO SOLICITADAS"/>
  </r>
  <r>
    <x v="3"/>
    <s v="204-4-23"/>
    <n v="10"/>
    <s v="OTROS MATERIALES Y SUMINISTROS"/>
    <s v="RIVET CHERRY MAX  CR 3552 5-5"/>
    <n v="31162200"/>
    <s v="SELECCIÓN ABREVIADA MENOR CUANTÍA"/>
    <n v="4"/>
    <n v="7"/>
    <n v="100"/>
    <n v="1116000"/>
    <s v="UNIDAD"/>
    <s v="NO SOLICITADAS"/>
  </r>
  <r>
    <x v="3"/>
    <s v="204-4-23"/>
    <n v="10"/>
    <s v="OTROS MATERIALES Y SUMINISTROS"/>
    <s v="RIVET CHERRY MAX  CR 3553 4-1"/>
    <n v="31162200"/>
    <s v="SELECCIÓN ABREVIADA MENOR CUANTÍA"/>
    <n v="4"/>
    <n v="7"/>
    <n v="100"/>
    <n v="892800"/>
    <s v="UNIDAD"/>
    <s v="NO SOLICITADAS"/>
  </r>
  <r>
    <x v="3"/>
    <s v="204-4-23"/>
    <n v="10"/>
    <s v="OTROS MATERIALES Y SUMINISTROS"/>
    <s v="RIVET CHERRY MAX  CR 3553 4-2"/>
    <n v="31162200"/>
    <s v="SELECCIÓN ABREVIADA MENOR CUANTÍA"/>
    <n v="4"/>
    <n v="7"/>
    <n v="100"/>
    <n v="892800"/>
    <s v="UNIDAD"/>
    <s v="NO SOLICITADAS"/>
  </r>
  <r>
    <x v="3"/>
    <s v="204-4-23"/>
    <n v="10"/>
    <s v="OTROS MATERIALES Y SUMINISTROS"/>
    <s v="RIVET CHERRY MAX  CR 3553 4-3"/>
    <n v="31162200"/>
    <s v="SELECCIÓN ABREVIADA MENOR CUANTÍA"/>
    <n v="4"/>
    <n v="7"/>
    <n v="100"/>
    <n v="892800"/>
    <s v="UNIDAD"/>
    <s v="NO SOLICITADAS"/>
  </r>
  <r>
    <x v="3"/>
    <s v="204-4-23"/>
    <n v="10"/>
    <s v="OTROS MATERIALES Y SUMINISTROS"/>
    <s v="RIVET CHERRY MAX  CR 3553 4-4"/>
    <n v="31162200"/>
    <s v="SELECCIÓN ABREVIADA MENOR CUANTÍA"/>
    <n v="4"/>
    <n v="7"/>
    <n v="100"/>
    <n v="892800"/>
    <s v="UNIDAD"/>
    <s v="NO SOLICITADAS"/>
  </r>
  <r>
    <x v="3"/>
    <s v="204-4-23"/>
    <n v="10"/>
    <s v="OTROS MATERIALES Y SUMINISTROS"/>
    <s v="RIVET CHERRY MAX  CR 3553 4-5"/>
    <n v="31162200"/>
    <s v="SELECCIÓN ABREVIADA MENOR CUANTÍA"/>
    <n v="4"/>
    <n v="7"/>
    <n v="100"/>
    <n v="892800"/>
    <s v="UNIDAD"/>
    <s v="NO SOLICITADAS"/>
  </r>
  <r>
    <x v="3"/>
    <s v="204-4-23"/>
    <n v="10"/>
    <s v="OTROS MATERIALES Y SUMINISTROS"/>
    <s v="RIVET CHERRY MAX  CR 3553 5-1"/>
    <n v="31162200"/>
    <s v="SELECCIÓN ABREVIADA MENOR CUANTÍA"/>
    <n v="4"/>
    <n v="7"/>
    <n v="100"/>
    <n v="1116000"/>
    <s v="UNIDAD"/>
    <s v="NO SOLICITADAS"/>
  </r>
  <r>
    <x v="3"/>
    <s v="204-4-23"/>
    <n v="10"/>
    <s v="OTROS MATERIALES Y SUMINISTROS"/>
    <s v="RIVET CHERRY MAX  CR 3553 5-2"/>
    <n v="31162200"/>
    <s v="SELECCIÓN ABREVIADA MENOR CUANTÍA"/>
    <n v="4"/>
    <n v="7"/>
    <n v="100"/>
    <n v="1116000"/>
    <s v="UNIDAD"/>
    <s v="NO SOLICITADAS"/>
  </r>
  <r>
    <x v="3"/>
    <s v="204-4-23"/>
    <n v="10"/>
    <s v="OTROS MATERIALES Y SUMINISTROS"/>
    <s v="RIVET CHERRY MAX  CR 3553 5-3"/>
    <n v="31162200"/>
    <s v="SELECCIÓN ABREVIADA MENOR CUANTÍA"/>
    <n v="4"/>
    <n v="7"/>
    <n v="100"/>
    <n v="1116000"/>
    <s v="UNIDAD"/>
    <s v="NO SOLICITADAS"/>
  </r>
  <r>
    <x v="3"/>
    <s v="204-4-23"/>
    <n v="10"/>
    <s v="OTROS MATERIALES Y SUMINISTROS"/>
    <s v="RIVET CHERRY MAX   CR 3553 5-4"/>
    <n v="31162200"/>
    <s v="SELECCIÓN ABREVIADA MENOR CUANTÍA"/>
    <n v="4"/>
    <n v="7"/>
    <n v="100"/>
    <n v="1116000"/>
    <s v="UNIDAD"/>
    <s v="NO SOLICITADAS"/>
  </r>
  <r>
    <x v="3"/>
    <s v="204-4-23"/>
    <n v="10"/>
    <s v="OTROS MATERIALES Y SUMINISTROS"/>
    <s v="RIVET CHERRY MAX   CR 3553 5-5"/>
    <n v="31162200"/>
    <s v="SELECCIÓN ABREVIADA MENOR CUANTÍA"/>
    <n v="4"/>
    <n v="7"/>
    <n v="100"/>
    <n v="1190400"/>
    <s v="UNIDAD"/>
    <s v="NO SOLICITADAS"/>
  </r>
  <r>
    <x v="3"/>
    <s v="204-4-23"/>
    <n v="10"/>
    <s v="OTROS MATERIALES Y SUMINISTROS"/>
    <s v="RIVET H LOCK HL36PB6-12 "/>
    <n v="31162200"/>
    <s v="SELECCIÓN ABREVIADA MENOR CUANTÍA"/>
    <n v="4"/>
    <n v="7"/>
    <n v="25"/>
    <n v="775000"/>
    <s v="UNIDAD"/>
    <s v="NO SOLICITADAS"/>
  </r>
  <r>
    <x v="3"/>
    <s v="204-4-23"/>
    <n v="10"/>
    <s v="OTROS MATERIALES Y SUMINISTROS"/>
    <s v="RIVET H LOCK HL64 5-10 COLLAR HL 87-5"/>
    <n v="31162200"/>
    <s v="SELECCIÓN ABREVIADA MENOR CUANTÍA"/>
    <n v="4"/>
    <n v="7"/>
    <n v="25"/>
    <n v="930000"/>
    <s v="UNIDAD"/>
    <s v="NO SOLICITADAS"/>
  </r>
  <r>
    <x v="3"/>
    <s v="204-4-23"/>
    <n v="10"/>
    <s v="OTROS MATERIALES Y SUMINISTROS"/>
    <s v="RIVET H LOCK HL64 5-3 COLLAR HL 87-5"/>
    <n v="31162200"/>
    <s v="SELECCIÓN ABREVIADA MENOR CUANTÍA"/>
    <n v="4"/>
    <n v="7"/>
    <n v="25"/>
    <n v="372000"/>
    <s v="UNIDAD"/>
    <s v="NO SOLICITADAS"/>
  </r>
  <r>
    <x v="3"/>
    <s v="204-4-23"/>
    <n v="10"/>
    <s v="OTROS MATERIALES Y SUMINISTROS"/>
    <s v="RIVET H LOCK HL64 5-4 COLLAR HL 87-5"/>
    <n v="31162200"/>
    <s v="SELECCIÓN ABREVIADA MENOR CUANTÍA"/>
    <n v="4"/>
    <n v="7"/>
    <n v="25"/>
    <n v="372000"/>
    <s v="UNIDAD"/>
    <s v="NO SOLICITADAS"/>
  </r>
  <r>
    <x v="3"/>
    <s v="204-4-23"/>
    <n v="10"/>
    <s v="OTROS MATERIALES Y SUMINISTROS"/>
    <s v="RIVET H LOCK  HL64 5-5 COLLAR HL 87-5"/>
    <n v="31162200"/>
    <s v="SELECCIÓN ABREVIADA MENOR CUANTÍA"/>
    <n v="4"/>
    <n v="7"/>
    <n v="25"/>
    <n v="372000"/>
    <s v="UNIDAD"/>
    <s v="NO SOLICITADAS"/>
  </r>
  <r>
    <x v="3"/>
    <s v="204-4-23"/>
    <n v="10"/>
    <s v="OTROS MATERIALES Y SUMINISTROS"/>
    <s v="RIVET H LOCK  HL64 5-6 COLLAR HL 87-5"/>
    <n v="31162200"/>
    <s v="SELECCIÓN ABREVIADA MENOR CUANTÍA"/>
    <n v="4"/>
    <n v="7"/>
    <n v="25"/>
    <n v="372000"/>
    <s v="UNIDAD"/>
    <s v="NO SOLICITADAS"/>
  </r>
  <r>
    <x v="3"/>
    <s v="204-4-23"/>
    <n v="10"/>
    <s v="OTROS MATERIALES Y SUMINISTROS"/>
    <s v="RIVET H LOCK  HL64 5-7 COLLAR HL 87-5"/>
    <n v="31162200"/>
    <s v="SELECCIÓN ABREVIADA MENOR CUANTÍA"/>
    <n v="4"/>
    <n v="7"/>
    <n v="25"/>
    <n v="372000"/>
    <s v="UNIDAD"/>
    <s v="NO SOLICITADAS"/>
  </r>
  <r>
    <x v="3"/>
    <s v="204-4-23"/>
    <n v="10"/>
    <s v="OTROS MATERIALES Y SUMINISTROS"/>
    <s v="RIVET H LOCK  HL64 5-8 COLLAR HL 87-5"/>
    <n v="31162200"/>
    <s v="SELECCIÓN ABREVIADA MENOR CUANTÍA"/>
    <n v="4"/>
    <n v="7"/>
    <n v="25"/>
    <n v="372000"/>
    <s v="UNIDAD"/>
    <s v="NO SOLICITADAS"/>
  </r>
  <r>
    <x v="3"/>
    <s v="204-4-23"/>
    <n v="10"/>
    <s v="OTROS MATERIALES Y SUMINISTROS"/>
    <s v="RIVET H LOCK HL64 5-9 COLLAR HL 87-5"/>
    <n v="31162200"/>
    <s v="SELECCIÓN ABREVIADA MENOR CUANTÍA"/>
    <n v="4"/>
    <n v="7"/>
    <n v="25"/>
    <n v="372000"/>
    <s v="UNIDAD"/>
    <s v="NO SOLICITADAS"/>
  </r>
  <r>
    <x v="3"/>
    <s v="204-4-23"/>
    <n v="10"/>
    <s v="OTROS MATERIALES Y SUMINISTROS"/>
    <s v="RIVET H LOCK  HL64 6-10 COLLAR HL 87-6"/>
    <n v="31162200"/>
    <s v="SELECCIÓN ABREVIADA MENOR CUANTÍA"/>
    <n v="4"/>
    <n v="7"/>
    <n v="25"/>
    <n v="372000"/>
    <s v="UNIDAD"/>
    <s v="NO SOLICITADAS"/>
  </r>
  <r>
    <x v="3"/>
    <s v="204-4-23"/>
    <n v="10"/>
    <s v="OTROS MATERIALES Y SUMINISTROS"/>
    <s v="RIVET H LOCK  HL64 6-4 COLLAR HL 87-6"/>
    <n v="31162200"/>
    <s v="SELECCIÓN ABREVIADA MENOR CUANTÍA"/>
    <n v="4"/>
    <n v="7"/>
    <n v="25"/>
    <n v="372000"/>
    <s v="UNIDAD"/>
    <s v="NO SOLICITADAS"/>
  </r>
  <r>
    <x v="3"/>
    <s v="204-4-23"/>
    <n v="10"/>
    <s v="OTROS MATERIALES Y SUMINISTROS"/>
    <s v="RIVET H LOCK  HL64 6-5 COLLAR HL 87-6"/>
    <n v="31162200"/>
    <s v="SELECCIÓN ABREVIADA MENOR CUANTÍA"/>
    <n v="4"/>
    <n v="7"/>
    <n v="25"/>
    <n v="372000"/>
    <s v="UNIDAD"/>
    <s v="NO SOLICITADAS"/>
  </r>
  <r>
    <x v="3"/>
    <s v="204-4-23"/>
    <n v="10"/>
    <s v="OTROS MATERIALES Y SUMINISTROS"/>
    <s v="RIVET H LOCK  HL64 6-6 COLLAR HL 87-6"/>
    <n v="31162200"/>
    <s v="SELECCIÓN ABREVIADA MENOR CUANTÍA"/>
    <n v="4"/>
    <n v="7"/>
    <n v="25"/>
    <n v="372000"/>
    <s v="UNIDAD"/>
    <s v="NO SOLICITADAS"/>
  </r>
  <r>
    <x v="3"/>
    <s v="204-4-23"/>
    <n v="10"/>
    <s v="OTROS MATERIALES Y SUMINISTROS"/>
    <s v="RIVET H LOCK  HL64 6-7 COLLAR HL 87-6"/>
    <n v="31162200"/>
    <s v="SELECCIÓN ABREVIADA MENOR CUANTÍA"/>
    <n v="4"/>
    <n v="7"/>
    <n v="25"/>
    <n v="372000"/>
    <s v="UNIDAD"/>
    <s v="NO SOLICITADAS"/>
  </r>
  <r>
    <x v="3"/>
    <s v="204-4-23"/>
    <n v="10"/>
    <s v="OTROS MATERIALES Y SUMINISTROS"/>
    <s v="RIVET H LOCK  HL64 6-8 COLLAR HL 87-6"/>
    <n v="31162200"/>
    <s v="SELECCIÓN ABREVIADA MENOR CUANTÍA"/>
    <n v="4"/>
    <n v="7"/>
    <n v="25"/>
    <n v="372000"/>
    <s v="UNIDAD"/>
    <s v="NO SOLICITADAS"/>
  </r>
  <r>
    <x v="3"/>
    <s v="204-4-23"/>
    <n v="10"/>
    <s v="OTROS MATERIALES Y SUMINISTROS"/>
    <s v="RIVET H LOCK  HL64 6-9 COLLAR HL 87-6"/>
    <n v="31162200"/>
    <s v="SELECCIÓN ABREVIADA MENOR CUANTÍA"/>
    <n v="4"/>
    <n v="7"/>
    <n v="25"/>
    <n v="372000"/>
    <s v="UNIDAD"/>
    <s v="NO SOLICITADAS"/>
  </r>
  <r>
    <x v="3"/>
    <s v="204-4-23"/>
    <n v="10"/>
    <s v="OTROS MATERIALES Y SUMINISTROS"/>
    <s v="RIVET H LOCK   HL19 5-10 COLLAR HL 94-5"/>
    <n v="31162200"/>
    <s v="SELECCIÓN ABREVIADA MENOR CUANTÍA"/>
    <n v="4"/>
    <n v="7"/>
    <n v="25"/>
    <n v="372000"/>
    <s v="UNIDAD"/>
    <s v="NO SOLICITADAS"/>
  </r>
  <r>
    <x v="3"/>
    <s v="204-4-23"/>
    <n v="10"/>
    <s v="OTROS MATERIALES Y SUMINISTROS"/>
    <s v="RIVET H LOCK  HL19 5-2 COLLAR HL 94-5"/>
    <n v="31162200"/>
    <s v="SELECCIÓN ABREVIADA MENOR CUANTÍA"/>
    <n v="4"/>
    <n v="7"/>
    <n v="25"/>
    <n v="372000"/>
    <s v="UNIDAD"/>
    <s v="NO SOLICITADAS"/>
  </r>
  <r>
    <x v="3"/>
    <s v="204-4-23"/>
    <n v="10"/>
    <s v="OTROS MATERIALES Y SUMINISTROS"/>
    <s v="RIVET H LOCK   HL19 5-3 COLLAR HL 94-5"/>
    <n v="31162200"/>
    <s v="SELECCIÓN ABREVIADA MENOR CUANTÍA"/>
    <n v="4"/>
    <n v="7"/>
    <n v="25"/>
    <n v="372000"/>
    <s v="UNIDAD"/>
    <s v="NO SOLICITADAS"/>
  </r>
  <r>
    <x v="3"/>
    <s v="204-4-23"/>
    <n v="10"/>
    <s v="OTROS MATERIALES Y SUMINISTROS"/>
    <s v="RIVET H LOCK   HL19 5-4 COLLAR HL 94-5"/>
    <n v="31162200"/>
    <s v="SELECCIÓN ABREVIADA MENOR CUANTÍA"/>
    <n v="4"/>
    <n v="7"/>
    <n v="25"/>
    <n v="372000"/>
    <s v="UNIDAD"/>
    <s v="NO SOLICITADAS"/>
  </r>
  <r>
    <x v="3"/>
    <s v="204-4-23"/>
    <n v="10"/>
    <s v="OTROS MATERIALES Y SUMINISTROS"/>
    <s v="RIVET H LOCK   HL19 5-5 COLLAR HL 94-5"/>
    <n v="31162200"/>
    <s v="SELECCIÓN ABREVIADA MENOR CUANTÍA"/>
    <n v="4"/>
    <n v="7"/>
    <n v="25"/>
    <n v="372000"/>
    <s v="UNIDAD"/>
    <s v="NO SOLICITADAS"/>
  </r>
  <r>
    <x v="3"/>
    <s v="204-4-23"/>
    <n v="10"/>
    <s v="OTROS MATERIALES Y SUMINISTROS"/>
    <s v="RIVET H LOCK   HL19 5-6 COLLAR HL 94-5"/>
    <n v="31162200"/>
    <s v="SELECCIÓN ABREVIADA MENOR CUANTÍA"/>
    <n v="4"/>
    <n v="7"/>
    <n v="25"/>
    <n v="372000"/>
    <s v="UNIDAD"/>
    <s v="NO SOLICITADAS"/>
  </r>
  <r>
    <x v="3"/>
    <s v="204-4-23"/>
    <n v="10"/>
    <s v="OTROS MATERIALES Y SUMINISTROS"/>
    <s v="RIVET H LOCK   HL19 5-7 COLLAR HL 94-5"/>
    <n v="31162200"/>
    <s v="SELECCIÓN ABREVIADA MENOR CUANTÍA"/>
    <n v="4"/>
    <n v="7"/>
    <n v="25"/>
    <n v="372000"/>
    <s v="UNIDAD"/>
    <s v="NO SOLICITADAS"/>
  </r>
  <r>
    <x v="3"/>
    <s v="204-4-23"/>
    <n v="10"/>
    <s v="OTROS MATERIALES Y SUMINISTROS"/>
    <s v="RIVET H LOCK   HL19 5-8 COLLAR HL 94-5"/>
    <n v="31162200"/>
    <s v="SELECCIÓN ABREVIADA MENOR CUANTÍA"/>
    <n v="4"/>
    <n v="7"/>
    <n v="25"/>
    <n v="372000"/>
    <s v="UNIDAD"/>
    <s v="NO SOLICITADAS"/>
  </r>
  <r>
    <x v="3"/>
    <s v="204-4-23"/>
    <n v="10"/>
    <s v="OTROS MATERIALES Y SUMINISTROS"/>
    <s v="RIVET H LOCK  HL19 5-9 COLLAR HL 94-5"/>
    <n v="31162200"/>
    <s v="SELECCIÓN ABREVIADA MENOR CUANTÍA"/>
    <n v="4"/>
    <n v="7"/>
    <n v="25"/>
    <n v="372000"/>
    <s v="UNIDAD"/>
    <s v="NO SOLICITADAS"/>
  </r>
  <r>
    <x v="3"/>
    <s v="204-4-23"/>
    <n v="10"/>
    <s v="OTROS MATERIALES Y SUMINISTROS"/>
    <s v="RIVET H LOCK   HL19 6-10 COLLAR HL 94-6"/>
    <n v="31162200"/>
    <s v="SELECCIÓN ABREVIADA MENOR CUANTÍA"/>
    <n v="4"/>
    <n v="7"/>
    <n v="25"/>
    <n v="372000"/>
    <s v="UNIDAD"/>
    <s v="NO SOLICITADAS"/>
  </r>
  <r>
    <x v="3"/>
    <s v="204-4-23"/>
    <n v="10"/>
    <s v="OTROS MATERIALES Y SUMINISTROS"/>
    <s v="RIVET H LOCK  HL19 6-2 COLLAR HL 94-6"/>
    <n v="31162200"/>
    <s v="SELECCIÓN ABREVIADA MENOR CUANTÍA"/>
    <n v="4"/>
    <n v="7"/>
    <n v="25"/>
    <n v="372000"/>
    <s v="UNIDAD"/>
    <s v="NO SOLICITADAS"/>
  </r>
  <r>
    <x v="3"/>
    <s v="204-4-23"/>
    <n v="10"/>
    <s v="OTROS MATERIALES Y SUMINISTROS"/>
    <s v="RIVET H LOCK   HL19 6-3 COLLAR HL 94-6"/>
    <n v="31162200"/>
    <s v="SELECCIÓN ABREVIADA MENOR CUANTÍA"/>
    <n v="4"/>
    <n v="7"/>
    <n v="25"/>
    <n v="372000"/>
    <s v="UNIDAD"/>
    <s v="NO SOLICITADAS"/>
  </r>
  <r>
    <x v="3"/>
    <s v="204-4-23"/>
    <n v="10"/>
    <s v="OTROS MATERIALES Y SUMINISTROS"/>
    <s v="RIVET H LOCK   HL19 6-4 COLLAR HL 94-6"/>
    <n v="31162200"/>
    <s v="SELECCIÓN ABREVIADA MENOR CUANTÍA"/>
    <n v="4"/>
    <n v="7"/>
    <n v="25"/>
    <n v="372000"/>
    <s v="UNIDAD"/>
    <s v="NO SOLICITADAS"/>
  </r>
  <r>
    <x v="3"/>
    <s v="204-4-23"/>
    <n v="10"/>
    <s v="OTROS MATERIALES Y SUMINISTROS"/>
    <s v="RIVET H LOCK   HL19 6-5 COLLAR HL 94-6"/>
    <n v="31162200"/>
    <s v="SELECCIÓN ABREVIADA MENOR CUANTÍA"/>
    <n v="4"/>
    <n v="7"/>
    <n v="25"/>
    <n v="372000"/>
    <s v="UNIDAD"/>
    <s v="NO SOLICITADAS"/>
  </r>
  <r>
    <x v="3"/>
    <s v="204-4-23"/>
    <n v="10"/>
    <s v="OTROS MATERIALES Y SUMINISTROS"/>
    <s v="RIVET H LOCK  HL19 6-6 COLLAR HL 94-6"/>
    <n v="31162200"/>
    <s v="SELECCIÓN ABREVIADA MENOR CUANTÍA"/>
    <n v="4"/>
    <n v="7"/>
    <n v="25"/>
    <n v="372000"/>
    <s v="UNIDAD"/>
    <s v="NO SOLICITADAS"/>
  </r>
  <r>
    <x v="3"/>
    <s v="204-4-23"/>
    <n v="10"/>
    <s v="OTROS MATERIALES Y SUMINISTROS"/>
    <s v="RIVET H LOCK   HL19 6-7 COLLAR HL 94-6"/>
    <n v="31162200"/>
    <s v="SELECCIÓN ABREVIADA MENOR CUANTÍA"/>
    <n v="4"/>
    <n v="7"/>
    <n v="25"/>
    <n v="372000"/>
    <s v="UNIDAD"/>
    <s v="NO SOLICITADAS"/>
  </r>
  <r>
    <x v="3"/>
    <s v="204-4-23"/>
    <n v="10"/>
    <s v="OTROS MATERIALES Y SUMINISTROS"/>
    <s v="RIVET H LOCK   HL19 6-8 COLLAR HL 94-6"/>
    <n v="31162200"/>
    <s v="SELECCIÓN ABREVIADA MENOR CUANTÍA"/>
    <n v="4"/>
    <n v="7"/>
    <n v="25"/>
    <n v="372000"/>
    <s v="UNIDAD"/>
    <s v="NO SOLICITADAS"/>
  </r>
  <r>
    <x v="3"/>
    <s v="204-4-23"/>
    <n v="10"/>
    <s v="OTROS MATERIALES Y SUMINISTROS"/>
    <s v="RIVET H LOCK   HL19 6-9 COLLAR HL 94-6"/>
    <n v="31162200"/>
    <s v="SELECCIÓN ABREVIADA MENOR CUANTÍA"/>
    <n v="4"/>
    <n v="7"/>
    <n v="25"/>
    <n v="372000"/>
    <s v="UNIDAD"/>
    <s v="NO SOLICITADAS"/>
  </r>
  <r>
    <x v="3"/>
    <s v="204-4-23"/>
    <n v="10"/>
    <s v="OTROS MATERIALES Y SUMINISTROS"/>
    <s v="RIVET H LOCK   HL20 5-10 COLLAR HL 87-5"/>
    <n v="31162200"/>
    <s v="SELECCIÓN ABREVIADA MENOR CUANTÍA"/>
    <n v="4"/>
    <n v="7"/>
    <n v="25"/>
    <n v="372000"/>
    <s v="UNIDAD"/>
    <s v="NO SOLICITADAS"/>
  </r>
  <r>
    <x v="3"/>
    <s v="204-4-23"/>
    <n v="10"/>
    <s v="OTROS MATERIALES Y SUMINISTROS"/>
    <s v="RIVET H LOCK   HL20 5-3 COLLAR HL 87-5"/>
    <n v="31162200"/>
    <s v="SELECCIÓN ABREVIADA MENOR CUANTÍA"/>
    <n v="4"/>
    <n v="7"/>
    <n v="25"/>
    <n v="372000"/>
    <s v="UNIDAD"/>
    <s v="NO SOLICITADAS"/>
  </r>
  <r>
    <x v="3"/>
    <s v="204-4-23"/>
    <n v="10"/>
    <s v="OTROS MATERIALES Y SUMINISTROS"/>
    <s v="RIVET H LOCK   HL20 5-4 COLLAR HL 87-5"/>
    <n v="31162200"/>
    <s v="SELECCIÓN ABREVIADA MENOR CUANTÍA"/>
    <n v="4"/>
    <n v="7"/>
    <n v="25"/>
    <n v="372000"/>
    <s v="UNIDAD"/>
    <s v="NO SOLICITADAS"/>
  </r>
  <r>
    <x v="3"/>
    <s v="204-4-23"/>
    <n v="10"/>
    <s v="OTROS MATERIALES Y SUMINISTROS"/>
    <s v="RIVET H LOCK   HL20 5-5 COLLAR HL 87-5"/>
    <n v="31162200"/>
    <s v="SELECCIÓN ABREVIADA MENOR CUANTÍA"/>
    <n v="4"/>
    <n v="7"/>
    <n v="25"/>
    <n v="372000"/>
    <s v="UNIDAD"/>
    <s v="NO SOLICITADAS"/>
  </r>
  <r>
    <x v="3"/>
    <s v="204-4-23"/>
    <n v="10"/>
    <s v="OTROS MATERIALES Y SUMINISTROS"/>
    <s v="RIVET H LOCK   HL20 5-6 COLLAR HL 87-5"/>
    <n v="31162200"/>
    <s v="SELECCIÓN ABREVIADA MENOR CUANTÍA"/>
    <n v="4"/>
    <n v="7"/>
    <n v="25"/>
    <n v="372000"/>
    <s v="UNIDAD"/>
    <s v="NO SOLICITADAS"/>
  </r>
  <r>
    <x v="3"/>
    <s v="204-4-23"/>
    <n v="10"/>
    <s v="OTROS MATERIALES Y SUMINISTROS"/>
    <s v="RIVET H LOCK  HL20 5-7 COLLAR HL 87-5"/>
    <n v="31162200"/>
    <s v="SELECCIÓN ABREVIADA MENOR CUANTÍA"/>
    <n v="4"/>
    <n v="7"/>
    <n v="25"/>
    <n v="372000"/>
    <s v="UNIDAD"/>
    <s v="NO SOLICITADAS"/>
  </r>
  <r>
    <x v="3"/>
    <s v="204-4-23"/>
    <n v="10"/>
    <s v="OTROS MATERIALES Y SUMINISTROS"/>
    <s v="RIVET H LOCK   HL20 5-8 COLLAR HL 87-5"/>
    <n v="31162200"/>
    <s v="SELECCIÓN ABREVIADA MENOR CUANTÍA"/>
    <n v="4"/>
    <n v="7"/>
    <n v="25"/>
    <n v="372000"/>
    <s v="UNIDAD"/>
    <s v="NO SOLICITADAS"/>
  </r>
  <r>
    <x v="3"/>
    <s v="204-4-23"/>
    <n v="10"/>
    <s v="OTROS MATERIALES Y SUMINISTROS"/>
    <s v="RIVET H LOCK   HL20 5-9 COLLAR HL 87-5"/>
    <n v="31162200"/>
    <s v="SELECCIÓN ABREVIADA MENOR CUANTÍA"/>
    <n v="4"/>
    <n v="7"/>
    <n v="25"/>
    <n v="372000"/>
    <s v="UNIDAD"/>
    <s v="NO SOLICITADAS"/>
  </r>
  <r>
    <x v="3"/>
    <s v="204-4-23"/>
    <n v="10"/>
    <s v="OTROS MATERIALES Y SUMINISTROS"/>
    <s v="RIVET H LOCK   HL20 6-10 COLLAR HL 87-6"/>
    <n v="31162200"/>
    <s v="SELECCIÓN ABREVIADA MENOR CUANTÍA"/>
    <n v="4"/>
    <n v="7"/>
    <n v="25"/>
    <n v="372000"/>
    <s v="UNIDAD"/>
    <s v="NO SOLICITADAS"/>
  </r>
  <r>
    <x v="3"/>
    <s v="204-4-23"/>
    <n v="10"/>
    <s v="OTROS MATERIALES Y SUMINISTROS"/>
    <s v="RIVET H LOCK   HL20 6-4 COLLAR HL 87-6"/>
    <n v="31162200"/>
    <s v="SELECCIÓN ABREVIADA MENOR CUANTÍA"/>
    <n v="4"/>
    <n v="7"/>
    <n v="25"/>
    <n v="372000"/>
    <s v="UNIDAD"/>
    <s v="NO SOLICITADAS"/>
  </r>
  <r>
    <x v="3"/>
    <s v="204-4-23"/>
    <n v="10"/>
    <s v="OTROS MATERIALES Y SUMINISTROS"/>
    <s v="RIVET H LOCK   HL20 6-5 COLLAR HL 87-6"/>
    <n v="31162200"/>
    <s v="SELECCIÓN ABREVIADA MENOR CUANTÍA"/>
    <n v="4"/>
    <n v="7"/>
    <n v="25"/>
    <n v="372000"/>
    <s v="UNIDAD"/>
    <s v="NO SOLICITADAS"/>
  </r>
  <r>
    <x v="3"/>
    <s v="204-4-23"/>
    <n v="10"/>
    <s v="OTROS MATERIALES Y SUMINISTROS"/>
    <s v="RIVET H LOCK   HL20 6-6 COLLAR HL 87-6"/>
    <n v="31162200"/>
    <s v="SELECCIÓN ABREVIADA MENOR CUANTÍA"/>
    <n v="4"/>
    <n v="7"/>
    <n v="25"/>
    <n v="372000"/>
    <s v="UNIDAD"/>
    <s v="NO SOLICITADAS"/>
  </r>
  <r>
    <x v="3"/>
    <s v="204-4-23"/>
    <n v="10"/>
    <s v="OTROS MATERIALES Y SUMINISTROS"/>
    <s v="RIVET H LOCK   HL20 6-7 COLLAR HL 87-6"/>
    <n v="31162200"/>
    <s v="SELECCIÓN ABREVIADA MENOR CUANTÍA"/>
    <n v="4"/>
    <n v="7"/>
    <n v="25"/>
    <n v="372000"/>
    <s v="UNIDAD"/>
    <s v="NO SOLICITADAS"/>
  </r>
  <r>
    <x v="3"/>
    <s v="204-4-23"/>
    <n v="10"/>
    <s v="OTROS MATERIALES Y SUMINISTROS"/>
    <s v="RIVET H LOCK   HL20 6-8 COLLAR HL 87-6"/>
    <n v="31162200"/>
    <s v="SELECCIÓN ABREVIADA MENOR CUANTÍA"/>
    <n v="4"/>
    <n v="7"/>
    <n v="25"/>
    <n v="372000"/>
    <s v="UNIDAD"/>
    <s v="NO SOLICITADAS"/>
  </r>
  <r>
    <x v="3"/>
    <s v="204-4-23"/>
    <n v="10"/>
    <s v="OTROS MATERIALES Y SUMINISTROS"/>
    <s v="RIVET H LOCK   HL20 6-9 COLLAR HL 87-6"/>
    <n v="31162200"/>
    <s v="SELECCIÓN ABREVIADA MENOR CUANTÍA"/>
    <n v="4"/>
    <n v="7"/>
    <n v="25"/>
    <n v="372000"/>
    <s v="UNIDAD"/>
    <s v="NO SOLICITADAS"/>
  </r>
  <r>
    <x v="3"/>
    <s v="204-4-23"/>
    <n v="10"/>
    <s v="OTROS MATERIALES Y SUMINISTROS"/>
    <s v="RIVET H LOCK  HL20PB 8-15 COLLAR 30-139-8"/>
    <n v="31162200"/>
    <s v="SELECCIÓN ABREVIADA MENOR CUANTÍA"/>
    <n v="4"/>
    <n v="7"/>
    <n v="25"/>
    <n v="930000"/>
    <s v="UNIDAD"/>
    <s v="NO SOLICITADAS"/>
  </r>
  <r>
    <x v="3"/>
    <s v="204-4-23"/>
    <n v="10"/>
    <s v="OTROS MATERIALES Y SUMINISTROS"/>
    <s v="RIVET H LOCK  HL20PB 8-16 COLLAR 30-139-8"/>
    <n v="31162200"/>
    <s v="SELECCIÓN ABREVIADA MENOR CUANTÍA"/>
    <n v="4"/>
    <n v="7"/>
    <n v="25"/>
    <n v="930000"/>
    <s v="UNIDAD"/>
    <s v="NO SOLICITADAS"/>
  </r>
  <r>
    <x v="3"/>
    <s v="204-4-23"/>
    <n v="10"/>
    <s v="OTROS MATERIALES Y SUMINISTROS"/>
    <s v="RIVET H LOCK  HL20PB 8-17 COLLAR 30-139-8"/>
    <n v="31162200"/>
    <s v="SELECCIÓN ABREVIADA MENOR CUANTÍA"/>
    <n v="4"/>
    <n v="7"/>
    <n v="25"/>
    <n v="930000"/>
    <s v="UNIDAD"/>
    <s v="NO SOLICITADAS"/>
  </r>
  <r>
    <x v="3"/>
    <s v="204-4-23"/>
    <n v="10"/>
    <s v="OTROS MATERIALES Y SUMINISTROS"/>
    <s v="RIVET H LOCK   HL21 5-10 COLLAR HL 94-5"/>
    <n v="31162200"/>
    <s v="SELECCIÓN ABREVIADA MENOR CUANTÍA"/>
    <n v="4"/>
    <n v="7"/>
    <n v="25"/>
    <n v="372000"/>
    <s v="UNIDAD"/>
    <s v="NO SOLICITADAS"/>
  </r>
  <r>
    <x v="3"/>
    <s v="204-4-23"/>
    <n v="10"/>
    <s v="OTROS MATERIALES Y SUMINISTROS"/>
    <s v="RIVET H LOCK   HL21 5-2 COLLAR HL 94-5"/>
    <n v="31162200"/>
    <s v="SELECCIÓN ABREVIADA MENOR CUANTÍA"/>
    <n v="4"/>
    <n v="7"/>
    <n v="25"/>
    <n v="372000"/>
    <s v="UNIDAD"/>
    <s v="NO SOLICITADAS"/>
  </r>
  <r>
    <x v="3"/>
    <s v="204-4-23"/>
    <n v="10"/>
    <s v="OTROS MATERIALES Y SUMINISTROS"/>
    <s v="RIVET H LOCK   HL21 5-3 COLLAR HL 94-5"/>
    <n v="31162200"/>
    <s v="SELECCIÓN ABREVIADA MENOR CUANTÍA"/>
    <n v="4"/>
    <n v="7"/>
    <n v="25"/>
    <n v="372000"/>
    <s v="UNIDAD"/>
    <s v="NO SOLICITADAS"/>
  </r>
  <r>
    <x v="3"/>
    <s v="204-4-23"/>
    <n v="10"/>
    <s v="OTROS MATERIALES Y SUMINISTROS"/>
    <s v="RIVET H LOCK   HL21 5-4 COLLAR HL 94-5"/>
    <n v="31162200"/>
    <s v="SELECCIÓN ABREVIADA MENOR CUANTÍA"/>
    <n v="4"/>
    <n v="7"/>
    <n v="25"/>
    <n v="372000"/>
    <s v="UNIDAD"/>
    <s v="NO SOLICITADAS"/>
  </r>
  <r>
    <x v="3"/>
    <s v="204-4-23"/>
    <n v="10"/>
    <s v="OTROS MATERIALES Y SUMINISTROS"/>
    <s v="RIVET H LOCK   HL21 5-5 COLLAR HL 94-5"/>
    <n v="31162200"/>
    <s v="SELECCIÓN ABREVIADA MENOR CUANTÍA"/>
    <n v="4"/>
    <n v="7"/>
    <n v="25"/>
    <n v="372000"/>
    <s v="UNIDAD"/>
    <s v="NO SOLICITADAS"/>
  </r>
  <r>
    <x v="3"/>
    <s v="204-4-23"/>
    <n v="10"/>
    <s v="OTROS MATERIALES Y SUMINISTROS"/>
    <s v="RIVET H LOCK   HL21 5-6 COLLAR HL 94-5"/>
    <n v="31162200"/>
    <s v="SELECCIÓN ABREVIADA MENOR CUANTÍA"/>
    <n v="4"/>
    <n v="7"/>
    <n v="25"/>
    <n v="372000"/>
    <s v="UNIDAD"/>
    <s v="NO SOLICITADAS"/>
  </r>
  <r>
    <x v="3"/>
    <s v="204-4-23"/>
    <n v="10"/>
    <s v="OTROS MATERIALES Y SUMINISTROS"/>
    <s v="RIVET H LOCK   HL21 5-7COLLAR HL 94-5"/>
    <n v="31162200"/>
    <s v="SELECCIÓN ABREVIADA MENOR CUANTÍA"/>
    <n v="4"/>
    <n v="7"/>
    <n v="25"/>
    <n v="372000"/>
    <s v="UNIDAD"/>
    <s v="NO SOLICITADAS"/>
  </r>
  <r>
    <x v="3"/>
    <s v="204-4-23"/>
    <n v="10"/>
    <s v="OTROS MATERIALES Y SUMINISTROS"/>
    <s v="RIVET H LOCK   HL21 5-8COLLAR HL 94-5"/>
    <n v="31162200"/>
    <s v="SELECCIÓN ABREVIADA MENOR CUANTÍA"/>
    <n v="4"/>
    <n v="7"/>
    <n v="25"/>
    <n v="372000"/>
    <s v="UNIDAD"/>
    <s v="NO SOLICITADAS"/>
  </r>
  <r>
    <x v="3"/>
    <s v="204-4-23"/>
    <n v="10"/>
    <s v="OTROS MATERIALES Y SUMINISTROS"/>
    <s v="RIVET H LOCK   HL21 5-9 COLLAR HL 94-5"/>
    <n v="31162200"/>
    <s v="SELECCIÓN ABREVIADA MENOR CUANTÍA"/>
    <n v="4"/>
    <n v="7"/>
    <n v="25"/>
    <n v="372000"/>
    <s v="UNIDAD"/>
    <s v="NO SOLICITADAS"/>
  </r>
  <r>
    <x v="3"/>
    <s v="204-4-23"/>
    <n v="10"/>
    <s v="OTROS MATERIALES Y SUMINISTROS"/>
    <s v="RIVET H LOCK   HL21 6-10 COLLAR HL 94-6"/>
    <n v="31162200"/>
    <s v="SELECCIÓN ABREVIADA MENOR CUANTÍA"/>
    <n v="4"/>
    <n v="7"/>
    <n v="25"/>
    <n v="372000"/>
    <s v="UNIDAD"/>
    <s v="NO SOLICITADAS"/>
  </r>
  <r>
    <x v="3"/>
    <s v="204-4-23"/>
    <n v="10"/>
    <s v="OTROS MATERIALES Y SUMINISTROS"/>
    <s v="RIVET H LOCK   HL21 6-2 COLLAR HL 94-6"/>
    <n v="31162200"/>
    <s v="SELECCIÓN ABREVIADA MENOR CUANTÍA"/>
    <n v="4"/>
    <n v="7"/>
    <n v="25"/>
    <n v="372000"/>
    <s v="UNIDAD"/>
    <s v="NO SOLICITADAS"/>
  </r>
  <r>
    <x v="3"/>
    <s v="204-4-23"/>
    <n v="10"/>
    <s v="OTROS MATERIALES Y SUMINISTROS"/>
    <s v="RIVET H LOCK   HL21 6-3 COLLAR HL 94-6"/>
    <n v="31162200"/>
    <s v="SELECCIÓN ABREVIADA MENOR CUANTÍA"/>
    <n v="4"/>
    <n v="7"/>
    <n v="25"/>
    <n v="372000"/>
    <s v="UNIDAD"/>
    <s v="NO SOLICITADAS"/>
  </r>
  <r>
    <x v="3"/>
    <s v="204-4-23"/>
    <n v="10"/>
    <s v="OTROS MATERIALES Y SUMINISTROS"/>
    <s v="RIVET H LOCK   HL21 6-4 COLLAR HL 94-6"/>
    <n v="31162200"/>
    <s v="SELECCIÓN ABREVIADA MENOR CUANTÍA"/>
    <n v="4"/>
    <n v="7"/>
    <n v="25"/>
    <n v="372000"/>
    <s v="UNIDAD"/>
    <s v="NO SOLICITADAS"/>
  </r>
  <r>
    <x v="3"/>
    <s v="204-4-23"/>
    <n v="10"/>
    <s v="OTROS MATERIALES Y SUMINISTROS"/>
    <s v="RIVET H LOCK   HL21 6-5 COLLAR HL 94-6"/>
    <n v="31162200"/>
    <s v="SELECCIÓN ABREVIADA MENOR CUANTÍA"/>
    <n v="4"/>
    <n v="7"/>
    <n v="25"/>
    <n v="372000"/>
    <s v="UNIDAD"/>
    <s v="NO SOLICITADAS"/>
  </r>
  <r>
    <x v="3"/>
    <s v="204-4-23"/>
    <n v="10"/>
    <s v="OTROS MATERIALES Y SUMINISTROS"/>
    <s v="RIVET H LOCK   HL21 6-6 COLLAR HL 94-6"/>
    <n v="31162200"/>
    <s v="SELECCIÓN ABREVIADA MENOR CUANTÍA"/>
    <n v="4"/>
    <n v="7"/>
    <n v="25"/>
    <n v="372000"/>
    <s v="UNIDAD"/>
    <s v="NO SOLICITADAS"/>
  </r>
  <r>
    <x v="3"/>
    <s v="204-4-23"/>
    <n v="10"/>
    <s v="OTROS MATERIALES Y SUMINISTROS"/>
    <s v="RIVET H LOCK   HL21 6-7 COLLAR HL 94-6"/>
    <n v="31162200"/>
    <s v="SELECCIÓN ABREVIADA MENOR CUANTÍA"/>
    <n v="4"/>
    <n v="7"/>
    <n v="25"/>
    <n v="372000"/>
    <s v="UNIDAD"/>
    <s v="NO SOLICITADAS"/>
  </r>
  <r>
    <x v="3"/>
    <s v="204-4-23"/>
    <n v="10"/>
    <s v="OTROS MATERIALES Y SUMINISTROS"/>
    <s v="RIVET H LOCK   HL21 6-8 COLLAR HL 94-6"/>
    <n v="31162200"/>
    <s v="SELECCIÓN ABREVIADA MENOR CUANTÍA"/>
    <n v="4"/>
    <n v="7"/>
    <n v="25"/>
    <n v="372000"/>
    <s v="UNIDAD"/>
    <s v="NO SOLICITADAS"/>
  </r>
  <r>
    <x v="3"/>
    <s v="204-4-23"/>
    <n v="10"/>
    <s v="OTROS MATERIALES Y SUMINISTROS"/>
    <s v="RIVET H LOCK   HL21 6-9 COLLAR HL 94-6"/>
    <n v="31162200"/>
    <s v="SELECCIÓN ABREVIADA MENOR CUANTÍA"/>
    <n v="4"/>
    <n v="7"/>
    <n v="25"/>
    <n v="372000"/>
    <s v="UNIDAD"/>
    <s v="NO SOLICITADAS"/>
  </r>
  <r>
    <x v="3"/>
    <s v="204-4-23"/>
    <n v="10"/>
    <s v="OTROS MATERIALES Y SUMINISTROS"/>
    <s v="RIVET H LOCK   HL36PB 8-15 COLLAR 30-139-8"/>
    <n v="31162200"/>
    <s v="SELECCIÓN ABREVIADA MENOR CUANTÍA"/>
    <n v="4"/>
    <n v="7"/>
    <n v="25"/>
    <n v="930000"/>
    <s v="UNIDAD"/>
    <s v="NO SOLICITADAS"/>
  </r>
  <r>
    <x v="3"/>
    <s v="204-4-23"/>
    <n v="10"/>
    <s v="OTROS MATERIALES Y SUMINISTROS"/>
    <s v="RIVET H LOCK   HL36PB 8-16 COLLAR 30-139-8"/>
    <n v="31162200"/>
    <s v="SELECCIÓN ABREVIADA MENOR CUANTÍA"/>
    <n v="4"/>
    <n v="7"/>
    <n v="25"/>
    <n v="930000"/>
    <s v="UNIDAD"/>
    <s v="NO SOLICITADAS"/>
  </r>
  <r>
    <x v="3"/>
    <s v="204-4-23"/>
    <n v="10"/>
    <s v="OTROS MATERIALES Y SUMINISTROS"/>
    <s v="RIVET H LOCK   HL36PB 8-17 COLLAR 30-139-8"/>
    <n v="31162200"/>
    <s v="SELECCIÓN ABREVIADA MENOR CUANTÍA"/>
    <n v="4"/>
    <n v="7"/>
    <n v="25"/>
    <n v="930000"/>
    <s v="UNIDAD"/>
    <s v="NO SOLICITADAS"/>
  </r>
  <r>
    <x v="3"/>
    <s v="204-4-23"/>
    <n v="10"/>
    <s v="OTROS MATERIALES Y SUMINISTROS"/>
    <s v="RIVNUT AAM NAS1330H3K116L"/>
    <n v="39121700"/>
    <s v="SELECCIÓN ABREVIADA MENOR CUANTÍA"/>
    <n v="4"/>
    <n v="7"/>
    <n v="25"/>
    <n v="111600"/>
    <s v="UNIDAD"/>
    <s v="NO SOLICITADAS"/>
  </r>
  <r>
    <x v="3"/>
    <s v="204-4-23"/>
    <n v="10"/>
    <s v="OTROS MATERIALES Y SUMINISTROS"/>
    <s v="RIVNUT AAM NAS1330H3K316L"/>
    <n v="39121700"/>
    <s v="SELECCIÓN ABREVIADA MENOR CUANTÍA"/>
    <n v="4"/>
    <n v="7"/>
    <n v="25"/>
    <n v="263500"/>
    <s v="UNIDAD"/>
    <s v="NO SOLICITADAS"/>
  </r>
  <r>
    <x v="3"/>
    <s v="204-4-23"/>
    <n v="10"/>
    <s v="OTROS MATERIALES Y SUMINISTROS"/>
    <s v="RIVNUT AAM NAS1330H3K140L"/>
    <n v="39121700"/>
    <s v="SELECCIÓN ABREVIADA MENOR CUANTÍA"/>
    <n v="4"/>
    <n v="7"/>
    <n v="25"/>
    <n v="263500"/>
    <s v="UNIDAD"/>
    <s v="NO SOLICITADAS"/>
  </r>
  <r>
    <x v="3"/>
    <s v="204-4-23"/>
    <n v="10"/>
    <s v="OTROS MATERIALES Y SUMINISTROS"/>
    <s v="RIVNUT AAR NMTR10-80L"/>
    <n v="39121700"/>
    <s v="SELECCIÓN ABREVIADA MENOR CUANTÍA"/>
    <n v="4"/>
    <n v="7"/>
    <n v="40"/>
    <n v="892800"/>
    <s v="UNIDAD"/>
    <s v="NO SOLICITADAS"/>
  </r>
  <r>
    <x v="3"/>
    <s v="204-4-23"/>
    <n v="10"/>
    <s v="OTROS MATERIALES Y SUMINISTROS"/>
    <s v="RIVNUT AAR NMTR10-130L"/>
    <n v="39121700"/>
    <s v="SELECCIÓN ABREVIADA MENOR CUANTÍA"/>
    <n v="4"/>
    <n v="7"/>
    <n v="40"/>
    <n v="892800"/>
    <s v="UNIDAD"/>
    <s v="NO SOLICITADAS"/>
  </r>
  <r>
    <x v="3"/>
    <s v="204-4-23"/>
    <n v="10"/>
    <s v="OTROS MATERIALES Y SUMINISTROS"/>
    <s v="RIVNUT D."/>
    <n v="39121700"/>
    <s v="SELECCIÓN ABREVIADA MENOR CUANTÍA"/>
    <n v="4"/>
    <n v="7"/>
    <n v="50"/>
    <n v="111600"/>
    <s v="UNIDAD"/>
    <s v="NO SOLICITADAS"/>
  </r>
  <r>
    <x v="3"/>
    <s v="204-4-23"/>
    <n v="10"/>
    <s v="OTROS MATERIALES Y SUMINISTROS"/>
    <s v="ROLLER "/>
    <n v="39121700"/>
    <s v="SELECCIÓN ABREVIADA MENOR CUANTÍA"/>
    <n v="4"/>
    <n v="7"/>
    <n v="5"/>
    <n v="589000"/>
    <s v="UNIDAD"/>
    <s v="NO SOLICITADAS"/>
  </r>
  <r>
    <x v="3"/>
    <s v="204-4-23"/>
    <n v="10"/>
    <s v="OTROS MATERIALES Y SUMINISTROS"/>
    <s v="ROLLER SMALL"/>
    <n v="39121700"/>
    <s v="SELECCIÓN ABREVIADA MENOR CUANTÍA"/>
    <n v="4"/>
    <n v="7"/>
    <n v="5"/>
    <n v="589000"/>
    <s v="UNIDAD"/>
    <s v="NO SOLICITADAS"/>
  </r>
  <r>
    <x v="3"/>
    <s v="204-4-23"/>
    <n v="10"/>
    <s v="OTROS MATERIALES Y SUMINISTROS"/>
    <s v="VINIPEL"/>
    <n v="30102015"/>
    <s v="SELECCIÓN ABREVIADA MENOR CUANTÍA"/>
    <n v="4"/>
    <n v="7"/>
    <n v="12"/>
    <n v="483600"/>
    <s v="UNIDAD"/>
    <s v="NO SOLICITADAS"/>
  </r>
  <r>
    <x v="3"/>
    <s v="204-4-23"/>
    <n v="10"/>
    <s v="OTROS MATERIALES Y SUMINISTROS"/>
    <s v="ROLLO PAPEL KRAFT "/>
    <n v="14121500"/>
    <s v="SELECCIÓN ABREVIADA MENOR CUANTÍA"/>
    <n v="4"/>
    <n v="7"/>
    <n v="5"/>
    <n v="899000"/>
    <s v="UNIDAD"/>
    <s v="NO SOLICITADAS"/>
  </r>
  <r>
    <x v="3"/>
    <s v="204-4-23"/>
    <n v="10"/>
    <s v="OTROS MATERIALES Y SUMINISTROS"/>
    <s v="ROLLO PAPEL PLASTICO BURBUJA"/>
    <n v="14121500"/>
    <s v="SELECCIÓN ABREVIADA MENOR CUANTÍA"/>
    <n v="4"/>
    <n v="7"/>
    <n v="3"/>
    <n v="279000"/>
    <s v="UNIDAD"/>
    <s v="NO SOLICITADAS"/>
  </r>
  <r>
    <x v="3"/>
    <s v="204-4-23"/>
    <n v="10"/>
    <s v="OTROS MATERIALES Y SUMINISTROS"/>
    <s v="ROLLO PLASTICO "/>
    <n v="14121500"/>
    <s v="SELECCIÓN ABREVIADA MENOR CUANTÍA"/>
    <n v="4"/>
    <n v="7"/>
    <n v="5"/>
    <n v="669600"/>
    <s v="UNIDAD"/>
    <s v="NO SOLICITADAS"/>
  </r>
  <r>
    <x v="3"/>
    <s v="204-4-23"/>
    <n v="10"/>
    <s v="OTROS MATERIALES Y SUMINISTROS"/>
    <s v="RUBBER CAPS"/>
    <n v="41122502"/>
    <s v="SELECCIÓN ABREVIADA MENOR CUANTÍA"/>
    <n v="4"/>
    <n v="7"/>
    <n v="25"/>
    <n v="1395000"/>
    <s v="UNIDAD"/>
    <s v="NO SOLICITADAS"/>
  </r>
  <r>
    <x v="3"/>
    <s v="204-4-23"/>
    <n v="10"/>
    <s v="OTROS MATERIALES Y SUMINISTROS"/>
    <s v="ATOMIZADORES "/>
    <n v="40141742"/>
    <s v="SELECCIÓN ABREVIADA MENOR CUANTÍA"/>
    <n v="4"/>
    <n v="7"/>
    <n v="10"/>
    <n v="31000"/>
    <s v="UNIDAD"/>
    <s v="NO SOLICITADAS"/>
  </r>
  <r>
    <x v="3"/>
    <s v="204-4-23"/>
    <n v="10"/>
    <s v="OTROS MATERIALES Y SUMINISTROS"/>
    <s v="SCREW   AN 525 D 10R8"/>
    <n v="39121700"/>
    <s v="SELECCIÓN ABREVIADA MENOR CUANTÍA"/>
    <n v="4"/>
    <n v="7"/>
    <n v="500"/>
    <n v="1302000"/>
    <s v="UNIDAD"/>
    <s v="NO SOLICITADAS"/>
  </r>
  <r>
    <x v="3"/>
    <s v="204-4-23"/>
    <n v="10"/>
    <s v="OTROS MATERIALES Y SUMINISTROS"/>
    <s v="SCREW   AN 525 D 10R6"/>
    <n v="39121700"/>
    <s v="SELECCIÓN ABREVIADA MENOR CUANTÍA"/>
    <n v="4"/>
    <n v="7"/>
    <n v="500"/>
    <n v="1302000"/>
    <s v="UNIDAD"/>
    <s v="NO SOLICITADAS"/>
  </r>
  <r>
    <x v="3"/>
    <s v="204-4-23"/>
    <n v="10"/>
    <s v="OTROS MATERIALES Y SUMINISTROS"/>
    <s v="SILICONA AEROSOL 16 ONZ CON UV3"/>
    <n v="12352310"/>
    <s v="SELECCIÓN ABREVIADA MENOR CUANTÍA"/>
    <n v="4"/>
    <n v="7"/>
    <n v="5"/>
    <n v="111600"/>
    <s v="UNIDAD"/>
    <s v="NO SOLICITADAS"/>
  </r>
  <r>
    <x v="3"/>
    <s v="204-4-23"/>
    <n v="10"/>
    <s v="OTROS MATERIALES Y SUMINISTROS"/>
    <s v="SILICONA ALTA TEMPERATURA 70 ML"/>
    <n v="12352310"/>
    <s v="SELECCIÓN ABREVIADA MENOR CUANTÍA"/>
    <n v="4"/>
    <n v="7"/>
    <n v="50"/>
    <n v="527000"/>
    <s v="UNIDAD"/>
    <s v="NO SOLICITADAS"/>
  </r>
  <r>
    <x v="3"/>
    <s v="204-4-23"/>
    <n v="10"/>
    <s v="OTROS MATERIALES Y SUMINISTROS"/>
    <s v="SILICONE OIL"/>
    <n v="12352310"/>
    <s v="SELECCIÓN ABREVIADA MENOR CUANTÍA"/>
    <n v="4"/>
    <n v="7"/>
    <n v="1"/>
    <n v="263500"/>
    <s v="UNIDAD"/>
    <s v="NO SOLICITADAS"/>
  </r>
  <r>
    <x v="3"/>
    <s v="204-4-23"/>
    <n v="10"/>
    <s v="OTROS MATERIALES Y SUMINISTROS"/>
    <s v="SOLDADURA  38MM (.015) "/>
    <n v="31201602"/>
    <s v="SELECCIÓN ABREVIADA MENOR CUANTÍA"/>
    <n v="4"/>
    <n v="7"/>
    <n v="2"/>
    <n v="967200"/>
    <s v="UNIDAD"/>
    <s v="NO SOLICITADAS"/>
  </r>
  <r>
    <x v="3"/>
    <s v="204-4-23"/>
    <n v="10"/>
    <s v="OTROS MATERIALES Y SUMINISTROS"/>
    <s v="SOLDADURA TECH 1.0 MM  "/>
    <n v="31201602"/>
    <s v="SELECCIÓN ABREVIADA MENOR CUANTÍA"/>
    <n v="4"/>
    <n v="7"/>
    <n v="1"/>
    <n v="80600"/>
    <s v="UNIDAD"/>
    <s v="NO SOLICITADAS"/>
  </r>
  <r>
    <x v="3"/>
    <s v="204-4-23"/>
    <n v="10"/>
    <s v="OTROS MATERIALES Y SUMINISTROS"/>
    <s v="SPACER 80-011-P-4D-08-0"/>
    <n v="39121700"/>
    <s v="SELECCIÓN ABREVIADA MENOR CUANTÍA"/>
    <n v="4"/>
    <n v="7"/>
    <n v="20"/>
    <n v="3720000"/>
    <s v="UNIDAD"/>
    <s v="NO SOLICITADAS"/>
  </r>
  <r>
    <x v="3"/>
    <s v="204-4-23"/>
    <n v="10"/>
    <s v="OTROS MATERIALES Y SUMINISTROS"/>
    <s v="SPACER 80-011-S-4D-08-0"/>
    <n v="39121700"/>
    <s v="SELECCIÓN ABREVIADA MENOR CUANTÍA"/>
    <n v="4"/>
    <n v="7"/>
    <n v="20"/>
    <n v="3720000"/>
    <s v="UNIDAD"/>
    <s v="NO SOLICITADAS"/>
  </r>
  <r>
    <x v="3"/>
    <s v="204-4-23"/>
    <n v="10"/>
    <s v="OTROS MATERIALES Y SUMINISTROS"/>
    <s v="STICKER AUTOADESIVO PARA CASCOS"/>
    <n v="31201622"/>
    <s v="SELECCIÓN ABREVIADA MENOR CUANTÍA"/>
    <n v="4"/>
    <n v="7"/>
    <n v="2"/>
    <n v="148800"/>
    <s v="UNIDAD"/>
    <s v="NO SOLICITADAS"/>
  </r>
  <r>
    <x v="3"/>
    <s v="204-4-23"/>
    <n v="10"/>
    <s v="OTROS MATERIALES Y SUMINISTROS"/>
    <s v="STUD     AJ4-10"/>
    <n v="39121700"/>
    <s v="SELECCIÓN ABREVIADA MENOR CUANTÍA"/>
    <n v="4"/>
    <n v="7"/>
    <n v="100"/>
    <n v="1041600"/>
    <s v="UNIDAD"/>
    <s v="NO SOLICITADAS"/>
  </r>
  <r>
    <x v="3"/>
    <s v="204-4-23"/>
    <n v="10"/>
    <s v="OTROS MATERIALES Y SUMINISTROS"/>
    <s v="STUD     1915--5--4"/>
    <n v="39121700"/>
    <s v="SELECCIÓN ABREVIADA MENOR CUANTÍA"/>
    <n v="4"/>
    <n v="7"/>
    <n v="30"/>
    <n v="5580000"/>
    <s v="UNIDAD"/>
    <s v="NO SOLICITADAS"/>
  </r>
  <r>
    <x v="3"/>
    <s v="204-4-23"/>
    <n v="10"/>
    <s v="OTROS MATERIALES Y SUMINISTROS"/>
    <s v="STUD     A5T-19"/>
    <n v="39121700"/>
    <s v="SELECCIÓN ABREVIADA MENOR CUANTÍA"/>
    <n v="4"/>
    <n v="7"/>
    <n v="100"/>
    <n v="1041600"/>
    <s v="UNIDAD"/>
    <s v="NO SOLICITADAS"/>
  </r>
  <r>
    <x v="3"/>
    <s v="204-4-23"/>
    <n v="10"/>
    <s v="OTROS MATERIALES Y SUMINISTROS"/>
    <s v="STUD     A5T-23"/>
    <n v="39121700"/>
    <s v="SELECCIÓN ABREVIADA MENOR CUANTÍA"/>
    <n v="4"/>
    <n v="7"/>
    <n v="100"/>
    <n v="1041600"/>
    <s v="UNIDAD"/>
    <s v="NO SOLICITADAS"/>
  </r>
  <r>
    <x v="3"/>
    <s v="204-4-23"/>
    <n v="10"/>
    <s v="OTROS MATERIALES Y SUMINISTROS"/>
    <s v="STUD     A5T-8"/>
    <n v="39121700"/>
    <s v="SELECCIÓN ABREVIADA MENOR CUANTÍA"/>
    <n v="4"/>
    <n v="7"/>
    <n v="100"/>
    <n v="1041600"/>
    <s v="UNIDAD"/>
    <s v="NO SOLICITADAS"/>
  </r>
  <r>
    <x v="3"/>
    <s v="204-4-23"/>
    <n v="10"/>
    <s v="OTROS MATERIALES Y SUMINISTROS"/>
    <s v="STUD     AJ4-14"/>
    <n v="39121700"/>
    <s v="SELECCIÓN ABREVIADA MENOR CUANTÍA"/>
    <n v="4"/>
    <n v="7"/>
    <n v="100"/>
    <n v="1041600"/>
    <s v="UNIDAD"/>
    <s v="NO SOLICITADAS"/>
  </r>
  <r>
    <x v="3"/>
    <s v="204-4-23"/>
    <n v="10"/>
    <s v="OTROS MATERIALES Y SUMINISTROS"/>
    <s v="STUD     SV4F-2"/>
    <n v="39121700"/>
    <s v="SELECCIÓN ABREVIADA MENOR CUANTÍA"/>
    <n v="4"/>
    <n v="7"/>
    <n v="80"/>
    <n v="4583040"/>
    <s v="UNIDAD"/>
    <s v="NO SOLICITADAS"/>
  </r>
  <r>
    <x v="3"/>
    <s v="204-4-23"/>
    <n v="10"/>
    <s v="OTROS MATERIALES Y SUMINISTROS"/>
    <s v="STUD     SV4P-2"/>
    <n v="39121700"/>
    <s v="SELECCIÓN ABREVIADA MENOR CUANTÍA"/>
    <n v="4"/>
    <n v="7"/>
    <n v="80"/>
    <n v="4583040"/>
    <s v="UNIDAD"/>
    <s v="NO SOLICITADAS"/>
  </r>
  <r>
    <x v="3"/>
    <s v="204-4-23"/>
    <n v="10"/>
    <s v="OTROS MATERIALES Y SUMINISTROS"/>
    <s v="STUD     50-007A15"/>
    <n v="39121700"/>
    <s v="SELECCIÓN ABREVIADA MENOR CUANTÍA"/>
    <n v="4"/>
    <n v="7"/>
    <n v="80"/>
    <n v="1666560"/>
    <s v="UNIDAD"/>
    <s v="NO SOLICITADAS"/>
  </r>
  <r>
    <x v="3"/>
    <s v="204-4-23"/>
    <n v="10"/>
    <s v="OTROS MATERIALES Y SUMINISTROS"/>
    <s v="STUD     50-007A33C"/>
    <n v="39121700"/>
    <s v="SELECCIÓN ABREVIADA MENOR CUANTÍA"/>
    <n v="4"/>
    <n v="7"/>
    <n v="80"/>
    <n v="2083200"/>
    <s v="UNIDAD"/>
    <s v="NO SOLICITADAS"/>
  </r>
  <r>
    <x v="3"/>
    <s v="204-4-23"/>
    <n v="10"/>
    <s v="OTROS MATERIALES Y SUMINISTROS"/>
    <s v="STUD     50-018-1"/>
    <n v="39121700"/>
    <s v="SELECCIÓN ABREVIADA MENOR CUANTÍA"/>
    <n v="4"/>
    <n v="7"/>
    <n v="80"/>
    <n v="1607040"/>
    <s v="UNIDAD"/>
    <s v="NO SOLICITADAS"/>
  </r>
  <r>
    <x v="3"/>
    <s v="204-4-23"/>
    <n v="10"/>
    <s v="OTROS MATERIALES Y SUMINISTROS"/>
    <s v="STUD     A5T11"/>
    <n v="39121700"/>
    <s v="SELECCIÓN ABREVIADA MENOR CUANTÍA"/>
    <n v="4"/>
    <n v="7"/>
    <n v="80"/>
    <n v="1190400"/>
    <s v="UNIDAD"/>
    <s v="NO SOLICITADAS"/>
  </r>
  <r>
    <x v="3"/>
    <s v="204-4-23"/>
    <n v="10"/>
    <s v="OTROS MATERIALES Y SUMINISTROS"/>
    <s v="STUD     A5T13"/>
    <n v="39121700"/>
    <s v="SELECCIÓN ABREVIADA MENOR CUANTÍA"/>
    <n v="4"/>
    <n v="7"/>
    <n v="80"/>
    <n v="1190400"/>
    <s v="UNIDAD"/>
    <s v="NO SOLICITADAS"/>
  </r>
  <r>
    <x v="3"/>
    <s v="204-4-23"/>
    <n v="10"/>
    <s v="OTROS MATERIALES Y SUMINISTROS"/>
    <s v="STUD     A5T-15"/>
    <n v="39121700"/>
    <s v="SELECCIÓN ABREVIADA MENOR CUANTÍA"/>
    <n v="4"/>
    <n v="7"/>
    <n v="90"/>
    <n v="937440"/>
    <s v="UNIDAD"/>
    <s v="NO SOLICITADAS"/>
  </r>
  <r>
    <x v="3"/>
    <s v="204-4-23"/>
    <n v="10"/>
    <s v="OTROS MATERIALES Y SUMINISTROS"/>
    <s v="STUD     A5T17"/>
    <n v="39121700"/>
    <s v="SELECCIÓN ABREVIADA MENOR CUANTÍA"/>
    <n v="4"/>
    <n v="7"/>
    <n v="90"/>
    <n v="937440"/>
    <s v="UNIDAD"/>
    <s v="NO SOLICITADAS"/>
  </r>
  <r>
    <x v="3"/>
    <s v="204-4-23"/>
    <n v="10"/>
    <s v="OTROS MATERIALES Y SUMINISTROS"/>
    <s v="STUD     A5T-29"/>
    <n v="39121700"/>
    <s v="SELECCIÓN ABREVIADA MENOR CUANTÍA"/>
    <n v="4"/>
    <n v="7"/>
    <n v="90"/>
    <n v="937440"/>
    <s v="UNIDAD"/>
    <s v="NO SOLICITADAS"/>
  </r>
  <r>
    <x v="3"/>
    <s v="204-4-23"/>
    <n v="10"/>
    <s v="OTROS MATERIALES Y SUMINISTROS"/>
    <s v="STUD     A5T34"/>
    <n v="39121700"/>
    <s v="SELECCIÓN ABREVIADA MENOR CUANTÍA"/>
    <n v="4"/>
    <n v="7"/>
    <n v="90"/>
    <n v="937440"/>
    <s v="UNIDAD"/>
    <s v="NO SOLICITADAS"/>
  </r>
  <r>
    <x v="3"/>
    <s v="204-4-23"/>
    <n v="10"/>
    <s v="OTROS MATERIALES Y SUMINISTROS"/>
    <s v="STUD     AW5T-15"/>
    <n v="39121700"/>
    <s v="SELECCIÓN ABREVIADA MENOR CUANTÍA"/>
    <n v="4"/>
    <n v="7"/>
    <n v="90"/>
    <n v="937440"/>
    <s v="UNIDAD"/>
    <s v="NO SOLICITADAS"/>
  </r>
  <r>
    <x v="3"/>
    <s v="204-4-23"/>
    <n v="10"/>
    <s v="OTROS MATERIALES Y SUMINISTROS"/>
    <s v="STUD     PF 3 1/2-38     /   50-018-1"/>
    <n v="39121700"/>
    <s v="SELECCIÓN ABREVIADA MENOR CUANTÍA"/>
    <n v="4"/>
    <n v="7"/>
    <n v="90"/>
    <n v="1265580"/>
    <s v="UNIDAD"/>
    <s v="NO SOLICITADAS"/>
  </r>
  <r>
    <x v="3"/>
    <s v="204-4-23"/>
    <n v="10"/>
    <s v="OTROS MATERIALES Y SUMINISTROS"/>
    <s v="STUD      SV4F-1"/>
    <n v="39121700"/>
    <s v="SELECCIÓN ABREVIADA MENOR CUANTÍA"/>
    <n v="4"/>
    <n v="7"/>
    <n v="40"/>
    <n v="2291520"/>
    <s v="UNIDAD"/>
    <s v="NO SOLICITADAS"/>
  </r>
  <r>
    <x v="3"/>
    <s v="204-4-23"/>
    <n v="10"/>
    <s v="OTROS MATERIALES Y SUMINISTROS"/>
    <s v="STUD      SV4P-5"/>
    <n v="39121700"/>
    <s v="SELECCIÓN ABREVIADA MENOR CUANTÍA"/>
    <n v="4"/>
    <n v="7"/>
    <n v="40"/>
    <n v="2291520"/>
    <s v="UNIDAD"/>
    <s v="NO SOLICITADAS"/>
  </r>
  <r>
    <x v="3"/>
    <s v="204-4-23"/>
    <n v="10"/>
    <s v="OTROS MATERIALES Y SUMINISTROS"/>
    <s v="STUD     A5T-34"/>
    <n v="39121700"/>
    <s v="SELECCIÓN ABREVIADA MENOR CUANTÍA"/>
    <n v="4"/>
    <n v="7"/>
    <n v="50"/>
    <n v="520800"/>
    <s v="UNIDAD"/>
    <s v="NO SOLICITADAS"/>
  </r>
  <r>
    <x v="3"/>
    <s v="204-4-23"/>
    <n v="10"/>
    <s v="OTROS MATERIALES Y SUMINISTROS"/>
    <s v="STUD     SV4P-5"/>
    <n v="39121700"/>
    <s v="SELECCIÓN ABREVIADA MENOR CUANTÍA"/>
    <n v="4"/>
    <n v="7"/>
    <n v="40"/>
    <n v="3124800"/>
    <s v="UNIDAD"/>
    <s v="NO SOLICITADAS"/>
  </r>
  <r>
    <x v="3"/>
    <s v="204-4-23"/>
    <n v="10"/>
    <s v="OTROS MATERIALES Y SUMINISTROS"/>
    <s v="SEALENT TAPE"/>
    <n v="39121700"/>
    <s v="SELECCIÓN ABREVIADA MENOR CUANTÍA"/>
    <n v="4"/>
    <n v="7"/>
    <n v="10"/>
    <n v="446400"/>
    <s v="UNIDAD"/>
    <s v="NO SOLICITADAS"/>
  </r>
  <r>
    <x v="3"/>
    <s v="204-4-23"/>
    <n v="10"/>
    <s v="OTROS MATERIALES Y SUMINISTROS"/>
    <s v="SEALING COMPOUND PR 1440 A1/2 "/>
    <n v="31201600"/>
    <s v="SELECCIÓN ABREVIADA MENOR CUANTÍA"/>
    <n v="4"/>
    <n v="7"/>
    <n v="15"/>
    <n v="7588800"/>
    <s v="GLOBAL"/>
    <s v="NO SOLICITADAS"/>
  </r>
  <r>
    <x v="3"/>
    <s v="204-4-23"/>
    <n v="10"/>
    <s v="OTROS MATERIALES Y SUMINISTROS"/>
    <s v="SEALING COMPOUND PR 1440 B1/2 "/>
    <n v="31201600"/>
    <s v="SELECCIÓN ABREVIADA MENOR CUANTÍA"/>
    <n v="4"/>
    <n v="7"/>
    <n v="15"/>
    <n v="8370000"/>
    <s v="GLOBAL"/>
    <s v="NO SOLICITADAS"/>
  </r>
  <r>
    <x v="3"/>
    <s v="204-4-23"/>
    <n v="10"/>
    <s v="OTROS MATERIALES Y SUMINISTROS"/>
    <s v="SEALING COMPOUND PR 1440 B2 "/>
    <n v="31201600"/>
    <s v="SELECCIÓN ABREVIADA MENOR CUANTÍA"/>
    <n v="4"/>
    <n v="7"/>
    <n v="15"/>
    <n v="8370000"/>
    <s v="GLOBAL"/>
    <s v="NO SOLICITADAS"/>
  </r>
  <r>
    <x v="3"/>
    <s v="204-4-23"/>
    <n v="10"/>
    <s v="OTROS MATERIALES Y SUMINISTROS"/>
    <s v="TAFETA  "/>
    <n v="11151509"/>
    <s v="SELECCIÓN ABREVIADA MENOR CUANTÍA"/>
    <n v="4"/>
    <n v="7"/>
    <n v="40"/>
    <n v="1240000"/>
    <s v="METRO"/>
    <s v="NO SOLICITADAS"/>
  </r>
  <r>
    <x v="3"/>
    <s v="204-4-23"/>
    <n v="10"/>
    <s v="OTROS MATERIALES Y SUMINISTROS"/>
    <s v="TELA BIDIRECCIONAL "/>
    <n v="11162105"/>
    <s v="SELECCIÓN ABREVIADA MENOR CUANTÍA"/>
    <n v="4"/>
    <n v="7"/>
    <n v="40"/>
    <n v="3224000"/>
    <s v="UNIDAD"/>
    <s v="NO SOLICITADAS"/>
  </r>
  <r>
    <x v="3"/>
    <s v="204-4-23"/>
    <n v="10"/>
    <s v="OTROS MATERIALES Y SUMINISTROS"/>
    <s v="THINNER CLASE 3"/>
    <n v="31211803"/>
    <s v="SELECCIÓN ABREVIADA MENOR CUANTÍA"/>
    <n v="4"/>
    <n v="7"/>
    <n v="1"/>
    <n v="2666372"/>
    <s v="UNIDAD"/>
    <s v="NO SOLICITADAS"/>
  </r>
  <r>
    <x v="3"/>
    <s v="204-4-23"/>
    <n v="10"/>
    <s v="OTROS MATERIALES Y SUMINISTROS"/>
    <s v="CORREA AJUSTABLE DE ANCLAJE"/>
    <n v="31162310"/>
    <s v="SELECCIÓN ABREVIADA MENOR CUANTÍA"/>
    <n v="4"/>
    <n v="7"/>
    <s v="3"/>
    <n v="688200"/>
    <s v="UNIDAD"/>
    <s v="NO SOLICITADAS"/>
  </r>
  <r>
    <x v="3"/>
    <s v="204-4-23"/>
    <n v="10"/>
    <s v="OTROS MATERIALES Y SUMINISTROS"/>
    <s v="TUF SEAL    "/>
    <n v="39121700"/>
    <s v="SELECCIÓN ABREVIADA MENOR CUANTÍA"/>
    <n v="4"/>
    <n v="7"/>
    <n v="80"/>
    <n v="3968000"/>
    <s v="UNIDAD"/>
    <s v="NO SOLICITADAS"/>
  </r>
  <r>
    <x v="3"/>
    <s v="204-4-23"/>
    <n v="10"/>
    <s v="OTROS MATERIALES Y SUMINISTROS"/>
    <s v="VARILLA ACERADA"/>
    <n v="30102404"/>
    <s v="SELECCIÓN ABREVIADA MENOR CUANTÍA"/>
    <n v="4"/>
    <n v="7"/>
    <n v="25"/>
    <n v="558000"/>
    <s v="UNIDAD"/>
    <s v="NO SOLICITADAS"/>
  </r>
  <r>
    <x v="3"/>
    <s v="204-4-23"/>
    <n v="10"/>
    <s v="OTROS MATERIALES Y SUMINISTROS"/>
    <s v="VASELINA"/>
    <n v="12352401"/>
    <s v="SELECCIÓN ABREVIADA MENOR CUANTÍA"/>
    <n v="4"/>
    <n v="7"/>
    <n v="2"/>
    <n v="111600"/>
    <s v="UNIDAD"/>
    <s v="NO SOLICITADAS"/>
  </r>
  <r>
    <x v="3"/>
    <s v="204-4-23"/>
    <n v="10"/>
    <s v="OTROS MATERIALES Y SUMINISTROS"/>
    <s v="VELCRO AUTODESIHO HEMBRA 2&quot;  ROLLO 50 MTS "/>
    <n v="11162114"/>
    <s v="SELECCIÓN ABREVIADA MENOR CUANTÍA"/>
    <n v="4"/>
    <n v="7"/>
    <n v="1"/>
    <n v="434000"/>
    <s v="UNIDAD"/>
    <s v="NO SOLICITADAS"/>
  </r>
  <r>
    <x v="3"/>
    <s v="204-4-23"/>
    <n v="10"/>
    <s v="OTROS MATERIALES Y SUMINISTROS"/>
    <s v="VELCRO AUTODESIHO MACHO 2&quot;  ROLLO 50 MTS "/>
    <n v="11162114"/>
    <s v="SELECCIÓN ABREVIADA MENOR CUANTÍA"/>
    <n v="4"/>
    <n v="7"/>
    <n v="1"/>
    <n v="434000"/>
    <s v="UNIDAD"/>
    <s v="NO SOLICITADAS"/>
  </r>
  <r>
    <x v="3"/>
    <s v="204-4-23"/>
    <n v="10"/>
    <s v="OTROS MATERIALES Y SUMINISTROS"/>
    <s v="WASHER     MS21042L3"/>
    <n v="39121700"/>
    <s v="SELECCIÓN ABREVIADA MENOR CUANTÍA"/>
    <n v="4"/>
    <n v="7"/>
    <n v="100"/>
    <n v="310000"/>
    <s v="UNIDAD"/>
    <s v="NO SOLICITADAS"/>
  </r>
  <r>
    <x v="3"/>
    <s v="204-4-23"/>
    <n v="10"/>
    <s v="OTROS MATERIALES Y SUMINISTROS"/>
    <s v="WASHER     AN 960 JD 516"/>
    <n v="39121700"/>
    <s v="SELECCIÓN ABREVIADA MENOR CUANTÍA"/>
    <n v="4"/>
    <n v="7"/>
    <n v="300"/>
    <n v="186000"/>
    <s v="UNIDAD"/>
    <s v="NO SOLICITADAS"/>
  </r>
  <r>
    <x v="3"/>
    <s v="204-4-23"/>
    <n v="10"/>
    <s v="OTROS MATERIALES Y SUMINISTROS"/>
    <s v="WASHER     2500-18F-5-C3C"/>
    <n v="39121700"/>
    <s v="SELECCIÓN ABREVIADA MENOR CUANTÍA"/>
    <n v="4"/>
    <n v="7"/>
    <n v="50"/>
    <n v="1085000"/>
    <s v="UNIDAD"/>
    <s v="NO SOLICITADAS"/>
  </r>
  <r>
    <x v="3"/>
    <s v="204-4-23"/>
    <n v="10"/>
    <s v="OTROS MATERIALES Y SUMINISTROS"/>
    <s v="WASHER     AN 960 PD 10L"/>
    <n v="39121700"/>
    <s v="SELECCIÓN ABREVIADA MENOR CUANTÍA"/>
    <n v="4"/>
    <n v="7"/>
    <n v="590"/>
    <n v="365800"/>
    <s v="UNIDAD"/>
    <s v="NO SOLICITADAS"/>
  </r>
  <r>
    <x v="3"/>
    <s v="204-4-23"/>
    <n v="10"/>
    <s v="OTROS MATERIALES Y SUMINISTROS"/>
    <s v="WASHER     AN960C416"/>
    <n v="39121700"/>
    <s v="SELECCIÓN ABREVIADA MENOR CUANTÍA"/>
    <n v="4"/>
    <n v="7"/>
    <n v="30"/>
    <n v="18600"/>
    <s v="UNIDAD"/>
    <s v="NO SOLICITADAS"/>
  </r>
  <r>
    <x v="3"/>
    <s v="204-4-23"/>
    <n v="10"/>
    <s v="OTROS MATERIALES Y SUMINISTROS"/>
    <s v="YUMBOLON"/>
    <n v="13111300"/>
    <s v="SELECCIÓN ABREVIADA MENOR CUANTÍA"/>
    <n v="4"/>
    <n v="7"/>
    <n v="50"/>
    <n v="1550000"/>
    <s v="METRO"/>
    <s v="NO SOLICITADAS"/>
  </r>
  <r>
    <x v="3"/>
    <s v="204-4-23"/>
    <n v="10"/>
    <s v="OTROS MATERIALES Y SUMINISTROS"/>
    <s v="EXTENSION ELECTRICA"/>
    <n v="39121700"/>
    <s v="SELECCIÓN ABREVIADA MENOR CUANTÍA"/>
    <n v="4"/>
    <n v="7"/>
    <n v="3"/>
    <n v="167400"/>
    <s v="UNIDAD"/>
    <s v="NO SOLICITADAS"/>
  </r>
  <r>
    <x v="3"/>
    <s v="204-4-23"/>
    <n v="10"/>
    <s v="OTROS MATERIALES Y SUMINISTROS"/>
    <s v="LUCES "/>
    <n v="39111500"/>
    <s v="SELECCIÓN ABREVIADA MENOR CUANTÍA"/>
    <n v="4"/>
    <n v="7"/>
    <n v="2"/>
    <n v="1488000"/>
    <s v="UNIDAD"/>
    <s v="NO SOLICITADAS"/>
  </r>
  <r>
    <x v="3"/>
    <s v="204-4-23"/>
    <n v="10"/>
    <s v="OTROS MATERIALES Y SUMINISTROS"/>
    <s v="RELLENADOR POLIESTER ULTRA LIGERO"/>
    <n v="31211504"/>
    <s v="SELECCIÓN ABREVIADA MENOR CUANTÍA"/>
    <n v="4"/>
    <n v="7"/>
    <n v="2"/>
    <n v="210800"/>
    <s v="LITRO"/>
    <s v="NO SOLICITADAS"/>
  </r>
  <r>
    <x v="3"/>
    <s v="204-4-23"/>
    <n v="10"/>
    <s v="OTROS MATERIALES Y SUMINISTROS"/>
    <s v="PLUG "/>
    <n v="39121700"/>
    <s v="SELECCIÓN ABREVIADA MENOR CUANTÍA"/>
    <n v="4"/>
    <n v="7"/>
    <n v="10"/>
    <n v="1798000"/>
    <s v="UNIDAD"/>
    <s v="NO SOLICITADAS"/>
  </r>
  <r>
    <x v="3"/>
    <s v="204-4-23"/>
    <n v="10"/>
    <s v="OTROS MATERIALES Y SUMINISTROS"/>
    <s v="SLEEVE"/>
    <n v="39121700"/>
    <s v="SELECCIÓN ABREVIADA MENOR CUANTÍA"/>
    <n v="4"/>
    <n v="7"/>
    <n v="10"/>
    <n v="2294000"/>
    <s v="UNIDAD"/>
    <s v="NO SOLICITADAS"/>
  </r>
  <r>
    <x v="3"/>
    <s v="204-4-23"/>
    <n v="10"/>
    <s v="OTROS MATERIALES Y SUMINISTROS"/>
    <s v="ADHESIVE 1300L"/>
    <n v="31201601"/>
    <s v="SELECCIÓN ABREVIADA MENOR CUANTÍA"/>
    <n v="4"/>
    <n v="7"/>
    <n v="3"/>
    <n v="985800"/>
    <s v="UNIDAD"/>
    <s v="NO SOLICITADAS"/>
  </r>
  <r>
    <x v="3"/>
    <s v="204-4-23"/>
    <n v="10"/>
    <s v="OTROS MATERIALES Y SUMINISTROS"/>
    <s v="ADHESIVE 847"/>
    <n v="31201601"/>
    <s v="SELECCIÓN ABREVIADA MENOR CUANTÍA"/>
    <n v="4"/>
    <n v="7"/>
    <n v="1"/>
    <n v="477400"/>
    <s v="UNIDAD"/>
    <s v="NO SOLICITADAS"/>
  </r>
  <r>
    <x v="3"/>
    <s v="204-4-23"/>
    <n v="10"/>
    <s v="OTROS MATERIALES Y SUMINISTROS"/>
    <s v="RIMAS 21"/>
    <n v="39121700"/>
    <s v="SELECCIÓN ABREVIADA MENOR CUANTÍA"/>
    <n v="4"/>
    <n v="7"/>
    <n v="10"/>
    <n v="806000"/>
    <s v="UNIDAD"/>
    <s v="NO SOLICITADAS"/>
  </r>
  <r>
    <x v="3"/>
    <s v="204-4-23"/>
    <n v="10"/>
    <s v="OTROS MATERIALES Y SUMINISTROS"/>
    <s v="RIMAS 7"/>
    <n v="39121700"/>
    <s v="SELECCIÓN ABREVIADA MENOR CUANTÍA"/>
    <n v="4"/>
    <n v="7"/>
    <n v="10"/>
    <n v="806000"/>
    <s v="UNIDAD"/>
    <s v="NO SOLICITADAS"/>
  </r>
  <r>
    <x v="3"/>
    <s v="204-4-23"/>
    <n v="10"/>
    <s v="OTROS MATERIALES Y SUMINISTROS"/>
    <s v="RIMAS 13"/>
    <n v="39121700"/>
    <s v="SELECCIÓN ABREVIADA MENOR CUANTÍA"/>
    <n v="4"/>
    <n v="7"/>
    <n v="10"/>
    <n v="806000"/>
    <s v="UNIDAD"/>
    <s v="NO SOLICITADAS"/>
  </r>
  <r>
    <x v="3"/>
    <s v="204-4-23"/>
    <n v="10"/>
    <s v="OTROS MATERIALES Y SUMINISTROS"/>
    <s v="ADHESIVO EPOXICO"/>
    <n v="31201601"/>
    <s v="SELECCIÓN ABREVIADA MENOR CUANTÍA"/>
    <n v="4"/>
    <n v="7"/>
    <n v="10"/>
    <n v="979600"/>
    <s v="UNIDAD"/>
    <s v="NO SOLICITADAS"/>
  </r>
  <r>
    <x v="3"/>
    <s v="204-4-23"/>
    <n v="10"/>
    <s v="OTROS MATERIALES Y SUMINISTROS"/>
    <s v="LIJA CROCUS CLOTH"/>
    <n v="27111918"/>
    <s v="SELECCIÓN ABREVIADA MENOR CUANTÍA"/>
    <n v="4"/>
    <n v="7"/>
    <n v="1"/>
    <n v="148800"/>
    <s v="UNIDAD"/>
    <s v="NO SOLICITADAS"/>
  </r>
  <r>
    <x v="3"/>
    <s v="204-4-23"/>
    <n v="10"/>
    <s v="OTROS MATERIALES Y SUMINISTROS"/>
    <s v="KIT  ROSCA FINA Y ROSCA ORDINARIA "/>
    <n v="20121600"/>
    <s v="SELECCIÓN ABREVIADA MENOR CUANTÍA"/>
    <n v="4"/>
    <n v="7"/>
    <n v="10"/>
    <n v="7440000"/>
    <s v="GLOBAL"/>
    <s v="NO SOLICITADAS"/>
  </r>
  <r>
    <x v="3"/>
    <s v="204-4-23"/>
    <n v="10"/>
    <s v="OTROS MATERIALES Y SUMINISTROS"/>
    <s v="KIT ROSCA MEDIDA 6M"/>
    <n v="20121600"/>
    <s v="SELECCIÓN ABREVIADA MENOR CUANTÍA"/>
    <n v="4"/>
    <n v="7"/>
    <n v="1"/>
    <n v="744000"/>
    <s v="GLOBAL"/>
    <s v="NO SOLICITADAS"/>
  </r>
  <r>
    <x v="3"/>
    <s v="204-4-23"/>
    <n v="10"/>
    <s v="OTROS MATERIALES Y SUMINISTROS"/>
    <s v="KIT ROSCA MEDIDA 8M"/>
    <n v="20121600"/>
    <s v="SELECCIÓN ABREVIADA MENOR CUANTÍA"/>
    <n v="4"/>
    <n v="7"/>
    <n v="1"/>
    <n v="744000"/>
    <s v="GLOBAL"/>
    <s v="NO SOLICITADAS"/>
  </r>
  <r>
    <x v="3"/>
    <s v="204-4-23"/>
    <n v="10"/>
    <s v="OTROS MATERIALES Y SUMINISTROS"/>
    <s v="KIT ROSCA MEDIDA  10M"/>
    <n v="20121600"/>
    <s v="SELECCIÓN ABREVIADA MENOR CUANTÍA"/>
    <n v="4"/>
    <n v="7"/>
    <n v="1"/>
    <n v="744000"/>
    <s v="GLOBAL"/>
    <s v="NO SOLICITADAS"/>
  </r>
  <r>
    <x v="3"/>
    <s v="204-4-23"/>
    <n v="10"/>
    <s v="OTROS MATERIALES Y SUMINISTROS"/>
    <s v="KIT ROSCA MEDIDA 12M"/>
    <n v="20121600"/>
    <s v="SELECCIÓN ABREVIADA MENOR CUANTÍA"/>
    <n v="4"/>
    <n v="7"/>
    <n v="1"/>
    <n v="744000"/>
    <s v="GLOBAL"/>
    <s v="NO SOLICITADAS"/>
  </r>
  <r>
    <x v="3"/>
    <s v="204-4-23"/>
    <n v="10"/>
    <s v="OTROS MATERIALES Y SUMINISTROS"/>
    <s v="ABRASIVE CLOTH, ALUMINUM OXIDE, P-C-451"/>
    <n v="31191504"/>
    <s v="LICITACIÓN PÚBLICA"/>
    <n v="2"/>
    <n v="6"/>
    <n v="3"/>
    <n v="837000"/>
    <s v="UNIDAD"/>
    <s v="NO SOLICITADAS"/>
  </r>
  <r>
    <x v="3"/>
    <s v="204-4-23"/>
    <n v="10"/>
    <s v="OTROS MATERIALES Y SUMINISTROS"/>
    <s v="AGENTE DE CURADO  "/>
    <n v="12162301"/>
    <s v="LICITACIÓN PÚBLICA"/>
    <n v="2"/>
    <n v="6"/>
    <n v="1"/>
    <n v="775000"/>
    <s v="GALON"/>
    <s v="NO SOLICITADAS"/>
  </r>
  <r>
    <x v="3"/>
    <s v="204-4-23"/>
    <n v="10"/>
    <s v="OTROS MATERIALES Y SUMINISTROS"/>
    <s v="AIR HOSE QUICK CONNECTS 15-202"/>
    <n v="27131613"/>
    <s v="LICITACIÓN PÚBLICA"/>
    <n v="2"/>
    <n v="6"/>
    <n v="10"/>
    <n v="558000"/>
    <s v="UNIDAD"/>
    <s v="NO SOLICITADAS"/>
  </r>
  <r>
    <x v="3"/>
    <s v="204-4-23"/>
    <n v="10"/>
    <s v="OTROS MATERIALES Y SUMINISTROS"/>
    <s v="AIR HOSE QUICK CONNECTS  15-200"/>
    <n v="27131613"/>
    <s v="LICITACIÓN PÚBLICA"/>
    <n v="2"/>
    <n v="6"/>
    <n v="10"/>
    <n v="595200"/>
    <s v="UNIDAD"/>
    <s v="NO SOLICITADAS"/>
  </r>
  <r>
    <x v="3"/>
    <s v="204-4-23"/>
    <n v="10"/>
    <s v="OTROS MATERIALES Y SUMINISTROS"/>
    <s v="AIR HOSE REEL WITH 3/8 X 50 FT"/>
    <n v="24141706"/>
    <s v="LICITACIÓN PÚBLICA"/>
    <n v="2"/>
    <n v="6"/>
    <n v="1"/>
    <n v="595200"/>
    <s v="UNIDAD"/>
    <s v="NO SOLICITADAS"/>
  </r>
  <r>
    <x v="3"/>
    <s v="204-4-23"/>
    <n v="10"/>
    <s v="OTROS MATERIALES Y SUMINISTROS"/>
    <s v="ALAMBRE ACERO 0.20"/>
    <n v="26121520"/>
    <s v="LICITACIÓN PÚBLICA"/>
    <n v="2"/>
    <n v="6"/>
    <s v="2"/>
    <n v="86800"/>
    <s v="UNIDAD"/>
    <s v="NO SOLICITADAS"/>
  </r>
  <r>
    <x v="3"/>
    <s v="204-4-23"/>
    <n v="10"/>
    <s v="OTROS MATERIALES Y SUMINISTROS"/>
    <s v="ALAMBRE ACERO 0.32"/>
    <n v="26121520"/>
    <s v="LICITACIÓN PÚBLICA"/>
    <n v="2"/>
    <n v="6"/>
    <s v="3"/>
    <n v="130200"/>
    <s v="UNIDAD"/>
    <s v="NO SOLICITADAS"/>
  </r>
  <r>
    <x v="3"/>
    <s v="204-4-23"/>
    <n v="10"/>
    <s v="OTROS MATERIALES Y SUMINISTROS"/>
    <s v="ALAMBRE COBRE "/>
    <n v="26121520"/>
    <s v="LICITACIÓN PÚBLICA"/>
    <n v="2"/>
    <n v="6"/>
    <s v="3"/>
    <n v="669600"/>
    <s v="UNIDAD"/>
    <s v="NO SOLICITADAS"/>
  </r>
  <r>
    <x v="3"/>
    <s v="204-4-23"/>
    <n v="10"/>
    <s v="OTROS MATERIALES Y SUMINISTROS"/>
    <s v="ALAMBRE ROLLO CALIBRE 0.20"/>
    <n v="30262701"/>
    <s v="LICITACIÓN PÚBLICA"/>
    <n v="2"/>
    <n v="6"/>
    <n v="9"/>
    <n v="390600"/>
    <s v="UNIDAD"/>
    <s v="NO SOLICITADAS"/>
  </r>
  <r>
    <x v="3"/>
    <s v="204-4-23"/>
    <n v="10"/>
    <s v="OTROS MATERIALES Y SUMINISTROS"/>
    <s v="ALAMBRE ROLLO CALIBRE 0.32"/>
    <n v="30262701"/>
    <s v="LICITACIÓN PÚBLICA"/>
    <n v="2"/>
    <n v="6"/>
    <n v="10"/>
    <n v="434000"/>
    <s v="UNIDAD"/>
    <s v="NO SOLICITADAS"/>
  </r>
  <r>
    <x v="3"/>
    <s v="204-4-23"/>
    <n v="10"/>
    <s v="OTROS MATERIALES Y SUMINISTROS"/>
    <s v="ALMABRE DULCE DE COBRE ASTMB3 .126 X LIBRA"/>
    <n v="30262401"/>
    <s v="LICITACIÓN PÚBLICA"/>
    <n v="2"/>
    <n v="6"/>
    <n v="1"/>
    <n v="31000"/>
    <s v="UNIDAD"/>
    <s v="NO SOLICITADAS"/>
  </r>
  <r>
    <x v="3"/>
    <s v="204-4-23"/>
    <n v="10"/>
    <s v="OTROS MATERIALES Y SUMINISTROS"/>
    <s v="ALMABRE DULCE DE COBRE ASTMB3 .16 X LIBRA"/>
    <n v="30262401"/>
    <s v="LICITACIÓN PÚBLICA"/>
    <n v="2"/>
    <n v="6"/>
    <n v="1"/>
    <n v="31000"/>
    <s v="UNIDAD"/>
    <s v="NO SOLICITADAS"/>
  </r>
  <r>
    <x v="3"/>
    <s v="204-4-23"/>
    <n v="10"/>
    <s v="OTROS MATERIALES Y SUMINISTROS"/>
    <s v="ALMOHADILLA DOBLE PARA BANCO DE PARTICULAS MAGNETICAS"/>
    <n v="41111803"/>
    <s v="LICITACIÓN PÚBLICA"/>
    <n v="2"/>
    <n v="6"/>
    <n v="1"/>
    <n v="49600"/>
    <s v="UNIDAD"/>
    <s v="NO SOLICITADAS"/>
  </r>
  <r>
    <x v="3"/>
    <s v="204-4-23"/>
    <n v="10"/>
    <s v="OTROS MATERIALES Y SUMINISTROS"/>
    <s v="ALMOHADILLA SENCILLA PARA BANCO DE PARTICULAS MAGNETICAS"/>
    <n v="41111803"/>
    <s v="LICITACIÓN PÚBLICA"/>
    <n v="2"/>
    <n v="6"/>
    <n v="1"/>
    <n v="372000"/>
    <s v="UNIDAD"/>
    <s v="NO SOLICITADAS"/>
  </r>
  <r>
    <x v="3"/>
    <s v="204-4-23"/>
    <n v="10"/>
    <s v="OTROS MATERIALES Y SUMINISTROS"/>
    <s v="ANTISHAFING TAPE "/>
    <n v="31201601"/>
    <s v="LICITACIÓN PÚBLICA"/>
    <n v="2"/>
    <n v="6"/>
    <n v="2"/>
    <n v="714240"/>
    <s v="UNIDAD"/>
    <s v="NO SOLICITADAS"/>
  </r>
  <r>
    <x v="3"/>
    <s v="204-4-23"/>
    <n v="10"/>
    <s v="OTROS MATERIALES Y SUMINISTROS"/>
    <s v="ARANDELAS DE ALUMINIO   AN960D8L"/>
    <n v="31161807"/>
    <s v="LICITACIÓN PÚBLICA"/>
    <n v="2"/>
    <n v="6"/>
    <n v="1000"/>
    <n v="620000"/>
    <s v="UNIDAD"/>
    <s v="NO SOLICITADAS"/>
  </r>
  <r>
    <x v="3"/>
    <s v="204-4-23"/>
    <n v="10"/>
    <s v="OTROS MATERIALES Y SUMINISTROS"/>
    <s v="ARANDELAS DE ALUMINIO   AN960D4L"/>
    <n v="31161807"/>
    <s v="LICITACIÓN PÚBLICA"/>
    <n v="2"/>
    <n v="6"/>
    <n v="1000"/>
    <n v="620000"/>
    <s v="UNIDAD"/>
    <s v="NO SOLICITADAS"/>
  </r>
  <r>
    <x v="3"/>
    <s v="204-4-23"/>
    <n v="10"/>
    <s v="OTROS MATERIALES Y SUMINISTROS"/>
    <s v="BATERIA 12 VOLITIOS JHON DEERE "/>
    <n v="26111703"/>
    <s v="LICITACIÓN PÚBLICA"/>
    <n v="2"/>
    <n v="6"/>
    <n v="2"/>
    <n v="1054000"/>
    <s v="UNIDAD"/>
    <s v="NO SOLICITADAS"/>
  </r>
  <r>
    <x v="3"/>
    <s v="204-4-23"/>
    <n v="10"/>
    <s v="OTROS MATERIALES Y SUMINISTROS"/>
    <s v="BATERIAS 9V"/>
    <n v="26111702"/>
    <s v="LICITACIÓN PÚBLICA"/>
    <n v="2"/>
    <n v="6"/>
    <n v="3"/>
    <n v="930000"/>
    <s v="UNIDAD"/>
    <s v="NO SOLICITADAS"/>
  </r>
  <r>
    <x v="3"/>
    <s v="204-4-23"/>
    <n v="10"/>
    <s v="OTROS MATERIALES Y SUMINISTROS"/>
    <s v="BATERIAS TIPO &quot;AA&quot; "/>
    <n v="26111702"/>
    <s v="LICITACIÓN PÚBLICA"/>
    <n v="2"/>
    <n v="6"/>
    <n v="250"/>
    <n v="2790000"/>
    <s v="UNIDAD"/>
    <s v="NO SOLICITADAS"/>
  </r>
  <r>
    <x v="3"/>
    <s v="204-4-23"/>
    <n v="10"/>
    <s v="OTROS MATERIALES Y SUMINISTROS"/>
    <s v="BATERIAS TIPO &quot;C&quot; "/>
    <n v="26111701"/>
    <s v="LICITACIÓN PÚBLICA"/>
    <n v="2"/>
    <n v="6"/>
    <n v="8"/>
    <n v="178560"/>
    <s v="UNIDAD"/>
    <s v="NO SOLICITADAS"/>
  </r>
  <r>
    <x v="3"/>
    <s v="204-4-23"/>
    <n v="10"/>
    <s v="OTROS MATERIALES Y SUMINISTROS"/>
    <s v="BATERIAS TIPO &quot;D&quot; "/>
    <n v="26111702"/>
    <s v="LICITACIÓN PÚBLICA"/>
    <n v="2"/>
    <n v="6"/>
    <n v="20"/>
    <n v="297600"/>
    <s v="UNIDAD"/>
    <s v="NO SOLICITADAS"/>
  </r>
  <r>
    <x v="3"/>
    <s v="204-4-23"/>
    <n v="10"/>
    <s v="OTROS MATERIALES Y SUMINISTROS"/>
    <s v="BISTURI QUIRURGICO"/>
    <n v="27111503"/>
    <s v="LICITACIÓN PÚBLICA"/>
    <n v="2"/>
    <n v="6"/>
    <n v="10"/>
    <n v="217000"/>
    <s v="UNIDAD"/>
    <s v="NO SOLICITADAS"/>
  </r>
  <r>
    <x v="3"/>
    <s v="204-4-23"/>
    <n v="10"/>
    <s v="OTROS MATERIALES Y SUMINISTROS"/>
    <s v="BLACK CAP "/>
    <n v="41113313"/>
    <s v="LICITACIÓN PÚBLICA"/>
    <n v="2"/>
    <n v="6"/>
    <n v="1"/>
    <n v="719200"/>
    <s v="UNIDAD"/>
    <s v="NO SOLICITADAS"/>
  </r>
  <r>
    <x v="3"/>
    <s v="204-4-23"/>
    <n v="10"/>
    <s v="OTROS MATERIALES Y SUMINISTROS"/>
    <s v="BOLSA CON CIERRE HERMETICO GRANDE"/>
    <n v="24111503"/>
    <s v="LICITACIÓN PÚBLICA"/>
    <n v="2"/>
    <n v="6"/>
    <n v="100"/>
    <n v="37200"/>
    <s v="UNIDAD"/>
    <s v="NO SOLICITADAS"/>
  </r>
  <r>
    <x v="3"/>
    <s v="204-4-23"/>
    <n v="10"/>
    <s v="OTROS MATERIALES Y SUMINISTROS"/>
    <s v="BOLSA CON SIERRE HERMETICO MEDIANA"/>
    <n v="24111503"/>
    <s v="LICITACIÓN PÚBLICA"/>
    <n v="2"/>
    <n v="6"/>
    <n v="100"/>
    <n v="24800"/>
    <s v="UNIDAD"/>
    <s v="NO SOLICITADAS"/>
  </r>
  <r>
    <x v="3"/>
    <s v="204-4-23"/>
    <n v="10"/>
    <s v="OTROS MATERIALES Y SUMINISTROS"/>
    <s v="BOLSA CON SIERRE HERMETICO PEQUEÑA"/>
    <n v="24111503"/>
    <s v="LICITACIÓN PÚBLICA"/>
    <n v="2"/>
    <n v="6"/>
    <n v="100"/>
    <n v="62000"/>
    <s v="UNIDAD"/>
    <s v="NO SOLICITADAS"/>
  </r>
  <r>
    <x v="3"/>
    <s v="204-4-23"/>
    <n v="10"/>
    <s v="OTROS MATERIALES Y SUMINISTROS"/>
    <s v="BOLSAS CONTROL HUMEDAD"/>
    <n v="44102905"/>
    <s v="LICITACIÓN PÚBLICA"/>
    <n v="2"/>
    <n v="6"/>
    <n v="12"/>
    <n v="178560"/>
    <s v="UNIDAD"/>
    <s v="NO SOLICITADAS"/>
  </r>
  <r>
    <x v="3"/>
    <s v="204-4-23"/>
    <n v="10"/>
    <s v="OTROS MATERIALES Y SUMINISTROS"/>
    <s v="BROCAS DE ACERO RAPIDO  1/8&quot;"/>
    <n v="20102105"/>
    <s v="LICITACIÓN PÚBLICA"/>
    <n v="2"/>
    <n v="6"/>
    <n v="20"/>
    <n v="86800"/>
    <s v="UNIDAD"/>
    <s v="NO SOLICITADAS"/>
  </r>
  <r>
    <x v="3"/>
    <s v="204-4-23"/>
    <n v="10"/>
    <s v="OTROS MATERIALES Y SUMINISTROS"/>
    <s v="BROCAS DE ACERO RAPIDO  3/16&quot;"/>
    <n v="20102105"/>
    <s v="LICITACIÓN PÚBLICA"/>
    <n v="2"/>
    <n v="6"/>
    <n v="20"/>
    <n v="86800"/>
    <s v="UNIDAD"/>
    <s v="NO SOLICITADAS"/>
  </r>
  <r>
    <x v="3"/>
    <s v="204-4-23"/>
    <n v="10"/>
    <s v="OTROS MATERIALES Y SUMINISTROS"/>
    <s v="BROCAS DE ACERO RAPIDO 3/32&quot;"/>
    <n v="20102105"/>
    <s v="LICITACIÓN PÚBLICA"/>
    <n v="2"/>
    <n v="6"/>
    <n v="20"/>
    <n v="86800"/>
    <s v="UNIDAD"/>
    <s v="NO SOLICITADAS"/>
  </r>
  <r>
    <x v="3"/>
    <s v="204-4-23"/>
    <n v="10"/>
    <s v="OTROS MATERIALES Y SUMINISTROS"/>
    <s v="BROCAS DE ACERO RAPIDO  5/32&quot; "/>
    <n v="20102105"/>
    <s v="LICITACIÓN PÚBLICA"/>
    <n v="2"/>
    <n v="6"/>
    <n v="20"/>
    <n v="86800"/>
    <s v="UNIDAD"/>
    <s v="NO SOLICITADAS"/>
  </r>
  <r>
    <x v="3"/>
    <s v="204-4-23"/>
    <n v="10"/>
    <s v="OTROS MATERIALES Y SUMINISTROS"/>
    <s v="BROCAS DE COBALTO NO 1/16&quot; "/>
    <n v="20111614"/>
    <s v="LICITACIÓN PÚBLICA"/>
    <n v="2"/>
    <n v="6"/>
    <n v="20"/>
    <n v="111600"/>
    <s v="UNIDAD"/>
    <s v="NO SOLICITADAS"/>
  </r>
  <r>
    <x v="3"/>
    <s v="204-4-23"/>
    <n v="10"/>
    <s v="OTROS MATERIALES Y SUMINISTROS"/>
    <s v="BROCAS DE COBALTO NO. 1/8&quot; "/>
    <n v="20111614"/>
    <s v="LICITACIÓN PÚBLICA"/>
    <n v="2"/>
    <n v="6"/>
    <n v="20"/>
    <n v="186000"/>
    <s v="UNIDAD"/>
    <s v="NO SOLICITADAS"/>
  </r>
  <r>
    <x v="3"/>
    <s v="204-4-23"/>
    <n v="10"/>
    <s v="OTROS MATERIALES Y SUMINISTROS"/>
    <s v="BROCAS DE COBALTO NO. 3/16&quot;"/>
    <n v="20111614"/>
    <s v="LICITACIÓN PÚBLICA"/>
    <n v="2"/>
    <n v="6"/>
    <n v="20"/>
    <n v="210800"/>
    <s v="UNIDAD"/>
    <s v="NO SOLICITADAS"/>
  </r>
  <r>
    <x v="3"/>
    <s v="204-4-23"/>
    <n v="10"/>
    <s v="OTROS MATERIALES Y SUMINISTROS"/>
    <s v="BROCAS DE COBALTO NO. 3/32&quot;"/>
    <n v="20111614"/>
    <s v="LICITACIÓN PÚBLICA"/>
    <n v="2"/>
    <n v="6"/>
    <n v="20"/>
    <n v="161200"/>
    <s v="UNIDAD"/>
    <s v="NO SOLICITADAS"/>
  </r>
  <r>
    <x v="3"/>
    <s v="204-4-23"/>
    <n v="10"/>
    <s v="OTROS MATERIALES Y SUMINISTROS"/>
    <s v="BROCAS DE COBALTO NO. 5/32&quot; "/>
    <n v="20111614"/>
    <s v="LICITACIÓN PÚBLICA"/>
    <n v="2"/>
    <n v="6"/>
    <n v="20"/>
    <n v="198400"/>
    <s v="UNIDAD"/>
    <s v="NO SOLICITADAS"/>
  </r>
  <r>
    <x v="3"/>
    <s v="204-4-23"/>
    <n v="10"/>
    <s v="OTROS MATERIALES Y SUMINISTROS"/>
    <s v="BROCAS DE COBALTO  NO. 1/4"/>
    <n v="20111614"/>
    <s v="LICITACIÓN PÚBLICA"/>
    <n v="2"/>
    <n v="6"/>
    <n v="20"/>
    <n v="235600"/>
    <s v="UNIDAD"/>
    <s v="NO SOLICITADAS"/>
  </r>
  <r>
    <x v="3"/>
    <s v="204-4-23"/>
    <n v="10"/>
    <s v="OTROS MATERIALES Y SUMINISTROS"/>
    <s v="BROCAS DE COBALTO  NO. 10 "/>
    <n v="20111614"/>
    <s v="LICITACIÓN PÚBLICA"/>
    <n v="2"/>
    <n v="6"/>
    <n v="20"/>
    <n v="223200"/>
    <s v="UNIDAD"/>
    <s v="NO SOLICITADAS"/>
  </r>
  <r>
    <x v="3"/>
    <s v="204-4-23"/>
    <n v="10"/>
    <s v="OTROS MATERIALES Y SUMINISTROS"/>
    <s v="BROCAS DE COBALTO  NO. 16 "/>
    <n v="20111614"/>
    <s v="LICITACIÓN PÚBLICA"/>
    <n v="2"/>
    <n v="6"/>
    <n v="20"/>
    <n v="223200"/>
    <s v="UNIDAD"/>
    <s v="NO SOLICITADAS"/>
  </r>
  <r>
    <x v="3"/>
    <s v="204-4-23"/>
    <n v="10"/>
    <s v="OTROS MATERIALES Y SUMINISTROS"/>
    <s v="BROCAS DE COBALTO NO. 17/64 "/>
    <n v="20111614"/>
    <s v="LICITACIÓN PÚBLICA"/>
    <n v="2"/>
    <n v="6"/>
    <n v="20"/>
    <n v="297600"/>
    <s v="UNIDAD"/>
    <s v="NO SOLICITADAS"/>
  </r>
  <r>
    <x v="3"/>
    <s v="204-4-23"/>
    <n v="10"/>
    <s v="OTROS MATERIALES Y SUMINISTROS"/>
    <s v="BROCAS DE COBALTO  NO. 21"/>
    <n v="20111614"/>
    <s v="LICITACIÓN PÚBLICA"/>
    <n v="2"/>
    <n v="6"/>
    <n v="20"/>
    <n v="210800"/>
    <s v="UNIDAD"/>
    <s v="NO SOLICITADAS"/>
  </r>
  <r>
    <x v="3"/>
    <s v="204-4-23"/>
    <n v="10"/>
    <s v="OTROS MATERIALES Y SUMINISTROS"/>
    <s v="BROCAS DE COBALTO  NO. 27 "/>
    <n v="20111614"/>
    <s v="LICITACIÓN PÚBLICA"/>
    <n v="2"/>
    <n v="6"/>
    <n v="20"/>
    <n v="223200"/>
    <s v="UNIDAD"/>
    <s v="NO SOLICITADAS"/>
  </r>
  <r>
    <x v="3"/>
    <s v="204-4-23"/>
    <n v="10"/>
    <s v="OTROS MATERIALES Y SUMINISTROS"/>
    <s v="BROCAS DE COBALTO  NO. 30"/>
    <n v="20111614"/>
    <s v="LICITACIÓN PÚBLICA"/>
    <n v="2"/>
    <n v="6"/>
    <n v="20"/>
    <n v="198400"/>
    <s v="UNIDAD"/>
    <s v="NO SOLICITADAS"/>
  </r>
  <r>
    <x v="3"/>
    <s v="204-4-23"/>
    <n v="10"/>
    <s v="OTROS MATERIALES Y SUMINISTROS"/>
    <s v="BROCAS DE COBALTO  NO. 40 "/>
    <n v="20111614"/>
    <s v="LICITACIÓN PÚBLICA"/>
    <n v="2"/>
    <n v="6"/>
    <n v="20"/>
    <n v="198400"/>
    <s v="UNIDAD"/>
    <s v="NO SOLICITADAS"/>
  </r>
  <r>
    <x v="3"/>
    <s v="204-4-23"/>
    <n v="10"/>
    <s v="OTROS MATERIALES Y SUMINISTROS"/>
    <s v="BROCAS DE COBALTO  NO. E"/>
    <n v="20111614"/>
    <s v="LICITACIÓN PÚBLICA"/>
    <n v="2"/>
    <n v="6"/>
    <n v="20"/>
    <n v="297600"/>
    <s v="UNIDAD"/>
    <s v="NO SOLICITADAS"/>
  </r>
  <r>
    <x v="3"/>
    <s v="204-4-23"/>
    <n v="10"/>
    <s v="OTROS MATERIALES Y SUMINISTROS"/>
    <s v="BROCAS DE COBALTO  NO. F "/>
    <n v="20111614"/>
    <s v="LICITACIÓN PÚBLICA"/>
    <n v="2"/>
    <n v="6"/>
    <n v="20"/>
    <n v="297600"/>
    <s v="UNIDAD"/>
    <s v="NO SOLICITADAS"/>
  </r>
  <r>
    <x v="3"/>
    <s v="204-4-23"/>
    <n v="10"/>
    <s v="OTROS MATERIALES Y SUMINISTROS"/>
    <s v="BROCAS THREADED 53-2921 1/8&quot;"/>
    <n v="20111614"/>
    <s v="LICITACIÓN PÚBLICA"/>
    <n v="2"/>
    <n v="6"/>
    <n v="10"/>
    <n v="173600"/>
    <s v="UNIDAD"/>
    <s v="NO SOLICITADAS"/>
  </r>
  <r>
    <x v="3"/>
    <s v="204-4-23"/>
    <n v="10"/>
    <s v="OTROS MATERIALES Y SUMINISTROS"/>
    <s v="BROCAS THREADED 53-2921 3/16&quot;"/>
    <n v="20111614"/>
    <s v="LICITACIÓN PÚBLICA"/>
    <n v="2"/>
    <n v="6"/>
    <n v="10"/>
    <n v="173600"/>
    <s v="UNIDAD"/>
    <s v="NO SOLICITADAS"/>
  </r>
  <r>
    <x v="3"/>
    <s v="204-4-23"/>
    <n v="10"/>
    <s v="OTROS MATERIALES Y SUMINISTROS"/>
    <s v="BROCAS THREADED 53-2921 3/32&quot;"/>
    <n v="20111614"/>
    <s v="LICITACIÓN PÚBLICA"/>
    <n v="2"/>
    <n v="6"/>
    <n v="10"/>
    <n v="173600"/>
    <s v="UNIDAD"/>
    <s v="NO SOLICITADAS"/>
  </r>
  <r>
    <x v="3"/>
    <s v="204-4-23"/>
    <n v="10"/>
    <s v="OTROS MATERIALES Y SUMINISTROS"/>
    <s v="BROCAS THREADED 53-2921 5/32&quot;"/>
    <n v="20111614"/>
    <s v="LICITACIÓN PÚBLICA"/>
    <n v="2"/>
    <n v="6"/>
    <n v="10"/>
    <n v="173600"/>
    <s v="UNIDAD"/>
    <s v="NO SOLICITADAS"/>
  </r>
  <r>
    <x v="3"/>
    <s v="204-4-23"/>
    <n v="10"/>
    <s v="OTROS MATERIALES Y SUMINISTROS"/>
    <s v="BROCAS THREADED 53-2922 NO. 10"/>
    <n v="20111614"/>
    <s v="LICITACIÓN PÚBLICA"/>
    <n v="2"/>
    <n v="6"/>
    <n v="10"/>
    <n v="173600"/>
    <s v="UNIDAD"/>
    <s v="NO SOLICITADAS"/>
  </r>
  <r>
    <x v="3"/>
    <s v="204-4-23"/>
    <n v="10"/>
    <s v="OTROS MATERIALES Y SUMINISTROS"/>
    <s v="BROCAS THREADED 53-2922 NO. 16"/>
    <n v="20111614"/>
    <s v="LICITACIÓN PÚBLICA"/>
    <n v="2"/>
    <n v="6"/>
    <n v="10"/>
    <n v="173600"/>
    <s v="UNIDAD"/>
    <s v="NO SOLICITADAS"/>
  </r>
  <r>
    <x v="3"/>
    <s v="204-4-23"/>
    <n v="10"/>
    <s v="OTROS MATERIALES Y SUMINISTROS"/>
    <s v="BROCAS THREADED 53-2922 NO. 21"/>
    <n v="20111614"/>
    <s v="LICITACIÓN PÚBLICA"/>
    <n v="2"/>
    <n v="6"/>
    <n v="10"/>
    <n v="173600"/>
    <s v="UNIDAD"/>
    <s v="NO SOLICITADAS"/>
  </r>
  <r>
    <x v="3"/>
    <s v="204-4-23"/>
    <n v="10"/>
    <s v="OTROS MATERIALES Y SUMINISTROS"/>
    <s v="BROCAS THREADED 53-2922 NO. 27"/>
    <n v="20111614"/>
    <s v="LICITACIÓN PÚBLICA"/>
    <n v="2"/>
    <n v="6"/>
    <n v="10"/>
    <n v="173600"/>
    <s v="UNIDAD"/>
    <s v="NO SOLICITADAS"/>
  </r>
  <r>
    <x v="3"/>
    <s v="204-4-23"/>
    <n v="10"/>
    <s v="OTROS MATERIALES Y SUMINISTROS"/>
    <s v="BROCAS THREADED 53-2922 NO. 30"/>
    <n v="20111614"/>
    <s v="LICITACIÓN PÚBLICA"/>
    <n v="2"/>
    <n v="6"/>
    <n v="10"/>
    <n v="173600"/>
    <s v="UNIDAD"/>
    <s v="NO SOLICITADAS"/>
  </r>
  <r>
    <x v="3"/>
    <s v="204-4-23"/>
    <n v="10"/>
    <s v="OTROS MATERIALES Y SUMINISTROS"/>
    <s v="BROCAS THREADED 53-2922 NO. 40"/>
    <n v="20111614"/>
    <s v="LICITACIÓN PÚBLICA"/>
    <n v="2"/>
    <n v="6"/>
    <n v="10"/>
    <n v="173600"/>
    <s v="UNIDAD"/>
    <s v="NO SOLICITADAS"/>
  </r>
  <r>
    <x v="3"/>
    <s v="204-4-23"/>
    <n v="10"/>
    <s v="OTROS MATERIALES Y SUMINISTROS"/>
    <s v="BROCAS THREADED 53-2961 1/8&quot;"/>
    <n v="20111614"/>
    <s v="LICITACIÓN PÚBLICA"/>
    <n v="2"/>
    <n v="6"/>
    <n v="10"/>
    <n v="173600"/>
    <s v="UNIDAD"/>
    <s v="NO SOLICITADAS"/>
  </r>
  <r>
    <x v="3"/>
    <s v="204-4-23"/>
    <n v="10"/>
    <s v="OTROS MATERIALES Y SUMINISTROS"/>
    <s v="BROCAS THREADED 53-2961 16"/>
    <n v="20111614"/>
    <s v="LICITACIÓN PÚBLICA"/>
    <n v="2"/>
    <n v="6"/>
    <n v="10"/>
    <n v="173600"/>
    <s v="UNIDAD"/>
    <s v="NO SOLICITADAS"/>
  </r>
  <r>
    <x v="3"/>
    <s v="204-4-23"/>
    <n v="10"/>
    <s v="OTROS MATERIALES Y SUMINISTROS"/>
    <s v="BROCAS THREADED 53-2961 27"/>
    <n v="20111614"/>
    <s v="LICITACIÓN PÚBLICA"/>
    <n v="2"/>
    <n v="6"/>
    <n v="10"/>
    <n v="173600"/>
    <s v="UNIDAD"/>
    <s v="NO SOLICITADAS"/>
  </r>
  <r>
    <x v="3"/>
    <s v="204-4-23"/>
    <n v="10"/>
    <s v="OTROS MATERIALES Y SUMINISTROS"/>
    <s v="BROCAS THREADED 53-2961 3/16&quot;"/>
    <n v="20111614"/>
    <s v="LICITACIÓN PÚBLICA"/>
    <n v="2"/>
    <n v="6"/>
    <n v="10"/>
    <n v="173600"/>
    <s v="UNIDAD"/>
    <s v="NO SOLICITADAS"/>
  </r>
  <r>
    <x v="3"/>
    <s v="204-4-23"/>
    <n v="10"/>
    <s v="OTROS MATERIALES Y SUMINISTROS"/>
    <s v="BROCAS THREADED 53-2961 3/32&quot;"/>
    <n v="20111614"/>
    <s v="LICITACIÓN PÚBLICA"/>
    <n v="2"/>
    <n v="6"/>
    <n v="10"/>
    <n v="173600"/>
    <s v="UNIDAD"/>
    <s v="NO SOLICITADAS"/>
  </r>
  <r>
    <x v="3"/>
    <s v="204-4-23"/>
    <n v="10"/>
    <s v="OTROS MATERIALES Y SUMINISTROS"/>
    <s v="BROCAS THREADED 53-2961 5/32&quot;"/>
    <n v="20111614"/>
    <s v="LICITACIÓN PÚBLICA"/>
    <n v="2"/>
    <n v="6"/>
    <n v="10"/>
    <n v="173600"/>
    <s v="UNIDAD"/>
    <s v="NO SOLICITADAS"/>
  </r>
  <r>
    <x v="3"/>
    <s v="204-4-23"/>
    <n v="10"/>
    <s v="OTROS MATERIALES Y SUMINISTROS"/>
    <s v="BROCAS THREADED 53-2962 NO. 10"/>
    <n v="20111614"/>
    <s v="LICITACIÓN PÚBLICA"/>
    <n v="2"/>
    <n v="6"/>
    <n v="10"/>
    <n v="173600"/>
    <s v="UNIDAD"/>
    <s v="NO SOLICITADAS"/>
  </r>
  <r>
    <x v="3"/>
    <s v="204-4-23"/>
    <n v="10"/>
    <s v="OTROS MATERIALES Y SUMINISTROS"/>
    <s v="BROCAS THREADED 53-2962 NO. 16"/>
    <n v="20111614"/>
    <s v="LICITACIÓN PÚBLICA"/>
    <n v="2"/>
    <n v="6"/>
    <n v="10"/>
    <n v="173600"/>
    <s v="UNIDAD"/>
    <s v="NO SOLICITADAS"/>
  </r>
  <r>
    <x v="3"/>
    <s v="204-4-23"/>
    <n v="10"/>
    <s v="OTROS MATERIALES Y SUMINISTROS"/>
    <s v="BROCAS THREADED 53-2962 NO. 21"/>
    <n v="20111614"/>
    <s v="LICITACIÓN PÚBLICA"/>
    <n v="2"/>
    <n v="6"/>
    <n v="10"/>
    <n v="173600"/>
    <s v="UNIDAD"/>
    <s v="NO SOLICITADAS"/>
  </r>
  <r>
    <x v="3"/>
    <s v="204-4-23"/>
    <n v="10"/>
    <s v="OTROS MATERIALES Y SUMINISTROS"/>
    <s v="BROCAS THREADED 53-2962 NO. 27"/>
    <n v="20111614"/>
    <s v="LICITACIÓN PÚBLICA"/>
    <n v="2"/>
    <n v="6"/>
    <n v="10"/>
    <n v="173600"/>
    <s v="UNIDAD"/>
    <s v="NO SOLICITADAS"/>
  </r>
  <r>
    <x v="3"/>
    <s v="204-4-23"/>
    <n v="10"/>
    <s v="OTROS MATERIALES Y SUMINISTROS"/>
    <s v="BROCAS THREADED 53-2962 NO. 30"/>
    <n v="20111614"/>
    <s v="LICITACIÓN PÚBLICA"/>
    <n v="2"/>
    <n v="6"/>
    <n v="10"/>
    <n v="173600"/>
    <s v="UNIDAD"/>
    <s v="NO SOLICITADAS"/>
  </r>
  <r>
    <x v="3"/>
    <s v="204-4-23"/>
    <n v="10"/>
    <s v="OTROS MATERIALES Y SUMINISTROS"/>
    <s v="BROCAS THREADED 53-2962 NO. 40"/>
    <n v="20111614"/>
    <s v="LICITACIÓN PÚBLICA"/>
    <n v="2"/>
    <n v="6"/>
    <n v="10"/>
    <n v="173600"/>
    <s v="UNIDAD"/>
    <s v="NO SOLICITADAS"/>
  </r>
  <r>
    <x v="3"/>
    <s v="204-4-23"/>
    <n v="10"/>
    <s v="OTROS MATERIALES Y SUMINISTROS"/>
    <s v="BROCHA "/>
    <n v="31211904"/>
    <s v="LICITACIÓN PÚBLICA"/>
    <n v="2"/>
    <n v="6"/>
    <s v="3"/>
    <n v="9300"/>
    <s v="UNIDAD"/>
    <s v="NO SOLICITADAS"/>
  </r>
  <r>
    <x v="3"/>
    <s v="204-4-23"/>
    <n v="10"/>
    <s v="OTROS MATERIALES Y SUMINISTROS"/>
    <s v="BROCHA CERDA MONA CABO AZUL  2&quot;"/>
    <n v="31211904"/>
    <s v="LICITACIÓN PÚBLICA"/>
    <n v="2"/>
    <n v="6"/>
    <n v="3"/>
    <n v="18600"/>
    <s v="UNIDAD"/>
    <s v="NO SOLICITADAS"/>
  </r>
  <r>
    <x v="3"/>
    <s v="204-4-23"/>
    <n v="10"/>
    <s v="OTROS MATERIALES Y SUMINISTROS"/>
    <s v="BROCHES"/>
    <n v="53141507"/>
    <s v="LICITACIÓN PÚBLICA"/>
    <n v="2"/>
    <n v="6"/>
    <n v="600"/>
    <n v="1860000"/>
    <s v="UNIDAD"/>
    <s v="NO SOLICITADAS"/>
  </r>
  <r>
    <x v="3"/>
    <s v="204-4-23"/>
    <n v="10"/>
    <s v="OTROS MATERIALES Y SUMINISTROS"/>
    <s v="BROCHES SUPRESORES "/>
    <n v="53141507"/>
    <s v="LICITACIÓN PÚBLICA"/>
    <n v="2"/>
    <n v="6"/>
    <n v="4100"/>
    <n v="15252000"/>
    <s v="UNIDAD"/>
    <s v="NO SOLICITADAS"/>
  </r>
  <r>
    <x v="3"/>
    <s v="204-4-23"/>
    <n v="10"/>
    <s v="OTROS MATERIALES Y SUMINISTROS"/>
    <s v="BRUNIDADTHER/ BLEEDER "/>
    <n v="39121700"/>
    <s v="LICITACIÓN PÚBLICA"/>
    <n v="2"/>
    <n v="6"/>
    <n v="50"/>
    <n v="2480000"/>
    <s v="UNIDAD"/>
    <s v="NO SOLICITADAS"/>
  </r>
  <r>
    <x v="3"/>
    <s v="204-4-23"/>
    <n v="10"/>
    <s v="OTROS MATERIALES Y SUMINISTROS"/>
    <s v="BUMPERS "/>
    <n v="25172603"/>
    <s v="LICITACIÓN PÚBLICA"/>
    <n v="2"/>
    <n v="6"/>
    <n v="40"/>
    <n v="2232000"/>
    <s v="UNIDAD"/>
    <s v="NO SOLICITADAS"/>
  </r>
  <r>
    <x v="3"/>
    <s v="204-4-23"/>
    <n v="10"/>
    <s v="OTROS MATERIALES Y SUMINISTROS"/>
    <s v="BUSHING"/>
    <n v="31171511"/>
    <s v="LICITACIÓN PÚBLICA"/>
    <n v="2"/>
    <n v="6"/>
    <n v="50"/>
    <n v="2480000"/>
    <s v="UNIDAD"/>
    <s v="NO SOLICITADAS"/>
  </r>
  <r>
    <x v="3"/>
    <s v="204-4-23"/>
    <n v="10"/>
    <s v="OTROS MATERIALES Y SUMINISTROS"/>
    <s v="CABLE TIE STRAPS"/>
    <n v="31162414"/>
    <s v="LICITACIÓN PÚBLICA"/>
    <n v="2"/>
    <n v="6"/>
    <n v="100"/>
    <n v="62000"/>
    <s v="GLOBAL"/>
    <s v="NO SOLICITADAS"/>
  </r>
  <r>
    <x v="3"/>
    <s v="204-4-23"/>
    <n v="10"/>
    <s v="OTROS MATERIALES Y SUMINISTROS"/>
    <s v="CAJA DE CARTON  40 CM LARGO X 30 CM ANCHO X 30 CM ALTO "/>
    <n v="24121511"/>
    <s v="LICITACIÓN PÚBLICA"/>
    <n v="2"/>
    <n v="6"/>
    <n v="10"/>
    <n v="372000"/>
    <s v="UNIDAD"/>
    <s v="NO SOLICITADAS"/>
  </r>
  <r>
    <x v="3"/>
    <s v="204-4-23"/>
    <n v="10"/>
    <s v="OTROS MATERIALES Y SUMINISTROS"/>
    <s v="CAJA DE CARTON  45 CM LARGO X 50 CM ANCHO X 60 CM ALTO "/>
    <n v="24121511"/>
    <s v="LICITACIÓN PÚBLICA"/>
    <n v="2"/>
    <n v="6"/>
    <n v="10"/>
    <n v="372000"/>
    <s v="UNIDAD"/>
    <s v="NO SOLICITADAS"/>
  </r>
  <r>
    <x v="3"/>
    <s v="204-4-23"/>
    <n v="10"/>
    <s v="OTROS MATERIALES Y SUMINISTROS"/>
    <s v="CAJA DE CARTON  70 CM LARGO X 60 CM ANCHO X  50 CM ALTO "/>
    <n v="24121511"/>
    <s v="LICITACIÓN PÚBLICA"/>
    <n v="2"/>
    <n v="6"/>
    <n v="10"/>
    <n v="446400"/>
    <s v="UNIDAD"/>
    <s v="NO SOLICITADAS"/>
  </r>
  <r>
    <x v="3"/>
    <s v="204-4-23"/>
    <n v="10"/>
    <s v="OTROS MATERIALES Y SUMINISTROS"/>
    <s v="CAÑAMO ENCERADO"/>
    <n v="11121801"/>
    <s v="LICITACIÓN PÚBLICA"/>
    <n v="2"/>
    <n v="6"/>
    <n v="1"/>
    <n v="217000"/>
    <s v="UNIDAD"/>
    <s v="NO SOLICITADAS"/>
  </r>
  <r>
    <x v="3"/>
    <s v="204-4-23"/>
    <n v="10"/>
    <s v="OTROS MATERIALES Y SUMINISTROS"/>
    <s v="CARRIER II"/>
    <n v="41116105"/>
    <s v="LICITACIÓN PÚBLICA"/>
    <n v="2"/>
    <n v="6"/>
    <n v="1"/>
    <n v="5580000"/>
    <s v="UNIDAD"/>
    <s v="NO SOLICITADAS"/>
  </r>
  <r>
    <x v="3"/>
    <s v="204-4-23"/>
    <n v="10"/>
    <s v="OTROS MATERIALES Y SUMINISTROS"/>
    <s v="CARRILETES  3"/>
    <n v="31151507"/>
    <s v="LICITACIÓN PÚBLICA"/>
    <n v="2"/>
    <n v="6"/>
    <n v="300"/>
    <n v="744000"/>
    <s v="METRO"/>
    <s v="NO SOLICITADAS"/>
  </r>
  <r>
    <x v="3"/>
    <s v="204-4-23"/>
    <n v="10"/>
    <s v="OTROS MATERIALES Y SUMINISTROS"/>
    <s v="PASTA PULIDORA"/>
    <n v="12181501"/>
    <s v="LICITACIÓN PÚBLICA"/>
    <n v="2"/>
    <n v="6"/>
    <n v="24"/>
    <n v="476160"/>
    <s v="UNIDAD"/>
    <s v="NO SOLICITADAS"/>
  </r>
  <r>
    <x v="3"/>
    <s v="204-4-23"/>
    <n v="10"/>
    <s v="OTROS MATERIALES Y SUMINISTROS"/>
    <s v="CINTA  ALTA TEMPERATURA "/>
    <n v="31201511"/>
    <s v="LICITACIÓN PÚBLICA"/>
    <n v="2"/>
    <n v="6"/>
    <n v="4"/>
    <n v="967200"/>
    <s v="UNIDAD"/>
    <s v="NO SOLICITADAS"/>
  </r>
  <r>
    <x v="3"/>
    <s v="204-4-23"/>
    <n v="10"/>
    <s v="OTROS MATERIALES Y SUMINISTROS"/>
    <s v="CINTA AISLANTE "/>
    <n v="31201502"/>
    <s v="LICITACIÓN PÚBLICA"/>
    <n v="2"/>
    <n v="6"/>
    <n v="2"/>
    <n v="43400"/>
    <s v="UNIDAD"/>
    <s v="NO SOLICITADAS"/>
  </r>
  <r>
    <x v="3"/>
    <s v="204-4-23"/>
    <n v="10"/>
    <s v="OTROS MATERIALES Y SUMINISTROS"/>
    <s v="CINTA AISLANTE NEGRA 1&quot;"/>
    <n v="31201502"/>
    <s v="LICITACIÓN PÚBLICA"/>
    <n v="2"/>
    <n v="6"/>
    <n v="2"/>
    <n v="43400"/>
    <s v="UNIDAD"/>
    <s v="NO SOLICITADAS"/>
  </r>
  <r>
    <x v="3"/>
    <s v="204-4-23"/>
    <n v="10"/>
    <s v="OTROS MATERIALES Y SUMINISTROS"/>
    <s v="CINTA ALUMINIO 2&quot;"/>
    <n v="31201521"/>
    <s v="LICITACIÓN PÚBLICA"/>
    <n v="2"/>
    <n v="6"/>
    <n v="2"/>
    <n v="483600"/>
    <s v="UNIDAD"/>
    <s v="NO SOLICITADAS"/>
  </r>
  <r>
    <x v="3"/>
    <s v="204-4-23"/>
    <n v="10"/>
    <s v="OTROS MATERIALES Y SUMINISTROS"/>
    <s v="CINTA ANTIFRICCION"/>
    <n v="31201513"/>
    <s v="LICITACIÓN PÚBLICA"/>
    <n v="2"/>
    <n v="6"/>
    <n v="2"/>
    <n v="2728000"/>
    <s v="UNIDAD"/>
    <s v="NO SOLICITADAS"/>
  </r>
  <r>
    <x v="3"/>
    <s v="204-4-23"/>
    <n v="10"/>
    <s v="OTROS MATERIALES Y SUMINISTROS"/>
    <s v="CINTA CON ADHESIVO DOBLE 1&quot;"/>
    <n v="31201505"/>
    <s v="LICITACIÓN PÚBLICA"/>
    <n v="2"/>
    <n v="6"/>
    <n v="1"/>
    <n v="16740"/>
    <s v="UNIDAD"/>
    <s v="NO SOLICITADAS"/>
  </r>
  <r>
    <x v="3"/>
    <s v="204-4-23"/>
    <n v="10"/>
    <s v="OTROS MATERIALES Y SUMINISTROS"/>
    <s v="CINTA DE ENMASCARAR 1 1/2 PULGADAS"/>
    <n v="31201503"/>
    <s v="LICITACIÓN PÚBLICA"/>
    <n v="2"/>
    <n v="6"/>
    <n v="150"/>
    <n v="2511000"/>
    <s v="UNIDAD"/>
    <s v="NO SOLICITADAS"/>
  </r>
  <r>
    <x v="3"/>
    <s v="204-4-23"/>
    <n v="10"/>
    <s v="OTROS MATERIALES Y SUMINISTROS"/>
    <s v="CINTA DE ENMASCARAR 1 PULGADAS "/>
    <n v="31201503"/>
    <s v="LICITACIÓN PÚBLICA"/>
    <n v="2"/>
    <n v="6"/>
    <n v="150"/>
    <n v="2511000"/>
    <s v="UNIDAD"/>
    <s v="NO SOLICITADAS"/>
  </r>
  <r>
    <x v="3"/>
    <s v="204-4-23"/>
    <n v="10"/>
    <s v="OTROS MATERIALES Y SUMINISTROS"/>
    <s v="CINTA DE ENMASCARAR 1/2 PULGADAS "/>
    <n v="31201503"/>
    <s v="LICITACIÓN PÚBLICA"/>
    <n v="2"/>
    <n v="6"/>
    <n v="150"/>
    <n v="2046000"/>
    <s v="UNIDAD"/>
    <s v="NO SOLICITADAS"/>
  </r>
  <r>
    <x v="3"/>
    <s v="204-4-23"/>
    <n v="10"/>
    <s v="OTROS MATERIALES Y SUMINISTROS"/>
    <s v="CINTA DE ENMASCARAR 1/4 PULGADAS "/>
    <n v="31201503"/>
    <s v="LICITACIÓN PÚBLICA"/>
    <n v="2"/>
    <n v="6"/>
    <n v="150"/>
    <n v="837000"/>
    <s v="UNIDAD"/>
    <s v="NO SOLICITADAS"/>
  </r>
  <r>
    <x v="3"/>
    <s v="204-4-23"/>
    <n v="10"/>
    <s v="OTROS MATERIALES Y SUMINISTROS"/>
    <s v="CINTA DE ENMASCARAR 2 PULGADAS "/>
    <n v="31201503"/>
    <s v="LICITACIÓN PÚBLICA"/>
    <n v="2"/>
    <n v="6"/>
    <n v="150"/>
    <n v="3348000"/>
    <s v="UNIDAD"/>
    <s v="NO SOLICITADAS"/>
  </r>
  <r>
    <x v="3"/>
    <s v="204-4-23"/>
    <n v="10"/>
    <s v="OTROS MATERIALES Y SUMINISTROS"/>
    <s v="CINTA DE ENMASCARAR 3/4 PULGADAS "/>
    <n v="31201503"/>
    <s v="LICITACIÓN PÚBLICA"/>
    <n v="2"/>
    <n v="6"/>
    <n v="150"/>
    <n v="2511000"/>
    <s v="UNIDAD"/>
    <s v="NO SOLICITADAS"/>
  </r>
  <r>
    <x v="3"/>
    <s v="204-4-23"/>
    <n v="10"/>
    <s v="OTROS MATERIALES Y SUMINISTROS"/>
    <s v="CINTA DE TELA "/>
    <n v="31201523"/>
    <s v="LICITACIÓN PÚBLICA"/>
    <n v="2"/>
    <n v="6"/>
    <n v="4"/>
    <n v="917600"/>
    <s v="UNIDAD"/>
    <s v="NO SOLICITADAS"/>
  </r>
  <r>
    <x v="3"/>
    <s v="204-4-23"/>
    <n v="10"/>
    <s v="OTROS MATERIALES Y SUMINISTROS"/>
    <s v="CINTA DE UNA FAZ REPULPABLE 2 IN X 60 YD "/>
    <n v="60123203"/>
    <s v="LICITACIÓN PÚBLICA"/>
    <n v="2"/>
    <n v="6"/>
    <s v="1"/>
    <n v="155000"/>
    <s v="UNIDAD"/>
    <s v="NO SOLICITADAS"/>
  </r>
  <r>
    <x v="3"/>
    <s v="204-4-23"/>
    <n v="10"/>
    <s v="OTROS MATERIALES Y SUMINISTROS"/>
    <s v="CINTA ELECTRICA AUTOFUNDENTE  PARA ALTO VOLTAJE"/>
    <n v="31201518"/>
    <s v="LICITACIÓN PÚBLICA"/>
    <n v="2"/>
    <n v="6"/>
    <n v="5"/>
    <n v="217000"/>
    <s v="UNIDAD"/>
    <s v="NO SOLICITADAS"/>
  </r>
  <r>
    <x v="3"/>
    <s v="204-4-23"/>
    <n v="10"/>
    <s v="OTROS MATERIALES Y SUMINISTROS"/>
    <s v="CINTA ELECTRICA AUTOSOLDABLE "/>
    <n v="31201518"/>
    <s v="LICITACIÓN PÚBLICA"/>
    <n v="2"/>
    <n v="6"/>
    <n v="2"/>
    <n v="86800"/>
    <s v="UNIDAD"/>
    <s v="NO SOLICITADAS"/>
  </r>
  <r>
    <x v="3"/>
    <s v="204-4-23"/>
    <n v="10"/>
    <s v="OTROS MATERIALES Y SUMINISTROS"/>
    <s v="CINTA ENCAUCHETAR 3/4&quot; "/>
    <n v="31201502"/>
    <s v="LICITACIÓN PÚBLICA"/>
    <n v="2"/>
    <n v="6"/>
    <n v="5"/>
    <n v="217000"/>
    <s v="UNIDAD"/>
    <s v="NO SOLICITADAS"/>
  </r>
  <r>
    <x v="3"/>
    <s v="204-4-23"/>
    <n v="10"/>
    <s v="OTROS MATERIALES Y SUMINISTROS"/>
    <s v="CINTA ENMASCARAR VERDE"/>
    <n v="31201503"/>
    <s v="LICITACIÓN PÚBLICA"/>
    <n v="2"/>
    <n v="6"/>
    <n v="42"/>
    <n v="937440"/>
    <s v="UNIDAD"/>
    <s v="NO SOLICITADAS"/>
  </r>
  <r>
    <x v="3"/>
    <s v="204-4-23"/>
    <n v="10"/>
    <s v="OTROS MATERIALES Y SUMINISTROS"/>
    <s v="CINTA METALICA "/>
    <n v="31201521"/>
    <s v="LICITACIÓN PÚBLICA"/>
    <n v="2"/>
    <n v="6"/>
    <n v="3"/>
    <n v="725400"/>
    <s v="UNIDAD"/>
    <s v="NO SOLICITADAS"/>
  </r>
  <r>
    <x v="3"/>
    <s v="204-4-23"/>
    <n v="10"/>
    <s v="OTROS MATERIALES Y SUMINISTROS"/>
    <s v="CINTA TEFLON P.T.F.E. THRUNIDADD SUNIDADL"/>
    <n v="31201514"/>
    <s v="LICITACIÓN PÚBLICA"/>
    <n v="2"/>
    <n v="6"/>
    <n v="8"/>
    <n v="99200"/>
    <s v="UNIDAD"/>
    <s v="NO SOLICITADAS"/>
  </r>
  <r>
    <x v="3"/>
    <s v="204-4-23"/>
    <n v="10"/>
    <s v="OTROS MATERIALES Y SUMINISTROS"/>
    <s v="CINTA TRANSPARENTE DE 2&quot; "/>
    <n v="31201512"/>
    <s v="LICITACIÓN PÚBLICA"/>
    <n v="2"/>
    <n v="6"/>
    <n v="1"/>
    <n v="6200"/>
    <s v="UNIDAD"/>
    <s v="NO SOLICITADAS"/>
  </r>
  <r>
    <x v="3"/>
    <s v="204-4-23"/>
    <n v="10"/>
    <s v="OTROS MATERIALES Y SUMINISTROS"/>
    <s v="CINTAS VERDE 12MM"/>
    <n v="31201503"/>
    <s v="LICITACIÓN PÚBLICA"/>
    <n v="2"/>
    <n v="6"/>
    <n v="3"/>
    <n v="40920"/>
    <s v="UNIDAD"/>
    <s v="NO SOLICITADAS"/>
  </r>
  <r>
    <x v="3"/>
    <s v="204-4-23"/>
    <n v="10"/>
    <s v="OTROS MATERIALES Y SUMINISTROS"/>
    <s v="CINTAS VERDE  24MM"/>
    <n v="31201503"/>
    <s v="LICITACIÓN PÚBLICA"/>
    <n v="2"/>
    <n v="6"/>
    <n v="3"/>
    <n v="66960"/>
    <s v="UNIDAD"/>
    <s v="NO SOLICITADAS"/>
  </r>
  <r>
    <x v="3"/>
    <s v="204-4-23"/>
    <n v="10"/>
    <s v="OTROS MATERIALES Y SUMINISTROS"/>
    <s v="CINTAS VERDE  48MM"/>
    <n v="31201503"/>
    <s v="LICITACIÓN PÚBLICA"/>
    <n v="2"/>
    <n v="6"/>
    <n v="3"/>
    <n v="111600"/>
    <s v="UNIDAD"/>
    <s v="NO SOLICITADAS"/>
  </r>
  <r>
    <x v="3"/>
    <s v="204-4-23"/>
    <n v="10"/>
    <s v="OTROS MATERIALES Y SUMINISTROS"/>
    <s v="CINTURON DE SEGURIDAD GRIS "/>
    <n v="25172104"/>
    <s v="LICITACIÓN PÚBLICA"/>
    <n v="2"/>
    <n v="6"/>
    <n v="15"/>
    <n v="130200"/>
    <s v="METRO"/>
    <s v="NO SOLICITADAS"/>
  </r>
  <r>
    <x v="3"/>
    <s v="204-4-23"/>
    <n v="10"/>
    <s v="OTROS MATERIALES Y SUMINISTROS"/>
    <s v="CINTURON DE SEGURIDAD NEGRO "/>
    <n v="25172104"/>
    <s v="LICITACIÓN PÚBLICA"/>
    <n v="2"/>
    <n v="6"/>
    <n v="15"/>
    <n v="130200"/>
    <s v="METRO"/>
    <s v="NO SOLICITADAS"/>
  </r>
  <r>
    <x v="3"/>
    <s v="204-4-23"/>
    <n v="10"/>
    <s v="OTROS MATERIALES Y SUMINISTROS"/>
    <s v="CINTURON DE SEGURIDAD ROJA "/>
    <n v="25172104"/>
    <s v="LICITACIÓN PÚBLICA"/>
    <n v="2"/>
    <n v="6"/>
    <n v="80"/>
    <n v="694400"/>
    <s v="METRO"/>
    <s v="NO SOLICITADAS"/>
  </r>
  <r>
    <x v="3"/>
    <s v="204-4-23"/>
    <n v="10"/>
    <s v="OTROS MATERIALES Y SUMINISTROS"/>
    <s v="CLIP 50-031-1"/>
    <n v="44122104"/>
    <s v="LICITACIÓN PÚBLICA"/>
    <n v="2"/>
    <n v="6"/>
    <n v="50"/>
    <n v="2790000"/>
    <s v="UNIDAD"/>
    <s v="NO SOLICITADAS"/>
  </r>
  <r>
    <x v="3"/>
    <s v="204-4-23"/>
    <n v="10"/>
    <s v="OTROS MATERIALES Y SUMINISTROS"/>
    <s v="CONTOURED WASHER "/>
    <n v="47111502"/>
    <s v="LICITACIÓN PÚBLICA"/>
    <n v="2"/>
    <n v="6"/>
    <n v="20"/>
    <n v="620000"/>
    <s v="UNIDAD"/>
    <s v="NO SOLICITADAS"/>
  </r>
  <r>
    <x v="3"/>
    <s v="204-4-23"/>
    <n v="10"/>
    <s v="OTROS MATERIALES Y SUMINISTROS"/>
    <s v="CONTOURED WASHER "/>
    <n v="47111502"/>
    <s v="LICITACIÓN PÚBLICA"/>
    <n v="2"/>
    <n v="6"/>
    <n v="20"/>
    <n v="620000"/>
    <s v="UNIDAD"/>
    <s v="NO SOLICITADAS"/>
  </r>
  <r>
    <x v="3"/>
    <s v="204-4-23"/>
    <n v="10"/>
    <s v="OTROS MATERIALES Y SUMINISTROS"/>
    <s v="CORDEL "/>
    <n v="31151507"/>
    <s v="LICITACIÓN PÚBLICA"/>
    <n v="2"/>
    <n v="6"/>
    <n v="5"/>
    <n v="4960"/>
    <s v="UNIDAD"/>
    <s v="NO SOLICITADAS"/>
  </r>
  <r>
    <x v="3"/>
    <s v="204-4-23"/>
    <n v="10"/>
    <s v="OTROS MATERIALES Y SUMINISTROS"/>
    <s v="CORDINO 8MM"/>
    <n v="31151507"/>
    <s v="LICITACIÓN PÚBLICA"/>
    <n v="2"/>
    <n v="6"/>
    <s v="15"/>
    <n v="104160"/>
    <s v="METRO"/>
    <s v="NO SOLICITADAS"/>
  </r>
  <r>
    <x v="3"/>
    <s v="204-4-23"/>
    <n v="10"/>
    <s v="OTROS MATERIALES Y SUMINISTROS"/>
    <s v="CREMALLERA #8"/>
    <n v="53141503"/>
    <s v="LICITACIÓN PÚBLICA"/>
    <n v="2"/>
    <n v="6"/>
    <n v="40"/>
    <n v="173600"/>
    <s v="METRO"/>
    <s v="NO SOLICITADAS"/>
  </r>
  <r>
    <x v="3"/>
    <s v="204-4-23"/>
    <n v="10"/>
    <s v="OTROS MATERIALES Y SUMINISTROS"/>
    <s v="CREMALLERA  #6"/>
    <n v="53141503"/>
    <s v="LICITACIÓN PÚBLICA"/>
    <n v="2"/>
    <n v="6"/>
    <n v="40"/>
    <n v="173600"/>
    <s v="METRO"/>
    <s v="NO SOLICITADAS"/>
  </r>
  <r>
    <x v="3"/>
    <s v="204-4-23"/>
    <n v="10"/>
    <s v="OTROS MATERIALES Y SUMINISTROS"/>
    <s v="CROCUS CLOTH, ABRASIVE COATED"/>
    <n v="23131507"/>
    <s v="LICITACIÓN PÚBLICA"/>
    <n v="2"/>
    <n v="6"/>
    <n v="30"/>
    <n v="186000"/>
    <s v="UNIDAD"/>
    <s v="NO SOLICITADAS"/>
  </r>
  <r>
    <x v="3"/>
    <s v="204-4-23"/>
    <n v="10"/>
    <s v="OTROS MATERIALES Y SUMINISTROS"/>
    <s v="DECALS HUEYII"/>
    <n v="39121700"/>
    <s v="LICITACIÓN PÚBLICA"/>
    <n v="2"/>
    <n v="6"/>
    <n v="4"/>
    <n v="620000"/>
    <s v="UNIDAD"/>
    <s v="NO SOLICITADAS"/>
  </r>
  <r>
    <x v="3"/>
    <s v="204-4-23"/>
    <n v="10"/>
    <s v="OTROS MATERIALES Y SUMINISTROS"/>
    <s v="DIELECTRICO SPRAY"/>
    <n v="39121700"/>
    <s v="LICITACIÓN PÚBLICA"/>
    <n v="2"/>
    <n v="6"/>
    <n v="25"/>
    <n v="992000"/>
    <s v="UNIDAD"/>
    <s v="NO SOLICITADAS"/>
  </r>
  <r>
    <x v="3"/>
    <s v="204-4-23"/>
    <n v="10"/>
    <s v="OTROS MATERIALES Y SUMINISTROS"/>
    <s v="DISCOS ROLOCK  COARSE"/>
    <n v="39121700"/>
    <s v="LICITACIÓN PÚBLICA"/>
    <n v="2"/>
    <n v="6"/>
    <n v="200"/>
    <n v="1488000"/>
    <s v="UNIDAD"/>
    <s v="NO SOLICITADAS"/>
  </r>
  <r>
    <x v="3"/>
    <s v="204-4-23"/>
    <n v="10"/>
    <s v="OTROS MATERIALES Y SUMINISTROS"/>
    <s v="DISCOS ROLOCK  FINE"/>
    <n v="39121700"/>
    <s v="LICITACIÓN PÚBLICA"/>
    <n v="2"/>
    <n v="6"/>
    <n v="200"/>
    <n v="1488000"/>
    <s v="UNIDAD"/>
    <s v="NO SOLICITADAS"/>
  </r>
  <r>
    <x v="3"/>
    <s v="204-4-23"/>
    <n v="10"/>
    <s v="OTROS MATERIALES Y SUMINISTROS"/>
    <s v="DISCOS ROLOCK  MEDIO"/>
    <n v="39121700"/>
    <s v="LICITACIÓN PÚBLICA"/>
    <n v="2"/>
    <n v="6"/>
    <n v="200"/>
    <n v="1488000"/>
    <s v="UNIDAD"/>
    <s v="NO SOLICITADAS"/>
  </r>
  <r>
    <x v="3"/>
    <s v="204-4-23"/>
    <n v="10"/>
    <s v="OTROS MATERIALES Y SUMINISTROS"/>
    <s v="DISCOS ROLOCK LIJA  120"/>
    <n v="39121700"/>
    <s v="LICITACIÓN PÚBLICA"/>
    <n v="2"/>
    <n v="6"/>
    <n v="50"/>
    <n v="744000"/>
    <s v="UNIDAD"/>
    <s v="NO SOLICITADAS"/>
  </r>
  <r>
    <x v="3"/>
    <s v="204-4-23"/>
    <n v="10"/>
    <s v="OTROS MATERIALES Y SUMINISTROS"/>
    <s v="DISCOS ROLOCK LIJA  220"/>
    <n v="39121700"/>
    <s v="LICITACIÓN PÚBLICA"/>
    <n v="2"/>
    <n v="6"/>
    <n v="100"/>
    <n v="1488000"/>
    <s v="UNIDAD"/>
    <s v="NO SOLICITADAS"/>
  </r>
  <r>
    <x v="3"/>
    <s v="204-4-23"/>
    <n v="10"/>
    <s v="OTROS MATERIALES Y SUMINISTROS"/>
    <s v="DISCOS ROLOCK LIJA  300"/>
    <n v="39121700"/>
    <s v="LICITACIÓN PÚBLICA"/>
    <n v="2"/>
    <n v="6"/>
    <n v="100"/>
    <n v="1488000"/>
    <s v="UNIDAD"/>
    <s v="NO SOLICITADAS"/>
  </r>
  <r>
    <x v="3"/>
    <s v="204-4-23"/>
    <n v="10"/>
    <s v="OTROS MATERIALES Y SUMINISTROS"/>
    <s v="DISK ELECTRODE MIL-C"/>
    <n v="39121700"/>
    <s v="LICITACIÓN PÚBLICA"/>
    <n v="2"/>
    <n v="6"/>
    <n v="2"/>
    <n v="4712000"/>
    <s v="UNIDAD"/>
    <s v="NO SOLICITADAS"/>
  </r>
  <r>
    <x v="3"/>
    <s v="204-4-23"/>
    <n v="10"/>
    <s v="OTROS MATERIALES Y SUMINISTROS"/>
    <s v="DRY FIBERGLASS CLOTH "/>
    <n v="11151512"/>
    <s v="LICITACIÓN PÚBLICA"/>
    <n v="2"/>
    <n v="6"/>
    <n v="40"/>
    <n v="2232000"/>
    <s v="UNIDAD"/>
    <s v="NO SOLICITADAS"/>
  </r>
  <r>
    <x v="3"/>
    <s v="204-4-23"/>
    <n v="10"/>
    <s v="OTROS MATERIALES Y SUMINISTROS"/>
    <s v="BATERIA"/>
    <n v="26111702"/>
    <s v="LICITACIÓN PÚBLICA"/>
    <n v="2"/>
    <n v="6"/>
    <n v="1"/>
    <n v="105400"/>
    <s v="UNIDAD"/>
    <s v="NO SOLICITADAS"/>
  </r>
  <r>
    <x v="3"/>
    <s v="204-4-23"/>
    <n v="10"/>
    <s v="OTROS MATERIALES Y SUMINISTROS"/>
    <s v="ESPAGUETI TERMICO (1,5) DIAMETRO"/>
    <n v="39121700"/>
    <s v="LICITACIÓN PÚBLICA"/>
    <n v="2"/>
    <n v="6"/>
    <n v="18"/>
    <n v="3348000"/>
    <s v="METRO"/>
    <s v="NO SOLICITADAS"/>
  </r>
  <r>
    <x v="3"/>
    <s v="204-4-23"/>
    <n v="10"/>
    <s v="OTROS MATERIALES Y SUMINISTROS"/>
    <s v="ESPAGUETI TERMICO (10,0) DIAMETRO"/>
    <n v="39121700"/>
    <s v="LICITACIÓN PÚBLICA"/>
    <n v="2"/>
    <n v="6"/>
    <n v="18"/>
    <n v="5356800"/>
    <s v="METRO"/>
    <s v="NO SOLICITADAS"/>
  </r>
  <r>
    <x v="3"/>
    <s v="204-4-23"/>
    <n v="10"/>
    <s v="OTROS MATERIALES Y SUMINISTROS"/>
    <s v="ESPAGUETI TERMICO (15,0) DIAMETRO"/>
    <n v="39121700"/>
    <s v="LICITACIÓN PÚBLICA"/>
    <n v="2"/>
    <n v="6"/>
    <n v="18"/>
    <n v="6026400"/>
    <s v="METRO"/>
    <s v="NO SOLICITADAS"/>
  </r>
  <r>
    <x v="3"/>
    <s v="204-4-23"/>
    <n v="10"/>
    <s v="OTROS MATERIALES Y SUMINISTROS"/>
    <s v="ESPAGUETI TERMICO (2,0) DIAMETRO"/>
    <n v="39121700"/>
    <s v="LICITACIÓN PÚBLICA"/>
    <n v="2"/>
    <n v="6"/>
    <n v="18"/>
    <n v="3348000"/>
    <s v="METRO"/>
    <s v="NO SOLICITADAS"/>
  </r>
  <r>
    <x v="3"/>
    <s v="204-4-23"/>
    <n v="10"/>
    <s v="OTROS MATERIALES Y SUMINISTROS"/>
    <s v="ESPAGUETI TERMICO (2,5) DIAMETRO"/>
    <n v="39121700"/>
    <s v="LICITACIÓN PÚBLICA"/>
    <n v="2"/>
    <n v="6"/>
    <n v="18"/>
    <n v="4017600"/>
    <s v="METRO"/>
    <s v="NO SOLICITADAS"/>
  </r>
  <r>
    <x v="3"/>
    <s v="204-4-23"/>
    <n v="10"/>
    <s v="OTROS MATERIALES Y SUMINISTROS"/>
    <s v="ESPAGUETI TERMICO (20,0) DIAMETRO"/>
    <n v="39121700"/>
    <s v="LICITACIÓN PÚBLICA"/>
    <n v="2"/>
    <n v="6"/>
    <n v="18"/>
    <n v="8704800"/>
    <s v="METRO"/>
    <s v="NO SOLICITADAS"/>
  </r>
  <r>
    <x v="3"/>
    <s v="204-4-23"/>
    <n v="10"/>
    <s v="OTROS MATERIALES Y SUMINISTROS"/>
    <s v="ESPAGUETI TERMICO (25,0) DIAMETRO"/>
    <n v="39121700"/>
    <s v="LICITACIÓN PÚBLICA"/>
    <n v="2"/>
    <n v="6"/>
    <n v="10"/>
    <n v="5577000"/>
    <s v="METRO"/>
    <s v="NO SOLICITADAS"/>
  </r>
  <r>
    <x v="3"/>
    <s v="204-4-23"/>
    <n v="10"/>
    <s v="OTROS MATERIALES Y SUMINISTROS"/>
    <s v="ESPAGUETI TERMICO (3,0) DIAMETRO"/>
    <n v="39121700"/>
    <s v="LICITACIÓN PÚBLICA"/>
    <n v="2"/>
    <n v="6"/>
    <n v="18"/>
    <n v="4017600"/>
    <s v="METRO"/>
    <s v="NO SOLICITADAS"/>
  </r>
  <r>
    <x v="3"/>
    <s v="204-4-23"/>
    <n v="10"/>
    <s v="OTROS MATERIALES Y SUMINISTROS"/>
    <s v="ESPAGUETI TERMICO (9,0) DIAMETRO"/>
    <n v="39121700"/>
    <s v="LICITACIÓN PÚBLICA"/>
    <n v="2"/>
    <n v="6"/>
    <n v="15"/>
    <n v="4464000"/>
    <s v="METRO"/>
    <s v="NO SOLICITADAS"/>
  </r>
  <r>
    <x v="3"/>
    <s v="204-4-23"/>
    <n v="10"/>
    <s v="OTROS MATERIALES Y SUMINISTROS"/>
    <s v="SUMINISTROS DE REFRIGERACION"/>
    <n v="40101600"/>
    <s v="MÍNIMA CUANTÍA"/>
    <n v="2"/>
    <n v="1"/>
    <n v="1"/>
    <n v="21000000"/>
    <s v="GLOBAL"/>
    <s v="NO SOLICITADAS"/>
  </r>
  <r>
    <x v="3"/>
    <s v="204-4-23"/>
    <n v="10"/>
    <s v="OTROS MATERIALES Y SUMINISTROS"/>
    <s v="CORTINA BLACKOUT ENROLLABLE"/>
    <n v="52131501"/>
    <s v="MÍNIMA CUANTÍA"/>
    <n v="3"/>
    <n v="1"/>
    <n v="6"/>
    <n v="1474410"/>
    <s v="UNIDAD"/>
    <s v="NO SOLICITADAS"/>
  </r>
  <r>
    <x v="3"/>
    <s v="204-4-23"/>
    <n v="10"/>
    <s v="OTROS MATERIALES Y SUMINISTROS"/>
    <s v="CORTINA SOLAR ENRROLLABLE"/>
    <n v="52131602"/>
    <s v="MÍNIMA CUANTÍA"/>
    <n v="6"/>
    <n v="3"/>
    <n v="4"/>
    <n v="1999200"/>
    <s v="UNIDAD"/>
    <s v="NO SOLICITADAS"/>
  </r>
  <r>
    <x v="3"/>
    <s v="204-4-23"/>
    <n v="10"/>
    <s v="OTROS MATERIALES Y SUMINISTROS"/>
    <s v="UNIDAD DE SEÑALIZACIÓN REFLECTIVA"/>
    <n v="55121700"/>
    <s v="MÍNIMA CUANTÍA"/>
    <n v="6"/>
    <n v="3"/>
    <n v="45"/>
    <n v="674997.75"/>
    <s v="UNIDAD"/>
    <s v="NO SOLICITADAS"/>
  </r>
  <r>
    <x v="3"/>
    <s v="204-4-23"/>
    <n v="10"/>
    <s v="OTROS MATERIALES Y SUMINISTROS"/>
    <s v="SEÑALIZACIÓN NO REFLECTIVA"/>
    <n v="55121700"/>
    <s v="MÍNIMA CUANTÍA"/>
    <n v="6"/>
    <n v="3"/>
    <n v="63"/>
    <n v="944996.85000000009"/>
    <s v="UNIDAD"/>
    <s v="NO SOLICITADAS"/>
  </r>
  <r>
    <x v="3"/>
    <s v="204-4-23"/>
    <n v="10"/>
    <s v="OTROS MATERIALES Y SUMINISTROS"/>
    <s v="PALETAS EN ACRILICO "/>
    <n v="55121700"/>
    <s v="MÍNIMA CUANTÍA"/>
    <n v="6"/>
    <n v="3"/>
    <n v="2"/>
    <n v="77999.740000000005"/>
    <s v="UNIDAD"/>
    <s v="NO SOLICITADAS"/>
  </r>
  <r>
    <x v="3"/>
    <s v="204-4-23"/>
    <n v="10"/>
    <s v="OTROS MATERIALES Y SUMINISTROS"/>
    <s v="RUTA SANITARIA"/>
    <n v="55121700"/>
    <s v="MÍNIMA CUANTÍA"/>
    <n v="6"/>
    <n v="3"/>
    <n v="1"/>
    <n v="70000.56"/>
    <s v="UNIDAD"/>
    <s v="NO SOLICITADAS"/>
  </r>
  <r>
    <x v="3"/>
    <s v="204-4-23"/>
    <n v="10"/>
    <s v="OTROS MATERIALES Y SUMINISTROS"/>
    <s v="IMPREVISTOS (SALDO ADQUISICION MOBILIARIO Y ENSERES)"/>
    <n v="52131501"/>
    <s v="SELECCIÓN ABREVIADA SUBASTA INVERSA"/>
    <n v="1"/>
    <n v="6"/>
    <n v="1"/>
    <n v="3.69"/>
    <s v="UNIDAD"/>
    <s v=""/>
  </r>
  <r>
    <x v="3"/>
    <s v="204-5-1"/>
    <n v="10"/>
    <s v="MANTENIMIENTO DE BIENES INMUEBLES"/>
    <s v="MANTENIMIENTO GARITAS"/>
    <n v="72102900"/>
    <s v="MÍNIMA CUANTÍA"/>
    <n v="4"/>
    <n v="3"/>
    <n v="1"/>
    <n v="32553897.04000001"/>
    <s v="GLOBAL"/>
    <s v="NO SOLICITADAS"/>
  </r>
  <r>
    <x v="3"/>
    <s v="204-5-1"/>
    <n v="10"/>
    <s v="MANTENIMIENTO DE BIENES INMUEBLES"/>
    <s v="MANTENIMIENTO COMANDO UNIDAD"/>
    <n v="72101507"/>
    <s v="SELECCIÓN ABREVIADA MENOR CUANTÍA"/>
    <n v="2"/>
    <n v="4"/>
    <n v="1"/>
    <n v="73626602.969999999"/>
    <s v="GLOBAL"/>
    <s v="NO SOLICITADAS"/>
  </r>
  <r>
    <x v="3"/>
    <s v="204-5-1"/>
    <n v="10"/>
    <s v="MANTENIMIENTO DE BIENES INMUEBLES"/>
    <s v="MANTENIMIENTO MAYOR SISTEMA COMBUSTIBLES AVIACIÓN UNIDADES AÉREAS (CACOM-4)"/>
    <n v="72154100"/>
    <s v="LICITACIÓN PÚBLICA"/>
    <n v="2"/>
    <n v="7"/>
    <n v="1"/>
    <n v="229787199.53"/>
    <s v="GLOBAL"/>
    <s v="NO SOLICITADAS"/>
  </r>
  <r>
    <x v="3"/>
    <s v="204-5-1"/>
    <n v="10"/>
    <s v="MANTENIMIENTO DE BIENES INMUEBLES"/>
    <s v="MANTENIMIENTO INSTALACIONES ESCUELA"/>
    <n v="72102900"/>
    <s v="SELECCIÓN ABREVIADA MENOR CUANTÍA"/>
    <n v="4"/>
    <n v="5"/>
    <n v="1"/>
    <n v="110000000"/>
    <s v="GLOBAL"/>
    <s v="NO SOLICITADAS"/>
  </r>
  <r>
    <x v="3"/>
    <s v="204-5-1"/>
    <n v="10"/>
    <s v="MANTENIMIENTO DE BIENES INMUEBLES"/>
    <s v="IMPREVISTOS (SALDO MANTENIMIENTO BIENES INMUEBLES Y VIIENDA FISCAL)"/>
    <n v="72101507"/>
    <s v="SELECCIÓN ABREVIADA MENOR CUANTÍA"/>
    <n v="1"/>
    <n v="6"/>
    <n v="1"/>
    <n v="0.99000000022351742"/>
    <s v="GLOBAL"/>
    <s v=""/>
  </r>
  <r>
    <x v="3"/>
    <s v="204-5-2"/>
    <n v="10"/>
    <s v="MANTENIMIENTO DE BIENES MUEBLES, EQUIPOS Y ENSERES"/>
    <s v="MANTENIMIENTO SISTEMA DE BOMBEO"/>
    <n v="72154103"/>
    <s v="MÍNIMA CUANTÍA"/>
    <n v="4"/>
    <n v="3"/>
    <n v="1"/>
    <n v="11900000"/>
    <s v="GLOBAL"/>
    <s v="NO SOLICITADAS"/>
  </r>
  <r>
    <x v="3"/>
    <s v="204-5-2"/>
    <n v="10"/>
    <s v="MANTENIMIENTO DE BIENES MUEBLES, EQUIPOS Y ENSERES"/>
    <s v="MANTENIMIENTO CALDERA"/>
    <n v="72151001"/>
    <s v="MÍNIMA CUANTÍA"/>
    <n v="2"/>
    <n v="2"/>
    <n v="1"/>
    <n v="8973057"/>
    <s v="GLOBAL"/>
    <s v="NO SOLICITADAS"/>
  </r>
  <r>
    <x v="3"/>
    <s v="204-5-2"/>
    <n v="10"/>
    <s v="MANTENIMIENTO DE BIENES MUEBLES, EQUIPOS Y ENSERES"/>
    <s v="REVISION,PINTURA Y CARGA DE EXTINTORES                                                                          "/>
    <n v="72101516"/>
    <s v="MÍNIMA CUANTÍA"/>
    <n v="2"/>
    <n v="6"/>
    <n v="1"/>
    <n v="22999130"/>
    <s v="GLOBAL"/>
    <s v="NO SOLICITADAS"/>
  </r>
  <r>
    <x v="3"/>
    <s v="204-5-2"/>
    <n v="10"/>
    <s v="MANTENIMIENTO DE BIENES MUEBLES, EQUIPOS Y ENSERES"/>
    <s v="MANTENIMIENTO UPS"/>
    <n v="73152108"/>
    <s v="MÍNIMA CUANTÍA"/>
    <n v="3"/>
    <n v="4"/>
    <n v="1"/>
    <n v="6124000"/>
    <s v="GLOBAL"/>
    <s v="NO SOLICITADAS"/>
  </r>
  <r>
    <x v="3"/>
    <s v="204-5-2"/>
    <n v="10"/>
    <s v="MANTENIMIENTO DE BIENES MUEBLES, EQUIPOS Y ENSERES"/>
    <s v="MANTENIMIENTO EQUIPO DE TALLERES"/>
    <n v="73152101"/>
    <s v="MÍNIMA CUANTÍA"/>
    <n v="5"/>
    <n v="3"/>
    <n v="1"/>
    <n v="5250000"/>
    <s v="GLOBAL"/>
    <s v="NO SOLICITADAS"/>
  </r>
  <r>
    <x v="3"/>
    <s v="204-5-2"/>
    <n v="10"/>
    <s v="MANTENIMIENTO DE BIENES MUEBLES, EQUIPOS Y ENSERES"/>
    <s v="MANTTO. PREVENTIVO Y CORRECTIVO EQUIPOS DE LA PTAP                                                                                            "/>
    <n v="70171704"/>
    <s v="MÍNIMA CUANTÍA"/>
    <n v="3"/>
    <n v="6"/>
    <n v="1"/>
    <n v="16800000"/>
    <s v="GLOBAL"/>
    <s v="NO SOLICITADAS"/>
  </r>
  <r>
    <x v="3"/>
    <s v="204-5-2"/>
    <n v="10"/>
    <s v="MANTENIMIENTO DE BIENES MUEBLES, EQUIPOS Y ENSERES"/>
    <s v="MANTENIMIENTO EQUIPO DE COCINA"/>
    <n v="73152100"/>
    <s v="MÍNIMA CUANTÍA"/>
    <n v="4"/>
    <n v="4"/>
    <n v="1"/>
    <n v="9821070"/>
    <s v="GLOBAL"/>
    <s v="NO SOLICITADAS"/>
  </r>
  <r>
    <x v="3"/>
    <s v="204-5-2"/>
    <n v="10"/>
    <s v="MANTENIMIENTO DE BIENES MUEBLES, EQUIPOS Y ENSERES"/>
    <s v="MANTENIMIENTO LAVADORAS Y SECADORAS"/>
    <n v="73152101"/>
    <s v="MÍNIMA CUANTÍA"/>
    <n v="5"/>
    <n v="3"/>
    <n v="1"/>
    <n v="18000000"/>
    <s v="GLOBAL"/>
    <s v="NO SOLICITADAS"/>
  </r>
  <r>
    <x v="3"/>
    <s v="204-5-2"/>
    <n v="10"/>
    <s v="MANTENIMIENTO DE BIENES MUEBLES, EQUIPOS Y ENSERES"/>
    <s v="MANTENIMIENTO INSTRUMENTOS BANDA DE GUERRA"/>
    <n v="60131500"/>
    <s v="MÍNIMA CUANTÍA"/>
    <n v="1"/>
    <n v="6"/>
    <n v="1"/>
    <n v="274890"/>
    <s v="GLOBAL"/>
    <s v=""/>
  </r>
  <r>
    <x v="3"/>
    <s v="204-5-2"/>
    <n v="10"/>
    <s v="MANTENIMIENTO DE BIENES MUEBLES, EQUIPOS Y ENSERES"/>
    <s v="MANTENIMIENTO DE TRANSFORMADORES"/>
    <n v="72154300"/>
    <s v="MÍNIMA CUANTÍA"/>
    <n v="2"/>
    <n v="3"/>
    <n v="1"/>
    <n v="10455091.289999999"/>
    <s v="GLOBAL"/>
    <s v="NO SOLICITADAS"/>
  </r>
  <r>
    <x v="3"/>
    <s v="204-5-2"/>
    <n v="10"/>
    <s v="MANTENIMIENTO DE BIENES MUEBLES, EQUIPOS Y ENSERES"/>
    <s v="MANTENIMIENTO DE AIRES ACONDICIONADOS"/>
    <n v="72101511"/>
    <s v="MÍNIMA CUANTÍA"/>
    <n v="4"/>
    <n v="5"/>
    <n v="1"/>
    <n v="10000000"/>
    <s v="GLOBAL"/>
    <s v="NO SOLICITADAS"/>
  </r>
  <r>
    <x v="3"/>
    <s v="204-5-2"/>
    <n v="16"/>
    <s v="MANTENIMIENTO DE BIENES MUEBLES, EQUIPOS Y ENSERES"/>
    <s v="MANTENIMIENTO SISTEMA DE CONTROL ACCESO"/>
    <n v="72151800"/>
    <s v="MÍNIMA CUANTÍA"/>
    <n v="1"/>
    <n v="6"/>
    <n v="1"/>
    <n v="22226345"/>
    <s v="GLOBAL"/>
    <s v=""/>
  </r>
  <r>
    <x v="3"/>
    <s v="204-5-2"/>
    <n v="10"/>
    <s v="MANTENIMIENTO DE BIENES MUEBLES, EQUIPOS Y ENSERES"/>
    <s v="MANTENIMIENTO PREVENTIVO Y/O CORRECTIVO DE LA SILLETERIA Y LAVADO DEL TAPETE DEL AUDITORIO COLIBRI CACOM-4"/>
    <n v="72153600"/>
    <s v="MÍNIMA CUANTÍA"/>
    <n v="4"/>
    <n v="2"/>
    <n v="1"/>
    <n v="6623950"/>
    <s v="GLOBAL"/>
    <s v="NO SOLICITADAS"/>
  </r>
  <r>
    <x v="3"/>
    <s v="204-5-2"/>
    <n v="10"/>
    <s v="MANTENIMIENTO DE BIENES MUEBLES, EQUIPOS Y ENSERES"/>
    <s v="MANTENIMIENTO PARA PUENTE GRUA"/>
    <n v="72154500"/>
    <s v="SELECCIÓN ABREVIADA MENOR CUANTÍA"/>
    <n v="4"/>
    <n v="7"/>
    <n v="1"/>
    <n v="8746500"/>
    <s v="GLOBAL"/>
    <s v="NO SOLICITADAS"/>
  </r>
  <r>
    <x v="3"/>
    <s v="204-5-2"/>
    <n v="10"/>
    <s v="MANTENIMIENTO DE BIENES MUEBLES, EQUIPOS Y ENSERES"/>
    <s v="COMPRESOR INGERSOL RAND "/>
    <n v="72154500"/>
    <s v="SELECCIÓN ABREVIADA MENOR CUANTÍA"/>
    <n v="4"/>
    <n v="7"/>
    <n v="1"/>
    <n v="7350000"/>
    <s v="GLOBAL"/>
    <s v="NO SOLICITADAS"/>
  </r>
  <r>
    <x v="3"/>
    <s v="204-5-2"/>
    <n v="10"/>
    <s v="MANTENIMIENTO DE BIENES MUEBLES, EQUIPOS Y ENSERES"/>
    <s v="ELEVADOR DE CARGA 7 TON "/>
    <n v="72154500"/>
    <s v="SELECCIÓN ABREVIADA MENOR CUANTÍA"/>
    <n v="4"/>
    <n v="7"/>
    <n v="1"/>
    <n v="7497000"/>
    <s v="GLOBAL"/>
    <s v="NO SOLICITADAS"/>
  </r>
  <r>
    <x v="3"/>
    <s v="204-5-2"/>
    <n v="10"/>
    <s v="MANTENIMIENTO DE BIENES MUEBLES, EQUIPOS Y ENSERES"/>
    <s v="PUENTE GRUA"/>
    <n v="72154500"/>
    <s v="SELECCIÓN ABREVIADA MENOR CUANTÍA"/>
    <n v="4"/>
    <n v="7"/>
    <n v="1"/>
    <n v="8746500"/>
    <s v="GLOBAL"/>
    <s v="NO SOLICITADAS"/>
  </r>
  <r>
    <x v="3"/>
    <s v="204-5-2"/>
    <n v="10"/>
    <s v="MANTENIMIENTO DE BIENES MUEBLES, EQUIPOS Y ENSERES"/>
    <s v="GENERADORES ILUMINACION "/>
    <n v="72154500"/>
    <s v="SELECCIÓN ABREVIADA MENOR CUANTÍA"/>
    <n v="4"/>
    <n v="7"/>
    <n v="1"/>
    <n v="3123750"/>
    <s v="GLOBAL"/>
    <s v="NO SOLICITADAS"/>
  </r>
  <r>
    <x v="3"/>
    <s v="204-5-2"/>
    <n v="10"/>
    <s v="MANTENIMIENTO DE BIENES MUEBLES, EQUIPOS Y ENSERES"/>
    <s v="TUNGAR  DE CORRIENTE SOLDADURA "/>
    <n v="72154500"/>
    <s v="SELECCIÓN ABREVIADA MENOR CUANTÍA"/>
    <n v="4"/>
    <n v="7"/>
    <n v="1"/>
    <n v="3748500"/>
    <s v="GLOBAL"/>
    <s v="NO SOLICITADAS"/>
  </r>
  <r>
    <x v="3"/>
    <s v="204-5-2"/>
    <n v="10"/>
    <s v="MANTENIMIENTO DE BIENES MUEBLES, EQUIPOS Y ENSERES"/>
    <s v="MAQUINA DE COSER "/>
    <n v="72154500"/>
    <s v="SELECCIÓN ABREVIADA MENOR CUANTÍA"/>
    <n v="4"/>
    <n v="7"/>
    <n v="1"/>
    <n v="749700"/>
    <s v="GLOBAL"/>
    <s v="NO SOLICITADAS"/>
  </r>
  <r>
    <x v="3"/>
    <s v="204-5-2"/>
    <n v="10"/>
    <s v="MANTENIMIENTO DE BIENES MUEBLES, EQUIPOS Y ENSERES"/>
    <s v="GATO HIDRAULICO "/>
    <n v="72154500"/>
    <s v="SELECCIÓN ABREVIADA MENOR CUANTÍA"/>
    <n v="4"/>
    <n v="7"/>
    <n v="1"/>
    <n v="1499400"/>
    <s v="GLOBAL"/>
    <s v="NO SOLICITADAS"/>
  </r>
  <r>
    <x v="3"/>
    <s v="204-5-2"/>
    <n v="10"/>
    <s v="MANTENIMIENTO DE BIENES MUEBLES, EQUIPOS Y ENSERES"/>
    <s v="GATO TRIPODE  DE 3 TON "/>
    <n v="72154500"/>
    <s v="SELECCIÓN ABREVIADA MENOR CUANTÍA"/>
    <n v="4"/>
    <n v="7"/>
    <n v="1"/>
    <n v="2998800"/>
    <s v="GLOBAL"/>
    <s v="NO SOLICITADAS"/>
  </r>
  <r>
    <x v="3"/>
    <s v="204-5-2"/>
    <n v="10"/>
    <s v="MANTENIMIENTO DE BIENES MUEBLES, EQUIPOS Y ENSERES"/>
    <s v="GATO TRIPODE DE 5 TON"/>
    <n v="72154500"/>
    <s v="SELECCIÓN ABREVIADA MENOR CUANTÍA"/>
    <n v="4"/>
    <n v="7"/>
    <n v="1"/>
    <n v="2998800"/>
    <s v="GLOBAL"/>
    <s v="NO SOLICITADAS"/>
  </r>
  <r>
    <x v="3"/>
    <s v="204-5-2"/>
    <n v="10"/>
    <s v="MANTENIMIENTO DE BIENES MUEBLES, EQUIPOS Y ENSERES"/>
    <s v="HIDROLAVADORAS AERONAVES  "/>
    <n v="72154500"/>
    <s v="SELECCIÓN ABREVIADA MENOR CUANTÍA"/>
    <n v="4"/>
    <n v="7"/>
    <n v="1"/>
    <n v="8749500"/>
    <s v="GLOBAL"/>
    <s v="NO SOLICITADAS"/>
  </r>
  <r>
    <x v="3"/>
    <s v="204-5-2"/>
    <n v="10"/>
    <s v="MANTENIMIENTO DE BIENES MUEBLES, EQUIPOS Y ENSERES"/>
    <s v="MANTENIMIENTO AIRES CENTRALES, ACONDICIONADOS Y CUARTOS FRIOS  SISTEMA HVAC"/>
    <n v="72101511"/>
    <s v="MÍNIMA CUANTÍA"/>
    <n v="4"/>
    <n v="5"/>
    <n v="1"/>
    <n v="47200000"/>
    <s v="GLOBAL"/>
    <s v="NO SOLICITADAS"/>
  </r>
  <r>
    <x v="3"/>
    <s v="204-5-2"/>
    <n v="10"/>
    <s v="MANTENIMIENTO DE BIENES MUEBLES, EQUIPOS Y ENSERES"/>
    <s v="MANTENIMIENTO VIDEO BEAM"/>
    <n v="72154066"/>
    <s v="MÍNIMA CUANTÍA"/>
    <n v="5"/>
    <n v="2"/>
    <n v="1"/>
    <n v="3885000"/>
    <s v="GLOBAL"/>
    <s v="NO SOLICITADAS"/>
  </r>
  <r>
    <x v="3"/>
    <s v="204-5-2"/>
    <n v="10"/>
    <s v="MANTENIMIENTO DE BIENES MUEBLES, EQUIPOS Y ENSERES"/>
    <s v="MANTENIMIENTO UPS"/>
    <n v="73152108"/>
    <s v="MÍNIMA CUANTÍA"/>
    <n v="3"/>
    <n v="5"/>
    <n v="1"/>
    <n v="10000000"/>
    <s v="GLOBAL"/>
    <s v="NO SOLICITADAS"/>
  </r>
  <r>
    <x v="3"/>
    <s v="204-5-2"/>
    <n v="10"/>
    <s v="MANTENIMIENTO DE BIENES MUEBLES, EQUIPOS Y ENSERES"/>
    <s v="MANTENIMIENTO MOBILIARIO BARRACAS ALUMNOS Y AREAS SOCIALES"/>
    <n v="72153600"/>
    <s v="MÍNIMA CUANTÍA"/>
    <n v="5"/>
    <n v="5"/>
    <n v="1"/>
    <n v="40000000"/>
    <s v="GLOBAL"/>
    <s v="NO SOLICITADAS"/>
  </r>
  <r>
    <x v="3"/>
    <s v="204-5-2"/>
    <n v="10"/>
    <s v="MANTENIMIENTO DE BIENES MUEBLES, EQUIPOS Y ENSERES"/>
    <s v="MANTENIIENTO DE CAMARAS DE VIGILANCIA"/>
    <n v="92121704"/>
    <s v="MÍNIMA CUANTÍA"/>
    <n v="3"/>
    <n v="3"/>
    <n v="1"/>
    <n v="4199994"/>
    <s v="GLOBAL"/>
    <s v="NO SOLICITADAS"/>
  </r>
  <r>
    <x v="3"/>
    <s v="204-5-2"/>
    <n v="10"/>
    <s v="MANTENIMIENTO DE BIENES MUEBLES, EQUIPOS Y ENSERES"/>
    <s v="MANTENIMIENTO SISTEMA DE ALARMAS "/>
    <n v="92121702"/>
    <s v="MÍNIMA CUANTÍA"/>
    <n v="3"/>
    <n v="3"/>
    <n v="1"/>
    <n v="16941175"/>
    <s v="GLOBAL"/>
    <s v="NO SOLICITADAS"/>
  </r>
  <r>
    <x v="3"/>
    <s v="204-5-2"/>
    <n v="10"/>
    <s v="MANTENIMIENTO DE BIENES MUEBLES, EQUIPOS Y ENSERES"/>
    <s v="IMPREVISTOS (SALDO MANTENIMIENTO ELECTROBOMBAS)"/>
    <n v="72154103"/>
    <s v="MÍNIMA CUANTÍA"/>
    <n v="1"/>
    <n v="6"/>
    <n v="1"/>
    <n v="0.7099999999627471"/>
    <s v="GLOBAL"/>
    <s v=""/>
  </r>
  <r>
    <x v="3"/>
    <s v="204-5-2"/>
    <n v="10"/>
    <s v="MANTENIMIENTO DE BIENES MUEBLES, EQUIPOS Y ENSERES"/>
    <s v="MANTENIMIENTO DE ALARMAS CONTRA INCENDIO"/>
    <n v="92121702"/>
    <s v="MÍNIMA CUANTÍA"/>
    <n v="6"/>
    <n v="5"/>
    <n v="1"/>
    <n v="6500000"/>
    <s v="GLOBAL"/>
    <s v="NO SOLICITADAS"/>
  </r>
  <r>
    <x v="3"/>
    <s v="204-5-3"/>
    <n v="10"/>
    <s v="MANTENIMIENTO DE MATERIAL Y EQUIPO DE GUERRA"/>
    <s v="GCU"/>
    <n v="72154300"/>
    <s v="SELECCIÓN ABREVIADA MENOR CUANTÍA"/>
    <n v="4"/>
    <n v="7"/>
    <n v="1"/>
    <n v="22372000"/>
    <s v="GLOBAL"/>
    <s v="NO SOLICITADAS"/>
  </r>
  <r>
    <x v="3"/>
    <s v="204-5-3"/>
    <n v="10"/>
    <s v="MANTENIMIENTO DE MATERIAL Y EQUIPO DE GUERRA"/>
    <s v="EMPUÑADURAS _x000a_GAU-19"/>
    <n v="72154300"/>
    <s v="SELECCIÓN ABREVIADA MENOR CUANTÍA"/>
    <n v="4"/>
    <n v="7"/>
    <n v="1"/>
    <n v="3094000"/>
    <s v="GLOBAL"/>
    <s v="NO SOLICITADAS"/>
  </r>
  <r>
    <x v="3"/>
    <s v="204-5-3"/>
    <n v="10"/>
    <s v="MANTENIMIENTO DE MATERIAL Y EQUIPO DE GUERRA"/>
    <s v="SIMULADOR XMT-14"/>
    <n v="72154300"/>
    <s v="SELECCIÓN ABREVIADA MENOR CUANTÍA"/>
    <n v="4"/>
    <n v="7"/>
    <n v="1"/>
    <n v="21773500"/>
    <s v="GLOBAL"/>
    <s v="NO SOLICITADAS"/>
  </r>
  <r>
    <x v="3"/>
    <s v="204-5-4"/>
    <n v="10"/>
    <s v="MANTENIMIENTO DE VÍAS, ESTRUCTURAS Y REDES"/>
    <s v="MANTENIMIENTO RED ELECTRICA, PROTECCION Y ALUMBRADO "/>
    <n v="81102402"/>
    <s v="MÍNIMA CUANTÍA"/>
    <n v="2"/>
    <n v="4"/>
    <n v="1"/>
    <n v="34567774.5"/>
    <s v="GLOBAL"/>
    <s v="NO SOLICITADAS"/>
  </r>
  <r>
    <x v="3"/>
    <s v="204-5-4"/>
    <n v="10"/>
    <s v="MANTENIMIENTO DE VÍAS, ESTRUCTURAS Y REDES"/>
    <s v="MANTENIMIENTO RED DATOS Y VOZ"/>
    <n v="72151605"/>
    <s v="MÍNIMA CUANTÍA"/>
    <n v="3"/>
    <n v="2"/>
    <n v="1"/>
    <n v="22355935"/>
    <s v="GLOBAL"/>
    <s v="NO SOLICITADAS"/>
  </r>
  <r>
    <x v="3"/>
    <s v="204-5-4"/>
    <n v="10"/>
    <s v="MANTENIMIENTO DE VÍAS, ESTRUCTURAS Y REDES"/>
    <s v="MANTENIMIENTO MALLA PERIMETRAL"/>
    <n v="72103300"/>
    <s v="MÍNIMA CUANTÍA"/>
    <n v="5"/>
    <n v="3"/>
    <n v="1"/>
    <n v="37282565.68"/>
    <s v="GLOBAL"/>
    <s v="NO SOLICITADAS"/>
  </r>
  <r>
    <x v="3"/>
    <s v="204-5-4"/>
    <n v="10"/>
    <s v="MANTENIMIENTO DE VÍAS, ESTRUCTURAS Y REDES"/>
    <s v="IMPREVISTOS (SALDO MANTENIMIENTO RED ELECTRICA, PROTECCION Y ALUMBRADO) "/>
    <n v="81102402"/>
    <s v="MÍNIMA CUANTÍA"/>
    <n v="1"/>
    <n v="6"/>
    <n v="1"/>
    <n v="0.5"/>
    <s v="GLOBAL"/>
    <s v=""/>
  </r>
  <r>
    <x v="3"/>
    <s v="204-5-4"/>
    <n v="10"/>
    <s v="MANTENIMIENTO DE VÍAS, ESTRUCTURAS Y REDES"/>
    <s v="IMPREVISTOS (SALDO MANTENIMIENTO MALLA PERIMETRAL)"/>
    <n v="72103300"/>
    <s v="MÍNIMA CUANTÍA"/>
    <n v="1"/>
    <n v="6"/>
    <n v="1"/>
    <n v="0.32000000029802322"/>
    <s v="GLOBAL"/>
    <s v=""/>
  </r>
  <r>
    <x v="3"/>
    <s v="204-5-6"/>
    <n v="10"/>
    <s v="MANTENIMIENTO EQUIPO DE NAVEGACION Y TRANSPORTE"/>
    <s v="MANTENIMIENTO VEHICULOS"/>
    <n v="78181500"/>
    <s v="MÍNIMA CUANTÍA"/>
    <n v="4"/>
    <n v="7"/>
    <n v="1"/>
    <n v="6941500"/>
    <s v="GLOBAL"/>
    <s v="NO SOLICITADAS"/>
  </r>
  <r>
    <x v="3"/>
    <s v="204-5-6"/>
    <n v="10"/>
    <s v="MANTENIMIENTO EQUIPO DE NAVEGACION Y TRANSPORTE"/>
    <s v="MANTENIMIENTO MOTOS UNIDAD"/>
    <n v="78181500"/>
    <s v="MÍNIMA CUANTÍA"/>
    <n v="5"/>
    <n v="5"/>
    <n v="1"/>
    <n v="30000000"/>
    <s v="GLOBAL"/>
    <s v="NO SOLICITADAS"/>
  </r>
  <r>
    <x v="3"/>
    <s v="204-5-6"/>
    <n v="10"/>
    <s v="MANTENIMIENTO EQUIPO DE NAVEGACION Y TRANSPORTE"/>
    <s v="REMOLCADOR AERONAVES "/>
    <n v="72154500"/>
    <s v="SELECCIÓN ABREVIADA MENOR CUANTÍA"/>
    <n v="4"/>
    <n v="7"/>
    <n v="1"/>
    <n v="14994000"/>
    <s v="GLOBAL"/>
    <s v="NO SOLICITADAS"/>
  </r>
  <r>
    <x v="3"/>
    <s v="204-5-6"/>
    <n v="10"/>
    <s v="MANTENIMIENTO EQUIPO DE NAVEGACION Y TRANSPORTE"/>
    <s v="VEHICULO UTILITARIO (JOHN DEERE) "/>
    <n v="72154500"/>
    <s v="SELECCIÓN ABREVIADA MENOR CUANTÍA"/>
    <n v="4"/>
    <n v="7"/>
    <n v="1"/>
    <n v="29988000"/>
    <s v="GLOBAL"/>
    <s v="NO SOLICITADAS"/>
  </r>
  <r>
    <x v="3"/>
    <s v="204-5-6"/>
    <n v="10"/>
    <s v="MANTENIMIENTO EQUIPO DE NAVEGACION Y TRANSPORTE"/>
    <s v="MANTENIMIENTO VEHICULOS VF 2018"/>
    <n v="78181500"/>
    <s v="MÍNIMA CUANTÍA"/>
    <n v="1"/>
    <n v="2"/>
    <n v="1"/>
    <n v="15000000"/>
    <s v="GLOBAL"/>
    <s v="SI APROBADAS"/>
  </r>
  <r>
    <x v="3"/>
    <s v="204-5-6"/>
    <n v="10"/>
    <s v="MANTENIMIENTO EQUIPO DE NAVEGACION Y TRANSPORTE"/>
    <s v="MANTENIMIENTO VEHICULOS"/>
    <n v="78181500"/>
    <s v="MÍNIMA CUANTÍA"/>
    <n v="3"/>
    <n v="9"/>
    <n v="1"/>
    <n v="62288550"/>
    <s v="GLOBAL"/>
    <s v="NO SOLICITADAS"/>
  </r>
  <r>
    <x v="3"/>
    <s v="204-5-6"/>
    <n v="10"/>
    <s v="MANTENIMIENTO EQUIPO DE NAVEGACION Y TRANSPORTE"/>
    <s v="AMARRE VF 2019 MANTTO VEHICULOS"/>
    <n v="78181500"/>
    <s v="MÍNIMA CUANTÍA"/>
    <n v="10"/>
    <n v="2"/>
    <n v="1"/>
    <n v="5000000"/>
    <s v="GLOBAL"/>
    <s v="SI EN TRAMITE"/>
  </r>
  <r>
    <x v="3"/>
    <s v="204-5-7"/>
    <n v="16"/>
    <s v="MANTENIMIENTO Y MEJORAMIENTO DE VIVIENDA Y ALOJAMIENTO"/>
    <s v="MANTENIMIENTO DE BARRACAS"/>
    <n v="72102900"/>
    <s v="SELECCIÓN ABREVIADA MENOR CUANTÍA"/>
    <n v="4"/>
    <n v="7"/>
    <n v="1"/>
    <n v="290546182.36000001"/>
    <s v="GLOBAL"/>
    <s v="NO SOLICITADAS"/>
  </r>
  <r>
    <x v="3"/>
    <s v="204-5-7"/>
    <n v="16"/>
    <s v="MANTENIMIENTO Y MEJORAMIENTO DE VIVIENDA Y ALOJAMIENTO"/>
    <s v="MANTENIMIENTO DE VIVIENDA FISCAL"/>
    <n v="72111001"/>
    <s v="SELECCIÓN ABREVIADA MENOR CUANTÍA"/>
    <n v="4"/>
    <n v="7"/>
    <n v="1"/>
    <n v="133347273.3"/>
    <s v="GLOBAL"/>
    <s v="NO SOLICITADAS"/>
  </r>
  <r>
    <x v="3"/>
    <s v="204-5-7"/>
    <n v="16"/>
    <s v="MANTENIMIENTO Y MEJORAMIENTO DE VIVIENDA Y ALOJAMIENTO"/>
    <s v="SALDO MANTENIMIENTO BIENES INMUEBLES Y VIIENDA FISCAL"/>
    <n v="72102900"/>
    <s v="SELECCIÓN ABREVIADA MENOR CUANTÍA"/>
    <n v="1"/>
    <n v="6"/>
    <n v="1"/>
    <n v="0.33999999985098839"/>
    <s v="GLOBAL"/>
    <s v=""/>
  </r>
  <r>
    <x v="3"/>
    <s v="204-5-8"/>
    <n v="10"/>
    <s v="SERVICIO DE ASEO"/>
    <s v="SERVICIO DE ASEADORAS V.F.2018"/>
    <n v="76111500"/>
    <s v="SELÉCCION ABREVIADA - ACUERDO MARCO"/>
    <n v="1"/>
    <n v="3"/>
    <n v="1"/>
    <n v="28933559.210000001"/>
    <s v="GLOBAL"/>
    <s v="SI APROBADAS"/>
  </r>
  <r>
    <x v="3"/>
    <s v="204-5-8"/>
    <n v="10"/>
    <s v="SERVICIO DE ASEO"/>
    <s v="SALDO SERVICIO DE ASEADORAS"/>
    <n v="76111500"/>
    <s v="SELÉCCION ABREVIADA - ACUERDO MARCO"/>
    <n v="1"/>
    <n v="6"/>
    <n v="1"/>
    <n v="6107773.6399999969"/>
    <s v="GLOBAL"/>
    <s v=""/>
  </r>
  <r>
    <x v="3"/>
    <s v="204-5-8"/>
    <n v="10"/>
    <s v="SERVICIO DE ASEO"/>
    <s v="CORTE DE PRADOS V.F.2018"/>
    <n v="70111706"/>
    <s v="SELECCIÓN ABREVIADA MENOR CUANTÍA"/>
    <n v="1"/>
    <n v="3"/>
    <n v="1"/>
    <n v="21839220"/>
    <s v="GLOBAL"/>
    <s v="SI APROBADAS"/>
  </r>
  <r>
    <x v="3"/>
    <s v="204-5-8"/>
    <n v="10"/>
    <s v="SERVICIO DE ASEO"/>
    <s v="CORTE DE PRADOS"/>
    <n v="70111706"/>
    <s v="SELECCIÓN ABREVIADA MENOR CUANTÍA"/>
    <n v="3"/>
    <n v="9"/>
    <n v="1"/>
    <n v="6328331.04"/>
    <s v="GLOBAL"/>
    <s v="NO SOLICITADAS"/>
  </r>
  <r>
    <x v="3"/>
    <s v="204-5-8"/>
    <n v="10"/>
    <s v="SERVICIO DE ASEO"/>
    <s v="PODA DE RAMAS"/>
    <n v="70111503"/>
    <s v="SELECCIÓN ABREVIADA MENOR CUANTÍA"/>
    <n v="3"/>
    <n v="9"/>
    <n v="1"/>
    <n v="17806830"/>
    <s v="GLOBAL"/>
    <s v="NO SOLICITADAS"/>
  </r>
  <r>
    <x v="3"/>
    <s v="204-5-8"/>
    <n v="16"/>
    <s v="SERVICIO DE ASEO"/>
    <s v="SERVICIO DE ASEADORAS V.F 2018"/>
    <n v="76111500"/>
    <s v="SELÉCCION ABREVIADA - ACUERDO MARCO"/>
    <n v="1"/>
    <n v="3"/>
    <n v="1"/>
    <n v="16692438.01"/>
    <s v="GLOBAL"/>
    <s v="SI APROBADAS"/>
  </r>
  <r>
    <x v="3"/>
    <s v="204-5-8"/>
    <n v="16"/>
    <s v="SERVICIO DE ASEO"/>
    <s v="SERVICIO DE ASEADORAS"/>
    <n v="76111500"/>
    <s v="SELÉCCION ABREVIADA - ACUERDO MARCO"/>
    <n v="3"/>
    <n v="9"/>
    <n v="1"/>
    <n v="33307561.989999998"/>
    <s v="GLOBAL"/>
    <s v="NO SOLICITADAS"/>
  </r>
  <r>
    <x v="3"/>
    <s v="204-5-8"/>
    <n v="10"/>
    <s v="SERVICIO DE ASEO"/>
    <s v="SERVICIO DE ASEADORAS"/>
    <n v="76111500"/>
    <s v="SELÉCCION ABREVIADA - ACUERDO MARCO"/>
    <n v="3"/>
    <n v="9"/>
    <n v="1"/>
    <n v="91713969.659999996"/>
    <s v="GLOBAL"/>
    <s v="NO SOLICITADAS"/>
  </r>
  <r>
    <x v="3"/>
    <s v="204-5-8"/>
    <n v="10"/>
    <s v="SERVICIO DE ASEO"/>
    <s v="CORTE DE PRADOS"/>
    <n v="70111706"/>
    <s v="SELECCIÓN ABREVIADA MENOR CUANTÍA"/>
    <n v="3"/>
    <n v="9"/>
    <n v="1"/>
    <n v="92890000"/>
    <s v="GLOBAL"/>
    <s v="NO SOLICITADAS"/>
  </r>
  <r>
    <x v="3"/>
    <s v="204-5-8"/>
    <n v="10"/>
    <s v="SERVICIO DE ASEO"/>
    <s v="AMARRE VF 2019 CORTE DE PRADOS "/>
    <n v="70111706"/>
    <s v="SELECCIÓN ABREVIADA MENOR CUANTÍA"/>
    <n v="10"/>
    <n v="2"/>
    <n v="1"/>
    <n v="11240833.33"/>
    <s v="GLOBAL"/>
    <s v="SI EN TRAMITE"/>
  </r>
  <r>
    <x v="3"/>
    <s v="204-5-8"/>
    <n v="10"/>
    <s v="SERVICIO DE ASEO"/>
    <s v="AMARRE VF 2019 SERVICIO DE ASEADORAS"/>
    <n v="76111500"/>
    <s v="SELÉCCION ABREVIADA - ACUERDO MARCO"/>
    <n v="10"/>
    <n v="2"/>
    <n v="1"/>
    <n v="24958668.149999999"/>
    <s v="GLOBAL"/>
    <s v="SI EN TRAMITE"/>
  </r>
  <r>
    <x v="3"/>
    <s v="204-5-8"/>
    <n v="10"/>
    <s v="SERVICIO DE ASEO"/>
    <s v="SALDO SERVICIO DE ASEADORAS"/>
    <n v="76111500"/>
    <s v="MÍNIMA CUANTÍA"/>
    <n v="1"/>
    <n v="6"/>
    <n v="1"/>
    <n v="8286030.3400000036"/>
    <s v="GLOBAL"/>
    <s v=""/>
  </r>
  <r>
    <x v="3"/>
    <s v="204-5-8"/>
    <n v="10"/>
    <s v="SERVICIO DE ASEO"/>
    <s v="IMPREVISTOS (SALDO CORTE DE PRADOS Y PODA DE RAMAS)"/>
    <n v="70111706"/>
    <s v="SELECCIÓN ABREVIADA MENOR CUANTÍA"/>
    <n v="1"/>
    <n v="6"/>
    <n v="1"/>
    <n v="14655.629999999888"/>
    <s v="GLOBAL"/>
    <s v=""/>
  </r>
  <r>
    <x v="3"/>
    <s v="204-5-9"/>
    <n v="16"/>
    <s v="SERVICIO DE CAFETERIA Y RESTAURANTE"/>
    <s v="SERVICIO DE CAFETERÍA"/>
    <n v="90101700"/>
    <s v="MÍNIMA CUANTÍA"/>
    <n v="3"/>
    <n v="7"/>
    <n v="1"/>
    <n v="25000000"/>
    <s v="GLOBAL"/>
    <s v="NO SOLICITADAS"/>
  </r>
  <r>
    <x v="3"/>
    <s v="204-5-9"/>
    <n v="10"/>
    <s v="SERVICIO DE CAFETERIA Y RESTAURANTE"/>
    <s v="SERVICIO DE CAFETERÍA"/>
    <n v="90101700"/>
    <s v="MÍNIMA CUANTÍA"/>
    <n v="4"/>
    <n v="6"/>
    <n v="1"/>
    <n v="10000000"/>
    <s v="GLOBAL"/>
    <s v="NO SOLICITADAS"/>
  </r>
  <r>
    <x v="3"/>
    <s v="204-5-11"/>
    <n v="10"/>
    <s v="ADMINISTRACION OPERACIÓN Y MANTENIMIENTO DE PLANTAS DE ENERGIA"/>
    <s v="CELDAS SUBESTACION ELECTRICA"/>
    <n v="73152108"/>
    <s v="MÍNIMA CUANTÍA"/>
    <n v="3"/>
    <n v="6"/>
    <n v="1"/>
    <n v="41999035"/>
    <s v="GLOBAL"/>
    <s v="NO SOLICITADAS"/>
  </r>
  <r>
    <x v="3"/>
    <s v="204-5-11"/>
    <n v="10"/>
    <s v="ADMINISTRACION OPERACIÓN Y MANTENIMIENTO DE PLANTAS DE ENERGIA"/>
    <s v="PLANTAS ELECTRICAS "/>
    <n v="72154300"/>
    <s v="MÍNIMA CUANTÍA"/>
    <n v="3"/>
    <n v="6"/>
    <n v="1"/>
    <n v="21205800"/>
    <s v="GLOBAL"/>
    <s v="NO SOLICITADAS"/>
  </r>
  <r>
    <x v="3"/>
    <s v="204-5-11"/>
    <n v="10"/>
    <s v="ADMINISTRACION OPERACIÓN Y MANTENIMIENTO DE PLANTAS DE ENERGIA"/>
    <s v="PLANTA AUXILIAR"/>
    <n v="72154500"/>
    <s v="SELECCIÓN ABREVIADA MENOR CUANTÍA"/>
    <n v="4"/>
    <n v="7"/>
    <n v="1"/>
    <n v="16868250"/>
    <s v="GLOBAL"/>
    <s v="NO SOLICITADAS"/>
  </r>
  <r>
    <x v="3"/>
    <s v="204-8-1"/>
    <n v="16"/>
    <s v="ACUEDUCTO ALCANTARILLADO Y ASEO"/>
    <s v="RECOLECCION DE BASURAS"/>
    <n v="76121501"/>
    <s v="SOLICITUD DE INFORMACIÓN A LOS PROVEEDORES"/>
    <n v="1"/>
    <n v="11"/>
    <n v="1"/>
    <n v="2794390"/>
    <s v="GLOBAL"/>
    <s v="NO SOLICITADAS"/>
  </r>
  <r>
    <x v="3"/>
    <s v="204-8-1"/>
    <n v="16"/>
    <s v="ACUEDUCTO ALCANTARILLADO Y ASEO"/>
    <s v="SERVICIO RECOLECCION DE BASURAS MES DE DICIEMBRE DE 2017"/>
    <n v="76121501"/>
    <s v="SOLICITUD DE INFORMACIÓN A LOS PROVEEDORES"/>
    <n v="1"/>
    <n v="11"/>
    <n v="1"/>
    <n v="1906220"/>
    <s v="GLOBAL"/>
    <s v="NO SOLICITADAS"/>
  </r>
  <r>
    <x v="3"/>
    <s v="204-8-1"/>
    <n v="16"/>
    <s v="ACUEDUCTO ALCANTARILLADO Y ASEO"/>
    <s v="SERVICIO RECOLECCION DE BASURAS MES DE ENERO 2018"/>
    <n v="76121501"/>
    <s v="SOLICITUD DE INFORMACIÓN A LOS PROVEEDORES"/>
    <n v="2"/>
    <n v="10"/>
    <n v="1"/>
    <n v="1948091"/>
    <s v="GLOBAL"/>
    <s v="NO SOLICITADAS"/>
  </r>
  <r>
    <x v="3"/>
    <s v="204-8-1"/>
    <n v="16"/>
    <s v="ACUEDUCTO ALCANTARILLADO Y ASEO"/>
    <s v="SERVICIO RECOLECCION DE BASURAS MES DE FEBRERO DE 2018"/>
    <n v="76121501"/>
    <s v="SOLICITUD DE INFORMACIÓN A LOS PROVEEDORES"/>
    <n v="3"/>
    <n v="9"/>
    <n v="1"/>
    <n v="2223142"/>
    <s v="GLOBAL"/>
    <s v="NO SOLICITADAS"/>
  </r>
  <r>
    <x v="3"/>
    <s v="204-8-1"/>
    <n v="16"/>
    <s v="ACUEDUCTO ALCANTARILLADO Y ASEO"/>
    <s v="SERVICIO RECOLECCION DE BASURAS MES DE MARZO DE 2018"/>
    <n v="76121501"/>
    <s v="SOLICITUD DE INFORMACIÓN A LOS PROVEEDORES"/>
    <n v="3"/>
    <n v="9"/>
    <n v="1"/>
    <n v="2096906"/>
    <s v="GLOBAL"/>
    <s v="NO SOLICITADAS"/>
  </r>
  <r>
    <x v="3"/>
    <s v="204-8-1"/>
    <n v="16"/>
    <s v="ACUEDUCTO ALCANTARILLADO Y ASEO"/>
    <s v="SERVICIO RECOLECCION DE BASURAS MES DE ABRIL DE 2018"/>
    <n v="76121501"/>
    <s v="SOLICITUD DE INFORMACIÓN A LOS PROVEEDORES"/>
    <n v="5"/>
    <n v="7"/>
    <n v="1"/>
    <n v="2031425"/>
    <s v="GLOBAL"/>
    <s v="NO SOLICITADAS"/>
  </r>
  <r>
    <x v="3"/>
    <s v="204-8-1"/>
    <n v="16"/>
    <s v="ACUEDUCTO ALCANTARILLADO Y ASEO"/>
    <s v="SERVICIO RECOLECCION DE BASURAS MES DE MAYO DE 2018"/>
    <n v="76121501"/>
    <s v="SOLICITUD DE INFORMACIÓN A LOS PROVEEDORES"/>
    <n v="5"/>
    <n v="7"/>
    <n v="1"/>
    <n v="2111758"/>
    <s v="GLOBAL"/>
    <s v="NO SOLICITADAS"/>
  </r>
  <r>
    <x v="3"/>
    <s v="204-8-2"/>
    <n v="10"/>
    <s v="ENERGIA"/>
    <s v="ENERGIA"/>
    <n v="83101803"/>
    <s v="SOLICITUD DE INFORMACIÓN A LOS PROVEEDORES"/>
    <n v="1"/>
    <n v="11"/>
    <n v="1"/>
    <n v="45468431"/>
    <s v="GLOBAL"/>
    <s v="NO SOLICITADAS"/>
  </r>
  <r>
    <x v="3"/>
    <s v="204-8-2"/>
    <n v="16"/>
    <s v="ENERGIA"/>
    <s v="ENERGIA"/>
    <n v="83101803"/>
    <s v="SOLICITUD DE INFORMACIÓN A LOS PROVEEDORES"/>
    <n v="1"/>
    <n v="11"/>
    <n v="1"/>
    <n v="846750175.0999999"/>
    <s v="GLOBAL"/>
    <s v="NO SOLICITADAS"/>
  </r>
  <r>
    <x v="3"/>
    <s v="204-8-2"/>
    <n v="10"/>
    <s v="ENERGIA"/>
    <s v="ENERGIA"/>
    <n v="83101803"/>
    <s v="SOLICITUD DE INFORMACIÓN A LOS PROVEEDORES"/>
    <n v="1"/>
    <n v="11"/>
    <n v="1"/>
    <n v="71264736.900000036"/>
    <s v="GLOBAL"/>
    <s v="NO SOLICITADAS"/>
  </r>
  <r>
    <x v="3"/>
    <s v="204-8-2"/>
    <n v="10"/>
    <s v="ENERGIA"/>
    <s v="SERVICIO DE ENERGIA MES DE DICIEMBRE DE 2017"/>
    <n v="83101803"/>
    <s v="SOLICITUD DE INFORMACIÓN A LOS PROVEEDORES"/>
    <n v="1"/>
    <n v="11"/>
    <n v="1"/>
    <n v="2000000"/>
    <s v="GLOBAL"/>
    <s v="NO SOLICITADAS"/>
  </r>
  <r>
    <x v="3"/>
    <s v="204-8-2"/>
    <n v="10"/>
    <s v="ENERGIA"/>
    <s v="SERVICIO DE ENERGIA MES DE DICIEMBRE DE 2017"/>
    <n v="83101803"/>
    <s v="SOLICITUD DE INFORMACIÓN A LOS PROVEEDORES"/>
    <n v="1"/>
    <n v="11"/>
    <n v="1"/>
    <n v="5552507"/>
    <s v="GLOBAL"/>
    <s v="NO SOLICITADAS"/>
  </r>
  <r>
    <x v="3"/>
    <s v="204-8-2"/>
    <n v="10"/>
    <s v="ENERGIA"/>
    <s v="SERVICIO DE ENERGIA MES DE ENERO DE 2018"/>
    <n v="83101803"/>
    <s v="SOLICITUD DE INFORMACIÓN A LOS PROVEEDORES"/>
    <n v="2"/>
    <n v="10"/>
    <n v="1"/>
    <n v="73000000"/>
    <s v="GLOBAL"/>
    <s v="NO SOLICITADAS"/>
  </r>
  <r>
    <x v="3"/>
    <s v="204-8-2"/>
    <n v="10"/>
    <s v="ENERGIA"/>
    <s v="SERVICIO DE ENERGIA MES DE ENERO DE 2018"/>
    <n v="83101803"/>
    <s v="SOLICITUD DE INFORMACIÓN A LOS PROVEEDORES"/>
    <n v="2"/>
    <n v="10"/>
    <n v="1"/>
    <n v="99074996"/>
    <s v="GLOBAL"/>
    <s v="NO SOLICITADAS"/>
  </r>
  <r>
    <x v="3"/>
    <s v="204-8-2"/>
    <n v="16"/>
    <s v="ENERGIA"/>
    <s v="SERVICIO DE ENERGIA MES DE ENERO DE 2018"/>
    <n v="83101803"/>
    <s v="SOLICITUD DE INFORMACIÓN A LOS PROVEEDORES"/>
    <n v="2"/>
    <n v="10"/>
    <n v="1"/>
    <n v="48473856"/>
    <s v="GLOBAL"/>
    <s v="NO SOLICITADAS"/>
  </r>
  <r>
    <x v="3"/>
    <s v="204-8-2"/>
    <n v="10"/>
    <s v="ENERGIA"/>
    <s v="SERVICIO DE ENERGIA MES DE FEBRERO DE 2018"/>
    <n v="83101803"/>
    <s v="SOLICITUD DE INFORMACIÓN A LOS PROVEEDORES"/>
    <n v="1"/>
    <n v="6"/>
    <n v="1"/>
    <n v="121483014"/>
    <s v="GLOBAL"/>
    <s v="NO SOLICITADAS"/>
  </r>
  <r>
    <x v="3"/>
    <s v="204-8-2"/>
    <n v="10"/>
    <s v="ENERGIA"/>
    <s v="SERVICIO DE ENERGIA MES DE FEBRERO DE 2018"/>
    <n v="83101803"/>
    <s v="SOLICITUD DE INFORMACIÓN A LOS PROVEEDORES"/>
    <n v="1"/>
    <n v="6"/>
    <n v="1"/>
    <n v="82000000"/>
    <s v="GLOBAL"/>
    <s v="NO SOLICITADAS"/>
  </r>
  <r>
    <x v="3"/>
    <s v="204-8-2"/>
    <n v="16"/>
    <s v="ENERGIA"/>
    <s v="SERVICIO DE ENERGIA MES DE FEBRERO DE 2018"/>
    <n v="83101803"/>
    <s v="SOLICITUD DE INFORMACIÓN A LOS PROVEEDORES"/>
    <n v="1"/>
    <n v="6"/>
    <n v="1"/>
    <n v="49518091"/>
    <s v="GLOBAL"/>
    <s v="NO SOLICITADAS"/>
  </r>
  <r>
    <x v="3"/>
    <s v="204-8-2"/>
    <n v="10"/>
    <s v="ENERGIA"/>
    <s v="SERVICIO DE ENERGIA MES DE MARZO DE 2018"/>
    <n v="83101803"/>
    <s v="SOLICITUD DE INFORMACIÓN A LOS PROVEEDORES"/>
    <n v="1"/>
    <n v="6"/>
    <n v="1"/>
    <n v="135703708.78999999"/>
    <s v="GLOBAL"/>
    <s v="NO SOLICITADAS"/>
  </r>
  <r>
    <x v="3"/>
    <s v="204-8-2"/>
    <n v="10"/>
    <s v="ENERGIA"/>
    <s v="SERVICIO DE ENERGIA MES DE MARZO DE 2018"/>
    <n v="83101803"/>
    <s v="SOLICITUD DE INFORMACIÓN A LOS PROVEEDORES"/>
    <n v="1"/>
    <n v="6"/>
    <n v="1"/>
    <n v="92000000"/>
    <s v="GLOBAL"/>
    <s v="NO SOLICITADAS"/>
  </r>
  <r>
    <x v="3"/>
    <s v="204-8-2"/>
    <n v="16"/>
    <s v="ENERGIA"/>
    <s v="SERVICIO DE ENERGIA MES DE MARZO DE 2018"/>
    <n v="83101803"/>
    <s v="SOLICITUD DE INFORMACIÓN A LOS PROVEEDORES"/>
    <n v="1"/>
    <n v="6"/>
    <n v="1"/>
    <n v="29293675.210000001"/>
    <s v="GLOBAL"/>
    <s v="NO SOLICITADAS"/>
  </r>
  <r>
    <x v="3"/>
    <s v="204-8-2"/>
    <n v="10"/>
    <s v="ENERGIA"/>
    <s v="SERVICIO DE ENERGIA MES DE MARZO DE 2018"/>
    <n v="83101803"/>
    <s v="SOLICITUD DE INFORMACIÓN A LOS PROVEEDORES"/>
    <n v="5"/>
    <n v="7"/>
    <n v="1"/>
    <n v="115750328"/>
    <s v="GLOBAL"/>
    <s v="NO SOLICITADAS"/>
  </r>
  <r>
    <x v="3"/>
    <s v="204-8-2"/>
    <n v="10"/>
    <s v="ENERGIA"/>
    <s v="SERVICIO DE ENERGIA MES DE MARZO DE 2018"/>
    <n v="83101803"/>
    <s v="SOLICITUD DE INFORMACIÓN A LOS PROVEEDORES"/>
    <n v="5"/>
    <n v="7"/>
    <n v="1"/>
    <n v="77000000"/>
    <s v="GLOBAL"/>
    <s v="NO SOLICITADAS"/>
  </r>
  <r>
    <x v="3"/>
    <s v="204-8-2"/>
    <n v="16"/>
    <s v="ENERGIA"/>
    <s v="SERVICIO DE ENERGIA MES DE MARZO DE 2018"/>
    <n v="83101803"/>
    <s v="SOLICITUD DE INFORMACIÓN A LOS PROVEEDORES"/>
    <n v="5"/>
    <n v="7"/>
    <n v="1"/>
    <n v="49216531"/>
    <s v="GLOBAL"/>
    <s v="NO SOLICITADAS"/>
  </r>
  <r>
    <x v="3"/>
    <s v="204-8-2"/>
    <n v="10"/>
    <s v="ENERGIA"/>
    <s v="SERVICIO DE ENERGIA MES DE MAYO DE 2018"/>
    <n v="83101803"/>
    <s v="SOLICITUD DE INFORMACIÓN A LOS PROVEEDORES"/>
    <n v="6"/>
    <n v="6"/>
    <n v="1"/>
    <n v="129210183.31"/>
    <s v="GLOBAL"/>
    <s v="NO SOLICITADAS"/>
  </r>
  <r>
    <x v="3"/>
    <s v="204-8-2"/>
    <n v="10"/>
    <s v="ENERGIA"/>
    <s v="SERVICIO DE ENERGIA MES DE MAYO DE 2018"/>
    <n v="83101803"/>
    <s v="SOLICITUD DE INFORMACIÓN A LOS PROVEEDORES"/>
    <n v="6"/>
    <n v="6"/>
    <n v="1"/>
    <n v="86000000"/>
    <s v="GLOBAL"/>
    <s v="NO SOLICITADAS"/>
  </r>
  <r>
    <x v="3"/>
    <s v="204-8-2"/>
    <n v="16"/>
    <s v="ENERGIA"/>
    <s v="SERVICIO DE ENERGIA MES DE MAYO DE 2018"/>
    <n v="83101803"/>
    <s v="SOLICITUD DE INFORMACIÓN A LOS PROVEEDORES"/>
    <n v="6"/>
    <n v="6"/>
    <n v="1"/>
    <n v="32883936.690000001"/>
    <s v="GLOBAL"/>
    <s v="NO SOLICITADAS"/>
  </r>
  <r>
    <x v="3"/>
    <s v="204-8-6"/>
    <n v="16"/>
    <s v="TELÉFONO, FAX Y OTROS"/>
    <s v="TELEFONO "/>
    <n v="83111500"/>
    <s v="SOLICITUD DE INFORMACIÓN A LOS PROVEEDORES"/>
    <n v="1"/>
    <n v="11"/>
    <n v="1"/>
    <n v="3797365"/>
    <s v="GLOBAL"/>
    <s v="NO SOLICITADAS"/>
  </r>
  <r>
    <x v="3"/>
    <s v="204-8-6"/>
    <n v="16"/>
    <s v="TELÉFONO, FAX Y OTROS"/>
    <s v="SERVICIO DE TELEFONIA MES DE DICIEMBRE DE 2017"/>
    <n v="83111500"/>
    <s v="SOLICITUD DE INFORMACIÓN A LOS PROVEEDORES"/>
    <n v="1"/>
    <n v="11"/>
    <n v="1"/>
    <n v="1261469"/>
    <s v="GLOBAL"/>
    <s v="NO SOLICITADAS"/>
  </r>
  <r>
    <x v="3"/>
    <s v="204-8-6"/>
    <n v="16"/>
    <s v="TELÉFONO, FAX Y OTROS"/>
    <s v="SERVICIO DE TELEFONIA MES DE ENERO DE 2018"/>
    <n v="83111500"/>
    <s v="SOLICITUD DE INFORMACIÓN A LOS PROVEEDORES"/>
    <n v="2"/>
    <n v="10"/>
    <n v="1"/>
    <n v="1252553"/>
    <s v="GLOBAL"/>
    <s v="NO SOLICITADAS"/>
  </r>
  <r>
    <x v="3"/>
    <s v="204-8-6"/>
    <n v="16"/>
    <s v="TELÉFONO, FAX Y OTROS"/>
    <s v="SERVICIO DE TELEFONIA MES DE FEBRERO DE 2018"/>
    <n v="83111500"/>
    <s v="SOLICITUD DE INFORMACIÓN A LOS PROVEEDORES"/>
    <n v="1"/>
    <n v="6"/>
    <n v="1"/>
    <n v="1246401"/>
    <s v="GLOBAL"/>
    <s v="NO SOLICITADAS"/>
  </r>
  <r>
    <x v="3"/>
    <s v="204-8-6"/>
    <n v="16"/>
    <s v="TELÉFONO, FAX Y OTROS"/>
    <s v="SERVICIO DE TELEFONIA MES DE MARZO DE 2018"/>
    <n v="83111500"/>
    <s v="SOLICITUD DE INFORMACIÓN A LOS PROVEEDORES"/>
    <n v="1"/>
    <n v="6"/>
    <n v="1"/>
    <n v="1279419"/>
    <s v="GLOBAL"/>
    <s v="NO SOLICITADAS"/>
  </r>
  <r>
    <x v="3"/>
    <s v="204-8-6"/>
    <n v="16"/>
    <s v="TELÉFONO, FAX Y OTROS"/>
    <s v="SERVICIO DE TELEFONIA MES DE ABRIL DE 2018"/>
    <n v="83111500"/>
    <s v="SOLICITUD DE INFORMACIÓN A LOS PROVEEDORES"/>
    <n v="5"/>
    <n v="7"/>
    <n v="1"/>
    <n v="1272044"/>
    <s v="GLOBAL"/>
    <s v="NO SOLICITADAS"/>
  </r>
  <r>
    <x v="3"/>
    <s v="204-8-6"/>
    <n v="16"/>
    <s v="TELÉFONO, FAX Y OTROS"/>
    <s v="SERVICIO DE TELEFONIA MES DE MAYO DE 2018"/>
    <n v="83111500"/>
    <s v="SOLICITUD DE INFORMACIÓN A LOS PROVEEDORES"/>
    <n v="5"/>
    <n v="7"/>
    <n v="1"/>
    <n v="497947"/>
    <s v="GLOBAL"/>
    <s v="NO SOLICITADAS"/>
  </r>
  <r>
    <x v="3"/>
    <s v="204-8-6"/>
    <n v="16"/>
    <s v="TELÉFONO, FAX Y OTROS"/>
    <s v="SERVICIO DE TELEFONIA MES DE MAYO DE 2018"/>
    <n v="83111500"/>
    <s v="SOLICITUD DE INFORMACIÓN A LOS PROVEEDORES"/>
    <n v="6"/>
    <n v="6"/>
    <n v="1"/>
    <n v="774356"/>
    <s v="GLOBAL"/>
    <s v="NO SOLICITADAS"/>
  </r>
  <r>
    <x v="3"/>
    <s v="204-8-7"/>
    <n v="10"/>
    <s v="OTROS SERVICIOS PÚBLICOS"/>
    <s v="GAS PROPANO"/>
    <n v="83101601"/>
    <s v="SOLICITUD DE INFORMACIÓN A LOS PROVEEDORES"/>
    <n v="1"/>
    <n v="11"/>
    <n v="1"/>
    <n v="7414170"/>
    <s v="GLOBAL"/>
    <s v="NO SOLICITADAS"/>
  </r>
  <r>
    <x v="3"/>
    <s v="204-8-7"/>
    <n v="10"/>
    <s v="OTROS SERVICIOS PÚBLICOS"/>
    <s v="INTERNET ACADEMICO EHFAA"/>
    <n v="81112001"/>
    <s v="SOLICITUD DE INFORMACIÓN A LOS PROVEEDORES"/>
    <n v="1"/>
    <n v="11"/>
    <n v="1"/>
    <n v="8700000"/>
    <s v="GLOBAL"/>
    <s v="NO SOLICITADAS"/>
  </r>
  <r>
    <x v="3"/>
    <s v="204-8-7"/>
    <n v="10"/>
    <s v="OTROS SERVICIOS PÚBLICOS"/>
    <s v="INTERNET"/>
    <n v="81112101"/>
    <s v="SOLICITUD DE INFORMACIÓN A LOS PROVEEDORES"/>
    <n v="1"/>
    <n v="11"/>
    <n v="1"/>
    <n v="8160000"/>
    <s v="GLOBAL"/>
    <s v="NO SOLICITADAS"/>
  </r>
  <r>
    <x v="3"/>
    <s v="204-8-7"/>
    <n v="16"/>
    <s v="OTROS SERVICIOS PÚBLICOS"/>
    <s v="SERVICIO DE INTERNET MES DICIEMBRE 2017"/>
    <n v="81112101"/>
    <s v="SOLICITUD DE INFORMACIÓN A LOS PROVEEDORES"/>
    <n v="1"/>
    <n v="11"/>
    <n v="1"/>
    <n v="2550000"/>
    <s v="GLOBAL"/>
    <s v="NO SOLICITADAS"/>
  </r>
  <r>
    <x v="3"/>
    <s v="204-8-7"/>
    <n v="16"/>
    <s v="OTROS SERVICIOS PÚBLICOS"/>
    <s v="SERVICIO DE INTERNET MES ENERO DE 2018"/>
    <n v="81112101"/>
    <s v="SOLICITUD DE INFORMACIÓN A LOS PROVEEDORES"/>
    <n v="2"/>
    <n v="10"/>
    <n v="1"/>
    <n v="2677500"/>
    <s v="GLOBAL"/>
    <s v="NO SOLICITADAS"/>
  </r>
  <r>
    <x v="3"/>
    <s v="204-8-7"/>
    <n v="10"/>
    <s v="OTROS SERVICIOS PÚBLICOS"/>
    <s v="SUMINISTRO DE GAS PROPANO MES DE ENERO 2018"/>
    <n v="83101601"/>
    <s v="SOLICITUD DE INFORMACIÓN A LOS PROVEEDORES"/>
    <n v="2"/>
    <n v="10"/>
    <n v="1"/>
    <n v="1670430"/>
    <s v="GLOBAL"/>
    <s v="NO SOLICITADAS"/>
  </r>
  <r>
    <x v="3"/>
    <s v="204-8-7"/>
    <n v="10"/>
    <s v="OTROS SERVICIOS PÚBLICOS"/>
    <s v="INTERNET ACADEMICO EHFAA FEBRERO 2018"/>
    <n v="81112001"/>
    <s v="SOLICITUD DE INFORMACIÓN A LOS PROVEEDORES"/>
    <n v="2"/>
    <n v="10"/>
    <n v="1"/>
    <n v="2900000"/>
    <s v="GLOBAL"/>
    <s v="NO SOLICITADAS"/>
  </r>
  <r>
    <x v="3"/>
    <s v="204-8-7"/>
    <n v="16"/>
    <s v="OTROS SERVICIOS PÚBLICOS"/>
    <s v="INTERNET MES DE FEBRERO DE 2018"/>
    <n v="81112101"/>
    <s v="SOLICITUD DE INFORMACIÓN A LOS PROVEEDORES"/>
    <n v="3"/>
    <n v="9"/>
    <n v="1"/>
    <n v="2677500"/>
    <s v="GLOBAL"/>
    <s v="NO SOLICITADAS"/>
  </r>
  <r>
    <x v="3"/>
    <s v="204-8-7"/>
    <n v="10"/>
    <s v="OTROS SERVICIOS PÚBLICOS"/>
    <s v="SUMINISTRO DE GAS PROPANO MES DE FEBRERO 2018"/>
    <n v="83101601"/>
    <s v="SOLICITUD DE INFORMACIÓN A LOS PROVEEDORES"/>
    <n v="3"/>
    <n v="9"/>
    <n v="1"/>
    <n v="6361000"/>
    <s v="GLOBAL"/>
    <s v="NO SOLICITADAS"/>
  </r>
  <r>
    <x v="3"/>
    <s v="204-8-7"/>
    <n v="10"/>
    <s v="OTROS SERVICIOS PÚBLICOS"/>
    <s v="INTERNET ACADEMICO EHFAA MARZO 2018"/>
    <n v="81112001"/>
    <s v="SOLICITUD DE INFORMACIÓN A LOS PROVEEDORES"/>
    <n v="2"/>
    <n v="10"/>
    <n v="1"/>
    <n v="2900000"/>
    <s v="GLOBAL"/>
    <s v="NO SOLICITADAS"/>
  </r>
  <r>
    <x v="3"/>
    <s v="204-8-7"/>
    <n v="16"/>
    <s v="OTROS SERVICIOS PÚBLICOS"/>
    <s v="INTERNET MES DE MARZO DE 2018"/>
    <n v="81112101"/>
    <s v="SOLICITUD DE INFORMACIÓN A LOS PROVEEDORES"/>
    <n v="3"/>
    <n v="9"/>
    <n v="1"/>
    <n v="2677500"/>
    <s v="GLOBAL"/>
    <s v="NO SOLICITADAS"/>
  </r>
  <r>
    <x v="3"/>
    <s v="204-8-7"/>
    <n v="10"/>
    <s v="OTROS SERVICIOS PÚBLICOS"/>
    <s v="SUMINISTRO DE GAS PROPANO MES DE MARZO 2018"/>
    <n v="83101601"/>
    <s v="SOLICITUD DE INFORMACIÓN A LOS PROVEEDORES"/>
    <n v="3"/>
    <n v="9"/>
    <n v="1"/>
    <n v="4626400"/>
    <s v="GLOBAL"/>
    <s v="NO SOLICITADAS"/>
  </r>
  <r>
    <x v="3"/>
    <s v="204-8-7"/>
    <n v="10"/>
    <s v="OTROS SERVICIOS PÚBLICOS"/>
    <s v="INTERNET ACADEMICO EHFAA ABRIL 2018"/>
    <n v="81112001"/>
    <s v="SOLICITUD DE INFORMACIÓN A LOS PROVEEDORES"/>
    <n v="5"/>
    <n v="7"/>
    <n v="1"/>
    <n v="2900000"/>
    <s v="GLOBAL"/>
    <s v="NO SOLICITADAS"/>
  </r>
  <r>
    <x v="3"/>
    <s v="204-8-7"/>
    <n v="16"/>
    <s v="OTROS SERVICIOS PÚBLICOS"/>
    <s v="INTERNET MES DE ABRIL DE 2018"/>
    <n v="81112101"/>
    <s v="SOLICITUD DE INFORMACIÓN A LOS PROVEEDORES"/>
    <n v="5"/>
    <n v="7"/>
    <n v="1"/>
    <n v="2677500"/>
    <s v="GLOBAL"/>
    <s v="NO SOLICITADAS"/>
  </r>
  <r>
    <x v="3"/>
    <s v="204-8-7"/>
    <n v="10"/>
    <s v="OTROS SERVICIOS PÚBLICOS"/>
    <s v="SUMINISTRO DE GAS PROPANO MES DEABRIL 2018"/>
    <n v="83101601"/>
    <s v="SOLICITUD DE INFORMACIÓN A LOS PROVEEDORES"/>
    <n v="5"/>
    <n v="7"/>
    <n v="1"/>
    <n v="2990220"/>
    <s v="GLOBAL"/>
    <s v="NO SOLICITADAS"/>
  </r>
  <r>
    <x v="3"/>
    <s v="204-8-7"/>
    <n v="10"/>
    <s v="OTROS SERVICIOS PÚBLICOS"/>
    <s v="INTERNET ACADEMICO EHFAA MAYO 2018"/>
    <n v="81112001"/>
    <s v="SOLICITUD DE INFORMACIÓN A LOS PROVEEDORES"/>
    <n v="5"/>
    <n v="7"/>
    <n v="1"/>
    <n v="2900000"/>
    <s v="GLOBAL"/>
    <s v="NO SOLICITADAS"/>
  </r>
  <r>
    <x v="3"/>
    <s v="204-8-7"/>
    <n v="16"/>
    <s v="OTROS SERVICIOS PÚBLICOS"/>
    <s v="INTERNET MES DE MAYO DE 2018"/>
    <n v="81112101"/>
    <s v="SOLICITUD DE INFORMACIÓN A LOS PROVEEDORES"/>
    <n v="5"/>
    <n v="7"/>
    <n v="1"/>
    <n v="2677500"/>
    <s v="GLOBAL"/>
    <s v="NO SOLICITADAS"/>
  </r>
  <r>
    <x v="3"/>
    <s v="204-8-7"/>
    <n v="10"/>
    <s v="OTROS SERVICIOS PÚBLICOS"/>
    <s v="SUMINISTRO DE GAS PROPANO MES DE MAYO 2018"/>
    <n v="83101601"/>
    <s v="SOLICITUD DE INFORMACIÓN A LOS PROVEEDORES"/>
    <n v="5"/>
    <n v="7"/>
    <n v="1"/>
    <n v="3954180"/>
    <s v="GLOBAL"/>
    <s v="NO SOLICITADAS"/>
  </r>
  <r>
    <x v="3"/>
    <s v="204-11-2"/>
    <n v="10"/>
    <s v="VIATICOS Y GASTOS DE VIAJE AL INTERIOR"/>
    <s v="VIATICOS AL INTERIOR"/>
    <n v="92112301"/>
    <s v="SOLICITUD DE INFORMACIÓN A LOS PROVEEDORES"/>
    <n v="1"/>
    <n v="11"/>
    <n v="1"/>
    <n v="362681000.00000006"/>
    <s v="GLOBAL"/>
    <s v="NO SOLICITADAS"/>
  </r>
  <r>
    <x v="3"/>
    <s v="204-11-2"/>
    <n v="10"/>
    <s v="VIATICOS Y GASTOS DE VIAJE AL INTERIOR"/>
    <s v="PASAJES TERRESTRES NACIONALES PERSONAL MIL. CIV."/>
    <n v="78111800"/>
    <s v="MÍNIMA CUANTÍA"/>
    <n v="3"/>
    <n v="8"/>
    <n v="1"/>
    <n v="4650000"/>
    <s v="GLOBAL"/>
    <s v="NO SOLICITADAS"/>
  </r>
  <r>
    <x v="3"/>
    <s v="204-11-2"/>
    <n v="16"/>
    <s v="VIATICOS Y GASTOS DE VIAJE AL INTERIOR"/>
    <s v="VIATICOS INCORPORACIÓN CACOM 4"/>
    <n v="90121500"/>
    <s v="SOLICITUD DE INFORMACIÓN A LOS PROVEEDORES"/>
    <n v="1"/>
    <n v="11"/>
    <n v="1"/>
    <n v="5441000"/>
    <s v="GLOBAL"/>
    <s v="NO SOLICITADAS"/>
  </r>
  <r>
    <x v="3"/>
    <s v="204-11-2"/>
    <n v="10"/>
    <s v="VIATICOS Y GASTOS DE VIAJE AL INTERIOR"/>
    <s v="AUXILIO DE MARCHA Y CARRETERA"/>
    <n v="92111810"/>
    <s v="SOLICITUD DE INFORMACIÓN A LOS PROVEEDORES"/>
    <n v="1"/>
    <n v="11"/>
    <n v="1"/>
    <n v="548966"/>
    <s v="GLOBAL"/>
    <s v="NO SOLICITADAS"/>
  </r>
  <r>
    <x v="3"/>
    <s v="204-11-2"/>
    <n v="10"/>
    <s v="VIATICOS Y GASTOS DE VIAJE AL INTERIOR"/>
    <s v="AUXILIO DE MARCHA Y CARRETERA"/>
    <n v="92111810"/>
    <s v="SOLICITUD DE INFORMACIÓN A LOS PROVEEDORES"/>
    <n v="3"/>
    <n v="9"/>
    <n v="1"/>
    <n v="1540012"/>
    <s v="GLOBAL"/>
    <s v="NO SOLICITADAS"/>
  </r>
  <r>
    <x v="3"/>
    <s v="204-11-2"/>
    <n v="10"/>
    <s v="VIATICOS Y GASTOS DE VIAJE AL INTERIOR"/>
    <s v="AUXILIO DE MARCHA Y CARRETERA"/>
    <n v="92111810"/>
    <s v="SOLICITUD DE INFORMACIÓN A LOS PROVEEDORES"/>
    <n v="3"/>
    <n v="9"/>
    <n v="1"/>
    <n v="303690"/>
    <s v="GLOBAL"/>
    <s v="NO SOLICITADAS"/>
  </r>
  <r>
    <x v="3"/>
    <s v="204-11-2"/>
    <n v="10"/>
    <s v="VIATICOS Y GASTOS DE VIAJE AL INTERIOR"/>
    <s v="VIATICOS AL INTERIOR CACOM-4 PASAPORTES 002 Y 004"/>
    <n v="90121500"/>
    <s v="SOLICITUD DE INFORMACIÓN A LOS PROVEEDORES"/>
    <n v="1"/>
    <n v="11"/>
    <n v="1"/>
    <n v="38154000"/>
    <s v="GLOBAL"/>
    <s v="NO SOLICITADAS"/>
  </r>
  <r>
    <x v="3"/>
    <s v="204-11-2"/>
    <n v="16"/>
    <s v="VIATICOS Y GASTOS DE VIAJE AL INTERIOR"/>
    <s v="VIATICOS INCORPORACIÓN CACOM 4 PASAPORTE 001 Y 003"/>
    <n v="90121500"/>
    <s v="SOLICITUD DE INFORMACIÓN A LOS PROVEEDORES"/>
    <n v="1"/>
    <n v="11"/>
    <n v="1"/>
    <n v="1698000"/>
    <s v="GLOBAL"/>
    <s v="NO SOLICITADAS"/>
  </r>
  <r>
    <x v="3"/>
    <s v="204-11-2"/>
    <n v="10"/>
    <s v="VIATICOS Y GASTOS DE VIAJE AL INTERIOR"/>
    <s v="VIATICOS AL INTERIOR CACOM-4 PASAPORTE 005"/>
    <n v="90121500"/>
    <s v="SOLICITUD DE INFORMACIÓN A LOS PROVEEDORES"/>
    <n v="2"/>
    <n v="10"/>
    <n v="1"/>
    <n v="3383986.44"/>
    <s v="GLOBAL"/>
    <s v="NO SOLICITADAS"/>
  </r>
  <r>
    <x v="3"/>
    <s v="204-11-2"/>
    <n v="10"/>
    <s v="VIATICOS Y GASTOS DE VIAJE AL INTERIOR"/>
    <s v="VIATICOS AL INTERIOR CACOM-4 PASAPORTE 005"/>
    <n v="90121500"/>
    <s v="SOLICITUD DE INFORMACIÓN A LOS PROVEEDORES"/>
    <n v="2"/>
    <n v="10"/>
    <n v="1"/>
    <n v="7236013.5599999996"/>
    <s v="GLOBAL"/>
    <s v="NO SOLICITADAS"/>
  </r>
  <r>
    <x v="3"/>
    <s v="204-11-2"/>
    <n v="10"/>
    <s v="VIATICOS Y GASTOS DE VIAJE AL INTERIOR"/>
    <s v="VIATICOS AL INTERIOR CACOM-4 PASAPORTE 007 Y 008"/>
    <n v="90121500"/>
    <s v="SOLICITUD DE INFORMACIÓN A LOS PROVEEDORES"/>
    <n v="3"/>
    <n v="9"/>
    <n v="1"/>
    <n v="28030000"/>
    <s v="GLOBAL"/>
    <s v="NO SOLICITADAS"/>
  </r>
  <r>
    <x v="3"/>
    <s v="204-11-2"/>
    <n v="16"/>
    <s v="VIATICOS Y GASTOS DE VIAJE AL INTERIOR"/>
    <s v="VIATICOS INCORPORACIÓN CACOM 4 PASAPORTE 006"/>
    <n v="90121500"/>
    <s v="SOLICITUD DE INFORMACIÓN A LOS PROVEEDORES"/>
    <n v="3"/>
    <n v="9"/>
    <n v="1"/>
    <n v="1389000"/>
    <s v="GLOBAL"/>
    <s v="NO SOLICITADAS"/>
  </r>
  <r>
    <x v="3"/>
    <s v="204-11-2"/>
    <n v="10"/>
    <s v="VIATICOS Y GASTOS DE VIAJE AL INTERIOR"/>
    <s v="AUXILIO DE MARCHA Y CARRETERA"/>
    <n v="92111810"/>
    <s v="SOLICITUD DE INFORMACIÓN A LOS PROVEEDORES"/>
    <n v="3"/>
    <n v="9"/>
    <n v="1"/>
    <n v="1870071"/>
    <s v="GLOBAL"/>
    <s v="NO SOLICITADAS"/>
  </r>
  <r>
    <x v="3"/>
    <s v="204-11-2"/>
    <n v="10"/>
    <s v="VIATICOS Y GASTOS DE VIAJE AL INTERIOR"/>
    <s v="VIATICOS AL INTERIOR CACOM-4 PASAPORTE 009, 010 Y 012"/>
    <n v="90121500"/>
    <s v="SOLICITUD DE INFORMACIÓN A LOS PROVEEDORES"/>
    <n v="4"/>
    <n v="8"/>
    <n v="1"/>
    <n v="30690401.93"/>
    <s v="GLOBAL"/>
    <s v="NO SOLICITADAS"/>
  </r>
  <r>
    <x v="3"/>
    <s v="204-11-2"/>
    <n v="10"/>
    <s v="VIATICOS Y GASTOS DE VIAJE AL INTERIOR"/>
    <s v="VIATICOS AL INTERIOR CACOM-4 PASAPORTES 013,015 Y 016"/>
    <n v="90121500"/>
    <s v="SOLICITUD DE INFORMACIÓN A LOS PROVEEDORES"/>
    <n v="5"/>
    <n v="7"/>
    <n v="1"/>
    <n v="49435826.649999999"/>
    <s v="GLOBAL"/>
    <s v="NO SOLICITADAS"/>
  </r>
  <r>
    <x v="3"/>
    <s v="204-11-2"/>
    <n v="16"/>
    <s v="VIATICOS Y GASTOS DE VIAJE AL INTERIOR"/>
    <s v="VIATICOS INCORPORACIÓN CACOM 4 PASAPORTE 011 Y 014"/>
    <n v="90121500"/>
    <s v="SOLICITUD DE INFORMACIÓN A LOS PROVEEDORES"/>
    <n v="5"/>
    <n v="7"/>
    <n v="1"/>
    <n v="1410000"/>
    <s v="GLOBAL"/>
    <s v="NO SOLICITADAS"/>
  </r>
  <r>
    <x v="3"/>
    <s v="204-11-2"/>
    <n v="10"/>
    <s v="VIATICOS Y GASTOS DE VIAJE AL INTERIOR"/>
    <s v="AUXILIO DE MARCHA Y CARRETERA"/>
    <n v="92111810"/>
    <s v="SOLICITUD DE INFORMACIÓN A LOS PROVEEDORES"/>
    <n v="6"/>
    <n v="6"/>
    <n v="1"/>
    <n v="343028"/>
    <s v="GLOBAL"/>
    <s v="NO SOLICITADAS"/>
  </r>
  <r>
    <x v="3"/>
    <s v="204-11-2"/>
    <n v="10"/>
    <s v="VIATICOS Y GASTOS DE VIAJE AL INTERIOR"/>
    <s v="VIATICOS AL INTERIOR CACOM-4 PASAPORTES 015 Y 017"/>
    <n v="90121500"/>
    <s v="SOLICITUD DE INFORMACIÓN A LOS PROVEEDORES"/>
    <n v="6"/>
    <n v="6"/>
    <n v="1"/>
    <n v="2357771.42"/>
    <s v="GLOBAL"/>
    <s v="NO SOLICITADAS"/>
  </r>
  <r>
    <x v="3"/>
    <s v="204-11-2"/>
    <n v="10"/>
    <s v="VIATICOS Y GASTOS DE VIAJE AL INTERIOR"/>
    <s v="VIATICOS AL INTERIOR CACOM-4 PASAPORTES 018, 020 Y 021"/>
    <n v="90121500"/>
    <s v="SOLICITUD DE INFORMACIÓN A LOS PROVEEDORES"/>
    <n v="6"/>
    <n v="6"/>
    <n v="1"/>
    <n v="32562233.640000001"/>
    <s v="GLOBAL"/>
    <s v="NO SOLICITADAS"/>
  </r>
  <r>
    <x v="3"/>
    <s v="204-11-2"/>
    <n v="16"/>
    <s v="VIATICOS Y GASTOS DE VIAJE AL INTERIOR"/>
    <s v="VIATICOS INCORPORACIÓN CACOM 4 PASAPORTE 011 Y 014"/>
    <n v="90121500"/>
    <s v="SOLICITUD DE INFORMACIÓN A LOS PROVEEDORES"/>
    <n v="6"/>
    <n v="6"/>
    <n v="1"/>
    <n v="1842000"/>
    <s v="GLOBAL"/>
    <s v="NO SOLICITADAS"/>
  </r>
  <r>
    <x v="3"/>
    <s v="204-11-2"/>
    <n v="10"/>
    <s v="VIATICOS Y GASTOS DE VIAJE AL INTERIOR"/>
    <s v="AUXILIO DE MARCHA Y CARRETERA"/>
    <n v="92111810"/>
    <s v="SOLICITUD DE INFORMACIÓN A LOS PROVEEDORES"/>
    <n v="6"/>
    <n v="6"/>
    <n v="1"/>
    <n v="99007"/>
    <s v="GLOBAL"/>
    <s v="NO SOLICITADAS"/>
  </r>
  <r>
    <x v="3"/>
    <s v="204-19-1"/>
    <n v="10"/>
    <s v="MATERIAL VETERINARIO"/>
    <s v="VITAMINAS (FRASCO)"/>
    <n v="10111305"/>
    <s v="MÍNIMA CUANTÍA"/>
    <n v="3"/>
    <n v="3"/>
    <n v="65"/>
    <n v="3029000"/>
    <s v="UNIDAD"/>
    <s v="NO SOLICITADAS"/>
  </r>
  <r>
    <x v="3"/>
    <s v="204-19-1"/>
    <n v="10"/>
    <s v="MATERIAL VETERINARIO"/>
    <s v="JABON PARA PERROS"/>
    <n v="10111302"/>
    <s v="MÍNIMA CUANTÍA"/>
    <n v="3"/>
    <n v="3"/>
    <n v="27"/>
    <n v="216000"/>
    <s v="UNIDAD"/>
    <s v="NO SOLICITADAS"/>
  </r>
  <r>
    <x v="3"/>
    <s v="204-19-1"/>
    <n v="10"/>
    <s v="MATERIAL VETERINARIO"/>
    <s v="BAÑO SECO DESODORANTE E INSECTICIDA (FRASCO)"/>
    <n v="10111302"/>
    <s v="MÍNIMA CUANTÍA"/>
    <n v="3"/>
    <n v="3"/>
    <n v="23"/>
    <n v="356500"/>
    <s v="UNIDAD"/>
    <s v="NO SOLICITADAS"/>
  </r>
  <r>
    <x v="3"/>
    <s v="204-19-1"/>
    <n v="10"/>
    <s v="MATERIAL VETERINARIO"/>
    <s v="CHAMPU ANTISEPTICO MEDICADO "/>
    <n v="10111302"/>
    <s v="MÍNIMA CUANTÍA"/>
    <n v="3"/>
    <n v="3"/>
    <n v="15"/>
    <n v="933000"/>
    <s v="GALON"/>
    <s v="NO SOLICITADAS"/>
  </r>
  <r>
    <x v="3"/>
    <s v="204-19-1"/>
    <n v="10"/>
    <s v="MATERIAL VETERINARIO"/>
    <s v="CREMA DENTAL PARA PERROS"/>
    <n v="10111302"/>
    <s v="MÍNIMA CUANTÍA"/>
    <n v="3"/>
    <n v="3"/>
    <n v="6"/>
    <n v="130200"/>
    <s v="UNIDAD"/>
    <s v="NO SOLICITADAS"/>
  </r>
  <r>
    <x v="3"/>
    <s v="204-19-1"/>
    <n v="10"/>
    <s v="MATERIAL VETERINARIO"/>
    <s v="COLONIA PARA PERROS"/>
    <n v="10111302"/>
    <s v="MÍNIMA CUANTÍA"/>
    <n v="3"/>
    <n v="3"/>
    <n v="6"/>
    <n v="606000"/>
    <s v="LITRO"/>
    <s v="NO SOLICITADAS"/>
  </r>
  <r>
    <x v="3"/>
    <s v="204-19-1"/>
    <n v="10"/>
    <s v="MATERIAL VETERINARIO"/>
    <s v="SOLUCIÓN ÓTICA (FRASCO)"/>
    <n v="10111305"/>
    <s v="MÍNIMA CUANTÍA"/>
    <n v="3"/>
    <n v="3"/>
    <n v="22"/>
    <n v="477400"/>
    <s v="UNIDAD"/>
    <s v="NO SOLICITADAS"/>
  </r>
  <r>
    <x v="3"/>
    <s v="204-19-1"/>
    <n v="10"/>
    <s v="MATERIAL VETERINARIO"/>
    <s v="ANTIPARASITARIO INTERNO SUSPENSIÓN ORAL (JERINGA)"/>
    <n v="10111305"/>
    <s v="MÍNIMA CUANTÍA"/>
    <n v="3"/>
    <n v="3"/>
    <n v="30"/>
    <n v="417000"/>
    <s v="UNIDAD"/>
    <s v="NO SOLICITADAS"/>
  </r>
  <r>
    <x v="3"/>
    <s v="204-19-1"/>
    <n v="10"/>
    <s v="MATERIAL VETERINARIO"/>
    <s v="ANTIPARASITARIO INTERNO TABLETAS"/>
    <n v="10111305"/>
    <s v="MÍNIMA CUANTÍA"/>
    <n v="3"/>
    <n v="3"/>
    <n v="50"/>
    <n v="1165000"/>
    <s v="UNIDAD"/>
    <s v="NO SOLICITADAS"/>
  </r>
  <r>
    <x v="3"/>
    <s v="204-19-1"/>
    <n v="10"/>
    <s v="MATERIAL VETERINARIO"/>
    <s v="ANTIPARASITARIOS INTERNO DE AMPLIO ESPECTRO"/>
    <n v="10111305"/>
    <s v="MÍNIMA CUANTÍA"/>
    <n v="3"/>
    <n v="3"/>
    <n v="20"/>
    <n v="698000"/>
    <s v="UNIDAD"/>
    <s v="NO SOLICITADAS"/>
  </r>
  <r>
    <x v="3"/>
    <s v="204-19-1"/>
    <n v="10"/>
    <s v="MATERIAL VETERINARIO"/>
    <s v="PULGUICIDA Y GARRAPATICIDA EN SPRAY "/>
    <n v="10111305"/>
    <s v="MÍNIMA CUANTÍA"/>
    <n v="3"/>
    <n v="3"/>
    <n v="30"/>
    <n v="1980000"/>
    <s v="UNIDAD"/>
    <s v="NO SOLICITADAS"/>
  </r>
  <r>
    <x v="3"/>
    <s v="204-19-1"/>
    <n v="10"/>
    <s v="MATERIAL VETERINARIO"/>
    <s v="PULGUICIDA, GARRAPATICIDA Y MOSQUICIDA SOLUCIÓN TÓPICA (PIPETA)"/>
    <n v="10111305"/>
    <s v="MÍNIMA CUANTÍA"/>
    <n v="3"/>
    <n v="3"/>
    <n v="30"/>
    <n v="930000"/>
    <s v="UNIDAD"/>
    <s v="NO SOLICITADAS"/>
  </r>
  <r>
    <x v="3"/>
    <s v="204-19-1"/>
    <n v="10"/>
    <s v="MATERIAL VETERINARIO"/>
    <s v="PULGUICIDA SOLUCIÓN TÓPICA (PIPETA)"/>
    <n v="10111305"/>
    <s v="MÍNIMA CUANTÍA"/>
    <n v="3"/>
    <n v="3"/>
    <n v="30"/>
    <n v="930000"/>
    <s v="UNIDAD"/>
    <s v="NO SOLICITADAS"/>
  </r>
  <r>
    <x v="3"/>
    <s v="204-19-1"/>
    <n v="10"/>
    <s v="MATERIAL VETERINARIO"/>
    <s v="COLLAR GARRAPATICIDA"/>
    <n v="10111305"/>
    <s v="MÍNIMA CUANTÍA"/>
    <n v="3"/>
    <n v="3"/>
    <n v="36"/>
    <n v="1321200"/>
    <s v="UNIDAD"/>
    <s v="NO SOLICITADAS"/>
  </r>
  <r>
    <x v="3"/>
    <s v="204-19-1"/>
    <n v="10"/>
    <s v="MATERIAL VETERINARIO"/>
    <s v="INSECTICIDA PIROTROIDE  CANECA"/>
    <n v="10191509"/>
    <s v="MÍNIMA CUANTÍA"/>
    <n v="3"/>
    <n v="3"/>
    <n v="10"/>
    <n v="1600000"/>
    <s v="UNIDAD"/>
    <s v="NO SOLICITADAS"/>
  </r>
  <r>
    <x v="3"/>
    <s v="204-19-1"/>
    <n v="10"/>
    <s v="MATERIAL VETERINARIO"/>
    <s v="LARVICIDA ANTISEPTICO (FRASCO)"/>
    <n v="10111305"/>
    <s v="MÍNIMA CUANTÍA"/>
    <n v="3"/>
    <n v="3"/>
    <n v="10"/>
    <n v="250000"/>
    <s v="UNIDAD"/>
    <s v="NO SOLICITADAS"/>
  </r>
  <r>
    <x v="3"/>
    <s v="204-19-1"/>
    <n v="10"/>
    <s v="MATERIAL VETERINARIO"/>
    <s v="ECTOPARASITICIDA "/>
    <n v="10111305"/>
    <s v="MÍNIMA CUANTÍA"/>
    <n v="3"/>
    <n v="3"/>
    <n v="8"/>
    <n v="74400"/>
    <s v="UNIDAD"/>
    <s v="NO SOLICITADAS"/>
  </r>
  <r>
    <x v="3"/>
    <s v="204-19-1"/>
    <n v="10"/>
    <s v="MATERIAL VETERINARIO"/>
    <s v="CREMA CICATRIZANTE, SECANTE, DESINFECTANTE Y REPELENTE DE INSECTOS "/>
    <n v="10111305"/>
    <s v="MÍNIMA CUANTÍA"/>
    <n v="3"/>
    <n v="3"/>
    <n v="8"/>
    <n v="279200"/>
    <s v="UNIDAD"/>
    <s v="NO SOLICITADAS"/>
  </r>
  <r>
    <x v="3"/>
    <s v="204-19-1"/>
    <n v="10"/>
    <s v="MATERIAL VETERINARIO"/>
    <s v="CREMA DERMATOLOGICA ANTIBACTERIANA, ANTIMICÓTICA Y ANTIALÉRGICA (TUBO)"/>
    <n v="10111305"/>
    <s v="MÍNIMA CUANTÍA"/>
    <n v="3"/>
    <n v="3"/>
    <n v="8"/>
    <n v="124000"/>
    <s v="UNIDAD"/>
    <s v="NO SOLICITADAS"/>
  </r>
  <r>
    <x v="3"/>
    <s v="204-19-1"/>
    <n v="10"/>
    <s v="MATERIAL VETERINARIO"/>
    <s v="SOLUCIÓN OTICO-OFTALMICA (FRASCO)"/>
    <n v="10111305"/>
    <s v="MÍNIMA CUANTÍA"/>
    <n v="3"/>
    <n v="3"/>
    <n v="6"/>
    <n v="102000"/>
    <s v="UNIDAD"/>
    <s v="NO SOLICITADAS"/>
  </r>
  <r>
    <x v="3"/>
    <s v="204-19-1"/>
    <n v="10"/>
    <s v="MATERIAL VETERINARIO"/>
    <s v="DOXICICLINA (CAJA)"/>
    <n v="10111305"/>
    <s v="MÍNIMA CUANTÍA"/>
    <n v="3"/>
    <n v="3"/>
    <n v="54"/>
    <n v="1026000"/>
    <s v="UNIDAD"/>
    <s v="NO SOLICITADAS"/>
  </r>
  <r>
    <x v="3"/>
    <s v="204-19-1"/>
    <n v="10"/>
    <s v="MATERIAL VETERINARIO"/>
    <s v="ALCOHOL ANTISEPTICO "/>
    <n v="42281603"/>
    <s v="MÍNIMA CUANTÍA"/>
    <n v="3"/>
    <n v="3"/>
    <n v="4"/>
    <n v="99200"/>
    <s v="GALON"/>
    <s v="NO SOLICITADAS"/>
  </r>
  <r>
    <x v="3"/>
    <s v="204-19-1"/>
    <n v="10"/>
    <s v="MATERIAL VETERINARIO"/>
    <s v="SOLUCION DE YODO  (UNIDAD)"/>
    <n v="51102722"/>
    <s v="MÍNIMA CUANTÍA"/>
    <n v="3"/>
    <n v="3"/>
    <n v="6"/>
    <n v="606000"/>
    <s v="UNIDAD"/>
    <s v="NO SOLICITADAS"/>
  </r>
  <r>
    <x v="3"/>
    <s v="204-19-1"/>
    <n v="10"/>
    <s v="MATERIAL VETERINARIO"/>
    <s v="HIPOCLORITO DE SODIO (UNIDAD)"/>
    <n v="42281603"/>
    <s v="MÍNIMA CUANTÍA"/>
    <n v="3"/>
    <n v="3"/>
    <n v="6"/>
    <n v="116400"/>
    <s v="UNIDAD"/>
    <s v="NO SOLICITADAS"/>
  </r>
  <r>
    <x v="3"/>
    <s v="204-19-1"/>
    <n v="10"/>
    <s v="MATERIAL VETERINARIO"/>
    <s v="AGUA OXIGENADA "/>
    <n v="42281604"/>
    <s v="MÍNIMA CUANTÍA"/>
    <n v="3"/>
    <n v="3"/>
    <n v="4"/>
    <n v="99200"/>
    <s v="GALON"/>
    <s v="NO SOLICITADAS"/>
  </r>
  <r>
    <x v="3"/>
    <s v="204-19-1"/>
    <n v="10"/>
    <s v="MATERIAL VETERINARIO"/>
    <s v="ANTISEPTICO Y DESINFECTANTE ESPUMA "/>
    <n v="42121606"/>
    <s v="MÍNIMA CUANTÍA"/>
    <n v="3"/>
    <n v="3"/>
    <n v="3"/>
    <n v="303000"/>
    <s v="GALON"/>
    <s v="NO SOLICITADAS"/>
  </r>
  <r>
    <x v="3"/>
    <s v="204-19-1"/>
    <n v="10"/>
    <s v="MATERIAL VETERINARIO"/>
    <s v="YODO POVIDONA SOLUCIÓN  "/>
    <n v="51102722"/>
    <s v="MÍNIMA CUANTÍA"/>
    <n v="3"/>
    <n v="3"/>
    <n v="4"/>
    <n v="372800"/>
    <s v="GALON"/>
    <s v="NO SOLICITADAS"/>
  </r>
  <r>
    <x v="3"/>
    <s v="204-19-1"/>
    <n v="10"/>
    <s v="MATERIAL VETERINARIO"/>
    <s v="GASA HOSPITALARIA ROLLO POR YARDAS"/>
    <n v="42311511"/>
    <s v="MÍNIMA CUANTÍA"/>
    <n v="3"/>
    <n v="3"/>
    <n v="4"/>
    <n v="230800"/>
    <s v="UNIDAD"/>
    <s v="NO SOLICITADAS"/>
  </r>
  <r>
    <x v="3"/>
    <s v="204-19-1"/>
    <n v="10"/>
    <s v="MATERIAL VETERINARIO"/>
    <s v="ALGODÓN ROLLO"/>
    <n v="42141501"/>
    <s v="MÍNIMA CUANTÍA"/>
    <n v="3"/>
    <n v="3"/>
    <n v="4"/>
    <n v="93200"/>
    <s v="UNIDAD"/>
    <s v="NO SOLICITADAS"/>
  </r>
  <r>
    <x v="3"/>
    <s v="204-19-1"/>
    <n v="10"/>
    <s v="MATERIAL VETERINARIO"/>
    <s v="GUANTES QUIRURJICOS (CAJA)"/>
    <n v="42132205"/>
    <s v="MÍNIMA CUANTÍA"/>
    <n v="3"/>
    <n v="3"/>
    <n v="5"/>
    <n v="90000"/>
    <s v="UNIDAD"/>
    <s v="NO SOLICITADAS"/>
  </r>
  <r>
    <x v="3"/>
    <s v="204-19-1"/>
    <n v="10"/>
    <s v="MATERIAL VETERINARIO"/>
    <s v="ESPARADRAPO HOSPITALARIO TUBO"/>
    <n v="42311708"/>
    <s v="MÍNIMA CUANTÍA"/>
    <n v="3"/>
    <n v="3"/>
    <n v="4"/>
    <n v="292000"/>
    <s v="UNIDAD"/>
    <s v="NO SOLICITADAS"/>
  </r>
  <r>
    <x v="3"/>
    <s v="204-19-3"/>
    <n v="10"/>
    <s v="OTROS PARA EL SOSTENIMIENTO DE SEMOVIENTES"/>
    <s v="COMIDA EN LATA"/>
    <n v="10121802"/>
    <s v="MÍNIMA CUANTÍA"/>
    <n v="3"/>
    <n v="3"/>
    <n v="500"/>
    <n v="3500000"/>
    <s v="UNIDAD"/>
    <s v="NO SOLICITADAS"/>
  </r>
  <r>
    <x v="3"/>
    <s v="204-19-3"/>
    <n v="10"/>
    <s v="OTROS PARA EL SOSTENIMIENTO DE SEMOVIENTES"/>
    <s v="SERVICIO VETERINARIO"/>
    <n v="70122005"/>
    <s v="MÍNIMA CUANTÍA"/>
    <n v="3"/>
    <n v="8"/>
    <n v="1"/>
    <n v="12261760"/>
    <s v="GLOBAL"/>
    <s v="NO SOLICITADAS"/>
  </r>
  <r>
    <x v="3"/>
    <s v="204-21-2"/>
    <n v="10"/>
    <s v="ELEMENTOS PARA CAPACITACION"/>
    <s v="TABLEROS ACRILICOS"/>
    <n v="44111905"/>
    <s v="MÍNIMA CUANTÍA"/>
    <n v="4"/>
    <n v="2"/>
    <n v="9"/>
    <n v="3027931.2"/>
    <s v="UNIDAD"/>
    <s v="NO SOLICITADAS"/>
  </r>
  <r>
    <x v="3"/>
    <s v="204-21-2"/>
    <n v="10"/>
    <s v="ELEMENTOS PARA CAPACITACION"/>
    <s v="IMPREVISTOS (SALDO INSUMOS FICHEROS Y PAPELERÍA)"/>
    <n v="44111905"/>
    <s v="MÍNIMA CUANTÍA"/>
    <n v="1"/>
    <n v="6"/>
    <n v="1"/>
    <n v="0.8"/>
    <s v="UNIDAD"/>
    <s v=""/>
  </r>
  <r>
    <x v="3"/>
    <s v="204-21-3"/>
    <n v="10"/>
    <s v="ELEMENTOS PARA ESTÍMULOS"/>
    <s v="SUMINISTROS GRADUACION ALUMNOS Y DISTINTIVOS"/>
    <n v="60101401"/>
    <s v="MÍNIMA CUANTÍA"/>
    <n v="4"/>
    <n v="2"/>
    <n v="1"/>
    <n v="26280000"/>
    <s v="GLOBAL"/>
    <s v="NO SOLICITADAS"/>
  </r>
  <r>
    <x v="3"/>
    <s v="204-21-4"/>
    <n v="10"/>
    <s v="SERVICIOS DE BIENESTAR SOCIAL"/>
    <s v="EXAMENES MEDICOS SALUD OCUPACIONAL PERDONAL CIVIL Y UN PERSONAL MILITAR"/>
    <n v="85121502"/>
    <s v="MÍNIMA CUANTÍA"/>
    <n v="1"/>
    <n v="11"/>
    <n v="1"/>
    <n v="19500000"/>
    <s v="GLOBAL"/>
    <s v="NO SOLICITADAS"/>
  </r>
  <r>
    <x v="3"/>
    <s v="204-21-5"/>
    <n v="10"/>
    <s v="SERVICIOS DE CAPACITACION"/>
    <s v="INSTRUCTORES EHFAA VF 2018"/>
    <n v="86131702"/>
    <s v="CONTRATACIÓN DIRECTA"/>
    <n v="1"/>
    <n v="3"/>
    <n v="1"/>
    <n v="52000000"/>
    <s v="GLOBAL"/>
    <s v="SI APROBADAS"/>
  </r>
  <r>
    <x v="3"/>
    <s v="204-21-5"/>
    <n v="10"/>
    <s v="SERVICIOS DE CAPACITACION"/>
    <s v="INSTRUCTORES EHFAA"/>
    <n v="86131702"/>
    <s v="CONTRATACIÓN DIRECTA"/>
    <n v="4"/>
    <n v="8"/>
    <n v="1"/>
    <n v="396351447"/>
    <s v="GLOBAL"/>
    <s v="NO SOLICITADAS"/>
  </r>
  <r>
    <x v="3"/>
    <s v="204-21-5"/>
    <n v="10"/>
    <s v="SERVICIOS DE CAPACITACION"/>
    <s v="AMARRE VF 2019 INSTRUCTORES EHFAA"/>
    <n v="86131702"/>
    <s v="CONTRATACIÓN DIRECTA"/>
    <n v="10"/>
    <n v="2"/>
    <n v="1"/>
    <n v="23454806"/>
    <s v="GLOBAL"/>
    <s v="SI EN TRAMITE"/>
  </r>
  <r>
    <x v="3"/>
    <s v="204-21-8"/>
    <n v="10"/>
    <s v="SERVICIOS PARA ESTÍMULOS"/>
    <s v="SERVICIO ACTIVIDAD PEDAGÓGICA PERSONAL ALUMNOS"/>
    <n v="90121501"/>
    <s v="MÍNIMA CUANTÍA"/>
    <n v="2"/>
    <n v="5"/>
    <n v="1"/>
    <n v="17850000"/>
    <s v="GLOBAL"/>
    <s v="NO SOLICITADAS"/>
  </r>
  <r>
    <x v="3"/>
    <s v="204-41-2"/>
    <n v="10"/>
    <s v="SERVICIOS MÉDICOS Y HOSPITALARIOS"/>
    <s v="EXAMENES MEDICOS HOSPITALARIOS"/>
    <n v="85122200"/>
    <s v="MÍNIMA CUANTÍA"/>
    <n v="4"/>
    <n v="6"/>
    <n v="1"/>
    <n v="24198000"/>
    <s v="GLOBAL"/>
    <s v="NO SOLICITADAS"/>
  </r>
  <r>
    <x v="3"/>
    <s v="204-41-13"/>
    <n v="10"/>
    <s v="OTROS GASTOS POR ADQUISICION DE SERVICIOS"/>
    <s v="FUMIGACION UNIDAD        "/>
    <n v="72102103"/>
    <s v="MÍNIMA CUANTÍA"/>
    <n v="3"/>
    <n v="7"/>
    <n v="1"/>
    <n v="7021000"/>
    <s v="GLOBAL"/>
    <s v="NO SOLICITADAS"/>
  </r>
  <r>
    <x v="3"/>
    <s v="204-41-13"/>
    <n v="10"/>
    <s v="OTROS GASTOS POR ADQUISICION DE SERVICIOS"/>
    <s v="FUNCIONAMIENTO PTAR  CACOM 4  V.F.2018"/>
    <n v="76121701"/>
    <s v="SELECCIÓN ABREVIADA MENOR CUANTÍA"/>
    <n v="1"/>
    <n v="3"/>
    <n v="1"/>
    <n v="12198660"/>
    <s v="GLOBAL"/>
    <s v="SI APROBADAS"/>
  </r>
  <r>
    <x v="3"/>
    <s v="204-41-13"/>
    <n v="10"/>
    <s v="OTROS GASTOS POR ADQUISICION DE SERVICIOS"/>
    <s v="FUNCIONAMIENTO PTAR  CACOM 4  "/>
    <n v="76121701"/>
    <s v="SELECCIÓN ABREVIADA MENOR CUANTÍA"/>
    <n v="3"/>
    <n v="9"/>
    <n v="1"/>
    <n v="78635200"/>
    <s v="GLOBAL"/>
    <s v="NO SOLICITADAS"/>
  </r>
  <r>
    <x v="3"/>
    <s v="204-41-13"/>
    <n v="10"/>
    <s v="OTROS GASTOS POR ADQUISICION DE SERVICIOS"/>
    <s v="FUNCIONAMIENTO PTAP  CACOM 4  V.F.2018"/>
    <n v="77121704"/>
    <s v="SELECCIÓN ABREVIADA MENOR CUANTÍA"/>
    <n v="1"/>
    <n v="3"/>
    <n v="1"/>
    <n v="22151460"/>
    <s v="GLOBAL"/>
    <s v="SI APROBADAS"/>
  </r>
  <r>
    <x v="3"/>
    <s v="204-41-13"/>
    <n v="10"/>
    <s v="OTROS GASTOS POR ADQUISICION DE SERVICIOS"/>
    <s v="FUNCIONAMIENTO PTAP  CACOM 4   "/>
    <n v="77121704"/>
    <s v="SELECCIÓN ABREVIADA MENOR CUANTÍA"/>
    <n v="3"/>
    <n v="9"/>
    <n v="1"/>
    <n v="28084000"/>
    <s v="GLOBAL"/>
    <s v="NO SOLICITADAS"/>
  </r>
  <r>
    <x v="3"/>
    <s v="204-41-13"/>
    <n v="10"/>
    <s v="OTROS GASTOS POR ADQUISICION DE SERVICIOS"/>
    <s v="PTAR CERRO LA MARIA Y AREAS COMPLEMENTARIAS  V.F.2018"/>
    <n v="76121701"/>
    <s v="SELECCIÓN ABREVIADA MENOR CUANTÍA"/>
    <n v="1"/>
    <n v="3"/>
    <n v="1"/>
    <n v="2497260"/>
    <s v="GLOBAL"/>
    <s v="SI APROBADAS"/>
  </r>
  <r>
    <x v="3"/>
    <s v="204-41-13"/>
    <n v="10"/>
    <s v="OTROS GASTOS POR ADQUISICION DE SERVICIOS"/>
    <s v="PTAR CERRO LA MARIA Y AREAS COMPLEMENTARIAS "/>
    <n v="76121701"/>
    <s v="SELECCIÓN ABREVIADA MENOR CUANTÍA"/>
    <n v="3"/>
    <n v="9"/>
    <n v="1"/>
    <n v="5340720"/>
    <s v="GLOBAL"/>
    <s v="NO SOLICITADAS"/>
  </r>
  <r>
    <x v="3"/>
    <s v="204-41-13"/>
    <n v="10"/>
    <s v="OTROS GASTOS POR ADQUISICION DE SERVICIOS"/>
    <s v="SERVICO RENOVACION CONCESIÓN AGUA POTABLE CACOM 4"/>
    <n v="70171601"/>
    <s v="SOLICITUD DE INFORMACIÓN A LOS PROVEEDORES"/>
    <n v="1"/>
    <n v="11"/>
    <n v="1"/>
    <n v="4504500"/>
    <s v="GLOBAL"/>
    <s v="NO SOLICITADAS"/>
  </r>
  <r>
    <x v="3"/>
    <s v="204-41-13"/>
    <n v="10"/>
    <s v="OTROS GASTOS POR ADQUISICION DE SERVICIOS"/>
    <s v="SERVICIO DE INCINERACION                                      "/>
    <n v="76121501"/>
    <s v="MÍNIMA CUANTÍA"/>
    <n v="3"/>
    <n v="9"/>
    <n v="1"/>
    <n v="11000000"/>
    <s v="GLOBAL"/>
    <s v="NO SOLICITADAS"/>
  </r>
  <r>
    <x v="3"/>
    <s v="204-41-13"/>
    <n v="10"/>
    <s v="OTROS GASTOS POR ADQUISICION DE SERVICIOS"/>
    <s v="RENOVACION PERMISO DE CONCESION DE AGUA POR VENCIMIENTO"/>
    <n v="70171601"/>
    <s v="SOLICITUD DE INFORMACIÓN A LOS PROVEEDORES"/>
    <n v="1"/>
    <n v="11"/>
    <n v="1"/>
    <n v="718553"/>
    <s v="GLOBAL"/>
    <s v="NO SOLICITADAS"/>
  </r>
  <r>
    <x v="3"/>
    <s v="204-41-13"/>
    <n v="10"/>
    <s v="OTROS GASTOS POR ADQUISICION DE SERVICIOS"/>
    <s v="ANALISIS FISICOQUIMICO Y MICROBIOLOGICO DE AGUA                          "/>
    <n v="70171501"/>
    <s v="MÍNIMA CUANTÍA"/>
    <n v="2"/>
    <n v="10"/>
    <n v="1"/>
    <n v="15000000"/>
    <s v="GLOBAL"/>
    <s v="NO SOLICITADAS"/>
  </r>
  <r>
    <x v="3"/>
    <s v="204-41-13"/>
    <n v="10"/>
    <s v="OTROS GASTOS POR ADQUISICION DE SERVICIOS"/>
    <s v="SERVICIO FOTOCOPIADO E IMPRESIÓN  "/>
    <n v="80161801"/>
    <s v="MÍNIMA CUANTÍA"/>
    <n v="3"/>
    <n v="9"/>
    <n v="1"/>
    <n v="16000000"/>
    <s v="GLOBAL"/>
    <s v="NO SOLICITADAS"/>
  </r>
  <r>
    <x v="3"/>
    <s v="204-41-13"/>
    <n v="16"/>
    <s v="OTROS GASTOS POR ADQUISICION DE SERVICIOS"/>
    <s v="ARREGLOS FLORALES"/>
    <n v="70111603"/>
    <s v="MÍNIMA CUANTÍA"/>
    <n v="2"/>
    <n v="9"/>
    <n v="1"/>
    <n v="8000000"/>
    <s v="GLOBAL"/>
    <s v="NO SOLICITADAS"/>
  </r>
  <r>
    <x v="3"/>
    <s v="204-41-13"/>
    <n v="10"/>
    <s v="OTROS GASTOS POR ADQUISICION DE SERVICIOS"/>
    <s v="FUNCIONAMIENTO PTAR  FLANDES V.F.2018"/>
    <n v="76121701"/>
    <s v="SELECCIÓN ABREVIADA MENOR CUANTÍA"/>
    <n v="1"/>
    <n v="3"/>
    <n v="1"/>
    <n v="11711460"/>
    <s v="GLOBAL"/>
    <s v="SI APROBADAS"/>
  </r>
  <r>
    <x v="3"/>
    <s v="204-41-13"/>
    <n v="10"/>
    <s v="OTROS GASTOS POR ADQUISICION DE SERVICIOS"/>
    <s v="FUNCIONAMIENTO PTAR  FLANDES"/>
    <n v="76121701"/>
    <s v="SELECCIÓN ABREVIADA MENOR CUANTÍA"/>
    <n v="4"/>
    <n v="8"/>
    <n v="1"/>
    <n v="30940000"/>
    <s v="GLOBAL"/>
    <s v="NO SOLICITADAS"/>
  </r>
  <r>
    <x v="3"/>
    <s v="204-41-13"/>
    <n v="10"/>
    <s v="OTROS GASTOS POR ADQUISICION DE SERVICIOS"/>
    <s v="FUNCIONAMIENTO PTAP  FLANDES   V.F.2018"/>
    <n v="77121704"/>
    <s v="SELECCIÓN ABREVIADA MENOR CUANTÍA"/>
    <n v="1"/>
    <n v="3"/>
    <n v="1"/>
    <n v="10667460"/>
    <s v="GLOBAL"/>
    <s v="SI APROBADAS"/>
  </r>
  <r>
    <x v="3"/>
    <s v="204-41-13"/>
    <n v="10"/>
    <s v="OTROS GASTOS POR ADQUISICION DE SERVICIOS"/>
    <s v="FUNCIONAMIENTO PTAP  FLANDES  "/>
    <n v="77121704"/>
    <s v="SELECCIÓN ABREVIADA MENOR CUANTÍA"/>
    <n v="4"/>
    <n v="8"/>
    <n v="1"/>
    <n v="30940000"/>
    <s v="GLOBAL"/>
    <s v="NO SOLICITADAS"/>
  </r>
  <r>
    <x v="3"/>
    <s v="204-41-13"/>
    <n v="10"/>
    <s v="OTROS GASTOS POR ADQUISICION DE SERVICIOS"/>
    <s v="SERVICIO FOTOCOPIADO E IMPRESIÓN  V.F.2018"/>
    <n v="80161801"/>
    <s v="MÍNIMA CUANTÍA"/>
    <n v="1"/>
    <n v="3"/>
    <n v="1"/>
    <n v="18000000"/>
    <s v="GLOBAL"/>
    <s v="SI APROBADAS"/>
  </r>
  <r>
    <x v="3"/>
    <s v="204-41-13"/>
    <n v="10"/>
    <s v="OTROS GASTOS POR ADQUISICION DE SERVICIOS"/>
    <s v="SERVICIO FOTOCOPIADO E IMPRESIÓN  "/>
    <n v="80161801"/>
    <s v="MÍNIMA CUANTÍA"/>
    <n v="4"/>
    <n v="8"/>
    <n v="1"/>
    <n v="25000000"/>
    <s v="GLOBAL"/>
    <s v="NO SOLICITADAS"/>
  </r>
  <r>
    <x v="3"/>
    <s v="204-41-13"/>
    <n v="10"/>
    <s v="OTROS GASTOS POR ADQUISICION DE SERVICIOS"/>
    <s v="SERVICIO SEGUIMIENTO AMBIENTAL FLANDES"/>
    <n v="77101505"/>
    <s v="SOLICITUD DE INFORMACIÓN A LOS PROVEEDORES"/>
    <n v="1"/>
    <n v="3"/>
    <n v="1"/>
    <n v="2092535"/>
    <s v="GLOBAL"/>
    <s v="NO SOLICITADAS"/>
  </r>
  <r>
    <x v="3"/>
    <s v="204-41-13"/>
    <n v="10"/>
    <s v="OTROS GASTOS POR ADQUISICION DE SERVICIOS"/>
    <s v="AMARRE VF 2019 FUNCIONAMIENTO PTAR CACOM-4"/>
    <n v="76121701"/>
    <s v="SELECCIÓN ABREVIADA MENOR CUANTÍA"/>
    <n v="10"/>
    <n v="2"/>
    <n v="1"/>
    <n v="8333333.3300000001"/>
    <s v="GLOBAL"/>
    <s v="SI EN TRAMITE"/>
  </r>
  <r>
    <x v="3"/>
    <s v="204-41-13"/>
    <n v="10"/>
    <s v="OTROS GASTOS POR ADQUISICION DE SERVICIOS"/>
    <s v="AMARRE VF 2019 FUNCIONAMIENTO PTAP CACOM-4"/>
    <n v="77121704"/>
    <s v="SELECCIÓN ABREVIADA MENOR CUANTÍA"/>
    <n v="10"/>
    <n v="2"/>
    <n v="1"/>
    <n v="4712400"/>
    <s v="GLOBAL"/>
    <s v="SI EN TRAMITE"/>
  </r>
  <r>
    <x v="3"/>
    <s v="204-41-13"/>
    <n v="10"/>
    <s v="OTROS GASTOS POR ADQUISICION DE SERVICIOS"/>
    <s v="AMARRE VF 2019 FUNCIONAMIENTO PTAR FLANDES "/>
    <n v="76121701"/>
    <s v="SELECCIÓN ABREVIADA MENOR CUANTÍA"/>
    <n v="10"/>
    <n v="2"/>
    <n v="1"/>
    <n v="4000000"/>
    <s v="GLOBAL"/>
    <s v="SI EN TRAMITE"/>
  </r>
  <r>
    <x v="3"/>
    <s v="204-41-13"/>
    <n v="10"/>
    <s v="OTROS GASTOS POR ADQUISICION DE SERVICIOS"/>
    <s v="AMARRE VF 2019 FUNCIONAMIENTO PTAP FLANDES"/>
    <n v="77121704"/>
    <s v="SELECCIÓN ABREVIADA MENOR CUANTÍA"/>
    <n v="10"/>
    <n v="2"/>
    <n v="1"/>
    <n v="3750000"/>
    <s v="GLOBAL"/>
    <s v="SI EN TRAMITE"/>
  </r>
  <r>
    <x v="3"/>
    <s v="204-41-13"/>
    <n v="10"/>
    <s v="OTROS GASTOS POR ADQUISICION DE SERVICIOS"/>
    <s v="AMARRE VF 2019 FUNCIONAMIENTO PTAR CERRO LA MARIA"/>
    <n v="76121701"/>
    <s v="SELECCIÓN ABREVIADA MENOR CUANTÍA"/>
    <n v="10"/>
    <n v="2"/>
    <n v="1"/>
    <n v="1083333.3400000001"/>
    <s v="GLOBAL"/>
    <s v="SI EN TRAMITE"/>
  </r>
  <r>
    <x v="3"/>
    <s v="204-41-13"/>
    <n v="10"/>
    <s v="OTROS GASTOS POR ADQUISICION DE SERVICIOS"/>
    <s v="AMARRE VF 2019 SERVICIO FOTOCOPIADO E IMPRESIÓN  "/>
    <n v="80161801"/>
    <s v="MÍNIMA CUANTÍA"/>
    <n v="10"/>
    <n v="2"/>
    <n v="1"/>
    <n v="4000000"/>
    <s v="GLOBAL"/>
    <s v="SI EN TRAMITE"/>
  </r>
  <r>
    <x v="3"/>
    <s v="204-41-13"/>
    <n v="10"/>
    <s v="OTROS GASTOS POR ADQUISICION DE SERVICIOS"/>
    <s v="IMPREVISTOS (SALDO FUNCIONAMIENTO PTAR Y PETAP  CACOM 4  Y CERRO LA MARIA)"/>
    <n v="76121701"/>
    <s v="MÍNIMA CUANTÍA"/>
    <n v="1"/>
    <n v="6"/>
    <n v="1"/>
    <n v="0.33000000007450581"/>
    <s v="GLOBAL"/>
    <s v=""/>
  </r>
  <r>
    <x v="3"/>
    <s v="204-41-13"/>
    <n v="10"/>
    <s v="OTROS GASTOS POR ADQUISICION DE SERVICIOS"/>
    <s v="EVALUACION DE CONCESION DE AGUAS SUBTERRANEAS EN EL PREDIO DEL CACOM-4"/>
    <n v="70171601"/>
    <s v="SOLICITUD DE INFORMACIÓN A LOS PROVEEDORES"/>
    <n v="5"/>
    <n v="7"/>
    <n v="1"/>
    <n v="3785947"/>
    <s v="GLOBAL"/>
    <s v="NO SOLICITADAS"/>
  </r>
  <r>
    <x v="3"/>
    <s v="204-41-13"/>
    <n v="10"/>
    <s v="OTROS GASTOS POR ADQUISICION DE SERVICIOS"/>
    <s v="SERVICIO REPARACIÓN TRANSFORMADOR"/>
    <n v="72154300"/>
    <s v="SOLICITUD DE INFORMACIÓN A LOS PROVEEDORES"/>
    <n v="7"/>
    <n v="1"/>
    <n v="1"/>
    <n v="10903970"/>
    <s v="GLOBAL"/>
    <s v="NO SOLICITADAS"/>
  </r>
  <r>
    <x v="3"/>
    <s v="204-5-2"/>
    <n v="10"/>
    <s v="MANTENIMIENTO DE BIENES MUEBLES, EQUIPOS Y ENSERES"/>
    <s v="MANTENIIENTO DE CAMARAS DE VIGILANCIA (GRUTE)"/>
    <n v="92121704"/>
    <s v="MÍNIMA CUANTÍA"/>
    <n v="7"/>
    <n v="4"/>
    <n v="1"/>
    <n v="2285506"/>
    <s v="GLOBAL"/>
    <s v="NO SOLICITADAS"/>
  </r>
  <r>
    <x v="3"/>
    <s v="204-5-2"/>
    <n v="10"/>
    <s v="MANTENIMIENTO DE BIENES MUEBLES, EQUIPOS Y ENSERES"/>
    <s v="MANTENIMIENTO VIDEO BEAM"/>
    <n v="72154066"/>
    <s v="MÍNIMA CUANTÍA"/>
    <n v="5"/>
    <n v="2"/>
    <n v="1"/>
    <n v="5000000"/>
    <s v="GLOBAL"/>
    <s v="NO SOLICITADAS"/>
  </r>
  <r>
    <x v="3"/>
    <s v="204-1-6"/>
    <n v="10"/>
    <s v="EQUIPO DE SISTEMAS"/>
    <s v="COMPUTADORES DE ESCRITORIO CORPORATIVO CON LICENCIA WINDOWS"/>
    <n v="43211507"/>
    <s v="MÍNIMA CUANTÍA"/>
    <n v="6"/>
    <n v="3"/>
    <n v="2"/>
    <n v="3160000"/>
    <s v="UNIDAD"/>
    <s v="NO SOLICITADAS"/>
  </r>
  <r>
    <x v="3"/>
    <s v="204-1-4"/>
    <n v="10"/>
    <s v="AUDIOVISUALES Y ACCESORIOS"/>
    <s v="CAMARA DIGITAL SEMIPROFESIONAL"/>
    <n v="45121504"/>
    <s v="SELÉCCION ABREVIADA - ACUERDO MARCO"/>
    <n v="5"/>
    <n v="2"/>
    <n v="1"/>
    <n v="227900"/>
    <s v="UNIDAD"/>
    <s v="NO SOLICITADAS"/>
  </r>
  <r>
    <x v="3"/>
    <s v="204-8-1"/>
    <n v="16"/>
    <s v="ACUEDUCTO ALCANTARILLADO Y ASEO"/>
    <s v="SERVICIO RECOLECCION DE BASURAS MES DE JUNIO DE 2018"/>
    <n v="76121501"/>
    <s v="SOLICITUD DE INFORMACIÓN A LOS PROVEEDORES"/>
    <n v="7"/>
    <n v="5"/>
    <n v="1"/>
    <n v="2003037"/>
    <s v="GLOBAL"/>
    <s v="NO SOLICITADAS"/>
  </r>
  <r>
    <x v="3"/>
    <s v="204-8-2"/>
    <n v="10"/>
    <s v="ENERGIA"/>
    <s v="SERVICIO DE ENERGIA MES DE JUNIO DE 2018"/>
    <n v="83101803"/>
    <s v="SOLICITUD DE INFORMACIÓN A LOS PROVEEDORES"/>
    <n v="7"/>
    <n v="5"/>
    <n v="1"/>
    <n v="117218998"/>
    <s v="GLOBAL"/>
    <s v="NO SOLICITADAS"/>
  </r>
  <r>
    <x v="3"/>
    <s v="204-8-2"/>
    <n v="10"/>
    <s v="ENERGIA"/>
    <s v="SERVICIO DE ENERGIA MES DE JUNIO DE 2018"/>
    <n v="83101803"/>
    <s v="SOLICITUD DE INFORMACIÓN A LOS PROVEEDORES"/>
    <n v="7"/>
    <n v="5"/>
    <n v="1"/>
    <n v="85000000"/>
    <s v="GLOBAL"/>
    <s v="NO SOLICITADAS"/>
  </r>
  <r>
    <x v="3"/>
    <s v="204-8-2"/>
    <n v="16"/>
    <s v="ENERGIA"/>
    <s v="SERVICIO DE ENERGIA MES DE JUNIO DE 2018"/>
    <n v="83101803"/>
    <s v="SOLICITUD DE INFORMACIÓN A LOS PROVEEDORES"/>
    <n v="7"/>
    <n v="5"/>
    <n v="1"/>
    <n v="50679209"/>
    <s v="GLOBAL"/>
    <s v="NO SOLICITADAS"/>
  </r>
  <r>
    <x v="3"/>
    <s v="204-8-6"/>
    <n v="16"/>
    <s v="TELÉFONO, FAX Y OTROS"/>
    <s v="SERVICIO DE TELEFONIA MES DE JUNIO DE 2018"/>
    <n v="83111500"/>
    <s v="SOLICITUD DE INFORMACIÓN A LOS PROVEEDORES"/>
    <n v="7"/>
    <n v="5"/>
    <n v="1"/>
    <n v="1296541"/>
    <s v="GLOBAL"/>
    <s v="NO SOLICITADAS"/>
  </r>
  <r>
    <x v="3"/>
    <s v="204-11-2"/>
    <n v="10"/>
    <s v="VIATICOS Y GASTOS DE VIAJE AL INTERIOR"/>
    <s v="VIATICOS AL INTERIOR CACOM-4 PASAPORTES 021,022 Y 023"/>
    <n v="90121500"/>
    <s v="SOLICITUD DE INFORMACIÓN A LOS PROVEEDORES"/>
    <n v="7"/>
    <n v="5"/>
    <n v="1"/>
    <n v="30379766.359999999"/>
    <s v="GLOBAL"/>
    <s v="NO SOLICITADAS"/>
  </r>
  <r>
    <x v="3"/>
    <s v="204-11-2"/>
    <n v="16"/>
    <s v="VIATICOS Y GASTOS DE VIAJE AL INTERIOR"/>
    <s v="VIATICOS INCORPORACIÓN CACOM 4 PASAPORTE 026"/>
    <n v="90121500"/>
    <s v="SOLICITUD DE INFORMACIÓN A LOS PROVEEDORES"/>
    <n v="7"/>
    <n v="5"/>
    <n v="1"/>
    <n v="1430000"/>
    <s v="GLOBAL"/>
    <s v="NO SOLICITADAS"/>
  </r>
  <r>
    <x v="3"/>
    <s v="204-8-7"/>
    <n v="10"/>
    <s v="OTROS SERVICIOS PÚBLICOS"/>
    <s v="INTERNET ACADEMICO EHFAA JUNIO 2018"/>
    <n v="81112001"/>
    <s v="SOLICITUD DE INFORMACIÓN A LOS PROVEEDORES"/>
    <n v="7"/>
    <n v="5"/>
    <n v="1"/>
    <n v="2900000"/>
    <s v="GLOBAL"/>
    <s v="NO SOLICITADAS"/>
  </r>
  <r>
    <x v="3"/>
    <s v="204-8-7"/>
    <n v="16"/>
    <s v="OTROS SERVICIOS PÚBLICOS"/>
    <s v="INTERNET MES DE JUNIO DE 2018"/>
    <n v="81112101"/>
    <s v="SOLICITUD DE INFORMACIÓN A LOS PROVEEDORES"/>
    <n v="7"/>
    <n v="5"/>
    <n v="1"/>
    <n v="1192500"/>
    <s v="GLOBAL"/>
    <s v="NO SOLICITADAS"/>
  </r>
  <r>
    <x v="3"/>
    <s v="204-8-7"/>
    <n v="10"/>
    <s v="OTROS SERVICIOS PÚBLICOS"/>
    <s v="INTERNET MES DE JUNIO DE 2018"/>
    <n v="81112101"/>
    <s v="SOLICITUD DE INFORMACIÓN A LOS PROVEEDORES"/>
    <n v="7"/>
    <n v="5"/>
    <n v="1"/>
    <n v="1485000"/>
    <s v="GLOBAL"/>
    <s v="NO SOLICITADAS"/>
  </r>
  <r>
    <x v="3"/>
    <s v="204-8-7"/>
    <n v="10"/>
    <s v="OTROS SERVICIOS PÚBLICOS"/>
    <s v="SUMINISTRO DE GAS PROPANO MES DE JUNIO 2018"/>
    <n v="83101601"/>
    <s v="SOLICITUD DE INFORMACIÓN A LOS PROVEEDORES"/>
    <n v="7"/>
    <n v="5"/>
    <n v="1"/>
    <n v="5980410"/>
    <s v="GLOBAL"/>
    <s v="NO SOLICITADAS"/>
  </r>
  <r>
    <x v="3"/>
    <s v="204-5-1"/>
    <n v="10"/>
    <s v="MANTENIMIENTO DE BIENES INMUEBLES"/>
    <s v="MANTENIMIENTO CENTRO DE ENTRENAMIENTO ACUATICO DE SUBOFICIALES"/>
    <n v="72102900"/>
    <s v="SELECCIÓN ABREVIADA MENOR CUANTÍA"/>
    <n v="7"/>
    <n v="4"/>
    <n v="1"/>
    <n v="270000080.06999999"/>
    <s v="GLOBAL"/>
    <s v="NO SOLICITADAS"/>
  </r>
  <r>
    <x v="3"/>
    <s v="204-4-23"/>
    <n v="10"/>
    <s v="OTROS MATERIALES Y SUMINISTROS"/>
    <s v="RUTA DE EVACUACION"/>
    <n v="55121700"/>
    <s v="MÍNIMA CUANTÍA"/>
    <n v="6"/>
    <n v="3"/>
    <n v="1"/>
    <n v="70000.56"/>
    <s v="UNIDAD"/>
    <s v="NO SOLICITADAS"/>
  </r>
  <r>
    <x v="3"/>
    <s v="204-4-23"/>
    <n v="10"/>
    <s v="OTROS MATERIALES Y SUMINISTROS"/>
    <s v="SEÑALES EN ACRILICO CON DILATADORES"/>
    <n v="55121700"/>
    <s v="MÍNIMA CUANTÍA"/>
    <n v="6"/>
    <n v="3"/>
    <n v="5"/>
    <n v="350002.8"/>
    <s v="UNIDAD"/>
    <s v="NO SOLICITADAS"/>
  </r>
  <r>
    <x v="3"/>
    <s v="204-4-23"/>
    <n v="10"/>
    <s v="OTROS MATERIALES Y SUMINISTROS"/>
    <s v="SEÑALIZACIÓN EN ACRILICO CON DILATADORES"/>
    <n v="55121700"/>
    <s v="MÍNIMA CUANTÍA"/>
    <n v="6"/>
    <n v="3"/>
    <n v="64"/>
    <n v="1856019.2"/>
    <s v="UNIDAD"/>
    <s v="NO SOLICITADAS"/>
  </r>
  <r>
    <x v="3"/>
    <s v="204-11-2"/>
    <n v="10"/>
    <s v="VIATICOS Y GASTOS DE VIAJE AL INTERIOR"/>
    <s v="VIATICOS AL INTERIOR CACOM-4 PASAPORTE 024"/>
    <n v="90121500"/>
    <s v="SOLICITUD DE INFORMACIÓN A LOS PROVEEDORES"/>
    <n v="7"/>
    <n v="5"/>
    <n v="1"/>
    <n v="1091769.5900000001"/>
    <s v="GLOBAL"/>
    <s v="NO SOLICITADAS"/>
  </r>
  <r>
    <x v="3"/>
    <s v="204-11-2"/>
    <n v="10"/>
    <s v="VIATICOS Y GASTOS DE VIAJE AL INTERIOR"/>
    <s v="AUXILIO DE MARCHA Y CARRETERA"/>
    <n v="92111810"/>
    <s v="SOLICITUD DE INFORMACIÓN A LOS PROVEEDORES"/>
    <n v="7"/>
    <n v="5"/>
    <n v="1"/>
    <n v="1920344"/>
    <s v="GLOBAL"/>
    <s v="NO SOLICITADAS"/>
  </r>
  <r>
    <x v="3"/>
    <s v="204-8-6"/>
    <n v="16"/>
    <s v="TELÉFONO, FAX Y OTROS"/>
    <s v="SERVICIO DE TELEFONIA MES DE JULIO DE 2018 (CICLO 1)"/>
    <n v="83111500"/>
    <s v="SOLICITUD DE INFORMACIÓN A LOS PROVEEDORES"/>
    <n v="7"/>
    <n v="5"/>
    <n v="1"/>
    <n v="514742"/>
    <s v="GLOBAL"/>
    <s v="NO SOLICITADAS"/>
  </r>
  <r>
    <x v="3"/>
    <s v="204-8-7"/>
    <n v="10"/>
    <s v="OTROS SERVICIOS PÚBLICOS"/>
    <s v="INTERNET MES DE JULIO DE 2018"/>
    <n v="81112101"/>
    <s v="SOLICITUD DE INFORMACIÓN A LOS PROVEEDORES"/>
    <n v="7"/>
    <n v="5"/>
    <n v="1"/>
    <n v="2677500"/>
    <s v="GLOBAL"/>
    <s v="NO SOLICITADAS"/>
  </r>
  <r>
    <x v="3"/>
    <s v="204-8-7"/>
    <n v="10"/>
    <s v="OTROS SERVICIOS PÚBLICOS"/>
    <s v="INTERNET ACADEMICO EHFAA JULIO 2018"/>
    <n v="81112001"/>
    <s v="SOLICITUD DE INFORMACIÓN A LOS PROVEEDORES"/>
    <n v="7"/>
    <n v="5"/>
    <n v="1"/>
    <n v="2900000"/>
    <s v="GLOBAL"/>
    <s v="NO SOLICITADAS"/>
  </r>
  <r>
    <x v="3"/>
    <s v="204-2-2"/>
    <n v="10"/>
    <s v="MOBILIARIO Y ENSERES"/>
    <s v="COMEDOR DE 06 PUESTOS EN HIERRO FORJADO PARA EXTERIORES"/>
    <n v="56101600"/>
    <s v="SELÉCCION ABREVIADA - ACUERDO MARCO"/>
    <n v="9"/>
    <n v="3"/>
    <n v="9"/>
    <n v="27684000"/>
    <s v="METRO CUADRADO"/>
    <s v="NO SOLICITADAS"/>
  </r>
  <r>
    <x v="3"/>
    <s v="204-2-2"/>
    <n v="10"/>
    <s v="MOBILIARIO Y ENSERES"/>
    <s v="SILLA RED ALTA ESTRUCTURA EN PP NEUMATICA"/>
    <n v="56112103"/>
    <s v="SELÉCCION ABREVIADA - ACUERDO MARCO"/>
    <n v="9"/>
    <n v="3"/>
    <n v="12"/>
    <n v="4361474.4000000004"/>
    <s v="UNIDAD"/>
    <s v="NO SOLICITADAS"/>
  </r>
  <r>
    <x v="3"/>
    <s v="204-2-2"/>
    <n v="10"/>
    <s v="MOBILIARIO Y ENSERES"/>
    <s v="PUESTOS DE TRABAJO DE 74X150X60"/>
    <n v="56111500"/>
    <s v="SELÉCCION ABREVIADA - ACUERDO MARCO"/>
    <n v="9"/>
    <n v="3"/>
    <n v="5"/>
    <n v="5233991.2700001709"/>
    <s v="UNIDAD"/>
    <s v="NO SOLICITADAS"/>
  </r>
  <r>
    <x v="3"/>
    <s v="204-2-2"/>
    <n v="10"/>
    <s v="MOBILIARIO Y ENSERES"/>
    <s v="DIVISION MODULAR MIXTA DE 3,60 "/>
    <n v="56111500"/>
    <s v="SELÉCCION ABREVIADA - ACUERDO MARCO"/>
    <n v="9"/>
    <n v="3"/>
    <n v="22"/>
    <n v="5366913.6399999997"/>
    <s v="METRO CUADRADO"/>
    <s v="NO SOLICITADAS"/>
  </r>
  <r>
    <x v="3"/>
    <s v="204-2-2"/>
    <n v="10"/>
    <s v="MOBILIARIO Y ENSERES"/>
    <s v="SILLAS INTERLOCUTORAS ISCOCELES"/>
    <n v="56112102"/>
    <s v="SELÉCCION ABREVIADA - ACUERDO MARCO"/>
    <n v="9"/>
    <n v="3"/>
    <n v="5"/>
    <n v="1018815"/>
    <s v="UNIDAD"/>
    <s v="NO SOLICITADAS"/>
  </r>
  <r>
    <x v="3"/>
    <s v="204-2-2"/>
    <n v="16"/>
    <s v="MOBILIARIO Y ENSERES"/>
    <s v="DIVISIÓN MODULAR MEDIA ALTURA MIXTA"/>
    <n v="56111500"/>
    <s v="SELÉCCION ABREVIADA - ACUERDO MARCO"/>
    <n v="9"/>
    <n v="3"/>
    <n v="13"/>
    <n v="3563525.94"/>
    <s v="METRO CUADRADO"/>
    <s v="NO SOLICITADAS"/>
  </r>
  <r>
    <x v="3"/>
    <s v="204-2-2"/>
    <n v="16"/>
    <s v="MOBILIARIO Y ENSERES"/>
    <s v="ARCHIVADORES AEREOS METÁLICOS"/>
    <n v="56111500"/>
    <s v="SELÉCCION ABREVIADA - ACUERDO MARCO"/>
    <n v="9"/>
    <n v="3"/>
    <n v="10"/>
    <n v="2836407.6"/>
    <s v="UNIDAD"/>
    <s v="NO SOLICITADAS"/>
  </r>
  <r>
    <x v="3"/>
    <s v="204-2-2"/>
    <n v="10"/>
    <s v="MOBILIARIO Y ENSERES"/>
    <s v="JUEGO DE SALA (SOFA DE 03 PUESTOS- SOFA DE 02 PUESTOS- 02 POLTRONAS Y 01 MESA) EN RATAN"/>
    <n v="56101600"/>
    <s v="SELÉCCION ABREVIADA - ACUERDO MARCO"/>
    <n v="9"/>
    <n v="3"/>
    <n v="6"/>
    <n v="25554000"/>
    <s v="UNIDAD"/>
    <s v="NO SOLICITADAS"/>
  </r>
  <r>
    <x v="3"/>
    <s v="204-4-9"/>
    <n v="10"/>
    <s v="MATERIALES DE CONSTRUCCION"/>
    <s v="PUERTAS EN ALUMINIO CON MARCO Y CHAPA"/>
    <n v="30171500"/>
    <s v="SELÉCCION ABREVIADA - ACUERDO MARCO"/>
    <n v="9"/>
    <n v="3"/>
    <n v="2"/>
    <n v="2118923"/>
    <s v="UNIDAD"/>
    <s v="NO SOLICITADAS"/>
  </r>
  <r>
    <x v="3"/>
    <s v="204-2-2"/>
    <n v="16"/>
    <s v="MOBILIARIO Y ENSERES"/>
    <s v="COMEDOR DE 06 PUESTOS EN HIERRO FORJADO PARA EXTERIORES"/>
    <n v="56101600"/>
    <s v="SELÉCCION ABREVIADA - ACUERDO MARCO"/>
    <n v="9"/>
    <n v="3"/>
    <n v="5"/>
    <n v="15380000"/>
    <s v="UNIDAD"/>
    <s v="NO SOLICITADAS"/>
  </r>
  <r>
    <x v="3"/>
    <s v="204-3-4"/>
    <n v="10"/>
    <s v="EQUIPO MILITAR Y DE SEGURIDAD"/>
    <s v="MODULO  DE CAMARAS DE VIGILANCIA"/>
    <n v="46171610"/>
    <s v="MÍNIMA CUANTÍA"/>
    <n v="8"/>
    <n v="3"/>
    <n v="2"/>
    <n v="2376530"/>
    <s v="UNIDAD"/>
    <s v="NO SOLICITADAS"/>
  </r>
  <r>
    <x v="3"/>
    <s v="204-3-4"/>
    <n v="10"/>
    <s v="EQUIPO MILITAR Y DE SEGURIDAD"/>
    <s v="MODULO  DE CAMARAS DE VIGILANCIA"/>
    <n v="46171610"/>
    <s v="MÍNIMA CUANTÍA"/>
    <n v="8"/>
    <n v="3"/>
    <n v="3"/>
    <n v="3573470"/>
    <s v="UNIDAD"/>
    <s v="NO SOLICITADAS"/>
  </r>
  <r>
    <x v="3"/>
    <s v="204-3-4"/>
    <n v="16"/>
    <s v="EQUIPO MILITAR Y DE SEGURIDAD"/>
    <s v="SALDO MODULO  DE CAMARAS DE VIGILANCIA"/>
    <n v="46171610"/>
    <s v="MÍNIMA CUANTÍA"/>
    <n v="8"/>
    <n v="3"/>
    <n v="1"/>
    <n v="1170109"/>
    <s v="UNIDAD"/>
    <s v="NO SOLICITADAS"/>
  </r>
  <r>
    <x v="3"/>
    <s v="204-5-2"/>
    <n v="10"/>
    <s v="MANTENIMIENTO DE BIENES MUEBLES, EQUIPOS Y ENSERES"/>
    <s v="SALDO MANTENIMIENTO COMPRESOR GRUTE"/>
    <n v="72154101"/>
    <s v="MÍNIMA CUANTÍA"/>
    <n v="1"/>
    <n v="6"/>
    <n v="1"/>
    <n v="152083"/>
    <s v="GLOBAL"/>
    <s v=""/>
  </r>
  <r>
    <x v="3"/>
    <s v="204-5-2"/>
    <n v="16"/>
    <s v="MANTENIMIENTO DE BIENES MUEBLES, EQUIPOS Y ENSERES"/>
    <s v="SALDO MANTENIMIENTO COMPRESOR GRUTE"/>
    <n v="72154101"/>
    <s v="MÍNIMA CUANTÍA"/>
    <n v="1"/>
    <n v="6"/>
    <n v="1"/>
    <n v="4847917"/>
    <s v="GLOBAL"/>
    <s v=""/>
  </r>
  <r>
    <x v="3"/>
    <s v="204-5-3"/>
    <n v="10"/>
    <s v="MANTENIMIENTO DE MATERIAL Y EQUIPO DE GUERRA"/>
    <s v="MANTENIMIENTO SIMULADOR XMT-14"/>
    <n v="72154300"/>
    <s v="SELECCIÓN ABREVIADA MENOR CUANTÍA"/>
    <n v="8"/>
    <n v="3"/>
    <n v="1"/>
    <n v="3626500"/>
    <s v="GLOBAL"/>
    <s v="NO SOLICITADAS"/>
  </r>
  <r>
    <x v="3"/>
    <s v="204-1-25"/>
    <n v="16"/>
    <s v="OTRAS COMPRAS DE EQUIPOS"/>
    <s v="DVR 8 CANALES HD 2 AMP"/>
    <n v="46171611"/>
    <s v="MÍNIMA CUANTÍA"/>
    <n v="8"/>
    <n v="3"/>
    <n v="1"/>
    <n v="833000"/>
    <s v="UNIDAD"/>
    <s v="NO SOLICITADAS"/>
  </r>
  <r>
    <x v="3"/>
    <s v="204-8-7"/>
    <n v="10"/>
    <s v="OTROS SERVICIOS PÚBLICOS"/>
    <s v="SUMINISTRO DE GAS PROPANO MES DE JULIO 2018"/>
    <n v="83101601"/>
    <s v="SOLICITUD DE INFORMACIÓN A LOS PROVEEDORES"/>
    <n v="8"/>
    <n v="4"/>
    <n v="1"/>
    <n v="4227965"/>
    <s v="GLOBAL"/>
    <s v="NO SOLICITADAS"/>
  </r>
  <r>
    <x v="3"/>
    <s v="204-8-1"/>
    <n v="16"/>
    <s v="ACUEDUCTO ALCANTARILLADO Y ASEO"/>
    <s v="SERVICIO RECOLECCION DE BASURAS MES DE JULIO DE 2018"/>
    <n v="76121501"/>
    <s v="SOLICITUD DE INFORMACIÓN A LOS PROVEEDORES"/>
    <n v="8"/>
    <n v="4"/>
    <n v="1"/>
    <n v="2256652"/>
    <s v="GLOBAL"/>
    <s v="NO SOLICITADAS"/>
  </r>
  <r>
    <x v="3"/>
    <s v="204-8-6"/>
    <n v="16"/>
    <s v="TELÉFONO, FAX Y OTROS"/>
    <s v="SERVICIO DE TELEFONIA MES DE JULIO DE 2018"/>
    <n v="83111500"/>
    <s v="SOLICITUD DE INFORMACIÓN A LOS PROVEEDORES"/>
    <n v="8"/>
    <n v="4"/>
    <n v="1"/>
    <n v="765028"/>
    <s v="GLOBAL"/>
    <s v="NO SOLICITADAS"/>
  </r>
  <r>
    <x v="3"/>
    <s v="204-8-2"/>
    <n v="10"/>
    <s v="ENERGIA"/>
    <s v="SERVICIO DE ENERGIA MES DE JULIO DE 2018"/>
    <n v="83101803"/>
    <s v="SOLICITUD DE INFORMACIÓN A LOS PROVEEDORES"/>
    <n v="8"/>
    <n v="4"/>
    <n v="1"/>
    <n v="115134843"/>
    <s v="GLOBAL"/>
    <s v="NO SOLICITADAS"/>
  </r>
  <r>
    <x v="3"/>
    <s v="204-8-2"/>
    <n v="10"/>
    <s v="ENERGIA"/>
    <s v="SERVICIO DE ENERGIA MES DE JULIO DE 2018"/>
    <n v="83101803"/>
    <s v="SOLICITUD DE INFORMACIÓN A LOS PROVEEDORES"/>
    <n v="8"/>
    <n v="4"/>
    <n v="1"/>
    <n v="99000000"/>
    <s v="GLOBAL"/>
    <s v="NO SOLICITADAS"/>
  </r>
  <r>
    <x v="3"/>
    <s v="204-8-2"/>
    <n v="16"/>
    <s v="ENERGIA"/>
    <s v="SERVICIO DE ENERGIA MES DE JULIO DE 2018"/>
    <n v="83101803"/>
    <s v="SOLICITUD DE INFORMACIÓN A LOS PROVEEDORES"/>
    <n v="8"/>
    <n v="4"/>
    <n v="1"/>
    <n v="51173578"/>
    <s v="GLOBAL"/>
    <s v="NO SOLICITADAS"/>
  </r>
  <r>
    <x v="3"/>
    <s v="204-11-2"/>
    <n v="10"/>
    <s v="VIATICOS Y GASTOS DE VIAJE AL INTERIOR"/>
    <s v="VIATICOS AL INTERIOR CACOM-4 PASAPORTES 024,025,028,029"/>
    <n v="90121500"/>
    <s v="SOLICITUD DE INFORMACIÓN A LOS PROVEEDORES"/>
    <n v="8"/>
    <n v="4"/>
    <n v="1"/>
    <n v="114586958"/>
    <s v="GLOBAL"/>
    <s v="NO SOLICITADAS"/>
  </r>
  <r>
    <x v="3"/>
    <s v="204-41-13"/>
    <n v="10"/>
    <s v="OTROS GASTOS POR ADQUISICION DE SERVICIOS"/>
    <s v="SERVICIO SEGUIMIENTO AMBIENTAL FLANDES"/>
    <n v="77101505"/>
    <s v="SOLICITUD DE INFORMACIÓN A LOS PROVEEDORES"/>
    <n v="8"/>
    <n v="4"/>
    <n v="1"/>
    <n v="448465"/>
    <s v="GLOBAL"/>
    <s v="NO SOLICITADAS"/>
  </r>
  <r>
    <x v="3"/>
    <s v="204-41-13"/>
    <n v="10"/>
    <s v="OTROS GASTOS POR ADQUISICION DE SERVICIOS"/>
    <s v="SERVICIO SEGUIMIENTO PERMISO DE VERTIMIENTOS CACOM-4 PERIODO 06-03-2018 AL 05-06-2019"/>
    <n v="70171601"/>
    <s v="SOLICITUD DE INFORMACIÓN A LOS PROVEEDORES"/>
    <n v="8"/>
    <n v="4"/>
    <n v="1"/>
    <n v="3176250"/>
    <s v="GLOBAL"/>
    <s v="NO SOLICITADAS"/>
  </r>
  <r>
    <x v="3"/>
    <s v="204-1-25"/>
    <n v="10"/>
    <s v="OTRAS COMPRAS DE EQUIPOS"/>
    <s v="SALDO LAVADORA GRUSE"/>
    <n v="47111501"/>
    <s v="MÍNIMA CUANTÍA"/>
    <n v="1"/>
    <n v="6"/>
    <n v="1"/>
    <n v="2050416"/>
    <s v="UNIDAD"/>
    <s v=""/>
  </r>
  <r>
    <x v="3"/>
    <s v="204-4-20"/>
    <n v="10"/>
    <s v="REPUESTOS"/>
    <s v="SALDO ELEMENTOS E INSUMOS BANDA DE GUERRA"/>
    <n v="60131500"/>
    <s v="MÍNIMA CUANTÍA"/>
    <n v="1"/>
    <n v="6"/>
    <n v="1"/>
    <n v="930878"/>
    <s v="UNIDAD"/>
    <s v=""/>
  </r>
  <r>
    <x v="3"/>
    <s v="204-4-23"/>
    <n v="10"/>
    <s v="OTROS MATERIALES Y SUMINISTROS"/>
    <s v="SALDO ELEMENTOS E INSUMOS BANDA DE GUERRA"/>
    <n v="60131500"/>
    <s v="MÍNIMA CUANTÍA"/>
    <n v="1"/>
    <n v="6"/>
    <n v="1"/>
    <n v="1989382"/>
    <s v="UNIDAD"/>
    <s v=""/>
  </r>
  <r>
    <x v="3"/>
    <s v="204-4-23"/>
    <n v="10"/>
    <s v="OTROS MATERIALES Y SUMINISTROS"/>
    <s v="PARASOLES"/>
    <n v="56101600"/>
    <s v="SELECCIÓN ABREVIADA SUBASTA INVERSA"/>
    <n v="9"/>
    <n v="3"/>
    <n v="4"/>
    <n v="7000000"/>
    <s v="UNIDAD"/>
    <s v="NO SOLICITADAS"/>
  </r>
  <r>
    <x v="3"/>
    <s v="204-2-2"/>
    <n v="16"/>
    <s v="MOBILIARIO Y ENSERES"/>
    <s v="MESA DE CENTRO"/>
    <n v="56101519"/>
    <s v="SELECCIÓN ABREVIADA SUBASTA INVERSA"/>
    <n v="9"/>
    <n v="3"/>
    <n v="1"/>
    <n v="2544358.4700000002"/>
    <s v="UNIDAD"/>
    <s v="NO SOLICITADAS"/>
  </r>
  <r>
    <x v="3"/>
    <s v="204-1-9"/>
    <n v="10"/>
    <s v="EQUIPO DE CAFETERIA"/>
    <s v="EXPRIMIDOR DE NARANJAS INDUSTRIAL"/>
    <n v="48101600"/>
    <s v="MÍNIMA CUANTÍA"/>
    <n v="9"/>
    <n v="2"/>
    <n v="3"/>
    <n v="4671924.2700000005"/>
    <s v="UNIDAD"/>
    <s v="NO SOLICITADAS"/>
  </r>
  <r>
    <x v="3"/>
    <s v="204-2-2"/>
    <n v="10"/>
    <s v="MOBILIARIO Y ENSERES"/>
    <s v="DIVISIÓN MODULAR MEDIA ALTURA MIXTA 1,50"/>
    <n v="56111500"/>
    <s v="SELÉCCION ABREVIADA - ACUERDO MARCO"/>
    <n v="9"/>
    <n v="3"/>
    <n v="6.75"/>
    <n v="1779641.6850000001"/>
    <s v="UNIDAD"/>
    <s v="NO SOLICITADAS"/>
  </r>
  <r>
    <x v="3"/>
    <s v="204-8-6"/>
    <n v="16"/>
    <s v="TELÉFONO, FAX Y OTROS"/>
    <s v="SERVICIO DE TELEFONIA CICLO 1 MES DE AGOSTO DE 2018"/>
    <n v="83111500"/>
    <s v="SOLICITUD DE INFORMACIÓN A LOS PROVEEDORES"/>
    <n v="8"/>
    <n v="4"/>
    <n v="1"/>
    <n v="515135"/>
    <s v="GLOBAL"/>
    <s v="NO SOLICITADAS"/>
  </r>
  <r>
    <x v="3"/>
    <s v="204-1-9"/>
    <n v="10"/>
    <s v="EQUIPO DE CAFETERIA"/>
    <s v="SALDO EXPRIMIDOR DE NARANJAS INDUSTRIAL"/>
    <n v="48101600"/>
    <s v="MÍNIMA CUANTÍA"/>
    <n v="1"/>
    <n v="6"/>
    <n v="1"/>
    <n v="640484.73"/>
    <s v="UNIDAD"/>
    <s v=""/>
  </r>
  <r>
    <x v="3"/>
    <s v="204-5-2"/>
    <n v="10"/>
    <s v="MANTENIMIENTO DE BIENES MUEBLES, EQUIPOS Y ENSERES"/>
    <s v="SALDO MANTENIIENTO DE CAMARAS DE VIGILANCIA (GRUTE)"/>
    <n v="92121704"/>
    <s v="MÍNIMA CUANTÍA"/>
    <n v="1"/>
    <n v="6"/>
    <n v="1"/>
    <n v="1929500"/>
    <s v="GLOBAL"/>
    <s v=""/>
  </r>
  <r>
    <x v="3"/>
    <s v="204-1-25"/>
    <n v="16"/>
    <s v="OTRAS COMPRAS DE EQUIPOS"/>
    <s v="SALDO DVR 8 CANALES HD 2 AMP"/>
    <n v="46171611"/>
    <s v="MÍNIMA CUANTÍA"/>
    <n v="1"/>
    <n v="6"/>
    <n v="1"/>
    <n v="167000"/>
    <s v="UNIDAD"/>
    <s v=""/>
  </r>
  <r>
    <x v="3"/>
    <s v="204-8-7"/>
    <n v="10"/>
    <s v="OTROS SERVICIOS PÚBLICOS"/>
    <s v="INTERNET MES DE AGOSTO DE 2018"/>
    <n v="81112101"/>
    <s v="SOLICITUD DE INFORMACIÓN A LOS PROVEEDORES"/>
    <n v="9"/>
    <n v="3"/>
    <n v="1"/>
    <n v="2677500"/>
    <s v="GLOBAL"/>
    <s v="NO SOLICITADAS"/>
  </r>
  <r>
    <x v="3"/>
    <s v="204-8-7"/>
    <n v="10"/>
    <s v="OTROS SERVICIOS PÚBLICOS"/>
    <s v="INTERNET ACADEMICO EHFAA AGOSTO 2018"/>
    <n v="81112001"/>
    <s v="SOLICITUD DE INFORMACIÓN A LOS PROVEEDORES"/>
    <n v="9"/>
    <n v="3"/>
    <n v="1"/>
    <n v="2900000"/>
    <s v="GLOBAL"/>
    <s v="NO SOLICITADAS"/>
  </r>
  <r>
    <x v="3"/>
    <s v="204-11-2"/>
    <n v="10"/>
    <s v="VIATICOS Y GASTOS DE VIAJE AL INTERIOR"/>
    <s v="VIATICOS AL INTERIOR CACOM-4 PASAPORTES 029,030,031"/>
    <n v="90121500"/>
    <s v="SOLICITUD DE INFORMACIÓN A LOS PROVEEDORES"/>
    <n v="9"/>
    <n v="3"/>
    <n v="1"/>
    <n v="25480272.41"/>
    <s v="GLOBAL"/>
    <s v="NO SOLICITADAS"/>
  </r>
  <r>
    <x v="3"/>
    <s v="204-8-7"/>
    <n v="10"/>
    <s v="OTROS SERVICIOS PÚBLICOS"/>
    <s v="SUMINISTRO DE GAS PROPANO MES DE AGOSTO 2018"/>
    <n v="83101601"/>
    <s v="SOLICITUD DE INFORMACIÓN A LOS PROVEEDORES"/>
    <n v="9"/>
    <n v="3"/>
    <n v="1"/>
    <n v="4775225"/>
    <s v="GLOBAL"/>
    <s v="NO SOLICITADAS"/>
  </r>
  <r>
    <x v="3"/>
    <s v="204-8-6"/>
    <n v="16"/>
    <s v="TELÉFONO, FAX Y OTROS"/>
    <s v="SERVICIO DE TELEFONIA CICLO 2 Y CORPORATIVO MES DE AGOSTO DE 2018"/>
    <n v="83111500"/>
    <s v="SOLICITUD DE INFORMACIÓN A LOS PROVEEDORES"/>
    <n v="9"/>
    <n v="3"/>
    <n v="1"/>
    <n v="765505"/>
    <s v="GLOBAL"/>
    <s v="NO SOLICITADAS"/>
  </r>
  <r>
    <x v="3"/>
    <s v="204-8-2"/>
    <n v="16"/>
    <s v="ENERGIA"/>
    <s v="SERVICIO DE ENERGIA MES DE AGOSTO DE 2018"/>
    <n v="83101803"/>
    <s v="SOLICITUD DE INFORMACIÓN A LOS PROVEEDORES"/>
    <n v="9"/>
    <n v="3"/>
    <n v="1"/>
    <n v="239290981"/>
    <s v="GLOBAL"/>
    <s v="NO SOLICITADAS"/>
  </r>
  <r>
    <x v="3"/>
    <s v="204-5-2"/>
    <n v="10"/>
    <s v="MANTENIMIENTO DE BIENES MUEBLES, EQUIPOS Y ENSERES"/>
    <s v="SALDO REVISION,PINTURA Y CARGA DE EXTINTORES                                                                          "/>
    <n v="72101516"/>
    <s v="MÍNIMA CUANTÍA"/>
    <n v="1"/>
    <n v="6"/>
    <n v="1"/>
    <n v="870"/>
    <s v="GLOBAL"/>
    <s v=""/>
  </r>
  <r>
    <x v="3"/>
    <s v="204-2-2"/>
    <n v="10"/>
    <s v="MOBILIARIO Y ENSERES"/>
    <s v="SILLAS TIPO BARRA FABRICADO EN YARE ENVEJECIDO O RATAN NATURAL"/>
    <n v="56112100"/>
    <s v="SELECCIÓN ABREVIADA SUBASTA INVERSA"/>
    <n v="9"/>
    <n v="3"/>
    <n v="11"/>
    <n v="5081604"/>
    <s v="UNIDAD"/>
    <s v="NO SOLICITADAS"/>
  </r>
  <r>
    <x v="3"/>
    <s v="204-2-2"/>
    <n v="10"/>
    <s v="MOBILIARIO Y ENSERES"/>
    <s v="MEMBRANNA TENSADA (CARPA)"/>
    <n v="49121500"/>
    <s v="SELECCIÓN ABREVIADA SUBASTA INVERSA"/>
    <n v="9"/>
    <n v="3"/>
    <n v="1"/>
    <n v="13153591.999999996"/>
    <s v="UNIDAD"/>
    <s v="NO SOLICITADAS"/>
  </r>
  <r>
    <x v="3"/>
    <s v="204-4-9"/>
    <n v="16"/>
    <s v="MATERIALES DE CONSTRUCCION"/>
    <s v="SALDO MOBILIARIO GRUEA PUERTAS"/>
    <n v="30171500"/>
    <s v="MÍNIMA CUANTÍA"/>
    <n v="1"/>
    <n v="6"/>
    <n v="1"/>
    <n v="216433"/>
    <s v="UNIDAD"/>
    <s v=""/>
  </r>
  <r>
    <x v="3"/>
    <s v="204-2-2"/>
    <n v="10"/>
    <s v="MOBILIARIO Y ENSERES"/>
    <s v="PUESTOS DE TRABAJO DE 74X150X60"/>
    <n v="56111500"/>
    <s v="SELÉCCION ABREVIADA - ACUERDO MARCO"/>
    <n v="9"/>
    <n v="3"/>
    <n v="1"/>
    <n v="310009.92999982799"/>
    <s v="UNIDAD"/>
    <s v="NO SOLICITADAS"/>
  </r>
  <r>
    <x v="3"/>
    <s v="203-50-90"/>
    <n v="10"/>
    <s v="OTROS IMPUESTOS"/>
    <s v="TASA USO DE AGUA UNIDAD 2° PERIODO 2018"/>
    <n v="93161504"/>
    <s v="SOLICITUD DE INFORMACIÓN A LOS PROVEEDORES"/>
    <n v="9"/>
    <n v="3"/>
    <n v="1"/>
    <n v="215743"/>
    <s v="GLOBAL"/>
    <s v="NO SOLICITADAS"/>
  </r>
  <r>
    <x v="3"/>
    <s v="203-50-90"/>
    <n v="10"/>
    <s v="OTROS IMPUESTOS"/>
    <s v="TASA USO DE AGUA LA MARIA 2° PERIODO 2018"/>
    <n v="93161504"/>
    <s v="SOLICITUD DE INFORMACIÓN A LOS PROVEEDORES"/>
    <n v="9"/>
    <n v="3"/>
    <n v="1"/>
    <n v="468"/>
    <s v="GLOBAL"/>
    <s v="NO SOLICITADAS"/>
  </r>
  <r>
    <x v="3"/>
    <s v="204-8-1"/>
    <n v="16"/>
    <s v="ACUEDUCTO ALCANTARILLADO Y ASEO"/>
    <s v="SERVICIO RECOLECCION DE BASURAS MES DE AGOSTO DE 2018"/>
    <n v="76121501"/>
    <s v="SOLICITUD DE INFORMACIÓN A LOS PROVEEDORES"/>
    <n v="9"/>
    <n v="3"/>
    <n v="1"/>
    <n v="2048379"/>
    <s v="GLOBAL"/>
    <s v="NO SOLICITADAS"/>
  </r>
  <r>
    <x v="3"/>
    <s v="204-11-2"/>
    <n v="16"/>
    <s v="VIATICOS Y GASTOS DE VIAJE AL INTERIOR"/>
    <s v="VIATICOS INCORPORACIÓN CACOM 4 PASAPORTE 032"/>
    <n v="90121500"/>
    <s v="SOLICITUD DE INFORMACIÓN A LOS PROVEEDORES"/>
    <n v="9"/>
    <n v="3"/>
    <n v="1"/>
    <n v="2390000"/>
    <s v="GLOBAL"/>
    <s v="NO SOLICITADAS"/>
  </r>
  <r>
    <x v="3"/>
    <s v="204-11-2"/>
    <n v="10"/>
    <s v="VIATICOS Y GASTOS DE VIAJE AL INTERIOR"/>
    <s v="VIATICOS AL INTERIOR CACOM-4 PASAPORTE 033"/>
    <n v="90121500"/>
    <s v="SOLICITUD DE INFORMACIÓN A LOS PROVEEDORES"/>
    <n v="9"/>
    <n v="3"/>
    <n v="1"/>
    <n v="43930000"/>
    <s v="GLOBAL"/>
    <s v="NO SOLICITADAS"/>
  </r>
  <r>
    <x v="3"/>
    <s v="204-8-2"/>
    <n v="10"/>
    <s v="ENERGIA"/>
    <s v="SERVICIO DE ENERGIA MES DE AGOSTO DE 2018"/>
    <n v="83101803"/>
    <s v="SOLICITUD DE INFORMACIÓN A LOS PROVEEDORES"/>
    <n v="9"/>
    <n v="3"/>
    <n v="1"/>
    <n v="17604623"/>
    <s v="GLOBAL"/>
    <s v="NO SOLICITADAS"/>
  </r>
  <r>
    <x v="3"/>
    <s v="204-8-2"/>
    <n v="10"/>
    <s v="ENERGIA"/>
    <s v="SERVICIO DE ENERGIA MES DE AGOSTO DE 2018"/>
    <n v="83101803"/>
    <s v="SOLICITUD DE INFORMACIÓN A LOS PROVEEDORES"/>
    <n v="9"/>
    <n v="3"/>
    <n v="1"/>
    <n v="10000000"/>
    <s v="GLOBAL"/>
    <s v="NO SOLICITADAS"/>
  </r>
  <r>
    <x v="3"/>
    <s v="204-5-2"/>
    <n v="10"/>
    <s v="MANTENIMIENTO DE BIENES MUEBLES, EQUIPOS Y ENSERES"/>
    <s v="SALDO MANTENIMIENTO DE ALARMAS CONTRA INCENDIO"/>
    <n v="92121702"/>
    <s v="MÍNIMA CUANTÍA"/>
    <n v="1"/>
    <n v="6"/>
    <n v="1"/>
    <n v="1500000"/>
    <s v="GLOBAL"/>
    <s v=""/>
  </r>
  <r>
    <x v="3"/>
    <s v="204-5-3"/>
    <n v="10"/>
    <s v="MANTENIMIENTO DE MATERIAL Y EQUIPO DE GUERRA"/>
    <s v="SALDO MANTTO SIMULADOR XMT-14"/>
    <n v="72154300"/>
    <s v="MÍNIMA CUANTÍA"/>
    <n v="1"/>
    <n v="6"/>
    <n v="1"/>
    <n v="50000"/>
    <s v="GLOBAL"/>
    <s v=""/>
  </r>
  <r>
    <x v="3"/>
    <s v="204-2-2"/>
    <n v="10"/>
    <s v="MOBILIARIO Y ENSERES"/>
    <s v="JUEGO DE MESA Y SILLAS PARA PISCINA 04 PUESTOS"/>
    <n v="56101600"/>
    <s v="SELECCIÓN ABREVIADA SUBASTA INVERSA"/>
    <n v="9"/>
    <n v="3"/>
    <n v="3"/>
    <n v="5325492"/>
    <s v="UNIDAD"/>
    <s v="NO SOLICITADAS"/>
  </r>
  <r>
    <x v="3"/>
    <s v="204-4-23"/>
    <n v="10"/>
    <s v="OTROS MATERIALES Y SUMINISTROS"/>
    <s v="PARASOLES"/>
    <n v="56101600"/>
    <s v="SELECCIÓN ABREVIADA SUBASTA INVERSA"/>
    <n v="9"/>
    <n v="3"/>
    <n v="3"/>
    <n v="4940979.4000000004"/>
    <s v="UNIDAD"/>
    <s v="NO SOLICITADAS"/>
  </r>
  <r>
    <x v="3"/>
    <s v="204-2-2"/>
    <n v="10"/>
    <s v="MOBILIARIO Y ENSERES"/>
    <s v="SILLAS TIPO BARRA FABRICADO EN YARE ENVEJECIDO O RATAN NATURAL"/>
    <n v="56112100"/>
    <s v="SELECCIÓN ABREVIADA SUBASTA INVERSA"/>
    <n v="9"/>
    <n v="3"/>
    <n v="1"/>
    <n v="390931.09000000916"/>
    <s v="UNIDAD"/>
    <s v="NO SOLICITADAS"/>
  </r>
  <r>
    <x v="3"/>
    <s v="204-5-1"/>
    <n v="10"/>
    <s v="MANTENIMIENTO DE BIENES INMUEBLES"/>
    <s v="SALDO MANTENIMIENTO CENTRO DE ENTRENAMIENTO ACUATICO DE SUBOFICIALES"/>
    <n v="72102900"/>
    <s v="MÍNIMA CUANTÍA"/>
    <n v="1"/>
    <n v="6"/>
    <n v="1"/>
    <n v="3741914.7200000286"/>
    <s v="GLOBAL"/>
    <s v=""/>
  </r>
  <r>
    <x v="3"/>
    <s v="204-11-2"/>
    <n v="10"/>
    <s v="VIATICOS Y GASTOS DE VIAJE AL INTERIOR"/>
    <s v="AUXILIO DE MARCHA Y CARRETERA"/>
    <n v="92111810"/>
    <s v="SOLICITUD DE INFORMACIÓN A LOS PROVEEDORES"/>
    <n v="7"/>
    <n v="5"/>
    <n v="1"/>
    <n v="662586"/>
    <s v="GLOBAL"/>
    <s v="NO SOLICITADAS"/>
  </r>
  <r>
    <x v="3"/>
    <s v="204-3-4"/>
    <n v="10"/>
    <s v="EQUIPO MILITAR Y DE SEGURIDAD"/>
    <s v="SALDO MODULO  DE CAMARAS DE VIGILANCIA"/>
    <n v="46171610"/>
    <s v="MÍNIMA CUANTÍA"/>
    <n v="1"/>
    <n v="6"/>
    <n v="1"/>
    <n v="4891"/>
    <s v="GLOBAL"/>
    <s v=""/>
  </r>
  <r>
    <x v="3"/>
    <s v="204-8-6"/>
    <n v="16"/>
    <s v="TELÉFONO, FAX Y OTROS"/>
    <s v="SERVICIO DE TELEFONIA CICLO 1 MES DE SEPTIEMBRE DE 2018"/>
    <n v="83111500"/>
    <s v="SOLICITUD DE INFORMACIÓN A LOS PROVEEDORES"/>
    <n v="8"/>
    <n v="4"/>
    <n v="1"/>
    <n v="511495"/>
    <s v="GLOBAL"/>
    <s v="NO SOLICITADAS"/>
  </r>
  <r>
    <x v="3"/>
    <s v="204-41-2"/>
    <n v="10"/>
    <s v="SERVICIOS MÉDICOS Y HOSPITALARIOS"/>
    <s v="SALDO EXAMENES MEDICOS HOSPITALARIOS"/>
    <n v="85122200"/>
    <s v="MÍNIMA CUANTÍA"/>
    <n v="1"/>
    <n v="6"/>
    <n v="1"/>
    <n v="802000"/>
    <s v="GLOBAL"/>
    <s v=""/>
  </r>
  <r>
    <x v="4"/>
    <s v="101-5-86"/>
    <n v="10"/>
    <s v="PARTIDA ALIMENTACION SOLDADOS"/>
    <s v="PARTIDA ALIMENTACION SOLDADOS"/>
    <n v="0"/>
    <s v="SELECCIÓN ABREVIADA MENOR CUANTÍA"/>
    <n v="1"/>
    <n v="1"/>
    <n v="1"/>
    <n v="800000000"/>
    <s v="GLOBAL"/>
    <s v="NO SOLICITADAS"/>
  </r>
  <r>
    <x v="4"/>
    <s v="203-50-2"/>
    <n v="10"/>
    <s v="IMPUESTO DE VEHICULOS"/>
    <s v="IMPUESTO DE VEHICULOS"/>
    <n v="93161601"/>
    <s v="SOLICITUD DE INFORMACIÓN A LOS PROVEEDORES"/>
    <n v="1"/>
    <n v="1"/>
    <n v="1"/>
    <n v="904000"/>
    <s v="GLOBAL"/>
    <s v="NO SOLICITADAS"/>
  </r>
  <r>
    <x v="4"/>
    <s v="203-50-3"/>
    <n v="10"/>
    <s v="IMPUESTO PREDIAL"/>
    <s v="IMPUESTO PREDIAL"/>
    <n v="93161601"/>
    <s v="SOLICITUD DE INFORMACIÓN A LOS PROVEEDORES"/>
    <n v="1"/>
    <n v="1"/>
    <n v="1"/>
    <n v="1329181"/>
    <s v="GLOBAL"/>
    <s v="NO SOLICITADAS"/>
  </r>
  <r>
    <x v="4"/>
    <s v="203-50-5"/>
    <n v="10"/>
    <s v="CONTRIBUCIONES"/>
    <s v="TASAS RETRIBUTIVAS"/>
    <n v="93161703"/>
    <s v="SOLICITUD DE INFORMACIÓN A LOS PROVEEDORES"/>
    <n v="1"/>
    <n v="1"/>
    <n v="1"/>
    <n v="12627"/>
    <s v="GLOBAL"/>
    <s v="NO SOLICITADAS"/>
  </r>
  <r>
    <x v="4"/>
    <s v="204-1-1"/>
    <n v="10"/>
    <s v="EQUIPO DE MUSICA Y ACCESORIOS"/>
    <s v="CORNETA MUSICAL GRANDE "/>
    <n v="60131205"/>
    <s v="MÍNIMA CUANTÍA"/>
    <n v="3"/>
    <n v="5"/>
    <n v="2"/>
    <n v="475870"/>
    <s v="UNIDAD"/>
    <s v="NO SOLICITADAS"/>
  </r>
  <r>
    <x v="4"/>
    <s v="204-1-1"/>
    <n v="10"/>
    <s v="EQUIPO DE MUSICA Y ACCESORIOS"/>
    <s v="PLATILLOS"/>
    <n v="60131401"/>
    <s v="MÍNIMA CUANTÍA"/>
    <n v="3"/>
    <n v="5"/>
    <n v="3"/>
    <n v="510000"/>
    <s v="UNIDAD"/>
    <s v="NO SOLICITADAS"/>
  </r>
  <r>
    <x v="4"/>
    <s v="204-1-1"/>
    <n v="10"/>
    <s v="EQUIPO DE MUSICA Y ACCESORIOS"/>
    <s v="TAMBORA DE 14 PARCHE NYLON "/>
    <n v="60131405"/>
    <s v="MÍNIMA CUANTÍA"/>
    <n v="3"/>
    <n v="5"/>
    <n v="2"/>
    <n v="380190"/>
    <s v="UNIDAD"/>
    <s v="NO SOLICITADAS"/>
  </r>
  <r>
    <x v="4"/>
    <s v="204-1-3"/>
    <n v="10"/>
    <s v="HERRAMIENTAS"/>
    <s v="CAUTIN PARA SOLDADURA 110V 40W"/>
    <n v="23271806"/>
    <s v="MÍNIMA CUANTÍA"/>
    <n v="3"/>
    <n v="5"/>
    <n v="2"/>
    <n v="168000"/>
    <s v="UNIDAD"/>
    <s v="NO SOLICITADAS"/>
  </r>
  <r>
    <x v="4"/>
    <s v="204-1-3"/>
    <n v="10"/>
    <s v="HERRAMIENTAS"/>
    <s v="CLECO  CUERPO CILINDRICO  DRAW (# 30, 0- 0.5)"/>
    <n v="44122100"/>
    <s v="SELECCIÓN ABREVIADA MENOR CUANTÍA"/>
    <n v="9"/>
    <n v="6"/>
    <n v="5"/>
    <n v="143157"/>
    <s v="UNIDAD"/>
    <s v="NO SOLICITADAS"/>
  </r>
  <r>
    <x v="4"/>
    <s v="204-1-3"/>
    <n v="10"/>
    <s v="HERRAMIENTAS"/>
    <s v="CLECO  CUERPO CILINDRICO  DRAW(#21, 0-0.5)"/>
    <n v="44122100"/>
    <s v="SELECCIÓN ABREVIADA MENOR CUANTÍA"/>
    <n v="9"/>
    <n v="6"/>
    <n v="5"/>
    <n v="120892.09999999999"/>
    <s v="UNIDAD"/>
    <s v="NO SOLICITADAS"/>
  </r>
  <r>
    <x v="4"/>
    <s v="204-1-3"/>
    <n v="10"/>
    <s v="HERRAMIENTAS"/>
    <s v="CLECO  CUERPO CILINDRICO  DRAW (#10, 0-0.5)"/>
    <n v="44122100"/>
    <s v="SELECCIÓN ABREVIADA MENOR CUANTÍA"/>
    <n v="9"/>
    <n v="6"/>
    <n v="5"/>
    <n v="120892.09999999999"/>
    <s v="UNIDAD"/>
    <s v="NO SOLICITADAS"/>
  </r>
  <r>
    <x v="4"/>
    <s v="204-1-3"/>
    <n v="10"/>
    <s v="HERRAMIENTAS"/>
    <s v="CLECO  CUERPO CILINDRICO  DRAW (1-4, 0-0.5)"/>
    <n v="44122100"/>
    <s v="SELECCIÓN ABREVIADA MENOR CUANTÍA"/>
    <n v="9"/>
    <n v="6"/>
    <n v="5"/>
    <n v="120892.09999999999"/>
    <s v="UNIDAD"/>
    <s v="NO SOLICITADAS"/>
  </r>
  <r>
    <x v="4"/>
    <s v="204-1-3"/>
    <n v="10"/>
    <s v="HERRAMIENTAS"/>
    <s v="HI-LOK GAUGE WITH SLIDE"/>
    <n v="41111622"/>
    <s v="SELECCIÓN ABREVIADA MENOR CUANTÍA"/>
    <n v="9"/>
    <n v="6"/>
    <n v="4"/>
    <n v="199967.6"/>
    <s v="UNIDAD"/>
    <s v="NO SOLICITADAS"/>
  </r>
  <r>
    <x v="4"/>
    <s v="204-1-3"/>
    <n v="10"/>
    <s v="HERRAMIENTAS"/>
    <s v="TALADRO COMPACTO REVERSING "/>
    <n v="27131505"/>
    <s v="SELECCIÓN ABREVIADA MENOR CUANTÍA"/>
    <n v="9"/>
    <n v="6"/>
    <n v="2"/>
    <n v="1227058.98"/>
    <s v="UNIDAD"/>
    <s v="NO SOLICITADAS"/>
  </r>
  <r>
    <x v="4"/>
    <s v="204-1-3"/>
    <n v="10"/>
    <s v="HERRAMIENTAS"/>
    <s v="LIJADORA DE BANDA BELT SANDER"/>
    <n v="23101509"/>
    <s v="SELECCIÓN ABREVIADA MENOR CUANTÍA"/>
    <n v="9"/>
    <n v="6"/>
    <n v="1"/>
    <n v="2948923.53"/>
    <s v="UNIDAD"/>
    <s v="NO SOLICITADAS"/>
  </r>
  <r>
    <x v="4"/>
    <s v="204-1-3"/>
    <n v="10"/>
    <s v="HERRAMIENTAS"/>
    <s v="MULTIMEDIDORES  DIGITALES   REFERENCIA MT574CCRT"/>
    <n v="41113600"/>
    <s v="SELECCIÓN ABREVIADA MENOR CUANTÍA"/>
    <n v="9"/>
    <n v="6"/>
    <n v="1"/>
    <n v="1167977.8600000001"/>
    <s v="UNIDAD"/>
    <s v="NO SOLICITADAS"/>
  </r>
  <r>
    <x v="4"/>
    <s v="204-1-3"/>
    <n v="10"/>
    <s v="HERRAMIENTAS"/>
    <s v="MEDIDOR PRESION GAUGE PRESSURE 0-5000 PSI HC-2289"/>
    <n v="41111600"/>
    <s v="SELECCIÓN ABREVIADA MENOR CUANTÍA"/>
    <n v="9"/>
    <n v="6"/>
    <n v="1"/>
    <n v="1294819.96"/>
    <s v="UNIDAD"/>
    <s v="NO SOLICITADAS"/>
  </r>
  <r>
    <x v="4"/>
    <s v="204-1-3"/>
    <n v="10"/>
    <s v="HERRAMIENTAS"/>
    <s v="HERRAMIENTA DE PREPARACIÓN DE SUPERFICIES, MICRO"/>
    <n v="27112700"/>
    <s v="SELECCIÓN ABREVIADA MENOR CUANTÍA"/>
    <n v="9"/>
    <n v="6"/>
    <n v="1"/>
    <n v="958924.61"/>
    <s v="UNIDAD"/>
    <s v="NO SOLICITADAS"/>
  </r>
  <r>
    <x v="4"/>
    <s v="204-1-3"/>
    <n v="10"/>
    <s v="HERRAMIENTAS"/>
    <s v="MEDIDOR PRESION GAUGE PRESSURE 0-600 PSI HC-2239"/>
    <n v="41111600"/>
    <s v="SELECCIÓN ABREVIADA MENOR CUANTÍA"/>
    <n v="9"/>
    <n v="6"/>
    <n v="1"/>
    <n v="880346.53"/>
    <s v="UNIDAD"/>
    <s v="NO SOLICITADAS"/>
  </r>
  <r>
    <x v="4"/>
    <s v="204-1-3"/>
    <n v="10"/>
    <s v="HERRAMIENTAS"/>
    <s v="MEDIDOR PRESION GAUGE, PRESSURE HC1831"/>
    <n v="41111600"/>
    <s v="SELECCIÓN ABREVIADA MENOR CUANTÍA"/>
    <n v="9"/>
    <n v="6"/>
    <n v="1"/>
    <n v="827992.48"/>
    <s v="UNIDAD"/>
    <s v="NO SOLICITADAS"/>
  </r>
  <r>
    <x v="4"/>
    <s v="204-1-3"/>
    <n v="10"/>
    <s v="HERRAMIENTAS"/>
    <s v="GATO HIDRAULICO  P/N 330010"/>
    <n v="24101612"/>
    <s v="SELECCIÓN ABREVIADA MENOR CUANTÍA"/>
    <n v="9"/>
    <n v="6"/>
    <n v="1"/>
    <n v="272680.17"/>
    <s v="UNIDAD"/>
    <s v="NO SOLICITADAS"/>
  </r>
  <r>
    <x v="4"/>
    <s v="204-1-3"/>
    <n v="10"/>
    <s v="HERRAMIENTAS"/>
    <s v="SUJETADOR MANUAL CYLINDRICAL  TOOL DONUT"/>
    <n v="44122100"/>
    <s v="SELECCIÓN ABREVIADA MENOR CUANTÍA"/>
    <n v="9"/>
    <n v="6"/>
    <n v="1"/>
    <n v="90893.39"/>
    <s v="UNIDAD"/>
    <s v="NO SOLICITADAS"/>
  </r>
  <r>
    <x v="4"/>
    <s v="204-1-3"/>
    <n v="10"/>
    <s v="HERRAMIENTAS"/>
    <s v="SUJETADOR CYLINDRICAL CLECO INSTALLATION/REMOVAL TOOL FOR TIGHT AREAS"/>
    <n v="44122100"/>
    <s v="SELECCIÓN ABREVIADA MENOR CUANTÍA"/>
    <n v="9"/>
    <n v="6"/>
    <n v="1"/>
    <n v="117934.95"/>
    <s v="UNIDAD"/>
    <s v="NO SOLICITADAS"/>
  </r>
  <r>
    <x v="4"/>
    <s v="204-1-3"/>
    <n v="10"/>
    <s v="HERRAMIENTAS"/>
    <s v="SOPORTE DE CASQUILLO DE TALADRO DE CANAL DE PLÁSTICO PN: 13186_x000a_SOPORTE DE CASQUILLO DE TALADRO DE CANAL DE PLÁSTICO PN: 13186"/>
    <n v="24121807"/>
    <s v="SELECCIÓN ABREVIADA MENOR CUANTÍA"/>
    <n v="9"/>
    <n v="6"/>
    <n v="1"/>
    <n v="54536.51"/>
    <s v="UNIDAD"/>
    <s v="NO SOLICITADAS"/>
  </r>
  <r>
    <x v="4"/>
    <s v="204-1-3"/>
    <n v="10"/>
    <s v="HERRAMIENTAS"/>
    <s v="CAJA DE HERRAMIENTAS MÓVIL SNAPON REFERENCIA KMC18062NTN  (SOLAMENTE EL CASE )"/>
    <n v="27112700"/>
    <s v="SELECCIÓN ABREVIADA MENOR CUANTÍA"/>
    <n v="9"/>
    <n v="6"/>
    <n v="1"/>
    <n v="3299747.43"/>
    <s v="UNIDAD"/>
    <s v="NO SOLICITADAS"/>
  </r>
  <r>
    <x v="4"/>
    <s v="204-1-3"/>
    <n v="10"/>
    <s v="HERRAMIENTAS"/>
    <s v="SUJETADOR CYLINDRICAL CLECO RUNNER "/>
    <n v="44122100"/>
    <s v="SELECCIÓN ABREVIADA MENOR CUANTÍA"/>
    <n v="9"/>
    <n v="6"/>
    <n v="1"/>
    <n v="3199185.29"/>
    <s v="UNIDAD"/>
    <s v="NO SOLICITADAS"/>
  </r>
  <r>
    <x v="4"/>
    <s v="204-1-3"/>
    <n v="10"/>
    <s v="HERRAMIENTAS"/>
    <s v="CORTADOR DE AGUJEROS COMBINADO HOUGEN (5/16 - 1 1/2) 18  ROTACUT COMBO HOLE CUTTER"/>
    <n v="23242100"/>
    <s v="SELECCIÓN ABREVIADA MENOR CUANTÍA"/>
    <n v="9"/>
    <n v="6"/>
    <n v="1"/>
    <n v="1022549.15"/>
    <s v="UNIDAD"/>
    <s v="NO SOLICITADAS"/>
  </r>
  <r>
    <x v="4"/>
    <s v="204-1-3"/>
    <n v="10"/>
    <s v="HERRAMIENTAS"/>
    <s v="ENTENSION TALADRADORA "/>
    <n v="27112800"/>
    <s v="SELECCIÓN ABREVIADA MENOR CUANTÍA"/>
    <n v="9"/>
    <n v="6"/>
    <n v="1"/>
    <n v="163608.34"/>
    <s v="UNIDAD"/>
    <s v="NO SOLICITADAS"/>
  </r>
  <r>
    <x v="4"/>
    <s v="204-1-3"/>
    <n v="10"/>
    <s v="HERRAMIENTAS"/>
    <s v="VOLTIMETRO AC W8105A-004"/>
    <n v="41113684"/>
    <s v="SELECCIÓN ABREVIADA MENOR CUANTÍA"/>
    <n v="9"/>
    <n v="6"/>
    <n v="1"/>
    <n v="745720.64"/>
    <s v="UNIDAD"/>
    <s v="NO SOLICITADAS"/>
  </r>
  <r>
    <x v="4"/>
    <s v="204-1-3"/>
    <n v="10"/>
    <s v="HERRAMIENTAS"/>
    <s v="AMPERIMETRO  AC 286017"/>
    <n v="41113601"/>
    <s v="SELECCIÓN ABREVIADA MENOR CUANTÍA"/>
    <n v="9"/>
    <n v="6"/>
    <n v="1"/>
    <n v="599469.64"/>
    <s v="UNIDAD"/>
    <s v="NO SOLICITADAS"/>
  </r>
  <r>
    <x v="4"/>
    <s v="204-1-3"/>
    <n v="10"/>
    <s v="HERRAMIENTAS"/>
    <s v="MEDIDOR DE FRECUENCIA 283167"/>
    <n v="41113734"/>
    <s v="SELECCIÓN ABREVIADA MENOR CUANTÍA"/>
    <n v="9"/>
    <n v="6"/>
    <n v="1"/>
    <n v="498324.4"/>
    <s v="UNIDAD"/>
    <s v="NO SOLICITADAS"/>
  </r>
  <r>
    <x v="4"/>
    <s v="204-1-3"/>
    <n v="10"/>
    <s v="HERRAMIENTAS"/>
    <s v="CONJUNTO DE ZÓCALO DE EXTRACCIÓN DE CUELLO SET 4 PIECE HI-LOK PN: 16980"/>
    <n v="23101500"/>
    <s v="SELECCIÓN ABREVIADA MENOR CUANTÍA"/>
    <n v="9"/>
    <n v="6"/>
    <n v="1"/>
    <n v="318297.63"/>
    <s v="UNIDAD"/>
    <s v="NO SOLICITADAS"/>
  </r>
  <r>
    <x v="4"/>
    <s v="204-1-3"/>
    <n v="10"/>
    <s v="HERRAMIENTAS"/>
    <s v="SUJETADOR CLECO BAT-CBHT-03 "/>
    <n v="44122100"/>
    <s v="SELECCIÓN ABREVIADA MENOR CUANTÍA"/>
    <n v="9"/>
    <n v="6"/>
    <n v="1"/>
    <n v="10680.25"/>
    <s v="UNIDAD"/>
    <s v="NO SOLICITADAS"/>
  </r>
  <r>
    <x v="4"/>
    <s v="204-1-3"/>
    <n v="10"/>
    <s v="HERRAMIENTAS"/>
    <s v="IMPREVISTOS"/>
    <n v="0"/>
    <s v="MÍNIMA CUANTÍA"/>
    <n v="1"/>
    <n v="6"/>
    <n v="1"/>
    <n v="1807.2099999999627"/>
    <s v="GLOBAL"/>
    <s v=""/>
  </r>
  <r>
    <x v="4"/>
    <s v="204-1-4"/>
    <n v="10"/>
    <s v="AUDIOVISUALES Y ACCESORIOS"/>
    <s v="TELEVISOR  32´´ "/>
    <n v="52161505"/>
    <s v="SELECCIÓN ABREVIADA MENOR CUANTÍA"/>
    <n v="6"/>
    <n v="3"/>
    <n v="24"/>
    <n v="19197600"/>
    <s v="UNIDAD"/>
    <s v="NO SOLICITADAS"/>
  </r>
  <r>
    <x v="4"/>
    <s v="204-1-4"/>
    <n v="10"/>
    <s v="AUDIOVISUALES Y ACCESORIOS"/>
    <s v="TELEVISOR UHD"/>
    <n v="52161505"/>
    <s v="SELECCIÓN ABREVIADA MENOR CUANTÍA"/>
    <n v="6"/>
    <n v="3"/>
    <n v="1"/>
    <n v="1899900"/>
    <s v="UNIDAD"/>
    <s v="NO SOLICITADAS"/>
  </r>
  <r>
    <x v="4"/>
    <s v="204-1-7"/>
    <n v="10"/>
    <s v="SATELITES Y ANTENAS"/>
    <s v="ANTENA EXTERIOR AMPLIFICADA - TV DIGITAL"/>
    <n v="43221703"/>
    <s v="MÍNIMA CUANTÍA"/>
    <n v="9"/>
    <n v="2"/>
    <n v="25"/>
    <n v="1622500"/>
    <s v="UNIDAD"/>
    <s v="NO SOLICITADAS"/>
  </r>
  <r>
    <x v="4"/>
    <s v="204-1-9"/>
    <n v="16"/>
    <s v="EQUIPO DE CAFETERIA"/>
    <s v="ESTUFAS DE COCINA"/>
    <n v="52141504"/>
    <s v="MÍNIMA CUANTÍA"/>
    <n v="3"/>
    <n v="8"/>
    <n v="10"/>
    <n v="3579996"/>
    <s v="UNIDAD"/>
    <s v="NO SOLICITADAS"/>
  </r>
  <r>
    <x v="4"/>
    <s v="204-1-9"/>
    <n v="10"/>
    <s v="EQUIPO DE CAFETERIA"/>
    <s v="NEVERA 121 LITROS"/>
    <n v="52141501"/>
    <s v="SELECCIÓN ABREVIADA MENOR CUANTÍA"/>
    <n v="6"/>
    <n v="3"/>
    <n v="24"/>
    <n v="12645600"/>
    <s v="UNIDAD"/>
    <s v="NO SOLICITADAS"/>
  </r>
  <r>
    <x v="4"/>
    <s v="204-1-9"/>
    <n v="10"/>
    <s v="EQUIPO DE CAFETERIA"/>
    <s v="FILTRO PURIFICADOR DE AGUA"/>
    <n v="40161502"/>
    <s v="MÍNIMA CUANTÍA"/>
    <n v="6"/>
    <n v="2"/>
    <n v="2"/>
    <n v="997220"/>
    <s v="UNIDAD"/>
    <s v="NO SOLICITADAS"/>
  </r>
  <r>
    <x v="4"/>
    <s v="204-1-9"/>
    <n v="10"/>
    <s v="EQUIPO DE CAFETERIA"/>
    <s v="LICUADORA"/>
    <n v="52141524"/>
    <s v="MÍNIMA CUANTÍA"/>
    <n v="6"/>
    <n v="2"/>
    <n v="2"/>
    <n v="397460"/>
    <s v="UNIDAD"/>
    <s v="NO SOLICITADAS"/>
  </r>
  <r>
    <x v="4"/>
    <s v="204-1-9"/>
    <n v="16"/>
    <s v="EQUIPO DE CAFETERIA"/>
    <s v="LICUADORA INDUSTRIAL"/>
    <n v="48101608"/>
    <s v="MÍNIMA CUANTÍA"/>
    <n v="6"/>
    <n v="3"/>
    <n v="1"/>
    <n v="1297100"/>
    <s v="UNIDAD"/>
    <s v="NO SOLICITADAS"/>
  </r>
  <r>
    <x v="4"/>
    <s v="204-1-9"/>
    <n v="16"/>
    <s v="EQUIPO DE CAFETERIA"/>
    <s v="BATIDORA INDUSTRIAL"/>
    <n v="48101813"/>
    <s v="MÍNIMA CUANTÍA"/>
    <n v="6"/>
    <n v="3"/>
    <n v="1"/>
    <n v="1190000"/>
    <s v="UNIDAD"/>
    <s v="NO SOLICITADAS"/>
  </r>
  <r>
    <x v="4"/>
    <s v="204-1-9"/>
    <n v="16"/>
    <s v="EQUIPO DE CAFETERIA"/>
    <s v="EXPRIMIDOR DE NARANJAS"/>
    <n v="48101607"/>
    <s v="MÍNIMA CUANTÍA"/>
    <n v="6"/>
    <n v="3"/>
    <n v="1"/>
    <n v="1148350"/>
    <s v="UNIDAD"/>
    <s v="NO SOLICITADAS"/>
  </r>
  <r>
    <x v="4"/>
    <s v="204-1-9"/>
    <n v="16"/>
    <s v="EQUIPO DE CAFETERIA"/>
    <s v="TERMO PARA ALMACENAMIENTO DE BEBIDAS"/>
    <n v="48101700"/>
    <s v="MÍNIMA CUANTÍA"/>
    <n v="6"/>
    <n v="3"/>
    <n v="2"/>
    <n v="257040"/>
    <s v="UNIDAD"/>
    <s v="NO SOLICITADAS"/>
  </r>
  <r>
    <x v="4"/>
    <s v="204-1-9"/>
    <n v="10"/>
    <s v="EQUIPO DE CAFETERIA"/>
    <s v="IMPREVISTOS"/>
    <n v="0"/>
    <s v="MÍNIMA CUANTÍA"/>
    <n v="1"/>
    <n v="6"/>
    <n v="1"/>
    <n v="5320"/>
    <s v="GLOBAL"/>
    <s v=""/>
  </r>
  <r>
    <x v="4"/>
    <s v="204-1-9"/>
    <n v="16"/>
    <s v="EQUIPO DE CAFETERIA"/>
    <s v="IMPREVISTOS"/>
    <n v="0"/>
    <s v="MÍNIMA CUANTÍA"/>
    <n v="1"/>
    <n v="6"/>
    <n v="1"/>
    <n v="27570"/>
    <s v="GLOBAL"/>
    <s v=""/>
  </r>
  <r>
    <x v="4"/>
    <s v="204-1-10"/>
    <n v="10"/>
    <s v="EQUIPO DE LABORATORIO"/>
    <s v="MULTIMETRO DIGITAL 10A 1000V "/>
    <n v="41113630"/>
    <s v="MÍNIMA CUANTÍA"/>
    <n v="3"/>
    <n v="5"/>
    <n v="2"/>
    <n v="240000"/>
    <s v="UNIDAD"/>
    <s v="NO SOLICITADAS"/>
  </r>
  <r>
    <x v="4"/>
    <s v="204-1-10"/>
    <n v="10"/>
    <s v="EQUIPO DE LABORATORIO"/>
    <s v="DETECTOR DE FUGAS"/>
    <n v="41111932"/>
    <s v="MÍNIMA CUANTÍA"/>
    <n v="2"/>
    <n v="2"/>
    <n v="1"/>
    <n v="600000"/>
    <s v="UNIDAD"/>
    <s v="NO SOLICITADAS"/>
  </r>
  <r>
    <x v="4"/>
    <s v="204-1-25"/>
    <n v="10"/>
    <s v="OTRAS COMPRAS DE EQUIPOS"/>
    <s v="ESTABILIZADOR DE VOLTAJE 650W 1200VA "/>
    <n v="39121635"/>
    <s v="MÍNIMA CUANTÍA"/>
    <n v="3"/>
    <n v="5"/>
    <n v="2"/>
    <n v="600000"/>
    <s v="UNIDAD"/>
    <s v="NO SOLICITADAS"/>
  </r>
  <r>
    <x v="4"/>
    <s v="204-1-25"/>
    <n v="16"/>
    <s v="OTRAS COMPRAS DE EQUIPOS"/>
    <s v="CALENTADORES DE AGUA"/>
    <n v="40101825"/>
    <s v="MÍNIMA CUANTÍA"/>
    <n v="3"/>
    <n v="8"/>
    <n v="10"/>
    <n v="5581100"/>
    <s v="UNIDAD"/>
    <s v="NO SOLICITADAS"/>
  </r>
  <r>
    <x v="4"/>
    <s v="204-1-25"/>
    <n v="10"/>
    <s v="OTRAS COMPRAS DE EQUIPOS"/>
    <s v="KIT PISTOLA PARA PINTAR HVLP  PROFECIONAL CROMADA  EN ACERO INOXIDABLE ,CON VASO POR GRAVEDAD "/>
    <n v="31211908"/>
    <s v="SELECCIÓN ABREVIADA MENOR CUANTÍA"/>
    <n v="9"/>
    <n v="6"/>
    <n v="1"/>
    <n v="181786.78"/>
    <s v="UNIDAD"/>
    <s v="NO SOLICITADAS"/>
  </r>
  <r>
    <x v="4"/>
    <s v="204-1-25"/>
    <n v="10"/>
    <s v="OTRAS COMPRAS DE EQUIPOS"/>
    <s v="ASPIRADORA INDUSTRIAL REFERENCIA YA1023A"/>
    <n v="47121602"/>
    <s v="SELECCIÓN ABREVIADA MENOR CUANTÍA"/>
    <n v="9"/>
    <n v="6"/>
    <n v="1"/>
    <n v="4999487.5"/>
    <s v="UNIDAD"/>
    <s v="NO SOLICITADAS"/>
  </r>
  <r>
    <x v="4"/>
    <s v="204-1-25"/>
    <n v="10"/>
    <s v="OTRAS COMPRAS DE EQUIPOS"/>
    <s v="CARRETE DE MANGEURA REFERENCIA YA730D HEAVY DUTY AIR / WATER HOSE REEL"/>
    <n v="24141706"/>
    <s v="SELECCIÓN ABREVIADA MENOR CUANTÍA"/>
    <n v="9"/>
    <n v="6"/>
    <n v="1"/>
    <n v="2976752.87"/>
    <s v="UNIDAD"/>
    <s v="NO SOLICITADAS"/>
  </r>
  <r>
    <x v="4"/>
    <s v="204-1-25"/>
    <n v="16"/>
    <s v="OTRAS COMPRAS DE EQUIPOS"/>
    <s v="IMPREVISTOS"/>
    <n v="0"/>
    <s v="MÍNIMA CUANTÍA"/>
    <n v="1"/>
    <n v="6"/>
    <n v="1"/>
    <n v="18900"/>
    <s v="GLOBAL"/>
    <s v=""/>
  </r>
  <r>
    <x v="4"/>
    <s v="204-1-25"/>
    <n v="10"/>
    <s v="OTRAS COMPRAS DE EQUIPOS"/>
    <s v="LAVADORA SEMINDUSTRIAL"/>
    <n v="52141601"/>
    <s v="MÍNIMA CUANTÍA"/>
    <n v="9"/>
    <n v="2"/>
    <n v="1"/>
    <n v="9800000"/>
    <s v="UNIDAD"/>
    <s v="NO SOLICITADAS"/>
  </r>
  <r>
    <x v="4"/>
    <s v="204-1-25"/>
    <n v="10"/>
    <s v="OTRAS COMPRAS DE EQUIPOS"/>
    <s v="SECADORA SEMINDUSTRIAL"/>
    <n v="47111503"/>
    <s v="MÍNIMA CUANTÍA"/>
    <n v="9"/>
    <n v="2"/>
    <n v="1"/>
    <n v="5700000"/>
    <s v="UNIDAD"/>
    <s v="NO SOLICITADAS"/>
  </r>
  <r>
    <x v="4"/>
    <s v="204-2-2"/>
    <n v="10"/>
    <s v="MOBILIARIO Y ENSERES"/>
    <s v="MARCO PARA ESTANTERIA "/>
    <n v="31162501"/>
    <s v="MÍNIMA CUANTÍA"/>
    <n v="3"/>
    <n v="8"/>
    <n v="9"/>
    <n v="2007000"/>
    <s v="UNIDAD"/>
    <s v="NO SOLICITADAS"/>
  </r>
  <r>
    <x v="4"/>
    <s v="204-2-2"/>
    <n v="10"/>
    <s v="MOBILIARIO Y ENSERES"/>
    <s v="BASE CAMA SEMIDOBLE "/>
    <n v="56101515"/>
    <s v="SELECCIÓN ABREVIADA MENOR CUANTÍA"/>
    <n v="6"/>
    <n v="3"/>
    <n v="16"/>
    <n v="5694400"/>
    <s v="UNIDAD"/>
    <s v="NO SOLICITADAS"/>
  </r>
  <r>
    <x v="4"/>
    <s v="204-2-2"/>
    <n v="10"/>
    <s v="MOBILIARIO Y ENSERES"/>
    <s v="BASE CAMA SENCILLA "/>
    <n v="56101515"/>
    <s v="SELECCIÓN ABREVIADA MENOR CUANTÍA"/>
    <n v="6"/>
    <n v="3"/>
    <n v="44"/>
    <n v="12755600"/>
    <s v="UNIDAD"/>
    <s v="NO SOLICITADAS"/>
  </r>
  <r>
    <x v="4"/>
    <s v="204-2-2"/>
    <n v="10"/>
    <s v="MOBILIARIO Y ENSERES"/>
    <s v="BASE CAMA  DOBLE DIVIDIDA"/>
    <n v="56101515"/>
    <s v="SELECCIÓN ABREVIADA MENOR CUANTÍA"/>
    <n v="6"/>
    <n v="3"/>
    <n v="2"/>
    <n v="679800"/>
    <s v="UNIDAD"/>
    <s v="NO SOLICITADAS"/>
  </r>
  <r>
    <x v="4"/>
    <s v="204-2-2"/>
    <n v="10"/>
    <s v="MOBILIARIO Y ENSERES"/>
    <s v="MESA DE NOCHE"/>
    <n v="56101519"/>
    <s v="SELECCIÓN ABREVIADA MENOR CUANTÍA"/>
    <n v="6"/>
    <n v="3"/>
    <n v="48"/>
    <n v="6235200"/>
    <s v="UNIDAD"/>
    <s v="NO SOLICITADAS"/>
  </r>
  <r>
    <x v="4"/>
    <s v="204-2-2"/>
    <n v="16"/>
    <s v="MOBILIARIO Y ENSERES"/>
    <s v="PUNTOS LIMPIOS - CONTENEDORES DE BASURA"/>
    <n v="24102000"/>
    <s v="MÍNIMA CUANTÍA"/>
    <n v="6"/>
    <n v="3"/>
    <n v="3"/>
    <n v="9942450"/>
    <s v="UNIDAD"/>
    <s v="NO SOLICITADAS"/>
  </r>
  <r>
    <x v="4"/>
    <s v="204-2-2"/>
    <n v="10"/>
    <s v="MOBILIARIO Y ENSERES"/>
    <s v="SILLA TIPO ESCRITORIO"/>
    <n v="56112100"/>
    <s v="MÍNIMA CUANTÍA"/>
    <n v="9"/>
    <n v="2"/>
    <n v="24"/>
    <n v="3816000"/>
    <s v="UNIDAD"/>
    <s v="NO SOLICITADAS"/>
  </r>
  <r>
    <x v="4"/>
    <s v="204-2-2"/>
    <n v="16"/>
    <s v="MOBILIARIO Y ENSERES"/>
    <s v="IMPREVISTOS"/>
    <n v="0"/>
    <s v="MÍNIMA CUANTÍA"/>
    <n v="1"/>
    <n v="6"/>
    <n v="1"/>
    <n v="57550"/>
    <s v="GLOBAL"/>
    <s v=""/>
  </r>
  <r>
    <x v="4"/>
    <s v="204-4-1"/>
    <n v="10"/>
    <s v="COMBUSTIBLES Y LUBRICANTES"/>
    <s v="ACEITE MOTOR 15W40"/>
    <n v="15121501"/>
    <s v="SELECCIÓN ABREVIADA MENOR CUANTÍA"/>
    <n v="9"/>
    <n v="6"/>
    <n v="49"/>
    <n v="2915500"/>
    <s v="GLOBAL"/>
    <s v="NO SOLICITADAS"/>
  </r>
  <r>
    <x v="4"/>
    <s v="204-4-1"/>
    <n v="10"/>
    <s v="COMBUSTIBLES Y LUBRICANTES"/>
    <s v="GRASA  AIRCRAFT"/>
    <n v="15121902"/>
    <s v="SELECCIÓN ABREVIADA MENOR CUANTÍA"/>
    <n v="9"/>
    <n v="6"/>
    <n v="7"/>
    <n v="1249500"/>
    <s v="UNIDAD"/>
    <s v="NO SOLICITADAS"/>
  </r>
  <r>
    <x v="4"/>
    <s v="204-4-1"/>
    <n v="10"/>
    <s v="COMBUSTIBLES Y LUBRICANTES"/>
    <s v="ACEITE REFRIGERANTE SSR ULTRACOOLANT PARA COMPRESORES DE TORNILLO "/>
    <n v="15121504"/>
    <s v="SELECCIÓN ABREVIADA MENOR CUANTÍA"/>
    <n v="9"/>
    <n v="6"/>
    <n v="7"/>
    <n v="2332400"/>
    <s v="GLOBAL"/>
    <s v="NO SOLICITADAS"/>
  </r>
  <r>
    <x v="4"/>
    <s v="204-4-1"/>
    <n v="10"/>
    <s v="COMBUSTIBLES Y LUBRICANTES"/>
    <s v="LUBRICANTE  DE PETROLEO PROPOSITO GENERAL QUARTO"/>
    <n v="15121520"/>
    <s v="SELECCIÓN ABREVIADA MENOR CUANTÍA"/>
    <n v="9"/>
    <n v="6"/>
    <n v="4"/>
    <n v="309400"/>
    <s v="UNIDAD"/>
    <s v="NO SOLICITADAS"/>
  </r>
  <r>
    <x v="4"/>
    <s v="204-4-1"/>
    <n v="10"/>
    <s v="COMBUSTIBLES Y LUBRICANTES"/>
    <s v="GRASA AIRCRAFT * 1,75 LB"/>
    <n v="15121902"/>
    <s v="SELECCIÓN ABREVIADA MENOR CUANTÍA"/>
    <n v="9"/>
    <n v="6"/>
    <n v="1"/>
    <n v="459340"/>
    <s v="UNIDAD"/>
    <s v="NO SOLICITADAS"/>
  </r>
  <r>
    <x v="4"/>
    <s v="204-4-1"/>
    <n v="10"/>
    <s v="COMBUSTIBLES Y LUBRICANTES"/>
    <s v="GRASA GENERAL PURPOSE 6 LBS"/>
    <n v="15121902"/>
    <s v="SELECCIÓN ABREVIADA MENOR CUANTÍA"/>
    <n v="9"/>
    <n v="6"/>
    <n v="2"/>
    <n v="357000"/>
    <s v="UNIDAD"/>
    <s v="NO SOLICITADAS"/>
  </r>
  <r>
    <x v="4"/>
    <s v="204-4-1"/>
    <n v="10"/>
    <s v="COMBUSTIBLES Y LUBRICANTES"/>
    <s v="ACEITE MOTOR GASOLINA 10W 30"/>
    <n v="15121501"/>
    <s v="SELECCIÓN ABREVIADA MENOR CUANTÍA"/>
    <n v="9"/>
    <n v="6"/>
    <n v="3"/>
    <n v="178500"/>
    <s v="GLOBAL"/>
    <s v="NO SOLICITADAS"/>
  </r>
  <r>
    <x v="4"/>
    <s v="204-4-1"/>
    <n v="10"/>
    <s v="COMBUSTIBLES Y LUBRICANTES"/>
    <s v="ACEITE JCM-V01PK"/>
    <n v="15121500"/>
    <s v="MÍNIMA CUANTÍA"/>
    <n v="4"/>
    <n v="6"/>
    <n v="3"/>
    <n v="52440"/>
    <s v="UNIDAD"/>
    <s v="NO SOLICITADAS"/>
  </r>
  <r>
    <x v="4"/>
    <s v="204-4-1"/>
    <n v="10"/>
    <s v="COMBUSTIBLES Y LUBRICANTES"/>
    <s v="GRASA SLIDE GREASE JCM-SG1PK"/>
    <n v="15121902"/>
    <s v="MÍNIMA CUANTÍA"/>
    <n v="4"/>
    <n v="6"/>
    <n v="3"/>
    <n v="44505"/>
    <s v="UNIDAD"/>
    <s v="NO SOLICITADAS"/>
  </r>
  <r>
    <x v="4"/>
    <s v="204-4-2"/>
    <n v="10"/>
    <s v="DOTACIONES"/>
    <s v="GUANTE NITRILO"/>
    <n v="46181504"/>
    <s v="MÍNIMA CUANTÍA"/>
    <n v="2"/>
    <n v="7"/>
    <n v="67"/>
    <n v="2096899"/>
    <s v="UNIDAD"/>
    <s v="NO SOLICITADAS"/>
  </r>
  <r>
    <x v="4"/>
    <s v="204-4-3"/>
    <n v="10"/>
    <s v="ELEMENTOS DE ALOJAMIENTO Y CAMPAÑA"/>
    <s v="ALMOHADA "/>
    <n v="52121505"/>
    <s v="SELECCIÓN ABREVIADA MENOR CUANTÍA"/>
    <n v="6"/>
    <n v="3"/>
    <n v="100"/>
    <n v="3290000"/>
    <s v="UNIDAD"/>
    <s v="NO SOLICITADAS"/>
  </r>
  <r>
    <x v="4"/>
    <s v="204-4-3"/>
    <n v="10"/>
    <s v="ELEMENTOS DE ALOJAMIENTO Y CAMPAÑA"/>
    <s v="TOALLA PARA CUERPO"/>
    <n v="52121701"/>
    <s v="SELECCIÓN ABREVIADA MENOR CUANTÍA"/>
    <n v="6"/>
    <n v="3"/>
    <n v="154"/>
    <n v="5220600"/>
    <s v="UNIDAD"/>
    <s v="NO SOLICITADAS"/>
  </r>
  <r>
    <x v="4"/>
    <s v="204-4-3"/>
    <n v="10"/>
    <s v="ELEMENTOS DE ALOJAMIENTO Y CAMPAÑA"/>
    <s v="TOALLA PARA MANOS"/>
    <n v="52121704"/>
    <s v="SELECCIÓN ABREVIADA MENOR CUANTÍA"/>
    <n v="6"/>
    <n v="3"/>
    <n v="154"/>
    <n v="1678600"/>
    <s v="UNIDAD"/>
    <s v="NO SOLICITADAS"/>
  </r>
  <r>
    <x v="4"/>
    <s v="204-4-3"/>
    <n v="10"/>
    <s v="ELEMENTOS DE ALOJAMIENTO Y CAMPAÑA"/>
    <s v="COBIJA TERMICA SENCILLA"/>
    <n v="52121508"/>
    <s v="SELECCIÓN ABREVIADA MENOR CUANTÍA"/>
    <n v="6"/>
    <n v="3"/>
    <n v="88"/>
    <n v="4399915.5200000005"/>
    <s v="UNIDAD"/>
    <s v="NO SOLICITADAS"/>
  </r>
  <r>
    <x v="4"/>
    <s v="204-4-3"/>
    <n v="10"/>
    <s v="ELEMENTOS DE ALOJAMIENTO Y CAMPAÑA"/>
    <s v="COBIJA TERMICA DOBLE"/>
    <n v="52121508"/>
    <s v="SELECCIÓN ABREVIADA MENOR CUANTÍA"/>
    <n v="6"/>
    <n v="3"/>
    <n v="50"/>
    <n v="4000006.5"/>
    <s v="UNIDAD"/>
    <s v="NO SOLICITADAS"/>
  </r>
  <r>
    <x v="4"/>
    <s v="204-4-3"/>
    <n v="10"/>
    <s v="ELEMENTOS DE ALOJAMIENTO Y CAMPAÑA"/>
    <s v="JUEGO DE CAMA SENCILLO"/>
    <n v="52121509"/>
    <s v="SELECCIÓN ABREVIADA MENOR CUANTÍA"/>
    <n v="6"/>
    <n v="3"/>
    <n v="113"/>
    <n v="7898700"/>
    <s v="UNIDAD"/>
    <s v="NO SOLICITADAS"/>
  </r>
  <r>
    <x v="4"/>
    <s v="204-4-3"/>
    <n v="10"/>
    <s v="ELEMENTOS DE ALOJAMIENTO Y CAMPAÑA"/>
    <s v="JUEGO DE CAMA SEMIDOBLE "/>
    <n v="52121509"/>
    <s v="SELECCIÓN ABREVIADA MENOR CUANTÍA"/>
    <n v="6"/>
    <n v="3"/>
    <n v="47"/>
    <n v="3473300"/>
    <s v="UNIDAD"/>
    <s v="NO SOLICITADAS"/>
  </r>
  <r>
    <x v="4"/>
    <s v="204-4-3"/>
    <n v="10"/>
    <s v="ELEMENTOS DE ALOJAMIENTO Y CAMPAÑA"/>
    <s v="JUEGO DE CAMA DOBLE"/>
    <n v="52121509"/>
    <s v="SELECCIÓN ABREVIADA MENOR CUANTÍA"/>
    <n v="6"/>
    <n v="3"/>
    <n v="10"/>
    <n v="899000"/>
    <s v="UNIDAD"/>
    <s v="NO SOLICITADAS"/>
  </r>
  <r>
    <x v="4"/>
    <s v="204-4-3"/>
    <n v="10"/>
    <s v="ELEMENTOS DE ALOJAMIENTO Y CAMPAÑA"/>
    <s v="COLCHÓN SENCILLO "/>
    <n v="42191810"/>
    <s v="SELECCIÓN ABREVIADA MENOR CUANTÍA"/>
    <n v="6"/>
    <n v="3"/>
    <n v="44"/>
    <n v="14075600"/>
    <s v="UNIDAD"/>
    <s v="NO SOLICITADAS"/>
  </r>
  <r>
    <x v="4"/>
    <s v="204-4-3"/>
    <n v="10"/>
    <s v="ELEMENTOS DE ALOJAMIENTO Y CAMPAÑA"/>
    <s v="COLCHÓN SEMIDOBLE "/>
    <n v="42191810"/>
    <s v="SELECCIÓN ABREVIADA MENOR CUANTÍA"/>
    <n v="6"/>
    <n v="3"/>
    <n v="16"/>
    <n v="7998400"/>
    <s v="UNIDAD"/>
    <s v="NO SOLICITADAS"/>
  </r>
  <r>
    <x v="4"/>
    <s v="204-4-3"/>
    <n v="10"/>
    <s v="ELEMENTOS DE ALOJAMIENTO Y CAMPAÑA"/>
    <s v="COLCHÓN DOBLE "/>
    <n v="42191810"/>
    <s v="SELECCIÓN ABREVIADA MENOR CUANTÍA"/>
    <n v="6"/>
    <n v="3"/>
    <n v="2"/>
    <n v="2199800"/>
    <s v="UNIDAD"/>
    <s v="NO SOLICITADAS"/>
  </r>
  <r>
    <x v="4"/>
    <s v="204-4-3"/>
    <n v="10"/>
    <s v="ELEMENTOS DE ALOJAMIENTO Y CAMPAÑA"/>
    <s v="EDREDON DOBLE FAZ SENCILLO "/>
    <n v="52121502"/>
    <s v="SELECCIÓN ABREVIADA MENOR CUANTÍA"/>
    <n v="6"/>
    <n v="3"/>
    <n v="88"/>
    <n v="7919973.5999999996"/>
    <s v="UNIDAD"/>
    <s v="NO SOLICITADAS"/>
  </r>
  <r>
    <x v="4"/>
    <s v="204-4-3"/>
    <n v="10"/>
    <s v="ELEMENTOS DE ALOJAMIENTO Y CAMPAÑA"/>
    <s v="EDREDON DOBLE FAZ SEMIDOBLE "/>
    <n v="52121502"/>
    <s v="SELECCIÓN ABREVIADA MENOR CUANTÍA"/>
    <n v="6"/>
    <n v="3"/>
    <n v="32"/>
    <n v="3136002.24"/>
    <s v="UNIDAD"/>
    <s v="NO SOLICITADAS"/>
  </r>
  <r>
    <x v="4"/>
    <s v="204-4-3"/>
    <n v="10"/>
    <s v="ELEMENTOS DE ALOJAMIENTO Y CAMPAÑA"/>
    <s v="EDREDON DOBLE FAZ DOBLE "/>
    <n v="52121502"/>
    <s v="SELECCIÓN ABREVIADA MENOR CUANTÍA"/>
    <n v="9"/>
    <n v="2"/>
    <n v="4"/>
    <n v="440000.12"/>
    <s v="UNIDAD"/>
    <s v="NO SOLICITADAS"/>
  </r>
  <r>
    <x v="4"/>
    <s v="204-4-3"/>
    <n v="10"/>
    <s v="ELEMENTOS DE ALOJAMIENTO Y CAMPAÑA"/>
    <s v="PROTECTORES DE COLCHONES CAMA SENCILLA"/>
    <n v="52121500"/>
    <s v="SELECCIÓN ABREVIADA MENOR CUANTÍA"/>
    <n v="9"/>
    <n v="2"/>
    <n v="44"/>
    <n v="1760000"/>
    <s v="UNIDAD"/>
    <s v="NO SOLICITADAS"/>
  </r>
  <r>
    <x v="4"/>
    <s v="204-4-3"/>
    <n v="10"/>
    <s v="ELEMENTOS DE ALOJAMIENTO Y CAMPAÑA"/>
    <s v="PROTECTORES DE COLCHONES CAMA SEMIDOBLE"/>
    <n v="52121500"/>
    <s v="SELECCIÓN ABREVIADA MENOR CUANTÍA"/>
    <n v="9"/>
    <n v="2"/>
    <n v="16"/>
    <n v="720000"/>
    <s v="UNIDAD"/>
    <s v="NO SOLICITADAS"/>
  </r>
  <r>
    <x v="4"/>
    <s v="204-4-3"/>
    <n v="10"/>
    <s v="ELEMENTOS DE ALOJAMIENTO Y CAMPAÑA"/>
    <s v="PROTECTORES DE COLCONES CAMA DOBLE"/>
    <n v="52121500"/>
    <s v="SELECCIÓN ABREVIADA MENOR CUANTÍA"/>
    <n v="9"/>
    <n v="2"/>
    <n v="2"/>
    <n v="110000"/>
    <s v="UNIDAD"/>
    <s v="NO SOLICITADAS"/>
  </r>
  <r>
    <x v="4"/>
    <s v="204-4-3"/>
    <n v="10"/>
    <s v="ELEMENTOS DE ALOJAMIENTO Y CAMPAÑA"/>
    <s v="PROTECTORES DE ALMOHADAS"/>
    <n v="52121500"/>
    <s v="SELECCIÓN ABREVIADA MENOR CUANTÍA"/>
    <n v="9"/>
    <n v="2"/>
    <n v="80"/>
    <n v="2800000"/>
    <s v="UNIDAD"/>
    <s v="NO SOLICITADAS"/>
  </r>
  <r>
    <x v="4"/>
    <s v="204-4-5"/>
    <n v="10"/>
    <s v="INSECTICIDAS, FUNGICIDAS Y OTROS INSUMOS AGRICOLAS"/>
    <s v="INSECTICIDA NEMATICIDA X KG"/>
    <n v="10191509"/>
    <s v="MÍNIMA CUANTÍA"/>
    <n v="4"/>
    <n v="2"/>
    <n v="2"/>
    <n v="78300"/>
    <s v="KILOGRAMO"/>
    <s v="NO SOLICITADAS"/>
  </r>
  <r>
    <x v="4"/>
    <s v="204-4-5"/>
    <n v="10"/>
    <s v="INSECTICIDAS, FUNGICIDAS Y OTROS INSUMOS AGRICOLAS"/>
    <s v="INSECTICIDA ORGANOFOSFORADO  LITRO X 1000 CC"/>
    <n v="10191509"/>
    <s v="MÍNIMA CUANTÍA"/>
    <n v="4"/>
    <n v="2"/>
    <n v="2"/>
    <n v="132240"/>
    <s v="LITRO"/>
    <s v="NO SOLICITADAS"/>
  </r>
  <r>
    <x v="4"/>
    <s v="204-4-5"/>
    <n v="10"/>
    <s v="INSECTICIDAS, FUNGICIDAS Y OTROS INSUMOS AGRICOLAS"/>
    <s v="INSECTICIDA ACARICIDA LITRO X 1000 CC"/>
    <n v="10191509"/>
    <s v="MÍNIMA CUANTÍA"/>
    <n v="4"/>
    <n v="2"/>
    <n v="2"/>
    <n v="97440"/>
    <s v="LITRO"/>
    <s v="NO SOLICITADAS"/>
  </r>
  <r>
    <x v="4"/>
    <s v="204-4-5"/>
    <n v="10"/>
    <s v="INSECTICIDAS, FUNGICIDAS Y OTROS INSUMOS AGRICOLAS"/>
    <s v="INSECTICIDA POLVO X KG"/>
    <n v="10191509"/>
    <s v="MÍNIMA CUANTÍA"/>
    <n v="4"/>
    <n v="2"/>
    <n v="2"/>
    <n v="78300"/>
    <s v="KILOGRAMO"/>
    <s v="NO SOLICITADAS"/>
  </r>
  <r>
    <x v="4"/>
    <s v="204-4-5"/>
    <n v="10"/>
    <s v="INSECTICIDAS, FUNGICIDAS Y OTROS INSUMOS AGRICOLAS"/>
    <s v="HERBICIDA SISTEMICO X LITRO"/>
    <n v="10171702"/>
    <s v="MÍNIMA CUANTÍA"/>
    <n v="4"/>
    <n v="2"/>
    <n v="3"/>
    <n v="678600"/>
    <s v="LITRO"/>
    <s v="NO SOLICITADAS"/>
  </r>
  <r>
    <x v="4"/>
    <s v="204-4-5"/>
    <n v="10"/>
    <s v="INSECTICIDAS, FUNGICIDAS Y OTROS INSUMOS AGRICOLAS"/>
    <s v="MANZATE FUNGICIDA KILOGRAMO X 1000 GR"/>
    <n v="10171702"/>
    <s v="MÍNIMA CUANTÍA"/>
    <n v="4"/>
    <n v="2"/>
    <n v="2"/>
    <n v="121800"/>
    <s v="KILOGRAMO"/>
    <s v="NO SOLICITADAS"/>
  </r>
  <r>
    <x v="4"/>
    <s v="204-4-5"/>
    <n v="10"/>
    <s v="INSECTICIDAS, FUNGICIDAS Y OTROS INSUMOS AGRICOLAS"/>
    <s v="INSECTICIDA FRASCO X 250 ML"/>
    <n v="10191509"/>
    <s v="MÍNIMA CUANTÍA"/>
    <n v="4"/>
    <n v="2"/>
    <n v="2"/>
    <n v="102660"/>
    <s v="UNIDAD"/>
    <s v="NO SOLICITADAS"/>
  </r>
  <r>
    <x v="4"/>
    <s v="204-4-5"/>
    <n v="10"/>
    <s v="INSECTICIDAS, FUNGICIDAS Y OTROS INSUMOS AGRICOLAS"/>
    <s v="INSECTICIDA DIMETOATO X LITRO X 1000 CC"/>
    <n v="10191509"/>
    <s v="MÍNIMA CUANTÍA"/>
    <n v="4"/>
    <n v="2"/>
    <n v="2"/>
    <n v="55680"/>
    <s v="LITRO"/>
    <s v="NO SOLICITADAS"/>
  </r>
  <r>
    <x v="4"/>
    <s v="204-4-5"/>
    <n v="10"/>
    <s v="INSECTICIDAS, FUNGICIDAS Y OTROS INSUMOS AGRICOLAS"/>
    <s v="GRAMOXONE HERBICIDA LITRO X 1000 CC"/>
    <n v="10171702"/>
    <s v="MÍNIMA CUANTÍA"/>
    <n v="4"/>
    <n v="2"/>
    <n v="3"/>
    <n v="130500"/>
    <s v="LITRO"/>
    <s v="NO SOLICITADAS"/>
  </r>
  <r>
    <x v="4"/>
    <s v="204-4-5"/>
    <n v="10"/>
    <s v="INSECTICIDAS, FUNGICIDAS Y OTROS INSUMOS AGRICOLAS"/>
    <s v="ELOSAL FUGINCIDA LITRO X 1000CC"/>
    <n v="10171702"/>
    <s v="MÍNIMA CUANTÍA"/>
    <n v="4"/>
    <n v="2"/>
    <n v="2"/>
    <n v="73080"/>
    <s v="LITRO"/>
    <s v="NO SOLICITADAS"/>
  </r>
  <r>
    <x v="4"/>
    <s v="204-4-5"/>
    <n v="10"/>
    <s v="INSECTICIDAS, FUNGICIDAS Y OTROS INSUMOS AGRICOLAS"/>
    <s v="INCESTICIDA AEROSOL X 360"/>
    <n v="10191509"/>
    <s v="MÍNIMA CUANTÍA"/>
    <n v="4"/>
    <n v="2"/>
    <n v="24"/>
    <n v="394632"/>
    <s v="UNIDAD"/>
    <s v="NO SOLICITADAS"/>
  </r>
  <r>
    <x v="4"/>
    <s v="204-4-5"/>
    <n v="10"/>
    <s v="INSECTICIDAS, FUNGICIDAS Y OTROS INSUMOS AGRICOLAS"/>
    <s v="TIERRA NEGRA ABONADA"/>
    <n v="10171504"/>
    <s v="MÍNIMA CUANTÍA"/>
    <n v="6"/>
    <n v="2"/>
    <n v="200"/>
    <n v="1740000"/>
    <s v="UNIDAD"/>
    <s v="NO SOLICITADAS"/>
  </r>
  <r>
    <x v="4"/>
    <s v="204-4-6"/>
    <n v="10"/>
    <s v="LLANTAS Y ACCESORIOS"/>
    <s v="RUEDA  P/N 4BF1½"/>
    <n v="25172500"/>
    <s v="SELECCIÓN ABREVIADA MENOR CUANTÍA"/>
    <n v="9"/>
    <n v="6"/>
    <n v="25"/>
    <n v="659805.25"/>
    <s v="UNIDAD"/>
    <s v="NO SOLICITADAS"/>
  </r>
  <r>
    <x v="4"/>
    <s v="204-4-6"/>
    <n v="10"/>
    <s v="LLANTAS Y ACCESORIOS"/>
    <s v="LLANTAS MONTACARGAS HYSTER 8.25-15 NHS HEAVY DUTY"/>
    <n v="25172500"/>
    <s v="SELECCIÓN ABREVIADA MENOR CUANTÍA"/>
    <n v="9"/>
    <n v="6"/>
    <n v="4"/>
    <n v="3619504.56"/>
    <s v="UNIDAD"/>
    <s v="NO SOLICITADAS"/>
  </r>
  <r>
    <x v="4"/>
    <s v="204-4-6"/>
    <n v="10"/>
    <s v="LLANTAS Y ACCESORIOS"/>
    <s v="LLANTAS DELANTERAS TRACTOR HARLAN 6.50-10 HEAVY DUTY"/>
    <n v="25172500"/>
    <s v="SELECCIÓN ABREVIADA MENOR CUANTÍA"/>
    <n v="9"/>
    <n v="6"/>
    <n v="4"/>
    <n v="2714628.4"/>
    <s v="UNIDAD"/>
    <s v="NO SOLICITADAS"/>
  </r>
  <r>
    <x v="4"/>
    <s v="204-4-6"/>
    <n v="10"/>
    <s v="LLANTAS Y ACCESORIOS"/>
    <s v="LLANTAS GATOR LABRADO PAVIMENTO 22X11.00-10"/>
    <n v="25172500"/>
    <s v="SELECCIÓN ABREVIADA MENOR CUANTÍA"/>
    <n v="9"/>
    <n v="6"/>
    <n v="4"/>
    <n v="2111377.64"/>
    <s v="UNIDAD"/>
    <s v="NO SOLICITADAS"/>
  </r>
  <r>
    <x v="4"/>
    <s v="204-4-6"/>
    <n v="10"/>
    <s v="LLANTAS Y ACCESORIOS"/>
    <s v="LLANTA DELANTERA JHON DEERE 155R12C"/>
    <n v="25172500"/>
    <s v="SELECCIÓN ABREVIADA MENOR CUANTÍA"/>
    <n v="9"/>
    <n v="6"/>
    <n v="2"/>
    <n v="904876.14"/>
    <s v="UNIDAD"/>
    <s v="NO SOLICITADAS"/>
  </r>
  <r>
    <x v="4"/>
    <s v="204-4-6"/>
    <n v="10"/>
    <s v="LLANTAS Y ACCESORIOS"/>
    <s v="LLANTAS TRASERA JHON DEERE LT265-75R16"/>
    <n v="25172500"/>
    <s v="SELECCIÓN ABREVIADA MENOR CUANTÍA"/>
    <n v="9"/>
    <n v="6"/>
    <n v="2"/>
    <n v="904876.14"/>
    <s v="UNIDAD"/>
    <s v="NO SOLICITADAS"/>
  </r>
  <r>
    <x v="4"/>
    <s v="204-4-6"/>
    <n v="10"/>
    <s v="LLANTAS Y ACCESORIOS"/>
    <s v="IMPREVISTOS"/>
    <n v="0"/>
    <s v="MÍNIMA CUANTÍA"/>
    <n v="1"/>
    <n v="6"/>
    <n v="1"/>
    <n v="9931.8700000001118"/>
    <s v="GLOBAL"/>
    <s v=""/>
  </r>
  <r>
    <x v="4"/>
    <s v="204-4-8"/>
    <n v="10"/>
    <s v="MATERIAL QUIRURGICO"/>
    <s v="APLICADORES 100UNIDADES"/>
    <n v="42141504"/>
    <s v="SELECCIÓN ABREVIADA MENOR CUANTÍA"/>
    <n v="9"/>
    <n v="6"/>
    <n v="132"/>
    <n v="189117.72"/>
    <s v="UNIDAD"/>
    <s v="NO SOLICITADAS"/>
  </r>
  <r>
    <x v="4"/>
    <s v="204-4-8"/>
    <n v="10"/>
    <s v="MATERIAL QUIRURGICO"/>
    <s v="IMPREVISTOS"/>
    <n v="0"/>
    <s v="MÍNIMA CUANTÍA"/>
    <n v="1"/>
    <n v="6"/>
    <n v="1"/>
    <n v="882.27999999999884"/>
    <s v="GLOBAL"/>
    <s v=""/>
  </r>
  <r>
    <x v="4"/>
    <s v="204-4-9"/>
    <n v="10"/>
    <s v="MATERIALES DE CONSTRUCCION"/>
    <s v="SOLDADURA ESTAÑO PARA CAUTIN"/>
    <n v="23271807"/>
    <s v="SELECCIÓN ABREVIADA MENOR CUANTÍA"/>
    <n v="3"/>
    <n v="6"/>
    <n v="2"/>
    <n v="36000"/>
    <s v="UNIDAD"/>
    <s v="NO SOLICITADAS"/>
  </r>
  <r>
    <x v="4"/>
    <s v="204-4-9"/>
    <n v="10"/>
    <s v="MATERIALES DE CONSTRUCCION"/>
    <s v="CANDADO 870 "/>
    <n v="46171501"/>
    <s v="SELECCIÓN ABREVIADA MENOR CUANTÍA"/>
    <n v="3"/>
    <n v="6"/>
    <n v="5"/>
    <n v="360000"/>
    <s v="UNIDAD"/>
    <s v="NO SOLICITADAS"/>
  </r>
  <r>
    <x v="4"/>
    <s v="204-4-9"/>
    <n v="10"/>
    <s v="MATERIALES DE CONSTRUCCION"/>
    <s v="LIJAS CAJA X 50"/>
    <n v="27111918"/>
    <s v="SELECCIÓN ABREVIADA MENOR CUANTÍA"/>
    <n v="3"/>
    <n v="6"/>
    <n v="5"/>
    <n v="420000"/>
    <s v="UNIDAD"/>
    <s v="NO SOLICITADAS"/>
  </r>
  <r>
    <x v="4"/>
    <s v="204-4-9"/>
    <n v="10"/>
    <s v="MATERIALES DE CONSTRUCCION"/>
    <s v="CONSTRUCCION Y PLOMERIA"/>
    <n v="30151800"/>
    <s v="SELECCIÓN ABREVIADA MENOR CUANTÍA"/>
    <n v="3"/>
    <n v="6"/>
    <n v="1"/>
    <n v="43413184"/>
    <s v="GLOBAL"/>
    <s v="NO SOLICITADAS"/>
  </r>
  <r>
    <x v="4"/>
    <s v="204-4-9"/>
    <n v="10"/>
    <s v="MATERIALES DE CONSTRUCCION"/>
    <s v="CARPINTERIA"/>
    <n v="11122000"/>
    <s v="SELECCIÓN ABREVIADA MENOR CUANTÍA"/>
    <n v="3"/>
    <n v="6"/>
    <n v="1"/>
    <n v="8000000"/>
    <s v="GLOBAL"/>
    <s v="NO SOLICITADAS"/>
  </r>
  <r>
    <x v="4"/>
    <s v="204-4-9"/>
    <n v="10"/>
    <s v="MATERIALES DE CONSTRUCCION"/>
    <s v="ELECTRICOS"/>
    <n v="39111500"/>
    <s v="SELECCIÓN ABREVIADA MENOR CUANTÍA"/>
    <n v="3"/>
    <n v="6"/>
    <n v="1"/>
    <n v="8000000"/>
    <s v="GLOBAL"/>
    <s v="NO SOLICITADAS"/>
  </r>
  <r>
    <x v="4"/>
    <s v="204-4-9"/>
    <n v="10"/>
    <s v="MATERIALES DE CONSTRUCCION"/>
    <s v="TERMINAL DE ALAMBRE  22-18 AWG REFERENCIA P/N MS25274-1 NSN 5999-01-024-9383 (RED)"/>
    <n v="26121508"/>
    <s v="SELECCIÓN ABREVIADA MENOR CUANTÍA"/>
    <n v="9"/>
    <n v="6"/>
    <n v="300"/>
    <n v="180975"/>
    <s v="UNIDAD"/>
    <s v="NO SOLICITADAS"/>
  </r>
  <r>
    <x v="4"/>
    <s v="204-4-9"/>
    <n v="10"/>
    <s v="MATERIALES DE CONSTRUCCION"/>
    <s v="PAPEL DE LIJA GRANO 80"/>
    <n v="27111918"/>
    <s v="SELECCIÓN ABREVIADA MENOR CUANTÍA"/>
    <n v="9"/>
    <n v="6"/>
    <n v="398"/>
    <n v="900347.6399999999"/>
    <s v="UNIDAD"/>
    <s v="NO SOLICITADAS"/>
  </r>
  <r>
    <x v="4"/>
    <s v="204-4-9"/>
    <n v="10"/>
    <s v="MATERIALES DE CONSTRUCCION"/>
    <s v="PAPEL DE LIJA GRANO 120"/>
    <n v="27111918"/>
    <s v="SELECCIÓN ABREVIADA MENOR CUANTÍA"/>
    <n v="9"/>
    <n v="6"/>
    <n v="350"/>
    <n v="791763"/>
    <s v="UNIDAD"/>
    <s v="NO SOLICITADAS"/>
  </r>
  <r>
    <x v="4"/>
    <s v="204-4-9"/>
    <n v="10"/>
    <s v="MATERIALES DE CONSTRUCCION"/>
    <s v="PAPEL DE LIJA GRANO 180"/>
    <n v="27111918"/>
    <s v="SELECCIÓN ABREVIADA MENOR CUANTÍA"/>
    <n v="9"/>
    <n v="6"/>
    <n v="350"/>
    <n v="791763"/>
    <s v="UNIDAD"/>
    <s v="NO SOLICITADAS"/>
  </r>
  <r>
    <x v="4"/>
    <s v="204-4-9"/>
    <n v="10"/>
    <s v="MATERIALES DE CONSTRUCCION"/>
    <s v="PAPEL DE LIJA GRANO 220"/>
    <n v="27111918"/>
    <s v="SELECCIÓN ABREVIADA MENOR CUANTÍA"/>
    <n v="9"/>
    <n v="6"/>
    <n v="350"/>
    <n v="791763"/>
    <s v="UNIDAD"/>
    <s v="NO SOLICITADAS"/>
  </r>
  <r>
    <x v="4"/>
    <s v="204-4-9"/>
    <n v="10"/>
    <s v="MATERIALES DE CONSTRUCCION"/>
    <s v="PAPEL DE LIJA GRANO 320"/>
    <n v="27111918"/>
    <s v="SELECCIÓN ABREVIADA MENOR CUANTÍA"/>
    <n v="9"/>
    <n v="6"/>
    <n v="350"/>
    <n v="791763"/>
    <s v="UNIDAD"/>
    <s v="NO SOLICITADAS"/>
  </r>
  <r>
    <x v="4"/>
    <s v="204-4-9"/>
    <n v="10"/>
    <s v="MATERIALES DE CONSTRUCCION"/>
    <s v="CINTA SCOTCH  233+  DE  2&quot;"/>
    <n v="31201503"/>
    <s v="SELECCIÓN ABREVIADA MENOR CUANTÍA"/>
    <n v="9"/>
    <n v="6"/>
    <n v="104"/>
    <n v="7842259.3599999994"/>
    <s v="UNIDAD"/>
    <s v="NO SOLICITADAS"/>
  </r>
  <r>
    <x v="4"/>
    <s v="204-4-9"/>
    <n v="10"/>
    <s v="MATERIALES DE CONSTRUCCION"/>
    <s v="CINTA SCOTCH 233 +  DE 1&quot;"/>
    <n v="31201503"/>
    <s v="SELECCIÓN ABREVIADA MENOR CUANTÍA"/>
    <n v="9"/>
    <n v="6"/>
    <n v="100"/>
    <n v="3016253"/>
    <s v="UNIDAD"/>
    <s v="NO SOLICITADAS"/>
  </r>
  <r>
    <x v="4"/>
    <s v="204-4-9"/>
    <n v="10"/>
    <s v="MATERIALES DE CONSTRUCCION"/>
    <s v="CINTA SCOTCH 233 +  DE 1/2&quot;"/>
    <n v="31201503"/>
    <s v="SELECCIÓN ABREVIADA MENOR CUANTÍA"/>
    <n v="9"/>
    <n v="6"/>
    <n v="100"/>
    <n v="2563815"/>
    <s v="UNIDAD"/>
    <s v="NO SOLICITADAS"/>
  </r>
  <r>
    <x v="4"/>
    <s v="204-4-9"/>
    <n v="10"/>
    <s v="MATERIALES DE CONSTRUCCION"/>
    <s v="CABLE NO 12 P/N M2750012 ML3T08"/>
    <n v="26121606"/>
    <s v="SELECCIÓN ABREVIADA MENOR CUANTÍA"/>
    <n v="9"/>
    <n v="6"/>
    <n v="100"/>
    <n v="987052"/>
    <s v="METRO"/>
    <s v="NO SOLICITADAS"/>
  </r>
  <r>
    <x v="4"/>
    <s v="204-4-9"/>
    <n v="10"/>
    <s v="MATERIALES DE CONSTRUCCION"/>
    <s v="CONECTOR RECTO BNC RF REFERENCIA P/N M39012/16-0014"/>
    <n v="39121400"/>
    <s v="SELECCIÓN ABREVIADA MENOR CUANTÍA"/>
    <n v="9"/>
    <n v="6"/>
    <n v="25"/>
    <n v="421890.5"/>
    <s v="UNIDAD"/>
    <s v="NO SOLICITADAS"/>
  </r>
  <r>
    <x v="4"/>
    <s v="204-4-9"/>
    <n v="10"/>
    <s v="MATERIALES DE CONSTRUCCION"/>
    <s v="LIJA AL AGUA NUM 1200 PLIEGO 23 X 28 CM"/>
    <n v="23131500"/>
    <s v="SELECCIÓN ABREVIADA MENOR CUANTÍA"/>
    <n v="9"/>
    <n v="6"/>
    <n v="100"/>
    <n v="150812"/>
    <s v="UNIDAD"/>
    <s v="NO SOLICITADAS"/>
  </r>
  <r>
    <x v="4"/>
    <s v="204-4-9"/>
    <n v="10"/>
    <s v="MATERIALES DE CONSTRUCCION"/>
    <s v="LIJA AL AGUA NUM 1000 PLIEGO 23 X 28 CM"/>
    <n v="23131500"/>
    <s v="SELECCIÓN ABREVIADA MENOR CUANTÍA"/>
    <n v="9"/>
    <n v="6"/>
    <n v="100"/>
    <n v="150812"/>
    <s v="UNIDAD"/>
    <s v="NO SOLICITADAS"/>
  </r>
  <r>
    <x v="4"/>
    <s v="204-4-9"/>
    <n v="10"/>
    <s v="MATERIALES DE CONSTRUCCION"/>
    <s v="LIJA AL AGUA NUM 800 PLIEGO 23 X 28 CM"/>
    <n v="23131500"/>
    <s v="SELECCIÓN ABREVIADA MENOR CUANTÍA"/>
    <n v="9"/>
    <n v="6"/>
    <n v="100"/>
    <n v="150812"/>
    <s v="UNIDAD"/>
    <s v="NO SOLICITADAS"/>
  </r>
  <r>
    <x v="4"/>
    <s v="204-4-9"/>
    <n v="10"/>
    <s v="MATERIALES DE CONSTRUCCION"/>
    <s v="LIJA AL AGUA NUM 600 PLIEGO 23 X 28 CM"/>
    <n v="23131500"/>
    <s v="SELECCIÓN ABREVIADA MENOR CUANTÍA"/>
    <n v="9"/>
    <n v="6"/>
    <n v="100"/>
    <n v="150812"/>
    <s v="UNIDAD"/>
    <s v="NO SOLICITADAS"/>
  </r>
  <r>
    <x v="4"/>
    <s v="204-4-9"/>
    <n v="10"/>
    <s v="MATERIALES DE CONSTRUCCION"/>
    <s v="LIJA AL AGUA NUM 120."/>
    <n v="23131500"/>
    <s v="SELECCIÓN ABREVIADA MENOR CUANTÍA"/>
    <n v="9"/>
    <n v="6"/>
    <n v="80"/>
    <n v="120649.59999999999"/>
    <s v="UNIDAD"/>
    <s v="NO SOLICITADAS"/>
  </r>
  <r>
    <x v="4"/>
    <s v="204-4-9"/>
    <n v="10"/>
    <s v="MATERIALES DE CONSTRUCCION"/>
    <s v="LIJA AL AGUA NUM 240 PLIEGO 23 X 28 CM."/>
    <n v="23131500"/>
    <s v="SELECCIÓN ABREVIADA MENOR CUANTÍA"/>
    <n v="9"/>
    <n v="6"/>
    <n v="80"/>
    <n v="120649.59999999999"/>
    <s v="UNIDAD"/>
    <s v="NO SOLICITADAS"/>
  </r>
  <r>
    <x v="4"/>
    <s v="204-4-9"/>
    <n v="10"/>
    <s v="MATERIALES DE CONSTRUCCION"/>
    <s v="LIJA AL AGUA NUM 350 PLIEGO 23 X 28 CM."/>
    <n v="23131500"/>
    <s v="SELECCIÓN ABREVIADA MENOR CUANTÍA"/>
    <n v="9"/>
    <n v="6"/>
    <n v="80"/>
    <n v="120649.59999999999"/>
    <s v="UNIDAD"/>
    <s v="NO SOLICITADAS"/>
  </r>
  <r>
    <x v="4"/>
    <s v="204-4-9"/>
    <n v="10"/>
    <s v="MATERIALES DE CONSTRUCCION"/>
    <s v="LIJA AL AGUA NUM 400 PLIEGO 23 X 28 CM."/>
    <n v="23131500"/>
    <s v="SELECCIÓN ABREVIADA MENOR CUANTÍA"/>
    <n v="9"/>
    <n v="6"/>
    <n v="80"/>
    <n v="120649.59999999999"/>
    <s v="UNIDAD"/>
    <s v="NO SOLICITADAS"/>
  </r>
  <r>
    <x v="4"/>
    <s v="204-4-9"/>
    <n v="10"/>
    <s v="MATERIALES DE CONSTRUCCION"/>
    <s v="SELLADOR ADHESIVO RTV162(01139)"/>
    <n v="31201600"/>
    <s v="SELECCIÓN ABREVIADA MENOR CUANTÍA"/>
    <n v="9"/>
    <n v="6"/>
    <n v="30"/>
    <n v="1809752.1"/>
    <s v="UNIDAD"/>
    <s v="NO SOLICITADAS"/>
  </r>
  <r>
    <x v="4"/>
    <s v="204-4-9"/>
    <n v="10"/>
    <s v="MATERIALES DE CONSTRUCCION"/>
    <s v="MALLA PLASTICA EXPANDIBLE PARA PROTECCION DE ARNES ELECTRICO   PLUS DE 3/8&quot; COLOR NEGRO. FLAME-RETARDANT POLYESTER (PET) SLEEVING DESIGNED FOR APPLICATIONS UP TO 125ºC."/>
    <n v="11162110"/>
    <s v="SELECCIÓN ABREVIADA MENOR CUANTÍA"/>
    <n v="9"/>
    <n v="6"/>
    <n v="15"/>
    <n v="217308.6"/>
    <s v="METRO"/>
    <s v="NO SOLICITADAS"/>
  </r>
  <r>
    <x v="4"/>
    <s v="204-4-9"/>
    <n v="10"/>
    <s v="MATERIALES DE CONSTRUCCION"/>
    <s v="REVESTIMIENTO ACABADO POLIURETANO C403-1003 B  MIL-PRF 85285   FLAT GREEN #34031"/>
    <n v="31133707"/>
    <s v="SELECCIÓN ABREVIADA MENOR CUANTÍA"/>
    <n v="9"/>
    <n v="6"/>
    <n v="15"/>
    <n v="19002398.850000001"/>
    <s v="UNIDAD"/>
    <s v="NO SOLICITADAS"/>
  </r>
  <r>
    <x v="4"/>
    <s v="204-4-9"/>
    <n v="10"/>
    <s v="MATERIALES DE CONSTRUCCION"/>
    <s v="CABLE NO ELECTRICO ROLLO POR LIBRA"/>
    <n v="26121608"/>
    <s v="SELECCIÓN ABREVIADA MENOR CUANTÍA"/>
    <n v="9"/>
    <n v="6"/>
    <n v="5"/>
    <n v="1730121.6"/>
    <s v="UNIDAD"/>
    <s v="NO SOLICITADAS"/>
  </r>
  <r>
    <x v="4"/>
    <s v="204-4-9"/>
    <n v="10"/>
    <s v="MATERIALES DE CONSTRUCCION"/>
    <s v="CABLE NO ELECTRICO  ROLLO POR LIBRA"/>
    <n v="26121608"/>
    <s v="SELECCIÓN ABREVIADA MENOR CUANTÍA"/>
    <n v="9"/>
    <n v="6"/>
    <n v="10"/>
    <n v="1730121.5"/>
    <s v="UNIDAD"/>
    <s v="NO SOLICITADAS"/>
  </r>
  <r>
    <x v="4"/>
    <s v="204-4-9"/>
    <n v="10"/>
    <s v="MATERIALES DE CONSTRUCCION"/>
    <s v="CINTA ADHESIVA DE COBRE DE 50MM"/>
    <n v="31201500"/>
    <s v="SELECCIÓN ABREVIADA MENOR CUANTÍA"/>
    <n v="9"/>
    <n v="6"/>
    <n v="5"/>
    <n v="926366.9"/>
    <s v="METRO"/>
    <s v="NO SOLICITADAS"/>
  </r>
  <r>
    <x v="4"/>
    <s v="204-4-9"/>
    <n v="10"/>
    <s v="MATERIALES DE CONSTRUCCION"/>
    <s v="ADHESIVO INSTANTÁNEO 495  DE USO GENERAL, BAJA VISCOSIDAD. OFRECE ADHESIÓN RÁPIDA EN UNA AMPLIA VARIEDAD DE MATERIALES."/>
    <n v="31211704"/>
    <s v="SELECCIÓN ABREVIADA MENOR CUANTÍA"/>
    <n v="9"/>
    <n v="6"/>
    <n v="5"/>
    <n v="678657.10000000009"/>
    <s v="UNIDAD"/>
    <s v="NO SOLICITADAS"/>
  </r>
  <r>
    <x v="4"/>
    <s v="204-4-9"/>
    <n v="10"/>
    <s v="MATERIALES DE CONSTRUCCION"/>
    <s v="CABLE NO ELECTRICO  * 1 LIBRA"/>
    <n v="26121608"/>
    <s v="SELECCIÓN ABREVIADA MENOR CUANTÍA"/>
    <n v="9"/>
    <n v="6"/>
    <n v="10"/>
    <n v="452438"/>
    <s v="UNIDAD"/>
    <s v="NO SOLICITADAS"/>
  </r>
  <r>
    <x v="4"/>
    <s v="204-4-9"/>
    <n v="10"/>
    <s v="MATERIALES DE CONSTRUCCION"/>
    <s v="BURIL CARBUROID  IZQUIERDO"/>
    <n v="27113103"/>
    <s v="SELECCIÓN ABREVIADA MENOR CUANTÍA"/>
    <n v="9"/>
    <n v="6"/>
    <n v="5"/>
    <n v="226219"/>
    <s v="UNIDAD"/>
    <s v="NO SOLICITADAS"/>
  </r>
  <r>
    <x v="4"/>
    <s v="204-4-9"/>
    <n v="10"/>
    <s v="MATERIALES DE CONSTRUCCION"/>
    <s v="BURIL CARBUROID DERECHO"/>
    <n v="27113103"/>
    <s v="SELECCIÓN ABREVIADA MENOR CUANTÍA"/>
    <n v="9"/>
    <n v="6"/>
    <n v="10"/>
    <n v="82946.900000000009"/>
    <s v="UNIDAD"/>
    <s v="NO SOLICITADAS"/>
  </r>
  <r>
    <x v="4"/>
    <s v="204-4-9"/>
    <n v="10"/>
    <s v="MATERIALES DE CONSTRUCCION"/>
    <s v="CINTA PRESION TAPE PRESSURE SENSITIVE"/>
    <n v="60121153"/>
    <s v="SELECCIÓN ABREVIADA MENOR CUANTÍA"/>
    <n v="9"/>
    <n v="6"/>
    <n v="9"/>
    <n v="169664.22000000003"/>
    <s v="UNIDAD"/>
    <s v="NO SOLICITADAS"/>
  </r>
  <r>
    <x v="4"/>
    <s v="204-4-9"/>
    <n v="10"/>
    <s v="MATERIALES DE CONSTRUCCION"/>
    <s v="ACOPLE HEMBRA  P/N 1226-202"/>
    <n v="31163003"/>
    <s v="SELECCIÓN ABREVIADA MENOR CUANTÍA"/>
    <n v="9"/>
    <n v="6"/>
    <n v="6"/>
    <n v="1583533.2000000002"/>
    <s v="UNIDAD"/>
    <s v="NO SOLICITADAS"/>
  </r>
  <r>
    <x v="4"/>
    <s v="204-4-9"/>
    <n v="10"/>
    <s v="MATERIALES DE CONSTRUCCION"/>
    <s v="CONECTOR ALTA PRESION   P/N K-3706"/>
    <n v="31163100"/>
    <s v="SELECCIÓN ABREVIADA MENOR CUANTÍA"/>
    <n v="9"/>
    <n v="6"/>
    <n v="6"/>
    <n v="814388.52"/>
    <s v="UNIDAD"/>
    <s v="NO SOLICITADAS"/>
  </r>
  <r>
    <x v="4"/>
    <s v="204-4-9"/>
    <n v="10"/>
    <s v="MATERIALES DE CONSTRUCCION"/>
    <s v="REVESTIMIENTO COATING MIL-PRF-85285D TIPOIV AZUL CLARO # 15182 GALLON EN KIT "/>
    <n v="31211504"/>
    <s v="SELECCIÓN ABREVIADA MENOR CUANTÍA"/>
    <n v="9"/>
    <n v="6"/>
    <n v="5"/>
    <n v="6032507.5999999996"/>
    <s v="UNIDAD"/>
    <s v="NO SOLICITADAS"/>
  </r>
  <r>
    <x v="4"/>
    <s v="204-4-9"/>
    <n v="10"/>
    <s v="MATERIALES DE CONSTRUCCION"/>
    <s v="REVESTIMIENTO COATING POLYURETHANE FINISH C403-1000 B MIL-PRF 85285  FLAT BLACK #37038"/>
    <n v="31211504"/>
    <s v="SELECCIÓN ABREVIADA MENOR CUANTÍA"/>
    <n v="9"/>
    <n v="6"/>
    <n v="5"/>
    <n v="5655475.8499999996"/>
    <s v="UNIDAD"/>
    <s v="NO SOLICITADAS"/>
  </r>
  <r>
    <x v="4"/>
    <s v="204-4-9"/>
    <n v="10"/>
    <s v="MATERIALES DE CONSTRUCCION"/>
    <s v="CINTA DE ALUMINIO 3M 425 FOIL TAPE, 2 X 55 "/>
    <n v="31201530"/>
    <s v="SELECCIÓN ABREVIADA MENOR CUANTÍA"/>
    <n v="9"/>
    <n v="6"/>
    <n v="7"/>
    <n v="2164162.0700000003"/>
    <s v="UNIDAD"/>
    <s v="NO SOLICITADAS"/>
  </r>
  <r>
    <x v="4"/>
    <s v="204-4-9"/>
    <n v="10"/>
    <s v="MATERIALES DE CONSTRUCCION"/>
    <s v="CINTA DE ALUMINIO 3M 425  FOIL TAPE 1 X 60"/>
    <n v="31201530"/>
    <s v="SELECCIÓN ABREVIADA MENOR CUANTÍA"/>
    <n v="9"/>
    <n v="6"/>
    <n v="9"/>
    <n v="1425179.8800000001"/>
    <s v="UNIDAD"/>
    <s v="NO SOLICITADAS"/>
  </r>
  <r>
    <x v="4"/>
    <s v="204-4-9"/>
    <n v="10"/>
    <s v="MATERIALES DE CONSTRUCCION"/>
    <s v="REVESTIMIENTO  POLYURETHANE FINISH C403-1002 B MIL PRF 85285 AIRCRAFT FLAT GRAY 36231"/>
    <n v="31211504"/>
    <s v="SELECCIÓN ABREVIADA MENOR CUANTÍA"/>
    <n v="9"/>
    <n v="6"/>
    <n v="7"/>
    <n v="10029043.85"/>
    <s v="UNIDAD"/>
    <s v="NO SOLICITADAS"/>
  </r>
  <r>
    <x v="4"/>
    <s v="204-4-9"/>
    <n v="10"/>
    <s v="MATERIALES DE CONSTRUCCION"/>
    <s v="ADHESIVO 1/4 RTV133-300ML"/>
    <n v="31201600"/>
    <s v="SELECCIÓN ABREVIADA MENOR CUANTÍA"/>
    <n v="9"/>
    <n v="6"/>
    <n v="2"/>
    <n v="1206501.52"/>
    <s v="UNIDAD"/>
    <s v="NO SOLICITADAS"/>
  </r>
  <r>
    <x v="4"/>
    <s v="204-4-9"/>
    <n v="10"/>
    <s v="MATERIALES DE CONSTRUCCION"/>
    <s v="COMPUESTO DE SELLADO PART#: RTV-162-3TG 2.8 OZ TUBE"/>
    <n v="31211704"/>
    <s v="SELECCIÓN ABREVIADA MENOR CUANTÍA"/>
    <n v="9"/>
    <n v="6"/>
    <n v="4"/>
    <n v="452438.04"/>
    <s v="UNIDAD"/>
    <s v="NO SOLICITADAS"/>
  </r>
  <r>
    <x v="4"/>
    <s v="204-4-9"/>
    <n v="10"/>
    <s v="MATERIALES DE CONSTRUCCION"/>
    <s v="ADHESIVO INSTANTÁNEO 495  DE USO GENERAL, BAJA VISCOSIDAD. OFRECE ADHESIÓN RÁPIDA EN UNA AMPLIA VARIEDAD DE MATERIALES."/>
    <n v="31201600"/>
    <s v="SELECCIÓN ABREVIADA MENOR CUANTÍA"/>
    <n v="9"/>
    <n v="6"/>
    <n v="4"/>
    <n v="271462.84000000003"/>
    <s v="UNIDAD"/>
    <s v="NO SOLICITADAS"/>
  </r>
  <r>
    <x v="4"/>
    <s v="204-4-9"/>
    <n v="10"/>
    <s v="MATERIALES DE CONSTRUCCION"/>
    <s v="BURIL CUADRADO HSS 5/16"/>
    <n v="27111910"/>
    <s v="SELECCIÓN ABREVIADA MENOR CUANTÍA"/>
    <n v="9"/>
    <n v="6"/>
    <n v="4"/>
    <n v="180975.2"/>
    <s v="UNIDAD"/>
    <s v="NO SOLICITADAS"/>
  </r>
  <r>
    <x v="4"/>
    <s v="204-4-9"/>
    <n v="10"/>
    <s v="MATERIALES DE CONSTRUCCION"/>
    <s v="BURIL CUADRADO HSS 3/8"/>
    <n v="27111910"/>
    <s v="SELECCIÓN ABREVIADA MENOR CUANTÍA"/>
    <n v="9"/>
    <n v="6"/>
    <n v="4"/>
    <n v="180975.2"/>
    <s v="UNIDAD"/>
    <s v="NO SOLICITADAS"/>
  </r>
  <r>
    <x v="4"/>
    <s v="204-4-9"/>
    <n v="10"/>
    <s v="MATERIALES DE CONSTRUCCION"/>
    <s v="DISCO DE LIJAR PARA CAPA TRANSPARENTE TRIZACT™ HOOKIT™ DE 3M™, P1500, 5 EN GRANO, 02095 X CAJA DE 25 UNIDADES"/>
    <n v="23131500"/>
    <s v="SELECCIÓN ABREVIADA MENOR CUANTÍA"/>
    <n v="9"/>
    <n v="6"/>
    <n v="3"/>
    <n v="904876.14"/>
    <s v="UNIDAD"/>
    <s v="NO SOLICITADAS"/>
  </r>
  <r>
    <x v="4"/>
    <s v="204-4-9"/>
    <n v="10"/>
    <s v="MATERIALES DE CONSTRUCCION"/>
    <s v="CABLE NO ELECTRICO  * LIBRA"/>
    <n v="26121608"/>
    <s v="SELECCIÓN ABREVIADA MENOR CUANTÍA"/>
    <n v="9"/>
    <n v="6"/>
    <n v="3"/>
    <n v="678657.09"/>
    <s v="UNIDAD"/>
    <s v="NO SOLICITADAS"/>
  </r>
  <r>
    <x v="4"/>
    <s v="204-4-9"/>
    <n v="10"/>
    <s v="MATERIALES DE CONSTRUCCION"/>
    <s v="ADHESIVO * 3 ONZ 8040-00-144-9774 8040-00-145-0020"/>
    <n v="31201600"/>
    <s v="SELECCIÓN ABREVIADA MENOR CUANTÍA"/>
    <n v="9"/>
    <n v="6"/>
    <n v="1"/>
    <n v="226219.03"/>
    <s v="UNIDAD"/>
    <s v="NO SOLICITADAS"/>
  </r>
  <r>
    <x v="4"/>
    <s v="204-4-9"/>
    <n v="10"/>
    <s v="MATERIALES DE CONSTRUCCION"/>
    <s v="REVESTIMIENTO RESISTENTE A LA CORROSIÓN QUART BOTTLE"/>
    <n v="12164201"/>
    <s v="SELECCIÓN ABREVIADA MENOR CUANTÍA"/>
    <n v="9"/>
    <n v="6"/>
    <n v="3"/>
    <n v="226219.02"/>
    <s v="UNIDAD"/>
    <s v="NO SOLICITADAS"/>
  </r>
  <r>
    <x v="4"/>
    <s v="204-4-9"/>
    <n v="10"/>
    <s v="MATERIALES DE CONSTRUCCION"/>
    <s v="BURIL CUADRADO HSS 3/16"/>
    <n v="27111910"/>
    <s v="SELECCIÓN ABREVIADA MENOR CUANTÍA"/>
    <n v="9"/>
    <n v="6"/>
    <n v="2"/>
    <n v="90487.6"/>
    <s v="UNIDAD"/>
    <s v="NO SOLICITADAS"/>
  </r>
  <r>
    <x v="4"/>
    <s v="204-4-9"/>
    <n v="10"/>
    <s v="MATERIALES DE CONSTRUCCION"/>
    <s v="ADHESIVO 2.8 OZ TUBE 8040-00-225-4548"/>
    <n v="31201600"/>
    <s v="SELECCIÓN ABREVIADA MENOR CUANTÍA"/>
    <n v="9"/>
    <n v="6"/>
    <n v="3"/>
    <n v="90487.59"/>
    <s v="UNIDAD"/>
    <s v="NO SOLICITADAS"/>
  </r>
  <r>
    <x v="4"/>
    <s v="204-4-9"/>
    <n v="10"/>
    <s v="MATERIALES DE CONSTRUCCION"/>
    <s v="ADHESIVO (01139) RTV106 2.8 OZ"/>
    <n v="31211704"/>
    <s v="SELECCIÓN ABREVIADA MENOR CUANTÍA"/>
    <n v="9"/>
    <n v="6"/>
    <n v="3"/>
    <n v="4524380.6999999993"/>
    <s v="UNIDAD"/>
    <s v="NO SOLICITADAS"/>
  </r>
  <r>
    <x v="4"/>
    <s v="204-4-9"/>
    <n v="10"/>
    <s v="MATERIALES DE CONSTRUCCION"/>
    <s v="ADHESIVE EA9309.3NA, CLASS II B 33564 NSN 8040-01-163-3481 * KIT "/>
    <n v="31201601"/>
    <s v="SELECCIÓN ABREVIADA MENOR CUANTÍA"/>
    <n v="9"/>
    <n v="6"/>
    <n v="2"/>
    <n v="2262190.34"/>
    <s v="UNIDAD"/>
    <s v="NO SOLICITADAS"/>
  </r>
  <r>
    <x v="4"/>
    <s v="204-4-9"/>
    <n v="10"/>
    <s v="MATERIALES DE CONSTRUCCION"/>
    <s v="ADHESIVO EPOCAST 50A (CAGE 99384) NSN 8040-00-148-9849 * KIT"/>
    <n v="31201600"/>
    <s v="SELECCIÓN ABREVIADA MENOR CUANTÍA"/>
    <n v="9"/>
    <n v="6"/>
    <n v="1"/>
    <n v="1658939.59"/>
    <s v="UNIDAD"/>
    <s v="NO SOLICITADAS"/>
  </r>
  <r>
    <x v="4"/>
    <s v="204-4-9"/>
    <n v="10"/>
    <s v="MATERIALES DE CONSTRUCCION"/>
    <s v="ADHESIVO 8040-01-163-3481 *KIT"/>
    <n v="31201600"/>
    <s v="SELECCIÓN ABREVIADA MENOR CUANTÍA"/>
    <n v="9"/>
    <n v="6"/>
    <n v="1"/>
    <n v="904876.14"/>
    <s v="UNIDAD"/>
    <s v="NO SOLICITADAS"/>
  </r>
  <r>
    <x v="4"/>
    <s v="204-4-9"/>
    <n v="10"/>
    <s v="MATERIALES DE CONSTRUCCION"/>
    <s v="REVESTIMIENTO PRIMER GALON"/>
    <n v="31201600"/>
    <s v="SELECCIÓN ABREVIADA MENOR CUANTÍA"/>
    <n v="9"/>
    <n v="6"/>
    <n v="2"/>
    <n v="346869.18"/>
    <s v="UNIDAD"/>
    <s v="NO SOLICITADAS"/>
  </r>
  <r>
    <x v="4"/>
    <s v="204-4-9"/>
    <n v="10"/>
    <s v="MATERIALES DE CONSTRUCCION"/>
    <s v="ACOPLE SET COUPLING  P/N 39121219"/>
    <n v="31163000"/>
    <s v="SELECCIÓN ABREVIADA MENOR CUANTÍA"/>
    <n v="9"/>
    <n v="6"/>
    <n v="2"/>
    <n v="196056.48"/>
    <s v="UNIDAD"/>
    <s v="NO SOLICITADAS"/>
  </r>
  <r>
    <x v="4"/>
    <s v="204-4-9"/>
    <n v="10"/>
    <s v="MATERIALES DE CONSTRUCCION"/>
    <s v="ADHESIVO  TAPE PRESSURE SENSITIVE(52152) 8663_x000a_MB-SS, 4X36 NSN 7510-01-326-1568 (CINTA POLIURETANO PALAS R/C)"/>
    <n v="31201600"/>
    <s v="SELECCIÓN ABREVIADA MENOR CUANTÍA"/>
    <n v="9"/>
    <n v="6"/>
    <n v="1"/>
    <n v="3016253.8"/>
    <s v="UNIDAD"/>
    <s v="NO SOLICITADAS"/>
  </r>
  <r>
    <x v="4"/>
    <s v="204-4-9"/>
    <n v="10"/>
    <s v="MATERIALES DE CONSTRUCCION"/>
    <s v="REVESTIMIENTO  MIL-PRF-85285D TIPOIV AZUL OSCURO # 15048 GALLON KIT"/>
    <n v="31211504"/>
    <s v="SELECCIÓN ABREVIADA MENOR CUANTÍA"/>
    <n v="9"/>
    <n v="6"/>
    <n v="1"/>
    <n v="1206501.52"/>
    <s v="UNIDAD"/>
    <s v="NO SOLICITADAS"/>
  </r>
  <r>
    <x v="4"/>
    <s v="204-4-9"/>
    <n v="10"/>
    <s v="MATERIALES DE CONSTRUCCION"/>
    <s v="REVESTIMIENTO MIL-PRF-85285D TIPOIV BLACK #17038 GALLON KIT"/>
    <n v="31211504"/>
    <s v="SELECCIÓN ABREVIADA MENOR CUANTÍA"/>
    <n v="9"/>
    <n v="6"/>
    <n v="1"/>
    <n v="1206501.52"/>
    <s v="UNIDAD"/>
    <s v="NO SOLICITADAS"/>
  </r>
  <r>
    <x v="4"/>
    <s v="204-4-9"/>
    <n v="10"/>
    <s v="MATERIALES DE CONSTRUCCION"/>
    <s v="REVESTIMIENTO MIL-PRF-85285D TIPOIV GRAY #16231 GALLON KIT"/>
    <n v="31211504"/>
    <s v="SELECCIÓN ABREVIADA MENOR CUANTÍA"/>
    <n v="9"/>
    <n v="6"/>
    <n v="2"/>
    <n v="2413003.04"/>
    <s v="UNIDAD"/>
    <s v="NO SOLICITADAS"/>
  </r>
  <r>
    <x v="4"/>
    <s v="204-4-9"/>
    <n v="10"/>
    <s v="MATERIALES DE CONSTRUCCION"/>
    <s v="CONECTOR HEMBRA  AC  P/N R67G36E"/>
    <n v="39121400"/>
    <s v="SELECCIÓN ABREVIADA MENOR CUANTÍA"/>
    <n v="9"/>
    <n v="6"/>
    <n v="1"/>
    <n v="678657.1"/>
    <s v="UNIDAD"/>
    <s v="NO SOLICITADAS"/>
  </r>
  <r>
    <x v="4"/>
    <s v="204-4-9"/>
    <n v="10"/>
    <s v="MATERIALES DE CONSTRUCCION"/>
    <s v="CONECTOR HEMBRA  DC  P/N R65G3E"/>
    <n v="39121400"/>
    <s v="SELECCIÓN ABREVIADA MENOR CUANTÍA"/>
    <n v="9"/>
    <n v="6"/>
    <n v="1"/>
    <n v="565547.57999999996"/>
    <s v="UNIDAD"/>
    <s v="NO SOLICITADAS"/>
  </r>
  <r>
    <x v="4"/>
    <s v="204-4-9"/>
    <n v="10"/>
    <s v="MATERIALES DE CONSTRUCCION"/>
    <s v="REVESTIMIENTO RESISTENTE CORROSION POR KIT 8030-00-779-4699"/>
    <n v="31211504"/>
    <s v="SELECCIÓN ABREVIADA MENOR CUANTÍA"/>
    <n v="9"/>
    <n v="6"/>
    <n v="1"/>
    <n v="527844.41"/>
    <s v="UNIDAD"/>
    <s v="NO SOLICITADAS"/>
  </r>
  <r>
    <x v="4"/>
    <s v="204-4-9"/>
    <n v="10"/>
    <s v="MATERIALES DE CONSTRUCCION"/>
    <s v="CABLE DE FRENADO(V52793 #05-048338)  285845"/>
    <n v="26121600"/>
    <s v="SELECCIÓN ABREVIADA MENOR CUANTÍA"/>
    <n v="9"/>
    <n v="6"/>
    <n v="1"/>
    <n v="271462.84000000003"/>
    <s v="UNIDAD"/>
    <s v="NO SOLICITADAS"/>
  </r>
  <r>
    <x v="4"/>
    <s v="204-4-9"/>
    <n v="10"/>
    <s v="MATERIALES DE CONSTRUCCION"/>
    <s v="CONECTOR GIRATORIO DE AIRE  ¼” YA502M"/>
    <n v="39121400"/>
    <s v="SELECCIÓN ABREVIADA MENOR CUANTÍA"/>
    <n v="9"/>
    <n v="6"/>
    <n v="1"/>
    <n v="82946.97"/>
    <s v="UNIDAD"/>
    <s v="NO SOLICITADAS"/>
  </r>
  <r>
    <x v="4"/>
    <s v="204-4-9"/>
    <n v="10"/>
    <s v="MATERIALES DE CONSTRUCCION"/>
    <s v="REFLECTOR PARA SEGURIDAD PERIMETRAL"/>
    <n v="39111611"/>
    <s v="MÍNIMA CUANTÍA"/>
    <n v="6"/>
    <n v="2"/>
    <n v="9"/>
    <n v="9000000"/>
    <s v="UNIDAD"/>
    <s v="NO SOLICITADAS"/>
  </r>
  <r>
    <x v="4"/>
    <s v="204-4-9"/>
    <n v="10"/>
    <s v="MATERIALES DE CONSTRUCCION"/>
    <s v="IMPREVISTOS"/>
    <n v="0"/>
    <s v="MÍNIMA CUANTÍA"/>
    <n v="1"/>
    <n v="6"/>
    <n v="1"/>
    <n v="532016.35000000265"/>
    <s v="GLOBAL"/>
    <s v=""/>
  </r>
  <r>
    <x v="4"/>
    <s v="204-4-9"/>
    <n v="10"/>
    <s v="MATERIALES DE CONSTRUCCION"/>
    <s v="10ADHESIVE EA9309.3NA, CLASS II B 33564 NSN 8040-01-163-3481 * KIT  QUART CAN"/>
    <n v="31201601"/>
    <s v="MÍNIMA CUANTÍA"/>
    <n v="7"/>
    <n v="3"/>
    <n v="9"/>
    <n v="10179856.529999999"/>
    <s v="UNIDAD"/>
    <s v="NO SOLICITADAS"/>
  </r>
  <r>
    <x v="4"/>
    <s v="204-4-12"/>
    <n v="10"/>
    <s v="MATERIALES REACTIVOS DE LABORATORIO Y QUÍMICOS"/>
    <s v="ALCOHOL  ISOPROPILICO INDUSTRIAL"/>
    <n v="12352104"/>
    <s v="MÍNIMA CUANTÍA"/>
    <n v="3"/>
    <n v="4"/>
    <n v="20"/>
    <n v="476000"/>
    <s v="LITRO"/>
    <s v="NO SOLICITADAS"/>
  </r>
  <r>
    <x v="4"/>
    <s v="204-4-12"/>
    <n v="10"/>
    <s v="MATERIALES REACTIVOS DE LABORATORIO Y QUÍMICOS"/>
    <s v="NITROGENO "/>
    <n v="12141903"/>
    <s v="SELECCIÓN ABREVIADA MENOR CUANTÍA"/>
    <n v="9"/>
    <n v="6"/>
    <n v="952"/>
    <n v="18126080"/>
    <s v="METRO CUBICO"/>
    <s v="NO SOLICITADAS"/>
  </r>
  <r>
    <x v="4"/>
    <s v="204-4-12"/>
    <n v="10"/>
    <s v="MATERIALES REACTIVOS DE LABORATORIO Y QUÍMICOS"/>
    <s v="SPRAY/ ZIN CHROMATE PRIMER TTP1757 YELLOW"/>
    <n v="31211507"/>
    <s v="SELECCIÓN ABREVIADA MENOR CUANTÍA"/>
    <n v="9"/>
    <n v="6"/>
    <n v="40"/>
    <n v="1523200"/>
    <s v="UNIDAD"/>
    <s v="NO SOLICITADAS"/>
  </r>
  <r>
    <x v="4"/>
    <s v="204-4-12"/>
    <n v="10"/>
    <s v="MATERIALES REACTIVOS DE LABORATORIO Y QUÍMICOS"/>
    <s v="COMPONENTE PREVENTIVO DE CORROSION "/>
    <n v="12163600"/>
    <s v="SELECCIÓN ABREVIADA MENOR CUANTÍA"/>
    <n v="9"/>
    <n v="6"/>
    <n v="25"/>
    <n v="1963500"/>
    <s v="UNIDAD"/>
    <s v="NO SOLICITADAS"/>
  </r>
  <r>
    <x v="4"/>
    <s v="204-4-12"/>
    <n v="10"/>
    <s v="MATERIALES REACTIVOS DE LABORATORIO Y QUÍMICOS"/>
    <s v="OXIGENO"/>
    <n v="12141904"/>
    <s v="SELECCIÓN ABREVIADA MENOR CUANTÍA"/>
    <n v="9"/>
    <n v="6"/>
    <n v="502"/>
    <n v="8064630"/>
    <s v="METRO CUBICO"/>
    <s v="NO SOLICITADAS"/>
  </r>
  <r>
    <x v="4"/>
    <s v="204-4-12"/>
    <n v="10"/>
    <s v="MATERIALES REACTIVOS DE LABORATORIO Y QUÍMICOS"/>
    <s v="ACETONA TECNICA  (81346) ASTM D329 "/>
    <n v="51102710"/>
    <s v="SELECCIÓN ABREVIADA MENOR CUANTÍA"/>
    <n v="9"/>
    <n v="6"/>
    <n v="5"/>
    <n v="1499995"/>
    <s v="GLOBAL"/>
    <s v="NO SOLICITADAS"/>
  </r>
  <r>
    <x v="4"/>
    <s v="204-4-12"/>
    <n v="10"/>
    <s v="MATERIALES REACTIVOS DE LABORATORIO Y QUÍMICOS"/>
    <s v="RECUBRIMIENTO EPOXY PRIMER COATING KIT  MIL-P-23377 P-1004 KIT X GALON"/>
    <n v="31201600"/>
    <s v="SELECCIÓN ABREVIADA MENOR CUANTÍA"/>
    <n v="9"/>
    <n v="6"/>
    <n v="1"/>
    <n v="603330"/>
    <s v="UNIDAD"/>
    <s v="NO SOLICITADAS"/>
  </r>
  <r>
    <x v="4"/>
    <s v="204-4-12"/>
    <n v="10"/>
    <s v="MATERIALES REACTIVOS DE LABORATORIO Y QUÍMICOS"/>
    <s v="COMPONENTE PREVENTIVO DE CORROSION * 1 PINT"/>
    <n v="12163600"/>
    <s v="SELECCIÓN ABREVIADA MENOR CUANTÍA"/>
    <n v="9"/>
    <n v="6"/>
    <n v="7"/>
    <n v="1666000"/>
    <s v="UNIDAD"/>
    <s v="NO SOLICITADAS"/>
  </r>
  <r>
    <x v="4"/>
    <s v="204-4-12"/>
    <n v="10"/>
    <s v="MATERIALES REACTIVOS DE LABORATORIO Y QUÍMICOS"/>
    <s v="COMPONENTE PREVENTIVO DE CORROSION POR 16 OZ"/>
    <n v="12163600"/>
    <s v="SELECCIÓN ABREVIADA MENOR CUANTÍA"/>
    <n v="9"/>
    <n v="6"/>
    <n v="4"/>
    <n v="380800"/>
    <s v="UNIDAD"/>
    <s v="NO SOLICITADAS"/>
  </r>
  <r>
    <x v="4"/>
    <s v="204-4-12"/>
    <n v="10"/>
    <s v="MATERIALES REACTIVOS DE LABORATORIO Y QUÍMICOS"/>
    <s v="CORROSION PREVENTIVE COMPOUND POR 1/4 GAL"/>
    <n v="12163600"/>
    <s v="SELECCIÓN ABREVIADA MENOR CUANTÍA"/>
    <n v="9"/>
    <n v="6"/>
    <n v="9"/>
    <n v="1713600"/>
    <s v="UNIDAD"/>
    <s v="NO SOLICITADAS"/>
  </r>
  <r>
    <x v="4"/>
    <s v="204-4-12"/>
    <n v="10"/>
    <s v="MATERIALES REACTIVOS DE LABORATORIO Y QUÍMICOS"/>
    <s v="GAS BUTANO, GAS UNIVERSAL PARA SOLDADORES &quot;CAUTIN&quot; 300ML, REFERENCIA GBUT"/>
    <n v="15111505"/>
    <s v="SELECCIÓN ABREVIADA MENOR CUANTÍA"/>
    <n v="9"/>
    <n v="6"/>
    <n v="10"/>
    <n v="69020"/>
    <s v="UNIDAD"/>
    <s v="NO SOLICITADAS"/>
  </r>
  <r>
    <x v="4"/>
    <s v="204-4-12"/>
    <n v="10"/>
    <s v="MATERIALES REACTIVOS DE LABORATORIO Y QUÍMICOS"/>
    <s v="INSUMOS DE TESTEO14AM PREPARED BATH  CAJAS  X 12 EA"/>
    <n v="41115807"/>
    <s v="SELECCIÓN ABREVIADA MENOR CUANTÍA"/>
    <n v="9"/>
    <n v="6"/>
    <n v="2"/>
    <n v="2380000"/>
    <s v="UNIDAD"/>
    <s v="NO SOLICITADAS"/>
  </r>
  <r>
    <x v="4"/>
    <s v="204-4-12"/>
    <n v="10"/>
    <s v="MATERIALES REACTIVOS DE LABORATORIO Y QUÍMICOS"/>
    <s v="LIQUIDO PENETRANTE DE INSPECCION  SPOTCHECK SKC-S CLEANER CAJAS  X 6 EA"/>
    <n v="41115807"/>
    <s v="SELECCIÓN ABREVIADA MENOR CUANTÍA"/>
    <n v="9"/>
    <n v="6"/>
    <n v="2"/>
    <n v="842520"/>
    <s v="UNIDAD"/>
    <s v="NO SOLICITADAS"/>
  </r>
  <r>
    <x v="4"/>
    <s v="204-4-12"/>
    <n v="10"/>
    <s v="MATERIALES REACTIVOS DE LABORATORIO Y QUÍMICOS"/>
    <s v="REVELADOR  SKD-S2 DEVELOPER  CAJAS  X 12 EA"/>
    <n v="41115807"/>
    <s v="SELECCIÓN ABREVIADA MENOR CUANTÍA"/>
    <n v="9"/>
    <n v="6"/>
    <n v="2"/>
    <n v="1904000"/>
    <s v="UNIDAD"/>
    <s v="NO SOLICITADAS"/>
  </r>
  <r>
    <x v="4"/>
    <s v="204-4-12"/>
    <n v="10"/>
    <s v="MATERIALES REACTIVOS DE LABORATORIO Y QUÍMICOS"/>
    <s v="ALCOHOL ISOPROPILICO TECHNICAL CANECA * 55 GALONES"/>
    <n v="12191601"/>
    <s v="SELECCIÓN ABREVIADA MENOR CUANTÍA"/>
    <n v="9"/>
    <n v="6"/>
    <n v="5"/>
    <n v="17255000"/>
    <s v="UNIDAD"/>
    <s v="NO SOLICITADAS"/>
  </r>
  <r>
    <x v="4"/>
    <s v="204-4-12"/>
    <n v="10"/>
    <s v="MATERIALES REACTIVOS DE LABORATORIO Y QUÍMICOS"/>
    <s v="ZYGLO ZL-37 POST   EMULSIFICABLE FLUORESCENT PENETRANT  CANECA POR 5 GALONES"/>
    <n v="41115807"/>
    <s v="SELECCIÓN ABREVIADA MENOR CUANTÍA"/>
    <n v="9"/>
    <n v="6"/>
    <n v="1"/>
    <n v="2975000"/>
    <s v="UNIDAD"/>
    <s v="NO SOLICITADAS"/>
  </r>
  <r>
    <x v="4"/>
    <s v="204-4-12"/>
    <n v="10"/>
    <s v="MATERIALES REACTIVOS DE LABORATORIO Y QUÍMICOS"/>
    <s v="COMPONENTE PREVENTIVO DE CORROSION  POR 1/4 GAL"/>
    <n v="12163600"/>
    <s v="SELECCIÓN ABREVIADA MENOR CUANTÍA"/>
    <n v="9"/>
    <n v="6"/>
    <n v="1"/>
    <n v="119000"/>
    <s v="UNIDAD"/>
    <s v="NO SOLICITADAS"/>
  </r>
  <r>
    <x v="4"/>
    <s v="204-4-12"/>
    <n v="10"/>
    <s v="MATERIALES REACTIVOS DE LABORATORIO Y QUÍMICOS"/>
    <s v="REMOVEDOR PINTURA  HYBRIDSTRIP DR (DRUMP) X CANECA 20 GALONES"/>
    <n v="31211801"/>
    <s v="SELECCIÓN ABREVIADA MENOR CUANTÍA"/>
    <n v="9"/>
    <n v="6"/>
    <n v="2"/>
    <n v="5950000"/>
    <s v="UNIDAD"/>
    <s v="NO SOLICITADAS"/>
  </r>
  <r>
    <x v="4"/>
    <s v="204-4-12"/>
    <n v="10"/>
    <s v="MATERIALES REACTIVOS DE LABORATORIO Y QUÍMICOS"/>
    <s v="COMPUESTO DE SELLADO Y REVESTIMIENTO, P/S 870 B-12  MODEL 654-6-OZ SEMKIT, "/>
    <n v="31201601"/>
    <s v="SELECCIÓN ABREVIADA MENOR CUANTÍA"/>
    <n v="9"/>
    <n v="6"/>
    <n v="1"/>
    <n v="238000"/>
    <s v="UNIDAD"/>
    <s v="NO SOLICITADAS"/>
  </r>
  <r>
    <x v="4"/>
    <s v="204-4-12"/>
    <n v="10"/>
    <s v="MATERIALES REACTIVOS DE LABORATORIO Y QUÍMICOS"/>
    <s v="COMPUESTO DE REMOCION DE CORROSION POR 5 GAL"/>
    <n v="47101606"/>
    <s v="SELECCIÓN ABREVIADA MENOR CUANTÍA"/>
    <n v="9"/>
    <n v="6"/>
    <n v="1"/>
    <n v="499800"/>
    <s v="UNIDAD"/>
    <s v="NO SOLICITADAS"/>
  </r>
  <r>
    <x v="4"/>
    <s v="204-4-12"/>
    <n v="10"/>
    <s v="MATERIALES REACTIVOS DE LABORATORIO Y QUÍMICOS"/>
    <s v="ÁCIDO ACÉTICO X 1 GALON"/>
    <n v="51102706"/>
    <s v="SELECCIÓN ABREVIADA MENOR CUANTÍA"/>
    <n v="9"/>
    <n v="6"/>
    <n v="1"/>
    <n v="111860"/>
    <s v="UNIDAD"/>
    <s v="NO SOLICITADAS"/>
  </r>
  <r>
    <x v="4"/>
    <s v="204-4-12"/>
    <n v="10"/>
    <s v="MATERIALES REACTIVOS DE LABORATORIO Y QUÍMICOS"/>
    <s v="COMPONENTE PREVENTIVO DE CORROSION  QUART CAN TECTYL891DQT"/>
    <n v="12163600"/>
    <s v="SELECCIÓN ABREVIADA MENOR CUANTÍA"/>
    <n v="9"/>
    <n v="6"/>
    <n v="2"/>
    <n v="279650"/>
    <s v="UNIDAD"/>
    <s v="NO SOLICITADAS"/>
  </r>
  <r>
    <x v="4"/>
    <s v="204-4-12"/>
    <n v="10"/>
    <s v="MATERIALES REACTIVOS DE LABORATORIO Y QUÍMICOS"/>
    <s v="ALCOHOL ISOPROPILICO TECNICO CANECA X 55 GL P/N TT-I-735 NSN 6810-00-543-7915"/>
    <n v="12191601"/>
    <s v="MÍNIMA CUANTÍA"/>
    <n v="8"/>
    <n v="2"/>
    <n v="5"/>
    <n v="10412500"/>
    <s v="UNIDAD"/>
    <s v="NO SOLICITADAS"/>
  </r>
  <r>
    <x v="4"/>
    <s v="204-4-12"/>
    <n v="10"/>
    <s v="MATERIALES REACTIVOS DE LABORATORIO Y QUÍMICOS"/>
    <s v="IMPREVISTOS"/>
    <n v="0"/>
    <s v="MÍNIMA CUANTÍA"/>
    <n v="1"/>
    <n v="6"/>
    <n v="1"/>
    <n v="27500"/>
    <s v="GLOBAL"/>
    <s v=""/>
  </r>
  <r>
    <x v="4"/>
    <s v="204-4-14"/>
    <n v="10"/>
    <s v="MUNICION"/>
    <s v="KIT DE SUSTANCIAS EXPLOSIVAS PARA DETECCION DE CANINOS"/>
    <n v="46151600"/>
    <s v="MÍNIMA CUANTÍA"/>
    <n v="1"/>
    <n v="7"/>
    <n v="6"/>
    <n v="2310000"/>
    <s v="UNIDAD"/>
    <s v="NO SOLICITADAS"/>
  </r>
  <r>
    <x v="4"/>
    <s v="204-4-15"/>
    <n v="16"/>
    <s v="PAPELERIA, UTILES DE ESCRITORIO Y OFICINA"/>
    <s v="RIBBON DATA CARD CD 800 - 500 CARD "/>
    <n v="44103112"/>
    <s v="MÍNIMA CUANTÍA"/>
    <n v="2"/>
    <n v="5"/>
    <n v="2"/>
    <n v="1221715"/>
    <s v="UNIDAD"/>
    <s v="NO SOLICITADAS"/>
  </r>
  <r>
    <x v="4"/>
    <s v="204-4-15"/>
    <n v="16"/>
    <s v="PAPELERIA, UTILES DE ESCRITORIO Y OFICINA"/>
    <s v="PELICULA DE IMPRESIÓN TRANSPARENTE PARA IMPRESORA HDP5000 (1500 TARJ POR UN SOLO LADO) REF 84053 MARCA HID/FARGO"/>
    <n v="44103112"/>
    <s v="MÍNIMA CUANTÍA"/>
    <n v="2"/>
    <n v="5"/>
    <n v="2"/>
    <n v="1414852"/>
    <s v="UNIDAD"/>
    <s v="NO SOLICITADAS"/>
  </r>
  <r>
    <x v="4"/>
    <s v="204-4-15"/>
    <n v="16"/>
    <s v="PAPELERIA, UTILES DE ESCRITORIO Y OFICINA"/>
    <s v="CINTA YMCK: FUL 500 IMÁGENES (84051)"/>
    <n v="44103112"/>
    <s v="MÍNIMA CUANTÍA"/>
    <n v="2"/>
    <n v="5"/>
    <n v="2"/>
    <n v="1124954"/>
    <s v="UNIDAD"/>
    <s v="NO SOLICITADAS"/>
  </r>
  <r>
    <x v="4"/>
    <s v="204-4-15"/>
    <n v="10"/>
    <s v="PAPELERIA, UTILES DE ESCRITORIO Y OFICINA"/>
    <s v="PAPEL KRAFT RECICLADO EN ROLLO, DE 50 CM DE ANCHO POR 300 METROS DE LARGO"/>
    <n v="14122101"/>
    <s v="SELECCIÓN ABREVIADA MENOR CUANTÍA"/>
    <n v="9"/>
    <n v="6"/>
    <n v="7"/>
    <n v="844551.04999999993"/>
    <s v="UNIDAD"/>
    <s v="NO SOLICITADAS"/>
  </r>
  <r>
    <x v="4"/>
    <s v="204-4-15"/>
    <n v="10"/>
    <s v="PAPELERIA, UTILES DE ESCRITORIO Y OFICINA"/>
    <s v="IMPREVISTOS"/>
    <n v="0"/>
    <s v="MÍNIMA CUANTÍA"/>
    <n v="1"/>
    <n v="6"/>
    <n v="1"/>
    <n v="115448.95000000001"/>
    <s v="GLOBAL"/>
    <s v=""/>
  </r>
  <r>
    <x v="4"/>
    <s v="204-4-16"/>
    <n v="10"/>
    <s v="PRODUCTOS AGROFORESTALES, ABONOS Y FERTILIZANTES"/>
    <s v="GALLINAZA POR BULTO PROCESADA X 50 KG"/>
    <n v="10171504"/>
    <s v="MÍNIMA CUANTÍA"/>
    <n v="4"/>
    <n v="2"/>
    <n v="20"/>
    <n v="261000"/>
    <s v="UNIDAD"/>
    <s v="NO SOLICITADAS"/>
  </r>
  <r>
    <x v="4"/>
    <s v="204-4-16"/>
    <n v="10"/>
    <s v="PRODUCTOS AGROFORESTALES, ABONOS Y FERTILIZANTES"/>
    <s v="CISCO POR BULTO POR 46 KG"/>
    <n v="10171801"/>
    <s v="MÍNIMA CUANTÍA"/>
    <n v="4"/>
    <n v="2"/>
    <n v="6"/>
    <n v="73080"/>
    <s v="UNIDAD"/>
    <s v="NO SOLICITADAS"/>
  </r>
  <r>
    <x v="4"/>
    <s v="204-4-16"/>
    <n v="10"/>
    <s v="PRODUCTOS AGROFORESTALES, ABONOS Y FERTILIZANTES"/>
    <s v="FOSFATO DE AMONIO X KG"/>
    <n v="10171603"/>
    <s v="MÍNIMA CUANTÍA"/>
    <n v="4"/>
    <n v="2"/>
    <n v="1"/>
    <n v="78300"/>
    <s v="UNIDAD"/>
    <s v="NO SOLICITADAS"/>
  </r>
  <r>
    <x v="4"/>
    <s v="204-4-16"/>
    <n v="10"/>
    <s v="PRODUCTOS AGROFORESTALES, ABONOS Y FERTILIZANTES"/>
    <s v="SULFATO DE MG X BULTO X 25 KG"/>
    <n v="10171604"/>
    <s v="MÍNIMA CUANTÍA"/>
    <n v="4"/>
    <n v="2"/>
    <n v="1"/>
    <n v="60900"/>
    <s v="UNIDAD"/>
    <s v="NO SOLICITADAS"/>
  </r>
  <r>
    <x v="4"/>
    <s v="204-4-16"/>
    <n v="10"/>
    <s v="PRODUCTOS AGROFORESTALES, ABONOS Y FERTILIZANTES"/>
    <s v="FERTILIZANTE NUTRIFOLIAR LITRO X 1000 CC"/>
    <n v="10171600"/>
    <s v="MÍNIMA CUANTÍA"/>
    <n v="4"/>
    <n v="2"/>
    <n v="3"/>
    <n v="70470"/>
    <s v="LITRO"/>
    <s v="NO SOLICITADAS"/>
  </r>
  <r>
    <x v="4"/>
    <s v="204-4-16"/>
    <n v="10"/>
    <s v="PRODUCTOS AGROFORESTALES, ABONOS Y FERTILIZANTES"/>
    <s v="MICORRISA POR BULTO X 50 KG"/>
    <n v="10171801"/>
    <s v="MÍNIMA CUANTÍA"/>
    <n v="4"/>
    <n v="2"/>
    <n v="2"/>
    <n v="146160"/>
    <s v="UNIDAD"/>
    <s v="NO SOLICITADAS"/>
  </r>
  <r>
    <x v="4"/>
    <s v="204-4-16"/>
    <n v="10"/>
    <s v="PRODUCTOS AGROFORESTALES, ABONOS Y FERTILIZANTES"/>
    <s v="OXICLORURO DE COBRE POR 1000 GR"/>
    <n v="10171504"/>
    <s v="MÍNIMA CUANTÍA"/>
    <n v="4"/>
    <n v="2"/>
    <n v="2"/>
    <n v="34800"/>
    <s v="KILOGRAMO"/>
    <s v="NO SOLICITADAS"/>
  </r>
  <r>
    <x v="4"/>
    <s v="204-4-16"/>
    <n v="10"/>
    <s v="PRODUCTOS AGROFORESTALES, ABONOS Y FERTILIZANTES"/>
    <s v="ABONO POTRERO POR BULTO X 50 KG"/>
    <n v="10171504"/>
    <s v="MÍNIMA CUANTÍA"/>
    <n v="4"/>
    <n v="2"/>
    <n v="1"/>
    <n v="69600"/>
    <s v="UNIDAD"/>
    <s v="NO SOLICITADAS"/>
  </r>
  <r>
    <x v="4"/>
    <s v="204-4-16"/>
    <n v="10"/>
    <s v="PRODUCTOS AGROFORESTALES, ABONOS Y FERTILIZANTES"/>
    <s v="FERTILIZANTE CON COMPOSICION N:P:K DE 30:10:30 BULTO X 50 KG"/>
    <n v="10171605"/>
    <s v="MÍNIMA CUANTÍA"/>
    <n v="4"/>
    <n v="2"/>
    <n v="2"/>
    <n v="191400"/>
    <s v="UNIDAD"/>
    <s v="NO SOLICITADAS"/>
  </r>
  <r>
    <x v="4"/>
    <s v="204-4-16"/>
    <n v="10"/>
    <s v="PRODUCTOS AGROFORESTALES, ABONOS Y FERTILIZANTES"/>
    <s v="FERTILIZANTE CON COMPOSICION N:P:K DE 15:15:15 BULTO X 50 KG"/>
    <n v="10171605"/>
    <s v="MÍNIMA CUANTÍA"/>
    <n v="4"/>
    <n v="2"/>
    <n v="2"/>
    <n v="182700"/>
    <s v="UNIDAD"/>
    <s v="NO SOLICITADAS"/>
  </r>
  <r>
    <x v="4"/>
    <s v="204-4-16"/>
    <n v="10"/>
    <s v="PRODUCTOS AGROFORESTALES, ABONOS Y FERTILIZANTES"/>
    <s v="FERTILIZANTE FOLIAR CON AMINOACIDOS X LITRO"/>
    <n v="10171600"/>
    <s v="MÍNIMA CUANTÍA"/>
    <n v="4"/>
    <n v="2"/>
    <n v="2"/>
    <n v="87000"/>
    <s v="UNIDAD"/>
    <s v="NO SOLICITADAS"/>
  </r>
  <r>
    <x v="4"/>
    <s v="204-4-16"/>
    <n v="10"/>
    <s v="PRODUCTOS AGROFORESTALES, ABONOS Y FERTILIZANTES"/>
    <s v="NUTREMIN LITRO X 1000 CC"/>
    <n v="10171600"/>
    <s v="MÍNIMA CUANTÍA"/>
    <n v="4"/>
    <n v="2"/>
    <n v="3"/>
    <n v="96570"/>
    <s v="LITRO"/>
    <s v="NO SOLICITADAS"/>
  </r>
  <r>
    <x v="4"/>
    <s v="204-4-16"/>
    <n v="10"/>
    <s v="PRODUCTOS AGROFORESTALES, ABONOS Y FERTILIZANTES"/>
    <s v="ENRAIZADOR X 100 GR"/>
    <n v="10171600"/>
    <s v="MÍNIMA CUANTÍA"/>
    <n v="4"/>
    <n v="2"/>
    <n v="3"/>
    <n v="44370"/>
    <s v="UNIDAD"/>
    <s v="NO SOLICITADAS"/>
  </r>
  <r>
    <x v="4"/>
    <s v="204-4-16"/>
    <n v="10"/>
    <s v="PRODUCTOS AGROFORESTALES, ABONOS Y FERTILIZANTES"/>
    <s v="FERTLIZANTE PARA PLANTACIONES NUEVAS X 25 KG"/>
    <n v="10171600"/>
    <s v="MÍNIMA CUANTÍA"/>
    <n v="4"/>
    <n v="2"/>
    <n v="2"/>
    <n v="870000"/>
    <s v="UNIDAD"/>
    <s v="NO SOLICITADAS"/>
  </r>
  <r>
    <x v="4"/>
    <s v="204-4-17"/>
    <n v="10"/>
    <s v="PRODUCTOS DE ASEO Y LIMPIEZA"/>
    <s v="AMBIENTADOR HOGAR Y OFICINA X360   CM3                            "/>
    <n v="47131812"/>
    <s v="MÍNIMA CUANTÍA"/>
    <n v="4"/>
    <n v="2"/>
    <n v="5"/>
    <n v="45595.05"/>
    <s v="UNIDAD"/>
    <s v="NO SOLICITADAS"/>
  </r>
  <r>
    <x v="4"/>
    <s v="204-4-17"/>
    <n v="10"/>
    <s v="PRODUCTOS DE ASEO Y LIMPIEZA"/>
    <s v="AMBIENTADOR ELECTRICO X 3 X 42CC"/>
    <n v="47131812"/>
    <s v="MÍNIMA CUANTÍA"/>
    <n v="4"/>
    <n v="2"/>
    <n v="5"/>
    <n v="183080"/>
    <s v="UNIDAD"/>
    <s v="NO SOLICITADAS"/>
  </r>
  <r>
    <x v="4"/>
    <s v="204-4-17"/>
    <n v="10"/>
    <s v="PRODUCTOS DE ASEO Y LIMPIEZA"/>
    <s v="AMBIENTADOR PARA VEHICULOX35CC                                "/>
    <n v="47131812"/>
    <s v="MÍNIMA CUANTÍA"/>
    <n v="4"/>
    <n v="2"/>
    <n v="2"/>
    <n v="53728"/>
    <s v="UNIDAD"/>
    <s v="NO SOLICITADAS"/>
  </r>
  <r>
    <x v="4"/>
    <s v="204-4-17"/>
    <n v="10"/>
    <s v="PRODUCTOS DE ASEO Y LIMPIEZA"/>
    <s v="BETUN X KILO                                                      "/>
    <n v="47131809"/>
    <s v="MÍNIMA CUANTÍA"/>
    <n v="4"/>
    <n v="2"/>
    <n v="1"/>
    <n v="23681"/>
    <s v="UNIDAD"/>
    <s v="NO SOLICITADAS"/>
  </r>
  <r>
    <x v="4"/>
    <s v="204-4-17"/>
    <n v="10"/>
    <s v="PRODUCTOS DE ASEO Y LIMPIEZA"/>
    <s v="CEPILLO PLASTICO DE MANO PARA PISOS                         "/>
    <n v="47131605"/>
    <s v="MÍNIMA CUANTÍA"/>
    <n v="4"/>
    <n v="2"/>
    <n v="3"/>
    <n v="8832"/>
    <s v="UNIDAD"/>
    <s v="NO SOLICITADAS"/>
  </r>
  <r>
    <x v="4"/>
    <s v="204-4-17"/>
    <n v="10"/>
    <s v="PRODUCTOS DE ASEO Y LIMPIEZA"/>
    <s v="CERA CARRO X 225 GRA"/>
    <n v="47131828"/>
    <s v="MÍNIMA CUANTÍA"/>
    <n v="4"/>
    <n v="2"/>
    <n v="1"/>
    <n v="21942.01"/>
    <s v="UNIDAD"/>
    <s v="NO SOLICITADAS"/>
  </r>
  <r>
    <x v="4"/>
    <s v="204-4-17"/>
    <n v="10"/>
    <s v="PRODUCTOS DE ASEO Y LIMPIEZA"/>
    <s v="DETERGENTE X 5000 LAVADORA                       "/>
    <n v="47131811"/>
    <s v="MÍNIMA CUANTÍA"/>
    <n v="4"/>
    <n v="2"/>
    <n v="3"/>
    <n v="82248.03"/>
    <s v="UNIDAD"/>
    <s v="NO SOLICITADAS"/>
  </r>
  <r>
    <x v="4"/>
    <s v="204-4-17"/>
    <n v="10"/>
    <s v="PRODUCTOS DE ASEO Y LIMPIEZA"/>
    <s v="DULCEABRIGO 70 X 100 CM"/>
    <n v="47131500"/>
    <s v="MÍNIMA CUANTÍA"/>
    <n v="4"/>
    <n v="2"/>
    <n v="8"/>
    <n v="43608"/>
    <s v="UNIDAD"/>
    <s v="NO SOLICITADAS"/>
  </r>
  <r>
    <x v="4"/>
    <s v="204-4-17"/>
    <n v="10"/>
    <s v="PRODUCTOS DE ASEO Y LIMPIEZA"/>
    <s v="ESCOBA SUAVE PALO 1,40                                               "/>
    <n v="47131604"/>
    <s v="MÍNIMA CUANTÍA"/>
    <n v="4"/>
    <n v="2"/>
    <n v="8"/>
    <n v="37536"/>
    <s v="UNIDAD"/>
    <s v="NO SOLICITADAS"/>
  </r>
  <r>
    <x v="4"/>
    <s v="204-4-17"/>
    <n v="10"/>
    <s v="PRODUCTOS DE ASEO Y LIMPIEZA"/>
    <s v="GUANTE DE ASEO NEGRO CAL 25                                  "/>
    <n v="46181504"/>
    <s v="MÍNIMA CUANTÍA"/>
    <n v="4"/>
    <n v="2"/>
    <n v="15"/>
    <n v="49680"/>
    <s v="UNIDAD"/>
    <s v="NO SOLICITADAS"/>
  </r>
  <r>
    <x v="4"/>
    <s v="204-4-17"/>
    <n v="10"/>
    <s v="PRODUCTOS DE ASEO Y LIMPIEZA"/>
    <s v="JABON PARA LOZA PASTA X900                                      "/>
    <s v="47131800"/>
    <s v="MÍNIMA CUANTÍA"/>
    <n v="4"/>
    <n v="2"/>
    <n v="3"/>
    <n v="23184"/>
    <s v="UNIDAD"/>
    <s v="NO SOLICITADAS"/>
  </r>
  <r>
    <x v="4"/>
    <s v="204-4-17"/>
    <n v="10"/>
    <s v="PRODUCTOS DE ASEO Y LIMPIEZA"/>
    <s v="JABON LIQUIDO MANOS GALON                                   "/>
    <n v="53131608"/>
    <s v="MÍNIMA CUANTÍA"/>
    <n v="4"/>
    <n v="2"/>
    <n v="10"/>
    <n v="148120"/>
    <s v="UNIDAD"/>
    <s v="NO SOLICITADAS"/>
  </r>
  <r>
    <x v="4"/>
    <s v="204-4-17"/>
    <n v="10"/>
    <s v="PRODUCTOS DE ASEO Y LIMPIEZA"/>
    <s v="LIMPIAVIDRIOS LIQUIDO  500CC                                "/>
    <n v="47131824"/>
    <s v="MÍNIMA CUANTÍA"/>
    <n v="4"/>
    <n v="2"/>
    <n v="8"/>
    <n v="45632"/>
    <s v="UNIDAD"/>
    <s v="NO SOLICITADAS"/>
  </r>
  <r>
    <x v="4"/>
    <s v="204-4-17"/>
    <n v="10"/>
    <s v="PRODUCTOS DE ASEO Y LIMPIEZA"/>
    <s v="PAÑUELITOS FACIALES PERSONALES                              "/>
    <n v="14111701"/>
    <s v="MÍNIMA CUANTÍA"/>
    <n v="4"/>
    <n v="2"/>
    <n v="20"/>
    <n v="22080"/>
    <s v="UNIDAD"/>
    <s v="NO SOLICITADAS"/>
  </r>
  <r>
    <x v="4"/>
    <s v="204-4-17"/>
    <n v="10"/>
    <s v="PRODUCTOS DE ASEO Y LIMPIEZA"/>
    <s v="PAPEL HIGIENICO ECOL X 400 MTS               "/>
    <n v="14111704"/>
    <s v="MÍNIMA CUANTÍA"/>
    <n v="4"/>
    <n v="2"/>
    <n v="40"/>
    <n v="375360"/>
    <s v="UNIDAD"/>
    <s v="NO SOLICITADAS"/>
  </r>
  <r>
    <x v="4"/>
    <s v="204-4-17"/>
    <n v="10"/>
    <s v="PRODUCTOS DE ASEO Y LIMPIEZA"/>
    <s v="PAPEL HIGIENICO BLANCO TRIPLE HOJA X 36 MTS"/>
    <n v="14111704"/>
    <s v="MÍNIMA CUANTÍA"/>
    <n v="4"/>
    <n v="2"/>
    <n v="15"/>
    <n v="26565.15"/>
    <s v="UNIDAD"/>
    <s v="NO SOLICITADAS"/>
  </r>
  <r>
    <x v="4"/>
    <s v="204-4-17"/>
    <n v="10"/>
    <s v="PRODUCTOS DE ASEO Y LIMPIEZA"/>
    <s v="TOALLA MANO ROLLO ECO KIM X 130                           "/>
    <n v="14111703"/>
    <s v="MÍNIMA CUANTÍA"/>
    <n v="4"/>
    <n v="2"/>
    <n v="80"/>
    <n v="1200000"/>
    <s v="UNIDAD"/>
    <s v="NO SOLICITADAS"/>
  </r>
  <r>
    <x v="4"/>
    <s v="204-4-17"/>
    <n v="10"/>
    <s v="PRODUCTOS DE ASEO Y LIMPIEZA"/>
    <s v="REPUESTO AMBIENTADOR AUTOS UNIDAD                     "/>
    <n v="47131812"/>
    <s v="MÍNIMA CUANTÍA"/>
    <n v="4"/>
    <n v="2"/>
    <n v="2"/>
    <n v="43976"/>
    <s v="UNIDAD"/>
    <s v="NO SOLICITADAS"/>
  </r>
  <r>
    <x v="4"/>
    <s v="204-4-17"/>
    <n v="10"/>
    <s v="PRODUCTOS DE ASEO Y LIMPIEZA"/>
    <s v="SERVILLETA BLANCA EN 4 X 200                 "/>
    <n v="14111705"/>
    <s v="MÍNIMA CUANTÍA"/>
    <n v="4"/>
    <n v="2"/>
    <n v="10"/>
    <n v="29440"/>
    <s v="UNIDAD"/>
    <s v="NO SOLICITADAS"/>
  </r>
  <r>
    <x v="4"/>
    <s v="204-4-17"/>
    <n v="10"/>
    <s v="PRODUCTOS DE ASEO Y LIMPIEZA"/>
    <s v="TAPABOCAS X 50 UNIDADES"/>
    <n v="46181700"/>
    <s v="MÍNIMA CUANTÍA"/>
    <n v="4"/>
    <n v="2"/>
    <n v="9"/>
    <n v="139932"/>
    <s v="UNIDAD"/>
    <s v="NO SOLICITADAS"/>
  </r>
  <r>
    <x v="4"/>
    <s v="204-4-17"/>
    <n v="10"/>
    <s v="PRODUCTOS DE ASEO Y LIMPIEZA"/>
    <s v="TRAPERO                           "/>
    <n v="47131618"/>
    <s v="MÍNIMA CUANTÍA"/>
    <n v="4"/>
    <n v="2"/>
    <n v="35"/>
    <n v="229915"/>
    <s v="UNIDAD"/>
    <s v="NO SOLICITADAS"/>
  </r>
  <r>
    <x v="4"/>
    <s v="204-4-17"/>
    <n v="10"/>
    <s v="PRODUCTOS DE ASEO Y LIMPIEZA"/>
    <s v="GUANTES SILICONA X 50"/>
    <n v="46181504"/>
    <s v="MÍNIMA CUANTÍA"/>
    <n v="4"/>
    <n v="2"/>
    <n v="2"/>
    <n v="35512"/>
    <s v="UNIDAD"/>
    <s v="NO SOLICITADAS"/>
  </r>
  <r>
    <x v="4"/>
    <s v="204-4-17"/>
    <n v="10"/>
    <s v="PRODUCTOS DE ASEO Y LIMPIEZA"/>
    <s v="DESINFECTANTE PARA PISOS X 5 LT                               "/>
    <n v="47131803"/>
    <s v="MÍNIMA CUANTÍA"/>
    <n v="4"/>
    <n v="2"/>
    <n v="7"/>
    <n v="138460"/>
    <s v="UNIDAD"/>
    <s v="NO SOLICITADAS"/>
  </r>
  <r>
    <x v="4"/>
    <s v="204-4-17"/>
    <n v="10"/>
    <s v="PRODUCTOS DE ASEO Y LIMPIEZA"/>
    <s v="BLANQUEDOR  X 3800 ML. GALON                                "/>
    <n v="47131807"/>
    <s v="MÍNIMA CUANTÍA"/>
    <n v="4"/>
    <n v="2"/>
    <n v="5"/>
    <n v="43240"/>
    <s v="UNIDAD"/>
    <s v="NO SOLICITADAS"/>
  </r>
  <r>
    <x v="4"/>
    <s v="204-4-17"/>
    <n v="10"/>
    <s v="PRODUCTOS DE ASEO Y LIMPIEZA"/>
    <s v="BALDE 10 LITROS                                             "/>
    <n v="47121804"/>
    <s v="MÍNIMA CUANTÍA"/>
    <n v="4"/>
    <n v="2"/>
    <n v="3"/>
    <n v="19044"/>
    <s v="UNIDAD"/>
    <s v="NO SOLICITADAS"/>
  </r>
  <r>
    <x v="4"/>
    <s v="204-4-17"/>
    <n v="10"/>
    <s v="PRODUCTOS DE ASEO Y LIMPIEZA"/>
    <s v="LIMPIAMUEBLES X 360 ESPUMA"/>
    <n v="47131830"/>
    <s v="MÍNIMA CUANTÍA"/>
    <n v="4"/>
    <n v="2"/>
    <n v="9"/>
    <n v="131652"/>
    <s v="UNIDAD"/>
    <s v="NO SOLICITADAS"/>
  </r>
  <r>
    <x v="4"/>
    <s v="204-4-17"/>
    <n v="10"/>
    <s v="PRODUCTOS DE ASEO Y LIMPIEZA"/>
    <s v="CERA BLANCA GARRAFA PISO"/>
    <n v="47131802"/>
    <s v="MÍNIMA CUANTÍA"/>
    <n v="4"/>
    <n v="2"/>
    <n v="3"/>
    <n v="69552"/>
    <s v="UNIDAD"/>
    <s v="NO SOLICITADAS"/>
  </r>
  <r>
    <x v="4"/>
    <s v="204-4-17"/>
    <n v="10"/>
    <s v="PRODUCTOS DE ASEO Y LIMPIEZA"/>
    <s v="RASTRILLO PLASTICO X 22 DIENTES                                         "/>
    <n v="27112003"/>
    <s v="MÍNIMA CUANTÍA"/>
    <n v="4"/>
    <n v="2"/>
    <n v="2"/>
    <n v="18584"/>
    <s v="UNIDAD"/>
    <s v="NO SOLICITADAS"/>
  </r>
  <r>
    <x v="4"/>
    <s v="204-4-17"/>
    <n v="10"/>
    <s v="PRODUCTOS DE ASEO Y LIMPIEZA"/>
    <s v="LIMPIAPISOS EN POLVO  X 500                                 "/>
    <n v="47131801"/>
    <s v="MÍNIMA CUANTÍA"/>
    <n v="4"/>
    <n v="2"/>
    <n v="1"/>
    <n v="3312"/>
    <s v="UNIDAD"/>
    <s v="NO SOLICITADAS"/>
  </r>
  <r>
    <x v="4"/>
    <s v="204-4-17"/>
    <n v="10"/>
    <s v="PRODUCTOS DE ASEO Y LIMPIEZA"/>
    <s v="CEPILLO CARRETERO PALO 1.40                                 "/>
    <n v="47131605"/>
    <s v="MÍNIMA CUANTÍA"/>
    <n v="4"/>
    <n v="2"/>
    <n v="1"/>
    <n v="9016"/>
    <s v="UNIDAD"/>
    <s v="NO SOLICITADAS"/>
  </r>
  <r>
    <x v="4"/>
    <s v="204-4-17"/>
    <n v="10"/>
    <s v="PRODUCTOS DE ASEO Y LIMPIEZA"/>
    <s v="BOLSA PARA RECICLAJE EN COLORES VERDE, AZUL BEIGE TAMAÑO 70 X 90  CMS PAQUETE X12 CALIBRE 1."/>
    <n v="47121701"/>
    <s v="MÍNIMA CUANTÍA"/>
    <n v="4"/>
    <n v="2"/>
    <n v="7"/>
    <n v="29806"/>
    <s v="UNIDAD"/>
    <s v="NO SOLICITADAS"/>
  </r>
  <r>
    <x v="4"/>
    <s v="204-4-17"/>
    <n v="10"/>
    <s v="PRODUCTOS DE ASEO Y LIMPIEZA"/>
    <s v="AMBIENTADOR HOGAR Y OFICINA X360   CM3                            "/>
    <n v="47131812"/>
    <s v="MÍNIMA CUANTÍA"/>
    <n v="4"/>
    <n v="2"/>
    <n v="51"/>
    <n v="465069.51"/>
    <s v="UNIDAD"/>
    <s v="NO SOLICITADAS"/>
  </r>
  <r>
    <x v="4"/>
    <s v="204-4-17"/>
    <n v="10"/>
    <s v="PRODUCTOS DE ASEO Y LIMPIEZA"/>
    <s v="AMBIENTADOR ELECTRICO X 3 X 42CC"/>
    <n v="47131812"/>
    <s v="MÍNIMA CUANTÍA"/>
    <n v="4"/>
    <n v="2"/>
    <n v="27"/>
    <n v="988632"/>
    <s v="UNIDAD"/>
    <s v="NO SOLICITADAS"/>
  </r>
  <r>
    <x v="4"/>
    <s v="204-4-17"/>
    <n v="10"/>
    <s v="PRODUCTOS DE ASEO Y LIMPIEZA"/>
    <s v="AMBIENTADOR PARA VEHICULOX35CC                                "/>
    <n v="47131812"/>
    <s v="MÍNIMA CUANTÍA"/>
    <n v="4"/>
    <n v="2"/>
    <n v="39"/>
    <n v="1047696"/>
    <s v="UNIDAD"/>
    <s v="NO SOLICITADAS"/>
  </r>
  <r>
    <x v="4"/>
    <s v="204-4-17"/>
    <n v="10"/>
    <s v="PRODUCTOS DE ASEO Y LIMPIEZA"/>
    <s v="BETUN XKILO                                                      "/>
    <n v="47131809"/>
    <s v="MÍNIMA CUANTÍA"/>
    <n v="4"/>
    <n v="2"/>
    <n v="27"/>
    <n v="639387"/>
    <s v="UNIDAD"/>
    <s v="NO SOLICITADAS"/>
  </r>
  <r>
    <x v="4"/>
    <s v="204-4-17"/>
    <n v="10"/>
    <s v="PRODUCTOS DE ASEO Y LIMPIEZA"/>
    <s v="BIOASEPCIA PARA PELUQUERIA X1000CC"/>
    <n v="53131626"/>
    <s v="MÍNIMA CUANTÍA"/>
    <n v="4"/>
    <n v="2"/>
    <n v="8"/>
    <n v="145728"/>
    <s v="UNIDAD"/>
    <s v="NO SOLICITADAS"/>
  </r>
  <r>
    <x v="4"/>
    <s v="204-4-17"/>
    <n v="10"/>
    <s v="PRODUCTOS DE ASEO Y LIMPIEZA"/>
    <s v="CEPILLO DE DIENTES ADULTO"/>
    <n v="53131503"/>
    <s v="MÍNIMA CUANTÍA"/>
    <n v="4"/>
    <n v="2"/>
    <n v="39"/>
    <n v="214734"/>
    <s v="UNIDAD"/>
    <s v="NO SOLICITADAS"/>
  </r>
  <r>
    <x v="4"/>
    <s v="204-4-17"/>
    <n v="10"/>
    <s v="PRODUCTOS DE ASEO Y LIMPIEZA"/>
    <s v="CEPILLO DE LUSTRAR"/>
    <n v="47131605"/>
    <s v="MÍNIMA CUANTÍA"/>
    <n v="4"/>
    <n v="2"/>
    <n v="27"/>
    <n v="271377"/>
    <s v="UNIDAD"/>
    <s v="NO SOLICITADAS"/>
  </r>
  <r>
    <x v="4"/>
    <s v="204-4-17"/>
    <n v="10"/>
    <s v="PRODUCTOS DE ASEO Y LIMPIEZA"/>
    <s v="CEPILLO FULLER LAVADO DE AUTOS                              "/>
    <n v="47131605"/>
    <s v="MÍNIMA CUANTÍA"/>
    <n v="4"/>
    <n v="2"/>
    <n v="39"/>
    <n v="391092"/>
    <s v="UNIDAD"/>
    <s v="NO SOLICITADAS"/>
  </r>
  <r>
    <x v="4"/>
    <s v="204-4-17"/>
    <n v="10"/>
    <s v="PRODUCTOS DE ASEO Y LIMPIEZA"/>
    <s v="CEPILLO PLASTICO DE MANO PARA PISOS                         "/>
    <n v="47131605"/>
    <s v="MÍNIMA CUANTÍA"/>
    <n v="4"/>
    <n v="2"/>
    <n v="27"/>
    <n v="79488"/>
    <s v="UNIDAD"/>
    <s v="NO SOLICITADAS"/>
  </r>
  <r>
    <x v="4"/>
    <s v="204-4-17"/>
    <n v="10"/>
    <s v="PRODUCTOS DE ASEO Y LIMPIEZA"/>
    <s v="CERA CARRO X  225 GRA"/>
    <n v="47131828"/>
    <s v="MÍNIMA CUANTÍA"/>
    <n v="4"/>
    <n v="2"/>
    <n v="39"/>
    <n v="855738.3899999999"/>
    <s v="UNIDAD"/>
    <s v="NO SOLICITADAS"/>
  </r>
  <r>
    <x v="4"/>
    <s v="204-4-17"/>
    <n v="10"/>
    <s v="PRODUCTOS DE ASEO Y LIMPIEZA"/>
    <s v="SHAMPOO SOBRE                                    "/>
    <n v="53131628"/>
    <s v="MÍNIMA CUANTÍA"/>
    <n v="4"/>
    <n v="2"/>
    <n v="39"/>
    <n v="27300.39"/>
    <s v="UNIDAD"/>
    <s v="NO SOLICITADAS"/>
  </r>
  <r>
    <x v="4"/>
    <s v="204-4-17"/>
    <n v="10"/>
    <s v="PRODUCTOS DE ASEO Y LIMPIEZA"/>
    <s v="CREMA DENTRAL X 30ML"/>
    <n v="53131502"/>
    <s v="MÍNIMA CUANTÍA"/>
    <n v="4"/>
    <n v="2"/>
    <n v="39"/>
    <n v="35880"/>
    <s v="UNIDAD"/>
    <s v="NO SOLICITADAS"/>
  </r>
  <r>
    <x v="4"/>
    <s v="204-4-17"/>
    <n v="10"/>
    <s v="PRODUCTOS DE ASEO Y LIMPIEZA"/>
    <s v="CHUPA PARA BAÑO                                             "/>
    <n v="47131600"/>
    <s v="MÍNIMA CUANTÍA"/>
    <n v="4"/>
    <n v="2"/>
    <n v="27"/>
    <n v="94392.27"/>
    <s v="UNIDAD"/>
    <s v="NO SOLICITADAS"/>
  </r>
  <r>
    <x v="4"/>
    <s v="204-4-17"/>
    <n v="10"/>
    <s v="PRODUCTOS DE ASEO Y LIMPIEZA"/>
    <s v="DESODORANTE SOBRE"/>
    <n v="53131606"/>
    <s v="MÍNIMA CUANTÍA"/>
    <n v="4"/>
    <n v="2"/>
    <n v="39"/>
    <n v="31941.39"/>
    <s v="UNIDAD"/>
    <s v="NO SOLICITADAS"/>
  </r>
  <r>
    <x v="4"/>
    <s v="204-4-17"/>
    <n v="10"/>
    <s v="PRODUCTOS DE ASEO Y LIMPIEZA"/>
    <s v="DETERGENTE X 5000 LAVADORA                       "/>
    <n v="47131811"/>
    <s v="MÍNIMA CUANTÍA"/>
    <n v="4"/>
    <n v="2"/>
    <n v="53"/>
    <n v="1113000"/>
    <s v="UNIDAD"/>
    <s v="NO SOLICITADAS"/>
  </r>
  <r>
    <x v="4"/>
    <s v="204-4-17"/>
    <n v="10"/>
    <s v="PRODUCTOS DE ASEO Y LIMPIEZA"/>
    <s v="DETERGENTE EN POLVO POR BULTO DE 20 KILOS"/>
    <n v="47131800"/>
    <s v="MÍNIMA CUANTÍA"/>
    <n v="4"/>
    <n v="2"/>
    <n v="33"/>
    <n v="1848000"/>
    <s v="UNIDAD"/>
    <s v="NO SOLICITADAS"/>
  </r>
  <r>
    <x v="4"/>
    <s v="204-4-17"/>
    <n v="10"/>
    <s v="PRODUCTOS DE ASEO Y LIMPIEZA"/>
    <s v="DETEGENTE EN POLVO X 1000 GR"/>
    <n v="47131800"/>
    <s v="MÍNIMA CUANTÍA"/>
    <n v="4"/>
    <n v="2"/>
    <n v="263"/>
    <n v="946800"/>
    <s v="UNIDAD"/>
    <s v="NO SOLICITADAS"/>
  </r>
  <r>
    <x v="4"/>
    <s v="204-4-17"/>
    <n v="10"/>
    <s v="PRODUCTOS DE ASEO Y LIMPIEZA"/>
    <s v="DULCEABRIGO 70 X 100 CM"/>
    <n v="47131500"/>
    <s v="MÍNIMA CUANTÍA"/>
    <n v="4"/>
    <n v="2"/>
    <n v="33"/>
    <n v="179883"/>
    <s v="UNIDAD"/>
    <s v="NO SOLICITADAS"/>
  </r>
  <r>
    <x v="4"/>
    <s v="204-4-17"/>
    <n v="10"/>
    <s v="PRODUCTOS DE ASEO Y LIMPIEZA"/>
    <s v="ESCOBA SUAVE PALO 1,40                                               "/>
    <n v="47131604"/>
    <s v="MÍNIMA CUANTÍA"/>
    <n v="4"/>
    <n v="2"/>
    <n v="83"/>
    <n v="389436"/>
    <s v="UNIDAD"/>
    <s v="NO SOLICITADAS"/>
  </r>
  <r>
    <x v="4"/>
    <s v="204-4-17"/>
    <n v="10"/>
    <s v="PRODUCTOS DE ASEO Y LIMPIEZA"/>
    <s v="ESTOPA DE LIMPIEZA BOLSA GRANDE                                        "/>
    <n v="11162116"/>
    <s v="MÍNIMA CUANTÍA"/>
    <n v="4"/>
    <n v="2"/>
    <n v="48"/>
    <n v="653568"/>
    <s v="UNIDAD"/>
    <s v="NO SOLICITADAS"/>
  </r>
  <r>
    <x v="4"/>
    <s v="204-4-17"/>
    <n v="10"/>
    <s v="PRODUCTOS DE ASEO Y LIMPIEZA"/>
    <s v="GUANTE DE ASEO NEGRO CAL 25                                  "/>
    <n v="46181504"/>
    <s v="MÍNIMA CUANTÍA"/>
    <n v="4"/>
    <n v="2"/>
    <n v="63"/>
    <n v="208656"/>
    <s v="UNIDAD"/>
    <s v="NO SOLICITADAS"/>
  </r>
  <r>
    <x v="4"/>
    <s v="204-4-17"/>
    <n v="10"/>
    <s v="PRODUCTOS DE ASEO Y LIMPIEZA"/>
    <s v="JABON BAÑO X 100 GR"/>
    <n v="53131608"/>
    <s v="MÍNIMA CUANTÍA"/>
    <n v="4"/>
    <n v="2"/>
    <n v="39"/>
    <n v="71760"/>
    <s v="UNIDAD"/>
    <s v="NO SOLICITADAS"/>
  </r>
  <r>
    <x v="4"/>
    <s v="204-4-17"/>
    <n v="10"/>
    <s v="PRODUCTOS DE ASEO Y LIMPIEZA"/>
    <s v="JABON PARA LOZA PASTA X900                                      "/>
    <s v="47131800"/>
    <s v="MÍNIMA CUANTÍA"/>
    <n v="4"/>
    <n v="2"/>
    <n v="403"/>
    <n v="1692600"/>
    <s v="UNIDAD"/>
    <s v="NO SOLICITADAS"/>
  </r>
  <r>
    <x v="4"/>
    <s v="204-4-17"/>
    <n v="10"/>
    <s v="PRODUCTOS DE ASEO Y LIMPIEZA"/>
    <s v="JABON LIQUIDO MANOS GALON                                   "/>
    <n v="53131608"/>
    <s v="MÍNIMA CUANTÍA"/>
    <n v="4"/>
    <n v="2"/>
    <n v="51"/>
    <n v="755412"/>
    <s v="UNIDAD"/>
    <s v="NO SOLICITADAS"/>
  </r>
  <r>
    <x v="4"/>
    <s v="204-4-17"/>
    <n v="10"/>
    <s v="PRODUCTOS DE ASEO Y LIMPIEZA"/>
    <s v="JABON BAÑO CAJA X 600"/>
    <n v="53131608"/>
    <s v="MÍNIMA CUANTÍA"/>
    <n v="4"/>
    <n v="2"/>
    <n v="5"/>
    <n v="450800"/>
    <s v="UNIDAD"/>
    <s v="NO SOLICITADAS"/>
  </r>
  <r>
    <x v="4"/>
    <s v="204-4-17"/>
    <n v="10"/>
    <s v="PRODUCTOS DE ASEO Y LIMPIEZA"/>
    <s v="LIMPIAHORNOS LIQUIDO X 500CC"/>
    <n v="47131803"/>
    <s v="MÍNIMA CUANTÍA"/>
    <n v="4"/>
    <n v="2"/>
    <n v="103"/>
    <n v="360500"/>
    <s v="UNIDAD"/>
    <s v="NO SOLICITADAS"/>
  </r>
  <r>
    <x v="4"/>
    <s v="204-4-17"/>
    <n v="10"/>
    <s v="PRODUCTOS DE ASEO Y LIMPIEZA"/>
    <s v="LIMPIAVIDRIOS LIQUIDO  500CC                                "/>
    <n v="47131824"/>
    <s v="MÍNIMA CUANTÍA"/>
    <n v="4"/>
    <n v="2"/>
    <n v="63"/>
    <n v="182699.37"/>
    <s v="UNIDAD"/>
    <s v="NO SOLICITADAS"/>
  </r>
  <r>
    <x v="4"/>
    <s v="204-4-17"/>
    <n v="10"/>
    <s v="PRODUCTOS DE ASEO Y LIMPIEZA"/>
    <s v="MAQUINA DE AFEITAR"/>
    <n v="53131603"/>
    <s v="MÍNIMA CUANTÍA"/>
    <n v="4"/>
    <n v="2"/>
    <n v="39"/>
    <n v="129168"/>
    <s v="UNIDAD"/>
    <s v="NO SOLICITADAS"/>
  </r>
  <r>
    <x v="4"/>
    <s v="204-4-17"/>
    <n v="10"/>
    <s v="PRODUCTOS DE ASEO Y LIMPIEZA"/>
    <s v="PAÑUELITOS FACIALES PERSONALES                              "/>
    <n v="14111701"/>
    <s v="MÍNIMA CUANTÍA"/>
    <n v="4"/>
    <n v="2"/>
    <n v="43"/>
    <n v="47472"/>
    <s v="UNIDAD"/>
    <s v="NO SOLICITADAS"/>
  </r>
  <r>
    <x v="4"/>
    <s v="204-4-17"/>
    <n v="10"/>
    <s v="PRODUCTOS DE ASEO Y LIMPIEZA"/>
    <s v="PAPEL HIGIENICO ECOL X 400 MTS               "/>
    <n v="14111704"/>
    <s v="MÍNIMA CUANTÍA"/>
    <n v="4"/>
    <n v="2"/>
    <n v="353"/>
    <n v="3312548.4699999997"/>
    <s v="UNIDAD"/>
    <s v="NO SOLICITADAS"/>
  </r>
  <r>
    <x v="4"/>
    <s v="204-4-17"/>
    <n v="10"/>
    <s v="PRODUCTOS DE ASEO Y LIMPIEZA"/>
    <s v="PAPEL HIGIENICO BLANCO TRIPLE HPJA X 36 MTS"/>
    <n v="14111704"/>
    <s v="MÍNIMA CUANTÍA"/>
    <n v="4"/>
    <n v="2"/>
    <n v="303"/>
    <n v="536616.03"/>
    <s v="UNIDAD"/>
    <s v="NO SOLICITADAS"/>
  </r>
  <r>
    <x v="4"/>
    <s v="204-4-17"/>
    <n v="10"/>
    <s v="PRODUCTOS DE ASEO Y LIMPIEZA"/>
    <s v="TOALLA MANO ROLLO ECO KIM X 130                           "/>
    <n v="14111703"/>
    <s v="MÍNIMA CUANTÍA"/>
    <n v="4"/>
    <n v="2"/>
    <n v="153"/>
    <n v="2295000"/>
    <s v="UNIDAD"/>
    <s v="NO SOLICITADAS"/>
  </r>
  <r>
    <x v="4"/>
    <s v="204-4-17"/>
    <n v="10"/>
    <s v="PRODUCTOS DE ASEO Y LIMPIEZA"/>
    <s v="PROTECTOR SILICONA X 300M ML                                       "/>
    <n v="47131817"/>
    <s v="MÍNIMA CUANTÍA"/>
    <n v="4"/>
    <n v="2"/>
    <n v="63"/>
    <n v="598500"/>
    <s v="UNIDAD"/>
    <s v="NO SOLICITADAS"/>
  </r>
  <r>
    <x v="4"/>
    <s v="204-4-17"/>
    <n v="10"/>
    <s v="PRODUCTOS DE ASEO Y LIMPIEZA"/>
    <s v="RECOGEDOR DE  BASURA                                        "/>
    <n v="47131611"/>
    <s v="MÍNIMA CUANTÍA"/>
    <n v="4"/>
    <n v="2"/>
    <n v="33"/>
    <n v="118404"/>
    <s v="UNIDAD"/>
    <s v="NO SOLICITADAS"/>
  </r>
  <r>
    <x v="4"/>
    <s v="204-4-17"/>
    <n v="10"/>
    <s v="PRODUCTOS DE ASEO Y LIMPIEZA"/>
    <s v="REPUESTOS AMBIENTADOR AUTOS UNIDAD                     "/>
    <n v="47131812"/>
    <s v="MÍNIMA CUANTÍA"/>
    <n v="4"/>
    <n v="2"/>
    <n v="39"/>
    <n v="857532"/>
    <s v="UNIDAD"/>
    <s v="NO SOLICITADAS"/>
  </r>
  <r>
    <x v="4"/>
    <s v="204-4-17"/>
    <n v="10"/>
    <s v="PRODUCTOS DE ASEO Y LIMPIEZA"/>
    <s v="SERVILLETA BLANCA EN 4 X 200                 "/>
    <n v="14111705"/>
    <s v="MÍNIMA CUANTÍA"/>
    <n v="4"/>
    <n v="2"/>
    <n v="289"/>
    <n v="850816"/>
    <s v="UNIDAD"/>
    <s v="NO SOLICITADAS"/>
  </r>
  <r>
    <x v="4"/>
    <s v="204-4-17"/>
    <n v="10"/>
    <s v="PRODUCTOS DE ASEO Y LIMPIEZA"/>
    <s v="TALCO X 340 GRA.                                            "/>
    <n v="53131614"/>
    <s v="MÍNIMA CUANTÍA"/>
    <n v="4"/>
    <n v="2"/>
    <n v="7"/>
    <n v="94023.93"/>
    <s v="UNIDAD"/>
    <s v="NO SOLICITADAS"/>
  </r>
  <r>
    <x v="4"/>
    <s v="204-4-17"/>
    <n v="10"/>
    <s v="PRODUCTOS DE ASEO Y LIMPIEZA"/>
    <s v="TALCO X 30 GRA.                                            "/>
    <n v="53131614"/>
    <s v="MÍNIMA CUANTÍA"/>
    <n v="4"/>
    <n v="2"/>
    <n v="27"/>
    <n v="111780"/>
    <s v="UNIDAD"/>
    <s v="NO SOLICITADAS"/>
  </r>
  <r>
    <x v="4"/>
    <s v="204-4-17"/>
    <n v="10"/>
    <s v="PRODUCTOS DE ASEO Y LIMPIEZA"/>
    <s v="TAPABOCAS X 50 UNIDADES"/>
    <n v="46181700"/>
    <s v="MÍNIMA CUANTÍA"/>
    <n v="4"/>
    <n v="2"/>
    <n v="5"/>
    <n v="77740"/>
    <s v="UNIDAD"/>
    <s v="NO SOLICITADAS"/>
  </r>
  <r>
    <x v="4"/>
    <s v="204-4-17"/>
    <n v="10"/>
    <s v="PRODUCTOS DE ASEO Y LIMPIEZA"/>
    <s v="TRAPERO SUPER INDUSTRIAL 400 PALO 1,40                             "/>
    <n v="47131618"/>
    <s v="MÍNIMA CUANTÍA"/>
    <n v="4"/>
    <n v="2"/>
    <n v="123"/>
    <n v="807987"/>
    <s v="UNIDAD"/>
    <s v="NO SOLICITADAS"/>
  </r>
  <r>
    <x v="4"/>
    <s v="204-4-17"/>
    <n v="10"/>
    <s v="PRODUCTOS DE ASEO Y LIMPIEZA"/>
    <s v="PAPEL ROLLO PELUQUERIA CUELLO"/>
    <n v="14111700"/>
    <s v="MÍNIMA CUANTÍA"/>
    <n v="4"/>
    <n v="2"/>
    <n v="5"/>
    <n v="235710"/>
    <s v="UNIDAD"/>
    <s v="NO SOLICITADAS"/>
  </r>
  <r>
    <x v="4"/>
    <s v="204-4-17"/>
    <n v="10"/>
    <s v="PRODUCTOS DE ASEO Y LIMPIEZA"/>
    <s v="TOALLA PELUQUERIA DESECHABLE X 50"/>
    <n v="14111700"/>
    <s v="MÍNIMA CUANTÍA"/>
    <n v="4"/>
    <n v="2"/>
    <n v="5"/>
    <n v="197340"/>
    <s v="UNIDAD"/>
    <s v="NO SOLICITADAS"/>
  </r>
  <r>
    <x v="4"/>
    <s v="204-4-17"/>
    <n v="10"/>
    <s v="PRODUCTOS DE ASEO Y LIMPIEZA"/>
    <s v="CUCHILLA AFEITAR X 10"/>
    <n v="42294957"/>
    <s v="MÍNIMA CUANTÍA"/>
    <n v="4"/>
    <n v="2"/>
    <n v="13"/>
    <n v="141362.13"/>
    <s v="UNIDAD"/>
    <s v="NO SOLICITADAS"/>
  </r>
  <r>
    <x v="4"/>
    <s v="204-4-17"/>
    <n v="10"/>
    <s v="PRODUCTOS DE ASEO Y LIMPIEZA"/>
    <s v="GUANTES SILICONA X 50"/>
    <n v="46181504"/>
    <s v="MÍNIMA CUANTÍA"/>
    <n v="4"/>
    <n v="2"/>
    <n v="7"/>
    <n v="124292"/>
    <s v="UNIDAD"/>
    <s v="NO SOLICITADAS"/>
  </r>
  <r>
    <x v="4"/>
    <s v="204-4-17"/>
    <n v="10"/>
    <s v="PRODUCTOS DE ASEO Y LIMPIEZA"/>
    <s v="DESINFECTANTE PISO X 5 LT                               "/>
    <n v="47131803"/>
    <s v="MÍNIMA CUANTÍA"/>
    <n v="4"/>
    <n v="2"/>
    <n v="153"/>
    <n v="1453500"/>
    <s v="UNIDAD"/>
    <s v="NO SOLICITADAS"/>
  </r>
  <r>
    <x v="4"/>
    <s v="204-4-17"/>
    <n v="10"/>
    <s v="PRODUCTOS DE ASEO Y LIMPIEZA"/>
    <s v="BLANQUEDOR  X 3800 ML. GALON                                "/>
    <n v="47131807"/>
    <s v="MÍNIMA CUANTÍA"/>
    <n v="4"/>
    <n v="2"/>
    <n v="153"/>
    <n v="642600"/>
    <s v="UNIDAD"/>
    <s v="NO SOLICITADAS"/>
  </r>
  <r>
    <x v="4"/>
    <s v="204-4-17"/>
    <n v="10"/>
    <s v="PRODUCTOS DE ASEO Y LIMPIEZA"/>
    <s v="CERA BLANCA GARRAFA PISO"/>
    <n v="47131802"/>
    <s v="MÍNIMA CUANTÍA"/>
    <n v="4"/>
    <n v="2"/>
    <n v="33"/>
    <n v="363000"/>
    <s v="UNIDAD"/>
    <s v="NO SOLICITADAS"/>
  </r>
  <r>
    <x v="4"/>
    <s v="204-4-17"/>
    <n v="10"/>
    <s v="PRODUCTOS DE ASEO Y LIMPIEZA"/>
    <s v="RASTRILLO PLASTICO X 22 DIENTES                                         "/>
    <n v="27112003"/>
    <s v="MÍNIMA CUANTÍA"/>
    <n v="4"/>
    <n v="2"/>
    <n v="63"/>
    <n v="585396"/>
    <s v="UNIDAD"/>
    <s v="NO SOLICITADAS"/>
  </r>
  <r>
    <x v="4"/>
    <s v="204-4-17"/>
    <n v="10"/>
    <s v="PRODUCTOS DE ASEO Y LIMPIEZA"/>
    <s v="LIMPIAPISOS EN POLVO  X 500                                 "/>
    <n v="47131801"/>
    <s v="MÍNIMA CUANTÍA"/>
    <n v="4"/>
    <n v="2"/>
    <n v="70"/>
    <n v="231840"/>
    <s v="UNIDAD"/>
    <s v="NO SOLICITADAS"/>
  </r>
  <r>
    <x v="4"/>
    <s v="204-4-17"/>
    <n v="10"/>
    <s v="PRODUCTOS DE ASEO Y LIMPIEZA"/>
    <s v="CEPILLO PISO PALO MADERA"/>
    <n v="47131605"/>
    <s v="MÍNIMA CUANTÍA"/>
    <n v="4"/>
    <n v="2"/>
    <n v="24"/>
    <n v="85008"/>
    <s v="UNIDAD"/>
    <s v="NO SOLICITADAS"/>
  </r>
  <r>
    <x v="4"/>
    <s v="204-4-17"/>
    <n v="10"/>
    <s v="PRODUCTOS DE ASEO Y LIMPIEZA"/>
    <s v="CEPILLO CARRETERO PALO 1.40                                 "/>
    <n v="47131605"/>
    <s v="MÍNIMA CUANTÍA"/>
    <n v="4"/>
    <n v="2"/>
    <n v="24"/>
    <n v="216384"/>
    <s v="UNIDAD"/>
    <s v="NO SOLICITADAS"/>
  </r>
  <r>
    <x v="4"/>
    <s v="204-4-17"/>
    <n v="10"/>
    <s v="PRODUCTOS DE ASEO Y LIMPIEZA"/>
    <s v="ROLLO POR 88 PAÑOS , PAÑO DE 42 * 28 CM "/>
    <n v="47131502"/>
    <s v="SELECCIÓN ABREVIADA MENOR CUANTÍA"/>
    <n v="9"/>
    <n v="6"/>
    <n v="292"/>
    <n v="7644560"/>
    <s v="UNIDAD"/>
    <s v="NO SOLICITADAS"/>
  </r>
  <r>
    <x v="4"/>
    <s v="204-4-17"/>
    <n v="10"/>
    <s v="PRODUCTOS DE ASEO Y LIMPIEZA"/>
    <s v="LIMPIAVIDRIOS X 500 ML CON ATOMIZADOR"/>
    <n v="47131824"/>
    <s v="SELECCIÓN ABREVIADA MENOR CUANTÍA"/>
    <n v="9"/>
    <n v="6"/>
    <n v="80"/>
    <n v="552160"/>
    <s v="UNIDAD"/>
    <s v="NO SOLICITADAS"/>
  </r>
  <r>
    <x v="4"/>
    <s v="204-4-17"/>
    <n v="10"/>
    <s v="PRODUCTOS DE ASEO Y LIMPIEZA"/>
    <s v="SABRA REF 7447 X ROLLO DE 6 PULGADAS X 30 PIES"/>
    <n v="31191500"/>
    <s v="SELECCIÓN ABREVIADA MENOR CUANTÍA"/>
    <n v="9"/>
    <n v="6"/>
    <n v="40"/>
    <n v="7650748"/>
    <s v="UNIDAD"/>
    <s v="NO SOLICITADAS"/>
  </r>
  <r>
    <x v="4"/>
    <s v="204-4-17"/>
    <n v="10"/>
    <s v="PRODUCTOS DE ASEO Y LIMPIEZA"/>
    <s v="SHAMPOO PARA LAVADO AERONAVES QUE CUMPLA CON LAS ESPECIFICACIONES DE LA MIL-PRF-85570 TIPO 2 Ó DE LA MIL-PRF-87937 TIPO 4, CANECA X 55 GL "/>
    <n v="15121517"/>
    <s v="SELECCIÓN ABREVIADA MENOR CUANTÍA"/>
    <n v="9"/>
    <n v="6"/>
    <n v="4"/>
    <n v="11900000"/>
    <s v="UNIDAD"/>
    <s v="NO SOLICITADAS"/>
  </r>
  <r>
    <x v="4"/>
    <s v="204-4-17"/>
    <n v="10"/>
    <s v="PRODUCTOS DE ASEO Y LIMPIEZA"/>
    <s v="B&amp;B 3100 P/N MIL-PRF-85704 LAVADO DE COMPRESORES CANECA X 5 GAL "/>
    <n v="15121517"/>
    <s v="SELECCIÓN ABREVIADA MENOR CUANTÍA"/>
    <n v="9"/>
    <n v="6"/>
    <n v="4"/>
    <n v="4331600"/>
    <s v="UNIDAD"/>
    <s v="NO SOLICITADAS"/>
  </r>
  <r>
    <x v="4"/>
    <s v="204-4-17"/>
    <n v="10"/>
    <s v="PRODUCTOS DE ASEO Y LIMPIEZA"/>
    <s v="PAPELERA BAÑO "/>
    <n v="47121702"/>
    <s v="SELECCIÓN ABREVIADA MENOR CUANTÍA"/>
    <n v="6"/>
    <n v="3"/>
    <n v="28"/>
    <n v="725200"/>
    <s v="UNIDAD"/>
    <s v="NO SOLICITADAS"/>
  </r>
  <r>
    <x v="4"/>
    <s v="204-4-20"/>
    <n v="10"/>
    <s v="REPUESTOS"/>
    <s v="BAQUETA PUNTA MADERA"/>
    <n v="60131520"/>
    <s v="MÍNIMA CUANTÍA"/>
    <n v="3"/>
    <n v="5"/>
    <n v="60"/>
    <n v="351900"/>
    <s v="UNIDAD"/>
    <s v="NO SOLICITADAS"/>
  </r>
  <r>
    <x v="4"/>
    <s v="204-4-20"/>
    <n v="10"/>
    <s v="REPUESTOS"/>
    <s v="TRINKUT FS 280"/>
    <n v="31151504"/>
    <s v="MÍNIMA CUANTÍA"/>
    <n v="3"/>
    <n v="5"/>
    <n v="40"/>
    <n v="1508920"/>
    <s v="UNIDAD"/>
    <s v="NO SOLICITADAS"/>
  </r>
  <r>
    <x v="4"/>
    <s v="204-4-20"/>
    <n v="10"/>
    <s v="REPUESTOS"/>
    <s v="ESTUCHE CORNETA "/>
    <n v="60131510"/>
    <s v="MÍNIMA CUANTÍA"/>
    <n v="3"/>
    <n v="5"/>
    <n v="1"/>
    <n v="41400"/>
    <s v="UNIDAD"/>
    <s v="NO SOLICITADAS"/>
  </r>
  <r>
    <x v="4"/>
    <s v="204-4-20"/>
    <n v="10"/>
    <s v="REPUESTOS"/>
    <s v="BOQUILLA CORNETA "/>
    <n v="60131509"/>
    <s v="MÍNIMA CUANTÍA"/>
    <n v="3"/>
    <n v="5"/>
    <n v="10"/>
    <n v="227700"/>
    <s v="UNIDAD"/>
    <s v="NO SOLICITADAS"/>
  </r>
  <r>
    <x v="4"/>
    <s v="204-4-20"/>
    <n v="10"/>
    <s v="REPUESTOS"/>
    <s v="BAQUETA PUNTA NYLON"/>
    <n v="60131520"/>
    <s v="MÍNIMA CUANTÍA"/>
    <n v="3"/>
    <n v="5"/>
    <n v="54"/>
    <n v="316710"/>
    <s v="UNIDAD"/>
    <s v="NO SOLICITADAS"/>
  </r>
  <r>
    <x v="4"/>
    <s v="204-4-20"/>
    <n v="10"/>
    <s v="REPUESTOS"/>
    <s v="GOLPEADOR LIRA"/>
    <n v="60131500"/>
    <s v="MÍNIMA CUANTÍA"/>
    <n v="3"/>
    <n v="5"/>
    <n v="30"/>
    <n v="158700"/>
    <s v="UNIDAD"/>
    <s v="NO SOLICITADAS"/>
  </r>
  <r>
    <x v="4"/>
    <s v="204-4-20"/>
    <n v="10"/>
    <s v="REPUESTOS"/>
    <s v="MACETAS ALUMINIO BOLA PEQUEÑA"/>
    <n v="60131507"/>
    <s v="MÍNIMA CUANTÍA"/>
    <n v="3"/>
    <n v="5"/>
    <n v="60"/>
    <n v="752100"/>
    <s v="UNIDAD"/>
    <s v="NO SOLICITADAS"/>
  </r>
  <r>
    <x v="4"/>
    <s v="204-4-20"/>
    <n v="10"/>
    <s v="REPUESTOS"/>
    <s v="CUCHILLA CORTE FS 280"/>
    <n v="31162800"/>
    <s v="MÍNIMA CUANTÍA"/>
    <n v="3"/>
    <n v="5"/>
    <n v="40"/>
    <n v="2520000"/>
    <s v="UNIDAD"/>
    <s v="NO SOLICITADAS"/>
  </r>
  <r>
    <x v="4"/>
    <s v="204-4-20"/>
    <n v="10"/>
    <s v="REPUESTOS"/>
    <s v="TUERCA CUCHILLA FS 280"/>
    <n v="31161728"/>
    <s v="MÍNIMA CUANTÍA"/>
    <n v="3"/>
    <n v="5"/>
    <n v="40"/>
    <n v="304640"/>
    <s v="UNIDAD"/>
    <s v="NO SOLICITADAS"/>
  </r>
  <r>
    <x v="4"/>
    <s v="204-4-20"/>
    <n v="10"/>
    <s v="REPUESTOS"/>
    <s v="COCA DE SEGURIDAD CUCHILLA FS 280"/>
    <n v="31261501"/>
    <s v="MÍNIMA CUANTÍA"/>
    <n v="3"/>
    <n v="5"/>
    <n v="40"/>
    <n v="204680"/>
    <s v="UNIDAD"/>
    <s v="NO SOLICITADAS"/>
  </r>
  <r>
    <x v="4"/>
    <s v="204-4-20"/>
    <n v="10"/>
    <s v="REPUESTOS"/>
    <s v="CADENA DE CORTE MOTOSIERRA MS 250"/>
    <n v="27112823"/>
    <s v="MÍNIMA CUANTÍA"/>
    <n v="3"/>
    <n v="5"/>
    <n v="10"/>
    <n v="557515"/>
    <s v="UNIDAD"/>
    <s v="NO SOLICITADAS"/>
  </r>
  <r>
    <x v="4"/>
    <s v="204-4-20"/>
    <n v="10"/>
    <s v="REPUESTOS"/>
    <s v="REPUESTOS ELECTRICOS"/>
    <n v="39111500"/>
    <s v="MÍNIMA CUANTÍA"/>
    <n v="3"/>
    <n v="5"/>
    <n v="1"/>
    <n v="3000000"/>
    <s v="GLOBAL"/>
    <s v="NO SOLICITADAS"/>
  </r>
  <r>
    <x v="4"/>
    <s v="204-4-20"/>
    <n v="10"/>
    <s v="REPUESTOS"/>
    <s v="BROCA #21 COBALTO"/>
    <n v="20111614"/>
    <s v="SELECCIÓN ABREVIADA MENOR CUANTÍA"/>
    <n v="9"/>
    <n v="6"/>
    <n v="300"/>
    <n v="1809750"/>
    <s v="UNIDAD"/>
    <s v="NO SOLICITADAS"/>
  </r>
  <r>
    <x v="4"/>
    <s v="204-4-20"/>
    <n v="10"/>
    <s v="REPUESTOS"/>
    <s v="BROCA #27 COBALTO"/>
    <n v="20111614"/>
    <s v="SELECCIÓN ABREVIADA MENOR CUANTÍA"/>
    <n v="9"/>
    <n v="6"/>
    <n v="300"/>
    <n v="1809750"/>
    <s v="UNIDAD"/>
    <s v="NO SOLICITADAS"/>
  </r>
  <r>
    <x v="4"/>
    <s v="204-4-20"/>
    <n v="10"/>
    <s v="REPUESTOS"/>
    <s v="BROCA 3/16&quot; COBALTO"/>
    <n v="20111614"/>
    <s v="SELECCIÓN ABREVIADA MENOR CUANTÍA"/>
    <n v="9"/>
    <n v="6"/>
    <n v="300"/>
    <n v="1809750"/>
    <s v="UNIDAD"/>
    <s v="NO SOLICITADAS"/>
  </r>
  <r>
    <x v="4"/>
    <s v="204-4-20"/>
    <n v="10"/>
    <s v="REPUESTOS"/>
    <s v="BROCA ANGULAR  965D COBALT LONG #21"/>
    <n v="20121601"/>
    <s v="SELECCIÓN ABREVIADA MENOR CUANTÍA"/>
    <n v="9"/>
    <n v="6"/>
    <n v="200"/>
    <n v="3167066"/>
    <s v="UNIDAD"/>
    <s v="NO SOLICITADAS"/>
  </r>
  <r>
    <x v="4"/>
    <s v="204-4-20"/>
    <n v="10"/>
    <s v="REPUESTOS"/>
    <s v="BROCA ANGULAR 965D COBALT LONG # 5/32"/>
    <n v="20121601"/>
    <s v="SELECCIÓN ABREVIADA MENOR CUANTÍA"/>
    <n v="9"/>
    <n v="6"/>
    <n v="200"/>
    <n v="3167066"/>
    <s v="UNIDAD"/>
    <s v="NO SOLICITADAS"/>
  </r>
  <r>
    <x v="4"/>
    <s v="204-4-20"/>
    <n v="10"/>
    <s v="REPUESTOS"/>
    <s v="BROCA ANGULAR CON ROSCA  SHORT DRIL # 30"/>
    <n v="20121601"/>
    <s v="SELECCIÓN ABREVIADA MENOR CUANTÍA"/>
    <n v="9"/>
    <n v="6"/>
    <n v="200"/>
    <n v="3167066"/>
    <s v="UNIDAD"/>
    <s v="NO SOLICITADAS"/>
  </r>
  <r>
    <x v="4"/>
    <s v="204-4-20"/>
    <n v="10"/>
    <s v="REPUESTOS"/>
    <s v="BROCA ANGULAR CON ROSCA  SHORT DRIL # 21"/>
    <n v="20121601"/>
    <s v="SELECCIÓN ABREVIADA MENOR CUANTÍA"/>
    <n v="9"/>
    <n v="6"/>
    <n v="200"/>
    <n v="3167066"/>
    <s v="UNIDAD"/>
    <s v="NO SOLICITADAS"/>
  </r>
  <r>
    <x v="4"/>
    <s v="204-4-20"/>
    <n v="10"/>
    <s v="REPUESTOS"/>
    <s v="BROCA ANGULAR CON ROSCA SHORT DRIL # 27"/>
    <n v="20121601"/>
    <s v="SELECCIÓN ABREVIADA MENOR CUANTÍA"/>
    <n v="9"/>
    <n v="6"/>
    <n v="200"/>
    <n v="3167066"/>
    <s v="UNIDAD"/>
    <s v="NO SOLICITADAS"/>
  </r>
  <r>
    <x v="4"/>
    <s v="204-4-20"/>
    <n v="10"/>
    <s v="REPUESTOS"/>
    <s v="BROCA ANGULAR 965D COBALT LONG #13"/>
    <n v="20121601"/>
    <s v="SELECCIÓN ABREVIADA MENOR CUANTÍA"/>
    <n v="9"/>
    <n v="6"/>
    <n v="100"/>
    <n v="3167066"/>
    <s v="UNIDAD"/>
    <s v="NO SOLICITADAS"/>
  </r>
  <r>
    <x v="4"/>
    <s v="204-4-20"/>
    <n v="10"/>
    <s v="REPUESTOS"/>
    <s v="BROCA ANGULAR 965D COBALT LONG #30"/>
    <n v="20121601"/>
    <s v="SELECCIÓN ABREVIADA MENOR CUANTÍA"/>
    <n v="9"/>
    <n v="6"/>
    <n v="100"/>
    <n v="3167066"/>
    <s v="UNIDAD"/>
    <s v="NO SOLICITADAS"/>
  </r>
  <r>
    <x v="4"/>
    <s v="204-4-20"/>
    <n v="10"/>
    <s v="REPUESTOS"/>
    <s v="BROCA ANGULAR 965D COBALT LONG #27"/>
    <n v="20121601"/>
    <s v="SELECCIÓN ABREVIADA MENOR CUANTÍA"/>
    <n v="9"/>
    <n v="6"/>
    <n v="100"/>
    <n v="3167066"/>
    <s v="UNIDAD"/>
    <s v="NO SOLICITADAS"/>
  </r>
  <r>
    <x v="4"/>
    <s v="204-4-20"/>
    <n v="10"/>
    <s v="REPUESTOS"/>
    <s v="BROCA ANGULAR 965D COBALT LONG #16"/>
    <n v="20121601"/>
    <s v="SELECCIÓN ABREVIADA MENOR CUANTÍA"/>
    <n v="9"/>
    <n v="6"/>
    <n v="100"/>
    <n v="3167066"/>
    <s v="UNIDAD"/>
    <s v="NO SOLICITADAS"/>
  </r>
  <r>
    <x v="4"/>
    <s v="204-4-20"/>
    <n v="10"/>
    <s v="REPUESTOS"/>
    <s v="BROCA ANGULAR 965D COBALT LONG # 1/8"/>
    <n v="20121601"/>
    <s v="SELECCIÓN ABREVIADA MENOR CUANTÍA"/>
    <n v="9"/>
    <n v="6"/>
    <n v="100"/>
    <n v="3167066"/>
    <s v="UNIDAD"/>
    <s v="NO SOLICITADAS"/>
  </r>
  <r>
    <x v="4"/>
    <s v="204-4-20"/>
    <n v="10"/>
    <s v="REPUESTOS"/>
    <s v="BROCA ANGULAR CON ROSCA SHORT DRIL # 40"/>
    <n v="20121601"/>
    <s v="SELECCIÓN ABREVIADA MENOR CUANTÍA"/>
    <n v="9"/>
    <n v="6"/>
    <n v="100"/>
    <n v="3167066"/>
    <s v="UNIDAD"/>
    <s v="NO SOLICITADAS"/>
  </r>
  <r>
    <x v="4"/>
    <s v="204-4-20"/>
    <n v="10"/>
    <s v="REPUESTOS"/>
    <s v="BROCA ANGULAR CON ROSCA SHORT DRIL # 16"/>
    <n v="20121601"/>
    <s v="SELECCIÓN ABREVIADA MENOR CUANTÍA"/>
    <n v="9"/>
    <n v="6"/>
    <n v="100"/>
    <n v="3167066"/>
    <s v="UNIDAD"/>
    <s v="NO SOLICITADAS"/>
  </r>
  <r>
    <x v="4"/>
    <s v="204-4-20"/>
    <n v="10"/>
    <s v="REPUESTOS"/>
    <s v="BROCA ANGULAR CON ROSCA SHORT DRIL # 13"/>
    <n v="20121601"/>
    <s v="SELECCIÓN ABREVIADA MENOR CUANTÍA"/>
    <n v="9"/>
    <n v="6"/>
    <n v="100"/>
    <n v="3167066"/>
    <s v="UNIDAD"/>
    <s v="NO SOLICITADAS"/>
  </r>
  <r>
    <x v="4"/>
    <s v="204-4-20"/>
    <n v="10"/>
    <s v="REPUESTOS"/>
    <s v="BROCA ANGULAR CON ROSCA SHORT DRIL # 10"/>
    <n v="20121601"/>
    <s v="SELECCIÓN ABREVIADA MENOR CUANTÍA"/>
    <n v="9"/>
    <n v="6"/>
    <n v="100"/>
    <n v="3167066"/>
    <s v="UNIDAD"/>
    <s v="NO SOLICITADAS"/>
  </r>
  <r>
    <x v="4"/>
    <s v="204-4-20"/>
    <n v="10"/>
    <s v="REPUESTOS"/>
    <s v="BROCA ANGULAR CON ROSCA SHORT DRIL # 8"/>
    <n v="20121601"/>
    <s v="SELECCIÓN ABREVIADA MENOR CUANTÍA"/>
    <n v="9"/>
    <n v="6"/>
    <n v="100"/>
    <n v="3167066"/>
    <s v="UNIDAD"/>
    <s v="NO SOLICITADAS"/>
  </r>
  <r>
    <x v="4"/>
    <s v="204-4-20"/>
    <n v="10"/>
    <s v="REPUESTOS"/>
    <s v="BROCA #10 COBALTO"/>
    <n v="20111614"/>
    <s v="SELECCIÓN ABREVIADA MENOR CUANTÍA"/>
    <n v="9"/>
    <n v="6"/>
    <n v="150"/>
    <n v="904875"/>
    <s v="UNIDAD"/>
    <s v="NO SOLICITADAS"/>
  </r>
  <r>
    <x v="4"/>
    <s v="204-4-20"/>
    <n v="10"/>
    <s v="REPUESTOS"/>
    <s v="BROCA #13 COBALTO"/>
    <n v="20111614"/>
    <s v="SELECCIÓN ABREVIADA MENOR CUANTÍA"/>
    <n v="9"/>
    <n v="6"/>
    <n v="150"/>
    <n v="904875"/>
    <s v="UNIDAD"/>
    <s v="NO SOLICITADAS"/>
  </r>
  <r>
    <x v="4"/>
    <s v="204-4-20"/>
    <n v="10"/>
    <s v="REPUESTOS"/>
    <s v="BROCA #16 COBALTO"/>
    <n v="20111614"/>
    <s v="SELECCIÓN ABREVIADA MENOR CUANTÍA"/>
    <n v="9"/>
    <n v="6"/>
    <n v="150"/>
    <n v="904875"/>
    <s v="UNIDAD"/>
    <s v="NO SOLICITADAS"/>
  </r>
  <r>
    <x v="4"/>
    <s v="204-4-20"/>
    <n v="10"/>
    <s v="REPUESTOS"/>
    <s v="BROCA #30 COBALTO"/>
    <n v="20111614"/>
    <s v="SELECCIÓN ABREVIADA MENOR CUANTÍA"/>
    <n v="9"/>
    <n v="6"/>
    <n v="150"/>
    <n v="904875"/>
    <s v="UNIDAD"/>
    <s v="NO SOLICITADAS"/>
  </r>
  <r>
    <x v="4"/>
    <s v="204-4-20"/>
    <n v="10"/>
    <s v="REPUESTOS"/>
    <s v="BROCA #40 COBALTO"/>
    <n v="20111614"/>
    <s v="SELECCIÓN ABREVIADA MENOR CUANTÍA"/>
    <n v="9"/>
    <n v="6"/>
    <n v="150"/>
    <n v="904875"/>
    <s v="UNIDAD"/>
    <s v="NO SOLICITADAS"/>
  </r>
  <r>
    <x v="4"/>
    <s v="204-4-20"/>
    <n v="10"/>
    <s v="REPUESTOS"/>
    <s v="BROCA 1/4&quot; COBALTO"/>
    <n v="20111614"/>
    <s v="SELECCIÓN ABREVIADA MENOR CUANTÍA"/>
    <n v="9"/>
    <n v="6"/>
    <n v="150"/>
    <n v="904875"/>
    <s v="UNIDAD"/>
    <s v="NO SOLICITADAS"/>
  </r>
  <r>
    <x v="4"/>
    <s v="204-4-20"/>
    <n v="10"/>
    <s v="REPUESTOS"/>
    <s v="BROCA 1/8&quot; COBALTO"/>
    <n v="20111614"/>
    <s v="SELECCIÓN ABREVIADA MENOR CUANTÍA"/>
    <n v="9"/>
    <n v="6"/>
    <n v="150"/>
    <n v="904875"/>
    <s v="UNIDAD"/>
    <s v="NO SOLICITADAS"/>
  </r>
  <r>
    <x v="4"/>
    <s v="204-4-20"/>
    <n v="10"/>
    <s v="REPUESTOS"/>
    <s v="BROCA 3/32&quot; COBALTO"/>
    <n v="20111614"/>
    <s v="SELECCIÓN ABREVIADA MENOR CUANTÍA"/>
    <n v="9"/>
    <n v="6"/>
    <n v="150"/>
    <n v="904875"/>
    <s v="UNIDAD"/>
    <s v="NO SOLICITADAS"/>
  </r>
  <r>
    <x v="4"/>
    <s v="204-4-20"/>
    <n v="10"/>
    <s v="REPUESTOS"/>
    <s v="BROCA 5/32&quot; COBALTO"/>
    <n v="20111614"/>
    <s v="SELECCIÓN ABREVIADA MENOR CUANTÍA"/>
    <n v="9"/>
    <n v="6"/>
    <n v="150"/>
    <n v="904875"/>
    <s v="UNIDAD"/>
    <s v="NO SOLICITADAS"/>
  </r>
  <r>
    <x v="4"/>
    <s v="204-4-20"/>
    <n v="10"/>
    <s v="REPUESTOS"/>
    <s v="PERNO BLINDAJE"/>
    <n v="31161501"/>
    <s v="SELECCIÓN ABREVIADA MENOR CUANTÍA"/>
    <n v="9"/>
    <n v="6"/>
    <n v="80"/>
    <n v="1435736"/>
    <s v="UNIDAD"/>
    <s v="NO SOLICITADAS"/>
  </r>
  <r>
    <x v="4"/>
    <s v="204-4-20"/>
    <n v="10"/>
    <s v="REPUESTOS"/>
    <s v="BROCA ANGULAR  965D COBALT LONG #10"/>
    <n v="20121601"/>
    <s v="SELECCIÓN ABREVIADA MENOR CUANTÍA"/>
    <n v="9"/>
    <n v="6"/>
    <n v="95"/>
    <n v="1504356.35"/>
    <s v="UNIDAD"/>
    <s v="NO SOLICITADAS"/>
  </r>
  <r>
    <x v="4"/>
    <s v="204-4-20"/>
    <n v="10"/>
    <s v="REPUESTOS"/>
    <s v="BROCA ANGULAR  965D COBALT STUBBY #30"/>
    <n v="20121601"/>
    <s v="SELECCIÓN ABREVIADA MENOR CUANTÍA"/>
    <n v="9"/>
    <n v="6"/>
    <n v="80"/>
    <n v="1266826.3999999999"/>
    <s v="UNIDAD"/>
    <s v="NO SOLICITADAS"/>
  </r>
  <r>
    <x v="4"/>
    <s v="204-4-20"/>
    <n v="10"/>
    <s v="REPUESTOS"/>
    <s v="BROCA ANGULAR  965D COBALT LSTUBBY #27"/>
    <n v="20121601"/>
    <s v="SELECCIÓN ABREVIADA MENOR CUANTÍA"/>
    <n v="9"/>
    <n v="6"/>
    <n v="80"/>
    <n v="1266826.3999999999"/>
    <s v="UNIDAD"/>
    <s v="NO SOLICITADAS"/>
  </r>
  <r>
    <x v="4"/>
    <s v="204-4-20"/>
    <n v="10"/>
    <s v="REPUESTOS"/>
    <s v="BROCA ANGULAR CON ROSCA 965D COBALT STUBBY # 1/8"/>
    <n v="20121601"/>
    <s v="SELECCIÓN ABREVIADA MENOR CUANTÍA"/>
    <n v="9"/>
    <n v="6"/>
    <n v="80"/>
    <n v="1266826.3999999999"/>
    <s v="UNIDAD"/>
    <s v="NO SOLICITADAS"/>
  </r>
  <r>
    <x v="4"/>
    <s v="204-4-20"/>
    <n v="10"/>
    <s v="REPUESTOS"/>
    <s v="BROCA #5 COBALTO"/>
    <n v="20111614"/>
    <s v="SELECCIÓN ABREVIADA MENOR CUANTÍA"/>
    <n v="9"/>
    <n v="6"/>
    <n v="84"/>
    <n v="506730"/>
    <s v="UNIDAD"/>
    <s v="NO SOLICITADAS"/>
  </r>
  <r>
    <x v="4"/>
    <s v="204-4-20"/>
    <n v="10"/>
    <s v="REPUESTOS"/>
    <s v="BROCA ANGULAR  965D COBALT LONG #8"/>
    <n v="20121601"/>
    <s v="SELECCIÓN ABREVIADA MENOR CUANTÍA"/>
    <n v="9"/>
    <n v="6"/>
    <n v="70"/>
    <n v="1108473.1000000001"/>
    <s v="UNIDAD"/>
    <s v="NO SOLICITADAS"/>
  </r>
  <r>
    <x v="4"/>
    <s v="204-4-20"/>
    <n v="10"/>
    <s v="REPUESTOS"/>
    <s v="BROCA #8 COBALTO"/>
    <n v="20111614"/>
    <s v="SELECCIÓN ABREVIADA MENOR CUANTÍA"/>
    <n v="9"/>
    <n v="6"/>
    <n v="70"/>
    <n v="422275"/>
    <s v="UNIDAD"/>
    <s v="NO SOLICITADAS"/>
  </r>
  <r>
    <x v="4"/>
    <s v="204-4-20"/>
    <n v="10"/>
    <s v="REPUESTOS"/>
    <s v="PERNO_x000a_P/N NAS514P632- 24P"/>
    <n v="31161501"/>
    <s v="SELECCIÓN ABREVIADA MENOR CUANTÍA"/>
    <n v="9"/>
    <n v="6"/>
    <n v="60"/>
    <n v="1184463.6000000001"/>
    <s v="UNIDAD"/>
    <s v="NO SOLICITADAS"/>
  </r>
  <r>
    <x v="4"/>
    <s v="204-4-20"/>
    <n v="10"/>
    <s v="REPUESTOS"/>
    <s v="BROCA ANGULAR 965D COBALT STUBBY# 5/32"/>
    <n v="20121601"/>
    <s v="SELECCIÓN ABREVIADA MENOR CUANTÍA"/>
    <n v="9"/>
    <n v="6"/>
    <n v="60"/>
    <n v="950119.8"/>
    <s v="UNIDAD"/>
    <s v="NO SOLICITADAS"/>
  </r>
  <r>
    <x v="4"/>
    <s v="204-4-20"/>
    <n v="10"/>
    <s v="REPUESTOS"/>
    <s v="BROCA ANGULAR  965D COBALT STUBBY#21"/>
    <n v="20121601"/>
    <s v="SELECCIÓN ABREVIADA MENOR CUANTÍA"/>
    <n v="9"/>
    <n v="6"/>
    <n v="40"/>
    <n v="633413.19999999995"/>
    <s v="UNIDAD"/>
    <s v="NO SOLICITADAS"/>
  </r>
  <r>
    <x v="4"/>
    <s v="204-4-20"/>
    <n v="10"/>
    <s v="REPUESTOS"/>
    <s v="BROCA ANGULAR 965D COBALT STUBBY#13"/>
    <n v="20121601"/>
    <s v="SELECCIÓN ABREVIADA MENOR CUANTÍA"/>
    <n v="9"/>
    <n v="6"/>
    <n v="40"/>
    <n v="633413.19999999995"/>
    <s v="UNIDAD"/>
    <s v="NO SOLICITADAS"/>
  </r>
  <r>
    <x v="4"/>
    <s v="204-4-20"/>
    <n v="10"/>
    <s v="REPUESTOS"/>
    <s v="BROCA ANGULAR 965D COBALT STUBBY#10"/>
    <n v="20121601"/>
    <s v="SELECCIÓN ABREVIADA MENOR CUANTÍA"/>
    <n v="9"/>
    <n v="6"/>
    <n v="40"/>
    <n v="633413.19999999995"/>
    <s v="UNIDAD"/>
    <s v="NO SOLICITADAS"/>
  </r>
  <r>
    <x v="4"/>
    <s v="204-4-20"/>
    <n v="10"/>
    <s v="REPUESTOS"/>
    <s v="BROCA ANGULAR 965D COBALT STUBBY#8"/>
    <n v="20121601"/>
    <s v="SELECCIÓN ABREVIADA MENOR CUANTÍA"/>
    <n v="9"/>
    <n v="6"/>
    <n v="40"/>
    <n v="633413.19999999995"/>
    <s v="UNIDAD"/>
    <s v="NO SOLICITADAS"/>
  </r>
  <r>
    <x v="4"/>
    <s v="204-4-20"/>
    <n v="10"/>
    <s v="REPUESTOS"/>
    <s v="BROCA ANGULAR 965D COBALT STUBBY#16"/>
    <n v="20121601"/>
    <s v="SELECCIÓN ABREVIADA MENOR CUANTÍA"/>
    <n v="9"/>
    <n v="6"/>
    <n v="40"/>
    <n v="633413.19999999995"/>
    <s v="UNIDAD"/>
    <s v="NO SOLICITADAS"/>
  </r>
  <r>
    <x v="4"/>
    <s v="204-4-20"/>
    <n v="10"/>
    <s v="REPUESTOS"/>
    <s v="TORNILLO PARA MONTANTE FLIR STAR SAFIRE III"/>
    <n v="31161501"/>
    <s v="SELECCIÓN ABREVIADA MENOR CUANTÍA"/>
    <n v="9"/>
    <n v="6"/>
    <n v="30"/>
    <n v="452437.8"/>
    <s v="UNIDAD"/>
    <s v="NO SOLICITADAS"/>
  </r>
  <r>
    <x v="4"/>
    <s v="204-4-20"/>
    <n v="10"/>
    <s v="REPUESTOS"/>
    <s v="TRANSISTORE S REF. JANTX2N5686"/>
    <n v="32111600"/>
    <s v="SELECCIÓN ABREVIADA MENOR CUANTÍA"/>
    <n v="9"/>
    <n v="6"/>
    <n v="10"/>
    <n v="1794670.9"/>
    <s v="UNIDAD"/>
    <s v="NO SOLICITADAS"/>
  </r>
  <r>
    <x v="4"/>
    <s v="204-4-20"/>
    <n v="10"/>
    <s v="REPUESTOS"/>
    <s v="BROCA ANGULAR 965D COBALT LONG # 1/4"/>
    <n v="20121601"/>
    <s v="SELECCIÓN ABREVIADA MENOR CUANTÍA"/>
    <n v="9"/>
    <n v="6"/>
    <n v="20"/>
    <n v="316706.59999999998"/>
    <s v="UNIDAD"/>
    <s v="NO SOLICITADAS"/>
  </r>
  <r>
    <x v="4"/>
    <s v="204-4-20"/>
    <n v="10"/>
    <s v="REPUESTOS"/>
    <s v="BROCA ANGULAR 965D COBALT STUBBY# 1/4"/>
    <n v="20121601"/>
    <s v="SELECCIÓN ABREVIADA MENOR CUANTÍA"/>
    <n v="9"/>
    <n v="6"/>
    <n v="20"/>
    <n v="316706.59999999998"/>
    <s v="UNIDAD"/>
    <s v="NO SOLICITADAS"/>
  </r>
  <r>
    <x v="4"/>
    <s v="204-4-20"/>
    <n v="10"/>
    <s v="REPUESTOS"/>
    <s v="PIN SEGURIDAD"/>
    <n v="31161601"/>
    <s v="SELECCIÓN ABREVIADA MENOR CUANTÍA"/>
    <n v="9"/>
    <n v="6"/>
    <n v="5"/>
    <n v="3068888.15"/>
    <s v="UNIDAD"/>
    <s v="NO SOLICITADAS"/>
  </r>
  <r>
    <x v="4"/>
    <s v="204-4-20"/>
    <n v="10"/>
    <s v="REPUESTOS"/>
    <s v="BROCA CENTER DRILL #4"/>
    <n v="20121600"/>
    <s v="SELECCIÓN ABREVIADA MENOR CUANTÍA"/>
    <n v="9"/>
    <n v="6"/>
    <n v="7"/>
    <n v="131961.06"/>
    <s v="UNIDAD"/>
    <s v="NO SOLICITADAS"/>
  </r>
  <r>
    <x v="4"/>
    <s v="204-4-20"/>
    <n v="10"/>
    <s v="REPUESTOS"/>
    <s v="BROCA CENTER DRILL #5"/>
    <n v="20121600"/>
    <s v="SELECCIÓN ABREVIADA MENOR CUANTÍA"/>
    <n v="9"/>
    <n v="6"/>
    <n v="7"/>
    <n v="131961.06"/>
    <s v="UNIDAD"/>
    <s v="NO SOLICITADAS"/>
  </r>
  <r>
    <x v="4"/>
    <s v="204-4-20"/>
    <n v="10"/>
    <s v="REPUESTOS"/>
    <s v="BUJIA BPR5ES NGK R"/>
    <n v="26101732"/>
    <s v="SELECCIÓN ABREVIADA MENOR CUANTÍA"/>
    <n v="9"/>
    <n v="6"/>
    <n v="6"/>
    <n v="67865.64"/>
    <s v="UNIDAD"/>
    <s v="NO SOLICITADAS"/>
  </r>
  <r>
    <x v="4"/>
    <s v="204-4-20"/>
    <n v="10"/>
    <s v="REPUESTOS"/>
    <s v="EJE DE RODILLO SPROCKET SHAFT "/>
    <n v="25173800"/>
    <s v="SELECCIÓN ABREVIADA MENOR CUANTÍA"/>
    <n v="9"/>
    <n v="6"/>
    <n v="2"/>
    <n v="3589342.02"/>
    <s v="UNIDAD"/>
    <s v="NO SOLICITADAS"/>
  </r>
  <r>
    <x v="4"/>
    <s v="204-4-20"/>
    <n v="10"/>
    <s v="REPUESTOS"/>
    <s v="FILTRO DE COMBUSTIBLE PARTMO A -96"/>
    <n v="40161513"/>
    <s v="SELECCIÓN ABREVIADA MENOR CUANTÍA"/>
    <n v="9"/>
    <n v="6"/>
    <n v="5"/>
    <n v="131961.04999999999"/>
    <s v="UNIDAD"/>
    <s v="NO SOLICITADAS"/>
  </r>
  <r>
    <x v="4"/>
    <s v="204-4-20"/>
    <n v="10"/>
    <s v="REPUESTOS"/>
    <s v="CAJA DE TIRO"/>
    <n v="46121601"/>
    <s v="SELECCIÓN ABREVIADA MENOR CUANTÍA"/>
    <n v="9"/>
    <n v="6"/>
    <n v="2"/>
    <n v="7178684.04"/>
    <s v="UNIDAD"/>
    <s v="NO SOLICITADAS"/>
  </r>
  <r>
    <x v="4"/>
    <s v="204-4-20"/>
    <n v="10"/>
    <s v="REPUESTOS"/>
    <s v="FILTRO COMBUSTIBLE AM116304"/>
    <n v="40161513"/>
    <s v="SELECCIÓN ABREVIADA MENOR CUANTÍA"/>
    <n v="9"/>
    <n v="6"/>
    <n v="4"/>
    <n v="36195"/>
    <s v="UNIDAD"/>
    <s v="NO SOLICITADAS"/>
  </r>
  <r>
    <x v="4"/>
    <s v="204-4-20"/>
    <n v="10"/>
    <s v="REPUESTOS"/>
    <s v="FILTRO DE AIRE P/N 39708466"/>
    <n v="40161500"/>
    <s v="SELECCIÓN ABREVIADA MENOR CUANTÍA"/>
    <n v="9"/>
    <n v="6"/>
    <n v="3"/>
    <n v="1017985.6499999999"/>
    <s v="UNIDAD"/>
    <s v="NO SOLICITADAS"/>
  </r>
  <r>
    <x v="4"/>
    <s v="204-4-20"/>
    <n v="10"/>
    <s v="REPUESTOS"/>
    <s v="FILTRO COMBUSTIBLE FS 20000"/>
    <n v="40161513"/>
    <s v="SELECCIÓN ABREVIADA MENOR CUANTÍA"/>
    <n v="9"/>
    <n v="6"/>
    <n v="3"/>
    <n v="565547.57999999996"/>
    <s v="UNIDAD"/>
    <s v="NO SOLICITADAS"/>
  </r>
  <r>
    <x v="4"/>
    <s v="204-4-20"/>
    <n v="10"/>
    <s v="REPUESTOS"/>
    <s v="FILTRO AIRE AT110770"/>
    <n v="40161505"/>
    <s v="SELECCIÓN ABREVIADA MENOR CUANTÍA"/>
    <n v="9"/>
    <n v="6"/>
    <n v="3"/>
    <n v="305395.68"/>
    <s v="UNIDAD"/>
    <s v="NO SOLICITADAS"/>
  </r>
  <r>
    <x v="4"/>
    <s v="204-4-20"/>
    <n v="10"/>
    <s v="REPUESTOS"/>
    <s v="FILTRO AIRE 39588777"/>
    <n v="40161505"/>
    <s v="SELECCIÓN ABREVIADA MENOR CUANTÍA"/>
    <n v="9"/>
    <n v="6"/>
    <n v="3"/>
    <n v="192286.13999999998"/>
    <s v="UNIDAD"/>
    <s v="NO SOLICITADAS"/>
  </r>
  <r>
    <x v="4"/>
    <s v="204-4-20"/>
    <n v="10"/>
    <s v="REPUESTOS"/>
    <s v="FILTRO COMBUSTIBLE FS 19624"/>
    <n v="40161513"/>
    <s v="SELECCIÓN ABREVIADA MENOR CUANTÍA"/>
    <n v="9"/>
    <n v="6"/>
    <n v="3"/>
    <n v="101798.54999999999"/>
    <s v="UNIDAD"/>
    <s v="NO SOLICITADAS"/>
  </r>
  <r>
    <x v="4"/>
    <s v="204-4-20"/>
    <n v="10"/>
    <s v="REPUESTOS"/>
    <s v="FILTRO ACEITE A-1"/>
    <n v="40161504"/>
    <s v="SELECCIÓN ABREVIADA MENOR CUANTÍA"/>
    <n v="9"/>
    <n v="6"/>
    <n v="3"/>
    <n v="79176.63"/>
    <s v="UNIDAD"/>
    <s v="NO SOLICITADAS"/>
  </r>
  <r>
    <x v="4"/>
    <s v="204-4-20"/>
    <n v="10"/>
    <s v="REPUESTOS"/>
    <s v="FILTRO COMBUSTIBLE A-243004"/>
    <n v="40161513"/>
    <s v="SELECCIÓN ABREVIADA MENOR CUANTÍA"/>
    <n v="9"/>
    <n v="6"/>
    <n v="3"/>
    <n v="45243.78"/>
    <s v="UNIDAD"/>
    <s v="NO SOLICITADAS"/>
  </r>
  <r>
    <x v="4"/>
    <s v="204-4-20"/>
    <n v="10"/>
    <s v="REPUESTOS"/>
    <s v="FILTRO ACEITE A-323"/>
    <n v="40161504"/>
    <s v="SELECCIÓN ABREVIADA MENOR CUANTÍA"/>
    <n v="9"/>
    <n v="6"/>
    <n v="3"/>
    <n v="33932.82"/>
    <s v="UNIDAD"/>
    <s v="NO SOLICITADAS"/>
  </r>
  <r>
    <x v="4"/>
    <s v="204-4-20"/>
    <n v="10"/>
    <s v="REPUESTOS"/>
    <s v="TERMINAL TRASERA DE INSERCION "/>
    <n v="39121400"/>
    <s v="SELECCIÓN ABREVIADA MENOR CUANTÍA"/>
    <n v="9"/>
    <n v="6"/>
    <n v="1"/>
    <n v="4407711.6900000004"/>
    <s v="UNIDAD"/>
    <s v="NO SOLICITADAS"/>
  </r>
  <r>
    <x v="4"/>
    <s v="204-4-20"/>
    <n v="10"/>
    <s v="REPUESTOS"/>
    <s v="SUPPRESSOR "/>
    <n v="77131600"/>
    <s v="SELECCIÓN ABREVIADA MENOR CUANTÍA"/>
    <n v="9"/>
    <n v="6"/>
    <n v="2"/>
    <n v="1882251.62"/>
    <s v="UNIDAD"/>
    <s v="NO SOLICITADAS"/>
  </r>
  <r>
    <x v="4"/>
    <s v="204-4-20"/>
    <n v="10"/>
    <s v="REPUESTOS"/>
    <s v="KIT FILTROS , REPLACEMENT   P/N K-3492"/>
    <n v="40161500"/>
    <s v="SELECCIÓN ABREVIADA MENOR CUANTÍA"/>
    <n v="9"/>
    <n v="6"/>
    <n v="1"/>
    <n v="1327151.67"/>
    <s v="UNIDAD"/>
    <s v="NO SOLICITADAS"/>
  </r>
  <r>
    <x v="4"/>
    <s v="204-4-20"/>
    <n v="10"/>
    <s v="REPUESTOS"/>
    <s v="KIT FILTROS , REPLACEMENTP/N K-3493"/>
    <n v="40161500"/>
    <s v="SELECCIÓN ABREVIADA MENOR CUANTÍA"/>
    <n v="9"/>
    <n v="6"/>
    <n v="2"/>
    <n v="1161257.7"/>
    <s v="UNIDAD"/>
    <s v="NO SOLICITADAS"/>
  </r>
  <r>
    <x v="4"/>
    <s v="204-4-20"/>
    <n v="10"/>
    <s v="REPUESTOS"/>
    <s v="FILTRO DESINCAN  P/N HC-1763"/>
    <n v="40161500"/>
    <s v="SELECCIÓN ABREVIADA MENOR CUANTÍA"/>
    <n v="9"/>
    <n v="6"/>
    <n v="2"/>
    <n v="980282.48"/>
    <s v="UNIDAD"/>
    <s v="NO SOLICITADAS"/>
  </r>
  <r>
    <x v="4"/>
    <s v="204-4-20"/>
    <n v="10"/>
    <s v="REPUESTOS"/>
    <s v="FILTRO REPLACEMENT  ELEMENT  P/N AP-15"/>
    <n v="40161500"/>
    <s v="SELECCIÓN ABREVIADA MENOR CUANTÍA"/>
    <n v="9"/>
    <n v="6"/>
    <n v="2"/>
    <n v="663575.81999999995"/>
    <s v="UNIDAD"/>
    <s v="NO SOLICITADAS"/>
  </r>
  <r>
    <x v="4"/>
    <s v="204-4-20"/>
    <n v="10"/>
    <s v="REPUESTOS"/>
    <s v="AMORTIGUADOR DELANTERO AM 129514"/>
    <n v="25172004"/>
    <s v="SELECCIÓN ABREVIADA MENOR CUANTÍA"/>
    <n v="9"/>
    <n v="6"/>
    <n v="2"/>
    <n v="527844.4"/>
    <s v="UNIDAD"/>
    <s v="NO SOLICITADAS"/>
  </r>
  <r>
    <x v="4"/>
    <s v="204-4-20"/>
    <n v="10"/>
    <s v="REPUESTOS"/>
    <s v="CORREA ALTERNADOR M150588"/>
    <n v="31151900"/>
    <s v="SELECCIÓN ABREVIADA MENOR CUANTÍA"/>
    <n v="9"/>
    <n v="6"/>
    <n v="2"/>
    <n v="75406.34"/>
    <s v="UNIDAD"/>
    <s v="NO SOLICITADAS"/>
  </r>
  <r>
    <x v="4"/>
    <s v="204-4-20"/>
    <n v="10"/>
    <s v="REPUESTOS"/>
    <s v="KIT DISCO DE FRENO SENSOR  P/N TY04914-10064-71"/>
    <n v="25171700"/>
    <s v="SELECCIÓN ABREVIADA MENOR CUANTÍA"/>
    <n v="9"/>
    <n v="6"/>
    <n v="1"/>
    <n v="1017985.65"/>
    <s v="UNIDAD"/>
    <s v="NO SOLICITADAS"/>
  </r>
  <r>
    <x v="4"/>
    <s v="204-4-20"/>
    <n v="10"/>
    <s v="REPUESTOS"/>
    <s v="EXTENSION DOBLE  X3 PN: 13304 ( DUAL-THREADED EXTENSIONS 3 PIECE SET) "/>
    <n v="40172900"/>
    <s v="SELECCIÓN ABREVIADA MENOR CUANTÍA"/>
    <n v="9"/>
    <n v="6"/>
    <n v="1"/>
    <n v="82946.97"/>
    <s v="UNIDAD"/>
    <s v="NO SOLICITADAS"/>
  </r>
  <r>
    <x v="4"/>
    <s v="204-4-20"/>
    <n v="10"/>
    <s v="REPUESTOS"/>
    <s v="IMPREVISTOS"/>
    <n v="0"/>
    <s v="MÍNIMA CUANTÍA"/>
    <n v="1"/>
    <n v="6"/>
    <n v="1"/>
    <n v="48.859999999403954"/>
    <s v="GLOBAL"/>
    <s v=""/>
  </r>
  <r>
    <x v="4"/>
    <s v="204-4-23"/>
    <n v="10"/>
    <s v="OTROS MATERIALES Y SUMINISTROS"/>
    <s v="BASTON DE RITMO"/>
    <n v="60131803"/>
    <s v="MÍNIMA CUANTÍA"/>
    <n v="3"/>
    <n v="5"/>
    <n v="1"/>
    <n v="37950"/>
    <s v="UNIDAD"/>
    <s v="NO SOLICITADAS"/>
  </r>
  <r>
    <x v="4"/>
    <s v="204-4-23"/>
    <n v="10"/>
    <s v="OTROS MATERIALES Y SUMINISTROS"/>
    <s v="PARCHE DE 14 GRUESO BLANCO"/>
    <n v="60131507"/>
    <s v="MÍNIMA CUANTÍA"/>
    <n v="3"/>
    <n v="4"/>
    <n v="15"/>
    <n v="160425"/>
    <s v="UNIDAD"/>
    <s v="NO SOLICITADAS"/>
  </r>
  <r>
    <x v="4"/>
    <s v="204-4-23"/>
    <n v="10"/>
    <s v="OTROS MATERIALES Y SUMINISTROS"/>
    <s v="PARCHE DE 18 GRUESO BLANCO"/>
    <n v="60131507"/>
    <s v="MÍNIMA CUANTÍA"/>
    <n v="3"/>
    <n v="4"/>
    <n v="15"/>
    <n v="257025"/>
    <s v="UNIDAD"/>
    <s v="NO SOLICITADAS"/>
  </r>
  <r>
    <x v="4"/>
    <s v="204-4-23"/>
    <n v="10"/>
    <s v="OTROS MATERIALES Y SUMINISTROS"/>
    <s v="PARCHE DE 26 GRUESO BLANCO"/>
    <n v="60131507"/>
    <s v="MÍNIMA CUANTÍA"/>
    <n v="3"/>
    <n v="4"/>
    <n v="15"/>
    <n v="483000"/>
    <s v="UNIDAD"/>
    <s v="NO SOLICITADAS"/>
  </r>
  <r>
    <x v="4"/>
    <s v="204-4-23"/>
    <n v="10"/>
    <s v="OTROS MATERIALES Y SUMINISTROS"/>
    <s v="CARGADOR PARA BOMBO"/>
    <n v="60131507"/>
    <s v="MÍNIMA CUANTÍA"/>
    <n v="3"/>
    <n v="4"/>
    <n v="4"/>
    <n v="655960"/>
    <s v="UNIDAD"/>
    <s v="NO SOLICITADAS"/>
  </r>
  <r>
    <x v="4"/>
    <s v="204-4-23"/>
    <n v="10"/>
    <s v="OTROS MATERIALES Y SUMINISTROS"/>
    <s v="POLISOMBRA ROLLO X 100 MTS"/>
    <n v="11151511"/>
    <s v="MÍNIMA CUANTÍA"/>
    <n v="3"/>
    <n v="4"/>
    <n v="4"/>
    <n v="1694560"/>
    <s v="UNIDAD"/>
    <s v="NO SOLICITADAS"/>
  </r>
  <r>
    <x v="4"/>
    <s v="204-4-23"/>
    <n v="10"/>
    <s v="OTROS MATERIALES Y SUMINISTROS"/>
    <s v="POMADA SOLDADURA COBRE"/>
    <n v="23271807"/>
    <s v="MÍNIMA CUANTÍA"/>
    <n v="3"/>
    <n v="4"/>
    <n v="10"/>
    <n v="113050"/>
    <s v="UNIDAD"/>
    <s v="NO SOLICITADAS"/>
  </r>
  <r>
    <x v="4"/>
    <s v="204-4-23"/>
    <n v="10"/>
    <s v="OTROS MATERIALES Y SUMINISTROS"/>
    <s v="PEGA 24 HRS ENDURECEDOR - RESINA BLANCO"/>
    <n v="31201610"/>
    <s v="MÍNIMA CUANTÍA"/>
    <n v="3"/>
    <n v="4"/>
    <n v="8"/>
    <n v="192000"/>
    <s v="UNIDAD"/>
    <s v="NO SOLICITADAS"/>
  </r>
  <r>
    <x v="4"/>
    <s v="204-4-23"/>
    <n v="10"/>
    <s v="OTROS MATERIALES Y SUMINISTROS"/>
    <s v="PEGA 10 MIN ENDURECEDOR - RESINA TRANSPARENTE"/>
    <n v="31201610"/>
    <s v="MÍNIMA CUANTÍA"/>
    <n v="3"/>
    <n v="4"/>
    <n v="8"/>
    <n v="192000"/>
    <s v="UNIDAD"/>
    <s v="NO SOLICITADAS"/>
  </r>
  <r>
    <x v="4"/>
    <s v="204-4-23"/>
    <n v="10"/>
    <s v="OTROS MATERIALES Y SUMINISTROS"/>
    <s v="BATARIA  AA"/>
    <n v="26111702"/>
    <s v="MÍNIMA CUANTÍA"/>
    <n v="3"/>
    <n v="4"/>
    <n v="100"/>
    <n v="720000"/>
    <s v="UNIDAD"/>
    <s v="NO SOLICITADAS"/>
  </r>
  <r>
    <x v="4"/>
    <s v="204-4-23"/>
    <n v="10"/>
    <s v="OTROS MATERIALES Y SUMINISTROS"/>
    <s v="BATERIA ALKALINA CR 123 A"/>
    <n v="26111702"/>
    <s v="MÍNIMA CUANTÍA"/>
    <n v="3"/>
    <n v="4"/>
    <n v="100"/>
    <n v="840000"/>
    <s v="UNIDAD"/>
    <s v="NO SOLICITADAS"/>
  </r>
  <r>
    <x v="4"/>
    <s v="204-4-23"/>
    <n v="16"/>
    <s v="OTROS MATERIALES Y SUMINISTROS"/>
    <s v="TARJETA INTELIGENTE ISOPROX II GRAPHICS QUALITY PVC X 500"/>
    <n v="55121802"/>
    <s v="MÍNIMA CUANTÍA"/>
    <n v="3"/>
    <n v="4"/>
    <n v="1"/>
    <n v="5800000"/>
    <s v="UNIDAD"/>
    <s v="NO SOLICITADAS"/>
  </r>
  <r>
    <x v="4"/>
    <s v="204-4-23"/>
    <n v="16"/>
    <s v="OTROS MATERIALES Y SUMINISTROS"/>
    <s v="TARJETA DE PVC BLANCO CAL 30 X 500 UNIDADES "/>
    <n v="55121802"/>
    <s v="MÍNIMA CUANTÍA"/>
    <n v="3"/>
    <n v="4"/>
    <n v="3"/>
    <n v="608685"/>
    <s v="UNIDAD"/>
    <s v="NO SOLICITADAS"/>
  </r>
  <r>
    <x v="4"/>
    <s v="204-4-23"/>
    <n v="16"/>
    <s v="OTROS MATERIALES Y SUMINISTROS"/>
    <s v="BRAZALETES FLUORESCENTE VERTICAL U HORIZONTAL"/>
    <n v="54101601"/>
    <s v="MÍNIMA CUANTÍA"/>
    <n v="3"/>
    <n v="4"/>
    <n v="250"/>
    <n v="777750"/>
    <s v="UNIDAD"/>
    <s v="NO SOLICITADAS"/>
  </r>
  <r>
    <x v="4"/>
    <s v="204-4-23"/>
    <n v="10"/>
    <s v="OTROS MATERIALES Y SUMINISTROS"/>
    <s v="KIT MANTENIMIENTO TROMPETA JCM-TRK1"/>
    <n v="60131500"/>
    <s v="MÍNIMA CUANTÍA"/>
    <n v="3"/>
    <n v="4"/>
    <n v="2"/>
    <n v="166290"/>
    <s v="UNIDAD"/>
    <s v="NO SOLICITADAS"/>
  </r>
  <r>
    <x v="4"/>
    <s v="204-4-23"/>
    <n v="10"/>
    <s v="OTROS MATERIALES Y SUMINISTROS"/>
    <s v="SUMINISTROS ELECTRICOS"/>
    <n v="39101900"/>
    <s v="MÍNIMA CUANTÍA"/>
    <n v="3"/>
    <n v="4"/>
    <n v="1"/>
    <n v="10000000"/>
    <s v="GLOBAL"/>
    <s v="NO SOLICITADAS"/>
  </r>
  <r>
    <x v="4"/>
    <s v="204-4-23"/>
    <n v="16"/>
    <s v="OTROS MATERIALES Y SUMINISTROS"/>
    <s v="MANTELES"/>
    <n v="52121604"/>
    <s v="MÍNIMA CUANTÍA"/>
    <n v="3"/>
    <n v="4"/>
    <n v="70"/>
    <n v="2499000"/>
    <s v="UNIDAD"/>
    <s v="NO SOLICITADAS"/>
  </r>
  <r>
    <x v="4"/>
    <s v="204-4-23"/>
    <n v="16"/>
    <s v="OTROS MATERIALES Y SUMINISTROS"/>
    <s v="SOBREMANTELES "/>
    <n v="52121604"/>
    <s v="MÍNIMA CUANTÍA"/>
    <n v="3"/>
    <n v="4"/>
    <n v="69"/>
    <n v="2299080"/>
    <s v="UNIDAD"/>
    <s v="NO SOLICITADAS"/>
  </r>
  <r>
    <x v="4"/>
    <s v="204-4-23"/>
    <n v="10"/>
    <s v="OTROS MATERIALES Y SUMINISTROS"/>
    <s v="CAPAS PARA CORTE DE CABELLO EN PELUQUERIA"/>
    <n v="53131642"/>
    <s v="MÍNIMA CUANTÍA"/>
    <n v="3"/>
    <n v="4"/>
    <n v="2"/>
    <n v="73600"/>
    <s v="UNIDAD"/>
    <s v="NO SOLICITADAS"/>
  </r>
  <r>
    <x v="4"/>
    <s v="204-4-23"/>
    <n v="10"/>
    <s v="OTROS MATERIALES Y SUMINISTROS"/>
    <s v="CINTA ANTIDESLIZANTE NEGRA DE 5 CM X 10 MTS, CON FRANJA FOTOLUMINICENTE"/>
    <n v="31201513"/>
    <s v="MÍNIMA CUANTÍA"/>
    <n v="3"/>
    <n v="4"/>
    <n v="3"/>
    <n v="384132"/>
    <s v="UNIDAD"/>
    <s v="NO SOLICITADAS"/>
  </r>
  <r>
    <x v="4"/>
    <s v="204-4-23"/>
    <n v="10"/>
    <s v="OTROS MATERIALES Y SUMINISTROS"/>
    <s v="BASTON LUMINOSO PARA SEÑALIZACION Y PARQUEO DE AERONAVES, CON LUZ LED Y BATERIAS RECARGABLES "/>
    <n v="39111705"/>
    <s v="MÍNIMA CUANTÍA"/>
    <n v="3"/>
    <n v="4"/>
    <n v="15"/>
    <n v="524790"/>
    <s v="UNIDAD"/>
    <s v="NO SOLICITADAS"/>
  </r>
  <r>
    <x v="4"/>
    <s v="204-4-23"/>
    <n v="10"/>
    <s v="OTROS MATERIALES Y SUMINISTROS"/>
    <s v="CONO NARANJA 70 CM DE ALTO CON CINTA REFLECTIVA"/>
    <n v="46161508"/>
    <s v="MÍNIMA CUANTÍA"/>
    <n v="3"/>
    <n v="4"/>
    <n v="17"/>
    <n v="659498"/>
    <s v="UNIDAD"/>
    <s v="NO SOLICITADAS"/>
  </r>
  <r>
    <x v="4"/>
    <s v="204-4-23"/>
    <n v="10"/>
    <s v="OTROS MATERIALES Y SUMINISTROS"/>
    <s v="PELOTAS TIPO TENIS SET POR POR 3 PELOTAS"/>
    <n v="49161600"/>
    <s v="MÍNIMA CUANTÍA"/>
    <n v="1"/>
    <n v="7"/>
    <n v="20"/>
    <n v="680000"/>
    <s v="UNIDAD"/>
    <s v="NO SOLICITADAS"/>
  </r>
  <r>
    <x v="4"/>
    <s v="204-4-23"/>
    <n v="10"/>
    <s v="OTROS MATERIALES Y SUMINISTROS"/>
    <s v="BATERIA ALKALINA AA"/>
    <n v="26111702"/>
    <s v="SELECCIÓN ABREVIADA MENOR CUANTÍA"/>
    <n v="9"/>
    <n v="6"/>
    <n v="800"/>
    <n v="3619496"/>
    <s v="UNIDAD"/>
    <s v="NO SOLICITADAS"/>
  </r>
  <r>
    <x v="4"/>
    <s v="204-4-23"/>
    <n v="10"/>
    <s v="OTROS MATERIALES Y SUMINISTROS"/>
    <s v="RECIPIENTE HERMETICO DE ALTA CALIDAD  PARA COLOCAR FORMAS FAC DE MANTENIMIENTO EQUIPO ETAA"/>
    <n v="24121807"/>
    <s v="SELECCIÓN ABREVIADA MENOR CUANTÍA"/>
    <n v="9"/>
    <n v="6"/>
    <n v="200"/>
    <n v="6786570"/>
    <s v="UNIDAD"/>
    <s v="NO SOLICITADAS"/>
  </r>
  <r>
    <x v="4"/>
    <s v="204-4-23"/>
    <n v="10"/>
    <s v="OTROS MATERIALES Y SUMINISTROS"/>
    <s v="VASO PLASTICO RESISTENTE AL ESTIRENO 250CC REF SM0061"/>
    <n v="24121807"/>
    <s v="SELECCIÓN ABREVIADA MENOR CUANTÍA"/>
    <n v="9"/>
    <n v="6"/>
    <n v="150"/>
    <n v="1131094.5"/>
    <s v="UNIDAD"/>
    <s v="NO SOLICITADAS"/>
  </r>
  <r>
    <x v="4"/>
    <s v="204-4-23"/>
    <n v="10"/>
    <s v="OTROS MATERIALES Y SUMINISTROS"/>
    <s v="ELECTRICAL CONTACT REFERENCIA P/N 100-10185, NSN 5999-00-428-3447"/>
    <n v="39121522"/>
    <s v="SELECCIÓN ABREVIADA MENOR CUANTÍA"/>
    <n v="9"/>
    <n v="6"/>
    <n v="50"/>
    <n v="452437.5"/>
    <s v="UNIDAD"/>
    <s v="NO SOLICITADAS"/>
  </r>
  <r>
    <x v="4"/>
    <s v="204-4-23"/>
    <n v="10"/>
    <s v="OTROS MATERIALES Y SUMINISTROS"/>
    <s v="SEALING COMPOUND 0,5 OZ"/>
    <n v="31211704"/>
    <s v="SELECCIÓN ABREVIADA MENOR CUANTÍA"/>
    <n v="9"/>
    <n v="6"/>
    <n v="47"/>
    <n v="4961737.3600000003"/>
    <s v="UNIDAD"/>
    <s v="NO SOLICITADAS"/>
  </r>
  <r>
    <x v="4"/>
    <s v="204-4-23"/>
    <n v="10"/>
    <s v="OTROS MATERIALES Y SUMINISTROS"/>
    <s v="BATERIA ALKALINA DE 1,5 VOLTIOS TAMAÑO &quot;AAA&quot; * PAR "/>
    <n v="26111702"/>
    <s v="SELECCIÓN ABREVIADA MENOR CUANTÍA"/>
    <n v="9"/>
    <n v="6"/>
    <n v="40"/>
    <n v="196056.4"/>
    <s v="UNIDAD"/>
    <s v="NO SOLICITADAS"/>
  </r>
  <r>
    <x v="4"/>
    <s v="204-4-23"/>
    <n v="10"/>
    <s v="OTROS MATERIALES Y SUMINISTROS"/>
    <s v="AEROSOL  12 OZ  FS # 37038 BLACK C403-1012 ZZ"/>
    <n v="31211507"/>
    <s v="SELECCIÓN ABREVIADA MENOR CUANTÍA"/>
    <n v="9"/>
    <n v="6"/>
    <n v="70"/>
    <n v="7917665.6999999993"/>
    <s v="UNIDAD"/>
    <s v="NO SOLICITADAS"/>
  </r>
  <r>
    <x v="4"/>
    <s v="204-4-23"/>
    <n v="10"/>
    <s v="OTROS MATERIALES Y SUMINISTROS"/>
    <s v="AEROSOL  12 OZ  FS # 34031 GREEN C403-1003ZZ "/>
    <n v="31211507"/>
    <s v="SELECCIÓN ABREVIADA MENOR CUANTÍA"/>
    <n v="9"/>
    <n v="6"/>
    <n v="30"/>
    <n v="8143885.2000000011"/>
    <s v="UNIDAD"/>
    <s v="NO SOLICITADAS"/>
  </r>
  <r>
    <x v="4"/>
    <s v="204-4-23"/>
    <n v="10"/>
    <s v="OTROS MATERIALES Y SUMINISTROS"/>
    <s v="AEROSOL  12 OZ  FS # 36231 GRAY C403-1002ZZ"/>
    <n v="31211507"/>
    <s v="SELECCIÓN ABREVIADA MENOR CUANTÍA"/>
    <n v="9"/>
    <n v="6"/>
    <n v="30"/>
    <n v="8143885.2000000011"/>
    <s v="UNIDAD"/>
    <s v="NO SOLICITADAS"/>
  </r>
  <r>
    <x v="4"/>
    <s v="204-4-23"/>
    <n v="10"/>
    <s v="OTROS MATERIALES Y SUMINISTROS"/>
    <s v="COMPUESTO DE SELLADO  PS-870-B-1/2"/>
    <n v="31201600"/>
    <s v="SELECCIÓN ABREVIADA MENOR CUANTÍA"/>
    <n v="9"/>
    <n v="6"/>
    <n v="54"/>
    <n v="24431655.780000001"/>
    <s v="UNIDAD"/>
    <s v="NO SOLICITADAS"/>
  </r>
  <r>
    <x v="4"/>
    <s v="204-4-23"/>
    <n v="10"/>
    <s v="OTROS MATERIALES Y SUMINISTROS"/>
    <s v="BATERIA ALKALINA DE 1,5 VOLTIOS TAMAÑO &quot;C&quot; * PAR"/>
    <n v="26111702"/>
    <s v="SELECCIÓN ABREVIADA MENOR CUANTÍA"/>
    <n v="9"/>
    <n v="6"/>
    <n v="20"/>
    <n v="75406.2"/>
    <s v="UNIDAD"/>
    <s v="NO SOLICITADAS"/>
  </r>
  <r>
    <x v="4"/>
    <s v="204-4-23"/>
    <n v="10"/>
    <s v="OTROS MATERIALES Y SUMINISTROS"/>
    <s v="ESPIRAL PLASTICO PARA CABLE, COLOR NEGRO, DIÁMETRO: 3/4 DE PULGADA (19MM), REF E4119N"/>
    <n v="39121700"/>
    <s v="SELECCIÓN ABREVIADA MENOR CUANTÍA"/>
    <n v="9"/>
    <n v="6"/>
    <n v="20"/>
    <n v="38318.6"/>
    <s v="METRO"/>
    <s v="NO SOLICITADAS"/>
  </r>
  <r>
    <x v="4"/>
    <s v="204-4-23"/>
    <n v="10"/>
    <s v="OTROS MATERIALES Y SUMINISTROS"/>
    <s v="BATERIAS ALKALINA CUADRADA DE 9 VOLTIOS "/>
    <n v="26111702"/>
    <s v="SELECCIÓN ABREVIADA MENOR CUANTÍA"/>
    <n v="9"/>
    <n v="6"/>
    <n v="15"/>
    <n v="175319.69999999998"/>
    <s v="UNIDAD"/>
    <s v="NO SOLICITADAS"/>
  </r>
  <r>
    <x v="4"/>
    <s v="204-4-23"/>
    <n v="10"/>
    <s v="OTROS MATERIALES Y SUMINISTROS"/>
    <s v="CUCHARA PARA ENRUTADO DE CABLEADO ELECTRICO) REFERENCIA 35250 (4250) "/>
    <n v="60104912"/>
    <s v="SELECCIÓN ABREVIADA MENOR CUANTÍA"/>
    <n v="9"/>
    <n v="6"/>
    <n v="30"/>
    <n v="434340"/>
    <s v="UNIDAD"/>
    <s v="NO SOLICITADAS"/>
  </r>
  <r>
    <x v="4"/>
    <s v="204-4-23"/>
    <n v="10"/>
    <s v="OTROS MATERIALES Y SUMINISTROS"/>
    <s v="PPS™ MINI CUBIERTAS &amp; TAPAS 177ML ,"/>
    <n v="31211905"/>
    <s v="SELECCIÓN ABREVIADA MENOR CUANTÍA"/>
    <n v="9"/>
    <n v="6"/>
    <n v="6"/>
    <n v="1447801.7999999998"/>
    <s v="UNIDAD"/>
    <s v="NO SOLICITADAS"/>
  </r>
  <r>
    <x v="4"/>
    <s v="204-4-23"/>
    <n v="10"/>
    <s v="OTROS MATERIALES Y SUMINISTROS"/>
    <s v="SELLADOR AUTONIVELADOR VERDE  50 CC"/>
    <n v="31211704"/>
    <s v="SELECCIÓN ABREVIADA MENOR CUANTÍA"/>
    <n v="9"/>
    <n v="6"/>
    <n v="5"/>
    <n v="980282.45"/>
    <s v="UNIDAD"/>
    <s v="NO SOLICITADAS"/>
  </r>
  <r>
    <x v="4"/>
    <s v="204-4-23"/>
    <n v="10"/>
    <s v="OTROS MATERIALES Y SUMINISTROS"/>
    <s v="CAJA PLASTICA REMACHE TREY CLEAR"/>
    <n v="31162200"/>
    <s v="SELECCIÓN ABREVIADA MENOR CUANTÍA"/>
    <n v="9"/>
    <n v="6"/>
    <n v="5"/>
    <n v="904876.1"/>
    <s v="UNIDAD"/>
    <s v="NO SOLICITADAS"/>
  </r>
  <r>
    <x v="4"/>
    <s v="204-4-23"/>
    <n v="10"/>
    <s v="OTROS MATERIALES Y SUMINISTROS"/>
    <s v="ANCHORAJES "/>
    <n v="31161600"/>
    <s v="SELECCIÓN ABREVIADA MENOR CUANTÍA"/>
    <n v="9"/>
    <n v="6"/>
    <n v="5"/>
    <n v="628134.80000000005"/>
    <s v="UNIDAD"/>
    <s v="NO SOLICITADAS"/>
  </r>
  <r>
    <x v="4"/>
    <s v="204-4-23"/>
    <n v="10"/>
    <s v="OTROS MATERIALES Y SUMINISTROS"/>
    <s v="FORROS SILLAS DE TRIPULANTE KIT * 10"/>
    <n v="56112107"/>
    <s v="SELECCIÓN ABREVIADA MENOR CUANTÍA"/>
    <n v="9"/>
    <n v="6"/>
    <n v="1"/>
    <n v="538401.29"/>
    <s v="UNIDAD"/>
    <s v="NO SOLICITADAS"/>
  </r>
  <r>
    <x v="4"/>
    <s v="204-4-23"/>
    <n v="10"/>
    <s v="OTROS MATERIALES Y SUMINISTROS"/>
    <s v="BATERÍA 3,6V"/>
    <n v="26111700"/>
    <s v="SELECCIÓN ABREVIADA MENOR CUANTÍA"/>
    <n v="9"/>
    <n v="6"/>
    <n v="5"/>
    <n v="414734.85"/>
    <s v="UNIDAD"/>
    <s v="NO SOLICITADAS"/>
  </r>
  <r>
    <x v="4"/>
    <s v="204-4-23"/>
    <n v="10"/>
    <s v="OTROS MATERIALES Y SUMINISTROS"/>
    <s v="ATOMIZADORES X 500ML"/>
    <n v="40141742"/>
    <s v="SELECCIÓN ABREVIADA MENOR CUANTÍA"/>
    <n v="9"/>
    <n v="6"/>
    <n v="22"/>
    <n v="829469.74"/>
    <s v="UNIDAD"/>
    <s v="NO SOLICITADAS"/>
  </r>
  <r>
    <x v="4"/>
    <s v="204-4-23"/>
    <n v="10"/>
    <s v="OTROS MATERIALES Y SUMINISTROS"/>
    <s v="MANGUERA DE AISLAMIENTO 4&quot;"/>
    <n v="40142000"/>
    <s v="SELECCIÓN ABREVIADA MENOR CUANTÍA"/>
    <n v="9"/>
    <n v="6"/>
    <n v="5"/>
    <n v="226219"/>
    <s v="UNIDAD"/>
    <s v="NO SOLICITADAS"/>
  </r>
  <r>
    <x v="4"/>
    <s v="204-4-23"/>
    <n v="10"/>
    <s v="OTROS MATERIALES Y SUMINISTROS"/>
    <s v="MIL EXPANDO FR PLUS DE 1/2&quot; COLOR NEGRO (MALLA PLASTICA EXPANDIBLE PARA PROTECCION DE ARNÉS ELECTRICO)"/>
    <n v="11162110"/>
    <s v="SELECCIÓN ABREVIADA MENOR CUANTÍA"/>
    <n v="9"/>
    <n v="6"/>
    <n v="10"/>
    <n v="207721.30000000002"/>
    <s v="METRO"/>
    <s v="NO SOLICITADAS"/>
  </r>
  <r>
    <x v="4"/>
    <s v="204-4-23"/>
    <n v="10"/>
    <s v="OTROS MATERIALES Y SUMINISTROS"/>
    <s v="LINEA DE FE TORQUE SEAL F900 (COLOR AZUL)"/>
    <n v="31201600"/>
    <s v="SELECCIÓN ABREVIADA MENOR CUANTÍA"/>
    <n v="9"/>
    <n v="6"/>
    <n v="20"/>
    <n v="226218.80000000002"/>
    <s v="UNIDAD"/>
    <s v="NO SOLICITADAS"/>
  </r>
  <r>
    <x v="4"/>
    <s v="204-4-23"/>
    <n v="10"/>
    <s v="OTROS MATERIALES Y SUMINISTROS"/>
    <s v="SELLANTE PRIMER SEALING COMPOUND 4,25 OZ POR CAN "/>
    <n v="31211704"/>
    <s v="SELECCIÓN ABREVIADA MENOR CUANTÍA"/>
    <n v="9"/>
    <n v="6"/>
    <n v="4"/>
    <n v="1221582.76"/>
    <s v="UNIDAD"/>
    <s v="NO SOLICITADAS"/>
  </r>
  <r>
    <x v="4"/>
    <s v="204-4-23"/>
    <n v="10"/>
    <s v="OTROS MATERIALES Y SUMINISTROS"/>
    <s v="PRIMER SEALING COMPOUND 4 OZ"/>
    <n v="31211704"/>
    <s v="SELECCIÓN ABREVIADA MENOR CUANTÍA"/>
    <n v="9"/>
    <n v="6"/>
    <n v="9"/>
    <n v="271462.77"/>
    <s v="UNIDAD"/>
    <s v="NO SOLICITADAS"/>
  </r>
  <r>
    <x v="4"/>
    <s v="204-4-23"/>
    <n v="10"/>
    <s v="OTROS MATERIALES Y SUMINISTROS"/>
    <s v="SELLANTE PRIMER SEALING COMPOUND BOLTTLE"/>
    <n v="31211704"/>
    <s v="SELECCIÓN ABREVIADA MENOR CUANTÍA"/>
    <n v="9"/>
    <n v="6"/>
    <n v="9"/>
    <n v="271462.77"/>
    <s v="UNIDAD"/>
    <s v="NO SOLICITADAS"/>
  </r>
  <r>
    <x v="4"/>
    <s v="204-4-23"/>
    <n v="10"/>
    <s v="OTROS MATERIALES Y SUMINISTROS"/>
    <s v="TUBO PLASTICO  SPIRALWRAP"/>
    <n v="60124506"/>
    <s v="SELECCIÓN ABREVIADA MENOR CUANTÍA"/>
    <n v="9"/>
    <n v="6"/>
    <n v="9"/>
    <n v="135731.34"/>
    <s v="UNIDAD"/>
    <s v="NO SOLICITADAS"/>
  </r>
  <r>
    <x v="4"/>
    <s v="204-4-23"/>
    <n v="10"/>
    <s v="OTROS MATERIALES Y SUMINISTROS"/>
    <s v="SELLANTE LOCTITE, TYPE I   50 ML BOTTLE"/>
    <n v="31211704"/>
    <s v="SELECCIÓN ABREVIADA MENOR CUANTÍA"/>
    <n v="9"/>
    <n v="6"/>
    <n v="12"/>
    <n v="1628777.04"/>
    <s v="UNIDAD"/>
    <s v="NO SOLICITADAS"/>
  </r>
  <r>
    <x v="4"/>
    <s v="204-4-23"/>
    <n v="10"/>
    <s v="OTROS MATERIALES Y SUMINISTROS"/>
    <s v="MANGUERA SILICONADA IMP. 1&quot; REF MGSILIMO16"/>
    <n v="40142000"/>
    <s v="SELECCIÓN ABREVIADA MENOR CUANTÍA"/>
    <n v="9"/>
    <n v="6"/>
    <n v="6"/>
    <n v="542925.66"/>
    <s v="METRO"/>
    <s v="NO SOLICITADAS"/>
  </r>
  <r>
    <x v="4"/>
    <s v="204-4-23"/>
    <n v="10"/>
    <s v="OTROS MATERIALES Y SUMINISTROS"/>
    <s v="RESISTENCIAS DE 51 OHM 1/2 W"/>
    <n v="41113677"/>
    <s v="SELECCIÓN ABREVIADA MENOR CUANTÍA"/>
    <n v="9"/>
    <n v="6"/>
    <n v="5"/>
    <n v="865930.25"/>
    <s v="UNIDAD"/>
    <s v="NO SOLICITADAS"/>
  </r>
  <r>
    <x v="4"/>
    <s v="204-4-23"/>
    <n v="10"/>
    <s v="OTROS MATERIALES Y SUMINISTROS"/>
    <s v="COPA MEZCLADORA CON COLLAR 600 ML , 3M- X 4 ENVASES POR CAJA"/>
    <n v="31211905"/>
    <s v="SELECCIÓN ABREVIADA MENOR CUANTÍA"/>
    <n v="9"/>
    <n v="6"/>
    <n v="10"/>
    <n v="1508126.9"/>
    <s v="UNIDAD"/>
    <s v="NO SOLICITADAS"/>
  </r>
  <r>
    <x v="4"/>
    <s v="204-4-23"/>
    <n v="10"/>
    <s v="OTROS MATERIALES Y SUMINISTROS"/>
    <s v="PELÍCULA C/REGLA PARA MEZCLADO (CAJA CON 100 REGLETAS), "/>
    <n v="31211905"/>
    <s v="SELECCIÓN ABREVIADA MENOR CUANTÍA"/>
    <n v="9"/>
    <n v="6"/>
    <n v="5"/>
    <n v="754063.45"/>
    <s v="UNIDAD"/>
    <s v="NO SOLICITADAS"/>
  </r>
  <r>
    <x v="4"/>
    <s v="204-4-23"/>
    <n v="10"/>
    <s v="OTROS MATERIALES Y SUMINISTROS"/>
    <s v="INTERRUPTOR CUCHILLO "/>
    <n v="39122202"/>
    <s v="SELECCIÓN ABREVIADA MENOR CUANTÍA"/>
    <n v="9"/>
    <n v="6"/>
    <n v="5"/>
    <n v="358934.15"/>
    <s v="UNIDAD"/>
    <s v="NO SOLICITADAS"/>
  </r>
  <r>
    <x v="4"/>
    <s v="204-4-23"/>
    <n v="10"/>
    <s v="OTROS MATERIALES Y SUMINISTROS"/>
    <s v="CONJUNTO DE HILO DE ALAMBRE"/>
    <n v="26121538"/>
    <s v="SELECCIÓN ABREVIADA MENOR CUANTÍA"/>
    <n v="9"/>
    <n v="6"/>
    <n v="5"/>
    <n v="230166.25"/>
    <s v="UNIDAD"/>
    <s v="NO SOLICITADAS"/>
  </r>
  <r>
    <x v="4"/>
    <s v="204-4-23"/>
    <n v="10"/>
    <s v="OTROS MATERIALES Y SUMINISTROS"/>
    <s v="BARRA DE INTERIORES 5/16"/>
    <n v="20101506"/>
    <s v="SELECCIÓN ABREVIADA MENOR CUANTÍA"/>
    <n v="9"/>
    <n v="6"/>
    <n v="5"/>
    <n v="45243.75"/>
    <s v="UNIDAD"/>
    <s v="NO SOLICITADAS"/>
  </r>
  <r>
    <x v="4"/>
    <s v="204-4-23"/>
    <n v="10"/>
    <s v="OTROS MATERIALES Y SUMINISTROS"/>
    <s v="BARRA DE INTERIORES 1/4"/>
    <n v="20101506"/>
    <s v="SELECCIÓN ABREVIADA MENOR CUANTÍA"/>
    <n v="9"/>
    <n v="6"/>
    <n v="5"/>
    <n v="37703.15"/>
    <s v="UNIDAD"/>
    <s v="NO SOLICITADAS"/>
  </r>
  <r>
    <x v="4"/>
    <s v="204-4-23"/>
    <n v="10"/>
    <s v="OTROS MATERIALES Y SUMINISTROS"/>
    <s v="BARRA DE INTERIORES 3/8"/>
    <n v="20101506"/>
    <s v="SELECCIÓN ABREVIADA MENOR CUANTÍA"/>
    <n v="9"/>
    <n v="6"/>
    <n v="5"/>
    <n v="36006.5"/>
    <s v="UNIDAD"/>
    <s v="NO SOLICITADAS"/>
  </r>
  <r>
    <x v="4"/>
    <s v="204-4-23"/>
    <n v="10"/>
    <s v="OTROS MATERIALES Y SUMINISTROS"/>
    <s v="FUSIBLE DE VIDRIO, DIMENSIÓN 6MM X 30MM, CAPACIDAD: 10A, REF 10AL"/>
    <n v="39121600"/>
    <s v="SELECCIÓN ABREVIADA MENOR CUANTÍA"/>
    <n v="9"/>
    <n v="6"/>
    <n v="2"/>
    <n v="1809752.28"/>
    <s v="UNIDAD"/>
    <s v="NO SOLICITADAS"/>
  </r>
  <r>
    <x v="4"/>
    <s v="204-4-23"/>
    <n v="10"/>
    <s v="OTROS MATERIALES Y SUMINISTROS"/>
    <s v="FUSIBLE DE VIDRIO, DIMENSIÓN 6MM X 30MM, CAPACIDAD: 0.5A, REF .5AC"/>
    <n v="39121600"/>
    <s v="SELECCIÓN ABREVIADA MENOR CUANTÍA"/>
    <n v="9"/>
    <n v="6"/>
    <n v="2"/>
    <n v="1809752.28"/>
    <s v="UNIDAD"/>
    <s v="NO SOLICITADAS"/>
  </r>
  <r>
    <x v="4"/>
    <s v="204-4-23"/>
    <n v="10"/>
    <s v="OTROS MATERIALES Y SUMINISTROS"/>
    <s v="FUSIBLE DE VIDRIO, DIMENSIÓN 6MM X 30MM, CAPACIDAD: 1.5A, REF 1.5AL"/>
    <n v="39121600"/>
    <s v="SELECCIÓN ABREVIADA MENOR CUANTÍA"/>
    <n v="9"/>
    <n v="6"/>
    <n v="2"/>
    <n v="1809752.28"/>
    <s v="UNIDAD"/>
    <s v="NO SOLICITADAS"/>
  </r>
  <r>
    <x v="4"/>
    <s v="204-4-23"/>
    <n v="10"/>
    <s v="OTROS MATERIALES Y SUMINISTROS"/>
    <s v="FUSIBLE DE VIDRIO, DIMENSIÓN 6MM X 30MM, CORRIENTE: 3A , REF 3AL "/>
    <n v="39121600"/>
    <s v="SELECCIÓN ABREVIADA MENOR CUANTÍA"/>
    <n v="9"/>
    <n v="6"/>
    <n v="2"/>
    <n v="1809752.28"/>
    <s v="UNIDAD"/>
    <s v="NO SOLICITADAS"/>
  </r>
  <r>
    <x v="4"/>
    <s v="204-4-23"/>
    <n v="10"/>
    <s v="OTROS MATERIALES Y SUMINISTROS"/>
    <s v="BATERIA 24BI-800"/>
    <n v="26111700"/>
    <s v="SELECCIÓN ABREVIADA MENOR CUANTÍA"/>
    <n v="9"/>
    <n v="6"/>
    <n v="2"/>
    <n v="1447801.82"/>
    <s v="UNIDAD"/>
    <s v="NO SOLICITADAS"/>
  </r>
  <r>
    <x v="4"/>
    <s v="204-4-23"/>
    <n v="10"/>
    <s v="OTROS MATERIALES Y SUMINISTROS"/>
    <s v="PPS™ MINI CUP COPAS CON COLLAR 177ML, "/>
    <n v="31211905"/>
    <s v="SELECCIÓN ABREVIADA MENOR CUANTÍA"/>
    <n v="9"/>
    <n v="6"/>
    <n v="2"/>
    <n v="1206501.52"/>
    <s v="UNIDAD"/>
    <s v="NO SOLICITADAS"/>
  </r>
  <r>
    <x v="4"/>
    <s v="204-4-23"/>
    <n v="10"/>
    <s v="OTROS MATERIALES Y SUMINISTROS"/>
    <s v="DISCO ABRASIVO  PURPLE REFERENCIA 30479 GRANO P180 CAJA * 100"/>
    <n v="27112800"/>
    <s v="SELECCIÓN ABREVIADA MENOR CUANTÍA"/>
    <n v="9"/>
    <n v="6"/>
    <n v="2"/>
    <n v="754063.44"/>
    <s v="UNIDAD"/>
    <s v="NO SOLICITADAS"/>
  </r>
  <r>
    <x v="4"/>
    <s v="204-4-23"/>
    <n v="10"/>
    <s v="OTROS MATERIALES Y SUMINISTROS"/>
    <s v="DISCO ABRASIVO PURPLE  REFERENCIA 30783 GRANO P80 CAJA * 100"/>
    <n v="27112800"/>
    <s v="SELECCIÓN ABREVIADA MENOR CUANTÍA"/>
    <n v="9"/>
    <n v="6"/>
    <n v="2"/>
    <n v="754063.44"/>
    <s v="UNIDAD"/>
    <s v="NO SOLICITADAS"/>
  </r>
  <r>
    <x v="4"/>
    <s v="204-4-23"/>
    <n v="10"/>
    <s v="OTROS MATERIALES Y SUMINISTROS"/>
    <s v="COMPUESTO DE SELLADO 6 OZ"/>
    <n v="31211704"/>
    <s v="SELECCIÓN ABREVIADA MENOR CUANTÍA"/>
    <n v="9"/>
    <n v="6"/>
    <n v="2"/>
    <n v="723900.9"/>
    <s v="UNIDAD"/>
    <s v="NO SOLICITADAS"/>
  </r>
  <r>
    <x v="4"/>
    <s v="204-4-23"/>
    <n v="10"/>
    <s v="OTROS MATERIALES Y SUMINISTROS"/>
    <s v="COMPUESTO NICKEL ANTI-SEIZE  1 LB CAN"/>
    <n v="31211704"/>
    <s v="SELECCIÓN ABREVIADA MENOR CUANTÍA"/>
    <n v="9"/>
    <n v="6"/>
    <n v="2"/>
    <n v="1206501.52"/>
    <s v="UNIDAD"/>
    <s v="NO SOLICITADAS"/>
  </r>
  <r>
    <x v="4"/>
    <s v="204-4-23"/>
    <n v="10"/>
    <s v="OTROS MATERIALES Y SUMINISTROS"/>
    <s v="ADHESIVE 380 BLACK MAX TOUGHENED INSTANT ADHESIVE - 1 OZ BOTTLE 8040-01-284-3984 PART#: 38050"/>
    <n v="31211704"/>
    <s v="SELECCIÓN ABREVIADA MENOR CUANTÍA"/>
    <n v="9"/>
    <n v="6"/>
    <n v="1"/>
    <n v="452438.07"/>
    <s v="UNIDAD"/>
    <s v="NO SOLICITADAS"/>
  </r>
  <r>
    <x v="4"/>
    <s v="204-4-23"/>
    <n v="10"/>
    <s v="OTROS MATERIALES Y SUMINISTROS"/>
    <s v="SIERRA CINTA DE ½” X 1.50 MTS PASO 14 .025 DE ESPESOR  P/N 6356"/>
    <n v="27111500"/>
    <s v="SELECCIÓN ABREVIADA MENOR CUANTÍA"/>
    <n v="9"/>
    <n v="6"/>
    <n v="4"/>
    <n v="452438.04"/>
    <s v="UNIDAD"/>
    <s v="NO SOLICITADAS"/>
  </r>
  <r>
    <x v="4"/>
    <s v="204-4-23"/>
    <n v="10"/>
    <s v="OTROS MATERIALES Y SUMINISTROS"/>
    <s v="LUZ BT-37 P/N 610211"/>
    <n v="39101600"/>
    <s v="SELECCIÓN ABREVIADA MENOR CUANTÍA"/>
    <n v="9"/>
    <n v="6"/>
    <n v="4"/>
    <n v="361950.44"/>
    <s v="UNIDAD"/>
    <s v="NO SOLICITADAS"/>
  </r>
  <r>
    <x v="4"/>
    <s v="204-4-23"/>
    <n v="10"/>
    <s v="OTROS MATERIALES Y SUMINISTROS"/>
    <s v="COMPONENTE DE SELLADO EN BOTELLA "/>
    <n v="31211704"/>
    <s v="SELECCIÓN ABREVIADA MENOR CUANTÍA"/>
    <n v="9"/>
    <n v="6"/>
    <n v="2"/>
    <n v="268446.56"/>
    <s v="UNIDAD"/>
    <s v="NO SOLICITADAS"/>
  </r>
  <r>
    <x v="4"/>
    <s v="204-4-23"/>
    <n v="10"/>
    <s v="OTROS MATERIALES Y SUMINISTROS"/>
    <s v="COMPUESTO DE SELLADO 243  PART#: 1329837 10 ML BOTTLE"/>
    <n v="31211704"/>
    <s v="SELECCIÓN ABREVIADA MENOR CUANTÍA"/>
    <n v="9"/>
    <n v="6"/>
    <n v="2"/>
    <n v="180975.22"/>
    <s v="UNIDAD"/>
    <s v="NO SOLICITADAS"/>
  </r>
  <r>
    <x v="4"/>
    <s v="204-4-23"/>
    <n v="10"/>
    <s v="OTROS MATERIALES Y SUMINISTROS"/>
    <s v="COMPONENTE DE SELLADO QT"/>
    <n v="31211704"/>
    <s v="SELECCIÓN ABREVIADA MENOR CUANTÍA"/>
    <n v="9"/>
    <n v="6"/>
    <n v="4"/>
    <n v="150812.68"/>
    <s v="UNIDAD"/>
    <s v="NO SOLICITADAS"/>
  </r>
  <r>
    <x v="4"/>
    <s v="204-4-23"/>
    <n v="10"/>
    <s v="OTROS MATERIALES Y SUMINISTROS"/>
    <s v="CENTER DRILL #3"/>
    <n v="20121600"/>
    <s v="SELECCIÓN ABREVIADA MENOR CUANTÍA"/>
    <n v="9"/>
    <n v="6"/>
    <n v="4"/>
    <n v="75406.320000000007"/>
    <s v="UNIDAD"/>
    <s v="NO SOLICITADAS"/>
  </r>
  <r>
    <x v="4"/>
    <s v="204-4-23"/>
    <n v="10"/>
    <s v="OTROS MATERIALES Y SUMINISTROS"/>
    <s v="TIP (PUNTA PARA CAUTIN) REFERENCIA P/N PTA7, APLICABLE A TC201T SOLDERING PENCIL "/>
    <n v="27112800"/>
    <s v="SELECCIÓN ABREVIADA MENOR CUANTÍA"/>
    <n v="9"/>
    <n v="6"/>
    <n v="6"/>
    <n v="48863.28"/>
    <s v="UNIDAD"/>
    <s v="NO SOLICITADAS"/>
  </r>
  <r>
    <x v="4"/>
    <s v="204-4-23"/>
    <n v="10"/>
    <s v="OTROS MATERIALES Y SUMINISTROS"/>
    <s v="KIT SISTEMA P/PREP DE PINTURA 600 ML -051131-16000 * KIT"/>
    <n v="31211905"/>
    <s v="SELECCIÓN ABREVIADA MENOR CUANTÍA"/>
    <n v="9"/>
    <n v="6"/>
    <n v="2"/>
    <n v="4524380.7"/>
    <s v="UNIDAD"/>
    <s v="NO SOLICITADAS"/>
  </r>
  <r>
    <x v="4"/>
    <s v="204-4-23"/>
    <n v="10"/>
    <s v="OTROS MATERIALES Y SUMINISTROS"/>
    <s v="COMPUESTO DE SELLADO CAJA *  10 CC PLASTIC SQUEEZE BOTTLES"/>
    <n v="31211704"/>
    <s v="SELECCIÓN ABREVIADA MENOR CUANTÍA"/>
    <n v="9"/>
    <n v="6"/>
    <n v="1"/>
    <n v="1357314.21"/>
    <s v="UNIDAD"/>
    <s v="NO SOLICITADAS"/>
  </r>
  <r>
    <x v="4"/>
    <s v="204-4-23"/>
    <n v="10"/>
    <s v="OTROS MATERIALES Y SUMINISTROS"/>
    <s v="COMPUESTO DE SELLADO  * 6 OZ"/>
    <n v="31211704"/>
    <s v="SELECCIÓN ABREVIADA MENOR CUANTÍA"/>
    <n v="9"/>
    <n v="6"/>
    <n v="1"/>
    <n v="1357314.21"/>
    <s v="UNIDAD"/>
    <s v="NO SOLICITADAS"/>
  </r>
  <r>
    <x v="4"/>
    <s v="204-4-23"/>
    <n v="10"/>
    <s v="OTROS MATERIALES Y SUMINISTROS"/>
    <s v="COMPUESTO DE SELLADO 6 OZ 654-SEMIKIT"/>
    <n v="31211704"/>
    <s v="SELECCIÓN ABREVIADA MENOR CUANTÍA"/>
    <n v="9"/>
    <n v="6"/>
    <n v="3"/>
    <n v="904876.14"/>
    <s v="UNIDAD"/>
    <s v="NO SOLICITADAS"/>
  </r>
  <r>
    <x v="4"/>
    <s v="204-4-23"/>
    <n v="10"/>
    <s v="OTROS MATERIALES Y SUMINISTROS"/>
    <s v="CINTA ANTIDESLIZANTE SAFETY WALK- ALTA AGRESIVIDAD, 3M 610 SLIP-RESISTANT GENERAL PURPOSE TAPES &amp; TREADS - 3/4&quot; X 60' ROL"/>
    <n v="31201500"/>
    <s v="SELECCIÓN ABREVIADA MENOR CUANTÍA"/>
    <n v="9"/>
    <n v="6"/>
    <n v="6"/>
    <n v="1357314.18"/>
    <s v="UNIDAD"/>
    <s v="NO SOLICITADAS"/>
  </r>
  <r>
    <x v="4"/>
    <s v="204-4-23"/>
    <n v="10"/>
    <s v="OTROS MATERIALES Y SUMINISTROS"/>
    <s v=" DISCOS PSA AND NORGRIP  P80B       REF 83815"/>
    <n v="27112800"/>
    <s v="SELECCIÓN ABREVIADA MENOR CUANTÍA"/>
    <n v="9"/>
    <n v="6"/>
    <n v="3"/>
    <n v="678657.09"/>
    <s v="UNIDAD"/>
    <s v="NO SOLICITADAS"/>
  </r>
  <r>
    <x v="4"/>
    <s v="204-4-23"/>
    <n v="10"/>
    <s v="OTROS MATERIALES Y SUMINISTROS"/>
    <s v=" DISCOS PSA AND NORGRIP P320B     REF 83822"/>
    <n v="27112800"/>
    <s v="SELECCIÓN ABREVIADA MENOR CUANTÍA"/>
    <n v="9"/>
    <n v="6"/>
    <n v="3"/>
    <n v="678657.09"/>
    <s v="UNIDAD"/>
    <s v="NO SOLICITADAS"/>
  </r>
  <r>
    <x v="4"/>
    <s v="204-4-23"/>
    <n v="10"/>
    <s v="OTROS MATERIALES Y SUMINISTROS"/>
    <s v=" DISCOS PSA AND NORGRIP P220B     REF 83820"/>
    <n v="27112800"/>
    <s v="SELECCIÓN ABREVIADA MENOR CUANTÍA"/>
    <n v="9"/>
    <n v="6"/>
    <n v="3"/>
    <n v="678657.09"/>
    <s v="UNIDAD"/>
    <s v="NO SOLICITADAS"/>
  </r>
  <r>
    <x v="4"/>
    <s v="204-4-23"/>
    <n v="10"/>
    <s v="OTROS MATERIALES Y SUMINISTROS"/>
    <s v=" DISCOS PSA AND NORGRIP P180B     REF 83819"/>
    <n v="27112800"/>
    <s v="SELECCIÓN ABREVIADA MENOR CUANTÍA"/>
    <n v="9"/>
    <n v="6"/>
    <n v="3"/>
    <n v="678657.09"/>
    <s v="UNIDAD"/>
    <s v="NO SOLICITADAS"/>
  </r>
  <r>
    <x v="4"/>
    <s v="204-4-23"/>
    <n v="10"/>
    <s v="OTROS MATERIALES Y SUMINISTROS"/>
    <s v=" DISCOS PSA AND NORGRIP P120B     REF 83817"/>
    <n v="27112800"/>
    <s v="SELECCIÓN ABREVIADA MENOR CUANTÍA"/>
    <n v="9"/>
    <n v="6"/>
    <n v="3"/>
    <n v="678657.09"/>
    <s v="UNIDAD"/>
    <s v="NO SOLICITADAS"/>
  </r>
  <r>
    <x v="4"/>
    <s v="204-4-23"/>
    <n v="10"/>
    <s v="OTROS MATERIALES Y SUMINISTROS"/>
    <s v=" DISCOS PSA AND NORGRIP P100B     REF 83816"/>
    <n v="27112800"/>
    <s v="SELECCIÓN ABREVIADA MENOR CUANTÍA"/>
    <n v="9"/>
    <n v="6"/>
    <n v="3"/>
    <n v="678657.09"/>
    <s v="UNIDAD"/>
    <s v="NO SOLICITADAS"/>
  </r>
  <r>
    <x v="4"/>
    <s v="204-4-23"/>
    <n v="10"/>
    <s v="OTROS MATERIALES Y SUMINISTROS"/>
    <s v="PETROLATUM (81348) X LIBRA P/N VV-P-236 NSN 9150-01-023-3934"/>
    <n v="12181504"/>
    <s v="SELECCIÓN ABREVIADA MENOR CUANTÍA"/>
    <n v="9"/>
    <n v="6"/>
    <n v="3"/>
    <n v="339328.52999999997"/>
    <s v="UNIDAD"/>
    <s v="NO SOLICITADAS"/>
  </r>
  <r>
    <x v="4"/>
    <s v="204-4-23"/>
    <n v="10"/>
    <s v="OTROS MATERIALES Y SUMINISTROS"/>
    <s v="EMPAQUE"/>
    <n v="31181701"/>
    <s v="SELECCIÓN ABREVIADA MENOR CUANTÍA"/>
    <n v="9"/>
    <n v="6"/>
    <n v="3"/>
    <n v="339328.52999999997"/>
    <s v="UNIDAD"/>
    <s v="NO SOLICITADAS"/>
  </r>
  <r>
    <x v="4"/>
    <s v="204-4-23"/>
    <n v="10"/>
    <s v="OTROS MATERIALES Y SUMINISTROS"/>
    <s v="FIJADOR DE ROSCAS 50 ML TUBE"/>
    <n v="45141502"/>
    <s v="SELECCIÓN ABREVIADA MENOR CUANTÍA"/>
    <n v="9"/>
    <n v="6"/>
    <n v="3"/>
    <n v="339328.52999999997"/>
    <s v="UNIDAD"/>
    <s v="NO SOLICITADAS"/>
  </r>
  <r>
    <x v="4"/>
    <s v="204-4-23"/>
    <n v="10"/>
    <s v="OTROS MATERIALES Y SUMINISTROS"/>
    <s v="FIJADOR DE ROSCAS 50 ML TUBE"/>
    <n v="45141502"/>
    <s v="SELECCIÓN ABREVIADA MENOR CUANTÍA"/>
    <n v="9"/>
    <n v="6"/>
    <n v="3"/>
    <n v="339328.52999999997"/>
    <s v="UNIDAD"/>
    <s v="NO SOLICITADAS"/>
  </r>
  <r>
    <x v="4"/>
    <s v="204-4-23"/>
    <n v="10"/>
    <s v="OTROS MATERIALES Y SUMINISTROS"/>
    <s v="COMPUESTO DE SELLADO  8 OZ"/>
    <n v="31211704"/>
    <s v="SELECCIÓN ABREVIADA MENOR CUANTÍA"/>
    <n v="9"/>
    <n v="6"/>
    <n v="3"/>
    <n v="226219.02"/>
    <s v="UNIDAD"/>
    <s v="NO SOLICITADAS"/>
  </r>
  <r>
    <x v="4"/>
    <s v="204-4-23"/>
    <n v="10"/>
    <s v="OTROS MATERIALES Y SUMINISTROS"/>
    <s v="ADHESIVO 1 OZ"/>
    <n v="31201600"/>
    <s v="SELECCIÓN ABREVIADA MENOR CUANTÍA"/>
    <n v="9"/>
    <n v="6"/>
    <n v="3"/>
    <n v="180975.21"/>
    <s v="UNIDAD"/>
    <s v="NO SOLICITADAS"/>
  </r>
  <r>
    <x v="4"/>
    <s v="204-4-23"/>
    <n v="10"/>
    <s v="OTROS MATERIALES Y SUMINISTROS"/>
    <s v="COMPUESTO DE SELLADO BOTTLE"/>
    <n v="31211704"/>
    <s v="SELECCIÓN ABREVIADA MENOR CUANTÍA"/>
    <n v="9"/>
    <n v="6"/>
    <n v="3"/>
    <n v="113109.51"/>
    <s v="UNIDAD"/>
    <s v="NO SOLICITADAS"/>
  </r>
  <r>
    <x v="4"/>
    <s v="204-4-23"/>
    <n v="10"/>
    <s v="OTROS MATERIALES Y SUMINISTROS"/>
    <s v="KITS DE ACOPLAMIENTO HIDRÁULICO DE PRESIÓN Y RETORNO KHC-1004"/>
    <n v="31163000"/>
    <s v="SELECCIÓN ABREVIADA MENOR CUANTÍA"/>
    <n v="9"/>
    <n v="6"/>
    <n v="2"/>
    <n v="4524380.7"/>
    <s v="UNIDAD"/>
    <s v="NO SOLICITADAS"/>
  </r>
  <r>
    <x v="4"/>
    <s v="204-4-23"/>
    <n v="10"/>
    <s v="OTROS MATERIALES Y SUMINISTROS"/>
    <s v="MANGUERA DE SALIDA ASSEMBLY Z-5997"/>
    <n v="40142000"/>
    <s v="SELECCIÓN ABREVIADA MENOR CUANTÍA"/>
    <n v="9"/>
    <n v="6"/>
    <n v="2"/>
    <n v="5067306.38"/>
    <s v="UNIDAD"/>
    <s v="NO SOLICITADAS"/>
  </r>
  <r>
    <x v="4"/>
    <s v="204-4-23"/>
    <n v="10"/>
    <s v="OTROS MATERIALES Y SUMINISTROS"/>
    <s v="REGULADOR, LOW PRESSURE  PC-1089-01"/>
    <n v="26101766"/>
    <s v="SELECCIÓN ABREVIADA MENOR CUANTÍA"/>
    <n v="9"/>
    <n v="6"/>
    <n v="2"/>
    <n v="2714628.42"/>
    <s v="UNIDAD"/>
    <s v="NO SOLICITADAS"/>
  </r>
  <r>
    <x v="4"/>
    <s v="204-4-23"/>
    <n v="10"/>
    <s v="OTROS MATERIALES Y SUMINISTROS"/>
    <s v="BARREDORA BRUSH MAIN  P/N 104-10143"/>
    <n v="47121612"/>
    <s v="SELECCIÓN ABREVIADA MENOR CUANTÍA"/>
    <n v="9"/>
    <n v="6"/>
    <n v="2"/>
    <n v="2262190.34"/>
    <s v="UNIDAD"/>
    <s v="NO SOLICITADAS"/>
  </r>
  <r>
    <x v="4"/>
    <s v="204-4-23"/>
    <n v="10"/>
    <s v="OTROS MATERIALES Y SUMINISTROS"/>
    <s v="KITS DE ESPUMA PERSONALIZADOS  REFERENCIA TCK1827BR"/>
    <n v="13111300"/>
    <s v="SELECCIÓN ABREVIADA MENOR CUANTÍA"/>
    <n v="9"/>
    <n v="6"/>
    <n v="1"/>
    <n v="1508126.9"/>
    <s v="UNIDAD"/>
    <s v="NO SOLICITADAS"/>
  </r>
  <r>
    <x v="4"/>
    <s v="204-4-23"/>
    <n v="10"/>
    <s v="OTROS MATERIALES Y SUMINISTROS"/>
    <s v="VALVULA , BALL HC-2243"/>
    <n v="40141600"/>
    <s v="SELECCIÓN ABREVIADA MENOR CUANTÍA"/>
    <n v="9"/>
    <n v="6"/>
    <n v="2"/>
    <n v="1432720.54"/>
    <s v="UNIDAD"/>
    <s v="NO SOLICITADAS"/>
  </r>
  <r>
    <x v="4"/>
    <s v="204-4-23"/>
    <n v="10"/>
    <s v="OTROS MATERIALES Y SUMINISTROS"/>
    <s v="DISCO ACONDICIONADOR DE SUPERFICIE 2&quot; DE DIAMETRO REF 05523 CAJA * 200 UNIDADES"/>
    <n v="27112800"/>
    <s v="SELECCIÓN ABREVIADA MENOR CUANTÍA"/>
    <n v="9"/>
    <n v="6"/>
    <n v="1"/>
    <n v="1357314.21"/>
    <s v="UNIDAD"/>
    <s v="NO SOLICITADAS"/>
  </r>
  <r>
    <x v="4"/>
    <s v="204-4-23"/>
    <n v="10"/>
    <s v="OTROS MATERIALES Y SUMINISTROS"/>
    <s v="DISCO ACONDICIONADOR DE SUPERFICIE 2&quot; DE DIAMETRO REF 05527 CAJA 200 UNIDADES"/>
    <n v="27112800"/>
    <s v="SELECCIÓN ABREVIADA MENOR CUANTÍA"/>
    <n v="9"/>
    <n v="6"/>
    <n v="1"/>
    <n v="1357314.21"/>
    <s v="UNIDAD"/>
    <s v="NO SOLICITADAS"/>
  </r>
  <r>
    <x v="4"/>
    <s v="204-4-23"/>
    <n v="10"/>
    <s v="OTROS MATERIALES Y SUMINISTROS"/>
    <s v="DISCO ACONDICIONADOR DE SUPERFICIE 2&quot; DE DIAMETRO REF 05528  CAJA 200 UNIDADES"/>
    <n v="27112800"/>
    <s v="SELECCIÓN ABREVIADA MENOR CUANTÍA"/>
    <n v="9"/>
    <n v="6"/>
    <n v="1"/>
    <n v="1357314.21"/>
    <s v="UNIDAD"/>
    <s v="NO SOLICITADAS"/>
  </r>
  <r>
    <x v="4"/>
    <s v="204-4-23"/>
    <n v="10"/>
    <s v="OTROS MATERIALES Y SUMINISTROS"/>
    <s v="DISCO ACONDICIONADOR DE SUPERFICIE 2&quot; DE DIAMETRO REF 05530  CAJA 200 UNIDADES"/>
    <n v="27112800"/>
    <s v="SELECCIÓN ABREVIADA MENOR CUANTÍA"/>
    <n v="9"/>
    <n v="6"/>
    <n v="1"/>
    <n v="1357314.21"/>
    <s v="UNIDAD"/>
    <s v="NO SOLICITADAS"/>
  </r>
  <r>
    <x v="4"/>
    <s v="204-4-23"/>
    <n v="10"/>
    <s v="OTROS MATERIALES Y SUMINISTROS"/>
    <s v="BARRA DE TUNGSTENO"/>
    <n v="12141747"/>
    <s v="SELECCIÓN ABREVIADA MENOR CUANTÍA"/>
    <n v="9"/>
    <n v="6"/>
    <n v="8"/>
    <n v="10858513.68"/>
    <s v="UNIDAD"/>
    <s v="NO SOLICITADAS"/>
  </r>
  <r>
    <x v="4"/>
    <s v="204-4-23"/>
    <n v="10"/>
    <s v="OTROS MATERIALES Y SUMINISTROS"/>
    <s v="COMPUESTO DE SELLADO * 30 CC"/>
    <n v="31211704"/>
    <s v="SELECCIÓN ABREVIADA MENOR CUANTÍA"/>
    <n v="9"/>
    <n v="6"/>
    <n v="1"/>
    <n v="1281907.8600000001"/>
    <s v="UNIDAD"/>
    <s v="NO SOLICITADAS"/>
  </r>
  <r>
    <x v="4"/>
    <s v="204-4-23"/>
    <n v="10"/>
    <s v="OTROS MATERIALES Y SUMINISTROS"/>
    <s v="COMPUESTO DE SELLADO MIL-R-46082. 250 ML BOTTLE"/>
    <n v="31211704"/>
    <s v="SELECCIÓN ABREVIADA MENOR CUANTÍA"/>
    <n v="9"/>
    <n v="6"/>
    <n v="2"/>
    <n v="1206501.52"/>
    <s v="UNIDAD"/>
    <s v="NO SOLICITADAS"/>
  </r>
  <r>
    <x v="4"/>
    <s v="204-4-23"/>
    <n v="10"/>
    <s v="OTROS MATERIALES Y SUMINISTROS"/>
    <s v="EMPAQUE REPUESTO H-2808"/>
    <n v="31401703"/>
    <s v="SELECCIÓN ABREVIADA MENOR CUANTÍA"/>
    <n v="9"/>
    <n v="6"/>
    <n v="2"/>
    <n v="980282.48"/>
    <s v="UNIDAD"/>
    <s v="NO SOLICITADAS"/>
  </r>
  <r>
    <x v="4"/>
    <s v="204-4-23"/>
    <n v="10"/>
    <s v="OTROS MATERIALES Y SUMINISTROS"/>
    <s v="BATERIA 27AD-1000"/>
    <n v="26111700"/>
    <s v="SELECCIÓN ABREVIADA MENOR CUANTÍA"/>
    <n v="9"/>
    <n v="6"/>
    <n v="2"/>
    <n v="829469.78"/>
    <s v="UNIDAD"/>
    <s v="NO SOLICITADAS"/>
  </r>
  <r>
    <x v="4"/>
    <s v="204-4-23"/>
    <n v="10"/>
    <s v="OTROS MATERIALES Y SUMINISTROS"/>
    <s v="TORNOS DE FRENOS DLB 2000A"/>
    <n v="31282100"/>
    <s v="SELECCIÓN ABREVIADA MENOR CUANTÍA"/>
    <n v="9"/>
    <n v="6"/>
    <n v="2"/>
    <n v="527844.4"/>
    <s v="UNIDAD"/>
    <s v="NO SOLICITADAS"/>
  </r>
  <r>
    <x v="4"/>
    <s v="204-4-23"/>
    <n v="10"/>
    <s v="OTROS MATERIALES Y SUMINISTROS"/>
    <s v="VÁLVULA, AGUJA  HC-1081-01"/>
    <n v="40141602"/>
    <s v="SELECCIÓN ABREVIADA MENOR CUANTÍA"/>
    <n v="9"/>
    <n v="6"/>
    <n v="2"/>
    <n v="527844.4"/>
    <s v="UNIDAD"/>
    <s v="NO SOLICITADAS"/>
  </r>
  <r>
    <x v="4"/>
    <s v="204-4-23"/>
    <n v="10"/>
    <s v="OTROS MATERIALES Y SUMINISTROS"/>
    <s v="PLACA PLASTICA NORTON BLUE 20X350 PULG   636425-03723"/>
    <n v="13102000"/>
    <s v="SELECCIÓN ABREVIADA MENOR CUANTÍA"/>
    <n v="9"/>
    <n v="6"/>
    <n v="2"/>
    <n v="422275.52"/>
    <s v="UNIDAD"/>
    <s v="NO SOLICITADAS"/>
  </r>
  <r>
    <x v="4"/>
    <s v="204-4-23"/>
    <n v="10"/>
    <s v="OTROS MATERIALES Y SUMINISTROS"/>
    <s v="CORREA MOTOR M150046"/>
    <n v="31151900"/>
    <s v="SELECCIÓN ABREVIADA MENOR CUANTÍA"/>
    <n v="9"/>
    <n v="6"/>
    <n v="2"/>
    <n v="377031.72"/>
    <s v="UNIDAD"/>
    <s v="NO SOLICITADAS"/>
  </r>
  <r>
    <x v="4"/>
    <s v="204-4-23"/>
    <n v="10"/>
    <s v="OTROS MATERIALES Y SUMINISTROS"/>
    <s v="COPA MEZCLADORA CON COLLAR 840 ML, 16023"/>
    <n v="31211905"/>
    <s v="SELECCIÓN ABREVIADA MENOR CUANTÍA"/>
    <n v="9"/>
    <n v="6"/>
    <n v="2"/>
    <n v="346869.18"/>
    <s v="UNIDAD"/>
    <s v="NO SOLICITADAS"/>
  </r>
  <r>
    <x v="4"/>
    <s v="204-4-23"/>
    <n v="10"/>
    <s v="OTROS MATERIALES Y SUMINISTROS"/>
    <s v="TUBO OD 1/4&quot; INCH"/>
    <n v="40171500"/>
    <s v="SELECCIÓN ABREVIADA MENOR CUANTÍA"/>
    <n v="9"/>
    <n v="6"/>
    <n v="2"/>
    <n v="125777.76"/>
    <s v="UNIDAD"/>
    <s v="NO SOLICITADAS"/>
  </r>
  <r>
    <x v="4"/>
    <s v="204-4-23"/>
    <n v="10"/>
    <s v="OTROS MATERIALES Y SUMINISTROS"/>
    <s v="TARJETA DE CONTROL  MCP-286411-PAR"/>
    <n v="43201400"/>
    <s v="SELECCIÓN ABREVIADA MENOR CUANTÍA"/>
    <n v="9"/>
    <n v="6"/>
    <n v="1"/>
    <n v="3016253.8"/>
    <s v="UNIDAD"/>
    <s v="NO SOLICITADAS"/>
  </r>
  <r>
    <x v="4"/>
    <s v="204-4-23"/>
    <n v="10"/>
    <s v="OTROS MATERIALES Y SUMINISTROS"/>
    <s v="REGULADOR, HIGH PRESSURE  PC-1062-02"/>
    <n v="26101766"/>
    <s v="SELECCIÓN ABREVIADA MENOR CUANTÍA"/>
    <n v="9"/>
    <n v="6"/>
    <n v="1"/>
    <n v="2262190.35"/>
    <s v="UNIDAD"/>
    <s v="NO SOLICITADAS"/>
  </r>
  <r>
    <x v="4"/>
    <s v="204-4-23"/>
    <n v="10"/>
    <s v="OTROS MATERIALES Y SUMINISTROS"/>
    <s v="REGULADOR, HIGH PRESSURE  PC-1037-01"/>
    <n v="26101766"/>
    <s v="SELECCIÓN ABREVIADA MENOR CUANTÍA"/>
    <n v="9"/>
    <n v="6"/>
    <n v="1"/>
    <n v="2865441.11"/>
    <s v="UNIDAD"/>
    <s v="NO SOLICITADAS"/>
  </r>
  <r>
    <x v="4"/>
    <s v="204-4-23"/>
    <n v="10"/>
    <s v="OTROS MATERIALES Y SUMINISTROS"/>
    <s v="MANGUERA DE RETORNO ASSEMBLY, #16 TF-1039-02*300"/>
    <n v="40142000"/>
    <s v="SELECCIÓN ABREVIADA MENOR CUANTÍA"/>
    <n v="9"/>
    <n v="6"/>
    <n v="1"/>
    <n v="2262190.35"/>
    <s v="UNIDAD"/>
    <s v="NO SOLICITADAS"/>
  </r>
  <r>
    <x v="4"/>
    <s v="204-4-23"/>
    <n v="10"/>
    <s v="OTROS MATERIALES Y SUMINISTROS"/>
    <s v="TARJETA DE CONTROL ASSY 286597"/>
    <n v="43201400"/>
    <s v="SELECCIÓN ABREVIADA MENOR CUANTÍA"/>
    <n v="9"/>
    <n v="6"/>
    <n v="1"/>
    <n v="2262190.35"/>
    <s v="UNIDAD"/>
    <s v="NO SOLICITADAS"/>
  </r>
  <r>
    <x v="4"/>
    <s v="204-4-23"/>
    <n v="10"/>
    <s v="OTROS MATERIALES Y SUMINISTROS"/>
    <s v="TARJETA DE CONTROL  I/O P.C. BOARD ASSEMBLY 286392-001"/>
    <n v="43201400"/>
    <s v="SELECCIÓN ABREVIADA MENOR CUANTÍA"/>
    <n v="9"/>
    <n v="6"/>
    <n v="2"/>
    <n v="4524380.7"/>
    <s v="UNIDAD"/>
    <s v="NO SOLICITADAS"/>
  </r>
  <r>
    <x v="4"/>
    <s v="204-4-23"/>
    <n v="10"/>
    <s v="OTROS MATERIALES Y SUMINISTROS"/>
    <s v="_x000a_ENSAMBLE DE MANGUERA DE PRESIÓN , #8 TF-1038-21*300"/>
    <n v="40142000"/>
    <s v="SELECCIÓN ABREVIADA MENOR CUANTÍA"/>
    <n v="9"/>
    <n v="6"/>
    <n v="1"/>
    <n v="1885158.62"/>
    <s v="UNIDAD"/>
    <s v="NO SOLICITADAS"/>
  </r>
  <r>
    <x v="4"/>
    <s v="204-4-23"/>
    <n v="10"/>
    <s v="OTROS MATERIALES Y SUMINISTROS"/>
    <s v="VALVULA CONTROL TERMOSTATICO  39476890"/>
    <n v="40141600"/>
    <s v="SELECCIÓN ABREVIADA MENOR CUANTÍA"/>
    <n v="9"/>
    <n v="6"/>
    <n v="1"/>
    <n v="1357314.21"/>
    <s v="UNIDAD"/>
    <s v="NO SOLICITADAS"/>
  </r>
  <r>
    <x v="4"/>
    <s v="204-4-23"/>
    <n v="10"/>
    <s v="OTROS MATERIALES Y SUMINISTROS"/>
    <s v="LAMINA 2024 T3 0,025&quot;, 120 CM X 3 MT"/>
    <n v="30102008"/>
    <s v="SELECCIÓN ABREVIADA MENOR CUANTÍA"/>
    <n v="9"/>
    <n v="6"/>
    <n v="2"/>
    <n v="2262190.34"/>
    <s v="UNIDAD"/>
    <s v="NO SOLICITADAS"/>
  </r>
  <r>
    <x v="4"/>
    <s v="204-4-23"/>
    <n v="10"/>
    <s v="OTROS MATERIALES Y SUMINISTROS"/>
    <s v="LAMINA 7075-T6 0.040&quot; 120MTSX 3 MTS"/>
    <n v="30102008"/>
    <s v="SELECCIÓN ABREVIADA MENOR CUANTÍA"/>
    <n v="9"/>
    <n v="6"/>
    <n v="2"/>
    <n v="2005808.76"/>
    <s v="UNIDAD"/>
    <s v="NO SOLICITADAS"/>
  </r>
  <r>
    <x v="4"/>
    <s v="204-4-23"/>
    <n v="10"/>
    <s v="OTROS MATERIALES Y SUMINISTROS"/>
    <s v="LAMINA 7075-T6 0.032&quot; 120MTSX 3 MTS"/>
    <n v="30102008"/>
    <s v="SELECCIÓN ABREVIADA MENOR CUANTÍA"/>
    <n v="9"/>
    <n v="6"/>
    <n v="2"/>
    <n v="1885158.62"/>
    <s v="UNIDAD"/>
    <s v="NO SOLICITADAS"/>
  </r>
  <r>
    <x v="4"/>
    <s v="204-4-23"/>
    <n v="10"/>
    <s v="OTROS MATERIALES Y SUMINISTROS"/>
    <s v="LAMINA 2024 T3, 0,040&quot; 120 CM X 3 MT"/>
    <n v="30102008"/>
    <s v="SELECCIÓN ABREVIADA MENOR CUANTÍA"/>
    <n v="9"/>
    <n v="6"/>
    <n v="2"/>
    <n v="1809752.28"/>
    <s v="UNIDAD"/>
    <s v="NO SOLICITADAS"/>
  </r>
  <r>
    <x v="4"/>
    <s v="204-4-23"/>
    <n v="10"/>
    <s v="OTROS MATERIALES Y SUMINISTROS"/>
    <s v="ELEMENTO SEPARADOR  39863840"/>
    <n v="40161505"/>
    <s v="SELECCIÓN ABREVIADA MENOR CUANTÍA"/>
    <n v="9"/>
    <n v="6"/>
    <n v="1"/>
    <n v="904876.14"/>
    <s v="UNIDAD"/>
    <s v="NO SOLICITADAS"/>
  </r>
  <r>
    <x v="4"/>
    <s v="204-4-23"/>
    <n v="10"/>
    <s v="OTROS MATERIALES Y SUMINISTROS"/>
    <s v="LAMINA 7075-T6 0.050&quot; 120MTSX 3 MTS"/>
    <n v="30102008"/>
    <s v="SELECCIÓN ABREVIADA MENOR CUANTÍA"/>
    <n v="9"/>
    <n v="6"/>
    <n v="1"/>
    <n v="844551.06"/>
    <s v="UNIDAD"/>
    <s v="NO SOLICITADAS"/>
  </r>
  <r>
    <x v="4"/>
    <s v="204-4-23"/>
    <n v="10"/>
    <s v="OTROS MATERIALES Y SUMINISTROS"/>
    <s v="LAMINA 2024 T3 0,032&quot;, 120 CM X 3 MT"/>
    <n v="30102008"/>
    <s v="SELECCIÓN ABREVIADA MENOR CUANTÍA"/>
    <n v="9"/>
    <n v="6"/>
    <n v="1"/>
    <n v="762265.03"/>
    <s v="UNIDAD"/>
    <s v="NO SOLICITADAS"/>
  </r>
  <r>
    <x v="4"/>
    <s v="204-4-23"/>
    <n v="10"/>
    <s v="OTROS MATERIALES Y SUMINISTROS"/>
    <s v="COMPUESTO DE SELLADO POR CUARTO TIPO I"/>
    <n v="31201600"/>
    <s v="SELECCIÓN ABREVIADA MENOR CUANTÍA"/>
    <n v="9"/>
    <n v="6"/>
    <n v="1"/>
    <n v="754063.45"/>
    <s v="UNIDAD"/>
    <s v="NO SOLICITADAS"/>
  </r>
  <r>
    <x v="4"/>
    <s v="204-4-23"/>
    <n v="10"/>
    <s v="OTROS MATERIALES Y SUMINISTROS"/>
    <s v="MANGUERA  TYGOTHANE ID 3/8 OD 1/2 P/N C-210A  * ROLLO 100 FEET"/>
    <n v="40142000"/>
    <s v="SELECCIÓN ABREVIADA MENOR CUANTÍA"/>
    <n v="9"/>
    <n v="6"/>
    <n v="2"/>
    <n v="1432720.54"/>
    <s v="UNIDAD"/>
    <s v="NO SOLICITADAS"/>
  </r>
  <r>
    <x v="4"/>
    <s v="204-4-23"/>
    <n v="10"/>
    <s v="OTROS MATERIALES Y SUMINISTROS"/>
    <s v="VÁLVULA DE PRESIÓN MÍNIMA 99289845"/>
    <n v="40141600"/>
    <s v="SELECCIÓN ABREVIADA MENOR CUANTÍA"/>
    <n v="9"/>
    <n v="6"/>
    <n v="1"/>
    <n v="678657.1"/>
    <s v="UNIDAD"/>
    <s v="NO SOLICITADAS"/>
  </r>
  <r>
    <x v="4"/>
    <s v="204-4-23"/>
    <n v="10"/>
    <s v="OTROS MATERIALES Y SUMINISTROS"/>
    <s v="SENSOR, MAGNETIC GOVERNOR, V03613 281774-3"/>
    <n v="41111900"/>
    <s v="SELECCIÓN ABREVIADA MENOR CUANTÍA"/>
    <n v="9"/>
    <n v="6"/>
    <n v="1"/>
    <n v="640953.93000000005"/>
    <s v="UNIDAD"/>
    <s v="NO SOLICITADAS"/>
  </r>
  <r>
    <x v="4"/>
    <s v="204-4-23"/>
    <n v="10"/>
    <s v="OTROS MATERIALES Y SUMINISTROS"/>
    <s v="DISULFATO MOLYBDEN0 * CAN "/>
    <n v="12141727"/>
    <s v="SELECCIÓN ABREVIADA MENOR CUANTÍA"/>
    <n v="9"/>
    <n v="6"/>
    <n v="1"/>
    <n v="603250.76"/>
    <s v="UNIDAD"/>
    <s v="NO SOLICITADAS"/>
  </r>
  <r>
    <x v="4"/>
    <s v="204-4-23"/>
    <n v="10"/>
    <s v="OTROS MATERIALES Y SUMINISTROS"/>
    <s v="REGULATOR H-1397"/>
    <n v="26101766"/>
    <s v="SELECCIÓN ABREVIADA MENOR CUANTÍA"/>
    <n v="9"/>
    <n v="6"/>
    <n v="1"/>
    <n v="565547.57999999996"/>
    <s v="UNIDAD"/>
    <s v="NO SOLICITADAS"/>
  </r>
  <r>
    <x v="4"/>
    <s v="204-4-23"/>
    <n v="10"/>
    <s v="OTROS MATERIALES Y SUMINISTROS"/>
    <s v="VALVULA REFRIGERANTE DE PARADA , NEMA 1 42552836"/>
    <n v="40141600"/>
    <s v="SELECCIÓN ABREVIADA MENOR CUANTÍA"/>
    <n v="9"/>
    <n v="6"/>
    <n v="1"/>
    <n v="452438.07"/>
    <s v="UNIDAD"/>
    <s v="NO SOLICITADAS"/>
  </r>
  <r>
    <x v="4"/>
    <s v="204-4-23"/>
    <n v="10"/>
    <s v="OTROS MATERIALES Y SUMINISTROS"/>
    <s v="VALVULA DE PURGA  NEMA 22124085"/>
    <n v="40141625"/>
    <s v="SELECCIÓN ABREVIADA MENOR CUANTÍA"/>
    <n v="9"/>
    <n v="6"/>
    <n v="1"/>
    <n v="377031.72"/>
    <s v="UNIDAD"/>
    <s v="NO SOLICITADAS"/>
  </r>
  <r>
    <x v="4"/>
    <s v="204-4-23"/>
    <n v="10"/>
    <s v="OTROS MATERIALES Y SUMINISTROS"/>
    <s v="TARJETA DESCARGA DE DATOS BUS DISCHARGE P.C. BOARD ASSY 286250A"/>
    <n v="43201400"/>
    <s v="SELECCIÓN ABREVIADA MENOR CUANTÍA"/>
    <n v="9"/>
    <n v="6"/>
    <n v="1"/>
    <n v="377031.72"/>
    <s v="UNIDAD"/>
    <s v="NO SOLICITADAS"/>
  </r>
  <r>
    <x v="4"/>
    <s v="204-4-23"/>
    <n v="10"/>
    <s v="OTROS MATERIALES Y SUMINISTROS"/>
    <s v="AMPERIMETRO P/N W-8095A-9"/>
    <n v="41113601"/>
    <s v="SELECCIÓN ABREVIADA MENOR CUANTÍA"/>
    <n v="9"/>
    <n v="6"/>
    <n v="1"/>
    <n v="339328.55"/>
    <s v="UNIDAD"/>
    <s v="NO SOLICITADAS"/>
  </r>
  <r>
    <x v="4"/>
    <s v="204-4-23"/>
    <n v="10"/>
    <s v="OTROS MATERIALES Y SUMINISTROS"/>
    <s v="VALVULA DE APAGADO H-1529-01"/>
    <n v="40141600"/>
    <s v="SELECCIÓN ABREVIADA MENOR CUANTÍA"/>
    <n v="9"/>
    <n v="6"/>
    <n v="1"/>
    <n v="339328.55"/>
    <s v="UNIDAD"/>
    <s v="NO SOLICITADAS"/>
  </r>
  <r>
    <x v="4"/>
    <s v="204-4-23"/>
    <n v="10"/>
    <s v="OTROS MATERIALES Y SUMINISTROS"/>
    <s v="SENSOR DE PRESION  38333845"/>
    <n v="41111959"/>
    <s v="SELECCIÓN ABREVIADA MENOR CUANTÍA"/>
    <n v="9"/>
    <n v="6"/>
    <n v="1"/>
    <n v="263922.2"/>
    <s v="UNIDAD"/>
    <s v="NO SOLICITADAS"/>
  </r>
  <r>
    <x v="4"/>
    <s v="204-4-23"/>
    <n v="10"/>
    <s v="OTROS MATERIALES Y SUMINISTROS"/>
    <s v="COMPUESTO ANTISEIZE 1 CAN LIBRA 8030-00-087-8630"/>
    <n v="15121500"/>
    <s v="SELECCIÓN ABREVIADA MENOR CUANTÍA"/>
    <n v="9"/>
    <n v="6"/>
    <n v="2"/>
    <n v="452438.06"/>
    <s v="UNIDAD"/>
    <s v="NO SOLICITADAS"/>
  </r>
  <r>
    <x v="4"/>
    <s v="204-4-23"/>
    <n v="10"/>
    <s v="OTROS MATERIALES Y SUMINISTROS"/>
    <s v="_x000a_TRIOXIDO DE CROMO 5 LIBRAS"/>
    <n v="12141709"/>
    <s v="SELECCIÓN ABREVIADA MENOR CUANTÍA"/>
    <n v="9"/>
    <n v="6"/>
    <n v="2"/>
    <n v="346869.18"/>
    <s v="UNIDAD"/>
    <s v="NO SOLICITADAS"/>
  </r>
  <r>
    <x v="4"/>
    <s v="204-4-23"/>
    <n v="10"/>
    <s v="OTROS MATERIALES Y SUMINISTROS"/>
    <s v="SELLANTE GRADE 1 &amp; 2 SPEC FUEL TANK SEALANT - 2.5 OZ 655-SEMKIT"/>
    <n v="31211704"/>
    <s v="SELECCIÓN ABREVIADA MENOR CUANTÍA"/>
    <n v="9"/>
    <n v="6"/>
    <n v="1"/>
    <n v="150812.69"/>
    <s v="UNIDAD"/>
    <s v="NO SOLICITADAS"/>
  </r>
  <r>
    <x v="4"/>
    <s v="204-4-23"/>
    <n v="10"/>
    <s v="OTROS MATERIALES Y SUMINISTROS"/>
    <s v="CANASTA CABLES PART#: 1962"/>
    <n v="24112005"/>
    <s v="SELECCIÓN ABREVIADA MENOR CUANTÍA"/>
    <n v="9"/>
    <n v="6"/>
    <n v="1"/>
    <n v="150812.69"/>
    <s v="UNIDAD"/>
    <s v="NO SOLICITADAS"/>
  </r>
  <r>
    <x v="4"/>
    <s v="204-4-23"/>
    <n v="10"/>
    <s v="OTROS MATERIALES Y SUMINISTROS"/>
    <s v="PUNTAS APLICABLES A EXTRACTOR DE SOLDADURA PACE SX-90, PAQUETE DE 5, P/N 1121-0932-P5, NSN 3439-01-571-1420"/>
    <n v="23271800"/>
    <s v="SELECCIÓN ABREVIADA MENOR CUANTÍA"/>
    <n v="9"/>
    <n v="6"/>
    <n v="1"/>
    <n v="106132.11"/>
    <s v="UNIDAD"/>
    <s v="NO SOLICITADAS"/>
  </r>
  <r>
    <x v="4"/>
    <s v="204-4-23"/>
    <n v="10"/>
    <s v="OTROS MATERIALES Y SUMINISTROS"/>
    <s v="PUNTAS APLICABLES A EXTRACTOR DE SOLDADURA PACE SX-90, PAQUETE DE 5 REFERENCIA P/N 1121-0946-P5, NSN 3439-01-571-1446"/>
    <n v="23271800"/>
    <s v="SELECCIÓN ABREVIADA MENOR CUANTÍA"/>
    <n v="9"/>
    <n v="6"/>
    <n v="1"/>
    <n v="115868"/>
    <s v="UNIDAD"/>
    <s v="NO SOLICITADAS"/>
  </r>
  <r>
    <x v="4"/>
    <s v="204-4-23"/>
    <n v="10"/>
    <s v="OTROS MATERIALES Y SUMINISTROS"/>
    <s v="ETILENO TECNICO GALON  GLYCOL "/>
    <n v="13111000"/>
    <s v="SELECCIÓN ABREVIADA MENOR CUANTÍA"/>
    <n v="9"/>
    <n v="6"/>
    <n v="2"/>
    <n v="150812.68"/>
    <s v="UNIDAD"/>
    <s v="NO SOLICITADAS"/>
  </r>
  <r>
    <x v="4"/>
    <s v="204-4-23"/>
    <n v="10"/>
    <s v="OTROS MATERIALES Y SUMINISTROS"/>
    <s v="SELLANTE, RTV108 (01139)"/>
    <n v="31211704"/>
    <s v="SELECCIÓN ABREVIADA MENOR CUANTÍA"/>
    <n v="9"/>
    <n v="6"/>
    <n v="2"/>
    <n v="75406.34"/>
    <s v="UNIDAD"/>
    <s v="NO SOLICITADAS"/>
  </r>
  <r>
    <x v="4"/>
    <s v="204-4-23"/>
    <n v="10"/>
    <s v="OTROS MATERIALES Y SUMINISTROS"/>
    <s v="PERSIANA 200X220"/>
    <n v="52131601"/>
    <s v="SELECCIÓN ABREVIADA MENOR CUANTÍA"/>
    <n v="6"/>
    <n v="3"/>
    <n v="24"/>
    <n v="10560002.879999999"/>
    <s v="UNIDAD"/>
    <s v="NO SOLICITADAS"/>
  </r>
  <r>
    <x v="4"/>
    <s v="204-4-23"/>
    <n v="10"/>
    <s v="OTROS MATERIALES Y SUMINISTROS"/>
    <s v="PERSIANA 150X170"/>
    <n v="52131601"/>
    <s v="SELECCIÓN ABREVIADA MENOR CUANTÍA"/>
    <n v="6"/>
    <n v="3"/>
    <n v="8"/>
    <n v="2319995.44"/>
    <s v="UNIDAD"/>
    <s v="NO SOLICITADAS"/>
  </r>
  <r>
    <x v="4"/>
    <s v="204-4-23"/>
    <n v="10"/>
    <s v="OTROS MATERIALES Y SUMINISTROS"/>
    <s v="PERSIANA 120X165"/>
    <n v="52131601"/>
    <s v="SELECCIÓN ABREVIADA MENOR CUANTÍA"/>
    <n v="6"/>
    <n v="3"/>
    <n v="8"/>
    <n v="1519991.76"/>
    <s v="UNIDAD"/>
    <s v="NO SOLICITADAS"/>
  </r>
  <r>
    <x v="4"/>
    <s v="204-4-23"/>
    <n v="10"/>
    <s v="OTROS MATERIALES Y SUMINISTROS"/>
    <s v="TAPETE"/>
    <n v="52101508"/>
    <s v="SELECCIÓN ABREVIADA MENOR CUANTÍA"/>
    <n v="6"/>
    <n v="3"/>
    <n v="24"/>
    <n v="719997.60000000009"/>
    <s v="UNIDAD"/>
    <s v="NO SOLICITADAS"/>
  </r>
  <r>
    <x v="4"/>
    <s v="204-4-23"/>
    <n v="10"/>
    <s v="OTROS MATERIALES Y SUMINISTROS"/>
    <s v="SOPORTE PARA TV"/>
    <n v="45111802"/>
    <s v="SELECCIÓN ABREVIADA MENOR CUANTÍA"/>
    <n v="6"/>
    <n v="3"/>
    <n v="24"/>
    <n v="1005600"/>
    <s v="UNIDAD"/>
    <s v="NO SOLICITADAS"/>
  </r>
  <r>
    <x v="4"/>
    <s v="204-4-23"/>
    <n v="10"/>
    <s v="OTROS MATERIALES Y SUMINISTROS"/>
    <s v="IMPREVISTOS"/>
    <n v="0"/>
    <s v="MÍNIMA CUANTÍA"/>
    <n v="1"/>
    <n v="6"/>
    <n v="1"/>
    <n v="4142.7199999988079"/>
    <s v="GLOBAL"/>
    <s v=""/>
  </r>
  <r>
    <x v="4"/>
    <s v="204-5-1"/>
    <n v="10"/>
    <s v="MANTENIMIENTO DE BIENES INMUEBLES"/>
    <s v="MANTENIMIENTO, ADECUACIÓN Y MEJORAMIENTO INSTALACIONES ESM"/>
    <n v="72102900"/>
    <s v="SELECCIÓN ABREVIADA MENOR CUANTÍA"/>
    <n v="2"/>
    <n v="9"/>
    <n v="1"/>
    <n v="9006615"/>
    <s v="GLOBAL"/>
    <s v="NO SOLICITADAS"/>
  </r>
  <r>
    <x v="4"/>
    <s v="204-5-1"/>
    <n v="16"/>
    <s v="MANTENIMIENTO DE BIENES INMUEBLES"/>
    <s v="MANTENIMIENTO, ADECUACIÓN Y MEJORAMIENTO INSTALACIONES UNIDAD"/>
    <n v="72102900"/>
    <s v="SELECCIÓN ABREVIADA MENOR CUANTÍA"/>
    <n v="1"/>
    <n v="7"/>
    <n v="1"/>
    <n v="35999932"/>
    <s v="GLOBAL"/>
    <s v="SI APROBADAS"/>
  </r>
  <r>
    <x v="4"/>
    <s v="204-5-1"/>
    <n v="10"/>
    <s v="MANTENIMIENTO DE BIENES INMUEBLES"/>
    <s v="MANTENIMIENTO, ADECUACIÓN Y MEJORAMIENTO INSTALACIONES UNIDAD"/>
    <n v="72102900"/>
    <s v="SELECCIÓN ABREVIADA MENOR CUANTÍA"/>
    <n v="1"/>
    <n v="7"/>
    <n v="1"/>
    <n v="90997960"/>
    <s v="GLOBAL"/>
    <s v="SI APROBADAS"/>
  </r>
  <r>
    <x v="4"/>
    <s v="204-5-1"/>
    <n v="16"/>
    <s v="MANTENIMIENTO DE BIENES INMUEBLES"/>
    <s v="MANTENIMIENTO, ADECUACIÓN Y MEJORAMIENTO DE INSTALACIONES"/>
    <n v="72102900"/>
    <s v="SELECCIÓN ABREVIADA MENOR CUANTÍA"/>
    <n v="4"/>
    <n v="3"/>
    <n v="1"/>
    <n v="42999994"/>
    <s v="GLOBAL"/>
    <s v="NO SOLICITADAS"/>
  </r>
  <r>
    <x v="4"/>
    <s v="204-5-1"/>
    <n v="10"/>
    <s v="MANTENIMIENTO DE BIENES INMUEBLES"/>
    <s v="MANTENIMIENTO ESTACIÓN DE COMBUSTIBLE"/>
    <n v="72102900"/>
    <s v="MÍNIMA CUANTÍA"/>
    <n v="4"/>
    <n v="2"/>
    <n v="1"/>
    <n v="11651300"/>
    <s v="GLOBAL"/>
    <s v="NO SOLICITADAS"/>
  </r>
  <r>
    <x v="4"/>
    <s v="204-5-1"/>
    <n v="10"/>
    <s v="MANTENIMIENTO DE BIENES INMUEBLES"/>
    <s v="MANTENIMIENTO A TODO COSTO DE LA PLANTA DE TRATAMIENTO DE AGUAS NO DOMESTICAS"/>
    <n v="72102900"/>
    <s v="MÍNIMA CUANTÍA"/>
    <n v="7"/>
    <n v="4"/>
    <n v="1"/>
    <n v="7588109.1299999999"/>
    <s v="GLOBAL"/>
    <s v="NO SOLICITADAS"/>
  </r>
  <r>
    <x v="4"/>
    <s v="204-5-1"/>
    <n v="16"/>
    <s v="MANTENIMIENTO DE BIENES INMUEBLES"/>
    <s v="MANTENIMIENTO A TODO COSTO DE LA PLANTA DE TRATAMIENTO DE AGUAS NO DOMESTICAS"/>
    <n v="72102900"/>
    <s v="MÍNIMA CUANTÍA"/>
    <n v="7"/>
    <n v="4"/>
    <n v="1"/>
    <n v="10086379"/>
    <s v="GLOBAL"/>
    <s v="NO SOLICITADAS"/>
  </r>
  <r>
    <x v="4"/>
    <s v="204-5-2"/>
    <n v="10"/>
    <s v="MANTENIMIENTO DE BIENES MUEBLES, EQUIPOS Y ENSERES"/>
    <s v="MANTENIMIENTO PREVENTIVO Y CORRECTIVO EQUIPO AGRICOLA"/>
    <n v="72151800"/>
    <s v="MÍNIMA CUANTÍA"/>
    <n v="1"/>
    <n v="7"/>
    <n v="1"/>
    <n v="17998750"/>
    <s v="GLOBAL"/>
    <s v="SI APROBADAS"/>
  </r>
  <r>
    <x v="4"/>
    <s v="204-5-2"/>
    <n v="10"/>
    <s v="MANTENIMIENTO DE BIENES MUEBLES, EQUIPOS Y ENSERES"/>
    <s v="MANTENIMIENTO EQUIPO DE AUDIO, CONSOLAS Y VIDEO PROYECTORES"/>
    <n v="81111803"/>
    <s v="MÍNIMA CUANTÍA"/>
    <n v="1"/>
    <n v="7"/>
    <n v="1"/>
    <n v="3780000"/>
    <s v="GLOBAL"/>
    <s v="NO SOLICITADAS"/>
  </r>
  <r>
    <x v="4"/>
    <s v="204-5-2"/>
    <n v="10"/>
    <s v="MANTENIMIENTO DE BIENES MUEBLES, EQUIPOS Y ENSERES"/>
    <s v="MANTENIMIENTO ELEMENTOS BANDA DE GUERRA"/>
    <n v="72154201"/>
    <s v="MÍNIMA CUANTÍA"/>
    <n v="3"/>
    <n v="8"/>
    <n v="1"/>
    <n v="5000000"/>
    <s v="GLOBAL"/>
    <s v="NO SOLICITADAS"/>
  </r>
  <r>
    <x v="4"/>
    <s v="204-5-2"/>
    <n v="10"/>
    <s v="MANTENIMIENTO DE BIENES MUEBLES, EQUIPOS Y ENSERES"/>
    <s v="MANTENIMIENTO EQUIPO AGRICOLA (AMARRE VF 2019)"/>
    <n v="72151802"/>
    <s v="MÍNIMA CUANTÍA"/>
    <n v="9"/>
    <n v="2"/>
    <n v="1"/>
    <n v="5500000"/>
    <s v="GLOBAL"/>
    <s v="NO SOLICITADAS"/>
  </r>
  <r>
    <x v="4"/>
    <s v="204-5-2"/>
    <n v="10"/>
    <s v="MANTENIMIENTO DE BIENES MUEBLES, EQUIPOS Y ENSERES"/>
    <s v="MANTENIMIENTO CUARTOS FRIOS Y AIRES ACONDICIONADOS"/>
    <n v="72151207"/>
    <s v="MÍNIMA CUANTÍA"/>
    <n v="7"/>
    <n v="5"/>
    <n v="1"/>
    <n v="25000000"/>
    <s v="GLOBAL"/>
    <s v="NO SOLICITADAS"/>
  </r>
  <r>
    <x v="4"/>
    <s v="204-5-2"/>
    <n v="10"/>
    <s v="MANTENIMIENTO DE BIENES MUEBLES, EQUIPOS Y ENSERES"/>
    <s v="MANTENIMIENTO EQUIPO DE AUDIO, CONSOLAS Y VIDEO PROYECTORES"/>
    <n v="81111803"/>
    <s v="MÍNIMA CUANTÍA"/>
    <n v="7"/>
    <n v="4"/>
    <n v="1"/>
    <n v="2576000"/>
    <s v="GLOBAL"/>
    <s v="NO SOLICITADAS"/>
  </r>
  <r>
    <x v="4"/>
    <s v="204-5-2"/>
    <n v="10"/>
    <s v="MANTENIMIENTO DE BIENES MUEBLES, EQUIPOS Y ENSERES"/>
    <s v="MANTENIMIENTO EQUIPO DE AUDIO, CONSOLAS Y VIDEO PROYECTORES"/>
    <n v="81111803"/>
    <s v="MÍNIMA CUANTÍA"/>
    <n v="9"/>
    <n v="2"/>
    <n v="1"/>
    <n v="644000"/>
    <s v="GLOBAL"/>
    <s v="NO SOLICITADAS"/>
  </r>
  <r>
    <x v="4"/>
    <s v="204-5-2"/>
    <n v="16"/>
    <s v="MANTENIMIENTO DE BIENES MUEBLES, EQUIPOS Y ENSERES"/>
    <s v="MTTO EQUIPOS DE COCINA, GASODOMESTICOS, LAVADORAS Y SECADORAS "/>
    <n v="73152100"/>
    <s v="MÍNIMA CUANTÍA"/>
    <n v="3"/>
    <n v="4"/>
    <n v="1"/>
    <n v="22498140"/>
    <s v="GLOBAL"/>
    <s v="NO SOLICITADAS"/>
  </r>
  <r>
    <x v="4"/>
    <s v="204-5-2"/>
    <n v="10"/>
    <s v="MANTENIMIENTO DE BIENES MUEBLES, EQUIPOS Y ENSERES"/>
    <s v="MANTENIMIENTO DE  BIENES MUEBLES ESTACIÓN DE COMBUSTIBLE"/>
    <n v="72153303"/>
    <s v="MÍNIMA CUANTÍA"/>
    <n v="4"/>
    <n v="2"/>
    <n v="1"/>
    <n v="1859250"/>
    <s v="GLOBAL"/>
    <s v="NO SOLICITADAS"/>
  </r>
  <r>
    <x v="4"/>
    <s v="204-5-2"/>
    <n v="10"/>
    <s v="MANTENIMIENTO DE BIENES MUEBLES, EQUIPOS Y ENSERES"/>
    <s v="MANTENIMIENTO Y RECARGA DE EXTINTORES Y EQUIPOS CONTRAINCENDIO"/>
    <n v="72101516"/>
    <s v="MÍNIMA CUANTÍA"/>
    <n v="1"/>
    <n v="7"/>
    <n v="1"/>
    <n v="6624730"/>
    <s v="GLOBAL"/>
    <s v="NO SOLICITADAS"/>
  </r>
  <r>
    <x v="4"/>
    <s v="204-5-2"/>
    <n v="10"/>
    <s v="MANTENIMIENTO DE BIENES MUEBLES, EQUIPOS Y ENSERES"/>
    <s v="MANTENIMIENTO GATOR OCP / AA"/>
    <n v="72151800"/>
    <s v="SELECCIÓN ABREVIADA MENOR CUANTÍA"/>
    <n v="9"/>
    <n v="6"/>
    <n v="1"/>
    <n v="3689000"/>
    <s v="GLOBAL"/>
    <s v="NO SOLICITADAS"/>
  </r>
  <r>
    <x v="4"/>
    <s v="204-5-2"/>
    <n v="10"/>
    <s v="MANTENIMIENTO DE BIENES MUEBLES, EQUIPOS Y ENSERES"/>
    <s v="CABINA DE PINTURAS TME2201"/>
    <n v="72151800"/>
    <s v="SELECCIÓN ABREVIADA MENOR CUANTÍA"/>
    <n v="9"/>
    <n v="6"/>
    <n v="1"/>
    <n v="7378000"/>
    <s v="GLOBAL"/>
    <s v="NO SOLICITADAS"/>
  </r>
  <r>
    <x v="4"/>
    <s v="204-5-2"/>
    <n v="10"/>
    <s v="MANTENIMIENTO DE BIENES MUEBLES, EQUIPOS Y ENSERES"/>
    <s v="AGPU AMJ 0754"/>
    <n v="72151800"/>
    <s v="SELECCIÓN ABREVIADA MENOR CUANTÍA"/>
    <n v="9"/>
    <n v="6"/>
    <n v="1"/>
    <n v="5593000"/>
    <s v="GLOBAL"/>
    <s v="NO SOLICITADAS"/>
  </r>
  <r>
    <x v="4"/>
    <s v="204-5-2"/>
    <n v="10"/>
    <s v="MANTENIMIENTO DE BIENES MUEBLES, EQUIPOS Y ENSERES"/>
    <s v="POWER MASTER ADV. TME 3804"/>
    <n v="72151800"/>
    <s v="SELECCIÓN ABREVIADA MENOR CUANTÍA"/>
    <n v="9"/>
    <n v="6"/>
    <n v="1"/>
    <n v="5593000"/>
    <s v="GLOBAL"/>
    <s v="NO SOLICITADAS"/>
  </r>
  <r>
    <x v="4"/>
    <s v="204-5-2"/>
    <n v="10"/>
    <s v="MANTENIMIENTO DE BIENES MUEBLES, EQUIPOS Y ENSERES"/>
    <s v="DIFERENCIAL-NH HOIST 3 TON. TNI 3108"/>
    <n v="72151800"/>
    <s v="SELECCIÓN ABREVIADA MENOR CUANTÍA"/>
    <n v="9"/>
    <n v="6"/>
    <n v="1"/>
    <n v="5117000"/>
    <s v="GLOBAL"/>
    <s v="NO SOLICITADAS"/>
  </r>
  <r>
    <x v="4"/>
    <s v="204-5-2"/>
    <n v="10"/>
    <s v="MANTENIMIENTO DE BIENES MUEBLES, EQUIPOS Y ENSERES"/>
    <s v="GRUA COFFIN HOIST-YALE 3 T. TNI 3109"/>
    <n v="72151800"/>
    <s v="SELECCIÓN ABREVIADA MENOR CUANTÍA"/>
    <n v="9"/>
    <n v="6"/>
    <n v="1"/>
    <n v="19040000"/>
    <s v="GLOBAL"/>
    <s v="NO SOLICITADAS"/>
  </r>
  <r>
    <x v="4"/>
    <s v="204-5-2"/>
    <n v="10"/>
    <s v="MANTENIMIENTO DE BIENES MUEBLES, EQUIPOS Y ENSERES"/>
    <s v="COMPRESOR RECIPROCO TME 3216"/>
    <n v="72151800"/>
    <s v="SELECCIÓN ABREVIADA MENOR CUANTÍA"/>
    <n v="9"/>
    <n v="6"/>
    <n v="1"/>
    <n v="3689000"/>
    <s v="GLOBAL"/>
    <s v="NO SOLICITADAS"/>
  </r>
  <r>
    <x v="4"/>
    <s v="204-5-2"/>
    <n v="10"/>
    <s v="MANTENIMIENTO DE BIENES MUEBLES, EQUIPOS Y ENSERES"/>
    <s v="GENERADOR DE ILUMINACION AMD 1523"/>
    <n v="72151800"/>
    <s v="SELECCIÓN ABREVIADA MENOR CUANTÍA"/>
    <n v="9"/>
    <n v="6"/>
    <n v="1"/>
    <n v="2737000"/>
    <s v="GLOBAL"/>
    <s v="NO SOLICITADAS"/>
  </r>
  <r>
    <x v="4"/>
    <s v="204-5-2"/>
    <n v="10"/>
    <s v="MANTENIMIENTO DE BIENES MUEBLES, EQUIPOS Y ENSERES"/>
    <s v="BANCO 360 COLA UH-60 ANI 0247"/>
    <n v="72151800"/>
    <s v="SELECCIÓN ABREVIADA MENOR CUANTÍA"/>
    <n v="9"/>
    <n v="6"/>
    <n v="1"/>
    <n v="2261000"/>
    <s v="GLOBAL"/>
    <s v="NO SOLICITADAS"/>
  </r>
  <r>
    <x v="4"/>
    <s v="204-5-2"/>
    <n v="10"/>
    <s v="MANTENIMIENTO DE BIENES MUEBLES, EQUIPOS Y ENSERES"/>
    <s v="BANCO 360 COLA UH-60 ANI 0249"/>
    <n v="72151800"/>
    <s v="SELECCIÓN ABREVIADA MENOR CUANTÍA"/>
    <n v="9"/>
    <n v="6"/>
    <n v="1"/>
    <n v="2261000"/>
    <s v="GLOBAL"/>
    <s v="NO SOLICITADAS"/>
  </r>
  <r>
    <x v="4"/>
    <s v="204-5-2"/>
    <n v="10"/>
    <s v="MANTENIMIENTO DE BIENES MUEBLES, EQUIPOS Y ENSERES"/>
    <s v="BANCO 360 DERECHO UH-60 ANI 0246"/>
    <n v="72151800"/>
    <s v="SELECCIÓN ABREVIADA MENOR CUANTÍA"/>
    <n v="9"/>
    <n v="6"/>
    <n v="1"/>
    <n v="2261000"/>
    <s v="GLOBAL"/>
    <s v="NO SOLICITADAS"/>
  </r>
  <r>
    <x v="4"/>
    <s v="204-5-2"/>
    <n v="10"/>
    <s v="MANTENIMIENTO DE BIENES MUEBLES, EQUIPOS Y ENSERES"/>
    <s v="BANCO 360 DERECHO UH-60 ANI 0248"/>
    <n v="72151800"/>
    <s v="SELECCIÓN ABREVIADA MENOR CUANTÍA"/>
    <n v="9"/>
    <n v="6"/>
    <n v="1"/>
    <n v="2261000"/>
    <s v="GLOBAL"/>
    <s v="NO SOLICITADAS"/>
  </r>
  <r>
    <x v="4"/>
    <s v="204-5-2"/>
    <n v="10"/>
    <s v="MANTENIMIENTO DE BIENES MUEBLES, EQUIPOS Y ENSERES"/>
    <s v="BANCO 360 IZQUIERDO UH-60 ANI 0215"/>
    <n v="72151800"/>
    <s v="SELECCIÓN ABREVIADA MENOR CUANTÍA"/>
    <n v="9"/>
    <n v="6"/>
    <n v="1"/>
    <n v="2261000"/>
    <s v="GLOBAL"/>
    <s v="NO SOLICITADAS"/>
  </r>
  <r>
    <x v="4"/>
    <s v="204-5-2"/>
    <n v="10"/>
    <s v="MANTENIMIENTO DE BIENES MUEBLES, EQUIPOS Y ENSERES"/>
    <s v="BANCO 360 IZQUIERDO UH-60 ANI 0233"/>
    <n v="72151800"/>
    <s v="SELECCIÓN ABREVIADA MENOR CUANTÍA"/>
    <n v="9"/>
    <n v="6"/>
    <n v="1"/>
    <n v="2261000"/>
    <s v="GLOBAL"/>
    <s v="NO SOLICITADAS"/>
  </r>
  <r>
    <x v="4"/>
    <s v="204-5-2"/>
    <n v="10"/>
    <s v="MANTENIMIENTO DE BIENES MUEBLES, EQUIPOS Y ENSERES"/>
    <s v="MAINTENANCE PLATFORM HYD ANH 5042"/>
    <n v="72151800"/>
    <s v="SELECCIÓN ABREVIADA MENOR CUANTÍA"/>
    <n v="9"/>
    <n v="6"/>
    <n v="1"/>
    <n v="2261000"/>
    <s v="GLOBAL"/>
    <s v="NO SOLICITADAS"/>
  </r>
  <r>
    <x v="4"/>
    <s v="204-5-2"/>
    <n v="10"/>
    <s v="MANTENIMIENTO DE BIENES MUEBLES, EQUIPOS Y ENSERES"/>
    <s v="MAINTENANCE PLATFORM HYD ANH 0245"/>
    <n v="72151800"/>
    <s v="SELECCIÓN ABREVIADA MENOR CUANTÍA"/>
    <n v="9"/>
    <n v="6"/>
    <n v="1"/>
    <n v="2261000"/>
    <s v="GLOBAL"/>
    <s v="NO SOLICITADAS"/>
  </r>
  <r>
    <x v="4"/>
    <s v="204-5-2"/>
    <n v="10"/>
    <s v="MANTENIMIENTO DE BIENES MUEBLES, EQUIPOS Y ENSERES"/>
    <s v="MANTENIMIENTO BANCO DE BATERIAS C3I2"/>
    <n v="83111602"/>
    <s v="SELECCIÓN ABREVIADA MENOR CUANTÍA"/>
    <n v="9"/>
    <n v="6"/>
    <n v="1"/>
    <n v="892500"/>
    <s v="GLOBAL"/>
    <s v="NO SOLICITADAS"/>
  </r>
  <r>
    <x v="4"/>
    <s v="204-5-2"/>
    <n v="16"/>
    <s v="MANTENIMIENTO DE BIENES MUEBLES, EQUIPOS Y ENSERES"/>
    <s v="IMPREVISTOS"/>
    <n v="0"/>
    <s v="MÍNIMA CUANTÍA"/>
    <n v="1"/>
    <n v="6"/>
    <n v="1"/>
    <n v="1860"/>
    <s v="GLOBAL"/>
    <s v=""/>
  </r>
  <r>
    <x v="4"/>
    <s v="204-5-3"/>
    <n v="10"/>
    <s v="MANTENIMIENTO DE MATERIAL Y EQUIPO DE GUERRA"/>
    <s v="MANTENIMIENTO PREVENTIVO Y CORRECTIVO CASCOS DE COMBATE BALISTICO KEVLAR "/>
    <n v="73152101"/>
    <s v="MÍNIMA CUANTÍA"/>
    <n v="1"/>
    <n v="7"/>
    <n v="1"/>
    <n v="2898840"/>
    <s v="GLOBAL"/>
    <s v="NO SOLICITADAS"/>
  </r>
  <r>
    <x v="4"/>
    <s v="204-5-3"/>
    <n v="10"/>
    <s v="MANTENIMIENTO DE MATERIAL Y EQUIPO DE GUERRA"/>
    <s v="MANTENIMIENTO PREVENTIVO Y CORRECTIVO CASCOS PMA"/>
    <n v="73152101"/>
    <s v="MÍNIMA CUANTÍA"/>
    <n v="1"/>
    <n v="7"/>
    <n v="1"/>
    <n v="3094000"/>
    <s v="GLOBAL"/>
    <s v="NO SOLICITADAS"/>
  </r>
  <r>
    <x v="4"/>
    <s v="204-5-3"/>
    <n v="10"/>
    <s v="MANTENIMIENTO DE MATERIAL Y EQUIPO DE GUERRA"/>
    <s v="IMPREVISTOS"/>
    <n v="0"/>
    <s v="MÍNIMA CUANTÍA"/>
    <n v="1"/>
    <n v="6"/>
    <n v="1"/>
    <n v="7160"/>
    <s v="GLOBAL"/>
    <s v=""/>
  </r>
  <r>
    <x v="4"/>
    <s v="204-5-4"/>
    <n v="10"/>
    <s v="MANTENIMIENTO DE VÍAS, ESTRUCTURAS Y REDES"/>
    <s v="MANTENIMIENTO CAJAS DE INSPECCION RED LAN"/>
    <n v="81111803"/>
    <s v="MÍNIMA CUANTÍA"/>
    <n v="3"/>
    <n v="5"/>
    <n v="1"/>
    <n v="22000000"/>
    <s v="GLOBAL"/>
    <s v="NO SOLICITADAS"/>
  </r>
  <r>
    <x v="4"/>
    <s v="204-5-4"/>
    <n v="10"/>
    <s v="MANTENIMIENTO DE VÍAS, ESTRUCTURAS Y REDES"/>
    <s v="MANTENIMIENTO CAJAS DE INSPECCION RED LAN"/>
    <n v="81111803"/>
    <s v="MÍNIMA CUANTÍA"/>
    <n v="7"/>
    <n v="5"/>
    <n v="1"/>
    <n v="6000000"/>
    <s v="GLOBAL"/>
    <s v="NO SOLICITADAS"/>
  </r>
  <r>
    <x v="4"/>
    <s v="204-5-4"/>
    <n v="10"/>
    <s v="MANTENIMIENTO DE VÍAS, ESTRUCTURAS Y REDES"/>
    <s v="MANTENIMIENTO CONTROL ELECTRONICO LUCES DE SUPERFICIE"/>
    <n v="83111602"/>
    <s v="SELECCIÓN ABREVIADA MENOR CUANTÍA"/>
    <n v="9"/>
    <n v="6"/>
    <n v="1"/>
    <n v="1785000"/>
    <s v="GLOBAL"/>
    <s v="NO SOLICITADAS"/>
  </r>
  <r>
    <x v="4"/>
    <s v="204-5-4"/>
    <n v="10"/>
    <s v="MANTENIMIENTO DE VÍAS, ESTRUCTURAS Y REDES"/>
    <s v="MANTENIMIENTO SISTEMA DE LUCES SPOTS, RODAJE Y RAMPA "/>
    <n v="83111602"/>
    <s v="SELECCIÓN ABREVIADA MENOR CUANTÍA"/>
    <n v="9"/>
    <n v="6"/>
    <n v="1"/>
    <n v="2737000"/>
    <s v="GLOBAL"/>
    <s v="NO SOLICITADAS"/>
  </r>
  <r>
    <x v="4"/>
    <s v="204-5-4"/>
    <n v="10"/>
    <s v="MANTENIMIENTO DE VÍAS, ESTRUCTURAS Y REDES"/>
    <s v="MANTENIMIENTO RED ELECTRICA  ZONA NORTE Y SUR"/>
    <n v="76111503"/>
    <s v="MÍNIMA CUANTÍA"/>
    <n v="8"/>
    <n v="3"/>
    <n v="1"/>
    <n v="12249845.32"/>
    <s v="GLOBAL"/>
    <s v="NO SOLICITADAS"/>
  </r>
  <r>
    <x v="4"/>
    <s v="204-5-5"/>
    <n v="10"/>
    <s v="MANTENIMIENTO EQUIPO COMUNICACIÓN Y COMPUTACIÓN"/>
    <s v="MANTENIMIENTO DE EQUIPOS DE COMPUTO"/>
    <n v="81112307"/>
    <s v="MÍNIMA CUANTÍA"/>
    <n v="1"/>
    <n v="7"/>
    <n v="1"/>
    <n v="11170000"/>
    <s v="GLOBAL"/>
    <s v="NO SOLICITADAS"/>
  </r>
  <r>
    <x v="4"/>
    <s v="204-5-5"/>
    <n v="10"/>
    <s v="MANTENIMIENTO EQUIPO COMUNICACIÓN Y COMPUTACIÓN"/>
    <s v="MANTENIMIENTO DE SERVIDORES"/>
    <n v="81112305"/>
    <s v="MÍNIMA CUANTÍA"/>
    <n v="1"/>
    <n v="7"/>
    <n v="1"/>
    <n v="4037000"/>
    <s v="GLOBAL"/>
    <s v="NO SOLICITADAS"/>
  </r>
  <r>
    <x v="4"/>
    <s v="204-5-5"/>
    <n v="10"/>
    <s v="MANTENIMIENTO EQUIPO COMUNICACIÓN Y COMPUTACIÓN"/>
    <s v="MANTENIMIENTO DE IMPRESORAS, SCANNERS Y PLOTTER"/>
    <n v="81112306"/>
    <s v="MÍNIMA CUANTÍA"/>
    <n v="1"/>
    <n v="7"/>
    <n v="1"/>
    <n v="4196000"/>
    <s v="GLOBAL"/>
    <s v="NO SOLICITADAS"/>
  </r>
  <r>
    <x v="4"/>
    <s v="204-5-5"/>
    <n v="10"/>
    <s v="MANTENIMIENTO EQUIPO COMUNICACIÓN Y COMPUTACIÓN"/>
    <s v="MANTENIMIENTO EQUIPO DE COMUNICACIÓN (TELEFAX-TELEFONOS)"/>
    <n v="81161708"/>
    <s v="MÍNIMA CUANTÍA"/>
    <n v="2"/>
    <n v="5"/>
    <n v="1"/>
    <n v="1893120"/>
    <s v="GLOBAL"/>
    <s v="NO SOLICITADAS"/>
  </r>
  <r>
    <x v="4"/>
    <s v="204-5-5"/>
    <n v="10"/>
    <s v="MANTENIMIENTO EQUIPO COMUNICACIÓN Y COMPUTACIÓN"/>
    <s v="MANTENIMIENTO RACK, SWITCH Y REDES"/>
    <n v="81111800"/>
    <s v="MÍNIMA CUANTÍA"/>
    <n v="2"/>
    <n v="5"/>
    <n v="1"/>
    <n v="2800000"/>
    <s v="GLOBAL"/>
    <s v="NO SOLICITADAS"/>
  </r>
  <r>
    <x v="4"/>
    <s v="204-5-5"/>
    <n v="10"/>
    <s v="MANTENIMIENTO EQUIPO COMUNICACIÓN Y COMPUTACIÓN"/>
    <s v="MANTENIMIENTO UPS  DE 1KVA, 2KVA Y 3KVA"/>
    <n v="81111800"/>
    <s v="MÍNIMA CUANTÍA"/>
    <n v="8"/>
    <n v="4"/>
    <n v="1"/>
    <n v="6783000"/>
    <s v="GLOBAL"/>
    <s v="NO SOLICITADAS"/>
  </r>
  <r>
    <x v="4"/>
    <s v="204-5-5"/>
    <n v="10"/>
    <s v="MANTENIMIENTO EQUIPO COMUNICACIÓN Y COMPUTACIÓN"/>
    <s v="MANTENIMIENTO DE EQUIPOS DE COMPUTO"/>
    <n v="81112307"/>
    <s v="MÍNIMA CUANTÍA"/>
    <n v="8"/>
    <n v="4"/>
    <n v="1"/>
    <n v="6380936"/>
    <s v="GLOBAL"/>
    <s v="NO SOLICITADAS"/>
  </r>
  <r>
    <x v="4"/>
    <s v="204-5-5"/>
    <n v="10"/>
    <s v="MANTENIMIENTO EQUIPO COMUNICACIÓN Y COMPUTACIÓN"/>
    <s v="MANTENIMIENTO DE EQUIPOS DE COMPUTO"/>
    <n v="81112307"/>
    <s v="MÍNIMA CUANTÍA"/>
    <n v="10"/>
    <n v="2"/>
    <n v="1"/>
    <n v="1595234"/>
    <s v="GLOBAL"/>
    <s v="NO SOLICITADAS"/>
  </r>
  <r>
    <x v="4"/>
    <s v="204-5-5"/>
    <n v="10"/>
    <s v="MANTENIMIENTO EQUIPO COMUNICACIÓN Y COMPUTACIÓN"/>
    <s v="MANTENIMIENTO DE SERVIDORES"/>
    <n v="81112305"/>
    <s v="MÍNIMA CUANTÍA"/>
    <n v="8"/>
    <n v="4"/>
    <n v="1"/>
    <n v="1970400"/>
    <s v="GLOBAL"/>
    <s v="NO SOLICITADAS"/>
  </r>
  <r>
    <x v="4"/>
    <s v="204-5-5"/>
    <n v="10"/>
    <s v="MANTENIMIENTO EQUIPO COMUNICACIÓN Y COMPUTACIÓN"/>
    <s v="MANTENIMIENTO DE SERVIDORES"/>
    <n v="81112305"/>
    <s v="MÍNIMA CUANTÍA"/>
    <n v="10"/>
    <n v="2"/>
    <n v="1"/>
    <n v="492600"/>
    <s v="GLOBAL"/>
    <s v="NO SOLICITADAS"/>
  </r>
  <r>
    <x v="4"/>
    <s v="204-5-5"/>
    <n v="10"/>
    <s v="MANTENIMIENTO EQUIPO COMUNICACIÓN Y COMPUTACIÓN"/>
    <s v="MANTENIMIENTO  DE IMPRESORAS, SCANNERS Y PLOTTER"/>
    <n v="81112306"/>
    <s v="MÍNIMA CUANTÍA"/>
    <n v="8"/>
    <n v="4"/>
    <n v="1"/>
    <n v="2243200"/>
    <s v="GLOBAL"/>
    <s v="NO SOLICITADAS"/>
  </r>
  <r>
    <x v="4"/>
    <s v="204-5-5"/>
    <n v="10"/>
    <s v="MANTENIMIENTO EQUIPO COMUNICACIÓN Y COMPUTACIÓN"/>
    <s v="MANTENIMIENTO  DE IMPRESORAS, SCANNERS Y PLOTTER"/>
    <n v="81112306"/>
    <s v="MÍNIMA CUANTÍA"/>
    <n v="10"/>
    <n v="2"/>
    <n v="1"/>
    <n v="560800"/>
    <s v="GLOBAL"/>
    <s v="NO SOLICITADAS"/>
  </r>
  <r>
    <x v="4"/>
    <s v="204-5-5"/>
    <n v="10"/>
    <s v="MANTENIMIENTO EQUIPO COMUNICACIÓN Y COMPUTACIÓN"/>
    <s v="MANTENIMIENTO UPS, SERVIDORES, FIREWALL, IMPRESORAS, SWITCH, RACK"/>
    <s v="72151500; 81112300"/>
    <s v="CONCURSO DE MÉRITOS CON PRECALIFICACIÓN"/>
    <n v="3"/>
    <n v="9"/>
    <n v="1"/>
    <n v="150000000"/>
    <s v="GLOBAL"/>
    <s v="NO SOLICITADAS"/>
  </r>
  <r>
    <x v="4"/>
    <s v="204-5-5"/>
    <n v="10"/>
    <s v="MANTENIMIENTO EQUIPO COMUNICACIÓN Y COMPUTACIÓN"/>
    <s v="IMPREVISTOS"/>
    <n v="0"/>
    <s v="MÍNIMA CUANTÍA"/>
    <n v="1"/>
    <n v="6"/>
    <n v="1"/>
    <n v="217000"/>
    <s v="GLOBAL"/>
    <s v=""/>
  </r>
  <r>
    <x v="4"/>
    <s v="204-5-6"/>
    <n v="10"/>
    <s v="MANTENIMIENTO EQUIPO DE NAVEGACION Y TRANSPORTE"/>
    <s v="MANTENIMIENTO PREVENTIVO Y CORRECTIVO DE VEHICULOS"/>
    <n v="78181500"/>
    <s v="SELECCIÓN ABREVIADA MENOR CUANTÍA"/>
    <n v="1"/>
    <n v="7"/>
    <n v="1"/>
    <n v="86500000"/>
    <s v="GLOBAL"/>
    <s v="SI APROBADAS"/>
  </r>
  <r>
    <x v="4"/>
    <s v="204-5-6"/>
    <n v="10"/>
    <s v="MANTENIMIENTO EQUIPO DE NAVEGACION Y TRANSPORTE"/>
    <s v="MANTENIMIENTO Y REPARACIÓN DE MOTOCICLETAS"/>
    <n v="78181500"/>
    <s v="SELECCIÓN ABREVIADA MENOR CUANTÍA"/>
    <n v="1"/>
    <n v="7"/>
    <n v="1"/>
    <n v="20600000"/>
    <s v="GLOBAL"/>
    <s v="SI APROBADAS"/>
  </r>
  <r>
    <x v="4"/>
    <s v="204-5-6"/>
    <n v="10"/>
    <s v="MANTENIMIENTO EQUIPO DE NAVEGACION Y TRANSPORTE"/>
    <s v="MANTENIMIENTO PREVENTIVO Y CORRECTIVO DE VEHICULOS"/>
    <n v="78181500"/>
    <s v="SELECCIÓN ABREVIADA MENOR CUANTÍA"/>
    <n v="7"/>
    <n v="9"/>
    <n v="1"/>
    <n v="29488640"/>
    <s v="GLOBAL"/>
    <s v="NO SOLICITADAS"/>
  </r>
  <r>
    <x v="4"/>
    <s v="204-5-6"/>
    <n v="10"/>
    <s v="MANTENIMIENTO EQUIPO DE NAVEGACION Y TRANSPORTE"/>
    <s v="MANTENIMIENTO PREVENTIVO Y CORRECTIVO DE VEHICULOS (AMARRE VF 2019)"/>
    <n v="78181500"/>
    <s v="SELECCIÓN ABREVIADA MENOR CUANTÍA"/>
    <n v="9"/>
    <n v="2"/>
    <n v="1"/>
    <n v="20000000"/>
    <s v="GLOBAL"/>
    <s v="NO SOLICITADAS"/>
  </r>
  <r>
    <x v="4"/>
    <s v="204-5-6"/>
    <n v="10"/>
    <s v="MANTENIMIENTO EQUIPO DE NAVEGACION Y TRANSPORTE"/>
    <s v="MANTENIMIENTO Y REPARACIÓN DE MOTOCICLETAS"/>
    <n v="78181500"/>
    <s v="SELECCIÓN ABREVIADA MENOR CUANTÍA"/>
    <n v="7"/>
    <n v="9"/>
    <n v="1"/>
    <n v="6755360"/>
    <s v="GLOBAL"/>
    <s v="NO SOLICITADAS"/>
  </r>
  <r>
    <x v="4"/>
    <s v="204-5-6"/>
    <n v="10"/>
    <s v="MANTENIMIENTO EQUIPO DE NAVEGACION Y TRANSPORTE"/>
    <s v="MANTENIMIENTO Y REPARACIÓN DE MOTOCICLETAS (AMARRE VF 2019)"/>
    <n v="78181500"/>
    <s v="SELECCIÓN ABREVIADA MENOR CUANTÍA"/>
    <n v="9"/>
    <n v="2"/>
    <n v="1"/>
    <n v="5000000"/>
    <s v="GLOBAL"/>
    <s v="NO SOLICITADAS"/>
  </r>
  <r>
    <x v="4"/>
    <s v="204-5-6"/>
    <n v="10"/>
    <s v="MANTENIMIENTO EQUIPO DE NAVEGACION Y TRANSPORTE"/>
    <s v="MANTENIMIENTO DE EQUIPO IC A4"/>
    <n v="72151800"/>
    <s v="SELECCIÓN ABREVIADA MENOR CUANTÍA"/>
    <n v="9"/>
    <n v="6"/>
    <n v="1"/>
    <n v="2737000"/>
    <s v="GLOBAL"/>
    <s v="NO SOLICITADAS"/>
  </r>
  <r>
    <x v="4"/>
    <s v="204-5-6"/>
    <n v="10"/>
    <s v="MANTENIMIENTO EQUIPO DE NAVEGACION Y TRANSPORTE"/>
    <s v="REMOLCADOR DE AERONAVES  3000 LBS. AMD 0504"/>
    <n v="72151800"/>
    <s v="SELECCIÓN ABREVIADA MENOR CUANTÍA"/>
    <n v="9"/>
    <n v="6"/>
    <n v="1"/>
    <n v="4641000"/>
    <s v="GLOBAL"/>
    <s v="NO SOLICITADAS"/>
  </r>
  <r>
    <x v="4"/>
    <s v="204-5-6"/>
    <n v="10"/>
    <s v="MANTENIMIENTO EQUIPO DE NAVEGACION Y TRANSPORTE"/>
    <s v="MANTENIMIENTO DE EQUIPO ICA A14"/>
    <n v="83111602"/>
    <s v="SELECCIÓN ABREVIADA MENOR CUANTÍA"/>
    <n v="9"/>
    <n v="6"/>
    <n v="1"/>
    <n v="1785000"/>
    <s v="GLOBAL"/>
    <s v="NO SOLICITADAS"/>
  </r>
  <r>
    <x v="4"/>
    <s v="204-5-6"/>
    <n v="10"/>
    <s v="MANTENIMIENTO EQUIPO DE NAVEGACION Y TRANSPORTE"/>
    <s v="MANTENIMIENTO DE EQUIPO ICA 110"/>
    <n v="83111602"/>
    <s v="SELECCIÓN ABREVIADA MENOR CUANTÍA"/>
    <n v="9"/>
    <n v="6"/>
    <n v="1"/>
    <n v="2737000"/>
    <s v="GLOBAL"/>
    <s v="NO SOLICITADAS"/>
  </r>
  <r>
    <x v="4"/>
    <s v="204-5-6"/>
    <n v="10"/>
    <s v="MANTENIMIENTO EQUIPO DE NAVEGACION Y TRANSPORTE"/>
    <s v="REMOLCADOR DE AERONAVES 6000 LBS. AMD 0534"/>
    <n v="72151800"/>
    <s v="SELECCIÓN ABREVIADA MENOR CUANTÍA"/>
    <n v="9"/>
    <n v="6"/>
    <n v="1"/>
    <n v="2737000"/>
    <s v="GLOBAL"/>
    <s v="NO SOLICITADAS"/>
  </r>
  <r>
    <x v="4"/>
    <s v="204-5-6"/>
    <n v="10"/>
    <s v="MANTENIMIENTO EQUIPO DE NAVEGACION Y TRANSPORTE"/>
    <s v="MANTENIMIENTO RECTIFICADORES "/>
    <n v="83111602"/>
    <s v="SELECCIÓN ABREVIADA MENOR CUANTÍA"/>
    <n v="9"/>
    <n v="6"/>
    <n v="1"/>
    <n v="3689000"/>
    <s v="GLOBAL"/>
    <s v="NO SOLICITADAS"/>
  </r>
  <r>
    <x v="4"/>
    <s v="204-5-6"/>
    <n v="10"/>
    <s v="MANTENIMIENTO EQUIPO DE NAVEGACION Y TRANSPORTE"/>
    <s v="MANTENIMIENTO DE EQUIPO CDR 500"/>
    <n v="83111602"/>
    <s v="SELECCIÓN ABREVIADA MENOR CUANTÍA"/>
    <n v="9"/>
    <n v="6"/>
    <n v="1"/>
    <n v="1666000"/>
    <s v="GLOBAL"/>
    <s v="NO SOLICITADAS"/>
  </r>
  <r>
    <x v="4"/>
    <s v="204-5-6"/>
    <n v="10"/>
    <s v="MANTENIMIENTO EQUIPO DE NAVEGACION Y TRANSPORTE"/>
    <s v="MANTENIMIENTO DE EQUIPO MFS 5000"/>
    <n v="83111602"/>
    <s v="SELECCIÓN ABREVIADA MENOR CUANTÍA"/>
    <n v="9"/>
    <n v="6"/>
    <n v="1"/>
    <n v="892500"/>
    <s v="GLOBAL"/>
    <s v="NO SOLICITADAS"/>
  </r>
  <r>
    <x v="4"/>
    <s v="204-5-6"/>
    <n v="10"/>
    <s v="MANTENIMIENTO EQUIPO DE NAVEGACION Y TRANSPORTE"/>
    <s v="MANTENIMIENTO PROGRAMADO E IMPREVISTO DE LOS HELICOPTEROS UH-60"/>
    <n v="78181800"/>
    <s v="CONTRATACIÓN DIRECTA"/>
    <n v="8"/>
    <n v="5"/>
    <n v="1"/>
    <n v="700000000"/>
    <s v="GLOBAL"/>
    <s v="NO SOLICITADAS"/>
  </r>
  <r>
    <x v="4"/>
    <s v="204-5-6"/>
    <n v="10"/>
    <s v="MANTENIMIENTO EQUIPO DE NAVEGACION Y TRANSPORTE"/>
    <s v="INSTALACION TOTAL DEL CABLEADO ELECTRICO DEL FAC 4105, INCLUYE PRUEBAS FUNCIONALES"/>
    <n v="78181800"/>
    <s v="CONTRATACIÓN DIRECTA"/>
    <n v="8"/>
    <n v="4"/>
    <n v="1"/>
    <n v="410001400"/>
    <s v="GLOBAL"/>
    <s v="NO SOLICITADAS"/>
  </r>
  <r>
    <x v="4"/>
    <s v="204-5-7"/>
    <n v="16"/>
    <s v="MANTENIMIENTO Y MEJORAMIENTO DE VIVIENDA Y ALOJAMIENTO"/>
    <s v="MANTTO, ADECUACION Y REPARACION DE ALOJAMIENTO MILITAR"/>
    <n v="72101500"/>
    <s v="SELECCIÓN ABREVIADA MENOR CUANTÍA"/>
    <n v="1"/>
    <n v="7"/>
    <n v="1"/>
    <n v="84999939"/>
    <s v="GLOBAL"/>
    <s v="SI APROBADAS"/>
  </r>
  <r>
    <x v="4"/>
    <s v="204-5-7"/>
    <n v="16"/>
    <s v="MANTENIMIENTO Y MEJORAMIENTO DE VIVIENDA Y ALOJAMIENTO"/>
    <s v="MANTENIMIENTO, ADECUACIÓN Y MEJORAMIENTO DE VIVIENDA FISCAL"/>
    <n v="72102900"/>
    <s v="SELECCIÓN ABREVIADA MENOR CUANTÍA"/>
    <n v="7"/>
    <n v="5"/>
    <n v="1"/>
    <n v="84999402.420000002"/>
    <s v="GLOBAL"/>
    <s v="NO SOLICITADAS"/>
  </r>
  <r>
    <x v="4"/>
    <s v="204-5-7"/>
    <n v="16"/>
    <s v="MANTENIMIENTO Y MEJORAMIENTO DE VIVIENDA Y ALOJAMIENTO"/>
    <s v="IMPREVISTOS"/>
    <n v="0"/>
    <s v="MÍNIMA CUANTÍA"/>
    <n v="1"/>
    <n v="6"/>
    <n v="1"/>
    <n v="602.58000000000004"/>
    <s v="GLOBAL"/>
    <s v=""/>
  </r>
  <r>
    <x v="4"/>
    <s v="204-5-7"/>
    <n v="10"/>
    <s v="MANTENIMIENTO Y MEJORAMIENTO DE VIVIENDA Y ALOJAMIENTO"/>
    <s v="MANTENIMIENTO BARRACA DE SUBOFICIALES"/>
    <n v="72102900"/>
    <s v="SELECCIÓN ABREVIADA MENOR CUANTÍA"/>
    <n v="8"/>
    <n v="3"/>
    <n v="1"/>
    <n v="136794314"/>
    <s v="GLOBAL"/>
    <s v="NO SOLICITADAS"/>
  </r>
  <r>
    <x v="4"/>
    <s v="204-5-8"/>
    <n v="10"/>
    <s v="SERVICIO DE ASEO"/>
    <s v="SERVICIO DE ASEO (VIGENCIA FUTURA)"/>
    <n v="76111500"/>
    <s v="SELECCIÓN ABREVIADA MENOR CUANTÍA"/>
    <n v="1"/>
    <n v="7"/>
    <n v="1"/>
    <n v="9913184.0099999998"/>
    <s v="GLOBAL"/>
    <s v="SI APROBADAS"/>
  </r>
  <r>
    <x v="4"/>
    <s v="204-5-8"/>
    <n v="10"/>
    <s v="SERVICIO DE ASEO"/>
    <s v="SERVICIO DE ASEO (AMARRE VF 2019)"/>
    <n v="76111500"/>
    <s v="SELECCIÓN ABREVIADA MENOR CUANTÍA"/>
    <n v="10"/>
    <n v="2"/>
    <n v="1"/>
    <n v="1417185"/>
    <s v="GLOBAL"/>
    <s v="NO SOLICITADAS"/>
  </r>
  <r>
    <x v="4"/>
    <s v="204-5-8"/>
    <n v="10"/>
    <s v="SERVICIO DE ASEO"/>
    <s v="SERVICIO DE ASEO"/>
    <n v="76111500"/>
    <s v="SELECCIÓN ABREVIADA MENOR CUANTÍA"/>
    <n v="6"/>
    <n v="4"/>
    <n v="1"/>
    <n v="5665184"/>
    <s v="GLOBAL"/>
    <s v="NO SOLICITADAS"/>
  </r>
  <r>
    <x v="4"/>
    <s v="204-5-8"/>
    <n v="10"/>
    <s v="SERVICIO DE ASEO"/>
    <s v="SERVICIO DE ASEO"/>
    <n v="76111500"/>
    <s v="SELECCIÓN ABREVIADA MENOR CUANTÍA"/>
    <n v="1"/>
    <n v="7"/>
    <n v="1"/>
    <n v="54040867.630000003"/>
    <s v="GLOBAL"/>
    <s v="SI APROBADAS"/>
  </r>
  <r>
    <x v="4"/>
    <s v="204-5-8"/>
    <n v="16"/>
    <s v="SERVICIO DE ASEO"/>
    <s v="SERVICIO DE ASEO"/>
    <n v="76111500"/>
    <s v="SELECCIÓN ABREVIADA MENOR CUANTÍA"/>
    <n v="7"/>
    <n v="5"/>
    <n v="1"/>
    <n v="54476474"/>
    <s v="GLOBAL"/>
    <s v="NO SOLICITADAS"/>
  </r>
  <r>
    <x v="4"/>
    <s v="204-5-8"/>
    <n v="16"/>
    <s v="SERVICIO DE ASEO"/>
    <s v="SERVICIO DE ASEO (AMARRE VF 2019)"/>
    <n v="76111500"/>
    <s v="SELECCIÓN ABREVIADA MENOR CUANTÍA"/>
    <n v="9"/>
    <n v="2"/>
    <n v="1"/>
    <n v="11824590"/>
    <s v="GLOBAL"/>
    <s v="NO SOLICITADAS"/>
  </r>
  <r>
    <x v="4"/>
    <s v="204-5-11"/>
    <n v="10"/>
    <s v="ADMINISTRACION OPERACIÓN Y MANTENIMIENTO DE PLANTAS DE ENERGIA"/>
    <s v="MANTENIMIENTO SUBESTACIONES Y REDES ELECTRICAS"/>
    <n v="72151515"/>
    <s v="MÍNIMA CUANTÍA"/>
    <n v="3"/>
    <n v="5"/>
    <n v="1"/>
    <n v="15000000"/>
    <s v="GLOBAL"/>
    <s v="NO SOLICITADAS"/>
  </r>
  <r>
    <x v="4"/>
    <s v="204-5-11"/>
    <n v="10"/>
    <s v="ADMINISTRACION OPERACIÓN Y MANTENIMIENTO DE PLANTAS DE ENERGIA"/>
    <s v="MANTENIMIENTOS PLANTAS ELECTRICAS"/>
    <n v="72151515"/>
    <s v="MÍNIMA CUANTÍA"/>
    <n v="3"/>
    <n v="5"/>
    <n v="1"/>
    <n v="14964200"/>
    <s v="GLOBAL"/>
    <s v="NO SOLICITADAS"/>
  </r>
  <r>
    <x v="4"/>
    <s v="204-5-11"/>
    <n v="10"/>
    <s v="ADMINISTRACION OPERACIÓN Y MANTENIMIENTO DE PLANTAS DE ENERGIA"/>
    <s v="PLANTA AUXILIAR  115 VAC 72 KVA AMD 0153"/>
    <n v="72151800"/>
    <s v="SELECCIÓN ABREVIADA MENOR CUANTÍA"/>
    <n v="9"/>
    <n v="6"/>
    <n v="1"/>
    <n v="6545000"/>
    <s v="GLOBAL"/>
    <s v="NO SOLICITADAS"/>
  </r>
  <r>
    <x v="4"/>
    <s v="204-5-11"/>
    <n v="10"/>
    <s v="ADMINISTRACION OPERACIÓN Y MANTENIMIENTO DE PLANTAS DE ENERGIA"/>
    <s v="PLANTA AUXILIAR  28.5 VDC 2000 AMP. AMD 0128"/>
    <n v="72151800"/>
    <s v="SELECCIÓN ABREVIADA MENOR CUANTÍA"/>
    <n v="9"/>
    <n v="6"/>
    <n v="1"/>
    <n v="3689000"/>
    <s v="GLOBAL"/>
    <s v="NO SOLICITADAS"/>
  </r>
  <r>
    <x v="4"/>
    <s v="204-5-11"/>
    <n v="10"/>
    <s v="ADMINISTRACION OPERACIÓN Y MANTENIMIENTO DE PLANTAS DE ENERGIA"/>
    <s v="IMPREVISTOS"/>
    <n v="0"/>
    <s v="MÍNIMA CUANTÍA"/>
    <n v="1"/>
    <n v="6"/>
    <n v="1"/>
    <n v="35800"/>
    <s v="GLOBAL"/>
    <s v=""/>
  </r>
  <r>
    <x v="4"/>
    <s v="204-5-13"/>
    <n v="10"/>
    <s v="MANTENIMIENTO DE SOFTWARE"/>
    <s v="MANTENIMIENTO SOFTWARE SISTEMA HORUS-M"/>
    <n v="81112209"/>
    <s v="CONCURSO DE MÉRITOS CON PRECALIFICACIÓN"/>
    <n v="1"/>
    <n v="11"/>
    <n v="1"/>
    <n v="250000000"/>
    <s v="GLOBAL"/>
    <s v="NO SOLICITADAS"/>
  </r>
  <r>
    <x v="4"/>
    <s v="204-6-2"/>
    <n v="10"/>
    <s v="CORREO"/>
    <s v="SERVICIO DE MENSAJERÍA Y CORRESPONDENCIA"/>
    <n v="78102203"/>
    <s v="MÍNIMA CUANTÍA"/>
    <n v="1"/>
    <n v="11"/>
    <n v="1"/>
    <n v="3300000"/>
    <s v="GLOBAL"/>
    <s v="NO SOLICITADAS"/>
  </r>
  <r>
    <x v="4"/>
    <s v="204-6-7"/>
    <n v="16"/>
    <s v="TRANSPORTE"/>
    <s v="SERVICIO DE TRANSPORTE"/>
    <n v="20102301"/>
    <s v="MÍNIMA CUANTÍA"/>
    <n v="1"/>
    <n v="7"/>
    <n v="1"/>
    <n v="7000000"/>
    <s v="GLOBAL"/>
    <s v="NO SOLICITADAS"/>
  </r>
  <r>
    <x v="4"/>
    <s v="204-7-5"/>
    <n v="10"/>
    <s v="SUSCRIPCIONES"/>
    <s v="CÓDIGO LEGAL CÓDIGO GENERAL DEL PROCESO"/>
    <n v="55101531"/>
    <s v="MÍNIMA CUANTÍA"/>
    <n v="1"/>
    <n v="7"/>
    <n v="1"/>
    <n v="500000"/>
    <s v="UNIDAD"/>
    <s v="NO SOLICITADAS"/>
  </r>
  <r>
    <x v="4"/>
    <s v="204-7-5"/>
    <n v="10"/>
    <s v="SUSCRIPCIONES"/>
    <s v="CÓDIGO LEGAL REGIMEN PENAL COLOMBIANO"/>
    <n v="55101531"/>
    <s v="MÍNIMA CUANTÍA"/>
    <n v="1"/>
    <n v="7"/>
    <n v="1"/>
    <n v="500000"/>
    <s v="UNIDAD"/>
    <s v="NO SOLICITADAS"/>
  </r>
  <r>
    <x v="4"/>
    <s v="204-7-5"/>
    <n v="10"/>
    <s v="SUSCRIPCIONES"/>
    <s v="CODIGO LEGAL RÉGIMEN DEL EMPLEADO OFICIAL"/>
    <n v="55101531"/>
    <s v="MÍNIMA CUANTÍA"/>
    <n v="1"/>
    <n v="7"/>
    <n v="1"/>
    <n v="560000"/>
    <s v="UNIDAD"/>
    <s v="NO SOLICITADAS"/>
  </r>
  <r>
    <x v="4"/>
    <s v="204-7-5"/>
    <n v="10"/>
    <s v="SUSCRIPCIONES"/>
    <s v="CODIGO LEGAL CONSTITUCIÓN POLÍTICA"/>
    <n v="55101531"/>
    <s v="MÍNIMA CUANTÍA"/>
    <n v="1"/>
    <n v="7"/>
    <n v="1"/>
    <n v="560000"/>
    <s v="UNIDAD"/>
    <s v="NO SOLICITADAS"/>
  </r>
  <r>
    <x v="4"/>
    <s v="204-7-5"/>
    <n v="10"/>
    <s v="SUSCRIPCIONES"/>
    <s v="CÓDIGO LEGAL CÓDIGO DE PROCEDIMIENTO ADMINISTRATIVO Y DE LO CONTENCIOSO ADMINISTRATIVO"/>
    <n v="55101531"/>
    <s v="MÍNIMA CUANTÍA"/>
    <n v="1"/>
    <n v="7"/>
    <n v="1"/>
    <n v="560000"/>
    <s v="UNIDAD"/>
    <s v="NO SOLICITADAS"/>
  </r>
  <r>
    <x v="4"/>
    <s v="204-7-6"/>
    <n v="10"/>
    <s v="OTROS GASTOS POR IMPRESOS Y PUBLICACIONES"/>
    <s v="TOMA E IMPRESIÓN DE FOTOGRAFÍAS "/>
    <n v="82131604"/>
    <s v="MÍNIMA CUANTÍA"/>
    <n v="2"/>
    <n v="10"/>
    <n v="1"/>
    <n v="5000000"/>
    <s v="GLOBAL"/>
    <s v="NO SOLICITADAS"/>
  </r>
  <r>
    <x v="4"/>
    <s v="204-8-1"/>
    <n v="10"/>
    <s v="ACUEDUCTO ALCANTARILLADO Y ASEO"/>
    <s v="ACUEDUCTO, ALCANTARILLADO Y ASEO"/>
    <n v="83101500"/>
    <s v="SOLICITUD DE INFORMACIÓN A LOS PROVEEDORES"/>
    <n v="1"/>
    <n v="12"/>
    <n v="1"/>
    <n v="97381465"/>
    <s v="GLOBAL"/>
    <s v="NO SOLICITADAS"/>
  </r>
  <r>
    <x v="4"/>
    <s v="204-8-1"/>
    <n v="16"/>
    <s v="ACUEDUCTO ALCANTARILLADO Y ASEO"/>
    <s v="ACUEDUCTO, ALCANTARILLADO Y ASEO"/>
    <n v="83101500"/>
    <s v="SOLICITUD DE INFORMACIÓN A LOS PROVEEDORES"/>
    <n v="1"/>
    <n v="12"/>
    <n v="1"/>
    <n v="52618535"/>
    <s v="GLOBAL"/>
    <s v="NO SOLICITADAS"/>
  </r>
  <r>
    <x v="4"/>
    <s v="204-8-2"/>
    <n v="10"/>
    <s v="ENERGIA"/>
    <s v="ENERGIA"/>
    <n v="83101800"/>
    <s v="SOLICITUD DE INFORMACIÓN A LOS PROVEEDORES"/>
    <n v="1"/>
    <n v="12"/>
    <n v="1"/>
    <n v="252080000"/>
    <s v="GLOBAL"/>
    <s v="NO SOLICITADAS"/>
  </r>
  <r>
    <x v="4"/>
    <s v="204-8-2"/>
    <n v="16"/>
    <s v="ENERGIA"/>
    <s v="ENERGIA"/>
    <n v="83101800"/>
    <s v="SOLICITUD DE INFORMACIÓN A LOS PROVEEDORES"/>
    <n v="1"/>
    <n v="12"/>
    <n v="1"/>
    <n v="170000000"/>
    <s v="GLOBAL"/>
    <s v="NO SOLICITADAS"/>
  </r>
  <r>
    <x v="4"/>
    <s v="204-8-3"/>
    <n v="10"/>
    <s v="GAS NATURAL"/>
    <s v="GAS NATURAL"/>
    <n v="83101601"/>
    <s v="SOLICITUD DE INFORMACIÓN A LOS PROVEEDORES"/>
    <n v="1"/>
    <n v="12"/>
    <n v="1"/>
    <n v="90000000"/>
    <s v="GLOBAL"/>
    <s v="NO SOLICITADAS"/>
  </r>
  <r>
    <x v="4"/>
    <s v="204-8-6"/>
    <n v="10"/>
    <s v="TELÉFONO, FAX Y OTROS"/>
    <s v="TELEFONIA FIJA"/>
    <n v="83111500"/>
    <s v="SOLICITUD DE INFORMACIÓN A LOS PROVEEDORES"/>
    <n v="1"/>
    <n v="12"/>
    <n v="1"/>
    <n v="21000000"/>
    <s v="GLOBAL"/>
    <s v="NO SOLICITADAS"/>
  </r>
  <r>
    <x v="4"/>
    <s v="204-8-7"/>
    <n v="10"/>
    <s v="OTROS SERVICIOS PÚBLICOS"/>
    <s v="TELEVISION SATELITAL"/>
    <n v="83111801"/>
    <s v="SOLICITUD DE INFORMACIÓN A LOS PROVEEDORES"/>
    <n v="1"/>
    <n v="12"/>
    <n v="1"/>
    <n v="12600000"/>
    <s v="GLOBAL"/>
    <s v="NO SOLICITADAS"/>
  </r>
  <r>
    <x v="4"/>
    <s v="204-10-1"/>
    <n v="10"/>
    <s v="ARRENDAMIENTOS BIENES MUEBLES"/>
    <s v="ARRENDAMIENTO FOTOCOPIADORA"/>
    <n v="80161800"/>
    <s v="MÍNIMA CUANTÍA"/>
    <n v="1"/>
    <n v="7"/>
    <n v="1"/>
    <n v="9446220"/>
    <s v="GLOBAL"/>
    <s v="SI APROBADAS"/>
  </r>
  <r>
    <x v="4"/>
    <s v="204-11-2"/>
    <n v="10"/>
    <s v="VIATICOS Y GASTOS DE VIAJE AL INTERIOR"/>
    <s v="VIATICOS ADMINISTRATIVOS"/>
    <n v="93151500"/>
    <s v="SOLICITUD DE INFORMACIÓN A LOS PROVEEDORES"/>
    <n v="1"/>
    <n v="12"/>
    <n v="1"/>
    <n v="59306000"/>
    <s v="GLOBAL"/>
    <s v="NO SOLICITADAS"/>
  </r>
  <r>
    <x v="4"/>
    <s v="204-11-2"/>
    <n v="10"/>
    <s v="VIATICOS Y GASTOS DE VIAJE AL INTERIOR"/>
    <s v="VIATICOS OPERATIVOS"/>
    <n v="93151500"/>
    <s v="SOLICITUD DE INFORMACIÓN A LOS PROVEEDORES"/>
    <n v="1"/>
    <n v="12"/>
    <n v="1"/>
    <n v="800000000"/>
    <s v="GLOBAL"/>
    <s v="NO SOLICITADAS"/>
  </r>
  <r>
    <x v="4"/>
    <s v="204-11-2"/>
    <n v="16"/>
    <s v="VIATICOS Y GASTOS DE VIAJE AL INTERIOR"/>
    <s v="CACOM 5"/>
    <n v="90121500"/>
    <s v="SOLICITUD DE INFORMACIÓN A LOS PROVEEDORES"/>
    <n v="1"/>
    <n v="12"/>
    <n v="1"/>
    <n v="21840000"/>
    <s v="GLOBAL"/>
    <s v="NO SOLICITADAS"/>
  </r>
  <r>
    <x v="4"/>
    <s v="204-11-2"/>
    <n v="10"/>
    <s v="VIATICOS Y GASTOS DE VIAJE AL INTERIOR"/>
    <s v="AUXILIO DE MARCHA Y TRANSPORTE"/>
    <n v="92111800"/>
    <s v="SOLICITUD DE INFORMACIÓN A LOS PROVEEDORES"/>
    <n v="1"/>
    <n v="1"/>
    <n v="1"/>
    <n v="490690"/>
    <s v="GLOBAL"/>
    <s v="NO SOLICITADAS"/>
  </r>
  <r>
    <x v="4"/>
    <s v="204-11-2"/>
    <n v="10"/>
    <s v="VIATICOS Y GASTOS DE VIAJE AL INTERIOR"/>
    <s v="AUXILIO DE MARCHA Y TRANSPORTE"/>
    <n v="92111800"/>
    <s v="SOLICITUD DE INFORMACIÓN A LOS PROVEEDORES"/>
    <n v="3"/>
    <n v="1"/>
    <n v="1"/>
    <n v="502621"/>
    <s v="GLOBAL"/>
    <s v="NO SOLICITADAS"/>
  </r>
  <r>
    <x v="4"/>
    <s v="204-11-2"/>
    <n v="10"/>
    <s v="VIATICOS Y GASTOS DE VIAJE AL INTERIOR"/>
    <s v="AUXILIO DE MARCHA Y TRANSPORTE"/>
    <n v="92111800"/>
    <s v="SOLICITUD DE INFORMACIÓN A LOS PROVEEDORES"/>
    <n v="4"/>
    <n v="1"/>
    <n v="1"/>
    <n v="3315968"/>
    <s v="GLOBAL"/>
    <s v="NO SOLICITADAS"/>
  </r>
  <r>
    <x v="4"/>
    <s v="204-11-2"/>
    <n v="10"/>
    <s v="VIATICOS Y GASTOS DE VIAJE AL INTERIOR"/>
    <s v="AUXILIO DE MARCHA Y TRANSPORTE"/>
    <n v="92111800"/>
    <s v="SOLICITUD DE INFORMACIÓN A LOS PROVEEDORES"/>
    <n v="4"/>
    <n v="1"/>
    <n v="1"/>
    <n v="61138"/>
    <s v="GLOBAL"/>
    <s v="NO SOLICITADAS"/>
  </r>
  <r>
    <x v="4"/>
    <s v="204-11-2"/>
    <n v="10"/>
    <s v="VIATICOS Y GASTOS DE VIAJE AL INTERIOR"/>
    <s v="AUXILIO DE MARCHA Y TRANSPORTE"/>
    <n v="92111800"/>
    <s v="SOLICITUD DE INFORMACIÓN A LOS PROVEEDORES"/>
    <n v="4"/>
    <n v="1"/>
    <n v="1"/>
    <n v="3208404"/>
    <s v="GLOBAL"/>
    <s v="NO SOLICITADAS"/>
  </r>
  <r>
    <x v="4"/>
    <s v="204-11-2"/>
    <n v="10"/>
    <s v="VIATICOS Y GASTOS DE VIAJE AL INTERIOR"/>
    <s v="VIATICOS OPERATIVOS"/>
    <n v="90121500"/>
    <s v="SOLICITUD DE INFORMACIÓN A LOS PROVEEDORES"/>
    <n v="5"/>
    <n v="7"/>
    <n v="1"/>
    <n v="111600000"/>
    <s v="GLOBAL"/>
    <s v="NO SOLICITADAS"/>
  </r>
  <r>
    <x v="4"/>
    <s v="204-11-2"/>
    <n v="10"/>
    <s v="VIATICOS Y GASTOS DE VIAJE AL INTERIOR"/>
    <s v="VIATICOS"/>
    <n v="90121500"/>
    <s v="SOLICITUD DE INFORMACIÓN A LOS PROVEEDORES"/>
    <n v="7"/>
    <n v="6"/>
    <n v="1"/>
    <n v="100000000"/>
    <s v="GLOBAL"/>
    <s v="NO SOLICITADAS"/>
  </r>
  <r>
    <x v="4"/>
    <s v="204-11-2"/>
    <n v="10"/>
    <s v="VIATICOS Y GASTOS DE VIAJE AL INTERIOR"/>
    <s v="AUXILIO DE MARCHA Y TRANSPORTE"/>
    <n v="92111800"/>
    <s v="SOLICITUD DE INFORMACIÓN A LOS PROVEEDORES"/>
    <n v="4"/>
    <n v="1"/>
    <n v="1"/>
    <n v="108399"/>
    <s v="GLOBAL"/>
    <s v="NO SOLICITADAS"/>
  </r>
  <r>
    <x v="4"/>
    <s v="204-11-2"/>
    <n v="10"/>
    <s v="VIATICOS Y GASTOS DE VIAJE AL INTERIOR"/>
    <s v="AUXILIO DE MARCHA Y TRANSPORTE"/>
    <n v="92111800"/>
    <s v="SOLICITUD DE INFORMACIÓN A LOS PROVEEDORES"/>
    <n v="5"/>
    <n v="1"/>
    <n v="1"/>
    <n v="600985"/>
    <s v="GLOBAL"/>
    <s v="NO SOLICITADAS"/>
  </r>
  <r>
    <x v="4"/>
    <s v="204-11-2"/>
    <n v="10"/>
    <s v="VIATICOS Y GASTOS DE VIAJE AL INTERIOR"/>
    <s v="AUXILIO DE MARCHA Y TRANSPORTE"/>
    <n v="92111800"/>
    <s v="SOLICITUD DE INFORMACIÓN A LOS PROVEEDORES"/>
    <n v="7"/>
    <n v="1"/>
    <n v="1"/>
    <n v="4342117"/>
    <s v="GLOBAL"/>
    <s v="NO SOLICITADAS"/>
  </r>
  <r>
    <x v="4"/>
    <s v="204-11-2"/>
    <n v="10"/>
    <s v="VIATICOS Y GASTOS DE VIAJE AL INTERIOR"/>
    <s v="AUXILIO DE MARCHA Y TRANSPORTE"/>
    <n v="92111800"/>
    <s v="SOLICITUD DE INFORMACIÓN A LOS PROVEEDORES"/>
    <n v="7"/>
    <n v="1"/>
    <n v="1"/>
    <n v="38399"/>
    <s v="GLOBAL"/>
    <s v="NO SOLICITADAS"/>
  </r>
  <r>
    <x v="4"/>
    <s v="204-11-2"/>
    <n v="10"/>
    <s v="VIATICOS Y GASTOS DE VIAJE AL INTERIOR"/>
    <s v="AUXILIO DE MARCHA Y TRANSPORTE"/>
    <n v="92111800"/>
    <s v="SOLICITUD DE INFORMACIÓN A LOS PROVEEDORES"/>
    <n v="9"/>
    <n v="1"/>
    <n v="1"/>
    <n v="1124778"/>
    <s v="GLOBAL"/>
    <s v="NO SOLICITADAS"/>
  </r>
  <r>
    <x v="4"/>
    <s v="204-11-2"/>
    <n v="10"/>
    <s v="VIATICOS Y GASTOS DE VIAJE AL INTERIOR"/>
    <s v="VIATICOS"/>
    <n v="90121500"/>
    <s v="SOLICITUD DE INFORMACIÓN A LOS PROVEEDORES"/>
    <n v="8"/>
    <n v="4"/>
    <n v="1"/>
    <n v="150000000"/>
    <s v="GLOBAL"/>
    <s v="NO SOLICITADAS"/>
  </r>
  <r>
    <x v="4"/>
    <s v="204-19-1"/>
    <n v="10"/>
    <s v="MATERIAL VETERINARIO"/>
    <s v="LACTATO DE RINGER X 500 ML"/>
    <n v="70122005"/>
    <s v="MÍNIMA CUANTÍA"/>
    <n v="1"/>
    <n v="7"/>
    <n v="5"/>
    <n v="17500"/>
    <s v="UNIDAD"/>
    <s v="NO SOLICITADAS"/>
  </r>
  <r>
    <x v="4"/>
    <s v="204-19-1"/>
    <n v="10"/>
    <s v="MATERIAL VETERINARIO"/>
    <s v="CLORURO DE SODIO AL 0,9% X 500 ML"/>
    <n v="70122005"/>
    <s v="MÍNIMA CUANTÍA"/>
    <n v="1"/>
    <n v="7"/>
    <n v="5"/>
    <n v="17500"/>
    <s v="UNIDAD"/>
    <s v="NO SOLICITADAS"/>
  </r>
  <r>
    <x v="4"/>
    <s v="204-19-1"/>
    <n v="10"/>
    <s v="MATERIAL VETERINARIO"/>
    <s v="MELOXICAM 2 MG CAJA CON BLISTER POR 10 TABLETAS"/>
    <n v="70122005"/>
    <s v="MÍNIMA CUANTÍA"/>
    <n v="1"/>
    <n v="7"/>
    <n v="6"/>
    <n v="129600"/>
    <s v="UNIDAD"/>
    <s v="NO SOLICITADAS"/>
  </r>
  <r>
    <x v="4"/>
    <s v="204-19-1"/>
    <n v="10"/>
    <s v="MATERIAL VETERINARIO"/>
    <s v="JERINGAS DE 3ML"/>
    <n v="70122005"/>
    <s v="MÍNIMA CUANTÍA"/>
    <n v="1"/>
    <n v="7"/>
    <n v="19"/>
    <n v="5130"/>
    <s v="UNIDAD"/>
    <s v="NO SOLICITADAS"/>
  </r>
  <r>
    <x v="4"/>
    <s v="204-19-1"/>
    <n v="10"/>
    <s v="MATERIAL VETERINARIO"/>
    <s v="JERINGAS DE 5ML"/>
    <n v="70122005"/>
    <s v="MÍNIMA CUANTÍA"/>
    <n v="1"/>
    <n v="7"/>
    <n v="19"/>
    <n v="7220"/>
    <s v="UNIDAD"/>
    <s v="NO SOLICITADAS"/>
  </r>
  <r>
    <x v="4"/>
    <s v="204-19-1"/>
    <n v="10"/>
    <s v="MATERIAL VETERINARIO"/>
    <s v="CREMA DERMATOLOGICA X 15 ML EN TUBO "/>
    <n v="70122005"/>
    <s v="MÍNIMA CUANTÍA"/>
    <n v="1"/>
    <n v="7"/>
    <n v="3"/>
    <n v="120000"/>
    <s v="UNIDAD"/>
    <s v="NO SOLICITADAS"/>
  </r>
  <r>
    <x v="4"/>
    <s v="204-19-1"/>
    <n v="10"/>
    <s v="MATERIAL VETERINARIO"/>
    <s v="CICATRIZANTE Y EPITELIZANTE EN UNGÜENTO   "/>
    <n v="42121601"/>
    <s v="MÍNIMA CUANTÍA"/>
    <n v="1"/>
    <n v="7"/>
    <n v="3"/>
    <n v="75000"/>
    <s v="UNIDAD"/>
    <s v="NO SOLICITADAS"/>
  </r>
  <r>
    <x v="4"/>
    <s v="204-19-1"/>
    <n v="10"/>
    <s v="MATERIAL VETERINARIO"/>
    <s v="ANTIPARASITARIO INTERNO"/>
    <n v="42121601"/>
    <s v="MÍNIMA CUANTÍA"/>
    <n v="1"/>
    <n v="7"/>
    <n v="36"/>
    <n v="1080000"/>
    <s v="UNIDAD"/>
    <s v="NO SOLICITADAS"/>
  </r>
  <r>
    <x v="4"/>
    <s v="204-19-1"/>
    <n v="10"/>
    <s v="MATERIAL VETERINARIO"/>
    <s v="HIPOCLORITO DE SODIO AL 5% "/>
    <n v="70122005"/>
    <s v="MÍNIMA CUANTÍA"/>
    <n v="1"/>
    <n v="7"/>
    <n v="6"/>
    <n v="150000"/>
    <s v="GALON"/>
    <s v="NO SOLICITADAS"/>
  </r>
  <r>
    <x v="4"/>
    <s v="204-19-1"/>
    <n v="10"/>
    <s v="MATERIAL VETERINARIO"/>
    <s v="ANTISEPTICO Y DESINFECTANTE"/>
    <n v="70122005"/>
    <s v="MÍNIMA CUANTÍA"/>
    <n v="1"/>
    <n v="7"/>
    <n v="5"/>
    <n v="315000"/>
    <s v="UNIDAD"/>
    <s v="NO SOLICITADAS"/>
  </r>
  <r>
    <x v="4"/>
    <s v="204-19-1"/>
    <n v="10"/>
    <s v="MATERIAL VETERINARIO"/>
    <s v="VITAMINAS Y MINERALES X 60 TABLETAS"/>
    <n v="70122005"/>
    <s v="MÍNIMA CUANTÍA"/>
    <n v="1"/>
    <n v="7"/>
    <n v="15"/>
    <n v="885000"/>
    <s v="UNIDAD"/>
    <s v="NO SOLICITADAS"/>
  </r>
  <r>
    <x v="4"/>
    <s v="204-19-1"/>
    <n v="10"/>
    <s v="MATERIAL VETERINARIO"/>
    <s v="MULTIVITAMINICO CON ATP X 50 CC"/>
    <n v="70122005"/>
    <s v="MÍNIMA CUANTÍA"/>
    <n v="1"/>
    <n v="7"/>
    <n v="2"/>
    <n v="142000"/>
    <s v="UNIDAD"/>
    <s v="NO SOLICITADAS"/>
  </r>
  <r>
    <x v="4"/>
    <s v="204-19-1"/>
    <n v="10"/>
    <s v="MATERIAL VETERINARIO"/>
    <s v="CLORHEXIDINA EN FRASCO"/>
    <n v="70122005"/>
    <s v="MÍNIMA CUANTÍA"/>
    <n v="1"/>
    <n v="7"/>
    <n v="4"/>
    <n v="440000"/>
    <s v="LITRO"/>
    <s v="NO SOLICITADAS"/>
  </r>
  <r>
    <x v="4"/>
    <s v="204-19-1"/>
    <n v="10"/>
    <s v="MATERIAL VETERINARIO"/>
    <s v="SOLUCION PARA LIMPIEZA DEL CANAL AUDITIVO"/>
    <n v="70122005"/>
    <s v="MÍNIMA CUANTÍA"/>
    <n v="1"/>
    <n v="7"/>
    <n v="2"/>
    <n v="48000"/>
    <s v="UNIDAD"/>
    <s v="NO SOLICITADAS"/>
  </r>
  <r>
    <x v="4"/>
    <s v="204-19-1"/>
    <n v="10"/>
    <s v="MATERIAL VETERINARIO"/>
    <s v="JABON ANTIPARASITARIO"/>
    <n v="70122005"/>
    <s v="MÍNIMA CUANTÍA"/>
    <n v="1"/>
    <n v="7"/>
    <n v="17"/>
    <n v="204000"/>
    <s v="UNIDAD"/>
    <s v="NO SOLICITADAS"/>
  </r>
  <r>
    <x v="4"/>
    <s v="204-19-1"/>
    <n v="10"/>
    <s v="MATERIAL VETERINARIO"/>
    <s v="SHAMPOO PARA CANINO EN FRASCO"/>
    <n v="70122005"/>
    <s v="MÍNIMA CUANTÍA"/>
    <n v="1"/>
    <n v="7"/>
    <n v="10"/>
    <n v="240000"/>
    <s v="UNIDAD"/>
    <s v="NO SOLICITADAS"/>
  </r>
  <r>
    <x v="4"/>
    <s v="204-19-1"/>
    <n v="10"/>
    <s v="MATERIAL VETERINARIO"/>
    <s v="BAÑO SECO PARA CANINO"/>
    <n v="70122005"/>
    <s v="MÍNIMA CUANTÍA"/>
    <n v="1"/>
    <n v="7"/>
    <n v="17"/>
    <n v="289000"/>
    <s v="UNIDAD"/>
    <s v="NO SOLICITADAS"/>
  </r>
  <r>
    <x v="4"/>
    <s v="204-19-1"/>
    <n v="10"/>
    <s v="MATERIAL VETERINARIO"/>
    <s v="GUANTES DE LATEX TALLA M CAJA X 100"/>
    <n v="42132203"/>
    <s v="MÍNIMA CUANTÍA"/>
    <n v="1"/>
    <n v="7"/>
    <n v="5"/>
    <n v="105000"/>
    <s v="UNIDAD"/>
    <s v="NO SOLICITADAS"/>
  </r>
  <r>
    <x v="4"/>
    <s v="204-19-1"/>
    <n v="10"/>
    <s v="MATERIAL VETERINARIO"/>
    <s v="CARBON ACTIVADO 40GR, ZEOLITA 40GR, CAOLIN 10 GR, PECTINA 10 GR CAJA X 10 SOBRES"/>
    <n v="70122005"/>
    <s v="MÍNIMA CUANTÍA"/>
    <n v="1"/>
    <n v="7"/>
    <n v="3"/>
    <n v="363000"/>
    <s v="UNIDAD"/>
    <s v="NO SOLICITADAS"/>
  </r>
  <r>
    <x v="4"/>
    <s v="204-19-1"/>
    <n v="10"/>
    <s v="MATERIAL VETERINARIO"/>
    <s v="FIPRONIL 100 MG PIPETA POR 2.68 ML PERROS GRANDES CAJA POR 10 PIPETAS "/>
    <n v="70122005"/>
    <s v="MÍNIMA CUANTÍA"/>
    <n v="1"/>
    <n v="7"/>
    <n v="3"/>
    <n v="810000"/>
    <s v="UNIDAD"/>
    <s v="NO SOLICITADAS"/>
  </r>
  <r>
    <x v="4"/>
    <s v="204-19-1"/>
    <n v="10"/>
    <s v="MATERIAL VETERINARIO"/>
    <s v="CEFADROXILO CAPSULAS 500 MG PRESENTACION CAJA POR 12 CAPSULAS"/>
    <n v="70122005"/>
    <s v="MÍNIMA CUANTÍA"/>
    <n v="1"/>
    <n v="7"/>
    <n v="2"/>
    <n v="26000"/>
    <s v="UNIDAD"/>
    <s v="NO SOLICITADAS"/>
  </r>
  <r>
    <x v="4"/>
    <s v="204-19-1"/>
    <n v="10"/>
    <s v="MATERIAL VETERINARIO"/>
    <s v="AMOXICILINA TRIHIDRATO 200MG, ACIDO CLAVULANICO 50 MG CAJA POR 50 TABLETAS DE 250 MG"/>
    <n v="70122005"/>
    <s v="MÍNIMA CUANTÍA"/>
    <n v="1"/>
    <n v="7"/>
    <n v="4"/>
    <n v="616000"/>
    <s v="UNIDAD"/>
    <s v="NO SOLICITADAS"/>
  </r>
  <r>
    <x v="4"/>
    <s v="204-19-1"/>
    <n v="10"/>
    <s v="MATERIAL VETERINARIO"/>
    <s v="VACUNA HEXAVALENTE (VIRUS MOQUILLO, HEPATITIS, PARVOVIRUS, PARAINFLUENZA, RABIA, LEPTOSPIRA)"/>
    <n v="70122005"/>
    <s v="MÍNIMA CUANTÍA"/>
    <n v="1"/>
    <n v="7"/>
    <n v="15"/>
    <n v="720000"/>
    <s v="UNIDAD"/>
    <s v="NO SOLICITADAS"/>
  </r>
  <r>
    <x v="4"/>
    <s v="204-19-1"/>
    <n v="10"/>
    <s v="MATERIAL VETERINARIO"/>
    <s v="KETAMINA 50 MG / ML FRASCO X 50 ML"/>
    <n v="70122005"/>
    <s v="MÍNIMA CUANTÍA"/>
    <n v="1"/>
    <n v="7"/>
    <n v="3"/>
    <n v="420000"/>
    <s v="UNIDAD"/>
    <s v="NO SOLICITADAS"/>
  </r>
  <r>
    <x v="4"/>
    <s v="204-19-1"/>
    <n v="10"/>
    <s v="MATERIAL VETERINARIO"/>
    <s v="DIAZEPAM 10 MG/2 ML "/>
    <n v="70122005"/>
    <s v="MÍNIMA CUANTÍA"/>
    <n v="1"/>
    <n v="7"/>
    <n v="5"/>
    <n v="35000"/>
    <s v="UNIDAD"/>
    <s v="NO SOLICITADAS"/>
  </r>
  <r>
    <x v="4"/>
    <s v="204-19-1"/>
    <n v="10"/>
    <s v="MATERIAL VETERINARIO"/>
    <s v="GUANTES PLASTICOS CAJA POR 100 UNIDADES"/>
    <n v="42132203"/>
    <s v="MÍNIMA CUANTÍA"/>
    <n v="1"/>
    <n v="7"/>
    <n v="16"/>
    <n v="112000"/>
    <s v="UNIDAD"/>
    <s v="NO SOLICITADAS"/>
  </r>
  <r>
    <x v="4"/>
    <s v="204-19-2"/>
    <n v="10"/>
    <s v="SOSTENIMIENTO DE SEMOVIENTES"/>
    <s v="CONSULTA GENERAL CON DESPLAZAMIENTO, HISTORIA CLINICA Y PLAN TERAPEUTICO (SIN MEDICACION, NI PROCEDIMIENTOS)"/>
    <n v="70122005"/>
    <s v="MÍNIMA CUANTÍA"/>
    <n v="1"/>
    <n v="7"/>
    <n v="1"/>
    <n v="120000"/>
    <s v="GLOBAL"/>
    <s v="NO SOLICITADAS"/>
  </r>
  <r>
    <x v="4"/>
    <s v="204-19-2"/>
    <n v="10"/>
    <s v="SOSTENIMIENTO DE SEMOVIENTES"/>
    <s v="CUADRO HEMATICO UNIDAD"/>
    <n v="70122009"/>
    <s v="MÍNIMA CUANTÍA"/>
    <n v="1"/>
    <n v="7"/>
    <n v="1"/>
    <n v="45000"/>
    <s v="GLOBAL"/>
    <s v="NO SOLICITADAS"/>
  </r>
  <r>
    <x v="4"/>
    <s v="204-19-2"/>
    <n v="10"/>
    <s v="SOSTENIMIENTO DE SEMOVIENTES"/>
    <s v="URGENCIAS (CIRUGIAS MENORES, MAYORES, TOMA DE MUESTRAS PARA PATOLOGIAS, RX)"/>
    <n v="70122009"/>
    <s v="MÍNIMA CUANTÍA"/>
    <n v="1"/>
    <n v="7"/>
    <n v="1"/>
    <n v="3000000"/>
    <s v="GLOBAL"/>
    <s v="NO SOLICITADAS"/>
  </r>
  <r>
    <x v="4"/>
    <s v="204-19-2"/>
    <n v="10"/>
    <s v="SOSTENIMIENTO DE SEMOVIENTES"/>
    <s v="TRAILLA PARA CANINO"/>
    <n v="10141606"/>
    <s v="MÍNIMA CUANTÍA"/>
    <n v="1"/>
    <n v="7"/>
    <n v="13"/>
    <n v="520000"/>
    <s v="UNIDAD"/>
    <s v="NO SOLICITADAS"/>
  </r>
  <r>
    <x v="4"/>
    <s v="204-19-2"/>
    <n v="10"/>
    <s v="SOSTENIMIENTO DE SEMOVIENTES"/>
    <s v="MORDEDORES HUESO CARNAZA PARA CANINO "/>
    <n v="10111306"/>
    <s v="MÍNIMA CUANTÍA"/>
    <n v="1"/>
    <n v="7"/>
    <n v="6"/>
    <n v="144000"/>
    <s v="UNIDAD"/>
    <s v="NO SOLICITADAS"/>
  </r>
  <r>
    <x v="4"/>
    <s v="204-19-2"/>
    <n v="10"/>
    <s v="SOSTENIMIENTO DE SEMOVIENTES"/>
    <s v="PERNOS PARA GUAYA GALVANIZADA 1/4 6 MM"/>
    <n v="31161601"/>
    <s v="MÍNIMA CUANTÍA"/>
    <n v="1"/>
    <n v="7"/>
    <n v="12"/>
    <n v="240000"/>
    <s v="UNIDAD"/>
    <s v="NO SOLICITADAS"/>
  </r>
  <r>
    <x v="4"/>
    <s v="204-19-2"/>
    <n v="10"/>
    <s v="SOSTENIMIENTO DE SEMOVIENTES"/>
    <s v="MOSQUETON DE SEGURIDAD PARA CANINO"/>
    <n v="10111306"/>
    <s v="MÍNIMA CUANTÍA"/>
    <n v="1"/>
    <n v="7"/>
    <n v="13"/>
    <n v="156000"/>
    <s v="UNIDAD"/>
    <s v="NO SOLICITADAS"/>
  </r>
  <r>
    <x v="4"/>
    <s v="204-19-2"/>
    <n v="10"/>
    <s v="SOSTENIMIENTO DE SEMOVIENTES"/>
    <s v="GUACALES"/>
    <n v="10131603"/>
    <s v="MÍNIMA CUANTÍA"/>
    <n v="1"/>
    <n v="7"/>
    <n v="2"/>
    <n v="1800000"/>
    <s v="UNIDAD"/>
    <s v="NO SOLICITADAS"/>
  </r>
  <r>
    <x v="4"/>
    <s v="204-19-2"/>
    <n v="10"/>
    <s v="SOSTENIMIENTO DE SEMOVIENTES"/>
    <s v="CLICKER"/>
    <n v="10111306"/>
    <s v="MÍNIMA CUANTÍA"/>
    <n v="1"/>
    <n v="7"/>
    <n v="8"/>
    <n v="376000"/>
    <s v="UNIDAD"/>
    <s v="NO SOLICITADAS"/>
  </r>
  <r>
    <x v="4"/>
    <s v="204-19-2"/>
    <n v="10"/>
    <s v="SOSTENIMIENTO DE SEMOVIENTES"/>
    <s v="COLLAR ELECTRICO"/>
    <n v="10111306"/>
    <s v="MÍNIMA CUANTÍA"/>
    <n v="1"/>
    <n v="7"/>
    <n v="1"/>
    <n v="550000"/>
    <s v="UNIDAD"/>
    <s v="NO SOLICITADAS"/>
  </r>
  <r>
    <x v="4"/>
    <s v="204-21-4"/>
    <n v="10"/>
    <s v="SERVICIOS DE BIENESTAR SOCIAL"/>
    <s v="EXAMENES MEDICOS SALUD OCUPACIONAL PERDONAL CIVIL Y UN PERSONAL MILITAR"/>
    <n v="85121502"/>
    <s v="MÍNIMA CUANTÍA"/>
    <n v="1"/>
    <n v="11"/>
    <n v="1"/>
    <n v="9794500"/>
    <s v="GLOBAL"/>
    <s v="NO SOLICITADAS"/>
  </r>
  <r>
    <x v="4"/>
    <s v="204-21-4"/>
    <n v="16"/>
    <s v="SERVICIOS DE BIENESTAR SOCIAL"/>
    <s v="SEMANA DE LA FAMILIA"/>
    <n v="93141506"/>
    <s v="MÍNIMA CUANTÍA"/>
    <n v="7"/>
    <n v="3"/>
    <n v="1"/>
    <n v="8000000"/>
    <s v="GLOBAL"/>
    <s v="NO SOLICITADAS"/>
  </r>
  <r>
    <x v="4"/>
    <s v="204-41-4"/>
    <n v="10"/>
    <s v="ESTUDIOS E INVESTIGACIONES"/>
    <s v="ESTUDIOS E INVESTIGACIONES PARA EL DESARROLLO DEL SISTEMA HANCEL-C2 Y QUEMES "/>
    <n v="81111500"/>
    <s v="CONCURSO DE MÉRITOS CON PRECALIFICACIÓN"/>
    <n v="1"/>
    <n v="11"/>
    <n v="1"/>
    <n v="900000000"/>
    <s v="GLOBAL"/>
    <s v="NO SOLICITADAS"/>
  </r>
  <r>
    <x v="4"/>
    <s v="204-41-13"/>
    <n v="10"/>
    <s v="OTROS GASTOS POR ADQUISICION DE SERVICIOS"/>
    <s v="REVISION TECNICO MECANICA DE VEHICULOS"/>
    <n v="78181505"/>
    <s v="SELECCIÓN ABREVIADA MENOR CUANTÍA"/>
    <n v="1"/>
    <n v="7"/>
    <n v="1"/>
    <n v="4000000"/>
    <s v="GLOBAL"/>
    <s v="SI APROBADAS"/>
  </r>
  <r>
    <x v="4"/>
    <s v="204-41-13"/>
    <n v="10"/>
    <s v="OTROS GASTOS POR ADQUISICION DE SERVICIOS"/>
    <s v="SERVICIOS GENERALES OPERARIO MANTENIMIENTO"/>
    <n v="80111620"/>
    <s v="SELECCIÓN ABREVIADA MENOR CUANTÍA"/>
    <n v="1"/>
    <n v="7"/>
    <n v="1"/>
    <n v="8683587.540000001"/>
    <s v="GLOBAL"/>
    <s v="SI APROBADAS"/>
  </r>
  <r>
    <x v="4"/>
    <s v="204-41-13"/>
    <n v="10"/>
    <s v="OTROS GASTOS POR ADQUISICION DE SERVICIOS"/>
    <s v="SERVICIOS GENERALES"/>
    <n v="80111620"/>
    <s v="SELECCIÓN ABREVIADA MENOR CUANTÍA"/>
    <n v="1"/>
    <n v="7"/>
    <n v="1"/>
    <n v="7045986.2999999998"/>
    <s v="GLOBAL"/>
    <s v="SI APROBADAS"/>
  </r>
  <r>
    <x v="4"/>
    <s v="204-41-13"/>
    <n v="16"/>
    <s v="OTROS GASTOS POR ADQUISICION DE SERVICIOS"/>
    <s v="SERVICIOS GENERALES"/>
    <n v="80111620"/>
    <s v="SELECCIÓN ABREVIADA MENOR CUANTÍA"/>
    <n v="1"/>
    <n v="7"/>
    <n v="1"/>
    <n v="45000000"/>
    <s v="GLOBAL"/>
    <s v="SI APROBADAS"/>
  </r>
  <r>
    <x v="4"/>
    <s v="204-41-13"/>
    <n v="10"/>
    <s v="OTROS GASTOS POR ADQUISICION DE SERVICIOS"/>
    <s v="ANALISIS AGUA POTABLE"/>
    <n v="70171501"/>
    <s v="MÍNIMA CUANTÍA"/>
    <n v="1"/>
    <n v="7"/>
    <n v="1"/>
    <n v="2850358.76"/>
    <s v="GLOBAL"/>
    <s v="SI APROBADAS"/>
  </r>
  <r>
    <x v="4"/>
    <s v="204-41-13"/>
    <n v="10"/>
    <s v="OTROS GASTOS POR ADQUISICION DE SERVICIOS"/>
    <s v="ARRENDAMIENTO FOTOCOPIADORA"/>
    <n v="80161800"/>
    <s v="MÍNIMA CUANTÍA"/>
    <n v="8"/>
    <n v="4"/>
    <n v="1"/>
    <n v="6231999.9900000002"/>
    <s v="GLOBAL"/>
    <s v="NO SOLICITADAS"/>
  </r>
  <r>
    <x v="4"/>
    <s v="204-41-13"/>
    <n v="10"/>
    <s v="OTROS GASTOS POR ADQUISICION DE SERVICIOS"/>
    <s v="ARRENDAMIENTO FOTOCOPIADORA (AMARRE VF 2019)"/>
    <n v="80161800"/>
    <s v="MÍNIMA CUANTÍA"/>
    <n v="10"/>
    <n v="2"/>
    <n v="1"/>
    <n v="6045000"/>
    <s v="GLOBAL"/>
    <s v="NO SOLICITADAS"/>
  </r>
  <r>
    <x v="4"/>
    <s v="204-41-13"/>
    <n v="10"/>
    <s v="OTROS GASTOS POR ADQUISICION DE SERVICIOS"/>
    <s v="INCINERACION INTENDECIA"/>
    <n v="76122202"/>
    <s v="MÍNIMA CUANTÍA"/>
    <n v="3"/>
    <n v="6"/>
    <n v="1"/>
    <n v="10000000"/>
    <s v="GLOBAL"/>
    <s v="NO SOLICITADAS"/>
  </r>
  <r>
    <x v="4"/>
    <s v="204-41-13"/>
    <n v="10"/>
    <s v="OTROS GASTOS POR ADQUISICION DE SERVICIOS"/>
    <s v="ANALISIS AGUA POTABLE"/>
    <n v="70171501"/>
    <s v="MÍNIMA CUANTÍA"/>
    <n v="2"/>
    <n v="6"/>
    <n v="1"/>
    <n v="2599995.2999999998"/>
    <s v="GLOBAL"/>
    <s v="NO SOLICITADAS"/>
  </r>
  <r>
    <x v="4"/>
    <s v="204-41-13"/>
    <n v="10"/>
    <s v="OTROS GASTOS POR ADQUISICION DE SERVICIOS"/>
    <s v="ANALISIS AGUA POTABLE (AMARRE VF 2019)"/>
    <n v="70171501"/>
    <s v="MÍNIMA CUANTÍA"/>
    <n v="9"/>
    <n v="2"/>
    <n v="1"/>
    <n v="544869"/>
    <s v="GLOBAL"/>
    <s v="NO SOLICITADAS"/>
  </r>
  <r>
    <x v="4"/>
    <s v="204-41-13"/>
    <n v="10"/>
    <s v="OTROS GASTOS POR ADQUISICION DE SERVICIOS"/>
    <s v="MONITOREO CABINA DE PINTURA"/>
    <n v="77121504"/>
    <s v="MÍNIMA CUANTÍA"/>
    <n v="2"/>
    <n v="1"/>
    <n v="1"/>
    <n v="3455677.89"/>
    <s v="GLOBAL"/>
    <s v="NO SOLICITADAS"/>
  </r>
  <r>
    <x v="4"/>
    <s v="204-41-13"/>
    <n v="10"/>
    <s v="OTROS GASTOS POR ADQUISICION DE SERVICIOS"/>
    <s v="SERVICIO DE FUMIGACIÓN"/>
    <n v="72102103"/>
    <s v="MÍNIMA CUANTÍA"/>
    <n v="2"/>
    <n v="8"/>
    <n v="1"/>
    <n v="9000000"/>
    <s v="GLOBAL"/>
    <s v="NO SOLICITADAS"/>
  </r>
  <r>
    <x v="4"/>
    <s v="204-41-13"/>
    <n v="10"/>
    <s v="OTROS GASTOS POR ADQUISICION DE SERVICIOS"/>
    <s v="SERVICIO DE FUMIGACIÓN (AMARRE VF 2019)"/>
    <n v="72102103"/>
    <s v="MÍNIMA CUANTÍA"/>
    <n v="9"/>
    <n v="2"/>
    <n v="1"/>
    <n v="1000000"/>
    <s v="GLOBAL"/>
    <s v="NO SOLICITADAS"/>
  </r>
  <r>
    <x v="4"/>
    <s v="204-41-13"/>
    <n v="10"/>
    <s v="OTROS GASTOS POR ADQUISICION DE SERVICIOS"/>
    <s v="MONITOREO Y CARACTERIZACION DE AGUAS RESIDUALES DOMESTICAS E INDUSTRIALES"/>
    <n v="70171501"/>
    <s v="MÍNIMA CUANTÍA"/>
    <n v="3"/>
    <n v="6"/>
    <n v="1"/>
    <n v="7140000"/>
    <s v="GLOBAL"/>
    <s v="NO SOLICITADAS"/>
  </r>
  <r>
    <x v="4"/>
    <s v="204-41-13"/>
    <n v="10"/>
    <s v="OTROS GASTOS POR ADQUISICION DE SERVICIOS"/>
    <s v="LAVADO Y DESINFECCIÓN DE TANQUES DE ALAMACENAMIENTO DE AGUA POTABLE"/>
    <n v="76101503"/>
    <s v="MÍNIMA CUANTÍA"/>
    <n v="3"/>
    <n v="6"/>
    <n v="1"/>
    <n v="5997600"/>
    <s v="GLOBAL"/>
    <s v="NO SOLICITADAS"/>
  </r>
  <r>
    <x v="4"/>
    <s v="204-41-13"/>
    <n v="10"/>
    <s v="OTROS GASTOS POR ADQUISICION DE SERVICIOS"/>
    <s v="AUDITORIA DE CERTIFICACIÓN ESTACIÓN DE COMBUSTIBLER TERRESTRE"/>
    <n v="77101804"/>
    <s v="MÍNIMA CUANTÍA"/>
    <n v="4"/>
    <n v="1"/>
    <n v="1"/>
    <n v="1676115"/>
    <s v="GLOBAL"/>
    <s v="NO SOLICITADAS"/>
  </r>
  <r>
    <x v="4"/>
    <s v="204-41-13"/>
    <n v="10"/>
    <s v="OTROS GASTOS POR ADQUISICION DE SERVICIOS"/>
    <s v="RECARGA DE TONNER Y CARTUCHOS"/>
    <n v="44103103"/>
    <s v="MÍNIMA CUANTÍA"/>
    <n v="7"/>
    <n v="4"/>
    <n v="1"/>
    <n v="13778200"/>
    <s v="GLOBAL"/>
    <s v="NO SOLICITADAS"/>
  </r>
  <r>
    <x v="4"/>
    <s v="204-41-13"/>
    <n v="10"/>
    <s v="OTROS GASTOS POR ADQUISICION DE SERVICIOS"/>
    <s v="RECARGA DE TONNER Y CARTUCHOS"/>
    <n v="44103103"/>
    <s v="MÍNIMA CUANTÍA"/>
    <n v="10"/>
    <n v="2"/>
    <n v="1"/>
    <n v="1221800"/>
    <s v="GLOBAL"/>
    <s v="NO SOLICITADAS"/>
  </r>
  <r>
    <x v="4"/>
    <s v="204-41-13"/>
    <n v="10"/>
    <s v="OTROS GASTOS POR ADQUISICION DE SERVICIOS"/>
    <s v="REVISION TECNICO MECANICA DE VEHICULOS"/>
    <n v="78181505"/>
    <s v="SELECCIÓN ABREVIADA MENOR CUANTÍA"/>
    <n v="7"/>
    <n v="5"/>
    <n v="1"/>
    <n v="2500000"/>
    <s v="GLOBAL"/>
    <s v="NO SOLICITADAS"/>
  </r>
  <r>
    <x v="4"/>
    <s v="204-41-13"/>
    <n v="10"/>
    <s v="OTROS GASTOS POR ADQUISICION DE SERVICIOS"/>
    <s v="REVISION TECNICO MECANICA DE VEHICULOS (AMARRE VF 2019)"/>
    <n v="78181505"/>
    <s v="SELECCIÓN ABREVIADA MENOR CUANTÍA"/>
    <n v="9"/>
    <n v="1"/>
    <n v="1"/>
    <n v="1000000"/>
    <s v="GLOBAL"/>
    <s v="NO SOLICITADAS"/>
  </r>
  <r>
    <x v="4"/>
    <s v="204-41-13"/>
    <n v="16"/>
    <s v="OTROS GASTOS POR ADQUISICION DE SERVICIOS"/>
    <s v="SERVICIOS GENERALES"/>
    <n v="80111620"/>
    <s v="SELECCIÓN ABREVIADA MENOR CUANTÍA"/>
    <n v="7"/>
    <n v="5"/>
    <n v="1"/>
    <n v="38109187"/>
    <s v="GLOBAL"/>
    <s v="NO SOLICITADAS"/>
  </r>
  <r>
    <x v="4"/>
    <s v="204-41-13"/>
    <n v="16"/>
    <s v="OTROS GASTOS POR ADQUISICION DE SERVICIOS"/>
    <s v="SERVICIOS GENERALES (AMARRE VF 2019)"/>
    <n v="80111620"/>
    <s v="SELECCIÓN ABREVIADA MENOR CUANTÍA"/>
    <n v="10"/>
    <n v="2"/>
    <n v="1"/>
    <n v="20488258"/>
    <s v="GLOBAL"/>
    <s v="NO SOLICITADAS"/>
  </r>
  <r>
    <x v="4"/>
    <s v="204-41-13"/>
    <n v="10"/>
    <s v="OTROS GASTOS POR ADQUISICION DE SERVICIOS"/>
    <s v="SERVICIOS GENERALES OPERARIO MANTENIMIENTO"/>
    <n v="80111620"/>
    <s v="SELECCIÓN ABREVIADA MENOR CUANTÍA"/>
    <n v="7"/>
    <n v="5"/>
    <n v="1"/>
    <n v="13159022"/>
    <s v="GLOBAL"/>
    <s v="NO SOLICITADAS"/>
  </r>
  <r>
    <x v="4"/>
    <s v="204-41-13"/>
    <n v="10"/>
    <s v="OTROS GASTOS POR ADQUISICION DE SERVICIOS"/>
    <s v="SERVICIOS GENERALES OPERARIO MANTENIMIENTO (AMARRE VF 2019)"/>
    <n v="80111620"/>
    <s v="SELECCIÓN ABREVIADA MENOR CUANTÍA"/>
    <n v="10"/>
    <n v="2"/>
    <n v="1"/>
    <n v="2688460"/>
    <s v="GLOBAL"/>
    <s v="NO SOLICITADAS"/>
  </r>
  <r>
    <x v="4"/>
    <s v="204-41-13"/>
    <n v="16"/>
    <s v="OTROS GASTOS POR ADQUISICION DE SERVICIOS"/>
    <s v="SERVICIOS DE APOYO LOGISTICO"/>
    <n v="90101603"/>
    <s v="MÍNIMA CUANTÍA"/>
    <n v="2"/>
    <n v="9"/>
    <n v="1"/>
    <n v="20000000"/>
    <s v="GLOBAL"/>
    <s v="NO SOLICITADAS"/>
  </r>
  <r>
    <x v="4"/>
    <s v="204-41-13"/>
    <n v="16"/>
    <s v="OTROS GASTOS POR ADQUISICION DE SERVICIOS"/>
    <s v="PERMISO VERTIMIENTO DE AGUAS"/>
    <n v="77121700"/>
    <s v="MÍNIMA CUANTÍA"/>
    <n v="2"/>
    <n v="9"/>
    <n v="1"/>
    <n v="1015615"/>
    <s v="GLOBAL"/>
    <s v="NO SOLICITADAS"/>
  </r>
  <r>
    <x v="4"/>
    <s v="204-41-13"/>
    <n v="10"/>
    <s v="OTROS GASTOS POR ADQUISICION DE SERVICIOS"/>
    <s v="IMPREVISTOS"/>
    <n v="0"/>
    <s v="MÍNIMA CUANTÍA"/>
    <n v="1"/>
    <n v="6"/>
    <n v="1"/>
    <n v="276903.01"/>
    <s v="GLOBAL"/>
    <s v=""/>
  </r>
  <r>
    <x v="4"/>
    <s v="204-41-13"/>
    <n v="16"/>
    <s v="OTROS GASTOS POR ADQUISICION DE SERVICIOS"/>
    <s v="REVISION TECNICO MECANICA DE VEHICULOS"/>
    <n v="78181505"/>
    <s v="MÍNIMA CUANTÍA"/>
    <n v="4"/>
    <n v="7"/>
    <n v="1"/>
    <n v="2035000"/>
    <s v="GLOBAL"/>
    <s v="NO SOLICITADAS"/>
  </r>
  <r>
    <x v="4"/>
    <s v="204-41-13"/>
    <n v="10"/>
    <s v="OTROS GASTOS POR ADQUISICION DE SERVICIOS"/>
    <s v="LICENCIA DE CAPTACION DE AGUAS SUBTERRANEAS"/>
    <n v="70171503"/>
    <s v="MÍNIMA CUANTÍA"/>
    <n v="6"/>
    <n v="2"/>
    <n v="1"/>
    <n v="945303"/>
    <s v="GLOBAL"/>
    <s v="NO SOLICITADAS"/>
  </r>
  <r>
    <x v="5"/>
    <s v="101-5-86"/>
    <n v="10"/>
    <s v="PARTIDA ALIMENTACION SOLDADOS"/>
    <s v="PARTIDA ALIMENTACION SOLDADOS"/>
    <n v="0"/>
    <s v="CONTRATACIÓN DIRECTA"/>
    <n v="6"/>
    <n v="2"/>
    <n v="1"/>
    <n v="190000000"/>
    <s v="GLOBAL"/>
    <s v="NO SOLICITADAS"/>
  </r>
  <r>
    <x v="5"/>
    <s v="102-14"/>
    <n v="10"/>
    <s v="REMUNERACION SERVICIOS TECNICOS"/>
    <s v=" APOYO GESTION ADMINISTRATIVA ENTREGABLES CTA FISCAL Y PROCESOS CONTRACTUALES"/>
    <n v="80101500"/>
    <s v="CONTRATACIÓN DIRECTA"/>
    <n v="6"/>
    <n v="2"/>
    <n v="1"/>
    <n v="11108000"/>
    <s v="GLOBAL"/>
    <s v="NO SOLICITADAS"/>
  </r>
  <r>
    <x v="5"/>
    <s v="203-50-2"/>
    <n v="10"/>
    <s v="IMPUESTO DE VEHICULOS"/>
    <s v="IMPUESTO VEHICULAR"/>
    <n v="93161601"/>
    <s v="PUBLICACIÓN CONTRATACIÓN RÉGIMEN ESPECIAL - RÉGIMEN ESPECIAL"/>
    <n v="6"/>
    <n v="6"/>
    <n v="1"/>
    <n v="810100"/>
    <s v="GLOBAL"/>
    <s v="NO SOLICITADAS"/>
  </r>
  <r>
    <x v="5"/>
    <s v="204-1-3"/>
    <n v="10"/>
    <s v="HERRAMIENTAS"/>
    <s v="CAUTIN CON CONTROL PARA TEMPERATURA (ESTACION DE SOLDAR)"/>
    <n v="39121700"/>
    <s v="MÍNIMA CUANTÍA"/>
    <n v="4"/>
    <n v="1"/>
    <n v="1"/>
    <n v="153000"/>
    <s v="UNIDAD"/>
    <s v="NO SOLICITADAS"/>
  </r>
  <r>
    <x v="5"/>
    <s v="204-1-3"/>
    <n v="10"/>
    <s v="HERRAMIENTAS"/>
    <s v="JUEGO DE COPAS Y LLAVES MIXTAS"/>
    <n v="27111700"/>
    <s v="MÍNIMA CUANTÍA"/>
    <n v="4"/>
    <n v="1"/>
    <n v="1"/>
    <n v="216000"/>
    <s v="UNIDAD"/>
    <s v="NO SOLICITADAS"/>
  </r>
  <r>
    <x v="5"/>
    <s v="204-1-3"/>
    <n v="10"/>
    <s v="HERRAMIENTAS"/>
    <s v="LAPIZ ELECTRICO"/>
    <n v="27112309"/>
    <s v="MÍNIMA CUANTÍA"/>
    <n v="4"/>
    <n v="1"/>
    <n v="1"/>
    <n v="89000"/>
    <s v="UNIDAD"/>
    <s v="NO SOLICITADAS"/>
  </r>
  <r>
    <x v="5"/>
    <s v="204-1-3"/>
    <n v="10"/>
    <s v="HERRAMIENTAS"/>
    <s v="PISTOLA FIJACIÓN CALIBRE 22 DE 1 1/2&quot;"/>
    <n v="27112409"/>
    <s v="MÍNIMA CUANTÍA"/>
    <n v="4"/>
    <n v="1"/>
    <n v="1"/>
    <n v="1437000"/>
    <s v="UNIDAD"/>
    <s v="NO SOLICITADAS"/>
  </r>
  <r>
    <x v="5"/>
    <s v="204-1-3"/>
    <n v="10"/>
    <s v="HERRAMIENTAS"/>
    <s v="REMACHADORA TRABAJO PESADO"/>
    <n v="27112400"/>
    <s v="MÍNIMA CUANTÍA"/>
    <n v="4"/>
    <n v="1"/>
    <n v="1"/>
    <n v="61000"/>
    <s v="UNIDAD"/>
    <s v="NO SOLICITADAS"/>
  </r>
  <r>
    <x v="5"/>
    <s v="204-1-3"/>
    <n v="10"/>
    <s v="HERRAMIENTAS"/>
    <s v="TALADRO PERCUTOR DE 1/2&quot;"/>
    <n v="23101502"/>
    <s v="MÍNIMA CUANTÍA"/>
    <n v="4"/>
    <n v="1"/>
    <n v="1"/>
    <n v="224000"/>
    <s v="UNIDAD"/>
    <s v="NO SOLICITADAS"/>
  </r>
  <r>
    <x v="5"/>
    <s v="204-1-3"/>
    <n v="10"/>
    <s v="HERRAMIENTAS"/>
    <s v="CAUTIN TIPO LAPIZ 25 WATTS"/>
    <n v="23271806"/>
    <s v="SELECCIÓN ABREVIADA SUBASTA INVERSA"/>
    <n v="2"/>
    <n v="6"/>
    <n v="1"/>
    <n v="214800"/>
    <s v="UNIDAD"/>
    <s v="NO SOLICITADAS"/>
  </r>
  <r>
    <x v="5"/>
    <s v="204-1-3"/>
    <n v="10"/>
    <s v="HERRAMIENTAS"/>
    <s v="CAUTIN DE 100 WATTS"/>
    <n v="23271806"/>
    <s v="SELECCIÓN ABREVIADA SUBASTA INVERSA"/>
    <n v="2"/>
    <n v="6"/>
    <n v="1"/>
    <n v="214800"/>
    <s v="UNIDAD"/>
    <s v="NO SOLICITADAS"/>
  </r>
  <r>
    <x v="5"/>
    <s v="204-1-3"/>
    <n v="10"/>
    <s v="HERRAMIENTAS"/>
    <s v="DECAMETRO"/>
    <n v="27111800"/>
    <s v="MÍNIMA CUANTÍA"/>
    <n v="9"/>
    <n v="3"/>
    <n v="2"/>
    <n v="56000"/>
    <s v="UNIDAD"/>
    <s v="NO SOLICITADAS"/>
  </r>
  <r>
    <x v="5"/>
    <s v="204-1-9"/>
    <n v="10"/>
    <s v="EQUIPO DE CAFETERIA"/>
    <s v="GRECA"/>
    <n v="52141500"/>
    <s v="SELECCIÓN ABREVIADA MENOR CUANTÍA"/>
    <n v="3"/>
    <n v="1"/>
    <n v="1"/>
    <n v="622000"/>
    <s v="UNIDAD"/>
    <s v="NO SOLICITADAS"/>
  </r>
  <r>
    <x v="5"/>
    <s v="204-1-9"/>
    <n v="16"/>
    <s v="EQUIPO DE CAFETERIA"/>
    <s v="LINEA DE SERVICIO"/>
    <n v="48101500"/>
    <s v="MÍNIMA CUANTÍA"/>
    <n v="6"/>
    <n v="4"/>
    <n v="1"/>
    <n v="44982000"/>
    <s v="UNIDAD"/>
    <s v="NO SOLICITADAS"/>
  </r>
  <r>
    <x v="5"/>
    <s v="204-1-13"/>
    <n v="10"/>
    <s v="EQUIPO AGRICOLA"/>
    <s v="CORTA SETO A GASOLINA"/>
    <n v="27112035"/>
    <s v="SELECCIÓN ABREVIADA MENOR CUANTÍA"/>
    <n v="4"/>
    <n v="1"/>
    <n v="1"/>
    <n v="1343000"/>
    <s v="UNIDAD"/>
    <s v="NO SOLICITADAS"/>
  </r>
  <r>
    <x v="5"/>
    <s v="204-1-25"/>
    <n v="10"/>
    <s v="OTRAS COMPRAS DE EQUIPOS"/>
    <s v="LAVADORA / SECADORA"/>
    <n v="52141600"/>
    <s v="MÍNIMA CUANTÍA"/>
    <n v="9"/>
    <n v="3"/>
    <n v="2"/>
    <n v="8109800"/>
    <s v="UNIDAD"/>
    <s v="NO SOLICITADAS"/>
  </r>
  <r>
    <x v="5"/>
    <s v="204-1-25"/>
    <n v="10"/>
    <s v="OTRAS COMPRAS DE EQUIPOS"/>
    <s v="SECADORA"/>
    <n v="52141600"/>
    <s v="MÍNIMA CUANTÍA"/>
    <n v="9"/>
    <n v="3"/>
    <n v="9"/>
    <n v="19439100"/>
    <s v="UNIDAD"/>
    <s v="NO SOLICITADAS"/>
  </r>
  <r>
    <x v="5"/>
    <s v="204-1-25"/>
    <n v="16"/>
    <s v="OTRAS COMPRAS DE EQUIPOS"/>
    <s v="LAVADORA / SECADORA"/>
    <n v="52141600"/>
    <s v="MÍNIMA CUANTÍA"/>
    <n v="9"/>
    <n v="3"/>
    <n v="10"/>
    <n v="21869000"/>
    <s v="UNIDAD"/>
    <s v="NO SOLICITADAS"/>
  </r>
  <r>
    <x v="5"/>
    <s v="204-1-25"/>
    <n v="16"/>
    <s v="OTRAS COMPRAS DE EQUIPOS"/>
    <s v="IMPREVISTOS POR SOBRANTES  LAVADORAS"/>
    <n v="52141600"/>
    <s v="MÍNIMA CUANTÍA"/>
    <n v="1"/>
    <n v="6"/>
    <n v="1"/>
    <n v="1494025.5700000003"/>
    <s v="GLOBAL"/>
    <s v=""/>
  </r>
  <r>
    <x v="5"/>
    <s v="204-1-25"/>
    <n v="16"/>
    <s v="OTRAS COMPRAS DE EQUIPOS"/>
    <s v="SECADORA"/>
    <n v="52141600"/>
    <s v="MÍNIMA CUANTÍA"/>
    <n v="9"/>
    <n v="3"/>
    <n v="1"/>
    <n v="2159900"/>
    <s v="UNIDAD"/>
    <s v="NO SOLICITADAS"/>
  </r>
  <r>
    <x v="5"/>
    <s v="204-2-2"/>
    <n v="10"/>
    <s v="MOBILIARIO Y ENSERES"/>
    <s v="CONTENEDOR DE BASURA EN ACERO PARA AUTOSERVICIO CON ESTANTE Y CANECA INTERNA (110* 50*54 CM)"/>
    <n v="48102000"/>
    <s v="MÍNIMA CUANTÍA"/>
    <n v="3"/>
    <n v="3"/>
    <n v="1"/>
    <n v="1047200"/>
    <s v="UNIDAD"/>
    <s v="NO SOLICITADAS"/>
  </r>
  <r>
    <x v="5"/>
    <s v="204-2-2"/>
    <n v="16"/>
    <s v="MOBILIARIO Y ENSERES"/>
    <s v="IMPREVISTOS POR SOBRANTES CARPA DESTINACION ESPECIFICA"/>
    <n v="95131700"/>
    <s v="MÍNIMA CUANTÍA"/>
    <n v="1"/>
    <n v="6"/>
    <n v="1"/>
    <n v="70570000"/>
    <s v="UNIDAD"/>
    <s v=""/>
  </r>
  <r>
    <x v="5"/>
    <s v="204-2-2"/>
    <n v="16"/>
    <s v="MOBILIARIO Y ENSERES"/>
    <s v="CARPA"/>
    <n v="95131700"/>
    <s v="MÍNIMA CUANTÍA"/>
    <n v="7"/>
    <n v="3"/>
    <n v="1"/>
    <n v="29430000"/>
    <s v="UNIDAD"/>
    <s v="NO SOLICITADAS"/>
  </r>
  <r>
    <x v="5"/>
    <s v="204-3-4"/>
    <n v="10"/>
    <s v="EQUIPO MILITAR Y DE SEGURIDAD"/>
    <s v="EQUIPOS DE ESPECTROMETRÍA PORTÁTIL PARA DETECCIÓN DUAL"/>
    <n v="46151600"/>
    <s v="CONTRATACIÓN DIRECTA"/>
    <n v="6"/>
    <n v="6"/>
    <n v="2"/>
    <n v="428854000"/>
    <s v="UNIDAD"/>
    <s v="NO SOLICITADAS"/>
  </r>
  <r>
    <x v="5"/>
    <s v="204-4-1"/>
    <n v="10"/>
    <s v="COMBUSTIBLES Y LUBRICANTES"/>
    <s v="CORROSION PREVENTIVE COMPOUND"/>
    <n v="15101500"/>
    <s v="MÍNIMA CUANTÍA"/>
    <n v="2"/>
    <n v="6"/>
    <n v="1"/>
    <n v="705882"/>
    <s v="UNIDAD"/>
    <s v="NO SOLICITADAS"/>
  </r>
  <r>
    <x v="5"/>
    <s v="204-4-1"/>
    <n v="10"/>
    <s v="COMBUSTIBLES Y LUBRICANTES"/>
    <s v="EPOXY PRIMER GREEN TYPE AGRADE ABAC 452"/>
    <n v="15101500"/>
    <s v="MÍNIMA CUANTÍA"/>
    <n v="2"/>
    <n v="6"/>
    <n v="1"/>
    <n v="705882"/>
    <s v="UNIDAD"/>
    <s v="NO SOLICITADAS"/>
  </r>
  <r>
    <x v="5"/>
    <s v="204-4-1"/>
    <n v="10"/>
    <s v="COMBUSTIBLES Y LUBRICANTES"/>
    <s v="GRAFITO SAE-AMS-2518"/>
    <n v="15101500"/>
    <s v="MÍNIMA CUANTÍA"/>
    <n v="2"/>
    <n v="6"/>
    <n v="1"/>
    <n v="705882"/>
    <s v="UNIDAD"/>
    <s v="NO SOLICITADAS"/>
  </r>
  <r>
    <x v="5"/>
    <s v="204-4-1"/>
    <n v="10"/>
    <s v="COMBUSTIBLES Y LUBRICANTES"/>
    <s v="GRASA S-720 "/>
    <n v="15121902"/>
    <s v="MÍNIMA CUANTÍA"/>
    <n v="2"/>
    <n v="6"/>
    <n v="1"/>
    <n v="705882"/>
    <s v="UNIDAD"/>
    <s v="NO SOLICITADAS"/>
  </r>
  <r>
    <x v="5"/>
    <s v="204-4-1"/>
    <n v="10"/>
    <s v="COMBUSTIBLES Y LUBRICANTES"/>
    <s v="GREASE"/>
    <n v="15101500"/>
    <s v="MÍNIMA CUANTÍA"/>
    <n v="2"/>
    <n v="6"/>
    <n v="1"/>
    <n v="705882"/>
    <s v="UNIDAD"/>
    <s v="NO SOLICITADAS"/>
  </r>
  <r>
    <x v="5"/>
    <s v="204-4-1"/>
    <n v="10"/>
    <s v="COMBUSTIBLES Y LUBRICANTES"/>
    <s v="GREASELESS LUBRICANT "/>
    <n v="15121508"/>
    <s v="MÍNIMA CUANTÍA"/>
    <n v="2"/>
    <n v="6"/>
    <n v="1"/>
    <n v="705883"/>
    <s v="UNIDAD"/>
    <s v="NO SOLICITADAS"/>
  </r>
  <r>
    <x v="5"/>
    <s v="204-4-1"/>
    <n v="10"/>
    <s v="COMBUSTIBLES Y LUBRICANTES"/>
    <s v="HEAVY-DUTY LUBRICANT"/>
    <n v="15121508"/>
    <s v="MÍNIMA CUANTÍA"/>
    <n v="2"/>
    <n v="6"/>
    <n v="1"/>
    <n v="705883"/>
    <s v="UNIDAD"/>
    <s v="NO SOLICITADAS"/>
  </r>
  <r>
    <x v="5"/>
    <s v="204-4-1"/>
    <n v="10"/>
    <s v="COMBUSTIBLES Y LUBRICANTES"/>
    <s v="LPS-1 GREASELESS LUBRICANT 00116"/>
    <n v="15111500"/>
    <s v="MÍNIMA CUANTÍA"/>
    <n v="2"/>
    <n v="6"/>
    <n v="1"/>
    <n v="705882"/>
    <s v="UNIDAD"/>
    <s v="NO SOLICITADAS"/>
  </r>
  <r>
    <x v="5"/>
    <s v="204-4-1"/>
    <n v="10"/>
    <s v="COMBUSTIBLES Y LUBRICANTES"/>
    <s v="LPS-3 HEAVY-DUTY RUST INHIBITOR 00316"/>
    <n v="15111500"/>
    <s v="MÍNIMA CUANTÍA"/>
    <n v="2"/>
    <n v="6"/>
    <n v="1"/>
    <n v="705883"/>
    <s v="UNIDAD"/>
    <s v="NO SOLICITADAS"/>
  </r>
  <r>
    <x v="5"/>
    <s v="204-4-1"/>
    <n v="10"/>
    <s v="COMBUSTIBLES Y LUBRICANTES"/>
    <s v="LUBRICANT"/>
    <n v="15101500"/>
    <s v="MÍNIMA CUANTÍA"/>
    <n v="2"/>
    <n v="6"/>
    <n v="1"/>
    <n v="705882"/>
    <s v="UNIDAD"/>
    <s v="NO SOLICITADAS"/>
  </r>
  <r>
    <x v="5"/>
    <s v="204-4-1"/>
    <n v="10"/>
    <s v="COMBUSTIBLES Y LUBRICANTES"/>
    <s v="LUBRICANT"/>
    <n v="15101500"/>
    <s v="MÍNIMA CUANTÍA"/>
    <n v="2"/>
    <n v="6"/>
    <n v="1"/>
    <n v="705882"/>
    <s v="UNIDAD"/>
    <s v="NO SOLICITADAS"/>
  </r>
  <r>
    <x v="5"/>
    <s v="204-4-1"/>
    <n v="10"/>
    <s v="COMBUSTIBLES Y LUBRICANTES"/>
    <s v="LUBRICANT AND PENETRANT WD 40"/>
    <n v="15111500"/>
    <s v="MÍNIMA CUANTÍA"/>
    <n v="2"/>
    <n v="6"/>
    <n v="1"/>
    <n v="705883"/>
    <s v="GALON"/>
    <s v="NO SOLICITADAS"/>
  </r>
  <r>
    <x v="5"/>
    <s v="204-4-1"/>
    <n v="10"/>
    <s v="COMBUSTIBLES Y LUBRICANTES"/>
    <s v="LUBRICANTE DE CONECTORES"/>
    <n v="15101500"/>
    <s v="MÍNIMA CUANTÍA"/>
    <n v="2"/>
    <n v="6"/>
    <n v="1"/>
    <n v="705882"/>
    <s v="UNIDAD"/>
    <s v="NO SOLICITADAS"/>
  </r>
  <r>
    <x v="5"/>
    <s v="204-4-1"/>
    <n v="10"/>
    <s v="COMBUSTIBLES Y LUBRICANTES"/>
    <s v="LUBRICANTE HEAVY DUTY LPS 2 "/>
    <n v="15111500"/>
    <s v="MÍNIMA CUANTÍA"/>
    <n v="2"/>
    <n v="6"/>
    <n v="1"/>
    <n v="705883"/>
    <s v="UNIDAD"/>
    <s v="NO SOLICITADAS"/>
  </r>
  <r>
    <x v="5"/>
    <s v="204-4-1"/>
    <n v="10"/>
    <s v="COMBUSTIBLES Y LUBRICANTES"/>
    <s v="LUBRICANTE WD40"/>
    <n v="15101500"/>
    <s v="MÍNIMA CUANTÍA"/>
    <n v="2"/>
    <n v="6"/>
    <n v="1"/>
    <n v="705882"/>
    <s v="UNIDAD"/>
    <s v="NO SOLICITADAS"/>
  </r>
  <r>
    <x v="5"/>
    <s v="204-4-1"/>
    <n v="10"/>
    <s v="COMBUSTIBLES Y LUBRICANTES"/>
    <s v="LUBRICATING OIL "/>
    <n v="15101500"/>
    <s v="MÍNIMA CUANTÍA"/>
    <n v="2"/>
    <n v="6"/>
    <n v="1"/>
    <n v="705882"/>
    <s v="UNIDAD"/>
    <s v="NO SOLICITADAS"/>
  </r>
  <r>
    <x v="5"/>
    <s v="204-4-1"/>
    <n v="10"/>
    <s v="COMBUSTIBLES Y LUBRICANTES"/>
    <s v="PENETRATING SOLVENT KNOCKER LOOSE "/>
    <n v="15121508"/>
    <s v="MÍNIMA CUANTÍA"/>
    <n v="2"/>
    <n v="6"/>
    <n v="1"/>
    <n v="705883"/>
    <s v="UNIDAD"/>
    <s v="NO SOLICITADAS"/>
  </r>
  <r>
    <x v="5"/>
    <s v="204-4-1"/>
    <n v="10"/>
    <s v="COMBUSTIBLES Y LUBRICANTES"/>
    <s v="ACEITE HIDRAULICO"/>
    <n v="15121504"/>
    <s v="MÍNIMA CUANTÍA"/>
    <n v="2"/>
    <n v="6"/>
    <n v="119"/>
    <n v="4616486"/>
    <s v="GALON"/>
    <s v="NO SOLICITADAS"/>
  </r>
  <r>
    <x v="5"/>
    <s v="204-4-1"/>
    <n v="10"/>
    <s v="COMBUSTIBLES Y LUBRICANTES"/>
    <s v="ACEITE MULTIGRADO MOTOR DIESEL"/>
    <n v="15121501"/>
    <s v="MÍNIMA CUANTÍA"/>
    <n v="2"/>
    <n v="6"/>
    <n v="221"/>
    <n v="9993620"/>
    <s v="GALON"/>
    <s v="NO SOLICITADAS"/>
  </r>
  <r>
    <x v="5"/>
    <s v="204-4-1"/>
    <n v="10"/>
    <s v="COMBUSTIBLES Y LUBRICANTES"/>
    <s v="ACEITE PARA DIFERENCIALES VALVULINA"/>
    <n v="15121508"/>
    <s v="MÍNIMA CUANTÍA"/>
    <n v="2"/>
    <n v="6"/>
    <n v="3"/>
    <n v="130662"/>
    <s v="GALON"/>
    <s v="NO SOLICITADAS"/>
  </r>
  <r>
    <x v="5"/>
    <s v="204-4-1"/>
    <n v="10"/>
    <s v="COMBUSTIBLES Y LUBRICANTES"/>
    <s v="ACEITE PARA TRASMISION AUTOMATICA"/>
    <n v="15121508"/>
    <s v="MÍNIMA CUANTÍA"/>
    <n v="2"/>
    <n v="6"/>
    <n v="40"/>
    <n v="4022200"/>
    <s v="GALON"/>
    <s v="NO SOLICITADAS"/>
  </r>
  <r>
    <x v="5"/>
    <s v="204-4-1"/>
    <n v="10"/>
    <s v="COMBUSTIBLES Y LUBRICANTES"/>
    <s v="ACEITE SINTETICO PARA COMPRESORES "/>
    <n v="15121508"/>
    <s v="MÍNIMA CUANTÍA"/>
    <n v="2"/>
    <n v="6"/>
    <n v="1"/>
    <n v="284053"/>
    <s v="GALON"/>
    <s v="NO SOLICITADAS"/>
  </r>
  <r>
    <x v="5"/>
    <s v="204-4-1"/>
    <n v="10"/>
    <s v="COMBUSTIBLES Y LUBRICANTES"/>
    <s v="ACEITE TRANSMISION AUTOMATICA ATF"/>
    <n v="15121508"/>
    <s v="MÍNIMA CUANTÍA"/>
    <n v="2"/>
    <n v="6"/>
    <n v="100"/>
    <n v="5093200"/>
    <s v="GALON"/>
    <s v="NO SOLICITADAS"/>
  </r>
  <r>
    <x v="5"/>
    <s v="204-4-1"/>
    <n v="10"/>
    <s v="COMBUSTIBLES Y LUBRICANTES"/>
    <s v="HEAVY-DUTY DEGREASER "/>
    <n v="15121508"/>
    <s v="MÍNIMA CUANTÍA"/>
    <n v="2"/>
    <n v="6"/>
    <n v="70"/>
    <n v="2882180"/>
    <s v="UNIDAD"/>
    <s v="NO SOLICITADAS"/>
  </r>
  <r>
    <x v="5"/>
    <s v="204-4-1"/>
    <n v="10"/>
    <s v="COMBUSTIBLES Y LUBRICANTES"/>
    <s v="LIQUIDO PARA FRENOS "/>
    <n v="15121509"/>
    <s v="MÍNIMA CUANTÍA"/>
    <n v="2"/>
    <n v="6"/>
    <n v="20"/>
    <n v="473620"/>
    <s v="LITRO"/>
    <s v="NO SOLICITADAS"/>
  </r>
  <r>
    <x v="5"/>
    <s v="204-4-1"/>
    <n v="10"/>
    <s v="COMBUSTIBLES Y LUBRICANTES"/>
    <s v="LIQUIDO REFRIGERANTE DE MOTOR"/>
    <n v="25174004"/>
    <s v="MÍNIMA CUANTÍA"/>
    <n v="2"/>
    <n v="6"/>
    <n v="100"/>
    <n v="5105100"/>
    <s v="GALON"/>
    <s v="NO SOLICITADAS"/>
  </r>
  <r>
    <x v="5"/>
    <s v="204-4-2"/>
    <n v="10"/>
    <s v="DOTACIONES"/>
    <s v="CHALECO REFLECTIVO"/>
    <n v="46181500"/>
    <s v="MÍNIMA CUANTÍA"/>
    <n v="9"/>
    <n v="3"/>
    <n v="24"/>
    <n v="351000"/>
    <s v="UNIDAD"/>
    <s v="NO SOLICITADAS"/>
  </r>
  <r>
    <x v="5"/>
    <s v="204-4-6"/>
    <n v="10"/>
    <s v="LLANTAS Y ACCESORIOS"/>
    <s v="LLANTA 205,65 -10 SELLLOMATICA PLANTAS HOBART"/>
    <n v="25171901"/>
    <s v="MÍNIMA CUANTÍA"/>
    <n v="2"/>
    <n v="6"/>
    <n v="10"/>
    <n v="4688600"/>
    <s v="UNIDAD"/>
    <s v="NO SOLICITADAS"/>
  </r>
  <r>
    <x v="5"/>
    <s v="204-4-6"/>
    <n v="10"/>
    <s v="LLANTAS Y ACCESORIOS"/>
    <s v="LLANTA 6.00X9 PLANTAS HOBART-TRACTOR-BANCOS "/>
    <n v="25171901"/>
    <s v="MÍNIMA CUANTÍA"/>
    <n v="2"/>
    <n v="6"/>
    <n v="28"/>
    <n v="11704000"/>
    <s v="UNIDAD"/>
    <s v="NO SOLICITADAS"/>
  </r>
  <r>
    <x v="5"/>
    <s v="204-4-6"/>
    <n v="10"/>
    <s v="LLANTAS Y ACCESORIOS"/>
    <s v="NEUMATICO  6.00X9 "/>
    <n v="25171901"/>
    <s v="MÍNIMA CUANTÍA"/>
    <n v="2"/>
    <n v="6"/>
    <n v="11"/>
    <n v="484330"/>
    <s v="UNIDAD"/>
    <s v="NO SOLICITADAS"/>
  </r>
  <r>
    <x v="5"/>
    <s v="204-4-6"/>
    <n v="10"/>
    <s v="LLANTAS Y ACCESORIOS"/>
    <s v="LLANTA 5.30 X12 SELLOMATICA PLANTAS HOBART"/>
    <n v="25171901"/>
    <s v="MÍNIMA CUANTÍA"/>
    <n v="2"/>
    <n v="6"/>
    <n v="7"/>
    <n v="3584000"/>
    <s v="UNIDAD"/>
    <s v="NO SOLICITADAS"/>
  </r>
  <r>
    <x v="5"/>
    <s v="204-4-6"/>
    <n v="10"/>
    <s v="LLANTAS Y ACCESORIOS"/>
    <s v="LLANTA 20.5X8.0-10 SELLOMATICA PLANTAS HOBART"/>
    <n v="25171901"/>
    <s v="MÍNIMA CUANTÍA"/>
    <n v="2"/>
    <n v="6"/>
    <n v="2"/>
    <n v="992600"/>
    <s v="UNIDAD"/>
    <s v="NO SOLICITADAS"/>
  </r>
  <r>
    <x v="5"/>
    <s v="204-4-6"/>
    <n v="10"/>
    <s v="LLANTAS Y ACCESORIOS"/>
    <s v="LLANTA 6.50X10 MONTACARGA-BARREDORA"/>
    <n v="25171901"/>
    <s v="MÍNIMA CUANTÍA"/>
    <n v="2"/>
    <n v="6"/>
    <n v="11"/>
    <n v="5552800"/>
    <s v="UNIDAD"/>
    <s v="NO SOLICITADAS"/>
  </r>
  <r>
    <x v="5"/>
    <s v="204-4-6"/>
    <n v="10"/>
    <s v="LLANTAS Y ACCESORIOS"/>
    <s v="NEUMATICO  6.50X10 "/>
    <n v="25171901"/>
    <s v="MÍNIMA CUANTÍA"/>
    <n v="2"/>
    <n v="6"/>
    <n v="11"/>
    <n v="562870"/>
    <s v="UNIDAD"/>
    <s v="NO SOLICITADAS"/>
  </r>
  <r>
    <x v="5"/>
    <s v="204-4-6"/>
    <n v="10"/>
    <s v="LLANTAS Y ACCESORIOS"/>
    <s v="LLANTA 8.25X15 MONTACARGA"/>
    <n v="25171901"/>
    <s v="MÍNIMA CUANTÍA"/>
    <n v="2"/>
    <n v="6"/>
    <n v="6"/>
    <n v="2851800"/>
    <s v="UNIDAD"/>
    <s v="NO SOLICITADAS"/>
  </r>
  <r>
    <x v="5"/>
    <s v="204-4-6"/>
    <n v="10"/>
    <s v="LLANTAS Y ACCESORIOS"/>
    <s v="LLANTA 8.25X15 MONTACARGA TRACCION"/>
    <n v="25171901"/>
    <s v="MÍNIMA CUANTÍA"/>
    <n v="2"/>
    <n v="6"/>
    <n v="6"/>
    <n v="2851800"/>
    <s v="UNIDAD"/>
    <s v="NO SOLICITADAS"/>
  </r>
  <r>
    <x v="5"/>
    <s v="204-4-6"/>
    <n v="10"/>
    <s v="LLANTAS Y ACCESORIOS"/>
    <s v="NEUMATICO  8.25X15"/>
    <n v="25171901"/>
    <s v="MÍNIMA CUANTÍA"/>
    <n v="2"/>
    <n v="6"/>
    <n v="12"/>
    <n v="1102876"/>
    <s v="UNIDAD"/>
    <s v="NO SOLICITADAS"/>
  </r>
  <r>
    <x v="5"/>
    <s v="204-4-6"/>
    <n v="10"/>
    <s v="LLANTAS Y ACCESORIOS"/>
    <s v="LLANTA 8.75X16.5 SELLOMATICA TRACTOR"/>
    <n v="25171901"/>
    <s v="MÍNIMA CUANTÍA"/>
    <n v="2"/>
    <n v="6"/>
    <n v="15"/>
    <n v="1102876"/>
    <s v="UNIDAD"/>
    <s v="NO SOLICITADAS"/>
  </r>
  <r>
    <x v="5"/>
    <s v="204-4-6"/>
    <n v="10"/>
    <s v="LLANTAS Y ACCESORIOS"/>
    <s v="LLANTA 8.75X16.5 SELLOMATICA TRACTOR"/>
    <n v="25171901"/>
    <s v="MÍNIMA CUANTÍA"/>
    <n v="2"/>
    <n v="6"/>
    <n v="15"/>
    <n v="1102876"/>
    <s v="UNIDAD"/>
    <s v="NO SOLICITADAS"/>
  </r>
  <r>
    <x v="5"/>
    <s v="204-4-6"/>
    <n v="10"/>
    <s v="LLANTAS Y ACCESORIOS"/>
    <s v="NEUMATICO 7,50X15 "/>
    <n v="25171901"/>
    <s v="MÍNIMA CUANTÍA"/>
    <n v="2"/>
    <n v="6"/>
    <n v="1"/>
    <n v="194040"/>
    <s v="UNIDAD"/>
    <s v="NO SOLICITADAS"/>
  </r>
  <r>
    <x v="5"/>
    <s v="204-4-6"/>
    <n v="10"/>
    <s v="LLANTAS Y ACCESORIOS"/>
    <s v="LLANTA 22.5X10-8 SELLOMATICA GATOR"/>
    <n v="25171901"/>
    <s v="MÍNIMA CUANTÍA"/>
    <n v="2"/>
    <n v="6"/>
    <n v="12"/>
    <n v="6027600"/>
    <s v="UNIDAD"/>
    <s v="NO SOLICITADAS"/>
  </r>
  <r>
    <x v="5"/>
    <s v="204-4-6"/>
    <n v="10"/>
    <s v="LLANTAS Y ACCESORIOS"/>
    <s v="LLANTA 25X13-9 SELLOMATICA GATOR"/>
    <n v="25171901"/>
    <s v="MÍNIMA CUANTÍA"/>
    <n v="2"/>
    <n v="6"/>
    <n v="11"/>
    <n v="5065720"/>
    <s v="UNIDAD"/>
    <s v="NO SOLICITADAS"/>
  </r>
  <r>
    <x v="5"/>
    <s v="204-4-6"/>
    <n v="10"/>
    <s v="LLANTAS Y ACCESORIOS"/>
    <s v="LLANTA 225/75X15 SELLOMATICA FLOOD LIGHT"/>
    <n v="25171901"/>
    <s v="MÍNIMA CUANTÍA"/>
    <n v="2"/>
    <n v="6"/>
    <n v="6"/>
    <n v="2970240"/>
    <s v="UNIDAD"/>
    <s v="NO SOLICITADAS"/>
  </r>
  <r>
    <x v="5"/>
    <s v="204-4-6"/>
    <n v="10"/>
    <s v="LLANTAS Y ACCESORIOS"/>
    <s v="LLANTA 175/70 R13 SELLOMATICA FLOOD LIGHT-GENIE"/>
    <n v="25171901"/>
    <s v="MÍNIMA CUANTÍA"/>
    <n v="2"/>
    <n v="6"/>
    <n v="2"/>
    <n v="342720"/>
    <s v="UNIDAD"/>
    <s v="NO SOLICITADAS"/>
  </r>
  <r>
    <x v="5"/>
    <s v="204-4-6"/>
    <n v="10"/>
    <s v="LLANTAS Y ACCESORIOS"/>
    <s v="LLANTA LT 245/70 X 15 SELLOMATICA CARRO ESCALERA"/>
    <n v="25171901"/>
    <s v="MÍNIMA CUANTÍA"/>
    <n v="2"/>
    <n v="6"/>
    <n v="6"/>
    <n v="1443600"/>
    <s v="UNIDAD"/>
    <s v="NO SOLICITADAS"/>
  </r>
  <r>
    <x v="5"/>
    <s v="204-4-6"/>
    <n v="10"/>
    <s v="LLANTAS Y ACCESORIOS"/>
    <s v="LLANTA LT 245/75 X 15 SELLOMATICA CARRO ESCALERA"/>
    <n v="25171901"/>
    <s v="MÍNIMA CUANTÍA"/>
    <n v="2"/>
    <n v="6"/>
    <n v="6"/>
    <n v="1443600"/>
    <s v="UNIDAD"/>
    <s v="NO SOLICITADAS"/>
  </r>
  <r>
    <x v="5"/>
    <s v="204-4-6"/>
    <n v="10"/>
    <s v="LLANTAS Y ACCESORIOS"/>
    <s v="LLANTA 215/75 X 17.5 SELLOMATICA CARRO ESCALERA"/>
    <n v="25171901"/>
    <s v="MÍNIMA CUANTÍA"/>
    <n v="2"/>
    <n v="6"/>
    <n v="6"/>
    <n v="1443600"/>
    <s v="UNIDAD"/>
    <s v="NO SOLICITADAS"/>
  </r>
  <r>
    <x v="5"/>
    <s v="204-4-6"/>
    <n v="10"/>
    <s v="LLANTAS Y ACCESORIOS"/>
    <s v="IMPREVISTOS POR SOBRANTES GRUTE"/>
    <n v="25171901"/>
    <s v="MÍNIMA CUANTÍA"/>
    <n v="1"/>
    <n v="6"/>
    <n v="1"/>
    <n v="15487452"/>
    <s v="GLOBAL"/>
    <s v=""/>
  </r>
  <r>
    <x v="5"/>
    <s v="204-4-9"/>
    <n v="10"/>
    <s v="MATERIALES DE CONSTRUCCION"/>
    <s v="ABRAZADERAS DE PLASTICO   15CM"/>
    <n v="31162400"/>
    <s v="SELECCIÓN ABREVIADA SUBASTA INVERSA"/>
    <n v="2"/>
    <n v="6"/>
    <n v="300"/>
    <n v="24000"/>
    <s v="UNIDAD"/>
    <s v="NO SOLICITADAS"/>
  </r>
  <r>
    <x v="5"/>
    <s v="204-4-9"/>
    <n v="10"/>
    <s v="MATERIALES DE CONSTRUCCION"/>
    <s v="ABRAZADERAS DE PLASTICO   20CM"/>
    <n v="31162400"/>
    <s v="SELECCIÓN ABREVIADA SUBASTA INVERSA"/>
    <n v="2"/>
    <n v="6"/>
    <n v="300"/>
    <n v="28500"/>
    <s v="UNIDAD"/>
    <s v="NO SOLICITADAS"/>
  </r>
  <r>
    <x v="5"/>
    <s v="204-4-9"/>
    <n v="10"/>
    <s v="MATERIALES DE CONSTRUCCION"/>
    <s v="ABRAZADERAS DE PLASTICO   30CM"/>
    <n v="31162400"/>
    <s v="SELECCIÓN ABREVIADA SUBASTA INVERSA"/>
    <n v="2"/>
    <n v="6"/>
    <n v="300"/>
    <n v="48000"/>
    <s v="UNIDAD"/>
    <s v="NO SOLICITADAS"/>
  </r>
  <r>
    <x v="5"/>
    <s v="204-4-9"/>
    <n v="10"/>
    <s v="MATERIALES DE CONSTRUCCION"/>
    <s v="ABRAZADERAS DE PLASTICO   40CM"/>
    <n v="31162400"/>
    <s v="SELECCIÓN ABREVIADA SUBASTA INVERSA"/>
    <n v="2"/>
    <n v="6"/>
    <n v="300"/>
    <n v="69000"/>
    <s v="UNIDAD"/>
    <s v="NO SOLICITADAS"/>
  </r>
  <r>
    <x v="5"/>
    <s v="204-4-9"/>
    <n v="10"/>
    <s v="MATERIALES DE CONSTRUCCION"/>
    <s v="ABRAZADERAS DE PLASTICO   50CM"/>
    <n v="31162400"/>
    <s v="SELECCIÓN ABREVIADA SUBASTA INVERSA"/>
    <n v="2"/>
    <n v="6"/>
    <n v="300"/>
    <n v="225000"/>
    <s v="UNIDAD"/>
    <s v="NO SOLICITADAS"/>
  </r>
  <r>
    <x v="5"/>
    <s v="204-4-9"/>
    <n v="10"/>
    <s v="MATERIALES DE CONSTRUCCION"/>
    <s v="ABRAZADERAS METALICA   1&quot;"/>
    <n v="31162400"/>
    <s v="SELECCIÓN ABREVIADA SUBASTA INVERSA"/>
    <n v="2"/>
    <n v="6"/>
    <n v="300"/>
    <n v="246000"/>
    <s v="UNIDAD"/>
    <s v="NO SOLICITADAS"/>
  </r>
  <r>
    <x v="5"/>
    <s v="204-4-9"/>
    <n v="10"/>
    <s v="MATERIALES DE CONSTRUCCION"/>
    <s v="ABRAZADERAS METALICA   1/2&quot;"/>
    <n v="31162400"/>
    <s v="SELECCIÓN ABREVIADA SUBASTA INVERSA"/>
    <n v="2"/>
    <n v="6"/>
    <n v="300"/>
    <n v="189000"/>
    <s v="UNIDAD"/>
    <s v="NO SOLICITADAS"/>
  </r>
  <r>
    <x v="5"/>
    <s v="204-4-9"/>
    <n v="10"/>
    <s v="MATERIALES DE CONSTRUCCION"/>
    <s v="ABRAZADERAS METALICA   1/4&quot;"/>
    <n v="31162400"/>
    <s v="SELECCIÓN ABREVIADA SUBASTA INVERSA"/>
    <n v="2"/>
    <n v="6"/>
    <n v="300"/>
    <n v="219000"/>
    <s v="UNIDAD"/>
    <s v="NO SOLICITADAS"/>
  </r>
  <r>
    <x v="5"/>
    <s v="204-4-9"/>
    <n v="10"/>
    <s v="MATERIALES DE CONSTRUCCION"/>
    <s v="ABRAZADERAS METALICA   2&quot;"/>
    <n v="31162400"/>
    <s v="SELECCIÓN ABREVIADA SUBASTA INVERSA"/>
    <n v="2"/>
    <n v="6"/>
    <n v="300"/>
    <n v="480000"/>
    <s v="UNIDAD"/>
    <s v="NO SOLICITADAS"/>
  </r>
  <r>
    <x v="5"/>
    <s v="204-4-9"/>
    <n v="10"/>
    <s v="MATERIALES DE CONSTRUCCION"/>
    <s v="ABRAZADERAS METALICA   3&quot;"/>
    <n v="31162400"/>
    <s v="SELECCIÓN ABREVIADA SUBASTA INVERSA"/>
    <n v="2"/>
    <n v="6"/>
    <n v="300"/>
    <n v="690000"/>
    <s v="UNIDAD"/>
    <s v="NO SOLICITADAS"/>
  </r>
  <r>
    <x v="5"/>
    <s v="204-4-9"/>
    <n v="10"/>
    <s v="MATERIALES DE CONSTRUCCION"/>
    <s v="ABRAZADERAS METALICA   3/8&quot;"/>
    <n v="31162400"/>
    <s v="SELECCIÓN ABREVIADA SUBASTA INVERSA"/>
    <n v="2"/>
    <n v="6"/>
    <n v="300"/>
    <n v="276000"/>
    <s v="UNIDAD"/>
    <s v="NO SOLICITADAS"/>
  </r>
  <r>
    <x v="5"/>
    <s v="204-4-9"/>
    <n v="10"/>
    <s v="MATERIALES DE CONSTRUCCION"/>
    <s v="ABRAZADERAS METALICA   4&quot;"/>
    <n v="31162400"/>
    <s v="SELECCIÓN ABREVIADA SUBASTA INVERSA"/>
    <n v="2"/>
    <n v="6"/>
    <n v="300"/>
    <n v="930000"/>
    <s v="UNIDAD"/>
    <s v="NO SOLICITADAS"/>
  </r>
  <r>
    <x v="5"/>
    <s v="204-4-9"/>
    <n v="10"/>
    <s v="MATERIALES DE CONSTRUCCION"/>
    <s v="CABLE ELECTRICO   #10"/>
    <n v="26121600"/>
    <s v="SELECCIÓN ABREVIADA SUBASTA INVERSA"/>
    <n v="2"/>
    <n v="6"/>
    <n v="300"/>
    <n v="1350000"/>
    <s v="METRO"/>
    <s v="NO SOLICITADAS"/>
  </r>
  <r>
    <x v="5"/>
    <s v="204-4-9"/>
    <n v="10"/>
    <s v="MATERIALES DE CONSTRUCCION"/>
    <s v="CABLE ELECTRICO   #12"/>
    <n v="26121600"/>
    <s v="SELECCIÓN ABREVIADA SUBASTA INVERSA"/>
    <n v="2"/>
    <n v="6"/>
    <n v="300"/>
    <n v="1260000"/>
    <s v="METRO"/>
    <s v="NO SOLICITADAS"/>
  </r>
  <r>
    <x v="5"/>
    <s v="204-4-9"/>
    <n v="10"/>
    <s v="MATERIALES DE CONSTRUCCION"/>
    <s v="CABLE ELECTRICO   #14"/>
    <n v="26121600"/>
    <s v="SELECCIÓN ABREVIADA SUBASTA INVERSA"/>
    <n v="2"/>
    <n v="6"/>
    <n v="200"/>
    <n v="736000"/>
    <s v="METRO"/>
    <s v="NO SOLICITADAS"/>
  </r>
  <r>
    <x v="5"/>
    <s v="204-4-9"/>
    <n v="10"/>
    <s v="MATERIALES DE CONSTRUCCION"/>
    <s v="CABLE ELECTRICO   #2"/>
    <n v="26121600"/>
    <s v="SELECCIÓN ABREVIADA SUBASTA INVERSA"/>
    <n v="2"/>
    <n v="6"/>
    <n v="200"/>
    <n v="6480000"/>
    <s v="METRO"/>
    <s v="NO SOLICITADAS"/>
  </r>
  <r>
    <x v="5"/>
    <s v="204-4-9"/>
    <n v="10"/>
    <s v="MATERIALES DE CONSTRUCCION"/>
    <s v="CABLE ELECTRICO   #8"/>
    <n v="26121600"/>
    <s v="SELECCIÓN ABREVIADA SUBASTA INVERSA"/>
    <n v="2"/>
    <n v="6"/>
    <n v="250"/>
    <n v="3864050"/>
    <s v="METRO"/>
    <s v="NO SOLICITADAS"/>
  </r>
  <r>
    <x v="5"/>
    <s v="204-4-9"/>
    <n v="10"/>
    <s v="MATERIALES DE CONSTRUCCION"/>
    <s v="ACOPLE CON REGULACION LAVAMANOS TRABAJO PESADO"/>
    <n v="40172608"/>
    <s v="SELECCIÓN ABREVIADA SUBASTA INVERSA"/>
    <n v="2"/>
    <n v="10"/>
    <n v="25"/>
    <n v="173243.5"/>
    <s v="UNIDAD"/>
    <s v="NO SOLICITADAS"/>
  </r>
  <r>
    <x v="5"/>
    <s v="204-4-9"/>
    <n v="10"/>
    <s v="MATERIALES DE CONSTRUCCION"/>
    <s v="ACOPLE CON REGULACION SANITARIO TRABAJO PESADO"/>
    <n v="40172608"/>
    <s v="SELECCIÓN ABREVIADA SUBASTA INVERSA"/>
    <n v="2"/>
    <n v="10"/>
    <n v="25"/>
    <n v="173243.5"/>
    <s v="UNIDAD"/>
    <s v="NO SOLICITADAS"/>
  </r>
  <r>
    <x v="5"/>
    <s v="204-4-9"/>
    <n v="10"/>
    <s v="MATERIALES DE CONSTRUCCION"/>
    <s v="ACOPLES LAVAMANOS PLASTICO DE 40CMS"/>
    <n v="40172608"/>
    <s v="SELECCIÓN ABREVIADA SUBASTA INVERSA"/>
    <n v="2"/>
    <n v="10"/>
    <n v="25"/>
    <n v="96727.75"/>
    <s v="UNIDAD"/>
    <s v="NO SOLICITADAS"/>
  </r>
  <r>
    <x v="5"/>
    <s v="204-4-9"/>
    <n v="10"/>
    <s v="MATERIALES DE CONSTRUCCION"/>
    <s v="ACOPLES SANITARIOS PLASTICO DE 40 CMS"/>
    <n v="40172608"/>
    <s v="SELECCIÓN ABREVIADA SUBASTA INVERSA"/>
    <n v="2"/>
    <n v="10"/>
    <n v="25"/>
    <n v="96727.75"/>
    <s v="UNIDAD"/>
    <s v="NO SOLICITADAS"/>
  </r>
  <r>
    <x v="5"/>
    <s v="204-4-9"/>
    <n v="10"/>
    <s v="MATERIALES DE CONSTRUCCION"/>
    <s v="ANGULO DE 1&quot; X 1 1/8&quot; X 6 MTS"/>
    <n v="30101503"/>
    <s v="SELECCIÓN ABREVIADA SUBASTA INVERSA"/>
    <n v="2"/>
    <n v="10"/>
    <n v="8"/>
    <n v="212512.16"/>
    <s v="UNIDAD"/>
    <s v="NO SOLICITADAS"/>
  </r>
  <r>
    <x v="5"/>
    <s v="204-4-9"/>
    <n v="10"/>
    <s v="MATERIALES DE CONSTRUCCION"/>
    <s v="ANGULO DE 1/8 X 1 1/2&quot; MM. X 6 MTS"/>
    <n v="30101503"/>
    <s v="SELECCIÓN ABREVIADA SUBASTA INVERSA"/>
    <n v="2"/>
    <n v="10"/>
    <n v="8"/>
    <n v="212512.16"/>
    <s v="UNIDAD"/>
    <s v="NO SOLICITADAS"/>
  </r>
  <r>
    <x v="5"/>
    <s v="204-4-9"/>
    <n v="10"/>
    <s v="MATERIALES DE CONSTRUCCION"/>
    <s v="ANGULO PARA DRYWALL"/>
    <n v="30101506"/>
    <s v="SELECCIÓN ABREVIADA SUBASTA INVERSA"/>
    <n v="2"/>
    <n v="10"/>
    <n v="20"/>
    <n v="110876"/>
    <s v="UNIDAD"/>
    <s v="NO SOLICITADAS"/>
  </r>
  <r>
    <x v="5"/>
    <s v="204-4-9"/>
    <n v="10"/>
    <s v="MATERIALES DE CONSTRUCCION"/>
    <s v="ANTICORROSIVO GRIS"/>
    <n v="31211509"/>
    <s v="SELECCIÓN ABREVIADA SUBASTA INVERSA"/>
    <n v="2"/>
    <n v="10"/>
    <n v="5"/>
    <n v="225216.69999999998"/>
    <s v="GALON"/>
    <s v="NO SOLICITADAS"/>
  </r>
  <r>
    <x v="5"/>
    <s v="204-4-9"/>
    <n v="10"/>
    <s v="MATERIALES DE CONSTRUCCION"/>
    <s v="ARENA AMARILLA DE PEÑA X M3"/>
    <s v="11111700"/>
    <s v="SELECCIÓN ABREVIADA SUBASTA INVERSA"/>
    <n v="2"/>
    <n v="10"/>
    <n v="6"/>
    <n v="278575.74"/>
    <s v="METRO CUBICO"/>
    <s v="NO SOLICITADAS"/>
  </r>
  <r>
    <x v="5"/>
    <s v="204-4-9"/>
    <n v="10"/>
    <s v="MATERIALES DE CONSTRUCCION"/>
    <s v="BIZCOCHO SANITARIO"/>
    <n v="30181603"/>
    <s v="SELECCIÓN ABREVIADA SUBASTA INVERSA"/>
    <n v="2"/>
    <n v="10"/>
    <n v="80"/>
    <n v="947064.79999999993"/>
    <s v="UNIDAD"/>
    <s v="NO SOLICITADAS"/>
  </r>
  <r>
    <x v="5"/>
    <s v="204-4-9"/>
    <n v="10"/>
    <s v="MATERIALES DE CONSTRUCCION"/>
    <s v="BOQUILLA X 5 KG BLANCO Y NEGRO"/>
    <n v="31201605"/>
    <s v="SELECCIÓN ABREVIADA SUBASTA INVERSA"/>
    <n v="2"/>
    <n v="10"/>
    <n v="20"/>
    <n v="167468.80000000002"/>
    <s v="PAQUETE"/>
    <s v="NO SOLICITADAS"/>
  </r>
  <r>
    <x v="5"/>
    <s v="204-4-9"/>
    <n v="10"/>
    <s v="MATERIALES DE CONSTRUCCION"/>
    <s v="BROCHA CERDA MONA 2 PULGADAS MANGO PLASTICO"/>
    <n v="31211904"/>
    <s v="SELECCIÓN ABREVIADA SUBASTA INVERSA"/>
    <n v="2"/>
    <n v="10"/>
    <n v="50"/>
    <n v="187680.5"/>
    <s v="UNIDAD"/>
    <s v="NO SOLICITADAS"/>
  </r>
  <r>
    <x v="5"/>
    <s v="204-4-9"/>
    <n v="10"/>
    <s v="MATERIALES DE CONSTRUCCION"/>
    <s v="BROCHA CERDA MONA DE 3 PULG MANGO PLASTICO"/>
    <n v="31211904"/>
    <s v="SELECCIÓN ABREVIADA SUBASTA INVERSA"/>
    <n v="2"/>
    <n v="10"/>
    <n v="40"/>
    <n v="139888.4"/>
    <s v="UNIDAD"/>
    <s v="NO SOLICITADAS"/>
  </r>
  <r>
    <x v="5"/>
    <s v="204-4-9"/>
    <n v="10"/>
    <s v="MATERIALES DE CONSTRUCCION"/>
    <s v="CANASTILLA 4&quot; LAVAPLATOS"/>
    <n v="30181605"/>
    <s v="SELECCIÓN ABREVIADA SUBASTA INVERSA"/>
    <n v="2"/>
    <n v="10"/>
    <n v="20"/>
    <n v="207892.40000000002"/>
    <s v="UNIDAD"/>
    <s v="NO SOLICITADAS"/>
  </r>
  <r>
    <x v="5"/>
    <s v="204-4-9"/>
    <n v="10"/>
    <s v="MATERIALES DE CONSTRUCCION"/>
    <s v="CARTUCHO REPUESTO PARA ORINAL SECO HELVEX MGS-E"/>
    <n v="30181506"/>
    <s v="SELECCIÓN ABREVIADA SUBASTA INVERSA"/>
    <n v="2"/>
    <n v="10"/>
    <n v="13"/>
    <n v="487969.56000000006"/>
    <s v="UNIDAD"/>
    <s v="NO SOLICITADAS"/>
  </r>
  <r>
    <x v="5"/>
    <s v="204-4-9"/>
    <n v="10"/>
    <s v="MATERIALES DE CONSTRUCCION"/>
    <s v="CARTUCHO PARA ORINAL SECO CORONA REFERENCIA O62121001"/>
    <n v="30181506"/>
    <s v="SELECCIÓN ABREVIADA SUBASTA INVERSA"/>
    <n v="2"/>
    <n v="10"/>
    <n v="21"/>
    <n v="945910.1399999999"/>
    <s v="UNIDAD"/>
    <s v="NO SOLICITADAS"/>
  </r>
  <r>
    <x v="5"/>
    <s v="204-4-9"/>
    <n v="10"/>
    <s v="MATERIALES DE CONSTRUCCION"/>
    <s v="CEMENTO BLANCO X 20 KILOS"/>
    <n v="30111601"/>
    <s v="SELECCIÓN ABREVIADA SUBASTA INVERSA"/>
    <n v="2"/>
    <n v="10"/>
    <n v="1"/>
    <n v="26246.41"/>
    <s v="UNIDAD"/>
    <s v="NO SOLICITADAS"/>
  </r>
  <r>
    <x v="5"/>
    <s v="204-4-9"/>
    <n v="10"/>
    <s v="MATERIALES DE CONSTRUCCION"/>
    <s v="CEMENTO GRIS X 50 KG"/>
    <n v="30111601"/>
    <s v="SELECCIÓN ABREVIADA SUBASTA INVERSA"/>
    <n v="2"/>
    <n v="10"/>
    <n v="120"/>
    <n v="2411551.1999999997"/>
    <s v="BULTO"/>
    <s v="NO SOLICITADAS"/>
  </r>
  <r>
    <x v="5"/>
    <s v="204-4-9"/>
    <n v="10"/>
    <s v="MATERIALES DE CONSTRUCCION"/>
    <s v="CERÁMICA PIZARRA COLOR NEGRO 45X45 CM"/>
    <n v="30161706"/>
    <s v="SELECCIÓN ABREVIADA SUBASTA INVERSA"/>
    <n v="2"/>
    <n v="10"/>
    <n v="30"/>
    <n v="606352.5"/>
    <s v="METRO CUADRADO"/>
    <s v="NO SOLICITADAS"/>
  </r>
  <r>
    <x v="5"/>
    <s v="204-4-9"/>
    <n v="10"/>
    <s v="MATERIALES DE CONSTRUCCION"/>
    <s v="CERÁMICA PIZARRA COLOR NEGRO 30X30 CM"/>
    <n v="30161706"/>
    <s v="SELECCIÓN ABREVIADA SUBASTA INVERSA"/>
    <n v="2"/>
    <n v="10"/>
    <n v="50"/>
    <n v="866218"/>
    <s v="METRO CUADRADO"/>
    <s v="NO SOLICITADAS"/>
  </r>
  <r>
    <x v="5"/>
    <s v="204-4-9"/>
    <n v="10"/>
    <s v="MATERIALES DE CONSTRUCCION"/>
    <s v="CERAMICA MURO 30,5X45 CM COLOR BLANCO DE PRIMERA CALIDAD"/>
    <n v="30161706"/>
    <s v="SELECCIÓN ABREVIADA SUBASTA INVERSA"/>
    <n v="2"/>
    <n v="10"/>
    <n v="200"/>
    <n v="3464872"/>
    <s v="METRO CUADRADO"/>
    <s v="NO SOLICITADAS"/>
  </r>
  <r>
    <x v="5"/>
    <s v="204-4-9"/>
    <n v="10"/>
    <s v="MATERIALES DE CONSTRUCCION"/>
    <s v="CERRADURA POMO MADERA DE ENTRADA PRINCIPAL CON LLAVES"/>
    <n v="31162402"/>
    <s v="SELECCIÓN ABREVIADA SUBASTA INVERSA"/>
    <n v="2"/>
    <n v="10"/>
    <n v="25"/>
    <n v="505293.75"/>
    <s v="UNIDAD"/>
    <s v="NO SOLICITADAS"/>
  </r>
  <r>
    <x v="5"/>
    <s v="204-4-9"/>
    <n v="10"/>
    <s v="MATERIALES DE CONSTRUCCION"/>
    <s v="CERRADURA DE SEGURIDAD CERROJO SENCILLO, LLAVE EXTERIOR, MARIPOSA INTERIOR, ACABADO COBRE, CON POSIBILIDAD DE SACAR COPIAS DE LAS LLAVES."/>
    <n v="31162402"/>
    <s v="SELECCIÓN ABREVIADA SUBASTA INVERSA"/>
    <n v="2"/>
    <n v="10"/>
    <n v="25"/>
    <n v="938403.00000000012"/>
    <s v="UNIDAD"/>
    <s v="NO SOLICITADAS"/>
  </r>
  <r>
    <x v="5"/>
    <s v="204-4-9"/>
    <n v="10"/>
    <s v="MATERIALES DE CONSTRUCCION"/>
    <s v="CHAZO EXPANSIVO METALICO DE 1/2&quot; X 3&quot; PAQUETE X 100 UNIDADES"/>
    <n v="31161502"/>
    <s v="SELECCIÓN ABREVIADA SUBASTA INVERSA"/>
    <n v="2"/>
    <n v="10"/>
    <n v="1"/>
    <n v="88700.73"/>
    <s v="PAQUETE"/>
    <s v="NO SOLICITADAS"/>
  </r>
  <r>
    <x v="5"/>
    <s v="204-4-9"/>
    <n v="10"/>
    <s v="MATERIALES DE CONSTRUCCION"/>
    <s v="CHAZO EXPANSIVO METALICO DE 3/8&quot; X 2&quot; PAQUETE X 100 UNIDADES"/>
    <n v="31161502"/>
    <s v="SELECCIÓN ABREVIADA SUBASTA INVERSA"/>
    <n v="2"/>
    <n v="10"/>
    <n v="2"/>
    <n v="144369.68"/>
    <s v="PAQUETE"/>
    <s v="NO SOLICITADAS"/>
  </r>
  <r>
    <x v="5"/>
    <s v="204-4-9"/>
    <n v="10"/>
    <s v="MATERIALES DE CONSTRUCCION"/>
    <s v="CHAZO PLASTICO DE 1/4&quot; CON TORNILLO PAQUETE X 100 UNIDADES"/>
    <n v="31161502"/>
    <s v="SELECCIÓN ABREVIADA SUBASTA INVERSA"/>
    <n v="2"/>
    <n v="10"/>
    <n v="5"/>
    <n v="51973.100000000006"/>
    <s v="PAQUETE"/>
    <s v="NO SOLICITADAS"/>
  </r>
  <r>
    <x v="5"/>
    <s v="204-4-9"/>
    <n v="10"/>
    <s v="MATERIALES DE CONSTRUCCION"/>
    <s v="CHAZO PLASTICO DE 3/8&quot; CON TORNILLO PAQUETE X 100 UNIDADES"/>
    <n v="31161502"/>
    <s v="SELECCIÓN ABREVIADA SUBASTA INVERSA"/>
    <n v="2"/>
    <n v="10"/>
    <n v="5"/>
    <n v="60635.25"/>
    <s v="PAQUETE"/>
    <s v="NO SOLICITADAS"/>
  </r>
  <r>
    <x v="5"/>
    <s v="204-4-9"/>
    <n v="10"/>
    <s v="MATERIALES DE CONSTRUCCION"/>
    <s v="CHAZO PLASTICO DE 5/16&quot; CON TORNILLO PAQUETE X 100 UNIDADES"/>
    <n v="31161502"/>
    <s v="SELECCIÓN ABREVIADA SUBASTA INVERSA"/>
    <n v="2"/>
    <n v="10"/>
    <n v="5"/>
    <n v="60635.25"/>
    <s v="PAQUETE"/>
    <s v="NO SOLICITADAS"/>
  </r>
  <r>
    <x v="5"/>
    <s v="204-4-9"/>
    <n v="10"/>
    <s v="MATERIALES DE CONSTRUCCION"/>
    <s v="CINTA ENMASCARAR 24MM X 40M X ROLLO"/>
    <n v="31201503"/>
    <s v="SELECCIÓN ABREVIADA SUBASTA INVERSA"/>
    <n v="2"/>
    <n v="10"/>
    <n v="25"/>
    <n v="51973"/>
    <s v="ROLLO"/>
    <s v="NO SOLICITADAS"/>
  </r>
  <r>
    <x v="5"/>
    <s v="204-4-9"/>
    <n v="10"/>
    <s v="MATERIALES DE CONSTRUCCION"/>
    <s v="CINTA MALLA PARA JUNTAS DE DRAYWAL "/>
    <n v="31201507"/>
    <s v="SELECCIÓN ABREVIADA SUBASTA INVERSA"/>
    <n v="2"/>
    <n v="10"/>
    <n v="10"/>
    <n v="196342.8"/>
    <s v="ROLLO"/>
    <s v="NO SOLICITADAS"/>
  </r>
  <r>
    <x v="5"/>
    <s v="204-4-9"/>
    <n v="10"/>
    <s v="MATERIALES DE CONSTRUCCION"/>
    <s v="CINTA TAPA GOTERAS TIPO MULTISEAL O DE SIMILARES CARACTERISTICAS"/>
    <n v="31201622"/>
    <s v="SELECCIÓN ABREVIADA SUBASTA INVERSA"/>
    <n v="2"/>
    <n v="10"/>
    <n v="8"/>
    <n v="161694"/>
    <s v="ROLLO"/>
    <s v="NO SOLICITADAS"/>
  </r>
  <r>
    <x v="5"/>
    <s v="204-4-9"/>
    <n v="10"/>
    <s v="MATERIALES DE CONSTRUCCION"/>
    <s v="CINTA TEFLON INDUSTRIAL"/>
    <n v="31201519"/>
    <s v="SELECCIÓN ABREVIADA SUBASTA INVERSA"/>
    <n v="2"/>
    <n v="10"/>
    <n v="50"/>
    <n v="129932.5"/>
    <s v="ROLLO"/>
    <s v="NO SOLICITADAS"/>
  </r>
  <r>
    <x v="5"/>
    <s v="204-4-9"/>
    <n v="10"/>
    <s v="MATERIALES DE CONSTRUCCION"/>
    <s v="COMBO SANITARIO LINEA ECONOMICA BLANCO COMPLETO SANITARIO + LAVAMANOS"/>
    <n v="30181505"/>
    <s v="SELECCIÓN ABREVIADA SUBASTA INVERSA"/>
    <n v="2"/>
    <n v="10"/>
    <n v="2"/>
    <n v="263446.26"/>
    <s v="UNIDAD"/>
    <s v="NO SOLICITADAS"/>
  </r>
  <r>
    <x v="5"/>
    <s v="204-4-9"/>
    <n v="10"/>
    <s v="MATERIALES DE CONSTRUCCION"/>
    <s v="DESAGUE SENCILLO LAVAMANOS"/>
    <n v="30181605"/>
    <s v="SELECCIÓN ABREVIADA SUBASTA INVERSA"/>
    <n v="2"/>
    <n v="10"/>
    <n v="3"/>
    <n v="11641.98"/>
    <s v="UNIDAD"/>
    <s v="NO SOLICITADAS"/>
  </r>
  <r>
    <x v="5"/>
    <s v="204-4-9"/>
    <n v="10"/>
    <s v="MATERIALES DE CONSTRUCCION"/>
    <s v="EMULSIÓN ASFÁLTICA X CUÑETE"/>
    <n v="12161804"/>
    <s v="SELECCIÓN ABREVIADA SUBASTA INVERSA"/>
    <n v="2"/>
    <n v="10"/>
    <n v="7"/>
    <n v="586140.87"/>
    <s v="UNIDAD"/>
    <s v="NO SOLICITADAS"/>
  </r>
  <r>
    <x v="5"/>
    <s v="204-4-9"/>
    <n v="10"/>
    <s v="MATERIALES DE CONSTRUCCION"/>
    <s v="ESTOPA"/>
    <n v="11162116"/>
    <s v="SELECCIÓN ABREVIADA SUBASTA INVERSA"/>
    <n v="2"/>
    <n v="10"/>
    <n v="5"/>
    <n v="19345.55"/>
    <s v="KILOGRAMO"/>
    <s v="NO SOLICITADAS"/>
  </r>
  <r>
    <x v="5"/>
    <s v="204-4-9"/>
    <n v="10"/>
    <s v="MATERIALES DE CONSTRUCCION"/>
    <s v="ESTRUCTURA PARA DRYWALL BASE 6"/>
    <n v="30101706"/>
    <s v="SELECCIÓN ABREVIADA SUBASTA INVERSA"/>
    <n v="2"/>
    <n v="10"/>
    <n v="12"/>
    <n v="56823.96"/>
    <s v="UNIDAD"/>
    <s v="NO SOLICITADAS"/>
  </r>
  <r>
    <x v="5"/>
    <s v="204-4-9"/>
    <n v="10"/>
    <s v="MATERIALES DE CONSTRUCCION"/>
    <s v="ESTRUCTURA PARA DRYWALL BASE 9"/>
    <n v="30101706"/>
    <s v="SELECCIÓN ABREVIADA SUBASTA INVERSA"/>
    <n v="2"/>
    <n v="10"/>
    <n v="12"/>
    <n v="61674.720000000001"/>
    <s v="UNIDAD"/>
    <s v="NO SOLICITADAS"/>
  </r>
  <r>
    <x v="5"/>
    <s v="204-4-9"/>
    <n v="10"/>
    <s v="MATERIALES DE CONSTRUCCION"/>
    <s v="ESTUCO PLASTICO ACRILICO X 30 KG"/>
    <n v="30151805"/>
    <s v="SELECCIÓN ABREVIADA SUBASTA INVERSA"/>
    <n v="2"/>
    <n v="10"/>
    <n v="10"/>
    <n v="423291.9"/>
    <s v="CUÑETE"/>
    <s v="NO SOLICITADAS"/>
  </r>
  <r>
    <x v="5"/>
    <s v="204-4-9"/>
    <n v="10"/>
    <s v="MATERIALES DE CONSTRUCCION"/>
    <s v="FLEXOMETRO X 5 METROS"/>
    <n v="41114201"/>
    <s v="SELECCIÓN ABREVIADA SUBASTA INVERSA"/>
    <n v="2"/>
    <n v="10"/>
    <n v="10"/>
    <n v="121270.5"/>
    <s v="UNIDAD"/>
    <s v="NO SOLICITADAS"/>
  </r>
  <r>
    <x v="5"/>
    <s v="204-4-9"/>
    <n v="10"/>
    <s v="MATERIALES DE CONSTRUCCION"/>
    <s v="FLOTADOR PARA TANQUE 1&quot; CON BOLA"/>
    <n v="40141610"/>
    <s v="SELECCIÓN ABREVIADA SUBASTA INVERSA"/>
    <n v="2"/>
    <n v="10"/>
    <n v="5"/>
    <n v="179018.4"/>
    <s v="UNIDAD"/>
    <s v="NO SOLICITADAS"/>
  </r>
  <r>
    <x v="5"/>
    <s v="204-4-9"/>
    <n v="10"/>
    <s v="MATERIALES DE CONSTRUCCION"/>
    <s v="FLOTADOR PARA TANQUE 1/2&quot; CON BOLA"/>
    <n v="40141610"/>
    <s v="SELECCIÓN ABREVIADA SUBASTA INVERSA"/>
    <n v="2"/>
    <n v="10"/>
    <n v="6"/>
    <n v="145524.66"/>
    <s v="UNIDAD"/>
    <s v="NO SOLICITADAS"/>
  </r>
  <r>
    <x v="5"/>
    <s v="204-4-9"/>
    <n v="10"/>
    <s v="MATERIALES DE CONSTRUCCION"/>
    <s v="FLOTADOR PARA TANQUE 3/4&quot; CON BOLA"/>
    <n v="40141610"/>
    <s v="SELECCIÓN ABREVIADA SUBASTA INVERSA"/>
    <n v="2"/>
    <n v="10"/>
    <n v="5"/>
    <n v="129932.70000000001"/>
    <s v="UNIDAD"/>
    <s v="NO SOLICITADAS"/>
  </r>
  <r>
    <x v="5"/>
    <s v="204-4-9"/>
    <n v="10"/>
    <s v="MATERIALES DE CONSTRUCCION"/>
    <s v="JUEGO DE INCRUSTACIONES DE BAÑO 3 PIEZAS, TOALLERO, PORTA PAPEL, JABONERA, PORCELANA COLOR BLANCO"/>
    <n v="30181600"/>
    <s v="SELECCIÓN ABREVIADA SUBASTA INVERSA"/>
    <n v="2"/>
    <n v="10"/>
    <n v="10"/>
    <n v="184793.2"/>
    <s v="UNIDAD"/>
    <s v="NO SOLICITADAS"/>
  </r>
  <r>
    <x v="5"/>
    <s v="204-4-9"/>
    <n v="10"/>
    <s v="MATERIALES DE CONSTRUCCION"/>
    <s v="GRIFERIA MEZCLADOR LAVAMANOS 4&quot;"/>
    <n v="30181804"/>
    <s v="SELECCIÓN ABREVIADA SUBASTA INVERSA"/>
    <n v="2"/>
    <n v="10"/>
    <n v="15"/>
    <n v="467757.75"/>
    <s v="UNIDAD"/>
    <s v="NO SOLICITADAS"/>
  </r>
  <r>
    <x v="5"/>
    <s v="204-4-9"/>
    <n v="10"/>
    <s v="MATERIALES DE CONSTRUCCION"/>
    <s v="GRIFERIA MEZCLADOR LAVAMANOS 8&quot;"/>
    <n v="30181804"/>
    <s v="SELECCIÓN ABREVIADA SUBASTA INVERSA"/>
    <n v="2"/>
    <n v="10"/>
    <n v="15"/>
    <n v="563041.80000000005"/>
    <s v="UNIDAD"/>
    <s v="NO SOLICITADAS"/>
  </r>
  <r>
    <x v="5"/>
    <s v="204-4-9"/>
    <n v="10"/>
    <s v="MATERIALES DE CONSTRUCCION"/>
    <s v="GRIFERIA PARA TANQUE CORONA BAJO CONSUMO DE BOTON, DE DOBLE DESCARGA INCLUIDO EL BOTON"/>
    <n v="40141610"/>
    <s v="SELECCIÓN ABREVIADA SUBASTA INVERSA"/>
    <n v="2"/>
    <n v="10"/>
    <n v="10"/>
    <n v="490856.9"/>
    <s v="UNIDAD"/>
    <s v="NO SOLICITADAS"/>
  </r>
  <r>
    <x v="5"/>
    <s v="204-4-9"/>
    <n v="10"/>
    <s v="MATERIALES DE CONSTRUCCION"/>
    <s v="GRIFERIA SANITARIO 26 CM"/>
    <n v="40141610"/>
    <s v="SELECCIÓN ABREVIADA SUBASTA INVERSA"/>
    <n v="2"/>
    <n v="10"/>
    <n v="5"/>
    <n v="86621.8"/>
    <s v="UNIDAD"/>
    <s v="NO SOLICITADAS"/>
  </r>
  <r>
    <x v="5"/>
    <s v="204-4-9"/>
    <n v="10"/>
    <s v="MATERIALES DE CONSTRUCCION"/>
    <s v="HERRAJE MUEBLE SANITARIO"/>
    <n v="30181604"/>
    <s v="SELECCIÓN ABREVIADA SUBASTA INVERSA"/>
    <n v="2"/>
    <n v="10"/>
    <n v="30"/>
    <n v="485082"/>
    <s v="UNIDAD"/>
    <s v="NO SOLICITADAS"/>
  </r>
  <r>
    <x v="5"/>
    <s v="204-4-9"/>
    <n v="10"/>
    <s v="MATERIALES DE CONSTRUCCION"/>
    <s v="LAMINA DE DRYWALL DE 12 MM"/>
    <n v="30161503"/>
    <s v="SELECCIÓN ABREVIADA SUBASTA INVERSA"/>
    <n v="2"/>
    <n v="10"/>
    <n v="16"/>
    <n v="345563.2"/>
    <s v="UNIDAD"/>
    <s v="NO SOLICITADAS"/>
  </r>
  <r>
    <x v="5"/>
    <s v="204-4-9"/>
    <n v="10"/>
    <s v="MATERIALES DE CONSTRUCCION"/>
    <s v="LAMINA ETERBOARD DE 5 MM"/>
    <n v="30161503"/>
    <s v="SELECCIÓN ABREVIADA SUBASTA INVERSA"/>
    <n v="2"/>
    <n v="10"/>
    <n v="16"/>
    <n v="194032.8"/>
    <s v="UNIDAD"/>
    <s v="NO SOLICITADAS"/>
  </r>
  <r>
    <x v="5"/>
    <s v="204-4-9"/>
    <n v="10"/>
    <s v="MATERIALES DE CONSTRUCCION"/>
    <s v="LIJA 180"/>
    <n v="31191501"/>
    <s v="SELECCIÓN ABREVIADA SUBASTA INVERSA"/>
    <n v="2"/>
    <n v="10"/>
    <n v="98"/>
    <n v="90549.06"/>
    <s v="UNIDAD"/>
    <s v="NO SOLICITADAS"/>
  </r>
  <r>
    <x v="5"/>
    <s v="204-4-9"/>
    <n v="10"/>
    <s v="MATERIALES DE CONSTRUCCION"/>
    <s v="LIJA 220"/>
    <n v="31191501"/>
    <s v="SELECCIÓN ABREVIADA SUBASTA INVERSA"/>
    <n v="2"/>
    <n v="10"/>
    <n v="100"/>
    <n v="92397"/>
    <s v="UNIDAD"/>
    <s v="NO SOLICITADAS"/>
  </r>
  <r>
    <x v="5"/>
    <s v="204-4-9"/>
    <n v="10"/>
    <s v="MATERIALES DE CONSTRUCCION"/>
    <s v="LIMPIADOR PVC X 1/4"/>
    <n v="47131825"/>
    <s v="SELECCIÓN ABREVIADA SUBASTA INVERSA"/>
    <n v="2"/>
    <n v="10"/>
    <n v="20"/>
    <n v="167468.80000000002"/>
    <s v="UNIDAD"/>
    <s v="NO SOLICITADAS"/>
  </r>
  <r>
    <x v="5"/>
    <s v="204-4-9"/>
    <n v="10"/>
    <s v="MATERIALES DE CONSTRUCCION"/>
    <s v="LLAVE JARDIN TIPO PESADO"/>
    <n v="30181804"/>
    <s v="SELECCIÓN ABREVIADA SUBASTA INVERSA"/>
    <n v="2"/>
    <n v="10"/>
    <n v="20"/>
    <n v="369586.4"/>
    <s v="UNIDAD"/>
    <s v="NO SOLICITADAS"/>
  </r>
  <r>
    <x v="5"/>
    <s v="204-4-9"/>
    <n v="10"/>
    <s v="MATERIALES DE CONSTRUCCION"/>
    <s v="LLAVE SENCILLA LAVAMANOS ACABADO CROMO MANIJA EN CRUZ"/>
    <n v="30181804"/>
    <s v="SELECCIÓN ABREVIADA SUBASTA INVERSA"/>
    <n v="2"/>
    <n v="10"/>
    <n v="18"/>
    <n v="249470.82"/>
    <s v="UNIDAD"/>
    <s v="NO SOLICITADAS"/>
  </r>
  <r>
    <x v="5"/>
    <s v="204-4-9"/>
    <n v="10"/>
    <s v="MATERIALES DE CONSTRUCCION"/>
    <s v="LLAVE SENCILLA LAVAPLATOS TIPO PESADO"/>
    <n v="30181804"/>
    <s v="SELECCIÓN ABREVIADA SUBASTA INVERSA"/>
    <n v="2"/>
    <n v="10"/>
    <n v="30"/>
    <n v="606352.5"/>
    <s v="UNIDAD"/>
    <s v="NO SOLICITADAS"/>
  </r>
  <r>
    <x v="5"/>
    <s v="204-4-9"/>
    <n v="10"/>
    <s v="MATERIALES DE CONSTRUCCION"/>
    <s v="MANILAR DUCHA EN ESTRIA CON TORNILLO"/>
    <n v="30181801"/>
    <s v="SELECCIÓN ABREVIADA SUBASTA INVERSA"/>
    <n v="2"/>
    <n v="10"/>
    <n v="35"/>
    <n v="175842.1"/>
    <s v="UNIDAD"/>
    <s v="NO SOLICITADAS"/>
  </r>
  <r>
    <x v="5"/>
    <s v="204-4-9"/>
    <n v="10"/>
    <s v="MATERIALES DE CONSTRUCCION"/>
    <s v="MASILLA PARA JUNTAS DRY WALL X CUÑETE DE 5 GALONES"/>
    <n v="31201618"/>
    <s v="SELECCIÓN ABREVIADA SUBASTA INVERSA"/>
    <n v="2"/>
    <n v="10"/>
    <n v="5"/>
    <n v="251203.25"/>
    <s v="UNIDAD"/>
    <s v="NO SOLICITADAS"/>
  </r>
  <r>
    <x v="5"/>
    <s v="204-4-9"/>
    <n v="10"/>
    <s v="MATERIALES DE CONSTRUCCION"/>
    <s v="MIXTO X M3"/>
    <n v="30111801"/>
    <s v="SELECCIÓN ABREVIADA SUBASTA INVERSA"/>
    <n v="2"/>
    <n v="10"/>
    <n v="18"/>
    <n v="1295688.96"/>
    <s v="METRO CUBICO"/>
    <s v="NO SOLICITADAS"/>
  </r>
  <r>
    <x v="5"/>
    <s v="204-4-9"/>
    <n v="10"/>
    <s v="MATERIALES DE CONSTRUCCION"/>
    <s v="OMEGA  PARA ESTRUCTURA DRYWAL "/>
    <n v="30102306"/>
    <s v="SELECCIÓN ABREVIADA SUBASTA INVERSA"/>
    <n v="2"/>
    <n v="10"/>
    <n v="15"/>
    <n v="58902.9"/>
    <s v="UNIDAD"/>
    <s v="NO SOLICITADAS"/>
  </r>
  <r>
    <x v="5"/>
    <s v="204-4-9"/>
    <n v="10"/>
    <s v="MATERIALES DE CONSTRUCCION"/>
    <s v="PEGANTE CERAMICO CON LATEX TIPOPEGACOR O SIMILAR X BULTO 25 KG"/>
    <n v="31201605"/>
    <s v="SELECCIÓN ABREVIADA SUBASTA INVERSA"/>
    <n v="2"/>
    <n v="10"/>
    <n v="100"/>
    <n v="1847932"/>
    <s v="BULTO"/>
    <s v="NO SOLICITADAS"/>
  </r>
  <r>
    <x v="5"/>
    <s v="204-4-9"/>
    <n v="10"/>
    <s v="MATERIALES DE CONSTRUCCION"/>
    <s v="RODILLO DE FELPA DE 4&quot;"/>
    <n v="31211906"/>
    <s v="SELECCIÓN ABREVIADA SUBASTA INVERSA"/>
    <n v="2"/>
    <n v="10"/>
    <n v="50"/>
    <n v="323388"/>
    <s v="UNIDAD"/>
    <s v="NO SOLICITADAS"/>
  </r>
  <r>
    <x v="5"/>
    <s v="204-4-9"/>
    <n v="10"/>
    <s v="MATERIALES DE CONSTRUCCION"/>
    <s v="RODILLO DE FELPA DE 9&quot;"/>
    <n v="31211906"/>
    <s v="SELECCIÓN ABREVIADA SUBASTA INVERSA"/>
    <n v="2"/>
    <n v="10"/>
    <n v="50"/>
    <n v="365746"/>
    <s v="UNIDAD"/>
    <s v="NO SOLICITADAS"/>
  </r>
  <r>
    <x v="5"/>
    <s v="204-4-9"/>
    <n v="10"/>
    <s v="MATERIALES DE CONSTRUCCION"/>
    <s v="SANITARIO ALONGADO BLANCO EN PORCELANA SANITARIA"/>
    <n v="30181505"/>
    <s v="SELECCIÓN ABREVIADA SUBASTA INVERSA"/>
    <n v="2"/>
    <n v="10"/>
    <n v="10"/>
    <n v="2887393.5"/>
    <s v="UNIDAD"/>
    <s v="NO SOLICITADAS"/>
  </r>
  <r>
    <x v="5"/>
    <s v="204-4-9"/>
    <n v="10"/>
    <s v="MATERIALES DE CONSTRUCCION"/>
    <s v="SELLADO DE JUNTAS TIPO SIKA FLEX"/>
    <n v="31201606"/>
    <s v="SELECCIÓN ABREVIADA SUBASTA INVERSA"/>
    <n v="2"/>
    <n v="10"/>
    <n v="15"/>
    <n v="303176.25"/>
    <s v="TUBO"/>
    <s v="NO SOLICITADAS"/>
  </r>
  <r>
    <x v="5"/>
    <s v="204-4-9"/>
    <n v="10"/>
    <s v="MATERIALES DE CONSTRUCCION"/>
    <s v="SELLO LENGÜETA BAJO CONSUMO"/>
    <n v="40141615"/>
    <s v="SELECCIÓN ABREVIADA SUBASTA INVERSA"/>
    <n v="2"/>
    <n v="10"/>
    <n v="25"/>
    <n v="166025.25"/>
    <s v="UNIDAD"/>
    <s v="NO SOLICITADAS"/>
  </r>
  <r>
    <x v="5"/>
    <s v="204-4-9"/>
    <n v="10"/>
    <s v="MATERIALES DE CONSTRUCCION"/>
    <s v="MOSAICO VIDRIO NEGRO BLANCO 4 MM, 30X30 CM"/>
    <n v="60122600"/>
    <s v="SELECCIÓN ABREVIADA SUBASTA INVERSA"/>
    <n v="2"/>
    <n v="10"/>
    <n v="40"/>
    <n v="300288.8"/>
    <s v="UNIDAD"/>
    <s v="NO SOLICITADAS"/>
  </r>
  <r>
    <x v="5"/>
    <s v="204-4-9"/>
    <n v="10"/>
    <s v="MATERIALES DE CONSTRUCCION"/>
    <s v="WIN PLASTICO ESPAÑOL NEGRO MARMOLIZADO, 2,40M"/>
    <n v="30181600"/>
    <s v="SELECCIÓN ABREVIADA SUBASTA INVERSA"/>
    <n v="2"/>
    <n v="10"/>
    <n v="30"/>
    <n v="77959.5"/>
    <s v="UNIDAD"/>
    <s v="NO SOLICITADAS"/>
  </r>
  <r>
    <x v="5"/>
    <s v="204-4-9"/>
    <n v="16"/>
    <s v="MATERIALES DE CONSTRUCCION"/>
    <s v="PINTURA ARQUITECTONICA Y DECORATIVA ACRILICA DILUIBLE CON AGUA TIPO 1 DE COLOR BLANCO CON ACABADO MATE CUÑETE DE 5 GALONES"/>
    <n v="31211502"/>
    <s v="SELECCIÓN ABREVIADA SUBASTA INVERSA"/>
    <n v="2"/>
    <n v="10"/>
    <n v="14"/>
    <n v="1536093.3"/>
    <s v="CUÑETE"/>
    <s v="NO SOLICITADAS"/>
  </r>
  <r>
    <x v="5"/>
    <s v="204-4-9"/>
    <n v="16"/>
    <s v="MATERIALES DE CONSTRUCCION"/>
    <s v="PINTURA ARQUITECTONICA Y DECORATIVA ANTIBACTERIAL Y ANTIHONGOS, BAJO OLOR USO INTERIOR Y EXTERIOR X GALON"/>
    <n v="31211502"/>
    <s v="SELECCIÓN ABREVIADA SUBASTA INVERSA"/>
    <n v="2"/>
    <n v="10"/>
    <n v="19"/>
    <n v="1689702.68"/>
    <s v="GALON"/>
    <s v="NO SOLICITADAS"/>
  </r>
  <r>
    <x v="5"/>
    <s v="204-4-9"/>
    <n v="16"/>
    <s v="MATERIALES DE CONSTRUCCION"/>
    <s v="PINTURA ARQUITECTONICA Y DECORATIVA ESMALTE BRILLANTE ANOLOK CHAMPAÑA"/>
    <n v="31211501"/>
    <s v="SELECCIÓN ABREVIADA SUBASTA INVERSA"/>
    <n v="2"/>
    <n v="10"/>
    <n v="4"/>
    <n v="180173.36"/>
    <s v="GALON"/>
    <s v="NO SOLICITADAS"/>
  </r>
  <r>
    <x v="5"/>
    <s v="204-4-9"/>
    <n v="16"/>
    <s v="MATERIALES DE CONSTRUCCION"/>
    <s v="PINTURA ARQUITECTONICA Y DECORATIVA ESMALTE BRILLANTE COLOR BLANCO"/>
    <n v="31211501"/>
    <s v="SELECCIÓN ABREVIADA SUBASTA INVERSA"/>
    <n v="2"/>
    <n v="10"/>
    <n v="6"/>
    <n v="225216.72000000003"/>
    <s v="GALON"/>
    <s v="NO SOLICITADAS"/>
  </r>
  <r>
    <x v="5"/>
    <s v="204-4-9"/>
    <n v="16"/>
    <s v="MATERIALES DE CONSTRUCCION"/>
    <s v="PINTURA ARQUITECTONICA Y DECORATIVA ESMALTE BRILLANTE COLOR GRIS HUMO"/>
    <n v="31211501"/>
    <s v="SELECCIÓN ABREVIADA SUBASTA INVERSA"/>
    <n v="2"/>
    <n v="10"/>
    <n v="7"/>
    <n v="262752.84000000003"/>
    <s v="GALON"/>
    <s v="NO SOLICITADAS"/>
  </r>
  <r>
    <x v="5"/>
    <s v="204-4-9"/>
    <n v="16"/>
    <s v="MATERIALES DE CONSTRUCCION"/>
    <s v="PINTURA ARQUITECTONICA Y DECORATIVA ESMALTE BRILLANTE COLOR NEGRO"/>
    <n v="31211501"/>
    <s v="SELECCIÓN ABREVIADA SUBASTA INVERSA"/>
    <n v="2"/>
    <n v="10"/>
    <n v="7"/>
    <n v="262752.84000000003"/>
    <s v="GALON"/>
    <s v="NO SOLICITADAS"/>
  </r>
  <r>
    <x v="5"/>
    <s v="204-4-9"/>
    <n v="16"/>
    <s v="MATERIALES DE CONSTRUCCION"/>
    <s v="PINTURA BITUMINOSA REFLECTIVA CUÑETE X 5 GLN"/>
    <n v="31211501"/>
    <s v="SELECCIÓN ABREVIADA SUBASTA INVERSA"/>
    <n v="2"/>
    <n v="10"/>
    <n v="2"/>
    <n v="631537.64"/>
    <s v="CUÑETE"/>
    <s v="NO SOLICITADAS"/>
  </r>
  <r>
    <x v="5"/>
    <s v="204-4-9"/>
    <n v="16"/>
    <s v="MATERIALES DE CONSTRUCCION"/>
    <s v="PINTURA BITUMINOSA VERDE X CUÑETE 5 GALONES"/>
    <n v="31211519"/>
    <s v="SELECCIÓN ABREVIADA SUBASTA INVERSA"/>
    <n v="2"/>
    <n v="10"/>
    <n v="2"/>
    <n v="631537.64"/>
    <s v="CUÑETE"/>
    <s v="NO SOLICITADAS"/>
  </r>
  <r>
    <x v="5"/>
    <s v="204-4-9"/>
    <n v="16"/>
    <s v="MATERIALES DE CONSTRUCCION"/>
    <s v="PINTURA EPOXICA BLANCA + CATALIZADOR"/>
    <n v="31211519"/>
    <s v="SELECCIÓN ABREVIADA SUBASTA INVERSA"/>
    <n v="2"/>
    <n v="10"/>
    <n v="7"/>
    <n v="622166.29999999993"/>
    <s v="GALON"/>
    <s v="NO SOLICITADAS"/>
  </r>
  <r>
    <x v="5"/>
    <s v="204-4-9"/>
    <n v="16"/>
    <s v="MATERIALES DE CONSTRUCCION"/>
    <s v="PINTURA PARA DEMARCACION VIAL ALQUIDICA CON CAUCHO COLOR AMARILLA X 5 GALONES CON 52 % DE SOLIDOS"/>
    <n v="31211506"/>
    <s v="SELECCIÓN ABREVIADA SUBASTA INVERSA"/>
    <n v="2"/>
    <n v="10"/>
    <n v="7"/>
    <n v="1238196.33"/>
    <s v="CUÑETE"/>
    <s v="NO SOLICITADAS"/>
  </r>
  <r>
    <x v="5"/>
    <s v="204-4-9"/>
    <n v="16"/>
    <s v="MATERIALES DE CONSTRUCCION"/>
    <s v="PINTURA PARA DEMARCACION VIAL ALQUIDICA CON CAUCHO COLOR BLANCO X 5 GALONES CON 52 % DE SOLIDOS"/>
    <n v="31211506"/>
    <s v="SELECCIÓN ABREVIADA SUBASTA INVERSA"/>
    <n v="2"/>
    <n v="10"/>
    <n v="3"/>
    <n v="530655.57000000007"/>
    <s v="CUÑETE"/>
    <s v="NO SOLICITADAS"/>
  </r>
  <r>
    <x v="5"/>
    <s v="204-4-9"/>
    <n v="16"/>
    <s v="MATERIALES DE CONSTRUCCION"/>
    <s v="PINTURA VINILO ESPECIAL PARA FACHADAS USO EXTERIOR ACABADO MATE COLOR ARENA DESIERTO"/>
    <n v="31211502"/>
    <s v="SELECCIÓN ABREVIADA SUBASTA INVERSA"/>
    <n v="2"/>
    <n v="10"/>
    <n v="7"/>
    <n v="1394611.05"/>
    <s v="CUÑETE"/>
    <s v="NO SOLICITADAS"/>
  </r>
  <r>
    <x v="5"/>
    <s v="204-4-9"/>
    <n v="16"/>
    <s v="MATERIALES DE CONSTRUCCION"/>
    <s v="PINTURA VINILO ESPECIAL PARA FACHADAS USO EXTERIOR ACABADO MATE COLOR GRIS BASALTO"/>
    <n v="31211502"/>
    <s v="SELECCIÓN ABREVIADA SUBASTA INVERSA"/>
    <n v="2"/>
    <n v="10"/>
    <n v="3"/>
    <n v="597690.44999999995"/>
    <s v="CUÑETE"/>
    <s v="NO SOLICITADAS"/>
  </r>
  <r>
    <x v="5"/>
    <s v="204-4-9"/>
    <n v="16"/>
    <s v="MATERIALES DE CONSTRUCCION"/>
    <s v="PINTURA VINILO ESPECIAL PARA FACHADAS USO EXTERIOR ACABADO MATE COLOR NARANJA"/>
    <n v="31211502"/>
    <s v="SELECCIÓN ABREVIADA SUBASTA INVERSA"/>
    <n v="2"/>
    <n v="10"/>
    <n v="2"/>
    <n v="398460.3"/>
    <s v="CUÑETE"/>
    <s v="NO SOLICITADAS"/>
  </r>
  <r>
    <x v="5"/>
    <s v="204-4-9"/>
    <n v="16"/>
    <s v="MATERIALES DE CONSTRUCCION"/>
    <s v="PINTURA VINILO ESPECIAL PARA FACHADAS USO EXTERIOR ACABADO MATE COLOR ROJO COLONIAL CUÑETE X 5 GAL"/>
    <n v="31211502"/>
    <s v="SELECCIÓN ABREVIADA SUBASTA INVERSA"/>
    <n v="2"/>
    <n v="10"/>
    <n v="4"/>
    <n v="796920.6"/>
    <s v="CUÑETE"/>
    <s v="NO SOLICITADAS"/>
  </r>
  <r>
    <x v="5"/>
    <s v="204-4-9"/>
    <n v="16"/>
    <s v="MATERIALES DE CONSTRUCCION"/>
    <s v="PISO PORCELANICO BEIGE MARMOL 60X60"/>
    <n v="30161706"/>
    <s v="SELECCIÓN ABREVIADA SUBASTA INVERSA"/>
    <n v="2"/>
    <n v="10"/>
    <n v="50"/>
    <n v="1299327"/>
    <s v="METRO CUADRADO"/>
    <s v="NO SOLICITADAS"/>
  </r>
  <r>
    <x v="5"/>
    <s v="204-4-9"/>
    <n v="16"/>
    <s v="MATERIALES DE CONSTRUCCION"/>
    <s v="REGADERA POMA DUCHA ACABADO CROMADO"/>
    <n v="30181503"/>
    <s v="SELECCIÓN ABREVIADA SUBASTA INVERSA"/>
    <n v="2"/>
    <n v="10"/>
    <n v="15"/>
    <n v="391392"/>
    <s v="UNIDAD"/>
    <s v="NO SOLICITADAS"/>
  </r>
  <r>
    <x v="5"/>
    <s v="204-4-9"/>
    <n v="16"/>
    <s v="MATERIALES DE CONSTRUCCION"/>
    <s v="REGISTRO DE CORTINA EN BRONCE 1 1/2&quot;"/>
    <n v="30181701"/>
    <s v="SELECCIÓN ABREVIADA SUBASTA INVERSA"/>
    <n v="2"/>
    <n v="10"/>
    <n v="8"/>
    <n v="295669.12"/>
    <s v="UNIDAD"/>
    <s v="NO SOLICITADAS"/>
  </r>
  <r>
    <x v="5"/>
    <s v="204-4-9"/>
    <n v="16"/>
    <s v="MATERIALES DE CONSTRUCCION"/>
    <s v="REGISTRO DE CORTINA EN BRONCE 1&quot;"/>
    <n v="30181701"/>
    <s v="SELECCIÓN ABREVIADA SUBASTA INVERSA"/>
    <n v="2"/>
    <n v="10"/>
    <n v="8"/>
    <n v="207892.32"/>
    <s v="UNIDAD"/>
    <s v="NO SOLICITADAS"/>
  </r>
  <r>
    <x v="5"/>
    <s v="204-4-9"/>
    <n v="16"/>
    <s v="MATERIALES DE CONSTRUCCION"/>
    <s v="REGISTRO DE CORTINA EN BRONCE 1/2&quot;"/>
    <n v="30181701"/>
    <s v="SELECCIÓN ABREVIADA SUBASTA INVERSA"/>
    <n v="2"/>
    <n v="10"/>
    <n v="8"/>
    <n v="147834.56"/>
    <s v="UNIDAD"/>
    <s v="NO SOLICITADAS"/>
  </r>
  <r>
    <x v="5"/>
    <s v="204-4-9"/>
    <n v="16"/>
    <s v="MATERIALES DE CONSTRUCCION"/>
    <s v="REGISTRO DE CORTINA EN BRONCE 2&quot;"/>
    <n v="30181701"/>
    <s v="SELECCIÓN ABREVIADA SUBASTA INVERSA"/>
    <n v="2"/>
    <n v="10"/>
    <n v="8"/>
    <n v="360346.72"/>
    <s v="UNIDAD"/>
    <s v="NO SOLICITADAS"/>
  </r>
  <r>
    <x v="5"/>
    <s v="204-4-9"/>
    <n v="16"/>
    <s v="MATERIALES DE CONSTRUCCION"/>
    <s v="REGISTRO DE CORTINA EN BRONCE 3/4&quot;"/>
    <n v="30181701"/>
    <s v="SELECCIÓN ABREVIADA SUBASTA INVERSA"/>
    <n v="2"/>
    <n v="10"/>
    <n v="8"/>
    <n v="147834.56"/>
    <s v="UNIDAD"/>
    <s v="NO SOLICITADAS"/>
  </r>
  <r>
    <x v="5"/>
    <s v="204-4-9"/>
    <n v="16"/>
    <s v="MATERIALES DE CONSTRUCCION"/>
    <s v="REJILLA PLASTICA 3 X 2&quot;"/>
    <n v="30103202"/>
    <s v="SELECCIÓN ABREVIADA MENOR CUANTÍA"/>
    <n v="2"/>
    <n v="2"/>
    <n v="35"/>
    <n v="109143.65"/>
    <s v="UNIDAD"/>
    <s v="NO SOLICITADAS"/>
  </r>
  <r>
    <x v="5"/>
    <s v="204-4-9"/>
    <n v="16"/>
    <s v="MATERIALES DE CONSTRUCCION"/>
    <s v="REJILLA PLASTICA 4 X 3&quot;"/>
    <n v="30103202"/>
    <s v="SELECCIÓN ABREVIADA SUBASTA INVERSA"/>
    <n v="2"/>
    <n v="10"/>
    <n v="25"/>
    <n v="96727.75"/>
    <s v="UNIDAD"/>
    <s v="NO SOLICITADAS"/>
  </r>
  <r>
    <x v="5"/>
    <s v="204-4-9"/>
    <n v="16"/>
    <s v="MATERIALES DE CONSTRUCCION"/>
    <s v="SIFON BOTELLA LAVAMANOS"/>
    <n v="30181605"/>
    <s v="SELECCIÓN ABREVIADA SUBASTA INVERSA"/>
    <n v="2"/>
    <n v="10"/>
    <n v="8"/>
    <n v="120115.6"/>
    <s v="UNIDAD"/>
    <s v="NO SOLICITADAS"/>
  </r>
  <r>
    <x v="5"/>
    <s v="204-4-9"/>
    <n v="16"/>
    <s v="MATERIALES DE CONSTRUCCION"/>
    <s v="SIFON LAVAPLATOS EN PE"/>
    <n v="30181605"/>
    <s v="SELECCIÓN ABREVIADA SUBASTA INVERSA"/>
    <n v="2"/>
    <n v="10"/>
    <n v="9"/>
    <n v="179307.18"/>
    <s v="UNIDAD"/>
    <s v="NO SOLICITADAS"/>
  </r>
  <r>
    <x v="5"/>
    <s v="204-4-9"/>
    <n v="16"/>
    <s v="MATERIALES DE CONSTRUCCION"/>
    <s v="SILICONA TRANSPARENTE ANTIHONGOS TUBO X 300 ML"/>
    <n v="31201632"/>
    <s v="SELECCIÓN ABREVIADA SUBASTA INVERSA"/>
    <n v="2"/>
    <n v="10"/>
    <n v="41"/>
    <n v="390664.39999999997"/>
    <s v="UNIDAD"/>
    <s v="NO SOLICITADAS"/>
  </r>
  <r>
    <x v="5"/>
    <s v="204-4-9"/>
    <n v="16"/>
    <s v="MATERIALES DE CONSTRUCCION"/>
    <s v="SOLDADURA 60-13"/>
    <n v="39121436"/>
    <s v="SELECCIÓN ABREVIADA SUBASTA INVERSA"/>
    <n v="2"/>
    <n v="10"/>
    <n v="16"/>
    <n v="128440.48"/>
    <s v="KILOGRAMO"/>
    <s v="NO SOLICITADAS"/>
  </r>
  <r>
    <x v="5"/>
    <s v="204-4-9"/>
    <n v="16"/>
    <s v="MATERIALES DE CONSTRUCCION"/>
    <s v="SOLDADURA CPVC TIPO PESADO X 1/4"/>
    <n v="31201601"/>
    <s v="SELECCIÓN ABREVIADA SUBASTA INVERSA"/>
    <n v="2"/>
    <n v="10"/>
    <n v="3"/>
    <n v="39846.03"/>
    <s v="UNIDAD"/>
    <s v="NO SOLICITADAS"/>
  </r>
  <r>
    <x v="5"/>
    <s v="204-4-9"/>
    <n v="16"/>
    <s v="MATERIALES DE CONSTRUCCION"/>
    <s v="SOLDADURA PVC TIPO PESADO X 1/4"/>
    <n v="31201601"/>
    <s v="SELECCIÓN ABREVIADA SUBASTA INVERSA"/>
    <n v="2"/>
    <n v="10"/>
    <n v="15"/>
    <n v="467757.75"/>
    <s v="UNIDAD"/>
    <s v="NO SOLICITADAS"/>
  </r>
  <r>
    <x v="5"/>
    <s v="204-4-9"/>
    <n v="16"/>
    <s v="MATERIALES DE CONSTRUCCION"/>
    <s v="TEJA PLASTICA TRASLUCIDA TIPO ETERNIT NO. 10"/>
    <n v="30151500"/>
    <s v="SELECCIÓN ABREVIADA SUBASTA INVERSA"/>
    <n v="2"/>
    <n v="10"/>
    <n v="8"/>
    <n v="207892.32"/>
    <s v="UNIDAD"/>
    <s v="NO SOLICITADAS"/>
  </r>
  <r>
    <x v="5"/>
    <s v="204-4-9"/>
    <n v="16"/>
    <s v="MATERIALES DE CONSTRUCCION"/>
    <s v="TINNER CORRIENTE X GALON"/>
    <n v="31211604"/>
    <s v="SELECCIÓN ABREVIADA SUBASTA INVERSA"/>
    <n v="2"/>
    <n v="10"/>
    <n v="14"/>
    <n v="167975.92"/>
    <s v="GALON"/>
    <s v="NO SOLICITADAS"/>
  </r>
  <r>
    <x v="5"/>
    <s v="204-4-9"/>
    <n v="16"/>
    <s v="MATERIALES DE CONSTRUCCION"/>
    <s v="TORNILLO AUTOPERFORANTE 1&quot; X BOLSA DE 100"/>
    <n v="31161507"/>
    <s v="SELECCIÓN ABREVIADA SUBASTA INVERSA"/>
    <n v="2"/>
    <n v="10"/>
    <n v="7"/>
    <n v="16876.789999999997"/>
    <s v="UNIDAD"/>
    <s v="NO SOLICITADAS"/>
  </r>
  <r>
    <x v="5"/>
    <s v="204-4-9"/>
    <n v="16"/>
    <s v="MATERIALES DE CONSTRUCCION"/>
    <s v="TORNILLO PARA ESTRUCTURA DRYWALL PUNTA BROCA PAQUETE X 100 UNIDADES"/>
    <n v="31161500"/>
    <s v="SELECCIÓN ABREVIADA SUBASTA INVERSA"/>
    <n v="2"/>
    <n v="10"/>
    <n v="10"/>
    <n v="69297.399999999994"/>
    <s v="PAQUETE"/>
    <s v="NO SOLICITADAS"/>
  </r>
  <r>
    <x v="5"/>
    <s v="204-4-9"/>
    <n v="16"/>
    <s v="MATERIALES DE CONSTRUCCION"/>
    <s v="TORNILLO PARA TAPADO DE DRYWALL 1&quot; PAQUETE X 100"/>
    <n v="31161500"/>
    <s v="SELECCIÓN ABREVIADA SUBASTA INVERSA"/>
    <n v="2"/>
    <n v="10"/>
    <n v="11"/>
    <n v="32155.199999999997"/>
    <s v="PAQUETE"/>
    <s v="NO SOLICITADAS"/>
  </r>
  <r>
    <x v="5"/>
    <s v="204-4-9"/>
    <n v="16"/>
    <s v="MATERIALES DE CONSTRUCCION"/>
    <s v="TUBO EXTENSOR PARA DUCHA DE 40 CM"/>
    <n v="40171505"/>
    <s v="SELECCIÓN ABREVIADA SUBASTA INVERSA"/>
    <n v="2"/>
    <n v="10"/>
    <n v="10"/>
    <n v="144369.69999999998"/>
    <s v="UNIDAD"/>
    <s v="NO SOLICITADAS"/>
  </r>
  <r>
    <x v="5"/>
    <s v="204-4-9"/>
    <n v="16"/>
    <s v="MATERIALES DE CONSTRUCCION"/>
    <s v="VALVULA CHEQUE VERTICAL 1 1/2&quot;"/>
    <n v="40141608"/>
    <s v="SELECCIÓN ABREVIADA SUBASTA INVERSA"/>
    <n v="2"/>
    <n v="10"/>
    <n v="3"/>
    <n v="97016.430000000008"/>
    <s v="UNIDAD"/>
    <s v="NO SOLICITADAS"/>
  </r>
  <r>
    <x v="5"/>
    <s v="204-4-9"/>
    <n v="16"/>
    <s v="MATERIALES DE CONSTRUCCION"/>
    <s v="VALVULA CHEQUE VERTICAL 1&quot;"/>
    <n v="40141608"/>
    <s v="SELECCIÓN ABREVIADA SUBASTA INVERSA"/>
    <n v="2"/>
    <n v="10"/>
    <n v="3"/>
    <n v="90086.67"/>
    <s v="UNIDAD"/>
    <s v="NO SOLICITADAS"/>
  </r>
  <r>
    <x v="5"/>
    <s v="204-4-9"/>
    <n v="16"/>
    <s v="MATERIALES DE CONSTRUCCION"/>
    <s v="VALVULA CHEQUE VERTICAL 2&quot;"/>
    <n v="40141608"/>
    <s v="SELECCIÓN ABREVIADA SUBASTA INVERSA"/>
    <n v="2"/>
    <n v="10"/>
    <n v="2"/>
    <n v="98171.38"/>
    <s v="UNIDAD"/>
    <s v="NO SOLICITADAS"/>
  </r>
  <r>
    <x v="5"/>
    <s v="204-4-9"/>
    <n v="16"/>
    <s v="MATERIALES DE CONSTRUCCION"/>
    <s v="VALVULA CHEQUE VERTICAL 3/4&quot;"/>
    <n v="40141608"/>
    <s v="SELECCIÓN ABREVIADA SUBASTA INVERSA"/>
    <n v="2"/>
    <n v="10"/>
    <n v="3"/>
    <n v="77959.62"/>
    <s v="UNIDAD"/>
    <s v="NO SOLICITADAS"/>
  </r>
  <r>
    <x v="5"/>
    <s v="204-4-9"/>
    <n v="16"/>
    <s v="MATERIALES DE CONSTRUCCION"/>
    <s v="VARILLA CORRUGADA DE 1/2&quot; * 6 METROS 60 PSI"/>
    <n v="30102405"/>
    <s v="SELECCIÓN ABREVIADA SUBASTA INVERSA"/>
    <n v="2"/>
    <n v="10"/>
    <n v="15"/>
    <n v="181905.75"/>
    <s v="UNIDAD"/>
    <s v="NO SOLICITADAS"/>
  </r>
  <r>
    <x v="5"/>
    <s v="204-4-9"/>
    <n v="16"/>
    <s v="MATERIALES DE CONSTRUCCION"/>
    <s v="VASTAGO DUCHA EN COBRE CARTUCHO CERAMICO CIERRE RAPIDO"/>
    <n v="40141645"/>
    <s v="SELECCIÓN ABREVIADA SUBASTA INVERSA"/>
    <n v="2"/>
    <n v="10"/>
    <n v="17"/>
    <n v="638114.04"/>
    <s v="UNIDAD"/>
    <s v="NO SOLICITADAS"/>
  </r>
  <r>
    <x v="5"/>
    <s v="204-4-9"/>
    <n v="16"/>
    <s v="MATERIALES DE CONSTRUCCION"/>
    <s v="VIGUETA PARA ESTRUCTURA DRYWAL"/>
    <n v="30101706"/>
    <s v="SELECCIÓN ABREVIADA SUBASTA INVERSA"/>
    <n v="2"/>
    <n v="10"/>
    <n v="10"/>
    <n v="121773.5"/>
    <s v="UNIDAD"/>
    <s v="NO SOLICITADAS"/>
  </r>
  <r>
    <x v="5"/>
    <s v="204-4-12"/>
    <n v="10"/>
    <s v="MATERIALES REACTIVOS DE LABORATORIO Y QUÍMICOS"/>
    <s v="LIMPIADOR DE CONTACTOS"/>
    <n v="15121803"/>
    <s v="SELECCIÓN ABREVIADA SUBASTA INVERSA"/>
    <n v="2"/>
    <n v="6"/>
    <n v="35"/>
    <n v="2250500"/>
    <s v="TARRO"/>
    <s v="NO SOLICITADAS"/>
  </r>
  <r>
    <x v="5"/>
    <s v="204-4-12"/>
    <n v="10"/>
    <s v="MATERIALES REACTIVOS DE LABORATORIO Y QUÍMICOS"/>
    <s v="THREAD COMPOUND GRAPHITE &amp; PETROLATUM"/>
    <n v="31201600"/>
    <s v="SELECCIÓN ABREVIADA SUBASTA INVERSA"/>
    <n v="2"/>
    <n v="6"/>
    <n v="16"/>
    <n v="1028800"/>
    <s v="TARROS"/>
    <s v="NO SOLICITADAS"/>
  </r>
  <r>
    <x v="5"/>
    <s v="204-4-12"/>
    <n v="10"/>
    <s v="MATERIALES REACTIVOS DE LABORATORIO Y QUÍMICOS"/>
    <s v="ALCOHOL ISOPROPILICO"/>
    <n v="12352104"/>
    <s v="SELECCIÓN ABREVIADA SUBASTA INVERSA"/>
    <n v="2"/>
    <n v="6"/>
    <n v="4"/>
    <n v="11880000"/>
    <s v="CANECA X 55 GALONES"/>
    <s v="NO SOLICITADAS"/>
  </r>
  <r>
    <x v="5"/>
    <s v="204-4-12"/>
    <n v="10"/>
    <s v="MATERIALES REACTIVOS DE LABORATORIO Y QUÍMICOS"/>
    <s v="DESENGRASANTE DE RINES BIODEGRADABLE Y ANTICORROSIVO"/>
    <n v="47131821"/>
    <s v="SELECCIÓN ABREVIADA SUBASTA INVERSA"/>
    <n v="2"/>
    <n v="6"/>
    <n v="2"/>
    <n v="5940000"/>
    <s v="CANECA X 55 GALONES"/>
    <s v="NO SOLICITADAS"/>
  </r>
  <r>
    <x v="5"/>
    <s v="204-4-12"/>
    <n v="10"/>
    <s v="MATERIALES REACTIVOS DE LABORATORIO Y QUÍMICOS"/>
    <s v="DESENGRASANTE NO SOLVENTE T-91 "/>
    <n v="47131821"/>
    <s v="SELECCIÓN ABREVIADA SUBASTA INVERSA"/>
    <n v="2"/>
    <n v="6"/>
    <n v="90"/>
    <n v="14697000"/>
    <s v="UNIDAD"/>
    <s v="NO SOLICITADAS"/>
  </r>
  <r>
    <x v="5"/>
    <s v="204-4-12"/>
    <n v="10"/>
    <s v="MATERIALES REACTIVOS DE LABORATORIO Y QUÍMICOS"/>
    <s v="HEAVY-DUTY DEGREASER  HDX 01020"/>
    <n v="12191500"/>
    <s v="SELECCIÓN ABREVIADA SUBASTA INVERSA"/>
    <n v="2"/>
    <n v="6"/>
    <n v="5"/>
    <n v="222500"/>
    <s v="TARRO 19 ONZAS"/>
    <s v="NO SOLICITADAS"/>
  </r>
  <r>
    <x v="5"/>
    <s v="204-4-12"/>
    <n v="10"/>
    <s v="MATERIALES REACTIVOS DE LABORATORIO Y QUÍMICOS"/>
    <s v="REMOVEDOR DE GRASA Y LIMPIEZA GENERAL DE MOTORES"/>
    <n v="31211801"/>
    <s v="SELECCIÓN ABREVIADA SUBASTA INVERSA"/>
    <n v="2"/>
    <n v="6"/>
    <n v="5"/>
    <n v="15000000"/>
    <s v="CANECA X 55 GALONES"/>
    <s v="NO SOLICITADAS"/>
  </r>
  <r>
    <x v="5"/>
    <s v="204-4-12"/>
    <n v="10"/>
    <s v="MATERIALES REACTIVOS DE LABORATORIO Y QUÍMICOS"/>
    <s v="LIQUIDO PRESERVANTE"/>
    <n v="12352104"/>
    <s v="SELECCIÓN ABREVIADA SUBASTA INVERSA"/>
    <n v="2"/>
    <n v="6"/>
    <n v="1"/>
    <n v="1100000"/>
    <s v="CANECA X 55 GALONES"/>
    <s v="NO SOLICITADAS"/>
  </r>
  <r>
    <x v="5"/>
    <s v="204-4-12"/>
    <n v="10"/>
    <s v="MATERIALES REACTIVOS DE LABORATORIO Y QUÍMICOS"/>
    <s v="REMOVEDOR DE CARBON LIMPIADOR TIPO I"/>
    <n v="31211801"/>
    <s v="SELECCIÓN ABREVIADA SUBASTA INVERSA"/>
    <n v="2"/>
    <n v="6"/>
    <n v="60"/>
    <n v="5820000"/>
    <s v="GALON"/>
    <s v="NO SOLICITADAS"/>
  </r>
  <r>
    <x v="5"/>
    <s v="204-4-12"/>
    <n v="10"/>
    <s v="MATERIALES REACTIVOS DE LABORATORIO Y QUÍMICOS"/>
    <s v="LIQUIDO DESENGRASANTE DE MOTORES (DIELECTRICO)"/>
    <n v="15121520"/>
    <s v="SELECCIÓN ABREVIADA SUBASTA INVERSA"/>
    <n v="2"/>
    <n v="6"/>
    <n v="15"/>
    <n v="2227500"/>
    <s v="UNIDAD"/>
    <s v="NO SOLICITADAS"/>
  </r>
  <r>
    <x v="5"/>
    <s v="204-4-12"/>
    <n v="10"/>
    <s v="MATERIALES REACTIVOS DE LABORATORIO Y QUÍMICOS"/>
    <s v="ELECTRO CONTACT CLEANER 00416 (LIMPIADOR DE CONTACTOS ELECTRÓNICOS LIBRE DE CFC'S)"/>
    <n v="15121520"/>
    <s v="SELECCIÓN ABREVIADA SUBASTA INVERSA"/>
    <n v="2"/>
    <n v="6"/>
    <n v="6"/>
    <n v="267000"/>
    <s v="TARRO X 11 ONZAS "/>
    <s v="NO SOLICITADAS"/>
  </r>
  <r>
    <x v="5"/>
    <s v="204-4-12"/>
    <n v="10"/>
    <s v="MATERIALES REACTIVOS DE LABORATORIO Y QUÍMICOS"/>
    <s v="THINNER EXTRA FINO (55 GALONES)"/>
    <n v="31211600"/>
    <s v="SELECCIÓN ABREVIADA SUBASTA INVERSA"/>
    <n v="2"/>
    <n v="6"/>
    <n v="75"/>
    <n v="3712500"/>
    <s v="GALON "/>
    <s v="NO SOLICITADAS"/>
  </r>
  <r>
    <x v="5"/>
    <s v="204-4-12"/>
    <n v="10"/>
    <s v="MATERIALES REACTIVOS DE LABORATORIO Y QUÍMICOS"/>
    <s v="RESINA EPOKAST 1619A"/>
    <n v="13111000"/>
    <s v="SELECCIÓN ABREVIADA SUBASTA INVERSA"/>
    <n v="2"/>
    <n v="6"/>
    <n v="4"/>
    <n v="1980000"/>
    <s v="QUARTOS"/>
    <s v="NO SOLICITADAS"/>
  </r>
  <r>
    <x v="5"/>
    <s v="204-4-12"/>
    <n v="10"/>
    <s v="MATERIALES REACTIVOS DE LABORATORIO Y QUÍMICOS"/>
    <s v="RESINA 1404/3404"/>
    <n v="13111000"/>
    <s v="SELECCIÓN ABREVIADA SUBASTA INVERSA"/>
    <n v="2"/>
    <n v="6"/>
    <n v="23"/>
    <n v="5692500"/>
    <s v="TARRO"/>
    <s v="NO SOLICITADAS"/>
  </r>
  <r>
    <x v="5"/>
    <s v="204-4-12"/>
    <n v="10"/>
    <s v="MATERIALES REACTIVOS DE LABORATORIO Y QUÍMICOS"/>
    <s v="HYSOL 9320 NA"/>
    <n v="31201600"/>
    <s v="SELECCIÓN ABREVIADA SUBASTA INVERSA"/>
    <n v="2"/>
    <n v="6"/>
    <n v="4"/>
    <n v="1782000"/>
    <s v="TARRO"/>
    <s v="NO SOLICITADAS"/>
  </r>
  <r>
    <x v="5"/>
    <s v="204-4-12"/>
    <n v="10"/>
    <s v="MATERIALES REACTIVOS DE LABORATORIO Y QUÍMICOS"/>
    <s v="ACIDO SULFÚRICO DILUIDO PARA BATERIA DENSIDAD 1300"/>
    <n v="12352301"/>
    <s v="SELECCIÓN ABREVIADA SUBASTA INVERSA"/>
    <n v="2"/>
    <n v="6"/>
    <n v="1"/>
    <n v="198000"/>
    <s v="GALON "/>
    <s v="NO SOLICITADAS"/>
  </r>
  <r>
    <x v="5"/>
    <s v="204-4-12"/>
    <n v="10"/>
    <s v="MATERIALES REACTIVOS DE LABORATORIO Y QUÍMICOS"/>
    <s v="COMPRESSOR WASH, CLEANING COMPUND"/>
    <n v="12352200"/>
    <s v="SELECCIÓN ABREVIADA SUBASTA INVERSA"/>
    <n v="2"/>
    <n v="6"/>
    <n v="34"/>
    <n v="6732000"/>
    <s v="GALON "/>
    <s v="NO SOLICITADAS"/>
  </r>
  <r>
    <x v="5"/>
    <s v="204-4-12"/>
    <n v="10"/>
    <s v="MATERIALES REACTIVOS DE LABORATORIO Y QUÍMICOS"/>
    <s v="THREAD SEALANT  567 X 50 ML"/>
    <n v="31201600"/>
    <s v="SELECCIÓN ABREVIADA SUBASTA INVERSA"/>
    <n v="2"/>
    <n v="6"/>
    <n v="4"/>
    <n v="237600"/>
    <s v="UNIDAD"/>
    <s v="NO SOLICITADAS"/>
  </r>
  <r>
    <x v="5"/>
    <s v="204-4-12"/>
    <n v="10"/>
    <s v="MATERIALES REACTIVOS DE LABORATORIO Y QUÍMICOS"/>
    <s v="FLEXI GLASS"/>
    <n v="11162100"/>
    <s v="SELECCIÓN ABREVIADA SUBASTA INVERSA"/>
    <n v="2"/>
    <n v="6"/>
    <n v="20"/>
    <n v="16830000"/>
    <s v="LAMINAS"/>
    <s v="NO SOLICITADAS"/>
  </r>
  <r>
    <x v="5"/>
    <s v="204-4-12"/>
    <n v="10"/>
    <s v="MATERIALES REACTIVOS DE LABORATORIO Y QUÍMICOS"/>
    <s v="METHYL-ETHYL-KETONE MEK"/>
    <n v="12352100"/>
    <s v="SELECCIÓN ABREVIADA SUBASTA INVERSA"/>
    <n v="2"/>
    <n v="6"/>
    <n v="3"/>
    <n v="118800"/>
    <s v="GALON"/>
    <s v="NO SOLICITADAS"/>
  </r>
  <r>
    <x v="5"/>
    <s v="204-4-12"/>
    <n v="10"/>
    <s v="MATERIALES REACTIVOS DE LABORATORIO Y QUÍMICOS"/>
    <s v="SEALING COMPOUND PR1005L"/>
    <n v="31201600"/>
    <s v="SELECCIÓN ABREVIADA SUBASTA INVERSA"/>
    <n v="2"/>
    <n v="6"/>
    <n v="2"/>
    <n v="990000"/>
    <s v="PINTA"/>
    <s v="NO SOLICITADAS"/>
  </r>
  <r>
    <x v="5"/>
    <s v="204-4-12"/>
    <n v="10"/>
    <s v="MATERIALES REACTIVOS DE LABORATORIO Y QUÍMICOS"/>
    <s v="SEALING COMPOUND PR1422B1/2"/>
    <n v="31201600"/>
    <s v="SELECCIÓN ABREVIADA SUBASTA INVERSA"/>
    <n v="2"/>
    <n v="6"/>
    <n v="1"/>
    <n v="445500"/>
    <s v="PINTA"/>
    <s v="NO SOLICITADAS"/>
  </r>
  <r>
    <x v="5"/>
    <s v="204-4-12"/>
    <n v="10"/>
    <s v="MATERIALES REACTIVOS DE LABORATORIO Y QUÍMICOS"/>
    <s v="SEALING COMPOUND PR1428B1/2"/>
    <n v="31201600"/>
    <s v="SELECCIÓN ABREVIADA SUBASTA INVERSA"/>
    <n v="2"/>
    <n v="6"/>
    <n v="1"/>
    <n v="495000"/>
    <s v="PINTA"/>
    <s v="NO SOLICITADAS"/>
  </r>
  <r>
    <x v="5"/>
    <s v="204-4-12"/>
    <n v="10"/>
    <s v="MATERIALES REACTIVOS DE LABORATORIO Y QUÍMICOS"/>
    <s v="SEALING COMPOUND PR1440A1/2"/>
    <n v="31201600"/>
    <s v="SELECCIÓN ABREVIADA SUBASTA INVERSA"/>
    <n v="2"/>
    <n v="6"/>
    <n v="8"/>
    <n v="3168000"/>
    <s v="PINTA"/>
    <s v="NO SOLICITADAS"/>
  </r>
  <r>
    <x v="5"/>
    <s v="204-4-12"/>
    <n v="10"/>
    <s v="MATERIALES REACTIVOS DE LABORATORIO Y QUÍMICOS"/>
    <s v="SEALING COMPOUND PR1440B1/2"/>
    <n v="31201600"/>
    <s v="SELECCIÓN ABREVIADA SUBASTA INVERSA"/>
    <n v="2"/>
    <n v="6"/>
    <n v="42"/>
    <n v="16632000"/>
    <s v="PINTA"/>
    <s v="NO SOLICITADAS"/>
  </r>
  <r>
    <x v="5"/>
    <s v="204-4-12"/>
    <n v="10"/>
    <s v="MATERIALES REACTIVOS DE LABORATORIO Y QUÍMICOS"/>
    <s v="SEALING COMPOUND PR1828B1/2"/>
    <n v="31201600"/>
    <s v="SELECCIÓN ABREVIADA SUBASTA INVERSA"/>
    <n v="2"/>
    <n v="6"/>
    <n v="25"/>
    <n v="14850000"/>
    <s v="PINTA"/>
    <s v="NO SOLICITADAS"/>
  </r>
  <r>
    <x v="5"/>
    <s v="204-4-12"/>
    <n v="10"/>
    <s v="MATERIALES REACTIVOS DE LABORATORIO Y QUÍMICOS"/>
    <s v="SEALING COMPOUND PR1829B1/2"/>
    <n v="31201600"/>
    <s v="SELECCIÓN ABREVIADA SUBASTA INVERSA"/>
    <n v="2"/>
    <n v="6"/>
    <n v="1"/>
    <n v="59400"/>
    <s v="PINTA"/>
    <s v="NO SOLICITADAS"/>
  </r>
  <r>
    <x v="5"/>
    <s v="204-4-12"/>
    <n v="10"/>
    <s v="MATERIALES REACTIVOS DE LABORATORIO Y QUÍMICOS"/>
    <s v="SEALING COMPOUND PS870B1/2"/>
    <n v="31201600"/>
    <s v="SELECCIÓN ABREVIADA SUBASTA INVERSA"/>
    <n v="2"/>
    <n v="6"/>
    <n v="1"/>
    <n v="367300"/>
    <s v="PINTA"/>
    <s v="NO SOLICITADAS"/>
  </r>
  <r>
    <x v="5"/>
    <s v="204-4-12"/>
    <n v="10"/>
    <s v="MATERIALES REACTIVOS DE LABORATORIO Y QUÍMICOS"/>
    <s v="NITROGENO GASEOSO"/>
    <n v="12141903"/>
    <s v="MÍNIMA CUANTÍA"/>
    <n v="2"/>
    <n v="6"/>
    <n v="1"/>
    <n v="5000000"/>
    <s v="METRO CUBICO"/>
    <s v="NO SOLICITADAS"/>
  </r>
  <r>
    <x v="5"/>
    <s v="204-4-12"/>
    <n v="10"/>
    <s v="MATERIALES REACTIVOS DE LABORATORIO Y QUÍMICOS"/>
    <s v="NITROGENO GASEOSO"/>
    <n v="12141903"/>
    <s v="MÍNIMA CUANTÍA"/>
    <n v="2"/>
    <n v="6"/>
    <n v="1"/>
    <n v="11666666"/>
    <s v="METRO CUBICO"/>
    <s v="NO SOLICITADAS"/>
  </r>
  <r>
    <x v="5"/>
    <s v="204-4-12"/>
    <n v="10"/>
    <s v="MATERIALES REACTIVOS DE LABORATORIO Y QUÍMICOS"/>
    <s v="OXIGENO GASEOSO GRADO ABO"/>
    <n v="12141904"/>
    <s v="MÍNIMA CUANTÍA"/>
    <n v="2"/>
    <n v="6"/>
    <n v="1"/>
    <n v="11666667"/>
    <s v="METRO CUBICO"/>
    <s v="NO SOLICITADAS"/>
  </r>
  <r>
    <x v="5"/>
    <s v="204-4-12"/>
    <n v="10"/>
    <s v="MATERIALES REACTIVOS DE LABORATORIO Y QUÍMICOS"/>
    <s v="OXIGENO GASEOSO GRADO ABO "/>
    <n v="12141904"/>
    <s v="MÍNIMA CUANTÍA"/>
    <n v="2"/>
    <n v="6"/>
    <n v="1"/>
    <n v="5000000"/>
    <s v="METRO CUBICO"/>
    <s v="NO SOLICITADAS"/>
  </r>
  <r>
    <x v="5"/>
    <s v="204-4-12"/>
    <n v="10"/>
    <s v="MATERIALES REACTIVOS DE LABORATORIO Y QUÍMICOS"/>
    <s v="OXIGENO LIQUIDO"/>
    <n v="12141904"/>
    <s v="MÍNIMA CUANTÍA"/>
    <n v="2"/>
    <n v="6"/>
    <n v="1"/>
    <n v="5000000"/>
    <s v="METRO CUBICO"/>
    <s v="NO SOLICITADAS"/>
  </r>
  <r>
    <x v="5"/>
    <s v="204-4-12"/>
    <n v="10"/>
    <s v="MATERIALES REACTIVOS DE LABORATORIO Y QUÍMICOS"/>
    <s v="OXIGENO LIQUIDO"/>
    <n v="12141904"/>
    <s v="MÍNIMA CUANTÍA"/>
    <n v="2"/>
    <n v="6"/>
    <n v="1"/>
    <n v="12622518"/>
    <s v="METRO CUBICO"/>
    <s v="NO SOLICITADAS"/>
  </r>
  <r>
    <x v="5"/>
    <s v="204-4-12"/>
    <n v="10"/>
    <s v="MATERIALES REACTIVOS DE LABORATORIO Y QUÍMICOS"/>
    <s v="MAG CHEM"/>
    <n v="31211801"/>
    <s v="MÍNIMA CUANTÍA"/>
    <n v="7"/>
    <n v="5"/>
    <n v="1"/>
    <n v="10000000"/>
    <s v="GALON"/>
    <s v="NO SOLICITADAS"/>
  </r>
  <r>
    <x v="5"/>
    <s v="204-4-12"/>
    <n v="10"/>
    <s v="MATERIALES REACTIVOS DE LABORATORIO Y QUÍMICOS"/>
    <s v="TURCO"/>
    <n v="31211801"/>
    <s v="MÍNIMA CUANTÍA"/>
    <n v="7"/>
    <n v="5"/>
    <n v="1"/>
    <n v="10000000"/>
    <s v="GALON"/>
    <s v="NO SOLICITADAS"/>
  </r>
  <r>
    <x v="5"/>
    <s v="204-4-12"/>
    <n v="10"/>
    <s v="MATERIALES REACTIVOS DE LABORATORIO Y QUÍMICOS"/>
    <s v="IMPREVISTOS POR SOBRANTES GRUTE"/>
    <n v="25171901"/>
    <s v="MÍNIMA CUANTÍA"/>
    <n v="1"/>
    <n v="6"/>
    <n v="1"/>
    <n v="26100"/>
    <s v="GLOBAL"/>
    <s v=""/>
  </r>
  <r>
    <x v="5"/>
    <s v="204-4-12"/>
    <n v="10"/>
    <s v="MATERIALES REACTIVOS DE LABORATORIO Y QUÍMICOS"/>
    <s v="NITROGENO GASEOSO AMARRE"/>
    <n v="12141903"/>
    <s v="MÍNIMA CUANTÍA"/>
    <n v="2"/>
    <n v="6"/>
    <n v="1"/>
    <n v="333333"/>
    <s v="METRO CUBICO"/>
    <s v="NO SOLICITADAS"/>
  </r>
  <r>
    <x v="5"/>
    <s v="204-4-12"/>
    <n v="10"/>
    <s v="MATERIALES REACTIVOS DE LABORATORIO Y QUÍMICOS"/>
    <s v="OXIGENO GASEOSO GRADO ABO AMARRE"/>
    <n v="12141904"/>
    <s v="MÍNIMA CUANTÍA"/>
    <n v="2"/>
    <n v="6"/>
    <n v="1"/>
    <n v="333333"/>
    <s v="METRO CUBICO"/>
    <s v="NO SOLICITADAS"/>
  </r>
  <r>
    <x v="5"/>
    <s v="204-4-12"/>
    <n v="10"/>
    <s v="MATERIALES REACTIVOS DE LABORATORIO Y QUÍMICOS"/>
    <s v="OXIGENO LIQUIDO AMARRE"/>
    <n v="12141904"/>
    <s v="MÍNIMA CUANTÍA"/>
    <n v="2"/>
    <n v="6"/>
    <n v="1"/>
    <n v="333333"/>
    <s v="METRO CUBICO"/>
    <s v="NO SOLICITADAS"/>
  </r>
  <r>
    <x v="5"/>
    <s v="204-4-15"/>
    <n v="10"/>
    <s v="PAPELERIA, UTILES DE ESCRITORIO Y OFICINA"/>
    <s v="DATA CARD 536797-002 PRINT RIBBON FOR SERIE 535000-003"/>
    <n v="44103112"/>
    <s v="SELÉCCION ABREVIADA - ACUERDO MARCO"/>
    <n v="2"/>
    <n v="1"/>
    <n v="4"/>
    <n v="1644732.32"/>
    <s v="UNIDAD"/>
    <s v="NO SOLICITADAS"/>
  </r>
  <r>
    <x v="5"/>
    <s v="204-4-15"/>
    <n v="10"/>
    <s v="PAPELERIA, UTILES DE ESCRITORIO Y OFICINA"/>
    <s v="HP CH561HL HP 122 BLACK INK CARTRIDGE "/>
    <n v="44103105"/>
    <s v="SELÉCCION ABREVIADA - ACUERDO MARCO"/>
    <n v="2"/>
    <n v="1"/>
    <n v="2"/>
    <n v="892579.53960000002"/>
    <s v="UNIDAD"/>
    <s v="NO SOLICITADAS"/>
  </r>
  <r>
    <x v="5"/>
    <s v="204-4-15"/>
    <n v="10"/>
    <s v="PAPELERIA, UTILES DE ESCRITORIO Y OFICINA"/>
    <s v="HP CH562HL HP 122 TRI-CLOR INK CARTRIDGE"/>
    <n v="44103105"/>
    <s v="SELÉCCION ABREVIADA - ACUERDO MARCO"/>
    <n v="2"/>
    <n v="1"/>
    <n v="2"/>
    <n v="569722.18660000002"/>
    <s v="UNIDAD"/>
    <s v="NO SOLICITADAS"/>
  </r>
  <r>
    <x v="5"/>
    <s v="204-4-15"/>
    <n v="10"/>
    <s v="PAPELERIA, UTILES DE ESCRITORIO Y OFICINA"/>
    <s v="HP C8061X HP 61X C8061X BLACK HIGH YIELD ORIGINAL LASERJET TONER CARTRIDGE "/>
    <n v="44103103"/>
    <s v="SELÉCCION ABREVIADA - ACUERDO MARCO"/>
    <n v="2"/>
    <n v="1"/>
    <n v="3"/>
    <n v="1452906.9617999999"/>
    <s v="UNIDAD"/>
    <s v="NO SOLICITADAS"/>
  </r>
  <r>
    <x v="5"/>
    <s v="204-4-15"/>
    <n v="10"/>
    <s v="PAPELERIA, UTILES DE ESCRITORIO Y OFICINA"/>
    <s v="HP CB436A HP 36A CB436A BLACK ORIGINAL LASERJET TONER CARTRIDGE      "/>
    <n v="44103103"/>
    <s v="SELÉCCION ABREVIADA - ACUERDO MARCO"/>
    <n v="2"/>
    <n v="1"/>
    <n v="2"/>
    <n v="1185848.8278000001"/>
    <s v="UNIDAD"/>
    <s v="NO SOLICITADAS"/>
  </r>
  <r>
    <x v="5"/>
    <s v="204-4-15"/>
    <n v="10"/>
    <s v="PAPELERIA, UTILES DE ESCRITORIO Y OFICINA"/>
    <s v="HP CC364A HP 64A CC364A BLACK ORIGINAL LASERJET TONER CARTRIDGE  "/>
    <n v="44103103"/>
    <s v="SELÉCCION ABREVIADA - ACUERDO MARCO"/>
    <n v="2"/>
    <n v="1"/>
    <n v="3"/>
    <n v="334860.46649999998"/>
    <s v="UNIDAD"/>
    <s v="NO SOLICITADAS"/>
  </r>
  <r>
    <x v="5"/>
    <s v="204-4-15"/>
    <n v="10"/>
    <s v="PAPELERIA, UTILES DE ESCRITORIO Y OFICINA"/>
    <s v="HP CE390A HP 90A CE390A BLACK ORIGINAL LASERJET TONER CARTRIDGE"/>
    <n v="44103103"/>
    <s v="SELÉCCION ABREVIADA - ACUERDO MARCO"/>
    <n v="2"/>
    <n v="1"/>
    <n v="2"/>
    <n v="482918.6005"/>
    <s v="UNIDAD"/>
    <s v="NO SOLICITADAS"/>
  </r>
  <r>
    <x v="5"/>
    <s v="204-4-15"/>
    <n v="10"/>
    <s v="PAPELERIA, UTILES DE ESCRITORIO Y OFICINA"/>
    <s v="HP CE410A HP 305A CE410A BLACK ORIGINAL LASERJET TONER CARTRIDGE   "/>
    <n v="44103103"/>
    <s v="SELÉCCION ABREVIADA - ACUERDO MARCO"/>
    <n v="2"/>
    <n v="1"/>
    <n v="1"/>
    <n v="458011.62679999997"/>
    <s v="UNIDAD"/>
    <s v="NO SOLICITADAS"/>
  </r>
  <r>
    <x v="5"/>
    <s v="204-4-15"/>
    <n v="10"/>
    <s v="PAPELERIA, UTILES DE ESCRITORIO Y OFICINA"/>
    <s v="HP CE411A HP 305A CE411A CYAN ORIGINAL LASERJET TONER CARTRIDGE   "/>
    <n v="44103103"/>
    <s v="SELÉCCION ABREVIADA - ACUERDO MARCO"/>
    <n v="2"/>
    <n v="1"/>
    <n v="1"/>
    <n v="459395.3469"/>
    <s v="UNIDAD"/>
    <s v="NO SOLICITADAS"/>
  </r>
  <r>
    <x v="5"/>
    <s v="204-4-15"/>
    <n v="10"/>
    <s v="PAPELERIA, UTILES DE ESCRITORIO Y OFICINA"/>
    <s v="HP CE412A HP 305A CE412A YELLOW ORIGINAL LASERJET TONER CARTRIDGE   "/>
    <n v="44103103"/>
    <s v="SELÉCCION ABREVIADA - ACUERDO MARCO"/>
    <n v="2"/>
    <n v="1"/>
    <n v="1"/>
    <n v="2415976.7464000001"/>
    <s v="UNIDAD"/>
    <s v="NO SOLICITADAS"/>
  </r>
  <r>
    <x v="5"/>
    <s v="204-4-15"/>
    <n v="10"/>
    <s v="PAPELERIA, UTILES DE ESCRITORIO Y OFICINA"/>
    <s v="HP CE413A HP 305A CE413A MAGENTA ORIGINAL LASERJET TONER CARTRIDGE   "/>
    <n v="44103103"/>
    <s v="SELÉCCION ABREVIADA - ACUERDO MARCO"/>
    <n v="2"/>
    <n v="1"/>
    <n v="1"/>
    <n v="2420127.9186"/>
    <s v="UNIDAD"/>
    <s v="NO SOLICITADAS"/>
  </r>
  <r>
    <x v="5"/>
    <s v="204-4-15"/>
    <n v="10"/>
    <s v="PAPELERIA, UTILES DE ESCRITORIO Y OFICINA"/>
    <s v="HP CF281A HP 81A CF281A BLACK ORIGINAL LASERJET TONER CARTRIDGE "/>
    <n v="44103103"/>
    <s v="SELÉCCION ABREVIADA - ACUERDO MARCO"/>
    <n v="2"/>
    <n v="1"/>
    <n v="4"/>
    <n v="2782109.2823999999"/>
    <s v="UNIDAD"/>
    <s v="NO SOLICITADAS"/>
  </r>
  <r>
    <x v="5"/>
    <s v="204-4-15"/>
    <n v="10"/>
    <s v="PAPELERIA, UTILES DE ESCRITORIO Y OFICINA"/>
    <s v="HP Q5942X HP 42X Q5942X BLACK HIGH YIELD ORIGINAL LASERJET TONER CARTRIDGE  "/>
    <n v="44103103"/>
    <s v="SELÉCCION ABREVIADA - ACUERDO MARCO"/>
    <n v="2"/>
    <n v="1"/>
    <n v="3"/>
    <n v="696011.62679999997"/>
    <s v="UNIDAD"/>
    <s v="NO SOLICITADAS"/>
  </r>
  <r>
    <x v="5"/>
    <s v="204-4-15"/>
    <n v="10"/>
    <s v="PAPELERIA, UTILES DE ESCRITORIO Y OFICINA"/>
    <s v="HP Q5945A HP 45A Q5945A BLACK ORIGINAL LASERJET TONER CARTRIDGE "/>
    <n v="44103103"/>
    <s v="SELÉCCION ABREVIADA - ACUERDO MARCO"/>
    <n v="2"/>
    <n v="1"/>
    <n v="4"/>
    <n v="1106976.7464000001"/>
    <s v="UNIDAD"/>
    <s v="NO SOLICITADAS"/>
  </r>
  <r>
    <x v="5"/>
    <s v="204-4-15"/>
    <n v="10"/>
    <s v="PAPELERIA, UTILES DE ESCRITORIO Y OFICINA"/>
    <s v="HP Q5949A HP 49A Q5949A BLACK ORIGINAL LASERJET TONER CARTRIDGE  "/>
    <n v="44103103"/>
    <s v="SELÉCCION ABREVIADA - ACUERDO MARCO"/>
    <n v="2"/>
    <n v="1"/>
    <n v="2"/>
    <n v="2266534.8804000001"/>
    <s v="UNIDAD"/>
    <s v="NO SOLICITADAS"/>
  </r>
  <r>
    <x v="5"/>
    <s v="204-4-15"/>
    <n v="10"/>
    <s v="PAPELERIA, UTILES DE ESCRITORIO Y OFICINA"/>
    <s v="HP Q6511X HP 11X Q6511X BLACK HIGH YIELD ORIGINAL LASERJET TONER CARTRIDGE "/>
    <n v="44103103"/>
    <s v="SELÉCCION ABREVIADA - ACUERDO MARCO"/>
    <n v="2"/>
    <n v="1"/>
    <n v="2"/>
    <n v="1044017.4402"/>
    <s v="UNIDAD"/>
    <s v="NO SOLICITADAS"/>
  </r>
  <r>
    <x v="5"/>
    <s v="204-4-15"/>
    <n v="10"/>
    <s v="PAPELERIA, UTILES DE ESCRITORIO Y OFICINA"/>
    <s v="HP Q7551X HP 51X Q7551X BLACK HIGH YIELD ORIGINAL LASERJET TONER CARTRIDGE"/>
    <n v="44103103"/>
    <s v="SELÉCCION ABREVIADA - ACUERDO MARCO"/>
    <n v="2"/>
    <n v="1"/>
    <n v="3"/>
    <n v="88558.134000000005"/>
    <s v="UNIDAD"/>
    <s v="NO SOLICITADAS"/>
  </r>
  <r>
    <x v="5"/>
    <s v="204-4-15"/>
    <n v="10"/>
    <s v="PAPELERIA, UTILES DE ESCRITORIO Y OFICINA"/>
    <s v="HP Q7553A HP 53A Q7553A BLACK ORIGINAL LASERJET TONER CARTRIDGE      "/>
    <n v="44103103"/>
    <s v="SELÉCCION ABREVIADA - ACUERDO MARCO"/>
    <n v="2"/>
    <n v="1"/>
    <n v="3"/>
    <n v="107930.23919999998"/>
    <s v="UNIDAD"/>
    <s v="NO SOLICITADAS"/>
  </r>
  <r>
    <x v="5"/>
    <s v="204-4-15"/>
    <n v="10"/>
    <s v="PAPELERIA, UTILES DE ESCRITORIO Y OFICINA"/>
    <s v="KYOCERA TK-3102 NEGRO"/>
    <n v="44103103"/>
    <s v="SELÉCCION ABREVIADA - ACUERDO MARCO"/>
    <n v="2"/>
    <n v="1"/>
    <n v="2"/>
    <n v="499562"/>
    <s v="UNIDAD"/>
    <s v="NO SOLICITADAS"/>
  </r>
  <r>
    <x v="5"/>
    <s v="204-4-15"/>
    <n v="10"/>
    <s v="PAPELERIA, UTILES DE ESCRITORIO Y OFICINA"/>
    <s v="LEXMARK 52D4H00 BLACK TONER CARTRIDGE - HIGH CAPACITYMS810- MS811 -MS812 "/>
    <n v="44103103"/>
    <s v="SELÉCCION ABREVIADA - ACUERDO MARCO"/>
    <n v="2"/>
    <n v="1"/>
    <n v="9"/>
    <n v="5715193.5791999996"/>
    <s v="UNIDAD"/>
    <s v="NO SOLICITADAS"/>
  </r>
  <r>
    <x v="5"/>
    <s v="204-4-15"/>
    <n v="10"/>
    <s v="PAPELERIA, UTILES DE ESCRITORIO Y OFICINA"/>
    <s v="LEXMARK 64018HL HIGH YIELD RETURN PROGRAM PRINT CARTRIDGET64X "/>
    <n v="44103103"/>
    <s v="SELÉCCION ABREVIADA - ACUERDO MARCO"/>
    <n v="2"/>
    <n v="1"/>
    <n v="10"/>
    <n v="8211000"/>
    <s v="UNIDAD"/>
    <s v="NO SOLICITADAS"/>
  </r>
  <r>
    <x v="5"/>
    <s v="204-4-15"/>
    <n v="10"/>
    <s v="PAPELERIA, UTILES DE ESCRITORIO Y OFICINA"/>
    <s v="LEXMARK T650H11L T650- T652- T654 - T656 HIGH YIELD RETURN PROGRAM PRINT CARTRIDGET650 -  T652 -  T654 - T656"/>
    <n v="44103103"/>
    <s v="SELÉCCION ABREVIADA - ACUERDO MARCO"/>
    <n v="2"/>
    <n v="1"/>
    <n v="10"/>
    <n v="10948000"/>
    <s v="UNIDAD"/>
    <s v="NO SOLICITADAS"/>
  </r>
  <r>
    <x v="5"/>
    <s v="204-4-15"/>
    <n v="10"/>
    <s v="PAPELERIA, UTILES DE ESCRITORIO Y OFICINA"/>
    <s v="RICOH 841346 NEGRO MP 4500/3500"/>
    <n v="44103103"/>
    <s v="SELÉCCION ABREVIADA - ACUERDO MARCO"/>
    <n v="2"/>
    <n v="1"/>
    <n v="3"/>
    <n v="708645"/>
    <s v="UNIDAD"/>
    <s v="NO SOLICITADAS"/>
  </r>
  <r>
    <x v="5"/>
    <s v="204-4-15"/>
    <n v="10"/>
    <s v="PAPELERIA, UTILES DE ESCRITORIO Y OFICINA"/>
    <s v="RICOH LANIER TYPE 1170D NEGRO"/>
    <n v="44103103"/>
    <s v="SELÉCCION ABREVIADA - ACUERDO MARCO"/>
    <n v="2"/>
    <n v="1"/>
    <n v="1"/>
    <n v="89607"/>
    <s v="UNIDAD"/>
    <s v="NO SOLICITADAS"/>
  </r>
  <r>
    <x v="5"/>
    <s v="204-4-15"/>
    <n v="10"/>
    <s v="PAPELERIA, UTILES DE ESCRITORIO Y OFICINA"/>
    <s v="SHARP AL 1000 TONER SHARP AL100TD AL-1000-1010-1020-1041-1200-1220-1250-1521-1540-2040TD FOTOC "/>
    <n v="44103103"/>
    <s v="SELÉCCION ABREVIADA - ACUERDO MARCO"/>
    <n v="2"/>
    <n v="1"/>
    <n v="1"/>
    <n v="318680.8098999983"/>
    <s v="UNIDAD"/>
    <s v="NO SOLICITADAS"/>
  </r>
  <r>
    <x v="5"/>
    <s v="204-4-15"/>
    <n v="10"/>
    <s v="PAPELERIA, UTILES DE ESCRITORIO Y OFICINA"/>
    <s v="SHARP AR016LT 5015 TONER SHARP AR016LT 5015 DIGITAL MULTIFUNCIONAL"/>
    <n v="44103103"/>
    <s v="SELÉCCION ABREVIADA - ACUERDO MARCO"/>
    <n v="2"/>
    <n v="1"/>
    <n v="2"/>
    <n v="360922.24"/>
    <s v="UNIDAD"/>
    <s v="NO SOLICITADAS"/>
  </r>
  <r>
    <x v="5"/>
    <s v="204-4-15"/>
    <n v="10"/>
    <s v="PAPELERIA, UTILES DE ESCRITORIO Y OFICINA"/>
    <s v="SHARP AR270NT TONER SHARP AR270NT-AR310NT AR235-275-M235-237-277 NEGRO 25.000 PAG ALTO REND."/>
    <n v="44103103"/>
    <s v="SELÉCCION ABREVIADA - ACUERDO MARCO"/>
    <n v="2"/>
    <n v="1"/>
    <n v="4"/>
    <n v="1230769.3999999999"/>
    <s v="UNIDAD"/>
    <s v="NO SOLICITADAS"/>
  </r>
  <r>
    <x v="5"/>
    <s v="204-4-17"/>
    <n v="10"/>
    <s v="PRODUCTOS DE ASEO Y LIMPIEZA"/>
    <s v="AMBIENTADOR 1   GALON X 3750 CC"/>
    <n v="47131800"/>
    <s v="SELÉCCION ABREVIADA - ACUERDO MARCO"/>
    <n v="2"/>
    <n v="7"/>
    <n v="200"/>
    <n v="1329088"/>
    <s v="GALON"/>
    <s v="NO SOLICITADAS"/>
  </r>
  <r>
    <x v="5"/>
    <s v="204-4-17"/>
    <n v="10"/>
    <s v="PRODUCTOS DE ASEO Y LIMPIEZA"/>
    <s v="AMBIENTADOR 2    LIQUIDO EN AEROSOL X 400 CC TARRO"/>
    <n v="47131800"/>
    <s v="SELÉCCION ABREVIADA - ACUERDO MARCO"/>
    <n v="2"/>
    <n v="7"/>
    <n v="360"/>
    <n v="1565730"/>
    <s v="UNIDAD"/>
    <s v="NO SOLICITADAS"/>
  </r>
  <r>
    <x v="5"/>
    <s v="204-4-17"/>
    <n v="10"/>
    <s v="PRODUCTOS DE ASEO Y LIMPIEZA"/>
    <s v="BAYETILLA 1"/>
    <n v="47131500"/>
    <s v="SELÉCCION ABREVIADA - ACUERDO MARCO"/>
    <n v="2"/>
    <n v="7"/>
    <n v="200"/>
    <n v="495500"/>
    <s v="UNIDAD"/>
    <s v="NO SOLICITADAS"/>
  </r>
  <r>
    <x v="5"/>
    <s v="204-4-17"/>
    <n v="10"/>
    <s v="PRODUCTOS DE ASEO Y LIMPIEZA"/>
    <s v="BLANQUEADOR O HIPOCLORITO 1 GALON X 3750"/>
    <n v="47131807"/>
    <s v="SELÉCCION ABREVIADA - ACUERDO MARCO"/>
    <n v="2"/>
    <n v="7"/>
    <n v="400"/>
    <n v="1304984"/>
    <s v="GALON"/>
    <s v="NO SOLICITADAS"/>
  </r>
  <r>
    <x v="5"/>
    <s v="204-4-17"/>
    <n v="10"/>
    <s v="PRODUCTOS DE ASEO Y LIMPIEZA"/>
    <s v="BOLSAS PLÁSTICA 1   PAQUETE DE MINIMO 6"/>
    <n v="24111503"/>
    <s v="SELÉCCION ABREVIADA - ACUERDO MARCO"/>
    <n v="2"/>
    <n v="7"/>
    <n v="480"/>
    <n v="234897.6"/>
    <s v="UNIDAD"/>
    <s v="NO SOLICITADAS"/>
  </r>
  <r>
    <x v="5"/>
    <s v="204-4-17"/>
    <n v="10"/>
    <s v="PRODUCTOS DE ASEO Y LIMPIEZA"/>
    <s v="BOLSAS PLÁSTICA 7 PAQUETE DE MINIMO 6"/>
    <n v="24111503"/>
    <s v="SELÉCCION ABREVIADA - ACUERDO MARCO"/>
    <n v="2"/>
    <n v="7"/>
    <n v="480"/>
    <n v="551088"/>
    <s v="UNIDAD"/>
    <s v="NO SOLICITADAS"/>
  </r>
  <r>
    <x v="5"/>
    <s v="204-4-17"/>
    <n v="10"/>
    <s v="PRODUCTOS DE ASEO Y LIMPIEZA"/>
    <s v="CEPILLOS 3"/>
    <n v="47131605"/>
    <s v="SELÉCCION ABREVIADA - ACUERDO MARCO"/>
    <n v="2"/>
    <n v="7"/>
    <n v="168"/>
    <n v="669755.52"/>
    <s v="UNIDAD"/>
    <s v="NO SOLICITADAS"/>
  </r>
  <r>
    <x v="5"/>
    <s v="204-4-17"/>
    <n v="10"/>
    <s v="PRODUCTOS DE ASEO Y LIMPIEZA"/>
    <s v="DETERGENTE MULTIUSOS EN POLVO BOLSA X 1.000 GR"/>
    <n v="47131800"/>
    <s v="SELÉCCION ABREVIADA - ACUERDO MARCO"/>
    <n v="2"/>
    <n v="7"/>
    <n v="280"/>
    <n v="642642"/>
    <s v="UNIDAD"/>
    <s v="NO SOLICITADAS"/>
  </r>
  <r>
    <x v="5"/>
    <s v="204-4-17"/>
    <n v="10"/>
    <s v="PRODUCTOS DE ASEO Y LIMPIEZA"/>
    <s v="DETERGENTE MULTIUSOS LÍQUIDO GALON X 3750 CC"/>
    <n v="47131800"/>
    <s v="SELÉCCION ABREVIADA - ACUERDO MARCO"/>
    <n v="2"/>
    <n v="7"/>
    <n v="352"/>
    <n v="2551683.2000000002"/>
    <s v="GALON"/>
    <s v="NO SOLICITADAS"/>
  </r>
  <r>
    <x v="5"/>
    <s v="204-4-17"/>
    <n v="10"/>
    <s v="PRODUCTOS DE ASEO Y LIMPIEZA"/>
    <s v="ESPONJILLA 1"/>
    <n v="47121803"/>
    <s v="SELÉCCION ABREVIADA - ACUERDO MARCO"/>
    <n v="2"/>
    <n v="7"/>
    <n v="200"/>
    <n v="119692"/>
    <s v="UNIDAD"/>
    <s v="NO SOLICITADAS"/>
  </r>
  <r>
    <x v="5"/>
    <s v="204-4-17"/>
    <n v="10"/>
    <s v="PRODUCTOS DE ASEO Y LIMPIEZA"/>
    <s v="ESPONJILLA 3"/>
    <n v="47121803"/>
    <s v="SELÉCCION ABREVIADA - ACUERDO MARCO"/>
    <n v="2"/>
    <n v="7"/>
    <n v="680"/>
    <n v="163914"/>
    <s v="UNIDAD"/>
    <s v="NO SOLICITADAS"/>
  </r>
  <r>
    <x v="5"/>
    <s v="204-4-17"/>
    <n v="10"/>
    <s v="PRODUCTOS DE ASEO Y LIMPIEZA"/>
    <s v="GEL ANTIBACTERIAL PARA MANOS GALON X 3750 CC"/>
    <n v="53131626"/>
    <s v="SELÉCCION ABREVIADA - ACUERDO MARCO"/>
    <n v="2"/>
    <n v="7"/>
    <n v="8"/>
    <n v="164315.76"/>
    <s v="GALON"/>
    <s v="NO SOLICITADAS"/>
  </r>
  <r>
    <x v="5"/>
    <s v="204-4-17"/>
    <n v="10"/>
    <s v="PRODUCTOS DE ASEO Y LIMPIEZA"/>
    <s v="GUANTES 3       PAR "/>
    <n v="47121800"/>
    <s v="SELÉCCION ABREVIADA - ACUERDO MARCO"/>
    <n v="2"/>
    <n v="7"/>
    <n v="400"/>
    <n v="918268"/>
    <s v="UNIDAD"/>
    <s v="NO SOLICITADAS"/>
  </r>
  <r>
    <x v="5"/>
    <s v="204-4-17"/>
    <n v="10"/>
    <s v="PRODUCTOS DE ASEO Y LIMPIEZA"/>
    <s v="GUANTES 4       PAR "/>
    <n v="47121800"/>
    <s v="SELÉCCION ABREVIADA - ACUERDO MARCO"/>
    <n v="2"/>
    <n v="7"/>
    <n v="80"/>
    <n v="183653.6"/>
    <s v="UNIDAD"/>
    <s v="NO SOLICITADAS"/>
  </r>
  <r>
    <x v="5"/>
    <s v="204-4-17"/>
    <n v="10"/>
    <s v="PRODUCTOS DE ASEO Y LIMPIEZA"/>
    <s v="INSECTICIDA 2    LIQUIDO EN AEROSOL X 350 CC TARRO"/>
    <n v="10191509"/>
    <s v="SELÉCCION ABREVIADA - ACUERDO MARCO"/>
    <n v="2"/>
    <n v="7"/>
    <n v="640"/>
    <n v="4948665.5999999996"/>
    <s v="UNIDAD"/>
    <s v="NO SOLICITADAS"/>
  </r>
  <r>
    <x v="5"/>
    <s v="204-4-17"/>
    <n v="10"/>
    <s v="PRODUCTOS DE ASEO Y LIMPIEZA"/>
    <s v="JABÓN DE DISPENSADOR PARA MANOS 1 POR 500 ML  TARRO"/>
    <n v="53131608"/>
    <s v="SELÉCCION ABREVIADA - ACUERDO MARCO"/>
    <n v="2"/>
    <n v="7"/>
    <n v="504"/>
    <n v="1157017.68"/>
    <s v="UNIDAD"/>
    <s v="NO SOLICITADAS"/>
  </r>
  <r>
    <x v="5"/>
    <s v="204-4-17"/>
    <n v="10"/>
    <s v="PRODUCTOS DE ASEO Y LIMPIEZA"/>
    <s v="LÍQUIDO DESENGRASANTE  GALON X 3750 CC"/>
    <n v="47131821"/>
    <s v="SELÉCCION ABREVIADA - ACUERDO MARCO"/>
    <n v="2"/>
    <n v="7"/>
    <n v="240"/>
    <n v="1739860.8"/>
    <s v="GALON"/>
    <s v="NO SOLICITADAS"/>
  </r>
  <r>
    <x v="5"/>
    <s v="204-4-17"/>
    <n v="10"/>
    <s v="PRODUCTOS DE ASEO Y LIMPIEZA"/>
    <s v="PAPEL HIGIÉNICO 5  ROLLO "/>
    <n v="14111704"/>
    <s v="SELÉCCION ABREVIADA - ACUERDO MARCO"/>
    <n v="2"/>
    <n v="7"/>
    <n v="960"/>
    <n v="5045308.8"/>
    <s v="UNIDAD"/>
    <s v="NO SOLICITADAS"/>
  </r>
  <r>
    <x v="5"/>
    <s v="204-4-17"/>
    <n v="10"/>
    <s v="PRODUCTOS DE ASEO Y LIMPIEZA"/>
    <s v="RASTRILLO 1   UNIDAD"/>
    <n v="27112003"/>
    <s v="SELÉCCION ABREVIADA - ACUERDO MARCO"/>
    <n v="2"/>
    <n v="7"/>
    <n v="168"/>
    <n v="811928.88"/>
    <s v="UNIDAD"/>
    <s v="NO SOLICITADAS"/>
  </r>
  <r>
    <x v="5"/>
    <s v="204-4-17"/>
    <n v="10"/>
    <s v="PRODUCTOS DE ASEO Y LIMPIEZA"/>
    <s v="REMOVEDOR DE CERA  GALON X 3750 CC"/>
    <n v="47131800"/>
    <s v="SELÉCCION ABREVIADA - ACUERDO MARCO"/>
    <n v="2"/>
    <n v="7"/>
    <n v="8"/>
    <n v="53340.41"/>
    <s v="GALON"/>
    <s v="NO SOLICITADAS"/>
  </r>
  <r>
    <x v="5"/>
    <s v="204-4-17"/>
    <n v="10"/>
    <s v="PRODUCTOS DE ASEO Y LIMPIEZA"/>
    <s v="TOALLAS PARA MANOS 4    ROLLO "/>
    <n v="52121704"/>
    <s v="SELÉCCION ABREVIADA - ACUERDO MARCO"/>
    <n v="2"/>
    <n v="7"/>
    <n v="1040"/>
    <n v="10209388.800000001"/>
    <s v="UNIDAD"/>
    <s v="NO SOLICITADAS"/>
  </r>
  <r>
    <x v="5"/>
    <s v="204-4-17"/>
    <n v="10"/>
    <s v="PRODUCTOS DE ASEO Y LIMPIEZA"/>
    <s v="VARSOL ECOLÓGICO GALON X 850 CC"/>
    <n v="47131800"/>
    <s v="SELÉCCION ABREVIADA - ACUERDO MARCO"/>
    <n v="2"/>
    <n v="7"/>
    <n v="64"/>
    <n v="185623.67999999999"/>
    <s v="GALON"/>
    <s v="NO SOLICITADAS"/>
  </r>
  <r>
    <x v="5"/>
    <s v="204-4-17"/>
    <n v="10"/>
    <s v="PRODUCTOS DE ASEO Y LIMPIEZA"/>
    <s v="DETERGENTE LIQUIDO GALON X 4000 CC"/>
    <n v="47131821"/>
    <s v="MÍNIMA CUANTÍA"/>
    <n v="2"/>
    <n v="1"/>
    <n v="400"/>
    <n v="5640000"/>
    <s v="GALON"/>
    <s v="NO SOLICITADAS"/>
  </r>
  <r>
    <x v="5"/>
    <s v="204-4-17"/>
    <n v="10"/>
    <s v="PRODUCTOS DE ASEO Y LIMPIEZA"/>
    <s v="JABON TIPO HOTEL 8 GR UNIDAD"/>
    <n v="53131608"/>
    <s v="MÍNIMA CUANTÍA"/>
    <n v="2"/>
    <n v="1"/>
    <n v="8400"/>
    <n v="1008000"/>
    <s v="UNIDAD"/>
    <s v="NO SOLICITADAS"/>
  </r>
  <r>
    <x v="5"/>
    <s v="204-4-17"/>
    <n v="10"/>
    <s v="PRODUCTOS DE ASEO Y LIMPIEZA"/>
    <s v="TRAPEROS       UNIDAD"/>
    <n v="47131618"/>
    <s v="MÍNIMA CUANTÍA"/>
    <n v="2"/>
    <n v="1"/>
    <n v="400"/>
    <n v="2360000"/>
    <s v="UNIDAD"/>
    <s v="NO SOLICITADAS"/>
  </r>
  <r>
    <x v="5"/>
    <s v="204-4-17"/>
    <n v="10"/>
    <s v="PRODUCTOS DE ASEO Y LIMPIEZA"/>
    <s v="BOLSAS PEQUEÑAS PARA RECOLECTAR MATERIA FECAL ROLLOS X 50 UNIDADES"/>
    <n v="24111500"/>
    <s v="MÍNIMA CUANTÍA"/>
    <n v="2"/>
    <n v="1"/>
    <n v="20"/>
    <n v="95200"/>
    <s v="UNIDAD"/>
    <s v="NO SOLICITADAS"/>
  </r>
  <r>
    <x v="5"/>
    <s v="204-4-17"/>
    <n v="10"/>
    <s v="PRODUCTOS DE ASEO Y LIMPIEZA"/>
    <s v="NATURAL HAND CLEANER "/>
    <n v="53131608"/>
    <s v="SELECCIÓN ABREVIADA SUBASTA INVERSA"/>
    <n v="2"/>
    <n v="6"/>
    <n v="15"/>
    <n v="400500"/>
    <s v="GALON"/>
    <s v="NO SOLICITADAS"/>
  </r>
  <r>
    <x v="5"/>
    <s v="204-4-17"/>
    <n v="10"/>
    <s v="PRODUCTOS DE ASEO Y LIMPIEZA"/>
    <s v="VARSOL"/>
    <n v="12352104"/>
    <s v="SELECCIÓN ABREVIADA SUBASTA INVERSA"/>
    <n v="2"/>
    <n v="6"/>
    <n v="1"/>
    <n v="177700"/>
    <s v="GALON"/>
    <s v="NO SOLICITADAS"/>
  </r>
  <r>
    <x v="5"/>
    <s v="204-4-17"/>
    <n v="10"/>
    <s v="PRODUCTOS DE ASEO Y LIMPIEZA"/>
    <s v="ATOMIZADOR CON RECIPIENTE 500 CC"/>
    <n v="31162800"/>
    <s v="SELECCIÓN ABREVIADA SUBASTA INVERSA"/>
    <n v="2"/>
    <n v="6"/>
    <n v="100"/>
    <n v="160000"/>
    <s v="UNIDAD"/>
    <s v="NO SOLICITADAS"/>
  </r>
  <r>
    <x v="5"/>
    <s v="204-4-17"/>
    <n v="10"/>
    <s v="PRODUCTOS DE ASEO Y LIMPIEZA"/>
    <s v="IMPREVISTOS POR SOBRANTES GRUTE"/>
    <n v="25171901"/>
    <s v="MÍNIMA CUANTÍA"/>
    <n v="1"/>
    <n v="6"/>
    <n v="1"/>
    <n v="361800"/>
    <s v="GLOBAL"/>
    <s v=""/>
  </r>
  <r>
    <x v="5"/>
    <s v="204-4-20"/>
    <n v="10"/>
    <s v="REPUESTOS"/>
    <s v="REPUESTOS VEHICULARES"/>
    <n v="20102300"/>
    <s v="MÍNIMA CUANTÍA"/>
    <n v="2"/>
    <n v="10"/>
    <n v="1"/>
    <n v="4987837"/>
    <s v="GLOBAL"/>
    <s v="NO SOLICITADAS"/>
  </r>
  <r>
    <x v="5"/>
    <s v="204-4-20"/>
    <n v="10"/>
    <s v="REPUESTOS"/>
    <s v="ACTUADOR DE ACELERACION"/>
    <n v="25191500"/>
    <s v="SELECCIÓN ABREVIADA SUBASTA INVERSA"/>
    <n v="2"/>
    <n v="6"/>
    <n v="1"/>
    <n v="860000"/>
    <s v="UNIDAD"/>
    <s v="NO SOLICITADAS"/>
  </r>
  <r>
    <x v="5"/>
    <s v="204-4-20"/>
    <n v="10"/>
    <s v="REPUESTOS"/>
    <s v="ACTUATOR, GOVERNOR, ELECTRIC"/>
    <n v="25191500"/>
    <s v="SELECCIÓN ABREVIADA SUBASTA INVERSA"/>
    <n v="2"/>
    <n v="6"/>
    <n v="1"/>
    <n v="1800000"/>
    <s v="UNIDAD"/>
    <s v="NO SOLICITADAS"/>
  </r>
  <r>
    <x v="5"/>
    <s v="204-4-20"/>
    <n v="10"/>
    <s v="REPUESTOS"/>
    <s v="ADAPTER, MAGNETIC PICKUP"/>
    <n v="25191500"/>
    <s v="SELECCIÓN ABREVIADA SUBASTA INVERSA"/>
    <n v="2"/>
    <n v="6"/>
    <n v="1"/>
    <n v="340500"/>
    <s v="UNIDAD"/>
    <s v="NO SOLICITADAS"/>
  </r>
  <r>
    <x v="5"/>
    <s v="204-4-20"/>
    <n v="10"/>
    <s v="REPUESTOS"/>
    <s v="ADJUSTABLE FOOT KIT"/>
    <n v="25191500"/>
    <s v="SELECCIÓN ABREVIADA SUBASTA INVERSA"/>
    <n v="2"/>
    <n v="6"/>
    <n v="1"/>
    <n v="900000"/>
    <s v="UNIDAD"/>
    <s v="NO SOLICITADAS"/>
  </r>
  <r>
    <x v="5"/>
    <s v="204-4-20"/>
    <n v="10"/>
    <s v="REPUESTOS"/>
    <s v="ALTERNADOR 100AMP, PERKINS"/>
    <n v="25191500"/>
    <s v="SELECCIÓN ABREVIADA SUBASTA INVERSA"/>
    <n v="2"/>
    <n v="6"/>
    <n v="1"/>
    <n v="540000"/>
    <s v="UNIDAD"/>
    <s v="NO SOLICITADAS"/>
  </r>
  <r>
    <x v="5"/>
    <s v="204-4-20"/>
    <n v="10"/>
    <s v="REPUESTOS"/>
    <s v="ALTERNADOR BELTS"/>
    <n v="25191500"/>
    <s v="SELECCIÓN ABREVIADA SUBASTA INVERSA"/>
    <n v="2"/>
    <n v="6"/>
    <n v="1"/>
    <n v="560200"/>
    <s v="UNIDAD"/>
    <s v="NO SOLICITADAS"/>
  </r>
  <r>
    <x v="5"/>
    <s v="204-4-20"/>
    <n v="10"/>
    <s v="REPUESTOS"/>
    <s v="ALTERNADOR DELCO REMYN"/>
    <n v="25191500"/>
    <s v="SELECCIÓN ABREVIADA SUBASTA INVERSA"/>
    <n v="2"/>
    <n v="6"/>
    <n v="1"/>
    <n v="652600"/>
    <s v="UNIDAD"/>
    <s v="NO SOLICITADAS"/>
  </r>
  <r>
    <x v="5"/>
    <s v="204-4-20"/>
    <n v="10"/>
    <s v="REPUESTOS"/>
    <s v="AMPERIMETRO 12VDC"/>
    <n v="25191500"/>
    <s v="SELECCIÓN ABREVIADA SUBASTA INVERSA"/>
    <n v="2"/>
    <n v="6"/>
    <n v="1"/>
    <n v="340000"/>
    <s v="UNIDAD"/>
    <s v="NO SOLICITADAS"/>
  </r>
  <r>
    <x v="5"/>
    <s v="204-4-20"/>
    <n v="10"/>
    <s v="REPUESTOS"/>
    <s v="ARANDELAS DE AJUSTE"/>
    <n v="25191500"/>
    <s v="SELECCIÓN ABREVIADA SUBASTA INVERSA"/>
    <n v="2"/>
    <n v="6"/>
    <n v="1"/>
    <n v="56700"/>
    <s v="UNIDAD"/>
    <s v="NO SOLICITADAS"/>
  </r>
  <r>
    <x v="5"/>
    <s v="204-4-20"/>
    <n v="10"/>
    <s v="REPUESTOS"/>
    <s v="ARM THROTTE  "/>
    <n v="25191500"/>
    <s v="SELECCIÓN ABREVIADA SUBASTA INVERSA"/>
    <n v="2"/>
    <n v="6"/>
    <n v="1"/>
    <n v="260300"/>
    <s v="UNIDAD"/>
    <s v="NO SOLICITADAS"/>
  </r>
  <r>
    <x v="5"/>
    <s v="204-4-20"/>
    <n v="10"/>
    <s v="REPUESTOS"/>
    <s v="ASIENTOS DE VALVULA"/>
    <n v="25191500"/>
    <s v="SELECCIÓN ABREVIADA SUBASTA INVERSA"/>
    <n v="2"/>
    <n v="6"/>
    <n v="1"/>
    <n v="140500"/>
    <s v="UNIDAD"/>
    <s v="NO SOLICITADAS"/>
  </r>
  <r>
    <x v="5"/>
    <s v="204-4-20"/>
    <n v="10"/>
    <s v="REPUESTOS"/>
    <s v="BALINERA GOBERNADOR"/>
    <n v="25191500"/>
    <s v="SELECCIÓN ABREVIADA SUBASTA INVERSA"/>
    <n v="2"/>
    <n v="6"/>
    <n v="1"/>
    <n v="236900"/>
    <s v="UNIDAD"/>
    <s v="NO SOLICITADAS"/>
  </r>
  <r>
    <x v="5"/>
    <s v="204-4-20"/>
    <n v="10"/>
    <s v="REPUESTOS"/>
    <s v="BALINERA GOBERNADOR "/>
    <n v="25191500"/>
    <s v="SELECCIÓN ABREVIADA SUBASTA INVERSA"/>
    <n v="2"/>
    <n v="6"/>
    <n v="1"/>
    <n v="236900"/>
    <s v="UNIDAD"/>
    <s v="NO SOLICITADAS"/>
  </r>
  <r>
    <x v="5"/>
    <s v="204-4-20"/>
    <n v="10"/>
    <s v="REPUESTOS"/>
    <s v="BALINERA PIÑON LOCO"/>
    <n v="25191500"/>
    <s v="SELECCIÓN ABREVIADA SUBASTA INVERSA"/>
    <n v="2"/>
    <n v="6"/>
    <n v="1"/>
    <n v="86300"/>
    <s v="UNIDAD"/>
    <s v="NO SOLICITADAS"/>
  </r>
  <r>
    <x v="5"/>
    <s v="204-4-20"/>
    <n v="10"/>
    <s v="REPUESTOS"/>
    <s v="BASE, RELAY"/>
    <n v="25191500"/>
    <s v="SELECCIÓN ABREVIADA SUBASTA INVERSA"/>
    <n v="2"/>
    <n v="6"/>
    <n v="1"/>
    <n v="850400"/>
    <s v="UNIDAD"/>
    <s v="NO SOLICITADAS"/>
  </r>
  <r>
    <x v="5"/>
    <s v="204-4-20"/>
    <n v="10"/>
    <s v="REPUESTOS"/>
    <s v="BENDIX DELCOREMY"/>
    <n v="25191500"/>
    <s v="SELECCIÓN ABREVIADA SUBASTA INVERSA"/>
    <n v="2"/>
    <n v="6"/>
    <n v="1"/>
    <n v="182500"/>
    <s v="UNIDAD"/>
    <s v="NO SOLICITADAS"/>
  </r>
  <r>
    <x v="5"/>
    <s v="204-4-20"/>
    <n v="10"/>
    <s v="REPUESTOS"/>
    <s v="BLOWER ASSEMBLY"/>
    <n v="25191500"/>
    <s v="SELECCIÓN ABREVIADA SUBASTA INVERSA"/>
    <n v="2"/>
    <n v="6"/>
    <n v="2"/>
    <n v="1261000"/>
    <s v="UNIDAD"/>
    <s v="NO SOLICITADAS"/>
  </r>
  <r>
    <x v="5"/>
    <s v="204-4-20"/>
    <n v="10"/>
    <s v="REPUESTOS"/>
    <s v="BOAR, PC REGULATOR"/>
    <n v="25191500"/>
    <s v="SELECCIÓN ABREVIADA SUBASTA INVERSA"/>
    <n v="2"/>
    <n v="6"/>
    <n v="1"/>
    <n v="1000000"/>
    <s v="UNIDAD"/>
    <s v="NO SOLICITADAS"/>
  </r>
  <r>
    <x v="5"/>
    <s v="204-4-20"/>
    <n v="10"/>
    <s v="REPUESTOS"/>
    <s v="BOARB, P.C. FRONT PANEL, LED"/>
    <n v="25191500"/>
    <s v="SELECCIÓN ABREVIADA SUBASTA INVERSA"/>
    <n v="2"/>
    <n v="6"/>
    <n v="1"/>
    <n v="1250000"/>
    <s v="UNIDAD"/>
    <s v="NO SOLICITADAS"/>
  </r>
  <r>
    <x v="5"/>
    <s v="204-4-20"/>
    <n v="10"/>
    <s v="REPUESTOS"/>
    <s v="BOARD, ASSEMBLY, PC OVERLOAD"/>
    <n v="25191500"/>
    <s v="SELECCIÓN ABREVIADA SUBASTA INVERSA"/>
    <n v="2"/>
    <n v="6"/>
    <n v="1"/>
    <n v="800000"/>
    <s v="UNIDAD"/>
    <s v="NO SOLICITADAS"/>
  </r>
  <r>
    <x v="5"/>
    <s v="204-4-20"/>
    <n v="10"/>
    <s v="REPUESTOS"/>
    <s v="BOARD, PC OVER-UNDER VOLTAGE"/>
    <n v="25191500"/>
    <s v="SELECCIÓN ABREVIADA SUBASTA INVERSA"/>
    <n v="2"/>
    <n v="6"/>
    <n v="2"/>
    <n v="2230000"/>
    <s v="UNIDAD"/>
    <s v="NO SOLICITADAS"/>
  </r>
  <r>
    <x v="5"/>
    <s v="204-4-20"/>
    <n v="10"/>
    <s v="REPUESTOS"/>
    <s v="BOARD, PC SPEED ADJUST"/>
    <n v="25191500"/>
    <s v="SELECCIÓN ABREVIADA SUBASTA INVERSA"/>
    <n v="2"/>
    <n v="6"/>
    <n v="1"/>
    <n v="450200"/>
    <s v="UNIDAD"/>
    <s v="NO SOLICITADAS"/>
  </r>
  <r>
    <x v="5"/>
    <s v="204-4-20"/>
    <n v="10"/>
    <s v="REPUESTOS"/>
    <s v="BOARD, PC, CONTROL, AY"/>
    <n v="25191500"/>
    <s v="SELECCIÓN ABREVIADA SUBASTA INVERSA"/>
    <n v="2"/>
    <n v="6"/>
    <n v="1"/>
    <n v="1800000"/>
    <s v="UNIDAD"/>
    <s v="NO SOLICITADAS"/>
  </r>
  <r>
    <x v="5"/>
    <s v="204-4-20"/>
    <n v="10"/>
    <s v="REPUESTOS"/>
    <s v="BOARD, PC, GENERATOR SET CONTROL, ASSY"/>
    <n v="25191500"/>
    <s v="SELECCIÓN ABREVIADA SUBASTA INVERSA"/>
    <n v="2"/>
    <n v="6"/>
    <n v="1"/>
    <n v="960000"/>
    <s v="UNIDAD"/>
    <s v="NO SOLICITADAS"/>
  </r>
  <r>
    <x v="5"/>
    <s v="204-4-20"/>
    <n v="10"/>
    <s v="REPUESTOS"/>
    <s v="BOARD, PC, MEMORY, TIME DELAY"/>
    <n v="25191500"/>
    <s v="SELECCIÓN ABREVIADA SUBASTA INVERSA"/>
    <n v="2"/>
    <n v="6"/>
    <n v="1"/>
    <n v="1450000"/>
    <s v="UNIDAD"/>
    <s v="NO SOLICITADAS"/>
  </r>
  <r>
    <x v="5"/>
    <s v="204-4-20"/>
    <n v="10"/>
    <s v="REPUESTOS"/>
    <s v="BOARD, PC, OVER-UNDER FREQUENCY"/>
    <n v="25191500"/>
    <s v="SELECCIÓN ABREVIADA SUBASTA INVERSA"/>
    <n v="2"/>
    <n v="6"/>
    <n v="1"/>
    <n v="1196000"/>
    <s v="UNIDAD"/>
    <s v="NO SOLICITADAS"/>
  </r>
  <r>
    <x v="5"/>
    <s v="204-4-20"/>
    <n v="10"/>
    <s v="REPUESTOS"/>
    <s v="BOARD, PC, REGULATOR"/>
    <n v="25191500"/>
    <s v="SELECCIÓN ABREVIADA SUBASTA INVERSA"/>
    <n v="2"/>
    <n v="6"/>
    <n v="1"/>
    <n v="1530400"/>
    <s v="UNIDAD"/>
    <s v="NO SOLICITADAS"/>
  </r>
  <r>
    <x v="5"/>
    <s v="204-4-20"/>
    <n v="10"/>
    <s v="REPUESTOS"/>
    <s v="BOARD, PC, VOLTAGE REGULATOR, ASSY"/>
    <n v="25191500"/>
    <s v="SELECCIÓN ABREVIADA SUBASTA INVERSA"/>
    <n v="2"/>
    <n v="6"/>
    <n v="1"/>
    <n v="2450600"/>
    <s v="UNIDAD"/>
    <s v="NO SOLICITADAS"/>
  </r>
  <r>
    <x v="5"/>
    <s v="204-4-20"/>
    <n v="10"/>
    <s v="REPUESTOS"/>
    <s v="BOARD,PC,OVERVOLTAJE"/>
    <n v="25191500"/>
    <s v="SELECCIÓN ABREVIADA SUBASTA INVERSA"/>
    <n v="2"/>
    <n v="6"/>
    <n v="1"/>
    <n v="730400"/>
    <s v="UNIDAD"/>
    <s v="NO SOLICITADAS"/>
  </r>
  <r>
    <x v="5"/>
    <s v="204-4-20"/>
    <n v="10"/>
    <s v="REPUESTOS"/>
    <s v="BOMBA DE ACEITE"/>
    <n v="25191500"/>
    <s v="SELECCIÓN ABREVIADA SUBASTA INVERSA"/>
    <n v="2"/>
    <n v="6"/>
    <n v="1"/>
    <n v="690200"/>
    <s v="UNIDAD"/>
    <s v="NO SOLICITADAS"/>
  </r>
  <r>
    <x v="5"/>
    <s v="204-4-20"/>
    <n v="10"/>
    <s v="REPUESTOS"/>
    <s v="BOMBA DE ACPM"/>
    <n v="25191500"/>
    <s v="SELECCIÓN ABREVIADA SUBASTA INVERSA"/>
    <n v="2"/>
    <n v="6"/>
    <n v="1"/>
    <n v="563700"/>
    <s v="UNIDAD"/>
    <s v="NO SOLICITADAS"/>
  </r>
  <r>
    <x v="5"/>
    <s v="204-4-20"/>
    <n v="10"/>
    <s v="REPUESTOS"/>
    <s v="BOMBA DE AGUA"/>
    <n v="25191500"/>
    <s v="SELECCIÓN ABREVIADA SUBASTA INVERSA"/>
    <n v="2"/>
    <n v="6"/>
    <n v="1"/>
    <n v="515400"/>
    <s v="UNIDAD"/>
    <s v="NO SOLICITADAS"/>
  </r>
  <r>
    <x v="5"/>
    <s v="204-4-20"/>
    <n v="10"/>
    <s v="REPUESTOS"/>
    <s v="BOMBA DE AGUA"/>
    <n v="25191500"/>
    <s v="SELECCIÓN ABREVIADA SUBASTA INVERSA"/>
    <n v="2"/>
    <n v="6"/>
    <n v="1"/>
    <n v="515400"/>
    <s v="UNIDAD"/>
    <s v="NO SOLICITADAS"/>
  </r>
  <r>
    <x v="5"/>
    <s v="204-4-20"/>
    <n v="10"/>
    <s v="REPUESTOS"/>
    <s v="BOMBA DE COMBUSTIBLE"/>
    <n v="25191500"/>
    <s v="SELECCIÓN ABREVIADA SUBASTA INVERSA"/>
    <n v="2"/>
    <n v="6"/>
    <n v="1"/>
    <n v="650200"/>
    <s v="UNIDAD"/>
    <s v="NO SOLICITADAS"/>
  </r>
  <r>
    <x v="5"/>
    <s v="204-4-20"/>
    <n v="10"/>
    <s v="REPUESTOS"/>
    <s v="BOMBA DE FRENOS"/>
    <n v="25191500"/>
    <s v="SELECCIÓN ABREVIADA SUBASTA INVERSA"/>
    <n v="2"/>
    <n v="6"/>
    <n v="1"/>
    <n v="1364800"/>
    <s v="UNIDAD"/>
    <s v="NO SOLICITADAS"/>
  </r>
  <r>
    <x v="5"/>
    <s v="204-4-20"/>
    <n v="10"/>
    <s v="REPUESTOS"/>
    <s v="BOMBA DE FRENOS"/>
    <n v="25191500"/>
    <s v="SELECCIÓN ABREVIADA SUBASTA INVERSA"/>
    <n v="2"/>
    <n v="6"/>
    <n v="1"/>
    <n v="1364800"/>
    <s v="UNIDAD"/>
    <s v="NO SOLICITADAS"/>
  </r>
  <r>
    <x v="5"/>
    <s v="204-4-20"/>
    <n v="10"/>
    <s v="REPUESTOS"/>
    <s v="BOMBA DE INYECCION MORTOR CUMMIS"/>
    <n v="25191500"/>
    <s v="SELECCIÓN ABREVIADA SUBASTA INVERSA"/>
    <n v="2"/>
    <n v="6"/>
    <n v="1"/>
    <n v="1000000"/>
    <s v="UNIDAD"/>
    <s v="NO SOLICITADAS"/>
  </r>
  <r>
    <x v="5"/>
    <s v="204-4-20"/>
    <n v="10"/>
    <s v="REPUESTOS"/>
    <s v="BOMBA DE INYECCION MOTOR PERKING"/>
    <n v="25191500"/>
    <s v="SELECCIÓN ABREVIADA SUBASTA INVERSA"/>
    <n v="2"/>
    <n v="6"/>
    <n v="1"/>
    <n v="700000"/>
    <s v="UNIDAD"/>
    <s v="NO SOLICITADAS"/>
  </r>
  <r>
    <x v="5"/>
    <s v="204-4-20"/>
    <n v="10"/>
    <s v="REPUESTOS"/>
    <s v="CABLE ASM POWER ELECTICAL"/>
    <n v="25191500"/>
    <s v="SELECCIÓN ABREVIADA SUBASTA INVERSA"/>
    <n v="2"/>
    <n v="6"/>
    <n v="1"/>
    <n v="870000"/>
    <s v="UNIDAD"/>
    <s v="NO SOLICITADAS"/>
  </r>
  <r>
    <x v="5"/>
    <s v="204-4-20"/>
    <n v="10"/>
    <s v="REPUESTOS"/>
    <s v="CABLE ASSEMBLY"/>
    <n v="25191500"/>
    <s v="SELECCIÓN ABREVIADA SUBASTA INVERSA"/>
    <n v="2"/>
    <n v="6"/>
    <n v="2"/>
    <n v="1160800"/>
    <s v="UNIDAD"/>
    <s v="NO SOLICITADAS"/>
  </r>
  <r>
    <x v="5"/>
    <s v="204-4-20"/>
    <n v="10"/>
    <s v="REPUESTOS"/>
    <s v="CABLE ASSEMBLY 28.5 V.D.C."/>
    <n v="25191500"/>
    <s v="SELECCIÓN ABREVIADA SUBASTA INVERSA"/>
    <n v="2"/>
    <n v="6"/>
    <n v="1"/>
    <n v="6405813"/>
    <s v="UNIDAD"/>
    <s v="NO SOLICITADAS"/>
  </r>
  <r>
    <x v="5"/>
    <s v="204-4-20"/>
    <n v="10"/>
    <s v="REPUESTOS"/>
    <s v="CAMISA SELLO TRASERO"/>
    <n v="25191500"/>
    <s v="SELECCIÓN ABREVIADA SUBASTA INVERSA"/>
    <n v="2"/>
    <n v="6"/>
    <n v="1"/>
    <n v="256987"/>
    <s v="UNIDAD"/>
    <s v="NO SOLICITADAS"/>
  </r>
  <r>
    <x v="5"/>
    <s v="204-4-20"/>
    <n v="10"/>
    <s v="REPUESTOS"/>
    <s v="CAPACITOR ASSEMBLY"/>
    <n v="25191500"/>
    <s v="SELECCIÓN ABREVIADA SUBASTA INVERSA"/>
    <n v="2"/>
    <n v="6"/>
    <n v="2"/>
    <n v="600000"/>
    <s v="UNIDAD"/>
    <s v="NO SOLICITADAS"/>
  </r>
  <r>
    <x v="5"/>
    <s v="204-4-20"/>
    <n v="10"/>
    <s v="REPUESTOS"/>
    <s v="CAPACITOR, ALS, 115000 MF"/>
    <n v="25191500"/>
    <s v="SELECCIÓN ABREVIADA SUBASTA INVERSA"/>
    <n v="2"/>
    <n v="6"/>
    <n v="1"/>
    <n v="350000"/>
    <s v="UNIDAD"/>
    <s v="NO SOLICITADAS"/>
  </r>
  <r>
    <x v="5"/>
    <s v="204-4-20"/>
    <n v="10"/>
    <s v="REPUESTOS"/>
    <s v="CARRETEL MONTACARGA COMPLETO"/>
    <n v="25191500"/>
    <s v="SELECCIÓN ABREVIADA SUBASTA INVERSA"/>
    <n v="2"/>
    <n v="6"/>
    <n v="1"/>
    <n v="21500"/>
    <s v="UNIDAD"/>
    <s v="NO SOLICITADAS"/>
  </r>
  <r>
    <x v="5"/>
    <s v="204-4-20"/>
    <n v="10"/>
    <s v="REPUESTOS"/>
    <s v="CILINDER ASSY, HYDRAULIC"/>
    <n v="25191500"/>
    <s v="SELECCIÓN ABREVIADA SUBASTA INVERSA"/>
    <n v="2"/>
    <n v="6"/>
    <n v="1"/>
    <n v="280500"/>
    <s v="UNIDAD"/>
    <s v="NO SOLICITADAS"/>
  </r>
  <r>
    <x v="5"/>
    <s v="204-4-20"/>
    <n v="10"/>
    <s v="REPUESTOS"/>
    <s v="CONECTORES DE 115VAC"/>
    <n v="25191500"/>
    <s v="SELECCIÓN ABREVIADA SUBASTA INVERSA"/>
    <n v="2"/>
    <n v="6"/>
    <n v="1"/>
    <n v="400000"/>
    <s v="UNIDAD"/>
    <s v="NO SOLICITADAS"/>
  </r>
  <r>
    <x v="5"/>
    <s v="204-4-20"/>
    <n v="10"/>
    <s v="REPUESTOS"/>
    <s v="CONECTORES DE 28VDC"/>
    <n v="25191500"/>
    <s v="SELECCIÓN ABREVIADA SUBASTA INVERSA"/>
    <n v="2"/>
    <n v="6"/>
    <n v="1"/>
    <n v="360852"/>
    <s v="UNIDAD"/>
    <s v="NO SOLICITADAS"/>
  </r>
  <r>
    <x v="5"/>
    <s v="204-4-20"/>
    <n v="10"/>
    <s v="REPUESTOS"/>
    <s v="CONTACTOR"/>
    <n v="25191500"/>
    <s v="SELECCIÓN ABREVIADA SUBASTA INVERSA"/>
    <n v="2"/>
    <n v="6"/>
    <n v="1"/>
    <n v="183400"/>
    <s v="UNIDAD"/>
    <s v="NO SOLICITADAS"/>
  </r>
  <r>
    <x v="5"/>
    <s v="204-4-20"/>
    <n v="10"/>
    <s v="REPUESTOS"/>
    <s v="CONTACTOR"/>
    <n v="25191500"/>
    <s v="SELECCIÓN ABREVIADA SUBASTA INVERSA"/>
    <n v="2"/>
    <n v="6"/>
    <n v="1"/>
    <n v="700000"/>
    <s v="UNIDAD"/>
    <s v="NO SOLICITADAS"/>
  </r>
  <r>
    <x v="5"/>
    <s v="204-4-20"/>
    <n v="10"/>
    <s v="REPUESTOS"/>
    <s v="CONTACTOR"/>
    <n v="25191500"/>
    <s v="SELECCIÓN ABREVIADA SUBASTA INVERSA"/>
    <n v="2"/>
    <n v="6"/>
    <n v="1"/>
    <n v="2157800"/>
    <s v="UNIDAD"/>
    <s v="NO SOLICITADAS"/>
  </r>
  <r>
    <x v="5"/>
    <s v="204-4-20"/>
    <n v="10"/>
    <s v="REPUESTOS"/>
    <s v="CONTACTOR, LINE, 3-POLE"/>
    <n v="25191500"/>
    <s v="SELECCIÓN ABREVIADA SUBASTA INVERSA"/>
    <n v="2"/>
    <n v="6"/>
    <n v="1"/>
    <n v="1350000"/>
    <s v="UNIDAD"/>
    <s v="NO SOLICITADAS"/>
  </r>
  <r>
    <x v="5"/>
    <s v="204-4-20"/>
    <n v="10"/>
    <s v="REPUESTOS"/>
    <s v="CONTROL DE ACELERACION MECANICO"/>
    <n v="25191500"/>
    <s v="SELECCIÓN ABREVIADA SUBASTA INVERSA"/>
    <n v="2"/>
    <n v="6"/>
    <n v="1"/>
    <n v="380500"/>
    <s v="UNIDAD"/>
    <s v="NO SOLICITADAS"/>
  </r>
  <r>
    <x v="5"/>
    <s v="204-4-20"/>
    <n v="10"/>
    <s v="REPUESTOS"/>
    <s v="CONTROL, ENGINE STOP"/>
    <n v="25191500"/>
    <s v="SELECCIÓN ABREVIADA SUBASTA INVERSA"/>
    <n v="2"/>
    <n v="6"/>
    <n v="1"/>
    <n v="210500"/>
    <s v="UNIDAD"/>
    <s v="NO SOLICITADAS"/>
  </r>
  <r>
    <x v="5"/>
    <s v="204-4-20"/>
    <n v="10"/>
    <s v="REPUESTOS"/>
    <s v="CONTROLLER, GOV. ELECTRIC"/>
    <n v="25191500"/>
    <s v="SELECCIÓN ABREVIADA SUBASTA INVERSA"/>
    <n v="2"/>
    <n v="6"/>
    <n v="1"/>
    <n v="1900000"/>
    <s v="UNIDAD"/>
    <s v="NO SOLICITADAS"/>
  </r>
  <r>
    <x v="5"/>
    <s v="204-4-20"/>
    <n v="10"/>
    <s v="REPUESTOS"/>
    <s v="DC CAPACITOR PC BOARD ASSEMBLY"/>
    <n v="25191500"/>
    <s v="SELECCIÓN ABREVIADA SUBASTA INVERSA"/>
    <n v="2"/>
    <n v="6"/>
    <n v="2"/>
    <n v="1200600"/>
    <s v="UNIDAD"/>
    <s v="NO SOLICITADAS"/>
  </r>
  <r>
    <x v="5"/>
    <s v="204-4-20"/>
    <n v="10"/>
    <s v="REPUESTOS"/>
    <s v="DC CHOKE"/>
    <n v="25191500"/>
    <s v="SELECCIÓN ABREVIADA SUBASTA INVERSA"/>
    <n v="2"/>
    <n v="6"/>
    <n v="1"/>
    <n v="1030500"/>
    <s v="UNIDAD"/>
    <s v="NO SOLICITADAS"/>
  </r>
  <r>
    <x v="5"/>
    <s v="204-4-20"/>
    <n v="10"/>
    <s v="REPUESTOS"/>
    <s v="DC CONTACTOR, 800AMP, 24VDC"/>
    <n v="25191500"/>
    <s v="SELECCIÓN ABREVIADA SUBASTA INVERSA"/>
    <n v="2"/>
    <n v="6"/>
    <n v="1"/>
    <n v="1700800"/>
    <s v="UNIDAD"/>
    <s v="NO SOLICITADAS"/>
  </r>
  <r>
    <x v="5"/>
    <s v="204-4-20"/>
    <n v="10"/>
    <s v="REPUESTOS"/>
    <s v="DC CONTROL PANEL"/>
    <n v="25191500"/>
    <s v="SELECCIÓN ABREVIADA SUBASTA INVERSA"/>
    <n v="2"/>
    <n v="6"/>
    <n v="1"/>
    <n v="1520000"/>
    <s v="UNIDAD"/>
    <s v="NO SOLICITADAS"/>
  </r>
  <r>
    <x v="5"/>
    <s v="204-4-20"/>
    <n v="10"/>
    <s v="REPUESTOS"/>
    <s v="DC OUTPUT PC BOAR ASSEMBLY"/>
    <n v="25191500"/>
    <s v="SELECCIÓN ABREVIADA SUBASTA INVERSA"/>
    <n v="2"/>
    <n v="6"/>
    <n v="1"/>
    <n v="1300000"/>
    <s v="UNIDAD"/>
    <s v="NO SOLICITADAS"/>
  </r>
  <r>
    <x v="5"/>
    <s v="204-4-20"/>
    <n v="10"/>
    <s v="REPUESTOS"/>
    <s v="DC TRANSFORMER"/>
    <n v="25191500"/>
    <s v="SELECCIÓN ABREVIADA SUBASTA INVERSA"/>
    <n v="2"/>
    <n v="6"/>
    <n v="1"/>
    <n v="700000"/>
    <s v="UNIDAD"/>
    <s v="NO SOLICITADAS"/>
  </r>
  <r>
    <x v="5"/>
    <s v="204-4-20"/>
    <n v="10"/>
    <s v="REPUESTOS"/>
    <s v="DEVICE, TEMPERATURE, HIGH"/>
    <n v="25191500"/>
    <s v="SELECCIÓN ABREVIADA SUBASTA INVERSA"/>
    <n v="2"/>
    <n v="6"/>
    <n v="1"/>
    <n v="420500"/>
    <s v="UNIDAD"/>
    <s v="NO SOLICITADAS"/>
  </r>
  <r>
    <x v="5"/>
    <s v="204-4-20"/>
    <n v="10"/>
    <s v="REPUESTOS"/>
    <s v="DIGITAL CONTROLS PC BOARB"/>
    <n v="25191500"/>
    <s v="SELECCIÓN ABREVIADA SUBASTA INVERSA"/>
    <n v="2"/>
    <n v="6"/>
    <n v="1"/>
    <n v="2930600"/>
    <s v="UNIDAD"/>
    <s v="NO SOLICITADAS"/>
  </r>
  <r>
    <x v="5"/>
    <s v="204-4-20"/>
    <n v="10"/>
    <s v="REPUESTOS"/>
    <s v="DIODE, SILICON"/>
    <n v="25191500"/>
    <s v="SELECCIÓN ABREVIADA SUBASTA INVERSA"/>
    <n v="2"/>
    <n v="6"/>
    <n v="2"/>
    <n v="4100"/>
    <s v="UNIDAD"/>
    <s v="NO SOLICITADAS"/>
  </r>
  <r>
    <x v="5"/>
    <s v="204-4-20"/>
    <n v="10"/>
    <s v="REPUESTOS"/>
    <s v="DIODE, SILICON, 275A, POS. BASE"/>
    <n v="25191500"/>
    <s v="SELECCIÓN ABREVIADA SUBASTA INVERSA"/>
    <n v="2"/>
    <n v="6"/>
    <n v="1"/>
    <n v="450600"/>
    <s v="UNIDAD"/>
    <s v="NO SOLICITADAS"/>
  </r>
  <r>
    <x v="5"/>
    <s v="204-4-20"/>
    <n v="10"/>
    <s v="REPUESTOS"/>
    <s v="DISPLAY PC BOARD ASSEMBLY"/>
    <n v="25191500"/>
    <s v="SELECCIÓN ABREVIADA SUBASTA INVERSA"/>
    <n v="2"/>
    <n v="6"/>
    <n v="1"/>
    <n v="1850420"/>
    <s v="UNIDAD"/>
    <s v="NO SOLICITADAS"/>
  </r>
  <r>
    <x v="5"/>
    <s v="204-4-20"/>
    <n v="10"/>
    <s v="REPUESTOS"/>
    <s v="ELECTRIC GOVERNOR ACTUATOR"/>
    <n v="25191500"/>
    <s v="SELECCIÓN ABREVIADA SUBASTA INVERSA"/>
    <n v="2"/>
    <n v="6"/>
    <n v="1"/>
    <n v="2963400"/>
    <s v="UNIDAD"/>
    <s v="NO SOLICITADAS"/>
  </r>
  <r>
    <x v="5"/>
    <s v="204-4-20"/>
    <n v="10"/>
    <s v="REPUESTOS"/>
    <s v="ENGINE INTERFASE PC BOARB, EIB "/>
    <n v="25191500"/>
    <s v="SELECCIÓN ABREVIADA SUBASTA INVERSA"/>
    <n v="2"/>
    <n v="6"/>
    <n v="2"/>
    <n v="572008"/>
    <s v="UNIDAD"/>
    <s v="NO SOLICITADAS"/>
  </r>
  <r>
    <x v="5"/>
    <s v="204-4-20"/>
    <n v="10"/>
    <s v="REPUESTOS"/>
    <s v="ENGINE SPECIFIC PC BOARD, ESB"/>
    <n v="25191500"/>
    <s v="SELECCIÓN ABREVIADA SUBASTA INVERSA"/>
    <n v="2"/>
    <n v="6"/>
    <n v="1"/>
    <n v="900000"/>
    <s v="UNIDAD"/>
    <s v="NO SOLICITADAS"/>
  </r>
  <r>
    <x v="5"/>
    <s v="204-4-20"/>
    <n v="10"/>
    <s v="REPUESTOS"/>
    <s v="FAN, HEAT SINK"/>
    <n v="10141600"/>
    <s v="SELECCIÓN ABREVIADA SUBASTA INVERSA"/>
    <n v="2"/>
    <n v="6"/>
    <n v="2"/>
    <n v="761200"/>
    <s v="UNIDAD"/>
    <s v="NO SOLICITADAS"/>
  </r>
  <r>
    <x v="5"/>
    <s v="204-4-20"/>
    <n v="10"/>
    <s v="REPUESTOS"/>
    <s v="FILTRO ACEITE PARA BARREDORA 372654"/>
    <n v="40161504"/>
    <s v="SELECCIÓN ABREVIADA SUBASTA INVERSA"/>
    <n v="2"/>
    <n v="6"/>
    <n v="1"/>
    <n v="20880"/>
    <s v="UNIDAD"/>
    <s v="NO SOLICITADAS"/>
  </r>
  <r>
    <x v="5"/>
    <s v="204-4-20"/>
    <n v="10"/>
    <s v="REPUESTOS"/>
    <s v="FILTRO AIRE  PARA BARREDORA 63297"/>
    <n v="40161505"/>
    <s v="SELECCIÓN ABREVIADA SUBASTA INVERSA"/>
    <n v="2"/>
    <n v="6"/>
    <n v="1"/>
    <n v="52200"/>
    <s v="UNIDAD"/>
    <s v="NO SOLICITADAS"/>
  </r>
  <r>
    <x v="5"/>
    <s v="204-4-20"/>
    <n v="10"/>
    <s v="REPUESTOS"/>
    <s v="FILTRO COMBUSTIBLE  PARA BARREDORA 55844"/>
    <n v="40161504"/>
    <s v="SELECCIÓN ABREVIADA SUBASTA INVERSA"/>
    <n v="2"/>
    <n v="6"/>
    <n v="1"/>
    <n v="27840"/>
    <s v="UNIDAD"/>
    <s v="NO SOLICITADAS"/>
  </r>
  <r>
    <x v="5"/>
    <s v="204-4-20"/>
    <n v="10"/>
    <s v="REPUESTOS"/>
    <s v="FILTRO DE ACEITE   A-116 PLANTA HOBART"/>
    <n v="40161504"/>
    <s v="SELECCIÓN ABREVIADA SUBASTA INVERSA"/>
    <n v="2"/>
    <n v="6"/>
    <n v="1"/>
    <n v="81200"/>
    <s v="UNIDAD"/>
    <s v="NO SOLICITADAS"/>
  </r>
  <r>
    <x v="5"/>
    <s v="204-4-20"/>
    <n v="10"/>
    <s v="REPUESTOS"/>
    <s v="FILTRO DE ACEITE   BT223 MONTACARGAS-TRACTORES"/>
    <n v="40161504"/>
    <s v="SELECCIÓN ABREVIADA SUBASTA INVERSA"/>
    <n v="2"/>
    <n v="6"/>
    <n v="1"/>
    <n v="139200"/>
    <s v="UNIDAD"/>
    <s v="NO SOLICITADAS"/>
  </r>
  <r>
    <x v="5"/>
    <s v="204-4-20"/>
    <n v="10"/>
    <s v="REPUESTOS"/>
    <s v="FILTRO DE ACEITE   HCX 1549 PLANTA HOBART"/>
    <n v="40161504"/>
    <s v="SELECCIÓN ABREVIADA SUBASTA INVERSA"/>
    <n v="2"/>
    <n v="6"/>
    <n v="1"/>
    <n v="33640"/>
    <s v="UNIDAD"/>
    <s v="NO SOLICITADAS"/>
  </r>
  <r>
    <x v="5"/>
    <s v="204-4-20"/>
    <n v="10"/>
    <s v="REPUESTOS"/>
    <s v="FILTRO DE ACEITE   HCX 9452 PLANTA HOBART"/>
    <n v="40161504"/>
    <s v="SELECCIÓN ABREVIADA SUBASTA INVERSA"/>
    <n v="2"/>
    <n v="6"/>
    <n v="1"/>
    <n v="9280"/>
    <s v="UNIDAD"/>
    <s v="NO SOLICITADAS"/>
  </r>
  <r>
    <x v="5"/>
    <s v="204-4-20"/>
    <n v="10"/>
    <s v="REPUESTOS"/>
    <s v="FILTRO DE ACEITE   HCX-22 PLANTA HOBART"/>
    <n v="40161504"/>
    <s v="SELECCIÓN ABREVIADA SUBASTA INVERSA"/>
    <n v="2"/>
    <n v="6"/>
    <n v="2"/>
    <n v="18560"/>
    <s v="UNIDAD"/>
    <s v="NO SOLICITADAS"/>
  </r>
  <r>
    <x v="5"/>
    <s v="204-4-20"/>
    <n v="10"/>
    <s v="REPUESTOS"/>
    <s v="FILTRO DE ACEITE   HCX-5566 MONTACARGAS"/>
    <n v="40161504"/>
    <s v="SELECCIÓN ABREVIADA SUBASTA INVERSA"/>
    <n v="2"/>
    <n v="6"/>
    <n v="1"/>
    <n v="300000"/>
    <s v="UNIDAD"/>
    <s v="NO SOLICITADAS"/>
  </r>
  <r>
    <x v="5"/>
    <s v="204-4-20"/>
    <n v="10"/>
    <s v="REPUESTOS"/>
    <s v="FILTRO DE ACEITE   LAR-1 TRACTORES-MONTACARGAS"/>
    <n v="40161504"/>
    <s v="SELECCIÓN ABREVIADA SUBASTA INVERSA"/>
    <n v="2"/>
    <n v="6"/>
    <n v="1"/>
    <n v="110200"/>
    <s v="UNIDAD"/>
    <s v="NO SOLICITADAS"/>
  </r>
  <r>
    <x v="5"/>
    <s v="204-4-20"/>
    <n v="10"/>
    <s v="REPUESTOS"/>
    <s v="FILTRO DE ACEITE   M806418 GATOR"/>
    <n v="40161504"/>
    <s v="SELECCIÓN ABREVIADA SUBASTA INVERSA"/>
    <n v="2"/>
    <n v="6"/>
    <n v="1"/>
    <n v="50400"/>
    <s v="UNIDAD"/>
    <s v="NO SOLICITADAS"/>
  </r>
  <r>
    <x v="5"/>
    <s v="204-4-20"/>
    <n v="10"/>
    <s v="REPUESTOS"/>
    <s v="FILTRO DE ACEITE  FL-2016 CARRO ESCALERA"/>
    <n v="40161504"/>
    <s v="SELECCIÓN ABREVIADA SUBASTA INVERSA"/>
    <n v="2"/>
    <n v="6"/>
    <n v="1"/>
    <n v="378900"/>
    <s v="UNIDAD"/>
    <s v="NO SOLICITADAS"/>
  </r>
  <r>
    <x v="5"/>
    <s v="204-4-20"/>
    <n v="10"/>
    <s v="REPUESTOS"/>
    <s v="FILTRO DE ACEITE  FLOOD LIGHT"/>
    <n v="40161504"/>
    <s v="SELECCIÓN ABREVIADA SUBASTA INVERSA"/>
    <n v="2"/>
    <n v="6"/>
    <n v="1"/>
    <n v="19720"/>
    <s v="UNIDAD"/>
    <s v="NO SOLICITADAS"/>
  </r>
  <r>
    <x v="5"/>
    <s v="204-4-20"/>
    <n v="10"/>
    <s v="REPUESTOS"/>
    <s v="FILTRO DE ACEITE BT-339 PLANTA HOBART"/>
    <n v="40161504"/>
    <s v="SELECCIÓN ABREVIADA SUBASTA INVERSA"/>
    <n v="2"/>
    <n v="6"/>
    <n v="1"/>
    <n v="41760"/>
    <s v="UNIDAD"/>
    <s v="NO SOLICITADAS"/>
  </r>
  <r>
    <x v="5"/>
    <s v="204-4-20"/>
    <n v="10"/>
    <s v="REPUESTOS"/>
    <s v="FILTRO DE ACEITE FL-3970  PLANTA HOBART-TLD"/>
    <n v="40161504"/>
    <s v="SELECCIÓN ABREVIADA SUBASTA INVERSA"/>
    <n v="2"/>
    <n v="6"/>
    <n v="1"/>
    <n v="34800"/>
    <s v="UNIDAD"/>
    <s v="NO SOLICITADAS"/>
  </r>
  <r>
    <x v="5"/>
    <s v="204-4-20"/>
    <n v="10"/>
    <s v="REPUESTOS"/>
    <s v="FILTRO DE ACEITE HCX-22 JBT"/>
    <n v="40161504"/>
    <s v="SELECCIÓN ABREVIADA SUBASTA INVERSA"/>
    <n v="2"/>
    <n v="6"/>
    <n v="1"/>
    <n v="106720"/>
    <s v="UNIDAD"/>
    <s v="NO SOLICITADAS"/>
  </r>
  <r>
    <x v="5"/>
    <s v="204-4-20"/>
    <n v="10"/>
    <s v="REPUESTOS"/>
    <s v="FILTRO DE ACEITE LFP 2160 APU TUG"/>
    <n v="40161504"/>
    <s v="SELECCIÓN ABREVIADA SUBASTA INVERSA"/>
    <n v="2"/>
    <n v="6"/>
    <n v="1"/>
    <n v="760000"/>
    <s v="UNIDAD"/>
    <s v="NO SOLICITADAS"/>
  </r>
  <r>
    <x v="5"/>
    <s v="204-4-20"/>
    <n v="10"/>
    <s v="REPUESTOS"/>
    <s v="FILTRO DE ACEITE PH-8A TRACTOR TIGER"/>
    <n v="40161504"/>
    <s v="SELECCIÓN ABREVIADA SUBASTA INVERSA"/>
    <n v="2"/>
    <n v="6"/>
    <n v="2"/>
    <n v="58000"/>
    <s v="UNIDAD"/>
    <s v="NO SOLICITADAS"/>
  </r>
  <r>
    <x v="5"/>
    <s v="204-4-20"/>
    <n v="10"/>
    <s v="REPUESTOS"/>
    <s v="FILTRO DE AIRE   372651 TRACTOR TUG"/>
    <n v="40161505"/>
    <s v="SELECCIÓN ABREVIADA SUBASTA INVERSA"/>
    <n v="2"/>
    <n v="6"/>
    <n v="1"/>
    <n v="37120"/>
    <s v="UNIDAD"/>
    <s v="NO SOLICITADAS"/>
  </r>
  <r>
    <x v="5"/>
    <s v="204-4-20"/>
    <n v="10"/>
    <s v="REPUESTOS"/>
    <s v="FILTRO DE AIRE   6.2084.0 COMPRESOR "/>
    <n v="40161505"/>
    <s v="SELECCIÓN ABREVIADA SUBASTA INVERSA"/>
    <n v="2"/>
    <n v="6"/>
    <n v="1"/>
    <n v="56840"/>
    <s v="UNIDAD"/>
    <s v="NO SOLICITADAS"/>
  </r>
  <r>
    <x v="5"/>
    <s v="204-4-20"/>
    <n v="10"/>
    <s v="REPUESTOS"/>
    <s v="FILTRO DE AIRE   63297"/>
    <n v="40161505"/>
    <s v="SELECCIÓN ABREVIADA SUBASTA INVERSA"/>
    <n v="2"/>
    <n v="6"/>
    <n v="1"/>
    <n v="13920"/>
    <s v="UNIDAD"/>
    <s v="NO SOLICITADAS"/>
  </r>
  <r>
    <x v="5"/>
    <s v="204-4-20"/>
    <n v="10"/>
    <s v="REPUESTOS"/>
    <s v="FILTRO DE AIRE   AR25467 MONTACARGA-COLEMAN"/>
    <n v="40161505"/>
    <s v="SELECCIÓN ABREVIADA SUBASTA INVERSA"/>
    <n v="2"/>
    <n v="6"/>
    <n v="2"/>
    <n v="74240"/>
    <s v="UNIDAD"/>
    <s v="NO SOLICITADAS"/>
  </r>
  <r>
    <x v="5"/>
    <s v="204-4-20"/>
    <n v="10"/>
    <s v="REPUESTOS"/>
    <s v="FILTRO DE AIRE   AZ-3542 TRACTOR TUG-TIGER"/>
    <n v="40161505"/>
    <s v="SELECCIÓN ABREVIADA SUBASTA INVERSA"/>
    <n v="2"/>
    <n v="6"/>
    <n v="2"/>
    <n v="93800"/>
    <s v="UNIDAD"/>
    <s v="NO SOLICITADAS"/>
  </r>
  <r>
    <x v="5"/>
    <s v="204-4-20"/>
    <n v="10"/>
    <s v="REPUESTOS"/>
    <s v="FILTRO DE AIRE   AZ-3543 BARREDORA"/>
    <n v="40161505"/>
    <s v="SELECCIÓN ABREVIADA SUBASTA INVERSA"/>
    <n v="2"/>
    <n v="6"/>
    <n v="1"/>
    <n v="95120"/>
    <s v="UNIDAD"/>
    <s v="NO SOLICITADAS"/>
  </r>
  <r>
    <x v="5"/>
    <s v="204-4-20"/>
    <n v="10"/>
    <s v="REPUESTOS"/>
    <s v="FILTRO DE AIRE   AZ-3715 FLOOD LIGHT-GATOR"/>
    <n v="40161505"/>
    <s v="SELECCIÓN ABREVIADA SUBASTA INVERSA"/>
    <n v="2"/>
    <n v="6"/>
    <n v="1"/>
    <n v="199520"/>
    <s v="UNIDAD"/>
    <s v="NO SOLICITADAS"/>
  </r>
  <r>
    <x v="5"/>
    <s v="204-4-20"/>
    <n v="10"/>
    <s v="REPUESTOS"/>
    <s v="FILTRO DE AIRE   FA-1718 CARRO ESCALERA-JBT"/>
    <n v="40161505"/>
    <s v="SELECCIÓN ABREVIADA SUBASTA INVERSA"/>
    <n v="2"/>
    <n v="6"/>
    <n v="1"/>
    <n v="178640"/>
    <s v="UNIDAD"/>
    <s v="NO SOLICITADAS"/>
  </r>
  <r>
    <x v="5"/>
    <s v="204-4-20"/>
    <n v="10"/>
    <s v="REPUESTOS"/>
    <s v="FILTRO DE AIRE  291460 PLANTAS HOBART"/>
    <n v="40161505"/>
    <s v="SELECCIÓN ABREVIADA SUBASTA INVERSA"/>
    <n v="2"/>
    <n v="6"/>
    <n v="2"/>
    <n v="41760"/>
    <s v="UNIDAD"/>
    <s v="NO SOLICITADAS"/>
  </r>
  <r>
    <x v="5"/>
    <s v="204-4-20"/>
    <n v="10"/>
    <s v="REPUESTOS"/>
    <s v="FILTRO DE AIRE  8543758 "/>
    <n v="40161505"/>
    <s v="SELECCIÓN ABREVIADA SUBASTA INVERSA"/>
    <n v="2"/>
    <n v="6"/>
    <n v="1"/>
    <n v="31320"/>
    <s v="UNIDAD"/>
    <s v="NO SOLICITADAS"/>
  </r>
  <r>
    <x v="5"/>
    <s v="204-4-20"/>
    <n v="10"/>
    <s v="REPUESTOS"/>
    <s v="FILTRO DE AIRE  AF-25960 MONTACARGAS-TLD"/>
    <n v="40161505"/>
    <s v="SELECCIÓN ABREVIADA SUBASTA INVERSA"/>
    <n v="2"/>
    <n v="6"/>
    <n v="1"/>
    <n v="34600"/>
    <s v="UNIDAD"/>
    <s v="NO SOLICITADAS"/>
  </r>
  <r>
    <x v="5"/>
    <s v="204-4-20"/>
    <n v="10"/>
    <s v="REPUESTOS"/>
    <s v="FILTRO DE AIRE  AF25969"/>
    <n v="40161505"/>
    <s v="SELECCIÓN ABREVIADA SUBASTA INVERSA"/>
    <n v="2"/>
    <n v="6"/>
    <n v="1"/>
    <n v="289840"/>
    <s v="UNIDAD"/>
    <s v="NO SOLICITADAS"/>
  </r>
  <r>
    <x v="5"/>
    <s v="204-4-20"/>
    <n v="10"/>
    <s v="REPUESTOS"/>
    <s v="FILTRO DE AIRE  AF-26120 PLANTAS HOBART-TLD"/>
    <n v="40161505"/>
    <s v="SELECCIÓN ABREVIADA SUBASTA INVERSA"/>
    <n v="2"/>
    <n v="6"/>
    <n v="1"/>
    <n v="33400"/>
    <s v="UNIDAD"/>
    <s v="NO SOLICITADAS"/>
  </r>
  <r>
    <x v="5"/>
    <s v="204-4-20"/>
    <n v="10"/>
    <s v="REPUESTOS"/>
    <s v="FILTRO DE AIRE  AF-26121 PLANTAS HOBART-TLD"/>
    <n v="40161505"/>
    <s v="SELECCIÓN ABREVIADA SUBASTA INVERSA"/>
    <n v="2"/>
    <n v="6"/>
    <n v="2"/>
    <n v="46200"/>
    <s v="UNIDAD"/>
    <s v="NO SOLICITADAS"/>
  </r>
  <r>
    <x v="5"/>
    <s v="204-4-20"/>
    <n v="10"/>
    <s v="REPUESTOS"/>
    <s v="FILTRO DE AIRE  ARS-3988"/>
    <n v="40161505"/>
    <s v="SELECCIÓN ABREVIADA SUBASTA INVERSA"/>
    <n v="2"/>
    <n v="6"/>
    <n v="2"/>
    <n v="51040"/>
    <s v="UNIDAD"/>
    <s v="NO SOLICITADAS"/>
  </r>
  <r>
    <x v="5"/>
    <s v="204-4-20"/>
    <n v="10"/>
    <s v="REPUESTOS"/>
    <s v="FILTRO DE AIRE  AZ-1596 PLANTAS HOBART "/>
    <n v="40161505"/>
    <s v="SELECCIÓN ABREVIADA SUBASTA INVERSA"/>
    <n v="2"/>
    <n v="6"/>
    <n v="2"/>
    <n v="34800"/>
    <s v="UNIDAD"/>
    <s v="NO SOLICITADAS"/>
  </r>
  <r>
    <x v="5"/>
    <s v="204-4-20"/>
    <n v="10"/>
    <s v="REPUESTOS"/>
    <s v="FILTRO DE AIRE  AZ-253K MONATACARGAS "/>
    <n v="40161505"/>
    <s v="SELECCIÓN ABREVIADA SUBASTA INVERSA"/>
    <n v="2"/>
    <n v="6"/>
    <n v="2"/>
    <n v="53360"/>
    <s v="UNIDAD"/>
    <s v="NO SOLICITADAS"/>
  </r>
  <r>
    <x v="5"/>
    <s v="204-4-20"/>
    <n v="10"/>
    <s v="REPUESTOS"/>
    <s v="FILTRO DE AIRE  CA-6817 PLANTAS HOBART-HARLAN"/>
    <n v="40161505"/>
    <s v="SELECCIÓN ABREVIADA SUBASTA INVERSA"/>
    <n v="2"/>
    <n v="6"/>
    <n v="2"/>
    <n v="48720"/>
    <s v="UNIDAD"/>
    <s v="NO SOLICITADAS"/>
  </r>
  <r>
    <x v="5"/>
    <s v="204-4-20"/>
    <n v="10"/>
    <s v="REPUESTOS"/>
    <s v="FILTRO DE AIRE  FA-3424 PLANTAS HOBART VIEJAS"/>
    <n v="40161505"/>
    <s v="SELECCIÓN ABREVIADA SUBASTA INVERSA"/>
    <n v="2"/>
    <n v="6"/>
    <n v="1"/>
    <n v="30450"/>
    <s v="UNIDAD"/>
    <s v="NO SOLICITADAS"/>
  </r>
  <r>
    <x v="5"/>
    <s v="204-4-20"/>
    <n v="10"/>
    <s v="REPUESTOS"/>
    <s v="FILTRO DE AIRE  M-113621 GATOR"/>
    <n v="40161505"/>
    <s v="SELECCIÓN ABREVIADA SUBASTA INVERSA"/>
    <n v="2"/>
    <n v="6"/>
    <n v="1"/>
    <n v="48720"/>
    <s v="UNIDAD"/>
    <s v="NO SOLICITADAS"/>
  </r>
  <r>
    <x v="5"/>
    <s v="204-4-20"/>
    <n v="10"/>
    <s v="REPUESTOS"/>
    <s v="FILTRO DE AIRE  M-123378 GATOR"/>
    <n v="40161505"/>
    <s v="SELECCIÓN ABREVIADA SUBASTA INVERSA"/>
    <n v="2"/>
    <n v="6"/>
    <n v="2"/>
    <n v="104400"/>
    <s v="UNIDAD"/>
    <s v="NO SOLICITADAS"/>
  </r>
  <r>
    <x v="5"/>
    <s v="204-4-20"/>
    <n v="10"/>
    <s v="REPUESTOS"/>
    <s v="FILTRO DE AIRE  P822686 FLOOD LIGHT"/>
    <n v="40161505"/>
    <s v="SELECCIÓN ABREVIADA SUBASTA INVERSA"/>
    <n v="2"/>
    <n v="6"/>
    <n v="1"/>
    <n v="60320"/>
    <s v="UNIDAD"/>
    <s v="NO SOLICITADAS"/>
  </r>
  <r>
    <x v="5"/>
    <s v="204-4-20"/>
    <n v="10"/>
    <s v="REPUESTOS"/>
    <s v="FILTRO DE AIRE  T-45K COLEMAN"/>
    <n v="40161505"/>
    <s v="SELECCIÓN ABREVIADA SUBASTA INVERSA"/>
    <n v="2"/>
    <n v="6"/>
    <n v="2"/>
    <n v="64200"/>
    <s v="UNIDAD"/>
    <s v="NO SOLICITADAS"/>
  </r>
  <r>
    <x v="5"/>
    <s v="204-4-20"/>
    <n v="10"/>
    <s v="REPUESTOS"/>
    <s v="FILTRO DE AIRE 484 P"/>
    <n v="40161505"/>
    <s v="SELECCIÓN ABREVIADA SUBASTA INVERSA"/>
    <n v="2"/>
    <n v="6"/>
    <n v="1"/>
    <n v="34800"/>
    <s v="UNIDAD"/>
    <s v="NO SOLICITADAS"/>
  </r>
  <r>
    <x v="5"/>
    <s v="204-4-20"/>
    <n v="10"/>
    <s v="REPUESTOS"/>
    <s v="FILTRO DE AIRE DA-7801"/>
    <n v="40161505"/>
    <s v="SELECCIÓN ABREVIADA SUBASTA INVERSA"/>
    <n v="2"/>
    <n v="6"/>
    <n v="1"/>
    <n v="223880"/>
    <s v="UNIDAD"/>
    <s v="NO SOLICITADAS"/>
  </r>
  <r>
    <x v="5"/>
    <s v="204-4-20"/>
    <n v="10"/>
    <s v="REPUESTOS"/>
    <s v="FILTRO DE COMBUSTIBLE   A-588 PLANTA HOBART"/>
    <n v="40161513"/>
    <s v="SELECCIÓN ABREVIADA SUBASTA INVERSA"/>
    <n v="2"/>
    <n v="6"/>
    <n v="1"/>
    <n v="48720"/>
    <s v="UNIDAD"/>
    <s v="NO SOLICITADAS"/>
  </r>
  <r>
    <x v="5"/>
    <s v="204-4-20"/>
    <n v="10"/>
    <s v="REPUESTOS"/>
    <s v="FILTRO DE COMBUSTIBLE   BF-1226 PLANTA HOBART-JBT"/>
    <n v="40161513"/>
    <s v="SELECCIÓN ABREVIADA SUBASTA INVERSA"/>
    <n v="2"/>
    <n v="6"/>
    <n v="1"/>
    <n v="39440"/>
    <s v="UNIDAD"/>
    <s v="NO SOLICITADAS"/>
  </r>
  <r>
    <x v="5"/>
    <s v="204-4-20"/>
    <n v="10"/>
    <s v="REPUESTOS"/>
    <s v="FILTRO DE COMBUSTIBLE   FD-4604 CARRO ESCALERA"/>
    <n v="40161513"/>
    <s v="SELECCIÓN ABREVIADA SUBASTA INVERSA"/>
    <n v="2"/>
    <n v="6"/>
    <n v="2"/>
    <n v="185600"/>
    <s v="UNIDAD"/>
    <s v="NO SOLICITADAS"/>
  </r>
  <r>
    <x v="5"/>
    <s v="204-4-20"/>
    <n v="10"/>
    <s v="REPUESTOS"/>
    <s v="FILTRO DE COMBUSTIBLE   FF-5369  PLANTA HOBART"/>
    <n v="40161513"/>
    <s v="SELECCIÓN ABREVIADA SUBASTA INVERSA"/>
    <n v="2"/>
    <n v="6"/>
    <n v="1"/>
    <n v="20880"/>
    <s v="UNIDAD"/>
    <s v="NO SOLICITADAS"/>
  </r>
  <r>
    <x v="5"/>
    <s v="204-4-20"/>
    <n v="10"/>
    <s v="REPUESTOS"/>
    <s v="FILTRO DE COMBUSTIBLE   FF-5638 MONTACARGAS"/>
    <n v="40161513"/>
    <s v="SELECCIÓN ABREVIADA SUBASTA INVERSA"/>
    <n v="2"/>
    <n v="6"/>
    <n v="1"/>
    <n v="63800"/>
    <s v="UNIDAD"/>
    <s v="NO SOLICITADAS"/>
  </r>
  <r>
    <x v="5"/>
    <s v="204-4-20"/>
    <n v="10"/>
    <s v="REPUESTOS"/>
    <s v="FILTRO DE COMBUSTIBLE   FS-19902  MONTACARGAS"/>
    <n v="40161513"/>
    <s v="SELECCIÓN ABREVIADA SUBASTA INVERSA"/>
    <n v="2"/>
    <n v="6"/>
    <n v="1"/>
    <n v="58000"/>
    <s v="UNIDAD"/>
    <s v="NO SOLICITADAS"/>
  </r>
  <r>
    <x v="5"/>
    <s v="204-4-20"/>
    <n v="10"/>
    <s v="REPUESTOS"/>
    <s v="FILTRO DE COMBUSTIBLE   FS20000 PLANTA HOBART"/>
    <n v="40161513"/>
    <s v="SELECCIÓN ABREVIADA SUBASTA INVERSA"/>
    <n v="2"/>
    <n v="6"/>
    <n v="1"/>
    <n v="200000"/>
    <s v="UNIDAD"/>
    <s v="NO SOLICITADAS"/>
  </r>
  <r>
    <x v="5"/>
    <s v="204-4-20"/>
    <n v="10"/>
    <s v="REPUESTOS"/>
    <s v="FILTRO DE COMBUSTIBLE   FS-20022 PLANTA HOBART"/>
    <n v="40161513"/>
    <s v="SELECCIÓN ABREVIADA SUBASTA INVERSA"/>
    <n v="2"/>
    <n v="6"/>
    <n v="1"/>
    <n v="139200"/>
    <s v="UNIDAD"/>
    <s v="NO SOLICITADAS"/>
  </r>
  <r>
    <x v="5"/>
    <s v="204-4-20"/>
    <n v="10"/>
    <s v="REPUESTOS"/>
    <s v="FILTRO DE COMBUSTIBLE   HCX 446 MONTACARGAS"/>
    <n v="40161513"/>
    <s v="SELECCIÓN ABREVIADA SUBASTA INVERSA"/>
    <n v="2"/>
    <n v="6"/>
    <n v="1"/>
    <n v="92800"/>
    <s v="UNIDAD"/>
    <s v="NO SOLICITADAS"/>
  </r>
  <r>
    <x v="5"/>
    <s v="204-4-20"/>
    <n v="10"/>
    <s v="REPUESTOS"/>
    <s v="FILTRO DE COMBUSTIBLE   HCX 6438839 PLANTA HOBART"/>
    <n v="40161513"/>
    <s v="SELECCIÓN ABREVIADA SUBASTA INVERSA"/>
    <n v="2"/>
    <n v="6"/>
    <n v="1"/>
    <n v="20880"/>
    <s v="UNIDAD"/>
    <s v="NO SOLICITADAS"/>
  </r>
  <r>
    <x v="5"/>
    <s v="204-4-20"/>
    <n v="10"/>
    <s v="REPUESTOS"/>
    <s v="FILTRO DE COMBUSTIBLE   HCX 6438840 PLANTA HOBART"/>
    <n v="40161513"/>
    <s v="SELECCIÓN ABREVIADA SUBASTA INVERSA"/>
    <n v="2"/>
    <n v="6"/>
    <n v="2"/>
    <n v="197200"/>
    <s v="UNIDAD"/>
    <s v="NO SOLICITADAS"/>
  </r>
  <r>
    <x v="5"/>
    <s v="204-4-20"/>
    <n v="10"/>
    <s v="REPUESTOS"/>
    <s v="FILTRO DE COMBUSTIBLE   HCX-4102 PLANTA HOBART"/>
    <n v="40161513"/>
    <s v="SELECCIÓN ABREVIADA SUBASTA INVERSA"/>
    <n v="2"/>
    <n v="6"/>
    <n v="1"/>
    <n v="5800"/>
    <s v="UNIDAD"/>
    <s v="NO SOLICITADAS"/>
  </r>
  <r>
    <x v="5"/>
    <s v="204-4-20"/>
    <n v="10"/>
    <s v="REPUESTOS"/>
    <s v="FILTRO DE COMBUSTIBLE   HCX-7170G PLANTA HOBART"/>
    <n v="40161513"/>
    <s v="SELECCIÓN ABREVIADA SUBASTA INVERSA"/>
    <n v="2"/>
    <n v="6"/>
    <n v="1"/>
    <n v="75400"/>
    <s v="UNIDAD"/>
    <s v="NO SOLICITADAS"/>
  </r>
  <r>
    <x v="5"/>
    <s v="204-4-20"/>
    <n v="10"/>
    <s v="REPUESTOS"/>
    <s v="FILTRO DE COMBUSTIBLE   LAR-7111 MONTACARGAS"/>
    <n v="40161513"/>
    <s v="SELECCIÓN ABREVIADA SUBASTA INVERSA"/>
    <n v="2"/>
    <n v="6"/>
    <n v="1"/>
    <n v="200000"/>
    <s v="UNIDAD"/>
    <s v="NO SOLICITADAS"/>
  </r>
  <r>
    <x v="5"/>
    <s v="204-4-20"/>
    <n v="10"/>
    <s v="REPUESTOS"/>
    <s v="FILTRO DE COMBUSTIBLE   LFF 3886 HARLAN"/>
    <n v="40161513"/>
    <s v="SELECCIÓN ABREVIADA SUBASTA INVERSA"/>
    <n v="2"/>
    <n v="6"/>
    <n v="1"/>
    <n v="48720"/>
    <s v="UNIDAD"/>
    <s v="NO SOLICITADAS"/>
  </r>
  <r>
    <x v="5"/>
    <s v="204-4-20"/>
    <n v="10"/>
    <s v="REPUESTOS"/>
    <s v="FILTRO DE COMBUSTIBLE   S3227 MONTACARGAS"/>
    <n v="40161513"/>
    <s v="SELECCIÓN ABREVIADA SUBASTA INVERSA"/>
    <n v="2"/>
    <n v="6"/>
    <n v="1"/>
    <n v="174000"/>
    <s v="UNIDAD"/>
    <s v="NO SOLICITADAS"/>
  </r>
  <r>
    <x v="5"/>
    <s v="204-4-20"/>
    <n v="10"/>
    <s v="REPUESTOS"/>
    <s v="FILTRO DE COMBUSTIBLE  B-7653 JBT"/>
    <n v="40161513"/>
    <s v="SELECCIÓN ABREVIADA SUBASTA INVERSA"/>
    <n v="2"/>
    <n v="6"/>
    <n v="1"/>
    <n v="171680"/>
    <s v="UNIDAD"/>
    <s v="NO SOLICITADAS"/>
  </r>
  <r>
    <x v="5"/>
    <s v="204-4-20"/>
    <n v="10"/>
    <s v="REPUESTOS"/>
    <s v="FILTRO DE COMBUSTIBLE  BF7813 PLANTA HOBART"/>
    <n v="40161513"/>
    <s v="SELECCIÓN ABREVIADA SUBASTA INVERSA"/>
    <n v="2"/>
    <n v="6"/>
    <n v="1"/>
    <n v="29000"/>
    <s v="UNIDAD"/>
    <s v="NO SOLICITADAS"/>
  </r>
  <r>
    <x v="5"/>
    <s v="204-4-20"/>
    <n v="10"/>
    <s v="REPUESTOS"/>
    <s v="FILTRO DE COMBUSTIBLE  BF-7966 TRACTOR TLD"/>
    <n v="40161513"/>
    <s v="SELECCIÓN ABREVIADA SUBASTA INVERSA"/>
    <n v="2"/>
    <n v="6"/>
    <n v="1"/>
    <n v="42920"/>
    <s v="UNIDAD"/>
    <s v="NO SOLICITADAS"/>
  </r>
  <r>
    <x v="5"/>
    <s v="204-4-20"/>
    <n v="10"/>
    <s v="REPUESTOS"/>
    <s v="FILTRO DE COMBUSTIBLE  FS-19732 TRCTOR TLD"/>
    <n v="40161513"/>
    <s v="SELECCIÓN ABREVIADA SUBASTA INVERSA"/>
    <n v="2"/>
    <n v="6"/>
    <n v="1"/>
    <n v="81200"/>
    <s v="UNIDAD"/>
    <s v="NO SOLICITADAS"/>
  </r>
  <r>
    <x v="5"/>
    <s v="204-4-20"/>
    <n v="10"/>
    <s v="REPUESTOS"/>
    <s v="FILTRO DE COMBUSTIBLE  HCX-7270 JBT"/>
    <n v="40161513"/>
    <s v="SELECCIÓN ABREVIADA SUBASTA INVERSA"/>
    <n v="2"/>
    <n v="6"/>
    <n v="1"/>
    <n v="30640"/>
    <s v="UNIDAD"/>
    <s v="NO SOLICITADAS"/>
  </r>
  <r>
    <x v="5"/>
    <s v="204-4-20"/>
    <n v="10"/>
    <s v="REPUESTOS"/>
    <s v="FILTRO DE COMBUSTIBLE  HCX-7270 JBT"/>
    <n v="40161513"/>
    <s v="SELECCIÓN ABREVIADA SUBASTA INVERSA"/>
    <n v="2"/>
    <n v="6"/>
    <n v="2"/>
    <n v="162400"/>
    <s v="UNIDAD"/>
    <s v="NO SOLICITADAS"/>
  </r>
  <r>
    <x v="5"/>
    <s v="204-4-20"/>
    <n v="10"/>
    <s v="REPUESTOS"/>
    <s v="FILTRO DE COMBUSTIBLE  PC-1345 JBT"/>
    <n v="40161513"/>
    <s v="SELECCIÓN ABREVIADA SUBASTA INVERSA"/>
    <n v="2"/>
    <n v="6"/>
    <n v="1"/>
    <n v="567800"/>
    <s v="UNIDAD"/>
    <s v="NO SOLICITADAS"/>
  </r>
  <r>
    <x v="5"/>
    <s v="204-4-20"/>
    <n v="10"/>
    <s v="REPUESTOS"/>
    <s v="FILTRO DE COMBUSTIBLE B-262 JBT"/>
    <n v="40161513"/>
    <s v="SELECCIÓN ABREVIADA SUBASTA INVERSA"/>
    <n v="2"/>
    <n v="6"/>
    <n v="1"/>
    <n v="156600"/>
    <s v="UNIDAD"/>
    <s v="NO SOLICITADAS"/>
  </r>
  <r>
    <x v="5"/>
    <s v="204-4-20"/>
    <n v="10"/>
    <s v="REPUESTOS"/>
    <s v="FILTRO DE COMBUSTIBLE HCX-093G FLOOD LIGHT"/>
    <n v="40161513"/>
    <s v="SELECCIÓN ABREVIADA SUBASTA INVERSA"/>
    <n v="2"/>
    <n v="6"/>
    <n v="2"/>
    <n v="190240"/>
    <s v="UNIDAD"/>
    <s v="NO SOLICITADAS"/>
  </r>
  <r>
    <x v="5"/>
    <s v="204-4-20"/>
    <n v="10"/>
    <s v="REPUESTOS"/>
    <s v="FILTRO DE COMBUSTIBLE M801101 GATOR"/>
    <n v="40161513"/>
    <s v="SELECCIÓN ABREVIADA SUBASTA INVERSA"/>
    <n v="2"/>
    <n v="6"/>
    <n v="2"/>
    <n v="133960"/>
    <s v="UNIDAD"/>
    <s v="NO SOLICITADAS"/>
  </r>
  <r>
    <x v="5"/>
    <s v="204-4-20"/>
    <n v="10"/>
    <s v="REPUESTOS"/>
    <s v="FILTRO DE COMBUSTIBLE PERKINS   26560201 TRACTOR"/>
    <n v="40161513"/>
    <s v="SELECCIÓN ABREVIADA SUBASTA INVERSA"/>
    <n v="2"/>
    <n v="6"/>
    <n v="1"/>
    <n v="29000"/>
    <s v="UNIDAD"/>
    <s v="NO SOLICITADAS"/>
  </r>
  <r>
    <x v="5"/>
    <s v="204-4-20"/>
    <n v="10"/>
    <s v="REPUESTOS"/>
    <s v="FILTRO DE TRANSMISION   700990931 BARREDORA"/>
    <n v="40161502"/>
    <s v="SELECCIÓN ABREVIADA SUBASTA INVERSA"/>
    <n v="2"/>
    <n v="6"/>
    <n v="1"/>
    <n v="26680"/>
    <s v="UNIDAD"/>
    <s v="NO SOLICITADAS"/>
  </r>
  <r>
    <x v="5"/>
    <s v="204-4-20"/>
    <n v="10"/>
    <s v="REPUESTOS"/>
    <s v="FILTRO DRENADOR DE AGUA    AW-2010 PLANTA HOBART"/>
    <n v="40161502"/>
    <s v="SELECCIÓN ABREVIADA SUBASTA INVERSA"/>
    <n v="2"/>
    <n v="6"/>
    <n v="1"/>
    <n v="139200"/>
    <s v="UNIDAD"/>
    <s v="NO SOLICITADAS"/>
  </r>
  <r>
    <x v="5"/>
    <s v="204-4-20"/>
    <n v="10"/>
    <s v="REPUESTOS"/>
    <s v="FILTRO HIDRAULICO BARREDORA  65221"/>
    <n v="40161515"/>
    <s v="SELECCIÓN ABREVIADA SUBASTA INVERSA"/>
    <n v="2"/>
    <n v="6"/>
    <n v="1"/>
    <n v="30160"/>
    <s v="UNIDAD"/>
    <s v="NO SOLICITADAS"/>
  </r>
  <r>
    <x v="5"/>
    <s v="204-4-20"/>
    <n v="10"/>
    <s v="REPUESTOS"/>
    <s v="FILTRO SEPARADOR DE AGUA   PERKINS 26550005  TRACTOR"/>
    <n v="40161502"/>
    <s v="SELECCIÓN ABREVIADA SUBASTA INVERSA"/>
    <n v="2"/>
    <n v="6"/>
    <n v="1"/>
    <n v="110200"/>
    <s v="UNIDAD"/>
    <s v="NO SOLICITADAS"/>
  </r>
  <r>
    <x v="5"/>
    <s v="204-4-20"/>
    <n v="10"/>
    <s v="REPUESTOS"/>
    <s v="FRONT PANEL PC BOARD ASSEMBLY"/>
    <n v="25191500"/>
    <s v="SELECCIÓN ABREVIADA SUBASTA INVERSA"/>
    <n v="2"/>
    <n v="6"/>
    <n v="1"/>
    <n v="1200000"/>
    <s v="UNIDAD"/>
    <s v="NO SOLICITADAS"/>
  </r>
  <r>
    <x v="5"/>
    <s v="204-4-20"/>
    <n v="10"/>
    <s v="REPUESTOS"/>
    <s v="FUSE-20A"/>
    <n v="25191500"/>
    <s v="SELECCIÓN ABREVIADA SUBASTA INVERSA"/>
    <n v="2"/>
    <n v="6"/>
    <n v="2"/>
    <n v="57200"/>
    <s v="UNIDAD"/>
    <s v="NO SOLICITADAS"/>
  </r>
  <r>
    <x v="5"/>
    <s v="204-4-20"/>
    <n v="10"/>
    <s v="REPUESTOS"/>
    <s v="GOVERNOR ASSY, OVERSPEED"/>
    <n v="25191500"/>
    <s v="SELECCIÓN ABREVIADA SUBASTA INVERSA"/>
    <n v="2"/>
    <n v="6"/>
    <n v="1"/>
    <n v="1200000"/>
    <s v="UNIDAD"/>
    <s v="NO SOLICITADAS"/>
  </r>
  <r>
    <x v="5"/>
    <s v="204-4-20"/>
    <n v="10"/>
    <s v="REPUESTOS"/>
    <s v="HOROMETRO"/>
    <n v="25191500"/>
    <s v="SELECCIÓN ABREVIADA SUBASTA INVERSA"/>
    <n v="2"/>
    <n v="6"/>
    <n v="1"/>
    <n v="485630"/>
    <s v="UNIDAD"/>
    <s v="NO SOLICITADAS"/>
  </r>
  <r>
    <x v="5"/>
    <s v="204-4-20"/>
    <n v="10"/>
    <s v="REPUESTOS"/>
    <s v="IMPUT CONTACTOR"/>
    <n v="25191500"/>
    <s v="SELECCIÓN ABREVIADA SUBASTA INVERSA"/>
    <n v="2"/>
    <n v="6"/>
    <n v="1"/>
    <n v="630500"/>
    <s v="UNIDAD"/>
    <s v="NO SOLICITADAS"/>
  </r>
  <r>
    <x v="5"/>
    <s v="204-4-20"/>
    <n v="10"/>
    <s v="REPUESTOS"/>
    <s v="INDICADOR AMPERIOS AC"/>
    <n v="25191500"/>
    <s v="SELECCIÓN ABREVIADA SUBASTA INVERSA"/>
    <n v="2"/>
    <n v="6"/>
    <n v="1"/>
    <n v="686397"/>
    <s v="UNIDAD"/>
    <s v="NO SOLICITADAS"/>
  </r>
  <r>
    <x v="5"/>
    <s v="204-4-20"/>
    <n v="10"/>
    <s v="REPUESTOS"/>
    <s v="INDICADOR AMPERIOS DC"/>
    <n v="25191500"/>
    <s v="SELECCIÓN ABREVIADA SUBASTA INVERSA"/>
    <n v="2"/>
    <n v="6"/>
    <n v="1"/>
    <n v="158952"/>
    <s v="UNIDAD"/>
    <s v="NO SOLICITADAS"/>
  </r>
  <r>
    <x v="5"/>
    <s v="204-4-20"/>
    <n v="10"/>
    <s v="REPUESTOS"/>
    <s v="INDICADOR CANT FUEL"/>
    <n v="25191500"/>
    <s v="SELECCIÓN ABREVIADA SUBASTA INVERSA"/>
    <n v="2"/>
    <n v="6"/>
    <n v="1"/>
    <n v="350000"/>
    <s v="UNIDAD"/>
    <s v="NO SOLICITADAS"/>
  </r>
  <r>
    <x v="5"/>
    <s v="204-4-20"/>
    <n v="10"/>
    <s v="REPUESTOS"/>
    <s v="INDICADOR FRECUENCIA"/>
    <n v="25191500"/>
    <s v="SELECCIÓN ABREVIADA SUBASTA INVERSA"/>
    <n v="2"/>
    <n v="6"/>
    <n v="1"/>
    <n v="538123"/>
    <s v="UNIDAD"/>
    <s v="NO SOLICITADAS"/>
  </r>
  <r>
    <x v="5"/>
    <s v="204-4-20"/>
    <n v="10"/>
    <s v="REPUESTOS"/>
    <s v="INDICADOR PRESION OIL"/>
    <n v="25191500"/>
    <s v="SELECCIÓN ABREVIADA SUBASTA INVERSA"/>
    <n v="2"/>
    <n v="6"/>
    <n v="2"/>
    <n v="817824"/>
    <s v="UNIDAD"/>
    <s v="NO SOLICITADAS"/>
  </r>
  <r>
    <x v="5"/>
    <s v="204-4-20"/>
    <n v="10"/>
    <s v="REPUESTOS"/>
    <s v="INDICADOR TEMPERATURA"/>
    <n v="25191500"/>
    <s v="SELECCIÓN ABREVIADA SUBASTA INVERSA"/>
    <n v="2"/>
    <n v="6"/>
    <n v="1"/>
    <n v="200000"/>
    <s v="UNIDAD"/>
    <s v="NO SOLICITADAS"/>
  </r>
  <r>
    <x v="5"/>
    <s v="204-4-20"/>
    <n v="10"/>
    <s v="REPUESTOS"/>
    <s v="INDICADOR VOLTAJE AC"/>
    <n v="25191500"/>
    <s v="SELECCIÓN ABREVIADA SUBASTA INVERSA"/>
    <n v="2"/>
    <n v="6"/>
    <n v="1"/>
    <n v="741200"/>
    <s v="UNIDAD"/>
    <s v="NO SOLICITADAS"/>
  </r>
  <r>
    <x v="5"/>
    <s v="204-4-20"/>
    <n v="10"/>
    <s v="REPUESTOS"/>
    <s v="INDICADOR VOLTAJE DC"/>
    <n v="25191500"/>
    <s v="SELECCIÓN ABREVIADA SUBASTA INVERSA"/>
    <n v="2"/>
    <n v="6"/>
    <n v="1"/>
    <n v="450180"/>
    <s v="UNIDAD"/>
    <s v="NO SOLICITADAS"/>
  </r>
  <r>
    <x v="5"/>
    <s v="204-4-20"/>
    <n v="10"/>
    <s v="REPUESTOS"/>
    <s v="INSULATOR CAPACITOR"/>
    <n v="25191500"/>
    <s v="SELECCIÓN ABREVIADA SUBASTA INVERSA"/>
    <n v="2"/>
    <n v="6"/>
    <n v="1"/>
    <n v="6800"/>
    <s v="UNIDAD"/>
    <s v="NO SOLICITADAS"/>
  </r>
  <r>
    <x v="5"/>
    <s v="204-4-20"/>
    <n v="10"/>
    <s v="REPUESTOS"/>
    <s v="INYECTORES "/>
    <n v="25191500"/>
    <s v="SELECCIÓN ABREVIADA SUBASTA INVERSA"/>
    <n v="2"/>
    <n v="6"/>
    <n v="1"/>
    <n v="350000"/>
    <s v="UNIDAD"/>
    <s v="NO SOLICITADAS"/>
  </r>
  <r>
    <x v="5"/>
    <s v="204-4-20"/>
    <n v="10"/>
    <s v="REPUESTOS"/>
    <s v="JACK"/>
    <n v="25191500"/>
    <s v="SELECCIÓN ABREVIADA SUBASTA INVERSA"/>
    <n v="2"/>
    <n v="6"/>
    <n v="1"/>
    <n v="2040060"/>
    <s v="UNIDAD"/>
    <s v="NO SOLICITADAS"/>
  </r>
  <r>
    <x v="5"/>
    <s v="204-4-20"/>
    <n v="10"/>
    <s v="REPUESTOS"/>
    <s v="JOIN, BALLGOVER LINKAGE"/>
    <n v="25191500"/>
    <s v="SELECCIÓN ABREVIADA SUBASTA INVERSA"/>
    <n v="2"/>
    <n v="6"/>
    <n v="1"/>
    <n v="65300"/>
    <s v="UNIDAD"/>
    <s v="NO SOLICITADAS"/>
  </r>
  <r>
    <x v="5"/>
    <s v="204-4-20"/>
    <n v="10"/>
    <s v="REPUESTOS"/>
    <s v="JUEGO CABLES DE ALTA"/>
    <n v="25191500"/>
    <s v="SELECCIÓN ABREVIADA SUBASTA INVERSA"/>
    <n v="2"/>
    <n v="6"/>
    <n v="1"/>
    <n v="380000"/>
    <s v="UNIDAD"/>
    <s v="NO SOLICITADAS"/>
  </r>
  <r>
    <x v="5"/>
    <s v="204-4-20"/>
    <n v="10"/>
    <s v="REPUESTOS"/>
    <s v="JUEGO DE ANILLOS"/>
    <n v="25191500"/>
    <s v="SELECCIÓN ABREVIADA SUBASTA INVERSA"/>
    <n v="2"/>
    <n v="6"/>
    <n v="1"/>
    <n v="160340"/>
    <s v="UNIDAD"/>
    <s v="NO SOLICITADAS"/>
  </r>
  <r>
    <x v="5"/>
    <s v="204-4-20"/>
    <n v="10"/>
    <s v="REPUESTOS"/>
    <s v="JUEGO DE BUJES MOTOR DE ARRANQUE"/>
    <n v="25191500"/>
    <s v="SELECCIÓN ABREVIADA SUBASTA INVERSA"/>
    <n v="2"/>
    <n v="6"/>
    <n v="1"/>
    <n v="235100"/>
    <s v="UNIDAD"/>
    <s v="NO SOLICITADAS"/>
  </r>
  <r>
    <x v="5"/>
    <s v="204-4-20"/>
    <n v="10"/>
    <s v="REPUESTOS"/>
    <s v="JUEGO DE ELECTRODOS"/>
    <n v="25191500"/>
    <s v="SELECCIÓN ABREVIADA SUBASTA INVERSA"/>
    <n v="2"/>
    <n v="6"/>
    <n v="1"/>
    <n v="98740"/>
    <s v="UNIDAD"/>
    <s v="NO SOLICITADAS"/>
  </r>
  <r>
    <x v="5"/>
    <s v="204-4-20"/>
    <n v="10"/>
    <s v="REPUESTOS"/>
    <s v="JUEGO DE REPUESTOS BOMBA DE COMBUSTIBLE"/>
    <n v="25191500"/>
    <s v="SELECCIÓN ABREVIADA SUBASTA INVERSA"/>
    <n v="2"/>
    <n v="6"/>
    <n v="1"/>
    <n v="250000"/>
    <s v="UNIDAD"/>
    <s v="NO SOLICITADAS"/>
  </r>
  <r>
    <x v="5"/>
    <s v="204-4-20"/>
    <n v="10"/>
    <s v="REPUESTOS"/>
    <s v="JUEGO DE REPUESTOS PARA EL SOPLADOR"/>
    <n v="25191500"/>
    <s v="SELECCIÓN ABREVIADA SUBASTA INVERSA"/>
    <n v="2"/>
    <n v="6"/>
    <n v="1"/>
    <n v="395210"/>
    <s v="UNIDAD"/>
    <s v="NO SOLICITADAS"/>
  </r>
  <r>
    <x v="5"/>
    <s v="204-4-20"/>
    <n v="10"/>
    <s v="REPUESTOS"/>
    <s v="JUEGO DE RESORTES PORTA ESCOBILLAS"/>
    <n v="25191500"/>
    <s v="SELECCIÓN ABREVIADA SUBASTA INVERSA"/>
    <n v="2"/>
    <n v="6"/>
    <n v="2"/>
    <n v="739024"/>
    <s v="UNIDAD"/>
    <s v="NO SOLICITADAS"/>
  </r>
  <r>
    <x v="5"/>
    <s v="204-4-20"/>
    <n v="10"/>
    <s v="REPUESTOS"/>
    <s v="JUGO DE REPUESTOS BOMBA DE AGUA"/>
    <n v="25191500"/>
    <s v="SELECCIÓN ABREVIADA SUBASTA INVERSA"/>
    <n v="2"/>
    <n v="6"/>
    <n v="1"/>
    <n v="425800"/>
    <s v="UNIDAD"/>
    <s v="NO SOLICITADAS"/>
  </r>
  <r>
    <x v="5"/>
    <s v="204-4-20"/>
    <n v="10"/>
    <s v="REPUESTOS"/>
    <s v="KIT , CYLINDER REPLACEMENT"/>
    <n v="25191500"/>
    <s v="SELECCIÓN ABREVIADA SUBASTA INVERSA"/>
    <n v="2"/>
    <n v="6"/>
    <n v="1"/>
    <n v="1750400"/>
    <s v="UNIDAD"/>
    <s v="NO SOLICITADAS"/>
  </r>
  <r>
    <x v="5"/>
    <s v="204-4-20"/>
    <n v="10"/>
    <s v="REPUESTOS"/>
    <s v="KIT CASSTER REPLACEMENT"/>
    <n v="25191500"/>
    <s v="SELECCIÓN ABREVIADA SUBASTA INVERSA"/>
    <n v="2"/>
    <n v="6"/>
    <n v="2"/>
    <n v="521000"/>
    <s v="UNIDAD"/>
    <s v="NO SOLICITADAS"/>
  </r>
  <r>
    <x v="5"/>
    <s v="204-4-20"/>
    <n v="10"/>
    <s v="REPUESTOS"/>
    <s v="KIT CASTER"/>
    <n v="25191500"/>
    <s v="SELECCIÓN ABREVIADA SUBASTA INVERSA"/>
    <n v="2"/>
    <n v="6"/>
    <n v="1"/>
    <n v="530200"/>
    <s v="UNIDAD"/>
    <s v="NO SOLICITADAS"/>
  </r>
  <r>
    <x v="5"/>
    <s v="204-4-20"/>
    <n v="10"/>
    <s v="REPUESTOS"/>
    <s v="KIT CILINDER CROSS"/>
    <n v="25191500"/>
    <s v="SELECCIÓN ABREVIADA SUBASTA INVERSA"/>
    <n v="2"/>
    <n v="6"/>
    <n v="1"/>
    <n v="360000"/>
    <s v="UNIDAD"/>
    <s v="NO SOLICITADAS"/>
  </r>
  <r>
    <x v="5"/>
    <s v="204-4-20"/>
    <n v="10"/>
    <s v="REPUESTOS"/>
    <s v="KIT EMPAQUETADURA"/>
    <n v="25191500"/>
    <s v="SELECCIÓN ABREVIADA SUBASTA INVERSA"/>
    <n v="2"/>
    <n v="6"/>
    <n v="1"/>
    <n v="150000"/>
    <s v="UNIDAD"/>
    <s v="NO SOLICITADAS"/>
  </r>
  <r>
    <x v="5"/>
    <s v="204-4-20"/>
    <n v="10"/>
    <s v="REPUESTOS"/>
    <s v="KNOB, RED"/>
    <n v="25191500"/>
    <s v="SELECCIÓN ABREVIADA SUBASTA INVERSA"/>
    <n v="2"/>
    <n v="6"/>
    <n v="2"/>
    <n v="144200"/>
    <s v="UNIDAD"/>
    <s v="NO SOLICITADAS"/>
  </r>
  <r>
    <x v="5"/>
    <s v="204-4-20"/>
    <n v="10"/>
    <s v="REPUESTOS"/>
    <s v="LABEL, REGULATOR"/>
    <n v="25191500"/>
    <s v="SELECCIÓN ABREVIADA SUBASTA INVERSA"/>
    <n v="2"/>
    <n v="6"/>
    <n v="1"/>
    <n v="300520"/>
    <s v="UNIDAD"/>
    <s v="NO SOLICITADAS"/>
  </r>
  <r>
    <x v="5"/>
    <s v="204-4-20"/>
    <n v="10"/>
    <s v="REPUESTOS"/>
    <s v="MAGMETIC SENSOR"/>
    <n v="25191500"/>
    <s v="SELECCIÓN ABREVIADA SUBASTA INVERSA"/>
    <n v="2"/>
    <n v="6"/>
    <n v="1"/>
    <n v="350000"/>
    <s v="UNIDAD"/>
    <s v="NO SOLICITADAS"/>
  </r>
  <r>
    <x v="5"/>
    <s v="204-4-20"/>
    <n v="10"/>
    <s v="REPUESTOS"/>
    <s v="METER, FAULT, DIGITAL"/>
    <n v="25191500"/>
    <s v="SELECCIÓN ABREVIADA SUBASTA INVERSA"/>
    <n v="2"/>
    <n v="6"/>
    <n v="1"/>
    <n v="610200"/>
    <s v="UNIDAD"/>
    <s v="NO SOLICITADAS"/>
  </r>
  <r>
    <x v="5"/>
    <s v="204-4-20"/>
    <n v="10"/>
    <s v="REPUESTOS"/>
    <s v="MOTOR DE ARRANQUE"/>
    <n v="25191500"/>
    <s v="SELECCIÓN ABREVIADA SUBASTA INVERSA"/>
    <n v="2"/>
    <n v="6"/>
    <n v="1"/>
    <n v="485428"/>
    <s v="UNIDAD"/>
    <s v="NO SOLICITADAS"/>
  </r>
  <r>
    <x v="5"/>
    <s v="204-4-20"/>
    <n v="10"/>
    <s v="REPUESTOS"/>
    <s v="MOTOR DE ARRANQUE"/>
    <n v="25191500"/>
    <s v="SELECCIÓN ABREVIADA SUBASTA INVERSA"/>
    <n v="2"/>
    <n v="6"/>
    <n v="1"/>
    <n v="562555"/>
    <s v="UNIDAD"/>
    <s v="NO SOLICITADAS"/>
  </r>
  <r>
    <x v="5"/>
    <s v="204-4-20"/>
    <n v="10"/>
    <s v="REPUESTOS"/>
    <s v="MOTOR DE ARRANQUE"/>
    <n v="25191500"/>
    <s v="SELECCIÓN ABREVIADA SUBASTA INVERSA"/>
    <n v="2"/>
    <n v="6"/>
    <n v="1"/>
    <n v="600000"/>
    <s v="UNIDAD"/>
    <s v="NO SOLICITADAS"/>
  </r>
  <r>
    <x v="5"/>
    <s v="204-4-20"/>
    <n v="10"/>
    <s v="REPUESTOS"/>
    <s v="MOTOR DE ARRANQUE"/>
    <n v="25191500"/>
    <s v="SELECCIÓN ABREVIADA SUBASTA INVERSA"/>
    <n v="2"/>
    <n v="6"/>
    <n v="1"/>
    <n v="650000"/>
    <s v="UNIDAD"/>
    <s v="NO SOLICITADAS"/>
  </r>
  <r>
    <x v="5"/>
    <s v="204-4-20"/>
    <n v="10"/>
    <s v="REPUESTOS"/>
    <s v="MOTOR DE ARRANQUE"/>
    <n v="25191500"/>
    <s v="SELECCIÓN ABREVIADA SUBASTA INVERSA"/>
    <n v="2"/>
    <n v="6"/>
    <n v="1"/>
    <n v="780240"/>
    <s v="UNIDAD"/>
    <s v="NO SOLICITADAS"/>
  </r>
  <r>
    <x v="5"/>
    <s v="204-4-20"/>
    <n v="10"/>
    <s v="REPUESTOS"/>
    <s v="MOTOR DE ARRANQUE DELCO"/>
    <n v="25191500"/>
    <s v="SELECCIÓN ABREVIADA SUBASTA INVERSA"/>
    <n v="2"/>
    <n v="6"/>
    <n v="1"/>
    <n v="600000"/>
    <s v="UNIDAD"/>
    <s v="NO SOLICITADAS"/>
  </r>
  <r>
    <x v="5"/>
    <s v="204-4-20"/>
    <n v="10"/>
    <s v="REPUESTOS"/>
    <s v="MOUNT SHOCK,RUBBER"/>
    <n v="25191500"/>
    <s v="SELECCIÓN ABREVIADA SUBASTA INVERSA"/>
    <n v="2"/>
    <n v="6"/>
    <n v="2"/>
    <n v="80400"/>
    <s v="UNIDAD"/>
    <s v="NO SOLICITADAS"/>
  </r>
  <r>
    <x v="5"/>
    <s v="204-4-20"/>
    <n v="10"/>
    <s v="REPUESTOS"/>
    <s v="OIL PRESSURE SENDER"/>
    <n v="25191500"/>
    <s v="SELECCIÓN ABREVIADA SUBASTA INVERSA"/>
    <n v="2"/>
    <n v="6"/>
    <n v="1"/>
    <n v="230500"/>
    <s v="UNIDAD"/>
    <s v="NO SOLICITADAS"/>
  </r>
  <r>
    <x v="5"/>
    <s v="204-4-20"/>
    <n v="10"/>
    <s v="REPUESTOS"/>
    <s v="ORING"/>
    <n v="25191500"/>
    <s v="SELECCIÓN ABREVIADA SUBASTA INVERSA"/>
    <n v="2"/>
    <n v="6"/>
    <n v="1"/>
    <n v="465300"/>
    <s v="UNIDAD"/>
    <s v="NO SOLICITADAS"/>
  </r>
  <r>
    <x v="5"/>
    <s v="204-4-20"/>
    <n v="10"/>
    <s v="REPUESTOS"/>
    <s v="ORING"/>
    <n v="25191500"/>
    <s v="SELECCIÓN ABREVIADA SUBASTA INVERSA"/>
    <n v="2"/>
    <n v="6"/>
    <n v="2"/>
    <n v="930600"/>
    <s v="UNIDAD"/>
    <s v="NO SOLICITADAS"/>
  </r>
  <r>
    <x v="5"/>
    <s v="204-4-20"/>
    <n v="10"/>
    <s v="REPUESTOS"/>
    <s v="OVERSPEED"/>
    <n v="25191500"/>
    <s v="SELECCIÓN ABREVIADA SUBASTA INVERSA"/>
    <n v="2"/>
    <n v="6"/>
    <n v="1"/>
    <n v="1200000"/>
    <s v="UNIDAD"/>
    <s v="NO SOLICITADAS"/>
  </r>
  <r>
    <x v="5"/>
    <s v="204-4-20"/>
    <n v="10"/>
    <s v="REPUESTOS"/>
    <s v="PACKING PISTON ROD"/>
    <n v="25191500"/>
    <s v="SELECCIÓN ABREVIADA SUBASTA INVERSA"/>
    <n v="2"/>
    <n v="6"/>
    <n v="1"/>
    <n v="320400"/>
    <s v="UNIDAD"/>
    <s v="NO SOLICITADAS"/>
  </r>
  <r>
    <x v="5"/>
    <s v="204-4-20"/>
    <n v="10"/>
    <s v="REPUESTOS"/>
    <s v="PORTA INYECTOR"/>
    <n v="25191500"/>
    <s v="SELECCIÓN ABREVIADA SUBASTA INVERSA"/>
    <n v="2"/>
    <n v="6"/>
    <n v="2"/>
    <n v="560000"/>
    <s v="UNIDAD"/>
    <s v="NO SOLICITADAS"/>
  </r>
  <r>
    <x v="5"/>
    <s v="204-4-20"/>
    <n v="10"/>
    <s v="REPUESTOS"/>
    <s v="POWER SUPPLAY"/>
    <n v="25191500"/>
    <s v="SELECCIÓN ABREVIADA SUBASTA INVERSA"/>
    <n v="2"/>
    <n v="6"/>
    <n v="2"/>
    <n v="2000000"/>
    <s v="UNIDAD"/>
    <s v="NO SOLICITADAS"/>
  </r>
  <r>
    <x v="5"/>
    <s v="204-4-20"/>
    <n v="10"/>
    <s v="REPUESTOS"/>
    <s v="PUMP ASSEMBLY"/>
    <n v="25191500"/>
    <s v="SELECCIÓN ABREVIADA SUBASTA INVERSA"/>
    <n v="2"/>
    <n v="6"/>
    <n v="1"/>
    <n v="1800000"/>
    <s v="UNIDAD"/>
    <s v="NO SOLICITADAS"/>
  </r>
  <r>
    <x v="5"/>
    <s v="204-4-20"/>
    <n v="10"/>
    <s v="REPUESTOS"/>
    <s v="PUMP ASSY, HIDRAULIC, HAND"/>
    <n v="25191500"/>
    <s v="SELECCIÓN ABREVIADA SUBASTA INVERSA"/>
    <n v="2"/>
    <n v="6"/>
    <n v="1"/>
    <n v="1550000"/>
    <s v="UNIDAD"/>
    <s v="NO SOLICITADAS"/>
  </r>
  <r>
    <x v="5"/>
    <s v="204-4-20"/>
    <n v="10"/>
    <s v="REPUESTOS"/>
    <s v="PUMP, HYDRAULIC FOOT"/>
    <n v="25191500"/>
    <s v="SELECCIÓN ABREVIADA SUBASTA INVERSA"/>
    <n v="2"/>
    <n v="6"/>
    <n v="1"/>
    <n v="1800000"/>
    <s v="UNIDAD"/>
    <s v="NO SOLICITADAS"/>
  </r>
  <r>
    <x v="5"/>
    <s v="204-4-20"/>
    <n v="10"/>
    <s v="REPUESTOS"/>
    <s v="RADIATOR"/>
    <n v="25191500"/>
    <s v="SELECCIÓN ABREVIADA SUBASTA INVERSA"/>
    <n v="2"/>
    <n v="6"/>
    <n v="1"/>
    <n v="380000"/>
    <s v="UNIDAD"/>
    <s v="NO SOLICITADAS"/>
  </r>
  <r>
    <x v="5"/>
    <s v="204-4-20"/>
    <n v="10"/>
    <s v="REPUESTOS"/>
    <s v="RAM, HIDRAULIC"/>
    <n v="25191500"/>
    <s v="SELECCIÓN ABREVIADA SUBASTA INVERSA"/>
    <n v="2"/>
    <n v="6"/>
    <n v="1"/>
    <n v="1200000"/>
    <s v="UNIDAD"/>
    <s v="NO SOLICITADAS"/>
  </r>
  <r>
    <x v="5"/>
    <s v="204-4-20"/>
    <n v="10"/>
    <s v="REPUESTOS"/>
    <s v="RECTIFICADOR 115VAC 115VDC"/>
    <n v="25191500"/>
    <s v="SELECCIÓN ABREVIADA SUBASTA INVERSA"/>
    <n v="2"/>
    <n v="6"/>
    <n v="1"/>
    <n v="650000"/>
    <s v="UNIDAD"/>
    <s v="NO SOLICITADAS"/>
  </r>
  <r>
    <x v="5"/>
    <s v="204-4-20"/>
    <n v="10"/>
    <s v="REPUESTOS"/>
    <s v="RECTIFIER, SILICON"/>
    <n v="25191500"/>
    <s v="SELECCIÓN ABREVIADA SUBASTA INVERSA"/>
    <n v="2"/>
    <n v="6"/>
    <n v="2"/>
    <n v="6"/>
    <s v="UNIDAD"/>
    <s v="NO SOLICITADAS"/>
  </r>
  <r>
    <x v="5"/>
    <s v="204-4-20"/>
    <n v="10"/>
    <s v="REPUESTOS"/>
    <s v="REGUALATOR PC BOARB"/>
    <n v="25191500"/>
    <s v="SELECCIÓN ABREVIADA SUBASTA INVERSA"/>
    <n v="2"/>
    <n v="6"/>
    <n v="1"/>
    <n v="1200000"/>
    <s v="UNIDAD"/>
    <s v="NO SOLICITADAS"/>
  </r>
  <r>
    <x v="5"/>
    <s v="204-4-20"/>
    <n v="10"/>
    <s v="REPUESTOS"/>
    <s v="REGULADOR DE VOLTAJE ALTERNADOR  "/>
    <n v="25191500"/>
    <s v="SELECCIÓN ABREVIADA SUBASTA INVERSA"/>
    <n v="2"/>
    <n v="6"/>
    <n v="1"/>
    <n v="80000"/>
    <s v="UNIDAD"/>
    <s v="NO SOLICITADAS"/>
  </r>
  <r>
    <x v="5"/>
    <s v="204-4-20"/>
    <n v="10"/>
    <s v="REPUESTOS"/>
    <s v="REGULATOR ASSY VOLTAJE"/>
    <n v="25191500"/>
    <s v="SELECCIÓN ABREVIADA SUBASTA INVERSA"/>
    <n v="2"/>
    <n v="6"/>
    <n v="1"/>
    <n v="1950000"/>
    <s v="UNIDAD"/>
    <s v="NO SOLICITADAS"/>
  </r>
  <r>
    <x v="5"/>
    <s v="204-4-20"/>
    <n v="10"/>
    <s v="REPUESTOS"/>
    <s v="RELAY 12VDC"/>
    <n v="25191500"/>
    <s v="SELECCIÓN ABREVIADA SUBASTA INVERSA"/>
    <n v="2"/>
    <n v="6"/>
    <n v="1"/>
    <n v="73999"/>
    <s v="UNIDAD"/>
    <s v="NO SOLICITADAS"/>
  </r>
  <r>
    <x v="5"/>
    <s v="204-4-20"/>
    <n v="10"/>
    <s v="REPUESTOS"/>
    <s v="RELAY 24VDC"/>
    <n v="25191500"/>
    <s v="SELECCIÓN ABREVIADA SUBASTA INVERSA"/>
    <n v="2"/>
    <n v="6"/>
    <n v="1"/>
    <n v="180000"/>
    <s v="UNIDAD"/>
    <s v="NO SOLICITADAS"/>
  </r>
  <r>
    <x v="5"/>
    <s v="204-4-20"/>
    <n v="10"/>
    <s v="REPUESTOS"/>
    <s v="RELAY BAT BUS TIE"/>
    <n v="39122300"/>
    <s v="SELECCIÓN ABREVIADA SUBASTA INVERSA"/>
    <n v="2"/>
    <n v="6"/>
    <n v="1"/>
    <n v="189600"/>
    <s v="UNIDAD"/>
    <s v="NO SOLICITADAS"/>
  </r>
  <r>
    <x v="5"/>
    <s v="204-4-20"/>
    <n v="10"/>
    <s v="REPUESTOS"/>
    <s v="RELAY, TIME DELAY, ENGINE SHUTDOWN"/>
    <n v="25191500"/>
    <s v="SELECCIÓN ABREVIADA SUBASTA INVERSA"/>
    <n v="2"/>
    <n v="6"/>
    <n v="1"/>
    <n v="730580"/>
    <s v="UNIDAD"/>
    <s v="NO SOLICITADAS"/>
  </r>
  <r>
    <x v="5"/>
    <s v="204-4-20"/>
    <n v="10"/>
    <s v="REPUESTOS"/>
    <s v="REPUESTOS PARA LOS INYECTORES"/>
    <n v="25191500"/>
    <s v="SELECCIÓN ABREVIADA SUBASTA INVERSA"/>
    <n v="2"/>
    <n v="6"/>
    <n v="1"/>
    <n v="600300"/>
    <s v="UNIDAD"/>
    <s v="NO SOLICITADAS"/>
  </r>
  <r>
    <x v="5"/>
    <s v="204-4-20"/>
    <n v="10"/>
    <s v="REPUESTOS"/>
    <s v="RESISTOR 100-OHM, 25-W"/>
    <n v="25191500"/>
    <s v="SELECCIÓN ABREVIADA SUBASTA INVERSA"/>
    <n v="2"/>
    <n v="6"/>
    <n v="2"/>
    <n v="661000"/>
    <s v="UNIDAD"/>
    <s v="NO SOLICITADAS"/>
  </r>
  <r>
    <x v="5"/>
    <s v="204-4-20"/>
    <n v="10"/>
    <s v="REPUESTOS"/>
    <s v="RESISTOR 75 OHM, 20 WATT"/>
    <n v="25191500"/>
    <s v="SELECCIÓN ABREVIADA SUBASTA INVERSA"/>
    <n v="2"/>
    <n v="6"/>
    <n v="1"/>
    <n v="250400"/>
    <s v="UNIDAD"/>
    <s v="NO SOLICITADAS"/>
  </r>
  <r>
    <x v="5"/>
    <s v="204-4-20"/>
    <n v="10"/>
    <s v="REPUESTOS"/>
    <s v="RESISTOR AND DIODE ASSEMBLY"/>
    <n v="25191500"/>
    <s v="SELECCIÓN ABREVIADA SUBASTA INVERSA"/>
    <n v="2"/>
    <n v="6"/>
    <n v="1"/>
    <n v="150800"/>
    <s v="UNIDAD"/>
    <s v="NO SOLICITADAS"/>
  </r>
  <r>
    <x v="5"/>
    <s v="204-4-20"/>
    <n v="10"/>
    <s v="REPUESTOS"/>
    <s v="RESISTOR, FIXED 100W 1 OHM"/>
    <n v="25191500"/>
    <s v="SELECCIÓN ABREVIADA SUBASTA INVERSA"/>
    <n v="2"/>
    <n v="6"/>
    <n v="1"/>
    <n v="315020"/>
    <s v="UNIDAD"/>
    <s v="NO SOLICITADAS"/>
  </r>
  <r>
    <x v="5"/>
    <s v="204-4-20"/>
    <n v="10"/>
    <s v="REPUESTOS"/>
    <s v="RETENEDOR "/>
    <n v="25191500"/>
    <s v="SELECCIÓN ABREVIADA SUBASTA INVERSA"/>
    <n v="2"/>
    <n v="6"/>
    <n v="1"/>
    <n v="15000"/>
    <s v="UNIDAD"/>
    <s v="NO SOLICITADAS"/>
  </r>
  <r>
    <x v="5"/>
    <s v="204-4-20"/>
    <n v="10"/>
    <s v="REPUESTOS"/>
    <s v="RETENEDOR CIGÜEÑAL DELANTERO"/>
    <n v="25191500"/>
    <s v="SELECCIÓN ABREVIADA SUBASTA INVERSA"/>
    <n v="2"/>
    <n v="6"/>
    <n v="1"/>
    <n v="250000"/>
    <s v="UNIDAD"/>
    <s v="NO SOLICITADAS"/>
  </r>
  <r>
    <x v="5"/>
    <s v="204-4-20"/>
    <n v="10"/>
    <s v="REPUESTOS"/>
    <s v="RETENEDOR CIGÜEÑAL TRASERO"/>
    <n v="25191500"/>
    <s v="SELECCIÓN ABREVIADA SUBASTA INVERSA"/>
    <n v="2"/>
    <n v="6"/>
    <n v="1"/>
    <n v="250000"/>
    <s v="UNIDAD"/>
    <s v="NO SOLICITADAS"/>
  </r>
  <r>
    <x v="5"/>
    <s v="204-4-20"/>
    <n v="10"/>
    <s v="REPUESTOS"/>
    <s v="RODACHINES"/>
    <n v="25191500"/>
    <s v="SELECCIÓN ABREVIADA SUBASTA INVERSA"/>
    <n v="2"/>
    <n v="6"/>
    <n v="1"/>
    <n v="9000"/>
    <s v="UNIDAD"/>
    <s v="NO SOLICITADAS"/>
  </r>
  <r>
    <x v="5"/>
    <s v="204-4-20"/>
    <n v="10"/>
    <s v="REPUESTOS"/>
    <s v="SELLOS DE VALVULA"/>
    <n v="25191500"/>
    <s v="SELECCIÓN ABREVIADA SUBASTA INVERSA"/>
    <n v="2"/>
    <n v="6"/>
    <n v="1"/>
    <n v="80000"/>
    <s v="UNIDAD"/>
    <s v="NO SOLICITADAS"/>
  </r>
  <r>
    <x v="5"/>
    <s v="204-4-20"/>
    <n v="10"/>
    <s v="REPUESTOS"/>
    <s v="SENSOR, MAGNETIC PICKUP"/>
    <n v="25191500"/>
    <s v="SELECCIÓN ABREVIADA SUBASTA INVERSA"/>
    <n v="2"/>
    <n v="6"/>
    <n v="1"/>
    <n v="650000"/>
    <s v="UNIDAD"/>
    <s v="NO SOLICITADAS"/>
  </r>
  <r>
    <x v="5"/>
    <s v="204-4-20"/>
    <n v="10"/>
    <s v="REPUESTOS"/>
    <s v="SENSOR, MAGNETIC PICKUP"/>
    <n v="25191500"/>
    <s v="SELECCIÓN ABREVIADA SUBASTA INVERSA"/>
    <n v="2"/>
    <n v="6"/>
    <n v="1"/>
    <n v="750000"/>
    <s v="UNIDAD"/>
    <s v="NO SOLICITADAS"/>
  </r>
  <r>
    <x v="5"/>
    <s v="204-4-20"/>
    <n v="10"/>
    <s v="REPUESTOS"/>
    <s v="SHUNT, 800AMP, 50 MILLIVOLT"/>
    <n v="25191500"/>
    <s v="SELECCIÓN ABREVIADA SUBASTA INVERSA"/>
    <n v="2"/>
    <n v="6"/>
    <n v="1"/>
    <n v="695800"/>
    <s v="UNIDAD"/>
    <s v="NO SOLICITADAS"/>
  </r>
  <r>
    <x v="5"/>
    <s v="204-4-20"/>
    <n v="10"/>
    <s v="REPUESTOS"/>
    <s v="SOLENOID SHUTDOWN"/>
    <n v="25191500"/>
    <s v="SELECCIÓN ABREVIADA SUBASTA INVERSA"/>
    <n v="2"/>
    <n v="6"/>
    <n v="2"/>
    <n v="1450800"/>
    <s v="UNIDAD"/>
    <s v="NO SOLICITADAS"/>
  </r>
  <r>
    <x v="5"/>
    <s v="204-4-20"/>
    <n v="10"/>
    <s v="REPUESTOS"/>
    <s v="SOLENOIDE STARTER"/>
    <n v="25191500"/>
    <s v="SELECCIÓN ABREVIADA SUBASTA INVERSA"/>
    <n v="2"/>
    <n v="6"/>
    <n v="1"/>
    <n v="75200"/>
    <s v="UNIDAD"/>
    <s v="NO SOLICITADAS"/>
  </r>
  <r>
    <x v="5"/>
    <s v="204-4-20"/>
    <n v="10"/>
    <s v="REPUESTOS"/>
    <s v="STARTER"/>
    <n v="25191500"/>
    <s v="SELECCIÓN ABREVIADA SUBASTA INVERSA"/>
    <n v="2"/>
    <n v="6"/>
    <n v="1"/>
    <n v="635044"/>
    <s v="UNIDAD"/>
    <s v="NO SOLICITADAS"/>
  </r>
  <r>
    <x v="5"/>
    <s v="204-4-20"/>
    <n v="10"/>
    <s v="REPUESTOS"/>
    <s v="STRIP, TERMINAL"/>
    <n v="25191500"/>
    <s v="SELECCIÓN ABREVIADA SUBASTA INVERSA"/>
    <n v="2"/>
    <n v="6"/>
    <n v="1"/>
    <n v="63900"/>
    <s v="UNIDAD"/>
    <s v="NO SOLICITADAS"/>
  </r>
  <r>
    <x v="5"/>
    <s v="204-4-20"/>
    <n v="10"/>
    <s v="REPUESTOS"/>
    <s v="SUPPRESSOR, SURGE"/>
    <n v="25191500"/>
    <s v="SELECCIÓN ABREVIADA SUBASTA INVERSA"/>
    <n v="2"/>
    <n v="6"/>
    <n v="1"/>
    <n v="197947"/>
    <s v="UNIDAD"/>
    <s v="NO SOLICITADAS"/>
  </r>
  <r>
    <x v="5"/>
    <s v="204-4-20"/>
    <n v="10"/>
    <s v="REPUESTOS"/>
    <s v="SWITCH"/>
    <n v="25173300"/>
    <s v="SELECCIÓN ABREVIADA SUBASTA INVERSA"/>
    <n v="2"/>
    <n v="6"/>
    <n v="1"/>
    <n v="12300"/>
    <s v="UNIDAD"/>
    <s v="NO SOLICITADAS"/>
  </r>
  <r>
    <x v="5"/>
    <s v="204-4-20"/>
    <n v="10"/>
    <s v="REPUESTOS"/>
    <s v="SWITCH"/>
    <n v="25191500"/>
    <s v="SELECCIÓN ABREVIADA SUBASTA INVERSA"/>
    <n v="2"/>
    <n v="6"/>
    <n v="1"/>
    <n v="247029"/>
    <s v="UNIDAD"/>
    <s v="NO SOLICITADAS"/>
  </r>
  <r>
    <x v="5"/>
    <s v="204-4-20"/>
    <n v="10"/>
    <s v="REPUESTOS"/>
    <s v="SWITCH , OIL PRESSURE"/>
    <n v="25191500"/>
    <s v="SELECCIÓN ABREVIADA SUBASTA INVERSA"/>
    <n v="2"/>
    <n v="6"/>
    <n v="1"/>
    <n v="156900"/>
    <s v="UNIDAD"/>
    <s v="NO SOLICITADAS"/>
  </r>
  <r>
    <x v="5"/>
    <s v="204-4-20"/>
    <n v="10"/>
    <s v="REPUESTOS"/>
    <s v="SWITCH 2 POSICIONES"/>
    <n v="25191500"/>
    <s v="SELECCIÓN ABREVIADA SUBASTA INVERSA"/>
    <n v="2"/>
    <n v="6"/>
    <n v="1"/>
    <n v="188777"/>
    <s v="UNIDAD"/>
    <s v="NO SOLICITADAS"/>
  </r>
  <r>
    <x v="5"/>
    <s v="204-4-20"/>
    <n v="10"/>
    <s v="REPUESTOS"/>
    <s v="SWITCH 3 POSICIONES"/>
    <n v="25191500"/>
    <s v="SELECCIÓN ABREVIADA SUBASTA INVERSA"/>
    <n v="2"/>
    <n v="6"/>
    <n v="1"/>
    <n v="97086"/>
    <s v="UNIDAD"/>
    <s v="NO SOLICITADAS"/>
  </r>
  <r>
    <x v="5"/>
    <s v="204-4-20"/>
    <n v="10"/>
    <s v="REPUESTOS"/>
    <s v="SWITCH ASSEMBLY, TIME DELAY"/>
    <n v="25191500"/>
    <s v="SELECCIÓN ABREVIADA SUBASTA INVERSA"/>
    <n v="2"/>
    <n v="6"/>
    <n v="2"/>
    <n v="1421000"/>
    <s v="UNIDAD"/>
    <s v="NO SOLICITADAS"/>
  </r>
  <r>
    <x v="5"/>
    <s v="204-4-20"/>
    <n v="10"/>
    <s v="REPUESTOS"/>
    <s v="SWITCH AUTOMATIC-MANUAL"/>
    <n v="25191500"/>
    <s v="SELECCIÓN ABREVIADA SUBASTA INVERSA"/>
    <n v="2"/>
    <n v="6"/>
    <n v="1"/>
    <n v="39369"/>
    <s v="UNIDAD"/>
    <s v="NO SOLICITADAS"/>
  </r>
  <r>
    <x v="5"/>
    <s v="204-4-20"/>
    <n v="10"/>
    <s v="REPUESTOS"/>
    <s v="SWITCH DE PRESION DE ACEITE"/>
    <n v="25191500"/>
    <s v="SELECCIÓN ABREVIADA SUBASTA INVERSA"/>
    <n v="2"/>
    <n v="6"/>
    <n v="1"/>
    <n v="27278"/>
    <s v="UNIDAD"/>
    <s v="NO SOLICITADAS"/>
  </r>
  <r>
    <x v="5"/>
    <s v="204-4-20"/>
    <n v="10"/>
    <s v="REPUESTOS"/>
    <s v="SWITCH DE PRESION DE ACEITE"/>
    <n v="25191500"/>
    <s v="SELECCIÓN ABREVIADA SUBASTA INVERSA"/>
    <n v="2"/>
    <n v="6"/>
    <n v="1"/>
    <n v="300000"/>
    <s v="UNIDAD"/>
    <s v="NO SOLICITADAS"/>
  </r>
  <r>
    <x v="5"/>
    <s v="204-4-20"/>
    <n v="10"/>
    <s v="REPUESTOS"/>
    <s v="SWITCH DE PRESION DE COMBUSTIBLE"/>
    <n v="25191500"/>
    <s v="SELECCIÓN ABREVIADA SUBASTA INVERSA"/>
    <n v="2"/>
    <n v="6"/>
    <n v="1"/>
    <n v="80904"/>
    <s v="UNIDAD"/>
    <s v="NO SOLICITADAS"/>
  </r>
  <r>
    <x v="5"/>
    <s v="204-4-20"/>
    <n v="10"/>
    <s v="REPUESTOS"/>
    <s v="SWITCH DE TEMPERATURA"/>
    <n v="25191500"/>
    <s v="SELECCIÓN ABREVIADA SUBASTA INVERSA"/>
    <n v="2"/>
    <n v="6"/>
    <n v="1"/>
    <n v="21575"/>
    <s v="UNIDAD"/>
    <s v="NO SOLICITADAS"/>
  </r>
  <r>
    <x v="5"/>
    <s v="204-4-20"/>
    <n v="10"/>
    <s v="REPUESTOS"/>
    <s v="SWITCH FUEL PRESSURE"/>
    <n v="25191500"/>
    <s v="SELECCIÓN ABREVIADA SUBASTA INVERSA"/>
    <n v="2"/>
    <n v="6"/>
    <n v="1"/>
    <n v="135200"/>
    <s v="UNIDAD"/>
    <s v="NO SOLICITADAS"/>
  </r>
  <r>
    <x v="5"/>
    <s v="204-4-20"/>
    <n v="10"/>
    <s v="REPUESTOS"/>
    <s v="SWITCH METER SELEC VOLT"/>
    <n v="25191500"/>
    <s v="SELECCIÓN ABREVIADA SUBASTA INVERSA"/>
    <n v="2"/>
    <n v="6"/>
    <n v="1"/>
    <n v="800000"/>
    <s v="UNIDAD"/>
    <s v="NO SOLICITADAS"/>
  </r>
  <r>
    <x v="5"/>
    <s v="204-4-20"/>
    <n v="10"/>
    <s v="REPUESTOS"/>
    <s v="SWITCH MICRO APAG EMERG"/>
    <n v="25191500"/>
    <s v="SELECCIÓN ABREVIADA SUBASTA INVERSA"/>
    <n v="2"/>
    <n v="6"/>
    <n v="3"/>
    <n v="1035579"/>
    <s v="UNIDAD"/>
    <s v="NO SOLICITADAS"/>
  </r>
  <r>
    <x v="5"/>
    <s v="204-4-20"/>
    <n v="10"/>
    <s v="REPUESTOS"/>
    <s v="SWITCH OIL PRESSURE"/>
    <n v="25191500"/>
    <s v="SELECCIÓN ABREVIADA SUBASTA INVERSA"/>
    <n v="2"/>
    <n v="6"/>
    <n v="2"/>
    <n v="270400"/>
    <s v="UNIDAD"/>
    <s v="NO SOLICITADAS"/>
  </r>
  <r>
    <x v="5"/>
    <s v="204-4-20"/>
    <n v="10"/>
    <s v="REPUESTOS"/>
    <s v="SWITCH PUSH BUTTON TEST"/>
    <n v="25191500"/>
    <s v="SELECCIÓN ABREVIADA SUBASTA INVERSA"/>
    <n v="2"/>
    <n v="6"/>
    <n v="1"/>
    <n v="200000"/>
    <s v="UNIDAD"/>
    <s v="NO SOLICITADAS"/>
  </r>
  <r>
    <x v="5"/>
    <s v="204-4-20"/>
    <n v="10"/>
    <s v="REPUESTOS"/>
    <s v="SWITCH SELECTOR, METER"/>
    <n v="25191500"/>
    <s v="SELECCIÓN ABREVIADA SUBASTA INVERSA"/>
    <n v="2"/>
    <n v="6"/>
    <n v="1"/>
    <n v="900000"/>
    <s v="UNIDAD"/>
    <s v="NO SOLICITADAS"/>
  </r>
  <r>
    <x v="5"/>
    <s v="204-4-20"/>
    <n v="10"/>
    <s v="REPUESTOS"/>
    <s v="SWITCH START"/>
    <n v="25191500"/>
    <s v="SELECCIÓN ABREVIADA SUBASTA INVERSA"/>
    <n v="2"/>
    <n v="6"/>
    <n v="1"/>
    <n v="151022"/>
    <s v="UNIDAD"/>
    <s v="NO SOLICITADAS"/>
  </r>
  <r>
    <x v="5"/>
    <s v="204-4-20"/>
    <n v="10"/>
    <s v="REPUESTOS"/>
    <s v="SWITCH TEST-BANK"/>
    <n v="25191500"/>
    <s v="SELECCIÓN ABREVIADA SUBASTA INVERSA"/>
    <n v="2"/>
    <n v="6"/>
    <n v="1"/>
    <n v="33029"/>
    <s v="UNIDAD"/>
    <s v="NO SOLICITADAS"/>
  </r>
  <r>
    <x v="5"/>
    <s v="204-4-20"/>
    <n v="10"/>
    <s v="REPUESTOS"/>
    <s v="SWITCH UNIVERSAL"/>
    <n v="25191500"/>
    <s v="SELECCIÓN ABREVIADA SUBASTA INVERSA"/>
    <n v="2"/>
    <n v="6"/>
    <n v="2"/>
    <n v="357058"/>
    <s v="UNIDAD"/>
    <s v="NO SOLICITADAS"/>
  </r>
  <r>
    <x v="5"/>
    <s v="204-4-20"/>
    <n v="10"/>
    <s v="REPUESTOS"/>
    <s v="SWITCH, MAINTAINED, PUSH"/>
    <n v="25191500"/>
    <s v="SELECCIÓN ABREVIADA SUBASTA INVERSA"/>
    <n v="2"/>
    <n v="6"/>
    <n v="1"/>
    <n v="386500"/>
    <s v="UNIDAD"/>
    <s v="NO SOLICITADAS"/>
  </r>
  <r>
    <x v="5"/>
    <s v="204-4-20"/>
    <n v="10"/>
    <s v="REPUESTOS"/>
    <s v="SWITCH, MICRO"/>
    <n v="25191500"/>
    <s v="SELECCIÓN ABREVIADA SUBASTA INVERSA"/>
    <n v="2"/>
    <n v="6"/>
    <n v="1"/>
    <n v="298400"/>
    <s v="UNIDAD"/>
    <s v="NO SOLICITADAS"/>
  </r>
  <r>
    <x v="5"/>
    <s v="204-4-20"/>
    <n v="10"/>
    <s v="REPUESTOS"/>
    <s v="SWITCH, PUSH BUTTON, STARTER"/>
    <n v="25191500"/>
    <s v="SELECCIÓN ABREVIADA SUBASTA INVERSA"/>
    <n v="2"/>
    <n v="6"/>
    <n v="2"/>
    <n v="91200"/>
    <s v="UNIDAD"/>
    <s v="NO SOLICITADAS"/>
  </r>
  <r>
    <x v="5"/>
    <s v="204-4-20"/>
    <n v="10"/>
    <s v="REPUESTOS"/>
    <s v="SWITCH, TOGGLE, 4PDT"/>
    <n v="25191500"/>
    <s v="SELECCIÓN ABREVIADA SUBASTA INVERSA"/>
    <n v="2"/>
    <n v="6"/>
    <n v="1"/>
    <n v="198500"/>
    <s v="UNIDAD"/>
    <s v="NO SOLICITADAS"/>
  </r>
  <r>
    <x v="5"/>
    <s v="204-4-20"/>
    <n v="10"/>
    <s v="REPUESTOS"/>
    <s v="TEE FITTING"/>
    <n v="25191500"/>
    <s v="SELECCIÓN ABREVIADA SUBASTA INVERSA"/>
    <n v="2"/>
    <n v="6"/>
    <n v="1"/>
    <n v="140500"/>
    <s v="UNIDAD"/>
    <s v="NO SOLICITADAS"/>
  </r>
  <r>
    <x v="5"/>
    <s v="204-4-20"/>
    <n v="10"/>
    <s v="REPUESTOS"/>
    <s v="TERMOSTATO"/>
    <n v="25191500"/>
    <s v="SELECCIÓN ABREVIADA SUBASTA INVERSA"/>
    <n v="2"/>
    <n v="6"/>
    <n v="1"/>
    <n v="25000"/>
    <s v="UNIDAD"/>
    <s v="NO SOLICITADAS"/>
  </r>
  <r>
    <x v="5"/>
    <s v="204-4-20"/>
    <n v="10"/>
    <s v="REPUESTOS"/>
    <s v="THROTTLE SOLENOID"/>
    <n v="25191500"/>
    <s v="SELECCIÓN ABREVIADA SUBASTA INVERSA"/>
    <n v="2"/>
    <n v="6"/>
    <n v="1"/>
    <n v="750000"/>
    <s v="UNIDAD"/>
    <s v="NO SOLICITADAS"/>
  </r>
  <r>
    <x v="5"/>
    <s v="204-4-20"/>
    <n v="10"/>
    <s v="REPUESTOS"/>
    <s v="TOBERAS"/>
    <n v="25191500"/>
    <s v="SELECCIÓN ABREVIADA SUBASTA INVERSA"/>
    <n v="2"/>
    <n v="6"/>
    <n v="1"/>
    <n v="200000"/>
    <s v="UNIDAD"/>
    <s v="NO SOLICITADAS"/>
  </r>
  <r>
    <x v="5"/>
    <s v="204-4-20"/>
    <n v="10"/>
    <s v="REPUESTOS"/>
    <s v="TRANSFOMADOR RECT 28VDC"/>
    <n v="25191500"/>
    <s v="SELECCIÓN ABREVIADA SUBASTA INVERSA"/>
    <n v="2"/>
    <n v="6"/>
    <n v="1"/>
    <n v="120000"/>
    <s v="UNIDAD"/>
    <s v="NO SOLICITADAS"/>
  </r>
  <r>
    <x v="5"/>
    <s v="204-4-20"/>
    <n v="10"/>
    <s v="REPUESTOS"/>
    <s v="TRANSFORMER- RECTIFIER PC BOARB"/>
    <n v="25191500"/>
    <s v="SELECCIÓN ABREVIADA SUBASTA INVERSA"/>
    <n v="2"/>
    <n v="6"/>
    <n v="1"/>
    <n v="1200000"/>
    <s v="UNIDAD"/>
    <s v="NO SOLICITADAS"/>
  </r>
  <r>
    <x v="5"/>
    <s v="204-4-20"/>
    <n v="10"/>
    <s v="REPUESTOS"/>
    <s v="TURBINA PRESION BOMBA DE AGUA"/>
    <n v="25191500"/>
    <s v="SELECCIÓN ABREVIADA SUBASTA INVERSA"/>
    <n v="2"/>
    <n v="6"/>
    <n v="1"/>
    <n v="4952995"/>
    <s v="UNIDAD"/>
    <s v="NO SOLICITADAS"/>
  </r>
  <r>
    <x v="5"/>
    <s v="204-4-20"/>
    <n v="10"/>
    <s v="REPUESTOS"/>
    <s v="TURBO CARGADOR"/>
    <n v="25191500"/>
    <s v="SELECCIÓN ABREVIADA SUBASTA INVERSA"/>
    <n v="2"/>
    <n v="6"/>
    <n v="1"/>
    <n v="4952995"/>
    <s v="UNIDAD"/>
    <s v="NO SOLICITADAS"/>
  </r>
  <r>
    <x v="5"/>
    <s v="204-4-20"/>
    <n v="10"/>
    <s v="REPUESTOS"/>
    <s v="TURBO CHARGER"/>
    <n v="25191500"/>
    <s v="SELECCIÓN ABREVIADA SUBASTA INVERSA"/>
    <n v="2"/>
    <n v="6"/>
    <n v="1"/>
    <n v="260800"/>
    <s v="UNIDAD"/>
    <s v="NO SOLICITADAS"/>
  </r>
  <r>
    <x v="5"/>
    <s v="204-4-20"/>
    <n v="10"/>
    <s v="REPUESTOS"/>
    <s v="UNIT, CONTROL, ELECTRIC, GOVERNOR"/>
    <n v="25191500"/>
    <s v="SELECCIÓN ABREVIADA SUBASTA INVERSA"/>
    <n v="2"/>
    <n v="6"/>
    <n v="1"/>
    <n v="1300000"/>
    <s v="UNIDAD"/>
    <s v="NO SOLICITADAS"/>
  </r>
  <r>
    <x v="5"/>
    <s v="204-4-20"/>
    <n v="10"/>
    <s v="REPUESTOS"/>
    <s v="UNVERSAL JOINT KIT FRONT "/>
    <n v="25191500"/>
    <s v="SELECCIÓN ABREVIADA SUBASTA INVERSA"/>
    <n v="2"/>
    <n v="6"/>
    <n v="1"/>
    <n v="35000"/>
    <s v="UNIDAD"/>
    <s v="NO SOLICITADAS"/>
  </r>
  <r>
    <x v="5"/>
    <s v="204-4-20"/>
    <n v="10"/>
    <s v="REPUESTOS"/>
    <s v="UNVERSAL JOINT KIT REAR    "/>
    <n v="25191500"/>
    <s v="SELECCIÓN ABREVIADA SUBASTA INVERSA"/>
    <n v="2"/>
    <n v="6"/>
    <n v="2"/>
    <n v="70000"/>
    <s v="UNIDAD"/>
    <s v="NO SOLICITADAS"/>
  </r>
  <r>
    <x v="5"/>
    <s v="204-4-20"/>
    <n v="10"/>
    <s v="REPUESTOS"/>
    <s v="VALVULAS"/>
    <n v="25191500"/>
    <s v="SELECCIÓN ABREVIADA SUBASTA INVERSA"/>
    <n v="2"/>
    <n v="6"/>
    <n v="1"/>
    <n v="4952995"/>
    <s v="UNIDAD"/>
    <s v="NO SOLICITADAS"/>
  </r>
  <r>
    <x v="5"/>
    <s v="204-4-20"/>
    <n v="10"/>
    <s v="REPUESTOS"/>
    <s v="WASHER "/>
    <n v="31161800"/>
    <s v="SELECCIÓN ABREVIADA SUBASTA INVERSA"/>
    <n v="2"/>
    <n v="6"/>
    <n v="2"/>
    <n v="1600"/>
    <s v="UNIDAD"/>
    <s v="NO SOLICITADAS"/>
  </r>
  <r>
    <x v="5"/>
    <s v="204-4-20"/>
    <n v="10"/>
    <s v="REPUESTOS"/>
    <s v="WASHER "/>
    <n v="31161800"/>
    <s v="SELECCIÓN ABREVIADA SUBASTA INVERSA"/>
    <n v="2"/>
    <n v="6"/>
    <n v="5"/>
    <n v="6000"/>
    <s v="UNIDAD"/>
    <s v="NO SOLICITADAS"/>
  </r>
  <r>
    <x v="5"/>
    <s v="204-4-20"/>
    <n v="10"/>
    <s v="REPUESTOS"/>
    <s v="WATER PUMP"/>
    <n v="25191500"/>
    <s v="SELECCIÓN ABREVIADA SUBASTA INVERSA"/>
    <n v="2"/>
    <n v="6"/>
    <n v="1"/>
    <n v="685900"/>
    <s v="UNIDAD"/>
    <s v="NO SOLICITADAS"/>
  </r>
  <r>
    <x v="5"/>
    <s v="204-4-20"/>
    <n v="10"/>
    <s v="REPUESTOS"/>
    <s v="WHEEL"/>
    <n v="25191500"/>
    <s v="SELECCIÓN ABREVIADA SUBASTA INVERSA"/>
    <n v="2"/>
    <n v="6"/>
    <n v="2"/>
    <n v="1061680"/>
    <s v="UNIDAD"/>
    <s v="NO SOLICITADAS"/>
  </r>
  <r>
    <x v="5"/>
    <s v="204-4-20"/>
    <n v="10"/>
    <s v="REPUESTOS"/>
    <s v="IMPREVISTOS POR SOBRANTES"/>
    <n v="20102300"/>
    <s v="MÍNIMA CUANTÍA"/>
    <n v="1"/>
    <n v="6"/>
    <n v="1"/>
    <n v="12163"/>
    <s v="UNIDAD"/>
    <s v=""/>
  </r>
  <r>
    <x v="5"/>
    <s v="204-4-23"/>
    <n v="10"/>
    <s v="OTROS MATERIALES Y SUMINISTROS"/>
    <s v="GUACAL PARA PERRO GRANDE 40 KG"/>
    <n v="10111300"/>
    <s v="MÍNIMA CUANTÍA"/>
    <n v="2"/>
    <n v="1"/>
    <n v="3"/>
    <n v="1552950"/>
    <s v="UNIDAD"/>
    <s v="NO SOLICITADAS"/>
  </r>
  <r>
    <x v="5"/>
    <s v="204-4-23"/>
    <n v="10"/>
    <s v="OTROS MATERIALES Y SUMINISTROS"/>
    <s v="LAMINAS DE REPUESTO PARA LA LAMPARA MATAZANCUDOS CAJA POR 25 UNIDADES"/>
    <n v="10191703"/>
    <s v="MÍNIMA CUANTÍA"/>
    <n v="2"/>
    <n v="1"/>
    <n v="2"/>
    <n v="42840"/>
    <s v="UNIDAD"/>
    <s v="NO SOLICITADAS"/>
  </r>
  <r>
    <x v="5"/>
    <s v="204-4-23"/>
    <n v="10"/>
    <s v="OTROS MATERIALES Y SUMINISTROS"/>
    <s v="LAMPARA MATAZANCUDOS ELECTRICA DE 2000 WTS, TENSION 120 V CA/ 60 HZ"/>
    <n v="10191703"/>
    <s v="MÍNIMA CUANTÍA"/>
    <n v="2"/>
    <n v="1"/>
    <n v="7"/>
    <n v="1707650"/>
    <s v="UNIDAD"/>
    <s v="NO SOLICITADAS"/>
  </r>
  <r>
    <x v="5"/>
    <s v="204-4-23"/>
    <n v="10"/>
    <s v="OTROS MATERIALES Y SUMINISTROS"/>
    <s v="PLATILLOS ENGOMADOS PARA CONTROL DE ZANCUDOS DE LARGA ACCION "/>
    <n v="10191700"/>
    <s v="MÍNIMA CUANTÍA"/>
    <n v="2"/>
    <n v="1"/>
    <n v="80"/>
    <n v="240000"/>
    <s v="UNIDAD"/>
    <s v="NO SOLICITADAS"/>
  </r>
  <r>
    <x v="5"/>
    <s v="204-4-23"/>
    <n v="10"/>
    <s v="OTROS MATERIALES Y SUMINISTROS"/>
    <s v="TRAMPA ELECTRICA PARA RATAS TENSION 120 V"/>
    <n v="10191701"/>
    <s v="MÍNIMA CUANTÍA"/>
    <n v="2"/>
    <n v="1"/>
    <n v="3"/>
    <n v="1071000"/>
    <s v="UNIDAD"/>
    <s v="NO SOLICITADAS"/>
  </r>
  <r>
    <x v="5"/>
    <s v="204-4-23"/>
    <n v="10"/>
    <s v="OTROS MATERIALES Y SUMINISTROS"/>
    <s v="BATERIA   105 CICLO PROFUNDO"/>
    <n v="26111700"/>
    <s v="SELECCIÓN ABREVIADA SUBASTA INVERSA"/>
    <n v="2"/>
    <n v="6"/>
    <n v="8"/>
    <n v="640000"/>
    <s v="UNIDAD"/>
    <s v="NO SOLICITADAS"/>
  </r>
  <r>
    <x v="5"/>
    <s v="204-4-23"/>
    <n v="10"/>
    <s v="OTROS MATERIALES Y SUMINISTROS"/>
    <s v="BATERÍA   24H"/>
    <n v="26111700"/>
    <s v="SELECCIÓN ABREVIADA SUBASTA INVERSA"/>
    <n v="2"/>
    <n v="6"/>
    <n v="5"/>
    <n v="400000"/>
    <s v="UNIDAD"/>
    <s v="NO SOLICITADAS"/>
  </r>
  <r>
    <x v="5"/>
    <s v="204-4-23"/>
    <n v="10"/>
    <s v="OTROS MATERIALES Y SUMINISTROS"/>
    <s v="BATERÍA   31H"/>
    <n v="26111700"/>
    <s v="SELECCIÓN ABREVIADA SUBASTA INVERSA"/>
    <n v="2"/>
    <n v="6"/>
    <n v="5"/>
    <n v="400000"/>
    <s v="UNIDAD"/>
    <s v="NO SOLICITADAS"/>
  </r>
  <r>
    <x v="5"/>
    <s v="204-4-23"/>
    <n v="10"/>
    <s v="OTROS MATERIALES Y SUMINISTROS"/>
    <s v="BATERÍA   4D"/>
    <n v="26111700"/>
    <s v="SELECCIÓN ABREVIADA SUBASTA INVERSA"/>
    <n v="2"/>
    <n v="6"/>
    <n v="5"/>
    <n v="400000"/>
    <s v="UNIDAD"/>
    <s v="NO SOLICITADAS"/>
  </r>
  <r>
    <x v="5"/>
    <s v="204-4-23"/>
    <n v="10"/>
    <s v="OTROS MATERIALES Y SUMINISTROS"/>
    <s v="BATERÍA   8D"/>
    <n v="26111700"/>
    <s v="SELECCIÓN ABREVIADA SUBASTA INVERSA"/>
    <n v="2"/>
    <n v="6"/>
    <n v="2"/>
    <n v="160000"/>
    <s v="UNIDAD"/>
    <s v="NO SOLICITADAS"/>
  </r>
  <r>
    <x v="5"/>
    <s v="204-4-23"/>
    <n v="10"/>
    <s v="OTROS MATERIALES Y SUMINISTROS"/>
    <s v="BATTERY CHARGER 9.6VDC-18VDC, POST- AND SLIDE-ON STYLES"/>
    <n v="26111704"/>
    <s v="SELECCIÓN ABREVIADA SUBASTA INVERSA"/>
    <n v="2"/>
    <n v="6"/>
    <n v="3"/>
    <n v="600000"/>
    <s v="UNIDAD"/>
    <s v="NO SOLICITADAS"/>
  </r>
  <r>
    <x v="5"/>
    <s v="204-4-23"/>
    <n v="10"/>
    <s v="OTROS MATERIALES Y SUMINISTROS"/>
    <s v="BOMBILLO   1141"/>
    <n v="39101600"/>
    <s v="SELECCIÓN ABREVIADA SUBASTA INVERSA"/>
    <n v="2"/>
    <n v="6"/>
    <n v="20"/>
    <n v="37000"/>
    <s v="UNIDAD"/>
    <s v="NO SOLICITADAS"/>
  </r>
  <r>
    <x v="5"/>
    <s v="204-4-23"/>
    <n v="10"/>
    <s v="OTROS MATERIALES Y SUMINISTROS"/>
    <s v="BOMBILLO   53"/>
    <n v="39101600"/>
    <s v="SELECCIÓN ABREVIADA SUBASTA INVERSA"/>
    <n v="2"/>
    <n v="6"/>
    <n v="30"/>
    <n v="33000"/>
    <s v="UNIDAD"/>
    <s v="NO SOLICITADAS"/>
  </r>
  <r>
    <x v="5"/>
    <s v="204-4-23"/>
    <n v="10"/>
    <s v="OTROS MATERIALES Y SUMINISTROS"/>
    <s v="BOMBILLO   67"/>
    <n v="39101600"/>
    <s v="SELECCIÓN ABREVIADA SUBASTA INVERSA"/>
    <n v="2"/>
    <n v="6"/>
    <n v="30"/>
    <n v="36000"/>
    <s v="UNIDAD"/>
    <s v="NO SOLICITADAS"/>
  </r>
  <r>
    <x v="5"/>
    <s v="204-4-23"/>
    <n v="10"/>
    <s v="OTROS MATERIALES Y SUMINISTROS"/>
    <s v="BOMBILLO   881"/>
    <n v="39101600"/>
    <s v="SELECCIÓN ABREVIADA SUBASTA INVERSA"/>
    <n v="2"/>
    <n v="6"/>
    <n v="10"/>
    <n v="172000"/>
    <s v="UNIDAD"/>
    <s v="NO SOLICITADAS"/>
  </r>
  <r>
    <x v="5"/>
    <s v="204-4-23"/>
    <n v="10"/>
    <s v="OTROS MATERIALES Y SUMINISTROS"/>
    <s v="BOMBILLO   T10"/>
    <n v="39101600"/>
    <s v="SELECCIÓN ABREVIADA SUBASTA INVERSA"/>
    <n v="2"/>
    <n v="6"/>
    <n v="30"/>
    <n v="40500"/>
    <s v="UNIDAD"/>
    <s v="NO SOLICITADAS"/>
  </r>
  <r>
    <x v="5"/>
    <s v="204-4-23"/>
    <n v="10"/>
    <s v="OTROS MATERIALES Y SUMINISTROS"/>
    <s v="BOMBILLO  1034"/>
    <n v="39101600"/>
    <s v="SELECCIÓN ABREVIADA SUBASTA INVERSA"/>
    <n v="2"/>
    <n v="6"/>
    <n v="30"/>
    <n v="78000"/>
    <s v="UNIDAD"/>
    <s v="NO SOLICITADAS"/>
  </r>
  <r>
    <x v="5"/>
    <s v="204-4-23"/>
    <n v="10"/>
    <s v="OTROS MATERIALES Y SUMINISTROS"/>
    <s v="BOMBILLO 14VDC"/>
    <n v="39101600"/>
    <s v="SELECCIÓN ABREVIADA SUBASTA INVERSA"/>
    <n v="2"/>
    <n v="6"/>
    <n v="10"/>
    <n v="168000"/>
    <s v="UNIDAD"/>
    <s v="NO SOLICITADAS"/>
  </r>
  <r>
    <x v="5"/>
    <s v="204-4-23"/>
    <n v="10"/>
    <s v="OTROS MATERIALES Y SUMINISTROS"/>
    <s v="BOMBILLO DE 220V  MH1000/U/BT37"/>
    <n v="39101600"/>
    <s v="SELECCIÓN ABREVIADA SUBASTA INVERSA"/>
    <n v="2"/>
    <n v="6"/>
    <n v="20"/>
    <n v="1600000"/>
    <s v="UNIDAD"/>
    <s v="NO SOLICITADAS"/>
  </r>
  <r>
    <x v="5"/>
    <s v="204-4-23"/>
    <n v="10"/>
    <s v="OTROS MATERIALES Y SUMINISTROS"/>
    <s v="BOMBILLO DE ALOGENO H1"/>
    <n v="39101600"/>
    <s v="SELECCIÓN ABREVIADA SUBASTA INVERSA"/>
    <n v="2"/>
    <n v="6"/>
    <n v="30"/>
    <n v="135000"/>
    <s v="UNIDAD"/>
    <s v="NO SOLICITADAS"/>
  </r>
  <r>
    <x v="5"/>
    <s v="204-4-23"/>
    <n v="10"/>
    <s v="OTROS MATERIALES Y SUMINISTROS"/>
    <s v="BOMBILLO DE ALOGENO H3"/>
    <n v="39101600"/>
    <s v="SELECCIÓN ABREVIADA SUBASTA INVERSA"/>
    <n v="2"/>
    <n v="6"/>
    <n v="30"/>
    <n v="135000"/>
    <s v="UNIDAD"/>
    <s v="NO SOLICITADAS"/>
  </r>
  <r>
    <x v="5"/>
    <s v="204-4-23"/>
    <n v="10"/>
    <s v="OTROS MATERIALES Y SUMINISTROS"/>
    <s v="BORNES PARA BATERIA   540-150-009"/>
    <n v="39121400"/>
    <s v="SELECCIÓN ABREVIADA SUBASTA INVERSA"/>
    <n v="2"/>
    <n v="6"/>
    <n v="10"/>
    <n v="112000"/>
    <s v="UNIDAD"/>
    <s v="NO SOLICITADAS"/>
  </r>
  <r>
    <x v="5"/>
    <s v="204-4-23"/>
    <n v="10"/>
    <s v="OTROS MATERIALES Y SUMINISTROS"/>
    <s v="BROCA 1 1/2&quot;"/>
    <n v="20111614"/>
    <s v="SELECCIÓN ABREVIADA SUBASTA INVERSA"/>
    <n v="2"/>
    <n v="6"/>
    <n v="2"/>
    <n v="15200"/>
    <s v="UNIDAD"/>
    <s v="NO SOLICITADAS"/>
  </r>
  <r>
    <x v="5"/>
    <s v="204-4-23"/>
    <n v="10"/>
    <s v="OTROS MATERIALES Y SUMINISTROS"/>
    <s v="BROCA 1&quot;"/>
    <n v="20111614"/>
    <s v="SELECCIÓN ABREVIADA SUBASTA INVERSA"/>
    <n v="2"/>
    <n v="6"/>
    <n v="2"/>
    <n v="16000"/>
    <s v="UNIDAD"/>
    <s v="NO SOLICITADAS"/>
  </r>
  <r>
    <x v="5"/>
    <s v="204-4-23"/>
    <n v="10"/>
    <s v="OTROS MATERIALES Y SUMINISTROS"/>
    <s v="BROCA 2&quot;"/>
    <n v="20111614"/>
    <s v="SELECCIÓN ABREVIADA SUBASTA INVERSA"/>
    <n v="2"/>
    <n v="6"/>
    <n v="2"/>
    <n v="17000"/>
    <s v="UNIDAD"/>
    <s v="NO SOLICITADAS"/>
  </r>
  <r>
    <x v="5"/>
    <s v="204-4-23"/>
    <n v="10"/>
    <s v="OTROS MATERIALES Y SUMINISTROS"/>
    <s v="BROCA 3/4 "/>
    <n v="20111614"/>
    <s v="SELECCIÓN ABREVIADA SUBASTA INVERSA"/>
    <n v="2"/>
    <n v="6"/>
    <n v="2"/>
    <n v="13800"/>
    <s v="UNIDAD"/>
    <s v="NO SOLICITADAS"/>
  </r>
  <r>
    <x v="5"/>
    <s v="204-4-23"/>
    <n v="10"/>
    <s v="OTROS MATERIALES Y SUMINISTROS"/>
    <s v="BROCA 7/8"/>
    <n v="20111614"/>
    <s v="SELECCIÓN ABREVIADA SUBASTA INVERSA"/>
    <n v="2"/>
    <n v="6"/>
    <n v="2"/>
    <n v="13800"/>
    <s v="UNIDAD"/>
    <s v="NO SOLICITADAS"/>
  </r>
  <r>
    <x v="5"/>
    <s v="204-4-23"/>
    <n v="10"/>
    <s v="OTROS MATERIALES Y SUMINISTROS"/>
    <s v="BROCA DE CENTRO 1/2&quot;"/>
    <n v="20111614"/>
    <s v="SELECCIÓN ABREVIADA SUBASTA INVERSA"/>
    <n v="2"/>
    <n v="6"/>
    <n v="30"/>
    <n v="454140"/>
    <s v="UNIDAD"/>
    <s v="NO SOLICITADAS"/>
  </r>
  <r>
    <x v="5"/>
    <s v="204-4-23"/>
    <n v="10"/>
    <s v="OTROS MATERIALES Y SUMINISTROS"/>
    <s v="BROCA DE CENTRO 3/8&quot; "/>
    <n v="20111614"/>
    <s v="SELECCIÓN ABREVIADA SUBASTA INVERSA"/>
    <n v="2"/>
    <n v="6"/>
    <n v="30"/>
    <n v="454140"/>
    <s v="UNIDAD"/>
    <s v="NO SOLICITADAS"/>
  </r>
  <r>
    <x v="5"/>
    <s v="204-4-23"/>
    <n v="10"/>
    <s v="OTROS MATERIALES Y SUMINISTROS"/>
    <s v="BROCA DE COBALTO 1/16&quot;"/>
    <n v="20111614"/>
    <s v="SELECCIÓN ABREVIADA SUBASTA INVERSA"/>
    <n v="2"/>
    <n v="6"/>
    <n v="30"/>
    <n v="203580"/>
    <s v="UNIDAD"/>
    <s v="NO SOLICITADAS"/>
  </r>
  <r>
    <x v="5"/>
    <s v="204-4-23"/>
    <n v="10"/>
    <s v="OTROS MATERIALES Y SUMINISTROS"/>
    <s v="BROCA DE COBALTO 1/4&quot;"/>
    <n v="20111614"/>
    <s v="SELECCIÓN ABREVIADA SUBASTA INVERSA"/>
    <n v="2"/>
    <n v="6"/>
    <n v="30"/>
    <n v="375840"/>
    <s v="UNIDAD"/>
    <s v="NO SOLICITADAS"/>
  </r>
  <r>
    <x v="5"/>
    <s v="204-4-23"/>
    <n v="10"/>
    <s v="OTROS MATERIALES Y SUMINISTROS"/>
    <s v="BROCA DE COBALTO 1/8&quot;"/>
    <n v="20111614"/>
    <s v="SELECCIÓN ABREVIADA SUBASTA INVERSA"/>
    <n v="2"/>
    <n v="6"/>
    <n v="30"/>
    <n v="250560"/>
    <s v="UNIDAD"/>
    <s v="NO SOLICITADAS"/>
  </r>
  <r>
    <x v="5"/>
    <s v="204-4-23"/>
    <n v="10"/>
    <s v="OTROS MATERIALES Y SUMINISTROS"/>
    <s v="BROCA DE COBALTO 3/16&quot; "/>
    <n v="20111614"/>
    <s v="SELECCIÓN ABREVIADA SUBASTA INVERSA"/>
    <n v="2"/>
    <n v="6"/>
    <n v="30"/>
    <n v="281880"/>
    <s v="UNIDAD"/>
    <s v="NO SOLICITADAS"/>
  </r>
  <r>
    <x v="5"/>
    <s v="204-4-23"/>
    <n v="10"/>
    <s v="OTROS MATERIALES Y SUMINISTROS"/>
    <s v="BROCA DE COBALTO 3/32&quot;"/>
    <n v="20111614"/>
    <s v="SELECCIÓN ABREVIADA SUBASTA INVERSA"/>
    <n v="2"/>
    <n v="6"/>
    <n v="30"/>
    <n v="219240"/>
    <s v="UNIDAD"/>
    <s v="NO SOLICITADAS"/>
  </r>
  <r>
    <x v="5"/>
    <s v="204-4-23"/>
    <n v="10"/>
    <s v="OTROS MATERIALES Y SUMINISTROS"/>
    <s v="BROCA DE COBALTO 3/8&quot;"/>
    <n v="20111614"/>
    <s v="SELECCIÓN ABREVIADA SUBASTA INVERSA"/>
    <n v="2"/>
    <n v="6"/>
    <n v="30"/>
    <n v="783000"/>
    <s v="UNIDAD"/>
    <s v="NO SOLICITADAS"/>
  </r>
  <r>
    <x v="5"/>
    <s v="204-4-23"/>
    <n v="10"/>
    <s v="OTROS MATERIALES Y SUMINISTROS"/>
    <s v="BROCA DE COBALTO 5/16&quot;"/>
    <n v="20111614"/>
    <s v="SELECCIÓN ABREVIADA SUBASTA INVERSA"/>
    <n v="2"/>
    <n v="6"/>
    <n v="30"/>
    <n v="689040"/>
    <s v="UNIDAD"/>
    <s v="NO SOLICITADAS"/>
  </r>
  <r>
    <x v="5"/>
    <s v="204-4-23"/>
    <n v="10"/>
    <s v="OTROS MATERIALES Y SUMINISTROS"/>
    <s v="BROCA DE COBALTO 5/32&quot;"/>
    <n v="20111614"/>
    <s v="SELECCIÓN ABREVIADA SUBASTA INVERSA"/>
    <n v="2"/>
    <n v="6"/>
    <n v="32"/>
    <n v="283968"/>
    <s v="UNIDAD"/>
    <s v="NO SOLICITADAS"/>
  </r>
  <r>
    <x v="5"/>
    <s v="204-4-23"/>
    <n v="10"/>
    <s v="OTROS MATERIALES Y SUMINISTROS"/>
    <s v="BROCA DE COBALTO 9/64&quot;"/>
    <n v="20111614"/>
    <s v="SELECCIÓN ABREVIADA SUBASTA INVERSA"/>
    <n v="2"/>
    <n v="6"/>
    <n v="52"/>
    <n v="461448"/>
    <s v="UNIDAD"/>
    <s v="NO SOLICITADAS"/>
  </r>
  <r>
    <x v="5"/>
    <s v="204-4-23"/>
    <n v="10"/>
    <s v="OTROS MATERIALES Y SUMINISTROS"/>
    <s v="BROCA DE COBALTO NUMERICA NO 10"/>
    <n v="20111614"/>
    <s v="SELECCIÓN ABREVIADA SUBASTA INVERSA"/>
    <n v="2"/>
    <n v="6"/>
    <n v="10"/>
    <n v="23600"/>
    <s v="UNIDAD"/>
    <s v="NO SOLICITADAS"/>
  </r>
  <r>
    <x v="5"/>
    <s v="204-4-23"/>
    <n v="10"/>
    <s v="OTROS MATERIALES Y SUMINISTROS"/>
    <s v="BROCA DE COBALTO NUMERICA NO 16"/>
    <n v="20111614"/>
    <s v="SELECCIÓN ABREVIADA SUBASTA INVERSA"/>
    <n v="2"/>
    <n v="6"/>
    <n v="10"/>
    <n v="21500"/>
    <s v="UNIDAD"/>
    <s v="NO SOLICITADAS"/>
  </r>
  <r>
    <x v="5"/>
    <s v="204-4-23"/>
    <n v="10"/>
    <s v="OTROS MATERIALES Y SUMINISTROS"/>
    <s v="BROCA DE COBALTO NUMERICA NO 21"/>
    <n v="20111614"/>
    <s v="SELECCIÓN ABREVIADA SUBASTA INVERSA"/>
    <n v="2"/>
    <n v="6"/>
    <n v="40"/>
    <n v="86000"/>
    <s v="UNIDAD"/>
    <s v="NO SOLICITADAS"/>
  </r>
  <r>
    <x v="5"/>
    <s v="204-4-23"/>
    <n v="10"/>
    <s v="OTROS MATERIALES Y SUMINISTROS"/>
    <s v="BROCA DE COBALTO NUMERICA NO 27"/>
    <n v="20111614"/>
    <s v="SELECCIÓN ABREVIADA SUBASTA INVERSA"/>
    <n v="2"/>
    <n v="6"/>
    <n v="10"/>
    <n v="24800"/>
    <s v="UNIDAD"/>
    <s v="NO SOLICITADAS"/>
  </r>
  <r>
    <x v="5"/>
    <s v="204-4-23"/>
    <n v="10"/>
    <s v="OTROS MATERIALES Y SUMINISTROS"/>
    <s v="BROCA DE COBALTO NUMERICA NO 30"/>
    <n v="20111614"/>
    <s v="SELECCIÓN ABREVIADA SUBASTA INVERSA"/>
    <n v="2"/>
    <n v="6"/>
    <n v="10"/>
    <n v="22500"/>
    <s v="UNIDAD"/>
    <s v="NO SOLICITADAS"/>
  </r>
  <r>
    <x v="5"/>
    <s v="204-4-23"/>
    <n v="10"/>
    <s v="OTROS MATERIALES Y SUMINISTROS"/>
    <s v="BROCA DE COBALTO NUMERICA NO 40"/>
    <n v="20111614"/>
    <s v="SELECCIÓN ABREVIADA SUBASTA INVERSA"/>
    <n v="2"/>
    <n v="6"/>
    <n v="10"/>
    <n v="21800"/>
    <s v="UNIDAD"/>
    <s v="NO SOLICITADAS"/>
  </r>
  <r>
    <x v="5"/>
    <s v="204-4-23"/>
    <n v="10"/>
    <s v="OTROS MATERIALES Y SUMINISTROS"/>
    <s v="BROCA DE COBALTO NUMERICA NO 5"/>
    <n v="20111614"/>
    <s v="SELECCIÓN ABREVIADA SUBASTA INVERSA"/>
    <n v="2"/>
    <n v="6"/>
    <n v="10"/>
    <n v="19500"/>
    <s v="UNIDAD"/>
    <s v="NO SOLICITADAS"/>
  </r>
  <r>
    <x v="5"/>
    <s v="204-4-23"/>
    <n v="10"/>
    <s v="OTROS MATERIALES Y SUMINISTROS"/>
    <s v="BROCA EXTENSION 12&quot; COBALTO 1/8&quot;"/>
    <n v="20111614"/>
    <s v="SELECCIÓN ABREVIADA SUBASTA INVERSA"/>
    <n v="2"/>
    <n v="6"/>
    <n v="10"/>
    <n v="29000"/>
    <s v="UNIDAD"/>
    <s v="NO SOLICITADAS"/>
  </r>
  <r>
    <x v="5"/>
    <s v="204-4-23"/>
    <n v="10"/>
    <s v="OTROS MATERIALES Y SUMINISTROS"/>
    <s v="BROCA EXTENSION 12&quot; COBALTO 3/16&quot;"/>
    <n v="20111614"/>
    <s v="SELECCIÓN ABREVIADA SUBASTA INVERSA"/>
    <n v="2"/>
    <n v="6"/>
    <n v="10"/>
    <n v="36500"/>
    <s v="UNIDAD"/>
    <s v="NO SOLICITADAS"/>
  </r>
  <r>
    <x v="5"/>
    <s v="204-4-23"/>
    <n v="10"/>
    <s v="OTROS MATERIALES Y SUMINISTROS"/>
    <s v="BROCA EXTENSION 12&quot; COBALTO 5/32&quot;"/>
    <n v="20111614"/>
    <s v="SELECCIÓN ABREVIADA SUBASTA INVERSA"/>
    <n v="2"/>
    <n v="6"/>
    <n v="25"/>
    <n v="67250"/>
    <s v="UNIDAD"/>
    <s v="NO SOLICITADAS"/>
  </r>
  <r>
    <x v="5"/>
    <s v="204-4-23"/>
    <n v="10"/>
    <s v="OTROS MATERIALES Y SUMINISTROS"/>
    <s v="BROCA EXTENSION 8&quot; COBALTO 3/32&quot;"/>
    <n v="20111614"/>
    <s v="SELECCIÓN ABREVIADA SUBASTA INVERSA"/>
    <n v="2"/>
    <n v="6"/>
    <n v="10"/>
    <n v="18900"/>
    <s v="UNIDAD"/>
    <s v="NO SOLICITADAS"/>
  </r>
  <r>
    <x v="5"/>
    <s v="204-4-23"/>
    <n v="10"/>
    <s v="OTROS MATERIALES Y SUMINISTROS"/>
    <s v="BROCA HSS DE 1/16&quot;"/>
    <n v="20111614"/>
    <s v="SELECCIÓN ABREVIADA SUBASTA INVERSA"/>
    <n v="2"/>
    <n v="6"/>
    <n v="30"/>
    <n v="93000"/>
    <s v="UNIDAD"/>
    <s v="NO SOLICITADAS"/>
  </r>
  <r>
    <x v="5"/>
    <s v="204-4-23"/>
    <n v="10"/>
    <s v="OTROS MATERIALES Y SUMINISTROS"/>
    <s v="BROCA HSS DE 1/32&quot;"/>
    <n v="20111614"/>
    <s v="SELECCIÓN ABREVIADA SUBASTA INVERSA"/>
    <n v="2"/>
    <n v="6"/>
    <n v="30"/>
    <n v="93000"/>
    <s v="UNIDAD"/>
    <s v="NO SOLICITADAS"/>
  </r>
  <r>
    <x v="5"/>
    <s v="204-4-23"/>
    <n v="10"/>
    <s v="OTROS MATERIALES Y SUMINISTROS"/>
    <s v="BROCA HSS DE 1/8&quot;"/>
    <n v="20111614"/>
    <s v="SELECCIÓN ABREVIADA SUBASTA INVERSA"/>
    <n v="2"/>
    <n v="6"/>
    <n v="30"/>
    <n v="93000"/>
    <s v="UNIDAD"/>
    <s v="NO SOLICITADAS"/>
  </r>
  <r>
    <x v="5"/>
    <s v="204-4-23"/>
    <n v="10"/>
    <s v="OTROS MATERIALES Y SUMINISTROS"/>
    <s v="BROCA HSS DE 3/32&quot;"/>
    <n v="20111614"/>
    <s v="SELECCIÓN ABREVIADA SUBASTA INVERSA"/>
    <n v="2"/>
    <n v="6"/>
    <n v="30"/>
    <n v="93000"/>
    <s v="UNIDAD"/>
    <s v="NO SOLICITADAS"/>
  </r>
  <r>
    <x v="5"/>
    <s v="204-4-23"/>
    <n v="10"/>
    <s v="OTROS MATERIALES Y SUMINISTROS"/>
    <s v="BROCA HSS DE 5/32&quot;"/>
    <n v="20111614"/>
    <s v="SELECCIÓN ABREVIADA SUBASTA INVERSA"/>
    <n v="2"/>
    <n v="6"/>
    <n v="30"/>
    <n v="93000"/>
    <s v="UNIDAD"/>
    <s v="NO SOLICITADAS"/>
  </r>
  <r>
    <x v="5"/>
    <s v="204-4-23"/>
    <n v="10"/>
    <s v="OTROS MATERIALES Y SUMINISTROS"/>
    <s v="CABLE"/>
    <n v="26121600"/>
    <s v="SELECCIÓN ABREVIADA SUBASTA INVERSA"/>
    <n v="2"/>
    <n v="6"/>
    <n v="30"/>
    <n v="92820"/>
    <s v="METRO"/>
    <s v="NO SOLICITADAS"/>
  </r>
  <r>
    <x v="5"/>
    <s v="204-4-23"/>
    <n v="10"/>
    <s v="OTROS MATERIALES Y SUMINISTROS"/>
    <s v="CABLE"/>
    <n v="26121600"/>
    <s v="SELECCIÓN ABREVIADA SUBASTA INVERSA"/>
    <n v="2"/>
    <n v="6"/>
    <n v="30"/>
    <n v="99960"/>
    <s v="METRO"/>
    <s v="NO SOLICITADAS"/>
  </r>
  <r>
    <x v="5"/>
    <s v="204-4-23"/>
    <n v="10"/>
    <s v="OTROS MATERIALES Y SUMINISTROS"/>
    <s v="CABLE"/>
    <n v="26121600"/>
    <s v="SELECCIÓN ABREVIADA SUBASTA INVERSA"/>
    <n v="2"/>
    <n v="6"/>
    <n v="30"/>
    <n v="99960"/>
    <s v="METRO"/>
    <s v="NO SOLICITADAS"/>
  </r>
  <r>
    <x v="5"/>
    <s v="204-4-23"/>
    <n v="10"/>
    <s v="OTROS MATERIALES Y SUMINISTROS"/>
    <s v="CABLE"/>
    <n v="26121600"/>
    <s v="SELECCIÓN ABREVIADA SUBASTA INVERSA"/>
    <n v="2"/>
    <n v="6"/>
    <n v="30"/>
    <n v="107100"/>
    <s v="METRO"/>
    <s v="NO SOLICITADAS"/>
  </r>
  <r>
    <x v="5"/>
    <s v="204-4-23"/>
    <n v="10"/>
    <s v="OTROS MATERIALES Y SUMINISTROS"/>
    <s v="CABLE"/>
    <n v="26121600"/>
    <s v="SELECCIÓN ABREVIADA SUBASTA INVERSA"/>
    <n v="2"/>
    <n v="6"/>
    <n v="30"/>
    <n v="142800"/>
    <s v="METRO"/>
    <s v="NO SOLICITADAS"/>
  </r>
  <r>
    <x v="5"/>
    <s v="204-4-23"/>
    <n v="10"/>
    <s v="OTROS MATERIALES Y SUMINISTROS"/>
    <s v="CASTER"/>
    <n v="25191500"/>
    <s v="SELECCIÓN ABREVIADA SUBASTA INVERSA"/>
    <n v="2"/>
    <n v="6"/>
    <n v="4"/>
    <n v="600000"/>
    <s v="UNIDAD"/>
    <s v="NO SOLICITADAS"/>
  </r>
  <r>
    <x v="5"/>
    <s v="204-4-23"/>
    <n v="10"/>
    <s v="OTROS MATERIALES Y SUMINISTROS"/>
    <s v="CORREA ALTERNADOR DAYCO"/>
    <n v="26111800"/>
    <s v="SELECCIÓN ABREVIADA SUBASTA INVERSA"/>
    <n v="2"/>
    <n v="6"/>
    <n v="20"/>
    <n v="1770000"/>
    <s v="UNIDAD"/>
    <s v="NO SOLICITADAS"/>
  </r>
  <r>
    <x v="5"/>
    <s v="204-4-23"/>
    <n v="10"/>
    <s v="OTROS MATERIALES Y SUMINISTROS"/>
    <s v="CORREA VENTILADOR DAYCO"/>
    <n v="26111800"/>
    <s v="SELECCIÓN ABREVIADA SUBASTA INVERSA"/>
    <n v="2"/>
    <n v="6"/>
    <n v="20"/>
    <n v="1770000"/>
    <s v="UNIDAD"/>
    <s v="NO SOLICITADAS"/>
  </r>
  <r>
    <x v="5"/>
    <s v="204-4-23"/>
    <n v="10"/>
    <s v="OTROS MATERIALES Y SUMINISTROS"/>
    <s v="DIODOS SILICON"/>
    <n v="32111500"/>
    <s v="SELECCIÓN ABREVIADA SUBASTA INVERSA"/>
    <n v="2"/>
    <n v="6"/>
    <n v="10"/>
    <n v="7402000"/>
    <s v="UNIDAD"/>
    <s v="NO SOLICITADAS"/>
  </r>
  <r>
    <x v="5"/>
    <s v="204-4-23"/>
    <n v="10"/>
    <s v="OTROS MATERIALES Y SUMINISTROS"/>
    <s v="GUAYA STOP"/>
    <n v="25171700"/>
    <s v="SELECCIÓN ABREVIADA SUBASTA INVERSA"/>
    <n v="2"/>
    <n v="6"/>
    <n v="5"/>
    <n v="2302500"/>
    <s v="UNIDAD"/>
    <s v="NO SOLICITADAS"/>
  </r>
  <r>
    <x v="5"/>
    <s v="204-4-23"/>
    <n v="10"/>
    <s v="OTROS MATERIALES Y SUMINISTROS"/>
    <s v="JUEGO DE EXPLORADORAS  "/>
    <n v="39101600"/>
    <s v="SELECCIÓN ABREVIADA SUBASTA INVERSA"/>
    <n v="2"/>
    <n v="6"/>
    <n v="5"/>
    <n v="526500"/>
    <s v="GLOBAL"/>
    <s v="NO SOLICITADAS"/>
  </r>
  <r>
    <x v="5"/>
    <s v="204-4-23"/>
    <n v="10"/>
    <s v="OTROS MATERIALES Y SUMINISTROS"/>
    <s v="JUEGO TELESCOPICAS 3/8 A 6&quot; MTEE6"/>
    <n v="27112813"/>
    <s v="SELECCIÓN ABREVIADA SUBASTA INVERSA"/>
    <n v="2"/>
    <n v="6"/>
    <n v="2"/>
    <n v="420000"/>
    <s v="UNIDAD"/>
    <s v="NO SOLICITADAS"/>
  </r>
  <r>
    <x v="5"/>
    <s v="204-4-23"/>
    <n v="10"/>
    <s v="OTROS MATERIALES Y SUMINISTROS"/>
    <s v="LICUADORAS AMBAR  "/>
    <n v="39101600"/>
    <s v="SELECCIÓN ABREVIADA SUBASTA INVERSA"/>
    <n v="2"/>
    <n v="6"/>
    <n v="5"/>
    <n v="1928000"/>
    <s v="UNIDAD"/>
    <s v="NO SOLICITADAS"/>
  </r>
  <r>
    <x v="5"/>
    <s v="204-4-23"/>
    <n v="10"/>
    <s v="OTROS MATERIALES Y SUMINISTROS"/>
    <s v="LIGHT PILOT ROJO"/>
    <n v="32111500"/>
    <s v="SELECCIÓN ABREVIADA SUBASTA INVERSA"/>
    <n v="2"/>
    <n v="6"/>
    <n v="15"/>
    <n v="5400000"/>
    <s v="UNIDAD"/>
    <s v="NO SOLICITADAS"/>
  </r>
  <r>
    <x v="5"/>
    <s v="204-4-23"/>
    <n v="10"/>
    <s v="OTROS MATERIALES Y SUMINISTROS"/>
    <s v="LIGHT PILOT VERDE"/>
    <n v="32111500"/>
    <s v="SELECCIÓN ABREVIADA SUBASTA INVERSA"/>
    <n v="2"/>
    <n v="6"/>
    <n v="15"/>
    <n v="5400000"/>
    <s v="UNIDAD"/>
    <s v="NO SOLICITADAS"/>
  </r>
  <r>
    <x v="5"/>
    <s v="204-4-23"/>
    <n v="10"/>
    <s v="OTROS MATERIALES Y SUMINISTROS"/>
    <s v="LUZ FRIA "/>
    <n v="39112500"/>
    <s v="SELECCIÓN ABREVIADA SUBASTA INVERSA"/>
    <n v="2"/>
    <n v="6"/>
    <n v="1"/>
    <n v="60000"/>
    <s v="UNIDAD"/>
    <s v="NO SOLICITADAS"/>
  </r>
  <r>
    <x v="5"/>
    <s v="204-4-23"/>
    <n v="10"/>
    <s v="OTROS MATERIALES Y SUMINISTROS"/>
    <s v="WIRE TWISTER ( TORNILLO DE ALAMBRE )"/>
    <n v="20121900"/>
    <s v="SELECCIÓN ABREVIADA SUBASTA INVERSA"/>
    <n v="2"/>
    <n v="6"/>
    <n v="3"/>
    <n v="240000"/>
    <s v="UNIDAD"/>
    <s v="NO SOLICITADAS"/>
  </r>
  <r>
    <x v="5"/>
    <s v="204-4-23"/>
    <n v="10"/>
    <s v="OTROS MATERIALES Y SUMINISTROS"/>
    <s v="ACOPLE HEMBRA 1/2&quot; "/>
    <n v="27131600"/>
    <s v="SELECCIÓN ABREVIADA SUBASTA INVERSA"/>
    <n v="2"/>
    <n v="6"/>
    <n v="9"/>
    <n v="311400"/>
    <s v="UNIDAD"/>
    <s v="NO SOLICITADAS"/>
  </r>
  <r>
    <x v="5"/>
    <s v="204-4-23"/>
    <n v="10"/>
    <s v="OTROS MATERIALES Y SUMINISTROS"/>
    <s v="ACOPLE MACHO 1/2&quot;"/>
    <n v="27131600"/>
    <s v="SELECCIÓN ABREVIADA SUBASTA INVERSA"/>
    <n v="2"/>
    <n v="6"/>
    <n v="10"/>
    <n v="346000"/>
    <s v="UNIDAD"/>
    <s v="NO SOLICITADAS"/>
  </r>
  <r>
    <x v="5"/>
    <s v="204-4-23"/>
    <n v="10"/>
    <s v="OTROS MATERIALES Y SUMINISTROS"/>
    <s v="AMARILLO COMOMEDIO POLIURETANO "/>
    <n v="31211500"/>
    <s v="SELECCIÓN ABREVIADA SUBASTA INVERSA"/>
    <n v="2"/>
    <n v="6"/>
    <n v="9"/>
    <n v="5791500"/>
    <s v="GALON"/>
    <s v="NO SOLICITADAS"/>
  </r>
  <r>
    <x v="5"/>
    <s v="204-4-23"/>
    <n v="10"/>
    <s v="OTROS MATERIALES Y SUMINISTROS"/>
    <s v="AZUL BANDERA POLIURETANO"/>
    <n v="31211500"/>
    <s v="SELECCIÓN ABREVIADA SUBASTA INVERSA"/>
    <n v="2"/>
    <n v="6"/>
    <n v="6"/>
    <n v="7080000"/>
    <s v="GALON"/>
    <s v="NO SOLICITADAS"/>
  </r>
  <r>
    <x v="5"/>
    <s v="204-4-23"/>
    <n v="10"/>
    <s v="OTROS MATERIALES Y SUMINISTROS"/>
    <s v="BARNIZ POLIURETANO"/>
    <n v="31211500"/>
    <s v="SELECCIÓN ABREVIADA SUBASTA INVERSA"/>
    <n v="2"/>
    <n v="6"/>
    <n v="9"/>
    <n v="4009500"/>
    <s v="GALON"/>
    <s v="NO SOLICITADAS"/>
  </r>
  <r>
    <x v="5"/>
    <s v="204-4-23"/>
    <n v="10"/>
    <s v="OTROS MATERIALES Y SUMINISTROS"/>
    <s v="BATTERY 9V"/>
    <n v="26111702"/>
    <s v="SELECCIÓN ABREVIADA SUBASTA INVERSA"/>
    <n v="2"/>
    <n v="6"/>
    <n v="30"/>
    <n v="214500"/>
    <s v="UNIDAD"/>
    <s v="NO SOLICITADAS"/>
  </r>
  <r>
    <x v="5"/>
    <s v="204-4-23"/>
    <n v="10"/>
    <s v="OTROS MATERIALES Y SUMINISTROS"/>
    <s v="BATTERY AA"/>
    <n v="26111702"/>
    <s v="SELECCIÓN ABREVIADA SUBASTA INVERSA"/>
    <n v="2"/>
    <n v="6"/>
    <n v="38"/>
    <n v="226100"/>
    <s v="UNIDAD"/>
    <s v="NO SOLICITADAS"/>
  </r>
  <r>
    <x v="5"/>
    <s v="204-4-23"/>
    <n v="10"/>
    <s v="OTROS MATERIALES Y SUMINISTROS"/>
    <s v="BATTERY AAA"/>
    <n v="26111702"/>
    <s v="SELECCIÓN ABREVIADA SUBASTA INVERSA"/>
    <n v="2"/>
    <n v="6"/>
    <n v="38"/>
    <n v="226100"/>
    <s v="UNIDAD"/>
    <s v="NO SOLICITADAS"/>
  </r>
  <r>
    <x v="5"/>
    <s v="204-4-23"/>
    <n v="10"/>
    <s v="OTROS MATERIALES Y SUMINISTROS"/>
    <s v="BATTERY TIPO C"/>
    <n v="26111702"/>
    <s v="SELECCIÓN ABREVIADA SUBASTA INVERSA"/>
    <n v="2"/>
    <n v="6"/>
    <n v="38"/>
    <n v="203300"/>
    <s v="UNIDAD"/>
    <s v="NO SOLICITADAS"/>
  </r>
  <r>
    <x v="5"/>
    <s v="204-4-23"/>
    <n v="10"/>
    <s v="OTROS MATERIALES Y SUMINISTROS"/>
    <s v="BATTERY TIPO D"/>
    <n v="26111702"/>
    <s v="SELECCIÓN ABREVIADA SUBASTA INVERSA"/>
    <n v="2"/>
    <n v="6"/>
    <n v="30"/>
    <n v="357000"/>
    <s v="UNIDAD"/>
    <s v="NO SOLICITADAS"/>
  </r>
  <r>
    <x v="5"/>
    <s v="204-4-23"/>
    <n v="10"/>
    <s v="OTROS MATERIALES Y SUMINISTROS"/>
    <s v="BLANCO CRISTAL POLIURETANO "/>
    <n v="31211500"/>
    <s v="SELECCIÓN ABREVIADA SUBASTA INVERSA"/>
    <n v="2"/>
    <n v="6"/>
    <n v="9"/>
    <n v="6300000"/>
    <s v="GALON"/>
    <s v="NO SOLICITADAS"/>
  </r>
  <r>
    <x v="5"/>
    <s v="204-4-23"/>
    <n v="10"/>
    <s v="OTROS MATERIALES Y SUMINISTROS"/>
    <s v="BROCHA 2&quot;"/>
    <n v="31211904"/>
    <s v="SELECCIÓN ABREVIADA SUBASTA INVERSA"/>
    <n v="2"/>
    <n v="6"/>
    <n v="38"/>
    <n v="95000"/>
    <s v="UNIDAD"/>
    <s v="NO SOLICITADAS"/>
  </r>
  <r>
    <x v="5"/>
    <s v="204-4-23"/>
    <n v="10"/>
    <s v="OTROS MATERIALES Y SUMINISTROS"/>
    <s v="BROCHA 4&quot;"/>
    <n v="31211904"/>
    <s v="SELECCIÓN ABREVIADA SUBASTA INVERSA"/>
    <n v="2"/>
    <n v="6"/>
    <n v="40"/>
    <n v="170000"/>
    <s v="UNIDAD"/>
    <s v="NO SOLICITADAS"/>
  </r>
  <r>
    <x v="5"/>
    <s v="204-4-23"/>
    <n v="10"/>
    <s v="OTROS MATERIALES Y SUMINISTROS"/>
    <s v="BROCHA DE 3&quot;"/>
    <n v="31211904"/>
    <s v="SELECCIÓN ABREVIADA SUBASTA INVERSA"/>
    <n v="2"/>
    <n v="6"/>
    <n v="25"/>
    <n v="68750"/>
    <s v="UNIDAD"/>
    <s v="NO SOLICITADAS"/>
  </r>
  <r>
    <x v="5"/>
    <s v="204-4-23"/>
    <n v="10"/>
    <s v="OTROS MATERIALES Y SUMINISTROS"/>
    <s v="BULTO DE TRAPOS"/>
    <n v="47131500"/>
    <s v="SELECCIÓN ABREVIADA SUBASTA INVERSA"/>
    <n v="2"/>
    <n v="6"/>
    <n v="2"/>
    <n v="230000"/>
    <s v="UNIDAD"/>
    <s v="NO SOLICITADAS"/>
  </r>
  <r>
    <x v="5"/>
    <s v="204-4-23"/>
    <n v="10"/>
    <s v="OTROS MATERIALES Y SUMINISTROS"/>
    <s v="CINTA DE EMBALAJE "/>
    <n v="31201517"/>
    <s v="SELECCIÓN ABREVIADA SUBASTA INVERSA"/>
    <n v="2"/>
    <n v="6"/>
    <n v="1"/>
    <n v="4450"/>
    <s v="UNIDAD"/>
    <s v="NO SOLICITADAS"/>
  </r>
  <r>
    <x v="5"/>
    <s v="204-4-23"/>
    <n v="10"/>
    <s v="OTROS MATERIALES Y SUMINISTROS"/>
    <s v="CINTA DE ENMASCARAR PROFESIONAL VERDE 1&quot;"/>
    <n v="31201517"/>
    <s v="SELECCIÓN ABREVIADA SUBASTA INVERSA"/>
    <n v="2"/>
    <n v="6"/>
    <n v="30"/>
    <n v="400500"/>
    <s v="UNIDAD"/>
    <s v="NO SOLICITADAS"/>
  </r>
  <r>
    <x v="5"/>
    <s v="204-4-23"/>
    <n v="10"/>
    <s v="OTROS MATERIALES Y SUMINISTROS"/>
    <s v="CINTA DE ENMASCARAR PROFESIONAL VERDE 1/2&quot;"/>
    <n v="31201517"/>
    <s v="SELECCIÓN ABREVIADA SUBASTA INVERSA"/>
    <n v="2"/>
    <n v="6"/>
    <n v="50"/>
    <n v="420000"/>
    <s v="UNIDAD"/>
    <s v="NO SOLICITADAS"/>
  </r>
  <r>
    <x v="5"/>
    <s v="204-4-23"/>
    <n v="10"/>
    <s v="OTROS MATERIALES Y SUMINISTROS"/>
    <s v="CINTA DE ENMASCARAR PROFESIONAL VERDE 1/4&quot;"/>
    <n v="31201517"/>
    <s v="SELECCIÓN ABREVIADA SUBASTA INVERSA"/>
    <n v="2"/>
    <n v="6"/>
    <n v="30"/>
    <n v="133500"/>
    <s v="UNIDAD"/>
    <s v="NO SOLICITADAS"/>
  </r>
  <r>
    <x v="5"/>
    <s v="204-4-23"/>
    <n v="10"/>
    <s v="OTROS MATERIALES Y SUMINISTROS"/>
    <s v="CINTA DE ENMASCARAR PROFESIONAL VERDE 2&quot;"/>
    <n v="31201517"/>
    <s v="SELECCIÓN ABREVIADA SUBASTA INVERSA"/>
    <n v="2"/>
    <n v="6"/>
    <n v="50"/>
    <n v="1385000"/>
    <s v="UNIDAD"/>
    <s v="NO SOLICITADAS"/>
  </r>
  <r>
    <x v="5"/>
    <s v="204-4-23"/>
    <n v="10"/>
    <s v="OTROS MATERIALES Y SUMINISTROS"/>
    <s v="CINTA DE ENMASCARAR PROFESIONAL VERDE 3/4&quot;"/>
    <n v="31201517"/>
    <s v="SELECCIÓN ABREVIADA SUBASTA INVERSA"/>
    <n v="2"/>
    <n v="6"/>
    <n v="30"/>
    <n v="297000"/>
    <s v="UNIDAD"/>
    <s v="NO SOLICITADAS"/>
  </r>
  <r>
    <x v="5"/>
    <s v="204-4-23"/>
    <n v="10"/>
    <s v="OTROS MATERIALES Y SUMINISTROS"/>
    <s v="CLEANING COMPOUND JET ENGINE CLEANER"/>
    <n v="47131800"/>
    <s v="SELECCIÓN ABREVIADA SUBASTA INVERSA"/>
    <n v="2"/>
    <n v="6"/>
    <n v="40"/>
    <n v="9900000"/>
    <s v="UNIDAD"/>
    <s v="NO SOLICITADAS"/>
  </r>
  <r>
    <x v="5"/>
    <s v="204-4-23"/>
    <n v="10"/>
    <s v="OTROS MATERIALES Y SUMINISTROS"/>
    <s v="COR-BAN 22"/>
    <n v="11162302"/>
    <s v="SELECCIÓN ABREVIADA SUBASTA INVERSA"/>
    <n v="2"/>
    <n v="6"/>
    <n v="3"/>
    <n v="742500"/>
    <s v="GALON"/>
    <s v="NO SOLICITADAS"/>
  </r>
  <r>
    <x v="5"/>
    <s v="204-4-23"/>
    <n v="10"/>
    <s v="OTROS MATERIALES Y SUMINISTROS"/>
    <s v="COR-BAN 27"/>
    <n v="11162302"/>
    <s v="SELECCIÓN ABREVIADA SUBASTA INVERSA"/>
    <n v="2"/>
    <n v="6"/>
    <n v="3"/>
    <n v="1039500"/>
    <s v="GALON"/>
    <s v="NO SOLICITADAS"/>
  </r>
  <r>
    <x v="5"/>
    <s v="204-4-23"/>
    <n v="10"/>
    <s v="OTROS MATERIALES Y SUMINISTROS"/>
    <s v="ESMERIL "/>
    <n v="23131503"/>
    <s v="SELECCIÓN ABREVIADA SUBASTA INVERSA"/>
    <n v="2"/>
    <n v="6"/>
    <n v="2"/>
    <n v="49500"/>
    <s v="UNIDAD"/>
    <s v="NO SOLICITADAS"/>
  </r>
  <r>
    <x v="5"/>
    <s v="204-4-23"/>
    <n v="10"/>
    <s v="OTROS MATERIALES Y SUMINISTROS"/>
    <s v="ESPONJA ABRASIVA 3M "/>
    <n v="31191505"/>
    <s v="SELECCIÓN ABREVIADA SUBASTA INVERSA"/>
    <n v="2"/>
    <n v="6"/>
    <n v="20"/>
    <n v="3266000"/>
    <s v="UNIDAD"/>
    <s v="NO SOLICITADAS"/>
  </r>
  <r>
    <x v="5"/>
    <s v="204-4-23"/>
    <n v="10"/>
    <s v="OTROS MATERIALES Y SUMINISTROS"/>
    <s v="FUSE"/>
    <n v="39121600"/>
    <s v="SELECCIÓN ABREVIADA SUBASTA INVERSA"/>
    <n v="2"/>
    <n v="6"/>
    <n v="10"/>
    <n v="29500"/>
    <s v="UNIDAD"/>
    <s v="NO SOLICITADAS"/>
  </r>
  <r>
    <x v="5"/>
    <s v="204-4-23"/>
    <n v="10"/>
    <s v="OTROS MATERIALES Y SUMINISTROS"/>
    <s v="FUSE"/>
    <n v="39121600"/>
    <s v="SELECCIÓN ABREVIADA SUBASTA INVERSA"/>
    <n v="2"/>
    <n v="6"/>
    <n v="20"/>
    <n v="59000"/>
    <s v="UNIDAD"/>
    <s v="NO SOLICITADAS"/>
  </r>
  <r>
    <x v="5"/>
    <s v="204-4-23"/>
    <n v="10"/>
    <s v="OTROS MATERIALES Y SUMINISTROS"/>
    <s v="FUSE"/>
    <n v="39121600"/>
    <s v="SELECCIÓN ABREVIADA SUBASTA INVERSA"/>
    <n v="2"/>
    <n v="6"/>
    <n v="30"/>
    <n v="88500"/>
    <s v="UNIDAD"/>
    <s v="NO SOLICITADAS"/>
  </r>
  <r>
    <x v="5"/>
    <s v="204-4-23"/>
    <n v="10"/>
    <s v="OTROS MATERIALES Y SUMINISTROS"/>
    <s v="FUSE"/>
    <n v="39121600"/>
    <s v="SELECCIÓN ABREVIADA SUBASTA INVERSA"/>
    <n v="2"/>
    <n v="6"/>
    <n v="10"/>
    <n v="148500"/>
    <s v="UNIDAD"/>
    <s v="NO SOLICITADAS"/>
  </r>
  <r>
    <x v="5"/>
    <s v="204-4-23"/>
    <n v="10"/>
    <s v="OTROS MATERIALES Y SUMINISTROS"/>
    <s v="FUSE"/>
    <n v="39121600"/>
    <s v="SELECCIÓN ABREVIADA SUBASTA INVERSA"/>
    <n v="2"/>
    <n v="6"/>
    <n v="20"/>
    <n v="297000"/>
    <s v="UNIDAD"/>
    <s v="NO SOLICITADAS"/>
  </r>
  <r>
    <x v="5"/>
    <s v="204-4-23"/>
    <n v="10"/>
    <s v="OTROS MATERIALES Y SUMINISTROS"/>
    <s v="FUSE"/>
    <n v="39121600"/>
    <s v="SELECCIÓN ABREVIADA SUBASTA INVERSA"/>
    <n v="2"/>
    <n v="6"/>
    <n v="30"/>
    <n v="445500"/>
    <s v="UNIDAD"/>
    <s v="NO SOLICITADAS"/>
  </r>
  <r>
    <x v="5"/>
    <s v="204-4-23"/>
    <n v="10"/>
    <s v="OTROS MATERIALES Y SUMINISTROS"/>
    <s v="GRIS CLARO BRILLANTE"/>
    <n v="31211500"/>
    <s v="SELECCIÓN ABREVIADA SUBASTA INVERSA"/>
    <n v="2"/>
    <n v="6"/>
    <n v="11"/>
    <n v="13068000"/>
    <s v="GALON"/>
    <s v="NO SOLICITADAS"/>
  </r>
  <r>
    <x v="5"/>
    <s v="204-4-23"/>
    <n v="10"/>
    <s v="OTROS MATERIALES Y SUMINISTROS"/>
    <s v="GRIS OSCURO BRILLANTE"/>
    <n v="31211500"/>
    <s v="SELECCIÓN ABREVIADA SUBASTA INVERSA"/>
    <n v="2"/>
    <n v="6"/>
    <n v="11"/>
    <n v="13068000"/>
    <s v="GALON"/>
    <s v="NO SOLICITADAS"/>
  </r>
  <r>
    <x v="5"/>
    <s v="204-4-23"/>
    <n v="10"/>
    <s v="OTROS MATERIALES Y SUMINISTROS"/>
    <s v="GUANTES DE NITRILO"/>
    <n v="42132200"/>
    <s v="SELECCIÓN ABREVIADA SUBASTA INVERSA"/>
    <n v="2"/>
    <n v="6"/>
    <n v="100"/>
    <n v="5150000"/>
    <s v="UNIDAD"/>
    <s v="NO SOLICITADAS"/>
  </r>
  <r>
    <x v="5"/>
    <s v="204-4-23"/>
    <n v="10"/>
    <s v="OTROS MATERIALES Y SUMINISTROS"/>
    <s v="GUANTES NEOPRENO"/>
    <n v="46181504"/>
    <s v="SELECCIÓN ABREVIADA SUBASTA INVERSA"/>
    <n v="2"/>
    <n v="6"/>
    <n v="5"/>
    <n v="173000"/>
    <s v="GLOBAL"/>
    <s v="NO SOLICITADAS"/>
  </r>
  <r>
    <x v="5"/>
    <s v="204-4-23"/>
    <n v="10"/>
    <s v="OTROS MATERIALES Y SUMINISTROS"/>
    <s v="JUEGO PINCELES 2-10 PELOS DE MARTHA "/>
    <n v="60121228"/>
    <s v="SELECCIÓN ABREVIADA SUBASTA INVERSA"/>
    <n v="2"/>
    <n v="6"/>
    <n v="10"/>
    <n v="148500"/>
    <s v="UNIDAD"/>
    <s v="NO SOLICITADAS"/>
  </r>
  <r>
    <x v="5"/>
    <s v="204-4-23"/>
    <n v="10"/>
    <s v="OTROS MATERIALES Y SUMINISTROS"/>
    <s v="KIT DE DERRAMES "/>
    <n v="47131900"/>
    <s v="SELECCIÓN ABREVIADA SUBASTA INVERSA"/>
    <n v="2"/>
    <n v="6"/>
    <n v="10"/>
    <n v="4455000"/>
    <s v="GLOBAL"/>
    <s v="NO SOLICITADAS"/>
  </r>
  <r>
    <x v="5"/>
    <s v="204-4-23"/>
    <n v="10"/>
    <s v="OTROS MATERIALES Y SUMINISTROS"/>
    <s v="KIT PRIMER"/>
    <n v="23131503"/>
    <s v="SELECCIÓN ABREVIADA SUBASTA INVERSA"/>
    <n v="2"/>
    <n v="6"/>
    <n v="10"/>
    <n v="6930000"/>
    <s v="UNIDAD"/>
    <s v="NO SOLICITADAS"/>
  </r>
  <r>
    <x v="5"/>
    <s v="204-4-23"/>
    <n v="10"/>
    <s v="OTROS MATERIALES Y SUMINISTROS"/>
    <s v="LIJA ANTIDESLIZANTE AUTOADHESIVA "/>
    <n v="31191501"/>
    <s v="SELECCIÓN ABREVIADA SUBASTA INVERSA"/>
    <n v="2"/>
    <n v="6"/>
    <n v="30"/>
    <n v="6384000"/>
    <s v="UNIDAD"/>
    <s v="NO SOLICITADAS"/>
  </r>
  <r>
    <x v="5"/>
    <s v="204-4-23"/>
    <n v="10"/>
    <s v="OTROS MATERIALES Y SUMINISTROS"/>
    <s v="LIJA HOOKIT GRANO  #120"/>
    <n v="31191501"/>
    <s v="SELECCIÓN ABREVIADA SUBASTA INVERSA"/>
    <n v="2"/>
    <n v="6"/>
    <n v="30"/>
    <n v="148500"/>
    <s v="UNIDAD"/>
    <s v="NO SOLICITADAS"/>
  </r>
  <r>
    <x v="5"/>
    <s v="204-4-23"/>
    <n v="10"/>
    <s v="OTROS MATERIALES Y SUMINISTROS"/>
    <s v="LIMA "/>
    <n v="27111900"/>
    <s v="SELECCIÓN ABREVIADA SUBASTA INVERSA"/>
    <n v="2"/>
    <n v="6"/>
    <n v="10"/>
    <n v="148500"/>
    <s v="UNIDAD"/>
    <s v="NO SOLICITADAS"/>
  </r>
  <r>
    <x v="5"/>
    <s v="204-4-23"/>
    <n v="10"/>
    <s v="OTROS MATERIALES Y SUMINISTROS"/>
    <s v="LOCKWIRE .022 STAINLESS STEEL"/>
    <n v="31151800"/>
    <s v="SELECCIÓN ABREVIADA SUBASTA INVERSA"/>
    <n v="2"/>
    <n v="6"/>
    <n v="10"/>
    <n v="346000"/>
    <s v="UNIDAD"/>
    <s v="NO SOLICITADAS"/>
  </r>
  <r>
    <x v="5"/>
    <s v="204-4-23"/>
    <n v="10"/>
    <s v="OTROS MATERIALES Y SUMINISTROS"/>
    <s v="LOCKWIRE .025, STAINLESS STEEL MS20995C25 "/>
    <n v="31151800"/>
    <s v="SELECCIÓN ABREVIADA SUBASTA INVERSA"/>
    <n v="2"/>
    <n v="6"/>
    <n v="10"/>
    <n v="475000"/>
    <s v="UNIDAD"/>
    <s v="NO SOLICITADAS"/>
  </r>
  <r>
    <x v="5"/>
    <s v="204-4-23"/>
    <n v="10"/>
    <s v="OTROS MATERIALES Y SUMINISTROS"/>
    <s v="LOCKWIRE .030 STAINLESS STEEL"/>
    <n v="31151800"/>
    <s v="SELECCIÓN ABREVIADA SUBASTA INVERSA"/>
    <n v="2"/>
    <n v="6"/>
    <n v="10"/>
    <n v="445000"/>
    <s v="UNIDAD"/>
    <s v="NO SOLICITADAS"/>
  </r>
  <r>
    <x v="5"/>
    <s v="204-4-23"/>
    <n v="10"/>
    <s v="OTROS MATERIALES Y SUMINISTROS"/>
    <s v="LOCKWIRE .032, STAINLESS STEEL MS20995C32 "/>
    <n v="31151800"/>
    <s v="SELECCIÓN ABREVIADA SUBASTA INVERSA"/>
    <n v="2"/>
    <n v="6"/>
    <n v="2"/>
    <n v="89000"/>
    <s v="UNIDAD"/>
    <s v="NO SOLICITADAS"/>
  </r>
  <r>
    <x v="5"/>
    <s v="204-4-23"/>
    <n v="10"/>
    <s v="OTROS MATERIALES Y SUMINISTROS"/>
    <s v="MANGUERA DE ALTA PRESIÓN  1/2&quot; DE DIÁMETRO, CON ACOPLES MACHO Y HEMBRA DE 1/2&quot; 300PSI"/>
    <n v="27131600"/>
    <s v="SELECCIÓN ABREVIADA SUBASTA INVERSA"/>
    <n v="2"/>
    <n v="6"/>
    <n v="30"/>
    <n v="594000"/>
    <s v="METRO"/>
    <s v="NO SOLICITADAS"/>
  </r>
  <r>
    <x v="5"/>
    <s v="204-4-23"/>
    <n v="10"/>
    <s v="OTROS MATERIALES Y SUMINISTROS"/>
    <s v="NEGRO BRILLANTE POLIURETANO"/>
    <n v="31211500"/>
    <s v="SELECCIÓN ABREVIADA SUBASTA INVERSA"/>
    <n v="2"/>
    <n v="6"/>
    <n v="6"/>
    <n v="3564000"/>
    <s v="GALON"/>
    <s v="NO SOLICITADAS"/>
  </r>
  <r>
    <x v="5"/>
    <s v="204-4-23"/>
    <n v="10"/>
    <s v="OTROS MATERIALES Y SUMINISTROS"/>
    <s v="PAPEL KRAFT 1 METRO *100"/>
    <n v="27111900"/>
    <s v="SELECCIÓN ABREVIADA SUBASTA INVERSA"/>
    <n v="2"/>
    <n v="6"/>
    <n v="25"/>
    <n v="2350000"/>
    <s v="UNIDAD"/>
    <s v="NO SOLICITADAS"/>
  </r>
  <r>
    <x v="5"/>
    <s v="204-4-23"/>
    <n v="10"/>
    <s v="OTROS MATERIALES Y SUMINISTROS"/>
    <s v="PEGANTE (PL-285) "/>
    <n v="42143500"/>
    <s v="SELECCIÓN ABREVIADA SUBASTA INVERSA"/>
    <n v="2"/>
    <n v="6"/>
    <n v="5"/>
    <n v="420500"/>
    <s v="GALON"/>
    <s v="NO SOLICITADAS"/>
  </r>
  <r>
    <x v="5"/>
    <s v="204-4-23"/>
    <n v="10"/>
    <s v="OTROS MATERIALES Y SUMINISTROS"/>
    <s v="PEGANTE SUPER BONDER"/>
    <n v="42143500"/>
    <s v="SELECCIÓN ABREVIADA SUBASTA INVERSA"/>
    <n v="2"/>
    <n v="6"/>
    <n v="12"/>
    <n v="89400"/>
    <s v="UNIDAD"/>
    <s v="NO SOLICITADAS"/>
  </r>
  <r>
    <x v="5"/>
    <s v="204-4-23"/>
    <n v="10"/>
    <s v="OTROS MATERIALES Y SUMINISTROS"/>
    <s v="PIEDRA DE ESMERIL GRANO FINO PARA TUNGSTENO GRANO FINO 8&quot;"/>
    <n v="23131503"/>
    <s v="SELECCIÓN ABREVIADA SUBASTA INVERSA"/>
    <n v="2"/>
    <n v="6"/>
    <n v="2"/>
    <n v="85400"/>
    <s v="UNIDAD"/>
    <s v="NO SOLICITADAS"/>
  </r>
  <r>
    <x v="5"/>
    <s v="204-4-23"/>
    <n v="10"/>
    <s v="OTROS MATERIALES Y SUMINISTROS"/>
    <s v="PISTOLA DE ASPERSION POR GRAVEDAD HULP"/>
    <n v="25171500"/>
    <s v="SELECCIÓN ABREVIADA SUBASTA INVERSA"/>
    <n v="2"/>
    <n v="6"/>
    <n v="1"/>
    <n v="247500"/>
    <s v="UNIDAD"/>
    <s v="NO SOLICITADAS"/>
  </r>
  <r>
    <x v="5"/>
    <s v="204-4-23"/>
    <n v="10"/>
    <s v="OTROS MATERIALES Y SUMINISTROS"/>
    <s v="PISTOLA PETROLIZADORA"/>
    <n v="27112700"/>
    <s v="SELECCIÓN ABREVIADA SUBASTA INVERSA"/>
    <n v="2"/>
    <n v="6"/>
    <n v="2"/>
    <n v="49800"/>
    <s v="UNIDAD"/>
    <s v="NO SOLICITADAS"/>
  </r>
  <r>
    <x v="5"/>
    <s v="204-4-23"/>
    <n v="10"/>
    <s v="OTROS MATERIALES Y SUMINISTROS"/>
    <s v="PUNTA APEX NO. 4 "/>
    <n v="27111700"/>
    <s v="SELECCIÓN ABREVIADA SUBASTA INVERSA"/>
    <n v="2"/>
    <n v="6"/>
    <n v="20"/>
    <n v="143000"/>
    <s v="UNIDAD"/>
    <s v="NO SOLICITADAS"/>
  </r>
  <r>
    <x v="5"/>
    <s v="204-4-23"/>
    <n v="10"/>
    <s v="OTROS MATERIALES Y SUMINISTROS"/>
    <s v="PUNTA PHILLIPS NO. 4 "/>
    <n v="27111700"/>
    <s v="SELECCIÓN ABREVIADA SUBASTA INVERSA"/>
    <n v="2"/>
    <n v="6"/>
    <n v="100"/>
    <n v="275000"/>
    <s v="UNIDAD"/>
    <s v="NO SOLICITADAS"/>
  </r>
  <r>
    <x v="5"/>
    <s v="204-4-23"/>
    <n v="10"/>
    <s v="OTROS MATERIALES Y SUMINISTROS"/>
    <s v="REMOVEDOR DE CORROSION "/>
    <n v="31211801"/>
    <s v="SELECCIÓN ABREVIADA SUBASTA INVERSA"/>
    <n v="2"/>
    <n v="6"/>
    <n v="6"/>
    <n v="112800"/>
    <s v="UNIDAD"/>
    <s v="NO SOLICITADAS"/>
  </r>
  <r>
    <x v="5"/>
    <s v="204-4-23"/>
    <n v="10"/>
    <s v="OTROS MATERIALES Y SUMINISTROS"/>
    <s v="REMOVEDOR DE PINTURA "/>
    <n v="31211500"/>
    <s v="SELECCIÓN ABREVIADA SUBASTA INVERSA"/>
    <n v="2"/>
    <n v="6"/>
    <n v="110"/>
    <n v="19602000"/>
    <s v="GALON"/>
    <s v="NO SOLICITADAS"/>
  </r>
  <r>
    <x v="5"/>
    <s v="204-4-23"/>
    <n v="10"/>
    <s v="OTROS MATERIALES Y SUMINISTROS"/>
    <s v="ROJO POLIURETANO "/>
    <n v="31211500"/>
    <s v="SELECCIÓN ABREVIADA SUBASTA INVERSA"/>
    <n v="2"/>
    <n v="6"/>
    <n v="5"/>
    <n v="2970000"/>
    <s v="GALON"/>
    <s v="NO SOLICITADAS"/>
  </r>
  <r>
    <x v="5"/>
    <s v="204-4-23"/>
    <n v="10"/>
    <s v="OTROS MATERIALES Y SUMINISTROS"/>
    <s v="ROYCO 950"/>
    <n v="15121902"/>
    <s v="SELECCIÓN ABREVIADA SUBASTA INVERSA"/>
    <n v="2"/>
    <n v="6"/>
    <n v="6"/>
    <n v="24354000"/>
    <s v="UNIDAD"/>
    <s v="NO SOLICITADAS"/>
  </r>
  <r>
    <x v="5"/>
    <s v="204-4-23"/>
    <n v="10"/>
    <s v="OTROS MATERIALES Y SUMINISTROS"/>
    <s v="SILICONA ALTA TEMPERATURA GRIS"/>
    <n v="31201606"/>
    <s v="SELECCIÓN ABREVIADA SUBASTA INVERSA"/>
    <n v="2"/>
    <n v="6"/>
    <n v="5"/>
    <n v="71250"/>
    <s v="UNIDAD"/>
    <s v="NO SOLICITADAS"/>
  </r>
  <r>
    <x v="5"/>
    <s v="204-4-23"/>
    <n v="10"/>
    <s v="OTROS MATERIALES Y SUMINISTROS"/>
    <s v="SILICONA ALTA TEMPERATURA ROJA"/>
    <n v="31201606"/>
    <s v="SELECCIÓN ABREVIADA SUBASTA INVERSA"/>
    <n v="2"/>
    <n v="6"/>
    <n v="5"/>
    <n v="35750"/>
    <s v="UNIDAD"/>
    <s v="NO SOLICITADAS"/>
  </r>
  <r>
    <x v="5"/>
    <s v="204-4-23"/>
    <n v="10"/>
    <s v="OTROS MATERIALES Y SUMINISTROS"/>
    <s v="SPLICE AWG 16-14 COLOR AZUL "/>
    <n v="39121600"/>
    <s v="SELECCIÓN ABREVIADA SUBASTA INVERSA"/>
    <n v="2"/>
    <n v="6"/>
    <n v="20"/>
    <n v="50000"/>
    <s v="UNIDAD"/>
    <s v="NO SOLICITADAS"/>
  </r>
  <r>
    <x v="5"/>
    <s v="204-4-23"/>
    <n v="10"/>
    <s v="OTROS MATERIALES Y SUMINISTROS"/>
    <s v="SPLICE AWG 22-18 COLOR ROJO"/>
    <n v="39121600"/>
    <s v="SELECCIÓN ABREVIADA SUBASTA INVERSA"/>
    <n v="2"/>
    <n v="6"/>
    <n v="30"/>
    <n v="75000"/>
    <s v="UNIDAD"/>
    <s v="NO SOLICITADAS"/>
  </r>
  <r>
    <x v="5"/>
    <s v="204-4-23"/>
    <n v="10"/>
    <s v="OTROS MATERIALES Y SUMINISTROS"/>
    <s v="SPLICES CALIBRE 18"/>
    <n v="39121400"/>
    <s v="SELECCIÓN ABREVIADA SUBASTA INVERSA"/>
    <n v="2"/>
    <n v="6"/>
    <n v="40"/>
    <n v="198000"/>
    <s v="UNIDAD"/>
    <s v="NO SOLICITADAS"/>
  </r>
  <r>
    <x v="5"/>
    <s v="204-4-23"/>
    <n v="10"/>
    <s v="OTROS MATERIALES Y SUMINISTROS"/>
    <s v="TERMOENCOGIBLE 100 METROS"/>
    <n v="39121700"/>
    <s v="SELECCIÓN ABREVIADA SUBASTA INVERSA"/>
    <n v="2"/>
    <n v="6"/>
    <n v="22"/>
    <n v="7623000"/>
    <s v="UNIDAD"/>
    <s v="NO SOLICITADAS"/>
  </r>
  <r>
    <x v="5"/>
    <s v="204-4-23"/>
    <n v="10"/>
    <s v="OTROS MATERIALES Y SUMINISTROS"/>
    <s v="VARILLA ACERO 1/2"/>
    <n v="30102400"/>
    <s v="SELECCIÓN ABREVIADA SUBASTA INVERSA"/>
    <n v="2"/>
    <n v="6"/>
    <n v="10"/>
    <n v="247000"/>
    <s v="METRO"/>
    <s v="NO SOLICITADAS"/>
  </r>
  <r>
    <x v="5"/>
    <s v="204-4-23"/>
    <n v="10"/>
    <s v="OTROS MATERIALES Y SUMINISTROS"/>
    <s v="VARILLA ACERO 1/4"/>
    <n v="30102400"/>
    <s v="SELECCIÓN ABREVIADA SUBASTA INVERSA"/>
    <n v="2"/>
    <n v="6"/>
    <n v="10"/>
    <n v="198000"/>
    <s v="METRO"/>
    <s v="NO SOLICITADAS"/>
  </r>
  <r>
    <x v="5"/>
    <s v="204-4-23"/>
    <n v="10"/>
    <s v="OTROS MATERIALES Y SUMINISTROS"/>
    <s v="VARILLA ACERO 1/8"/>
    <n v="30102400"/>
    <s v="SELECCIÓN ABREVIADA SUBASTA INVERSA"/>
    <n v="2"/>
    <n v="6"/>
    <n v="10"/>
    <n v="148000"/>
    <s v="METRO"/>
    <s v="NO SOLICITADAS"/>
  </r>
  <r>
    <x v="5"/>
    <s v="204-4-23"/>
    <n v="10"/>
    <s v="OTROS MATERIALES Y SUMINISTROS"/>
    <s v="VARILLA ACERO 3/16"/>
    <n v="30102400"/>
    <s v="SELECCIÓN ABREVIADA SUBASTA INVERSA"/>
    <n v="2"/>
    <n v="6"/>
    <n v="10"/>
    <n v="119000"/>
    <s v="METRO"/>
    <s v="NO SOLICITADAS"/>
  </r>
  <r>
    <x v="5"/>
    <s v="204-4-23"/>
    <n v="10"/>
    <s v="OTROS MATERIALES Y SUMINISTROS"/>
    <s v="VARILLA ACERO 3/4"/>
    <n v="30102400"/>
    <s v="SELECCIÓN ABREVIADA SUBASTA INVERSA"/>
    <n v="2"/>
    <n v="6"/>
    <n v="10"/>
    <n v="346000"/>
    <s v="METRO"/>
    <s v="NO SOLICITADAS"/>
  </r>
  <r>
    <x v="5"/>
    <s v="204-4-23"/>
    <n v="10"/>
    <s v="OTROS MATERIALES Y SUMINISTROS"/>
    <s v="VARILLA BRONCE LATON HEXAGONAL "/>
    <n v="30102400"/>
    <s v="SELECCIÓN ABREVIADA SUBASTA INVERSA"/>
    <n v="2"/>
    <n v="6"/>
    <n v="2"/>
    <n v="400000"/>
    <s v="METRO"/>
    <s v="NO SOLICITADAS"/>
  </r>
  <r>
    <x v="5"/>
    <s v="204-4-23"/>
    <n v="10"/>
    <s v="OTROS MATERIALES Y SUMINISTROS"/>
    <s v="WYPALL X-70"/>
    <n v="47131900"/>
    <s v="SELECCIÓN ABREVIADA SUBASTA INVERSA"/>
    <n v="2"/>
    <n v="6"/>
    <n v="100"/>
    <n v="3170000"/>
    <s v="UNIDAD"/>
    <s v="NO SOLICITADAS"/>
  </r>
  <r>
    <x v="5"/>
    <s v="204-4-23"/>
    <n v="10"/>
    <s v="OTROS MATERIALES Y SUMINISTROS"/>
    <s v="BATERY PACK"/>
    <n v="60104906"/>
    <s v="SELECCIÓN ABREVIADA SUBASTA INVERSA"/>
    <n v="2"/>
    <n v="6"/>
    <n v="3"/>
    <n v="1500000"/>
    <s v="UNIDAD"/>
    <s v="NO SOLICITADAS"/>
  </r>
  <r>
    <x v="5"/>
    <s v="204-4-23"/>
    <n v="10"/>
    <s v="OTROS MATERIALES Y SUMINISTROS"/>
    <s v="BROCA 1/16 A 1/2 "/>
    <n v="20111614"/>
    <s v="SELECCIÓN ABREVIADA SUBASTA INVERSA"/>
    <n v="2"/>
    <n v="6"/>
    <n v="5"/>
    <n v="3712500"/>
    <s v="UNIDAD"/>
    <s v="NO SOLICITADAS"/>
  </r>
  <r>
    <x v="5"/>
    <s v="204-4-23"/>
    <n v="10"/>
    <s v="OTROS MATERIALES Y SUMINISTROS"/>
    <s v="BURIL DE ACERO RAPIDO 1/2"/>
    <n v="23241600"/>
    <s v="SELECCIÓN ABREVIADA SUBASTA INVERSA"/>
    <n v="2"/>
    <n v="6"/>
    <n v="20"/>
    <n v="285000"/>
    <s v="UNIDAD"/>
    <s v="NO SOLICITADAS"/>
  </r>
  <r>
    <x v="5"/>
    <s v="204-4-23"/>
    <n v="10"/>
    <s v="OTROS MATERIALES Y SUMINISTROS"/>
    <s v="BURIL DE ACERO RAPIDO 3/8"/>
    <n v="23241600"/>
    <s v="SELECCIÓN ABREVIADA SUBASTA INVERSA"/>
    <n v="2"/>
    <n v="6"/>
    <n v="10"/>
    <n v="124500"/>
    <s v="UNIDAD"/>
    <s v="NO SOLICITADAS"/>
  </r>
  <r>
    <x v="5"/>
    <s v="204-4-23"/>
    <n v="10"/>
    <s v="OTROS MATERIALES Y SUMINISTROS"/>
    <s v="BURIL DE ACERO RAPIDO 5/16"/>
    <n v="23241600"/>
    <s v="SELECCIÓN ABREVIADA SUBASTA INVERSA"/>
    <n v="2"/>
    <n v="6"/>
    <n v="10"/>
    <n v="107000"/>
    <s v="UNIDAD"/>
    <s v="NO SOLICITADAS"/>
  </r>
  <r>
    <x v="5"/>
    <s v="204-4-23"/>
    <n v="10"/>
    <s v="OTROS MATERIALES Y SUMINISTROS"/>
    <s v="BURIL DE TUNGSTENO 1/2"/>
    <n v="23241600"/>
    <s v="SELECCIÓN ABREVIADA SUBASTA INVERSA"/>
    <n v="2"/>
    <n v="6"/>
    <n v="10"/>
    <n v="214000"/>
    <s v="UNIDAD"/>
    <s v="NO SOLICITADAS"/>
  </r>
  <r>
    <x v="5"/>
    <s v="204-4-23"/>
    <n v="10"/>
    <s v="OTROS MATERIALES Y SUMINISTROS"/>
    <s v="BURIL DE TUNGSTENO ARP40 DE 1/2"/>
    <n v="23241600"/>
    <s v="SELECCIÓN ABREVIADA SUBASTA INVERSA"/>
    <n v="2"/>
    <n v="6"/>
    <n v="20"/>
    <n v="428000"/>
    <s v="UNIDAD"/>
    <s v="NO SOLICITADAS"/>
  </r>
  <r>
    <x v="5"/>
    <s v="204-4-23"/>
    <n v="10"/>
    <s v="OTROS MATERIALES Y SUMINISTROS"/>
    <s v="BURILES PARA TRONZAR CON RESPECTIVO PORTABURIL"/>
    <n v="23241600"/>
    <s v="SELECCIÓN ABREVIADA SUBASTA INVERSA"/>
    <n v="2"/>
    <n v="6"/>
    <n v="20"/>
    <n v="2376000"/>
    <s v="UNIDAD"/>
    <s v="NO SOLICITADAS"/>
  </r>
  <r>
    <x v="5"/>
    <s v="204-4-23"/>
    <n v="10"/>
    <s v="OTROS MATERIALES Y SUMINISTROS"/>
    <s v="CINTA 18MM*40MM"/>
    <n v="31201521"/>
    <s v="SELECCIÓN ABREVIADA SUBASTA INVERSA"/>
    <n v="2"/>
    <n v="6"/>
    <n v="28"/>
    <n v="235200"/>
    <s v="UNIDAD"/>
    <s v="NO SOLICITADAS"/>
  </r>
  <r>
    <x v="5"/>
    <s v="204-4-23"/>
    <n v="10"/>
    <s v="OTROS MATERIALES Y SUMINISTROS"/>
    <s v="CINTA 3M 12MM*40MM"/>
    <n v="31201521"/>
    <s v="SELECCIÓN ABREVIADA SUBASTA INVERSA"/>
    <n v="2"/>
    <n v="6"/>
    <n v="30"/>
    <n v="193500"/>
    <s v="UNIDAD"/>
    <s v="NO SOLICITADAS"/>
  </r>
  <r>
    <x v="5"/>
    <s v="204-4-23"/>
    <n v="10"/>
    <s v="OTROS MATERIALES Y SUMINISTROS"/>
    <s v="CINTA 48MM*40MM"/>
    <n v="31201521"/>
    <s v="SELECCIÓN ABREVIADA SUBASTA INVERSA"/>
    <n v="2"/>
    <n v="6"/>
    <n v="35"/>
    <n v="519750"/>
    <s v="UNIDAD"/>
    <s v="NO SOLICITADAS"/>
  </r>
  <r>
    <x v="5"/>
    <s v="204-4-23"/>
    <n v="10"/>
    <s v="OTROS MATERIALES Y SUMINISTROS"/>
    <s v="CINTA ALUMINIO 425 DE 2&quot;"/>
    <n v="31201521"/>
    <s v="SELECCIÓN ABREVIADA SUBASTA INVERSA"/>
    <n v="2"/>
    <n v="6"/>
    <n v="20"/>
    <n v="3662000"/>
    <s v="UNIDAD"/>
    <s v="NO SOLICITADAS"/>
  </r>
  <r>
    <x v="5"/>
    <s v="204-4-23"/>
    <n v="10"/>
    <s v="OTROS MATERIALES Y SUMINISTROS"/>
    <s v="CINTA DE TELA MULTIUSOS GRIA DE 2&quot;"/>
    <n v="31201501"/>
    <s v="SELECCIÓN ABREVIADA SUBASTA INVERSA"/>
    <n v="2"/>
    <n v="6"/>
    <n v="30"/>
    <n v="4899000"/>
    <s v="UNIDAD"/>
    <s v="NO SOLICITADAS"/>
  </r>
  <r>
    <x v="5"/>
    <s v="204-4-23"/>
    <n v="10"/>
    <s v="OTROS MATERIALES Y SUMINISTROS"/>
    <s v="CINTA METALICA 40MM"/>
    <n v="31201507"/>
    <s v="SELECCIÓN ABREVIADA SUBASTA INVERSA"/>
    <n v="2"/>
    <n v="6"/>
    <n v="20"/>
    <n v="3168000"/>
    <s v="UNIDAD"/>
    <s v="NO SOLICITADAS"/>
  </r>
  <r>
    <x v="5"/>
    <s v="204-4-23"/>
    <n v="10"/>
    <s v="OTROS MATERIALES Y SUMINISTROS"/>
    <s v="CREMALLERA DE NYLON #8 NEGRO"/>
    <n v="53141503"/>
    <s v="SELECCIÓN ABREVIADA SUBASTA INVERSA"/>
    <n v="2"/>
    <n v="6"/>
    <n v="30"/>
    <n v="75000"/>
    <s v="METRO"/>
    <s v="NO SOLICITADAS"/>
  </r>
  <r>
    <x v="5"/>
    <s v="204-4-23"/>
    <n v="10"/>
    <s v="OTROS MATERIALES Y SUMINISTROS"/>
    <s v="CREMALLERA DE NYLON #8 VERDE"/>
    <n v="53141503"/>
    <s v="SELECCIÓN ABREVIADA SUBASTA INVERSA"/>
    <n v="2"/>
    <n v="6"/>
    <n v="30"/>
    <n v="75000"/>
    <s v="METRO"/>
    <s v="NO SOLICITADAS"/>
  </r>
  <r>
    <x v="5"/>
    <s v="204-4-23"/>
    <n v="10"/>
    <s v="OTROS MATERIALES Y SUMINISTROS"/>
    <s v="ESCARIADOR 1&quot;"/>
    <n v="23241600"/>
    <s v="SELECCIÓN ABREVIADA SUBASTA INVERSA"/>
    <n v="2"/>
    <n v="6"/>
    <n v="10"/>
    <n v="643000"/>
    <s v="UNIDAD"/>
    <s v="NO SOLICITADAS"/>
  </r>
  <r>
    <x v="5"/>
    <s v="204-4-23"/>
    <n v="10"/>
    <s v="OTROS MATERIALES Y SUMINISTROS"/>
    <s v="ESCARIADOR 1/4"/>
    <n v="23241600"/>
    <s v="SELECCIÓN ABREVIADA SUBASTA INVERSA"/>
    <n v="2"/>
    <n v="6"/>
    <n v="10"/>
    <n v="247500"/>
    <s v="UNIDAD"/>
    <s v="NO SOLICITADAS"/>
  </r>
  <r>
    <x v="5"/>
    <s v="204-4-23"/>
    <n v="10"/>
    <s v="OTROS MATERIALES Y SUMINISTROS"/>
    <s v="ESCARIADOR 3/16"/>
    <n v="23241600"/>
    <s v="SELECCIÓN ABREVIADA SUBASTA INVERSA"/>
    <n v="2"/>
    <n v="6"/>
    <n v="10"/>
    <n v="247500"/>
    <s v="UNIDAD"/>
    <s v="NO SOLICITADAS"/>
  </r>
  <r>
    <x v="5"/>
    <s v="204-4-23"/>
    <n v="10"/>
    <s v="OTROS MATERIALES Y SUMINISTROS"/>
    <s v="ESCARIADOR 3/8"/>
    <n v="23241600"/>
    <s v="SELECCIÓN ABREVIADA SUBASTA INVERSA"/>
    <n v="2"/>
    <n v="6"/>
    <n v="10"/>
    <n v="247500"/>
    <s v="UNIDAD"/>
    <s v="NO SOLICITADAS"/>
  </r>
  <r>
    <x v="5"/>
    <s v="204-4-23"/>
    <n v="10"/>
    <s v="OTROS MATERIALES Y SUMINISTROS"/>
    <s v="ESCARIADOR 5/16"/>
    <n v="23241600"/>
    <s v="SELECCIÓN ABREVIADA SUBASTA INVERSA"/>
    <n v="2"/>
    <n v="6"/>
    <n v="10"/>
    <n v="247500"/>
    <s v="UNIDAD"/>
    <s v="NO SOLICITADAS"/>
  </r>
  <r>
    <x v="5"/>
    <s v="204-4-23"/>
    <n v="10"/>
    <s v="OTROS MATERIALES Y SUMINISTROS"/>
    <s v="ESCARIADOR 9/16"/>
    <n v="23241600"/>
    <s v="SELECCIÓN ABREVIADA SUBASTA INVERSA"/>
    <n v="2"/>
    <n v="6"/>
    <n v="10"/>
    <n v="495000"/>
    <s v="UNIDAD"/>
    <s v="NO SOLICITADAS"/>
  </r>
  <r>
    <x v="5"/>
    <s v="204-4-23"/>
    <n v="10"/>
    <s v="OTROS MATERIALES Y SUMINISTROS"/>
    <s v="ESPAGUET TERMOENCOGIBLE"/>
    <n v="39121700"/>
    <s v="SELECCIÓN ABREVIADA SUBASTA INVERSA"/>
    <n v="2"/>
    <n v="6"/>
    <n v="10"/>
    <n v="990000"/>
    <s v="UNIDAD"/>
    <s v="NO SOLICITADAS"/>
  </r>
  <r>
    <x v="5"/>
    <s v="204-4-23"/>
    <n v="10"/>
    <s v="OTROS MATERIALES Y SUMINISTROS"/>
    <s v="ESPAGUET TERMOENCOGIBLE"/>
    <n v="39121700"/>
    <s v="SELECCIÓN ABREVIADA SUBASTA INVERSA"/>
    <n v="2"/>
    <n v="6"/>
    <n v="10"/>
    <n v="990000"/>
    <s v="UNIDAD"/>
    <s v="NO SOLICITADAS"/>
  </r>
  <r>
    <x v="5"/>
    <s v="204-4-23"/>
    <n v="10"/>
    <s v="OTROS MATERIALES Y SUMINISTROS"/>
    <s v="ESPAGUET TERMOENCOGIBLE"/>
    <n v="39121700"/>
    <s v="SELECCIÓN ABREVIADA SUBASTA INVERSA"/>
    <n v="2"/>
    <n v="6"/>
    <n v="10"/>
    <n v="990000"/>
    <s v="UNIDAD"/>
    <s v="NO SOLICITADAS"/>
  </r>
  <r>
    <x v="5"/>
    <s v="204-4-23"/>
    <n v="10"/>
    <s v="OTROS MATERIALES Y SUMINISTROS"/>
    <s v="ESPAGUET TERMOENCOGIBLE"/>
    <n v="39121700"/>
    <s v="SELECCIÓN ABREVIADA SUBASTA INVERSA"/>
    <n v="2"/>
    <n v="6"/>
    <n v="30"/>
    <n v="3564000"/>
    <s v="UNIDAD"/>
    <s v="NO SOLICITADAS"/>
  </r>
  <r>
    <x v="5"/>
    <s v="204-4-23"/>
    <n v="10"/>
    <s v="OTROS MATERIALES Y SUMINISTROS"/>
    <s v="FIBRA DE VIDRIO "/>
    <n v="11151512"/>
    <s v="SELECCIÓN ABREVIADA SUBASTA INVERSA"/>
    <n v="2"/>
    <n v="6"/>
    <n v="10"/>
    <n v="742000"/>
    <s v="METRO"/>
    <s v="NO SOLICITADAS"/>
  </r>
  <r>
    <x v="5"/>
    <s v="204-4-23"/>
    <n v="10"/>
    <s v="OTROS MATERIALES Y SUMINISTROS"/>
    <s v="HYSOL E.A 9309.3 NA"/>
    <n v="31201600"/>
    <s v="SELECCIÓN ABREVIADA SUBASTA INVERSA"/>
    <n v="2"/>
    <n v="6"/>
    <n v="26"/>
    <n v="24453000"/>
    <s v="UNIDAD"/>
    <s v="NO SOLICITADAS"/>
  </r>
  <r>
    <x v="5"/>
    <s v="204-4-23"/>
    <n v="10"/>
    <s v="OTROS MATERIALES Y SUMINISTROS"/>
    <s v="MACHOS NPT 1&quot;"/>
    <n v="23241600"/>
    <s v="SELECCIÓN ABREVIADA SUBASTA INVERSA"/>
    <n v="2"/>
    <n v="6"/>
    <n v="25"/>
    <n v="2850000"/>
    <s v="UNIDAD"/>
    <s v="NO SOLICITADAS"/>
  </r>
  <r>
    <x v="5"/>
    <s v="204-4-23"/>
    <n v="10"/>
    <s v="OTROS MATERIALES Y SUMINISTROS"/>
    <s v="MACHOS NPT 1/4&quot;"/>
    <n v="23241600"/>
    <s v="SELECCIÓN ABREVIADA SUBASTA INVERSA"/>
    <n v="2"/>
    <n v="6"/>
    <n v="20"/>
    <n v="534000"/>
    <s v="UNIDAD"/>
    <s v="NO SOLICITADAS"/>
  </r>
  <r>
    <x v="5"/>
    <s v="204-4-23"/>
    <n v="10"/>
    <s v="OTROS MATERIALES Y SUMINISTROS"/>
    <s v="MACHOS NPT 3/4&quot;"/>
    <n v="23241600"/>
    <s v="SELECCIÓN ABREVIADA SUBASTA INVERSA"/>
    <n v="2"/>
    <n v="6"/>
    <n v="20"/>
    <n v="1000000"/>
    <s v="UNIDAD"/>
    <s v="NO SOLICITADAS"/>
  </r>
  <r>
    <x v="5"/>
    <s v="204-4-23"/>
    <n v="10"/>
    <s v="OTROS MATERIALES Y SUMINISTROS"/>
    <s v="MACHOS NPT 3/8&quot;"/>
    <n v="23241600"/>
    <s v="SELECCIÓN ABREVIADA SUBASTA INVERSA"/>
    <n v="2"/>
    <n v="6"/>
    <n v="20"/>
    <n v="520000"/>
    <s v="UNIDAD"/>
    <s v="NO SOLICITADAS"/>
  </r>
  <r>
    <x v="5"/>
    <s v="204-4-23"/>
    <n v="10"/>
    <s v="OTROS MATERIALES Y SUMINISTROS"/>
    <s v="MACHOS NPT 5/8&quot;"/>
    <n v="23241600"/>
    <s v="SELECCIÓN ABREVIADA SUBASTA INVERSA"/>
    <n v="2"/>
    <n v="6"/>
    <n v="20"/>
    <n v="1000000"/>
    <s v="UNIDAD"/>
    <s v="NO SOLICITADAS"/>
  </r>
  <r>
    <x v="5"/>
    <s v="204-4-23"/>
    <n v="10"/>
    <s v="OTROS MATERIALES Y SUMINISTROS"/>
    <s v="NUT, SELF LOCKING "/>
    <n v="31161700"/>
    <s v="SELECCIÓN ABREVIADA SUBASTA INVERSA"/>
    <n v="2"/>
    <n v="6"/>
    <n v="150"/>
    <n v="165000"/>
    <s v="UNIDAD"/>
    <s v="NO SOLICITADAS"/>
  </r>
  <r>
    <x v="5"/>
    <s v="204-4-23"/>
    <n v="10"/>
    <s v="OTROS MATERIALES Y SUMINISTROS"/>
    <s v="NUT, SELF LOCKING "/>
    <n v="31161700"/>
    <s v="SELECCIÓN ABREVIADA SUBASTA INVERSA"/>
    <n v="2"/>
    <n v="6"/>
    <n v="150"/>
    <n v="165000"/>
    <s v="UNIDAD"/>
    <s v="NO SOLICITADAS"/>
  </r>
  <r>
    <x v="5"/>
    <s v="204-4-23"/>
    <n v="10"/>
    <s v="OTROS MATERIALES Y SUMINISTROS"/>
    <s v="PEGANTE 1300L"/>
    <n v="31201604"/>
    <s v="SELECCIÓN ABREVIADA SUBASTA INVERSA"/>
    <n v="2"/>
    <n v="6"/>
    <n v="2"/>
    <n v="594000"/>
    <s v="UNIDAD"/>
    <s v="NO SOLICITADAS"/>
  </r>
  <r>
    <x v="5"/>
    <s v="204-4-23"/>
    <n v="10"/>
    <s v="OTROS MATERIALES Y SUMINISTROS"/>
    <s v="PEGANTE 3M SUPER 77"/>
    <n v="31201604"/>
    <s v="SELECCIÓN ABREVIADA SUBASTA INVERSA"/>
    <n v="2"/>
    <n v="6"/>
    <n v="1"/>
    <n v="34600"/>
    <s v="UNIDAD"/>
    <s v="NO SOLICITADAS"/>
  </r>
  <r>
    <x v="5"/>
    <s v="204-4-23"/>
    <n v="10"/>
    <s v="OTROS MATERIALES Y SUMINISTROS"/>
    <s v="PIN COTTER 1/16 X 1"/>
    <n v="31162800"/>
    <s v="SELECCIÓN ABREVIADA SUBASTA INVERSA"/>
    <n v="2"/>
    <n v="6"/>
    <n v="1"/>
    <n v="200"/>
    <s v="UNIDAD"/>
    <s v="NO SOLICITADAS"/>
  </r>
  <r>
    <x v="5"/>
    <s v="204-4-23"/>
    <n v="10"/>
    <s v="OTROS MATERIALES Y SUMINISTROS"/>
    <s v="PORTA BURILES"/>
    <n v="23241600"/>
    <s v="SELECCIÓN ABREVIADA SUBASTA INVERSA"/>
    <n v="2"/>
    <n v="6"/>
    <n v="5"/>
    <n v="594000"/>
    <s v="UNIDAD"/>
    <s v="NO SOLICITADAS"/>
  </r>
  <r>
    <x v="5"/>
    <s v="204-4-23"/>
    <n v="10"/>
    <s v="OTROS MATERIALES Y SUMINISTROS"/>
    <s v="PORTABURIL PARA INSERTOS TRABAJO UNIVERSAL"/>
    <n v="23241600"/>
    <s v="SELECCIÓN ABREVIADA SUBASTA INVERSA"/>
    <n v="2"/>
    <n v="6"/>
    <n v="2"/>
    <n v="237600"/>
    <s v="UNIDAD"/>
    <s v="NO SOLICITADAS"/>
  </r>
  <r>
    <x v="5"/>
    <s v="204-4-23"/>
    <n v="10"/>
    <s v="OTROS MATERIALES Y SUMINISTROS"/>
    <s v="PUNTA APEX NO 1/4"/>
    <n v="27111700"/>
    <s v="SELECCIÓN ABREVIADA SUBASTA INVERSA"/>
    <n v="2"/>
    <n v="6"/>
    <n v="100"/>
    <n v="715000"/>
    <s v="UNIDAD"/>
    <s v="NO SOLICITADAS"/>
  </r>
  <r>
    <x v="5"/>
    <s v="204-4-23"/>
    <n v="10"/>
    <s v="OTROS MATERIALES Y SUMINISTROS"/>
    <s v="PUNTA APEX NO 12"/>
    <n v="27111700"/>
    <s v="SELECCIÓN ABREVIADA SUBASTA INVERSA"/>
    <n v="2"/>
    <n v="6"/>
    <n v="110"/>
    <n v="786500"/>
    <s v="UNIDAD"/>
    <s v="NO SOLICITADAS"/>
  </r>
  <r>
    <x v="5"/>
    <s v="204-4-23"/>
    <n v="10"/>
    <s v="OTROS MATERIALES Y SUMINISTROS"/>
    <s v="PUNTA PHILLIPS NO 1/4"/>
    <n v="27111700"/>
    <s v="SELECCIÓN ABREVIADA SUBASTA INVERSA"/>
    <n v="2"/>
    <n v="6"/>
    <n v="100"/>
    <n v="345000"/>
    <s v="UNIDAD"/>
    <s v="NO SOLICITADAS"/>
  </r>
  <r>
    <x v="5"/>
    <s v="204-4-23"/>
    <n v="10"/>
    <s v="OTROS MATERIALES Y SUMINISTROS"/>
    <s v="REMACHE ACERO AVELLANADO 1/8 "/>
    <n v="31162200"/>
    <s v="SELECCIÓN ABREVIADA SUBASTA INVERSA"/>
    <n v="2"/>
    <n v="6"/>
    <n v="100"/>
    <n v="150000"/>
    <s v="UNIDAD"/>
    <s v="NO SOLICITADAS"/>
  </r>
  <r>
    <x v="5"/>
    <s v="204-4-23"/>
    <n v="10"/>
    <s v="OTROS MATERIALES Y SUMINISTROS"/>
    <s v="REMACHE ACERO AVELLANADO 3/16"/>
    <n v="31162200"/>
    <s v="SELECCIÓN ABREVIADA SUBASTA INVERSA"/>
    <n v="2"/>
    <n v="6"/>
    <n v="100"/>
    <n v="150000"/>
    <s v="UNIDAD"/>
    <s v="NO SOLICITADAS"/>
  </r>
  <r>
    <x v="5"/>
    <s v="204-4-23"/>
    <n v="10"/>
    <s v="OTROS MATERIALES Y SUMINISTROS"/>
    <s v="REMACHE ACERO AVELLANADO 3/16"/>
    <n v="31162200"/>
    <s v="SELECCIÓN ABREVIADA SUBASTA INVERSA"/>
    <n v="2"/>
    <n v="6"/>
    <n v="100"/>
    <n v="150000"/>
    <s v="UNIDAD"/>
    <s v="NO SOLICITADAS"/>
  </r>
  <r>
    <x v="5"/>
    <s v="204-4-23"/>
    <n v="10"/>
    <s v="OTROS MATERIALES Y SUMINISTROS"/>
    <s v="REMACHE ACERO AVELLANADO 3/16"/>
    <n v="31162200"/>
    <s v="SELECCIÓN ABREVIADA SUBASTA INVERSA"/>
    <n v="2"/>
    <n v="6"/>
    <n v="100"/>
    <n v="150000"/>
    <s v="UNIDAD"/>
    <s v="NO SOLICITADAS"/>
  </r>
  <r>
    <x v="5"/>
    <s v="204-4-23"/>
    <n v="10"/>
    <s v="OTROS MATERIALES Y SUMINISTROS"/>
    <s v="REMACHE ACERO AVELLANADO 5/32"/>
    <n v="31162200"/>
    <s v="SELECCIÓN ABREVIADA SUBASTA INVERSA"/>
    <n v="2"/>
    <n v="6"/>
    <n v="100"/>
    <n v="150000"/>
    <s v="UNIDAD"/>
    <s v="NO SOLICITADAS"/>
  </r>
  <r>
    <x v="5"/>
    <s v="204-4-23"/>
    <n v="10"/>
    <s v="OTROS MATERIALES Y SUMINISTROS"/>
    <s v="REMACHE ACERO AVELLANADO 5/32"/>
    <n v="31162200"/>
    <s v="SELECCIÓN ABREVIADA SUBASTA INVERSA"/>
    <n v="2"/>
    <n v="6"/>
    <n v="100"/>
    <n v="150000"/>
    <s v="UNIDAD"/>
    <s v="NO SOLICITADAS"/>
  </r>
  <r>
    <x v="5"/>
    <s v="204-4-23"/>
    <n v="10"/>
    <s v="OTROS MATERIALES Y SUMINISTROS"/>
    <s v="REMACHE ACERO UNIVERSAL 1/8"/>
    <n v="31162200"/>
    <s v="SELECCIÓN ABREVIADA SUBASTA INVERSA"/>
    <n v="2"/>
    <n v="6"/>
    <n v="100"/>
    <n v="150000"/>
    <s v="UNIDAD"/>
    <s v="NO SOLICITADAS"/>
  </r>
  <r>
    <x v="5"/>
    <s v="204-4-23"/>
    <n v="10"/>
    <s v="OTROS MATERIALES Y SUMINISTROS"/>
    <s v="REMACHE ACERO UNIVERSAL 1/8"/>
    <n v="31162200"/>
    <s v="SELECCIÓN ABREVIADA SUBASTA INVERSA"/>
    <n v="2"/>
    <n v="6"/>
    <n v="100"/>
    <n v="150000"/>
    <s v="UNIDAD"/>
    <s v="NO SOLICITADAS"/>
  </r>
  <r>
    <x v="5"/>
    <s v="204-4-23"/>
    <n v="10"/>
    <s v="OTROS MATERIALES Y SUMINISTROS"/>
    <s v="REMACHE ACERO UNIVERSAL 3/16"/>
    <n v="31162200"/>
    <s v="SELECCIÓN ABREVIADA SUBASTA INVERSA"/>
    <n v="2"/>
    <n v="6"/>
    <n v="120"/>
    <n v="240000"/>
    <s v="UNIDAD"/>
    <s v="NO SOLICITADAS"/>
  </r>
  <r>
    <x v="5"/>
    <s v="204-4-23"/>
    <n v="10"/>
    <s v="OTROS MATERIALES Y SUMINISTROS"/>
    <s v="REMACHE ACERO UNIVERSAL 3/16"/>
    <n v="31162200"/>
    <s v="SELECCIÓN ABREVIADA SUBASTA INVERSA"/>
    <n v="2"/>
    <n v="6"/>
    <n v="50"/>
    <n v="100000"/>
    <s v="UNIDAD"/>
    <s v="NO SOLICITADAS"/>
  </r>
  <r>
    <x v="5"/>
    <s v="204-4-23"/>
    <n v="10"/>
    <s v="OTROS MATERIALES Y SUMINISTROS"/>
    <s v="REMACHE ACERO UNIVERSAL 3/16"/>
    <n v="31162200"/>
    <s v="SELECCIÓN ABREVIADA SUBASTA INVERSA"/>
    <n v="2"/>
    <n v="6"/>
    <n v="70"/>
    <n v="140000"/>
    <s v="UNIDAD"/>
    <s v="NO SOLICITADAS"/>
  </r>
  <r>
    <x v="5"/>
    <s v="204-4-23"/>
    <n v="10"/>
    <s v="OTROS MATERIALES Y SUMINISTROS"/>
    <s v="REMACHE ACERO UNIVERSAL 5/32"/>
    <n v="31162200"/>
    <s v="SELECCIÓN ABREVIADA SUBASTA INVERSA"/>
    <n v="2"/>
    <n v="6"/>
    <n v="80"/>
    <n v="160000"/>
    <s v="UNIDAD"/>
    <s v="NO SOLICITADAS"/>
  </r>
  <r>
    <x v="5"/>
    <s v="204-4-23"/>
    <n v="10"/>
    <s v="OTROS MATERIALES Y SUMINISTROS"/>
    <s v="REMACHE ACERO UNIVERSAL 5/32"/>
    <n v="31162200"/>
    <s v="SELECCIÓN ABREVIADA SUBASTA INVERSA"/>
    <n v="2"/>
    <n v="6"/>
    <n v="70"/>
    <n v="140000"/>
    <s v="UNIDAD"/>
    <s v="NO SOLICITADAS"/>
  </r>
  <r>
    <x v="5"/>
    <s v="204-4-23"/>
    <n v="10"/>
    <s v="OTROS MATERIALES Y SUMINISTROS"/>
    <s v="REMACHE ACERO UNIVERSAL 5/32"/>
    <n v="31162200"/>
    <s v="SELECCIÓN ABREVIADA SUBASTA INVERSA"/>
    <n v="2"/>
    <n v="6"/>
    <n v="90"/>
    <n v="180000"/>
    <s v="UNIDAD"/>
    <s v="NO SOLICITADAS"/>
  </r>
  <r>
    <x v="5"/>
    <s v="204-4-23"/>
    <n v="10"/>
    <s v="OTROS MATERIALES Y SUMINISTROS"/>
    <s v="REMACHE ALUMINIO AVELLANADO "/>
    <n v="31162200"/>
    <s v="SELECCIÓN ABREVIADA SUBASTA INVERSA"/>
    <n v="2"/>
    <n v="6"/>
    <n v="90"/>
    <n v="90000"/>
    <s v="UNIDAD"/>
    <s v="NO SOLICITADAS"/>
  </r>
  <r>
    <x v="5"/>
    <s v="204-4-23"/>
    <n v="10"/>
    <s v="OTROS MATERIALES Y SUMINISTROS"/>
    <s v="REMACHE ALUMINIO AVELLANADO "/>
    <n v="31162200"/>
    <s v="SELECCIÓN ABREVIADA SUBASTA INVERSA"/>
    <n v="2"/>
    <n v="6"/>
    <n v="50"/>
    <n v="50000"/>
    <s v="UNIDAD"/>
    <s v="NO SOLICITADAS"/>
  </r>
  <r>
    <x v="5"/>
    <s v="204-4-23"/>
    <n v="10"/>
    <s v="OTROS MATERIALES Y SUMINISTROS"/>
    <s v="REMACHE ALUMINIO AVELLANADO "/>
    <n v="31162200"/>
    <s v="SELECCIÓN ABREVIADA SUBASTA INVERSA"/>
    <n v="2"/>
    <n v="6"/>
    <n v="30"/>
    <n v="30000"/>
    <s v="UNIDAD"/>
    <s v="NO SOLICITADAS"/>
  </r>
  <r>
    <x v="5"/>
    <s v="204-4-23"/>
    <n v="10"/>
    <s v="OTROS MATERIALES Y SUMINISTROS"/>
    <s v="REMACHE CHERRY MAX"/>
    <n v="31162200"/>
    <s v="SELECCIÓN ABREVIADA SUBASTA INVERSA"/>
    <n v="2"/>
    <n v="6"/>
    <n v="50"/>
    <n v="115000"/>
    <s v="UNIDAD"/>
    <s v="NO SOLICITADAS"/>
  </r>
  <r>
    <x v="5"/>
    <s v="204-4-23"/>
    <n v="10"/>
    <s v="OTROS MATERIALES Y SUMINISTROS"/>
    <s v="REMACHE CHERRY MAX"/>
    <n v="31162200"/>
    <s v="SELECCIÓN ABREVIADA SUBASTA INVERSA"/>
    <n v="2"/>
    <n v="6"/>
    <n v="70"/>
    <n v="161000"/>
    <s v="UNIDAD"/>
    <s v="NO SOLICITADAS"/>
  </r>
  <r>
    <x v="5"/>
    <s v="204-4-23"/>
    <n v="10"/>
    <s v="OTROS MATERIALES Y SUMINISTROS"/>
    <s v="REMACHE CHERRY MAX"/>
    <n v="31162200"/>
    <s v="SELECCIÓN ABREVIADA SUBASTA INVERSA"/>
    <n v="2"/>
    <n v="6"/>
    <n v="80"/>
    <n v="184000"/>
    <s v="UNIDAD"/>
    <s v="NO SOLICITADAS"/>
  </r>
  <r>
    <x v="5"/>
    <s v="204-4-23"/>
    <n v="10"/>
    <s v="OTROS MATERIALES Y SUMINISTROS"/>
    <s v="REMACHE CHERRY MAX"/>
    <n v="31162200"/>
    <s v="SELECCIÓN ABREVIADA SUBASTA INVERSA"/>
    <n v="2"/>
    <n v="6"/>
    <n v="90"/>
    <n v="207000"/>
    <s v="UNIDAD"/>
    <s v="NO SOLICITADAS"/>
  </r>
  <r>
    <x v="5"/>
    <s v="204-4-23"/>
    <n v="10"/>
    <s v="OTROS MATERIALES Y SUMINISTROS"/>
    <s v="REMACHE CHERRY MAX"/>
    <n v="31162200"/>
    <s v="SELECCIÓN ABREVIADA SUBASTA INVERSA"/>
    <n v="2"/>
    <n v="6"/>
    <n v="70"/>
    <n v="175000"/>
    <s v="UNIDAD"/>
    <s v="NO SOLICITADAS"/>
  </r>
  <r>
    <x v="5"/>
    <s v="204-4-23"/>
    <n v="10"/>
    <s v="OTROS MATERIALES Y SUMINISTROS"/>
    <s v="REMACHE CHERRY MAX"/>
    <n v="31162200"/>
    <s v="SELECCIÓN ABREVIADA SUBASTA INVERSA"/>
    <n v="2"/>
    <n v="6"/>
    <n v="70"/>
    <n v="192500"/>
    <s v="UNIDAD"/>
    <s v="NO SOLICITADAS"/>
  </r>
  <r>
    <x v="5"/>
    <s v="204-4-23"/>
    <n v="10"/>
    <s v="OTROS MATERIALES Y SUMINISTROS"/>
    <s v="REMACHE CHERRY MAX"/>
    <n v="31162200"/>
    <s v="SELECCIÓN ABREVIADA SUBASTA INVERSA"/>
    <n v="2"/>
    <n v="6"/>
    <n v="70"/>
    <n v="206500"/>
    <s v="UNIDAD"/>
    <s v="NO SOLICITADAS"/>
  </r>
  <r>
    <x v="5"/>
    <s v="204-4-23"/>
    <n v="10"/>
    <s v="OTROS MATERIALES Y SUMINISTROS"/>
    <s v="REMACHE CHERRY MAX"/>
    <n v="31162200"/>
    <s v="SELECCIÓN ABREVIADA SUBASTA INVERSA"/>
    <n v="2"/>
    <n v="6"/>
    <n v="70"/>
    <n v="206500"/>
    <s v="UNIDAD"/>
    <s v="NO SOLICITADAS"/>
  </r>
  <r>
    <x v="5"/>
    <s v="204-4-23"/>
    <n v="10"/>
    <s v="OTROS MATERIALES Y SUMINISTROS"/>
    <s v="REMACHE CHERRY MAX"/>
    <n v="31162200"/>
    <s v="SELECCIÓN ABREVIADA SUBASTA INVERSA"/>
    <n v="2"/>
    <n v="6"/>
    <n v="80"/>
    <n v="236000"/>
    <s v="UNIDAD"/>
    <s v="NO SOLICITADAS"/>
  </r>
  <r>
    <x v="5"/>
    <s v="204-4-23"/>
    <n v="10"/>
    <s v="OTROS MATERIALES Y SUMINISTROS"/>
    <s v="REMACHE CHERRY MAX"/>
    <n v="31162200"/>
    <s v="SELECCIÓN ABREVIADA SUBASTA INVERSA"/>
    <n v="2"/>
    <n v="6"/>
    <n v="80"/>
    <n v="200000"/>
    <s v="UNIDAD"/>
    <s v="NO SOLICITADAS"/>
  </r>
  <r>
    <x v="5"/>
    <s v="204-4-23"/>
    <n v="10"/>
    <s v="OTROS MATERIALES Y SUMINISTROS"/>
    <s v="REMACHE CHERRY MAX"/>
    <n v="31162200"/>
    <s v="SELECCIÓN ABREVIADA SUBASTA INVERSA"/>
    <n v="2"/>
    <n v="6"/>
    <n v="80"/>
    <n v="200000"/>
    <s v="UNIDAD"/>
    <s v="NO SOLICITADAS"/>
  </r>
  <r>
    <x v="5"/>
    <s v="204-4-23"/>
    <n v="10"/>
    <s v="OTROS MATERIALES Y SUMINISTROS"/>
    <s v="REMACHE CHERRY MAX"/>
    <n v="31162200"/>
    <s v="SELECCIÓN ABREVIADA SUBASTA INVERSA"/>
    <n v="2"/>
    <n v="6"/>
    <n v="80"/>
    <n v="200000"/>
    <s v="UNIDAD"/>
    <s v="NO SOLICITADAS"/>
  </r>
  <r>
    <x v="5"/>
    <s v="204-4-23"/>
    <n v="10"/>
    <s v="OTROS MATERIALES Y SUMINISTROS"/>
    <s v="REMACHE CHERRY MAX"/>
    <n v="31162200"/>
    <s v="SELECCIÓN ABREVIADA SUBASTA INVERSA"/>
    <n v="2"/>
    <n v="6"/>
    <n v="50"/>
    <n v="125000"/>
    <s v="UNIDAD"/>
    <s v="NO SOLICITADAS"/>
  </r>
  <r>
    <x v="5"/>
    <s v="204-4-23"/>
    <n v="10"/>
    <s v="OTROS MATERIALES Y SUMINISTROS"/>
    <s v="REMACHE CHERRY MAX"/>
    <n v="31162200"/>
    <s v="SELECCIÓN ABREVIADA SUBASTA INVERSA"/>
    <n v="2"/>
    <n v="6"/>
    <n v="60"/>
    <n v="150000"/>
    <s v="UNIDAD"/>
    <s v="NO SOLICITADAS"/>
  </r>
  <r>
    <x v="5"/>
    <s v="204-4-23"/>
    <n v="10"/>
    <s v="OTROS MATERIALES Y SUMINISTROS"/>
    <s v="REMACHE CHERRY MAX"/>
    <n v="31162200"/>
    <s v="SELECCIÓN ABREVIADA SUBASTA INVERSA"/>
    <n v="2"/>
    <n v="6"/>
    <n v="70"/>
    <n v="175000"/>
    <s v="UNIDAD"/>
    <s v="NO SOLICITADAS"/>
  </r>
  <r>
    <x v="5"/>
    <s v="204-4-23"/>
    <n v="10"/>
    <s v="OTROS MATERIALES Y SUMINISTROS"/>
    <s v="REMACHE CHERRY MAX"/>
    <n v="31162200"/>
    <s v="SELECCIÓN ABREVIADA SUBASTA INVERSA"/>
    <n v="2"/>
    <n v="6"/>
    <n v="50"/>
    <n v="125000"/>
    <s v="UNIDAD"/>
    <s v="NO SOLICITADAS"/>
  </r>
  <r>
    <x v="5"/>
    <s v="204-4-23"/>
    <n v="10"/>
    <s v="OTROS MATERIALES Y SUMINISTROS"/>
    <s v="REMACHE CHERRY MAX"/>
    <n v="31162200"/>
    <s v="SELECCIÓN ABREVIADA SUBASTA INVERSA"/>
    <n v="2"/>
    <n v="6"/>
    <n v="90"/>
    <n v="265500"/>
    <s v="UNIDAD"/>
    <s v="NO SOLICITADAS"/>
  </r>
  <r>
    <x v="5"/>
    <s v="204-4-23"/>
    <n v="10"/>
    <s v="OTROS MATERIALES Y SUMINISTROS"/>
    <s v="REMACHE CHERRY MAX"/>
    <n v="31162200"/>
    <s v="SELECCIÓN ABREVIADA SUBASTA INVERSA"/>
    <n v="2"/>
    <n v="6"/>
    <n v="80"/>
    <n v="236000"/>
    <s v="UNIDAD"/>
    <s v="NO SOLICITADAS"/>
  </r>
  <r>
    <x v="5"/>
    <s v="204-4-23"/>
    <n v="10"/>
    <s v="OTROS MATERIALES Y SUMINISTROS"/>
    <s v="REMACHE CHERRY MAX"/>
    <n v="31162200"/>
    <s v="SELECCIÓN ABREVIADA SUBASTA INVERSA"/>
    <n v="2"/>
    <n v="6"/>
    <n v="70"/>
    <n v="206500"/>
    <s v="UNIDAD"/>
    <s v="NO SOLICITADAS"/>
  </r>
  <r>
    <x v="5"/>
    <s v="204-4-23"/>
    <n v="10"/>
    <s v="OTROS MATERIALES Y SUMINISTROS"/>
    <s v="REMACHE CHERRY MAX"/>
    <n v="31162200"/>
    <s v="SELECCIÓN ABREVIADA SUBASTA INVERSA"/>
    <n v="2"/>
    <n v="6"/>
    <n v="60"/>
    <n v="177000"/>
    <s v="UNIDAD"/>
    <s v="NO SOLICITADAS"/>
  </r>
  <r>
    <x v="5"/>
    <s v="204-4-23"/>
    <n v="10"/>
    <s v="OTROS MATERIALES Y SUMINISTROS"/>
    <s v="REMACHE CHERRY MAX"/>
    <n v="31162200"/>
    <s v="SELECCIÓN ABREVIADA SUBASTA INVERSA"/>
    <n v="2"/>
    <n v="6"/>
    <n v="60"/>
    <n v="177000"/>
    <s v="UNIDAD"/>
    <s v="NO SOLICITADAS"/>
  </r>
  <r>
    <x v="5"/>
    <s v="204-4-23"/>
    <n v="10"/>
    <s v="OTROS MATERIALES Y SUMINISTROS"/>
    <s v="REMACHE CHERRY MAX"/>
    <n v="31162200"/>
    <s v="SELECCIÓN ABREVIADA SUBASTA INVERSA"/>
    <n v="2"/>
    <n v="6"/>
    <n v="50"/>
    <n v="222500"/>
    <s v="UNIDAD"/>
    <s v="NO SOLICITADAS"/>
  </r>
  <r>
    <x v="5"/>
    <s v="204-4-23"/>
    <n v="10"/>
    <s v="OTROS MATERIALES Y SUMINISTROS"/>
    <s v="REMACHE CHERRY MAX"/>
    <n v="31162200"/>
    <s v="SELECCIÓN ABREVIADA SUBASTA INVERSA"/>
    <n v="2"/>
    <n v="6"/>
    <n v="40"/>
    <n v="80000"/>
    <s v="UNIDAD"/>
    <s v="NO SOLICITADAS"/>
  </r>
  <r>
    <x v="5"/>
    <s v="204-4-23"/>
    <n v="10"/>
    <s v="OTROS MATERIALES Y SUMINISTROS"/>
    <s v="REMACHE CHERRY MAX"/>
    <n v="31162200"/>
    <s v="SELECCIÓN ABREVIADA SUBASTA INVERSA"/>
    <n v="2"/>
    <n v="6"/>
    <n v="50"/>
    <n v="100000"/>
    <s v="UNIDAD"/>
    <s v="NO SOLICITADAS"/>
  </r>
  <r>
    <x v="5"/>
    <s v="204-4-23"/>
    <n v="10"/>
    <s v="OTROS MATERIALES Y SUMINISTROS"/>
    <s v="REMACHE CHERRY MAX"/>
    <n v="31162200"/>
    <s v="SELECCIÓN ABREVIADA SUBASTA INVERSA"/>
    <n v="2"/>
    <n v="6"/>
    <n v="60"/>
    <n v="150000"/>
    <s v="UNIDAD"/>
    <s v="NO SOLICITADAS"/>
  </r>
  <r>
    <x v="5"/>
    <s v="204-4-23"/>
    <n v="10"/>
    <s v="OTROS MATERIALES Y SUMINISTROS"/>
    <s v="REMACHE CHERRY MAX"/>
    <n v="31162200"/>
    <s v="SELECCIÓN ABREVIADA SUBASTA INVERSA"/>
    <n v="2"/>
    <n v="6"/>
    <n v="80"/>
    <n v="200000"/>
    <s v="UNIDAD"/>
    <s v="NO SOLICITADAS"/>
  </r>
  <r>
    <x v="5"/>
    <s v="204-4-23"/>
    <n v="10"/>
    <s v="OTROS MATERIALES Y SUMINISTROS"/>
    <s v="REMACHE CHERRY MAX"/>
    <n v="31162200"/>
    <s v="SELECCIÓN ABREVIADA SUBASTA INVERSA"/>
    <n v="2"/>
    <n v="6"/>
    <n v="70"/>
    <n v="175000"/>
    <s v="UNIDAD"/>
    <s v="NO SOLICITADAS"/>
  </r>
  <r>
    <x v="5"/>
    <s v="204-4-23"/>
    <n v="10"/>
    <s v="OTROS MATERIALES Y SUMINISTROS"/>
    <s v="REMACHE CHERRY MAX"/>
    <n v="31162200"/>
    <s v="SELECCIÓN ABREVIADA SUBASTA INVERSA"/>
    <n v="2"/>
    <n v="6"/>
    <n v="90"/>
    <n v="265500"/>
    <s v="UNIDAD"/>
    <s v="NO SOLICITADAS"/>
  </r>
  <r>
    <x v="5"/>
    <s v="204-4-23"/>
    <n v="10"/>
    <s v="OTROS MATERIALES Y SUMINISTROS"/>
    <s v="REMACHE CHERRY MAX"/>
    <n v="31162200"/>
    <s v="SELECCIÓN ABREVIADA SUBASTA INVERSA"/>
    <n v="2"/>
    <n v="6"/>
    <n v="80"/>
    <n v="236000"/>
    <s v="UNIDAD"/>
    <s v="NO SOLICITADAS"/>
  </r>
  <r>
    <x v="5"/>
    <s v="204-4-23"/>
    <n v="10"/>
    <s v="OTROS MATERIALES Y SUMINISTROS"/>
    <s v="REMACHE CHERRY MAX"/>
    <n v="31162200"/>
    <s v="SELECCIÓN ABREVIADA SUBASTA INVERSA"/>
    <n v="2"/>
    <n v="6"/>
    <n v="90"/>
    <n v="310500"/>
    <s v="UNIDAD"/>
    <s v="NO SOLICITADAS"/>
  </r>
  <r>
    <x v="5"/>
    <s v="204-4-23"/>
    <n v="10"/>
    <s v="OTROS MATERIALES Y SUMINISTROS"/>
    <s v="REMACHE CHERRY MAX"/>
    <n v="31162200"/>
    <s v="SELECCIÓN ABREVIADA SUBASTA INVERSA"/>
    <n v="2"/>
    <n v="6"/>
    <n v="60"/>
    <n v="207000"/>
    <s v="UNIDAD"/>
    <s v="NO SOLICITADAS"/>
  </r>
  <r>
    <x v="5"/>
    <s v="204-4-23"/>
    <n v="10"/>
    <s v="OTROS MATERIALES Y SUMINISTROS"/>
    <s v="REMACHE CHERRY MAX"/>
    <n v="31162200"/>
    <s v="SELECCIÓN ABREVIADA SUBASTA INVERSA"/>
    <n v="2"/>
    <n v="6"/>
    <n v="50"/>
    <n v="100000"/>
    <s v="UNIDAD"/>
    <s v="NO SOLICITADAS"/>
  </r>
  <r>
    <x v="5"/>
    <s v="204-4-23"/>
    <n v="10"/>
    <s v="OTROS MATERIALES Y SUMINISTROS"/>
    <s v="REMACHE CHERRY MAX"/>
    <n v="31162200"/>
    <s v="SELECCIÓN ABREVIADA SUBASTA INVERSA"/>
    <n v="2"/>
    <n v="6"/>
    <n v="1"/>
    <n v="2000"/>
    <s v="UNIDAD"/>
    <s v="NO SOLICITADAS"/>
  </r>
  <r>
    <x v="5"/>
    <s v="204-4-23"/>
    <n v="10"/>
    <s v="OTROS MATERIALES Y SUMINISTROS"/>
    <s v="REMACHE HI-LOCK"/>
    <n v="31162200"/>
    <s v="SELECCIÓN ABREVIADA SUBASTA INVERSA"/>
    <n v="2"/>
    <n v="6"/>
    <n v="50"/>
    <n v="212500"/>
    <s v="UNIDAD"/>
    <s v="NO SOLICITADAS"/>
  </r>
  <r>
    <x v="5"/>
    <s v="204-4-23"/>
    <n v="10"/>
    <s v="OTROS MATERIALES Y SUMINISTROS"/>
    <s v="REMACHE HI-LOCK"/>
    <n v="31162200"/>
    <s v="SELECCIÓN ABREVIADA SUBASTA INVERSA"/>
    <n v="2"/>
    <n v="6"/>
    <n v="70"/>
    <n v="297500"/>
    <s v="UNIDAD"/>
    <s v="NO SOLICITADAS"/>
  </r>
  <r>
    <x v="5"/>
    <s v="204-4-23"/>
    <n v="10"/>
    <s v="OTROS MATERIALES Y SUMINISTROS"/>
    <s v="REMACHE HI-LOCK"/>
    <n v="31162200"/>
    <s v="SELECCIÓN ABREVIADA SUBASTA INVERSA"/>
    <n v="2"/>
    <n v="6"/>
    <n v="80"/>
    <n v="340000"/>
    <s v="UNIDAD"/>
    <s v="NO SOLICITADAS"/>
  </r>
  <r>
    <x v="5"/>
    <s v="204-4-23"/>
    <n v="10"/>
    <s v="OTROS MATERIALES Y SUMINISTROS"/>
    <s v="REMACHE HI-LOCK"/>
    <n v="31162200"/>
    <s v="SELECCIÓN ABREVIADA SUBASTA INVERSA"/>
    <n v="2"/>
    <n v="6"/>
    <n v="90"/>
    <n v="382500"/>
    <s v="UNIDAD"/>
    <s v="NO SOLICITADAS"/>
  </r>
  <r>
    <x v="5"/>
    <s v="204-4-23"/>
    <n v="10"/>
    <s v="OTROS MATERIALES Y SUMINISTROS"/>
    <s v="REMACHE HI-LOCK"/>
    <n v="31162200"/>
    <s v="SELECCIÓN ABREVIADA SUBASTA INVERSA"/>
    <n v="2"/>
    <n v="6"/>
    <n v="50"/>
    <n v="212500"/>
    <s v="UNIDAD"/>
    <s v="NO SOLICITADAS"/>
  </r>
  <r>
    <x v="5"/>
    <s v="204-4-23"/>
    <n v="10"/>
    <s v="OTROS MATERIALES Y SUMINISTROS"/>
    <s v="REMACHE HI-LOCK"/>
    <n v="31162200"/>
    <s v="SELECCIÓN ABREVIADA SUBASTA INVERSA"/>
    <n v="2"/>
    <n v="6"/>
    <n v="50"/>
    <n v="267500"/>
    <s v="UNIDAD"/>
    <s v="NO SOLICITADAS"/>
  </r>
  <r>
    <x v="5"/>
    <s v="204-4-23"/>
    <n v="10"/>
    <s v="OTROS MATERIALES Y SUMINISTROS"/>
    <s v="REMACHE HI-LOCK"/>
    <n v="31162200"/>
    <s v="SELECCIÓN ABREVIADA SUBASTA INVERSA"/>
    <n v="2"/>
    <n v="6"/>
    <n v="70"/>
    <n v="374500"/>
    <s v="UNIDAD"/>
    <s v="NO SOLICITADAS"/>
  </r>
  <r>
    <x v="5"/>
    <s v="204-4-23"/>
    <n v="10"/>
    <s v="OTROS MATERIALES Y SUMINISTROS"/>
    <s v="REMACHE HI-LOCK"/>
    <n v="31162200"/>
    <s v="SELECCIÓN ABREVIADA SUBASTA INVERSA"/>
    <n v="2"/>
    <n v="6"/>
    <n v="90"/>
    <n v="382500"/>
    <s v="UNIDAD"/>
    <s v="NO SOLICITADAS"/>
  </r>
  <r>
    <x v="5"/>
    <s v="204-4-23"/>
    <n v="10"/>
    <s v="OTROS MATERIALES Y SUMINISTROS"/>
    <s v="REMACHE HI-LOCK"/>
    <n v="31162200"/>
    <s v="SELECCIÓN ABREVIADA SUBASTA INVERSA"/>
    <n v="2"/>
    <n v="6"/>
    <n v="90"/>
    <n v="382500"/>
    <s v="UNIDAD"/>
    <s v="NO SOLICITADAS"/>
  </r>
  <r>
    <x v="5"/>
    <s v="204-4-23"/>
    <n v="10"/>
    <s v="OTROS MATERIALES Y SUMINISTROS"/>
    <s v="REMACHE HI-LOCK"/>
    <n v="31162200"/>
    <s v="SELECCIÓN ABREVIADA SUBASTA INVERSA"/>
    <n v="2"/>
    <n v="6"/>
    <n v="80"/>
    <n v="340000"/>
    <s v="UNIDAD"/>
    <s v="NO SOLICITADAS"/>
  </r>
  <r>
    <x v="5"/>
    <s v="204-4-23"/>
    <n v="10"/>
    <s v="OTROS MATERIALES Y SUMINISTROS"/>
    <s v="REMACHE HI-LOCK"/>
    <n v="31162200"/>
    <s v="SELECCIÓN ABREVIADA SUBASTA INVERSA"/>
    <n v="2"/>
    <n v="6"/>
    <n v="80"/>
    <n v="428000"/>
    <s v="UNIDAD"/>
    <s v="NO SOLICITADAS"/>
  </r>
  <r>
    <x v="5"/>
    <s v="204-4-23"/>
    <n v="10"/>
    <s v="OTROS MATERIALES Y SUMINISTROS"/>
    <s v="REMACHE HI-LOCK"/>
    <n v="31162200"/>
    <s v="SELECCIÓN ABREVIADA SUBASTA INVERSA"/>
    <n v="2"/>
    <n v="6"/>
    <n v="70"/>
    <n v="374500"/>
    <s v="UNIDAD"/>
    <s v="NO SOLICITADAS"/>
  </r>
  <r>
    <x v="5"/>
    <s v="204-4-23"/>
    <n v="10"/>
    <s v="OTROS MATERIALES Y SUMINISTROS"/>
    <s v="REMACHE HI-LOCK"/>
    <n v="31162200"/>
    <s v="SELECCIÓN ABREVIADA SUBASTA INVERSA"/>
    <n v="2"/>
    <n v="6"/>
    <n v="70"/>
    <n v="297500"/>
    <s v="UNIDAD"/>
    <s v="NO SOLICITADAS"/>
  </r>
  <r>
    <x v="5"/>
    <s v="204-4-23"/>
    <n v="10"/>
    <s v="OTROS MATERIALES Y SUMINISTROS"/>
    <s v="REMACHE MONEL "/>
    <n v="31162200"/>
    <s v="SELECCIÓN ABREVIADA SUBASTA INVERSA"/>
    <n v="2"/>
    <n v="6"/>
    <n v="60"/>
    <n v="384000"/>
    <s v="UNIDAD"/>
    <s v="NO SOLICITADAS"/>
  </r>
  <r>
    <x v="5"/>
    <s v="204-4-23"/>
    <n v="10"/>
    <s v="OTROS MATERIALES Y SUMINISTROS"/>
    <s v="REMACHE MONEL "/>
    <n v="31162200"/>
    <s v="SELECCIÓN ABREVIADA SUBASTA INVERSA"/>
    <n v="2"/>
    <n v="6"/>
    <n v="90"/>
    <n v="180000"/>
    <s v="UNIDAD"/>
    <s v="NO SOLICITADAS"/>
  </r>
  <r>
    <x v="5"/>
    <s v="204-4-23"/>
    <n v="10"/>
    <s v="OTROS MATERIALES Y SUMINISTROS"/>
    <s v="REMACHE SOLIDO"/>
    <n v="31162200"/>
    <s v="SELECCIÓN ABREVIADA SUBASTA INVERSA"/>
    <n v="2"/>
    <n v="6"/>
    <n v="60"/>
    <n v="150000"/>
    <s v="UNIDAD"/>
    <s v="NO SOLICITADAS"/>
  </r>
  <r>
    <x v="5"/>
    <s v="204-4-23"/>
    <n v="10"/>
    <s v="OTROS MATERIALES Y SUMINISTROS"/>
    <s v="REMACHE SOLIDO AVELLANADO 1/4"/>
    <n v="31162200"/>
    <s v="SELECCIÓN ABREVIADA SUBASTA INVERSA"/>
    <n v="2"/>
    <n v="6"/>
    <n v="50"/>
    <n v="50000"/>
    <s v="UNIDAD"/>
    <s v="NO SOLICITADAS"/>
  </r>
  <r>
    <x v="5"/>
    <s v="204-4-23"/>
    <n v="10"/>
    <s v="OTROS MATERIALES Y SUMINISTROS"/>
    <s v="REMACHE SOLIDO AVELLANADO 1/4"/>
    <n v="31162200"/>
    <s v="SELECCIÓN ABREVIADA SUBASTA INVERSA"/>
    <n v="2"/>
    <n v="6"/>
    <n v="60"/>
    <n v="177000"/>
    <s v="UNIDAD"/>
    <s v="NO SOLICITADAS"/>
  </r>
  <r>
    <x v="5"/>
    <s v="204-4-23"/>
    <n v="10"/>
    <s v="OTROS MATERIALES Y SUMINISTROS"/>
    <s v="REMACHE SOLIDO AVELLANADO 1/4"/>
    <n v="31162200"/>
    <s v="SELECCIÓN ABREVIADA SUBASTA INVERSA"/>
    <n v="2"/>
    <n v="6"/>
    <n v="70"/>
    <n v="206500"/>
    <s v="UNIDAD"/>
    <s v="NO SOLICITADAS"/>
  </r>
  <r>
    <x v="5"/>
    <s v="204-4-23"/>
    <n v="10"/>
    <s v="OTROS MATERIALES Y SUMINISTROS"/>
    <s v="REMACHE SOLIDO AVELLANADO 1/4"/>
    <n v="31162200"/>
    <s v="SELECCIÓN ABREVIADA SUBASTA INVERSA"/>
    <n v="2"/>
    <n v="6"/>
    <n v="90"/>
    <n v="265500"/>
    <s v="UNIDAD"/>
    <s v="NO SOLICITADAS"/>
  </r>
  <r>
    <x v="5"/>
    <s v="204-4-23"/>
    <n v="10"/>
    <s v="OTROS MATERIALES Y SUMINISTROS"/>
    <s v="REMACHE SOLIDO AVELLANADO 1/4"/>
    <n v="31162200"/>
    <s v="SELECCIÓN ABREVIADA SUBASTA INVERSA"/>
    <n v="2"/>
    <n v="6"/>
    <n v="90"/>
    <n v="265500"/>
    <s v="UNIDAD"/>
    <s v="NO SOLICITADAS"/>
  </r>
  <r>
    <x v="5"/>
    <s v="204-4-23"/>
    <n v="10"/>
    <s v="OTROS MATERIALES Y SUMINISTROS"/>
    <s v="REMACHE SOLIDO AVELLANADO 1/4"/>
    <n v="31162200"/>
    <s v="SELECCIÓN ABREVIADA SUBASTA INVERSA"/>
    <n v="2"/>
    <n v="6"/>
    <n v="80"/>
    <n v="236000"/>
    <s v="UNIDAD"/>
    <s v="NO SOLICITADAS"/>
  </r>
  <r>
    <x v="5"/>
    <s v="204-4-23"/>
    <n v="10"/>
    <s v="OTROS MATERIALES Y SUMINISTROS"/>
    <s v="REMACHE SOLIDO AVELLANADO 1/4"/>
    <n v="31162200"/>
    <s v="SELECCIÓN ABREVIADA SUBASTA INVERSA"/>
    <n v="2"/>
    <n v="6"/>
    <n v="70"/>
    <n v="206500"/>
    <s v="UNIDAD"/>
    <s v="NO SOLICITADAS"/>
  </r>
  <r>
    <x v="5"/>
    <s v="204-4-23"/>
    <n v="10"/>
    <s v="OTROS MATERIALES Y SUMINISTROS"/>
    <s v="REMACHE SOLIDO AVELLANADO 1/4"/>
    <n v="31162200"/>
    <s v="SELECCIÓN ABREVIADA SUBASTA INVERSA"/>
    <n v="2"/>
    <n v="6"/>
    <n v="50"/>
    <n v="147500"/>
    <s v="UNIDAD"/>
    <s v="NO SOLICITADAS"/>
  </r>
  <r>
    <x v="5"/>
    <s v="204-4-23"/>
    <n v="10"/>
    <s v="OTROS MATERIALES Y SUMINISTROS"/>
    <s v="REMACHE SOLIDO AVELLANADO 1/4"/>
    <n v="31162200"/>
    <s v="SELECCIÓN ABREVIADA SUBASTA INVERSA"/>
    <n v="2"/>
    <n v="6"/>
    <n v="60"/>
    <n v="177000"/>
    <s v="UNIDAD"/>
    <s v="NO SOLICITADAS"/>
  </r>
  <r>
    <x v="5"/>
    <s v="204-4-23"/>
    <n v="10"/>
    <s v="OTROS MATERIALES Y SUMINISTROS"/>
    <s v="REMACHE SOLIDO AVELLANADO 1/4"/>
    <n v="31162200"/>
    <s v="SELECCIÓN ABREVIADA SUBASTA INVERSA"/>
    <n v="2"/>
    <n v="6"/>
    <n v="70"/>
    <n v="206500"/>
    <s v="UNIDAD"/>
    <s v="NO SOLICITADAS"/>
  </r>
  <r>
    <x v="5"/>
    <s v="204-4-23"/>
    <n v="10"/>
    <s v="OTROS MATERIALES Y SUMINISTROS"/>
    <s v="REMACHE SOLIDO AVELLANADO 1/8"/>
    <n v="31162200"/>
    <s v="SELECCIÓN ABREVIADA SUBASTA INVERSA"/>
    <n v="2"/>
    <n v="6"/>
    <n v="50"/>
    <n v="147500"/>
    <s v="UNIDAD"/>
    <s v="NO SOLICITADAS"/>
  </r>
  <r>
    <x v="5"/>
    <s v="204-4-23"/>
    <n v="10"/>
    <s v="OTROS MATERIALES Y SUMINISTROS"/>
    <s v="REMACHE SOLIDO AVELLANADO 1/8"/>
    <n v="31162200"/>
    <s v="SELECCIÓN ABREVIADA SUBASTA INVERSA"/>
    <n v="2"/>
    <n v="6"/>
    <n v="40"/>
    <n v="118000"/>
    <s v="UNIDAD"/>
    <s v="NO SOLICITADAS"/>
  </r>
  <r>
    <x v="5"/>
    <s v="204-4-23"/>
    <n v="10"/>
    <s v="OTROS MATERIALES Y SUMINISTROS"/>
    <s v="REMACHE SOLIDO UNIVERSAL 5/32"/>
    <n v="31162200"/>
    <s v="SELECCIÓN ABREVIADA SUBASTA INVERSA"/>
    <n v="2"/>
    <n v="6"/>
    <n v="2"/>
    <n v="2000"/>
    <s v="UNIDAD"/>
    <s v="NO SOLICITADAS"/>
  </r>
  <r>
    <x v="5"/>
    <s v="204-4-23"/>
    <n v="10"/>
    <s v="OTROS MATERIALES Y SUMINISTROS"/>
    <s v="REMACHES POP 1/8 X 1&quot;"/>
    <n v="31162200"/>
    <s v="SELECCIÓN ABREVIADA SUBASTA INVERSA"/>
    <n v="2"/>
    <n v="6"/>
    <n v="99"/>
    <n v="148500"/>
    <s v="DOCENA"/>
    <s v="NO SOLICITADAS"/>
  </r>
  <r>
    <x v="5"/>
    <s v="204-4-23"/>
    <n v="10"/>
    <s v="OTROS MATERIALES Y SUMINISTROS"/>
    <s v="RESINA EPOX 828 EPICURE"/>
    <n v="13111000"/>
    <s v="SELECCIÓN ABREVIADA SUBASTA INVERSA"/>
    <n v="2"/>
    <n v="6"/>
    <n v="5"/>
    <n v="2475000"/>
    <s v="GALON"/>
    <s v="NO SOLICITADAS"/>
  </r>
  <r>
    <x v="5"/>
    <s v="204-4-23"/>
    <n v="10"/>
    <s v="OTROS MATERIALES Y SUMINISTROS"/>
    <s v="ROLOC BRISTLE DISC, 2 IN, GRADE 120"/>
    <n v="21102000"/>
    <s v="SELECCIÓN ABREVIADA SUBASTA INVERSA"/>
    <n v="2"/>
    <n v="6"/>
    <n v="15"/>
    <n v="640500"/>
    <s v="UNIDAD"/>
    <s v="NO SOLICITADAS"/>
  </r>
  <r>
    <x v="5"/>
    <s v="204-4-23"/>
    <n v="10"/>
    <s v="OTROS MATERIALES Y SUMINISTROS"/>
    <s v="ROLOC BRISTLE DISC, 2 IN, GRADE 50"/>
    <n v="21102000"/>
    <s v="SELECCIÓN ABREVIADA SUBASTA INVERSA"/>
    <n v="2"/>
    <n v="6"/>
    <n v="15"/>
    <n v="640500"/>
    <s v="UNIDAD"/>
    <s v="NO SOLICITADAS"/>
  </r>
  <r>
    <x v="5"/>
    <s v="204-4-23"/>
    <n v="10"/>
    <s v="OTROS MATERIALES Y SUMINISTROS"/>
    <s v="ROLOC BRISTLE DISC, 2 IN, GRADE 80"/>
    <n v="21102000"/>
    <s v="SELECCIÓN ABREVIADA SUBASTA INVERSA"/>
    <n v="2"/>
    <n v="6"/>
    <n v="10"/>
    <n v="427000"/>
    <s v="UNIDAD"/>
    <s v="NO SOLICITADAS"/>
  </r>
  <r>
    <x v="5"/>
    <s v="204-4-23"/>
    <n v="10"/>
    <s v="OTROS MATERIALES Y SUMINISTROS"/>
    <s v="RUEDAS DURAFLEX .   4&quot;"/>
    <n v="25171900"/>
    <s v="SELECCIÓN ABREVIADA SUBASTA INVERSA"/>
    <n v="2"/>
    <n v="6"/>
    <n v="10"/>
    <n v="386000"/>
    <s v="UNIDAD"/>
    <s v="NO SOLICITADAS"/>
  </r>
  <r>
    <x v="5"/>
    <s v="204-4-23"/>
    <n v="10"/>
    <s v="OTROS MATERIALES Y SUMINISTROS"/>
    <s v="RUEDAS DURAFLEX .   6&quot;"/>
    <n v="25171900"/>
    <s v="SELECCIÓN ABREVIADA SUBASTA INVERSA"/>
    <n v="2"/>
    <n v="6"/>
    <n v="10"/>
    <n v="505000"/>
    <s v="UNIDAD"/>
    <s v="NO SOLICITADAS"/>
  </r>
  <r>
    <x v="5"/>
    <s v="204-4-23"/>
    <n v="10"/>
    <s v="OTROS MATERIALES Y SUMINISTROS"/>
    <s v="RUEDAS DURAFLEX.    3&quot;"/>
    <n v="25171900"/>
    <s v="SELECCIÓN ABREVIADA SUBASTA INVERSA"/>
    <n v="2"/>
    <n v="6"/>
    <n v="10"/>
    <n v="445000"/>
    <s v="UNIDAD"/>
    <s v="NO SOLICITADAS"/>
  </r>
  <r>
    <x v="5"/>
    <s v="204-4-23"/>
    <n v="10"/>
    <s v="OTROS MATERIALES Y SUMINISTROS"/>
    <s v="RUEDAS DURAFLEX.   12&quot;"/>
    <n v="25171900"/>
    <s v="SELECCIÓN ABREVIADA SUBASTA INVERSA"/>
    <n v="2"/>
    <n v="6"/>
    <n v="5"/>
    <n v="420500"/>
    <s v="UNIDAD"/>
    <s v="NO SOLICITADAS"/>
  </r>
  <r>
    <x v="5"/>
    <s v="204-4-23"/>
    <n v="10"/>
    <s v="OTROS MATERIALES Y SUMINISTROS"/>
    <s v="RUEDAS DURAFLEX.   8&quot;"/>
    <n v="25171900"/>
    <s v="SELECCIÓN ABREVIADA SUBASTA INVERSA"/>
    <n v="2"/>
    <n v="6"/>
    <n v="5"/>
    <n v="321500"/>
    <s v="UNIDAD"/>
    <s v="NO SOLICITADAS"/>
  </r>
  <r>
    <x v="5"/>
    <s v="204-4-23"/>
    <n v="10"/>
    <s v="OTROS MATERIALES Y SUMINISTROS"/>
    <s v="RUEDAS IND FIJAS CON SOPORTE    6&quot;"/>
    <n v="25171900"/>
    <s v="SELECCIÓN ABREVIADA SUBASTA INVERSA"/>
    <n v="2"/>
    <n v="6"/>
    <n v="5"/>
    <n v="287000"/>
    <s v="UNIDAD"/>
    <s v="NO SOLICITADAS"/>
  </r>
  <r>
    <x v="5"/>
    <s v="204-4-23"/>
    <n v="10"/>
    <s v="OTROS MATERIALES Y SUMINISTROS"/>
    <s v="RUEDAS IND FIJAS CON SOPORTE FRENO   8&quot;"/>
    <n v="25171900"/>
    <s v="SELECCIÓN ABREVIADA SUBASTA INVERSA"/>
    <n v="2"/>
    <n v="6"/>
    <n v="6"/>
    <n v="415800"/>
    <s v="UNIDAD"/>
    <s v="NO SOLICITADAS"/>
  </r>
  <r>
    <x v="5"/>
    <s v="204-4-23"/>
    <n v="10"/>
    <s v="OTROS MATERIALES Y SUMINISTROS"/>
    <s v="RUEDAS IND GIRATORIAS    6&quot;"/>
    <n v="25171900"/>
    <s v="SELECCIÓN ABREVIADA SUBASTA INVERSA"/>
    <n v="2"/>
    <n v="6"/>
    <n v="5"/>
    <n v="297000"/>
    <s v="UNIDAD"/>
    <s v="NO SOLICITADAS"/>
  </r>
  <r>
    <x v="5"/>
    <s v="204-4-23"/>
    <n v="10"/>
    <s v="OTROS MATERIALES Y SUMINISTROS"/>
    <s v="RUEDAS IND GIRATORIAS CON FRENO    8&quot;"/>
    <n v="25171900"/>
    <s v="SELECCIÓN ABREVIADA SUBASTA INVERSA"/>
    <n v="2"/>
    <n v="6"/>
    <n v="5"/>
    <n v="311500"/>
    <s v="UNIDAD"/>
    <s v="NO SOLICITADAS"/>
  </r>
  <r>
    <x v="5"/>
    <s v="204-4-23"/>
    <n v="10"/>
    <s v="OTROS MATERIALES Y SUMINISTROS"/>
    <s v="SILICONA BLANCA 300 ML"/>
    <n v="31201606"/>
    <s v="SELECCIÓN ABREVIADA SUBASTA INVERSA"/>
    <n v="2"/>
    <n v="6"/>
    <n v="4"/>
    <n v="42800"/>
    <s v="UNIDAD"/>
    <s v="NO SOLICITADAS"/>
  </r>
  <r>
    <x v="5"/>
    <s v="204-4-23"/>
    <n v="10"/>
    <s v="OTROS MATERIALES Y SUMINISTROS"/>
    <s v="SILICONA GRIS (300 ML)"/>
    <n v="31201606"/>
    <s v="SELECCIÓN ABREVIADA SUBASTA INVERSA"/>
    <n v="2"/>
    <n v="6"/>
    <n v="10"/>
    <n v="178000"/>
    <s v="UNIDAD"/>
    <s v="NO SOLICITADAS"/>
  </r>
  <r>
    <x v="5"/>
    <s v="204-4-23"/>
    <n v="10"/>
    <s v="OTROS MATERIALES Y SUMINISTROS"/>
    <s v="SILICONE FUSION TAPE "/>
    <n v="31201502"/>
    <s v="SELECCIÓN ABREVIADA SUBASTA INVERSA"/>
    <n v="2"/>
    <n v="6"/>
    <n v="100"/>
    <n v="10390000"/>
    <s v="UNIDAD"/>
    <s v="NO SOLICITADAS"/>
  </r>
  <r>
    <x v="5"/>
    <s v="204-4-23"/>
    <n v="10"/>
    <s v="OTROS MATERIALES Y SUMINISTROS"/>
    <s v="TORNILLO "/>
    <n v="31161500"/>
    <s v="SELECCIÓN ABREVIADA SUBASTA INVERSA"/>
    <n v="2"/>
    <n v="6"/>
    <n v="196"/>
    <n v="98000"/>
    <s v="UNIDAD"/>
    <s v="NO SOLICITADAS"/>
  </r>
  <r>
    <x v="5"/>
    <s v="204-4-23"/>
    <n v="10"/>
    <s v="OTROS MATERIALES Y SUMINISTROS"/>
    <s v="TORNILLO UNIVERSAL DE 1/8 X 1/2&quot;"/>
    <n v="31161500"/>
    <s v="SELECCIÓN ABREVIADA SUBASTA INVERSA"/>
    <n v="2"/>
    <n v="6"/>
    <n v="1"/>
    <n v="500"/>
    <s v="UNIDAD"/>
    <s v="NO SOLICITADAS"/>
  </r>
  <r>
    <x v="5"/>
    <s v="204-4-23"/>
    <n v="10"/>
    <s v="OTROS MATERIALES Y SUMINISTROS"/>
    <s v="TORNILLO UNIVERSAL DE 5/32 X 1/2&quot;"/>
    <n v="31161500"/>
    <s v="SELECCIÓN ABREVIADA SUBASTA INVERSA"/>
    <n v="2"/>
    <n v="6"/>
    <n v="1"/>
    <n v="44024"/>
    <s v="UNIDAD"/>
    <s v="NO SOLICITADAS"/>
  </r>
  <r>
    <x v="5"/>
    <s v="204-4-23"/>
    <n v="10"/>
    <s v="OTROS MATERIALES Y SUMINISTROS"/>
    <s v="TRHEAD SEALANT LOCTITE 567 (50ML)"/>
    <n v="31201600"/>
    <s v="SELECCIÓN ABREVIADA SUBASTA INVERSA"/>
    <n v="2"/>
    <n v="6"/>
    <n v="10"/>
    <n v="594000"/>
    <s v="UNIDAD"/>
    <s v="NO SOLICITADAS"/>
  </r>
  <r>
    <x v="5"/>
    <s v="204-4-23"/>
    <n v="10"/>
    <s v="OTROS MATERIALES Y SUMINISTROS"/>
    <s v="VELCRO NEGRO 1&quot;"/>
    <n v="11162114"/>
    <s v="SELECCIÓN ABREVIADA SUBASTA INVERSA"/>
    <n v="2"/>
    <n v="6"/>
    <n v="14"/>
    <n v="346500"/>
    <s v="UNIDAD"/>
    <s v="NO SOLICITADAS"/>
  </r>
  <r>
    <x v="5"/>
    <s v="204-4-23"/>
    <n v="10"/>
    <s v="OTROS MATERIALES Y SUMINISTROS"/>
    <s v="VELCRO NEGRO 2&quot; "/>
    <n v="11162114"/>
    <s v="SELECCIÓN ABREVIADA SUBASTA INVERSA"/>
    <n v="2"/>
    <n v="6"/>
    <n v="15"/>
    <n v="891000"/>
    <s v="UNIDAD"/>
    <s v="NO SOLICITADAS"/>
  </r>
  <r>
    <x v="5"/>
    <s v="204-4-23"/>
    <n v="10"/>
    <s v="OTROS MATERIALES Y SUMINISTROS"/>
    <s v="VINYPEL"/>
    <n v="24141501"/>
    <s v="SELECCIÓN ABREVIADA SUBASTA INVERSA"/>
    <n v="2"/>
    <n v="6"/>
    <n v="35"/>
    <n v="2079000"/>
    <s v="UNIDAD"/>
    <s v="NO SOLICITADAS"/>
  </r>
  <r>
    <x v="5"/>
    <s v="204-4-23"/>
    <n v="10"/>
    <s v="OTROS MATERIALES Y SUMINISTROS"/>
    <s v="ALAMBRE AWG NO.12 HOMOLOGADO, NORMA CODENSA X 100 MTS. ATHW/THWN 90°C CVR AWG 600 V X ROLLO"/>
    <n v="39131709"/>
    <s v="SELECCIÓN ABREVIADA SUBASTA INVERSA"/>
    <n v="2"/>
    <n v="10"/>
    <n v="10"/>
    <n v="686598.1"/>
    <s v="ROLLO"/>
    <s v="NO SOLICITADAS"/>
  </r>
  <r>
    <x v="5"/>
    <s v="204-4-23"/>
    <n v="10"/>
    <s v="OTROS MATERIALES Y SUMINISTROS"/>
    <s v="ALAMBRE AWG NO.10 HOMOLOGADO, NORMA RETIE X 100 MTS. ATHW/THWN 90°C CVR AWG 600 V X ROLLO"/>
    <n v="39131709"/>
    <s v="SELECCIÓN ABREVIADA SUBASTA INVERSA"/>
    <n v="2"/>
    <n v="10"/>
    <n v="10"/>
    <n v="730078.39999999991"/>
    <s v="ROLLO"/>
    <s v="NO SOLICITADAS"/>
  </r>
  <r>
    <x v="5"/>
    <s v="204-4-23"/>
    <n v="10"/>
    <s v="OTROS MATERIALES Y SUMINISTROS"/>
    <s v="ALAMBRE AWG NO.8 HOMOLOGADO, NORMA RETIE X 100 MTS. ATHW/THWN 90°C CVR AWG 600 V X ROLLO"/>
    <n v="39131709"/>
    <s v="SELECCIÓN ABREVIADA SUBASTA INVERSA"/>
    <n v="2"/>
    <n v="10"/>
    <n v="10"/>
    <n v="783942"/>
    <s v="ROLLO"/>
    <s v="NO SOLICITADAS"/>
  </r>
  <r>
    <x v="5"/>
    <s v="204-4-23"/>
    <n v="10"/>
    <s v="OTROS MATERIALES Y SUMINISTROS"/>
    <s v="BOMBILLO LED 9 WATT, LUZ BLANCA, 110 V ROSCA E-27 15000 HORAS IP20"/>
    <n v="39111611"/>
    <s v="SELECCIÓN ABREVIADA SUBASTA INVERSA"/>
    <n v="2"/>
    <n v="10"/>
    <n v="100"/>
    <n v="421821"/>
    <s v="UNIDAD"/>
    <s v="NO SOLICITADAS"/>
  </r>
  <r>
    <x v="5"/>
    <s v="204-4-23"/>
    <n v="10"/>
    <s v="OTROS MATERIALES Y SUMINISTROS"/>
    <s v="BOMBILLO LED 3 WATT  LUZ BLANCA, 110V- ROSCA GU 10, 15000 HORAS, IP 20."/>
    <n v="39111611"/>
    <s v="SELECCIÓN ABREVIADA SUBASTA INVERSA"/>
    <n v="2"/>
    <n v="10"/>
    <n v="150"/>
    <n v="827421"/>
    <s v="UNIDAD"/>
    <s v="NO SOLICITADAS"/>
  </r>
  <r>
    <x v="5"/>
    <s v="204-4-23"/>
    <n v="10"/>
    <s v="OTROS MATERIALES Y SUMINISTROS"/>
    <s v="BREACKER  MONOPOLAR   TIPO RIEL DE   20   AMP   NORMA RETIE  NTC   2116 120   -   240   V TERMOMAGNETICO"/>
    <n v="39121640"/>
    <s v="SELECCIÓN ABREVIADA SUBASTA INVERSA"/>
    <n v="2"/>
    <n v="10"/>
    <n v="40"/>
    <n v="494506"/>
    <s v="UNIDAD"/>
    <s v="NO SOLICITADAS"/>
  </r>
  <r>
    <x v="5"/>
    <s v="204-4-23"/>
    <n v="10"/>
    <s v="OTROS MATERIALES Y SUMINISTROS"/>
    <s v="BREACKER DE 30 AMP  MONOPOLAR ENCHUFABLE NTC 2116 NORMA  CODENSA 120 - 240 V TERMOMAGNETICO"/>
    <n v="39121640"/>
    <s v="SELECCIÓN ABREVIADA SUBASTA INVERSA"/>
    <n v="2"/>
    <n v="10"/>
    <n v="20"/>
    <n v="301895.40000000002"/>
    <s v="UNIDAD"/>
    <s v="NO SOLICITADAS"/>
  </r>
  <r>
    <x v="5"/>
    <s v="204-4-23"/>
    <n v="10"/>
    <s v="OTROS MATERIALES Y SUMINISTROS"/>
    <s v="CABLE ENCAUCHETADO 3 X 10 600V 75°C X MT"/>
    <n v="39131709"/>
    <s v="SELECCIÓN ABREVIADA SUBASTA INVERSA"/>
    <n v="2"/>
    <n v="10"/>
    <n v="400"/>
    <n v="1427704"/>
    <s v="METRO"/>
    <s v="NO SOLICITADAS"/>
  </r>
  <r>
    <x v="5"/>
    <s v="204-4-23"/>
    <n v="10"/>
    <s v="OTROS MATERIALES Y SUMINISTROS"/>
    <s v="CABLE ENCAUCHETADO 3 X 12 600V 75°C X MT, NORMA RETIE"/>
    <n v="39131709"/>
    <s v="SELECCIÓN ABREVIADA SUBASTA INVERSA"/>
    <n v="2"/>
    <n v="10"/>
    <n v="400"/>
    <n v="1168116"/>
    <s v="METRO"/>
    <s v="NO SOLICITADAS"/>
  </r>
  <r>
    <x v="5"/>
    <s v="204-4-23"/>
    <n v="10"/>
    <s v="OTROS MATERIALES Y SUMINISTROS"/>
    <s v="CABLE 7 HILOS N° 12 NORMA RETIE "/>
    <n v="39131709"/>
    <s v="SELECCIÓN ABREVIADA SUBASTA INVERSA"/>
    <n v="2"/>
    <n v="10"/>
    <n v="6"/>
    <n v="373480.80000000005"/>
    <s v="ROLLO"/>
    <s v="NO SOLICITADAS"/>
  </r>
  <r>
    <x v="5"/>
    <s v="204-4-23"/>
    <n v="10"/>
    <s v="OTROS MATERIALES Y SUMINISTROS"/>
    <s v="CABLE 7 HILOS N° 10 NORMA RETIE"/>
    <n v="39131709"/>
    <s v="SELECCIÓN ABREVIADA SUBASTA INVERSA"/>
    <n v="2"/>
    <n v="10"/>
    <n v="6"/>
    <n v="398443.68"/>
    <s v="ROLLO"/>
    <s v="NO SOLICITADAS"/>
  </r>
  <r>
    <x v="5"/>
    <s v="204-4-23"/>
    <n v="10"/>
    <s v="OTROS MATERIALES Y SUMINISTROS"/>
    <s v="CABLE 7 HILOS N° 8 NORMA RETIE"/>
    <n v="39131709"/>
    <s v="SELECCIÓN ABREVIADA SUBASTA INVERSA"/>
    <n v="2"/>
    <n v="10"/>
    <n v="6"/>
    <n v="430726.80000000005"/>
    <s v="ROLLO"/>
    <s v="NO SOLICITADAS"/>
  </r>
  <r>
    <x v="5"/>
    <s v="204-4-23"/>
    <n v="10"/>
    <s v="OTROS MATERIALES Y SUMINISTROS"/>
    <s v="CABLE DUPLEX 2X10  NTC 2050 Y RETIE VIGENTE, NORMA TECNICA 5521, 25 AMPERIOS."/>
    <n v="39131709"/>
    <s v="SELECCIÓN ABREVIADA SUBASTA INVERSA"/>
    <n v="2"/>
    <n v="10"/>
    <n v="200"/>
    <n v="552910"/>
    <s v="ROLLO"/>
    <s v="NO SOLICITADAS"/>
  </r>
  <r>
    <x v="5"/>
    <s v="204-4-23"/>
    <n v="10"/>
    <s v="OTROS MATERIALES Y SUMINISTROS"/>
    <s v="CAJA 5800 EN PVC  COLOR BLANCO 2X4 CERTIFICADA "/>
    <n v="39121303"/>
    <s v="SELECCIÓN ABREVIADA SUBASTA INVERSA"/>
    <n v="2"/>
    <n v="10"/>
    <n v="40"/>
    <n v="37846.799999999996"/>
    <s v="UNIDAD"/>
    <s v="NO SOLICITADAS"/>
  </r>
  <r>
    <x v="5"/>
    <s v="204-4-23"/>
    <n v="10"/>
    <s v="OTROS MATERIALES Y SUMINISTROS"/>
    <s v="CANALETA PLASTICA DE 20MMX20MM CON DIVISION "/>
    <n v="39131714"/>
    <s v="SELECCIÓN ABREVIADA SUBASTA INVERSA"/>
    <n v="2"/>
    <n v="10"/>
    <n v="10"/>
    <n v="53461"/>
    <s v="UNIDAD"/>
    <s v="NO SOLICITADAS"/>
  </r>
  <r>
    <x v="5"/>
    <s v="204-4-23"/>
    <n v="10"/>
    <s v="OTROS MATERIALES Y SUMINISTROS"/>
    <s v="CINTA VINILO AISLANTE AUTOFUNDENTE X ROLLO CERTIFICADA"/>
    <n v="31201502"/>
    <s v="SELECCIÓN ABREVIADA SUBASTA INVERSA"/>
    <n v="2"/>
    <n v="10"/>
    <n v="30"/>
    <n v="149870.1"/>
    <s v="ROLLO"/>
    <s v="NO SOLICITADAS"/>
  </r>
  <r>
    <x v="5"/>
    <s v="204-4-23"/>
    <n v="10"/>
    <s v="OTROS MATERIALES Y SUMINISTROS"/>
    <s v="CINTA VINILO AISLANTE SUPER 33 X ROLLO CERTIFICADA NORMA RETIE"/>
    <n v="31201502"/>
    <s v="SELECCIÓN ABREVIADA SUBASTA INVERSA"/>
    <n v="2"/>
    <n v="10"/>
    <n v="100"/>
    <n v="499502.00000000006"/>
    <s v="ROLLO"/>
    <s v="NO SOLICITADAS"/>
  </r>
  <r>
    <x v="5"/>
    <s v="204-4-23"/>
    <n v="10"/>
    <s v="OTROS MATERIALES Y SUMINISTROS"/>
    <s v="CLAVIJAS DE 15 AMP COM POLO A TIERRA EN CAUCHO 220V USO INDUSTRIAL "/>
    <n v="32141108"/>
    <s v="SELECCIÓN ABREVIADA SUBASTA INVERSA"/>
    <n v="2"/>
    <n v="10"/>
    <n v="40"/>
    <n v="194687.2"/>
    <s v="UNIDAD"/>
    <s v="NO SOLICITADAS"/>
  </r>
  <r>
    <x v="5"/>
    <s v="204-4-23"/>
    <n v="10"/>
    <s v="OTROS MATERIALES Y SUMINISTROS"/>
    <s v="CLAVIJAS TRIFASICA DE 50 AMP EN CAUCHO 250V USO INDUSTRIAL"/>
    <n v="32141108"/>
    <s v="SELECCIÓN ABREVIADA SUBASTA INVERSA"/>
    <n v="2"/>
    <n v="10"/>
    <n v="5"/>
    <n v="48340.85"/>
    <s v="UNIDAD"/>
    <s v="NO SOLICITADAS"/>
  </r>
  <r>
    <x v="5"/>
    <s v="204-4-23"/>
    <n v="10"/>
    <s v="OTROS MATERIALES Y SUMINISTROS"/>
    <s v="INTERRUPTOR DOBLE CONMUTABLE LINEA ABITARE BLANCO 10AMP - 110V DE INCRUSTAR"/>
    <n v="39121633"/>
    <s v="SELECCIÓN ABREVIADA SUBASTA INVERSA"/>
    <n v="2"/>
    <n v="10"/>
    <n v="30"/>
    <n v="144048.9"/>
    <s v="UNIDAD"/>
    <s v="NO SOLICITADAS"/>
  </r>
  <r>
    <x v="5"/>
    <s v="204-4-23"/>
    <n v="10"/>
    <s v="OTROS MATERIALES Y SUMINISTROS"/>
    <s v="INTERRUPTOR TRIPLE CONMUTABLE LINEA ABITARE BLANCO 10AMP - 110V DE INCRUSTAR"/>
    <n v="39121633"/>
    <s v="SELECCIÓN ABREVIADA SUBASTA INVERSA"/>
    <n v="2"/>
    <n v="10"/>
    <n v="25"/>
    <n v="120040.75"/>
    <s v="UNIDAD"/>
    <s v="NO SOLICITADAS"/>
  </r>
  <r>
    <x v="5"/>
    <s v="204-4-23"/>
    <n v="10"/>
    <s v="OTROS MATERIALES Y SUMINISTROS"/>
    <s v="INTERRUPTOR SENCILLO CONMUTABLE LINEA ABITARE BLANCO 10AMP - 110V DE INCRUSTAR"/>
    <n v="39121633"/>
    <s v="SELECCIÓN ABREVIADA SUBASTA INVERSA"/>
    <n v="2"/>
    <n v="10"/>
    <n v="60"/>
    <n v="288097.8"/>
    <s v="UNIDAD"/>
    <s v="NO SOLICITADAS"/>
  </r>
  <r>
    <x v="5"/>
    <s v="204-4-23"/>
    <n v="10"/>
    <s v="OTROS MATERIALES Y SUMINISTROS"/>
    <s v="PANEL LED DE SOBREPONER 9W"/>
    <n v="39101622"/>
    <s v="SELECCIÓN ABREVIADA SUBASTA INVERSA"/>
    <n v="2"/>
    <n v="10"/>
    <n v="250"/>
    <n v="3158802.5"/>
    <s v="UNIDAD"/>
    <s v="NO SOLICITADAS"/>
  </r>
  <r>
    <x v="5"/>
    <s v="204-4-23"/>
    <n v="10"/>
    <s v="OTROS MATERIALES Y SUMINISTROS"/>
    <s v="PANEL LED DE SOBREPONER 12W"/>
    <n v="39101622"/>
    <s v="SELECCIÓN ABREVIADA SUBASTA INVERSA"/>
    <n v="2"/>
    <n v="10"/>
    <n v="150"/>
    <n v="2264215.5"/>
    <s v="UNIDAD"/>
    <s v="NO SOLICITADAS"/>
  </r>
  <r>
    <x v="5"/>
    <s v="204-4-23"/>
    <n v="10"/>
    <s v="OTROS MATERIALES Y SUMINISTROS"/>
    <s v="PANEL LED DE 18W DE SOBREPONER "/>
    <n v="39101622"/>
    <s v="SELECCIÓN ABREVIADA SUBASTA INVERSA"/>
    <n v="2"/>
    <n v="10"/>
    <n v="250"/>
    <n v="4794990"/>
    <s v="UNIDAD"/>
    <s v="NO SOLICITADAS"/>
  </r>
  <r>
    <x v="5"/>
    <s v="204-4-23"/>
    <n v="10"/>
    <s v="OTROS MATERIALES Y SUMINISTROS"/>
    <s v="BREACKER  MONOPOLAR   TIPO RIEL DE   15   AMP      NTC   2116 120   -   240   V TERMOMAGNETICO"/>
    <n v="39121640"/>
    <s v="SELECCIÓN ABREVIADA SUBASTA INVERSA"/>
    <n v="2"/>
    <n v="10"/>
    <n v="20"/>
    <n v="210496"/>
    <s v="UNIDAD"/>
    <s v="NO SOLICITADAS"/>
  </r>
  <r>
    <x v="5"/>
    <s v="204-4-23"/>
    <n v="10"/>
    <s v="OTROS MATERIALES Y SUMINISTROS"/>
    <s v="PASTA PARA SOLDADURA DE ESTAÑO KG"/>
    <n v="23271816"/>
    <s v="SELECCIÓN ABREVIADA SUBASTA INVERSA"/>
    <n v="2"/>
    <n v="10"/>
    <n v="1"/>
    <n v="128493.81"/>
    <s v="TARRO"/>
    <s v="NO SOLICITADAS"/>
  </r>
  <r>
    <x v="5"/>
    <s v="204-4-23"/>
    <n v="16"/>
    <s v="OTROS MATERIALES Y SUMINISTROS"/>
    <s v="REFLECTOR LED DE 30W MULTIPUNTOS CARCASA NEGRA"/>
    <n v="39111611"/>
    <s v="SELECCIÓN ABREVIADA SUBASTA INVERSA"/>
    <n v="2"/>
    <n v="10"/>
    <n v="30"/>
    <n v="876093.6"/>
    <s v="UNIDAD"/>
    <s v="NO SOLICITADAS"/>
  </r>
  <r>
    <x v="5"/>
    <s v="204-4-23"/>
    <n v="16"/>
    <s v="OTROS MATERIALES Y SUMINISTROS"/>
    <s v="REFLECTOR LED DE 50W MULTIPUNTOS CARCASA NEGRA"/>
    <n v="39111611"/>
    <s v="SELECCIÓN ABREVIADA SUBASTA INVERSA"/>
    <n v="2"/>
    <n v="10"/>
    <n v="30"/>
    <n v="1070781.6000000001"/>
    <s v="UNIDAD"/>
    <s v="NO SOLICITADAS"/>
  </r>
  <r>
    <x v="5"/>
    <s v="204-4-23"/>
    <n v="16"/>
    <s v="OTROS MATERIALES Y SUMINISTROS"/>
    <s v="REFLECTOR LED DE 100W  MULTIPUNTOS CARCASA NEGRA"/>
    <n v="39111611"/>
    <s v="SELECCIÓN ABREVIADA SUBASTA INVERSA"/>
    <n v="2"/>
    <n v="10"/>
    <n v="30"/>
    <n v="233625"/>
    <s v="UNIDAD"/>
    <s v="NO SOLICITADAS"/>
  </r>
  <r>
    <x v="5"/>
    <s v="204-4-23"/>
    <n v="16"/>
    <s v="OTROS MATERIALES Y SUMINISTROS"/>
    <s v="REFLECTOR LED DE 150W  MULTIPUNTOS CARCASA NEGRA"/>
    <n v="39111611"/>
    <s v="SELECCIÓN ABREVIADA SUBASTA INVERSA"/>
    <n v="2"/>
    <n v="10"/>
    <n v="30"/>
    <n v="2920313.6999999997"/>
    <s v="UNIDAD"/>
    <s v="NO SOLICITADAS"/>
  </r>
  <r>
    <x v="5"/>
    <s v="204-4-23"/>
    <n v="16"/>
    <s v="OTROS MATERIALES Y SUMINISTROS"/>
    <s v="SENSOR DE MOVIMIENTO DE INCRUSTAR 180 REF IPV15/IPS15, ENCENDIDO Y APAGADO AUTOMATICO"/>
    <n v="39122236"/>
    <s v="SELECCIÓN ABREVIADA SUBASTA INVERSA"/>
    <n v="2"/>
    <n v="10"/>
    <n v="15"/>
    <n v="608398.5"/>
    <s v="UNIDAD"/>
    <s v="NO SOLICITADAS"/>
  </r>
  <r>
    <x v="5"/>
    <s v="204-4-23"/>
    <n v="16"/>
    <s v="OTROS MATERIALES Y SUMINISTROS"/>
    <s v="SENSOR DE MOVIMIENTO DE SOBREPONER 360° REF O2C04 CON CARACTERISTICA DE PRUEBA DE CAMINAR EXCLUSIVA  PARA AHORRO ENERGETICO"/>
    <n v="39122236"/>
    <s v="SELECCIÓN ABREVIADA SUBASTA INVERSA"/>
    <n v="2"/>
    <n v="10"/>
    <n v="20"/>
    <n v="372501.8"/>
    <s v="UNIDAD"/>
    <s v="NO SOLICITADAS"/>
  </r>
  <r>
    <x v="5"/>
    <s v="204-4-23"/>
    <n v="16"/>
    <s v="OTROS MATERIALES Y SUMINISTROS"/>
    <s v="TABLERO TRIFASICO DE 12 CIRCUITOS "/>
    <n v="41113652"/>
    <s v="SELECCIÓN ABREVIADA SUBASTA INVERSA"/>
    <n v="2"/>
    <n v="10"/>
    <n v="3"/>
    <n v="228563.19"/>
    <s v="UNIDAD"/>
    <s v="NO SOLICITADAS"/>
  </r>
  <r>
    <x v="5"/>
    <s v="204-4-23"/>
    <n v="16"/>
    <s v="OTROS MATERIALES Y SUMINISTROS"/>
    <s v="TABLERO MONOFASICO DE 9 CIRCUITOS"/>
    <n v="41113652"/>
    <s v="SELECCIÓN ABREVIADA SUBASTA INVERSA"/>
    <n v="2"/>
    <n v="10"/>
    <n v="3"/>
    <n v="177224.09999999998"/>
    <s v="UNIDAD"/>
    <s v="NO SOLICITADAS"/>
  </r>
  <r>
    <x v="5"/>
    <s v="204-4-23"/>
    <n v="16"/>
    <s v="OTROS MATERIALES Y SUMINISTROS"/>
    <s v="TABLERO MONOFASICO DE 4 CIRCUITOS"/>
    <n v="41113652"/>
    <s v="SELECCIÓN ABREVIADA SUBASTA INVERSA"/>
    <n v="2"/>
    <n v="10"/>
    <n v="3"/>
    <n v="116812.53"/>
    <s v="UNIDAD"/>
    <s v="NO SOLICITADAS"/>
  </r>
  <r>
    <x v="5"/>
    <s v="204-4-23"/>
    <n v="16"/>
    <s v="OTROS MATERIALES Y SUMINISTROS"/>
    <s v="TAPA 5800 PLASTICA CIEGA CON TORNILLO EN PVC  BLANCA"/>
    <n v="39121416"/>
    <s v="SELECCIÓN ABREVIADA SUBASTA INVERSA"/>
    <n v="2"/>
    <n v="10"/>
    <n v="30"/>
    <n v="52370.400000000001"/>
    <s v="UNIDAD"/>
    <s v="NO SOLICITADAS"/>
  </r>
  <r>
    <x v="5"/>
    <s v="204-4-23"/>
    <n v="16"/>
    <s v="OTROS MATERIALES Y SUMINISTROS"/>
    <s v="TAPA PROTECTORA PARA INTERPERIE LEVITON"/>
    <n v="39121416"/>
    <s v="SELECCIÓN ABREVIADA SUBASTA INVERSA"/>
    <n v="2"/>
    <n v="10"/>
    <n v="9"/>
    <n v="18573.03"/>
    <s v="UNIDAD"/>
    <s v="NO SOLICITADAS"/>
  </r>
  <r>
    <x v="5"/>
    <s v="204-4-23"/>
    <n v="16"/>
    <s v="OTROS MATERIALES Y SUMINISTROS"/>
    <s v="TOMA DOBLE DE INCRUSTAR AMERICANA CON POLO A TIERRA LINE ABITARE 15 AMP -110V"/>
    <n v="39121308"/>
    <s v="SELECCIÓN ABREVIADA SUBASTA INVERSA"/>
    <n v="2"/>
    <n v="10"/>
    <n v="180"/>
    <n v="1303626.6000000001"/>
    <s v="UNIDAD"/>
    <s v="NO SOLICITADAS"/>
  </r>
  <r>
    <x v="5"/>
    <s v="204-4-23"/>
    <n v="16"/>
    <s v="OTROS MATERIALES Y SUMINISTROS"/>
    <s v="TOMA  TRIFASICA DE 50 AMP 250V METALICA DE INCRUSTAR "/>
    <n v="39121308"/>
    <s v="SELECCIÓN ABREVIADA SUBASTA INVERSA"/>
    <n v="2"/>
    <n v="10"/>
    <n v="10"/>
    <n v="177275.9"/>
    <s v="UNIDAD"/>
    <s v="NO SOLICITADAS"/>
  </r>
  <r>
    <x v="5"/>
    <s v="204-4-23"/>
    <n v="16"/>
    <s v="OTROS MATERIALES Y SUMINISTROS"/>
    <s v="TUBO  LED T8 DE 32W "/>
    <n v="39101622"/>
    <s v="SELECCIÓN ABREVIADA SUBASTA INVERSA"/>
    <n v="2"/>
    <n v="10"/>
    <n v="200"/>
    <n v="1297916"/>
    <s v="UNIDAD"/>
    <s v="NO SOLICITADAS"/>
  </r>
  <r>
    <x v="5"/>
    <s v="204-4-23"/>
    <n v="16"/>
    <s v="OTROS MATERIALES Y SUMINISTROS"/>
    <s v="TOTALIZADOR ENCHUFABLE DE 100 A"/>
    <n v="39121640"/>
    <s v="SELECCIÓN ABREVIADA SUBASTA INVERSA"/>
    <n v="2"/>
    <n v="10"/>
    <n v="2"/>
    <n v="119148.78"/>
    <s v="UNIDAD"/>
    <s v="NO SOLICITADAS"/>
  </r>
  <r>
    <x v="5"/>
    <s v="204-4-23"/>
    <n v="16"/>
    <s v="OTROS MATERIALES Y SUMINISTROS"/>
    <s v="TOTALIZADOR ENCHUFABLE DE 60 A"/>
    <n v="39121640"/>
    <s v="SELECCIÓN ABREVIADA SUBASTA INVERSA"/>
    <n v="2"/>
    <n v="10"/>
    <n v="2"/>
    <n v="85779.32"/>
    <s v="UNIDAD"/>
    <s v="NO SOLICITADAS"/>
  </r>
  <r>
    <x v="5"/>
    <s v="204-4-23"/>
    <n v="16"/>
    <s v="OTROS MATERIALES Y SUMINISTROS"/>
    <s v="TOMA Y CLAVIJAS TRIFASICAS DE 50 AMP 250V COLOR NEGRO EN CAUCHO DE INCRUSTAR "/>
    <n v="39121308"/>
    <s v="SELECCIÓN ABREVIADA SUBASTA INVERSA"/>
    <n v="2"/>
    <n v="10"/>
    <n v="5"/>
    <n v="67556.55"/>
    <s v="UNIDAD"/>
    <s v="NO SOLICITADAS"/>
  </r>
  <r>
    <x v="5"/>
    <s v="204-4-23"/>
    <n v="16"/>
    <s v="OTROS MATERIALES Y SUMINISTROS"/>
    <s v="BREACKER  MONOPOLAR   TIPO RIEL DE   30   AMP      NTC   2116 120   -   240   V TERMOMAGNETICO"/>
    <n v="39121640"/>
    <s v="SELECCIÓN ABREVIADA SUBASTA INVERSA"/>
    <n v="2"/>
    <n v="10"/>
    <n v="30"/>
    <n v="451090.80000000005"/>
    <s v="UNIDAD"/>
    <s v="NO SOLICITADAS"/>
  </r>
  <r>
    <x v="5"/>
    <s v="204-4-23"/>
    <n v="16"/>
    <s v="OTROS MATERIALES Y SUMINISTROS"/>
    <s v="BREACKER  MONOPOLAR   ENCHUFABLE   DE   20   AMP   ENCHUFABLE   NTC   2116 120   -   240   V TERMOMAGNETICO"/>
    <n v="39121640"/>
    <s v="SELECCIÓN ABREVIADA SUBASTA INVERSA"/>
    <n v="2"/>
    <n v="10"/>
    <n v="20"/>
    <n v="290992.8"/>
    <s v="UNIDAD"/>
    <s v="NO SOLICITADAS"/>
  </r>
  <r>
    <x v="5"/>
    <s v="204-4-23"/>
    <n v="16"/>
    <s v="OTROS MATERIALES Y SUMINISTROS"/>
    <s v="BREACKER DE 30AMP MONOPOLAR  ENCHUFABLE NTC 2116 120 - 240 V TERMOMAGNETICO"/>
    <n v="39121640"/>
    <s v="SELECCIÓN ABREVIADA SUBASTA INVERSA"/>
    <n v="2"/>
    <n v="10"/>
    <n v="30"/>
    <n v="465887.1"/>
    <s v="UNIDAD"/>
    <s v="NO SOLICITADAS"/>
  </r>
  <r>
    <x v="5"/>
    <s v="204-4-23"/>
    <n v="16"/>
    <s v="OTROS MATERIALES Y SUMINISTROS"/>
    <s v="BOMBILLO LED TIPO DICROICO DE 5W CON CONECTOR GU 10 LUZ BLANCA DE 15.000 HORAS"/>
    <n v="39101622"/>
    <s v="SELECCIÓN ABREVIADA SUBASTA INVERSA"/>
    <n v="2"/>
    <n v="10"/>
    <n v="170"/>
    <n v="882582.2"/>
    <s v="UNIDAD"/>
    <s v="NO SOLICITADAS"/>
  </r>
  <r>
    <x v="5"/>
    <s v="204-4-23"/>
    <n v="16"/>
    <s v="OTROS MATERIALES Y SUMINISTROS"/>
    <s v="ROSETA CONECTOR PARA BOMBILLO GU10"/>
    <n v="39121730"/>
    <s v="SELECCIÓN ABREVIADA SUBASTA INVERSA"/>
    <n v="2"/>
    <n v="10"/>
    <n v="110"/>
    <n v="115643"/>
    <s v="UNIDAD"/>
    <s v="NO SOLICITADAS"/>
  </r>
  <r>
    <x v="5"/>
    <s v="204-4-23"/>
    <n v="16"/>
    <s v="OTROS MATERIALES Y SUMINISTROS"/>
    <s v="CONTACTOR ELECTRICO DE 32 A TRIPOLAR "/>
    <n v="39121640"/>
    <s v="SELECCIÓN ABREVIADA SUBASTA INVERSA"/>
    <n v="2"/>
    <n v="10"/>
    <n v="4"/>
    <n v="326919.36"/>
    <s v="UNIDAD"/>
    <s v="NO SOLICITADAS"/>
  </r>
  <r>
    <x v="5"/>
    <s v="204-4-23"/>
    <n v="16"/>
    <s v="OTROS MATERIALES Y SUMINISTROS"/>
    <s v="CONTACTOR ELECTRICO DE 20 A TRIPOLAR "/>
    <n v="39121640"/>
    <s v="SELECCIÓN ABREVIADA SUBASTA INVERSA"/>
    <n v="2"/>
    <n v="10"/>
    <n v="3"/>
    <n v="155750.04"/>
    <s v="UNIDAD"/>
    <s v="NO SOLICITADAS"/>
  </r>
  <r>
    <x v="5"/>
    <s v="204-4-23"/>
    <n v="16"/>
    <s v="OTROS MATERIALES Y SUMINISTROS"/>
    <s v="FUSIBLE DE 24KV DE CARGA 25A MEDIA TENSION"/>
    <n v="39121611"/>
    <s v="SELECCIÓN ABREVIADA SUBASTA INVERSA"/>
    <n v="2"/>
    <n v="10"/>
    <n v="4"/>
    <n v="415333.52"/>
    <s v="UNIDAD"/>
    <s v="NO SOLICITADAS"/>
  </r>
  <r>
    <x v="5"/>
    <s v="204-4-23"/>
    <n v="16"/>
    <s v="OTROS MATERIALES Y SUMINISTROS"/>
    <s v="FUSIBLE DE 24KV DE CARGA 40A MEDIA TENSION"/>
    <n v="39121611"/>
    <s v="SELECCIÓN ABREVIADA SUBASTA INVERSA"/>
    <n v="2"/>
    <n v="10"/>
    <n v="4"/>
    <n v="592525.16"/>
    <s v="UNIDAD"/>
    <s v="NO SOLICITADAS"/>
  </r>
  <r>
    <x v="5"/>
    <s v="204-4-23"/>
    <n v="16"/>
    <s v="OTROS MATERIALES Y SUMINISTROS"/>
    <s v="BATERÍA 8D DE 1500 12 V"/>
    <n v="26111703"/>
    <s v="SELECCIÓN ABREVIADA SUBASTA INVERSA"/>
    <n v="2"/>
    <n v="10"/>
    <n v="3"/>
    <n v="2433595.02"/>
    <s v="UNIDAD"/>
    <s v="NO SOLICITADAS"/>
  </r>
  <r>
    <x v="5"/>
    <s v="204-4-23"/>
    <n v="16"/>
    <s v="OTROS MATERIALES Y SUMINISTROS"/>
    <s v="BATERIA 4D DE 1350 12 V"/>
    <n v="26111703"/>
    <s v="SELECCIÓN ABREVIADA SUBASTA INVERSA"/>
    <n v="2"/>
    <n v="10"/>
    <n v="3"/>
    <n v="1323875.67"/>
    <s v="UNIDAD"/>
    <s v="NO SOLICITADAS"/>
  </r>
  <r>
    <x v="5"/>
    <s v="204-4-23"/>
    <n v="16"/>
    <s v="OTROS MATERIALES Y SUMINISTROS"/>
    <s v="CONECTOR DE PERFORACION DE AILSAMIENTO 8 A 3/0 AWG A 16 A 8AWG"/>
    <n v="39121409"/>
    <s v="SELECCIÓN ABREVIADA SUBASTA INVERSA"/>
    <n v="2"/>
    <n v="10"/>
    <n v="30"/>
    <n v="184952.7"/>
    <s v="UNIDAD"/>
    <s v="NO SOLICITADAS"/>
  </r>
  <r>
    <x v="5"/>
    <s v="204-4-23"/>
    <n v="10"/>
    <s v="OTROS MATERIALES Y SUMINISTROS"/>
    <s v="NUTPLATE"/>
    <n v="31161500"/>
    <s v="MÍNIMA CUANTÍA"/>
    <n v="7"/>
    <n v="5"/>
    <n v="1"/>
    <n v="583586"/>
    <s v="UNIDAD"/>
    <s v="NO SOLICITADAS"/>
  </r>
  <r>
    <x v="5"/>
    <s v="204-4-23"/>
    <n v="10"/>
    <s v="OTROS MATERIALES Y SUMINISTROS"/>
    <s v="CHERRY RIVET"/>
    <n v="31161500"/>
    <s v="MÍNIMA CUANTÍA"/>
    <n v="7"/>
    <n v="5"/>
    <n v="1"/>
    <n v="444176"/>
    <s v="UNIDAD"/>
    <s v="NO SOLICITADAS"/>
  </r>
  <r>
    <x v="5"/>
    <s v="204-4-23"/>
    <n v="10"/>
    <s v="OTROS MATERIALES Y SUMINISTROS"/>
    <s v="HI-LOCK"/>
    <n v="31161500"/>
    <s v="MÍNIMA CUANTÍA"/>
    <n v="7"/>
    <n v="5"/>
    <n v="1"/>
    <n v="252655"/>
    <s v="UNIDAD"/>
    <s v="NO SOLICITADAS"/>
  </r>
  <r>
    <x v="5"/>
    <s v="204-4-23"/>
    <n v="10"/>
    <s v="OTROS MATERIALES Y SUMINISTROS"/>
    <s v="HI-LOCK"/>
    <n v="31161500"/>
    <s v="MÍNIMA CUANTÍA"/>
    <n v="7"/>
    <n v="5"/>
    <n v="1"/>
    <n v="305136"/>
    <s v="UNIDAD"/>
    <s v="NO SOLICITADAS"/>
  </r>
  <r>
    <x v="5"/>
    <s v="204-4-23"/>
    <n v="10"/>
    <s v="OTROS MATERIALES Y SUMINISTROS"/>
    <s v="HI-LOK COLLAR"/>
    <n v="31161500"/>
    <s v="MÍNIMA CUANTÍA"/>
    <n v="7"/>
    <n v="5"/>
    <n v="1"/>
    <n v="744233"/>
    <s v="UNIDAD"/>
    <s v="NO SOLICITADAS"/>
  </r>
  <r>
    <x v="5"/>
    <s v="204-4-23"/>
    <n v="10"/>
    <s v="OTROS MATERIALES Y SUMINISTROS"/>
    <s v="HI-LOK"/>
    <n v="31161500"/>
    <s v="MÍNIMA CUANTÍA"/>
    <n v="7"/>
    <n v="5"/>
    <n v="1"/>
    <n v="643264"/>
    <s v="UNIDAD"/>
    <s v="NO SOLICITADAS"/>
  </r>
  <r>
    <x v="5"/>
    <s v="204-4-23"/>
    <n v="10"/>
    <s v="OTROS MATERIALES Y SUMINISTROS"/>
    <s v="HI-LOK"/>
    <n v="31161500"/>
    <s v="MÍNIMA CUANTÍA"/>
    <n v="7"/>
    <n v="5"/>
    <n v="1"/>
    <n v="739103"/>
    <s v="UNIDAD"/>
    <s v="NO SOLICITADAS"/>
  </r>
  <r>
    <x v="5"/>
    <s v="204-4-23"/>
    <n v="10"/>
    <s v="OTROS MATERIALES Y SUMINISTROS"/>
    <s v="CLAD 7075-T6"/>
    <n v="30161503"/>
    <s v="MÍNIMA CUANTÍA"/>
    <n v="7"/>
    <n v="5"/>
    <n v="1"/>
    <n v="1500000"/>
    <s v="UNIDAD"/>
    <s v="NO SOLICITADAS"/>
  </r>
  <r>
    <x v="5"/>
    <s v="204-4-23"/>
    <n v="10"/>
    <s v="OTROS MATERIALES Y SUMINISTROS"/>
    <s v="CLAD 7075-T6511"/>
    <n v="30161503"/>
    <s v="MÍNIMA CUANTÍA"/>
    <n v="7"/>
    <n v="5"/>
    <n v="1"/>
    <n v="2000000"/>
    <s v="UNIDAD"/>
    <s v="NO SOLICITADAS"/>
  </r>
  <r>
    <x v="5"/>
    <s v="204-4-23"/>
    <n v="10"/>
    <s v="OTROS MATERIALES Y SUMINISTROS"/>
    <s v="HI-LOK"/>
    <n v="31161500"/>
    <s v="MÍNIMA CUANTÍA"/>
    <n v="7"/>
    <n v="5"/>
    <n v="1"/>
    <n v="279165"/>
    <s v="UNIDAD"/>
    <s v="NO SOLICITADAS"/>
  </r>
  <r>
    <x v="5"/>
    <s v="204-4-23"/>
    <n v="10"/>
    <s v="OTROS MATERIALES Y SUMINISTROS"/>
    <s v="PRIMER SPRAY 11 OZ"/>
    <n v="31161500"/>
    <s v="MÍNIMA CUANTÍA"/>
    <n v="7"/>
    <n v="5"/>
    <n v="1"/>
    <n v="784091"/>
    <s v="UNIDAD"/>
    <s v="NO SOLICITADAS"/>
  </r>
  <r>
    <x v="5"/>
    <s v="204-4-23"/>
    <n v="10"/>
    <s v="OTROS MATERIALES Y SUMINISTROS"/>
    <s v="HI-LOK"/>
    <n v="31161500"/>
    <s v="MÍNIMA CUANTÍA"/>
    <n v="7"/>
    <n v="5"/>
    <n v="1"/>
    <n v="561383"/>
    <s v="UNIDAD"/>
    <s v="NO SOLICITADAS"/>
  </r>
  <r>
    <x v="5"/>
    <s v="204-4-23"/>
    <n v="10"/>
    <s v="OTROS MATERIALES Y SUMINISTROS"/>
    <s v="HI-LOK"/>
    <n v="31161500"/>
    <s v="MÍNIMA CUANTÍA"/>
    <n v="7"/>
    <n v="5"/>
    <n v="1"/>
    <n v="317126"/>
    <s v="UNIDAD"/>
    <s v="NO SOLICITADAS"/>
  </r>
  <r>
    <x v="5"/>
    <s v="204-4-23"/>
    <n v="10"/>
    <s v="OTROS MATERIALES Y SUMINISTROS"/>
    <s v="HI-LOK"/>
    <n v="31161500"/>
    <s v="MÍNIMA CUANTÍA"/>
    <n v="7"/>
    <n v="5"/>
    <n v="1"/>
    <n v="287396"/>
    <s v="UNIDAD"/>
    <s v="NO SOLICITADAS"/>
  </r>
  <r>
    <x v="5"/>
    <s v="204-4-23"/>
    <n v="10"/>
    <s v="OTROS MATERIALES Y SUMINISTROS"/>
    <s v="HI-LOK"/>
    <n v="31161500"/>
    <s v="MÍNIMA CUANTÍA"/>
    <n v="7"/>
    <n v="5"/>
    <n v="1"/>
    <n v="459780"/>
    <s v="UNIDAD"/>
    <s v="NO SOLICITADAS"/>
  </r>
  <r>
    <x v="5"/>
    <s v="204-4-23"/>
    <n v="10"/>
    <s v="OTROS MATERIALES Y SUMINISTROS"/>
    <s v="HI-LOK"/>
    <n v="31161500"/>
    <s v="MÍNIMA CUANTÍA"/>
    <n v="7"/>
    <n v="5"/>
    <n v="1"/>
    <n v="790929"/>
    <s v="UNIDAD"/>
    <s v="NO SOLICITADAS"/>
  </r>
  <r>
    <x v="5"/>
    <s v="204-4-23"/>
    <n v="10"/>
    <s v="OTROS MATERIALES Y SUMINISTROS"/>
    <s v="HI-LOK"/>
    <n v="31161500"/>
    <s v="MÍNIMA CUANTÍA"/>
    <n v="7"/>
    <n v="5"/>
    <n v="1"/>
    <n v="334976"/>
    <s v="UNIDAD"/>
    <s v="NO SOLICITADAS"/>
  </r>
  <r>
    <x v="5"/>
    <s v="204-4-23"/>
    <n v="10"/>
    <s v="OTROS MATERIALES Y SUMINISTROS"/>
    <s v="COLLAR"/>
    <n v="31161500"/>
    <s v="MÍNIMA CUANTÍA"/>
    <n v="7"/>
    <n v="5"/>
    <n v="1"/>
    <n v="274117"/>
    <s v="UNIDAD"/>
    <s v="NO SOLICITADAS"/>
  </r>
  <r>
    <x v="5"/>
    <s v="204-4-23"/>
    <n v="10"/>
    <s v="OTROS MATERIALES Y SUMINISTROS"/>
    <s v="CHERRY POP"/>
    <n v="31161500"/>
    <s v="MÍNIMA CUANTÍA"/>
    <n v="7"/>
    <n v="5"/>
    <n v="1"/>
    <n v="752611"/>
    <s v="UNIDAD"/>
    <s v="NO SOLICITADAS"/>
  </r>
  <r>
    <x v="5"/>
    <s v="204-4-23"/>
    <n v="10"/>
    <s v="OTROS MATERIALES Y SUMINISTROS"/>
    <s v="SOLID RIVET"/>
    <n v="31161500"/>
    <s v="MÍNIMA CUANTÍA"/>
    <n v="7"/>
    <n v="5"/>
    <n v="1"/>
    <n v="752025"/>
    <s v="LIBRA"/>
    <s v="NO SOLICITADAS"/>
  </r>
  <r>
    <x v="5"/>
    <s v="204-4-23"/>
    <n v="10"/>
    <s v="OTROS MATERIALES Y SUMINISTROS"/>
    <s v="SOLID RIVET"/>
    <n v="31161500"/>
    <s v="MÍNIMA CUANTÍA"/>
    <n v="7"/>
    <n v="5"/>
    <n v="1"/>
    <n v="668752"/>
    <s v="UNIDAD"/>
    <s v="NO SOLICITADAS"/>
  </r>
  <r>
    <x v="5"/>
    <s v="204-4-23"/>
    <n v="10"/>
    <s v="OTROS MATERIALES Y SUMINISTROS"/>
    <s v="SOLID RIVET"/>
    <n v="31161500"/>
    <s v="MÍNIMA CUANTÍA"/>
    <n v="7"/>
    <n v="5"/>
    <n v="1"/>
    <n v="657475"/>
    <s v="LIBRA"/>
    <s v="NO SOLICITADAS"/>
  </r>
  <r>
    <x v="5"/>
    <s v="204-4-23"/>
    <n v="10"/>
    <s v="OTROS MATERIALES Y SUMINISTROS"/>
    <s v="SOLID RIVET"/>
    <n v="31161500"/>
    <s v="MÍNIMA CUANTÍA"/>
    <n v="7"/>
    <n v="5"/>
    <n v="1"/>
    <n v="793000"/>
    <s v="UNIDAD"/>
    <s v="NO SOLICITADAS"/>
  </r>
  <r>
    <x v="5"/>
    <s v="204-4-23"/>
    <n v="10"/>
    <s v="OTROS MATERIALES Y SUMINISTROS"/>
    <s v="SOLID RIVET"/>
    <n v="31161500"/>
    <s v="MÍNIMA CUANTÍA"/>
    <n v="7"/>
    <n v="5"/>
    <n v="1"/>
    <n v="480000"/>
    <s v="UNIDAD"/>
    <s v="NO SOLICITADAS"/>
  </r>
  <r>
    <x v="5"/>
    <s v="204-4-23"/>
    <n v="10"/>
    <s v="OTROS MATERIALES Y SUMINISTROS"/>
    <s v="HI-LOK"/>
    <n v="31161500"/>
    <s v="MÍNIMA CUANTÍA"/>
    <n v="7"/>
    <n v="5"/>
    <n v="1"/>
    <n v="396632"/>
    <s v="UNIDAD"/>
    <s v="NO SOLICITADAS"/>
  </r>
  <r>
    <x v="5"/>
    <s v="204-4-23"/>
    <n v="10"/>
    <s v="OTROS MATERIALES Y SUMINISTROS"/>
    <s v="HI-LOK"/>
    <n v="31161500"/>
    <s v="MÍNIMA CUANTÍA"/>
    <n v="7"/>
    <n v="5"/>
    <n v="1"/>
    <n v="787337"/>
    <s v="UNIDAD"/>
    <s v="NO SOLICITADAS"/>
  </r>
  <r>
    <x v="5"/>
    <s v="204-4-23"/>
    <n v="10"/>
    <s v="OTROS MATERIALES Y SUMINISTROS"/>
    <s v="HI-LOK"/>
    <n v="31161500"/>
    <s v="MÍNIMA CUANTÍA"/>
    <n v="7"/>
    <n v="5"/>
    <n v="1"/>
    <n v="443431"/>
    <s v="UNIDAD"/>
    <s v="NO SOLICITADAS"/>
  </r>
  <r>
    <x v="5"/>
    <s v="204-4-23"/>
    <n v="10"/>
    <s v="OTROS MATERIALES Y SUMINISTROS"/>
    <s v="LAMINA DE 20&quot;*40&quot;"/>
    <n v="30161503"/>
    <s v="MÍNIMA CUANTÍA"/>
    <n v="7"/>
    <n v="5"/>
    <n v="1"/>
    <n v="1700000"/>
    <s v="UNIDAD"/>
    <s v="NO SOLICITADAS"/>
  </r>
  <r>
    <x v="5"/>
    <s v="204-4-23"/>
    <n v="10"/>
    <s v="OTROS MATERIALES Y SUMINISTROS"/>
    <s v="CINTA METALLICA DE 2&quot;"/>
    <n v="31201521"/>
    <s v="MÍNIMA CUANTÍA"/>
    <n v="7"/>
    <n v="5"/>
    <n v="1"/>
    <n v="643264"/>
    <s v="ROLLO"/>
    <s v="NO SOLICITADAS"/>
  </r>
  <r>
    <x v="5"/>
    <s v="204-4-23"/>
    <n v="10"/>
    <s v="OTROS MATERIALES Y SUMINISTROS"/>
    <s v="HI LOCK"/>
    <n v="31161500"/>
    <s v="MÍNIMA CUANTÍA"/>
    <n v="7"/>
    <n v="5"/>
    <n v="1"/>
    <n v="739103"/>
    <s v="UNIDAD"/>
    <s v="NO SOLICITADAS"/>
  </r>
  <r>
    <x v="5"/>
    <s v="204-4-23"/>
    <n v="10"/>
    <s v="OTROS MATERIALES Y SUMINISTROS"/>
    <s v="HI LOCK"/>
    <n v="31161500"/>
    <s v="MÍNIMA CUANTÍA"/>
    <n v="7"/>
    <n v="5"/>
    <n v="1"/>
    <n v="787337"/>
    <s v="UNIDAD"/>
    <s v="NO SOLICITADAS"/>
  </r>
  <r>
    <x v="5"/>
    <s v="204-4-23"/>
    <n v="10"/>
    <s v="OTROS MATERIALES Y SUMINISTROS"/>
    <s v="HI LOCK"/>
    <n v="31161500"/>
    <s v="MÍNIMA CUANTÍA"/>
    <n v="7"/>
    <n v="5"/>
    <n v="1"/>
    <n v="443431"/>
    <s v="UNIDAD"/>
    <s v="NO SOLICITADAS"/>
  </r>
  <r>
    <x v="5"/>
    <s v="204-4-23"/>
    <n v="10"/>
    <s v="OTROS MATERIALES Y SUMINISTROS"/>
    <s v="HI LOCK"/>
    <n v="31161500"/>
    <s v="MÍNIMA CUANTÍA"/>
    <n v="7"/>
    <n v="5"/>
    <n v="1"/>
    <n v="465374"/>
    <s v="UNIDAD"/>
    <s v="NO SOLICITADAS"/>
  </r>
  <r>
    <x v="5"/>
    <s v="204-4-23"/>
    <n v="10"/>
    <s v="OTROS MATERIALES Y SUMINISTROS"/>
    <s v="HI LOCK"/>
    <n v="31161500"/>
    <s v="MÍNIMA CUANTÍA"/>
    <n v="7"/>
    <n v="5"/>
    <n v="1"/>
    <n v="382940"/>
    <s v="UNIDAD"/>
    <s v="NO SOLICITADAS"/>
  </r>
  <r>
    <x v="5"/>
    <s v="204-4-23"/>
    <n v="10"/>
    <s v="OTROS MATERIALES Y SUMINISTROS"/>
    <s v="COLLAR"/>
    <n v="31161500"/>
    <s v="MÍNIMA CUANTÍA"/>
    <n v="7"/>
    <n v="5"/>
    <n v="1"/>
    <n v="642895"/>
    <s v="UNIDAD"/>
    <s v="NO SOLICITADAS"/>
  </r>
  <r>
    <x v="5"/>
    <s v="204-4-23"/>
    <n v="10"/>
    <s v="OTROS MATERIALES Y SUMINISTROS"/>
    <s v="HI LOCK"/>
    <n v="31161500"/>
    <s v="MÍNIMA CUANTÍA"/>
    <n v="7"/>
    <n v="5"/>
    <n v="1"/>
    <n v="325135"/>
    <s v="UNIDAD"/>
    <s v="NO SOLICITADAS"/>
  </r>
  <r>
    <x v="5"/>
    <s v="204-4-23"/>
    <n v="10"/>
    <s v="OTROS MATERIALES Y SUMINISTROS"/>
    <s v="HI LOCK"/>
    <n v="31161500"/>
    <s v="MÍNIMA CUANTÍA"/>
    <n v="7"/>
    <n v="5"/>
    <n v="1"/>
    <n v="615141"/>
    <s v="UNIDAD"/>
    <s v="NO SOLICITADAS"/>
  </r>
  <r>
    <x v="5"/>
    <s v="204-4-23"/>
    <n v="10"/>
    <s v="OTROS MATERIALES Y SUMINISTROS"/>
    <s v="HI LOCK"/>
    <n v="31161500"/>
    <s v="MÍNIMA CUANTÍA"/>
    <n v="7"/>
    <n v="5"/>
    <n v="1"/>
    <n v="729228"/>
    <s v="UNIDAD"/>
    <s v="NO SOLICITADAS"/>
  </r>
  <r>
    <x v="5"/>
    <s v="204-4-23"/>
    <n v="10"/>
    <s v="OTROS MATERIALES Y SUMINISTROS"/>
    <s v="COLLAR"/>
    <n v="31161500"/>
    <s v="MÍNIMA CUANTÍA"/>
    <n v="7"/>
    <n v="5"/>
    <n v="1"/>
    <n v="358153"/>
    <s v="UNIDAD"/>
    <s v="NO SOLICITADAS"/>
  </r>
  <r>
    <x v="5"/>
    <s v="204-4-23"/>
    <n v="10"/>
    <s v="OTROS MATERIALES Y SUMINISTROS"/>
    <s v="HI LOCK"/>
    <n v="31161500"/>
    <s v="MÍNIMA CUANTÍA"/>
    <n v="7"/>
    <n v="5"/>
    <n v="1"/>
    <n v="517169"/>
    <s v="UNIDAD"/>
    <s v="NO SOLICITADAS"/>
  </r>
  <r>
    <x v="5"/>
    <s v="204-4-23"/>
    <n v="10"/>
    <s v="OTROS MATERIALES Y SUMINISTROS"/>
    <s v="HI LOCK"/>
    <n v="31161500"/>
    <s v="MÍNIMA CUANTÍA"/>
    <n v="7"/>
    <n v="5"/>
    <n v="1"/>
    <n v="661498"/>
    <s v="UNIDAD"/>
    <s v="NO SOLICITADAS"/>
  </r>
  <r>
    <x v="5"/>
    <s v="204-4-23"/>
    <n v="10"/>
    <s v="OTROS MATERIALES Y SUMINISTROS"/>
    <s v="HI LOCK"/>
    <n v="31161500"/>
    <s v="MÍNIMA CUANTÍA"/>
    <n v="7"/>
    <n v="5"/>
    <n v="1"/>
    <n v="441942"/>
    <s v="UNIDAD"/>
    <s v="NO SOLICITADAS"/>
  </r>
  <r>
    <x v="5"/>
    <s v="204-4-23"/>
    <n v="10"/>
    <s v="OTROS MATERIALES Y SUMINISTROS"/>
    <s v="HI LOCK"/>
    <n v="31161500"/>
    <s v="MÍNIMA CUANTÍA"/>
    <n v="7"/>
    <n v="5"/>
    <n v="1"/>
    <n v="450000"/>
    <s v="UNIDAD"/>
    <s v="NO SOLICITADAS"/>
  </r>
  <r>
    <x v="5"/>
    <s v="204-4-23"/>
    <n v="10"/>
    <s v="OTROS MATERIALES Y SUMINISTROS"/>
    <s v="HI LOCK"/>
    <n v="31161500"/>
    <s v="MÍNIMA CUANTÍA"/>
    <n v="7"/>
    <n v="5"/>
    <n v="1"/>
    <n v="356065"/>
    <s v="UNIDAD"/>
    <s v="NO SOLICITADAS"/>
  </r>
  <r>
    <x v="5"/>
    <s v="204-4-23"/>
    <n v="10"/>
    <s v="OTROS MATERIALES Y SUMINISTROS"/>
    <s v="HI LOCK"/>
    <n v="31161500"/>
    <s v="MÍNIMA CUANTÍA"/>
    <n v="7"/>
    <n v="5"/>
    <n v="1"/>
    <n v="283853"/>
    <s v="UNIDAD"/>
    <s v="NO SOLICITADAS"/>
  </r>
  <r>
    <x v="5"/>
    <s v="204-4-23"/>
    <n v="10"/>
    <s v="OTROS MATERIALES Y SUMINISTROS"/>
    <s v="HI LOCK"/>
    <n v="31161500"/>
    <s v="MÍNIMA CUANTÍA"/>
    <n v="7"/>
    <n v="5"/>
    <n v="1"/>
    <n v="205057"/>
    <s v="UNIDAD"/>
    <s v="NO SOLICITADAS"/>
  </r>
  <r>
    <x v="5"/>
    <s v="204-4-23"/>
    <n v="10"/>
    <s v="OTROS MATERIALES Y SUMINISTROS"/>
    <s v="HI LOCK"/>
    <n v="31161500"/>
    <s v="MÍNIMA CUANTÍA"/>
    <n v="7"/>
    <n v="5"/>
    <n v="1"/>
    <n v="243614"/>
    <s v="UNIDAD"/>
    <s v="NO SOLICITADAS"/>
  </r>
  <r>
    <x v="5"/>
    <s v="204-4-23"/>
    <n v="10"/>
    <s v="OTROS MATERIALES Y SUMINISTROS"/>
    <s v="HI LOCK"/>
    <n v="31161500"/>
    <s v="MÍNIMA CUANTÍA"/>
    <n v="7"/>
    <n v="5"/>
    <n v="1"/>
    <n v="383669"/>
    <s v="UNIDAD"/>
    <s v="NO SOLICITADAS"/>
  </r>
  <r>
    <x v="5"/>
    <s v="204-4-23"/>
    <n v="10"/>
    <s v="OTROS MATERIALES Y SUMINISTROS"/>
    <s v="HI LOCK"/>
    <n v="31161500"/>
    <s v="MÍNIMA CUANTÍA"/>
    <n v="7"/>
    <n v="5"/>
    <n v="1"/>
    <n v="739407"/>
    <s v="UNIDAD"/>
    <s v="NO SOLICITADAS"/>
  </r>
  <r>
    <x v="5"/>
    <s v="204-4-23"/>
    <n v="10"/>
    <s v="OTROS MATERIALES Y SUMINISTROS"/>
    <s v="HI LOCK"/>
    <n v="31161500"/>
    <s v="MÍNIMA CUANTÍA"/>
    <n v="7"/>
    <n v="5"/>
    <n v="1"/>
    <n v="586771"/>
    <s v="UNIDAD"/>
    <s v="NO SOLICITADAS"/>
  </r>
  <r>
    <x v="5"/>
    <s v="204-4-23"/>
    <n v="10"/>
    <s v="OTROS MATERIALES Y SUMINISTROS"/>
    <s v="RIVET"/>
    <n v="31161500"/>
    <s v="MÍNIMA CUANTÍA"/>
    <n v="7"/>
    <n v="5"/>
    <n v="1"/>
    <n v="429358"/>
    <s v="UNIDAD"/>
    <s v="NO SOLICITADAS"/>
  </r>
  <r>
    <x v="5"/>
    <s v="204-4-23"/>
    <n v="10"/>
    <s v="OTROS MATERIALES Y SUMINISTROS"/>
    <s v="HI LOCK"/>
    <n v="31161500"/>
    <s v="MÍNIMA CUANTÍA"/>
    <n v="7"/>
    <n v="5"/>
    <n v="1"/>
    <n v="326433"/>
    <s v="UNIDAD"/>
    <s v="NO SOLICITADAS"/>
  </r>
  <r>
    <x v="5"/>
    <s v="204-4-23"/>
    <n v="10"/>
    <s v="OTROS MATERIALES Y SUMINISTROS"/>
    <s v="HI LOCK"/>
    <n v="31161500"/>
    <s v="MÍNIMA CUANTÍA"/>
    <n v="7"/>
    <n v="5"/>
    <n v="1"/>
    <n v="310030"/>
    <s v="UNIDAD"/>
    <s v="NO SOLICITADAS"/>
  </r>
  <r>
    <x v="5"/>
    <s v="204-4-23"/>
    <n v="10"/>
    <s v="OTROS MATERIALES Y SUMINISTROS"/>
    <s v="HI LOCK"/>
    <n v="31161500"/>
    <s v="MÍNIMA CUANTÍA"/>
    <n v="7"/>
    <n v="5"/>
    <n v="1"/>
    <n v="653034"/>
    <s v="UNIDAD"/>
    <s v="NO SOLICITADAS"/>
  </r>
  <r>
    <x v="5"/>
    <s v="204-4-23"/>
    <n v="10"/>
    <s v="OTROS MATERIALES Y SUMINISTROS"/>
    <s v="BROCAS"/>
    <n v="31161500"/>
    <s v="MÍNIMA CUANTÍA"/>
    <n v="7"/>
    <n v="5"/>
    <n v="1"/>
    <n v="200809"/>
    <s v="UNIDAD"/>
    <s v="NO SOLICITADAS"/>
  </r>
  <r>
    <x v="5"/>
    <s v="204-4-23"/>
    <n v="10"/>
    <s v="OTROS MATERIALES Y SUMINISTROS"/>
    <s v="BROCAS"/>
    <n v="31161500"/>
    <s v="MÍNIMA CUANTÍA"/>
    <n v="7"/>
    <n v="5"/>
    <n v="1"/>
    <n v="519872"/>
    <s v="UNIDAD"/>
    <s v="NO SOLICITADAS"/>
  </r>
  <r>
    <x v="5"/>
    <s v="204-4-23"/>
    <n v="10"/>
    <s v="OTROS MATERIALES Y SUMINISTROS"/>
    <s v="BROCAS"/>
    <n v="31161500"/>
    <s v="MÍNIMA CUANTÍA"/>
    <n v="7"/>
    <n v="5"/>
    <n v="1"/>
    <n v="740305"/>
    <s v="UNIDAD"/>
    <s v="NO SOLICITADAS"/>
  </r>
  <r>
    <x v="5"/>
    <s v="204-4-23"/>
    <n v="10"/>
    <s v="OTROS MATERIALES Y SUMINISTROS"/>
    <s v="SCREW"/>
    <n v="31161500"/>
    <s v="MÍNIMA CUANTÍA"/>
    <n v="7"/>
    <n v="5"/>
    <n v="1"/>
    <n v="370890"/>
    <s v="UNIDAD"/>
    <s v="NO SOLICITADAS"/>
  </r>
  <r>
    <x v="5"/>
    <s v="204-4-23"/>
    <n v="10"/>
    <s v="OTROS MATERIALES Y SUMINISTROS"/>
    <s v="NUT CLIP"/>
    <n v="31161500"/>
    <s v="MÍNIMA CUANTÍA"/>
    <n v="7"/>
    <n v="5"/>
    <n v="1"/>
    <n v="724266"/>
    <s v="UNIDAD"/>
    <s v="NO SOLICITADAS"/>
  </r>
  <r>
    <x v="5"/>
    <s v="204-4-23"/>
    <n v="10"/>
    <s v="OTROS MATERIALES Y SUMINISTROS"/>
    <s v="RIVET"/>
    <n v="31161500"/>
    <s v="MÍNIMA CUANTÍA"/>
    <n v="7"/>
    <n v="5"/>
    <n v="1"/>
    <n v="643784"/>
    <s v="LIBRA"/>
    <s v="NO SOLICITADAS"/>
  </r>
  <r>
    <x v="5"/>
    <s v="204-4-23"/>
    <n v="10"/>
    <s v="OTROS MATERIALES Y SUMINISTROS"/>
    <s v="SCREW"/>
    <n v="31161500"/>
    <s v="MÍNIMA CUANTÍA"/>
    <n v="7"/>
    <n v="5"/>
    <n v="1"/>
    <n v="728976"/>
    <s v="UNIDAD"/>
    <s v="NO SOLICITADAS"/>
  </r>
  <r>
    <x v="5"/>
    <s v="204-4-23"/>
    <n v="10"/>
    <s v="OTROS MATERIALES Y SUMINISTROS"/>
    <s v="ISOLATOR (0X740)"/>
    <n v="31161500"/>
    <s v="MÍNIMA CUANTÍA"/>
    <n v="7"/>
    <n v="5"/>
    <n v="1"/>
    <n v="346728"/>
    <s v="UNIDAD"/>
    <s v="NO SOLICITADAS"/>
  </r>
  <r>
    <x v="5"/>
    <s v="204-4-23"/>
    <n v="10"/>
    <s v="OTROS MATERIALES Y SUMINISTROS"/>
    <s v="LAMINA"/>
    <n v="30161503"/>
    <s v="MÍNIMA CUANTÍA"/>
    <n v="7"/>
    <n v="5"/>
    <n v="1"/>
    <n v="703312"/>
    <s v="UNIDAD"/>
    <s v="NO SOLICITADAS"/>
  </r>
  <r>
    <x v="5"/>
    <s v="204-4-23"/>
    <n v="10"/>
    <s v="OTROS MATERIALES Y SUMINISTROS"/>
    <s v="LAMINA"/>
    <n v="30161503"/>
    <s v="MÍNIMA CUANTÍA"/>
    <n v="7"/>
    <n v="5"/>
    <n v="1"/>
    <n v="220385"/>
    <s v="UNIDAD"/>
    <s v="NO SOLICITADAS"/>
  </r>
  <r>
    <x v="5"/>
    <s v="204-4-23"/>
    <n v="10"/>
    <s v="OTROS MATERIALES Y SUMINISTROS"/>
    <s v="REMACHES AVELLANADOS"/>
    <n v="31161500"/>
    <s v="MÍNIMA CUANTÍA"/>
    <n v="7"/>
    <n v="5"/>
    <n v="1"/>
    <n v="484725"/>
    <s v="UNIDAD"/>
    <s v="NO SOLICITADAS"/>
  </r>
  <r>
    <x v="5"/>
    <s v="204-4-23"/>
    <n v="10"/>
    <s v="OTROS MATERIALES Y SUMINISTROS"/>
    <s v="REMACHES AVELLANADOS"/>
    <n v="31161500"/>
    <s v="MÍNIMA CUANTÍA"/>
    <n v="7"/>
    <n v="5"/>
    <n v="1"/>
    <n v="306060"/>
    <s v="UNIDAD"/>
    <s v="NO SOLICITADAS"/>
  </r>
  <r>
    <x v="5"/>
    <s v="204-4-23"/>
    <n v="10"/>
    <s v="OTROS MATERIALES Y SUMINISTROS"/>
    <s v="BROCAS"/>
    <n v="31161500"/>
    <s v="MÍNIMA CUANTÍA"/>
    <n v="7"/>
    <n v="5"/>
    <n v="1"/>
    <n v="615000"/>
    <s v="UNIDAD"/>
    <s v="NO SOLICITADAS"/>
  </r>
  <r>
    <x v="5"/>
    <s v="204-4-23"/>
    <n v="10"/>
    <s v="OTROS MATERIALES Y SUMINISTROS"/>
    <s v="BROCAS"/>
    <n v="31161500"/>
    <s v="MÍNIMA CUANTÍA"/>
    <n v="7"/>
    <n v="5"/>
    <n v="1"/>
    <n v="303906"/>
    <s v="UNIDAD"/>
    <s v="NO SOLICITADAS"/>
  </r>
  <r>
    <x v="5"/>
    <s v="204-4-23"/>
    <n v="10"/>
    <s v="OTROS MATERIALES Y SUMINISTROS"/>
    <s v="BROCAS"/>
    <n v="31161500"/>
    <s v="MÍNIMA CUANTÍA"/>
    <n v="7"/>
    <n v="5"/>
    <n v="1"/>
    <n v="710000"/>
    <s v="UNIDAD"/>
    <s v="NO SOLICITADAS"/>
  </r>
  <r>
    <x v="5"/>
    <s v="204-4-23"/>
    <n v="10"/>
    <s v="OTROS MATERIALES Y SUMINISTROS"/>
    <s v="BROCAS"/>
    <n v="31161500"/>
    <s v="MÍNIMA CUANTÍA"/>
    <n v="7"/>
    <n v="5"/>
    <n v="1"/>
    <n v="490000"/>
    <s v="UNIDAD"/>
    <s v="NO SOLICITADAS"/>
  </r>
  <r>
    <x v="5"/>
    <s v="204-4-23"/>
    <n v="10"/>
    <s v="OTROS MATERIALES Y SUMINISTROS"/>
    <s v="DISCOS DE CORTE"/>
    <n v="31161500"/>
    <s v="MÍNIMA CUANTÍA"/>
    <n v="7"/>
    <n v="5"/>
    <n v="1"/>
    <n v="586499"/>
    <s v="UNIDAD"/>
    <s v="NO SOLICITADAS"/>
  </r>
  <r>
    <x v="5"/>
    <s v="204-4-23"/>
    <n v="10"/>
    <s v="OTROS MATERIALES Y SUMINISTROS"/>
    <s v="DISCOS DE SCOT ROLOC AMARILLO"/>
    <n v="31161500"/>
    <s v="MÍNIMA CUANTÍA"/>
    <n v="7"/>
    <n v="5"/>
    <n v="1"/>
    <n v="439349"/>
    <s v="UNIDAD"/>
    <s v="NO SOLICITADAS"/>
  </r>
  <r>
    <x v="5"/>
    <s v="204-4-23"/>
    <n v="10"/>
    <s v="OTROS MATERIALES Y SUMINISTROS"/>
    <s v="DISCOS DE SCOT ROLOC ROJO"/>
    <n v="31161500"/>
    <s v="MÍNIMA CUANTÍA"/>
    <n v="7"/>
    <n v="5"/>
    <n v="1"/>
    <n v="470000"/>
    <s v="UNIDAD"/>
    <s v="NO SOLICITADAS"/>
  </r>
  <r>
    <x v="5"/>
    <s v="204-4-23"/>
    <n v="10"/>
    <s v="OTROS MATERIALES Y SUMINISTROS"/>
    <s v="SCREW"/>
    <n v="31161500"/>
    <s v="MÍNIMA CUANTÍA"/>
    <n v="7"/>
    <n v="5"/>
    <n v="1"/>
    <n v="505502"/>
    <s v="UNIDAD"/>
    <s v="NO SOLICITADAS"/>
  </r>
  <r>
    <x v="5"/>
    <s v="204-4-23"/>
    <n v="10"/>
    <s v="OTROS MATERIALES Y SUMINISTROS"/>
    <s v="SCREW"/>
    <n v="31161500"/>
    <s v="MÍNIMA CUANTÍA"/>
    <n v="7"/>
    <n v="5"/>
    <n v="1"/>
    <n v="716814"/>
    <s v="UNIDAD"/>
    <s v="NO SOLICITADAS"/>
  </r>
  <r>
    <x v="5"/>
    <s v="204-4-23"/>
    <n v="10"/>
    <s v="OTROS MATERIALES Y SUMINISTROS"/>
    <s v="SCREW"/>
    <n v="31161500"/>
    <s v="MÍNIMA CUANTÍA"/>
    <n v="7"/>
    <n v="5"/>
    <n v="1"/>
    <n v="650000"/>
    <s v="UNIDAD"/>
    <s v="NO SOLICITADAS"/>
  </r>
  <r>
    <x v="5"/>
    <s v="204-4-23"/>
    <n v="10"/>
    <s v="OTROS MATERIALES Y SUMINISTROS"/>
    <s v="SCREW"/>
    <n v="31161500"/>
    <s v="MÍNIMA CUANTÍA"/>
    <n v="7"/>
    <n v="5"/>
    <n v="1"/>
    <n v="490651"/>
    <s v="UNIDAD"/>
    <s v="NO SOLICITADAS"/>
  </r>
  <r>
    <x v="5"/>
    <s v="204-4-23"/>
    <n v="10"/>
    <s v="OTROS MATERIALES Y SUMINISTROS"/>
    <s v="SCREW"/>
    <n v="31161500"/>
    <s v="MÍNIMA CUANTÍA"/>
    <n v="7"/>
    <n v="5"/>
    <n v="1"/>
    <n v="457785"/>
    <s v="UNIDAD"/>
    <s v="NO SOLICITADAS"/>
  </r>
  <r>
    <x v="5"/>
    <s v="204-4-23"/>
    <n v="10"/>
    <s v="OTROS MATERIALES Y SUMINISTROS"/>
    <s v="SCREW"/>
    <n v="31161500"/>
    <s v="MÍNIMA CUANTÍA"/>
    <n v="7"/>
    <n v="5"/>
    <n v="1"/>
    <n v="344958"/>
    <s v="UNIDAD"/>
    <s v="NO SOLICITADAS"/>
  </r>
  <r>
    <x v="5"/>
    <s v="204-4-23"/>
    <n v="10"/>
    <s v="OTROS MATERIALES Y SUMINISTROS"/>
    <s v="SCREW"/>
    <n v="31161500"/>
    <s v="MÍNIMA CUANTÍA"/>
    <n v="7"/>
    <n v="5"/>
    <n v="1"/>
    <n v="350000"/>
    <s v="UNIDAD"/>
    <s v="NO SOLICITADAS"/>
  </r>
  <r>
    <x v="5"/>
    <s v="204-4-23"/>
    <n v="10"/>
    <s v="OTROS MATERIALES Y SUMINISTROS"/>
    <s v="SCREW"/>
    <n v="31161500"/>
    <s v="MÍNIMA CUANTÍA"/>
    <n v="7"/>
    <n v="5"/>
    <n v="1"/>
    <n v="520000"/>
    <s v="UNIDAD"/>
    <s v="NO SOLICITADAS"/>
  </r>
  <r>
    <x v="5"/>
    <s v="204-4-23"/>
    <n v="10"/>
    <s v="OTROS MATERIALES Y SUMINISTROS"/>
    <s v="SCREW"/>
    <n v="31161500"/>
    <s v="MÍNIMA CUANTÍA"/>
    <n v="7"/>
    <n v="5"/>
    <n v="1"/>
    <n v="380000"/>
    <s v="UNIDAD"/>
    <s v="NO SOLICITADAS"/>
  </r>
  <r>
    <x v="5"/>
    <s v="204-4-23"/>
    <n v="10"/>
    <s v="OTROS MATERIALES Y SUMINISTROS"/>
    <s v="NUT PLATE 1/4"/>
    <n v="31161500"/>
    <s v="MÍNIMA CUANTÍA"/>
    <n v="7"/>
    <n v="5"/>
    <n v="1"/>
    <n v="317491"/>
    <s v="UNIDAD"/>
    <s v="NO SOLICITADAS"/>
  </r>
  <r>
    <x v="5"/>
    <s v="204-4-23"/>
    <n v="10"/>
    <s v="OTROS MATERIALES Y SUMINISTROS"/>
    <s v="REMACHES POP MEXICANOS"/>
    <n v="31161500"/>
    <s v="MÍNIMA CUANTÍA"/>
    <n v="7"/>
    <n v="5"/>
    <n v="1"/>
    <n v="235256"/>
    <s v="UNIDAD"/>
    <s v="NO SOLICITADAS"/>
  </r>
  <r>
    <x v="5"/>
    <s v="204-4-23"/>
    <n v="10"/>
    <s v="OTROS MATERIALES Y SUMINISTROS"/>
    <s v="BAC1498-143 CLAD 7075-T6 0,056"/>
    <n v="30161503"/>
    <s v="MÍNIMA CUANTÍA"/>
    <n v="7"/>
    <n v="5"/>
    <n v="1"/>
    <n v="1279350"/>
    <s v="UNIDAD"/>
    <s v="NO SOLICITADAS"/>
  </r>
  <r>
    <x v="5"/>
    <s v="204-4-23"/>
    <n v="10"/>
    <s v="OTROS MATERIALES Y SUMINISTROS"/>
    <s v="SPLAY"/>
    <n v="31161500"/>
    <s v="MÍNIMA CUANTÍA"/>
    <n v="7"/>
    <n v="5"/>
    <n v="1"/>
    <n v="490000"/>
    <s v="UNIDAD"/>
    <s v="NO SOLICITADAS"/>
  </r>
  <r>
    <x v="5"/>
    <s v="204-4-23"/>
    <n v="10"/>
    <s v="OTROS MATERIALES Y SUMINISTROS"/>
    <s v="HILOCK-SCREW-NUT"/>
    <n v="31161500"/>
    <s v="MÍNIMA CUANTÍA"/>
    <n v="7"/>
    <n v="5"/>
    <n v="1"/>
    <n v="553206"/>
    <s v="UNIDAD"/>
    <s v="NO SOLICITADAS"/>
  </r>
  <r>
    <x v="5"/>
    <s v="204-4-23"/>
    <n v="10"/>
    <s v="OTROS MATERIALES Y SUMINISTROS"/>
    <s v="HILOCK-SCREW-NUT"/>
    <n v="31161500"/>
    <s v="MÍNIMA CUANTÍA"/>
    <n v="7"/>
    <n v="5"/>
    <n v="1"/>
    <n v="620000"/>
    <s v="UNIDAD"/>
    <s v="NO SOLICITADAS"/>
  </r>
  <r>
    <x v="5"/>
    <s v="204-4-23"/>
    <n v="10"/>
    <s v="OTROS MATERIALES Y SUMINISTROS"/>
    <s v="HILOCK"/>
    <n v="31161500"/>
    <s v="MÍNIMA CUANTÍA"/>
    <n v="7"/>
    <n v="5"/>
    <n v="1"/>
    <n v="431841"/>
    <s v="UNIDAD"/>
    <s v="NO SOLICITADAS"/>
  </r>
  <r>
    <x v="5"/>
    <s v="204-4-23"/>
    <n v="10"/>
    <s v="OTROS MATERIALES Y SUMINISTROS"/>
    <s v="SCRAPER"/>
    <n v="31161500"/>
    <s v="MÍNIMA CUANTÍA"/>
    <n v="7"/>
    <n v="5"/>
    <n v="1"/>
    <n v="600000"/>
    <s v="UNIDAD"/>
    <s v="NO SOLICITADAS"/>
  </r>
  <r>
    <x v="5"/>
    <s v="204-4-23"/>
    <n v="10"/>
    <s v="OTROS MATERIALES Y SUMINISTROS"/>
    <s v="IMPREVISTOS POR SOBRANTES GRUTE"/>
    <n v="25171901"/>
    <s v="MÍNIMA CUANTÍA"/>
    <n v="1"/>
    <n v="6"/>
    <n v="1"/>
    <n v="3400"/>
    <s v="GLOBAL"/>
    <s v=""/>
  </r>
  <r>
    <x v="5"/>
    <s v="204-4-23"/>
    <n v="10"/>
    <s v="OTROS MATERIALES Y SUMINISTROS"/>
    <s v="BANDERAS"/>
    <n v="55121700"/>
    <s v="MÍNIMA CUANTÍA"/>
    <n v="10"/>
    <n v="2"/>
    <n v="12"/>
    <n v="21000000"/>
    <s v="UNIDAD"/>
    <s v="NO SOLICITADAS"/>
  </r>
  <r>
    <x v="5"/>
    <s v="204-4-23"/>
    <n v="10"/>
    <s v="OTROS MATERIALES Y SUMINISTROS"/>
    <s v="HITO"/>
    <n v="46161500"/>
    <s v="MÍNIMA CUANTÍA"/>
    <n v="9"/>
    <n v="3"/>
    <n v="20"/>
    <n v="540000"/>
    <s v="UNIDAD"/>
    <s v="NO SOLICITADAS"/>
  </r>
  <r>
    <x v="5"/>
    <s v="204-4-23"/>
    <n v="10"/>
    <s v="OTROS MATERIALES Y SUMINISTROS"/>
    <s v="CADENA PLASTICA POR 10 METROS C/U"/>
    <n v="31151600"/>
    <s v="MÍNIMA CUANTÍA"/>
    <n v="9"/>
    <n v="3"/>
    <n v="20"/>
    <n v="800000"/>
    <s v="METRO"/>
    <s v="NO SOLICITADAS"/>
  </r>
  <r>
    <x v="5"/>
    <s v="204-4-23"/>
    <n v="10"/>
    <s v="OTROS MATERIALES Y SUMINISTROS"/>
    <s v="BASTON LUMINOSO"/>
    <n v="39111600"/>
    <s v="MÍNIMA CUANTÍA"/>
    <n v="9"/>
    <n v="3"/>
    <n v="24"/>
    <n v="864000"/>
    <s v="UNIDAD"/>
    <s v="NO SOLICITADAS"/>
  </r>
  <r>
    <x v="5"/>
    <s v="204-4-23"/>
    <n v="10"/>
    <s v="OTROS MATERIALES Y SUMINISTROS"/>
    <s v="CONO DE TRAFICO DE 70 CM"/>
    <n v="46161500"/>
    <s v="MÍNIMA CUANTÍA"/>
    <n v="9"/>
    <n v="3"/>
    <n v="55"/>
    <n v="1760000"/>
    <s v="UNIDAD"/>
    <s v="NO SOLICITADAS"/>
  </r>
  <r>
    <x v="5"/>
    <s v="204-4-23"/>
    <n v="10"/>
    <s v="OTROS MATERIALES Y SUMINISTROS"/>
    <s v="CONO DE TRAFICO DE 30 CM"/>
    <n v="46161500"/>
    <s v="MÍNIMA CUANTÍA"/>
    <n v="9"/>
    <n v="3"/>
    <n v="60"/>
    <n v="450000"/>
    <s v="UNIDAD"/>
    <s v="NO SOLICITADAS"/>
  </r>
  <r>
    <x v="5"/>
    <s v="204-5-1"/>
    <n v="16"/>
    <s v="MANTENIMIENTO DE BIENES INMUEBLES"/>
    <s v="MANTENIMIENTO INSTALACIONES"/>
    <n v="72102900"/>
    <s v="SELECCIÓN ABREVIADA MENOR CUANTÍA"/>
    <n v="3"/>
    <n v="9"/>
    <n v="1"/>
    <n v="47555005"/>
    <s v="GLOBAL"/>
    <s v="NO SOLICITADAS"/>
  </r>
  <r>
    <x v="5"/>
    <s v="204-5-1"/>
    <n v="10"/>
    <s v="MANTENIMIENTO DE BIENES INMUEBLES"/>
    <s v="MANTENIMIENTO MAYOR SISTEMA COMBUSTIBLES AVIACIÓN UNIDADES AÉREAS (CATAM)"/>
    <n v="72154100"/>
    <s v="SELECCIÓN ABREVIADA MENOR CUANTÍA"/>
    <n v="1"/>
    <n v="1"/>
    <n v="1"/>
    <n v="9100000"/>
    <s v="GLOBAL"/>
    <s v="SI APROBADAS"/>
  </r>
  <r>
    <x v="5"/>
    <s v="204-5-1"/>
    <n v="10"/>
    <s v="MANTENIMIENTO DE BIENES INMUEBLES"/>
    <s v="MANTENIMIENTO DE TANQUES DE COMBUSTIBLE"/>
    <n v="72121507"/>
    <s v="MÍNIMA CUANTÍA"/>
    <n v="2"/>
    <n v="10"/>
    <n v="1"/>
    <n v="16000000"/>
    <s v="GLOBAL"/>
    <s v="NO SOLICITADAS"/>
  </r>
  <r>
    <x v="5"/>
    <s v="204-5-1"/>
    <n v="10"/>
    <s v="MANTENIMIENTO DE BIENES INMUEBLES"/>
    <s v="MANTENIMIENTO INSTALACIONES"/>
    <n v="72102900"/>
    <s v="SELECCIÓN ABREVIADA MENOR CUANTÍA"/>
    <n v="3"/>
    <n v="9"/>
    <n v="1"/>
    <n v="60000000"/>
    <s v="GLOBAL"/>
    <s v="NO SOLICITADAS"/>
  </r>
  <r>
    <x v="5"/>
    <s v="204-5-1"/>
    <n v="16"/>
    <s v="MANTENIMIENTO DE BIENES INMUEBLES"/>
    <s v="ADECUACION INGRESO OFICINA COMANDO UNIDAD"/>
    <n v="72102900"/>
    <s v="MÍNIMA CUANTÍA"/>
    <n v="8"/>
    <n v="3"/>
    <n v="1"/>
    <n v="2216677"/>
    <s v="GLOBAL"/>
    <s v="NO SOLICITADAS"/>
  </r>
  <r>
    <x v="5"/>
    <s v="204-5-1"/>
    <n v="10"/>
    <s v="MANTENIMIENTO DE BIENES INMUEBLES"/>
    <s v="MANTENIMIENTO INSTALACIONES CERRO"/>
    <n v="72102900"/>
    <s v="SELECCIÓN ABREVIADA MENOR CUANTÍA"/>
    <n v="4"/>
    <n v="6"/>
    <n v="1"/>
    <n v="10000000"/>
    <s v="GLOBAL"/>
    <s v="NO SOLICITADAS"/>
  </r>
  <r>
    <x v="5"/>
    <s v="204-5-1"/>
    <n v="16"/>
    <s v="MANTENIMIENTO DE BIENES INMUEBLES"/>
    <s v="IMPREVISTOS POR SOBRANTES"/>
    <n v="72102900"/>
    <s v="MÍNIMA CUANTÍA"/>
    <n v="1"/>
    <n v="6"/>
    <n v="1"/>
    <n v="15323"/>
    <s v="GLOBAL"/>
    <s v=""/>
  </r>
  <r>
    <x v="5"/>
    <s v="204-5-1"/>
    <n v="10"/>
    <s v="MANTENIMIENTO DE BIENES INMUEBLES"/>
    <s v="FUMIGACION"/>
    <n v="72102100"/>
    <s v="SELECCIÓN ABREVIADA MENOR CUANTÍA"/>
    <n v="1"/>
    <n v="3"/>
    <n v="1"/>
    <n v="1500000"/>
    <s v="GLOBAL"/>
    <s v="NO SOLICITADAS"/>
  </r>
  <r>
    <x v="5"/>
    <s v="204-5-1"/>
    <n v="10"/>
    <s v="MANTENIMIENTO DE BIENES INMUEBLES"/>
    <s v="FUMIGACION "/>
    <n v="72102100"/>
    <s v="MÍNIMA CUANTÍA"/>
    <n v="1"/>
    <n v="6"/>
    <n v="1"/>
    <n v="1000000"/>
    <s v="GLOBAL"/>
    <s v=""/>
  </r>
  <r>
    <x v="5"/>
    <s v="204-5-1"/>
    <n v="10"/>
    <s v="MANTENIMIENTO DE BIENES INMUEBLES"/>
    <s v="FUMIGACION "/>
    <n v="72102100"/>
    <s v="SELECCIÓN ABREVIADA MENOR CUANTÍA"/>
    <n v="1"/>
    <n v="9"/>
    <n v="1"/>
    <n v="3063860"/>
    <s v="GLOBAL"/>
    <s v="NO SOLICITADAS"/>
  </r>
  <r>
    <x v="5"/>
    <s v="204-5-1"/>
    <n v="10"/>
    <s v="MANTENIMIENTO DE BIENES INMUEBLES"/>
    <s v="MANTENIMIENTO MAYOR SISTEMA COMBUSTIBLES AVIACIÓN UNIDADES AÉREAS (CATAM)"/>
    <n v="72154100"/>
    <s v="SELECCIÓN ABREVIADA MENOR CUANTÍA"/>
    <n v="2"/>
    <n v="6"/>
    <n v="1"/>
    <n v="86006060"/>
    <s v="GLOBAL"/>
    <s v="NO SOLICITADAS"/>
  </r>
  <r>
    <x v="5"/>
    <s v="204-5-1"/>
    <n v="10"/>
    <s v="MANTENIMIENTO DE BIENES INMUEBLES"/>
    <s v="IMPREVISTOS POR SOBRANTES GRUTE"/>
    <n v="46171506"/>
    <s v="MÍNIMA CUANTÍA"/>
    <n v="1"/>
    <n v="6"/>
    <n v="1"/>
    <n v="4893940"/>
    <s v="GLOBAL"/>
    <s v=""/>
  </r>
  <r>
    <x v="5"/>
    <s v="204-5-1"/>
    <n v="10"/>
    <s v="MANTENIMIENTO DE BIENES INMUEBLES"/>
    <s v="MANTENIMIENTO CANCHA DE TENIS Y FUTBOL 5"/>
    <n v="72102900"/>
    <s v="MÍNIMA CUANTÍA"/>
    <n v="7"/>
    <n v="5"/>
    <n v="1"/>
    <n v="30198000"/>
    <s v="GLOBAL"/>
    <s v="NO SOLICITADAS"/>
  </r>
  <r>
    <x v="5"/>
    <s v="204-5-1"/>
    <n v="10"/>
    <s v="MANTENIMIENTO DE BIENES INMUEBLES"/>
    <s v="FUMIGACIÓN AMARRE  VF 2019"/>
    <n v="72102100"/>
    <s v="SELECCIÓN ABREVIADA MENOR CUANTÍA"/>
    <n v="6"/>
    <n v="1"/>
    <n v="1"/>
    <n v="500000"/>
    <s v="GLOBAL"/>
    <s v="NO SOLICITADAS"/>
  </r>
  <r>
    <x v="5"/>
    <s v="204-5-1"/>
    <n v="10"/>
    <s v="MANTENIMIENTO DE BIENES INMUEBLES"/>
    <s v="ADECUACION Y PUESTA EN MARCHA DE TRANSFERENCIA DE AGUA"/>
    <n v="72102900"/>
    <s v="MÍNIMA CUANTÍA"/>
    <n v="9"/>
    <n v="3"/>
    <n v="1"/>
    <n v="22000000"/>
    <s v="GLOBAL"/>
    <s v="NO SOLICITADAS"/>
  </r>
  <r>
    <x v="5"/>
    <s v="204-5-2"/>
    <n v="16"/>
    <s v="MANTENIMIENTO DE BIENES MUEBLES, EQUIPOS Y ENSERES"/>
    <s v="MANTENIMIENTO ASTAS"/>
    <n v="72154000"/>
    <s v="MÍNIMA CUANTÍA"/>
    <n v="6"/>
    <n v="3"/>
    <n v="1"/>
    <n v="7580000"/>
    <s v="GLOBAL"/>
    <s v="NO SOLICITADAS"/>
  </r>
  <r>
    <x v="5"/>
    <s v="204-5-2"/>
    <n v="10"/>
    <s v="MANTENIMIENTO DE BIENES MUEBLES, EQUIPOS Y ENSERES"/>
    <s v="MANTTO EQUIPO ETAA BANCOS    VF 2018"/>
    <n v="25191500"/>
    <s v="SELECCIÓN ABREVIADA SUBASTA INVERSA"/>
    <n v="2"/>
    <n v="6"/>
    <n v="1"/>
    <n v="4811520.21"/>
    <s v="GLOBAL"/>
    <s v="SI APROBADAS"/>
  </r>
  <r>
    <x v="5"/>
    <s v="204-5-2"/>
    <n v="10"/>
    <s v="MANTENIMIENTO DE BIENES MUEBLES, EQUIPOS Y ENSERES"/>
    <s v="MANTTO EQUIPO ETAA BARRAS DE ARRASTRE    VF 2018"/>
    <n v="25191514"/>
    <s v="SELECCIÓN ABREVIADA SUBASTA INVERSA"/>
    <n v="2"/>
    <n v="6"/>
    <n v="1"/>
    <n v="4811521"/>
    <s v="GLOBAL"/>
    <s v="SI APROBADAS"/>
  </r>
  <r>
    <x v="5"/>
    <s v="204-5-2"/>
    <n v="10"/>
    <s v="MANTENIMIENTO DE BIENES MUEBLES, EQUIPOS Y ENSERES"/>
    <s v="MANTTO EQUIPO ETAA BARREDORAS    VF 2018"/>
    <n v="72154501"/>
    <s v="SELECCIÓN ABREVIADA SUBASTA INVERSA"/>
    <n v="2"/>
    <n v="6"/>
    <n v="1"/>
    <n v="4811521"/>
    <s v="GLOBAL"/>
    <s v="SI APROBADAS"/>
  </r>
  <r>
    <x v="5"/>
    <s v="204-5-2"/>
    <n v="10"/>
    <s v="MANTENIMIENTO DE BIENES MUEBLES, EQUIPOS Y ENSERES"/>
    <s v="MANTTO EQUIPO ETAA CARGADORES    VF 2018"/>
    <n v="72154501"/>
    <s v="SELECCIÓN ABREVIADA SUBASTA INVERSA"/>
    <n v="2"/>
    <n v="6"/>
    <n v="1"/>
    <n v="4811521"/>
    <s v="GLOBAL"/>
    <s v="SI APROBADAS"/>
  </r>
  <r>
    <x v="5"/>
    <s v="204-5-2"/>
    <n v="10"/>
    <s v="MANTENIMIENTO DE BIENES MUEBLES, EQUIPOS Y ENSERES"/>
    <s v="MANTTO EQUIPO ETAA CARROS ESCALERA    VF 2018"/>
    <n v="72154501"/>
    <s v="SELECCIÓN ABREVIADA SUBASTA INVERSA"/>
    <n v="2"/>
    <n v="6"/>
    <n v="1"/>
    <n v="4811521"/>
    <s v="GLOBAL"/>
    <s v="SI APROBADAS"/>
  </r>
  <r>
    <x v="5"/>
    <s v="204-5-2"/>
    <n v="10"/>
    <s v="MANTENIMIENTO DE BIENES MUEBLES, EQUIPOS Y ENSERES"/>
    <s v="MANTTO EQUIPO ETAA GATOS    VF 2018"/>
    <n v="24101612"/>
    <s v="SELECCIÓN ABREVIADA SUBASTA INVERSA"/>
    <n v="2"/>
    <n v="6"/>
    <n v="1"/>
    <n v="4811521"/>
    <s v="GLOBAL"/>
    <s v="SI APROBADAS"/>
  </r>
  <r>
    <x v="5"/>
    <s v="204-5-2"/>
    <n v="10"/>
    <s v="MANTENIMIENTO DE BIENES MUEBLES, EQUIPOS Y ENSERES"/>
    <s v="MANTTO EQUIPO ETAA GRUAS    VF 2018"/>
    <n v="72154502"/>
    <s v="SELECCIÓN ABREVIADA SUBASTA INVERSA"/>
    <n v="2"/>
    <n v="6"/>
    <n v="1"/>
    <n v="2871464"/>
    <s v="GLOBAL"/>
    <s v="SI APROBADAS"/>
  </r>
  <r>
    <x v="5"/>
    <s v="204-5-2"/>
    <n v="10"/>
    <s v="MANTENIMIENTO DE BIENES MUEBLES, EQUIPOS Y ENSERES"/>
    <s v="MANTTO EQUIPO ETAA HIDROLAVADORAS    VF 2018"/>
    <n v="25191511"/>
    <s v="SELECCIÓN ABREVIADA SUBASTA INVERSA"/>
    <n v="2"/>
    <n v="6"/>
    <n v="1"/>
    <n v="4811521"/>
    <s v="GLOBAL"/>
    <s v="SI APROBADAS"/>
  </r>
  <r>
    <x v="5"/>
    <s v="204-5-2"/>
    <n v="10"/>
    <s v="MANTENIMIENTO DE BIENES MUEBLES, EQUIPOS Y ENSERES"/>
    <s v="MANTENIMIENTO DE MOTOBOMBAS ELECTROBOMBAS Y COMPRESOR"/>
    <n v="72154100"/>
    <s v="MÍNIMA CUANTÍA"/>
    <n v="2"/>
    <n v="10"/>
    <n v="1"/>
    <n v="10000000"/>
    <s v="GLOBAL"/>
    <s v="NO SOLICITADAS"/>
  </r>
  <r>
    <x v="5"/>
    <s v="204-5-2"/>
    <n v="10"/>
    <s v="MANTENIMIENTO DE BIENES MUEBLES, EQUIPOS Y ENSERES"/>
    <s v="MANTENIMIENTO EXTINTORES"/>
    <n v="72153300"/>
    <s v="MÍNIMA CUANTÍA"/>
    <n v="2"/>
    <n v="10"/>
    <n v="1"/>
    <n v="5179000"/>
    <s v="GLOBAL"/>
    <s v="NO SOLICITADAS"/>
  </r>
  <r>
    <x v="5"/>
    <s v="204-5-2"/>
    <n v="10"/>
    <s v="MANTENIMIENTO DE BIENES MUEBLES, EQUIPOS Y ENSERES"/>
    <s v="MANTENIMIENTO PARARRAYOS"/>
    <n v="72151500"/>
    <s v="MÍNIMA CUANTÍA"/>
    <n v="3"/>
    <n v="8"/>
    <n v="1"/>
    <n v="2250000"/>
    <s v="GLOBAL"/>
    <s v="NO SOLICITADAS"/>
  </r>
  <r>
    <x v="5"/>
    <s v="204-5-2"/>
    <n v="10"/>
    <s v="MANTENIMIENTO DE BIENES MUEBLES, EQUIPOS Y ENSERES"/>
    <s v="MANTENIMIENTO DE LAVADORAS Y SECADORAS"/>
    <n v="72151000"/>
    <s v="MÍNIMA CUANTÍA"/>
    <n v="2"/>
    <n v="10"/>
    <n v="1"/>
    <n v="1200000"/>
    <s v="GLOBAL"/>
    <s v=""/>
  </r>
  <r>
    <x v="5"/>
    <s v="204-5-2"/>
    <n v="10"/>
    <s v="MANTENIMIENTO DE BIENES MUEBLES, EQUIPOS Y ENSERES"/>
    <s v="MANTENIMIENTO DE LAVADORAS Y SECADORAS"/>
    <n v="72151000"/>
    <s v="MÍNIMA CUANTÍA"/>
    <n v="2"/>
    <n v="10"/>
    <n v="1"/>
    <n v="10000000"/>
    <s v="GLOBAL"/>
    <s v="NO SOLICITADAS"/>
  </r>
  <r>
    <x v="5"/>
    <s v="204-5-2"/>
    <n v="10"/>
    <s v="MANTENIMIENTO DE BIENES MUEBLES, EQUIPOS Y ENSERES"/>
    <s v="MANTENIMIENTO PREVENTIVO Y CORRECTIVO PARA LOS EQUIPOS A GAS Y ELECTRODOMÉSTICOS DE USO INDUSTRIAL Y DOMESTICO DEL COMANDO AÉREO DE TRANSPORTE MILITAR."/>
    <n v="73152100"/>
    <s v="MÍNIMA CUANTÍA"/>
    <n v="1"/>
    <n v="11"/>
    <n v="1"/>
    <n v="35000000"/>
    <s v="GLOBAL"/>
    <s v="NO SOLICITADAS"/>
  </r>
  <r>
    <x v="5"/>
    <s v="204-5-2"/>
    <n v="10"/>
    <s v="MANTENIMIENTO DE BIENES MUEBLES, EQUIPOS Y ENSERES"/>
    <s v="MANTENIMIENTO CASCOS KEVLAR "/>
    <n v="72102900"/>
    <s v="MÍNIMA CUANTÍA"/>
    <n v="3"/>
    <n v="4"/>
    <n v="1"/>
    <n v="7735000"/>
    <s v="GLOBAL"/>
    <s v="NO SOLICITADAS"/>
  </r>
  <r>
    <x v="5"/>
    <s v="204-5-2"/>
    <n v="10"/>
    <s v="MANTENIMIENTO DE BIENES MUEBLES, EQUIPOS Y ENSERES"/>
    <s v="MANTENIMIENTO INSTRUMENTOS MUSICALES BANDA DE GUERRA (LIRAS, GRANADERA, REDOBLANTE, TAMBORA, BOMBO, PLATILLO, CORNETA, TROMPETA)"/>
    <n v="72154200"/>
    <s v="MÍNIMA CUANTÍA"/>
    <n v="2"/>
    <n v="3"/>
    <n v="1"/>
    <n v="1500000"/>
    <s v="GLOBAL"/>
    <s v="NO SOLICITADAS"/>
  </r>
  <r>
    <x v="5"/>
    <s v="204-5-2"/>
    <n v="10"/>
    <s v="MANTENIMIENTO DE BIENES MUEBLES, EQUIPOS Y ENSERES"/>
    <s v="MANTENIMIENTO INSTRUMENTOS MUSICALES BANDA DE GUERRA (LIRAS, GRANADERA, REDOBLANTE, TAMBORA, BOMBO, PLATILLO, CORNETA, TROMPETA)"/>
    <n v="72154200"/>
    <s v="MÍNIMA CUANTÍA"/>
    <n v="4"/>
    <n v="3"/>
    <n v="1"/>
    <n v="1500000"/>
    <s v="GLOBAL"/>
    <s v="NO SOLICITADAS"/>
  </r>
  <r>
    <x v="5"/>
    <s v="204-5-2"/>
    <n v="10"/>
    <s v="MANTENIMIENTO DE BIENES MUEBLES, EQUIPOS Y ENSERES"/>
    <s v="MANTENIMIENTO PREVENTIVO Y CORRECTIVO EQUIPO ITEMISER"/>
    <n v="73152100"/>
    <s v="MÍNIMA CUANTÍA"/>
    <n v="1"/>
    <n v="8"/>
    <n v="1"/>
    <n v="15160600"/>
    <s v="GLOBAL"/>
    <s v="NO SOLICITADAS"/>
  </r>
  <r>
    <x v="5"/>
    <s v="204-5-2"/>
    <n v="10"/>
    <s v="MANTENIMIENTO DE BIENES MUEBLES, EQUIPOS Y ENSERES"/>
    <s v="MANTENIMIENTO DE BASCULAS Y PORTATILES (GRUTA)"/>
    <n v="73152109"/>
    <s v="MÍNIMA CUANTÍA"/>
    <n v="1"/>
    <n v="11"/>
    <n v="1"/>
    <n v="20496798"/>
    <s v="GLOBAL"/>
    <s v="NO SOLICITADAS"/>
  </r>
  <r>
    <x v="5"/>
    <s v="204-5-2"/>
    <n v="10"/>
    <s v="MANTENIMIENTO DE BIENES MUEBLES, EQUIPOS Y ENSERES"/>
    <s v="MANTTO EQUIPO ETAA BANCOS "/>
    <n v="25191500"/>
    <s v="SELECCIÓN ABREVIADA SUBASTA INVERSA"/>
    <n v="2"/>
    <n v="6"/>
    <n v="1"/>
    <n v="14375000"/>
    <s v="GLOBAL"/>
    <s v="NO SOLICITADAS"/>
  </r>
  <r>
    <x v="5"/>
    <s v="204-5-2"/>
    <n v="10"/>
    <s v="MANTENIMIENTO DE BIENES MUEBLES, EQUIPOS Y ENSERES"/>
    <s v="MANTTO EQUIPO ETAA BARRAS DE ARRASTRE"/>
    <n v="25191514"/>
    <s v="SELECCIÓN ABREVIADA SUBASTA INVERSA"/>
    <n v="2"/>
    <n v="6"/>
    <n v="1"/>
    <n v="14375000"/>
    <s v="GLOBAL"/>
    <s v="NO SOLICITADAS"/>
  </r>
  <r>
    <x v="5"/>
    <s v="204-5-2"/>
    <n v="10"/>
    <s v="MANTENIMIENTO DE BIENES MUEBLES, EQUIPOS Y ENSERES"/>
    <s v="MANTTO EQUIPO ETAA BARREDORAS "/>
    <n v="72154501"/>
    <s v="SELECCIÓN ABREVIADA SUBASTA INVERSA"/>
    <n v="2"/>
    <n v="6"/>
    <n v="1"/>
    <n v="14375000"/>
    <s v="GLOBAL"/>
    <s v="NO SOLICITADAS"/>
  </r>
  <r>
    <x v="5"/>
    <s v="204-5-2"/>
    <n v="10"/>
    <s v="MANTENIMIENTO DE BIENES MUEBLES, EQUIPOS Y ENSERES"/>
    <s v="MANTTO EQUIPO ETAA CARGADORES "/>
    <n v="72154501"/>
    <s v="SELECCIÓN ABREVIADA SUBASTA INVERSA"/>
    <n v="2"/>
    <n v="6"/>
    <n v="1"/>
    <n v="14375000"/>
    <s v="GLOBAL"/>
    <s v="NO SOLICITADAS"/>
  </r>
  <r>
    <x v="5"/>
    <s v="204-5-2"/>
    <n v="10"/>
    <s v="MANTENIMIENTO DE BIENES MUEBLES, EQUIPOS Y ENSERES"/>
    <s v="MANTTO EQUIPO ETAA CARROS ESCALERA "/>
    <n v="72154501"/>
    <s v="SELECCIÓN ABREVIADA SUBASTA INVERSA"/>
    <n v="2"/>
    <n v="6"/>
    <n v="1"/>
    <n v="14375000"/>
    <s v="GLOBAL"/>
    <s v="NO SOLICITADAS"/>
  </r>
  <r>
    <x v="5"/>
    <s v="204-5-2"/>
    <n v="10"/>
    <s v="MANTENIMIENTO DE BIENES MUEBLES, EQUIPOS Y ENSERES"/>
    <s v="MANTTO EQUIPO ETAA GATOS "/>
    <n v="24101612"/>
    <s v="SELECCIÓN ABREVIADA SUBASTA INVERSA"/>
    <n v="2"/>
    <n v="6"/>
    <n v="1"/>
    <n v="14375000"/>
    <s v="GLOBAL"/>
    <s v="NO SOLICITADAS"/>
  </r>
  <r>
    <x v="5"/>
    <s v="204-5-2"/>
    <n v="10"/>
    <s v="MANTENIMIENTO DE BIENES MUEBLES, EQUIPOS Y ENSERES"/>
    <s v="MANTTO EQUIPO ETAA GRUAS "/>
    <n v="72154502"/>
    <s v="SELECCIÓN ABREVIADA SUBASTA INVERSA"/>
    <n v="2"/>
    <n v="6"/>
    <n v="1"/>
    <n v="14375000"/>
    <s v="GLOBAL"/>
    <s v="NO SOLICITADAS"/>
  </r>
  <r>
    <x v="5"/>
    <s v="204-5-2"/>
    <n v="10"/>
    <s v="MANTENIMIENTO DE BIENES MUEBLES, EQUIPOS Y ENSERES"/>
    <s v="MANTTO EQUIPO ETAA HIDROLAVADORAS "/>
    <n v="25191511"/>
    <s v="SELECCIÓN ABREVIADA SUBASTA INVERSA"/>
    <n v="2"/>
    <n v="6"/>
    <n v="1"/>
    <n v="15882832.789999999"/>
    <s v="GLOBAL"/>
    <s v="NO SOLICITADAS"/>
  </r>
  <r>
    <x v="5"/>
    <s v="204-5-2"/>
    <n v="10"/>
    <s v="MANTENIMIENTO DE BIENES MUEBLES, EQUIPOS Y ENSERES"/>
    <s v="MANTENIMIENTO CARROS DE OXIGENO (NO MOTORIZADO)"/>
    <n v="73152101"/>
    <s v="MÍNIMA CUANTÍA"/>
    <n v="2"/>
    <n v="6"/>
    <n v="1"/>
    <n v="20825000"/>
    <s v="GLOBAL"/>
    <s v="NO SOLICITADAS"/>
  </r>
  <r>
    <x v="5"/>
    <s v="204-5-2"/>
    <n v="10"/>
    <s v="MANTENIMIENTO DE BIENES MUEBLES, EQUIPOS Y ENSERES"/>
    <s v="MANTENIMIENTO, LAVADO Y DESINFECCIÓN DE TANQUES "/>
    <n v="72154055"/>
    <s v="MÍNIMA CUANTÍA"/>
    <n v="3"/>
    <n v="11"/>
    <n v="1"/>
    <n v="5100340"/>
    <s v="GLOBAL"/>
    <s v="NO SOLICITADAS"/>
  </r>
  <r>
    <x v="5"/>
    <s v="204-5-2"/>
    <n v="10"/>
    <s v="MANTENIMIENTO DE BIENES MUEBLES, EQUIPOS Y ENSERES"/>
    <s v="MANTENIMIENTO ASTAS"/>
    <n v="72154000"/>
    <s v="MÍNIMA CUANTÍA"/>
    <n v="6"/>
    <n v="3"/>
    <n v="1"/>
    <n v="14420000"/>
    <s v="GLOBAL"/>
    <s v="NO SOLICITADAS"/>
  </r>
  <r>
    <x v="5"/>
    <s v="204-5-2"/>
    <n v="10"/>
    <s v="MANTENIMIENTO DE BIENES MUEBLES, EQUIPOS Y ENSERES"/>
    <s v="IMPREVISTOS POR SOBRANTES"/>
    <n v="73152109"/>
    <s v="SELECCIÓN ABREVIADA SUBASTA INVERSA"/>
    <n v="2"/>
    <n v="6"/>
    <n v="1"/>
    <n v="24200"/>
    <s v="GLOBAL"/>
    <s v="SI APROBADAS"/>
  </r>
  <r>
    <x v="5"/>
    <s v="204-5-2"/>
    <n v="10"/>
    <s v="MANTENIMIENTO DE BIENES MUEBLES, EQUIPOS Y ENSERES"/>
    <s v="IMPREVISTOS POR SOBRANTES GRUTE"/>
    <n v="72154502"/>
    <s v="MÍNIMA CUANTÍA"/>
    <n v="1"/>
    <n v="6"/>
    <n v="1"/>
    <n v="4215000"/>
    <s v="GLOBAL"/>
    <s v=""/>
  </r>
  <r>
    <x v="5"/>
    <s v="204-5-2"/>
    <n v="10"/>
    <s v="MANTENIMIENTO DE BIENES MUEBLES, EQUIPOS Y ENSERES"/>
    <s v="MANTTO EQUIPO DEL EQUIPO ETAA ASIGNADO A LA UNIDAD (EQUIPO NO MOTORIZADO ) AMARRE"/>
    <n v="78181500"/>
    <s v="SELECCIÓN ABREVIADA SUBASTA INVERSA"/>
    <n v="2"/>
    <n v="6"/>
    <n v="1"/>
    <n v="1000000"/>
    <s v="GLOBAL"/>
    <s v="NO SOLICITADAS"/>
  </r>
  <r>
    <x v="5"/>
    <s v="204-5-6"/>
    <n v="10"/>
    <s v="MANTENIMIENTO EQUIPO DE NAVEGACION Y TRANSPORTE"/>
    <s v="MANTENIMIENTO  PARQUE AUTOMOTOR VF 2018"/>
    <n v="78181500"/>
    <s v="MÍNIMA CUANTÍA"/>
    <n v="1"/>
    <n v="3"/>
    <n v="1"/>
    <n v="15585330"/>
    <s v="GLOBAL"/>
    <s v="SI APROBADAS"/>
  </r>
  <r>
    <x v="5"/>
    <s v="204-5-6"/>
    <n v="10"/>
    <s v="MANTENIMIENTO EQUIPO DE NAVEGACION Y TRANSPORTE"/>
    <s v="MANTENIMENTO PREVENTIVO CONTROL  CORROSIÓN, CONSERVACIÓN, PRESENTACIÓN Y SALUBRIDAD AERONAVES     VF 2018"/>
    <n v="78181800"/>
    <s v="MÍNIMA CUANTÍA"/>
    <n v="2"/>
    <n v="6"/>
    <n v="1"/>
    <n v="24981524.34"/>
    <s v="GLOBAL"/>
    <s v="NO SOLICITADAS"/>
  </r>
  <r>
    <x v="5"/>
    <s v="204-5-6"/>
    <n v="10"/>
    <s v="MANTENIMIENTO EQUIPO DE NAVEGACION Y TRANSPORTE"/>
    <s v="SERVICIOS DE MANTENIMIENTO  PROGRAMADO E IMPREVISTO PARA EL EQUIPO F-28    VF 2018"/>
    <n v="78181800"/>
    <s v="SELECCIÓN ABREVIADA SUBASTA INVERSA"/>
    <n v="2"/>
    <n v="6"/>
    <n v="1"/>
    <n v="65000000"/>
    <s v="GLOBAL"/>
    <s v="SI APROBADAS"/>
  </r>
  <r>
    <x v="5"/>
    <s v="204-5-6"/>
    <n v="10"/>
    <s v="MANTENIMIENTO EQUIPO DE NAVEGACION Y TRANSPORTE"/>
    <s v="MANTENIMIENTO  MINI TRACTORES"/>
    <n v="78181500"/>
    <s v="MÍNIMA CUANTÍA"/>
    <n v="3"/>
    <n v="1"/>
    <n v="1"/>
    <n v="7895650"/>
    <s v="GLOBAL"/>
    <s v="NO SOLICITADAS"/>
  </r>
  <r>
    <x v="5"/>
    <s v="204-5-6"/>
    <n v="10"/>
    <s v="MANTENIMIENTO EQUIPO DE NAVEGACION Y TRANSPORTE"/>
    <s v="MANTENIMIENTO  PARQUE AUTOMOTOR"/>
    <n v="78181500"/>
    <s v="MÍNIMA CUANTÍA"/>
    <n v="2"/>
    <n v="10"/>
    <n v="1"/>
    <n v="68850070"/>
    <s v="GLOBAL"/>
    <s v="NO SOLICITADAS"/>
  </r>
  <r>
    <x v="5"/>
    <s v="204-5-6"/>
    <n v="10"/>
    <s v="MANTENIMIENTO EQUIPO DE NAVEGACION Y TRANSPORTE"/>
    <s v="MANTTO EQUIPO ETAA MONTACARGAS"/>
    <n v="72154501"/>
    <s v="SELECCIÓN ABREVIADA SUBASTA INVERSA"/>
    <n v="2"/>
    <n v="6"/>
    <n v="1"/>
    <n v="20000000"/>
    <s v="GLOBAL"/>
    <s v="NO SOLICITADAS"/>
  </r>
  <r>
    <x v="5"/>
    <s v="204-5-6"/>
    <n v="10"/>
    <s v="MANTENIMIENTO EQUIPO DE NAVEGACION Y TRANSPORTE"/>
    <s v="MANTTO EQUIPO ETAA MONTACARGAS"/>
    <n v="72154501"/>
    <s v="SELECCIÓN ABREVIADA SUBASTA INVERSA"/>
    <n v="2"/>
    <n v="6"/>
    <n v="1"/>
    <n v="30000000"/>
    <s v="GLOBAL"/>
    <s v="NO SOLICITADAS"/>
  </r>
  <r>
    <x v="5"/>
    <s v="204-5-6"/>
    <n v="10"/>
    <s v="MANTENIMIENTO EQUIPO DE NAVEGACION Y TRANSPORTE"/>
    <s v="MANTTO EQUIPO ETAA REMOLCADORES"/>
    <n v="72154501"/>
    <s v="SELECCIÓN ABREVIADA SUBASTA INVERSA"/>
    <n v="2"/>
    <n v="6"/>
    <n v="1"/>
    <n v="20000000"/>
    <s v="GLOBAL"/>
    <s v="NO SOLICITADAS"/>
  </r>
  <r>
    <x v="5"/>
    <s v="204-5-6"/>
    <n v="10"/>
    <s v="MANTENIMIENTO EQUIPO DE NAVEGACION Y TRANSPORTE"/>
    <s v="MANTTO EQUIPO ETAA VEHICULOS UTILITARIOS"/>
    <n v="72154501"/>
    <s v="SELECCIÓN ABREVIADA SUBASTA INVERSA"/>
    <n v="2"/>
    <n v="6"/>
    <n v="1"/>
    <n v="22000000"/>
    <s v="GLOBAL"/>
    <s v="NO SOLICITADAS"/>
  </r>
  <r>
    <x v="5"/>
    <s v="204-5-6"/>
    <n v="10"/>
    <s v="MANTENIMIENTO EQUIPO DE NAVEGACION Y TRANSPORTE"/>
    <s v="MANTTO ETAA TRACTORES"/>
    <n v="72154501"/>
    <s v="SELECCIÓN ABREVIADA SUBASTA INVERSA"/>
    <n v="2"/>
    <n v="6"/>
    <n v="1"/>
    <n v="38000000"/>
    <s v="GLOBAL"/>
    <s v="NO SOLICITADAS"/>
  </r>
  <r>
    <x v="5"/>
    <s v="204-5-6"/>
    <n v="10"/>
    <s v="MANTENIMIENTO EQUIPO DE NAVEGACION Y TRANSPORTE"/>
    <s v="MANTENIMENTO PREVENTIVO CONTROL  CORROSIÓN, CONSERVACIÓN, PRESENTACIÓN Y SALUBRIDAD AERONAVES "/>
    <n v="78181800"/>
    <s v="MÍNIMA CUANTÍA"/>
    <n v="2"/>
    <n v="6"/>
    <n v="1"/>
    <n v="41495007.370000005"/>
    <s v="GLOBAL"/>
    <s v="NO SOLICITADAS"/>
  </r>
  <r>
    <x v="5"/>
    <s v="204-5-6"/>
    <n v="10"/>
    <s v="MANTENIMIENTO EQUIPO DE NAVEGACION Y TRANSPORTE"/>
    <s v="MANTENIMENTO PREVENTIVO CONTROL  CORROSIÓN, CONSERVACIÓN, PRESENTACIÓN Y SALUBRIDAD AERONAVES "/>
    <n v="78181800"/>
    <s v="SELECCIÓN ABREVIADA SUBASTA INVERSA"/>
    <n v="2"/>
    <n v="6"/>
    <n v="1"/>
    <n v="85000000"/>
    <s v="GLOBAL"/>
    <s v="NO SOLICITADAS"/>
  </r>
  <r>
    <x v="5"/>
    <s v="204-5-6"/>
    <n v="10"/>
    <s v="MANTENIMIENTO EQUIPO DE NAVEGACION Y TRANSPORTE"/>
    <s v="SERVICIOS DE MANTENIMIENTO  PROGRAMADO E IMPREVISTO PARA EL EQUIPO F-28    "/>
    <n v="78181800"/>
    <s v="SELECCIÓN ABREVIADA SUBASTA INVERSA"/>
    <n v="2"/>
    <n v="6"/>
    <n v="1"/>
    <n v="205000000"/>
    <s v="GLOBAL"/>
    <s v="NO SOLICITADAS"/>
  </r>
  <r>
    <x v="5"/>
    <s v="204-5-6"/>
    <n v="10"/>
    <s v="MANTENIMIENTO EQUIPO DE NAVEGACION Y TRANSPORTE"/>
    <s v="SERVICIO DE MANTENIMIENTO DE LAS BOTELLAS DE OXÍGENO, NITRÓGENO, GAS CARBÓNICO Y EXTINTORAS DE FUEGO DE LAS AERONAVES"/>
    <n v="72101500"/>
    <s v="MÍNIMA CUANTÍA"/>
    <n v="2"/>
    <n v="6"/>
    <n v="1"/>
    <n v="50000000"/>
    <s v="GLOBAL"/>
    <s v="NO SOLICITADAS"/>
  </r>
  <r>
    <x v="5"/>
    <s v="204-5-6"/>
    <n v="10"/>
    <s v="MANTENIMIENTO EQUIPO DE NAVEGACION Y TRANSPORTE"/>
    <s v="IMPREVISTOS POR SOBRANTES GRUTE"/>
    <n v="78181800"/>
    <s v="MÍNIMA CUANTÍA"/>
    <n v="1"/>
    <n v="6"/>
    <n v="1"/>
    <n v="21876000"/>
    <s v="GLOBAL"/>
    <s v=""/>
  </r>
  <r>
    <x v="5"/>
    <s v="204-5-6"/>
    <n v="10"/>
    <s v="MANTENIMIENTO EQUIPO DE NAVEGACION Y TRANSPORTE"/>
    <s v="IMPREVISTOS POR SOBRANTES GRUTE"/>
    <n v="78181800"/>
    <s v="MÍNIMA CUANTÍA"/>
    <n v="1"/>
    <n v="6"/>
    <n v="1"/>
    <n v="23776.29"/>
    <s v="GLOBAL"/>
    <s v=""/>
  </r>
  <r>
    <x v="5"/>
    <s v="204-5-6"/>
    <n v="10"/>
    <s v="MANTENIMIENTO EQUIPO DE NAVEGACION Y TRANSPORTE"/>
    <s v="IMPREVISTOS POR SOBRANTES"/>
    <n v="78181500"/>
    <s v="MÍNIMA CUANTÍA"/>
    <n v="1"/>
    <n v="6"/>
    <n v="1"/>
    <n v="104350"/>
    <s v="GLOBAL"/>
    <s v=""/>
  </r>
  <r>
    <x v="5"/>
    <s v="204-5-6"/>
    <n v="10"/>
    <s v="MANTENIMIENTO EQUIPO DE NAVEGACION Y TRANSPORTE"/>
    <s v="MANTENIMENTO PREVENTIVO CONTROL  CORROSIÓN, CONSERVACIÓN, PRESENTACIÓN Y SALUBRIDAD AERONAVES     AMARRE"/>
    <n v="78181800"/>
    <s v="SELECCIÓN ABREVIADA SUBASTA INVERSA"/>
    <n v="2"/>
    <n v="6"/>
    <n v="1"/>
    <n v="1000000"/>
    <s v="GLOBAL"/>
    <s v="NO SOLICITADAS"/>
  </r>
  <r>
    <x v="5"/>
    <s v="204-5-6"/>
    <n v="10"/>
    <s v="MANTENIMIENTO EQUIPO DE NAVEGACION Y TRANSPORTE"/>
    <s v="MANTENIMENTO PREVENTIVO CONTROL  CORROSIÓN, CONSERVACIÓN, PRESENTACIÓN Y SALUBRIDAD AERONAVES  AMARRE"/>
    <n v="78181800"/>
    <s v="MÍNIMA CUANTÍA"/>
    <n v="2"/>
    <n v="6"/>
    <n v="1"/>
    <n v="802714"/>
    <s v="GLOBAL"/>
    <s v="NO SOLICITADAS"/>
  </r>
  <r>
    <x v="5"/>
    <s v="204-5-6"/>
    <n v="10"/>
    <s v="MANTENIMIENTO EQUIPO DE NAVEGACION Y TRANSPORTE"/>
    <s v="MANTENIMIENTO  PARQUE AUTOMOTOR   AMARRE VF 2019"/>
    <n v="78181500"/>
    <s v="MÍNIMA CUANTÍA"/>
    <n v="6"/>
    <n v="1"/>
    <n v="1"/>
    <n v="6500000"/>
    <s v="GLOBAL"/>
    <s v="NO SOLICITADAS"/>
  </r>
  <r>
    <x v="5"/>
    <s v="204-5-6"/>
    <n v="10"/>
    <s v="MANTENIMIENTO EQUIPO DE NAVEGACION Y TRANSPORTE"/>
    <s v="SERVICIOS DE MANTENIMIENTO  PROGRAMADO E IMPREVISTO PARA EL EQUIPO F-28    AMARRE"/>
    <n v="78181800"/>
    <s v="SELECCIÓN ABREVIADA SUBASTA INVERSA"/>
    <n v="2"/>
    <n v="6"/>
    <n v="1"/>
    <n v="1000000"/>
    <s v="GLOBAL"/>
    <s v="NO SOLICITADAS"/>
  </r>
  <r>
    <x v="5"/>
    <s v="204-5-6"/>
    <n v="10"/>
    <s v="MANTENIMIENTO EQUIPO DE NAVEGACION Y TRANSPORTE"/>
    <s v="MANTENIMENTO PREVENTIVO CONTROL  CORROSIÓN, CONSERVACIÓN, PRESENTACIÓN Y SALUBRIDAD AERONAVES "/>
    <n v="78181800"/>
    <s v="SELECCIÓN ABREVIADA SUBASTA INVERSA"/>
    <n v="8"/>
    <n v="4"/>
    <n v="1"/>
    <n v="78117550"/>
    <s v="GLOBAL"/>
    <s v="NO SOLICITADAS"/>
  </r>
  <r>
    <x v="5"/>
    <s v="204-5-6"/>
    <n v="10"/>
    <s v="MANTENIMIENTO EQUIPO DE NAVEGACION Y TRANSPORTE"/>
    <s v="MANTENIMIENTO C-130"/>
    <n v="78181800"/>
    <s v="CONTRATACIÓN DIRECTA"/>
    <n v="9"/>
    <n v="3"/>
    <n v="1"/>
    <n v="320000000"/>
    <s v="GLOBAL"/>
    <s v="NO SOLICITADAS"/>
  </r>
  <r>
    <x v="5"/>
    <s v="204-5-8"/>
    <n v="10"/>
    <s v="SERVICIO DE ASEO"/>
    <s v="SERVICIO DE ASEO VF 2018"/>
    <n v="76111501"/>
    <s v="SELECCIÓN ABREVIADA MENOR CUANTÍA"/>
    <n v="1"/>
    <n v="3"/>
    <n v="1"/>
    <n v="44658147.240000002"/>
    <s v="GLOBAL"/>
    <s v="SI APROBADAS"/>
  </r>
  <r>
    <x v="5"/>
    <s v="204-5-8"/>
    <n v="10"/>
    <s v="SERVICIO DE ASEO"/>
    <s v="MANTENIMIENTO ZONAS VERDES VF 2018"/>
    <n v="70111700"/>
    <s v="MÍNIMA CUANTÍA"/>
    <n v="1"/>
    <n v="3"/>
    <n v="1"/>
    <n v="20706000"/>
    <s v="GLOBAL"/>
    <s v="SI APROBADAS"/>
  </r>
  <r>
    <x v="5"/>
    <s v="204-5-8"/>
    <n v="10"/>
    <s v="SERVICIO DE ASEO"/>
    <s v="SERVICIO DE ASEO ESM VF 2018"/>
    <n v="76111501"/>
    <s v="SELECCIÓN ABREVIADA MENOR CUANTÍA"/>
    <n v="1"/>
    <n v="3"/>
    <n v="1"/>
    <n v="3900077"/>
    <s v="GLOBAL"/>
    <s v="SI APROBADAS"/>
  </r>
  <r>
    <x v="5"/>
    <s v="204-5-8"/>
    <n v="10"/>
    <s v="SERVICIO DE ASEO"/>
    <s v="SERVICIO DE ASEO"/>
    <n v="76111501"/>
    <s v="SELÉCCION ABREVIADA - ACUERDO MARCO"/>
    <n v="2"/>
    <n v="10"/>
    <n v="1"/>
    <n v="116529672.56"/>
    <s v="GLOBAL"/>
    <s v="NO SOLICITADAS"/>
  </r>
  <r>
    <x v="5"/>
    <s v="204-5-8"/>
    <n v="10"/>
    <s v="SERVICIO DE ASEO"/>
    <s v="MANTENIMIENTO ZONAS VERDES"/>
    <n v="70111700"/>
    <s v="MÍNIMA CUANTÍA"/>
    <n v="2"/>
    <n v="10"/>
    <n v="1"/>
    <n v="10000000"/>
    <s v="GLOBAL"/>
    <s v="NO SOLICITADAS"/>
  </r>
  <r>
    <x v="5"/>
    <s v="204-5-8"/>
    <n v="10"/>
    <s v="SERVICIO DE ASEO"/>
    <s v="MANTENIMIENTO ZONAS VERDES"/>
    <n v="70111700"/>
    <s v="MÍNIMA CUANTÍA"/>
    <n v="2"/>
    <n v="10"/>
    <n v="1"/>
    <n v="48968784"/>
    <s v="GLOBAL"/>
    <s v="NO SOLICITADAS"/>
  </r>
  <r>
    <x v="5"/>
    <s v="204-5-8"/>
    <n v="10"/>
    <s v="SERVICIO DE ASEO"/>
    <s v="SERVICIO DE ASEO ESM "/>
    <n v="76111501"/>
    <s v="MÍNIMA CUANTÍA"/>
    <n v="1"/>
    <n v="9"/>
    <n v="1"/>
    <n v="10919376"/>
    <s v="GLOBAL"/>
    <s v="NO SOLICITADAS"/>
  </r>
  <r>
    <x v="5"/>
    <s v="204-5-8"/>
    <n v="10"/>
    <s v="SERVICIO DE ASEO"/>
    <s v="MANTENIMIENTO ZONAS VERDES  AMARRE VF 2019"/>
    <n v="70111700"/>
    <s v="MÍNIMA CUANTÍA"/>
    <n v="6"/>
    <n v="1"/>
    <n v="1"/>
    <n v="9500000"/>
    <s v="GLOBAL"/>
    <s v="NO SOLICITADAS"/>
  </r>
  <r>
    <x v="5"/>
    <s v="204-5-8"/>
    <n v="10"/>
    <s v="SERVICIO DE ASEO"/>
    <s v="SERVICIO DE ASEO AMARRE  VF 2019"/>
    <n v="76111501"/>
    <s v="SELECCIÓN ABREVIADA MENOR CUANTÍA"/>
    <n v="6"/>
    <n v="1"/>
    <n v="1"/>
    <n v="17069913"/>
    <s v="GLOBAL"/>
    <s v="NO SOLICITADAS"/>
  </r>
  <r>
    <x v="5"/>
    <s v="204-5-8"/>
    <n v="10"/>
    <s v="SERVICIO DE ASEO"/>
    <s v="SERVICIO DE ASEO ESM AMARRE VF 2019"/>
    <n v="76111501"/>
    <s v="SELECCIÓN ABREVIADA MENOR CUANTÍA"/>
    <n v="6"/>
    <n v="1"/>
    <n v="1"/>
    <n v="1500000"/>
    <s v="GLOBAL"/>
    <s v="NO SOLICITADAS"/>
  </r>
  <r>
    <x v="5"/>
    <s v="204-5-11"/>
    <n v="10"/>
    <s v="ADMINISTRACION OPERACIÓN Y MANTENIMIENTO DE PLANTAS DE ENERGIA"/>
    <s v="MANTENIMIENTO PLANTAS ELECTRICAS Y SUBESTACIONES"/>
    <n v="72151500"/>
    <s v="MÍNIMA CUANTÍA"/>
    <n v="3"/>
    <n v="9"/>
    <n v="1"/>
    <n v="12880000"/>
    <s v="GLOBAL"/>
    <s v="NO SOLICITADAS"/>
  </r>
  <r>
    <x v="5"/>
    <s v="204-5-11"/>
    <n v="10"/>
    <s v="ADMINISTRACION OPERACIÓN Y MANTENIMIENTO DE PLANTAS DE ENERGIA"/>
    <s v="SERVICIO DE MANTENIMIENTO PREVENTIVO Y CORRECTIVO PLANTAS DE ENERGIA "/>
    <n v="72151514"/>
    <s v="SELECCIÓN ABREVIADA SUBASTA INVERSA"/>
    <n v="2"/>
    <n v="6"/>
    <n v="1"/>
    <n v="65000000"/>
    <s v="GLOBAL"/>
    <s v="NO SOLICITADAS"/>
  </r>
  <r>
    <x v="5"/>
    <s v="204-6-2"/>
    <n v="16"/>
    <s v="CORREO"/>
    <s v="CORREO ESTAFETA"/>
    <n v="78102203"/>
    <s v="PUBLICACIÓN CONTRATACIÓN RÉGIMEN ESPECIAL - RÉGIMEN ESPECIAL"/>
    <n v="1"/>
    <n v="12"/>
    <n v="1"/>
    <n v="1620000"/>
    <s v="GLOBAL"/>
    <s v="NO SOLICITADAS"/>
  </r>
  <r>
    <x v="5"/>
    <s v="204-6-7"/>
    <n v="16"/>
    <s v="TRANSPORTE"/>
    <s v="TRANSPORTE ESTAFETA"/>
    <n v="78111800"/>
    <s v="PUBLICACIÓN CONTRATACIÓN RÉGIMEN ESPECIAL - RÉGIMEN ESPECIAL"/>
    <n v="1"/>
    <n v="12"/>
    <n v="1"/>
    <n v="800000"/>
    <s v="GLOBAL"/>
    <s v="NO SOLICITADAS"/>
  </r>
  <r>
    <x v="5"/>
    <s v="204-6-7"/>
    <n v="10"/>
    <s v="TRANSPORTE"/>
    <s v="RUTAS PERSONAL CATAM Y DEPENDENCIAS ANEXAS VF 2018"/>
    <n v="78111802"/>
    <s v="SELECCIÓN ABREVIADA SUBASTA INVERSA"/>
    <n v="1"/>
    <n v="3"/>
    <n v="1"/>
    <n v="145000000"/>
    <s v="GLOBAL"/>
    <s v="SI APROBADAS"/>
  </r>
  <r>
    <x v="5"/>
    <s v="204-6-7"/>
    <n v="10"/>
    <s v="TRANSPORTE"/>
    <s v="TRANSPORTE DE TRIPULACIONES Y SOLDADOS Y PERSONAL CNRP VF 2018"/>
    <n v="78111802"/>
    <s v="SELECCIÓN ABREVIADA SUBASTA INVERSA"/>
    <n v="1"/>
    <n v="3"/>
    <n v="1"/>
    <n v="67000000"/>
    <s v="GLOBAL"/>
    <s v="SI APROBADAS"/>
  </r>
  <r>
    <x v="5"/>
    <s v="204-6-7"/>
    <n v="10"/>
    <s v="TRANSPORTE"/>
    <s v="RUTAS PERSONAL CATAM Y DEPENDENCIAS ANEXAS"/>
    <n v="78111802"/>
    <s v="SELECCIÓN ABREVIADA SUBASTA INVERSA"/>
    <n v="2"/>
    <n v="8"/>
    <n v="1"/>
    <n v="133700000"/>
    <s v="GLOBAL"/>
    <s v="NO SOLICITADAS"/>
  </r>
  <r>
    <x v="5"/>
    <s v="204-6-7"/>
    <n v="10"/>
    <s v="TRANSPORTE"/>
    <s v="RUTAS PERSONAL CATAM Y DEPENDENCIAS ANEXAS"/>
    <n v="78111802"/>
    <s v="SELECCIÓN ABREVIADA SUBASTA INVERSA"/>
    <n v="2"/>
    <n v="8"/>
    <n v="1"/>
    <n v="500000000"/>
    <s v="GLOBAL"/>
    <s v="NO SOLICITADAS"/>
  </r>
  <r>
    <x v="5"/>
    <s v="204-6-7"/>
    <n v="10"/>
    <s v="TRANSPORTE"/>
    <s v="TRANSPORTE DE TRIPULACIONES CNRP"/>
    <n v="78111802"/>
    <s v="SELECCIÓN ABREVIADA SUBASTA INVERSA"/>
    <n v="6"/>
    <n v="1"/>
    <n v="1"/>
    <n v="1500000"/>
    <s v="GLOBAL"/>
    <s v=""/>
  </r>
  <r>
    <x v="5"/>
    <s v="204-6-7"/>
    <n v="10"/>
    <s v="TRANSPORTE"/>
    <s v="TRANSPORTE DE TRIPULACIONES Y SOLDADOS Y PERSONAL CNRP"/>
    <n v="78111802"/>
    <s v="SELECCIÓN ABREVIADA SUBASTA INVERSA"/>
    <n v="2"/>
    <n v="8"/>
    <n v="1"/>
    <n v="100600000"/>
    <s v="GLOBAL"/>
    <s v="NO SOLICITADAS"/>
  </r>
  <r>
    <x v="5"/>
    <s v="204-6-7"/>
    <n v="10"/>
    <s v="TRANSPORTE"/>
    <s v="RUTAS PERSONAL CATAM Y DEPENDENCIAS ANEXAS  AMARRE VF 2019"/>
    <n v="78111802"/>
    <s v="SELECCIÓN ABREVIADA SUBASTA INVERSA"/>
    <n v="6"/>
    <n v="1"/>
    <n v="1"/>
    <n v="37760000"/>
    <s v="GLOBAL"/>
    <s v="NO SOLICITADAS"/>
  </r>
  <r>
    <x v="5"/>
    <s v="204-6-7"/>
    <n v="10"/>
    <s v="TRANSPORTE"/>
    <s v="TRANSPORTE DE TRIPULACIONES Y SOLDADOS Y PERSONAL  CNRP AMARRE VF 2019"/>
    <n v="78111802"/>
    <s v="SELECCIÓN ABREVIADA SUBASTA INVERSA"/>
    <n v="6"/>
    <n v="1"/>
    <n v="1"/>
    <n v="10000000"/>
    <s v="GLOBAL"/>
    <s v="NO SOLICITADAS"/>
  </r>
  <r>
    <x v="5"/>
    <s v="204-7-5"/>
    <n v="10"/>
    <s v="SUSCRIPCIONES"/>
    <s v="SUSCRIPCIÓN PERIÓDICO"/>
    <n v="81112100"/>
    <s v="PUBLICACIÓN CONTRATACIÓN RÉGIMEN ESPECIAL - RÉGIMEN ESPECIAL"/>
    <n v="1"/>
    <n v="12"/>
    <n v="1"/>
    <n v="386996"/>
    <s v="GLOBAL"/>
    <s v="NO SOLICITADAS"/>
  </r>
  <r>
    <x v="5"/>
    <s v="204-8-1"/>
    <n v="16"/>
    <s v="ACUEDUCTO ALCANTARILLADO Y ASEO"/>
    <s v="ACUEDUCTO, ALCANTARILLADO Y ASEO"/>
    <n v="83101500"/>
    <s v="PUBLICACIÓN CONTRATACIÓN RÉGIMEN ESPECIAL - RÉGIMEN ESPECIAL"/>
    <n v="1"/>
    <n v="12"/>
    <n v="1"/>
    <n v="50000000"/>
    <s v="GLOBAL"/>
    <s v="NO SOLICITADAS"/>
  </r>
  <r>
    <x v="5"/>
    <s v="204-8-1"/>
    <n v="10"/>
    <s v="ACUEDUCTO ALCANTARILLADO Y ASEO"/>
    <s v="ACUEDUCTO, ALCANTARILLADO Y ASEO"/>
    <n v="83101500"/>
    <s v="MÍNIMA CUANTÍA"/>
    <n v="1"/>
    <n v="12"/>
    <n v="1"/>
    <n v="3600000"/>
    <s v="GLOBAL"/>
    <s v=""/>
  </r>
  <r>
    <x v="5"/>
    <s v="204-8-1"/>
    <n v="10"/>
    <s v="ACUEDUCTO ALCANTARILLADO Y ASEO"/>
    <s v="ACUEDUCTO, ALCANTARILLADO Y ASEO"/>
    <n v="83101500"/>
    <s v="PUBLICACIÓN CONTRATACIÓN RÉGIMEN ESPECIAL - RÉGIMEN ESPECIAL"/>
    <n v="1"/>
    <n v="12"/>
    <n v="1"/>
    <n v="302000000"/>
    <s v="GLOBAL"/>
    <s v="NO SOLICITADAS"/>
  </r>
  <r>
    <x v="5"/>
    <s v="204-8-1"/>
    <n v="10"/>
    <s v="ACUEDUCTO ALCANTARILLADO Y ASEO"/>
    <s v="RECOLECCION RESIDUOS HOSPITALARIOS GENERADOS EN EL ESM5119"/>
    <n v="83101500"/>
    <s v="PUBLICACIÓN CONTRATACIÓN RÉGIMEN ESPECIAL - RÉGIMEN ESPECIAL"/>
    <n v="1"/>
    <n v="12"/>
    <n v="1"/>
    <n v="3200000"/>
    <s v="GLOBAL"/>
    <s v="NO SOLICITADAS"/>
  </r>
  <r>
    <x v="5"/>
    <s v="204-8-2"/>
    <n v="16"/>
    <s v="ENERGIA"/>
    <s v="ENERGÍA"/>
    <n v="83101804"/>
    <s v="PUBLICACIÓN CONTRATACIÓN RÉGIMEN ESPECIAL - RÉGIMEN ESPECIAL"/>
    <n v="1"/>
    <n v="12"/>
    <n v="1"/>
    <n v="80000000"/>
    <s v="GLOBAL"/>
    <s v="NO SOLICITADAS"/>
  </r>
  <r>
    <x v="5"/>
    <s v="204-8-2"/>
    <n v="10"/>
    <s v="ENERGIA"/>
    <s v="ENERGÍA"/>
    <n v="83101804"/>
    <s v="PUBLICACIÓN CONTRATACIÓN RÉGIMEN ESPECIAL - RÉGIMEN ESPECIAL"/>
    <n v="1"/>
    <n v="12"/>
    <n v="1"/>
    <n v="680294000"/>
    <s v="GLOBAL"/>
    <s v="NO SOLICITADAS"/>
  </r>
  <r>
    <x v="5"/>
    <s v="204-8-2"/>
    <n v="10"/>
    <s v="ENERGIA"/>
    <s v="ENERGIA "/>
    <n v="83101800"/>
    <s v="MÍNIMA CUANTÍA"/>
    <n v="1"/>
    <n v="12"/>
    <n v="1"/>
    <n v="6400000"/>
    <s v="GLOBAL"/>
    <s v=""/>
  </r>
  <r>
    <x v="5"/>
    <s v="204-8-6"/>
    <n v="10"/>
    <s v="TELÉFONO, FAX Y OTROS"/>
    <s v="TELÉFONO, FAX Y OTROS"/>
    <n v="83111503"/>
    <s v="PUBLICACIÓN CONTRATACIÓN RÉGIMEN ESPECIAL - RÉGIMEN ESPECIAL"/>
    <n v="1"/>
    <n v="12"/>
    <n v="1"/>
    <n v="11000000"/>
    <s v="GLOBAL"/>
    <s v="NO SOLICITADAS"/>
  </r>
  <r>
    <x v="5"/>
    <s v="204-8-7"/>
    <n v="10"/>
    <s v="OTROS SERVICIOS PÚBLICOS"/>
    <s v="GAS PROPANO"/>
    <n v="15111501"/>
    <s v="PUBLICACIÓN CONTRATACIÓN RÉGIMEN ESPECIAL - RÉGIMEN ESPECIAL"/>
    <n v="1"/>
    <n v="12"/>
    <n v="1"/>
    <n v="245000000"/>
    <s v="GLOBAL"/>
    <s v="NO SOLICITADAS"/>
  </r>
  <r>
    <x v="5"/>
    <s v="204-8-7"/>
    <n v="10"/>
    <s v="OTROS SERVICIOS PÚBLICOS"/>
    <s v="INTERNET CATAM"/>
    <n v="83121703"/>
    <s v="PUBLICACIÓN CONTRATACIÓN RÉGIMEN ESPECIAL - RÉGIMEN ESPECIAL"/>
    <n v="1"/>
    <n v="12"/>
    <n v="1"/>
    <n v="11000000"/>
    <s v="GLOBAL"/>
    <s v="NO SOLICITADAS"/>
  </r>
  <r>
    <x v="5"/>
    <s v="204-8-7"/>
    <n v="10"/>
    <s v="OTROS SERVICIOS PÚBLICOS"/>
    <s v="TELEVISION SATELITAL"/>
    <n v="81112100"/>
    <s v="PUBLICACIÓN CONTRATACIÓN RÉGIMEN ESPECIAL - RÉGIMEN ESPECIAL"/>
    <n v="1"/>
    <n v="12"/>
    <n v="1"/>
    <n v="2000000"/>
    <s v="GLOBAL"/>
    <s v="NO SOLICITADAS"/>
  </r>
  <r>
    <x v="5"/>
    <s v="204-11-2"/>
    <n v="10"/>
    <s v="VIATICOS Y GASTOS DE VIAJE AL INTERIOR"/>
    <s v="AUXILIO DE MARCHA"/>
    <n v="90111800"/>
    <s v="PUBLICACIÓN CONTRATACIÓN RÉGIMEN ESPECIAL - RÉGIMEN ESPECIAL"/>
    <n v="3"/>
    <n v="9"/>
    <n v="1"/>
    <n v="12063337"/>
    <s v="GLOBAL"/>
    <s v="NO SOLICITADAS"/>
  </r>
  <r>
    <x v="5"/>
    <s v="204-11-2"/>
    <n v="10"/>
    <s v="VIATICOS Y GASTOS DE VIAJE AL INTERIOR"/>
    <s v="VIATICOS AL INTERIOR DEL PAIS"/>
    <n v="90111800"/>
    <s v="PUBLICACIÓN CONTRATACIÓN RÉGIMEN ESPECIAL - RÉGIMEN ESPECIAL"/>
    <n v="1"/>
    <n v="12"/>
    <n v="1"/>
    <n v="373161565"/>
    <s v="GLOBAL"/>
    <s v="NO SOLICITADAS"/>
  </r>
  <r>
    <x v="5"/>
    <s v="204-11-2"/>
    <n v="10"/>
    <s v="VIATICOS Y GASTOS DE VIAJE AL INTERIOR"/>
    <s v="VIATICOS AL INTERIOR DEL PAIS"/>
    <n v="90121500"/>
    <s v="PUBLICACIÓN CONTRATACIÓN RÉGIMEN ESPECIAL - RÉGIMEN ESPECIAL"/>
    <n v="1"/>
    <n v="12"/>
    <n v="1"/>
    <n v="40080000"/>
    <s v="GLOBAL"/>
    <s v="NO SOLICITADAS"/>
  </r>
  <r>
    <x v="5"/>
    <s v="204-11-2"/>
    <n v="10"/>
    <s v="VIATICOS Y GASTOS DE VIAJE AL INTERIOR"/>
    <s v="VIATICOS AL INTERIOR DEL PAIS VIGENCIAS EXPIRADAS"/>
    <n v="90111800"/>
    <s v="PUBLICACIÓN CONTRATACIÓN RÉGIMEN ESPECIAL - RÉGIMEN ESPECIAL"/>
    <n v="1"/>
    <n v="12"/>
    <n v="1"/>
    <n v="21858435"/>
    <s v="GLOBAL"/>
    <s v="NO SOLICITADAS"/>
  </r>
  <r>
    <x v="5"/>
    <s v="204-11-2"/>
    <n v="10"/>
    <s v="VIATICOS Y GASTOS DE VIAJE AL INTERIOR"/>
    <s v="AUXILIO DE MARCHA"/>
    <n v="90111800"/>
    <s v="PUBLICACIÓN CONTRATACIÓN RÉGIMEN ESPECIAL - RÉGIMEN ESPECIAL"/>
    <n v="1"/>
    <n v="12"/>
    <n v="1"/>
    <n v="688980"/>
    <s v="GLOBAL"/>
    <s v="NO SOLICITADAS"/>
  </r>
  <r>
    <x v="5"/>
    <s v="204-11-2"/>
    <n v="10"/>
    <s v="VIATICOS Y GASTOS DE VIAJE AL INTERIOR"/>
    <s v="AUXILIO DE MARCHA"/>
    <n v="90111800"/>
    <s v="PUBLICACIÓN CONTRATACIÓN RÉGIMEN ESPECIAL - RÉGIMEN ESPECIAL"/>
    <n v="1"/>
    <n v="12"/>
    <n v="1"/>
    <n v="2279728"/>
    <s v="GLOBAL"/>
    <s v="NO SOLICITADAS"/>
  </r>
  <r>
    <x v="5"/>
    <s v="204-11-2"/>
    <n v="10"/>
    <s v="VIATICOS Y GASTOS DE VIAJE AL INTERIOR"/>
    <s v="AUXILIO DE MARCHA"/>
    <n v="90111800"/>
    <s v="PUBLICACIÓN CONTRATACIÓN RÉGIMEN ESPECIAL - RÉGIMEN ESPECIAL"/>
    <n v="1"/>
    <n v="12"/>
    <n v="1"/>
    <n v="141995"/>
    <s v="GLOBAL"/>
    <s v="NO SOLICITADAS"/>
  </r>
  <r>
    <x v="5"/>
    <s v="204-19-1"/>
    <n v="10"/>
    <s v="MATERIAL VETERINARIO"/>
    <s v="ANTIDIARREICO A BASE DE  SALICILATO DE BISMUTO 1,75 GR, PRESENTACION FRASCO X 120 ML"/>
    <n v="51171700"/>
    <s v="MÍNIMA CUANTÍA"/>
    <n v="2"/>
    <n v="1"/>
    <n v="2"/>
    <n v="36000"/>
    <s v="UNIDAD"/>
    <s v="NO SOLICITADAS"/>
  </r>
  <r>
    <x v="5"/>
    <s v="204-19-1"/>
    <n v="10"/>
    <s v="MATERIAL VETERINARIO"/>
    <s v="ANTIPARASITARIO ANTIHELMINTICO PARA PERRO A BASE DE PIRANTEL 116 MG Y PRAZICUANTEL 25 MG, PRESENTACION JERINGA X 10 ML"/>
    <n v="51102500"/>
    <s v="MÍNIMA CUANTÍA"/>
    <n v="2"/>
    <n v="1"/>
    <n v="30"/>
    <n v="279000"/>
    <s v="UNIDAD"/>
    <s v="NO SOLICITADAS"/>
  </r>
  <r>
    <x v="5"/>
    <s v="204-19-1"/>
    <n v="10"/>
    <s v="MATERIAL VETERINARIO"/>
    <s v="ANTIPARASITARIO EXTERNO A BASE DE FLURALANER MICRONIZADO PARA PERROS GRANDES CAJA X UNA TABLETA"/>
    <n v="51102500"/>
    <s v="MÍNIMA CUANTÍA"/>
    <n v="2"/>
    <n v="1"/>
    <n v="30"/>
    <n v="2352000"/>
    <s v="UNIDAD"/>
    <s v="NO SOLICITADAS"/>
  </r>
  <r>
    <x v="5"/>
    <s v="204-19-1"/>
    <n v="10"/>
    <s v="MATERIAL VETERINARIO"/>
    <s v="ANTIPARASITARIO EXTERNO SOLUCION SPOT ON DE APLICACIÓN MENSUAL PERROS MAYORES 25 KG "/>
    <n v="51102500"/>
    <s v="MÍNIMA CUANTÍA"/>
    <n v="2"/>
    <n v="1"/>
    <n v="108"/>
    <n v="2484000"/>
    <s v="UNIDAD"/>
    <s v="NO SOLICITADAS"/>
  </r>
  <r>
    <x v="5"/>
    <s v="204-19-1"/>
    <n v="10"/>
    <s v="MATERIAL VETERINARIO"/>
    <s v="ANTIPARASITARIO INTERNO A BASE DE FEBANTEL 450 MG, PAMOATO DE PIRANTEL 432 MG, PRAZICUANTEL 150 MG E IVERMECTINA 0,18 MG, PARA PERRO GRANDE PRESENTACION BLISTER X 2 TABLETAS"/>
    <n v="51102500"/>
    <s v="MÍNIMA CUANTÍA"/>
    <n v="2"/>
    <n v="1"/>
    <n v="30"/>
    <n v="1161000"/>
    <s v="UNIDAD"/>
    <s v="NO SOLICITADAS"/>
  </r>
  <r>
    <x v="5"/>
    <s v="204-19-1"/>
    <n v="10"/>
    <s v="MATERIAL VETERINARIO"/>
    <s v="BAÑO SECO PARA PERRO PRESENTACION FRASCO X 100 GR"/>
    <n v="10111302"/>
    <s v="MÍNIMA CUANTÍA"/>
    <n v="2"/>
    <n v="1"/>
    <n v="18"/>
    <n v="228600"/>
    <s v="UNIDAD"/>
    <s v="NO SOLICITADAS"/>
  </r>
  <r>
    <x v="5"/>
    <s v="204-19-1"/>
    <n v="10"/>
    <s v="MATERIAL VETERINARIO"/>
    <s v="BOLSA DE ALGODÓN  X 100 GRAMOS"/>
    <n v="42121600"/>
    <s v="MÍNIMA CUANTÍA"/>
    <n v="2"/>
    <n v="1"/>
    <n v="5"/>
    <n v="30000"/>
    <s v="UNIDAD"/>
    <s v="NO SOLICITADAS"/>
  </r>
  <r>
    <x v="5"/>
    <s v="204-19-1"/>
    <n v="10"/>
    <s v="MATERIAL VETERINARIO"/>
    <s v="CREMA DERMATOLOGICA A BASE DE CLOTRIMAZOL PARA CANINOS PRESENTACION TUBO X 200 GR"/>
    <n v="51101805"/>
    <s v="MÍNIMA CUANTÍA"/>
    <n v="2"/>
    <n v="1"/>
    <n v="3"/>
    <n v="120000"/>
    <s v="UNIDAD"/>
    <s v="NO SOLICITADAS"/>
  </r>
  <r>
    <x v="5"/>
    <s v="204-19-1"/>
    <n v="10"/>
    <s v="MATERIAL VETERINARIO"/>
    <s v="CREMA DERMATOLOGICA CICATRIZANTE, SECANTE, DESINFECTANTE Y REPELENTE DE INSECTOS A BASE DE ACIDO FENICO 1,5 GR, OXIDO DE ZINC 7 GR, ACEITE DE PINO 2 GR. PRESENTACION FRASCO X 250 ML"/>
    <n v="51101805"/>
    <s v="MÍNIMA CUANTÍA"/>
    <n v="2"/>
    <n v="1"/>
    <n v="4"/>
    <n v="148000"/>
    <s v="UNIDAD"/>
    <s v="NO SOLICITADAS"/>
  </r>
  <r>
    <x v="5"/>
    <s v="204-19-1"/>
    <n v="10"/>
    <s v="MATERIAL VETERINARIO"/>
    <s v="GASA ESTERIL NO TEJIDA ANTIADHERENTE PRESENTACION SOBRE 2 UNIDADES"/>
    <n v="42312201"/>
    <s v="MÍNIMA CUANTÍA"/>
    <n v="2"/>
    <n v="1"/>
    <n v="40"/>
    <n v="28000"/>
    <s v="UNIDAD"/>
    <s v="NO SOLICITADAS"/>
  </r>
  <r>
    <x v="5"/>
    <s v="204-19-1"/>
    <n v="10"/>
    <s v="MATERIAL VETERINARIO"/>
    <s v="GUANTES DE LATEX PARA EXAMEN, PRESENTACION CAJA X 100 UNIDADES"/>
    <n v="42132200"/>
    <s v="MÍNIMA CUANTÍA"/>
    <n v="2"/>
    <n v="1"/>
    <n v="3"/>
    <n v="49500"/>
    <s v="UNIDAD"/>
    <s v="NO SOLICITADAS"/>
  </r>
  <r>
    <x v="5"/>
    <s v="204-19-1"/>
    <n v="10"/>
    <s v="MATERIAL VETERINARIO"/>
    <s v="GUANTES DE MANIPULACION DE ALIMENTOS PRESENTACION BOLSA X 100 UNIDADES"/>
    <n v="48102107"/>
    <s v="MÍNIMA CUANTÍA"/>
    <n v="2"/>
    <n v="1"/>
    <n v="8"/>
    <n v="104000"/>
    <s v="UNIDAD"/>
    <s v="NO SOLICITADAS"/>
  </r>
  <r>
    <x v="5"/>
    <s v="204-19-1"/>
    <n v="10"/>
    <s v="MATERIAL VETERINARIO"/>
    <s v="HOJAS DE AFEITAR PRESENTACION INDIVIDUAL"/>
    <n v="27111502"/>
    <s v="MÍNIMA CUANTÍA"/>
    <n v="2"/>
    <n v="1"/>
    <n v="100"/>
    <n v="59500"/>
    <s v="UNIDAD"/>
    <s v="NO SOLICITADAS"/>
  </r>
  <r>
    <x v="5"/>
    <s v="204-19-1"/>
    <n v="10"/>
    <s v="MATERIAL VETERINARIO"/>
    <s v="JABON DE BAÑO PARA PERRO"/>
    <n v="10111302"/>
    <s v="MÍNIMA CUANTÍA"/>
    <n v="2"/>
    <n v="1"/>
    <n v="36"/>
    <n v="262800"/>
    <s v="UNIDAD"/>
    <s v="NO SOLICITADAS"/>
  </r>
  <r>
    <x v="5"/>
    <s v="204-19-1"/>
    <n v="10"/>
    <s v="MATERIAL VETERINARIO"/>
    <s v="SHAMPOO MEDICADO TRATAMIENTO DERMATITIS BACTERIANA PRESENTACION 120 ML"/>
    <n v="10111302"/>
    <s v="MÍNIMA CUANTÍA"/>
    <n v="2"/>
    <n v="1"/>
    <n v="4"/>
    <n v="68000"/>
    <s v="UNIDAD"/>
    <s v="NO SOLICITADAS"/>
  </r>
  <r>
    <x v="5"/>
    <s v="204-19-1"/>
    <n v="10"/>
    <s v="MATERIAL VETERINARIO"/>
    <s v="SHAMPOO MEDICADO TRATAMIENTO HONGOS PRESENTACION 120 ML"/>
    <n v="10111302"/>
    <s v="MÍNIMA CUANTÍA"/>
    <n v="2"/>
    <n v="1"/>
    <n v="4"/>
    <n v="84000"/>
    <s v="UNIDAD"/>
    <s v="NO SOLICITADAS"/>
  </r>
  <r>
    <x v="5"/>
    <s v="204-19-1"/>
    <n v="10"/>
    <s v="MATERIAL VETERINARIO"/>
    <s v="SOLUCION ANTISEPTICA BUCAL A BASE DE CLORHEXIDINA PARA PERRO PRESENTACION 120 ML "/>
    <n v="42121600"/>
    <s v="MÍNIMA CUANTÍA"/>
    <n v="2"/>
    <n v="1"/>
    <n v="9"/>
    <n v="207000"/>
    <s v="UNIDAD"/>
    <s v="NO SOLICITADAS"/>
  </r>
  <r>
    <x v="5"/>
    <s v="204-19-1"/>
    <n v="10"/>
    <s v="MATERIAL VETERINARIO"/>
    <s v="SOLUCION ANTISEPTICA EXTERNA PARA CANINOS A BASE DE CLORHEXIDINA PRESENTACION FRASCO X 120 ML"/>
    <n v="42121600"/>
    <s v="MÍNIMA CUANTÍA"/>
    <n v="2"/>
    <n v="1"/>
    <n v="9"/>
    <n v="162000"/>
    <s v="UNIDAD"/>
    <s v="NO SOLICITADAS"/>
  </r>
  <r>
    <x v="5"/>
    <s v="204-19-1"/>
    <n v="10"/>
    <s v="MATERIAL VETERINARIO"/>
    <s v="SOLUCION DE LIMPIEZA OTICA PARA CANINOS PRESENTACION FRASCO 120 ML"/>
    <n v="42121600"/>
    <s v="MÍNIMA CUANTÍA"/>
    <n v="2"/>
    <n v="1"/>
    <n v="18"/>
    <n v="416160"/>
    <s v="UNIDAD"/>
    <s v="NO SOLICITADAS"/>
  </r>
  <r>
    <x v="5"/>
    <s v="204-19-1"/>
    <n v="10"/>
    <s v="MATERIAL VETERINARIO"/>
    <s v="SOLUCION DESINFECTANTE A BASE DE HIPOCLORITO DE SODIO PRESENTACION GALON X 5 LTS"/>
    <n v="47131803"/>
    <s v="MÍNIMA CUANTÍA"/>
    <n v="2"/>
    <n v="1"/>
    <n v="10"/>
    <n v="535500"/>
    <s v="UNIDAD"/>
    <s v="NO SOLICITADAS"/>
  </r>
  <r>
    <x v="5"/>
    <s v="204-19-1"/>
    <n v="10"/>
    <s v="MATERIAL VETERINARIO"/>
    <s v="SOLUCION DESINFECTANTE A BASE YODO POVIDONA PRESENTACION GALON X 5 LTS"/>
    <n v="51102713"/>
    <s v="MÍNIMA CUANTÍA"/>
    <n v="2"/>
    <n v="1"/>
    <n v="5"/>
    <n v="970000"/>
    <s v="UNIDAD"/>
    <s v="NO SOLICITADAS"/>
  </r>
  <r>
    <x v="5"/>
    <s v="204-19-1"/>
    <n v="10"/>
    <s v="MATERIAL VETERINARIO"/>
    <s v="VACUNA HEXAVALENTE PARA CANINOS (MHAPL/R) UNIDOSIS"/>
    <n v="51201600"/>
    <s v="MÍNIMA CUANTÍA"/>
    <n v="2"/>
    <n v="1"/>
    <n v="18"/>
    <n v="504000"/>
    <s v="UNIDAD"/>
    <s v="NO SOLICITADAS"/>
  </r>
  <r>
    <x v="5"/>
    <s v="204-19-2"/>
    <n v="10"/>
    <s v="SOSTENIMIENTO DE SEMOVIENTES"/>
    <s v="CAPAS IMPERMEABLES PARA PERRO 20-40 KG CON IDENTIFICACION POR ESPECIALIDAD"/>
    <n v="46181546"/>
    <s v="MÍNIMA CUANTÍA"/>
    <n v="2"/>
    <n v="1"/>
    <n v="3"/>
    <n v="135660"/>
    <s v="UNIDAD"/>
    <s v="NO SOLICITADAS"/>
  </r>
  <r>
    <x v="5"/>
    <s v="204-19-2"/>
    <n v="10"/>
    <s v="SOSTENIMIENTO DE SEMOVIENTES"/>
    <s v="CEPILOS SLICKER PARA PERRO MANGO 15 CM"/>
    <n v="27113000"/>
    <s v="MÍNIMA CUANTÍA"/>
    <n v="2"/>
    <n v="1"/>
    <n v="3"/>
    <n v="42840"/>
    <s v="UNIDAD"/>
    <s v="NO SOLICITADAS"/>
  </r>
  <r>
    <x v="5"/>
    <s v="204-19-2"/>
    <n v="10"/>
    <s v="SOSTENIMIENTO DE SEMOVIENTES"/>
    <s v="CHALECOS  DE IDENTIFICACION PARA PERROS DE RAZA GRANDE SEGÚN LA ESPECIALIDAD"/>
    <n v="53103100"/>
    <s v="MÍNIMA CUANTÍA"/>
    <n v="2"/>
    <n v="1"/>
    <n v="3"/>
    <n v="185640"/>
    <s v="UNIDAD"/>
    <s v="NO SOLICITADAS"/>
  </r>
  <r>
    <x v="5"/>
    <s v="204-19-2"/>
    <n v="10"/>
    <s v="SOSTENIMIENTO DE SEMOVIENTES"/>
    <s v="COLLAR ANTIPARASITARIO EXTERNO PARA PERROS A BASE DE DELTAMETRINA"/>
    <n v="51101700"/>
    <s v="MÍNIMA CUANTÍA"/>
    <n v="2"/>
    <n v="1"/>
    <n v="36"/>
    <n v="1224000"/>
    <s v="UNIDAD"/>
    <s v="NO SOLICITADAS"/>
  </r>
  <r>
    <x v="5"/>
    <s v="204-19-2"/>
    <n v="10"/>
    <s v="SOSTENIMIENTO DE SEMOVIENTES"/>
    <s v="HUESOS DE CERDO COCIDO Y EN MALLA 20 CM"/>
    <n v="11131605"/>
    <s v="MÍNIMA CUANTÍA"/>
    <n v="2"/>
    <n v="1"/>
    <n v="180"/>
    <n v="2056320"/>
    <s v="UNIDAD"/>
    <s v="NO SOLICITADAS"/>
  </r>
  <r>
    <x v="5"/>
    <s v="204-19-2"/>
    <n v="10"/>
    <s v="SOSTENIMIENTO DE SEMOVIENTES"/>
    <s v="JUGUETE MORDEDOR DE PELOTA CON CUERDA DE ALGODÓN 70 CM PARA PERRO GRANDE"/>
    <n v="10111301"/>
    <s v="MÍNIMA CUANTÍA"/>
    <n v="2"/>
    <n v="1"/>
    <n v="18"/>
    <n v="257040"/>
    <s v="UNIDAD"/>
    <s v="NO SOLICITADAS"/>
  </r>
  <r>
    <x v="5"/>
    <s v="204-19-2"/>
    <n v="10"/>
    <s v="SOSTENIMIENTO DE SEMOVIENTES"/>
    <s v="LOCIONES CANINA PRESENTACION FRASCO SPRAY"/>
    <n v="10111302"/>
    <s v="MÍNIMA CUANTÍA"/>
    <n v="2"/>
    <n v="1"/>
    <n v="36"/>
    <n v="684000"/>
    <s v="UNIDAD"/>
    <s v="NO SOLICITADAS"/>
  </r>
  <r>
    <x v="5"/>
    <s v="204-19-2"/>
    <n v="10"/>
    <s v="SOSTENIMIENTO DE SEMOVIENTES"/>
    <s v="MORDEDOR RELLENO PARA PERROS  FABRICADO EN YUTE CON ASA DE NYLON TAMAÑO 60 CM PARA PERRO GRANDE"/>
    <n v="10111301"/>
    <s v="MÍNIMA CUANTÍA"/>
    <n v="2"/>
    <n v="1"/>
    <n v="36"/>
    <n v="1113840"/>
    <s v="UNIDAD"/>
    <s v="NO SOLICITADAS"/>
  </r>
  <r>
    <x v="5"/>
    <s v="204-19-2"/>
    <n v="10"/>
    <s v="SOSTENIMIENTO DE SEMOVIENTES"/>
    <s v="MOSQUETONES EN COBRE DE 12 CM CON RESORTE"/>
    <n v="10141608"/>
    <s v="MÍNIMA CUANTÍA"/>
    <n v="2"/>
    <n v="1"/>
    <n v="3"/>
    <n v="67830"/>
    <s v="UNIDAD"/>
    <s v="NO SOLICITADAS"/>
  </r>
  <r>
    <x v="5"/>
    <s v="204-19-2"/>
    <n v="10"/>
    <s v="SOSTENIMIENTO DE SEMOVIENTES"/>
    <s v="TOALLAS DE 1MT X 1MT"/>
    <n v="52121701"/>
    <s v="MÍNIMA CUANTÍA"/>
    <n v="2"/>
    <n v="1"/>
    <n v="18"/>
    <n v="289170"/>
    <s v="UNIDAD"/>
    <s v="NO SOLICITADAS"/>
  </r>
  <r>
    <x v="5"/>
    <s v="204-19-2"/>
    <n v="10"/>
    <s v="SOSTENIMIENTO DE SEMOVIENTES"/>
    <s v="SERVICIOS DE DIAGNOSTICO Y TRATAMIENTO"/>
    <n v="70122000"/>
    <s v="MÍNIMA CUANTÍA"/>
    <n v="3"/>
    <n v="10"/>
    <n v="1"/>
    <n v="3000000"/>
    <s v="GLOBAL"/>
    <s v="NO SOLICITADAS"/>
  </r>
  <r>
    <x v="5"/>
    <s v="204-19-3"/>
    <n v="10"/>
    <s v="OTROS PARA EL SOSTENIMIENTO DE SEMOVIENTES"/>
    <s v="GOMA ADHESIVA PARA EL CONTROL DE ROEDORES TUBO COLAPSIBLE X 250 GR"/>
    <n v="10191700"/>
    <s v="MÍNIMA CUANTÍA"/>
    <n v="2"/>
    <n v="1"/>
    <n v="30"/>
    <n v="420000"/>
    <s v="UNIDAD"/>
    <s v="NO SOLICITADAS"/>
  </r>
  <r>
    <x v="5"/>
    <s v="204-21-4"/>
    <n v="10"/>
    <s v="SERVICIOS DE BIENESTAR SOCIAL"/>
    <s v="EXAMENES MEDICOS SALUD OCUPACIONAL PERDONAL CIVIL Y UN PERSONAL MILITAR"/>
    <n v="85121500"/>
    <s v="MÍNIMA CUANTÍA"/>
    <n v="1"/>
    <n v="11"/>
    <n v="1"/>
    <n v="9020000"/>
    <s v="GLOBAL"/>
    <s v=""/>
  </r>
  <r>
    <x v="5"/>
    <s v="204-21-4"/>
    <n v="10"/>
    <s v="SERVICIOS DE BIENESTAR SOCIAL"/>
    <s v="IMPREVISTOS POR SOBRANTES"/>
    <n v="85121500"/>
    <s v="MÍNIMA CUANTÍA"/>
    <n v="1"/>
    <n v="6"/>
    <n v="1"/>
    <n v="2363200"/>
    <s v="GLOBAL"/>
    <s v=""/>
  </r>
  <r>
    <x v="5"/>
    <s v="204-21-5"/>
    <n v="10"/>
    <s v="SERVICIOS DE CAPACITACION"/>
    <s v="CURSO ESPECIALIZADO DE INGLES ICAO"/>
    <n v="86101800"/>
    <s v="SELECCIÓN ABREVIADA MENOR CUANTÍA"/>
    <n v="7"/>
    <n v="5"/>
    <n v="1"/>
    <n v="105647845"/>
    <s v="GLOBAL"/>
    <s v="NO SOLICITADAS"/>
  </r>
  <r>
    <x v="5"/>
    <s v="204-21-5"/>
    <n v="10"/>
    <s v="SERVICIOS DE CAPACITACION"/>
    <s v="CURSO AEREO VUELOS INTERNACIONALES"/>
    <n v="86101800"/>
    <s v="MÍNIMA CUANTÍA"/>
    <n v="2"/>
    <n v="10"/>
    <n v="1"/>
    <n v="8900000"/>
    <s v="GLOBAL"/>
    <s v="NO SOLICITADAS"/>
  </r>
  <r>
    <x v="5"/>
    <s v="204-21-5"/>
    <n v="10"/>
    <s v="SERVICIOS DE CAPACITACION"/>
    <s v="DIPLOMADO TRANSPORTE AEREO"/>
    <n v="86101800"/>
    <s v="MÍNIMA CUANTÍA"/>
    <n v="2"/>
    <n v="10"/>
    <n v="1"/>
    <n v="18225000"/>
    <s v="GLOBAL"/>
    <s v="NO SOLICITADAS"/>
  </r>
  <r>
    <x v="5"/>
    <s v="204-21-5"/>
    <n v="10"/>
    <s v="SERVICIOS DE CAPACITACION"/>
    <s v="DITCHING"/>
    <n v="86101800"/>
    <s v="MÍNIMA CUANTÍA"/>
    <n v="2"/>
    <n v="10"/>
    <n v="1"/>
    <n v="5402600"/>
    <s v="GLOBAL"/>
    <s v="NO SOLICITADAS"/>
  </r>
  <r>
    <x v="5"/>
    <s v="204-21-5"/>
    <n v="10"/>
    <s v="SERVICIOS DE CAPACITACION"/>
    <s v="GROUND EVACUATION"/>
    <n v="86101800"/>
    <s v="MÍNIMA CUANTÍA"/>
    <n v="2"/>
    <n v="10"/>
    <n v="1"/>
    <n v="4864720"/>
    <s v="GLOBAL"/>
    <s v="NO SOLICITADAS"/>
  </r>
  <r>
    <x v="5"/>
    <s v="204-21-5"/>
    <n v="10"/>
    <s v="SERVICIOS DE CAPACITACION"/>
    <s v="MERCANCIAS PELIGROSAS "/>
    <n v="86101800"/>
    <s v="MÍNIMA CUANTÍA"/>
    <n v="2"/>
    <n v="10"/>
    <n v="1"/>
    <n v="5402600"/>
    <s v="GLOBAL"/>
    <s v="NO SOLICITADAS"/>
  </r>
  <r>
    <x v="5"/>
    <s v="204-21-5"/>
    <n v="10"/>
    <s v="SERVICIOS DE CAPACITACION"/>
    <s v="LIDERAZGO"/>
    <n v="86101800"/>
    <s v="MÍNIMA CUANTÍA"/>
    <n v="2"/>
    <n v="10"/>
    <n v="1"/>
    <n v="8890490"/>
    <s v="GLOBAL"/>
    <s v="NO SOLICITADAS"/>
  </r>
  <r>
    <x v="5"/>
    <s v="204-21-5"/>
    <n v="10"/>
    <s v="SERVICIOS DE CAPACITACION"/>
    <s v="RECURRENTES TECNICOS"/>
    <n v="86101800"/>
    <s v="SELECCIÓN ABREVIADA MENOR CUANTÍA"/>
    <n v="2"/>
    <n v="10"/>
    <n v="1"/>
    <n v="59880800"/>
    <s v="GLOBAL"/>
    <s v="NO SOLICITADAS"/>
  </r>
  <r>
    <x v="5"/>
    <s v="204-21-5"/>
    <n v="10"/>
    <s v="SERVICIOS DE CAPACITACION"/>
    <s v="INSPECTORES C-130"/>
    <n v="86101800"/>
    <s v="MÍNIMA CUANTÍA"/>
    <n v="5"/>
    <n v="7"/>
    <n v="1"/>
    <n v="25810000"/>
    <s v="GLOBAL"/>
    <s v="NO SOLICITADAS"/>
  </r>
  <r>
    <x v="5"/>
    <s v="204-21-5"/>
    <n v="10"/>
    <s v="SERVICIOS DE CAPACITACION"/>
    <s v="IMPREVISTOS POR SOBRANTES CURSO ESPECIALIZADO DE INGLES ICAO"/>
    <n v="86101800"/>
    <s v="MÍNIMA CUANTÍA"/>
    <n v="1"/>
    <n v="6"/>
    <n v="1"/>
    <n v="34352155"/>
    <s v="GLOBAL"/>
    <s v=""/>
  </r>
  <r>
    <x v="5"/>
    <s v="204-41-12"/>
    <n v="10"/>
    <s v="SERVICIOS PORTUARIOS Y AEROPORTUARIOS"/>
    <s v="SERVICIO EN TIERRA (AMARRE VF 2019)"/>
    <n v="81141601"/>
    <s v="MÍNIMA CUANTÍA"/>
    <n v="6"/>
    <n v="1"/>
    <n v="1"/>
    <n v="2250000"/>
    <s v="GLOBAL"/>
    <s v="NO SOLICITADAS"/>
  </r>
  <r>
    <x v="5"/>
    <s v="204-41-12"/>
    <n v="10"/>
    <s v="SERVICIOS PORTUARIOS Y AEROPORTUARIOS"/>
    <s v="SERVICIO EN TIERRA VF 2018"/>
    <n v="81141601"/>
    <s v="MÍNIMA CUANTÍA"/>
    <n v="1"/>
    <n v="3"/>
    <n v="1"/>
    <n v="7983203"/>
    <s v="GLOBAL"/>
    <s v="SI APROBADAS"/>
  </r>
  <r>
    <x v="5"/>
    <s v="204-41-12"/>
    <n v="10"/>
    <s v="SERVICIOS PORTUARIOS Y AEROPORTUARIOS"/>
    <s v="SERVICIO EN TIERRA (SERVICIO A REQUERIMIENTO GRUTA)"/>
    <n v="81141601"/>
    <s v="MÍNIMA CUANTÍA"/>
    <n v="1"/>
    <n v="9"/>
    <n v="1"/>
    <n v="10000000"/>
    <s v="GLOBAL"/>
    <s v="NO SOLICITADAS"/>
  </r>
  <r>
    <x v="5"/>
    <s v="204-41-12"/>
    <n v="10"/>
    <s v="SERVICIOS PORTUARIOS Y AEROPORTUARIOS"/>
    <s v="IMPREVISTOS POR SOBRANTES"/>
    <n v="81141601"/>
    <s v="MÍNIMA CUANTÍA"/>
    <n v="1"/>
    <n v="6"/>
    <n v="1"/>
    <n v="16797"/>
    <s v="GLOBAL"/>
    <s v=""/>
  </r>
  <r>
    <x v="5"/>
    <s v="204-41-13"/>
    <n v="10"/>
    <s v="OTROS GASTOS POR ADQUISICION DE SERVICIOS"/>
    <s v="ANALISIS DE AGUA RESIDUAL Y POTABLE, AMBIENTE Y ALIMENTOS AMARRE"/>
    <n v="77121700"/>
    <s v="MÍNIMA CUANTÍA"/>
    <n v="6"/>
    <n v="1"/>
    <n v="1"/>
    <n v="1500000"/>
    <s v="GLOBAL"/>
    <s v="NO SOLICITADAS"/>
  </r>
  <r>
    <x v="5"/>
    <s v="204-41-13"/>
    <n v="10"/>
    <s v="OTROS GASTOS POR ADQUISICION DE SERVICIOS"/>
    <s v="RECOLECCIÓN DE RESIDUOS PELIGROSOS AMARRE VF 2019"/>
    <n v="76121900"/>
    <s v="MÍNIMA CUANTÍA"/>
    <n v="6"/>
    <n v="1"/>
    <n v="1"/>
    <n v="1200000"/>
    <s v="GLOBAL"/>
    <s v="NO SOLICITADAS"/>
  </r>
  <r>
    <x v="5"/>
    <s v="204-41-13"/>
    <n v="10"/>
    <s v="OTROS GASTOS POR ADQUISICION DE SERVICIOS"/>
    <s v="SERVICIO ABORDO AMARRE"/>
    <n v="90101600"/>
    <s v="SELECCIÓN ABREVIADA SUBASTA INVERSA"/>
    <n v="6"/>
    <n v="1"/>
    <n v="1"/>
    <n v="96000000"/>
    <s v="GLOBAL"/>
    <s v="NO SOLICITADAS"/>
  </r>
  <r>
    <x v="5"/>
    <s v="204-41-13"/>
    <n v="10"/>
    <s v="OTROS GASTOS POR ADQUISICION DE SERVICIOS"/>
    <s v="SERVICIO DE ALBAÑILERÍA, CONSTRUCCIÓN Y ELECTRICISTA AMARRE VF 2019"/>
    <n v="80111600"/>
    <s v="SELECCIÓN ABREVIADA SUBASTA INVERSA"/>
    <n v="6"/>
    <n v="1"/>
    <n v="1"/>
    <n v="12500000"/>
    <s v="GLOBAL"/>
    <s v="NO SOLICITADAS"/>
  </r>
  <r>
    <x v="5"/>
    <s v="204-41-13"/>
    <n v="10"/>
    <s v="OTROS GASTOS POR ADQUISICION DE SERVICIOS"/>
    <s v="SERVICIO DE LIMPIEZA DE REDES DE SUCCIÓN DE LODOS CON EQUIPO VACTOR AMARRE VF 2019"/>
    <n v="20122800"/>
    <s v="SELECCIÓN ABREVIADA MENOR CUANTÍA"/>
    <n v="6"/>
    <n v="1"/>
    <n v="1"/>
    <n v="1700000"/>
    <s v="GLOBAL"/>
    <s v="NO SOLICITADAS"/>
  </r>
  <r>
    <x v="5"/>
    <s v="204-41-13"/>
    <n v="10"/>
    <s v="OTROS GASTOS POR ADQUISICION DE SERVICIOS"/>
    <s v="SERVICIO LOGÍSTICO ATENCIÓN DE CAFETERÍA AMARRE VF 2019"/>
    <n v="81141601"/>
    <s v="SELECCIÓN ABREVIADA MENOR CUANTÍA"/>
    <n v="6"/>
    <n v="1"/>
    <n v="1"/>
    <n v="7603525"/>
    <s v="GLOBAL"/>
    <s v="NO SOLICITADAS"/>
  </r>
  <r>
    <x v="5"/>
    <s v="204-41-13"/>
    <n v="10"/>
    <s v="OTROS GASTOS POR ADQUISICION DE SERVICIOS"/>
    <s v="SERVICIO DE AUXILIARES DE VUELO VF 2018"/>
    <n v="80111701"/>
    <s v="CONTRATACIÓN DIRECTA"/>
    <n v="1"/>
    <n v="3"/>
    <n v="1"/>
    <n v="56000000"/>
    <s v="GLOBAL"/>
    <s v="SI APROBADAS"/>
  </r>
  <r>
    <x v="5"/>
    <s v="204-41-13"/>
    <n v="10"/>
    <s v="OTROS GASTOS POR ADQUISICION DE SERVICIOS"/>
    <s v="SERVICIO DE AUXILIARES DE VUELO VF 2018"/>
    <n v="80111701"/>
    <s v="CONTRATACIÓN DIRECTA"/>
    <n v="1"/>
    <n v="3"/>
    <n v="1"/>
    <n v="149151338"/>
    <s v="GLOBAL"/>
    <s v="SI APROBADAS"/>
  </r>
  <r>
    <x v="5"/>
    <s v="204-41-13"/>
    <n v="10"/>
    <s v="OTROS GASTOS POR ADQUISICION DE SERVICIOS"/>
    <s v="SERVICIO ABORDO VF 2018"/>
    <n v="90101600"/>
    <s v="SELECCIÓN ABREVIADA SUBASTA INVERSA"/>
    <n v="1"/>
    <n v="3"/>
    <n v="1"/>
    <n v="130000000"/>
    <s v="GLOBAL"/>
    <s v="SI APROBADAS"/>
  </r>
  <r>
    <x v="5"/>
    <s v="204-41-13"/>
    <n v="10"/>
    <s v="OTROS GASTOS POR ADQUISICION DE SERVICIOS"/>
    <s v="SERVICIO ABORDO VF 2018"/>
    <n v="90101600"/>
    <s v="SELECCIÓN ABREVIADA SUBASTA INVERSA"/>
    <n v="1"/>
    <n v="3"/>
    <n v="1"/>
    <n v="326999997"/>
    <s v="GLOBAL"/>
    <s v="SI APROBADAS"/>
  </r>
  <r>
    <x v="5"/>
    <s v="204-41-13"/>
    <n v="10"/>
    <s v="OTROS GASTOS POR ADQUISICION DE SERVICIOS"/>
    <s v="SERVICIO LOGÍSTICO ATENCIÓN DE CAFETERÍA  VF 2018"/>
    <n v="81141601"/>
    <s v="SELECCIÓN ABREVIADA MENOR CUANTÍA"/>
    <n v="1"/>
    <n v="3"/>
    <n v="1"/>
    <n v="25824363.57"/>
    <s v="GLOBAL"/>
    <s v="SI APROBADAS"/>
  </r>
  <r>
    <x v="5"/>
    <s v="204-41-13"/>
    <n v="10"/>
    <s v="OTROS GASTOS POR ADQUISICION DE SERVICIOS"/>
    <s v="SERVICIO DE ALBAÑILERÍA, CONSTRUCCIÓN VF 2018"/>
    <n v="80111600"/>
    <s v="SELECCIÓN ABREVIADA SUBASTA INVERSA"/>
    <n v="1"/>
    <n v="3"/>
    <n v="1"/>
    <n v="13447000"/>
    <s v="GLOBAL"/>
    <s v="SI APROBADAS"/>
  </r>
  <r>
    <x v="5"/>
    <s v="204-41-13"/>
    <n v="10"/>
    <s v="OTROS GASTOS POR ADQUISICION DE SERVICIOS"/>
    <s v="ANALISIS DE AGUA RESIDUAL Y POTABLE, AMBIENTE Y ALIMENTOS VF 2018"/>
    <n v="77121700"/>
    <s v="MÍNIMA CUANTÍA"/>
    <n v="1"/>
    <n v="3"/>
    <n v="1"/>
    <n v="4066320"/>
    <s v="GLOBAL"/>
    <s v="SI APROBADAS"/>
  </r>
  <r>
    <x v="5"/>
    <s v="204-41-13"/>
    <n v="10"/>
    <s v="OTROS GASTOS POR ADQUISICION DE SERVICIOS"/>
    <s v="ANALISIS DE AGUA RESIDUAL Y POTABLE, AMBIENTE Y ALIMENTOS"/>
    <n v="77121700"/>
    <s v="MÍNIMA CUANTÍA"/>
    <n v="2"/>
    <n v="8"/>
    <n v="1"/>
    <n v="8972600"/>
    <s v="GLOBAL"/>
    <s v="NO SOLICITADAS"/>
  </r>
  <r>
    <x v="5"/>
    <s v="204-41-13"/>
    <n v="10"/>
    <s v="OTROS GASTOS POR ADQUISICION DE SERVICIOS"/>
    <s v="MONITORIEO CALIDAD DE AIRE, RUIDO AMBIENTAL"/>
    <n v="77131600"/>
    <s v="MÍNIMA CUANTÍA"/>
    <n v="3"/>
    <n v="1"/>
    <n v="1"/>
    <n v="37128000"/>
    <s v="GLOBAL"/>
    <s v="NO SOLICITADAS"/>
  </r>
  <r>
    <x v="5"/>
    <s v="204-41-13"/>
    <n v="10"/>
    <s v="OTROS GASTOS POR ADQUISICION DE SERVICIOS"/>
    <s v="SERVICIO DE ALBAÑILERÍA, CONSTRUCCIÓN Y ELECTRICISTA"/>
    <n v="80111600"/>
    <s v="MÍNIMA CUANTÍA"/>
    <n v="1"/>
    <n v="10"/>
    <n v="1"/>
    <n v="68544000"/>
    <s v="GLOBAL"/>
    <s v="NO SOLICITADAS"/>
  </r>
  <r>
    <x v="5"/>
    <s v="204-41-13"/>
    <n v="10"/>
    <s v="OTROS GASTOS POR ADQUISICION DE SERVICIOS"/>
    <s v="SERVICIO LOGÍSTICO ATENCIÓN DE CAFETERÍA "/>
    <n v="81141601"/>
    <s v="MÍNIMA CUANTÍA"/>
    <n v="2"/>
    <n v="9"/>
    <n v="1"/>
    <n v="34280131.729999997"/>
    <s v="GLOBAL"/>
    <s v="NO SOLICITADAS"/>
  </r>
  <r>
    <x v="5"/>
    <s v="204-41-13"/>
    <n v="10"/>
    <s v="OTROS GASTOS POR ADQUISICION DE SERVICIOS"/>
    <s v="SERVICIO LOGÍSTICO ATENCIÓN DE CAFETERÍA "/>
    <n v="81141601"/>
    <s v="MÍNIMA CUANTÍA"/>
    <n v="5"/>
    <n v="6"/>
    <n v="1"/>
    <n v="13712052.689999999"/>
    <s v="GLOBAL"/>
    <s v="NO SOLICITADAS"/>
  </r>
  <r>
    <x v="5"/>
    <s v="204-41-13"/>
    <n v="10"/>
    <s v="OTROS GASTOS POR ADQUISICION DE SERVICIOS"/>
    <s v="SERVICIO DE AUXILIARES DE VUELO "/>
    <n v="80111701"/>
    <s v="CONTRATACIÓN DIRECTA"/>
    <n v="3"/>
    <n v="12"/>
    <n v="1"/>
    <n v="49504276"/>
    <s v="GLOBAL"/>
    <s v="NO SOLICITADAS"/>
  </r>
  <r>
    <x v="5"/>
    <s v="204-41-13"/>
    <n v="10"/>
    <s v="OTROS GASTOS POR ADQUISICION DE SERVICIOS"/>
    <s v="SERVICIO ABORDO "/>
    <n v="90101600"/>
    <s v="SELECCIÓN ABREVIADA SUBASTA INVERSA"/>
    <n v="3"/>
    <n v="12"/>
    <n v="1"/>
    <n v="410495724"/>
    <s v="GLOBAL"/>
    <s v="NO SOLICITADAS"/>
  </r>
  <r>
    <x v="5"/>
    <s v="204-41-13"/>
    <n v="10"/>
    <s v="OTROS GASTOS POR ADQUISICION DE SERVICIOS"/>
    <s v=" APOYO GESTION ADMINISTRATIVA ENTREGABLES CTA FISCAL Y PROCESOS CONTRACTUALES"/>
    <n v="80101500"/>
    <s v="CONTRATACIÓN DIRECTA"/>
    <n v="2"/>
    <n v="10"/>
    <n v="1"/>
    <n v="49986000"/>
    <s v="GLOBAL"/>
    <s v="NO SOLICITADAS"/>
  </r>
  <r>
    <x v="5"/>
    <s v="204-41-13"/>
    <n v="10"/>
    <s v="OTROS GASTOS POR ADQUISICION DE SERVICIOS"/>
    <s v="SERVICIO DE LIMPIEZA DE REDES DE SUCCIÓN DE LODOS CON EQUIPO VACTOR"/>
    <n v="20122800"/>
    <s v="MÍNIMA CUANTÍA"/>
    <n v="2"/>
    <n v="10"/>
    <n v="1"/>
    <n v="15169525"/>
    <s v="GLOBAL"/>
    <s v="NO SOLICITADAS"/>
  </r>
  <r>
    <x v="5"/>
    <s v="204-41-13"/>
    <n v="10"/>
    <s v="OTROS GASTOS POR ADQUISICION DE SERVICIOS"/>
    <s v="RECOLECCIÓN DE RESIDUOS PELIGROSOS"/>
    <n v="76121900"/>
    <s v="MÍNIMA CUANTÍA"/>
    <n v="3"/>
    <n v="9"/>
    <n v="1"/>
    <n v="10800000"/>
    <s v="GLOBAL"/>
    <s v="NO SOLICITADAS"/>
  </r>
  <r>
    <x v="5"/>
    <s v="204-41-13"/>
    <n v="10"/>
    <s v="OTROS GASTOS POR ADQUISICION DE SERVICIOS"/>
    <s v="IMPREVISTOS POR SOBRANTES"/>
    <n v="81141601"/>
    <s v="MÍNIMA CUANTÍA"/>
    <n v="1"/>
    <n v="6"/>
    <n v="1"/>
    <n v="399694.5"/>
    <s v="GLOBAL"/>
    <s v=""/>
  </r>
  <r>
    <x v="6"/>
    <s v="101-5-86"/>
    <n v="10"/>
    <s v="PARTIDA ALIMENTACION SOLDADOS"/>
    <s v="PARTIDA ALIMENTACION SOLDADOS"/>
    <n v="0"/>
    <s v="CONTRATACIÓN DIRECTA"/>
    <n v="1"/>
    <n v="12"/>
    <n v="1"/>
    <n v="90000000"/>
    <s v="GLOBAL"/>
    <s v="NO SOLICITADAS"/>
  </r>
  <r>
    <x v="6"/>
    <s v="203-50-2"/>
    <n v="10"/>
    <s v="IMPUESTO DE VEHICULOS"/>
    <s v="IMPUESTO VEHICULO MAZDA 2"/>
    <n v="93151510"/>
    <s v="CONTRATACIÓN DIRECTA"/>
    <n v="1"/>
    <n v="12"/>
    <n v="1"/>
    <n v="327100"/>
    <s v="GLOBAL"/>
    <s v="NO SOLICITADAS"/>
  </r>
  <r>
    <x v="6"/>
    <s v="203-50-3"/>
    <n v="10"/>
    <s v="IMPUESTO PREDIAL"/>
    <s v="IMPUESTO PREDIAL"/>
    <n v="93161601"/>
    <s v="CONTRATACIÓN DIRECTA"/>
    <n v="1"/>
    <n v="12"/>
    <n v="1"/>
    <n v="91468225"/>
    <s v="GLOBAL"/>
    <s v="NO SOLICITADAS"/>
  </r>
  <r>
    <x v="6"/>
    <s v="204-1-3"/>
    <n v="10"/>
    <s v="HERRAMIENTAS"/>
    <s v="DESTORNILLADORES"/>
    <n v="27111701"/>
    <s v="SELECCIÓN ABREVIADA MENOR CUANTÍA"/>
    <n v="2"/>
    <n v="3"/>
    <n v="3"/>
    <n v="12359.34"/>
    <s v="UNIDAD"/>
    <s v="NO SOLICITADAS"/>
  </r>
  <r>
    <x v="6"/>
    <s v="204-1-3"/>
    <n v="10"/>
    <s v="HERRAMIENTAS"/>
    <s v="ALICATE DE PUNTA LARGA"/>
    <n v="27112134"/>
    <s v="SELECCIÓN ABREVIADA MENOR CUANTÍA"/>
    <n v="2"/>
    <n v="3"/>
    <n v="3"/>
    <n v="38827.319999999992"/>
    <s v="UNIDAD"/>
    <s v="NO SOLICITADAS"/>
  </r>
  <r>
    <x v="6"/>
    <s v="204-1-3"/>
    <n v="10"/>
    <s v="HERRAMIENTAS"/>
    <s v="CAUTIN"/>
    <n v="23271806"/>
    <s v="SELECCIÓN ABREVIADA MENOR CUANTÍA"/>
    <n v="2"/>
    <n v="3"/>
    <n v="2"/>
    <n v="82978.7"/>
    <s v="UNIDAD"/>
    <s v="NO SOLICITADAS"/>
  </r>
  <r>
    <x v="6"/>
    <s v="204-1-3"/>
    <n v="10"/>
    <s v="HERRAMIENTAS"/>
    <s v="MULTIMETRO"/>
    <n v="41113630"/>
    <s v="SELECCIÓN ABREVIADA MENOR CUANTÍA"/>
    <n v="2"/>
    <n v="3"/>
    <n v="2"/>
    <n v="152915"/>
    <s v="UNIDAD"/>
    <s v="NO SOLICITADAS"/>
  </r>
  <r>
    <x v="6"/>
    <s v="204-1-3"/>
    <n v="10"/>
    <s v="HERRAMIENTAS"/>
    <s v="DESOLDADOR DE SUCCIÓN DE AIRE"/>
    <n v="23271800"/>
    <s v="SELECCIÓN ABREVIADA MENOR CUANTÍA"/>
    <n v="2"/>
    <n v="3"/>
    <n v="3"/>
    <n v="58251.69"/>
    <s v="UNIDAD"/>
    <s v="NO SOLICITADAS"/>
  </r>
  <r>
    <x v="6"/>
    <s v="204-1-3"/>
    <n v="10"/>
    <s v="HERRAMIENTAS"/>
    <s v="DESTORNILLADORES TIPO RELOJERO"/>
    <n v="27111701"/>
    <s v="SELECCIÓN ABREVIADA MENOR CUANTÍA"/>
    <n v="2"/>
    <n v="3"/>
    <n v="3"/>
    <n v="12359.34"/>
    <s v="UNIDAD"/>
    <s v="NO SOLICITADAS"/>
  </r>
  <r>
    <x v="6"/>
    <s v="204-1-3"/>
    <n v="10"/>
    <s v="HERRAMIENTAS"/>
    <s v="CORTAFRIO"/>
    <n v="27111901"/>
    <s v="SELECCIÓN ABREVIADA MENOR CUANTÍA"/>
    <n v="2"/>
    <n v="3"/>
    <n v="3"/>
    <n v="75926.759999999995"/>
    <s v="UNIDAD"/>
    <s v="NO SOLICITADAS"/>
  </r>
  <r>
    <x v="6"/>
    <s v="204-1-3"/>
    <n v="10"/>
    <s v="HERRAMIENTAS"/>
    <s v="TALADRO 1/2 PERCUTOR"/>
    <n v="23101502"/>
    <s v="SELECCIÓN ABREVIADA MENOR CUANTÍA"/>
    <n v="2"/>
    <n v="3"/>
    <n v="3"/>
    <n v="2008806.8699999996"/>
    <s v="UNIDAD"/>
    <s v="NO SOLICITADAS"/>
  </r>
  <r>
    <x v="6"/>
    <s v="204-1-3"/>
    <n v="10"/>
    <s v="HERRAMIENTAS"/>
    <s v="TALADRO INALAMBRICO ROTACION 3/8 12 V"/>
    <n v="23101502"/>
    <s v="SELECCIÓN ABREVIADA MENOR CUANTÍA"/>
    <n v="2"/>
    <n v="3"/>
    <n v="2"/>
    <n v="1191696.94"/>
    <s v="UNIDAD"/>
    <s v="NO SOLICITADAS"/>
  </r>
  <r>
    <x v="6"/>
    <s v="204-1-3"/>
    <n v="10"/>
    <s v="HERRAMIENTAS"/>
    <s v="ROTOMARTILLO 5/16"/>
    <n v="23101502"/>
    <s v="SELECCIÓN ABREVIADA MENOR CUANTÍA"/>
    <n v="2"/>
    <n v="3"/>
    <n v="1"/>
    <n v="669602.28999999992"/>
    <s v="UNIDAD"/>
    <s v="NO SOLICITADAS"/>
  </r>
  <r>
    <x v="6"/>
    <s v="204-1-3"/>
    <n v="10"/>
    <s v="HERRAMIENTAS"/>
    <s v="PULIDORA DE 4 1/2&quot;"/>
    <n v="23101510"/>
    <s v="SELECCIÓN ABREVIADA MENOR CUANTÍA"/>
    <n v="2"/>
    <n v="3"/>
    <n v="2"/>
    <n v="105062.72"/>
    <s v="UNIDAD"/>
    <s v="NO SOLICITADAS"/>
  </r>
  <r>
    <x v="6"/>
    <s v="204-1-3"/>
    <n v="10"/>
    <s v="HERRAMIENTAS"/>
    <s v="CARRETILLA"/>
    <n v="24101507"/>
    <s v="SELECCIÓN ABREVIADA MENOR CUANTÍA"/>
    <n v="2"/>
    <n v="3"/>
    <n v="3"/>
    <n v="306152.49"/>
    <s v="UNIDAD"/>
    <s v="NO SOLICITADAS"/>
  </r>
  <r>
    <x v="6"/>
    <s v="204-1-3"/>
    <n v="10"/>
    <s v="HERRAMIENTAS"/>
    <s v="INGLETEADORA DE 12 PULGADAS 1500 W"/>
    <n v="23101508"/>
    <s v="SELECCIÓN ABREVIADA MENOR CUANTÍA"/>
    <n v="2"/>
    <n v="3"/>
    <n v="1"/>
    <n v="546329"/>
    <s v="UNIDAD"/>
    <s v="NO SOLICITADAS"/>
  </r>
  <r>
    <x v="6"/>
    <s v="204-1-3"/>
    <n v="10"/>
    <s v="HERRAMIENTAS"/>
    <s v="PISTOLA PARA PINTAR DE BAJA"/>
    <n v="31211908"/>
    <s v="SELECCIÓN ABREVIADA MENOR CUANTÍA"/>
    <n v="2"/>
    <n v="3"/>
    <n v="2"/>
    <n v="206622.07999999999"/>
    <s v="UNIDAD"/>
    <s v="NO SOLICITADAS"/>
  </r>
  <r>
    <x v="6"/>
    <s v="204-1-3"/>
    <n v="10"/>
    <s v="HERRAMIENTAS"/>
    <s v="MANGUERA SUCCION MOTOBOMBA 4&quot; X6M"/>
    <n v="40142008"/>
    <s v="SELECCIÓN ABREVIADA MENOR CUANTÍA"/>
    <n v="2"/>
    <n v="3"/>
    <n v="1"/>
    <n v="221052.02"/>
    <s v="UNIDAD"/>
    <s v="NO SOLICITADAS"/>
  </r>
  <r>
    <x v="6"/>
    <s v="204-1-3"/>
    <n v="10"/>
    <s v="HERRAMIENTAS"/>
    <s v="MANGUERA ROJA PLANA LAY FLAT X 150 PSI 4&quot; 150 PSI"/>
    <n v="40142008"/>
    <s v="SELECCIÓN ABREVIADA MENOR CUANTÍA"/>
    <n v="2"/>
    <n v="3"/>
    <n v="100"/>
    <n v="1799755.9999999998"/>
    <s v="UNIDAD"/>
    <s v="NO SOLICITADAS"/>
  </r>
  <r>
    <x v="6"/>
    <s v="204-1-3"/>
    <n v="10"/>
    <s v="HERRAMIENTAS"/>
    <s v="ABRAZADERA INDUSTRIAL 128,6 A 136,5 MM 5.1/32 5.11/32"/>
    <n v="40141734"/>
    <s v="SELECCIÓN ABREVIADA MENOR CUANTÍA"/>
    <n v="2"/>
    <n v="3"/>
    <n v="12"/>
    <n v="56306.04"/>
    <s v="UNIDAD"/>
    <s v="NO SOLICITADAS"/>
  </r>
  <r>
    <x v="6"/>
    <s v="204-1-3"/>
    <n v="10"/>
    <s v="HERRAMIENTAS"/>
    <s v="ACOPLE UNION 4&quot;"/>
    <n v="40141734"/>
    <s v="SELECCIÓN ABREVIADA MENOR CUANTÍA"/>
    <n v="2"/>
    <n v="3"/>
    <n v="6"/>
    <n v="117245.93999999999"/>
    <s v="UNIDAD"/>
    <s v="NO SOLICITADAS"/>
  </r>
  <r>
    <x v="6"/>
    <s v="204-1-3"/>
    <n v="10"/>
    <s v="HERRAMIENTAS"/>
    <s v="BARRA DE 1 1/8 X 1.60 CMS 18 LIBRAS"/>
    <n v="27112017"/>
    <s v="SELECCIÓN ABREVIADA MENOR CUANTÍA"/>
    <n v="2"/>
    <n v="3"/>
    <n v="2"/>
    <n v="105902.86"/>
    <s v="UNIDAD"/>
    <s v="NO SOLICITADAS"/>
  </r>
  <r>
    <x v="6"/>
    <s v="204-1-3"/>
    <n v="10"/>
    <s v="HERRAMIENTAS"/>
    <s v="LLAVE EXPANSIVA DE 8&quot;"/>
    <n v="27111707"/>
    <s v="SELECCIÓN ABREVIADA MENOR CUANTÍA"/>
    <n v="2"/>
    <n v="3"/>
    <n v="2"/>
    <n v="191494.8"/>
    <s v="UNIDAD"/>
    <s v="NO SOLICITADAS"/>
  </r>
  <r>
    <x v="6"/>
    <s v="204-1-3"/>
    <n v="10"/>
    <s v="HERRAMIENTAS"/>
    <s v="ALICATE "/>
    <n v="27112135"/>
    <s v="SELECCIÓN ABREVIADA MENOR CUANTÍA"/>
    <n v="2"/>
    <n v="3"/>
    <n v="4"/>
    <n v="211805.72"/>
    <s v="UNIDAD"/>
    <s v="NO SOLICITADAS"/>
  </r>
  <r>
    <x v="6"/>
    <s v="204-1-3"/>
    <n v="10"/>
    <s v="HERRAMIENTAS"/>
    <s v="ALICATE HOMBRESOLO  # 12 CURVO"/>
    <n v="27112135"/>
    <s v="SELECCIÓN ABREVIADA MENOR CUANTÍA"/>
    <n v="2"/>
    <n v="3"/>
    <n v="2"/>
    <n v="105902.86"/>
    <s v="UNIDAD"/>
    <s v="NO SOLICITADAS"/>
  </r>
  <r>
    <x v="6"/>
    <s v="204-1-3"/>
    <n v="10"/>
    <s v="HERRAMIENTAS"/>
    <s v="ALICATE DIELECTRICO"/>
    <n v="27112135"/>
    <s v="SELECCIÓN ABREVIADA MENOR CUANTÍA"/>
    <n v="2"/>
    <n v="3"/>
    <n v="3"/>
    <n v="308883.53999999998"/>
    <s v="UNIDAD"/>
    <s v="NO SOLICITADAS"/>
  </r>
  <r>
    <x v="6"/>
    <s v="204-1-3"/>
    <n v="10"/>
    <s v="HERRAMIENTAS"/>
    <s v="JUEGO DE DESTORNILLADORES DE ESTRELLA"/>
    <n v="27111701"/>
    <s v="SELECCIÓN ABREVIADA MENOR CUANTÍA"/>
    <n v="2"/>
    <n v="3"/>
    <n v="5"/>
    <n v="805481.25"/>
    <s v="UNIDAD"/>
    <s v="NO SOLICITADAS"/>
  </r>
  <r>
    <x v="6"/>
    <s v="204-1-3"/>
    <n v="10"/>
    <s v="HERRAMIENTAS"/>
    <s v="JUEGO DE DESTORNILLADORES DE PALA"/>
    <n v="27111701"/>
    <s v="SELECCIÓN ABREVIADA MENOR CUANTÍA"/>
    <n v="2"/>
    <n v="3"/>
    <n v="5"/>
    <n v="805481.25"/>
    <s v="UNIDAD"/>
    <s v="NO SOLICITADAS"/>
  </r>
  <r>
    <x v="6"/>
    <s v="204-1-3"/>
    <n v="10"/>
    <s v="HERRAMIENTAS"/>
    <s v="TARQUIMETRO"/>
    <n v="27111753"/>
    <s v="SELECCIÓN ABREVIADA MENOR CUANTÍA"/>
    <n v="2"/>
    <n v="3"/>
    <n v="4"/>
    <n v="223572.44"/>
    <s v="UNIDAD"/>
    <s v="NO SOLICITADAS"/>
  </r>
  <r>
    <x v="6"/>
    <s v="204-1-3"/>
    <n v="10"/>
    <s v="HERRAMIENTAS"/>
    <s v="LLAVE PARA TUBO DE 8&quot;"/>
    <n v="27111708"/>
    <s v="SELECCIÓN ABREVIADA MENOR CUANTÍA"/>
    <n v="2"/>
    <n v="3"/>
    <n v="2"/>
    <n v="111831.43999999999"/>
    <s v="UNIDAD"/>
    <s v="NO SOLICITADAS"/>
  </r>
  <r>
    <x v="6"/>
    <s v="204-1-3"/>
    <n v="10"/>
    <s v="HERRAMIENTAS"/>
    <s v="LLAVE PARA TUBO DE 12&quot;"/>
    <n v="27111708"/>
    <s v="SELECCIÓN ABREVIADA MENOR CUANTÍA"/>
    <n v="2"/>
    <n v="3"/>
    <n v="2"/>
    <n v="111831.43999999999"/>
    <s v="UNIDAD"/>
    <s v="NO SOLICITADAS"/>
  </r>
  <r>
    <x v="6"/>
    <s v="204-1-3"/>
    <n v="10"/>
    <s v="HERRAMIENTAS"/>
    <s v="LLAVE RAPIFRIP"/>
    <n v="27112100"/>
    <s v="SELECCIÓN ABREVIADA MENOR CUANTÍA"/>
    <n v="2"/>
    <n v="3"/>
    <n v="2"/>
    <n v="189112.41999999998"/>
    <s v="UNIDAD"/>
    <s v="NO SOLICITADAS"/>
  </r>
  <r>
    <x v="6"/>
    <s v="204-1-3"/>
    <n v="10"/>
    <s v="HERRAMIENTAS"/>
    <s v="HERRAMIENTA SONDA"/>
    <n v="27112040"/>
    <s v="SELECCIÓN ABREVIADA MENOR CUANTÍA"/>
    <n v="2"/>
    <n v="3"/>
    <n v="1"/>
    <n v="1177178.94"/>
    <s v="UNIDAD"/>
    <s v="NO SOLICITADAS"/>
  </r>
  <r>
    <x v="6"/>
    <s v="204-1-3"/>
    <n v="10"/>
    <s v="HERRAMIENTAS"/>
    <s v="LIMA TRIANGULAR DE 10&quot;"/>
    <n v="27111919"/>
    <s v="MÍNIMA CUANTÍA"/>
    <n v="1"/>
    <n v="5"/>
    <n v="2"/>
    <n v="44000"/>
    <s v="UNIDAD"/>
    <s v="NO SOLICITADAS"/>
  </r>
  <r>
    <x v="6"/>
    <s v="204-1-3"/>
    <n v="10"/>
    <s v="HERRAMIENTAS"/>
    <s v="LIMA MEDIA CAÑA DE 10&quot;"/>
    <n v="27111919"/>
    <s v="MÍNIMA CUANTÍA"/>
    <n v="1"/>
    <n v="5"/>
    <n v="2"/>
    <n v="52000"/>
    <s v="UNIDAD"/>
    <s v="NO SOLICITADAS"/>
  </r>
  <r>
    <x v="6"/>
    <s v="204-1-3"/>
    <n v="10"/>
    <s v="HERRAMIENTAS"/>
    <s v="LIMA PLANA DE 10&quot;"/>
    <n v="27111919"/>
    <s v="MÍNIMA CUANTÍA"/>
    <n v="1"/>
    <n v="5"/>
    <n v="2"/>
    <n v="56000"/>
    <s v="UNIDAD"/>
    <s v="NO SOLICITADAS"/>
  </r>
  <r>
    <x v="6"/>
    <s v="204-1-3"/>
    <n v="10"/>
    <s v="HERRAMIENTAS"/>
    <s v="LIMA CUADRADA DE 10&quot;"/>
    <n v="27111919"/>
    <s v="MÍNIMA CUANTÍA"/>
    <n v="1"/>
    <n v="5"/>
    <n v="2"/>
    <n v="62000"/>
    <s v="UNIDAD"/>
    <s v="NO SOLICITADAS"/>
  </r>
  <r>
    <x v="6"/>
    <s v="204-1-3"/>
    <n v="10"/>
    <s v="HERRAMIENTAS"/>
    <s v="PISTOLA DE CALOR "/>
    <n v="27112717"/>
    <s v="MÍNIMA CUANTÍA"/>
    <n v="1"/>
    <n v="5"/>
    <n v="1"/>
    <n v="305001"/>
    <s v="UNIDAD"/>
    <s v="NO SOLICITADAS"/>
  </r>
  <r>
    <x v="6"/>
    <s v="204-1-3"/>
    <n v="10"/>
    <s v="HERRAMIENTAS"/>
    <s v="KIT  HERRAMIENTAS PARA EL MANTENIMIENTO PARA BATERIAS DE NIQUEL CADMIO  (NI CD BATTERY MAINTENANCE KIT) (1)"/>
    <n v="26111724"/>
    <s v="MÍNIMA CUANTÍA"/>
    <n v="1"/>
    <n v="5"/>
    <n v="1"/>
    <n v="5217000"/>
    <s v="UNIDAD"/>
    <s v="NO SOLICITADAS"/>
  </r>
  <r>
    <x v="6"/>
    <s v="204-1-3"/>
    <n v="10"/>
    <s v="HERRAMIENTAS"/>
    <s v="KIT DE HERRAMIENTAS PARA EL MANTENIMIENTO PARA BATERIAS DE NIQUEL CADMIO  (NI CD BATTERY MAINTENANCE KIT) (2)"/>
    <n v="26111724"/>
    <s v="MÍNIMA CUANTÍA"/>
    <n v="1"/>
    <n v="5"/>
    <n v="1"/>
    <n v="5394999"/>
    <s v="UNIDAD"/>
    <s v="NO SOLICITADAS"/>
  </r>
  <r>
    <x v="6"/>
    <s v="204-1-3"/>
    <n v="10"/>
    <s v="HERRAMIENTAS"/>
    <s v="HERRAMIENTAS MANUALES"/>
    <n v="27113201"/>
    <s v="MÍNIMA CUANTÍA"/>
    <n v="3"/>
    <n v="5"/>
    <n v="1"/>
    <n v="600000"/>
    <s v="UNIDAD"/>
    <s v="NO SOLICITADAS"/>
  </r>
  <r>
    <x v="6"/>
    <s v="204-1-4"/>
    <n v="10"/>
    <s v="AUDIOVISUALES Y ACCESORIOS"/>
    <s v="TELONES PARA PROYECCION"/>
    <n v="45111603"/>
    <s v="MÍNIMA CUANTÍA"/>
    <n v="5"/>
    <n v="2"/>
    <n v="2"/>
    <n v="400000"/>
    <s v="UNIDAD"/>
    <s v="NO SOLICITADAS"/>
  </r>
  <r>
    <x v="6"/>
    <s v="204-1-4"/>
    <n v="10"/>
    <s v="AUDIOVISUALES Y ACCESORIOS"/>
    <s v="SOPORTE PARA VIDEO BEAM"/>
    <n v="45111600"/>
    <s v="MÍNIMA CUANTÍA"/>
    <n v="5"/>
    <n v="2"/>
    <n v="3"/>
    <n v="1140000"/>
    <s v="UNIDAD"/>
    <s v="NO SOLICITADAS"/>
  </r>
  <r>
    <x v="6"/>
    <s v="204-1-9"/>
    <n v="10"/>
    <s v="EQUIPO DE CAFETERIA"/>
    <s v="HORNO MICROHONDAS 1.4 PIES DISEÑO PREMIUM TIPO ESPEJO CON DORADOR, INTERIOR DE CERAMICA, TECNOLOGIA TDS, 1600 WATTS, DIMENSIONES: 56*31*46 CMS (ANCHO/ALTO/FONDO) TABLERO DIGITAL."/>
    <n v="52141502"/>
    <s v="MÍNIMA CUANTÍA"/>
    <n v="5"/>
    <n v="1"/>
    <n v="4"/>
    <n v="1476000"/>
    <s v="UNIDAD"/>
    <s v="NO SOLICITADAS"/>
  </r>
  <r>
    <x v="6"/>
    <s v="204-1-9"/>
    <n v="10"/>
    <s v="EQUIPO DE CAFETERIA"/>
    <s v="LICUADORA USO COMERCIAL 5 LITROS BASO ALUMINIO "/>
    <n v="48101608"/>
    <s v="MÍNIMA CUANTÍA"/>
    <n v="5"/>
    <n v="2"/>
    <n v="2"/>
    <n v="1700000"/>
    <s v="UNIDAD"/>
    <s v="NO SOLICITADAS"/>
  </r>
  <r>
    <x v="6"/>
    <s v="204-1-9"/>
    <n v="10"/>
    <s v="EQUIPO DE CAFETERIA"/>
    <s v="ESTUFA INDUSTRIAL 6 PUESTOS"/>
    <n v="48101521"/>
    <s v="MÍNIMA CUANTÍA"/>
    <n v="5"/>
    <n v="2"/>
    <n v="1"/>
    <n v="4000000"/>
    <s v="UNIDAD"/>
    <s v="NO SOLICITADAS"/>
  </r>
  <r>
    <x v="6"/>
    <s v="204-1-13"/>
    <n v="10"/>
    <s v="EQUIPO AGRICOLA"/>
    <s v="FUMIGADORA MANUAL CLASICA."/>
    <n v="21101800"/>
    <s v="MÍNIMA CUANTÍA"/>
    <n v="4"/>
    <n v="3"/>
    <n v="1"/>
    <n v="120000"/>
    <s v="UNIDAD"/>
    <s v="NO SOLICITADAS"/>
  </r>
  <r>
    <x v="6"/>
    <s v="204-1-13"/>
    <n v="10"/>
    <s v="EQUIPO AGRICOLA"/>
    <s v="GUADAÑAS"/>
    <n v="27112006"/>
    <s v="MÍNIMA CUANTÍA"/>
    <n v="5"/>
    <n v="2"/>
    <n v="10"/>
    <n v="14000000"/>
    <s v="UNIDAD"/>
    <s v="NO SOLICITADAS"/>
  </r>
  <r>
    <x v="6"/>
    <s v="204-1-15"/>
    <n v="10"/>
    <s v="MAQUINARIA INDUSTRIAL"/>
    <s v="EQUIPOS REQUERIDOS PARA REALIZAR MODIFICACIONES A LOS BANCOS (CILINDROS HIDRÁULICOS Y OTROS DEL BANCO FATIGA)"/>
    <s v="23152200_x000a_27121602_x000a_"/>
    <s v="SELECCIÓN ABREVIADA MENOR CUANTÍA"/>
    <n v="3"/>
    <n v="5"/>
    <n v="1"/>
    <n v="135000000"/>
    <s v="UNIDAD"/>
    <s v="NO SOLICITADAS"/>
  </r>
  <r>
    <x v="6"/>
    <s v="204-1-23"/>
    <n v="10"/>
    <s v="EQUIPO DE CONSTRUCCION"/>
    <s v="ANDAMIO CERTIFICADO"/>
    <n v="30191502"/>
    <s v="MÍNIMA CUANTÍA"/>
    <n v="5"/>
    <n v="2"/>
    <n v="1"/>
    <n v="14714749.84"/>
    <s v="UNIDAD"/>
    <s v="NO SOLICITADAS"/>
  </r>
  <r>
    <x v="6"/>
    <s v="204-1-25"/>
    <n v="10"/>
    <s v="OTRAS COMPRAS DE EQUIPOS"/>
    <s v="EXTRACTORES DE AIRE TALLERES GRUAI"/>
    <n v="40101502"/>
    <s v="MÍNIMA CUANTÍA"/>
    <n v="4"/>
    <n v="6"/>
    <n v="8"/>
    <n v="18715000"/>
    <s v="UNIDAD"/>
    <s v="NO SOLICITADAS"/>
  </r>
  <r>
    <x v="6"/>
    <s v="204-1-25"/>
    <n v="10"/>
    <s v="OTRAS COMPRAS DE EQUIPOS"/>
    <s v="LAVADORA "/>
    <n v="52141601"/>
    <s v="SELECCIÓN ABREVIADA MENOR CUANTÍA"/>
    <n v="4"/>
    <n v="6"/>
    <n v="2"/>
    <n v="7000000"/>
    <s v="UNIDAD"/>
    <s v="NO SOLICITADAS"/>
  </r>
  <r>
    <x v="6"/>
    <s v="204-1-25"/>
    <n v="10"/>
    <s v="OTRAS COMPRAS DE EQUIPOS"/>
    <s v="MAQUINA ELECTRICA PELUQUERIA "/>
    <n v="53131643"/>
    <s v="SELECCIÓN ABREVIADA MENOR CUANTÍA"/>
    <n v="4"/>
    <n v="6"/>
    <n v="2"/>
    <n v="260000"/>
    <s v="UNIDAD"/>
    <s v="NO SOLICITADAS"/>
  </r>
  <r>
    <x v="6"/>
    <s v="204-1-25"/>
    <n v="10"/>
    <s v="OTRAS COMPRAS DE EQUIPOS"/>
    <s v="TERMOHIGROMETRO DIGITAL FIJO CON CERTIFICADO DE CALIBRACION"/>
    <n v="41112114"/>
    <s v="MÍNIMA CUANTÍA"/>
    <n v="4"/>
    <n v="6"/>
    <n v="1"/>
    <n v="650000"/>
    <s v="UNIDAD"/>
    <s v="NO SOLICITADAS"/>
  </r>
  <r>
    <x v="6"/>
    <s v="204-1-25"/>
    <n v="10"/>
    <s v="OTRAS COMPRAS DE EQUIPOS"/>
    <s v="MAQUINA PLANA  POSICIONADORA"/>
    <n v="23121614"/>
    <s v="MÍNIMA CUANTÍA"/>
    <n v="4"/>
    <n v="6"/>
    <n v="1"/>
    <n v="4000000"/>
    <s v="UNIDAD"/>
    <s v="NO SOLICITADAS"/>
  </r>
  <r>
    <x v="6"/>
    <s v="204-1-25"/>
    <n v="10"/>
    <s v="OTRAS COMPRAS DE EQUIPOS"/>
    <s v="SECADORA "/>
    <n v="47111503"/>
    <s v="MÍNIMA CUANTÍA"/>
    <n v="4"/>
    <n v="6"/>
    <n v="1"/>
    <n v="3500000"/>
    <s v="UNIDAD"/>
    <s v="NO SOLICITADAS"/>
  </r>
  <r>
    <x v="6"/>
    <s v="204-2-2"/>
    <n v="10"/>
    <s v="MOBILIARIO Y ENSERES"/>
    <s v="SILLA TIFFANY MATALICAS CON COGIN COLOR DORADO CON FORRO PROTECTOR"/>
    <n v="40175307"/>
    <s v="MÍNIMA CUANTÍA"/>
    <n v="5"/>
    <n v="3"/>
    <n v="40"/>
    <n v="5184000.0000000009"/>
    <s v="UNIDAD"/>
    <s v="NO SOLICITADAS"/>
  </r>
  <r>
    <x v="6"/>
    <s v="204-2-2"/>
    <n v="10"/>
    <s v="MOBILIARIO Y ENSERES"/>
    <s v="MESA PLEGABLE PLASTICA 244 * 76 * 74 CMS"/>
    <n v="48102009"/>
    <s v="MÍNIMA CUANTÍA"/>
    <n v="5"/>
    <n v="3"/>
    <n v="10"/>
    <n v="3780000"/>
    <s v="UNIDAD"/>
    <s v="NO SOLICITADAS"/>
  </r>
  <r>
    <x v="6"/>
    <s v="204-2-2"/>
    <n v="10"/>
    <s v="MOBILIARIO Y ENSERES"/>
    <s v="ESCRITORIOS"/>
    <n v="56101703"/>
    <s v="MÍNIMA CUANTÍA"/>
    <n v="5"/>
    <n v="3"/>
    <n v="2"/>
    <n v="1400000"/>
    <s v="UNIDAD"/>
    <s v="NO SOLICITADAS"/>
  </r>
  <r>
    <x v="6"/>
    <s v="204-2-2"/>
    <n v="10"/>
    <s v="MOBILIARIO Y ENSERES"/>
    <s v="SILLAS ALTAS DE TRABAJO EN ACRILICO"/>
    <n v="56112106"/>
    <s v="MÍNIMA CUANTÍA"/>
    <n v="5"/>
    <n v="3"/>
    <n v="10"/>
    <n v="2000000"/>
    <s v="UNIDAD"/>
    <s v="NO SOLICITADAS"/>
  </r>
  <r>
    <x v="6"/>
    <s v="204-2-2"/>
    <n v="10"/>
    <s v="MOBILIARIO Y ENSERES"/>
    <s v="LOCKERS METALICO DE 6 PUESTOS 180X93X30 CM AZUL"/>
    <n v="56101520"/>
    <s v="MÍNIMA CUANTÍA"/>
    <n v="5"/>
    <n v="3"/>
    <n v="4"/>
    <n v="2000000"/>
    <s v="UNIDAD"/>
    <s v="NO SOLICITADAS"/>
  </r>
  <r>
    <x v="6"/>
    <s v="204-2-2"/>
    <n v="10"/>
    <s v="MOBILIARIO Y ENSERES"/>
    <s v="ESTANTES ALMACEN ARMAMENTO"/>
    <n v="24112007"/>
    <s v="MÍNIMA CUANTÍA"/>
    <n v="5"/>
    <n v="3"/>
    <n v="1"/>
    <n v="7000000"/>
    <s v="GLOBAL"/>
    <s v="NO SOLICITADAS"/>
  </r>
  <r>
    <x v="6"/>
    <s v="204-2-2"/>
    <n v="10"/>
    <s v="MOBILIARIO Y ENSERES"/>
    <s v="COMODAS "/>
    <n v="56101516"/>
    <s v="MÍNIMA CUANTÍA"/>
    <n v="5"/>
    <n v="3"/>
    <n v="30"/>
    <n v="10500000"/>
    <s v="GLOBAL"/>
    <s v="NO SOLICITADAS"/>
  </r>
  <r>
    <x v="6"/>
    <s v="204-2-2"/>
    <n v="10"/>
    <s v="MOBILIARIO Y ENSERES"/>
    <s v="PUPITRES"/>
    <n v="56121506"/>
    <s v="MÍNIMA CUANTÍA"/>
    <n v="5"/>
    <n v="3"/>
    <n v="20"/>
    <n v="2000000"/>
    <s v="UNIDAD"/>
    <s v="NO SOLICITADAS"/>
  </r>
  <r>
    <x v="6"/>
    <s v="204-2-2"/>
    <n v="10"/>
    <s v="MOBILIARIO Y ENSERES"/>
    <s v="LOCKER "/>
    <n v="56101520"/>
    <s v="MÍNIMA CUANTÍA"/>
    <n v="5"/>
    <n v="3"/>
    <n v="3"/>
    <n v="2100000"/>
    <s v="UNIDAD"/>
    <s v="NO SOLICITADAS"/>
  </r>
  <r>
    <x v="6"/>
    <s v="204-2-2"/>
    <n v="10"/>
    <s v="MOBILIARIO Y ENSERES"/>
    <s v="ESCALERA TIJERA 3 PASOS ALUMINIO "/>
    <n v="30191501"/>
    <s v="MÍNIMA CUANTÍA"/>
    <n v="5"/>
    <n v="3"/>
    <n v="1"/>
    <n v="350000"/>
    <s v="UNIDAD"/>
    <s v="NO SOLICITADAS"/>
  </r>
  <r>
    <x v="6"/>
    <s v="204-4-1"/>
    <n v="10"/>
    <s v="COMBUSTIBLES Y LUBRICANTES"/>
    <s v="GRASA DE MEZCLA SINTÉTICA "/>
    <n v="15121900"/>
    <s v="LICITACIÓN PÚBLICA"/>
    <n v="2"/>
    <n v="7"/>
    <n v="3"/>
    <n v="229200"/>
    <s v="UNIDAD"/>
    <s v="NO SOLICITADAS"/>
  </r>
  <r>
    <x v="6"/>
    <s v="204-4-1"/>
    <n v="10"/>
    <s v="COMBUSTIBLES Y LUBRICANTES"/>
    <s v="LUBRICANTE PELICULA SOLIDA "/>
    <n v="15121800"/>
    <s v="LICITACIÓN PÚBLICA"/>
    <n v="2"/>
    <n v="7"/>
    <n v="1"/>
    <n v="157550"/>
    <s v="UNIDAD"/>
    <s v="NO SOLICITADAS"/>
  </r>
  <r>
    <x v="6"/>
    <s v="204-4-1"/>
    <n v="10"/>
    <s v="COMBUSTIBLES Y LUBRICANTES"/>
    <s v="LUBRICANTE"/>
    <n v="15121500"/>
    <s v="LICITACIÓN PÚBLICA"/>
    <n v="2"/>
    <n v="7"/>
    <n v="5"/>
    <n v="184605"/>
    <s v="UNIDAD"/>
    <s v="NO SOLICITADAS"/>
  </r>
  <r>
    <x v="6"/>
    <s v="204-4-1"/>
    <n v="10"/>
    <s v="COMBUSTIBLES Y LUBRICANTES"/>
    <s v="GRASA PARA ALTAS TEMPERATURAS"/>
    <n v="15121900"/>
    <s v="LICITACIÓN PÚBLICA"/>
    <n v="2"/>
    <n v="7"/>
    <n v="3"/>
    <n v="632454"/>
    <s v="UNIDAD"/>
    <s v="NO SOLICITADAS"/>
  </r>
  <r>
    <x v="6"/>
    <s v="204-4-1"/>
    <n v="10"/>
    <s v="COMBUSTIBLES Y LUBRICANTES"/>
    <s v="ACRYLOID 615 OR HF 825"/>
    <n v="13111200"/>
    <s v="LICITACIÓN PÚBLICA"/>
    <n v="2"/>
    <n v="7"/>
    <n v="2"/>
    <n v="960000"/>
    <s v="UNIDAD"/>
    <s v="NO SOLICITADAS"/>
  </r>
  <r>
    <x v="6"/>
    <s v="204-4-1"/>
    <n v="10"/>
    <s v="COMBUSTIBLES Y LUBRICANTES"/>
    <s v="GRASA SINTETICA"/>
    <n v="15121900"/>
    <s v="LICITACIÓN PÚBLICA"/>
    <n v="2"/>
    <n v="7"/>
    <n v="5"/>
    <n v="625250"/>
    <s v="UNIDAD"/>
    <s v="NO SOLICITADAS"/>
  </r>
  <r>
    <x v="6"/>
    <s v="204-4-1"/>
    <n v="10"/>
    <s v="COMBUSTIBLES Y LUBRICANTES"/>
    <s v="ACEITE HIDRAULICO NUTO H-32 "/>
    <n v="15121500"/>
    <s v="LICITACIÓN PÚBLICA"/>
    <n v="2"/>
    <n v="7"/>
    <n v="10"/>
    <n v="950000"/>
    <s v="GALON"/>
    <s v="NO SOLICITADAS"/>
  </r>
  <r>
    <x v="6"/>
    <s v="204-4-1"/>
    <n v="10"/>
    <s v="COMBUSTIBLES Y LUBRICANTES"/>
    <s v="ESTANDAR DE ACEITE CON 12 ELEMENTOS EN 10 PARTES POR MILLON"/>
    <n v="15121500"/>
    <s v="LICITACIÓN PÚBLICA"/>
    <n v="2"/>
    <n v="7"/>
    <n v="1"/>
    <n v="1369920"/>
    <s v="UNIDAD"/>
    <s v="NO SOLICITADAS"/>
  </r>
  <r>
    <x v="6"/>
    <s v="204-4-1"/>
    <n v="10"/>
    <s v="COMBUSTIBLES Y LUBRICANTES"/>
    <s v="LUBRICANTE AFLOJADOR PENETRANTE"/>
    <n v="15121800"/>
    <s v="LICITACIÓN PÚBLICA"/>
    <n v="2"/>
    <n v="7"/>
    <n v="20"/>
    <n v="430740"/>
    <s v="UNIDAD"/>
    <s v="NO SOLICITADAS"/>
  </r>
  <r>
    <x v="6"/>
    <s v="204-4-1"/>
    <n v="10"/>
    <s v="COMBUSTIBLES Y LUBRICANTES"/>
    <s v="LUBRICANTE PENETRANTE (2)"/>
    <n v="15121800"/>
    <s v="LICITACIÓN PÚBLICA"/>
    <n v="2"/>
    <n v="7"/>
    <n v="10"/>
    <n v="2450000"/>
    <s v="GALON"/>
    <s v="NO SOLICITADAS"/>
  </r>
  <r>
    <x v="6"/>
    <s v="204-4-1"/>
    <n v="10"/>
    <s v="COMBUSTIBLES Y LUBRICANTES"/>
    <s v="LUBRICANTE PENETRANTE (1)"/>
    <n v="15121800"/>
    <s v="LICITACIÓN PÚBLICA"/>
    <n v="2"/>
    <n v="7"/>
    <n v="3"/>
    <n v="1190280"/>
    <s v="UNIDAD"/>
    <s v="NO SOLICITADAS"/>
  </r>
  <r>
    <x v="6"/>
    <s v="204-4-1"/>
    <n v="10"/>
    <s v="COMBUSTIBLES Y LUBRICANTES"/>
    <s v="ACEITE SINTETICO HIDROSOLUBLE"/>
    <n v="15121500"/>
    <s v="LICITACIÓN PÚBLICA"/>
    <n v="2"/>
    <n v="7"/>
    <n v="27"/>
    <n v="6615000"/>
    <s v="GALON"/>
    <s v="NO SOLICITADAS"/>
  </r>
  <r>
    <x v="6"/>
    <s v="204-4-1"/>
    <n v="10"/>
    <s v="COMBUSTIBLES Y LUBRICANTES"/>
    <s v="REFRIGERANTE"/>
    <n v="25174000"/>
    <s v="LICITACIÓN PÚBLICA"/>
    <n v="2"/>
    <n v="7"/>
    <n v="10"/>
    <n v="1860900"/>
    <s v="UNIDAD"/>
    <s v="NO SOLICITADAS"/>
  </r>
  <r>
    <x v="6"/>
    <s v="204-4-3"/>
    <n v="10"/>
    <s v="ELEMENTOS DE ALOJAMIENTO Y CAMPAÑA"/>
    <s v="CUBRELECHOS"/>
    <n v="52121500"/>
    <s v="MÍNIMA CUANTÍA"/>
    <n v="4"/>
    <n v="3"/>
    <n v="15"/>
    <n v="1200000"/>
    <s v="UNIDAD"/>
    <s v=""/>
  </r>
  <r>
    <x v="6"/>
    <s v="204-4-3"/>
    <n v="10"/>
    <s v="ELEMENTOS DE ALOJAMIENTO Y CAMPAÑA"/>
    <s v="SABANAS"/>
    <n v="52121509"/>
    <s v="MÍNIMA CUANTÍA"/>
    <n v="4"/>
    <n v="3"/>
    <n v="5"/>
    <n v="400000"/>
    <s v="UNIDAD"/>
    <s v=""/>
  </r>
  <r>
    <x v="6"/>
    <s v="204-4-3"/>
    <n v="10"/>
    <s v="ELEMENTOS DE ALOJAMIENTO Y CAMPAÑA"/>
    <s v="CAMILLAS"/>
    <n v="42171611"/>
    <s v="MÍNIMA CUANTÍA"/>
    <n v="5"/>
    <n v="3"/>
    <n v="10"/>
    <n v="3000000"/>
    <s v="UNIDAD"/>
    <s v="NO SOLICITADAS"/>
  </r>
  <r>
    <x v="6"/>
    <s v="204-4-9"/>
    <n v="10"/>
    <s v="MATERIALES DE CONSTRUCCION"/>
    <s v="HOJA DE SEGUETA CAJA X 12 DE 18 DIENTES"/>
    <n v="27111552"/>
    <s v="SELECCIÓN ABREVIADA MENOR CUANTÍA"/>
    <n v="3"/>
    <n v="4"/>
    <n v="5"/>
    <n v="223720"/>
    <s v="UNIDAD"/>
    <s v=""/>
  </r>
  <r>
    <x v="6"/>
    <s v="204-4-9"/>
    <n v="10"/>
    <s v="MATERIALES DE CONSTRUCCION"/>
    <s v="ASPERSORES DE BRONCE"/>
    <n v="21101801"/>
    <s v="SELECCIÓN ABREVIADA MENOR CUANTÍA"/>
    <n v="3"/>
    <n v="4"/>
    <n v="2"/>
    <n v="98056"/>
    <s v="UNIDAD"/>
    <s v=""/>
  </r>
  <r>
    <x v="6"/>
    <s v="204-4-9"/>
    <n v="10"/>
    <s v="MATERIALES DE CONSTRUCCION"/>
    <s v="BOQUILLA PARA PISO VARIOS TONOS"/>
    <n v="23232201"/>
    <s v="SELECCIÓN ABREVIADA MENOR CUANTÍA"/>
    <n v="3"/>
    <n v="4"/>
    <n v="10"/>
    <n v="41650"/>
    <s v="KILOGRAMO"/>
    <s v=""/>
  </r>
  <r>
    <x v="6"/>
    <s v="204-4-9"/>
    <n v="10"/>
    <s v="MATERIALES DE CONSTRUCCION"/>
    <s v="DISCO DIAMANTADO 4&quot;"/>
    <n v="27112838"/>
    <s v="SELECCIÓN ABREVIADA MENOR CUANTÍA"/>
    <n v="3"/>
    <n v="4"/>
    <n v="2"/>
    <n v="89488"/>
    <s v="UNIDAD"/>
    <s v=""/>
  </r>
  <r>
    <x v="6"/>
    <s v="204-4-9"/>
    <n v="10"/>
    <s v="MATERIALES DE CONSTRUCCION"/>
    <s v="DISCO DIAMANTADO 9&quot;"/>
    <n v="27112838"/>
    <s v="SELECCIÓN ABREVIADA MENOR CUANTÍA"/>
    <n v="3"/>
    <n v="4"/>
    <n v="2"/>
    <n v="179928"/>
    <s v="UNIDAD"/>
    <s v=""/>
  </r>
  <r>
    <x v="6"/>
    <s v="204-4-9"/>
    <n v="10"/>
    <s v="MATERIALES DE CONSTRUCCION"/>
    <s v="DISCO DE CORTE DE MADERA EN TUSGTENO 12&quot; DIENTE FINOS"/>
    <n v="27112838"/>
    <s v="SELECCIÓN ABREVIADA MENOR CUANTÍA"/>
    <n v="3"/>
    <n v="4"/>
    <n v="2"/>
    <n v="327488"/>
    <s v="UNIDAD"/>
    <s v=""/>
  </r>
  <r>
    <x v="6"/>
    <s v="204-4-9"/>
    <n v="10"/>
    <s v="MATERIALES DE CONSTRUCCION"/>
    <s v="DISCO DE CORTE 4&quot;"/>
    <n v="27112838"/>
    <s v="SELECCIÓN ABREVIADA MENOR CUANTÍA"/>
    <n v="3"/>
    <n v="4"/>
    <n v="2"/>
    <n v="29512"/>
    <s v="UNIDAD"/>
    <s v=""/>
  </r>
  <r>
    <x v="6"/>
    <s v="204-4-9"/>
    <n v="10"/>
    <s v="MATERIALES DE CONSTRUCCION"/>
    <s v="DISCO DE CORTE 7&quot;"/>
    <n v="27112838"/>
    <s v="SELECCIÓN ABREVIADA MENOR CUANTÍA"/>
    <n v="3"/>
    <n v="4"/>
    <n v="2"/>
    <n v="44982"/>
    <s v="UNIDAD"/>
    <s v=""/>
  </r>
  <r>
    <x v="6"/>
    <s v="204-4-9"/>
    <n v="10"/>
    <s v="MATERIALES DE CONSTRUCCION"/>
    <s v="DISCO ABRASIVOS 4&quot;"/>
    <n v="31191506"/>
    <s v="SELECCIÓN ABREVIADA MENOR CUANTÍA"/>
    <n v="3"/>
    <n v="4"/>
    <n v="2"/>
    <n v="27846"/>
    <s v="UNIDAD"/>
    <s v=""/>
  </r>
  <r>
    <x v="6"/>
    <s v="204-4-9"/>
    <n v="10"/>
    <s v="MATERIALES DE CONSTRUCCION"/>
    <s v="DISCO ABRASIVOS 7&quot;"/>
    <n v="31191506"/>
    <s v="SELECCIÓN ABREVIADA MENOR CUANTÍA"/>
    <n v="3"/>
    <n v="4"/>
    <n v="2"/>
    <n v="46886"/>
    <s v="UNIDAD"/>
    <s v=""/>
  </r>
  <r>
    <x v="6"/>
    <s v="204-4-9"/>
    <n v="10"/>
    <s v="MATERIALES DE CONSTRUCCION"/>
    <s v="DISCO DE CORTE PARA METAL 14&quot;"/>
    <n v="27112838"/>
    <s v="SELECCIÓN ABREVIADA MENOR CUANTÍA"/>
    <n v="3"/>
    <n v="4"/>
    <n v="2"/>
    <n v="205870"/>
    <s v="UNIDAD"/>
    <s v=""/>
  </r>
  <r>
    <x v="6"/>
    <s v="204-4-9"/>
    <n v="10"/>
    <s v="MATERIALES DE CONSTRUCCION"/>
    <s v="FLEXOMETROS DE 5 METROS"/>
    <n v="41111613"/>
    <s v="SELECCIÓN ABREVIADA MENOR CUANTÍA"/>
    <n v="3"/>
    <n v="4"/>
    <n v="10"/>
    <n v="357000"/>
    <s v="UNIDAD"/>
    <s v=""/>
  </r>
  <r>
    <x v="6"/>
    <s v="204-4-9"/>
    <n v="10"/>
    <s v="MATERIALES DE CONSTRUCCION"/>
    <s v="EMULSION ASFALTICA X CUÑETE DE 5 GALONES"/>
    <n v="12161804"/>
    <s v="SELECCIÓN ABREVIADA MENOR CUANTÍA"/>
    <n v="3"/>
    <n v="4"/>
    <n v="15"/>
    <n v="1028160"/>
    <s v="UNIDAD"/>
    <s v=""/>
  </r>
  <r>
    <x v="6"/>
    <s v="204-4-9"/>
    <n v="10"/>
    <s v="MATERIALES DE CONSTRUCCION"/>
    <s v="FIBRA DE VIDRIO PARA IMPERMEBEALIZAR 20 METROS X 1 METRO DE ANCHO"/>
    <n v="30151802"/>
    <s v="SELECCIÓN ABREVIADA MENOR CUANTÍA"/>
    <n v="3"/>
    <n v="4"/>
    <n v="5"/>
    <n v="110670"/>
    <s v="UNIDAD"/>
    <s v=""/>
  </r>
  <r>
    <x v="6"/>
    <s v="204-4-9"/>
    <n v="10"/>
    <s v="MATERIALES DE CONSTRUCCION"/>
    <s v="ARENA AMARILLA DE POZO"/>
    <n v="11111701"/>
    <s v="SELECCIÓN ABREVIADA MENOR CUANTÍA"/>
    <n v="3"/>
    <n v="4"/>
    <n v="15"/>
    <n v="1492260"/>
    <s v="METRO CUBICO"/>
    <s v=""/>
  </r>
  <r>
    <x v="6"/>
    <s v="204-4-9"/>
    <n v="10"/>
    <s v="MATERIALES DE CONSTRUCCION"/>
    <s v="ARENA DE RIO"/>
    <n v="11111611"/>
    <s v="SELECCIÓN ABREVIADA MENOR CUANTÍA"/>
    <n v="3"/>
    <n v="4"/>
    <n v="15"/>
    <n v="1706460"/>
    <s v="METRO CUBICO"/>
    <s v=""/>
  </r>
  <r>
    <x v="6"/>
    <s v="204-4-9"/>
    <n v="10"/>
    <s v="MATERIALES DE CONSTRUCCION"/>
    <s v="BLOQUE NO. 5"/>
    <n v="30131504"/>
    <s v="SELECCIÓN ABREVIADA MENOR CUANTÍA"/>
    <n v="3"/>
    <n v="4"/>
    <n v="100"/>
    <n v="113050"/>
    <s v="UNIDAD"/>
    <s v=""/>
  </r>
  <r>
    <x v="6"/>
    <s v="204-4-9"/>
    <n v="10"/>
    <s v="MATERIALES DE CONSTRUCCION"/>
    <s v="CEMENTO GRIS"/>
    <n v="30111601"/>
    <s v="SELECCIÓN ABREVIADA MENOR CUANTÍA"/>
    <n v="3"/>
    <n v="4"/>
    <n v="2000"/>
    <n v="1904000"/>
    <s v="KILOGRAMO"/>
    <s v=""/>
  </r>
  <r>
    <x v="6"/>
    <s v="204-4-9"/>
    <n v="10"/>
    <s v="MATERIALES DE CONSTRUCCION"/>
    <s v="GRAVA"/>
    <n v="11111611"/>
    <s v="SELECCIÓN ABREVIADA MENOR CUANTÍA"/>
    <n v="3"/>
    <n v="4"/>
    <n v="15"/>
    <n v="1706460"/>
    <s v="METRO CUBICO"/>
    <s v=""/>
  </r>
  <r>
    <x v="6"/>
    <s v="204-4-9"/>
    <n v="10"/>
    <s v="MATERIALES DE CONSTRUCCION"/>
    <s v="VARILLA CORRUGADA 1/2&quot;"/>
    <n v="30102404"/>
    <s v="SELECCIÓN ABREVIADA MENOR CUANTÍA"/>
    <n v="3"/>
    <n v="4"/>
    <n v="5"/>
    <n v="101150"/>
    <s v="UNIDAD"/>
    <s v=""/>
  </r>
  <r>
    <x v="6"/>
    <s v="204-4-9"/>
    <n v="10"/>
    <s v="MATERIALES DE CONSTRUCCION"/>
    <s v="ENCHAPE CERAMICO PARED 40X40"/>
    <n v="30131704"/>
    <s v="SELECCIÓN ABREVIADA MENOR CUANTÍA"/>
    <n v="3"/>
    <n v="4"/>
    <n v="15"/>
    <n v="660450"/>
    <s v="METRO CUADRADO"/>
    <s v=""/>
  </r>
  <r>
    <x v="6"/>
    <s v="204-4-9"/>
    <n v="10"/>
    <s v="MATERIALES DE CONSTRUCCION"/>
    <s v="ENCHAPE  PISO PORCELANATO 30X60"/>
    <n v="30131704"/>
    <s v="SELECCIÓN ABREVIADA MENOR CUANTÍA"/>
    <n v="3"/>
    <n v="4"/>
    <n v="15"/>
    <n v="1195950"/>
    <s v="METRO CUADRADO"/>
    <s v=""/>
  </r>
  <r>
    <x v="6"/>
    <s v="204-4-9"/>
    <n v="10"/>
    <s v="MATERIALES DE CONSTRUCCION"/>
    <s v="ALAMBRE DULCE"/>
    <n v="30264303"/>
    <s v="SELECCIÓN ABREVIADA MENOR CUANTÍA"/>
    <n v="3"/>
    <n v="4"/>
    <n v="10"/>
    <n v="47600"/>
    <s v="KILOGRAMO"/>
    <s v=""/>
  </r>
  <r>
    <x v="6"/>
    <s v="204-4-9"/>
    <n v="10"/>
    <s v="MATERIALES DE CONSTRUCCION"/>
    <s v="PEGACOR "/>
    <n v="30111601"/>
    <s v="SELECCIÓN ABREVIADA MENOR CUANTÍA"/>
    <n v="3"/>
    <n v="4"/>
    <n v="200"/>
    <n v="464100"/>
    <s v="KILOGRAMO"/>
    <s v=""/>
  </r>
  <r>
    <x v="6"/>
    <s v="204-4-9"/>
    <n v="10"/>
    <s v="MATERIALES DE CONSTRUCCION"/>
    <s v="VARILLA CORRUGADA 3/8&quot;"/>
    <n v="30102404"/>
    <s v="SELECCIÓN ABREVIADA MENOR CUANTÍA"/>
    <n v="3"/>
    <n v="4"/>
    <n v="5"/>
    <n v="101150"/>
    <s v="UNIDAD"/>
    <s v=""/>
  </r>
  <r>
    <x v="6"/>
    <s v="204-4-9"/>
    <n v="10"/>
    <s v="MATERIALES DE CONSTRUCCION"/>
    <s v="ALAMBRE NEGRO CALIBRE 18  "/>
    <n v="30265501"/>
    <s v="SELECCIÓN ABREVIADA MENOR CUANTÍA"/>
    <n v="3"/>
    <n v="4"/>
    <n v="5"/>
    <n v="35995"/>
    <s v="KILOGRAMO"/>
    <s v=""/>
  </r>
  <r>
    <x v="6"/>
    <s v="204-4-9"/>
    <n v="10"/>
    <s v="MATERIALES DE CONSTRUCCION"/>
    <s v="TORNILLO 7 X 7/16&quot; ANCLAJE METALICO"/>
    <n v="31161502"/>
    <s v="SELECCIÓN ABREVIADA MENOR CUANTÍA"/>
    <n v="3"/>
    <n v="4"/>
    <n v="49"/>
    <n v="6958"/>
    <s v="UNIDAD"/>
    <s v=""/>
  </r>
  <r>
    <x v="6"/>
    <s v="204-4-9"/>
    <n v="10"/>
    <s v="MATERIALES DE CONSTRUCCION"/>
    <s v="TORNILLO PARA DRYWALL 1&quot;"/>
    <n v="31161509"/>
    <s v="SELECCIÓN ABREVIADA MENOR CUANTÍA"/>
    <n v="3"/>
    <n v="4"/>
    <n v="300"/>
    <n v="67800"/>
    <s v="UNIDAD"/>
    <s v=""/>
  </r>
  <r>
    <x v="6"/>
    <s v="204-4-9"/>
    <n v="10"/>
    <s v="MATERIALES DE CONSTRUCCION"/>
    <s v="SOLDADURA 6013 1/8"/>
    <n v="23271812"/>
    <s v="SELECCIÓN ABREVIADA MENOR CUANTÍA"/>
    <n v="3"/>
    <n v="4"/>
    <n v="15"/>
    <n v="130305"/>
    <s v="KILOGRAMO"/>
    <s v=""/>
  </r>
  <r>
    <x v="6"/>
    <s v="204-4-9"/>
    <n v="10"/>
    <s v="MATERIALES DE CONSTRUCCION"/>
    <s v="TEJA FIBROCEMENTO NO. 6"/>
    <n v="30151500"/>
    <s v="SELECCIÓN ABREVIADA MENOR CUANTÍA"/>
    <n v="3"/>
    <n v="4"/>
    <n v="5"/>
    <n v="190400"/>
    <s v="UNIDAD"/>
    <s v=""/>
  </r>
  <r>
    <x v="6"/>
    <s v="204-4-9"/>
    <n v="10"/>
    <s v="MATERIALES DE CONSTRUCCION"/>
    <s v="TEJA FIBROCEMENTE NO. 8"/>
    <n v="30151500"/>
    <s v="SELECCIÓN ABREVIADA MENOR CUANTÍA"/>
    <n v="3"/>
    <n v="4"/>
    <n v="5"/>
    <n v="180880"/>
    <s v="UNIDAD"/>
    <s v=""/>
  </r>
  <r>
    <x v="6"/>
    <s v="204-4-9"/>
    <n v="10"/>
    <s v="MATERIALES DE CONSTRUCCION"/>
    <s v="TEJA TRASLUCIDA  NO. 6"/>
    <n v="30151500"/>
    <s v="SELECCIÓN ABREVIADA MENOR CUANTÍA"/>
    <n v="3"/>
    <n v="4"/>
    <n v="5"/>
    <n v="163625"/>
    <s v="UNIDAD"/>
    <s v=""/>
  </r>
  <r>
    <x v="6"/>
    <s v="204-4-9"/>
    <n v="10"/>
    <s v="MATERIALES DE CONSTRUCCION"/>
    <s v="TEJA TRASLUCIDA NO. 8"/>
    <n v="30151500"/>
    <s v="SELECCIÓN ABREVIADA MENOR CUANTÍA"/>
    <n v="3"/>
    <n v="4"/>
    <n v="5"/>
    <n v="212415"/>
    <s v="UNIDAD"/>
    <s v=""/>
  </r>
  <r>
    <x v="6"/>
    <s v="204-4-9"/>
    <n v="10"/>
    <s v="MATERIALES DE CONSTRUCCION"/>
    <s v="TEJA METALICA SIN TRASLAPO"/>
    <n v="30151514"/>
    <s v="SELECCIÓN ABREVIADA MENOR CUANTÍA"/>
    <n v="3"/>
    <n v="4"/>
    <n v="80"/>
    <n v="4531520"/>
    <s v="METRO CUADRADO"/>
    <s v=""/>
  </r>
  <r>
    <x v="6"/>
    <s v="204-4-9"/>
    <n v="10"/>
    <s v="MATERIALES DE CONSTRUCCION"/>
    <s v="TEJA FV SIN TRASLAPO"/>
    <n v="30151500"/>
    <s v="SELECCIÓN ABREVIADA MENOR CUANTÍA"/>
    <n v="3"/>
    <n v="4"/>
    <n v="18"/>
    <n v="2737476"/>
    <s v="METRO CUADRADO"/>
    <s v=""/>
  </r>
  <r>
    <x v="6"/>
    <s v="204-4-9"/>
    <n v="10"/>
    <s v="MATERIALES DE CONSTRUCCION"/>
    <s v="CABALLETE METALICO "/>
    <n v="30151500"/>
    <s v="SELECCIÓN ABREVIADA MENOR CUANTÍA"/>
    <n v="3"/>
    <n v="4"/>
    <n v="15"/>
    <n v="624750"/>
    <s v="UNIDAD"/>
    <s v=""/>
  </r>
  <r>
    <x v="6"/>
    <s v="204-4-9"/>
    <n v="10"/>
    <s v="MATERIALES DE CONSTRUCCION"/>
    <s v="TORNILLO CON CAPUCHON PARA TEJA METALICA"/>
    <n v="31162005"/>
    <s v="SELECCIÓN ABREVIADA MENOR CUANTÍA"/>
    <n v="3"/>
    <n v="4"/>
    <n v="1500"/>
    <n v="446250"/>
    <s v="UNIDAD"/>
    <s v=""/>
  </r>
  <r>
    <x v="6"/>
    <s v="204-4-9"/>
    <n v="10"/>
    <s v="MATERIALES DE CONSTRUCCION"/>
    <s v="AMARRES PARA TEJA"/>
    <n v="49151504"/>
    <s v="SELECCIÓN ABREVIADA MENOR CUANTÍA"/>
    <n v="3"/>
    <n v="4"/>
    <n v="100"/>
    <n v="29750"/>
    <s v="UNIDAD"/>
    <s v=""/>
  </r>
  <r>
    <x v="6"/>
    <s v="204-4-9"/>
    <n v="10"/>
    <s v="MATERIALES DE CONSTRUCCION"/>
    <s v="GANCHOS PARA TEJA"/>
    <n v="30151500"/>
    <s v="SELECCIÓN ABREVIADA MENOR CUANTÍA"/>
    <n v="3"/>
    <n v="4"/>
    <n v="45"/>
    <n v="16065"/>
    <s v="UNIDAD"/>
    <s v=""/>
  </r>
  <r>
    <x v="6"/>
    <s v="204-4-9"/>
    <n v="10"/>
    <s v="MATERIALES DE CONSTRUCCION"/>
    <s v="PERFILERIA DRYWALL PARAL 92,1X32 MM"/>
    <n v="30102306"/>
    <s v="SELECCIÓN ABREVIADA MENOR CUANTÍA"/>
    <n v="3"/>
    <n v="4"/>
    <n v="8"/>
    <n v="104720"/>
    <s v="UNIDAD"/>
    <s v=""/>
  </r>
  <r>
    <x v="6"/>
    <s v="204-4-9"/>
    <n v="10"/>
    <s v="MATERIALES DE CONSTRUCCION"/>
    <s v="PERFILERIA DRYWALL CANAL 92,1 X25 MM"/>
    <n v="30102306"/>
    <s v="SELECCIÓN ABREVIADA MENOR CUANTÍA"/>
    <n v="3"/>
    <n v="4"/>
    <n v="14"/>
    <n v="183260"/>
    <s v="UNIDAD"/>
    <s v=""/>
  </r>
  <r>
    <x v="6"/>
    <s v="204-4-9"/>
    <n v="10"/>
    <s v="MATERIALES DE CONSTRUCCION"/>
    <s v="PERFILERIA DRAYWALL ANGULO "/>
    <n v="30102306"/>
    <s v="SELECCIÓN ABREVIADA MENOR CUANTÍA"/>
    <n v="3"/>
    <n v="4"/>
    <n v="20"/>
    <n v="154700"/>
    <s v="UNIDAD"/>
    <s v=""/>
  </r>
  <r>
    <x v="6"/>
    <s v="204-4-9"/>
    <n v="10"/>
    <s v="MATERIALES DE CONSTRUCCION"/>
    <s v="PERFILERIA DRYWALL VIGUETA"/>
    <n v="30102306"/>
    <s v="SELECCIÓN ABREVIADA MENOR CUANTÍA"/>
    <n v="3"/>
    <n v="4"/>
    <n v="20"/>
    <n v="154700"/>
    <s v="UNIDAD"/>
    <s v=""/>
  </r>
  <r>
    <x v="6"/>
    <s v="204-4-9"/>
    <n v="10"/>
    <s v="MATERIALES DE CONSTRUCCION"/>
    <s v="CIELO RASO EN PVC"/>
    <n v="30161604"/>
    <s v="SELECCIÓN ABREVIADA MENOR CUANTÍA"/>
    <n v="3"/>
    <n v="4"/>
    <n v="20"/>
    <n v="671160"/>
    <s v="METRO CUADRADO"/>
    <s v=""/>
  </r>
  <r>
    <x v="6"/>
    <s v="204-4-9"/>
    <n v="10"/>
    <s v="MATERIALES DE CONSTRUCCION"/>
    <s v="LAMINAS DIFUSORAS DE LUZ 061X1,22"/>
    <n v="30161602"/>
    <s v="SELECCIÓN ABREVIADA MENOR CUANTÍA"/>
    <n v="3"/>
    <n v="4"/>
    <n v="2"/>
    <n v="65688"/>
    <s v="UNIDAD"/>
    <s v=""/>
  </r>
  <r>
    <x v="6"/>
    <s v="204-4-9"/>
    <n v="10"/>
    <s v="MATERIALES DE CONSTRUCCION"/>
    <s v="PERFIL ANGULAR BLANCO"/>
    <n v="30102306"/>
    <s v="SELECCIÓN ABREVIADA MENOR CUANTÍA"/>
    <n v="3"/>
    <n v="4"/>
    <n v="20"/>
    <n v="347480"/>
    <s v="UNIDAD"/>
    <s v=""/>
  </r>
  <r>
    <x v="6"/>
    <s v="204-4-9"/>
    <n v="10"/>
    <s v="MATERIALES DE CONSTRUCCION"/>
    <s v="PERFIL PERIMETRAL"/>
    <n v="30102306"/>
    <s v="SELECCIÓN ABREVIADA MENOR CUANTÍA"/>
    <n v="3"/>
    <n v="4"/>
    <n v="20"/>
    <n v="371280"/>
    <s v="UNIDAD"/>
    <s v=""/>
  </r>
  <r>
    <x v="6"/>
    <s v="204-4-9"/>
    <n v="10"/>
    <s v="MATERIALES DE CONSTRUCCION"/>
    <s v="CABLE GALVANIZADO EN ACERO 1/8” "/>
    <n v="39122104"/>
    <s v="SELECCIÓN ABREVIADA MENOR CUANTÍA"/>
    <n v="3"/>
    <n v="4"/>
    <n v="20"/>
    <n v="95200"/>
    <s v="METRO"/>
    <s v=""/>
  </r>
  <r>
    <x v="6"/>
    <s v="204-4-9"/>
    <n v="10"/>
    <s v="MATERIALES DE CONSTRUCCION"/>
    <s v="LAMINAS DEL DRYWALL"/>
    <n v="30161503"/>
    <s v="SELECCIÓN ABREVIADA MENOR CUANTÍA"/>
    <n v="3"/>
    <n v="4"/>
    <n v="5"/>
    <n v="190400"/>
    <s v="UNIDAD"/>
    <s v=""/>
  </r>
  <r>
    <x v="6"/>
    <s v="204-4-9"/>
    <n v="10"/>
    <s v="MATERIALES DE CONSTRUCCION"/>
    <s v=" BROCAS DE TUNSGTENO DESDE 3/32&quot; HASTA 1/2&quot; "/>
    <n v="27112845"/>
    <s v="SELECCIÓN ABREVIADA MENOR CUANTÍA"/>
    <n v="3"/>
    <n v="4"/>
    <n v="1"/>
    <n v="261800"/>
    <s v="UNIDAD"/>
    <s v=""/>
  </r>
  <r>
    <x v="6"/>
    <s v="204-4-9"/>
    <n v="10"/>
    <s v="MATERIALES DE CONSTRUCCION"/>
    <s v="BROCAS DE TUSTENO DE 1/8 HASTA 1/2  JUEGO DE "/>
    <n v="27112845"/>
    <s v="SELECCIÓN ABREVIADA MENOR CUANTÍA"/>
    <n v="3"/>
    <n v="4"/>
    <n v="1"/>
    <n v="261800"/>
    <s v="UNIDAD"/>
    <s v=""/>
  </r>
  <r>
    <x v="6"/>
    <s v="204-4-9"/>
    <n v="10"/>
    <s v="MATERIALES DE CONSTRUCCION"/>
    <s v=" BROCAS PARA METAL AJUSTE RAPIDO DE 1/8 A 1/2  JUEGO DE "/>
    <n v="27112845"/>
    <s v="SELECCIÓN ABREVIADA MENOR CUANTÍA"/>
    <n v="3"/>
    <n v="4"/>
    <n v="1"/>
    <n v="261800"/>
    <s v="UNIDAD"/>
    <s v=""/>
  </r>
  <r>
    <x v="6"/>
    <s v="204-4-9"/>
    <n v="10"/>
    <s v="MATERIALES DE CONSTRUCCION"/>
    <s v=" BROCAS PARA METAL DE 3/32&quot; HASTA 1/2&quot;  JUEGO DE "/>
    <n v="27112845"/>
    <s v="SELECCIÓN ABREVIADA MENOR CUANTÍA"/>
    <n v="3"/>
    <n v="4"/>
    <n v="1"/>
    <n v="261800"/>
    <s v="UNIDAD"/>
    <s v=""/>
  </r>
  <r>
    <x v="6"/>
    <s v="204-4-9"/>
    <n v="10"/>
    <s v="MATERIALES DE CONSTRUCCION"/>
    <s v="BROCAS TUSGTENO DE 1/4''"/>
    <n v="27111543"/>
    <s v="SELECCIÓN ABREVIADA MENOR CUANTÍA"/>
    <n v="3"/>
    <n v="4"/>
    <n v="10"/>
    <n v="89250"/>
    <s v="UNIDAD"/>
    <s v=""/>
  </r>
  <r>
    <x v="6"/>
    <s v="204-4-9"/>
    <n v="10"/>
    <s v="MATERIALES DE CONSTRUCCION"/>
    <s v="BROCAS TUSGTENO DE 1/8''"/>
    <n v="27111543"/>
    <s v="SELECCIÓN ABREVIADA MENOR CUANTÍA"/>
    <n v="3"/>
    <n v="4"/>
    <n v="10"/>
    <n v="89250"/>
    <s v="UNIDAD"/>
    <s v=""/>
  </r>
  <r>
    <x v="6"/>
    <s v="204-4-9"/>
    <n v="10"/>
    <s v="MATERIALES DE CONSTRUCCION"/>
    <s v="BROCAS TUSGTENO DE 5/16''"/>
    <n v="27111543"/>
    <s v="SELECCIÓN ABREVIADA MENOR CUANTÍA"/>
    <n v="3"/>
    <n v="4"/>
    <n v="10"/>
    <n v="89250"/>
    <s v="UNIDAD"/>
    <s v=""/>
  </r>
  <r>
    <x v="6"/>
    <s v="204-4-9"/>
    <n v="10"/>
    <s v="MATERIALES DE CONSTRUCCION"/>
    <s v="BROCAS TUSGTENO DE 3/8'' PASAMURO"/>
    <n v="27111543"/>
    <s v="SELECCIÓN ABREVIADA MENOR CUANTÍA"/>
    <n v="3"/>
    <n v="4"/>
    <n v="1"/>
    <n v="37128"/>
    <s v="UNIDAD"/>
    <s v=""/>
  </r>
  <r>
    <x v="6"/>
    <s v="204-4-9"/>
    <n v="10"/>
    <s v="MATERIALES DE CONSTRUCCION"/>
    <s v="BROCAS TUSGTENO DE 1/2'' PASAMURO"/>
    <n v="27111543"/>
    <s v="SELECCIÓN ABREVIADA MENOR CUANTÍA"/>
    <n v="3"/>
    <n v="4"/>
    <n v="1"/>
    <n v="44030"/>
    <s v="UNIDAD"/>
    <s v=""/>
  </r>
  <r>
    <x v="6"/>
    <s v="204-4-9"/>
    <n v="10"/>
    <s v="MATERIALES DE CONSTRUCCION"/>
    <s v="BROCAS DE CINCEL ROTO MARTILLO"/>
    <n v="27112839"/>
    <s v="SELECCIÓN ABREVIADA MENOR CUANTÍA"/>
    <n v="3"/>
    <n v="4"/>
    <n v="1"/>
    <n v="55335"/>
    <s v="UNIDAD"/>
    <s v=""/>
  </r>
  <r>
    <x v="6"/>
    <s v="204-4-9"/>
    <n v="10"/>
    <s v="MATERIALES DE CONSTRUCCION"/>
    <s v="PEGANTE PARA MADERA PH 285"/>
    <n v="31201610"/>
    <s v="SELECCIÓN ABREVIADA MENOR CUANTÍA"/>
    <n v="3"/>
    <n v="4"/>
    <n v="3"/>
    <n v="137088"/>
    <s v="GALON"/>
    <s v=""/>
  </r>
  <r>
    <x v="6"/>
    <s v="204-4-9"/>
    <n v="10"/>
    <s v="MATERIALES DE CONSTRUCCION"/>
    <s v="CHAZO PLÁSTICO DE 1/4&quot; CON TORNILLO"/>
    <n v="31161500"/>
    <s v="SELECCIÓN ABREVIADA MENOR CUANTÍA"/>
    <n v="3"/>
    <n v="4"/>
    <n v="100"/>
    <n v="17850"/>
    <s v="UNIDAD"/>
    <s v=""/>
  </r>
  <r>
    <x v="6"/>
    <s v="204-4-9"/>
    <n v="10"/>
    <s v="MATERIALES DE CONSTRUCCION"/>
    <s v="CHAZO PLÁSTICO DE 1/8&quot; CON TORNILLO"/>
    <n v="31161500"/>
    <s v="SELECCIÓN ABREVIADA MENOR CUANTÍA"/>
    <n v="3"/>
    <n v="4"/>
    <n v="100"/>
    <n v="17850"/>
    <s v="UNIDAD"/>
    <s v=""/>
  </r>
  <r>
    <x v="6"/>
    <s v="204-4-9"/>
    <n v="10"/>
    <s v="MATERIALES DE CONSTRUCCION"/>
    <s v="CHAZO PLÁSTICO DE 5/16&quot; CON TORNILLO"/>
    <n v="31161500"/>
    <s v="SELECCIÓN ABREVIADA MENOR CUANTÍA"/>
    <n v="3"/>
    <n v="4"/>
    <n v="100"/>
    <n v="17850"/>
    <s v="UNIDAD"/>
    <s v=""/>
  </r>
  <r>
    <x v="6"/>
    <s v="204-4-9"/>
    <n v="10"/>
    <s v="MATERIALES DE CONSTRUCCION"/>
    <s v="PEGANTE PARA MADERA"/>
    <n v="31201610"/>
    <s v="SELECCIÓN ABREVIADA MENOR CUANTÍA"/>
    <n v="3"/>
    <n v="4"/>
    <n v="15"/>
    <n v="637245"/>
    <s v="GALON"/>
    <s v=""/>
  </r>
  <r>
    <x v="6"/>
    <s v="204-4-9"/>
    <n v="10"/>
    <s v="MATERIALES DE CONSTRUCCION"/>
    <s v="TORNILLO NEGRO 3'' "/>
    <n v="31161500"/>
    <s v="SELECCIÓN ABREVIADA MENOR CUANTÍA"/>
    <n v="3"/>
    <n v="4"/>
    <n v="200"/>
    <n v="15469.999999999998"/>
    <s v="UNIDAD"/>
    <s v=""/>
  </r>
  <r>
    <x v="6"/>
    <s v="204-4-9"/>
    <n v="10"/>
    <s v="MATERIALES DE CONSTRUCCION"/>
    <s v="TORNILLO NEGRO  2'' "/>
    <n v="31161500"/>
    <s v="SELECCIÓN ABREVIADA MENOR CUANTÍA"/>
    <n v="3"/>
    <n v="4"/>
    <n v="200"/>
    <n v="15469.999999999998"/>
    <s v="UNIDAD"/>
    <s v=""/>
  </r>
  <r>
    <x v="6"/>
    <s v="204-4-9"/>
    <n v="10"/>
    <s v="MATERIALES DE CONSTRUCCION"/>
    <s v="TORNILLO NEGRO  1 1/2'' "/>
    <n v="31161500"/>
    <s v="SELECCIÓN ABREVIADA MENOR CUANTÍA"/>
    <n v="3"/>
    <n v="4"/>
    <n v="200"/>
    <n v="15469.999999999998"/>
    <s v="UNIDAD"/>
    <s v=""/>
  </r>
  <r>
    <x v="6"/>
    <s v="204-4-9"/>
    <n v="10"/>
    <s v="MATERIALES DE CONSTRUCCION"/>
    <s v="TORNILLO NEGRO  1'' "/>
    <n v="31161500"/>
    <s v="SELECCIÓN ABREVIADA MENOR CUANTÍA"/>
    <n v="3"/>
    <n v="4"/>
    <n v="200"/>
    <n v="15469.999999999998"/>
    <s v="UNIDAD"/>
    <s v=""/>
  </r>
  <r>
    <x v="6"/>
    <s v="204-4-9"/>
    <n v="10"/>
    <s v="MATERIALES DE CONSTRUCCION"/>
    <s v="TORNILLO NEGRO  3/4'' "/>
    <n v="31161500"/>
    <s v="SELECCIÓN ABREVIADA MENOR CUANTÍA"/>
    <n v="3"/>
    <n v="4"/>
    <n v="200"/>
    <n v="15469.999999999998"/>
    <s v="UNIDAD"/>
    <s v=""/>
  </r>
  <r>
    <x v="6"/>
    <s v="204-4-9"/>
    <n v="10"/>
    <s v="MATERIALES DE CONSTRUCCION"/>
    <s v="DISCO DE CORTE DE MADERA EN TUSGTENO 16&quot;"/>
    <n v="27112838"/>
    <s v="SELECCIÓN ABREVIADA MENOR CUANTÍA"/>
    <n v="3"/>
    <n v="4"/>
    <n v="1"/>
    <n v="163744"/>
    <s v="UNIDAD"/>
    <s v=""/>
  </r>
  <r>
    <x v="6"/>
    <s v="204-4-9"/>
    <n v="10"/>
    <s v="MATERIALES DE CONSTRUCCION"/>
    <s v="TINTILLA CARAMELO "/>
    <n v="31211706"/>
    <s v="SELECCIÓN ABREVIADA MENOR CUANTÍA"/>
    <n v="3"/>
    <n v="4"/>
    <n v="15"/>
    <n v="888930"/>
    <s v="GALON"/>
    <s v=""/>
  </r>
  <r>
    <x v="6"/>
    <s v="204-4-9"/>
    <n v="10"/>
    <s v="MATERIALES DE CONSTRUCCION"/>
    <s v="TINTILLA WENGUE "/>
    <n v="31211706"/>
    <s v="SELECCIÓN ABREVIADA MENOR CUANTÍA"/>
    <n v="3"/>
    <n v="4"/>
    <n v="15"/>
    <n v="888930"/>
    <s v="GALON"/>
    <s v=""/>
  </r>
  <r>
    <x v="6"/>
    <s v="204-4-9"/>
    <n v="10"/>
    <s v="MATERIALES DE CONSTRUCCION"/>
    <s v="TINTILLA MIEL "/>
    <n v="31211706"/>
    <s v="SELECCIÓN ABREVIADA MENOR CUANTÍA"/>
    <n v="3"/>
    <n v="4"/>
    <n v="15"/>
    <n v="888930"/>
    <s v="GALON"/>
    <s v=""/>
  </r>
  <r>
    <x v="6"/>
    <s v="204-4-9"/>
    <n v="10"/>
    <s v="MATERIALES DE CONSTRUCCION"/>
    <s v="SELLADOR CATALIZADO"/>
    <n v="31211704"/>
    <s v="SELECCIÓN ABREVIADA MENOR CUANTÍA"/>
    <n v="3"/>
    <n v="4"/>
    <n v="15"/>
    <n v="714000"/>
    <s v="GALON"/>
    <s v=""/>
  </r>
  <r>
    <x v="6"/>
    <s v="204-4-9"/>
    <n v="10"/>
    <s v="MATERIALES DE CONSTRUCCION"/>
    <s v="SELLADOR NITRO 40 SOLIDOS"/>
    <n v="31211704"/>
    <s v="SELECCIÓN ABREVIADA MENOR CUANTÍA"/>
    <n v="3"/>
    <n v="4"/>
    <n v="15"/>
    <n v="956760"/>
    <s v="GALON"/>
    <s v=""/>
  </r>
  <r>
    <x v="6"/>
    <s v="204-4-9"/>
    <n v="10"/>
    <s v="MATERIALES DE CONSTRUCCION"/>
    <s v="LACA CATALIZADA MATE"/>
    <n v="31211703"/>
    <s v="SELECCIÓN ABREVIADA MENOR CUANTÍA"/>
    <n v="3"/>
    <n v="4"/>
    <n v="15"/>
    <n v="806820"/>
    <s v="GALON"/>
    <s v=""/>
  </r>
  <r>
    <x v="6"/>
    <s v="204-4-9"/>
    <n v="10"/>
    <s v="MATERIALES DE CONSTRUCCION"/>
    <s v="THINER"/>
    <n v="31211800"/>
    <s v="SELECCIÓN ABREVIADA MENOR CUANTÍA"/>
    <n v="3"/>
    <n v="4"/>
    <n v="60"/>
    <n v="1213800"/>
    <s v="GALON"/>
    <s v=""/>
  </r>
  <r>
    <x v="6"/>
    <s v="204-4-9"/>
    <n v="10"/>
    <s v="MATERIALES DE CONSTRUCCION"/>
    <s v="CINTAS SINFÍN ¼” ROLLO DE 20 METROS"/>
    <n v="27112802"/>
    <s v="SELECCIÓN ABREVIADA MENOR CUANTÍA"/>
    <n v="3"/>
    <n v="4"/>
    <n v="1"/>
    <n v="222530"/>
    <s v="UNIDAD"/>
    <s v=""/>
  </r>
  <r>
    <x v="6"/>
    <s v="204-4-9"/>
    <n v="10"/>
    <s v="MATERIALES DE CONSTRUCCION"/>
    <s v="CINTAS SINFÍN 1/8” ROLLO DE 20 METROS"/>
    <n v="27112802"/>
    <s v="SELECCIÓN ABREVIADA MENOR CUANTÍA"/>
    <n v="3"/>
    <n v="4"/>
    <n v="1"/>
    <n v="222530"/>
    <s v="UNIDAD"/>
    <s v=""/>
  </r>
  <r>
    <x v="6"/>
    <s v="204-4-9"/>
    <n v="10"/>
    <s v="MATERIALES DE CONSTRUCCION"/>
    <s v="CINTAS SINFÍN ½” ROLLO DE 20 METROS"/>
    <n v="27112802"/>
    <s v="SELECCIÓN ABREVIADA MENOR CUANTÍA"/>
    <n v="3"/>
    <n v="4"/>
    <n v="1"/>
    <n v="222530"/>
    <s v="UNIDAD"/>
    <s v=""/>
  </r>
  <r>
    <x v="6"/>
    <s v="204-4-9"/>
    <n v="10"/>
    <s v="MATERIALES DE CONSTRUCCION"/>
    <s v="CUCHILLAS PLANEADORA 35 CM"/>
    <n v="23241613"/>
    <s v="SELECCIÓN ABREVIADA MENOR CUANTÍA"/>
    <n v="3"/>
    <n v="4"/>
    <n v="3"/>
    <n v="214200"/>
    <s v="UNIDAD"/>
    <s v=""/>
  </r>
  <r>
    <x v="6"/>
    <s v="204-4-9"/>
    <n v="10"/>
    <s v="MATERIALES DE CONSTRUCCION"/>
    <s v="CUCHILLAS DE CEPILLO 45 CM"/>
    <n v="23241613"/>
    <s v="SELECCIÓN ABREVIADA MENOR CUANTÍA"/>
    <n v="3"/>
    <n v="4"/>
    <n v="3"/>
    <n v="214200"/>
    <s v="UNIDAD"/>
    <s v=""/>
  </r>
  <r>
    <x v="6"/>
    <s v="204-4-9"/>
    <n v="10"/>
    <s v="MATERIALES DE CONSTRUCCION"/>
    <s v="LIJA DE AGUA NO. 150"/>
    <n v="11101502"/>
    <s v="SELECCIÓN ABREVIADA MENOR CUANTÍA"/>
    <n v="3"/>
    <n v="4"/>
    <n v="10"/>
    <n v="14280"/>
    <s v="UNIDAD"/>
    <s v=""/>
  </r>
  <r>
    <x v="6"/>
    <s v="204-4-9"/>
    <n v="10"/>
    <s v="MATERIALES DE CONSTRUCCION"/>
    <s v="LIJA DE AGUA NO. 220"/>
    <n v="11101502"/>
    <s v="SELECCIÓN ABREVIADA MENOR CUANTÍA"/>
    <n v="3"/>
    <n v="4"/>
    <n v="10"/>
    <n v="14280"/>
    <s v="UNIDAD"/>
    <s v=""/>
  </r>
  <r>
    <x v="6"/>
    <s v="204-4-9"/>
    <n v="10"/>
    <s v="MATERIALES DE CONSTRUCCION"/>
    <s v="LIJA DE AGUA NO. 320"/>
    <n v="11101502"/>
    <s v="SELECCIÓN ABREVIADA MENOR CUANTÍA"/>
    <n v="3"/>
    <n v="4"/>
    <n v="10"/>
    <n v="14280"/>
    <s v="UNIDAD"/>
    <s v=""/>
  </r>
  <r>
    <x v="6"/>
    <s v="204-4-9"/>
    <n v="10"/>
    <s v="MATERIALES DE CONSTRUCCION"/>
    <s v="LIJA DE AGUA NO. 120"/>
    <n v="11101502"/>
    <s v="SELECCIÓN ABREVIADA MENOR CUANTÍA"/>
    <n v="3"/>
    <n v="4"/>
    <n v="10"/>
    <n v="14280"/>
    <s v="UNIDAD"/>
    <s v=""/>
  </r>
  <r>
    <x v="6"/>
    <s v="204-4-9"/>
    <n v="10"/>
    <s v="MATERIALES DE CONSTRUCCION"/>
    <s v="LIJA TELA DE ESMERIL NO. 80 5 PULGADAS ROLLO DE 20 METROS"/>
    <n v="11101502"/>
    <s v="SELECCIÓN ABREVIADA MENOR CUANTÍA"/>
    <n v="3"/>
    <n v="4"/>
    <n v="2"/>
    <n v="207060"/>
    <s v="UNIDAD"/>
    <s v=""/>
  </r>
  <r>
    <x v="6"/>
    <s v="204-4-9"/>
    <n v="10"/>
    <s v="MATERIALES DE CONSTRUCCION"/>
    <s v="LIJA TELA DE ESMERIL NO. 120 5 PULGADAS ROLLO DE 20 METROS"/>
    <n v="11101502"/>
    <s v="SELECCIÓN ABREVIADA MENOR CUANTÍA"/>
    <n v="3"/>
    <n v="4"/>
    <n v="2"/>
    <n v="207060"/>
    <s v="UNIDAD"/>
    <s v=""/>
  </r>
  <r>
    <x v="6"/>
    <s v="204-4-9"/>
    <n v="10"/>
    <s v="MATERIALES DE CONSTRUCCION"/>
    <s v="LIJA TELA DE ESMERIL NO. 60 11 PULGADAS ROLLO DE 20 METROS"/>
    <n v="11101502"/>
    <s v="SELECCIÓN ABREVIADA MENOR CUANTÍA"/>
    <n v="3"/>
    <n v="4"/>
    <n v="2"/>
    <n v="207060"/>
    <s v="UNIDAD"/>
    <s v=""/>
  </r>
  <r>
    <x v="6"/>
    <s v="204-4-9"/>
    <n v="10"/>
    <s v="MATERIALES DE CONSTRUCCION"/>
    <s v="LIJA TELA DE ESMERIL NO. 80 21X3 PUGADAS ROLLO DE 20 METROS"/>
    <n v="11101502"/>
    <s v="SELECCIÓN ABREVIADA MENOR CUANTÍA"/>
    <n v="3"/>
    <n v="4"/>
    <n v="2"/>
    <n v="207060"/>
    <s v="UNIDAD"/>
    <s v=""/>
  </r>
  <r>
    <x v="6"/>
    <s v="204-4-9"/>
    <n v="10"/>
    <s v="MATERIALES DE CONSTRUCCION"/>
    <s v="PUNTILLA  DE 1” SIN CABEZA"/>
    <n v="31162003"/>
    <s v="SELECCIÓN ABREVIADA MENOR CUANTÍA"/>
    <n v="3"/>
    <n v="4"/>
    <n v="2497"/>
    <n v="27467"/>
    <s v="GRAMO"/>
    <s v=""/>
  </r>
  <r>
    <x v="6"/>
    <s v="204-4-9"/>
    <n v="10"/>
    <s v="MATERIALES DE CONSTRUCCION"/>
    <s v="PUNTILLA DE 2&quot; CON CABEZA"/>
    <n v="31162003"/>
    <s v="SELECCIÓN ABREVIADA MENOR CUANTÍA"/>
    <n v="3"/>
    <n v="4"/>
    <n v="2500"/>
    <n v="29750"/>
    <s v="GRAMO"/>
    <s v=""/>
  </r>
  <r>
    <x v="6"/>
    <s v="204-4-9"/>
    <n v="10"/>
    <s v="MATERIALES DE CONSTRUCCION"/>
    <s v="PUNTILLA DE 2&quot; SIN CABEZA"/>
    <n v="31162003"/>
    <s v="SELECCIÓN ABREVIADA MENOR CUANTÍA"/>
    <n v="3"/>
    <n v="4"/>
    <n v="2500"/>
    <n v="29750"/>
    <s v="GRAMO"/>
    <s v=""/>
  </r>
  <r>
    <x v="6"/>
    <s v="204-4-9"/>
    <n v="10"/>
    <s v="MATERIALES DE CONSTRUCCION"/>
    <s v="PUNTILLA DE 3&quot;"/>
    <n v="31162003"/>
    <s v="SELECCIÓN ABREVIADA MENOR CUANTÍA"/>
    <n v="3"/>
    <n v="4"/>
    <n v="2500"/>
    <n v="29750"/>
    <s v="GRAMO"/>
    <s v=""/>
  </r>
  <r>
    <x v="6"/>
    <s v="204-4-9"/>
    <n v="10"/>
    <s v="MATERIALES DE CONSTRUCCION"/>
    <s v="PUNTILLA DE ACERO DE 1”"/>
    <n v="31162004"/>
    <s v="SELECCIÓN ABREVIADA MENOR CUANTÍA"/>
    <n v="3"/>
    <n v="4"/>
    <n v="2500"/>
    <n v="29750"/>
    <s v="GRAMO"/>
    <s v=""/>
  </r>
  <r>
    <x v="6"/>
    <s v="204-4-9"/>
    <n v="10"/>
    <s v="MATERIALES DE CONSTRUCCION"/>
    <s v="PUNTILLA DE ACERO DE 1/2''"/>
    <n v="31162004"/>
    <s v="SELECCIÓN ABREVIADA MENOR CUANTÍA"/>
    <n v="3"/>
    <n v="4"/>
    <n v="2500"/>
    <n v="29750"/>
    <s v="GRAMO"/>
    <s v=""/>
  </r>
  <r>
    <x v="6"/>
    <s v="204-4-9"/>
    <n v="10"/>
    <s v="MATERIALES DE CONSTRUCCION"/>
    <s v="PUNTILLA DE 1 1/2'' CON CABEZA"/>
    <n v="31162003"/>
    <s v="SELECCIÓN ABREVIADA MENOR CUANTÍA"/>
    <n v="3"/>
    <n v="4"/>
    <n v="2500"/>
    <n v="29750"/>
    <s v="GRAMO"/>
    <s v=""/>
  </r>
  <r>
    <x v="6"/>
    <s v="204-4-9"/>
    <n v="10"/>
    <s v="MATERIALES DE CONSTRUCCION"/>
    <s v="PUNTILLA DE 1 1/2'' SIN CABEZA"/>
    <n v="31162003"/>
    <s v="SELECCIÓN ABREVIADA MENOR CUANTÍA"/>
    <n v="3"/>
    <n v="4"/>
    <n v="2500"/>
    <n v="29750"/>
    <s v="GRAMO"/>
    <s v=""/>
  </r>
  <r>
    <x v="6"/>
    <s v="204-4-9"/>
    <n v="10"/>
    <s v="MATERIALES DE CONSTRUCCION"/>
    <s v="PUNTILLA DE 3/4'' SIN CABEZA"/>
    <n v="31162003"/>
    <s v="SELECCIÓN ABREVIADA MENOR CUANTÍA"/>
    <n v="3"/>
    <n v="4"/>
    <n v="2500"/>
    <n v="29750"/>
    <s v="GRAMO"/>
    <s v=""/>
  </r>
  <r>
    <x v="6"/>
    <s v="204-4-9"/>
    <n v="10"/>
    <s v="MATERIALES DE CONSTRUCCION"/>
    <s v="PUNTILLA DE 3/4'' CON CABEZA"/>
    <n v="31162003"/>
    <s v="SELECCIÓN ABREVIADA MENOR CUANTÍA"/>
    <n v="3"/>
    <n v="4"/>
    <n v="2500"/>
    <n v="29750"/>
    <s v="GRAMO"/>
    <s v=""/>
  </r>
  <r>
    <x v="6"/>
    <s v="204-4-9"/>
    <n v="10"/>
    <s v="MATERIALES DE CONSTRUCCION"/>
    <s v="QUINTUPLEX DE 18MM 1,22*2,44 EN PINO"/>
    <n v="11122001"/>
    <s v="SELECCIÓN ABREVIADA MENOR CUANTÍA"/>
    <n v="3"/>
    <n v="4"/>
    <n v="6"/>
    <n v="785400"/>
    <s v="UNIDAD"/>
    <s v=""/>
  </r>
  <r>
    <x v="6"/>
    <s v="204-4-9"/>
    <n v="10"/>
    <s v="MATERIALES DE CONSTRUCCION"/>
    <s v="QUINTUPLEX DE 15MM EN PINO"/>
    <n v="11122001"/>
    <s v="SELECCIÓN ABREVIADA MENOR CUANTÍA"/>
    <n v="3"/>
    <n v="4"/>
    <n v="8"/>
    <n v="878696"/>
    <s v="UNIDAD"/>
    <s v=""/>
  </r>
  <r>
    <x v="6"/>
    <s v="204-4-9"/>
    <n v="10"/>
    <s v="MATERIALES DE CONSTRUCCION"/>
    <s v="QUINTUPLEX DE 12 MM EN PINO"/>
    <n v="11122001"/>
    <s v="SELECCIÓN ABREVIADA MENOR CUANTÍA"/>
    <n v="3"/>
    <n v="4"/>
    <n v="8"/>
    <n v="717808"/>
    <s v="UNIDAD"/>
    <s v=""/>
  </r>
  <r>
    <x v="6"/>
    <s v="204-4-9"/>
    <n v="10"/>
    <s v="MATERIALES DE CONSTRUCCION"/>
    <s v="LAMINA TRIPLEX DE 4 MM MEDIDAS 1,22*2,44 EN PINO"/>
    <n v="11122001"/>
    <s v="SELECCIÓN ABREVIADA MENOR CUANTÍA"/>
    <n v="3"/>
    <n v="4"/>
    <n v="8"/>
    <n v="357952"/>
    <s v="UNIDAD"/>
    <s v=""/>
  </r>
  <r>
    <x v="6"/>
    <s v="204-4-9"/>
    <n v="10"/>
    <s v="MATERIALES DE CONSTRUCCION"/>
    <s v="PLANCHONES DE FLOR MORADO 25X4X300 CM"/>
    <n v="30103605"/>
    <s v="SELECCIÓN ABREVIADA MENOR CUANTÍA"/>
    <n v="3"/>
    <n v="4"/>
    <n v="6"/>
    <n v="611184"/>
    <s v="UNIDAD"/>
    <s v=""/>
  </r>
  <r>
    <x v="6"/>
    <s v="204-4-9"/>
    <n v="10"/>
    <s v="MATERIALES DE CONSTRUCCION"/>
    <s v="TABLAS BURRAS DE FLOR MORADO 25X3X300 CM"/>
    <n v="30103605"/>
    <s v="SELECCIÓN ABREVIADA MENOR CUANTÍA"/>
    <n v="3"/>
    <n v="4"/>
    <n v="6"/>
    <n v="611184"/>
    <s v="UNIDAD"/>
    <s v=""/>
  </r>
  <r>
    <x v="6"/>
    <s v="204-4-9"/>
    <n v="10"/>
    <s v="MATERIALES DE CONSTRUCCION"/>
    <s v="BISAGRA OMEGA DE 1/2&quot; "/>
    <n v="31162403"/>
    <s v="SELECCIÓN ABREVIADA MENOR CUANTÍA"/>
    <n v="3"/>
    <n v="4"/>
    <n v="2"/>
    <n v="7378"/>
    <s v="UNIDAD"/>
    <s v=""/>
  </r>
  <r>
    <x v="6"/>
    <s v="204-4-9"/>
    <n v="10"/>
    <s v="MATERIALES DE CONSTRUCCION"/>
    <s v="BISAGRA OMEGA DE 3&quot; "/>
    <n v="31162403"/>
    <s v="SELECCIÓN ABREVIADA MENOR CUANTÍA"/>
    <n v="3"/>
    <n v="4"/>
    <n v="2"/>
    <n v="11186"/>
    <s v="UNIDAD"/>
    <s v=""/>
  </r>
  <r>
    <x v="6"/>
    <s v="204-4-9"/>
    <n v="10"/>
    <s v="MATERIALES DE CONSTRUCCION"/>
    <s v="BISAGRA OMEGA 1 1/2''"/>
    <n v="31162403"/>
    <s v="SELECCIÓN ABREVIADA MENOR CUANTÍA"/>
    <n v="3"/>
    <n v="4"/>
    <n v="2"/>
    <n v="13090"/>
    <s v="UNIDAD"/>
    <s v=""/>
  </r>
  <r>
    <x v="6"/>
    <s v="204-4-9"/>
    <n v="10"/>
    <s v="MATERIALES DE CONSTRUCCION"/>
    <s v="BISAGRA SEMIPARCHE PARA COCINA INTEGRAL"/>
    <n v="31162403"/>
    <s v="SELECCIÓN ABREVIADA MENOR CUANTÍA"/>
    <n v="3"/>
    <n v="4"/>
    <n v="2"/>
    <n v="10710"/>
    <s v="UNIDAD"/>
    <s v=""/>
  </r>
  <r>
    <x v="6"/>
    <s v="204-4-9"/>
    <n v="10"/>
    <s v="MATERIALES DE CONSTRUCCION"/>
    <s v="CERRADURAS DE SOBREPONER"/>
    <n v="31162402"/>
    <s v="SELECCIÓN ABREVIADA MENOR CUANTÍA"/>
    <n v="3"/>
    <n v="4"/>
    <n v="1"/>
    <n v="89250"/>
    <s v="UNIDAD"/>
    <s v=""/>
  </r>
  <r>
    <x v="6"/>
    <s v="204-4-9"/>
    <n v="10"/>
    <s v="MATERIALES DE CONSTRUCCION"/>
    <s v="CERRADURAS TIPO ALCOBA"/>
    <n v="31162402"/>
    <s v="SELECCIÓN ABREVIADA MENOR CUANTÍA"/>
    <n v="3"/>
    <n v="4"/>
    <n v="20"/>
    <n v="785400"/>
    <s v="UNIDAD"/>
    <s v=""/>
  </r>
  <r>
    <x v="6"/>
    <s v="204-4-9"/>
    <n v="10"/>
    <s v="MATERIALES DE CONSTRUCCION"/>
    <s v="CERRADURA DE SEGURIDAD"/>
    <n v="31162402"/>
    <s v="SELECCIÓN ABREVIADA MENOR CUANTÍA"/>
    <n v="3"/>
    <n v="4"/>
    <n v="15"/>
    <n v="981750"/>
    <s v="UNIDAD"/>
    <s v=""/>
  </r>
  <r>
    <x v="6"/>
    <s v="204-4-9"/>
    <n v="10"/>
    <s v="MATERIALES DE CONSTRUCCION"/>
    <s v="CANDADO 70 MM"/>
    <n v="46171501"/>
    <s v="SELECCIÓN ABREVIADA MENOR CUANTÍA"/>
    <n v="3"/>
    <n v="4"/>
    <n v="3"/>
    <n v="135303"/>
    <s v="UNIDAD"/>
    <s v=""/>
  </r>
  <r>
    <x v="6"/>
    <s v="204-4-9"/>
    <n v="10"/>
    <s v="MATERIALES DE CONSTRUCCION"/>
    <s v="VIDRIO DE 6 MM COLOR BRONCE 0,90 X 1,80 MTS "/>
    <n v="30171703"/>
    <s v="SELECCIÓN ABREVIADA MENOR CUANTÍA"/>
    <n v="3"/>
    <n v="4"/>
    <n v="2"/>
    <n v="207060"/>
    <s v="UNIDAD"/>
    <s v=""/>
  </r>
  <r>
    <x v="6"/>
    <s v="204-4-9"/>
    <n v="10"/>
    <s v="MATERIALES DE CONSTRUCCION"/>
    <s v="VIDRIO DE 6 MM COLOR BRONCE 0,90 X 1,0 MTS"/>
    <n v="30171703"/>
    <s v="SELECCIÓN ABREVIADA MENOR CUANTÍA"/>
    <n v="3"/>
    <n v="4"/>
    <n v="2"/>
    <n v="207060"/>
    <s v="UNIDAD"/>
    <s v=""/>
  </r>
  <r>
    <x v="6"/>
    <s v="204-4-9"/>
    <n v="10"/>
    <s v="MATERIALES DE CONSTRUCCION"/>
    <s v="VIDRIO 4 MM"/>
    <n v="30171703"/>
    <s v="SELECCIÓN ABREVIADA MENOR CUANTÍA"/>
    <n v="3"/>
    <n v="4"/>
    <n v="5"/>
    <n v="212415"/>
    <s v="METRO CUADRADO"/>
    <s v=""/>
  </r>
  <r>
    <x v="6"/>
    <s v="204-4-9"/>
    <n v="10"/>
    <s v="MATERIALES DE CONSTRUCCION"/>
    <s v="MANIJA  PARA SANITARIO CROMADA TIPO GRIVAL"/>
    <n v="30181800"/>
    <s v="SELECCIÓN ABREVIADA MENOR CUANTÍA"/>
    <n v="3"/>
    <n v="4"/>
    <n v="5"/>
    <n v="152320"/>
    <s v="UNIDAD"/>
    <s v=""/>
  </r>
  <r>
    <x v="6"/>
    <s v="204-4-9"/>
    <n v="10"/>
    <s v="MATERIALES DE CONSTRUCCION"/>
    <s v="PULSADOR PARA SANITARIO "/>
    <n v="30181800"/>
    <s v="SELECCIÓN ABREVIADA MENOR CUANTÍA"/>
    <n v="3"/>
    <n v="4"/>
    <n v="5"/>
    <n v="152320"/>
    <s v="UNIDAD"/>
    <s v=""/>
  </r>
  <r>
    <x v="6"/>
    <s v="204-4-9"/>
    <n v="10"/>
    <s v="MATERIALES DE CONSTRUCCION"/>
    <s v="NIPLE GALVANIZADO  DE 1/2&quot; 15 CM"/>
    <n v="30181800"/>
    <s v="SELECCIÓN ABREVIADA MENOR CUANTÍA"/>
    <n v="3"/>
    <n v="4"/>
    <n v="2"/>
    <n v="7140"/>
    <s v="UNIDAD"/>
    <s v=""/>
  </r>
  <r>
    <x v="6"/>
    <s v="204-4-9"/>
    <n v="10"/>
    <s v="MATERIALES DE CONSTRUCCION"/>
    <s v="TUBO CPVC 1/2''"/>
    <n v="40171518"/>
    <s v="SELECCIÓN ABREVIADA MENOR CUANTÍA"/>
    <n v="3"/>
    <n v="4"/>
    <n v="2"/>
    <n v="29036"/>
    <s v="UNIDAD"/>
    <s v=""/>
  </r>
  <r>
    <x v="6"/>
    <s v="204-4-9"/>
    <n v="10"/>
    <s v="MATERIALES DE CONSTRUCCION"/>
    <s v="TUBO CPVC 3/4''"/>
    <n v="40171518"/>
    <s v="SELECCIÓN ABREVIADA MENOR CUANTÍA"/>
    <n v="3"/>
    <n v="4"/>
    <n v="2"/>
    <n v="42840"/>
    <s v="UNIDAD"/>
    <s v=""/>
  </r>
  <r>
    <x v="6"/>
    <s v="204-4-9"/>
    <n v="10"/>
    <s v="MATERIALES DE CONSTRUCCION"/>
    <s v="TUBO FLEXIBE DE 1/2 AGUA CALIENTE PYP"/>
    <n v="40142009"/>
    <s v="SELECCIÓN ABREVIADA MENOR CUANTÍA"/>
    <n v="3"/>
    <n v="4"/>
    <n v="2"/>
    <n v="46172"/>
    <s v="METRO"/>
    <s v=""/>
  </r>
  <r>
    <x v="6"/>
    <s v="204-4-9"/>
    <n v="10"/>
    <s v="MATERIALES DE CONSTRUCCION"/>
    <s v="RACORES HEMBRAS 1/2"/>
    <n v="40141734"/>
    <s v="SELECCIÓN ABREVIADA MENOR CUANTÍA"/>
    <n v="3"/>
    <n v="4"/>
    <n v="2"/>
    <n v="8330"/>
    <s v="UNIDAD"/>
    <s v=""/>
  </r>
  <r>
    <x v="6"/>
    <s v="204-4-9"/>
    <n v="10"/>
    <s v="MATERIALES DE CONSTRUCCION"/>
    <s v="RACORES MACHO 1/2"/>
    <n v="40141734"/>
    <s v="SELECCIÓN ABREVIADA MENOR CUANTÍA"/>
    <n v="3"/>
    <n v="4"/>
    <n v="2"/>
    <n v="8330"/>
    <s v="UNIDAD"/>
    <s v=""/>
  </r>
  <r>
    <x v="6"/>
    <s v="204-4-9"/>
    <n v="10"/>
    <s v="MATERIALES DE CONSTRUCCION"/>
    <s v="TUBO PVC 1/2 TIPO PESADO"/>
    <n v="40171517"/>
    <s v="SELECCIÓN ABREVIADA MENOR CUANTÍA"/>
    <n v="3"/>
    <n v="4"/>
    <n v="2"/>
    <n v="33320"/>
    <s v="UNIDAD"/>
    <s v=""/>
  </r>
  <r>
    <x v="6"/>
    <s v="204-4-9"/>
    <n v="10"/>
    <s v="MATERIALES DE CONSTRUCCION"/>
    <s v="TUBERIA PVC 3/4 TIPO PESADO"/>
    <n v="40171517"/>
    <s v="SELECCIÓN ABREVIADA MENOR CUANTÍA"/>
    <n v="3"/>
    <n v="4"/>
    <n v="2"/>
    <n v="39270"/>
    <s v="UNIDAD"/>
    <s v=""/>
  </r>
  <r>
    <x v="6"/>
    <s v="204-4-9"/>
    <n v="10"/>
    <s v="MATERIALES DE CONSTRUCCION"/>
    <s v="TUBERIA PVC 1 TIPO PESADO"/>
    <n v="40171517"/>
    <s v="SELECCIÓN ABREVIADA MENOR CUANTÍA"/>
    <n v="3"/>
    <n v="4"/>
    <n v="2"/>
    <n v="89964"/>
    <s v="UNIDAD"/>
    <s v=""/>
  </r>
  <r>
    <x v="6"/>
    <s v="204-4-9"/>
    <n v="10"/>
    <s v="MATERIALES DE CONSTRUCCION"/>
    <s v="TUBERIA PVC 1 1/4 TIPO PESADO"/>
    <n v="40171517"/>
    <s v="SELECCIÓN ABREVIADA MENOR CUANTÍA"/>
    <n v="3"/>
    <n v="4"/>
    <n v="2"/>
    <n v="94248"/>
    <s v="UNIDAD"/>
    <s v=""/>
  </r>
  <r>
    <x v="6"/>
    <s v="204-4-9"/>
    <n v="10"/>
    <s v="MATERIALES DE CONSTRUCCION"/>
    <s v="TUBERIA PVC 1 1/2 TIPO PESADO"/>
    <n v="40171517"/>
    <s v="SELECCIÓN ABREVIADA MENOR CUANTÍA"/>
    <n v="3"/>
    <n v="4"/>
    <n v="2"/>
    <n v="103530"/>
    <s v="UNIDAD"/>
    <s v=""/>
  </r>
  <r>
    <x v="6"/>
    <s v="204-4-9"/>
    <n v="10"/>
    <s v="MATERIALES DE CONSTRUCCION"/>
    <s v="TUBERIA PVC 2 TIPO PESADO"/>
    <n v="40171517"/>
    <s v="SELECCIÓN ABREVIADA MENOR CUANTÍA"/>
    <n v="3"/>
    <n v="4"/>
    <n v="2"/>
    <n v="136374"/>
    <s v="UNIDAD"/>
    <s v=""/>
  </r>
  <r>
    <x v="6"/>
    <s v="204-4-9"/>
    <n v="10"/>
    <s v="MATERIALES DE CONSTRUCCION"/>
    <s v="TUBERIA PVC 3 TIPO PESADO"/>
    <n v="40171517"/>
    <s v="SELECCIÓN ABREVIADA MENOR CUANTÍA"/>
    <n v="3"/>
    <n v="4"/>
    <n v="2"/>
    <n v="193256"/>
    <s v="UNIDAD"/>
    <s v=""/>
  </r>
  <r>
    <x v="6"/>
    <s v="204-4-9"/>
    <n v="10"/>
    <s v="MATERIALES DE CONSTRUCCION"/>
    <s v="TUBERIA GALVANIZADA 1/2"/>
    <n v="40171527"/>
    <s v="SELECCIÓN ABREVIADA MENOR CUANTÍA"/>
    <n v="3"/>
    <n v="4"/>
    <n v="2"/>
    <n v="71400"/>
    <s v="UNIDAD"/>
    <s v=""/>
  </r>
  <r>
    <x v="6"/>
    <s v="204-4-9"/>
    <n v="10"/>
    <s v="MATERIALES DE CONSTRUCCION"/>
    <s v="CODO GALVANIZADA 1/2"/>
    <n v="40172805"/>
    <s v="SELECCIÓN ABREVIADA MENOR CUANTÍA"/>
    <n v="3"/>
    <n v="4"/>
    <n v="10"/>
    <n v="22015"/>
    <s v="UNIDAD"/>
    <s v=""/>
  </r>
  <r>
    <x v="6"/>
    <s v="204-4-9"/>
    <n v="10"/>
    <s v="MATERIALES DE CONSTRUCCION"/>
    <s v="TEE GALVANIZADA DE 1/2"/>
    <n v="40174605"/>
    <s v="SELECCIÓN ABREVIADA MENOR CUANTÍA"/>
    <n v="3"/>
    <n v="4"/>
    <n v="2"/>
    <n v="4641"/>
    <s v="UNIDAD"/>
    <s v=""/>
  </r>
  <r>
    <x v="6"/>
    <s v="204-4-9"/>
    <n v="10"/>
    <s v="MATERIALES DE CONSTRUCCION"/>
    <s v="UNIONES GALVANIZAD DE 1/2"/>
    <n v="40174903"/>
    <s v="SELECCIÓN ABREVIADA MENOR CUANTÍA"/>
    <n v="3"/>
    <n v="4"/>
    <n v="2"/>
    <n v="3808"/>
    <s v="UNIDAD"/>
    <s v=""/>
  </r>
  <r>
    <x v="6"/>
    <s v="204-4-9"/>
    <n v="10"/>
    <s v="MATERIALES DE CONSTRUCCION"/>
    <s v="TAPON GALVANIZADA MACHO DE 1/2"/>
    <n v="40173503"/>
    <s v="SELECCIÓN ABREVIADA MENOR CUANTÍA"/>
    <n v="3"/>
    <n v="4"/>
    <n v="2"/>
    <n v="2618"/>
    <s v="UNIDAD"/>
    <s v=""/>
  </r>
  <r>
    <x v="6"/>
    <s v="204-4-9"/>
    <n v="10"/>
    <s v="MATERIALES DE CONSTRUCCION"/>
    <s v="TAPON GALVANIZADA HEMBRA DE 1/2"/>
    <n v="40173503"/>
    <s v="SELECCIÓN ABREVIADA MENOR CUANTÍA"/>
    <n v="3"/>
    <n v="4"/>
    <n v="2"/>
    <n v="2618"/>
    <s v="UNIDAD"/>
    <s v=""/>
  </r>
  <r>
    <x v="6"/>
    <s v="204-4-9"/>
    <n v="10"/>
    <s v="MATERIALES DE CONSTRUCCION"/>
    <s v="CODO DE CALLE GALVANIZADO DE 1/2"/>
    <n v="40172805"/>
    <s v="SELECCIÓN ABREVIADA MENOR CUANTÍA"/>
    <n v="3"/>
    <n v="4"/>
    <n v="2"/>
    <n v="5712"/>
    <s v="UNIDAD"/>
    <s v=""/>
  </r>
  <r>
    <x v="6"/>
    <s v="204-4-9"/>
    <n v="10"/>
    <s v="MATERIALES DE CONSTRUCCION"/>
    <s v="UNIVERSAL GALVANIZADO DE 1/2"/>
    <n v="40174903"/>
    <s v="SELECCIÓN ABREVIADA MENOR CUANTÍA"/>
    <n v="3"/>
    <n v="4"/>
    <n v="2"/>
    <n v="13328"/>
    <s v="UNIDAD"/>
    <s v=""/>
  </r>
  <r>
    <x v="6"/>
    <s v="204-4-9"/>
    <n v="10"/>
    <s v="MATERIALES DE CONSTRUCCION"/>
    <s v="BUSHING 1X1/2"/>
    <n v="40173605"/>
    <s v="SELECCIÓN ABREVIADA MENOR CUANTÍA"/>
    <n v="3"/>
    <n v="4"/>
    <n v="2"/>
    <n v="14756"/>
    <s v="UNIDAD"/>
    <s v=""/>
  </r>
  <r>
    <x v="6"/>
    <s v="204-4-9"/>
    <n v="10"/>
    <s v="MATERIALES DE CONSTRUCCION"/>
    <s v="BUSHING 3/4 X1/2"/>
    <n v="40173605"/>
    <s v="SELECCIÓN ABREVIADA MENOR CUANTÍA"/>
    <n v="3"/>
    <n v="4"/>
    <n v="2"/>
    <n v="15470"/>
    <s v="UNIDAD"/>
    <s v=""/>
  </r>
  <r>
    <x v="6"/>
    <s v="204-4-9"/>
    <n v="10"/>
    <s v="MATERIALES DE CONSTRUCCION"/>
    <s v="NIPLE GALVANIZADO 1/2 X 3CM"/>
    <n v="30181800"/>
    <s v="SELECCIÓN ABREVIADA MENOR CUANTÍA"/>
    <n v="3"/>
    <n v="4"/>
    <n v="2"/>
    <n v="4760"/>
    <s v="UNIDAD"/>
    <s v=""/>
  </r>
  <r>
    <x v="6"/>
    <s v="204-4-9"/>
    <n v="10"/>
    <s v="MATERIALES DE CONSTRUCCION"/>
    <s v="NIPLE GALVANIZADO 1/2 X 5CM"/>
    <n v="30181800"/>
    <s v="SELECCIÓN ABREVIADA MENOR CUANTÍA"/>
    <n v="3"/>
    <n v="4"/>
    <n v="2"/>
    <n v="6545"/>
    <s v="UNIDAD"/>
    <s v=""/>
  </r>
  <r>
    <x v="6"/>
    <s v="204-4-9"/>
    <n v="10"/>
    <s v="MATERIALES DE CONSTRUCCION"/>
    <s v="NIPLE GALVANIZADO 1/2 X 7CM"/>
    <n v="30181800"/>
    <s v="SELECCIÓN ABREVIADA MENOR CUANTÍA"/>
    <n v="3"/>
    <n v="4"/>
    <n v="2"/>
    <n v="6902"/>
    <s v="UNIDAD"/>
    <s v=""/>
  </r>
  <r>
    <x v="6"/>
    <s v="204-4-9"/>
    <n v="10"/>
    <s v="MATERIALES DE CONSTRUCCION"/>
    <s v="NIPLE GALVANIZADO 1/2 X 10CM"/>
    <n v="30181800"/>
    <s v="SELECCIÓN ABREVIADA MENOR CUANTÍA"/>
    <n v="3"/>
    <n v="4"/>
    <n v="2"/>
    <n v="7735"/>
    <s v="UNIDAD"/>
    <s v=""/>
  </r>
  <r>
    <x v="6"/>
    <s v="204-4-9"/>
    <n v="10"/>
    <s v="MATERIALES DE CONSTRUCCION"/>
    <s v="REGISTRO DE BOLA 2&quot;"/>
    <n v="30181701"/>
    <s v="SELECCIÓN ABREVIADA MENOR CUANTÍA"/>
    <n v="3"/>
    <n v="4"/>
    <n v="1"/>
    <n v="104125"/>
    <s v="UNIDAD"/>
    <s v=""/>
  </r>
  <r>
    <x v="6"/>
    <s v="204-4-9"/>
    <n v="10"/>
    <s v="MATERIALES DE CONSTRUCCION"/>
    <s v="REGISTRO DE BOLA 1&quot;"/>
    <n v="30181701"/>
    <s v="SELECCIÓN ABREVIADA MENOR CUANTÍA"/>
    <n v="3"/>
    <n v="4"/>
    <n v="1"/>
    <n v="65450"/>
    <s v="UNIDAD"/>
    <s v=""/>
  </r>
  <r>
    <x v="6"/>
    <s v="204-4-9"/>
    <n v="10"/>
    <s v="MATERIALES DE CONSTRUCCION"/>
    <s v="REGISTRO DE BOLA 3/4&quot;"/>
    <n v="30181701"/>
    <s v="SELECCIÓN ABREVIADA MENOR CUANTÍA"/>
    <n v="3"/>
    <n v="4"/>
    <n v="2"/>
    <n v="89964"/>
    <s v="UNIDAD"/>
    <s v=""/>
  </r>
  <r>
    <x v="6"/>
    <s v="204-4-9"/>
    <n v="10"/>
    <s v="MATERIALES DE CONSTRUCCION"/>
    <s v="REGISTRO DE BOLA 1/2&quot;"/>
    <n v="30181701"/>
    <s v="SELECCIÓN ABREVIADA MENOR CUANTÍA"/>
    <n v="3"/>
    <n v="4"/>
    <n v="5"/>
    <n v="106505"/>
    <s v="UNIDAD"/>
    <s v=""/>
  </r>
  <r>
    <x v="6"/>
    <s v="204-4-9"/>
    <n v="10"/>
    <s v="MATERIALES DE CONSTRUCCION"/>
    <s v="LLAVE TERMINAL DE 1/2 TIPO JARDIN PESADO"/>
    <n v="30181701"/>
    <s v="SELECCIÓN ABREVIADA MENOR CUANTÍA"/>
    <n v="3"/>
    <n v="4"/>
    <n v="10"/>
    <n v="116620"/>
    <s v="UNIDAD"/>
    <s v="NO SOLICITADAS"/>
  </r>
  <r>
    <x v="6"/>
    <s v="204-4-9"/>
    <n v="10"/>
    <s v="MATERIALES DE CONSTRUCCION"/>
    <s v="LLAVE TIPO MARIPOSA METALICO 1/2"/>
    <n v="30181701"/>
    <s v="SELECCIÓN ABREVIADA MENOR CUANTÍA"/>
    <n v="3"/>
    <n v="4"/>
    <n v="8"/>
    <n v="93296"/>
    <s v="UNIDAD"/>
    <s v=""/>
  </r>
  <r>
    <x v="6"/>
    <s v="204-4-9"/>
    <n v="10"/>
    <s v="MATERIALES DE CONSTRUCCION"/>
    <s v="UNIVERSAL PVC 2&quot;"/>
    <n v="40172508"/>
    <s v="SELECCIÓN ABREVIADA MENOR CUANTÍA"/>
    <n v="3"/>
    <n v="4"/>
    <n v="2"/>
    <n v="29274"/>
    <s v="UNIDAD"/>
    <s v=""/>
  </r>
  <r>
    <x v="6"/>
    <s v="204-4-9"/>
    <n v="10"/>
    <s v="MATERIALES DE CONSTRUCCION"/>
    <s v="UNIVERSAL PVC 1&quot;"/>
    <n v="40172508"/>
    <s v="SELECCIÓN ABREVIADA MENOR CUANTÍA"/>
    <n v="3"/>
    <n v="4"/>
    <n v="2"/>
    <n v="27608"/>
    <s v="UNIDAD"/>
    <s v=""/>
  </r>
  <r>
    <x v="6"/>
    <s v="204-4-9"/>
    <n v="10"/>
    <s v="MATERIALES DE CONSTRUCCION"/>
    <s v="UNIVERSAL PVC 1 1/2&quot;"/>
    <n v="40172508"/>
    <s v="SELECCIÓN ABREVIADA MENOR CUANTÍA"/>
    <n v="3"/>
    <n v="4"/>
    <n v="2"/>
    <n v="21420"/>
    <s v="UNIDAD"/>
    <s v=""/>
  </r>
  <r>
    <x v="6"/>
    <s v="204-4-9"/>
    <n v="10"/>
    <s v="MATERIALES DE CONSTRUCCION"/>
    <s v="UNIVERSAL PVC 1 1/4&quot;"/>
    <n v="40172508"/>
    <s v="SELECCIÓN ABREVIADA MENOR CUANTÍA"/>
    <n v="3"/>
    <n v="4"/>
    <n v="2"/>
    <n v="23324"/>
    <s v="UNIDAD"/>
    <s v=""/>
  </r>
  <r>
    <x v="6"/>
    <s v="204-4-9"/>
    <n v="10"/>
    <s v="MATERIALES DE CONSTRUCCION"/>
    <s v="UNIVERSAL PVC 3/4&quot;"/>
    <n v="40172508"/>
    <s v="SELECCIÓN ABREVIADA MENOR CUANTÍA"/>
    <n v="3"/>
    <n v="4"/>
    <n v="2"/>
    <n v="9044"/>
    <s v="UNIDAD"/>
    <s v=""/>
  </r>
  <r>
    <x v="6"/>
    <s v="204-4-9"/>
    <n v="10"/>
    <s v="MATERIALES DE CONSTRUCCION"/>
    <s v="UNIVERSAL PVC 1/2&quot;"/>
    <n v="40172508"/>
    <s v="SELECCIÓN ABREVIADA MENOR CUANTÍA"/>
    <n v="3"/>
    <n v="4"/>
    <n v="2"/>
    <n v="5474"/>
    <s v="UNIDAD"/>
    <s v=""/>
  </r>
  <r>
    <x v="6"/>
    <s v="204-4-9"/>
    <n v="10"/>
    <s v="MATERIALES DE CONSTRUCCION"/>
    <s v="UNIVERSAL PVC 3&quot;"/>
    <n v="40172508"/>
    <s v="SELECCIÓN ABREVIADA MENOR CUANTÍA"/>
    <n v="3"/>
    <n v="4"/>
    <n v="2"/>
    <n v="34034"/>
    <s v="UNIDAD"/>
    <s v=""/>
  </r>
  <r>
    <x v="6"/>
    <s v="204-4-9"/>
    <n v="10"/>
    <s v="MATERIALES DE CONSTRUCCION"/>
    <s v="UNION DE JUNTA EXPANSIVA PVC 3&quot;"/>
    <n v="40172906"/>
    <s v="SELECCIÓN ABREVIADA MENOR CUANTÍA"/>
    <n v="3"/>
    <n v="4"/>
    <n v="1"/>
    <n v="22253"/>
    <s v="UNIDAD"/>
    <s v=""/>
  </r>
  <r>
    <x v="6"/>
    <s v="204-4-9"/>
    <n v="10"/>
    <s v="MATERIALES DE CONSTRUCCION"/>
    <s v="UNION DE JUNTA EXPANSIVA PVC 4&quot;"/>
    <n v="40172906"/>
    <s v="SELECCIÓN ABREVIADA MENOR CUANTÍA"/>
    <n v="3"/>
    <n v="4"/>
    <n v="1"/>
    <n v="30464"/>
    <s v="UNIDAD"/>
    <s v=""/>
  </r>
  <r>
    <x v="6"/>
    <s v="204-4-9"/>
    <n v="10"/>
    <s v="MATERIALES DE CONSTRUCCION"/>
    <s v="UNION DE JUNTA EXPANSIVA PVC 1&quot;"/>
    <n v="40172906"/>
    <s v="SELECCIÓN ABREVIADA MENOR CUANTÍA"/>
    <n v="3"/>
    <n v="4"/>
    <n v="1"/>
    <n v="11424"/>
    <s v="UNIDAD"/>
    <s v=""/>
  </r>
  <r>
    <x v="6"/>
    <s v="204-4-9"/>
    <n v="10"/>
    <s v="MATERIALES DE CONSTRUCCION"/>
    <s v="UNION DE JUNTA EXPANSIVA PVC 1/2&quot;"/>
    <n v="40172906"/>
    <s v="SELECCIÓN ABREVIADA MENOR CUANTÍA"/>
    <n v="3"/>
    <n v="4"/>
    <n v="2"/>
    <n v="7616"/>
    <s v="UNIDAD"/>
    <s v=""/>
  </r>
  <r>
    <x v="6"/>
    <s v="204-4-9"/>
    <n v="10"/>
    <s v="MATERIALES DE CONSTRUCCION"/>
    <s v="UNION PVC 1/2&quot;"/>
    <n v="40172906"/>
    <s v="SELECCIÓN ABREVIADA MENOR CUANTÍA"/>
    <n v="3"/>
    <n v="4"/>
    <n v="2"/>
    <n v="1785"/>
    <s v="UNIDAD"/>
    <s v=""/>
  </r>
  <r>
    <x v="6"/>
    <s v="204-4-9"/>
    <n v="10"/>
    <s v="MATERIALES DE CONSTRUCCION"/>
    <s v="UNION PVC 3/4&quot;"/>
    <n v="40172906"/>
    <s v="SELECCIÓN ABREVIADA MENOR CUANTÍA"/>
    <n v="3"/>
    <n v="4"/>
    <n v="2"/>
    <n v="2261"/>
    <s v="UNIDAD"/>
    <s v=""/>
  </r>
  <r>
    <x v="6"/>
    <s v="204-4-9"/>
    <n v="10"/>
    <s v="MATERIALES DE CONSTRUCCION"/>
    <s v="UNION PVC 1&quot;"/>
    <n v="40172906"/>
    <s v="SELECCIÓN ABREVIADA MENOR CUANTÍA"/>
    <n v="3"/>
    <n v="4"/>
    <n v="2"/>
    <n v="2856"/>
    <s v="UNIDAD"/>
    <s v=""/>
  </r>
  <r>
    <x v="6"/>
    <s v="204-4-9"/>
    <n v="10"/>
    <s v="MATERIALES DE CONSTRUCCION"/>
    <s v="UNION PVC 1 1/2&quot;"/>
    <n v="40172906"/>
    <s v="SELECCIÓN ABREVIADA MENOR CUANTÍA"/>
    <n v="3"/>
    <n v="4"/>
    <n v="2"/>
    <n v="5950"/>
    <s v="UNIDAD"/>
    <s v=""/>
  </r>
  <r>
    <x v="6"/>
    <s v="204-4-9"/>
    <n v="10"/>
    <s v="MATERIALES DE CONSTRUCCION"/>
    <s v="UNION PVC 1 1/4&quot;"/>
    <n v="40172906"/>
    <s v="SELECCIÓN ABREVIADA MENOR CUANTÍA"/>
    <n v="3"/>
    <n v="4"/>
    <n v="2"/>
    <n v="7140"/>
    <s v="UNIDAD"/>
    <s v=""/>
  </r>
  <r>
    <x v="6"/>
    <s v="204-4-9"/>
    <n v="10"/>
    <s v="MATERIALES DE CONSTRUCCION"/>
    <s v="UNION PVC 2&quot;"/>
    <n v="40172906"/>
    <s v="SELECCIÓN ABREVIADA MENOR CUANTÍA"/>
    <n v="3"/>
    <n v="4"/>
    <n v="2"/>
    <n v="14161"/>
    <s v="UNIDAD"/>
    <s v=""/>
  </r>
  <r>
    <x v="6"/>
    <s v="204-4-9"/>
    <n v="10"/>
    <s v="MATERIALES DE CONSTRUCCION"/>
    <s v="TEE PVC 1/2&quot;"/>
    <n v="40174608"/>
    <s v="SELECCIÓN ABREVIADA MENOR CUANTÍA"/>
    <n v="3"/>
    <n v="4"/>
    <n v="2"/>
    <n v="1547"/>
    <s v="UNIDAD"/>
    <s v=""/>
  </r>
  <r>
    <x v="6"/>
    <s v="204-4-9"/>
    <n v="10"/>
    <s v="MATERIALES DE CONSTRUCCION"/>
    <s v="TEE PVC 3/4&quot;"/>
    <n v="40174608"/>
    <s v="SELECCIÓN ABREVIADA MENOR CUANTÍA"/>
    <n v="3"/>
    <n v="4"/>
    <n v="2"/>
    <n v="1904"/>
    <s v="UNIDAD"/>
    <s v=""/>
  </r>
  <r>
    <x v="6"/>
    <s v="204-4-9"/>
    <n v="10"/>
    <s v="MATERIALES DE CONSTRUCCION"/>
    <s v="TEE PVC 1&quot;"/>
    <n v="40174608"/>
    <s v="SELECCIÓN ABREVIADA MENOR CUANTÍA"/>
    <n v="3"/>
    <n v="4"/>
    <n v="2"/>
    <n v="5474"/>
    <s v="UNIDAD"/>
    <s v=""/>
  </r>
  <r>
    <x v="6"/>
    <s v="204-4-9"/>
    <n v="10"/>
    <s v="MATERIALES DE CONSTRUCCION"/>
    <s v="TEE PVC 1 1/4&quot;"/>
    <n v="40174608"/>
    <s v="SELECCIÓN ABREVIADA MENOR CUANTÍA"/>
    <n v="3"/>
    <n v="4"/>
    <n v="2"/>
    <n v="9758"/>
    <s v="UNIDAD"/>
    <s v=""/>
  </r>
  <r>
    <x v="6"/>
    <s v="204-4-9"/>
    <n v="10"/>
    <s v="MATERIALES DE CONSTRUCCION"/>
    <s v="TEE PVC 1 1/2&quot;"/>
    <n v="40174608"/>
    <s v="SELECCIÓN ABREVIADA MENOR CUANTÍA"/>
    <n v="3"/>
    <n v="4"/>
    <n v="2"/>
    <n v="19040"/>
    <s v="UNIDAD"/>
    <s v=""/>
  </r>
  <r>
    <x v="6"/>
    <s v="204-4-9"/>
    <n v="10"/>
    <s v="MATERIALES DE CONSTRUCCION"/>
    <s v="TEE PVC 2&quot;"/>
    <n v="40174608"/>
    <s v="SELECCIÓN ABREVIADA MENOR CUANTÍA"/>
    <n v="3"/>
    <n v="4"/>
    <n v="2"/>
    <n v="33082"/>
    <s v="UNIDAD"/>
    <s v=""/>
  </r>
  <r>
    <x v="6"/>
    <s v="204-4-9"/>
    <n v="10"/>
    <s v="MATERIALES DE CONSTRUCCION"/>
    <s v="CODO PVC 1/2&quot;"/>
    <n v="40172808"/>
    <s v="SELECCIÓN ABREVIADA MENOR CUANTÍA"/>
    <n v="3"/>
    <n v="4"/>
    <n v="2"/>
    <n v="952"/>
    <s v="UNIDAD"/>
    <s v=""/>
  </r>
  <r>
    <x v="6"/>
    <s v="204-4-9"/>
    <n v="10"/>
    <s v="MATERIALES DE CONSTRUCCION"/>
    <s v="CODO PVC 3/4&quot;"/>
    <n v="40172808"/>
    <s v="SELECCIÓN ABREVIADA MENOR CUANTÍA"/>
    <n v="3"/>
    <n v="4"/>
    <n v="2"/>
    <n v="2023"/>
    <s v="UNIDAD"/>
    <s v=""/>
  </r>
  <r>
    <x v="6"/>
    <s v="204-4-9"/>
    <n v="10"/>
    <s v="MATERIALES DE CONSTRUCCION"/>
    <s v="CODO PVC 1&quot;"/>
    <n v="40172808"/>
    <s v="SELECCIÓN ABREVIADA MENOR CUANTÍA"/>
    <n v="3"/>
    <n v="4"/>
    <n v="2"/>
    <n v="4641"/>
    <s v="UNIDAD"/>
    <s v=""/>
  </r>
  <r>
    <x v="6"/>
    <s v="204-4-9"/>
    <n v="10"/>
    <s v="MATERIALES DE CONSTRUCCION"/>
    <s v="CODO PVC 1 1/4&quot;"/>
    <n v="40172808"/>
    <s v="SELECCIÓN ABREVIADA MENOR CUANTÍA"/>
    <n v="3"/>
    <n v="4"/>
    <n v="2"/>
    <n v="7021"/>
    <s v="UNIDAD"/>
    <s v=""/>
  </r>
  <r>
    <x v="6"/>
    <s v="204-4-9"/>
    <n v="10"/>
    <s v="MATERIALES DE CONSTRUCCION"/>
    <s v="CODO PVC 1 1/2&quot;"/>
    <n v="40172808"/>
    <s v="SELECCIÓN ABREVIADA MENOR CUANTÍA"/>
    <n v="3"/>
    <n v="4"/>
    <n v="2"/>
    <n v="7616"/>
    <s v="UNIDAD"/>
    <s v=""/>
  </r>
  <r>
    <x v="6"/>
    <s v="204-4-9"/>
    <n v="10"/>
    <s v="MATERIALES DE CONSTRUCCION"/>
    <s v="CODO PVC 2&quot;"/>
    <n v="40172808"/>
    <s v="SELECCIÓN ABREVIADA MENOR CUANTÍA"/>
    <n v="3"/>
    <n v="4"/>
    <n v="2"/>
    <n v="11781"/>
    <s v="UNIDAD"/>
    <s v=""/>
  </r>
  <r>
    <x v="6"/>
    <s v="204-4-9"/>
    <n v="10"/>
    <s v="MATERIALES DE CONSTRUCCION"/>
    <s v="SEMICODO PVC 1/2&quot;"/>
    <n v="40172808"/>
    <s v="SELECCIÓN ABREVIADA MENOR CUANTÍA"/>
    <n v="3"/>
    <n v="4"/>
    <n v="2"/>
    <n v="1309"/>
    <s v="UNIDAD"/>
    <s v=""/>
  </r>
  <r>
    <x v="6"/>
    <s v="204-4-9"/>
    <n v="10"/>
    <s v="MATERIALES DE CONSTRUCCION"/>
    <s v="SEMICODO PVC 3/4&quot;"/>
    <n v="40172808"/>
    <s v="SELECCIÓN ABREVIADA MENOR CUANTÍA"/>
    <n v="3"/>
    <n v="4"/>
    <n v="2"/>
    <n v="1904"/>
    <s v="UNIDAD"/>
    <s v=""/>
  </r>
  <r>
    <x v="6"/>
    <s v="204-4-9"/>
    <n v="10"/>
    <s v="MATERIALES DE CONSTRUCCION"/>
    <s v="SEMICODO PVC 1&quot;"/>
    <n v="40172808"/>
    <s v="SELECCIÓN ABREVIADA MENOR CUANTÍA"/>
    <n v="3"/>
    <n v="4"/>
    <n v="2"/>
    <n v="4760"/>
    <s v="UNIDAD"/>
    <s v=""/>
  </r>
  <r>
    <x v="6"/>
    <s v="204-4-9"/>
    <n v="10"/>
    <s v="MATERIALES DE CONSTRUCCION"/>
    <s v="SEMICODO PVC 1 1/2&quot;"/>
    <n v="40172808"/>
    <s v="SELECCIÓN ABREVIADA MENOR CUANTÍA"/>
    <n v="3"/>
    <n v="4"/>
    <n v="2"/>
    <n v="11662"/>
    <s v="UNIDAD"/>
    <s v=""/>
  </r>
  <r>
    <x v="6"/>
    <s v="204-4-9"/>
    <n v="10"/>
    <s v="MATERIALES DE CONSTRUCCION"/>
    <s v="SEMICODO PVC 1 1/4&quot;"/>
    <n v="40172808"/>
    <s v="SELECCIÓN ABREVIADA MENOR CUANTÍA"/>
    <n v="3"/>
    <n v="4"/>
    <n v="2"/>
    <n v="9282"/>
    <s v="UNIDAD"/>
    <s v=""/>
  </r>
  <r>
    <x v="6"/>
    <s v="204-4-9"/>
    <n v="10"/>
    <s v="MATERIALES DE CONSTRUCCION"/>
    <s v="SEMICODO PVC 2&quot;"/>
    <n v="40172808"/>
    <s v="SELECCIÓN ABREVIADA MENOR CUANTÍA"/>
    <n v="3"/>
    <n v="4"/>
    <n v="2"/>
    <n v="19278"/>
    <s v="UNIDAD"/>
    <s v=""/>
  </r>
  <r>
    <x v="6"/>
    <s v="204-4-9"/>
    <n v="10"/>
    <s v="MATERIALES DE CONSTRUCCION"/>
    <s v="ADAPTADOR HEMBRA PVC 1/2&quot;"/>
    <n v="40171708"/>
    <s v="SELECCIÓN ABREVIADA MENOR CUANTÍA"/>
    <n v="3"/>
    <n v="4"/>
    <n v="2"/>
    <n v="1190"/>
    <s v="UNIDAD"/>
    <s v=""/>
  </r>
  <r>
    <x v="6"/>
    <s v="204-4-9"/>
    <n v="10"/>
    <s v="MATERIALES DE CONSTRUCCION"/>
    <s v="ADAPTADOR HEMBRA PVC 3/4&quot;"/>
    <n v="40171708"/>
    <s v="SELECCIÓN ABREVIADA MENOR CUANTÍA"/>
    <n v="3"/>
    <n v="4"/>
    <n v="2"/>
    <n v="2023"/>
    <s v="UNIDAD"/>
    <s v=""/>
  </r>
  <r>
    <x v="6"/>
    <s v="204-4-9"/>
    <n v="10"/>
    <s v="MATERIALES DE CONSTRUCCION"/>
    <s v="ADAPTADOR HEMBRA PVC 1&quot;"/>
    <n v="40171708"/>
    <s v="SELECCIÓN ABREVIADA MENOR CUANTÍA"/>
    <n v="3"/>
    <n v="4"/>
    <n v="2"/>
    <n v="10948"/>
    <s v="UNIDAD"/>
    <s v=""/>
  </r>
  <r>
    <x v="6"/>
    <s v="204-4-9"/>
    <n v="10"/>
    <s v="MATERIALES DE CONSTRUCCION"/>
    <s v="ADAPTADOR MACHO PVC 1/2&quot;"/>
    <n v="40171708"/>
    <s v="SELECCIÓN ABREVIADA MENOR CUANTÍA"/>
    <n v="3"/>
    <n v="4"/>
    <n v="2"/>
    <n v="1190"/>
    <s v="UNIDAD"/>
    <s v=""/>
  </r>
  <r>
    <x v="6"/>
    <s v="204-4-9"/>
    <n v="10"/>
    <s v="MATERIALES DE CONSTRUCCION"/>
    <s v="ADAPTADOR MACHO PVC 3/4&quot;"/>
    <n v="40171708"/>
    <s v="SELECCIÓN ABREVIADA MENOR CUANTÍA"/>
    <n v="3"/>
    <n v="4"/>
    <n v="2"/>
    <n v="2023"/>
    <s v="UNIDAD"/>
    <s v=""/>
  </r>
  <r>
    <x v="6"/>
    <s v="204-4-9"/>
    <n v="10"/>
    <s v="MATERIALES DE CONSTRUCCION"/>
    <s v="ADAPTADOR MACHO PVC 1&quot;"/>
    <n v="40171708"/>
    <s v="SELECCIÓN ABREVIADA MENOR CUANTÍA"/>
    <n v="3"/>
    <n v="4"/>
    <n v="2"/>
    <n v="10948"/>
    <s v="UNIDAD"/>
    <s v=""/>
  </r>
  <r>
    <x v="6"/>
    <s v="204-4-9"/>
    <n v="10"/>
    <s v="MATERIALES DE CONSTRUCCION"/>
    <s v="BUJE PVC 1/2X3/4"/>
    <n v="40173608"/>
    <s v="SELECCIÓN ABREVIADA MENOR CUANTÍA"/>
    <n v="3"/>
    <n v="4"/>
    <n v="2"/>
    <n v="5236"/>
    <s v="UNIDAD"/>
    <s v=""/>
  </r>
  <r>
    <x v="6"/>
    <s v="204-4-9"/>
    <n v="10"/>
    <s v="MATERIALES DE CONSTRUCCION"/>
    <s v="BUJE PVC 1/2X1"/>
    <n v="40173608"/>
    <s v="SELECCIÓN ABREVIADA MENOR CUANTÍA"/>
    <n v="3"/>
    <n v="4"/>
    <n v="2"/>
    <n v="6188"/>
    <s v="UNIDAD"/>
    <s v=""/>
  </r>
  <r>
    <x v="6"/>
    <s v="204-4-9"/>
    <n v="10"/>
    <s v="MATERIALES DE CONSTRUCCION"/>
    <s v="BUJE PVC 3/4X1"/>
    <n v="40173608"/>
    <s v="SELECCIÓN ABREVIADA MENOR CUANTÍA"/>
    <n v="3"/>
    <n v="4"/>
    <n v="2"/>
    <n v="7378"/>
    <s v="UNIDAD"/>
    <s v=""/>
  </r>
  <r>
    <x v="6"/>
    <s v="204-4-9"/>
    <n v="10"/>
    <s v="MATERIALES DE CONSTRUCCION"/>
    <s v="SELLADOR PARA TUBERIA GALVANIZADA"/>
    <n v="31201612"/>
    <s v="SELECCIÓN ABREVIADA MENOR CUANTÍA"/>
    <n v="3"/>
    <n v="4"/>
    <n v="2"/>
    <n v="74970"/>
    <s v="UNIDAD"/>
    <s v=""/>
  </r>
  <r>
    <x v="6"/>
    <s v="204-4-9"/>
    <n v="10"/>
    <s v="MATERIALES DE CONSTRUCCION"/>
    <s v="VASELINA INDUSTRIAL PRESENTACION POR 90 GR"/>
    <n v="15121900"/>
    <s v="SELECCIÓN ABREVIADA MENOR CUANTÍA"/>
    <n v="3"/>
    <n v="4"/>
    <n v="2"/>
    <n v="7140"/>
    <s v="UNIDAD"/>
    <s v=""/>
  </r>
  <r>
    <x v="6"/>
    <s v="204-4-9"/>
    <n v="10"/>
    <s v="MATERIALES DE CONSTRUCCION"/>
    <s v="SILICONA LIQUIDO SPRAY 300 GRAMOS"/>
    <n v="12352310"/>
    <s v="SELECCIÓN ABREVIADA MENOR CUANTÍA"/>
    <n v="3"/>
    <n v="4"/>
    <n v="2"/>
    <n v="32606"/>
    <s v="UNIDAD"/>
    <s v=""/>
  </r>
  <r>
    <x v="6"/>
    <s v="204-4-9"/>
    <n v="10"/>
    <s v="MATERIALES DE CONSTRUCCION"/>
    <s v="SILICONA SIKAFLEX 300 ML"/>
    <n v="12352310"/>
    <s v="SELECCIÓN ABREVIADA MENOR CUANTÍA"/>
    <n v="3"/>
    <n v="4"/>
    <n v="10"/>
    <n v="257040"/>
    <s v="UNIDAD"/>
    <s v=""/>
  </r>
  <r>
    <x v="6"/>
    <s v="204-4-9"/>
    <n v="10"/>
    <s v="MATERIALES DE CONSTRUCCION"/>
    <s v="SOLDADURA LIQUIDA PVC ¼ DE GALON"/>
    <n v="31201616"/>
    <s v="SELECCIÓN ABREVIADA MENOR CUANTÍA"/>
    <n v="3"/>
    <n v="4"/>
    <n v="3"/>
    <n v="137802"/>
    <s v="UNIDAD"/>
    <s v=""/>
  </r>
  <r>
    <x v="6"/>
    <s v="204-4-9"/>
    <n v="10"/>
    <s v="MATERIALES DE CONSTRUCCION"/>
    <s v="LIMPIADOR LIQUIDO PVC ¼ DE GALON"/>
    <n v="12163800"/>
    <s v="SELECCIÓN ABREVIADA MENOR CUANTÍA"/>
    <n v="3"/>
    <n v="4"/>
    <n v="3"/>
    <n v="96390"/>
    <s v="UNIDAD"/>
    <s v=""/>
  </r>
  <r>
    <x v="6"/>
    <s v="204-4-9"/>
    <n v="10"/>
    <s v="MATERIALES DE CONSTRUCCION"/>
    <s v="SOLDADURA LIQUIDA PVC TRABAJOS EN AGUA  ¼ DE GALON"/>
    <n v="31201616"/>
    <s v="SELECCIÓN ABREVIADA MENOR CUANTÍA"/>
    <n v="3"/>
    <n v="4"/>
    <n v="1"/>
    <n v="51408"/>
    <s v="UNIDAD"/>
    <s v=""/>
  </r>
  <r>
    <x v="6"/>
    <s v="204-4-9"/>
    <n v="10"/>
    <s v="MATERIALES DE CONSTRUCCION"/>
    <s v="LLAVE PARA DUCHA 1/2 SENCILLA"/>
    <n v="30181701"/>
    <s v="SELECCIÓN ABREVIADA MENOR CUANTÍA"/>
    <n v="3"/>
    <n v="4"/>
    <n v="2"/>
    <n v="74256"/>
    <s v="UNIDAD"/>
    <s v=""/>
  </r>
  <r>
    <x v="6"/>
    <s v="204-4-9"/>
    <n v="10"/>
    <s v="MATERIALES DE CONSTRUCCION"/>
    <s v="LLAVE TIPO PUSH 1/2 ORINAL"/>
    <n v="30181701"/>
    <s v="SELECCIÓN ABREVIADA MENOR CUANTÍA"/>
    <n v="3"/>
    <n v="4"/>
    <n v="2"/>
    <n v="144585"/>
    <s v="UNIDAD"/>
    <s v=""/>
  </r>
  <r>
    <x v="6"/>
    <s v="204-4-9"/>
    <n v="10"/>
    <s v="MATERIALES DE CONSTRUCCION"/>
    <s v="LLAVE TIPO PUSH 1/2 LAVAMANOS"/>
    <n v="30181701"/>
    <s v="SELECCIÓN ABREVIADA MENOR CUANTÍA"/>
    <n v="3"/>
    <n v="4"/>
    <n v="2"/>
    <n v="144585"/>
    <s v="UNIDAD"/>
    <s v=""/>
  </r>
  <r>
    <x v="6"/>
    <s v="204-4-9"/>
    <n v="10"/>
    <s v="MATERIALES DE CONSTRUCCION"/>
    <s v="LLAVE SENCILLA PARA LAVAMANOS"/>
    <n v="30181701"/>
    <s v="SELECCIÓN ABREVIADA MENOR CUANTÍA"/>
    <n v="3"/>
    <n v="4"/>
    <n v="2"/>
    <n v="54740"/>
    <s v="UNIDAD"/>
    <s v=""/>
  </r>
  <r>
    <x v="6"/>
    <s v="204-4-9"/>
    <n v="10"/>
    <s v="MATERIALES DE CONSTRUCCION"/>
    <s v="LLAVE CUELLO DE GANSO PARA EMPOTRAR SOBRE MURO LAVAPLATOS 1/2&quot;"/>
    <n v="30181701"/>
    <s v="SELECCIÓN ABREVIADA MENOR CUANTÍA"/>
    <n v="3"/>
    <n v="4"/>
    <n v="2"/>
    <n v="74494"/>
    <s v="UNIDAD"/>
    <s v=""/>
  </r>
  <r>
    <x v="6"/>
    <s v="204-4-9"/>
    <n v="10"/>
    <s v="MATERIALES DE CONSTRUCCION"/>
    <s v="LLAVE CUELLO DE GANSO PARA LAVAPLATOS EMPOTRAR EN MESON 1/2"/>
    <n v="30181701"/>
    <s v="SELECCIÓN ABREVIADA MENOR CUANTÍA"/>
    <n v="3"/>
    <n v="4"/>
    <n v="2"/>
    <n v="74494"/>
    <s v="UNIDAD"/>
    <s v=""/>
  </r>
  <r>
    <x v="6"/>
    <s v="204-4-9"/>
    <n v="10"/>
    <s v="MATERIALES DE CONSTRUCCION"/>
    <s v="VALVULA DE LLENADO PARA TANQE SANITARIO GRADUAL"/>
    <n v="40141639"/>
    <s v="SELECCIÓN ABREVIADA MENOR CUANTÍA"/>
    <n v="3"/>
    <n v="4"/>
    <n v="18"/>
    <n v="1233792"/>
    <s v="UNIDAD"/>
    <s v=""/>
  </r>
  <r>
    <x v="6"/>
    <s v="204-4-9"/>
    <n v="10"/>
    <s v="MATERIALES DE CONSTRUCCION"/>
    <s v="ACOPLE PLASTICO PARA LAVAPLATOS"/>
    <n v="40142008"/>
    <s v="SELECCIÓN ABREVIADA MENOR CUANTÍA"/>
    <n v="3"/>
    <n v="4"/>
    <n v="2"/>
    <n v="10234"/>
    <s v="UNIDAD"/>
    <s v=""/>
  </r>
  <r>
    <x v="6"/>
    <s v="204-4-9"/>
    <n v="10"/>
    <s v="MATERIALES DE CONSTRUCCION"/>
    <s v="TUBO SANITARIO 4&quot;"/>
    <n v="40171517"/>
    <s v="SELECCIÓN ABREVIADA MENOR CUANTÍA"/>
    <n v="3"/>
    <n v="4"/>
    <n v="2"/>
    <n v="180404"/>
    <s v="UNIDAD"/>
    <s v=""/>
  </r>
  <r>
    <x v="6"/>
    <s v="204-4-9"/>
    <n v="10"/>
    <s v="MATERIALES DE CONSTRUCCION"/>
    <s v="TUBO SANITARIO 3&quot;"/>
    <n v="40171517"/>
    <s v="SELECCIÓN ABREVIADA MENOR CUANTÍA"/>
    <n v="3"/>
    <n v="4"/>
    <n v="2"/>
    <n v="160412"/>
    <s v="UNIDAD"/>
    <s v=""/>
  </r>
  <r>
    <x v="6"/>
    <s v="204-4-9"/>
    <n v="10"/>
    <s v="MATERIALES DE CONSTRUCCION"/>
    <s v="TUBO SANITARIO 2&quot;"/>
    <n v="40171517"/>
    <s v="SELECCIÓN ABREVIADA MENOR CUANTÍA"/>
    <n v="3"/>
    <n v="4"/>
    <n v="2"/>
    <n v="102816"/>
    <s v="UNIDAD"/>
    <s v=""/>
  </r>
  <r>
    <x v="6"/>
    <s v="204-4-9"/>
    <n v="10"/>
    <s v="MATERIALES DE CONSTRUCCION"/>
    <s v="CODO SANITARIO 4&quot;"/>
    <n v="40172808"/>
    <s v="SELECCIÓN ABREVIADA MENOR CUANTÍA"/>
    <n v="3"/>
    <n v="4"/>
    <n v="1"/>
    <n v="11424"/>
    <s v="UNIDAD"/>
    <s v=""/>
  </r>
  <r>
    <x v="6"/>
    <s v="204-4-9"/>
    <n v="10"/>
    <s v="MATERIALES DE CONSTRUCCION"/>
    <s v="CODO SANITARIO 3&quot;"/>
    <n v="40172808"/>
    <s v="SELECCIÓN ABREVIADA MENOR CUANTÍA"/>
    <n v="3"/>
    <n v="4"/>
    <n v="1"/>
    <n v="10115"/>
    <s v="UNIDAD"/>
    <s v=""/>
  </r>
  <r>
    <x v="6"/>
    <s v="204-4-9"/>
    <n v="10"/>
    <s v="MATERIALES DE CONSTRUCCION"/>
    <s v="CODO SANITARIO 2&quot;"/>
    <n v="40172808"/>
    <s v="SELECCIÓN ABREVIADA MENOR CUANTÍA"/>
    <n v="3"/>
    <n v="4"/>
    <n v="2"/>
    <n v="8330"/>
    <s v="UNIDAD"/>
    <s v=""/>
  </r>
  <r>
    <x v="6"/>
    <s v="204-4-9"/>
    <n v="10"/>
    <s v="MATERIALES DE CONSTRUCCION"/>
    <s v="YEE SANITARIO 4X3&quot;"/>
    <n v="40175208"/>
    <s v="SELECCIÓN ABREVIADA MENOR CUANTÍA"/>
    <n v="3"/>
    <n v="4"/>
    <n v="1"/>
    <n v="11543"/>
    <s v="UNIDAD"/>
    <s v=""/>
  </r>
  <r>
    <x v="6"/>
    <s v="204-4-9"/>
    <n v="10"/>
    <s v="MATERIALES DE CONSTRUCCION"/>
    <s v="YEE SANITARIO 4X2&quot;"/>
    <n v="40175208"/>
    <s v="SELECCIÓN ABREVIADA MENOR CUANTÍA"/>
    <n v="3"/>
    <n v="4"/>
    <n v="1"/>
    <n v="11543"/>
    <s v="UNIDAD"/>
    <s v=""/>
  </r>
  <r>
    <x v="6"/>
    <s v="204-4-9"/>
    <n v="10"/>
    <s v="MATERIALES DE CONSTRUCCION"/>
    <s v="YEE SANITARIO 3X3&quot;"/>
    <n v="40175208"/>
    <s v="SELECCIÓN ABREVIADA MENOR CUANTÍA"/>
    <n v="3"/>
    <n v="4"/>
    <n v="1"/>
    <n v="9460"/>
    <s v="UNIDAD"/>
    <s v=""/>
  </r>
  <r>
    <x v="6"/>
    <s v="204-4-9"/>
    <n v="10"/>
    <s v="MATERIALES DE CONSTRUCCION"/>
    <s v="YEE SANITARIO 2X2&quot;"/>
    <n v="40175208"/>
    <s v="SELECCIÓN ABREVIADA MENOR CUANTÍA"/>
    <n v="3"/>
    <n v="4"/>
    <n v="1"/>
    <n v="8270"/>
    <s v="UNIDAD"/>
    <s v=""/>
  </r>
  <r>
    <x v="6"/>
    <s v="204-4-9"/>
    <n v="10"/>
    <s v="MATERIALES DE CONSTRUCCION"/>
    <s v="BUJE SANITARIO 4X3&quot;"/>
    <n v="40173608"/>
    <s v="SELECCIÓN ABREVIADA MENOR CUANTÍA"/>
    <n v="3"/>
    <n v="4"/>
    <n v="1"/>
    <n v="10353"/>
    <s v="UNIDAD"/>
    <s v=""/>
  </r>
  <r>
    <x v="6"/>
    <s v="204-4-9"/>
    <n v="10"/>
    <s v="MATERIALES DE CONSTRUCCION"/>
    <s v="BUJE SANITARIO 4X2&quot;"/>
    <n v="40173608"/>
    <s v="SELECCIÓN ABREVIADA MENOR CUANTÍA"/>
    <n v="3"/>
    <n v="4"/>
    <n v="1"/>
    <n v="9639"/>
    <s v="UNIDAD"/>
    <s v=""/>
  </r>
  <r>
    <x v="6"/>
    <s v="204-4-9"/>
    <n v="10"/>
    <s v="MATERIALES DE CONSTRUCCION"/>
    <s v="BUJE SANITARIO 3X2&quot;"/>
    <n v="40173608"/>
    <s v="SELECCIÓN ABREVIADA MENOR CUANTÍA"/>
    <n v="3"/>
    <n v="4"/>
    <n v="1"/>
    <n v="7973"/>
    <s v="UNIDAD"/>
    <s v=""/>
  </r>
  <r>
    <x v="6"/>
    <s v="204-4-9"/>
    <n v="10"/>
    <s v="MATERIALES DE CONSTRUCCION"/>
    <s v="BUJE SANITARIO 2X1 1/2&quot;"/>
    <n v="40173608"/>
    <s v="SELECCIÓN ABREVIADA MENOR CUANTÍA"/>
    <n v="3"/>
    <n v="4"/>
    <n v="1"/>
    <n v="7973"/>
    <s v="UNIDAD"/>
    <s v=""/>
  </r>
  <r>
    <x v="6"/>
    <s v="204-4-9"/>
    <n v="10"/>
    <s v="MATERIALES DE CONSTRUCCION"/>
    <s v="SEMICODO SANITARIO 4&quot;"/>
    <n v="40172808"/>
    <s v="SELECCIÓN ABREVIADA MENOR CUANTÍA"/>
    <n v="3"/>
    <n v="4"/>
    <n v="1"/>
    <n v="8211"/>
    <s v="UNIDAD"/>
    <s v=""/>
  </r>
  <r>
    <x v="6"/>
    <s v="204-4-9"/>
    <n v="10"/>
    <s v="MATERIALES DE CONSTRUCCION"/>
    <s v="SEMICODO SANITARIO 3&quot;"/>
    <n v="40172808"/>
    <s v="SELECCIÓN ABREVIADA MENOR CUANTÍA"/>
    <n v="3"/>
    <n v="4"/>
    <n v="1"/>
    <n v="7140"/>
    <s v="UNIDAD"/>
    <s v=""/>
  </r>
  <r>
    <x v="6"/>
    <s v="204-4-9"/>
    <n v="10"/>
    <s v="MATERIALES DE CONSTRUCCION"/>
    <s v="SEMICODO SANITARIO 2&quot;"/>
    <n v="40172808"/>
    <s v="SELECCIÓN ABREVIADA MENOR CUANTÍA"/>
    <n v="3"/>
    <n v="4"/>
    <n v="1"/>
    <n v="6069"/>
    <s v="UNIDAD"/>
    <s v=""/>
  </r>
  <r>
    <x v="6"/>
    <s v="204-4-9"/>
    <n v="10"/>
    <s v="MATERIALES DE CONSTRUCCION"/>
    <s v="SEMICODO SANITARIO 1 1/2&quot;"/>
    <n v="40172808"/>
    <s v="SELECCIÓN ABREVIADA MENOR CUANTÍA"/>
    <n v="3"/>
    <n v="4"/>
    <n v="1"/>
    <n v="3927"/>
    <s v="UNIDAD"/>
    <s v=""/>
  </r>
  <r>
    <x v="6"/>
    <s v="204-4-9"/>
    <n v="10"/>
    <s v="MATERIALES DE CONSTRUCCION"/>
    <s v="BUJE DE CAUCHO PARA SIFON LAVAPLATOS 2&quot;"/>
    <n v="40141700"/>
    <s v="SELECCIÓN ABREVIADA MENOR CUANTÍA"/>
    <n v="3"/>
    <n v="4"/>
    <n v="1"/>
    <n v="4641"/>
    <s v="UNIDAD"/>
    <s v=""/>
  </r>
  <r>
    <x v="6"/>
    <s v="204-4-9"/>
    <n v="10"/>
    <s v="MATERIALES DE CONSTRUCCION"/>
    <s v="BUJE DE CAUCHO PARA SIFON LAVAPLATOS 1 1/2&quot;"/>
    <n v="40141700"/>
    <s v="SELECCIÓN ABREVIADA MENOR CUANTÍA"/>
    <n v="3"/>
    <n v="4"/>
    <n v="1"/>
    <n v="7973"/>
    <s v="UNIDAD"/>
    <s v="NO SOLICITADAS"/>
  </r>
  <r>
    <x v="6"/>
    <s v="204-4-9"/>
    <n v="10"/>
    <s v="MATERIALES DE CONSTRUCCION"/>
    <s v="BUJE DE CAUCHO PARA SIFON LAVAMANOS 2X1&quot;"/>
    <n v="40141700"/>
    <s v="SELECCIÓN ABREVIADA MENOR CUANTÍA"/>
    <n v="3"/>
    <n v="4"/>
    <n v="1"/>
    <n v="8449"/>
    <s v="UNIDAD"/>
    <s v="NO SOLICITADAS"/>
  </r>
  <r>
    <x v="6"/>
    <s v="204-4-9"/>
    <n v="10"/>
    <s v="MATERIALES DE CONSTRUCCION"/>
    <s v="BUJE DE CAUCHO PARA SIFON LAVAMANOS 1 1/2X1&quot;"/>
    <n v="40141700"/>
    <s v="SELECCIÓN ABREVIADA MENOR CUANTÍA"/>
    <n v="3"/>
    <n v="4"/>
    <n v="1"/>
    <n v="6426"/>
    <s v="UNIDAD"/>
    <s v="NO SOLICITADAS"/>
  </r>
  <r>
    <x v="6"/>
    <s v="204-4-9"/>
    <n v="10"/>
    <s v="MATERIALES DE CONSTRUCCION"/>
    <s v="REJILLA PLASTICA 5X4"/>
    <n v="26131603"/>
    <s v="SELECCIÓN ABREVIADA MENOR CUANTÍA"/>
    <n v="3"/>
    <n v="4"/>
    <n v="1"/>
    <n v="10948"/>
    <s v="UNIDAD"/>
    <s v="NO SOLICITADAS"/>
  </r>
  <r>
    <x v="6"/>
    <s v="204-4-9"/>
    <n v="10"/>
    <s v="MATERIALES DE CONSTRUCCION"/>
    <s v="REJILLA PLASTICA 4X3"/>
    <n v="26131603"/>
    <s v="SELECCIÓN ABREVIADA MENOR CUANTÍA"/>
    <n v="3"/>
    <n v="4"/>
    <n v="1"/>
    <n v="9341"/>
    <s v="UNIDAD"/>
    <s v="NO SOLICITADAS"/>
  </r>
  <r>
    <x v="6"/>
    <s v="204-4-9"/>
    <n v="10"/>
    <s v="MATERIALES DE CONSTRUCCION"/>
    <s v="REJILLA PLASTICA 3X2"/>
    <n v="26131603"/>
    <s v="SELECCIÓN ABREVIADA MENOR CUANTÍA"/>
    <n v="3"/>
    <n v="4"/>
    <n v="1"/>
    <n v="8568"/>
    <s v="UNIDAD"/>
    <s v="NO SOLICITADAS"/>
  </r>
  <r>
    <x v="6"/>
    <s v="204-4-9"/>
    <n v="10"/>
    <s v="MATERIALES DE CONSTRUCCION"/>
    <s v="SELLO DE LENGÜETA PARA SANITARIO"/>
    <n v="40141700"/>
    <s v="SELECCIÓN ABREVIADA MENOR CUANTÍA"/>
    <n v="3"/>
    <n v="4"/>
    <n v="2"/>
    <n v="65688"/>
    <s v="UNIDAD"/>
    <s v="NO SOLICITADAS"/>
  </r>
  <r>
    <x v="6"/>
    <s v="204-4-9"/>
    <n v="10"/>
    <s v="MATERIALES DE CONSTRUCCION"/>
    <s v="SIFON EN P PARA LAVAPLATOS"/>
    <n v="30181605"/>
    <s v="SELECCIÓN ABREVIADA MENOR CUANTÍA"/>
    <n v="3"/>
    <n v="4"/>
    <n v="2"/>
    <n v="44268"/>
    <s v="UNIDAD"/>
    <s v="NO SOLICITADAS"/>
  </r>
  <r>
    <x v="6"/>
    <s v="204-4-9"/>
    <n v="10"/>
    <s v="MATERIALES DE CONSTRUCCION"/>
    <s v="CANASTILLA 4&quot;"/>
    <n v="30181605"/>
    <s v="SELECCIÓN ABREVIADA MENOR CUANTÍA"/>
    <n v="3"/>
    <n v="4"/>
    <n v="2"/>
    <n v="25466"/>
    <s v="UNIDAD"/>
    <s v="NO SOLICITADAS"/>
  </r>
  <r>
    <x v="6"/>
    <s v="204-4-9"/>
    <n v="10"/>
    <s v="MATERIALES DE CONSTRUCCION"/>
    <s v="MEZCLADOR DE LAVAMANOS 4&quot;"/>
    <n v="30181700"/>
    <s v="SELECCIÓN ABREVIADA MENOR CUANTÍA"/>
    <n v="3"/>
    <n v="4"/>
    <n v="2"/>
    <n v="115668"/>
    <s v="UNIDAD"/>
    <s v="NO SOLICITADAS"/>
  </r>
  <r>
    <x v="6"/>
    <s v="204-4-9"/>
    <n v="10"/>
    <s v="MATERIALES DE CONSTRUCCION"/>
    <s v="MEZCLADOR DE LAVAMANOS 8&quot;"/>
    <n v="30181700"/>
    <s v="SELECCIÓN ABREVIADA MENOR CUANTÍA"/>
    <n v="3"/>
    <n v="4"/>
    <n v="2"/>
    <n v="128996"/>
    <s v="UNIDAD"/>
    <s v="NO SOLICITADAS"/>
  </r>
  <r>
    <x v="6"/>
    <s v="204-4-9"/>
    <n v="10"/>
    <s v="MATERIALES DE CONSTRUCCION"/>
    <s v="FLOTADOR PARA TANQUE 1/2&quot;"/>
    <n v="40141700"/>
    <s v="SELECCIÓN ABREVIADA MENOR CUANTÍA"/>
    <n v="3"/>
    <n v="4"/>
    <n v="2"/>
    <n v="108766"/>
    <s v="UNIDAD"/>
    <s v="NO SOLICITADAS"/>
  </r>
  <r>
    <x v="6"/>
    <s v="204-4-9"/>
    <n v="10"/>
    <s v="MATERIALES DE CONSTRUCCION"/>
    <s v="FLOTADOR PARA TANQUE 3/4&quot;"/>
    <n v="40141700"/>
    <s v="SELECCIÓN ABREVIADA MENOR CUANTÍA"/>
    <n v="3"/>
    <n v="4"/>
    <n v="2"/>
    <n v="121856"/>
    <s v="UNIDAD"/>
    <s v="NO SOLICITADAS"/>
  </r>
  <r>
    <x v="6"/>
    <s v="204-4-9"/>
    <n v="10"/>
    <s v="MATERIALES DE CONSTRUCCION"/>
    <s v="FLOTADOR PARA TANQUE 1&quot;"/>
    <n v="40141700"/>
    <s v="SELECCIÓN ABREVIADA MENOR CUANTÍA"/>
    <n v="3"/>
    <n v="4"/>
    <n v="2"/>
    <n v="155176"/>
    <s v="UNIDAD"/>
    <s v="NO SOLICITADAS"/>
  </r>
  <r>
    <x v="6"/>
    <s v="204-4-9"/>
    <n v="10"/>
    <s v="MATERIALES DE CONSTRUCCION"/>
    <s v="GIBAULT 4&quot;"/>
    <n v="40141700"/>
    <s v="SELECCIÓN ABREVIADA MENOR CUANTÍA"/>
    <n v="3"/>
    <n v="4"/>
    <n v="1"/>
    <n v="161364"/>
    <s v="UNIDAD"/>
    <s v="NO SOLICITADAS"/>
  </r>
  <r>
    <x v="6"/>
    <s v="204-4-9"/>
    <n v="10"/>
    <s v="MATERIALES DE CONSTRUCCION"/>
    <s v="GIBAULT 3&quot;"/>
    <n v="40141700"/>
    <s v="SELECCIÓN ABREVIADA MENOR CUANTÍA"/>
    <n v="3"/>
    <n v="4"/>
    <n v="1"/>
    <n v="114835"/>
    <s v="UNIDAD"/>
    <s v="NO SOLICITADAS"/>
  </r>
  <r>
    <x v="6"/>
    <s v="204-4-9"/>
    <n v="10"/>
    <s v="MATERIALES DE CONSTRUCCION"/>
    <s v="GIBAULT 2&quot;"/>
    <n v="40141700"/>
    <s v="SELECCIÓN ABREVIADA MENOR CUANTÍA"/>
    <n v="3"/>
    <n v="4"/>
    <n v="1"/>
    <n v="90202"/>
    <s v="UNIDAD"/>
    <s v="NO SOLICITADAS"/>
  </r>
  <r>
    <x v="6"/>
    <s v="204-4-9"/>
    <n v="10"/>
    <s v="MATERIALES DE CONSTRUCCION"/>
    <s v="REGISTRO DE PASO 1/2&quot; TIPO MARIPOSA DE ALTA GALVANIZADO"/>
    <n v="30181701"/>
    <s v="SELECCIÓN ABREVIADA MENOR CUANTÍA"/>
    <n v="3"/>
    <n v="4"/>
    <n v="5"/>
    <n v="112455"/>
    <s v="UNIDAD"/>
    <s v="NO SOLICITADAS"/>
  </r>
  <r>
    <x v="6"/>
    <s v="204-4-9"/>
    <n v="10"/>
    <s v="MATERIALES DE CONSTRUCCION"/>
    <s v="REGISTRO DE PASO 1&quot; TIPO MARIPOSA DE ALTA PVC"/>
    <n v="30181701"/>
    <s v="SELECCIÓN ABREVIADA MENOR CUANTÍA"/>
    <n v="3"/>
    <n v="4"/>
    <n v="5"/>
    <n v="66640"/>
    <s v="UNIDAD"/>
    <s v="NO SOLICITADAS"/>
  </r>
  <r>
    <x v="6"/>
    <s v="204-4-9"/>
    <n v="10"/>
    <s v="MATERIALES DE CONSTRUCCION"/>
    <s v="YEE REDUCCION SANITARIA 4X2"/>
    <n v="40175208"/>
    <s v="SELECCIÓN ABREVIADA MENOR CUANTÍA"/>
    <n v="3"/>
    <n v="4"/>
    <n v="1"/>
    <n v="6664"/>
    <s v="UNIDAD"/>
    <s v="NO SOLICITADAS"/>
  </r>
  <r>
    <x v="6"/>
    <s v="204-4-9"/>
    <n v="10"/>
    <s v="MATERIALES DE CONSTRUCCION"/>
    <s v="MANGUERA PIP 1/2''"/>
    <n v="40142009"/>
    <s v="SELECCIÓN ABREVIADA MENOR CUANTÍA"/>
    <n v="3"/>
    <n v="4"/>
    <n v="3"/>
    <n v="11067"/>
    <s v="METRO"/>
    <s v="NO SOLICITADAS"/>
  </r>
  <r>
    <x v="6"/>
    <s v="204-4-9"/>
    <n v="10"/>
    <s v="MATERIALES DE CONSTRUCCION"/>
    <s v="RACORES DE 1/2 EN BRONCE MACHO CON TUERCA"/>
    <n v="40141734"/>
    <s v="SELECCIÓN ABREVIADA MENOR CUANTÍA"/>
    <n v="3"/>
    <n v="4"/>
    <n v="2"/>
    <n v="11186"/>
    <s v="UNIDAD"/>
    <s v="NO SOLICITADAS"/>
  </r>
  <r>
    <x v="6"/>
    <s v="204-4-9"/>
    <n v="10"/>
    <s v="MATERIALES DE CONSTRUCCION"/>
    <s v="RACORES DE 1/2 EN BRONCE HEMBRA CON TUERCA"/>
    <n v="40141734"/>
    <s v="SELECCIÓN ABREVIADA MENOR CUANTÍA"/>
    <n v="3"/>
    <n v="4"/>
    <n v="2"/>
    <n v="11186"/>
    <s v="UNIDAD"/>
    <s v="NO SOLICITADAS"/>
  </r>
  <r>
    <x v="6"/>
    <s v="204-4-9"/>
    <n v="10"/>
    <s v="MATERIALES DE CONSTRUCCION"/>
    <s v="UNIVERSAL 1/2'' CPVC"/>
    <n v="40172509"/>
    <s v="SELECCIÓN ABREVIADA MENOR CUANTÍA"/>
    <n v="3"/>
    <n v="4"/>
    <n v="2"/>
    <n v="7259"/>
    <s v="UNIDAD"/>
    <s v="NO SOLICITADAS"/>
  </r>
  <r>
    <x v="6"/>
    <s v="204-4-9"/>
    <n v="10"/>
    <s v="MATERIALES DE CONSTRUCCION"/>
    <s v="UNIVERSAL DE 1/2 PARA AGUA CALIENTE/FRIA"/>
    <n v="40172509"/>
    <s v="SELECCIÓN ABREVIADA MENOR CUANTÍA"/>
    <n v="3"/>
    <n v="4"/>
    <n v="2"/>
    <n v="10234"/>
    <s v="UNIDAD"/>
    <s v="NO SOLICITADAS"/>
  </r>
  <r>
    <x v="6"/>
    <s v="204-4-9"/>
    <n v="10"/>
    <s v="MATERIALES DE CONSTRUCCION"/>
    <s v="BUJE DE CAUCHO DE 2 X 1/2''"/>
    <n v="40141700"/>
    <s v="SELECCIÓN ABREVIADA MENOR CUANTÍA"/>
    <n v="3"/>
    <n v="4"/>
    <n v="2"/>
    <n v="8092"/>
    <s v="UNIDAD"/>
    <s v="NO SOLICITADAS"/>
  </r>
  <r>
    <x v="6"/>
    <s v="204-4-9"/>
    <n v="10"/>
    <s v="MATERIALES DE CONSTRUCCION"/>
    <s v="BUJE DE CAUCHO DE 2 X 1''"/>
    <n v="40141700"/>
    <s v="SELECCIÓN ABREVIADA MENOR CUANTÍA"/>
    <n v="3"/>
    <n v="4"/>
    <n v="2"/>
    <n v="8092"/>
    <s v="UNIDAD"/>
    <s v="NO SOLICITADAS"/>
  </r>
  <r>
    <x v="6"/>
    <s v="204-4-9"/>
    <n v="10"/>
    <s v="MATERIALES DE CONSTRUCCION"/>
    <s v="BUJE DE 1'' X1/2"/>
    <n v="40141700"/>
    <s v="SELECCIÓN ABREVIADA MENOR CUANTÍA"/>
    <n v="3"/>
    <n v="4"/>
    <n v="2"/>
    <n v="7497"/>
    <s v="UNIDAD"/>
    <s v="NO SOLICITADAS"/>
  </r>
  <r>
    <x v="6"/>
    <s v="204-4-9"/>
    <n v="10"/>
    <s v="MATERIALES DE CONSTRUCCION"/>
    <s v="BUJE DE 3/4 X1/2"/>
    <n v="40141700"/>
    <s v="SELECCIÓN ABREVIADA MENOR CUANTÍA"/>
    <n v="3"/>
    <n v="4"/>
    <n v="2"/>
    <n v="7497"/>
    <s v="UNIDAD"/>
    <s v="NO SOLICITADAS"/>
  </r>
  <r>
    <x v="6"/>
    <s v="204-4-9"/>
    <n v="10"/>
    <s v="MATERIALES DE CONSTRUCCION"/>
    <s v="CINTA TEFLÓN INDUSTRIAL 3/4"/>
    <n v="31201519"/>
    <s v="SELECCIÓN ABREVIADA MENOR CUANTÍA"/>
    <n v="3"/>
    <n v="4"/>
    <n v="10"/>
    <n v="32130"/>
    <s v="UNIDAD"/>
    <s v="NO SOLICITADAS"/>
  </r>
  <r>
    <x v="6"/>
    <s v="204-4-9"/>
    <n v="10"/>
    <s v="MATERIALES DE CONSTRUCCION"/>
    <s v="SOLDADURA DE CPVC"/>
    <n v="31201616"/>
    <s v="SELECCIÓN ABREVIADA MENOR CUANTÍA"/>
    <n v="3"/>
    <n v="4"/>
    <n v="2"/>
    <n v="84966"/>
    <s v="GALON"/>
    <s v="NO SOLICITADAS"/>
  </r>
  <r>
    <x v="6"/>
    <s v="204-4-9"/>
    <n v="10"/>
    <s v="MATERIALES DE CONSTRUCCION"/>
    <s v="RODILLO DE FELPA DE 4&quot;"/>
    <n v="31211906"/>
    <s v="SELECCIÓN ABREVIADA MENOR CUANTÍA"/>
    <n v="3"/>
    <n v="4"/>
    <n v="30"/>
    <n v="239190"/>
    <s v="UNIDAD"/>
    <s v="NO SOLICITADAS"/>
  </r>
  <r>
    <x v="6"/>
    <s v="204-4-9"/>
    <n v="10"/>
    <s v="MATERIALES DE CONSTRUCCION"/>
    <s v="RODILLO DE FELPA DE 9&quot;"/>
    <n v="31211906"/>
    <s v="SELECCIÓN ABREVIADA MENOR CUANTÍA"/>
    <n v="3"/>
    <n v="4"/>
    <n v="30"/>
    <n v="353430"/>
    <s v="UNIDAD"/>
    <s v="NO SOLICITADAS"/>
  </r>
  <r>
    <x v="6"/>
    <s v="204-4-9"/>
    <n v="10"/>
    <s v="MATERIALES DE CONSTRUCCION"/>
    <s v="BROCHA CERDA MONA 5&quot;"/>
    <n v="31211904"/>
    <s v="SELECCIÓN ABREVIADA MENOR CUANTÍA"/>
    <n v="3"/>
    <n v="4"/>
    <n v="20"/>
    <n v="196350"/>
    <s v="UNIDAD"/>
    <s v="NO SOLICITADAS"/>
  </r>
  <r>
    <x v="6"/>
    <s v="204-4-9"/>
    <n v="10"/>
    <s v="MATERIALES DE CONSTRUCCION"/>
    <s v="BROCHA CERDA MONA 3&quot;"/>
    <n v="31211904"/>
    <s v="SELECCIÓN ABREVIADA MENOR CUANTÍA"/>
    <n v="3"/>
    <n v="4"/>
    <n v="20"/>
    <n v="117810"/>
    <s v="UNIDAD"/>
    <s v="NO SOLICITADAS"/>
  </r>
  <r>
    <x v="6"/>
    <s v="204-4-9"/>
    <n v="10"/>
    <s v="MATERIALES DE CONSTRUCCION"/>
    <s v="CINTA DE ENMASCARAR DE 24 MM X 40 MTS"/>
    <n v="31201503"/>
    <s v="SELECCIÓN ABREVIADA MENOR CUANTÍA"/>
    <n v="3"/>
    <n v="4"/>
    <n v="30"/>
    <n v="151725"/>
    <s v="UNIDAD"/>
    <s v="NO SOLICITADAS"/>
  </r>
  <r>
    <x v="6"/>
    <s v="204-4-9"/>
    <n v="10"/>
    <s v="MATERIALES DE CONSTRUCCION"/>
    <s v="LLANA METALICA "/>
    <n v="27112202"/>
    <s v="SELECCIÓN ABREVIADA MENOR CUANTÍA"/>
    <n v="3"/>
    <n v="4"/>
    <n v="3"/>
    <n v="92106"/>
    <s v="UNIDAD"/>
    <s v="NO SOLICITADAS"/>
  </r>
  <r>
    <x v="6"/>
    <s v="204-4-9"/>
    <n v="10"/>
    <s v="MATERIALES DE CONSTRUCCION"/>
    <s v="ESPATULA METALICA 5&quot;"/>
    <n v="27112601"/>
    <s v="SELECCIÓN ABREVIADA MENOR CUANTÍA"/>
    <n v="3"/>
    <n v="4"/>
    <n v="3"/>
    <n v="59619"/>
    <s v="UNIDAD"/>
    <s v="NO SOLICITADAS"/>
  </r>
  <r>
    <x v="6"/>
    <s v="204-4-9"/>
    <n v="10"/>
    <s v="MATERIALES DE CONSTRUCCION"/>
    <s v="VINILO BLANCO TIPO 1 SUPERLAVABLE X CUÑETE 5 GALONES"/>
    <n v="31211502"/>
    <s v="SELECCIÓN ABREVIADA MENOR CUANTÍA"/>
    <n v="3"/>
    <n v="4"/>
    <n v="40"/>
    <n v="10738560"/>
    <s v="UNIDAD"/>
    <s v="NO SOLICITADAS"/>
  </r>
  <r>
    <x v="6"/>
    <s v="204-4-9"/>
    <n v="10"/>
    <s v="MATERIALES DE CONSTRUCCION"/>
    <s v="VINILO BLANCO CORAZA CUÑETE X 5 GALONES"/>
    <n v="31211508"/>
    <s v="SELECCIÓN ABREVIADA MENOR CUANTÍA"/>
    <n v="3"/>
    <n v="4"/>
    <n v="25"/>
    <n v="9775850"/>
    <s v="UNIDAD"/>
    <s v="NO SOLICITADAS"/>
  </r>
  <r>
    <x v="6"/>
    <s v="204-4-9"/>
    <n v="10"/>
    <s v="MATERIALES DE CONSTRUCCION"/>
    <s v="VINILO GRIS BASALTO CUÑETE X 5 GALONES"/>
    <n v="31211502"/>
    <s v="SELECCIÓN ABREVIADA MENOR CUANTÍA"/>
    <n v="3"/>
    <n v="4"/>
    <n v="5"/>
    <n v="1342320"/>
    <s v="UNIDAD"/>
    <s v="NO SOLICITADAS"/>
  </r>
  <r>
    <x v="6"/>
    <s v="204-4-9"/>
    <n v="10"/>
    <s v="MATERIALES DE CONSTRUCCION"/>
    <s v="ESMALTE BLANCO"/>
    <n v="31211501"/>
    <s v="SELECCIÓN ABREVIADA MENOR CUANTÍA"/>
    <n v="3"/>
    <n v="4"/>
    <n v="20"/>
    <n v="1375640"/>
    <s v="GALON"/>
    <s v="NO SOLICITADAS"/>
  </r>
  <r>
    <x v="6"/>
    <s v="204-4-9"/>
    <n v="10"/>
    <s v="MATERIALES DE CONSTRUCCION"/>
    <s v="ESMALTE NEGRO"/>
    <n v="31211501"/>
    <s v="SELECCIÓN ABREVIADA MENOR CUANTÍA"/>
    <n v="3"/>
    <n v="4"/>
    <n v="5"/>
    <n v="343910"/>
    <s v="GALON"/>
    <s v="NO SOLICITADAS"/>
  </r>
  <r>
    <x v="6"/>
    <s v="204-4-9"/>
    <n v="10"/>
    <s v="MATERIALES DE CONSTRUCCION"/>
    <s v="ESMALTE GRIS PLATA"/>
    <n v="31211501"/>
    <s v="SELECCIÓN ABREVIADA MENOR CUANTÍA"/>
    <n v="3"/>
    <n v="4"/>
    <n v="20"/>
    <n v="1375640"/>
    <s v="GALON"/>
    <s v="NO SOLICITADAS"/>
  </r>
  <r>
    <x v="6"/>
    <s v="204-4-9"/>
    <n v="10"/>
    <s v="MATERIALES DE CONSTRUCCION"/>
    <s v="TRAFICO BLANCO "/>
    <n v="31211501"/>
    <s v="SELECCIÓN ABREVIADA MENOR CUANTÍA"/>
    <n v="3"/>
    <n v="4"/>
    <n v="8"/>
    <n v="714000"/>
    <s v="GALON"/>
    <s v="NO SOLICITADAS"/>
  </r>
  <r>
    <x v="6"/>
    <s v="204-4-9"/>
    <n v="10"/>
    <s v="MATERIALES DE CONSTRUCCION"/>
    <s v="TRAFICO AMARILLO X CUÑETE DE 5 GALONES"/>
    <n v="31211501"/>
    <s v="SELECCIÓN ABREVIADA MENOR CUANTÍA"/>
    <n v="3"/>
    <n v="4"/>
    <n v="18"/>
    <n v="8246700"/>
    <s v="UNIDAD"/>
    <s v="NO SOLICITADAS"/>
  </r>
  <r>
    <x v="6"/>
    <s v="204-4-9"/>
    <n v="10"/>
    <s v="MATERIALES DE CONSTRUCCION"/>
    <s v="TRAFICO NEGRO"/>
    <n v="31211501"/>
    <s v="SELECCIÓN ABREVIADA MENOR CUANTÍA"/>
    <n v="3"/>
    <n v="4"/>
    <n v="5"/>
    <n v="446250"/>
    <s v="GALON"/>
    <s v="NO SOLICITADAS"/>
  </r>
  <r>
    <x v="6"/>
    <s v="204-4-9"/>
    <n v="10"/>
    <s v="MATERIALES DE CONSTRUCCION"/>
    <s v="PINTURA EPOXICA AZUL MAR"/>
    <n v="31211501"/>
    <s v="SELECCIÓN ABREVIADA MENOR CUANTÍA"/>
    <n v="3"/>
    <n v="4"/>
    <n v="5"/>
    <n v="569415"/>
    <s v="GALON"/>
    <s v="NO SOLICITADAS"/>
  </r>
  <r>
    <x v="6"/>
    <s v="204-4-9"/>
    <n v="10"/>
    <s v="MATERIALES DE CONSTRUCCION"/>
    <s v="ESTUCO PLASTICO"/>
    <n v="31201605"/>
    <s v="SELECCIÓN ABREVIADA MENOR CUANTÍA"/>
    <n v="3"/>
    <n v="4"/>
    <n v="20"/>
    <n v="418880"/>
    <s v="GALON"/>
    <s v="NO SOLICITADAS"/>
  </r>
  <r>
    <x v="6"/>
    <s v="204-4-9"/>
    <n v="10"/>
    <s v="MATERIALES DE CONSTRUCCION"/>
    <s v="CINTA 90 METROS X 50 MM FIBRA DE VIDRIO"/>
    <n v="31201507"/>
    <s v="SELECCIÓN ABREVIADA MENOR CUANTÍA"/>
    <n v="3"/>
    <n v="4"/>
    <n v="1"/>
    <n v="18207"/>
    <s v="UNIDAD"/>
    <s v="NO SOLICITADAS"/>
  </r>
  <r>
    <x v="6"/>
    <s v="204-4-9"/>
    <n v="10"/>
    <s v="MATERIALES DE CONSTRUCCION"/>
    <s v="MASILLA 5 GALONES JOINT COMPOUND  "/>
    <n v="31201605"/>
    <s v="SELECCIÓN ABREVIADA MENOR CUANTÍA"/>
    <n v="3"/>
    <n v="4"/>
    <n v="5"/>
    <n v="271320"/>
    <s v="GALON"/>
    <s v="NO SOLICITADAS"/>
  </r>
  <r>
    <x v="6"/>
    <s v="204-4-9"/>
    <n v="10"/>
    <s v="MATERIALES DE CONSTRUCCION"/>
    <s v="PISO LAMINADO CEREZO SILVESTRE 6 MM CAJA 2.92 M2"/>
    <n v="30161710"/>
    <s v="SELECCIÓN ABREVIADA MENOR CUANTÍA"/>
    <n v="3"/>
    <n v="4"/>
    <n v="40"/>
    <n v="1570800"/>
    <s v="METRO CUADRADO"/>
    <s v="NO SOLICITADAS"/>
  </r>
  <r>
    <x v="6"/>
    <s v="204-4-9"/>
    <n v="10"/>
    <s v="MATERIALES DE CONSTRUCCION"/>
    <s v="ROLLO SUPERLON CORRUGADO 2MM, CADA UNIDAD MEDIDAD (1.20 X 10M =12M2)"/>
    <n v="14121500"/>
    <s v="SELECCIÓN ABREVIADA MENOR CUANTÍA"/>
    <n v="3"/>
    <n v="4"/>
    <n v="10"/>
    <n v="329035"/>
    <s v="UNIDAD"/>
    <s v="NO SOLICITADAS"/>
  </r>
  <r>
    <x v="6"/>
    <s v="204-4-9"/>
    <n v="10"/>
    <s v="MATERIALES DE CONSTRUCCION"/>
    <s v="GUARDAESCOBA (SECCION ALTURA 6.8 CM  X 1.3 CM ANCHO ) 2.4M LONGITUD, "/>
    <n v="30162000"/>
    <s v="SELECCIÓN ABREVIADA MENOR CUANTÍA"/>
    <n v="3"/>
    <n v="4"/>
    <n v="10"/>
    <n v="212415"/>
    <s v="UNIDAD"/>
    <s v="NO SOLICITADAS"/>
  </r>
  <r>
    <x v="6"/>
    <s v="204-4-9"/>
    <n v="10"/>
    <s v="MATERIALES DE CONSTRUCCION"/>
    <s v="RUEDAS PARA CARRETILLA"/>
    <n v="31162702"/>
    <s v="SELECCIÓN ABREVIADA MENOR CUANTÍA"/>
    <n v="3"/>
    <n v="4"/>
    <n v="5"/>
    <n v="271320"/>
    <s v="UNIDAD"/>
    <s v="NO SOLICITADAS"/>
  </r>
  <r>
    <x v="6"/>
    <s v="204-4-12"/>
    <n v="10"/>
    <s v="MATERIALES REACTIVOS DE LABORATORIO Y QUÍMICOS"/>
    <s v="MEK PEROXIDO"/>
    <n v="12352100"/>
    <s v="LICITACIÓN PÚBLICA"/>
    <n v="2"/>
    <n v="7"/>
    <n v="1"/>
    <n v="38000"/>
    <s v="KILOGRAMO"/>
    <s v="NO SOLICITADAS"/>
  </r>
  <r>
    <x v="6"/>
    <s v="204-4-12"/>
    <n v="10"/>
    <s v="MATERIALES REACTIVOS DE LABORATORIO Y QUÍMICOS"/>
    <s v="ACIDO NITRICO GRADO INDUSTRIAL"/>
    <n v="12352300"/>
    <s v="LICITACIÓN PÚBLICA"/>
    <n v="2"/>
    <n v="7"/>
    <n v="13"/>
    <n v="78000"/>
    <s v="KILOGRAMO"/>
    <s v="NO SOLICITADAS"/>
  </r>
  <r>
    <x v="6"/>
    <s v="204-4-12"/>
    <n v="10"/>
    <s v="MATERIALES REACTIVOS DE LABORATORIO Y QUÍMICOS"/>
    <s v="ADHESIVO COMPUESTO DE RETENCIÓN"/>
    <n v="31201600"/>
    <s v="LICITACIÓN PÚBLICA"/>
    <n v="2"/>
    <n v="7"/>
    <n v="2"/>
    <n v="280000"/>
    <s v="UNIDAD"/>
    <s v="NO SOLICITADAS"/>
  </r>
  <r>
    <x v="6"/>
    <s v="204-4-12"/>
    <n v="10"/>
    <s v="MATERIALES REACTIVOS DE LABORATORIO Y QUÍMICOS"/>
    <s v="LIQUIDO REVELADOR DE ESCAPES "/>
    <n v="41111900"/>
    <s v="LICITACIÓN PÚBLICA"/>
    <n v="2"/>
    <n v="7"/>
    <n v="10"/>
    <n v="750000"/>
    <s v="UNIDAD"/>
    <s v="NO SOLICITADAS"/>
  </r>
  <r>
    <x v="6"/>
    <s v="204-4-12"/>
    <n v="10"/>
    <s v="MATERIALES REACTIVOS DE LABORATORIO Y QUÍMICOS"/>
    <s v="ANTIPORO PARA SOLUCION ELECTROLITICA DE NIQUEL. "/>
    <n v="12352500"/>
    <s v="LICITACIÓN PÚBLICA"/>
    <n v="2"/>
    <n v="7"/>
    <n v="1"/>
    <n v="250000"/>
    <s v="UNIDAD"/>
    <s v="NO SOLICITADAS"/>
  </r>
  <r>
    <x v="6"/>
    <s v="204-4-12"/>
    <n v="10"/>
    <s v="MATERIALES REACTIVOS DE LABORATORIO Y QUÍMICOS"/>
    <s v="ACIDO SULFURICO GRADO INDUSTRIAL"/>
    <n v="12352300"/>
    <s v="LICITACIÓN PÚBLICA"/>
    <n v="2"/>
    <n v="7"/>
    <n v="25"/>
    <n v="155000"/>
    <s v="KILOGRAMO"/>
    <s v="NO SOLICITADAS"/>
  </r>
  <r>
    <x v="6"/>
    <s v="204-4-12"/>
    <n v="10"/>
    <s v="MATERIALES REACTIVOS DE LABORATORIO Y QUÍMICOS"/>
    <s v="NITRATO DE AMONIO"/>
    <n v="12352300"/>
    <s v="LICITACIÓN PÚBLICA"/>
    <n v="2"/>
    <n v="7"/>
    <n v="31"/>
    <n v="130200"/>
    <s v="KILOGRAMO"/>
    <s v="NO SOLICITADAS"/>
  </r>
  <r>
    <x v="6"/>
    <s v="204-4-12"/>
    <n v="10"/>
    <s v="MATERIALES REACTIVOS DE LABORATORIO Y QUÍMICOS"/>
    <s v="ACELERADOR DE NIQUEL"/>
    <n v="12164100"/>
    <s v="LICITACIÓN PÚBLICA"/>
    <n v="2"/>
    <n v="7"/>
    <n v="1"/>
    <n v="310000"/>
    <s v="UNIDAD"/>
    <s v="NO SOLICITADAS"/>
  </r>
  <r>
    <x v="6"/>
    <s v="204-4-12"/>
    <n v="10"/>
    <s v="MATERIALES REACTIVOS DE LABORATORIO Y QUÍMICOS"/>
    <s v="CARBONATO DE SODIO "/>
    <n v="12352300"/>
    <s v="LICITACIÓN PÚBLICA"/>
    <n v="2"/>
    <n v="7"/>
    <n v="20"/>
    <n v="180000"/>
    <s v="KILOGRAMO"/>
    <s v="NO SOLICITADAS"/>
  </r>
  <r>
    <x v="6"/>
    <s v="204-4-12"/>
    <n v="10"/>
    <s v="MATERIALES REACTIVOS DE LABORATORIO Y QUÍMICOS"/>
    <s v="ADHESIVO INSTANTANEO"/>
    <n v="31201600"/>
    <s v="LICITACIÓN PÚBLICA"/>
    <n v="2"/>
    <n v="7"/>
    <n v="1"/>
    <n v="250000"/>
    <s v="UNIDAD"/>
    <s v="NO SOLICITADAS"/>
  </r>
  <r>
    <x v="6"/>
    <s v="204-4-12"/>
    <n v="10"/>
    <s v="MATERIALES REACTIVOS DE LABORATORIO Y QUÍMICOS"/>
    <s v="REMOVEDOR DE MARCAS DE SUPERFICIE ESTÁTICA"/>
    <n v="31211800"/>
    <s v="LICITACIÓN PÚBLICA"/>
    <n v="2"/>
    <n v="7"/>
    <n v="10"/>
    <n v="850000"/>
    <s v="GALON"/>
    <s v="NO SOLICITADAS"/>
  </r>
  <r>
    <x v="6"/>
    <s v="204-4-12"/>
    <n v="10"/>
    <s v="MATERIALES REACTIVOS DE LABORATORIO Y QUÍMICOS"/>
    <s v="ABRILLANTADOR PARA SOLUCION ELECTROLITICA DE NIQUEL"/>
    <n v="12163800"/>
    <s v="LICITACIÓN PÚBLICA"/>
    <n v="2"/>
    <n v="7"/>
    <n v="1"/>
    <n v="350000"/>
    <s v="UNIDAD"/>
    <s v="NO SOLICITADAS"/>
  </r>
  <r>
    <x v="6"/>
    <s v="204-4-12"/>
    <n v="10"/>
    <s v="MATERIALES REACTIVOS DE LABORATORIO Y QUÍMICOS"/>
    <s v="REMOVEDOR DE OXIDO"/>
    <n v="15121800"/>
    <s v="LICITACIÓN PÚBLICA"/>
    <n v="2"/>
    <n v="7"/>
    <n v="1"/>
    <n v="135000"/>
    <s v="GALON"/>
    <s v="NO SOLICITADAS"/>
  </r>
  <r>
    <x v="6"/>
    <s v="204-4-12"/>
    <n v="10"/>
    <s v="MATERIALES REACTIVOS DE LABORATORIO Y QUÍMICOS"/>
    <s v="CARBONATO DE POTASIO "/>
    <n v="12352300"/>
    <s v="LICITACIÓN PÚBLICA"/>
    <n v="2"/>
    <n v="7"/>
    <n v="20"/>
    <n v="300000"/>
    <s v="KILOGRAMO"/>
    <s v="NO SOLICITADAS"/>
  </r>
  <r>
    <x v="6"/>
    <s v="204-4-12"/>
    <n v="10"/>
    <s v="MATERIALES REACTIVOS DE LABORATORIO Y QUÍMICOS"/>
    <s v="ACETONA GRADO ELECTRICO CMOS"/>
    <n v="12352100"/>
    <s v="LICITACIÓN PÚBLICA"/>
    <n v="2"/>
    <n v="7"/>
    <n v="1"/>
    <n v="3137425"/>
    <s v="UNIDAD"/>
    <s v="NO SOLICITADAS"/>
  </r>
  <r>
    <x v="6"/>
    <s v="204-4-12"/>
    <n v="10"/>
    <s v="MATERIALES REACTIVOS DE LABORATORIO Y QUÍMICOS"/>
    <s v="FLUIDO PARA BRUJULAS NAFTA"/>
    <n v="15101500"/>
    <s v="LICITACIÓN PÚBLICA"/>
    <n v="2"/>
    <n v="7"/>
    <n v="5"/>
    <n v="975000"/>
    <s v="UNIDAD"/>
    <s v="NO SOLICITADAS"/>
  </r>
  <r>
    <x v="6"/>
    <s v="204-4-12"/>
    <n v="10"/>
    <s v="MATERIALES REACTIVOS DE LABORATORIO Y QUÍMICOS"/>
    <s v="ACONDICIONADOR  Y PROTECTOR QUIMICO PARA ALUMINIO"/>
    <n v="31201600"/>
    <s v="LICITACIÓN PÚBLICA"/>
    <n v="2"/>
    <n v="7"/>
    <n v="2"/>
    <n v="700000"/>
    <s v="GALON"/>
    <s v="NO SOLICITADAS"/>
  </r>
  <r>
    <x v="6"/>
    <s v="204-4-12"/>
    <n v="10"/>
    <s v="MATERIALES REACTIVOS DE LABORATORIO Y QUÍMICOS"/>
    <s v="OXIGENO INDUSTRIAL"/>
    <n v="12141904"/>
    <s v="MÍNIMA CUANTÍA"/>
    <n v="2"/>
    <n v="7"/>
    <n v="471"/>
    <n v="3923430"/>
    <s v="METRO CUBICO"/>
    <s v="NO SOLICITADAS"/>
  </r>
  <r>
    <x v="6"/>
    <s v="204-4-12"/>
    <n v="10"/>
    <s v="MATERIALES REACTIVOS DE LABORATORIO Y QUÍMICOS"/>
    <s v="REMOVEDOR DE PINTURA "/>
    <n v="31211800"/>
    <s v="LICITACIÓN PÚBLICA"/>
    <n v="2"/>
    <n v="7"/>
    <n v="8"/>
    <n v="624000"/>
    <s v="GALON"/>
    <s v="NO SOLICITADAS"/>
  </r>
  <r>
    <x v="6"/>
    <s v="204-4-12"/>
    <n v="10"/>
    <s v="MATERIALES REACTIVOS DE LABORATORIO Y QUÍMICOS"/>
    <s v="GEL COAT"/>
    <n v="31211500"/>
    <s v="LICITACIÓN PÚBLICA"/>
    <n v="2"/>
    <n v="7"/>
    <n v="4"/>
    <n v="600000"/>
    <s v="GALON"/>
    <s v="NO SOLICITADAS"/>
  </r>
  <r>
    <x v="6"/>
    <s v="204-4-12"/>
    <n v="10"/>
    <s v="MATERIALES REACTIVOS DE LABORATORIO Y QUÍMICOS"/>
    <s v="SULFATO DE NIQUEL"/>
    <n v="12352100"/>
    <s v="LICITACIÓN PÚBLICA"/>
    <n v="2"/>
    <n v="7"/>
    <n v="1"/>
    <n v="680000"/>
    <s v="UNIDAD"/>
    <s v="NO SOLICITADAS"/>
  </r>
  <r>
    <x v="6"/>
    <s v="204-4-12"/>
    <n v="10"/>
    <s v="MATERIALES REACTIVOS DE LABORATORIO Y QUÍMICOS"/>
    <s v="PREPARADOR DE SUPERFICIES - ACTIVADOR"/>
    <n v="31201600"/>
    <s v="LICITACIÓN PÚBLICA"/>
    <n v="2"/>
    <n v="7"/>
    <n v="7"/>
    <n v="994000"/>
    <s v="UNIDAD"/>
    <s v="NO SOLICITADAS"/>
  </r>
  <r>
    <x v="6"/>
    <s v="204-4-12"/>
    <n v="10"/>
    <s v="MATERIALES REACTIVOS DE LABORATORIO Y QUÍMICOS"/>
    <s v="ENDURECEDOR PARA RESINA EPOXICA"/>
    <n v="13111000"/>
    <s v="LICITACIÓN PÚBLICA"/>
    <n v="2"/>
    <n v="7"/>
    <n v="1"/>
    <n v="650000"/>
    <s v="UNIDAD"/>
    <s v="NO SOLICITADAS"/>
  </r>
  <r>
    <x v="6"/>
    <s v="204-4-12"/>
    <n v="10"/>
    <s v="MATERIALES REACTIVOS DE LABORATORIO Y QUÍMICOS"/>
    <s v="SODA CAUSTICA GRADO INDUSTRIAL"/>
    <n v="47131800"/>
    <s v="LICITACIÓN PÚBLICA"/>
    <n v="2"/>
    <n v="7"/>
    <n v="4"/>
    <n v="660000"/>
    <s v="UNIDAD"/>
    <s v="NO SOLICITADAS"/>
  </r>
  <r>
    <x v="6"/>
    <s v="204-4-12"/>
    <n v="10"/>
    <s v="MATERIALES REACTIVOS DE LABORATORIO Y QUÍMICOS"/>
    <s v="OXIDO DE ALUMINIO GRANO 80  COLOR BLANCO"/>
    <n v="11101500"/>
    <s v="LICITACIÓN PÚBLICA"/>
    <n v="2"/>
    <n v="7"/>
    <n v="3"/>
    <n v="870000"/>
    <s v="UNIDAD"/>
    <s v="NO SOLICITADAS"/>
  </r>
  <r>
    <x v="6"/>
    <s v="204-4-12"/>
    <n v="10"/>
    <s v="MATERIALES REACTIVOS DE LABORATORIO Y QUÍMICOS"/>
    <s v="OXIDO DE ALUMINIO GRANO 80  COLOR MARRON"/>
    <n v="11101500"/>
    <s v="LICITACIÓN PÚBLICA"/>
    <n v="2"/>
    <n v="7"/>
    <n v="3"/>
    <n v="750000"/>
    <s v="UNIDAD"/>
    <s v="NO SOLICITADAS"/>
  </r>
  <r>
    <x v="6"/>
    <s v="204-4-12"/>
    <n v="10"/>
    <s v="MATERIALES REACTIVOS DE LABORATORIO Y QUÍMICOS"/>
    <s v="AGAMIX"/>
    <n v="12142100"/>
    <s v="MÍNIMA CUANTÍA"/>
    <n v="2"/>
    <n v="7"/>
    <n v="10"/>
    <n v="142800"/>
    <s v="METRO CUBICO"/>
    <s v="NO SOLICITADAS"/>
  </r>
  <r>
    <x v="6"/>
    <s v="204-4-12"/>
    <n v="10"/>
    <s v="MATERIALES REACTIVOS DE LABORATORIO Y QUÍMICOS"/>
    <s v="ACIDO SULFURICO GRADO TECNICO"/>
    <n v="12352300"/>
    <s v="LICITACIÓN PÚBLICA"/>
    <n v="2"/>
    <n v="7"/>
    <n v="7"/>
    <n v="420000"/>
    <s v="KILOGRAMO"/>
    <s v="NO SOLICITADAS"/>
  </r>
  <r>
    <x v="6"/>
    <s v="204-4-12"/>
    <n v="10"/>
    <s v="MATERIALES REACTIVOS DE LABORATORIO Y QUÍMICOS"/>
    <s v="GEL COAT PARA INFUSION"/>
    <n v="31211500"/>
    <s v="LICITACIÓN PÚBLICA"/>
    <n v="2"/>
    <n v="7"/>
    <n v="4"/>
    <n v="15200000"/>
    <s v="GALON"/>
    <s v="NO SOLICITADAS"/>
  </r>
  <r>
    <x v="6"/>
    <s v="204-4-12"/>
    <n v="10"/>
    <s v="MATERIALES REACTIVOS DE LABORATORIO Y QUÍMICOS"/>
    <s v="CARBONATO DE NIQUEL GRADO REACTIVO"/>
    <n v="12161500"/>
    <s v="LICITACIÓN PÚBLICA"/>
    <n v="2"/>
    <n v="7"/>
    <n v="2"/>
    <n v="1024000"/>
    <s v="KILOGRAMO"/>
    <s v="NO SOLICITADAS"/>
  </r>
  <r>
    <x v="6"/>
    <s v="204-4-12"/>
    <n v="10"/>
    <s v="MATERIALES REACTIVOS DE LABORATORIO Y QUÍMICOS"/>
    <s v="DICROMATO DE SODIO "/>
    <n v="12352300"/>
    <s v="LICITACIÓN PÚBLICA"/>
    <n v="2"/>
    <n v="7"/>
    <n v="10"/>
    <n v="250000"/>
    <s v="KILOGRAMO"/>
    <s v="NO SOLICITADAS"/>
  </r>
  <r>
    <x v="6"/>
    <s v="204-4-12"/>
    <n v="10"/>
    <s v="MATERIALES REACTIVOS DE LABORATORIO Y QUÍMICOS"/>
    <s v="CLORURO DE NIQUEL GRADO INDUSTRIAL"/>
    <n v="12352300"/>
    <s v="LICITACIÓN PÚBLICA"/>
    <n v="2"/>
    <n v="7"/>
    <n v="1"/>
    <n v="980000"/>
    <s v="KILOGRAMO"/>
    <s v="NO SOLICITADAS"/>
  </r>
  <r>
    <x v="6"/>
    <s v="204-4-12"/>
    <n v="10"/>
    <s v="MATERIALES REACTIVOS DE LABORATORIO Y QUÍMICOS"/>
    <s v="CIANURO DE COBRE "/>
    <n v="12352300"/>
    <s v="LICITACIÓN PÚBLICA"/>
    <n v="2"/>
    <n v="7"/>
    <n v="1"/>
    <n v="1900000"/>
    <s v="KILOGRAMO"/>
    <s v="NO SOLICITADAS"/>
  </r>
  <r>
    <x v="6"/>
    <s v="204-4-12"/>
    <n v="10"/>
    <s v="MATERIALES REACTIVOS DE LABORATORIO Y QUÍMICOS"/>
    <s v="METHYL-ETHYL-KETONE"/>
    <n v="12352100"/>
    <s v="LICITACIÓN PÚBLICA"/>
    <n v="2"/>
    <n v="7"/>
    <s v="1"/>
    <n v="5500000"/>
    <s v="UNIDAD"/>
    <s v="NO SOLICITADAS"/>
  </r>
  <r>
    <x v="6"/>
    <s v="204-4-12"/>
    <n v="10"/>
    <s v="MATERIALES REACTIVOS DE LABORATORIO Y QUÍMICOS"/>
    <s v="HIDROXIDO DE POTASIO "/>
    <n v="12352300"/>
    <s v="LICITACIÓN PÚBLICA"/>
    <n v="2"/>
    <n v="7"/>
    <n v="15"/>
    <n v="270000"/>
    <s v="KILOGRAMO"/>
    <s v="NO SOLICITADAS"/>
  </r>
  <r>
    <x v="6"/>
    <s v="204-4-12"/>
    <n v="10"/>
    <s v="MATERIALES REACTIVOS DE LABORATORIO Y QUÍMICOS"/>
    <s v="NITROGENO LIQUIDO"/>
    <n v="12141903"/>
    <s v="MÍNIMA CUANTÍA"/>
    <n v="2"/>
    <n v="12"/>
    <n v="200"/>
    <n v="1547000"/>
    <s v="LITRO"/>
    <s v="NO SOLICITADAS"/>
  </r>
  <r>
    <x v="6"/>
    <s v="204-4-12"/>
    <n v="10"/>
    <s v="MATERIALES REACTIVOS DE LABORATORIO Y QUÍMICOS"/>
    <s v="MEK METIL ETIL CETONA"/>
    <n v="12352100"/>
    <s v="LICITACIÓN PÚBLICA"/>
    <n v="2"/>
    <n v="6"/>
    <n v="1"/>
    <n v="2900000"/>
    <s v="UNIDAD"/>
    <s v="NO SOLICITADAS"/>
  </r>
  <r>
    <x v="6"/>
    <s v="204-4-12"/>
    <n v="10"/>
    <s v="MATERIALES REACTIVOS DE LABORATORIO Y QUÍMICOS"/>
    <s v="ACETILENO"/>
    <n v="15111506"/>
    <s v="MÍNIMA CUANTÍA"/>
    <n v="2"/>
    <n v="12"/>
    <n v="7"/>
    <n v="249900"/>
    <s v="KILOGRAMO"/>
    <s v="NO SOLICITADAS"/>
  </r>
  <r>
    <x v="6"/>
    <s v="204-4-12"/>
    <n v="10"/>
    <s v="MATERIALES REACTIVOS DE LABORATORIO Y QUÍMICOS"/>
    <s v="NITROGENO GASEOSO"/>
    <n v="12141903"/>
    <s v="MÍNIMA CUANTÍA"/>
    <n v="2"/>
    <n v="12"/>
    <n v="57"/>
    <n v="590121"/>
    <s v="METRO CUBICO"/>
    <s v="NO SOLICITADAS"/>
  </r>
  <r>
    <x v="6"/>
    <s v="204-4-12"/>
    <n v="10"/>
    <s v="MATERIALES REACTIVOS DE LABORATORIO Y QUÍMICOS"/>
    <s v="VARSOL"/>
    <n v="12191500"/>
    <s v="LICITACIÓN PÚBLICA"/>
    <n v="2"/>
    <n v="6"/>
    <n v="3"/>
    <n v="2160000"/>
    <s v="UNIDAD"/>
    <s v="NO SOLICITADAS"/>
  </r>
  <r>
    <x v="6"/>
    <s v="204-4-12"/>
    <n v="10"/>
    <s v="MATERIALES REACTIVOS DE LABORATORIO Y QUÍMICOS"/>
    <s v="CARBONATO DE BARIO"/>
    <n v="12352300"/>
    <s v="LICITACIÓN PÚBLICA"/>
    <n v="2"/>
    <n v="6"/>
    <n v="3"/>
    <n v="2070000"/>
    <s v="KILOGRAMO"/>
    <s v="NO SOLICITADAS"/>
  </r>
  <r>
    <x v="6"/>
    <s v="204-4-12"/>
    <n v="10"/>
    <s v="MATERIALES REACTIVOS DE LABORATORIO Y QUÍMICOS"/>
    <s v="ACIDO CROMICO GRADO INDUSTRIAL"/>
    <n v="12352300"/>
    <s v="LICITACIÓN PÚBLICA"/>
    <n v="2"/>
    <n v="6"/>
    <n v="30"/>
    <n v="1170000"/>
    <s v="KILOGRAMO"/>
    <s v="NO SOLICITADAS"/>
  </r>
  <r>
    <x v="6"/>
    <s v="204-4-12"/>
    <n v="10"/>
    <s v="MATERIALES REACTIVOS DE LABORATORIO Y QUÍMICOS"/>
    <s v="ARGON"/>
    <n v="12142100"/>
    <s v="MÍNIMA CUANTÍA"/>
    <n v="2"/>
    <n v="12"/>
    <n v="181"/>
    <n v="5384750"/>
    <s v="METRO CUBICO"/>
    <s v="NO SOLICITADAS"/>
  </r>
  <r>
    <x v="6"/>
    <s v="204-4-12"/>
    <n v="10"/>
    <s v="MATERIALES REACTIVOS DE LABORATORIO Y QUÍMICOS"/>
    <s v="ALCOHOL ISOPROPILICO 1"/>
    <n v="12191600"/>
    <s v="LICITACIÓN PÚBLICA"/>
    <n v="2"/>
    <n v="6"/>
    <n v="5"/>
    <n v="8750000"/>
    <s v="UNIDAD"/>
    <s v="NO SOLICITADAS"/>
  </r>
  <r>
    <x v="6"/>
    <s v="204-4-12"/>
    <n v="10"/>
    <s v="MATERIALES REACTIVOS DE LABORATORIO Y QUÍMICOS"/>
    <s v="OXIDO DE CADMIO GRADO INDUSTRIAL"/>
    <n v="12352300"/>
    <s v="LICITACIÓN PÚBLICA"/>
    <n v="2"/>
    <n v="6"/>
    <n v="1"/>
    <n v="6200000"/>
    <s v="UNIDAD"/>
    <s v="NO SOLICITADAS"/>
  </r>
  <r>
    <x v="6"/>
    <s v="204-4-12"/>
    <n v="10"/>
    <s v="MATERIALES REACTIVOS DE LABORATORIO Y QUÍMICOS"/>
    <s v="PROTECCION DE ALUMINIO"/>
    <n v="31201600"/>
    <s v="LICITACIÓN PÚBLICA"/>
    <n v="2"/>
    <n v="6"/>
    <n v="1"/>
    <n v="7900000"/>
    <s v="UNIDAD"/>
    <s v="NO SOLICITADAS"/>
  </r>
  <r>
    <x v="6"/>
    <s v="204-4-12"/>
    <n v="10"/>
    <s v="MATERIALES REACTIVOS DE LABORATORIO Y QUÍMICOS"/>
    <s v="THINNER "/>
    <n v="12191600"/>
    <s v="LICITACIÓN PÚBLICA"/>
    <n v="2"/>
    <n v="6"/>
    <n v="7"/>
    <n v="5040000"/>
    <s v="UNIDAD"/>
    <s v="NO SOLICITADAS"/>
  </r>
  <r>
    <x v="6"/>
    <s v="204-4-12"/>
    <n v="10"/>
    <s v="MATERIALES REACTIVOS DE LABORATORIO Y QUÍMICOS"/>
    <s v="INHIBIDOR DE CORROSION"/>
    <n v="12164200"/>
    <s v="LICITACIÓN PÚBLICA"/>
    <n v="2"/>
    <n v="6"/>
    <n v="10"/>
    <n v="1600000"/>
    <s v="UNIDAD"/>
    <s v="NO SOLICITADAS"/>
  </r>
  <r>
    <x v="6"/>
    <s v="204-4-12"/>
    <n v="10"/>
    <s v="MATERIALES REACTIVOS DE LABORATORIO Y QUÍMICOS"/>
    <s v="CIANURO DE PLATA GRADO INDUSTRIAL"/>
    <n v="12352300"/>
    <s v="LICITACIÓN PÚBLICA"/>
    <n v="2"/>
    <n v="6"/>
    <n v="4"/>
    <n v="10000000"/>
    <s v="KILOGRAMO"/>
    <s v="NO SOLICITADAS"/>
  </r>
  <r>
    <x v="6"/>
    <s v="204-4-12"/>
    <n v="10"/>
    <s v="MATERIALES REACTIVOS DE LABORATORIO Y QUÍMICOS"/>
    <s v="SAL OXIDANTE  FIJADORA DE COLOR  PARA PAVONADO (NITRATO DE SODIO)"/>
    <n v="12352300"/>
    <s v="LICITACIÓN PÚBLICA"/>
    <n v="2"/>
    <n v="6"/>
    <n v="3"/>
    <n v="84000"/>
    <s v="UNIDAD"/>
    <s v="NO SOLICITADAS"/>
  </r>
  <r>
    <x v="6"/>
    <s v="204-4-12"/>
    <n v="10"/>
    <s v="MATERIALES REACTIVOS DE LABORATORIO Y QUÍMICOS"/>
    <s v="METIL ETIL CETONA"/>
    <n v="12352100"/>
    <s v="LICITACIÓN PÚBLICA"/>
    <n v="2"/>
    <n v="6"/>
    <n v="2"/>
    <n v="11000000"/>
    <s v="UNIDAD"/>
    <s v="NO SOLICITADAS"/>
  </r>
  <r>
    <x v="6"/>
    <s v="204-4-12"/>
    <n v="10"/>
    <s v="MATERIALES REACTIVOS DE LABORATORIO Y QUÍMICOS"/>
    <s v="ALCOHOL ISOPROPILICO 2"/>
    <n v="12191600"/>
    <s v="LICITACIÓN PÚBLICA"/>
    <n v="2"/>
    <n v="6"/>
    <n v="4"/>
    <n v="14800000"/>
    <s v="UNIDAD"/>
    <s v="NO SOLICITADAS"/>
  </r>
  <r>
    <x v="6"/>
    <s v="204-4-12"/>
    <n v="10"/>
    <s v="MATERIALES REACTIVOS DE LABORATORIO Y QUÍMICOS"/>
    <s v="REMOVEDOR"/>
    <n v="31211800"/>
    <s v="LICITACIÓN PÚBLICA"/>
    <n v="2"/>
    <n v="6"/>
    <n v="2"/>
    <n v="19400000"/>
    <s v="UNIDAD"/>
    <s v="NO SOLICITADAS"/>
  </r>
  <r>
    <x v="6"/>
    <s v="204-4-12"/>
    <n v="10"/>
    <s v="MATERIALES REACTIVOS DE LABORATORIO Y QUÍMICOS"/>
    <s v="FLUIDO DE PRUEBAS"/>
    <n v="15101500"/>
    <s v="LICITACIÓN PÚBLICA"/>
    <n v="2"/>
    <n v="6"/>
    <n v="3"/>
    <n v="16500000"/>
    <s v="UNIDAD"/>
    <s v="NO SOLICITADAS"/>
  </r>
  <r>
    <x v="6"/>
    <s v="204-4-12"/>
    <n v="10"/>
    <s v="MATERIALES REACTIVOS DE LABORATORIO Y QUÍMICOS"/>
    <s v="SOLUCION ELECTROLITICA"/>
    <n v="51191700"/>
    <s v="LICITACIÓN PÚBLICA"/>
    <n v="2"/>
    <n v="6"/>
    <n v="25"/>
    <n v="48500000"/>
    <s v="LITRO"/>
    <s v="NO SOLICITADAS"/>
  </r>
  <r>
    <x v="6"/>
    <s v="204-4-12"/>
    <n v="10"/>
    <s v="MATERIALES REACTIVOS DE LABORATORIO Y QUÍMICOS"/>
    <s v="THINER EXTRAFINO   P/N:  THINER EXTRAFINO"/>
    <n v="31211800"/>
    <s v="LICITACIÓN PÚBLICA"/>
    <n v="2"/>
    <n v="6"/>
    <n v="2"/>
    <n v="12054000"/>
    <s v="UNIDAD"/>
    <s v="NO SOLICITADAS"/>
  </r>
  <r>
    <x v="6"/>
    <s v="204-4-12"/>
    <n v="10"/>
    <s v="MATERIALES REACTIVOS DE LABORATORIO Y QUÍMICOS"/>
    <s v="ISOPROPILICO ALCOHOL   P/N:  ISOPROPILICO ALCOHOL"/>
    <n v="12191601"/>
    <s v="LICITACIÓN PÚBLICA"/>
    <n v="2"/>
    <n v="6"/>
    <n v="1"/>
    <n v="714000"/>
    <s v="UNIDAD"/>
    <s v="NO SOLICITADAS"/>
  </r>
  <r>
    <x v="6"/>
    <s v="204-4-12"/>
    <n v="10"/>
    <s v="MATERIALES REACTIVOS DE LABORATORIO Y QUÍMICOS"/>
    <s v="ALUMIPREP   P/N:  ALUMIPREP 33"/>
    <n v="12163300"/>
    <s v="LICITACIÓN PÚBLICA"/>
    <n v="2"/>
    <n v="6"/>
    <n v="3"/>
    <n v="481950"/>
    <s v="GALON"/>
    <s v="NO SOLICITADAS"/>
  </r>
  <r>
    <x v="6"/>
    <s v="204-4-12"/>
    <n v="10"/>
    <s v="MATERIALES REACTIVOS DE LABORATORIO Y QUÍMICOS"/>
    <s v="ALODINE   P/N:  ALODINE 5700"/>
    <n v="31251500"/>
    <s v="LICITACIÓN PÚBLICA"/>
    <n v="2"/>
    <n v="6"/>
    <n v="3"/>
    <n v="332700"/>
    <s v="GALON"/>
    <s v="NO SOLICITADAS"/>
  </r>
  <r>
    <x v="6"/>
    <s v="204-4-12"/>
    <n v="10"/>
    <s v="MATERIALES REACTIVOS DE LABORATORIO Y QUÍMICOS"/>
    <s v="LIMPIADOR   P/N:  WD-40 SPRAY"/>
    <n v="12163800"/>
    <s v="LICITACIÓN PÚBLICA"/>
    <n v="2"/>
    <n v="6"/>
    <n v="12"/>
    <n v="214200"/>
    <s v="UNIDAD"/>
    <s v="NO SOLICITADAS"/>
  </r>
  <r>
    <x v="6"/>
    <s v="204-4-15"/>
    <n v="10"/>
    <s v="PAPELERIA, UTILES DE ESCRITORIO Y OFICINA"/>
    <s v="CARTUCHOS Y TONER "/>
    <n v="44103105"/>
    <s v="MÍNIMA CUANTÍA"/>
    <n v="3"/>
    <n v="6"/>
    <n v="1"/>
    <n v="6000000"/>
    <s v="UNIDAD"/>
    <s v="NO SOLICITADAS"/>
  </r>
  <r>
    <x v="6"/>
    <s v="204-4-17"/>
    <n v="10"/>
    <s v="PRODUCTOS DE ASEO Y LIMPIEZA"/>
    <s v="ALCOHOL INDUSTRIAL  CON CAPACIDAD MÍNIMA DE 3.750 CC"/>
    <n v="12352104"/>
    <s v="MÍNIMA CUANTÍA"/>
    <n v="4"/>
    <n v="3"/>
    <n v="50"/>
    <n v="552600"/>
    <s v="UNIDAD"/>
    <s v=""/>
  </r>
  <r>
    <x v="6"/>
    <s v="204-4-17"/>
    <n v="10"/>
    <s v="PRODUCTOS DE ASEO Y LIMPIEZA"/>
    <s v="DETERGENTE MULTIUSOS LÍQUIDO -  CON CAPACIDAD MÍNIMA DE 3.750 CC"/>
    <n v="47131805"/>
    <s v="MÍNIMA CUANTÍA"/>
    <n v="4"/>
    <n v="3"/>
    <n v="180"/>
    <n v="950040"/>
    <s v="UNIDAD"/>
    <s v=""/>
  </r>
  <r>
    <x v="6"/>
    <s v="204-4-17"/>
    <n v="10"/>
    <s v="PRODUCTOS DE ASEO Y LIMPIEZA"/>
    <s v="AMBIENTADOR  - LIQUIDO, EN AEROSOL SEGURO PARA CAPA DE OZONO CON CAPACIDAD MINIMA DE 400 CC"/>
    <n v="47131816"/>
    <s v="MÍNIMA CUANTÍA"/>
    <n v="4"/>
    <n v="3"/>
    <n v="50"/>
    <n v="188100"/>
    <s v="UNIDAD"/>
    <s v=""/>
  </r>
  <r>
    <x v="6"/>
    <s v="204-4-17"/>
    <n v="10"/>
    <s v="PRODUCTOS DE ASEO Y LIMPIEZA"/>
    <s v="AMBIENTADOR  - LIQUIDO, EN RECIPIENTE PLÁSTICO CON CAPACIDAD MÍNIMA DE 3.750 CC"/>
    <n v="47131816"/>
    <s v="MÍNIMA CUANTÍA"/>
    <n v="4"/>
    <n v="3"/>
    <n v="200"/>
    <n v="979000"/>
    <s v="UNIDAD"/>
    <s v=""/>
  </r>
  <r>
    <x v="6"/>
    <s v="204-4-17"/>
    <n v="10"/>
    <s v="PRODUCTOS DE ASEO Y LIMPIEZA"/>
    <s v="BALDE - ELABORADO EN PLÁSTICO, CAPACIDAD MÍNIMA DE 12 LITROS, CON MANIJA MOVIL, CON PICO ANTIDERRAMES, DISPONIBLES EN COLOR AMARILLO, AZUL Y ROJO"/>
    <n v="47121804"/>
    <s v="MÍNIMA CUANTÍA"/>
    <n v="4"/>
    <n v="3"/>
    <n v="60"/>
    <n v="160500"/>
    <s v="UNIDAD"/>
    <s v=""/>
  </r>
  <r>
    <x v="6"/>
    <s v="204-4-17"/>
    <n v="10"/>
    <s v="PRODUCTOS DE ASEO Y LIMPIEZA"/>
    <s v="BAYETILLA 1 - EN TELA FILETEADA, COLOR BLANCO SIN ESTAMPADO"/>
    <n v="47131501"/>
    <s v="MÍNIMA CUANTÍA"/>
    <n v="4"/>
    <n v="3"/>
    <n v="150"/>
    <n v="365250"/>
    <s v="UNIDAD"/>
    <s v=""/>
  </r>
  <r>
    <x v="6"/>
    <s v="204-4-17"/>
    <n v="10"/>
    <s v="PRODUCTOS DE ASEO Y LIMPIEZA"/>
    <s v="BOLSA PLÁSTICA ELABORADA EN POLIETILENO DE BAJA DENSIDAD, COLOR NEGRO, CALIBRE MÍNIMO 2, TAMAÑO 70 CM DE ANCHO POR 90 CM DE LARGO. PAQUETE MÍNIMO 6. RECICLAJE"/>
    <n v="47121701"/>
    <s v="MÍNIMA CUANTÍA"/>
    <n v="4"/>
    <n v="3"/>
    <n v="2000"/>
    <n v="1930000"/>
    <s v="UNIDAD"/>
    <s v=""/>
  </r>
  <r>
    <x v="6"/>
    <s v="204-4-17"/>
    <n v="10"/>
    <s v="PRODUCTOS DE ASEO Y LIMPIEZA"/>
    <s v="BOLSA PLÁSTICA  ELABORADA EN POLIETILENO DE BAJA DENSIDAD, COLOR ROJO, CALIBRE MÍNIMO 2, TAMAÑO 70 CM DE ANCHO POR 90 CM DE LARGO. PAQUETE MÍNIMO 6. RESIDUOS HOSPITALARIOS."/>
    <n v="47121701"/>
    <s v="MÍNIMA CUANTÍA"/>
    <n v="4"/>
    <n v="3"/>
    <n v="500"/>
    <n v="718000"/>
    <s v="UNIDAD"/>
    <s v=""/>
  </r>
  <r>
    <x v="6"/>
    <s v="204-4-17"/>
    <n v="10"/>
    <s v="PRODUCTOS DE ASEO Y LIMPIEZA"/>
    <s v="BOLSA PLÁSTICA ELABORADA EN POLIETILENO DE BAJA DENSIDAD, COLOR VERDE, CALIBRE MÍNIMO 2, TAMAÑO 70 CM DE ANCHO POR 90 CM DE LARGO. PAQUETE MÍNIMO 6. RESIDUOS ORGANICO"/>
    <n v="47121701"/>
    <s v="MÍNIMA CUANTÍA"/>
    <n v="4"/>
    <n v="3"/>
    <n v="1200"/>
    <n v="1510800"/>
    <s v="UNIDAD"/>
    <s v=""/>
  </r>
  <r>
    <x v="6"/>
    <s v="204-4-17"/>
    <n v="10"/>
    <s v="PRODUCTOS DE ASEO Y LIMPIEZA"/>
    <s v="BOLSA PLÁSTICA  ELABORADA EN POLIETILENO DE BAJA DENSIDAD, COLOR GRIS, CALIBRE MÍNIMO 2, TAMAÑO 70 CM DE ANCHO POR 90 CM DE LARGO. PAQUETE MÍNIMO 6. RECICLAJE"/>
    <n v="47121701"/>
    <s v="MÍNIMA CUANTÍA"/>
    <n v="4"/>
    <n v="3"/>
    <n v="1200"/>
    <n v="1561200"/>
    <s v="UNIDAD"/>
    <s v=""/>
  </r>
  <r>
    <x v="6"/>
    <s v="204-4-17"/>
    <n v="10"/>
    <s v="PRODUCTOS DE ASEO Y LIMPIEZA"/>
    <s v="BOLSA PLÁSTICA - ELABORADA EN POLIETILENO DE BAJA DENSIDAD, COLOR ROJO, CALIBRE MÍNIMO 2, TAMAÑO 80 CM DE ANCHO POR 110 CM DE LARGO. CON IMPRESIÓN DE AVISO DE RIESGO BIOLOGICO. PAQUETE MÍNIMO 6."/>
    <n v="47121701"/>
    <s v="MÍNIMA CUANTÍA"/>
    <n v="4"/>
    <n v="3"/>
    <n v="500"/>
    <n v="811000"/>
    <s v="UNIDAD"/>
    <s v=""/>
  </r>
  <r>
    <x v="6"/>
    <s v="204-4-17"/>
    <n v="10"/>
    <s v="PRODUCTOS DE ASEO Y LIMPIEZA"/>
    <s v="BLANQUEADOR O HIPOCLORITO - LIQUIDO, EN RECIPIENTE PLÁSTICO CON CAPACIDAD MÍNIMA DE 3.750 CC"/>
    <n v="47131807"/>
    <s v="MÍNIMA CUANTÍA"/>
    <n v="4"/>
    <n v="3"/>
    <n v="500"/>
    <n v="1743000"/>
    <s v="UNIDAD"/>
    <s v=""/>
  </r>
  <r>
    <x v="6"/>
    <s v="204-4-17"/>
    <n v="10"/>
    <s v="PRODUCTOS DE ASEO Y LIMPIEZA"/>
    <s v="CEPILLO 3 - PARA PISOS, CUERPO ELABORADO EN PLASTICO, CERDAS DURAS EN FIBRA PLASTICA, TAMAÑO MÍNIMO DE 35 CM DE LARGO POR 6 CM DE ANCHO POR 7 CM DE ALTO. MANGO METÁLICO CON UNA EXTENSIÓN MÍNIMA DE 140 CM."/>
    <n v="47131605"/>
    <s v="MÍNIMA CUANTÍA"/>
    <n v="4"/>
    <n v="3"/>
    <n v="35"/>
    <n v="210595"/>
    <s v="UNIDAD"/>
    <s v=""/>
  </r>
  <r>
    <x v="6"/>
    <s v="204-4-17"/>
    <n v="10"/>
    <s v="PRODUCTOS DE ASEO Y LIMPIEZA"/>
    <s v="CEPILLO PARA SANITARIO (CHURRUSCO) - CERDAS DURAS ELABORADAS EN FIBRAS PLASTICAS, EXTENSIÓN MINIMA DE LAS CERDAS ES DE 2,5 CM. BASE Y MANGO ELABORADA EN PLASTICO, MANGO CON LONGITUD MÍNIMA DE 33 CM."/>
    <n v="47131605"/>
    <s v="MÍNIMA CUANTÍA"/>
    <n v="4"/>
    <n v="3"/>
    <n v="35"/>
    <n v="86065"/>
    <s v="UNIDAD"/>
    <s v=""/>
  </r>
  <r>
    <x v="6"/>
    <s v="204-4-17"/>
    <n v="10"/>
    <s v="PRODUCTOS DE ASEO Y LIMPIEZA"/>
    <s v="CERA - EMULSINADA NEUTRA (PARA PISOS DE TODOS LOS COLORES). CONTENIDO MÍNIMO DE SÓLIDOS DEL 5%. LIQUIDA EN REICIPIENTE DE PLASTICO CON CAPACIDAD MÍNIMA DE 3.750 CC."/>
    <n v="47131802"/>
    <s v="MÍNIMA CUANTÍA"/>
    <n v="4"/>
    <n v="3"/>
    <n v="100"/>
    <n v="530500"/>
    <s v="UNIDAD"/>
    <s v=""/>
  </r>
  <r>
    <x v="6"/>
    <s v="204-4-17"/>
    <n v="10"/>
    <s v="PRODUCTOS DE ASEO Y LIMPIEZA"/>
    <s v="DESTAPADOR PARA SANITARIO (CHUPA) TIPO CAMPANA, CHUPA ELABORADA EN CAUCHO, DIAMETRO MÍNIMO DE 12 CM, MANGO ELABORADO EN PLASTICO O MADERA, CON LONGITUD MÍNIMA DE 33 CM."/>
    <n v="47131705"/>
    <s v="MÍNIMA CUANTÍA"/>
    <n v="4"/>
    <n v="3"/>
    <n v="30"/>
    <n v="42060"/>
    <s v="UNIDAD"/>
    <s v=""/>
  </r>
  <r>
    <x v="6"/>
    <s v="204-4-17"/>
    <n v="10"/>
    <s v="PRODUCTOS DE ASEO Y LIMPIEZA"/>
    <s v="JABÓN PARA LOZA -  CREMA, EN RECIPIENTE PLÁSTICO DE MÍNIMO 900 GR"/>
    <n v="47131810"/>
    <s v="MÍNIMA CUANTÍA"/>
    <n v="4"/>
    <n v="3"/>
    <n v="180"/>
    <n v="563220"/>
    <s v="UNIDAD"/>
    <s v=""/>
  </r>
  <r>
    <x v="6"/>
    <s v="204-4-17"/>
    <n v="10"/>
    <s v="PRODUCTOS DE ASEO Y LIMPIEZA"/>
    <s v="LIQUIDO DESENGRASANTE - LIQUIDO, EN RECIPIENTE PLÁSTICO CON CAPACIDAD MÍNIMA DE 3.750 CC."/>
    <n v="47131821"/>
    <s v="MÍNIMA CUANTÍA"/>
    <n v="4"/>
    <n v="3"/>
    <n v="350"/>
    <n v="2108400"/>
    <s v="UNIDAD"/>
    <s v=""/>
  </r>
  <r>
    <x v="6"/>
    <s v="204-4-17"/>
    <n v="10"/>
    <s v="PRODUCTOS DE ASEO Y LIMPIEZA"/>
    <s v="DETERGENTE MULTIUSOS - POLVO, EN BOLSA PLÁSTICA O RECIPIENTE PLASTICO CON UN PESO DE 1.000 GR"/>
    <n v="47131805"/>
    <s v="MÍNIMA CUANTÍA"/>
    <n v="4"/>
    <n v="3"/>
    <n v="800"/>
    <n v="1719200"/>
    <s v="UNIDAD"/>
    <s v=""/>
  </r>
  <r>
    <x v="6"/>
    <s v="204-4-17"/>
    <n v="10"/>
    <s v="PRODUCTOS DE ASEO Y LIMPIEZA"/>
    <s v="ESCOBAS - CERDAS SUAVES ELABORADAS EN PET CALIBRE ENTRE 0,4 Y 0,5 MM. AREA DE BARRIDO MÍNIMA DE 25 CM DE LARGO, POR 7 CM DE ANCHO , POR 7 CM DE ALTO. MATERIAL DE BASE EN PLASTICO CON AOPLE TIPO ROSCA. MINIMO 85 MOÑOS Y MANGO EN MADERA CON UNA EXTENSIÓN MÍNIMA DE 120 CM."/>
    <n v="47131604"/>
    <s v="MÍNIMA CUANTÍA"/>
    <n v="4"/>
    <n v="3"/>
    <n v="150"/>
    <n v="471150"/>
    <s v="UNIDAD"/>
    <s v=""/>
  </r>
  <r>
    <x v="6"/>
    <s v="204-4-17"/>
    <n v="10"/>
    <s v="PRODUCTOS DE ASEO Y LIMPIEZA"/>
    <s v="ESPONJILLA -  ELABORADA EN FIBRA DE ACERO INOXIDABLE PARA DAR BRILLO, TAMAÑO MÍNIMO DE 5 CM DE LARGO POR 9 CM DE ANCHO."/>
    <n v="47121803"/>
    <s v="MÍNIMA CUANTÍA"/>
    <n v="4"/>
    <n v="3"/>
    <n v="150"/>
    <n v="27000"/>
    <s v="UNIDAD"/>
    <s v=""/>
  </r>
  <r>
    <x v="6"/>
    <s v="204-4-17"/>
    <n v="10"/>
    <s v="PRODUCTOS DE ASEO Y LIMPIEZA"/>
    <s v="ESPONJILLA - ELABORADA CON ALAMBRE EN ACERO INOXIDABLE, TAMAÑO MÍNIMO DE 9 CM DE LARGO POR 10 CM DE ANCHO."/>
    <n v="47121803"/>
    <s v="MÍNIMA CUANTÍA"/>
    <n v="4"/>
    <n v="3"/>
    <n v="15"/>
    <n v="3885"/>
    <s v="UNIDAD"/>
    <s v=""/>
  </r>
  <r>
    <x v="6"/>
    <s v="204-4-17"/>
    <n v="10"/>
    <s v="PRODUCTOS DE ASEO Y LIMPIEZA"/>
    <s v="ESPUMA ENMALLADA. TAMAÑO MÍNIMO DE 7 CM DE LARGO POR 10 CM DE ANCHO."/>
    <n v="47121803"/>
    <s v="MÍNIMA CUANTÍA"/>
    <n v="4"/>
    <n v="3"/>
    <n v="50"/>
    <n v="36750"/>
    <s v="UNIDAD"/>
    <s v=""/>
  </r>
  <r>
    <x v="6"/>
    <s v="204-4-17"/>
    <n v="10"/>
    <s v="PRODUCTOS DE ASEO Y LIMPIEZA"/>
    <s v="GUANTES - TIPO INDUSTRIAL ELABORADO EN LATEX, CALIBRE MÍNIMO DE 35. TALLA 7 A 9 COLOR NEGRO."/>
    <n v="46181541"/>
    <s v="MÍNIMA CUANTÍA"/>
    <n v="4"/>
    <n v="3"/>
    <n v="150"/>
    <n v="343500"/>
    <s v="UNIDAD"/>
    <s v=""/>
  </r>
  <r>
    <x v="6"/>
    <s v="204-4-17"/>
    <n v="10"/>
    <s v="PRODUCTOS DE ASEO Y LIMPIEZA"/>
    <s v="JABÓN DISPENSADOR DE MANOS - LIQUIDO, EN RECIPIENTE PLÁSTICO CON CAPACIDAD MÍNIMA DE 3.750 CC, CON AGENTE ANTIBACTERIAL CONCENTRACIÓN MÍNIMA 3%"/>
    <n v="53131608"/>
    <s v="MÍNIMA CUANTÍA"/>
    <n v="4"/>
    <n v="3"/>
    <n v="45"/>
    <n v="230310"/>
    <s v="UNIDAD"/>
    <s v=""/>
  </r>
  <r>
    <x v="6"/>
    <s v="204-4-17"/>
    <n v="10"/>
    <s v="PRODUCTOS DE ASEO Y LIMPIEZA"/>
    <s v="JABÓN DE TOCADOR - BARRA, UNIDAD CON PESO MÍNIMO DE 125 GR EN ENVOLTURA INDIVIDUAL."/>
    <n v="53131608"/>
    <s v="MÍNIMA CUANTÍA"/>
    <n v="4"/>
    <n v="3"/>
    <n v="45"/>
    <n v="42075"/>
    <s v="UNIDAD"/>
    <s v=""/>
  </r>
  <r>
    <x v="6"/>
    <s v="204-4-17"/>
    <n v="10"/>
    <s v="PRODUCTOS DE ASEO Y LIMPIEZA"/>
    <s v="LIQUIDO PARA LIMPIAR VIDRIOS - LIQUIDO, EN RECIPIENTE PLÁSTICO CON CAPACIDAD MÍNIMA DE 500 CC, CON ATOMIZADOR DE PISTOLA."/>
    <n v="47131824"/>
    <s v="MÍNIMA CUANTÍA"/>
    <n v="4"/>
    <n v="3"/>
    <n v="90"/>
    <n v="145170"/>
    <s v="UNIDAD"/>
    <s v=""/>
  </r>
  <r>
    <x v="6"/>
    <s v="204-4-17"/>
    <n v="10"/>
    <s v="PRODUCTOS DE ASEO Y LIMPIEZA"/>
    <s v="LUSTRADOR DE MUEBLES - LIQUIDO, EN RECIPIENTE PLÁSTICO CON CAPACIDAD MÍNIMA DE 500 CC."/>
    <n v="47131806"/>
    <s v="MÍNIMA CUANTÍA"/>
    <n v="4"/>
    <n v="3"/>
    <n v="30"/>
    <n v="59040"/>
    <s v="UNIDAD"/>
    <s v=""/>
  </r>
  <r>
    <x v="6"/>
    <s v="204-4-17"/>
    <n v="10"/>
    <s v="PRODUCTOS DE ASEO Y LIMPIEZA"/>
    <s v="PAÑO ABSORBENTE MULTIUSOS - MATERIAL QUE NO LIBERA MOTAS O PELUSAS, INTERFOLIADO, REUTILIZABLE, TAMAÑO MÍNIMO DE 18 CM DE LARGO POR 20 CM DE ANCHO."/>
    <n v="47131502"/>
    <s v="MÍNIMA CUANTÍA"/>
    <n v="4"/>
    <n v="3"/>
    <n v="14"/>
    <n v="14630"/>
    <s v="UNIDAD"/>
    <s v=""/>
  </r>
  <r>
    <x v="6"/>
    <s v="204-4-17"/>
    <n v="10"/>
    <s v="PRODUCTOS DE ASEO Y LIMPIEZA"/>
    <s v="PAPEL HIGUIENICO - ROLLO CON LONGITUD MÍNIMA DE 32 METROS, DOBLE HOJA BLANCA, SIN FRAGANCIA."/>
    <n v="14111704"/>
    <s v="MÍNIMA CUANTÍA"/>
    <n v="4"/>
    <n v="3"/>
    <n v="150"/>
    <n v="107700"/>
    <s v="UNIDAD"/>
    <s v=""/>
  </r>
  <r>
    <x v="6"/>
    <s v="204-4-17"/>
    <n v="10"/>
    <s v="PRODUCTOS DE ASEO Y LIMPIEZA"/>
    <s v="PAPEL HIGUIENICO - ROLLO CON LONGITUD MÍNIMA DE 400 METROS, HOJA SENCILLA DE COLOR BLANCO, SIN FRAGANCIA."/>
    <n v="14111704"/>
    <s v="MÍNIMA CUANTÍA"/>
    <n v="4"/>
    <n v="3"/>
    <n v="350"/>
    <n v="2281650"/>
    <s v="UNIDAD"/>
    <s v=""/>
  </r>
  <r>
    <x v="6"/>
    <s v="204-4-17"/>
    <n v="10"/>
    <s v="PRODUCTOS DE ASEO Y LIMPIEZA"/>
    <s v="PAPELERA - CUERPO PLÁSTICO SIN TAPA, CON CAPACIDAD MÍNIMA DE 20 LITROS, DISEÑO PARA BAÑO."/>
    <n v="47121702"/>
    <s v="MÍNIMA CUANTÍA"/>
    <n v="4"/>
    <n v="3"/>
    <n v="15"/>
    <n v="11835"/>
    <s v="UNIDAD"/>
    <s v=""/>
  </r>
  <r>
    <x v="6"/>
    <s v="204-4-17"/>
    <n v="10"/>
    <s v="PRODUCTOS DE ASEO Y LIMPIEZA"/>
    <s v="RECOGEDOR DE BASURA - ELABORADO EN PLÁSTICO, CON BANDA DE GOMA Y DIENTES BARRESCOBAS, MANGO CON LONGITUD MÍNIMA DE 70 CM."/>
    <n v="47131611"/>
    <s v="MÍNIMA CUANTÍA"/>
    <n v="4"/>
    <n v="3"/>
    <n v="25"/>
    <n v="65225"/>
    <s v="UNIDAD"/>
    <s v=""/>
  </r>
  <r>
    <x v="6"/>
    <s v="204-4-17"/>
    <n v="10"/>
    <s v="PRODUCTOS DE ASEO Y LIMPIEZA"/>
    <s v="REMOVEDOR DE CERA - LIQUIDO, EN RECIPIENTE PLÁSTICO CON CAPACIDAD MÍNIMA DE 3750 CC."/>
    <n v="31211801"/>
    <s v="MÍNIMA CUANTÍA"/>
    <n v="4"/>
    <n v="3"/>
    <n v="60"/>
    <n v="470580"/>
    <s v="UNIDAD"/>
    <s v=""/>
  </r>
  <r>
    <x v="6"/>
    <s v="204-4-17"/>
    <n v="10"/>
    <s v="PRODUCTOS DE ASEO Y LIMPIEZA"/>
    <s v="SELLANTE PARA PISOS - LIQUIDO, EN RECIPIENTE PLÁSTICO DE CAPACIDAD MÍNIMA DE 3750 CC"/>
    <n v="31211704"/>
    <s v="MÍNIMA CUANTÍA"/>
    <n v="4"/>
    <n v="3"/>
    <n v="40"/>
    <n v="931400"/>
    <s v="UNIDAD"/>
    <s v=""/>
  </r>
  <r>
    <x v="6"/>
    <s v="204-4-17"/>
    <n v="10"/>
    <s v="PRODUCTOS DE ASEO Y LIMPIEZA"/>
    <s v="TOALLA PARA MANOS - TOALLAS INTERDOBLADAS, PAQUETE CON MINIMO 150 UNIDADES. DOBLE HOJA CON UN TAMAÑO MÍNIMO DE 20 CM DE LARGO POR 15 CM DE ANCHO"/>
    <n v="52121704"/>
    <s v="MÍNIMA CUANTÍA"/>
    <n v="4"/>
    <n v="3"/>
    <n v="120"/>
    <n v="403920"/>
    <s v="UNIDAD"/>
    <s v=""/>
  </r>
  <r>
    <x v="6"/>
    <s v="204-4-17"/>
    <n v="10"/>
    <s v="PRODUCTOS DE ASEO Y LIMPIEZA"/>
    <s v="TRAPERO 4- ELABORADO EN HILAZA DE ALGODÓN NATURAL, MECHA CON PESO MÍNIMO DE 450 GR Y EXTENSIÓN MÍNIMA DE 32 CM DE LARGO, MANGO DE MADERA CON EXTENSIÓN MÍNIMA DE 140 CM."/>
    <n v="47131618"/>
    <s v="MÍNIMA CUANTÍA"/>
    <n v="4"/>
    <n v="3"/>
    <n v="140"/>
    <n v="561820"/>
    <s v="UNIDAD"/>
    <s v=""/>
  </r>
  <r>
    <x v="6"/>
    <s v="204-4-17"/>
    <n v="10"/>
    <s v="PRODUCTOS DE ASEO Y LIMPIEZA"/>
    <s v="DISPENSADOR PARA AMBIENTADOR - ELABORADO EN PLÁSTICO ABS BLANCO, CON DISPERSIÓN PROGRAMABLE DE LÍQUIDO AMBIENTADOR, CAPACIDAD MÍNIMA DE 250 ML, INCLUYE LOS ELEMENTOS NECESARIOS PARA REALIZAR LA INSTALACIÓN EN PARED, INCLUYE AEROSOL PARA RECARGA MENSUAL, INCLUYE COSTO DE INSTALACIÓN."/>
    <n v="47131706"/>
    <s v="MÍNIMA CUANTÍA"/>
    <n v="4"/>
    <n v="3"/>
    <n v="15"/>
    <n v="97905"/>
    <s v="UNIDAD"/>
    <s v=""/>
  </r>
  <r>
    <x v="6"/>
    <s v="204-4-17"/>
    <n v="10"/>
    <s v="PRODUCTOS DE ASEO Y LIMPIEZA"/>
    <s v="CEPILLO DE BARRENDERO, CON CERDAS DE FIBRA DE POLIPROPILENO DE 1.2 MM DE GROSOR, SOPORTE DE MADERA Y MANGO DE MADERA MAS BARRA. SUPER FUERTE, PREPARADO PARA BARRER EN ASFALTO, MEDIDAS 1.30X52X8"/>
    <n v="47131601"/>
    <s v="MÍNIMA CUANTÍA"/>
    <n v="4"/>
    <n v="3"/>
    <n v="70"/>
    <n v="340410"/>
    <s v="UNIDAD"/>
    <s v=""/>
  </r>
  <r>
    <x v="6"/>
    <s v="204-4-17"/>
    <n v="10"/>
    <s v="PRODUCTOS DE ASEO Y LIMPIEZA"/>
    <s v="BOLSA - BOLSA TRANSPERENTE 12*16 PULGADAS PAQUETES DE 100 UNIDADES"/>
    <n v="24111503"/>
    <s v="MÍNIMA CUANTÍA"/>
    <n v="4"/>
    <n v="3"/>
    <n v="160"/>
    <n v="47520"/>
    <s v="UNIDAD"/>
    <s v=""/>
  </r>
  <r>
    <x v="6"/>
    <s v="204-4-17"/>
    <n v="10"/>
    <s v="PRODUCTOS DE ASEO Y LIMPIEZA"/>
    <s v="BOLSA - BOLSA DE POLIETILENO DE BAJA DENSIDAD CON FUELLE EN AMBOS LADOS PAQUETE DE 100 UNIDADES RESISTE HASTA 10 KILOS DE PESO."/>
    <n v="24111503"/>
    <s v="MÍNIMA CUANTÍA"/>
    <n v="4"/>
    <n v="3"/>
    <n v="30"/>
    <n v="8910"/>
    <s v="UNIDAD"/>
    <s v=""/>
  </r>
  <r>
    <x v="6"/>
    <s v="204-4-17"/>
    <n v="10"/>
    <s v="PRODUCTOS DE ASEO Y LIMPIEZA"/>
    <s v="BOLSA - BOLSA DE POLIETILENO DE BAJA DENSIDAD CON FUELLE EN AMBOS LADOS PAQUETE DE 100 UNIDADES RESISTE HASTA 3 KILOS DE PESO."/>
    <n v="24111503"/>
    <s v="MÍNIMA CUANTÍA"/>
    <n v="4"/>
    <n v="3"/>
    <n v="30"/>
    <n v="8910"/>
    <s v="UNIDAD"/>
    <s v=""/>
  </r>
  <r>
    <x v="6"/>
    <s v="204-4-17"/>
    <n v="10"/>
    <s v="PRODUCTOS DE ASEO Y LIMPIEZA"/>
    <s v="BOLSA - BOLSA DE POLIETILENO DE BAJA DENSIDAD CON FUELLE EN AMBOS LADOS PAQUETE DE 100 UNIDADES RESISTE HASTA 5 KILOS DE PESO."/>
    <n v="24111503"/>
    <s v="MÍNIMA CUANTÍA"/>
    <n v="4"/>
    <n v="3"/>
    <n v="30"/>
    <n v="8910"/>
    <s v="UNIDAD"/>
    <s v=""/>
  </r>
  <r>
    <x v="6"/>
    <s v="204-4-17"/>
    <n v="10"/>
    <s v="PRODUCTOS DE ASEO Y LIMPIEZA"/>
    <s v="TRAPOS "/>
    <n v="47131501"/>
    <s v="MÍNIMA CUANTÍA"/>
    <n v="4"/>
    <n v="3"/>
    <n v="32"/>
    <n v="188800"/>
    <s v="UNIDAD"/>
    <s v=""/>
  </r>
  <r>
    <x v="6"/>
    <s v="204-4-17"/>
    <n v="10"/>
    <s v="PRODUCTOS DE ASEO Y LIMPIEZA"/>
    <s v="LIMPIADORES DE AUTOMOTORES ( SHAMPOO)X GALON"/>
    <n v="47131828"/>
    <s v="MÍNIMA CUANTÍA"/>
    <n v="4"/>
    <n v="3"/>
    <n v="15"/>
    <n v="600000"/>
    <s v="GALON"/>
    <s v=""/>
  </r>
  <r>
    <x v="6"/>
    <s v="204-4-17"/>
    <n v="10"/>
    <s v="PRODUCTOS DE ASEO Y LIMPIEZA"/>
    <s v="ESCOBAS PARA LAVADO DE VEHÍCULOS CERDAS SUAVES"/>
    <n v="47131604"/>
    <s v="MÍNIMA CUANTÍA"/>
    <n v="4"/>
    <n v="3"/>
    <n v="10"/>
    <n v="90000"/>
    <s v="UNIDAD"/>
    <s v=""/>
  </r>
  <r>
    <x v="6"/>
    <s v="204-4-17"/>
    <n v="10"/>
    <s v="PRODUCTOS DE ASEO Y LIMPIEZA"/>
    <s v="AMBIENTADORES DE VEHÍCULOS"/>
    <n v="47131706"/>
    <s v="MÍNIMA CUANTÍA"/>
    <n v="4"/>
    <n v="3"/>
    <n v="40"/>
    <n v="1530000"/>
    <s v="UNIDAD"/>
    <s v=""/>
  </r>
  <r>
    <x v="6"/>
    <s v="204-4-17"/>
    <n v="10"/>
    <s v="PRODUCTOS DE ASEO Y LIMPIEZA"/>
    <s v="PROTECTORES PARA AUTOMOTORES ( SILICONA PARA DARLE BRILLO AL VEHICULO)X GALON"/>
    <n v="47131817"/>
    <s v="MÍNIMA CUANTÍA"/>
    <n v="4"/>
    <n v="3"/>
    <n v="15"/>
    <n v="294750"/>
    <s v="GALON"/>
    <s v=""/>
  </r>
  <r>
    <x v="6"/>
    <s v="204-4-17"/>
    <n v="10"/>
    <s v="PRODUCTOS DE ASEO Y LIMPIEZA"/>
    <s v="COMPUESTOS DESENGRASANTES (DESENGRASANTE DE VEHICULOS)X GALON"/>
    <n v="47131821"/>
    <s v="MÍNIMA CUANTÍA"/>
    <n v="4"/>
    <n v="3"/>
    <n v="20"/>
    <n v="151000"/>
    <s v="GALON"/>
    <s v=""/>
  </r>
  <r>
    <x v="6"/>
    <s v="204-4-17"/>
    <n v="10"/>
    <s v="PRODUCTOS DE ASEO Y LIMPIEZA"/>
    <s v="PROTECTORES PARA AUTOMOTORES ( CERA ) TARRO POT 200GR"/>
    <n v="47131817"/>
    <s v="MÍNIMA CUANTÍA"/>
    <n v="4"/>
    <n v="3"/>
    <n v="20"/>
    <n v="204000"/>
    <s v="UNIDAD"/>
    <s v=""/>
  </r>
  <r>
    <x v="6"/>
    <s v="204-4-17"/>
    <n v="10"/>
    <s v="PRODUCTOS DE ASEO Y LIMPIEZA"/>
    <s v="DESENGRASANTE NO SOLVENTE BIODEGRADABLE "/>
    <n v="47131800"/>
    <s v="LICITACIÓN PÚBLICA"/>
    <n v="1"/>
    <n v="6"/>
    <n v="1"/>
    <n v="28571"/>
    <s v="GALON"/>
    <s v="NO SOLICITADAS"/>
  </r>
  <r>
    <x v="6"/>
    <s v="204-4-17"/>
    <n v="10"/>
    <s v="PRODUCTOS DE ASEO Y LIMPIEZA"/>
    <s v="PAÑUELOS DE PAPEL PARA LIMPIEZA DE LENTES"/>
    <n v="47131500"/>
    <s v="LICITACIÓN PÚBLICA"/>
    <n v="1"/>
    <n v="6"/>
    <n v="6"/>
    <n v="111930"/>
    <s v="UNIDAD"/>
    <s v="NO SOLICITADAS"/>
  </r>
  <r>
    <x v="6"/>
    <s v="204-4-17"/>
    <n v="10"/>
    <s v="PRODUCTOS DE ASEO Y LIMPIEZA"/>
    <s v="LIMPIADOR ESPUMOSO"/>
    <n v="47131800"/>
    <s v="LICITACIÓN PÚBLICA"/>
    <n v="1"/>
    <n v="6"/>
    <n v="5"/>
    <n v="56820"/>
    <s v="UNIDAD"/>
    <s v="NO SOLICITADAS"/>
  </r>
  <r>
    <x v="6"/>
    <s v="204-4-17"/>
    <n v="10"/>
    <s v="PRODUCTOS DE ASEO Y LIMPIEZA"/>
    <s v="ATOMIZADOR"/>
    <n v="24122000"/>
    <s v="LICITACIÓN PÚBLICA"/>
    <n v="1"/>
    <n v="6"/>
    <n v="15"/>
    <n v="90000"/>
    <s v="UNIDAD"/>
    <s v="NO SOLICITADAS"/>
  </r>
  <r>
    <x v="6"/>
    <s v="204-4-17"/>
    <n v="10"/>
    <s v="PRODUCTOS DE ASEO Y LIMPIEZA"/>
    <s v="LIMPIADOR DESENGRASANTE (1)"/>
    <n v="47131800"/>
    <s v="LICITACIÓN PÚBLICA"/>
    <n v="1"/>
    <n v="6"/>
    <n v="1"/>
    <n v="171429"/>
    <s v="UNIDAD"/>
    <s v="NO SOLICITADAS"/>
  </r>
  <r>
    <x v="6"/>
    <s v="204-4-17"/>
    <n v="10"/>
    <s v="PRODUCTOS DE ASEO Y LIMPIEZA"/>
    <s v="LIMPIADOR Y ACONDICIONADOR QUIMICO PARA ALUMINIO"/>
    <n v="47131800"/>
    <s v="LICITACIÓN PÚBLICA"/>
    <n v="1"/>
    <n v="6"/>
    <n v="1"/>
    <n v="190929"/>
    <s v="GALON"/>
    <s v="NO SOLICITADAS"/>
  </r>
  <r>
    <x v="6"/>
    <s v="204-4-17"/>
    <n v="10"/>
    <s v="PRODUCTOS DE ASEO Y LIMPIEZA"/>
    <s v="DESENGRASANTE ELECTROLITICO ANODICO"/>
    <n v="47131800"/>
    <s v="LICITACIÓN PÚBLICA"/>
    <n v="1"/>
    <n v="6"/>
    <n v="2"/>
    <n v="974026"/>
    <s v="UNIDAD"/>
    <s v="NO SOLICITADAS"/>
  </r>
  <r>
    <x v="6"/>
    <s v="204-4-17"/>
    <n v="10"/>
    <s v="PRODUCTOS DE ASEO Y LIMPIEZA"/>
    <s v="PAÑO DE LIMPIEZA PARA TAREAS DELICADAS"/>
    <n v="47131500"/>
    <s v="LICITACIÓN PÚBLICA"/>
    <n v="1"/>
    <n v="6"/>
    <n v="20"/>
    <n v="1160000"/>
    <s v="UNIDAD"/>
    <s v="NO SOLICITADAS"/>
  </r>
  <r>
    <x v="6"/>
    <s v="204-4-17"/>
    <n v="10"/>
    <s v="PRODUCTOS DE ASEO Y LIMPIEZA"/>
    <s v="ESTOPA"/>
    <n v="11162100"/>
    <s v="LICITACIÓN PÚBLICA"/>
    <n v="1"/>
    <n v="6"/>
    <n v="3"/>
    <n v="1320000"/>
    <s v="UNIDAD"/>
    <s v="NO SOLICITADAS"/>
  </r>
  <r>
    <x v="6"/>
    <s v="204-4-17"/>
    <n v="10"/>
    <s v="PRODUCTOS DE ASEO Y LIMPIEZA"/>
    <s v="PAÑOS LIPIADORES NO TEJIDOS"/>
    <n v="47131500"/>
    <s v="LICITACIÓN PÚBLICA"/>
    <n v="1"/>
    <n v="6"/>
    <n v="7"/>
    <n v="849275"/>
    <s v="UNIDAD"/>
    <s v="NO SOLICITADAS"/>
  </r>
  <r>
    <x v="6"/>
    <s v="204-4-17"/>
    <n v="10"/>
    <s v="PRODUCTOS DE ASEO Y LIMPIEZA"/>
    <s v="LIMPIADOR DESENGRASANTE (2)"/>
    <n v="47131800"/>
    <s v="LICITACIÓN PÚBLICA"/>
    <n v="1"/>
    <n v="6"/>
    <n v="2"/>
    <n v="6236884"/>
    <s v="UNIDAD"/>
    <s v="NO SOLICITADAS"/>
  </r>
  <r>
    <x v="6"/>
    <s v="204-4-17"/>
    <n v="10"/>
    <s v="PRODUCTOS DE ASEO Y LIMPIEZA"/>
    <s v="JABON PARA INYECTORES (1)"/>
    <n v="47131800"/>
    <s v="LICITACIÓN PÚBLICA"/>
    <n v="1"/>
    <n v="6"/>
    <n v="2"/>
    <n v="2025974"/>
    <s v="UNIDAD"/>
    <s v="NO SOLICITADAS"/>
  </r>
  <r>
    <x v="6"/>
    <s v="204-4-17"/>
    <n v="10"/>
    <s v="PRODUCTOS DE ASEO Y LIMPIEZA"/>
    <s v="DESENGRASANTE PARA RADIADORES"/>
    <n v="47131800"/>
    <s v="LICITACIÓN PÚBLICA"/>
    <n v="1"/>
    <n v="6"/>
    <n v="2"/>
    <n v="2077922"/>
    <s v="UNIDAD"/>
    <s v="NO SOLICITADAS"/>
  </r>
  <r>
    <x v="6"/>
    <s v="204-4-17"/>
    <n v="10"/>
    <s v="PRODUCTOS DE ASEO Y LIMPIEZA"/>
    <s v="LIMPIADOR DE CONTACTOS"/>
    <n v="47131800"/>
    <s v="LICITACIÓN PÚBLICA"/>
    <n v="1"/>
    <n v="6"/>
    <n v="17"/>
    <n v="1003000"/>
    <s v="UNIDAD"/>
    <s v="NO SOLICITADAS"/>
  </r>
  <r>
    <x v="6"/>
    <s v="204-4-17"/>
    <n v="10"/>
    <s v="PRODUCTOS DE ASEO Y LIMPIEZA"/>
    <s v="CEPILLO DE BRONCE"/>
    <n v="27111900"/>
    <s v="LICITACIÓN PÚBLICA"/>
    <n v="1"/>
    <n v="6"/>
    <n v="121"/>
    <n v="750200"/>
    <s v="UNIDAD"/>
    <s v="NO SOLICITADAS"/>
  </r>
  <r>
    <x v="6"/>
    <s v="204-4-17"/>
    <n v="10"/>
    <s v="PRODUCTOS DE ASEO Y LIMPIEZA"/>
    <s v="DESENGRASANTE PARA GENERADORES"/>
    <n v="47131800"/>
    <s v="LICITACIÓN PÚBLICA"/>
    <n v="1"/>
    <n v="6"/>
    <n v="2"/>
    <n v="2077922"/>
    <s v="UNIDAD"/>
    <s v="NO SOLICITADAS"/>
  </r>
  <r>
    <x v="6"/>
    <s v="204-4-17"/>
    <n v="10"/>
    <s v="PRODUCTOS DE ASEO Y LIMPIEZA"/>
    <s v="PAÑOS LIMPIADORES DE POLIESTER"/>
    <n v="47131500"/>
    <s v="LICITACIÓN PÚBLICA"/>
    <n v="1"/>
    <n v="6"/>
    <n v="7"/>
    <n v="2454543"/>
    <s v="UNIDAD"/>
    <s v="NO SOLICITADAS"/>
  </r>
  <r>
    <x v="6"/>
    <s v="204-4-17"/>
    <n v="10"/>
    <s v="PRODUCTOS DE ASEO Y LIMPIEZA"/>
    <s v="JABON PARA INYECTORES  (2)"/>
    <n v="47131800"/>
    <s v="LICITACIÓN PÚBLICA"/>
    <n v="1"/>
    <n v="6"/>
    <n v="1"/>
    <n v="4935065"/>
    <s v="UNIDAD"/>
    <s v="NO SOLICITADAS"/>
  </r>
  <r>
    <x v="6"/>
    <s v="204-4-17"/>
    <n v="10"/>
    <s v="PRODUCTOS DE ASEO Y LIMPIEZA"/>
    <s v="FRANELA EN RETAZOS"/>
    <n v="47131500"/>
    <s v="LICITACIÓN PÚBLICA"/>
    <n v="1"/>
    <n v="6"/>
    <n v="19"/>
    <n v="6460000"/>
    <s v="UNIDAD"/>
    <s v="NO SOLICITADAS"/>
  </r>
  <r>
    <x v="6"/>
    <s v="204-4-17"/>
    <n v="10"/>
    <s v="PRODUCTOS DE ASEO Y LIMPIEZA"/>
    <s v="JABON PARA LAVADO DE COMPRESORES"/>
    <n v="47131800"/>
    <s v="LICITACIÓN PÚBLICA"/>
    <n v="1"/>
    <n v="6"/>
    <n v="1"/>
    <n v="6107397"/>
    <s v="UNIDAD"/>
    <s v="NO SOLICITADAS"/>
  </r>
  <r>
    <x v="6"/>
    <s v="204-4-17"/>
    <n v="10"/>
    <s v="PRODUCTOS DE ASEO Y LIMPIEZA"/>
    <s v="LIMPIADOR LIBRE DE HYDROCARBUROS"/>
    <n v="47131800"/>
    <s v="LICITACIÓN PÚBLICA"/>
    <n v="1"/>
    <n v="6"/>
    <n v="2"/>
    <n v="9284482"/>
    <s v="UNIDAD"/>
    <s v="NO SOLICITADAS"/>
  </r>
  <r>
    <x v="6"/>
    <s v="204-4-17"/>
    <n v="10"/>
    <s v="PRODUCTOS DE ASEO Y LIMPIEZA"/>
    <s v="DESENGRASANTE ELECTROLITICO"/>
    <n v="47131800"/>
    <s v="LICITACIÓN PÚBLICA"/>
    <n v="1"/>
    <n v="6"/>
    <n v="30"/>
    <n v="474000"/>
    <s v="KILOGRAMO"/>
    <s v="NO SOLICITADAS"/>
  </r>
  <r>
    <x v="6"/>
    <s v="204-4-17"/>
    <n v="10"/>
    <s v="PRODUCTOS DE ASEO Y LIMPIEZA"/>
    <s v="PAÑOS DE LIMPIEZA"/>
    <n v="47131500"/>
    <s v="LICITACIÓN PÚBLICA"/>
    <n v="1"/>
    <n v="6"/>
    <n v="324"/>
    <n v="20088000"/>
    <s v="UNIDAD"/>
    <s v="NO SOLICITADAS"/>
  </r>
  <r>
    <x v="6"/>
    <s v="204-4-17"/>
    <n v="10"/>
    <s v="PRODUCTOS DE ASEO Y LIMPIEZA"/>
    <s v="PAÑO ABSORBENTE"/>
    <n v="47131500"/>
    <s v="LICITACIÓN PÚBLICA"/>
    <n v="2"/>
    <n v="6"/>
    <n v="46"/>
    <n v="1780200"/>
    <s v="UNIDAD"/>
    <s v="NO SOLICITADAS"/>
  </r>
  <r>
    <x v="6"/>
    <s v="204-4-17"/>
    <n v="10"/>
    <s v="PRODUCTOS DE ASEO Y LIMPIEZA"/>
    <s v="ESPONJILLA ABRASIVA   P/N:  ESPONJILLA ABRASIVA MORADA POR ROYO DE 30 YARDAS 60 DENCHO O.5 ESPESOR"/>
    <n v="47121803"/>
    <s v="LICITACIÓN PÚBLICA"/>
    <n v="2"/>
    <n v="6"/>
    <n v="6.5"/>
    <n v="1353625"/>
    <s v="UNIDAD"/>
    <s v="NO SOLICITADAS"/>
  </r>
  <r>
    <x v="6"/>
    <s v="204-4-17"/>
    <n v="10"/>
    <s v="PRODUCTOS DE ASEO Y LIMPIEZA"/>
    <s v="PAÑO LIMPIADOR"/>
    <n v="47131500"/>
    <s v="LICITACIÓN PÚBLICA"/>
    <n v="2"/>
    <n v="6"/>
    <n v="4"/>
    <n v="285600"/>
    <s v="UNIDAD"/>
    <s v="NO SOLICITADAS"/>
  </r>
  <r>
    <x v="6"/>
    <s v="204-4-17"/>
    <n v="10"/>
    <s v="PRODUCTOS DE ASEO Y LIMPIEZA"/>
    <s v="FRANELA EN RETAZOS   P/N:  FRANELA EN RETAZOS: FRANELA DE TAMAÑO 20CM X 20 CM Y TOTALMENTE COSIDA.  FRANELA EN RETAZOS X 50KG"/>
    <n v="47131500"/>
    <s v="LICITACIÓN PÚBLICA"/>
    <n v="2"/>
    <n v="6"/>
    <n v="5"/>
    <n v="44750"/>
    <s v="UNIDAD"/>
    <s v="NO SOLICITADAS"/>
  </r>
  <r>
    <x v="6"/>
    <s v="204-4-18"/>
    <n v="10"/>
    <s v="PRODUCTOS DE CAFETERIA Y RESTAURANTE"/>
    <s v="SERVILLETA - TIPO CAFETERÍA, COLOR BLANCO, DIMENSIONES MÍNIMAS DE 27 CM DE LARGO Y 17 CM DE ANCHO. PAQUETE MÍNIMO 100 UNIDADES."/>
    <n v="14111705"/>
    <s v="MÍNIMA CUANTÍA"/>
    <n v="4"/>
    <n v="3"/>
    <n v="170"/>
    <n v="171870"/>
    <s v="UNIDAD"/>
    <s v=""/>
  </r>
  <r>
    <x v="6"/>
    <s v="204-4-18"/>
    <n v="10"/>
    <s v="PRODUCTOS DE CAFETERIA Y RESTAURANTE"/>
    <s v="MEZCLADORES - ELABORADOS EN PLÁSTICO, CALIBRE MINIMO DE 2, LONGITUD MÍNIMA DE 11 CM, COLORES ROJO O CAFÉ."/>
    <n v="48101601"/>
    <s v="MÍNIMA CUANTÍA"/>
    <n v="4"/>
    <n v="3"/>
    <n v="30"/>
    <n v="25410"/>
    <s v="UNIDAD"/>
    <s v=""/>
  </r>
  <r>
    <x v="6"/>
    <s v="204-4-18"/>
    <n v="10"/>
    <s v="PRODUCTOS DE CAFETERIA Y RESTAURANTE"/>
    <s v="VASOS - ELABORADOS EN CARTÓN 100% BIODEGRADABLE, CAPACIDAD MÍNIMA DE 7 OZ. PAQUETES POR 25"/>
    <n v="52152102"/>
    <s v="MÍNIMA CUANTÍA"/>
    <n v="4"/>
    <n v="3"/>
    <n v="160"/>
    <n v="217760"/>
    <s v="UNIDAD"/>
    <s v=""/>
  </r>
  <r>
    <x v="6"/>
    <s v="204-4-18"/>
    <n v="10"/>
    <s v="PRODUCTOS DE CAFETERIA Y RESTAURANTE"/>
    <s v="VASOS - ELABORADOS EN CARTÓN 100% BIODEGRADABLE, CAPACIDAD MÍNIMA DE 4 OZ. PAQUETES POR 25"/>
    <n v="52152102"/>
    <s v="MÍNIMA CUANTÍA"/>
    <n v="4"/>
    <n v="3"/>
    <n v="779"/>
    <n v="770431"/>
    <s v="UNIDAD"/>
    <s v=""/>
  </r>
  <r>
    <x v="6"/>
    <s v="204-4-18"/>
    <n v="10"/>
    <s v="PRODUCTOS DE CAFETERIA Y RESTAURANTE"/>
    <s v="CAFÉ - 100% CAFÉ TOSTADO Y MOLIDO, TIPO MEDIO, EMPACADO EN BOLSA DE POLIPROPILENO ALUMINIZADA RESISTENTE A LA HUMEDAD Y AL OXIGENO. DEBE CUMPLIR CON RESOLUCIÓN 288 DE 2008 SOBRE ROTULADO Y ETIQUETADO NUTRICIONAL Y NORMAS QUE LA MODIFIQUEN. DEBE CUMPLIR CON LA NTC 3534. LIBRA"/>
    <n v="50201706"/>
    <s v="MÍNIMA CUANTÍA"/>
    <n v="4"/>
    <n v="3"/>
    <n v="150"/>
    <n v="873750"/>
    <s v="UNIDAD"/>
    <s v=""/>
  </r>
  <r>
    <x v="6"/>
    <s v="204-4-18"/>
    <n v="10"/>
    <s v="PRODUCTOS DE CAFETERIA Y RESTAURANTE"/>
    <s v="BEBIDA DE PANELA - BEBIDA DE PANELA INSTANTANEA GRANULADA, CAJAS DISPONIBLES EN MULTIPLES SABORES. CAJA DE MÍNIMO DE 48 CUBITOS."/>
    <n v="50202311"/>
    <s v="MÍNIMA CUANTÍA"/>
    <n v="4"/>
    <n v="3"/>
    <n v="150"/>
    <n v="277500"/>
    <s v="UNIDAD"/>
    <s v=""/>
  </r>
  <r>
    <x v="6"/>
    <s v="204-4-18"/>
    <n v="10"/>
    <s v="PRODUCTOS DE CAFETERIA Y RESTAURANTE"/>
    <s v="AZUCAR - BLANCA, EMPAQUE ELABORADO EN MATERIAS ATÓXICOS, DEBE CUMPLIR LA RESOLUCIÓN 288 DE 2008 SOBRE ROTULADO Y ETIQUETADO NUTRICIONAL Y LAS NORMAS QUE LA MODIFIQUEN.  DEBE CUMPLIR CON LA NTC 778 O 611. BOLSA DE MÍNIMO 200 SOBRES DE MÍNIMO DE 5 GR."/>
    <n v="50161509"/>
    <s v="MÍNIMA CUANTÍA"/>
    <n v="4"/>
    <n v="3"/>
    <n v="120"/>
    <n v="376320"/>
    <s v="UNIDAD"/>
    <s v=""/>
  </r>
  <r>
    <x v="6"/>
    <s v="204-4-18"/>
    <n v="10"/>
    <s v="PRODUCTOS DE CAFETERIA Y RESTAURANTE"/>
    <s v="BEBIDA DE FRUTAS - EN JARABE, CAJAS DISPONIBLES EN MULTIPLES SABORES. CAJA DE MÍNIMO DE 20 SOBRES."/>
    <n v="50201715"/>
    <s v="MÍNIMA CUANTÍA"/>
    <n v="4"/>
    <n v="3"/>
    <n v="150"/>
    <n v="1274100"/>
    <s v="UNIDAD"/>
    <s v=""/>
  </r>
  <r>
    <x v="6"/>
    <s v="204-4-18"/>
    <n v="10"/>
    <s v="PRODUCTOS DE CAFETERIA Y RESTAURANTE"/>
    <s v="SALDO"/>
    <n v="14111705"/>
    <s v="MÍNIMA CUANTÍA"/>
    <n v="4"/>
    <n v="3"/>
    <n v="1"/>
    <n v="66"/>
    <s v="UNIDAD"/>
    <s v=""/>
  </r>
  <r>
    <x v="6"/>
    <s v="204-4-20"/>
    <n v="10"/>
    <s v="REPUESTOS"/>
    <s v="FILTRO ACEITE CAMIONETA TOYOTA RUNNER"/>
    <n v="40161504"/>
    <s v="MÍNIMA CUANTÍA"/>
    <n v="4"/>
    <n v="3"/>
    <n v="5"/>
    <n v="360395"/>
    <s v="GLOBAL"/>
    <s v="NO SOLICITADAS"/>
  </r>
  <r>
    <x v="6"/>
    <s v="204-4-20"/>
    <n v="10"/>
    <s v="REPUESTOS"/>
    <s v="FILTRO DE AIRE CAMIONETA TOYOTA RUNNER"/>
    <n v="40161505"/>
    <s v="MÍNIMA CUANTÍA"/>
    <n v="4"/>
    <n v="3"/>
    <n v="5"/>
    <n v="382040"/>
    <s v="UNIDAD"/>
    <s v="NO SOLICITADAS"/>
  </r>
  <r>
    <x v="6"/>
    <s v="204-4-20"/>
    <n v="10"/>
    <s v="REPUESTOS"/>
    <s v="FILTRO DE COMBUSTIBLE CAMIONETA TOYOTA RUNNER"/>
    <n v="40161513"/>
    <s v="MÍNIMA CUANTÍA"/>
    <n v="4"/>
    <n v="3"/>
    <n v="5"/>
    <n v="323180"/>
    <s v="UNIDAD"/>
    <s v="NO SOLICITADAS"/>
  </r>
  <r>
    <x v="6"/>
    <s v="204-4-20"/>
    <n v="10"/>
    <s v="REPUESTOS"/>
    <s v="FILTRO DE ACEITE AMBULANCIA TIPO CAMIONETA NISSAN FRONTIER D22"/>
    <n v="40161504"/>
    <s v="MÍNIMA CUANTÍA"/>
    <n v="4"/>
    <n v="3"/>
    <n v="2"/>
    <n v="104602"/>
    <s v="UNIDAD"/>
    <s v="NO SOLICITADAS"/>
  </r>
  <r>
    <x v="6"/>
    <s v="204-4-20"/>
    <n v="10"/>
    <s v="REPUESTOS"/>
    <s v="FILTRO DE AIRE AMBULANCIA TIPO CAMIONETA NISSAN FRONTIER D22"/>
    <n v="40161505"/>
    <s v="MÍNIMA CUANTÍA"/>
    <n v="4"/>
    <n v="3"/>
    <n v="2"/>
    <n v="185916"/>
    <s v="UNIDAD"/>
    <s v="NO SOLICITADAS"/>
  </r>
  <r>
    <x v="6"/>
    <s v="204-4-20"/>
    <n v="10"/>
    <s v="REPUESTOS"/>
    <s v="FILTRO DE COMBUSTIBLE AMBULANCIA TIPO CAMIONETA NISSAN FRONTIER D22"/>
    <n v="40161513"/>
    <s v="MÍNIMA CUANTÍA"/>
    <n v="4"/>
    <n v="3"/>
    <n v="2"/>
    <n v="96832"/>
    <s v="UNIDAD"/>
    <s v="NO SOLICITADAS"/>
  </r>
  <r>
    <x v="6"/>
    <s v="204-4-20"/>
    <n v="10"/>
    <s v="REPUESTOS"/>
    <s v="FILTRO DE ACEITE AUTOMOVIL TIPO SEDAN RENAULT LOGAN"/>
    <n v="40161504"/>
    <s v="MÍNIMA CUANTÍA"/>
    <n v="4"/>
    <n v="3"/>
    <n v="2"/>
    <n v="93094"/>
    <s v="UNIDAD"/>
    <s v="NO SOLICITADAS"/>
  </r>
  <r>
    <x v="6"/>
    <s v="204-4-20"/>
    <n v="10"/>
    <s v="REPUESTOS"/>
    <s v="FILTRO DE AIRE AUTOMOVIL TIPO SEDAN RENAULT LOGAN"/>
    <n v="40161505"/>
    <s v="MÍNIMA CUANTÍA"/>
    <n v="4"/>
    <n v="3"/>
    <n v="2"/>
    <n v="130814"/>
    <s v="UNIDAD"/>
    <s v="NO SOLICITADAS"/>
  </r>
  <r>
    <x v="6"/>
    <s v="204-4-20"/>
    <n v="10"/>
    <s v="REPUESTOS"/>
    <s v="FILTRO DE COMBUSTIBLE AUTOMOVIL TIPO SEDAN RENAULT LOGAN"/>
    <n v="40161513"/>
    <s v="MÍNIMA CUANTÍA"/>
    <n v="4"/>
    <n v="3"/>
    <n v="2"/>
    <n v="89504"/>
    <s v="UNIDAD"/>
    <s v="NO SOLICITADAS"/>
  </r>
  <r>
    <x v="6"/>
    <s v="204-4-20"/>
    <n v="10"/>
    <s v="REPUESTOS"/>
    <s v="FILTRO DE ACEITE AUTOMOVIL TIPO SEDAN MAZDA 2"/>
    <n v="40161504"/>
    <s v="MÍNIMA CUANTÍA"/>
    <n v="4"/>
    <n v="3"/>
    <n v="2"/>
    <n v="93094"/>
    <s v="UNIDAD"/>
    <s v="NO SOLICITADAS"/>
  </r>
  <r>
    <x v="6"/>
    <s v="204-4-20"/>
    <n v="10"/>
    <s v="REPUESTOS"/>
    <s v="FILTRO DE AIRE AUTOMOVIL TIPO SEDAN MAZDA 2"/>
    <n v="40161505"/>
    <s v="MÍNIMA CUANTÍA"/>
    <n v="4"/>
    <n v="3"/>
    <n v="2"/>
    <n v="162440"/>
    <s v="UNIDAD"/>
    <s v="NO SOLICITADAS"/>
  </r>
  <r>
    <x v="6"/>
    <s v="204-4-20"/>
    <n v="10"/>
    <s v="REPUESTOS"/>
    <s v="FILTRO DE COMBUSTIBLE AUTOMOVIL TIPO SEDAN MAZDA 2"/>
    <n v="40161513"/>
    <s v="MÍNIMA CUANTÍA"/>
    <n v="4"/>
    <n v="3"/>
    <n v="2"/>
    <n v="89504"/>
    <s v="UNIDAD"/>
    <s v="NO SOLICITADAS"/>
  </r>
  <r>
    <x v="6"/>
    <s v="204-4-20"/>
    <n v="10"/>
    <s v="REPUESTOS"/>
    <s v="FILTRO DE ACEITE AUTOMOVIL CHEVROLET AVEO"/>
    <n v="40161504"/>
    <s v="MÍNIMA CUANTÍA"/>
    <n v="4"/>
    <n v="3"/>
    <n v="2"/>
    <n v="93094"/>
    <s v="UNIDAD"/>
    <s v="NO SOLICITADAS"/>
  </r>
  <r>
    <x v="6"/>
    <s v="204-4-20"/>
    <n v="10"/>
    <s v="REPUESTOS"/>
    <s v="FILTRO DE AIRE AUTOMOVIL CHEVROLET AVEO"/>
    <n v="40161505"/>
    <s v="MÍNIMA CUANTÍA"/>
    <n v="4"/>
    <n v="3"/>
    <n v="2"/>
    <n v="162440"/>
    <s v="UNIDAD"/>
    <s v="NO SOLICITADAS"/>
  </r>
  <r>
    <x v="6"/>
    <s v="204-4-20"/>
    <n v="10"/>
    <s v="REPUESTOS"/>
    <s v="FILTRO DE COMBUSTIBLE AUTOMOVIL CHEVROLET AVEO"/>
    <n v="40161513"/>
    <s v="MÍNIMA CUANTÍA"/>
    <n v="4"/>
    <n v="3"/>
    <n v="2"/>
    <n v="86180"/>
    <s v="UNIDAD"/>
    <s v="NO SOLICITADAS"/>
  </r>
  <r>
    <x v="6"/>
    <s v="204-4-20"/>
    <n v="10"/>
    <s v="REPUESTOS"/>
    <s v="FILTRO DE AIRE TOYOTA LAND CRUISER"/>
    <n v="40161505"/>
    <s v="MÍNIMA CUANTÍA"/>
    <n v="4"/>
    <n v="3"/>
    <n v="2"/>
    <n v="135814"/>
    <s v="UNIDAD"/>
    <s v="NO SOLICITADAS"/>
  </r>
  <r>
    <x v="6"/>
    <s v="204-4-20"/>
    <n v="10"/>
    <s v="REPUESTOS"/>
    <s v="FILTRO DE COMBUSTIBLE TOYOTA LAND CRUISER"/>
    <n v="40161513"/>
    <s v="MÍNIMA CUANTÍA"/>
    <n v="4"/>
    <n v="3"/>
    <n v="2"/>
    <n v="89504"/>
    <s v="UNIDAD"/>
    <s v="NO SOLICITADAS"/>
  </r>
  <r>
    <x v="6"/>
    <s v="204-4-20"/>
    <n v="10"/>
    <s v="REPUESTOS"/>
    <s v="FILTRO DE ACEITE TOYOTA LAND CRUISER"/>
    <n v="40161504"/>
    <s v="MÍNIMA CUANTÍA"/>
    <n v="4"/>
    <n v="3"/>
    <n v="2"/>
    <n v="103276"/>
    <s v="UNIDAD"/>
    <s v="NO SOLICITADAS"/>
  </r>
  <r>
    <x v="6"/>
    <s v="204-4-20"/>
    <n v="10"/>
    <s v="REPUESTOS"/>
    <s v="FILTRO DE ACEITE CAMPERO MITSUBISHI MONTERO"/>
    <n v="40161504"/>
    <s v="MÍNIMA CUANTÍA"/>
    <n v="4"/>
    <n v="3"/>
    <n v="2"/>
    <n v="110160"/>
    <s v="UNIDAD"/>
    <s v="NO SOLICITADAS"/>
  </r>
  <r>
    <x v="6"/>
    <s v="204-4-20"/>
    <n v="10"/>
    <s v="REPUESTOS"/>
    <s v="FILTRO DE AIRE CAMPERO MITSUBISHI MONTERO"/>
    <n v="40161505"/>
    <s v="MÍNIMA CUANTÍA"/>
    <n v="4"/>
    <n v="3"/>
    <n v="2"/>
    <n v="135814"/>
    <s v="UNIDAD"/>
    <s v="NO SOLICITADAS"/>
  </r>
  <r>
    <x v="6"/>
    <s v="204-4-20"/>
    <n v="10"/>
    <s v="REPUESTOS"/>
    <s v="FILTRO DE COMBUSTIBLE CAMPERO MITSUBISHI MONTERO"/>
    <n v="40161513"/>
    <s v="MÍNIMA CUANTÍA"/>
    <n v="4"/>
    <n v="3"/>
    <n v="2"/>
    <n v="89504"/>
    <s v="UNIDAD"/>
    <s v="NO SOLICITADAS"/>
  </r>
  <r>
    <x v="6"/>
    <s v="204-4-20"/>
    <n v="10"/>
    <s v="REPUESTOS"/>
    <s v="FILTRO DE AIRE CAMIONETA CHEVROLET D-MAX"/>
    <n v="40161505"/>
    <s v="MÍNIMA CUANTÍA"/>
    <n v="4"/>
    <n v="3"/>
    <n v="4"/>
    <n v="271628"/>
    <s v="UNIDAD"/>
    <s v="NO SOLICITADAS"/>
  </r>
  <r>
    <x v="6"/>
    <s v="204-4-20"/>
    <n v="10"/>
    <s v="REPUESTOS"/>
    <s v="FILTRO DE COMBUSTIBLE CAMIONETA CHEVROLET D-MAX"/>
    <n v="40161513"/>
    <s v="MÍNIMA CUANTÍA"/>
    <n v="4"/>
    <n v="3"/>
    <n v="4"/>
    <n v="258544"/>
    <s v="UNIDAD"/>
    <s v="NO SOLICITADAS"/>
  </r>
  <r>
    <x v="6"/>
    <s v="204-4-20"/>
    <n v="10"/>
    <s v="REPUESTOS"/>
    <s v="FILTRO DE ACEITE CAMIONETA CHEVROLET D-MAX"/>
    <n v="40161504"/>
    <s v="MÍNIMA CUANTÍA"/>
    <n v="4"/>
    <n v="3"/>
    <n v="4"/>
    <n v="206552"/>
    <s v="UNIDAD"/>
    <s v="NO SOLICITADAS"/>
  </r>
  <r>
    <x v="6"/>
    <s v="204-4-20"/>
    <n v="10"/>
    <s v="REPUESTOS"/>
    <s v="FILTRO DE ACEITE PLANTA PERKINS ROSTA 3/4 16 LINEAS REF 2654403"/>
    <n v="40161504"/>
    <s v="MÍNIMA CUANTÍA"/>
    <n v="4"/>
    <n v="3"/>
    <n v="8"/>
    <n v="578000"/>
    <s v="UNIDAD"/>
    <s v="NO SOLICITADAS"/>
  </r>
  <r>
    <x v="6"/>
    <s v="204-4-20"/>
    <n v="10"/>
    <s v="REPUESTOS"/>
    <s v="FILTRO DE COMBUSTIBLE PLANTA PERKINS REFERENCIA 110444T62"/>
    <n v="40161513"/>
    <s v="MÍNIMA CUANTÍA"/>
    <n v="4"/>
    <n v="3"/>
    <n v="8"/>
    <n v="578000"/>
    <s v="UNIDAD"/>
    <s v="NO SOLICITADAS"/>
  </r>
  <r>
    <x v="6"/>
    <s v="204-4-20"/>
    <n v="10"/>
    <s v="REPUESTOS"/>
    <s v="FILTRO TRAMPA CAMIONETA MAZDA BT-50"/>
    <n v="40161504"/>
    <s v="MÍNIMA CUANTÍA"/>
    <n v="4"/>
    <n v="3"/>
    <n v="5"/>
    <n v="576515"/>
    <s v="UNIDAD"/>
    <s v="NO SOLICITADAS"/>
  </r>
  <r>
    <x v="6"/>
    <s v="204-4-20"/>
    <n v="10"/>
    <s v="REPUESTOS"/>
    <s v="FILTRO DE ACEITE CAMIONETA MAZDA BT-50"/>
    <n v="40161504"/>
    <s v="MÍNIMA CUANTÍA"/>
    <n v="4"/>
    <n v="3"/>
    <n v="5"/>
    <n v="317905"/>
    <s v="UNIDAD"/>
    <s v="NO SOLICITADAS"/>
  </r>
  <r>
    <x v="6"/>
    <s v="204-4-20"/>
    <n v="10"/>
    <s v="REPUESTOS"/>
    <s v="FILTRO DE AIRE CAMIONETA MAZDA BT-50"/>
    <n v="40161505"/>
    <s v="MÍNIMA CUANTÍA"/>
    <n v="4"/>
    <n v="3"/>
    <n v="5"/>
    <n v="339535"/>
    <s v="UNIDAD"/>
    <s v="NO SOLICITADAS"/>
  </r>
  <r>
    <x v="6"/>
    <s v="204-4-20"/>
    <n v="10"/>
    <s v="REPUESTOS"/>
    <s v="FILTRO DE COMBUSTIBLE MAZDA BT-50"/>
    <n v="40161513"/>
    <s v="MÍNIMA CUANTÍA"/>
    <n v="4"/>
    <n v="3"/>
    <n v="5"/>
    <n v="223760"/>
    <s v="UNIDAD"/>
    <s v="NO SOLICITADAS"/>
  </r>
  <r>
    <x v="6"/>
    <s v="204-4-20"/>
    <n v="10"/>
    <s v="REPUESTOS"/>
    <s v="FILTRO DE AIRE CAMIONETA VANS VOLKSWAGEN TRANSPORTER"/>
    <n v="40161505"/>
    <s v="MÍNIMA CUANTÍA"/>
    <n v="4"/>
    <n v="3"/>
    <n v="6"/>
    <n v="458448"/>
    <s v="UNIDAD"/>
    <s v="NO SOLICITADAS"/>
  </r>
  <r>
    <x v="6"/>
    <s v="204-4-20"/>
    <n v="10"/>
    <s v="REPUESTOS"/>
    <s v="FILTRO DE ACEITE CAMIONETA VANS VOLKSWAGEN TRANSPORTER"/>
    <n v="40161504"/>
    <s v="MÍNIMA CUANTÍA"/>
    <n v="4"/>
    <n v="3"/>
    <n v="6"/>
    <n v="418932"/>
    <s v="UNIDAD"/>
    <s v="NO SOLICITADAS"/>
  </r>
  <r>
    <x v="6"/>
    <s v="204-4-20"/>
    <n v="10"/>
    <s v="REPUESTOS"/>
    <s v="FILTRO DE COMBUSTIBLE CAMIONETA VANS VOLKSWAGEN"/>
    <n v="40161513"/>
    <s v="MÍNIMA CUANTÍA"/>
    <n v="4"/>
    <n v="3"/>
    <n v="6"/>
    <n v="438816"/>
    <s v="UNIDAD"/>
    <s v="NO SOLICITADAS"/>
  </r>
  <r>
    <x v="6"/>
    <s v="204-4-20"/>
    <n v="10"/>
    <s v="REPUESTOS"/>
    <s v="FILTRO DE AIRE BUS CHEVROLET NQR"/>
    <n v="40161505"/>
    <s v="MÍNIMA CUANTÍA"/>
    <n v="4"/>
    <n v="3"/>
    <n v="3"/>
    <n v="203721"/>
    <s v="UNIDAD"/>
    <s v="NO SOLICITADAS"/>
  </r>
  <r>
    <x v="6"/>
    <s v="204-4-20"/>
    <n v="10"/>
    <s v="REPUESTOS"/>
    <s v="FILTRO DE COMBUSTIBLE BUS CHEVROLET NQR"/>
    <n v="40161513"/>
    <s v="MÍNIMA CUANTÍA"/>
    <n v="4"/>
    <n v="3"/>
    <n v="3"/>
    <n v="193722"/>
    <s v="UNIDAD"/>
    <s v="NO SOLICITADAS"/>
  </r>
  <r>
    <x v="6"/>
    <s v="204-4-20"/>
    <n v="10"/>
    <s v="REPUESTOS"/>
    <s v="FILTRO DE ACEITE BUS CHEVROLET NQR"/>
    <n v="40161504"/>
    <s v="MÍNIMA CUANTÍA"/>
    <n v="4"/>
    <n v="3"/>
    <n v="3"/>
    <n v="209466"/>
    <s v="UNIDAD"/>
    <s v="NO SOLICITADAS"/>
  </r>
  <r>
    <x v="6"/>
    <s v="204-4-20"/>
    <n v="10"/>
    <s v="REPUESTOS"/>
    <s v="FILTRO DE AIRE CAMION CHEVROLET NPR"/>
    <n v="40161505"/>
    <s v="MÍNIMA CUANTÍA"/>
    <n v="4"/>
    <n v="3"/>
    <n v="6"/>
    <n v="407442"/>
    <s v="UNIDAD"/>
    <s v="NO SOLICITADAS"/>
  </r>
  <r>
    <x v="6"/>
    <s v="204-4-20"/>
    <n v="10"/>
    <s v="REPUESTOS"/>
    <s v="FILTRO DE COMBUSTIBLE CAMION CHEVROLET NPR"/>
    <n v="40161513"/>
    <s v="MÍNIMA CUANTÍA"/>
    <n v="4"/>
    <n v="3"/>
    <n v="6"/>
    <n v="387816"/>
    <s v="UNIDAD"/>
    <s v="NO SOLICITADAS"/>
  </r>
  <r>
    <x v="6"/>
    <s v="204-4-20"/>
    <n v="10"/>
    <s v="REPUESTOS"/>
    <s v="FILTRO DE TRAMPA CAMION CHEVROLET NPR"/>
    <n v="40161504"/>
    <s v="MÍNIMA CUANTÍA"/>
    <n v="4"/>
    <n v="3"/>
    <n v="6"/>
    <n v="681612"/>
    <s v="UNIDAD"/>
    <s v="NO SOLICITADAS"/>
  </r>
  <r>
    <x v="6"/>
    <s v="204-4-20"/>
    <n v="10"/>
    <s v="REPUESTOS"/>
    <s v="FILTRO DE ACEITE CAMION CHEVROLET NPR"/>
    <n v="40161504"/>
    <s v="MÍNIMA CUANTÍA"/>
    <n v="4"/>
    <n v="3"/>
    <n v="6"/>
    <n v="418932"/>
    <s v="UNIDAD"/>
    <s v="NO SOLICITADAS"/>
  </r>
  <r>
    <x v="6"/>
    <s v="204-4-20"/>
    <n v="10"/>
    <s v="REPUESTOS"/>
    <s v="FILTRO DE AIRE CAMION CANTER MITSUBISHI"/>
    <n v="40161505"/>
    <s v="MÍNIMA CUANTÍA"/>
    <n v="4"/>
    <n v="3"/>
    <n v="3"/>
    <n v="203721"/>
    <s v="UNIDAD"/>
    <s v="NO SOLICITADAS"/>
  </r>
  <r>
    <x v="6"/>
    <s v="204-4-20"/>
    <n v="10"/>
    <s v="REPUESTOS"/>
    <s v="FILTRO DE ACEITE CAMION CANTER MITSUBISHI"/>
    <n v="40161504"/>
    <s v="MÍNIMA CUANTÍA"/>
    <n v="4"/>
    <n v="3"/>
    <n v="3"/>
    <n v="154914"/>
    <s v="UNIDAD"/>
    <s v="NO SOLICITADAS"/>
  </r>
  <r>
    <x v="6"/>
    <s v="204-4-20"/>
    <n v="10"/>
    <s v="REPUESTOS"/>
    <s v="FILTRO DE COMBUSTIBLE CAMION CANTER MITSUBISHI"/>
    <n v="40161513"/>
    <s v="MÍNIMA CUANTÍA"/>
    <n v="4"/>
    <n v="3"/>
    <n v="3"/>
    <n v="193908"/>
    <s v="UNIDAD"/>
    <s v="NO SOLICITADAS"/>
  </r>
  <r>
    <x v="6"/>
    <s v="204-4-20"/>
    <n v="10"/>
    <s v="REPUESTOS"/>
    <s v="FILTRO DE COMBUSTIBLE CAMION FURGON CHEVROLET NPR"/>
    <n v="40161513"/>
    <s v="MÍNIMA CUANTÍA"/>
    <n v="4"/>
    <n v="3"/>
    <n v="6"/>
    <n v="387816"/>
    <s v="UNIDAD"/>
    <s v="NO SOLICITADAS"/>
  </r>
  <r>
    <x v="6"/>
    <s v="204-4-20"/>
    <n v="10"/>
    <s v="REPUESTOS"/>
    <s v="FILTRO DE AIRE CAMION FURGON CHEVROLET NPR"/>
    <n v="40161505"/>
    <s v="MÍNIMA CUANTÍA"/>
    <n v="4"/>
    <n v="3"/>
    <n v="6"/>
    <n v="407442"/>
    <s v="UNIDAD"/>
    <s v="NO SOLICITADAS"/>
  </r>
  <r>
    <x v="6"/>
    <s v="204-4-20"/>
    <n v="10"/>
    <s v="REPUESTOS"/>
    <s v="FILTRO DE ACEITE CAMION FURGON CHEVROLET NPR"/>
    <n v="40161504"/>
    <s v="MÍNIMA CUANTÍA"/>
    <n v="4"/>
    <n v="3"/>
    <n v="6"/>
    <n v="387816"/>
    <s v="UNIDAD"/>
    <s v="NO SOLICITADAS"/>
  </r>
  <r>
    <x v="6"/>
    <s v="204-4-20"/>
    <n v="10"/>
    <s v="REPUESTOS"/>
    <s v="FILTRO DE AIRE CARROTANQUE CHEVROLET FVR"/>
    <n v="40161505"/>
    <s v="MÍNIMA CUANTÍA"/>
    <n v="4"/>
    <n v="3"/>
    <n v="4"/>
    <n v="271628"/>
    <s v="UNIDAD"/>
    <s v="NO SOLICITADAS"/>
  </r>
  <r>
    <x v="6"/>
    <s v="204-4-20"/>
    <n v="10"/>
    <s v="REPUESTOS"/>
    <s v="FILTRO DE ACEITE CARROTANQUE CHEVROLET FVR"/>
    <n v="40161504"/>
    <s v="MÍNIMA CUANTÍA"/>
    <n v="4"/>
    <n v="3"/>
    <n v="4"/>
    <n v="279288"/>
    <s v="UNIDAD"/>
    <s v="NO SOLICITADAS"/>
  </r>
  <r>
    <x v="6"/>
    <s v="204-4-20"/>
    <n v="10"/>
    <s v="REPUESTOS"/>
    <s v="FILTRO DE COMBUSTIBLE CARROTANQUE CHEVROLET FVR"/>
    <n v="40161513"/>
    <s v="MÍNIMA CUANTÍA"/>
    <n v="4"/>
    <n v="3"/>
    <n v="4"/>
    <n v="258544"/>
    <s v="UNIDAD"/>
    <s v="NO SOLICITADAS"/>
  </r>
  <r>
    <x v="6"/>
    <s v="204-4-20"/>
    <n v="10"/>
    <s v="REPUESTOS"/>
    <s v="FILTRO TRAMPA CARROTANQUE CHEVROLET FVR"/>
    <n v="40161504"/>
    <s v="MÍNIMA CUANTÍA"/>
    <n v="4"/>
    <n v="3"/>
    <n v="4"/>
    <n v="454408"/>
    <s v="UNIDAD"/>
    <s v="NO SOLICITADAS"/>
  </r>
  <r>
    <x v="6"/>
    <s v="204-4-20"/>
    <n v="10"/>
    <s v="REPUESTOS"/>
    <s v="FILTRO DE AIRE TRACTOCAMION IVECO"/>
    <n v="40161505"/>
    <s v="MÍNIMA CUANTÍA"/>
    <n v="4"/>
    <n v="3"/>
    <n v="6"/>
    <n v="407442"/>
    <s v="UNIDAD"/>
    <s v="NO SOLICITADAS"/>
  </r>
  <r>
    <x v="6"/>
    <s v="204-4-20"/>
    <n v="10"/>
    <s v="REPUESTOS"/>
    <s v="FILTRO DE ACEITE TRACTOCAMION IVECO"/>
    <n v="40161504"/>
    <s v="MÍNIMA CUANTÍA"/>
    <n v="4"/>
    <n v="3"/>
    <n v="6"/>
    <n v="469926"/>
    <s v="UNIDAD"/>
    <s v="NO SOLICITADAS"/>
  </r>
  <r>
    <x v="6"/>
    <s v="204-4-20"/>
    <n v="10"/>
    <s v="REPUESTOS"/>
    <s v="FILTRO DE COMBUSTIBLE TRACTOCAMION IVECO"/>
    <n v="40161513"/>
    <s v="MÍNIMA CUANTÍA"/>
    <n v="4"/>
    <n v="3"/>
    <n v="6"/>
    <n v="438816"/>
    <s v="UNIDAD"/>
    <s v="NO SOLICITADAS"/>
  </r>
  <r>
    <x v="6"/>
    <s v="204-4-20"/>
    <n v="10"/>
    <s v="REPUESTOS"/>
    <s v="FILTRO DE COMBUSTIBLE TRACTOR AGRICOLA JOHN DEERE"/>
    <n v="40161513"/>
    <s v="MÍNIMA CUANTÍA"/>
    <n v="4"/>
    <n v="3"/>
    <n v="3"/>
    <n v="219408"/>
    <s v="UNIDAD"/>
    <s v="NO SOLICITADAS"/>
  </r>
  <r>
    <x v="6"/>
    <s v="204-4-20"/>
    <n v="10"/>
    <s v="REPUESTOS"/>
    <s v="FILTRO DE ACEITE TRACTOR AGRICOLA JOHN DEERE"/>
    <n v="40161504"/>
    <s v="MÍNIMA CUANTÍA"/>
    <n v="4"/>
    <n v="3"/>
    <n v="3"/>
    <n v="234963"/>
    <s v="UNIDAD"/>
    <s v="NO SOLICITADAS"/>
  </r>
  <r>
    <x v="6"/>
    <s v="204-4-20"/>
    <n v="10"/>
    <s v="REPUESTOS"/>
    <s v="FILTRO DE AIRE EXTERNO TRACTOR AGRICOLA JOHN DEERE"/>
    <n v="40161505"/>
    <s v="MÍNIMA CUANTÍA"/>
    <n v="4"/>
    <n v="3"/>
    <n v="3"/>
    <n v="209466"/>
    <s v="UNIDAD"/>
    <s v="NO SOLICITADAS"/>
  </r>
  <r>
    <x v="6"/>
    <s v="204-4-20"/>
    <n v="10"/>
    <s v="REPUESTOS"/>
    <s v="FILTRO DE AIRE INTERNO TRACTOR AGRICOLA JOHN DEERE"/>
    <n v="40161505"/>
    <s v="MÍNIMA CUANTÍA"/>
    <n v="4"/>
    <n v="3"/>
    <n v="3"/>
    <n v="234963"/>
    <s v="UNIDAD"/>
    <s v="NO SOLICITADAS"/>
  </r>
  <r>
    <x v="6"/>
    <s v="204-4-20"/>
    <n v="10"/>
    <s v="REPUESTOS"/>
    <s v="JUEGO DE PASTILLAS DELANTERAS CAMIONETA VANS WOLKSWAGEN"/>
    <n v="25171713"/>
    <s v="MÍNIMA CUANTÍA"/>
    <n v="4"/>
    <n v="3"/>
    <n v="4"/>
    <n v="247012"/>
    <s v="UNIDAD"/>
    <s v="NO SOLICITADAS"/>
  </r>
  <r>
    <x v="6"/>
    <s v="204-4-20"/>
    <n v="10"/>
    <s v="REPUESTOS"/>
    <s v="JUEGO DE PASTILLAS TRASERAS CAMIONETA VANS WOLKSWAGEN"/>
    <n v="25171713"/>
    <s v="MÍNIMA CUANTÍA"/>
    <n v="4"/>
    <n v="3"/>
    <n v="4"/>
    <n v="213012"/>
    <s v="UNIDAD"/>
    <s v="NO SOLICITADAS"/>
  </r>
  <r>
    <x v="6"/>
    <s v="204-4-20"/>
    <n v="10"/>
    <s v="REPUESTOS"/>
    <s v="JUEGO DE PASTILLAS CAMIONETA TOYOTA RUNNER"/>
    <n v="25171713"/>
    <s v="MÍNIMA CUANTÍA"/>
    <n v="4"/>
    <n v="3"/>
    <n v="3"/>
    <n v="364086"/>
    <s v="UNIDAD"/>
    <s v="NO SOLICITADAS"/>
  </r>
  <r>
    <x v="6"/>
    <s v="204-4-20"/>
    <n v="10"/>
    <s v="REPUESTOS"/>
    <s v="JUEGO DE PASTILLAS CAMIONETA CHEVROLET D-MAX"/>
    <n v="25171713"/>
    <s v="MÍNIMA CUANTÍA"/>
    <n v="4"/>
    <n v="3"/>
    <n v="4"/>
    <n v="485448"/>
    <s v="UNIDAD"/>
    <s v="NO SOLICITADAS"/>
  </r>
  <r>
    <x v="6"/>
    <s v="204-4-20"/>
    <n v="10"/>
    <s v="REPUESTOS"/>
    <s v="FILTRO DE ACEITE CARROTANQUE CHEVROLET KODIAK"/>
    <n v="40161504"/>
    <s v="MÍNIMA CUANTÍA"/>
    <n v="4"/>
    <n v="3"/>
    <n v="2"/>
    <n v="227204"/>
    <s v="UNIDAD"/>
    <s v="NO SOLICITADAS"/>
  </r>
  <r>
    <x v="6"/>
    <s v="204-4-20"/>
    <n v="10"/>
    <s v="REPUESTOS"/>
    <s v="FILTRO DE AIRE CARROTANQUE CHEVROLET KODIAK"/>
    <n v="40161505"/>
    <s v="MÍNIMA CUANTÍA"/>
    <n v="4"/>
    <n v="3"/>
    <n v="2"/>
    <n v="130814"/>
    <s v="UNIDAD"/>
    <s v="NO SOLICITADAS"/>
  </r>
  <r>
    <x v="6"/>
    <s v="204-4-20"/>
    <n v="10"/>
    <s v="REPUESTOS"/>
    <s v="FILTRO DE COMBUSTIBLE CARROTANQUE CHEVROLET KODIAK"/>
    <n v="40161513"/>
    <s v="MÍNIMA CUANTÍA"/>
    <n v="4"/>
    <n v="3"/>
    <n v="2"/>
    <n v="260254"/>
    <s v="UNIDAD"/>
    <s v="NO SOLICITADAS"/>
  </r>
  <r>
    <x v="6"/>
    <s v="204-4-20"/>
    <n v="10"/>
    <s v="REPUESTOS"/>
    <s v="FILTRO DE AIRE CAMIONETA JEEP CHEROKEE"/>
    <n v="40161505"/>
    <s v="MÍNIMA CUANTÍA"/>
    <n v="4"/>
    <n v="3"/>
    <n v="3"/>
    <n v="196221"/>
    <s v="UNIDAD"/>
    <s v="NO SOLICITADAS"/>
  </r>
  <r>
    <x v="6"/>
    <s v="204-4-20"/>
    <n v="10"/>
    <s v="REPUESTOS"/>
    <s v="FILTRO DE ACEITE CAMIONETA JEEP CHEROKEE"/>
    <n v="40161504"/>
    <s v="MÍNIMA CUANTÍA"/>
    <n v="4"/>
    <n v="3"/>
    <n v="3"/>
    <n v="154914"/>
    <s v="UNIDAD"/>
    <s v="NO SOLICITADAS"/>
  </r>
  <r>
    <x v="6"/>
    <s v="204-4-20"/>
    <n v="10"/>
    <s v="REPUESTOS"/>
    <s v="FILTRO DE COMBUSTIBLE CAMIONETA JEEP CHEROKEE"/>
    <n v="40161513"/>
    <s v="MÍNIMA CUANTÍA"/>
    <n v="4"/>
    <n v="3"/>
    <n v="3"/>
    <n v="134256"/>
    <s v="UNIDAD"/>
    <s v="NO SOLICITADAS"/>
  </r>
  <r>
    <x v="6"/>
    <s v="204-4-20"/>
    <n v="10"/>
    <s v="REPUESTOS"/>
    <s v="FILTRO DE ACEITE CAMIONETA BLAZER"/>
    <n v="40161504"/>
    <s v="MÍNIMA CUANTÍA"/>
    <n v="4"/>
    <n v="3"/>
    <n v="3"/>
    <n v="154914"/>
    <s v="UNIDAD"/>
    <s v="NO SOLICITADAS"/>
  </r>
  <r>
    <x v="6"/>
    <s v="204-4-20"/>
    <n v="10"/>
    <s v="REPUESTOS"/>
    <s v="FILTRO DE AIRE CAMIONETA BLAZER"/>
    <n v="40161505"/>
    <s v="MÍNIMA CUANTÍA"/>
    <n v="4"/>
    <n v="3"/>
    <n v="3"/>
    <n v="196221"/>
    <s v="UNIDAD"/>
    <s v="NO SOLICITADAS"/>
  </r>
  <r>
    <x v="6"/>
    <s v="204-4-20"/>
    <n v="10"/>
    <s v="REPUESTOS"/>
    <s v="FILTRO DE COMBUSTIBLE CAMIONETA BLAZER"/>
    <n v="40161513"/>
    <s v="MÍNIMA CUANTÍA"/>
    <n v="4"/>
    <n v="3"/>
    <n v="3"/>
    <n v="134256"/>
    <s v="UNIDAD"/>
    <s v="NO SOLICITADAS"/>
  </r>
  <r>
    <x v="6"/>
    <s v="204-4-20"/>
    <n v="10"/>
    <s v="REPUESTOS"/>
    <s v="FILTRO DE AIRE CAMIONETA NISSAN D21"/>
    <n v="40161505"/>
    <s v="MÍNIMA CUANTÍA"/>
    <n v="4"/>
    <n v="3"/>
    <n v="3"/>
    <n v="196221"/>
    <s v="UNIDAD"/>
    <s v="NO SOLICITADAS"/>
  </r>
  <r>
    <x v="6"/>
    <s v="204-4-20"/>
    <n v="10"/>
    <s v="REPUESTOS"/>
    <s v="FILTRO DE ACEITE CAMIONETA NISSAN D21"/>
    <n v="40161504"/>
    <s v="MÍNIMA CUANTÍA"/>
    <n v="4"/>
    <n v="3"/>
    <n v="3"/>
    <n v="154914"/>
    <s v="UNIDAD"/>
    <s v="NO SOLICITADAS"/>
  </r>
  <r>
    <x v="6"/>
    <s v="204-4-20"/>
    <n v="10"/>
    <s v="REPUESTOS"/>
    <s v="FILTRO DE COMBUSTIBLE CAMIONETA NISSAN D21"/>
    <n v="40161513"/>
    <s v="MÍNIMA CUANTÍA"/>
    <n v="4"/>
    <n v="3"/>
    <n v="3"/>
    <n v="134256"/>
    <s v="UNIDAD"/>
    <s v="NO SOLICITADAS"/>
  </r>
  <r>
    <x v="6"/>
    <s v="204-4-20"/>
    <n v="10"/>
    <s v="REPUESTOS"/>
    <s v="FILTRO DE AIRE BUS HYUNDAI HD-120"/>
    <n v="40161505"/>
    <s v="MÍNIMA CUANTÍA"/>
    <n v="4"/>
    <n v="3"/>
    <n v="3"/>
    <n v="196221"/>
    <s v="UNIDAD"/>
    <s v="NO SOLICITADAS"/>
  </r>
  <r>
    <x v="6"/>
    <s v="204-4-20"/>
    <n v="10"/>
    <s v="REPUESTOS"/>
    <s v="FILTRO DE ACEITE BUS HYUNDAI HD-120"/>
    <n v="40161504"/>
    <s v="MÍNIMA CUANTÍA"/>
    <n v="4"/>
    <n v="3"/>
    <n v="3"/>
    <n v="154914"/>
    <s v="UNIDAD"/>
    <s v="NO SOLICITADAS"/>
  </r>
  <r>
    <x v="6"/>
    <s v="204-4-20"/>
    <n v="10"/>
    <s v="REPUESTOS"/>
    <s v="FILTRO DE COMBUSTIBLE BUS HYUNDAI HD-120"/>
    <n v="40161513"/>
    <s v="MÍNIMA CUANTÍA"/>
    <n v="4"/>
    <n v="3"/>
    <n v="3"/>
    <n v="134256"/>
    <s v="UNIDAD"/>
    <s v="NO SOLICITADAS"/>
  </r>
  <r>
    <x v="6"/>
    <s v="204-4-20"/>
    <n v="10"/>
    <s v="REPUESTOS"/>
    <s v="JUEGO DE BANDAS AMBULANCIA NISSAN FRONTIER D22"/>
    <n v="25171707"/>
    <s v="MÍNIMA CUANTÍA"/>
    <n v="4"/>
    <n v="3"/>
    <n v="1"/>
    <n v="60750"/>
    <s v="UNIDAD"/>
    <s v="NO SOLICITADAS"/>
  </r>
  <r>
    <x v="6"/>
    <s v="204-4-20"/>
    <n v="10"/>
    <s v="REPUESTOS"/>
    <s v="JUEGO DE PASTILLAS CAMIONETA MAZDA BT-50"/>
    <n v="25171713"/>
    <s v="MÍNIMA CUANTÍA"/>
    <n v="4"/>
    <n v="3"/>
    <n v="1"/>
    <n v="52650"/>
    <s v="UNIDAD"/>
    <s v="NO SOLICITADAS"/>
  </r>
  <r>
    <x v="6"/>
    <s v="204-4-20"/>
    <n v="10"/>
    <s v="REPUESTOS"/>
    <s v="JUEGO DE BANDAS CAMIONETA MAZDA BT-50"/>
    <n v="25171707"/>
    <s v="MÍNIMA CUANTÍA"/>
    <n v="4"/>
    <n v="3"/>
    <n v="1"/>
    <n v="60750"/>
    <s v="UNIDAD"/>
    <s v="NO SOLICITADAS"/>
  </r>
  <r>
    <x v="6"/>
    <s v="204-4-20"/>
    <n v="10"/>
    <s v="REPUESTOS"/>
    <s v="JUEGO DE PASTILLAS AMBULANCIA NISSAN FRONTIER D22"/>
    <n v="25171713"/>
    <s v="MÍNIMA CUANTÍA"/>
    <n v="4"/>
    <n v="3"/>
    <n v="1"/>
    <n v="52650"/>
    <s v="UNIDAD"/>
    <s v="NO SOLICITADAS"/>
  </r>
  <r>
    <x v="6"/>
    <s v="204-4-20"/>
    <n v="10"/>
    <s v="REPUESTOS"/>
    <s v="JUEGO DE BANDAS AUTOMOVIL CHEVROLET AVEO"/>
    <n v="25171707"/>
    <s v="MÍNIMA CUANTÍA"/>
    <n v="4"/>
    <n v="3"/>
    <n v="1"/>
    <n v="60750"/>
    <s v="UNIDAD"/>
    <s v="NO SOLICITADAS"/>
  </r>
  <r>
    <x v="6"/>
    <s v="204-4-20"/>
    <n v="10"/>
    <s v="REPUESTOS"/>
    <s v="JUEGO DE PASTILLAS AUTOMOVIL CHEVROLET AVEO"/>
    <n v="25171713"/>
    <s v="MÍNIMA CUANTÍA"/>
    <n v="4"/>
    <n v="3"/>
    <n v="1"/>
    <n v="52650"/>
    <s v="UNIDAD"/>
    <s v="NO SOLICITADAS"/>
  </r>
  <r>
    <x v="6"/>
    <s v="204-4-20"/>
    <n v="10"/>
    <s v="REPUESTOS"/>
    <s v="JUEGO DE BANDAS CAMPERO MITSUBISHI MONTERO"/>
    <n v="25171707"/>
    <s v="MÍNIMA CUANTÍA"/>
    <n v="4"/>
    <n v="3"/>
    <n v="1"/>
    <n v="60750"/>
    <s v="UNIDAD"/>
    <s v="NO SOLICITADAS"/>
  </r>
  <r>
    <x v="6"/>
    <s v="204-4-20"/>
    <n v="10"/>
    <s v="REPUESTOS"/>
    <s v="JUEGO DE PASTILLAS CAMPERO MITSUBISHI MONTERO"/>
    <n v="25171713"/>
    <s v="MÍNIMA CUANTÍA"/>
    <n v="4"/>
    <n v="3"/>
    <n v="1"/>
    <n v="52650"/>
    <s v="UNIDAD"/>
    <s v="NO SOLICITADAS"/>
  </r>
  <r>
    <x v="6"/>
    <s v="204-4-20"/>
    <n v="10"/>
    <s v="REPUESTOS"/>
    <s v="JUEGO DE BANDAS CAMION CHEVROLET NPR "/>
    <n v="25171707"/>
    <s v="MÍNIMA CUANTÍA"/>
    <n v="4"/>
    <n v="3"/>
    <n v="1"/>
    <n v="60750"/>
    <s v="UNIDAD"/>
    <s v="NO SOLICITADAS"/>
  </r>
  <r>
    <x v="6"/>
    <s v="204-4-20"/>
    <n v="10"/>
    <s v="REPUESTOS"/>
    <s v="JUEGO DE PASTILLAS CAMION CHEVROLET NPR"/>
    <n v="25171713"/>
    <s v="MÍNIMA CUANTÍA"/>
    <n v="4"/>
    <n v="3"/>
    <n v="1"/>
    <n v="52650"/>
    <s v="UNIDAD"/>
    <s v="NO SOLICITADAS"/>
  </r>
  <r>
    <x v="6"/>
    <s v="204-4-20"/>
    <n v="10"/>
    <s v="REPUESTOS"/>
    <s v="JUEGO DE BANDAS AUTOMOVIL MAZDA 2"/>
    <n v="25171707"/>
    <s v="MÍNIMA CUANTÍA"/>
    <n v="4"/>
    <n v="3"/>
    <n v="1"/>
    <n v="70750"/>
    <s v="UNIDAD"/>
    <s v="NO SOLICITADAS"/>
  </r>
  <r>
    <x v="6"/>
    <s v="204-4-20"/>
    <n v="10"/>
    <s v="REPUESTOS"/>
    <s v="JUEGO DE PASTILLAS AUTOMOVIL MAZDA 2"/>
    <n v="25171713"/>
    <s v="MÍNIMA CUANTÍA"/>
    <n v="4"/>
    <n v="3"/>
    <n v="1"/>
    <n v="52650"/>
    <s v="UNIDAD"/>
    <s v="NO SOLICITADAS"/>
  </r>
  <r>
    <x v="6"/>
    <s v="204-4-20"/>
    <n v="10"/>
    <s v="REPUESTOS"/>
    <s v="JUEGO DE BANDAS CAMIONETA CHEROKEE"/>
    <n v="25171707"/>
    <s v="MÍNIMA CUANTÍA"/>
    <n v="4"/>
    <n v="3"/>
    <n v="1"/>
    <n v="65750"/>
    <s v="UNIDAD"/>
    <s v="NO SOLICITADAS"/>
  </r>
  <r>
    <x v="6"/>
    <s v="204-4-20"/>
    <n v="10"/>
    <s v="REPUESTOS"/>
    <s v="JUEGO DE PASTILLAS CAMIONETA CHEROKKE"/>
    <n v="25171713"/>
    <s v="MÍNIMA CUANTÍA"/>
    <n v="4"/>
    <n v="3"/>
    <n v="1"/>
    <n v="52650"/>
    <s v="UNIDAD"/>
    <s v="NO SOLICITADAS"/>
  </r>
  <r>
    <x v="6"/>
    <s v="204-4-20"/>
    <n v="10"/>
    <s v="REPUESTOS"/>
    <s v="BOMBILLOS ALOGENOS DE 24 VOLTIOS CARROTANQUE FVR"/>
    <n v="25172901"/>
    <s v="MÍNIMA CUANTÍA"/>
    <n v="4"/>
    <n v="3"/>
    <n v="5"/>
    <n v="40500"/>
    <s v="UNIDAD"/>
    <s v="NO SOLICITADAS"/>
  </r>
  <r>
    <x v="6"/>
    <s v="204-4-20"/>
    <n v="10"/>
    <s v="REPUESTOS"/>
    <s v="BOMBILLOSALOGENOS DE 24 VOLTIOS CHEVROLET NPR"/>
    <n v="25172901"/>
    <s v="MÍNIMA CUANTÍA"/>
    <n v="4"/>
    <n v="3"/>
    <n v="5"/>
    <n v="40500"/>
    <s v="UNIDAD"/>
    <s v="NO SOLICITADAS"/>
  </r>
  <r>
    <x v="6"/>
    <s v="204-4-20"/>
    <n v="10"/>
    <s v="REPUESTOS"/>
    <s v="BATERIA 27-1000"/>
    <n v="26111703"/>
    <s v="MÍNIMA CUANTÍA"/>
    <n v="4"/>
    <n v="3"/>
    <n v="5"/>
    <n v="1953500"/>
    <s v="UNIDAD"/>
    <s v="NO SOLICITADAS"/>
  </r>
  <r>
    <x v="6"/>
    <s v="204-4-20"/>
    <n v="10"/>
    <s v="REPUESTOS"/>
    <s v="BATERIA 31H-1150"/>
    <n v="26111703"/>
    <s v="MÍNIMA CUANTÍA"/>
    <n v="4"/>
    <n v="3"/>
    <n v="4"/>
    <n v="1498000"/>
    <s v="UNIDAD"/>
    <s v="NO SOLICITADAS"/>
  </r>
  <r>
    <x v="6"/>
    <s v="204-4-20"/>
    <n v="10"/>
    <s v="REPUESTOS"/>
    <s v="BATERIA 42D-680ES"/>
    <n v="26111703"/>
    <s v="MÍNIMA CUANTÍA"/>
    <n v="4"/>
    <n v="3"/>
    <n v="5"/>
    <n v="941000"/>
    <s v="UNIDAD"/>
    <s v="NO SOLICITADAS"/>
  </r>
  <r>
    <x v="6"/>
    <s v="204-4-20"/>
    <n v="10"/>
    <s v="REPUESTOS"/>
    <s v="BATERIA 4D-1350"/>
    <n v="26111703"/>
    <s v="MÍNIMA CUANTÍA"/>
    <n v="4"/>
    <n v="3"/>
    <n v="4"/>
    <n v="1458004"/>
    <s v="UNIDAD"/>
    <s v="NO SOLICITADAS"/>
  </r>
  <r>
    <x v="6"/>
    <s v="204-4-20"/>
    <n v="10"/>
    <s v="REPUESTOS"/>
    <s v="INSERTOS ALESADOR "/>
    <n v="31162800"/>
    <s v="LICITACIÓN PÚBLICA"/>
    <n v="1"/>
    <n v="6"/>
    <n v="2"/>
    <n v="1807740"/>
    <s v="UNIDAD"/>
    <s v="NO SOLICITADAS"/>
  </r>
  <r>
    <x v="6"/>
    <s v="204-4-20"/>
    <n v="10"/>
    <s v="REPUESTOS"/>
    <s v="INSERTOS INTERCAMBIABLES (1)"/>
    <n v="31162800"/>
    <s v="LICITACIÓN PÚBLICA"/>
    <n v="1"/>
    <n v="6"/>
    <n v="2"/>
    <n v="1900800"/>
    <s v="UNIDAD"/>
    <s v="NO SOLICITADAS"/>
  </r>
  <r>
    <x v="6"/>
    <s v="204-4-20"/>
    <n v="10"/>
    <s v="REPUESTOS"/>
    <s v="INSERTOS INTERCAMBIABLES (2)"/>
    <n v="31162800"/>
    <s v="LICITACIÓN PÚBLICA"/>
    <n v="1"/>
    <n v="6"/>
    <n v="2"/>
    <n v="1900800"/>
    <s v="UNIDAD"/>
    <s v="NO SOLICITADAS"/>
  </r>
  <r>
    <x v="6"/>
    <s v="204-4-20"/>
    <n v="10"/>
    <s v="REPUESTOS"/>
    <s v="INSERTOS INTERCAMBIABLES (3)"/>
    <n v="31162800"/>
    <s v="LICITACIÓN PÚBLICA"/>
    <n v="1"/>
    <n v="6"/>
    <n v="2"/>
    <n v="1519200"/>
    <s v="UNIDAD"/>
    <s v="NO SOLICITADAS"/>
  </r>
  <r>
    <x v="6"/>
    <s v="204-4-20"/>
    <n v="10"/>
    <s v="REPUESTOS"/>
    <s v="INSERTOS PLANEADORA "/>
    <n v="31162800"/>
    <s v="LICITACIÓN PÚBLICA"/>
    <n v="1"/>
    <n v="6"/>
    <n v="2"/>
    <n v="1976760"/>
    <s v="UNIDAD"/>
    <s v="NO SOLICITADAS"/>
  </r>
  <r>
    <x v="6"/>
    <s v="204-4-20"/>
    <n v="10"/>
    <s v="REPUESTOS"/>
    <s v="ANILLO DE BOQUILLA DE AIRE SATA 1000"/>
    <n v="31211900"/>
    <s v="LICITACIÓN PÚBLICA"/>
    <n v="2"/>
    <n v="7"/>
    <n v="1"/>
    <n v="26730"/>
    <s v="UNIDAD"/>
    <s v="NO SOLICITADAS"/>
  </r>
  <r>
    <x v="6"/>
    <s v="204-4-20"/>
    <n v="10"/>
    <s v="REPUESTOS"/>
    <s v="PINES 1"/>
    <n v="31163200"/>
    <s v="LICITACIÓN PÚBLICA"/>
    <n v="1"/>
    <n v="6"/>
    <n v="200"/>
    <n v="35200"/>
    <s v="UNIDAD"/>
    <s v="NO SOLICITADAS"/>
  </r>
  <r>
    <x v="6"/>
    <s v="204-4-20"/>
    <n v="10"/>
    <s v="REPUESTOS"/>
    <s v="PINES 2"/>
    <n v="31163200"/>
    <s v="LICITACIÓN PÚBLICA"/>
    <n v="1"/>
    <n v="6"/>
    <n v="200"/>
    <n v="47000"/>
    <s v="UNIDAD"/>
    <s v="NO SOLICITADAS"/>
  </r>
  <r>
    <x v="6"/>
    <s v="204-4-20"/>
    <n v="10"/>
    <s v="REPUESTOS"/>
    <s v="PINES 3"/>
    <n v="31163200"/>
    <s v="LICITACIÓN PÚBLICA"/>
    <n v="1"/>
    <n v="6"/>
    <n v="200"/>
    <n v="70600"/>
    <s v="UNIDAD"/>
    <s v="NO SOLICITADAS"/>
  </r>
  <r>
    <x v="6"/>
    <s v="204-4-20"/>
    <n v="10"/>
    <s v="REPUESTOS"/>
    <s v="BROCA DE 1/8"/>
    <n v="27112800"/>
    <s v="LICITACIÓN PÚBLICA"/>
    <n v="1"/>
    <n v="6"/>
    <n v="10"/>
    <n v="74700"/>
    <s v="UNIDAD"/>
    <s v="NO SOLICITADAS"/>
  </r>
  <r>
    <x v="6"/>
    <s v="204-4-20"/>
    <n v="10"/>
    <s v="REPUESTOS"/>
    <s v="ANILLO DE DISTRIBUCION 1"/>
    <n v="27112800"/>
    <s v="LICITACIÓN PÚBLICA"/>
    <n v="1"/>
    <n v="6"/>
    <n v="1"/>
    <n v="83520"/>
    <s v="UNIDAD"/>
    <s v="NO SOLICITADAS"/>
  </r>
  <r>
    <x v="6"/>
    <s v="204-4-20"/>
    <n v="10"/>
    <s v="REPUESTOS"/>
    <s v="ANILLO DE DISTRIBUCION 2"/>
    <n v="27112800"/>
    <s v="LICITACIÓN PÚBLICA"/>
    <n v="1"/>
    <n v="6"/>
    <n v="1"/>
    <n v="83520"/>
    <s v="UNIDAD"/>
    <s v="NO SOLICITADAS"/>
  </r>
  <r>
    <x v="6"/>
    <s v="204-4-20"/>
    <n v="10"/>
    <s v="REPUESTOS"/>
    <s v="BROCA DE 5/32"/>
    <n v="27112800"/>
    <s v="LICITACIÓN PÚBLICA"/>
    <n v="1"/>
    <n v="6"/>
    <n v="10"/>
    <n v="92700"/>
    <s v="UNIDAD"/>
    <s v="NO SOLICITADAS"/>
  </r>
  <r>
    <x v="6"/>
    <s v="204-4-20"/>
    <n v="10"/>
    <s v="REPUESTOS"/>
    <s v="BOQUILLA CERAMICA NO.4"/>
    <n v="23271700"/>
    <s v="LICITACIÓN PÚBLICA"/>
    <n v="1"/>
    <n v="6"/>
    <n v="5"/>
    <n v="93600"/>
    <s v="UNIDAD"/>
    <s v="NO SOLICITADAS"/>
  </r>
  <r>
    <x v="6"/>
    <s v="204-4-20"/>
    <n v="10"/>
    <s v="REPUESTOS"/>
    <s v="BOQUILLA CERAMICA NO.5"/>
    <n v="23271700"/>
    <s v="LICITACIÓN PÚBLICA"/>
    <n v="1"/>
    <n v="6"/>
    <n v="5"/>
    <n v="93600"/>
    <s v="UNIDAD"/>
    <s v="NO SOLICITADAS"/>
  </r>
  <r>
    <x v="6"/>
    <s v="204-4-20"/>
    <n v="10"/>
    <s v="REPUESTOS"/>
    <s v="BOQUILLA CERAMICA NO.6"/>
    <n v="23271700"/>
    <s v="LICITACIÓN PÚBLICA"/>
    <n v="1"/>
    <n v="6"/>
    <n v="5"/>
    <n v="93600"/>
    <s v="UNIDAD"/>
    <s v="NO SOLICITADAS"/>
  </r>
  <r>
    <x v="6"/>
    <s v="204-4-20"/>
    <n v="10"/>
    <s v="REPUESTOS"/>
    <s v="BOQUILLA CERAMICA NO.7"/>
    <n v="23271700"/>
    <s v="LICITACIÓN PÚBLICA"/>
    <n v="1"/>
    <n v="6"/>
    <n v="5"/>
    <n v="93600"/>
    <s v="UNIDAD"/>
    <s v="NO SOLICITADAS"/>
  </r>
  <r>
    <x v="6"/>
    <s v="204-4-20"/>
    <n v="10"/>
    <s v="REPUESTOS"/>
    <s v="BOQUILLA CERAMICA NO.8"/>
    <n v="23271700"/>
    <s v="LICITACIÓN PÚBLICA"/>
    <n v="1"/>
    <n v="6"/>
    <n v="5"/>
    <n v="93600"/>
    <s v="UNIDAD"/>
    <s v="NO SOLICITADAS"/>
  </r>
  <r>
    <x v="6"/>
    <s v="204-4-20"/>
    <n v="10"/>
    <s v="REPUESTOS"/>
    <s v="RACHET REPAIR KIT 1"/>
    <n v="27112800"/>
    <s v="LICITACIÓN PÚBLICA"/>
    <n v="1"/>
    <n v="6"/>
    <n v="3"/>
    <n v="94500"/>
    <s v="UNIDAD"/>
    <s v="NO SOLICITADAS"/>
  </r>
  <r>
    <x v="6"/>
    <s v="204-4-20"/>
    <n v="10"/>
    <s v="REPUESTOS"/>
    <s v="RACHET REPAIR KIT 2"/>
    <n v="27112800"/>
    <s v="LICITACIÓN PÚBLICA"/>
    <n v="1"/>
    <n v="6"/>
    <n v="3"/>
    <n v="94500"/>
    <s v="UNIDAD"/>
    <s v="NO SOLICITADAS"/>
  </r>
  <r>
    <x v="6"/>
    <s v="204-4-20"/>
    <n v="10"/>
    <s v="REPUESTOS"/>
    <s v="RACHET REPAIR KIT 3"/>
    <n v="27112800"/>
    <s v="LICITACIÓN PÚBLICA"/>
    <n v="1"/>
    <n v="6"/>
    <n v="3"/>
    <n v="94500"/>
    <s v="UNIDAD"/>
    <s v="NO SOLICITADAS"/>
  </r>
  <r>
    <x v="6"/>
    <s v="204-4-20"/>
    <n v="10"/>
    <s v="REPUESTOS"/>
    <s v="RACHET REPAIR KIT 4"/>
    <n v="27112800"/>
    <s v="LICITACIÓN PÚBLICA"/>
    <n v="1"/>
    <n v="6"/>
    <n v="3"/>
    <n v="94500"/>
    <s v="UNIDAD"/>
    <s v="NO SOLICITADAS"/>
  </r>
  <r>
    <x v="6"/>
    <s v="204-4-20"/>
    <n v="10"/>
    <s v="REPUESTOS"/>
    <s v="KITMANG OSMOSIS KIT MANGUERAS "/>
    <n v="40142000"/>
    <s v="LICITACIÓN PÚBLICA"/>
    <n v="1"/>
    <n v="6"/>
    <n v="1"/>
    <n v="104220"/>
    <s v="UNIDAD"/>
    <s v="NO SOLICITADAS"/>
  </r>
  <r>
    <x v="6"/>
    <s v="204-4-20"/>
    <n v="10"/>
    <s v="REPUESTOS"/>
    <s v="PUNTAS DE PRUEBA PARA MULTIMETRO FLUKE"/>
    <n v="27112800"/>
    <s v="LICITACIÓN PÚBLICA"/>
    <n v="1"/>
    <n v="6"/>
    <n v="5"/>
    <n v="112500"/>
    <s v="UNIDAD"/>
    <s v="NO SOLICITADAS"/>
  </r>
  <r>
    <x v="6"/>
    <s v="204-4-20"/>
    <n v="10"/>
    <s v="REPUESTOS"/>
    <s v="PORTA TUNGSTENO DE 1/8"/>
    <n v="23271700"/>
    <s v="LICITACIÓN PÚBLICA"/>
    <n v="1"/>
    <n v="6"/>
    <n v="5"/>
    <n v="117000"/>
    <s v="UNIDAD"/>
    <s v="NO SOLICITADAS"/>
  </r>
  <r>
    <x v="6"/>
    <s v="204-4-20"/>
    <n v="10"/>
    <s v="REPUESTOS"/>
    <s v="ANILLO DE BOQUILLA DE AIRE SATA 4000"/>
    <n v="31211900"/>
    <s v="LICITACIÓN PÚBLICA"/>
    <n v="2"/>
    <n v="7"/>
    <n v="4"/>
    <n v="117720"/>
    <s v="UNIDAD"/>
    <s v="NO SOLICITADAS"/>
  </r>
  <r>
    <x v="6"/>
    <s v="204-4-20"/>
    <n v="10"/>
    <s v="REPUESTOS"/>
    <s v="DIFUSOR DE GAS"/>
    <n v="23271700"/>
    <s v="LICITACIÓN PÚBLICA"/>
    <n v="1"/>
    <n v="6"/>
    <n v="4"/>
    <n v="162000"/>
    <s v="UNIDAD"/>
    <s v="NO SOLICITADAS"/>
  </r>
  <r>
    <x v="6"/>
    <s v="204-4-20"/>
    <n v="10"/>
    <s v="REPUESTOS"/>
    <s v="PUNTA CONTACTO ALUMINIO 1.2 (6905)"/>
    <n v="23271700"/>
    <s v="LICITACIÓN PÚBLICA"/>
    <n v="1"/>
    <n v="6"/>
    <n v="5"/>
    <n v="184500"/>
    <s v="UNIDAD"/>
    <s v="NO SOLICITADAS"/>
  </r>
  <r>
    <x v="6"/>
    <s v="204-4-20"/>
    <n v="10"/>
    <s v="REPUESTOS"/>
    <s v="DIFUSOR PARA ANTORCHA TIG CS310A (4)"/>
    <n v="23271700"/>
    <s v="LICITACIÓN PÚBLICA"/>
    <n v="1"/>
    <n v="6"/>
    <n v="10"/>
    <n v="187200"/>
    <s v="UNIDAD"/>
    <s v="NO SOLICITADAS"/>
  </r>
  <r>
    <x v="6"/>
    <s v="204-4-20"/>
    <n v="10"/>
    <s v="REPUESTOS"/>
    <s v="FILTRO DE ACEITE"/>
    <n v="40161500"/>
    <s v="LICITACIÓN PÚBLICA"/>
    <n v="1"/>
    <n v="6"/>
    <n v="4"/>
    <n v="200000"/>
    <s v="UNIDAD"/>
    <s v="NO SOLICITADAS"/>
  </r>
  <r>
    <x v="6"/>
    <s v="204-4-20"/>
    <n v="10"/>
    <s v="REPUESTOS"/>
    <s v="BOQUILLA CERAMICA 9-8218"/>
    <n v="23271700"/>
    <s v="LICITACIÓN PÚBLICA"/>
    <n v="1"/>
    <n v="6"/>
    <n v="3"/>
    <n v="254340"/>
    <s v="UNIDAD"/>
    <s v="NO SOLICITADAS"/>
  </r>
  <r>
    <x v="6"/>
    <s v="204-4-20"/>
    <n v="10"/>
    <s v="REPUESTOS"/>
    <s v="DIFUSOR PARA ANTORCHA TIG CS310A (3)"/>
    <n v="23271700"/>
    <s v="LICITACIÓN PÚBLICA"/>
    <n v="1"/>
    <n v="6"/>
    <n v="15"/>
    <n v="270000"/>
    <s v="UNIDAD"/>
    <s v="NO SOLICITADAS"/>
  </r>
  <r>
    <x v="6"/>
    <s v="204-4-20"/>
    <n v="10"/>
    <s v="REPUESTOS"/>
    <s v="ANILLO AISLANTE BAQUELITA"/>
    <n v="23271700"/>
    <s v="LICITACIÓN PÚBLICA"/>
    <n v="1"/>
    <n v="6"/>
    <n v="4"/>
    <n v="271080"/>
    <s v="UNIDAD"/>
    <s v="NO SOLICITADAS"/>
  </r>
  <r>
    <x v="6"/>
    <s v="204-4-20"/>
    <n v="10"/>
    <s v="REPUESTOS"/>
    <s v="ANILLO DE FIJACION"/>
    <n v="23271700"/>
    <s v="LICITACIÓN PÚBLICA"/>
    <n v="1"/>
    <n v="6"/>
    <n v="4"/>
    <n v="271080"/>
    <s v="UNIDAD"/>
    <s v="NO SOLICITADAS"/>
  </r>
  <r>
    <x v="6"/>
    <s v="204-4-20"/>
    <n v="10"/>
    <s v="REPUESTOS"/>
    <s v="DIFUSOR PARA ANTORCHA TIG CS310A (2)"/>
    <n v="23271700"/>
    <s v="LICITACIÓN PÚBLICA"/>
    <n v="1"/>
    <n v="6"/>
    <n v="15"/>
    <n v="280800"/>
    <s v="UNIDAD"/>
    <s v="NO SOLICITADAS"/>
  </r>
  <r>
    <x v="6"/>
    <s v="204-4-20"/>
    <n v="10"/>
    <s v="REPUESTOS"/>
    <s v="BROCA DE COBALTO 3/32"/>
    <n v="27112800"/>
    <s v="LICITACIÓN PÚBLICA"/>
    <n v="1"/>
    <n v="6"/>
    <n v="60"/>
    <n v="337440"/>
    <s v="UNIDAD"/>
    <s v="NO SOLICITADAS"/>
  </r>
  <r>
    <x v="6"/>
    <s v="204-4-20"/>
    <n v="10"/>
    <s v="REPUESTOS"/>
    <s v="PUNTA CONTACTO ACERO 1.2 (6902)"/>
    <n v="23271700"/>
    <s v="LICITACIÓN PÚBLICA"/>
    <n v="1"/>
    <n v="6"/>
    <n v="10"/>
    <n v="369000"/>
    <s v="UNIDAD"/>
    <s v="NO SOLICITADAS"/>
  </r>
  <r>
    <x v="6"/>
    <s v="204-4-20"/>
    <n v="10"/>
    <s v="REPUESTOS"/>
    <s v="DIFUSOR PARA ANTORCHA TIG CS310A (1)"/>
    <n v="23271700"/>
    <s v="LICITACIÓN PÚBLICA"/>
    <n v="1"/>
    <n v="6"/>
    <n v="20"/>
    <n v="374400"/>
    <s v="UNIDAD"/>
    <s v="NO SOLICITADAS"/>
  </r>
  <r>
    <x v="6"/>
    <s v="204-4-20"/>
    <n v="10"/>
    <s v="REPUESTOS"/>
    <s v="BOQUILLA 80AMP 9-8211"/>
    <n v="23271700"/>
    <s v="LICITACIÓN PÚBLICA"/>
    <n v="1"/>
    <n v="6"/>
    <n v="5"/>
    <n v="423900"/>
    <s v="UNIDAD"/>
    <s v="NO SOLICITADAS"/>
  </r>
  <r>
    <x v="6"/>
    <s v="204-4-20"/>
    <n v="10"/>
    <s v="REPUESTOS"/>
    <s v="BOQUILLA AL 4000 ( 6897)"/>
    <n v="23271700"/>
    <s v="LICITACIÓN PÚBLICA"/>
    <n v="1"/>
    <n v="6"/>
    <n v="5"/>
    <n v="423900"/>
    <s v="UNIDAD"/>
    <s v="NO SOLICITADAS"/>
  </r>
  <r>
    <x v="6"/>
    <s v="204-4-20"/>
    <n v="10"/>
    <s v="REPUESTOS"/>
    <s v="VASO PARA PISTOLA  (1)"/>
    <n v="31211900"/>
    <s v="LICITACIÓN PÚBLICA"/>
    <n v="2"/>
    <n v="7"/>
    <n v="1"/>
    <n v="495450"/>
    <s v="UNIDAD"/>
    <s v="NO SOLICITADAS"/>
  </r>
  <r>
    <x v="6"/>
    <s v="204-4-20"/>
    <n v="10"/>
    <s v="REPUESTOS"/>
    <s v="PROTECTOR DE CHISPA"/>
    <n v="23271700"/>
    <s v="LICITACIÓN PÚBLICA"/>
    <n v="1"/>
    <n v="6"/>
    <n v="5"/>
    <n v="499500"/>
    <s v="UNIDAD"/>
    <s v="NO SOLICITADAS"/>
  </r>
  <r>
    <x v="6"/>
    <s v="204-4-20"/>
    <n v="10"/>
    <s v="REPUESTOS"/>
    <s v="VASO PARA PISTOLA  (2)"/>
    <n v="31211900"/>
    <s v="LICITACIÓN PÚBLICA"/>
    <n v="2"/>
    <n v="7"/>
    <n v="1"/>
    <n v="542520"/>
    <s v="UNIDAD"/>
    <s v="NO SOLICITADAS"/>
  </r>
  <r>
    <x v="6"/>
    <s v="204-4-20"/>
    <n v="10"/>
    <s v="REPUESTOS"/>
    <s v="PORTA TUNGSTENO DE 0,040"/>
    <n v="23271700"/>
    <s v="LICITACIÓN PÚBLICA"/>
    <n v="1"/>
    <n v="6"/>
    <n v="15"/>
    <n v="553500"/>
    <s v="UNIDAD"/>
    <s v="NO SOLICITADAS"/>
  </r>
  <r>
    <x v="6"/>
    <s v="204-4-20"/>
    <n v="10"/>
    <s v="REPUESTOS"/>
    <s v="PORTA TUNGSTENO DE 1/16&quot;"/>
    <n v="23271700"/>
    <s v="LICITACIÓN PÚBLICA"/>
    <n v="1"/>
    <n v="6"/>
    <n v="15"/>
    <n v="553500"/>
    <s v="UNIDAD"/>
    <s v="NO SOLICITADAS"/>
  </r>
  <r>
    <x v="6"/>
    <s v="204-4-20"/>
    <n v="10"/>
    <s v="REPUESTOS"/>
    <s v="PORTA TUNGSTENO DE 3/32&quot;"/>
    <n v="23271700"/>
    <s v="LICITACIÓN PÚBLICA"/>
    <n v="1"/>
    <n v="6"/>
    <n v="15"/>
    <n v="553500"/>
    <s v="UNIDAD"/>
    <s v="NO SOLICITADAS"/>
  </r>
  <r>
    <x v="6"/>
    <s v="204-4-20"/>
    <n v="10"/>
    <s v="REPUESTOS"/>
    <s v="STAR CARDRIGE 9-8213"/>
    <n v="23271700"/>
    <s v="LICITACIÓN PÚBLICA"/>
    <n v="1"/>
    <n v="6"/>
    <n v="2"/>
    <n v="624240"/>
    <s v="UNIDAD"/>
    <s v="NO SOLICITADAS"/>
  </r>
  <r>
    <x v="6"/>
    <s v="204-4-20"/>
    <n v="10"/>
    <s v="REPUESTOS"/>
    <s v="PROTECTOR DE INTERRUPTOR DE 2 POSICIONES"/>
    <n v="39122200"/>
    <s v="LICITACIÓN PÚBLICA"/>
    <n v="1"/>
    <n v="6"/>
    <n v="10"/>
    <n v="681160"/>
    <s v="UNIDAD"/>
    <s v="NO SOLICITADAS"/>
  </r>
  <r>
    <x v="6"/>
    <s v="204-4-20"/>
    <n v="10"/>
    <s v="REPUESTOS"/>
    <s v="KIT DE MANTENIMIENTO DE BOMBA HIDRAULICA"/>
    <n v="40151700"/>
    <s v="LICITACIÓN PÚBLICA"/>
    <n v="1"/>
    <n v="6"/>
    <n v="1"/>
    <n v="800000"/>
    <s v="UNIDAD"/>
    <s v="NO SOLICITADAS"/>
  </r>
  <r>
    <x v="6"/>
    <s v="204-4-20"/>
    <n v="10"/>
    <s v="REPUESTOS"/>
    <s v="BOQUILLA 100AMP 9-8212"/>
    <n v="23271700"/>
    <s v="LICITACIÓN PÚBLICA"/>
    <n v="1"/>
    <n v="6"/>
    <n v="10"/>
    <n v="847800"/>
    <s v="UNIDAD"/>
    <s v="NO SOLICITADAS"/>
  </r>
  <r>
    <x v="6"/>
    <s v="204-4-20"/>
    <n v="10"/>
    <s v="REPUESTOS"/>
    <s v="BOQUILLA 60AMP 9-8210"/>
    <n v="23271700"/>
    <s v="LICITACIÓN PÚBLICA"/>
    <n v="1"/>
    <n v="6"/>
    <n v="10"/>
    <n v="847800"/>
    <s v="UNIDAD"/>
    <s v="NO SOLICITADAS"/>
  </r>
  <r>
    <x v="6"/>
    <s v="204-4-20"/>
    <n v="10"/>
    <s v="REPUESTOS"/>
    <s v="MANOMETRO PARA EXTINTOR"/>
    <n v="41103300"/>
    <s v="LICITACIÓN PÚBLICA"/>
    <n v="1"/>
    <n v="6"/>
    <n v="150"/>
    <n v="900000"/>
    <s v="UNIDAD"/>
    <s v="NO SOLICITADAS"/>
  </r>
  <r>
    <x v="6"/>
    <s v="204-4-20"/>
    <n v="10"/>
    <s v="REPUESTOS"/>
    <s v="MEMBRANA DE OSMOSIS INVERSA"/>
    <n v="41104900"/>
    <s v="LICITACIÓN PÚBLICA"/>
    <n v="1"/>
    <n v="6"/>
    <n v="2"/>
    <n v="999000"/>
    <s v="UNIDAD"/>
    <s v="NO SOLICITADAS"/>
  </r>
  <r>
    <x v="6"/>
    <s v="204-4-20"/>
    <n v="10"/>
    <s v="REPUESTOS"/>
    <s v="CARTUCHO POLYGARD-CT 1 MICRA DE PORO NOMINAL,"/>
    <n v="40161500"/>
    <s v="LICITACIÓN PÚBLICA"/>
    <n v="1"/>
    <n v="6"/>
    <n v="5"/>
    <n v="1557000"/>
    <s v="UNIDAD"/>
    <s v="NO SOLICITADAS"/>
  </r>
  <r>
    <x v="6"/>
    <s v="204-4-20"/>
    <n v="10"/>
    <s v="REPUESTOS"/>
    <s v="CARTUCHO POLYGARD-CT 10 MICRA DE PORO NOMINAL, "/>
    <n v="40161500"/>
    <s v="LICITACIÓN PÚBLICA"/>
    <n v="1"/>
    <n v="6"/>
    <n v="5"/>
    <n v="1557000"/>
    <s v="UNIDAD"/>
    <s v="NO SOLICITADAS"/>
  </r>
  <r>
    <x v="6"/>
    <s v="204-4-20"/>
    <n v="10"/>
    <s v="REPUESTOS"/>
    <s v="CARTUCHOS MILLIPORE POLYGARD-CT,"/>
    <n v="40161500"/>
    <s v="LICITACIÓN PÚBLICA"/>
    <n v="1"/>
    <n v="6"/>
    <n v="5"/>
    <n v="1557000"/>
    <s v="UNIDAD"/>
    <s v="NO SOLICITADAS"/>
  </r>
  <r>
    <x v="6"/>
    <s v="204-4-20"/>
    <n v="10"/>
    <s v="REPUESTOS"/>
    <s v="BOBINA PARA CORRIENTES "/>
    <n v="32121700"/>
    <s v="LICITACIÓN PÚBLICA"/>
    <n v="1"/>
    <n v="6"/>
    <n v="1"/>
    <n v="1800000"/>
    <s v="UNIDAD"/>
    <s v="NO SOLICITADAS"/>
  </r>
  <r>
    <x v="6"/>
    <s v="204-4-20"/>
    <n v="10"/>
    <s v="REPUESTOS"/>
    <s v="BOMBA Y VALVULA DE PUNTO DE VACIO INTEGRADA"/>
    <n v="40151500"/>
    <s v="LICITACIÓN PÚBLICA"/>
    <n v="1"/>
    <n v="6"/>
    <n v="1"/>
    <n v="2070105"/>
    <s v="UNIDAD"/>
    <s v="NO SOLICITADAS"/>
  </r>
  <r>
    <x v="6"/>
    <s v="204-4-20"/>
    <n v="10"/>
    <s v="REPUESTOS"/>
    <s v="FRESAS  1/8&quot;"/>
    <n v="23241600"/>
    <s v="LICITACIÓN PÚBLICA"/>
    <n v="1"/>
    <n v="6"/>
    <n v="6"/>
    <n v="3855600"/>
    <s v="UNIDAD"/>
    <s v="NO SOLICITADAS"/>
  </r>
  <r>
    <x v="6"/>
    <s v="204-4-20"/>
    <n v="10"/>
    <s v="REPUESTOS"/>
    <s v="MODULO DE PURIFICACION "/>
    <n v="40161500"/>
    <s v="LICITACIÓN PÚBLICA"/>
    <n v="1"/>
    <n v="6"/>
    <n v="6"/>
    <n v="5619240"/>
    <s v="UNIDAD"/>
    <s v="NO SOLICITADAS"/>
  </r>
  <r>
    <x v="6"/>
    <s v="204-4-20"/>
    <n v="10"/>
    <s v="REPUESTOS"/>
    <s v="VALVULA DE VACIO"/>
    <n v="40141600"/>
    <s v="LICITACIÓN PÚBLICA"/>
    <n v="1"/>
    <n v="6"/>
    <n v="20"/>
    <n v="6228000"/>
    <s v="UNIDAD"/>
    <s v="NO SOLICITADAS"/>
  </r>
  <r>
    <x v="6"/>
    <s v="204-4-20"/>
    <n v="10"/>
    <s v="REPUESTOS"/>
    <s v="FRESAS  1/4&quot;"/>
    <n v="23241600"/>
    <s v="LICITACIÓN PÚBLICA"/>
    <n v="1"/>
    <n v="6"/>
    <n v="4"/>
    <n v="7239600"/>
    <s v="UNIDAD"/>
    <s v="NO SOLICITADAS"/>
  </r>
  <r>
    <x v="6"/>
    <s v="204-4-20"/>
    <n v="10"/>
    <s v="REPUESTOS"/>
    <s v="JUEGO DE GUAYAS PARA TENSIOMETROS"/>
    <n v="31152200"/>
    <s v="LICITACIÓN PÚBLICA"/>
    <n v="1"/>
    <n v="6"/>
    <n v="1"/>
    <n v="9365400"/>
    <s v="UNIDAD"/>
    <s v="NO SOLICITADAS"/>
  </r>
  <r>
    <x v="6"/>
    <s v="204-4-20"/>
    <n v="10"/>
    <s v="REPUESTOS"/>
    <s v="RELEVO   P/N:  227-28-5A"/>
    <n v="39122325"/>
    <s v="LICITACIÓN PÚBLICA"/>
    <n v="2"/>
    <n v="6"/>
    <n v="2"/>
    <n v="12138000"/>
    <s v="UNIDAD"/>
    <s v="NO SOLICITADAS"/>
  </r>
  <r>
    <x v="6"/>
    <s v="204-4-20"/>
    <n v="10"/>
    <s v="REPUESTOS"/>
    <s v="SELLO   P/N:  110-032-1"/>
    <n v="31411700"/>
    <s v="LICITACIÓN PÚBLICA"/>
    <n v="2"/>
    <n v="6"/>
    <n v="27"/>
    <n v="12048750"/>
    <s v="UNIDAD"/>
    <s v="NO SOLICITADAS"/>
  </r>
  <r>
    <x v="6"/>
    <s v="204-4-20"/>
    <n v="10"/>
    <s v="REPUESTOS"/>
    <s v="MONTANTE   P/N:  41531"/>
    <n v="23153130"/>
    <s v="LICITACIÓN PÚBLICA"/>
    <n v="2"/>
    <n v="6"/>
    <n v="2"/>
    <n v="11424000"/>
    <s v="UNIDAD"/>
    <s v="NO SOLICITADAS"/>
  </r>
  <r>
    <x v="6"/>
    <s v="204-4-20"/>
    <n v="10"/>
    <s v="REPUESTOS"/>
    <s v="CONECTOR   P/N:  30-119-3"/>
    <n v="31163100"/>
    <s v="LICITACIÓN PÚBLICA"/>
    <n v="2"/>
    <n v="7"/>
    <n v="2"/>
    <n v="7461300"/>
    <s v="UNIDAD"/>
    <s v="NO SOLICITADAS"/>
  </r>
  <r>
    <x v="6"/>
    <s v="204-4-20"/>
    <n v="10"/>
    <s v="REPUESTOS"/>
    <s v="PERNO   P/N:  CR3243-4-3"/>
    <n v="31161501"/>
    <s v="LICITACIÓN PÚBLICA"/>
    <n v="2"/>
    <n v="6"/>
    <n v="800"/>
    <n v="6400000"/>
    <s v="UNIDAD"/>
    <s v="NO SOLICITADAS"/>
  </r>
  <r>
    <x v="6"/>
    <s v="204-4-20"/>
    <n v="10"/>
    <s v="REPUESTOS"/>
    <s v="LUZ DE POSICION DE TAILBOOM   P/N:  01-0770966-00"/>
    <n v="39111707"/>
    <s v="LICITACIÓN PÚBLICA"/>
    <n v="2"/>
    <n v="6"/>
    <n v="2"/>
    <n v="5607300"/>
    <s v="UNIDAD"/>
    <s v="NO SOLICITADAS"/>
  </r>
  <r>
    <x v="6"/>
    <s v="204-4-20"/>
    <n v="10"/>
    <s v="REPUESTOS"/>
    <s v="PERNO   P/N:  CR3243-4-2"/>
    <n v="31161501"/>
    <s v="LICITACIÓN PÚBLICA"/>
    <n v="2"/>
    <n v="6"/>
    <n v="800"/>
    <n v="5600000"/>
    <s v="UNIDAD"/>
    <s v="NO SOLICITADAS"/>
  </r>
  <r>
    <x v="6"/>
    <s v="204-4-20"/>
    <n v="10"/>
    <s v="REPUESTOS"/>
    <s v="REMACHE   P/N:  CR3243-4-01"/>
    <n v="31162200"/>
    <s v="LICITACIÓN PÚBLICA"/>
    <n v="2"/>
    <n v="6"/>
    <n v="800"/>
    <n v="5560000"/>
    <s v="UNIDAD"/>
    <s v="NO SOLICITADAS"/>
  </r>
  <r>
    <x v="6"/>
    <s v="204-4-20"/>
    <n v="10"/>
    <s v="REPUESTOS"/>
    <s v="RELEVO   P/N:  MS24149-D1"/>
    <n v="39122325"/>
    <s v="LICITACIÓN PÚBLICA"/>
    <n v="2"/>
    <n v="6"/>
    <n v="2"/>
    <n v="5273700"/>
    <s v="UNIDAD"/>
    <s v="NO SOLICITADAS"/>
  </r>
  <r>
    <x v="6"/>
    <s v="204-4-20"/>
    <n v="10"/>
    <s v="REPUESTOS"/>
    <s v="SELLO   P/N:  110-023-11"/>
    <n v="31411700"/>
    <s v="LICITACIÓN PÚBLICA"/>
    <n v="2"/>
    <n v="6"/>
    <n v="15"/>
    <n v="4819500"/>
    <s v="UNIDAD"/>
    <s v="NO SOLICITADAS"/>
  </r>
  <r>
    <x v="6"/>
    <s v="204-4-20"/>
    <n v="10"/>
    <s v="REPUESTOS"/>
    <s v="ARANDELAS   P/N:  140-001-1"/>
    <n v="31161800"/>
    <s v="LICITACIÓN PÚBLICA"/>
    <n v="2"/>
    <n v="6"/>
    <n v="1004"/>
    <n v="4618400"/>
    <s v="UNIDAD"/>
    <s v="NO SOLICITADAS"/>
  </r>
  <r>
    <x v="6"/>
    <s v="204-4-20"/>
    <n v="10"/>
    <s v="REPUESTOS"/>
    <s v="RELEVO   P/N:  110-077D1"/>
    <n v="39122325"/>
    <s v="LICITACIÓN PÚBLICA"/>
    <n v="2"/>
    <n v="6"/>
    <n v="2"/>
    <n v="4462500"/>
    <s v="UNIDAD"/>
    <s v="NO SOLICITADAS"/>
  </r>
  <r>
    <x v="6"/>
    <s v="204-4-20"/>
    <n v="10"/>
    <s v="REPUESTOS"/>
    <s v="ABRAZADERA   P/N:  MS21919WDG7"/>
    <n v="31162914"/>
    <s v="LICITACIÓN PÚBLICA"/>
    <n v="2"/>
    <n v="6"/>
    <n v="200"/>
    <n v="4200000"/>
    <s v="UNIDAD"/>
    <s v="NO SOLICITADAS"/>
  </r>
  <r>
    <x v="6"/>
    <s v="204-4-20"/>
    <n v="10"/>
    <s v="REPUESTOS"/>
    <s v="PERNO   P/N:  NAS1354D-S7S15"/>
    <n v="31161501"/>
    <s v="LICITACIÓN PÚBLICA"/>
    <n v="2"/>
    <n v="6"/>
    <n v="8"/>
    <n v="4055600"/>
    <s v="UNIDAD"/>
    <s v="NO SOLICITADAS"/>
  </r>
  <r>
    <x v="6"/>
    <s v="204-4-20"/>
    <n v="10"/>
    <s v="REPUESTOS"/>
    <s v="LUZ DE NAVEGACION ROJA   P/N:  01-0270880-02  /  01-0771105-04"/>
    <n v="39111707"/>
    <s v="LICITACIÓN PÚBLICA"/>
    <n v="2"/>
    <n v="6"/>
    <n v="2"/>
    <n v="3884160"/>
    <s v="UNIDAD"/>
    <s v="NO SOLICITADAS"/>
  </r>
  <r>
    <x v="6"/>
    <s v="204-4-20"/>
    <n v="10"/>
    <s v="REPUESTOS"/>
    <s v="LUZ DE NAVEGACION VERDE   P/N:  01-0270880-01  / 01-0771105-03"/>
    <n v="39111707"/>
    <s v="LICITACIÓN PÚBLICA"/>
    <n v="2"/>
    <n v="6"/>
    <n v="2"/>
    <n v="3884160"/>
    <s v="UNIDAD"/>
    <s v="NO SOLICITADAS"/>
  </r>
  <r>
    <x v="6"/>
    <s v="204-4-20"/>
    <n v="10"/>
    <s v="REPUESTOS"/>
    <s v="CIRCUITO   P/N:  MS25244-10"/>
    <n v="39121633"/>
    <s v="LICITACIÓN PÚBLICA"/>
    <n v="2"/>
    <n v="7"/>
    <n v="8"/>
    <n v="3579600"/>
    <s v="UNIDAD"/>
    <s v="NO SOLICITADAS"/>
  </r>
  <r>
    <x v="6"/>
    <s v="204-4-20"/>
    <n v="10"/>
    <s v="REPUESTOS"/>
    <s v="CONECTOR   P/N:  30-059-1A"/>
    <n v="31163100"/>
    <s v="LICITACIÓN PÚBLICA"/>
    <n v="2"/>
    <n v="7"/>
    <n v="5"/>
    <n v="3480750"/>
    <s v="UNIDAD"/>
    <s v="NO SOLICITADAS"/>
  </r>
  <r>
    <x v="6"/>
    <s v="204-4-20"/>
    <n v="10"/>
    <s v="REPUESTOS"/>
    <s v="ABRAZADERA   P/N:  MS21919WDG8"/>
    <n v="31162914"/>
    <s v="LICITACIÓN PÚBLICA"/>
    <n v="2"/>
    <n v="6"/>
    <n v="200"/>
    <n v="3340000"/>
    <s v="UNIDAD"/>
    <s v="NO SOLICITADAS"/>
  </r>
  <r>
    <x v="6"/>
    <s v="204-4-20"/>
    <n v="10"/>
    <s v="REPUESTOS"/>
    <s v="BROCHE   P/N:  90-030-06A3"/>
    <n v="31162400"/>
    <s v="LICITACIÓN PÚBLICA"/>
    <n v="2"/>
    <n v="6"/>
    <n v="4"/>
    <n v="3332000"/>
    <s v="UNIDAD"/>
    <s v="NO SOLICITADAS"/>
  </r>
  <r>
    <x v="6"/>
    <s v="204-4-20"/>
    <n v="10"/>
    <s v="REPUESTOS"/>
    <s v="CONECTOR   P/N:  30-059-1F"/>
    <n v="31163100"/>
    <s v="LICITACIÓN PÚBLICA"/>
    <n v="2"/>
    <n v="7"/>
    <n v="5"/>
    <n v="3232250"/>
    <s v="UNIDAD"/>
    <s v="NO SOLICITADAS"/>
  </r>
  <r>
    <x v="6"/>
    <s v="204-4-23"/>
    <n v="10"/>
    <s v="OTROS MATERIALES Y SUMINISTROS"/>
    <s v="LAMINA   P/N:  LAMINA 2024T3 1.2 X 3 METROS 0.050"/>
    <n v="30102000"/>
    <s v="LICITACIÓN PÚBLICA"/>
    <n v="2"/>
    <n v="6"/>
    <n v="5"/>
    <n v="3213000"/>
    <s v="UNIDAD"/>
    <s v="NO SOLICITADAS"/>
  </r>
  <r>
    <x v="6"/>
    <s v="204-4-20"/>
    <n v="10"/>
    <s v="REPUESTOS"/>
    <s v="SELLO   P/N:  110-019-1"/>
    <n v="31411700"/>
    <s v="LICITACIÓN PÚBLICA"/>
    <n v="2"/>
    <n v="6"/>
    <n v="15"/>
    <n v="3213000"/>
    <s v="UNIDAD"/>
    <s v="NO SOLICITADAS"/>
  </r>
  <r>
    <x v="6"/>
    <s v="204-4-20"/>
    <n v="10"/>
    <s v="REPUESTOS"/>
    <s v="INTERRUPTOR   P/N:  MS25125-C3"/>
    <n v="39121600"/>
    <s v="LICITACIÓN PÚBLICA"/>
    <n v="2"/>
    <n v="6"/>
    <n v="2"/>
    <n v="3189200"/>
    <s v="UNIDAD"/>
    <s v="NO SOLICITADAS"/>
  </r>
  <r>
    <x v="6"/>
    <s v="204-4-20"/>
    <n v="10"/>
    <s v="REPUESTOS"/>
    <s v="ABRAZADERA   P/N:  MS21919WDG13"/>
    <n v="31162914"/>
    <s v="LICITACIÓN PÚBLICA"/>
    <n v="2"/>
    <n v="6"/>
    <n v="160"/>
    <n v="3088000"/>
    <s v="UNIDAD"/>
    <s v="NO SOLICITADAS"/>
  </r>
  <r>
    <x v="6"/>
    <s v="204-4-20"/>
    <n v="10"/>
    <s v="REPUESTOS"/>
    <s v="CONECTOR   P/N:  MS3450K36-6S"/>
    <n v="31163100"/>
    <s v="LICITACIÓN PÚBLICA"/>
    <n v="2"/>
    <n v="7"/>
    <n v="2"/>
    <n v="3084500"/>
    <s v="UNIDAD"/>
    <s v="NO SOLICITADAS"/>
  </r>
  <r>
    <x v="6"/>
    <s v="204-4-20"/>
    <n v="10"/>
    <s v="REPUESTOS"/>
    <s v="TUERCA   P/N:  MS21042L3"/>
    <n v="31161700"/>
    <s v="LICITACIÓN PÚBLICA"/>
    <n v="2"/>
    <n v="6"/>
    <n v="750"/>
    <n v="3000000"/>
    <s v="UNIDAD"/>
    <s v="NO SOLICITADAS"/>
  </r>
  <r>
    <x v="6"/>
    <s v="204-4-20"/>
    <n v="10"/>
    <s v="REPUESTOS"/>
    <s v="RELEVO   P/N:  MS24172D1"/>
    <n v="39122325"/>
    <s v="LICITACIÓN PÚBLICA"/>
    <n v="2"/>
    <n v="6"/>
    <n v="2"/>
    <n v="2998800"/>
    <s v="UNIDAD"/>
    <s v="NO SOLICITADAS"/>
  </r>
  <r>
    <x v="6"/>
    <s v="204-4-20"/>
    <n v="10"/>
    <s v="REPUESTOS"/>
    <s v="LUZ (VERDE)   P/N:  MS25010B11A327"/>
    <n v="39111707"/>
    <s v="LICITACIÓN PÚBLICA"/>
    <n v="2"/>
    <n v="6"/>
    <n v="20"/>
    <n v="2975000"/>
    <s v="UNIDAD"/>
    <s v="NO SOLICITADAS"/>
  </r>
  <r>
    <x v="6"/>
    <s v="204-4-20"/>
    <n v="10"/>
    <s v="REPUESTOS"/>
    <s v="RELEVO   P/N:  MS24568-D1"/>
    <n v="39122325"/>
    <s v="LICITACIÓN PÚBLICA"/>
    <n v="2"/>
    <n v="6"/>
    <n v="2"/>
    <n v="2975000"/>
    <s v="UNIDAD"/>
    <s v="NO SOLICITADAS"/>
  </r>
  <r>
    <x v="6"/>
    <s v="204-4-20"/>
    <n v="10"/>
    <s v="REPUESTOS"/>
    <s v="RIEL ENGANCHE   P/N:  80-011-P909O"/>
    <n v="25174800"/>
    <s v="LICITACIÓN PÚBLICA"/>
    <n v="2"/>
    <n v="6"/>
    <n v="25"/>
    <n v="2797500"/>
    <s v="UNIDAD"/>
    <s v="NO SOLICITADAS"/>
  </r>
  <r>
    <x v="6"/>
    <s v="204-4-20"/>
    <n v="10"/>
    <s v="REPUESTOS"/>
    <s v="RIEL ENGANCHE   P/N:  80-011-P9F09O"/>
    <n v="25174800"/>
    <s v="LICITACIÓN PÚBLICA"/>
    <n v="2"/>
    <n v="6"/>
    <n v="25"/>
    <n v="2797500"/>
    <s v="UNIDAD"/>
    <s v="NO SOLICITADAS"/>
  </r>
  <r>
    <x v="6"/>
    <s v="204-4-20"/>
    <n v="10"/>
    <s v="REPUESTOS"/>
    <s v="CONECTOR   P/N:  MS3110E8-4S  /  M39029/10-140"/>
    <n v="31163100"/>
    <s v="LICITACIÓN PÚBLICA"/>
    <n v="2"/>
    <n v="7"/>
    <n v="25"/>
    <n v="2790000"/>
    <s v="UNIDAD"/>
    <s v="NO SOLICITADAS"/>
  </r>
  <r>
    <x v="6"/>
    <s v="204-4-20"/>
    <n v="10"/>
    <s v="REPUESTOS"/>
    <s v="CONECTOR   P/N:  30-085-3"/>
    <n v="31163100"/>
    <s v="LICITACIÓN PÚBLICA"/>
    <n v="2"/>
    <n v="7"/>
    <n v="4"/>
    <n v="2737000"/>
    <s v="UNIDAD"/>
    <s v="NO SOLICITADAS"/>
  </r>
  <r>
    <x v="6"/>
    <s v="204-4-20"/>
    <n v="10"/>
    <s v="REPUESTOS"/>
    <s v="ABRAZADERA   P/N:  MS21919WDG4"/>
    <n v="31162914"/>
    <s v="LICITACIÓN PÚBLICA"/>
    <n v="2"/>
    <n v="6"/>
    <n v="200"/>
    <n v="2660000"/>
    <s v="UNIDAD"/>
    <s v="NO SOLICITADAS"/>
  </r>
  <r>
    <x v="6"/>
    <s v="204-4-20"/>
    <n v="10"/>
    <s v="REPUESTOS"/>
    <s v="SELLO   P/N:  110-015-015-3"/>
    <n v="31411700"/>
    <s v="LICITACIÓN PÚBLICA"/>
    <n v="2"/>
    <n v="6"/>
    <n v="20"/>
    <n v="2624000"/>
    <s v="UNIDAD"/>
    <s v="NO SOLICITADAS"/>
  </r>
  <r>
    <x v="6"/>
    <s v="204-4-20"/>
    <n v="10"/>
    <s v="REPUESTOS"/>
    <s v="ABRAZADERA   P/N:  MS21919WDG3"/>
    <n v="31162914"/>
    <s v="LICITACIÓN PÚBLICA"/>
    <n v="2"/>
    <n v="6"/>
    <n v="150"/>
    <n v="2602500"/>
    <s v="UNIDAD"/>
    <s v="NO SOLICITADAS"/>
  </r>
  <r>
    <x v="6"/>
    <s v="204-4-20"/>
    <n v="10"/>
    <s v="REPUESTOS"/>
    <s v="CIRCUITO   P/N:  MS25244-2"/>
    <n v="39121633"/>
    <s v="LICITACIÓN PÚBLICA"/>
    <n v="2"/>
    <n v="7"/>
    <n v="6"/>
    <n v="2570400"/>
    <s v="UNIDAD"/>
    <s v="NO SOLICITADAS"/>
  </r>
  <r>
    <x v="6"/>
    <s v="204-4-20"/>
    <n v="10"/>
    <s v="REPUESTOS"/>
    <s v="CIRCUITO   P/N:  MS25244-35"/>
    <n v="39121633"/>
    <s v="LICITACIÓN PÚBLICA"/>
    <n v="2"/>
    <n v="7"/>
    <n v="6"/>
    <n v="2570400"/>
    <s v="UNIDAD"/>
    <s v="NO SOLICITADAS"/>
  </r>
  <r>
    <x v="6"/>
    <s v="204-4-20"/>
    <n v="10"/>
    <s v="REPUESTOS"/>
    <s v="CIRCUITO   P/N:  MS25244-7½"/>
    <n v="39121633"/>
    <s v="LICITACIÓN PÚBLICA"/>
    <n v="2"/>
    <n v="7"/>
    <n v="6"/>
    <n v="2570400"/>
    <s v="UNIDAD"/>
    <s v="NO SOLICITADAS"/>
  </r>
  <r>
    <x v="6"/>
    <s v="204-4-20"/>
    <n v="10"/>
    <s v="REPUESTOS"/>
    <s v="PERNO   P/N:  CR3243-4-5"/>
    <n v="31161501"/>
    <s v="LICITACIÓN PÚBLICA"/>
    <n v="2"/>
    <n v="6"/>
    <n v="300"/>
    <n v="2550000"/>
    <s v="UNIDAD"/>
    <s v="NO SOLICITADAS"/>
  </r>
  <r>
    <x v="6"/>
    <s v="204-4-20"/>
    <n v="10"/>
    <s v="REPUESTOS"/>
    <s v="RELEVO   P/N:  110-049-3"/>
    <n v="39122325"/>
    <s v="LICITACIÓN PÚBLICA"/>
    <n v="2"/>
    <n v="6"/>
    <n v="2"/>
    <n v="2499000"/>
    <s v="UNIDAD"/>
    <s v="NO SOLICITADAS"/>
  </r>
  <r>
    <x v="6"/>
    <s v="204-4-20"/>
    <n v="10"/>
    <s v="REPUESTOS"/>
    <s v="CONECTOR   P/N:  30-062-1"/>
    <n v="31163100"/>
    <s v="LICITACIÓN PÚBLICA"/>
    <n v="2"/>
    <n v="7"/>
    <n v="2"/>
    <n v="2377700"/>
    <s v="UNIDAD"/>
    <s v="NO SOLICITADAS"/>
  </r>
  <r>
    <x v="6"/>
    <s v="204-4-20"/>
    <n v="10"/>
    <s v="REPUESTOS"/>
    <s v="RIEL ENGANCHE   P/N:  3590-H320"/>
    <n v="25174800"/>
    <s v="LICITACIÓN PÚBLICA"/>
    <n v="2"/>
    <n v="6"/>
    <n v="2"/>
    <n v="2284000"/>
    <s v="UNIDAD"/>
    <s v="NO SOLICITADAS"/>
  </r>
  <r>
    <x v="6"/>
    <s v="204-4-20"/>
    <n v="10"/>
    <s v="REPUESTOS"/>
    <s v="COLLAR   P/N:  HL87W5"/>
    <n v="31161612"/>
    <s v="LICITACIÓN PÚBLICA"/>
    <n v="2"/>
    <n v="6"/>
    <n v="29.5"/>
    <n v="2278875"/>
    <s v="UNIDAD"/>
    <s v="NO SOLICITADAS"/>
  </r>
  <r>
    <x v="6"/>
    <s v="204-4-20"/>
    <n v="10"/>
    <s v="REPUESTOS"/>
    <s v="CONECTOR   P/N:  30-044-4A"/>
    <n v="31163100"/>
    <s v="LICITACIÓN PÚBLICA"/>
    <n v="2"/>
    <n v="7"/>
    <n v="2"/>
    <n v="2249100"/>
    <s v="UNIDAD"/>
    <s v="NO SOLICITADAS"/>
  </r>
  <r>
    <x v="6"/>
    <s v="204-4-20"/>
    <n v="10"/>
    <s v="REPUESTOS"/>
    <s v="TUERCA   P/N:  MS21044D3"/>
    <n v="31161700"/>
    <s v="LICITACIÓN PÚBLICA"/>
    <n v="2"/>
    <n v="6"/>
    <n v="200"/>
    <n v="2200000"/>
    <s v="UNIDAD"/>
    <s v="NO SOLICITADAS"/>
  </r>
  <r>
    <x v="6"/>
    <s v="204-4-20"/>
    <n v="10"/>
    <s v="REPUESTOS"/>
    <s v="CONECTOR   P/N:  030-00134-0000"/>
    <n v="31163100"/>
    <s v="LICITACIÓN PÚBLICA"/>
    <n v="2"/>
    <n v="7"/>
    <n v="4"/>
    <n v="2165800"/>
    <s v="UNIDAD"/>
    <s v="NO SOLICITADAS"/>
  </r>
  <r>
    <x v="6"/>
    <s v="204-4-20"/>
    <n v="10"/>
    <s v="REPUESTOS"/>
    <s v="RELEVO   P/N:  MS24171-D1"/>
    <n v="39122325"/>
    <s v="LICITACIÓN PÚBLICA"/>
    <n v="2"/>
    <n v="6"/>
    <n v="2"/>
    <n v="2163500"/>
    <s v="UNIDAD"/>
    <s v="NO SOLICITADAS"/>
  </r>
  <r>
    <x v="6"/>
    <s v="204-4-20"/>
    <n v="10"/>
    <s v="REPUESTOS"/>
    <s v="CIRCUITO   P/N:  MS25244-1"/>
    <n v="39121633"/>
    <s v="LICITACIÓN PÚBLICA"/>
    <n v="2"/>
    <n v="7"/>
    <n v="4"/>
    <n v="2142000"/>
    <s v="UNIDAD"/>
    <s v="NO SOLICITADAS"/>
  </r>
  <r>
    <x v="6"/>
    <s v="204-4-20"/>
    <n v="10"/>
    <s v="REPUESTOS"/>
    <s v="CIRCUITO   P/N:  MS25244-3"/>
    <n v="39121633"/>
    <s v="LICITACIÓN PÚBLICA"/>
    <n v="2"/>
    <n v="7"/>
    <n v="4"/>
    <n v="2142000"/>
    <s v="UNIDAD"/>
    <s v="NO SOLICITADAS"/>
  </r>
  <r>
    <x v="6"/>
    <s v="204-4-20"/>
    <n v="10"/>
    <s v="REPUESTOS"/>
    <s v="CONECTOR   P/N:  M39029/86-463"/>
    <n v="31163100"/>
    <s v="LICITACIÓN PÚBLICA"/>
    <n v="2"/>
    <n v="7"/>
    <n v="10"/>
    <n v="2142000"/>
    <s v="UNIDAD"/>
    <s v="NO SOLICITADAS"/>
  </r>
  <r>
    <x v="6"/>
    <s v="204-4-20"/>
    <n v="10"/>
    <s v="REPUESTOS"/>
    <s v="PERNO   P/N:  NAS1353DS7S04D"/>
    <n v="31161501"/>
    <s v="LICITACIÓN PÚBLICA"/>
    <n v="2"/>
    <n v="6"/>
    <n v="4"/>
    <n v="2142000"/>
    <s v="UNIDAD"/>
    <s v="NO SOLICITADAS"/>
  </r>
  <r>
    <x v="6"/>
    <s v="204-4-20"/>
    <n v="10"/>
    <s v="REPUESTOS"/>
    <s v="CONECTOR   P/N:  TBF-12S-51PS"/>
    <n v="31163100"/>
    <s v="LICITACIÓN PÚBLICA"/>
    <n v="2"/>
    <n v="7"/>
    <n v="3"/>
    <n v="2141250"/>
    <s v="UNIDAD"/>
    <s v="NO SOLICITADAS"/>
  </r>
  <r>
    <x v="6"/>
    <s v="204-4-20"/>
    <n v="10"/>
    <s v="REPUESTOS"/>
    <s v="ABRAZADERA   P/N:  MS21919WDG12"/>
    <n v="31162914"/>
    <s v="LICITACIÓN PÚBLICA"/>
    <n v="2"/>
    <n v="6"/>
    <n v="100"/>
    <n v="2065000"/>
    <s v="UNIDAD"/>
    <s v="NO SOLICITADAS"/>
  </r>
  <r>
    <x v="6"/>
    <s v="204-4-20"/>
    <n v="10"/>
    <s v="REPUESTOS"/>
    <s v="PERNO   P/N:  NAS1354D-S7S20D"/>
    <n v="31161501"/>
    <s v="LICITACIÓN PÚBLICA"/>
    <n v="2"/>
    <n v="6"/>
    <n v="4"/>
    <n v="2056400"/>
    <s v="UNIDAD"/>
    <s v="NO SOLICITADAS"/>
  </r>
  <r>
    <x v="6"/>
    <s v="204-4-20"/>
    <n v="10"/>
    <s v="REPUESTOS"/>
    <s v="CIRCUITO   P/N:  MS25244-5"/>
    <n v="39121633"/>
    <s v="LICITACIÓN PÚBLICA"/>
    <n v="2"/>
    <n v="7"/>
    <n v="4"/>
    <n v="2046800"/>
    <s v="UNIDAD"/>
    <s v="NO SOLICITADAS"/>
  </r>
  <r>
    <x v="6"/>
    <s v="204-4-20"/>
    <n v="10"/>
    <s v="REPUESTOS"/>
    <s v="ABRAZADERA   P/N:  MS21919WDG14"/>
    <n v="31162914"/>
    <s v="LICITACIÓN PÚBLICA"/>
    <n v="2"/>
    <n v="6"/>
    <n v="120"/>
    <n v="2040000"/>
    <s v="UNIDAD"/>
    <s v="NO SOLICITADAS"/>
  </r>
  <r>
    <x v="6"/>
    <s v="204-4-20"/>
    <n v="10"/>
    <s v="REPUESTOS"/>
    <s v="ABRAZADERA   P/N:  MS21919WDG6"/>
    <n v="31162914"/>
    <s v="LICITACIÓN PÚBLICA"/>
    <n v="2"/>
    <n v="6"/>
    <n v="200"/>
    <n v="2000000"/>
    <s v="UNIDAD"/>
    <s v="NO SOLICITADAS"/>
  </r>
  <r>
    <x v="6"/>
    <s v="204-4-20"/>
    <n v="10"/>
    <s v="REPUESTOS"/>
    <s v="INTERRUPTOR   P/N:  C100E2-39"/>
    <n v="39121633"/>
    <s v="LICITACIÓN PÚBLICA"/>
    <n v="2"/>
    <n v="6"/>
    <n v="2"/>
    <n v="1987300"/>
    <s v="UNIDAD"/>
    <s v="NO SOLICITADAS"/>
  </r>
  <r>
    <x v="6"/>
    <s v="204-4-20"/>
    <n v="10"/>
    <s v="REPUESTOS"/>
    <s v="ABRAZADERA   P/N:  MS21919WDG5"/>
    <n v="31162914"/>
    <s v="LICITACIÓN PÚBLICA"/>
    <n v="2"/>
    <n v="6"/>
    <n v="180"/>
    <n v="1980000"/>
    <s v="UNIDAD"/>
    <s v="NO SOLICITADAS"/>
  </r>
  <r>
    <x v="6"/>
    <s v="204-4-20"/>
    <n v="10"/>
    <s v="REPUESTOS"/>
    <s v="CONECTOR   P/N:  30-044-4F"/>
    <n v="31163100"/>
    <s v="LICITACIÓN PÚBLICA"/>
    <n v="2"/>
    <n v="7"/>
    <n v="2"/>
    <n v="1977800"/>
    <s v="UNIDAD"/>
    <s v="NO SOLICITADAS"/>
  </r>
  <r>
    <x v="6"/>
    <s v="204-4-20"/>
    <n v="10"/>
    <s v="REPUESTOS"/>
    <s v="CONECTOR   P/N:  30-175-5S"/>
    <n v="31163100"/>
    <s v="LICITACIÓN PÚBLICA"/>
    <n v="2"/>
    <n v="7"/>
    <n v="3"/>
    <n v="1939350"/>
    <s v="UNIDAD"/>
    <s v="NO SOLICITADAS"/>
  </r>
  <r>
    <x v="6"/>
    <s v="204-4-20"/>
    <n v="10"/>
    <s v="REPUESTOS"/>
    <s v="SELLO   P/N:  110-071-1"/>
    <n v="31411700"/>
    <s v="LICITACIÓN PÚBLICA"/>
    <n v="2"/>
    <n v="6"/>
    <n v="15"/>
    <n v="1928250"/>
    <s v="UNIDAD"/>
    <s v="NO SOLICITADAS"/>
  </r>
  <r>
    <x v="6"/>
    <s v="204-4-23"/>
    <n v="10"/>
    <s v="OTROS MATERIALES Y SUMINISTROS"/>
    <s v="LAMINA   P/N:  LAMINA 7075T6 1.2 X 3 METROS 0.063"/>
    <n v="30102000"/>
    <s v="LICITACIÓN PÚBLICA"/>
    <n v="2"/>
    <n v="6"/>
    <n v="2"/>
    <n v="1927800"/>
    <s v="UNIDAD"/>
    <s v="NO SOLICITADAS"/>
  </r>
  <r>
    <x v="6"/>
    <s v="204-4-20"/>
    <n v="10"/>
    <s v="REPUESTOS"/>
    <s v="CAPUCHA   P/N:  990-000026-3"/>
    <n v="46181710"/>
    <s v="LICITACIÓN PÚBLICA"/>
    <n v="2"/>
    <n v="6"/>
    <n v="20"/>
    <n v="1904000"/>
    <s v="UNIDAD"/>
    <s v="NO SOLICITADAS"/>
  </r>
  <r>
    <x v="6"/>
    <s v="204-4-20"/>
    <n v="10"/>
    <s v="REPUESTOS"/>
    <s v="CONECTOR   P/N:  MS3106R32-6S"/>
    <n v="31163100"/>
    <s v="LICITACIÓN PÚBLICA"/>
    <n v="2"/>
    <n v="7"/>
    <n v="2"/>
    <n v="1904000"/>
    <s v="UNIDAD"/>
    <s v="NO SOLICITADAS"/>
  </r>
  <r>
    <x v="6"/>
    <s v="204-4-20"/>
    <n v="10"/>
    <s v="REPUESTOS"/>
    <s v="LUZ POSICION   P/N:  EGD-0930-3"/>
    <n v="39111707"/>
    <s v="LICITACIÓN PÚBLICA"/>
    <n v="2"/>
    <n v="6"/>
    <n v="8"/>
    <n v="1904000"/>
    <s v="UNIDAD"/>
    <s v="NO SOLICITADAS"/>
  </r>
  <r>
    <x v="6"/>
    <s v="204-4-20"/>
    <n v="10"/>
    <s v="REPUESTOS"/>
    <s v="PERNO   P/N:  PFSC35-38A"/>
    <n v="31161501"/>
    <s v="LICITACIÓN PÚBLICA"/>
    <n v="2"/>
    <n v="6"/>
    <n v="30"/>
    <n v="1885500"/>
    <s v="UNIDAD"/>
    <s v="NO SOLICITADAS"/>
  </r>
  <r>
    <x v="6"/>
    <s v="204-4-20"/>
    <n v="10"/>
    <s v="REPUESTOS"/>
    <s v="ABRAZADERA   P/N:  MS21919WCH2"/>
    <n v="31162914"/>
    <s v="LICITACIÓN PÚBLICA"/>
    <n v="2"/>
    <n v="6"/>
    <n v="110"/>
    <n v="1837000"/>
    <s v="UNIDAD"/>
    <s v="NO SOLICITADAS"/>
  </r>
  <r>
    <x v="6"/>
    <s v="204-4-20"/>
    <n v="10"/>
    <s v="REPUESTOS"/>
    <s v="CONECTOR   P/N:  030-1176-00"/>
    <n v="31163100"/>
    <s v="LICITACIÓN PÚBLICA"/>
    <n v="2"/>
    <n v="7"/>
    <n v="2"/>
    <n v="1785000"/>
    <s v="UNIDAD"/>
    <s v="NO SOLICITADAS"/>
  </r>
  <r>
    <x v="6"/>
    <s v="204-4-20"/>
    <n v="10"/>
    <s v="REPUESTOS"/>
    <s v="CONECTOR   P/N:  MRAC-26SJTC6H8"/>
    <n v="31163100"/>
    <s v="LICITACIÓN PÚBLICA"/>
    <n v="2"/>
    <n v="7"/>
    <n v="2"/>
    <n v="1785000"/>
    <s v="UNIDAD"/>
    <s v="NO SOLICITADAS"/>
  </r>
  <r>
    <x v="6"/>
    <s v="204-4-20"/>
    <n v="10"/>
    <s v="REPUESTOS"/>
    <s v="INTERRUPTOR   P/N:  120-071-1"/>
    <n v="39121633"/>
    <s v="LICITACIÓN PÚBLICA"/>
    <n v="2"/>
    <n v="6"/>
    <n v="2"/>
    <n v="1785000"/>
    <s v="UNIDAD"/>
    <s v="NO SOLICITADAS"/>
  </r>
  <r>
    <x v="6"/>
    <s v="204-4-20"/>
    <n v="10"/>
    <s v="REPUESTOS"/>
    <s v="CONECTOR   P/N:  30-175-1S"/>
    <n v="31163100"/>
    <s v="LICITACIÓN PÚBLICA"/>
    <n v="2"/>
    <n v="7"/>
    <n v="2"/>
    <n v="1720740"/>
    <s v="UNIDAD"/>
    <s v="NO SOLICITADAS"/>
  </r>
  <r>
    <x v="6"/>
    <s v="204-4-23"/>
    <n v="10"/>
    <s v="OTROS MATERIALES Y SUMINISTROS"/>
    <s v="LAMINA   P/N:  LAMINA 7075T6 1.2 X 3 METROS 0.040"/>
    <n v="30102000"/>
    <s v="LICITACIÓN PÚBLICA"/>
    <n v="2"/>
    <n v="6"/>
    <n v="2"/>
    <n v="1713600"/>
    <s v="UNIDAD"/>
    <s v="NO SOLICITADAS"/>
  </r>
  <r>
    <x v="6"/>
    <s v="204-4-20"/>
    <n v="10"/>
    <s v="REPUESTOS"/>
    <s v="ESPACIADOR   P/N:  50-008RF2"/>
    <n v="31163300"/>
    <s v="LICITACIÓN PÚBLICA"/>
    <n v="2"/>
    <n v="6"/>
    <n v="13"/>
    <n v="1701700"/>
    <s v="UNIDAD"/>
    <s v="NO SOLICITADAS"/>
  </r>
  <r>
    <x v="6"/>
    <s v="204-4-20"/>
    <n v="10"/>
    <s v="REPUESTOS"/>
    <s v="CONECTOR   P/N:  30-060-1B"/>
    <n v="31163100"/>
    <s v="LICITACIÓN PÚBLICA"/>
    <n v="2"/>
    <n v="7"/>
    <n v="3"/>
    <n v="1695750"/>
    <s v="UNIDAD"/>
    <s v="NO SOLICITADAS"/>
  </r>
  <r>
    <x v="6"/>
    <s v="204-4-20"/>
    <n v="10"/>
    <s v="REPUESTOS"/>
    <s v="ABRAZADERA   P/N:  MS21919WCH3"/>
    <n v="31162914"/>
    <s v="LICITACIÓN PÚBLICA"/>
    <n v="2"/>
    <n v="6"/>
    <n v="100"/>
    <n v="1670000"/>
    <s v="UNIDAD"/>
    <s v="NO SOLICITADAS"/>
  </r>
  <r>
    <x v="6"/>
    <s v="204-4-23"/>
    <n v="10"/>
    <s v="OTROS MATERIALES Y SUMINISTROS"/>
    <s v="LAMINA   P/N:  LAMINA 7075T6 1.2 X 3 METROS 0.050"/>
    <n v="30102000"/>
    <s v="LICITACIÓN PÚBLICA"/>
    <n v="2"/>
    <n v="6"/>
    <n v="2"/>
    <n v="1666000"/>
    <s v="UNIDAD"/>
    <s v="NO SOLICITADAS"/>
  </r>
  <r>
    <x v="6"/>
    <s v="204-4-20"/>
    <n v="10"/>
    <s v="REPUESTOS"/>
    <s v="INTERRUPTOR   P/N:  AN3022-2"/>
    <n v="39121633"/>
    <s v="LICITACIÓN PÚBLICA"/>
    <n v="2"/>
    <n v="6"/>
    <n v="2"/>
    <n v="1618400"/>
    <s v="UNIDAD"/>
    <s v="NO SOLICITADAS"/>
  </r>
  <r>
    <x v="6"/>
    <s v="204-4-23"/>
    <n v="10"/>
    <s v="OTROS MATERIALES Y SUMINISTROS"/>
    <s v="LAMINA   P/N:  LAMINA 7075T6 1.2 X 3 METROS 0.032"/>
    <n v="30102000"/>
    <s v="LICITACIÓN PÚBLICA"/>
    <n v="2"/>
    <n v="6"/>
    <n v="2"/>
    <n v="1606500"/>
    <s v="UNIDAD"/>
    <s v="NO SOLICITADAS"/>
  </r>
  <r>
    <x v="6"/>
    <s v="204-4-23"/>
    <n v="10"/>
    <s v="OTROS MATERIALES Y SUMINISTROS"/>
    <s v="LAMINA   P/N:  LAMINA 7075T6 1.2 X 3 METROS 0.025"/>
    <n v="30102000"/>
    <s v="LICITACIÓN PÚBLICA"/>
    <n v="2"/>
    <n v="6"/>
    <n v="2"/>
    <n v="1553000"/>
    <s v="UNIDAD"/>
    <s v="NO SOLICITADAS"/>
  </r>
  <r>
    <x v="6"/>
    <s v="204-4-20"/>
    <n v="10"/>
    <s v="REPUESTOS"/>
    <s v="ABRAZADERA   P/N:  MS21919WDG10"/>
    <n v="31162914"/>
    <s v="LICITACIÓN PÚBLICA"/>
    <n v="2"/>
    <n v="6"/>
    <n v="120"/>
    <n v="1524000"/>
    <s v="UNIDAD"/>
    <s v="NO SOLICITADAS"/>
  </r>
  <r>
    <x v="6"/>
    <s v="204-4-23"/>
    <n v="10"/>
    <s v="OTROS MATERIALES Y SUMINISTROS"/>
    <s v="LAMINA   P/N:  LAMINA ACERO INOXIDABLE 0,063"/>
    <n v="30264600"/>
    <s v="LICITACIÓN PÚBLICA"/>
    <n v="2"/>
    <n v="6"/>
    <n v="2"/>
    <n v="1523200"/>
    <s v="UNIDAD"/>
    <s v="NO SOLICITADAS"/>
  </r>
  <r>
    <x v="6"/>
    <s v="204-4-20"/>
    <n v="10"/>
    <s v="REPUESTOS"/>
    <s v="CONECTOR   P/N:  MRAC-26SJTC6H-8"/>
    <n v="31163100"/>
    <s v="LICITACIÓN PÚBLICA"/>
    <n v="2"/>
    <n v="7"/>
    <n v="2"/>
    <n v="1487500"/>
    <s v="UNIDAD"/>
    <s v="NO SOLICITADAS"/>
  </r>
  <r>
    <x v="6"/>
    <s v="204-4-20"/>
    <n v="10"/>
    <s v="REPUESTOS"/>
    <s v="INTERRUPTOR   P/N:  MS25002-1"/>
    <n v="39121633"/>
    <s v="LICITACIÓN PÚBLICA"/>
    <n v="2"/>
    <n v="6"/>
    <n v="2"/>
    <n v="1487500"/>
    <s v="UNIDAD"/>
    <s v="NO SOLICITADAS"/>
  </r>
  <r>
    <x v="6"/>
    <s v="204-4-20"/>
    <n v="10"/>
    <s v="REPUESTOS"/>
    <s v="INTERRUPTOR   P/N:  MS25105-21"/>
    <n v="39121633"/>
    <s v="LICITACIÓN PÚBLICA"/>
    <n v="2"/>
    <n v="6"/>
    <n v="2"/>
    <n v="1487500"/>
    <s v="UNIDAD"/>
    <s v="NO SOLICITADAS"/>
  </r>
  <r>
    <x v="6"/>
    <s v="204-4-20"/>
    <n v="10"/>
    <s v="REPUESTOS"/>
    <s v="CONECTOR   P/N:  30-060-1F"/>
    <n v="31163100"/>
    <s v="LICITACIÓN PÚBLICA"/>
    <n v="2"/>
    <n v="7"/>
    <n v="3"/>
    <n v="1445850"/>
    <s v="UNIDAD"/>
    <s v="NO SOLICITADAS"/>
  </r>
  <r>
    <x v="6"/>
    <s v="204-4-23"/>
    <n v="10"/>
    <s v="OTROS MATERIALES Y SUMINISTROS"/>
    <s v="SILICONA EN TUBO   P/N:  SILICONA ROJA ALTA TEMPERATURA"/>
    <n v="31133710"/>
    <s v="LICITACIÓN PÚBLICA"/>
    <n v="2"/>
    <n v="6"/>
    <n v="2"/>
    <n v="1428000"/>
    <s v="UNIDAD"/>
    <s v="NO SOLICITADAS"/>
  </r>
  <r>
    <x v="6"/>
    <s v="204-4-23"/>
    <n v="10"/>
    <s v="OTROS MATERIALES Y SUMINISTROS"/>
    <s v="LAMINA   P/N:  LAMINA 2024T3 1.2 X 3 METROS 0.040"/>
    <n v="30102000"/>
    <s v="LICITACIÓN PÚBLICA"/>
    <n v="2"/>
    <n v="6"/>
    <n v="2"/>
    <n v="1392300"/>
    <s v="UNIDAD"/>
    <s v="NO SOLICITADAS"/>
  </r>
  <r>
    <x v="6"/>
    <s v="204-4-23"/>
    <n v="10"/>
    <s v="OTROS MATERIALES Y SUMINISTROS"/>
    <s v="LAMINA   P/N:  LAMINA 2024T3 1.2 X 3 METROS 0.063"/>
    <n v="30102000"/>
    <s v="LICITACIÓN PÚBLICA"/>
    <n v="2"/>
    <n v="6"/>
    <n v="2"/>
    <n v="1392300"/>
    <s v="UNIDAD"/>
    <s v="NO SOLICITADAS"/>
  </r>
  <r>
    <x v="6"/>
    <s v="204-4-20"/>
    <n v="10"/>
    <s v="REPUESTOS"/>
    <s v="INTERRUPTOR   P/N:  2PB744T"/>
    <n v="39121633"/>
    <s v="LICITACIÓN PÚBLICA"/>
    <n v="2"/>
    <n v="6"/>
    <n v="2"/>
    <n v="1368500"/>
    <s v="UNIDAD"/>
    <s v="NO SOLICITADAS"/>
  </r>
  <r>
    <x v="6"/>
    <s v="204-4-20"/>
    <n v="10"/>
    <s v="REPUESTOS"/>
    <s v="CIRCUITO   P/N:  MS25244-15"/>
    <n v="39121633"/>
    <s v="LICITACIÓN PÚBLICA"/>
    <n v="2"/>
    <n v="7"/>
    <n v="4"/>
    <n v="1361400"/>
    <s v="UNIDAD"/>
    <s v="NO SOLICITADAS"/>
  </r>
  <r>
    <x v="6"/>
    <s v="204-4-20"/>
    <n v="10"/>
    <s v="REPUESTOS"/>
    <s v="CIRCUITO   P/N:  MS25244-20"/>
    <n v="39121633"/>
    <s v="LICITACIÓN PÚBLICA"/>
    <n v="2"/>
    <n v="7"/>
    <n v="4"/>
    <n v="1361400"/>
    <s v="UNIDAD"/>
    <s v="NO SOLICITADAS"/>
  </r>
  <r>
    <x v="6"/>
    <s v="204-4-20"/>
    <n v="10"/>
    <s v="REPUESTOS"/>
    <s v="CIRCUITO   P/N:  MS25244-25"/>
    <n v="39121633"/>
    <s v="LICITACIÓN PÚBLICA"/>
    <n v="2"/>
    <n v="7"/>
    <n v="4"/>
    <n v="1361400"/>
    <s v="UNIDAD"/>
    <s v="NO SOLICITADAS"/>
  </r>
  <r>
    <x v="6"/>
    <s v="204-4-20"/>
    <n v="10"/>
    <s v="REPUESTOS"/>
    <s v="TUERCA   P/N:  MS21042L4"/>
    <n v="31161700"/>
    <s v="LICITACIÓN PÚBLICA"/>
    <n v="2"/>
    <n v="6"/>
    <n v="200"/>
    <n v="1360000"/>
    <s v="UNIDAD"/>
    <s v="NO SOLICITADAS"/>
  </r>
  <r>
    <x v="6"/>
    <s v="204-4-20"/>
    <n v="10"/>
    <s v="REPUESTOS"/>
    <s v="CONECTOR   P/N:  PC-205-A-10"/>
    <n v="31163100"/>
    <s v="LICITACIÓN PÚBLICA"/>
    <n v="2"/>
    <n v="7"/>
    <n v="2"/>
    <n v="1309000"/>
    <s v="UNIDAD"/>
    <s v="NO SOLICITADAS"/>
  </r>
  <r>
    <x v="6"/>
    <s v="204-4-23"/>
    <n v="10"/>
    <s v="OTROS MATERIALES Y SUMINISTROS"/>
    <s v="LAMINA   P/N:  LAMINA 2024T3 1.2 X 3 METROS 0.032"/>
    <n v="30102000"/>
    <s v="LICITACIÓN PÚBLICA"/>
    <n v="2"/>
    <n v="6"/>
    <n v="2"/>
    <n v="1285200"/>
    <s v="UNIDAD"/>
    <s v="NO SOLICITADAS"/>
  </r>
  <r>
    <x v="6"/>
    <s v="204-4-20"/>
    <n v="10"/>
    <s v="REPUESTOS"/>
    <s v="INTERRUPTOR   P/N:  MS25/05-21"/>
    <n v="39121633"/>
    <s v="LICITACIÓN PÚBLICA"/>
    <n v="2"/>
    <n v="6"/>
    <n v="6"/>
    <n v="1249500"/>
    <s v="UNIDAD"/>
    <s v="NO SOLICITADAS"/>
  </r>
  <r>
    <x v="6"/>
    <s v="204-4-20"/>
    <n v="10"/>
    <s v="REPUESTOS"/>
    <s v="CONECTOR   P/N:  MS3126E20-39S"/>
    <n v="31163100"/>
    <s v="LICITACIÓN PÚBLICA"/>
    <n v="2"/>
    <n v="7"/>
    <n v="2"/>
    <n v="1228100"/>
    <s v="UNIDAD"/>
    <s v="NO SOLICITADAS"/>
  </r>
  <r>
    <x v="6"/>
    <s v="204-4-20"/>
    <n v="10"/>
    <s v="REPUESTOS"/>
    <s v="CONECTOR   P/N:  MS25182-3"/>
    <n v="31163100"/>
    <s v="LICITACIÓN PÚBLICA"/>
    <n v="2"/>
    <n v="7"/>
    <n v="2"/>
    <n v="1228080"/>
    <s v="UNIDAD"/>
    <s v="NO SOLICITADAS"/>
  </r>
  <r>
    <x v="6"/>
    <s v="204-4-20"/>
    <n v="10"/>
    <s v="REPUESTOS"/>
    <s v="ADAPTADOR   P/N:  1-891-1"/>
    <n v="42272214"/>
    <s v="LICITACIÓN PÚBLICA"/>
    <n v="2"/>
    <n v="6"/>
    <n v="2"/>
    <n v="1192400"/>
    <s v="UNIDAD"/>
    <s v="NO SOLICITADAS"/>
  </r>
  <r>
    <x v="6"/>
    <s v="204-4-20"/>
    <n v="10"/>
    <s v="REPUESTOS"/>
    <s v="INTERRUPTOR   P/N:  100E2-39"/>
    <n v="39121633"/>
    <s v="LICITACIÓN PÚBLICA"/>
    <n v="2"/>
    <n v="6"/>
    <n v="2"/>
    <n v="1192400"/>
    <s v="UNIDAD"/>
    <s v="NO SOLICITADAS"/>
  </r>
  <r>
    <x v="6"/>
    <s v="204-4-20"/>
    <n v="10"/>
    <s v="REPUESTOS"/>
    <s v="CONECTOR   P/N:  30-069-1B"/>
    <n v="31163100"/>
    <s v="LICITACIÓN PÚBLICA"/>
    <n v="2"/>
    <n v="7"/>
    <n v="2"/>
    <n v="1192300"/>
    <s v="UNIDAD"/>
    <s v="NO SOLICITADAS"/>
  </r>
  <r>
    <x v="6"/>
    <s v="204-4-23"/>
    <n v="10"/>
    <s v="OTROS MATERIALES Y SUMINISTROS"/>
    <s v="LAMINA   P/N:  LAMINA 2024T3 1.2 X 3 METROS 0.025"/>
    <n v="30102000"/>
    <s v="LICITACIÓN PÚBLICA"/>
    <n v="2"/>
    <n v="6"/>
    <n v="2"/>
    <n v="1178100"/>
    <s v="UNIDAD"/>
    <s v="NO SOLICITADAS"/>
  </r>
  <r>
    <x v="6"/>
    <s v="204-4-20"/>
    <n v="10"/>
    <s v="REPUESTOS"/>
    <s v="CONECTOR   P/N:  30-060-1A"/>
    <n v="31163100"/>
    <s v="LICITACIÓN PÚBLICA"/>
    <n v="2"/>
    <n v="7"/>
    <n v="2"/>
    <n v="1130500"/>
    <s v="UNIDAD"/>
    <s v="NO SOLICITADAS"/>
  </r>
  <r>
    <x v="6"/>
    <s v="204-4-20"/>
    <n v="10"/>
    <s v="REPUESTOS"/>
    <s v="TERMINAL   P/N:  MS25036-149"/>
    <n v="39121327"/>
    <s v="LICITACIÓN PÚBLICA"/>
    <n v="2"/>
    <n v="6"/>
    <n v="221"/>
    <n v="1105000"/>
    <s v="UNIDAD"/>
    <s v="NO SOLICITADAS"/>
  </r>
  <r>
    <x v="6"/>
    <s v="204-4-20"/>
    <n v="10"/>
    <s v="REPUESTOS"/>
    <s v="CONECTOR   P/N:  MS3456W36-6P"/>
    <n v="31163100"/>
    <s v="LICITACIÓN PÚBLICA"/>
    <n v="2"/>
    <n v="7"/>
    <n v="2"/>
    <n v="1094800"/>
    <s v="UNIDAD"/>
    <s v="NO SOLICITADAS"/>
  </r>
  <r>
    <x v="6"/>
    <s v="204-4-20"/>
    <n v="10"/>
    <s v="REPUESTOS"/>
    <s v="ESPACIADOR   P/N:  D436-37"/>
    <n v="31163300"/>
    <s v="LICITACIÓN PÚBLICA"/>
    <n v="2"/>
    <n v="6"/>
    <n v="55"/>
    <n v="1080750"/>
    <s v="UNIDAD"/>
    <s v="NO SOLICITADAS"/>
  </r>
  <r>
    <x v="6"/>
    <s v="204-4-20"/>
    <n v="10"/>
    <s v="REPUESTOS"/>
    <s v="CONECTOR   P/N:  MS3400R18-1S"/>
    <n v="31163100"/>
    <s v="LICITACIÓN PÚBLICA"/>
    <n v="2"/>
    <n v="7"/>
    <n v="2"/>
    <n v="1071000"/>
    <s v="UNIDAD"/>
    <s v="NO SOLICITADAS"/>
  </r>
  <r>
    <x v="6"/>
    <s v="204-4-20"/>
    <n v="10"/>
    <s v="REPUESTOS"/>
    <s v="CONECTOR   P/N:  UG1786/U"/>
    <n v="31163100"/>
    <s v="LICITACIÓN PÚBLICA"/>
    <n v="2"/>
    <n v="7"/>
    <n v="4"/>
    <n v="1071000"/>
    <s v="UNIDAD"/>
    <s v="NO SOLICITADAS"/>
  </r>
  <r>
    <x v="6"/>
    <s v="204-4-20"/>
    <n v="10"/>
    <s v="REPUESTOS"/>
    <s v="ABRAZADERA   P/N:  MS21919H4"/>
    <n v="31162914"/>
    <s v="LICITACIÓN PÚBLICA"/>
    <n v="2"/>
    <n v="6"/>
    <n v="50"/>
    <n v="1050000"/>
    <s v="UNIDAD"/>
    <s v="NO SOLICITADAS"/>
  </r>
  <r>
    <x v="6"/>
    <s v="204-4-20"/>
    <n v="10"/>
    <s v="REPUESTOS"/>
    <s v="CONECTOR   P/N:  165-61-1008"/>
    <n v="31163100"/>
    <s v="LICITACIÓN PÚBLICA"/>
    <n v="2"/>
    <n v="7"/>
    <n v="2"/>
    <n v="1042500"/>
    <s v="UNIDAD"/>
    <s v="NO SOLICITADAS"/>
  </r>
  <r>
    <x v="6"/>
    <s v="204-4-20"/>
    <n v="10"/>
    <s v="REPUESTOS"/>
    <s v="MONTANTE   P/N:  MS21069L3"/>
    <n v="23153130"/>
    <s v="LICITACIÓN PÚBLICA"/>
    <n v="2"/>
    <n v="6"/>
    <n v="100"/>
    <n v="1040000"/>
    <s v="UNIDAD"/>
    <s v="NO SOLICITADAS"/>
  </r>
  <r>
    <x v="6"/>
    <s v="204-4-20"/>
    <n v="10"/>
    <s v="REPUESTOS"/>
    <s v="CONECTOR   P/N:  MS3456K8S-1S"/>
    <n v="31163100"/>
    <s v="LICITACIÓN PÚBLICA"/>
    <n v="2"/>
    <n v="7"/>
    <n v="4"/>
    <n v="1023400"/>
    <s v="UNIDAD"/>
    <s v="NO SOLICITADAS"/>
  </r>
  <r>
    <x v="6"/>
    <s v="204-4-20"/>
    <n v="10"/>
    <s v="REPUESTOS"/>
    <s v="CONECTOR   P/N:  MS3456KT28-21P"/>
    <n v="31163100"/>
    <s v="LICITACIÓN PÚBLICA"/>
    <n v="2"/>
    <n v="7"/>
    <n v="2"/>
    <n v="987700"/>
    <s v="UNIDAD"/>
    <s v="NO SOLICITADAS"/>
  </r>
  <r>
    <x v="6"/>
    <s v="204-4-20"/>
    <n v="10"/>
    <s v="REPUESTOS"/>
    <s v="ESPACIADOR   P/N:  D436-36"/>
    <n v="31163300"/>
    <s v="LICITACIÓN PÚBLICA"/>
    <n v="2"/>
    <n v="6"/>
    <n v="55"/>
    <n v="981750"/>
    <s v="UNIDAD"/>
    <s v="NO SOLICITADAS"/>
  </r>
  <r>
    <x v="6"/>
    <s v="204-4-20"/>
    <n v="10"/>
    <s v="REPUESTOS"/>
    <s v="CONECTOR   P/N:  PC-205-B-10"/>
    <n v="31163100"/>
    <s v="LICITACIÓN PÚBLICA"/>
    <n v="2"/>
    <n v="7"/>
    <n v="2"/>
    <n v="971040"/>
    <s v="UNIDAD"/>
    <s v="NO SOLICITADAS"/>
  </r>
  <r>
    <x v="6"/>
    <s v="204-4-20"/>
    <n v="10"/>
    <s v="REPUESTOS"/>
    <s v="INTERRUPTOR   P/N:  MS25002-1"/>
    <n v="39121633"/>
    <s v="LICITACIÓN PÚBLICA"/>
    <n v="2"/>
    <n v="6"/>
    <n v="2"/>
    <n v="963900"/>
    <s v="UNIDAD"/>
    <s v="NO SOLICITADAS"/>
  </r>
  <r>
    <x v="6"/>
    <s v="204-4-20"/>
    <n v="10"/>
    <s v="REPUESTOS"/>
    <s v="INTERRUPTOR   P/N:  MS25002-2"/>
    <n v="39121633"/>
    <s v="LICITACIÓN PÚBLICA"/>
    <n v="2"/>
    <n v="6"/>
    <n v="2"/>
    <n v="963900"/>
    <s v="UNIDAD"/>
    <s v="NO SOLICITADAS"/>
  </r>
  <r>
    <x v="6"/>
    <s v="204-4-20"/>
    <n v="10"/>
    <s v="REPUESTOS"/>
    <s v="CONECTOR   P/N:  030-00005-0000"/>
    <n v="31163100"/>
    <s v="LICITACIÓN PÚBLICA"/>
    <n v="2"/>
    <n v="7"/>
    <n v="4"/>
    <n v="952000"/>
    <s v="UNIDAD"/>
    <s v="NO SOLICITADAS"/>
  </r>
  <r>
    <x v="6"/>
    <s v="204-4-20"/>
    <n v="10"/>
    <s v="REPUESTOS"/>
    <s v="CONECTOR   P/N:  MS3456KT8S-1S"/>
    <n v="31163100"/>
    <s v="LICITACIÓN PÚBLICA"/>
    <n v="2"/>
    <n v="7"/>
    <n v="8"/>
    <n v="952000"/>
    <s v="UNIDAD"/>
    <s v="NO SOLICITADAS"/>
  </r>
  <r>
    <x v="6"/>
    <s v="204-4-20"/>
    <n v="10"/>
    <s v="REPUESTOS"/>
    <s v="TERMINAL   P/N:  MS27212-1-12"/>
    <n v="39121327"/>
    <s v="LICITACIÓN PÚBLICA"/>
    <n v="2"/>
    <n v="6"/>
    <n v="10"/>
    <n v="952000"/>
    <s v="UNIDAD"/>
    <s v="NO SOLICITADAS"/>
  </r>
  <r>
    <x v="6"/>
    <s v="204-4-20"/>
    <n v="10"/>
    <s v="REPUESTOS"/>
    <s v="TERMINAL   P/N:  MS25036-103"/>
    <n v="39121327"/>
    <s v="LICITACIÓN PÚBLICA"/>
    <n v="2"/>
    <n v="6"/>
    <n v="200"/>
    <n v="950000"/>
    <s v="UNIDAD"/>
    <s v="NO SOLICITADAS"/>
  </r>
  <r>
    <x v="6"/>
    <s v="204-4-20"/>
    <n v="10"/>
    <s v="REPUESTOS"/>
    <s v="TERMINAL   P/N:  MS25036-101"/>
    <n v="39121327"/>
    <s v="LICITACIÓN PÚBLICA"/>
    <n v="2"/>
    <n v="6"/>
    <n v="201"/>
    <n v="944700"/>
    <s v="UNIDAD"/>
    <s v="NO SOLICITADAS"/>
  </r>
  <r>
    <x v="6"/>
    <s v="204-4-20"/>
    <n v="10"/>
    <s v="REPUESTOS"/>
    <s v="RIEL ENGANCHE   P/N:  MS35489-17"/>
    <n v="25174800"/>
    <s v="LICITACIÓN PÚBLICA"/>
    <n v="2"/>
    <n v="6"/>
    <n v="102"/>
    <n v="918000"/>
    <s v="UNIDAD"/>
    <s v="NO SOLICITADAS"/>
  </r>
  <r>
    <x v="6"/>
    <s v="204-4-20"/>
    <n v="10"/>
    <s v="REPUESTOS"/>
    <s v="CONECTOR   P/N:  MS3450KT28-21S"/>
    <n v="31163100"/>
    <s v="LICITACIÓN PÚBLICA"/>
    <n v="2"/>
    <n v="7"/>
    <n v="2"/>
    <n v="916300"/>
    <s v="UNIDAD"/>
    <s v="NO SOLICITADAS"/>
  </r>
  <r>
    <x v="6"/>
    <s v="204-4-20"/>
    <n v="10"/>
    <s v="REPUESTOS"/>
    <s v="ESPACIADOR   P/N:  50-008RF5"/>
    <n v="31163300"/>
    <s v="LICITACIÓN PÚBLICA"/>
    <n v="2"/>
    <n v="6"/>
    <n v="6.5"/>
    <n v="850850"/>
    <s v="UNIDAD"/>
    <s v="NO SOLICITADAS"/>
  </r>
  <r>
    <x v="6"/>
    <s v="204-4-20"/>
    <n v="10"/>
    <s v="REPUESTOS"/>
    <s v="CONECTOR   P/N:  MS3450KT36-6S"/>
    <n v="31163100"/>
    <s v="LICITACIÓN PÚBLICA"/>
    <n v="2"/>
    <n v="7"/>
    <n v="2"/>
    <n v="842600"/>
    <s v="UNIDAD"/>
    <s v="NO SOLICITADAS"/>
  </r>
  <r>
    <x v="6"/>
    <s v="204-4-20"/>
    <n v="10"/>
    <s v="REPUESTOS"/>
    <s v="ESPACIADOR   P/N:  NAS43DP-32"/>
    <n v="31163300"/>
    <s v="LICITACIÓN PÚBLICA"/>
    <n v="2"/>
    <n v="6"/>
    <n v="70"/>
    <n v="833000"/>
    <s v="UNIDAD"/>
    <s v="NO SOLICITADAS"/>
  </r>
  <r>
    <x v="6"/>
    <s v="204-4-20"/>
    <n v="10"/>
    <s v="REPUESTOS"/>
    <s v="INTERRUPTOR   P/N:  212-075-264-1"/>
    <n v="39121633"/>
    <s v="LICITACIÓN PÚBLICA"/>
    <n v="2"/>
    <n v="6"/>
    <n v="2"/>
    <n v="833000"/>
    <s v="UNIDAD"/>
    <s v="NO SOLICITADAS"/>
  </r>
  <r>
    <x v="6"/>
    <s v="204-4-20"/>
    <n v="10"/>
    <s v="REPUESTOS"/>
    <s v="INTERRUPTOR   P/N:  AN3022-2"/>
    <n v="39121633"/>
    <s v="LICITACIÓN PÚBLICA"/>
    <n v="2"/>
    <n v="6"/>
    <n v="2"/>
    <n v="809400"/>
    <s v="UNIDAD"/>
    <s v="NO SOLICITADAS"/>
  </r>
  <r>
    <x v="6"/>
    <s v="204-4-20"/>
    <n v="10"/>
    <s v="REPUESTOS"/>
    <s v="TERMINAL   P/N:  MS25036-102"/>
    <n v="39121327"/>
    <s v="LICITACIÓN PÚBLICA"/>
    <n v="2"/>
    <n v="6"/>
    <n v="200"/>
    <n v="800000"/>
    <s v="UNIDAD"/>
    <s v="NO SOLICITADAS"/>
  </r>
  <r>
    <x v="6"/>
    <s v="204-4-20"/>
    <n v="10"/>
    <s v="REPUESTOS"/>
    <s v="TUERCA   P/N:  MS21044LN4"/>
    <n v="31161700"/>
    <s v="LICITACIÓN PÚBLICA"/>
    <n v="2"/>
    <n v="6"/>
    <n v="29"/>
    <n v="794600"/>
    <s v="UNIDAD"/>
    <s v="NO SOLICITADAS"/>
  </r>
  <r>
    <x v="6"/>
    <s v="204-4-20"/>
    <n v="10"/>
    <s v="REPUESTOS"/>
    <s v="CONECTOR   P/N:  MS3470W22-53S"/>
    <n v="31163100"/>
    <s v="LICITACIÓN PÚBLICA"/>
    <n v="2"/>
    <n v="7"/>
    <n v="4"/>
    <n v="785400"/>
    <s v="UNIDAD"/>
    <s v="NO SOLICITADAS"/>
  </r>
  <r>
    <x v="6"/>
    <s v="204-4-20"/>
    <n v="10"/>
    <s v="REPUESTOS"/>
    <s v="CONECTOR   P/N:  MS3406R16S-8S"/>
    <n v="31163100"/>
    <s v="LICITACIÓN PÚBLICA"/>
    <n v="2"/>
    <n v="7"/>
    <n v="2"/>
    <n v="773500"/>
    <s v="UNIDAD"/>
    <s v="NO SOLICITADAS"/>
  </r>
  <r>
    <x v="6"/>
    <s v="204-4-20"/>
    <n v="10"/>
    <s v="REPUESTOS"/>
    <s v="CONECTOR   P/N:  MS3506-1"/>
    <n v="31163100"/>
    <s v="LICITACIÓN PÚBLICA"/>
    <n v="2"/>
    <n v="7"/>
    <n v="2"/>
    <n v="749700"/>
    <s v="UNIDAD"/>
    <s v="NO SOLICITADAS"/>
  </r>
  <r>
    <x v="6"/>
    <s v="204-4-20"/>
    <n v="10"/>
    <s v="REPUESTOS"/>
    <s v="TERMINAL   P/N:  MS25036-136"/>
    <n v="39121327"/>
    <s v="LICITACIÓN PÚBLICA"/>
    <n v="2"/>
    <n v="6"/>
    <n v="50"/>
    <n v="745000"/>
    <s v="UNIDAD"/>
    <s v="NO SOLICITADAS"/>
  </r>
  <r>
    <x v="6"/>
    <s v="204-4-20"/>
    <n v="10"/>
    <s v="REPUESTOS"/>
    <s v="CONECTOR   P/N:  MS3476W22-53P"/>
    <n v="31163100"/>
    <s v="LICITACIÓN PÚBLICA"/>
    <n v="2"/>
    <n v="7"/>
    <n v="4"/>
    <n v="737800"/>
    <s v="UNIDAD"/>
    <s v="NO SOLICITADAS"/>
  </r>
  <r>
    <x v="6"/>
    <s v="204-4-20"/>
    <n v="10"/>
    <s v="REPUESTOS"/>
    <s v="CONECTOR   P/N:  MS3116E16-26P"/>
    <n v="31163100"/>
    <s v="LICITACIÓN PÚBLICA"/>
    <n v="2"/>
    <n v="7"/>
    <n v="2"/>
    <n v="728300"/>
    <s v="UNIDAD"/>
    <s v="NO SOLICITADAS"/>
  </r>
  <r>
    <x v="6"/>
    <s v="204-4-20"/>
    <n v="10"/>
    <s v="REPUESTOS"/>
    <s v="RIEL ENGANCHE   P/N:  MS35489-11"/>
    <n v="25174800"/>
    <s v="LICITACIÓN PÚBLICA"/>
    <n v="2"/>
    <n v="6"/>
    <n v="100"/>
    <n v="720000"/>
    <s v="UNIDAD"/>
    <s v="NO SOLICITADAS"/>
  </r>
  <r>
    <x v="6"/>
    <s v="204-4-20"/>
    <n v="10"/>
    <s v="REPUESTOS"/>
    <s v="CONECTOR   P/N:  MS3456W12S-3S"/>
    <n v="31163100"/>
    <s v="LICITACIÓN PÚBLICA"/>
    <n v="2"/>
    <n v="7"/>
    <n v="5"/>
    <n v="714000"/>
    <s v="UNIDAD"/>
    <s v="NO SOLICITADAS"/>
  </r>
  <r>
    <x v="6"/>
    <s v="204-4-20"/>
    <n v="10"/>
    <s v="REPUESTOS"/>
    <s v="CONECTOR   P/N:  MS3470W20-41S"/>
    <n v="31163100"/>
    <s v="LICITACIÓN PÚBLICA"/>
    <n v="2"/>
    <n v="7"/>
    <n v="4"/>
    <n v="714000"/>
    <s v="UNIDAD"/>
    <s v="NO SOLICITADAS"/>
  </r>
  <r>
    <x v="6"/>
    <s v="204-4-20"/>
    <n v="10"/>
    <s v="REPUESTOS"/>
    <s v="INTERRUPTOR   P/N:  MS25028-2"/>
    <n v="39121633"/>
    <s v="LICITACIÓN PÚBLICA"/>
    <n v="2"/>
    <n v="6"/>
    <n v="2"/>
    <n v="714000"/>
    <s v="UNIDAD"/>
    <s v="NO SOLICITADAS"/>
  </r>
  <r>
    <x v="6"/>
    <s v="204-4-23"/>
    <n v="10"/>
    <s v="OTROS MATERIALES Y SUMINISTROS"/>
    <s v="LAMINA   P/N:  LAMINA DE CAUCHO1,20 X 7 X 0,5"/>
    <n v="30266402"/>
    <s v="LICITACIÓN PÚBLICA"/>
    <n v="2"/>
    <n v="6"/>
    <n v="2"/>
    <n v="714000"/>
    <s v="UNIDAD"/>
    <s v="NO SOLICITADAS"/>
  </r>
  <r>
    <x v="6"/>
    <s v="204-4-20"/>
    <n v="10"/>
    <s v="REPUESTOS"/>
    <s v="CONECTOR   P/N:  MS3110E16-26S"/>
    <n v="31163100"/>
    <s v="LICITACIÓN PÚBLICA"/>
    <n v="2"/>
    <n v="7"/>
    <n v="2"/>
    <n v="696200"/>
    <s v="UNIDAD"/>
    <s v="NO SOLICITADAS"/>
  </r>
  <r>
    <x v="6"/>
    <s v="204-4-20"/>
    <n v="10"/>
    <s v="REPUESTOS"/>
    <s v="INTERRUPTOR   P/N:  2PB744T"/>
    <n v="39121633"/>
    <s v="LICITACIÓN PÚBLICA"/>
    <n v="2"/>
    <n v="6"/>
    <n v="2"/>
    <n v="684300"/>
    <s v="UNIDAD"/>
    <s v="NO SOLICITADAS"/>
  </r>
  <r>
    <x v="6"/>
    <s v="204-4-20"/>
    <n v="10"/>
    <s v="REPUESTOS"/>
    <s v="TORNILLO   P/N:  MS27039-1-08"/>
    <n v="31161500"/>
    <s v="LICITACIÓN PÚBLICA"/>
    <n v="2"/>
    <n v="6"/>
    <n v="400"/>
    <n v="680000"/>
    <s v="UNIDAD"/>
    <s v="NO SOLICITADAS"/>
  </r>
  <r>
    <x v="6"/>
    <s v="204-4-20"/>
    <n v="10"/>
    <s v="REPUESTOS"/>
    <s v="CONECTOR   P/N:  MS3476W12-10SX"/>
    <n v="31163100"/>
    <s v="LICITACIÓN PÚBLICA"/>
    <n v="2"/>
    <n v="7"/>
    <n v="6"/>
    <n v="678300"/>
    <s v="UNIDAD"/>
    <s v="NO SOLICITADAS"/>
  </r>
  <r>
    <x v="6"/>
    <s v="204-4-20"/>
    <n v="10"/>
    <s v="REPUESTOS"/>
    <s v="CONECTOR   P/N:  MS3476W20-41P"/>
    <n v="31163100"/>
    <s v="LICITACIÓN PÚBLICA"/>
    <n v="2"/>
    <n v="7"/>
    <n v="4"/>
    <n v="666400"/>
    <s v="UNIDAD"/>
    <s v="NO SOLICITADAS"/>
  </r>
  <r>
    <x v="6"/>
    <s v="204-4-20"/>
    <n v="10"/>
    <s v="REPUESTOS"/>
    <s v="CONECTOR   P/N:  M3416-14EN"/>
    <n v="31163100"/>
    <s v="LICITACIÓN PÚBLICA"/>
    <n v="2"/>
    <n v="7"/>
    <n v="16"/>
    <n v="651200"/>
    <s v="UNIDAD"/>
    <s v="NO SOLICITADAS"/>
  </r>
  <r>
    <x v="6"/>
    <s v="204-4-20"/>
    <n v="10"/>
    <s v="REPUESTOS"/>
    <s v="CONECTOR   P/N:  MS3476W18-32SY"/>
    <n v="31163100"/>
    <s v="LICITACIÓN PÚBLICA"/>
    <n v="2"/>
    <n v="7"/>
    <n v="4"/>
    <n v="642600"/>
    <s v="UNIDAD"/>
    <s v="NO SOLICITADAS"/>
  </r>
  <r>
    <x v="6"/>
    <s v="204-4-20"/>
    <n v="10"/>
    <s v="REPUESTOS"/>
    <s v="INTERRUPTOR   P/N:  212-075-266-001"/>
    <n v="39121633"/>
    <s v="LICITACIÓN PÚBLICA"/>
    <n v="2"/>
    <n v="6"/>
    <n v="2"/>
    <n v="642600"/>
    <s v="UNIDAD"/>
    <s v="NO SOLICITADAS"/>
  </r>
  <r>
    <x v="6"/>
    <s v="204-4-20"/>
    <n v="10"/>
    <s v="REPUESTOS"/>
    <s v="INTERRUPTOR   P/N:  MS25201-6"/>
    <n v="39121633"/>
    <s v="LICITACIÓN PÚBLICA"/>
    <n v="2"/>
    <n v="6"/>
    <n v="2"/>
    <n v="630700"/>
    <s v="UNIDAD"/>
    <s v="NO SOLICITADAS"/>
  </r>
  <r>
    <x v="6"/>
    <s v="204-4-20"/>
    <n v="10"/>
    <s v="REPUESTOS"/>
    <s v="CONECTOR   P/N:  030-01173-0000"/>
    <n v="31163100"/>
    <s v="LICITACIÓN PÚBLICA"/>
    <n v="2"/>
    <n v="7"/>
    <n v="1.5"/>
    <n v="621300"/>
    <s v="UNIDAD"/>
    <s v="NO SOLICITADAS"/>
  </r>
  <r>
    <x v="6"/>
    <s v="204-4-20"/>
    <n v="10"/>
    <s v="REPUESTOS"/>
    <s v="ARANDELAS   P/N:  NAS1149D0332J"/>
    <n v="31161800"/>
    <s v="LICITACIÓN PÚBLICA"/>
    <n v="2"/>
    <n v="6"/>
    <n v="500"/>
    <n v="600000"/>
    <s v="UNIDAD"/>
    <s v="NO SOLICITADAS"/>
  </r>
  <r>
    <x v="6"/>
    <s v="204-4-20"/>
    <n v="10"/>
    <s v="REPUESTOS"/>
    <s v="ARANDELAS   P/N:  NAS1149D0463J"/>
    <n v="31161800"/>
    <s v="LICITACIÓN PÚBLICA"/>
    <n v="2"/>
    <n v="6"/>
    <n v="500"/>
    <n v="600000"/>
    <s v="UNIDAD"/>
    <s v="NO SOLICITADAS"/>
  </r>
  <r>
    <x v="6"/>
    <s v="204-4-20"/>
    <n v="10"/>
    <s v="REPUESTOS"/>
    <s v="CONECTOR   P/N:  231"/>
    <n v="31163100"/>
    <s v="LICITACIÓN PÚBLICA"/>
    <n v="2"/>
    <n v="7"/>
    <n v="4"/>
    <n v="595000"/>
    <s v="UNIDAD"/>
    <s v="NO SOLICITADAS"/>
  </r>
  <r>
    <x v="6"/>
    <s v="204-4-20"/>
    <n v="10"/>
    <s v="REPUESTOS"/>
    <s v="CONECTOR   P/N:  MS3406R12S-3S"/>
    <n v="31163100"/>
    <s v="LICITACIÓN PÚBLICA"/>
    <n v="2"/>
    <n v="7"/>
    <n v="2"/>
    <n v="595000"/>
    <s v="UNIDAD"/>
    <s v="NO SOLICITADAS"/>
  </r>
  <r>
    <x v="6"/>
    <s v="204-4-20"/>
    <n v="10"/>
    <s v="REPUESTOS"/>
    <s v="CONECTOR   P/N:  MS3406R16S-1P"/>
    <n v="31163100"/>
    <s v="LICITACIÓN PÚBLICA"/>
    <n v="2"/>
    <n v="7"/>
    <n v="2"/>
    <n v="595000"/>
    <s v="UNIDAD"/>
    <s v="NO SOLICITADAS"/>
  </r>
  <r>
    <x v="6"/>
    <s v="204-4-20"/>
    <n v="10"/>
    <s v="REPUESTOS"/>
    <s v="ADAPTADOR   P/N:  30-067-1F"/>
    <n v="42272214"/>
    <s v="LICITACIÓN PÚBLICA"/>
    <n v="2"/>
    <n v="6"/>
    <n v="2"/>
    <n v="571200"/>
    <s v="UNIDAD"/>
    <s v="NO SOLICITADAS"/>
  </r>
  <r>
    <x v="6"/>
    <s v="204-4-20"/>
    <n v="10"/>
    <s v="REPUESTOS"/>
    <s v="CONECTOR   P/N:  MS3450K16S-1S"/>
    <n v="31163100"/>
    <s v="LICITACIÓN PÚBLICA"/>
    <n v="2"/>
    <n v="7"/>
    <n v="2"/>
    <n v="571200"/>
    <s v="UNIDAD"/>
    <s v="NO SOLICITADAS"/>
  </r>
  <r>
    <x v="6"/>
    <s v="204-4-20"/>
    <n v="10"/>
    <s v="REPUESTOS"/>
    <s v="CONECTOR   P/N:  MS3456K16S-1P"/>
    <n v="31163100"/>
    <s v="LICITACIÓN PÚBLICA"/>
    <n v="2"/>
    <n v="7"/>
    <n v="2"/>
    <n v="571200"/>
    <s v="UNIDAD"/>
    <s v="NO SOLICITADAS"/>
  </r>
  <r>
    <x v="6"/>
    <s v="204-4-20"/>
    <n v="10"/>
    <s v="REPUESTOS"/>
    <s v="RESISTENCIA   P/N:  110-166-1"/>
    <n v="41111943"/>
    <s v="LICITACIÓN PÚBLICA"/>
    <n v="2"/>
    <n v="7"/>
    <n v="2"/>
    <n v="556400"/>
    <s v="UNIDAD"/>
    <s v="NO SOLICITADAS"/>
  </r>
  <r>
    <x v="6"/>
    <s v="204-4-20"/>
    <n v="10"/>
    <s v="REPUESTOS"/>
    <s v="BALINERA   P/N:  MS27643-5"/>
    <n v="31171504"/>
    <s v="LICITACIÓN PÚBLICA"/>
    <n v="2"/>
    <n v="7"/>
    <n v="3"/>
    <n v="553350"/>
    <s v="UNIDAD"/>
    <s v="NO SOLICITADAS"/>
  </r>
  <r>
    <x v="6"/>
    <s v="204-4-20"/>
    <n v="10"/>
    <s v="REPUESTOS"/>
    <s v="ABRAZADERA   P/N:  MS21919H6"/>
    <n v="31162914"/>
    <s v="LICITACIÓN PÚBLICA"/>
    <n v="2"/>
    <n v="6"/>
    <n v="25"/>
    <n v="542500"/>
    <s v="UNIDAD"/>
    <s v="NO SOLICITADAS"/>
  </r>
  <r>
    <x v="6"/>
    <s v="204-4-20"/>
    <n v="10"/>
    <s v="REPUESTOS"/>
    <s v="CONECTOR   P/N:  CS3106A12S-51P"/>
    <n v="31163100"/>
    <s v="LICITACIÓN PÚBLICA"/>
    <n v="2"/>
    <n v="7"/>
    <n v="2"/>
    <n v="535500"/>
    <s v="UNIDAD"/>
    <s v="NO SOLICITADAS"/>
  </r>
  <r>
    <x v="6"/>
    <s v="204-4-20"/>
    <n v="10"/>
    <s v="REPUESTOS"/>
    <s v="CONECTOR   P/N:  MS3406R14S-2SX"/>
    <n v="31163100"/>
    <s v="LICITACIÓN PÚBLICA"/>
    <n v="2"/>
    <n v="7"/>
    <n v="2"/>
    <n v="535500"/>
    <s v="UNIDAD"/>
    <s v="NO SOLICITADAS"/>
  </r>
  <r>
    <x v="6"/>
    <s v="204-4-20"/>
    <n v="10"/>
    <s v="REPUESTOS"/>
    <s v="INTERRUPTOR   P/N:  MS25103-31"/>
    <n v="39121633"/>
    <s v="LICITACIÓN PÚBLICA"/>
    <n v="2"/>
    <n v="6"/>
    <n v="2"/>
    <n v="535500"/>
    <s v="UNIDAD"/>
    <s v="NO SOLICITADAS"/>
  </r>
  <r>
    <x v="6"/>
    <s v="204-4-20"/>
    <n v="10"/>
    <s v="REPUESTOS"/>
    <s v="INTERRUPTOR   P/N:  MS25201-5"/>
    <n v="39121633"/>
    <s v="LICITACIÓN PÚBLICA"/>
    <n v="2"/>
    <n v="6"/>
    <n v="2"/>
    <n v="535500"/>
    <s v="UNIDAD"/>
    <s v="NO SOLICITADAS"/>
  </r>
  <r>
    <x v="6"/>
    <s v="204-4-20"/>
    <n v="10"/>
    <s v="REPUESTOS"/>
    <s v="TERMINAL   P/N:  MS25036-107"/>
    <n v="39121327"/>
    <s v="LICITACIÓN PÚBLICA"/>
    <n v="2"/>
    <n v="6"/>
    <n v="100"/>
    <n v="535000"/>
    <s v="UNIDAD"/>
    <s v="NO SOLICITADAS"/>
  </r>
  <r>
    <x v="6"/>
    <s v="204-4-20"/>
    <n v="10"/>
    <s v="REPUESTOS"/>
    <s v="CONECTOR   P/N:  MS3476W14-19PW"/>
    <n v="31163100"/>
    <s v="LICITACIÓN PÚBLICA"/>
    <n v="2"/>
    <n v="7"/>
    <n v="4"/>
    <n v="523600"/>
    <s v="UNIDAD"/>
    <s v="NO SOLICITADAS"/>
  </r>
  <r>
    <x v="6"/>
    <s v="204-4-20"/>
    <n v="10"/>
    <s v="REPUESTOS"/>
    <s v="TERMINAL   P/N:  MS25036-104"/>
    <n v="39121327"/>
    <s v="LICITACIÓN PÚBLICA"/>
    <n v="2"/>
    <n v="6"/>
    <n v="60"/>
    <n v="522000"/>
    <s v="UNIDAD"/>
    <s v="NO SOLICITADAS"/>
  </r>
  <r>
    <x v="6"/>
    <s v="204-4-20"/>
    <n v="10"/>
    <s v="REPUESTOS"/>
    <s v="CONECTOR   P/N:  31-065-J422"/>
    <n v="31163100"/>
    <s v="LICITACIÓN PÚBLICA"/>
    <n v="2"/>
    <n v="7"/>
    <n v="2"/>
    <n v="505800"/>
    <s v="UNIDAD"/>
    <s v="NO SOLICITADAS"/>
  </r>
  <r>
    <x v="6"/>
    <s v="204-4-20"/>
    <n v="10"/>
    <s v="REPUESTOS"/>
    <s v="CONECTOR   P/N:  31-065-J427"/>
    <n v="31163100"/>
    <s v="LICITACIÓN PÚBLICA"/>
    <n v="2"/>
    <n v="7"/>
    <n v="2"/>
    <n v="505800"/>
    <s v="UNIDAD"/>
    <s v="NO SOLICITADAS"/>
  </r>
  <r>
    <x v="6"/>
    <s v="204-4-20"/>
    <n v="10"/>
    <s v="REPUESTOS"/>
    <s v="INTERRUPTOR   P/N:  MS25089-5AR"/>
    <n v="39121633"/>
    <s v="LICITACIÓN PÚBLICA"/>
    <n v="2"/>
    <n v="6"/>
    <n v="2"/>
    <n v="505800"/>
    <s v="UNIDAD"/>
    <s v="NO SOLICITADAS"/>
  </r>
  <r>
    <x v="6"/>
    <s v="204-4-20"/>
    <n v="10"/>
    <s v="REPUESTOS"/>
    <s v="CONECTOR   P/N:  MS3456W10SL-3S"/>
    <n v="31163100"/>
    <s v="LICITACIÓN PÚBLICA"/>
    <n v="2"/>
    <n v="7"/>
    <n v="4"/>
    <n v="499800"/>
    <s v="UNIDAD"/>
    <s v="NO SOLICITADAS"/>
  </r>
  <r>
    <x v="6"/>
    <s v="204-4-20"/>
    <n v="10"/>
    <s v="REPUESTOS"/>
    <s v="INTERRUPTOR   P/N:  MS24524-23"/>
    <n v="39121633"/>
    <s v="LICITACIÓN PÚBLICA"/>
    <n v="2"/>
    <n v="6"/>
    <n v="4"/>
    <n v="499800"/>
    <s v="UNIDAD"/>
    <s v="NO SOLICITADAS"/>
  </r>
  <r>
    <x v="6"/>
    <s v="204-4-20"/>
    <n v="10"/>
    <s v="REPUESTOS"/>
    <s v="INTERRUPTOR   P/N:  MS25201-7"/>
    <n v="39121633"/>
    <s v="LICITACIÓN PÚBLICA"/>
    <n v="2"/>
    <n v="6"/>
    <n v="2"/>
    <n v="495040"/>
    <s v="UNIDAD"/>
    <s v="NO SOLICITADAS"/>
  </r>
  <r>
    <x v="6"/>
    <s v="204-4-20"/>
    <n v="10"/>
    <s v="REPUESTOS"/>
    <s v="CONECTOR   P/N:  MS3456W24-20S"/>
    <n v="31163100"/>
    <s v="LICITACIÓN PÚBLICA"/>
    <n v="2"/>
    <n v="7"/>
    <n v="2"/>
    <n v="487900"/>
    <s v="UNIDAD"/>
    <s v="NO SOLICITADAS"/>
  </r>
  <r>
    <x v="6"/>
    <s v="204-4-20"/>
    <n v="10"/>
    <s v="REPUESTOS"/>
    <s v="BALINERA   P/N:  MS27643-4"/>
    <n v="31171504"/>
    <s v="LICITACIÓN PÚBLICA"/>
    <n v="2"/>
    <n v="7"/>
    <n v="3"/>
    <n v="481800"/>
    <s v="UNIDAD"/>
    <s v="NO SOLICITADAS"/>
  </r>
  <r>
    <x v="6"/>
    <s v="204-4-20"/>
    <n v="10"/>
    <s v="REPUESTOS"/>
    <s v="CONECTOR   P/N:  MS3456W22-14S"/>
    <n v="31163100"/>
    <s v="LICITACIÓN PÚBLICA"/>
    <n v="2"/>
    <n v="7"/>
    <n v="2"/>
    <n v="476000"/>
    <s v="UNIDAD"/>
    <s v="NO SOLICITADAS"/>
  </r>
  <r>
    <x v="6"/>
    <s v="204-4-23"/>
    <n v="10"/>
    <s v="OTROS MATERIALES Y SUMINISTROS"/>
    <s v="LAMINA   P/N:  LAMINA GALVANIZADO 0,025"/>
    <n v="30264000"/>
    <s v="LICITACIÓN PÚBLICA"/>
    <n v="2"/>
    <n v="6"/>
    <n v="2"/>
    <n v="476000"/>
    <s v="UNIDAD"/>
    <s v="NO SOLICITADAS"/>
  </r>
  <r>
    <x v="6"/>
    <s v="204-4-20"/>
    <n v="10"/>
    <s v="REPUESTOS"/>
    <s v="CONECTOR   P/N:  M9177/5-2"/>
    <n v="31163100"/>
    <s v="LICITACIÓN PÚBLICA"/>
    <n v="2"/>
    <n v="7"/>
    <n v="3"/>
    <n v="464100"/>
    <s v="UNIDAD"/>
    <s v="NO SOLICITADAS"/>
  </r>
  <r>
    <x v="6"/>
    <s v="204-4-20"/>
    <n v="10"/>
    <s v="REPUESTOS"/>
    <s v="CONECTOR   P/N:  MS3450828-21S"/>
    <n v="31163100"/>
    <s v="LICITACIÓN PÚBLICA"/>
    <n v="2"/>
    <n v="7"/>
    <n v="2"/>
    <n v="464100"/>
    <s v="UNIDAD"/>
    <s v="NO SOLICITADAS"/>
  </r>
  <r>
    <x v="6"/>
    <s v="204-4-20"/>
    <n v="10"/>
    <s v="REPUESTOS"/>
    <s v="CONECTOR   P/N:  MS3476W12-10SW"/>
    <n v="31163100"/>
    <s v="LICITACIÓN PÚBLICA"/>
    <n v="2"/>
    <n v="7"/>
    <n v="4"/>
    <n v="452200"/>
    <s v="UNIDAD"/>
    <s v="NO SOLICITADAS"/>
  </r>
  <r>
    <x v="6"/>
    <s v="204-4-20"/>
    <n v="10"/>
    <s v="REPUESTOS"/>
    <s v="CONECTOR   P/N:  MS3476W12-10SY"/>
    <n v="31163100"/>
    <s v="LICITACIÓN PÚBLICA"/>
    <n v="2"/>
    <n v="7"/>
    <n v="4"/>
    <n v="452200"/>
    <s v="UNIDAD"/>
    <s v="NO SOLICITADAS"/>
  </r>
  <r>
    <x v="6"/>
    <s v="204-4-20"/>
    <n v="10"/>
    <s v="REPUESTOS"/>
    <s v="CONECTOR   P/N:  MS3456W14S-5S"/>
    <n v="31163100"/>
    <s v="LICITACIÓN PÚBLICA"/>
    <n v="2"/>
    <n v="7"/>
    <n v="3"/>
    <n v="446250"/>
    <s v="UNIDAD"/>
    <s v="NO SOLICITADAS"/>
  </r>
  <r>
    <x v="6"/>
    <s v="204-4-20"/>
    <n v="10"/>
    <s v="REPUESTOS"/>
    <s v="CONECTOR   P/N:  MS3470W16-26S"/>
    <n v="31163100"/>
    <s v="LICITACIÓN PÚBLICA"/>
    <n v="2"/>
    <n v="7"/>
    <n v="3"/>
    <n v="446250"/>
    <s v="UNIDAD"/>
    <s v="NO SOLICITADAS"/>
  </r>
  <r>
    <x v="6"/>
    <s v="204-4-20"/>
    <n v="10"/>
    <s v="REPUESTOS"/>
    <s v="CONECTOR   P/N:  AN3115-1"/>
    <n v="31163100"/>
    <s v="LICITACIÓN PÚBLICA"/>
    <n v="2"/>
    <n v="7"/>
    <n v="2"/>
    <n v="440300"/>
    <s v="UNIDAD"/>
    <s v="NO SOLICITADAS"/>
  </r>
  <r>
    <x v="6"/>
    <s v="204-4-20"/>
    <n v="10"/>
    <s v="REPUESTOS"/>
    <s v="PERNO   P/N:  MS24665-155"/>
    <n v="31161501"/>
    <s v="LICITACIÓN PÚBLICA"/>
    <n v="2"/>
    <n v="6"/>
    <n v="880.5"/>
    <n v="440250"/>
    <s v="UNIDAD"/>
    <s v="NO SOLICITADAS"/>
  </r>
  <r>
    <x v="6"/>
    <s v="204-4-20"/>
    <n v="10"/>
    <s v="REPUESTOS"/>
    <s v="CONECTOR   P/N:  MS3476W16-26P"/>
    <n v="31163100"/>
    <s v="LICITACIÓN PÚBLICA"/>
    <n v="2"/>
    <n v="7"/>
    <n v="3"/>
    <n v="428400"/>
    <s v="UNIDAD"/>
    <s v="NO SOLICITADAS"/>
  </r>
  <r>
    <x v="6"/>
    <s v="204-4-20"/>
    <n v="10"/>
    <s v="REPUESTOS"/>
    <s v="INTERRUPTOR   P/N:  MS25201-4"/>
    <n v="39121633"/>
    <s v="LICITACIÓN PÚBLICA"/>
    <n v="2"/>
    <n v="6"/>
    <n v="2"/>
    <n v="428400"/>
    <s v="UNIDAD"/>
    <s v="NO SOLICITADAS"/>
  </r>
  <r>
    <x v="6"/>
    <s v="204-4-20"/>
    <n v="10"/>
    <s v="REPUESTOS"/>
    <s v="INTERRUPTOR   P/N:  MS24660-23G"/>
    <n v="39121633"/>
    <s v="LICITACIÓN PÚBLICA"/>
    <n v="2"/>
    <n v="6"/>
    <n v="2"/>
    <n v="422500"/>
    <s v="UNIDAD"/>
    <s v="NO SOLICITADAS"/>
  </r>
  <r>
    <x v="6"/>
    <s v="204-4-20"/>
    <n v="10"/>
    <s v="REPUESTOS"/>
    <s v="BALINERA   P/N:  MS27643-3"/>
    <n v="31171504"/>
    <s v="LICITACIÓN PÚBLICA"/>
    <n v="2"/>
    <n v="7"/>
    <n v="2.5"/>
    <n v="416500"/>
    <s v="UNIDAD"/>
    <s v="NO SOLICITADAS"/>
  </r>
  <r>
    <x v="6"/>
    <s v="204-4-20"/>
    <n v="10"/>
    <s v="REPUESTOS"/>
    <s v="CONECTOR   P/N:  MS3126E10-6S"/>
    <n v="31163100"/>
    <s v="LICITACIÓN PÚBLICA"/>
    <n v="2"/>
    <n v="7"/>
    <n v="2"/>
    <n v="416500"/>
    <s v="UNIDAD"/>
    <s v="NO SOLICITADAS"/>
  </r>
  <r>
    <x v="6"/>
    <s v="204-4-20"/>
    <n v="10"/>
    <s v="REPUESTOS"/>
    <s v="CONECTOR   P/N:  MS3126E12-10P"/>
    <n v="31163100"/>
    <s v="LICITACIÓN PÚBLICA"/>
    <n v="2"/>
    <n v="7"/>
    <n v="2"/>
    <n v="416500"/>
    <s v="UNIDAD"/>
    <s v="NO SOLICITADAS"/>
  </r>
  <r>
    <x v="6"/>
    <s v="204-4-20"/>
    <n v="10"/>
    <s v="REPUESTOS"/>
    <s v="CONECTOR   P/N:  MS3456W20-27S"/>
    <n v="31163100"/>
    <s v="LICITACIÓN PÚBLICA"/>
    <n v="2"/>
    <n v="7"/>
    <n v="2"/>
    <n v="416500"/>
    <s v="UNIDAD"/>
    <s v="NO SOLICITADAS"/>
  </r>
  <r>
    <x v="6"/>
    <s v="204-4-20"/>
    <n v="10"/>
    <s v="REPUESTOS"/>
    <s v="CONECTOR   P/N:  MS3476W24-61S"/>
    <n v="31163100"/>
    <s v="LICITACIÓN PÚBLICA"/>
    <n v="2"/>
    <n v="7"/>
    <n v="2"/>
    <n v="416500"/>
    <s v="UNIDAD"/>
    <s v="NO SOLICITADAS"/>
  </r>
  <r>
    <x v="6"/>
    <s v="204-4-20"/>
    <n v="10"/>
    <s v="REPUESTOS"/>
    <s v="CONECTOR   P/N:  MS3456W14S-9S"/>
    <n v="31163100"/>
    <s v="LICITACIÓN PÚBLICA"/>
    <n v="2"/>
    <n v="7"/>
    <n v="3"/>
    <n v="410550"/>
    <s v="UNIDAD"/>
    <s v="NO SOLICITADAS"/>
  </r>
  <r>
    <x v="6"/>
    <s v="204-4-20"/>
    <n v="10"/>
    <s v="REPUESTOS"/>
    <s v="TERMINAL   P/N:  MS25036-108"/>
    <n v="39121327"/>
    <s v="LICITACIÓN PÚBLICA"/>
    <n v="2"/>
    <n v="6"/>
    <n v="110"/>
    <n v="407000"/>
    <s v="UNIDAD"/>
    <s v="NO SOLICITADAS"/>
  </r>
  <r>
    <x v="6"/>
    <s v="204-4-20"/>
    <n v="10"/>
    <s v="REPUESTOS"/>
    <s v="CONECTOR   P/N:  MS3450W18-1S"/>
    <n v="31163100"/>
    <s v="LICITACIÓN PÚBLICA"/>
    <n v="2"/>
    <n v="7"/>
    <n v="2"/>
    <n v="404600"/>
    <s v="UNIDAD"/>
    <s v="NO SOLICITADAS"/>
  </r>
  <r>
    <x v="6"/>
    <s v="204-4-20"/>
    <n v="10"/>
    <s v="REPUESTOS"/>
    <s v="CONECTOR   P/N:  MS3470W14-19S"/>
    <n v="31163100"/>
    <s v="LICITACIÓN PÚBLICA"/>
    <n v="2"/>
    <n v="7"/>
    <n v="3"/>
    <n v="392700"/>
    <s v="UNIDAD"/>
    <s v="NO SOLICITADAS"/>
  </r>
  <r>
    <x v="6"/>
    <s v="204-4-20"/>
    <n v="10"/>
    <s v="REPUESTOS"/>
    <s v="CONECTOR   P/N:  MS3470W22-55S"/>
    <n v="31163100"/>
    <s v="LICITACIÓN PÚBLICA"/>
    <n v="2"/>
    <n v="7"/>
    <n v="2"/>
    <n v="392700"/>
    <s v="UNIDAD"/>
    <s v="NO SOLICITADAS"/>
  </r>
  <r>
    <x v="6"/>
    <s v="204-4-20"/>
    <n v="10"/>
    <s v="REPUESTOS"/>
    <s v="CONECTOR   P/N:  MS3476W14-19P"/>
    <n v="31163100"/>
    <s v="LICITACIÓN PÚBLICA"/>
    <n v="2"/>
    <n v="7"/>
    <n v="3"/>
    <n v="392700"/>
    <s v="UNIDAD"/>
    <s v="NO SOLICITADAS"/>
  </r>
  <r>
    <x v="6"/>
    <s v="204-4-20"/>
    <n v="10"/>
    <s v="REPUESTOS"/>
    <s v="INTERRUPTOR   P/N:  406-1300"/>
    <n v="39121633"/>
    <s v="LICITACIÓN PÚBLICA"/>
    <n v="2"/>
    <n v="6"/>
    <n v="2"/>
    <n v="386800"/>
    <s v="UNIDAD"/>
    <s v="NO SOLICITADAS"/>
  </r>
  <r>
    <x v="6"/>
    <s v="204-4-20"/>
    <n v="10"/>
    <s v="REPUESTOS"/>
    <s v="TERMINAL   P/N:  MS27212-1-7"/>
    <n v="39121327"/>
    <s v="LICITACIÓN PÚBLICA"/>
    <n v="2"/>
    <n v="6"/>
    <n v="4.5"/>
    <n v="382950"/>
    <s v="UNIDAD"/>
    <s v="NO SOLICITADAS"/>
  </r>
  <r>
    <x v="6"/>
    <s v="204-4-20"/>
    <n v="10"/>
    <s v="REPUESTOS"/>
    <s v="CONECTOR   P/N:  MS3106R14S-5S"/>
    <n v="31163100"/>
    <s v="LICITACIÓN PÚBLICA"/>
    <n v="2"/>
    <n v="7"/>
    <n v="4"/>
    <n v="380800"/>
    <s v="UNIDAD"/>
    <s v="NO SOLICITADAS"/>
  </r>
  <r>
    <x v="6"/>
    <s v="204-4-20"/>
    <n v="10"/>
    <s v="REPUESTOS"/>
    <s v="CONECTOR   P/N:  MS3122E20-39P"/>
    <n v="31163100"/>
    <s v="LICITACIÓN PÚBLICA"/>
    <n v="2"/>
    <n v="7"/>
    <n v="2"/>
    <n v="380800"/>
    <s v="UNIDAD"/>
    <s v="NO SOLICITADAS"/>
  </r>
  <r>
    <x v="6"/>
    <s v="204-4-20"/>
    <n v="10"/>
    <s v="REPUESTOS"/>
    <s v="CONECTOR   P/N:  M3416-12EN"/>
    <n v="31163100"/>
    <s v="LICITACIÓN PÚBLICA"/>
    <n v="2"/>
    <n v="7"/>
    <n v="10"/>
    <n v="375000"/>
    <s v="UNIDAD"/>
    <s v="NO SOLICITADAS"/>
  </r>
  <r>
    <x v="6"/>
    <s v="204-4-20"/>
    <n v="10"/>
    <s v="REPUESTOS"/>
    <s v="CONECTOR   P/N:  MS3456W18-1S"/>
    <n v="31163100"/>
    <s v="LICITACIÓN PÚBLICA"/>
    <n v="2"/>
    <n v="7"/>
    <n v="2"/>
    <n v="368900"/>
    <s v="UNIDAD"/>
    <s v="NO SOLICITADAS"/>
  </r>
  <r>
    <x v="6"/>
    <s v="204-4-20"/>
    <n v="10"/>
    <s v="REPUESTOS"/>
    <s v="CONECTOR   P/N:  MS3476W22-55P"/>
    <n v="31163100"/>
    <s v="LICITACIÓN PÚBLICA"/>
    <n v="2"/>
    <n v="7"/>
    <n v="2"/>
    <n v="368900"/>
    <s v="UNIDAD"/>
    <s v="NO SOLICITADAS"/>
  </r>
  <r>
    <x v="6"/>
    <s v="204-4-20"/>
    <n v="10"/>
    <s v="REPUESTOS"/>
    <s v="CONECTOR   P/N:  MS3456W18-1P"/>
    <n v="31163100"/>
    <s v="LICITACIÓN PÚBLICA"/>
    <n v="2"/>
    <n v="7"/>
    <n v="2"/>
    <n v="357000"/>
    <s v="UNIDAD"/>
    <s v="NO SOLICITADAS"/>
  </r>
  <r>
    <x v="6"/>
    <s v="204-4-20"/>
    <n v="10"/>
    <s v="REPUESTOS"/>
    <s v="CONECTOR   P/N:  M3416-10EN"/>
    <n v="31163100"/>
    <s v="LICITACIÓN PÚBLICA"/>
    <n v="2"/>
    <n v="7"/>
    <n v="10"/>
    <n v="353500"/>
    <s v="UNIDAD"/>
    <s v="NO SOLICITADAS"/>
  </r>
  <r>
    <x v="6"/>
    <s v="204-4-20"/>
    <n v="10"/>
    <s v="REPUESTOS"/>
    <s v="CONECTOR   P/N:  D38999/26WD15SN"/>
    <n v="31163100"/>
    <s v="LICITACIÓN PÚBLICA"/>
    <n v="2"/>
    <n v="7"/>
    <n v="2"/>
    <n v="345100"/>
    <s v="UNIDAD"/>
    <s v="NO SOLICITADAS"/>
  </r>
  <r>
    <x v="6"/>
    <s v="204-4-20"/>
    <n v="10"/>
    <s v="REPUESTOS"/>
    <s v="CONECTOR   P/N:  MS3126E14-19PW"/>
    <n v="31163100"/>
    <s v="LICITACIÓN PÚBLICA"/>
    <n v="2"/>
    <n v="7"/>
    <n v="2"/>
    <n v="345100"/>
    <s v="UNIDAD"/>
    <s v="NO SOLICITADAS"/>
  </r>
  <r>
    <x v="6"/>
    <s v="204-4-20"/>
    <n v="10"/>
    <s v="REPUESTOS"/>
    <s v="TUERCA   P/N:  MS21042L04"/>
    <n v="31161700"/>
    <s v="LICITACIÓN PÚBLICA"/>
    <n v="2"/>
    <n v="6"/>
    <n v="50"/>
    <n v="340000"/>
    <s v="UNIDAD"/>
    <s v="NO SOLICITADAS"/>
  </r>
  <r>
    <x v="6"/>
    <s v="204-4-20"/>
    <n v="10"/>
    <s v="REPUESTOS"/>
    <s v="CONECTOR   P/N:  M39012/19-0504"/>
    <n v="31163100"/>
    <s v="LICITACIÓN PÚBLICA"/>
    <n v="2"/>
    <n v="7"/>
    <n v="3"/>
    <n v="339150"/>
    <s v="UNIDAD"/>
    <s v="NO SOLICITADAS"/>
  </r>
  <r>
    <x v="6"/>
    <s v="204-4-20"/>
    <n v="10"/>
    <s v="REPUESTOS"/>
    <s v="INTERRUPTOR   P/N:  MS24524-23"/>
    <n v="39121633"/>
    <s v="LICITACIÓN PÚBLICA"/>
    <n v="2"/>
    <n v="6"/>
    <n v="2"/>
    <n v="336500"/>
    <s v="UNIDAD"/>
    <s v="NO SOLICITADAS"/>
  </r>
  <r>
    <x v="6"/>
    <s v="204-4-20"/>
    <n v="10"/>
    <s v="REPUESTOS"/>
    <s v="CONECTOR   P/N:  AN3108A-14S-9S"/>
    <n v="31163100"/>
    <s v="LICITACIÓN PÚBLICA"/>
    <n v="2"/>
    <n v="7"/>
    <n v="2"/>
    <n v="333200"/>
    <s v="UNIDAD"/>
    <s v="NO SOLICITADAS"/>
  </r>
  <r>
    <x v="6"/>
    <s v="204-4-20"/>
    <n v="10"/>
    <s v="REPUESTOS"/>
    <s v="CONECTOR   P/N:  MS3106R24-20S"/>
    <n v="31163100"/>
    <s v="LICITACIÓN PÚBLICA"/>
    <n v="2"/>
    <n v="7"/>
    <n v="2"/>
    <n v="333200"/>
    <s v="UNIDAD"/>
    <s v="NO SOLICITADAS"/>
  </r>
  <r>
    <x v="6"/>
    <s v="204-4-20"/>
    <n v="10"/>
    <s v="REPUESTOS"/>
    <s v="CONECTOR   P/N:  MS3456W16S-1S"/>
    <n v="31163100"/>
    <s v="LICITACIÓN PÚBLICA"/>
    <n v="2"/>
    <n v="7"/>
    <n v="2"/>
    <n v="333200"/>
    <s v="UNIDAD"/>
    <s v="NO SOLICITADAS"/>
  </r>
  <r>
    <x v="6"/>
    <s v="204-4-20"/>
    <n v="10"/>
    <s v="REPUESTOS"/>
    <s v="INTERRUPTOR   P/N:  MS27708-3"/>
    <n v="39121633"/>
    <s v="LICITACIÓN PÚBLICA"/>
    <n v="2"/>
    <n v="6"/>
    <n v="2"/>
    <n v="333200"/>
    <s v="UNIDAD"/>
    <s v="NO SOLICITADAS"/>
  </r>
  <r>
    <x v="6"/>
    <s v="204-4-20"/>
    <n v="10"/>
    <s v="REPUESTOS"/>
    <s v="CONECTOR   P/N:  110-055-1"/>
    <n v="31163100"/>
    <s v="LICITACIÓN PÚBLICA"/>
    <n v="2"/>
    <n v="7"/>
    <n v="2"/>
    <n v="321300"/>
    <s v="UNIDAD"/>
    <s v="NO SOLICITADAS"/>
  </r>
  <r>
    <x v="6"/>
    <s v="204-4-20"/>
    <n v="10"/>
    <s v="REPUESTOS"/>
    <s v="CONECTOR   P/N:  MS3120E16-26S"/>
    <n v="31163100"/>
    <s v="LICITACIÓN PÚBLICA"/>
    <n v="2"/>
    <n v="7"/>
    <n v="2"/>
    <n v="321300"/>
    <s v="UNIDAD"/>
    <s v="NO SOLICITADAS"/>
  </r>
  <r>
    <x v="6"/>
    <s v="204-4-20"/>
    <n v="10"/>
    <s v="REPUESTOS"/>
    <s v="CONECTOR   P/N:  MS3126E14-19S"/>
    <n v="31163100"/>
    <s v="LICITACIÓN PÚBLICA"/>
    <n v="2"/>
    <n v="7"/>
    <n v="2"/>
    <n v="321300"/>
    <s v="UNIDAD"/>
    <s v="NO SOLICITADAS"/>
  </r>
  <r>
    <x v="6"/>
    <s v="204-4-20"/>
    <n v="10"/>
    <s v="REPUESTOS"/>
    <s v="REMACHE SOLIDO  P/N:  MS20470AD4-4"/>
    <n v="31161501"/>
    <s v="LICITACIÓN PÚBLICA"/>
    <n v="2"/>
    <n v="6"/>
    <n v="3"/>
    <n v="321000"/>
    <s v="UNIDAD"/>
    <s v="NO SOLICITADAS"/>
  </r>
  <r>
    <x v="6"/>
    <s v="204-4-20"/>
    <n v="10"/>
    <s v="REPUESTOS"/>
    <s v="REMACHE SOLIDO   P/N:  MS20470AD4-5"/>
    <n v="31161501"/>
    <s v="LICITACIÓN PÚBLICA"/>
    <n v="2"/>
    <n v="6"/>
    <n v="3"/>
    <n v="321000"/>
    <s v="UNIDAD"/>
    <s v="NO SOLICITADAS"/>
  </r>
  <r>
    <x v="6"/>
    <s v="204-4-20"/>
    <n v="10"/>
    <s v="REPUESTOS"/>
    <s v="TERMINAL   P/N:  MS27212-1-4"/>
    <n v="39121327"/>
    <s v="LICITACIÓN PÚBLICA"/>
    <n v="2"/>
    <n v="6"/>
    <n v="8"/>
    <n v="319200"/>
    <s v="UNIDAD"/>
    <s v="NO SOLICITADAS"/>
  </r>
  <r>
    <x v="6"/>
    <s v="204-4-17"/>
    <n v="10"/>
    <s v="PRODUCTOS DE ASEO Y LIMPIEZA"/>
    <s v="GUANTES DE NITRILO   P/N:  GUANTES DE NITRILO  TALLA L Y M PRESENTACION CAJA DE 100 UNIDADES"/>
    <n v="46181504"/>
    <s v="LICITACIÓN PÚBLICA"/>
    <n v="2"/>
    <n v="6"/>
    <n v="5"/>
    <n v="309500"/>
    <s v="UNIDAD"/>
    <s v="NO SOLICITADAS"/>
  </r>
  <r>
    <x v="6"/>
    <s v="204-4-20"/>
    <n v="10"/>
    <s v="REPUESTOS"/>
    <s v="CONECTOR   P/N:  MS3450W14S-7S"/>
    <n v="31163100"/>
    <s v="LICITACIÓN PÚBLICA"/>
    <n v="2"/>
    <n v="7"/>
    <n v="2"/>
    <n v="309400"/>
    <s v="UNIDAD"/>
    <s v="NO SOLICITADAS"/>
  </r>
  <r>
    <x v="6"/>
    <s v="204-4-20"/>
    <n v="10"/>
    <s v="REPUESTOS"/>
    <s v="CONECTOR   P/N:  MS3106B18-9S"/>
    <n v="31163100"/>
    <s v="LICITACIÓN PÚBLICA"/>
    <n v="2"/>
    <n v="7"/>
    <n v="2"/>
    <n v="297500"/>
    <s v="UNIDAD"/>
    <s v="NO SOLICITADAS"/>
  </r>
  <r>
    <x v="6"/>
    <s v="204-4-20"/>
    <n v="10"/>
    <s v="REPUESTOS"/>
    <s v="CONECTOR   P/N:  MS3120E14-19S"/>
    <n v="31163100"/>
    <s v="LICITACIÓN PÚBLICA"/>
    <n v="2"/>
    <n v="7"/>
    <n v="2"/>
    <n v="297500"/>
    <s v="UNIDAD"/>
    <s v="NO SOLICITADAS"/>
  </r>
  <r>
    <x v="6"/>
    <s v="204-4-20"/>
    <n v="10"/>
    <s v="REPUESTOS"/>
    <s v="CONECTOR   P/N:  MS3124E14-5S"/>
    <n v="31163100"/>
    <s v="LICITACIÓN PÚBLICA"/>
    <n v="2"/>
    <n v="7"/>
    <n v="2"/>
    <n v="297500"/>
    <s v="UNIDAD"/>
    <s v="NO SOLICITADAS"/>
  </r>
  <r>
    <x v="6"/>
    <s v="204-4-20"/>
    <n v="10"/>
    <s v="REPUESTOS"/>
    <s v="CONECTOR   P/N:  MS3456W14S-6S"/>
    <n v="31163100"/>
    <s v="LICITACIÓN PÚBLICA"/>
    <n v="2"/>
    <n v="7"/>
    <n v="2"/>
    <n v="297500"/>
    <s v="UNIDAD"/>
    <s v="NO SOLICITADAS"/>
  </r>
  <r>
    <x v="6"/>
    <s v="204-4-20"/>
    <n v="10"/>
    <s v="REPUESTOS"/>
    <s v="CONECTOR   P/N:  MS3476W16-26S"/>
    <n v="31163100"/>
    <s v="LICITACIÓN PÚBLICA"/>
    <n v="2"/>
    <n v="7"/>
    <n v="2"/>
    <n v="297500"/>
    <s v="UNIDAD"/>
    <s v="NO SOLICITADAS"/>
  </r>
  <r>
    <x v="6"/>
    <s v="204-4-20"/>
    <n v="10"/>
    <s v="REPUESTOS"/>
    <s v="CONECTOR   P/N:  MS3476W16-26SW"/>
    <n v="31163100"/>
    <s v="LICITACIÓN PÚBLICA"/>
    <n v="2"/>
    <n v="7"/>
    <n v="2"/>
    <n v="297500"/>
    <s v="UNIDAD"/>
    <s v="NO SOLICITADAS"/>
  </r>
  <r>
    <x v="6"/>
    <s v="204-4-20"/>
    <n v="10"/>
    <s v="REPUESTOS"/>
    <s v="INTERRUPTOR   P/N:  M8805/1-008"/>
    <n v="39121633"/>
    <s v="LICITACIÓN PÚBLICA"/>
    <n v="2"/>
    <n v="6"/>
    <n v="2"/>
    <n v="297500"/>
    <s v="UNIDAD"/>
    <s v="NO SOLICITADAS"/>
  </r>
  <r>
    <x v="6"/>
    <s v="204-4-20"/>
    <n v="10"/>
    <s v="REPUESTOS"/>
    <s v="CONECTOR   P/N:  M3416-20EN"/>
    <n v="31163100"/>
    <s v="LICITACIÓN PÚBLICA"/>
    <n v="2"/>
    <n v="7"/>
    <n v="6"/>
    <n v="289200"/>
    <s v="UNIDAD"/>
    <s v="NO SOLICITADAS"/>
  </r>
  <r>
    <x v="6"/>
    <s v="204-4-20"/>
    <n v="10"/>
    <s v="REPUESTOS"/>
    <s v="CONECTOR   P/N:  M3418-16EN"/>
    <n v="31163100"/>
    <s v="LICITACIÓN PÚBLICA"/>
    <n v="2"/>
    <n v="7"/>
    <n v="6"/>
    <n v="285600"/>
    <s v="UNIDAD"/>
    <s v="NO SOLICITADAS"/>
  </r>
  <r>
    <x v="6"/>
    <s v="204-4-20"/>
    <n v="10"/>
    <s v="REPUESTOS"/>
    <s v="CONECTOR   P/N:  MS3100R24-20P"/>
    <n v="31163100"/>
    <s v="LICITACIÓN PÚBLICA"/>
    <n v="2"/>
    <n v="7"/>
    <n v="2"/>
    <n v="285600"/>
    <s v="UNIDAD"/>
    <s v="NO SOLICITADAS"/>
  </r>
  <r>
    <x v="6"/>
    <s v="204-4-20"/>
    <n v="10"/>
    <s v="REPUESTOS"/>
    <s v="CONECTOR   P/N:  MS3456W12S3S"/>
    <n v="31163100"/>
    <s v="LICITACIÓN PÚBLICA"/>
    <n v="2"/>
    <n v="7"/>
    <n v="2"/>
    <n v="285600"/>
    <s v="UNIDAD"/>
    <s v="NO SOLICITADAS"/>
  </r>
  <r>
    <x v="6"/>
    <s v="204-4-20"/>
    <n v="10"/>
    <s v="REPUESTOS"/>
    <s v="CONECTOR   P/N:  MS3456W14S-1S"/>
    <n v="31163100"/>
    <s v="LICITACIÓN PÚBLICA"/>
    <n v="2"/>
    <n v="7"/>
    <n v="2"/>
    <n v="285600"/>
    <s v="UNIDAD"/>
    <s v="NO SOLICITADAS"/>
  </r>
  <r>
    <x v="6"/>
    <s v="204-4-20"/>
    <n v="10"/>
    <s v="REPUESTOS"/>
    <s v="CONECTOR   P/N:  MS3456W14S-2S"/>
    <n v="31163100"/>
    <s v="LICITACIÓN PÚBLICA"/>
    <n v="2"/>
    <n v="7"/>
    <n v="2"/>
    <n v="285600"/>
    <s v="UNIDAD"/>
    <s v="NO SOLICITADAS"/>
  </r>
  <r>
    <x v="6"/>
    <s v="204-4-20"/>
    <n v="10"/>
    <s v="REPUESTOS"/>
    <s v="CONECTOR   P/N:  MS3456W14S-2SX"/>
    <n v="31163100"/>
    <s v="LICITACIÓN PÚBLICA"/>
    <n v="2"/>
    <n v="7"/>
    <n v="2"/>
    <n v="285600"/>
    <s v="UNIDAD"/>
    <s v="NO SOLICITADAS"/>
  </r>
  <r>
    <x v="6"/>
    <s v="204-4-20"/>
    <n v="10"/>
    <s v="REPUESTOS"/>
    <s v="CONECTOR   P/N:  MS3470W16-26P"/>
    <n v="31163100"/>
    <s v="LICITACIÓN PÚBLICA"/>
    <n v="2"/>
    <n v="7"/>
    <n v="2"/>
    <n v="285600"/>
    <s v="UNIDAD"/>
    <s v="NO SOLICITADAS"/>
  </r>
  <r>
    <x v="6"/>
    <s v="204-4-20"/>
    <n v="10"/>
    <s v="REPUESTOS"/>
    <s v="TERMINAL   P/N:  MS25036-153"/>
    <n v="39121327"/>
    <s v="LICITACIÓN PÚBLICA"/>
    <n v="2"/>
    <n v="6"/>
    <n v="125"/>
    <n v="275000"/>
    <s v="UNIDAD"/>
    <s v="NO SOLICITADAS"/>
  </r>
  <r>
    <x v="6"/>
    <s v="204-4-20"/>
    <n v="10"/>
    <s v="REPUESTOS"/>
    <s v="CONECTOR   P/N:  MS3108R14S-5S"/>
    <n v="31163100"/>
    <s v="LICITACIÓN PÚBLICA"/>
    <n v="2"/>
    <n v="7"/>
    <n v="2"/>
    <n v="273700"/>
    <s v="UNIDAD"/>
    <s v="NO SOLICITADAS"/>
  </r>
  <r>
    <x v="6"/>
    <s v="204-4-20"/>
    <n v="10"/>
    <s v="REPUESTOS"/>
    <s v="CONECTOR   P/N:  MS3456W14S-7S"/>
    <n v="31163100"/>
    <s v="LICITACIÓN PÚBLICA"/>
    <n v="2"/>
    <n v="7"/>
    <n v="2"/>
    <n v="273700"/>
    <s v="UNIDAD"/>
    <s v="NO SOLICITADAS"/>
  </r>
  <r>
    <x v="6"/>
    <s v="204-4-20"/>
    <n v="10"/>
    <s v="REPUESTOS"/>
    <s v="CONECTOR   P/N:  MS3476W16S-8S"/>
    <n v="31163100"/>
    <s v="LICITACIÓN PÚBLICA"/>
    <n v="2"/>
    <n v="7"/>
    <n v="2"/>
    <n v="273700"/>
    <s v="UNIDAD"/>
    <s v="NO SOLICITADAS"/>
  </r>
  <r>
    <x v="6"/>
    <s v="204-4-20"/>
    <n v="10"/>
    <s v="REPUESTOS"/>
    <s v="CONECTOR   P/N:  MS3120E12-10S"/>
    <n v="31163100"/>
    <s v="LICITACIÓN PÚBLICA"/>
    <n v="2"/>
    <n v="7"/>
    <n v="2"/>
    <n v="261800"/>
    <s v="UNIDAD"/>
    <s v="NO SOLICITADAS"/>
  </r>
  <r>
    <x v="6"/>
    <s v="204-4-20"/>
    <n v="10"/>
    <s v="REPUESTOS"/>
    <s v="CONECTOR   P/N:  MS3476W14-19S"/>
    <n v="31163100"/>
    <s v="LICITACIÓN PÚBLICA"/>
    <n v="2"/>
    <n v="7"/>
    <n v="2"/>
    <n v="261800"/>
    <s v="UNIDAD"/>
    <s v="NO SOLICITADAS"/>
  </r>
  <r>
    <x v="6"/>
    <s v="204-4-20"/>
    <n v="10"/>
    <s v="REPUESTOS"/>
    <s v="CONECTOR   P/N:  M3418-14EN"/>
    <n v="31163100"/>
    <s v="LICITACIÓN PÚBLICA"/>
    <n v="2"/>
    <n v="7"/>
    <n v="6"/>
    <n v="254700"/>
    <s v="UNIDAD"/>
    <s v="NO SOLICITADAS"/>
  </r>
  <r>
    <x v="6"/>
    <s v="204-4-20"/>
    <n v="10"/>
    <s v="REPUESTOS"/>
    <s v="RIEL ENGANCHE   P/N:  MS35489-27"/>
    <n v="25174800"/>
    <s v="LICITACIÓN PÚBLICA"/>
    <n v="2"/>
    <n v="6"/>
    <n v="50"/>
    <n v="250000"/>
    <s v="UNIDAD"/>
    <s v="NO SOLICITADAS"/>
  </r>
  <r>
    <x v="6"/>
    <s v="204-4-20"/>
    <n v="10"/>
    <s v="REPUESTOS"/>
    <s v="CONECTOR   P/N:  MS27473T8B98S"/>
    <n v="31163100"/>
    <s v="LICITACIÓN PÚBLICA"/>
    <n v="2"/>
    <n v="7"/>
    <n v="2"/>
    <n v="249900"/>
    <s v="UNIDAD"/>
    <s v="NO SOLICITADAS"/>
  </r>
  <r>
    <x v="6"/>
    <s v="204-4-20"/>
    <n v="10"/>
    <s v="REPUESTOS"/>
    <s v="CONECTOR   P/N:  MS3406R10SL-3S"/>
    <n v="31163100"/>
    <s v="LICITACIÓN PÚBLICA"/>
    <n v="2"/>
    <n v="7"/>
    <n v="2"/>
    <n v="249900"/>
    <s v="UNIDAD"/>
    <s v="NO SOLICITADAS"/>
  </r>
  <r>
    <x v="6"/>
    <s v="204-4-20"/>
    <n v="10"/>
    <s v="REPUESTOS"/>
    <s v="CONECTOR   P/N:  MS3456W10SC3S"/>
    <n v="31163100"/>
    <s v="LICITACIÓN PÚBLICA"/>
    <n v="2"/>
    <n v="7"/>
    <n v="2"/>
    <n v="249900"/>
    <s v="UNIDAD"/>
    <s v="NO SOLICITADAS"/>
  </r>
  <r>
    <x v="6"/>
    <s v="204-4-20"/>
    <n v="10"/>
    <s v="REPUESTOS"/>
    <s v="CONECTOR   P/N:  MS3474W10-6P"/>
    <n v="31163100"/>
    <s v="LICITACIÓN PÚBLICA"/>
    <n v="2"/>
    <n v="7"/>
    <n v="2"/>
    <n v="249900"/>
    <s v="UNIDAD"/>
    <s v="NO SOLICITADAS"/>
  </r>
  <r>
    <x v="6"/>
    <s v="204-4-20"/>
    <n v="10"/>
    <s v="REPUESTOS"/>
    <s v="ARANDELAS   P/N:  AN960JD516"/>
    <n v="31161800"/>
    <s v="LICITACIÓN PÚBLICA"/>
    <n v="2"/>
    <n v="6"/>
    <n v="200"/>
    <n v="240000"/>
    <s v="UNIDAD"/>
    <s v="NO SOLICITADAS"/>
  </r>
  <r>
    <x v="6"/>
    <s v="204-4-20"/>
    <n v="10"/>
    <s v="REPUESTOS"/>
    <s v="TUERCA   P/N:  MS21042L5"/>
    <n v="31161700"/>
    <s v="LICITACIÓN PÚBLICA"/>
    <n v="2"/>
    <n v="6"/>
    <n v="100"/>
    <n v="240000"/>
    <s v="UNIDAD"/>
    <s v="NO SOLICITADAS"/>
  </r>
  <r>
    <x v="6"/>
    <s v="204-4-20"/>
    <n v="10"/>
    <s v="REPUESTOS"/>
    <s v="CONECTOR   P/N:  MS3470W8-4S"/>
    <n v="31163100"/>
    <s v="LICITACIÓN PÚBLICA"/>
    <n v="2"/>
    <n v="7"/>
    <n v="2"/>
    <n v="238000"/>
    <s v="UNIDAD"/>
    <s v="NO SOLICITADAS"/>
  </r>
  <r>
    <x v="6"/>
    <s v="204-4-20"/>
    <n v="10"/>
    <s v="REPUESTOS"/>
    <s v="CONECTOR   P/N:  MS3476W12-10P"/>
    <n v="31163100"/>
    <s v="LICITACIÓN PÚBLICA"/>
    <n v="2"/>
    <n v="7"/>
    <n v="2"/>
    <n v="238000"/>
    <s v="UNIDAD"/>
    <s v="NO SOLICITADAS"/>
  </r>
  <r>
    <x v="6"/>
    <s v="204-4-20"/>
    <n v="10"/>
    <s v="REPUESTOS"/>
    <s v="CONECTOR   P/N:  MS3476W8-4P"/>
    <n v="31163100"/>
    <s v="LICITACIÓN PÚBLICA"/>
    <n v="2"/>
    <n v="7"/>
    <n v="2"/>
    <n v="238000"/>
    <s v="UNIDAD"/>
    <s v="NO SOLICITADAS"/>
  </r>
  <r>
    <x v="6"/>
    <s v="204-4-20"/>
    <n v="10"/>
    <s v="REPUESTOS"/>
    <s v="CONECTOR   P/N:  MS3456W10SL-4S"/>
    <n v="31163100"/>
    <s v="LICITACIÓN PÚBLICA"/>
    <n v="2"/>
    <n v="7"/>
    <n v="2"/>
    <n v="228500"/>
    <s v="UNIDAD"/>
    <s v="NO SOLICITADAS"/>
  </r>
  <r>
    <x v="6"/>
    <s v="204-4-20"/>
    <n v="10"/>
    <s v="REPUESTOS"/>
    <s v="CONECTOR   P/N:  MS3100R32-6S"/>
    <n v="31163100"/>
    <s v="LICITACIÓN PÚBLICA"/>
    <n v="2"/>
    <n v="7"/>
    <n v="2"/>
    <n v="226100"/>
    <s v="UNIDAD"/>
    <s v="NO SOLICITADAS"/>
  </r>
  <r>
    <x v="6"/>
    <s v="204-4-20"/>
    <n v="10"/>
    <s v="REPUESTOS"/>
    <s v="CONECTOR   P/N:  MS3470W12-10S"/>
    <n v="31163100"/>
    <s v="LICITACIÓN PÚBLICA"/>
    <n v="2"/>
    <n v="7"/>
    <n v="2"/>
    <n v="226100"/>
    <s v="UNIDAD"/>
    <s v="NO SOLICITADAS"/>
  </r>
  <r>
    <x v="6"/>
    <s v="204-4-20"/>
    <n v="10"/>
    <s v="REPUESTOS"/>
    <s v="CONECTOR   P/N:  MS3476W10-6S"/>
    <n v="31163100"/>
    <s v="LICITACIÓN PÚBLICA"/>
    <n v="2"/>
    <n v="7"/>
    <n v="2"/>
    <n v="226100"/>
    <s v="UNIDAD"/>
    <s v="NO SOLICITADAS"/>
  </r>
  <r>
    <x v="6"/>
    <s v="204-4-20"/>
    <n v="10"/>
    <s v="REPUESTOS"/>
    <s v="INTERRUPTOR   P/N:  MS24658-22G"/>
    <n v="39121633"/>
    <s v="LICITACIÓN PÚBLICA"/>
    <n v="2"/>
    <n v="6"/>
    <n v="2"/>
    <n v="226100"/>
    <s v="UNIDAD"/>
    <s v="NO SOLICITADAS"/>
  </r>
  <r>
    <x v="6"/>
    <s v="204-4-20"/>
    <n v="10"/>
    <s v="REPUESTOS"/>
    <s v="CONECTOR   P/N:  M3416-6EN"/>
    <n v="31163100"/>
    <s v="LICITACIÓN PÚBLICA"/>
    <n v="2"/>
    <n v="7"/>
    <n v="6"/>
    <n v="214200"/>
    <s v="UNIDAD"/>
    <s v="NO SOLICITADAS"/>
  </r>
  <r>
    <x v="6"/>
    <s v="204-4-20"/>
    <n v="10"/>
    <s v="REPUESTOS"/>
    <s v="CONECTOR   P/N:  MS90335-3"/>
    <n v="31163100"/>
    <s v="LICITACIÓN PÚBLICA"/>
    <n v="2"/>
    <n v="7"/>
    <n v="3"/>
    <n v="214200"/>
    <s v="UNIDAD"/>
    <s v="NO SOLICITADAS"/>
  </r>
  <r>
    <x v="6"/>
    <s v="204-4-20"/>
    <n v="10"/>
    <s v="REPUESTOS"/>
    <s v="REMACHE SOLIDO  P/N:  MS20470AD4-6"/>
    <n v="31161501"/>
    <s v="LICITACIÓN PÚBLICA"/>
    <n v="2"/>
    <n v="6"/>
    <n v="2"/>
    <n v="214200"/>
    <s v="UNIDAD"/>
    <s v="NO SOLICITADAS"/>
  </r>
  <r>
    <x v="6"/>
    <s v="204-4-20"/>
    <n v="10"/>
    <s v="REPUESTOS"/>
    <s v="ESPACIADOR   P/N:  D436-38"/>
    <n v="31163300"/>
    <s v="LICITACIÓN PÚBLICA"/>
    <n v="2"/>
    <n v="6"/>
    <n v="30"/>
    <n v="204000"/>
    <s v="UNIDAD"/>
    <s v="NO SOLICITADAS"/>
  </r>
  <r>
    <x v="6"/>
    <s v="204-4-20"/>
    <n v="10"/>
    <s v="REPUESTOS"/>
    <s v="CONECTOR   P/N:  PT06E-8-2S"/>
    <n v="31163100"/>
    <s v="LICITACIÓN PÚBLICA"/>
    <n v="2"/>
    <n v="7"/>
    <n v="2"/>
    <n v="202300"/>
    <s v="UNIDAD"/>
    <s v="NO SOLICITADAS"/>
  </r>
  <r>
    <x v="6"/>
    <s v="204-4-23"/>
    <n v="10"/>
    <s v="OTROS MATERIALES Y SUMINISTROS"/>
    <s v="ANGULO   P/N:  2X2X1/8X3"/>
    <n v="30101506"/>
    <s v="LICITACIÓN PÚBLICA"/>
    <n v="2"/>
    <n v="6"/>
    <n v="4"/>
    <n v="190400"/>
    <s v="UNIDAD"/>
    <s v="NO SOLICITADAS"/>
  </r>
  <r>
    <x v="6"/>
    <s v="204-4-20"/>
    <n v="10"/>
    <s v="REPUESTOS"/>
    <s v="SEPARADOR   P/N:  S0104R"/>
    <n v="31161816"/>
    <s v="LICITACIÓN PÚBLICA"/>
    <n v="2"/>
    <n v="6"/>
    <n v="8"/>
    <n v="190400"/>
    <s v="UNIDAD"/>
    <s v="NO SOLICITADAS"/>
  </r>
  <r>
    <x v="6"/>
    <s v="204-4-20"/>
    <n v="10"/>
    <s v="REPUESTOS"/>
    <s v="CONECTOR   P/N:  M85049/31-24W"/>
    <n v="31163100"/>
    <s v="LICITACIÓN PÚBLICA"/>
    <n v="2"/>
    <n v="7"/>
    <n v="6"/>
    <n v="189300"/>
    <s v="UNIDAD"/>
    <s v="NO SOLICITADAS"/>
  </r>
  <r>
    <x v="6"/>
    <s v="204-4-20"/>
    <n v="10"/>
    <s v="REPUESTOS"/>
    <s v="CONECTOR   P/N:  MS3410"/>
    <n v="31163100"/>
    <s v="LICITACIÓN PÚBLICA"/>
    <n v="2"/>
    <n v="7"/>
    <n v="2"/>
    <n v="178500"/>
    <s v="UNIDAD"/>
    <s v="NO SOLICITADAS"/>
  </r>
  <r>
    <x v="6"/>
    <s v="204-4-23"/>
    <n v="10"/>
    <s v="OTROS MATERIALES Y SUMINISTROS"/>
    <s v="ANGULO   P/N:  1&quot;1/4X1/8X"/>
    <n v="30101506"/>
    <s v="LICITACIÓN PÚBLICA"/>
    <n v="2"/>
    <n v="6"/>
    <n v="3"/>
    <n v="171360"/>
    <s v="UNIDAD"/>
    <s v="NO SOLICITADAS"/>
  </r>
  <r>
    <x v="6"/>
    <s v="204-4-20"/>
    <n v="10"/>
    <s v="REPUESTOS"/>
    <s v="RIEL ENGANCHE   P/N:  QSTC-2"/>
    <n v="25174800"/>
    <s v="LICITACIÓN PÚBLICA"/>
    <n v="2"/>
    <n v="6"/>
    <n v="35"/>
    <n v="168000"/>
    <s v="UNIDAD"/>
    <s v="NO SOLICITADAS"/>
  </r>
  <r>
    <x v="6"/>
    <s v="204-4-20"/>
    <n v="10"/>
    <s v="REPUESTOS"/>
    <s v="TORNILLO   P/N:  MS27039C1-05"/>
    <n v="31161500"/>
    <s v="LICITACIÓN PÚBLICA"/>
    <n v="2"/>
    <n v="6"/>
    <n v="25"/>
    <n v="167500"/>
    <s v="UNIDAD"/>
    <s v="NO SOLICITADAS"/>
  </r>
  <r>
    <x v="6"/>
    <s v="204-4-20"/>
    <n v="10"/>
    <s v="REPUESTOS"/>
    <s v="TERMINAL   P/N:  MS27212-1-3"/>
    <n v="39121327"/>
    <s v="LICITACIÓN PÚBLICA"/>
    <n v="2"/>
    <n v="6"/>
    <n v="4"/>
    <n v="159600"/>
    <s v="UNIDAD"/>
    <s v="NO SOLICITADAS"/>
  </r>
  <r>
    <x v="6"/>
    <s v="204-4-20"/>
    <n v="10"/>
    <s v="REPUESTOS"/>
    <s v="CONECTOR   P/N:  AN3106A-14S-9S"/>
    <n v="31163100"/>
    <s v="LICITACIÓN PÚBLICA"/>
    <n v="2"/>
    <n v="7"/>
    <n v="2"/>
    <n v="154700"/>
    <s v="UNIDAD"/>
    <s v="NO SOLICITADAS"/>
  </r>
  <r>
    <x v="6"/>
    <s v="204-4-20"/>
    <n v="10"/>
    <s v="REPUESTOS"/>
    <s v="CONECTOR   P/N:  MS3110E8-4S"/>
    <n v="31163100"/>
    <s v="LICITACIÓN PÚBLICA"/>
    <n v="2"/>
    <n v="7"/>
    <n v="2"/>
    <n v="154700"/>
    <s v="UNIDAD"/>
    <s v="NO SOLICITADAS"/>
  </r>
  <r>
    <x v="6"/>
    <s v="204-4-20"/>
    <n v="10"/>
    <s v="REPUESTOS"/>
    <s v="INTERRUPTOR   P/N:  MS25089-4C"/>
    <n v="39121633"/>
    <s v="LICITACIÓN PÚBLICA"/>
    <n v="2"/>
    <n v="6"/>
    <n v="2"/>
    <n v="154700"/>
    <s v="UNIDAD"/>
    <s v="NO SOLICITADAS"/>
  </r>
  <r>
    <x v="6"/>
    <s v="204-4-20"/>
    <n v="10"/>
    <s v="REPUESTOS"/>
    <s v="INTERRUPTOR   P/N:  MS27407-4"/>
    <n v="39121633"/>
    <s v="LICITACIÓN PÚBLICA"/>
    <n v="2"/>
    <n v="6"/>
    <n v="2"/>
    <n v="152400"/>
    <s v="UNIDAD"/>
    <s v="NO SOLICITADAS"/>
  </r>
  <r>
    <x v="6"/>
    <s v="204-4-23"/>
    <n v="10"/>
    <s v="OTROS MATERIALES Y SUMINISTROS"/>
    <s v="BOLSA"/>
    <n v="24111500"/>
    <s v="LICITACIÓN PÚBLICA"/>
    <n v="2"/>
    <n v="6"/>
    <n v="500"/>
    <n v="150000"/>
    <s v="UNIDAD"/>
    <s v="NO SOLICITADAS"/>
  </r>
  <r>
    <x v="6"/>
    <s v="204-4-20"/>
    <n v="10"/>
    <s v="REPUESTOS"/>
    <s v="CONECTOR   P/N:  M3416-18EN"/>
    <n v="31163100"/>
    <s v="LICITACIÓN PÚBLICA"/>
    <n v="2"/>
    <n v="7"/>
    <n v="6"/>
    <n v="150000"/>
    <s v="UNIDAD"/>
    <s v="NO SOLICITADAS"/>
  </r>
  <r>
    <x v="6"/>
    <s v="204-4-20"/>
    <n v="10"/>
    <s v="REPUESTOS"/>
    <s v="CONECTOR   P/N:  M85049/31-18W"/>
    <n v="31163100"/>
    <s v="LICITACIÓN PÚBLICA"/>
    <n v="2"/>
    <n v="7"/>
    <n v="6"/>
    <n v="150000"/>
    <s v="UNIDAD"/>
    <s v="NO SOLICITADAS"/>
  </r>
  <r>
    <x v="6"/>
    <s v="204-4-20"/>
    <n v="10"/>
    <s v="REPUESTOS"/>
    <s v="CONECTOR   P/N:  M3416-16EN"/>
    <n v="31163100"/>
    <s v="LICITACIÓN PÚBLICA"/>
    <n v="2"/>
    <n v="7"/>
    <n v="6"/>
    <n v="142800"/>
    <s v="UNIDAD"/>
    <s v="NO SOLICITADAS"/>
  </r>
  <r>
    <x v="6"/>
    <s v="204-4-20"/>
    <n v="10"/>
    <s v="REPUESTOS"/>
    <s v="INTERRUPTOR   P/N:  MS25089-3C"/>
    <n v="39121633"/>
    <s v="LICITACIÓN PÚBLICA"/>
    <n v="2"/>
    <n v="6"/>
    <n v="2"/>
    <n v="142800"/>
    <s v="UNIDAD"/>
    <s v="NO SOLICITADAS"/>
  </r>
  <r>
    <x v="6"/>
    <s v="204-4-20"/>
    <n v="10"/>
    <s v="REPUESTOS"/>
    <s v="PERNO   P/N:  AN6-10A"/>
    <n v="31161501"/>
    <s v="LICITACIÓN PÚBLICA"/>
    <n v="2"/>
    <n v="6"/>
    <n v="30"/>
    <n v="135000"/>
    <s v="UNIDAD"/>
    <s v="NO SOLICITADAS"/>
  </r>
  <r>
    <x v="6"/>
    <s v="204-4-20"/>
    <n v="10"/>
    <s v="REPUESTOS"/>
    <s v="INTERRUPTOR   P/N:  MS25089-4C"/>
    <n v="39121633"/>
    <s v="LICITACIÓN PÚBLICA"/>
    <n v="2"/>
    <n v="6"/>
    <n v="2"/>
    <n v="130900"/>
    <s v="UNIDAD"/>
    <s v="NO SOLICITADAS"/>
  </r>
  <r>
    <x v="6"/>
    <s v="204-4-20"/>
    <n v="10"/>
    <s v="REPUESTOS"/>
    <s v="CONECTOR   P/N:  10-002-1"/>
    <n v="31163100"/>
    <s v="LICITACIÓN PÚBLICA"/>
    <n v="2"/>
    <n v="7"/>
    <n v="4"/>
    <n v="119000"/>
    <s v="UNIDAD"/>
    <s v="NO SOLICITADAS"/>
  </r>
  <r>
    <x v="6"/>
    <s v="204-4-20"/>
    <n v="10"/>
    <s v="REPUESTOS"/>
    <s v="CONECTOR   P/N:  16243"/>
    <n v="31163100"/>
    <s v="LICITACIÓN PÚBLICA"/>
    <n v="2"/>
    <n v="7"/>
    <n v="4"/>
    <n v="119000"/>
    <s v="UNIDAD"/>
    <s v="NO SOLICITADAS"/>
  </r>
  <r>
    <x v="6"/>
    <s v="204-4-20"/>
    <n v="10"/>
    <s v="REPUESTOS"/>
    <s v="CONECTOR   P/N:  MS3102R20-27P"/>
    <n v="31163100"/>
    <s v="LICITACIÓN PÚBLICA"/>
    <n v="2"/>
    <n v="7"/>
    <n v="2"/>
    <n v="119000"/>
    <s v="UNIDAD"/>
    <s v="NO SOLICITADAS"/>
  </r>
  <r>
    <x v="6"/>
    <s v="204-4-20"/>
    <n v="10"/>
    <s v="REPUESTOS"/>
    <s v="TORNILLO   P/N:  MS35206-228"/>
    <n v="31161500"/>
    <s v="LICITACIÓN PÚBLICA"/>
    <n v="2"/>
    <n v="6"/>
    <n v="25"/>
    <n v="116250"/>
    <s v="UNIDAD"/>
    <s v="NO SOLICITADAS"/>
  </r>
  <r>
    <x v="6"/>
    <s v="204-4-20"/>
    <n v="10"/>
    <s v="REPUESTOS"/>
    <s v="CONECTOR   P/N:  M3416-8EN"/>
    <n v="31163100"/>
    <s v="LICITACIÓN PÚBLICA"/>
    <n v="2"/>
    <n v="7"/>
    <n v="6"/>
    <n v="107100"/>
    <s v="UNIDAD"/>
    <s v="NO SOLICITADAS"/>
  </r>
  <r>
    <x v="6"/>
    <s v="204-4-20"/>
    <n v="10"/>
    <s v="REPUESTOS"/>
    <s v="CONECTOR   P/N:  M9177/3-1"/>
    <n v="31163100"/>
    <s v="LICITACIÓN PÚBLICA"/>
    <n v="2"/>
    <n v="7"/>
    <n v="3"/>
    <n v="107100"/>
    <s v="UNIDAD"/>
    <s v="NO SOLICITADAS"/>
  </r>
  <r>
    <x v="6"/>
    <s v="204-4-20"/>
    <n v="10"/>
    <s v="REPUESTOS"/>
    <s v="INTERRUPTOR   P/N:  MS25089-4AR"/>
    <n v="39121633"/>
    <s v="LICITACIÓN PÚBLICA"/>
    <n v="2"/>
    <n v="6"/>
    <n v="2"/>
    <n v="107100"/>
    <s v="UNIDAD"/>
    <s v="NO SOLICITADAS"/>
  </r>
  <r>
    <x v="6"/>
    <s v="204-4-20"/>
    <n v="10"/>
    <s v="REPUESTOS"/>
    <s v="RIEL ENGANCHE   P/N:  GH3-1/2"/>
    <n v="25174800"/>
    <s v="LICITACIÓN PÚBLICA"/>
    <n v="2"/>
    <n v="6"/>
    <n v="50"/>
    <n v="105000"/>
    <s v="UNIDAD"/>
    <s v="NO SOLICITADAS"/>
  </r>
  <r>
    <x v="6"/>
    <s v="204-4-20"/>
    <n v="10"/>
    <s v="REPUESTOS"/>
    <s v="INTERRUPTOR   P/N:  MS24523-21"/>
    <n v="39121633"/>
    <s v="LICITACIÓN PÚBLICA"/>
    <n v="2"/>
    <n v="6"/>
    <n v="2"/>
    <n v="104800"/>
    <s v="UNIDAD"/>
    <s v="NO SOLICITADAS"/>
  </r>
  <r>
    <x v="6"/>
    <s v="204-4-20"/>
    <n v="10"/>
    <s v="REPUESTOS"/>
    <s v="INTERRUPTOR   P/N:  MS24523-22"/>
    <n v="39121633"/>
    <s v="LICITACIÓN PÚBLICA"/>
    <n v="2"/>
    <n v="6"/>
    <n v="2"/>
    <n v="104800"/>
    <s v="UNIDAD"/>
    <s v="NO SOLICITADAS"/>
  </r>
  <r>
    <x v="6"/>
    <s v="204-4-20"/>
    <n v="10"/>
    <s v="REPUESTOS"/>
    <s v="INTERRUPTOR   P/N:  MS24523-23"/>
    <n v="39121633"/>
    <s v="LICITACIÓN PÚBLICA"/>
    <n v="2"/>
    <n v="6"/>
    <n v="2"/>
    <n v="104800"/>
    <s v="UNIDAD"/>
    <s v="NO SOLICITADAS"/>
  </r>
  <r>
    <x v="6"/>
    <s v="204-4-20"/>
    <n v="10"/>
    <s v="REPUESTOS"/>
    <s v="TORNILLO   P/N:  AN526C1032R12"/>
    <n v="31161500"/>
    <s v="LICITACIÓN PÚBLICA"/>
    <n v="2"/>
    <n v="6"/>
    <n v="22.5"/>
    <n v="104625"/>
    <s v="UNIDAD"/>
    <s v="NO SOLICITADAS"/>
  </r>
  <r>
    <x v="6"/>
    <s v="204-4-20"/>
    <n v="10"/>
    <s v="REPUESTOS"/>
    <s v="TORNILLO   P/N:   089-5878-05"/>
    <n v="31161500"/>
    <s v="LICITACIÓN PÚBLICA"/>
    <n v="2"/>
    <n v="6"/>
    <n v="8"/>
    <n v="95200"/>
    <s v="UNIDAD"/>
    <s v="NO SOLICITADAS"/>
  </r>
  <r>
    <x v="6"/>
    <s v="204-4-20"/>
    <n v="10"/>
    <s v="REPUESTOS"/>
    <s v="RIEL ENGANCHE   P/N:  MS35489-135"/>
    <n v="25174800"/>
    <s v="LICITACIÓN PÚBLICA"/>
    <n v="2"/>
    <n v="6"/>
    <n v="50"/>
    <n v="90000"/>
    <s v="UNIDAD"/>
    <s v="NO SOLICITADAS"/>
  </r>
  <r>
    <x v="6"/>
    <s v="204-4-20"/>
    <n v="10"/>
    <s v="REPUESTOS"/>
    <s v="CONECTOR   P/N:  M3416-22EN"/>
    <n v="31163100"/>
    <s v="LICITACIÓN PÚBLICA"/>
    <n v="2"/>
    <n v="7"/>
    <n v="3"/>
    <n v="85800"/>
    <s v="UNIDAD"/>
    <s v="NO SOLICITADAS"/>
  </r>
  <r>
    <x v="6"/>
    <s v="204-4-20"/>
    <n v="10"/>
    <s v="REPUESTOS"/>
    <s v="CONECTOR   P/N:  30-067-1A"/>
    <n v="31163100"/>
    <s v="LICITACIÓN PÚBLICA"/>
    <n v="2"/>
    <n v="7"/>
    <n v="2"/>
    <n v="83300"/>
    <s v="UNIDAD"/>
    <s v="NO SOLICITADAS"/>
  </r>
  <r>
    <x v="6"/>
    <s v="204-4-20"/>
    <n v="10"/>
    <s v="REPUESTOS"/>
    <s v="PERNO   P/N:  AN6-7A"/>
    <n v="31161501"/>
    <s v="LICITACIÓN PÚBLICA"/>
    <n v="2"/>
    <n v="6"/>
    <n v="22.5"/>
    <n v="81000"/>
    <s v="UNIDAD"/>
    <s v="NO SOLICITADAS"/>
  </r>
  <r>
    <x v="6"/>
    <s v="204-4-20"/>
    <n v="10"/>
    <s v="REPUESTOS"/>
    <s v="RIEL ENGANCHE   P/N:  MS35489-6"/>
    <n v="25174800"/>
    <s v="LICITACIÓN PÚBLICA"/>
    <n v="2"/>
    <n v="6"/>
    <n v="49"/>
    <n v="80850"/>
    <s v="UNIDAD"/>
    <s v="NO SOLICITADAS"/>
  </r>
  <r>
    <x v="6"/>
    <s v="204-4-20"/>
    <n v="10"/>
    <s v="REPUESTOS"/>
    <s v="TORNILLO   P/N:  AN526C1032R7"/>
    <n v="31161500"/>
    <s v="LICITACIÓN PÚBLICA"/>
    <n v="2"/>
    <n v="6"/>
    <n v="25"/>
    <n v="76250"/>
    <s v="UNIDAD"/>
    <s v="NO SOLICITADAS"/>
  </r>
  <r>
    <x v="6"/>
    <s v="204-4-20"/>
    <n v="10"/>
    <s v="REPUESTOS"/>
    <s v="CONECTOR   P/N:  M85049/62-08W"/>
    <n v="31163100"/>
    <s v="LICITACIÓN PÚBLICA"/>
    <n v="2"/>
    <n v="7"/>
    <n v="2"/>
    <n v="71400"/>
    <s v="UNIDAD"/>
    <s v="NO SOLICITADAS"/>
  </r>
  <r>
    <x v="6"/>
    <s v="204-4-20"/>
    <n v="10"/>
    <s v="REPUESTOS"/>
    <s v="TORNILLO   P/N:  MS24694-S53"/>
    <n v="31161500"/>
    <s v="LICITACIÓN PÚBLICA"/>
    <n v="2"/>
    <n v="6"/>
    <n v="15"/>
    <n v="69750"/>
    <s v="UNIDAD"/>
    <s v="NO SOLICITADAS"/>
  </r>
  <r>
    <x v="6"/>
    <s v="204-4-20"/>
    <n v="10"/>
    <s v="REPUESTOS"/>
    <s v="TUERCA   P/N:  MS21042L6"/>
    <n v="31161700"/>
    <s v="LICITACIÓN PÚBLICA"/>
    <n v="2"/>
    <n v="6"/>
    <n v="30"/>
    <n v="69000"/>
    <s v="UNIDAD"/>
    <s v="NO SOLICITADAS"/>
  </r>
  <r>
    <x v="6"/>
    <s v="204-4-20"/>
    <n v="10"/>
    <s v="REPUESTOS"/>
    <s v="TERMINAL   P/N:  321886"/>
    <n v="39121327"/>
    <s v="LICITACIÓN PÚBLICA"/>
    <n v="2"/>
    <n v="6"/>
    <n v="44.5"/>
    <n v="66750"/>
    <s v="UNIDAD"/>
    <s v="NO SOLICITADAS"/>
  </r>
  <r>
    <x v="6"/>
    <s v="204-4-20"/>
    <n v="10"/>
    <s v="REPUESTOS"/>
    <s v="CONECTOR   P/N:  M85049/52-1-16W"/>
    <n v="31163100"/>
    <s v="LICITACIÓN PÚBLICA"/>
    <n v="2"/>
    <n v="7"/>
    <n v="2"/>
    <n v="61900"/>
    <s v="UNIDAD"/>
    <s v="NO SOLICITADAS"/>
  </r>
  <r>
    <x v="6"/>
    <s v="204-4-20"/>
    <n v="10"/>
    <s v="REPUESTOS"/>
    <s v="CONECTOR   P/N:  MS3416-10EN(M85049/31-10N)"/>
    <n v="31163100"/>
    <s v="LICITACIÓN PÚBLICA"/>
    <n v="2"/>
    <n v="7"/>
    <n v="3"/>
    <n v="60750"/>
    <s v="UNIDAD"/>
    <s v="NO SOLICITADAS"/>
  </r>
  <r>
    <x v="6"/>
    <s v="204-4-20"/>
    <n v="10"/>
    <s v="REPUESTOS"/>
    <s v="TORNILLO   P/N:  AN526C1032R9"/>
    <n v="31161500"/>
    <s v="LICITACIÓN PÚBLICA"/>
    <n v="2"/>
    <n v="6"/>
    <n v="22.5"/>
    <n v="60750"/>
    <s v="UNIDAD"/>
    <s v="NO SOLICITADAS"/>
  </r>
  <r>
    <x v="6"/>
    <s v="204-4-20"/>
    <n v="10"/>
    <s v="REPUESTOS"/>
    <s v="TORNILLO   P/N:  AN525-832R16"/>
    <n v="31161500"/>
    <s v="LICITACIÓN PÚBLICA"/>
    <n v="2"/>
    <n v="6"/>
    <n v="10"/>
    <n v="46500"/>
    <s v="UNIDAD"/>
    <s v="NO SOLICITADAS"/>
  </r>
  <r>
    <x v="6"/>
    <s v="204-4-20"/>
    <n v="10"/>
    <s v="REPUESTOS"/>
    <s v="TORNILLO   P/N:  MS35207-261"/>
    <n v="31161500"/>
    <s v="LICITACIÓN PÚBLICA"/>
    <n v="2"/>
    <n v="6"/>
    <n v="10"/>
    <n v="46500"/>
    <s v="UNIDAD"/>
    <s v="NO SOLICITADAS"/>
  </r>
  <r>
    <x v="6"/>
    <s v="204-4-20"/>
    <n v="10"/>
    <s v="REPUESTOS"/>
    <s v="CONECTOR   P/N:  MS3416-14EN"/>
    <n v="31163100"/>
    <s v="LICITACIÓN PÚBLICA"/>
    <n v="2"/>
    <n v="7"/>
    <n v="2"/>
    <n v="45300"/>
    <s v="UNIDAD"/>
    <s v="NO SOLICITADAS"/>
  </r>
  <r>
    <x v="6"/>
    <s v="204-4-23"/>
    <n v="10"/>
    <s v="OTROS MATERIALES Y SUMINISTROS"/>
    <s v="BOLSA"/>
    <n v="24111500"/>
    <s v="LICITACIÓN PÚBLICA"/>
    <n v="2"/>
    <n v="6"/>
    <n v="50"/>
    <n v="45000"/>
    <s v="UNIDAD"/>
    <s v="NO SOLICITADAS"/>
  </r>
  <r>
    <x v="6"/>
    <s v="204-4-20"/>
    <n v="10"/>
    <s v="REPUESTOS"/>
    <s v="TORNILLO   P/N:  AN526C1032R8"/>
    <n v="31161500"/>
    <s v="LICITACIÓN PÚBLICA"/>
    <n v="2"/>
    <n v="6"/>
    <n v="25"/>
    <n v="45000"/>
    <s v="UNIDAD"/>
    <s v="NO SOLICITADAS"/>
  </r>
  <r>
    <x v="6"/>
    <s v="204-4-20"/>
    <n v="10"/>
    <s v="REPUESTOS"/>
    <s v="CONECTOR   P/N:  17-1726-2"/>
    <n v="31163100"/>
    <s v="LICITACIÓN PÚBLICA"/>
    <n v="2"/>
    <n v="7"/>
    <n v="1.5"/>
    <n v="44625"/>
    <s v="UNIDAD"/>
    <s v="NO SOLICITADAS"/>
  </r>
  <r>
    <x v="6"/>
    <s v="204-4-20"/>
    <n v="10"/>
    <s v="REPUESTOS"/>
    <s v="ARANDELAS   P/N:  AN960JD416L"/>
    <n v="31161800"/>
    <s v="LICITACIÓN PÚBLICA"/>
    <n v="2"/>
    <n v="6"/>
    <n v="200"/>
    <n v="40000"/>
    <s v="UNIDAD"/>
    <s v="NO SOLICITADAS"/>
  </r>
  <r>
    <x v="6"/>
    <s v="204-4-20"/>
    <n v="10"/>
    <s v="REPUESTOS"/>
    <s v="CONECTOR   P/N:  M85049/31-10W"/>
    <n v="31163100"/>
    <s v="LICITACIÓN PÚBLICA"/>
    <n v="2"/>
    <n v="7"/>
    <n v="2"/>
    <n v="39300"/>
    <s v="UNIDAD"/>
    <s v="NO SOLICITADAS"/>
  </r>
  <r>
    <x v="6"/>
    <s v="204-4-20"/>
    <n v="10"/>
    <s v="REPUESTOS"/>
    <s v="RIEL ENGANCHE   P/N:  MS35489-4"/>
    <n v="25174800"/>
    <s v="LICITACIÓN PÚBLICA"/>
    <n v="2"/>
    <n v="6"/>
    <n v="50"/>
    <n v="37500"/>
    <s v="UNIDAD"/>
    <s v="NO SOLICITADAS"/>
  </r>
  <r>
    <x v="6"/>
    <s v="204-4-20"/>
    <n v="10"/>
    <s v="REPUESTOS"/>
    <s v="TUERCA   P/N:  MS14145L4"/>
    <n v="31161700"/>
    <s v="LICITACIÓN PÚBLICA"/>
    <n v="2"/>
    <n v="6"/>
    <n v="5"/>
    <n v="34000"/>
    <s v="UNIDAD"/>
    <s v="NO SOLICITADAS"/>
  </r>
  <r>
    <x v="6"/>
    <s v="204-4-20"/>
    <n v="10"/>
    <s v="REPUESTOS"/>
    <s v="ARANDELAS   P/N:  NAS1149D0316J"/>
    <n v="31161800"/>
    <s v="LICITACIÓN PÚBLICA"/>
    <n v="2"/>
    <n v="6"/>
    <n v="100"/>
    <n v="30000"/>
    <s v="UNIDAD"/>
    <s v="NO SOLICITADAS"/>
  </r>
  <r>
    <x v="6"/>
    <s v="204-4-23"/>
    <n v="10"/>
    <s v="OTROS MATERIALES Y SUMINISTROS"/>
    <s v="BOLSA"/>
    <n v="24111500"/>
    <s v="LICITACIÓN PÚBLICA"/>
    <n v="2"/>
    <n v="6"/>
    <n v="50"/>
    <n v="30000"/>
    <s v="UNIDAD"/>
    <s v="NO SOLICITADAS"/>
  </r>
  <r>
    <x v="6"/>
    <s v="204-4-20"/>
    <n v="10"/>
    <s v="REPUESTOS"/>
    <s v="TORNILLO   P/N:  MS35206-217"/>
    <n v="31161500"/>
    <s v="LICITACIÓN PÚBLICA"/>
    <n v="2"/>
    <n v="6"/>
    <n v="72"/>
    <n v="21600"/>
    <s v="UNIDAD"/>
    <s v="NO SOLICITADAS"/>
  </r>
  <r>
    <x v="6"/>
    <s v="204-4-20"/>
    <n v="10"/>
    <s v="REPUESTOS"/>
    <s v="TORNILLO   P/N:  MS35190-235"/>
    <n v="31161500"/>
    <s v="LICITACIÓN PÚBLICA"/>
    <n v="2"/>
    <n v="6"/>
    <n v="26"/>
    <n v="19500"/>
    <s v="UNIDAD"/>
    <s v="NO SOLICITADAS"/>
  </r>
  <r>
    <x v="6"/>
    <s v="204-4-20"/>
    <n v="10"/>
    <s v="REPUESTOS"/>
    <s v="DIODO   P/N:  1N4005"/>
    <n v="32111500"/>
    <s v="LICITACIÓN PÚBLICA"/>
    <n v="2"/>
    <n v="6"/>
    <n v="12"/>
    <n v="14280"/>
    <s v="UNIDAD"/>
    <s v="NO SOLICITADAS"/>
  </r>
  <r>
    <x v="6"/>
    <s v="204-4-20"/>
    <n v="10"/>
    <s v="REPUESTOS"/>
    <s v="DIODO   P/N:  1N4007"/>
    <n v="32111500"/>
    <s v="LICITACIÓN PÚBLICA"/>
    <n v="2"/>
    <n v="6"/>
    <n v="12"/>
    <n v="14280"/>
    <s v="UNIDAD"/>
    <s v="NO SOLICITADAS"/>
  </r>
  <r>
    <x v="6"/>
    <s v="204-4-21"/>
    <n v="10"/>
    <s v="UTENSILIOS DE CAFETERIA"/>
    <s v="BANDEJAS CHAROL"/>
    <n v="41105312"/>
    <s v="MÍNIMA CUANTÍA"/>
    <n v="4"/>
    <n v="3"/>
    <n v="2"/>
    <n v="100000"/>
    <s v="UNIDAD"/>
    <s v=""/>
  </r>
  <r>
    <x v="6"/>
    <s v="204-4-21"/>
    <n v="10"/>
    <s v="UTENSILIOS DE CAFETERIA"/>
    <s v="BANDEJAS PLASTICAS "/>
    <n v="48102009"/>
    <s v="MÍNIMA CUANTÍA"/>
    <n v="4"/>
    <n v="3"/>
    <n v="20"/>
    <n v="200000"/>
    <s v="UNIDAD"/>
    <s v=""/>
  </r>
  <r>
    <x v="6"/>
    <s v="204-4-21"/>
    <n v="10"/>
    <s v="UTENSILIOS DE CAFETERIA"/>
    <s v="OLLA PARA COCINAR PASTA"/>
    <n v="48101518"/>
    <s v="MÍNIMA CUANTÍA"/>
    <n v="4"/>
    <n v="3"/>
    <n v="1"/>
    <n v="50000"/>
    <s v="UNIDAD"/>
    <s v=""/>
  </r>
  <r>
    <x v="6"/>
    <s v="204-4-21"/>
    <n v="10"/>
    <s v="UTENSILIOS DE CAFETERIA"/>
    <s v="OLLA DE ALUMINIO DE 5 LITROS"/>
    <n v="48101500"/>
    <s v="MÍNIMA CUANTÍA"/>
    <n v="4"/>
    <n v="3"/>
    <n v="2"/>
    <n v="80000"/>
    <s v="UNIDAD"/>
    <s v=""/>
  </r>
  <r>
    <x v="6"/>
    <s v="204-4-21"/>
    <n v="10"/>
    <s v="UTENSILIOS DE CAFETERIA"/>
    <s v="OLLA DE ALUMINIO DE 10 LITROS"/>
    <n v="48101500"/>
    <s v="MÍNIMA CUANTÍA"/>
    <n v="4"/>
    <n v="3"/>
    <n v="2"/>
    <n v="140000"/>
    <s v="UNIDAD"/>
    <s v=""/>
  </r>
  <r>
    <x v="6"/>
    <s v="204-4-21"/>
    <n v="10"/>
    <s v="UTENSILIOS DE CAFETERIA"/>
    <s v="CHAIRA"/>
    <n v="52151650"/>
    <s v="MÍNIMA CUANTÍA"/>
    <n v="4"/>
    <n v="3"/>
    <n v="1"/>
    <n v="50000"/>
    <s v="UNIDAD"/>
    <s v=""/>
  </r>
  <r>
    <x v="6"/>
    <s v="204-4-21"/>
    <n v="10"/>
    <s v="UTENSILIOS DE CAFETERIA"/>
    <s v="OLLETA CHOCOLATERA 3 LITROS"/>
    <n v="48101500"/>
    <s v="MÍNIMA CUANTÍA"/>
    <n v="4"/>
    <n v="3"/>
    <n v="2"/>
    <n v="70000"/>
    <s v="UNIDAD"/>
    <s v=""/>
  </r>
  <r>
    <x v="6"/>
    <s v="204-4-21"/>
    <n v="10"/>
    <s v="UTENSILIOS DE CAFETERIA"/>
    <s v="OLLETA CHOCOLATERA 10 LITROS"/>
    <n v="48101500"/>
    <s v="MÍNIMA CUANTÍA"/>
    <n v="4"/>
    <n v="3"/>
    <n v="2"/>
    <n v="120000"/>
    <s v="UNIDAD"/>
    <s v=""/>
  </r>
  <r>
    <x v="6"/>
    <s v="204-4-21"/>
    <n v="10"/>
    <s v="UTENSILIOS DE CAFETERIA"/>
    <s v="COLADORES GRANDES PLASTICOS"/>
    <n v="52151609"/>
    <s v="MÍNIMA CUANTÍA"/>
    <n v="4"/>
    <n v="3"/>
    <n v="5"/>
    <n v="37500"/>
    <s v="UNIDAD"/>
    <s v=""/>
  </r>
  <r>
    <x v="6"/>
    <s v="204-4-21"/>
    <n v="10"/>
    <s v="UTENSILIOS DE CAFETERIA"/>
    <s v="COLADORES CHINOS"/>
    <n v="52151609"/>
    <s v="MÍNIMA CUANTÍA"/>
    <n v="4"/>
    <n v="3"/>
    <n v="1"/>
    <n v="100000"/>
    <s v="UNIDAD"/>
    <s v=""/>
  </r>
  <r>
    <x v="6"/>
    <s v="204-4-21"/>
    <n v="10"/>
    <s v="UTENSILIOS DE CAFETERIA"/>
    <s v="COLADORES METALICOS"/>
    <n v="52151609"/>
    <s v="MÍNIMA CUANTÍA"/>
    <n v="4"/>
    <n v="3"/>
    <n v="1"/>
    <n v="60000"/>
    <s v="UNIDAD"/>
    <s v=""/>
  </r>
  <r>
    <x v="6"/>
    <s v="204-4-21"/>
    <n v="10"/>
    <s v="UTENSILIOS DE CAFETERIA"/>
    <s v="COPA AGUA"/>
    <n v="48101904"/>
    <s v="MÍNIMA CUANTÍA"/>
    <n v="4"/>
    <n v="3"/>
    <n v="30"/>
    <n v="360000"/>
    <s v="UNIDAD"/>
    <s v=""/>
  </r>
  <r>
    <x v="6"/>
    <s v="204-4-21"/>
    <n v="10"/>
    <s v="UTENSILIOS DE CAFETERIA"/>
    <s v="COPA DE VINO FLAUTA"/>
    <n v="48101904"/>
    <s v="MÍNIMA CUANTÍA"/>
    <n v="4"/>
    <n v="3"/>
    <n v="30"/>
    <n v="240000"/>
    <s v="UNIDAD"/>
    <s v=""/>
  </r>
  <r>
    <x v="6"/>
    <s v="204-4-21"/>
    <n v="10"/>
    <s v="UTENSILIOS DE CAFETERIA"/>
    <s v="COPA PARA VINO BLANCO"/>
    <n v="48101904"/>
    <s v="MÍNIMA CUANTÍA"/>
    <n v="4"/>
    <n v="3"/>
    <n v="30"/>
    <n v="300000"/>
    <s v="UNIDAD"/>
    <s v=""/>
  </r>
  <r>
    <x v="6"/>
    <s v="204-4-21"/>
    <n v="10"/>
    <s v="UTENSILIOS DE CAFETERIA"/>
    <s v="COPA PARA VINO TINTO"/>
    <n v="48101904"/>
    <s v="MÍNIMA CUANTÍA"/>
    <n v="4"/>
    <n v="3"/>
    <n v="30"/>
    <n v="300000"/>
    <s v="UNIDAD"/>
    <s v=""/>
  </r>
  <r>
    <x v="6"/>
    <s v="204-4-21"/>
    <n v="10"/>
    <s v="UTENSILIOS DE CAFETERIA"/>
    <s v="CUCHARA ESTANDAR"/>
    <n v="52151704"/>
    <s v="MÍNIMA CUANTÍA"/>
    <n v="4"/>
    <n v="3"/>
    <n v="70"/>
    <n v="252000"/>
    <s v="UNIDAD"/>
    <s v=""/>
  </r>
  <r>
    <x v="6"/>
    <s v="204-4-21"/>
    <n v="10"/>
    <s v="UTENSILIOS DE CAFETERIA"/>
    <s v="CUCHARA PARA SERVIR SOPA"/>
    <n v="48101815"/>
    <s v="MÍNIMA CUANTÍA"/>
    <n v="4"/>
    <n v="3"/>
    <n v="4"/>
    <n v="60000"/>
    <s v="UNIDAD"/>
    <s v=""/>
  </r>
  <r>
    <x v="6"/>
    <s v="204-4-21"/>
    <n v="10"/>
    <s v="UTENSILIOS DE CAFETERIA"/>
    <s v="CUCHARA POSTRERA"/>
    <n v="48101904"/>
    <s v="MÍNIMA CUANTÍA"/>
    <n v="4"/>
    <n v="3"/>
    <n v="50"/>
    <n v="250000"/>
    <s v="UNIDAD"/>
    <s v=""/>
  </r>
  <r>
    <x v="6"/>
    <s v="204-4-21"/>
    <n v="10"/>
    <s v="UTENSILIOS DE CAFETERIA"/>
    <s v="CUCHARA SALSERA"/>
    <n v="48101904"/>
    <s v="MÍNIMA CUANTÍA"/>
    <n v="4"/>
    <n v="3"/>
    <n v="4"/>
    <n v="32000"/>
    <s v="UNIDAD"/>
    <s v=""/>
  </r>
  <r>
    <x v="6"/>
    <s v="204-4-21"/>
    <n v="10"/>
    <s v="UTENSILIOS DE CAFETERIA"/>
    <s v="CUCHARON METALICO MEDIANO"/>
    <n v="48101815"/>
    <s v="MÍNIMA CUANTÍA"/>
    <n v="4"/>
    <n v="3"/>
    <n v="4"/>
    <n v="100000"/>
    <s v="UNIDAD"/>
    <s v=""/>
  </r>
  <r>
    <x v="6"/>
    <s v="204-4-21"/>
    <n v="10"/>
    <s v="UTENSILIOS DE CAFETERIA"/>
    <s v="CUCHARON METALICO GRANDE"/>
    <n v="48101815"/>
    <s v="MÍNIMA CUANTÍA"/>
    <n v="4"/>
    <n v="3"/>
    <n v="4"/>
    <n v="160000"/>
    <s v="UNIDAD"/>
    <s v=""/>
  </r>
  <r>
    <x v="6"/>
    <s v="204-4-21"/>
    <n v="10"/>
    <s v="UTENSILIOS DE CAFETERIA"/>
    <s v="CUCHILLO COCINA 12 PULGADAS"/>
    <n v="23241609"/>
    <s v="MÍNIMA CUANTÍA"/>
    <n v="4"/>
    <n v="3"/>
    <n v="3"/>
    <n v="150000"/>
    <s v="UNIDAD"/>
    <s v=""/>
  </r>
  <r>
    <x v="6"/>
    <s v="204-4-21"/>
    <n v="10"/>
    <s v="UTENSILIOS DE CAFETERIA"/>
    <s v="CUCHILLO COCINA 10 PULGADAS"/>
    <n v="23241609"/>
    <s v="MÍNIMA CUANTÍA"/>
    <n v="4"/>
    <n v="3"/>
    <n v="3"/>
    <n v="120000"/>
    <s v="UNIDAD"/>
    <s v=""/>
  </r>
  <r>
    <x v="6"/>
    <s v="204-4-21"/>
    <n v="10"/>
    <s v="UTENSILIOS DE CAFETERIA"/>
    <s v="CUCHILLO ESTANDAR"/>
    <n v="52151702"/>
    <s v="MÍNIMA CUANTÍA"/>
    <n v="4"/>
    <n v="3"/>
    <n v="70"/>
    <n v="490000"/>
    <s v="UNIDAD"/>
    <s v=""/>
  </r>
  <r>
    <x v="6"/>
    <s v="204-4-21"/>
    <n v="10"/>
    <s v="UTENSILIOS DE CAFETERIA"/>
    <s v="CUCHILLO SIERRA"/>
    <n v="23241609"/>
    <s v="MÍNIMA CUANTÍA"/>
    <n v="4"/>
    <n v="3"/>
    <n v="3"/>
    <n v="90000"/>
    <s v="UNIDAD"/>
    <s v=""/>
  </r>
  <r>
    <x v="6"/>
    <s v="204-4-21"/>
    <n v="10"/>
    <s v="UTENSILIOS DE CAFETERIA"/>
    <s v="ESPATULA"/>
    <n v="52151616"/>
    <s v="MÍNIMA CUANTÍA"/>
    <n v="4"/>
    <n v="3"/>
    <n v="2"/>
    <n v="60000"/>
    <s v="UNIDAD"/>
    <s v=""/>
  </r>
  <r>
    <x v="6"/>
    <s v="204-4-21"/>
    <n v="10"/>
    <s v="UTENSILIOS DE CAFETERIA"/>
    <s v="ESPATULA DE MADERA"/>
    <n v="52151616"/>
    <s v="MÍNIMA CUANTÍA"/>
    <n v="4"/>
    <n v="3"/>
    <n v="2"/>
    <n v="30000"/>
    <s v="UNIDAD"/>
    <s v=""/>
  </r>
  <r>
    <x v="6"/>
    <s v="204-4-21"/>
    <n v="10"/>
    <s v="UTENSILIOS DE CAFETERIA"/>
    <s v="JARRA PLASTICA"/>
    <n v="48101907"/>
    <s v="MÍNIMA CUANTÍA"/>
    <n v="4"/>
    <n v="3"/>
    <n v="4"/>
    <n v="24000"/>
    <s v="UNIDAD"/>
    <s v=""/>
  </r>
  <r>
    <x v="6"/>
    <s v="204-4-21"/>
    <n v="10"/>
    <s v="UTENSILIOS DE CAFETERIA"/>
    <s v="MANGA PASTELERA CON SET DE BOQUILLAS"/>
    <n v="50193102"/>
    <s v="MÍNIMA CUANTÍA"/>
    <n v="4"/>
    <n v="3"/>
    <n v="1"/>
    <n v="35000"/>
    <s v="UNIDAD"/>
    <s v=""/>
  </r>
  <r>
    <x v="6"/>
    <s v="204-4-21"/>
    <n v="10"/>
    <s v="UTENSILIOS DE CAFETERIA"/>
    <s v="OLLA A PRESION 20 LTS"/>
    <n v="48101529"/>
    <s v="MÍNIMA CUANTÍA"/>
    <n v="4"/>
    <n v="3"/>
    <n v="1"/>
    <n v="385000"/>
    <s v="UNIDAD"/>
    <s v=""/>
  </r>
  <r>
    <x v="6"/>
    <s v="204-4-21"/>
    <n v="10"/>
    <s v="UTENSILIOS DE CAFETERIA"/>
    <s v="OLLA ALUMINIO CALIBRE 40"/>
    <n v="48101500"/>
    <s v="MÍNIMA CUANTÍA"/>
    <n v="4"/>
    <n v="3"/>
    <n v="1"/>
    <n v="100000"/>
    <s v="UNIDAD"/>
    <s v=""/>
  </r>
  <r>
    <x v="6"/>
    <s v="204-4-21"/>
    <n v="10"/>
    <s v="UTENSILIOS DE CAFETERIA"/>
    <s v="OLLA ALUMINIO CALIBRE 28"/>
    <n v="48101500"/>
    <s v="MÍNIMA CUANTÍA"/>
    <n v="4"/>
    <n v="3"/>
    <n v="1"/>
    <n v="80000"/>
    <s v="UNIDAD"/>
    <s v=""/>
  </r>
  <r>
    <x v="6"/>
    <s v="204-4-21"/>
    <n v="10"/>
    <s v="UTENSILIOS DE CAFETERIA"/>
    <s v="PAILA EN HIERRO COLADO 20 LITROS"/>
    <n v="52151802"/>
    <s v="MÍNIMA CUANTÍA"/>
    <n v="4"/>
    <n v="3"/>
    <n v="1"/>
    <n v="280000"/>
    <s v="UNIDAD"/>
    <s v=""/>
  </r>
  <r>
    <x v="6"/>
    <s v="204-4-21"/>
    <n v="10"/>
    <s v="UTENSILIOS DE CAFETERIA"/>
    <s v="SARTEN TRAMONTINA CALIBRE PESADO ALUNINIO ANTIAADHERENTE 12"/>
    <n v="52151802"/>
    <s v="MÍNIMA CUANTÍA"/>
    <n v="4"/>
    <n v="3"/>
    <n v="2"/>
    <n v="620000"/>
    <s v="UNIDAD"/>
    <s v=""/>
  </r>
  <r>
    <x v="6"/>
    <s v="204-4-21"/>
    <n v="10"/>
    <s v="UTENSILIOS DE CAFETERIA"/>
    <s v="PINZAS DE COCINA EN ACERO INOXIDABLE CALIBRE 20"/>
    <n v="52151611"/>
    <s v="MÍNIMA CUANTÍA"/>
    <n v="4"/>
    <n v="3"/>
    <n v="4"/>
    <n v="64000"/>
    <s v="UNIDAD"/>
    <s v=""/>
  </r>
  <r>
    <x v="6"/>
    <s v="204-4-21"/>
    <n v="10"/>
    <s v="UTENSILIOS DE CAFETERIA"/>
    <s v="PLATO BASE CUADRADO"/>
    <n v="52152004"/>
    <s v="MÍNIMA CUANTÍA"/>
    <n v="4"/>
    <n v="3"/>
    <n v="25"/>
    <n v="700000"/>
    <s v="UNIDAD"/>
    <s v=""/>
  </r>
  <r>
    <x v="6"/>
    <s v="204-4-21"/>
    <n v="10"/>
    <s v="UTENSILIOS DE CAFETERIA"/>
    <s v="PLATO FUERTE CUADRADO"/>
    <n v="52152004"/>
    <s v="MÍNIMA CUANTÍA"/>
    <n v="4"/>
    <n v="3"/>
    <n v="25"/>
    <n v="900000"/>
    <s v="UNIDAD"/>
    <s v=""/>
  </r>
  <r>
    <x v="6"/>
    <s v="204-4-21"/>
    <n v="10"/>
    <s v="UTENSILIOS DE CAFETERIA"/>
    <s v="PLATO HONDO CUADRADO"/>
    <n v="52152004"/>
    <s v="MÍNIMA CUANTÍA"/>
    <n v="4"/>
    <n v="3"/>
    <n v="25"/>
    <n v="700000"/>
    <s v="UNIDAD"/>
    <s v=""/>
  </r>
  <r>
    <x v="6"/>
    <s v="204-4-21"/>
    <n v="10"/>
    <s v="UTENSILIOS DE CAFETERIA"/>
    <s v="PLATO POSTRERO"/>
    <n v="52152004"/>
    <s v="MÍNIMA CUANTÍA"/>
    <n v="4"/>
    <n v="3"/>
    <n v="25"/>
    <n v="450000"/>
    <s v="UNIDAD"/>
    <s v=""/>
  </r>
  <r>
    <x v="6"/>
    <s v="204-4-21"/>
    <n v="10"/>
    <s v="UTENSILIOS DE CAFETERIA"/>
    <s v="PLATO TORTERO"/>
    <n v="52152004"/>
    <s v="MÍNIMA CUANTÍA"/>
    <n v="4"/>
    <n v="3"/>
    <n v="25"/>
    <n v="600000"/>
    <s v="UNIDAD"/>
    <s v=""/>
  </r>
  <r>
    <x v="6"/>
    <s v="204-4-21"/>
    <n v="10"/>
    <s v="UTENSILIOS DE CAFETERIA"/>
    <s v="POCILLOS"/>
    <n v="41122102"/>
    <s v="MÍNIMA CUANTÍA"/>
    <n v="4"/>
    <n v="3"/>
    <n v="25"/>
    <n v="255000"/>
    <s v="UNIDAD"/>
    <s v=""/>
  </r>
  <r>
    <x v="6"/>
    <s v="204-4-21"/>
    <n v="10"/>
    <s v="UTENSILIOS DE CAFETERIA"/>
    <s v="QUEMADORES PARA SAMOVAR"/>
    <n v="40101834"/>
    <s v="MÍNIMA CUANTÍA"/>
    <n v="4"/>
    <n v="3"/>
    <n v="6"/>
    <n v="150000"/>
    <s v="UNIDAD"/>
    <s v=""/>
  </r>
  <r>
    <x v="6"/>
    <s v="204-4-21"/>
    <n v="10"/>
    <s v="UTENSILIOS DE CAFETERIA"/>
    <s v="SARTEN CON TAPA DE CRISTAL CALIBRE 28"/>
    <n v="52151802"/>
    <s v="MÍNIMA CUANTÍA"/>
    <n v="4"/>
    <n v="3"/>
    <n v="2"/>
    <n v="170000"/>
    <s v="UNIDAD"/>
    <s v=""/>
  </r>
  <r>
    <x v="6"/>
    <s v="204-4-21"/>
    <n v="10"/>
    <s v="UTENSILIOS DE CAFETERIA"/>
    <s v="TABLA ACRILICA"/>
    <n v="52151606"/>
    <s v="MÍNIMA CUANTÍA"/>
    <n v="4"/>
    <n v="3"/>
    <n v="2"/>
    <n v="70000"/>
    <s v="UNIDAD"/>
    <s v=""/>
  </r>
  <r>
    <x v="6"/>
    <s v="204-4-21"/>
    <n v="10"/>
    <s v="UTENSILIOS DE CAFETERIA"/>
    <s v="TENEDOR ESTANDAR"/>
    <n v="48101801"/>
    <s v="MÍNIMA CUANTÍA"/>
    <n v="4"/>
    <n v="3"/>
    <n v="70"/>
    <n v="490000"/>
    <s v="UNIDAD"/>
    <s v=""/>
  </r>
  <r>
    <x v="6"/>
    <s v="204-4-21"/>
    <n v="10"/>
    <s v="UTENSILIOS DE CAFETERIA"/>
    <s v="TERMOS "/>
    <n v="52152002"/>
    <s v="MÍNIMA CUANTÍA"/>
    <n v="4"/>
    <n v="3"/>
    <n v="2"/>
    <n v="100000"/>
    <s v="UNIDAD"/>
    <s v=""/>
  </r>
  <r>
    <x v="6"/>
    <s v="204-4-21"/>
    <n v="10"/>
    <s v="UTENSILIOS DE CAFETERIA"/>
    <s v="TIJERA MULTI USOS"/>
    <n v="44121618"/>
    <s v="MÍNIMA CUANTÍA"/>
    <n v="4"/>
    <n v="3"/>
    <n v="1"/>
    <n v="60000"/>
    <s v="UNIDAD"/>
    <s v=""/>
  </r>
  <r>
    <x v="6"/>
    <s v="204-4-21"/>
    <n v="10"/>
    <s v="UTENSILIOS DE CAFETERIA"/>
    <s v="VASO WISKY (ON THE ROCK)"/>
    <n v="48101903"/>
    <s v="MÍNIMA CUANTÍA"/>
    <n v="4"/>
    <n v="3"/>
    <n v="30"/>
    <n v="150000"/>
    <s v="UNIDAD"/>
    <s v=""/>
  </r>
  <r>
    <x v="6"/>
    <s v="204-4-21"/>
    <n v="10"/>
    <s v="UTENSILIOS DE CAFETERIA"/>
    <s v="VASO ESTANDAR"/>
    <n v="48101903"/>
    <s v="MÍNIMA CUANTÍA"/>
    <n v="4"/>
    <n v="3"/>
    <n v="80"/>
    <n v="280000"/>
    <s v="UNIDAD"/>
    <s v=""/>
  </r>
  <r>
    <x v="6"/>
    <s v="204-4-21"/>
    <n v="10"/>
    <s v="UTENSILIOS DE CAFETERIA"/>
    <s v="CALDERO ALUMINIO 50X20 CM"/>
    <n v="48101500"/>
    <s v="MÍNIMA CUANTÍA"/>
    <n v="4"/>
    <n v="3"/>
    <n v="1"/>
    <n v="164000"/>
    <s v="UNIDAD"/>
    <s v=""/>
  </r>
  <r>
    <x v="6"/>
    <s v="204-4-21"/>
    <n v="10"/>
    <s v="UTENSILIOS DE CAFETERIA"/>
    <s v="CALDERO ALUMINIO 32CM"/>
    <n v="48101500"/>
    <s v="MÍNIMA CUANTÍA"/>
    <n v="4"/>
    <n v="3"/>
    <n v="1"/>
    <n v="52200"/>
    <s v="UNIDAD"/>
    <s v=""/>
  </r>
  <r>
    <x v="6"/>
    <s v="204-4-21"/>
    <n v="10"/>
    <s v="UTENSILIOS DE CAFETERIA"/>
    <s v="JUEGO DE SARTEN TRAMONTINA 18-20-24"/>
    <n v="48101500"/>
    <s v="MÍNIMA CUANTÍA"/>
    <n v="4"/>
    <n v="3"/>
    <n v="1"/>
    <n v="25500"/>
    <s v="UNIDAD"/>
    <s v=""/>
  </r>
  <r>
    <x v="6"/>
    <s v="204-4-21"/>
    <n v="10"/>
    <s v="UTENSILIOS DE CAFETERIA"/>
    <s v="CUCHARA ACERO ACERO INOXIDABLE"/>
    <n v="48101800"/>
    <s v="MÍNIMA CUANTÍA"/>
    <n v="4"/>
    <n v="3"/>
    <n v="1"/>
    <n v="8900"/>
    <s v="UNIDAD"/>
    <s v=""/>
  </r>
  <r>
    <x v="6"/>
    <s v="204-4-21"/>
    <n v="10"/>
    <s v="UTENSILIOS DE CAFETERIA"/>
    <s v="OLLA A PRESION 6 LITROS"/>
    <n v="48101500"/>
    <s v="MÍNIMA CUANTÍA"/>
    <n v="4"/>
    <n v="3"/>
    <n v="1"/>
    <n v="80600"/>
    <s v="UNIDAD"/>
    <s v=""/>
  </r>
  <r>
    <x v="6"/>
    <s v="204-4-21"/>
    <n v="10"/>
    <s v="UTENSILIOS DE CAFETERIA"/>
    <s v="VAJILLA CORONA"/>
    <n v="48101800"/>
    <s v="MÍNIMA CUANTÍA"/>
    <n v="4"/>
    <n v="3"/>
    <n v="1"/>
    <n v="35900"/>
    <s v="UNIDAD"/>
    <s v=""/>
  </r>
  <r>
    <x v="6"/>
    <s v="204-4-21"/>
    <n v="10"/>
    <s v="UTENSILIOS DE CAFETERIA"/>
    <s v="RALLADOR"/>
    <n v="52151600"/>
    <s v="MÍNIMA CUANTÍA"/>
    <n v="4"/>
    <n v="3"/>
    <n v="1"/>
    <n v="8900"/>
    <s v="UNIDAD"/>
    <s v=""/>
  </r>
  <r>
    <x v="6"/>
    <s v="204-4-21"/>
    <n v="10"/>
    <s v="UTENSILIOS DE CAFETERIA"/>
    <s v="TERMO INDUSTRIAL PLASTICOS DE 4 LTS LTRS CON AGARRADERA"/>
    <n v="52152010"/>
    <s v="MÍNIMA CUANTÍA"/>
    <n v="4"/>
    <n v="3"/>
    <n v="4"/>
    <n v="600000"/>
    <s v="UNIDAD"/>
    <s v="NO SOLICITADAS"/>
  </r>
  <r>
    <x v="6"/>
    <s v="204-4-21"/>
    <n v="10"/>
    <s v="UTENSILIOS DE CAFETERIA"/>
    <s v="CAJA TRANSPORTADORA DE ALIMENTOS "/>
    <n v="24121503"/>
    <s v="MÍNIMA CUANTÍA"/>
    <n v="4"/>
    <n v="3"/>
    <n v="6"/>
    <n v="1200000"/>
    <s v="UNIDAD"/>
    <s v="NO SOLICITADAS"/>
  </r>
  <r>
    <x v="6"/>
    <s v="204-4-21"/>
    <n v="10"/>
    <s v="UTENSILIOS DE CAFETERIA"/>
    <s v="OLLA A PRESION 20 LITROS  "/>
    <n v="48101500"/>
    <s v="MÍNIMA CUANTÍA"/>
    <n v="4"/>
    <n v="3"/>
    <n v="2"/>
    <n v="730000"/>
    <s v="UNIDAD"/>
    <s v="NO SOLICITADAS"/>
  </r>
  <r>
    <x v="6"/>
    <s v="204-4-21"/>
    <n v="10"/>
    <s v="UTENSILIOS DE CAFETERIA"/>
    <s v="CUCHARAS"/>
    <n v="52151704"/>
    <s v="MÍNIMA CUANTÍA"/>
    <n v="4"/>
    <n v="3"/>
    <n v="200"/>
    <n v="600000"/>
    <s v="UNIDAD"/>
    <s v="NO SOLICITADAS"/>
  </r>
  <r>
    <x v="6"/>
    <s v="204-4-21"/>
    <n v="10"/>
    <s v="UTENSILIOS DE CAFETERIA"/>
    <s v="TENEDORES "/>
    <n v="52151703"/>
    <s v="MÍNIMA CUANTÍA"/>
    <n v="4"/>
    <n v="3"/>
    <n v="200"/>
    <n v="600000"/>
    <s v="UNIDAD"/>
    <s v="NO SOLICITADAS"/>
  </r>
  <r>
    <x v="6"/>
    <s v="204-4-23"/>
    <n v="10"/>
    <s v="OTROS MATERIALES Y SUMINISTROS"/>
    <s v="CABLE THHN  NO. 12  AMARILLO"/>
    <n v="26121613"/>
    <s v="SELECCIÓN ABREVIADA MENOR CUANTÍA"/>
    <n v="2"/>
    <n v="7"/>
    <n v="50"/>
    <n v="89250"/>
    <s v="METRO"/>
    <s v="NO SOLICITADAS"/>
  </r>
  <r>
    <x v="6"/>
    <s v="204-4-23"/>
    <n v="10"/>
    <s v="OTROS MATERIALES Y SUMINISTROS"/>
    <s v="CABLE THHN  NO. 12  AZUL"/>
    <n v="26121613"/>
    <s v="SELECCIÓN ABREVIADA MENOR CUANTÍA"/>
    <n v="2"/>
    <n v="7"/>
    <n v="50"/>
    <n v="89250"/>
    <s v="METRO"/>
    <s v="NO SOLICITADAS"/>
  </r>
  <r>
    <x v="6"/>
    <s v="204-4-23"/>
    <n v="10"/>
    <s v="OTROS MATERIALES Y SUMINISTROS"/>
    <s v="CABLE THHN  NO. 12  BLANCO"/>
    <n v="26121613"/>
    <s v="SELECCIÓN ABREVIADA MENOR CUANTÍA"/>
    <n v="2"/>
    <n v="7"/>
    <n v="50"/>
    <n v="89250"/>
    <s v="METRO"/>
    <s v="NO SOLICITADAS"/>
  </r>
  <r>
    <x v="6"/>
    <s v="204-4-23"/>
    <n v="10"/>
    <s v="OTROS MATERIALES Y SUMINISTROS"/>
    <s v="CABLE THHN  NO. 12  ROJO"/>
    <n v="26121613"/>
    <s v="SELECCIÓN ABREVIADA MENOR CUANTÍA"/>
    <n v="2"/>
    <n v="7"/>
    <n v="50"/>
    <n v="89250"/>
    <s v="METRO"/>
    <s v="NO SOLICITADAS"/>
  </r>
  <r>
    <x v="6"/>
    <s v="204-4-23"/>
    <n v="10"/>
    <s v="OTROS MATERIALES Y SUMINISTROS"/>
    <s v="INTERRUPTOR DOBLE DE INCRUSTAR "/>
    <n v="39111810"/>
    <s v="SELECCIÓN ABREVIADA MENOR CUANTÍA"/>
    <n v="2"/>
    <n v="7"/>
    <n v="10"/>
    <n v="89250"/>
    <s v="UNIDAD"/>
    <s v="NO SOLICITADAS"/>
  </r>
  <r>
    <x v="6"/>
    <s v="204-4-23"/>
    <n v="10"/>
    <s v="OTROS MATERIALES Y SUMINISTROS"/>
    <s v="BREAKER DE 15 AMP UNIFILAR ENCHUFABLE"/>
    <n v="39121640"/>
    <s v="SELECCIÓN ABREVIADA MENOR CUANTÍA"/>
    <n v="2"/>
    <n v="7"/>
    <n v="6"/>
    <n v="57120"/>
    <s v="UNIDAD"/>
    <s v="NO SOLICITADAS"/>
  </r>
  <r>
    <x v="6"/>
    <s v="204-4-23"/>
    <n v="10"/>
    <s v="OTROS MATERIALES Y SUMINISTROS"/>
    <s v="BREAKER DE 20 AMP UNIFILAR ENCHUFABLE"/>
    <n v="39121640"/>
    <s v="SELECCIÓN ABREVIADA MENOR CUANTÍA"/>
    <n v="2"/>
    <n v="7"/>
    <n v="6"/>
    <n v="57120"/>
    <s v="UNIDAD"/>
    <s v="NO SOLICITADAS"/>
  </r>
  <r>
    <x v="6"/>
    <s v="204-4-23"/>
    <n v="10"/>
    <s v="OTROS MATERIALES Y SUMINISTROS"/>
    <s v="BREAKER DE 30 AMP UNIFILAR ENCHUFABLE"/>
    <n v="39121640"/>
    <s v="SELECCIÓN ABREVIADA MENOR CUANTÍA"/>
    <n v="2"/>
    <n v="7"/>
    <n v="6"/>
    <n v="57120"/>
    <s v="UNIDAD"/>
    <s v="NO SOLICITADAS"/>
  </r>
  <r>
    <x v="6"/>
    <s v="204-4-23"/>
    <n v="10"/>
    <s v="OTROS MATERIALES Y SUMINISTROS"/>
    <s v="CABLE THHN NO. 6"/>
    <n v="26121613"/>
    <s v="SELECCIÓN ABREVIADA MENOR CUANTÍA"/>
    <n v="2"/>
    <n v="7"/>
    <n v="30"/>
    <n v="196350"/>
    <s v="METRO"/>
    <s v="NO SOLICITADAS"/>
  </r>
  <r>
    <x v="6"/>
    <s v="204-4-23"/>
    <n v="10"/>
    <s v="OTROS MATERIALES Y SUMINISTROS"/>
    <s v="CABLE THHN NO. 8"/>
    <n v="26121613"/>
    <s v="SELECCIÓN ABREVIADA MENOR CUANTÍA"/>
    <n v="2"/>
    <n v="7"/>
    <n v="30"/>
    <n v="110670"/>
    <s v="METRO"/>
    <s v="NO SOLICITADAS"/>
  </r>
  <r>
    <x v="6"/>
    <s v="204-4-23"/>
    <n v="10"/>
    <s v="OTROS MATERIALES Y SUMINISTROS"/>
    <s v="INTERRUPTOR INDUSTRIAL DE 100AMP"/>
    <n v="39121640"/>
    <s v="SELECCIÓN ABREVIADA MENOR CUANTÍA"/>
    <n v="2"/>
    <n v="7"/>
    <n v="3"/>
    <n v="749700"/>
    <s v="UNIDAD"/>
    <s v="NO SOLICITADAS"/>
  </r>
  <r>
    <x v="6"/>
    <s v="204-4-23"/>
    <n v="10"/>
    <s v="OTROS MATERIALES Y SUMINISTROS"/>
    <s v="INTERRUPTOR INDUSTRIAL DE 75 AMP "/>
    <n v="39121640"/>
    <s v="SELECCIÓN ABREVIADA MENOR CUANTÍA"/>
    <n v="2"/>
    <n v="7"/>
    <n v="3"/>
    <n v="591549"/>
    <s v="UNIDAD"/>
    <s v="NO SOLICITADAS"/>
  </r>
  <r>
    <x v="6"/>
    <s v="204-4-23"/>
    <n v="10"/>
    <s v="OTROS MATERIALES Y SUMINISTROS"/>
    <s v="INTERRUPTOR SENCILLO"/>
    <n v="39111810"/>
    <s v="SELECCIÓN ABREVIADA MENOR CUANTÍA"/>
    <n v="2"/>
    <n v="7"/>
    <n v="5"/>
    <n v="41650"/>
    <s v="UNIDAD"/>
    <s v="NO SOLICITADAS"/>
  </r>
  <r>
    <x v="6"/>
    <s v="204-4-23"/>
    <n v="10"/>
    <s v="OTROS MATERIALES Y SUMINISTROS"/>
    <s v="TOMACORRIENTE DOBLE"/>
    <n v="39121308"/>
    <s v="SELECCIÓN ABREVIADA MENOR CUANTÍA"/>
    <n v="2"/>
    <n v="7"/>
    <n v="5"/>
    <n v="50575"/>
    <s v="UNIDAD"/>
    <s v="NO SOLICITADAS"/>
  </r>
  <r>
    <x v="6"/>
    <s v="204-4-23"/>
    <n v="10"/>
    <s v="OTROS MATERIALES Y SUMINISTROS"/>
    <s v="TOMACORRIENTE DOBLE GFCI"/>
    <n v="39121308"/>
    <s v="SELECCIÓN ABREVIADA MENOR CUANTÍA"/>
    <n v="2"/>
    <n v="7"/>
    <n v="3"/>
    <n v="66402"/>
    <s v="UNIDAD"/>
    <s v="NO SOLICITADAS"/>
  </r>
  <r>
    <x v="6"/>
    <s v="204-4-23"/>
    <n v="10"/>
    <s v="OTROS MATERIALES Y SUMINISTROS"/>
    <s v="BOMBILLO AHORRADOR  15W/120 V TIPO ESPIRAL E -27"/>
    <n v="39112501"/>
    <s v="SELECCIÓN ABREVIADA MENOR CUANTÍA"/>
    <n v="2"/>
    <n v="7"/>
    <n v="10"/>
    <n v="113050"/>
    <s v="UNIDAD"/>
    <s v="NO SOLICITADAS"/>
  </r>
  <r>
    <x v="6"/>
    <s v="204-4-23"/>
    <n v="10"/>
    <s v="OTROS MATERIALES Y SUMINISTROS"/>
    <s v="BOMBILLO AHORRADOR  23W/120 V TIPO ESPIRAL E -27"/>
    <n v="39112501"/>
    <s v="SELECCIÓN ABREVIADA MENOR CUANTÍA"/>
    <n v="2"/>
    <n v="7"/>
    <n v="10"/>
    <n v="218960"/>
    <s v="UNIDAD"/>
    <s v="NO SOLICITADAS"/>
  </r>
  <r>
    <x v="6"/>
    <s v="204-4-23"/>
    <n v="10"/>
    <s v="OTROS MATERIALES Y SUMINISTROS"/>
    <s v="BOMBILLO LED 10W - 12V GU 54"/>
    <n v="39112102"/>
    <s v="SELECCIÓN ABREVIADA MENOR CUANTÍA"/>
    <n v="2"/>
    <n v="7"/>
    <n v="8"/>
    <n v="360808"/>
    <s v="UNIDAD"/>
    <s v="NO SOLICITADAS"/>
  </r>
  <r>
    <x v="6"/>
    <s v="204-4-23"/>
    <n v="10"/>
    <s v="OTROS MATERIALES Y SUMINISTROS"/>
    <s v="BOMBILLO LED 12W - BASE E-27 LUZ CALIDA"/>
    <n v="39112102"/>
    <s v="SELECCIÓN ABREVIADA MENOR CUANTÍA"/>
    <n v="2"/>
    <n v="7"/>
    <n v="8"/>
    <n v="456008"/>
    <s v="UNIDAD"/>
    <s v="NO SOLICITADAS"/>
  </r>
  <r>
    <x v="6"/>
    <s v="204-4-23"/>
    <n v="10"/>
    <s v="OTROS MATERIALES Y SUMINISTROS"/>
    <s v="CINTA AISLANTE 3M SCOTCH 33"/>
    <n v="31201502"/>
    <s v="SELECCIÓN ABREVIADA MENOR CUANTÍA"/>
    <n v="2"/>
    <n v="7"/>
    <n v="8"/>
    <n v="109956"/>
    <s v="UNIDAD"/>
    <s v="NO SOLICITADAS"/>
  </r>
  <r>
    <x v="6"/>
    <s v="204-4-23"/>
    <n v="10"/>
    <s v="OTROS MATERIALES Y SUMINISTROS"/>
    <s v="CINTA AUTOFUNDENTE 23 "/>
    <n v="31201502"/>
    <s v="SELECCIÓN ABREVIADA MENOR CUANTÍA"/>
    <n v="2"/>
    <n v="7"/>
    <n v="8"/>
    <n v="164696"/>
    <s v="UNIDAD"/>
    <s v="NO SOLICITADAS"/>
  </r>
  <r>
    <x v="6"/>
    <s v="204-4-23"/>
    <n v="10"/>
    <s v="OTROS MATERIALES Y SUMINISTROS"/>
    <s v="CINTA LED SOFTRIP /72 W/BLANCO INCLUYE SOCKET"/>
    <n v="39111533"/>
    <s v="SELECCIÓN ABREVIADA MENOR CUANTÍA"/>
    <n v="2"/>
    <n v="7"/>
    <n v="10"/>
    <n v="304640"/>
    <s v="METRO"/>
    <s v="NO SOLICITADAS"/>
  </r>
  <r>
    <x v="6"/>
    <s v="204-4-23"/>
    <n v="10"/>
    <s v="OTROS MATERIALES Y SUMINISTROS"/>
    <s v="CLAVIJA CAUCHO POLO A TIERRA 15 AMP, USO INDUSTRIAL MACHO"/>
    <n v="39121402"/>
    <s v="SELECCIÓN ABREVIADA MENOR CUANTÍA"/>
    <n v="2"/>
    <n v="7"/>
    <n v="8"/>
    <n v="52360"/>
    <s v="UNIDAD"/>
    <s v="NO SOLICITADAS"/>
  </r>
  <r>
    <x v="6"/>
    <s v="204-4-23"/>
    <n v="10"/>
    <s v="OTROS MATERIALES Y SUMINISTROS"/>
    <s v="CLAVIJA CAUCHO POLO A TIERRA 15 AMP, USO INDUSTRIAL HEMBRA"/>
    <n v="39121402"/>
    <s v="SELECCIÓN ABREVIADA MENOR CUANTÍA"/>
    <n v="2"/>
    <n v="7"/>
    <n v="8"/>
    <n v="52360"/>
    <s v="UNIDAD"/>
    <s v="NO SOLICITADAS"/>
  </r>
  <r>
    <x v="6"/>
    <s v="204-4-23"/>
    <n v="10"/>
    <s v="OTROS MATERIALES Y SUMINISTROS"/>
    <s v="EMPALME DE CAPUCHON PARA AWG NO. 10, 2 CONDUCTORES"/>
    <n v="39121449"/>
    <s v="SELECCIÓN ABREVIADA MENOR CUANTÍA"/>
    <n v="2"/>
    <n v="7"/>
    <n v="8"/>
    <n v="8092"/>
    <s v="UNIDAD"/>
    <s v="NO SOLICITADAS"/>
  </r>
  <r>
    <x v="6"/>
    <s v="204-4-23"/>
    <n v="10"/>
    <s v="OTROS MATERIALES Y SUMINISTROS"/>
    <s v="EMPALME DE CAPUCHON PARA AWG NO. 12, 3 CONDUCTORES"/>
    <n v="39121449"/>
    <s v="SELECCIÓN ABREVIADA MENOR CUANTÍA"/>
    <n v="2"/>
    <n v="7"/>
    <n v="8"/>
    <n v="8092"/>
    <s v="UNIDAD"/>
    <s v="NO SOLICITADAS"/>
  </r>
  <r>
    <x v="6"/>
    <s v="204-4-23"/>
    <n v="10"/>
    <s v="OTROS MATERIALES Y SUMINISTROS"/>
    <s v="IMPREVISTOS"/>
    <n v="39121449"/>
    <s v="SELECCIÓN ABREVIADA MENOR CUANTÍA"/>
    <n v="2"/>
    <n v="7"/>
    <n v="8"/>
    <n v="8092"/>
    <s v="UNIDAD"/>
    <s v="NO SOLICITADAS"/>
  </r>
  <r>
    <x v="6"/>
    <s v="204-4-23"/>
    <n v="10"/>
    <s v="OTROS MATERIALES Y SUMINISTROS"/>
    <s v="TOMA AEREA CAUCHO POLO A TIERRA 15 AMP, USO INDUSTRIAL"/>
    <n v="39121402"/>
    <s v="SELECCIÓN ABREVIADA MENOR CUANTÍA"/>
    <n v="2"/>
    <n v="7"/>
    <n v="8"/>
    <n v="61880"/>
    <s v="UNIDAD"/>
    <s v="NO SOLICITADAS"/>
  </r>
  <r>
    <x v="6"/>
    <s v="204-4-23"/>
    <n v="10"/>
    <s v="OTROS MATERIALES Y SUMINISTROS"/>
    <s v="MULTITOMA AEREA EN T POLO A TIERRA 15 AMP, USO INDUSTRIAL"/>
    <n v="39121402"/>
    <s v="SELECCIÓN ABREVIADA MENOR CUANTÍA"/>
    <n v="2"/>
    <n v="7"/>
    <n v="3"/>
    <n v="48552"/>
    <s v="UNIDAD"/>
    <s v="NO SOLICITADAS"/>
  </r>
  <r>
    <x v="6"/>
    <s v="204-4-23"/>
    <n v="10"/>
    <s v="OTROS MATERIALES Y SUMINISTROS"/>
    <s v="TOMA DOBLE CON POLO A TIERRA DE SOBRE PARED"/>
    <n v="39121311"/>
    <s v="SELECCIÓN ABREVIADA MENOR CUANTÍA"/>
    <n v="2"/>
    <n v="7"/>
    <n v="8"/>
    <n v="90916"/>
    <s v="UNIDAD"/>
    <s v="NO SOLICITADAS"/>
  </r>
  <r>
    <x v="6"/>
    <s v="204-4-23"/>
    <n v="10"/>
    <s v="OTROS MATERIALES Y SUMINISTROS"/>
    <s v="TUBO FLUORESCENTE T5 DE 28 W"/>
    <n v="39101605"/>
    <s v="SELECCIÓN ABREVIADA MENOR CUANTÍA"/>
    <n v="2"/>
    <n v="7"/>
    <n v="20"/>
    <n v="221340"/>
    <s v="UNIDAD"/>
    <s v="NO SOLICITADAS"/>
  </r>
  <r>
    <x v="6"/>
    <s v="204-4-23"/>
    <n v="10"/>
    <s v="OTROS MATERIALES Y SUMINISTROS"/>
    <s v="TUBO FLUORESCENTE T8 DE 17 W"/>
    <n v="39101605"/>
    <s v="SELECCIÓN ABREVIADA MENOR CUANTÍA"/>
    <n v="2"/>
    <n v="7"/>
    <n v="20"/>
    <n v="121380"/>
    <s v="UNIDAD"/>
    <s v="NO SOLICITADAS"/>
  </r>
  <r>
    <x v="6"/>
    <s v="204-4-23"/>
    <n v="10"/>
    <s v="OTROS MATERIALES Y SUMINISTROS"/>
    <s v="TUBO FLUORESCENTE T8 DE 32 W"/>
    <n v="39101605"/>
    <s v="SELECCIÓN ABREVIADA MENOR CUANTÍA"/>
    <n v="2"/>
    <n v="7"/>
    <n v="20"/>
    <n v="230860"/>
    <s v="UNIDAD"/>
    <s v="NO SOLICITADAS"/>
  </r>
  <r>
    <x v="6"/>
    <s v="204-4-23"/>
    <n v="10"/>
    <s v="OTROS MATERIALES Y SUMINISTROS"/>
    <s v="TUBO FLUORESCENTE T8 DE 59 W"/>
    <n v="39101605"/>
    <s v="SELECCIÓN ABREVIADA MENOR CUANTÍA"/>
    <n v="2"/>
    <n v="7"/>
    <n v="10"/>
    <n v="134470"/>
    <s v="UNIDAD"/>
    <s v="NO SOLICITADAS"/>
  </r>
  <r>
    <x v="6"/>
    <s v="204-4-23"/>
    <n v="10"/>
    <s v="OTROS MATERIALES Y SUMINISTROS"/>
    <s v="TUBO LED 1200 CW, 110-227 VAC, 50-60 HZ, 18W, "/>
    <n v="39112102"/>
    <s v="SELECCIÓN ABREVIADA MENOR CUANTÍA"/>
    <n v="2"/>
    <n v="7"/>
    <n v="5"/>
    <n v="473620"/>
    <s v="UNIDAD"/>
    <s v="NO SOLICITADAS"/>
  </r>
  <r>
    <x v="6"/>
    <s v="204-4-23"/>
    <n v="10"/>
    <s v="OTROS MATERIALES Y SUMINISTROS"/>
    <s v="BALA CIRCULAR LUZ LED 15W LUZ FRIA"/>
    <n v="39111505"/>
    <s v="SELECCIÓN ABREVIADA MENOR CUANTÍA"/>
    <n v="2"/>
    <n v="7"/>
    <n v="15"/>
    <n v="1251285"/>
    <s v="UNIDAD"/>
    <s v="NO SOLICITADAS"/>
  </r>
  <r>
    <x v="6"/>
    <s v="204-4-23"/>
    <n v="10"/>
    <s v="OTROS MATERIALES Y SUMINISTROS"/>
    <s v="BALA OJO DE BUEY CON BOMBILLO LED DE 10 W"/>
    <n v="39111505"/>
    <s v="SELECCIÓN ABREVIADA MENOR CUANTÍA"/>
    <n v="2"/>
    <n v="7"/>
    <n v="10"/>
    <n v="725900"/>
    <s v="UNIDAD"/>
    <s v="NO SOLICITADAS"/>
  </r>
  <r>
    <x v="6"/>
    <s v="204-4-23"/>
    <n v="10"/>
    <s v="OTROS MATERIALES Y SUMINISTROS"/>
    <s v="LAMPARA 2 X 28 W T5"/>
    <n v="39101605"/>
    <s v="SELECCIÓN ABREVIADA MENOR CUANTÍA"/>
    <n v="2"/>
    <n v="7"/>
    <n v="7"/>
    <n v="957950"/>
    <s v="UNIDAD"/>
    <s v="NO SOLICITADAS"/>
  </r>
  <r>
    <x v="6"/>
    <s v="204-4-23"/>
    <n v="10"/>
    <s v="OTROS MATERIALES Y SUMINISTROS"/>
    <s v="LAMPARA DE EMPOTRAR CON REJILLA DE LUJO 60X60"/>
    <n v="39101605"/>
    <s v="SELECCIÓN ABREVIADA MENOR CUANTÍA"/>
    <n v="2"/>
    <n v="7"/>
    <n v="7"/>
    <n v="1549380"/>
    <s v="UNIDAD"/>
    <s v="NO SOLICITADAS"/>
  </r>
  <r>
    <x v="6"/>
    <s v="204-4-23"/>
    <n v="10"/>
    <s v="OTROS MATERIALES Y SUMINISTROS"/>
    <s v="LAMPARA EXTERIOR DECORATIVA"/>
    <n v="39101605"/>
    <s v="SELECCIÓN ABREVIADA MENOR CUANTÍA"/>
    <n v="2"/>
    <n v="7"/>
    <n v="8"/>
    <n v="723520"/>
    <s v="UNIDAD"/>
    <s v="NO SOLICITADAS"/>
  </r>
  <r>
    <x v="6"/>
    <s v="204-4-23"/>
    <n v="10"/>
    <s v="OTROS MATERIALES Y SUMINISTROS"/>
    <s v="LAMPARA LED DE SOBREPONER 2X32 T8 CON MUEBLE DE LUJO"/>
    <n v="39101605"/>
    <s v="SELECCIÓN ABREVIADA MENOR CUANTÍA"/>
    <n v="2"/>
    <n v="7"/>
    <n v="8"/>
    <n v="1094800"/>
    <s v="UNIDAD"/>
    <s v="NO SOLICITADAS"/>
  </r>
  <r>
    <x v="6"/>
    <s v="204-4-23"/>
    <n v="10"/>
    <s v="OTROS MATERIALES Y SUMINISTROS"/>
    <s v="LAMPARA USO EXTERIOR"/>
    <n v="39101605"/>
    <s v="SELECCIÓN ABREVIADA MENOR CUANTÍA"/>
    <n v="2"/>
    <n v="7"/>
    <n v="8"/>
    <n v="714000"/>
    <s v="UNIDAD"/>
    <s v="NO SOLICITADAS"/>
  </r>
  <r>
    <x v="6"/>
    <s v="204-4-23"/>
    <n v="10"/>
    <s v="OTROS MATERIALES Y SUMINISTROS"/>
    <s v="TABLERO TRIFASICO DE EMPOTRAR DE 12 CIRCUITOS CON INTERRUPTOR PRINCIPAL Y PUERTA"/>
    <n v="39121110"/>
    <s v="SELECCIÓN ABREVIADA MENOR CUANTÍA"/>
    <n v="2"/>
    <n v="7"/>
    <n v="4"/>
    <n v="75208"/>
    <s v="UNIDAD"/>
    <s v="NO SOLICITADAS"/>
  </r>
  <r>
    <x v="6"/>
    <s v="204-4-23"/>
    <n v="10"/>
    <s v="OTROS MATERIALES Y SUMINISTROS"/>
    <s v="TABLERO TRIFASICO DE EMPOTRAR DE 6 CIRCUITOS CON INTERRUPTOR PRINCIPAL"/>
    <n v="39121110"/>
    <s v="SELECCIÓN ABREVIADA MENOR CUANTÍA"/>
    <n v="2"/>
    <n v="7"/>
    <n v="4"/>
    <n v="288932"/>
    <s v="UNIDAD"/>
    <s v="NO SOLICITADAS"/>
  </r>
  <r>
    <x v="6"/>
    <s v="204-4-23"/>
    <n v="10"/>
    <s v="OTROS MATERIALES Y SUMINISTROS"/>
    <s v="LUMINARIA TIPO LED  50W TIPO PROYECTOR MULTIVOLTAJE RGB"/>
    <n v="39101605"/>
    <s v="SELECCIÓN ABREVIADA MENOR CUANTÍA"/>
    <n v="2"/>
    <n v="7"/>
    <n v="8"/>
    <n v="2951200"/>
    <s v="UNIDAD"/>
    <s v="NO SOLICITADAS"/>
  </r>
  <r>
    <x v="6"/>
    <s v="204-4-23"/>
    <n v="10"/>
    <s v="OTROS MATERIALES Y SUMINISTROS"/>
    <s v="LUMINARIA TIPO LED  70W TIPO PROYECTOR MULTIVOLTAJE RGB"/>
    <n v="39101605"/>
    <s v="SELECCIÓN ABREVIADA MENOR CUANTÍA"/>
    <n v="2"/>
    <n v="7"/>
    <n v="8"/>
    <n v="3480512"/>
    <s v="UNIDAD"/>
    <s v="NO SOLICITADAS"/>
  </r>
  <r>
    <x v="6"/>
    <s v="204-4-23"/>
    <n v="10"/>
    <s v="OTROS MATERIALES Y SUMINISTROS"/>
    <s v="LUMINARIA TIPO LED  100W TIPO PROYECTOR MULTIVOLTAJE RGB"/>
    <n v="39101605"/>
    <s v="SELECCIÓN ABREVIADA MENOR CUANTÍA"/>
    <n v="2"/>
    <n v="7"/>
    <n v="8"/>
    <n v="3907960"/>
    <s v="UNIDAD"/>
    <s v="NO SOLICITADAS"/>
  </r>
  <r>
    <x v="6"/>
    <s v="204-4-23"/>
    <n v="10"/>
    <s v="OTROS MATERIALES Y SUMINISTROS"/>
    <s v="LUMINARIA TIPO LED  200W TIPO PROYECTOR MULTIVOLTAJE RGB"/>
    <n v="39101605"/>
    <s v="SELECCIÓN ABREVIADA MENOR CUANTÍA"/>
    <n v="2"/>
    <n v="7"/>
    <n v="8"/>
    <n v="6426000"/>
    <s v="UNIDAD"/>
    <s v="NO SOLICITADAS"/>
  </r>
  <r>
    <x v="6"/>
    <s v="204-4-23"/>
    <n v="10"/>
    <s v="OTROS MATERIALES Y SUMINISTROS"/>
    <s v="HIGH POWER LED DE 50 W COLOR BLANCO CON DISIPADOR EN ALUMINIO RGB"/>
    <n v="39101605"/>
    <s v="SELECCIÓN ABREVIADA MENOR CUANTÍA"/>
    <n v="2"/>
    <n v="7"/>
    <n v="11"/>
    <n v="361284"/>
    <s v="UNIDAD"/>
    <s v="NO SOLICITADAS"/>
  </r>
  <r>
    <x v="6"/>
    <s v="204-4-23"/>
    <n v="10"/>
    <s v="OTROS MATERIALES Y SUMINISTROS"/>
    <s v="HIGH POWER LED DE 70 W COLOR BLANCO CON DISIPADOR EN ALUMINIO RGB"/>
    <n v="39101605"/>
    <s v="SELECCIÓN ABREVIADA MENOR CUANTÍA"/>
    <n v="2"/>
    <n v="7"/>
    <n v="8"/>
    <n v="530264"/>
    <s v="UNIDAD"/>
    <s v="NO SOLICITADAS"/>
  </r>
  <r>
    <x v="6"/>
    <s v="204-4-23"/>
    <n v="10"/>
    <s v="OTROS MATERIALES Y SUMINISTROS"/>
    <s v="HIGH POWER LED DE 100 W COLOR BLANCO CON DISIPADOR EN ALUMINIO RGB"/>
    <n v="39101605"/>
    <s v="SELECCIÓN ABREVIADA MENOR CUANTÍA"/>
    <n v="2"/>
    <n v="7"/>
    <n v="8"/>
    <n v="719712"/>
    <s v="UNIDAD"/>
    <s v="NO SOLICITADAS"/>
  </r>
  <r>
    <x v="6"/>
    <s v="204-4-23"/>
    <n v="10"/>
    <s v="OTROS MATERIALES Y SUMINISTROS"/>
    <s v="HIGH POWER LED DE 2000 W COLOR BLANCO CON DISIPADOR EN ALUMINIO RGB"/>
    <n v="39101605"/>
    <s v="SELECCIÓN ABREVIADA MENOR CUANTÍA"/>
    <n v="2"/>
    <n v="7"/>
    <n v="8"/>
    <n v="1216656"/>
    <s v="UNIDAD"/>
    <s v="NO SOLICITADAS"/>
  </r>
  <r>
    <x v="6"/>
    <s v="204-4-23"/>
    <n v="10"/>
    <s v="OTROS MATERIALES Y SUMINISTROS"/>
    <s v="LUMINARIA TIPO LED AHORRADOR DE ENERGIA, POTENCIA 11W CASQUILLO E 27 MULTIVOLTAJE"/>
    <n v="39101605"/>
    <s v="SELECCIÓN ABREVIADA MENOR CUANTÍA"/>
    <n v="2"/>
    <n v="7"/>
    <n v="8"/>
    <n v="244664"/>
    <s v="UNIDAD"/>
    <s v="NO SOLICITADAS"/>
  </r>
  <r>
    <x v="6"/>
    <s v="204-4-23"/>
    <n v="10"/>
    <s v="OTROS MATERIALES Y SUMINISTROS"/>
    <s v="LUMINARIA TIPO LED AHORRADOR DE ENERGIA, TIPO DISCO DE 30CMS PARA EMPONTRAR Y SOBREPONER, MULTIVOLTAJE."/>
    <n v="39101605"/>
    <s v="SELECCIÓN ABREVIADA MENOR CUANTÍA"/>
    <n v="2"/>
    <n v="7"/>
    <n v="15"/>
    <n v="1374450"/>
    <s v="UNIDAD"/>
    <s v="NO SOLICITADAS"/>
  </r>
  <r>
    <x v="6"/>
    <s v="204-4-23"/>
    <n v="10"/>
    <s v="OTROS MATERIALES Y SUMINISTROS"/>
    <s v="PANEL REDONDO 15W"/>
    <n v="39111505"/>
    <s v="SELECCIÓN ABREVIADA MENOR CUANTÍA"/>
    <n v="2"/>
    <n v="7"/>
    <n v="15"/>
    <n v="981750"/>
    <s v="UNIDAD"/>
    <s v="NO SOLICITADAS"/>
  </r>
  <r>
    <x v="6"/>
    <s v="204-4-23"/>
    <n v="10"/>
    <s v="OTROS MATERIALES Y SUMINISTROS"/>
    <s v="DUCHAS ELECTRICAS DE 110"/>
    <n v="30181503"/>
    <s v="SELECCIÓN ABREVIADA MENOR CUANTÍA"/>
    <n v="2"/>
    <n v="7"/>
    <n v="15"/>
    <n v="1128120"/>
    <s v="UNIDAD"/>
    <s v="NO SOLICITADAS"/>
  </r>
  <r>
    <x v="6"/>
    <s v="204-4-23"/>
    <n v="10"/>
    <s v="OTROS MATERIALES Y SUMINISTROS"/>
    <s v="TUBO LED 18W 120CM"/>
    <n v="39112102"/>
    <s v="SELECCIÓN ABREVIADA MENOR CUANTÍA"/>
    <n v="2"/>
    <n v="7"/>
    <n v="15"/>
    <n v="1349460"/>
    <s v="UNIDAD"/>
    <s v="NO SOLICITADAS"/>
  </r>
  <r>
    <x v="6"/>
    <s v="204-4-23"/>
    <n v="10"/>
    <s v="OTROS MATERIALES Y SUMINISTROS"/>
    <s v="PANEL 60X60 40W"/>
    <n v="39111505"/>
    <s v="SELECCIÓN ABREVIADA MENOR CUANTÍA"/>
    <n v="2"/>
    <n v="7"/>
    <n v="8"/>
    <n v="2613240"/>
    <s v="UNIDAD"/>
    <s v="NO SOLICITADAS"/>
  </r>
  <r>
    <x v="6"/>
    <s v="204-4-23"/>
    <n v="10"/>
    <s v="OTROS MATERIALES Y SUMINISTROS"/>
    <s v="PANEL 120 X30 60 W"/>
    <n v="39111505"/>
    <s v="SELECCIÓN ABREVIADA MENOR CUANTÍA"/>
    <n v="2"/>
    <n v="7"/>
    <n v="8"/>
    <n v="3118752"/>
    <s v="UNIDAD"/>
    <s v="NO SOLICITADAS"/>
  </r>
  <r>
    <x v="6"/>
    <s v="204-4-23"/>
    <n v="10"/>
    <s v="OTROS MATERIALES Y SUMINISTROS"/>
    <s v="LINTERNA RECARGABLE 12 LED"/>
    <n v="39111610"/>
    <s v="SELECCIÓN ABREVIADA MENOR CUANTÍA"/>
    <n v="2"/>
    <n v="7"/>
    <n v="3"/>
    <n v="210273"/>
    <s v="UNIDAD"/>
    <s v="NO SOLICITADAS"/>
  </r>
  <r>
    <x v="6"/>
    <s v="204-4-23"/>
    <n v="10"/>
    <s v="OTROS MATERIALES Y SUMINISTROS"/>
    <s v="CANECAS DE 5 GALONES DE PEGANTE PL 285 AMARILLO"/>
    <n v="31201610"/>
    <s v="SELECCIÓN ABREVIADA MENOR CUANTÍA"/>
    <n v="2"/>
    <n v="7"/>
    <n v="2"/>
    <n v="595650"/>
    <s v="UNIDAD"/>
    <s v="NO SOLICITADAS"/>
  </r>
  <r>
    <x v="6"/>
    <s v="204-4-23"/>
    <n v="10"/>
    <s v="OTROS MATERIALES Y SUMINISTROS"/>
    <s v="PEGANTE MAXON BLANCO INCAP - GALON"/>
    <n v="31201610"/>
    <s v="SELECCIÓN ABREVIADA MENOR CUANTÍA"/>
    <n v="2"/>
    <n v="7"/>
    <n v="3"/>
    <n v="160800"/>
    <s v="GALON"/>
    <s v="NO SOLICITADAS"/>
  </r>
  <r>
    <x v="6"/>
    <s v="204-4-23"/>
    <n v="10"/>
    <s v="OTROS MATERIALES Y SUMINISTROS"/>
    <s v="DISOLVENTE ENDURECEDOR PARA ZAPATERIA - GALON"/>
    <n v="31211800"/>
    <s v="SELECCIÓN ABREVIADA MENOR CUANTÍA"/>
    <n v="2"/>
    <n v="7"/>
    <n v="3"/>
    <n v="301881"/>
    <s v="GALON"/>
    <s v="NO SOLICITADAS"/>
  </r>
  <r>
    <x v="6"/>
    <s v="204-4-23"/>
    <n v="10"/>
    <s v="OTROS MATERIALES Y SUMINISTROS"/>
    <s v="SOLUCION DE CAUCHO - GALON"/>
    <n v="31201610"/>
    <s v="SELECCIÓN ABREVIADA MENOR CUANTÍA"/>
    <n v="2"/>
    <n v="7"/>
    <n v="4"/>
    <n v="297600"/>
    <s v="GALON"/>
    <s v="NO SOLICITADAS"/>
  </r>
  <r>
    <x v="6"/>
    <s v="204-4-23"/>
    <n v="10"/>
    <s v="OTROS MATERIALES Y SUMINISTROS"/>
    <s v="PINTACUERO NEGRO - BOTELLA 900 ML"/>
    <n v="12171703"/>
    <s v="SELECCIÓN ABREVIADA MENOR CUANTÍA"/>
    <n v="2"/>
    <n v="7"/>
    <n v="4"/>
    <n v="109624"/>
    <s v="UNIDAD"/>
    <s v="NO SOLICITADAS"/>
  </r>
  <r>
    <x v="6"/>
    <s v="204-4-23"/>
    <n v="10"/>
    <s v="OTROS MATERIALES Y SUMINISTROS"/>
    <s v="PUNTILLAS 3/4 CON CABEZA - LIBRA"/>
    <n v="31162011"/>
    <s v="SELECCIÓN ABREVIADA MENOR CUANTÍA"/>
    <n v="2"/>
    <n v="7"/>
    <n v="10"/>
    <n v="101100"/>
    <s v="GRAMO"/>
    <s v="NO SOLICITADAS"/>
  </r>
  <r>
    <x v="6"/>
    <s v="204-4-23"/>
    <n v="10"/>
    <s v="OTROS MATERIALES Y SUMINISTROS"/>
    <s v="PUNTILLAS 1&quot; CON CABEZA - LIBRA"/>
    <n v="31162011"/>
    <s v="SELECCIÓN ABREVIADA MENOR CUANTÍA"/>
    <n v="2"/>
    <n v="7"/>
    <n v="10"/>
    <n v="189600"/>
    <s v="GRAMO"/>
    <s v="NO SOLICITADAS"/>
  </r>
  <r>
    <x v="6"/>
    <s v="204-4-23"/>
    <n v="10"/>
    <s v="OTROS MATERIALES Y SUMINISTROS"/>
    <s v="TACHUELA # 2 - LIBRA"/>
    <n v="31162011"/>
    <s v="SELECCIÓN ABREVIADA MENOR CUANTÍA"/>
    <n v="2"/>
    <n v="7"/>
    <n v="5"/>
    <n v="115275"/>
    <s v="GRAMO"/>
    <s v="NO SOLICITADAS"/>
  </r>
  <r>
    <x v="6"/>
    <s v="204-4-23"/>
    <n v="10"/>
    <s v="OTROS MATERIALES Y SUMINISTROS"/>
    <s v="TACHUELA # 2,5- LIBRA"/>
    <n v="31162011"/>
    <s v="SELECCIÓN ABREVIADA MENOR CUANTÍA"/>
    <n v="2"/>
    <n v="7"/>
    <n v="5"/>
    <n v="60175"/>
    <s v="GRAMO"/>
    <s v="NO SOLICITADAS"/>
  </r>
  <r>
    <x v="6"/>
    <s v="204-4-23"/>
    <n v="10"/>
    <s v="OTROS MATERIALES Y SUMINISTROS"/>
    <s v="BROCHA 1&quot;"/>
    <n v="31211904"/>
    <s v="SELECCIÓN ABREVIADA MENOR CUANTÍA"/>
    <n v="2"/>
    <n v="7"/>
    <n v="5"/>
    <n v="28750"/>
    <s v="UNIDAD"/>
    <s v="NO SOLICITADAS"/>
  </r>
  <r>
    <x v="6"/>
    <s v="204-4-23"/>
    <n v="10"/>
    <s v="OTROS MATERIALES Y SUMINISTROS"/>
    <s v="LIJA # 36 POR METROS"/>
    <n v="27111918"/>
    <s v="SELECCIÓN ABREVIADA MENOR CUANTÍA"/>
    <n v="2"/>
    <n v="7"/>
    <n v="10"/>
    <n v="130000"/>
    <s v="METRO"/>
    <s v="NO SOLICITADAS"/>
  </r>
  <r>
    <x v="6"/>
    <s v="204-4-23"/>
    <n v="10"/>
    <s v="OTROS MATERIALES Y SUMINISTROS"/>
    <s v="LIJA # 120 PLIEGO"/>
    <n v="27111918"/>
    <s v="SELECCIÓN ABREVIADA MENOR CUANTÍA"/>
    <n v="2"/>
    <n v="7"/>
    <n v="15"/>
    <n v="150825"/>
    <s v="UNIDAD"/>
    <s v="NO SOLICITADAS"/>
  </r>
  <r>
    <x v="6"/>
    <s v="204-4-23"/>
    <n v="10"/>
    <s v="OTROS MATERIALES Y SUMINISTROS"/>
    <s v="LIJA # 150 PLIEGO"/>
    <n v="27111918"/>
    <s v="SELECCIÓN ABREVIADA MENOR CUANTÍA"/>
    <n v="2"/>
    <n v="7"/>
    <n v="15"/>
    <n v="150825"/>
    <s v="UNIDAD"/>
    <s v="NO SOLICITADAS"/>
  </r>
  <r>
    <x v="6"/>
    <s v="204-4-23"/>
    <n v="10"/>
    <s v="OTROS MATERIALES Y SUMINISTROS"/>
    <s v="CONOS DE HILO WONDER NEGRO #40"/>
    <n v="11161704"/>
    <s v="SELECCIÓN ABREVIADA MENOR CUANTÍA"/>
    <n v="2"/>
    <n v="7"/>
    <n v="2"/>
    <n v="136290"/>
    <s v="UNIDAD"/>
    <s v="NO SOLICITADAS"/>
  </r>
  <r>
    <x v="6"/>
    <s v="204-4-23"/>
    <n v="10"/>
    <s v="OTROS MATERIALES Y SUMINISTROS"/>
    <s v="CONOS DE HILO WONDER GRIS # 40"/>
    <n v="11161704"/>
    <s v="SELECCIÓN ABREVIADA MENOR CUANTÍA"/>
    <n v="2"/>
    <n v="7"/>
    <n v="2"/>
    <n v="136290"/>
    <s v="UNIDAD"/>
    <s v="NO SOLICITADAS"/>
  </r>
  <r>
    <x v="6"/>
    <s v="204-4-23"/>
    <n v="10"/>
    <s v="OTROS MATERIALES Y SUMINISTROS"/>
    <s v="TIJERAS CORNETA # 8 PULGADAS"/>
    <n v="44121618"/>
    <s v="SELECCIÓN ABREVIADA MENOR CUANTÍA"/>
    <n v="2"/>
    <n v="7"/>
    <n v="2"/>
    <n v="99200"/>
    <s v="UNIDAD"/>
    <s v="NO SOLICITADAS"/>
  </r>
  <r>
    <x v="6"/>
    <s v="204-4-23"/>
    <n v="10"/>
    <s v="OTROS MATERIALES Y SUMINISTROS"/>
    <s v="CUCHILLOS DE ZAPATERIA EN ACERO CORTADO, CON CABO DE MADERA REDONDO"/>
    <n v="27111503"/>
    <s v="SELECCIÓN ABREVIADA MENOR CUANTÍA"/>
    <n v="2"/>
    <n v="7"/>
    <n v="2"/>
    <n v="28160"/>
    <s v="UNIDAD"/>
    <s v="NO SOLICITADAS"/>
  </r>
  <r>
    <x v="6"/>
    <s v="204-4-23"/>
    <n v="10"/>
    <s v="OTROS MATERIALES Y SUMINISTROS"/>
    <s v="LAMINA DE ODENA VULCAN DE 1.5"/>
    <n v="30266400"/>
    <s v="SELECCIÓN ABREVIADA MENOR CUANTÍA"/>
    <n v="2"/>
    <n v="7"/>
    <n v="1"/>
    <n v="24362"/>
    <s v="UNIDAD"/>
    <s v="NO SOLICITADAS"/>
  </r>
  <r>
    <x v="6"/>
    <s v="204-4-23"/>
    <n v="10"/>
    <s v="OTROS MATERIALES Y SUMINISTROS"/>
    <s v="CAJA BOBINA PARA MAQUINA SINGER REFERENCIA 180322"/>
    <n v="53141600"/>
    <s v="SELECCIÓN ABREVIADA MENOR CUANTÍA"/>
    <n v="2"/>
    <n v="7"/>
    <n v="2"/>
    <n v="16040"/>
    <s v="UNIDAD"/>
    <s v="NO SOLICITADAS"/>
  </r>
  <r>
    <x v="6"/>
    <s v="204-4-23"/>
    <n v="10"/>
    <s v="OTROS MATERIALES Y SUMINISTROS"/>
    <s v="LAMINAS DE GOMA NEGRA # 6 BOXER"/>
    <n v="31201603"/>
    <s v="SELECCIÓN ABREVIADA MENOR CUANTÍA"/>
    <n v="2"/>
    <n v="7"/>
    <n v="2"/>
    <n v="271500"/>
    <s v="UNIDAD"/>
    <s v="NO SOLICITADAS"/>
  </r>
  <r>
    <x v="6"/>
    <s v="204-4-23"/>
    <n v="10"/>
    <s v="OTROS MATERIALES Y SUMINISTROS"/>
    <s v="LAMINAS DE GOMA NEGRA # 4 BOXER"/>
    <n v="31201603"/>
    <s v="SELECCIÓN ABREVIADA MENOR CUANTÍA"/>
    <n v="2"/>
    <n v="7"/>
    <n v="2"/>
    <n v="226120"/>
    <s v="UNIDAD"/>
    <s v="NO SOLICITADAS"/>
  </r>
  <r>
    <x v="6"/>
    <s v="204-4-23"/>
    <n v="10"/>
    <s v="OTROS MATERIALES Y SUMINISTROS"/>
    <s v="JUEGO DE FISTOS O SACABOCADOS NO.1"/>
    <n v="23101505"/>
    <s v="SELECCIÓN ABREVIADA MENOR CUANTÍA"/>
    <n v="2"/>
    <n v="7"/>
    <n v="1"/>
    <n v="5750"/>
    <s v="UNIDAD"/>
    <s v="NO SOLICITADAS"/>
  </r>
  <r>
    <x v="6"/>
    <s v="204-4-23"/>
    <n v="10"/>
    <s v="OTROS MATERIALES Y SUMINISTROS"/>
    <s v="JUEGO DE FISTOS O SACABOCADOS NO.2"/>
    <n v="23101505"/>
    <s v="SELECCIÓN ABREVIADA MENOR CUANTÍA"/>
    <n v="2"/>
    <n v="7"/>
    <n v="1"/>
    <n v="5750"/>
    <s v="UNIDAD"/>
    <s v="NO SOLICITADAS"/>
  </r>
  <r>
    <x v="6"/>
    <s v="204-4-23"/>
    <n v="10"/>
    <s v="OTROS MATERIALES Y SUMINISTROS"/>
    <s v="JUEGO DE FISTOS O SACABOCADOS NO.3"/>
    <n v="23101505"/>
    <s v="SELECCIÓN ABREVIADA MENOR CUANTÍA"/>
    <n v="2"/>
    <n v="7"/>
    <n v="1"/>
    <n v="5750"/>
    <s v="UNIDAD"/>
    <s v="NO SOLICITADAS"/>
  </r>
  <r>
    <x v="6"/>
    <s v="204-4-23"/>
    <n v="10"/>
    <s v="OTROS MATERIALES Y SUMINISTROS"/>
    <s v="JUEGO DE FISTOS O SACABOCADOS NO.4"/>
    <n v="23101505"/>
    <s v="SELECCIÓN ABREVIADA MENOR CUANTÍA"/>
    <n v="2"/>
    <n v="7"/>
    <n v="1"/>
    <n v="5750"/>
    <s v="UNIDAD"/>
    <s v="NO SOLICITADAS"/>
  </r>
  <r>
    <x v="6"/>
    <s v="204-4-23"/>
    <n v="10"/>
    <s v="OTROS MATERIALES Y SUMINISTROS"/>
    <s v="JUEGO DE FISTOS O SACABOCADOS NO.5"/>
    <n v="23101505"/>
    <s v="SELECCIÓN ABREVIADA MENOR CUANTÍA"/>
    <n v="2"/>
    <n v="7"/>
    <n v="1"/>
    <n v="5750"/>
    <s v="UNIDAD"/>
    <s v="NO SOLICITADAS"/>
  </r>
  <r>
    <x v="6"/>
    <s v="204-4-23"/>
    <n v="10"/>
    <s v="OTROS MATERIALES Y SUMINISTROS"/>
    <s v="JUEGO DE FISTOS O SACABOCADOS NO.6"/>
    <n v="23101505"/>
    <s v="SELECCIÓN ABREVIADA MENOR CUANTÍA"/>
    <n v="2"/>
    <n v="7"/>
    <n v="1"/>
    <n v="5750"/>
    <s v="UNIDAD"/>
    <s v="NO SOLICITADAS"/>
  </r>
  <r>
    <x v="6"/>
    <s v="204-4-23"/>
    <n v="10"/>
    <s v="OTROS MATERIALES Y SUMINISTROS"/>
    <s v="JUEGO DE FISTOS O SACABOCADOS NO.7"/>
    <n v="23101505"/>
    <s v="SELECCIÓN ABREVIADA MENOR CUANTÍA"/>
    <n v="2"/>
    <n v="7"/>
    <n v="1"/>
    <n v="5750"/>
    <s v="UNIDAD"/>
    <s v="NO SOLICITADAS"/>
  </r>
  <r>
    <x v="6"/>
    <s v="204-4-23"/>
    <n v="10"/>
    <s v="OTROS MATERIALES Y SUMINISTROS"/>
    <s v="JUEGO DE FISTOS O SACABOCADOS NO.8"/>
    <n v="23101505"/>
    <s v="SELECCIÓN ABREVIADA MENOR CUANTÍA"/>
    <n v="2"/>
    <n v="7"/>
    <n v="1"/>
    <n v="5750"/>
    <s v="UNIDAD"/>
    <s v="NO SOLICITADAS"/>
  </r>
  <r>
    <x v="6"/>
    <s v="204-4-23"/>
    <n v="10"/>
    <s v="OTROS MATERIALES Y SUMINISTROS"/>
    <s v="JUEGO DE FISTOS O SACABOCADOS NO.9"/>
    <n v="23101505"/>
    <s v="SELECCIÓN ABREVIADA MENOR CUANTÍA"/>
    <n v="2"/>
    <n v="7"/>
    <n v="1"/>
    <n v="5750"/>
    <s v="UNIDAD"/>
    <s v="NO SOLICITADAS"/>
  </r>
  <r>
    <x v="6"/>
    <s v="204-4-23"/>
    <n v="10"/>
    <s v="OTROS MATERIALES Y SUMINISTROS"/>
    <s v="JUEGO DE FISTOS O SACABOCADOS NO.10"/>
    <n v="23101505"/>
    <s v="SELECCIÓN ABREVIADA MENOR CUANTÍA"/>
    <n v="2"/>
    <n v="7"/>
    <n v="1"/>
    <n v="5750"/>
    <s v="UNIDAD"/>
    <s v="NO SOLICITADAS"/>
  </r>
  <r>
    <x v="6"/>
    <s v="204-4-23"/>
    <n v="10"/>
    <s v="OTROS MATERIALES Y SUMINISTROS"/>
    <s v="TIJERAS CORNETA # 10 PULGADAS"/>
    <n v="44121618"/>
    <s v="SELECCIÓN ABREVIADA MENOR CUANTÍA"/>
    <n v="2"/>
    <n v="7"/>
    <n v="2"/>
    <n v="150900"/>
    <s v="UNIDAD"/>
    <s v="NO SOLICITADAS"/>
  </r>
  <r>
    <x v="6"/>
    <s v="204-4-23"/>
    <n v="10"/>
    <s v="OTROS MATERIALES Y SUMINISTROS"/>
    <s v="CEPILLOS DE ROPA SASTRERIA"/>
    <n v="53121803"/>
    <s v="SELECCIÓN ABREVIADA MENOR CUANTÍA"/>
    <n v="2"/>
    <n v="7"/>
    <n v="2"/>
    <n v="28000"/>
    <s v="UNIDAD"/>
    <s v="NO SOLICITADAS"/>
  </r>
  <r>
    <x v="6"/>
    <s v="204-4-23"/>
    <n v="10"/>
    <s v="OTROS MATERIALES Y SUMINISTROS"/>
    <s v="CINTAS METRICAS EN CENTIMETROS"/>
    <n v="27111801"/>
    <s v="SELECCIÓN ABREVIADA MENOR CUANTÍA"/>
    <n v="2"/>
    <n v="7"/>
    <n v="2"/>
    <n v="12550"/>
    <s v="UNIDAD"/>
    <s v="NO SOLICITADAS"/>
  </r>
  <r>
    <x v="6"/>
    <s v="204-4-23"/>
    <n v="10"/>
    <s v="OTROS MATERIALES Y SUMINISTROS"/>
    <s v="REMATADORES DE HILOS"/>
    <n v="44121618"/>
    <s v="SELECCIÓN ABREVIADA MENOR CUANTÍA"/>
    <n v="2"/>
    <n v="7"/>
    <n v="4"/>
    <n v="60640"/>
    <s v="UNIDAD"/>
    <s v="NO SOLICITADAS"/>
  </r>
  <r>
    <x v="6"/>
    <s v="204-4-23"/>
    <n v="10"/>
    <s v="OTROS MATERIALES Y SUMINISTROS"/>
    <s v="ABRE OJALES GRANDES MANGO PLASTICO"/>
    <n v="44121618"/>
    <s v="SELECCIÓN ABREVIADA MENOR CUANTÍA"/>
    <n v="2"/>
    <n v="7"/>
    <n v="2"/>
    <n v="20500"/>
    <s v="UNIDAD"/>
    <s v="NO SOLICITADAS"/>
  </r>
  <r>
    <x v="6"/>
    <s v="204-4-23"/>
    <n v="10"/>
    <s v="OTROS MATERIALES Y SUMINISTROS"/>
    <s v="FRASCO ATOMIZADOR 1/2 LITRO"/>
    <n v="40141742"/>
    <s v="SELECCIÓN ABREVIADA MENOR CUANTÍA"/>
    <n v="2"/>
    <n v="7"/>
    <n v="2"/>
    <n v="18500"/>
    <s v="UNIDAD"/>
    <s v="NO SOLICITADAS"/>
  </r>
  <r>
    <x v="6"/>
    <s v="204-4-23"/>
    <n v="10"/>
    <s v="OTROS MATERIALES Y SUMINISTROS"/>
    <s v="CARRETELOS EN ALUMINIO CON RANURAS LATERALES PARA MAQUINA PFAFF 563"/>
    <n v="53141600"/>
    <s v="SELECCIÓN ABREVIADA MENOR CUANTÍA"/>
    <n v="2"/>
    <n v="7"/>
    <n v="5"/>
    <n v="51000"/>
    <s v="UNIDAD"/>
    <s v="NO SOLICITADAS"/>
  </r>
  <r>
    <x v="6"/>
    <s v="204-4-23"/>
    <n v="10"/>
    <s v="OTROS MATERIALES Y SUMINISTROS"/>
    <s v="PAÑO DE AGUJAS DE MANO OJO DORADO NO.1"/>
    <n v="60122003"/>
    <s v="SELECCIÓN ABREVIADA MENOR CUANTÍA"/>
    <n v="2"/>
    <n v="7"/>
    <n v="3"/>
    <n v="24000"/>
    <s v="UNIDAD"/>
    <s v="NO SOLICITADAS"/>
  </r>
  <r>
    <x v="6"/>
    <s v="204-4-23"/>
    <n v="10"/>
    <s v="OTROS MATERIALES Y SUMINISTROS"/>
    <s v="PAÑO DE AGUJAS DE MANO OJO DORADO NO.2"/>
    <n v="60122003"/>
    <s v="SELECCIÓN ABREVIADA MENOR CUANTÍA"/>
    <n v="2"/>
    <n v="7"/>
    <n v="3"/>
    <n v="24000"/>
    <s v="UNIDAD"/>
    <s v="NO SOLICITADAS"/>
  </r>
  <r>
    <x v="6"/>
    <s v="204-4-23"/>
    <n v="10"/>
    <s v="OTROS MATERIALES Y SUMINISTROS"/>
    <s v="CONO DE HILO GRIS # 75 X 5000 YARDAS"/>
    <n v="11161704"/>
    <s v="SELECCIÓN ABREVIADA MENOR CUANTÍA"/>
    <n v="2"/>
    <n v="7"/>
    <n v="3"/>
    <n v="28113"/>
    <s v="UNIDAD"/>
    <s v="NO SOLICITADAS"/>
  </r>
  <r>
    <x v="6"/>
    <s v="204-4-23"/>
    <n v="10"/>
    <s v="OTROS MATERIALES Y SUMINISTROS"/>
    <s v="AJUSTES SEMIPESADOS PARA MAQUINA PAFF 563 &quot;DIENTES Y PLANCHUELAS&quot;"/>
    <n v="53141600"/>
    <s v="SELECCIÓN ABREVIADA MENOR CUANTÍA"/>
    <n v="2"/>
    <n v="7"/>
    <n v="2"/>
    <n v="115000"/>
    <s v="UNIDAD"/>
    <s v="NO SOLICITADAS"/>
  </r>
  <r>
    <x v="6"/>
    <s v="204-4-23"/>
    <n v="10"/>
    <s v="OTROS MATERIALES Y SUMINISTROS"/>
    <s v="PIE PARA MAQUINA PLANA PESPUNTE DE 1/16"/>
    <n v="23121614"/>
    <s v="SELECCIÓN ABREVIADA MENOR CUANTÍA"/>
    <n v="2"/>
    <n v="7"/>
    <n v="1"/>
    <n v="16300"/>
    <s v="UNIDAD"/>
    <s v="NO SOLICITADAS"/>
  </r>
  <r>
    <x v="6"/>
    <s v="204-4-23"/>
    <n v="10"/>
    <s v="OTROS MATERIALES Y SUMINISTROS"/>
    <s v="PIE PARA MAQUINA PLANA PESPUNTE DE 1/8"/>
    <n v="23121614"/>
    <s v="SELECCIÓN ABREVIADA MENOR CUANTÍA"/>
    <n v="2"/>
    <n v="7"/>
    <n v="1"/>
    <n v="16300"/>
    <s v="UNIDAD"/>
    <s v="NO SOLICITADAS"/>
  </r>
  <r>
    <x v="6"/>
    <s v="204-4-23"/>
    <n v="10"/>
    <s v="OTROS MATERIALES Y SUMINISTROS"/>
    <s v="PIE PARA MAQUINA PLANA PESPUNTE DE 1/4"/>
    <n v="23121614"/>
    <s v="SELECCIÓN ABREVIADA MENOR CUANTÍA"/>
    <n v="2"/>
    <n v="7"/>
    <n v="1"/>
    <n v="16300"/>
    <s v="UNIDAD"/>
    <s v="NO SOLICITADAS"/>
  </r>
  <r>
    <x v="6"/>
    <s v="204-4-23"/>
    <n v="10"/>
    <s v="OTROS MATERIALES Y SUMINISTROS"/>
    <s v="PIE PARA MAQUINA PLANA PARA ENBONE 2 RANURAS"/>
    <n v="23121614"/>
    <s v="SELECCIÓN ABREVIADA MENOR CUANTÍA"/>
    <n v="2"/>
    <n v="7"/>
    <n v="1"/>
    <n v="16300"/>
    <s v="UNIDAD"/>
    <s v="NO SOLICITADAS"/>
  </r>
  <r>
    <x v="6"/>
    <s v="204-4-23"/>
    <n v="10"/>
    <s v="OTROS MATERIALES Y SUMINISTROS"/>
    <s v="PIE PARA CREMALLERA"/>
    <n v="23121614"/>
    <s v="SELECCIÓN ABREVIADA MENOR CUANTÍA"/>
    <n v="2"/>
    <n v="7"/>
    <n v="1"/>
    <n v="16300"/>
    <s v="UNIDAD"/>
    <s v="NO SOLICITADAS"/>
  </r>
  <r>
    <x v="6"/>
    <s v="204-4-23"/>
    <n v="10"/>
    <s v="OTROS MATERIALES Y SUMINISTROS"/>
    <s v="PIE COMPENSADO"/>
    <n v="23121614"/>
    <s v="SELECCIÓN ABREVIADA MENOR CUANTÍA"/>
    <n v="2"/>
    <n v="7"/>
    <n v="1"/>
    <n v="16300"/>
    <s v="UNIDAD"/>
    <s v="NO SOLICITADAS"/>
  </r>
  <r>
    <x v="6"/>
    <s v="204-4-23"/>
    <n v="10"/>
    <s v="OTROS MATERIALES Y SUMINISTROS"/>
    <s v="PIE TEFLON PARA PLANCHA STIROLUX MODELO TIPOSTIR 1800S"/>
    <n v="47111601"/>
    <s v="SELECCIÓN ABREVIADA MENOR CUANTÍA"/>
    <n v="2"/>
    <n v="7"/>
    <n v="1"/>
    <n v="84000"/>
    <s v="UNIDAD"/>
    <s v="NO SOLICITADAS"/>
  </r>
  <r>
    <x v="6"/>
    <s v="204-4-23"/>
    <n v="10"/>
    <s v="OTROS MATERIALES Y SUMINISTROS"/>
    <s v="ROLLO DE TELA BLANCO PARA MANTELERIA"/>
    <n v="11162100"/>
    <s v="SELECCIÓN ABREVIADA MENOR CUANTÍA"/>
    <n v="2"/>
    <n v="7"/>
    <n v="2"/>
    <n v="480000"/>
    <s v="UNIDAD"/>
    <s v="NO SOLICITADAS"/>
  </r>
  <r>
    <x v="6"/>
    <s v="204-4-23"/>
    <n v="10"/>
    <s v="OTROS MATERIALES Y SUMINISTROS"/>
    <s v="LATAS DE PANADERIA PARA HORNEAR ESTÁNDAR 84*42 CMS PARA HORNO ELECTRICO"/>
    <n v="48101807"/>
    <s v="SELECCIÓN ABREVIADA MENOR CUANTÍA"/>
    <n v="2"/>
    <n v="7"/>
    <n v="24"/>
    <n v="960000"/>
    <s v="UNIDAD"/>
    <s v="NO SOLICITADAS"/>
  </r>
  <r>
    <x v="6"/>
    <s v="204-4-23"/>
    <n v="10"/>
    <s v="OTROS MATERIALES Y SUMINISTROS"/>
    <s v="LATAS DE PANADERIA PARA HORNEAR ESTÁNDAR 64*44 CMS PARA HORNO ROTATORIO"/>
    <n v="48101807"/>
    <s v="SELECCIÓN ABREVIADA MENOR CUANTÍA"/>
    <n v="2"/>
    <n v="7"/>
    <n v="24"/>
    <n v="720000"/>
    <s v="UNIDAD"/>
    <s v="NO SOLICITADAS"/>
  </r>
  <r>
    <x v="6"/>
    <s v="204-4-23"/>
    <n v="10"/>
    <s v="OTROS MATERIALES Y SUMINISTROS"/>
    <s v="KID DE ELEMENTOS DE MEDICIÓN DE LABORATORIO"/>
    <n v="41121800"/>
    <s v="SELECCIÓN ABREVIADA MENOR CUANTÍA"/>
    <n v="2"/>
    <n v="7"/>
    <n v="1"/>
    <n v="5000000"/>
    <s v="GLOBAL"/>
    <s v="NO SOLICITADAS"/>
  </r>
  <r>
    <x v="6"/>
    <s v="204-4-23"/>
    <n v="10"/>
    <s v="OTROS MATERIALES Y SUMINISTROS"/>
    <s v="AIRADOR CESPED"/>
    <n v="27112021"/>
    <s v="SELECCIÓN ABREVIADA MENOR CUANTÍA"/>
    <n v="2"/>
    <n v="7"/>
    <n v="4"/>
    <n v="1400000"/>
    <s v="UNIDAD"/>
    <s v="NO SOLICITADAS"/>
  </r>
  <r>
    <x v="6"/>
    <s v="204-4-23"/>
    <n v="10"/>
    <s v="OTROS MATERIALES Y SUMINISTROS"/>
    <s v="YOYO PARA GUADAÑA"/>
    <n v="47121812"/>
    <s v="SELECCIÓN ABREVIADA MENOR CUANTÍA"/>
    <n v="2"/>
    <n v="7"/>
    <n v="25"/>
    <n v="625000"/>
    <s v="UNIDAD"/>
    <s v="NO SOLICITADAS"/>
  </r>
  <r>
    <x v="6"/>
    <s v="204-4-23"/>
    <n v="10"/>
    <s v="OTROS MATERIALES Y SUMINISTROS"/>
    <s v="CUCHILLA PARA GUADAÑA"/>
    <n v="47121813"/>
    <s v="SELECCIÓN ABREVIADA MENOR CUANTÍA"/>
    <n v="2"/>
    <n v="7"/>
    <n v="80"/>
    <n v="440000"/>
    <s v="UNIDAD"/>
    <s v="NO SOLICITADAS"/>
  </r>
  <r>
    <x v="6"/>
    <s v="204-4-23"/>
    <n v="16"/>
    <s v="OTROS MATERIALES Y SUMINISTROS"/>
    <s v="GANCHO CAIMAN  METALICO"/>
    <n v="31162604"/>
    <s v="SELECCIÓN ABREVIADA MENOR CUANTÍA"/>
    <n v="2"/>
    <n v="7"/>
    <n v="300"/>
    <n v="210000"/>
    <s v="UNIDAD"/>
    <s v="NO SOLICITADAS"/>
  </r>
  <r>
    <x v="6"/>
    <s v="204-4-23"/>
    <n v="16"/>
    <s v="OTROS MATERIALES Y SUMINISTROS"/>
    <s v="PORTA CARNET VERTICAL EN MATERIAL ACRILICO "/>
    <n v="55121807"/>
    <s v="SELECCIÓN ABREVIADA MENOR CUANTÍA"/>
    <n v="2"/>
    <n v="7"/>
    <n v="300"/>
    <n v="240000"/>
    <s v="UNIDAD"/>
    <s v="NO SOLICITADAS"/>
  </r>
  <r>
    <x v="6"/>
    <s v="204-4-23"/>
    <n v="16"/>
    <s v="OTROS MATERIALES Y SUMINISTROS"/>
    <s v="TARJETAS INTELIGENTES 4K"/>
    <n v="32101617"/>
    <s v="SELECCIÓN ABREVIADA MENOR CUANTÍA"/>
    <n v="2"/>
    <n v="7"/>
    <n v="170"/>
    <n v="1314950"/>
    <s v="UNIDAD"/>
    <s v="NO SOLICITADAS"/>
  </r>
  <r>
    <x v="6"/>
    <s v="204-4-23"/>
    <n v="16"/>
    <s v="OTROS MATERIALES Y SUMINISTROS"/>
    <s v="CINTA DE IMPRESIÓN FARGON DTC 1000 YMCKO"/>
    <n v="44103112"/>
    <s v="SELECCIÓN ABREVIADA MENOR CUANTÍA"/>
    <n v="2"/>
    <n v="7"/>
    <n v="3"/>
    <n v="1420860"/>
    <s v="UNIDAD"/>
    <s v="NO SOLICITADAS"/>
  </r>
  <r>
    <x v="6"/>
    <s v="204-4-23"/>
    <n v="16"/>
    <s v="OTROS MATERIALES Y SUMINISTROS"/>
    <s v="CINTAS DE IMPRESIÓN EVOLIS PEBBLE 4 COLOR YMCKOK"/>
    <n v="44103112"/>
    <s v="SELECCIÓN ABREVIADA MENOR CUANTÍA"/>
    <n v="2"/>
    <n v="7"/>
    <n v="3"/>
    <n v="1863540"/>
    <s v="UNIDAD"/>
    <s v="NO SOLICITADAS"/>
  </r>
  <r>
    <x v="6"/>
    <s v="204-4-23"/>
    <n v="16"/>
    <s v="OTROS MATERIALES Y SUMINISTROS"/>
    <s v="TARJETAS SIN CHIP - PVC CALIBE 30"/>
    <n v="14111815"/>
    <s v="SELECCIÓN ABREVIADA MENOR CUANTÍA"/>
    <n v="2"/>
    <n v="7"/>
    <n v="100"/>
    <n v="103500"/>
    <s v="UNIDAD"/>
    <s v="NO SOLICITADAS"/>
  </r>
  <r>
    <x v="6"/>
    <s v="204-4-23"/>
    <n v="16"/>
    <s v="OTROS MATERIALES Y SUMINISTROS"/>
    <s v=" TINTA CONTINUA  IMPRESORA A COLOR MULTIFUNCIONAL"/>
    <n v="44121904"/>
    <s v="SELECCIÓN ABREVIADA MENOR CUANTÍA"/>
    <n v="2"/>
    <n v="7"/>
    <n v="2"/>
    <n v="1077600"/>
    <s v="UNIDAD"/>
    <s v="NO SOLICITADAS"/>
  </r>
  <r>
    <x v="6"/>
    <s v="204-4-23"/>
    <n v="10"/>
    <s v="OTROS MATERIALES Y SUMINISTROS"/>
    <s v="BATERIA DOBLE AA "/>
    <n v="26111701"/>
    <s v="SELECCIÓN ABREVIADA MENOR CUANTÍA"/>
    <n v="2"/>
    <n v="7"/>
    <n v="150"/>
    <n v="410550"/>
    <s v="UNIDAD"/>
    <s v="NO SOLICITADAS"/>
  </r>
  <r>
    <x v="6"/>
    <s v="204-4-23"/>
    <n v="10"/>
    <s v="OTROS MATERIALES Y SUMINISTROS"/>
    <s v="BATERIA LITHIUM S02-BA-5567"/>
    <n v="26111701"/>
    <s v="SELECCIÓN ABREVIADA MENOR CUANTÍA"/>
    <n v="2"/>
    <n v="7"/>
    <n v="100"/>
    <n v="1987300"/>
    <s v="UNIDAD"/>
    <s v="NO SOLICITADAS"/>
  </r>
  <r>
    <x v="6"/>
    <s v="204-4-23"/>
    <n v="10"/>
    <s v="OTROS MATERIALES Y SUMINISTROS"/>
    <s v="BATERIA 10A 3.0 VOLTIOS (VISOR TERMICO)"/>
    <n v="26111701"/>
    <s v="SELECCIÓN ABREVIADA MENOR CUANTÍA"/>
    <n v="2"/>
    <n v="7"/>
    <n v="100"/>
    <n v="1178100"/>
    <s v="UNIDAD"/>
    <s v="NO SOLICITADAS"/>
  </r>
  <r>
    <x v="6"/>
    <s v="204-4-23"/>
    <n v="10"/>
    <s v="OTROS MATERIALES Y SUMINISTROS"/>
    <s v="SACOS TERREROS "/>
    <n v="24121502"/>
    <s v="SELECCIÓN ABREVIADA MENOR CUANTÍA"/>
    <n v="2"/>
    <n v="7"/>
    <n v="10000"/>
    <n v="8500000"/>
    <s v="UNIDAD"/>
    <s v="NO SOLICITADAS"/>
  </r>
  <r>
    <x v="6"/>
    <s v="204-4-23"/>
    <n v="10"/>
    <s v="OTROS MATERIALES Y SUMINISTROS"/>
    <s v="CINTA ANTIDESLIZANTE"/>
    <n v="31201513"/>
    <s v="SELECCIÓN ABREVIADA MENOR CUANTÍA"/>
    <n v="2"/>
    <n v="7"/>
    <n v="10"/>
    <n v="1000000"/>
    <s v="UNIDAD"/>
    <s v="NO SOLICITADAS"/>
  </r>
  <r>
    <x v="6"/>
    <s v="204-4-23"/>
    <n v="10"/>
    <s v="OTROS MATERIALES Y SUMINISTROS"/>
    <s v="CINTA DE SEGURIDAD"/>
    <n v="41122700"/>
    <s v="SELECCIÓN ABREVIADA MENOR CUANTÍA"/>
    <n v="2"/>
    <n v="7"/>
    <n v="5"/>
    <n v="250000"/>
    <s v="UNIDAD"/>
    <s v="NO SOLICITADAS"/>
  </r>
  <r>
    <x v="6"/>
    <s v="204-4-23"/>
    <n v="10"/>
    <s v="OTROS MATERIALES Y SUMINISTROS"/>
    <s v="CONOS DE SEÑALIZACION."/>
    <n v="41122700"/>
    <s v="SELECCIÓN ABREVIADA MENOR CUANTÍA"/>
    <n v="2"/>
    <n v="7"/>
    <n v="8"/>
    <n v="720000"/>
    <s v="UNIDAD"/>
    <s v="NO SOLICITADAS"/>
  </r>
  <r>
    <x v="6"/>
    <s v="204-4-23"/>
    <n v="10"/>
    <s v="OTROS MATERIALES Y SUMINISTROS"/>
    <s v="CORTINAS TIPO BACK OUT"/>
    <n v="52131501"/>
    <s v="MÍNIMA CUANTÍA"/>
    <n v="1"/>
    <n v="6"/>
    <n v="2"/>
    <n v="1400000"/>
    <s v="UNIDAD"/>
    <s v="NO SOLICITADAS"/>
  </r>
  <r>
    <x v="6"/>
    <s v="204-4-23"/>
    <n v="10"/>
    <s v="OTROS MATERIALES Y SUMINISTROS"/>
    <s v="CINTA TERMOENCOGIBLE (ESPAGUETTI DE 02MM DE DIAMETRO)"/>
    <n v="31201500"/>
    <s v="SELECCIÓN ABREVIADA MENOR CUANTÍA"/>
    <n v="1"/>
    <n v="6"/>
    <n v="50"/>
    <n v="12250"/>
    <s v="METRO"/>
    <s v="NO SOLICITADAS"/>
  </r>
  <r>
    <x v="6"/>
    <s v="204-4-23"/>
    <n v="10"/>
    <s v="OTROS MATERIALES Y SUMINISTROS"/>
    <s v="CINTA TERMOENCOGIBLE (ESPAGUETTI DE 01MM DE DIAMETRO)"/>
    <n v="31201500"/>
    <s v="SELECCIÓN ABREVIADA MENOR CUANTÍA"/>
    <n v="1"/>
    <n v="6"/>
    <n v="50"/>
    <n v="13500"/>
    <s v="METRO"/>
    <s v="NO SOLICITADAS"/>
  </r>
  <r>
    <x v="6"/>
    <s v="204-4-23"/>
    <n v="10"/>
    <s v="OTROS MATERIALES Y SUMINISTROS"/>
    <s v="BATERIA ALKALINA TIPO C"/>
    <n v="26111700"/>
    <s v="SELECCIÓN ABREVIADA MENOR CUANTÍA"/>
    <n v="1"/>
    <n v="6"/>
    <n v="6"/>
    <n v="5850"/>
    <s v="UNIDAD"/>
    <s v="NO SOLICITADAS"/>
  </r>
  <r>
    <x v="6"/>
    <s v="204-4-23"/>
    <n v="10"/>
    <s v="OTROS MATERIALES Y SUMINISTROS"/>
    <s v="LAMINA DE MADERA"/>
    <n v="11122000"/>
    <s v="SELECCIÓN ABREVIADA MENOR CUANTÍA"/>
    <n v="1"/>
    <n v="6"/>
    <n v="1"/>
    <n v="19125"/>
    <s v="UNIDAD"/>
    <s v="NO SOLICITADAS"/>
  </r>
  <r>
    <x v="6"/>
    <s v="204-4-23"/>
    <n v="10"/>
    <s v="OTROS MATERIALES Y SUMINISTROS"/>
    <s v="CINTA TERMOENCOGIBLE (ESPAGUETTI DE 03MM DE DIAMETRO)"/>
    <n v="31201500"/>
    <s v="SELECCIÓN ABREVIADA MENOR CUANTÍA"/>
    <n v="1"/>
    <n v="6"/>
    <n v="50"/>
    <n v="22500"/>
    <s v="METRO"/>
    <s v="NO SOLICITADAS"/>
  </r>
  <r>
    <x v="6"/>
    <s v="204-4-23"/>
    <n v="10"/>
    <s v="OTROS MATERIALES Y SUMINISTROS"/>
    <s v="CINTA TERMOENCOGIBLE (ESPAGUETTI DE 05MM DE DIAMETRO)"/>
    <n v="31201500"/>
    <s v="SELECCIÓN ABREVIADA MENOR CUANTÍA"/>
    <n v="1"/>
    <n v="6"/>
    <n v="50"/>
    <n v="27000"/>
    <s v="METRO"/>
    <s v="NO SOLICITADAS"/>
  </r>
  <r>
    <x v="6"/>
    <s v="204-4-23"/>
    <n v="10"/>
    <s v="OTROS MATERIALES Y SUMINISTROS"/>
    <s v="BLOQUE MANUAL SUAVE"/>
    <n v="23131500"/>
    <s v="SELECCIÓN ABREVIADA MENOR CUANTÍA"/>
    <n v="1"/>
    <n v="6"/>
    <n v="1"/>
    <n v="28260"/>
    <s v="UNIDAD"/>
    <s v="NO SOLICITADAS"/>
  </r>
  <r>
    <x v="6"/>
    <s v="204-4-23"/>
    <n v="10"/>
    <s v="OTROS MATERIALES Y SUMINISTROS"/>
    <s v="BOLSA CON SELLADO HÉRMETICO (2)"/>
    <n v="24111500"/>
    <s v="SELECCIÓN ABREVIADA MENOR CUANTÍA"/>
    <n v="1"/>
    <n v="6"/>
    <n v="1"/>
    <n v="34700"/>
    <s v="UNIDAD"/>
    <s v="NO SOLICITADAS"/>
  </r>
  <r>
    <x v="6"/>
    <s v="204-4-23"/>
    <n v="10"/>
    <s v="OTROS MATERIALES Y SUMINISTROS"/>
    <s v="BATERIA PARA MICROMETROS Y PIE DE REY 1"/>
    <n v="26111700"/>
    <s v="SELECCIÓN ABREVIADA MENOR CUANTÍA"/>
    <n v="1"/>
    <n v="6"/>
    <n v="2"/>
    <n v="11318"/>
    <s v="UNIDAD"/>
    <s v="NO SOLICITADAS"/>
  </r>
  <r>
    <x v="6"/>
    <s v="204-4-23"/>
    <n v="10"/>
    <s v="OTROS MATERIALES Y SUMINISTROS"/>
    <s v="AMARRE PLASTICO 10 CM"/>
    <n v="10141600"/>
    <s v="SELECCIÓN ABREVIADA MENOR CUANTÍA"/>
    <n v="1"/>
    <n v="6"/>
    <n v="5"/>
    <n v="40500"/>
    <s v="UNIDAD"/>
    <s v="NO SOLICITADAS"/>
  </r>
  <r>
    <x v="6"/>
    <s v="204-4-23"/>
    <n v="10"/>
    <s v="OTROS MATERIALES Y SUMINISTROS"/>
    <s v="PUNTA PHILLIS NO 2"/>
    <n v="27112800"/>
    <s v="SELECCIÓN ABREVIADA MENOR CUANTÍA"/>
    <n v="1"/>
    <n v="6"/>
    <n v="12"/>
    <n v="100800"/>
    <s v="UNIDAD"/>
    <s v="NO SOLICITADAS"/>
  </r>
  <r>
    <x v="6"/>
    <s v="204-4-23"/>
    <n v="10"/>
    <s v="OTROS MATERIALES Y SUMINISTROS"/>
    <s v="CINTA PARA SIERRA SINFÍN DE ACERO ALTO CARBONO "/>
    <n v="27112800"/>
    <s v="SELECCIÓN ABREVIADA MENOR CUANTÍA"/>
    <n v="1"/>
    <n v="6"/>
    <n v="2"/>
    <n v="1350000"/>
    <s v="UNIDAD"/>
    <s v="NO SOLICITADAS"/>
  </r>
  <r>
    <x v="6"/>
    <s v="204-4-23"/>
    <n v="10"/>
    <s v="OTROS MATERIALES Y SUMINISTROS"/>
    <s v="HOJA DE SEGUETA (1)"/>
    <n v="27111500"/>
    <s v="SELECCIÓN ABREVIADA MENOR CUANTÍA"/>
    <n v="1"/>
    <n v="6"/>
    <n v="1"/>
    <n v="50000"/>
    <s v="UNIDAD"/>
    <s v="NO SOLICITADAS"/>
  </r>
  <r>
    <x v="6"/>
    <s v="204-4-23"/>
    <n v="10"/>
    <s v="OTROS MATERIALES Y SUMINISTROS"/>
    <s v="BOLSA CON SELLADO HÉRMETICO (3)"/>
    <n v="24111500"/>
    <s v="SELECCIÓN ABREVIADA MENOR CUANTÍA"/>
    <n v="1"/>
    <n v="6"/>
    <n v="1"/>
    <n v="44550"/>
    <s v="UNIDAD"/>
    <s v="NO SOLICITADAS"/>
  </r>
  <r>
    <x v="6"/>
    <s v="204-4-23"/>
    <n v="10"/>
    <s v="OTROS MATERIALES Y SUMINISTROS"/>
    <s v="DISCO DE CORTE"/>
    <n v="27112800"/>
    <s v="SELECCIÓN ABREVIADA MENOR CUANTÍA"/>
    <n v="1"/>
    <n v="6"/>
    <n v="5"/>
    <n v="44550"/>
    <s v="UNIDAD"/>
    <s v="NO SOLICITADAS"/>
  </r>
  <r>
    <x v="6"/>
    <s v="204-4-23"/>
    <n v="10"/>
    <s v="OTROS MATERIALES Y SUMINISTROS"/>
    <s v="PINTURA ROJO ESMALTE"/>
    <n v="31211500"/>
    <s v="SELECCIÓN ABREVIADA MENOR CUANTÍA"/>
    <n v="1"/>
    <n v="6"/>
    <n v="1"/>
    <n v="53770"/>
    <s v="GALON"/>
    <s v="NO SOLICITADAS"/>
  </r>
  <r>
    <x v="6"/>
    <s v="204-4-23"/>
    <n v="10"/>
    <s v="OTROS MATERIALES Y SUMINISTROS"/>
    <s v="MASILLA GRIS LACA"/>
    <n v="31201600"/>
    <s v="SELECCIÓN ABREVIADA MENOR CUANTÍA"/>
    <n v="1"/>
    <n v="6"/>
    <n v="1"/>
    <n v="25000"/>
    <s v="UNIDAD"/>
    <s v="NO SOLICITADAS"/>
  </r>
  <r>
    <x v="6"/>
    <s v="204-4-23"/>
    <n v="10"/>
    <s v="OTROS MATERIALES Y SUMINISTROS"/>
    <s v="BATERIA PARA MICROMETROS Y PIE DE REY 2"/>
    <n v="26111700"/>
    <s v="SELECCIÓN ABREVIADA MENOR CUANTÍA"/>
    <n v="1"/>
    <n v="6"/>
    <n v="2"/>
    <n v="11714"/>
    <s v="UNIDAD"/>
    <s v="NO SOLICITADAS"/>
  </r>
  <r>
    <x v="6"/>
    <s v="204-4-23"/>
    <n v="10"/>
    <s v="OTROS MATERIALES Y SUMINISTROS"/>
    <s v="BATERIA ALKALINA TIPO AA"/>
    <n v="26111700"/>
    <s v="SELECCIÓN ABREVIADA MENOR CUANTÍA"/>
    <n v="1"/>
    <n v="6"/>
    <n v="10"/>
    <n v="64110"/>
    <s v="UNIDAD"/>
    <s v="NO SOLICITADAS"/>
  </r>
  <r>
    <x v="6"/>
    <s v="204-4-23"/>
    <n v="10"/>
    <s v="OTROS MATERIALES Y SUMINISTROS"/>
    <s v="BATERIA ALKALINA TIPO AAA"/>
    <n v="26111700"/>
    <s v="SELECCIÓN ABREVIADA MENOR CUANTÍA"/>
    <n v="1"/>
    <n v="6"/>
    <n v="15"/>
    <n v="96510"/>
    <s v="UNIDAD"/>
    <s v="NO SOLICITADAS"/>
  </r>
  <r>
    <x v="6"/>
    <s v="204-4-23"/>
    <n v="10"/>
    <s v="OTROS MATERIALES Y SUMINISTROS"/>
    <s v="LIJA NO. 150"/>
    <n v="31191500"/>
    <s v="SELECCIÓN ABREVIADA MENOR CUANTÍA"/>
    <n v="1"/>
    <n v="6"/>
    <n v="25"/>
    <n v="57375"/>
    <s v="UNIDAD"/>
    <s v="NO SOLICITADAS"/>
  </r>
  <r>
    <x v="6"/>
    <s v="204-4-23"/>
    <n v="10"/>
    <s v="OTROS MATERIALES Y SUMINISTROS"/>
    <s v="LIJA NO. 600 "/>
    <n v="31191500"/>
    <s v="SELECCIÓN ABREVIADA MENOR CUANTÍA"/>
    <n v="1"/>
    <n v="6"/>
    <n v="25"/>
    <n v="57375"/>
    <s v="UNIDAD"/>
    <s v="NO SOLICITADAS"/>
  </r>
  <r>
    <x v="6"/>
    <s v="204-4-23"/>
    <n v="10"/>
    <s v="OTROS MATERIALES Y SUMINISTROS"/>
    <s v="PASTA PULIDORA BLANCO "/>
    <n v="31191500"/>
    <s v="SELECCIÓN ABREVIADA MENOR CUANTÍA"/>
    <n v="1"/>
    <n v="6"/>
    <n v="1"/>
    <n v="39162"/>
    <s v="GALON"/>
    <s v="NO SOLICITADAS"/>
  </r>
  <r>
    <x v="6"/>
    <s v="204-4-23"/>
    <n v="10"/>
    <s v="OTROS MATERIALES Y SUMINISTROS"/>
    <s v="AGUJA MAQUINA COSTURA NO. 120"/>
    <n v="53141600"/>
    <s v="SELECCIÓN ABREVIADA MENOR CUANTÍA"/>
    <n v="1"/>
    <n v="6"/>
    <n v="100"/>
    <n v="50000"/>
    <s v="UNIDAD"/>
    <s v="NO SOLICITADAS"/>
  </r>
  <r>
    <x v="6"/>
    <s v="204-4-23"/>
    <n v="10"/>
    <s v="OTROS MATERIALES Y SUMINISTROS"/>
    <s v="SOLVENT POX (ADELGAZANTE DE REVESTIMIENTOS)"/>
    <n v="12191600"/>
    <s v="SELECCIÓN ABREVIADA MENOR CUANTÍA"/>
    <n v="1"/>
    <n v="6"/>
    <n v="1"/>
    <n v="42626"/>
    <s v="UNIDAD"/>
    <s v="NO SOLICITADAS"/>
  </r>
  <r>
    <x v="6"/>
    <s v="204-4-23"/>
    <n v="10"/>
    <s v="OTROS MATERIALES Y SUMINISTROS"/>
    <s v="PIEDRA PARA CHISPERO "/>
    <n v="23271700"/>
    <s v="SELECCIÓN ABREVIADA MENOR CUANTÍA"/>
    <n v="1"/>
    <n v="6"/>
    <n v="5"/>
    <n v="50000"/>
    <s v="UNIDAD"/>
    <s v="NO SOLICITADAS"/>
  </r>
  <r>
    <x v="6"/>
    <s v="204-4-23"/>
    <n v="10"/>
    <s v="OTROS MATERIALES Y SUMINISTROS"/>
    <s v="OJETE DE 1&quot; NEGRO"/>
    <n v="31162400"/>
    <s v="SELECCIÓN ABREVIADA MENOR CUANTÍA"/>
    <n v="1"/>
    <n v="6"/>
    <n v="100"/>
    <n v="70700"/>
    <s v="UNIDAD"/>
    <s v="NO SOLICITADAS"/>
  </r>
  <r>
    <x v="6"/>
    <s v="204-4-23"/>
    <n v="10"/>
    <s v="OTROS MATERIALES Y SUMINISTROS"/>
    <s v="OJETE DE 1/4&quot; NEGRO"/>
    <n v="31162400"/>
    <s v="SELECCIÓN ABREVIADA MENOR CUANTÍA"/>
    <n v="1"/>
    <n v="6"/>
    <n v="100"/>
    <n v="70700"/>
    <s v="UNIDAD"/>
    <s v="NO SOLICITADAS"/>
  </r>
  <r>
    <x v="6"/>
    <s v="204-4-23"/>
    <n v="10"/>
    <s v="OTROS MATERIALES Y SUMINISTROS"/>
    <s v="OJETE DE 3/8&quot; NEGRO"/>
    <n v="31162400"/>
    <s v="SELECCIÓN ABREVIADA MENOR CUANTÍA"/>
    <n v="1"/>
    <n v="6"/>
    <n v="100"/>
    <n v="70700"/>
    <s v="UNIDAD"/>
    <s v="NO SOLICITADAS"/>
  </r>
  <r>
    <x v="6"/>
    <s v="204-4-23"/>
    <n v="10"/>
    <s v="OTROS MATERIALES Y SUMINISTROS"/>
    <s v="AGUJA MAQUINA COSTURA NO. 100 "/>
    <n v="53141600"/>
    <s v="SELECCIÓN ABREVIADA MENOR CUANTÍA"/>
    <n v="1"/>
    <n v="6"/>
    <n v="99"/>
    <n v="49500"/>
    <s v="UNIDAD"/>
    <s v="NO SOLICITADAS"/>
  </r>
  <r>
    <x v="6"/>
    <s v="204-4-23"/>
    <n v="10"/>
    <s v="OTROS MATERIALES Y SUMINISTROS"/>
    <s v="CUCHILLA DE BISTURIT INDUSTRIAL"/>
    <n v="27111500"/>
    <s v="SELECCIÓN ABREVIADA MENOR CUANTÍA"/>
    <n v="1"/>
    <n v="6"/>
    <n v="2"/>
    <n v="350000"/>
    <s v="UNIDAD"/>
    <s v="NO SOLICITADAS"/>
  </r>
  <r>
    <x v="6"/>
    <s v="204-4-23"/>
    <n v="10"/>
    <s v="OTROS MATERIALES Y SUMINISTROS"/>
    <s v="SELLADOR  COLOR NEGRO"/>
    <n v="31211700"/>
    <s v="SELECCIÓN ABREVIADA MENOR CUANTÍA"/>
    <n v="1"/>
    <n v="6"/>
    <n v="3"/>
    <n v="293259"/>
    <s v="UNIDAD"/>
    <s v="NO SOLICITADAS"/>
  </r>
  <r>
    <x v="6"/>
    <s v="204-4-23"/>
    <n v="10"/>
    <s v="OTROS MATERIALES Y SUMINISTROS"/>
    <s v="TIRA O CINTA ADHESIVAS DE REFUERZO"/>
    <n v="31201500"/>
    <s v="SELECCIÓN ABREVIADA MENOR CUANTÍA"/>
    <n v="1"/>
    <n v="6"/>
    <n v="1"/>
    <n v="73880"/>
    <s v="UNIDAD"/>
    <s v="NO SOLICITADAS"/>
  </r>
  <r>
    <x v="6"/>
    <s v="204-4-23"/>
    <n v="10"/>
    <s v="OTROS MATERIALES Y SUMINISTROS"/>
    <s v="GANCHO GRAPADORA INDUSTRIAL NEUMATICA"/>
    <n v="31162400"/>
    <s v="SELECCIÓN ABREVIADA MENOR CUANTÍA"/>
    <n v="1"/>
    <n v="6"/>
    <n v="2"/>
    <n v="75600"/>
    <s v="UNIDAD"/>
    <s v="NO SOLICITADAS"/>
  </r>
  <r>
    <x v="6"/>
    <s v="204-4-23"/>
    <n v="10"/>
    <s v="OTROS MATERIALES Y SUMINISTROS"/>
    <s v="FUSIBLE DE 0,5 AMP"/>
    <n v="39121600"/>
    <s v="SELECCIÓN ABREVIADA MENOR CUANTÍA"/>
    <n v="1"/>
    <n v="6"/>
    <n v="20"/>
    <n v="104500"/>
    <s v="UNIDAD"/>
    <s v="NO SOLICITADAS"/>
  </r>
  <r>
    <x v="6"/>
    <s v="204-4-23"/>
    <n v="10"/>
    <s v="OTROS MATERIALES Y SUMINISTROS"/>
    <s v="FUSIBLE DE 1 AMP "/>
    <n v="39121600"/>
    <s v="SELECCIÓN ABREVIADA MENOR CUANTÍA"/>
    <n v="1"/>
    <n v="6"/>
    <n v="11"/>
    <n v="61160"/>
    <s v="UNIDAD"/>
    <s v="NO SOLICITADAS"/>
  </r>
  <r>
    <x v="6"/>
    <s v="204-4-23"/>
    <n v="10"/>
    <s v="OTROS MATERIALES Y SUMINISTROS"/>
    <s v="FUSIBLE DE 2 AMP "/>
    <n v="39121600"/>
    <s v="SELECCIÓN ABREVIADA MENOR CUANTÍA"/>
    <n v="1"/>
    <n v="6"/>
    <n v="11"/>
    <n v="59752"/>
    <s v="UNIDAD"/>
    <s v="NO SOLICITADAS"/>
  </r>
  <r>
    <x v="6"/>
    <s v="204-4-23"/>
    <n v="10"/>
    <s v="OTROS MATERIALES Y SUMINISTROS"/>
    <s v="FUSIBLE DE 3 AMP "/>
    <n v="39121600"/>
    <s v="SELECCIÓN ABREVIADA MENOR CUANTÍA"/>
    <n v="1"/>
    <n v="6"/>
    <n v="20"/>
    <n v="106580"/>
    <s v="UNIDAD"/>
    <s v="NO SOLICITADAS"/>
  </r>
  <r>
    <x v="6"/>
    <s v="204-4-23"/>
    <n v="10"/>
    <s v="OTROS MATERIALES Y SUMINISTROS"/>
    <s v="FUSIBLE DE 5 AMP"/>
    <n v="39121600"/>
    <s v="SELECCIÓN ABREVIADA MENOR CUANTÍA"/>
    <n v="1"/>
    <n v="6"/>
    <n v="20"/>
    <n v="107280"/>
    <s v="UNIDAD"/>
    <s v="NO SOLICITADAS"/>
  </r>
  <r>
    <x v="6"/>
    <s v="204-4-23"/>
    <n v="10"/>
    <s v="OTROS MATERIALES Y SUMINISTROS"/>
    <s v="PLATINA DE HIERRO  1/2&quot; X 1/8&quot;"/>
    <n v="31231400"/>
    <s v="SELECCIÓN ABREVIADA MENOR CUANTÍA"/>
    <n v="1"/>
    <n v="6"/>
    <n v="5"/>
    <n v="480000"/>
    <s v="UNIDAD"/>
    <s v="NO SOLICITADAS"/>
  </r>
  <r>
    <x v="6"/>
    <s v="204-4-23"/>
    <n v="10"/>
    <s v="OTROS MATERIALES Y SUMINISTROS"/>
    <s v="PILA PARA MANOMETRO DIGITAL"/>
    <n v="26111700"/>
    <s v="SELECCIÓN ABREVIADA MENOR CUANTÍA"/>
    <n v="1"/>
    <n v="6"/>
    <n v="3"/>
    <n v="50370"/>
    <s v="UNIDAD"/>
    <s v="NO SOLICITADAS"/>
  </r>
  <r>
    <x v="6"/>
    <s v="204-4-23"/>
    <n v="10"/>
    <s v="OTROS MATERIALES Y SUMINISTROS"/>
    <s v="ALAMBRE DE ACERO CALIBRE 0,40"/>
    <n v="26121500"/>
    <s v="SELECCIÓN ABREVIADA MENOR CUANTÍA"/>
    <n v="1"/>
    <n v="6"/>
    <n v="1"/>
    <n v="46852"/>
    <s v="UNIDAD"/>
    <s v="NO SOLICITADAS"/>
  </r>
  <r>
    <x v="6"/>
    <s v="204-4-23"/>
    <n v="10"/>
    <s v="OTROS MATERIALES Y SUMINISTROS"/>
    <s v="MARCADOR PERMANENTE PARA USO AERONAUTICO"/>
    <n v="44121700"/>
    <s v="SELECCIÓN ABREVIADA MENOR CUANTÍA"/>
    <n v="1"/>
    <n v="6"/>
    <n v="5"/>
    <n v="84150"/>
    <s v="UNIDAD"/>
    <s v="NO SOLICITADAS"/>
  </r>
  <r>
    <x v="6"/>
    <s v="204-4-23"/>
    <n v="10"/>
    <s v="OTROS MATERIALES Y SUMINISTROS"/>
    <s v="RODILLOS DE FELPA "/>
    <n v="31211900"/>
    <s v="SELECCIÓN ABREVIADA MENOR CUANTÍA"/>
    <n v="2"/>
    <n v="7"/>
    <n v="3"/>
    <n v="30900"/>
    <s v="UNIDAD"/>
    <s v="NO SOLICITADAS"/>
  </r>
  <r>
    <x v="6"/>
    <s v="204-4-23"/>
    <n v="10"/>
    <s v="OTROS MATERIALES Y SUMINISTROS"/>
    <s v="PINTURA ROJO LACA"/>
    <n v="31211500"/>
    <s v="SELECCIÓN ABREVIADA MENOR CUANTÍA"/>
    <n v="1"/>
    <n v="6"/>
    <n v="1"/>
    <n v="64052"/>
    <s v="GALON"/>
    <s v="NO SOLICITADAS"/>
  </r>
  <r>
    <x v="6"/>
    <s v="204-4-23"/>
    <n v="10"/>
    <s v="OTROS MATERIALES Y SUMINISTROS"/>
    <s v="ETIQUETA DE IDENTIFICACION 1"/>
    <n v="55121600"/>
    <s v="SELECCIÓN ABREVIADA MENOR CUANTÍA"/>
    <n v="1"/>
    <n v="6"/>
    <n v="100"/>
    <n v="560900"/>
    <s v="UNIDAD"/>
    <s v="NO SOLICITADAS"/>
  </r>
  <r>
    <x v="6"/>
    <s v="204-4-23"/>
    <n v="10"/>
    <s v="OTROS MATERIALES Y SUMINISTROS"/>
    <s v="ETIQUETA DE IDENTIFICACION 2"/>
    <n v="55121600"/>
    <s v="SELECCIÓN ABREVIADA MENOR CUANTÍA"/>
    <n v="1"/>
    <n v="6"/>
    <n v="100"/>
    <n v="551000"/>
    <s v="UNIDAD"/>
    <s v="NO SOLICITADAS"/>
  </r>
  <r>
    <x v="6"/>
    <s v="204-4-23"/>
    <n v="10"/>
    <s v="OTROS MATERIALES Y SUMINISTROS"/>
    <s v="ETIQUETA DE IDENTIFICACION 3"/>
    <n v="55121600"/>
    <s v="SELECCIÓN ABREVIADA MENOR CUANTÍA"/>
    <n v="1"/>
    <n v="6"/>
    <n v="100"/>
    <n v="570800"/>
    <s v="UNIDAD"/>
    <s v="NO SOLICITADAS"/>
  </r>
  <r>
    <x v="6"/>
    <s v="204-4-23"/>
    <n v="10"/>
    <s v="OTROS MATERIALES Y SUMINISTROS"/>
    <s v="ETIQUETA DE IDENTIFICACION 4"/>
    <n v="55121600"/>
    <s v="SELECCIÓN ABREVIADA MENOR CUANTÍA"/>
    <n v="1"/>
    <n v="6"/>
    <n v="100"/>
    <n v="579000"/>
    <s v="UNIDAD"/>
    <s v="NO SOLICITADAS"/>
  </r>
  <r>
    <x v="6"/>
    <s v="204-4-23"/>
    <n v="10"/>
    <s v="OTROS MATERIALES Y SUMINISTROS"/>
    <s v="ETIQUETA DE IDENTIFICACION 5"/>
    <n v="55121600"/>
    <s v="SELECCIÓN ABREVIADA MENOR CUANTÍA"/>
    <n v="1"/>
    <n v="6"/>
    <n v="100"/>
    <n v="580700"/>
    <s v="UNIDAD"/>
    <s v="NO SOLICITADAS"/>
  </r>
  <r>
    <x v="6"/>
    <s v="204-4-23"/>
    <n v="10"/>
    <s v="OTROS MATERIALES Y SUMINISTROS"/>
    <s v="ETIQUETA DE IDENTIFICACION 6"/>
    <n v="55121600"/>
    <s v="SELECCIÓN ABREVIADA MENOR CUANTÍA"/>
    <n v="1"/>
    <n v="6"/>
    <n v="100"/>
    <n v="532500"/>
    <s v="UNIDAD"/>
    <s v="NO SOLICITADAS"/>
  </r>
  <r>
    <x v="6"/>
    <s v="204-4-23"/>
    <n v="10"/>
    <s v="OTROS MATERIALES Y SUMINISTROS"/>
    <s v="INTERFASE DE ASPIRACION LIMPIA"/>
    <n v="27112800"/>
    <s v="SELECCIÓN ABREVIADA MENOR CUANTÍA"/>
    <n v="1"/>
    <n v="6"/>
    <n v="1"/>
    <n v="105300"/>
    <s v="UNIDAD"/>
    <s v="NO SOLICITADAS"/>
  </r>
  <r>
    <x v="6"/>
    <s v="204-4-23"/>
    <n v="10"/>
    <s v="OTROS MATERIALES Y SUMINISTROS"/>
    <s v="TINTE PARA MADERA INDUSTRIAL COLOR CARAMELO"/>
    <n v="31211500"/>
    <s v="SELECCIÓN ABREVIADA MENOR CUANTÍA"/>
    <n v="1"/>
    <n v="6"/>
    <n v="3"/>
    <n v="81246"/>
    <s v="UNIDAD"/>
    <s v="NO SOLICITADAS"/>
  </r>
  <r>
    <x v="6"/>
    <s v="204-4-23"/>
    <n v="10"/>
    <s v="OTROS MATERIALES Y SUMINISTROS"/>
    <s v="TINTE PARA MADERA INDUSTRIAL COLOR MIEL "/>
    <n v="31211500"/>
    <s v="SELECCIÓN ABREVIADA MENOR CUANTÍA"/>
    <n v="1"/>
    <n v="6"/>
    <n v="3"/>
    <n v="81246"/>
    <s v="UNIDAD"/>
    <s v="NO SOLICITADAS"/>
  </r>
  <r>
    <x v="6"/>
    <s v="204-4-23"/>
    <n v="10"/>
    <s v="OTROS MATERIALES Y SUMINISTROS"/>
    <s v="TABLETAS DE LIMPIEZA ACIDAS"/>
    <n v="12161700"/>
    <s v="SELECCIÓN ABREVIADA MENOR CUANTÍA"/>
    <n v="1"/>
    <n v="6"/>
    <n v="1"/>
    <n v="95000"/>
    <s v="UNIDAD"/>
    <s v="NO SOLICITADAS"/>
  </r>
  <r>
    <x v="6"/>
    <s v="204-4-23"/>
    <n v="10"/>
    <s v="OTROS MATERIALES Y SUMINISTROS"/>
    <s v="TABLETAS DE LIMPIEZA BASICAS"/>
    <n v="12161700"/>
    <s v="SELECCIÓN ABREVIADA MENOR CUANTÍA"/>
    <n v="1"/>
    <n v="6"/>
    <n v="1"/>
    <n v="65000"/>
    <s v="UNIDAD"/>
    <s v="NO SOLICITADAS"/>
  </r>
  <r>
    <x v="6"/>
    <s v="204-4-23"/>
    <n v="10"/>
    <s v="OTROS MATERIALES Y SUMINISTROS"/>
    <s v="HOJA DE SEGUETA MANUAL"/>
    <n v="27111500"/>
    <s v="SELECCIÓN ABREVIADA MENOR CUANTÍA"/>
    <n v="1"/>
    <n v="6"/>
    <n v="15"/>
    <n v="300000"/>
    <s v="UNIDAD"/>
    <s v="NO SOLICITADAS"/>
  </r>
  <r>
    <x v="6"/>
    <s v="204-4-23"/>
    <n v="10"/>
    <s v="OTROS MATERIALES Y SUMINISTROS"/>
    <s v="ACIDO FOSFORICO"/>
    <n v="12352300"/>
    <s v="SELECCIÓN ABREVIADA MENOR CUANTÍA"/>
    <n v="1"/>
    <n v="6"/>
    <n v="1"/>
    <n v="145000"/>
    <s v="GALON"/>
    <s v="NO SOLICITADAS"/>
  </r>
  <r>
    <x v="6"/>
    <s v="204-4-23"/>
    <n v="10"/>
    <s v="OTROS MATERIALES Y SUMINISTROS"/>
    <s v="CUCHILLAS PARA BISTURI DE PRECISION"/>
    <n v="27111500"/>
    <s v="SELECCIÓN ABREVIADA MENOR CUANTÍA"/>
    <n v="1"/>
    <n v="6"/>
    <n v="1"/>
    <n v="106020"/>
    <s v="UNIDAD"/>
    <s v="NO SOLICITADAS"/>
  </r>
  <r>
    <x v="6"/>
    <s v="204-4-23"/>
    <n v="10"/>
    <s v="OTROS MATERIALES Y SUMINISTROS"/>
    <s v="PILA PISTOLA SATA 4000"/>
    <n v="26111700"/>
    <s v="SELECCIÓN ABREVIADA MENOR CUANTÍA"/>
    <n v="1"/>
    <n v="6"/>
    <n v="4"/>
    <n v="93704"/>
    <s v="UNIDAD"/>
    <s v="NO SOLICITADAS"/>
  </r>
  <r>
    <x v="6"/>
    <s v="204-4-23"/>
    <n v="10"/>
    <s v="OTROS MATERIALES Y SUMINISTROS"/>
    <s v="PLATINA DE HIERRO  1/2&quot; X 3/16&quot;"/>
    <n v="31231400"/>
    <s v="SELECCIÓN ABREVIADA MENOR CUANTÍA"/>
    <n v="1"/>
    <n v="6"/>
    <n v="5"/>
    <n v="780000"/>
    <s v="UNIDAD"/>
    <s v="NO SOLICITADAS"/>
  </r>
  <r>
    <x v="6"/>
    <s v="204-4-23"/>
    <n v="10"/>
    <s v="OTROS MATERIALES Y SUMINISTROS"/>
    <s v="ADHESIVO EPOXICO PARA REPARACIONES EN METAL Y COMPUESTO"/>
    <n v="31201600"/>
    <s v="SELECCIÓN ABREVIADA MENOR CUANTÍA"/>
    <n v="1"/>
    <n v="6"/>
    <n v="3"/>
    <n v="115380"/>
    <s v="UNIDAD"/>
    <s v="NO SOLICITADAS"/>
  </r>
  <r>
    <x v="6"/>
    <s v="204-4-23"/>
    <n v="10"/>
    <s v="OTROS MATERIALES Y SUMINISTROS"/>
    <s v="BOLSA CON SELLADO HÉRMETICO (1)"/>
    <n v="24111500"/>
    <s v="SELECCIÓN ABREVIADA MENOR CUANTÍA"/>
    <n v="1"/>
    <n v="6"/>
    <n v="2"/>
    <n v="116820"/>
    <s v="UNIDAD"/>
    <s v="NO SOLICITADAS"/>
  </r>
  <r>
    <x v="6"/>
    <s v="204-4-23"/>
    <n v="10"/>
    <s v="OTROS MATERIALES Y SUMINISTROS"/>
    <s v="BLOQUEADOR DE ROSCAS (2)"/>
    <n v="31201600"/>
    <s v="SELECCIÓN ABREVIADA MENOR CUANTÍA"/>
    <n v="1"/>
    <n v="6"/>
    <n v="2"/>
    <n v="116952"/>
    <s v="UNIDAD"/>
    <s v="NO SOLICITADAS"/>
  </r>
  <r>
    <x v="6"/>
    <s v="204-4-23"/>
    <n v="10"/>
    <s v="OTROS MATERIALES Y SUMINISTROS"/>
    <s v="HILO NYLON CAL. 40  GRIS"/>
    <n v="11151700"/>
    <s v="SELECCIÓN ABREVIADA MENOR CUANTÍA"/>
    <n v="1"/>
    <n v="6"/>
    <n v="2"/>
    <n v="80000"/>
    <s v="UNIDAD"/>
    <s v="NO SOLICITADAS"/>
  </r>
  <r>
    <x v="6"/>
    <s v="204-4-23"/>
    <n v="10"/>
    <s v="OTROS MATERIALES Y SUMINISTROS"/>
    <s v="HILO NYLON CAL. 40 NEGRO"/>
    <n v="11151700"/>
    <s v="SELECCIÓN ABREVIADA MENOR CUANTÍA"/>
    <n v="1"/>
    <n v="6"/>
    <n v="2"/>
    <n v="80000"/>
    <s v="UNIDAD"/>
    <s v="NO SOLICITADAS"/>
  </r>
  <r>
    <x v="6"/>
    <s v="204-4-23"/>
    <n v="10"/>
    <s v="OTROS MATERIALES Y SUMINISTROS"/>
    <s v="HILO NYLON CAL. 40 ROJO"/>
    <n v="11151700"/>
    <s v="SELECCIÓN ABREVIADA MENOR CUANTÍA"/>
    <n v="1"/>
    <n v="6"/>
    <n v="2"/>
    <n v="80000"/>
    <s v="UNIDAD"/>
    <s v="NO SOLICITADAS"/>
  </r>
  <r>
    <x v="6"/>
    <s v="204-4-23"/>
    <n v="10"/>
    <s v="OTROS MATERIALES Y SUMINISTROS"/>
    <s v="PLATINA DE HIERRO 1&quot; X 1/8"/>
    <n v="31231400"/>
    <s v="SELECCIÓN ABREVIADA MENOR CUANTÍA"/>
    <n v="1"/>
    <n v="6"/>
    <n v="5"/>
    <n v="180000"/>
    <s v="UNIDAD"/>
    <s v="NO SOLICITADAS"/>
  </r>
  <r>
    <x v="6"/>
    <s v="204-4-23"/>
    <n v="10"/>
    <s v="OTROS MATERIALES Y SUMINISTROS"/>
    <s v="BLOQUEADOR DE ROSCAS (3)"/>
    <n v="31201600"/>
    <s v="SELECCIÓN ABREVIADA MENOR CUANTÍA"/>
    <n v="1"/>
    <n v="6"/>
    <n v="2"/>
    <n v="125948"/>
    <s v="UNIDAD"/>
    <s v="NO SOLICITADAS"/>
  </r>
  <r>
    <x v="6"/>
    <s v="204-4-23"/>
    <n v="10"/>
    <s v="OTROS MATERIALES Y SUMINISTROS"/>
    <s v="LAMINA DE HIERRO CALIBRE 18 "/>
    <n v="30102000"/>
    <s v="SELECCIÓN ABREVIADA MENOR CUANTÍA"/>
    <n v="1"/>
    <n v="6"/>
    <n v="2"/>
    <n v="250000"/>
    <s v="UNIDAD"/>
    <s v="NO SOLICITADAS"/>
  </r>
  <r>
    <x v="6"/>
    <s v="204-4-23"/>
    <n v="10"/>
    <s v="OTROS MATERIALES Y SUMINISTROS"/>
    <s v="AMARRES PLASTICOS"/>
    <n v="10141600"/>
    <s v="SELECCIÓN ABREVIADA MENOR CUANTÍA"/>
    <n v="1"/>
    <n v="6"/>
    <n v="4"/>
    <n v="136800"/>
    <s v="UNIDAD"/>
    <s v="NO SOLICITADAS"/>
  </r>
  <r>
    <x v="6"/>
    <s v="204-4-23"/>
    <n v="10"/>
    <s v="OTROS MATERIALES Y SUMINISTROS"/>
    <s v="TELA ESMERIL NO. 60"/>
    <n v="31191500"/>
    <s v="SELECCIÓN ABREVIADA MENOR CUANTÍA"/>
    <n v="1"/>
    <n v="6"/>
    <n v="10"/>
    <n v="137270"/>
    <s v="METRO"/>
    <s v="NO SOLICITADAS"/>
  </r>
  <r>
    <x v="6"/>
    <s v="204-4-23"/>
    <n v="10"/>
    <s v="OTROS MATERIALES Y SUMINISTROS"/>
    <s v="PLATINA DE HIERRO 1 1/2&quot; X 1/8"/>
    <n v="31231400"/>
    <s v="SELECCIÓN ABREVIADA MENOR CUANTÍA"/>
    <n v="1"/>
    <n v="6"/>
    <n v="5"/>
    <n v="240000"/>
    <s v="UNIDAD"/>
    <s v="NO SOLICITADAS"/>
  </r>
  <r>
    <x v="6"/>
    <s v="204-4-23"/>
    <n v="10"/>
    <s v="OTROS MATERIALES Y SUMINISTROS"/>
    <s v="PLATINA DE HIERRO 1&quot; X 3/16"/>
    <n v="31231400"/>
    <s v="SELECCIÓN ABREVIADA MENOR CUANTÍA"/>
    <n v="1"/>
    <n v="6"/>
    <n v="5"/>
    <n v="210000"/>
    <s v="UNIDAD"/>
    <s v="NO SOLICITADAS"/>
  </r>
  <r>
    <x v="6"/>
    <s v="204-4-23"/>
    <n v="10"/>
    <s v="OTROS MATERIALES Y SUMINISTROS"/>
    <s v="DISCO ABRASIVO CORTE  PARA PULIDORA 4 1/2&quot;"/>
    <n v="27112800"/>
    <s v="SELECCIÓN ABREVIADA MENOR CUANTÍA"/>
    <n v="1"/>
    <n v="6"/>
    <n v="10"/>
    <n v="141300"/>
    <s v="UNIDAD"/>
    <s v="NO SOLICITADAS"/>
  </r>
  <r>
    <x v="6"/>
    <s v="204-4-23"/>
    <n v="10"/>
    <s v="OTROS MATERIALES Y SUMINISTROS"/>
    <s v="DISCO ABRASIVO DESBASTE  PARA PULIDORA 4 1/2&quot;"/>
    <n v="31191500"/>
    <s v="SELECCIÓN ABREVIADA MENOR CUANTÍA"/>
    <n v="1"/>
    <n v="6"/>
    <n v="10"/>
    <n v="141300"/>
    <s v="UNIDAD"/>
    <s v="NO SOLICITADAS"/>
  </r>
  <r>
    <x v="6"/>
    <s v="204-4-23"/>
    <n v="10"/>
    <s v="OTROS MATERIALES Y SUMINISTROS"/>
    <s v="PIEDRA ESMERIL "/>
    <n v="23131500"/>
    <s v="SELECCIÓN ABREVIADA MENOR CUANTÍA"/>
    <n v="1"/>
    <n v="6"/>
    <n v="5"/>
    <n v="141300"/>
    <s v="UNIDAD"/>
    <s v="NO SOLICITADAS"/>
  </r>
  <r>
    <x v="6"/>
    <s v="204-4-23"/>
    <n v="10"/>
    <s v="OTROS MATERIALES Y SUMINISTROS"/>
    <s v="BLOQUEADOR DE ROSCAS (1)"/>
    <n v="31201600"/>
    <s v="SELECCIÓN ABREVIADA MENOR CUANTÍA"/>
    <n v="1"/>
    <n v="6"/>
    <n v="2"/>
    <n v="143942"/>
    <s v="UNIDAD"/>
    <s v="NO SOLICITADAS"/>
  </r>
  <r>
    <x v="6"/>
    <s v="204-4-23"/>
    <n v="10"/>
    <s v="OTROS MATERIALES Y SUMINISTROS"/>
    <s v="SILICONA DE ROJA  TEMPERATURA "/>
    <n v="31133700"/>
    <s v="SELECCIÓN ABREVIADA MENOR CUANTÍA"/>
    <n v="1"/>
    <n v="6"/>
    <n v="9"/>
    <n v="145800"/>
    <s v="UNIDAD"/>
    <s v="NO SOLICITADAS"/>
  </r>
  <r>
    <x v="6"/>
    <s v="204-4-23"/>
    <n v="10"/>
    <s v="OTROS MATERIALES Y SUMINISTROS"/>
    <s v="PINTURA AMARILLO ESMALTE"/>
    <n v="31211500"/>
    <s v="SELECCIÓN ABREVIADA MENOR CUANTÍA"/>
    <n v="1"/>
    <n v="6"/>
    <n v="3"/>
    <n v="161310"/>
    <s v="GALON"/>
    <s v="NO SOLICITADAS"/>
  </r>
  <r>
    <x v="6"/>
    <s v="204-4-23"/>
    <n v="10"/>
    <s v="OTROS MATERIALES Y SUMINISTROS"/>
    <s v="PINTURA BLANCO ESMALTE "/>
    <n v="31211500"/>
    <s v="SELECCIÓN ABREVIADA MENOR CUANTÍA"/>
    <n v="1"/>
    <n v="6"/>
    <n v="3"/>
    <n v="161310"/>
    <s v="GALON"/>
    <s v="NO SOLICITADAS"/>
  </r>
  <r>
    <x v="6"/>
    <s v="204-4-23"/>
    <n v="10"/>
    <s v="OTROS MATERIALES Y SUMINISTROS"/>
    <s v="PLATINA DE HIERRO 2&quot;  X 1/8"/>
    <n v="31231400"/>
    <s v="SELECCIÓN ABREVIADA MENOR CUANTÍA"/>
    <n v="1"/>
    <n v="6"/>
    <n v="5"/>
    <n v="300000"/>
    <s v="UNIDAD"/>
    <s v="NO SOLICITADAS"/>
  </r>
  <r>
    <x v="6"/>
    <s v="204-4-23"/>
    <n v="10"/>
    <s v="OTROS MATERIALES Y SUMINISTROS"/>
    <s v="CONECTOR CODO"/>
    <n v="40183100"/>
    <s v="SELECCIÓN ABREVIADA MENOR CUANTÍA"/>
    <n v="1"/>
    <n v="6"/>
    <n v="10"/>
    <n v="162900"/>
    <s v="UNIDAD"/>
    <s v="NO SOLICITADAS"/>
  </r>
  <r>
    <x v="6"/>
    <s v="204-4-23"/>
    <n v="10"/>
    <s v="OTROS MATERIALES Y SUMINISTROS"/>
    <s v="CONECTOR EN T"/>
    <n v="40183100"/>
    <s v="SELECCIÓN ABREVIADA MENOR CUANTÍA"/>
    <n v="1"/>
    <n v="6"/>
    <n v="10"/>
    <n v="162900"/>
    <s v="UNIDAD"/>
    <s v="NO SOLICITADAS"/>
  </r>
  <r>
    <x v="6"/>
    <s v="204-4-23"/>
    <n v="10"/>
    <s v="OTROS MATERIALES Y SUMINISTROS"/>
    <s v="CONECTOR RECTO"/>
    <n v="40183100"/>
    <s v="SELECCIÓN ABREVIADA MENOR CUANTÍA"/>
    <n v="1"/>
    <n v="6"/>
    <n v="10"/>
    <n v="162900"/>
    <s v="UNIDAD"/>
    <s v="NO SOLICITADAS"/>
  </r>
  <r>
    <x v="6"/>
    <s v="204-4-23"/>
    <n v="10"/>
    <s v="OTROS MATERIALES Y SUMINISTROS"/>
    <s v="BATERIAS RECARGABLES  AA 1"/>
    <n v="26111700"/>
    <s v="SELECCIÓN ABREVIADA MENOR CUANTÍA"/>
    <n v="1"/>
    <n v="6"/>
    <n v="8"/>
    <n v="250616"/>
    <s v="UNIDAD"/>
    <s v="NO SOLICITADAS"/>
  </r>
  <r>
    <x v="6"/>
    <s v="204-4-23"/>
    <n v="10"/>
    <s v="OTROS MATERIALES Y SUMINISTROS"/>
    <s v="BRONCE LATON HEXAGONAL DE 3/8&quot;"/>
    <n v="30102400"/>
    <s v="SELECCIÓN ABREVIADA MENOR CUANTÍA"/>
    <n v="1"/>
    <n v="6"/>
    <n v="2"/>
    <n v="40000"/>
    <s v="UNIDAD"/>
    <s v="NO SOLICITADAS"/>
  </r>
  <r>
    <x v="6"/>
    <s v="204-4-23"/>
    <n v="10"/>
    <s v="OTROS MATERIALES Y SUMINISTROS"/>
    <s v="BRONCE LATON HEXAGONAL DE 5/16&quot;"/>
    <n v="30102400"/>
    <s v="SELECCIÓN ABREVIADA MENOR CUANTÍA"/>
    <n v="1"/>
    <n v="6"/>
    <n v="2"/>
    <n v="30000"/>
    <s v="UNIDAD"/>
    <s v="NO SOLICITADAS"/>
  </r>
  <r>
    <x v="6"/>
    <s v="204-4-23"/>
    <n v="10"/>
    <s v="OTROS MATERIALES Y SUMINISTROS"/>
    <s v="PINTURA EN SPRAY NEGRO MATE DE ALTA TEMPERATURA "/>
    <n v="31211500"/>
    <s v="SELECCIÓN ABREVIADA MENOR CUANTÍA"/>
    <n v="1"/>
    <n v="6"/>
    <n v="6"/>
    <n v="233766"/>
    <s v="UNIDAD"/>
    <s v="NO SOLICITADAS"/>
  </r>
  <r>
    <x v="6"/>
    <s v="204-4-23"/>
    <n v="10"/>
    <s v="OTROS MATERIALES Y SUMINISTROS"/>
    <s v="CARGADOR DE BATERIAS MULTIFUNCIONAL"/>
    <n v="26111700"/>
    <s v="SELECCIÓN ABREVIADA MENOR CUANTÍA"/>
    <n v="1"/>
    <n v="6"/>
    <n v="2"/>
    <n v="208992"/>
    <s v="UNIDAD"/>
    <s v="NO SOLICITADAS"/>
  </r>
  <r>
    <x v="6"/>
    <s v="204-4-23"/>
    <n v="10"/>
    <s v="OTROS MATERIALES Y SUMINISTROS"/>
    <s v="BATERIA ALKALINA DE 9"/>
    <n v="26111700"/>
    <s v="SELECCIÓN ABREVIADA MENOR CUANTÍA"/>
    <n v="1"/>
    <n v="6"/>
    <n v="15"/>
    <n v="199200"/>
    <s v="UNIDAD"/>
    <s v="NO SOLICITADAS"/>
  </r>
  <r>
    <x v="6"/>
    <s v="204-4-23"/>
    <n v="10"/>
    <s v="OTROS MATERIALES Y SUMINISTROS"/>
    <s v="IMPRIMANTE EPOXICO VERDE OSCURO"/>
    <n v="31211500"/>
    <s v="SELECCIÓN ABREVIADA MENOR CUANTÍA"/>
    <n v="1"/>
    <n v="6"/>
    <n v="2"/>
    <n v="1960000"/>
    <s v="UNIDAD"/>
    <s v="NO SOLICITADAS"/>
  </r>
  <r>
    <x v="6"/>
    <s v="204-4-23"/>
    <n v="10"/>
    <s v="OTROS MATERIALES Y SUMINISTROS"/>
    <s v="REATA NYLON DE SEGURIDAD 1&quot; ROJA"/>
    <n v="31151900"/>
    <s v="SELECCIÓN ABREVIADA MENOR CUANTÍA"/>
    <n v="1"/>
    <n v="6"/>
    <n v="50"/>
    <n v="270000"/>
    <s v="METRO"/>
    <s v="NO SOLICITADAS"/>
  </r>
  <r>
    <x v="6"/>
    <s v="204-4-23"/>
    <n v="10"/>
    <s v="OTROS MATERIALES Y SUMINISTROS"/>
    <s v="CABLE ENCAUCHETADO 4 X 8 "/>
    <n v="26121600"/>
    <s v="SELECCIÓN ABREVIADA MENOR CUANTÍA"/>
    <n v="1"/>
    <n v="6"/>
    <n v="10"/>
    <n v="177900"/>
    <s v="METRO"/>
    <s v="NO SOLICITADAS"/>
  </r>
  <r>
    <x v="6"/>
    <s v="204-4-23"/>
    <n v="10"/>
    <s v="OTROS MATERIALES Y SUMINISTROS"/>
    <s v="ADHESIVO EPOXICO 2"/>
    <n v="31201600"/>
    <s v="SELECCIÓN ABREVIADA MENOR CUANTÍA"/>
    <n v="1"/>
    <n v="6"/>
    <n v="4"/>
    <n v="176400"/>
    <s v="UNIDAD"/>
    <s v="NO SOLICITADAS"/>
  </r>
  <r>
    <x v="6"/>
    <s v="204-4-23"/>
    <n v="10"/>
    <s v="OTROS MATERIALES Y SUMINISTROS"/>
    <s v="BROCHAS DE 3&quot;"/>
    <n v="31211900"/>
    <s v="SELECCIÓN ABREVIADA MENOR CUANTÍA"/>
    <n v="2"/>
    <n v="7"/>
    <n v="10"/>
    <n v="105000"/>
    <s v="UNIDAD"/>
    <s v="NO SOLICITADAS"/>
  </r>
  <r>
    <x v="6"/>
    <s v="204-4-23"/>
    <n v="10"/>
    <s v="OTROS MATERIALES Y SUMINISTROS"/>
    <s v="DISCO ABRASIVO CORTE  PARA PULIDORA 7&quot;"/>
    <n v="27112800"/>
    <s v="SELECCIÓN ABREVIADA MENOR CUANTÍA"/>
    <n v="1"/>
    <n v="6"/>
    <n v="10"/>
    <n v="176400"/>
    <s v="UNIDAD"/>
    <s v="NO SOLICITADAS"/>
  </r>
  <r>
    <x v="6"/>
    <s v="204-4-23"/>
    <n v="10"/>
    <s v="OTROS MATERIALES Y SUMINISTROS"/>
    <s v="CINTA TEFLON "/>
    <n v="31201500"/>
    <s v="SELECCIÓN ABREVIADA MENOR CUANTÍA"/>
    <n v="1"/>
    <n v="6"/>
    <n v="24"/>
    <n v="178632"/>
    <s v="UNIDAD"/>
    <s v="NO SOLICITADAS"/>
  </r>
  <r>
    <x v="6"/>
    <s v="204-4-23"/>
    <n v="10"/>
    <s v="OTROS MATERIALES Y SUMINISTROS"/>
    <s v="HILO NYLON CALIBRE 20  GRIS"/>
    <n v="11151700"/>
    <s v="SELECCIÓN ABREVIADA MENOR CUANTÍA"/>
    <n v="1"/>
    <n v="6"/>
    <n v="2"/>
    <n v="80000"/>
    <s v="UNIDAD"/>
    <s v="NO SOLICITADAS"/>
  </r>
  <r>
    <x v="6"/>
    <s v="204-4-23"/>
    <n v="10"/>
    <s v="OTROS MATERIALES Y SUMINISTROS"/>
    <s v="HILO NYLON CALIBRE 20  NEGRO"/>
    <n v="11151700"/>
    <s v="SELECCIÓN ABREVIADA MENOR CUANTÍA"/>
    <n v="1"/>
    <n v="6"/>
    <n v="2"/>
    <n v="80000"/>
    <s v="UNIDAD"/>
    <s v="NO SOLICITADAS"/>
  </r>
  <r>
    <x v="6"/>
    <s v="204-4-23"/>
    <n v="10"/>
    <s v="OTROS MATERIALES Y SUMINISTROS"/>
    <s v="HILO NYLON CALIBRE 20  ROJO"/>
    <n v="11151700"/>
    <s v="SELECCIÓN ABREVIADA MENOR CUANTÍA"/>
    <n v="1"/>
    <n v="6"/>
    <n v="2"/>
    <n v="80000"/>
    <s v="UNIDAD"/>
    <s v="NO SOLICITADAS"/>
  </r>
  <r>
    <x v="6"/>
    <s v="204-4-23"/>
    <n v="10"/>
    <s v="OTROS MATERIALES Y SUMINISTROS"/>
    <s v="HILO NYLON CALIBRE 20  VERDE"/>
    <n v="11151700"/>
    <s v="SELECCIÓN ABREVIADA MENOR CUANTÍA"/>
    <n v="1"/>
    <n v="6"/>
    <n v="2"/>
    <n v="80000"/>
    <s v="UNIDAD"/>
    <s v="NO SOLICITADAS"/>
  </r>
  <r>
    <x v="6"/>
    <s v="204-4-23"/>
    <n v="10"/>
    <s v="OTROS MATERIALES Y SUMINISTROS"/>
    <s v="PLATINA DE HIERRO 1 1/2&quot; X 3/16"/>
    <n v="31231400"/>
    <s v="SELECCIÓN ABREVIADA MENOR CUANTÍA"/>
    <n v="1"/>
    <n v="6"/>
    <n v="5"/>
    <n v="300000"/>
    <s v="UNIDAD"/>
    <s v="NO SOLICITADAS"/>
  </r>
  <r>
    <x v="6"/>
    <s v="204-4-23"/>
    <n v="10"/>
    <s v="OTROS MATERIALES Y SUMINISTROS"/>
    <s v="SOLDADURA DE ESTAÑO DE 0.40 MM"/>
    <n v="23271800"/>
    <s v="SELECCIÓN ABREVIADA MENOR CUANTÍA"/>
    <n v="1"/>
    <n v="6"/>
    <n v="2"/>
    <n v="450000"/>
    <s v="UNIDAD"/>
    <s v="NO SOLICITADAS"/>
  </r>
  <r>
    <x v="6"/>
    <s v="204-4-23"/>
    <n v="10"/>
    <s v="OTROS MATERIALES Y SUMINISTROS"/>
    <s v="JERINGA DE POLIPROPILENO PARA USO AERONAUTICO"/>
    <n v="41122000"/>
    <s v="SELECCIÓN ABREVIADA MENOR CUANTÍA"/>
    <n v="1"/>
    <n v="6"/>
    <n v="10"/>
    <n v="186930"/>
    <s v="UNIDAD"/>
    <s v="NO SOLICITADAS"/>
  </r>
  <r>
    <x v="6"/>
    <s v="204-4-23"/>
    <n v="10"/>
    <s v="OTROS MATERIALES Y SUMINISTROS"/>
    <s v="PLACA DE IDENTIFICACION 2"/>
    <n v="55121700"/>
    <s v="SELECCIÓN ABREVIADA MENOR CUANTÍA"/>
    <n v="1"/>
    <n v="6"/>
    <n v="20"/>
    <n v="476440"/>
    <s v="UNIDAD"/>
    <s v="NO SOLICITADAS"/>
  </r>
  <r>
    <x v="6"/>
    <s v="204-4-23"/>
    <n v="10"/>
    <s v="OTROS MATERIALES Y SUMINISTROS"/>
    <s v="PLACA DE IDENTIFICACION 3"/>
    <n v="55121700"/>
    <s v="SELECCIÓN ABREVIADA MENOR CUANTÍA"/>
    <n v="1"/>
    <n v="6"/>
    <n v="20"/>
    <n v="466880"/>
    <s v="UNIDAD"/>
    <s v="NO SOLICITADAS"/>
  </r>
  <r>
    <x v="6"/>
    <s v="204-4-23"/>
    <n v="10"/>
    <s v="OTROS MATERIALES Y SUMINISTROS"/>
    <s v="HOJA DE SEGUETA PARA SIERRA MECANICA  (1)"/>
    <n v="27111500"/>
    <s v="SELECCIÓN ABREVIADA MENOR CUANTÍA"/>
    <n v="1"/>
    <n v="6"/>
    <n v="4"/>
    <n v="240000"/>
    <s v="UNIDAD"/>
    <s v="NO SOLICITADAS"/>
  </r>
  <r>
    <x v="6"/>
    <s v="204-4-23"/>
    <n v="10"/>
    <s v="OTROS MATERIALES Y SUMINISTROS"/>
    <s v="HOJA DE SEGUETA PARA SIERRA MECANICA (2)"/>
    <n v="27111500"/>
    <s v="SELECCIÓN ABREVIADA MENOR CUANTÍA"/>
    <n v="1"/>
    <n v="6"/>
    <n v="4"/>
    <n v="240000"/>
    <s v="UNIDAD"/>
    <s v="NO SOLICITADAS"/>
  </r>
  <r>
    <x v="6"/>
    <s v="204-4-23"/>
    <n v="10"/>
    <s v="OTROS MATERIALES Y SUMINISTROS"/>
    <s v="BROCHA 1 1/2&quot;"/>
    <n v="31211900"/>
    <s v="SELECCIÓN ABREVIADA MENOR CUANTÍA"/>
    <n v="2"/>
    <n v="7"/>
    <n v="17"/>
    <n v="102000"/>
    <s v="UNIDAD"/>
    <s v="NO SOLICITADAS"/>
  </r>
  <r>
    <x v="6"/>
    <s v="204-4-23"/>
    <n v="10"/>
    <s v="OTROS MATERIALES Y SUMINISTROS"/>
    <s v="ALAMBRE DE FRENADO EN ACERO INOXIDABLE CAL. 0,015"/>
    <n v="26121500"/>
    <s v="SELECCIÓN ABREVIADA MENOR CUANTÍA"/>
    <n v="1"/>
    <n v="6"/>
    <n v="3"/>
    <n v="306360"/>
    <s v="UNIDAD"/>
    <s v="NO SOLICITADAS"/>
  </r>
  <r>
    <x v="6"/>
    <s v="204-4-23"/>
    <n v="10"/>
    <s v="OTROS MATERIALES Y SUMINISTROS"/>
    <s v="AMARRE PLASTICO NEGRO 7,5 CM"/>
    <n v="10141600"/>
    <s v="SELECCIÓN ABREVIADA MENOR CUANTÍA"/>
    <n v="1"/>
    <n v="6"/>
    <n v="3"/>
    <n v="207900"/>
    <s v="UNIDAD"/>
    <s v="NO SOLICITADAS"/>
  </r>
  <r>
    <x v="6"/>
    <s v="204-4-23"/>
    <n v="10"/>
    <s v="OTROS MATERIALES Y SUMINISTROS"/>
    <s v="DISCO ABRASIVO DESBASTE  PARA PULIDORA 7&quot;"/>
    <n v="31191500"/>
    <s v="SELECCIÓN ABREVIADA MENOR CUANTÍA"/>
    <n v="1"/>
    <n v="6"/>
    <n v="10"/>
    <n v="211500"/>
    <s v="UNIDAD"/>
    <s v="NO SOLICITADAS"/>
  </r>
  <r>
    <x v="6"/>
    <s v="204-4-23"/>
    <n v="10"/>
    <s v="OTROS MATERIALES Y SUMINISTROS"/>
    <s v="BRONCE LATON HEXAGONAL DE 1/4&quot;"/>
    <n v="30102400"/>
    <s v="SELECCIÓN ABREVIADA MENOR CUANTÍA"/>
    <n v="1"/>
    <n v="6"/>
    <n v="2"/>
    <n v="20000"/>
    <s v="UNIDAD"/>
    <s v="NO SOLICITADAS"/>
  </r>
  <r>
    <x v="6"/>
    <s v="204-4-23"/>
    <n v="10"/>
    <s v="OTROS MATERIALES Y SUMINISTROS"/>
    <s v="ADHESIVO EPOXICO 1"/>
    <n v="31201600"/>
    <s v="SELECCIÓN ABREVIADA MENOR CUANTÍA"/>
    <n v="1"/>
    <n v="6"/>
    <n v="2"/>
    <n v="224910"/>
    <s v="UNIDAD"/>
    <s v="NO SOLICITADAS"/>
  </r>
  <r>
    <x v="6"/>
    <s v="204-4-23"/>
    <n v="10"/>
    <s v="OTROS MATERIALES Y SUMINISTROS"/>
    <s v="AMARRE PLASTICO  DE 6 PULGADAS"/>
    <n v="10141600"/>
    <s v="SELECCIÓN ABREVIADA MENOR CUANTÍA"/>
    <n v="1"/>
    <n v="6"/>
    <n v="3"/>
    <n v="226800"/>
    <s v="UNIDAD"/>
    <s v="NO SOLICITADAS"/>
  </r>
  <r>
    <x v="6"/>
    <s v="204-4-23"/>
    <n v="10"/>
    <s v="OTROS MATERIALES Y SUMINISTROS"/>
    <s v="PINTURA BLANCO LACA"/>
    <n v="31211500"/>
    <s v="SELECCIÓN ABREVIADA MENOR CUANTÍA"/>
    <n v="1"/>
    <n v="6"/>
    <n v="3"/>
    <n v="164025"/>
    <s v="GALON"/>
    <s v="NO SOLICITADAS"/>
  </r>
  <r>
    <x v="6"/>
    <s v="204-4-23"/>
    <n v="10"/>
    <s v="OTROS MATERIALES Y SUMINISTROS"/>
    <s v="SELLANTE"/>
    <n v="31211700"/>
    <s v="SELECCIÓN ABREVIADA MENOR CUANTÍA"/>
    <n v="1"/>
    <n v="6"/>
    <n v="1"/>
    <n v="230580"/>
    <s v="UNIDAD"/>
    <s v="NO SOLICITADAS"/>
  </r>
  <r>
    <x v="6"/>
    <s v="204-4-23"/>
    <n v="10"/>
    <s v="OTROS MATERIALES Y SUMINISTROS"/>
    <s v="PINTURA POLIURETANO BRILLANTE TRANSPARENTE DE SECADO ULTRA RAPIDO ."/>
    <n v="31211500"/>
    <s v="SELECCIÓN ABREVIADA MENOR CUANTÍA"/>
    <n v="1"/>
    <n v="6"/>
    <n v="3"/>
    <n v="160131"/>
    <s v="UNIDAD"/>
    <s v="NO SOLICITADAS"/>
  </r>
  <r>
    <x v="6"/>
    <s v="204-4-23"/>
    <n v="10"/>
    <s v="OTROS MATERIALES Y SUMINISTROS"/>
    <s v="ACERO PLATA DE DIAMETRO DE 3/16&quot;"/>
    <n v="30102400"/>
    <s v="SELECCIÓN ABREVIADA MENOR CUANTÍA"/>
    <n v="1"/>
    <n v="6"/>
    <n v="2"/>
    <n v="20000"/>
    <s v="METRO"/>
    <s v="NO SOLICITADAS"/>
  </r>
  <r>
    <x v="6"/>
    <s v="204-4-23"/>
    <n v="10"/>
    <s v="OTROS MATERIALES Y SUMINISTROS"/>
    <s v="PLATINA DE HIERRO 2&quot; X 3/16"/>
    <n v="31231400"/>
    <s v="SELECCIÓN ABREVIADA MENOR CUANTÍA"/>
    <n v="1"/>
    <n v="6"/>
    <n v="5"/>
    <n v="420000"/>
    <s v="UNIDAD"/>
    <s v="NO SOLICITADAS"/>
  </r>
  <r>
    <x v="6"/>
    <s v="204-4-23"/>
    <n v="10"/>
    <s v="OTROS MATERIALES Y SUMINISTROS"/>
    <s v="TUBO REDONDO AGUAS NEGRAS 3/4&quot; "/>
    <n v="40171500"/>
    <s v="SELECCIÓN ABREVIADA MENOR CUANTÍA"/>
    <n v="1"/>
    <n v="6"/>
    <n v="5"/>
    <n v="630000"/>
    <s v="UNIDAD"/>
    <s v="NO SOLICITADAS"/>
  </r>
  <r>
    <x v="6"/>
    <s v="204-4-23"/>
    <n v="10"/>
    <s v="OTROS MATERIALES Y SUMINISTROS"/>
    <s v="BROCHA 1&quot;"/>
    <n v="31211900"/>
    <s v="SELECCIÓN ABREVIADA MENOR CUANTÍA"/>
    <n v="2"/>
    <n v="7"/>
    <n v="21"/>
    <n v="105000"/>
    <s v="UNIDAD"/>
    <s v="NO SOLICITADAS"/>
  </r>
  <r>
    <x v="6"/>
    <s v="204-4-23"/>
    <n v="10"/>
    <s v="OTROS MATERIALES Y SUMINISTROS"/>
    <s v="PILA REDONDA PARA CALIBRADOR Y MICROMETRO "/>
    <n v="26111700"/>
    <s v="SELECCIÓN ABREVIADA MENOR CUANTÍA"/>
    <n v="1"/>
    <n v="6"/>
    <n v="10"/>
    <n v="80400"/>
    <s v="UNIDAD"/>
    <s v="NO SOLICITADAS"/>
  </r>
  <r>
    <x v="6"/>
    <s v="204-4-23"/>
    <n v="10"/>
    <s v="OTROS MATERIALES Y SUMINISTROS"/>
    <s v="FILTRO DE PAPEL "/>
    <n v="40161500"/>
    <s v="SELECCIÓN ABREVIADA MENOR CUANTÍA"/>
    <n v="1"/>
    <n v="6"/>
    <n v="3"/>
    <n v="420675"/>
    <s v="UNIDAD"/>
    <s v="NO SOLICITADAS"/>
  </r>
  <r>
    <x v="6"/>
    <s v="204-4-23"/>
    <n v="10"/>
    <s v="OTROS MATERIALES Y SUMINISTROS"/>
    <s v="BROCHA 2&quot;"/>
    <n v="31211900"/>
    <s v="SELECCIÓN ABREVIADA MENOR CUANTÍA"/>
    <n v="2"/>
    <n v="7"/>
    <n v="21"/>
    <n v="157500"/>
    <s v="UNIDAD"/>
    <s v="NO SOLICITADAS"/>
  </r>
  <r>
    <x v="6"/>
    <s v="204-4-23"/>
    <n v="10"/>
    <s v="OTROS MATERIALES Y SUMINISTROS"/>
    <s v="PINTURA ALUMINIO GRANO GRUESO POLIURETANO"/>
    <n v="31211500"/>
    <s v="SELECCIÓN ABREVIADA MENOR CUANTÍA"/>
    <n v="1"/>
    <n v="6"/>
    <n v="1"/>
    <n v="250039"/>
    <s v="GALON"/>
    <s v="NO SOLICITADAS"/>
  </r>
  <r>
    <x v="6"/>
    <s v="204-4-23"/>
    <n v="10"/>
    <s v="OTROS MATERIALES Y SUMINISTROS"/>
    <s v="BOLSA ANTIESTATICA NEGRO OPACO"/>
    <n v="24111500"/>
    <s v="SELECCIÓN ABREVIADA MENOR CUANTÍA"/>
    <n v="1"/>
    <n v="6"/>
    <n v="10"/>
    <n v="269900"/>
    <s v="UNIDAD"/>
    <s v="NO SOLICITADAS"/>
  </r>
  <r>
    <x v="6"/>
    <s v="204-4-23"/>
    <n v="10"/>
    <s v="OTROS MATERIALES Y SUMINISTROS"/>
    <s v="PINTURA AMARILLO LACA"/>
    <n v="31211500"/>
    <s v="SELECCIÓN ABREVIADA MENOR CUANTÍA"/>
    <n v="1"/>
    <n v="6"/>
    <n v="3"/>
    <n v="203844"/>
    <s v="GALON"/>
    <s v="NO SOLICITADAS"/>
  </r>
  <r>
    <x v="6"/>
    <s v="204-4-23"/>
    <n v="10"/>
    <s v="OTROS MATERIALES Y SUMINISTROS"/>
    <s v="TUBO MUEBLE HIERRO 2&quot;"/>
    <n v="40171500"/>
    <s v="SELECCIÓN ABREVIADA MENOR CUANTÍA"/>
    <n v="1"/>
    <n v="6"/>
    <n v="5"/>
    <n v="810000"/>
    <s v="UNIDAD"/>
    <s v="NO SOLICITADAS"/>
  </r>
  <r>
    <x v="6"/>
    <s v="204-4-23"/>
    <n v="10"/>
    <s v="OTROS MATERIALES Y SUMINISTROS"/>
    <s v="ADHESIVO COLOR BLANCO"/>
    <n v="31201600"/>
    <s v="SELECCIÓN ABREVIADA MENOR CUANTÍA"/>
    <n v="1"/>
    <n v="6"/>
    <n v="3"/>
    <n v="281457"/>
    <s v="UNIDAD"/>
    <s v="NO SOLICITADAS"/>
  </r>
  <r>
    <x v="6"/>
    <s v="204-4-23"/>
    <n v="10"/>
    <s v="OTROS MATERIALES Y SUMINISTROS"/>
    <s v="BRONCE LATON HEXAGONAL DE 1/2&quot;"/>
    <n v="30102400"/>
    <s v="SELECCIÓN ABREVIADA MENOR CUANTÍA"/>
    <n v="1"/>
    <n v="6"/>
    <n v="2"/>
    <n v="70000"/>
    <s v="UNIDAD"/>
    <s v="NO SOLICITADAS"/>
  </r>
  <r>
    <x v="6"/>
    <s v="204-4-23"/>
    <n v="10"/>
    <s v="OTROS MATERIALES Y SUMINISTROS"/>
    <s v="BRONCE LATON HEXAGONAL DE 3/4&quot;"/>
    <n v="30102400"/>
    <s v="SELECCIÓN ABREVIADA MENOR CUANTÍA"/>
    <n v="1"/>
    <n v="6"/>
    <n v="2"/>
    <n v="140000"/>
    <s v="UNIDAD"/>
    <s v="NO SOLICITADAS"/>
  </r>
  <r>
    <x v="6"/>
    <s v="204-4-23"/>
    <n v="10"/>
    <s v="OTROS MATERIALES Y SUMINISTROS"/>
    <s v="HOJA DE SEGUETA (2)"/>
    <n v="27111500"/>
    <s v="SELECCIÓN ABREVIADA MENOR CUANTÍA"/>
    <n v="1"/>
    <n v="6"/>
    <n v="40"/>
    <n v="320000"/>
    <s v="UNIDAD"/>
    <s v="NO SOLICITADAS"/>
  </r>
  <r>
    <x v="6"/>
    <s v="204-4-23"/>
    <n v="10"/>
    <s v="OTROS MATERIALES Y SUMINISTROS"/>
    <s v="PINTURA SELLADOR LIJABLE PARA MADERA"/>
    <n v="31211500"/>
    <s v="SELECCIÓN ABREVIADA MENOR CUANTÍA"/>
    <n v="1"/>
    <n v="6"/>
    <n v="2"/>
    <n v="104000"/>
    <s v="GALON"/>
    <s v="NO SOLICITADAS"/>
  </r>
  <r>
    <x v="6"/>
    <s v="204-4-23"/>
    <n v="10"/>
    <s v="OTROS MATERIALES Y SUMINISTROS"/>
    <s v="INSERTADOR (2)"/>
    <n v="23291800"/>
    <s v="SELECCIÓN ABREVIADA MENOR CUANTÍA"/>
    <n v="1"/>
    <n v="6"/>
    <n v="40"/>
    <n v="295640"/>
    <s v="UNIDAD"/>
    <s v="NO SOLICITADAS"/>
  </r>
  <r>
    <x v="6"/>
    <s v="204-4-23"/>
    <n v="10"/>
    <s v="OTROS MATERIALES Y SUMINISTROS"/>
    <s v="ESMALTE EPOXICO TIPO POLIAMIDA"/>
    <n v="31211500"/>
    <s v="SELECCIÓN ABREVIADA MENOR CUANTÍA"/>
    <n v="1"/>
    <n v="6"/>
    <n v="1"/>
    <n v="265722"/>
    <s v="UNIDAD"/>
    <s v="NO SOLICITADAS"/>
  </r>
  <r>
    <x v="6"/>
    <s v="204-4-23"/>
    <n v="10"/>
    <s v="OTROS MATERIALES Y SUMINISTROS"/>
    <s v="MASILLA POLIESTER "/>
    <n v="31201600"/>
    <s v="SELECCIÓN ABREVIADA MENOR CUANTÍA"/>
    <n v="1"/>
    <n v="6"/>
    <n v="3"/>
    <n v="406614"/>
    <s v="UNIDAD"/>
    <s v="NO SOLICITADAS"/>
  </r>
  <r>
    <x v="6"/>
    <s v="204-4-23"/>
    <n v="10"/>
    <s v="OTROS MATERIALES Y SUMINISTROS"/>
    <s v="SELLANTE ADHESIVO "/>
    <n v="31211700"/>
    <s v="SELECCIÓN ABREVIADA MENOR CUANTÍA"/>
    <n v="1"/>
    <n v="6"/>
    <n v="1"/>
    <n v="302400"/>
    <s v="UNIDAD"/>
    <s v="NO SOLICITADAS"/>
  </r>
  <r>
    <x v="6"/>
    <s v="204-4-23"/>
    <n v="10"/>
    <s v="OTROS MATERIALES Y SUMINISTROS"/>
    <s v="COMPONENTE PREVENCION CORROSION (CORROSION PREVENTIVE COMPOUND)"/>
    <n v="12164200"/>
    <s v="SELECCIÓN ABREVIADA MENOR CUANTÍA"/>
    <n v="1"/>
    <n v="6"/>
    <n v="1"/>
    <n v="432360"/>
    <s v="GALON"/>
    <s v="NO SOLICITADAS"/>
  </r>
  <r>
    <x v="6"/>
    <s v="204-4-23"/>
    <n v="10"/>
    <s v="OTROS MATERIALES Y SUMINISTROS"/>
    <s v="EXTENSIÓN ELECTRICA DE TRABAJO PESADO"/>
    <n v="39121400"/>
    <s v="SELECCIÓN ABREVIADA MENOR CUANTÍA"/>
    <n v="1"/>
    <n v="6"/>
    <n v="1"/>
    <n v="369774"/>
    <s v="UNIDAD"/>
    <s v="NO SOLICITADAS"/>
  </r>
  <r>
    <x v="6"/>
    <s v="204-4-23"/>
    <n v="10"/>
    <s v="OTROS MATERIALES Y SUMINISTROS"/>
    <s v="PINTURA TRANSPARENTE BRILLANTE CATALIZADA "/>
    <n v="31211500"/>
    <s v="SELECCIÓN ABREVIADA MENOR CUANTÍA"/>
    <n v="1"/>
    <n v="6"/>
    <n v="3"/>
    <n v="239454"/>
    <s v="GALON"/>
    <s v="NO SOLICITADAS"/>
  </r>
  <r>
    <x v="6"/>
    <s v="204-4-23"/>
    <n v="10"/>
    <s v="OTROS MATERIALES Y SUMINISTROS"/>
    <s v="RESPALDO PARA DISCO"/>
    <n v="23131500"/>
    <s v="SELECCIÓN ABREVIADA MENOR CUANTÍA"/>
    <n v="1"/>
    <n v="6"/>
    <n v="3"/>
    <n v="318060"/>
    <s v="UNIDAD"/>
    <s v="NO SOLICITADAS"/>
  </r>
  <r>
    <x v="6"/>
    <s v="204-4-23"/>
    <n v="10"/>
    <s v="OTROS MATERIALES Y SUMINISTROS"/>
    <s v="SOPORTE DISCO DE ASPIRACION LIMPIA "/>
    <n v="27112800"/>
    <s v="SELECCIÓN ABREVIADA MENOR CUANTÍA"/>
    <n v="1"/>
    <n v="6"/>
    <n v="3"/>
    <n v="318087"/>
    <s v="UNIDAD"/>
    <s v="NO SOLICITADAS"/>
  </r>
  <r>
    <x v="6"/>
    <s v="204-4-23"/>
    <n v="10"/>
    <s v="OTROS MATERIALES Y SUMINISTROS"/>
    <s v="PINTURA TRANSPARENTE MATE CATALIZADA"/>
    <n v="31211500"/>
    <s v="SELECCIÓN ABREVIADA MENOR CUANTÍA"/>
    <n v="1"/>
    <n v="6"/>
    <n v="2"/>
    <n v="115340"/>
    <s v="GALON"/>
    <s v="NO SOLICITADAS"/>
  </r>
  <r>
    <x v="6"/>
    <s v="204-4-23"/>
    <n v="10"/>
    <s v="OTROS MATERIALES Y SUMINISTROS"/>
    <s v="TUBO MUEBLE CUADRADO HIERRO 1&quot;"/>
    <n v="40171500"/>
    <s v="SELECCIÓN ABREVIADA MENOR CUANTÍA"/>
    <n v="1"/>
    <n v="6"/>
    <n v="5"/>
    <n v="810000"/>
    <s v="UNIDAD"/>
    <s v="NO SOLICITADAS"/>
  </r>
  <r>
    <x v="6"/>
    <s v="204-4-23"/>
    <n v="10"/>
    <s v="OTROS MATERIALES Y SUMINISTROS"/>
    <s v="CINTA PARA SISTEMA DE ETIQUETADO (PRINTER RIBBON)"/>
    <n v="41122700"/>
    <s v="SELECCIÓN ABREVIADA MENOR CUANTÍA"/>
    <n v="1"/>
    <n v="6"/>
    <n v="2"/>
    <n v="321660"/>
    <s v="UNIDAD"/>
    <s v="NO SOLICITADAS"/>
  </r>
  <r>
    <x v="6"/>
    <s v="204-4-23"/>
    <n v="10"/>
    <s v="OTROS MATERIALES Y SUMINISTROS"/>
    <s v="SOLDADURA AWS ER70S-6  (2)"/>
    <n v="23271800"/>
    <s v="SELECCIÓN ABREVIADA MENOR CUANTÍA"/>
    <n v="1"/>
    <n v="6"/>
    <n v="3"/>
    <n v="225000"/>
    <s v="KILOGRAMO"/>
    <s v="NO SOLICITADAS"/>
  </r>
  <r>
    <x v="6"/>
    <s v="204-4-23"/>
    <n v="10"/>
    <s v="OTROS MATERIALES Y SUMINISTROS"/>
    <s v="TUBO DE POLIETILENO EN ESPIRAL"/>
    <n v="40171500"/>
    <s v="SELECCIÓN ABREVIADA MENOR CUANTÍA"/>
    <n v="1"/>
    <n v="6"/>
    <n v="1"/>
    <n v="480000"/>
    <s v="UNIDAD"/>
    <s v="NO SOLICITADAS"/>
  </r>
  <r>
    <x v="6"/>
    <s v="204-4-23"/>
    <n v="10"/>
    <s v="OTROS MATERIALES Y SUMINISTROS"/>
    <s v="VASOS PLASTICOS "/>
    <n v="52151500"/>
    <s v="SELECCIÓN ABREVIADA MENOR CUANTÍA"/>
    <n v="1"/>
    <n v="6"/>
    <n v="1"/>
    <n v="346500"/>
    <s v="UNIDAD"/>
    <s v="NO SOLICITADAS"/>
  </r>
  <r>
    <x v="6"/>
    <s v="204-4-23"/>
    <n v="10"/>
    <s v="OTROS MATERIALES Y SUMINISTROS"/>
    <s v="HOJA DE SEGUETA (3)"/>
    <n v="27111500"/>
    <s v="SELECCIÓN ABREVIADA MENOR CUANTÍA"/>
    <n v="1"/>
    <n v="6"/>
    <n v="50"/>
    <n v="400000"/>
    <s v="UNIDAD"/>
    <s v="NO SOLICITADAS"/>
  </r>
  <r>
    <x v="6"/>
    <s v="204-4-23"/>
    <n v="10"/>
    <s v="OTROS MATERIALES Y SUMINISTROS"/>
    <s v="BRONCE LATON HEXAGONAL DE 1&quot;"/>
    <n v="30102400"/>
    <s v="SELECCIÓN ABREVIADA MENOR CUANTÍA"/>
    <n v="1"/>
    <n v="6"/>
    <n v="2"/>
    <n v="250000"/>
    <s v="UNIDAD"/>
    <s v="NO SOLICITADAS"/>
  </r>
  <r>
    <x v="6"/>
    <s v="204-4-23"/>
    <n v="10"/>
    <s v="OTROS MATERIALES Y SUMINISTROS"/>
    <s v="ACERO 4340 DE DIAMETRO DE 3/4&quot;"/>
    <n v="11101700"/>
    <s v="SELECCIÓN ABREVIADA MENOR CUANTÍA"/>
    <n v="1"/>
    <n v="6"/>
    <n v="2"/>
    <n v="220000"/>
    <s v="METRO"/>
    <s v="NO SOLICITADAS"/>
  </r>
  <r>
    <x v="6"/>
    <s v="204-4-23"/>
    <n v="10"/>
    <s v="OTROS MATERIALES Y SUMINISTROS"/>
    <s v="BRONCE LATON HEXAGONAL DE 5/8&quot;"/>
    <n v="30102400"/>
    <s v="SELECCIÓN ABREVIADA MENOR CUANTÍA"/>
    <n v="1"/>
    <n v="6"/>
    <n v="2"/>
    <n v="200000"/>
    <s v="UNIDAD"/>
    <s v="NO SOLICITADAS"/>
  </r>
  <r>
    <x v="6"/>
    <s v="204-4-23"/>
    <n v="10"/>
    <s v="OTROS MATERIALES Y SUMINISTROS"/>
    <s v="BRONCE LATON HEXAGONAL DE 7/16&quot;"/>
    <n v="30102400"/>
    <s v="SELECCIÓN ABREVIADA MENOR CUANTÍA"/>
    <n v="1"/>
    <n v="6"/>
    <n v="2"/>
    <n v="50000"/>
    <s v="UNIDAD"/>
    <s v="NO SOLICITADAS"/>
  </r>
  <r>
    <x v="6"/>
    <s v="204-4-23"/>
    <n v="10"/>
    <s v="OTROS MATERIALES Y SUMINISTROS"/>
    <s v="BRONCE LATON HEXAGONAL DE 9/16&quot;"/>
    <n v="30102400"/>
    <s v="SELECCIÓN ABREVIADA MENOR CUANTÍA"/>
    <n v="1"/>
    <n v="6"/>
    <n v="2"/>
    <n v="80000"/>
    <s v="UNIDAD"/>
    <s v="NO SOLICITADAS"/>
  </r>
  <r>
    <x v="6"/>
    <s v="204-4-23"/>
    <n v="10"/>
    <s v="OTROS MATERIALES Y SUMINISTROS"/>
    <s v="PLACA DE IDENTIFICACION 1"/>
    <n v="55121700"/>
    <s v="SELECCIÓN ABREVIADA MENOR CUANTÍA"/>
    <n v="1"/>
    <n v="6"/>
    <n v="30"/>
    <n v="518190"/>
    <s v="UNIDAD"/>
    <s v="NO SOLICITADAS"/>
  </r>
  <r>
    <x v="6"/>
    <s v="204-4-23"/>
    <n v="10"/>
    <s v="OTROS MATERIALES Y SUMINISTROS"/>
    <s v="TUBO MUEBLE CUADRADO HIERRO 1 1/2&quot;"/>
    <n v="40171500"/>
    <s v="SELECCIÓN ABREVIADA MENOR CUANTÍA"/>
    <n v="1"/>
    <n v="6"/>
    <n v="5"/>
    <n v="900000"/>
    <s v="UNIDAD"/>
    <s v="NO SOLICITADAS"/>
  </r>
  <r>
    <x v="6"/>
    <s v="204-4-23"/>
    <n v="10"/>
    <s v="OTROS MATERIALES Y SUMINISTROS"/>
    <s v="TUBO REDONDO AGUAS NEGRAS"/>
    <n v="40171500"/>
    <s v="SELECCIÓN ABREVIADA MENOR CUANTÍA"/>
    <n v="1"/>
    <n v="6"/>
    <n v="5"/>
    <n v="675000"/>
    <s v="UNIDAD"/>
    <s v="NO SOLICITADAS"/>
  </r>
  <r>
    <x v="6"/>
    <s v="204-4-23"/>
    <n v="10"/>
    <s v="OTROS MATERIALES Y SUMINISTROS"/>
    <s v="ESPUMA ROSADA"/>
    <n v="13111300"/>
    <s v="SELECCIÓN ABREVIADA MENOR CUANTÍA"/>
    <n v="1"/>
    <n v="6"/>
    <n v="2"/>
    <n v="250000"/>
    <s v="UNIDAD"/>
    <s v="NO SOLICITADAS"/>
  </r>
  <r>
    <x v="6"/>
    <s v="204-4-23"/>
    <n v="10"/>
    <s v="OTROS MATERIALES Y SUMINISTROS"/>
    <s v="CINTA AISLANTE"/>
    <n v="31201500"/>
    <s v="SELECCIÓN ABREVIADA MENOR CUANTÍA"/>
    <n v="1"/>
    <n v="6"/>
    <n v="35"/>
    <n v="368550"/>
    <s v="UNIDAD"/>
    <s v="NO SOLICITADAS"/>
  </r>
  <r>
    <x v="6"/>
    <s v="204-4-23"/>
    <n v="10"/>
    <s v="OTROS MATERIALES Y SUMINISTROS"/>
    <s v="PEGANTE INDUSTRIAL"/>
    <n v="31201600"/>
    <s v="SELECCIÓN ABREVIADA MENOR CUANTÍA"/>
    <n v="1"/>
    <n v="6"/>
    <n v="5"/>
    <n v="3000000"/>
    <s v="GALON"/>
    <s v="NO SOLICITADAS"/>
  </r>
  <r>
    <x v="6"/>
    <s v="204-4-23"/>
    <n v="10"/>
    <s v="OTROS MATERIALES Y SUMINISTROS"/>
    <s v="ADHESIVO EPOXICO 5"/>
    <n v="31201600"/>
    <s v="SELECCIÓN ABREVIADA MENOR CUANTÍA"/>
    <n v="1"/>
    <n v="6"/>
    <n v="1"/>
    <n v="372690"/>
    <s v="UNIDAD"/>
    <s v="NO SOLICITADAS"/>
  </r>
  <r>
    <x v="6"/>
    <s v="204-4-23"/>
    <n v="10"/>
    <s v="OTROS MATERIALES Y SUMINISTROS"/>
    <s v="CINTA ELECTRICA AUTOFUNDENTE"/>
    <n v="31201500"/>
    <s v="SELECCIÓN ABREVIADA MENOR CUANTÍA"/>
    <n v="1"/>
    <n v="6"/>
    <n v="16"/>
    <n v="1018080"/>
    <s v="UNIDAD"/>
    <s v="NO SOLICITADAS"/>
  </r>
  <r>
    <x v="6"/>
    <s v="204-4-23"/>
    <n v="10"/>
    <s v="OTROS MATERIALES Y SUMINISTROS"/>
    <s v="PINTURA NEGRO MATE  LACA"/>
    <n v="31211500"/>
    <s v="SELECCIÓN ABREVIADA MENOR CUANTÍA"/>
    <n v="1"/>
    <n v="6"/>
    <n v="5"/>
    <n v="261690"/>
    <s v="GALON"/>
    <s v="NO SOLICITADAS"/>
  </r>
  <r>
    <x v="6"/>
    <s v="204-4-23"/>
    <n v="10"/>
    <s v="OTROS MATERIALES Y SUMINISTROS"/>
    <s v="BATERIAS RECARGABLES AA 2"/>
    <n v="26111700"/>
    <s v="SELECCIÓN ABREVIADA MENOR CUANTÍA"/>
    <n v="1"/>
    <n v="6"/>
    <n v="10"/>
    <n v="380000"/>
    <s v="UNIDAD"/>
    <s v="NO SOLICITADAS"/>
  </r>
  <r>
    <x v="6"/>
    <s v="204-4-23"/>
    <n v="10"/>
    <s v="OTROS MATERIALES Y SUMINISTROS"/>
    <s v="BATERIAS PARA SCOPE METER"/>
    <n v="26111700"/>
    <s v="SELECCIÓN ABREVIADA MENOR CUANTÍA"/>
    <n v="1"/>
    <n v="6"/>
    <n v="1"/>
    <n v="836487"/>
    <s v="UNIDAD"/>
    <s v="NO SOLICITADAS"/>
  </r>
  <r>
    <x v="6"/>
    <s v="204-4-23"/>
    <n v="10"/>
    <s v="OTROS MATERIALES Y SUMINISTROS"/>
    <s v="TUBO MUEBLE CUADRADO HIERRO  2&quot;"/>
    <n v="40171500"/>
    <s v="SELECCIÓN ABREVIADA MENOR CUANTÍA"/>
    <n v="1"/>
    <n v="6"/>
    <n v="5"/>
    <n v="900000"/>
    <s v="UNIDAD"/>
    <s v="NO SOLICITADAS"/>
  </r>
  <r>
    <x v="6"/>
    <s v="204-4-23"/>
    <n v="10"/>
    <s v="OTROS MATERIALES Y SUMINISTROS"/>
    <s v="SILICONA"/>
    <n v="31133700"/>
    <s v="SELECCIÓN ABREVIADA MENOR CUANTÍA"/>
    <n v="1"/>
    <n v="6"/>
    <n v="4"/>
    <n v="411372"/>
    <s v="UNIDAD"/>
    <s v="NO SOLICITADAS"/>
  </r>
  <r>
    <x v="6"/>
    <s v="204-4-23"/>
    <n v="10"/>
    <s v="OTROS MATERIALES Y SUMINISTROS"/>
    <s v="TABLETAS DE CLORO "/>
    <n v="12141900"/>
    <s v="SELECCIÓN ABREVIADA MENOR CUANTÍA"/>
    <n v="1"/>
    <n v="6"/>
    <n v="1"/>
    <n v="850000"/>
    <s v="UNIDAD"/>
    <s v="NO SOLICITADAS"/>
  </r>
  <r>
    <x v="6"/>
    <s v="204-4-23"/>
    <n v="10"/>
    <s v="OTROS MATERIALES Y SUMINISTROS"/>
    <s v="VARILLA DE COBRE REDONDA MACIZA 1/2&quot;"/>
    <n v="30102400"/>
    <s v="SELECCIÓN ABREVIADA MENOR CUANTÍA"/>
    <n v="1"/>
    <n v="6"/>
    <n v="1"/>
    <n v="210000"/>
    <s v="UNIDAD"/>
    <s v="NO SOLICITADAS"/>
  </r>
  <r>
    <x v="6"/>
    <s v="204-4-23"/>
    <n v="10"/>
    <s v="OTROS MATERIALES Y SUMINISTROS"/>
    <s v="TAPON ROSCADO PLASTICO TIPO MACHO  3/4&quot;"/>
    <n v="40183100"/>
    <s v="SELECCIÓN ABREVIADA MENOR CUANTÍA"/>
    <n v="1"/>
    <n v="6"/>
    <n v="50"/>
    <n v="225000"/>
    <s v="UNIDAD"/>
    <s v="NO SOLICITADAS"/>
  </r>
  <r>
    <x v="6"/>
    <s v="204-4-23"/>
    <n v="10"/>
    <s v="OTROS MATERIALES Y SUMINISTROS"/>
    <s v="TUBO REDONDO AGUAS NEGRAS  1 1/2&quot; X 1/8&quot;"/>
    <n v="40171500"/>
    <s v="SELECCIÓN ABREVIADA MENOR CUANTÍA"/>
    <n v="1"/>
    <n v="6"/>
    <n v="5"/>
    <n v="810000"/>
    <s v="UNIDAD"/>
    <s v="NO SOLICITADAS"/>
  </r>
  <r>
    <x v="6"/>
    <s v="204-4-23"/>
    <n v="10"/>
    <s v="OTROS MATERIALES Y SUMINISTROS"/>
    <s v="SUPER EPOXI  IMPRIMANTE EPOXICO RICO EN ZINC"/>
    <n v="31211500"/>
    <s v="SELECCIÓN ABREVIADA MENOR CUANTÍA"/>
    <n v="1"/>
    <n v="6"/>
    <n v="1"/>
    <n v="405170"/>
    <s v="UNIDAD"/>
    <s v="NO SOLICITADAS"/>
  </r>
  <r>
    <x v="6"/>
    <s v="204-4-23"/>
    <n v="10"/>
    <s v="OTROS MATERIALES Y SUMINISTROS"/>
    <s v="RESINA EPOXICA "/>
    <n v="13111000"/>
    <s v="SELECCIÓN ABREVIADA MENOR CUANTÍA"/>
    <n v="1"/>
    <n v="6"/>
    <n v="1"/>
    <n v="467565"/>
    <s v="UNIDAD"/>
    <s v="NO SOLICITADAS"/>
  </r>
  <r>
    <x v="6"/>
    <s v="204-4-23"/>
    <n v="10"/>
    <s v="OTROS MATERIALES Y SUMINISTROS"/>
    <s v="LAMINA DURALUMINIO CAL. 0,016¨"/>
    <n v="30102000"/>
    <s v="SELECCIÓN ABREVIADA MENOR CUANTÍA"/>
    <n v="1"/>
    <n v="6"/>
    <n v="1"/>
    <n v="375000"/>
    <s v="UNIDAD"/>
    <s v="NO SOLICITADAS"/>
  </r>
  <r>
    <x v="6"/>
    <s v="204-4-23"/>
    <n v="10"/>
    <s v="OTROS MATERIALES Y SUMINISTROS"/>
    <s v="TUBO MUEBLE HIERRO  4&quot;"/>
    <n v="40171500"/>
    <s v="SELECCIÓN ABREVIADA MENOR CUANTÍA"/>
    <n v="1"/>
    <n v="6"/>
    <n v="5"/>
    <n v="630000"/>
    <s v="UNIDAD"/>
    <s v="NO SOLICITADAS"/>
  </r>
  <r>
    <x v="6"/>
    <s v="204-4-23"/>
    <n v="10"/>
    <s v="OTROS MATERIALES Y SUMINISTROS"/>
    <s v="ACOPLE DESCONEXION RAPIDA MACHO"/>
    <n v="31163100"/>
    <s v="SELECCIÓN ABREVIADA MENOR CUANTÍA"/>
    <n v="1"/>
    <n v="6"/>
    <n v="15"/>
    <n v="480600"/>
    <s v="UNIDAD"/>
    <s v="NO SOLICITADAS"/>
  </r>
  <r>
    <x v="6"/>
    <s v="204-4-23"/>
    <n v="10"/>
    <s v="OTROS MATERIALES Y SUMINISTROS"/>
    <s v="SOLDADURA 7018 "/>
    <n v="23271800"/>
    <s v="SELECCIÓN ABREVIADA MENOR CUANTÍA"/>
    <n v="1"/>
    <n v="6"/>
    <n v="20"/>
    <n v="700000"/>
    <s v="KILOGRAMO"/>
    <s v="NO SOLICITADAS"/>
  </r>
  <r>
    <x v="6"/>
    <s v="204-4-23"/>
    <n v="10"/>
    <s v="OTROS MATERIALES Y SUMINISTROS"/>
    <s v="BRONCE LATON HEXAGONAL DE 7/8&quot;"/>
    <n v="30102400"/>
    <s v="SELECCIÓN ABREVIADA MENOR CUANTÍA"/>
    <n v="1"/>
    <n v="6"/>
    <n v="2"/>
    <n v="180000"/>
    <s v="UNIDAD"/>
    <s v="NO SOLICITADAS"/>
  </r>
  <r>
    <x v="6"/>
    <s v="204-4-23"/>
    <n v="10"/>
    <s v="OTROS MATERIALES Y SUMINISTROS"/>
    <s v="CAUCHO  DE SILICONA PARA MOLDES"/>
    <n v="12352300"/>
    <s v="SELECCIÓN ABREVIADA MENOR CUANTÍA"/>
    <n v="1"/>
    <n v="6"/>
    <n v="1"/>
    <n v="497250"/>
    <s v="KILOGRAMO"/>
    <s v="NO SOLICITADAS"/>
  </r>
  <r>
    <x v="6"/>
    <s v="204-4-23"/>
    <n v="10"/>
    <s v="OTROS MATERIALES Y SUMINISTROS"/>
    <s v="CINTA DE ENMASCARAR 1/4&quot;"/>
    <n v="31201500"/>
    <s v="SELECCIÓN ABREVIADA MENOR CUANTÍA"/>
    <n v="1"/>
    <n v="6"/>
    <n v="27"/>
    <n v="503010"/>
    <s v="UNIDAD"/>
    <s v="NO SOLICITADAS"/>
  </r>
  <r>
    <x v="6"/>
    <s v="204-4-23"/>
    <n v="10"/>
    <s v="OTROS MATERIALES Y SUMINISTROS"/>
    <s v="TUBO REDONDO AGUAS NEGRAS 1 1/2&quot; X 3/16&quot;"/>
    <n v="40171500"/>
    <s v="SELECCIÓN ABREVIADA MENOR CUANTÍA"/>
    <n v="1"/>
    <n v="6"/>
    <n v="5"/>
    <n v="855000"/>
    <s v="UNIDAD"/>
    <s v="NO SOLICITADAS"/>
  </r>
  <r>
    <x v="6"/>
    <s v="204-4-23"/>
    <n v="10"/>
    <s v="OTROS MATERIALES Y SUMINISTROS"/>
    <s v="CABLE AERONAUTICO Nº 22"/>
    <n v="26121600"/>
    <s v="SELECCIÓN ABREVIADA MENOR CUANTÍA"/>
    <n v="1"/>
    <n v="6"/>
    <n v="1"/>
    <n v="527085"/>
    <s v="UNIDAD"/>
    <s v="NO SOLICITADAS"/>
  </r>
  <r>
    <x v="6"/>
    <s v="204-4-23"/>
    <n v="10"/>
    <s v="OTROS MATERIALES Y SUMINISTROS"/>
    <s v="CINTA DE PAPEL CONTINUA (SQUARE PAPER LABELS)"/>
    <n v="41122700"/>
    <s v="SELECCIÓN ABREVIADA MENOR CUANTÍA"/>
    <n v="1"/>
    <n v="6"/>
    <n v="5"/>
    <n v="519750"/>
    <s v="UNIDAD"/>
    <s v="NO SOLICITADAS"/>
  </r>
  <r>
    <x v="6"/>
    <s v="204-4-23"/>
    <n v="10"/>
    <s v="OTROS MATERIALES Y SUMINISTROS"/>
    <s v="LAMINA ALUMINIO 2024-T3 CALIBRE 0.012 "/>
    <n v="30102000"/>
    <s v="SELECCIÓN ABREVIADA MENOR CUANTÍA"/>
    <n v="1"/>
    <n v="6"/>
    <n v="1"/>
    <n v="900000"/>
    <s v="UNIDAD"/>
    <s v="NO SOLICITADAS"/>
  </r>
  <r>
    <x v="6"/>
    <s v="204-4-23"/>
    <n v="10"/>
    <s v="OTROS MATERIALES Y SUMINISTROS"/>
    <s v="LAMINA ALUMINIO 2024-T3 CALIBRE 0.016"/>
    <n v="30102000"/>
    <s v="SELECCIÓN ABREVIADA MENOR CUANTÍA"/>
    <n v="1"/>
    <n v="6"/>
    <n v="1"/>
    <n v="375000"/>
    <s v="UNIDAD"/>
    <s v="NO SOLICITADAS"/>
  </r>
  <r>
    <x v="6"/>
    <s v="204-4-23"/>
    <n v="10"/>
    <s v="OTROS MATERIALES Y SUMINISTROS"/>
    <s v="LIJA AUTOADHESIVA"/>
    <n v="31191500"/>
    <s v="SELECCIÓN ABREVIADA MENOR CUANTÍA"/>
    <n v="1"/>
    <n v="6"/>
    <n v="3"/>
    <n v="529200"/>
    <s v="UNIDAD"/>
    <s v="NO SOLICITADAS"/>
  </r>
  <r>
    <x v="6"/>
    <s v="204-4-23"/>
    <n v="10"/>
    <s v="OTROS MATERIALES Y SUMINISTROS"/>
    <s v="TELA ESMERIL NO. 80"/>
    <n v="31191500"/>
    <s v="SELECCIÓN ABREVIADA MENOR CUANTÍA"/>
    <n v="1"/>
    <n v="6"/>
    <n v="50"/>
    <n v="530100"/>
    <s v="UNIDAD"/>
    <s v="NO SOLICITADAS"/>
  </r>
  <r>
    <x v="6"/>
    <s v="204-4-23"/>
    <n v="10"/>
    <s v="OTROS MATERIALES Y SUMINISTROS"/>
    <s v="CINTA DE ENMASCARAR DE 1/2&quot;"/>
    <n v="31201500"/>
    <s v="SELECCIÓN ABREVIADA MENOR CUANTÍA"/>
    <n v="1"/>
    <n v="6"/>
    <n v="48"/>
    <n v="617760"/>
    <s v="UNIDAD"/>
    <s v="NO SOLICITADAS"/>
  </r>
  <r>
    <x v="6"/>
    <s v="204-4-23"/>
    <n v="10"/>
    <s v="OTROS MATERIALES Y SUMINISTROS"/>
    <s v="TUBO CUADRADO HIERRO 1&quot;"/>
    <n v="40171500"/>
    <s v="SELECCIÓN ABREVIADA MENOR CUANTÍA"/>
    <n v="1"/>
    <n v="6"/>
    <n v="5"/>
    <n v="180000"/>
    <s v="UNIDAD"/>
    <s v="NO SOLICITADAS"/>
  </r>
  <r>
    <x v="6"/>
    <s v="204-4-23"/>
    <n v="10"/>
    <s v="OTROS MATERIALES Y SUMINISTROS"/>
    <s v="TUBO ESTRUCTURAL HIERRO "/>
    <n v="40171500"/>
    <s v="SELECCIÓN ABREVIADA MENOR CUANTÍA"/>
    <n v="1"/>
    <n v="6"/>
    <n v="5"/>
    <n v="675000"/>
    <s v="UNIDAD"/>
    <s v="NO SOLICITADAS"/>
  </r>
  <r>
    <x v="6"/>
    <s v="204-4-23"/>
    <n v="10"/>
    <s v="OTROS MATERIALES Y SUMINISTROS"/>
    <s v="TUBO CUADRADO 2&quot;"/>
    <n v="40171500"/>
    <s v="SELECCIÓN ABREVIADA MENOR CUANTÍA"/>
    <n v="1"/>
    <n v="6"/>
    <n v="5"/>
    <n v="700000"/>
    <s v="UNIDAD"/>
    <s v="NO SOLICITADAS"/>
  </r>
  <r>
    <x v="6"/>
    <s v="204-4-23"/>
    <n v="10"/>
    <s v="OTROS MATERIALES Y SUMINISTROS"/>
    <s v="FILTRO DE VENTEO"/>
    <n v="40161500"/>
    <s v="SELECCIÓN ABREVIADA MENOR CUANTÍA"/>
    <n v="1"/>
    <n v="6"/>
    <n v="1"/>
    <n v="676885"/>
    <s v="UNIDAD"/>
    <s v="NO SOLICITADAS"/>
  </r>
  <r>
    <x v="6"/>
    <s v="204-4-23"/>
    <n v="10"/>
    <s v="OTROS MATERIALES Y SUMINISTROS"/>
    <s v="BATERIAS RECARGABLES AAA"/>
    <n v="26111700"/>
    <s v="SELECCIÓN ABREVIADA MENOR CUANTÍA"/>
    <n v="1"/>
    <n v="6"/>
    <n v="10"/>
    <n v="437680"/>
    <s v="UNIDAD"/>
    <s v="NO SOLICITADAS"/>
  </r>
  <r>
    <x v="6"/>
    <s v="204-4-23"/>
    <n v="10"/>
    <s v="OTROS MATERIALES Y SUMINISTROS"/>
    <s v="RESISTENCIA PARA BAÑO PAVONADO"/>
    <n v="41113600"/>
    <s v="SELECCIÓN ABREVIADA MENOR CUANTÍA"/>
    <n v="1"/>
    <n v="6"/>
    <n v="3"/>
    <n v="1620000"/>
    <s v="UNIDAD"/>
    <s v="NO SOLICITADAS"/>
  </r>
  <r>
    <x v="6"/>
    <s v="204-4-23"/>
    <n v="10"/>
    <s v="OTROS MATERIALES Y SUMINISTROS"/>
    <s v="CABLE DE SEGURIDAD T"/>
    <n v="26121600"/>
    <s v="SELECCIÓN ABREVIADA MENOR CUANTÍA"/>
    <n v="1"/>
    <n v="6"/>
    <n v="2"/>
    <n v="4600000"/>
    <s v="UNIDAD"/>
    <s v="NO SOLICITADAS"/>
  </r>
  <r>
    <x v="6"/>
    <s v="204-4-23"/>
    <n v="10"/>
    <s v="OTROS MATERIALES Y SUMINISTROS"/>
    <s v="PINTURA ALUMINIO GRUESO LACA"/>
    <n v="31211500"/>
    <s v="SELECCIÓN ABREVIADA MENOR CUANTÍA"/>
    <n v="1"/>
    <n v="6"/>
    <n v="1"/>
    <n v="67948"/>
    <s v="GALON"/>
    <s v="NO SOLICITADAS"/>
  </r>
  <r>
    <x v="6"/>
    <s v="204-4-23"/>
    <n v="10"/>
    <s v="OTROS MATERIALES Y SUMINISTROS"/>
    <s v="REATA NYLON DE SEGURIDAD  2&quot; NEGRA"/>
    <n v="31151900"/>
    <s v="SELECCIÓN ABREVIADA MENOR CUANTÍA"/>
    <n v="1"/>
    <n v="6"/>
    <n v="70"/>
    <n v="630000"/>
    <s v="METRO"/>
    <s v="NO SOLICITADAS"/>
  </r>
  <r>
    <x v="6"/>
    <s v="204-4-23"/>
    <n v="10"/>
    <s v="OTROS MATERIALES Y SUMINISTROS"/>
    <s v="TIRAS ABRASIVAS  "/>
    <n v="31191500"/>
    <s v="SELECCIÓN ABREVIADA MENOR CUANTÍA"/>
    <n v="1"/>
    <n v="6"/>
    <n v="3"/>
    <n v="636120"/>
    <s v="UNIDAD"/>
    <s v="NO SOLICITADAS"/>
  </r>
  <r>
    <x v="6"/>
    <s v="204-4-23"/>
    <n v="10"/>
    <s v="OTROS MATERIALES Y SUMINISTROS"/>
    <s v="PINTURA POLIUERATANO BRILLANTE TRANSPARENTE "/>
    <n v="31211500"/>
    <s v="SELECCIÓN ABREVIADA MENOR CUANTÍA"/>
    <n v="1"/>
    <n v="6"/>
    <n v="3"/>
    <n v="544287"/>
    <s v="GALON"/>
    <s v="NO SOLICITADAS"/>
  </r>
  <r>
    <x v="6"/>
    <s v="204-4-23"/>
    <n v="10"/>
    <s v="OTROS MATERIALES Y SUMINISTROS"/>
    <s v="ABRASIVO DORADO GRANO 120"/>
    <n v="31191500"/>
    <s v="SELECCIÓN ABREVIADA MENOR CUANTÍA"/>
    <n v="1"/>
    <n v="6"/>
    <n v="3"/>
    <n v="636255"/>
    <s v="UNIDAD"/>
    <s v="NO SOLICITADAS"/>
  </r>
  <r>
    <x v="6"/>
    <s v="204-4-23"/>
    <n v="10"/>
    <s v="OTROS MATERIALES Y SUMINISTROS"/>
    <s v="ABRASIVO DORADO GRANO 180"/>
    <n v="31191500"/>
    <s v="SELECCIÓN ABREVIADA MENOR CUANTÍA"/>
    <n v="1"/>
    <n v="6"/>
    <n v="3"/>
    <n v="636255"/>
    <s v="UNIDAD"/>
    <s v="NO SOLICITADAS"/>
  </r>
  <r>
    <x v="6"/>
    <s v="204-4-23"/>
    <n v="10"/>
    <s v="OTROS MATERIALES Y SUMINISTROS"/>
    <s v="ABRASIVO DORADO GRANO 220"/>
    <n v="31191500"/>
    <s v="SELECCIÓN ABREVIADA MENOR CUANTÍA"/>
    <n v="1"/>
    <n v="6"/>
    <n v="3"/>
    <n v="636255"/>
    <s v="UNIDAD"/>
    <s v="NO SOLICITADAS"/>
  </r>
  <r>
    <x v="6"/>
    <s v="204-4-23"/>
    <n v="10"/>
    <s v="OTROS MATERIALES Y SUMINISTROS"/>
    <s v="ABRASIVO DORADO GRANO 320"/>
    <n v="31191500"/>
    <s v="SELECCIÓN ABREVIADA MENOR CUANTÍA"/>
    <n v="1"/>
    <n v="6"/>
    <n v="3"/>
    <n v="636255"/>
    <s v="UNIDAD"/>
    <s v="NO SOLICITADAS"/>
  </r>
  <r>
    <x v="6"/>
    <s v="204-4-23"/>
    <n v="10"/>
    <s v="OTROS MATERIALES Y SUMINISTROS"/>
    <s v="ABRASIVO DORADO GRANO 400"/>
    <n v="31191500"/>
    <s v="SELECCIÓN ABREVIADA MENOR CUANTÍA"/>
    <n v="1"/>
    <n v="6"/>
    <n v="3"/>
    <n v="636255"/>
    <s v="UNIDAD"/>
    <s v="NO SOLICITADAS"/>
  </r>
  <r>
    <x v="6"/>
    <s v="204-4-23"/>
    <n v="10"/>
    <s v="OTROS MATERIALES Y SUMINISTROS"/>
    <s v="ABRASIVO DORADO GRANO 500"/>
    <n v="31191500"/>
    <s v="SELECCIÓN ABREVIADA MENOR CUANTÍA"/>
    <n v="1"/>
    <n v="6"/>
    <n v="3"/>
    <n v="636255"/>
    <s v="UNIDAD"/>
    <s v="NO SOLICITADAS"/>
  </r>
  <r>
    <x v="6"/>
    <s v="204-4-23"/>
    <n v="10"/>
    <s v="OTROS MATERIALES Y SUMINISTROS"/>
    <s v="ALAMBRE DE FRENADO EN ACERO INOXIDABLE CAL. 0,020  "/>
    <n v="26121500"/>
    <s v="SELECCIÓN ABREVIADA MENOR CUANTÍA"/>
    <n v="1"/>
    <n v="6"/>
    <n v="10"/>
    <n v="527090"/>
    <s v="UNIDAD"/>
    <s v="NO SOLICITADAS"/>
  </r>
  <r>
    <x v="6"/>
    <s v="204-4-23"/>
    <n v="10"/>
    <s v="OTROS MATERIALES Y SUMINISTROS"/>
    <s v="RESINA POLIESTER PRE-ACELERADA "/>
    <n v="13111000"/>
    <s v="SELECCIÓN ABREVIADA MENOR CUANTÍA"/>
    <n v="1"/>
    <n v="6"/>
    <n v="5"/>
    <n v="638550"/>
    <s v="GALON"/>
    <s v="NO SOLICITADAS"/>
  </r>
  <r>
    <x v="6"/>
    <s v="204-4-23"/>
    <n v="10"/>
    <s v="OTROS MATERIALES Y SUMINISTROS"/>
    <s v="TUBO CUADRADO HIERRO 1 1/2&quot;"/>
    <n v="40171500"/>
    <s v="SELECCIÓN ABREVIADA MENOR CUANTÍA"/>
    <n v="1"/>
    <n v="6"/>
    <n v="5"/>
    <n v="180000"/>
    <s v="UNIDAD"/>
    <s v="NO SOLICITADAS"/>
  </r>
  <r>
    <x v="6"/>
    <s v="204-4-23"/>
    <n v="10"/>
    <s v="OTROS MATERIALES Y SUMINISTROS"/>
    <s v="TUBO ESTRUCTURAL  2 X 1"/>
    <n v="40171500"/>
    <s v="SELECCIÓN ABREVIADA MENOR CUANTÍA"/>
    <n v="1"/>
    <n v="6"/>
    <n v="5"/>
    <n v="720000"/>
    <s v="UNIDAD"/>
    <s v="NO SOLICITADAS"/>
  </r>
  <r>
    <x v="6"/>
    <s v="204-4-23"/>
    <n v="10"/>
    <s v="OTROS MATERIALES Y SUMINISTROS"/>
    <s v="TUBO REDONDO AGUAS NEGRAS 2&quot;"/>
    <n v="40171500"/>
    <s v="SELECCIÓN ABREVIADA MENOR CUANTÍA"/>
    <n v="1"/>
    <n v="6"/>
    <n v="5"/>
    <n v="900000"/>
    <s v="UNIDAD"/>
    <s v="NO SOLICITADAS"/>
  </r>
  <r>
    <x v="6"/>
    <s v="204-4-23"/>
    <n v="10"/>
    <s v="OTROS MATERIALES Y SUMINISTROS"/>
    <s v="MICROESFERAS DE VIDRIO"/>
    <n v="31191500"/>
    <s v="SELECCIÓN ABREVIADA MENOR CUANTÍA"/>
    <n v="1"/>
    <n v="6"/>
    <n v="7"/>
    <n v="648109"/>
    <s v="UNIDAD"/>
    <s v="NO SOLICITADAS"/>
  </r>
  <r>
    <x v="6"/>
    <s v="204-4-23"/>
    <n v="10"/>
    <s v="OTROS MATERIALES Y SUMINISTROS"/>
    <s v="CRISOL EN GRAFITO"/>
    <n v="23161500"/>
    <s v="SELECCIÓN ABREVIADA MENOR CUANTÍA"/>
    <n v="1"/>
    <n v="6"/>
    <n v="1"/>
    <n v="4200000"/>
    <s v="UNIDAD"/>
    <s v="NO SOLICITADAS"/>
  </r>
  <r>
    <x v="6"/>
    <s v="204-4-23"/>
    <n v="10"/>
    <s v="OTROS MATERIALES Y SUMINISTROS"/>
    <s v="VASELINA INDUSTRIAL"/>
    <n v="15121900"/>
    <s v="SELECCIÓN ABREVIADA MENOR CUANTÍA"/>
    <n v="1"/>
    <n v="6"/>
    <n v="5"/>
    <n v="125000"/>
    <s v="KILOGRAMO"/>
    <s v="NO SOLICITADAS"/>
  </r>
  <r>
    <x v="6"/>
    <s v="204-4-23"/>
    <n v="10"/>
    <s v="OTROS MATERIALES Y SUMINISTROS"/>
    <s v="SOLVENT CUTBACK COLD-APLICATION (SOFT FILM)"/>
    <n v="12191600"/>
    <s v="SELECCIÓN ABREVIADA MENOR CUANTÍA"/>
    <n v="1"/>
    <n v="6"/>
    <n v="1"/>
    <n v="850000"/>
    <s v="GALON"/>
    <s v="NO SOLICITADAS"/>
  </r>
  <r>
    <x v="6"/>
    <s v="204-4-23"/>
    <n v="10"/>
    <s v="OTROS MATERIALES Y SUMINISTROS"/>
    <s v="FILTRO SMS"/>
    <n v="40161500"/>
    <s v="SELECCIÓN ABREVIADA MENOR CUANTÍA"/>
    <n v="1"/>
    <n v="6"/>
    <n v="2"/>
    <n v="1250500"/>
    <s v="UNIDAD"/>
    <s v="NO SOLICITADAS"/>
  </r>
  <r>
    <x v="6"/>
    <s v="204-4-23"/>
    <n v="10"/>
    <s v="OTROS MATERIALES Y SUMINISTROS"/>
    <s v="ESPUMA PENTA "/>
    <n v="13111300"/>
    <s v="SELECCIÓN ABREVIADA MENOR CUANTÍA"/>
    <n v="1"/>
    <n v="6"/>
    <n v="3"/>
    <n v="1125000"/>
    <s v="UNIDAD"/>
    <s v="NO SOLICITADAS"/>
  </r>
  <r>
    <x v="6"/>
    <s v="204-4-23"/>
    <n v="10"/>
    <s v="OTROS MATERIALES Y SUMINISTROS"/>
    <s v="CIANURO DE SODIO GRADO INDUSTRIAL"/>
    <n v="12352300"/>
    <s v="SELECCIÓN ABREVIADA MENOR CUANTÍA"/>
    <n v="1"/>
    <n v="6"/>
    <n v="1"/>
    <n v="3800000"/>
    <s v="UNIDAD"/>
    <s v="NO SOLICITADAS"/>
  </r>
  <r>
    <x v="6"/>
    <s v="204-4-23"/>
    <n v="10"/>
    <s v="OTROS MATERIALES Y SUMINISTROS"/>
    <s v="SILICONA DE ALTA TEMPERATURA"/>
    <n v="31133700"/>
    <s v="SELECCIÓN ABREVIADA MENOR CUANTÍA"/>
    <n v="1"/>
    <n v="6"/>
    <n v="3"/>
    <n v="770157"/>
    <s v="UNIDAD"/>
    <s v="NO SOLICITADAS"/>
  </r>
  <r>
    <x v="6"/>
    <s v="204-4-23"/>
    <n v="10"/>
    <s v="OTROS MATERIALES Y SUMINISTROS"/>
    <s v="SOLDADURA AWS ER70S-6  (1)"/>
    <n v="23271800"/>
    <s v="SELECCIÓN ABREVIADA MENOR CUANTÍA"/>
    <n v="1"/>
    <n v="6"/>
    <n v="4"/>
    <n v="500000"/>
    <s v="KILOGRAMO"/>
    <s v="NO SOLICITADAS"/>
  </r>
  <r>
    <x v="6"/>
    <s v="204-4-23"/>
    <n v="10"/>
    <s v="OTROS MATERIALES Y SUMINISTROS"/>
    <s v="HÍSOPOS DE POLIESTER"/>
    <n v="42141500"/>
    <s v="SELECCIÓN ABREVIADA MENOR CUANTÍA"/>
    <n v="1"/>
    <n v="6"/>
    <n v="4"/>
    <n v="176456"/>
    <s v="UNIDAD"/>
    <s v="NO SOLICITADAS"/>
  </r>
  <r>
    <x v="6"/>
    <s v="204-4-23"/>
    <n v="10"/>
    <s v="OTROS MATERIALES Y SUMINISTROS"/>
    <s v="BANANA JACK "/>
    <n v="39121400"/>
    <s v="SELECCIÓN ABREVIADA MENOR CUANTÍA"/>
    <n v="1"/>
    <n v="6"/>
    <n v="77"/>
    <n v="871409"/>
    <s v="UNIDAD"/>
    <s v="NO SOLICITADAS"/>
  </r>
  <r>
    <x v="6"/>
    <s v="204-4-23"/>
    <n v="10"/>
    <s v="OTROS MATERIALES Y SUMINISTROS"/>
    <s v="BANANA PLUG"/>
    <n v="39121400"/>
    <s v="SELECCIÓN ABREVIADA MENOR CUANTÍA"/>
    <n v="1"/>
    <n v="6"/>
    <n v="77"/>
    <n v="801416"/>
    <s v="UNIDAD"/>
    <s v="NO SOLICITADAS"/>
  </r>
  <r>
    <x v="6"/>
    <s v="204-4-23"/>
    <n v="10"/>
    <s v="OTROS MATERIALES Y SUMINISTROS"/>
    <s v="EPOXY"/>
    <n v="13111000"/>
    <s v="SELECCIÓN ABREVIADA MENOR CUANTÍA"/>
    <n v="1"/>
    <n v="6"/>
    <n v="2"/>
    <n v="3600000"/>
    <s v="GALON"/>
    <s v="NO SOLICITADAS"/>
  </r>
  <r>
    <x v="6"/>
    <s v="204-4-23"/>
    <n v="10"/>
    <s v="OTROS MATERIALES Y SUMINISTROS"/>
    <s v="DISCO DE CORTE MOTOR TOOL "/>
    <n v="27112800"/>
    <s v="SELECCIÓN ABREVIADA MENOR CUANTÍA"/>
    <n v="1"/>
    <n v="6"/>
    <n v="50"/>
    <n v="882000"/>
    <s v="UNIDAD"/>
    <s v="NO SOLICITADAS"/>
  </r>
  <r>
    <x v="6"/>
    <s v="204-4-23"/>
    <n v="10"/>
    <s v="OTROS MATERIALES Y SUMINISTROS"/>
    <s v="INSERTADOR (1)"/>
    <n v="23291800"/>
    <s v="SELECCIÓN ABREVIADA MENOR CUANTÍA"/>
    <n v="1"/>
    <n v="6"/>
    <n v="40"/>
    <n v="883800"/>
    <s v="UNIDAD"/>
    <s v="NO SOLICITADAS"/>
  </r>
  <r>
    <x v="6"/>
    <s v="204-4-23"/>
    <n v="10"/>
    <s v="OTROS MATERIALES Y SUMINISTROS"/>
    <s v="ACERO 1045 DE DIAMETRO DE 1&quot;1/2&quot; "/>
    <n v="11101700"/>
    <s v="SELECCIÓN ABREVIADA MENOR CUANTÍA"/>
    <n v="1"/>
    <n v="6"/>
    <n v="2"/>
    <n v="120000"/>
    <s v="METRO"/>
    <s v="NO SOLICITADAS"/>
  </r>
  <r>
    <x v="6"/>
    <s v="204-4-23"/>
    <n v="10"/>
    <s v="OTROS MATERIALES Y SUMINISTROS"/>
    <s v="TUNGSTENO CERIO 1/16"/>
    <n v="23271800"/>
    <s v="SELECCIÓN ABREVIADA MENOR CUANTÍA"/>
    <n v="1"/>
    <n v="6"/>
    <n v="51"/>
    <n v="2295000"/>
    <s v="UNIDAD"/>
    <s v="NO SOLICITADAS"/>
  </r>
  <r>
    <x v="6"/>
    <s v="204-4-23"/>
    <n v="10"/>
    <s v="OTROS MATERIALES Y SUMINISTROS"/>
    <s v="TUNGSTENO DE CERIO 0.040"/>
    <n v="23271800"/>
    <s v="SELECCIÓN ABREVIADA MENOR CUANTÍA"/>
    <n v="1"/>
    <n v="6"/>
    <n v="50"/>
    <n v="2250000"/>
    <s v="UNIDAD"/>
    <s v="NO SOLICITADAS"/>
  </r>
  <r>
    <x v="6"/>
    <s v="204-4-23"/>
    <n v="10"/>
    <s v="OTROS MATERIALES Y SUMINISTROS"/>
    <s v="TUNGSTENO DE CERIO 3/32"/>
    <n v="23271800"/>
    <s v="SELECCIÓN ABREVIADA MENOR CUANTÍA"/>
    <n v="1"/>
    <n v="6"/>
    <n v="50"/>
    <n v="2250000"/>
    <s v="UNIDAD"/>
    <s v="NO SOLICITADAS"/>
  </r>
  <r>
    <x v="6"/>
    <s v="204-4-23"/>
    <n v="10"/>
    <s v="OTROS MATERIALES Y SUMINISTROS"/>
    <s v="BATERIA RECARGABLE NI-METAL 9V"/>
    <n v="26111700"/>
    <s v="SELECCIÓN ABREVIADA MENOR CUANTÍA"/>
    <n v="1"/>
    <n v="6"/>
    <n v="7"/>
    <n v="194586"/>
    <s v="UNIDAD"/>
    <s v="NO SOLICITADAS"/>
  </r>
  <r>
    <x v="6"/>
    <s v="204-4-23"/>
    <n v="10"/>
    <s v="OTROS MATERIALES Y SUMINISTROS"/>
    <s v="VELCRO NEGRO 1&quot; "/>
    <n v="11162100"/>
    <s v="SELECCIÓN ABREVIADA MENOR CUANTÍA"/>
    <n v="1"/>
    <n v="6"/>
    <n v="2"/>
    <n v="600000"/>
    <s v="UNIDAD"/>
    <s v="NO SOLICITADAS"/>
  </r>
  <r>
    <x v="6"/>
    <s v="204-4-23"/>
    <n v="10"/>
    <s v="OTROS MATERIALES Y SUMINISTROS"/>
    <s v="VELCRO NEGRO 2&quot; "/>
    <n v="11162100"/>
    <s v="SELECCIÓN ABREVIADA MENOR CUANTÍA"/>
    <n v="1"/>
    <n v="6"/>
    <n v="2"/>
    <n v="1090000"/>
    <s v="UNIDAD"/>
    <s v="NO SOLICITADAS"/>
  </r>
  <r>
    <x v="6"/>
    <s v="204-4-23"/>
    <n v="10"/>
    <s v="OTROS MATERIALES Y SUMINISTROS"/>
    <s v="SOLDADURA 6013 "/>
    <n v="23271800"/>
    <s v="SELECCIÓN ABREVIADA MENOR CUANTÍA"/>
    <n v="1"/>
    <n v="6"/>
    <n v="41"/>
    <n v="1435000"/>
    <s v="KILOGRAMO"/>
    <s v="NO SOLICITADAS"/>
  </r>
  <r>
    <x v="6"/>
    <s v="204-4-23"/>
    <n v="10"/>
    <s v="OTROS MATERIALES Y SUMINISTROS"/>
    <s v="PINTURA LINEA DE FE"/>
    <n v="31211500"/>
    <s v="SELECCIÓN ABREVIADA MENOR CUANTÍA"/>
    <n v="1"/>
    <n v="6"/>
    <n v="34"/>
    <n v="966960"/>
    <s v="UNIDAD"/>
    <s v="NO SOLICITADAS"/>
  </r>
  <r>
    <x v="6"/>
    <s v="204-4-23"/>
    <n v="10"/>
    <s v="OTROS MATERIALES Y SUMINISTROS"/>
    <s v="PEGANTE INDUSTRIAL NEOPRENO"/>
    <n v="31201600"/>
    <s v="SELECCIÓN ABREVIADA MENOR CUANTÍA"/>
    <n v="1"/>
    <n v="6"/>
    <n v="4"/>
    <n v="975600"/>
    <s v="UNIDAD"/>
    <s v="NO SOLICITADAS"/>
  </r>
  <r>
    <x v="6"/>
    <s v="204-4-23"/>
    <n v="10"/>
    <s v="OTROS MATERIALES Y SUMINISTROS"/>
    <s v="VARILLA AMOL 308L"/>
    <n v="30102400"/>
    <s v="SELECCIÓN ABREVIADA MENOR CUANTÍA"/>
    <n v="1"/>
    <n v="6"/>
    <n v="10"/>
    <n v="1170000"/>
    <s v="KILOGRAMO"/>
    <s v="NO SOLICITADAS"/>
  </r>
  <r>
    <x v="6"/>
    <s v="204-4-23"/>
    <n v="10"/>
    <s v="OTROS MATERIALES Y SUMINISTROS"/>
    <s v="SOLDADURA ALUMINIO AMS 4043"/>
    <n v="23271800"/>
    <s v="SELECCIÓN ABREVIADA MENOR CUANTÍA"/>
    <n v="1"/>
    <n v="6"/>
    <n v="10"/>
    <n v="2000000"/>
    <s v="KILOGRAMO"/>
    <s v="NO SOLICITADAS"/>
  </r>
  <r>
    <x v="6"/>
    <s v="204-4-23"/>
    <n v="10"/>
    <s v="OTROS MATERIALES Y SUMINISTROS"/>
    <s v="ESPUMA POLIURETANO"/>
    <n v="13111300"/>
    <s v="SELECCIÓN ABREVIADA MENOR CUANTÍA"/>
    <n v="1"/>
    <n v="6"/>
    <n v="5"/>
    <n v="1073250"/>
    <s v="UNIDAD"/>
    <s v="NO SOLICITADAS"/>
  </r>
  <r>
    <x v="6"/>
    <s v="204-4-23"/>
    <n v="10"/>
    <s v="OTROS MATERIALES Y SUMINISTROS"/>
    <s v="ALAMBRE DE ACERO CALIBRE 0,25"/>
    <n v="26121500"/>
    <s v="SELECCIÓN ABREVIADA MENOR CUANTÍA"/>
    <n v="1"/>
    <n v="6"/>
    <n v="10"/>
    <n v="452680"/>
    <s v="UNIDAD"/>
    <s v="NO SOLICITADAS"/>
  </r>
  <r>
    <x v="6"/>
    <s v="204-4-23"/>
    <n v="10"/>
    <s v="OTROS MATERIALES Y SUMINISTROS"/>
    <s v="BATERIA RECARGABLE  12 VCC "/>
    <n v="26111700"/>
    <s v="SELECCIÓN ABREVIADA MENOR CUANTÍA"/>
    <n v="1"/>
    <n v="6"/>
    <n v="5"/>
    <n v="1889240"/>
    <s v="UNIDAD"/>
    <s v="NO SOLICITADAS"/>
  </r>
  <r>
    <x v="6"/>
    <s v="204-4-23"/>
    <n v="10"/>
    <s v="OTROS MATERIALES Y SUMINISTROS"/>
    <s v="THERMOLON "/>
    <n v="30141500"/>
    <s v="SELECCIÓN ABREVIADA MENOR CUANTÍA"/>
    <n v="1"/>
    <n v="6"/>
    <n v="70"/>
    <n v="840000"/>
    <s v="METRO"/>
    <s v="NO SOLICITADAS"/>
  </r>
  <r>
    <x v="6"/>
    <s v="204-4-23"/>
    <n v="10"/>
    <s v="OTROS MATERIALES Y SUMINISTROS"/>
    <s v="PAPEL KRAFT"/>
    <n v="60121100"/>
    <s v="SELECCIÓN ABREVIADA MENOR CUANTÍA"/>
    <n v="1"/>
    <n v="6"/>
    <n v="11"/>
    <n v="1142856"/>
    <s v="UNIDAD"/>
    <s v="NO SOLICITADAS"/>
  </r>
  <r>
    <x v="6"/>
    <s v="204-4-23"/>
    <n v="10"/>
    <s v="OTROS MATERIALES Y SUMINISTROS"/>
    <s v="SOLVENTE DESENGRASANTE"/>
    <n v="12191600"/>
    <s v="SELECCIÓN ABREVIADA MENOR CUANTÍA"/>
    <n v="1"/>
    <n v="6"/>
    <n v="2"/>
    <n v="1240000"/>
    <s v="UNIDAD"/>
    <s v="NO SOLICITADAS"/>
  </r>
  <r>
    <x v="6"/>
    <s v="204-4-23"/>
    <n v="10"/>
    <s v="OTROS MATERIALES Y SUMINISTROS"/>
    <s v="IMPRIMANTE MIL-PRF-85285  P-1034 PARA ALTA TEMPERATURA"/>
    <n v="31211500"/>
    <s v="SELECCIÓN ABREVIADA MENOR CUANTÍA"/>
    <n v="1"/>
    <n v="6"/>
    <n v="1"/>
    <n v="890000"/>
    <s v="UNIDAD"/>
    <s v="NO SOLICITADAS"/>
  </r>
  <r>
    <x v="6"/>
    <s v="204-4-23"/>
    <n v="10"/>
    <s v="OTROS MATERIALES Y SUMINISTROS"/>
    <s v="CUCHILLO PARA CORTE DE NUCLEO PANAL DE ABEJAS"/>
    <n v="27111500"/>
    <s v="SELECCIÓN ABREVIADA MENOR CUANTÍA"/>
    <n v="1"/>
    <n v="6"/>
    <n v="3"/>
    <n v="1153827"/>
    <s v="UNIDAD"/>
    <s v="NO SOLICITADAS"/>
  </r>
  <r>
    <x v="6"/>
    <s v="204-4-23"/>
    <n v="10"/>
    <s v="OTROS MATERIALES Y SUMINISTROS"/>
    <s v="RESINA PARA INFUSIÓN"/>
    <n v="13111000"/>
    <s v="SELECCIÓN ABREVIADA MENOR CUANTÍA"/>
    <n v="1"/>
    <n v="6"/>
    <n v="1"/>
    <n v="1155150"/>
    <s v="GALON"/>
    <s v="NO SOLICITADAS"/>
  </r>
  <r>
    <x v="6"/>
    <s v="204-4-23"/>
    <n v="10"/>
    <s v="OTROS MATERIALES Y SUMINISTROS"/>
    <s v="PEGANTE INDUSTRIAL BASE SOLVENTE"/>
    <n v="31201600"/>
    <s v="SELECCIÓN ABREVIADA MENOR CUANTÍA"/>
    <n v="1"/>
    <n v="6"/>
    <n v="15"/>
    <n v="1200000"/>
    <s v="GALON"/>
    <s v="NO SOLICITADAS"/>
  </r>
  <r>
    <x v="6"/>
    <s v="204-4-23"/>
    <n v="10"/>
    <s v="OTROS MATERIALES Y SUMINISTROS"/>
    <s v="RESISTENCIA PARA BAÑO DE COBRE "/>
    <n v="41113600"/>
    <s v="SELECCIÓN ABREVIADA MENOR CUANTÍA"/>
    <n v="1"/>
    <n v="6"/>
    <n v="2"/>
    <n v="1875750"/>
    <s v="UNIDAD"/>
    <s v="NO SOLICITADAS"/>
  </r>
  <r>
    <x v="6"/>
    <s v="204-4-23"/>
    <n v="10"/>
    <s v="OTROS MATERIALES Y SUMINISTROS"/>
    <s v="ALAMBRE DE FRENADO CALIBRE 0,032"/>
    <n v="26121500"/>
    <s v="SELECCIÓN ABREVIADA MENOR CUANTÍA"/>
    <n v="1"/>
    <n v="6"/>
    <n v="10"/>
    <n v="448720"/>
    <s v="UNIDAD"/>
    <s v="NO SOLICITADAS"/>
  </r>
  <r>
    <x v="6"/>
    <s v="204-4-23"/>
    <n v="10"/>
    <s v="OTROS MATERIALES Y SUMINISTROS"/>
    <s v="REATA NYLON DE SEGURIDAD 2&quot; NEGRA CINCO LINEAS"/>
    <n v="31151900"/>
    <s v="SELECCIÓN ABREVIADA MENOR CUANTÍA"/>
    <n v="1"/>
    <n v="6"/>
    <n v="200"/>
    <n v="1800000"/>
    <s v="METRO"/>
    <s v="NO SOLICITADAS"/>
  </r>
  <r>
    <x v="6"/>
    <s v="204-4-23"/>
    <n v="10"/>
    <s v="OTROS MATERIALES Y SUMINISTROS"/>
    <s v="BRONCE REDONDO "/>
    <n v="30102400"/>
    <s v="SELECCIÓN ABREVIADA MENOR CUANTÍA"/>
    <n v="1"/>
    <n v="6"/>
    <n v="2"/>
    <n v="450000"/>
    <s v="UNIDAD"/>
    <s v="NO SOLICITADAS"/>
  </r>
  <r>
    <x v="6"/>
    <s v="204-4-23"/>
    <n v="10"/>
    <s v="OTROS MATERIALES Y SUMINISTROS"/>
    <s v="CINTA DE CORTE PARA SIERRA MECANICA "/>
    <n v="23242100"/>
    <s v="SELECCIÓN ABREVIADA MENOR CUANTÍA"/>
    <n v="1"/>
    <n v="6"/>
    <n v="5"/>
    <n v="4800000"/>
    <s v="UNIDAD"/>
    <s v="NO SOLICITADAS"/>
  </r>
  <r>
    <x v="6"/>
    <s v="204-4-23"/>
    <n v="10"/>
    <s v="OTROS MATERIALES Y SUMINISTROS"/>
    <s v="BARNIZ (HELLAC VARNISH) "/>
    <n v="31211700"/>
    <s v="SELECCIÓN ABREVIADA MENOR CUANTÍA"/>
    <n v="1"/>
    <n v="6"/>
    <n v="1"/>
    <n v="100000"/>
    <s v="GALON"/>
    <s v="NO SOLICITADAS"/>
  </r>
  <r>
    <x v="6"/>
    <s v="204-4-23"/>
    <n v="10"/>
    <s v="OTROS MATERIALES Y SUMINISTROS"/>
    <s v="BOLSAS ABSORVENTES DE HUMEDAD "/>
    <n v="24111500"/>
    <s v="SELECCIÓN ABREVIADA MENOR CUANTÍA"/>
    <n v="1"/>
    <n v="6"/>
    <n v="6"/>
    <n v="1330560"/>
    <s v="UNIDAD"/>
    <s v="NO SOLICITADAS"/>
  </r>
  <r>
    <x v="6"/>
    <s v="204-4-23"/>
    <n v="10"/>
    <s v="OTROS MATERIALES Y SUMINISTROS"/>
    <s v="MULTIPLE ADAPTADOR CABLE"/>
    <n v="39121400"/>
    <s v="SELECCIÓN ABREVIADA MENOR CUANTÍA"/>
    <n v="1"/>
    <n v="6"/>
    <n v="1"/>
    <n v="2418717"/>
    <s v="UNIDAD"/>
    <s v="NO SOLICITADAS"/>
  </r>
  <r>
    <x v="6"/>
    <s v="204-4-23"/>
    <n v="10"/>
    <s v="OTROS MATERIALES Y SUMINISTROS"/>
    <s v="DESMOLDANTE LIQUIDO A BASE DE AGUA"/>
    <n v="12162300"/>
    <s v="SELECCIÓN ABREVIADA MENOR CUANTÍA"/>
    <n v="1"/>
    <n v="6"/>
    <n v="1"/>
    <n v="1370700"/>
    <s v="GALON"/>
    <s v="NO SOLICITADAS"/>
  </r>
  <r>
    <x v="6"/>
    <s v="204-4-23"/>
    <n v="10"/>
    <s v="OTROS MATERIALES Y SUMINISTROS"/>
    <s v="PINTURA MIL-PRF-85285 FED STD 16231 POLIURETANO"/>
    <n v="31211500"/>
    <s v="SELECCIÓN ABREVIADA MENOR CUANTÍA"/>
    <n v="1"/>
    <n v="6"/>
    <n v="1"/>
    <n v="670000"/>
    <s v="GALON"/>
    <s v="NO SOLICITADAS"/>
  </r>
  <r>
    <x v="6"/>
    <s v="204-4-23"/>
    <n v="10"/>
    <s v="OTROS MATERIALES Y SUMINISTROS"/>
    <s v="DISCO DE LIJADO DE OXIDO DE ALUMINIO DE 1&quot; DE DIAMETRO, GRANO 80 "/>
    <n v="31191500"/>
    <s v="SELECCIÓN ABREVIADA MENOR CUANTÍA"/>
    <n v="1"/>
    <n v="6"/>
    <n v="2"/>
    <n v="1413000"/>
    <s v="UNIDAD"/>
    <s v="NO SOLICITADAS"/>
  </r>
  <r>
    <x v="6"/>
    <s v="204-4-23"/>
    <n v="10"/>
    <s v="OTROS MATERIALES Y SUMINISTROS"/>
    <s v="ALAMBRE DE BRONCE 0.32 "/>
    <n v="26121500"/>
    <s v="SELECCIÓN ABREVIADA MENOR CUANTÍA"/>
    <n v="1"/>
    <n v="6"/>
    <n v="20"/>
    <n v="2500000"/>
    <s v="UNIDAD"/>
    <s v="NO SOLICITADAS"/>
  </r>
  <r>
    <x v="6"/>
    <s v="204-4-23"/>
    <n v="10"/>
    <s v="OTROS MATERIALES Y SUMINISTROS"/>
    <s v="SELLANTE ESTRUCTURAL (4)"/>
    <n v="31211700"/>
    <s v="SELECCIÓN ABREVIADA MENOR CUANTÍA"/>
    <n v="1"/>
    <n v="6"/>
    <n v="3"/>
    <n v="1445850"/>
    <s v="UNIDAD"/>
    <s v="NO SOLICITADAS"/>
  </r>
  <r>
    <x v="6"/>
    <s v="204-4-23"/>
    <n v="10"/>
    <s v="OTROS MATERIALES Y SUMINISTROS"/>
    <s v="ACELERADOR POLIURETANO"/>
    <n v="31211500"/>
    <s v="SELECCIÓN ABREVIADA MENOR CUANTÍA"/>
    <n v="1"/>
    <n v="6"/>
    <n v="4"/>
    <n v="1260000"/>
    <s v="UNIDAD"/>
    <s v="NO SOLICITADAS"/>
  </r>
  <r>
    <x v="6"/>
    <s v="204-4-23"/>
    <n v="10"/>
    <s v="OTROS MATERIALES Y SUMINISTROS"/>
    <s v="ADHESIVO URETANO"/>
    <n v="31201600"/>
    <s v="SELECCIÓN ABREVIADA MENOR CUANTÍA"/>
    <n v="1"/>
    <n v="6"/>
    <n v="7"/>
    <n v="1502914"/>
    <s v="UNIDAD"/>
    <s v="NO SOLICITADAS"/>
  </r>
  <r>
    <x v="6"/>
    <s v="204-4-23"/>
    <n v="10"/>
    <s v="OTROS MATERIALES Y SUMINISTROS"/>
    <s v="SILICONA RESISTENTE A SOLVENTES"/>
    <n v="31133700"/>
    <s v="SELECCIÓN ABREVIADA MENOR CUANTÍA"/>
    <n v="1"/>
    <n v="6"/>
    <n v="4"/>
    <n v="1517040"/>
    <s v="UNIDAD"/>
    <s v="NO SOLICITADAS"/>
  </r>
  <r>
    <x v="6"/>
    <s v="204-4-23"/>
    <n v="10"/>
    <s v="OTROS MATERIALES Y SUMINISTROS"/>
    <s v="SELLANTE ESTRUCTURAL (2)"/>
    <n v="31211700"/>
    <s v="SELECCIÓN ABREVIADA MENOR CUANTÍA"/>
    <n v="1"/>
    <n v="6"/>
    <n v="4"/>
    <n v="3043080"/>
    <s v="UNIDAD"/>
    <s v="NO SOLICITADAS"/>
  </r>
  <r>
    <x v="6"/>
    <s v="204-4-23"/>
    <n v="10"/>
    <s v="OTROS MATERIALES Y SUMINISTROS"/>
    <s v="ACOPLE DESCONEXION RAPIDA HEMBRA"/>
    <n v="31163100"/>
    <s v="SELECCIÓN ABREVIADA MENOR CUANTÍA"/>
    <n v="1"/>
    <n v="6"/>
    <n v="15"/>
    <n v="1560600"/>
    <s v="UNIDAD"/>
    <s v="NO SOLICITADAS"/>
  </r>
  <r>
    <x v="6"/>
    <s v="204-4-23"/>
    <n v="10"/>
    <s v="OTROS MATERIALES Y SUMINISTROS"/>
    <s v="PAPEL STRECH "/>
    <n v="24141500"/>
    <s v="SELECCIÓN ABREVIADA MENOR CUANTÍA"/>
    <n v="1"/>
    <n v="6"/>
    <n v="24"/>
    <n v="1591920"/>
    <s v="UNIDAD"/>
    <s v="NO SOLICITADAS"/>
  </r>
  <r>
    <x v="6"/>
    <s v="204-4-23"/>
    <n v="10"/>
    <s v="OTROS MATERIALES Y SUMINISTROS"/>
    <s v="VARILLA DE COBRE REDONDA MACIZA 1&quot;"/>
    <n v="30102400"/>
    <s v="SELECCIÓN ABREVIADA MENOR CUANTÍA"/>
    <n v="1"/>
    <n v="6"/>
    <n v="2"/>
    <n v="780000"/>
    <s v="UNIDAD"/>
    <s v="NO SOLICITADAS"/>
  </r>
  <r>
    <x v="6"/>
    <s v="204-4-23"/>
    <n v="10"/>
    <s v="OTROS MATERIALES Y SUMINISTROS"/>
    <s v="DISCO DE ASPIRACION LIMPIA 6&quot; DE DIAMETRO SISTEMA HOOKIT GRANO 120 "/>
    <n v="31191500"/>
    <s v="SELECCIÓN ABREVIADA MENOR CUANTÍA"/>
    <n v="1"/>
    <n v="6"/>
    <n v="3"/>
    <n v="1695600"/>
    <s v="UNIDAD"/>
    <s v="NO SOLICITADAS"/>
  </r>
  <r>
    <x v="6"/>
    <s v="204-4-23"/>
    <n v="10"/>
    <s v="OTROS MATERIALES Y SUMINISTROS"/>
    <s v="DISCO DE ASPIRACION LIMPIA 6&quot; DE DIAMETRO SISTEMA HOOKIT GRANO 150"/>
    <n v="31191500"/>
    <s v="SELECCIÓN ABREVIADA MENOR CUANTÍA"/>
    <n v="1"/>
    <n v="6"/>
    <n v="3"/>
    <n v="1695600"/>
    <s v="UNIDAD"/>
    <s v="NO SOLICITADAS"/>
  </r>
  <r>
    <x v="6"/>
    <s v="204-4-23"/>
    <n v="10"/>
    <s v="OTROS MATERIALES Y SUMINISTROS"/>
    <s v="DISCO DE ASPIRACION LIMPIA 6&quot; DE DIAMETRO SISTEMA HOOKIT GRANO 180  "/>
    <n v="31191500"/>
    <s v="SELECCIÓN ABREVIADA MENOR CUANTÍA"/>
    <n v="1"/>
    <n v="6"/>
    <n v="3"/>
    <n v="1695600"/>
    <s v="UNIDAD"/>
    <s v="NO SOLICITADAS"/>
  </r>
  <r>
    <x v="6"/>
    <s v="204-4-23"/>
    <n v="10"/>
    <s v="OTROS MATERIALES Y SUMINISTROS"/>
    <s v="DISCO DE ASPIRACION LIMPIA 6&quot; DE DIAMETRO SISTEMA HOOKIT GRANO 220"/>
    <n v="31191500"/>
    <s v="SELECCIÓN ABREVIADA MENOR CUANTÍA"/>
    <n v="1"/>
    <n v="6"/>
    <n v="3"/>
    <n v="1695600"/>
    <s v="UNIDAD"/>
    <s v="NO SOLICITADAS"/>
  </r>
  <r>
    <x v="6"/>
    <s v="204-4-23"/>
    <n v="10"/>
    <s v="OTROS MATERIALES Y SUMINISTROS"/>
    <s v="DISCO DE ASPIRACION LIMPIA 6&quot; DE DIAMETRO SISTEMA HOOKIT GRANO 240"/>
    <n v="31191500"/>
    <s v="SELECCIÓN ABREVIADA MENOR CUANTÍA"/>
    <n v="1"/>
    <n v="6"/>
    <n v="3"/>
    <n v="1695600"/>
    <s v="UNIDAD"/>
    <s v="NO SOLICITADAS"/>
  </r>
  <r>
    <x v="6"/>
    <s v="204-4-23"/>
    <n v="10"/>
    <s v="OTROS MATERIALES Y SUMINISTROS"/>
    <s v="DISCO DE ASPIRACION LIMPIA 6&quot; DE DIAMETRO SISTEMA HOOKIT GRANO 320"/>
    <n v="31191500"/>
    <s v="SELECCIÓN ABREVIADA MENOR CUANTÍA"/>
    <n v="1"/>
    <n v="6"/>
    <n v="3"/>
    <n v="1695600"/>
    <s v="UNIDAD"/>
    <s v="NO SOLICITADAS"/>
  </r>
  <r>
    <x v="6"/>
    <s v="204-4-23"/>
    <n v="10"/>
    <s v="OTROS MATERIALES Y SUMINISTROS"/>
    <s v="DISCO DE ASPIRACION LIMPIA 6&quot; DE DIAMETRO SISTEMA HOOKIT GRANO 400"/>
    <n v="31191500"/>
    <s v="SELECCIÓN ABREVIADA MENOR CUANTÍA"/>
    <n v="1"/>
    <n v="6"/>
    <n v="3"/>
    <n v="1695600"/>
    <s v="UNIDAD"/>
    <s v="NO SOLICITADAS"/>
  </r>
  <r>
    <x v="6"/>
    <s v="204-4-23"/>
    <n v="10"/>
    <s v="OTROS MATERIALES Y SUMINISTROS"/>
    <s v="DISCO DE LIJADO DE OXIDO DE ALUMINIO DE 2&quot; DE DIAMETRO TIPO DE CONEXION ROLL ON / ROLL OFF GRANO 80  "/>
    <n v="31191500"/>
    <s v="SELECCIÓN ABREVIADA MENOR CUANTÍA"/>
    <n v="1"/>
    <n v="6"/>
    <n v="2"/>
    <n v="1695600"/>
    <s v="UNIDAD"/>
    <s v="NO SOLICITADAS"/>
  </r>
  <r>
    <x v="6"/>
    <s v="204-4-23"/>
    <n v="10"/>
    <s v="OTROS MATERIALES Y SUMINISTROS"/>
    <s v="BOMBILLO RESISTENCIA PARA LAMPARA INFRARROJA (1)"/>
    <n v="39101600"/>
    <s v="SELECCIÓN ABREVIADA MENOR CUANTÍA"/>
    <n v="1"/>
    <n v="6"/>
    <n v="2"/>
    <n v="3080000"/>
    <s v="UNIDAD"/>
    <s v="NO SOLICITADAS"/>
  </r>
  <r>
    <x v="6"/>
    <s v="204-4-23"/>
    <n v="10"/>
    <s v="OTROS MATERIALES Y SUMINISTROS"/>
    <s v="BOMBILLO RESISTENCIA PARA LAMPARA INFRARROJA (2)"/>
    <n v="39101600"/>
    <s v="SELECCIÓN ABREVIADA MENOR CUANTÍA"/>
    <n v="1"/>
    <n v="6"/>
    <n v="2"/>
    <n v="1854460"/>
    <s v="UNIDAD"/>
    <s v="NO SOLICITADAS"/>
  </r>
  <r>
    <x v="6"/>
    <s v="204-4-23"/>
    <n v="10"/>
    <s v="OTROS MATERIALES Y SUMINISTROS"/>
    <s v="BOMBILLO RESISTENCIA PARA LAMPARA INFRARROJA (3)"/>
    <n v="39101600"/>
    <s v="SELECCIÓN ABREVIADA MENOR CUANTÍA"/>
    <n v="1"/>
    <n v="6"/>
    <n v="2"/>
    <n v="1910360"/>
    <s v="UNIDAD"/>
    <s v="NO SOLICITADAS"/>
  </r>
  <r>
    <x v="6"/>
    <s v="204-4-23"/>
    <n v="10"/>
    <s v="OTROS MATERIALES Y SUMINISTROS"/>
    <s v="PINTURA IMPRIMACIÓN VERDE"/>
    <n v="31211500"/>
    <s v="SELECCIÓN ABREVIADA MENOR CUANTÍA"/>
    <n v="1"/>
    <n v="6"/>
    <n v="5"/>
    <n v="7150000"/>
    <s v="UNIDAD"/>
    <s v="NO SOLICITADAS"/>
  </r>
  <r>
    <x v="6"/>
    <s v="204-4-23"/>
    <n v="10"/>
    <s v="OTROS MATERIALES Y SUMINISTROS"/>
    <s v="ADHESIVO EPOXICO 3"/>
    <n v="31201600"/>
    <s v="SELECCIÓN ABREVIADA MENOR CUANTÍA"/>
    <n v="1"/>
    <n v="6"/>
    <n v="2"/>
    <n v="1917770"/>
    <s v="UNIDAD"/>
    <s v="NO SOLICITADAS"/>
  </r>
  <r>
    <x v="6"/>
    <s v="204-4-23"/>
    <n v="10"/>
    <s v="OTROS MATERIALES Y SUMINISTROS"/>
    <s v="DISCO DE ASPIRACION LIMPIA 6&quot; DE DIAMETRO SISTEMA HOOKIT GRANO 600"/>
    <n v="31191500"/>
    <s v="SELECCIÓN ABREVIADA MENOR CUANTÍA"/>
    <n v="1"/>
    <n v="6"/>
    <n v="3"/>
    <n v="1927800"/>
    <s v="UNIDAD"/>
    <s v="NO SOLICITADAS"/>
  </r>
  <r>
    <x v="6"/>
    <s v="204-4-23"/>
    <n v="10"/>
    <s v="OTROS MATERIALES Y SUMINISTROS"/>
    <s v="SILICONA GRIS DE ALTA TEMPERATURA"/>
    <n v="31133700"/>
    <s v="SELECCIÓN ABREVIADA MENOR CUANTÍA"/>
    <n v="1"/>
    <n v="6"/>
    <n v="9"/>
    <n v="1948050"/>
    <s v="UNIDAD"/>
    <s v="NO SOLICITADAS"/>
  </r>
  <r>
    <x v="6"/>
    <s v="204-4-23"/>
    <n v="10"/>
    <s v="OTROS MATERIALES Y SUMINISTROS"/>
    <s v="PINTURA BLANCA"/>
    <n v="31211500"/>
    <s v="SELECCIÓN ABREVIADA MENOR CUANTÍA"/>
    <n v="1"/>
    <n v="6"/>
    <n v="3"/>
    <n v="2670000"/>
    <s v="UNIDAD"/>
    <s v="NO SOLICITADAS"/>
  </r>
  <r>
    <x v="6"/>
    <s v="204-4-23"/>
    <n v="10"/>
    <s v="OTROS MATERIALES Y SUMINISTROS"/>
    <s v="TELA POLIESTER PARA TRANSPIRACION, PESADA, CON FLUJO DE AIRE SUPERIOR"/>
    <n v="11162100"/>
    <s v="SELECCIÓN ABREVIADA MENOR CUANTÍA"/>
    <n v="1"/>
    <n v="6"/>
    <n v="1"/>
    <n v="2036169"/>
    <s v="UNIDAD"/>
    <s v="NO SOLICITADAS"/>
  </r>
  <r>
    <x v="6"/>
    <s v="204-4-23"/>
    <n v="10"/>
    <s v="OTROS MATERIALES Y SUMINISTROS"/>
    <s v="FIJADOR DE ROSCAS"/>
    <n v="31201600"/>
    <s v="SELECCIÓN ABREVIADA MENOR CUANTÍA"/>
    <n v="1"/>
    <n v="6"/>
    <n v="6"/>
    <n v="2070000"/>
    <s v="UNIDAD"/>
    <s v="NO SOLICITADAS"/>
  </r>
  <r>
    <x v="6"/>
    <s v="204-4-23"/>
    <n v="10"/>
    <s v="OTROS MATERIALES Y SUMINISTROS"/>
    <s v="ADHESIVO EN PELICULA "/>
    <n v="31201600"/>
    <s v="SELECCIÓN ABREVIADA MENOR CUANTÍA"/>
    <n v="1"/>
    <n v="6"/>
    <n v="1"/>
    <n v="2070105"/>
    <s v="UNIDAD"/>
    <s v="NO SOLICITADAS"/>
  </r>
  <r>
    <x v="6"/>
    <s v="204-4-23"/>
    <n v="10"/>
    <s v="OTROS MATERIALES Y SUMINISTROS"/>
    <s v="IMPERMEABLE NARANJA "/>
    <n v="11162100"/>
    <s v="SELECCIÓN ABREVIADA MENOR CUANTÍA"/>
    <n v="1"/>
    <n v="6"/>
    <n v="50"/>
    <n v="2000000"/>
    <s v="METRO"/>
    <s v="NO SOLICITADAS"/>
  </r>
  <r>
    <x v="6"/>
    <s v="204-4-23"/>
    <n v="10"/>
    <s v="OTROS MATERIALES Y SUMINISTROS"/>
    <s v="ANODOS DE PLOMO "/>
    <n v="31162800"/>
    <s v="SELECCIÓN ABREVIADA MENOR CUANTÍA"/>
    <n v="1"/>
    <n v="6"/>
    <n v="2"/>
    <n v="5700000"/>
    <s v="UNIDAD"/>
    <s v="NO SOLICITADAS"/>
  </r>
  <r>
    <x v="6"/>
    <s v="204-4-23"/>
    <n v="10"/>
    <s v="OTROS MATERIALES Y SUMINISTROS"/>
    <s v="DISCO DE LIJADO DE OXIDO DE ALUMINIO DE 3&quot; DE DIAMETRO, GRANO 80  "/>
    <n v="31191500"/>
    <s v="SELECCIÓN ABREVIADA MENOR CUANTÍA"/>
    <n v="1"/>
    <n v="6"/>
    <n v="2"/>
    <n v="2120580"/>
    <s v="UNIDAD"/>
    <s v="NO SOLICITADAS"/>
  </r>
  <r>
    <x v="6"/>
    <s v="204-4-23"/>
    <n v="10"/>
    <s v="OTROS MATERIALES Y SUMINISTROS"/>
    <s v="BARNIZ TRANSPARAENTE POLIURETANO 70,000"/>
    <n v="31211700"/>
    <s v="SELECCIÓN ABREVIADA MENOR CUANTÍA"/>
    <n v="1"/>
    <n v="6"/>
    <n v="10"/>
    <n v="6800000"/>
    <s v="UNIDAD"/>
    <s v="NO SOLICITADAS"/>
  </r>
  <r>
    <x v="6"/>
    <s v="204-4-23"/>
    <n v="10"/>
    <s v="OTROS MATERIALES Y SUMINISTROS"/>
    <s v="CINTA DE ENMASCARAR 1&quot;"/>
    <n v="31201500"/>
    <s v="SELECCIÓN ABREVIADA MENOR CUANTÍA"/>
    <n v="1"/>
    <n v="6"/>
    <n v="105"/>
    <n v="2343600"/>
    <s v="UNIDAD"/>
    <s v="NO SOLICITADAS"/>
  </r>
  <r>
    <x v="6"/>
    <s v="204-4-23"/>
    <n v="10"/>
    <s v="OTROS MATERIALES Y SUMINISTROS"/>
    <s v="LAMINA DURALUMINIO CAL. 0,025¨"/>
    <n v="30102000"/>
    <s v="SELECCIÓN ABREVIADA MENOR CUANTÍA"/>
    <n v="1"/>
    <n v="6"/>
    <n v="4"/>
    <n v="2000000"/>
    <s v="UNIDAD"/>
    <s v="NO SOLICITADAS"/>
  </r>
  <r>
    <x v="6"/>
    <s v="204-4-23"/>
    <n v="10"/>
    <s v="OTROS MATERIALES Y SUMINISTROS"/>
    <s v="PLASTICO"/>
    <n v="13111200"/>
    <s v="SELECCIÓN ABREVIADA MENOR CUANTÍA"/>
    <n v="1"/>
    <n v="6"/>
    <n v="3"/>
    <n v="2210349"/>
    <s v="UNIDAD"/>
    <s v="NO SOLICITADAS"/>
  </r>
  <r>
    <x v="6"/>
    <s v="204-4-23"/>
    <n v="10"/>
    <s v="OTROS MATERIALES Y SUMINISTROS"/>
    <s v="VELCRO AUTOADHESIVO "/>
    <n v="11162100"/>
    <s v="SELECCIÓN ABREVIADA MENOR CUANTÍA"/>
    <n v="1"/>
    <n v="6"/>
    <n v="5"/>
    <n v="1500000"/>
    <s v="UNIDAD"/>
    <s v="NO SOLICITADAS"/>
  </r>
  <r>
    <x v="6"/>
    <s v="204-4-23"/>
    <n v="10"/>
    <s v="OTROS MATERIALES Y SUMINISTROS"/>
    <s v="MASILLA RELLENADORA PARA VACIOS Y SELLANTE DE BORDES"/>
    <n v="31201600"/>
    <s v="SELECCIÓN ABREVIADA MENOR CUANTÍA"/>
    <n v="1"/>
    <n v="6"/>
    <n v="1"/>
    <n v="2456100"/>
    <s v="UNIDAD"/>
    <s v="NO SOLICITADAS"/>
  </r>
  <r>
    <x v="6"/>
    <s v="204-4-23"/>
    <n v="10"/>
    <s v="OTROS MATERIALES Y SUMINISTROS"/>
    <s v="PINTURA MIL-PRF-85285 FED STD 27886 POLIURETANO"/>
    <n v="31211500"/>
    <s v="SELECCIÓN ABREVIADA MENOR CUANTÍA"/>
    <n v="1"/>
    <n v="6"/>
    <n v="3"/>
    <n v="2850000"/>
    <s v="UNIDAD"/>
    <s v="NO SOLICITADAS"/>
  </r>
  <r>
    <x v="6"/>
    <s v="204-4-23"/>
    <n v="10"/>
    <s v="OTROS MATERIALES Y SUMINISTROS"/>
    <s v="PINTURA ROJO  POLIURETANO"/>
    <n v="31211500"/>
    <s v="SELECCIÓN ABREVIADA MENOR CUANTÍA"/>
    <n v="1"/>
    <n v="6"/>
    <n v="3"/>
    <n v="2850000"/>
    <s v="UNIDAD"/>
    <s v="NO SOLICITADAS"/>
  </r>
  <r>
    <x v="6"/>
    <s v="204-4-23"/>
    <n v="10"/>
    <s v="OTROS MATERIALES Y SUMINISTROS"/>
    <s v="ADHESIVO EPOXICO 4"/>
    <n v="31201600"/>
    <s v="SELECCIÓN ABREVIADA MENOR CUANTÍA"/>
    <n v="1"/>
    <n v="6"/>
    <n v="2"/>
    <n v="2562300"/>
    <s v="UNIDAD"/>
    <s v="NO SOLICITADAS"/>
  </r>
  <r>
    <x v="6"/>
    <s v="204-4-23"/>
    <n v="10"/>
    <s v="OTROS MATERIALES Y SUMINISTROS"/>
    <s v="RESISTENCIA PARA INMERSION ACIDO SULFURICO (RECUBRIMIENTO DE NIQUEL) "/>
    <n v="41113600"/>
    <s v="SELECCIÓN ABREVIADA MENOR CUANTÍA"/>
    <n v="1"/>
    <n v="6"/>
    <n v="4"/>
    <n v="6255600"/>
    <s v="UNIDAD"/>
    <s v="NO SOLICITADAS"/>
  </r>
  <r>
    <x v="6"/>
    <s v="204-4-23"/>
    <n v="10"/>
    <s v="OTROS MATERIALES Y SUMINISTROS"/>
    <s v="CINTA DE ENMASCARAR 3&quot;"/>
    <n v="31201500"/>
    <s v="SELECCIÓN ABREVIADA MENOR CUANTÍA"/>
    <n v="1"/>
    <n v="6"/>
    <n v="27"/>
    <n v="2743470"/>
    <s v="UNIDAD"/>
    <s v="NO SOLICITADAS"/>
  </r>
  <r>
    <x v="6"/>
    <s v="204-4-23"/>
    <n v="10"/>
    <s v="OTROS MATERIALES Y SUMINISTROS"/>
    <s v="BARRA DE DURALUMINIO 2024 T3  (1)"/>
    <n v="30266000"/>
    <s v="SELECCIÓN ABREVIADA MENOR CUANTÍA"/>
    <n v="1"/>
    <n v="6"/>
    <n v="2"/>
    <n v="6000000"/>
    <s v="UNIDAD"/>
    <s v="NO SOLICITADAS"/>
  </r>
  <r>
    <x v="6"/>
    <s v="204-4-23"/>
    <n v="10"/>
    <s v="OTROS MATERIALES Y SUMINISTROS"/>
    <s v="LONA HURACAN NEGRA "/>
    <n v="11162100"/>
    <s v="SELECCIÓN ABREVIADA MENOR CUANTÍA"/>
    <n v="1"/>
    <n v="6"/>
    <n v="50"/>
    <n v="9800000"/>
    <s v="METRO"/>
    <s v="NO SOLICITADAS"/>
  </r>
  <r>
    <x v="6"/>
    <s v="204-4-23"/>
    <n v="10"/>
    <s v="OTROS MATERIALES Y SUMINISTROS"/>
    <s v="PINTURA GRIS GLOSS EPOXY"/>
    <n v="31211500"/>
    <s v="SELECCIÓN ABREVIADA MENOR CUANTÍA"/>
    <n v="1"/>
    <n v="6"/>
    <n v="3"/>
    <n v="2850000"/>
    <s v="UNIDAD"/>
    <s v="NO SOLICITADAS"/>
  </r>
  <r>
    <x v="6"/>
    <s v="204-4-23"/>
    <n v="10"/>
    <s v="OTROS MATERIALES Y SUMINISTROS"/>
    <s v="PINTURA MIL-C-81773C FSD 16081 GRIS POLIURETANO"/>
    <n v="31211500"/>
    <s v="SELECCIÓN ABREVIADA MENOR CUANTÍA"/>
    <n v="1"/>
    <n v="6"/>
    <n v="2"/>
    <n v="1900000"/>
    <s v="UNIDAD"/>
    <s v="NO SOLICITADAS"/>
  </r>
  <r>
    <x v="6"/>
    <s v="204-4-23"/>
    <n v="10"/>
    <s v="OTROS MATERIALES Y SUMINISTROS"/>
    <s v="PINTURA MIL-PRF-85285 FED STD 15048 POLIURETANO"/>
    <n v="31211500"/>
    <s v="SELECCIÓN ABREVIADA MENOR CUANTÍA"/>
    <n v="1"/>
    <n v="6"/>
    <n v="3"/>
    <n v="2850000"/>
    <s v="GALON"/>
    <s v="NO SOLICITADAS"/>
  </r>
  <r>
    <x v="6"/>
    <s v="204-4-23"/>
    <n v="10"/>
    <s v="OTROS MATERIALES Y SUMINISTROS"/>
    <s v="PINTURA COLOR NEGRA "/>
    <n v="31211500"/>
    <s v="SELECCIÓN ABREVIADA MENOR CUANTÍA"/>
    <n v="1"/>
    <n v="6"/>
    <n v="3"/>
    <n v="3000000"/>
    <s v="UNIDAD"/>
    <s v="NO SOLICITADAS"/>
  </r>
  <r>
    <x v="6"/>
    <s v="204-4-23"/>
    <n v="10"/>
    <s v="OTROS MATERIALES Y SUMINISTROS"/>
    <s v="PINTURA PARA MATERIAL COMPUESTO"/>
    <n v="31211500"/>
    <s v="SELECCIÓN ABREVIADA MENOR CUANTÍA"/>
    <n v="1"/>
    <n v="6"/>
    <n v="3"/>
    <n v="3060000"/>
    <s v="UNIDAD"/>
    <s v="NO SOLICITADAS"/>
  </r>
  <r>
    <x v="6"/>
    <s v="204-4-23"/>
    <n v="10"/>
    <s v="OTROS MATERIALES Y SUMINISTROS"/>
    <s v="SELLANTE ANTIESTATICO"/>
    <n v="31211700"/>
    <s v="SELECCIÓN ABREVIADA MENOR CUANTÍA"/>
    <n v="1"/>
    <n v="6"/>
    <n v="3"/>
    <n v="2832300"/>
    <s v="UNIDAD"/>
    <s v="NO SOLICITADAS"/>
  </r>
  <r>
    <x v="6"/>
    <s v="204-4-23"/>
    <n v="10"/>
    <s v="OTROS MATERIALES Y SUMINISTROS"/>
    <s v="PINTURA MIL-PRF-85285 FED STD 17038 POLIURETANO"/>
    <n v="31211500"/>
    <s v="SELECCIÓN ABREVIADA MENOR CUANTÍA"/>
    <n v="1"/>
    <n v="6"/>
    <n v="3"/>
    <n v="2850000"/>
    <s v="UNIDAD"/>
    <s v="NO SOLICITADAS"/>
  </r>
  <r>
    <x v="6"/>
    <s v="204-4-23"/>
    <n v="10"/>
    <s v="OTROS MATERIALES Y SUMINISTROS"/>
    <s v="PINTURA MIL-PRF-85285 FED STD 17925 POLIURETANO"/>
    <n v="31211500"/>
    <s v="SELECCIÓN ABREVIADA MENOR CUANTÍA"/>
    <n v="1"/>
    <n v="6"/>
    <n v="3"/>
    <n v="2850000"/>
    <s v="UNIDAD"/>
    <s v="NO SOLICITADAS"/>
  </r>
  <r>
    <x v="6"/>
    <s v="204-4-23"/>
    <n v="10"/>
    <s v="OTROS MATERIALES Y SUMINISTROS"/>
    <s v="PINTURA POLIURETANO BLANCO BRILLANTE PRIME"/>
    <n v="31211500"/>
    <s v="SELECCIÓN ABREVIADA MENOR CUANTÍA"/>
    <n v="1"/>
    <n v="6"/>
    <n v="3"/>
    <n v="544674"/>
    <s v="GALON"/>
    <s v="NO SOLICITADAS"/>
  </r>
  <r>
    <x v="6"/>
    <s v="204-4-23"/>
    <n v="10"/>
    <s v="OTROS MATERIALES Y SUMINISTROS"/>
    <s v="LONA HURACAN GRIS  "/>
    <n v="11162100"/>
    <s v="SELECCIÓN ABREVIADA MENOR CUANTÍA"/>
    <n v="1"/>
    <n v="6"/>
    <n v="60"/>
    <n v="4200000"/>
    <s v="METRO"/>
    <s v="NO SOLICITADAS"/>
  </r>
  <r>
    <x v="6"/>
    <s v="204-4-23"/>
    <n v="10"/>
    <s v="OTROS MATERIALES Y SUMINISTROS"/>
    <s v="RESISTENCIA PARA INMERSION EN ACIDO CROMICO (CROMO DURO)"/>
    <n v="41113600"/>
    <s v="SELECCIÓN ABREVIADA MENOR CUANTÍA"/>
    <n v="1"/>
    <n v="6"/>
    <n v="4"/>
    <n v="5411000"/>
    <s v="UNIDAD"/>
    <s v="NO SOLICITADAS"/>
  </r>
  <r>
    <x v="6"/>
    <s v="204-4-23"/>
    <n v="10"/>
    <s v="OTROS MATERIALES Y SUMINISTROS"/>
    <s v="PINTURA GRIS CLARO"/>
    <n v="31211500"/>
    <s v="SELECCIÓN ABREVIADA MENOR CUANTÍA"/>
    <n v="1"/>
    <n v="6"/>
    <n v="5"/>
    <n v="12500000"/>
    <s v="UNIDAD"/>
    <s v="NO SOLICITADAS"/>
  </r>
  <r>
    <x v="6"/>
    <s v="204-4-23"/>
    <n v="10"/>
    <s v="OTROS MATERIALES Y SUMINISTROS"/>
    <s v="CINTA DE ENMASCARAR DE 2&quot;"/>
    <n v="31201500"/>
    <s v="SELECCIÓN ABREVIADA MENOR CUANTÍA"/>
    <n v="1"/>
    <n v="6"/>
    <n v="84"/>
    <n v="3583440"/>
    <s v="UNIDAD"/>
    <s v="NO SOLICITADAS"/>
  </r>
  <r>
    <x v="6"/>
    <s v="204-4-23"/>
    <n v="10"/>
    <s v="OTROS MATERIALES Y SUMINISTROS"/>
    <s v="LIJA DE 5&quot;  P ULGADAS DE DIAMETRO SIN AGUJEROS COLOR DORADO  GRANO 80 BURDO "/>
    <n v="31191500"/>
    <s v="SELECCIÓN ABREVIADA MENOR CUANTÍA"/>
    <n v="1"/>
    <n v="6"/>
    <n v="2"/>
    <n v="3391200"/>
    <s v="UNIDAD"/>
    <s v="NO SOLICITADAS"/>
  </r>
  <r>
    <x v="6"/>
    <s v="204-4-23"/>
    <n v="10"/>
    <s v="OTROS MATERIALES Y SUMINISTROS"/>
    <s v="SOLDADURA 2109 AUTOGENA "/>
    <n v="23271800"/>
    <s v="SELECCIÓN ABREVIADA MENOR CUANTÍA"/>
    <n v="1"/>
    <n v="6"/>
    <n v="15"/>
    <n v="7500000"/>
    <s v="KILOGRAMO"/>
    <s v="NO SOLICITADAS"/>
  </r>
  <r>
    <x v="6"/>
    <s v="204-4-23"/>
    <n v="10"/>
    <s v="OTROS MATERIALES Y SUMINISTROS"/>
    <s v="CINTA DE ENMASCARAR DE ALUMINIO DE 2&quot;"/>
    <n v="31201500"/>
    <s v="SELECCIÓN ABREVIADA MENOR CUANTÍA"/>
    <n v="1"/>
    <n v="6"/>
    <n v="10"/>
    <n v="3447000"/>
    <s v="UNIDAD"/>
    <s v="NO SOLICITADAS"/>
  </r>
  <r>
    <x v="6"/>
    <s v="204-4-23"/>
    <n v="10"/>
    <s v="OTROS MATERIALES Y SUMINISTROS"/>
    <s v="PINTURA MIL-PRF-85285 FED STD 15180 POLIURETANO"/>
    <n v="31211500"/>
    <s v="SELECCIÓN ABREVIADA MENOR CUANTÍA"/>
    <n v="1"/>
    <n v="6"/>
    <n v="3"/>
    <n v="2850000"/>
    <s v="UNIDAD"/>
    <s v="NO SOLICITADAS"/>
  </r>
  <r>
    <x v="6"/>
    <s v="204-4-23"/>
    <n v="10"/>
    <s v="OTROS MATERIALES Y SUMINISTROS"/>
    <s v="SOLDADURA XIRON 240 FUNDICION GRIS"/>
    <n v="23271800"/>
    <s v="SELECCIÓN ABREVIADA MENOR CUANTÍA"/>
    <n v="1"/>
    <n v="6"/>
    <n v="15"/>
    <n v="6000000"/>
    <s v="KILOGRAMO"/>
    <s v="NO SOLICITADAS"/>
  </r>
  <r>
    <x v="6"/>
    <s v="204-4-23"/>
    <n v="10"/>
    <s v="OTROS MATERIALES Y SUMINISTROS"/>
    <s v="PINTURA GRIS SEMIBRILLANTE TIPO 2"/>
    <n v="31211500"/>
    <s v="SELECCIÓN ABREVIADA MENOR CUANTÍA"/>
    <n v="1"/>
    <n v="6"/>
    <n v="3"/>
    <n v="3000000"/>
    <s v="UNIDAD"/>
    <s v="NO SOLICITADAS"/>
  </r>
  <r>
    <x v="6"/>
    <s v="204-4-23"/>
    <n v="10"/>
    <s v="OTROS MATERIALES Y SUMINISTROS"/>
    <s v="ADHESIVO ESTRUCTURAL PARA UNIONES TIPO COLMENA"/>
    <n v="31201600"/>
    <s v="SELECCIÓN ABREVIADA MENOR CUANTÍA"/>
    <n v="1"/>
    <n v="6"/>
    <n v="1"/>
    <n v="3942325"/>
    <s v="UNIDAD"/>
    <s v="NO SOLICITADAS"/>
  </r>
  <r>
    <x v="6"/>
    <s v="204-4-23"/>
    <n v="10"/>
    <s v="OTROS MATERIALES Y SUMINISTROS"/>
    <s v="PINTURA MIL-PRF-85285 FED STD 26375 POLIURETANO"/>
    <n v="31211500"/>
    <s v="SELECCIÓN ABREVIADA MENOR CUANTÍA"/>
    <n v="1"/>
    <n v="6"/>
    <n v="3"/>
    <n v="2850000"/>
    <s v="UNIDAD"/>
    <s v="NO SOLICITADAS"/>
  </r>
  <r>
    <x v="6"/>
    <s v="204-4-23"/>
    <n v="10"/>
    <s v="OTROS MATERIALES Y SUMINISTROS"/>
    <s v="CINTA DE FOIL DE ALUMINIO  1,1/2"/>
    <n v="31201500"/>
    <s v="SELECCIÓN ABREVIADA MENOR CUANTÍA"/>
    <n v="1"/>
    <n v="6"/>
    <n v="20"/>
    <n v="4073060"/>
    <s v="UNIDAD"/>
    <s v="NO SOLICITADAS"/>
  </r>
  <r>
    <x v="6"/>
    <s v="204-4-23"/>
    <n v="10"/>
    <s v="OTROS MATERIALES Y SUMINISTROS"/>
    <s v="ESPUMA 1&quot; "/>
    <n v="13111300"/>
    <s v="SELECCIÓN ABREVIADA MENOR CUANTÍA"/>
    <n v="1"/>
    <n v="6"/>
    <n v="7"/>
    <n v="3325000"/>
    <s v="UNIDAD"/>
    <s v="NO SOLICITADAS"/>
  </r>
  <r>
    <x v="6"/>
    <s v="204-4-23"/>
    <n v="10"/>
    <s v="OTROS MATERIALES Y SUMINISTROS"/>
    <s v="NUCLEO DE ALUMINIO  TIPO COLMENA"/>
    <n v="30103500"/>
    <s v="SELECCIÓN ABREVIADA MENOR CUANTÍA"/>
    <n v="1"/>
    <n v="6"/>
    <n v="1"/>
    <n v="4500000"/>
    <s v="UNIDAD"/>
    <s v="NO SOLICITADAS"/>
  </r>
  <r>
    <x v="6"/>
    <s v="204-4-23"/>
    <n v="10"/>
    <s v="OTROS MATERIALES Y SUMINISTROS"/>
    <s v="PINTURA NEGRA 27038 (1)"/>
    <n v="31211500"/>
    <s v="SELECCIÓN ABREVIADA MENOR CUANTÍA"/>
    <n v="1"/>
    <n v="6"/>
    <n v="3"/>
    <n v="3030000"/>
    <s v="UNIDAD"/>
    <s v="NO SOLICITADAS"/>
  </r>
  <r>
    <x v="6"/>
    <s v="204-4-23"/>
    <n v="10"/>
    <s v="OTROS MATERIALES Y SUMINISTROS"/>
    <s v="PINTURA NEGRA 27038 (2)"/>
    <n v="31211500"/>
    <s v="SELECCIÓN ABREVIADA MENOR CUANTÍA"/>
    <n v="1"/>
    <n v="6"/>
    <n v="3"/>
    <n v="3690000"/>
    <s v="UNIDAD"/>
    <s v="NO SOLICITADAS"/>
  </r>
  <r>
    <x v="6"/>
    <s v="204-4-23"/>
    <n v="10"/>
    <s v="OTROS MATERIALES Y SUMINISTROS"/>
    <s v="PINTURA MIL-PRF-85285 FED STD 16375 POLIURETANO "/>
    <n v="31211500"/>
    <s v="SELECCIÓN ABREVIADA MENOR CUANTÍA"/>
    <n v="1"/>
    <n v="6"/>
    <n v="3"/>
    <n v="2850000"/>
    <s v="UNIDAD"/>
    <s v="NO SOLICITADAS"/>
  </r>
  <r>
    <x v="6"/>
    <s v="204-4-23"/>
    <n v="10"/>
    <s v="OTROS MATERIALES Y SUMINISTROS"/>
    <s v="TELA VINILICA AZUL"/>
    <n v="11162100"/>
    <s v="SELECCIÓN ABREVIADA MENOR CUANTÍA"/>
    <n v="1"/>
    <n v="6"/>
    <n v="20"/>
    <n v="2000000"/>
    <s v="METRO"/>
    <s v="NO SOLICITADAS"/>
  </r>
  <r>
    <x v="6"/>
    <s v="204-4-23"/>
    <n v="10"/>
    <s v="OTROS MATERIALES Y SUMINISTROS"/>
    <s v="SELLANTE ESTRUCTURAL (3)"/>
    <n v="31211700"/>
    <s v="SELECCIÓN ABREVIADA MENOR CUANTÍA"/>
    <n v="1"/>
    <n v="6"/>
    <n v="3"/>
    <n v="4616568"/>
    <s v="UNIDAD"/>
    <s v="NO SOLICITADAS"/>
  </r>
  <r>
    <x v="6"/>
    <s v="204-4-23"/>
    <n v="10"/>
    <s v="OTROS MATERIALES Y SUMINISTROS"/>
    <s v="LAMINA TITANIO (1)"/>
    <n v="30102000"/>
    <s v="SELECCIÓN ABREVIADA MENOR CUANTÍA"/>
    <n v="1"/>
    <n v="6"/>
    <n v="2"/>
    <n v="5000000"/>
    <s v="UNIDAD"/>
    <s v="NO SOLICITADAS"/>
  </r>
  <r>
    <x v="6"/>
    <s v="204-4-23"/>
    <n v="10"/>
    <s v="OTROS MATERIALES Y SUMINISTROS"/>
    <s v="LAMINA TITANIO (2)"/>
    <n v="30102000"/>
    <s v="SELECCIÓN ABREVIADA MENOR CUANTÍA"/>
    <n v="1"/>
    <n v="6"/>
    <n v="2"/>
    <n v="5000000"/>
    <s v="UNIDAD"/>
    <s v="NO SOLICITADAS"/>
  </r>
  <r>
    <x v="6"/>
    <s v="204-4-23"/>
    <n v="10"/>
    <s v="OTROS MATERIALES Y SUMINISTROS"/>
    <s v="SELLANTE PRC 1440 B 2"/>
    <n v="31211700"/>
    <s v="SELECCIÓN ABREVIADA MENOR CUANTÍA"/>
    <n v="1"/>
    <n v="6"/>
    <n v="5"/>
    <n v="4894065"/>
    <s v="UNIDAD"/>
    <s v="NO SOLICITADAS"/>
  </r>
  <r>
    <x v="6"/>
    <s v="204-4-23"/>
    <n v="10"/>
    <s v="OTROS MATERIALES Y SUMINISTROS"/>
    <s v="MANGUERA REPARTIDORA DE RESINA "/>
    <n v="40142000"/>
    <s v="SELECCIÓN ABREVIADA MENOR CUANTÍA"/>
    <n v="1"/>
    <n v="6"/>
    <n v="1"/>
    <n v="4928310"/>
    <s v="UNIDAD"/>
    <s v="NO SOLICITADAS"/>
  </r>
  <r>
    <x v="6"/>
    <s v="204-4-23"/>
    <n v="10"/>
    <s v="OTROS MATERIALES Y SUMINISTROS"/>
    <s v="CINTA DE PLOMO 1&quot;"/>
    <n v="31201500"/>
    <s v="SELECCIÓN ABREVIADA MENOR CUANTÍA"/>
    <n v="1"/>
    <n v="6"/>
    <n v="10"/>
    <n v="5004000"/>
    <s v="UNIDAD"/>
    <s v="NO SOLICITADAS"/>
  </r>
  <r>
    <x v="6"/>
    <s v="204-4-23"/>
    <n v="10"/>
    <s v="OTROS MATERIALES Y SUMINISTROS"/>
    <s v="RESINA EPOXICA MULTIUSOS"/>
    <n v="13111000"/>
    <s v="SELECCIÓN ABREVIADA MENOR CUANTÍA"/>
    <n v="1"/>
    <n v="6"/>
    <n v="6"/>
    <n v="5148360"/>
    <s v="GALON"/>
    <s v="NO SOLICITADAS"/>
  </r>
  <r>
    <x v="6"/>
    <s v="204-4-23"/>
    <n v="10"/>
    <s v="OTROS MATERIALES Y SUMINISTROS"/>
    <s v="CINTA PARA BOLSA DE VACIO"/>
    <n v="31201500"/>
    <s v="SELECCIÓN ABREVIADA MENOR CUANTÍA"/>
    <n v="1"/>
    <n v="6"/>
    <n v="2"/>
    <n v="5371200"/>
    <s v="UNIDAD"/>
    <s v="NO SOLICITADAS"/>
  </r>
  <r>
    <x v="6"/>
    <s v="204-4-23"/>
    <n v="10"/>
    <s v="OTROS MATERIALES Y SUMINISTROS"/>
    <s v="SOLDADURA XUPER 22-24N "/>
    <n v="23271800"/>
    <s v="SELECCIÓN ABREVIADA MENOR CUANTÍA"/>
    <n v="1"/>
    <n v="6"/>
    <n v="15"/>
    <n v="9750000"/>
    <s v="KILOGRAMO"/>
    <s v="NO SOLICITADAS"/>
  </r>
  <r>
    <x v="6"/>
    <s v="204-4-23"/>
    <n v="10"/>
    <s v="OTROS MATERIALES Y SUMINISTROS"/>
    <s v="BROCHE DE CAZUELA"/>
    <n v="53141500"/>
    <s v="SELECCIÓN ABREVIADA MENOR CUANTÍA"/>
    <n v="1"/>
    <n v="6"/>
    <n v="2"/>
    <n v="4000000"/>
    <s v="UNIDAD"/>
    <s v="NO SOLICITADAS"/>
  </r>
  <r>
    <x v="6"/>
    <s v="204-4-23"/>
    <n v="10"/>
    <s v="OTROS MATERIALES Y SUMINISTROS"/>
    <s v="BARRA DE DURALUMINIO 2024 T3 (2)"/>
    <n v="30266000"/>
    <s v="SELECCIÓN ABREVIADA MENOR CUANTÍA"/>
    <n v="1"/>
    <n v="6"/>
    <n v="2"/>
    <n v="11000000"/>
    <s v="UNIDAD"/>
    <s v="NO SOLICITADAS"/>
  </r>
  <r>
    <x v="6"/>
    <s v="204-4-23"/>
    <n v="10"/>
    <s v="OTROS MATERIALES Y SUMINISTROS"/>
    <s v="LIGHT GREEN NUM 14670 (BASE A423-66-24670_x000a_R AND ACTIVATOR C-1178)"/>
    <n v="31211500"/>
    <s v="SELECCIÓN ABREVIADA MENOR CUANTÍA"/>
    <n v="1"/>
    <n v="6"/>
    <n v="4"/>
    <n v="7400000"/>
    <s v="GALON"/>
    <s v="NO SOLICITADAS"/>
  </r>
  <r>
    <x v="6"/>
    <s v="204-4-23"/>
    <n v="10"/>
    <s v="OTROS MATERIALES Y SUMINISTROS"/>
    <s v="LAMINA DURALUMINIO CAL. 0,040¨"/>
    <n v="30102000"/>
    <s v="SELECCIÓN ABREVIADA MENOR CUANTÍA"/>
    <n v="1"/>
    <n v="6"/>
    <n v="6"/>
    <n v="3600000"/>
    <s v="UNIDAD"/>
    <s v="NO SOLICITADAS"/>
  </r>
  <r>
    <x v="6"/>
    <s v="204-4-23"/>
    <n v="10"/>
    <s v="OTROS MATERIALES Y SUMINISTROS"/>
    <s v="TELA VINILICA  ROJA "/>
    <n v="11162100"/>
    <s v="SELECCIÓN ABREVIADA MENOR CUANTÍA"/>
    <n v="1"/>
    <n v="6"/>
    <n v="30"/>
    <n v="5250000"/>
    <s v="METRO"/>
    <s v="NO SOLICITADAS"/>
  </r>
  <r>
    <x v="6"/>
    <s v="204-4-23"/>
    <n v="10"/>
    <s v="OTROS MATERIALES Y SUMINISTROS"/>
    <s v="ESPUMA 1/2&quot;"/>
    <n v="13111300"/>
    <s v="SELECCIÓN ABREVIADA MENOR CUANTÍA"/>
    <n v="1"/>
    <n v="6"/>
    <n v="7"/>
    <n v="13160000"/>
    <s v="UNIDAD"/>
    <s v="NO SOLICITADAS"/>
  </r>
  <r>
    <x v="6"/>
    <s v="204-4-23"/>
    <n v="10"/>
    <s v="OTROS MATERIALES Y SUMINISTROS"/>
    <s v="SOLDADURA AMS 4350 MAGNESIO  "/>
    <n v="23271800"/>
    <s v="SELECCIÓN ABREVIADA MENOR CUANTÍA"/>
    <n v="1"/>
    <n v="6"/>
    <n v="10"/>
    <n v="9000000"/>
    <s v="KILOGRAMO"/>
    <s v="NO SOLICITADAS"/>
  </r>
  <r>
    <x v="6"/>
    <s v="204-4-23"/>
    <n v="10"/>
    <s v="OTROS MATERIALES Y SUMINISTROS"/>
    <s v="SOLDADURA TITANIO CP T 1 "/>
    <n v="23271800"/>
    <s v="SELECCIÓN ABREVIADA MENOR CUANTÍA"/>
    <n v="1"/>
    <n v="6"/>
    <n v="10"/>
    <n v="15000000"/>
    <s v="KILOGRAMO"/>
    <s v="NO SOLICITADAS"/>
  </r>
  <r>
    <x v="6"/>
    <s v="204-4-23"/>
    <n v="10"/>
    <s v="OTROS MATERIALES Y SUMINISTROS"/>
    <s v="LAMINA DURALUMINIO CAL. 0,032¨"/>
    <n v="30102000"/>
    <s v="SELECCIÓN ABREVIADA MENOR CUANTÍA"/>
    <n v="1"/>
    <n v="6"/>
    <n v="8"/>
    <n v="4000000"/>
    <s v="UNIDAD"/>
    <s v="NO SOLICITADAS"/>
  </r>
  <r>
    <x v="6"/>
    <s v="204-4-23"/>
    <n v="10"/>
    <s v="OTROS MATERIALES Y SUMINISTROS"/>
    <s v="CINTA DE ENMASCARAR DE ALUMINIO DE 3&quot;"/>
    <n v="31201500"/>
    <s v="SELECCIÓN ABREVIADA MENOR CUANTÍA"/>
    <n v="1"/>
    <n v="6"/>
    <n v="18"/>
    <n v="7252740"/>
    <s v="UNIDAD"/>
    <s v="NO SOLICITADAS"/>
  </r>
  <r>
    <x v="6"/>
    <s v="204-4-23"/>
    <n v="10"/>
    <s v="OTROS MATERIALES Y SUMINISTROS"/>
    <s v="PINTURA ALTA TEMPERATURA COLOR NEGRA"/>
    <n v="31211500"/>
    <s v="SELECCIÓN ABREVIADA MENOR CUANTÍA"/>
    <n v="1"/>
    <n v="6"/>
    <n v="2"/>
    <n v="2040000"/>
    <s v="GALON"/>
    <s v="NO SOLICITADAS"/>
  </r>
  <r>
    <x v="6"/>
    <s v="204-4-23"/>
    <n v="10"/>
    <s v="OTROS MATERIALES Y SUMINISTROS"/>
    <s v="LIENZO BLANCO ANTIFLAMA"/>
    <n v="11162100"/>
    <s v="SELECCIÓN ABREVIADA MENOR CUANTÍA"/>
    <n v="1"/>
    <n v="6"/>
    <n v="50"/>
    <n v="3000000"/>
    <s v="METRO"/>
    <s v="NO SOLICITADAS"/>
  </r>
  <r>
    <x v="6"/>
    <s v="204-4-23"/>
    <n v="10"/>
    <s v="OTROS MATERIALES Y SUMINISTROS"/>
    <s v="PINTURA GRIS OSCURO 26118"/>
    <n v="31211500"/>
    <s v="SELECCIÓN ABREVIADA MENOR CUANTÍA"/>
    <n v="1"/>
    <n v="6"/>
    <n v="8"/>
    <n v="9920000"/>
    <s v="UNIDAD"/>
    <s v="NO SOLICITADAS"/>
  </r>
  <r>
    <x v="6"/>
    <s v="204-4-23"/>
    <n v="10"/>
    <s v="OTROS MATERIALES Y SUMINISTROS"/>
    <s v="PRIMER  AMARILLO MIL-PRF-23377 TIPO CLASE N"/>
    <n v="31211500"/>
    <s v="SELECCIÓN ABREVIADA MENOR CUANTÍA"/>
    <n v="1"/>
    <n v="6"/>
    <n v="8"/>
    <n v="7600000"/>
    <s v="GALON"/>
    <s v="NO SOLICITADAS"/>
  </r>
  <r>
    <x v="6"/>
    <s v="204-4-23"/>
    <n v="10"/>
    <s v="OTROS MATERIALES Y SUMINISTROS"/>
    <s v="LONA HURACAN GRIS ANTIFLAMA "/>
    <n v="11162100"/>
    <s v="SELECCIÓN ABREVIADA MENOR CUANTÍA"/>
    <n v="1"/>
    <n v="6"/>
    <n v="40"/>
    <n v="7840000"/>
    <s v="METRO"/>
    <s v="NO SOLICITADAS"/>
  </r>
  <r>
    <x v="6"/>
    <s v="204-4-23"/>
    <n v="10"/>
    <s v="OTROS MATERIALES Y SUMINISTROS"/>
    <s v="BARRA DE DURALUMINIO 7075 T6"/>
    <n v="30266000"/>
    <s v="SELECCIÓN ABREVIADA MENOR CUANTÍA"/>
    <n v="1"/>
    <n v="6"/>
    <n v="2"/>
    <n v="12000000"/>
    <s v="UNIDAD"/>
    <s v="NO SOLICITADAS"/>
  </r>
  <r>
    <x v="6"/>
    <s v="204-4-23"/>
    <n v="10"/>
    <s v="OTROS MATERIALES Y SUMINISTROS"/>
    <s v="ESPUMA 2&quot; "/>
    <n v="13111300"/>
    <s v="SELECCIÓN ABREVIADA MENOR CUANTÍA"/>
    <n v="1"/>
    <n v="6"/>
    <n v="7"/>
    <n v="6475000"/>
    <s v="UNIDAD"/>
    <s v="NO SOLICITADAS"/>
  </r>
  <r>
    <x v="6"/>
    <s v="204-4-23"/>
    <n v="10"/>
    <s v="OTROS MATERIALES Y SUMINISTROS"/>
    <s v="PISO CAUCHO ANTIFLAMA "/>
    <n v="30161700"/>
    <s v="SELECCIÓN ABREVIADA MENOR CUANTÍA"/>
    <n v="1"/>
    <n v="6"/>
    <n v="20"/>
    <n v="6300000"/>
    <s v="METRO"/>
    <s v="NO SOLICITADAS"/>
  </r>
  <r>
    <x v="6"/>
    <s v="204-4-23"/>
    <n v="10"/>
    <s v="OTROS MATERIALES Y SUMINISTROS"/>
    <s v="ANODOS DE CADMIO METALICOS "/>
    <n v="31162800"/>
    <s v="SELECCIÓN ABREVIADA MENOR CUANTÍA"/>
    <n v="1"/>
    <n v="6"/>
    <n v="49"/>
    <n v="7356125"/>
    <s v="KILOGRAMO"/>
    <s v="NO SOLICITADAS"/>
  </r>
  <r>
    <x v="6"/>
    <s v="204-4-23"/>
    <n v="10"/>
    <s v="OTROS MATERIALES Y SUMINISTROS"/>
    <s v="SELLANTE PRC 1428 B1/2"/>
    <n v="31211700"/>
    <s v="SELECCIÓN ABREVIADA MENOR CUANTÍA"/>
    <n v="1"/>
    <n v="6"/>
    <n v="5"/>
    <n v="8932500"/>
    <s v="UNIDAD"/>
    <s v="NO SOLICITADAS"/>
  </r>
  <r>
    <x v="6"/>
    <s v="204-4-23"/>
    <n v="10"/>
    <s v="OTROS MATERIALES Y SUMINISTROS"/>
    <s v="SOLDADURA AMS 4772 BRAZING NICKEL ALLOY"/>
    <n v="23271800"/>
    <s v="SELECCIÓN ABREVIADA MENOR CUANTÍA"/>
    <n v="1"/>
    <n v="6"/>
    <n v="5"/>
    <n v="7500000"/>
    <s v="KILOGRAMO"/>
    <s v="NO SOLICITADAS"/>
  </r>
  <r>
    <x v="6"/>
    <s v="204-4-23"/>
    <n v="10"/>
    <s v="OTROS MATERIALES Y SUMINISTROS"/>
    <s v="SOLDADURA TIG TECTIC 680 "/>
    <n v="23271800"/>
    <s v="SELECCIÓN ABREVIADA MENOR CUANTÍA"/>
    <n v="1"/>
    <n v="6"/>
    <n v="10"/>
    <n v="12500000"/>
    <s v="KILOGRAMO"/>
    <s v="NO SOLICITADAS"/>
  </r>
  <r>
    <x v="6"/>
    <s v="204-4-23"/>
    <n v="10"/>
    <s v="OTROS MATERIALES Y SUMINISTROS"/>
    <s v="LONA   ROJA ANTIFLAMA  "/>
    <n v="11162100"/>
    <s v="SELECCIÓN ABREVIADA MENOR CUANTÍA"/>
    <n v="1"/>
    <n v="6"/>
    <n v="50"/>
    <n v="9800000"/>
    <s v="METRO"/>
    <s v="NO SOLICITADAS"/>
  </r>
  <r>
    <x v="6"/>
    <s v="204-4-23"/>
    <n v="10"/>
    <s v="OTROS MATERIALES Y SUMINISTROS"/>
    <s v="LONA   VERDE ANTIFLAMA  "/>
    <n v="11162100"/>
    <s v="SELECCIÓN ABREVIADA MENOR CUANTÍA"/>
    <n v="1"/>
    <n v="6"/>
    <n v="50"/>
    <n v="9800000"/>
    <s v="METRO"/>
    <s v="NO SOLICITADAS"/>
  </r>
  <r>
    <x v="6"/>
    <s v="204-4-23"/>
    <n v="10"/>
    <s v="OTROS MATERIALES Y SUMINISTROS"/>
    <s v="ELECTRODO"/>
    <n v="23271800"/>
    <s v="SELECCIÓN ABREVIADA MENOR CUANTÍA"/>
    <n v="1"/>
    <n v="6"/>
    <n v="50"/>
    <n v="8750000"/>
    <s v="UNIDAD"/>
    <s v="NO SOLICITADAS"/>
  </r>
  <r>
    <x v="6"/>
    <s v="204-4-23"/>
    <n v="10"/>
    <s v="OTROS MATERIALES Y SUMINISTROS"/>
    <s v="SOLDADURA  0,35"/>
    <n v="23271800"/>
    <s v="SELECCIÓN ABREVIADA MENOR CUANTÍA"/>
    <n v="1"/>
    <n v="6"/>
    <n v="10"/>
    <n v="7500000"/>
    <s v="KILOGRAMO"/>
    <s v="NO SOLICITADAS"/>
  </r>
  <r>
    <x v="6"/>
    <s v="204-4-23"/>
    <n v="10"/>
    <s v="OTROS MATERIALES Y SUMINISTROS"/>
    <s v="SELLANTE ESTRUCTURAL (1)"/>
    <n v="31211700"/>
    <s v="SELECCIÓN ABREVIADA MENOR CUANTÍA"/>
    <n v="1"/>
    <n v="6"/>
    <n v="18"/>
    <n v="10973880"/>
    <s v="UNIDAD"/>
    <s v="NO SOLICITADAS"/>
  </r>
  <r>
    <x v="6"/>
    <s v="204-4-23"/>
    <n v="10"/>
    <s v="OTROS MATERIALES Y SUMINISTROS"/>
    <s v="PINTURA MIL-PRF-85285 FED STD 13655 POLIURETANO"/>
    <n v="31211500"/>
    <s v="SELECCIÓN ABREVIADA MENOR CUANTÍA"/>
    <n v="1"/>
    <n v="6"/>
    <n v="3"/>
    <n v="3690000"/>
    <s v="UNIDAD"/>
    <s v="NO SOLICITADAS"/>
  </r>
  <r>
    <x v="6"/>
    <s v="204-4-23"/>
    <n v="10"/>
    <s v="OTROS MATERIALES Y SUMINISTROS"/>
    <s v="FIBRA DE VIDRIO PREPREG BIDIRECCIONAL"/>
    <n v="11151500"/>
    <s v="SELECCIÓN ABREVIADA MENOR CUANTÍA"/>
    <n v="1"/>
    <n v="6"/>
    <n v="1"/>
    <n v="11508129"/>
    <s v="UNIDAD"/>
    <s v="NO SOLICITADAS"/>
  </r>
  <r>
    <x v="6"/>
    <s v="204-4-23"/>
    <n v="10"/>
    <s v="OTROS MATERIALES Y SUMINISTROS"/>
    <s v="ESPUMA 1/4&quot;"/>
    <n v="13111300"/>
    <s v="SELECCIÓN ABREVIADA MENOR CUANTÍA"/>
    <n v="1"/>
    <n v="6"/>
    <n v="7"/>
    <n v="9905000"/>
    <s v="UNIDAD"/>
    <s v="NO SOLICITADAS"/>
  </r>
  <r>
    <x v="6"/>
    <s v="204-4-23"/>
    <n v="10"/>
    <s v="OTROS MATERIALES Y SUMINISTROS"/>
    <s v="LONA   NEGRA ANTIFLAMA  "/>
    <n v="11162100"/>
    <s v="SELECCIÓN ABREVIADA MENOR CUANTÍA"/>
    <n v="1"/>
    <n v="6"/>
    <n v="60"/>
    <n v="11760000"/>
    <s v="METRO"/>
    <s v="NO SOLICITADAS"/>
  </r>
  <r>
    <x v="6"/>
    <s v="204-4-23"/>
    <n v="10"/>
    <s v="OTROS MATERIALES Y SUMINISTROS"/>
    <s v="PINTURA NEGRA 27038 (3)"/>
    <n v="31211500"/>
    <s v="SELECCIÓN ABREVIADA MENOR CUANTÍA"/>
    <n v="1"/>
    <n v="6"/>
    <n v="14"/>
    <n v="17220000"/>
    <s v="UNIDAD"/>
    <s v="NO SOLICITADAS"/>
  </r>
  <r>
    <x v="6"/>
    <s v="204-4-23"/>
    <n v="10"/>
    <s v="OTROS MATERIALES Y SUMINISTROS"/>
    <s v="ANODOS DE PLATA METALICO"/>
    <n v="31162800"/>
    <s v="SELECCIÓN ABREVIADA MENOR CUANTÍA"/>
    <n v="1"/>
    <n v="6"/>
    <n v="3"/>
    <n v="25500000"/>
    <s v="UNIDAD"/>
    <s v="NO SOLICITADAS"/>
  </r>
  <r>
    <x v="6"/>
    <s v="204-4-23"/>
    <n v="10"/>
    <s v="OTROS MATERIALES Y SUMINISTROS"/>
    <s v="ANODOS DE NIQUEL METALICO "/>
    <n v="31162800"/>
    <s v="SELECCIÓN ABREVIADA MENOR CUANTÍA"/>
    <n v="1"/>
    <n v="6"/>
    <n v="80"/>
    <n v="7058240"/>
    <s v="KILOGRAMO"/>
    <s v="NO SOLICITADAS"/>
  </r>
  <r>
    <x v="6"/>
    <s v="204-4-23"/>
    <n v="10"/>
    <s v="OTROS MATERIALES Y SUMINISTROS"/>
    <s v="PLASTIC BLASTING MEDIA INDUSTRIAL 30/80"/>
    <n v="31191500"/>
    <s v="SELECCIÓN ABREVIADA MENOR CUANTÍA"/>
    <n v="1"/>
    <n v="6"/>
    <n v="3"/>
    <n v="14580000"/>
    <s v="UNIDAD"/>
    <s v="NO SOLICITADAS"/>
  </r>
  <r>
    <x v="6"/>
    <s v="204-4-23"/>
    <n v="10"/>
    <s v="OTROS MATERIALES Y SUMINISTROS"/>
    <s v="SOLDADURA 4130 AMS 6457"/>
    <n v="23271800"/>
    <s v="SELECCIÓN ABREVIADA MENOR CUANTÍA"/>
    <n v="1"/>
    <n v="6"/>
    <n v="10"/>
    <n v="7750000"/>
    <s v="KILOGRAMO"/>
    <s v="NO SOLICITADAS"/>
  </r>
  <r>
    <x v="6"/>
    <s v="204-4-23"/>
    <n v="10"/>
    <s v="OTROS MATERIALES Y SUMINISTROS"/>
    <s v="PANA NEVADA AZUL ANTIFLAMA "/>
    <n v="11162100"/>
    <s v="SELECCIÓN ABREVIADA MENOR CUANTÍA"/>
    <n v="1"/>
    <n v="6"/>
    <n v="60"/>
    <n v="20160000"/>
    <s v="METRO"/>
    <s v="NO SOLICITADAS"/>
  </r>
  <r>
    <x v="6"/>
    <s v="204-4-23"/>
    <n v="10"/>
    <s v="OTROS MATERIALES Y SUMINISTROS"/>
    <s v="PANA NEVADA GRIS ANTIFLAMA "/>
    <n v="11162100"/>
    <s v="SELECCIÓN ABREVIADA MENOR CUANTÍA"/>
    <n v="1"/>
    <n v="6"/>
    <n v="60"/>
    <n v="20160000"/>
    <s v="METRO"/>
    <s v="NO SOLICITADAS"/>
  </r>
  <r>
    <x v="6"/>
    <s v="204-4-23"/>
    <n v="10"/>
    <s v="OTROS MATERIALES Y SUMINISTROS"/>
    <s v="SOLDADURA 1801P"/>
    <n v="23271800"/>
    <s v="SELECCIÓN ABREVIADA MENOR CUANTÍA"/>
    <n v="1"/>
    <n v="6"/>
    <n v="10"/>
    <n v="12000000"/>
    <s v="KILOGRAMO"/>
    <s v="NO SOLICITADAS"/>
  </r>
  <r>
    <x v="6"/>
    <s v="204-4-23"/>
    <n v="10"/>
    <s v="OTROS MATERIALES Y SUMINISTROS"/>
    <s v="ADHESIVO ACTIVADOR"/>
    <n v="31201600"/>
    <s v="SELECCIÓN ABREVIADA MENOR CUANTÍA"/>
    <n v="1"/>
    <n v="6"/>
    <n v="6"/>
    <n v="16610400"/>
    <s v="UNIDAD"/>
    <s v="NO SOLICITADAS"/>
  </r>
  <r>
    <x v="6"/>
    <s v="204-4-23"/>
    <n v="10"/>
    <s v="OTROS MATERIALES Y SUMINISTROS"/>
    <s v="SOLDADURA DE PLATA REF 1801"/>
    <n v="23271800"/>
    <s v="SELECCIÓN ABREVIADA MENOR CUANTÍA"/>
    <n v="1"/>
    <n v="6"/>
    <n v="10"/>
    <n v="12500000"/>
    <s v="KILOGRAMO"/>
    <s v="NO SOLICITADAS"/>
  </r>
  <r>
    <x v="6"/>
    <s v="204-4-23"/>
    <n v="10"/>
    <s v="OTROS MATERIALES Y SUMINISTROS"/>
    <s v="TELA VINILICA  GRIS "/>
    <n v="11162100"/>
    <s v="SELECCIÓN ABREVIADA MENOR CUANTÍA"/>
    <n v="1"/>
    <n v="6"/>
    <n v="80"/>
    <n v="18000000"/>
    <s v="METRO"/>
    <s v="NO SOLICITADAS"/>
  </r>
  <r>
    <x v="6"/>
    <s v="204-4-23"/>
    <n v="10"/>
    <s v="OTROS MATERIALES Y SUMINISTROS"/>
    <s v="TELA VINILICA  NEGRA"/>
    <n v="11162100"/>
    <s v="SELECCIÓN ABREVIADA MENOR CUANTÍA"/>
    <n v="1"/>
    <n v="6"/>
    <n v="80"/>
    <n v="18000000"/>
    <s v="METRO"/>
    <s v="NO SOLICITADAS"/>
  </r>
  <r>
    <x v="6"/>
    <s v="204-4-23"/>
    <n v="10"/>
    <s v="OTROS MATERIALES Y SUMINISTROS"/>
    <s v="PLASTIC BLASTING MEDIA INDUSTRIAL 20/30"/>
    <n v="31191500"/>
    <s v="SELECCIÓN ABREVIADA MENOR CUANTÍA"/>
    <n v="1"/>
    <n v="6"/>
    <n v="6"/>
    <n v="18657000"/>
    <s v="UNIDAD"/>
    <s v="NO SOLICITADAS"/>
  </r>
  <r>
    <x v="6"/>
    <s v="204-4-23"/>
    <n v="10"/>
    <s v="OTROS MATERIALES Y SUMINISTROS"/>
    <s v="ADHESIVO ESTRUCTURAL"/>
    <n v="31201600"/>
    <s v="SELECCIÓN ABREVIADA MENOR CUANTÍA"/>
    <n v="1"/>
    <n v="6"/>
    <n v="1"/>
    <n v="20970000"/>
    <s v="UNIDAD"/>
    <s v="NO SOLICITADAS"/>
  </r>
  <r>
    <x v="6"/>
    <s v="204-4-23"/>
    <n v="10"/>
    <s v="OTROS MATERIALES Y SUMINISTROS"/>
    <s v="SOLDADURA 4777"/>
    <n v="23271800"/>
    <s v="LICITACIÓN PÚBLICA"/>
    <n v="1"/>
    <n v="6"/>
    <n v="10"/>
    <n v="15000000"/>
    <s v="KILOGRAMO"/>
    <s v="NO SOLICITADAS"/>
  </r>
  <r>
    <x v="6"/>
    <s v="204-4-23"/>
    <n v="10"/>
    <s v="OTROS MATERIALES Y SUMINISTROS"/>
    <s v="PANEL METALICO DE ALUMINIO "/>
    <n v="30102000"/>
    <s v="LICITACIÓN PÚBLICA"/>
    <n v="1"/>
    <n v="6"/>
    <n v="1"/>
    <n v="16000000"/>
    <s v="UNIDAD"/>
    <s v="NO SOLICITADAS"/>
  </r>
  <r>
    <x v="6"/>
    <s v="204-4-23"/>
    <n v="10"/>
    <s v="OTROS MATERIALES Y SUMINISTROS"/>
    <s v="FIBRA DE VIDRIO ANTIFLAMA "/>
    <n v="11151500"/>
    <s v="LICITACIÓN PÚBLICA"/>
    <n v="1"/>
    <n v="6"/>
    <n v="4"/>
    <n v="34800000"/>
    <s v="UNIDAD"/>
    <s v="NO SOLICITADAS"/>
  </r>
  <r>
    <x v="6"/>
    <s v="204-4-23"/>
    <n v="10"/>
    <s v="OTROS MATERIALES Y SUMINISTROS"/>
    <s v="CABLE GALGAS EXTENSIOMETRICAS POR METRO 9 HILOS X 20 AWG"/>
    <n v="23153100"/>
    <s v="SELECCIÓN ABREVIADA MENOR CUANTÍA"/>
    <n v="3"/>
    <n v="5"/>
    <n v="1"/>
    <n v="3225918"/>
    <s v="UNIDAD"/>
    <s v="NO SOLICITADAS"/>
  </r>
  <r>
    <x v="6"/>
    <s v="204-4-23"/>
    <n v="10"/>
    <s v="OTROS MATERIALES Y SUMINISTROS"/>
    <s v="CABLE   P/N:  02300010-20  /  55A6036-20-9/5-9"/>
    <n v="26121600"/>
    <s v="LICITACIÓN PÚBLICA"/>
    <n v="2"/>
    <n v="6"/>
    <n v="10"/>
    <n v="83500"/>
    <s v="METRO"/>
    <s v="NO SOLICITADAS"/>
  </r>
  <r>
    <x v="6"/>
    <s v="204-4-23"/>
    <n v="10"/>
    <s v="OTROS MATERIALES Y SUMINISTROS"/>
    <s v="CABLE   P/N:  M22759/16-08-9"/>
    <n v="26121600"/>
    <s v="LICITACIÓN PÚBLICA"/>
    <n v="2"/>
    <n v="6"/>
    <n v="200"/>
    <n v="2670000"/>
    <s v="METRO"/>
    <s v="NO SOLICITADAS"/>
  </r>
  <r>
    <x v="6"/>
    <s v="204-4-23"/>
    <n v="10"/>
    <s v="OTROS MATERIALES Y SUMINISTROS"/>
    <s v="CABLE   P/N:  M22759/16-10-9"/>
    <n v="26121600"/>
    <s v="LICITACIÓN PÚBLICA"/>
    <n v="2"/>
    <n v="6"/>
    <n v="40"/>
    <n v="84000"/>
    <s v="METRO"/>
    <s v="NO SOLICITADAS"/>
  </r>
  <r>
    <x v="6"/>
    <s v="204-4-23"/>
    <n v="10"/>
    <s v="OTROS MATERIALES Y SUMINISTROS"/>
    <s v="CABLE   P/N:  M22759/16-12-9"/>
    <n v="26121600"/>
    <s v="LICITACIÓN PÚBLICA"/>
    <n v="2"/>
    <n v="6"/>
    <n v="100"/>
    <n v="120000"/>
    <s v="METRO"/>
    <s v="NO SOLICITADAS"/>
  </r>
  <r>
    <x v="6"/>
    <s v="204-4-23"/>
    <n v="10"/>
    <s v="OTROS MATERIALES Y SUMINISTROS"/>
    <s v="CABLE   P/N:  M22759/16-16-9"/>
    <n v="26121600"/>
    <s v="LICITACIÓN PÚBLICA"/>
    <n v="2"/>
    <n v="6"/>
    <n v="2000"/>
    <n v="6800000"/>
    <s v="METRO"/>
    <s v="NO SOLICITADAS"/>
  </r>
  <r>
    <x v="6"/>
    <s v="204-4-23"/>
    <n v="10"/>
    <s v="OTROS MATERIALES Y SUMINISTROS"/>
    <s v="CABLE   P/N:  M22759/16-18-9"/>
    <n v="26121600"/>
    <s v="LICITACIÓN PÚBLICA"/>
    <n v="2"/>
    <n v="6"/>
    <n v="2000"/>
    <n v="4600000"/>
    <s v="METRO"/>
    <s v="NO SOLICITADAS"/>
  </r>
  <r>
    <x v="6"/>
    <s v="204-4-23"/>
    <n v="10"/>
    <s v="OTROS MATERIALES Y SUMINISTROS"/>
    <s v="CABLE   P/N:  M22759/16-20-9"/>
    <n v="26121600"/>
    <s v="LICITACIÓN PÚBLICA"/>
    <n v="2"/>
    <n v="6"/>
    <n v="10000"/>
    <n v="17000000"/>
    <s v="METRO"/>
    <s v="NO SOLICITADAS"/>
  </r>
  <r>
    <x v="6"/>
    <s v="204-4-23"/>
    <n v="10"/>
    <s v="OTROS MATERIALES Y SUMINISTROS"/>
    <s v="CABLE   P/N:  M22759/16-22-9"/>
    <n v="26121600"/>
    <s v="LICITACIÓN PÚBLICA"/>
    <n v="2"/>
    <n v="6"/>
    <n v="500"/>
    <n v="850000"/>
    <s v="METRO"/>
    <s v="NO SOLICITADAS"/>
  </r>
  <r>
    <x v="6"/>
    <s v="204-4-23"/>
    <n v="10"/>
    <s v="OTROS MATERIALES Y SUMINISTROS"/>
    <s v="CABLE   P/N:  M22759/16-24-9"/>
    <n v="26121600"/>
    <s v="LICITACIÓN PÚBLICA"/>
    <n v="2"/>
    <n v="6"/>
    <n v="400"/>
    <n v="500000"/>
    <s v="METRO"/>
    <s v="NO SOLICITADAS"/>
  </r>
  <r>
    <x v="6"/>
    <s v="204-4-23"/>
    <n v="10"/>
    <s v="OTROS MATERIALES Y SUMINISTROS"/>
    <s v="CABLE   P/N:  M22759/16-8-9"/>
    <n v="26121600"/>
    <s v="LICITACIÓN PÚBLICA"/>
    <n v="2"/>
    <n v="6"/>
    <n v="50"/>
    <n v="210000"/>
    <s v="METRO"/>
    <s v="NO SOLICITADAS"/>
  </r>
  <r>
    <x v="6"/>
    <s v="204-4-23"/>
    <n v="10"/>
    <s v="OTROS MATERIALES Y SUMINISTROS"/>
    <s v="CABLE   P/N:  M27500-20SB2T23"/>
    <n v="26121600"/>
    <s v="LICITACIÓN PÚBLICA"/>
    <n v="2"/>
    <n v="6"/>
    <n v="100"/>
    <n v="1640000"/>
    <s v="METRO"/>
    <s v="NO SOLICITADAS"/>
  </r>
  <r>
    <x v="6"/>
    <s v="204-4-23"/>
    <n v="10"/>
    <s v="OTROS MATERIALES Y SUMINISTROS"/>
    <s v="CABLE   P/N:  M27500-20SB2U23"/>
    <n v="26121600"/>
    <s v="LICITACIÓN PÚBLICA"/>
    <n v="2"/>
    <n v="6"/>
    <n v="27"/>
    <n v="89100"/>
    <s v="METRO"/>
    <s v="NO SOLICITADAS"/>
  </r>
  <r>
    <x v="6"/>
    <s v="204-4-23"/>
    <n v="10"/>
    <s v="OTROS MATERIALES Y SUMINISTROS"/>
    <s v="CABLE   P/N:  M27500-22SB2T23"/>
    <n v="26121600"/>
    <s v="LICITACIÓN PÚBLICA"/>
    <n v="2"/>
    <n v="6"/>
    <n v="100"/>
    <n v="1785000"/>
    <s v="METRO"/>
    <s v="NO SOLICITADAS"/>
  </r>
  <r>
    <x v="6"/>
    <s v="204-4-23"/>
    <n v="10"/>
    <s v="OTROS MATERIALES Y SUMINISTROS"/>
    <s v="CABLE   P/N:  M27500-22SB3T23"/>
    <n v="26121600"/>
    <s v="LICITACIÓN PÚBLICA"/>
    <n v="2"/>
    <n v="6"/>
    <n v="100"/>
    <n v="2860000"/>
    <s v="METRO"/>
    <s v="NO SOLICITADAS"/>
  </r>
  <r>
    <x v="6"/>
    <s v="204-4-23"/>
    <n v="10"/>
    <s v="OTROS MATERIALES Y SUMINISTROS"/>
    <s v="CABLE   P/N:  M5846-2A2/16"/>
    <n v="26121600"/>
    <s v="LICITACIÓN PÚBLICA"/>
    <n v="2"/>
    <n v="6"/>
    <n v="20"/>
    <n v="1785000"/>
    <s v="METRO"/>
    <s v="NO SOLICITADAS"/>
  </r>
  <r>
    <x v="6"/>
    <s v="204-4-23"/>
    <n v="10"/>
    <s v="OTROS MATERIALES Y SUMINISTROS"/>
    <s v="LIJA   P/N:  LIJA PARA TRABAJO EN SECO A/O DRI-LUBE  STICK ON 2&quot; X 3/4 X 45 YARDAS GRANO NO 120   "/>
    <n v="27112737"/>
    <s v="LICITACIÓN PÚBLICA"/>
    <n v="2"/>
    <n v="6"/>
    <n v="10"/>
    <n v="2092000"/>
    <s v="UNIDAD"/>
    <s v="NO SOLICITADAS"/>
  </r>
  <r>
    <x v="6"/>
    <s v="204-4-23"/>
    <n v="10"/>
    <s v="OTROS MATERIALES Y SUMINISTROS"/>
    <s v="CABLE   P/N:  MS22759/16-1"/>
    <n v="26121600"/>
    <s v="LICITACIÓN PÚBLICA"/>
    <n v="2"/>
    <n v="6"/>
    <n v="6"/>
    <n v="32130"/>
    <s v="UNIDAD"/>
    <s v="NO SOLICITADAS"/>
  </r>
  <r>
    <x v="6"/>
    <s v="204-4-23"/>
    <n v="10"/>
    <s v="OTROS MATERIALES Y SUMINISTROS"/>
    <s v="CINTA"/>
    <n v="27113101"/>
    <s v="LICITACIÓN PÚBLICA"/>
    <n v="2"/>
    <n v="6"/>
    <n v="4"/>
    <n v="1828000"/>
    <s v="UNIDAD"/>
    <s v="NO SOLICITADAS"/>
  </r>
  <r>
    <x v="6"/>
    <s v="204-4-23"/>
    <n v="10"/>
    <s v="OTROS MATERIALES Y SUMINISTROS"/>
    <s v="CABLE   P/N:  MS22759/16-4"/>
    <n v="26121600"/>
    <s v="LICITACIÓN PÚBLICA"/>
    <n v="2"/>
    <n v="6"/>
    <n v="90"/>
    <n v="432000"/>
    <s v="METRO"/>
    <s v="NO SOLICITADAS"/>
  </r>
  <r>
    <x v="6"/>
    <s v="204-4-23"/>
    <n v="10"/>
    <s v="OTROS MATERIALES Y SUMINISTROS"/>
    <s v="CABLE   P/N:  WM5846-2A2/16"/>
    <n v="26121600"/>
    <s v="LICITACIÓN PÚBLICA"/>
    <n v="2"/>
    <n v="6"/>
    <n v="9"/>
    <n v="64800"/>
    <s v="UNIDAD"/>
    <s v="NO SOLICITADAS"/>
  </r>
  <r>
    <x v="6"/>
    <s v="204-4-23"/>
    <n v="10"/>
    <s v="OTROS MATERIALES Y SUMINISTROS"/>
    <s v="CABLE   P/N:  WM-85/U MIL-C-5898C GAVIT WF 14/U"/>
    <n v="26121600"/>
    <s v="LICITACIÓN PÚBLICA"/>
    <n v="2"/>
    <n v="6"/>
    <n v="15"/>
    <n v="482250"/>
    <s v="METRO"/>
    <s v="NO SOLICITADAS"/>
  </r>
  <r>
    <x v="6"/>
    <s v="204-4-23"/>
    <n v="10"/>
    <s v="OTROS MATERIALES Y SUMINISTROS"/>
    <s v="CINTA"/>
    <n v="27113101"/>
    <s v="LICITACIÓN PÚBLICA"/>
    <n v="2"/>
    <n v="6"/>
    <n v="4"/>
    <n v="1666000"/>
    <s v="UNIDAD"/>
    <s v="NO SOLICITADAS"/>
  </r>
  <r>
    <x v="6"/>
    <s v="204-4-23"/>
    <n v="10"/>
    <s v="OTROS MATERIALES Y SUMINISTROS"/>
    <s v="BROCA   P/N:  BROCA DE ROSCA   3/32&quot;"/>
    <n v="27112800"/>
    <s v="LICITACIÓN PÚBLICA"/>
    <n v="2"/>
    <n v="6"/>
    <n v="24"/>
    <n v="1514400"/>
    <s v="UNIDAD"/>
    <s v="NO SOLICITADAS"/>
  </r>
  <r>
    <x v="6"/>
    <s v="204-4-23"/>
    <n v="10"/>
    <s v="OTROS MATERIALES Y SUMINISTROS"/>
    <s v="BROCA   P/N:  BROCA COBALTO  BROCA 1/4&quot;"/>
    <n v="27112800"/>
    <s v="LICITACIÓN PÚBLICA"/>
    <n v="2"/>
    <n v="6"/>
    <n v="30"/>
    <n v="1321500"/>
    <s v="UNIDAD"/>
    <s v="NO SOLICITADAS"/>
  </r>
  <r>
    <x v="6"/>
    <s v="204-4-23"/>
    <n v="10"/>
    <s v="OTROS MATERIALES Y SUMINISTROS"/>
    <s v="BROCA   P/N:  BROCA COBALTO  #30"/>
    <n v="27112800"/>
    <s v="LICITACIÓN PÚBLICA"/>
    <n v="2"/>
    <n v="6"/>
    <n v="60"/>
    <n v="1272000"/>
    <s v="UNIDAD"/>
    <s v="NO SOLICITADAS"/>
  </r>
  <r>
    <x v="6"/>
    <s v="204-4-23"/>
    <n v="10"/>
    <s v="OTROS MATERIALES Y SUMINISTROS"/>
    <s v="SELLANTE   P/N:  PR1440B1/2"/>
    <n v="31133711"/>
    <s v="LICITACIÓN PÚBLICA"/>
    <n v="2"/>
    <n v="6"/>
    <n v="8"/>
    <n v="1258000"/>
    <s v="UNIDAD"/>
    <s v="NO SOLICITADAS"/>
  </r>
  <r>
    <x v="6"/>
    <s v="204-4-23"/>
    <n v="10"/>
    <s v="OTROS MATERIALES Y SUMINISTROS"/>
    <s v="SELLANTE   P/N:  PR1440A1/2"/>
    <n v="31133711"/>
    <s v="LICITACIÓN PÚBLICA"/>
    <n v="2"/>
    <n v="6"/>
    <n v="8"/>
    <n v="1257600"/>
    <s v="UNIDAD"/>
    <s v="NO SOLICITADAS"/>
  </r>
  <r>
    <x v="6"/>
    <s v="204-4-23"/>
    <n v="10"/>
    <s v="OTROS MATERIALES Y SUMINISTROS"/>
    <s v="BROCA   P/N:  BROCA COBALTO  #40"/>
    <n v="27112800"/>
    <s v="LICITACIÓN PÚBLICA"/>
    <n v="2"/>
    <n v="6"/>
    <n v="60"/>
    <n v="1194000"/>
    <s v="UNIDAD"/>
    <s v="NO SOLICITADAS"/>
  </r>
  <r>
    <x v="6"/>
    <s v="204-4-23"/>
    <n v="10"/>
    <s v="OTROS MATERIALES Y SUMINISTROS"/>
    <s v="LIJA   P/N:  LIJA PARA TRABAJO EN SECO  A/O DRI-LUBE  STICK ON 2&quot; X 3/4 X 45 YARDAS GRANO NO 320  PRESENTACION DE CAJA POR 50 UNIDADES "/>
    <n v="27112737"/>
    <s v="LICITACIÓN PÚBLICA"/>
    <n v="2"/>
    <n v="6"/>
    <n v="5"/>
    <n v="1046000"/>
    <s v="UNIDAD"/>
    <s v="NO SOLICITADAS"/>
  </r>
  <r>
    <x v="6"/>
    <s v="204-4-23"/>
    <n v="10"/>
    <s v="OTROS MATERIALES Y SUMINISTROS"/>
    <s v="LIJA   P/N:  LIJA PARA TRABAJO EN SECO   CLEAN SANDING DISC LIJA DE MINERAL DE ÓXIDO DE ALUMINIO GRANO NO 80  DISCO PARA LIJADO EN SECO NO. 80  PRESENTACION DE CAJA POR 50 UNIDADES"/>
    <n v="27112737"/>
    <s v="LICITACIÓN PÚBLICA"/>
    <n v="2"/>
    <n v="6"/>
    <n v="5"/>
    <n v="1045000"/>
    <s v="UNIDAD"/>
    <s v="NO SOLICITADAS"/>
  </r>
  <r>
    <x v="6"/>
    <s v="204-4-23"/>
    <n v="10"/>
    <s v="OTROS MATERIALES Y SUMINISTROS"/>
    <s v="BROCA   P/N:  BROCA COBALTO  #10"/>
    <n v="27112800"/>
    <s v="LICITACIÓN PÚBLICA"/>
    <n v="2"/>
    <n v="6"/>
    <n v="30"/>
    <n v="999600"/>
    <s v="UNIDAD"/>
    <s v="NO SOLICITADAS"/>
  </r>
  <r>
    <x v="6"/>
    <s v="204-4-23"/>
    <n v="10"/>
    <s v="OTROS MATERIALES Y SUMINISTROS"/>
    <s v="LIJA   P/N:  LIJA PARA TRABAJO EN SECO   CLEAN SANDING DISC LIJA DE MINERAL DE ÓXIDO DE ALUMINIO GRANO NO 600  LIJA NO. 600"/>
    <n v="27112737"/>
    <s v="LICITACIÓN PÚBLICA"/>
    <n v="2"/>
    <n v="6"/>
    <n v="2"/>
    <n v="999600"/>
    <s v="UNIDAD"/>
    <s v="NO SOLICITADAS"/>
  </r>
  <r>
    <x v="6"/>
    <s v="204-4-23"/>
    <n v="10"/>
    <s v="OTROS MATERIALES Y SUMINISTROS"/>
    <s v="BROCA   P/N:  BROCA COBALTO  #16"/>
    <n v="27112800"/>
    <s v="LICITACIÓN PÚBLICA"/>
    <n v="2"/>
    <n v="6"/>
    <n v="30"/>
    <n v="924000"/>
    <s v="UNIDAD"/>
    <s v="NO SOLICITADAS"/>
  </r>
  <r>
    <x v="6"/>
    <s v="204-4-23"/>
    <n v="10"/>
    <s v="OTROS MATERIALES Y SUMINISTROS"/>
    <s v="BROCA   P/N:  BROCA COBALTO  #27"/>
    <n v="27112800"/>
    <s v="LICITACIÓN PÚBLICA"/>
    <n v="2"/>
    <n v="6"/>
    <n v="36"/>
    <n v="900000"/>
    <s v="UNIDAD"/>
    <s v="NO SOLICITADAS"/>
  </r>
  <r>
    <x v="6"/>
    <s v="204-4-23"/>
    <n v="10"/>
    <s v="OTROS MATERIALES Y SUMINISTROS"/>
    <s v="BROCA   P/N:  BROCA COBALTO  BROCA 3/16&quot;"/>
    <n v="27112800"/>
    <s v="LICITACIÓN PÚBLICA"/>
    <n v="2"/>
    <n v="6"/>
    <n v="30"/>
    <n v="892500"/>
    <s v="UNIDAD"/>
    <s v="NO SOLICITADAS"/>
  </r>
  <r>
    <x v="6"/>
    <s v="204-4-23"/>
    <n v="10"/>
    <s v="OTROS MATERIALES Y SUMINISTROS"/>
    <s v="BROCA   P/N:  BROCA COBALTO  BROCA 5/32&quot;"/>
    <n v="27112800"/>
    <s v="LICITACIÓN PÚBLICA"/>
    <n v="2"/>
    <n v="6"/>
    <n v="30"/>
    <n v="807000"/>
    <s v="UNIDAD"/>
    <s v="NO SOLICITADAS"/>
  </r>
  <r>
    <x v="6"/>
    <s v="204-4-23"/>
    <n v="10"/>
    <s v="OTROS MATERIALES Y SUMINISTROS"/>
    <s v="BROCA   P/N:  BROCA DE ROSCA  #23"/>
    <n v="27112800"/>
    <s v="LICITACIÓN PÚBLICA"/>
    <n v="2"/>
    <n v="6"/>
    <n v="9"/>
    <n v="792900"/>
    <s v="UNIDAD"/>
    <s v="NO SOLICITADAS"/>
  </r>
  <r>
    <x v="6"/>
    <s v="204-4-23"/>
    <n v="10"/>
    <s v="OTROS MATERIALES Y SUMINISTROS"/>
    <s v="BROCA   P/N:  BROCA COBALTO  #21"/>
    <n v="27112800"/>
    <s v="LICITACIÓN PÚBLICA"/>
    <n v="2"/>
    <n v="6"/>
    <n v="30"/>
    <n v="780000"/>
    <s v="UNIDAD"/>
    <s v="NO SOLICITADAS"/>
  </r>
  <r>
    <x v="6"/>
    <s v="204-4-23"/>
    <n v="10"/>
    <s v="OTROS MATERIALES Y SUMINISTROS"/>
    <s v="LIJA   P/N:  LIJA PARA TRABAJO EN SECO   CLEAN SANDING DISC LIJA DE MINERAL DE ÓXIDO DE ALUMINIO GRANO NO 400  DISCO PARA LIJADO EN SECO NO. 400  PRESENTACION DE CAJA POR 50 UNIDADES"/>
    <n v="27112737"/>
    <s v="LICITACIÓN PÚBLICA"/>
    <n v="2"/>
    <n v="6"/>
    <n v="1.5"/>
    <n v="749430"/>
    <s v="UNIDAD"/>
    <s v="NO SOLICITADAS"/>
  </r>
  <r>
    <x v="6"/>
    <s v="204-4-23"/>
    <n v="10"/>
    <s v="OTROS MATERIALES Y SUMINISTROS"/>
    <s v="BROCA   P/N:  BROCA DE ROSCA   1/8&quot;"/>
    <n v="27112800"/>
    <s v="LICITACIÓN PÚBLICA"/>
    <n v="2"/>
    <n v="6"/>
    <n v="12"/>
    <n v="742800"/>
    <s v="UNIDAD"/>
    <s v="NO SOLICITADAS"/>
  </r>
  <r>
    <x v="6"/>
    <s v="204-4-23"/>
    <n v="10"/>
    <s v="OTROS MATERIALES Y SUMINISTROS"/>
    <s v="BROCA   P/N:  BROCA DE ROSCA   1/4&quot;"/>
    <n v="27112800"/>
    <s v="LICITACIÓN PÚBLICA"/>
    <n v="2"/>
    <n v="6"/>
    <n v="9"/>
    <n v="720000"/>
    <s v="UNIDAD"/>
    <s v="NO SOLICITADAS"/>
  </r>
  <r>
    <x v="6"/>
    <s v="204-4-23"/>
    <n v="10"/>
    <s v="OTROS MATERIALES Y SUMINISTROS"/>
    <s v="BROCA   P/N:  BROCA COBALTO  BROCA 1/8&quot;"/>
    <n v="27112800"/>
    <s v="LICITACIÓN PÚBLICA"/>
    <n v="2"/>
    <n v="6"/>
    <n v="30"/>
    <n v="651000"/>
    <s v="UNIDAD"/>
    <s v="NO SOLICITADAS"/>
  </r>
  <r>
    <x v="6"/>
    <s v="204-4-23"/>
    <n v="10"/>
    <s v="OTROS MATERIALES Y SUMINISTROS"/>
    <s v="BROCA   P/N:  BROCA COBALTO  #13"/>
    <n v="27112800"/>
    <s v="LICITACIÓN PÚBLICA"/>
    <n v="2"/>
    <n v="6"/>
    <n v="20"/>
    <n v="634000"/>
    <s v="UNIDAD"/>
    <s v="NO SOLICITADAS"/>
  </r>
  <r>
    <x v="6"/>
    <s v="204-4-23"/>
    <n v="10"/>
    <s v="OTROS MATERIALES Y SUMINISTROS"/>
    <s v="BROCA   P/N:  BROCA DE ROSCA  #13"/>
    <n v="27112800"/>
    <s v="LICITACIÓN PÚBLICA"/>
    <n v="2"/>
    <n v="6"/>
    <n v="9"/>
    <n v="621450"/>
    <s v="UNIDAD"/>
    <s v="NO SOLICITADAS"/>
  </r>
  <r>
    <x v="6"/>
    <s v="204-4-23"/>
    <n v="10"/>
    <s v="OTROS MATERIALES Y SUMINISTROS"/>
    <s v="BROCA   P/N:  BROCA DE ROSCA  #40"/>
    <n v="27112800"/>
    <s v="LICITACIÓN PÚBLICA"/>
    <n v="2"/>
    <n v="6"/>
    <n v="12"/>
    <n v="607800"/>
    <s v="UNIDAD"/>
    <s v="NO SOLICITADAS"/>
  </r>
  <r>
    <x v="6"/>
    <s v="204-4-23"/>
    <n v="10"/>
    <s v="OTROS MATERIALES Y SUMINISTROS"/>
    <s v="BROCA   P/N:  BROCA DE ROSCA   3/16&quot;"/>
    <n v="27112800"/>
    <s v="LICITACIÓN PÚBLICA"/>
    <n v="2"/>
    <n v="6"/>
    <n v="10"/>
    <n v="599000"/>
    <s v="UNIDAD"/>
    <s v="NO SOLICITADAS"/>
  </r>
  <r>
    <x v="6"/>
    <s v="204-4-23"/>
    <n v="10"/>
    <s v="OTROS MATERIALES Y SUMINISTROS"/>
    <s v="BROCA   P/N:  BROCA DE ROSCA  #10"/>
    <n v="27112800"/>
    <s v="LICITACIÓN PÚBLICA"/>
    <n v="2"/>
    <n v="6"/>
    <n v="9"/>
    <n v="591300"/>
    <s v="UNIDAD"/>
    <s v="NO SOLICITADAS"/>
  </r>
  <r>
    <x v="6"/>
    <s v="204-4-23"/>
    <n v="10"/>
    <s v="OTROS MATERIALES Y SUMINISTROS"/>
    <s v="BROCA   P/N:  BROCA DE ROSCA  #21"/>
    <n v="27112800"/>
    <s v="LICITACIÓN PÚBLICA"/>
    <n v="2"/>
    <n v="6"/>
    <n v="9"/>
    <n v="576000"/>
    <s v="UNIDAD"/>
    <s v="NO SOLICITADAS"/>
  </r>
  <r>
    <x v="6"/>
    <s v="204-4-23"/>
    <n v="10"/>
    <s v="OTROS MATERIALES Y SUMINISTROS"/>
    <s v="IMPRIMANTE   P/N:  PRIMER  VERDE MIL-PRF-23377 TIPO II CLASE N "/>
    <n v="31211500"/>
    <s v="LICITACIÓN PÚBLICA"/>
    <n v="2"/>
    <n v="6"/>
    <n v="3"/>
    <n v="1759350"/>
    <s v="GALON"/>
    <s v="NO SOLICITADAS"/>
  </r>
  <r>
    <x v="6"/>
    <s v="204-4-23"/>
    <n v="10"/>
    <s v="OTROS MATERIALES Y SUMINISTROS"/>
    <s v="BROCA   P/N:  BROCA COBALTO  BROCA 3/32&quot;"/>
    <n v="27112800"/>
    <s v="LICITACIÓN PÚBLICA"/>
    <n v="2"/>
    <n v="6"/>
    <n v="30"/>
    <n v="535500"/>
    <s v="UNIDAD"/>
    <s v="NO SOLICITADAS"/>
  </r>
  <r>
    <x v="6"/>
    <s v="204-4-23"/>
    <n v="10"/>
    <s v="OTROS MATERIALES Y SUMINISTROS"/>
    <s v="IMPRIMANTE   P/N:  PRIMER PARA COMPUESTOS  "/>
    <n v="31211500"/>
    <s v="LICITACIÓN PÚBLICA"/>
    <n v="2"/>
    <n v="6"/>
    <n v="1"/>
    <n v="2082500"/>
    <s v="GALON"/>
    <s v="NO SOLICITADAS"/>
  </r>
  <r>
    <x v="6"/>
    <s v="204-4-23"/>
    <n v="10"/>
    <s v="OTROS MATERIALES Y SUMINISTROS"/>
    <s v="BROCA   P/N:  BROCA DE ROSCA  #30"/>
    <n v="27112800"/>
    <s v="LICITACIÓN PÚBLICA"/>
    <n v="2"/>
    <n v="6"/>
    <n v="9"/>
    <n v="463500"/>
    <s v="UNIDAD"/>
    <s v="NO SOLICITADAS"/>
  </r>
  <r>
    <x v="6"/>
    <s v="204-4-23"/>
    <n v="10"/>
    <s v="OTROS MATERIALES Y SUMINISTROS"/>
    <s v="PAPEL KRAFT"/>
    <n v="60121100"/>
    <s v="LICITACIÓN PÚBLICA"/>
    <n v="2"/>
    <n v="6"/>
    <n v="5"/>
    <n v="446250"/>
    <s v="UNIDAD"/>
    <s v="NO SOLICITADAS"/>
  </r>
  <r>
    <x v="6"/>
    <s v="204-4-23"/>
    <n v="10"/>
    <s v="OTROS MATERIALES Y SUMINISTROS"/>
    <s v="LIJA   P/N:  LIJA PARA TRABAJO EN SECO   CLEAN SANDING DISC LIJA DE MINERAL DE ÓXIDO DE ALUMINIO GRANO NO 220  DISCO PARA LIJADO EN SECO NO. 220  PRESENTACION DE CAJA POR 50 UNIDADES"/>
    <n v="27112737"/>
    <s v="LICITACIÓN PÚBLICA"/>
    <n v="2"/>
    <n v="6"/>
    <n v="2"/>
    <n v="418000"/>
    <s v="UNIDAD"/>
    <s v="NO SOLICITADAS"/>
  </r>
  <r>
    <x v="6"/>
    <s v="204-4-23"/>
    <n v="10"/>
    <s v="OTROS MATERIALES Y SUMINISTROS"/>
    <s v="LIJA   P/N:  LIJA PARA TRABAJO EN SECO   CLEAN SANDING DISC LIJA DE MINERAL DE ÓXIDO DE ALUMINIO GRANO NO 180  DISCO PARA LIJADO EN SECO NO. 180  PRESENTACION DE CAJA POR 50 UNIDADES"/>
    <n v="27112737"/>
    <s v="LICITACIÓN PÚBLICA"/>
    <n v="2"/>
    <n v="6"/>
    <n v="2"/>
    <n v="417000"/>
    <s v="UNIDAD"/>
    <s v="NO SOLICITADAS"/>
  </r>
  <r>
    <x v="6"/>
    <s v="204-4-23"/>
    <n v="10"/>
    <s v="OTROS MATERIALES Y SUMINISTROS"/>
    <s v="LIJA   P/N:  LIJA PARA TRABAJO EN SECO   CLEAN SANDING DISC LIJA DE MINERAL DE ÓXIDO DE ALUMINIO GRANO NO 320  DISCO PARA LIJADO EN SECO NO. 320"/>
    <n v="27112737"/>
    <s v="LICITACIÓN PÚBLICA"/>
    <n v="2"/>
    <n v="6"/>
    <n v="2"/>
    <n v="417000"/>
    <s v="UNIDAD"/>
    <s v="NO SOLICITADAS"/>
  </r>
  <r>
    <x v="6"/>
    <s v="204-4-23"/>
    <n v="10"/>
    <s v="OTROS MATERIALES Y SUMINISTROS"/>
    <s v="LIJA   P/N:  LIJA ADHESIVA DE 6&quot; EN DISCO GRANO 320: LIJA DE MINERAL DE ÓXIDO DE ALUMINIO GRANO NO 320;  LIJA ADHESIVA DE 6&quot; EN DISCO GRANO 320 , PRESENTACION DE CAJA POR 50 UNIDADES"/>
    <n v="27112737"/>
    <s v="LICITACIÓN PÚBLICA"/>
    <n v="2"/>
    <n v="6"/>
    <n v="2"/>
    <n v="416500"/>
    <s v="UNIDAD"/>
    <s v="NO SOLICITADAS"/>
  </r>
  <r>
    <x v="6"/>
    <s v="204-4-23"/>
    <n v="10"/>
    <s v="OTROS MATERIALES Y SUMINISTROS"/>
    <s v="LIJA   P/N:  LIJA PARA TRABAJO EN SECO   A/O DRI-LUBE  STICK ON  2&quot; X 3/4 X 45 YARDAS GRANO NO 220    PRESENTACION DE CAJA POR 50 UNIDADES"/>
    <n v="27112737"/>
    <s v="LICITACIÓN PÚBLICA"/>
    <n v="2"/>
    <n v="6"/>
    <n v="2"/>
    <n v="416500"/>
    <s v="UNIDAD"/>
    <s v="NO SOLICITADAS"/>
  </r>
  <r>
    <x v="6"/>
    <s v="204-4-23"/>
    <n v="10"/>
    <s v="OTROS MATERIALES Y SUMINISTROS"/>
    <s v="LIJA   P/N:  LIJA PARA TRABAJO EN SECO   CLEAN SANDING DISC LIJA DE MINERAL DE ÓXIDO DE ALUMINIO GRANO NO 120  DISCO PARA LIJADO EN SECO NO. 120  PRESENTACION DE CAJA POR 50 UNIDADES"/>
    <n v="27112737"/>
    <s v="LICITACIÓN PÚBLICA"/>
    <n v="2"/>
    <n v="6"/>
    <n v="2"/>
    <n v="416500"/>
    <s v="UNIDAD"/>
    <s v="NO SOLICITADAS"/>
  </r>
  <r>
    <x v="6"/>
    <s v="204-4-23"/>
    <n v="10"/>
    <s v="OTROS MATERIALES Y SUMINISTROS"/>
    <s v="LIJA   P/N:  LIJA ADHESIVA DE 5&quot; EN DISCO GRANO 180: LIJA DE MINERAL DE ÓXIDO DE ALUMINIO GRANO NO 180; MARCA 3M  LIJA ADHESIVA B0912DO 6 PULGDIAMENO.180"/>
    <n v="27112737"/>
    <s v="LICITACIÓN PÚBLICA"/>
    <n v="2"/>
    <n v="6"/>
    <n v="2"/>
    <n v="416400"/>
    <s v="UNIDAD"/>
    <s v="NO SOLICITADAS"/>
  </r>
  <r>
    <x v="6"/>
    <s v="204-4-23"/>
    <n v="10"/>
    <s v="OTROS MATERIALES Y SUMINISTROS"/>
    <s v="LIJA   P/N:  LIJA PARA TRABAJO EN SECO   CLEAN SANDING DISC LIJA DE MINERAL DE ÓXIDO DE ALUMINIO GRANO NO 150  DISCO PARA LIJADO EN SECO NO. 150"/>
    <n v="27112737"/>
    <s v="LICITACIÓN PÚBLICA"/>
    <n v="2"/>
    <n v="6"/>
    <n v="2"/>
    <n v="416000"/>
    <s v="UNIDAD"/>
    <s v="NO SOLICITADAS"/>
  </r>
  <r>
    <x v="6"/>
    <s v="204-4-23"/>
    <n v="10"/>
    <s v="OTROS MATERIALES Y SUMINISTROS"/>
    <s v="BROCA   P/N:  BROCA 1/8 COBALTO DE 12&quot;  "/>
    <n v="27112800"/>
    <s v="LICITACIÓN PÚBLICA"/>
    <n v="2"/>
    <n v="6"/>
    <n v="4"/>
    <n v="103600"/>
    <s v="UNIDAD"/>
    <s v="NO SOLICITADAS"/>
  </r>
  <r>
    <x v="6"/>
    <s v="204-4-23"/>
    <n v="10"/>
    <s v="OTROS MATERIALES Y SUMINISTROS"/>
    <s v="BROCA   P/N:  BROCA 3/32 COBALTO DE 12&quot;  "/>
    <n v="27112800"/>
    <s v="LICITACIÓN PÚBLICA"/>
    <n v="2"/>
    <n v="6"/>
    <n v="4"/>
    <n v="103600"/>
    <s v="UNIDAD"/>
    <s v="NO SOLICITADAS"/>
  </r>
  <r>
    <x v="6"/>
    <s v="204-4-23"/>
    <n v="10"/>
    <s v="OTROS MATERIALES Y SUMINISTROS"/>
    <s v="BROCA   P/N:  BROCA #30 COBALTO DE 12&quot;  "/>
    <n v="27112800"/>
    <s v="LICITACIÓN PÚBLICA"/>
    <n v="2"/>
    <n v="6"/>
    <n v="4"/>
    <n v="101200"/>
    <s v="UNIDAD"/>
    <s v="NO SOLICITADAS"/>
  </r>
  <r>
    <x v="6"/>
    <s v="204-4-23"/>
    <n v="10"/>
    <s v="OTROS MATERIALES Y SUMINISTROS"/>
    <s v="BROCA   P/N:  BROCA #40 COBALTO DE 12&quot;  "/>
    <n v="27112800"/>
    <s v="LICITACIÓN PÚBLICA"/>
    <n v="2"/>
    <n v="6"/>
    <n v="4"/>
    <n v="101200"/>
    <s v="UNIDAD"/>
    <s v="NO SOLICITADAS"/>
  </r>
  <r>
    <x v="6"/>
    <s v="204-4-23"/>
    <n v="10"/>
    <s v="OTROS MATERIALES Y SUMINISTROS"/>
    <s v="BROCA   P/N:  BROCA 3/16 COBALTO DE 12&quot;  "/>
    <n v="27112800"/>
    <s v="LICITACIÓN PÚBLICA"/>
    <n v="2"/>
    <n v="6"/>
    <n v="4"/>
    <n v="95200"/>
    <s v="UNIDAD"/>
    <s v="NO SOLICITADAS"/>
  </r>
  <r>
    <x v="6"/>
    <s v="204-4-23"/>
    <n v="10"/>
    <s v="OTROS MATERIALES Y SUMINISTROS"/>
    <s v="ESPATULA   P/N:  ESPATULA PLASTICA 3&quot;PULGADAS"/>
    <n v="31211900"/>
    <s v="LICITACIÓN PÚBLICA"/>
    <n v="2"/>
    <n v="6"/>
    <n v="8"/>
    <n v="76800"/>
    <s v="UNIDAD"/>
    <s v="NO SOLICITADAS"/>
  </r>
  <r>
    <x v="6"/>
    <s v="204-4-23"/>
    <n v="10"/>
    <s v="OTROS MATERIALES Y SUMINISTROS"/>
    <s v="PINTURA   P/N:  MIL-PRF-85285D BLANCO FED STD 17925 POLIURETANO TIPO IV CLASE W  POLIURETANO BLANCO BRILLANTE 17925"/>
    <n v="31211500"/>
    <s v="LICITACIÓN PÚBLICA"/>
    <n v="2"/>
    <n v="6"/>
    <n v="3"/>
    <n v="3391500"/>
    <s v="GALON"/>
    <s v="NO SOLICITADAS"/>
  </r>
  <r>
    <x v="6"/>
    <s v="204-4-23"/>
    <n v="10"/>
    <s v="OTROS MATERIALES Y SUMINISTROS"/>
    <s v="BROCA   P/N:  BROCA #10 COBALTO DE 12&quot;  "/>
    <n v="27112800"/>
    <s v="LICITACIÓN PÚBLICA"/>
    <n v="2"/>
    <n v="6"/>
    <n v="2"/>
    <n v="59000"/>
    <s v="UNIDAD"/>
    <s v="NO SOLICITADAS"/>
  </r>
  <r>
    <x v="6"/>
    <s v="204-4-23"/>
    <n v="10"/>
    <s v="OTROS MATERIALES Y SUMINISTROS"/>
    <s v="BROCA   P/N:  BROCA #13 COBALTO DE 12&quot;  "/>
    <n v="27112800"/>
    <s v="LICITACIÓN PÚBLICA"/>
    <n v="2"/>
    <n v="6"/>
    <n v="2"/>
    <n v="59000"/>
    <s v="UNIDAD"/>
    <s v="NO SOLICITADAS"/>
  </r>
  <r>
    <x v="6"/>
    <s v="204-4-23"/>
    <n v="10"/>
    <s v="OTROS MATERIALES Y SUMINISTROS"/>
    <s v="BROCA   P/N:  BROCA #23 COBALTO DE 12&quot;  "/>
    <n v="27112800"/>
    <s v="LICITACIÓN PÚBLICA"/>
    <n v="2"/>
    <n v="6"/>
    <n v="2"/>
    <n v="57200"/>
    <s v="UNIDAD"/>
    <s v="NO SOLICITADAS"/>
  </r>
  <r>
    <x v="6"/>
    <s v="204-4-23"/>
    <n v="10"/>
    <s v="OTROS MATERIALES Y SUMINISTROS"/>
    <s v="ESPATULA   P/N:  ESPATULA PLASTICA 2&quot; PULGADAS"/>
    <n v="31211900"/>
    <s v="LICITACIÓN PÚBLICA"/>
    <n v="2"/>
    <n v="6"/>
    <n v="8"/>
    <n v="57200"/>
    <s v="UNIDAD"/>
    <s v="NO SOLICITADAS"/>
  </r>
  <r>
    <x v="6"/>
    <s v="204-4-23"/>
    <n v="10"/>
    <s v="OTROS MATERIALES Y SUMINISTROS"/>
    <s v="BROCA   P/N:  BROCA 3/16 COBALTO DE 6&quot;  "/>
    <n v="27112800"/>
    <s v="LICITACIÓN PÚBLICA"/>
    <n v="2"/>
    <n v="6"/>
    <n v="4"/>
    <n v="54800"/>
    <s v="UNIDAD"/>
    <s v="NO SOLICITADAS"/>
  </r>
  <r>
    <x v="6"/>
    <s v="204-4-23"/>
    <n v="10"/>
    <s v="OTROS MATERIALES Y SUMINISTROS"/>
    <s v="BROCA   P/N:  BROCA 3/32 COBALTO DE 6&quot;  "/>
    <n v="27112800"/>
    <s v="LICITACIÓN PÚBLICA"/>
    <n v="2"/>
    <n v="6"/>
    <n v="4"/>
    <n v="46600"/>
    <s v="UNIDAD"/>
    <s v="NO SOLICITADAS"/>
  </r>
  <r>
    <x v="6"/>
    <s v="204-4-23"/>
    <n v="10"/>
    <s v="OTROS MATERIALES Y SUMINISTROS"/>
    <s v="BROCA   P/N:  BROCA #16 COBALTO DE 12&quot;  "/>
    <n v="27112800"/>
    <s v="LICITACIÓN PÚBLICA"/>
    <n v="2"/>
    <n v="6"/>
    <n v="2"/>
    <n v="45400"/>
    <s v="UNIDAD"/>
    <s v="NO SOLICITADAS"/>
  </r>
  <r>
    <x v="6"/>
    <s v="204-4-23"/>
    <n v="10"/>
    <s v="OTROS MATERIALES Y SUMINISTROS"/>
    <s v="BROCA   P/N:  BROCA #27 COBALTO DE 12&quot;  "/>
    <n v="27112800"/>
    <s v="LICITACIÓN PÚBLICA"/>
    <n v="2"/>
    <n v="6"/>
    <n v="2"/>
    <n v="44100"/>
    <s v="UNIDAD"/>
    <s v="NO SOLICITADAS"/>
  </r>
  <r>
    <x v="6"/>
    <s v="204-4-23"/>
    <n v="10"/>
    <s v="OTROS MATERIALES Y SUMINISTROS"/>
    <s v="BROCA   P/N:  BROCA 1/8 COBALTO DE 6&quot;  "/>
    <n v="27112800"/>
    <s v="LICITACIÓN PÚBLICA"/>
    <n v="2"/>
    <n v="6"/>
    <n v="4"/>
    <n v="44000"/>
    <s v="UNIDAD"/>
    <s v="NO SOLICITADAS"/>
  </r>
  <r>
    <x v="6"/>
    <s v="204-4-23"/>
    <n v="10"/>
    <s v="OTROS MATERIALES Y SUMINISTROS"/>
    <s v="BROCA   P/N:  BROCA #30 COBALTO DE 6&quot;  "/>
    <n v="27112800"/>
    <s v="LICITACIÓN PÚBLICA"/>
    <n v="2"/>
    <n v="6"/>
    <n v="4"/>
    <n v="42800"/>
    <s v="UNIDAD"/>
    <s v="NO SOLICITADAS"/>
  </r>
  <r>
    <x v="6"/>
    <s v="204-4-23"/>
    <n v="10"/>
    <s v="OTROS MATERIALES Y SUMINISTROS"/>
    <s v="BROCA   P/N:  BROCA #40 COBALTO DE 6&quot;  "/>
    <n v="27112800"/>
    <s v="LICITACIÓN PÚBLICA"/>
    <n v="2"/>
    <n v="6"/>
    <n v="4"/>
    <n v="41800"/>
    <s v="UNIDAD"/>
    <s v="NO SOLICITADAS"/>
  </r>
  <r>
    <x v="6"/>
    <s v="204-4-23"/>
    <n v="10"/>
    <s v="OTROS MATERIALES Y SUMINISTROS"/>
    <s v="ESPATULA   P/N:  ESPATULA PLASTICA 1 &quot; PULGADAS"/>
    <n v="31211900"/>
    <s v="LICITACIÓN PÚBLICA"/>
    <n v="2"/>
    <n v="6"/>
    <n v="8"/>
    <n v="38400"/>
    <s v="UNIDAD"/>
    <s v="NO SOLICITADAS"/>
  </r>
  <r>
    <x v="6"/>
    <s v="204-4-23"/>
    <n v="10"/>
    <s v="OTROS MATERIALES Y SUMINISTROS"/>
    <s v="PINTURA   P/N:  PINTURA MIL-PRF-85285 GRIS  FS 26118 TIPO IV CLASE W  PINTURA POLIURETANO GRIS"/>
    <n v="31211500"/>
    <s v="LICITACIÓN PÚBLICA"/>
    <n v="2"/>
    <n v="6"/>
    <n v="8"/>
    <n v="9044000"/>
    <s v="GALON"/>
    <s v="NO SOLICITADAS"/>
  </r>
  <r>
    <x v="6"/>
    <s v="204-4-23"/>
    <n v="10"/>
    <s v="OTROS MATERIALES Y SUMINISTROS"/>
    <s v="BROCA   P/N:  BROCA #23 COBALTO DE 6&quot;  "/>
    <n v="27112800"/>
    <s v="LICITACIÓN PÚBLICA"/>
    <n v="2"/>
    <n v="6"/>
    <n v="2"/>
    <n v="29000"/>
    <s v="UNIDAD"/>
    <s v="NO SOLICITADAS"/>
  </r>
  <r>
    <x v="6"/>
    <s v="204-4-23"/>
    <n v="10"/>
    <s v="OTROS MATERIALES Y SUMINISTROS"/>
    <s v="BROCA   P/N:  BROCA #13 COBALTO DE 6&quot;  "/>
    <n v="27112800"/>
    <s v="LICITACIÓN PÚBLICA"/>
    <n v="2"/>
    <n v="6"/>
    <n v="2"/>
    <n v="28000"/>
    <s v="UNIDAD"/>
    <s v="NO SOLICITADAS"/>
  </r>
  <r>
    <x v="6"/>
    <s v="204-4-23"/>
    <n v="10"/>
    <s v="OTROS MATERIALES Y SUMINISTROS"/>
    <s v="BROCA   P/N:  BROCA #27 COBALTO DE 6&quot;  "/>
    <n v="27112800"/>
    <s v="LICITACIÓN PÚBLICA"/>
    <n v="2"/>
    <n v="6"/>
    <n v="2"/>
    <n v="28000"/>
    <s v="UNIDAD"/>
    <s v="NO SOLICITADAS"/>
  </r>
  <r>
    <x v="6"/>
    <s v="204-4-23"/>
    <n v="10"/>
    <s v="OTROS MATERIALES Y SUMINISTROS"/>
    <s v="BROCA   P/N:  BROCA #16 COBALTO DE 6&quot;  "/>
    <n v="27112800"/>
    <s v="LICITACIÓN PÚBLICA"/>
    <n v="2"/>
    <n v="6"/>
    <n v="2"/>
    <n v="27800"/>
    <s v="UNIDAD"/>
    <s v="NO SOLICITADAS"/>
  </r>
  <r>
    <x v="6"/>
    <s v="204-4-23"/>
    <n v="10"/>
    <s v="OTROS MATERIALES Y SUMINISTROS"/>
    <s v="BROCA   P/N:  BROCA #10 COBALTO DE 6&quot;  "/>
    <n v="27112800"/>
    <s v="LICITACIÓN PÚBLICA"/>
    <n v="2"/>
    <n v="6"/>
    <n v="2"/>
    <n v="26200"/>
    <s v="UNIDAD"/>
    <s v="NO SOLICITADAS"/>
  </r>
  <r>
    <x v="6"/>
    <s v="204-4-23"/>
    <n v="10"/>
    <s v="OTROS MATERIALES Y SUMINISTROS"/>
    <s v="PINTURA   P/N:  PINTURA MIL-PRF-85285D GRIS CLARO BRILLANTE FS 16375 TIPO IV CLASE W  PINTURA POLIURETANO GRIS"/>
    <n v="31211500"/>
    <s v="LICITACIÓN PÚBLICA"/>
    <n v="2"/>
    <n v="6"/>
    <n v="2"/>
    <n v="2261000"/>
    <s v="GALON"/>
    <s v="NO SOLICITADAS"/>
  </r>
  <r>
    <x v="6"/>
    <s v="204-4-23"/>
    <n v="10"/>
    <s v="OTROS MATERIALES Y SUMINISTROS"/>
    <s v="PINTURA   P/N:  PINTURA MIL-PRF-85285D NEGRO MATE FED STD 37038 POLIURETANO TIPO IV CLASE W  PINTURA POLIURETANO NEGRO MATE"/>
    <n v="31211500"/>
    <s v="LICITACIÓN PÚBLICA"/>
    <n v="2"/>
    <n v="6"/>
    <n v="1"/>
    <n v="565250"/>
    <s v="GALON"/>
    <s v="NO SOLICITADAS"/>
  </r>
  <r>
    <x v="6"/>
    <s v="204-4-23"/>
    <n v="10"/>
    <s v="OTROS MATERIALES Y SUMINISTROS"/>
    <s v="PINTURA   P/N:  PINTURA MIL-PRF-85285D NEGRO SEMIBRILLANTE FED STD 27038 POLIURETANO TIPO IV CLASE W  PINTURA POLIURETANO NEGRO"/>
    <n v="31211500"/>
    <s v="LICITACIÓN PÚBLICA"/>
    <n v="2"/>
    <n v="6"/>
    <n v="3"/>
    <n v="3391500"/>
    <s v="GALON"/>
    <s v="NO SOLICITADAS"/>
  </r>
  <r>
    <x v="6"/>
    <s v="204-4-23"/>
    <n v="10"/>
    <s v="OTROS MATERIALES Y SUMINISTROS"/>
    <s v="PINTURA   P/N:  PINTURA POLIURETANO FEDERAL STANDARD SEMIBRILLANTE GRIS CLARO MIL-PRF-85285D FED STD 26375  POLIURETANO GRAY  FS 26375"/>
    <n v="31211500"/>
    <s v="LICITACIÓN PÚBLICA"/>
    <n v="2"/>
    <n v="6"/>
    <n v="3"/>
    <n v="3052350"/>
    <s v="GALON"/>
    <s v="NO SOLICITADAS"/>
  </r>
  <r>
    <x v="6"/>
    <s v="204-4-12"/>
    <n v="10"/>
    <s v="MATERIALES REACTIVOS DE LABORATORIO Y QUÍMICOS"/>
    <s v="REMOVEDOR DE PINTURA   P/N:  REMOVEDOR DE PINTURA TTR 2918   "/>
    <n v="31211500"/>
    <s v="LICITACIÓN PÚBLICA"/>
    <n v="2"/>
    <n v="6"/>
    <n v="40"/>
    <n v="120000"/>
    <s v="UNIDAD"/>
    <s v="NO SOLICITADAS"/>
  </r>
  <r>
    <x v="6"/>
    <s v="204-5-1"/>
    <n v="10"/>
    <s v="MANTENIMIENTO DE BIENES INMUEBLES"/>
    <s v="MANTENIMIENTO CUBIERTAS HANGARES TALLERES GRUTE"/>
    <n v="72102900"/>
    <s v="SELECCIÓN ABREVIADA MENOR CUANTÍA"/>
    <n v="4"/>
    <n v="8"/>
    <n v="1"/>
    <n v="138399996"/>
    <s v="GLOBAL"/>
    <s v="NO SOLICITADAS"/>
  </r>
  <r>
    <x v="6"/>
    <s v="204-5-1"/>
    <n v="10"/>
    <s v="MANTENIMIENTO DE BIENES INMUEBLES"/>
    <s v="MANTENIMIENTO MANJUI E INFRAESTRUCUTRA"/>
    <n v="72102900"/>
    <s v="SELECCIÓN ABREVIADA MENOR CUANTÍA"/>
    <n v="4"/>
    <n v="8"/>
    <n v="1"/>
    <n v="30000000"/>
    <s v="GLOBAL"/>
    <s v="NO SOLICITADAS"/>
  </r>
  <r>
    <x v="6"/>
    <s v="204-5-1"/>
    <n v="10"/>
    <s v="MANTENIMIENTO DE BIENES INMUEBLES"/>
    <s v="MTTO. POZO PROFUNDO"/>
    <n v="72102900"/>
    <s v="SELECCIÓN ABREVIADA MENOR CUANTÍA"/>
    <n v="3"/>
    <n v="7"/>
    <n v="1"/>
    <n v="25000000"/>
    <s v="GLOBAL"/>
    <s v="NO SOLICITADAS"/>
  </r>
  <r>
    <x v="6"/>
    <s v="204-5-1"/>
    <n v="10"/>
    <s v="MANTENIMIENTO DE BIENES INMUEBLES"/>
    <s v="MTTO. PLANTA PTAR CAMAN"/>
    <n v="72102900"/>
    <s v="SELECCIÓN ABREVIADA MENOR CUANTÍA"/>
    <n v="3"/>
    <n v="7"/>
    <n v="1"/>
    <n v="35000000"/>
    <s v="GLOBAL"/>
    <s v="NO SOLICITADAS"/>
  </r>
  <r>
    <x v="6"/>
    <s v="204-5-1"/>
    <n v="10"/>
    <s v="MANTENIMIENTO DE BIENES INMUEBLES"/>
    <s v="MTTO. CASINO, RANCHO DE TROPA Y LAVANDERIA "/>
    <n v="72102900"/>
    <s v="SELECCIÓN ABREVIADA MENOR CUANTÍA"/>
    <n v="4"/>
    <n v="8"/>
    <n v="1"/>
    <n v="139980000"/>
    <s v="GLOBAL"/>
    <s v="NO SOLICITADAS"/>
  </r>
  <r>
    <x v="6"/>
    <s v="204-5-1"/>
    <n v="10"/>
    <s v="MANTENIMIENTO DE BIENES INMUEBLES"/>
    <s v="SERVICIO PINTURA MANTTO TORRES DE VIGILACIA "/>
    <n v="73181104"/>
    <s v="SELECCIÓN ABREVIADA MENOR CUANTÍA"/>
    <n v="4"/>
    <n v="8"/>
    <n v="1"/>
    <n v="7000000"/>
    <s v="GLOBAL"/>
    <s v="NO SOLICITADAS"/>
  </r>
  <r>
    <x v="6"/>
    <s v="204-5-1"/>
    <n v="10"/>
    <s v="MANTENIMIENTO DE BIENES INMUEBLES"/>
    <s v="MANTENIMIENTO Y ADECUACION DE INSTALACIONES ALMA 5"/>
    <n v="72102900"/>
    <s v="SELECCIÓN ABREVIADA MENOR CUANTÍA"/>
    <n v="3"/>
    <n v="6"/>
    <n v="1"/>
    <n v="155000000"/>
    <s v="GLOBAL"/>
    <s v=""/>
  </r>
  <r>
    <x v="6"/>
    <s v="204-5-1"/>
    <n v="10"/>
    <s v="MANTENIMIENTO DE BIENES INMUEBLES"/>
    <s v="MANTENIMIENTO Y ADECUACION DE INSTALACIONES SUSEM"/>
    <n v="72102900"/>
    <s v="SELECCIÓN ABREVIADA MENOR CUANTÍA"/>
    <n v="3"/>
    <n v="6"/>
    <n v="1"/>
    <n v="61104318"/>
    <s v="GLOBAL"/>
    <s v=""/>
  </r>
  <r>
    <x v="6"/>
    <s v="204-5-2"/>
    <n v="10"/>
    <s v="MANTENIMIENTO DE BIENES MUEBLES, EQUIPOS Y ENSERES"/>
    <s v="MANTENIMIENTO DE BIENES MUEBLES DEL CAMAN.(LAVADORAS, SECADORAS,,ETC)"/>
    <n v="73152108"/>
    <s v="SELECCIÓN ABREVIADA MENOR CUANTÍA"/>
    <n v="4"/>
    <n v="6"/>
    <n v="1"/>
    <n v="18000000"/>
    <s v="GLOBAL"/>
    <s v=""/>
  </r>
  <r>
    <x v="6"/>
    <s v="204-5-2"/>
    <n v="10"/>
    <s v="MANTENIMIENTO DE BIENES MUEBLES, EQUIPOS Y ENSERES"/>
    <s v="MANTENIMIENTO SALDOS"/>
    <n v="72153600"/>
    <s v="MÍNIMA CUANTÍA"/>
    <n v="5"/>
    <n v="3"/>
    <n v="1"/>
    <n v="5181202"/>
    <s v="GLOBAL"/>
    <s v=""/>
  </r>
  <r>
    <x v="6"/>
    <s v="204-5-2"/>
    <n v="10"/>
    <s v="MANTENIMIENTO DE BIENES MUEBLES, EQUIPOS Y ENSERES"/>
    <s v="MANTENIMIENTO VIDEO BEAM Y  EQUIPOS AUDITORIOS"/>
    <n v="73152108"/>
    <s v="MÍNIMA CUANTÍA"/>
    <n v="5"/>
    <n v="4"/>
    <n v="1"/>
    <n v="3499999"/>
    <s v="GLOBAL"/>
    <s v="NO SOLICITADAS"/>
  </r>
  <r>
    <x v="6"/>
    <s v="204-5-2"/>
    <n v="10"/>
    <s v="MANTENIMIENTO DE BIENES MUEBLES, EQUIPOS Y ENSERES"/>
    <s v="MANTENIMINENTO MAQUINA INYECTORA"/>
    <n v="73152101"/>
    <s v="MÍNIMA CUANTÍA"/>
    <n v="4"/>
    <n v="6"/>
    <n v="1"/>
    <n v="3500000"/>
    <s v="GLOBAL"/>
    <s v="NO SOLICITADAS"/>
  </r>
  <r>
    <x v="6"/>
    <s v="204-5-2"/>
    <n v="10"/>
    <s v="MANTENIMIENTO DE BIENES MUEBLES, EQUIPOS Y ENSERES"/>
    <s v="SERVICIO MANTENIMIENTO MOTOBOMBAS SUSEM"/>
    <n v="72151802"/>
    <s v="SELECCIÓN ABREVIADA MENOR CUANTÍA"/>
    <n v="3"/>
    <n v="4"/>
    <n v="1"/>
    <n v="892500"/>
    <s v="GLOBAL"/>
    <s v="NO SOLICITADAS"/>
  </r>
  <r>
    <x v="6"/>
    <s v="204-5-2"/>
    <n v="10"/>
    <s v="MANTENIMIENTO DE BIENES MUEBLES, EQUIPOS Y ENSERES"/>
    <s v="MANTENIMIENTO EQUIPO DE  PRECISION AMBIENTAL"/>
    <n v="73152100"/>
    <s v="SELECCIÓN ABREVIADA MENOR CUANTÍA"/>
    <n v="3"/>
    <n v="5"/>
    <n v="1"/>
    <n v="297500"/>
    <s v="GLOBAL"/>
    <s v="NO SOLICITADAS"/>
  </r>
  <r>
    <x v="6"/>
    <s v="204-5-2"/>
    <n v="10"/>
    <s v="MANTENIMIENTO DE BIENES MUEBLES, EQUIPOS Y ENSERES"/>
    <s v="MANTENIMIRTO  DE HORNO LABORATORIO DE 270*"/>
    <n v="73152100"/>
    <s v="SELECCIÓN ABREVIADA MENOR CUANTÍA"/>
    <n v="3"/>
    <n v="5"/>
    <n v="1"/>
    <n v="7140000"/>
    <s v="GLOBAL"/>
    <s v="NO SOLICITADAS"/>
  </r>
  <r>
    <x v="6"/>
    <s v="204-5-2"/>
    <n v="10"/>
    <s v="MANTENIMIENTO DE BIENES MUEBLES, EQUIPOS Y ENSERES"/>
    <s v="MANTENIMIENTO PREVENTIVO PARA SISTEMA DE PURIFICACIO DE AGUA   "/>
    <n v="73152100"/>
    <s v="SELECCIÓN ABREVIADA MENOR CUANTÍA"/>
    <n v="3"/>
    <n v="5"/>
    <n v="1"/>
    <n v="3570000"/>
    <s v="GLOBAL"/>
    <s v="NO SOLICITADAS"/>
  </r>
  <r>
    <x v="6"/>
    <s v="204-5-2"/>
    <n v="10"/>
    <s v="MANTENIMIENTO DE BIENES MUEBLES, EQUIPOS Y ENSERES"/>
    <s v="MANTENIMIENTO Y CALIBRACION REMACHADORA MARCA BALTEC, MODELO RN281, S/R 2811801"/>
    <n v="73152100"/>
    <s v="SELECCIÓN ABREVIADA MENOR CUANTÍA"/>
    <n v="3"/>
    <n v="5"/>
    <n v="1"/>
    <n v="1190000"/>
    <s v="GLOBAL"/>
    <s v="NO SOLICITADAS"/>
  </r>
  <r>
    <x v="6"/>
    <s v="204-5-2"/>
    <n v="10"/>
    <s v="MANTENIMIENTO DE BIENES MUEBLES, EQUIPOS Y ENSERES"/>
    <s v="MANTENIMIENTO ESTIBADORA HIDRAULICA"/>
    <n v="73152100"/>
    <s v="SELECCIÓN ABREVIADA MENOR CUANTÍA"/>
    <n v="3"/>
    <n v="5"/>
    <n v="1"/>
    <n v="2380000"/>
    <s v="GLOBAL"/>
    <s v="NO SOLICITADAS"/>
  </r>
  <r>
    <x v="6"/>
    <s v="204-5-2"/>
    <n v="10"/>
    <s v="MANTENIMIENTO DE BIENES MUEBLES, EQUIPOS Y ENSERES"/>
    <s v="MANTENIMIENTO PREVENTIVO EQUIPO MILLER DINASTY 350 "/>
    <n v="73152101"/>
    <s v="SELECCIÓN ABREVIADA MENOR CUANTÍA"/>
    <n v="5"/>
    <n v="2"/>
    <n v="1"/>
    <n v="1572492"/>
    <s v="GLOBAL"/>
    <s v="NO SOLICITADAS"/>
  </r>
  <r>
    <x v="6"/>
    <s v="204-5-2"/>
    <n v="10"/>
    <s v="MANTENIMIENTO DE BIENES MUEBLES, EQUIPOS Y ENSERES"/>
    <s v="MANTENIMIENTO LAVADORA DE PIEZAS MARCA SNAP-ON, P/N PBC3222A"/>
    <n v="73152100"/>
    <s v="SELECCIÓN ABREVIADA MENOR CUANTÍA"/>
    <n v="3"/>
    <n v="5"/>
    <n v="1"/>
    <n v="2380000"/>
    <s v="GLOBAL"/>
    <s v="NO SOLICITADAS"/>
  </r>
  <r>
    <x v="6"/>
    <s v="204-5-2"/>
    <n v="10"/>
    <s v="MANTENIMIENTO DE BIENES MUEBLES, EQUIPOS Y ENSERES"/>
    <s v="MANTENIMIENTO MEZCLADOR"/>
    <n v="73152100"/>
    <s v="SELECCIÓN ABREVIADA MENOR CUANTÍA"/>
    <n v="3"/>
    <n v="5"/>
    <n v="1"/>
    <n v="2380000"/>
    <s v="GLOBAL"/>
    <s v="NO SOLICITADAS"/>
  </r>
  <r>
    <x v="6"/>
    <s v="204-5-2"/>
    <n v="10"/>
    <s v="MANTENIMIENTO DE BIENES MUEBLES, EQUIPOS Y ENSERES"/>
    <s v="MANTENIMIENTO PREVENTIVO Y CORRECTIVO BANCO LAVADOR DE PIEZAS MODEL PBD3222 S/N DB020047"/>
    <n v="73152100"/>
    <s v="SELECCIÓN ABREVIADA MENOR CUANTÍA"/>
    <n v="3"/>
    <n v="5"/>
    <n v="1"/>
    <n v="2380000"/>
    <s v="GLOBAL"/>
    <s v="NO SOLICITADAS"/>
  </r>
  <r>
    <x v="6"/>
    <s v="204-5-2"/>
    <n v="10"/>
    <s v="MANTENIMIENTO DE BIENES MUEBLES, EQUIPOS Y ENSERES"/>
    <s v="MANTENIMIENTO PREVENTIVO Y CORRECTIVO AL AIRE ACONDICIONADO VM0703-0169 "/>
    <n v="72101500"/>
    <s v="SELECCIÓN ABREVIADA MENOR CUANTÍA"/>
    <n v="3"/>
    <n v="5"/>
    <n v="1"/>
    <n v="1785000"/>
    <s v="GLOBAL"/>
    <s v="NO SOLICITADAS"/>
  </r>
  <r>
    <x v="6"/>
    <s v="204-5-2"/>
    <n v="10"/>
    <s v="MANTENIMIENTO DE BIENES MUEBLES, EQUIPOS Y ENSERES"/>
    <s v="MANTENIMIENTO PUENTE GRUA CAPACIDAD 02 TONS."/>
    <n v="72154500"/>
    <s v="SELECCIÓN ABREVIADA MENOR CUANTÍA"/>
    <n v="3"/>
    <n v="5"/>
    <n v="1"/>
    <n v="1785000"/>
    <s v="GLOBAL"/>
    <s v="NO SOLICITADAS"/>
  </r>
  <r>
    <x v="6"/>
    <s v="204-5-2"/>
    <n v="10"/>
    <s v="MANTENIMIENTO DE BIENES MUEBLES, EQUIPOS Y ENSERES"/>
    <s v="MANTENIMIENTO PREVENTIVO INSTAPAK 901 (MAQUINA DE EMBALAJE):"/>
    <n v="73152101"/>
    <s v="SELECCIÓN ABREVIADA MENOR CUANTÍA"/>
    <n v="3"/>
    <n v="5"/>
    <n v="1"/>
    <n v="1735013"/>
    <s v="GLOBAL"/>
    <s v="NO SOLICITADAS"/>
  </r>
  <r>
    <x v="6"/>
    <s v="204-5-2"/>
    <n v="10"/>
    <s v="MANTENIMIENTO DE BIENES MUEBLES, EQUIPOS Y ENSERES"/>
    <s v="MANTENIMIENTO PREVENTIVO RECTIFICADORA DE SUPERFICIES CILINDRICAS MARCA SUPER TEC C32T-150NC:"/>
    <n v="73152100"/>
    <s v="SELECCIÓN ABREVIADA MENOR CUANTÍA"/>
    <n v="3"/>
    <n v="5"/>
    <n v="1"/>
    <n v="2380000"/>
    <s v="GLOBAL"/>
    <s v="NO SOLICITADAS"/>
  </r>
  <r>
    <x v="6"/>
    <s v="204-5-2"/>
    <n v="10"/>
    <s v="MANTENIMIENTO DE BIENES MUEBLES, EQUIPOS Y ENSERES"/>
    <s v="MANTENIMIENTO PREVENTIVO SIERRA MECANIC."/>
    <n v="73152100"/>
    <s v="SELECCIÓN ABREVIADA MENOR CUANTÍA"/>
    <n v="3"/>
    <n v="5"/>
    <n v="1"/>
    <n v="2380000"/>
    <s v="GLOBAL"/>
    <s v="NO SOLICITADAS"/>
  </r>
  <r>
    <x v="6"/>
    <s v="204-5-2"/>
    <n v="10"/>
    <s v="MANTENIMIENTO DE BIENES MUEBLES, EQUIPOS Y ENSERES"/>
    <s v="MANTENIMIENTO COMPRESOR DE AIRE"/>
    <n v="72101500"/>
    <s v="SELECCIÓN ABREVIADA MENOR CUANTÍA"/>
    <n v="3"/>
    <n v="5"/>
    <n v="1"/>
    <n v="1912500"/>
    <s v="GLOBAL"/>
    <s v="NO SOLICITADAS"/>
  </r>
  <r>
    <x v="6"/>
    <s v="204-5-2"/>
    <n v="10"/>
    <s v="MANTENIMIENTO DE BIENES MUEBLES, EQUIPOS Y ENSERES"/>
    <s v="MANTENIMIENTO TORNO HARRISSON V - 390 MODELO TRIUMPH 15 VS - V - 390 S/N VT 2015."/>
    <n v="73152100"/>
    <s v="SELECCIÓN ABREVIADA MENOR CUANTÍA"/>
    <n v="3"/>
    <n v="5"/>
    <n v="1"/>
    <n v="2380000"/>
    <s v="GLOBAL"/>
    <s v="NO SOLICITADAS"/>
  </r>
  <r>
    <x v="6"/>
    <s v="204-5-2"/>
    <n v="10"/>
    <s v="MANTENIMIENTO DE BIENES MUEBLES, EQUIPOS Y ENSERES"/>
    <s v="MANTENIMIENTO GRUA ELECTRICA"/>
    <n v="72154500"/>
    <s v="SELECCIÓN ABREVIADA MENOR CUANTÍA"/>
    <n v="3"/>
    <n v="5"/>
    <n v="1"/>
    <n v="2975000"/>
    <s v="GLOBAL"/>
    <s v="NO SOLICITADAS"/>
  </r>
  <r>
    <x v="6"/>
    <s v="204-5-2"/>
    <n v="10"/>
    <s v="MANTENIMIENTO DE BIENES MUEBLES, EQUIPOS Y ENSERES"/>
    <s v="MANTENIMIENTO FRESADORA UNIVERSAL FEXAC MODELO U-M S/N 3592 A:"/>
    <n v="73152100"/>
    <s v="SELECCIÓN ABREVIADA MENOR CUANTÍA"/>
    <n v="3"/>
    <n v="5"/>
    <n v="1"/>
    <n v="2380000"/>
    <s v="GLOBAL"/>
    <s v="NO SOLICITADAS"/>
  </r>
  <r>
    <x v="6"/>
    <s v="204-5-2"/>
    <n v="10"/>
    <s v="MANTENIMIENTO DE BIENES MUEBLES, EQUIPOS Y ENSERES"/>
    <s v="MANTENIMIENTO PUENTE GRUA  Y DIFERENCIAL"/>
    <n v="72154500"/>
    <s v="SELECCIÓN ABREVIADA MENOR CUANTÍA"/>
    <n v="3"/>
    <n v="5"/>
    <n v="1"/>
    <n v="2975000"/>
    <s v="GLOBAL"/>
    <s v="NO SOLICITADAS"/>
  </r>
  <r>
    <x v="6"/>
    <s v="204-5-2"/>
    <n v="10"/>
    <s v="MANTENIMIENTO DE BIENES MUEBLES, EQUIPOS Y ENSERES"/>
    <s v="MANTENIMIENTO PREVENTIVO EQUIPO MILLER DINASTY 700"/>
    <n v="73152101"/>
    <s v="SELECCIÓN ABREVIADA MENOR CUANTÍA"/>
    <n v="5"/>
    <n v="2"/>
    <n v="1"/>
    <n v="3144984"/>
    <s v="GLOBAL"/>
    <s v="NO SOLICITADAS"/>
  </r>
  <r>
    <x v="6"/>
    <s v="204-5-2"/>
    <n v="10"/>
    <s v="MANTENIMIENTO DE BIENES MUEBLES, EQUIPOS Y ENSERES"/>
    <s v="MANTENIMIENTO PUENTE GRUA "/>
    <n v="72154500"/>
    <s v="SELECCIÓN ABREVIADA MENOR CUANTÍA"/>
    <n v="3"/>
    <n v="5"/>
    <n v="1"/>
    <n v="3570000"/>
    <s v="GLOBAL"/>
    <s v="NO SOLICITADAS"/>
  </r>
  <r>
    <x v="6"/>
    <s v="204-5-2"/>
    <n v="10"/>
    <s v="MANTENIMIENTO DE BIENES MUEBLES, EQUIPOS Y ENSERES"/>
    <s v="MANTENIMIENTO PREVENTIVO DE LAVADORA DE PIEZAS "/>
    <n v="73152100"/>
    <s v="SELECCIÓN ABREVIADA MENOR CUANTÍA"/>
    <n v="3"/>
    <n v="5"/>
    <n v="1"/>
    <n v="2380000"/>
    <s v="GLOBAL"/>
    <s v="NO SOLICITADAS"/>
  </r>
  <r>
    <x v="6"/>
    <s v="204-5-2"/>
    <n v="10"/>
    <s v="MANTENIMIENTO DE BIENES MUEBLES, EQUIPOS Y ENSERES"/>
    <s v="MANTENIMIENTO BASE ASSY 1"/>
    <n v="73152100"/>
    <s v="SELECCIÓN ABREVIADA MENOR CUANTÍA"/>
    <n v="3"/>
    <n v="5"/>
    <n v="1"/>
    <n v="2380000"/>
    <s v="GLOBAL"/>
    <s v="NO SOLICITADAS"/>
  </r>
  <r>
    <x v="6"/>
    <s v="204-5-2"/>
    <n v="10"/>
    <s v="MANTENIMIENTO DE BIENES MUEBLES, EQUIPOS Y ENSERES"/>
    <s v="MANTENIMIENTO BASE ASSY 2"/>
    <n v="73152100"/>
    <s v="SELECCIÓN ABREVIADA MENOR CUANTÍA"/>
    <n v="3"/>
    <n v="5"/>
    <n v="1"/>
    <n v="2380000"/>
    <s v="GLOBAL"/>
    <s v="NO SOLICITADAS"/>
  </r>
  <r>
    <x v="6"/>
    <s v="204-5-2"/>
    <n v="10"/>
    <s v="MANTENIMIENTO DE BIENES MUEBLES, EQUIPOS Y ENSERES"/>
    <s v="MANTENIMIENTO BASE ASSY 3"/>
    <n v="73152100"/>
    <s v="SELECCIÓN ABREVIADA MENOR CUANTÍA"/>
    <n v="3"/>
    <n v="5"/>
    <n v="1"/>
    <n v="2380000"/>
    <s v="GLOBAL"/>
    <s v="NO SOLICITADAS"/>
  </r>
  <r>
    <x v="6"/>
    <s v="204-5-2"/>
    <n v="10"/>
    <s v="MANTENIMIENTO DE BIENES MUEBLES, EQUIPOS Y ENSERES"/>
    <s v="MANTENIMIENTO BASE ASSY 4"/>
    <n v="73152100"/>
    <s v="SELECCIÓN ABREVIADA MENOR CUANTÍA"/>
    <n v="3"/>
    <n v="5"/>
    <n v="1"/>
    <n v="2380000"/>
    <s v="GLOBAL"/>
    <s v="NO SOLICITADAS"/>
  </r>
  <r>
    <x v="6"/>
    <s v="204-5-2"/>
    <n v="10"/>
    <s v="MANTENIMIENTO DE BIENES MUEBLES, EQUIPOS Y ENSERES"/>
    <s v="MANTENIMIENTO CORRECTIVO Y PREVENTIVO MAQUINA DE LAVADO INDUSTRIAL"/>
    <n v="73152100"/>
    <s v="SELECCIÓN ABREVIADA MENOR CUANTÍA"/>
    <n v="3"/>
    <n v="5"/>
    <n v="1"/>
    <n v="2380000"/>
    <s v="GLOBAL"/>
    <s v="NO SOLICITADAS"/>
  </r>
  <r>
    <x v="6"/>
    <s v="204-5-2"/>
    <n v="10"/>
    <s v="MANTENIMIENTO DE BIENES MUEBLES, EQUIPOS Y ENSERES"/>
    <s v="MANTENIMIENTO ESTRUCTURAL GRUA TIPO PESCANTE TME 2917"/>
    <n v="72154500"/>
    <s v="SELECCIÓN ABREVIADA MENOR CUANTÍA"/>
    <n v="3"/>
    <n v="5"/>
    <n v="1"/>
    <n v="4165000"/>
    <s v="GLOBAL"/>
    <s v="NO SOLICITADAS"/>
  </r>
  <r>
    <x v="6"/>
    <s v="204-5-2"/>
    <n v="10"/>
    <s v="MANTENIMIENTO DE BIENES MUEBLES, EQUIPOS Y ENSERES"/>
    <s v="MANTENIMIENTO PREVENTIVO SED CADMIO SELECTRON POWER PACK DE 220 VAC DE ENTRADA POR 40 VDC Y 300 AMPERIOS DE SALIDA"/>
    <n v="73152100"/>
    <s v="SELECCIÓN ABREVIADA MENOR CUANTÍA"/>
    <n v="5"/>
    <n v="7"/>
    <n v="1"/>
    <n v="4760000"/>
    <s v="GLOBAL"/>
    <s v="NO SOLICITADAS"/>
  </r>
  <r>
    <x v="6"/>
    <s v="204-5-2"/>
    <n v="10"/>
    <s v="MANTENIMIENTO DE BIENES MUEBLES, EQUIPOS Y ENSERES"/>
    <s v="MANTENIMIENTO DIFERENCIAL ELECTRICA DE 1 TONELADA S/R 157295"/>
    <n v="72154500"/>
    <s v="SELECCIÓN ABREVIADA MENOR CUANTÍA"/>
    <n v="3"/>
    <n v="5"/>
    <n v="1"/>
    <n v="4760000"/>
    <s v="GLOBAL"/>
    <s v="NO SOLICITADAS"/>
  </r>
  <r>
    <x v="6"/>
    <s v="204-5-2"/>
    <n v="10"/>
    <s v="MANTENIMIENTO DE BIENES MUEBLES, EQUIPOS Y ENSERES"/>
    <s v="MANTENIMIENTO Y CALIBRASION MAQUINA DE LAVADO DE COMPRESORES  (CARRO PARA LAVADO DE COMPRESORES)"/>
    <n v="73152100"/>
    <s v="SELECCIÓN ABREVIADA MENOR CUANTÍA"/>
    <n v="3"/>
    <n v="5"/>
    <n v="1"/>
    <n v="2380000"/>
    <s v="GLOBAL"/>
    <s v="NO SOLICITADAS"/>
  </r>
  <r>
    <x v="6"/>
    <s v="204-5-2"/>
    <n v="10"/>
    <s v="MANTENIMIENTO DE BIENES MUEBLES, EQUIPOS Y ENSERES"/>
    <s v="MANTENIMIENTO Y CALIBRASION MAQUINA DE LAVADO DE COMPRESORES  (EQUIPO DE LAVADO DE TURBINAS)"/>
    <n v="73152100"/>
    <s v="SELECCIÓN ABREVIADA MENOR CUANTÍA"/>
    <n v="3"/>
    <n v="5"/>
    <n v="1"/>
    <n v="2380000"/>
    <s v="GLOBAL"/>
    <s v="NO SOLICITADAS"/>
  </r>
  <r>
    <x v="6"/>
    <s v="204-5-2"/>
    <n v="10"/>
    <s v="MANTENIMIENTO DE BIENES MUEBLES, EQUIPOS Y ENSERES"/>
    <s v="MANTENIMIENTO Y CALIBRACION EQUIPO DE BRUSH  CADMIO PORTATIL "/>
    <n v="73152100"/>
    <s v="SELECCIÓN ABREVIADA MENOR CUANTÍA"/>
    <n v="3"/>
    <n v="5"/>
    <n v="1"/>
    <n v="4760000"/>
    <s v="GLOBAL"/>
    <s v="NO SOLICITADAS"/>
  </r>
  <r>
    <x v="6"/>
    <s v="204-5-2"/>
    <n v="10"/>
    <s v="MANTENIMIENTO DE BIENES MUEBLES, EQUIPOS Y ENSERES"/>
    <s v="MANTENIMIENTO PRUEBA HIDROSTATICA "/>
    <n v="81141504"/>
    <s v="SELECCIÓN ABREVIADA MENOR CUANTÍA"/>
    <n v="2"/>
    <n v="7"/>
    <n v="1"/>
    <n v="4165000"/>
    <s v="GLOBAL"/>
    <s v="NO SOLICITADAS"/>
  </r>
  <r>
    <x v="6"/>
    <s v="204-5-2"/>
    <n v="10"/>
    <s v="MANTENIMIENTO DE BIENES MUEBLES, EQUIPOS Y ENSERES"/>
    <s v="SISTEMA DE CONTROL AMBIENTAL"/>
    <n v="72101500"/>
    <s v="SELECCIÓN ABREVIADA MENOR CUANTÍA"/>
    <n v="3"/>
    <n v="5"/>
    <n v="1"/>
    <n v="4462500"/>
    <s v="GLOBAL"/>
    <s v="NO SOLICITADAS"/>
  </r>
  <r>
    <x v="6"/>
    <s v="204-5-2"/>
    <n v="10"/>
    <s v="MANTENIMIENTO DE BIENES MUEBLES, EQUIPOS Y ENSERES"/>
    <s v="MANTENIMIENTO PREVENTIVO CORRECTIVO COMPRESOR FINI"/>
    <n v="72154100"/>
    <s v="SELECCIÓN ABREVIADA MENOR CUANTÍA"/>
    <n v="3"/>
    <n v="5"/>
    <n v="1"/>
    <n v="3749994"/>
    <s v="GLOBAL"/>
    <s v="NO SOLICITADAS"/>
  </r>
  <r>
    <x v="6"/>
    <s v="204-5-2"/>
    <n v="10"/>
    <s v="MANTENIMIENTO DE BIENES MUEBLES, EQUIPOS Y ENSERES"/>
    <s v="MANTENIMIENTO PREVENTIVO Y CORRECTIVO COMPRESOR INGERSOLL RAND"/>
    <n v="72154100"/>
    <s v="SELECCIÓN ABREVIADA MENOR CUANTÍA"/>
    <n v="3"/>
    <n v="5"/>
    <n v="1"/>
    <n v="3749994"/>
    <s v="GLOBAL"/>
    <s v="NO SOLICITADAS"/>
  </r>
  <r>
    <x v="6"/>
    <s v="204-5-2"/>
    <n v="10"/>
    <s v="MANTENIMIENTO DE BIENES MUEBLES, EQUIPOS Y ENSERES"/>
    <s v="MANTENIMIENTO CUARTO FRIO TALLER COMPUESTOS 3HP PBR3HP PBR"/>
    <n v="73152100"/>
    <s v="SELECCIÓN ABREVIADA MENOR CUANTÍA"/>
    <n v="3"/>
    <n v="5"/>
    <n v="1"/>
    <n v="5355000"/>
    <s v="GLOBAL"/>
    <s v="NO SOLICITADAS"/>
  </r>
  <r>
    <x v="6"/>
    <s v="204-5-2"/>
    <n v="10"/>
    <s v="MANTENIMIENTO DE BIENES MUEBLES, EQUIPOS Y ENSERES"/>
    <s v="MANTENIMIENTO GENERAL AL COMPRESOR DE AIRE MOD. 352 TV   SERIE NO. 872515  (CONTROLES DE COMBUSTIBLE)_x000a__x000a_"/>
    <n v="72154100"/>
    <s v="SELECCIÓN ABREVIADA MENOR CUANTÍA"/>
    <n v="3"/>
    <n v="5"/>
    <n v="1"/>
    <n v="3825000"/>
    <s v="GLOBAL"/>
    <s v="NO SOLICITADAS"/>
  </r>
  <r>
    <x v="6"/>
    <s v="204-5-2"/>
    <n v="10"/>
    <s v="MANTENIMIENTO DE BIENES MUEBLES, EQUIPOS Y ENSERES"/>
    <s v="MANTENIMIENTO SISTEMA GENERADOR DE PRESION Y VACIO KAESER"/>
    <n v="73152100"/>
    <s v="SELECCIÓN ABREVIADA MENOR CUANTÍA"/>
    <n v="3"/>
    <n v="5"/>
    <n v="1"/>
    <n v="4459950"/>
    <s v="GLOBAL"/>
    <s v="NO SOLICITADAS"/>
  </r>
  <r>
    <x v="6"/>
    <s v="204-5-2"/>
    <n v="10"/>
    <s v="MANTENIMIENTO DE BIENES MUEBLES, EQUIPOS Y ENSERES"/>
    <s v="MANTENIMIENTO TRES CAMPANAS EXTRACTORAS"/>
    <n v="76111600"/>
    <s v="SELECCIÓN ABREVIADA MENOR CUANTÍA"/>
    <n v="3"/>
    <n v="5"/>
    <n v="1"/>
    <n v="3570000"/>
    <s v="GLOBAL"/>
    <s v="NO SOLICITADAS"/>
  </r>
  <r>
    <x v="6"/>
    <s v="204-5-2"/>
    <n v="10"/>
    <s v="MANTENIMIENTO DE BIENES MUEBLES, EQUIPOS Y ENSERES"/>
    <s v="MANTENIMIENTO PREVENTIVO DE DOS  RECTIFICADORES DE CORRIENTE PARA GALVANOPLASTIA  DE   220 VAC DE ENTRADA X 15 VDC.  DE 500 -2000 AMPERIOS DE SALIDA"/>
    <n v="73152100"/>
    <s v="SELECCIÓN ABREVIADA MENOR CUANTÍA"/>
    <n v="3"/>
    <n v="5"/>
    <n v="1"/>
    <n v="2380000"/>
    <s v="GLOBAL"/>
    <s v="NO SOLICITADAS"/>
  </r>
  <r>
    <x v="6"/>
    <s v="204-5-2"/>
    <n v="10"/>
    <s v="MANTENIMIENTO DE BIENES MUEBLES, EQUIPOS Y ENSERES"/>
    <s v="MANTENIMIENTO CORRECTIVO Y PREVENTIVO GATOS HIDRAULICOS 5 TON."/>
    <n v="73152100"/>
    <s v="SELECCIÓN ABREVIADA MENOR CUANTÍA"/>
    <n v="3"/>
    <n v="5"/>
    <n v="1"/>
    <n v="1428000"/>
    <s v="GLOBAL"/>
    <s v="NO SOLICITADAS"/>
  </r>
  <r>
    <x v="6"/>
    <s v="204-5-2"/>
    <n v="10"/>
    <s v="MANTENIMIENTO DE BIENES MUEBLES, EQUIPOS Y ENSERES"/>
    <s v="MANTENIMIENTO CORRECTIVO PLATAFORMAS HIDRAULICAS TIPO B-4A"/>
    <n v="72154000"/>
    <s v="SELECCIÓN ABREVIADA MENOR CUANTÍA"/>
    <n v="3"/>
    <n v="5"/>
    <n v="1"/>
    <n v="7140000"/>
    <s v="GLOBAL"/>
    <s v="NO SOLICITADAS"/>
  </r>
  <r>
    <x v="6"/>
    <s v="204-5-2"/>
    <n v="10"/>
    <s v="MANTENIMIENTO DE BIENES MUEBLES, EQUIPOS Y ENSERES"/>
    <s v="MANTENIMIENTO PREVENTIVO DE HORNO DE DESHIDROGENACION MODELO 200 900"/>
    <n v="73152100"/>
    <s v="SELECCIÓN ABREVIADA MENOR CUANTÍA"/>
    <n v="3"/>
    <n v="5"/>
    <n v="1"/>
    <n v="1785000"/>
    <s v="GLOBAL"/>
    <s v="NO SOLICITADAS"/>
  </r>
  <r>
    <x v="6"/>
    <s v="204-5-2"/>
    <n v="10"/>
    <s v="MANTENIMIENTO DE BIENES MUEBLES, EQUIPOS Y ENSERES"/>
    <s v="MANTENIMIENTO CORRECTIVO PLATAFORMAS HIDRAULICAS TIPO B-1"/>
    <n v="72154000"/>
    <s v="SELECCIÓN ABREVIADA MENOR CUANTÍA"/>
    <n v="3"/>
    <n v="5"/>
    <n v="1"/>
    <n v="7140000"/>
    <s v="GLOBAL"/>
    <s v="NO SOLICITADAS"/>
  </r>
  <r>
    <x v="6"/>
    <s v="204-5-2"/>
    <n v="10"/>
    <s v="MANTENIMIENTO DE BIENES MUEBLES, EQUIPOS Y ENSERES"/>
    <s v="MANTENIMIENTO CORRECTIVO RED NEUMATICA Y TANQUES DE RESERVA HANGAR PDM, HANGAR T-90 Y CUARTO DE COMPRESORES TALLER ETAA"/>
    <n v="72154100"/>
    <s v="SELECCIÓN ABREVIADA MENOR CUANTÍA"/>
    <n v="3"/>
    <n v="5"/>
    <n v="1"/>
    <n v="7499997"/>
    <s v="GLOBAL"/>
    <s v="NO SOLICITADAS"/>
  </r>
  <r>
    <x v="6"/>
    <s v="204-5-2"/>
    <n v="10"/>
    <s v="MANTENIMIENTO DE BIENES MUEBLES, EQUIPOS Y ENSERES"/>
    <s v="MANTENIMIENTO MAQUINA FINISHING MILL P/N FMD-3LR  MODELO FMD-3LR CON S/N 982610-AO5/11"/>
    <n v="73152100"/>
    <s v="SELECCIÓN ABREVIADA MENOR CUANTÍA"/>
    <n v="3"/>
    <n v="5"/>
    <n v="1"/>
    <n v="2380000"/>
    <s v="GLOBAL"/>
    <s v="NO SOLICITADAS"/>
  </r>
  <r>
    <x v="6"/>
    <s v="204-5-2"/>
    <n v="10"/>
    <s v="MANTENIMIENTO DE BIENES MUEBLES, EQUIPOS Y ENSERES"/>
    <s v="MANTENIMIENTO CORRECTIVO Y PREVENTIVO CABINA DE PINTURA, BOX  DE MEZCLA Y ZONA DE PREPARACION"/>
    <n v="73152101"/>
    <s v="SELECCIÓN ABREVIADA MENOR CUANTÍA"/>
    <n v="5"/>
    <n v="2"/>
    <n v="1"/>
    <n v="12017988"/>
    <s v="GLOBAL"/>
    <s v="NO SOLICITADAS"/>
  </r>
  <r>
    <x v="6"/>
    <s v="204-5-2"/>
    <n v="10"/>
    <s v="MANTENIMIENTO DE BIENES MUEBLES, EQUIPOS Y ENSERES"/>
    <s v="MANTENIMIENTO BANCO DE PRUEBA DE BOMBAS DE ACEITE"/>
    <n v="73152100"/>
    <s v="SELECCIÓN ABREVIADA MENOR CUANTÍA"/>
    <n v="3"/>
    <n v="5"/>
    <n v="1"/>
    <n v="19999992"/>
    <s v="GLOBAL"/>
    <s v="NO SOLICITADAS"/>
  </r>
  <r>
    <x v="6"/>
    <s v="204-5-2"/>
    <n v="10"/>
    <s v="MANTENIMIENTO DE BIENES MUEBLES, EQUIPOS Y ENSERES"/>
    <s v="SISTEMA DE INSPECCION DE INYECTORES MOTORES PT6 (BANCO DE INYECTORES) "/>
    <n v="73152100"/>
    <s v="SELECCIÓN ABREVIADA MENOR CUANTÍA"/>
    <n v="3"/>
    <n v="5"/>
    <n v="1"/>
    <n v="21600000"/>
    <s v="GLOBAL"/>
    <s v="NO SOLICITADAS"/>
  </r>
  <r>
    <x v="6"/>
    <s v="204-5-2"/>
    <n v="10"/>
    <s v="MANTENIMIENTO DE BIENES MUEBLES, EQUIPOS Y ENSERES"/>
    <s v="MANTENIMIENTO GENERAL Y CAMBIO DE SISTEMA DE INDICACION DE RPM AL BANCO DE PRUEBAS SISTEMAS DE INYECCION AAR   WESTERN   SKYWAYS MOD.  WS 200-U1   SERIE NO. 2105 (CONTROLES DE COMBUSTIBLE)"/>
    <n v="73152100"/>
    <s v="SELECCIÓN ABREVIADA MENOR CUANTÍA"/>
    <n v="3"/>
    <n v="5"/>
    <n v="1"/>
    <n v="21600000"/>
    <s v="GLOBAL"/>
    <s v="NO SOLICITADAS"/>
  </r>
  <r>
    <x v="6"/>
    <s v="204-5-2"/>
    <n v="10"/>
    <s v="MANTENIMIENTO DE BIENES MUEBLES, EQUIPOS Y ENSERES"/>
    <s v="MANTENIMIENTO PREVENTIVO DE FILTRADORAS ELECTROLITICAS"/>
    <n v="73152100"/>
    <s v="SELECCIÓN ABREVIADA MENOR CUANTÍA"/>
    <n v="3"/>
    <n v="5"/>
    <n v="1"/>
    <n v="3570000"/>
    <s v="GLOBAL"/>
    <s v="NO SOLICITADAS"/>
  </r>
  <r>
    <x v="6"/>
    <s v="204-5-2"/>
    <n v="10"/>
    <s v="MANTENIMIENTO DE BIENES MUEBLES, EQUIPOS Y ENSERES"/>
    <s v="PRESTACIÓN DE SERVICIOS DE  PROTECCION  ELECTRICA DE EQUIPO GRUTE"/>
    <n v="78181900"/>
    <s v="MÍNIMA CUANTÍA"/>
    <n v="3"/>
    <n v="5"/>
    <n v="1"/>
    <n v="33180000"/>
    <s v="GLOBAL"/>
    <s v="NO SOLICITADAS"/>
  </r>
  <r>
    <x v="6"/>
    <s v="204-5-2"/>
    <n v="10"/>
    <s v="MANTENIMIENTO DE BIENES MUEBLES, EQUIPOS Y ENSERES"/>
    <s v="MANTENIMIENTO CENTRO DE MECANIZADO FINETECH"/>
    <n v="73152101"/>
    <s v="MÍNIMA CUANTÍA"/>
    <n v="3"/>
    <n v="2"/>
    <n v="1"/>
    <n v="46378647"/>
    <s v="GLOBAL"/>
    <s v="NO SOLICITADAS"/>
  </r>
  <r>
    <x v="6"/>
    <s v="204-5-2"/>
    <n v="10"/>
    <s v="MANTENIMIENTO DE BIENES MUEBLES, EQUIPOS Y ENSERES"/>
    <s v="MANTENIMIENTO DE EQUIPO DE SAMBLASTING MODELO PULSAR VIP."/>
    <n v="73152100"/>
    <s v="SELECCIÓN ABREVIADA MENOR CUANTÍA"/>
    <n v="3"/>
    <n v="5"/>
    <n v="1"/>
    <n v="33320000"/>
    <s v="GLOBAL"/>
    <s v="NO SOLICITADAS"/>
  </r>
  <r>
    <x v="6"/>
    <s v="204-5-2"/>
    <n v="10"/>
    <s v="MANTENIMIENTO DE BIENES MUEBLES, EQUIPOS Y ENSERES"/>
    <s v="SERVICIO DE MANTENIMIENTO PARA ESTANTERIA INTELIGENTE"/>
    <n v="73152100"/>
    <s v="MÍNIMA CUANTÍA"/>
    <n v="3"/>
    <n v="5"/>
    <n v="1"/>
    <n v="69999996"/>
    <s v="GLOBAL"/>
    <s v="NO SOLICITADAS"/>
  </r>
  <r>
    <x v="6"/>
    <s v="204-5-2"/>
    <n v="10"/>
    <s v="MANTENIMIENTO DE BIENES MUEBLES, EQUIPOS Y ENSERES"/>
    <s v="BANCO DE PRUEBAS DE MOTORES J69/J85"/>
    <n v="73152100"/>
    <s v="SELECCIÓN ABREVIADA MENOR CUANTÍA"/>
    <n v="3"/>
    <n v="5"/>
    <n v="1"/>
    <n v="74999996"/>
    <s v="GLOBAL"/>
    <s v="NO SOLICITADAS"/>
  </r>
  <r>
    <x v="6"/>
    <s v="204-5-2"/>
    <n v="10"/>
    <s v="MANTENIMIENTO DE BIENES MUEBLES, EQUIPOS Y ENSERES"/>
    <s v="MANTENIMIENTO GENERAL AL BANCO DE PRUEBAS CONTROLES DE COMBUSTIBLE TESTEK MOD. 66850  SERIE NO. 1589"/>
    <n v="73152100"/>
    <s v="SELECCIÓN ABREVIADA MENOR CUANTÍA"/>
    <n v="3"/>
    <n v="5"/>
    <n v="1"/>
    <n v="118416828"/>
    <s v="GLOBAL"/>
    <s v="NO SOLICITADAS"/>
  </r>
  <r>
    <x v="6"/>
    <s v="204-5-3"/>
    <n v="10"/>
    <s v="MANTENIMIENTO DE MATERIAL Y EQUIPO DE GUERRA"/>
    <s v="PRESTACIÓN DE SERVICIOS DE MANTENIMIENTO PARA EL APOYO DE  LAS  TAREAS DEL TALLER CENTRALIZADO DE ASIENTOS DE EYECCION PARA EL MANTENIMIENTO  NIVEL II Y NIVEL III  DE LOS ASIENTOS DE EYECCION MK-8, MK-10 Y MKJM6 . VIGENCIA FUTURA"/>
    <n v="78181900"/>
    <s v="CONTRATACIÓN DIRECTA"/>
    <n v="1"/>
    <n v="3"/>
    <n v="1"/>
    <n v="70000000"/>
    <s v="GLOBAL"/>
    <s v="SI APROBADAS"/>
  </r>
  <r>
    <x v="6"/>
    <s v="204-5-3"/>
    <n v="10"/>
    <s v="MANTENIMIENTO DE MATERIAL Y EQUIPO DE GUERRA"/>
    <s v="AMARRE  VIG. FUT 2018-2019 -PRESTACIÓN DE SERVICIOS DE MANTENIMIENTO PARA EL APOYO DE  LAS  TAREAS DEL TALLER CENTRALIZADO DE ASIENTOS DE EYECCION PARA EL MANTENIMIENTO  NIVEL II Y NIVEL III  DE LOS ASIENTOS DE EYECCION MK-8, MK-10 Y MKJM6 . "/>
    <n v="78181900"/>
    <s v="CONTRATACIÓN DIRECTA"/>
    <n v="1"/>
    <n v="9"/>
    <n v="1"/>
    <n v="19500000"/>
    <s v="GLOBAL"/>
    <s v="NO SOLICITADAS"/>
  </r>
  <r>
    <x v="6"/>
    <s v="204-5-3"/>
    <n v="10"/>
    <s v="MANTENIMIENTO DE MATERIAL Y EQUIPO DE GUERRA"/>
    <s v="PRESTACION DE SERVICIOS DE MATENIMIENTO PARA EL APOYO DE LAS TARE3AS DEL TALLER CENTRALIZADO DE ASIENTOS DE EYECCION PARA EL MANTENIMIENTO NIVEL  II Y III DE LOS ASIENTOS DE EJECCION MK-8, MK10 Y MKJM6"/>
    <n v="78181900"/>
    <s v="CONTRATACIÓN DIRECTA"/>
    <n v="1"/>
    <n v="9"/>
    <n v="1"/>
    <n v="240500000"/>
    <s v="GLOBAL"/>
    <s v="NO SOLICITADAS"/>
  </r>
  <r>
    <x v="6"/>
    <s v="204-5-4"/>
    <n v="10"/>
    <s v="MANTENIMIENTO DE VÍAS, ESTRUCTURAS Y REDES"/>
    <s v="MANTENIMIENTO REDES ELECTRICAS EXTERNAS E ILUMINACION VIVIENDAS FISCALES SUBOFICIALES"/>
    <n v="72151500"/>
    <s v="MÍNIMA CUANTÍA"/>
    <n v="4"/>
    <n v="4"/>
    <n v="1"/>
    <n v="14877700"/>
    <s v="GLOBAL"/>
    <s v="NO SOLICITADAS"/>
  </r>
  <r>
    <x v="6"/>
    <s v="204-5-4"/>
    <n v="10"/>
    <s v="MANTENIMIENTO DE VÍAS, ESTRUCTURAS Y REDES"/>
    <s v="MANTENIMIENTO PARARRAYOS"/>
    <n v="72151500"/>
    <s v="MÍNIMA CUANTÍA"/>
    <n v="4"/>
    <n v="4"/>
    <n v="1"/>
    <n v="3000000"/>
    <s v="GLOBAL"/>
    <s v="NO SOLICITADAS"/>
  </r>
  <r>
    <x v="6"/>
    <s v="204-5-4"/>
    <n v="10"/>
    <s v="MANTENIMIENTO DE VÍAS, ESTRUCTURAS Y REDES"/>
    <s v="MANTENIMIENTO TRANSFORMADORES"/>
    <n v="72151500"/>
    <s v="MÍNIMA CUANTÍA"/>
    <n v="4"/>
    <n v="4"/>
    <n v="1"/>
    <n v="7000000"/>
    <s v="GLOBAL"/>
    <s v="NO SOLICITADAS"/>
  </r>
  <r>
    <x v="6"/>
    <s v="204-5-4"/>
    <n v="10"/>
    <s v="MANTENIMIENTO DE VÍAS, ESTRUCTURAS Y REDES"/>
    <s v="MANTENIMIENTO DE PLANTAS ELECTRICAS"/>
    <n v="72151500"/>
    <s v="MÍNIMA CUANTÍA"/>
    <n v="4"/>
    <n v="4"/>
    <n v="1"/>
    <n v="3000000"/>
    <s v="GLOBAL"/>
    <s v="NO SOLICITADAS"/>
  </r>
  <r>
    <x v="6"/>
    <s v="204-5-4"/>
    <n v="10"/>
    <s v="MANTENIMIENTO DE VÍAS, ESTRUCTURAS Y REDES"/>
    <s v="MTTO. SISTEMA DE EYECCIÓN RED SANITARIA"/>
    <n v="72102900"/>
    <s v="MÍNIMA CUANTÍA"/>
    <n v="4"/>
    <n v="4"/>
    <n v="1"/>
    <n v="10000000"/>
    <s v="GLOBAL"/>
    <s v="NO SOLICITADAS"/>
  </r>
  <r>
    <x v="6"/>
    <s v="204-5-6"/>
    <n v="10"/>
    <s v="MANTENIMIENTO EQUIPO DE NAVEGACION Y TRANSPORTE"/>
    <s v="MANTENIMIENTOS DE VEHICULOS Y MOTOCICLETAS VIGENCIA FUTURA 2017-2018"/>
    <n v="78181507"/>
    <s v="MÍNIMA CUANTÍA"/>
    <n v="1"/>
    <n v="7"/>
    <n v="1"/>
    <n v="81940000"/>
    <s v="GLOBAL"/>
    <s v="SI APROBADAS"/>
  </r>
  <r>
    <x v="6"/>
    <s v="204-5-6"/>
    <n v="10"/>
    <s v="MANTENIMIENTO EQUIPO DE NAVEGACION Y TRANSPORTE"/>
    <s v="MANTENIMIENTO DE VEHICULOS Y MOTOCICLETAS 2018"/>
    <n v="78181507"/>
    <s v="MÍNIMA CUANTÍA"/>
    <n v="8"/>
    <n v="4"/>
    <n v="1"/>
    <n v="15000000"/>
    <s v="GLOBAL"/>
    <s v="NO SOLICITADAS"/>
  </r>
  <r>
    <x v="6"/>
    <s v="204-5-6"/>
    <n v="10"/>
    <s v="MANTENIMIENTO EQUIPO DE NAVEGACION Y TRANSPORTE"/>
    <s v="AMARRE MANTENIMIENTO DE VEHICULOS Y MOTOCICLETAS VIGENCIA FUTURA 2018-2019"/>
    <n v="78181507"/>
    <s v="MÍNIMA CUANTÍA"/>
    <n v="12"/>
    <n v="1"/>
    <n v="1"/>
    <n v="14000000"/>
    <s v="GLOBAL"/>
    <s v="SI EN TRAMITE"/>
  </r>
  <r>
    <x v="6"/>
    <s v="204-5-6"/>
    <n v="10"/>
    <s v="MANTENIMIENTO EQUIPO DE NAVEGACION Y TRANSPORTE"/>
    <s v="MANTENIMIENTO VEHICULO UTILITARIO GATOR"/>
    <n v="78181900"/>
    <s v="SELECCIÓN ABREVIADA MENOR CUANTÍA"/>
    <n v="3"/>
    <n v="5"/>
    <n v="1"/>
    <n v="2231999.6999999997"/>
    <s v="GLOBAL"/>
    <s v="NO SOLICITADAS"/>
  </r>
  <r>
    <x v="6"/>
    <s v="204-5-6"/>
    <n v="10"/>
    <s v="MANTENIMIENTO EQUIPO DE NAVEGACION Y TRANSPORTE"/>
    <s v="MANTENIMIENTO CORRECTIVO TRACTOR TUG MA-60 AMD 0543"/>
    <n v="78181900"/>
    <s v="SELECCIÓN ABREVIADA MENOR CUANTÍA"/>
    <n v="3"/>
    <n v="5"/>
    <n v="1"/>
    <n v="2624993.63"/>
    <s v="GLOBAL"/>
    <s v="NO SOLICITADAS"/>
  </r>
  <r>
    <x v="6"/>
    <s v="204-5-6"/>
    <n v="10"/>
    <s v="MANTENIMIENTO EQUIPO DE NAVEGACION Y TRANSPORTE"/>
    <s v="MANTENIMIENTO CARRO JHON DEERE"/>
    <n v="78181900"/>
    <s v="SELECCIÓN ABREVIADA MENOR CUANTÍA"/>
    <n v="3"/>
    <n v="5"/>
    <n v="1"/>
    <n v="2999997.1399999997"/>
    <s v="GLOBAL"/>
    <s v="NO SOLICITADAS"/>
  </r>
  <r>
    <x v="6"/>
    <s v="204-5-6"/>
    <n v="10"/>
    <s v="MANTENIMIENTO EQUIPO DE NAVEGACION Y TRANSPORTE"/>
    <s v="MANTENIMIENTO CORRECTIVO MONTACARGA TELETRUCK AMD 0910"/>
    <n v="78181900"/>
    <s v="SELECCIÓN ABREVIADA MENOR CUANTÍA"/>
    <n v="3"/>
    <n v="5"/>
    <n v="1"/>
    <n v="2999997.1399999997"/>
    <s v="GLOBAL"/>
    <s v="NO SOLICITADAS"/>
  </r>
  <r>
    <x v="6"/>
    <s v="204-5-6"/>
    <n v="10"/>
    <s v="MANTENIMIENTO EQUIPO DE NAVEGACION Y TRANSPORTE"/>
    <s v="MANTENIMIENTO PREVENTIVO MONTACARGA HYSTER MODELO 155 FT"/>
    <n v="78181900"/>
    <s v="SELECCIÓN ABREVIADA MENOR CUANTÍA"/>
    <n v="3"/>
    <n v="5"/>
    <n v="1"/>
    <n v="2999997.1399999997"/>
    <s v="GLOBAL"/>
    <s v="NO SOLICITADAS"/>
  </r>
  <r>
    <x v="6"/>
    <s v="204-5-6"/>
    <n v="10"/>
    <s v="MANTENIMIENTO EQUIPO DE NAVEGACION Y TRANSPORTE"/>
    <s v="MANTENIMIENTO VEHICULO GATOR"/>
    <n v="78181900"/>
    <s v="SELECCIÓN ABREVIADA MENOR CUANTÍA"/>
    <n v="3"/>
    <n v="5"/>
    <n v="1"/>
    <n v="2999997.1399999997"/>
    <s v="GLOBAL"/>
    <s v="NO SOLICITADAS"/>
  </r>
  <r>
    <x v="6"/>
    <s v="204-5-6"/>
    <n v="10"/>
    <s v="MANTENIMIENTO EQUIPO DE NAVEGACION Y TRANSPORTE"/>
    <s v="PRESTACION DEL SERVICIO DE LAVADO, LIMPIEZA, POLICHADO Y DESMANCHE HELICOPTEROS PRESIDENCIALES. VIGENCIA FUTURA"/>
    <n v="78181901"/>
    <s v="MÍNIMA CUANTÍA"/>
    <n v="3"/>
    <n v="9"/>
    <n v="1"/>
    <n v="5252363"/>
    <s v="GLOBAL"/>
    <s v="SI APROBADAS"/>
  </r>
  <r>
    <x v="6"/>
    <s v="204-5-6"/>
    <n v="10"/>
    <s v="MANTENIMIENTO EQUIPO DE NAVEGACION Y TRANSPORTE"/>
    <s v="MANTENIMIENTO SKYHOOK GENIE TZ-34 _x000a_S/N 121_x000a_UBICADO EN LA MACARENA"/>
    <n v="78181900"/>
    <s v="SELECCIÓN ABREVIADA MENOR CUANTÍA"/>
    <n v="3"/>
    <n v="5"/>
    <n v="1"/>
    <n v="5249997"/>
    <s v="GLOBAL"/>
    <s v="NO SOLICITADAS"/>
  </r>
  <r>
    <x v="6"/>
    <s v="204-5-6"/>
    <n v="10"/>
    <s v="MANTENIMIENTO EQUIPO DE NAVEGACION Y TRANSPORTE"/>
    <s v="MANTENIMIENTO SKYHOOK SK1 MOD2 _x000a_S/N SH159_x000a_UBICADO EN ORITO PUTUMAYO"/>
    <n v="78181900"/>
    <s v="SELECCIÓN ABREVIADA MENOR CUANTÍA"/>
    <n v="3"/>
    <n v="5"/>
    <n v="1"/>
    <n v="11249997.01"/>
    <s v="GLOBAL"/>
    <s v="NO SOLICITADAS"/>
  </r>
  <r>
    <x v="6"/>
    <s v="204-5-6"/>
    <n v="10"/>
    <s v="MANTENIMIENTO EQUIPO DE NAVEGACION Y TRANSPORTE"/>
    <s v="MANTENIMIENTO SKYHOOK SK1 MOD2 _x000a_S/N SH179_x000a_UBICADO EN TRES ESQUINAS CAQUETÁ_x000a_"/>
    <n v="78181900"/>
    <s v="SELECCIÓN ABREVIADA MENOR CUANTÍA"/>
    <n v="3"/>
    <n v="5"/>
    <n v="1"/>
    <n v="11249997.01"/>
    <s v="GLOBAL"/>
    <s v="NO SOLICITADAS"/>
  </r>
  <r>
    <x v="6"/>
    <s v="204-5-6"/>
    <n v="10"/>
    <s v="MANTENIMIENTO EQUIPO DE NAVEGACION Y TRANSPORTE"/>
    <s v="MANTENIMIENTO SKYHOOK SK1 MOD2 _x000a_S/N SH180_x000a_UBICADO EN TIBÚ NORTE DE SANTANDER"/>
    <n v="78181900"/>
    <s v="SELECCIÓN ABREVIADA MENOR CUANTÍA"/>
    <n v="3"/>
    <n v="5"/>
    <n v="1"/>
    <n v="11999994"/>
    <s v="GLOBAL"/>
    <s v="NO SOLICITADAS"/>
  </r>
  <r>
    <x v="6"/>
    <s v="204-5-6"/>
    <n v="10"/>
    <s v="MANTENIMIENTO EQUIPO DE NAVEGACION Y TRANSPORTE"/>
    <s v="MANTENIMIENTO SKYHOOK SK1 MOD2 _x000a_S/N SH181_x000a_UBICADO EN SARAVENA ARAUCA_x000a_"/>
    <n v="78181900"/>
    <s v="SELECCIÓN ABREVIADA MENOR CUANTÍA"/>
    <n v="3"/>
    <n v="5"/>
    <n v="1"/>
    <n v="5249996.7799999993"/>
    <s v="GLOBAL"/>
    <s v="NO SOLICITADAS"/>
  </r>
  <r>
    <x v="6"/>
    <s v="204-5-6"/>
    <n v="10"/>
    <s v="MANTENIMIENTO EQUIPO DE NAVEGACION Y TRANSPORTE"/>
    <s v="MANTENIMIENTO SKYHOOK SK1 MOD2 _x000a_S/N SH192_x000a_LA MACARENA META_x000a_"/>
    <n v="78181900"/>
    <s v="SELECCIÓN ABREVIADA MENOR CUANTÍA"/>
    <n v="3"/>
    <n v="5"/>
    <n v="1"/>
    <n v="5249996.7799999993"/>
    <s v="GLOBAL"/>
    <s v="NO SOLICITADAS"/>
  </r>
  <r>
    <x v="6"/>
    <s v="204-5-6"/>
    <n v="10"/>
    <s v="MANTENIMIENTO EQUIPO DE NAVEGACION Y TRANSPORTE"/>
    <s v="MANTENIMIENTO LAUNCHER MARK 4 _x000a_S/N MK4CI2066_x000a_UBICADO EN SARAVENA ARAUCA"/>
    <n v="78181900"/>
    <s v="SELECCIÓN ABREVIADA MENOR CUANTÍA"/>
    <n v="3"/>
    <n v="5"/>
    <n v="1"/>
    <n v="6750000.0999999996"/>
    <s v="GLOBAL"/>
    <s v="NO SOLICITADAS"/>
  </r>
  <r>
    <x v="6"/>
    <s v="204-5-6"/>
    <n v="10"/>
    <s v="MANTENIMIENTO EQUIPO DE NAVEGACION Y TRANSPORTE"/>
    <s v="MANTENIMIENTO LAUNCHER MARK 4 _x000a_S/N MK4CI2068_x000a_UBICADO EN ORITO PUTUMAYO"/>
    <n v="78181900"/>
    <s v="SELECCIÓN ABREVIADA MENOR CUANTÍA"/>
    <n v="3"/>
    <n v="5"/>
    <n v="1"/>
    <n v="6750000.0999999996"/>
    <s v="GLOBAL"/>
    <s v="NO SOLICITADAS"/>
  </r>
  <r>
    <x v="6"/>
    <s v="204-5-6"/>
    <n v="10"/>
    <s v="MANTENIMIENTO EQUIPO DE NAVEGACION Y TRANSPORTE"/>
    <s v="MANTENIMIENTO LAUNCHER MARK 4 _x000a_S/N MK4CI2069_x000a_TRES ESQUINAS CAQUETÁ"/>
    <n v="78181900"/>
    <s v="SELECCIÓN ABREVIADA MENOR CUANTÍA"/>
    <n v="3"/>
    <n v="5"/>
    <n v="1"/>
    <n v="6750000.1099999994"/>
    <s v="GLOBAL"/>
    <s v="NO SOLICITADAS"/>
  </r>
  <r>
    <x v="6"/>
    <s v="204-5-6"/>
    <n v="10"/>
    <s v="MANTENIMIENTO EQUIPO DE NAVEGACION Y TRANSPORTE"/>
    <s v="MANTENIMIENTO LAUNCHER MARK 4 _x000a_S/N MK4CI2071_x000a_UBICADO EN LA MACARENA META"/>
    <n v="78181900"/>
    <s v="SELECCIÓN ABREVIADA MENOR CUANTÍA"/>
    <n v="3"/>
    <n v="5"/>
    <n v="1"/>
    <n v="6750000.1099999994"/>
    <s v="GLOBAL"/>
    <s v="NO SOLICITADAS"/>
  </r>
  <r>
    <x v="6"/>
    <s v="204-5-6"/>
    <n v="10"/>
    <s v="MANTENIMIENTO EQUIPO DE NAVEGACION Y TRANSPORTE"/>
    <s v="MANTENIMIENTO LAUNCHER MARK 4 _x000a_S/N MK4CI2073_x000a_UBICADO EN TIBÚ NORTE DE SANTANDER"/>
    <n v="78181900"/>
    <s v="SELECCIÓN ABREVIADA MENOR CUANTÍA"/>
    <n v="3"/>
    <n v="5"/>
    <n v="1"/>
    <n v="6750000.1099999994"/>
    <s v="GLOBAL"/>
    <s v="NO SOLICITADAS"/>
  </r>
  <r>
    <x v="6"/>
    <s v="204-4-17"/>
    <n v="10"/>
    <s v="PRODUCTOS DE ASEO Y LIMPIEZA"/>
    <s v="ESPONJA ABRASIVA  COLOR MORADO  PAQ 12 UNIDADES"/>
    <n v="47131603"/>
    <s v="SELECCIÓN ABREVIADA MENOR CUANTÍA"/>
    <n v="1"/>
    <n v="6"/>
    <n v="2"/>
    <n v="149204"/>
    <s v="UNIDAD"/>
    <s v="NO SOLICITADAS"/>
  </r>
  <r>
    <x v="6"/>
    <s v="204-5-6"/>
    <n v="10"/>
    <s v="MANTENIMIENTO EQUIPO DE NAVEGACION Y TRANSPORTE"/>
    <s v="PRESTACION DE SERVICIO DE APOYO A LAS TAREAS DE MANTENIMIENTO DEL PROYECTO DE CONVERSION DE LOS HELICOPTEROS BELL UH-1H A HUEY II"/>
    <n v="25191502"/>
    <s v="CONTRATACIÓN DIRECTA"/>
    <n v="2"/>
    <n v="6"/>
    <n v="1"/>
    <n v="313500000"/>
    <s v="GLOBAL"/>
    <s v="SI APROBADAS"/>
  </r>
  <r>
    <x v="6"/>
    <s v="204-5-7"/>
    <n v="16"/>
    <s v="MANTENIMIENTO Y MEJORAMIENTO DE VIVIENDA Y ALOJAMIENTO"/>
    <s v="MANTENIMIENTO MAYOR CASA FISCAL DE SUBOFICIALES Y OFICIALES"/>
    <n v="72102900"/>
    <s v="SELECCIÓN ABREVIADA MENOR CUANTÍA"/>
    <n v="4"/>
    <n v="8"/>
    <n v="1"/>
    <n v="380129550"/>
    <s v="GLOBAL"/>
    <s v="NO SOLICITADAS"/>
  </r>
  <r>
    <x v="6"/>
    <s v="204-5-8"/>
    <n v="10"/>
    <s v="SERVICIO DE ASEO"/>
    <s v="MTTO. DE PRADOS Y JARDINES"/>
    <n v="76121900"/>
    <s v="MÍNIMA CUANTÍA"/>
    <n v="3"/>
    <n v="8"/>
    <n v="1"/>
    <n v="25000000"/>
    <s v="GLOBAL"/>
    <s v="NO SOLICITADAS"/>
  </r>
  <r>
    <x v="6"/>
    <s v="204-5-8"/>
    <n v="10"/>
    <s v="SERVICIO DE ASEO"/>
    <s v="SERVICIOS GENERALES DE ASEO 2018"/>
    <n v="76111501"/>
    <s v="SELECCIÓN ABREVIADA MENOR CUANTÍA"/>
    <n v="3"/>
    <n v="9"/>
    <n v="1"/>
    <n v="58716925.100000001"/>
    <s v="GLOBAL"/>
    <s v="NO SOLICITADAS"/>
  </r>
  <r>
    <x v="6"/>
    <s v="204-5-8"/>
    <n v="10"/>
    <s v="SERVICIO DE ASEO"/>
    <s v="MTTO LAVADO DE TANQUES AGUA POTABLE"/>
    <n v="76111600"/>
    <s v="MÍNIMA CUANTÍA"/>
    <n v="4"/>
    <n v="5"/>
    <n v="1"/>
    <n v="9912052"/>
    <s v="GLOBAL"/>
    <s v="NO SOLICITADAS"/>
  </r>
  <r>
    <x v="6"/>
    <s v="204-5-8"/>
    <n v="10"/>
    <s v="SERVICIO DE ASEO"/>
    <s v="AMARRE SERVICIOS GENERALES DE ASEO 2018-2019"/>
    <n v="76111501"/>
    <s v="MÍNIMA CUANTÍA"/>
    <n v="11"/>
    <n v="1"/>
    <n v="1"/>
    <n v="6200000"/>
    <s v="GLOBAL"/>
    <s v="SI EN TRAMITE"/>
  </r>
  <r>
    <x v="6"/>
    <s v="204-5-8"/>
    <n v="10"/>
    <s v="SERVICIO DE ASEO"/>
    <s v="SERVICIOS GENERALES DE ASEO  CUPO  2017-2018"/>
    <n v="76111501"/>
    <s v="MÍNIMA CUANTÍA"/>
    <n v="1"/>
    <n v="6"/>
    <n v="1"/>
    <n v="18000000"/>
    <s v="GLOBAL"/>
    <s v="SI APROBADAS"/>
  </r>
  <r>
    <x v="6"/>
    <s v="204-5-11"/>
    <n v="10"/>
    <s v="ADMINISTRACION OPERACIÓN Y MANTENIMIENTO DE PLANTAS DE ENERGIA"/>
    <s v="MANTENIMIENTO PREVENTIVO Y CORRECTIVO PLANTA GENERADORA AMD 0219"/>
    <n v="72101500"/>
    <s v="LICITACIÓN PÚBLICA"/>
    <n v="3"/>
    <n v="5"/>
    <n v="1"/>
    <n v="4165000"/>
    <s v="GLOBAL"/>
    <s v="NO SOLICITADAS"/>
  </r>
  <r>
    <x v="6"/>
    <s v="204-6-7"/>
    <n v="10"/>
    <s v="TRANSPORTE"/>
    <s v="TRANSPORTE PERSONAL CAMAN VIGENCIA FUTURA 2017- 2018"/>
    <n v="78111803"/>
    <s v="SELECCIÓN ABREVIADA MENOR CUANTÍA"/>
    <n v="1"/>
    <n v="8"/>
    <n v="1"/>
    <n v="340544500"/>
    <s v="GLOBAL"/>
    <s v="SI APROBADAS"/>
  </r>
  <r>
    <x v="6"/>
    <s v="204-6-7"/>
    <n v="16"/>
    <s v="TRANSPORTE"/>
    <s v="TRANSPORTE PERSONAL CAMAN  2018"/>
    <n v="78111803"/>
    <s v="SELECCIÓN ABREVIADA MENOR CUANTÍA"/>
    <n v="9"/>
    <n v="2"/>
    <n v="1"/>
    <n v="143640000"/>
    <s v="GLOBAL"/>
    <s v="NO SOLICITADAS"/>
  </r>
  <r>
    <x v="6"/>
    <s v="204-6-7"/>
    <n v="10"/>
    <s v="TRANSPORTE"/>
    <s v="AMARRE TRANSPORTE PERSONAL CAMAN VIGENCIA FUTURA 2018-2019"/>
    <n v="78111803"/>
    <s v="SELECCIÓN ABREVIADA MENOR CUANTÍA"/>
    <n v="11"/>
    <n v="1"/>
    <n v="1"/>
    <n v="57600000"/>
    <s v="GLOBAL"/>
    <s v="SI EN TRAMITE"/>
  </r>
  <r>
    <x v="6"/>
    <s v="204-6-7"/>
    <n v="10"/>
    <s v="TRANSPORTE"/>
    <s v="TRANSPORTE  PLANILLAS ESTAFETAS"/>
    <n v="20102301"/>
    <s v="CONTRATACIÓN DIRECTA"/>
    <n v="1"/>
    <n v="12"/>
    <n v="1"/>
    <n v="1800000"/>
    <s v="GLOBAL"/>
    <s v="NO SOLICITADAS"/>
  </r>
  <r>
    <x v="6"/>
    <s v="204-6-7"/>
    <n v="10"/>
    <s v="TRANSPORTE"/>
    <s v="PRESTACIÓN DE SERVICIOS DE OPERACIÓN LOGÍSTICA Y DE TRANSPORTE NACIONAL ENTRE EL CAMAN Y  LAS UNIDADES CACOM-1, CACOM-2, CACOM-3 Y EMAVI, CON EL FIN DE TRANSPORTAR LOS ASIENTOS DE EYECCIÓN TIPOS MKJM6, MK-8 Y MK-10 SUS ACCESORIOS Y PARACAÍDAS. VIGENCIA FUTURA"/>
    <n v="78101800"/>
    <s v="SELECCIÓN ABREVIADA MENOR CUANTÍA"/>
    <n v="1"/>
    <n v="3"/>
    <n v="1"/>
    <n v="31258500"/>
    <s v="GLOBAL"/>
    <s v="SI APROBADAS"/>
  </r>
  <r>
    <x v="6"/>
    <s v="204-7-5"/>
    <n v="10"/>
    <s v="SUSCRIPCIONES"/>
    <s v="SUSCRIPCION  LEGIS "/>
    <n v="55101500"/>
    <s v="CONTRATACIÓN DIRECTA"/>
    <n v="4"/>
    <n v="5"/>
    <n v="1"/>
    <n v="4288997"/>
    <s v="UNIDAD"/>
    <s v=""/>
  </r>
  <r>
    <x v="6"/>
    <s v="204-8-1"/>
    <n v="10"/>
    <s v="ACUEDUCTO ALCANTARILLADO Y ASEO"/>
    <s v="ACUEDUCTO"/>
    <n v="83101508"/>
    <s v="CONTRATACIÓN DIRECTA"/>
    <n v="1"/>
    <n v="12"/>
    <n v="1"/>
    <n v="100000000"/>
    <s v="GLOBAL"/>
    <s v="NO SOLICITADAS"/>
  </r>
  <r>
    <x v="6"/>
    <s v="204-8-2"/>
    <n v="10"/>
    <s v="ENERGIA"/>
    <s v="ENERGIA"/>
    <n v="83101803"/>
    <s v="CONTRATACIÓN DIRECTA"/>
    <n v="1"/>
    <n v="12"/>
    <n v="1"/>
    <n v="670310781"/>
    <s v="GLOBAL"/>
    <s v="NO SOLICITADAS"/>
  </r>
  <r>
    <x v="6"/>
    <s v="204-8-3"/>
    <n v="10"/>
    <s v="GAS NATURAL"/>
    <s v="GAS NATURAL"/>
    <n v="83101601"/>
    <s v="CONTRATACIÓN DIRECTA"/>
    <n v="1"/>
    <n v="12"/>
    <n v="1"/>
    <n v="52000000"/>
    <s v="GLOBAL"/>
    <s v="NO SOLICITADAS"/>
  </r>
  <r>
    <x v="6"/>
    <s v="204-8-6"/>
    <n v="10"/>
    <s v="TELÉFONO, FAX Y OTROS"/>
    <s v="TELEFONÍA FIJA"/>
    <n v="83111503"/>
    <s v="CONTRATACIÓN DIRECTA"/>
    <n v="1"/>
    <n v="12"/>
    <n v="1"/>
    <n v="17500000"/>
    <s v="GLOBAL"/>
    <s v="NO SOLICITADAS"/>
  </r>
  <r>
    <x v="6"/>
    <s v="204-8-7"/>
    <n v="10"/>
    <s v="OTROS SERVICIOS PÚBLICOS"/>
    <s v="GAS PROPANO"/>
    <n v="83101605"/>
    <s v="CONTRATACIÓN DIRECTA"/>
    <n v="1"/>
    <n v="12"/>
    <n v="1"/>
    <n v="14500000"/>
    <s v="GLOBAL"/>
    <s v="NO SOLICITADAS"/>
  </r>
  <r>
    <x v="6"/>
    <s v="204-11-2"/>
    <n v="10"/>
    <s v="VIATICOS Y GASTOS DE VIAJE AL INTERIOR"/>
    <s v="PASAJES TERRESTRES NACIONALES"/>
    <n v="78111802"/>
    <s v="MÍNIMA CUANTÍA"/>
    <n v="4"/>
    <n v="3"/>
    <n v="1"/>
    <n v="9000000"/>
    <s v="GLOBAL"/>
    <s v="NO SOLICITADAS"/>
  </r>
  <r>
    <x v="6"/>
    <s v="204-11-2"/>
    <n v="10"/>
    <s v="VIATICOS Y GASTOS DE VIAJE AL INTERIOR"/>
    <s v="PASAJES TERRESTRES MUNICIPALES"/>
    <n v="78111802"/>
    <s v="MÍNIMA CUANTÍA"/>
    <n v="4"/>
    <n v="3"/>
    <n v="1"/>
    <n v="2500000"/>
    <s v="GLOBAL"/>
    <s v="NO SOLICITADAS"/>
  </r>
  <r>
    <x v="6"/>
    <s v="204-11-2"/>
    <n v="10"/>
    <s v="VIATICOS Y GASTOS DE VIAJE AL INTERIOR"/>
    <s v="COMISIONES AL INTERIOR"/>
    <n v="93151500"/>
    <s v="CONTRATACIÓN DIRECTA"/>
    <n v="2"/>
    <n v="10"/>
    <n v="1"/>
    <n v="232920000"/>
    <s v="GLOBAL"/>
    <s v="NO SOLICITADAS"/>
  </r>
  <r>
    <x v="6"/>
    <s v="204-11-2"/>
    <n v="16"/>
    <s v="VIATICOS Y GASTOS DE VIAJE AL INTERIOR"/>
    <s v="CAMAN"/>
    <n v="93151500"/>
    <s v="CONTRATACIÓN DIRECTA"/>
    <n v="2"/>
    <n v="10"/>
    <n v="1"/>
    <n v="12480000"/>
    <s v="GLOBAL"/>
    <s v="NO SOLICITADAS"/>
  </r>
  <r>
    <x v="6"/>
    <s v="204-19-1"/>
    <n v="10"/>
    <s v="MATERIAL VETERINARIO"/>
    <s v="DESPARASITANTE INTERNO (DESPARASITANTE JERINGA X 10 ML. ALBENZADOL 15 MG. PRAZIQUANTEL 5 MG.) (50 UNIDADES)"/>
    <n v="42121601"/>
    <s v="MÍNIMA CUANTÍA"/>
    <n v="2"/>
    <n v="3"/>
    <n v="50"/>
    <n v="625000"/>
    <s v="UNIDAD"/>
    <s v="NO SOLICITADAS"/>
  </r>
  <r>
    <x v="6"/>
    <s v="204-19-1"/>
    <n v="10"/>
    <s v="MATERIAL VETERINARIO"/>
    <s v="DESPARASITANTE EXTERNO (CAJA X 10 UNIDADES.) (4 CAJAS)"/>
    <n v="42121601"/>
    <s v="MÍNIMA CUANTÍA"/>
    <n v="2"/>
    <n v="3"/>
    <n v="4"/>
    <n v="600000"/>
    <s v="CAJAS"/>
    <s v="NO SOLICITADAS"/>
  </r>
  <r>
    <x v="6"/>
    <s v="204-19-1"/>
    <n v="10"/>
    <s v="MATERIAL VETERINARIO"/>
    <s v="CERULINE (SOLUCIÓN PARA LIMPIEZA AURICULAR X 100 ML. ÁCIDO BÓRICO, ACÉTICO Y SALICÍLICO)"/>
    <n v="42121606"/>
    <s v="MÍNIMA CUANTÍA"/>
    <n v="2"/>
    <n v="3"/>
    <n v="10"/>
    <n v="580000"/>
    <s v="UNIDAD"/>
    <s v="NO SOLICITADAS"/>
  </r>
  <r>
    <x v="6"/>
    <s v="204-19-1"/>
    <n v="10"/>
    <s v="MATERIAL VETERINARIO"/>
    <s v="COMIDA HUMEDA PARA PERRO"/>
    <n v="10121802"/>
    <s v="MÍNIMA CUANTÍA"/>
    <n v="2"/>
    <n v="3"/>
    <n v="15"/>
    <n v="150000"/>
    <s v="UNIDAD"/>
    <s v="NO SOLICITADAS"/>
  </r>
  <r>
    <x v="6"/>
    <s v="204-19-1"/>
    <n v="10"/>
    <s v="MATERIAL VETERINARIO"/>
    <s v="SHAMPOO PARA PERRO X 500 ML"/>
    <n v="42121606"/>
    <s v="MÍNIMA CUANTÍA"/>
    <n v="2"/>
    <n v="3"/>
    <n v="6"/>
    <n v="570000"/>
    <s v="UNIDAD"/>
    <s v="NO SOLICITADAS"/>
  </r>
  <r>
    <x v="6"/>
    <s v="204-19-1"/>
    <n v="10"/>
    <s v="MATERIAL VETERINARIO"/>
    <s v="CIPERMETRINA INSECTICIDA."/>
    <n v="10191509"/>
    <s v="MÍNIMA CUANTÍA"/>
    <n v="2"/>
    <n v="3"/>
    <n v="1"/>
    <n v="70000"/>
    <s v="UNIDAD"/>
    <s v="NO SOLICITADAS"/>
  </r>
  <r>
    <x v="6"/>
    <s v="204-19-1"/>
    <n v="10"/>
    <s v="MATERIAL VETERINARIO"/>
    <s v="HERBISIDA GRAMOXONE"/>
    <n v="10191509"/>
    <s v="MÍNIMA CUANTÍA"/>
    <n v="2"/>
    <n v="3"/>
    <n v="1"/>
    <n v="65000"/>
    <s v="UNIDAD"/>
    <s v="NO SOLICITADAS"/>
  </r>
  <r>
    <x v="6"/>
    <s v="204-19-1"/>
    <n v="10"/>
    <s v="MATERIAL VETERINARIO"/>
    <s v="ALCOHOL 5 LITROS "/>
    <n v="51102710"/>
    <s v="MÍNIMA CUANTÍA"/>
    <n v="2"/>
    <n v="3"/>
    <n v="5"/>
    <n v="35000"/>
    <s v="FRASCO"/>
    <s v="NO SOLICITADAS"/>
  </r>
  <r>
    <x v="6"/>
    <s v="204-19-1"/>
    <n v="10"/>
    <s v="MATERIAL VETERINARIO"/>
    <s v="YODO POR 5 GALONES"/>
    <n v="51102722"/>
    <s v="MÍNIMA CUANTÍA"/>
    <n v="2"/>
    <n v="3"/>
    <n v="3"/>
    <n v="120000"/>
    <s v="UNIDAD"/>
    <s v="NO SOLICITADAS"/>
  </r>
  <r>
    <x v="6"/>
    <s v="204-19-1"/>
    <n v="10"/>
    <s v="MATERIAL VETERINARIO"/>
    <s v="BAXIDIN "/>
    <n v="51102710"/>
    <s v="MÍNIMA CUANTÍA"/>
    <n v="2"/>
    <n v="3"/>
    <n v="6"/>
    <n v="348000"/>
    <s v="UNIDAD"/>
    <s v="NO SOLICITADAS"/>
  </r>
  <r>
    <x v="6"/>
    <s v="204-19-1"/>
    <n v="10"/>
    <s v="MATERIAL VETERINARIO"/>
    <s v="CRORO POR 5 GALONES"/>
    <n v="51102714"/>
    <s v="MÍNIMA CUANTÍA"/>
    <n v="2"/>
    <n v="3"/>
    <n v="3"/>
    <n v="90000"/>
    <s v="UNIDAD"/>
    <s v="NO SOLICITADAS"/>
  </r>
  <r>
    <x v="6"/>
    <s v="204-19-3"/>
    <n v="10"/>
    <s v="OTROS PARA EL SOSTENIMIENTO DE SEMOVIENTES"/>
    <s v="GUANTES DE EXAMEN CLÍNICO X CAJA (MATERIAL DE LÁTEX TALLA L"/>
    <n v="42132201"/>
    <s v="MÍNIMA CUANTÍA"/>
    <n v="2"/>
    <n v="3"/>
    <n v="2"/>
    <n v="36000"/>
    <s v="CAJAS"/>
    <s v="NO SOLICITADAS"/>
  </r>
  <r>
    <x v="6"/>
    <s v="204-19-3"/>
    <n v="10"/>
    <s v="OTROS PARA EL SOSTENIMIENTO DE SEMOVIENTES"/>
    <s v="CEPILLO AUTOMATICO  PEINE AUTOLIMPIABLE."/>
    <n v="53131604"/>
    <s v="MÍNIMA CUANTÍA"/>
    <n v="2"/>
    <n v="3"/>
    <n v="10"/>
    <n v="200000"/>
    <s v="UNIDAD"/>
    <s v="NO SOLICITADAS"/>
  </r>
  <r>
    <x v="6"/>
    <s v="204-19-3"/>
    <n v="10"/>
    <s v="OTROS PARA EL SOSTENIMIENTO DE SEMOVIENTES"/>
    <s v="BOZAL PARA SEMOVIENTES CANINOS TAMAÑO MEDIANO"/>
    <n v="10141610"/>
    <s v="MÍNIMA CUANTÍA"/>
    <n v="2"/>
    <n v="3"/>
    <n v="5"/>
    <n v="125000"/>
    <s v="UNIDAD"/>
    <s v="NO SOLICITADAS"/>
  </r>
  <r>
    <x v="6"/>
    <s v="204-19-3"/>
    <n v="10"/>
    <s v="OTROS PARA EL SOSTENIMIENTO DE SEMOVIENTES"/>
    <s v="TALCOS (CONTROL CONTRA PULGAS, PIOJOS Y GARRAPATAS. PROPOXUR 1GR. FRASCO POR 100 GR.)"/>
    <n v="42121600"/>
    <s v="MÍNIMA CUANTÍA"/>
    <n v="2"/>
    <n v="3"/>
    <n v="10"/>
    <n v="160000"/>
    <s v="UNIDAD"/>
    <s v="NO SOLICITADAS"/>
  </r>
  <r>
    <x v="6"/>
    <s v="204-19-3"/>
    <n v="10"/>
    <s v="OTROS PARA EL SOSTENIMIENTO DE SEMOVIENTES"/>
    <s v="JABONES (CONTROL PARA PULGAS, PIOJOS Y GARRAPATAS. PERMETRINA 1.0 GR. JABÓN POR 100 GR.)"/>
    <n v="42121600"/>
    <s v="MÍNIMA CUANTÍA"/>
    <n v="2"/>
    <n v="3"/>
    <n v="15"/>
    <n v="150000"/>
    <s v="UNIDAD"/>
    <s v="NO SOLICITADAS"/>
  </r>
  <r>
    <x v="6"/>
    <s v="204-19-3"/>
    <n v="10"/>
    <s v="OTROS PARA EL SOSTENIMIENTO DE SEMOVIENTES"/>
    <s v="ANTIBACTERIAL X LITRO (GEL ANTIBACTERIAL PARA DESINFECCIÓN DE MANOS)"/>
    <n v="53131626"/>
    <s v="MÍNIMA CUANTÍA"/>
    <n v="2"/>
    <n v="3"/>
    <n v="5"/>
    <n v="125000"/>
    <s v="UNIDAD"/>
    <s v="NO SOLICITADAS"/>
  </r>
  <r>
    <x v="6"/>
    <s v="204-19-3"/>
    <n v="10"/>
    <s v="OTROS PARA EL SOSTENIMIENTO DE SEMOVIENTES"/>
    <s v="CHALECO PARA PERROS ESPECIALIDADES (CHALECO ELABORADO EN TELA Y REATA AJUSTABLE TIPO PECHERA, MULTIPROPÓSITO, PARA PERRO TAMAÑO MEDIANO-GRANDE)"/>
    <n v="42121600"/>
    <s v="MÍNIMA CUANTÍA"/>
    <n v="2"/>
    <n v="3"/>
    <n v="12"/>
    <n v="600000"/>
    <s v="UNIDAD"/>
    <s v="NO SOLICITADAS"/>
  </r>
  <r>
    <x v="6"/>
    <s v="204-19-3"/>
    <n v="10"/>
    <s v="OTROS PARA EL SOSTENIMIENTO DE SEMOVIENTES"/>
    <s v=" PELOTAS MACIZAS PARA PERRO (MATERIAL DE GOMA DURA, TAMAÑO MEDIANO)"/>
    <n v="10111301"/>
    <s v="MÍNIMA CUANTÍA"/>
    <n v="2"/>
    <n v="3"/>
    <n v="15"/>
    <n v="675000"/>
    <s v="UNIDAD"/>
    <s v="NO SOLICITADAS"/>
  </r>
  <r>
    <x v="6"/>
    <s v="204-19-3"/>
    <n v="10"/>
    <s v="OTROS PARA EL SOSTENIMIENTO DE SEMOVIENTES"/>
    <s v=" MORDEDORES (CUERDA TRENZADA CON EXTREMO SUAVE PARA MORDER"/>
    <n v="10111301"/>
    <s v="MÍNIMA CUANTÍA"/>
    <n v="2"/>
    <n v="3"/>
    <n v="10"/>
    <n v="250000"/>
    <s v="UNIDAD"/>
    <s v="NO SOLICITADAS"/>
  </r>
  <r>
    <x v="6"/>
    <s v="204-19-3"/>
    <n v="10"/>
    <s v="OTROS PARA EL SOSTENIMIENTO DE SEMOVIENTES"/>
    <s v="TRAÍLLA-COLLAR DE 2 METROS (TRAÍLLA Y COLLAR ELABORADA CON REATA COLOR NEGRO)"/>
    <n v="10131604"/>
    <s v="MÍNIMA CUANTÍA"/>
    <n v="2"/>
    <n v="3"/>
    <n v="20"/>
    <n v="700000"/>
    <s v="UNIDAD"/>
    <s v="NO SOLICITADAS"/>
  </r>
  <r>
    <x v="6"/>
    <s v="204-19-3"/>
    <n v="10"/>
    <s v="OTROS PARA EL SOSTENIMIENTO DE SEMOVIENTES"/>
    <s v="TRADILLA EN LONA RIATA DE 15 METROS"/>
    <n v="10131604"/>
    <s v="MÍNIMA CUANTÍA"/>
    <n v="2"/>
    <n v="3"/>
    <n v="3"/>
    <n v="270000"/>
    <s v="UNIDAD"/>
    <s v="NO SOLICITADAS"/>
  </r>
  <r>
    <x v="6"/>
    <s v="204-19-3"/>
    <n v="10"/>
    <s v="OTROS PARA EL SOSTENIMIENTO DE SEMOVIENTES"/>
    <s v="PELOTA BLANDA PARA PERRO (PELOTA DE MATERIAL BLANDA PARA MORDER TIPO TENIS)"/>
    <n v="10111301"/>
    <s v="MÍNIMA CUANTÍA"/>
    <n v="2"/>
    <n v="3"/>
    <n v="20"/>
    <n v="360000"/>
    <s v="UNIDAD"/>
    <s v="NO SOLICITADAS"/>
  </r>
  <r>
    <x v="6"/>
    <s v="204-19-3"/>
    <n v="10"/>
    <s v="OTROS PARA EL SOSTENIMIENTO DE SEMOVIENTES"/>
    <s v="CREMA DENTAL PARA PERROS"/>
    <n v="42121608"/>
    <s v="MÍNIMA CUANTÍA"/>
    <n v="2"/>
    <n v="3"/>
    <n v="10"/>
    <n v="120000"/>
    <s v="UNIDAD"/>
    <s v="NO SOLICITADAS"/>
  </r>
  <r>
    <x v="6"/>
    <s v="204-19-3"/>
    <n v="10"/>
    <s v="OTROS PARA EL SOSTENIMIENTO DE SEMOVIENTES"/>
    <s v="COLLARES PARA SEMOVIENTE RIATA NEGRA Y GRIS"/>
    <n v="10131604"/>
    <s v="MÍNIMA CUANTÍA"/>
    <n v="2"/>
    <n v="3"/>
    <n v="30"/>
    <n v="450000"/>
    <s v="UNIDAD"/>
    <s v="NO SOLICITADAS"/>
  </r>
  <r>
    <x v="6"/>
    <s v="204-19-3"/>
    <n v="10"/>
    <s v="OTROS PARA EL SOSTENIMIENTO DE SEMOVIENTES"/>
    <s v="COLLARES DE AHOGO EN CADENA"/>
    <n v="10131604"/>
    <s v="MÍNIMA CUANTÍA"/>
    <n v="2"/>
    <n v="3"/>
    <n v="5"/>
    <n v="175000"/>
    <s v="UNIDAD"/>
    <s v="NO SOLICITADAS"/>
  </r>
  <r>
    <x v="6"/>
    <s v="204-19-3"/>
    <n v="10"/>
    <s v="OTROS PARA EL SOSTENIMIENTO DE SEMOVIENTES"/>
    <s v="POZUELO PORTÁTIL EN CAUCHO PARA PERROS BOWL PORTÁTIL, MATERIAL POLIÉSTER 600 D Y PVC, MEDIDAS DE 16X10 CM."/>
    <n v="10111304"/>
    <s v="MÍNIMA CUANTÍA"/>
    <n v="2"/>
    <n v="3"/>
    <n v="5"/>
    <n v="40000"/>
    <s v="UNIDAD"/>
    <s v="NO SOLICITADAS"/>
  </r>
  <r>
    <x v="6"/>
    <s v="204-19-3"/>
    <n v="10"/>
    <s v="OTROS PARA EL SOSTENIMIENTO DE SEMOVIENTES"/>
    <s v="COLLARES ISABELINOS TALLA 20 - 26"/>
    <n v="42121600"/>
    <s v="MÍNIMA CUANTÍA"/>
    <n v="2"/>
    <n v="3"/>
    <n v="5"/>
    <n v="175000"/>
    <s v="UNIDAD"/>
    <s v="NO SOLICITADAS"/>
  </r>
  <r>
    <x v="6"/>
    <s v="204-19-3"/>
    <n v="10"/>
    <s v="OTROS PARA EL SOSTENIMIENTO DE SEMOVIENTES"/>
    <s v="PIERNERA"/>
    <n v="42121600"/>
    <s v="MÍNIMA CUANTÍA"/>
    <n v="2"/>
    <n v="3"/>
    <n v="10"/>
    <n v="300000"/>
    <s v="UNIDAD"/>
    <s v="NO SOLICITADAS"/>
  </r>
  <r>
    <x v="6"/>
    <s v="204-21-5"/>
    <n v="10"/>
    <s v="SERVICIOS DE CAPACITACION"/>
    <s v="CAPACITACION  DE CMC -METROLOGIA"/>
    <n v="86101802"/>
    <s v="MÍNIMA CUANTÍA"/>
    <n v="4"/>
    <n v="5"/>
    <n v="1"/>
    <n v="10948000"/>
    <s v="GLOBAL"/>
    <s v="NO SOLICITADAS"/>
  </r>
  <r>
    <x v="6"/>
    <s v="204-21-11"/>
    <n v="10"/>
    <s v="OTROS SERVICIOS PARA CAPACITACION, BIENESTAR SOCIAL Y ESTIMULOS"/>
    <s v="SERVICIO DE RECREACION SOLDADOS  GRUSE CAMAN"/>
    <n v="90151701"/>
    <s v="MÍNIMA CUANTÍA"/>
    <n v="4"/>
    <n v="3"/>
    <n v="1"/>
    <n v="10000000"/>
    <s v="GLOBAL"/>
    <s v="NO SOLICITADAS"/>
  </r>
  <r>
    <x v="6"/>
    <s v="204-41-2"/>
    <n v="10"/>
    <s v="SERVICIOS MÉDICOS Y HOSPITALARIOS"/>
    <s v="FROTIS DE SANGRE PERIFERICO"/>
    <s v="85121801"/>
    <s v="MÍNIMA CUANTÍA"/>
    <n v="1"/>
    <n v="6"/>
    <n v="1"/>
    <n v="65000"/>
    <s v="GLOBAL"/>
    <s v="NO SOLICITADAS"/>
  </r>
  <r>
    <x v="6"/>
    <s v="204-41-2"/>
    <n v="10"/>
    <s v="SERVICIOS MÉDICOS Y HOSPITALARIOS"/>
    <s v="PLOMO EN SANGRE"/>
    <n v="85121801"/>
    <s v="MÍNIMA CUANTÍA"/>
    <n v="1"/>
    <n v="6"/>
    <n v="1"/>
    <n v="3300000"/>
    <s v="GLOBAL"/>
    <s v="NO SOLICITADAS"/>
  </r>
  <r>
    <x v="6"/>
    <s v="204-41-2"/>
    <n v="10"/>
    <s v="SERVICIOS MÉDICOS Y HOSPITALARIOS"/>
    <s v="CROMO EN SANGRE"/>
    <n v="85121801"/>
    <s v="MÍNIMA CUANTÍA"/>
    <n v="3"/>
    <n v="6"/>
    <n v="1"/>
    <n v="850000"/>
    <s v="GLOBAL"/>
    <s v="NO SOLICITADAS"/>
  </r>
  <r>
    <x v="6"/>
    <s v="204-41-2"/>
    <n v="10"/>
    <s v="SERVICIOS MÉDICOS Y HOSPITALARIOS"/>
    <s v="CADMIO EN SANGRE"/>
    <n v="85121801"/>
    <s v="MÍNIMA CUANTÍA"/>
    <n v="3"/>
    <n v="6"/>
    <n v="1"/>
    <n v="1000000"/>
    <s v="GLOBAL"/>
    <s v="NO SOLICITADAS"/>
  </r>
  <r>
    <x v="6"/>
    <s v="204-41-2"/>
    <n v="10"/>
    <s v="SERVICIOS MÉDICOS Y HOSPITALARIOS"/>
    <s v="GLICEMIA "/>
    <n v="85121801"/>
    <s v="MÍNIMA CUANTÍA"/>
    <n v="3"/>
    <n v="6"/>
    <n v="1"/>
    <n v="735000"/>
    <s v="GLOBAL"/>
    <s v="NO SOLICITADAS"/>
  </r>
  <r>
    <x v="6"/>
    <s v="204-41-2"/>
    <n v="10"/>
    <s v="SERVICIOS MÉDICOS Y HOSPITALARIOS"/>
    <s v="ELECTROCARDIOGRAMA"/>
    <n v="85121801"/>
    <s v="MÍNIMA CUANTÍA"/>
    <n v="3"/>
    <n v="6"/>
    <n v="1"/>
    <n v="1075000"/>
    <s v="GLOBAL"/>
    <s v="NO SOLICITADAS"/>
  </r>
  <r>
    <x v="6"/>
    <s v="204-41-2"/>
    <n v="10"/>
    <s v="SERVICIOS MÉDICOS Y HOSPITALARIOS"/>
    <s v="PERFIL LIPIDICO"/>
    <n v="85111604"/>
    <s v="MÍNIMA CUANTÍA"/>
    <n v="3"/>
    <n v="6"/>
    <n v="1"/>
    <n v="2340000"/>
    <s v="GLOBAL"/>
    <s v="NO SOLICITADAS"/>
  </r>
  <r>
    <x v="6"/>
    <s v="204-41-2"/>
    <n v="10"/>
    <s v="SERVICIOS MÉDICOS Y HOSPITALARIOS"/>
    <s v="BILIRRUBINA"/>
    <n v="85121801"/>
    <s v="MÍNIMA CUANTÍA"/>
    <n v="3"/>
    <n v="6"/>
    <n v="1"/>
    <n v="240000"/>
    <s v="GLOBAL"/>
    <s v="NO SOLICITADAS"/>
  </r>
  <r>
    <x v="6"/>
    <s v="204-41-2"/>
    <n v="10"/>
    <s v="SERVICIOS MÉDICOS Y HOSPITALARIOS"/>
    <s v="TRANSAMINASA"/>
    <n v="85121801"/>
    <s v="MÍNIMA CUANTÍA"/>
    <n v="3"/>
    <n v="6"/>
    <n v="1"/>
    <n v="85000"/>
    <s v="GLOBAL"/>
    <s v="NO SOLICITADAS"/>
  </r>
  <r>
    <x v="6"/>
    <s v="204-41-2"/>
    <n v="10"/>
    <s v="SERVICIOS MÉDICOS Y HOSPITALARIOS"/>
    <s v="AC. METILHIPURICO"/>
    <n v="85121801"/>
    <s v="MÍNIMA CUANTÍA"/>
    <n v="3"/>
    <n v="6"/>
    <n v="1"/>
    <n v="2400000"/>
    <s v="GLOBAL"/>
    <s v="NO SOLICITADAS"/>
  </r>
  <r>
    <x v="6"/>
    <s v="204-4-20"/>
    <n v="10"/>
    <s v="REPUESTOS"/>
    <s v="CABEZAL PARA PLOTER  HP COLOR T 1300 REFERENCIA 72 AMARILLO/NEGRO"/>
    <n v="44103110"/>
    <s v="MÍNIMA CUANTÍA"/>
    <n v="6"/>
    <n v="4"/>
    <n v="2"/>
    <n v="500000"/>
    <s v="UNIDAD"/>
    <s v="NO SOLICITADAS"/>
  </r>
  <r>
    <x v="6"/>
    <s v="204-4-20"/>
    <n v="10"/>
    <s v="REPUESTOS"/>
    <s v="CABEZAL PARA PLOTER  HP COLOR T 1300 REFERENCIA 72 AZUL/ROJO"/>
    <n v="44103110"/>
    <s v="MÍNIMA CUANTÍA"/>
    <n v="6"/>
    <n v="4"/>
    <n v="2"/>
    <n v="500000"/>
    <s v="UNIDAD"/>
    <s v="NO SOLICITADAS"/>
  </r>
  <r>
    <x v="6"/>
    <s v="204-4-20"/>
    <n v="10"/>
    <s v="REPUESTOS"/>
    <s v="CABEZAL PARA PLOTER  HP COLOR T 1300 REFERENCIA 72 NEGRO/GRIS"/>
    <n v="44103110"/>
    <s v="MÍNIMA CUANTÍA"/>
    <n v="6"/>
    <n v="4"/>
    <n v="2"/>
    <n v="500000"/>
    <s v="UNIDAD"/>
    <s v="NO SOLICITADAS"/>
  </r>
  <r>
    <x v="6"/>
    <s v="204-4-20"/>
    <n v="10"/>
    <s v="REPUESTOS"/>
    <s v="CABEZAL PARA PLOTER  HP COLOR T 120 REFERENCIA 711"/>
    <n v="44103110"/>
    <s v="MÍNIMA CUANTÍA"/>
    <n v="6"/>
    <n v="4"/>
    <n v="1"/>
    <n v="1200000"/>
    <s v="UNIDAD"/>
    <s v="NO SOLICITADAS"/>
  </r>
  <r>
    <x v="6"/>
    <s v="204-4-23"/>
    <n v="10"/>
    <s v="OTROS MATERIALES Y SUMINISTROS"/>
    <s v="PAPEL VINILO AUTOADHESIVO FROZ"/>
    <n v="60121015"/>
    <s v="MÍNIMA CUANTÍA"/>
    <n v="6"/>
    <n v="4"/>
    <n v="1"/>
    <n v="3636564"/>
    <s v="UNIDAD"/>
    <s v="NO SOLICITADAS"/>
  </r>
  <r>
    <x v="6"/>
    <s v="204-1-11"/>
    <n v="10"/>
    <s v="EQUIPO MEDICO"/>
    <s v="EJERCITADOR PEDAL"/>
    <n v="42251605"/>
    <s v="MÍNIMA CUANTÍA"/>
    <n v="6"/>
    <n v="4"/>
    <n v="1"/>
    <n v="172400"/>
    <s v="UNIDAD"/>
    <s v="NO SOLICITADAS"/>
  </r>
  <r>
    <x v="6"/>
    <s v="204-1-11"/>
    <n v="10"/>
    <s v="EQUIPO MEDICO"/>
    <s v="PESAS GRADUABLES 1/10"/>
    <n v="42251612"/>
    <s v="MÍNIMA CUANTÍA"/>
    <n v="6"/>
    <n v="4"/>
    <n v="1"/>
    <n v="196950"/>
    <s v="UNIDAD"/>
    <s v="NO SOLICITADAS"/>
  </r>
  <r>
    <x v="6"/>
    <s v="204-1-11"/>
    <n v="10"/>
    <s v="EQUIPO MEDICO"/>
    <s v="EJERCITADOR EXTENSOR MANOS FUERTES"/>
    <n v="42251618"/>
    <s v="MÍNIMA CUANTÍA"/>
    <n v="6"/>
    <n v="4"/>
    <n v="1"/>
    <n v="130650"/>
    <s v="UNIDAD"/>
    <s v="NO SOLICITADAS"/>
  </r>
  <r>
    <x v="6"/>
    <s v="204-2-1"/>
    <n v="10"/>
    <s v="EQUIPOS Y MAQUINAS PARA OFICINA"/>
    <s v="DESTRUCTORA DE PAPEL"/>
    <n v="44101603"/>
    <s v="MÍNIMA CUANTÍA"/>
    <n v="6"/>
    <n v="4"/>
    <n v="1"/>
    <n v="2200000"/>
    <s v="UNIDAD"/>
    <s v="NO SOLICITADAS"/>
  </r>
  <r>
    <x v="6"/>
    <s v="204-21-1"/>
    <n v="10"/>
    <s v="ELEMENTOS PARA BIENESTAR SOCIAL"/>
    <s v="TABLEROS ACRILICOS"/>
    <n v="44111905"/>
    <s v="MÍNIMA CUANTÍA"/>
    <n v="6"/>
    <n v="4"/>
    <n v="1"/>
    <n v="714000"/>
    <s v="UNIDAD"/>
    <s v="NO SOLICITADAS"/>
  </r>
  <r>
    <x v="6"/>
    <s v="204-1-4"/>
    <n v="10"/>
    <s v="AUDIOVISUALES Y ACCESORIOS"/>
    <s v="VIDEO CAMARA"/>
    <n v="45121516"/>
    <s v="MÍNIMA CUANTÍA"/>
    <n v="6"/>
    <n v="4"/>
    <n v="1"/>
    <n v="2500600"/>
    <s v="UNIDAD"/>
    <s v="NO SOLICITADAS"/>
  </r>
  <r>
    <x v="6"/>
    <s v="204-1-4"/>
    <n v="10"/>
    <s v="AUDIOVISUALES Y ACCESORIOS"/>
    <s v="CAMARA DIGITAL"/>
    <n v="45121504"/>
    <s v="MÍNIMA CUANTÍA"/>
    <n v="6"/>
    <n v="4"/>
    <n v="1"/>
    <n v="1623302"/>
    <s v="UNIDAD"/>
    <s v="NO SOLICITADAS"/>
  </r>
  <r>
    <x v="6"/>
    <s v="204-41-2"/>
    <n v="10"/>
    <s v="SERVICIOS MÉDICOS Y HOSPITALARIOS"/>
    <s v="SERVICIOS MEDICINA ESPECIALIZADA ORTODPEDIA"/>
    <n v="85101601"/>
    <s v="MÍNIMA CUANTÍA"/>
    <n v="1"/>
    <n v="6"/>
    <n v="1"/>
    <n v="17220003.260000002"/>
    <s v="GLOBAL"/>
    <s v=""/>
  </r>
  <r>
    <x v="6"/>
    <s v="204-41-13"/>
    <n v="10"/>
    <s v="OTROS GASTOS POR ADQUISICION DE SERVICIOS"/>
    <s v="DISEÑO Y DESARROLLO OBJETO VIRTUAL DE APRENDIZAJE OVA EN INGLES TECNICO"/>
    <n v="81111500"/>
    <s v="MÍNIMA CUANTÍA"/>
    <n v="7"/>
    <n v="5"/>
    <n v="1"/>
    <n v="210000000"/>
    <s v="GLOBAL"/>
    <s v=""/>
  </r>
  <r>
    <x v="6"/>
    <s v="204-41-13"/>
    <n v="10"/>
    <s v="OTROS GASTOS POR ADQUISICION DE SERVICIOS"/>
    <s v="SERVICIO OUTSOURCING DE FOTOCOPIADO E IMPRESIÓN VF 2017-2018"/>
    <n v="80161801"/>
    <s v="MÍNIMA CUANTÍA"/>
    <n v="1"/>
    <n v="5"/>
    <n v="1"/>
    <n v="18000000"/>
    <s v="GLOBAL"/>
    <s v="SI APROBADAS"/>
  </r>
  <r>
    <x v="6"/>
    <s v="204-41-13"/>
    <n v="10"/>
    <s v="OTROS GASTOS POR ADQUISICION DE SERVICIOS"/>
    <s v="SERVICIO OUTSOURCING DE FOTOCOPIADO E IMPRESIÓ 2018"/>
    <n v="80161801"/>
    <s v="MÍNIMA CUANTÍA"/>
    <n v="6"/>
    <n v="6"/>
    <n v="1"/>
    <n v="31099697"/>
    <s v="GLOBAL"/>
    <s v="NO SOLICITADAS"/>
  </r>
  <r>
    <x v="6"/>
    <s v="204-41-13"/>
    <n v="10"/>
    <s v="OTROS GASTOS POR ADQUISICION DE SERVICIOS"/>
    <s v="AMARRE Y VIGENCIAS FUTURAS OUTSOURCING DE FOTOCOPIADO E IMPRESIÓ 2019"/>
    <n v="80161801"/>
    <s v="MÍNIMA CUANTÍA"/>
    <n v="12"/>
    <n v="1"/>
    <n v="1"/>
    <n v="6000000"/>
    <s v="GLOBAL"/>
    <s v="SI EN TRAMITE"/>
  </r>
  <r>
    <x v="6"/>
    <s v="204-41-13"/>
    <n v="10"/>
    <s v="OTROS GASTOS POR ADQUISICION DE SERVICIOS"/>
    <s v="MANO DE OBRA CUADRILLA DE OPERARIOS"/>
    <n v="72101507"/>
    <s v="MÍNIMA CUANTÍA"/>
    <n v="4"/>
    <n v="8"/>
    <n v="1"/>
    <n v="59165520.399999999"/>
    <s v="GLOBAL"/>
    <s v="NO SOLICITADAS"/>
  </r>
  <r>
    <x v="6"/>
    <s v="204-41-13"/>
    <n v="10"/>
    <s v="OTROS GASTOS POR ADQUISICION DE SERVICIOS"/>
    <s v="FUMIGACIÓN VECTORES"/>
    <n v="72102103"/>
    <s v="MÍNIMA CUANTÍA"/>
    <n v="3"/>
    <n v="8"/>
    <n v="1"/>
    <n v="6330800"/>
    <s v="GLOBAL"/>
    <s v="NO SOLICITADAS"/>
  </r>
  <r>
    <x v="6"/>
    <s v="204-41-13"/>
    <n v="10"/>
    <s v="OTROS GASTOS POR ADQUISICION DE SERVICIOS"/>
    <s v="RECOLECCIÓN RESPEL"/>
    <n v="72102103"/>
    <s v="MÍNIMA CUANTÍA"/>
    <n v="3"/>
    <n v="8"/>
    <n v="1"/>
    <n v="15000000"/>
    <s v="GLOBAL"/>
    <s v="NO SOLICITADAS"/>
  </r>
  <r>
    <x v="6"/>
    <s v="204-41-13"/>
    <n v="10"/>
    <s v="OTROS GASTOS POR ADQUISICION DE SERVICIOS"/>
    <s v="MEDICION DE DOSIMETROS  GRUTE"/>
    <n v="85111609"/>
    <s v="MÍNIMA CUANTÍA"/>
    <n v="3"/>
    <n v="9"/>
    <n v="1"/>
    <n v="1350000"/>
    <s v="GLOBAL"/>
    <s v="NO SOLICITADAS"/>
  </r>
  <r>
    <x v="6"/>
    <s v="204-41-13"/>
    <n v="10"/>
    <s v="OTROS GASTOS POR ADQUISICION DE SERVICIOS"/>
    <s v="SERVICIO DE TRATAMIENTOS TERMICOS"/>
    <n v="73181306"/>
    <s v="LICITACIÓN PÚBLICA"/>
    <n v="3"/>
    <n v="9"/>
    <n v="1"/>
    <n v="3046536"/>
    <s v="GLOBAL"/>
    <s v="NO SOLICITADAS"/>
  </r>
  <r>
    <x v="6"/>
    <s v="204-41-13"/>
    <n v="10"/>
    <s v="OTROS GASTOS POR ADQUISICION DE SERVICIOS"/>
    <s v="ANALISIS A SOLUCIONES ELECTROLITICAS_x000a_"/>
    <n v="81101802"/>
    <s v="LICITACIÓN PÚBLICA"/>
    <n v="3"/>
    <n v="9"/>
    <n v="1"/>
    <n v="6330800"/>
    <s v="GLOBAL"/>
    <s v="NO SOLICITADAS"/>
  </r>
  <r>
    <x v="6"/>
    <s v="204-2-2"/>
    <n v="10"/>
    <s v="MOBILIARIO Y ENSERES"/>
    <s v="ENSERES PARA ENTRADA DE SECAD"/>
    <n v="56111501"/>
    <s v="MÍNIMA CUANTÍA"/>
    <n v="5"/>
    <n v="3"/>
    <n v="1"/>
    <n v="6725000"/>
    <s v="GLOBAL"/>
    <s v="NO SOLICITADAS"/>
  </r>
  <r>
    <x v="6"/>
    <s v="204-2-2"/>
    <n v="10"/>
    <s v="MOBILIARIO Y ENSERES"/>
    <s v="SILLAS PARA BANCOS DE METROLOGIA "/>
    <n v="56112106"/>
    <s v="MÍNIMA CUANTÍA"/>
    <n v="5"/>
    <n v="3"/>
    <n v="18"/>
    <n v="9000000"/>
    <s v="UNIDAD"/>
    <s v="NO SOLICITADAS"/>
  </r>
  <r>
    <x v="6"/>
    <s v="204-2-2"/>
    <n v="10"/>
    <s v="MOBILIARIO Y ENSERES"/>
    <s v="ARCHIVO FOLDERAMA MANUAL PARA SHELTER"/>
    <n v="56121805"/>
    <s v="MÍNIMA CUANTÍA"/>
    <n v="5"/>
    <n v="3"/>
    <n v="1"/>
    <n v="2000000"/>
    <s v="UNIDAD"/>
    <s v="NO SOLICITADAS"/>
  </r>
  <r>
    <x v="6"/>
    <s v="204-2-2"/>
    <n v="10"/>
    <s v="MOBILIARIO Y ENSERES"/>
    <s v="LAMPARA DE MANO PARA TALLER"/>
    <n v="39112006"/>
    <s v="MÍNIMA CUANTÍA"/>
    <n v="5"/>
    <n v="3"/>
    <n v="2"/>
    <n v="300000"/>
    <s v="UNIDAD"/>
    <s v="NO SOLICITADAS"/>
  </r>
  <r>
    <x v="6"/>
    <s v="204-5-1"/>
    <n v="10"/>
    <s v="MANTENIMIENTO DE BIENES INMUEBLES"/>
    <s v="MANTENIMIENTO INSTALACIONES EDIFICIOS METROLOGÍA Y SECAD. (INSTALACIÓN VIDRIO SEGURIDAD VENTANA, CUBIERTAS, ADECUACIÓN CUARTO ENSAYOS MAQUINA UNIVERSAL, MANTENIMIENTO DE LAS BOMBAS DE AGUA)"/>
    <n v="72102900"/>
    <s v="SELECCIÓN ABREVIADA MENOR CUANTÍA"/>
    <n v="1"/>
    <n v="6"/>
    <n v="1"/>
    <n v="45000000"/>
    <s v="GLOBAL"/>
    <s v="NO SOLICITADAS"/>
  </r>
  <r>
    <x v="6"/>
    <s v="204-4-15"/>
    <n v="10"/>
    <s v="PAPELERIA, UTILES DE ESCRITORIO Y OFICINA"/>
    <s v="CARPETAS 4*4 TAMAÑO CARTA PLASTIFICADAS, CON BOLSILLO DURO"/>
    <n v="44122003"/>
    <s v="MÍNIMA CUANTÍA"/>
    <n v="3"/>
    <n v="6"/>
    <n v="1000"/>
    <n v="2000000"/>
    <s v="UNIDAD"/>
    <s v="NO SOLICITADAS"/>
  </r>
  <r>
    <x v="6"/>
    <s v="204-4-15"/>
    <n v="10"/>
    <s v="PAPELERIA, UTILES DE ESCRITORIO Y OFICINA"/>
    <s v="HOJAS TAMAÑO CARTA EN PAPEL PERIÓDICO"/>
    <n v="14111500"/>
    <s v="MÍNIMA CUANTÍA"/>
    <n v="3"/>
    <n v="6"/>
    <n v="10000"/>
    <n v="2000000"/>
    <s v="UNIDAD"/>
    <s v="NO SOLICITADAS"/>
  </r>
  <r>
    <x v="6"/>
    <s v="204-1-8"/>
    <n v="10"/>
    <s v="SOFTWARE"/>
    <s v="ADQUISICION OBJETO VIRTUAL DE APRENDIZAJE DE CERTIFICACION"/>
    <n v="43231507"/>
    <s v="MÍNIMA CUANTÍA"/>
    <n v="4"/>
    <n v="6"/>
    <n v="1"/>
    <n v="50075000"/>
    <s v="GLOBAL"/>
    <s v="NO SOLICITADAS"/>
  </r>
  <r>
    <x v="6"/>
    <s v="204-5-2"/>
    <n v="10"/>
    <s v="MANTENIMIENTO DE BIENES MUEBLES, EQUIPOS Y ENSERES"/>
    <s v="MANTENIMIENTO DE PUENTE GRUA MOVIL"/>
    <n v="72154500"/>
    <s v="SELECCIÓN ABREVIADA MENOR CUANTÍA"/>
    <n v="4"/>
    <n v="6"/>
    <n v="1"/>
    <n v="11900000"/>
    <s v="GLOBAL"/>
    <s v="NO SOLICITADAS"/>
  </r>
  <r>
    <x v="6"/>
    <s v="204-4-15"/>
    <n v="10"/>
    <s v="PAPELERIA, UTILES DE ESCRITORIO Y OFICINA"/>
    <s v="PAPEL AUTOADHESIVO"/>
    <n v="60121120"/>
    <s v="MÍNIMA CUANTÍA"/>
    <n v="4"/>
    <n v="6"/>
    <n v="1000"/>
    <n v="530000"/>
    <s v="UNIDAD"/>
    <s v="NO SOLICITADAS"/>
  </r>
  <r>
    <x v="6"/>
    <s v="204-4-15"/>
    <n v="10"/>
    <s v="PAPELERIA, UTILES DE ESCRITORIO Y OFICINA"/>
    <s v="PAPEL CARTULINA OPLAINA PARA DIPLOMAS"/>
    <n v="60101604"/>
    <s v="MÍNIMA CUANTÍA"/>
    <n v="4"/>
    <n v="6"/>
    <n v="1625"/>
    <n v="1560000"/>
    <s v="UNIDAD"/>
    <s v="NO SOLICITADAS"/>
  </r>
  <r>
    <x v="6"/>
    <s v="204-4-15"/>
    <n v="10"/>
    <s v="PAPELERIA, UTILES DE ESCRITORIO Y OFICINA"/>
    <s v="CINTAS O ESCARAPELAS PARA EL SALON DE CLASES"/>
    <n v="60101405"/>
    <s v="MÍNIMA CUANTÍA"/>
    <n v="4"/>
    <n v="6"/>
    <n v="300"/>
    <n v="150000"/>
    <s v="UNIDAD"/>
    <s v="NO SOLICITADAS"/>
  </r>
  <r>
    <x v="6"/>
    <s v="204-4-15"/>
    <n v="10"/>
    <s v="PAPELERIA, UTILES DE ESCRITORIO Y OFICINA"/>
    <s v="BOLIGRAFO"/>
    <n v="44121701"/>
    <s v="MÍNIMA CUANTÍA"/>
    <n v="4"/>
    <n v="6"/>
    <n v="1000"/>
    <n v="760000"/>
    <s v="UNIDAD"/>
    <s v="NO SOLICITADAS"/>
  </r>
  <r>
    <x v="6"/>
    <s v="204-4-15"/>
    <n v="10"/>
    <s v="PAPELERIA, UTILES DE ESCRITORIO Y OFICINA"/>
    <s v="CARPETAS CON PASTA DURA PARA  PRESENTACION DE DIPLOMAS"/>
    <n v="44122003"/>
    <s v="MÍNIMA CUANTÍA"/>
    <n v="4"/>
    <n v="6"/>
    <n v="100"/>
    <n v="1000000"/>
    <s v="UNIDAD"/>
    <s v="NO SOLICITADAS"/>
  </r>
  <r>
    <x v="6"/>
    <s v="204-11-2"/>
    <n v="10"/>
    <s v="VIATICOS Y GASTOS DE VIAJE AL INTERIOR"/>
    <s v="AUXILIO DE MARCHA"/>
    <n v="93151500"/>
    <s v="CONTRATACIÓN DIRECTA"/>
    <n v="3"/>
    <n v="9"/>
    <n v="1"/>
    <n v="4318668"/>
    <s v="GLOBAL"/>
    <s v="NO SOLICITADAS"/>
  </r>
  <r>
    <x v="6"/>
    <s v="204-4-15"/>
    <n v="10"/>
    <s v="PAPELERIA, UTILES DE ESCRITORIO Y OFICINA"/>
    <s v="TONNER PARA IMPRESORA KONICA MINOLTA C-200 REF: TN214K"/>
    <n v="44103103"/>
    <s v="MÍNIMA CUANTÍA"/>
    <n v="7"/>
    <n v="4"/>
    <n v="2"/>
    <n v="500000"/>
    <s v="UNIDAD"/>
    <s v="NO SOLICITADAS"/>
  </r>
  <r>
    <x v="6"/>
    <s v="204-4-15"/>
    <n v="10"/>
    <s v="PAPELERIA, UTILES DE ESCRITORIO Y OFICINA"/>
    <s v="TONNER PARA IMPRESORA KONICA MINOLTA C-200 REF: TN214M"/>
    <n v="44103103"/>
    <s v="MÍNIMA CUANTÍA"/>
    <n v="7"/>
    <n v="4"/>
    <n v="2"/>
    <n v="600000"/>
    <s v="UNIDAD"/>
    <s v="NO SOLICITADAS"/>
  </r>
  <r>
    <x v="6"/>
    <s v="204-4-15"/>
    <n v="10"/>
    <s v="PAPELERIA, UTILES DE ESCRITORIO Y OFICINA"/>
    <s v="TONNER PARA IMPRESORA KONICA MINOLTA C-200 REF: TN214C"/>
    <n v="44103103"/>
    <s v="MÍNIMA CUANTÍA"/>
    <n v="7"/>
    <n v="4"/>
    <n v="2"/>
    <n v="600000"/>
    <s v="UNIDAD"/>
    <s v="NO SOLICITADAS"/>
  </r>
  <r>
    <x v="6"/>
    <s v="204-4-15"/>
    <n v="10"/>
    <s v="PAPELERIA, UTILES DE ESCRITORIO Y OFICINA"/>
    <s v="TONNER PARA IMPRESORA KONICA MINOLTA C-200 REF: TN214Y"/>
    <n v="44103103"/>
    <s v="MÍNIMA CUANTÍA"/>
    <n v="7"/>
    <n v="4"/>
    <n v="2"/>
    <n v="600000"/>
    <s v="UNIDAD"/>
    <s v="NO SOLICITADAS"/>
  </r>
  <r>
    <x v="6"/>
    <s v="204-21-4"/>
    <n v="10"/>
    <s v="SERVICIOS DE BIENESTAR SOCIAL"/>
    <s v="ESPERMOGRAMA"/>
    <n v="85121804"/>
    <s v="MÍNIMA CUANTÍA"/>
    <n v="5"/>
    <n v="6"/>
    <n v="1"/>
    <n v="385000"/>
    <s v="GLOBAL"/>
    <s v="NO SOLICITADAS"/>
  </r>
  <r>
    <x v="6"/>
    <s v="204-21-4"/>
    <n v="10"/>
    <s v="SERVICIOS DE BIENESTAR SOCIAL"/>
    <s v="AUDIOMETRIA"/>
    <n v="85111607"/>
    <s v="MÍNIMA CUANTÍA"/>
    <n v="5"/>
    <n v="6"/>
    <n v="1"/>
    <n v="2178000"/>
    <s v="GLOBAL"/>
    <s v="NO SOLICITADAS"/>
  </r>
  <r>
    <x v="6"/>
    <s v="204-21-4"/>
    <n v="10"/>
    <s v="SERVICIOS DE BIENESTAR SOCIAL"/>
    <s v="VISIOMETRIA"/>
    <n v="85111611"/>
    <s v="MÍNIMA CUANTÍA"/>
    <n v="5"/>
    <n v="6"/>
    <n v="1"/>
    <n v="2457000"/>
    <s v="GLOBAL"/>
    <s v="NO SOLICITADAS"/>
  </r>
  <r>
    <x v="6"/>
    <s v="204-21-4"/>
    <n v="10"/>
    <s v="SERVICIOS DE BIENESTAR SOCIAL"/>
    <s v="ESPIROMETRIA"/>
    <n v="85111612"/>
    <s v="MÍNIMA CUANTÍA"/>
    <n v="5"/>
    <n v="6"/>
    <n v="1"/>
    <n v="2769000"/>
    <s v="GLOBAL"/>
    <s v="NO SOLICITADAS"/>
  </r>
  <r>
    <x v="6"/>
    <s v="204-21-4"/>
    <n v="10"/>
    <s v="SERVICIOS DE BIENESTAR SOCIAL"/>
    <s v="FROTIS DE SANGRE"/>
    <n v="85121801"/>
    <s v="MÍNIMA CUANTÍA"/>
    <n v="5"/>
    <n v="6"/>
    <n v="1"/>
    <n v="50000"/>
    <s v="GLOBAL"/>
    <s v="NO SOLICITADAS"/>
  </r>
  <r>
    <x v="6"/>
    <s v="204-21-4"/>
    <n v="10"/>
    <s v="SERVICIOS DE BIENESTAR SOCIAL"/>
    <s v="CROMO EN ORINA"/>
    <n v="85121805"/>
    <s v="MÍNIMA CUANTÍA"/>
    <n v="5"/>
    <n v="6"/>
    <n v="1"/>
    <n v="400000"/>
    <s v="GLOBAL"/>
    <s v="NO SOLICITADAS"/>
  </r>
  <r>
    <x v="6"/>
    <s v="204-21-4"/>
    <n v="10"/>
    <s v="SERVICIOS DE BIENESTAR SOCIAL"/>
    <s v="CADMIO EN ORINA 24 HORAS"/>
    <n v="85121805"/>
    <s v="MÍNIMA CUANTÍA"/>
    <n v="5"/>
    <n v="6"/>
    <n v="1"/>
    <n v="500000"/>
    <s v="GLOBAL"/>
    <s v="NO SOLICITADAS"/>
  </r>
  <r>
    <x v="6"/>
    <s v="204-21-4"/>
    <n v="10"/>
    <s v="SERVICIOS DE BIENESTAR SOCIAL"/>
    <s v="CUADRO HEMATICO"/>
    <n v="85121801"/>
    <s v="MÍNIMA CUANTÍA"/>
    <n v="5"/>
    <n v="6"/>
    <n v="1"/>
    <n v="84000"/>
    <s v="GLOBAL"/>
    <s v="NO SOLICITADAS"/>
  </r>
  <r>
    <x v="6"/>
    <s v="204-21-4"/>
    <n v="10"/>
    <s v="SERVICIOS DE BIENESTAR SOCIAL"/>
    <s v="KOH UÑAS"/>
    <n v="85121802"/>
    <s v="MÍNIMA CUANTÍA"/>
    <n v="5"/>
    <n v="6"/>
    <n v="1"/>
    <n v="80000"/>
    <s v="GLOBAL"/>
    <s v="NO SOLICITADAS"/>
  </r>
  <r>
    <x v="6"/>
    <s v="204-21-4"/>
    <n v="10"/>
    <s v="SERVICIOS DE BIENESTAR SOCIAL"/>
    <s v="COPROLOGICO"/>
    <n v="85121802"/>
    <s v="MÍNIMA CUANTÍA"/>
    <n v="5"/>
    <n v="6"/>
    <n v="1"/>
    <n v="80000"/>
    <s v="GLOBAL"/>
    <s v="NO SOLICITADAS"/>
  </r>
  <r>
    <x v="6"/>
    <s v="204-21-4"/>
    <n v="10"/>
    <s v="SERVICIOS DE BIENESTAR SOCIAL"/>
    <s v="FROTIS FARINGEO"/>
    <n v="85121802"/>
    <s v="MÍNIMA CUANTÍA"/>
    <n v="5"/>
    <n v="6"/>
    <n v="1"/>
    <n v="80000"/>
    <s v="GLOBAL"/>
    <s v="NO SOLICITADAS"/>
  </r>
  <r>
    <x v="6"/>
    <s v="204-21-4"/>
    <n v="10"/>
    <s v="SERVICIOS DE BIENESTAR SOCIAL"/>
    <s v="NIQUEL ORINA"/>
    <n v="85121805"/>
    <s v="MÍNIMA CUANTÍA"/>
    <n v="5"/>
    <n v="6"/>
    <n v="1"/>
    <n v="150000"/>
    <s v="GLOBAL"/>
    <s v="NO SOLICITADAS"/>
  </r>
  <r>
    <x v="6"/>
    <s v="204-21-4"/>
    <n v="10"/>
    <s v="SERVICIOS DE BIENESTAR SOCIAL"/>
    <s v="RAYOS X DE TORAX"/>
    <n v="85121804"/>
    <s v="MÍNIMA CUANTÍA"/>
    <n v="5"/>
    <n v="6"/>
    <n v="1"/>
    <n v="70000"/>
    <s v="GLOBAL"/>
    <s v="NO SOLICITADAS"/>
  </r>
  <r>
    <x v="6"/>
    <s v="204-21-4"/>
    <n v="10"/>
    <s v="SERVICIOS DE BIENESTAR SOCIAL"/>
    <s v="PARCIAL DE ORINA "/>
    <n v="85121805"/>
    <s v="MÍNIMA CUANTÍA"/>
    <n v="5"/>
    <n v="6"/>
    <n v="1"/>
    <n v="80000"/>
    <s v="GLOBAL"/>
    <s v="NO SOLICITADAS"/>
  </r>
  <r>
    <x v="6"/>
    <s v="204-21-4"/>
    <n v="10"/>
    <s v="SERVICIOS DE BIENESTAR SOCIAL"/>
    <s v="HEPATITIS A"/>
    <n v="51201626"/>
    <s v="MÍNIMA CUANTÍA"/>
    <n v="5"/>
    <n v="6"/>
    <n v="1"/>
    <n v="300000"/>
    <s v="GLOBAL"/>
    <s v="NO SOLICITADAS"/>
  </r>
  <r>
    <x v="6"/>
    <s v="204-21-4"/>
    <n v="10"/>
    <s v="SERVICIOS DE BIENESTAR SOCIAL"/>
    <s v="HEPATITIS B"/>
    <n v="51201607"/>
    <s v="MÍNIMA CUANTÍA"/>
    <n v="5"/>
    <n v="6"/>
    <n v="1"/>
    <n v="90000"/>
    <s v="GLOBAL"/>
    <s v="NO SOLICITADAS"/>
  </r>
  <r>
    <x v="6"/>
    <s v="204-21-4"/>
    <n v="10"/>
    <s v="SERVICIOS DE BIENESTAR SOCIAL"/>
    <s v="TETANO"/>
    <n v="51201632"/>
    <s v="MÍNIMA CUANTÍA"/>
    <n v="5"/>
    <n v="6"/>
    <n v="1"/>
    <n v="60000"/>
    <s v="GLOBAL"/>
    <s v="NO SOLICITADAS"/>
  </r>
  <r>
    <x v="6"/>
    <s v="204-21-4"/>
    <n v="10"/>
    <s v="SERVICIOS DE BIENESTAR SOCIAL"/>
    <s v="EXAMEN MEDICO OCUPACIONAL, CON ENFASIS OSTEOMUSCULAR"/>
    <n v="93141812"/>
    <s v="MÍNIMA CUANTÍA"/>
    <n v="5"/>
    <n v="6"/>
    <n v="1"/>
    <n v="6555000"/>
    <s v="GLOBAL"/>
    <s v="NO SOLICITADAS"/>
  </r>
  <r>
    <x v="6"/>
    <s v="204-21-1"/>
    <n v="10"/>
    <s v="ELEMENTOS PARA BIENESTAR SOCIAL"/>
    <s v="IMPREVISTOS"/>
    <n v="44111905"/>
    <s v="MÍNIMA CUANTÍA"/>
    <n v="1"/>
    <n v="6"/>
    <n v="1"/>
    <n v="186000"/>
    <s v="UNIDAD"/>
    <s v="NO SOLICITADAS"/>
  </r>
  <r>
    <x v="6"/>
    <s v="204-5-2"/>
    <n v="10"/>
    <s v="MANTENIMIENTO DE BIENES MUEBLES, EQUIPOS Y ENSERES"/>
    <s v="IMPREVISTO MMTOS  GRUTE  JOL"/>
    <n v="72154100"/>
    <s v="MÍNIMA CUANTÍA"/>
    <n v="1"/>
    <n v="6"/>
    <n v="1"/>
    <n v="10304832"/>
    <s v="GLOBAL"/>
    <s v=""/>
  </r>
  <r>
    <x v="6"/>
    <s v="204-4-9"/>
    <n v="10"/>
    <s v="MATERIALES DE CONSTRUCCION"/>
    <s v="PERFIL METALICO ESTRUCTURAL RECTANGULAR SECCION 150 * 100 MM E= 4 MM "/>
    <n v="30102304"/>
    <s v="MÍNIMA CUANTÍA"/>
    <n v="1"/>
    <n v="6"/>
    <n v="5"/>
    <n v="2061675"/>
    <s v="UNIDAD"/>
    <s v=""/>
  </r>
  <r>
    <x v="6"/>
    <s v="204-4-9"/>
    <n v="10"/>
    <s v="MATERIALES DE CONSTRUCCION"/>
    <s v="PERFIL METALICO PARA CORREAS SECCION 100 * 40 MM E=1.4 MM "/>
    <n v="30102304"/>
    <s v="MÍNIMA CUANTÍA"/>
    <n v="1"/>
    <n v="6"/>
    <n v="16.107333296101942"/>
    <n v="865253.73000000406"/>
    <s v="UNIDAD"/>
    <s v=""/>
  </r>
  <r>
    <x v="6"/>
    <s v="204-4-9"/>
    <n v="10"/>
    <s v="MATERIALES DE CONSTRUCCION"/>
    <s v="PERFIL METALICO CUADRADO DE 1&quot; CALIBRE 18 (PARA BICICLETEROS)"/>
    <n v="30102304"/>
    <s v="MÍNIMA CUANTÍA"/>
    <n v="1"/>
    <n v="6"/>
    <n v="47"/>
    <n v="978822"/>
    <s v="UNIDAD"/>
    <s v=""/>
  </r>
  <r>
    <x v="6"/>
    <s v="204-4-9"/>
    <n v="10"/>
    <s v="MATERIALES DE CONSTRUCCION"/>
    <s v="RECEBO B-400 "/>
    <n v="11111502"/>
    <s v="MÍNIMA CUANTÍA"/>
    <n v="1"/>
    <n v="6"/>
    <n v="10"/>
    <n v="308540"/>
    <s v="UNIDAD"/>
    <s v=""/>
  </r>
  <r>
    <x v="6"/>
    <s v="204-4-9"/>
    <n v="10"/>
    <s v="MATERIALES DE CONSTRUCCION"/>
    <s v="MEZCLA DE ASFALTO EN FRIO TIPO EZ STREET"/>
    <n v="30121601"/>
    <s v="MÍNIMA CUANTÍA"/>
    <n v="1"/>
    <n v="6"/>
    <n v="1"/>
    <n v="36503533.409999996"/>
    <s v="UNIDAD"/>
    <s v=""/>
  </r>
  <r>
    <x v="6"/>
    <s v="204-4-9"/>
    <n v="10"/>
    <s v="MATERIALES DE CONSTRUCCION"/>
    <s v="GRAVA DE 1/2&quot;"/>
    <n v="11111611"/>
    <s v="MÍNIMA CUANTÍA"/>
    <n v="1"/>
    <n v="6"/>
    <n v="23"/>
    <n v="2184655"/>
    <s v="UNIDAD"/>
    <s v=""/>
  </r>
  <r>
    <x v="6"/>
    <s v="204-4-9"/>
    <n v="10"/>
    <s v="MATERIALES DE CONSTRUCCION"/>
    <s v="ORINAL SENCILLO PARA FLUXOMETRO (INCLUYE GRIFERIA)"/>
    <n v="30181506"/>
    <s v="MÍNIMA CUANTÍA"/>
    <n v="1"/>
    <n v="6"/>
    <n v="10"/>
    <n v="2838830"/>
    <s v="UNIDAD"/>
    <s v=""/>
  </r>
  <r>
    <x v="6"/>
    <s v="204-4-9"/>
    <n v="10"/>
    <s v="MATERIALES DE CONSTRUCCION"/>
    <s v="SANITARIO SENCILLO AHORRADOR DE AGUA (INCLUYE GRIFERIA)"/>
    <n v="30181505"/>
    <s v="MÍNIMA CUANTÍA"/>
    <n v="1"/>
    <n v="6"/>
    <n v="10"/>
    <n v="2838820"/>
    <s v="UNIDAD"/>
    <s v=""/>
  </r>
  <r>
    <x v="6"/>
    <s v="204-4-9"/>
    <n v="10"/>
    <s v="MATERIALES DE CONSTRUCCION"/>
    <s v="LAVAMANOS"/>
    <n v="30181504"/>
    <s v="MÍNIMA CUANTÍA"/>
    <n v="1"/>
    <n v="6"/>
    <n v="10"/>
    <n v="2884125.4"/>
    <s v="UNIDAD"/>
    <s v=""/>
  </r>
  <r>
    <x v="6"/>
    <s v="204-4-1"/>
    <n v="10"/>
    <s v="COMBUSTIBLES Y LUBRICANTES"/>
    <s v="ACEITE"/>
    <n v="15121501"/>
    <s v="SELECCIÓN ABREVIADA MENOR CUANTÍA"/>
    <n v="7"/>
    <n v="8"/>
    <n v="3"/>
    <n v="1440000"/>
    <s v="GALON"/>
    <s v="NO SOLICITADAS"/>
  </r>
  <r>
    <x v="6"/>
    <s v="204-4-12"/>
    <n v="10"/>
    <s v="MATERIALES REACTIVOS DE LABORATORIO Y QUÍMICOS"/>
    <s v="ACEITE TRASPORTADOR DE PARTICULAS MAGNETICAS (CARRIER)"/>
    <n v="15121505"/>
    <s v="SELECCIÓN ABREVIADA MENOR CUANTÍA"/>
    <n v="7"/>
    <n v="4"/>
    <n v="2"/>
    <n v="2600000"/>
    <s v="UNIDAD"/>
    <s v="NO SOLICITADAS"/>
  </r>
  <r>
    <x v="6"/>
    <s v="204-4-12"/>
    <n v="10"/>
    <s v="MATERIALES REACTIVOS DE LABORATORIO Y QUÍMICOS"/>
    <s v="LIMPIADOR EN AEROSOL PARA PRUEBAS NDT (CLEANER) "/>
    <n v="23281902"/>
    <s v="SELECCIÓN ABREVIADA MENOR CUANTÍA"/>
    <n v="7"/>
    <n v="4"/>
    <n v="3"/>
    <n v="2700000"/>
    <s v="UNIDAD"/>
    <s v="NO SOLICITADAS"/>
  </r>
  <r>
    <x v="6"/>
    <s v="204-4-12"/>
    <n v="10"/>
    <s v="MATERIALES REACTIVOS DE LABORATORIO Y QUÍMICOS"/>
    <s v="ESTANDAR PARA ANALISIS DE ACEITES DE 21 ELEMENTOS "/>
    <n v="51171630"/>
    <s v="SELECCIÓN ABREVIADA MENOR CUANTÍA"/>
    <n v="7"/>
    <n v="4"/>
    <n v="1"/>
    <n v="950000"/>
    <s v="UNIDAD"/>
    <s v="NO SOLICITADAS"/>
  </r>
  <r>
    <x v="6"/>
    <s v="204-4-12"/>
    <n v="10"/>
    <s v="MATERIALES REACTIVOS DE LABORATORIO Y QUÍMICOS"/>
    <s v="REVELADOR EN AEROSOL"/>
    <n v="41111818"/>
    <s v="SELECCIÓN ABREVIADA MENOR CUANTÍA"/>
    <n v="7"/>
    <n v="4"/>
    <n v="4"/>
    <n v="440000"/>
    <s v="UNIDAD"/>
    <s v="NO SOLICITADAS"/>
  </r>
  <r>
    <x v="6"/>
    <s v="204-4-12"/>
    <n v="10"/>
    <s v="MATERIALES REACTIVOS DE LABORATORIO Y QUÍMICOS"/>
    <s v="ESTANDAR DE ACEITE CON 12 ELEMENTOS EN 10 PARTES POR MILLON"/>
    <n v="51171630"/>
    <s v="SELECCIÓN ABREVIADA MENOR CUANTÍA"/>
    <n v="7"/>
    <n v="4"/>
    <n v="1"/>
    <n v="900000"/>
    <s v="UNIDAD"/>
    <s v="NO SOLICITADAS"/>
  </r>
  <r>
    <x v="6"/>
    <s v="204-4-12"/>
    <n v="10"/>
    <s v="MATERIALES REACTIVOS DE LABORATORIO Y QUÍMICOS"/>
    <s v="ESTANDAR DE ACEITE CON 12 ELEMENTOS EN 100 PARTES POR MILLON"/>
    <n v="51171630"/>
    <s v="SELECCIÓN ABREVIADA MENOR CUANTÍA"/>
    <n v="7"/>
    <n v="4"/>
    <n v="2"/>
    <n v="1800000"/>
    <s v="UNIDAD"/>
    <s v="NO SOLICITADAS"/>
  </r>
  <r>
    <x v="6"/>
    <s v="204-4-12"/>
    <n v="10"/>
    <s v="MATERIALES REACTIVOS DE LABORATORIO Y QUÍMICOS"/>
    <s v="ESTANDAR DE ACEITE CON 12 ELEMENTOS EN 30 PARTES POR MILLON"/>
    <n v="51171630"/>
    <s v="SELECCIÓN ABREVIADA MENOR CUANTÍA"/>
    <n v="7"/>
    <n v="4"/>
    <n v="1"/>
    <n v="900000"/>
    <s v="UNIDAD"/>
    <s v="NO SOLICITADAS"/>
  </r>
  <r>
    <x v="6"/>
    <s v="204-4-12"/>
    <n v="10"/>
    <s v="MATERIALES REACTIVOS DE LABORATORIO Y QUÍMICOS"/>
    <s v="ESTANDAR DE ACEITE CON 12 ELEMENTOS EN 50 PARTES POR MILLON"/>
    <n v="51171630"/>
    <s v="SELECCIÓN ABREVIADA MENOR CUANTÍA"/>
    <n v="7"/>
    <n v="4"/>
    <n v="1"/>
    <n v="900000"/>
    <s v="UNIDAD"/>
    <s v="NO SOLICITADAS"/>
  </r>
  <r>
    <x v="6"/>
    <s v="204-4-12"/>
    <n v="10"/>
    <s v="MATERIALES REACTIVOS DE LABORATORIO Y QUÍMICOS"/>
    <s v="ESTANDAR DE ACEITE CON 19 ELEMENTOS EN 0 PARTES POR MILLON"/>
    <n v="51171630"/>
    <s v="SELECCIÓN ABREVIADA MENOR CUANTÍA"/>
    <n v="7"/>
    <n v="4"/>
    <n v="2"/>
    <n v="1800000"/>
    <s v="UNIDAD"/>
    <s v="NO SOLICITADAS"/>
  </r>
  <r>
    <x v="6"/>
    <s v="204-4-12"/>
    <n v="10"/>
    <s v="MATERIALES REACTIVOS DE LABORATORIO Y QUÍMICOS"/>
    <s v="ESTANDAR DE ACEITE CON 3 ELEMENTOS EN 100 PARTES POR MILLON"/>
    <n v="51171630"/>
    <s v="SELECCIÓN ABREVIADA MENOR CUANTÍA"/>
    <n v="7"/>
    <n v="4"/>
    <n v="1"/>
    <n v="900000"/>
    <s v="UNIDAD"/>
    <s v="NO SOLICITADAS"/>
  </r>
  <r>
    <x v="6"/>
    <s v="204-4-12"/>
    <n v="10"/>
    <s v="MATERIALES REACTIVOS DE LABORATORIO Y QUÍMICOS"/>
    <s v="ESTANDAR DE ACEITE CON 12 ELEMENTOS EN 300 PARTES POR MILLON"/>
    <n v="51171630"/>
    <s v="SELECCIÓN ABREVIADA MENOR CUANTÍA"/>
    <n v="7"/>
    <n v="4"/>
    <n v="1"/>
    <n v="900000"/>
    <s v="UNIDAD"/>
    <s v="NO SOLICITADAS"/>
  </r>
  <r>
    <x v="6"/>
    <s v="204-4-12"/>
    <n v="10"/>
    <s v="MATERIALES REACTIVOS DE LABORATORIO Y QUÍMICOS"/>
    <s v="SOLUCION PARA EL REVELADO DE PELICULA FOTOGRAFICA PROFESIONAL DE RAYOS X   "/>
    <n v="45141501"/>
    <s v="SELECCIÓN ABREVIADA MENOR CUANTÍA"/>
    <n v="7"/>
    <n v="4"/>
    <n v="3"/>
    <n v="8400000"/>
    <s v="UNIDAD"/>
    <s v="NO SOLICITADAS"/>
  </r>
  <r>
    <x v="6"/>
    <s v="204-4-12"/>
    <n v="10"/>
    <s v="MATERIALES REACTIVOS DE LABORATORIO Y QUÍMICOS"/>
    <s v="PARTICULAS MAGNETICAS FLUORECENTES"/>
    <n v="45141502"/>
    <s v="SELECCIÓN ABREVIADA MENOR CUANTÍA"/>
    <n v="7"/>
    <n v="4"/>
    <n v="2"/>
    <n v="1800000"/>
    <s v="UNIDAD"/>
    <s v="NO SOLICITADAS"/>
  </r>
  <r>
    <x v="6"/>
    <s v="204-4-12"/>
    <n v="10"/>
    <s v="MATERIALES REACTIVOS DE LABORATORIO Y QUÍMICOS"/>
    <s v="PARTICULA FLUORECENTE EN POLVO MAGNALFUX"/>
    <n v="45141502"/>
    <s v="SELECCIÓN ABREVIADA MENOR CUANTÍA"/>
    <n v="7"/>
    <n v="4"/>
    <n v="1"/>
    <n v="850000"/>
    <s v="UNIDAD"/>
    <s v="NO SOLICITADAS"/>
  </r>
  <r>
    <x v="6"/>
    <s v="204-4-12"/>
    <n v="10"/>
    <s v="MATERIALES REACTIVOS DE LABORATORIO Y QUÍMICOS"/>
    <s v="CONTENEDOR PARA MUESTRAS DE ACEITE "/>
    <n v="41121806"/>
    <s v="SELECCIÓN ABREVIADA MENOR CUANTÍA"/>
    <n v="7"/>
    <n v="4"/>
    <n v="1"/>
    <n v="850000"/>
    <s v="UNIDAD"/>
    <s v="NO SOLICITADAS"/>
  </r>
  <r>
    <x v="6"/>
    <s v="204-4-12"/>
    <n v="10"/>
    <s v="MATERIALES REACTIVOS DE LABORATORIO Y QUÍMICOS"/>
    <s v="TRANSFER PIPETAS DESECHABLES"/>
    <n v="41123403"/>
    <s v="SELECCIÓN ABREVIADA MENOR CUANTÍA"/>
    <n v="7"/>
    <n v="4"/>
    <n v="2"/>
    <n v="90000"/>
    <s v="UNIDAD"/>
    <s v="NO SOLICITADAS"/>
  </r>
  <r>
    <x v="6"/>
    <s v="204-4-12"/>
    <n v="10"/>
    <s v="MATERIALES REACTIVOS DE LABORATORIO Y QUÍMICOS"/>
    <s v="PLACAS RADIOGRAFICAS DE 14 X 17 PULGADAS"/>
    <n v="45131505"/>
    <s v="SELECCIÓN ABREVIADA MENOR CUANTÍA"/>
    <n v="7"/>
    <n v="4"/>
    <n v="3"/>
    <n v="9600000"/>
    <s v="UNIDAD"/>
    <s v="NO SOLICITADAS"/>
  </r>
  <r>
    <x v="6"/>
    <s v="204-4-23"/>
    <n v="10"/>
    <s v="OTROS MATERIALES Y SUMINISTROS"/>
    <s v="DISCO ELECTRODO DE GRAFITO PARA ANALISIS DE ACEITES EN EQUIPO SPECTROLINE"/>
    <n v="11101507"/>
    <s v="SELECCIÓN ABREVIADA MENOR CUANTÍA"/>
    <n v="7"/>
    <n v="4"/>
    <n v="4"/>
    <n v="7200000"/>
    <s v="UNIDAD"/>
    <s v=""/>
  </r>
  <r>
    <x v="6"/>
    <s v="204-4-23"/>
    <n v="10"/>
    <s v="OTROS MATERIALES Y SUMINISTROS"/>
    <s v="BARRA DE GRAFITO PARA ANALISIS DE ACEITES EN EQUIPO SPECTROLINE"/>
    <n v="11101507"/>
    <s v="SELECCIÓN ABREVIADA MENOR CUANTÍA"/>
    <n v="7"/>
    <n v="4"/>
    <n v="2"/>
    <n v="3600000"/>
    <s v="UNIDAD"/>
    <s v=""/>
  </r>
  <r>
    <x v="6"/>
    <s v="204-4-23"/>
    <n v="10"/>
    <s v="OTROS MATERIALES Y SUMINISTROS"/>
    <s v="MARCADOR INDUSTRIAL "/>
    <n v="60121506"/>
    <s v="SELECCIÓN ABREVIADA MENOR CUANTÍA"/>
    <n v="7"/>
    <n v="4"/>
    <n v="2"/>
    <n v="150000"/>
    <s v="UNIDAD"/>
    <s v=""/>
  </r>
  <r>
    <x v="6"/>
    <s v="204-4-23"/>
    <n v="10"/>
    <s v="OTROS MATERIALES Y SUMINISTROS"/>
    <s v="TOALLAS PARA TRABAJOS DE LIMPIEZA DELICADOS"/>
    <n v="47131502"/>
    <s v="SELECCIÓN ABREVIADA MENOR CUANTÍA"/>
    <n v="7"/>
    <n v="4"/>
    <n v="3"/>
    <n v="135000"/>
    <s v="UNIDAD"/>
    <s v=""/>
  </r>
  <r>
    <x v="6"/>
    <s v="204-4-23"/>
    <n v="10"/>
    <s v="OTROS MATERIALES Y SUMINISTROS"/>
    <s v="CINTA DE PLOMO"/>
    <n v="31201533"/>
    <s v="SELECCIÓN ABREVIADA MENOR CUANTÍA"/>
    <n v="7"/>
    <n v="4"/>
    <n v="2"/>
    <n v="1900000"/>
    <s v="UNIDAD"/>
    <s v=""/>
  </r>
  <r>
    <x v="6"/>
    <s v="204-4-23"/>
    <n v="10"/>
    <s v="OTROS MATERIALES Y SUMINISTROS"/>
    <s v="PINTURA AMARILLA POLIURETANO 13655 "/>
    <n v="31211500"/>
    <s v="SELECCIÓN ABREVIADA MENOR CUANTÍA"/>
    <n v="7"/>
    <n v="4"/>
    <n v="5"/>
    <n v="18750000"/>
    <s v="GALON"/>
    <s v=""/>
  </r>
  <r>
    <x v="6"/>
    <s v="204-4-23"/>
    <n v="10"/>
    <s v="OTROS MATERIALES Y SUMINISTROS"/>
    <s v="PLASTICO VINIPEL"/>
    <n v="24141501"/>
    <s v="SELECCIÓN ABREVIADA MENOR CUANTÍA"/>
    <n v="7"/>
    <n v="4"/>
    <n v="5"/>
    <n v="1350000"/>
    <s v="UNIDAD"/>
    <s v=""/>
  </r>
  <r>
    <x v="6"/>
    <s v="204-4-23"/>
    <n v="10"/>
    <s v="OTROS MATERIALES Y SUMINISTROS"/>
    <s v="ROLLOS STIKIT  GRANO 180"/>
    <n v="31191501"/>
    <s v="SELECCIÓN ABREVIADA MENOR CUANTÍA"/>
    <n v="7"/>
    <n v="4"/>
    <n v="1"/>
    <n v="180000"/>
    <s v="UNIDAD"/>
    <s v=""/>
  </r>
  <r>
    <x v="6"/>
    <s v="204-4-23"/>
    <n v="10"/>
    <s v="OTROS MATERIALES Y SUMINISTROS"/>
    <s v="ROLLOS STIKIT GRANO  220"/>
    <n v="31191501"/>
    <s v="SELECCIÓN ABREVIADA MENOR CUANTÍA"/>
    <n v="7"/>
    <n v="4"/>
    <n v="1"/>
    <n v="180000"/>
    <s v="UNIDAD"/>
    <s v=""/>
  </r>
  <r>
    <x v="6"/>
    <s v="204-4-23"/>
    <n v="10"/>
    <s v="OTROS MATERIALES Y SUMINISTROS"/>
    <s v="ROLLOS STIKIT GRANO  320"/>
    <n v="31191501"/>
    <s v="SELECCIÓN ABREVIADA MENOR CUANTÍA"/>
    <n v="7"/>
    <n v="4"/>
    <n v="1"/>
    <n v="180000"/>
    <s v="UNIDAD"/>
    <s v=""/>
  </r>
  <r>
    <x v="6"/>
    <s v="204-4-23"/>
    <n v="10"/>
    <s v="OTROS MATERIALES Y SUMINISTROS"/>
    <s v="LAMINA DE POLICARBONATO"/>
    <n v="30102015"/>
    <s v="SELECCIÓN ABREVIADA MENOR CUANTÍA"/>
    <n v="7"/>
    <n v="4"/>
    <n v="4"/>
    <n v="6000000"/>
    <s v="UNIDAD"/>
    <s v=""/>
  </r>
  <r>
    <x v="6"/>
    <s v="204-4-23"/>
    <n v="10"/>
    <s v="OTROS MATERIALES Y SUMINISTROS"/>
    <s v="ALFOMBRA "/>
    <n v="52101502"/>
    <s v="SELECCIÓN ABREVIADA MENOR CUANTÍA"/>
    <n v="7"/>
    <n v="4"/>
    <n v="22"/>
    <n v="14212154"/>
    <s v="METRO CUADRADO"/>
    <s v=""/>
  </r>
  <r>
    <x v="6"/>
    <s v="204-1-3"/>
    <n v="10"/>
    <s v="HERRAMIENTAS"/>
    <s v="CAUTIN A GAS"/>
    <n v="23271806"/>
    <s v="MÍNIMA CUANTÍA"/>
    <n v="1"/>
    <n v="6"/>
    <n v="3"/>
    <n v="781368"/>
    <s v="UNIDAD"/>
    <s v=""/>
  </r>
  <r>
    <x v="6"/>
    <s v="204-1-3"/>
    <n v="10"/>
    <s v="HERRAMIENTAS"/>
    <s v="RIMAS"/>
    <n v="23241611"/>
    <s v="MÍNIMA CUANTÍA"/>
    <n v="1"/>
    <n v="6"/>
    <n v="9"/>
    <n v="7677000"/>
    <s v="UNIDAD"/>
    <s v=""/>
  </r>
  <r>
    <x v="6"/>
    <s v="204-4-23"/>
    <n v="10"/>
    <s v="OTROS MATERIALES Y SUMINISTROS"/>
    <s v="INSUMOS ARAVA"/>
    <n v="30102015"/>
    <s v="SELECCIÓN ABREVIADA MENOR CUANTÍA"/>
    <n v="10"/>
    <n v="2"/>
    <n v="1"/>
    <n v="26630886.359999999"/>
    <s v="GLOBAL"/>
    <s v="NO SOLICITADAS"/>
  </r>
  <r>
    <x v="6"/>
    <s v="204-4-12"/>
    <n v="16"/>
    <s v="MATERIALES REACTIVOS DE LABORATORIO Y QUÍMICOS"/>
    <s v="APOYO COFAC JOL"/>
    <n v="12141904"/>
    <s v="SELECCIÓN ABREVIADA MENOR CUANTÍA"/>
    <n v="10"/>
    <n v="2"/>
    <n v="1"/>
    <n v="22590000"/>
    <s v="GLOBAL"/>
    <s v=""/>
  </r>
  <r>
    <x v="6"/>
    <s v="204-4-17"/>
    <n v="16"/>
    <s v="PRODUCTOS DE ASEO Y LIMPIEZA"/>
    <s v="APOYO COFAC JOL"/>
    <n v="0"/>
    <s v="SELECCIÓN ABREVIADA MENOR CUANTÍA"/>
    <n v="10"/>
    <n v="2"/>
    <n v="1"/>
    <n v="1867391"/>
    <s v="GLOBAL"/>
    <s v=""/>
  </r>
  <r>
    <x v="6"/>
    <s v="204-4-23"/>
    <n v="16"/>
    <s v="OTROS MATERIALES Y SUMINISTROS"/>
    <s v="APOYO COFAC JOL"/>
    <n v="0"/>
    <s v="SELECCIÓN ABREVIADA MENOR CUANTÍA"/>
    <n v="10"/>
    <n v="2"/>
    <n v="1"/>
    <n v="73412855"/>
    <s v="GLOBAL"/>
    <s v=""/>
  </r>
  <r>
    <x v="6"/>
    <s v="204-5-6"/>
    <n v="10"/>
    <s v="MANTENIMIENTO EQUIPO DE NAVEGACION Y TRANSPORTE"/>
    <s v="MANTENIMIENTO CARRO TANQUE"/>
    <n v="7818508"/>
    <s v="SELECCIÓN ABREVIADA MENOR CUANTÍA"/>
    <n v="10"/>
    <n v="2"/>
    <n v="1"/>
    <n v="18228323"/>
    <s v="GLOBAL"/>
    <s v=""/>
  </r>
  <r>
    <x v="6"/>
    <s v="204-2-2"/>
    <n v="10"/>
    <s v="MOBILIARIO Y ENSERES"/>
    <s v="SILLAS ERGONOMICAS"/>
    <n v="56112100"/>
    <s v="SELECCIÓN ABREVIADA MENOR CUANTÍA"/>
    <n v="10"/>
    <n v="2"/>
    <n v="1"/>
    <n v="17321885"/>
    <s v="GLOBAL"/>
    <s v=""/>
  </r>
  <r>
    <x v="6"/>
    <s v="204-1-15"/>
    <n v="10"/>
    <s v="MAQUINARIA INDUSTRIAL"/>
    <s v="POLIPASTO ELECTRICO"/>
    <n v="21101602"/>
    <s v="SELECCIÓN ABREVIADA MENOR CUANTÍA"/>
    <n v="10"/>
    <n v="2"/>
    <n v="1"/>
    <n v="19682023"/>
    <s v="UNIDAD"/>
    <s v=""/>
  </r>
  <r>
    <x v="6"/>
    <s v="204-4-2"/>
    <n v="10"/>
    <s v="DOTACIONES"/>
    <s v="CASCO ABATIBLE "/>
    <n v="46181705"/>
    <s v="SELECCIÓN ABREVIADA MENOR CUANTÍA"/>
    <n v="1"/>
    <n v="6"/>
    <n v="7"/>
    <n v="2380000"/>
    <n v="0"/>
    <s v=""/>
  </r>
  <r>
    <x v="6"/>
    <s v="204-4-2"/>
    <n v="10"/>
    <s v="DOTACIONES"/>
    <s v="RODILLERA METALICA"/>
    <n v="46181505"/>
    <s v="SELECCIÓN ABREVIADA MENOR CUANTÍA"/>
    <n v="1"/>
    <n v="6"/>
    <n v="7"/>
    <n v="560000"/>
    <n v="0"/>
    <s v=""/>
  </r>
  <r>
    <x v="6"/>
    <s v="204-4-2"/>
    <n v="10"/>
    <s v="DOTACIONES"/>
    <s v="CODERA METALICA"/>
    <n v="46181514"/>
    <s v="SELECCIÓN ABREVIADA MENOR CUANTÍA"/>
    <n v="1"/>
    <n v="6"/>
    <n v="7"/>
    <n v="560000"/>
    <n v="0"/>
    <s v=""/>
  </r>
  <r>
    <x v="6"/>
    <s v="204-4-2"/>
    <n v="10"/>
    <s v="DOTACIONES"/>
    <s v="GUANTES MOTOCICLISTA "/>
    <n v="46181504"/>
    <s v="SELECCIÓN ABREVIADA MENOR CUANTÍA"/>
    <n v="1"/>
    <n v="6"/>
    <n v="7"/>
    <n v="280000"/>
    <n v="0"/>
    <s v=""/>
  </r>
  <r>
    <x v="6"/>
    <s v="204-4-2"/>
    <n v="10"/>
    <s v="DOTACIONES"/>
    <s v="RESPIRADOR MEDIA CARA MARCA 3M"/>
    <n v="46182002"/>
    <s v="SELECCIÓN ABREVIADA MENOR CUANTÍA"/>
    <n v="1"/>
    <n v="6"/>
    <n v="16"/>
    <n v="1088000"/>
    <n v="0"/>
    <s v=""/>
  </r>
  <r>
    <x v="6"/>
    <s v="204-4-2"/>
    <n v="10"/>
    <s v="DOTACIONES"/>
    <s v="GUANTE DE ACERO INOXIDABLE "/>
    <n v="46181536"/>
    <s v="SELECCIÓN ABREVIADA MENOR CUANTÍA"/>
    <n v="1"/>
    <n v="6"/>
    <n v="2"/>
    <n v="625794"/>
    <n v="0"/>
    <s v=""/>
  </r>
  <r>
    <x v="6"/>
    <s v="204-4-2"/>
    <n v="10"/>
    <s v="DOTACIONES"/>
    <s v="DELANTAL INDUSTRIAL BLANCO"/>
    <n v="46181501"/>
    <s v="SELECCIÓN ABREVIADA MENOR CUANTÍA"/>
    <n v="1"/>
    <n v="6"/>
    <n v="12"/>
    <n v="108000"/>
    <n v="0"/>
    <s v=""/>
  </r>
  <r>
    <x v="6"/>
    <s v="204-4-2"/>
    <n v="10"/>
    <s v="DOTACIONES"/>
    <s v="GUANTE NITRO SOLVENTE 18''"/>
    <n v="46181541"/>
    <s v="SELECCIÓN ABREVIADA MENOR CUANTÍA"/>
    <n v="1"/>
    <n v="6"/>
    <n v="24"/>
    <n v="331608"/>
    <n v="0"/>
    <s v=""/>
  </r>
  <r>
    <x v="6"/>
    <s v="204-4-2"/>
    <n v="10"/>
    <s v="DOTACIONES"/>
    <s v="GUANTE VAQUETA "/>
    <n v="46181504"/>
    <s v="SELECCIÓN ABREVIADA MENOR CUANTÍA"/>
    <n v="1"/>
    <n v="6"/>
    <n v="100"/>
    <n v="538400"/>
    <n v="0"/>
    <s v=""/>
  </r>
  <r>
    <x v="6"/>
    <s v="204-4-2"/>
    <n v="10"/>
    <s v="DOTACIONES"/>
    <s v="GUANTE CARNAZA "/>
    <n v="46181504"/>
    <s v="SELECCIÓN ABREVIADA MENOR CUANTÍA"/>
    <n v="1"/>
    <n v="6"/>
    <n v="100"/>
    <n v="509400"/>
    <n v="0"/>
    <s v=""/>
  </r>
  <r>
    <x v="6"/>
    <s v="204-4-2"/>
    <n v="10"/>
    <s v="DOTACIONES"/>
    <s v="BOTA ANTIDESLIZANTE Y ANTIPENETRANTE"/>
    <n v="46181611"/>
    <s v="SELECCIÓN ABREVIADA MENOR CUANTÍA"/>
    <n v="1"/>
    <n v="6"/>
    <n v="7"/>
    <n v="238672"/>
    <n v="0"/>
    <s v=""/>
  </r>
  <r>
    <x v="6"/>
    <s v="204-4-2"/>
    <n v="10"/>
    <s v="DOTACIONES"/>
    <s v="GAFA LENTE CLARO "/>
    <n v="46181804"/>
    <s v="SELECCIÓN ABREVIADA MENOR CUANTÍA"/>
    <n v="1"/>
    <n v="6"/>
    <n v="29"/>
    <n v="143492"/>
    <n v="0"/>
    <s v=""/>
  </r>
  <r>
    <x v="6"/>
    <s v="204-4-2"/>
    <n v="10"/>
    <s v="DOTACIONES"/>
    <s v="GAFA LENTE OSCURO"/>
    <n v="46181804"/>
    <s v="SELECCIÓN ABREVIADA MENOR CUANTÍA"/>
    <n v="1"/>
    <n v="6"/>
    <n v="100"/>
    <n v="459900"/>
    <n v="0"/>
    <s v=""/>
  </r>
  <r>
    <x v="6"/>
    <s v="204-4-2"/>
    <n v="10"/>
    <s v="DOTACIONES"/>
    <s v="TRAJE TYVEK "/>
    <n v="46181509"/>
    <s v="SELECCIÓN ABREVIADA MENOR CUANTÍA"/>
    <n v="1"/>
    <n v="6"/>
    <n v="50"/>
    <n v="437550"/>
    <n v="0"/>
    <s v=""/>
  </r>
  <r>
    <x v="6"/>
    <s v="204-4-2"/>
    <n v="10"/>
    <s v="DOTACIONES"/>
    <s v="GUANTE RESISTENTE AL CALOR"/>
    <n v="46181537"/>
    <s v="SELECCIÓN ABREVIADA MENOR CUANTÍA"/>
    <n v="1"/>
    <n v="6"/>
    <n v="2"/>
    <n v="75038"/>
    <n v="0"/>
    <s v=""/>
  </r>
  <r>
    <x v="6"/>
    <s v="204-4-2"/>
    <n v="10"/>
    <s v="DOTACIONES"/>
    <s v="GUANTE POLIPROPILENO RECUBIERTO EN NITRILO"/>
    <n v="46181504"/>
    <s v="SELECCIÓN ABREVIADA MENOR CUANTÍA"/>
    <n v="1"/>
    <n v="6"/>
    <n v="170"/>
    <n v="1029690"/>
    <n v="0"/>
    <s v=""/>
  </r>
  <r>
    <x v="6"/>
    <s v="204-4-2"/>
    <n v="10"/>
    <s v="DOTACIONES"/>
    <s v="GUANTE NITRILO 8MM CAJA X 50"/>
    <n v="46181541"/>
    <s v="SELECCIÓN ABREVIADA MENOR CUANTÍA"/>
    <n v="8"/>
    <n v="3"/>
    <n v="25"/>
    <n v="941400"/>
    <n v="0"/>
    <s v=""/>
  </r>
  <r>
    <x v="6"/>
    <s v="204-21-5"/>
    <n v="10"/>
    <s v="SERVICIOS DE CAPACITACION"/>
    <s v="CURSO RECURRENTE DE ANODIZADO "/>
    <n v="86111604"/>
    <s v="MÍNIMA CUANTÍA"/>
    <n v="8"/>
    <n v="3"/>
    <n v="1"/>
    <n v="8000000"/>
    <s v="GLOBAL"/>
    <s v=""/>
  </r>
  <r>
    <x v="6"/>
    <s v="204-21-5"/>
    <n v="10"/>
    <s v="SERVICIOS DE CAPACITACION"/>
    <s v="CURSO RECURRENTE DE CADMIO"/>
    <n v="86111604"/>
    <s v="MÍNIMA CUANTÍA"/>
    <n v="8"/>
    <n v="3"/>
    <n v="1"/>
    <n v="8000000"/>
    <s v="GLOBAL"/>
    <s v=""/>
  </r>
  <r>
    <x v="7"/>
    <s v="101-5-86"/>
    <n v="10"/>
    <s v="PARTIDA ALIMENTACION SOLDADOS"/>
    <s v="LACTEOS"/>
    <n v="50131700"/>
    <s v="SELECCIÓN ABREVIADA MENOR CUANTÍA"/>
    <n v="1"/>
    <n v="6"/>
    <n v="1"/>
    <n v="155302970"/>
    <s v="GLOBAL"/>
    <s v=""/>
  </r>
  <r>
    <x v="7"/>
    <s v="101-5-86"/>
    <n v="10"/>
    <s v="PARTIDA ALIMENTACION SOLDADOS"/>
    <s v="FRUTAS Y VERDURAS"/>
    <n v="50301500"/>
    <s v="SELECCIÓN ABREVIADA MENOR CUANTÍA"/>
    <n v="1"/>
    <n v="6"/>
    <n v="1"/>
    <n v="204718742"/>
    <s v="GLOBAL"/>
    <s v=""/>
  </r>
  <r>
    <x v="7"/>
    <s v="101-5-86"/>
    <n v="10"/>
    <s v="PARTIDA ALIMENTACION SOLDADOS"/>
    <s v="CARNES BLANCAS, ROJAS Y FRIAS"/>
    <n v="50111500"/>
    <s v="SELECCIÓN ABREVIADA MENOR CUANTÍA"/>
    <n v="1"/>
    <n v="6"/>
    <n v="1"/>
    <n v="630944692"/>
    <s v="GLOBAL"/>
    <s v=""/>
  </r>
  <r>
    <x v="7"/>
    <s v="101-5-86"/>
    <n v="10"/>
    <s v="PARTIDA ALIMENTACION SOLDADOS"/>
    <s v="GRANOS Y ABARROTES"/>
    <n v="50151513"/>
    <s v="SELECCIÓN ABREVIADA MENOR CUANTÍA"/>
    <n v="1"/>
    <n v="6"/>
    <n v="1"/>
    <n v="701037296"/>
    <s v="GLOBAL"/>
    <s v=""/>
  </r>
  <r>
    <x v="7"/>
    <s v="101-5-86"/>
    <n v="10"/>
    <s v="PARTIDA ALIMENTACION SOLDADOS"/>
    <s v="DEVOLUCION ALIMENTACION ALIMENTOS PERSONAL SOLDADOS"/>
    <n v="50111500"/>
    <s v="SELECCIÓN ABREVIADA MENOR CUANTÍA"/>
    <n v="1"/>
    <n v="6"/>
    <n v="1"/>
    <n v="80000000"/>
    <s v="GLOBAL"/>
    <s v=""/>
  </r>
  <r>
    <x v="7"/>
    <s v="101-5-86"/>
    <n v="10"/>
    <s v="PARTIDA ALIMENTACION SOLDADOS"/>
    <s v="DEVOLUCION ALIMENTACION ALIMENTOS PERSONAL CADETES"/>
    <n v="50111500"/>
    <s v="MÍNIMA CUANTÍA"/>
    <n v="1"/>
    <n v="6"/>
    <n v="1"/>
    <n v="72102000"/>
    <s v="GLOBAL"/>
    <s v=""/>
  </r>
  <r>
    <x v="7"/>
    <s v="101-5-86"/>
    <n v="10"/>
    <s v="PARTIDA ALIMENTACION SOLDADOS"/>
    <s v="ALIMENTACIÓN CADETES Y SOLDADOS SOLICITUD VIGENCIA FUTURAS 2019"/>
    <n v="50111500"/>
    <s v="SELECCIÓN ABREVIADA MENOR CUANTÍA"/>
    <n v="1"/>
    <n v="6"/>
    <n v="1"/>
    <n v="160000000"/>
    <s v="GLOBAL"/>
    <s v=""/>
  </r>
  <r>
    <x v="7"/>
    <s v="101-5-86"/>
    <n v="10"/>
    <s v="PARTIDA ALIMENTACION SOLDADOS"/>
    <s v="SUMINISTRO DE CARNES, LACTEOS, GRANOS, ABARROTES, FRUTAS Y VERDURAS"/>
    <n v="50111500"/>
    <s v="SELECCIÓN ABREVIADA MENOR CUANTÍA"/>
    <n v="1"/>
    <n v="6"/>
    <n v="1"/>
    <n v="381894300"/>
    <s v="GLOBAL"/>
    <s v=""/>
  </r>
  <r>
    <x v="7"/>
    <s v="102-14"/>
    <n v="16"/>
    <s v="REMUNERACION SERVICIOS TECNICOS"/>
    <s v="SERVICIO DE ASISTENTE PARA AUDIOVISUALES DEL GRUPO ACADEMICO DE LA ESCUELA MILITAR DE AVIACION + VIGENCIAS FUTURAS"/>
    <n v="80111601"/>
    <s v="CONTRATACIÓN DIRECTA"/>
    <n v="1"/>
    <n v="1"/>
    <n v="1"/>
    <n v="1800000"/>
    <s v="GLOBAL"/>
    <s v="SI APROBADAS"/>
  </r>
  <r>
    <x v="7"/>
    <s v="102-14"/>
    <n v="16"/>
    <s v="REMUNERACION SERVICIOS TECNICOS"/>
    <s v="SERVICIOS DE APOYO A LA GESTIÓN PARA LA ASISTENCIA TECNICA EN LA BIBLIOTECA 1 TURNO DE LA ESCUELA MILITAR DE AVIACION + VIGENCIAS FUTURAS"/>
    <n v="80111601"/>
    <s v="CONTRATACIÓN DIRECTA"/>
    <n v="1"/>
    <n v="1"/>
    <n v="1"/>
    <n v="1800000"/>
    <s v="GLOBAL"/>
    <s v="SI APROBADAS"/>
  </r>
  <r>
    <x v="7"/>
    <s v="102-14"/>
    <n v="16"/>
    <s v="REMUNERACION SERVICIOS TECNICOS"/>
    <s v="SERVICIOS DE APOYO A LA GESTIÓN PARA LA ASISTENCIA TECNICA EN LA BIBLIOTECA 2 TURNO DE LA ESCUELA MILITAR DE AVIACION."/>
    <n v="80111601"/>
    <s v="CONTRATACIÓN DIRECTA"/>
    <n v="1"/>
    <n v="1"/>
    <n v="1"/>
    <n v="1800000"/>
    <s v="GLOBAL"/>
    <s v="SI APROBADAS"/>
  </r>
  <r>
    <x v="7"/>
    <s v="102-14"/>
    <n v="16"/>
    <s v="REMUNERACION SERVICIOS TECNICOS"/>
    <s v="SERVICIOS DE APOYO A LA GESTIÓN PARA LA ASISTENCIA ADMINISTRATIVA DEL SISTEMA DE INFORMACIÓN EDUCATIVA FUERZA AÉREA (SIEFA) EN LA SECRETARÍIA ACADÉMICA DE LA ESCUELA MILITAR DE AVIACIÓN “MARCO FIDEL SUÁREZ” + VIGENCIAS FUTURAS"/>
    <n v="80111601"/>
    <s v="CONTRATACIÓN DIRECTA"/>
    <n v="1"/>
    <n v="1"/>
    <n v="1"/>
    <n v="1800000"/>
    <s v="GLOBAL"/>
    <s v="SI APROBADAS"/>
  </r>
  <r>
    <x v="7"/>
    <s v="102-14"/>
    <n v="16"/>
    <s v="REMUNERACION SERVICIOS TECNICOS"/>
    <s v="SERVICIOS DE APOYO A LA GESTION PARA LA ASESORIA DE BIENESTAR UNIVERSITARIO PARA LA ESCUELA MILITAR DE AVIACION MARCO FIDEL SUAREZ + VIGENCIAS FUTURAS"/>
    <n v="80111601"/>
    <s v="CONTRATACIÓN DIRECTA"/>
    <n v="1"/>
    <n v="1"/>
    <n v="1"/>
    <n v="2650000"/>
    <s v="GLOBAL"/>
    <s v="SI APROBADAS"/>
  </r>
  <r>
    <x v="7"/>
    <s v="102-14"/>
    <n v="16"/>
    <s v="REMUNERACION SERVICIOS TECNICOS"/>
    <s v="SERVICIOS DE APOYO A LA GESTIÓN EN BIBLIOTECOLOGIA PARA EL GRUPO ACADEMICO DE LA ESCUELA MILITAR DE AVIACIÓN “MARCO FIDEL SUÁREZ” + VIGENCIAS FUTURAS"/>
    <n v="80111601"/>
    <s v="CONTRATACIÓN DIRECTA"/>
    <n v="1"/>
    <n v="1"/>
    <n v="1"/>
    <n v="2650000"/>
    <s v="GLOBAL"/>
    <s v="SI APROBADAS"/>
  </r>
  <r>
    <x v="7"/>
    <s v="102-14"/>
    <n v="16"/>
    <s v="REMUNERACION SERVICIOS TECNICOS"/>
    <s v="SERVICIOS DE APOYO A LA GESTIÓN PARA LA COORDINACIÓN ACADÉMICA DEL PROGRAMA DE ADMINISTRACIÓN AERONÁUTICA DE LA ESCUELA MILITAR DE AVIACIÓN “MARCO FIDEL SUAREZ&quot; + VIGENCIAS FUTURAS"/>
    <n v="80111601"/>
    <s v="CONTRATACIÓN DIRECTA"/>
    <n v="1"/>
    <n v="1"/>
    <n v="1"/>
    <n v="2650000"/>
    <s v="GLOBAL"/>
    <s v="SI APROBADAS"/>
  </r>
  <r>
    <x v="7"/>
    <s v="102-14"/>
    <n v="16"/>
    <s v="REMUNERACION SERVICIOS TECNICOS"/>
    <s v="SERVICIOS DE APOYO A LA GESTIÓN PARA LA COORDINACION ACADEMICA DEL  PROGRAMA DE INGENIERIA INFORMATICA DEL GRUPO ACADEMICO DE LA ESCUELA MILITAR DE AVIACIÓN “MARCO FIDEL SUAREZ&quot; + VIGENCIAS FUTURAS"/>
    <n v="80111601"/>
    <s v="CONTRATACIÓN DIRECTA"/>
    <n v="1"/>
    <n v="1"/>
    <n v="1"/>
    <n v="2650000"/>
    <s v="GLOBAL"/>
    <s v="SI APROBADAS"/>
  </r>
  <r>
    <x v="7"/>
    <s v="102-14"/>
    <n v="16"/>
    <s v="REMUNERACION SERVICIOS TECNICOS"/>
    <s v="SERVICIOS DE APOYO A LA GESTIÓN PARA LA COORDINACION ACADEMICA DEL  PROGRAMA DE INGENIERIA MECÁNICA DEL GRUPO ACADEMICO DE LA ESCUELA MILITAR DE AVIACIÓN “MARCO FIDEL SUAREZ&quot; + VIGENCIAS FUTURAS"/>
    <n v="80111601"/>
    <s v="CONTRATACIÓN DIRECTA"/>
    <n v="1"/>
    <n v="1"/>
    <n v="1"/>
    <n v="2650000"/>
    <s v="GLOBAL"/>
    <s v="SI APROBADAS"/>
  </r>
  <r>
    <x v="7"/>
    <s v="102-14"/>
    <n v="16"/>
    <s v="REMUNERACION SERVICIOS TECNICOS"/>
    <s v="SERVICIOS DE APOYO A LA GESTION EN ASESORIA PEDAGOGICA PARA LOS PROGRAMAS ACADEMICOS DE LA ESCUELA MILITAR DE AVIACION &quot;MARCO FIDEL SUAREZ.” + VIGENCIAS FUTURAS"/>
    <n v="80111601"/>
    <s v="CONTRATACIÓN DIRECTA"/>
    <n v="1"/>
    <n v="1"/>
    <n v="1"/>
    <n v="2650000"/>
    <s v="GLOBAL"/>
    <s v="SI APROBADAS"/>
  </r>
  <r>
    <x v="7"/>
    <s v="102-14"/>
    <n v="16"/>
    <s v="REMUNERACION SERVICIOS TECNICOS"/>
    <s v="SERVICIO DE APOYO A LA GESTION PARA ADMINISTRAR LA RED INALAMBRICA DE LA ESCUELA MILITAR DE AVIACIÓN &quot;MARCO FIDEL SUAREZ&quot; + VIGENCIAS FUTURAS"/>
    <n v="80111601"/>
    <s v="CONTRATACIÓN DIRECTA"/>
    <n v="1"/>
    <n v="1"/>
    <n v="1"/>
    <n v="2650000"/>
    <s v="GLOBAL"/>
    <s v="SI APROBADAS"/>
  </r>
  <r>
    <x v="7"/>
    <s v="102-14"/>
    <n v="16"/>
    <s v="REMUNERACION SERVICIOS TECNICOS"/>
    <s v="SERVICIOS DE APOYO A LA GESTIÓN COMO ASESOR DE LA SECCIÓN DE EGRESADOS DE LA ESCUELA MILITAR DE AVIACIÓN &quot;MARCO FIDEL SUAREZ&quot; + VIGENCIAS FUTURAS"/>
    <n v="80111601"/>
    <s v="CONTRATACIÓN DIRECTA"/>
    <n v="1"/>
    <n v="1"/>
    <n v="1"/>
    <n v="2650000"/>
    <s v="GLOBAL"/>
    <s v="SI APROBADAS"/>
  </r>
  <r>
    <x v="7"/>
    <s v="102-14"/>
    <n v="16"/>
    <s v="REMUNERACION SERVICIOS TECNICOS"/>
    <s v="SERVICIOS DE APOYO A LA GESTIÓN COMO ASESOR DE LA SECCIÓN DE EXTENSIÓN DE LA ESCUELA MILITAR DE AVIACIÓN &quot;MARCO FIDEL SUAREZ&quot; + VIGENCIAS FUTURAS"/>
    <n v="80111601"/>
    <s v="CONTRATACIÓN DIRECTA"/>
    <n v="1"/>
    <n v="1"/>
    <n v="1"/>
    <n v="2650000"/>
    <s v="GLOBAL"/>
    <s v="SI APROBADAS"/>
  </r>
  <r>
    <x v="7"/>
    <s v="102-14"/>
    <n v="16"/>
    <s v="REMUNERACION SERVICIOS TECNICOS"/>
    <s v="SERVICIOS DE APOYO A LA GESTIÓN PARA LA COORDINACIÓN DE LA INVESTIGACIÓN EN LOS PROGRAMAS ACADÉMICOS DE LA ESCUELA MILITAR DE AVIACIÓN “MARCO FIDEL SUÁREZ&quot; + VIGENCIAS FUTURAS"/>
    <n v="80111601"/>
    <s v="CONTRATACIÓN DIRECTA"/>
    <n v="1"/>
    <n v="1"/>
    <n v="1"/>
    <n v="2650000"/>
    <s v="GLOBAL"/>
    <s v="SI APROBADAS"/>
  </r>
  <r>
    <x v="7"/>
    <s v="102-14"/>
    <n v="16"/>
    <s v="REMUNERACION SERVICIOS TECNICOS"/>
    <s v="SERVICIOS DE APOYO A LA GESTIÓN PARA LA COORDINACIÓN ACADÉMICA DEL PROGRAMA DE CIENCIAS MILITARES AERONÁUTICAS DE LA ESCUELA MILITAR DE AVIACIÓN &quot;MARCO FIDEL SUAREZ&quot; + VIGENCIAS FUTURAS"/>
    <n v="80111601"/>
    <s v="CONTRATACIÓN DIRECTA"/>
    <n v="1"/>
    <n v="1"/>
    <n v="1"/>
    <n v="2650000"/>
    <s v="GLOBAL"/>
    <s v="SI APROBADAS"/>
  </r>
  <r>
    <x v="7"/>
    <s v="102-14"/>
    <n v="16"/>
    <s v="REMUNERACION SERVICIOS TECNICOS"/>
    <s v="SERVICIO DE APOYO A LA GESTION DE ASESORIA GENERAL EN ASEGURAMIENTO DE LA CALIDAD EDUCATIVA + VIGENCIAS FUTURAS"/>
    <n v="80111601"/>
    <s v="CONTRATACIÓN DIRECTA"/>
    <n v="1"/>
    <n v="1"/>
    <n v="1"/>
    <n v="5300000"/>
    <s v="GLOBAL"/>
    <s v="SI APROBADAS"/>
  </r>
  <r>
    <x v="7"/>
    <s v="102-14"/>
    <n v="16"/>
    <s v="REMUNERACION SERVICIOS TECNICOS"/>
    <s v="SERVICIOS DE APOYO A LA GESTIÓN PARA LA ASISTENCIA TÉCNICA SECCIÓN CALIDAD EDUCATIVA (SECAE) Y SECCIÓN ASESORÍA Y DESARROLLO PEDAGÓGICO (SEDAP)  DE LA ESCUELA MILITAR DE AVIACIÓN “MARCO FIDEL SUÁREZ"/>
    <n v="80111601"/>
    <s v="CONTRATACIÓN DIRECTA"/>
    <n v="1"/>
    <n v="11"/>
    <n v="1"/>
    <n v="21384000"/>
    <s v="GLOBAL"/>
    <s v="NO SOLICITADAS"/>
  </r>
  <r>
    <x v="7"/>
    <s v="102-14"/>
    <n v="16"/>
    <s v="REMUNERACION SERVICIOS TECNICOS"/>
    <s v="SERVICIOS DE APOYO A LA GESTION COMO OPERADOR PLANETARIO DE LA ESCUELA MILITAR DE AVIACION &quot;MARCO FIDEL SUAREZ.”"/>
    <n v="80111601"/>
    <s v="CONTRATACIÓN DIRECTA"/>
    <n v="1"/>
    <n v="11"/>
    <n v="1"/>
    <n v="21384000"/>
    <s v="GLOBAL"/>
    <s v="NO SOLICITADAS"/>
  </r>
  <r>
    <x v="7"/>
    <s v="102-14"/>
    <n v="16"/>
    <s v="REMUNERACION SERVICIOS TECNICOS"/>
    <s v="SERVICIO DE APOYO A LA GESTION COMO ASISTENTE TÉCNICO DE LA SECCIÓN SISTEMAS DEL GRUPO ACADÉMICO DE LA ESCUELA MILITAR DE AVIACIÓN &quot;MARCO FIDEL SUAREZ&quot;."/>
    <n v="80111601"/>
    <s v="CONTRATACIÓN DIRECTA"/>
    <n v="1"/>
    <n v="11"/>
    <n v="1"/>
    <n v="21384000"/>
    <s v="GLOBAL"/>
    <s v="NO SOLICITADAS"/>
  </r>
  <r>
    <x v="7"/>
    <s v="102-14"/>
    <n v="16"/>
    <s v="REMUNERACION SERVICIOS TECNICOS"/>
    <s v="SERVICIOS DE APOYO A LA GESTION COMO ASISTENTE ADMINISTRATIVO DE LOS PROGRAMAS DE CIENCIAS MILITARES AERONAUTICAS E INGENIERIA INFORMATICA DE LA ESCUELA MILITAR DE AVIACION &quot;MARCO FIDEL SUAREZ&quot;"/>
    <n v="80111601"/>
    <s v="CONTRATACIÓN DIRECTA"/>
    <n v="1"/>
    <n v="11"/>
    <n v="1"/>
    <n v="21384000"/>
    <s v="GLOBAL"/>
    <s v="NO SOLICITADAS"/>
  </r>
  <r>
    <x v="7"/>
    <s v="102-14"/>
    <n v="16"/>
    <s v="REMUNERACION SERVICIOS TECNICOS"/>
    <s v="SERVICIO DE ASISTENTE PARA AUDIOVISUALES DEL GRUPO ACADEMICO DE LA ESCUELA MILITAR DE AVIACION"/>
    <n v="80111601"/>
    <s v="CONTRATACIÓN DIRECTA"/>
    <n v="1"/>
    <n v="10"/>
    <n v="1"/>
    <n v="19440000"/>
    <s v="GLOBAL"/>
    <s v="NO SOLICITADAS"/>
  </r>
  <r>
    <x v="7"/>
    <s v="102-14"/>
    <n v="16"/>
    <s v="REMUNERACION SERVICIOS TECNICOS"/>
    <s v="SERVICIOS DE APOYO A LA GESTIÓN PARA LA ASISTENCIA TECNICA EN LA BIBLIOTECA 2 TURNO DE LA ESCUELA MILITAR DE AVIACION."/>
    <n v="80111601"/>
    <s v="CONTRATACIÓN DIRECTA"/>
    <n v="1"/>
    <n v="10"/>
    <n v="1"/>
    <n v="19440000"/>
    <s v="GLOBAL"/>
    <s v="NO SOLICITADAS"/>
  </r>
  <r>
    <x v="7"/>
    <s v="102-14"/>
    <n v="16"/>
    <s v="REMUNERACION SERVICIOS TECNICOS"/>
    <s v="SERVICIO APOYO A LA GESTION COMO ASISTENCIA ADMINISTRATIVA DEL SIGA EN LA ESCUELA MILITAR DE AVIACIÓN &quot;MARCO FIDEL SUAREZ&quot;  "/>
    <n v="80111601"/>
    <s v="CONTRATACIÓN DIRECTA"/>
    <n v="1"/>
    <n v="11"/>
    <n v="1"/>
    <n v="21384000"/>
    <s v="GLOBAL"/>
    <s v="NO SOLICITADAS"/>
  </r>
  <r>
    <x v="7"/>
    <s v="102-14"/>
    <n v="16"/>
    <s v="REMUNERACION SERVICIOS TECNICOS"/>
    <s v="SERVICIOS DE APOYO A LA GESTIÓN PARA LA ASISTENCIA ADMINISTRATIVA DEL SISTEMA DE INFORMACIÓN EDUCATIVA FUERZA AÉREA (SIEFA) EN LA SECRETARÍIA ACADÉMICA DE LA ESCUELA MILITAR DE AVIACIÓN “MARCO FIDEL SUÁREZ”"/>
    <n v="80111601"/>
    <s v="CONTRATACIÓN DIRECTA"/>
    <n v="1"/>
    <n v="10"/>
    <n v="1"/>
    <n v="19440000"/>
    <s v="GLOBAL"/>
    <s v="NO SOLICITADAS"/>
  </r>
  <r>
    <x v="7"/>
    <s v="102-14"/>
    <n v="16"/>
    <s v="REMUNERACION SERVICIOS TECNICOS"/>
    <s v="SERVICIOS DE APOYO A LA GESTION COMO LABORATORISTA PARA LOS LABORATORIOS DE INGENIERIA INFORMATICA DE LA ESCUELA MILITAR DE AVIACION &quot;MARCO FIDEL SUAREZ&quot;"/>
    <n v="80111601"/>
    <s v="CONTRATACIÓN DIRECTA"/>
    <n v="1"/>
    <n v="11"/>
    <n v="1"/>
    <n v="21384000"/>
    <s v="GLOBAL"/>
    <s v="NO SOLICITADAS"/>
  </r>
  <r>
    <x v="7"/>
    <s v="102-14"/>
    <n v="16"/>
    <s v="REMUNERACION SERVICIOS TECNICOS"/>
    <s v="SERVICIOS DE APOYO A LA GESTION COMO LABORATORISTA PARA LOS LABORATORIOS DE INGENIERIA MECANICA DE LA ESCUELA MILITAR DE AVIACION &quot;MARCO FIDEL SUAREZ&quot;"/>
    <n v="80111601"/>
    <s v="CONTRATACIÓN DIRECTA"/>
    <n v="1"/>
    <n v="11"/>
    <n v="1"/>
    <n v="21384000"/>
    <s v="GLOBAL"/>
    <s v="NO SOLICITADAS"/>
  </r>
  <r>
    <x v="7"/>
    <s v="102-14"/>
    <n v="16"/>
    <s v="REMUNERACION SERVICIOS TECNICOS"/>
    <s v="ENTRENADOR DE ATLETISMO CAMPO"/>
    <n v="86121602"/>
    <s v="CONTRATACIÓN DIRECTA"/>
    <n v="1"/>
    <n v="9"/>
    <n v="1"/>
    <n v="29700000"/>
    <s v="GLOBAL"/>
    <s v="NO SOLICITADAS"/>
  </r>
  <r>
    <x v="7"/>
    <s v="102-14"/>
    <n v="16"/>
    <s v="REMUNERACION SERVICIOS TECNICOS"/>
    <s v="ENTRENADOR DE ATLETISMO FONDO"/>
    <n v="86121602"/>
    <s v="CONTRATACIÓN DIRECTA"/>
    <n v="1"/>
    <n v="9"/>
    <n v="1"/>
    <n v="29700000"/>
    <s v="GLOBAL"/>
    <s v="NO SOLICITADAS"/>
  </r>
  <r>
    <x v="7"/>
    <s v="102-14"/>
    <n v="16"/>
    <s v="REMUNERACION SERVICIOS TECNICOS"/>
    <s v="ENTRENADOR DE BALONCESTO"/>
    <n v="86121602"/>
    <s v="CONTRATACIÓN DIRECTA"/>
    <n v="1"/>
    <n v="9"/>
    <n v="1"/>
    <n v="29700000"/>
    <s v="GLOBAL"/>
    <s v="NO SOLICITADAS"/>
  </r>
  <r>
    <x v="7"/>
    <s v="102-14"/>
    <n v="16"/>
    <s v="REMUNERACION SERVICIOS TECNICOS"/>
    <s v="ENTRENADOR DE ESGRIMA ESPADA"/>
    <n v="86121602"/>
    <s v="CONTRATACIÓN DIRECTA"/>
    <n v="1"/>
    <n v="9"/>
    <n v="1"/>
    <n v="29700000"/>
    <s v="GLOBAL"/>
    <s v="NO SOLICITADAS"/>
  </r>
  <r>
    <x v="7"/>
    <s v="102-14"/>
    <n v="16"/>
    <s v="REMUNERACION SERVICIOS TECNICOS"/>
    <s v="ENTRENADOR ESGRIMA FLORETE"/>
    <n v="86121602"/>
    <s v="CONTRATACIÓN DIRECTA"/>
    <n v="1"/>
    <n v="9"/>
    <n v="1"/>
    <n v="29700000"/>
    <s v="GLOBAL"/>
    <s v="NO SOLICITADAS"/>
  </r>
  <r>
    <x v="7"/>
    <s v="102-14"/>
    <n v="16"/>
    <s v="REMUNERACION SERVICIOS TECNICOS"/>
    <s v="ENTRENADOR FUTBOL"/>
    <n v="86121602"/>
    <s v="CONTRATACIÓN DIRECTA"/>
    <n v="1"/>
    <n v="9"/>
    <n v="1"/>
    <n v="29700000"/>
    <s v="GLOBAL"/>
    <s v="NO SOLICITADAS"/>
  </r>
  <r>
    <x v="7"/>
    <s v="102-14"/>
    <n v="16"/>
    <s v="REMUNERACION SERVICIOS TECNICOS"/>
    <s v="ENTRENADOR NATACIÓN ALTO RENDIMIENTO"/>
    <n v="86121602"/>
    <s v="CONTRATACIÓN DIRECTA"/>
    <n v="1"/>
    <n v="9"/>
    <n v="1"/>
    <n v="29700000"/>
    <s v="GLOBAL"/>
    <s v="NO SOLICITADAS"/>
  </r>
  <r>
    <x v="7"/>
    <s v="102-14"/>
    <n v="16"/>
    <s v="REMUNERACION SERVICIOS TECNICOS"/>
    <s v="ENTRENADOR NATACIÓN FORMACION "/>
    <n v="86121602"/>
    <s v="CONTRATACIÓN DIRECTA"/>
    <n v="1"/>
    <n v="9"/>
    <n v="1"/>
    <n v="29700000"/>
    <s v="GLOBAL"/>
    <s v="NO SOLICITADAS"/>
  </r>
  <r>
    <x v="7"/>
    <s v="102-14"/>
    <n v="16"/>
    <s v="REMUNERACION SERVICIOS TECNICOS"/>
    <s v="ENTRENADOR ORIENTACIÓN MILITAR "/>
    <n v="86121602"/>
    <s v="CONTRATACIÓN DIRECTA"/>
    <n v="1"/>
    <n v="9"/>
    <n v="1"/>
    <n v="29700000"/>
    <s v="GLOBAL"/>
    <s v="NO SOLICITADAS"/>
  </r>
  <r>
    <x v="7"/>
    <s v="102-14"/>
    <n v="16"/>
    <s v="REMUNERACION SERVICIOS TECNICOS"/>
    <s v="ENTRENADOR PENTATLÓN MILITAR"/>
    <n v="86121602"/>
    <s v="CONTRATACIÓN DIRECTA"/>
    <n v="1"/>
    <n v="9"/>
    <n v="1"/>
    <n v="29700000"/>
    <s v="GLOBAL"/>
    <s v="NO SOLICITADAS"/>
  </r>
  <r>
    <x v="7"/>
    <s v="102-14"/>
    <n v="16"/>
    <s v="REMUNERACION SERVICIOS TECNICOS"/>
    <s v="ENTRENADOR TAEKWONDO COMBATE"/>
    <n v="86121602"/>
    <s v="CONTRATACIÓN DIRECTA"/>
    <n v="1"/>
    <n v="9"/>
    <n v="1"/>
    <n v="29700000"/>
    <s v="GLOBAL"/>
    <s v="NO SOLICITADAS"/>
  </r>
  <r>
    <x v="7"/>
    <s v="102-14"/>
    <n v="16"/>
    <s v="REMUNERACION SERVICIOS TECNICOS"/>
    <s v="ENTRENADOR TAEKWONDO POOMSES"/>
    <n v="86121602"/>
    <s v="CONTRATACIÓN DIRECTA"/>
    <n v="1"/>
    <n v="9"/>
    <n v="1"/>
    <n v="29700000"/>
    <s v="GLOBAL"/>
    <s v="NO SOLICITADAS"/>
  </r>
  <r>
    <x v="7"/>
    <s v="102-14"/>
    <n v="16"/>
    <s v="REMUNERACION SERVICIOS TECNICOS"/>
    <s v="ENTRENADOR TENIS DE CAMPO"/>
    <n v="86121602"/>
    <s v="CONTRATACIÓN DIRECTA"/>
    <n v="1"/>
    <n v="9"/>
    <n v="1"/>
    <n v="29700000"/>
    <s v="GLOBAL"/>
    <s v="NO SOLICITADAS"/>
  </r>
  <r>
    <x v="7"/>
    <s v="102-14"/>
    <n v="16"/>
    <s v="REMUNERACION SERVICIOS TECNICOS"/>
    <s v="ENTRENADOR TIRO ARMA LARGAS"/>
    <n v="86121602"/>
    <s v="CONTRATACIÓN DIRECTA"/>
    <n v="1"/>
    <n v="9"/>
    <n v="1"/>
    <n v="29700000"/>
    <s v="GLOBAL"/>
    <s v="NO SOLICITADAS"/>
  </r>
  <r>
    <x v="7"/>
    <s v="102-14"/>
    <n v="16"/>
    <s v="REMUNERACION SERVICIOS TECNICOS"/>
    <s v="ENTRENADOR TIRO ARMAS CORTAS"/>
    <n v="86121602"/>
    <s v="CONTRATACIÓN DIRECTA"/>
    <n v="1"/>
    <n v="9"/>
    <n v="1"/>
    <n v="29700000"/>
    <s v="GLOBAL"/>
    <s v="NO SOLICITADAS"/>
  </r>
  <r>
    <x v="7"/>
    <s v="102-14"/>
    <n v="16"/>
    <s v="REMUNERACION SERVICIOS TECNICOS"/>
    <s v="ENTRENADOR VOLEIBOL"/>
    <n v="86121602"/>
    <s v="CONTRATACIÓN DIRECTA"/>
    <n v="1"/>
    <n v="9"/>
    <n v="1"/>
    <n v="29700000"/>
    <s v="GLOBAL"/>
    <s v="NO SOLICITADAS"/>
  </r>
  <r>
    <x v="7"/>
    <s v="102-14"/>
    <n v="16"/>
    <s v="REMUNERACION SERVICIOS TECNICOS"/>
    <s v="PREPARADOR FÍSICO CADETES"/>
    <n v="86121602"/>
    <s v="CONTRATACIÓN DIRECTA"/>
    <n v="1"/>
    <n v="9"/>
    <n v="1"/>
    <n v="29700000"/>
    <s v="GLOBAL"/>
    <s v="NO SOLICITADAS"/>
  </r>
  <r>
    <x v="7"/>
    <s v="102-14"/>
    <n v="16"/>
    <s v="REMUNERACION SERVICIOS TECNICOS"/>
    <s v="NUTRICIONISTA"/>
    <n v="85111608"/>
    <s v="CONTRATACIÓN DIRECTA"/>
    <n v="1"/>
    <n v="9"/>
    <n v="1"/>
    <n v="29700000"/>
    <s v="GLOBAL"/>
    <s v="NO SOLICITADAS"/>
  </r>
  <r>
    <x v="7"/>
    <s v="102-14"/>
    <n v="16"/>
    <s v="REMUNERACION SERVICIOS TECNICOS"/>
    <s v="ENRENADOR DE GOLF"/>
    <n v="86121602"/>
    <s v="CONTRATACIÓN DIRECTA"/>
    <n v="1"/>
    <n v="9"/>
    <n v="1"/>
    <n v="29700000"/>
    <s v="GLOBAL"/>
    <s v="NO SOLICITADAS"/>
  </r>
  <r>
    <x v="7"/>
    <s v="102-14"/>
    <n v="16"/>
    <s v="REMUNERACION SERVICIOS TECNICOS"/>
    <s v="ENTRENADOR TIRO CON ARCO"/>
    <n v="86121602"/>
    <s v="CONTRATACIÓN DIRECTA"/>
    <n v="1"/>
    <n v="9"/>
    <n v="1"/>
    <n v="29700000"/>
    <s v="GLOBAL"/>
    <s v="NO SOLICITADAS"/>
  </r>
  <r>
    <x v="7"/>
    <s v="102-14"/>
    <n v="16"/>
    <s v="REMUNERACION SERVICIOS TECNICOS"/>
    <s v="KINESIOLOGO"/>
    <n v="85101600"/>
    <s v="CONTRATACIÓN DIRECTA"/>
    <n v="1"/>
    <n v="9"/>
    <n v="1"/>
    <n v="29700000"/>
    <s v="GLOBAL"/>
    <s v="NO SOLICITADAS"/>
  </r>
  <r>
    <x v="7"/>
    <s v="102-14"/>
    <n v="16"/>
    <s v="REMUNERACION SERVICIOS TECNICOS"/>
    <s v="FISIOTERAPEUTA"/>
    <n v="85101600"/>
    <s v="CONTRATACIÓN DIRECTA"/>
    <n v="1"/>
    <n v="9"/>
    <n v="1"/>
    <n v="29700000"/>
    <s v="GLOBAL"/>
    <s v="NO SOLICITADAS"/>
  </r>
  <r>
    <x v="7"/>
    <s v="102-14"/>
    <n v="16"/>
    <s v="REMUNERACION SERVICIOS TECNICOS"/>
    <s v="DIRECTOR BANDA DE MUSICOS"/>
    <n v="86121602"/>
    <s v="CONTRATACIÓN DIRECTA"/>
    <n v="1"/>
    <n v="9"/>
    <n v="1"/>
    <n v="29700000"/>
    <s v="GLOBAL"/>
    <s v="NO SOLICITADAS"/>
  </r>
  <r>
    <x v="7"/>
    <s v="102-14"/>
    <n v="16"/>
    <s v="REMUNERACION SERVICIOS TECNICOS"/>
    <s v="PREPARADOR FISICO PERSONAL BAMFS"/>
    <n v="86121602"/>
    <s v="CONTRATACIÓN DIRECTA"/>
    <n v="1"/>
    <n v="9"/>
    <n v="1"/>
    <n v="23966667"/>
    <s v="GLOBAL"/>
    <s v="NO SOLICITADAS"/>
  </r>
  <r>
    <x v="7"/>
    <s v="102-14"/>
    <n v="16"/>
    <s v="REMUNERACION SERVICIOS TECNICOS"/>
    <s v="SERVICIOS DE APOYO A LA GESTION PARA LA ASESORIA DE BIENESTAR UNIVERSITARIO PARA LA ESCUELA MILITAR DE AVIACION MARCO FIDEL SUAREZ"/>
    <n v="80111601"/>
    <s v="CONTRATACIÓN DIRECTA"/>
    <n v="1"/>
    <n v="10"/>
    <n v="1"/>
    <n v="28620000"/>
    <s v="GLOBAL"/>
    <s v="NO SOLICITADAS"/>
  </r>
  <r>
    <x v="7"/>
    <s v="102-14"/>
    <n v="16"/>
    <s v="REMUNERACION SERVICIOS TECNICOS"/>
    <s v="SERVICIOS DE APOYO A LA GESTIÓN COMO ASESOR DE LA SECCIÓN DE EGRESADOS DE LA ESCUELA MILITAR DE AVIACIÓN &quot;MARCO FIDEL SUAREZ&quot;."/>
    <n v="80111601"/>
    <s v="CONTRATACIÓN DIRECTA"/>
    <n v="1"/>
    <n v="10"/>
    <n v="1"/>
    <n v="28620000"/>
    <s v="GLOBAL"/>
    <s v="NO SOLICITADAS"/>
  </r>
  <r>
    <x v="7"/>
    <s v="102-14"/>
    <n v="16"/>
    <s v="REMUNERACION SERVICIOS TECNICOS"/>
    <s v="SERVICIOS DE APOYO A LA GESTIÓN EN BIBLIOTECOLOGIA PARA EL GRUPO ACADEMICO DE LA ESCUELA MILITAR DE AVIACIÓN “MARCO FIDEL SUÁREZ”"/>
    <n v="80111601"/>
    <s v="CONTRATACIÓN DIRECTA"/>
    <n v="1"/>
    <n v="10"/>
    <n v="1"/>
    <n v="28620000"/>
    <s v="GLOBAL"/>
    <s v="NO SOLICITADAS"/>
  </r>
  <r>
    <x v="7"/>
    <s v="102-14"/>
    <n v="16"/>
    <s v="REMUNERACION SERVICIOS TECNICOS"/>
    <s v="SERVICIOS DE APOYO A LA GESTION EN ASESORIA PEDAGOGICA PARA LOS PROGRAMAS ACADEMICOS DE LA ESCUELA MILITAR DE AVIACION &quot;MARCO FIDEL SUAREZ.”"/>
    <n v="80111601"/>
    <s v="CONTRATACIÓN DIRECTA"/>
    <n v="1"/>
    <n v="10"/>
    <n v="1"/>
    <n v="28620000"/>
    <s v="GLOBAL"/>
    <s v="NO SOLICITADAS"/>
  </r>
  <r>
    <x v="7"/>
    <s v="102-14"/>
    <n v="16"/>
    <s v="REMUNERACION SERVICIOS TECNICOS"/>
    <s v="SERVICIO DE APOYO A LA GESTION PARA ADMINISTRAR LA RED INALAMBRICA DE LA ESCUELA MILITAR DE AVIACIÓN &quot;MARCO FIDEL SUAREZ&quot;"/>
    <n v="80111601"/>
    <s v="CONTRATACIÓN DIRECTA"/>
    <n v="1"/>
    <n v="10"/>
    <n v="1"/>
    <n v="28620000"/>
    <s v="GLOBAL"/>
    <s v="NO SOLICITADAS"/>
  </r>
  <r>
    <x v="7"/>
    <s v="102-14"/>
    <n v="16"/>
    <s v="REMUNERACION SERVICIOS TECNICOS"/>
    <s v="SERVICIOS DE APOYO A LA GESTIÓN COMO ASESOR DE LA SECCIÓN DE EXTENSIÓN DE LA ESCUELA MILITAR DE AVIACIÓN &quot;MARCO FIDEL SUAREZ&quot;."/>
    <n v="80111601"/>
    <s v="CONTRATACIÓN DIRECTA"/>
    <n v="1"/>
    <n v="10"/>
    <n v="1"/>
    <n v="28620000"/>
    <s v="GLOBAL"/>
    <s v="NO SOLICITADAS"/>
  </r>
  <r>
    <x v="7"/>
    <s v="102-14"/>
    <n v="16"/>
    <s v="REMUNERACION SERVICIOS TECNICOS"/>
    <s v="SERVICIOS DE APOYO A LA GESTIÓN PARA LA COORDINACIÓN ACADÉMICA DEL PROGRAMA DE ADMINISTRACIÓN AERONÁUTICA DE LA ESCUELA MILITAR DE AVIACIÓN “MARCO FIDEL SUAREZ"/>
    <n v="80111601"/>
    <s v="CONTRATACIÓN DIRECTA"/>
    <n v="1"/>
    <n v="10"/>
    <n v="1"/>
    <n v="28620000"/>
    <s v="GLOBAL"/>
    <s v="NO SOLICITADAS"/>
  </r>
  <r>
    <x v="7"/>
    <s v="102-14"/>
    <n v="16"/>
    <s v="REMUNERACION SERVICIOS TECNICOS"/>
    <s v="SERVICIOS DE APOYO A LA GESTIÓN PARA LA COORDINACION ACADEMICA DEL  PROGRAMA DE INGENIERIA INFORMATICA DEL GRUPO ACADEMICO DE LA ESCUELA MILITAR DE AVIACIÓN “MARCO FIDEL SUAREZ&quot;"/>
    <n v="80111601"/>
    <s v="CONTRATACIÓN DIRECTA"/>
    <n v="1"/>
    <n v="10"/>
    <n v="1"/>
    <n v="28620000"/>
    <s v="GLOBAL"/>
    <s v="NO SOLICITADAS"/>
  </r>
  <r>
    <x v="7"/>
    <s v="102-14"/>
    <n v="16"/>
    <s v="REMUNERACION SERVICIOS TECNICOS"/>
    <s v="SERVICIOS DE APOYO A LA GESTIÓN PARA LA COORDINACION ACADEMICA DEL  PROGRAMA DE INGENIERIA MECÁNICA DEL GRUPO ACADEMICO DE LA ESCUELA MILITAR DE AVIACIÓN “MARCO FIDEL SUAREZ&quot;"/>
    <n v="80111601"/>
    <s v="CONTRATACIÓN DIRECTA"/>
    <n v="1"/>
    <n v="10"/>
    <n v="1"/>
    <n v="28620000"/>
    <s v="GLOBAL"/>
    <s v="NO SOLICITADAS"/>
  </r>
  <r>
    <x v="7"/>
    <s v="102-14"/>
    <n v="16"/>
    <s v="REMUNERACION SERVICIOS TECNICOS"/>
    <s v="SERVICIOS DE APOYO A LA GESTIÓN PARA LA COORDINACIÓN DE LA INVESTIGACIÓN EN LOS PROGRAMAS ACADÉMICOS DE LA ESCUELA MILITAR DE AVIACIÓN “MARCO FIDEL SUÁREZ&quot;"/>
    <n v="80111601"/>
    <s v="CONTRATACIÓN DIRECTA"/>
    <n v="1"/>
    <n v="10"/>
    <n v="1"/>
    <n v="28620000"/>
    <s v="GLOBAL"/>
    <s v="NO SOLICITADAS"/>
  </r>
  <r>
    <x v="7"/>
    <s v="102-14"/>
    <n v="16"/>
    <s v="REMUNERACION SERVICIOS TECNICOS"/>
    <s v="SERVICIOS DE APOYO A LA GESTIÓN PARA LA COORDINACIÓN ACADÉMICA DEL PROGRAMA DE CIENCIAS MILITARES AERONÁUTICAS DE LA ESCUELA MILITAR DE AVIACIÓN &quot;MARCO FIDEL SUAREZ&quot;."/>
    <n v="80111601"/>
    <s v="CONTRATACIÓN DIRECTA"/>
    <n v="1"/>
    <n v="10"/>
    <n v="1"/>
    <n v="28620000"/>
    <s v="GLOBAL"/>
    <s v="NO SOLICITADAS"/>
  </r>
  <r>
    <x v="7"/>
    <s v="102-14"/>
    <n v="16"/>
    <s v="REMUNERACION SERVICIOS TECNICOS"/>
    <s v="SALDO IMPREVISTO REMUNERACION"/>
    <n v="80111601"/>
    <s v="CONTRATACIÓN DIRECTA"/>
    <n v="1"/>
    <n v="10"/>
    <n v="1"/>
    <n v="5867110"/>
    <s v="GLOBAL"/>
    <s v="NO SOLICITADAS"/>
  </r>
  <r>
    <x v="7"/>
    <s v="102-14"/>
    <n v="16"/>
    <s v="REMUNERACION SERVICIOS TECNICOS"/>
    <s v="SERVICIOS DE APOYO A LA GESTIÓN PARA LA ASISTENCIA TECNICA EN LA BIBLIOTECA 1 TURNO DE LA ESCUELA MILITAR DE AVIACION."/>
    <n v="80111601"/>
    <s v="CONTRATACIÓN DIRECTA"/>
    <n v="1"/>
    <n v="10"/>
    <n v="1"/>
    <n v="19440000"/>
    <s v="GLOBAL"/>
    <s v="NO SOLICITADAS"/>
  </r>
  <r>
    <x v="7"/>
    <s v="102-14"/>
    <n v="16"/>
    <s v="REMUNERACION SERVICIOS TECNICOS"/>
    <s v="SERVICIO DE APOYO A LA GESTIÓN PARA LA ASESORÍA EN LA ACTUALIZACIÓN DE SÍLABOS CURRICULARES PARA LOS PROGRAMAS ACADÉMICOS DE LA EMAVI COMO RESULTADO DEL AJUSTE CURRICULAR"/>
    <n v="80111601"/>
    <s v="CONTRATACIÓN DIRECTA"/>
    <n v="1"/>
    <n v="10"/>
    <n v="1"/>
    <n v="1648223"/>
    <s v="GLOBAL"/>
    <s v="NO SOLICITADAS"/>
  </r>
  <r>
    <x v="7"/>
    <s v="102-16-1"/>
    <n v="16"/>
    <s v="HORAS CATEDRA"/>
    <s v="HORAS CATEDRA"/>
    <n v="80111500"/>
    <s v="SOLICITUD DE INFORMACIÓN A LOS PROVEEDORES"/>
    <n v="1"/>
    <n v="11"/>
    <n v="1"/>
    <n v="372069821"/>
    <s v="GLOBAL"/>
    <s v="NO SOLICITADAS"/>
  </r>
  <r>
    <x v="7"/>
    <s v="102-16-2"/>
    <n v="16"/>
    <s v="EMPRESAS PRIVADAS PROMOTORAS DE SALUD"/>
    <s v="EMPRESAS  PRIVADAS PROMOTORAS DE SALUD"/>
    <n v="84131600"/>
    <s v="SOLICITUD DE INFORMACIÓN A LOS PROVEEDORES"/>
    <n v="1"/>
    <n v="11"/>
    <n v="1"/>
    <n v="23421789"/>
    <s v="GLOBAL"/>
    <s v="NO SOLICITADAS"/>
  </r>
  <r>
    <x v="7"/>
    <s v="102-16-3"/>
    <n v="16"/>
    <s v="EMPRESAS PUBLICAS PROMOTORAS DE SALUD"/>
    <s v="EMPRESAS PUBLICAS PROMOTORAS DE SALUD"/>
    <n v="84131600"/>
    <s v="SOLICITUD DE INFORMACIÓN A LOS PROVEEDORES"/>
    <n v="1"/>
    <n v="11"/>
    <n v="1"/>
    <n v="6546482"/>
    <s v="GLOBAL"/>
    <s v="NO SOLICITADAS"/>
  </r>
  <r>
    <x v="7"/>
    <s v="102-16-4"/>
    <n v="16"/>
    <s v="FONDOS ADMINISTRADORES DE PENSIONES PRIVADOS"/>
    <s v="FONDOS ADMINISTRADORES DE PENSIONES PRIVADOS"/>
    <n v="84131700"/>
    <s v="SOLICITUD DE INFORMACIÓN A LOS PROVEEDORES"/>
    <n v="1"/>
    <n v="11"/>
    <n v="1"/>
    <n v="31183525"/>
    <s v="GLOBAL"/>
    <s v="NO SOLICITADAS"/>
  </r>
  <r>
    <x v="7"/>
    <s v="102-16-5"/>
    <n v="16"/>
    <s v="FONDOS ADMINISTRADORES DE PENSIONES PUBLICAS"/>
    <s v="FONDOS ADMINISTRADORES DE PENSIONES PUBLICOS"/>
    <n v="84131700"/>
    <s v="SOLICITUD DE INFORMACIÓN A LOS PROVEEDORES"/>
    <n v="1"/>
    <n v="11"/>
    <n v="1"/>
    <n v="13364368"/>
    <s v="GLOBAL"/>
    <s v="NO SOLICITADAS"/>
  </r>
  <r>
    <x v="7"/>
    <s v="102-16-6"/>
    <n v="16"/>
    <s v="APORTES PARA ACCIDENTES DE TRABAJO Y ENFERMEDADES PROFESIONALES"/>
    <s v="APORTES PARA ACCIDENTES DE TRABAJO Y ENFERMEDADES PROFESIONALES"/>
    <n v="84131600"/>
    <s v="SOLICITUD DE INFORMACIÓN A LOS PROVEEDORES"/>
    <n v="1"/>
    <n v="11"/>
    <n v="1"/>
    <n v="1957833"/>
    <s v="GLOBAL"/>
    <s v="NO SOLICITADAS"/>
  </r>
  <r>
    <x v="7"/>
    <s v="102-16-7"/>
    <n v="16"/>
    <s v="CAJAS DE COMPENSACIÓN PRIVADAS"/>
    <s v="CAJAS DE COMPENSACIÓN PRIVADAS"/>
    <n v="80111500"/>
    <s v="SOLICITUD DE INFORMACIÓN A LOS PROVEEDORES"/>
    <n v="1"/>
    <n v="11"/>
    <n v="1"/>
    <n v="15182631"/>
    <s v="GLOBAL"/>
    <s v="NO SOLICITADAS"/>
  </r>
  <r>
    <x v="7"/>
    <s v="102-16-9"/>
    <n v="16"/>
    <s v="APORTES AL ICBF"/>
    <s v="APORTES AL ICBF"/>
    <n v="93141600"/>
    <s v="SOLICITUD DE INFORMACIÓN A LOS PROVEEDORES"/>
    <n v="1"/>
    <n v="11"/>
    <n v="1"/>
    <n v="11136973"/>
    <s v="GLOBAL"/>
    <s v="NO SOLICITADAS"/>
  </r>
  <r>
    <x v="7"/>
    <s v="102-16-10"/>
    <n v="16"/>
    <s v="APORTES AL SENA"/>
    <s v="APORTES AL SENA"/>
    <n v="80111500"/>
    <s v="SOLICITUD DE INFORMACIÓN A LOS PROVEEDORES"/>
    <n v="1"/>
    <n v="11"/>
    <n v="1"/>
    <n v="1822829"/>
    <s v="GLOBAL"/>
    <s v="NO SOLICITADAS"/>
  </r>
  <r>
    <x v="7"/>
    <s v="102-16-11"/>
    <n v="16"/>
    <s v="CESANTÍAS"/>
    <s v="CESANTIAS"/>
    <n v="80111500"/>
    <s v="SOLICITUD DE INFORMACIÓN A LOS PROVEEDORES"/>
    <n v="1"/>
    <n v="11"/>
    <n v="1"/>
    <n v="31040329"/>
    <s v="GLOBAL"/>
    <s v="NO SOLICITADAS"/>
  </r>
  <r>
    <x v="7"/>
    <s v="102-16-12"/>
    <n v="16"/>
    <s v="INTERESES DE CESANTÍAS"/>
    <s v="INTERESES DE CESANTIAS"/>
    <n v="80111500"/>
    <s v="SOLICITUD DE INFORMACIÓN A LOS PROVEEDORES"/>
    <n v="1"/>
    <n v="11"/>
    <n v="1"/>
    <n v="3645658"/>
    <s v="GLOBAL"/>
    <s v="NO SOLICITADAS"/>
  </r>
  <r>
    <x v="7"/>
    <s v="102-16-13"/>
    <n v="16"/>
    <s v="PRIMA DE SERVICIOS"/>
    <s v="PRIMA DE SERVICIOS"/>
    <n v="80111500"/>
    <s v="SOLICITUD DE INFORMACIÓN A LOS PROVEEDORES"/>
    <n v="1"/>
    <n v="11"/>
    <n v="1"/>
    <n v="31040329"/>
    <s v="GLOBAL"/>
    <s v="NO SOLICITADAS"/>
  </r>
  <r>
    <x v="7"/>
    <s v="102-16-14"/>
    <n v="16"/>
    <s v="VACACIONES"/>
    <s v="VACACIONES"/>
    <n v="80111500"/>
    <s v="SOLICITUD DE INFORMACIÓN A LOS PROVEEDORES"/>
    <n v="1"/>
    <n v="11"/>
    <n v="1"/>
    <n v="15509936"/>
    <s v="GLOBAL"/>
    <s v="NO SOLICITADAS"/>
  </r>
  <r>
    <x v="7"/>
    <s v="102-16-16"/>
    <n v="16"/>
    <s v="APORTES ESAP"/>
    <s v="APORTES A LA ESAP"/>
    <n v="80111500"/>
    <s v="SOLICITUD DE INFORMACIÓN A LOS PROVEEDORES"/>
    <n v="1"/>
    <n v="11"/>
    <n v="1"/>
    <n v="1822829"/>
    <s v="GLOBAL"/>
    <s v="NO SOLICITADAS"/>
  </r>
  <r>
    <x v="7"/>
    <s v="102-16-17"/>
    <n v="16"/>
    <s v="APORTES MINEDUCACION"/>
    <s v="APORTES MIN EDUCACIÓN"/>
    <n v="80111500"/>
    <s v="SOLICITUD DE INFORMACIÓN A LOS PROVEEDORES"/>
    <n v="1"/>
    <n v="11"/>
    <n v="1"/>
    <n v="3645658"/>
    <s v="GLOBAL"/>
    <s v="NO SOLICITADAS"/>
  </r>
  <r>
    <x v="7"/>
    <s v="203-50-2"/>
    <n v="10"/>
    <s v="IMPUESTO DE VEHICULOS"/>
    <s v="IMPUESTO VEHÍCULO 2018 DE PLACAS PFQ-002 ASIGNADO A LA ESCUELA MILITAR DE AVIACIÓN MARCO FIDEL SUAREZ"/>
    <n v="93161600"/>
    <s v="SOLICITUD DE INFORMACIÓN A LOS PROVEEDORES"/>
    <n v="1"/>
    <n v="2"/>
    <n v="1"/>
    <n v="400000"/>
    <s v="GLOBAL"/>
    <s v="NO SOLICITADAS"/>
  </r>
  <r>
    <x v="7"/>
    <s v="203-50-2"/>
    <n v="10"/>
    <s v="IMPUESTO DE VEHICULOS"/>
    <s v="IMPUESTO VEHÍCULOS 2018 DE PLACAS CFP- 401 CQJ- 533 Y CBC -339 ASIGNADO A LA ESCUELA MILITAR DE AVIACIÓN MARCO FIDEL SUAREZ"/>
    <n v="93161600"/>
    <s v="SOLICITUD DE INFORMACIÓN A LOS PROVEEDORES"/>
    <n v="1"/>
    <n v="2"/>
    <n v="1"/>
    <n v="801000"/>
    <s v="GLOBAL"/>
    <s v="NO SOLICITADAS"/>
  </r>
  <r>
    <x v="7"/>
    <s v="203-50-2"/>
    <n v="10"/>
    <s v="IMPUESTO DE VEHICULOS"/>
    <s v="IMPUESTO VEHÍCULO CON PLACA MOP - 572 ASIGNADO A LA ESCUELA MILITAR DE AVIACIÓN MARCO FIDEL SUAREZ"/>
    <n v="93161600"/>
    <s v="SOLICITUD DE INFORMACIÓN A LOS PROVEEDORES"/>
    <n v="1"/>
    <n v="2"/>
    <n v="1"/>
    <n v="1193800"/>
    <s v="GLOBAL"/>
    <s v="NO SOLICITADAS"/>
  </r>
  <r>
    <x v="7"/>
    <s v="203-50-2"/>
    <n v="10"/>
    <s v="IMPUESTO DE VEHICULOS"/>
    <s v="IMPUESTO VEHÍCULO CON PLACAS BGK - 487 Y CCV - 038 ASIGNADOS A LA ESCUELA MILITAR DE AVIACIÓN MARCO FIDEL SUAREZ"/>
    <n v="93161600"/>
    <s v="SOLICITUD DE INFORMACIÓN A LOS PROVEEDORES"/>
    <n v="1"/>
    <n v="2"/>
    <n v="1"/>
    <n v="506000"/>
    <s v="GLOBAL"/>
    <s v="NO SOLICITADAS"/>
  </r>
  <r>
    <x v="7"/>
    <s v="203-50-2"/>
    <n v="10"/>
    <s v="IMPUESTO DE VEHICULOS"/>
    <s v="IMPUESTO PREDIAL DEL VEHÍCULO JIM-650 ASIGNADO A LA ESCUELA MILITAR DE AVIACIÓN MARCO FIDEL SUAREZ"/>
    <n v="93161600"/>
    <s v="SOLICITUD DE INFORMACIÓN A LOS PROVEEDORES"/>
    <n v="1"/>
    <n v="2"/>
    <n v="1"/>
    <n v="1607500"/>
    <s v="GLOBAL"/>
    <s v="NO SOLICITADAS"/>
  </r>
  <r>
    <x v="7"/>
    <s v="203-50-2"/>
    <n v="10"/>
    <s v="IMPUESTO DE VEHICULOS"/>
    <s v="IMPUESTO VEHÍCULO DE PLACA CTU-483 ASIGNADO A LA ESCUELA MILITAR DE AVIACIÓN MARCO FIDEL SUAREZ"/>
    <n v="93161600"/>
    <s v="SOLICITUD DE INFORMACIÓN A LOS PROVEEDORES"/>
    <n v="1"/>
    <n v="2"/>
    <n v="1"/>
    <n v="634200"/>
    <s v="GLOBAL"/>
    <s v="NO SOLICITADAS"/>
  </r>
  <r>
    <x v="7"/>
    <s v="203-50-2"/>
    <n v="10"/>
    <s v="IMPUESTO DE VEHICULOS"/>
    <s v="IMPUESTO VEHÍCULO DE PLACAS PZF-532 ASIGNADO A LA ESCUELA MILITAR DE AVIACIÓN MARCO FIDEL SUAREZ"/>
    <n v="93161600"/>
    <s v="SOLICITUD DE INFORMACIÓN A LOS PROVEEDORES"/>
    <n v="1"/>
    <n v="2"/>
    <n v="1"/>
    <n v="140130"/>
    <s v="GLOBAL"/>
    <s v="NO SOLICITADAS"/>
  </r>
  <r>
    <x v="7"/>
    <s v="203-50-2"/>
    <n v="10"/>
    <s v="IMPUESTO DE VEHICULOS"/>
    <s v="IMPUESTO VEHICULO HMP82A"/>
    <n v="93161600"/>
    <s v="SOLICITUD DE INFORMACIÓN A LOS PROVEEDORES"/>
    <n v="1"/>
    <n v="2"/>
    <n v="1"/>
    <n v="59500"/>
    <s v="GLOBAL"/>
    <s v="NO SOLICITADAS"/>
  </r>
  <r>
    <x v="7"/>
    <s v="203-50-2"/>
    <n v="10"/>
    <s v="IMPUESTO DE VEHICULOS"/>
    <s v=" IMPUESTO DE VEHICULO PLACA HYN 668"/>
    <n v="93161600"/>
    <s v="SOLICITUD DE INFORMACIÓN A LOS PROVEEDORES"/>
    <n v="1"/>
    <n v="2"/>
    <n v="1"/>
    <n v="1217000"/>
    <s v="GLOBAL"/>
    <s v="NO SOLICITADAS"/>
  </r>
  <r>
    <x v="7"/>
    <s v="203-50-2"/>
    <n v="10"/>
    <s v="IMPUESTO DE VEHICULOS"/>
    <s v="IMPUESTO DEL VEHICULO SEGUN PLACA QET017 FORMULARIO 186254302"/>
    <n v="93161600"/>
    <s v="SOLICITUD DE INFORMACIÓN A LOS PROVEEDORES"/>
    <n v="1"/>
    <n v="2"/>
    <n v="1"/>
    <n v="235000"/>
    <s v="GLOBAL"/>
    <s v="NO SOLICITADAS"/>
  </r>
  <r>
    <x v="7"/>
    <s v="203-50-3"/>
    <n v="10"/>
    <s v="IMPUESTO PREDIAL"/>
    <s v="DARIEN"/>
    <n v="93161601"/>
    <s v="SOLICITUD DE INFORMACIÓN A LOS PROVEEDORES"/>
    <n v="1"/>
    <n v="12"/>
    <n v="1"/>
    <n v="978312"/>
    <s v="GLOBAL"/>
    <s v="NO SOLICITADAS"/>
  </r>
  <r>
    <x v="7"/>
    <s v="203-50-3"/>
    <n v="10"/>
    <s v="IMPUESTO PREDIAL"/>
    <s v="APARTAMENTOS PRADOS DEL NORTE"/>
    <n v="93161601"/>
    <s v="SOLICITUD DE INFORMACIÓN A LOS PROVEEDORES"/>
    <n v="1"/>
    <n v="12"/>
    <n v="1"/>
    <n v="8478750"/>
    <s v="GLOBAL"/>
    <s v="NO SOLICITADAS"/>
  </r>
  <r>
    <x v="7"/>
    <s v="203-50-3"/>
    <n v="10"/>
    <s v="IMPUESTO PREDIAL"/>
    <s v="TERRENOS EMAVI"/>
    <n v="93161601"/>
    <s v="SOLICITUD DE INFORMACIÓN A LOS PROVEEDORES"/>
    <n v="1"/>
    <n v="12"/>
    <n v="1"/>
    <n v="328766000"/>
    <s v="GLOBAL"/>
    <s v="NO SOLICITADAS"/>
  </r>
  <r>
    <x v="7"/>
    <s v="203-50-5"/>
    <n v="10"/>
    <s v="CONTRIBUCIONES"/>
    <s v="CONTRIBUCIONES DAGMA"/>
    <n v="93161600"/>
    <s v="SOLICITUD DE INFORMACIÓN A LOS PROVEEDORES"/>
    <n v="1"/>
    <n v="12"/>
    <n v="1"/>
    <n v="2144088"/>
    <s v="GLOBAL"/>
    <s v="NO SOLICITADAS"/>
  </r>
  <r>
    <x v="7"/>
    <s v="203-50-5"/>
    <n v="10"/>
    <s v="CONTRIBUCIONES"/>
    <s v="SALDO IMPREVISTO CONTRIBUCIONES"/>
    <n v="93161600"/>
    <s v="MÍNIMA CUANTÍA"/>
    <n v="1"/>
    <n v="6"/>
    <n v="1"/>
    <n v="855912"/>
    <s v="GLOBAL"/>
    <s v=""/>
  </r>
  <r>
    <x v="7"/>
    <s v="204-1-3"/>
    <n v="10"/>
    <s v="HERRAMIENTAS"/>
    <s v="INFLADOR DE NEUMATICOS DE 6 A 160 PSI"/>
    <n v="24102208"/>
    <s v="LICITACIÓN PÚBLICA"/>
    <n v="2"/>
    <n v="7"/>
    <n v="1"/>
    <n v="1032325"/>
    <s v="UNIDAD"/>
    <s v="NO SOLICITADAS"/>
  </r>
  <r>
    <x v="7"/>
    <s v="204-1-3"/>
    <n v="10"/>
    <s v="HERRAMIENTAS"/>
    <s v="ESCALERA PLEGABLE DE 1,50 MTS"/>
    <n v="30191501"/>
    <s v="LICITACIÓN PÚBLICA"/>
    <n v="2"/>
    <n v="7"/>
    <n v="2"/>
    <n v="1031730"/>
    <s v="UNIDAD"/>
    <s v="NO SOLICITADAS"/>
  </r>
  <r>
    <x v="7"/>
    <s v="204-1-3"/>
    <n v="10"/>
    <s v="HERRAMIENTAS"/>
    <s v="BUTEROLA 0.401  P/N 07-520-4703"/>
    <n v="23242104"/>
    <s v="LICITACIÓN PÚBLICA"/>
    <n v="2"/>
    <n v="7"/>
    <n v="1"/>
    <n v="74375"/>
    <s v="UNIDAD"/>
    <s v="NO SOLICITADAS"/>
  </r>
  <r>
    <x v="7"/>
    <s v="204-1-3"/>
    <n v="10"/>
    <s v="HERRAMIENTAS"/>
    <s v="BUTEROLA 0.401  P/N 07-520-4704"/>
    <n v="23242104"/>
    <s v="LICITACIÓN PÚBLICA"/>
    <n v="2"/>
    <n v="7"/>
    <n v="1"/>
    <n v="74672.5"/>
    <s v="UNIDAD"/>
    <s v="NO SOLICITADAS"/>
  </r>
  <r>
    <x v="7"/>
    <s v="204-1-3"/>
    <n v="10"/>
    <s v="HERRAMIENTAS"/>
    <s v="BUTEROLA 0.401  P/N 07-520-4705"/>
    <n v="23242104"/>
    <s v="LICITACIÓN PÚBLICA"/>
    <n v="2"/>
    <n v="7"/>
    <n v="1"/>
    <n v="74672.5"/>
    <s v="UNIDAD"/>
    <s v="NO SOLICITADAS"/>
  </r>
  <r>
    <x v="7"/>
    <s v="204-1-3"/>
    <n v="10"/>
    <s v="HERRAMIENTAS"/>
    <s v="BUTEROLA 0.401 P/N 07-520-4706"/>
    <n v="23242104"/>
    <s v="LICITACIÓN PÚBLICA"/>
    <n v="2"/>
    <n v="7"/>
    <n v="1"/>
    <n v="74672.5"/>
    <s v="UNIDAD"/>
    <s v="NO SOLICITADAS"/>
  </r>
  <r>
    <x v="7"/>
    <s v="204-1-3"/>
    <n v="10"/>
    <s v="HERRAMIENTAS"/>
    <s v="TRINQUETE INALAMBRICO DE 14,4V"/>
    <n v="27111711"/>
    <s v="LICITACIÓN PÚBLICA"/>
    <n v="2"/>
    <n v="7"/>
    <n v="1"/>
    <n v="3442075"/>
    <s v="UNIDAD"/>
    <s v="NO SOLICITADAS"/>
  </r>
  <r>
    <x v="7"/>
    <s v="204-1-3"/>
    <n v="10"/>
    <s v="HERRAMIENTAS"/>
    <s v="PISTOLA DE ENGRASE MANUAL"/>
    <n v="27112730"/>
    <s v="LICITACIÓN PÚBLICA"/>
    <n v="2"/>
    <n v="7"/>
    <n v="1"/>
    <n v="285600"/>
    <s v="UNIDAD"/>
    <s v="NO SOLICITADAS"/>
  </r>
  <r>
    <x v="7"/>
    <s v="204-1-3"/>
    <n v="10"/>
    <s v="HERRAMIENTAS"/>
    <s v="PRENSA BANCO 6 PULGADAS"/>
    <n v="20101901"/>
    <s v="LICITACIÓN PÚBLICA"/>
    <n v="2"/>
    <n v="7"/>
    <n v="1"/>
    <n v="401625"/>
    <s v="UNIDAD"/>
    <s v="NO SOLICITADAS"/>
  </r>
  <r>
    <x v="7"/>
    <s v="204-1-3"/>
    <n v="10"/>
    <s v="HERRAMIENTAS"/>
    <s v="VAC300 EXTRACTOR DE FLUIDOS NEUMATICO"/>
    <n v="27112730"/>
    <s v="LICITACIÓN PÚBLICA"/>
    <n v="2"/>
    <n v="7"/>
    <n v="1"/>
    <n v="1147755"/>
    <s v="UNIDAD"/>
    <s v="NO SOLICITADAS"/>
  </r>
  <r>
    <x v="7"/>
    <s v="204-1-3"/>
    <n v="10"/>
    <s v="HERRAMIENTAS"/>
    <s v="JUEGO DE DESTORNILLADORES DE PRESICION "/>
    <n v="27111729"/>
    <s v="LICITACIÓN PÚBLICA"/>
    <n v="2"/>
    <n v="7"/>
    <n v="1"/>
    <n v="481950"/>
    <s v="UNIDAD"/>
    <s v="NO SOLICITADAS"/>
  </r>
  <r>
    <x v="7"/>
    <s v="204-1-3"/>
    <n v="10"/>
    <s v="HERRAMIENTAS"/>
    <s v="JUEGO DE PINZAS DE 45"/>
    <n v="27111729"/>
    <s v="LICITACIÓN PÚBLICA"/>
    <n v="2"/>
    <n v="7"/>
    <n v="1"/>
    <n v="1147755"/>
    <s v="UNIDAD"/>
    <s v="NO SOLICITADAS"/>
  </r>
  <r>
    <x v="7"/>
    <s v="204-1-3"/>
    <n v="10"/>
    <s v="HERRAMIENTAS"/>
    <s v="LLAVES DE COMBINACION EN &quot;T&quot; Y DE FORMA &quot;L&quot; HEXAGONAL"/>
    <n v="27111702"/>
    <s v="LICITACIÓN PÚBLICA"/>
    <n v="2"/>
    <n v="7"/>
    <n v="1"/>
    <n v="688415"/>
    <s v="UNIDAD"/>
    <s v="NO SOLICITADAS"/>
  </r>
  <r>
    <x v="7"/>
    <s v="204-1-3"/>
    <n v="10"/>
    <s v="HERRAMIENTAS"/>
    <s v="LLAVES DE COMBINACION EN &quot;T&quot; Y DE FORMA &quot;L&quot; HEXAGONAL DE BOLA"/>
    <n v="27111702"/>
    <s v="LICITACIÓN PÚBLICA"/>
    <n v="2"/>
    <n v="7"/>
    <n v="1"/>
    <n v="688415"/>
    <s v="UNIDAD"/>
    <s v="NO SOLICITADAS"/>
  </r>
  <r>
    <x v="7"/>
    <s v="204-1-3"/>
    <n v="10"/>
    <s v="HERRAMIENTAS"/>
    <s v="PINZA PONCHADORA"/>
    <n v="27111702"/>
    <s v="LICITACIÓN PÚBLICA"/>
    <n v="2"/>
    <n v="7"/>
    <n v="1"/>
    <n v="2753065"/>
    <s v="UNIDAD"/>
    <s v="NO SOLICITADAS"/>
  </r>
  <r>
    <x v="7"/>
    <s v="204-1-3"/>
    <n v="10"/>
    <s v="HERRAMIENTAS"/>
    <s v="DESTORNILLADORES PUNTA TORX  EMPUÑADURA BLANDA, DE SEGURIDAD/LARGO"/>
    <n v="27111702"/>
    <s v="LICITACIÓN PÚBLICA"/>
    <n v="2"/>
    <n v="7"/>
    <n v="1"/>
    <n v="1377425"/>
    <s v="UNIDAD"/>
    <s v="NO SOLICITADAS"/>
  </r>
  <r>
    <x v="7"/>
    <s v="204-1-3"/>
    <n v="10"/>
    <s v="HERRAMIENTAS"/>
    <s v="ESTACION DE SOLDADURA "/>
    <n v="23271417"/>
    <s v="LICITACIÓN PÚBLICA"/>
    <n v="2"/>
    <n v="7"/>
    <n v="1"/>
    <n v="5162220"/>
    <s v="UNIDAD"/>
    <s v="NO SOLICITADAS"/>
  </r>
  <r>
    <x v="7"/>
    <s v="204-1-3"/>
    <n v="10"/>
    <s v="HERRAMIENTAS"/>
    <s v="REGULADOR DE PRESIÓN"/>
    <n v="41116000"/>
    <s v="LICITACIÓN PÚBLICA"/>
    <n v="2"/>
    <n v="7"/>
    <n v="1"/>
    <n v="395800"/>
    <s v="UNIDAD"/>
    <s v="NO SOLICITADAS"/>
  </r>
  <r>
    <x v="7"/>
    <s v="204-1-3"/>
    <n v="10"/>
    <s v="HERRAMIENTAS"/>
    <s v="EMPACADORA AL VACIO  MSA 300M"/>
    <n v="23151500"/>
    <s v="LICITACIÓN PÚBLICA"/>
    <n v="2"/>
    <n v="7"/>
    <n v="1"/>
    <n v="3451000"/>
    <s v="UNIDAD"/>
    <s v="NO SOLICITADAS"/>
  </r>
  <r>
    <x v="7"/>
    <s v="204-1-3"/>
    <n v="10"/>
    <s v="HERRAMIENTAS"/>
    <s v="INFLADOR DE RUEDAS KIT ADAPTADOR SERVICIO RUEDAS DE 0-300PSI"/>
    <n v="24102208"/>
    <s v="LICITACIÓN PÚBLICA"/>
    <n v="2"/>
    <n v="7"/>
    <n v="1"/>
    <n v="1433950"/>
    <s v="UNIDAD"/>
    <s v="NO SOLICITADAS"/>
  </r>
  <r>
    <x v="7"/>
    <s v="204-1-3"/>
    <n v="10"/>
    <s v="HERRAMIENTAS"/>
    <s v="COPA HEXAGONAL DE 1 7/16&quot; CUADRANTE DE 1/2&quot;"/>
    <n v="27111702"/>
    <s v="LICITACIÓN PÚBLICA"/>
    <n v="2"/>
    <n v="7"/>
    <n v="1"/>
    <n v="206465"/>
    <s v="UNIDAD"/>
    <s v="NO SOLICITADAS"/>
  </r>
  <r>
    <x v="7"/>
    <s v="204-1-3"/>
    <n v="10"/>
    <s v="HERRAMIENTAS"/>
    <s v="UÑA ABIERTA DE 1  1/2&quot;"/>
    <n v="27111702"/>
    <s v="LICITACIÓN PÚBLICA"/>
    <n v="2"/>
    <n v="7"/>
    <n v="1"/>
    <n v="401625"/>
    <s v="UNIDAD"/>
    <s v="NO SOLICITADAS"/>
  </r>
  <r>
    <x v="7"/>
    <s v="204-1-3"/>
    <n v="10"/>
    <s v="HERRAMIENTAS"/>
    <s v="UÑA ABIERTA DE 1   3/4&quot;"/>
    <n v="27111702"/>
    <s v="LICITACIÓN PÚBLICA"/>
    <n v="2"/>
    <n v="7"/>
    <n v="1"/>
    <n v="401625"/>
    <s v="UNIDAD"/>
    <s v="NO SOLICITADAS"/>
  </r>
  <r>
    <x v="7"/>
    <s v="204-1-3"/>
    <n v="10"/>
    <s v="HERRAMIENTAS"/>
    <s v="SET  DESTORNILLADORES TIPO TORX"/>
    <n v="27111729"/>
    <s v="LICITACIÓN PÚBLICA"/>
    <n v="2"/>
    <n v="7"/>
    <n v="1"/>
    <n v="550672.5"/>
    <s v="UNIDAD"/>
    <s v="NO SOLICITADAS"/>
  </r>
  <r>
    <x v="7"/>
    <s v="204-1-3"/>
    <n v="10"/>
    <s v="HERRAMIENTAS"/>
    <s v="MULTIMETRO DIGITAL"/>
    <n v="41113630"/>
    <s v="LICITACIÓN PÚBLICA"/>
    <n v="2"/>
    <n v="7"/>
    <n v="1"/>
    <n v="2294320"/>
    <s v="UNIDAD"/>
    <s v="NO SOLICITADAS"/>
  </r>
  <r>
    <x v="7"/>
    <s v="204-1-3"/>
    <n v="10"/>
    <s v="HERRAMIENTAS"/>
    <s v="TALADRO INALAMBRICO DE 3/8"/>
    <n v="20101901"/>
    <s v="LICITACIÓN PÚBLICA"/>
    <n v="2"/>
    <n v="7"/>
    <n v="1"/>
    <n v="413525"/>
    <s v="UNIDAD"/>
    <s v="NO SOLICITADAS"/>
  </r>
  <r>
    <x v="7"/>
    <s v="204-1-3"/>
    <n v="10"/>
    <s v="HERRAMIENTAS"/>
    <s v="RACHET DE 1/4"/>
    <n v="27111702"/>
    <s v="LICITACIÓN PÚBLICA"/>
    <n v="2"/>
    <n v="7"/>
    <n v="1"/>
    <n v="573580"/>
    <s v="UNIDAD"/>
    <s v="NO SOLICITADAS"/>
  </r>
  <r>
    <x v="7"/>
    <s v="204-1-3"/>
    <n v="10"/>
    <s v="HERRAMIENTAS"/>
    <s v="BATIDORA INDUSTRIAL "/>
    <n v="48101813"/>
    <s v="LICITACIÓN PÚBLICA"/>
    <n v="2"/>
    <n v="7"/>
    <n v="1"/>
    <n v="285600"/>
    <s v="UNIDAD"/>
    <s v="NO SOLICITADAS"/>
  </r>
  <r>
    <x v="7"/>
    <s v="204-1-3"/>
    <n v="10"/>
    <s v="HERRAMIENTAS"/>
    <s v="BUTEROLA 0.401  (07-532)"/>
    <n v="27111702"/>
    <s v="LICITACIÓN PÚBLICA"/>
    <n v="2"/>
    <n v="7"/>
    <n v="1"/>
    <n v="74375"/>
    <s v="UNIDAD"/>
    <s v="NO SOLICITADAS"/>
  </r>
  <r>
    <x v="7"/>
    <s v="204-1-3"/>
    <n v="10"/>
    <s v="HERRAMIENTAS"/>
    <s v="BUTEROLA 0.401  (07-510-4704)"/>
    <n v="27111702"/>
    <s v="LICITACIÓN PÚBLICA"/>
    <n v="2"/>
    <n v="7"/>
    <n v="1"/>
    <n v="74375"/>
    <s v="UNIDAD"/>
    <s v="NO SOLICITADAS"/>
  </r>
  <r>
    <x v="7"/>
    <s v="204-1-3"/>
    <n v="10"/>
    <s v="HERRAMIENTAS"/>
    <s v="BUTEROLA 0.401 (07-510-4705)"/>
    <n v="27111702"/>
    <s v="LICITACIÓN PÚBLICA"/>
    <n v="2"/>
    <n v="7"/>
    <n v="1"/>
    <n v="74375"/>
    <s v="UNIDAD"/>
    <s v="NO SOLICITADAS"/>
  </r>
  <r>
    <x v="7"/>
    <s v="204-1-3"/>
    <n v="10"/>
    <s v="HERRAMIENTAS"/>
    <s v="BUTEROLA 0.401 (07-510-4706)"/>
    <n v="27111702"/>
    <s v="LICITACIÓN PÚBLICA"/>
    <n v="2"/>
    <n v="7"/>
    <n v="1"/>
    <n v="74375"/>
    <s v="UNIDAD"/>
    <s v="NO SOLICITADAS"/>
  </r>
  <r>
    <x v="7"/>
    <s v="204-1-3"/>
    <n v="10"/>
    <s v="HERRAMIENTAS"/>
    <s v="LLAVE SACA GUSANILLO"/>
    <n v="25191719"/>
    <s v="LICITACIÓN PÚBLICA"/>
    <n v="2"/>
    <n v="7"/>
    <n v="2"/>
    <n v="17255"/>
    <s v="UNIDAD"/>
    <s v="NO SOLICITADAS"/>
  </r>
  <r>
    <x v="7"/>
    <s v="204-1-3"/>
    <n v="10"/>
    <s v="HERRAMIENTAS"/>
    <s v="PINZA PONCHADORA"/>
    <n v="27111702"/>
    <s v="LICITACIÓN PÚBLICA"/>
    <n v="2"/>
    <n v="7"/>
    <n v="1"/>
    <n v="1148350"/>
    <s v="UNIDAD"/>
    <s v="NO SOLICITADAS"/>
  </r>
  <r>
    <x v="7"/>
    <s v="204-1-3"/>
    <n v="10"/>
    <s v="HERRAMIENTAS"/>
    <s v="JUEGO LLAVES EN T"/>
    <n v="27111702"/>
    <s v="LICITACIÓN PÚBLICA"/>
    <n v="2"/>
    <n v="7"/>
    <n v="1"/>
    <n v="745535"/>
    <s v="UNIDAD"/>
    <s v="NO SOLICITADAS"/>
  </r>
  <r>
    <x v="7"/>
    <s v="204-1-3"/>
    <n v="10"/>
    <s v="HERRAMIENTAS"/>
    <s v="CAJA DE HERRAMIENTA MILIMETRICA"/>
    <n v="24112400"/>
    <s v="LICITACIÓN PÚBLICA"/>
    <n v="2"/>
    <n v="7"/>
    <n v="2"/>
    <n v="1200000"/>
    <s v="UNIDAD"/>
    <s v="NO SOLICITADAS"/>
  </r>
  <r>
    <x v="7"/>
    <s v="204-1-3"/>
    <n v="10"/>
    <s v="HERRAMIENTAS"/>
    <s v="TALADRO INALÁMBRICO"/>
    <n v="20111611"/>
    <s v="LICITACIÓN PÚBLICA"/>
    <n v="2"/>
    <n v="7"/>
    <n v="1"/>
    <n v="700000"/>
    <s v="UNIDAD"/>
    <s v="NO SOLICITADAS"/>
  </r>
  <r>
    <x v="7"/>
    <s v="204-1-3"/>
    <n v="10"/>
    <s v="HERRAMIENTAS"/>
    <s v="CAJA HERRAMIENTA SERVICIO GENERAL (P/N BLPGSSC100)"/>
    <n v="27111702"/>
    <s v="LICITACIÓN PÚBLICA"/>
    <n v="2"/>
    <n v="7"/>
    <n v="1"/>
    <n v="2867900"/>
    <s v="UNIDAD"/>
    <s v="NO SOLICITADAS"/>
  </r>
  <r>
    <x v="7"/>
    <s v="204-1-3"/>
    <n v="10"/>
    <s v="HERRAMIENTAS"/>
    <s v="TENSIOMETRO PARA TELA"/>
    <n v="27111702"/>
    <s v="LICITACIÓN PÚBLICA"/>
    <n v="2"/>
    <n v="7"/>
    <n v="1"/>
    <n v="1147755"/>
    <s v="UNIDAD"/>
    <s v="NO SOLICITADAS"/>
  </r>
  <r>
    <x v="7"/>
    <s v="204-1-3"/>
    <n v="10"/>
    <s v="HERRAMIENTAS"/>
    <s v="ACEITERA NEUMATICA"/>
    <n v="20142903"/>
    <s v="LICITACIÓN PÚBLICA"/>
    <n v="2"/>
    <n v="7"/>
    <n v="2"/>
    <n v="343910"/>
    <s v="UNIDAD"/>
    <s v="NO SOLICITADAS"/>
  </r>
  <r>
    <x v="7"/>
    <s v="204-1-3"/>
    <n v="10"/>
    <s v="HERRAMIENTAS"/>
    <s v="PINZA PORTAELECTRODOS PARA SOLDADURA ELECTRICA"/>
    <n v="23271810"/>
    <s v="LICITACIÓN PÚBLICA"/>
    <n v="2"/>
    <n v="7"/>
    <n v="1"/>
    <n v="171955"/>
    <s v="UNIDAD"/>
    <s v="NO SOLICITADAS"/>
  </r>
  <r>
    <x v="7"/>
    <s v="204-1-3"/>
    <n v="10"/>
    <s v="HERRAMIENTAS"/>
    <s v="RETORCEDORES DE ALAMBRE"/>
    <n v="27112128"/>
    <s v="LICITACIÓN PÚBLICA"/>
    <n v="2"/>
    <n v="7"/>
    <n v="2"/>
    <n v="229670"/>
    <s v="UNIDAD"/>
    <s v="NO SOLICITADAS"/>
  </r>
  <r>
    <x v="7"/>
    <s v="204-1-3"/>
    <n v="10"/>
    <s v="HERRAMIENTAS"/>
    <s v="ALICATE CON GARGANTA VINILO ROJO"/>
    <n v="27112113"/>
    <s v="LICITACIÓN PÚBLICA"/>
    <n v="2"/>
    <n v="7"/>
    <n v="1"/>
    <n v="206465"/>
    <s v="UNIDAD"/>
    <s v="NO SOLICITADAS"/>
  </r>
  <r>
    <x v="7"/>
    <s v="204-1-3"/>
    <n v="10"/>
    <s v="HERRAMIENTAS"/>
    <s v="RETORCEDOR"/>
    <n v="27112128"/>
    <s v="LICITACIÓN PÚBLICA"/>
    <n v="2"/>
    <n v="7"/>
    <n v="1"/>
    <n v="61880"/>
    <s v="UNIDAD"/>
    <s v="NO SOLICITADAS"/>
  </r>
  <r>
    <x v="7"/>
    <s v="204-1-3"/>
    <n v="10"/>
    <s v="HERRAMIENTAS"/>
    <s v="MANOMETRÓ EQUIPO FLOTACIÓN"/>
    <n v="41103311"/>
    <s v="LICITACIÓN PÚBLICA"/>
    <n v="2"/>
    <n v="7"/>
    <n v="1"/>
    <n v="745535"/>
    <s v="UNIDAD"/>
    <s v="NO SOLICITADAS"/>
  </r>
  <r>
    <x v="7"/>
    <s v="204-1-3"/>
    <n v="10"/>
    <s v="HERRAMIENTAS"/>
    <s v="ESTABILIZADORES DE VOLTAJE 1000W"/>
    <n v="20121127"/>
    <s v="LICITACIÓN PÚBLICA"/>
    <n v="2"/>
    <n v="7"/>
    <n v="2"/>
    <n v="343910"/>
    <s v="UNIDAD"/>
    <s v="NO SOLICITADAS"/>
  </r>
  <r>
    <x v="7"/>
    <s v="204-1-3"/>
    <n v="10"/>
    <s v="HERRAMIENTAS"/>
    <s v="PETROLIZADORA "/>
    <n v="27131502"/>
    <s v="LICITACIÓN PÚBLICA"/>
    <n v="2"/>
    <n v="7"/>
    <n v="3"/>
    <n v="515865"/>
    <s v="UNIDAD"/>
    <s v="NO SOLICITADAS"/>
  </r>
  <r>
    <x v="7"/>
    <s v="204-1-3"/>
    <n v="10"/>
    <s v="HERRAMIENTAS"/>
    <s v="JUEGO LLAVES ALLEN EN PULGADAS"/>
    <n v="27111729"/>
    <s v="LICITACIÓN PÚBLICA"/>
    <n v="2"/>
    <n v="7"/>
    <n v="1"/>
    <n v="401625"/>
    <s v="UNIDAD"/>
    <s v="NO SOLICITADAS"/>
  </r>
  <r>
    <x v="7"/>
    <s v="204-1-3"/>
    <n v="10"/>
    <s v="HERRAMIENTAS"/>
    <s v="JUEGO DE LLAVES BRISTOL"/>
    <n v="27111729"/>
    <s v="LICITACIÓN PÚBLICA"/>
    <n v="2"/>
    <n v="7"/>
    <n v="1"/>
    <n v="286790"/>
    <s v="UNIDAD"/>
    <s v="NO SOLICITADAS"/>
  </r>
  <r>
    <x v="7"/>
    <s v="204-1-3"/>
    <n v="10"/>
    <s v="HERRAMIENTAS"/>
    <s v="JUEGO DE LLAVES HEXAGONALES"/>
    <n v="27111729"/>
    <s v="LICITACIÓN PÚBLICA"/>
    <n v="2"/>
    <n v="7"/>
    <n v="1"/>
    <n v="344207.5"/>
    <s v="UNIDAD"/>
    <s v="NO SOLICITADAS"/>
  </r>
  <r>
    <x v="7"/>
    <s v="204-1-3"/>
    <n v="10"/>
    <s v="HERRAMIENTAS"/>
    <s v="ADAPTADOR DE  1/2 A 3/4 (P/N GLA12B)"/>
    <n v="27112822"/>
    <s v="LICITACIÓN PÚBLICA"/>
    <n v="2"/>
    <n v="7"/>
    <n v="1"/>
    <n v="171955"/>
    <s v="UNIDAD"/>
    <s v="NO SOLICITADAS"/>
  </r>
  <r>
    <x v="7"/>
    <s v="204-1-4"/>
    <n v="16"/>
    <s v="AUDIOVISUALES Y ACCESORIOS"/>
    <s v="TELEVISOR"/>
    <n v="52161505"/>
    <s v="MÍNIMA CUANTÍA"/>
    <n v="4"/>
    <n v="5"/>
    <n v="2"/>
    <n v="5999800"/>
    <s v="UNIDAD"/>
    <s v="NO SOLICITADAS"/>
  </r>
  <r>
    <x v="7"/>
    <s v="204-1-4"/>
    <n v="10"/>
    <s v="AUDIOVISUALES Y ACCESORIOS"/>
    <s v="PROYECTOR"/>
    <n v="45111600"/>
    <s v="MÍNIMA CUANTÍA"/>
    <n v="1"/>
    <n v="6"/>
    <n v="2"/>
    <n v="7400000"/>
    <s v="UNIDAD"/>
    <s v=""/>
  </r>
  <r>
    <x v="7"/>
    <s v="204-1-4"/>
    <n v="10"/>
    <s v="AUDIOVISUALES Y ACCESORIOS"/>
    <s v="DIADEMA"/>
    <n v="52161500"/>
    <s v="MÍNIMA CUANTÍA"/>
    <n v="1"/>
    <n v="6"/>
    <n v="4"/>
    <n v="2598120"/>
    <s v="UNIDAD"/>
    <s v=""/>
  </r>
  <r>
    <x v="7"/>
    <s v="204-1-4"/>
    <n v="10"/>
    <s v="AUDIOVISUALES Y ACCESORIOS"/>
    <s v="GAFAS VIRTUALES"/>
    <n v="52161500"/>
    <s v="MÍNIMA CUANTÍA"/>
    <n v="1"/>
    <n v="6"/>
    <n v="3"/>
    <n v="12000000"/>
    <s v="UNIDAD"/>
    <s v=""/>
  </r>
  <r>
    <x v="7"/>
    <s v="204-1-4"/>
    <n v="10"/>
    <s v="AUDIOVISUALES Y ACCESORIOS"/>
    <s v="TELON"/>
    <n v="45111603"/>
    <s v="MÍNIMA CUANTÍA"/>
    <n v="1"/>
    <n v="6"/>
    <n v="2"/>
    <n v="1480000"/>
    <s v="UNIDAD"/>
    <s v=""/>
  </r>
  <r>
    <x v="7"/>
    <s v="204-1-4"/>
    <n v="10"/>
    <s v="AUDIOVISUALES Y ACCESORIOS"/>
    <s v="TELEVISOR 40&quot;"/>
    <n v="52161505"/>
    <s v="MÍNIMA CUANTÍA"/>
    <n v="1"/>
    <n v="6"/>
    <n v="1"/>
    <n v="1156680"/>
    <s v="UNIDAD"/>
    <s v=""/>
  </r>
  <r>
    <x v="7"/>
    <s v="204-1-4"/>
    <n v="10"/>
    <s v="AUDIOVISUALES Y ACCESORIOS"/>
    <s v="PROYECTOR DE VIDEO "/>
    <n v="45111600"/>
    <s v="MÍNIMA CUANTÍA"/>
    <n v="1"/>
    <n v="6"/>
    <n v="1"/>
    <n v="3235610"/>
    <s v="UNIDAD"/>
    <s v=""/>
  </r>
  <r>
    <x v="7"/>
    <s v="204-1-4"/>
    <n v="10"/>
    <s v="AUDIOVISUALES Y ACCESORIOS"/>
    <s v="MEGAFONO "/>
    <n v="52161533"/>
    <s v="MÍNIMA CUANTÍA"/>
    <n v="1"/>
    <n v="6"/>
    <n v="2"/>
    <n v="373660"/>
    <s v="UNIDAD"/>
    <s v=""/>
  </r>
  <r>
    <x v="7"/>
    <s v="204-1-4"/>
    <n v="10"/>
    <s v="AUDIOVISUALES Y ACCESORIOS"/>
    <s v="CÁMARA DIGITAL"/>
    <n v="45121504"/>
    <s v="MÍNIMA CUANTÍA"/>
    <n v="1"/>
    <n v="6"/>
    <n v="2"/>
    <n v="1253070"/>
    <s v="UNIDAD"/>
    <s v=""/>
  </r>
  <r>
    <x v="7"/>
    <s v="204-1-4"/>
    <n v="10"/>
    <s v="AUDIOVISUALES Y ACCESORIOS"/>
    <s v="PRESENTADOR INÁLAMBRICO CON PUNTERO LÁSER"/>
    <n v="60101732"/>
    <s v="MÍNIMA CUANTÍA"/>
    <n v="1"/>
    <n v="6"/>
    <n v="2"/>
    <n v="214200"/>
    <s v="UNIDAD"/>
    <s v=""/>
  </r>
  <r>
    <x v="7"/>
    <s v="204-1-4"/>
    <n v="10"/>
    <s v="AUDIOVISUALES Y ACCESORIOS"/>
    <s v="TABLERO INTELIGENTE"/>
    <n v="45111616"/>
    <s v="MÍNIMA CUANTÍA"/>
    <n v="1"/>
    <n v="6"/>
    <n v="1"/>
    <n v="9205245"/>
    <s v="UNIDAD"/>
    <s v=""/>
  </r>
  <r>
    <x v="7"/>
    <s v="204-1-4"/>
    <n v="10"/>
    <s v="AUDIOVISUALES Y ACCESORIOS"/>
    <s v="SALDO IMPREVISTO AUDIOVISUALES Y ACCESORIOS"/>
    <n v="52161500"/>
    <s v="MÍNIMA CUANTÍA"/>
    <n v="1"/>
    <n v="6"/>
    <n v="1"/>
    <n v="2204935"/>
    <s v="GLOBAL"/>
    <s v=""/>
  </r>
  <r>
    <x v="7"/>
    <s v="204-1-6"/>
    <n v="10"/>
    <s v="EQUIPO DE SISTEMAS"/>
    <s v="COMPUTADOR"/>
    <n v="43211500"/>
    <s v="MÍNIMA CUANTÍA"/>
    <n v="1"/>
    <n v="6"/>
    <n v="4"/>
    <n v="26600000"/>
    <s v="UNIDAD"/>
    <s v=""/>
  </r>
  <r>
    <x v="7"/>
    <s v="204-1-6"/>
    <n v="10"/>
    <s v="EQUIPO DE SISTEMAS"/>
    <s v="SCÁNER PLANO"/>
    <n v="43211711"/>
    <s v="MÍNIMA CUANTÍA"/>
    <n v="1"/>
    <n v="6"/>
    <n v="1"/>
    <n v="3689000"/>
    <s v="UNIDAD"/>
    <s v=""/>
  </r>
  <r>
    <x v="7"/>
    <s v="204-1-6"/>
    <n v="10"/>
    <s v="EQUIPO DE SISTEMAS"/>
    <s v="IMPRESORA MULTIFUNCIONAL"/>
    <n v="43212100"/>
    <s v="MÍNIMA CUANTÍA"/>
    <n v="1"/>
    <n v="6"/>
    <n v="1"/>
    <n v="655452"/>
    <s v="UNIDAD"/>
    <s v=""/>
  </r>
  <r>
    <x v="7"/>
    <s v="204-1-6"/>
    <n v="10"/>
    <s v="EQUIPO DE SISTEMAS"/>
    <s v="SALDO IMPREVISTO EQUIPO DE SISTEMAS"/>
    <n v="43212100"/>
    <s v="MÍNIMA CUANTÍA"/>
    <n v="1"/>
    <n v="6"/>
    <n v="1"/>
    <n v="429053"/>
    <s v="GLOBAL"/>
    <s v=""/>
  </r>
  <r>
    <x v="7"/>
    <s v="204-1-8"/>
    <n v="10"/>
    <s v="SOFTWARE"/>
    <s v="LICENCIA SIMULADOR"/>
    <n v="43232000"/>
    <s v="MÍNIMA CUANTÍA"/>
    <n v="1"/>
    <n v="6"/>
    <n v="4"/>
    <n v="4000000"/>
    <s v="UNIDAD"/>
    <s v=""/>
  </r>
  <r>
    <x v="7"/>
    <s v="204-1-8"/>
    <n v="10"/>
    <s v="SOFTWARE"/>
    <s v="LICENCIA SIMULADOR AVIONES"/>
    <n v="43232000"/>
    <s v="MÍNIMA CUANTÍA"/>
    <n v="1"/>
    <n v="6"/>
    <n v="4"/>
    <n v="2400000"/>
    <s v="UNIDAD"/>
    <s v=""/>
  </r>
  <r>
    <x v="7"/>
    <s v="204-1-8"/>
    <n v="10"/>
    <s v="SOFTWARE"/>
    <s v="LICENCIA DE SIMULACIÓN"/>
    <n v="43232000"/>
    <s v="MÍNIMA CUANTÍA"/>
    <n v="1"/>
    <n v="6"/>
    <n v="1"/>
    <n v="1908522"/>
    <s v="UNIDAD"/>
    <s v=""/>
  </r>
  <r>
    <x v="7"/>
    <s v="204-1-8"/>
    <n v="10"/>
    <s v="SOFTWARE"/>
    <s v="SALDO IMPREVISTO SOFTWARE"/>
    <n v="56101530"/>
    <s v="MÍNIMA CUANTÍA"/>
    <n v="1"/>
    <n v="6"/>
    <n v="1"/>
    <n v="91478"/>
    <s v="GLOBAL"/>
    <s v=""/>
  </r>
  <r>
    <x v="7"/>
    <s v="204-1-9"/>
    <n v="16"/>
    <s v="EQUIPO DE CAFETERIA"/>
    <s v="BEBEDERO"/>
    <n v="48101700"/>
    <s v="MÍNIMA CUANTÍA"/>
    <n v="4"/>
    <n v="5"/>
    <n v="5"/>
    <n v="12500000"/>
    <s v="UNIDAD"/>
    <s v="NO SOLICITADAS"/>
  </r>
  <r>
    <x v="7"/>
    <s v="204-1-9"/>
    <n v="10"/>
    <s v="EQUIPO DE CAFETERIA"/>
    <s v="GRECA CAFETERA"/>
    <n v="48101500"/>
    <s v="MÍNIMA CUANTÍA"/>
    <n v="1"/>
    <n v="6"/>
    <n v="1"/>
    <n v="307150"/>
    <s v="UNIDAD"/>
    <s v=""/>
  </r>
  <r>
    <x v="7"/>
    <s v="204-1-11"/>
    <n v="10"/>
    <s v="EQUIPO MEDICO"/>
    <s v="CAMILLA"/>
    <n v="56121201"/>
    <s v="MÍNIMA CUANTÍA"/>
    <n v="1"/>
    <n v="6"/>
    <n v="30"/>
    <n v="5100000"/>
    <s v="UNIDAD"/>
    <s v=""/>
  </r>
  <r>
    <x v="7"/>
    <s v="204-1-13"/>
    <n v="10"/>
    <s v="EQUIPO AGRICOLA"/>
    <s v="FUMIGADORA"/>
    <n v="42281606"/>
    <s v="MÍNIMA CUANTÍA"/>
    <n v="2"/>
    <n v="4"/>
    <n v="1"/>
    <n v="680000.51"/>
    <s v="UNIDAD"/>
    <s v="NO SOLICITADAS"/>
  </r>
  <r>
    <x v="7"/>
    <s v="204-1-13"/>
    <n v="10"/>
    <s v="EQUIPO AGRICOLA"/>
    <s v="SOPLADORA"/>
    <n v="22101620"/>
    <s v="MÍNIMA CUANTÍA"/>
    <n v="2"/>
    <n v="5"/>
    <n v="1"/>
    <n v="1559999.5599999998"/>
    <s v="UNIDAD"/>
    <s v="NO SOLICITADAS"/>
  </r>
  <r>
    <x v="7"/>
    <s v="204-1-13"/>
    <n v="10"/>
    <s v="EQUIPO AGRICOLA"/>
    <s v="GUADAÑA"/>
    <n v="27112006"/>
    <s v="MÍNIMA CUANTÍA"/>
    <n v="2"/>
    <n v="5"/>
    <n v="4"/>
    <n v="3799998.44"/>
    <s v="UNIDAD"/>
    <s v="NO SOLICITADAS"/>
  </r>
  <r>
    <x v="7"/>
    <s v="204-1-13"/>
    <n v="10"/>
    <s v="EQUIPO AGRICOLA"/>
    <s v="GUADAÑA"/>
    <n v="27112006"/>
    <s v="MÍNIMA CUANTÍA"/>
    <n v="1"/>
    <n v="6"/>
    <n v="3"/>
    <n v="3675000"/>
    <s v="GLOBAL"/>
    <s v=""/>
  </r>
  <r>
    <x v="7"/>
    <s v="204-1-13"/>
    <n v="16"/>
    <s v="EQUIPO AGRICOLA"/>
    <s v="GUADAÑA"/>
    <n v="27112006"/>
    <s v="MÍNIMA CUANTÍA"/>
    <n v="1"/>
    <n v="6"/>
    <n v="2"/>
    <n v="2450000"/>
    <s v="UNIDAD"/>
    <s v=""/>
  </r>
  <r>
    <x v="7"/>
    <s v="204-1-23"/>
    <n v="10"/>
    <s v="EQUIPO DE CONSTRUCCION"/>
    <s v="ANDAMIO"/>
    <n v="30191502"/>
    <s v="MÍNIMA CUANTÍA"/>
    <n v="1"/>
    <n v="6"/>
    <n v="1"/>
    <n v="13040227.58"/>
    <s v="UNIDAD"/>
    <s v=""/>
  </r>
  <r>
    <x v="7"/>
    <s v="204-1-25"/>
    <n v="10"/>
    <s v="OTRAS COMPRAS DE EQUIPOS"/>
    <s v="ANEMÓMETRO PARA PARACAIDISMO"/>
    <n v="49211801"/>
    <s v="MÍNIMA CUANTÍA"/>
    <n v="3"/>
    <n v="3"/>
    <n v="1"/>
    <n v="1524517"/>
    <s v="UNIDAD"/>
    <s v="NO SOLICITADAS"/>
  </r>
  <r>
    <x v="7"/>
    <s v="204-1-25"/>
    <n v="10"/>
    <s v="OTRAS COMPRAS DE EQUIPOS"/>
    <s v="EXTINTOR TIPO K 2,2 GLS"/>
    <n v="46191601"/>
    <s v="MÍNIMA CUANTÍA"/>
    <n v="3"/>
    <n v="3"/>
    <n v="4"/>
    <n v="1400000"/>
    <s v="UNIDAD"/>
    <s v="NO SOLICITADAS"/>
  </r>
  <r>
    <x v="7"/>
    <s v="204-1-25"/>
    <n v="10"/>
    <s v="OTRAS COMPRAS DE EQUIPOS"/>
    <s v="EXTINTOR CO2 20 LBS"/>
    <n v="46191601"/>
    <s v="MÍNIMA CUANTÍA"/>
    <n v="3"/>
    <n v="3"/>
    <n v="4"/>
    <n v="2200000"/>
    <s v="UNIDAD"/>
    <s v="NO SOLICITADAS"/>
  </r>
  <r>
    <x v="7"/>
    <s v="204-1-25"/>
    <n v="10"/>
    <s v="OTRAS COMPRAS DE EQUIPOS"/>
    <s v="ALTÍMETRO AUDIBLE"/>
    <n v="49211801"/>
    <s v="MÍNIMA CUANTÍA"/>
    <n v="3"/>
    <n v="3"/>
    <n v="3"/>
    <n v="2974809"/>
    <s v="UNIDAD"/>
    <s v="NO SOLICITADAS"/>
  </r>
  <r>
    <x v="7"/>
    <s v="204-1-25"/>
    <n v="10"/>
    <s v="OTRAS COMPRAS DE EQUIPOS"/>
    <s v="ESCALERA PLEGABLE DOS PELDAÑOS DE 50 CM ALTURA"/>
    <n v="30191501"/>
    <s v="LICITACIÓN PÚBLICA"/>
    <n v="2"/>
    <n v="7"/>
    <n v="1"/>
    <n v="97580"/>
    <s v="UNIDAD"/>
    <s v="NO SOLICITADAS"/>
  </r>
  <r>
    <x v="7"/>
    <s v="204-1-25"/>
    <n v="10"/>
    <s v="OTRAS COMPRAS DE EQUIPOS"/>
    <s v="CAJA HERRAMIENTA VACIA (P/N KRA2106FPBO)"/>
    <n v="24112404"/>
    <s v="LICITACIÓN PÚBLICA"/>
    <n v="2"/>
    <n v="7"/>
    <n v="1"/>
    <n v="7452375"/>
    <s v="UNIDAD"/>
    <s v="NO SOLICITADAS"/>
  </r>
  <r>
    <x v="7"/>
    <s v="204-1-25"/>
    <n v="10"/>
    <s v="OTRAS COMPRAS DE EQUIPOS"/>
    <s v="SALDO IMPREVISTO "/>
    <n v="49211801"/>
    <s v="MÍNIMA CUANTÍA"/>
    <n v="1"/>
    <n v="6"/>
    <n v="1"/>
    <n v="1143839"/>
    <s v="GLOBAL"/>
    <s v=""/>
  </r>
  <r>
    <x v="7"/>
    <s v="204-1-25"/>
    <n v="16"/>
    <s v="OTRAS COMPRAS DE EQUIPOS"/>
    <s v="LAVADORA - SECADORA"/>
    <n v="47111501"/>
    <s v="SELÉCCION ABREVIADA - ACUERDO MARCO"/>
    <n v="1"/>
    <n v="6"/>
    <n v="2"/>
    <n v="9796000"/>
    <s v="UNIDAD"/>
    <s v=""/>
  </r>
  <r>
    <x v="7"/>
    <s v="204-1-25"/>
    <n v="10"/>
    <s v="OTRAS COMPRAS DE EQUIPOS"/>
    <s v="CLORINADOR"/>
    <n v="49241700"/>
    <s v="MÍNIMA CUANTÍA"/>
    <n v="1"/>
    <n v="6"/>
    <n v="1"/>
    <n v="7732620"/>
    <s v="UNIDAD"/>
    <s v=""/>
  </r>
  <r>
    <x v="7"/>
    <s v="204-1-25"/>
    <n v="16"/>
    <s v="OTRAS COMPRAS DE EQUIPOS"/>
    <s v="MÁQUINA IMPRESORA 3D"/>
    <n v="23261507"/>
    <s v="MÍNIMA CUANTÍA"/>
    <n v="1"/>
    <n v="6"/>
    <n v="1"/>
    <n v="11900000"/>
    <s v="UNIDAD"/>
    <s v=""/>
  </r>
  <r>
    <x v="7"/>
    <s v="204-1-25"/>
    <n v="10"/>
    <s v="OTRAS COMPRAS DE EQUIPOS"/>
    <s v="EXTINTOR MULTIPROPÓSITO ABC"/>
    <n v="46191601"/>
    <s v="MÍNIMA CUANTÍA"/>
    <n v="1"/>
    <n v="6"/>
    <n v="20"/>
    <n v="1060000"/>
    <s v="UNIDAD"/>
    <s v=""/>
  </r>
  <r>
    <x v="7"/>
    <s v="204-1-25"/>
    <n v="10"/>
    <s v="OTRAS COMPRAS DE EQUIPOS"/>
    <s v="EXTINTOR CO2"/>
    <n v="46191601"/>
    <s v="MÍNIMA CUANTÍA"/>
    <n v="1"/>
    <n v="6"/>
    <n v="12"/>
    <n v="3120000"/>
    <s v="UNIDAD"/>
    <s v=""/>
  </r>
  <r>
    <x v="7"/>
    <s v="204-1-25"/>
    <n v="10"/>
    <s v="OTRAS COMPRAS DE EQUIPOS"/>
    <s v="AIRE ACONDICIONADO 18.000  BTU INVERTER"/>
    <n v="40101701"/>
    <s v="MÍNIMA CUANTÍA"/>
    <n v="1"/>
    <n v="6"/>
    <n v="6"/>
    <n v="16620000"/>
    <s v="UNIDAD"/>
    <s v=""/>
  </r>
  <r>
    <x v="7"/>
    <s v="204-1-25"/>
    <n v="10"/>
    <s v="OTRAS COMPRAS DE EQUIPOS"/>
    <s v="AIRE ACONDICIONADO 12.000 BTU"/>
    <n v="40101701"/>
    <s v="MÍNIMA CUANTÍA"/>
    <n v="1"/>
    <n v="6"/>
    <n v="4"/>
    <n v="8638800"/>
    <s v="UNIDAD"/>
    <s v=""/>
  </r>
  <r>
    <x v="7"/>
    <s v="204-1-25"/>
    <n v="10"/>
    <s v="OTRAS COMPRAS DE EQUIPOS"/>
    <s v="ASPIRADORA"/>
    <n v="47121602"/>
    <s v="MÍNIMA CUANTÍA"/>
    <n v="1"/>
    <n v="6"/>
    <n v="1"/>
    <n v="700000"/>
    <s v="UNIDAD"/>
    <s v=""/>
  </r>
  <r>
    <x v="7"/>
    <s v="204-1-25"/>
    <n v="10"/>
    <s v="OTRAS COMPRAS DE EQUIPOS"/>
    <s v="CALEFACTOR DE AMBIENTE ELÉCTRICO"/>
    <n v="40101600"/>
    <s v="MÍNIMA CUANTÍA"/>
    <n v="1"/>
    <n v="6"/>
    <n v="7"/>
    <n v="1680000"/>
    <s v="UNIDAD"/>
    <s v=""/>
  </r>
  <r>
    <x v="7"/>
    <s v="204-1-25"/>
    <n v="10"/>
    <s v="OTRAS COMPRAS DE EQUIPOS"/>
    <s v="CONSOLA AVIÓNICA"/>
    <n v="25201600"/>
    <s v="MÍNIMA CUANTÍA"/>
    <n v="1"/>
    <n v="6"/>
    <n v="1"/>
    <n v="6641271"/>
    <s v="UNIDAD"/>
    <s v=""/>
  </r>
  <r>
    <x v="7"/>
    <s v="204-1-25"/>
    <n v="10"/>
    <s v="OTRAS COMPRAS DE EQUIPOS"/>
    <s v="LAVADORA"/>
    <n v="52141601"/>
    <s v="MÍNIMA CUANTÍA"/>
    <n v="1"/>
    <n v="6"/>
    <n v="2"/>
    <n v="6000000"/>
    <s v="UNIDAD"/>
    <s v=""/>
  </r>
  <r>
    <x v="7"/>
    <s v="204-1-25"/>
    <n v="10"/>
    <s v="OTRAS COMPRAS DE EQUIPOS"/>
    <s v="SECADORA"/>
    <n v="52141602"/>
    <s v="MÍNIMA CUANTÍA"/>
    <n v="1"/>
    <n v="6"/>
    <n v="1"/>
    <n v="3000000"/>
    <s v="UNIDAD"/>
    <s v=""/>
  </r>
  <r>
    <x v="7"/>
    <s v="204-1-25"/>
    <n v="10"/>
    <s v="OTRAS COMPRAS DE EQUIPOS"/>
    <s v="AIRE ACONDICIONADO 24000 BTU INVERTER"/>
    <n v="40101701"/>
    <s v="MÍNIMA CUANTÍA"/>
    <n v="1"/>
    <n v="6"/>
    <n v="4"/>
    <n v="12000000"/>
    <s v="UNIDAD"/>
    <s v=""/>
  </r>
  <r>
    <x v="7"/>
    <s v="204-1-25"/>
    <n v="10"/>
    <s v="OTRAS COMPRAS DE EQUIPOS"/>
    <s v="AIRE ACONDICIONADO 12000 BTE INVERTER"/>
    <n v="40101701"/>
    <s v="MÍNIMA CUANTÍA"/>
    <n v="1"/>
    <n v="6"/>
    <n v="10"/>
    <n v="20000000"/>
    <s v="UNIDAD"/>
    <s v=""/>
  </r>
  <r>
    <x v="7"/>
    <s v="204-2-2"/>
    <n v="16"/>
    <s v="MOBILIARIO Y ENSERES"/>
    <s v="SILLA"/>
    <n v="56112105"/>
    <s v="MÍNIMA CUANTÍA"/>
    <n v="4"/>
    <n v="5"/>
    <n v="56"/>
    <n v="5341000"/>
    <s v="UNIDAD"/>
    <s v="NO SOLICITADAS"/>
  </r>
  <r>
    <x v="7"/>
    <s v="204-2-2"/>
    <n v="16"/>
    <s v="MOBILIARIO Y ENSERES"/>
    <s v="MESA"/>
    <n v="56121403"/>
    <s v="MÍNIMA CUANTÍA"/>
    <n v="4"/>
    <n v="5"/>
    <n v="14"/>
    <n v="2499000"/>
    <s v="UNIDAD"/>
    <s v="NO SOLICITADAS"/>
  </r>
  <r>
    <x v="7"/>
    <s v="204-2-2"/>
    <n v="10"/>
    <s v="MOBILIARIO Y ENSERES"/>
    <s v="ESTACIÓN DE TRABAJO"/>
    <n v="56112204"/>
    <s v="SELECCIÓN ABREVIADA MENOR CUANTÍA"/>
    <n v="4"/>
    <n v="9"/>
    <n v="108"/>
    <n v="74263608"/>
    <s v="UNIDAD"/>
    <s v="NO SOLICITADAS"/>
  </r>
  <r>
    <x v="7"/>
    <s v="204-2-2"/>
    <n v="10"/>
    <s v="MOBILIARIO Y ENSERES"/>
    <s v="SUPERFICIE"/>
    <n v="56112204"/>
    <s v="SELECCIÓN ABREVIADA MENOR CUANTÍA"/>
    <n v="4"/>
    <n v="9"/>
    <n v="16"/>
    <n v="2151712"/>
    <s v="UNIDAD"/>
    <s v="NO SOLICITADAS"/>
  </r>
  <r>
    <x v="7"/>
    <s v="204-2-2"/>
    <n v="10"/>
    <s v="MOBILIARIO Y ENSERES"/>
    <s v="SILLA"/>
    <n v="56112104"/>
    <s v="SELECCIÓN ABREVIADA MENOR CUANTÍA"/>
    <n v="4"/>
    <n v="9"/>
    <n v="315"/>
    <n v="19465110"/>
    <s v="UNIDAD"/>
    <s v="NO SOLICITADAS"/>
  </r>
  <r>
    <x v="7"/>
    <s v="204-2-2"/>
    <n v="10"/>
    <s v="MOBILIARIO Y ENSERES"/>
    <s v="SOFA"/>
    <n v="56101502"/>
    <s v="SELECCIÓN ABREVIADA MENOR CUANTÍA"/>
    <n v="4"/>
    <n v="9"/>
    <n v="23"/>
    <n v="27131950"/>
    <s v="UNIDAD"/>
    <s v="NO SOLICITADAS"/>
  </r>
  <r>
    <x v="7"/>
    <s v="204-2-2"/>
    <n v="10"/>
    <s v="MOBILIARIO Y ENSERES"/>
    <s v="MESA"/>
    <n v="56101519"/>
    <s v="SELECCIÓN ABREVIADA MENOR CUANTÍA"/>
    <n v="4"/>
    <n v="9"/>
    <n v="7"/>
    <n v="2836736"/>
    <s v="UNIDAD"/>
    <s v="NO SOLICITADAS"/>
  </r>
  <r>
    <x v="7"/>
    <s v="204-2-2"/>
    <n v="10"/>
    <s v="MOBILIARIO Y ENSERES"/>
    <s v="COMEDOR"/>
    <n v="56121403"/>
    <s v="SELECCIÓN ABREVIADA MENOR CUANTÍA"/>
    <n v="4"/>
    <n v="9"/>
    <n v="12"/>
    <n v="4628652"/>
    <s v="UNIDAD"/>
    <s v="NO SOLICITADAS"/>
  </r>
  <r>
    <x v="7"/>
    <s v="204-2-2"/>
    <n v="10"/>
    <s v="MOBILIARIO Y ENSERES"/>
    <s v="DESANSA PIES"/>
    <n v="56101900"/>
    <s v="SELECCIÓN ABREVIADA MENOR CUANTÍA"/>
    <n v="4"/>
    <n v="9"/>
    <n v="137"/>
    <n v="4487024"/>
    <s v="UNIDAD"/>
    <s v="NO SOLICITADAS"/>
  </r>
  <r>
    <x v="7"/>
    <s v="204-2-2"/>
    <n v="10"/>
    <s v="MOBILIARIO Y ENSERES"/>
    <s v="ESTANTERÍA"/>
    <n v="56101701"/>
    <s v="SELECCIÓN ABREVIADA MENOR CUANTÍA"/>
    <n v="4"/>
    <n v="9"/>
    <n v="12"/>
    <n v="1134768"/>
    <s v="UNIDAD"/>
    <s v="NO SOLICITADAS"/>
  </r>
  <r>
    <x v="7"/>
    <s v="204-2-2"/>
    <n v="10"/>
    <s v="MOBILIARIO Y ENSERES"/>
    <s v="LOCKERS"/>
    <n v="56101520"/>
    <s v="SELECCIÓN ABREVIADA MENOR CUANTÍA"/>
    <n v="4"/>
    <n v="9"/>
    <n v="32"/>
    <n v="3304640"/>
    <s v="UNIDAD"/>
    <s v="NO SOLICITADAS"/>
  </r>
  <r>
    <x v="7"/>
    <s v="204-2-2"/>
    <n v="10"/>
    <s v="MOBILIARIO Y ENSERES"/>
    <s v="DIVISIÓN EN PANALERÍA"/>
    <n v="56111606"/>
    <s v="SELECCIÓN ABREVIADA MENOR CUANTÍA"/>
    <n v="4"/>
    <n v="9"/>
    <n v="200"/>
    <n v="90622800"/>
    <s v="UNIDAD"/>
    <s v="NO SOLICITADAS"/>
  </r>
  <r>
    <x v="7"/>
    <s v="204-2-2"/>
    <n v="10"/>
    <s v="MOBILIARIO Y ENSERES"/>
    <s v="CAMA"/>
    <n v="56101515"/>
    <s v="MÍNIMA CUANTÍA"/>
    <n v="1"/>
    <n v="6"/>
    <n v="2"/>
    <n v="4994000"/>
    <s v="UNIDAD"/>
    <s v=""/>
  </r>
  <r>
    <x v="7"/>
    <s v="204-2-2"/>
    <n v="10"/>
    <s v="MOBILIARIO Y ENSERES"/>
    <s v="BANDEJAS ESQUINERA RECIBE DOCUMENTOS"/>
    <n v="44111503"/>
    <s v="MÍNIMA CUANTÍA"/>
    <n v="1"/>
    <n v="6"/>
    <n v="92"/>
    <n v="10580000"/>
    <s v="UNIDAD"/>
    <s v=""/>
  </r>
  <r>
    <x v="7"/>
    <s v="204-2-2"/>
    <n v="10"/>
    <s v="MOBILIARIO Y ENSERES"/>
    <s v="ARCHIVADOR 4 GAVETAS"/>
    <n v="56101708"/>
    <s v="MÍNIMA CUANTÍA"/>
    <n v="1"/>
    <n v="6"/>
    <n v="20"/>
    <n v="14850000"/>
    <s v="UNIDAD"/>
    <s v=""/>
  </r>
  <r>
    <x v="7"/>
    <s v="204-2-2"/>
    <n v="10"/>
    <s v="MOBILIARIO Y ENSERES"/>
    <s v="LOCKERS"/>
    <n v="56101520"/>
    <s v="MÍNIMA CUANTÍA"/>
    <n v="1"/>
    <n v="6"/>
    <n v="20"/>
    <n v="7000000"/>
    <s v="UNIDAD"/>
    <s v=""/>
  </r>
  <r>
    <x v="7"/>
    <s v="204-2-2"/>
    <n v="10"/>
    <s v="MOBILIARIO Y ENSERES"/>
    <s v="ESTANTE BIBLIOTECA"/>
    <n v="56101701"/>
    <s v="MÍNIMA CUANTÍA"/>
    <n v="1"/>
    <n v="6"/>
    <n v="8"/>
    <n v="1759200"/>
    <s v="UNIDAD"/>
    <s v=""/>
  </r>
  <r>
    <x v="7"/>
    <s v="204-2-2"/>
    <n v="10"/>
    <s v="MOBILIARIO Y ENSERES"/>
    <s v="ARCHIVADOR CONTRAINDENCIO"/>
    <n v="56101530"/>
    <s v="MÍNIMA CUANTÍA"/>
    <n v="1"/>
    <n v="6"/>
    <n v="2"/>
    <n v="16184000"/>
    <s v="UNIDAD"/>
    <s v=""/>
  </r>
  <r>
    <x v="7"/>
    <s v="204-2-2"/>
    <n v="10"/>
    <s v="MOBILIARIO Y ENSERES"/>
    <s v="ARCHIVADOR RODANTE"/>
    <n v="56101700"/>
    <s v="MÍNIMA CUANTÍA"/>
    <n v="1"/>
    <n v="6"/>
    <n v="1"/>
    <n v="6500000"/>
    <s v="UNIDAD"/>
    <s v=""/>
  </r>
  <r>
    <x v="7"/>
    <s v="204-2-2"/>
    <n v="10"/>
    <s v="MOBILIARIO Y ENSERES"/>
    <s v="SILLA GERENCIAL"/>
    <n v="56112100"/>
    <s v="MÍNIMA CUANTÍA"/>
    <n v="1"/>
    <n v="6"/>
    <n v="1"/>
    <n v="1220000"/>
    <s v="UNIDAD"/>
    <s v=""/>
  </r>
  <r>
    <x v="7"/>
    <s v="204-2-2"/>
    <n v="10"/>
    <s v="MOBILIARIO Y ENSERES"/>
    <s v="SILLA ERGONÓMICA"/>
    <n v="56112100"/>
    <s v="MÍNIMA CUANTÍA"/>
    <n v="1"/>
    <n v="6"/>
    <n v="26"/>
    <n v="4419740"/>
    <s v="UNIDAD"/>
    <s v=""/>
  </r>
  <r>
    <x v="7"/>
    <s v="204-2-2"/>
    <n v="10"/>
    <s v="MOBILIARIO Y ENSERES"/>
    <s v="SILLA SIN BRAZO EJECUTIVA"/>
    <n v="56112100"/>
    <s v="MÍNIMA CUANTÍA"/>
    <n v="1"/>
    <n v="6"/>
    <n v="20"/>
    <n v="3498000"/>
    <s v="UNIDAD"/>
    <s v=""/>
  </r>
  <r>
    <x v="7"/>
    <s v="204-4-1"/>
    <n v="16"/>
    <s v="COMBUSTIBLES Y LUBRICANTES"/>
    <s v="ACEITE TROMBON 2 EN 1"/>
    <n v="12181601"/>
    <s v="MÍNIMA CUANTÍA"/>
    <n v="3"/>
    <n v="4"/>
    <n v="2"/>
    <n v="79730"/>
    <s v="UNIDAD"/>
    <s v="NO SOLICITADAS"/>
  </r>
  <r>
    <x v="7"/>
    <s v="204-4-1"/>
    <n v="16"/>
    <s v="COMBUSTIBLES Y LUBRICANTES"/>
    <s v="ACEITE PARA  ROTOR "/>
    <n v="12181601"/>
    <s v="MÍNIMA CUANTÍA"/>
    <n v="3"/>
    <n v="4"/>
    <n v="3"/>
    <n v="124950"/>
    <s v="UNIDAD"/>
    <s v="NO SOLICITADAS"/>
  </r>
  <r>
    <x v="7"/>
    <s v="204-4-1"/>
    <n v="16"/>
    <s v="COMBUSTIBLES Y LUBRICANTES"/>
    <s v="GRASA SUAVE CORCHOS "/>
    <n v="12352211"/>
    <s v="MÍNIMA CUANTÍA"/>
    <n v="3"/>
    <n v="4"/>
    <n v="12"/>
    <n v="299880"/>
    <s v="UNIDAD"/>
    <s v="NO SOLICITADAS"/>
  </r>
  <r>
    <x v="7"/>
    <s v="204-4-1"/>
    <n v="16"/>
    <s v="COMBUSTIBLES Y LUBRICANTES"/>
    <s v="GRASA PARA BOMBAS DE AFINACION "/>
    <n v="12352211"/>
    <s v="MÍNIMA CUANTÍA"/>
    <n v="3"/>
    <n v="4"/>
    <n v="12"/>
    <n v="357000"/>
    <s v="UNIDAD"/>
    <s v="NO SOLICITADAS"/>
  </r>
  <r>
    <x v="7"/>
    <s v="204-4-1"/>
    <n v="16"/>
    <s v="COMBUSTIBLES Y LUBRICANTES"/>
    <s v="ACEITE PARA VALVULAS CLASICO "/>
    <n v="12181601"/>
    <s v="MÍNIMA CUANTÍA"/>
    <n v="3"/>
    <n v="4"/>
    <n v="21"/>
    <n v="799680"/>
    <s v="UNIDAD"/>
    <s v="NO SOLICITADAS"/>
  </r>
  <r>
    <x v="7"/>
    <s v="204-4-1"/>
    <n v="10"/>
    <s v="COMBUSTIBLES Y LUBRICANTES"/>
    <s v="ACEITE MULTIGRADO PARA MOTORES DIESEL"/>
    <n v="15121501"/>
    <s v="LICITACIÓN PÚBLICA"/>
    <n v="2"/>
    <n v="7"/>
    <n v="104"/>
    <n v="3777072"/>
    <s v="GALON"/>
    <s v="NO SOLICITADAS"/>
  </r>
  <r>
    <x v="7"/>
    <s v="204-4-1"/>
    <n v="10"/>
    <s v="COMBUSTIBLES Y LUBRICANTES"/>
    <s v="ACEITE MULTIGRADO PARA MOTORES A GASOLINA"/>
    <n v="15121501"/>
    <s v="LICITACIÓN PÚBLICA"/>
    <n v="2"/>
    <n v="7"/>
    <n v="55"/>
    <n v="2051225"/>
    <s v="GALON"/>
    <s v="NO SOLICITADAS"/>
  </r>
  <r>
    <x v="7"/>
    <s v="204-4-1"/>
    <n v="10"/>
    <s v="COMBUSTIBLES Y LUBRICANTES"/>
    <s v="ACEITE SINTETICO"/>
    <n v="15121501"/>
    <s v="LICITACIÓN PÚBLICA"/>
    <n v="2"/>
    <n v="7"/>
    <n v="59"/>
    <n v="25800377.859999999"/>
    <s v="GALON"/>
    <s v="NO SOLICITADAS"/>
  </r>
  <r>
    <x v="7"/>
    <s v="204-4-1"/>
    <n v="10"/>
    <s v="COMBUSTIBLES Y LUBRICANTES"/>
    <s v="LUBRICANTE-LIMPIADOR "/>
    <n v="23281902"/>
    <s v="LICITACIÓN PÚBLICA"/>
    <n v="2"/>
    <n v="7"/>
    <n v="5"/>
    <n v="267750"/>
    <s v="UNIDAD"/>
    <s v="NO SOLICITADAS"/>
  </r>
  <r>
    <x v="7"/>
    <s v="204-4-1"/>
    <n v="10"/>
    <s v="COMBUSTIBLES Y LUBRICANTES"/>
    <s v="LUBRICANTE 556 (TARRO 400 CM 3)"/>
    <n v="15121514"/>
    <s v="LICITACIÓN PÚBLICA"/>
    <n v="2"/>
    <n v="7"/>
    <n v="58"/>
    <n v="1041304.74"/>
    <s v="UNIDAD"/>
    <s v="NO SOLICITADAS"/>
  </r>
  <r>
    <x v="7"/>
    <s v="204-4-1"/>
    <n v="10"/>
    <s v="COMBUSTIBLES Y LUBRICANTES"/>
    <s v="ACEITE SINTETICO (JOL)"/>
    <n v="15121501"/>
    <s v="LICITACIÓN PÚBLICA"/>
    <n v="2"/>
    <n v="7"/>
    <n v="4"/>
    <n v="1376247.02"/>
    <s v="GALON"/>
    <s v="NO SOLICITADAS"/>
  </r>
  <r>
    <x v="7"/>
    <s v="204-4-1"/>
    <n v="10"/>
    <s v="COMBUSTIBLES Y LUBRICANTES"/>
    <s v="LUBRICANTE WD-40 ( PRESENTACION   1  GALON )"/>
    <n v="15121514"/>
    <s v="LICITACIÓN PÚBLICA"/>
    <n v="2"/>
    <n v="7"/>
    <n v="46"/>
    <n v="5817548.2400000002"/>
    <s v="UNIDAD"/>
    <s v="NO SOLICITADAS"/>
  </r>
  <r>
    <x v="7"/>
    <s v="204-4-2"/>
    <n v="16"/>
    <s v="DOTACIONES"/>
    <s v="PROTECCION AUDITIVA TIPO DIADEMA"/>
    <n v="46181902"/>
    <s v="SELECCIÓN ABREVIADA MENOR CUANTÍA"/>
    <n v="2"/>
    <n v="3"/>
    <n v="10"/>
    <n v="409490.89999999997"/>
    <s v="UNIDAD"/>
    <s v="NO SOLICITADAS"/>
  </r>
  <r>
    <x v="7"/>
    <s v="204-4-2"/>
    <n v="16"/>
    <s v="DOTACIONES"/>
    <s v="PROTECTOR BUCAL PARA LA PRÁCTICA DE TAEKWONDO"/>
    <n v="49221504"/>
    <s v="SELECCIÓN ABREVIADA MENOR CUANTÍA"/>
    <n v="2"/>
    <n v="3"/>
    <n v="30"/>
    <n v="526467.9"/>
    <s v="UNIDAD"/>
    <s v="NO SOLICITADAS"/>
  </r>
  <r>
    <x v="7"/>
    <s v="204-4-2"/>
    <n v="16"/>
    <s v="DOTACIONES"/>
    <s v="UNIFORME ATLETISMO DAMA"/>
    <n v="53102900"/>
    <s v="SELECCIÓN ABREVIADA MENOR CUANTÍA"/>
    <n v="2"/>
    <n v="3"/>
    <n v="12"/>
    <n v="561603.83999999997"/>
    <s v="UNIDAD"/>
    <s v="NO SOLICITADAS"/>
  </r>
  <r>
    <x v="7"/>
    <s v="204-4-2"/>
    <n v="16"/>
    <s v="DOTACIONES"/>
    <s v="PETOS"/>
    <n v="53102900"/>
    <s v="SELECCIÓN ABREVIADA MENOR CUANTÍA"/>
    <n v="2"/>
    <n v="3"/>
    <n v="60"/>
    <n v="1404009.6"/>
    <s v="UNIDAD"/>
    <s v="NO SOLICITADAS"/>
  </r>
  <r>
    <x v="7"/>
    <s v="204-4-2"/>
    <n v="16"/>
    <s v="DOTACIONES"/>
    <s v="UNIFORME DE  PORTERO PARA LA PRÁCTICA DE FÚTBOL"/>
    <n v="53102900"/>
    <s v="SELECCIÓN ABREVIADA MENOR CUANTÍA"/>
    <n v="2"/>
    <n v="3"/>
    <n v="4"/>
    <n v="748819.4"/>
    <s v="UNIDAD"/>
    <s v="NO SOLICITADAS"/>
  </r>
  <r>
    <x v="7"/>
    <s v="204-4-2"/>
    <n v="16"/>
    <s v="DOTACIONES"/>
    <s v="GORRO PARA NATACIÓN"/>
    <n v="53102900"/>
    <s v="SELECCIÓN ABREVIADA MENOR CUANTÍA"/>
    <n v="2"/>
    <n v="3"/>
    <n v="34"/>
    <n v="795605.44"/>
    <s v="UNIDAD"/>
    <s v="NO SOLICITADAS"/>
  </r>
  <r>
    <x v="7"/>
    <s v="204-4-2"/>
    <n v="16"/>
    <s v="DOTACIONES"/>
    <s v="TALONERA CON SENSOR PARA LA PRÁCTICA DE TAEKWONDO"/>
    <n v="49221503"/>
    <s v="SELECCIÓN ABREVIADA MENOR CUANTÍA"/>
    <n v="2"/>
    <n v="3"/>
    <n v="10"/>
    <n v="631628.19999999995"/>
    <s v="UNIDAD"/>
    <s v="NO SOLICITADAS"/>
  </r>
  <r>
    <x v="7"/>
    <s v="204-4-2"/>
    <n v="16"/>
    <s v="DOTACIONES"/>
    <s v="TAPA OÍDOS"/>
    <n v="46181902"/>
    <s v="SELECCIÓN ABREVIADA MENOR CUANTÍA"/>
    <n v="2"/>
    <n v="3"/>
    <n v="45"/>
    <n v="947674.35"/>
    <s v="UNIDAD"/>
    <s v="NO SOLICITADAS"/>
  </r>
  <r>
    <x v="7"/>
    <s v="204-4-2"/>
    <n v="16"/>
    <s v="DOTACIONES"/>
    <s v="VESTIDO DE BAÑO DAMA"/>
    <n v="53102802"/>
    <s v="SELECCIÓN ABREVIADA MENOR CUANTÍA"/>
    <n v="2"/>
    <n v="3"/>
    <n v="12"/>
    <n v="982821"/>
    <s v="UNIDAD"/>
    <s v="NO SOLICITADAS"/>
  </r>
  <r>
    <x v="7"/>
    <s v="204-4-2"/>
    <n v="16"/>
    <s v="DOTACIONES"/>
    <s v="GAFAS PARA NATACIÓN Y PENTATLON"/>
    <n v="49141606"/>
    <s v="SELECCIÓN ABREVIADA MENOR CUANTÍA"/>
    <n v="2"/>
    <n v="3"/>
    <n v="34"/>
    <n v="994466.34"/>
    <s v="UNIDAD"/>
    <s v="NO SOLICITADAS"/>
  </r>
  <r>
    <x v="7"/>
    <s v="204-4-2"/>
    <n v="16"/>
    <s v="DOTACIONES"/>
    <s v="UNIFORME ATLETISMO HOMBRE"/>
    <n v="53102900"/>
    <s v="SELECCIÓN ABREVIADA MENOR CUANTÍA"/>
    <n v="2"/>
    <n v="3"/>
    <n v="25"/>
    <n v="1228526.25"/>
    <s v="UNIDAD"/>
    <s v="NO SOLICITADAS"/>
  </r>
  <r>
    <x v="7"/>
    <s v="204-4-2"/>
    <n v="16"/>
    <s v="DOTACIONES"/>
    <s v="UNIFORME PARA LA PRÁCTICA DE PÉNTATLON MILITAR"/>
    <n v="53102900"/>
    <s v="SELECCIÓN ABREVIADA MENOR CUANTÍA"/>
    <n v="2"/>
    <n v="3"/>
    <n v="12"/>
    <n v="1263622.92"/>
    <s v="UNIDAD"/>
    <s v="NO SOLICITADAS"/>
  </r>
  <r>
    <x v="7"/>
    <s v="204-4-2"/>
    <n v="16"/>
    <s v="DOTACIONES"/>
    <s v="UNIFORME PARA LA PRÁCTICA DE TENIS DE CAMPO"/>
    <n v="53102900"/>
    <s v="SELECCIÓN ABREVIADA MENOR CUANTÍA"/>
    <n v="2"/>
    <n v="3"/>
    <n v="16"/>
    <n v="1310428"/>
    <s v="UNIDAD"/>
    <s v="NO SOLICITADAS"/>
  </r>
  <r>
    <x v="7"/>
    <s v="204-4-2"/>
    <n v="16"/>
    <s v="DOTACIONES"/>
    <s v="PANTALONETA DE BAÑO PARA NATACIÓN PARA HOMBRE"/>
    <n v="53102801"/>
    <s v="SELECCIÓN ABREVIADA MENOR CUANTÍA"/>
    <n v="2"/>
    <n v="3"/>
    <n v="22"/>
    <n v="1544436.74"/>
    <s v="UNIDAD"/>
    <s v="NO SOLICITADAS"/>
  </r>
  <r>
    <x v="7"/>
    <s v="204-4-2"/>
    <n v="16"/>
    <s v="DOTACIONES"/>
    <s v="UNIFORME PARA LA PRÁCTICA DE CROSS PÉNTATLON Y ATLETISMO"/>
    <n v="53102900"/>
    <s v="SELECCIÓN ABREVIADA MENOR CUANTÍA"/>
    <n v="2"/>
    <n v="3"/>
    <n v="30"/>
    <n v="1579475.0999999999"/>
    <s v="UNIDAD"/>
    <s v="NO SOLICITADAS"/>
  </r>
  <r>
    <x v="7"/>
    <s v="204-4-2"/>
    <n v="16"/>
    <s v="DOTACIONES"/>
    <s v="UNIFORME PARA LA PRÁCTICA DE VOLEYBOL"/>
    <n v="53102900"/>
    <s v="SELECCIÓN ABREVIADA MENOR CUANTÍA"/>
    <n v="2"/>
    <n v="3"/>
    <n v="28"/>
    <n v="1736271.88"/>
    <s v="UNIDAD"/>
    <s v="NO SOLICITADAS"/>
  </r>
  <r>
    <x v="7"/>
    <s v="204-4-2"/>
    <n v="16"/>
    <s v="DOTACIONES"/>
    <s v="UNIFORME PARA LA PRÁCTICA DE BALONCESTO"/>
    <n v="53102900"/>
    <s v="SELECCIÓN ABREVIADA MENOR CUANTÍA"/>
    <n v="2"/>
    <n v="3"/>
    <n v="30"/>
    <n v="1860291.3"/>
    <s v="UNIDAD"/>
    <s v="NO SOLICITADAS"/>
  </r>
  <r>
    <x v="7"/>
    <s v="204-4-2"/>
    <n v="16"/>
    <s v="DOTACIONES"/>
    <s v="UNIFORME PARA LA PRÁCTICA DE FÚTBOL"/>
    <n v="53102900"/>
    <s v="SELECCIÓN ABREVIADA MENOR CUANTÍA"/>
    <n v="2"/>
    <n v="3"/>
    <n v="34"/>
    <n v="2187914.96"/>
    <s v="UNIDAD"/>
    <s v="NO SOLICITADAS"/>
  </r>
  <r>
    <x v="7"/>
    <s v="204-4-2"/>
    <n v="16"/>
    <s v="DOTACIONES"/>
    <s v="OVEROL DE PARACAIDISMO"/>
    <n v="49211801"/>
    <s v="MÍNIMA CUANTÍA"/>
    <n v="3"/>
    <n v="3"/>
    <n v="3"/>
    <n v="1994997.9899999998"/>
    <s v="UNIDAD"/>
    <s v="NO SOLICITADAS"/>
  </r>
  <r>
    <x v="7"/>
    <s v="204-4-2"/>
    <n v="16"/>
    <s v="DOTACIONES"/>
    <s v="UNIFORME PARA LA PRÁCTICA DE ORIENTACIÓN MILITAR"/>
    <n v="53102900"/>
    <s v="SELECCIÓN ABREVIADA MENOR CUANTÍA"/>
    <n v="2"/>
    <n v="3"/>
    <n v="24"/>
    <n v="2527245.84"/>
    <s v="UNIDAD"/>
    <s v="NO SOLICITADAS"/>
  </r>
  <r>
    <x v="7"/>
    <s v="204-4-2"/>
    <n v="16"/>
    <s v="DOTACIONES"/>
    <s v="ZAPATILLAS CON CLAVOS - SPIKES (CALZADO ATLETISMO PISTA"/>
    <n v="53111900"/>
    <s v="SELECCIÓN ABREVIADA MENOR CUANTÍA"/>
    <n v="2"/>
    <n v="3"/>
    <n v="10"/>
    <n v="2925079.5"/>
    <s v="UNIDAD"/>
    <s v="NO SOLICITADAS"/>
  </r>
  <r>
    <x v="7"/>
    <s v="204-4-2"/>
    <n v="16"/>
    <s v="DOTACIONES"/>
    <s v="ZAPATILLAS PARA LA PRACTICA DE ATLETISMO CAMPO TIPO SALTO DE ALTURA"/>
    <n v="53111900"/>
    <s v="SELECCIÓN ABREVIADA MENOR CUANTÍA"/>
    <n v="2"/>
    <n v="3"/>
    <n v="10"/>
    <n v="3276081.9"/>
    <s v="UNIDAD"/>
    <s v="NO SOLICITADAS"/>
  </r>
  <r>
    <x v="7"/>
    <s v="204-4-2"/>
    <n v="16"/>
    <s v="DOTACIONES"/>
    <s v="ZAPATILLA PARA PENTATLON MILITAR"/>
    <n v="53111900"/>
    <s v="SELECCIÓN ABREVIADA MENOR CUANTÍA"/>
    <n v="2"/>
    <n v="3"/>
    <n v="10"/>
    <n v="3276081.9"/>
    <s v="UNIDAD"/>
    <s v="NO SOLICITADAS"/>
  </r>
  <r>
    <x v="7"/>
    <s v="204-4-2"/>
    <n v="16"/>
    <s v="DOTACIONES"/>
    <s v="ZAPATILLAS PARA BALONCESTO"/>
    <n v="53111900"/>
    <s v="SELECCIÓN ABREVIADA MENOR CUANTÍA"/>
    <n v="2"/>
    <n v="3"/>
    <n v="15"/>
    <n v="3510095.4"/>
    <s v="UNIDAD"/>
    <s v="NO SOLICITADAS"/>
  </r>
  <r>
    <x v="7"/>
    <s v="204-4-2"/>
    <n v="16"/>
    <s v="DOTACIONES"/>
    <s v="ZAPATILLA PARA ORIENTACION MILITAR"/>
    <n v="53111900"/>
    <s v="SELECCIÓN ABREVIADA MENOR CUANTÍA"/>
    <n v="2"/>
    <n v="3"/>
    <n v="12"/>
    <n v="3510095.4000000004"/>
    <s v="UNIDAD"/>
    <s v="NO SOLICITADAS"/>
  </r>
  <r>
    <x v="7"/>
    <s v="204-4-2"/>
    <n v="16"/>
    <s v="DOTACIONES"/>
    <s v="GORRAS PARA UNIFORMES DE PRESENTACIÓN"/>
    <n v="49221510"/>
    <s v="SELECCIÓN ABREVIADA MENOR CUANTÍA"/>
    <n v="2"/>
    <n v="3"/>
    <n v="210"/>
    <n v="3685275.3000000003"/>
    <s v="UNIDAD"/>
    <s v="NO SOLICITADAS"/>
  </r>
  <r>
    <x v="7"/>
    <s v="204-4-2"/>
    <n v="16"/>
    <s v="DOTACIONES"/>
    <s v="ZAPATILLA PARA VOLEYBOL"/>
    <n v="53111900"/>
    <s v="SELECCIÓN ABREVIADA MENOR CUANTÍA"/>
    <n v="2"/>
    <n v="3"/>
    <n v="14"/>
    <n v="4586514.66"/>
    <s v="UNIDAD"/>
    <s v="NO SOLICITADAS"/>
  </r>
  <r>
    <x v="7"/>
    <s v="204-4-2"/>
    <n v="16"/>
    <s v="DOTACIONES"/>
    <s v="UNIFORME PARA LA PRÁCTICA DE TAEKWONDO CON CINTURONES DE DIFERENTES COLORES"/>
    <n v="53102900"/>
    <s v="SELECCIÓN ABREVIADA MENOR CUANTÍA"/>
    <n v="2"/>
    <n v="3"/>
    <n v="24"/>
    <n v="7020190.8000000007"/>
    <s v="UNIDAD"/>
    <s v="NO SOLICITADAS"/>
  </r>
  <r>
    <x v="7"/>
    <s v="204-4-2"/>
    <n v="16"/>
    <s v="DOTACIONES"/>
    <s v="CASCO ELECTRÓNICO PARA TAEKWONDO"/>
    <n v="49221504"/>
    <s v="SELECCIÓN ABREVIADA MENOR CUANTÍA"/>
    <n v="2"/>
    <n v="3"/>
    <n v="2"/>
    <n v="8890944.5800000001"/>
    <s v="UNIDAD"/>
    <s v="NO SOLICITADAS"/>
  </r>
  <r>
    <x v="7"/>
    <s v="204-4-2"/>
    <n v="16"/>
    <s v="DOTACIONES"/>
    <s v="UNIFORME CHAQUETA Y PANTALÓN DE PRESENTACIÓN (SUDADERA)"/>
    <n v="53102900"/>
    <s v="SELECCIÓN ABREVIADA MENOR CUANTÍA"/>
    <n v="2"/>
    <n v="3"/>
    <n v="210"/>
    <n v="29484701.399999999"/>
    <s v="UNIDAD"/>
    <s v="NO SOLICITADAS"/>
  </r>
  <r>
    <x v="7"/>
    <s v="204-4-2"/>
    <n v="16"/>
    <s v="DOTACIONES"/>
    <s v="ZAPATILLAS DE PRESENTACION"/>
    <n v="53111900"/>
    <s v="SELECCIÓN ABREVIADA MENOR CUANTÍA"/>
    <n v="2"/>
    <n v="3"/>
    <n v="210"/>
    <n v="34398735"/>
    <s v="UNIDAD"/>
    <s v="NO SOLICITADAS"/>
  </r>
  <r>
    <x v="7"/>
    <s v="204-4-2"/>
    <n v="16"/>
    <s v="DOTACIONES"/>
    <s v="UNIFORMES DE GALA N°1"/>
    <n v="53102701"/>
    <s v="SELECCIÓN ABREVIADA MENOR CUANTÍA"/>
    <n v="2"/>
    <n v="5"/>
    <n v="149"/>
    <n v="73051720"/>
    <s v="UNIDAD"/>
    <s v="NO SOLICITADAS"/>
  </r>
  <r>
    <x v="7"/>
    <s v="204-4-2"/>
    <n v="10"/>
    <s v="DOTACIONES"/>
    <s v="ADQUISICION DE GORRAS "/>
    <n v="49221510"/>
    <s v="MÍNIMA CUANTÍA"/>
    <n v="3"/>
    <n v="9"/>
    <n v="1"/>
    <n v="1872703"/>
    <s v="GLOBAL"/>
    <s v="NO SOLICITADAS"/>
  </r>
  <r>
    <x v="7"/>
    <s v="204-4-2"/>
    <n v="10"/>
    <s v="DOTACIONES"/>
    <s v="ADQUISICION DE  CAMISETAS"/>
    <n v="53103001"/>
    <s v="MÍNIMA CUANTÍA"/>
    <n v="3"/>
    <n v="9"/>
    <n v="1"/>
    <n v="1872703"/>
    <s v="GLOBAL"/>
    <s v="NO SOLICITADAS"/>
  </r>
  <r>
    <x v="7"/>
    <s v="204-4-2"/>
    <n v="10"/>
    <s v="DOTACIONES"/>
    <s v="ADQUISICION DE BUFANDAS"/>
    <n v="46181549"/>
    <s v="MÍNIMA CUANTÍA"/>
    <n v="3"/>
    <n v="9"/>
    <n v="1"/>
    <n v="1872703"/>
    <s v="GLOBAL"/>
    <s v="NO SOLICITADAS"/>
  </r>
  <r>
    <x v="7"/>
    <s v="204-4-2"/>
    <n v="10"/>
    <s v="DOTACIONES"/>
    <s v="CARETAS FOTOCROMATICAS PARA SOLDADURA"/>
    <n v="46181703"/>
    <s v="LICITACIÓN PÚBLICA"/>
    <n v="2"/>
    <n v="7"/>
    <n v="1"/>
    <n v="401625"/>
    <s v="UNIDAD"/>
    <s v="NO SOLICITADAS"/>
  </r>
  <r>
    <x v="7"/>
    <s v="204-4-2"/>
    <n v="10"/>
    <s v="DOTACIONES"/>
    <s v="CARETAS PARA EQUIPO DE OXICORTE"/>
    <n v="23271714"/>
    <s v="LICITACIÓN PÚBLICA"/>
    <n v="2"/>
    <n v="7"/>
    <n v="1"/>
    <n v="401625"/>
    <s v="UNIDAD"/>
    <s v="NO SOLICITADAS"/>
  </r>
  <r>
    <x v="7"/>
    <s v="204-4-2"/>
    <n v="10"/>
    <s v="DOTACIONES"/>
    <s v="GUANTES DE VAQUETA"/>
    <n v="31211910"/>
    <s v="MÍNIMA CUANTÍA"/>
    <n v="1"/>
    <n v="6"/>
    <n v="60"/>
    <n v="480000"/>
    <s v="UNIDAD"/>
    <s v=""/>
  </r>
  <r>
    <x v="7"/>
    <s v="204-4-2"/>
    <n v="10"/>
    <s v="DOTACIONES"/>
    <s v="CASCO MOTOCICLETA"/>
    <n v="46181701"/>
    <s v="MÍNIMA CUANTÍA"/>
    <n v="1"/>
    <n v="6"/>
    <n v="8"/>
    <n v="1200000"/>
    <s v="UNIDAD"/>
    <s v=""/>
  </r>
  <r>
    <x v="7"/>
    <s v="204-4-2"/>
    <n v="10"/>
    <s v="DOTACIONES"/>
    <s v="RODILLERAS, CANILLERAS"/>
    <n v="46181505"/>
    <s v="MÍNIMA CUANTÍA"/>
    <n v="1"/>
    <n v="6"/>
    <n v="8"/>
    <n v="1040000"/>
    <s v="UNIDAD"/>
    <s v=""/>
  </r>
  <r>
    <x v="7"/>
    <s v="204-4-2"/>
    <n v="10"/>
    <s v="DOTACIONES"/>
    <s v="CODERAS"/>
    <n v="46181500"/>
    <s v="MÍNIMA CUANTÍA"/>
    <n v="1"/>
    <n v="6"/>
    <n v="8"/>
    <n v="640000"/>
    <s v="UNIDAD"/>
    <s v=""/>
  </r>
  <r>
    <x v="7"/>
    <s v="204-4-2"/>
    <n v="10"/>
    <s v="DOTACIONES"/>
    <s v="GUANTES"/>
    <n v="46181504"/>
    <s v="MÍNIMA CUANTÍA"/>
    <n v="1"/>
    <n v="6"/>
    <n v="8"/>
    <n v="400000"/>
    <s v="UNIDAD"/>
    <s v=""/>
  </r>
  <r>
    <x v="7"/>
    <s v="204-4-2"/>
    <n v="10"/>
    <s v="DOTACIONES"/>
    <s v="GAFAS"/>
    <n v="46181804"/>
    <s v="MÍNIMA CUANTÍA"/>
    <n v="1"/>
    <n v="6"/>
    <n v="8"/>
    <n v="320000"/>
    <s v="UNIDAD"/>
    <s v=""/>
  </r>
  <r>
    <x v="7"/>
    <s v="204-4-2"/>
    <n v="10"/>
    <s v="DOTACIONES"/>
    <s v="OVEROL DE PINTURA"/>
    <n v="46181503"/>
    <s v="MÍNIMA CUANTÍA"/>
    <n v="1"/>
    <n v="6"/>
    <n v="7"/>
    <n v="166600"/>
    <s v="UNIDAD"/>
    <s v=""/>
  </r>
  <r>
    <x v="7"/>
    <s v="204-4-2"/>
    <n v="10"/>
    <s v="DOTACIONES"/>
    <s v="TAPA BOCA"/>
    <n v="46182001"/>
    <s v="MÍNIMA CUANTÍA"/>
    <n v="1"/>
    <n v="6"/>
    <n v="7"/>
    <n v="41650"/>
    <s v="UNIDAD"/>
    <s v=""/>
  </r>
  <r>
    <x v="7"/>
    <s v="204-4-2"/>
    <n v="10"/>
    <s v="DOTACIONES"/>
    <s v="GUANTES NITRILO"/>
    <n v="46181536"/>
    <s v="MÍNIMA CUANTÍA"/>
    <n v="1"/>
    <n v="6"/>
    <n v="14"/>
    <n v="316540"/>
    <s v="UNIDAD"/>
    <s v=""/>
  </r>
  <r>
    <x v="7"/>
    <s v="204-4-3"/>
    <n v="10"/>
    <s v="ELEMENTOS DE ALOJAMIENTO Y CAMPAÑA"/>
    <s v="COLCHON"/>
    <n v="56101508"/>
    <s v="MÍNIMA CUANTÍA"/>
    <n v="1"/>
    <n v="6"/>
    <n v="2"/>
    <n v="2400000"/>
    <s v="UNIDAD"/>
    <s v=""/>
  </r>
  <r>
    <x v="7"/>
    <s v="204-4-3"/>
    <n v="10"/>
    <s v="ELEMENTOS DE ALOJAMIENTO Y CAMPAÑA"/>
    <s v="SÁBANA SENCILLA"/>
    <n v="52121500"/>
    <s v="MÍNIMA CUANTÍA"/>
    <n v="1"/>
    <n v="6"/>
    <n v="6"/>
    <n v="534000"/>
    <s v="UNIDAD"/>
    <s v=""/>
  </r>
  <r>
    <x v="7"/>
    <s v="204-4-3"/>
    <n v="10"/>
    <s v="ELEMENTOS DE ALOJAMIENTO Y CAMPAÑA"/>
    <s v="ALMOHADA"/>
    <n v="52121505"/>
    <s v="MÍNIMA CUANTÍA"/>
    <n v="1"/>
    <n v="6"/>
    <n v="6"/>
    <n v="150000"/>
    <s v="UNIDAD"/>
    <s v=""/>
  </r>
  <r>
    <x v="7"/>
    <s v="204-4-4"/>
    <n v="10"/>
    <s v="ELEMENTOS O PRÓTESIS PARA REHABILITACIÓN O TRATAMIENTO"/>
    <s v="INMOVILIZADOR DE CABEZA"/>
    <n v="25172131"/>
    <s v="MÍNIMA CUANTÍA"/>
    <n v="1"/>
    <n v="6"/>
    <n v="30"/>
    <n v="1500000"/>
    <s v="UNIDAD"/>
    <s v=""/>
  </r>
  <r>
    <x v="7"/>
    <s v="204-4-5"/>
    <n v="10"/>
    <s v="INSECTICIDAS, FUNGICIDAS Y OTROS INSUMOS AGRICOLAS"/>
    <s v="GLIFOSOL"/>
    <n v="10171700"/>
    <s v="MÍNIMA CUANTÍA"/>
    <n v="1"/>
    <n v="6"/>
    <n v="250"/>
    <n v="3622750"/>
    <s v="UNIDAD"/>
    <s v=""/>
  </r>
  <r>
    <x v="7"/>
    <s v="204-4-6"/>
    <n v="10"/>
    <s v="LLANTAS Y ACCESORIOS"/>
    <s v="NEUMATICOS"/>
    <n v="25172509"/>
    <s v="LICITACIÓN PÚBLICA"/>
    <n v="2"/>
    <n v="7"/>
    <n v="10"/>
    <n v="297500"/>
    <s v="UNIDAD"/>
    <s v="NO SOLICITADAS"/>
  </r>
  <r>
    <x v="7"/>
    <s v="204-4-6"/>
    <n v="10"/>
    <s v="LLANTAS Y ACCESORIOS"/>
    <s v="VALVULAS SELLOMATICAS"/>
    <n v="25172503"/>
    <s v="LICITACIÓN PÚBLICA"/>
    <n v="2"/>
    <n v="7"/>
    <n v="30"/>
    <n v="20099.099999999999"/>
    <s v="UNIDAD"/>
    <s v="NO SOLICITADAS"/>
  </r>
  <r>
    <x v="7"/>
    <s v="204-4-6"/>
    <n v="10"/>
    <s v="LLANTAS Y ACCESORIOS"/>
    <s v="VALVULAS SELLOMATICAS"/>
    <n v="25172503"/>
    <s v="LICITACIÓN PÚBLICA"/>
    <n v="2"/>
    <n v="7"/>
    <n v="30"/>
    <n v="89250"/>
    <s v="UNIDAD"/>
    <s v="NO SOLICITADAS"/>
  </r>
  <r>
    <x v="7"/>
    <s v="204-4-6"/>
    <n v="10"/>
    <s v="LLANTAS Y ACCESORIOS"/>
    <s v="LLANTAS (REF 600-9)"/>
    <n v="25172503"/>
    <s v="LICITACIÓN PÚBLICA"/>
    <n v="2"/>
    <n v="7"/>
    <n v="4"/>
    <n v="1175363"/>
    <s v="UNIDAD"/>
    <s v="NO SOLICITADAS"/>
  </r>
  <r>
    <x v="7"/>
    <s v="204-4-6"/>
    <n v="10"/>
    <s v="LLANTAS Y ACCESORIOS"/>
    <s v="LLANTAS (REF 255/70 R16)"/>
    <n v="25172503"/>
    <s v="LICITACIÓN PÚBLICA"/>
    <n v="2"/>
    <n v="7"/>
    <n v="6"/>
    <n v="1950112.5"/>
    <s v="UNIDAD"/>
    <s v="NO SOLICITADAS"/>
  </r>
  <r>
    <x v="7"/>
    <s v="204-4-6"/>
    <n v="10"/>
    <s v="LLANTAS Y ACCESORIOS"/>
    <s v="LLANTAS (REF 5,70/5,00-8 NHS)"/>
    <n v="25172503"/>
    <s v="LICITACIÓN PÚBLICA"/>
    <n v="2"/>
    <n v="7"/>
    <n v="3"/>
    <n v="662995.41"/>
    <s v="UNIDAD"/>
    <s v="NO SOLICITADAS"/>
  </r>
  <r>
    <x v="7"/>
    <s v="204-4-6"/>
    <n v="10"/>
    <s v="LLANTAS Y ACCESORIOS"/>
    <s v="LLANTAS (REF LT 215/75 R14)"/>
    <n v="25172503"/>
    <s v="LICITACIÓN PÚBLICA"/>
    <n v="2"/>
    <n v="7"/>
    <n v="3"/>
    <n v="1079996.3999999999"/>
    <s v="UNIDAD"/>
    <s v="NO SOLICITADAS"/>
  </r>
  <r>
    <x v="7"/>
    <s v="204-4-6"/>
    <n v="10"/>
    <s v="LLANTAS Y ACCESORIOS"/>
    <s v="LLANTAS (REF 11,2-24)"/>
    <n v="25172503"/>
    <s v="LICITACIÓN PÚBLICA"/>
    <n v="2"/>
    <n v="7"/>
    <n v="3"/>
    <n v="2135175"/>
    <s v="UNIDAD"/>
    <s v="NO SOLICITADAS"/>
  </r>
  <r>
    <x v="7"/>
    <s v="204-4-6"/>
    <n v="10"/>
    <s v="LLANTAS Y ACCESORIOS"/>
    <s v="LLANTAS (REF 4,80/4,00-8)"/>
    <n v="25172503"/>
    <s v="LICITACIÓN PÚBLICA"/>
    <n v="2"/>
    <n v="7"/>
    <n v="2"/>
    <n v="214825.94"/>
    <s v="UNIDAD"/>
    <s v="NO SOLICITADAS"/>
  </r>
  <r>
    <x v="7"/>
    <s v="204-4-6"/>
    <n v="10"/>
    <s v="LLANTAS Y ACCESORIOS"/>
    <s v="LLANTAS (REF 195-55 R15)"/>
    <n v="25172503"/>
    <s v="LICITACIÓN PÚBLICA"/>
    <n v="2"/>
    <n v="7"/>
    <n v="3"/>
    <n v="487497.77999999991"/>
    <s v="UNIDAD"/>
    <s v="NO SOLICITADAS"/>
  </r>
  <r>
    <x v="7"/>
    <s v="204-4-6"/>
    <n v="10"/>
    <s v="LLANTAS Y ACCESORIOS"/>
    <s v="LLANTAS (REF 225/75 D15)"/>
    <n v="25172503"/>
    <s v="LICITACIÓN PÚBLICA"/>
    <n v="2"/>
    <n v="7"/>
    <n v="3"/>
    <n v="855015"/>
    <s v="UNIDAD"/>
    <s v="NO SOLICITADAS"/>
  </r>
  <r>
    <x v="7"/>
    <s v="204-4-9"/>
    <n v="10"/>
    <s v="MATERIALES DE CONSTRUCCION"/>
    <s v="PLOMERÍA"/>
    <n v="30191800"/>
    <s v="SELECCIÓN ABREVIADA MENOR CUANTÍA"/>
    <n v="1"/>
    <n v="11"/>
    <n v="1"/>
    <n v="24750000"/>
    <s v="GLOBAL"/>
    <s v="NO SOLICITADAS"/>
  </r>
  <r>
    <x v="7"/>
    <s v="204-4-9"/>
    <n v="10"/>
    <s v="MATERIALES DE CONSTRUCCION"/>
    <s v="CARPINTERÍA"/>
    <n v="30191800"/>
    <s v="SELECCIÓN ABREVIADA MENOR CUANTÍA"/>
    <n v="1"/>
    <n v="11"/>
    <n v="1"/>
    <n v="22476495"/>
    <s v="GLOBAL"/>
    <s v="NO SOLICITADAS"/>
  </r>
  <r>
    <x v="7"/>
    <s v="204-4-9"/>
    <n v="10"/>
    <s v="MATERIALES DE CONSTRUCCION"/>
    <s v="ALBAÑILERÍA"/>
    <n v="30191800"/>
    <s v="SELECCIÓN ABREVIADA MENOR CUANTÍA"/>
    <n v="1"/>
    <n v="11"/>
    <n v="1"/>
    <n v="22750000"/>
    <s v="GLOBAL"/>
    <s v="NO SOLICITADAS"/>
  </r>
  <r>
    <x v="7"/>
    <s v="204-4-9"/>
    <n v="10"/>
    <s v="MATERIALES DE CONSTRUCCION"/>
    <s v="PINTURA"/>
    <n v="31211500"/>
    <s v="SELECCIÓN ABREVIADA MENOR CUANTÍA"/>
    <n v="1"/>
    <n v="11"/>
    <n v="1"/>
    <n v="49750000"/>
    <s v="GLOBAL"/>
    <s v="NO SOLICITADAS"/>
  </r>
  <r>
    <x v="7"/>
    <s v="204-4-9"/>
    <n v="10"/>
    <s v="MATERIALES DE CONSTRUCCION"/>
    <s v="ELECTRICIDAD"/>
    <n v="39121300"/>
    <s v="SELECCIÓN ABREVIADA MENOR CUANTÍA"/>
    <n v="1"/>
    <n v="11"/>
    <n v="1"/>
    <n v="24379133.280000001"/>
    <s v="GLOBAL"/>
    <s v="NO SOLICITADAS"/>
  </r>
  <r>
    <x v="7"/>
    <s v="204-4-9"/>
    <n v="16"/>
    <s v="MATERIALES DE CONSTRUCCION"/>
    <s v="ELEMENTOS ELECTRICOS"/>
    <n v="39121300"/>
    <s v="SELECCIÓN ABREVIADA MENOR CUANTÍA"/>
    <n v="1"/>
    <n v="6"/>
    <n v="1"/>
    <n v="1370866"/>
    <s v="GLOBAL"/>
    <s v=""/>
  </r>
  <r>
    <x v="7"/>
    <s v="204-4-9"/>
    <n v="10"/>
    <s v="MATERIALES DE CONSTRUCCION"/>
    <s v="RODILLO 4&quot;"/>
    <n v="31211906"/>
    <s v="MÍNIMA CUANTÍA"/>
    <n v="1"/>
    <n v="6"/>
    <n v="10"/>
    <n v="43000"/>
    <s v="UNIDAD"/>
    <s v=""/>
  </r>
  <r>
    <x v="7"/>
    <s v="204-4-9"/>
    <n v="10"/>
    <s v="MATERIALES DE CONSTRUCCION"/>
    <s v="RODILLO 6&quot;"/>
    <n v="31211906"/>
    <s v="MÍNIMA CUANTÍA"/>
    <n v="1"/>
    <n v="6"/>
    <n v="10"/>
    <n v="51000"/>
    <s v="UNIDAD"/>
    <s v=""/>
  </r>
  <r>
    <x v="7"/>
    <s v="204-4-9"/>
    <n v="10"/>
    <s v="MATERIALES DE CONSTRUCCION"/>
    <s v="RODILLO 9&quot;"/>
    <n v="31211906"/>
    <s v="MÍNIMA CUANTÍA"/>
    <n v="1"/>
    <n v="6"/>
    <n v="10"/>
    <n v="123000"/>
    <s v="UNIDAD"/>
    <s v=""/>
  </r>
  <r>
    <x v="7"/>
    <s v="204-4-9"/>
    <n v="10"/>
    <s v="MATERIALES DE CONSTRUCCION"/>
    <s v="BROCHA 2&quot;"/>
    <n v="31211904"/>
    <s v="MÍNIMA CUANTÍA"/>
    <n v="1"/>
    <n v="6"/>
    <n v="7"/>
    <n v="41300"/>
    <s v="UNIDAD"/>
    <s v=""/>
  </r>
  <r>
    <x v="7"/>
    <s v="204-4-12"/>
    <n v="10"/>
    <s v="MATERIALES REACTIVOS DE LABORATORIO Y QUÍMICOS"/>
    <s v="PASTAS DE CLORO"/>
    <n v="41104201"/>
    <s v="MÍNIMA CUANTÍA"/>
    <n v="2"/>
    <n v="3"/>
    <n v="331"/>
    <n v="652732"/>
    <s v="UNIDAD"/>
    <s v="NO SOLICITADAS"/>
  </r>
  <r>
    <x v="7"/>
    <s v="204-4-12"/>
    <n v="10"/>
    <s v="MATERIALES REACTIVOS DE LABORATORIO Y QUÍMICOS"/>
    <s v="SODA CAUSTICA"/>
    <n v="41104201"/>
    <s v="MÍNIMA CUANTÍA"/>
    <n v="2"/>
    <n v="3"/>
    <n v="58"/>
    <n v="5945580"/>
    <s v="UNIDAD"/>
    <s v="NO SOLICITADAS"/>
  </r>
  <r>
    <x v="7"/>
    <s v="204-4-12"/>
    <n v="10"/>
    <s v="MATERIALES REACTIVOS DE LABORATORIO Y QUÍMICOS"/>
    <s v="CLORO GRANULADO"/>
    <n v="41104201"/>
    <s v="MÍNIMA CUANTÍA"/>
    <n v="2"/>
    <n v="3"/>
    <n v="30"/>
    <n v="8241688.2000000002"/>
    <s v="UNIDAD"/>
    <s v="NO SOLICITADAS"/>
  </r>
  <r>
    <x v="7"/>
    <s v="204-4-12"/>
    <n v="10"/>
    <s v="MATERIALES REACTIVOS DE LABORATORIO Y QUÍMICOS"/>
    <s v="CLORO GASEOSO"/>
    <n v="12141900"/>
    <s v="MÍNIMA CUANTÍA"/>
    <n v="2"/>
    <n v="3"/>
    <n v="24"/>
    <n v="15152108.16"/>
    <s v="UNIDAD"/>
    <s v="NO SOLICITADAS"/>
  </r>
  <r>
    <x v="7"/>
    <s v="204-4-12"/>
    <n v="10"/>
    <s v="MATERIALES REACTIVOS DE LABORATORIO Y QUÍMICOS"/>
    <s v="OXIGENO"/>
    <n v="12141904"/>
    <s v="LICITACIÓN PÚBLICA"/>
    <n v="2"/>
    <n v="7"/>
    <n v="440"/>
    <n v="4031720"/>
    <s v="METRO CUBICO"/>
    <s v="NO SOLICITADAS"/>
  </r>
  <r>
    <x v="7"/>
    <s v="204-4-12"/>
    <n v="10"/>
    <s v="MATERIALES REACTIVOS DE LABORATORIO Y QUÍMICOS"/>
    <s v="NITROGENO"/>
    <n v="12141903"/>
    <s v="LICITACIÓN PÚBLICA"/>
    <n v="2"/>
    <n v="7"/>
    <n v="500"/>
    <n v="5795300"/>
    <s v="METRO CUBICO"/>
    <s v="NO SOLICITADAS"/>
  </r>
  <r>
    <x v="7"/>
    <s v="204-4-12"/>
    <n v="10"/>
    <s v="MATERIALES REACTIVOS DE LABORATORIO Y QUÍMICOS"/>
    <s v="CLORO GRANULADO"/>
    <n v="41104201"/>
    <s v="MÍNIMA CUANTÍA"/>
    <n v="1"/>
    <n v="6"/>
    <n v="1"/>
    <n v="6660000"/>
    <s v="UNIDAD"/>
    <s v=""/>
  </r>
  <r>
    <x v="7"/>
    <s v="204-4-12"/>
    <n v="10"/>
    <s v="MATERIALES REACTIVOS DE LABORATORIO Y QUÍMICOS"/>
    <s v="CLORO GASEOSO"/>
    <n v="12141900"/>
    <s v="MÍNIMA CUANTÍA"/>
    <n v="1"/>
    <n v="6"/>
    <n v="8"/>
    <n v="5050704"/>
    <s v="UNIDAD"/>
    <s v=""/>
  </r>
  <r>
    <x v="7"/>
    <s v="204-4-13"/>
    <n v="16"/>
    <s v="MEDICAMENTOS Y PRODUCTOS FARMACÉUTICOS"/>
    <s v="GASA PRECORTADA ESTERIL DE 7.5 CENTIMETROS X7.5 PAQUETE X 5"/>
    <n v="42311511"/>
    <s v="MÍNIMA CUANTÍA"/>
    <n v="2"/>
    <n v="3"/>
    <n v="20"/>
    <n v="6160"/>
    <s v="UNIDAD"/>
    <s v="NO SOLICITADAS"/>
  </r>
  <r>
    <x v="7"/>
    <s v="204-4-13"/>
    <n v="16"/>
    <s v="MEDICAMENTOS Y PRODUCTOS FARMACÉUTICOS"/>
    <s v="BAJA LENGUAS PAQUETE X 20 UNIDADES"/>
    <n v="42181501"/>
    <s v="MÍNIMA CUANTÍA"/>
    <n v="2"/>
    <n v="3"/>
    <n v="30"/>
    <n v="25290"/>
    <s v="UNIDAD"/>
    <s v="NO SOLICITADAS"/>
  </r>
  <r>
    <x v="7"/>
    <s v="204-4-13"/>
    <n v="16"/>
    <s v="MEDICAMENTOS Y PRODUCTOS FARMACÉUTICOS"/>
    <s v="TINTURA DE BENJUY FRASCO X 500MIL"/>
    <n v="42142100"/>
    <s v="MÍNIMA CUANTÍA"/>
    <n v="2"/>
    <n v="3"/>
    <n v="5"/>
    <n v="49280"/>
    <s v="UNIDAD"/>
    <s v="NO SOLICITADAS"/>
  </r>
  <r>
    <x v="7"/>
    <s v="204-4-13"/>
    <n v="16"/>
    <s v="MEDICAMENTOS Y PRODUCTOS FARMACÉUTICOS"/>
    <s v="ALGODÓN ROLLO TIPO HOSPITALARIO "/>
    <n v="11121802"/>
    <s v="MÍNIMA CUANTÍA"/>
    <n v="2"/>
    <n v="3"/>
    <n v="15"/>
    <n v="149220"/>
    <s v="UNIDAD"/>
    <s v="NO SOLICITADAS"/>
  </r>
  <r>
    <x v="7"/>
    <s v="204-4-13"/>
    <n v="16"/>
    <s v="MEDICAMENTOS Y PRODUCTOS FARMACÉUTICOS"/>
    <s v="LINIMENTO DEPORTIVO"/>
    <n v="42142100"/>
    <s v="MÍNIMA CUANTÍA"/>
    <n v="2"/>
    <n v="3"/>
    <n v="10"/>
    <n v="222100"/>
    <s v="UNIDAD"/>
    <s v="NO SOLICITADAS"/>
  </r>
  <r>
    <x v="7"/>
    <s v="204-4-13"/>
    <n v="16"/>
    <s v="MEDICAMENTOS Y PRODUCTOS FARMACÉUTICOS"/>
    <s v="ELECTRODOS ADHESIVOS  PAQUETE DE 4 UNUDADES  REDONDOS DE 3 CM "/>
    <n v="39121436"/>
    <s v="MÍNIMA CUANTÍA"/>
    <n v="2"/>
    <n v="3"/>
    <n v="5"/>
    <n v="240995"/>
    <s v="UNIDAD"/>
    <s v="NO SOLICITADAS"/>
  </r>
  <r>
    <x v="7"/>
    <s v="204-4-13"/>
    <n v="16"/>
    <s v="MEDICAMENTOS Y PRODUCTOS FARMACÉUTICOS"/>
    <s v="ELECTRODOS ADHESIVOS REDONDOS  PAQUETE DE 4 UNIDADES REDONDOS DE 5CM"/>
    <n v="39121436"/>
    <s v="MÍNIMA CUANTÍA"/>
    <n v="2"/>
    <n v="3"/>
    <n v="5"/>
    <n v="251040"/>
    <s v="UNIDAD"/>
    <s v="NO SOLICITADAS"/>
  </r>
  <r>
    <x v="7"/>
    <s v="204-4-13"/>
    <n v="16"/>
    <s v="MEDICAMENTOS Y PRODUCTOS FARMACÉUTICOS"/>
    <s v="ELECTRODOS ADHESIVOS  PAQUETE DE 4 UNIDADES CUADRADOS DE 5X5 CM "/>
    <n v="39121436"/>
    <s v="MÍNIMA CUANTÍA"/>
    <n v="2"/>
    <n v="3"/>
    <n v="5"/>
    <n v="190790"/>
    <s v="UNIDAD"/>
    <s v="NO SOLICITADAS"/>
  </r>
  <r>
    <x v="7"/>
    <s v="204-4-13"/>
    <n v="16"/>
    <s v="MEDICAMENTOS Y PRODUCTOS FARMACÉUTICOS"/>
    <s v="ELECTRODOS ADHESIVOS PAQUETE DE 4 UNIDADES RETANGULARES DE 5X9 CM"/>
    <n v="39121436"/>
    <s v="MÍNIMA CUANTÍA"/>
    <n v="2"/>
    <n v="3"/>
    <n v="5"/>
    <n v="276375"/>
    <s v="UNIDAD"/>
    <s v="NO SOLICITADAS"/>
  </r>
  <r>
    <x v="7"/>
    <s v="204-4-13"/>
    <n v="16"/>
    <s v="MEDICAMENTOS Y PRODUCTOS FARMACÉUTICOS"/>
    <s v="ELECTRODOS ADHESIVOS PAQUETE POR 4 UNIDADES REDONDOS DE 7 CM "/>
    <n v="39121436"/>
    <s v="MÍNIMA CUANTÍA"/>
    <n v="2"/>
    <n v="3"/>
    <n v="5"/>
    <n v="277025"/>
    <s v="UNIDAD"/>
    <s v="NO SOLICITADAS"/>
  </r>
  <r>
    <x v="7"/>
    <s v="204-4-13"/>
    <n v="16"/>
    <s v="MEDICAMENTOS Y PRODUCTOS FARMACÉUTICOS"/>
    <s v="ELECTRODOS ADHESIVOS PAQUETE DE 4 UNIDADES RETANGULARES DE 7X13 CM "/>
    <n v="39121436"/>
    <s v="MÍNIMA CUANTÍA"/>
    <n v="2"/>
    <n v="3"/>
    <n v="5"/>
    <n v="274820"/>
    <s v="UNIDAD"/>
    <s v="NO SOLICITADAS"/>
  </r>
  <r>
    <x v="7"/>
    <s v="204-4-13"/>
    <n v="16"/>
    <s v="MEDICAMENTOS Y PRODUCTOS FARMACÉUTICOS"/>
    <s v="PAQUETE CALIENTE ESTANDAR DE 10X12"/>
    <n v="42142108"/>
    <s v="MÍNIMA CUANTÍA"/>
    <n v="2"/>
    <n v="3"/>
    <n v="5"/>
    <n v="309170"/>
    <s v="UNIDAD"/>
    <s v="NO SOLICITADAS"/>
  </r>
  <r>
    <x v="7"/>
    <s v="204-4-13"/>
    <n v="16"/>
    <s v="MEDICAMENTOS Y PRODUCTOS FARMACÉUTICOS"/>
    <s v="PAQUETE FRIO ESTÁNDAR  DE 28X36"/>
    <n v="42142108"/>
    <s v="MÍNIMA CUANTÍA"/>
    <n v="2"/>
    <n v="3"/>
    <n v="5"/>
    <n v="331990"/>
    <s v="UNIDAD"/>
    <s v="NO SOLICITADAS"/>
  </r>
  <r>
    <x v="7"/>
    <s v="204-4-13"/>
    <n v="16"/>
    <s v="MEDICAMENTOS Y PRODUCTOS FARMACÉUTICOS"/>
    <s v="PAQUETES FRIOS REUSABLES TAMAÑO MEDIANO "/>
    <n v="42142108"/>
    <s v="MÍNIMA CUANTÍA"/>
    <n v="2"/>
    <n v="3"/>
    <n v="5"/>
    <n v="301245"/>
    <s v="UNIDAD"/>
    <s v="NO SOLICITADAS"/>
  </r>
  <r>
    <x v="7"/>
    <s v="204-4-13"/>
    <n v="16"/>
    <s v="MEDICAMENTOS Y PRODUCTOS FARMACÉUTICOS"/>
    <s v="PAQUETES FRIOS REUSABLES TAMAÑO PEQUEÑO"/>
    <n v="42142108"/>
    <s v="MÍNIMA CUANTÍA"/>
    <n v="2"/>
    <n v="3"/>
    <n v="5"/>
    <n v="237825"/>
    <s v="UNIDAD"/>
    <s v="NO SOLICITADAS"/>
  </r>
  <r>
    <x v="7"/>
    <s v="204-4-13"/>
    <n v="16"/>
    <s v="MEDICAMENTOS Y PRODUCTOS FARMACÉUTICOS"/>
    <s v="VENDAJE NEUROMUSCULAR O KINESIOTAPE ROLLO DE 5CM X 5MIL "/>
    <n v="42311505"/>
    <s v="MÍNIMA CUANTÍA"/>
    <n v="2"/>
    <n v="3"/>
    <n v="10"/>
    <n v="413820"/>
    <s v="UNIDAD"/>
    <s v="NO SOLICITADAS"/>
  </r>
  <r>
    <x v="7"/>
    <s v="204-4-13"/>
    <n v="16"/>
    <s v="MEDICAMENTOS Y PRODUCTOS FARMACÉUTICOS"/>
    <s v="VENDA COBAN COLOR PIEL DE 6” X 5 YATDAS"/>
    <n v="42311505"/>
    <s v="MÍNIMA CUANTÍA"/>
    <n v="2"/>
    <n v="3"/>
    <n v="15"/>
    <n v="515235"/>
    <s v="UNIDAD"/>
    <s v="NO SOLICITADAS"/>
  </r>
  <r>
    <x v="7"/>
    <s v="204-4-13"/>
    <n v="16"/>
    <s v="MEDICAMENTOS Y PRODUCTOS FARMACÉUTICOS"/>
    <s v="VOLTAREN EN SPRAY  X 85 MIL"/>
    <n v="42142100"/>
    <s v="MÍNIMA CUANTÍA"/>
    <n v="2"/>
    <n v="3"/>
    <n v="15"/>
    <n v="724620"/>
    <s v="UNIDAD"/>
    <s v="NO SOLICITADAS"/>
  </r>
  <r>
    <x v="7"/>
    <s v="204-4-13"/>
    <n v="16"/>
    <s v="MEDICAMENTOS Y PRODUCTOS FARMACÉUTICOS"/>
    <s v="ESPARADRAPO TIPO TELA TARRO SURTIDO X 6 ROLLOS"/>
    <n v="42311505"/>
    <s v="MÍNIMA CUANTÍA"/>
    <n v="2"/>
    <n v="3"/>
    <n v="10"/>
    <n v="559910"/>
    <s v="UNIDAD"/>
    <s v="NO SOLICITADAS"/>
  </r>
  <r>
    <x v="7"/>
    <s v="204-4-13"/>
    <n v="16"/>
    <s v="MEDICAMENTOS Y PRODUCTOS FARMACÉUTICOS"/>
    <s v="BANDAS ELASTICAS 2 MT DE COLOR AMARILLO _x000a_2 DE COLOR VERDE, 2 DE COLOR NEGRO, 2 DE COLOR GRIS, 2 DE COLOR DORADA  _x000a_"/>
    <n v="42311505"/>
    <s v="MÍNIMA CUANTÍA"/>
    <n v="2"/>
    <n v="3"/>
    <n v="5"/>
    <n v="789581"/>
    <s v="UNIDAD"/>
    <s v="NO SOLICITADAS"/>
  </r>
  <r>
    <x v="7"/>
    <s v="204-4-15"/>
    <n v="10"/>
    <s v="PAPELERIA, UTILES DE ESCRITORIO Y OFICINA"/>
    <s v="PAPEL KRAFT"/>
    <n v="14111514"/>
    <s v="MÍNIMA CUANTÍA"/>
    <n v="1"/>
    <n v="6"/>
    <n v="2"/>
    <n v="269060"/>
    <s v="UNIDAD"/>
    <s v=""/>
  </r>
  <r>
    <x v="7"/>
    <s v="204-4-15"/>
    <n v="10"/>
    <s v="PAPELERIA, UTILES DE ESCRITORIO Y OFICINA"/>
    <s v="PAPEL FOTOGRÁFICO"/>
    <n v="14111514"/>
    <s v="MÍNIMA CUANTÍA"/>
    <n v="1"/>
    <n v="6"/>
    <n v="20"/>
    <n v="178000"/>
    <s v="UNIDAD"/>
    <s v=""/>
  </r>
  <r>
    <x v="7"/>
    <s v="204-4-17"/>
    <n v="10"/>
    <s v="PRODUCTOS DE ASEO Y LIMPIEZA"/>
    <s v="GORROS DE BAÑO PLASTICO"/>
    <n v="42131502"/>
    <s v="MÍNIMA CUANTÍA"/>
    <n v="1"/>
    <n v="3"/>
    <n v="50"/>
    <n v="20000"/>
    <s v="UNIDAD"/>
    <s v="NO SOLICITADAS"/>
  </r>
  <r>
    <x v="7"/>
    <s v="204-4-17"/>
    <n v="10"/>
    <s v="PRODUCTOS DE ASEO Y LIMPIEZA"/>
    <s v="TAPA BOCAS DESECHABLES"/>
    <n v="46181700"/>
    <s v="MÍNIMA CUANTÍA"/>
    <n v="1"/>
    <n v="3"/>
    <n v="100"/>
    <n v="20000"/>
    <s v="UNIDAD"/>
    <s v="NO SOLICITADAS"/>
  </r>
  <r>
    <x v="7"/>
    <s v="204-4-17"/>
    <n v="10"/>
    <s v="PRODUCTOS DE ASEO Y LIMPIEZA"/>
    <s v="BALDE PLASTICO"/>
    <n v="47121804"/>
    <s v="MÍNIMA CUANTÍA"/>
    <n v="1"/>
    <n v="3"/>
    <n v="3"/>
    <n v="45000"/>
    <s v="UNIDAD"/>
    <s v="NO SOLICITADAS"/>
  </r>
  <r>
    <x v="7"/>
    <s v="204-4-17"/>
    <n v="10"/>
    <s v="PRODUCTOS DE ASEO Y LIMPIEZA"/>
    <s v="CHUPAS PARA BAÑO"/>
    <n v="40151500"/>
    <s v="MÍNIMA CUANTÍA"/>
    <n v="1"/>
    <n v="3"/>
    <n v="10"/>
    <n v="50000"/>
    <s v="UNIDAD"/>
    <s v="NO SOLICITADAS"/>
  </r>
  <r>
    <x v="7"/>
    <s v="204-4-17"/>
    <n v="10"/>
    <s v="PRODUCTOS DE ASEO Y LIMPIEZA"/>
    <s v="CERA NEUTRA"/>
    <n v="47131802"/>
    <s v="MÍNIMA CUANTÍA"/>
    <n v="1"/>
    <n v="3"/>
    <n v="3"/>
    <n v="54000"/>
    <s v="GALON"/>
    <s v="NO SOLICITADAS"/>
  </r>
  <r>
    <x v="7"/>
    <s v="204-4-17"/>
    <n v="10"/>
    <s v="PRODUCTOS DE ASEO Y LIMPIEZA"/>
    <s v="QUITA  TELARAÑAS"/>
    <n v="47131600"/>
    <s v="MÍNIMA CUANTÍA"/>
    <n v="1"/>
    <n v="3"/>
    <n v="5"/>
    <n v="90000"/>
    <s v="UNIDAD"/>
    <s v="NO SOLICITADAS"/>
  </r>
  <r>
    <x v="7"/>
    <s v="204-4-17"/>
    <n v="10"/>
    <s v="PRODUCTOS DE ASEO Y LIMPIEZA"/>
    <s v="ESPONJA  ALAMBRE"/>
    <n v="47131603"/>
    <s v="MÍNIMA CUANTÍA"/>
    <n v="1"/>
    <n v="3"/>
    <n v="500"/>
    <n v="100000"/>
    <s v="UNIDAD"/>
    <s v="NO SOLICITADAS"/>
  </r>
  <r>
    <x v="7"/>
    <s v="204-4-17"/>
    <n v="10"/>
    <s v="PRODUCTOS DE ASEO Y LIMPIEZA"/>
    <s v="ESPONJAS LAVA LOZA (SABRA)"/>
    <n v="47131603"/>
    <s v="MÍNIMA CUANTÍA"/>
    <n v="1"/>
    <n v="3"/>
    <n v="500"/>
    <n v="100000"/>
    <s v="UNIDAD"/>
    <s v="NO SOLICITADAS"/>
  </r>
  <r>
    <x v="7"/>
    <s v="204-4-17"/>
    <n v="10"/>
    <s v="PRODUCTOS DE ASEO Y LIMPIEZA"/>
    <s v="DESINCRUSTRANTE PARA PISOS"/>
    <n v="47131801"/>
    <s v="MÍNIMA CUANTÍA"/>
    <n v="1"/>
    <n v="3"/>
    <n v="6"/>
    <n v="132000"/>
    <s v="GALON"/>
    <s v="NO SOLICITADAS"/>
  </r>
  <r>
    <x v="7"/>
    <s v="204-4-17"/>
    <n v="10"/>
    <s v="PRODUCTOS DE ASEO Y LIMPIEZA"/>
    <s v="JABON TOCADOR TIPO HOTEL"/>
    <n v="53131608"/>
    <s v="MÍNIMA CUANTÍA"/>
    <n v="1"/>
    <n v="3"/>
    <n v="800"/>
    <n v="160000"/>
    <s v="UNIDAD"/>
    <s v="NO SOLICITADAS"/>
  </r>
  <r>
    <x v="7"/>
    <s v="204-4-17"/>
    <n v="10"/>
    <s v="PRODUCTOS DE ASEO Y LIMPIEZA"/>
    <s v="LIMPIONES   DE  TELA"/>
    <n v="47131502"/>
    <s v="MÍNIMA CUANTÍA"/>
    <n v="1"/>
    <n v="3"/>
    <n v="50"/>
    <n v="175000"/>
    <s v="UNIDAD"/>
    <s v="NO SOLICITADAS"/>
  </r>
  <r>
    <x v="7"/>
    <s v="204-4-17"/>
    <n v="10"/>
    <s v="PRODUCTOS DE ASEO Y LIMPIEZA"/>
    <s v="RECOGEDOR"/>
    <n v="47131601"/>
    <s v="MÍNIMA CUANTÍA"/>
    <n v="1"/>
    <n v="3"/>
    <n v="30"/>
    <n v="180000"/>
    <s v="UNIDAD"/>
    <s v="NO SOLICITADAS"/>
  </r>
  <r>
    <x v="7"/>
    <s v="204-4-17"/>
    <n v="10"/>
    <s v="PRODUCTOS DE ASEO Y LIMPIEZA"/>
    <s v="GLICERINA"/>
    <n v="12352104"/>
    <s v="MÍNIMA CUANTÍA"/>
    <n v="3"/>
    <n v="7"/>
    <n v="4"/>
    <n v="200000"/>
    <s v="GALON"/>
    <s v="NO SOLICITADAS"/>
  </r>
  <r>
    <x v="7"/>
    <s v="204-4-17"/>
    <n v="10"/>
    <s v="PRODUCTOS DE ASEO Y LIMPIEZA"/>
    <s v="JABON LIQUIDO PARA MANOS"/>
    <n v="53131608"/>
    <s v="MÍNIMA CUANTÍA"/>
    <n v="1"/>
    <n v="3"/>
    <n v="20"/>
    <n v="200000"/>
    <s v="GALON"/>
    <s v="NO SOLICITADAS"/>
  </r>
  <r>
    <x v="7"/>
    <s v="204-4-17"/>
    <n v="10"/>
    <s v="PRODUCTOS DE ASEO Y LIMPIEZA"/>
    <s v="ALCOHOL "/>
    <n v="41116104"/>
    <s v="MÍNIMA CUANTÍA"/>
    <n v="3"/>
    <n v="7"/>
    <n v="5"/>
    <n v="224669.65"/>
    <s v="GALON"/>
    <s v="NO SOLICITADAS"/>
  </r>
  <r>
    <x v="7"/>
    <s v="204-4-17"/>
    <n v="10"/>
    <s v="PRODUCTOS DE ASEO Y LIMPIEZA"/>
    <s v="AMBIENTADOR ELECTRICO EN ACEITE(REPUESTO )"/>
    <n v="47131706"/>
    <s v="MÍNIMA CUANTÍA"/>
    <n v="1"/>
    <n v="3"/>
    <n v="25"/>
    <n v="225000"/>
    <s v="UNIDAD"/>
    <s v="NO SOLICITADAS"/>
  </r>
  <r>
    <x v="7"/>
    <s v="204-4-17"/>
    <n v="10"/>
    <s v="PRODUCTOS DE ASEO Y LIMPIEZA"/>
    <s v="LIMPIAVIDRIO EN ATOMIZADOR 500 CC"/>
    <n v="42281704"/>
    <s v="MÍNIMA CUANTÍA"/>
    <n v="1"/>
    <n v="3"/>
    <n v="50"/>
    <n v="280000"/>
    <s v="UNIDAD"/>
    <s v="NO SOLICITADAS"/>
  </r>
  <r>
    <x v="7"/>
    <s v="204-4-17"/>
    <n v="10"/>
    <s v="PRODUCTOS DE ASEO Y LIMPIEZA"/>
    <s v="AMBIENTADOR EN AEROSOL"/>
    <n v="12161803"/>
    <s v="MÍNIMA CUANTÍA"/>
    <n v="1"/>
    <n v="3"/>
    <n v="50"/>
    <n v="350000"/>
    <s v="UNIDAD"/>
    <s v="NO SOLICITADAS"/>
  </r>
  <r>
    <x v="7"/>
    <s v="204-4-17"/>
    <n v="10"/>
    <s v="PRODUCTOS DE ASEO Y LIMPIEZA"/>
    <s v="GUANTE DE CAUCHO ASEO"/>
    <n v="48102107"/>
    <s v="MÍNIMA CUANTÍA"/>
    <n v="1"/>
    <n v="3"/>
    <n v="100"/>
    <n v="400000"/>
    <s v="UNIDAD"/>
    <s v="NO SOLICITADAS"/>
  </r>
  <r>
    <x v="7"/>
    <s v="204-4-17"/>
    <n v="10"/>
    <s v="PRODUCTOS DE ASEO Y LIMPIEZA"/>
    <s v="ACIDO PERACETICO"/>
    <n v="51102706"/>
    <s v="MÍNIMA CUANTÍA"/>
    <n v="1"/>
    <n v="3"/>
    <n v="10"/>
    <n v="600000"/>
    <s v="GALON"/>
    <s v="NO SOLICITADAS"/>
  </r>
  <r>
    <x v="7"/>
    <s v="204-4-17"/>
    <n v="10"/>
    <s v="PRODUCTOS DE ASEO Y LIMPIEZA"/>
    <s v="INSECTICIDA EN AEROSOL"/>
    <n v="10191509"/>
    <s v="MÍNIMA CUANTÍA"/>
    <n v="1"/>
    <n v="3"/>
    <n v="50"/>
    <n v="600000"/>
    <s v="UNIDAD"/>
    <s v="NO SOLICITADAS"/>
  </r>
  <r>
    <x v="7"/>
    <s v="204-4-17"/>
    <n v="10"/>
    <s v="PRODUCTOS DE ASEO Y LIMPIEZA"/>
    <s v="JABON LIQUIDO  (PARA USO EN DISPENSADOR KIMBERLY)"/>
    <n v="53131608"/>
    <s v="MÍNIMA CUANTÍA"/>
    <n v="1"/>
    <n v="3"/>
    <n v="20"/>
    <n v="600000"/>
    <s v="UNIDAD"/>
    <s v="NO SOLICITADAS"/>
  </r>
  <r>
    <x v="7"/>
    <s v="204-4-17"/>
    <n v="10"/>
    <s v="PRODUCTOS DE ASEO Y LIMPIEZA"/>
    <s v="DESENGRASANTE PARRILLAS  Y HORMOS"/>
    <n v="76111605"/>
    <s v="MÍNIMA CUANTÍA"/>
    <n v="1"/>
    <n v="3"/>
    <n v="50"/>
    <n v="750000"/>
    <s v="GALON"/>
    <s v="NO SOLICITADAS"/>
  </r>
  <r>
    <x v="7"/>
    <s v="204-4-17"/>
    <n v="10"/>
    <s v="PRODUCTOS DE ASEO Y LIMPIEZA"/>
    <s v="ESCOBAS"/>
    <n v="47131604"/>
    <s v="MÍNIMA CUANTÍA"/>
    <n v="1"/>
    <n v="3"/>
    <n v="150"/>
    <n v="825000"/>
    <s v="UNIDAD"/>
    <s v="NO SOLICITADAS"/>
  </r>
  <r>
    <x v="7"/>
    <s v="204-4-17"/>
    <n v="10"/>
    <s v="PRODUCTOS DE ASEO Y LIMPIEZA"/>
    <s v="RASTRILLO PLASTICO"/>
    <n v="27112003"/>
    <s v="MÍNIMA CUANTÍA"/>
    <n v="1"/>
    <n v="3"/>
    <n v="100"/>
    <n v="1000000"/>
    <s v="UNIDAD"/>
    <s v="NO SOLICITADAS"/>
  </r>
  <r>
    <x v="7"/>
    <s v="204-4-17"/>
    <n v="10"/>
    <s v="PRODUCTOS DE ASEO Y LIMPIEZA"/>
    <s v="TRAPERO"/>
    <s v="47131500"/>
    <s v="MÍNIMA CUANTÍA"/>
    <n v="1"/>
    <n v="3"/>
    <n v="200"/>
    <n v="1400000"/>
    <s v="UNIDAD"/>
    <s v="NO SOLICITADAS"/>
  </r>
  <r>
    <x v="7"/>
    <s v="204-4-17"/>
    <n v="10"/>
    <s v="PRODUCTOS DE ASEO Y LIMPIEZA"/>
    <s v="JABON LAVALOZA MECANICO (PARA MAQUINA LAVALOZA)"/>
    <n v="53131608"/>
    <s v="MÍNIMA CUANTÍA"/>
    <n v="1"/>
    <n v="3"/>
    <n v="100"/>
    <n v="1600000"/>
    <s v="GALON"/>
    <s v="NO SOLICITADAS"/>
  </r>
  <r>
    <x v="7"/>
    <s v="204-4-17"/>
    <n v="10"/>
    <s v="PRODUCTOS DE ASEO Y LIMPIEZA"/>
    <s v="AMBIENTADOR PARA PISOS"/>
    <n v="47131706"/>
    <s v="MÍNIMA CUANTÍA"/>
    <n v="1"/>
    <n v="3"/>
    <n v="150"/>
    <n v="2100000"/>
    <s v="GALON"/>
    <s v="NO SOLICITADAS"/>
  </r>
  <r>
    <x v="7"/>
    <s v="204-4-17"/>
    <n v="10"/>
    <s v="PRODUCTOS DE ASEO Y LIMPIEZA"/>
    <s v="BLANQUEADOR"/>
    <n v="47131807"/>
    <s v="MÍNIMA CUANTÍA"/>
    <n v="1"/>
    <n v="3"/>
    <n v="200"/>
    <n v="2400000"/>
    <s v="GALON"/>
    <s v="NO SOLICITADAS"/>
  </r>
  <r>
    <x v="7"/>
    <s v="204-4-17"/>
    <n v="10"/>
    <s v="PRODUCTOS DE ASEO Y LIMPIEZA"/>
    <s v="PAPEL  HIGIENICO PEQUEÑO"/>
    <n v="14111704"/>
    <s v="MÍNIMA CUANTÍA"/>
    <n v="1"/>
    <n v="3"/>
    <n v="1500"/>
    <n v="2550000"/>
    <s v="UNIDAD"/>
    <s v="NO SOLICITADAS"/>
  </r>
  <r>
    <x v="7"/>
    <s v="204-4-17"/>
    <n v="10"/>
    <s v="PRODUCTOS DE ASEO Y LIMPIEZA"/>
    <s v="PAPEL HIGIENICO TAMAÑO INSTITUCIONAL"/>
    <n v="14111704"/>
    <s v="MÍNIMA CUANTÍA"/>
    <n v="1"/>
    <n v="3"/>
    <n v="250"/>
    <n v="3000000"/>
    <s v="UNIDAD"/>
    <s v="NO SOLICITADAS"/>
  </r>
  <r>
    <x v="7"/>
    <s v="204-4-17"/>
    <n v="10"/>
    <s v="PRODUCTOS DE ASEO Y LIMPIEZA"/>
    <s v="TOALLAS DE MANO "/>
    <n v="14111703"/>
    <s v="MÍNIMA CUANTÍA"/>
    <n v="1"/>
    <n v="3"/>
    <n v="200"/>
    <n v="3000000"/>
    <s v="UNIDAD"/>
    <s v="NO SOLICITADAS"/>
  </r>
  <r>
    <x v="7"/>
    <s v="204-4-17"/>
    <n v="10"/>
    <s v="PRODUCTOS DE ASEO Y LIMPIEZA"/>
    <s v="JABON LAVAPLATOS EN PASTA  X 1000 GR"/>
    <n v="53131608"/>
    <s v="MÍNIMA CUANTÍA"/>
    <n v="1"/>
    <n v="3"/>
    <n v="400"/>
    <n v="4400000"/>
    <s v="UNIDAD"/>
    <s v="NO SOLICITADAS"/>
  </r>
  <r>
    <x v="7"/>
    <s v="204-4-17"/>
    <n v="10"/>
    <s v="PRODUCTOS DE ASEO Y LIMPIEZA"/>
    <s v="JABON DETERGENTE EN POLVO 500 GRAMOS"/>
    <n v="53131608"/>
    <s v="MÍNIMA CUANTÍA"/>
    <n v="1"/>
    <n v="3"/>
    <n v="1000"/>
    <n v="4500000"/>
    <s v="UNIDAD"/>
    <s v="NO SOLICITADAS"/>
  </r>
  <r>
    <x v="7"/>
    <s v="204-4-17"/>
    <n v="10"/>
    <s v="PRODUCTOS DE ASEO Y LIMPIEZA"/>
    <s v="LIMPIADOR DE MANOS "/>
    <n v="53131608"/>
    <s v="LICITACIÓN PÚBLICA"/>
    <n v="2"/>
    <n v="7"/>
    <n v="10"/>
    <n v="802650"/>
    <s v="GALON"/>
    <s v="NO SOLICITADAS"/>
  </r>
  <r>
    <x v="7"/>
    <s v="204-4-17"/>
    <n v="10"/>
    <s v="PRODUCTOS DE ASEO Y LIMPIEZA"/>
    <s v="JABON LIQUIDO PARA ROPA"/>
    <n v="53131608"/>
    <s v="LICITACIÓN PÚBLICA"/>
    <n v="2"/>
    <n v="7"/>
    <n v="5"/>
    <n v="257930"/>
    <s v="GALON"/>
    <s v="NO SOLICITADAS"/>
  </r>
  <r>
    <x v="7"/>
    <s v="204-4-17"/>
    <n v="10"/>
    <s v="PRODUCTOS DE ASEO Y LIMPIEZA"/>
    <s v="JABON LIQUIDO DESENGRASANTE"/>
    <n v="53131608"/>
    <s v="LICITACIÓN PÚBLICA"/>
    <n v="2"/>
    <n v="7"/>
    <n v="15"/>
    <n v="1115625"/>
    <s v="GALON"/>
    <s v="NO SOLICITADAS"/>
  </r>
  <r>
    <x v="7"/>
    <s v="204-4-17"/>
    <n v="10"/>
    <s v="PRODUCTOS DE ASEO Y LIMPIEZA"/>
    <s v="SHAMPOO PARA LAVADO AERONAVES"/>
    <n v="53131608"/>
    <s v="LICITACIÓN PÚBLICA"/>
    <n v="2"/>
    <n v="7"/>
    <n v="3"/>
    <n v="15658911"/>
    <s v="GALON"/>
    <s v="NO SOLICITADAS"/>
  </r>
  <r>
    <x v="7"/>
    <s v="204-4-17"/>
    <n v="10"/>
    <s v="PRODUCTOS DE ASEO Y LIMPIEZA"/>
    <s v="VARSOL"/>
    <n v="12352105"/>
    <s v="LICITACIÓN PÚBLICA"/>
    <n v="2"/>
    <n v="7"/>
    <n v="3"/>
    <n v="2236605"/>
    <s v="GALON"/>
    <s v="NO SOLICITADAS"/>
  </r>
  <r>
    <x v="7"/>
    <s v="204-4-17"/>
    <n v="10"/>
    <s v="PRODUCTOS DE ASEO Y LIMPIEZA"/>
    <s v="ALCOHOL ISOPROPILICO"/>
    <n v="12191601"/>
    <s v="LICITACIÓN PÚBLICA"/>
    <n v="2"/>
    <n v="7"/>
    <n v="7"/>
    <n v="33726091"/>
    <s v="GALON"/>
    <s v="NO SOLICITADAS"/>
  </r>
  <r>
    <x v="7"/>
    <s v="204-4-17"/>
    <n v="10"/>
    <s v="PRODUCTOS DE ASEO Y LIMPIEZA"/>
    <s v="CEPILLO DE ALAMBRE DE ACERO"/>
    <n v="27111907"/>
    <s v="LICITACIÓN PÚBLICA"/>
    <n v="2"/>
    <n v="7"/>
    <n v="10"/>
    <n v="205280"/>
    <s v="UNIDAD"/>
    <s v="NO SOLICITADAS"/>
  </r>
  <r>
    <x v="7"/>
    <s v="204-4-17"/>
    <n v="10"/>
    <s v="PRODUCTOS DE ASEO Y LIMPIEZA"/>
    <s v="ROLLO DE SABRA X 50 MTS"/>
    <n v="23131501"/>
    <s v="LICITACIÓN PÚBLICA"/>
    <n v="2"/>
    <n v="7"/>
    <n v="1"/>
    <n v="252280"/>
    <s v="UNIDAD"/>
    <s v="NO SOLICITADAS"/>
  </r>
  <r>
    <x v="7"/>
    <s v="204-4-17"/>
    <n v="10"/>
    <s v="PRODUCTOS DE ASEO Y LIMPIEZA"/>
    <s v="TRAPOS"/>
    <n v="47131500"/>
    <s v="LICITACIÓN PÚBLICA"/>
    <n v="2"/>
    <n v="7"/>
    <n v="2"/>
    <n v="458864"/>
    <s v="UNIDAD"/>
    <s v="NO SOLICITADAS"/>
  </r>
  <r>
    <x v="7"/>
    <s v="204-4-17"/>
    <n v="10"/>
    <s v="PRODUCTOS DE ASEO Y LIMPIEZA"/>
    <s v="TALCO"/>
    <n v="11101518"/>
    <s v="LICITACIÓN PÚBLICA"/>
    <n v="2"/>
    <n v="7"/>
    <n v="5"/>
    <n v="200812.5"/>
    <s v="KILOGRAMO"/>
    <s v="NO SOLICITADAS"/>
  </r>
  <r>
    <x v="7"/>
    <s v="204-4-17"/>
    <n v="10"/>
    <s v="PRODUCTOS DE ASEO Y LIMPIEZA"/>
    <s v="CHUPAS PARA BAÑO"/>
    <n v="40151500"/>
    <s v="MÍNIMA CUANTÍA"/>
    <n v="1"/>
    <n v="3"/>
    <n v="4"/>
    <n v="20000"/>
    <s v="UNIDAD"/>
    <s v="NO SOLICITADAS"/>
  </r>
  <r>
    <x v="7"/>
    <s v="204-4-17"/>
    <n v="10"/>
    <s v="PRODUCTOS DE ASEO Y LIMPIEZA"/>
    <s v="MINI CANECA VAIVEN PARA  BAÑO"/>
    <n v="47121804"/>
    <s v="MÍNIMA CUANTÍA"/>
    <n v="1"/>
    <n v="3"/>
    <n v="4"/>
    <n v="32000"/>
    <s v="UNIDAD"/>
    <s v="NO SOLICITADAS"/>
  </r>
  <r>
    <x v="7"/>
    <s v="204-4-17"/>
    <n v="10"/>
    <s v="PRODUCTOS DE ASEO Y LIMPIEZA"/>
    <s v="JABON DETERGENTE EN POLVO 500 GRAMOS"/>
    <n v="53131608"/>
    <s v="MÍNIMA CUANTÍA"/>
    <n v="1"/>
    <n v="3"/>
    <n v="12"/>
    <n v="54000"/>
    <s v="UNIDAD"/>
    <s v="NO SOLICITADAS"/>
  </r>
  <r>
    <x v="7"/>
    <s v="204-4-17"/>
    <n v="10"/>
    <s v="PRODUCTOS DE ASEO Y LIMPIEZA"/>
    <s v="RECOGEDOR"/>
    <n v="47131601"/>
    <s v="MÍNIMA CUANTÍA"/>
    <n v="1"/>
    <n v="3"/>
    <n v="10"/>
    <n v="60000"/>
    <s v="UNIDAD"/>
    <s v="NO SOLICITADAS"/>
  </r>
  <r>
    <x v="7"/>
    <s v="204-4-17"/>
    <n v="10"/>
    <s v="PRODUCTOS DE ASEO Y LIMPIEZA"/>
    <s v="LIMPIAVIDRIO EN ATOMIZADOR 500 CC"/>
    <n v="42281704"/>
    <s v="MÍNIMA CUANTÍA"/>
    <n v="1"/>
    <n v="3"/>
    <n v="12"/>
    <n v="67200"/>
    <s v="UNIDAD"/>
    <s v="NO SOLICITADAS"/>
  </r>
  <r>
    <x v="7"/>
    <s v="204-4-17"/>
    <n v="10"/>
    <s v="PRODUCTOS DE ASEO Y LIMPIEZA"/>
    <s v="GUANTE DE CAUCHO ASEO"/>
    <n v="48102107"/>
    <s v="MÍNIMA CUANTÍA"/>
    <n v="1"/>
    <n v="3"/>
    <n v="17"/>
    <n v="68000"/>
    <s v="UNIDAD"/>
    <s v="NO SOLICITADAS"/>
  </r>
  <r>
    <x v="7"/>
    <s v="204-4-17"/>
    <n v="10"/>
    <s v="PRODUCTOS DE ASEO Y LIMPIEZA"/>
    <s v="LIMPIONES   DE  TELA"/>
    <n v="47131502"/>
    <s v="MÍNIMA CUANTÍA"/>
    <n v="1"/>
    <n v="3"/>
    <n v="24"/>
    <n v="84000"/>
    <s v="UNIDAD"/>
    <s v="NO SOLICITADAS"/>
  </r>
  <r>
    <x v="7"/>
    <s v="204-4-17"/>
    <n v="10"/>
    <s v="PRODUCTOS DE ASEO Y LIMPIEZA"/>
    <s v="CERA NEUTRA"/>
    <n v="47131802"/>
    <s v="MÍNIMA CUANTÍA"/>
    <n v="1"/>
    <n v="3"/>
    <n v="6"/>
    <n v="108000"/>
    <s v="GALON"/>
    <s v="NO SOLICITADAS"/>
  </r>
  <r>
    <x v="7"/>
    <s v="204-4-17"/>
    <n v="10"/>
    <s v="PRODUCTOS DE ASEO Y LIMPIEZA"/>
    <s v="ESCOBAS"/>
    <n v="47131604"/>
    <s v="MÍNIMA CUANTÍA"/>
    <n v="1"/>
    <n v="3"/>
    <n v="20"/>
    <n v="110000"/>
    <s v="UNIDAD"/>
    <s v="NO SOLICITADAS"/>
  </r>
  <r>
    <x v="7"/>
    <s v="204-4-17"/>
    <n v="10"/>
    <s v="PRODUCTOS DE ASEO Y LIMPIEZA"/>
    <s v="JABON LIQUIDO PARA MANOS"/>
    <n v="53131608"/>
    <s v="MÍNIMA CUANTÍA"/>
    <n v="1"/>
    <n v="3"/>
    <n v="12"/>
    <n v="120000"/>
    <s v="GALON"/>
    <s v="NO SOLICITADAS"/>
  </r>
  <r>
    <x v="7"/>
    <s v="204-4-17"/>
    <n v="10"/>
    <s v="PRODUCTOS DE ASEO Y LIMPIEZA"/>
    <s v="JABON LIQUIDO  (PARA USO EN DISPENSADOR KIMBERLY)"/>
    <n v="53131608"/>
    <s v="MÍNIMA CUANTÍA"/>
    <n v="1"/>
    <n v="3"/>
    <n v="4"/>
    <n v="120000"/>
    <s v="UNIDAD"/>
    <s v="NO SOLICITADAS"/>
  </r>
  <r>
    <x v="7"/>
    <s v="204-4-17"/>
    <n v="10"/>
    <s v="PRODUCTOS DE ASEO Y LIMPIEZA"/>
    <s v="TRAPERO"/>
    <s v="47131500"/>
    <s v="MÍNIMA CUANTÍA"/>
    <n v="1"/>
    <n v="3"/>
    <n v="20"/>
    <n v="140000"/>
    <s v="UNIDAD"/>
    <s v="NO SOLICITADAS"/>
  </r>
  <r>
    <x v="7"/>
    <s v="204-4-17"/>
    <n v="10"/>
    <s v="PRODUCTOS DE ASEO Y LIMPIEZA"/>
    <s v="INSECTICIDA EN AEROSOL"/>
    <n v="10191509"/>
    <s v="MÍNIMA CUANTÍA"/>
    <n v="1"/>
    <n v="3"/>
    <n v="12"/>
    <n v="144000"/>
    <s v="UNIDAD"/>
    <s v="NO SOLICITADAS"/>
  </r>
  <r>
    <x v="7"/>
    <s v="204-4-17"/>
    <n v="10"/>
    <s v="PRODUCTOS DE ASEO Y LIMPIEZA"/>
    <s v="BLANQUEADOR"/>
    <n v="47131807"/>
    <s v="MÍNIMA CUANTÍA"/>
    <n v="1"/>
    <n v="3"/>
    <n v="12"/>
    <n v="144000"/>
    <s v="GALON"/>
    <s v="NO SOLICITADAS"/>
  </r>
  <r>
    <x v="7"/>
    <s v="204-4-17"/>
    <n v="10"/>
    <s v="PRODUCTOS DE ASEO Y LIMPIEZA"/>
    <s v="PAPEL HIGIENICO TAMAÑO INSTITUCIONAL"/>
    <n v="14111704"/>
    <s v="MÍNIMA CUANTÍA"/>
    <n v="1"/>
    <n v="3"/>
    <n v="12"/>
    <n v="144000"/>
    <s v="UNIDAD"/>
    <s v="NO SOLICITADAS"/>
  </r>
  <r>
    <x v="7"/>
    <s v="204-4-17"/>
    <n v="10"/>
    <s v="PRODUCTOS DE ASEO Y LIMPIEZA"/>
    <s v="BALDE PLASTICO"/>
    <n v="47121804"/>
    <s v="MÍNIMA CUANTÍA"/>
    <n v="1"/>
    <n v="3"/>
    <n v="10"/>
    <n v="150000"/>
    <s v="UNIDAD"/>
    <s v="NO SOLICITADAS"/>
  </r>
  <r>
    <x v="7"/>
    <s v="204-4-17"/>
    <n v="10"/>
    <s v="PRODUCTOS DE ASEO Y LIMPIEZA"/>
    <s v="AMBIENTADOR EN AEROSOL"/>
    <n v="12161803"/>
    <s v="MÍNIMA CUANTÍA"/>
    <n v="1"/>
    <n v="3"/>
    <n v="24"/>
    <n v="168000"/>
    <s v="UNIDAD"/>
    <s v="NO SOLICITADAS"/>
  </r>
  <r>
    <x v="7"/>
    <s v="204-4-17"/>
    <n v="10"/>
    <s v="PRODUCTOS DE ASEO Y LIMPIEZA"/>
    <s v="PAPEL  HIGIENICO PEQUEÑO"/>
    <n v="14111704"/>
    <s v="MÍNIMA CUANTÍA"/>
    <n v="1"/>
    <n v="3"/>
    <n v="100"/>
    <n v="170000"/>
    <s v="UNIDAD"/>
    <s v="NO SOLICITADAS"/>
  </r>
  <r>
    <x v="7"/>
    <s v="204-4-17"/>
    <n v="10"/>
    <s v="PRODUCTOS DE ASEO Y LIMPIEZA"/>
    <s v="AMBIENTADOR ELECTRICO EN ACEITE(REPUESTO )"/>
    <n v="47131706"/>
    <s v="MÍNIMA CUANTÍA"/>
    <n v="1"/>
    <n v="3"/>
    <n v="24"/>
    <n v="216000"/>
    <s v="UNIDAD"/>
    <s v="NO SOLICITADAS"/>
  </r>
  <r>
    <x v="7"/>
    <s v="204-4-17"/>
    <n v="10"/>
    <s v="PRODUCTOS DE ASEO Y LIMPIEZA"/>
    <s v="AMBIENTADOR PARA PISOS"/>
    <n v="47131706"/>
    <s v="MÍNIMA CUANTÍA"/>
    <n v="1"/>
    <n v="3"/>
    <n v="20"/>
    <n v="280000"/>
    <s v="GALON"/>
    <s v="NO SOLICITADAS"/>
  </r>
  <r>
    <x v="7"/>
    <s v="204-4-17"/>
    <n v="10"/>
    <s v="PRODUCTOS DE ASEO Y LIMPIEZA"/>
    <s v="TOALLAS DE MANO "/>
    <n v="14111703"/>
    <s v="MÍNIMA CUANTÍA"/>
    <n v="1"/>
    <n v="3"/>
    <n v="40"/>
    <n v="600000"/>
    <s v="UNIDAD"/>
    <s v="NO SOLICITADAS"/>
  </r>
  <r>
    <x v="7"/>
    <s v="204-4-17"/>
    <n v="16"/>
    <s v="PRODUCTOS DE ASEO Y LIMPIEZA"/>
    <s v="DISPENSADOR PAPEL HIGIENICO"/>
    <n v="47131710"/>
    <s v="MÍNIMA CUANTÍA"/>
    <n v="1"/>
    <n v="6"/>
    <n v="3"/>
    <n v="1049937"/>
    <s v="UNIDAD"/>
    <s v=""/>
  </r>
  <r>
    <x v="7"/>
    <s v="204-4-17"/>
    <n v="16"/>
    <s v="PRODUCTOS DE ASEO Y LIMPIEZA"/>
    <s v="DISPENSADOR JABÓN "/>
    <n v="30181614"/>
    <s v="MÍNIMA CUANTÍA"/>
    <n v="1"/>
    <n v="6"/>
    <n v="22"/>
    <n v="1123122"/>
    <s v="UNIDAD"/>
    <s v=""/>
  </r>
  <r>
    <x v="7"/>
    <s v="204-4-17"/>
    <n v="16"/>
    <s v="PRODUCTOS DE ASEO Y LIMPIEZA"/>
    <s v="DISPENSADOR GEL"/>
    <n v="30181614"/>
    <s v="MÍNIMA CUANTÍA"/>
    <n v="1"/>
    <n v="6"/>
    <n v="19"/>
    <n v="988057"/>
    <s v="UNIDAD"/>
    <s v=""/>
  </r>
  <r>
    <x v="7"/>
    <s v="204-4-17"/>
    <n v="16"/>
    <s v="PRODUCTOS DE ASEO Y LIMPIEZA"/>
    <s v="DISPENSADOR DESINFECTANTE"/>
    <n v="30181614"/>
    <s v="MÍNIMA CUANTÍA"/>
    <n v="1"/>
    <n v="6"/>
    <n v="1"/>
    <n v="96985"/>
    <s v="UNIDAD"/>
    <s v=""/>
  </r>
  <r>
    <x v="7"/>
    <s v="204-4-17"/>
    <n v="10"/>
    <s v="PRODUCTOS DE ASEO Y LIMPIEZA"/>
    <s v="PUNTOS ECOLÓGICOS"/>
    <n v="47121702"/>
    <s v="MÍNIMA CUANTÍA"/>
    <n v="1"/>
    <n v="6"/>
    <n v="6"/>
    <n v="4680000"/>
    <s v="UNIDAD"/>
    <s v=""/>
  </r>
  <r>
    <x v="7"/>
    <s v="204-4-17"/>
    <n v="10"/>
    <s v="PRODUCTOS DE ASEO Y LIMPIEZA"/>
    <s v="TRAPOS"/>
    <n v="47131500"/>
    <s v="MÍNIMA CUANTÍA"/>
    <n v="1"/>
    <n v="6"/>
    <n v="4"/>
    <n v="285600"/>
    <s v="UNIDAD"/>
    <s v=""/>
  </r>
  <r>
    <x v="7"/>
    <s v="204-4-17"/>
    <n v="10"/>
    <s v="PRODUCTOS DE ASEO Y LIMPIEZA"/>
    <s v="CERA"/>
    <n v="12181500"/>
    <s v="MÍNIMA CUANTÍA"/>
    <n v="1"/>
    <n v="6"/>
    <n v="8"/>
    <n v="190400"/>
    <s v="UNIDAD"/>
    <s v=""/>
  </r>
  <r>
    <x v="7"/>
    <s v="204-4-17"/>
    <n v="16"/>
    <s v="PRODUCTOS DE ASEO Y LIMPIEZA"/>
    <s v="SALDO IMPREVISTO"/>
    <n v="12181500"/>
    <s v="MÍNIMA CUANTÍA"/>
    <n v="1"/>
    <n v="6"/>
    <n v="1"/>
    <n v="799899"/>
    <s v="GLOBAL"/>
    <s v=""/>
  </r>
  <r>
    <x v="7"/>
    <s v="204-4-20"/>
    <n v="10"/>
    <s v="REPUESTOS"/>
    <s v="BOMBA DE ACEITE DE HUMO 12VDC 7,5 AMP."/>
    <n v="20101805"/>
    <s v="LICITACIÓN PÚBLICA"/>
    <n v="2"/>
    <n v="7"/>
    <n v="1"/>
    <n v="2064650"/>
    <s v="UNIDAD"/>
    <s v="NO SOLICITADAS"/>
  </r>
  <r>
    <x v="7"/>
    <s v="204-4-20"/>
    <n v="10"/>
    <s v="REPUESTOS"/>
    <s v="VALVULA REGULADURA ACEITE DE HUMO"/>
    <n v="20101805"/>
    <s v="LICITACIÓN PÚBLICA"/>
    <n v="2"/>
    <n v="7"/>
    <n v="1"/>
    <n v="413525"/>
    <s v="UNIDAD"/>
    <s v="NO SOLICITADAS"/>
  </r>
  <r>
    <x v="7"/>
    <s v="204-4-20"/>
    <n v="10"/>
    <s v="REPUESTOS"/>
    <s v="SWITCH"/>
    <n v="20101805"/>
    <s v="LICITACIÓN PÚBLICA"/>
    <n v="2"/>
    <n v="7"/>
    <n v="1"/>
    <n v="103292"/>
    <s v="UNIDAD"/>
    <s v="NO SOLICITADAS"/>
  </r>
  <r>
    <x v="7"/>
    <s v="204-4-20"/>
    <n v="10"/>
    <s v="REPUESTOS"/>
    <s v="INYECTOR DE ACEITE CON CUBIERTA PARA HUMO"/>
    <n v="20101805"/>
    <s v="LICITACIÓN PÚBLICA"/>
    <n v="2"/>
    <n v="7"/>
    <n v="2"/>
    <n v="2296700"/>
    <s v="UNIDAD"/>
    <s v="NO SOLICITADAS"/>
  </r>
  <r>
    <x v="7"/>
    <s v="204-4-20"/>
    <n v="10"/>
    <s v="REPUESTOS"/>
    <s v="BOQUILLAS PISTOLA CHERRY MAX"/>
    <n v="27111702"/>
    <s v="LICITACIÓN PÚBLICA"/>
    <n v="2"/>
    <n v="7"/>
    <n v="1"/>
    <n v="13179250"/>
    <s v="UNIDAD"/>
    <s v="NO SOLICITADAS"/>
  </r>
  <r>
    <x v="7"/>
    <s v="204-4-20"/>
    <n v="10"/>
    <s v="REPUESTOS"/>
    <s v="PUNTAS PHILLIPS NO. 1"/>
    <n v="27111701"/>
    <s v="LICITACIÓN PÚBLICA"/>
    <n v="2"/>
    <n v="7"/>
    <n v="30"/>
    <n v="121380"/>
    <s v="UNIDAD"/>
    <s v="NO SOLICITADAS"/>
  </r>
  <r>
    <x v="7"/>
    <s v="204-4-20"/>
    <n v="10"/>
    <s v="REPUESTOS"/>
    <s v="PUNTA PLANA"/>
    <n v="27111701"/>
    <s v="LICITACIÓN PÚBLICA"/>
    <n v="2"/>
    <n v="7"/>
    <n v="30"/>
    <n v="121380"/>
    <s v="UNIDAD"/>
    <s v="NO SOLICITADAS"/>
  </r>
  <r>
    <x v="7"/>
    <s v="204-4-20"/>
    <n v="10"/>
    <s v="REPUESTOS"/>
    <s v="PUNTAS PHILLIPS NO. 2"/>
    <n v="27111701"/>
    <s v="LICITACIÓN PÚBLICA"/>
    <n v="2"/>
    <n v="7"/>
    <n v="70"/>
    <n v="283220"/>
    <s v="UNIDAD"/>
    <s v="NO SOLICITADAS"/>
  </r>
  <r>
    <x v="7"/>
    <s v="204-4-20"/>
    <n v="10"/>
    <s v="REPUESTOS"/>
    <s v="ADAPTADOR PITOT   T-90 "/>
    <n v="27112822"/>
    <s v="LICITACIÓN PÚBLICA"/>
    <n v="2"/>
    <n v="7"/>
    <n v="1"/>
    <n v="755055"/>
    <s v="UNIDAD"/>
    <s v="NO SOLICITADAS"/>
  </r>
  <r>
    <x v="7"/>
    <s v="204-4-20"/>
    <n v="10"/>
    <s v="REPUESTOS"/>
    <s v="ADAPTADOR PITOT   T-41"/>
    <n v="27112822"/>
    <s v="LICITACIÓN PÚBLICA"/>
    <n v="2"/>
    <n v="7"/>
    <n v="1"/>
    <n v="745654"/>
    <s v="UNIDAD"/>
    <s v="NO SOLICITADAS"/>
  </r>
  <r>
    <x v="7"/>
    <s v="204-4-20"/>
    <n v="10"/>
    <s v="REPUESTOS"/>
    <s v="CABLE, AC POWER, 5M (115V US PLUG)"/>
    <n v="39121435"/>
    <s v="LICITACIÓN PÚBLICA"/>
    <n v="2"/>
    <n v="7"/>
    <n v="1"/>
    <n v="1376592"/>
    <s v="UNIDAD"/>
    <s v="NO SOLICITADAS"/>
  </r>
  <r>
    <x v="7"/>
    <s v="204-4-20"/>
    <n v="10"/>
    <s v="REPUESTOS"/>
    <s v="MANGERAS EQUPO PITOT ESTATICO"/>
    <n v="27111702"/>
    <s v="LICITACIÓN PÚBLICA"/>
    <n v="2"/>
    <n v="7"/>
    <n v="2"/>
    <n v="2753184"/>
    <s v="UNIDAD"/>
    <s v="NO SOLICITADAS"/>
  </r>
  <r>
    <x v="7"/>
    <s v="204-4-20"/>
    <n v="10"/>
    <s v="REPUESTOS"/>
    <s v="_x000a_ADAPTADOR PARA PRUEBAS PITOT ESTATICAS UH-60"/>
    <n v="39121006"/>
    <s v="LICITACIÓN PÚBLICA"/>
    <n v="2"/>
    <n v="7"/>
    <n v="1"/>
    <n v="745535"/>
    <s v="UNIDAD"/>
    <s v="NO SOLICITADAS"/>
  </r>
  <r>
    <x v="7"/>
    <s v="204-4-20"/>
    <n v="10"/>
    <s v="REPUESTOS"/>
    <s v="INDICADOR DE LUZ"/>
    <n v="31261501"/>
    <s v="LICITACIÓN PÚBLICA"/>
    <n v="2"/>
    <n v="7"/>
    <n v="5"/>
    <n v="1433950"/>
    <s v="UNIDAD"/>
    <s v="NO SOLICITADAS"/>
  </r>
  <r>
    <x v="7"/>
    <s v="204-4-20"/>
    <n v="10"/>
    <s v="REPUESTOS"/>
    <s v="SELECTOR DE SEGURO"/>
    <n v="31261501"/>
    <s v="LICITACIÓN PÚBLICA"/>
    <n v="2"/>
    <n v="7"/>
    <n v="5"/>
    <n v="142800"/>
    <s v="UNIDAD"/>
    <s v="NO SOLICITADAS"/>
  </r>
  <r>
    <x v="7"/>
    <s v="204-4-20"/>
    <n v="10"/>
    <s v="REPUESTOS"/>
    <s v="RETENEDOR BOTON DE FRECUENCIA"/>
    <n v="31261501"/>
    <s v="LICITACIÓN PÚBLICA"/>
    <n v="2"/>
    <n v="7"/>
    <n v="5"/>
    <n v="142800"/>
    <s v="UNIDAD"/>
    <s v="NO SOLICITADAS"/>
  </r>
  <r>
    <x v="7"/>
    <s v="204-4-20"/>
    <n v="10"/>
    <s v="REPUESTOS"/>
    <s v="INDICADOR DIAL FRECUENCIA"/>
    <n v="31261501"/>
    <s v="LICITACIÓN PÚBLICA"/>
    <n v="2"/>
    <n v="7"/>
    <n v="5"/>
    <n v="142800"/>
    <s v="UNIDAD"/>
    <s v="NO SOLICITADAS"/>
  </r>
  <r>
    <x v="7"/>
    <s v="204-4-20"/>
    <n v="10"/>
    <s v="REPUESTOS"/>
    <s v="BOTON SELECTOR FRECUENCIA"/>
    <n v="31261501"/>
    <s v="LICITACIÓN PÚBLICA"/>
    <n v="2"/>
    <n v="7"/>
    <n v="5"/>
    <n v="142800"/>
    <s v="UNIDAD"/>
    <s v="NO SOLICITADAS"/>
  </r>
  <r>
    <x v="7"/>
    <s v="204-4-20"/>
    <n v="10"/>
    <s v="REPUESTOS"/>
    <s v="SELLO PRINCIPAL"/>
    <n v="60102804"/>
    <s v="LICITACIÓN PÚBLICA"/>
    <n v="2"/>
    <n v="7"/>
    <n v="5"/>
    <n v="142800"/>
    <s v="UNIDAD"/>
    <s v="NO SOLICITADAS"/>
  </r>
  <r>
    <x v="7"/>
    <s v="204-4-20"/>
    <n v="10"/>
    <s v="REPUESTOS"/>
    <s v="CONNECTOR DE 26 PINES"/>
    <n v="32151909"/>
    <s v="LICITACIÓN PÚBLICA"/>
    <n v="2"/>
    <n v="7"/>
    <n v="5"/>
    <n v="200810"/>
    <s v="UNIDAD"/>
    <s v="NO SOLICITADAS"/>
  </r>
  <r>
    <x v="7"/>
    <s v="204-4-20"/>
    <n v="10"/>
    <s v="REPUESTOS"/>
    <s v="DISPLAY"/>
    <n v="43211906"/>
    <s v="LICITACIÓN PÚBLICA"/>
    <n v="2"/>
    <n v="7"/>
    <n v="2"/>
    <n v="80324"/>
    <s v="UNIDAD"/>
    <s v="NO SOLICITADAS"/>
  </r>
  <r>
    <x v="7"/>
    <s v="204-4-20"/>
    <n v="10"/>
    <s v="REPUESTOS"/>
    <s v="CUBIERTA FRONTAL MODELO 1 ESTANDAR"/>
    <n v="31261501"/>
    <s v="LICITACIÓN PÚBLICA"/>
    <n v="2"/>
    <n v="7"/>
    <n v="2"/>
    <n v="148988"/>
    <s v="UNIDAD"/>
    <s v="NO SOLICITADAS"/>
  </r>
  <r>
    <x v="7"/>
    <s v="204-4-20"/>
    <n v="10"/>
    <s v="REPUESTOS"/>
    <s v="EMPAQUE EN O"/>
    <n v="60102804"/>
    <s v="LICITACIÓN PÚBLICA"/>
    <n v="2"/>
    <n v="7"/>
    <n v="2"/>
    <n v="57120"/>
    <s v="UNIDAD"/>
    <s v="NO SOLICITADAS"/>
  </r>
  <r>
    <x v="7"/>
    <s v="204-4-20"/>
    <n v="10"/>
    <s v="REPUESTOS"/>
    <s v="CARCASA FRONTAL  REX 4663B"/>
    <n v="43221727"/>
    <s v="LICITACIÓN PÚBLICA"/>
    <n v="2"/>
    <n v="7"/>
    <n v="1"/>
    <n v="51586"/>
    <s v="UNIDAD"/>
    <s v="NO SOLICITADAS"/>
  </r>
  <r>
    <x v="7"/>
    <s v="204-4-20"/>
    <n v="10"/>
    <s v="REPUESTOS"/>
    <s v="CARCASA FRONTAL  XTS 5000"/>
    <n v="43221727"/>
    <s v="LICITACIÓN PÚBLICA"/>
    <n v="2"/>
    <n v="7"/>
    <n v="1"/>
    <n v="51586"/>
    <s v="UNIDAD"/>
    <s v="NO SOLICITADAS"/>
  </r>
  <r>
    <x v="7"/>
    <s v="204-4-20"/>
    <n v="10"/>
    <s v="REPUESTOS"/>
    <s v="CARGADOR IC-A6 REF: BC119N + AD101"/>
    <n v="43221727"/>
    <s v="LICITACIÓN PÚBLICA"/>
    <n v="2"/>
    <n v="7"/>
    <n v="3"/>
    <n v="154758"/>
    <s v="UNIDAD"/>
    <s v="NO SOLICITADAS"/>
  </r>
  <r>
    <x v="7"/>
    <s v="204-4-20"/>
    <n v="10"/>
    <s v="REPUESTOS"/>
    <s v="GANCHOS APX 5000"/>
    <n v="43221727"/>
    <s v="LICITACIÓN PÚBLICA"/>
    <n v="2"/>
    <n v="7"/>
    <n v="5"/>
    <n v="200810"/>
    <s v="UNIDAD"/>
    <s v="NO SOLICITADAS"/>
  </r>
  <r>
    <x v="7"/>
    <s v="204-4-20"/>
    <n v="10"/>
    <s v="REPUESTOS"/>
    <s v="CONO DE VIENTO (WIND SOCK)"/>
    <n v="43221727"/>
    <s v="LICITACIÓN PÚBLICA"/>
    <n v="2"/>
    <n v="7"/>
    <n v="1"/>
    <n v="1720740"/>
    <s v="UNIDAD"/>
    <s v="NO SOLICITADAS"/>
  </r>
  <r>
    <x v="7"/>
    <s v="204-4-20"/>
    <n v="10"/>
    <s v="REPUESTOS"/>
    <s v="BATERIA SATELITAL IRIDIUM 9505A"/>
    <n v="26111705"/>
    <s v="LICITACIÓN PÚBLICA"/>
    <n v="2"/>
    <n v="7"/>
    <n v="3"/>
    <n v="1032444"/>
    <s v="UNIDAD"/>
    <s v="NO SOLICITADAS"/>
  </r>
  <r>
    <x v="7"/>
    <s v="204-4-20"/>
    <n v="10"/>
    <s v="REPUESTOS"/>
    <s v="BOMBILLOS 30 W"/>
    <n v="41121515"/>
    <s v="LICITACIÓN PÚBLICA"/>
    <n v="2"/>
    <n v="7"/>
    <n v="30"/>
    <n v="615810"/>
    <s v="UNIDAD"/>
    <s v="NO SOLICITADAS"/>
  </r>
  <r>
    <x v="7"/>
    <s v="204-4-20"/>
    <n v="10"/>
    <s v="REPUESTOS"/>
    <s v="BOMBILLOS 45 W"/>
    <n v="41121515"/>
    <s v="LICITACIÓN PÚBLICA"/>
    <n v="2"/>
    <n v="7"/>
    <n v="38"/>
    <n v="780026"/>
    <s v="UNIDAD"/>
    <s v="NO SOLICITADAS"/>
  </r>
  <r>
    <x v="7"/>
    <s v="204-4-20"/>
    <n v="10"/>
    <s v="REPUESTOS"/>
    <s v="BOMBILLOS 120 W "/>
    <n v="41121515"/>
    <s v="LICITACIÓN PÚBLICA"/>
    <n v="2"/>
    <n v="7"/>
    <n v="32"/>
    <n v="656864"/>
    <s v="UNIDAD"/>
    <s v="NO SOLICITADAS"/>
  </r>
  <r>
    <x v="7"/>
    <s v="204-4-20"/>
    <n v="10"/>
    <s v="REPUESTOS"/>
    <s v="BOMBILLOS 200W CONECTOR PK30D"/>
    <n v="41121515"/>
    <s v="LICITACIÓN PÚBLICA"/>
    <n v="2"/>
    <n v="7"/>
    <n v="32"/>
    <n v="913920"/>
    <s v="UNIDAD"/>
    <s v="NO SOLICITADAS"/>
  </r>
  <r>
    <x v="7"/>
    <s v="204-4-20"/>
    <n v="10"/>
    <s v="REPUESTOS"/>
    <s v="PUNTAS PARA MULTIMETROS"/>
    <n v="41113630"/>
    <s v="LICITACIÓN PÚBLICA"/>
    <n v="2"/>
    <n v="7"/>
    <n v="8"/>
    <n v="1651720"/>
    <s v="UNIDAD"/>
    <s v="NO SOLICITADAS"/>
  </r>
  <r>
    <x v="7"/>
    <s v="204-4-20"/>
    <n v="10"/>
    <s v="REPUESTOS"/>
    <s v="PUNTA DE PERFORACIÓN 1/4 - 3/4"/>
    <n v="20111707"/>
    <s v="LICITACIÓN PÚBLICA"/>
    <n v="2"/>
    <n v="7"/>
    <n v="3"/>
    <n v="1721631"/>
    <s v="UNIDAD"/>
    <s v="NO SOLICITADAS"/>
  </r>
  <r>
    <x v="7"/>
    <s v="204-4-20"/>
    <n v="10"/>
    <s v="REPUESTOS"/>
    <s v="KIT COPA SIERRAS "/>
    <n v="27112911"/>
    <s v="LICITACIÓN PÚBLICA"/>
    <n v="2"/>
    <n v="7"/>
    <n v="1"/>
    <n v="1032385"/>
    <s v="UNIDAD"/>
    <s v="NO SOLICITADAS"/>
  </r>
  <r>
    <x v="7"/>
    <s v="204-4-20"/>
    <n v="10"/>
    <s v="REPUESTOS"/>
    <s v="CONTROLES Y PEDALES"/>
    <n v="25201605"/>
    <s v="MÍNIMA CUANTÍA"/>
    <n v="1"/>
    <n v="6"/>
    <n v="4"/>
    <n v="9310000"/>
    <s v="UNIDAD"/>
    <s v=""/>
  </r>
  <r>
    <x v="7"/>
    <s v="204-4-20"/>
    <n v="10"/>
    <s v="REPUESTOS"/>
    <s v="HOJA PARA SABLE ESGRIMA "/>
    <n v="49221519"/>
    <s v="MÍNIMA CUANTÍA"/>
    <n v="1"/>
    <n v="6"/>
    <n v="10"/>
    <n v="976109.4"/>
    <s v="UNIDAD"/>
    <s v=""/>
  </r>
  <r>
    <x v="7"/>
    <s v="204-4-20"/>
    <n v="10"/>
    <s v="REPUESTOS"/>
    <s v="PUNTA PARA ESPADA COMPLETA + BORNE"/>
    <n v="49221519"/>
    <s v="MÍNIMA CUANTÍA"/>
    <n v="1"/>
    <n v="6"/>
    <n v="12"/>
    <n v="690580.79999999993"/>
    <s v="UNIDAD"/>
    <s v=""/>
  </r>
  <r>
    <x v="7"/>
    <s v="204-4-20"/>
    <n v="10"/>
    <s v="REPUESTOS"/>
    <s v="CABLE DE CUERPO PARA ESPADA"/>
    <n v="43223303"/>
    <s v="MÍNIMA CUANTÍA"/>
    <n v="1"/>
    <n v="6"/>
    <n v="10"/>
    <n v="929628"/>
    <s v="UNIDAD"/>
    <s v=""/>
  </r>
  <r>
    <x v="7"/>
    <s v="204-4-20"/>
    <n v="10"/>
    <s v="REPUESTOS"/>
    <s v="CABLE DE CUERPO PARA SABLE "/>
    <n v="43223303"/>
    <s v="MÍNIMA CUANTÍA"/>
    <n v="1"/>
    <n v="6"/>
    <n v="15"/>
    <n v="1394442"/>
    <s v="UNIDAD"/>
    <s v=""/>
  </r>
  <r>
    <x v="7"/>
    <s v="204-4-20"/>
    <n v="10"/>
    <s v="REPUESTOS"/>
    <s v="HOJA ESPADA COMPLETA FIE MARAGING"/>
    <n v="49221519"/>
    <s v="MÍNIMA CUANTÍA"/>
    <n v="1"/>
    <n v="6"/>
    <n v="10"/>
    <n v="4548537"/>
    <s v="UNIDAD"/>
    <s v=""/>
  </r>
  <r>
    <x v="7"/>
    <s v="204-4-20"/>
    <n v="10"/>
    <s v="REPUESTOS"/>
    <s v="EMPUÑADURA PARA PISTOLA DE AIRE STYER "/>
    <n v="73152101"/>
    <s v="MÍNIMA CUANTÍA"/>
    <n v="1"/>
    <n v="6"/>
    <n v="6"/>
    <n v="830025"/>
    <s v="UNIDAD"/>
    <s v=""/>
  </r>
  <r>
    <x v="7"/>
    <s v="204-4-20"/>
    <n v="10"/>
    <s v="REPUESTOS"/>
    <s v="EMPUÑADURA PARA PISTOLAS DE FUEGO PARDINI "/>
    <n v="73152101"/>
    <s v="MÍNIMA CUANTÍA"/>
    <n v="1"/>
    <n v="6"/>
    <n v="6"/>
    <n v="830025"/>
    <s v="UNIDAD"/>
    <s v=""/>
  </r>
  <r>
    <x v="7"/>
    <s v="204-4-20"/>
    <n v="10"/>
    <s v="REPUESTOS"/>
    <s v="CASOLETA PARA SABLE DERECHAS (4) IZQUIERDAS (4)"/>
    <n v="49221504"/>
    <s v="MÍNIMA CUANTÍA"/>
    <n v="1"/>
    <n v="6"/>
    <n v="8"/>
    <n v="557776.79999999993"/>
    <s v="UNIDAD"/>
    <s v=""/>
  </r>
  <r>
    <x v="7"/>
    <s v="204-4-21"/>
    <n v="10"/>
    <s v="UTENSILIOS DE CAFETERIA"/>
    <s v="PLATOS HONDOS"/>
    <n v="52152004"/>
    <s v="MÍNIMA CUANTÍA"/>
    <n v="1"/>
    <n v="6"/>
    <n v="500"/>
    <n v="3574759.9999999995"/>
    <s v="UNIDAD"/>
    <s v=""/>
  </r>
  <r>
    <x v="7"/>
    <s v="204-4-21"/>
    <n v="10"/>
    <s v="UTENSILIOS DE CAFETERIA"/>
    <s v="PLATOS PANDOS"/>
    <n v="52152004"/>
    <s v="MÍNIMA CUANTÍA"/>
    <n v="1"/>
    <n v="6"/>
    <n v="500"/>
    <n v="3900225"/>
    <s v="UNIDAD"/>
    <s v=""/>
  </r>
  <r>
    <x v="7"/>
    <s v="204-4-21"/>
    <n v="10"/>
    <s v="UTENSILIOS DE CAFETERIA"/>
    <s v="PLATOS PEQUEÑOS"/>
    <n v="52152005"/>
    <s v="MÍNIMA CUANTÍA"/>
    <n v="1"/>
    <n v="6"/>
    <n v="500"/>
    <n v="2925020"/>
    <s v="UNIDAD"/>
    <s v=""/>
  </r>
  <r>
    <x v="7"/>
    <s v="204-4-21"/>
    <n v="10"/>
    <s v="UTENSILIOS DE CAFETERIA"/>
    <s v="VASOS"/>
    <n v="52152102"/>
    <s v="MÍNIMA CUANTÍA"/>
    <n v="1"/>
    <n v="6"/>
    <n v="500"/>
    <n v="2600150"/>
    <s v="UNIDAD"/>
    <s v=""/>
  </r>
  <r>
    <x v="7"/>
    <s v="204-4-21"/>
    <n v="10"/>
    <s v="UTENSILIOS DE CAFETERIA"/>
    <s v="TAZAS DE CAFÉ O TÉ"/>
    <n v="52152101"/>
    <s v="MÍNIMA CUANTÍA"/>
    <n v="1"/>
    <n v="6"/>
    <n v="500"/>
    <n v="1495235"/>
    <s v="UNIDAD"/>
    <s v=""/>
  </r>
  <r>
    <x v="7"/>
    <s v="204-4-21"/>
    <n v="10"/>
    <s v="UTENSILIOS DE CAFETERIA"/>
    <s v="TENEDOR"/>
    <n v="52151703"/>
    <s v="MÍNIMA CUANTÍA"/>
    <n v="1"/>
    <n v="6"/>
    <n v="500"/>
    <n v="780000"/>
    <s v="UNIDAD"/>
    <s v=""/>
  </r>
  <r>
    <x v="7"/>
    <s v="204-4-21"/>
    <n v="10"/>
    <s v="UTENSILIOS DE CAFETERIA"/>
    <s v="CUCHILLO"/>
    <n v="52151702"/>
    <s v="MÍNIMA CUANTÍA"/>
    <n v="1"/>
    <n v="6"/>
    <n v="500"/>
    <n v="975204.99999999988"/>
    <s v="UNIDAD"/>
    <s v=""/>
  </r>
  <r>
    <x v="7"/>
    <s v="204-4-21"/>
    <n v="10"/>
    <s v="UTENSILIOS DE CAFETERIA"/>
    <s v="CHUCHARA"/>
    <n v="52151704"/>
    <s v="MÍNIMA CUANTÍA"/>
    <n v="1"/>
    <n v="6"/>
    <n v="500"/>
    <n v="780000"/>
    <s v="UNIDAD"/>
    <s v=""/>
  </r>
  <r>
    <x v="7"/>
    <s v="204-4-21"/>
    <n v="10"/>
    <s v="UTENSILIOS DE CAFETERIA"/>
    <s v="CUCHARA POSTRERA"/>
    <n v="52151700"/>
    <s v="MÍNIMA CUANTÍA"/>
    <n v="1"/>
    <n v="6"/>
    <n v="500"/>
    <n v="324870"/>
    <s v="UNIDAD"/>
    <s v=""/>
  </r>
  <r>
    <x v="7"/>
    <s v="204-4-21"/>
    <n v="10"/>
    <s v="UTENSILIOS DE CAFETERIA"/>
    <s v="TERMO BEBIDAS CALIENTES"/>
    <n v="52151600"/>
    <s v="MÍNIMA CUANTÍA"/>
    <n v="1"/>
    <n v="6"/>
    <n v="5"/>
    <n v="359000"/>
    <s v="UNIDAD"/>
    <s v=""/>
  </r>
  <r>
    <x v="7"/>
    <s v="204-4-23"/>
    <n v="10"/>
    <s v="OTROS MATERIALES Y SUMINISTROS"/>
    <s v="LIMPIADOR CON PESA PARA OBOE "/>
    <n v="60131500"/>
    <s v="MÍNIMA CUANTÍA"/>
    <n v="3"/>
    <n v="4"/>
    <n v="1"/>
    <n v="93648"/>
    <s v="UNIDAD"/>
    <s v="NO SOLICITADAS"/>
  </r>
  <r>
    <x v="7"/>
    <s v="204-4-23"/>
    <n v="10"/>
    <s v="OTROS MATERIALES Y SUMINISTROS"/>
    <s v="LIMPIADOR Y BRILLADOR DE PLATILLOS"/>
    <n v="60131500"/>
    <s v="MÍNIMA CUANTÍA"/>
    <n v="3"/>
    <n v="4"/>
    <n v="2"/>
    <n v="101296"/>
    <s v="UNIDAD"/>
    <s v="NO SOLICITADAS"/>
  </r>
  <r>
    <x v="7"/>
    <s v="204-4-23"/>
    <n v="10"/>
    <s v="OTROS MATERIALES Y SUMINISTROS"/>
    <s v="HOJA DE CORCHO DE 1.5MM"/>
    <n v="60131500"/>
    <s v="MÍNIMA CUANTÍA"/>
    <n v="3"/>
    <n v="4"/>
    <n v="1"/>
    <n v="47086"/>
    <s v="UNIDAD"/>
    <s v="NO SOLICITADAS"/>
  </r>
  <r>
    <x v="7"/>
    <s v="204-4-23"/>
    <n v="10"/>
    <s v="OTROS MATERIALES Y SUMINISTROS"/>
    <s v="HOJA DE CORCHO DE 2.0MM"/>
    <n v="60131500"/>
    <s v="MÍNIMA CUANTÍA"/>
    <n v="3"/>
    <n v="4"/>
    <n v="1"/>
    <n v="52260"/>
    <s v="UNIDAD"/>
    <s v="NO SOLICITADAS"/>
  </r>
  <r>
    <x v="7"/>
    <s v="204-4-23"/>
    <n v="10"/>
    <s v="OTROS MATERIALES Y SUMINISTROS"/>
    <s v="APOYA PULGAR PARA FLAUTA TRAVERSA"/>
    <n v="60131500"/>
    <s v="MÍNIMA CUANTÍA"/>
    <n v="3"/>
    <n v="4"/>
    <n v="1"/>
    <n v="116143"/>
    <s v="UNIDAD"/>
    <s v="NO SOLICITADAS"/>
  </r>
  <r>
    <x v="7"/>
    <s v="204-4-23"/>
    <n v="10"/>
    <s v="OTROS MATERIALES Y SUMINISTROS"/>
    <s v="KIT DE MANTENIMIENTO FLAUTA/FLAUTÍN"/>
    <n v="60131500"/>
    <s v="MÍNIMA CUANTÍA"/>
    <n v="3"/>
    <n v="4"/>
    <n v="1"/>
    <n v="119679"/>
    <s v="UNIDAD"/>
    <s v="NO SOLICITADAS"/>
  </r>
  <r>
    <x v="7"/>
    <s v="204-4-23"/>
    <n v="10"/>
    <s v="OTROS MATERIALES Y SUMINISTROS"/>
    <s v="MASO PARA BOMBO DE MARCHA"/>
    <n v="60131507"/>
    <s v="MÍNIMA CUANTÍA"/>
    <n v="3"/>
    <n v="4"/>
    <n v="1"/>
    <n v="193737"/>
    <s v="UNIDAD"/>
    <s v="NO SOLICITADAS"/>
  </r>
  <r>
    <x v="7"/>
    <s v="204-4-23"/>
    <n v="10"/>
    <s v="OTROS MATERIALES Y SUMINISTROS"/>
    <s v="HOJA DE CORCHO DE 3.0MM"/>
    <n v="60131500"/>
    <s v="MÍNIMA CUANTÍA"/>
    <n v="3"/>
    <n v="4"/>
    <n v="1"/>
    <n v="74740"/>
    <s v="UNIDAD"/>
    <s v="NO SOLICITADAS"/>
  </r>
  <r>
    <x v="7"/>
    <s v="204-4-23"/>
    <n v="10"/>
    <s v="OTROS MATERIALES Y SUMINISTROS"/>
    <s v="TARJETA PVC BLANCO CALIBRE 30 (CAJAX500 TARJETAS)"/>
    <n v="32101617"/>
    <s v="MÍNIMA CUANTÍA"/>
    <n v="1"/>
    <n v="3"/>
    <n v="1"/>
    <n v="140000"/>
    <s v="UNIDAD"/>
    <s v="NO SOLICITADAS"/>
  </r>
  <r>
    <x v="7"/>
    <s v="204-4-23"/>
    <n v="10"/>
    <s v="OTROS MATERIALES Y SUMINISTROS"/>
    <s v="CORDEL PARA SAXOFÓN ALTO"/>
    <n v="60131518"/>
    <s v="MÍNIMA CUANTÍA"/>
    <n v="3"/>
    <n v="4"/>
    <n v="1"/>
    <n v="120536"/>
    <s v="UNIDAD"/>
    <s v="NO SOLICITADAS"/>
  </r>
  <r>
    <x v="7"/>
    <s v="204-4-23"/>
    <n v="10"/>
    <s v="OTROS MATERIALES Y SUMINISTROS"/>
    <s v="PARCHE SUPERIOR BLANCO DE 14&quot; PARA REDOBLANTE, GRANADERA Y CAJA"/>
    <n v="60131507"/>
    <s v="MÍNIMA CUANTÍA"/>
    <n v="3"/>
    <n v="4"/>
    <n v="2"/>
    <n v="113932"/>
    <s v="UNIDAD"/>
    <s v="NO SOLICITADAS"/>
  </r>
  <r>
    <x v="7"/>
    <s v="204-4-23"/>
    <n v="10"/>
    <s v="OTROS MATERIALES Y SUMINISTROS"/>
    <s v="PARCHE INFERIOR TRANSPARENTE DE 14&quot; PARA REDOBLANTE, GRANADERA Y CAJA"/>
    <n v="60131507"/>
    <s v="MÍNIMA CUANTÍA"/>
    <n v="3"/>
    <n v="4"/>
    <n v="2"/>
    <n v="109772"/>
    <s v="UNIDAD"/>
    <s v="NO SOLICITADAS"/>
  </r>
  <r>
    <x v="7"/>
    <s v="204-4-23"/>
    <n v="10"/>
    <s v="OTROS MATERIALES Y SUMINISTROS"/>
    <s v="BAQUETAS PARA REDOBLANTE DE MARCHA"/>
    <n v="60131520"/>
    <s v="MÍNIMA CUANTÍA"/>
    <n v="3"/>
    <n v="4"/>
    <n v="4"/>
    <n v="201468"/>
    <s v="UNIDAD"/>
    <s v="NO SOLICITADAS"/>
  </r>
  <r>
    <x v="7"/>
    <s v="204-4-23"/>
    <n v="10"/>
    <s v="OTROS MATERIALES Y SUMINISTROS"/>
    <s v="CARGADOR PARA CLARINETE BAJO"/>
    <n v="60131518"/>
    <s v="MÍNIMA CUANTÍA"/>
    <n v="3"/>
    <n v="4"/>
    <n v="1"/>
    <n v="115333"/>
    <s v="UNIDAD"/>
    <s v="NO SOLICITADAS"/>
  </r>
  <r>
    <x v="7"/>
    <s v="204-4-23"/>
    <n v="10"/>
    <s v="OTROS MATERIALES Y SUMINISTROS"/>
    <s v="PARCHE PARA BOMBO DE 24” "/>
    <n v="60131507"/>
    <s v="MÍNIMA CUANTÍA"/>
    <n v="3"/>
    <n v="4"/>
    <n v="2"/>
    <n v="277056"/>
    <s v="UNIDAD"/>
    <s v="NO SOLICITADAS"/>
  </r>
  <r>
    <x v="7"/>
    <s v="204-4-23"/>
    <n v="10"/>
    <s v="OTROS MATERIALES Y SUMINISTROS"/>
    <s v="ALMOHADILLA  PARA PULGAR"/>
    <n v="60131500"/>
    <s v="MÍNIMA CUANTÍA"/>
    <n v="3"/>
    <n v="4"/>
    <n v="9"/>
    <n v="269514"/>
    <s v="UNIDAD"/>
    <s v="NO SOLICITADAS"/>
  </r>
  <r>
    <x v="7"/>
    <s v="204-4-23"/>
    <n v="10"/>
    <s v="OTROS MATERIALES Y SUMINISTROS"/>
    <s v="BUJIA DOS TIEMPOS"/>
    <n v="26101700"/>
    <s v="MÍNIMA CUANTÍA"/>
    <n v="2"/>
    <n v="4"/>
    <n v="40"/>
    <n v="224280"/>
    <s v="UNIDAD"/>
    <s v="NO SOLICITADAS"/>
  </r>
  <r>
    <x v="7"/>
    <s v="204-4-23"/>
    <n v="10"/>
    <s v="OTROS MATERIALES Y SUMINISTROS"/>
    <s v="TUERCAS PARA GUADAÑA "/>
    <n v="31161700"/>
    <s v="MÍNIMA CUANTÍA"/>
    <n v="2"/>
    <n v="4"/>
    <n v="40"/>
    <n v="224280"/>
    <s v="UNIDAD"/>
    <s v="NO SOLICITADAS"/>
  </r>
  <r>
    <x v="7"/>
    <s v="204-4-23"/>
    <n v="10"/>
    <s v="OTROS MATERIALES Y SUMINISTROS"/>
    <s v="TUERCAS PARA GUADAÑA"/>
    <n v="31161700"/>
    <s v="MÍNIMA CUANTÍA"/>
    <n v="2"/>
    <n v="4"/>
    <n v="40"/>
    <n v="224280"/>
    <s v="UNIDAD"/>
    <s v="NO SOLICITADAS"/>
  </r>
  <r>
    <x v="7"/>
    <s v="204-4-23"/>
    <n v="10"/>
    <s v="OTROS MATERIALES Y SUMINISTROS"/>
    <s v="CONECTOR BNC DE PRESION PARA CABLE RG 6"/>
    <n v="39121405"/>
    <s v="MÍNIMA CUANTÍA"/>
    <n v="1"/>
    <n v="3"/>
    <n v="100"/>
    <n v="254700"/>
    <s v="UNIDAD"/>
    <s v="NO SOLICITADAS"/>
  </r>
  <r>
    <x v="7"/>
    <s v="204-4-23"/>
    <n v="10"/>
    <s v="OTROS MATERIALES Y SUMINISTROS"/>
    <s v="LIMPIADOR CON PESA PARA CLARINETE SOPRANO EN SIB"/>
    <n v="60131500"/>
    <s v="MÍNIMA CUANTÍA"/>
    <n v="3"/>
    <n v="4"/>
    <n v="6"/>
    <n v="451104"/>
    <s v="UNIDAD"/>
    <s v="NO SOLICITADAS"/>
  </r>
  <r>
    <x v="7"/>
    <s v="204-4-23"/>
    <n v="10"/>
    <s v="OTROS MATERIALES Y SUMINISTROS"/>
    <s v="BOQUILLA SAXOFÓN ALTO"/>
    <n v="60131509"/>
    <s v="MÍNIMA CUANTÍA"/>
    <n v="3"/>
    <n v="4"/>
    <n v="2"/>
    <n v="605560"/>
    <s v="UNIDAD"/>
    <s v="NO SOLICITADAS"/>
  </r>
  <r>
    <x v="7"/>
    <s v="204-4-23"/>
    <n v="10"/>
    <s v="OTROS MATERIALES Y SUMINISTROS"/>
    <s v="SET DE ZAPATILLAS COMPLETO PARA SAXOFÓN BARÍTONO YAMAHA YAB-62"/>
    <n v="60131500"/>
    <s v="MÍNIMA CUANTÍA"/>
    <n v="3"/>
    <n v="4"/>
    <n v="1"/>
    <n v="237380"/>
    <s v="UNIDAD"/>
    <s v="NO SOLICITADAS"/>
  </r>
  <r>
    <x v="7"/>
    <s v="204-4-23"/>
    <n v="10"/>
    <s v="OTROS MATERIALES Y SUMINISTROS"/>
    <s v="ABRAZADERA SAXOFÓN ALTO "/>
    <n v="60131500"/>
    <s v="MÍNIMA CUANTÍA"/>
    <n v="3"/>
    <n v="4"/>
    <n v="1"/>
    <n v="210392"/>
    <s v="UNIDAD"/>
    <s v="NO SOLICITADAS"/>
  </r>
  <r>
    <x v="7"/>
    <s v="204-4-23"/>
    <n v="10"/>
    <s v="OTROS MATERIALES Y SUMINISTROS"/>
    <s v="PROTECTOR ADHESIVO PARA EL BISEL DE LA FLAUTA"/>
    <n v="60131500"/>
    <s v="MÍNIMA CUANTÍA"/>
    <n v="3"/>
    <n v="4"/>
    <n v="46"/>
    <n v="444038"/>
    <s v="UNIDAD"/>
    <s v="NO SOLICITADAS"/>
  </r>
  <r>
    <x v="7"/>
    <s v="204-4-23"/>
    <n v="10"/>
    <s v="OTROS MATERIALES Y SUMINISTROS"/>
    <s v="BROCHE DORADO DE LUJO CON ESCUDOS REPUBLICA DE COLOMBIA, FAC Y EMAVI"/>
    <n v="53141507"/>
    <s v="MÍNIMA CUANTÍA"/>
    <n v="3"/>
    <n v="3"/>
    <n v="3"/>
    <n v="323871"/>
    <s v="UNIDAD"/>
    <s v="NO SOLICITADAS"/>
  </r>
  <r>
    <x v="7"/>
    <s v="204-4-23"/>
    <n v="10"/>
    <s v="OTROS MATERIALES Y SUMINISTROS"/>
    <s v="CINTA DE SEGURIDAD AMARILLA ROLLO"/>
    <n v="41122703"/>
    <s v="MÍNIMA CUANTÍA"/>
    <n v="3"/>
    <n v="3"/>
    <n v="10"/>
    <n v="240000"/>
    <s v="UNIDAD"/>
    <s v="NO SOLICITADAS"/>
  </r>
  <r>
    <x v="7"/>
    <s v="204-4-23"/>
    <n v="10"/>
    <s v="OTROS MATERIALES Y SUMINISTROS"/>
    <s v="BOQUILLA PARA TROMPETA EN SI BEMOL"/>
    <n v="60131509"/>
    <s v="MÍNIMA CUANTÍA"/>
    <n v="3"/>
    <n v="4"/>
    <n v="1"/>
    <n v="308762"/>
    <s v="UNIDAD"/>
    <s v="NO SOLICITADAS"/>
  </r>
  <r>
    <x v="7"/>
    <s v="204-4-23"/>
    <n v="10"/>
    <s v="OTROS MATERIALES Y SUMINISTROS"/>
    <s v="CAÑA SAXOFON SOPRANO # 3"/>
    <n v="60131502"/>
    <s v="MÍNIMA CUANTÍA"/>
    <n v="3"/>
    <n v="4"/>
    <n v="40"/>
    <n v="456240"/>
    <s v="UNIDAD"/>
    <s v="NO SOLICITADAS"/>
  </r>
  <r>
    <x v="7"/>
    <s v="204-4-23"/>
    <n v="10"/>
    <s v="OTROS MATERIALES Y SUMINISTROS"/>
    <s v="BOQUILLA SAXOFÓN TENOR "/>
    <n v="60131509"/>
    <s v="MÍNIMA CUANTÍA"/>
    <n v="3"/>
    <n v="4"/>
    <n v="1"/>
    <n v="364035"/>
    <s v="UNIDAD"/>
    <s v="NO SOLICITADAS"/>
  </r>
  <r>
    <x v="7"/>
    <s v="204-4-23"/>
    <n v="10"/>
    <s v="OTROS MATERIALES Y SUMINISTROS"/>
    <s v="FARGO PELICULA DE IMPRESIÓN TRASNPARENTE PARA IMPRESORA HDP"/>
    <n v="14121700"/>
    <s v="MÍNIMA CUANTÍA"/>
    <n v="1"/>
    <n v="3"/>
    <n v="1"/>
    <n v="446548"/>
    <s v="UNIDAD"/>
    <s v="NO SOLICITADAS"/>
  </r>
  <r>
    <x v="7"/>
    <s v="204-4-23"/>
    <n v="10"/>
    <s v="OTROS MATERIALES Y SUMINISTROS"/>
    <s v="CAÑA SAXOFON BARÍTONO # 3 "/>
    <n v="60131502"/>
    <s v="MÍNIMA CUANTÍA"/>
    <n v="3"/>
    <n v="4"/>
    <n v="20"/>
    <n v="755700"/>
    <s v="UNIDAD"/>
    <s v="NO SOLICITADAS"/>
  </r>
  <r>
    <x v="7"/>
    <s v="204-4-23"/>
    <n v="10"/>
    <s v="OTROS MATERIALES Y SUMINISTROS"/>
    <s v="PROTECTOR PARA BOQUILLA"/>
    <n v="60131500"/>
    <s v="MÍNIMA CUANTÍA"/>
    <n v="3"/>
    <n v="4"/>
    <n v="60"/>
    <n v="921360"/>
    <s v="UNIDAD"/>
    <s v="NO SOLICITADAS"/>
  </r>
  <r>
    <x v="7"/>
    <s v="204-4-23"/>
    <n v="10"/>
    <s v="OTROS MATERIALES Y SUMINISTROS"/>
    <s v="CABLE UTP NIVEL 6"/>
    <n v="43223303"/>
    <s v="MÍNIMA CUANTÍA"/>
    <n v="1"/>
    <n v="3"/>
    <n v="300"/>
    <n v="664500"/>
    <s v="METRO"/>
    <s v="NO SOLICITADAS"/>
  </r>
  <r>
    <x v="7"/>
    <s v="204-4-23"/>
    <n v="10"/>
    <s v="OTROS MATERIALES Y SUMINISTROS"/>
    <s v="CABLE COAXIAL RG 6"/>
    <n v="43223303"/>
    <s v="MÍNIMA CUANTÍA"/>
    <n v="1"/>
    <n v="3"/>
    <n v="300"/>
    <n v="702900"/>
    <s v="METRO"/>
    <s v="NO SOLICITADAS"/>
  </r>
  <r>
    <x v="7"/>
    <s v="204-4-23"/>
    <n v="10"/>
    <s v="OTROS MATERIALES Y SUMINISTROS"/>
    <s v="SET DE ZAPATILLAS COMPLETO PARA SAXOFÓN ALTO YAMAHA YAS-62"/>
    <n v="60131500"/>
    <s v="MÍNIMA CUANTÍA"/>
    <n v="3"/>
    <n v="4"/>
    <n v="2"/>
    <n v="290994"/>
    <s v="UNIDAD"/>
    <s v="NO SOLICITADAS"/>
  </r>
  <r>
    <x v="7"/>
    <s v="204-4-23"/>
    <n v="10"/>
    <s v="OTROS MATERIALES Y SUMINISTROS"/>
    <s v="SET DE ZAPATILLAS COMPLETO PARA SAXOFÓN TENOR YAMAHA YAT-62"/>
    <n v="60131500"/>
    <s v="MÍNIMA CUANTÍA"/>
    <n v="3"/>
    <n v="4"/>
    <n v="2"/>
    <n v="400504"/>
    <s v="UNIDAD"/>
    <s v="NO SOLICITADAS"/>
  </r>
  <r>
    <x v="7"/>
    <s v="204-4-23"/>
    <n v="10"/>
    <s v="OTROS MATERIALES Y SUMINISTROS"/>
    <s v="CAÑA CLARINETE BAJO #3"/>
    <n v="60131502"/>
    <s v="MÍNIMA CUANTÍA"/>
    <n v="3"/>
    <n v="4"/>
    <n v="40"/>
    <n v="863120"/>
    <s v="UNIDAD"/>
    <s v="NO SOLICITADAS"/>
  </r>
  <r>
    <x v="7"/>
    <s v="204-4-23"/>
    <n v="10"/>
    <s v="OTROS MATERIALES Y SUMINISTROS"/>
    <s v="BANDERAS DE COLOMBIA PARA EXTERIORES ASTA DE HONORES"/>
    <n v="55121715"/>
    <s v="MÍNIMA CUANTÍA"/>
    <n v="3"/>
    <n v="3"/>
    <n v="1"/>
    <n v="212749"/>
    <s v="UNIDAD"/>
    <s v="NO SOLICITADAS"/>
  </r>
  <r>
    <x v="7"/>
    <s v="204-4-23"/>
    <n v="10"/>
    <s v="OTROS MATERIALES Y SUMINISTROS"/>
    <s v="PAÑO INSTRUMENTOS PLATEADOS "/>
    <n v="60131500"/>
    <s v="MÍNIMA CUANTÍA"/>
    <n v="3"/>
    <n v="4"/>
    <n v="12"/>
    <n v="525744"/>
    <s v="UNIDAD"/>
    <s v="NO SOLICITADAS"/>
  </r>
  <r>
    <x v="7"/>
    <s v="204-4-23"/>
    <n v="10"/>
    <s v="OTROS MATERIALES Y SUMINISTROS"/>
    <s v="BOQUILLA PARA TUBA "/>
    <n v="60131509"/>
    <s v="MÍNIMA CUANTÍA"/>
    <n v="3"/>
    <n v="4"/>
    <n v="2"/>
    <n v="1095494"/>
    <s v="UNIDAD"/>
    <s v="NO SOLICITADAS"/>
  </r>
  <r>
    <x v="7"/>
    <s v="204-4-23"/>
    <n v="10"/>
    <s v="OTROS MATERIALES Y SUMINISTROS"/>
    <s v="BANDERINES DE GRADOS (BRG, CR,TC, MY, CT, TE Y ST)"/>
    <n v="55121715"/>
    <s v="MÍNIMA CUANTÍA"/>
    <n v="3"/>
    <n v="3"/>
    <n v="7"/>
    <n v="755699"/>
    <s v="UNIDAD"/>
    <s v="NO SOLICITADAS"/>
  </r>
  <r>
    <x v="7"/>
    <s v="204-4-23"/>
    <n v="10"/>
    <s v="OTROS MATERIALES Y SUMINISTROS"/>
    <s v="CAÑA SAXOFON ALTO # 3 "/>
    <n v="60131502"/>
    <s v="MÍNIMA CUANTÍA"/>
    <n v="3"/>
    <n v="4"/>
    <n v="80"/>
    <n v="1256240"/>
    <s v="UNIDAD"/>
    <s v="NO SOLICITADAS"/>
  </r>
  <r>
    <x v="7"/>
    <s v="204-4-23"/>
    <n v="10"/>
    <s v="OTROS MATERIALES Y SUMINISTROS"/>
    <s v="BASE PARA ASTA DE BANDERA INDIVIDUAL"/>
    <n v="55121905"/>
    <s v="MÍNIMA CUANTÍA"/>
    <n v="3"/>
    <n v="3"/>
    <n v="8"/>
    <n v="863656"/>
    <s v="UNIDAD"/>
    <s v="NO SOLICITADAS"/>
  </r>
  <r>
    <x v="7"/>
    <s v="204-4-23"/>
    <n v="10"/>
    <s v="OTROS MATERIALES Y SUMINISTROS"/>
    <s v="CAÑA CLARINETE  SOPRANO # 3 1/2"/>
    <n v="60131502"/>
    <s v="MÍNIMA CUANTÍA"/>
    <n v="3"/>
    <n v="4"/>
    <n v="120"/>
    <n v="1556520"/>
    <s v="UNIDAD"/>
    <s v="NO SOLICITADAS"/>
  </r>
  <r>
    <x v="7"/>
    <s v="204-4-23"/>
    <n v="10"/>
    <s v="OTROS MATERIALES Y SUMINISTROS"/>
    <s v="BANDERA PARA EXTERIORES ALOJAMIENTOS  DE CADETES"/>
    <n v="55121715"/>
    <s v="MÍNIMA CUANTÍA"/>
    <n v="3"/>
    <n v="3"/>
    <n v="6"/>
    <n v="1187526"/>
    <s v="UNIDAD"/>
    <s v="NO SOLICITADAS"/>
  </r>
  <r>
    <x v="7"/>
    <s v="204-4-23"/>
    <n v="10"/>
    <s v="OTROS MATERIALES Y SUMINISTROS"/>
    <s v="BANDERAS PARA INTERIORES COLOMBIA, FAC Y EMAVI"/>
    <n v="55121715"/>
    <s v="MÍNIMA CUANTÍA"/>
    <n v="3"/>
    <n v="3"/>
    <n v="3"/>
    <n v="1686825"/>
    <s v="UNIDAD"/>
    <s v="NO SOLICITADAS"/>
  </r>
  <r>
    <x v="7"/>
    <s v="204-4-23"/>
    <n v="10"/>
    <s v="OTROS MATERIALES Y SUMINISTROS"/>
    <s v="CAÑA SAXOFON TENOR # 3 "/>
    <n v="60131502"/>
    <s v="MÍNIMA CUANTÍA"/>
    <n v="3"/>
    <n v="4"/>
    <n v="90"/>
    <n v="1871460"/>
    <s v="UNIDAD"/>
    <s v="NO SOLICITADAS"/>
  </r>
  <r>
    <x v="7"/>
    <s v="204-4-23"/>
    <n v="10"/>
    <s v="OTROS MATERIALES Y SUMINISTROS"/>
    <s v="CAÑA CLARINETE SOPRANO #3 "/>
    <n v="60131502"/>
    <s v="MÍNIMA CUANTÍA"/>
    <n v="3"/>
    <n v="4"/>
    <n v="160"/>
    <n v="2075360"/>
    <s v="UNIDAD"/>
    <s v="NO SOLICITADAS"/>
  </r>
  <r>
    <x v="7"/>
    <s v="204-4-23"/>
    <n v="10"/>
    <s v="OTROS MATERIALES Y SUMINISTROS"/>
    <s v="BANDERA PARA EXTERIORES COLOMBIA PARA EL CAMPO DE PARADAS "/>
    <n v="55121715"/>
    <s v="MÍNIMA CUANTÍA"/>
    <n v="3"/>
    <n v="3"/>
    <n v="1"/>
    <n v="1304478"/>
    <s v="UNIDAD"/>
    <s v="NO SOLICITADAS"/>
  </r>
  <r>
    <x v="7"/>
    <s v="204-4-23"/>
    <n v="10"/>
    <s v="OTROS MATERIALES Y SUMINISTROS"/>
    <s v="PORTA ESTANDARTE PARA BANDERAS DE CEREMONIAS Y DESFILES"/>
    <n v="55121715"/>
    <s v="MÍNIMA CUANTÍA"/>
    <n v="3"/>
    <n v="3"/>
    <n v="6"/>
    <n v="1349460"/>
    <s v="UNIDAD"/>
    <s v="NO SOLICITADAS"/>
  </r>
  <r>
    <x v="7"/>
    <s v="204-4-23"/>
    <n v="10"/>
    <s v="OTROS MATERIALES Y SUMINISTROS"/>
    <s v="BANDERAS PARA EXTERIORES ASTA DE HONORES FAC Y EMAVI"/>
    <n v="55121715"/>
    <s v="MÍNIMA CUANTÍA"/>
    <n v="3"/>
    <n v="3"/>
    <n v="2"/>
    <n v="1439424"/>
    <s v="UNIDAD"/>
    <s v="NO SOLICITADAS"/>
  </r>
  <r>
    <x v="7"/>
    <s v="204-4-23"/>
    <n v="10"/>
    <s v="OTROS MATERIALES Y SUMINISTROS"/>
    <s v="FARGO PELICULA DE LAMINACION HOLOGRAFICO POLYGUARD TRASNPARENTE "/>
    <n v="44103100"/>
    <s v="MÍNIMA CUANTÍA"/>
    <n v="1"/>
    <n v="3"/>
    <n v="4"/>
    <n v="1792896"/>
    <s v="UNIDAD"/>
    <s v="NO SOLICITADAS"/>
  </r>
  <r>
    <x v="7"/>
    <s v="204-4-23"/>
    <n v="10"/>
    <s v="OTROS MATERIALES Y SUMINISTROS"/>
    <s v="CABLE ELECTRICO ENCAUCHETADO 3 X 12"/>
    <n v="39131709"/>
    <s v="MÍNIMA CUANTÍA"/>
    <n v="1"/>
    <n v="3"/>
    <n v="300"/>
    <n v="2168050"/>
    <s v="METRO"/>
    <s v="NO SOLICITADAS"/>
  </r>
  <r>
    <x v="7"/>
    <s v="204-4-23"/>
    <n v="10"/>
    <s v="OTROS MATERIALES Y SUMINISTROS"/>
    <s v="YOYO POLICUT PARA GUADAÑA NEGRO MANUAL"/>
    <n v="24141706"/>
    <s v="MÍNIMA CUANTÍA"/>
    <n v="2"/>
    <n v="4"/>
    <n v="50"/>
    <n v="2025728"/>
    <s v="UNIDAD"/>
    <s v="NO SOLICITADAS"/>
  </r>
  <r>
    <x v="7"/>
    <s v="204-4-23"/>
    <n v="10"/>
    <s v="OTROS MATERIALES Y SUMINISTROS"/>
    <s v="FARGO HDP COLOR RIBBON YMCFK"/>
    <n v="44103101"/>
    <s v="MÍNIMA CUANTÍA"/>
    <n v="1"/>
    <n v="3"/>
    <n v="4"/>
    <n v="2588008"/>
    <s v="UNIDAD"/>
    <s v="NO SOLICITADAS"/>
  </r>
  <r>
    <x v="7"/>
    <s v="204-4-23"/>
    <n v="10"/>
    <s v="OTROS MATERIALES Y SUMINISTROS"/>
    <s v="ASTA PARA BANDERA CON MOHARRA"/>
    <n v="55121905"/>
    <s v="MÍNIMA CUANTÍA"/>
    <n v="3"/>
    <n v="3"/>
    <n v="12"/>
    <n v="2590968"/>
    <s v="UNIDAD"/>
    <s v="NO SOLICITADAS"/>
  </r>
  <r>
    <x v="7"/>
    <s v="204-4-23"/>
    <n v="10"/>
    <s v="OTROS MATERIALES Y SUMINISTROS"/>
    <s v="BANDERA PARA EXTERIORES  FAC Y EMAVI PARA EL CAMPO DE PARADAS "/>
    <n v="55121715"/>
    <s v="MÍNIMA CUANTÍA"/>
    <n v="3"/>
    <n v="3"/>
    <n v="2"/>
    <n v="3238704"/>
    <s v="UNIDAD"/>
    <s v="NO SOLICITADAS"/>
  </r>
  <r>
    <x v="7"/>
    <s v="204-4-23"/>
    <n v="10"/>
    <s v="OTROS MATERIALES Y SUMINISTROS"/>
    <s v="NYLON NEGRO 3,3 ML X ROLLO DE 500 MTS"/>
    <n v="31151504"/>
    <s v="MÍNIMA CUANTÍA"/>
    <n v="2"/>
    <n v="4"/>
    <n v="15"/>
    <n v="4037040"/>
    <s v="UNIDAD"/>
    <s v="NO SOLICITADAS"/>
  </r>
  <r>
    <x v="7"/>
    <s v="204-4-23"/>
    <n v="10"/>
    <s v="OTROS MATERIALES Y SUMINISTROS"/>
    <s v="TARJETA BLANCA MIFARE 4K NUID 4 BYTES "/>
    <n v="32101617"/>
    <s v="MÍNIMA CUANTÍA"/>
    <n v="1"/>
    <n v="3"/>
    <n v="600"/>
    <n v="3922800"/>
    <s v="UNIDAD"/>
    <s v="NO SOLICITADAS"/>
  </r>
  <r>
    <x v="7"/>
    <s v="204-4-23"/>
    <n v="10"/>
    <s v="OTROS MATERIALES Y SUMINISTROS"/>
    <s v="BANDERÍN PARA INSTRUMENTOS MUSICALES DE BANDA MARCIAL"/>
    <n v="55121714"/>
    <s v="MÍNIMA CUANTÍA"/>
    <n v="3"/>
    <n v="3"/>
    <n v="120"/>
    <n v="12954840"/>
    <s v="UNIDAD"/>
    <s v="NO SOLICITADAS"/>
  </r>
  <r>
    <x v="7"/>
    <s v="204-4-23"/>
    <n v="10"/>
    <s v="OTROS MATERIALES Y SUMINISTROS"/>
    <s v="ADQUISICION DE BANDERAS Y BANDERINES"/>
    <n v="55121715"/>
    <s v="MÍNIMA CUANTÍA"/>
    <n v="3"/>
    <n v="9"/>
    <n v="1"/>
    <n v="3960000"/>
    <s v="GLOBAL"/>
    <s v="NO SOLICITADAS"/>
  </r>
  <r>
    <x v="7"/>
    <s v="204-4-23"/>
    <n v="10"/>
    <s v="OTROS MATERIALES Y SUMINISTROS"/>
    <s v="BOLSAS ZIPLOC (25 X 15)"/>
    <n v="24111503"/>
    <s v="LICITACIÓN PÚBLICA"/>
    <n v="2"/>
    <n v="7"/>
    <n v="30"/>
    <n v="1677900"/>
    <s v="UNIDAD"/>
    <s v="NO SOLICITADAS"/>
  </r>
  <r>
    <x v="7"/>
    <s v="204-4-23"/>
    <n v="10"/>
    <s v="OTROS MATERIALES Y SUMINISTROS"/>
    <s v="BOLSAS ZIPLOC (25 X 35)"/>
    <n v="24111503"/>
    <s v="LICITACIÓN PÚBLICA"/>
    <n v="2"/>
    <n v="7"/>
    <n v="30"/>
    <n v="1570800"/>
    <s v="UNIDAD"/>
    <s v="NO SOLICITADAS"/>
  </r>
  <r>
    <x v="7"/>
    <s v="204-4-23"/>
    <n v="10"/>
    <s v="OTROS MATERIALES Y SUMINISTROS"/>
    <s v="PAÑOS SCRUBS"/>
    <n v="53131608"/>
    <s v="LICITACIÓN PÚBLICA"/>
    <n v="2"/>
    <n v="7"/>
    <n v="6"/>
    <n v="214200"/>
    <s v="UNIDAD"/>
    <s v="NO SOLICITADAS"/>
  </r>
  <r>
    <x v="7"/>
    <s v="204-4-23"/>
    <n v="10"/>
    <s v="OTROS MATERIALES Y SUMINISTROS"/>
    <s v="BOLSAS ZIPLOC (40 X 30)"/>
    <n v="24111503"/>
    <s v="LICITACIÓN PÚBLICA"/>
    <n v="2"/>
    <n v="7"/>
    <n v="30"/>
    <n v="1499400"/>
    <s v="UNIDAD"/>
    <s v="NO SOLICITADAS"/>
  </r>
  <r>
    <x v="7"/>
    <s v="204-4-23"/>
    <n v="10"/>
    <s v="OTROS MATERIALES Y SUMINISTROS"/>
    <s v="BOLSAS ZIPLOC (14 X 16)"/>
    <n v="24111503"/>
    <s v="LICITACIÓN PÚBLICA"/>
    <n v="2"/>
    <n v="7"/>
    <n v="30"/>
    <n v="1285200"/>
    <s v="UNIDAD"/>
    <s v="NO SOLICITADAS"/>
  </r>
  <r>
    <x v="7"/>
    <s v="204-4-23"/>
    <n v="10"/>
    <s v="OTROS MATERIALES Y SUMINISTROS"/>
    <s v="BOLSAS ZIPLOC ( 7 X 14)"/>
    <n v="24111503"/>
    <s v="LICITACIÓN PÚBLICA"/>
    <n v="2"/>
    <n v="7"/>
    <n v="30"/>
    <n v="928200"/>
    <s v="UNIDAD"/>
    <s v="NO SOLICITADAS"/>
  </r>
  <r>
    <x v="7"/>
    <s v="204-4-23"/>
    <n v="10"/>
    <s v="OTROS MATERIALES Y SUMINISTROS"/>
    <s v="BOLSAS ZIPLOCK (15 X 15)"/>
    <n v="24111503"/>
    <s v="LICITACIÓN PÚBLICA"/>
    <n v="2"/>
    <n v="7"/>
    <n v="100"/>
    <n v="1058000"/>
    <s v="UNIDAD"/>
    <s v="NO SOLICITADAS"/>
  </r>
  <r>
    <x v="7"/>
    <s v="204-4-23"/>
    <n v="10"/>
    <s v="OTROS MATERIALES Y SUMINISTROS"/>
    <s v="CABLE (P/N 9230259)"/>
    <n v="31151702"/>
    <s v="LICITACIÓN PÚBLICA"/>
    <n v="2"/>
    <n v="7"/>
    <n v="1"/>
    <n v="154700"/>
    <s v="UNIDAD"/>
    <s v="NO SOLICITADAS"/>
  </r>
  <r>
    <x v="7"/>
    <s v="204-4-23"/>
    <n v="10"/>
    <s v="OTROS MATERIALES Y SUMINISTROS"/>
    <s v="BISTURI INDUSTRIAL TRABAJO PESADO"/>
    <n v="23232001"/>
    <s v="LICITACIÓN PÚBLICA"/>
    <n v="2"/>
    <n v="7"/>
    <n v="5"/>
    <n v="89250"/>
    <s v="UNIDAD"/>
    <s v="NO SOLICITADAS"/>
  </r>
  <r>
    <x v="7"/>
    <s v="204-4-23"/>
    <n v="10"/>
    <s v="OTROS MATERIALES Y SUMINISTROS"/>
    <s v="PASTA PULIDORA BLANCA"/>
    <n v="31201602"/>
    <s v="LICITACIÓN PÚBLICA"/>
    <n v="2"/>
    <n v="7"/>
    <n v="5"/>
    <n v="297500"/>
    <s v="GALON"/>
    <s v="NO SOLICITADAS"/>
  </r>
  <r>
    <x v="7"/>
    <s v="204-4-23"/>
    <n v="10"/>
    <s v="OTROS MATERIALES Y SUMINISTROS"/>
    <s v="MANGUERA SISTEMA DE HUMO EQUIPO T-90 (RUBBER HOSE FLEX-LOC 3/8&quot; 3000 PSI)"/>
    <n v="20101805"/>
    <s v="LICITACIÓN PÚBLICA"/>
    <n v="2"/>
    <n v="7"/>
    <n v="5"/>
    <n v="1190000"/>
    <s v="METRO"/>
    <s v="NO SOLICITADAS"/>
  </r>
  <r>
    <x v="7"/>
    <s v="204-4-23"/>
    <n v="10"/>
    <s v="OTROS MATERIALES Y SUMINISTROS"/>
    <s v="MANGUERA EN ACERO"/>
    <n v="20101805"/>
    <s v="LICITACIÓN PÚBLICA"/>
    <n v="2"/>
    <n v="7"/>
    <n v="4"/>
    <n v="476000"/>
    <s v="UNIDAD"/>
    <s v="NO SOLICITADAS"/>
  </r>
  <r>
    <x v="7"/>
    <s v="204-4-23"/>
    <n v="10"/>
    <s v="OTROS MATERIALES Y SUMINISTROS"/>
    <s v="TINTAS PENETRANTES "/>
    <n v="12171703"/>
    <s v="LICITACIÓN PÚBLICA"/>
    <n v="2"/>
    <n v="7"/>
    <n v="34"/>
    <n v="3641400"/>
    <s v="UNIDAD"/>
    <s v="NO SOLICITADAS"/>
  </r>
  <r>
    <x v="7"/>
    <s v="204-4-23"/>
    <n v="10"/>
    <s v="OTROS MATERIALES Y SUMINISTROS"/>
    <s v="LIMPIADOR PARTICULAS"/>
    <n v="23281902"/>
    <s v="LICITACIÓN PÚBLICA"/>
    <n v="2"/>
    <n v="7"/>
    <n v="35"/>
    <n v="3748500"/>
    <s v="UNIDAD"/>
    <s v="NO SOLICITADAS"/>
  </r>
  <r>
    <x v="7"/>
    <s v="204-4-23"/>
    <n v="10"/>
    <s v="OTROS MATERIALES Y SUMINISTROS"/>
    <s v="PARTICULAS MAGNETICAS "/>
    <n v="23271800"/>
    <s v="LICITACIÓN PÚBLICA"/>
    <n v="2"/>
    <n v="7"/>
    <n v="35"/>
    <n v="3748500"/>
    <s v="UNIDAD"/>
    <s v="NO SOLICITADAS"/>
  </r>
  <r>
    <x v="7"/>
    <s v="204-4-23"/>
    <n v="10"/>
    <s v="OTROS MATERIALES Y SUMINISTROS"/>
    <s v="CABLE NO. 12"/>
    <n v="39121435"/>
    <s v="LICITACIÓN PÚBLICA"/>
    <n v="2"/>
    <n v="7"/>
    <n v="110"/>
    <n v="392700"/>
    <s v="METRO"/>
    <s v="NO SOLICITADAS"/>
  </r>
  <r>
    <x v="7"/>
    <s v="204-4-23"/>
    <n v="10"/>
    <s v="OTROS MATERIALES Y SUMINISTROS"/>
    <s v="CLAVIJA HEMBRA PARA TRABAJO PESADOS DOS TOMAS"/>
    <n v="30241511"/>
    <s v="LICITACIÓN PÚBLICA"/>
    <n v="2"/>
    <n v="7"/>
    <n v="1"/>
    <n v="71400"/>
    <s v="UNIDAD"/>
    <s v="NO SOLICITADAS"/>
  </r>
  <r>
    <x v="7"/>
    <s v="204-4-23"/>
    <n v="10"/>
    <s v="OTROS MATERIALES Y SUMINISTROS"/>
    <s v="CLAVIJA MACHO PARA TRABAJO PESADO E INTERPERIE"/>
    <n v="30241511"/>
    <s v="LICITACIÓN PÚBLICA"/>
    <n v="2"/>
    <n v="7"/>
    <n v="2"/>
    <n v="95200"/>
    <s v="UNIDAD"/>
    <s v="NO SOLICITADAS"/>
  </r>
  <r>
    <x v="7"/>
    <s v="204-4-23"/>
    <n v="10"/>
    <s v="OTROS MATERIALES Y SUMINISTROS"/>
    <s v="MICROBALLOONS_x000a_"/>
    <n v="12161606"/>
    <s v="LICITACIÓN PÚBLICA"/>
    <n v="2"/>
    <n v="7"/>
    <n v="1"/>
    <n v="297500"/>
    <s v="KILOGRAMO"/>
    <s v="NO SOLICITADAS"/>
  </r>
  <r>
    <x v="7"/>
    <s v="204-4-23"/>
    <n v="10"/>
    <s v="OTROS MATERIALES Y SUMINISTROS"/>
    <s v="CATALIZADOR 3223"/>
    <n v="12161605"/>
    <s v="LICITACIÓN PÚBLICA"/>
    <n v="2"/>
    <n v="7"/>
    <n v="1"/>
    <n v="630700"/>
    <s v="LITRO"/>
    <s v="NO SOLICITADAS"/>
  </r>
  <r>
    <x v="7"/>
    <s v="204-4-23"/>
    <n v="10"/>
    <s v="OTROS MATERIALES Y SUMINISTROS"/>
    <s v="CAJAS DE CARTON (DIMENSIONES 8X8X8&quot;  REFERENCIA S-4084 UNLINE)"/>
    <n v="24112503"/>
    <s v="LICITACIÓN PÚBLICA"/>
    <n v="2"/>
    <n v="7"/>
    <n v="20"/>
    <n v="47600"/>
    <s v="UNIDAD"/>
    <s v="NO SOLICITADAS"/>
  </r>
  <r>
    <x v="7"/>
    <s v="204-4-23"/>
    <n v="10"/>
    <s v="OTROS MATERIALES Y SUMINISTROS"/>
    <s v="CAJAS DE CARTON (DIMENSIONES 4X4X5&quot;  REFERENCIA S-19037 UNLINE)"/>
    <n v="24112503"/>
    <s v="LICITACIÓN PÚBLICA"/>
    <n v="2"/>
    <n v="7"/>
    <n v="20"/>
    <n v="35700"/>
    <s v="UNIDAD"/>
    <s v="NO SOLICITADAS"/>
  </r>
  <r>
    <x v="7"/>
    <s v="204-4-23"/>
    <n v="10"/>
    <s v="OTROS MATERIALES Y SUMINISTROS"/>
    <s v="LIMPIADOR (EKOFILL E 620)"/>
    <n v="12161605"/>
    <s v="LICITACIÓN PÚBLICA"/>
    <n v="2"/>
    <n v="7"/>
    <n v="1"/>
    <n v="476000"/>
    <s v="GALON"/>
    <s v="NO SOLICITADAS"/>
  </r>
  <r>
    <x v="7"/>
    <s v="204-4-23"/>
    <n v="10"/>
    <s v="OTROS MATERIALES Y SUMINISTROS"/>
    <s v="CAJAS DE CARTON (DIMENSIONES 6X4X3&quot;  REFERENCIA S-4582 UNLINE)"/>
    <n v="24112503"/>
    <s v="LICITACIÓN PÚBLICA"/>
    <n v="2"/>
    <n v="7"/>
    <n v="20"/>
    <n v="71400"/>
    <s v="UNIDAD"/>
    <s v="NO SOLICITADAS"/>
  </r>
  <r>
    <x v="7"/>
    <s v="204-4-23"/>
    <n v="10"/>
    <s v="OTROS MATERIALES Y SUMINISTROS"/>
    <s v="INDICADOR DE TORQUE ( NARANJA)"/>
    <n v="15121520"/>
    <s v="LICITACIÓN PÚBLICA"/>
    <n v="2"/>
    <n v="7"/>
    <n v="30"/>
    <n v="785400"/>
    <s v="UNIDAD"/>
    <s v="NO SOLICITADAS"/>
  </r>
  <r>
    <x v="7"/>
    <s v="204-4-23"/>
    <n v="10"/>
    <s v="OTROS MATERIALES Y SUMINISTROS"/>
    <s v="CAJAS DE CARTON (DIMENSIONES 6X6X3&quot;  REFERENCIA S-4780 UNLINE)"/>
    <n v="24112503"/>
    <s v="LICITACIÓN PÚBLICA"/>
    <n v="2"/>
    <n v="7"/>
    <n v="10"/>
    <n v="35700"/>
    <s v="UNIDAD"/>
    <s v="NO SOLICITADAS"/>
  </r>
  <r>
    <x v="7"/>
    <s v="204-4-23"/>
    <n v="10"/>
    <s v="OTROS MATERIALES Y SUMINISTROS"/>
    <s v="DISCO DE CORTE GRANDE"/>
    <n v="27112838"/>
    <s v="LICITACIÓN PÚBLICA"/>
    <n v="2"/>
    <n v="7"/>
    <n v="50"/>
    <n v="2975000"/>
    <s v="UNIDAD"/>
    <s v="NO SOLICITADAS"/>
  </r>
  <r>
    <x v="7"/>
    <s v="204-4-23"/>
    <n v="10"/>
    <s v="OTROS MATERIALES Y SUMINISTROS"/>
    <s v="DISCOS DE PULIR"/>
    <n v="27112838"/>
    <s v="LICITACIÓN PÚBLICA"/>
    <n v="2"/>
    <n v="7"/>
    <n v="50"/>
    <n v="2856000"/>
    <s v="UNIDAD"/>
    <s v="NO SOLICITADAS"/>
  </r>
  <r>
    <x v="7"/>
    <s v="204-4-23"/>
    <n v="10"/>
    <s v="OTROS MATERIALES Y SUMINISTROS"/>
    <s v="DISCOS DE PULIR"/>
    <n v="27112838"/>
    <s v="LICITACIÓN PÚBLICA"/>
    <n v="2"/>
    <n v="7"/>
    <n v="50"/>
    <n v="2856000"/>
    <s v="UNIDAD"/>
    <s v="NO SOLICITADAS"/>
  </r>
  <r>
    <x v="7"/>
    <s v="204-4-23"/>
    <n v="10"/>
    <s v="OTROS MATERIALES Y SUMINISTROS"/>
    <s v="SOLDADURA INOXIDABLE"/>
    <n v="23271420"/>
    <s v="LICITACIÓN PÚBLICA"/>
    <n v="2"/>
    <n v="7"/>
    <n v="10"/>
    <n v="380800"/>
    <s v="UNIDAD"/>
    <s v="NO SOLICITADAS"/>
  </r>
  <r>
    <x v="7"/>
    <s v="204-4-23"/>
    <n v="10"/>
    <s v="OTROS MATERIALES Y SUMINISTROS"/>
    <s v="SOLDADURA"/>
    <n v="23271420"/>
    <s v="LICITACIÓN PÚBLICA"/>
    <n v="2"/>
    <n v="7"/>
    <n v="60"/>
    <n v="1713600"/>
    <s v="UNIDAD"/>
    <s v="NO SOLICITADAS"/>
  </r>
  <r>
    <x v="7"/>
    <s v="204-4-23"/>
    <n v="10"/>
    <s v="OTROS MATERIALES Y SUMINISTROS"/>
    <s v="SOLDADURA"/>
    <n v="27111907"/>
    <s v="LICITACIÓN PÚBLICA"/>
    <n v="2"/>
    <n v="7"/>
    <n v="60"/>
    <n v="1713600"/>
    <s v="UNIDAD"/>
    <s v="NO SOLICITADAS"/>
  </r>
  <r>
    <x v="7"/>
    <s v="204-4-23"/>
    <n v="10"/>
    <s v="OTROS MATERIALES Y SUMINISTROS"/>
    <s v="APORTE PARA SOLDADURA TIG DE ACERO INOXIDABLE DE 1/16&quot;"/>
    <n v="23271420"/>
    <s v="LICITACIÓN PÚBLICA"/>
    <n v="2"/>
    <n v="7"/>
    <n v="5"/>
    <n v="476000"/>
    <s v="KILOGRAMO"/>
    <s v="NO SOLICITADAS"/>
  </r>
  <r>
    <x v="7"/>
    <s v="204-4-23"/>
    <n v="10"/>
    <s v="OTROS MATERIALES Y SUMINISTROS"/>
    <s v="APORTE PARA SOLDADURA TIG DE ALUMINIO DE 4043 DE 3/32&quot;"/>
    <n v="23271420"/>
    <s v="LICITACIÓN PÚBLICA"/>
    <n v="2"/>
    <n v="7"/>
    <n v="5"/>
    <n v="505750"/>
    <s v="KILOGRAMO"/>
    <s v="NO SOLICITADAS"/>
  </r>
  <r>
    <x v="7"/>
    <s v="204-4-23"/>
    <n v="10"/>
    <s v="OTROS MATERIALES Y SUMINISTROS"/>
    <s v="SOLDADURA 7018 DE 1/8&quot;"/>
    <n v="23271420"/>
    <s v="LICITACIÓN PÚBLICA"/>
    <n v="2"/>
    <n v="7"/>
    <n v="2"/>
    <n v="83300"/>
    <s v="KILOGRAMO"/>
    <s v="NO SOLICITADAS"/>
  </r>
  <r>
    <x v="7"/>
    <s v="204-4-23"/>
    <n v="10"/>
    <s v="OTROS MATERIALES Y SUMINISTROS"/>
    <s v="SOLDADURA NIQUEL 100 DE 1/2&quot;"/>
    <n v="23271420"/>
    <s v="LICITACIÓN PÚBLICA"/>
    <n v="2"/>
    <n v="7"/>
    <n v="2"/>
    <n v="99960"/>
    <s v="KILOGRAMO"/>
    <s v="NO SOLICITADAS"/>
  </r>
  <r>
    <x v="7"/>
    <s v="204-4-23"/>
    <n v="10"/>
    <s v="OTROS MATERIALES Y SUMINISTROS"/>
    <s v="SOLDADURA 4042 DE 1/8&quot; DE ALUMINIO"/>
    <n v="23271420"/>
    <s v="LICITACIÓN PÚBLICA"/>
    <n v="2"/>
    <n v="7"/>
    <n v="5"/>
    <n v="315350"/>
    <s v="KILOGRAMO"/>
    <s v="NO SOLICITADAS"/>
  </r>
  <r>
    <x v="7"/>
    <s v="204-4-23"/>
    <n v="10"/>
    <s v="OTROS MATERIALES Y SUMINISTROS"/>
    <s v="SOLDADURA 5787 TURBALOY PARA SOLDADUEA TIG DE 0,9MM "/>
    <n v="23271420"/>
    <s v="LICITACIÓN PÚBLICA"/>
    <n v="2"/>
    <n v="7"/>
    <n v="20"/>
    <n v="1166200"/>
    <s v="KILOGRAMO"/>
    <s v="NO SOLICITADAS"/>
  </r>
  <r>
    <x v="7"/>
    <s v="204-4-23"/>
    <n v="10"/>
    <s v="OTROS MATERIALES Y SUMINISTROS"/>
    <s v="JUEGO DE CERAMICAS PARA ANTORCHA DE SOLDADURA TIG COMPLETA"/>
    <n v="23271420"/>
    <s v="LICITACIÓN PÚBLICA"/>
    <n v="2"/>
    <n v="7"/>
    <n v="1"/>
    <n v="2618000"/>
    <s v="UNIDAD"/>
    <s v="NO SOLICITADAS"/>
  </r>
  <r>
    <x v="7"/>
    <s v="204-4-23"/>
    <n v="10"/>
    <s v="OTROS MATERIALES Y SUMINISTROS"/>
    <s v="CAJAS DE CARTON (DIMENSIONES 6X6X60&quot;  REFERENCIA S-14264 UNLINE)"/>
    <n v="24112503"/>
    <s v="LICITACIÓN PÚBLICA"/>
    <n v="2"/>
    <n v="7"/>
    <n v="10"/>
    <n v="40460"/>
    <s v="UNIDAD"/>
    <s v="NO SOLICITADAS"/>
  </r>
  <r>
    <x v="7"/>
    <s v="204-4-23"/>
    <n v="10"/>
    <s v="OTROS MATERIALES Y SUMINISTROS"/>
    <s v="MANGUERA DE BAJA PRESION DE 3/8&quot;"/>
    <n v="40142000"/>
    <s v="LICITACIÓN PÚBLICA"/>
    <n v="2"/>
    <n v="7"/>
    <n v="50"/>
    <n v="59500"/>
    <s v="METRO"/>
    <s v="NO SOLICITADAS"/>
  </r>
  <r>
    <x v="7"/>
    <s v="204-4-23"/>
    <n v="10"/>
    <s v="OTROS MATERIALES Y SUMINISTROS"/>
    <s v="BOQUILLA DE AGUA"/>
    <n v="20121306"/>
    <s v="LICITACIÓN PÚBLICA"/>
    <n v="2"/>
    <n v="7"/>
    <n v="3"/>
    <n v="214200"/>
    <s v="UNIDAD"/>
    <s v="NO SOLICITADAS"/>
  </r>
  <r>
    <x v="7"/>
    <s v="204-4-23"/>
    <n v="10"/>
    <s v="OTROS MATERIALES Y SUMINISTROS"/>
    <s v="BASE GRIS"/>
    <n v="24121802"/>
    <s v="LICITACIÓN PÚBLICA"/>
    <n v="2"/>
    <n v="7"/>
    <n v="5"/>
    <n v="476000"/>
    <s v="GALON"/>
    <s v="NO SOLICITADAS"/>
  </r>
  <r>
    <x v="7"/>
    <s v="204-4-23"/>
    <n v="10"/>
    <s v="OTROS MATERIALES Y SUMINISTROS"/>
    <s v="AEROSOL ALTA TEMPERATURA "/>
    <n v="24121802"/>
    <s v="LICITACIÓN PÚBLICA"/>
    <n v="2"/>
    <n v="7"/>
    <n v="20"/>
    <n v="714000"/>
    <s v="UNIDAD"/>
    <s v="NO SOLICITADAS"/>
  </r>
  <r>
    <x v="7"/>
    <s v="204-4-23"/>
    <n v="10"/>
    <s v="OTROS MATERIALES Y SUMINISTROS"/>
    <s v="BROCHA DE  2&quot;"/>
    <n v="31211904"/>
    <s v="LICITACIÓN PÚBLICA"/>
    <n v="2"/>
    <n v="7"/>
    <n v="15"/>
    <n v="71400"/>
    <s v="UNIDAD"/>
    <s v="NO SOLICITADAS"/>
  </r>
  <r>
    <x v="7"/>
    <s v="204-4-23"/>
    <n v="10"/>
    <s v="OTROS MATERIALES Y SUMINISTROS"/>
    <s v="BROCHA DE  3&quot;"/>
    <n v="31211904"/>
    <s v="LICITACIÓN PÚBLICA"/>
    <n v="2"/>
    <n v="7"/>
    <n v="15"/>
    <n v="80325"/>
    <s v="UNIDAD"/>
    <s v="NO SOLICITADAS"/>
  </r>
  <r>
    <x v="7"/>
    <s v="204-4-23"/>
    <n v="10"/>
    <s v="OTROS MATERIALES Y SUMINISTROS"/>
    <s v="BROCHA DE 4&quot;"/>
    <n v="31211904"/>
    <s v="LICITACIÓN PÚBLICA"/>
    <n v="2"/>
    <n v="7"/>
    <n v="15"/>
    <n v="107100"/>
    <s v="UNIDAD"/>
    <s v="NO SOLICITADAS"/>
  </r>
  <r>
    <x v="7"/>
    <s v="204-4-23"/>
    <n v="10"/>
    <s v="OTROS MATERIALES Y SUMINISTROS"/>
    <s v="PINTURA ALUMINIO GRANO MEDIO"/>
    <n v="86131502"/>
    <s v="LICITACIÓN PÚBLICA"/>
    <n v="2"/>
    <n v="7"/>
    <n v="5"/>
    <n v="1368500"/>
    <s v="GALON"/>
    <s v="NO SOLICITADAS"/>
  </r>
  <r>
    <x v="7"/>
    <s v="204-4-23"/>
    <n v="10"/>
    <s v="OTROS MATERIALES Y SUMINISTROS"/>
    <s v="THINNER CORRIENTE"/>
    <n v="31211800"/>
    <s v="LICITACIÓN PÚBLICA"/>
    <n v="2"/>
    <n v="7"/>
    <n v="2"/>
    <n v="4760000"/>
    <s v="GALON"/>
    <s v="NO SOLICITADAS"/>
  </r>
  <r>
    <x v="7"/>
    <s v="204-4-23"/>
    <n v="10"/>
    <s v="OTROS MATERIALES Y SUMINISTROS"/>
    <s v="LIJA ROJA 120"/>
    <n v="11101502"/>
    <s v="LICITACIÓN PÚBLICA"/>
    <n v="2"/>
    <n v="7"/>
    <n v="1"/>
    <n v="208250"/>
    <s v="UNIDAD"/>
    <s v="NO SOLICITADAS"/>
  </r>
  <r>
    <x v="7"/>
    <s v="204-4-23"/>
    <n v="10"/>
    <s v="OTROS MATERIALES Y SUMINISTROS"/>
    <s v="IMPREVISTOS"/>
    <n v="11101502"/>
    <s v="LICITACIÓN PÚBLICA"/>
    <n v="2"/>
    <n v="7"/>
    <n v="1"/>
    <n v="208250"/>
    <s v="UNIDAD"/>
    <s v="NO SOLICITADAS"/>
  </r>
  <r>
    <x v="7"/>
    <s v="204-4-23"/>
    <n v="10"/>
    <s v="OTROS MATERIALES Y SUMINISTROS"/>
    <s v="LIJA ROJA 380"/>
    <n v="11101502"/>
    <s v="LICITACIÓN PÚBLICA"/>
    <n v="2"/>
    <n v="7"/>
    <n v="1"/>
    <n v="208250"/>
    <s v="UNIDAD"/>
    <s v="NO SOLICITADAS"/>
  </r>
  <r>
    <x v="7"/>
    <s v="204-4-23"/>
    <n v="10"/>
    <s v="OTROS MATERIALES Y SUMINISTROS"/>
    <s v="LIJA ROJA 600"/>
    <n v="11101502"/>
    <s v="LICITACIÓN PÚBLICA"/>
    <n v="2"/>
    <n v="7"/>
    <n v="1"/>
    <n v="208250"/>
    <s v="UNIDAD"/>
    <s v="NO SOLICITADAS"/>
  </r>
  <r>
    <x v="7"/>
    <s v="204-4-23"/>
    <n v="10"/>
    <s v="OTROS MATERIALES Y SUMINISTROS"/>
    <s v="THINNER 106 FINO"/>
    <n v="31211800"/>
    <s v="LICITACIÓN PÚBLICA"/>
    <n v="2"/>
    <n v="7"/>
    <n v="3"/>
    <n v="8925000"/>
    <s v="UNIDAD"/>
    <s v="NO SOLICITADAS"/>
  </r>
  <r>
    <x v="7"/>
    <s v="204-4-23"/>
    <n v="10"/>
    <s v="OTROS MATERIALES Y SUMINISTROS"/>
    <s v="AEROSOL AMARILLO"/>
    <n v="60121001"/>
    <s v="LICITACIÓN PÚBLICA"/>
    <n v="2"/>
    <n v="7"/>
    <n v="15"/>
    <n v="410550"/>
    <s v="UNIDAD"/>
    <s v="NO SOLICITADAS"/>
  </r>
  <r>
    <x v="7"/>
    <s v="204-4-23"/>
    <n v="10"/>
    <s v="OTROS MATERIALES Y SUMINISTROS"/>
    <s v="AEROSOL ANTICORROSIVO GRIS"/>
    <n v="60121001"/>
    <s v="LICITACIÓN PÚBLICA"/>
    <n v="2"/>
    <n v="7"/>
    <n v="15"/>
    <n v="481950"/>
    <s v="GALON"/>
    <s v="NO SOLICITADAS"/>
  </r>
  <r>
    <x v="7"/>
    <s v="204-4-23"/>
    <n v="10"/>
    <s v="OTROS MATERIALES Y SUMINISTROS"/>
    <s v="AEROSOL NEGRO BRILLANTE"/>
    <n v="60121001"/>
    <s v="LICITACIÓN PÚBLICA"/>
    <n v="2"/>
    <n v="7"/>
    <n v="15"/>
    <n v="410550"/>
    <s v="GALON"/>
    <s v="NO SOLICITADAS"/>
  </r>
  <r>
    <x v="7"/>
    <s v="204-4-23"/>
    <n v="10"/>
    <s v="OTROS MATERIALES Y SUMINISTROS"/>
    <s v="AEROSOL NEGRO MATE"/>
    <n v="60121001"/>
    <s v="LICITACIÓN PÚBLICA"/>
    <n v="2"/>
    <n v="7"/>
    <n v="20"/>
    <n v="547400"/>
    <s v="GALON"/>
    <s v="NO SOLICITADAS"/>
  </r>
  <r>
    <x v="7"/>
    <s v="204-4-23"/>
    <n v="10"/>
    <s v="OTROS MATERIALES Y SUMINISTROS"/>
    <s v="PINTURA GRIS OSCURO"/>
    <n v="86131502"/>
    <s v="LICITACIÓN PÚBLICA"/>
    <n v="2"/>
    <n v="7"/>
    <n v="5"/>
    <n v="2082500"/>
    <s v="GALON"/>
    <s v="NO SOLICITADAS"/>
  </r>
  <r>
    <x v="7"/>
    <s v="204-4-23"/>
    <n v="10"/>
    <s v="OTROS MATERIALES Y SUMINISTROS"/>
    <s v="PINTURA NEGRO BRILLANTE"/>
    <n v="86131502"/>
    <s v="LICITACIÓN PÚBLICA"/>
    <n v="2"/>
    <n v="7"/>
    <n v="4"/>
    <n v="1808800"/>
    <s v="GALON"/>
    <s v="NO SOLICITADAS"/>
  </r>
  <r>
    <x v="7"/>
    <s v="204-4-23"/>
    <n v="10"/>
    <s v="OTROS MATERIALES Y SUMINISTROS"/>
    <s v="PINTURA ROJA KIT ENDURECEDOR"/>
    <n v="86131502"/>
    <s v="LICITACIÓN PÚBLICA"/>
    <n v="2"/>
    <n v="7"/>
    <n v="5"/>
    <n v="1309000"/>
    <s v="GALON"/>
    <s v="NO SOLICITADAS"/>
  </r>
  <r>
    <x v="7"/>
    <s v="204-4-23"/>
    <n v="10"/>
    <s v="OTROS MATERIALES Y SUMINISTROS"/>
    <s v="PINTURA NEGRA KIT ENDURECEDOR"/>
    <n v="86131502"/>
    <s v="LICITACIÓN PÚBLICA"/>
    <n v="2"/>
    <n v="7"/>
    <n v="5"/>
    <n v="1130500"/>
    <s v="GALON"/>
    <s v="NO SOLICITADAS"/>
  </r>
  <r>
    <x v="7"/>
    <s v="204-4-23"/>
    <n v="10"/>
    <s v="OTROS MATERIALES Y SUMINISTROS"/>
    <s v="AGUA DESMINERALIZADA PARA BATERIA"/>
    <n v="41104213"/>
    <s v="LICITACIÓN PÚBLICA"/>
    <n v="2"/>
    <n v="7"/>
    <n v="20"/>
    <n v="47600"/>
    <s v="UNIDAD"/>
    <s v="NO SOLICITADAS"/>
  </r>
  <r>
    <x v="7"/>
    <s v="204-4-23"/>
    <n v="10"/>
    <s v="OTROS MATERIALES Y SUMINISTROS"/>
    <s v="CABLE AVIACION 18 AWG X 100 METROS"/>
    <n v="39121435"/>
    <s v="LICITACIÓN PÚBLICA"/>
    <n v="2"/>
    <n v="7"/>
    <n v="1"/>
    <n v="428400"/>
    <s v="UNIDAD"/>
    <s v="NO SOLICITADAS"/>
  </r>
  <r>
    <x v="7"/>
    <s v="204-4-23"/>
    <n v="10"/>
    <s v="OTROS MATERIALES Y SUMINISTROS"/>
    <s v="CABLE AVIACION 20 AWG X 100 METROS"/>
    <n v="39121435"/>
    <s v="LICITACIÓN PÚBLICA"/>
    <n v="2"/>
    <n v="7"/>
    <n v="1"/>
    <n v="452200"/>
    <s v="UNIDAD"/>
    <s v="NO SOLICITADAS"/>
  </r>
  <r>
    <x v="7"/>
    <s v="204-4-23"/>
    <n v="10"/>
    <s v="OTROS MATERIALES Y SUMINISTROS"/>
    <s v="CABLE AVIACION 22 AWG X 100 METROS"/>
    <n v="39121435"/>
    <s v="LICITACIÓN PÚBLICA"/>
    <n v="2"/>
    <n v="7"/>
    <n v="1"/>
    <n v="476000"/>
    <s v="UNIDAD"/>
    <s v="NO SOLICITADAS"/>
  </r>
  <r>
    <x v="7"/>
    <s v="204-4-23"/>
    <n v="10"/>
    <s v="OTROS MATERIALES Y SUMINISTROS"/>
    <s v="CABLE BATTERY"/>
    <n v="39121435"/>
    <s v="LICITACIÓN PÚBLICA"/>
    <n v="2"/>
    <n v="7"/>
    <n v="50"/>
    <n v="416500"/>
    <s v="UNIDAD"/>
    <s v="NO SOLICITADAS"/>
  </r>
  <r>
    <x v="7"/>
    <s v="204-4-23"/>
    <n v="10"/>
    <s v="OTROS MATERIALES Y SUMINISTROS"/>
    <s v="CABLE COAXIAL RG 393"/>
    <n v="39121435"/>
    <s v="LICITACIÓN PÚBLICA"/>
    <n v="2"/>
    <n v="7"/>
    <n v="100"/>
    <n v="952000"/>
    <s v="METRO"/>
    <s v="NO SOLICITADAS"/>
  </r>
  <r>
    <x v="7"/>
    <s v="204-4-23"/>
    <n v="10"/>
    <s v="OTROS MATERIALES Y SUMINISTROS"/>
    <s v="CABLE COAXIAL RG 59"/>
    <n v="39121435"/>
    <s v="LICITACIÓN PÚBLICA"/>
    <n v="2"/>
    <n v="7"/>
    <n v="100"/>
    <n v="476000"/>
    <s v="METRO"/>
    <s v="NO SOLICITADAS"/>
  </r>
  <r>
    <x v="7"/>
    <s v="204-4-23"/>
    <n v="10"/>
    <s v="OTROS MATERIALES Y SUMINISTROS"/>
    <s v="CABLE PARA AVIACION BLINDADO 2 LINEAS"/>
    <n v="39121435"/>
    <s v="LICITACIÓN PÚBLICA"/>
    <n v="2"/>
    <n v="7"/>
    <n v="100"/>
    <n v="714000"/>
    <s v="METRO"/>
    <s v="NO SOLICITADAS"/>
  </r>
  <r>
    <x v="7"/>
    <s v="204-4-23"/>
    <n v="10"/>
    <s v="OTROS MATERIALES Y SUMINISTROS"/>
    <s v="EMPALME 12-10"/>
    <n v="39121449"/>
    <s v="LICITACIÓN PÚBLICA"/>
    <n v="2"/>
    <n v="7"/>
    <n v="300"/>
    <n v="1249500"/>
    <s v="UNIDAD"/>
    <s v="NO SOLICITADAS"/>
  </r>
  <r>
    <x v="7"/>
    <s v="204-4-23"/>
    <n v="10"/>
    <s v="OTROS MATERIALES Y SUMINISTROS"/>
    <s v="EMPALME 16-14"/>
    <n v="39121449"/>
    <s v="LICITACIÓN PÚBLICA"/>
    <n v="2"/>
    <n v="7"/>
    <n v="300"/>
    <n v="1249500"/>
    <s v="UNIDAD"/>
    <s v="NO SOLICITADAS"/>
  </r>
  <r>
    <x v="7"/>
    <s v="204-4-23"/>
    <n v="10"/>
    <s v="OTROS MATERIALES Y SUMINISTROS"/>
    <s v="EMPALME 22-18"/>
    <n v="39121449"/>
    <s v="LICITACIÓN PÚBLICA"/>
    <n v="2"/>
    <n v="7"/>
    <n v="300"/>
    <n v="1249500"/>
    <s v="UNIDAD"/>
    <s v="NO SOLICITADAS"/>
  </r>
  <r>
    <x v="7"/>
    <s v="204-4-23"/>
    <n v="10"/>
    <s v="OTROS MATERIALES Y SUMINISTROS"/>
    <s v="TERMINAL # 1/4"/>
    <n v="39121327"/>
    <s v="LICITACIÓN PÚBLICA"/>
    <n v="2"/>
    <n v="7"/>
    <n v="300"/>
    <n v="171600"/>
    <s v="UNIDAD"/>
    <s v="NO SOLICITADAS"/>
  </r>
  <r>
    <x v="7"/>
    <s v="204-4-23"/>
    <n v="10"/>
    <s v="OTROS MATERIALES Y SUMINISTROS"/>
    <s v="TERMINAL # 10"/>
    <n v="39121327"/>
    <s v="LICITACIÓN PÚBLICA"/>
    <n v="2"/>
    <n v="7"/>
    <n v="300"/>
    <n v="171600"/>
    <s v="UNIDAD"/>
    <s v="NO SOLICITADAS"/>
  </r>
  <r>
    <x v="7"/>
    <s v="204-4-23"/>
    <n v="10"/>
    <s v="OTROS MATERIALES Y SUMINISTROS"/>
    <s v="TERMINAL # 4"/>
    <n v="39121327"/>
    <s v="LICITACIÓN PÚBLICA"/>
    <n v="2"/>
    <n v="7"/>
    <n v="300"/>
    <n v="171600"/>
    <s v="UNIDAD"/>
    <s v="NO SOLICITADAS"/>
  </r>
  <r>
    <x v="7"/>
    <s v="204-4-23"/>
    <n v="10"/>
    <s v="OTROS MATERIALES Y SUMINISTROS"/>
    <s v="TERMINAL # 8"/>
    <n v="39121327"/>
    <s v="LICITACIÓN PÚBLICA"/>
    <n v="2"/>
    <n v="7"/>
    <n v="300"/>
    <n v="171600"/>
    <s v="UNIDAD"/>
    <s v="NO SOLICITADAS"/>
  </r>
  <r>
    <x v="7"/>
    <s v="204-4-23"/>
    <n v="10"/>
    <s v="OTROS MATERIALES Y SUMINISTROS"/>
    <s v="TERMINAL 14-16"/>
    <n v="39121327"/>
    <s v="LICITACIÓN PÚBLICA"/>
    <n v="2"/>
    <n v="7"/>
    <n v="300"/>
    <n v="171600"/>
    <s v="UNIDAD"/>
    <s v="NO SOLICITADAS"/>
  </r>
  <r>
    <x v="7"/>
    <s v="204-4-23"/>
    <n v="10"/>
    <s v="OTROS MATERIALES Y SUMINISTROS"/>
    <s v="TERMINAL 14-16"/>
    <n v="39121327"/>
    <s v="LICITACIÓN PÚBLICA"/>
    <n v="2"/>
    <n v="7"/>
    <n v="300"/>
    <n v="171600"/>
    <s v="UNIDAD"/>
    <s v="NO SOLICITADAS"/>
  </r>
  <r>
    <x v="7"/>
    <s v="204-4-23"/>
    <n v="10"/>
    <s v="OTROS MATERIALES Y SUMINISTROS"/>
    <s v="TERMINAL 14-16"/>
    <n v="39121327"/>
    <s v="LICITACIÓN PÚBLICA"/>
    <n v="2"/>
    <n v="7"/>
    <n v="300"/>
    <n v="171600"/>
    <s v="UNIDAD"/>
    <s v="NO SOLICITADAS"/>
  </r>
  <r>
    <x v="7"/>
    <s v="204-4-23"/>
    <n v="10"/>
    <s v="OTROS MATERIALES Y SUMINISTROS"/>
    <s v="TERMINAL 18-22"/>
    <n v="39121327"/>
    <s v="LICITACIÓN PÚBLICA"/>
    <n v="2"/>
    <n v="7"/>
    <n v="300"/>
    <n v="171600"/>
    <s v="UNIDAD"/>
    <s v="NO SOLICITADAS"/>
  </r>
  <r>
    <x v="7"/>
    <s v="204-4-23"/>
    <n v="10"/>
    <s v="OTROS MATERIALES Y SUMINISTROS"/>
    <s v="TERMINAL 18-22"/>
    <n v="39121327"/>
    <s v="LICITACIÓN PÚBLICA"/>
    <n v="2"/>
    <n v="7"/>
    <n v="300"/>
    <n v="171600"/>
    <s v="UNIDAD"/>
    <s v="NO SOLICITADAS"/>
  </r>
  <r>
    <x v="7"/>
    <s v="204-4-23"/>
    <n v="10"/>
    <s v="OTROS MATERIALES Y SUMINISTROS"/>
    <s v="TERMINAL 18-22"/>
    <n v="39121327"/>
    <s v="LICITACIÓN PÚBLICA"/>
    <n v="2"/>
    <n v="7"/>
    <n v="300"/>
    <n v="171600"/>
    <s v="UNIDAD"/>
    <s v="NO SOLICITADAS"/>
  </r>
  <r>
    <x v="7"/>
    <s v="204-4-23"/>
    <n v="10"/>
    <s v="OTROS MATERIALES Y SUMINISTROS"/>
    <s v="TERMINAL 18-22"/>
    <n v="39121327"/>
    <s v="LICITACIÓN PÚBLICA"/>
    <n v="2"/>
    <n v="7"/>
    <n v="300"/>
    <n v="171600"/>
    <s v="UNIDAD"/>
    <s v="NO SOLICITADAS"/>
  </r>
  <r>
    <x v="7"/>
    <s v="204-4-23"/>
    <n v="10"/>
    <s v="OTROS MATERIALES Y SUMINISTROS"/>
    <s v="SILICONA BLANCA"/>
    <n v="31133710"/>
    <s v="LICITACIÓN PÚBLICA"/>
    <n v="2"/>
    <n v="7"/>
    <n v="10"/>
    <n v="952000"/>
    <s v="UNIDAD"/>
    <s v="NO SOLICITADAS"/>
  </r>
  <r>
    <x v="7"/>
    <s v="204-4-23"/>
    <n v="10"/>
    <s v="OTROS MATERIALES Y SUMINISTROS"/>
    <s v="ELECTROLITO PARA BATERIAS G-240"/>
    <n v="50202310"/>
    <s v="LICITACIÓN PÚBLICA"/>
    <n v="2"/>
    <n v="7"/>
    <n v="15"/>
    <n v="2142000"/>
    <s v="GALON"/>
    <s v="NO SOLICITADAS"/>
  </r>
  <r>
    <x v="7"/>
    <s v="204-4-23"/>
    <n v="10"/>
    <s v="OTROS MATERIALES Y SUMINISTROS"/>
    <s v="LIMPIADOR ELECTRONICO"/>
    <n v="42281704"/>
    <s v="LICITACIÓN PÚBLICA"/>
    <n v="2"/>
    <n v="7"/>
    <n v="25"/>
    <n v="892500"/>
    <s v="UNIDAD"/>
    <s v="NO SOLICITADAS"/>
  </r>
  <r>
    <x v="7"/>
    <s v="204-4-23"/>
    <n v="10"/>
    <s v="OTROS MATERIALES Y SUMINISTROS"/>
    <s v="SUPERBONDER"/>
    <n v="31211704"/>
    <s v="LICITACIÓN PÚBLICA"/>
    <n v="2"/>
    <n v="7"/>
    <n v="5"/>
    <n v="89250"/>
    <s v="UNIDAD"/>
    <s v="NO SOLICITADAS"/>
  </r>
  <r>
    <x v="7"/>
    <s v="204-4-23"/>
    <n v="10"/>
    <s v="OTROS MATERIALES Y SUMINISTROS"/>
    <s v="MEK"/>
    <n v="31211800"/>
    <s v="LICITACIÓN PÚBLICA"/>
    <n v="2"/>
    <n v="7"/>
    <n v="3"/>
    <n v="785400"/>
    <s v="GALON"/>
    <s v="NO SOLICITADAS"/>
  </r>
  <r>
    <x v="7"/>
    <s v="204-4-23"/>
    <n v="10"/>
    <s v="OTROS MATERIALES Y SUMINISTROS"/>
    <s v="CAJAS DE CARTON (DIMENSIONES 8X4X4&quot;  REFERENCIA S-4225 UNLINE)"/>
    <n v="24112503"/>
    <s v="LICITACIÓN PÚBLICA"/>
    <n v="2"/>
    <n v="7"/>
    <n v="10"/>
    <n v="33320"/>
    <s v="UNIDAD"/>
    <s v="NO SOLICITADAS"/>
  </r>
  <r>
    <x v="7"/>
    <s v="204-4-23"/>
    <n v="10"/>
    <s v="OTROS MATERIALES Y SUMINISTROS"/>
    <s v="SONDA"/>
    <n v="41111905"/>
    <s v="LICITACIÓN PÚBLICA"/>
    <n v="2"/>
    <n v="7"/>
    <n v="1"/>
    <n v="297500"/>
    <s v="UNIDAD"/>
    <s v="NO SOLICITADAS"/>
  </r>
  <r>
    <x v="7"/>
    <s v="204-4-23"/>
    <n v="10"/>
    <s v="OTROS MATERIALES Y SUMINISTROS"/>
    <s v="CADENA PLÁSTICA ESLABONADA_COLOR NEGRO Y AMARILLO "/>
    <n v="46161507"/>
    <s v="LICITACIÓN PÚBLICA"/>
    <n v="2"/>
    <n v="7"/>
    <n v="50"/>
    <n v="89250"/>
    <s v="METRO"/>
    <s v="NO SOLICITADAS"/>
  </r>
  <r>
    <x v="7"/>
    <s v="204-4-23"/>
    <n v="10"/>
    <s v="OTROS MATERIALES Y SUMINISTROS"/>
    <s v="CAJAS DE CARTON (DIMENSIONES 12X12X124&quot;  REFERENCIA S-4125 UNLINE)"/>
    <n v="24112503"/>
    <s v="LICITACIÓN PÚBLICA"/>
    <n v="2"/>
    <n v="7"/>
    <n v="20"/>
    <n v="107100"/>
    <s v="UNIDAD"/>
    <s v="NO SOLICITADAS"/>
  </r>
  <r>
    <x v="7"/>
    <s v="204-4-23"/>
    <n v="10"/>
    <s v="OTROS MATERIALES Y SUMINISTROS"/>
    <s v="SET BROCAS TITANIO"/>
    <n v="27112833"/>
    <s v="LICITACIÓN PÚBLICA"/>
    <n v="2"/>
    <n v="7"/>
    <n v="1"/>
    <n v="104720"/>
    <s v="UNIDAD"/>
    <s v="NO SOLICITADAS"/>
  </r>
  <r>
    <x v="7"/>
    <s v="204-4-23"/>
    <n v="10"/>
    <s v="OTROS MATERIALES Y SUMINISTROS"/>
    <s v="CINTA ADHESIVA DE SEGURIDAD AMARILLO/NEGRO 2&quot; X 20 MTS"/>
    <n v="31201512"/>
    <s v="LICITACIÓN PÚBLICA"/>
    <n v="2"/>
    <n v="7"/>
    <n v="5"/>
    <n v="714000"/>
    <s v="UNIDAD"/>
    <s v="NO SOLICITADAS"/>
  </r>
  <r>
    <x v="7"/>
    <s v="204-4-23"/>
    <n v="10"/>
    <s v="OTROS MATERIALES Y SUMINISTROS"/>
    <s v="BATERIAS RECARGABLES AA"/>
    <n v="26111701"/>
    <s v="LICITACIÓN PÚBLICA"/>
    <n v="2"/>
    <n v="7"/>
    <n v="10"/>
    <n v="119000"/>
    <s v="UNIDAD"/>
    <s v="NO SOLICITADAS"/>
  </r>
  <r>
    <x v="7"/>
    <s v="204-4-23"/>
    <n v="10"/>
    <s v="OTROS MATERIALES Y SUMINISTROS"/>
    <s v="BATERIAS RECARGABLES AAA"/>
    <n v="26111701"/>
    <s v="LICITACIÓN PÚBLICA"/>
    <n v="2"/>
    <n v="7"/>
    <n v="10"/>
    <n v="119000"/>
    <s v="UNIDAD"/>
    <s v="NO SOLICITADAS"/>
  </r>
  <r>
    <x v="7"/>
    <s v="204-4-23"/>
    <n v="10"/>
    <s v="OTROS MATERIALES Y SUMINISTROS"/>
    <s v="MANGUERA REFORZADA PARA AGUA DE 50 MTS"/>
    <n v="40142000"/>
    <s v="LICITACIÓN PÚBLICA"/>
    <n v="2"/>
    <n v="7"/>
    <n v="2"/>
    <n v="190400"/>
    <s v="UNIDAD"/>
    <s v="NO SOLICITADAS"/>
  </r>
  <r>
    <x v="7"/>
    <s v="204-4-23"/>
    <n v="10"/>
    <s v="OTROS MATERIALES Y SUMINISTROS"/>
    <s v="SILICONA BRILLANTE"/>
    <n v="31201632"/>
    <s v="LICITACIÓN PÚBLICA"/>
    <n v="2"/>
    <n v="7"/>
    <n v="10"/>
    <n v="714000"/>
    <s v="UNIDAD"/>
    <s v="NO SOLICITADAS"/>
  </r>
  <r>
    <x v="7"/>
    <s v="204-4-23"/>
    <n v="10"/>
    <s v="OTROS MATERIALES Y SUMINISTROS"/>
    <s v="JUEGO  DE BROCAS SNAPON CON RECUBRIMIENTO DE COBALTO DE 1/16 A 1/2"/>
    <n v="23271420"/>
    <s v="LICITACIÓN PÚBLICA"/>
    <n v="2"/>
    <n v="7"/>
    <n v="1"/>
    <n v="178500"/>
    <s v="UNIDAD"/>
    <s v="NO SOLICITADAS"/>
  </r>
  <r>
    <x v="7"/>
    <s v="204-4-23"/>
    <n v="10"/>
    <s v="OTROS MATERIALES Y SUMINISTROS"/>
    <s v="SELLO B+"/>
    <n v="31161833"/>
    <s v="LICITACIÓN PÚBLICA"/>
    <n v="2"/>
    <n v="7"/>
    <n v="5"/>
    <n v="238000"/>
    <s v="UNIDAD"/>
    <s v="NO SOLICITADAS"/>
  </r>
  <r>
    <x v="7"/>
    <s v="204-4-23"/>
    <n v="10"/>
    <s v="OTROS MATERIALES Y SUMINISTROS"/>
    <s v="MODULO B+"/>
    <n v="31261501"/>
    <s v="LICITACIÓN PÚBLICA"/>
    <n v="2"/>
    <n v="7"/>
    <n v="5"/>
    <n v="238000"/>
    <s v="UNIDAD"/>
    <s v="NO SOLICITADAS"/>
  </r>
  <r>
    <x v="7"/>
    <s v="204-4-23"/>
    <n v="10"/>
    <s v="OTROS MATERIALES Y SUMINISTROS"/>
    <s v="CINTA AISLANTE 3M"/>
    <n v="31201512"/>
    <s v="LICITACIÓN PÚBLICA"/>
    <n v="2"/>
    <n v="7"/>
    <n v="5"/>
    <n v="226695"/>
    <s v="UNIDAD"/>
    <s v="NO SOLICITADAS"/>
  </r>
  <r>
    <x v="7"/>
    <s v="204-4-23"/>
    <n v="10"/>
    <s v="OTROS MATERIALES Y SUMINISTROS"/>
    <s v="CINTA AUTOFUNDENTE 3M PARA ALTO VOLTAGE"/>
    <n v="31201512"/>
    <s v="LICITACIÓN PÚBLICA"/>
    <n v="2"/>
    <n v="7"/>
    <n v="5"/>
    <n v="151130"/>
    <s v="UNIDAD"/>
    <s v="NO SOLICITADAS"/>
  </r>
  <r>
    <x v="7"/>
    <s v="204-4-23"/>
    <n v="10"/>
    <s v="OTROS MATERIALES Y SUMINISTROS"/>
    <s v="AMARRES PLASTICOS DE 5 PULGADAS "/>
    <n v="49151504"/>
    <s v="LICITACIÓN PÚBLICA"/>
    <n v="2"/>
    <n v="7"/>
    <n v="20"/>
    <n v="357000"/>
    <s v="UNIDAD"/>
    <s v="NO SOLICITADAS"/>
  </r>
  <r>
    <x v="7"/>
    <s v="204-4-23"/>
    <n v="10"/>
    <s v="OTROS MATERIALES Y SUMINISTROS"/>
    <s v="AMARRES PLASTICOS DE 10 PULGADAS "/>
    <n v="49151504"/>
    <s v="LICITACIÓN PÚBLICA"/>
    <n v="2"/>
    <n v="7"/>
    <n v="20"/>
    <n v="380800"/>
    <s v="UNIDAD"/>
    <s v="NO SOLICITADAS"/>
  </r>
  <r>
    <x v="7"/>
    <s v="204-4-23"/>
    <n v="10"/>
    <s v="OTROS MATERIALES Y SUMINISTROS"/>
    <s v="AMARRES PLASTICOS DE 15 PULGADAS "/>
    <n v="49151504"/>
    <s v="LICITACIÓN PÚBLICA"/>
    <n v="2"/>
    <n v="7"/>
    <n v="20"/>
    <n v="428400"/>
    <s v="UNIDAD"/>
    <s v="NO SOLICITADAS"/>
  </r>
  <r>
    <x v="7"/>
    <s v="204-4-23"/>
    <n v="10"/>
    <s v="OTROS MATERIALES Y SUMINISTROS"/>
    <s v="AMARRES PLASTICOS DE 20 PULGADAS "/>
    <n v="49151504"/>
    <s v="LICITACIÓN PÚBLICA"/>
    <n v="2"/>
    <n v="7"/>
    <n v="20"/>
    <n v="476000"/>
    <s v="UNIDAD"/>
    <s v="NO SOLICITADAS"/>
  </r>
  <r>
    <x v="7"/>
    <s v="204-4-23"/>
    <n v="10"/>
    <s v="OTROS MATERIALES Y SUMINISTROS"/>
    <s v="BATERIAS &quot;AA&quot; ALKALINAS REF. E91"/>
    <n v="26111702"/>
    <s v="LICITACIÓN PÚBLICA"/>
    <n v="2"/>
    <n v="7"/>
    <n v="420"/>
    <n v="3998400"/>
    <s v="UNIDAD"/>
    <s v="NO SOLICITADAS"/>
  </r>
  <r>
    <x v="7"/>
    <s v="204-4-23"/>
    <n v="10"/>
    <s v="OTROS MATERIALES Y SUMINISTROS"/>
    <s v="APLICADORES ASEPTICOS"/>
    <n v="51102710"/>
    <s v="LICITACIÓN PÚBLICA"/>
    <n v="2"/>
    <n v="7"/>
    <n v="300"/>
    <n v="5355000"/>
    <s v="UNIDAD"/>
    <s v="NO SOLICITADAS"/>
  </r>
  <r>
    <x v="7"/>
    <s v="204-4-23"/>
    <n v="10"/>
    <s v="OTROS MATERIALES Y SUMINISTROS"/>
    <s v="VINIPEL X 30 CM"/>
    <n v="14121500"/>
    <s v="LICITACIÓN PÚBLICA"/>
    <n v="2"/>
    <n v="7"/>
    <n v="20"/>
    <n v="423640"/>
    <s v="UNIDAD"/>
    <s v="NO SOLICITADAS"/>
  </r>
  <r>
    <x v="7"/>
    <s v="204-4-23"/>
    <n v="10"/>
    <s v="OTROS MATERIALES Y SUMINISTROS"/>
    <s v="SILICONA HEAVY DUTY CRC"/>
    <n v="31201632"/>
    <s v="LICITACIÓN PÚBLICA"/>
    <n v="2"/>
    <n v="7"/>
    <n v="5"/>
    <n v="172550"/>
    <s v="UNIDAD"/>
    <s v="NO SOLICITADAS"/>
  </r>
  <r>
    <x v="7"/>
    <s v="204-4-23"/>
    <n v="10"/>
    <s v="OTROS MATERIALES Y SUMINISTROS"/>
    <s v="ATOMIZADORES"/>
    <n v="24112401"/>
    <s v="LICITACIÓN PÚBLICA"/>
    <n v="2"/>
    <n v="7"/>
    <n v="25"/>
    <n v="212500"/>
    <s v="UNIDAD"/>
    <s v="NO SOLICITADAS"/>
  </r>
  <r>
    <x v="7"/>
    <s v="204-4-23"/>
    <n v="10"/>
    <s v="OTROS MATERIALES Y SUMINISTROS"/>
    <s v="CINTA ENMASCARAR VERDE 3M233+"/>
    <n v="31201503"/>
    <s v="LICITACIÓN PÚBLICA"/>
    <n v="2"/>
    <n v="7"/>
    <n v="5"/>
    <n v="89250"/>
    <s v="UNIDAD"/>
    <s v="NO SOLICITADAS"/>
  </r>
  <r>
    <x v="7"/>
    <s v="204-4-23"/>
    <n v="10"/>
    <s v="OTROS MATERIALES Y SUMINISTROS"/>
    <s v="CARTUCHO DE ETIQUETAS"/>
    <n v="44102412"/>
    <s v="LICITACIÓN PÚBLICA"/>
    <n v="2"/>
    <n v="7"/>
    <n v="10"/>
    <n v="2499000"/>
    <s v="UNIDAD"/>
    <s v="NO SOLICITADAS"/>
  </r>
  <r>
    <x v="7"/>
    <s v="204-4-23"/>
    <n v="10"/>
    <s v="OTROS MATERIALES Y SUMINISTROS"/>
    <s v="BATERIA ALKALINA TIPO &quot;D&quot; 1,5 V "/>
    <n v="26111702"/>
    <s v="LICITACIÓN PÚBLICA"/>
    <n v="2"/>
    <n v="7"/>
    <n v="20"/>
    <n v="428400"/>
    <s v="UNIDAD"/>
    <s v="NO SOLICITADAS"/>
  </r>
  <r>
    <x v="7"/>
    <s v="204-4-23"/>
    <n v="10"/>
    <s v="OTROS MATERIALES Y SUMINISTROS"/>
    <s v="JUEGO  DE BROCASCON RECUBRIMIENTO DE COBALTO DE 1/16 A 1/2"/>
    <n v="27112833"/>
    <s v="LICITACIÓN PÚBLICA"/>
    <n v="2"/>
    <n v="7"/>
    <n v="1"/>
    <n v="104720"/>
    <s v="UNIDAD"/>
    <s v="NO SOLICITADAS"/>
  </r>
  <r>
    <x v="7"/>
    <s v="204-4-23"/>
    <n v="10"/>
    <s v="OTROS MATERIALES Y SUMINISTROS"/>
    <s v="PINCELES  1&quot;"/>
    <n v="60121241"/>
    <s v="LICITACIÓN PÚBLICA"/>
    <n v="2"/>
    <n v="7"/>
    <n v="10"/>
    <n v="14280"/>
    <s v="UNIDAD"/>
    <s v="NO SOLICITADAS"/>
  </r>
  <r>
    <x v="7"/>
    <s v="204-4-23"/>
    <n v="10"/>
    <s v="OTROS MATERIALES Y SUMINISTROS"/>
    <s v="BATERIA (REF DC 9096)"/>
    <n v="26111708"/>
    <s v="LICITACIÓN PÚBLICA"/>
    <n v="2"/>
    <n v="7"/>
    <n v="3"/>
    <n v="642600"/>
    <s v="UNIDAD"/>
    <s v="NO SOLICITADAS"/>
  </r>
  <r>
    <x v="7"/>
    <s v="204-4-23"/>
    <n v="10"/>
    <s v="OTROS MATERIALES Y SUMINISTROS"/>
    <s v="LIMPIADOR DE CARLINGAS"/>
    <n v="42281704"/>
    <s v="LICITACIÓN PÚBLICA"/>
    <n v="2"/>
    <n v="7"/>
    <n v="80"/>
    <n v="1713600"/>
    <s v="UNIDAD"/>
    <s v="NO SOLICITADAS"/>
  </r>
  <r>
    <x v="7"/>
    <s v="204-4-23"/>
    <n v="10"/>
    <s v="OTROS MATERIALES Y SUMINISTROS"/>
    <s v="LINEAS NEUMATICAS CON ACOPLE RAPIDO DE 30 METROS COLOR NARANJA"/>
    <n v="27112727"/>
    <s v="LICITACIÓN PÚBLICA"/>
    <n v="2"/>
    <n v="7"/>
    <n v="5"/>
    <n v="1785000"/>
    <s v="UNIDAD"/>
    <s v="NO SOLICITADAS"/>
  </r>
  <r>
    <x v="7"/>
    <s v="204-4-23"/>
    <n v="10"/>
    <s v="OTROS MATERIALES Y SUMINISTROS"/>
    <s v="BATERIAS PARA PIE DE REY  DE 1,5 V"/>
    <n v="26111708"/>
    <s v="LICITACIÓN PÚBLICA"/>
    <n v="2"/>
    <n v="7"/>
    <n v="20"/>
    <n v="119000"/>
    <s v="UNIDAD"/>
    <s v="NO SOLICITADAS"/>
  </r>
  <r>
    <x v="7"/>
    <s v="204-4-23"/>
    <n v="10"/>
    <s v="OTROS MATERIALES Y SUMINISTROS"/>
    <s v="BATERIA CTB4187"/>
    <n v="26111708"/>
    <s v="LICITACIÓN PÚBLICA"/>
    <n v="2"/>
    <n v="7"/>
    <n v="3"/>
    <n v="725424"/>
    <s v="UNIDAD"/>
    <s v="NO SOLICITADAS"/>
  </r>
  <r>
    <x v="7"/>
    <s v="204-4-23"/>
    <n v="10"/>
    <s v="OTROS MATERIALES Y SUMINISTROS"/>
    <s v="BATERIA MODEL CTB3187"/>
    <n v="26111708"/>
    <s v="LICITACIÓN PÚBLICA"/>
    <n v="2"/>
    <n v="7"/>
    <n v="2"/>
    <n v="483616"/>
    <s v="UNIDAD"/>
    <s v="NO SOLICITADAS"/>
  </r>
  <r>
    <x v="7"/>
    <s v="204-4-23"/>
    <n v="10"/>
    <s v="OTROS MATERIALES Y SUMINISTROS"/>
    <s v="ENCINTADORA"/>
    <n v="44102404"/>
    <s v="LICITACIÓN PÚBLICA"/>
    <n v="2"/>
    <n v="7"/>
    <n v="4"/>
    <n v="142800"/>
    <s v="UNIDAD"/>
    <s v="NO SOLICITADAS"/>
  </r>
  <r>
    <x v="7"/>
    <s v="204-4-23"/>
    <n v="10"/>
    <s v="OTROS MATERIALES Y SUMINISTROS"/>
    <s v="CINTA TRASPARENTE "/>
    <n v="31201503"/>
    <s v="LICITACIÓN PÚBLICA"/>
    <n v="2"/>
    <n v="7"/>
    <n v="30"/>
    <n v="124950"/>
    <s v="UNIDAD"/>
    <s v="NO SOLICITADAS"/>
  </r>
  <r>
    <x v="7"/>
    <s v="204-4-23"/>
    <n v="10"/>
    <s v="OTROS MATERIALES Y SUMINISTROS"/>
    <s v="SOBRE MANILA BURBUJA"/>
    <n v="24112902"/>
    <s v="LICITACIÓN PÚBLICA"/>
    <n v="2"/>
    <n v="7"/>
    <n v="20"/>
    <n v="59500"/>
    <s v="UNIDAD"/>
    <s v="NO SOLICITADAS"/>
  </r>
  <r>
    <x v="7"/>
    <s v="204-4-23"/>
    <n v="10"/>
    <s v="OTROS MATERIALES Y SUMINISTROS"/>
    <s v="BOLSA ADHESIVO"/>
    <n v="24111503"/>
    <s v="LICITACIÓN PÚBLICA"/>
    <n v="2"/>
    <n v="7"/>
    <n v="100"/>
    <n v="130900"/>
    <s v="UNIDAD"/>
    <s v="NO SOLICITADAS"/>
  </r>
  <r>
    <x v="7"/>
    <s v="204-4-23"/>
    <n v="10"/>
    <s v="OTROS MATERIALES Y SUMINISTROS"/>
    <s v="ALAMBRE DE FRENAR .32"/>
    <n v="30261701"/>
    <s v="LICITACIÓN PÚBLICA"/>
    <n v="2"/>
    <n v="7"/>
    <n v="6"/>
    <n v="357000"/>
    <s v="UNIDAD"/>
    <s v="NO SOLICITADAS"/>
  </r>
  <r>
    <x v="7"/>
    <s v="204-4-23"/>
    <n v="10"/>
    <s v="OTROS MATERIALES Y SUMINISTROS"/>
    <s v="ALAMBRE DE FRENAR .25"/>
    <n v="30261701"/>
    <s v="LICITACIÓN PÚBLICA"/>
    <n v="2"/>
    <n v="7"/>
    <n v="3"/>
    <n v="160650"/>
    <s v="UNIDAD"/>
    <s v="NO SOLICITADAS"/>
  </r>
  <r>
    <x v="7"/>
    <s v="204-4-23"/>
    <n v="10"/>
    <s v="OTROS MATERIALES Y SUMINISTROS"/>
    <s v="PRC"/>
    <n v="31201605"/>
    <s v="LICITACIÓN PÚBLICA"/>
    <n v="2"/>
    <n v="7"/>
    <n v="1"/>
    <n v="476000"/>
    <s v="UNIDAD"/>
    <s v="NO SOLICITADAS"/>
  </r>
  <r>
    <x v="7"/>
    <s v="204-4-23"/>
    <n v="10"/>
    <s v="OTROS MATERIALES Y SUMINISTROS"/>
    <s v="PRC"/>
    <n v="31201605"/>
    <s v="LICITACIÓN PÚBLICA"/>
    <n v="2"/>
    <n v="7"/>
    <n v="1"/>
    <n v="464100"/>
    <s v="UNIDAD"/>
    <s v="NO SOLICITADAS"/>
  </r>
  <r>
    <x v="7"/>
    <s v="204-4-23"/>
    <n v="10"/>
    <s v="OTROS MATERIALES Y SUMINISTROS"/>
    <s v="PRC"/>
    <n v="31201605"/>
    <s v="LICITACIÓN PÚBLICA"/>
    <n v="2"/>
    <n v="7"/>
    <n v="1"/>
    <n v="428400"/>
    <s v="UNIDAD"/>
    <s v="NO SOLICITADAS"/>
  </r>
  <r>
    <x v="7"/>
    <s v="204-4-23"/>
    <n v="10"/>
    <s v="OTROS MATERIALES Y SUMINISTROS"/>
    <s v="PRC"/>
    <n v="31201605"/>
    <s v="LICITACIÓN PÚBLICA"/>
    <n v="2"/>
    <n v="7"/>
    <n v="1"/>
    <n v="452200"/>
    <s v="UNIDAD"/>
    <s v="NO SOLICITADAS"/>
  </r>
  <r>
    <x v="7"/>
    <s v="204-4-23"/>
    <n v="10"/>
    <s v="OTROS MATERIALES Y SUMINISTROS"/>
    <s v="PRC"/>
    <n v="31201605"/>
    <s v="LICITACIÓN PÚBLICA"/>
    <n v="2"/>
    <n v="7"/>
    <n v="1"/>
    <n v="416500"/>
    <s v="UNIDAD"/>
    <s v="NO SOLICITADAS"/>
  </r>
  <r>
    <x v="7"/>
    <s v="204-4-23"/>
    <n v="10"/>
    <s v="OTROS MATERIALES Y SUMINISTROS"/>
    <s v="REMOVEDOR BANDB"/>
    <n v="44121626"/>
    <s v="LICITACIÓN PÚBLICA"/>
    <n v="2"/>
    <n v="7"/>
    <n v="1"/>
    <n v="8804282"/>
    <s v="UNIDAD"/>
    <s v="NO SOLICITADAS"/>
  </r>
  <r>
    <x v="7"/>
    <s v="204-4-23"/>
    <n v="10"/>
    <s v="OTROS MATERIALES Y SUMINISTROS"/>
    <s v="PAÑOS LIMPIADORES ( REF 30163166)"/>
    <n v="47131502"/>
    <s v="LICITACIÓN PÚBLICA"/>
    <n v="2"/>
    <n v="7"/>
    <n v="80"/>
    <n v="4284000"/>
    <s v="UNIDAD"/>
    <s v="NO SOLICITADAS"/>
  </r>
  <r>
    <x v="7"/>
    <s v="204-4-23"/>
    <n v="10"/>
    <s v="OTROS MATERIALES Y SUMINISTROS"/>
    <s v="ESPUMA DE EMBALAJE (ABSORBENTE)"/>
    <n v="13111301"/>
    <s v="LICITACIÓN PÚBLICA"/>
    <n v="2"/>
    <n v="7"/>
    <n v="10"/>
    <n v="357000"/>
    <s v="UNIDAD"/>
    <s v="NO SOLICITADAS"/>
  </r>
  <r>
    <x v="7"/>
    <s v="204-4-23"/>
    <n v="10"/>
    <s v="OTROS MATERIALES Y SUMINISTROS"/>
    <s v="FLEXOPIEL COLOR ROJO"/>
    <n v="11162113"/>
    <s v="LICITACIÓN PÚBLICA"/>
    <n v="2"/>
    <n v="7"/>
    <n v="50"/>
    <n v="770525"/>
    <s v="METRO"/>
    <s v="NO SOLICITADAS"/>
  </r>
  <r>
    <x v="7"/>
    <s v="204-4-23"/>
    <n v="10"/>
    <s v="OTROS MATERIALES Y SUMINISTROS"/>
    <s v="PISO TOYOTA"/>
    <n v="11162113"/>
    <s v="LICITACIÓN PÚBLICA"/>
    <n v="2"/>
    <n v="7"/>
    <n v="50"/>
    <n v="1915900"/>
    <s v="METRO"/>
    <s v="NO SOLICITADAS"/>
  </r>
  <r>
    <x v="7"/>
    <s v="204-4-23"/>
    <n v="10"/>
    <s v="OTROS MATERIALES Y SUMINISTROS"/>
    <s v="LONA HURACAN ROJO"/>
    <n v="11162113"/>
    <s v="LICITACIÓN PÚBLICA"/>
    <n v="2"/>
    <n v="7"/>
    <n v="80"/>
    <n v="3518592"/>
    <s v="METRO"/>
    <s v="NO SOLICITADAS"/>
  </r>
  <r>
    <x v="7"/>
    <s v="204-4-23"/>
    <n v="10"/>
    <s v="OTROS MATERIALES Y SUMINISTROS"/>
    <s v="LONA HURACAN NEGRO"/>
    <n v="11162113"/>
    <s v="LICITACIÓN PÚBLICA"/>
    <n v="2"/>
    <n v="7"/>
    <n v="80"/>
    <n v="3518592"/>
    <s v="METRO"/>
    <s v="NO SOLICITADAS"/>
  </r>
  <r>
    <x v="7"/>
    <s v="204-4-23"/>
    <n v="10"/>
    <s v="OTROS MATERIALES Y SUMINISTROS"/>
    <s v="LONA HURACAN VERDE"/>
    <n v="11162113"/>
    <s v="LICITACIÓN PÚBLICA"/>
    <n v="2"/>
    <n v="7"/>
    <n v="50"/>
    <n v="2199120"/>
    <s v="METRO"/>
    <s v="NO SOLICITADAS"/>
  </r>
  <r>
    <x v="7"/>
    <s v="204-4-23"/>
    <n v="10"/>
    <s v="OTROS MATERIALES Y SUMINISTROS"/>
    <s v="LONA HURACAN AZUL "/>
    <n v="11162113"/>
    <s v="LICITACIÓN PÚBLICA"/>
    <n v="2"/>
    <n v="7"/>
    <n v="50"/>
    <n v="2199120"/>
    <s v="METRO"/>
    <s v="NO SOLICITADAS"/>
  </r>
  <r>
    <x v="7"/>
    <s v="204-4-23"/>
    <n v="10"/>
    <s v="OTROS MATERIALES Y SUMINISTROS"/>
    <s v="PANA NEVADA"/>
    <n v="11162113"/>
    <s v="LICITACIÓN PÚBLICA"/>
    <n v="2"/>
    <n v="7"/>
    <n v="50"/>
    <n v="1332800"/>
    <s v="METRO"/>
    <s v="NO SOLICITADAS"/>
  </r>
  <r>
    <x v="7"/>
    <s v="204-4-23"/>
    <n v="10"/>
    <s v="OTROS MATERIALES Y SUMINISTROS"/>
    <s v="CHALLETTE COLOR GRIS"/>
    <n v="11162113"/>
    <s v="LICITACIÓN PÚBLICA"/>
    <n v="2"/>
    <n v="7"/>
    <n v="50"/>
    <n v="2915500"/>
    <s v="METRO"/>
    <s v="NO SOLICITADAS"/>
  </r>
  <r>
    <x v="7"/>
    <s v="204-4-23"/>
    <n v="10"/>
    <s v="OTROS MATERIALES Y SUMINISTROS"/>
    <s v="TECHO LISBOA ANTIFLAMA"/>
    <n v="11162113"/>
    <s v="LICITACIÓN PÚBLICA"/>
    <n v="2"/>
    <n v="7"/>
    <n v="23"/>
    <n v="5364520"/>
    <s v="METRO"/>
    <s v="NO SOLICITADAS"/>
  </r>
  <r>
    <x v="7"/>
    <s v="204-4-23"/>
    <n v="10"/>
    <s v="OTROS MATERIALES Y SUMINISTROS"/>
    <s v="GIMBOLO METAL"/>
    <n v="11162113"/>
    <s v="LICITACIÓN PÚBLICA"/>
    <n v="2"/>
    <n v="7"/>
    <n v="50"/>
    <n v="770525"/>
    <s v="METRO"/>
    <s v="NO SOLICITADAS"/>
  </r>
  <r>
    <x v="7"/>
    <s v="204-4-23"/>
    <n v="10"/>
    <s v="OTROS MATERIALES Y SUMINISTROS"/>
    <s v="GIMBOLO DE 2 CMS DE ESPESOR POR 7 METROS"/>
    <n v="11162113"/>
    <s v="LICITACIÓN PÚBLICA"/>
    <n v="2"/>
    <n v="7"/>
    <n v="7"/>
    <n v="393009.39999999997"/>
    <s v="UNIDAD"/>
    <s v="NO SOLICITADAS"/>
  </r>
  <r>
    <x v="7"/>
    <s v="204-4-23"/>
    <n v="10"/>
    <s v="OTROS MATERIALES Y SUMINISTROS"/>
    <s v="CLICK PLÁSTICOS 1 PUL"/>
    <n v="11162113"/>
    <s v="LICITACIÓN PÚBLICA"/>
    <n v="2"/>
    <n v="7"/>
    <n v="50"/>
    <n v="99959.999999999985"/>
    <s v="UNIDAD"/>
    <s v="NO SOLICITADAS"/>
  </r>
  <r>
    <x v="7"/>
    <s v="204-4-23"/>
    <n v="10"/>
    <s v="OTROS MATERIALES Y SUMINISTROS"/>
    <s v="CLICK PLÁSTICOS 1 Y 1/2 PUL"/>
    <n v="11162113"/>
    <s v="LICITACIÓN PÚBLICA"/>
    <n v="2"/>
    <n v="7"/>
    <n v="50"/>
    <n v="133280"/>
    <s v="UNIDAD"/>
    <s v="NO SOLICITADAS"/>
  </r>
  <r>
    <x v="7"/>
    <s v="204-4-23"/>
    <n v="10"/>
    <s v="OTROS MATERIALES Y SUMINISTROS"/>
    <s v="CLICK PLÁSTICOS DE 2 PULG"/>
    <n v="11162113"/>
    <s v="LICITACIÓN PÚBLICA"/>
    <n v="2"/>
    <n v="7"/>
    <n v="50"/>
    <n v="183260"/>
    <s v="UNIDAD"/>
    <s v="NO SOLICITADAS"/>
  </r>
  <r>
    <x v="7"/>
    <s v="204-4-23"/>
    <n v="10"/>
    <s v="OTROS MATERIALES Y SUMINISTROS"/>
    <s v="BROCHES TIPO CHAQUETA "/>
    <n v="11162113"/>
    <s v="LICITACIÓN PÚBLICA"/>
    <n v="2"/>
    <n v="7"/>
    <n v="89"/>
    <n v="17051.510000000002"/>
    <s v="UNIDAD"/>
    <s v="NO SOLICITADAS"/>
  </r>
  <r>
    <x v="7"/>
    <s v="204-4-23"/>
    <n v="10"/>
    <s v="OTROS MATERIALES Y SUMINISTROS"/>
    <s v="BATERIA ALCALINA 9 VOLTIOS"/>
    <n v="26111700"/>
    <s v="LICITACIÓN PÚBLICA"/>
    <n v="2"/>
    <n v="7"/>
    <n v="36"/>
    <n v="642600"/>
    <s v="UNIDAD"/>
    <s v="NO SOLICITADAS"/>
  </r>
  <r>
    <x v="7"/>
    <s v="204-4-23"/>
    <n v="10"/>
    <s v="OTROS MATERIALES Y SUMINISTROS"/>
    <s v="ROLLO TOALLA LIMPIADORA X 80 M"/>
    <n v="47131502"/>
    <s v="LICITACIÓN PÚBLICA"/>
    <n v="2"/>
    <n v="6"/>
    <n v="43"/>
    <n v="2302650"/>
    <s v="UNIDAD"/>
    <s v="NO SOLICITADAS"/>
  </r>
  <r>
    <x v="7"/>
    <s v="204-4-23"/>
    <n v="10"/>
    <s v="OTROS MATERIALES Y SUMINISTROS"/>
    <s v="HYSOL EA 9309 3NA"/>
    <n v="31133710"/>
    <s v="LICITACIÓN PÚBLICA"/>
    <n v="2"/>
    <n v="6"/>
    <n v="2"/>
    <n v="1600000"/>
    <s v="UNIDAD"/>
    <s v="NO SOLICITADAS"/>
  </r>
  <r>
    <x v="7"/>
    <s v="204-4-23"/>
    <n v="10"/>
    <s v="OTROS MATERIALES Y SUMINISTROS"/>
    <s v="HYSOL EA 9309 NA LOCTITE"/>
    <n v="31133710"/>
    <s v="LICITACIÓN PÚBLICA"/>
    <n v="2"/>
    <n v="6"/>
    <n v="2"/>
    <n v="1300000"/>
    <s v="UNIDAD"/>
    <s v="NO SOLICITADAS"/>
  </r>
  <r>
    <x v="7"/>
    <s v="204-4-23"/>
    <n v="10"/>
    <s v="OTROS MATERIALES Y SUMINISTROS"/>
    <s v="COMPONENTE SELLANTE  870 B 1/2 (12FL)"/>
    <n v="31133710"/>
    <s v="LICITACIÓN PÚBLICA"/>
    <n v="2"/>
    <n v="6"/>
    <n v="6"/>
    <n v="3300000"/>
    <s v="UNIDAD"/>
    <s v="NO SOLICITADAS"/>
  </r>
  <r>
    <x v="7"/>
    <s v="204-4-23"/>
    <n v="10"/>
    <s v="OTROS MATERIALES Y SUMINISTROS"/>
    <s v="HYSOL EA 9309 3NA CLASS B"/>
    <n v="31133710"/>
    <s v="LICITACIÓN PÚBLICA"/>
    <n v="2"/>
    <n v="6"/>
    <n v="2"/>
    <n v="996700"/>
    <s v="UNIDAD"/>
    <s v="NO SOLICITADAS"/>
  </r>
  <r>
    <x v="7"/>
    <s v="204-4-23"/>
    <n v="10"/>
    <s v="OTROS MATERIALES Y SUMINISTROS"/>
    <s v="SEALING COMPOUND 1440 B 1/2 (6FL)"/>
    <n v="31133710"/>
    <s v="LICITACIÓN PÚBLICA"/>
    <n v="2"/>
    <n v="6"/>
    <n v="4"/>
    <n v="2120000"/>
    <s v="UNIDAD"/>
    <s v="NO SOLICITADAS"/>
  </r>
  <r>
    <x v="7"/>
    <s v="204-4-23"/>
    <n v="10"/>
    <s v="OTROS MATERIALES Y SUMINISTROS"/>
    <s v="ACEITE HIDRAULICO DEXRON TYPE III"/>
    <n v="15121504"/>
    <s v="LICITACIÓN PÚBLICA"/>
    <n v="2"/>
    <n v="6"/>
    <n v="2"/>
    <n v="104500"/>
    <s v="GALON"/>
    <s v="NO SOLICITADAS"/>
  </r>
  <r>
    <x v="7"/>
    <s v="204-4-23"/>
    <n v="10"/>
    <s v="OTROS MATERIALES Y SUMINISTROS"/>
    <s v="SILICONA DE ALTA TEMPERATURA 323597"/>
    <n v="31201632"/>
    <s v="LICITACIÓN PÚBLICA"/>
    <n v="2"/>
    <n v="6"/>
    <n v="2"/>
    <n v="174000"/>
    <s v="UNIDAD"/>
    <s v="NO SOLICITADAS"/>
  </r>
  <r>
    <x v="7"/>
    <s v="204-4-23"/>
    <n v="10"/>
    <s v="OTROS MATERIALES Y SUMINISTROS"/>
    <s v="SALDO IMPREVISTO OTROS MATERIALES Y SUMINISTROS"/>
    <n v="0"/>
    <s v="MÍNIMA CUANTÍA"/>
    <n v="1"/>
    <n v="6"/>
    <n v="1"/>
    <n v="58950"/>
    <s v="GLOBAL"/>
    <s v=""/>
  </r>
  <r>
    <x v="7"/>
    <s v="204-4-23"/>
    <n v="10"/>
    <s v="OTROS MATERIALES Y SUMINISTROS"/>
    <s v="ARNES"/>
    <n v="46182306"/>
    <s v="MÍNIMA CUANTÍA"/>
    <n v="1"/>
    <n v="6"/>
    <n v="10"/>
    <n v="2500000"/>
    <s v="UNIDAD"/>
    <s v=""/>
  </r>
  <r>
    <x v="7"/>
    <s v="204-4-23"/>
    <n v="10"/>
    <s v="OTROS MATERIALES Y SUMINISTROS"/>
    <s v="ESLINGA EN Y"/>
    <n v="24101611"/>
    <s v="MÍNIMA CUANTÍA"/>
    <n v="1"/>
    <n v="6"/>
    <n v="10"/>
    <n v="2000000"/>
    <s v="UNIDAD"/>
    <s v=""/>
  </r>
  <r>
    <x v="7"/>
    <s v="204-4-23"/>
    <n v="10"/>
    <s v="OTROS MATERIALES Y SUMINISTROS"/>
    <s v="PETO EN PVC"/>
    <n v="42131601"/>
    <s v="MÍNIMA CUANTÍA"/>
    <n v="1"/>
    <n v="6"/>
    <n v="40"/>
    <n v="800000"/>
    <s v="UNIDAD"/>
    <s v=""/>
  </r>
  <r>
    <x v="7"/>
    <s v="204-4-23"/>
    <n v="10"/>
    <s v="OTROS MATERIALES Y SUMINISTROS"/>
    <s v="TAPA BOCA"/>
    <n v="55121704"/>
    <s v="MÍNIMA CUANTÍA"/>
    <n v="1"/>
    <n v="6"/>
    <n v="40"/>
    <n v="520000"/>
    <s v="UNIDAD"/>
    <s v=""/>
  </r>
  <r>
    <x v="7"/>
    <s v="204-4-23"/>
    <n v="10"/>
    <s v="OTROS MATERIALES Y SUMINISTROS"/>
    <s v="SEÑALES DE SEGURIDAD "/>
    <n v="55121704"/>
    <s v="MÍNIMA CUANTÍA"/>
    <n v="1"/>
    <n v="6"/>
    <n v="100"/>
    <n v="2000000"/>
    <s v="UNIDAD"/>
    <s v=""/>
  </r>
  <r>
    <x v="7"/>
    <s v="204-4-23"/>
    <n v="10"/>
    <s v="OTROS MATERIALES Y SUMINISTROS"/>
    <s v="CINTA DE PELIGRO"/>
    <n v="41122703"/>
    <s v="MÍNIMA CUANTÍA"/>
    <n v="1"/>
    <n v="6"/>
    <n v="5"/>
    <n v="190000"/>
    <s v="UNIDAD"/>
    <s v=""/>
  </r>
  <r>
    <x v="7"/>
    <s v="204-4-23"/>
    <n v="10"/>
    <s v="OTROS MATERIALES Y SUMINISTROS"/>
    <s v="CINTA ANTIDESLIZANTE"/>
    <n v="31201513"/>
    <s v="MÍNIMA CUANTÍA"/>
    <n v="1"/>
    <n v="6"/>
    <n v="30"/>
    <n v="3600000"/>
    <s v="UNIDAD"/>
    <s v=""/>
  </r>
  <r>
    <x v="7"/>
    <s v="204-4-23"/>
    <n v="10"/>
    <s v="OTROS MATERIALES Y SUMINISTROS"/>
    <s v="PERSIANAS"/>
    <n v="52131600"/>
    <s v="MÍNIMA CUANTÍA"/>
    <n v="1"/>
    <n v="6"/>
    <n v="110"/>
    <n v="9889000"/>
    <s v="UNIDAD"/>
    <s v=""/>
  </r>
  <r>
    <x v="7"/>
    <s v="204-4-23"/>
    <n v="10"/>
    <s v="OTROS MATERIALES Y SUMINISTROS"/>
    <s v="ESPUMA ANTIFLAMA"/>
    <n v="13111300"/>
    <s v="MÍNIMA CUANTÍA"/>
    <n v="1"/>
    <n v="6"/>
    <n v="6"/>
    <n v="6568800"/>
    <s v="UNIDAD"/>
    <s v=""/>
  </r>
  <r>
    <x v="7"/>
    <s v="204-4-23"/>
    <n v="10"/>
    <s v="OTROS MATERIALES Y SUMINISTROS"/>
    <s v="PINTURA GRIS"/>
    <n v="31211500"/>
    <s v="MÍNIMA CUANTÍA"/>
    <n v="1"/>
    <n v="6"/>
    <n v="7"/>
    <n v="1189524"/>
    <s v="UNIDAD"/>
    <s v=""/>
  </r>
  <r>
    <x v="7"/>
    <s v="204-4-23"/>
    <n v="10"/>
    <s v="OTROS MATERIALES Y SUMINISTROS"/>
    <s v="BASE GRIS"/>
    <n v="31211500"/>
    <s v="MÍNIMA CUANTÍA"/>
    <n v="1"/>
    <n v="6"/>
    <n v="7"/>
    <n v="1189524"/>
    <s v="UNIDAD"/>
    <s v=""/>
  </r>
  <r>
    <x v="7"/>
    <s v="204-4-23"/>
    <n v="10"/>
    <s v="OTROS MATERIALES Y SUMINISTROS"/>
    <s v="PINTURA NEGRO BRILLANTE"/>
    <n v="31211500"/>
    <s v="MÍNIMA CUANTÍA"/>
    <n v="1"/>
    <n v="6"/>
    <n v="2"/>
    <n v="339864"/>
    <s v="UNIDAD"/>
    <s v=""/>
  </r>
  <r>
    <x v="7"/>
    <s v="204-4-23"/>
    <n v="10"/>
    <s v="OTROS MATERIALES Y SUMINISTROS"/>
    <s v="CINTA DE ENMASCARAR"/>
    <n v="31201503"/>
    <s v="MÍNIMA CUANTÍA"/>
    <n v="1"/>
    <n v="6"/>
    <n v="43"/>
    <n v="913406"/>
    <s v="UNIDAD"/>
    <s v=""/>
  </r>
  <r>
    <x v="7"/>
    <s v="204-4-23"/>
    <n v="10"/>
    <s v="OTROS MATERIALES Y SUMINISTROS"/>
    <s v="LIJA"/>
    <n v="11101502"/>
    <s v="MÍNIMA CUANTÍA"/>
    <n v="1"/>
    <n v="6"/>
    <n v="90"/>
    <n v="318600"/>
    <s v="UNIDAD"/>
    <s v=""/>
  </r>
  <r>
    <x v="7"/>
    <s v="204-4-23"/>
    <n v="10"/>
    <s v="OTROS MATERIALES Y SUMINISTROS"/>
    <s v="THINNER"/>
    <n v="31211800"/>
    <s v="MÍNIMA CUANTÍA"/>
    <n v="1"/>
    <n v="6"/>
    <n v="20"/>
    <n v="7080500"/>
    <s v="UNIDAD"/>
    <s v=""/>
  </r>
  <r>
    <x v="7"/>
    <s v="204-4-23"/>
    <n v="10"/>
    <s v="OTROS MATERIALES Y SUMINISTROS"/>
    <s v="PINTURA AMARILLA"/>
    <n v="31211500"/>
    <s v="MÍNIMA CUANTÍA"/>
    <n v="1"/>
    <n v="6"/>
    <n v="3"/>
    <n v="191172"/>
    <s v="UNIDAD"/>
    <s v=""/>
  </r>
  <r>
    <x v="7"/>
    <s v="204-4-23"/>
    <n v="10"/>
    <s v="OTROS MATERIALES Y SUMINISTROS"/>
    <s v="PINTURA AZÚL"/>
    <n v="31211500"/>
    <s v="MÍNIMA CUANTÍA"/>
    <n v="1"/>
    <n v="6"/>
    <n v="1"/>
    <n v="254898"/>
    <s v="UNIDAD"/>
    <s v=""/>
  </r>
  <r>
    <x v="7"/>
    <s v="204-4-23"/>
    <n v="10"/>
    <s v="OTROS MATERIALES Y SUMINISTROS"/>
    <s v="PINTURA ROJA"/>
    <n v="31211500"/>
    <s v="MÍNIMA CUANTÍA"/>
    <n v="1"/>
    <n v="6"/>
    <n v="1"/>
    <n v="169945"/>
    <s v="UNIDAD"/>
    <s v=""/>
  </r>
  <r>
    <x v="7"/>
    <s v="204-4-23"/>
    <n v="10"/>
    <s v="OTROS MATERIALES Y SUMINISTROS"/>
    <s v="PINTURA BLANCA"/>
    <n v="31211500"/>
    <s v="MÍNIMA CUANTÍA"/>
    <n v="1"/>
    <n v="6"/>
    <n v="8"/>
    <n v="1448944"/>
    <s v="UNIDAD"/>
    <s v=""/>
  </r>
  <r>
    <x v="7"/>
    <s v="204-4-23"/>
    <n v="10"/>
    <s v="OTROS MATERIALES Y SUMINISTROS"/>
    <s v="PINTURA ALUMINIO"/>
    <n v="31211500"/>
    <s v="MÍNIMA CUANTÍA"/>
    <n v="1"/>
    <n v="6"/>
    <n v="2"/>
    <n v="127448"/>
    <s v="UNIDAD"/>
    <s v=""/>
  </r>
  <r>
    <x v="7"/>
    <s v="204-4-23"/>
    <n v="10"/>
    <s v="OTROS MATERIALES Y SUMINISTROS"/>
    <s v="BARNIZ POLIURETANO"/>
    <n v="31211500"/>
    <s v="MÍNIMA CUANTÍA"/>
    <n v="1"/>
    <n v="6"/>
    <n v="5"/>
    <n v="601840"/>
    <s v="UNIDAD"/>
    <s v=""/>
  </r>
  <r>
    <x v="7"/>
    <s v="204-4-23"/>
    <n v="10"/>
    <s v="OTROS MATERIALES Y SUMINISTROS"/>
    <s v="MASILLA"/>
    <n v="31201600"/>
    <s v="MÍNIMA CUANTÍA"/>
    <n v="1"/>
    <n v="6"/>
    <n v="1"/>
    <n v="127449"/>
    <s v="UNIDAD"/>
    <s v=""/>
  </r>
  <r>
    <x v="7"/>
    <s v="204-4-23"/>
    <n v="10"/>
    <s v="OTROS MATERIALES Y SUMINISTROS"/>
    <s v="PINTURA NEGRA"/>
    <n v="31211500"/>
    <s v="MÍNIMA CUANTÍA"/>
    <n v="1"/>
    <n v="6"/>
    <n v="1"/>
    <n v="169932"/>
    <s v="UNIDAD"/>
    <s v=""/>
  </r>
  <r>
    <x v="7"/>
    <s v="204-4-23"/>
    <n v="10"/>
    <s v="OTROS MATERIALES Y SUMINISTROS"/>
    <s v="PINTURA GRIS CLARO"/>
    <n v="31211500"/>
    <s v="MÍNIMA CUANTÍA"/>
    <n v="1"/>
    <n v="6"/>
    <n v="1"/>
    <n v="63724"/>
    <s v="UNIDAD"/>
    <s v=""/>
  </r>
  <r>
    <x v="7"/>
    <s v="204-4-23"/>
    <n v="10"/>
    <s v="OTROS MATERIALES Y SUMINISTROS"/>
    <s v="PINTURA GRIS OSCURO"/>
    <n v="31211500"/>
    <s v="MÍNIMA CUANTÍA"/>
    <n v="1"/>
    <n v="6"/>
    <n v="1"/>
    <n v="63724"/>
    <s v="UNIDAD"/>
    <s v=""/>
  </r>
  <r>
    <x v="7"/>
    <s v="204-4-23"/>
    <n v="10"/>
    <s v="OTROS MATERIALES Y SUMINISTROS"/>
    <s v="CIERRE PLÁSTICO"/>
    <n v="31162400"/>
    <s v="MÍNIMA CUANTÍA"/>
    <n v="1"/>
    <n v="6"/>
    <n v="24"/>
    <n v="7646928"/>
    <s v="UNIDAD"/>
    <s v=""/>
  </r>
  <r>
    <x v="7"/>
    <s v="204-4-23"/>
    <n v="10"/>
    <s v="OTROS MATERIALES Y SUMINISTROS"/>
    <s v="DESLIZADORES"/>
    <n v="24101700"/>
    <s v="MÍNIMA CUANTÍA"/>
    <n v="1"/>
    <n v="6"/>
    <n v="48"/>
    <n v="6797280"/>
    <s v="UNIDAD"/>
    <s v=""/>
  </r>
  <r>
    <x v="7"/>
    <s v="204-4-23"/>
    <n v="10"/>
    <s v="OTROS MATERIALES Y SUMINISTROS"/>
    <s v="HILO APTAN CALIBRE 40"/>
    <n v="39121400"/>
    <s v="MÍNIMA CUANTÍA"/>
    <n v="1"/>
    <n v="6"/>
    <n v="3"/>
    <n v="713718"/>
    <s v="UNIDAD"/>
    <s v=""/>
  </r>
  <r>
    <x v="7"/>
    <s v="204-4-23"/>
    <n v="10"/>
    <s v="OTROS MATERIALES Y SUMINISTROS"/>
    <s v="COLORANTE AMARILLO"/>
    <n v="12171500"/>
    <s v="MÍNIMA CUANTÍA"/>
    <n v="1"/>
    <n v="6"/>
    <n v="20"/>
    <n v="2142000"/>
    <s v="UNIDAD"/>
    <s v=""/>
  </r>
  <r>
    <x v="7"/>
    <s v="204-4-23"/>
    <n v="10"/>
    <s v="OTROS MATERIALES Y SUMINISTROS"/>
    <s v="COLORANTE AZUL"/>
    <n v="12171500"/>
    <s v="MÍNIMA CUANTÍA"/>
    <n v="1"/>
    <n v="6"/>
    <n v="20"/>
    <n v="3332000"/>
    <s v="UNIDAD"/>
    <s v=""/>
  </r>
  <r>
    <x v="7"/>
    <s v="204-4-23"/>
    <n v="10"/>
    <s v="OTROS MATERIALES Y SUMINISTROS"/>
    <s v="COLORANTE ROJO"/>
    <n v="12171500"/>
    <s v="MÍNIMA CUANTÍA"/>
    <n v="1"/>
    <n v="6"/>
    <n v="20"/>
    <n v="1785000"/>
    <s v="UNIDAD"/>
    <s v=""/>
  </r>
  <r>
    <x v="7"/>
    <s v="204-4-23"/>
    <n v="10"/>
    <s v="OTROS MATERIALES Y SUMINISTROS"/>
    <s v="COLORANTE VERDE"/>
    <n v="12171500"/>
    <s v="MÍNIMA CUANTÍA"/>
    <n v="1"/>
    <n v="6"/>
    <n v="16"/>
    <n v="2665600"/>
    <s v="UNIDAD"/>
    <s v=""/>
  </r>
  <r>
    <x v="7"/>
    <s v="204-4-23"/>
    <n v="10"/>
    <s v="OTROS MATERIALES Y SUMINISTROS"/>
    <s v="PAÑOS DESMACHAR"/>
    <n v="47131500"/>
    <s v="MÍNIMA CUANTÍA"/>
    <n v="1"/>
    <n v="6"/>
    <n v="7"/>
    <n v="58310"/>
    <s v="UNIDAD"/>
    <s v=""/>
  </r>
  <r>
    <x v="7"/>
    <s v="204-4-23"/>
    <n v="10"/>
    <s v="OTROS MATERIALES Y SUMINISTROS"/>
    <s v="ACEITE BASE "/>
    <n v="12181600"/>
    <s v="MÍNIMA CUANTÍA"/>
    <n v="1"/>
    <n v="6"/>
    <n v="2"/>
    <n v="19040000"/>
    <s v="UNIDAD"/>
    <s v=""/>
  </r>
  <r>
    <x v="7"/>
    <s v="204-4-23"/>
    <n v="10"/>
    <s v="OTROS MATERIALES Y SUMINISTROS"/>
    <s v="ALCOHOL INDUSTRIAL "/>
    <n v="13111000"/>
    <s v="MÍNIMA CUANTÍA"/>
    <n v="1"/>
    <n v="6"/>
    <n v="2"/>
    <n v="1666000"/>
    <s v="UNIDAD"/>
    <s v=""/>
  </r>
  <r>
    <x v="7"/>
    <s v="204-4-23"/>
    <n v="10"/>
    <s v="OTROS MATERIALES Y SUMINISTROS"/>
    <s v="BROCAS"/>
    <n v="27112833"/>
    <s v="MÍNIMA CUANTÍA"/>
    <n v="1"/>
    <n v="6"/>
    <n v="7"/>
    <n v="41650"/>
    <s v="UNIDAD"/>
    <s v=""/>
  </r>
  <r>
    <x v="7"/>
    <s v="204-4-23"/>
    <n v="10"/>
    <s v="OTROS MATERIALES Y SUMINISTROS"/>
    <s v="VÁLVULAS"/>
    <n v="25172503"/>
    <s v="MÍNIMA CUANTÍA"/>
    <n v="1"/>
    <n v="6"/>
    <n v="8"/>
    <n v="285600"/>
    <s v="UNIDAD"/>
    <s v=""/>
  </r>
  <r>
    <x v="7"/>
    <s v="204-4-23"/>
    <n v="10"/>
    <s v="OTROS MATERIALES Y SUMINISTROS"/>
    <s v="WAIPALL"/>
    <n v="47131500"/>
    <s v="MÍNIMA CUANTÍA"/>
    <n v="1"/>
    <n v="6"/>
    <n v="10"/>
    <n v="357000"/>
    <s v="UNIDAD"/>
    <s v=""/>
  </r>
  <r>
    <x v="7"/>
    <s v="204-4-23"/>
    <n v="10"/>
    <s v="OTROS MATERIALES Y SUMINISTROS"/>
    <s v="ESMALTE TRAFICO AMARILLO"/>
    <n v="31211500"/>
    <s v="MÍNIMA CUANTÍA"/>
    <n v="1"/>
    <n v="6"/>
    <n v="5"/>
    <n v="380205"/>
    <s v="UNIDAD"/>
    <s v=""/>
  </r>
  <r>
    <x v="7"/>
    <s v="204-4-23"/>
    <n v="10"/>
    <s v="OTROS MATERIALES Y SUMINISTROS"/>
    <s v="ESMALTE CLASICO NARANJA"/>
    <n v="31211500"/>
    <s v="MÍNIMA CUANTÍA"/>
    <n v="1"/>
    <n v="6"/>
    <n v="1"/>
    <n v="47838"/>
    <s v="UNIDAD"/>
    <s v=""/>
  </r>
  <r>
    <x v="7"/>
    <s v="204-4-23"/>
    <n v="10"/>
    <s v="OTROS MATERIALES Y SUMINISTROS"/>
    <s v="PINTURA AZUL CATALIZADOR"/>
    <n v="31211500"/>
    <s v="MÍNIMA CUANTÍA"/>
    <n v="1"/>
    <n v="6"/>
    <n v="15"/>
    <n v="2110500"/>
    <s v="UNIDAD"/>
    <s v=""/>
  </r>
  <r>
    <x v="7"/>
    <s v="204-4-23"/>
    <n v="10"/>
    <s v="OTROS MATERIALES Y SUMINISTROS"/>
    <s v="TOMA DOBLE"/>
    <n v="41121515"/>
    <s v="MÍNIMA CUANTÍA"/>
    <n v="1"/>
    <n v="6"/>
    <n v="5"/>
    <n v="30000"/>
    <s v="UNIDAD"/>
    <s v=""/>
  </r>
  <r>
    <x v="7"/>
    <s v="204-4-23"/>
    <n v="10"/>
    <s v="OTROS MATERIALES Y SUMINISTROS"/>
    <s v="TUBO 36W"/>
    <n v="12352315"/>
    <s v="MÍNIMA CUANTÍA"/>
    <n v="1"/>
    <n v="6"/>
    <n v="10"/>
    <n v="113000"/>
    <s v="UNIDAD"/>
    <s v=""/>
  </r>
  <r>
    <x v="7"/>
    <s v="204-4-23"/>
    <n v="10"/>
    <s v="OTROS MATERIALES Y SUMINISTROS"/>
    <s v="FARGO PELICULA DE LAMINACIÓN HOLOGRAFICO POLYGUARD TRANSPARENTE"/>
    <n v="44103100"/>
    <s v="MÍNIMA CUANTÍA"/>
    <n v="1"/>
    <n v="6"/>
    <n v="1"/>
    <n v="448000"/>
    <s v="UNIDAD"/>
    <s v=""/>
  </r>
  <r>
    <x v="7"/>
    <s v="204-4-23"/>
    <n v="10"/>
    <s v="OTROS MATERIALES Y SUMINISTROS"/>
    <s v="CINTA DE COLOR RIBBON"/>
    <n v="44103101"/>
    <s v="MÍNIMA CUANTÍA"/>
    <n v="1"/>
    <n v="6"/>
    <n v="2"/>
    <n v="1241050"/>
    <s v="UNIDAD"/>
    <s v=""/>
  </r>
  <r>
    <x v="7"/>
    <s v="204-4-23"/>
    <n v="10"/>
    <s v="OTROS MATERIALES Y SUMINISTROS"/>
    <s v="CINTA TRANSFER REFIL"/>
    <n v="44103100"/>
    <s v="MÍNIMA CUANTÍA"/>
    <n v="1"/>
    <n v="6"/>
    <n v="1"/>
    <n v="150000"/>
    <s v="UNIDAD"/>
    <s v=""/>
  </r>
  <r>
    <x v="7"/>
    <s v="204-5-1"/>
    <n v="10"/>
    <s v="MANTENIMIENTO DE BIENES INMUEBLES"/>
    <s v="MANTENIMIENTO Y ADECUACION DE LA GUARDIA BAMFS"/>
    <n v="72102900"/>
    <s v="SELECCIÓN ABREVIADA MENOR CUANTÍA"/>
    <n v="1"/>
    <n v="6"/>
    <n v="1"/>
    <n v="427441343.31"/>
    <s v="GLOBAL"/>
    <s v="NO SOLICITADAS"/>
  </r>
  <r>
    <x v="7"/>
    <s v="204-5-1"/>
    <n v="10"/>
    <s v="MANTENIMIENTO DE BIENES INMUEBLES"/>
    <s v="MANTENIMIENTO DEL COMEDOR DE CADETES "/>
    <n v="72102900"/>
    <s v="SELECCIÓN ABREVIADA MENOR CUANTÍA"/>
    <n v="1"/>
    <n v="6"/>
    <n v="1"/>
    <n v="189080000"/>
    <s v="GLOBAL"/>
    <s v=""/>
  </r>
  <r>
    <x v="7"/>
    <s v="204-5-2"/>
    <n v="10"/>
    <s v="MANTENIMIENTO DE BIENES MUEBLES, EQUIPOS Y ENSERES"/>
    <s v="MANTENIMIENTO EQUIPO BOMBEROS"/>
    <n v="73151702"/>
    <s v="MÍNIMA CUANTÍA"/>
    <n v="3"/>
    <n v="7"/>
    <n v="1"/>
    <n v="3499850"/>
    <s v="GLOBAL"/>
    <s v="NO SOLICITADAS"/>
  </r>
  <r>
    <x v="7"/>
    <s v="204-5-2"/>
    <n v="10"/>
    <s v="MANTENIMIENTO DE BIENES MUEBLES, EQUIPOS Y ENSERES"/>
    <s v="MANTENIMIENTO DE LOS INSTRUMENTOS MUSICALES DE LA BANDA MARCIAL DEL GRUPO CADETES DE LA EMAVI"/>
    <n v="72102900"/>
    <s v="MÍNIMA CUANTÍA"/>
    <n v="3"/>
    <n v="9"/>
    <n v="1"/>
    <n v="5000000"/>
    <s v="GLOBAL"/>
    <s v="NO SOLICITADAS"/>
  </r>
  <r>
    <x v="7"/>
    <s v="204-5-2"/>
    <n v="10"/>
    <s v="MANTENIMIENTO DE BIENES MUEBLES, EQUIPOS Y ENSERES"/>
    <s v="MANTENIMIENTO PREVENTIVO Y CORRECTIVO DE CASCOS PMA "/>
    <n v="73152101"/>
    <s v="MÍNIMA CUANTÍA"/>
    <n v="2"/>
    <n v="5"/>
    <n v="1"/>
    <n v="6235897.5"/>
    <s v="GLOBAL"/>
    <s v="NO SOLICITADAS"/>
  </r>
  <r>
    <x v="7"/>
    <s v="204-5-2"/>
    <n v="10"/>
    <s v="MANTENIMIENTO DE BIENES MUEBLES, EQUIPOS Y ENSERES"/>
    <s v="MANTENIMIENTO PREVENTIVO Y CORRECTIVO DE EQUIPO AGRICOLA"/>
    <n v="72151800"/>
    <s v="MÍNIMA CUANTÍA"/>
    <n v="1"/>
    <n v="3"/>
    <n v="1"/>
    <n v="8000000"/>
    <s v="GLOBAL"/>
    <s v="NO SOLICITADAS"/>
  </r>
  <r>
    <x v="7"/>
    <s v="204-5-2"/>
    <n v="10"/>
    <s v="MANTENIMIENTO DE BIENES MUEBLES, EQUIPOS Y ENSERES"/>
    <s v="MANTENIMIENTO ASCENSOR "/>
    <n v="72101506"/>
    <s v="CONTRATACIÓN DIRECTA"/>
    <n v="1"/>
    <n v="11"/>
    <n v="1"/>
    <n v="9982017.5"/>
    <s v="GLOBAL"/>
    <s v="NO SOLICITADAS"/>
  </r>
  <r>
    <x v="7"/>
    <s v="204-5-2"/>
    <n v="10"/>
    <s v="MANTENIMIENTO DE BIENES MUEBLES, EQUIPOS Y ENSERES"/>
    <s v="MANTENIMIENTO DE LA TARABITA DEL P.M.C PAN DE AZUCAR"/>
    <n v="72151800"/>
    <s v="MÍNIMA CUANTÍA"/>
    <n v="1"/>
    <n v="11"/>
    <n v="1"/>
    <n v="10000000"/>
    <s v="GLOBAL"/>
    <s v="NO SOLICITADAS"/>
  </r>
  <r>
    <x v="7"/>
    <s v="204-5-2"/>
    <n v="10"/>
    <s v="MANTENIMIENTO DE BIENES MUEBLES, EQUIPOS Y ENSERES"/>
    <s v="MANTENIMIENTO PREVENTIVO MAQUINAS DEL GIMNASIO"/>
    <n v="72102905"/>
    <s v="SELECCIÓN ABREVIADA MENOR CUANTÍA"/>
    <n v="2"/>
    <n v="6"/>
    <n v="1"/>
    <n v="10000000"/>
    <s v="GLOBAL"/>
    <s v="NO SOLICITADAS"/>
  </r>
  <r>
    <x v="7"/>
    <s v="204-5-2"/>
    <n v="10"/>
    <s v="MANTENIMIENTO DE BIENES MUEBLES, EQUIPOS Y ENSERES"/>
    <s v="MANTENIMIENTO PREVENTIVO Y CORRECTIVO DE LOS INSTRUMENTOS MUSICALES DE LA BANDA SINFÓNICA MILITAR DE LA EMAVI"/>
    <n v="72102900"/>
    <s v="MÍNIMA CUANTÍA"/>
    <n v="3"/>
    <n v="9"/>
    <n v="1"/>
    <n v="9740000"/>
    <s v="GLOBAL"/>
    <s v="NO SOLICITADAS"/>
  </r>
  <r>
    <x v="7"/>
    <s v="204-5-2"/>
    <n v="10"/>
    <s v="MANTENIMIENTO DE BIENES MUEBLES, EQUIPOS Y ENSERES"/>
    <s v="MANTENIMIENTO Y RECARGA DE EXTINTORES Y EQUIPOS CONTRAINCENDIO"/>
    <n v="72101516"/>
    <s v="MÍNIMA CUANTÍA"/>
    <n v="3"/>
    <n v="6"/>
    <n v="1"/>
    <n v="5500000"/>
    <s v="GLOBAL"/>
    <s v="NO SOLICITADAS"/>
  </r>
  <r>
    <x v="7"/>
    <s v="204-5-2"/>
    <n v="10"/>
    <s v="MANTENIMIENTO DE BIENES MUEBLES, EQUIPOS Y ENSERES"/>
    <s v="MANTENIMIENTO DEL EQUIPO AGRICOLA (TRACTORES)"/>
    <n v="78181500"/>
    <s v="MÍNIMA CUANTÍA"/>
    <n v="1"/>
    <n v="11"/>
    <n v="1"/>
    <n v="30000000"/>
    <s v="GLOBAL"/>
    <s v="NO SOLICITADAS"/>
  </r>
  <r>
    <x v="7"/>
    <s v="204-5-2"/>
    <n v="10"/>
    <s v="MANTENIMIENTO DE BIENES MUEBLES, EQUIPOS Y ENSERES"/>
    <s v="MANTENIMIENTO PREVENTIVO Y CORRECTIVO A TODO COSTO DE LOS EQUIPOS DE COCINA, CALDERAS A GAS Y BEBEDEROS DE AGUA DE LA BAMFS."/>
    <n v="72151001"/>
    <s v="MÍNIMA CUANTÍA"/>
    <n v="2"/>
    <n v="8"/>
    <n v="1"/>
    <n v="30000000"/>
    <s v="GLOBAL"/>
    <s v="NO SOLICITADAS"/>
  </r>
  <r>
    <x v="7"/>
    <s v="204-5-2"/>
    <n v="10"/>
    <s v="MANTENIMIENTO DE BIENES MUEBLES, EQUIPOS Y ENSERES"/>
    <s v="MANTENIMIENTO PREVENTIVO Y CORRECTIVO DE LOS EQUIPOS DE BOMBEO Y MOTOBOMBAS PISCINAS DE EMAVI"/>
    <n v="72154100"/>
    <s v="MÍNIMA CUANTÍA"/>
    <n v="1"/>
    <n v="11"/>
    <n v="1"/>
    <n v="38523937.829999998"/>
    <s v="GLOBAL"/>
    <s v="NO SOLICITADAS"/>
  </r>
  <r>
    <x v="7"/>
    <s v="204-5-2"/>
    <n v="10"/>
    <s v="MANTENIMIENTO DE BIENES MUEBLES, EQUIPOS Y ENSERES"/>
    <s v="MANTENIMIENTO CORRECTIVO DE LA AUTOMATIZACION Y DE LOS EQUIPOS DE AIRE ACONDICIONADO CHILLER  AUTOMATIZACION "/>
    <n v="72101511"/>
    <s v="PUBLICACIÓN CONTRATACIÓN RÉGIMEN ESPECIAL - BANCO MULTILATERAL Y ORGANISMOS MULTILATERALES"/>
    <n v="1"/>
    <n v="11"/>
    <n v="1"/>
    <n v="100000000"/>
    <s v="GLOBAL"/>
    <s v="NO SOLICITADAS"/>
  </r>
  <r>
    <x v="7"/>
    <s v="204-5-2"/>
    <n v="16"/>
    <s v="MANTENIMIENTO DE BIENES MUEBLES, EQUIPOS Y ENSERES"/>
    <s v="MANTENIMIENTO PULIDORA METALOGRÁFICA"/>
    <n v="81101605"/>
    <s v="MÍNIMA CUANTÍA"/>
    <n v="3"/>
    <n v="10"/>
    <n v="1"/>
    <n v="340000"/>
    <s v="GLOBAL"/>
    <s v="NO SOLICITADAS"/>
  </r>
  <r>
    <x v="7"/>
    <s v="204-5-2"/>
    <n v="16"/>
    <s v="MANTENIMIENTO DE BIENES MUEBLES, EQUIPOS Y ENSERES"/>
    <s v="MANTENIMIENTO DE AIRES ACONDICIONADOS, NEVERAS, HIELERAS Y CUARTOS FRIOS "/>
    <n v="72101511"/>
    <s v="MÍNIMA CUANTÍA"/>
    <n v="1"/>
    <n v="11"/>
    <n v="1"/>
    <n v="3500000"/>
    <s v="GLOBAL"/>
    <s v="NO SOLICITADAS"/>
  </r>
  <r>
    <x v="7"/>
    <s v="204-5-2"/>
    <n v="16"/>
    <s v="MANTENIMIENTO DE BIENES MUEBLES, EQUIPOS Y ENSERES"/>
    <s v="MANTENIMIENTO CENTRO MECANIZADO"/>
    <n v="81101605"/>
    <s v="MÍNIMA CUANTÍA"/>
    <n v="3"/>
    <n v="10"/>
    <n v="1"/>
    <n v="10000000"/>
    <s v="GLOBAL"/>
    <s v="NO SOLICITADAS"/>
  </r>
  <r>
    <x v="7"/>
    <s v="204-5-2"/>
    <n v="16"/>
    <s v="MANTENIMIENTO DE BIENES MUEBLES, EQUIPOS Y ENSERES"/>
    <s v="MANTENIMIENTO MÁQUINA UNIVERSAL DE ENSAYOS"/>
    <n v="81101605"/>
    <s v="MÍNIMA CUANTÍA"/>
    <n v="3"/>
    <n v="10"/>
    <n v="1"/>
    <n v="10000000"/>
    <s v="GLOBAL"/>
    <s v="NO SOLICITADAS"/>
  </r>
  <r>
    <x v="7"/>
    <s v="204-5-2"/>
    <n v="16"/>
    <s v="MANTENIMIENTO DE BIENES MUEBLES, EQUIPOS Y ENSERES"/>
    <s v="MANTENIMIENTO DE AIRES ACONDICIONADOS, NEVERAS, HIELERAS Y CUARTOS FRIOS VF 18"/>
    <n v="72101511"/>
    <s v="MÍNIMA CUANTÍA"/>
    <n v="1"/>
    <n v="3"/>
    <n v="1"/>
    <n v="17000000"/>
    <s v="GLOBAL"/>
    <s v="SI APROBADAS"/>
  </r>
  <r>
    <x v="7"/>
    <s v="204-5-2"/>
    <n v="16"/>
    <s v="MANTENIMIENTO DE BIENES MUEBLES, EQUIPOS Y ENSERES"/>
    <s v="MANTENIMIENTO PUPITRE ACADEMICO Y SILLAS DE PUPITRE ACADEMICO"/>
    <n v="72151800"/>
    <s v="MÍNIMA CUANTÍA"/>
    <n v="2"/>
    <n v="10"/>
    <n v="1"/>
    <n v="17100000"/>
    <s v="GLOBAL"/>
    <s v="NO SOLICITADAS"/>
  </r>
  <r>
    <x v="7"/>
    <s v="204-5-2"/>
    <n v="10"/>
    <s v="MANTENIMIENTO DE BIENES MUEBLES, EQUIPOS Y ENSERES"/>
    <s v="MANTENIMIENTO PREVENTIVO Y CORRECTIVO L SISTEMA DE LUCES DE PISTA COMPUESTO POR 90 LUCES Y 08 LUCES PAPI"/>
    <n v="72101517"/>
    <s v="LICITACIÓN PÚBLICA"/>
    <n v="2"/>
    <n v="7"/>
    <n v="1"/>
    <n v="29488200"/>
    <s v="GLOBAL"/>
    <s v="NO SOLICITADAS"/>
  </r>
  <r>
    <x v="7"/>
    <s v="204-5-2"/>
    <n v="10"/>
    <s v="MANTENIMIENTO DE BIENES MUEBLES, EQUIPOS Y ENSERES"/>
    <s v="MANTENIMIENTO A TODO COSTO COMPRESOR INGERSOLL RAND"/>
    <n v="72154101"/>
    <s v="LICITACIÓN PÚBLICA"/>
    <n v="2"/>
    <n v="7"/>
    <n v="1"/>
    <n v="7140000"/>
    <s v="GLOBAL"/>
    <s v="NO SOLICITADAS"/>
  </r>
  <r>
    <x v="7"/>
    <s v="204-5-2"/>
    <n v="10"/>
    <s v="MANTENIMIENTO DE BIENES MUEBLES, EQUIPOS Y ENSERES"/>
    <s v="MANTENIMIENTO  A TODO COSTO COMPRESOR CHAMPION-SCHULZ AME-0718 "/>
    <n v="72154101"/>
    <s v="LICITACIÓN PÚBLICA"/>
    <n v="2"/>
    <n v="7"/>
    <n v="1"/>
    <n v="1547000"/>
    <s v="GLOBAL"/>
    <s v="NO SOLICITADAS"/>
  </r>
  <r>
    <x v="7"/>
    <s v="204-5-2"/>
    <n v="10"/>
    <s v="MANTENIMIENTO DE BIENES MUEBLES, EQUIPOS Y ENSERES"/>
    <s v="MANTENIMIENTO PREVENTIVO Y CORRECTIVO A TODO COSTO PLATAFORMAS HIDRÁULICAS Y ESCALERAS "/>
    <n v="73152101"/>
    <s v="LICITACIÓN PÚBLICA"/>
    <n v="2"/>
    <n v="7"/>
    <n v="1"/>
    <n v="1785000"/>
    <s v="GLOBAL"/>
    <s v="NO SOLICITADAS"/>
  </r>
  <r>
    <x v="7"/>
    <s v="204-5-2"/>
    <n v="10"/>
    <s v="MANTENIMIENTO DE BIENES MUEBLES, EQUIPOS Y ENSERES"/>
    <s v="MANTENIMIENTO A TODO COSTO COMPRESORES PORTATILES Y ACCESORIOS "/>
    <n v="72154101"/>
    <s v="LICITACIÓN PÚBLICA"/>
    <n v="2"/>
    <n v="7"/>
    <n v="1"/>
    <n v="1309000"/>
    <s v="GLOBAL"/>
    <s v="NO SOLICITADAS"/>
  </r>
  <r>
    <x v="7"/>
    <s v="204-5-2"/>
    <n v="10"/>
    <s v="MANTENIMIENTO DE BIENES MUEBLES, EQUIPOS Y ENSERES"/>
    <s v="MANTENIMIENTO A TODO COSTO OXIGEN BOOSTER Y ACCESORIOS "/>
    <n v="73152101"/>
    <s v="LICITACIÓN PÚBLICA"/>
    <n v="2"/>
    <n v="7"/>
    <n v="1"/>
    <n v="2380000"/>
    <s v="GLOBAL"/>
    <s v="NO SOLICITADAS"/>
  </r>
  <r>
    <x v="7"/>
    <s v="204-5-2"/>
    <n v="10"/>
    <s v="MANTENIMIENTO DE BIENES MUEBLES, EQUIPOS Y ENSERES"/>
    <s v="MANTENIMIENTO A TODO COSTO NITROGEN BOOSTER Y ACCESORIOS"/>
    <n v="73152101"/>
    <s v="LICITACIÓN PÚBLICA"/>
    <n v="2"/>
    <n v="7"/>
    <n v="1"/>
    <n v="2380000"/>
    <s v="GLOBAL"/>
    <s v="NO SOLICITADAS"/>
  </r>
  <r>
    <x v="7"/>
    <s v="204-5-2"/>
    <n v="10"/>
    <s v="MANTENIMIENTO DE BIENES MUEBLES, EQUIPOS Y ENSERES"/>
    <s v="MANTENIMIENTO A TODO COSTO PREVENTIVO Y CORRECTIVO MAX LITE Y ACCESORIOS"/>
    <n v="72154501"/>
    <s v="LICITACIÓN PÚBLICA"/>
    <n v="2"/>
    <n v="7"/>
    <n v="1"/>
    <n v="1785000"/>
    <s v="GLOBAL"/>
    <s v="NO SOLICITADAS"/>
  </r>
  <r>
    <x v="7"/>
    <s v="204-5-2"/>
    <n v="10"/>
    <s v="MANTENIMIENTO DE BIENES MUEBLES, EQUIPOS Y ENSERES"/>
    <s v="MANTENIMIENTO PREVENTIVO  A TODO COSTO  DE AIR TUG Y ACCESORIOS"/>
    <n v="72154501"/>
    <s v="LICITACIÓN PÚBLICA"/>
    <n v="2"/>
    <n v="7"/>
    <n v="1"/>
    <n v="2142000"/>
    <s v="GLOBAL"/>
    <s v="NO SOLICITADAS"/>
  </r>
  <r>
    <x v="7"/>
    <s v="204-5-2"/>
    <n v="10"/>
    <s v="MANTENIMIENTO DE BIENES MUEBLES, EQUIPOS Y ENSERES"/>
    <s v="MANTENIMIENTO A TODO COSTO PLANTA HOBART AMD-0187 "/>
    <n v="72101517"/>
    <s v="LICITACIÓN PÚBLICA"/>
    <n v="2"/>
    <n v="7"/>
    <n v="1"/>
    <n v="3570000"/>
    <s v="GLOBAL"/>
    <s v="NO SOLICITADAS"/>
  </r>
  <r>
    <x v="7"/>
    <s v="204-5-2"/>
    <n v="10"/>
    <s v="MANTENIMIENTO DE BIENES MUEBLES, EQUIPOS Y ENSERES"/>
    <s v="MANTENIMIENTO A TODO COSTO PLANTA HOBART AMD-0154 "/>
    <n v="72101517"/>
    <s v="LICITACIÓN PÚBLICA"/>
    <n v="2"/>
    <n v="7"/>
    <n v="1"/>
    <n v="4522000"/>
    <s v="GLOBAL"/>
    <s v="NO SOLICITADAS"/>
  </r>
  <r>
    <x v="7"/>
    <s v="204-5-2"/>
    <n v="10"/>
    <s v="MANTENIMIENTO DE BIENES MUEBLES, EQUIPOS Y ENSERES"/>
    <s v="MANTENIMIENTO A TODO COSTO PLANTA HOBART AMD-0209 "/>
    <n v="72101517"/>
    <s v="LICITACIÓN PÚBLICA"/>
    <n v="2"/>
    <n v="7"/>
    <n v="1"/>
    <n v="3570000"/>
    <s v="GLOBAL"/>
    <s v="NO SOLICITADAS"/>
  </r>
  <r>
    <x v="7"/>
    <s v="204-5-2"/>
    <n v="10"/>
    <s v="MANTENIMIENTO DE BIENES MUEBLES, EQUIPOS Y ENSERES"/>
    <s v="MANTENIMIENTO A TODO COSTO PLANTA HOBART SR-26 "/>
    <n v="72101517"/>
    <s v="LICITACIÓN PÚBLICA"/>
    <n v="2"/>
    <n v="7"/>
    <n v="1"/>
    <n v="4522000"/>
    <s v="GLOBAL"/>
    <s v="NO SOLICITADAS"/>
  </r>
  <r>
    <x v="7"/>
    <s v="204-5-2"/>
    <n v="10"/>
    <s v="MANTENIMIENTO DE BIENES MUEBLES, EQUIPOS Y ENSERES"/>
    <s v="MANTENIMIENTO A TODO COSTO PLANTA HOBART NUEVA "/>
    <n v="72101517"/>
    <s v="LICITACIÓN PÚBLICA"/>
    <n v="2"/>
    <n v="7"/>
    <n v="1"/>
    <n v="4760000"/>
    <s v="GLOBAL"/>
    <s v="NO SOLICITADAS"/>
  </r>
  <r>
    <x v="7"/>
    <s v="204-5-2"/>
    <n v="10"/>
    <s v="MANTENIMIENTO DE BIENES MUEBLES, EQUIPOS Y ENSERES"/>
    <s v="MANTENIMIENTO A TODO COSTO PLANTA SILENCIOSA 90 KVA"/>
    <n v="72101517"/>
    <s v="LICITACIÓN PÚBLICA"/>
    <n v="2"/>
    <n v="7"/>
    <n v="1"/>
    <n v="8925000"/>
    <s v="GLOBAL"/>
    <s v="NO SOLICITADAS"/>
  </r>
  <r>
    <x v="7"/>
    <s v="204-5-2"/>
    <n v="10"/>
    <s v="MANTENIMIENTO DE BIENES MUEBLES, EQUIPOS Y ENSERES"/>
    <s v="MANTENIMIENTO A TODO COSTO GATOS PARA T-90"/>
    <n v="72154022"/>
    <s v="LICITACIÓN PÚBLICA"/>
    <n v="2"/>
    <n v="7"/>
    <n v="1"/>
    <n v="2023000"/>
    <s v="GLOBAL"/>
    <s v="NO SOLICITADAS"/>
  </r>
  <r>
    <x v="7"/>
    <s v="204-5-2"/>
    <n v="10"/>
    <s v="MANTENIMIENTO DE BIENES MUEBLES, EQUIPOS Y ENSERES"/>
    <s v="MANTENIMIENTO A TODO COSTO GATOS PARA T-34 "/>
    <n v="72154022"/>
    <s v="LICITACIÓN PÚBLICA"/>
    <n v="2"/>
    <n v="7"/>
    <n v="1"/>
    <n v="2023000"/>
    <s v="GLOBAL"/>
    <s v="NO SOLICITADAS"/>
  </r>
  <r>
    <x v="7"/>
    <s v="204-5-2"/>
    <n v="10"/>
    <s v="MANTENIMIENTO DE BIENES MUEBLES, EQUIPOS Y ENSERES"/>
    <s v="MANTENIMIENTO A TODO COSTO HIDROLAVADORAS KARCHER "/>
    <n v="73152108"/>
    <s v="LICITACIÓN PÚBLICA"/>
    <n v="2"/>
    <n v="7"/>
    <n v="1"/>
    <n v="4165000"/>
    <s v="GLOBAL"/>
    <s v="NO SOLICITADAS"/>
  </r>
  <r>
    <x v="7"/>
    <s v="204-5-2"/>
    <n v="10"/>
    <s v="MANTENIMIENTO DE BIENES MUEBLES, EQUIPOS Y ENSERES"/>
    <s v="MANTENIMIENTO A TODO COSTO PLANTA HOBART AMD-0116 "/>
    <n v="72101517"/>
    <s v="LICITACIÓN PÚBLICA"/>
    <n v="2"/>
    <n v="7"/>
    <n v="1"/>
    <n v="4046000"/>
    <s v="GLOBAL"/>
    <s v="NO SOLICITADAS"/>
  </r>
  <r>
    <x v="7"/>
    <s v="204-5-2"/>
    <n v="16"/>
    <s v="MANTENIMIENTO DE BIENES MUEBLES, EQUIPOS Y ENSERES"/>
    <s v="MANTENIMIENTO DE AIRES ACONDICIONADOS, NEVERAS, HIELERAS Y CUARTOS FRIOS "/>
    <n v="72101511"/>
    <s v="MÍNIMA CUANTÍA"/>
    <n v="4"/>
    <n v="6"/>
    <n v="1"/>
    <n v="44500000"/>
    <s v="GLOBAL"/>
    <s v="NO SOLICITADAS"/>
  </r>
  <r>
    <x v="7"/>
    <s v="204-5-2"/>
    <n v="16"/>
    <s v="MANTENIMIENTO DE BIENES MUEBLES, EQUIPOS Y ENSERES"/>
    <s v="MANTENIMIENTO DEL EQUIPO AGRICOLA (TRACTORES)"/>
    <n v="78181500"/>
    <s v="MÍNIMA CUANTÍA"/>
    <n v="1"/>
    <n v="6"/>
    <n v="1"/>
    <n v="7579363.6600000001"/>
    <s v="GLOBAL"/>
    <s v=""/>
  </r>
  <r>
    <x v="7"/>
    <s v="204-5-2"/>
    <n v="16"/>
    <s v="MANTENIMIENTO DE BIENES MUEBLES, EQUIPOS Y ENSERES"/>
    <s v="MANTENIMIENTO CORRECTIVO DE LA AUTOMATIZACION Y DE LOS EQUIPOS DE AIRE ACONDICIONADO CHILLER  AUTOMATIZACION "/>
    <n v="72101511"/>
    <s v="CONTRATACIÓN DIRECTA"/>
    <n v="1"/>
    <n v="6"/>
    <n v="1"/>
    <n v="269994469"/>
    <s v="GLOBAL"/>
    <s v=""/>
  </r>
  <r>
    <x v="7"/>
    <s v="204-5-2"/>
    <n v="10"/>
    <s v="MANTENIMIENTO DE BIENES MUEBLES, EQUIPOS Y ENSERES"/>
    <s v="MANTENIMIENTO PUENTE GRUA"/>
    <n v="72151500"/>
    <s v="MÍNIMA CUANTÍA"/>
    <n v="1"/>
    <n v="6"/>
    <n v="1"/>
    <n v="7140000"/>
    <s v="GLOBAL"/>
    <s v=""/>
  </r>
  <r>
    <x v="7"/>
    <s v="204-5-2"/>
    <n v="10"/>
    <s v="MANTENIMIENTO DE BIENES MUEBLES, EQUIPOS Y ENSERES"/>
    <s v="MANTENIMIENTO TALADRO FRESADOR"/>
    <n v="72151500"/>
    <s v="MÍNIMA CUANTÍA"/>
    <n v="1"/>
    <n v="6"/>
    <n v="1"/>
    <n v="4165000"/>
    <s v="GLOBAL"/>
    <s v=""/>
  </r>
  <r>
    <x v="7"/>
    <s v="204-5-2"/>
    <n v="10"/>
    <s v="MANTENIMIENTO DE BIENES MUEBLES, EQUIPOS Y ENSERES"/>
    <s v="MANTENIMIENTO TORNO"/>
    <n v="72151500"/>
    <s v="MÍNIMA CUANTÍA"/>
    <n v="1"/>
    <n v="6"/>
    <n v="1"/>
    <n v="4165000"/>
    <s v="GLOBAL"/>
    <s v=""/>
  </r>
  <r>
    <x v="7"/>
    <s v="204-5-2"/>
    <n v="10"/>
    <s v="MANTENIMIENTO DE BIENES MUEBLES, EQUIPOS Y ENSERES"/>
    <s v="MANTENIMIENTO GATOS HIDRAULICOS TIPO TRIPODE DE 5 TONELADAS"/>
    <n v="73152101"/>
    <s v="MÍNIMA CUANTÍA"/>
    <n v="1"/>
    <n v="6"/>
    <n v="1"/>
    <n v="1547000"/>
    <s v="GLOBAL"/>
    <s v=""/>
  </r>
  <r>
    <x v="7"/>
    <s v="204-5-2"/>
    <n v="10"/>
    <s v="MANTENIMIENTO DE BIENES MUEBLES, EQUIPOS Y ENSERES"/>
    <s v="MANTENIMIENTO BARREDORA TENNANT"/>
    <n v="72151500"/>
    <s v="MÍNIMA CUANTÍA"/>
    <n v="1"/>
    <n v="6"/>
    <n v="1"/>
    <n v="9520000"/>
    <s v="GLOBAL"/>
    <s v=""/>
  </r>
  <r>
    <x v="7"/>
    <s v="204-5-2"/>
    <n v="10"/>
    <s v="MANTENIMIENTO DE BIENES MUEBLES, EQUIPOS Y ENSERES"/>
    <s v="MANTENIMIENTO GATOS HIDRAULICOS TIPO TRIPODE DE 10 TONELADAS"/>
    <n v="73152101"/>
    <s v="MÍNIMA CUANTÍA"/>
    <n v="1"/>
    <n v="6"/>
    <n v="1"/>
    <n v="1904999"/>
    <s v="GLOBAL"/>
    <s v=""/>
  </r>
  <r>
    <x v="7"/>
    <s v="204-5-2"/>
    <n v="10"/>
    <s v="MANTENIMIENTO DE BIENES MUEBLES, EQUIPOS Y ENSERES"/>
    <s v="MANTENIMIENTO GATOS HIDRAULICOS TIPO TRIPODE DE 12 TONELADAS"/>
    <n v="73152101"/>
    <s v="MÍNIMA CUANTÍA"/>
    <n v="1"/>
    <n v="6"/>
    <n v="1"/>
    <n v="1904000"/>
    <s v="GLOBAL"/>
    <s v=""/>
  </r>
  <r>
    <x v="7"/>
    <s v="204-5-2"/>
    <n v="10"/>
    <s v="MANTENIMIENTO DE BIENES MUEBLES, EQUIPOS Y ENSERES"/>
    <s v="MANTENIMIENTO GPU HOBART"/>
    <n v="72151514"/>
    <s v="MÍNIMA CUANTÍA"/>
    <n v="1"/>
    <n v="6"/>
    <n v="1"/>
    <n v="3570000"/>
    <s v="GLOBAL"/>
    <s v=""/>
  </r>
  <r>
    <x v="7"/>
    <s v="204-5-2"/>
    <n v="10"/>
    <s v="MANTENIMIENTO DE BIENES MUEBLES, EQUIPOS Y ENSERES"/>
    <s v="MANTENIMIENTO LEVANTABOMBAS"/>
    <n v="72151500"/>
    <s v="MÍNIMA CUANTÍA"/>
    <n v="1"/>
    <n v="6"/>
    <n v="1"/>
    <n v="7140000"/>
    <s v="GLOBAL"/>
    <s v=""/>
  </r>
  <r>
    <x v="7"/>
    <s v="204-5-2"/>
    <n v="10"/>
    <s v="MANTENIMIENTO DE BIENES MUEBLES, EQUIPOS Y ENSERES"/>
    <s v="MANTENIMIENTO TROZADORA DEWALT"/>
    <n v="72151500"/>
    <s v="MÍNIMA CUANTÍA"/>
    <n v="1"/>
    <n v="6"/>
    <n v="1"/>
    <n v="1428000"/>
    <s v="GLOBAL"/>
    <s v=""/>
  </r>
  <r>
    <x v="7"/>
    <s v="204-5-2"/>
    <n v="10"/>
    <s v="MANTENIMIENTO DE BIENES MUEBLES, EQUIPOS Y ENSERES"/>
    <s v="MANTENIMIENTO MOTOBOMBA ZONA DE LAVADO"/>
    <n v="72151500"/>
    <s v="MÍNIMA CUANTÍA"/>
    <n v="1"/>
    <n v="6"/>
    <n v="1"/>
    <n v="2142000"/>
    <s v="GLOBAL"/>
    <s v=""/>
  </r>
  <r>
    <x v="7"/>
    <s v="204-5-2"/>
    <n v="10"/>
    <s v="MANTENIMIENTO DE BIENES MUEBLES, EQUIPOS Y ENSERES"/>
    <s v="MANTENIMIENTO PULIDORA DE MANO"/>
    <n v="72151500"/>
    <s v="MÍNIMA CUANTÍA"/>
    <n v="1"/>
    <n v="6"/>
    <n v="1"/>
    <n v="476000"/>
    <s v="GLOBAL"/>
    <s v=""/>
  </r>
  <r>
    <x v="7"/>
    <s v="204-5-2"/>
    <n v="10"/>
    <s v="MANTENIMIENTO DE BIENES MUEBLES, EQUIPOS Y ENSERES"/>
    <s v="MANTENIMIENTO VEHICULO UTILITARIO GATOR"/>
    <n v="78181500"/>
    <s v="MÍNIMA CUANTÍA"/>
    <n v="1"/>
    <n v="6"/>
    <n v="1"/>
    <n v="7140000"/>
    <s v="GLOBAL"/>
    <s v=""/>
  </r>
  <r>
    <x v="7"/>
    <s v="204-5-2"/>
    <n v="10"/>
    <s v="MANTENIMIENTO DE BIENES MUEBLES, EQUIPOS Y ENSERES"/>
    <s v="MANTENIMIENTO PROBADOR HIDRAULICO"/>
    <n v="72151500"/>
    <s v="MÍNIMA CUANTÍA"/>
    <n v="1"/>
    <n v="6"/>
    <n v="1"/>
    <n v="6545000"/>
    <s v="GLOBAL"/>
    <s v=""/>
  </r>
  <r>
    <x v="7"/>
    <s v="204-5-2"/>
    <n v="10"/>
    <s v="MANTENIMIENTO DE BIENES MUEBLES, EQUIPOS Y ENSERES"/>
    <s v="MANTENIMIENTO MOVING COOL"/>
    <n v="72151500"/>
    <s v="MÍNIMA CUANTÍA"/>
    <n v="1"/>
    <n v="6"/>
    <n v="1"/>
    <n v="2142000"/>
    <s v="GLOBAL"/>
    <s v=""/>
  </r>
  <r>
    <x v="7"/>
    <s v="204-5-2"/>
    <n v="10"/>
    <s v="MANTENIMIENTO DE BIENES MUEBLES, EQUIPOS Y ENSERES"/>
    <s v="MANTENIMIENTO VENTILADORES DE AGUA TIPO TORRE"/>
    <n v="72151500"/>
    <s v="MÍNIMA CUANTÍA"/>
    <n v="1"/>
    <n v="6"/>
    <n v="1"/>
    <n v="1428000"/>
    <s v="GLOBAL"/>
    <s v=""/>
  </r>
  <r>
    <x v="7"/>
    <s v="204-5-2"/>
    <n v="10"/>
    <s v="MANTENIMIENTO DE BIENES MUEBLES, EQUIPOS Y ENSERES"/>
    <s v="MANTENIMIENTO MAQUINA DE COSER PARA TAPICERIA"/>
    <n v="72151500"/>
    <s v="MÍNIMA CUANTÍA"/>
    <n v="1"/>
    <n v="6"/>
    <n v="1"/>
    <n v="1666000"/>
    <s v="GLOBAL"/>
    <s v=""/>
  </r>
  <r>
    <x v="7"/>
    <s v="204-5-2"/>
    <n v="10"/>
    <s v="MANTENIMIENTO DE BIENES MUEBLES, EQUIPOS Y ENSERES"/>
    <s v="MANTENIMIENTO LAVADORA DE PISOS"/>
    <n v="73152101"/>
    <s v="MÍNIMA CUANTÍA"/>
    <n v="1"/>
    <n v="6"/>
    <n v="1"/>
    <n v="1201239"/>
    <s v="GLOBAL"/>
    <s v=""/>
  </r>
  <r>
    <x v="7"/>
    <s v="204-5-2"/>
    <n v="10"/>
    <s v="MANTENIMIENTO DE BIENES MUEBLES, EQUIPOS Y ENSERES"/>
    <s v="MANTENIMIENTO AIR TUG"/>
    <n v="78181500"/>
    <s v="MÍNIMA CUANTÍA"/>
    <n v="1"/>
    <n v="6"/>
    <n v="1"/>
    <n v="4522000"/>
    <s v="GLOBAL"/>
    <s v=""/>
  </r>
  <r>
    <x v="7"/>
    <s v="204-5-2"/>
    <n v="10"/>
    <s v="MANTENIMIENTO DE BIENES MUEBLES, EQUIPOS Y ENSERES"/>
    <s v="MANTENIMIENTO GATO CAIMAN 4 TONELADAS"/>
    <n v="73152101"/>
    <s v="MÍNIMA CUANTÍA"/>
    <n v="1"/>
    <n v="6"/>
    <n v="1"/>
    <n v="1190000"/>
    <s v="GLOBAL"/>
    <s v=""/>
  </r>
  <r>
    <x v="7"/>
    <s v="204-5-2"/>
    <n v="10"/>
    <s v="MANTENIMIENTO DE BIENES MUEBLES, EQUIPOS Y ENSERES"/>
    <s v="MANTENIMIENTO GATO CAIMAN 10 TONELADAS"/>
    <n v="73152101"/>
    <s v="MÍNIMA CUANTÍA"/>
    <n v="1"/>
    <n v="6"/>
    <n v="1"/>
    <n v="1428000"/>
    <s v="GLOBAL"/>
    <s v=""/>
  </r>
  <r>
    <x v="7"/>
    <s v="204-5-2"/>
    <n v="10"/>
    <s v="MANTENIMIENTO DE BIENES MUEBLES, EQUIPOS Y ENSERES"/>
    <s v="MANTENIMIENTO AIRES ACONDICIONADOS, NEVERAS, HIELERAS Y CUARTOS FRIOS"/>
    <n v="72101511"/>
    <s v="MÍNIMA CUANTÍA"/>
    <n v="1"/>
    <n v="6"/>
    <n v="1"/>
    <n v="10000000"/>
    <s v="GLOBAL"/>
    <s v=""/>
  </r>
  <r>
    <x v="7"/>
    <s v="204-5-2"/>
    <n v="10"/>
    <s v="MANTENIMIENTO DE BIENES MUEBLES, EQUIPOS Y ENSERES"/>
    <s v="MANTENIMIENTO PREVENTIVO Y CORRECTIVO A TODO COSTO DE LOS EQUIPOS DE COCINA, CALDERAS A GAS Y BEBEDEROS DE AGUA DE LA BAMFS."/>
    <n v="72151001"/>
    <s v="MÍNIMA CUANTÍA"/>
    <n v="1"/>
    <n v="6"/>
    <n v="1"/>
    <n v="7000000"/>
    <s v="GLOBAL"/>
    <s v=""/>
  </r>
  <r>
    <x v="7"/>
    <s v="204-5-3"/>
    <n v="10"/>
    <s v="MANTENIMIENTO DE MATERIAL Y EQUIPO DE GUERRA"/>
    <s v="MANTENIMIENTOSY RESTAURACIONES DE LOS FUSILES R-FAMAGE "/>
    <n v="72102900"/>
    <s v="MÍNIMA CUANTÍA"/>
    <n v="3"/>
    <n v="4"/>
    <n v="1"/>
    <n v="4938000"/>
    <s v="GLOBAL"/>
    <s v="NO SOLICITADAS"/>
  </r>
  <r>
    <x v="7"/>
    <s v="204-5-3"/>
    <n v="10"/>
    <s v="MANTENIMIENTO DE MATERIAL Y EQUIPO DE GUERRA"/>
    <s v="MANTENIMIENTOS Y RESTAURACIONES DE LAS BAYONETAS DE LOS FUSILE R-FAMAGE"/>
    <n v="72102900"/>
    <s v="MÍNIMA CUANTÍA"/>
    <n v="3"/>
    <n v="4"/>
    <n v="1"/>
    <n v="5000000"/>
    <s v="GLOBAL"/>
    <s v="NO SOLICITADAS"/>
  </r>
  <r>
    <x v="7"/>
    <s v="204-5-4"/>
    <n v="16"/>
    <s v="MANTENIMIENTO DE VÍAS, ESTRUCTURAS Y REDES"/>
    <s v="MANTENIMIENTO DE REDES ELECTRICAS DE BAJA /ALTA TENSION, TRANSFORMADORES Y PARARRAYOS"/>
    <n v="72151514"/>
    <s v="SELECCIÓN ABREVIADA MENOR CUANTÍA"/>
    <n v="4"/>
    <n v="6"/>
    <n v="1"/>
    <n v="51096870"/>
    <s v="GLOBAL"/>
    <s v="NO SOLICITADAS"/>
  </r>
  <r>
    <x v="7"/>
    <s v="204-5-4"/>
    <n v="16"/>
    <s v="MANTENIMIENTO DE VÍAS, ESTRUCTURAS Y REDES"/>
    <s v="SALDO IMPREVISTO"/>
    <n v="72151514"/>
    <s v="MÍNIMA CUANTÍA"/>
    <n v="1"/>
    <n v="6"/>
    <n v="1"/>
    <n v="8903130"/>
    <s v="GLOBAL"/>
    <s v=""/>
  </r>
  <r>
    <x v="7"/>
    <s v="204-5-5"/>
    <n v="10"/>
    <s v="MANTENIMIENTO EQUIPO COMUNICACIÓN Y COMPUTACIÓN"/>
    <s v="MANTENIMIENTO SERVIDORES"/>
    <n v="81112303"/>
    <s v="MÍNIMA CUANTÍA"/>
    <n v="2"/>
    <n v="8"/>
    <n v="1"/>
    <n v="3850000"/>
    <s v="GLOBAL"/>
    <s v="NO SOLICITADAS"/>
  </r>
  <r>
    <x v="7"/>
    <s v="204-5-5"/>
    <n v="10"/>
    <s v="MANTENIMIENTO EQUIPO COMUNICACIÓN Y COMPUTACIÓN"/>
    <s v="MANTENIMIENTO EQUIPO AUDIOVISUAL "/>
    <n v="80161507"/>
    <s v="MÍNIMA CUANTÍA"/>
    <n v="3"/>
    <n v="8"/>
    <n v="1"/>
    <n v="7700000"/>
    <s v="GLOBAL"/>
    <s v="NO SOLICITADAS"/>
  </r>
  <r>
    <x v="7"/>
    <s v="204-5-5"/>
    <n v="10"/>
    <s v="MANTENIMIENTO EQUIPO COMUNICACIÓN Y COMPUTACIÓN"/>
    <s v="MANTENIMIENTO DE UPS"/>
    <n v="81112300"/>
    <s v="MÍNIMA CUANTÍA"/>
    <n v="1"/>
    <n v="11"/>
    <n v="1"/>
    <n v="17500000"/>
    <s v="GLOBAL"/>
    <s v="NO SOLICITADAS"/>
  </r>
  <r>
    <x v="7"/>
    <s v="204-5-5"/>
    <n v="10"/>
    <s v="MANTENIMIENTO EQUIPO COMUNICACIÓN Y COMPUTACIÓN"/>
    <s v="MANTENIMIENTO DE EQUIPOS DE COMPUTO"/>
    <n v="81112303"/>
    <s v="MÍNIMA CUANTÍA"/>
    <n v="2"/>
    <n v="8"/>
    <n v="1"/>
    <n v="19985000"/>
    <s v="GLOBAL"/>
    <s v="NO SOLICITADAS"/>
  </r>
  <r>
    <x v="7"/>
    <s v="204-5-5"/>
    <n v="10"/>
    <s v="MANTENIMIENTO EQUIPO COMUNICACIÓN Y COMPUTACIÓN"/>
    <s v="MANTENIMIENTO PREVNETIVO Y CORRETIVO A TODO COSTO 05 COMPUTADORES CONTROLLUCES PISTA, PLC, ESTACION METEROLOGICA"/>
    <n v="72101517"/>
    <s v="LICITACIÓN PÚBLICA"/>
    <n v="2"/>
    <n v="7"/>
    <n v="1"/>
    <n v="12138893"/>
    <s v="GLOBAL"/>
    <s v="NO SOLICITADAS"/>
  </r>
  <r>
    <x v="7"/>
    <s v="204-5-5"/>
    <n v="10"/>
    <s v="MANTENIMIENTO EQUIPO COMUNICACIÓN Y COMPUTACIÓN"/>
    <s v="MANTENIMIENTO DE UPS"/>
    <n v="81112300"/>
    <s v="MÍNIMA CUANTÍA"/>
    <n v="1"/>
    <n v="6"/>
    <n v="1"/>
    <n v="7352000"/>
    <s v="GLOBAL"/>
    <s v=""/>
  </r>
  <r>
    <x v="7"/>
    <s v="204-5-6"/>
    <n v="10"/>
    <s v="MANTENIMIENTO EQUIPO DE NAVEGACION Y TRANSPORTE"/>
    <s v="MANTENIMIENTO MOTOS "/>
    <n v="78181500"/>
    <s v="MÍNIMA CUANTÍA"/>
    <n v="1"/>
    <n v="10"/>
    <n v="1"/>
    <n v="16955000"/>
    <s v="GLOBAL"/>
    <s v="NO SOLICITADAS"/>
  </r>
  <r>
    <x v="7"/>
    <s v="204-5-6"/>
    <n v="10"/>
    <s v="MANTENIMIENTO EQUIPO DE NAVEGACION Y TRANSPORTE"/>
    <s v="MANTENIMIENTO VEHICULOS "/>
    <n v="78181500"/>
    <s v="CONTRATACIÓN DIRECTA"/>
    <n v="1"/>
    <n v="10"/>
    <n v="1"/>
    <n v="145545000"/>
    <s v="GLOBAL"/>
    <s v="NO SOLICITADAS"/>
  </r>
  <r>
    <x v="7"/>
    <s v="204-5-6"/>
    <n v="16"/>
    <s v="MANTENIMIENTO EQUIPO DE NAVEGACION Y TRANSPORTE"/>
    <s v="MANTENIMIENTO DE MOTOS VF 18"/>
    <n v="78181500"/>
    <s v="MÍNIMA CUANTÍA"/>
    <n v="1"/>
    <n v="3"/>
    <n v="1"/>
    <n v="6545000"/>
    <s v="GLOBAL"/>
    <s v="SI APROBADAS"/>
  </r>
  <r>
    <x v="7"/>
    <s v="204-5-6"/>
    <n v="16"/>
    <s v="MANTENIMIENTO EQUIPO DE NAVEGACION Y TRANSPORTE"/>
    <s v="MANTENIMIENTO DE VEHICULOS VF 18"/>
    <n v="78181500"/>
    <s v="CONTRATACIÓN DIRECTA"/>
    <n v="1"/>
    <n v="3"/>
    <n v="1"/>
    <n v="54455000"/>
    <s v="GLOBAL"/>
    <s v="SI APROBADAS"/>
  </r>
  <r>
    <x v="7"/>
    <s v="204-5-6"/>
    <n v="10"/>
    <s v="MANTENIMIENTO EQUIPO DE NAVEGACION Y TRANSPORTE"/>
    <s v="MATENIMIENTO  TRACTOR TUG AMD 0527  "/>
    <n v="72154501"/>
    <s v="LICITACIÓN PÚBLICA"/>
    <n v="2"/>
    <n v="7"/>
    <n v="1"/>
    <n v="4522000"/>
    <s v="GLOBAL"/>
    <s v="NO SOLICITADAS"/>
  </r>
  <r>
    <x v="7"/>
    <s v="204-5-6"/>
    <n v="10"/>
    <s v="MANTENIMIENTO EQUIPO DE NAVEGACION Y TRANSPORTE"/>
    <s v="MANTENIMIENTO TRACTOR WARE HOUSE AMD 0502 "/>
    <n v="72154501"/>
    <s v="LICITACIÓN PÚBLICA"/>
    <n v="2"/>
    <n v="7"/>
    <n v="1"/>
    <n v="4998000"/>
    <s v="GLOBAL"/>
    <s v="NO SOLICITADAS"/>
  </r>
  <r>
    <x v="7"/>
    <s v="204-5-6"/>
    <n v="10"/>
    <s v="MANTENIMIENTO EQUIPO DE NAVEGACION Y TRANSPORTE"/>
    <s v="MANTENIMIENTO TRACTOR WARE HOUSE AMD 0503 "/>
    <n v="72154501"/>
    <s v="LICITACIÓN PÚBLICA"/>
    <n v="2"/>
    <n v="7"/>
    <n v="1"/>
    <n v="4998000"/>
    <s v="GLOBAL"/>
    <s v="NO SOLICITADAS"/>
  </r>
  <r>
    <x v="7"/>
    <s v="204-5-6"/>
    <n v="10"/>
    <s v="MANTENIMIENTO EQUIPO DE NAVEGACION Y TRANSPORTE"/>
    <s v="MANTENIMIENTO MONTACARGA HYSTER AMD-0950 "/>
    <n v="72154501"/>
    <s v="LICITACIÓN PÚBLICA"/>
    <n v="2"/>
    <n v="7"/>
    <n v="1"/>
    <n v="5950000"/>
    <s v="GLOBAL"/>
    <s v="NO SOLICITADAS"/>
  </r>
  <r>
    <x v="7"/>
    <s v="204-5-6"/>
    <n v="10"/>
    <s v="MANTENIMIENTO EQUIPO DE NAVEGACION Y TRANSPORTE"/>
    <s v="MANTENIMIENTO  MONTACARGA TELETRUCK "/>
    <n v="72154501"/>
    <s v="LICITACIÓN PÚBLICA"/>
    <n v="2"/>
    <n v="7"/>
    <n v="1"/>
    <n v="7140000"/>
    <s v="GLOBAL"/>
    <s v="NO SOLICITADAS"/>
  </r>
  <r>
    <x v="7"/>
    <s v="204-5-6"/>
    <n v="10"/>
    <s v="MANTENIMIENTO EQUIPO DE NAVEGACION Y TRANSPORTE"/>
    <s v="MANTENIMIENTO A TODO COSTO LEVANTA BOMBA MJ – 1C AMD 0990 "/>
    <n v="72154501"/>
    <s v="LICITACIÓN PÚBLICA"/>
    <n v="2"/>
    <n v="7"/>
    <n v="1"/>
    <n v="5355000"/>
    <s v="GLOBAL"/>
    <s v="NO SOLICITADAS"/>
  </r>
  <r>
    <x v="7"/>
    <s v="204-5-6"/>
    <n v="10"/>
    <s v="MANTENIMIENTO EQUIPO DE NAVEGACION Y TRANSPORTE"/>
    <s v="MANTENIMIENTO A TODO COSTO TRACTOR JHON DEERE 3038 E "/>
    <n v="72154501"/>
    <s v="LICITACIÓN PÚBLICA"/>
    <n v="2"/>
    <n v="7"/>
    <n v="1"/>
    <n v="4165000"/>
    <s v="GLOBAL"/>
    <s v="NO SOLICITADAS"/>
  </r>
  <r>
    <x v="7"/>
    <s v="204-5-6"/>
    <n v="10"/>
    <s v="MANTENIMIENTO EQUIPO DE NAVEGACION Y TRANSPORTE"/>
    <s v="MANTENIMIENTO A TODO COSTO REMOLCADOR DE AERONAVES ELÉCTRICO TRONAIR Y ACCESORIOS"/>
    <n v="72154501"/>
    <s v="LICITACIÓN PÚBLICA"/>
    <n v="2"/>
    <n v="7"/>
    <n v="1"/>
    <n v="9520000"/>
    <s v="GLOBAL"/>
    <s v="NO SOLICITADAS"/>
  </r>
  <r>
    <x v="7"/>
    <s v="204-5-6"/>
    <n v="10"/>
    <s v="MANTENIMIENTO EQUIPO DE NAVEGACION Y TRANSPORTE"/>
    <s v="MANTENIMIENTO MOTOS "/>
    <n v="78181500"/>
    <s v="MÍNIMA CUANTÍA"/>
    <n v="1"/>
    <n v="6"/>
    <n v="1"/>
    <n v="1500000"/>
    <s v="GLOBAL"/>
    <s v="SI EN TRAMITE"/>
  </r>
  <r>
    <x v="7"/>
    <s v="204-5-6"/>
    <n v="10"/>
    <s v="MANTENIMIENTO EQUIPO DE NAVEGACION Y TRANSPORTE"/>
    <s v="MANTENIMIENTO VEHICULOS "/>
    <n v="78181500"/>
    <s v="MÍNIMA CUANTÍA"/>
    <n v="1"/>
    <n v="6"/>
    <n v="1"/>
    <n v="10000000"/>
    <s v="GLOBAL"/>
    <s v="SI EN TRAMITE"/>
  </r>
  <r>
    <x v="7"/>
    <s v="204-5-6"/>
    <n v="10"/>
    <s v="MANTENIMIENTO EQUIPO DE NAVEGACION Y TRANSPORTE"/>
    <s v="MANTENIMIENTO VEHICULOS"/>
    <n v="78181500"/>
    <s v="MÍNIMA CUANTÍA"/>
    <n v="1"/>
    <n v="6"/>
    <n v="1"/>
    <n v="20000000"/>
    <s v="GLOBAL"/>
    <s v=""/>
  </r>
  <r>
    <x v="7"/>
    <s v="204-5-6"/>
    <n v="10"/>
    <s v="MANTENIMIENTO EQUIPO DE NAVEGACION Y TRANSPORTE"/>
    <s v="MANTENIMIENTO DE MOTOS"/>
    <n v="78181500"/>
    <s v="MÍNIMA CUANTÍA"/>
    <n v="1"/>
    <n v="6"/>
    <n v="1"/>
    <n v="5000000"/>
    <s v="GLOBAL"/>
    <s v=""/>
  </r>
  <r>
    <x v="7"/>
    <s v="204-5-7"/>
    <n v="10"/>
    <s v="MANTENIMIENTO Y MEJORAMIENTO DE VIVIENDA Y ALOJAMIENTO"/>
    <s v="MANTENIMIENTO, ADECUACIÓN Y/O REMODELACIÓN DE LAS VIVIENDAS Y ALOJAMIENTO MILITAR BAMFS "/>
    <n v="72102900"/>
    <s v="SELECCIÓN ABREVIADA MENOR CUANTÍA"/>
    <n v="1"/>
    <n v="11"/>
    <n v="1"/>
    <n v="22500000"/>
    <s v="GLOBAL"/>
    <s v="NO SOLICITADAS"/>
  </r>
  <r>
    <x v="7"/>
    <s v="204-5-7"/>
    <n v="16"/>
    <s v="MANTENIMIENTO Y MEJORAMIENTO DE VIVIENDA Y ALOJAMIENTO"/>
    <s v="MANTENIMIENTO DE VIVIENDA Y ALOJAMIENTO CON VF 18"/>
    <n v="72102900"/>
    <s v="SELECCIÓN ABREVIADA MENOR CUANTÍA"/>
    <n v="1"/>
    <n v="3"/>
    <n v="1"/>
    <n v="150000000"/>
    <s v="GLOBAL"/>
    <s v="SI APROBADAS"/>
  </r>
  <r>
    <x v="7"/>
    <s v="204-5-7"/>
    <n v="10"/>
    <s v="MANTENIMIENTO Y MEJORAMIENTO DE VIVIENDA Y ALOJAMIENTO"/>
    <s v="MANTENIMIENTO Y MEJORAMIENTO DE VIVIENDA FISCAL, ALOJAMIENTOS  DE OFICIALES Y SUBOFICIALES DE EMAVI Y CACOM 7"/>
    <n v="72102900"/>
    <s v="SELECCIÓN ABREVIADA MENOR CUANTÍA"/>
    <n v="4"/>
    <n v="6"/>
    <n v="1"/>
    <n v="300722000"/>
    <s v="GLOBAL"/>
    <s v="NO SOLICITADAS"/>
  </r>
  <r>
    <x v="7"/>
    <s v="204-5-8"/>
    <n v="10"/>
    <s v="SERVICIO DE ASEO"/>
    <s v="MANTENIMIENTO DE LAS ZONAS VERDES DE LA EMAVI "/>
    <n v="70111706"/>
    <s v="SELECCIÓN ABREVIADA MENOR CUANTÍA"/>
    <n v="1"/>
    <n v="12"/>
    <n v="1"/>
    <n v="12000000"/>
    <s v="GLOBAL"/>
    <s v="SI EN TRAMITE"/>
  </r>
  <r>
    <x v="7"/>
    <s v="204-5-8"/>
    <n v="10"/>
    <s v="SERVICIO DE ASEO"/>
    <s v="SERVICIO DE ASEO PARA EMAVI - ESM "/>
    <n v="76111501"/>
    <s v="SELÉCCION ABREVIADA - ACUERDO MARCO"/>
    <n v="2"/>
    <n v="10"/>
    <n v="1"/>
    <n v="97680474.760000005"/>
    <s v="GLOBAL"/>
    <s v="NO SOLICITADAS"/>
  </r>
  <r>
    <x v="7"/>
    <s v="204-5-8"/>
    <n v="16"/>
    <s v="SERVICIO DE ASEO"/>
    <s v="MANTENIMIENTO DE LAS ZONAS VERDES DE LA EMAVI VF 18"/>
    <n v="70111706"/>
    <s v="SELECCIÓN ABREVIADA MENOR CUANTÍA"/>
    <n v="1"/>
    <n v="3"/>
    <n v="1"/>
    <n v="78533300"/>
    <s v="GLOBAL"/>
    <s v="SI APROBADAS"/>
  </r>
  <r>
    <x v="7"/>
    <s v="204-5-8"/>
    <n v="16"/>
    <s v="SERVICIO DE ASEO"/>
    <s v="SERVICIO DE ASEO CON VF 18"/>
    <n v="76111500"/>
    <s v="SELÉCCION ABREVIADA - ACUERDO MARCO"/>
    <n v="1"/>
    <n v="3"/>
    <n v="1"/>
    <n v="140676865.84999999"/>
    <s v="GLOBAL"/>
    <s v="SI APROBADAS"/>
  </r>
  <r>
    <x v="7"/>
    <s v="204-5-8"/>
    <n v="10"/>
    <s v="SERVICIO DE ASEO"/>
    <s v="SERVICIO DE ASEO CON VF 19"/>
    <n v="76111501"/>
    <s v="SELÉCCION ABREVIADA - ACUERDO MARCO"/>
    <n v="1"/>
    <n v="6"/>
    <n v="1"/>
    <n v="19000000"/>
    <s v="GLOBAL"/>
    <s v="SI EN TRAMITE"/>
  </r>
  <r>
    <x v="7"/>
    <s v="204-5-8"/>
    <n v="16"/>
    <s v="SERVICIO DE ASEO"/>
    <s v="MANTENIMIENTO DE LAS ZONAS VERDES DE LA EMAVI "/>
    <n v="70111706"/>
    <s v="SELECCIÓN ABREVIADA MENOR CUANTÍA"/>
    <n v="4"/>
    <n v="6"/>
    <n v="1"/>
    <n v="116000000"/>
    <s v="GLOBAL"/>
    <s v="NO SOLICITADAS"/>
  </r>
  <r>
    <x v="7"/>
    <s v="204-5-8"/>
    <n v="16"/>
    <s v="SERVICIO DE ASEO"/>
    <s v="SERVICIO DE ASEO"/>
    <n v="76111500"/>
    <s v="MÍNIMA CUANTÍA"/>
    <n v="1"/>
    <n v="6"/>
    <n v="1"/>
    <n v="25283306.109999999"/>
    <s v="GLOBAL"/>
    <s v=""/>
  </r>
  <r>
    <x v="7"/>
    <s v="204-5-8"/>
    <n v="10"/>
    <s v="SERVICIO DE ASEO"/>
    <s v="SERVICIO DE ASEO"/>
    <n v="76111500"/>
    <s v="MÍNIMA CUANTÍA"/>
    <n v="1"/>
    <n v="6"/>
    <n v="1"/>
    <n v="20226644.440000001"/>
    <s v="GLOBAL"/>
    <s v=""/>
  </r>
  <r>
    <x v="7"/>
    <s v="204-5-8"/>
    <n v="10"/>
    <s v="SERVICIO DE ASEO"/>
    <s v="MANTENIMIENTO DE LAS ZONAS VERDES DE LA EMAVI VF 18"/>
    <n v="70111706"/>
    <s v="SELECCIÓN ABREVIADA MENOR CUANTÍA"/>
    <n v="1"/>
    <n v="6"/>
    <n v="1"/>
    <n v="64000000"/>
    <s v="GLOBAL"/>
    <s v=""/>
  </r>
  <r>
    <x v="7"/>
    <s v="204-5-8"/>
    <n v="10"/>
    <s v="SERVICIO DE ASEO"/>
    <s v="SERVICIO DE ASEO ESM"/>
    <n v="76111500"/>
    <s v="MÍNIMA CUANTÍA"/>
    <n v="1"/>
    <n v="6"/>
    <n v="1"/>
    <n v="14174932.5"/>
    <s v="GLOBAL"/>
    <s v=""/>
  </r>
  <r>
    <x v="7"/>
    <s v="204-5-8"/>
    <n v="10"/>
    <s v="SERVICIO DE ASEO"/>
    <s v="SERVICIO DE ASEO"/>
    <n v="76111500"/>
    <s v="MÍNIMA CUANTÍA"/>
    <n v="1"/>
    <n v="6"/>
    <n v="1"/>
    <n v="6200000"/>
    <s v="GLOBAL"/>
    <s v=""/>
  </r>
  <r>
    <x v="7"/>
    <s v="204-5-8"/>
    <n v="10"/>
    <s v="SERVICIO DE ASEO"/>
    <s v="SERVICIO DE ASEO ESM"/>
    <n v="76111500"/>
    <s v="MÍNIMA CUANTÍA"/>
    <n v="1"/>
    <n v="6"/>
    <n v="1"/>
    <n v="2325067.5"/>
    <s v="GLOBAL"/>
    <s v=""/>
  </r>
  <r>
    <x v="7"/>
    <s v="204-5-11"/>
    <n v="16"/>
    <s v="ADMINISTRACION OPERACIÓN Y MANTENIMIENTO DE PLANTAS DE ENERGIA"/>
    <s v="MANTENIMIENTO DE PLANTAS ELECTRICAS Y SUBESTACIONES ELECTRICAS"/>
    <n v="83101800"/>
    <s v="SELECCIÓN ABREVIADA MENOR CUANTÍA"/>
    <n v="4"/>
    <n v="6"/>
    <n v="1"/>
    <n v="29890649.129999999"/>
    <s v="GLOBAL"/>
    <s v="NO SOLICITADAS"/>
  </r>
  <r>
    <x v="7"/>
    <s v="204-5-11"/>
    <n v="16"/>
    <s v="ADMINISTRACION OPERACIÓN Y MANTENIMIENTO DE PLANTAS DE ENERGIA"/>
    <s v="SALDO IMPREVISTO"/>
    <n v="83101800"/>
    <s v="MÍNIMA CUANTÍA"/>
    <n v="1"/>
    <n v="6"/>
    <n v="1"/>
    <n v="10109350.869999999"/>
    <s v="GLOBAL"/>
    <s v=""/>
  </r>
  <r>
    <x v="7"/>
    <s v="204-5-13"/>
    <n v="10"/>
    <s v="MANTENIMIENTO DE SOFTWARE"/>
    <s v="MANTENIMIENTO SOFTWARE SINFAD"/>
    <n v="81112200"/>
    <s v="MÍNIMA CUANTÍA"/>
    <n v="1"/>
    <n v="5"/>
    <n v="1"/>
    <n v="5000000"/>
    <s v="GLOBAL"/>
    <s v="NO SOLICITADAS"/>
  </r>
  <r>
    <x v="7"/>
    <s v="204-5-13"/>
    <n v="16"/>
    <s v="MANTENIMIENTO DE SOFTWARE"/>
    <s v="MANTENIMIENTO SOFTWARE SIGA"/>
    <n v="81112200"/>
    <s v="MÍNIMA CUANTÍA"/>
    <n v="1"/>
    <n v="11"/>
    <n v="1"/>
    <n v="19920000"/>
    <s v="GLOBAL"/>
    <s v="NO SOLICITADAS"/>
  </r>
  <r>
    <x v="7"/>
    <s v="204-6-2"/>
    <n v="16"/>
    <s v="CORREO"/>
    <s v="SERVICIO DE CORREO"/>
    <n v="80141800"/>
    <s v="MÍNIMA CUANTÍA"/>
    <n v="1"/>
    <n v="2"/>
    <n v="1"/>
    <n v="2999317.32"/>
    <s v="GLOBAL"/>
    <s v="SI APROBADAS"/>
  </r>
  <r>
    <x v="7"/>
    <s v="204-6-2"/>
    <n v="16"/>
    <s v="CORREO"/>
    <s v="SERVICIO DE CORREO"/>
    <n v="80141800"/>
    <s v="MÍNIMA CUANTÍA"/>
    <n v="2"/>
    <n v="10"/>
    <n v="1"/>
    <n v="3600682"/>
    <s v="GLOBAL"/>
    <s v="NO SOLICITADAS"/>
  </r>
  <r>
    <x v="7"/>
    <s v="204-6-2"/>
    <n v="16"/>
    <s v="CORREO"/>
    <s v="SERVICIO DE CORREO"/>
    <n v="80141800"/>
    <s v="MÍNIMA CUANTÍA"/>
    <n v="1"/>
    <n v="6"/>
    <n v="1"/>
    <n v="400000"/>
    <s v="GLOBAL"/>
    <s v=""/>
  </r>
  <r>
    <x v="7"/>
    <s v="204-6-7"/>
    <n v="10"/>
    <s v="TRANSPORTE"/>
    <s v="SERVICIO DE TRANSPORTE "/>
    <n v="78111800"/>
    <s v="MÍNIMA CUANTÍA"/>
    <n v="1"/>
    <n v="10"/>
    <n v="1"/>
    <n v="5314991"/>
    <s v="GLOBAL"/>
    <s v="SI EN TRAMITE"/>
  </r>
  <r>
    <x v="7"/>
    <s v="204-6-7"/>
    <n v="16"/>
    <s v="TRANSPORTE"/>
    <s v="SERVICIO DE TRANSPORTE CON VF 18"/>
    <n v="78111800"/>
    <s v="MÍNIMA CUANTÍA"/>
    <n v="1"/>
    <n v="3"/>
    <n v="1"/>
    <n v="23000000"/>
    <s v="GLOBAL"/>
    <s v="SI APROBADAS"/>
  </r>
  <r>
    <x v="7"/>
    <s v="204-6-7"/>
    <n v="10"/>
    <s v="TRANSPORTE"/>
    <s v="SERVICIO DE TRANSPORTE "/>
    <n v="78111800"/>
    <s v="MÍNIMA CUANTÍA"/>
    <n v="4"/>
    <n v="7"/>
    <n v="1"/>
    <n v="40500000"/>
    <s v="GLOBAL"/>
    <s v="NO SOLICITADAS"/>
  </r>
  <r>
    <x v="7"/>
    <s v="204-7-3"/>
    <n v="16"/>
    <s v="EDICIÓN DE LIBROS, REVISTAS, ESCRITOS Y TRABAJOS TIPOGRÁFICOS"/>
    <s v="ACTAS DE GRADO CON TINTA DE SEGURIDAD-PERSONALIZADAS"/>
    <n v="82121504"/>
    <s v="MÍNIMA CUANTÍA"/>
    <n v="4"/>
    <n v="11"/>
    <n v="320"/>
    <n v="569600"/>
    <s v="UNIDAD"/>
    <s v="NO SOLICITADAS"/>
  </r>
  <r>
    <x v="7"/>
    <s v="204-7-3"/>
    <n v="16"/>
    <s v="EDICIÓN DE LIBROS, REVISTAS, ESCRITOS Y TRABAJOS TIPOGRÁFICOS"/>
    <s v="DIPLOMAS DE GRADO. EN PAPEL DE SEGURIDAD CON TINTA DE SEGURIDAD- PERSONALIZADAS"/>
    <n v="82121504"/>
    <s v="MÍNIMA CUANTÍA"/>
    <n v="4"/>
    <n v="11"/>
    <n v="160"/>
    <n v="569600"/>
    <s v="UNIDAD"/>
    <s v="NO SOLICITADAS"/>
  </r>
  <r>
    <x v="7"/>
    <s v="204-7-3"/>
    <n v="16"/>
    <s v="EDICIÓN DE LIBROS, REVISTAS, ESCRITOS Y TRABAJOS TIPOGRÁFICOS"/>
    <s v="CARPETAS PORTA DIPLOMA"/>
    <n v="82121504"/>
    <s v="MÍNIMA CUANTÍA"/>
    <n v="4"/>
    <n v="11"/>
    <n v="160"/>
    <n v="1993600"/>
    <s v="UNIDAD"/>
    <s v="NO SOLICITADAS"/>
  </r>
  <r>
    <x v="7"/>
    <s v="204-7-3"/>
    <n v="16"/>
    <s v="EDICIÓN DE LIBROS, REVISTAS, ESCRITOS Y TRABAJOS TIPOGRÁFICOS"/>
    <s v="EDICIÓN E IMPRESIÓN DE LIBROS PROGRAMA DE INGENIERÍA INFORMÁTICA"/>
    <n v="82121506"/>
    <s v="MÍNIMA CUANTÍA"/>
    <n v="4"/>
    <n v="11"/>
    <n v="500"/>
    <n v="8010000"/>
    <s v="UNIDAD"/>
    <s v="NO SOLICITADAS"/>
  </r>
  <r>
    <x v="7"/>
    <s v="204-7-3"/>
    <n v="16"/>
    <s v="EDICIÓN DE LIBROS, REVISTAS, ESCRITOS Y TRABAJOS TIPOGRÁFICOS"/>
    <s v="EDICIÓN E IMPRESIÓN DE LIBROS PAAER"/>
    <n v="82121506"/>
    <s v="MÍNIMA CUANTÍA"/>
    <n v="4"/>
    <n v="11"/>
    <n v="500"/>
    <n v="7960720"/>
    <s v="UNIDAD"/>
    <s v="NO SOLICITADAS"/>
  </r>
  <r>
    <x v="7"/>
    <s v="204-7-5"/>
    <n v="16"/>
    <s v="SUSCRIPCIONES"/>
    <s v="RENOVACION DE LA SUSCRIPCION A LA ASOCIACIÓN COLOMBIANA PARA EL AVANCE DE LA CIENCIA ACAC PARA LA ESCUELA MILITAR DE AVIACIÓN &quot;MARCO FIDEL SUAREZ&quot;"/>
    <n v="94101609"/>
    <s v="CONTRATACIÓN DIRECTA"/>
    <n v="1"/>
    <n v="11"/>
    <n v="1"/>
    <n v="970000"/>
    <s v="GLOBAL"/>
    <s v="NO SOLICITADAS"/>
  </r>
  <r>
    <x v="7"/>
    <s v="204-7-5"/>
    <n v="16"/>
    <s v="SUSCRIPCIONES"/>
    <s v="RENOVACIÓN DE LA SUSCRIPCIÓN A LA ASOCIACIÓN COLOMBIANA DE FACULTADES DE ADMINISTRACIÓN – “ASCOLFA” PARA LA ESCUELA MILITAR DE AVIACIÓN “MARCO FIDEL SUAREZ”  "/>
    <n v="94101609"/>
    <s v="CONTRATACIÓN DIRECTA"/>
    <n v="1"/>
    <n v="11"/>
    <n v="1"/>
    <n v="3906210"/>
    <s v="GLOBAL"/>
    <s v="NO SOLICITADAS"/>
  </r>
  <r>
    <x v="7"/>
    <s v="204-7-5"/>
    <n v="16"/>
    <s v="SUSCRIPCIONES"/>
    <s v="RENOVACIÓN DE LA SUSCRIPCION A LA ASOCIACIÓN COLOMBIANA DE INGENIEROS DE SISEMAS &quot;ACIS&quot; PARA EL GRUPO ACADEMICO DE LA ESCUELA MILITAR DE AVIACION &quot;MARCO FIDEL SUAREZ&quot;"/>
    <n v="94101607"/>
    <s v="CONTRATACIÓN DIRECTA"/>
    <n v="1"/>
    <n v="11"/>
    <n v="1"/>
    <n v="5500000"/>
    <s v="GLOBAL"/>
    <s v="NO SOLICITADAS"/>
  </r>
  <r>
    <x v="7"/>
    <s v="204-7-5"/>
    <n v="16"/>
    <s v="SUSCRIPCIONES"/>
    <s v="RENOVACIÓN DE LA SUSCRIPCION A LA ASOCIACIÓN COLOMBIANA DE FACULTADES DE INGENIERÍA ACOFI PARA LA ESCUELA MILITAR DE AVIACIÓN &quot;MARCO FIDEL SUAREZ&quot;."/>
    <n v="94101607"/>
    <s v="CONTRATACIÓN DIRECTA"/>
    <n v="1"/>
    <n v="11"/>
    <n v="1"/>
    <n v="5120000"/>
    <s v="GLOBAL"/>
    <s v="NO SOLICITADAS"/>
  </r>
  <r>
    <x v="7"/>
    <s v="204-7-5"/>
    <n v="16"/>
    <s v="SUSCRIPCIONES"/>
    <s v="RENOVACIÓN Y/O SUSCRIPCION A PERIODICOS Y REVISTAS"/>
    <n v="55101500"/>
    <s v="CONTRATACIÓN DIRECTA"/>
    <n v="1"/>
    <n v="11"/>
    <n v="1"/>
    <n v="9400000"/>
    <s v="GLOBAL"/>
    <s v="NO SOLICITADAS"/>
  </r>
  <r>
    <x v="7"/>
    <s v="204-7-5"/>
    <n v="16"/>
    <s v="SUSCRIPCIONES"/>
    <s v="RENOVACIÓN DE LA SUSCRIPCION DEL SERVICIOS SOPORTE Y CAPACITACION A LA ACADEMIA CISCO (SECURITY,  ROUTING AND SWICHING) PARA LA ESCUELA MILITAR DE AVICIÓN &quot;MARCO FIDEL SUAREZ&quot;"/>
    <n v="94101607"/>
    <s v="CONTRATACIÓN DIRECTA"/>
    <n v="1"/>
    <n v="11"/>
    <n v="1"/>
    <n v="12400000"/>
    <s v="GLOBAL"/>
    <s v="NO SOLICITADAS"/>
  </r>
  <r>
    <x v="7"/>
    <s v="204-7-5"/>
    <n v="16"/>
    <s v="SUSCRIPCIONES"/>
    <s v="RENOVACIÓN DE LA SUSCRIPCIÓN A LA ASOCIACIÓN COLOMBIANA DE UNIVERSIDADES (ASCUN)"/>
    <n v="94101607"/>
    <s v="CONTRATACIÓN DIRECTA"/>
    <n v="1"/>
    <n v="11"/>
    <n v="1"/>
    <n v="18330036"/>
    <s v="GLOBAL"/>
    <s v="NO SOLICITADAS"/>
  </r>
  <r>
    <x v="7"/>
    <s v="204-7-5"/>
    <n v="16"/>
    <s v="SUSCRIPCIONES"/>
    <s v="RENOVACIÓN DE LA SUSCRIPCION RED ACADEMICA DE ALTA VELOCIDAD (RUAV)"/>
    <n v="81111800"/>
    <s v="CONTRATACIÓN DIRECTA"/>
    <n v="1"/>
    <n v="11"/>
    <n v="1"/>
    <n v="27000000"/>
    <s v="GLOBAL"/>
    <s v="NO SOLICITADAS"/>
  </r>
  <r>
    <x v="7"/>
    <s v="204-8-1"/>
    <n v="10"/>
    <s v="ACUEDUCTO ALCANTARILLADO Y ASEO"/>
    <s v="ACUEDUCTO EMAVI - DARIEN"/>
    <n v="83101500"/>
    <s v="SOLICITUD DE INFORMACIÓN A LOS PROVEEDORES"/>
    <n v="1"/>
    <n v="12"/>
    <n v="1"/>
    <n v="501700000"/>
    <s v="GLOBAL"/>
    <s v="NO SOLICITADAS"/>
  </r>
  <r>
    <x v="7"/>
    <s v="204-8-1"/>
    <n v="16"/>
    <s v="ACUEDUCTO ALCANTARILLADO Y ASEO"/>
    <s v="ACUEDUCTO COMUNIDAD ACADEMICA"/>
    <n v="83101500"/>
    <s v="SOLICITUD DE INFORMACIÓN A LOS PROVEEDORES"/>
    <n v="1"/>
    <n v="12"/>
    <n v="1"/>
    <n v="268748899"/>
    <s v="GLOBAL"/>
    <s v="NO SOLICITADAS"/>
  </r>
  <r>
    <x v="7"/>
    <s v="204-8-2"/>
    <n v="10"/>
    <s v="ENERGIA"/>
    <s v="ENERGIA EMAVI - DARIEN - TULUA - CERRO - PARROQUIA"/>
    <n v="83101803"/>
    <s v="SOLICITUD DE INFORMACIÓN A LOS PROVEEDORES"/>
    <n v="1"/>
    <n v="12"/>
    <n v="1"/>
    <n v="1171577322.8399999"/>
    <s v="GLOBAL"/>
    <s v="NO SOLICITADAS"/>
  </r>
  <r>
    <x v="7"/>
    <s v="204-8-2"/>
    <n v="16"/>
    <s v="ENERGIA"/>
    <s v="ENERGIA COMUNIDAD ACADEMICA"/>
    <n v="83101803"/>
    <s v="SOLICITUD DE INFORMACIÓN A LOS PROVEEDORES"/>
    <n v="1"/>
    <n v="12"/>
    <n v="1"/>
    <n v="326514934"/>
    <s v="GLOBAL"/>
    <s v="NO SOLICITADAS"/>
  </r>
  <r>
    <x v="7"/>
    <s v="204-8-3"/>
    <n v="10"/>
    <s v="GAS NATURAL"/>
    <s v="GAS NATURAL EMAVI"/>
    <n v="83101601"/>
    <s v="SOLICITUD DE INFORMACIÓN A LOS PROVEEDORES"/>
    <n v="1"/>
    <n v="12"/>
    <n v="1"/>
    <n v="48956000"/>
    <s v="GLOBAL"/>
    <s v="NO SOLICITADAS"/>
  </r>
  <r>
    <x v="7"/>
    <s v="204-8-3"/>
    <n v="10"/>
    <s v="GAS NATURAL"/>
    <s v="GAS NATURAL CADETES"/>
    <n v="83101601"/>
    <s v="SOLICITUD DE INFORMACIÓN A LOS PROVEEDORES"/>
    <n v="1"/>
    <n v="12"/>
    <n v="1"/>
    <n v="26500000"/>
    <s v="GLOBAL"/>
    <s v="NO SOLICITADAS"/>
  </r>
  <r>
    <x v="7"/>
    <s v="204-8-3"/>
    <n v="16"/>
    <s v="GAS NATURAL"/>
    <s v="GAS NATURAL CADETES"/>
    <n v="83101601"/>
    <s v="SOLICITUD DE INFORMACIÓN A LOS PROVEEDORES"/>
    <n v="4"/>
    <n v="12"/>
    <n v="1"/>
    <n v="20000000"/>
    <s v="GLOBAL"/>
    <s v="NO SOLICITADAS"/>
  </r>
  <r>
    <x v="7"/>
    <s v="204-8-6"/>
    <n v="10"/>
    <s v="TELÉFONO, FAX Y OTROS"/>
    <s v="SERVICIO DE TELEFONIA FIJA"/>
    <n v="83111500"/>
    <s v="SOLICITUD DE INFORMACIÓN A LOS PROVEEDORES"/>
    <n v="1"/>
    <n v="12"/>
    <n v="1"/>
    <n v="19000000"/>
    <s v="GLOBAL"/>
    <s v="NO SOLICITADAS"/>
  </r>
  <r>
    <x v="7"/>
    <s v="204-8-6"/>
    <n v="16"/>
    <s v="TELÉFONO, FAX Y OTROS"/>
    <s v="SERVICIO DE TELEFONIA FIJA"/>
    <n v="83111500"/>
    <s v="SOLICITUD DE INFORMACIÓN A LOS PROVEEDORES"/>
    <n v="4"/>
    <n v="12"/>
    <n v="1"/>
    <n v="5000000"/>
    <s v="GLOBAL"/>
    <s v="NO SOLICITADAS"/>
  </r>
  <r>
    <x v="7"/>
    <s v="204-8-7"/>
    <n v="10"/>
    <s v="OTROS SERVICIOS PÚBLICOS"/>
    <s v="DIRECT TV CERRO PAN DE AZUCAR"/>
    <n v="83111800"/>
    <s v="SOLICITUD DE INFORMACIÓN A LOS PROVEEDORES"/>
    <n v="1"/>
    <n v="12"/>
    <n v="1"/>
    <n v="1100000"/>
    <s v="GLOBAL"/>
    <s v="NO SOLICITADAS"/>
  </r>
  <r>
    <x v="7"/>
    <s v="204-8-7"/>
    <n v="10"/>
    <s v="OTROS SERVICIOS PÚBLICOS"/>
    <s v="SERVICIO DE INTERNET PARA LA CONECTIVIDAD A LA RED UNIVERSITARIA DE ALTA VELOCIDAD (RUAV)"/>
    <n v="83121703"/>
    <s v="SOLICITUD DE INFORMACIÓN A LOS PROVEEDORES"/>
    <n v="1"/>
    <n v="11"/>
    <n v="1"/>
    <n v="216770400"/>
    <s v="GLOBAL"/>
    <s v="NO SOLICITADAS"/>
  </r>
  <r>
    <x v="7"/>
    <s v="204-8-7"/>
    <n v="16"/>
    <s v="OTROS SERVICIOS PÚBLICOS"/>
    <s v="DIRECT TV CERRO PAN DE AZUCAR"/>
    <n v="83111800"/>
    <s v="SOLICITUD DE INFORMACIÓN A LOS PROVEEDORES"/>
    <n v="4"/>
    <n v="12"/>
    <n v="1"/>
    <n v="1200000"/>
    <s v="GLOBAL"/>
    <s v="NO SOLICITADAS"/>
  </r>
  <r>
    <x v="7"/>
    <s v="204-10-1"/>
    <n v="10"/>
    <s v="ARRENDAMIENTOS BIENES MUEBLES"/>
    <s v="SERVICIOS DE EQUIPOS MULTIFUNCIONALES DE COPIADO A BLANCO Y NEGRO, COLOR, IMPRESIÓN Y ESCANEO PARA EMAVI Y DEPENDENCIAS BAJO SU RESPONSABILIDAD"/>
    <n v="82121701"/>
    <s v="MÍNIMA CUANTÍA"/>
    <n v="2"/>
    <n v="9"/>
    <n v="1"/>
    <n v="7600000"/>
    <s v="GLOBAL"/>
    <s v="NO SOLICITADAS"/>
  </r>
  <r>
    <x v="7"/>
    <s v="204-10-1"/>
    <n v="16"/>
    <s v="ARRENDAMIENTOS BIENES MUEBLES"/>
    <s v="SERVICIOS DE ARRENDAMIENTO DE EQUIPOS MULTIFUNCIONALES DE COPIADO A BLANCO Y NEGRO, COLOR, IMPRESIÓN Y ESCANEO PARA EMAVI Y DEPENDENCIAS BAJO SU RESPONSABILIDAD"/>
    <n v="82121701"/>
    <s v="MÍNIMA CUANTÍA"/>
    <n v="1"/>
    <n v="3"/>
    <n v="1"/>
    <n v="18900000"/>
    <s v="GLOBAL"/>
    <s v="SI APROBADAS"/>
  </r>
  <r>
    <x v="7"/>
    <s v="204-10-1"/>
    <n v="10"/>
    <s v="ARRENDAMIENTOS BIENES MUEBLES"/>
    <s v="SERVICIOS DE EQUIPOS MULTIFUNCIONALES DE COPIADO A BLANCO Y NEGRO, COLOR, IMPRESIÓN Y ESCANEO PARA EMAVI Y DEPENDENCIAS BAJO SU RESPONSABILIDAD"/>
    <n v="82121701"/>
    <s v="MÍNIMA CUANTÍA"/>
    <n v="1"/>
    <n v="6"/>
    <n v="1"/>
    <n v="2400000"/>
    <s v="GLOBAL"/>
    <s v="SI EN TRAMITE"/>
  </r>
  <r>
    <x v="7"/>
    <s v="204-10-1"/>
    <n v="16"/>
    <s v="ARRENDAMIENTOS BIENES MUEBLES"/>
    <s v="ARRENDAMIENTO EQUIPO FOTOCOPIADO"/>
    <n v="82121701"/>
    <s v="MÍNIMA CUANTÍA"/>
    <n v="1"/>
    <n v="6"/>
    <n v="1"/>
    <n v="9933304"/>
    <s v="GLOBAL"/>
    <s v=""/>
  </r>
  <r>
    <x v="7"/>
    <s v="204-10-1"/>
    <n v="10"/>
    <s v="ARRENDAMIENTOS BIENES MUEBLES"/>
    <s v="ARRENDAMIENTO EQUIPO FOTOCOPIADO"/>
    <n v="82121701"/>
    <s v="MÍNIMA CUANTÍA"/>
    <n v="1"/>
    <n v="6"/>
    <n v="1"/>
    <n v="3193528"/>
    <s v="GLOBAL"/>
    <s v=""/>
  </r>
  <r>
    <x v="7"/>
    <s v="204-10-2"/>
    <n v="10"/>
    <s v="ARRENDAMIENTOS BIENES INMUEBLES"/>
    <s v="ARRENDAMIENTO CASA EN TULUA (ENE - DIC)"/>
    <n v="80131501"/>
    <s v="MÍNIMA CUANTÍA"/>
    <n v="3"/>
    <n v="12"/>
    <n v="1"/>
    <n v="14432192"/>
    <s v="GLOBAL"/>
    <s v="NO SOLICITADAS"/>
  </r>
  <r>
    <x v="7"/>
    <s v="204-10-2"/>
    <n v="16"/>
    <s v="ARRENDAMIENTOS BIENES INMUEBLES"/>
    <s v="ARRENDAMIENTO CASA EN TULUA (ENE - DIC)"/>
    <n v="80131501"/>
    <s v="MÍNIMA CUANTÍA"/>
    <n v="1"/>
    <n v="3"/>
    <n v="1"/>
    <n v="5199863"/>
    <s v="GLOBAL"/>
    <s v="SI APROBADAS"/>
  </r>
  <r>
    <x v="7"/>
    <s v="204-10-2"/>
    <n v="10"/>
    <s v="ARRENDAMIENTOS BIENES INMUEBLES"/>
    <s v="ARRENDAMIENTO CASA EN TULUA VF 19"/>
    <n v="80131501"/>
    <s v="MÍNIMA CUANTÍA"/>
    <n v="1"/>
    <n v="12"/>
    <n v="1"/>
    <n v="1804024"/>
    <s v="GLOBAL"/>
    <s v="SI EN TRAMITE"/>
  </r>
  <r>
    <x v="7"/>
    <s v="204-11-2"/>
    <n v="10"/>
    <s v="VIATICOS Y GASTOS DE VIAJE AL INTERIOR"/>
    <s v="VIATICOS ADMINISTRATIVOS"/>
    <n v="90121500"/>
    <s v="SOLICITUD DE INFORMACIÓN A LOS PROVEEDORES"/>
    <n v="1"/>
    <n v="12"/>
    <n v="1"/>
    <n v="380000000"/>
    <s v="GLOBAL"/>
    <s v="NO SOLICITADAS"/>
  </r>
  <r>
    <x v="7"/>
    <s v="204-11-2"/>
    <n v="10"/>
    <s v="VIATICOS Y GASTOS DE VIAJE AL INTERIOR"/>
    <s v="VIATICOS OPERATIVOS "/>
    <n v="90121500"/>
    <s v="SOLICITUD DE INFORMACIÓN A LOS PROVEEDORES"/>
    <n v="1"/>
    <n v="12"/>
    <n v="1"/>
    <n v="400000000"/>
    <s v="GLOBAL"/>
    <s v="NO SOLICITADAS"/>
  </r>
  <r>
    <x v="7"/>
    <s v="204-11-2"/>
    <n v="16"/>
    <s v="VIATICOS Y GASTOS DE VIAJE AL INTERIOR"/>
    <s v="EMAVI - INCORPORACION SOLDADOS"/>
    <n v="90121500"/>
    <s v="SOLICITUD DE INFORMACIÓN A LOS PROVEEDORES"/>
    <n v="1"/>
    <n v="11"/>
    <n v="1"/>
    <n v="15600000"/>
    <s v="GLOBAL"/>
    <s v="NO SOLICITADAS"/>
  </r>
  <r>
    <x v="7"/>
    <s v="204-11-2"/>
    <n v="10"/>
    <s v="VIATICOS Y GASTOS DE VIAJE AL INTERIOR"/>
    <s v="EMAVI"/>
    <n v="90121500"/>
    <s v="SOLICITUD DE INFORMACIÓN A LOS PROVEEDORES"/>
    <n v="1"/>
    <n v="11"/>
    <n v="1"/>
    <n v="30000000"/>
    <s v="GLOBAL"/>
    <s v="NO SOLICITADAS"/>
  </r>
  <r>
    <x v="7"/>
    <s v="204-11-2"/>
    <n v="10"/>
    <s v="VIATICOS Y GASTOS DE VIAJE AL INTERIOR"/>
    <s v="VIÁTICOS AL COMISIONES OPERATIVAS Y ADMINISTRATIVAS"/>
    <n v="90121500"/>
    <s v="SOLICITUD DE INFORMACIÓN A LOS PROVEEDORES"/>
    <n v="1"/>
    <n v="12"/>
    <n v="1"/>
    <n v="11000090"/>
    <s v="GLOBAL"/>
    <s v="NO SOLICITADAS"/>
  </r>
  <r>
    <x v="7"/>
    <s v="204-11-2"/>
    <n v="16"/>
    <s v="VIATICOS Y GASTOS DE VIAJE AL INTERIOR"/>
    <s v="VIÁTICOS ADMINISTRATIVOS"/>
    <n v="90121500"/>
    <s v="SOLICITUD DE INFORMACIÓN A LOS PROVEEDORES"/>
    <n v="4"/>
    <n v="8"/>
    <n v="1"/>
    <n v="100000000"/>
    <s v="GLOBAL"/>
    <s v="NO SOLICITADAS"/>
  </r>
  <r>
    <x v="7"/>
    <s v="204-11-2"/>
    <n v="10"/>
    <s v="VIATICOS Y GASTOS DE VIAJE AL INTERIOR"/>
    <s v="VIÁTICOS ADMINISTRATIVOS"/>
    <n v="90121500"/>
    <s v="SOLICITUD DE INFORMACIÓN A LOS PROVEEDORES"/>
    <n v="1"/>
    <n v="6"/>
    <n v="1"/>
    <n v="437373"/>
    <s v="GLOBAL"/>
    <s v="NO SOLICITADAS"/>
  </r>
  <r>
    <x v="7"/>
    <s v="204-11-2"/>
    <n v="10"/>
    <s v="VIATICOS Y GASTOS DE VIAJE AL INTERIOR"/>
    <s v="VIÁTICOS ADMINISTRATIVOS"/>
    <n v="90121500"/>
    <s v="SOLICITUD DE INFORMACIÓN A LOS PROVEEDORES"/>
    <n v="2"/>
    <n v="6"/>
    <n v="1"/>
    <n v="5865292"/>
    <s v="GLOBAL"/>
    <s v="NO SOLICITADAS"/>
  </r>
  <r>
    <x v="7"/>
    <s v="204-11-2"/>
    <n v="10"/>
    <s v="VIATICOS Y GASTOS DE VIAJE AL INTERIOR"/>
    <s v="COMISION BLART TUMACO"/>
    <n v="90121500"/>
    <s v="MÍNIMA CUANTÍA"/>
    <n v="1"/>
    <n v="6"/>
    <n v="1"/>
    <n v="157000000"/>
    <s v="GLOBAL"/>
    <s v=""/>
  </r>
  <r>
    <x v="7"/>
    <s v="204-19-1"/>
    <n v="10"/>
    <s v="MATERIAL VETERINARIO"/>
    <s v="JERINGAS  DESECHABLES 10ML"/>
    <n v="42121600"/>
    <s v="MÍNIMA CUANTÍA"/>
    <n v="1"/>
    <n v="3"/>
    <n v="25"/>
    <n v="9050"/>
    <s v="UNIDAD"/>
    <s v="NO SOLICITADAS"/>
  </r>
  <r>
    <x v="7"/>
    <s v="204-19-1"/>
    <n v="10"/>
    <s v="MATERIAL VETERINARIO"/>
    <s v="SOLUCION SALINA BOLSA BAXTER"/>
    <n v="42121600"/>
    <s v="MÍNIMA CUANTÍA"/>
    <n v="1"/>
    <n v="3"/>
    <n v="5"/>
    <n v="18110"/>
    <s v="UNIDAD"/>
    <s v="NO SOLICITADAS"/>
  </r>
  <r>
    <x v="7"/>
    <s v="204-19-1"/>
    <n v="10"/>
    <s v="MATERIAL VETERINARIO"/>
    <s v="CUCHILLAS DE AFEITAR 3 HOJAS"/>
    <n v="42121600"/>
    <s v="MÍNIMA CUANTÍA"/>
    <n v="1"/>
    <n v="3"/>
    <n v="10"/>
    <n v="26810"/>
    <s v="UNIDAD"/>
    <s v="NO SOLICITADAS"/>
  </r>
  <r>
    <x v="7"/>
    <s v="204-19-1"/>
    <n v="10"/>
    <s v="MATERIAL VETERINARIO"/>
    <s v="ESPADADRAPO 5CM ANCHO "/>
    <n v="42121600"/>
    <s v="MÍNIMA CUANTÍA"/>
    <n v="1"/>
    <n v="3"/>
    <n v="3"/>
    <n v="54336"/>
    <s v="UNIDAD"/>
    <s v="NO SOLICITADAS"/>
  </r>
  <r>
    <x v="7"/>
    <s v="204-19-1"/>
    <n v="10"/>
    <s v="MATERIAL VETERINARIO"/>
    <s v="FUSTA DE CUERO DE 1 MT DE LARGO MANDO DE AGARRE, PUNTA DESMECHADA PARA ENTRENAMIENTO DE CANINOS DE SEGURIDAD"/>
    <n v="42121600"/>
    <s v="MÍNIMA CUANTÍA"/>
    <n v="1"/>
    <n v="3"/>
    <n v="3"/>
    <n v="58032"/>
    <s v="UNIDAD"/>
    <s v="NO SOLICITADAS"/>
  </r>
  <r>
    <x v="7"/>
    <s v="204-19-1"/>
    <n v="10"/>
    <s v="MATERIAL VETERINARIO"/>
    <s v="TOALLA DE MANO ROLLO AIRFLEX ® HOJA SENCILLA X 150 M"/>
    <n v="42121600"/>
    <s v="MÍNIMA CUANTÍA"/>
    <n v="1"/>
    <n v="3"/>
    <n v="3"/>
    <n v="64770"/>
    <s v="UNIDAD"/>
    <s v="NO SOLICITADAS"/>
  </r>
  <r>
    <x v="7"/>
    <s v="204-19-1"/>
    <n v="10"/>
    <s v="MATERIAL VETERINARIO"/>
    <s v="CADENA ESLABONADA GALBANIZADA 1/4 X 50 MTS"/>
    <n v="42121600"/>
    <s v="MÍNIMA CUANTÍA"/>
    <n v="1"/>
    <n v="3"/>
    <n v="20"/>
    <n v="65200"/>
    <s v="METRO"/>
    <s v="NO SOLICITADAS"/>
  </r>
  <r>
    <x v="7"/>
    <s v="204-19-1"/>
    <n v="10"/>
    <s v="MATERIAL VETERINARIO"/>
    <s v="MOSQUETON EN COBRE  8 A 10 CM"/>
    <n v="42121600"/>
    <s v="MÍNIMA CUANTÍA"/>
    <n v="1"/>
    <n v="3"/>
    <n v="5"/>
    <n v="71725"/>
    <s v="UNIDAD"/>
    <s v="NO SOLICITADAS"/>
  </r>
  <r>
    <x v="7"/>
    <s v="204-19-1"/>
    <n v="10"/>
    <s v="MATERIAL VETERINARIO"/>
    <s v="ALCOHOL ANTISEPTICO GEL BOTELLA "/>
    <n v="42121600"/>
    <s v="MÍNIMA CUANTÍA"/>
    <n v="1"/>
    <n v="3"/>
    <n v="6"/>
    <n v="72594"/>
    <s v="UNIDAD"/>
    <s v="NO SOLICITADAS"/>
  </r>
  <r>
    <x v="7"/>
    <s v="204-19-1"/>
    <n v="10"/>
    <s v="MATERIAL VETERINARIO"/>
    <s v="PELOTA MACIZA CON CORDÓN  7,5 CC DIAMETRO"/>
    <n v="42121600"/>
    <s v="MÍNIMA CUANTÍA"/>
    <n v="1"/>
    <n v="3"/>
    <n v="5"/>
    <n v="79695"/>
    <s v="UNIDAD"/>
    <s v="NO SOLICITADAS"/>
  </r>
  <r>
    <x v="7"/>
    <s v="204-19-1"/>
    <n v="10"/>
    <s v="MATERIAL VETERINARIO"/>
    <s v="MELOXICAN  TABLETA  PERRO GRANDE"/>
    <n v="42121600"/>
    <s v="MÍNIMA CUANTÍA"/>
    <n v="1"/>
    <n v="3"/>
    <n v="5"/>
    <n v="94185"/>
    <s v="UNIDAD"/>
    <s v="NO SOLICITADAS"/>
  </r>
  <r>
    <x v="7"/>
    <s v="204-19-1"/>
    <n v="10"/>
    <s v="MATERIAL VETERINARIO"/>
    <s v="PELOTA CAUCHO MACIZO 7.5 CM DIAMETRO"/>
    <n v="42121600"/>
    <s v="MÍNIMA CUANTÍA"/>
    <n v="1"/>
    <n v="3"/>
    <n v="6"/>
    <n v="95634"/>
    <s v="UNIDAD"/>
    <s v="NO SOLICITADAS"/>
  </r>
  <r>
    <x v="7"/>
    <s v="204-19-1"/>
    <n v="10"/>
    <s v="MATERIAL VETERINARIO"/>
    <s v="PEINE TIPO RASTRILLO DE CERDAS LARGAS DE PASTA MANGO EN CAUCHO PARA PERRO GRANDE"/>
    <n v="42121600"/>
    <s v="MÍNIMA CUANTÍA"/>
    <n v="1"/>
    <n v="3"/>
    <n v="6"/>
    <n v="96936"/>
    <s v="UNIDAD"/>
    <s v="NO SOLICITADAS"/>
  </r>
  <r>
    <x v="7"/>
    <s v="204-19-1"/>
    <n v="10"/>
    <s v="MATERIAL VETERINARIO"/>
    <s v="GUANTES CIRUGIA  CAJA POR 100 C/U"/>
    <n v="42121600"/>
    <s v="MÍNIMA CUANTÍA"/>
    <n v="1"/>
    <n v="3"/>
    <n v="6"/>
    <n v="101718"/>
    <s v="UNIDAD"/>
    <s v="NO SOLICITADAS"/>
  </r>
  <r>
    <x v="7"/>
    <s v="204-19-1"/>
    <n v="10"/>
    <s v="MATERIAL VETERINARIO"/>
    <s v="BOZAL DE PERRO CANASTA JAULA TAMAÑO 5-GRANDE-CORREA AJUSTABLES-NEGRO"/>
    <n v="42121600"/>
    <s v="MÍNIMA CUANTÍA"/>
    <n v="1"/>
    <n v="3"/>
    <n v="5"/>
    <n v="104690"/>
    <s v="UNIDAD"/>
    <s v="NO SOLICITADAS"/>
  </r>
  <r>
    <x v="7"/>
    <s v="204-19-1"/>
    <n v="10"/>
    <s v="MATERIAL VETERINARIO"/>
    <s v="TAPABOCAS DESECHABLE CAJA X 50 UND."/>
    <n v="42121600"/>
    <s v="MÍNIMA CUANTÍA"/>
    <n v="1"/>
    <n v="3"/>
    <n v="8"/>
    <n v="110128"/>
    <s v="UNIDAD"/>
    <s v="NO SOLICITADAS"/>
  </r>
  <r>
    <x v="7"/>
    <s v="204-19-1"/>
    <n v="10"/>
    <s v="MATERIAL VETERINARIO"/>
    <s v="CLORDENT SOLUCION ANTISEPTICA ORAL A BASE DE CLORHEXIDINA SPRAY X120ML"/>
    <n v="42121600"/>
    <s v="MÍNIMA CUANTÍA"/>
    <n v="1"/>
    <n v="3"/>
    <n v="6"/>
    <n v="117372"/>
    <s v="UNIDAD"/>
    <s v="NO SOLICITADAS"/>
  </r>
  <r>
    <x v="7"/>
    <s v="204-19-1"/>
    <n v="10"/>
    <s v="MATERIAL VETERINARIO"/>
    <s v="MIRRAPEL NF ENZIMAS BOLSA X 300MG        "/>
    <n v="42121600"/>
    <s v="MÍNIMA CUANTÍA"/>
    <n v="1"/>
    <n v="3"/>
    <n v="5"/>
    <n v="118455"/>
    <s v="UNIDAD"/>
    <s v="NO SOLICITADAS"/>
  </r>
  <r>
    <x v="7"/>
    <s v="204-19-1"/>
    <n v="10"/>
    <s v="MATERIAL VETERINARIO"/>
    <s v="CAJA DE GASA ESTERIL SECCIONADA  X100"/>
    <n v="42121600"/>
    <s v="MÍNIMA CUANTÍA"/>
    <n v="1"/>
    <n v="3"/>
    <n v="5"/>
    <n v="119540"/>
    <s v="UNIDAD"/>
    <s v="NO SOLICITADAS"/>
  </r>
  <r>
    <x v="7"/>
    <s v="204-19-1"/>
    <n v="10"/>
    <s v="MATERIAL VETERINARIO"/>
    <s v="PERROS SUJETA GUYAS - TAMAÑO 4&quot;"/>
    <n v="42121600"/>
    <s v="MÍNIMA CUANTÍA"/>
    <n v="1"/>
    <n v="3"/>
    <n v="30"/>
    <n v="130410"/>
    <s v="UNIDAD"/>
    <s v="NO SOLICITADAS"/>
  </r>
  <r>
    <x v="7"/>
    <s v="204-19-1"/>
    <n v="10"/>
    <s v="MATERIAL VETERINARIO"/>
    <s v="COLLAR ISABELINO PARA PERROS TALLA XXL- CON CORREA AJUSTABLE"/>
    <n v="42121600"/>
    <s v="MÍNIMA CUANTÍA"/>
    <n v="1"/>
    <n v="3"/>
    <n v="8"/>
    <n v="135624"/>
    <s v="UNIDAD"/>
    <s v="NO SOLICITADAS"/>
  </r>
  <r>
    <x v="7"/>
    <s v="204-19-1"/>
    <n v="10"/>
    <s v="MATERIAL VETERINARIO"/>
    <s v="MOSQUETON METALICO  ALPINISTA 8 CM CON ROSCA DE SEGURIDAD"/>
    <n v="42121600"/>
    <s v="MÍNIMA CUANTÍA"/>
    <n v="1"/>
    <n v="3"/>
    <n v="15"/>
    <n v="146715"/>
    <s v="UNIDAD"/>
    <s v="NO SOLICITADAS"/>
  </r>
  <r>
    <x v="7"/>
    <s v="204-19-1"/>
    <n v="10"/>
    <s v="MATERIAL VETERINARIO"/>
    <s v="AQUADENT DE VIRBAC X 250ML"/>
    <n v="42121600"/>
    <s v="MÍNIMA CUANTÍA"/>
    <n v="1"/>
    <n v="3"/>
    <n v="6"/>
    <n v="169098"/>
    <s v="UNIDAD"/>
    <s v="NO SOLICITADAS"/>
  </r>
  <r>
    <x v="7"/>
    <s v="204-19-1"/>
    <n v="10"/>
    <s v="MATERIAL VETERINARIO"/>
    <s v="CAJA DE MADERA 30 X 30 CMS EN MADERA TRIPLEX CON APERTURA CIRCULAR EN LA PARTE SUPERIOR PARA ENTRENAMIENTO DE DETECCION"/>
    <n v="42121600"/>
    <s v="MÍNIMA CUANTÍA"/>
    <n v="1"/>
    <n v="3"/>
    <n v="6"/>
    <n v="173010"/>
    <s v="UNIDAD"/>
    <s v="NO SOLICITADAS"/>
  </r>
  <r>
    <x v="7"/>
    <s v="204-19-1"/>
    <n v="10"/>
    <s v="MATERIAL VETERINARIO"/>
    <s v="OLL-TRANS 80GR"/>
    <n v="42121600"/>
    <s v="MÍNIMA CUANTÍA"/>
    <n v="1"/>
    <n v="3"/>
    <n v="6"/>
    <n v="176052"/>
    <s v="UNIDAD"/>
    <s v="NO SOLICITADAS"/>
  </r>
  <r>
    <x v="7"/>
    <s v="204-19-1"/>
    <n v="10"/>
    <s v="MATERIAL VETERINARIO"/>
    <s v="ALGODÓN EN POMAS BOLSA X1000GR"/>
    <n v="42121600"/>
    <s v="MÍNIMA CUANTÍA"/>
    <n v="1"/>
    <n v="3"/>
    <n v="8"/>
    <n v="179680"/>
    <s v="UNIDAD"/>
    <s v="NO SOLICITADAS"/>
  </r>
  <r>
    <x v="7"/>
    <s v="204-19-1"/>
    <n v="10"/>
    <s v="MATERIAL VETERINARIO"/>
    <s v="LOCION CANINA X 150 ML"/>
    <n v="42121600"/>
    <s v="MÍNIMA CUANTÍA"/>
    <n v="1"/>
    <n v="3"/>
    <n v="15"/>
    <n v="181485"/>
    <s v="UNIDAD"/>
    <s v="NO SOLICITADAS"/>
  </r>
  <r>
    <x v="7"/>
    <s v="204-19-1"/>
    <n v="10"/>
    <s v="MATERIAL VETERINARIO"/>
    <s v="BOZAL PARA CANINO ROTWAILLER CON EBILLA DE CIERRE RAPIDO AJUSTABLE A LAS CARACTERISTICAS MORFOLOGICAS DEL CANINO"/>
    <n v="42121600"/>
    <s v="MÍNIMA CUANTÍA"/>
    <n v="1"/>
    <n v="3"/>
    <n v="5"/>
    <n v="206480"/>
    <s v="UNIDAD"/>
    <s v="NO SOLICITADAS"/>
  </r>
  <r>
    <x v="7"/>
    <s v="204-19-1"/>
    <n v="10"/>
    <s v="MATERIAL VETERINARIO"/>
    <s v="GEL ANTIBACTERIAL CON GLICERINA LITRO"/>
    <n v="42121600"/>
    <s v="MÍNIMA CUANTÍA"/>
    <n v="1"/>
    <n v="3"/>
    <n v="8"/>
    <n v="213296"/>
    <s v="UNIDAD"/>
    <s v="NO SOLICITADAS"/>
  </r>
  <r>
    <x v="7"/>
    <s v="204-19-1"/>
    <n v="10"/>
    <s v="MATERIAL VETERINARIO"/>
    <s v="CREMA DENTAL PEQUEÑA DENTY FARM X80GR"/>
    <n v="42121600"/>
    <s v="MÍNIMA CUANTÍA"/>
    <n v="1"/>
    <n v="3"/>
    <n v="20"/>
    <n v="308640"/>
    <s v="UNIDAD"/>
    <s v="NO SOLICITADAS"/>
  </r>
  <r>
    <x v="7"/>
    <s v="204-19-1"/>
    <n v="10"/>
    <s v="MATERIAL VETERINARIO"/>
    <s v="BAÑO SECO PULVEX 120 MG"/>
    <n v="42121600"/>
    <s v="MÍNIMA CUANTÍA"/>
    <n v="1"/>
    <n v="3"/>
    <n v="20"/>
    <n v="369500"/>
    <s v="UNIDAD"/>
    <s v="NO SOLICITADAS"/>
  </r>
  <r>
    <x v="7"/>
    <s v="204-19-1"/>
    <n v="10"/>
    <s v="MATERIAL VETERINARIO"/>
    <s v="SHAMPOO PARA CANINOS CON ACONDICIONADOR X 1000 ML"/>
    <n v="42121600"/>
    <s v="MÍNIMA CUANTÍA"/>
    <n v="1"/>
    <n v="3"/>
    <n v="8"/>
    <n v="376736"/>
    <s v="UNIDAD"/>
    <s v="NO SOLICITADAS"/>
  </r>
  <r>
    <x v="7"/>
    <s v="204-19-1"/>
    <n v="10"/>
    <s v="MATERIAL VETERINARIO"/>
    <s v="BOZAL DE SEGURIDAD EN CUERO ROTWEILER"/>
    <n v="42121600"/>
    <s v="MÍNIMA CUANTÍA"/>
    <n v="1"/>
    <n v="3"/>
    <n v="5"/>
    <n v="380360"/>
    <s v="UNIDAD"/>
    <s v="NO SOLICITADAS"/>
  </r>
  <r>
    <x v="7"/>
    <s v="204-19-1"/>
    <n v="10"/>
    <s v="MATERIAL VETERINARIO"/>
    <s v="PECHERA EN CUERO   PARA ROTWEILLER, PASTORES O SIMILARES EN CUERO , HEBILLA DE UN SOLO AGUIJON,TIRADOR O ARGOLLA SOLDADA"/>
    <n v="42121600"/>
    <s v="MÍNIMA CUANTÍA"/>
    <n v="1"/>
    <n v="3"/>
    <n v="5"/>
    <n v="398475"/>
    <s v="UNIDAD"/>
    <s v="NO SOLICITADAS"/>
  </r>
  <r>
    <x v="7"/>
    <s v="204-19-1"/>
    <n v="10"/>
    <s v="MATERIAL VETERINARIO"/>
    <s v="EPIOTIC SOLUCION "/>
    <n v="42121600"/>
    <s v="MÍNIMA CUANTÍA"/>
    <n v="1"/>
    <n v="3"/>
    <n v="22"/>
    <n v="408034"/>
    <s v="UNIDAD"/>
    <s v="NO SOLICITADAS"/>
  </r>
  <r>
    <x v="7"/>
    <s v="204-19-1"/>
    <n v="10"/>
    <s v="MATERIAL VETERINARIO"/>
    <s v="RECIPIENTE DE ALMACENAMIENTO  COMIDA CANINOS -HERMETICO CAP 55 GALONES "/>
    <n v="42121600"/>
    <s v="MÍNIMA CUANTÍA"/>
    <n v="1"/>
    <n v="3"/>
    <n v="4"/>
    <n v="434700"/>
    <s v="UNIDAD"/>
    <s v="NO SOLICITADAS"/>
  </r>
  <r>
    <x v="7"/>
    <s v="204-19-1"/>
    <n v="10"/>
    <s v="MATERIAL VETERINARIO"/>
    <s v="TRAMPA ELECTRICA PARA RATAS TENSION 120 V"/>
    <n v="42121600"/>
    <s v="MÍNIMA CUANTÍA"/>
    <n v="1"/>
    <n v="3"/>
    <n v="5"/>
    <n v="434700"/>
    <s v="UNIDAD"/>
    <s v="NO SOLICITADAS"/>
  </r>
  <r>
    <x v="7"/>
    <s v="204-19-1"/>
    <n v="10"/>
    <s v="MATERIAL VETERINARIO"/>
    <s v="SOLUCION DE YODO GARRAFA HATO-VAC (X4 LITROS)"/>
    <n v="42121600"/>
    <s v="MÍNIMA CUANTÍA"/>
    <n v="1"/>
    <n v="3"/>
    <n v="5"/>
    <n v="445570"/>
    <s v="UNIDAD"/>
    <s v="NO SOLICITADAS"/>
  </r>
  <r>
    <x v="7"/>
    <s v="204-19-1"/>
    <n v="10"/>
    <s v="MATERIAL VETERINARIO"/>
    <s v="NATUMIN REPELENTE  GARRAFA 1LT"/>
    <n v="42121600"/>
    <s v="MÍNIMA CUANTÍA"/>
    <n v="1"/>
    <n v="3"/>
    <n v="4"/>
    <n v="449192"/>
    <s v="UNIDAD"/>
    <s v="NO SOLICITADAS"/>
  </r>
  <r>
    <x v="7"/>
    <s v="204-19-1"/>
    <n v="10"/>
    <s v="MATERIAL VETERINARIO"/>
    <s v="PET-TABS PLUS X 60 TABLETAS"/>
    <n v="42121600"/>
    <s v="MÍNIMA CUANTÍA"/>
    <n v="1"/>
    <n v="3"/>
    <n v="10"/>
    <n v="449190"/>
    <s v="UNIDAD"/>
    <s v="NO SOLICITADAS"/>
  </r>
  <r>
    <x v="7"/>
    <s v="204-19-1"/>
    <n v="10"/>
    <s v="MATERIAL VETERINARIO"/>
    <s v="BAXIDIN SPRAY X 120ML"/>
    <n v="42121600"/>
    <s v="MÍNIMA CUANTÍA"/>
    <n v="1"/>
    <n v="3"/>
    <n v="20"/>
    <n v="463680"/>
    <s v="UNIDAD"/>
    <s v="NO SOLICITADAS"/>
  </r>
  <r>
    <x v="7"/>
    <s v="204-19-1"/>
    <n v="10"/>
    <s v="MATERIAL VETERINARIO"/>
    <s v="JABON QUIRURGICO DE GLUCONATO DE CLORHEXIDINA AL 4%"/>
    <n v="42121600"/>
    <s v="MÍNIMA CUANTÍA"/>
    <n v="1"/>
    <n v="3"/>
    <n v="10"/>
    <n v="467300"/>
    <s v="UNIDAD"/>
    <s v="NO SOLICITADAS"/>
  </r>
  <r>
    <x v="7"/>
    <s v="204-19-1"/>
    <n v="10"/>
    <s v="MATERIAL VETERINARIO"/>
    <s v="TRAÍLLA EN CUERO 1,50MTS"/>
    <n v="42121600"/>
    <s v="MÍNIMA CUANTÍA"/>
    <n v="1"/>
    <n v="3"/>
    <n v="10"/>
    <n v="485420"/>
    <s v="UNIDAD"/>
    <s v="NO SOLICITADAS"/>
  </r>
  <r>
    <x v="7"/>
    <s v="204-19-1"/>
    <n v="10"/>
    <s v="MATERIAL VETERINARIO"/>
    <s v="TRAÍLLA EN LAZO TRENZADO 1,50MTS"/>
    <n v="42121600"/>
    <s v="MÍNIMA CUANTÍA"/>
    <n v="1"/>
    <n v="3"/>
    <n v="10"/>
    <n v="499180"/>
    <s v="UNIDAD"/>
    <s v="NO SOLICITADAS"/>
  </r>
  <r>
    <x v="7"/>
    <s v="204-19-1"/>
    <n v="10"/>
    <s v="MATERIAL VETERINARIO"/>
    <s v="GUACAL PLASTICO PARA PERRO MEDIANO  40X38X62 CM CON AGARRADERA"/>
    <n v="42121600"/>
    <s v="MÍNIMA CUANTÍA"/>
    <n v="1"/>
    <n v="3"/>
    <n v="1"/>
    <n v="1475620"/>
    <s v="UNIDAD"/>
    <s v="NO SOLICITADAS"/>
  </r>
  <r>
    <x v="7"/>
    <s v="204-19-1"/>
    <n v="10"/>
    <s v="MATERIAL VETERINARIO"/>
    <s v="LAMPARA MATAZANCUDOS ELECTRICA DE 2000 WTS, TENSION 120 V CA/ 60 HZ"/>
    <n v="42121600"/>
    <s v="MÍNIMA CUANTÍA"/>
    <n v="1"/>
    <n v="3"/>
    <n v="3"/>
    <n v="499905"/>
    <s v="UNIDAD"/>
    <s v="NO SOLICITADAS"/>
  </r>
  <r>
    <x v="7"/>
    <s v="204-19-1"/>
    <n v="10"/>
    <s v="MATERIAL VETERINARIO"/>
    <s v="COMEDERO EN ACERO INOXIDABLE CON BASE DE ARENA TAMAÑO GRANDE"/>
    <n v="42121600"/>
    <s v="MÍNIMA CUANTÍA"/>
    <n v="1"/>
    <n v="3"/>
    <n v="15"/>
    <n v="509685"/>
    <s v="UNIDAD"/>
    <s v="NO SOLICITADAS"/>
  </r>
  <r>
    <x v="7"/>
    <s v="204-19-1"/>
    <n v="10"/>
    <s v="MATERIAL VETERINARIO"/>
    <s v="CHALECO  ARNES PARA PERRO "/>
    <n v="53103100"/>
    <s v="MÍNIMA CUANTÍA"/>
    <n v="1"/>
    <n v="3"/>
    <n v="5"/>
    <n v="579600"/>
    <s v="UNIDAD"/>
    <s v="NO SOLICITADAS"/>
  </r>
  <r>
    <x v="7"/>
    <s v="204-19-1"/>
    <n v="10"/>
    <s v="MATERIAL VETERINARIO"/>
    <s v="CLORHEXIN JABON BARRA 100 GR/ JABON ANTICEPTICO MEDICADO"/>
    <n v="42121600"/>
    <s v="MÍNIMA CUANTÍA"/>
    <n v="1"/>
    <n v="3"/>
    <n v="36"/>
    <n v="610308"/>
    <s v="UNIDAD"/>
    <s v="NO SOLICITADAS"/>
  </r>
  <r>
    <x v="7"/>
    <s v="204-19-1"/>
    <n v="10"/>
    <s v="MATERIAL VETERINARIO"/>
    <s v="EFIPRO PIPETA PARA PERROS 20-40KG"/>
    <n v="42121600"/>
    <s v="MÍNIMA CUANTÍA"/>
    <n v="1"/>
    <n v="3"/>
    <n v="40"/>
    <n v="782480"/>
    <s v="UNIDAD"/>
    <s v="NO SOLICITADAS"/>
  </r>
  <r>
    <x v="7"/>
    <s v="204-19-1"/>
    <n v="10"/>
    <s v="MATERIAL VETERINARIO"/>
    <s v="COLLAR EN CUERO 3 CM X 70 CM CON HEBILLA METALICA"/>
    <n v="42121600"/>
    <s v="MÍNIMA CUANTÍA"/>
    <n v="1"/>
    <n v="3"/>
    <n v="20"/>
    <n v="811440"/>
    <s v="UNIDAD"/>
    <s v="NO SOLICITADAS"/>
  </r>
  <r>
    <x v="7"/>
    <s v="204-19-1"/>
    <n v="10"/>
    <s v="MATERIAL VETERINARIO"/>
    <s v="DRONTAL PS (PERRO GRANDE 2 TABLETAS)"/>
    <n v="42121600"/>
    <s v="MÍNIMA CUANTÍA"/>
    <n v="1"/>
    <n v="3"/>
    <n v="50"/>
    <n v="941850"/>
    <s v="UNIDAD"/>
    <s v="NO SOLICITADAS"/>
  </r>
  <r>
    <x v="7"/>
    <s v="204-19-1"/>
    <n v="10"/>
    <s v="MATERIAL VETERINARIO"/>
    <s v="ADVANTIX PIPETA DE 20-40 KG"/>
    <n v="42121600"/>
    <s v="MÍNIMA CUANTÍA"/>
    <n v="1"/>
    <n v="3"/>
    <n v="40"/>
    <n v="1043280"/>
    <s v="UNIDAD"/>
    <s v="NO SOLICITADAS"/>
  </r>
  <r>
    <x v="7"/>
    <s v="204-19-1"/>
    <n v="10"/>
    <s v="MATERIAL VETERINARIO"/>
    <s v="GUACAL PLASTICO PARA PERRO GRANDE 91X63X68 CM CON AGARRADERA"/>
    <n v="42121600"/>
    <s v="MÍNIMA CUANTÍA"/>
    <n v="1"/>
    <n v="3"/>
    <n v="2"/>
    <n v="1100950"/>
    <s v="UNIDAD"/>
    <s v="NO SOLICITADAS"/>
  </r>
  <r>
    <x v="7"/>
    <s v="204-19-1"/>
    <n v="10"/>
    <s v="MATERIAL VETERINARIO"/>
    <s v="HILLS SCIENCE DIET LATA MANTENIMIENTO "/>
    <n v="42121600"/>
    <s v="MÍNIMA CUANTÍA"/>
    <n v="1"/>
    <n v="3"/>
    <n v="70"/>
    <n v="1110620"/>
    <s v="UNIDAD"/>
    <s v="NO SOLICITADAS"/>
  </r>
  <r>
    <x v="7"/>
    <s v="204-19-1"/>
    <n v="10"/>
    <s v="MATERIAL VETERINARIO"/>
    <s v="ENDOGAR   30 KG  TABLETA- CAJA X 2"/>
    <n v="42121600"/>
    <s v="MÍNIMA CUANTÍA"/>
    <n v="1"/>
    <n v="3"/>
    <n v="40"/>
    <n v="1153400"/>
    <s v="UNIDAD"/>
    <s v="NO SOLICITADAS"/>
  </r>
  <r>
    <x v="7"/>
    <s v="204-19-1"/>
    <n v="10"/>
    <s v="MATERIAL VETERINARIO"/>
    <s v="FRONT LINE PIPETA 20/40 KG"/>
    <n v="42121600"/>
    <s v="MÍNIMA CUANTÍA"/>
    <n v="1"/>
    <n v="3"/>
    <n v="60"/>
    <n v="1360620"/>
    <s v="UNIDAD"/>
    <s v="NO SOLICITADAS"/>
  </r>
  <r>
    <x v="7"/>
    <s v="204-19-1"/>
    <n v="10"/>
    <s v="MATERIAL VETERINARIO"/>
    <s v="CAMA PARA PERROS 1 X 1  MT ESTIBA ESPUMA LAVABLE"/>
    <n v="42121600"/>
    <s v="MÍNIMA CUANTÍA"/>
    <n v="1"/>
    <n v="3"/>
    <n v="10"/>
    <n v="1521450"/>
    <s v="UNIDAD"/>
    <s v="NO SOLICITADAS"/>
  </r>
  <r>
    <x v="7"/>
    <s v="204-19-1"/>
    <n v="10"/>
    <s v="MATERIAL VETERINARIO"/>
    <s v="CASAS PARA PERROS GRANDES EN MADERA INMUNIZADA CON TECHO RECUBIERTO EN LONA USO EXTERIORES"/>
    <n v="42121600"/>
    <s v="MÍNIMA CUANTÍA"/>
    <n v="1"/>
    <n v="3"/>
    <n v="6"/>
    <n v="1738800"/>
    <s v="UNIDAD"/>
    <s v="NO SOLICITADAS"/>
  </r>
  <r>
    <x v="7"/>
    <s v="204-19-1"/>
    <n v="10"/>
    <s v="MATERIAL VETERINARIO"/>
    <s v="COLLAR GARRAPATACIDA A BASE DE AMITRAZ PREVENTIC 27,5 GR"/>
    <n v="42121600"/>
    <s v="MÍNIMA CUANTÍA"/>
    <n v="1"/>
    <n v="3"/>
    <n v="90"/>
    <n v="2543040"/>
    <s v="UNIDAD"/>
    <s v="NO SOLICITADAS"/>
  </r>
  <r>
    <x v="7"/>
    <s v="204-19-1"/>
    <n v="10"/>
    <s v="MATERIAL VETERINARIO"/>
    <s v="PASTA BRAVECTO 40-56 KG, 1400 MG FLURALANDER - CAJA TABLETA MASTICABLE"/>
    <n v="42121600"/>
    <s v="MÍNIMA CUANTÍA"/>
    <n v="1"/>
    <n v="3"/>
    <n v="55"/>
    <n v="5359475"/>
    <s v="UNIDAD"/>
    <s v="NO SOLICITADAS"/>
  </r>
  <r>
    <x v="7"/>
    <s v="204-19-2"/>
    <n v="10"/>
    <s v="SOSTENIMIENTO DE SEMOVIENTES"/>
    <s v="GALLETAS PARA PERRO  DIGESTY SNACKS CON MANZANILLA BOLSA  X 200GR"/>
    <n v="42121600"/>
    <s v="MÍNIMA CUANTÍA"/>
    <n v="1"/>
    <n v="3"/>
    <n v="9"/>
    <n v="113474.97"/>
    <s v="UNIDAD"/>
    <s v="NO SOLICITADAS"/>
  </r>
  <r>
    <x v="7"/>
    <s v="204-19-2"/>
    <n v="10"/>
    <s v="SOSTENIMIENTO DE SEMOVIENTES"/>
    <s v="HUESO DE CARNAZA SABORIZADO MEDIANO"/>
    <n v="42121600"/>
    <s v="MÍNIMA CUANTÍA"/>
    <n v="1"/>
    <n v="3"/>
    <n v="50"/>
    <n v="558000"/>
    <s v="UNIDAD"/>
    <s v="NO SOLICITADAS"/>
  </r>
  <r>
    <x v="7"/>
    <s v="204-19-3"/>
    <n v="10"/>
    <s v="OTROS PARA EL SOSTENIMIENTO DE SEMOVIENTES"/>
    <s v="PLAN SANITARIO Y CONTROL DE ENFERMEDADES"/>
    <n v="70122009"/>
    <s v="MÍNIMA CUANTÍA"/>
    <n v="1"/>
    <n v="3"/>
    <n v="1"/>
    <n v="2100000"/>
    <s v="GLOBAL"/>
    <s v="NO SOLICITADAS"/>
  </r>
  <r>
    <x v="7"/>
    <s v="204-19-3"/>
    <n v="10"/>
    <s v="OTROS PARA EL SOSTENIMIENTO DE SEMOVIENTES"/>
    <s v="SERVICIO VETERINARIO Y MEDICAMENTOS INTRAHOSPITALARIOS"/>
    <n v="70122009"/>
    <s v="MÍNIMA CUANTÍA"/>
    <n v="1"/>
    <n v="3"/>
    <n v="1"/>
    <n v="2500000"/>
    <s v="GLOBAL"/>
    <s v="NO SOLICITADAS"/>
  </r>
  <r>
    <x v="7"/>
    <s v="204-19-3"/>
    <n v="10"/>
    <s v="OTROS PARA EL SOSTENIMIENTO DE SEMOVIENTES"/>
    <s v="TRATAMIENTOS, CIRUGIAS Y RECUPERACION"/>
    <n v="70122005"/>
    <s v="MÍNIMA CUANTÍA"/>
    <n v="1"/>
    <n v="11"/>
    <n v="1"/>
    <n v="4000000"/>
    <s v="GLOBAL"/>
    <s v="NO SOLICITADAS"/>
  </r>
  <r>
    <x v="7"/>
    <s v="204-19-3"/>
    <n v="16"/>
    <s v="OTROS PARA EL SOSTENIMIENTO DE SEMOVIENTES"/>
    <s v="SERVICIOS VETERINARIOS PARA CONSTITUIR VIGENCIA FUTURA 2018"/>
    <n v="70122005"/>
    <s v="MÍNIMA CUANTÍA"/>
    <n v="1"/>
    <n v="1"/>
    <n v="1"/>
    <n v="1000000"/>
    <s v="GLOBAL"/>
    <s v="SI APROBADAS"/>
  </r>
  <r>
    <x v="7"/>
    <s v="204-19-3"/>
    <n v="10"/>
    <s v="OTROS PARA EL SOSTENIMIENTO DE SEMOVIENTES"/>
    <s v="SERVICIOS VETERINARIOS PARA CONSTITUIR VIGENCIA FUTURA 2019"/>
    <n v="70122005"/>
    <s v="MÍNIMA CUANTÍA"/>
    <n v="7"/>
    <n v="12"/>
    <n v="1"/>
    <n v="400000"/>
    <s v="GLOBAL"/>
    <s v="SI EN TRAMITE"/>
  </r>
  <r>
    <x v="7"/>
    <s v="204-21-1"/>
    <n v="16"/>
    <s v="ELEMENTOS PARA BIENESTAR SOCIAL"/>
    <s v="ANTENAS DE FIBRA DE VIDRIO PARA MALLAS DE VOLEYBOL"/>
    <n v="49221505"/>
    <s v="SELECCIÓN ABREVIADA MENOR CUANTÍA"/>
    <n v="2"/>
    <n v="3"/>
    <n v="2"/>
    <n v="88714"/>
    <s v="UNIDAD"/>
    <s v="NO SOLICITADAS"/>
  </r>
  <r>
    <x v="7"/>
    <s v="204-21-1"/>
    <n v="16"/>
    <s v="ELEMENTOS PARA BIENESTAR SOCIAL"/>
    <s v="JUEGO DE POSTES CON MALLAS PARA VOLEYBOL"/>
    <n v="49221518"/>
    <s v="SELECCIÓN ABREVIADA MENOR CUANTÍA"/>
    <n v="2"/>
    <n v="3"/>
    <n v="1"/>
    <n v="553684.57999999996"/>
    <s v="UNIDAD"/>
    <s v="NO SOLICITADAS"/>
  </r>
  <r>
    <x v="7"/>
    <s v="204-21-1"/>
    <n v="16"/>
    <s v="ELEMENTOS PARA BIENESTAR SOCIAL"/>
    <s v="CUERDA DE NYLON PARA RAQUETA DE TENIS"/>
    <n v="49161619"/>
    <s v="SELECCIÓN ABREVIADA MENOR CUANTÍA"/>
    <n v="2"/>
    <n v="3"/>
    <n v="5"/>
    <n v="665360"/>
    <s v="UNIDAD"/>
    <s v="NO SOLICITADAS"/>
  </r>
  <r>
    <x v="7"/>
    <s v="204-21-1"/>
    <n v="16"/>
    <s v="ELEMENTOS PARA BIENESTAR SOCIAL"/>
    <s v="TABLAS PARA NATACIÓN"/>
    <n v="49221533"/>
    <s v="SELECCIÓN ABREVIADA MENOR CUANTÍA"/>
    <n v="2"/>
    <n v="3"/>
    <n v="22"/>
    <n v="780692"/>
    <s v="UNIDAD"/>
    <s v="NO SOLICITADAS"/>
  </r>
  <r>
    <x v="7"/>
    <s v="204-21-1"/>
    <n v="16"/>
    <s v="ELEMENTOS PARA BIENESTAR SOCIAL"/>
    <s v="SOPORTE PARA DESCRIPCIÓN DE CONTROLES"/>
    <n v="49211803"/>
    <s v="SELECCIÓN ABREVIADA MENOR CUANTÍA"/>
    <n v="2"/>
    <n v="3"/>
    <n v="12"/>
    <n v="958116"/>
    <s v="UNIDAD"/>
    <s v="NO SOLICITADAS"/>
  </r>
  <r>
    <x v="7"/>
    <s v="204-21-1"/>
    <n v="16"/>
    <s v="ELEMENTOS PARA BIENESTAR SOCIAL"/>
    <s v="BOLAS PARA TENIS DE CAMPO"/>
    <n v="49161604"/>
    <s v="SELECCIÓN ABREVIADA MENOR CUANTÍA"/>
    <n v="2"/>
    <n v="3"/>
    <n v="150"/>
    <n v="1197600"/>
    <s v="UNIDAD"/>
    <s v="NO SOLICITADAS"/>
  </r>
  <r>
    <x v="7"/>
    <s v="204-21-1"/>
    <n v="16"/>
    <s v="ELEMENTOS PARA BIENESTAR SOCIAL"/>
    <s v="BRÚJULA DE DEDO"/>
    <n v="49211803"/>
    <s v="SELECCIÓN ABREVIADA MENOR CUANTÍA"/>
    <n v="2"/>
    <n v="3"/>
    <n v="6"/>
    <n v="1490406"/>
    <s v="UNIDAD"/>
    <s v="NO SOLICITADAS"/>
  </r>
  <r>
    <x v="7"/>
    <s v="204-21-1"/>
    <n v="16"/>
    <s v="ELEMENTOS PARA BIENESTAR SOCIAL"/>
    <s v="PALETAS PARA NATACIÓN"/>
    <n v="49141606"/>
    <s v="SELECCIÓN ABREVIADA MENOR CUANTÍA"/>
    <n v="2"/>
    <n v="3"/>
    <n v="22"/>
    <n v="1756546"/>
    <s v="UNIDAD"/>
    <s v="NO SOLICITADAS"/>
  </r>
  <r>
    <x v="7"/>
    <s v="204-21-1"/>
    <n v="16"/>
    <s v="ELEMENTOS PARA BIENESTAR SOCIAL"/>
    <s v="MALLA N°3 PARA PORTERÍA DE CANCHA DE FÚTBOL SOCCER"/>
    <n v="49221505"/>
    <s v="SELECCIÓN ABREVIADA MENOR CUANTÍA"/>
    <n v="2"/>
    <n v="3"/>
    <n v="4"/>
    <n v="1774288"/>
    <s v="UNIDAD"/>
    <s v="NO SOLICITADAS"/>
  </r>
  <r>
    <x v="7"/>
    <s v="204-21-1"/>
    <n v="16"/>
    <s v="ELEMENTOS PARA BIENESTAR SOCIAL"/>
    <s v="BALONES PARA FÚTBOL"/>
    <n v="49161505"/>
    <s v="SELECCIÓN ABREVIADA MENOR CUANTÍA"/>
    <n v="2"/>
    <n v="3"/>
    <n v="12"/>
    <n v="1916232"/>
    <s v="UNIDAD"/>
    <s v="NO SOLICITADAS"/>
  </r>
  <r>
    <x v="7"/>
    <s v="204-21-1"/>
    <n v="16"/>
    <s v="ELEMENTOS PARA BIENESTAR SOCIAL"/>
    <s v="BALONES PARA BALONCESTO"/>
    <n v="49161603"/>
    <s v="SELECCIÓN ABREVIADA MENOR CUANTÍA"/>
    <n v="2"/>
    <n v="3"/>
    <n v="12"/>
    <n v="1969452"/>
    <s v="UNIDAD"/>
    <s v="NO SOLICITADAS"/>
  </r>
  <r>
    <x v="7"/>
    <s v="204-21-1"/>
    <n v="16"/>
    <s v="ELEMENTOS PARA BIENESTAR SOCIAL"/>
    <s v="BALONES PARA VOLEYBOL"/>
    <n v="49161603"/>
    <s v="SELECCIÓN ABREVIADA MENOR CUANTÍA"/>
    <n v="2"/>
    <n v="3"/>
    <n v="12"/>
    <n v="2129148"/>
    <s v="UNIDAD"/>
    <s v="NO SOLICITADAS"/>
  </r>
  <r>
    <x v="7"/>
    <s v="204-21-1"/>
    <n v="16"/>
    <s v="ELEMENTOS PARA BIENESTAR SOCIAL"/>
    <s v="ALETAS CORTAS PARA NATACIÓN"/>
    <n v="49141606"/>
    <s v="SELECCIÓN ABREVIADA MENOR CUANTÍA"/>
    <n v="2"/>
    <n v="3"/>
    <n v="22"/>
    <n v="4879292"/>
    <s v="UNIDAD"/>
    <s v="NO SOLICITADAS"/>
  </r>
  <r>
    <x v="7"/>
    <s v="204-21-1"/>
    <n v="16"/>
    <s v="ELEMENTOS PARA BIENESTAR SOCIAL"/>
    <s v="VALLAS"/>
    <n v="49161706"/>
    <s v="SELECCIÓN ABREVIADA MENOR CUANTÍA"/>
    <n v="2"/>
    <n v="3"/>
    <n v="10"/>
    <n v="17742900"/>
    <s v="UNIDAD"/>
    <s v="NO SOLICITADAS"/>
  </r>
  <r>
    <x v="7"/>
    <s v="204-21-1"/>
    <n v="10"/>
    <s v="ELEMENTOS PARA BIENESTAR SOCIAL"/>
    <s v="UNIFORME PARA TAEKWONDO MODALIDAD FIGURAS OFICIAL WTF PARA HOMBRE CHAQUETA BLANCA Y PANTALON NEGRO "/>
    <n v="53102900"/>
    <s v="MÍNIMA CUANTÍA"/>
    <n v="1"/>
    <n v="6"/>
    <n v="5"/>
    <n v="5579995"/>
    <s v="UNIDAD"/>
    <s v=""/>
  </r>
  <r>
    <x v="7"/>
    <s v="204-21-1"/>
    <n v="16"/>
    <s v="ELEMENTOS PARA BIENESTAR SOCIAL"/>
    <s v="MEDIAS PARA COMPETENCIAS DE TAEKWONDO WTF CON 11 PUNTOS DE CONTACTO G2"/>
    <n v="53102400"/>
    <s v="MÍNIMA CUANTÍA"/>
    <n v="1"/>
    <n v="6"/>
    <n v="10"/>
    <n v="2656080"/>
    <s v="UNIDAD"/>
    <s v=""/>
  </r>
  <r>
    <x v="7"/>
    <s v="204-21-1"/>
    <n v="16"/>
    <s v="ELEMENTOS PARA BIENESTAR SOCIAL"/>
    <s v="CASCOS PROTECTOR PARA TAEKWONDO WW TF "/>
    <n v="49221504"/>
    <s v="MÍNIMA CUANTÍA"/>
    <n v="1"/>
    <n v="6"/>
    <n v="21"/>
    <n v="2636544.96"/>
    <s v="UNIDAD"/>
    <s v=""/>
  </r>
  <r>
    <x v="7"/>
    <s v="204-21-1"/>
    <n v="16"/>
    <s v="ELEMENTOS PARA BIENESTAR SOCIAL"/>
    <s v="CARETA PARA SABLE "/>
    <n v="46182001"/>
    <s v="MÍNIMA CUANTÍA"/>
    <n v="1"/>
    <n v="6"/>
    <n v="5"/>
    <n v="1809454.4999999998"/>
    <s v="UNIDAD"/>
    <s v=""/>
  </r>
  <r>
    <x v="7"/>
    <s v="204-21-1"/>
    <n v="16"/>
    <s v="ELEMENTOS PARA BIENESTAR SOCIAL"/>
    <s v="CHAQUETILLA ELECTRICA LAVABLE PARA SABLE"/>
    <n v="49221524"/>
    <s v="MÍNIMA CUANTÍA"/>
    <n v="1"/>
    <n v="6"/>
    <n v="5"/>
    <n v="3602308.5"/>
    <s v="UNIDAD"/>
    <s v=""/>
  </r>
  <r>
    <x v="7"/>
    <s v="204-21-1"/>
    <n v="16"/>
    <s v="ELEMENTOS PARA BIENESTAR SOCIAL"/>
    <s v="GUANTES PARA ESPADA "/>
    <n v="46181504"/>
    <s v="MÍNIMA CUANTÍA"/>
    <n v="1"/>
    <n v="6"/>
    <n v="12"/>
    <n v="1115539.32"/>
    <s v="UNIDAD"/>
    <s v=""/>
  </r>
  <r>
    <x v="7"/>
    <s v="204-21-1"/>
    <n v="16"/>
    <s v="ELEMENTOS PARA BIENESTAR SOCIAL"/>
    <s v="GUANTE ELECTRICO PARA SABLE "/>
    <n v="46181504"/>
    <s v="MÍNIMA CUANTÍA"/>
    <n v="1"/>
    <n v="6"/>
    <n v="12"/>
    <n v="1726452"/>
    <s v="UNIDAD"/>
    <s v=""/>
  </r>
  <r>
    <x v="7"/>
    <s v="204-21-1"/>
    <n v="16"/>
    <s v="ELEMENTOS PARA BIENESTAR SOCIAL"/>
    <s v="CAMISETA TIPO POLO MARCADAS PARA TIRO "/>
    <n v="53103001"/>
    <s v="MÍNIMA CUANTÍA"/>
    <n v="1"/>
    <n v="6"/>
    <n v="18"/>
    <n v="796824"/>
    <s v="UNIDAD"/>
    <s v=""/>
  </r>
  <r>
    <x v="7"/>
    <s v="204-21-1"/>
    <n v="16"/>
    <s v="ELEMENTOS PARA BIENESTAR SOCIAL"/>
    <s v="LICRAS PARA TIRO CAMISA Y PANTALON ARMAS LARGAS "/>
    <n v="53102900"/>
    <s v="MÍNIMA CUANTÍA"/>
    <n v="1"/>
    <n v="6"/>
    <n v="12"/>
    <n v="1221796.7999999998"/>
    <s v="UNIDAD"/>
    <s v=""/>
  </r>
  <r>
    <x v="7"/>
    <s v="204-21-1"/>
    <n v="16"/>
    <s v="ELEMENTOS PARA BIENESTAR SOCIAL"/>
    <s v="GUANTES PARA TAEWONDO WWTF"/>
    <n v="48102107"/>
    <s v="MÍNIMA CUANTÍA"/>
    <n v="1"/>
    <n v="6"/>
    <n v="21"/>
    <n v="1855307.5799999998"/>
    <s v="UNIDAD"/>
    <s v=""/>
  </r>
  <r>
    <x v="7"/>
    <s v="204-21-1"/>
    <n v="16"/>
    <s v="ELEMENTOS PARA BIENESTAR SOCIAL"/>
    <s v="PROTECTOR INGUINAL MASCULINO PARA CONPTENCIA DE TAEKWONDO WWTF "/>
    <n v="49221504"/>
    <s v="MÍNIMA CUANTÍA"/>
    <n v="1"/>
    <n v="6"/>
    <n v="15"/>
    <n v="656630.1"/>
    <s v="UNIDAD"/>
    <s v=""/>
  </r>
  <r>
    <x v="7"/>
    <s v="204-21-1"/>
    <n v="16"/>
    <s v="ELEMENTOS PARA BIENESTAR SOCIAL"/>
    <s v="CANILLERAS PARA FUTBOL "/>
    <n v="60131500"/>
    <s v="MÍNIMA CUANTÍA"/>
    <n v="1"/>
    <n v="6"/>
    <n v="20"/>
    <n v="553350"/>
    <s v="UNIDAD"/>
    <s v=""/>
  </r>
  <r>
    <x v="7"/>
    <s v="204-21-1"/>
    <n v="10"/>
    <s v="ELEMENTOS PARA BIENESTAR SOCIAL"/>
    <s v="PROTECTOR INGUINAL FEMENINO PARA TAEKWONDO WWTF"/>
    <n v="49221504"/>
    <s v="MÍNIMA CUANTÍA"/>
    <n v="1"/>
    <n v="6"/>
    <n v="6"/>
    <n v="278886"/>
    <s v="UNIDAD"/>
    <s v=""/>
  </r>
  <r>
    <x v="7"/>
    <s v="204-21-1"/>
    <n v="10"/>
    <s v="ELEMENTOS PARA BIENESTAR SOCIAL"/>
    <s v="CAMISETA TIPO POLO MARCADA CON CADA DEPORTE EN ESPALDA "/>
    <n v="53103001"/>
    <s v="MÍNIMA CUANTÍA"/>
    <n v="1"/>
    <n v="6"/>
    <n v="11"/>
    <n v="486948"/>
    <s v="UNIDAD"/>
    <s v=""/>
  </r>
  <r>
    <x v="7"/>
    <s v="204-21-1"/>
    <n v="10"/>
    <s v="ELEMENTOS PARA BIENESTAR SOCIAL"/>
    <s v="ZAPATILLAS PARA TENIS DE CAMPO"/>
    <n v="53111900"/>
    <s v="MÍNIMA CUANTÍA"/>
    <n v="1"/>
    <n v="6"/>
    <n v="9"/>
    <n v="1558782"/>
    <s v="UNIDAD"/>
    <s v=""/>
  </r>
  <r>
    <x v="7"/>
    <s v="204-21-1"/>
    <n v="10"/>
    <s v="ELEMENTOS PARA BIENESTAR SOCIAL"/>
    <s v="CANASTILLA DE VOLEIBOL"/>
    <n v="42121600"/>
    <s v="MÍNIMA CUANTÍA"/>
    <n v="1"/>
    <n v="6"/>
    <n v="1"/>
    <n v="538619"/>
    <s v="UNIDAD"/>
    <s v=""/>
  </r>
  <r>
    <x v="7"/>
    <s v="204-21-1"/>
    <n v="10"/>
    <s v="ELEMENTOS PARA BIENESTAR SOCIAL"/>
    <s v="UNIFORMES TAEKWONDO POOMSES"/>
    <n v="53102900"/>
    <s v="MÍNIMA CUANTÍA"/>
    <n v="1"/>
    <n v="6"/>
    <n v="6"/>
    <n v="1004340"/>
    <s v="UNIDAD"/>
    <s v=""/>
  </r>
  <r>
    <x v="7"/>
    <s v="204-21-1"/>
    <n v="10"/>
    <s v="ELEMENTOS PARA BIENESTAR SOCIAL"/>
    <s v="GUAYOS PARA FUTBOL "/>
    <n v="53111900"/>
    <s v="MÍNIMA CUANTÍA"/>
    <n v="1"/>
    <n v="6"/>
    <n v="20"/>
    <n v="3945000"/>
    <s v="UNIDAD"/>
    <s v=""/>
  </r>
  <r>
    <x v="7"/>
    <s v="204-21-3"/>
    <n v="16"/>
    <s v="ELEMENTOS PARA ESTÍMULOS"/>
    <s v="PLACA CONMEMORATIVA"/>
    <n v="82121600"/>
    <s v="MÍNIMA CUANTÍA"/>
    <n v="2"/>
    <n v="10"/>
    <n v="5"/>
    <n v="550000"/>
    <s v="UNIDAD"/>
    <s v="NO SOLICITADAS"/>
  </r>
  <r>
    <x v="7"/>
    <s v="204-21-3"/>
    <n v="16"/>
    <s v="ELEMENTOS PARA ESTÍMULOS"/>
    <s v="MONEDA TIPO 1 (CACOM 7)"/>
    <n v="82121601"/>
    <s v="MÍNIMA CUANTÍA"/>
    <n v="2"/>
    <n v="10"/>
    <n v="40"/>
    <n v="1400000"/>
    <s v="UNIDAD"/>
    <s v="NO SOLICITADAS"/>
  </r>
  <r>
    <x v="7"/>
    <s v="204-21-3"/>
    <n v="16"/>
    <s v="ELEMENTOS PARA ESTÍMULOS"/>
    <s v="MONEDA TIPO 2 (EMAVI)"/>
    <n v="82121601"/>
    <s v="MÍNIMA CUANTÍA"/>
    <n v="2"/>
    <n v="10"/>
    <n v="50"/>
    <n v="1750000"/>
    <s v="UNIDAD"/>
    <s v="NO SOLICITADAS"/>
  </r>
  <r>
    <x v="7"/>
    <s v="204-21-3"/>
    <n v="16"/>
    <s v="ELEMENTOS PARA ESTÍMULOS"/>
    <s v="ESTATUILLA TIPO 1 (CASCOS TROYANOS)"/>
    <n v="82121600"/>
    <s v="MÍNIMA CUANTÍA"/>
    <n v="2"/>
    <n v="10"/>
    <n v="25"/>
    <n v="1750000"/>
    <s v="UNIDAD"/>
    <s v="NO SOLICITADAS"/>
  </r>
  <r>
    <x v="7"/>
    <s v="204-21-3"/>
    <n v="16"/>
    <s v="ELEMENTOS PARA ESTÍMULOS"/>
    <s v="ESTATUILLA TIPO 2 (AVIÓN PT17)"/>
    <n v="82121600"/>
    <s v="MÍNIMA CUANTÍA"/>
    <n v="2"/>
    <n v="10"/>
    <n v="40"/>
    <n v="7600000"/>
    <s v="UNIDAD"/>
    <s v="NO SOLICITADAS"/>
  </r>
  <r>
    <x v="7"/>
    <s v="204-21-4"/>
    <n v="10"/>
    <s v="SERVICIOS DE BIENESTAR SOCIAL"/>
    <s v="TOUR"/>
    <n v="90121501"/>
    <s v="MÍNIMA CUANTÍA"/>
    <n v="3"/>
    <n v="9"/>
    <n v="1"/>
    <n v="6854400"/>
    <s v="GLOBAL"/>
    <s v="NO SOLICITADAS"/>
  </r>
  <r>
    <x v="7"/>
    <s v="204-21-4"/>
    <n v="10"/>
    <s v="SERVICIOS DE BIENESTAR SOCIAL"/>
    <s v="EXAMENES MEDICOS SALUD OCUPACIONAL PERDONAL CIVIL Y UN PERSONAL MILITAR"/>
    <n v="85121502"/>
    <s v="MÍNIMA CUANTÍA"/>
    <n v="1"/>
    <n v="11"/>
    <n v="1"/>
    <n v="10957000"/>
    <s v="GLOBAL"/>
    <s v="NO SOLICITADAS"/>
  </r>
  <r>
    <x v="7"/>
    <s v="204-21-11"/>
    <n v="10"/>
    <s v="OTROS SERVICIOS PARA CAPACITACION, BIENESTAR SOCIAL Y ESTIMULOS"/>
    <s v="DESARROLLO DE HABILIDADES DE DIRECCIÓN  LIDERAZGO"/>
    <n v="86141500"/>
    <s v="MÍNIMA CUANTÍA"/>
    <n v="4"/>
    <n v="8"/>
    <n v="1"/>
    <n v="34150000"/>
    <s v="GLOBAL"/>
    <s v="NO SOLICITADAS"/>
  </r>
  <r>
    <x v="7"/>
    <s v="204-21-11"/>
    <n v="10"/>
    <s v="OTROS SERVICIOS PARA CAPACITACION, BIENESTAR SOCIAL Y ESTIMULOS"/>
    <s v="PARTICIPACIÓN EN INTERNACIONALES DE LOS PROGRAMAS ACADÉMICOS"/>
    <n v="80141607"/>
    <s v="SELECCIÓN ABREVIADA MENOR CUANTÍA"/>
    <n v="1"/>
    <n v="11"/>
    <n v="1"/>
    <n v="71897420"/>
    <s v="GLOBAL"/>
    <s v="NO SOLICITADAS"/>
  </r>
  <r>
    <x v="7"/>
    <s v="204-21-11"/>
    <n v="16"/>
    <s v="OTROS SERVICIOS PARA CAPACITACION, BIENESTAR SOCIAL Y ESTIMULOS"/>
    <s v="PARTICIPACIÓN EN EVENTOS NACIONALES E INTERNACIONALES DE LOS PROGRAMAS ACADÉMICOS"/>
    <n v="80141607"/>
    <s v="SELECCIÓN ABREVIADA MENOR CUANTÍA"/>
    <n v="4"/>
    <n v="6"/>
    <n v="1"/>
    <n v="108000000"/>
    <s v="GLOBAL"/>
    <s v="NO SOLICITADAS"/>
  </r>
  <r>
    <x v="7"/>
    <s v="204-21-11"/>
    <n v="10"/>
    <s v="OTROS SERVICIOS PARA CAPACITACION, BIENESTAR SOCIAL Y ESTIMULOS"/>
    <s v="PARTICIPACIÓN EN EVENTOS NACIONALES E INTERNACIONALES DE LOS PROGRAMAS ACADÉMICOS"/>
    <n v="80141607"/>
    <s v="SELECCIÓN ABREVIADA MENOR CUANTÍA"/>
    <n v="1"/>
    <n v="6"/>
    <n v="1"/>
    <n v="65988000"/>
    <s v="GLOBAL"/>
    <s v=""/>
  </r>
  <r>
    <x v="7"/>
    <s v="204-41-13"/>
    <n v="10"/>
    <s v="OTROS GASTOS POR ADQUISICION DE SERVICIOS"/>
    <s v="SERVICIO DE RECOLECCIÓN, TRANSPORTE Y DISPOSICION DE RESIDUOS ESPECIALES"/>
    <n v="76121900"/>
    <s v="MÍNIMA CUANTÍA"/>
    <n v="1"/>
    <n v="12"/>
    <n v="1"/>
    <n v="7000000"/>
    <s v="GLOBAL"/>
    <s v="NO SOLICITADAS"/>
  </r>
  <r>
    <x v="7"/>
    <s v="204-41-13"/>
    <n v="10"/>
    <s v="OTROS GASTOS POR ADQUISICION DE SERVICIOS"/>
    <s v="SERVICIO CONTROL DE PLAGAS"/>
    <n v="72102100"/>
    <s v="MÍNIMA CUANTÍA"/>
    <n v="1"/>
    <n v="12"/>
    <n v="1"/>
    <n v="10000000"/>
    <s v="GLOBAL"/>
    <s v="NO SOLICITADAS"/>
  </r>
  <r>
    <x v="7"/>
    <s v="204-41-13"/>
    <n v="10"/>
    <s v="OTROS GASTOS POR ADQUISICION DE SERVICIOS"/>
    <s v="SERVICIOS GENERALES Y LOGISTICOS PARA EL RANCHO DE CADETES, SOLDADOS, CASINOS DE OFICIALES, SUBOFICIALES Y CABAÑAS (17 OPERARIOS) "/>
    <n v="80111500"/>
    <s v="MÍNIMA CUANTÍA"/>
    <n v="1"/>
    <n v="7"/>
    <n v="1"/>
    <n v="24000000"/>
    <s v="GLOBAL"/>
    <s v="SI EN TRAMITE"/>
  </r>
  <r>
    <x v="7"/>
    <s v="204-41-13"/>
    <n v="10"/>
    <s v="OTROS GASTOS POR ADQUISICION DE SERVICIOS"/>
    <s v="SERVICIO MONITOREO AMBIENTALES"/>
    <n v="77101505"/>
    <s v="MÍNIMA CUANTÍA"/>
    <n v="1"/>
    <n v="12"/>
    <n v="1"/>
    <n v="31720212"/>
    <s v="GLOBAL"/>
    <s v="NO SOLICITADAS"/>
  </r>
  <r>
    <x v="7"/>
    <s v="204-41-13"/>
    <n v="16"/>
    <s v="OTROS GASTOS POR ADQUISICION DE SERVICIOS"/>
    <s v="SERVICIO DE FLORISTERÍA"/>
    <n v="70111603"/>
    <s v="MÍNIMA CUANTÍA"/>
    <n v="1"/>
    <n v="10"/>
    <n v="1"/>
    <n v="2000000"/>
    <s v="GLOBAL"/>
    <s v="NO SOLICITADAS"/>
  </r>
  <r>
    <x v="7"/>
    <s v="204-41-13"/>
    <n v="16"/>
    <s v="OTROS GASTOS POR ADQUISICION DE SERVICIOS"/>
    <s v="SERVICIO DE INSCRIPCIONES A CAMPEONATOS DEPORTIVOS"/>
    <n v="90141502"/>
    <s v="MÍNIMA CUANTÍA"/>
    <n v="2"/>
    <n v="9"/>
    <n v="1"/>
    <n v="8000000"/>
    <s v="GLOBAL"/>
    <s v="NO SOLICITADAS"/>
  </r>
  <r>
    <x v="7"/>
    <s v="204-41-13"/>
    <n v="16"/>
    <s v="OTROS GASTOS POR ADQUISICION DE SERVICIOS"/>
    <s v="SERVICIO DE FOTOGRAFÍA"/>
    <n v="82131600"/>
    <s v="MÍNIMA CUANTÍA"/>
    <n v="1"/>
    <n v="11"/>
    <n v="1"/>
    <n v="9840000"/>
    <s v="GLOBAL"/>
    <s v="NO SOLICITADAS"/>
  </r>
  <r>
    <x v="7"/>
    <s v="204-41-13"/>
    <n v="16"/>
    <s v="OTROS GASTOS POR ADQUISICION DE SERVICIOS"/>
    <s v="SERVICIO DE CATERING BAMFS"/>
    <n v="90101600"/>
    <s v="MÍNIMA CUANTÍA"/>
    <n v="1"/>
    <n v="11"/>
    <n v="1"/>
    <n v="20000000"/>
    <s v="GLOBAL"/>
    <s v="NO SOLICITADAS"/>
  </r>
  <r>
    <x v="7"/>
    <s v="204-41-13"/>
    <n v="16"/>
    <s v="OTROS GASTOS POR ADQUISICION DE SERVICIOS"/>
    <s v="SERVICIOS GENERALES Y LOGISTICOS PARA EL RANCHO DE CADETES, SOLDADOS, CASINOS DE OFICIALES, SUBOFICIALES Y CABAÑAS (17 OPERARIOS) VF 18"/>
    <n v="80111500"/>
    <s v="SELECCIÓN ABREVIADA MENOR CUANTÍA"/>
    <n v="1"/>
    <n v="3"/>
    <n v="1"/>
    <n v="159637500"/>
    <s v="GLOBAL"/>
    <s v="SI APROBADAS"/>
  </r>
  <r>
    <x v="7"/>
    <s v="204-41-13"/>
    <n v="10"/>
    <s v="OTROS GASTOS POR ADQUISICION DE SERVICIOS"/>
    <s v="SERIVICIOS LOGISTICOS ACTIVIDADES PLAN PURPURA"/>
    <n v="90101603"/>
    <s v="MÍNIMA CUANTÍA"/>
    <n v="3"/>
    <n v="9"/>
    <n v="1"/>
    <n v="36634150"/>
    <s v="GLOBAL"/>
    <s v="NO SOLICITADAS"/>
  </r>
  <r>
    <x v="7"/>
    <s v="204-41-13"/>
    <n v="16"/>
    <s v="OTROS GASTOS POR ADQUISICION DE SERVICIOS"/>
    <s v="SERVICIOS GENERALES Y LOGISTICOS PARA EL RANCHO DE CADETES, SOLDADOS, CASINOS DE OFICIALES, SUBOFICIALES Y CABAÑAS (17 OPERARIOS) VF 18"/>
    <n v="80111500"/>
    <s v="SELECCIÓN ABREVIADA MENOR CUANTÍA"/>
    <n v="4"/>
    <n v="6"/>
    <n v="1"/>
    <n v="140000000"/>
    <s v="GLOBAL"/>
    <s v="NO SOLICITADAS"/>
  </r>
  <r>
    <x v="7"/>
    <s v="204-41-13"/>
    <n v="10"/>
    <s v="OTROS GASTOS POR ADQUISICION DE SERVICIOS"/>
    <s v="SERVICIO LOGÍSTICO PARA EL DESARROLLO DEL SEMINARIO DE ESCRITURA DE LA DOCTRINA FAC"/>
    <n v="90111601"/>
    <s v="MÍNIMA CUANTÍA"/>
    <n v="4"/>
    <n v="11"/>
    <n v="1"/>
    <n v="22400000"/>
    <s v="GLOBAL"/>
    <s v="NO SOLICITADAS"/>
  </r>
  <r>
    <x v="7"/>
    <s v="204-41-13"/>
    <n v="10"/>
    <s v="OTROS GASTOS POR ADQUISICION DE SERVICIOS"/>
    <s v="SERVICIO DE INSCRIPCIONES A CAMPEONATOS DEPORTIVOS"/>
    <n v="90141502"/>
    <s v="MÍNIMA CUANTÍA"/>
    <n v="1"/>
    <n v="6"/>
    <n v="1"/>
    <n v="4000000"/>
    <s v="GLOBAL"/>
    <s v=""/>
  </r>
  <r>
    <x v="7"/>
    <s v="204-41-13"/>
    <n v="10"/>
    <s v="OTROS GASTOS POR ADQUISICION DE SERVICIOS"/>
    <s v="SERVICIOS GENERALES Y LOGISTICOS PARA EL RANCHO DE CADETES, SOLDADOS, CASINOS DE OFICIALES, SUBOFICIALES Y CABAÑAS (17 OPERARIOS) "/>
    <n v="80111500"/>
    <s v="MÍNIMA CUANTÍA"/>
    <n v="1"/>
    <n v="6"/>
    <n v="1"/>
    <n v="29036186"/>
    <s v="GLOBAL"/>
    <s v=""/>
  </r>
  <r>
    <x v="7"/>
    <s v="204-41-13"/>
    <n v="10"/>
    <s v="OTROS GASTOS POR ADQUISICION DE SERVICIOS"/>
    <s v="SERVICIOS GENERALES Y LOGISTICOS PARA EL RANCHO DE CADETES, SOLDADOS, CASINOS DE OFICIALES, SUBOFICIALES Y CABAÑAS (17 OPERARIOS) "/>
    <n v="80111500"/>
    <s v="MÍNIMA CUANTÍA"/>
    <n v="1"/>
    <n v="6"/>
    <n v="1"/>
    <n v="34363814"/>
    <s v="GLOBAL"/>
    <s v=""/>
  </r>
  <r>
    <x v="7"/>
    <s v="204-41-13"/>
    <n v="16"/>
    <s v="OTROS GASTOS POR ADQUISICION DE SERVICIOS"/>
    <s v="SERVICIOS DE MONTAJE, ORGANIZACIÓN Y LOGÍSTICA GENERAL DEL DÍA DE LA FAMILIA AÉREA EN LA ESCUELA MILITAR DE AVIACIÓN MARCO FIDEL SUÁREZ"/>
    <n v="80141607"/>
    <s v="MÍNIMA CUANTÍA"/>
    <n v="1"/>
    <n v="6"/>
    <n v="1"/>
    <n v="11453750"/>
    <s v="GLOBAL"/>
    <s v=""/>
  </r>
  <r>
    <x v="7"/>
    <s v="204-41-13"/>
    <n v="16"/>
    <s v="OTROS GASTOS POR ADQUISICION DE SERVICIOS"/>
    <s v="SALDO IMPREVISTO"/>
    <n v="80141607"/>
    <s v="MÍNIMA CUANTÍA"/>
    <n v="1"/>
    <n v="6"/>
    <n v="1"/>
    <n v="546250"/>
    <s v="GLOBAL"/>
    <s v=""/>
  </r>
  <r>
    <x v="7"/>
    <s v="204-41-13"/>
    <n v="10"/>
    <s v="OTROS GASTOS POR ADQUISICION DE SERVICIOS"/>
    <s v="SALDO IMPREVISTO"/>
    <n v="80141607"/>
    <s v="MÍNIMA CUANTÍA"/>
    <n v="1"/>
    <n v="6"/>
    <n v="1"/>
    <n v="2600000"/>
    <s v="GLOBAL"/>
    <s v=""/>
  </r>
  <r>
    <x v="8"/>
    <s v="101-5-86"/>
    <n v="10"/>
    <s v="PARTIDA ALIMENTACION SOLDADOS"/>
    <s v="ALIMENTACIÓN VF 2018"/>
    <n v="90101501"/>
    <s v="SELECCIÓN ABREVIADA MENOR CUANTÍA"/>
    <n v="1"/>
    <n v="6"/>
    <n v="1"/>
    <n v="523375202"/>
    <s v="GLOBAL"/>
    <s v="SI APROBADAS"/>
  </r>
  <r>
    <x v="8"/>
    <s v="101-5-86"/>
    <n v="10"/>
    <s v="PARTIDA ALIMENTACION SOLDADOS"/>
    <s v="ALIMENTACIÓN VIGENCIA 2018"/>
    <n v="90101501"/>
    <s v="SELECCIÓN ABREVIADA MENOR CUANTÍA"/>
    <n v="7"/>
    <n v="5"/>
    <n v="1"/>
    <n v="240321652"/>
    <s v="GLOBAL"/>
    <s v="SI APROBADAS"/>
  </r>
  <r>
    <x v="8"/>
    <s v="101-5-86"/>
    <n v="10"/>
    <s v="PARTIDA ALIMENTACION SOLDADOS"/>
    <s v="DEVOLUCION ALIMENTACIÓN "/>
    <n v="90101501"/>
    <s v="SELECCIÓN ABREVIADA MENOR CUANTÍA"/>
    <n v="1"/>
    <n v="6"/>
    <n v="1"/>
    <n v="14830657"/>
    <s v="GLOBAL"/>
    <s v="SI APROBADAS"/>
  </r>
  <r>
    <x v="8"/>
    <s v="101-5-86"/>
    <n v="10"/>
    <s v="PARTIDA ALIMENTACION SOLDADOS"/>
    <s v="ALIMENTACIÓN AMARRE 2019"/>
    <n v="90101501"/>
    <s v="SELECCIÓN ABREVIADA MENOR CUANTÍA"/>
    <n v="9"/>
    <n v="1"/>
    <n v="1"/>
    <n v="70404348"/>
    <s v="GLOBAL"/>
    <s v="SI APROBADAS"/>
  </r>
  <r>
    <x v="8"/>
    <s v="101-5-86"/>
    <n v="10"/>
    <s v="PARTIDA ALIMENTACION SOLDADOS"/>
    <s v="DEVOLUCIONES ALIMENTACION  PAGADAS"/>
    <n v="90101501"/>
    <s v="MÍNIMA CUANTÍA"/>
    <n v="1"/>
    <n v="6"/>
    <n v="1"/>
    <n v="1169343"/>
    <s v="GLOBAL"/>
    <s v=""/>
  </r>
  <r>
    <x v="8"/>
    <s v="102-14"/>
    <n v="16"/>
    <s v="REMUNERACION SERVICIOS TECNICOS"/>
    <s v="OPERARIO PLANTA Y ACUEDUCTO - 1"/>
    <n v="80111701"/>
    <s v="CONTRATACIÓN DIRECTA"/>
    <n v="1"/>
    <n v="11"/>
    <n v="1"/>
    <n v="17600000"/>
    <s v="GLOBAL"/>
    <s v="NO SOLICITADAS"/>
  </r>
  <r>
    <x v="8"/>
    <s v="102-14"/>
    <n v="16"/>
    <s v="REMUNERACION SERVICIOS TECNICOS"/>
    <s v="OPERARIO PLANTA Y ACUEDUCTO - 2"/>
    <n v="80111701"/>
    <s v="CONTRATACIÓN DIRECTA"/>
    <n v="1"/>
    <n v="11"/>
    <n v="1"/>
    <n v="17600000"/>
    <s v="GLOBAL"/>
    <s v="NO SOLICITADAS"/>
  </r>
  <r>
    <x v="8"/>
    <s v="102-14"/>
    <n v="16"/>
    <s v="REMUNERACION SERVICIOS TECNICOS"/>
    <s v="ENTRENADOR ATLETISMO FONDO"/>
    <n v="80111701"/>
    <s v="CONTRATACIÓN DIRECTA"/>
    <n v="1"/>
    <n v="11"/>
    <n v="1"/>
    <n v="19845000"/>
    <s v="GLOBAL"/>
    <s v="NO SOLICITADAS"/>
  </r>
  <r>
    <x v="8"/>
    <s v="102-14"/>
    <n v="16"/>
    <s v="REMUNERACION SERVICIOS TECNICOS"/>
    <s v="ENTRENADOR ORIENTACIÓN MILITAR"/>
    <n v="80111701"/>
    <s v="CONTRATACIÓN DIRECTA"/>
    <n v="1"/>
    <n v="3"/>
    <n v="1"/>
    <n v="6615000"/>
    <s v="GLOBAL"/>
    <s v="NO SOLICITADAS"/>
  </r>
  <r>
    <x v="8"/>
    <s v="102-14"/>
    <n v="16"/>
    <s v="REMUNERACION SERVICIOS TECNICOS"/>
    <s v="ASESOR CONTRACTUAL 1"/>
    <n v="80111701"/>
    <s v="CONTRATACIÓN DIRECTA"/>
    <n v="1"/>
    <n v="11"/>
    <n v="1"/>
    <n v="28600000"/>
    <s v="GLOBAL"/>
    <s v="NO SOLICITADAS"/>
  </r>
  <r>
    <x v="8"/>
    <s v="102-14"/>
    <n v="16"/>
    <s v="REMUNERACION SERVICIOS TECNICOS"/>
    <s v="PREPARADOR FÍSICO PARA EL PERSONA DE ALUMNOS"/>
    <n v="80111701"/>
    <s v="CONTRATACIÓN DIRECTA"/>
    <n v="1"/>
    <n v="11"/>
    <n v="1"/>
    <n v="19845000"/>
    <s v="GLOBAL"/>
    <s v="NO SOLICITADAS"/>
  </r>
  <r>
    <x v="8"/>
    <s v="102-14"/>
    <n v="16"/>
    <s v="REMUNERACION SERVICIOS TECNICOS"/>
    <s v="ASISTENTE DE SERVICIOS GENERALES DE CAFETERIA Y BAR"/>
    <n v="80111701"/>
    <s v="CONTRATACIÓN DIRECTA"/>
    <n v="1"/>
    <n v="11"/>
    <n v="1"/>
    <n v="15620000"/>
    <s v="GLOBAL"/>
    <s v="NO SOLICITADAS"/>
  </r>
  <r>
    <x v="8"/>
    <s v="102-14"/>
    <n v="10"/>
    <s v="REMUNERACION SERVICIOS TECNICOS"/>
    <s v="DIRECTOR BANDA SINFONICA"/>
    <n v="80111701"/>
    <s v="CONTRATACIÓN DIRECTA"/>
    <n v="1"/>
    <n v="11"/>
    <n v="1"/>
    <n v="34100000"/>
    <s v="GLOBAL"/>
    <s v="NO SOLICITADAS"/>
  </r>
  <r>
    <x v="8"/>
    <s v="102-14"/>
    <n v="10"/>
    <s v="REMUNERACION SERVICIOS TECNICOS"/>
    <s v="COMPOSITOR 1"/>
    <n v="80111701"/>
    <s v="CONTRATACIÓN DIRECTA"/>
    <n v="1"/>
    <n v="5"/>
    <n v="1"/>
    <n v="14000000"/>
    <s v="GLOBAL"/>
    <s v="NO SOLICITADAS"/>
  </r>
  <r>
    <x v="8"/>
    <s v="102-14"/>
    <n v="10"/>
    <s v="REMUNERACION SERVICIOS TECNICOS"/>
    <s v="COMPOSITOR 2"/>
    <n v="80111701"/>
    <s v="CONTRATACIÓN DIRECTA"/>
    <n v="1"/>
    <n v="5"/>
    <n v="1"/>
    <n v="14000000"/>
    <s v="GLOBAL"/>
    <s v="NO SOLICITADAS"/>
  </r>
  <r>
    <x v="8"/>
    <s v="102-14"/>
    <n v="16"/>
    <s v="REMUNERACION SERVICIOS TECNICOS"/>
    <s v="PREPARADOR FÍSICO PARA EL PERSONA DE ALUMNOS, MILITARES Y CIVILES"/>
    <n v="80111701"/>
    <s v="CONTRATACIÓN DIRECTA"/>
    <n v="1"/>
    <n v="9"/>
    <n v="1"/>
    <n v="19845000"/>
    <s v="GLOBAL"/>
    <s v="NO SOLICITADAS"/>
  </r>
  <r>
    <x v="8"/>
    <s v="102-14"/>
    <n v="16"/>
    <s v="REMUNERACION SERVICIOS TECNICOS"/>
    <s v="ENTRENADOR TENIS DE MESA"/>
    <n v="80111701"/>
    <s v="CONTRATACIÓN DIRECTA"/>
    <n v="1"/>
    <n v="3"/>
    <n v="1"/>
    <n v="6615000"/>
    <s v="GLOBAL"/>
    <s v="NO SOLICITADAS"/>
  </r>
  <r>
    <x v="8"/>
    <s v="102-14"/>
    <n v="16"/>
    <s v="REMUNERACION SERVICIOS TECNICOS"/>
    <s v="ASESOR CONTRACTUAL 2"/>
    <n v="80111701"/>
    <s v="CONTRATACIÓN DIRECTA"/>
    <n v="1"/>
    <n v="11"/>
    <n v="1"/>
    <n v="28600000"/>
    <s v="GLOBAL"/>
    <s v="NO SOLICITADAS"/>
  </r>
  <r>
    <x v="8"/>
    <s v="102-14"/>
    <n v="16"/>
    <s v="REMUNERACION SERVICIOS TECNICOS"/>
    <s v="ASESOR GESTIÓN CONTRACTUAL"/>
    <n v="80111701"/>
    <s v="CONTRATACIÓN DIRECTA"/>
    <n v="1"/>
    <n v="11"/>
    <n v="1"/>
    <n v="28600000"/>
    <s v="GLOBAL"/>
    <s v="NO SOLICITADAS"/>
  </r>
  <r>
    <x v="8"/>
    <s v="102-14"/>
    <n v="16"/>
    <s v="REMUNERACION SERVICIOS TECNICOS"/>
    <s v="TECNOLOGO EN SEGURIDAD Y SALUD Y SALUD EN EL TRABAJO"/>
    <n v="80111701"/>
    <s v="MÍNIMA CUANTÍA"/>
    <n v="1"/>
    <n v="10"/>
    <n v="1"/>
    <n v="14336000"/>
    <s v="GLOBAL"/>
    <s v="NO SOLICITADAS"/>
  </r>
  <r>
    <x v="8"/>
    <s v="102-14"/>
    <n v="16"/>
    <s v="REMUNERACION SERVICIOS TECNICOS"/>
    <s v="ASESOR LEGAL"/>
    <n v="80111701"/>
    <s v="MÍNIMA CUANTÍA"/>
    <n v="1"/>
    <n v="11"/>
    <n v="1"/>
    <n v="28600000"/>
    <s v="GLOBAL"/>
    <s v="NO SOLICITADAS"/>
  </r>
  <r>
    <x v="8"/>
    <s v="102-14"/>
    <n v="16"/>
    <s v="REMUNERACION SERVICIOS TECNICOS"/>
    <s v="MUSICO CLARINETISTA"/>
    <n v="80111701"/>
    <s v="MÍNIMA CUANTÍA"/>
    <n v="1"/>
    <n v="11"/>
    <n v="1"/>
    <n v="18000000"/>
    <s v="GLOBAL"/>
    <s v="NO SOLICITADAS"/>
  </r>
  <r>
    <x v="8"/>
    <s v="102-14"/>
    <n v="16"/>
    <s v="REMUNERACION SERVICIOS TECNICOS"/>
    <s v="OPERARIO ELECTRICO"/>
    <n v="80111701"/>
    <s v="MÍNIMA CUANTÍA"/>
    <n v="1"/>
    <n v="11"/>
    <n v="1"/>
    <n v="17600000"/>
    <s v="GLOBAL"/>
    <s v="NO SOLICITADAS"/>
  </r>
  <r>
    <x v="8"/>
    <s v="102-14"/>
    <n v="16"/>
    <s v="REMUNERACION SERVICIOS TECNICOS"/>
    <s v="ENTRENADOR ORIENTACIÓN MILITAR"/>
    <n v="80111701"/>
    <s v="MÍNIMA CUANTÍA"/>
    <n v="1"/>
    <n v="6"/>
    <n v="1"/>
    <n v="8820000"/>
    <s v="GLOBAL"/>
    <s v=""/>
  </r>
  <r>
    <x v="8"/>
    <s v="102-14"/>
    <n v="16"/>
    <s v="REMUNERACION SERVICIOS TECNICOS"/>
    <s v="ENTRENADOR TENIS DE MESA"/>
    <n v="80111701"/>
    <s v="MÍNIMA CUANTÍA"/>
    <n v="1"/>
    <n v="6"/>
    <n v="1"/>
    <n v="8820000"/>
    <s v="GLOBAL"/>
    <s v=""/>
  </r>
  <r>
    <x v="8"/>
    <s v="102-16-1"/>
    <n v="16"/>
    <s v="HORAS CATEDRA"/>
    <s v="HORA CATEDRA"/>
    <n v="80111701"/>
    <s v="CONCURSO DE MÉRITOS ABIERTO"/>
    <n v="1"/>
    <n v="11"/>
    <n v="1"/>
    <n v="744867571"/>
    <s v="GLOBAL"/>
    <s v="NO SOLICITADAS"/>
  </r>
  <r>
    <x v="8"/>
    <s v="102-16-10"/>
    <n v="16"/>
    <s v="APORTES AL SENA"/>
    <s v="APORTES AL SENA"/>
    <n v="80111701"/>
    <s v="CONCURSO DE MÉRITOS ABIERTO"/>
    <n v="1"/>
    <n v="11"/>
    <n v="1"/>
    <n v="3737384"/>
    <s v="GLOBAL"/>
    <s v="NO SOLICITADAS"/>
  </r>
  <r>
    <x v="8"/>
    <s v="102-16-11"/>
    <n v="16"/>
    <s v="CESANTÍAS"/>
    <s v="CESANTIAS"/>
    <n v="80111701"/>
    <s v="CONCURSO DE MÉRITOS ABIERTO"/>
    <n v="1"/>
    <n v="11"/>
    <n v="1"/>
    <n v="61961660"/>
    <s v="GLOBAL"/>
    <s v="NO SOLICITADAS"/>
  </r>
  <r>
    <x v="8"/>
    <s v="102-16-12"/>
    <n v="16"/>
    <s v="INTERESES DE CESANTÍAS"/>
    <s v="INTERESES DE CESANTIAS"/>
    <n v="80111701"/>
    <s v="CONCURSO DE MÉRITOS ABIERTO"/>
    <n v="1"/>
    <n v="11"/>
    <n v="1"/>
    <n v="7430020"/>
    <s v="GLOBAL"/>
    <s v="NO SOLICITADAS"/>
  </r>
  <r>
    <x v="8"/>
    <s v="102-16-13"/>
    <n v="16"/>
    <s v="PRIMA DE SERVICIOS"/>
    <s v="PRIMA DE SERVICIOS"/>
    <n v="80111701"/>
    <s v="CONCURSO DE MÉRITOS ABIERTO"/>
    <n v="1"/>
    <n v="11"/>
    <n v="1"/>
    <n v="61961660"/>
    <s v="GLOBAL"/>
    <s v="NO SOLICITADAS"/>
  </r>
  <r>
    <x v="8"/>
    <s v="102-16-14"/>
    <n v="16"/>
    <s v="VACACIONES"/>
    <s v="VACACIONES"/>
    <n v="80111701"/>
    <s v="CONCURSO DE MÉRITOS ABIERTO"/>
    <n v="1"/>
    <n v="11"/>
    <n v="1"/>
    <n v="30947210"/>
    <s v="GLOBAL"/>
    <s v="NO SOLICITADAS"/>
  </r>
  <r>
    <x v="8"/>
    <s v="102-16-16"/>
    <n v="16"/>
    <s v="APORTES ESAP"/>
    <s v="APORTES ESAP"/>
    <n v="80111701"/>
    <s v="CONCURSO DE MÉRITOS ABIERTO"/>
    <n v="1"/>
    <n v="11"/>
    <n v="1"/>
    <n v="3737384"/>
    <s v="GLOBAL"/>
    <s v="NO SOLICITADAS"/>
  </r>
  <r>
    <x v="8"/>
    <s v="102-16-17"/>
    <n v="16"/>
    <s v="APORTES MINEDUCACION"/>
    <s v="APORTES MINEDUCACION"/>
    <n v="80111701"/>
    <s v="CONCURSO DE MÉRITOS ABIERTO"/>
    <n v="1"/>
    <n v="11"/>
    <n v="1"/>
    <n v="7453386"/>
    <s v="GLOBAL"/>
    <s v="NO SOLICITADAS"/>
  </r>
  <r>
    <x v="8"/>
    <s v="102-16-2"/>
    <n v="16"/>
    <s v="EMPRESAS PRIVADAS PROMOTORAS DE SALUD"/>
    <s v="EMPRESAS PRIVADAS PROMOTORAS DE SALUD"/>
    <n v="80111701"/>
    <s v="CONCURSO DE MÉRITOS ABIERTO"/>
    <n v="1"/>
    <n v="11"/>
    <n v="1"/>
    <n v="31512589"/>
    <s v="GLOBAL"/>
    <s v="NO SOLICITADAS"/>
  </r>
  <r>
    <x v="8"/>
    <s v="102-16-3"/>
    <n v="16"/>
    <s v="EMPRESAS PUBLICAS PROMOTORAS DE SALUD"/>
    <s v="EMPRESAS PUBLICAS PROMOTORAS DE SALUD"/>
    <n v="80111701"/>
    <s v="CONCURSO DE MÉRITOS ABIERTO"/>
    <n v="1"/>
    <n v="11"/>
    <n v="1"/>
    <n v="33522589"/>
    <s v="GLOBAL"/>
    <s v="NO SOLICITADAS"/>
  </r>
  <r>
    <x v="8"/>
    <s v="102-16-4"/>
    <n v="16"/>
    <s v="FONDOS ADMINISTRADORES DE PENSIONES PRIVADOS"/>
    <s v="FONDOS ADMINISTRADORES DE PENSIONES PRIVADOS"/>
    <n v="80111701"/>
    <s v="CONCURSO DE MÉRITOS ABIERTO"/>
    <n v="1"/>
    <n v="11"/>
    <n v="1"/>
    <n v="45016947"/>
    <s v="GLOBAL"/>
    <s v="NO SOLICITADAS"/>
  </r>
  <r>
    <x v="8"/>
    <s v="102-16-5"/>
    <n v="16"/>
    <s v="FONDOS ADMINISTRADORES DE PENSIONES PUBLICAS"/>
    <s v="FONDOS ADMINISTRADORES DE PENSIONES PUBLICAS"/>
    <n v="80111701"/>
    <s v="CONCURSO DE MÉRITOS ABIERTO"/>
    <n v="1"/>
    <n v="11"/>
    <n v="1"/>
    <n v="29591298"/>
    <s v="GLOBAL"/>
    <s v="NO SOLICITADAS"/>
  </r>
  <r>
    <x v="8"/>
    <s v="102-16-6"/>
    <n v="16"/>
    <s v="APORTES PARA ACCIDENTES DE TRABAJO Y ENFERMEDADES PROFESIONALES"/>
    <s v="APORTES PARA ACCIDENTES DE TRABAJO Y ENFERMEDADES PROFESIONALES"/>
    <n v="80111701"/>
    <s v="CONCURSO DE MÉRITOS ABIERTO"/>
    <n v="1"/>
    <n v="11"/>
    <n v="1"/>
    <n v="3969611"/>
    <s v="GLOBAL"/>
    <s v="NO SOLICITADAS"/>
  </r>
  <r>
    <x v="8"/>
    <s v="102-16-7"/>
    <n v="16"/>
    <s v="CAJAS DE COMPENSACIÓN PRIVADAS"/>
    <s v="CAJAS DE COMPENSACION PRIVADAS"/>
    <n v="80111701"/>
    <s v="CONCURSO DE MÉRITOS ABIERTO"/>
    <n v="1"/>
    <n v="11"/>
    <n v="1"/>
    <n v="29769070"/>
    <s v="GLOBAL"/>
    <s v="NO SOLICITADAS"/>
  </r>
  <r>
    <x v="8"/>
    <s v="102-16-9"/>
    <n v="16"/>
    <s v="APORTES AL ICBF"/>
    <s v="APORTES AL ICBF"/>
    <n v="80111701"/>
    <s v="CONCURSO DE MÉRITOS ABIERTO"/>
    <n v="1"/>
    <n v="11"/>
    <n v="1"/>
    <n v="22334303"/>
    <s v="GLOBAL"/>
    <s v="NO SOLICITADAS"/>
  </r>
  <r>
    <x v="8"/>
    <s v="203-50-2"/>
    <n v="10"/>
    <s v="IMPUESTO VEHICULOS MAZDA 2"/>
    <s v="IMPUESTO VEHICULO MAZDA 2"/>
    <n v="93151610"/>
    <s v="MÍNIMA CUANTÍA"/>
    <n v="1"/>
    <n v="6"/>
    <n v="1"/>
    <n v="291600"/>
    <s v="GLOBAL"/>
    <s v=""/>
  </r>
  <r>
    <x v="8"/>
    <s v="203-50-2"/>
    <n v="10"/>
    <s v="IMPUESTO VEHICULOS MAZDA 2"/>
    <s v="IMPUESTO VEHICULO RENAULT 9"/>
    <n v="93151610"/>
    <s v="MÍNIMA CUANTÍA"/>
    <n v="1"/>
    <n v="6"/>
    <n v="1"/>
    <n v="112000"/>
    <s v="GLOBAL"/>
    <s v=""/>
  </r>
  <r>
    <x v="8"/>
    <s v="203-50-90"/>
    <n v="10"/>
    <s v="OTROS IMPUESTOS"/>
    <s v="IMPUESTO CAR"/>
    <n v="93151610"/>
    <s v="CONCURSO DE MÉRITOS ABIERTO"/>
    <n v="1"/>
    <n v="2"/>
    <n v="1"/>
    <n v="13878300"/>
    <s v="GLOBAL"/>
    <s v="NO SOLICITADAS"/>
  </r>
  <r>
    <x v="8"/>
    <s v="204-1-1"/>
    <n v="10"/>
    <s v="EQUIPO DE MUSICA Y ACCESORIOS"/>
    <s v="SORDINA HARMON"/>
    <n v="60131511"/>
    <s v="MÍNIMA CUANTÍA"/>
    <n v="4"/>
    <n v="4"/>
    <n v="2"/>
    <n v="1156199"/>
    <s v="UNIDAD"/>
    <s v="NO SOLICITADAS"/>
  </r>
  <r>
    <x v="8"/>
    <s v="204-1-1"/>
    <n v="10"/>
    <s v="EQUIPO DE MUSICA Y ACCESORIOS"/>
    <s v="BOQUILLAS PARA TROMPETA "/>
    <n v="60131509"/>
    <s v="MÍNIMA CUANTÍA"/>
    <n v="4"/>
    <n v="4"/>
    <n v="4"/>
    <n v="2542000"/>
    <s v="UNIDAD"/>
    <s v="NO SOLICITADAS"/>
  </r>
  <r>
    <x v="8"/>
    <s v="204-1-1"/>
    <n v="10"/>
    <s v="EQUIPO DE MUSICA Y ACCESORIOS"/>
    <s v="BOQUILLA PARA TUBA"/>
    <n v="60131509"/>
    <s v="MÍNIMA CUANTÍA"/>
    <n v="4"/>
    <n v="4"/>
    <n v="1"/>
    <n v="902000"/>
    <s v="UNIDAD"/>
    <s v="NO SOLICITADAS"/>
  </r>
  <r>
    <x v="8"/>
    <s v="204-1-1"/>
    <n v="10"/>
    <s v="EQUIPO DE MUSICA Y ACCESORIOS"/>
    <s v="BOQUILLA PARA SAXO SOPRANO"/>
    <n v="60131509"/>
    <s v="MÍNIMA CUANTÍA"/>
    <n v="4"/>
    <n v="4"/>
    <n v="1"/>
    <n v="656001"/>
    <s v="UNIDAD"/>
    <s v="NO SOLICITADAS"/>
  </r>
  <r>
    <x v="8"/>
    <s v="204-1-1"/>
    <n v="10"/>
    <s v="EQUIPO DE MUSICA Y ACCESORIOS"/>
    <s v="BOQUILLA PARA SAXOFÓN ALTO"/>
    <n v="60131509"/>
    <s v="MÍNIMA CUANTÍA"/>
    <n v="4"/>
    <n v="4"/>
    <n v="2"/>
    <n v="1927000"/>
    <s v="UNIDAD"/>
    <s v="NO SOLICITADAS"/>
  </r>
  <r>
    <x v="8"/>
    <s v="204-1-1"/>
    <n v="10"/>
    <s v="EQUIPO DE MUSICA Y ACCESORIOS"/>
    <s v="ABRAZADERA PARA CLARINETE SOPRANO"/>
    <n v="31162900"/>
    <s v="MÍNIMA CUANTÍA"/>
    <n v="4"/>
    <n v="4"/>
    <n v="1"/>
    <n v="1066000"/>
    <s v="UNIDAD"/>
    <s v="NO SOLICITADAS"/>
  </r>
  <r>
    <x v="8"/>
    <s v="204-1-1"/>
    <n v="10"/>
    <s v="EQUIPO DE MUSICA Y ACCESORIOS"/>
    <s v="ABRAZADERA PARA SAXO SOPRANO "/>
    <n v="31162900"/>
    <s v="MÍNIMA CUANTÍA"/>
    <n v="4"/>
    <n v="4"/>
    <n v="1"/>
    <n v="246000"/>
    <s v="UNIDAD"/>
    <s v="NO SOLICITADAS"/>
  </r>
  <r>
    <x v="8"/>
    <s v="204-1-1"/>
    <n v="10"/>
    <s v="EQUIPO DE MUSICA Y ACCESORIOS"/>
    <s v="ABRAZADERA PARA SAXO BARITONO "/>
    <n v="31162900"/>
    <s v="MÍNIMA CUANTÍA"/>
    <n v="4"/>
    <n v="4"/>
    <n v="1"/>
    <n v="246000"/>
    <s v="UNIDAD"/>
    <s v="NO SOLICITADAS"/>
  </r>
  <r>
    <x v="8"/>
    <s v="204-1-1"/>
    <n v="10"/>
    <s v="EQUIPO DE MUSICA Y ACCESORIOS"/>
    <s v="CAÑAS PARA CLARINETE SOPRANO NO 3 1/2"/>
    <n v="60131502"/>
    <s v="MÍNIMA CUANTÍA"/>
    <n v="4"/>
    <n v="4"/>
    <n v="2"/>
    <n v="533001"/>
    <s v="UNIDAD"/>
    <s v="NO SOLICITADAS"/>
  </r>
  <r>
    <x v="8"/>
    <s v="204-1-1"/>
    <n v="10"/>
    <s v="EQUIPO DE MUSICA Y ACCESORIOS"/>
    <s v="CAÑAS PARA CLARINETE SOPRANO NO 3 "/>
    <n v="60131502"/>
    <s v="MÍNIMA CUANTÍA"/>
    <n v="4"/>
    <n v="4"/>
    <n v="2"/>
    <n v="164001"/>
    <s v="UNIDAD"/>
    <s v="NO SOLICITADAS"/>
  </r>
  <r>
    <x v="8"/>
    <s v="204-1-1"/>
    <n v="10"/>
    <s v="EQUIPO DE MUSICA Y ACCESORIOS"/>
    <s v="CAÑAS PARA CLARINETE BAJO NO 3 "/>
    <n v="60131502"/>
    <s v="MÍNIMA CUANTÍA"/>
    <n v="4"/>
    <n v="4"/>
    <n v="1"/>
    <n v="164000"/>
    <s v="UNIDAD"/>
    <s v="NO SOLICITADAS"/>
  </r>
  <r>
    <x v="8"/>
    <s v="204-1-1"/>
    <n v="10"/>
    <s v="EQUIPO DE MUSICA Y ACCESORIOS"/>
    <s v="CAÑAS PARA SAXO ALTO NO 3"/>
    <n v="60131502"/>
    <s v="MÍNIMA CUANTÍA"/>
    <n v="4"/>
    <n v="4"/>
    <n v="6"/>
    <n v="590399"/>
    <s v="UNIDAD"/>
    <s v="NO SOLICITADAS"/>
  </r>
  <r>
    <x v="8"/>
    <s v="204-1-1"/>
    <n v="10"/>
    <s v="EQUIPO DE MUSICA Y ACCESORIOS"/>
    <s v="CAÑAS PARA SAXO TENOR NO 3"/>
    <n v="60131502"/>
    <s v="MÍNIMA CUANTÍA"/>
    <n v="4"/>
    <n v="4"/>
    <n v="1"/>
    <n v="205000"/>
    <s v="UNIDAD"/>
    <s v="NO SOLICITADAS"/>
  </r>
  <r>
    <x v="8"/>
    <s v="204-1-1"/>
    <n v="10"/>
    <s v="EQUIPO DE MUSICA Y ACCESORIOS"/>
    <s v="CAÑAS PARA SOPRANO NO 3"/>
    <n v="60131502"/>
    <s v="MÍNIMA CUANTÍA"/>
    <n v="4"/>
    <n v="4"/>
    <n v="3"/>
    <n v="209098"/>
    <s v="UNIDAD"/>
    <s v="NO SOLICITADAS"/>
  </r>
  <r>
    <x v="8"/>
    <s v="204-1-1"/>
    <n v="10"/>
    <s v="EQUIPO DE MUSICA Y ACCESORIOS"/>
    <s v="CAÑAS PARA BARITONO NO 3"/>
    <n v="60131502"/>
    <s v="MÍNIMA CUANTÍA"/>
    <n v="4"/>
    <n v="4"/>
    <n v="3"/>
    <n v="328001"/>
    <s v="UNIDAD"/>
    <s v="NO SOLICITADAS"/>
  </r>
  <r>
    <x v="8"/>
    <s v="204-1-1"/>
    <n v="10"/>
    <s v="EQUIPO DE MUSICA Y ACCESORIOS"/>
    <s v="LENGUETAS PARA HACER CAÑAS DE OBOE"/>
    <n v="60131502"/>
    <s v="MÍNIMA CUANTÍA"/>
    <n v="4"/>
    <n v="4"/>
    <n v="2"/>
    <n v="16401"/>
    <s v="UNIDAD"/>
    <s v="NO SOLICITADAS"/>
  </r>
  <r>
    <x v="8"/>
    <s v="204-1-1"/>
    <n v="10"/>
    <s v="EQUIPO DE MUSICA Y ACCESORIOS"/>
    <s v="HILO PARA AMARRAR CAÑAS DE OBOE"/>
    <n v="31152100"/>
    <s v="MÍNIMA CUANTÍA"/>
    <n v="4"/>
    <n v="4"/>
    <n v="1"/>
    <n v="24600"/>
    <s v="UNIDAD"/>
    <s v="NO SOLICITADAS"/>
  </r>
  <r>
    <x v="8"/>
    <s v="204-1-1"/>
    <n v="10"/>
    <s v="EQUIPO DE MUSICA Y ACCESORIOS"/>
    <s v="PALA DE  MADERA PARA HACER CAÑAS DE OBOE"/>
    <n v="60131502"/>
    <s v="MÍNIMA CUANTÍA"/>
    <n v="4"/>
    <n v="4"/>
    <n v="50"/>
    <n v="492006.00000000006"/>
    <s v="UNIDAD"/>
    <s v="NO SOLICITADAS"/>
  </r>
  <r>
    <x v="8"/>
    <s v="204-1-1"/>
    <n v="10"/>
    <s v="EQUIPO DE MUSICA Y ACCESORIOS"/>
    <s v="PAÑOS TAMAÑO ESTANDAR PARA CLARINETE"/>
    <n v="47131502"/>
    <s v="MÍNIMA CUANTÍA"/>
    <n v="4"/>
    <n v="4"/>
    <n v="4"/>
    <n v="50185"/>
    <s v="UNIDAD"/>
    <s v="NO SOLICITADAS"/>
  </r>
  <r>
    <x v="8"/>
    <s v="204-1-1"/>
    <n v="10"/>
    <s v="EQUIPO DE MUSICA Y ACCESORIOS"/>
    <s v="PROTECTORES DE CAUCHO PARA BOQUILLA DE CLARINETE"/>
    <n v="60131500"/>
    <s v="MÍNIMA CUANTÍA"/>
    <n v="4"/>
    <n v="4"/>
    <n v="4"/>
    <n v="88560"/>
    <s v="UNIDAD"/>
    <s v="NO SOLICITADAS"/>
  </r>
  <r>
    <x v="8"/>
    <s v="204-1-1"/>
    <n v="10"/>
    <s v="EQUIPO DE MUSICA Y ACCESORIOS"/>
    <s v="BOQUILLA PARA CLARINETE"/>
    <n v="60131509"/>
    <s v="MÍNIMA CUANTÍA"/>
    <n v="4"/>
    <n v="4"/>
    <n v="1"/>
    <n v="615000"/>
    <s v="UNIDAD"/>
    <s v="NO SOLICITADAS"/>
  </r>
  <r>
    <x v="8"/>
    <s v="204-1-1"/>
    <n v="10"/>
    <s v="EQUIPO DE MUSICA Y ACCESORIOS"/>
    <s v="LIBROS DE PAPEL DE ARROZ PARA SECAR ZAPATILLAS "/>
    <n v="60131500"/>
    <s v="MÍNIMA CUANTÍA"/>
    <n v="4"/>
    <n v="4"/>
    <n v="8"/>
    <n v="137764"/>
    <s v="UNIDAD"/>
    <s v="NO SOLICITADAS"/>
  </r>
  <r>
    <x v="8"/>
    <s v="204-1-1"/>
    <n v="10"/>
    <s v="EQUIPO DE MUSICA Y ACCESORIOS"/>
    <s v="ACEITES PARA FLAUTA"/>
    <n v="15121500"/>
    <s v="MÍNIMA CUANTÍA"/>
    <n v="4"/>
    <n v="4"/>
    <n v="1"/>
    <n v="10973"/>
    <s v="UNIDAD"/>
    <s v="NO SOLICITADAS"/>
  </r>
  <r>
    <x v="8"/>
    <s v="204-1-1"/>
    <n v="10"/>
    <s v="EQUIPO DE MUSICA Y ACCESORIOS"/>
    <s v="GRASA PARA FLAUTA"/>
    <n v="15121902"/>
    <s v="MÍNIMA CUANTÍA"/>
    <n v="4"/>
    <n v="4"/>
    <n v="1"/>
    <n v="17286"/>
    <s v="UNIDAD"/>
    <s v="NO SOLICITADAS"/>
  </r>
  <r>
    <x v="8"/>
    <s v="204-1-1"/>
    <n v="10"/>
    <s v="EQUIPO DE MUSICA Y ACCESORIOS"/>
    <s v="PAÑOS PARA FLAUTA"/>
    <n v="47131502"/>
    <s v="MÍNIMA CUANTÍA"/>
    <n v="4"/>
    <n v="4"/>
    <n v="1"/>
    <n v="100040"/>
    <s v="UNIDAD"/>
    <s v="NO SOLICITADAS"/>
  </r>
  <r>
    <x v="8"/>
    <s v="204-1-1"/>
    <n v="10"/>
    <s v="EQUIPO DE MUSICA Y ACCESORIOS"/>
    <s v="GAZA PARA FLAUTA"/>
    <n v="47131502"/>
    <s v="MÍNIMA CUANTÍA"/>
    <n v="4"/>
    <n v="4"/>
    <n v="1"/>
    <n v="24945"/>
    <s v="UNIDAD"/>
    <s v="NO SOLICITADAS"/>
  </r>
  <r>
    <x v="8"/>
    <s v="204-1-1"/>
    <n v="10"/>
    <s v="EQUIPO DE MUSICA Y ACCESORIOS"/>
    <s v="POLISH PARA FLAUTA"/>
    <n v="47131502"/>
    <s v="MÍNIMA CUANTÍA"/>
    <n v="4"/>
    <n v="4"/>
    <n v="1"/>
    <n v="65600"/>
    <s v="UNIDAD"/>
    <s v="NO SOLICITADAS"/>
  </r>
  <r>
    <x v="8"/>
    <s v="204-1-1"/>
    <n v="10"/>
    <s v="EQUIPO DE MUSICA Y ACCESORIOS"/>
    <s v="PAÑOS PARA USO EXTERNO SAXOFON,ALTO,TENOR,BARITONO,SOPRANO"/>
    <n v="47131502"/>
    <s v="MÍNIMA CUANTÍA"/>
    <n v="4"/>
    <n v="4"/>
    <n v="8"/>
    <n v="308324"/>
    <s v="UNIDAD"/>
    <s v="NO SOLICITADAS"/>
  </r>
  <r>
    <x v="8"/>
    <s v="204-1-1"/>
    <n v="10"/>
    <s v="EQUIPO DE MUSICA Y ACCESORIOS"/>
    <s v="PAÑOS PARA USO INTERNO SAXOFON,ALTO,TENOR,BARITONO,SOPRANO"/>
    <n v="47131502"/>
    <s v="MÍNIMA CUANTÍA"/>
    <n v="4"/>
    <n v="4"/>
    <n v="8"/>
    <n v="262400"/>
    <s v="UNIDAD"/>
    <s v="NO SOLICITADAS"/>
  </r>
  <r>
    <x v="8"/>
    <s v="204-1-1"/>
    <n v="10"/>
    <s v="EQUIPO DE MUSICA Y ACCESORIOS"/>
    <s v="PROTECTORES DE CAUCHO PARA BOQUILLA DE SAXOFON"/>
    <n v="60131500"/>
    <s v="MÍNIMA CUANTÍA"/>
    <n v="4"/>
    <n v="4"/>
    <n v="8"/>
    <n v="39689"/>
    <s v="UNIDAD"/>
    <s v="NO SOLICITADAS"/>
  </r>
  <r>
    <x v="8"/>
    <s v="204-1-1"/>
    <n v="10"/>
    <s v="EQUIPO DE MUSICA Y ACCESORIOS"/>
    <s v="CREMAS PARA CORCHO"/>
    <n v="60131500"/>
    <s v="MÍNIMA CUANTÍA"/>
    <n v="4"/>
    <n v="4"/>
    <n v="8"/>
    <n v="118077"/>
    <s v="UNIDAD"/>
    <s v="NO SOLICITADAS"/>
  </r>
  <r>
    <x v="8"/>
    <s v="204-1-1"/>
    <n v="10"/>
    <s v="EQUIPO DE MUSICA Y ACCESORIOS"/>
    <s v="ACEITES PARA TROMPETA "/>
    <n v="15121500"/>
    <s v="MÍNIMA CUANTÍA"/>
    <n v="4"/>
    <n v="4"/>
    <n v="13"/>
    <n v="351772"/>
    <s v="UNIDAD"/>
    <s v="NO SOLICITADAS"/>
  </r>
  <r>
    <x v="8"/>
    <s v="204-1-1"/>
    <n v="10"/>
    <s v="EQUIPO DE MUSICA Y ACCESORIOS"/>
    <s v="SHAMPOO BRONCES"/>
    <n v="60131500"/>
    <s v="MÍNIMA CUANTÍA"/>
    <n v="4"/>
    <n v="4"/>
    <n v="13"/>
    <n v="383764"/>
    <s v="UNIDAD"/>
    <s v="NO SOLICITADAS"/>
  </r>
  <r>
    <x v="8"/>
    <s v="204-1-1"/>
    <n v="10"/>
    <s v="EQUIPO DE MUSICA Y ACCESORIOS"/>
    <s v="PAÑOS SILICON CLOTH"/>
    <n v="47131502"/>
    <s v="MÍNIMA CUANTÍA"/>
    <n v="4"/>
    <n v="4"/>
    <n v="13"/>
    <n v="639607"/>
    <s v="UNIDAD"/>
    <s v="NO SOLICITADAS"/>
  </r>
  <r>
    <x v="8"/>
    <s v="204-1-1"/>
    <n v="10"/>
    <s v="EQUIPO DE MUSICA Y ACCESORIOS"/>
    <s v="SLIDE GREASE SYNTETHIC "/>
    <n v="60131500"/>
    <s v="MÍNIMA CUANTÍA"/>
    <n v="4"/>
    <n v="4"/>
    <n v="13"/>
    <n v="159898"/>
    <s v="UNIDAD"/>
    <s v="NO SOLICITADAS"/>
  </r>
  <r>
    <x v="8"/>
    <s v="204-1-1"/>
    <n v="10"/>
    <s v="EQUIPO DE MUSICA Y ACCESORIOS"/>
    <s v="LACQUER POLISH"/>
    <n v="60131500"/>
    <s v="MÍNIMA CUANTÍA"/>
    <n v="4"/>
    <n v="4"/>
    <n v="13"/>
    <n v="426400"/>
    <s v="UNIDAD"/>
    <s v="NO SOLICITADAS"/>
  </r>
  <r>
    <x v="8"/>
    <s v="204-1-1"/>
    <n v="10"/>
    <s v="EQUIPO DE MUSICA Y ACCESORIOS"/>
    <s v="SLIDE OIL PARA TROMBON"/>
    <n v="15121500"/>
    <s v="MÍNIMA CUANTÍA"/>
    <n v="4"/>
    <n v="4"/>
    <n v="3"/>
    <n v="98400"/>
    <s v="UNIDAD"/>
    <s v="NO SOLICITADAS"/>
  </r>
  <r>
    <x v="8"/>
    <s v="204-1-1"/>
    <n v="10"/>
    <s v="EQUIPO DE MUSICA Y ACCESORIOS"/>
    <s v="SLIDE CREAM PARA TROMBON"/>
    <n v="60131500"/>
    <s v="MÍNIMA CUANTÍA"/>
    <n v="4"/>
    <n v="4"/>
    <n v="3"/>
    <n v="98400"/>
    <s v="UNIDAD"/>
    <s v="NO SOLICITADAS"/>
  </r>
  <r>
    <x v="8"/>
    <s v="204-11-2"/>
    <n v="10"/>
    <s v="VIATICOS Y GASTOS DE VIAJE AL INTERIOR"/>
    <s v="VIATICOS IMPREVISTOS"/>
    <n v="80111502"/>
    <s v="CONCURSO DE MÉRITOS ABIERTO"/>
    <n v="1"/>
    <n v="11"/>
    <n v="1"/>
    <n v="100000000"/>
    <s v="GLOBAL"/>
    <s v="NO SOLICITADAS"/>
  </r>
  <r>
    <x v="8"/>
    <s v="204-11-2"/>
    <n v="10"/>
    <s v="VIATICOS Y GASTOS DE VIAJE AL INTERIOR"/>
    <s v="TIQUETES TERRESTRES"/>
    <n v="78111802"/>
    <s v="MÍNIMA CUANTÍA"/>
    <n v="1"/>
    <n v="11"/>
    <n v="1"/>
    <n v="5000000"/>
    <s v="GLOBAL"/>
    <s v="NO SOLICITADAS"/>
  </r>
  <r>
    <x v="8"/>
    <s v="204-1-15"/>
    <n v="10"/>
    <s v="MAQUINARIA INDUSTRIAL"/>
    <s v="BOMBA PARA QUIMICOS "/>
    <n v="40151505"/>
    <s v="MÍNIMA CUANTÍA"/>
    <n v="2"/>
    <n v="3"/>
    <n v="2"/>
    <n v="2070000"/>
    <s v="UNIDAD"/>
    <s v="NO SOLICITADAS"/>
  </r>
  <r>
    <x v="8"/>
    <s v="204-1-15"/>
    <n v="10"/>
    <s v="MAQUINARIA INDUSTRIAL"/>
    <s v="CALDERA"/>
    <n v="40101825"/>
    <s v="MÍNIMA CUANTÍA"/>
    <n v="3"/>
    <n v="3"/>
    <n v="1"/>
    <n v="52514105"/>
    <s v="GLOBAL"/>
    <s v=""/>
  </r>
  <r>
    <x v="8"/>
    <s v="204-1-15"/>
    <n v="10"/>
    <s v="MAQUINARIA INDUSTRIAL"/>
    <s v="EQUIPO DE PRESION DE AGUA"/>
    <n v="40151566"/>
    <s v="MÍNIMA CUANTÍA"/>
    <n v="1"/>
    <n v="6"/>
    <n v="1"/>
    <n v="10000000"/>
    <s v="GLOBAL"/>
    <s v=""/>
  </r>
  <r>
    <x v="8"/>
    <s v="204-1-15"/>
    <n v="10"/>
    <s v="MAQUINARIA INDUSTRIAL"/>
    <s v="BOMBA SUMERGIBLE"/>
    <n v="40151566"/>
    <s v="MÍNIMA CUANTÍA"/>
    <n v="1"/>
    <n v="6"/>
    <n v="1"/>
    <n v="1800000"/>
    <s v="GLOBAL"/>
    <s v=""/>
  </r>
  <r>
    <x v="8"/>
    <s v="204-1-15"/>
    <n v="10"/>
    <s v="MAQUINARIA INDUSTRIAL"/>
    <s v="ELECTROBOMBAS"/>
    <n v="40151566"/>
    <s v="MÍNIMA CUANTÍA"/>
    <n v="1"/>
    <n v="6"/>
    <n v="2"/>
    <n v="2850050"/>
    <s v="GLOBAL"/>
    <s v=""/>
  </r>
  <r>
    <x v="8"/>
    <s v="204-21-1"/>
    <n v="10"/>
    <s v="ELEMENTOS PARA BIENESTAR SOCIAL"/>
    <s v="PECHERAS ELECTRONICAS PARA TAEKWONDO"/>
    <n v="49221500"/>
    <s v="MÍNIMA CUANTÍA"/>
    <n v="1"/>
    <n v="6"/>
    <n v="4"/>
    <n v="11799804"/>
    <s v="UNIDAD"/>
    <s v=""/>
  </r>
  <r>
    <x v="8"/>
    <s v="204-21-2"/>
    <n v="10"/>
    <s v="ELEMENTOS PARA CAPACITACION"/>
    <s v="ADQUISICION DE CAJAS PARA FUSIL FAMAGES"/>
    <n v="60106210"/>
    <s v="MÍNIMA CUANTÍA"/>
    <n v="4"/>
    <n v="3"/>
    <n v="1"/>
    <n v="4999982.54"/>
    <s v="UNIDAD"/>
    <s v="NO SOLICITADAS"/>
  </r>
  <r>
    <x v="8"/>
    <s v="204-21-4"/>
    <n v="10"/>
    <s v="SERVICIOS DE BIENESTAR SOCIAL"/>
    <s v="EXAMENES MÉDICOS OCUPACIONALES CON ENFASIS EN RIESGO OSTEOMUSCULAR"/>
    <n v="85121600"/>
    <s v="MÍNIMA CUANTÍA"/>
    <n v="2"/>
    <n v="1"/>
    <n v="1"/>
    <n v="1311000"/>
    <s v="GLOBAL"/>
    <s v="NO SOLICITADAS"/>
  </r>
  <r>
    <x v="8"/>
    <s v="204-21-4"/>
    <n v="10"/>
    <s v="SERVICIOS DE BIENESTAR SOCIAL"/>
    <s v="AUDIOMETRIA"/>
    <n v="85121600"/>
    <s v="MÍNIMA CUANTÍA"/>
    <n v="2"/>
    <n v="1"/>
    <n v="1"/>
    <n v="720000"/>
    <s v="GLOBAL"/>
    <s v="NO SOLICITADAS"/>
  </r>
  <r>
    <x v="8"/>
    <s v="204-21-4"/>
    <n v="10"/>
    <s v="SERVICIOS DE BIENESTAR SOCIAL"/>
    <s v="VISIOMETRIA"/>
    <n v="85121600"/>
    <s v="MÍNIMA CUANTÍA"/>
    <n v="2"/>
    <n v="1"/>
    <n v="1"/>
    <n v="630000"/>
    <s v="GLOBAL"/>
    <s v="NO SOLICITADAS"/>
  </r>
  <r>
    <x v="8"/>
    <s v="204-21-4"/>
    <n v="10"/>
    <s v="SERVICIOS DE BIENESTAR SOCIAL"/>
    <s v="ESPIROMETRIA"/>
    <n v="85121600"/>
    <s v="MÍNIMA CUANTÍA"/>
    <n v="2"/>
    <n v="1"/>
    <n v="1"/>
    <n v="64000"/>
    <s v="GLOBAL"/>
    <s v="NO SOLICITADAS"/>
  </r>
  <r>
    <x v="8"/>
    <s v="204-21-4"/>
    <n v="10"/>
    <s v="SERVICIOS DE BIENESTAR SOCIAL"/>
    <s v="ELECTROCARDIOGRAMA ECG"/>
    <n v="85121603"/>
    <s v="MÍNIMA CUANTÍA"/>
    <n v="2"/>
    <n v="1"/>
    <n v="1"/>
    <n v="200000"/>
    <s v="GLOBAL"/>
    <s v="NO SOLICITADAS"/>
  </r>
  <r>
    <x v="8"/>
    <s v="204-21-4"/>
    <n v="10"/>
    <s v="SERVICIOS DE BIENESTAR SOCIAL"/>
    <s v="GLICEMIA"/>
    <n v="85121603"/>
    <s v="MÍNIMA CUANTÍA"/>
    <n v="2"/>
    <n v="1"/>
    <n v="1"/>
    <n v="80000"/>
    <s v="GLOBAL"/>
    <s v="NO SOLICITADAS"/>
  </r>
  <r>
    <x v="8"/>
    <s v="204-21-4"/>
    <n v="10"/>
    <s v="SERVICIOS DE BIENESTAR SOCIAL"/>
    <s v="KOH DE UÑAS"/>
    <n v="85121802"/>
    <s v="MÍNIMA CUANTÍA"/>
    <n v="2"/>
    <n v="1"/>
    <n v="1"/>
    <n v="140000"/>
    <s v="GLOBAL"/>
    <s v="NO SOLICITADAS"/>
  </r>
  <r>
    <x v="8"/>
    <s v="204-21-4"/>
    <n v="10"/>
    <s v="SERVICIOS DE BIENESTAR SOCIAL"/>
    <s v="COPROLOGICO"/>
    <n v="85121802"/>
    <s v="MÍNIMA CUANTÍA"/>
    <n v="2"/>
    <n v="1"/>
    <n v="1"/>
    <n v="150000"/>
    <s v="GLOBAL"/>
    <s v="NO SOLICITADAS"/>
  </r>
  <r>
    <x v="8"/>
    <s v="204-21-4"/>
    <n v="10"/>
    <s v="SERVICIOS DE BIENESTAR SOCIAL"/>
    <s v="BILIRRUBINA"/>
    <n v="85121801"/>
    <s v="MÍNIMA CUANTÍA"/>
    <n v="2"/>
    <n v="1"/>
    <n v="1"/>
    <n v="64000"/>
    <s v="GLOBAL"/>
    <s v="NO SOLICITADAS"/>
  </r>
  <r>
    <x v="8"/>
    <s v="204-21-4"/>
    <n v="10"/>
    <s v="SERVICIOS DE BIENESTAR SOCIAL"/>
    <s v="PLOMO EN SANGRE"/>
    <n v="85121801"/>
    <s v="MÍNIMA CUANTÍA"/>
    <n v="2"/>
    <n v="1"/>
    <n v="1"/>
    <n v="55000"/>
    <s v="GLOBAL"/>
    <s v="NO SOLICITADAS"/>
  </r>
  <r>
    <x v="8"/>
    <s v="204-21-4"/>
    <n v="10"/>
    <s v="SERVICIOS DE BIENESTAR SOCIAL"/>
    <s v="TRANSAMINASAS"/>
    <n v="85121801"/>
    <s v="MÍNIMA CUANTÍA"/>
    <n v="2"/>
    <n v="1"/>
    <n v="1"/>
    <n v="14000"/>
    <s v="GLOBAL"/>
    <s v="NO SOLICITADAS"/>
  </r>
  <r>
    <x v="8"/>
    <s v="204-21-4"/>
    <n v="10"/>
    <s v="SERVICIOS DE BIENESTAR SOCIAL"/>
    <s v="ACIDO METILHIPURICO"/>
    <n v="85121801"/>
    <s v="MÍNIMA CUANTÍA"/>
    <n v="2"/>
    <n v="1"/>
    <n v="1"/>
    <n v="65000"/>
    <s v="GLOBAL"/>
    <s v="NO SOLICITADAS"/>
  </r>
  <r>
    <x v="8"/>
    <s v="204-21-4"/>
    <n v="10"/>
    <s v="SERVICIOS DE BIENESTAR SOCIAL"/>
    <s v="CUADRO HEMÁTICO"/>
    <n v="85121801"/>
    <s v="MÍNIMA CUANTÍA"/>
    <n v="2"/>
    <n v="1"/>
    <n v="1"/>
    <n v="15000"/>
    <s v="GLOBAL"/>
    <s v="NO SOLICITADAS"/>
  </r>
  <r>
    <x v="8"/>
    <s v="204-21-4"/>
    <n v="10"/>
    <s v="SERVICIOS DE BIENESTAR SOCIAL"/>
    <s v="FROTIS DE SANGRE PERIFERICA"/>
    <n v="85121801"/>
    <s v="MÍNIMA CUANTÍA"/>
    <n v="2"/>
    <n v="1"/>
    <n v="1"/>
    <n v="13000"/>
    <s v="GLOBAL"/>
    <s v="NO SOLICITADAS"/>
  </r>
  <r>
    <x v="8"/>
    <s v="204-21-4"/>
    <n v="10"/>
    <s v="SERVICIOS DE BIENESTAR SOCIAL"/>
    <s v="VACUNA TÉTANO"/>
    <n v="85121801"/>
    <s v="MÍNIMA CUANTÍA"/>
    <n v="2"/>
    <n v="1"/>
    <n v="1"/>
    <n v="60000"/>
    <s v="GLOBAL"/>
    <s v="NO SOLICITADAS"/>
  </r>
  <r>
    <x v="8"/>
    <s v="204-41-13"/>
    <n v="10"/>
    <s v="OTROS GASTOS POR ADQUISICION DE SERVICIOS"/>
    <s v="SEMINARIO INTERNACIONAL DE DOCTRINA"/>
    <n v="86101810"/>
    <s v="CONTRATACIÓN DIRECTA"/>
    <n v="1"/>
    <n v="11"/>
    <n v="1"/>
    <n v="30000000"/>
    <s v="GLOBAL"/>
    <s v="NO SOLICITADAS"/>
  </r>
  <r>
    <x v="8"/>
    <s v="204-21-5"/>
    <n v="10"/>
    <s v="SERVICIOS DE CAPACITACION"/>
    <s v="CURSO CONDUCCION ALUMNOS"/>
    <n v="86111600"/>
    <s v="MÍNIMA CUANTÍA"/>
    <n v="1"/>
    <n v="7"/>
    <n v="1"/>
    <n v="15507600"/>
    <s v="GLOBAL"/>
    <s v="NO SOLICITADAS"/>
  </r>
  <r>
    <x v="8"/>
    <s v="204-41-13"/>
    <n v="10"/>
    <s v="OTROS GASTOS POR ADQUISICION DE SERVICIOS"/>
    <s v="CUADRILLAS"/>
    <n v="80111701"/>
    <s v="MÍNIMA CUANTÍA"/>
    <n v="1"/>
    <n v="3"/>
    <n v="1"/>
    <n v="23976756"/>
    <s v="GLOBAL"/>
    <s v="NO SOLICITADAS"/>
  </r>
  <r>
    <x v="8"/>
    <s v="204-41-13"/>
    <n v="10"/>
    <s v="OTROS GASTOS POR ADQUISICION DE SERVICIOS"/>
    <s v="SERVICIO DE FUMIGACIÓN "/>
    <n v="72154043"/>
    <s v="MÍNIMA CUANTÍA"/>
    <n v="1"/>
    <n v="3"/>
    <n v="1"/>
    <n v="2970000"/>
    <s v="GLOBAL"/>
    <s v="NO SOLICITADAS"/>
  </r>
  <r>
    <x v="8"/>
    <s v="204-41-13"/>
    <n v="10"/>
    <s v="OTROS GASTOS POR ADQUISICION DE SERVICIOS"/>
    <s v="SERVICIO DE ALQUILER DE CARPAS"/>
    <n v="90101602"/>
    <s v="MÍNIMA CUANTÍA"/>
    <n v="1"/>
    <n v="3"/>
    <n v="1"/>
    <n v="30000000"/>
    <s v="GLOBAL"/>
    <s v="NO SOLICITADAS"/>
  </r>
  <r>
    <x v="8"/>
    <s v="204-41-13"/>
    <n v="10"/>
    <s v="OTROS GASTOS POR ADQUISICION DE SERVICIOS"/>
    <s v="SERVICIO DE FOTOCOPIADO E IMPRESIÓN "/>
    <n v="80161801"/>
    <s v="MÍNIMA CUANTÍA"/>
    <n v="1"/>
    <n v="11"/>
    <n v="1"/>
    <n v="12000000"/>
    <s v="GLOBAL"/>
    <s v="NO SOLICITADAS"/>
  </r>
  <r>
    <x v="8"/>
    <s v="204-41-13"/>
    <n v="10"/>
    <s v="OTROS GASTOS POR ADQUISICION DE SERVICIOS"/>
    <s v="OPEN TEAKWONDO FFMM"/>
    <n v="90141502"/>
    <s v="MÍNIMA CUANTÍA"/>
    <n v="2"/>
    <n v="4"/>
    <n v="1"/>
    <n v="20000000"/>
    <s v="GLOBAL"/>
    <s v="NO SOLICITADAS"/>
  </r>
  <r>
    <x v="8"/>
    <s v="204-41-13"/>
    <n v="10"/>
    <s v="OTROS GASTOS POR ADQUISICION DE SERVICIOS"/>
    <s v="SERVICIO DE LAVANDERIA VF 2018"/>
    <n v="91111502"/>
    <s v="MÍNIMA CUANTÍA"/>
    <n v="2"/>
    <n v="6"/>
    <n v="1"/>
    <n v="14000000"/>
    <s v="GLOBAL"/>
    <s v="SI APROBADAS"/>
  </r>
  <r>
    <x v="8"/>
    <s v="204-41-13"/>
    <n v="10"/>
    <s v="OTROS GASTOS POR ADQUISICION DE SERVICIOS"/>
    <s v="ANALISIS DE AGUAS Y ALIMENTOS VF 2018"/>
    <n v="85151508"/>
    <s v="MÍNIMA CUANTÍA"/>
    <n v="2"/>
    <n v="6"/>
    <n v="1"/>
    <n v="4659088"/>
    <s v="GLOBAL"/>
    <s v="SI APROBADAS"/>
  </r>
  <r>
    <x v="8"/>
    <s v="204-41-13"/>
    <n v="10"/>
    <s v="OTROS GASTOS POR ADQUISICION DE SERVICIOS"/>
    <s v="ANALISIS DE AGUAS Y ALIMENTOS VIGENCIA 2018"/>
    <n v="85151508"/>
    <s v="MÍNIMA CUANTÍA"/>
    <n v="3"/>
    <n v="5"/>
    <n v="1"/>
    <n v="9270100"/>
    <s v="GLOBAL"/>
    <s v="NO SOLICITADAS"/>
  </r>
  <r>
    <x v="8"/>
    <s v="204-41-13"/>
    <n v="10"/>
    <s v="OTROS GASTOS POR ADQUISICION DE SERVICIOS"/>
    <s v="ANALISIS DE AGUAS Y ALIMENTOS AMARRE VF 2019"/>
    <n v="85151508"/>
    <s v="MÍNIMA CUANTÍA"/>
    <n v="8"/>
    <n v="1"/>
    <n v="1"/>
    <n v="1500000"/>
    <s v="GLOBAL"/>
    <s v="SI EN TRAMITE"/>
  </r>
  <r>
    <x v="8"/>
    <s v="204-41-13"/>
    <n v="10"/>
    <s v="OTROS GASTOS POR ADQUISICION DE SERVICIOS"/>
    <s v="EJERCICIO DE LIDERAZGO ENFOCADO AL PLAN PURPURA"/>
    <n v="86101810"/>
    <s v="MÍNIMA CUANTÍA"/>
    <n v="2"/>
    <n v="3"/>
    <n v="1"/>
    <n v="49900000"/>
    <s v="GLOBAL"/>
    <s v=""/>
  </r>
  <r>
    <x v="8"/>
    <s v="204-41-13"/>
    <n v="16"/>
    <s v="OTROS GASTOS POR ADQUISICION DE SERVICIOS"/>
    <s v="AMARRE VIGENCIA FUTURA 2019 SERVICIO DE LAVANDERIA "/>
    <n v="91111502"/>
    <s v="MÍNIMA CUANTÍA"/>
    <n v="3"/>
    <n v="3"/>
    <n v="1"/>
    <n v="1000000"/>
    <s v="GLOBAL"/>
    <s v="SI APROBADAS"/>
  </r>
  <r>
    <x v="8"/>
    <s v="204-41-13"/>
    <n v="16"/>
    <s v="OTROS GASTOS POR ADQUISICION DE SERVICIOS"/>
    <s v="SERVICIO DE LAVANDERIA"/>
    <n v="91111502"/>
    <s v="MÍNIMA CUANTÍA"/>
    <n v="3"/>
    <n v="3"/>
    <n v="1"/>
    <n v="5606000"/>
    <s v="GLOBAL"/>
    <s v="NO SOLICITADAS"/>
  </r>
  <r>
    <x v="8"/>
    <s v="204-41-13"/>
    <n v="10"/>
    <s v="OTROS GASTOS POR ADQUISICION DE SERVICIOS"/>
    <s v="AFILIACION CON UNA ENTIDAD QUE ARTICULE LAS FUNCIONES SUSTANTIVAS DE LA_x000a_ EDUCACION CON LAS IES"/>
    <n v="81112003"/>
    <s v="MÍNIMA CUANTÍA"/>
    <n v="1"/>
    <n v="11"/>
    <n v="1"/>
    <n v="7300000"/>
    <s v="GLOBAL"/>
    <s v="NO SOLICITADAS"/>
  </r>
  <r>
    <x v="8"/>
    <s v="204-41-13"/>
    <n v="10"/>
    <s v="OTROS GASTOS POR ADQUISICION DE SERVICIOS"/>
    <s v="SERVICIOS LOGISTICOS A TODO COSTO PARA LA REALIZACIÓN DE EVENTOS ACADEMICOS ESUFA."/>
    <n v="80141607"/>
    <s v="MÍNIMA CUANTÍA"/>
    <n v="1"/>
    <n v="6"/>
    <n v="1"/>
    <n v="26881964"/>
    <s v="GLOBAL"/>
    <s v=""/>
  </r>
  <r>
    <x v="8"/>
    <s v="204-4-12"/>
    <n v="10"/>
    <s v="MATERIALES REACTIVOS DE LABORATORIO Y QUÍMICOS"/>
    <s v="HIDROXICLORURO"/>
    <n v="12352305"/>
    <s v="MÍNIMA CUANTÍA"/>
    <n v="2"/>
    <n v="3"/>
    <n v="30"/>
    <n v="14850000"/>
    <s v="GALON"/>
    <s v="NO SOLICITADAS"/>
  </r>
  <r>
    <x v="8"/>
    <s v="204-4-12"/>
    <n v="10"/>
    <s v="MATERIALES REACTIVOS DE LABORATORIO Y QUÍMICOS"/>
    <s v="HIPOCLORITO DE SODIO AL 13%"/>
    <n v="12141901"/>
    <s v="MÍNIMA CUANTÍA"/>
    <n v="2"/>
    <n v="3"/>
    <n v="66"/>
    <n v="29693400"/>
    <s v="UNIDAD"/>
    <s v="NO SOLICITADAS"/>
  </r>
  <r>
    <x v="8"/>
    <s v="204-4-12"/>
    <n v="10"/>
    <s v="MATERIALES REACTIVOS DE LABORATORIO Y QUÍMICOS"/>
    <s v="ACIDO NITRICO"/>
    <n v="12352106"/>
    <s v="MÍNIMA CUANTÍA"/>
    <n v="2"/>
    <n v="3"/>
    <n v="1"/>
    <n v="900000"/>
    <s v="GALON"/>
    <s v="NO SOLICITADAS"/>
  </r>
  <r>
    <x v="8"/>
    <s v="204-4-12"/>
    <n v="10"/>
    <s v="MATERIALES REACTIVOS DE LABORATORIO Y QUÍMICOS"/>
    <s v="SUAVIZADOR AGUA DE CALDERAS"/>
    <n v="11121502"/>
    <s v="MÍNIMA CUANTÍA"/>
    <n v="2"/>
    <n v="3"/>
    <n v="2"/>
    <n v="499800"/>
    <s v="GALON"/>
    <s v="NO SOLICITADAS"/>
  </r>
  <r>
    <x v="8"/>
    <s v="204-4-17"/>
    <n v="10"/>
    <s v="PRODUCTOS DE ASEO Y LIMPIEZA"/>
    <s v="JABON PARA LOZA"/>
    <n v="47131810"/>
    <s v="MÍNIMA CUANTÍA"/>
    <n v="1"/>
    <n v="3"/>
    <n v="30"/>
    <n v="199500"/>
    <s v="UNIDAD"/>
    <s v="NO SOLICITADAS"/>
  </r>
  <r>
    <x v="8"/>
    <s v="204-4-17"/>
    <n v="10"/>
    <s v="PRODUCTOS DE ASEO Y LIMPIEZA"/>
    <s v="JABÓN DE DISPENSADOR PARA MANOS "/>
    <n v="53131627"/>
    <s v="MÍNIMA CUANTÍA"/>
    <n v="3"/>
    <n v="5"/>
    <n v="12"/>
    <n v="75600"/>
    <s v="UNIDAD"/>
    <s v="NO SOLICITADAS"/>
  </r>
  <r>
    <x v="8"/>
    <s v="204-4-17"/>
    <n v="10"/>
    <s v="PRODUCTOS DE ASEO Y LIMPIEZA"/>
    <s v="GEL ANTIBACTERIAL PARA MANOS"/>
    <n v="53131626"/>
    <s v="MÍNIMA CUANTÍA"/>
    <n v="3"/>
    <n v="5"/>
    <n v="12"/>
    <n v="252000"/>
    <s v="UNIDAD"/>
    <s v="NO SOLICITADAS"/>
  </r>
  <r>
    <x v="8"/>
    <s v="204-4-17"/>
    <n v="10"/>
    <s v="PRODUCTOS DE ASEO Y LIMPIEZA"/>
    <s v="LÍQUIDO DESENGRASANTE"/>
    <n v="47131821"/>
    <s v="MÍNIMA CUANTÍA"/>
    <n v="3"/>
    <n v="5"/>
    <n v="20"/>
    <n v="126000"/>
    <s v="UNIDAD"/>
    <s v="NO SOLICITADAS"/>
  </r>
  <r>
    <x v="8"/>
    <s v="204-4-17"/>
    <n v="10"/>
    <s v="PRODUCTOS DE ASEO Y LIMPIEZA"/>
    <s v="DETERGENTE MULTIUSOS EN POLVO"/>
    <n v="53131608"/>
    <s v="MÍNIMA CUANTÍA"/>
    <n v="3"/>
    <n v="5"/>
    <n v="70"/>
    <n v="287000"/>
    <s v="UNIDAD"/>
    <s v="NO SOLICITADAS"/>
  </r>
  <r>
    <x v="8"/>
    <s v="204-4-17"/>
    <n v="10"/>
    <s v="PRODUCTOS DE ASEO Y LIMPIEZA"/>
    <s v="DESINFECTANTE PARA USO GENERAL "/>
    <n v="47131803"/>
    <s v="MÍNIMA CUANTÍA"/>
    <n v="3"/>
    <n v="5"/>
    <n v="20"/>
    <n v="47000"/>
    <s v="UNIDAD"/>
    <s v="NO SOLICITADAS"/>
  </r>
  <r>
    <x v="8"/>
    <s v="204-4-17"/>
    <n v="10"/>
    <s v="PRODUCTOS DE ASEO Y LIMPIEZA"/>
    <s v="LÍQUIDO PARA LIMPIAR VIDRIOS "/>
    <n v="47131824"/>
    <s v="MÍNIMA CUANTÍA"/>
    <n v="3"/>
    <n v="5"/>
    <n v="21"/>
    <n v="63000"/>
    <s v="UNIDAD"/>
    <s v="NO SOLICITADAS"/>
  </r>
  <r>
    <x v="8"/>
    <s v="204-4-17"/>
    <n v="10"/>
    <s v="PRODUCTOS DE ASEO Y LIMPIEZA"/>
    <s v="LUSTRADOR DE MUEBLES "/>
    <n v="47131826"/>
    <s v="MÍNIMA CUANTÍA"/>
    <n v="3"/>
    <n v="5"/>
    <n v="10"/>
    <n v="25000"/>
    <s v="UNIDAD"/>
    <s v="NO SOLICITADAS"/>
  </r>
  <r>
    <x v="8"/>
    <s v="204-4-17"/>
    <n v="10"/>
    <s v="PRODUCTOS DE ASEO Y LIMPIEZA"/>
    <s v="CERA POLIMÉRICA"/>
    <n v="12181501"/>
    <s v="MÍNIMA CUANTÍA"/>
    <n v="3"/>
    <n v="5"/>
    <n v="10"/>
    <n v="120000"/>
    <s v="UNIDAD"/>
    <s v="NO SOLICITADAS"/>
  </r>
  <r>
    <x v="8"/>
    <s v="204-4-17"/>
    <n v="10"/>
    <s v="PRODUCTOS DE ASEO Y LIMPIEZA"/>
    <s v="REMOVEDOR DE CERA "/>
    <n v="47131800"/>
    <s v="MÍNIMA CUANTÍA"/>
    <n v="3"/>
    <n v="5"/>
    <n v="10"/>
    <n v="71000"/>
    <s v="UNIDAD"/>
    <s v="NO SOLICITADAS"/>
  </r>
  <r>
    <x v="8"/>
    <s v="204-4-17"/>
    <n v="10"/>
    <s v="PRODUCTOS DE ASEO Y LIMPIEZA"/>
    <s v="VARSOL ECOLÓGICO"/>
    <n v="47131800"/>
    <s v="MÍNIMA CUANTÍA"/>
    <n v="3"/>
    <n v="5"/>
    <n v="20"/>
    <n v="700000"/>
    <s v="UNIDAD"/>
    <s v="NO SOLICITADAS"/>
  </r>
  <r>
    <x v="8"/>
    <s v="204-4-17"/>
    <n v="10"/>
    <s v="PRODUCTOS DE ASEO Y LIMPIEZA"/>
    <s v="BETÚN"/>
    <n v="47131809"/>
    <s v="MÍNIMA CUANTÍA"/>
    <n v="3"/>
    <n v="5"/>
    <n v="5"/>
    <n v="37500"/>
    <s v="UNIDAD"/>
    <s v="NO SOLICITADAS"/>
  </r>
  <r>
    <x v="8"/>
    <s v="204-4-17"/>
    <n v="10"/>
    <s v="PRODUCTOS DE ASEO Y LIMPIEZA"/>
    <s v="ALCOHOL ANTISÉPTICO"/>
    <n v="12352104"/>
    <s v="MÍNIMA CUANTÍA"/>
    <n v="3"/>
    <n v="5"/>
    <n v="30"/>
    <n v="120000"/>
    <s v="UNIDAD"/>
    <s v="NO SOLICITADAS"/>
  </r>
  <r>
    <x v="8"/>
    <s v="204-4-17"/>
    <n v="10"/>
    <s v="PRODUCTOS DE ASEO Y LIMPIEZA"/>
    <s v="LIMPIONES "/>
    <n v="47131501"/>
    <s v="MÍNIMA CUANTÍA"/>
    <n v="3"/>
    <n v="5"/>
    <n v="40"/>
    <n v="72000"/>
    <s v="UNIDAD"/>
    <s v="NO SOLICITADAS"/>
  </r>
  <r>
    <x v="8"/>
    <s v="204-4-17"/>
    <n v="10"/>
    <s v="PRODUCTOS DE ASEO Y LIMPIEZA"/>
    <s v="BAYETILLA "/>
    <n v="47131501"/>
    <s v="MÍNIMA CUANTÍA"/>
    <n v="3"/>
    <n v="5"/>
    <n v="20"/>
    <n v="92000"/>
    <s v="UNIDAD"/>
    <s v="NO SOLICITADAS"/>
  </r>
  <r>
    <x v="8"/>
    <s v="204-4-17"/>
    <n v="10"/>
    <s v="PRODUCTOS DE ASEO Y LIMPIEZA"/>
    <s v="PAÑO ABSORBENTE MULTIUSOS "/>
    <n v="47131502"/>
    <s v="MÍNIMA CUANTÍA"/>
    <n v="3"/>
    <n v="5"/>
    <n v="50"/>
    <n v="95000"/>
    <s v="UNIDAD"/>
    <s v="NO SOLICITADAS"/>
  </r>
  <r>
    <x v="8"/>
    <s v="204-4-17"/>
    <n v="10"/>
    <s v="PRODUCTOS DE ASEO Y LIMPIEZA"/>
    <s v="ESPONJILLA BLANDA ABRASIVA"/>
    <n v="47131603"/>
    <s v="MÍNIMA CUANTÍA"/>
    <n v="3"/>
    <n v="5"/>
    <n v="30"/>
    <n v="15000"/>
    <s v="UNIDAD"/>
    <s v="NO SOLICITADAS"/>
  </r>
  <r>
    <x v="8"/>
    <s v="204-4-17"/>
    <n v="10"/>
    <s v="PRODUCTOS DE ASEO Y LIMPIEZA"/>
    <s v="ESPONJILLA EN ALAMBRE"/>
    <n v="47131603"/>
    <s v="MÍNIMA CUANTÍA"/>
    <n v="3"/>
    <n v="5"/>
    <n v="30"/>
    <n v="19500"/>
    <s v="UNIDAD"/>
    <s v="NO SOLICITADAS"/>
  </r>
  <r>
    <x v="8"/>
    <s v="204-4-17"/>
    <n v="10"/>
    <s v="PRODUCTOS DE ASEO Y LIMPIEZA"/>
    <s v="RECOGEDOR "/>
    <n v="47131611"/>
    <s v="MÍNIMA CUANTÍA"/>
    <n v="3"/>
    <n v="5"/>
    <n v="30"/>
    <n v="90000"/>
    <s v="UNIDAD"/>
    <s v="NO SOLICITADAS"/>
  </r>
  <r>
    <x v="8"/>
    <s v="204-4-17"/>
    <n v="10"/>
    <s v="PRODUCTOS DE ASEO Y LIMPIEZA"/>
    <s v="ESCOBA CERDAS SUAVES"/>
    <n v="47131604"/>
    <s v="MÍNIMA CUANTÍA"/>
    <n v="3"/>
    <n v="5"/>
    <n v="30"/>
    <n v="165000"/>
    <s v="UNIDAD"/>
    <s v="NO SOLICITADAS"/>
  </r>
  <r>
    <x v="8"/>
    <s v="204-4-17"/>
    <n v="10"/>
    <s v="PRODUCTOS DE ASEO Y LIMPIEZA"/>
    <s v="ESCOBA CERDAS DURAS"/>
    <n v="47131604"/>
    <s v="MÍNIMA CUANTÍA"/>
    <n v="3"/>
    <n v="5"/>
    <n v="30"/>
    <n v="165000"/>
    <s v="UNIDAD"/>
    <s v="NO SOLICITADAS"/>
  </r>
  <r>
    <x v="8"/>
    <s v="204-4-17"/>
    <n v="10"/>
    <s v="PRODUCTOS DE ASEO Y LIMPIEZA"/>
    <s v="TRAPERO ALGODÓN"/>
    <n v="47131618"/>
    <s v="MÍNIMA CUANTÍA"/>
    <n v="3"/>
    <n v="5"/>
    <n v="30"/>
    <n v="180000"/>
    <s v="UNIDAD"/>
    <s v="NO SOLICITADAS"/>
  </r>
  <r>
    <x v="8"/>
    <s v="204-4-17"/>
    <n v="10"/>
    <s v="PRODUCTOS DE ASEO Y LIMPIEZA"/>
    <s v="CEPILLO PARA SANITARIO (CHURRUSCO)"/>
    <n v="47131608"/>
    <s v="MÍNIMA CUANTÍA"/>
    <n v="3"/>
    <n v="5"/>
    <n v="20"/>
    <n v="60000"/>
    <s v="UNIDAD"/>
    <s v="NO SOLICITADAS"/>
  </r>
  <r>
    <x v="8"/>
    <s v="204-4-17"/>
    <n v="10"/>
    <s v="PRODUCTOS DE ASEO Y LIMPIEZA"/>
    <s v="BOLSAS PARA BASURA COLOR NEGRO PAQUETE X 6"/>
    <n v="24111503"/>
    <s v="MÍNIMA CUANTÍA"/>
    <n v="3"/>
    <n v="5"/>
    <n v="70"/>
    <n v="203000"/>
    <s v="UNIDAD"/>
    <s v="NO SOLICITADAS"/>
  </r>
  <r>
    <x v="8"/>
    <s v="204-4-17"/>
    <n v="10"/>
    <s v="PRODUCTOS DE ASEO Y LIMPIEZA"/>
    <s v="BOLSAS PLÁSTICA COLOR VERDE PAQUETE X 6"/>
    <n v="24111503"/>
    <s v="MÍNIMA CUANTÍA"/>
    <n v="3"/>
    <n v="5"/>
    <n v="70"/>
    <n v="252000"/>
    <s v="UNIDAD"/>
    <s v="NO SOLICITADAS"/>
  </r>
  <r>
    <x v="8"/>
    <s v="204-4-17"/>
    <n v="10"/>
    <s v="PRODUCTOS DE ASEO Y LIMPIEZA"/>
    <s v="BOLSAS PLÁSTICA COLOR AZUL PAQUETE X 6"/>
    <n v="24111503"/>
    <s v="MÍNIMA CUANTÍA"/>
    <n v="3"/>
    <n v="5"/>
    <n v="70"/>
    <n v="308000"/>
    <s v="UNIDAD"/>
    <s v="NO SOLICITADAS"/>
  </r>
  <r>
    <x v="8"/>
    <s v="204-4-17"/>
    <n v="10"/>
    <s v="PRODUCTOS DE ASEO Y LIMPIEZA"/>
    <s v="BOLSAS PLÁSTICA COLOR GRIS PAQUETE X 6"/>
    <n v="24111503"/>
    <s v="MÍNIMA CUANTÍA"/>
    <n v="3"/>
    <n v="5"/>
    <n v="70"/>
    <n v="308000"/>
    <s v="UNIDAD"/>
    <s v="NO SOLICITADAS"/>
  </r>
  <r>
    <x v="8"/>
    <s v="204-4-17"/>
    <n v="10"/>
    <s v="PRODUCTOS DE ASEO Y LIMPIEZA"/>
    <s v="GUANTES CAUCHO "/>
    <n v="53102504"/>
    <s v="MÍNIMA CUANTÍA"/>
    <n v="3"/>
    <n v="5"/>
    <n v="70"/>
    <n v="280000"/>
    <s v="UNIDAD"/>
    <s v="NO SOLICITADAS"/>
  </r>
  <r>
    <x v="8"/>
    <s v="204-4-17"/>
    <n v="10"/>
    <s v="PRODUCTOS DE ASEO Y LIMPIEZA"/>
    <s v="GUANTES LATEX DESECHABLE  TIPO CIRUGÍA CAJA DE 100 "/>
    <n v="53102504"/>
    <s v="MÍNIMA CUANTÍA"/>
    <n v="3"/>
    <n v="5"/>
    <n v="10"/>
    <n v="163000"/>
    <s v="UNIDAD"/>
    <s v="NO SOLICITADAS"/>
  </r>
  <r>
    <x v="8"/>
    <s v="204-4-17"/>
    <n v="10"/>
    <s v="PRODUCTOS DE ASEO Y LIMPIEZA"/>
    <s v="PAPEL HIGIÉNICO 250 MTS"/>
    <n v="14111704"/>
    <s v="MÍNIMA CUANTÍA"/>
    <n v="3"/>
    <n v="5"/>
    <n v="200"/>
    <n v="1520000"/>
    <s v="UNIDAD"/>
    <s v="NO SOLICITADAS"/>
  </r>
  <r>
    <x v="8"/>
    <s v="204-4-17"/>
    <n v="10"/>
    <s v="PRODUCTOS DE ASEO Y LIMPIEZA"/>
    <s v="TOALLAS PARA MANOS 100 MTS"/>
    <n v="14111703"/>
    <s v="MÍNIMA CUANTÍA"/>
    <n v="3"/>
    <n v="5"/>
    <n v="20"/>
    <n v="300000"/>
    <s v="UNIDAD"/>
    <s v="NO SOLICITADAS"/>
  </r>
  <r>
    <x v="8"/>
    <s v="204-4-17"/>
    <n v="10"/>
    <s v="PRODUCTOS DE ASEO Y LIMPIEZA"/>
    <s v="ATOMIZADORES "/>
    <n v="40141742"/>
    <s v="MÍNIMA CUANTÍA"/>
    <n v="3"/>
    <n v="5"/>
    <n v="10"/>
    <n v="14000"/>
    <s v="UNIDAD"/>
    <s v="NO SOLICITADAS"/>
  </r>
  <r>
    <x v="8"/>
    <s v="204-4-17"/>
    <n v="10"/>
    <s v="PRODUCTOS DE ASEO Y LIMPIEZA"/>
    <s v="BALDES (COMPRA)"/>
    <n v="47121804"/>
    <s v="MÍNIMA CUANTÍA"/>
    <n v="3"/>
    <n v="5"/>
    <n v="12"/>
    <n v="54000"/>
    <s v="UNIDAD"/>
    <s v="NO SOLICITADAS"/>
  </r>
  <r>
    <x v="8"/>
    <s v="204-4-17"/>
    <n v="10"/>
    <s v="PRODUCTOS DE ASEO Y LIMPIEZA"/>
    <s v="HARAGANES 2"/>
    <n v="47131700"/>
    <s v="MÍNIMA CUANTÍA"/>
    <n v="3"/>
    <n v="5"/>
    <n v="12"/>
    <n v="64800"/>
    <s v="UNIDAD"/>
    <s v="NO SOLICITADAS"/>
  </r>
  <r>
    <x v="8"/>
    <s v="204-4-17"/>
    <n v="10"/>
    <s v="PRODUCTOS DE ASEO Y LIMPIEZA"/>
    <s v="PAPELERA 1"/>
    <n v="47121804"/>
    <s v="MÍNIMA CUANTÍA"/>
    <n v="3"/>
    <n v="5"/>
    <n v="20"/>
    <n v="120000"/>
    <s v="UNIDAD"/>
    <s v="NO SOLICITADAS"/>
  </r>
  <r>
    <x v="8"/>
    <s v="204-4-23"/>
    <n v="10"/>
    <s v="OTROS MATERIALES Y SUMINISTROS"/>
    <s v="CUCHILLA SEGADORA "/>
    <n v="22101703"/>
    <s v="MÍNIMA CUANTÍA"/>
    <n v="2"/>
    <n v="3"/>
    <n v="2"/>
    <n v="161000"/>
    <s v="UNIDAD"/>
    <s v="NO SOLICITADAS"/>
  </r>
  <r>
    <x v="8"/>
    <s v="204-4-23"/>
    <n v="10"/>
    <s v="OTROS MATERIALES Y SUMINISTROS"/>
    <s v="CORTASETOS"/>
    <n v="22101703"/>
    <s v="MÍNIMA CUANTÍA"/>
    <n v="2"/>
    <n v="3"/>
    <n v="1"/>
    <n v="1380000"/>
    <s v="UNIDAD"/>
    <s v="NO SOLICITADAS"/>
  </r>
  <r>
    <x v="8"/>
    <s v="204-4-23"/>
    <n v="10"/>
    <s v="OTROS MATERIALES Y SUMINISTROS"/>
    <s v="TRANSMISORES ELECTRONICOS PARA PECHERAS DE TAEKWONDO"/>
    <n v="49221500"/>
    <s v="MÍNIMA CUANTÍA"/>
    <n v="1"/>
    <n v="6"/>
    <n v="4"/>
    <n v="7599960"/>
    <s v="UNIDAD"/>
    <s v=""/>
  </r>
  <r>
    <x v="8"/>
    <s v="204-4-5"/>
    <n v="10"/>
    <s v="INSECTICIDAS, FUNGICIDAS Y OTROS INSUMOS AGRICOLAS"/>
    <s v="UREA"/>
    <n v="10171600"/>
    <s v="MÍNIMA CUANTÍA"/>
    <n v="2"/>
    <n v="3"/>
    <n v="25"/>
    <n v="87500"/>
    <s v="KILOGRAMO"/>
    <s v="NO SOLICITADAS"/>
  </r>
  <r>
    <x v="8"/>
    <s v="204-4-5"/>
    <n v="10"/>
    <s v="INSECTICIDAS, FUNGICIDAS Y OTROS INSUMOS AGRICOLAS"/>
    <s v="CAL VIVA BULTO"/>
    <n v="51101607"/>
    <s v="MÍNIMA CUANTÍA"/>
    <n v="2"/>
    <n v="3"/>
    <n v="15"/>
    <n v="277311"/>
    <s v="UNIDAD"/>
    <s v="NO SOLICITADAS"/>
  </r>
  <r>
    <x v="8"/>
    <s v="204-4-5"/>
    <n v="10"/>
    <s v="INSECTICIDAS, FUNGICIDAS Y OTROS INSUMOS AGRICOLAS"/>
    <s v="CLORPIRIFOS"/>
    <n v="10191509"/>
    <s v="MÍNIMA CUANTÍA"/>
    <n v="2"/>
    <n v="3"/>
    <n v="3"/>
    <n v="360000"/>
    <s v="UNIDAD"/>
    <s v="NO SOLICITADAS"/>
  </r>
  <r>
    <x v="8"/>
    <s v="204-4-5"/>
    <n v="10"/>
    <s v="INSECTICIDAS, FUNGICIDAS Y OTROS INSUMOS AGRICOLAS"/>
    <s v="GLIFOSATO"/>
    <n v="10191509"/>
    <s v="MÍNIMA CUANTÍA"/>
    <n v="2"/>
    <n v="3"/>
    <n v="15"/>
    <n v="345000"/>
    <s v="UNIDAD"/>
    <s v="NO SOLICITADAS"/>
  </r>
  <r>
    <x v="8"/>
    <s v="204-4-5"/>
    <n v="10"/>
    <s v="INSECTICIDAS, FUNGICIDAS Y OTROS INSUMOS AGRICOLAS"/>
    <s v="ABONO FOLIAR"/>
    <n v="10171504"/>
    <s v="MÍNIMA CUANTÍA"/>
    <n v="2"/>
    <n v="3"/>
    <n v="10"/>
    <n v="120000"/>
    <s v="UNIDAD"/>
    <s v="NO SOLICITADAS"/>
  </r>
  <r>
    <x v="8"/>
    <s v="204-4-5"/>
    <n v="10"/>
    <s v="INSECTICIDAS, FUNGICIDAS Y OTROS INSUMOS AGRICOLAS"/>
    <s v="LORSBAN"/>
    <n v="10191509"/>
    <s v="MÍNIMA CUANTÍA"/>
    <n v="2"/>
    <n v="3"/>
    <n v="8"/>
    <n v="240000"/>
    <s v="UNIDAD"/>
    <s v="NO SOLICITADAS"/>
  </r>
  <r>
    <x v="8"/>
    <s v="204-4-5"/>
    <n v="10"/>
    <s v="INSECTICIDAS, FUNGICIDAS Y OTROS INSUMOS AGRICOLAS"/>
    <s v="NITROGENO TOTAL 15+ FOSFORO TOTAL 15+ POTACIO TOTAL 15"/>
    <n v="10171600"/>
    <s v="MÍNIMA CUANTÍA"/>
    <n v="2"/>
    <n v="3"/>
    <n v="40"/>
    <n v="232000"/>
    <s v="KILOGRAMO"/>
    <s v="NO SOLICITADAS"/>
  </r>
  <r>
    <x v="8"/>
    <s v="204-4-5"/>
    <n v="10"/>
    <s v="INSECTICIDAS, FUNGICIDAS Y OTROS INSUMOS AGRICOLAS"/>
    <s v="PROPINEB+ POLXMERIC ZINC"/>
    <n v="51101800"/>
    <s v="MÍNIMA CUANTÍA"/>
    <n v="2"/>
    <n v="3"/>
    <n v="3"/>
    <n v="120000"/>
    <s v="UNIDAD"/>
    <s v="NO SOLICITADAS"/>
  </r>
  <r>
    <x v="8"/>
    <s v="204-4-5"/>
    <n v="10"/>
    <s v="INSECTICIDAS, FUNGICIDAS Y OTROS INSUMOS AGRICOLAS"/>
    <s v="METOMIL"/>
    <n v="10191509"/>
    <s v="MÍNIMA CUANTÍA"/>
    <n v="2"/>
    <n v="3"/>
    <n v="3"/>
    <n v="105000"/>
    <s v="UNIDAD"/>
    <s v="NO SOLICITADAS"/>
  </r>
  <r>
    <x v="8"/>
    <s v="204-4-5"/>
    <n v="10"/>
    <s v="INSECTICIDAS, FUNGICIDAS Y OTROS INSUMOS AGRICOLAS"/>
    <s v="METAMIDOFOS"/>
    <n v="10191509"/>
    <s v="MÍNIMA CUANTÍA"/>
    <n v="2"/>
    <n v="3"/>
    <n v="3"/>
    <n v="135000"/>
    <s v="UNIDAD"/>
    <s v="NO SOLICITADAS"/>
  </r>
  <r>
    <x v="8"/>
    <s v="204-4-9"/>
    <n v="10"/>
    <s v="MATERIALES DE CONSTRUCCION"/>
    <s v="ADAPTADOR HEMBRA DE 3&quot;"/>
    <n v="40141719"/>
    <s v="MÍNIMA CUANTÍA"/>
    <n v="3"/>
    <n v="3"/>
    <n v="4"/>
    <n v="64400"/>
    <s v="UNIDAD"/>
    <s v="NO SOLICITADAS"/>
  </r>
  <r>
    <x v="8"/>
    <s v="204-4-9"/>
    <n v="10"/>
    <s v="MATERIALES DE CONSTRUCCION"/>
    <s v="ADAPTADOR MACHO DE 1 1/2&quot;"/>
    <n v="40141719"/>
    <s v="MÍNIMA CUANTÍA"/>
    <n v="3"/>
    <n v="3"/>
    <n v="4"/>
    <n v="8280"/>
    <s v="UNIDAD"/>
    <s v="NO SOLICITADAS"/>
  </r>
  <r>
    <x v="8"/>
    <s v="204-4-9"/>
    <n v="10"/>
    <s v="MATERIALES DE CONSTRUCCION"/>
    <s v="ADAPTADOR MACHO DE 3&quot;"/>
    <n v="40141719"/>
    <s v="MÍNIMA CUANTÍA"/>
    <n v="3"/>
    <n v="3"/>
    <n v="4"/>
    <n v="46000"/>
    <s v="UNIDAD"/>
    <s v="NO SOLICITADAS"/>
  </r>
  <r>
    <x v="8"/>
    <s v="204-4-9"/>
    <n v="10"/>
    <s v="MATERIALES DE CONSTRUCCION"/>
    <s v="BASE NEGRA"/>
    <n v="31211509"/>
    <s v="MÍNIMA CUANTÍA"/>
    <n v="3"/>
    <n v="3"/>
    <n v="4"/>
    <n v="124200"/>
    <s v="GALON"/>
    <s v="NO SOLICITADAS"/>
  </r>
  <r>
    <x v="8"/>
    <s v="204-4-9"/>
    <n v="10"/>
    <s v="MATERIALES DE CONSTRUCCION"/>
    <s v="BASE ROJA"/>
    <n v="31211509"/>
    <s v="MÍNIMA CUANTÍA"/>
    <n v="3"/>
    <n v="3"/>
    <n v="4"/>
    <n v="124200"/>
    <s v="GALON"/>
    <s v="NO SOLICITADAS"/>
  </r>
  <r>
    <x v="8"/>
    <s v="204-4-9"/>
    <n v="10"/>
    <s v="MATERIALES DE CONSTRUCCION"/>
    <s v="BISAGRA OMEGA 3&quot;"/>
    <n v="31162403"/>
    <s v="MÍNIMA CUANTÍA"/>
    <n v="3"/>
    <n v="3"/>
    <n v="12"/>
    <n v="22080"/>
    <s v="GALON"/>
    <s v="NO SOLICITADAS"/>
  </r>
  <r>
    <x v="8"/>
    <s v="204-4-9"/>
    <n v="10"/>
    <s v="MATERIALES DE CONSTRUCCION"/>
    <s v="CHAZO DE 1/ 4 "/>
    <n v="31161502"/>
    <s v="MÍNIMA CUANTÍA"/>
    <n v="3"/>
    <n v="3"/>
    <n v="5"/>
    <n v="34500"/>
    <s v="Paquete x 100"/>
    <s v="NO SOLICITADAS"/>
  </r>
  <r>
    <x v="8"/>
    <s v="204-4-9"/>
    <n v="10"/>
    <s v="MATERIALES DE CONSTRUCCION"/>
    <s v="CHAZO DE 3/16  "/>
    <n v="31161502"/>
    <s v="MÍNIMA CUANTÍA"/>
    <n v="3"/>
    <n v="3"/>
    <n v="5"/>
    <n v="14375"/>
    <s v="Paquete x 100"/>
    <s v="NO SOLICITADAS"/>
  </r>
  <r>
    <x v="8"/>
    <s v="204-4-9"/>
    <n v="10"/>
    <s v="MATERIALES DE CONSTRUCCION"/>
    <s v="CHAZO DE 3/8  "/>
    <n v="31161502"/>
    <s v="MÍNIMA CUANTÍA"/>
    <n v="3"/>
    <n v="3"/>
    <n v="5"/>
    <n v="14375"/>
    <s v="Paquete x 100"/>
    <s v="NO SOLICITADAS"/>
  </r>
  <r>
    <x v="8"/>
    <s v="204-4-9"/>
    <n v="10"/>
    <s v="MATERIALES DE CONSTRUCCION"/>
    <s v="CHAZO EXPANSIVO 1/4&quot;"/>
    <n v="31161502"/>
    <s v="MÍNIMA CUANTÍA"/>
    <n v="3"/>
    <n v="3"/>
    <n v="1"/>
    <n v="13800"/>
    <s v="Paquete x 100"/>
    <s v="NO SOLICITADAS"/>
  </r>
  <r>
    <x v="8"/>
    <s v="204-4-9"/>
    <n v="10"/>
    <s v="MATERIALES DE CONSTRUCCION"/>
    <s v="CHAZO EXPANSIVO 3/8&quot;"/>
    <n v="31161502"/>
    <s v="MÍNIMA CUANTÍA"/>
    <n v="3"/>
    <n v="3"/>
    <n v="1"/>
    <n v="34000"/>
    <s v="Paquete x 100"/>
    <s v="NO SOLICITADAS"/>
  </r>
  <r>
    <x v="8"/>
    <s v="204-4-9"/>
    <n v="10"/>
    <s v="MATERIALES DE CONSTRUCCION"/>
    <s v="CHAZO EXPANSIVO 5/16&quot;"/>
    <n v="31161502"/>
    <s v="MÍNIMA CUANTÍA"/>
    <n v="3"/>
    <n v="3"/>
    <n v="1"/>
    <n v="28750"/>
    <s v="Paquete x 100"/>
    <s v="NO SOLICITADAS"/>
  </r>
  <r>
    <x v="8"/>
    <s v="204-4-9"/>
    <n v="10"/>
    <s v="MATERIALES DE CONSTRUCCION"/>
    <s v="CHAZO PUNTILLA 1&quot;"/>
    <n v="31161502"/>
    <s v="MÍNIMA CUANTÍA"/>
    <n v="3"/>
    <n v="3"/>
    <n v="1"/>
    <n v="4370"/>
    <s v="Paquete x 100"/>
    <s v="NO SOLICITADAS"/>
  </r>
  <r>
    <x v="8"/>
    <s v="204-4-9"/>
    <n v="10"/>
    <s v="MATERIALES DE CONSTRUCCION"/>
    <s v="CINTA TEFLON INDUSTRIAL"/>
    <n v="31201500"/>
    <s v="MÍNIMA CUANTÍA"/>
    <n v="3"/>
    <n v="3"/>
    <n v="7"/>
    <n v="20125"/>
    <s v="UNIDAD"/>
    <s v="NO SOLICITADAS"/>
  </r>
  <r>
    <x v="8"/>
    <s v="204-4-9"/>
    <n v="10"/>
    <s v="MATERIALES DE CONSTRUCCION"/>
    <s v="CODO DE  3&quot; PVC PRESION"/>
    <n v="40172800"/>
    <s v="MÍNIMA CUANTÍA"/>
    <n v="3"/>
    <n v="3"/>
    <n v="4"/>
    <n v="69000"/>
    <s v="UNIDAD"/>
    <s v="NO SOLICITADAS"/>
  </r>
  <r>
    <x v="8"/>
    <s v="204-4-9"/>
    <n v="10"/>
    <s v="MATERIALES DE CONSTRUCCION"/>
    <s v="CODO DE 1 1/2&quot;"/>
    <n v="40172800"/>
    <s v="MÍNIMA CUANTÍA"/>
    <n v="3"/>
    <n v="3"/>
    <n v="4"/>
    <n v="13800"/>
    <s v="UNIDAD"/>
    <s v="NO SOLICITADAS"/>
  </r>
  <r>
    <x v="8"/>
    <s v="204-4-9"/>
    <n v="10"/>
    <s v="MATERIALES DE CONSTRUCCION"/>
    <s v="DESAIRADOR 1&quot;"/>
    <n v="40183100"/>
    <s v="MÍNIMA CUANTÍA"/>
    <n v="3"/>
    <n v="3"/>
    <n v="1"/>
    <n v="31050"/>
    <s v="UNIDAD"/>
    <s v="NO SOLICITADAS"/>
  </r>
  <r>
    <x v="8"/>
    <s v="204-4-9"/>
    <n v="10"/>
    <s v="MATERIALES DE CONSTRUCCION"/>
    <s v="DESAIRADOR 1/2&quot;"/>
    <n v="40183100"/>
    <s v="MÍNIMA CUANTÍA"/>
    <n v="3"/>
    <n v="3"/>
    <n v="1"/>
    <n v="20700"/>
    <s v="UNIDAD"/>
    <s v="NO SOLICITADAS"/>
  </r>
  <r>
    <x v="8"/>
    <s v="204-4-9"/>
    <n v="10"/>
    <s v="MATERIALES DE CONSTRUCCION"/>
    <s v="GRIFERIA PARA LAVAMANOS DE 4&quot;"/>
    <n v="40183100"/>
    <s v="MÍNIMA CUANTÍA"/>
    <n v="3"/>
    <n v="3"/>
    <n v="6"/>
    <n v="179400"/>
    <s v="UNIDAD"/>
    <s v="NO SOLICITADAS"/>
  </r>
  <r>
    <x v="8"/>
    <s v="204-4-9"/>
    <n v="10"/>
    <s v="MATERIALES DE CONSTRUCCION"/>
    <s v="GRIFERIA PARA LAVAMANOS SENCILLA"/>
    <n v="40183100"/>
    <s v="MÍNIMA CUANTÍA"/>
    <n v="3"/>
    <n v="3"/>
    <n v="10"/>
    <n v="161000"/>
    <s v="UNIDAD"/>
    <s v="NO SOLICITADAS"/>
  </r>
  <r>
    <x v="8"/>
    <s v="204-4-9"/>
    <n v="10"/>
    <s v="MATERIALES DE CONSTRUCCION"/>
    <s v="LAMINA DE TRIPLES 4MM"/>
    <n v="60121129"/>
    <s v="MÍNIMA CUANTÍA"/>
    <n v="3"/>
    <n v="3"/>
    <n v="4"/>
    <n v="128800"/>
    <s v="UNIDAD"/>
    <s v="NO SOLICITADAS"/>
  </r>
  <r>
    <x v="8"/>
    <s v="204-4-9"/>
    <n v="10"/>
    <s v="MATERIALES DE CONSTRUCCION"/>
    <s v="LIJA DE AGUA PROFESIONAL NO. 180"/>
    <n v="11101502"/>
    <s v="MÍNIMA CUANTÍA"/>
    <n v="3"/>
    <n v="3"/>
    <n v="100"/>
    <n v="69000"/>
    <s v="UNIDAD"/>
    <s v="NO SOLICITADAS"/>
  </r>
  <r>
    <x v="8"/>
    <s v="204-4-9"/>
    <n v="10"/>
    <s v="MATERIALES DE CONSTRUCCION"/>
    <s v="LIJA DE AGUA PROFESIONAL NO. 220"/>
    <n v="11101502"/>
    <s v="MÍNIMA CUANTÍA"/>
    <n v="3"/>
    <n v="3"/>
    <n v="100"/>
    <n v="69000"/>
    <s v="UNIDAD"/>
    <s v="NO SOLICITADAS"/>
  </r>
  <r>
    <x v="8"/>
    <s v="204-4-9"/>
    <n v="10"/>
    <s v="MATERIALES DE CONSTRUCCION"/>
    <s v="LIJA DE AGUA PROFESIONAL NO. 400"/>
    <n v="11101502"/>
    <s v="MÍNIMA CUANTÍA"/>
    <n v="3"/>
    <n v="3"/>
    <n v="100"/>
    <n v="69000"/>
    <s v="UNIDAD"/>
    <s v="NO SOLICITADAS"/>
  </r>
  <r>
    <x v="8"/>
    <s v="204-4-9"/>
    <n v="10"/>
    <s v="MATERIALES DE CONSTRUCCION"/>
    <s v="LIMPIADOR PVC"/>
    <n v="12163800"/>
    <s v="MÍNIMA CUANTÍA"/>
    <n v="3"/>
    <n v="3"/>
    <n v="5"/>
    <n v="115000"/>
    <s v="1/4 de galon"/>
    <s v="NO SOLICITADAS"/>
  </r>
  <r>
    <x v="8"/>
    <s v="204-4-9"/>
    <n v="10"/>
    <s v="MATERIALES DE CONSTRUCCION"/>
    <s v="MANGUERA "/>
    <n v="40142000"/>
    <s v="MÍNIMA CUANTÍA"/>
    <n v="3"/>
    <n v="3"/>
    <n v="20"/>
    <n v="36800"/>
    <s v="Metro"/>
    <s v="NO SOLICITADAS"/>
  </r>
  <r>
    <x v="8"/>
    <s v="204-4-9"/>
    <n v="10"/>
    <s v="MATERIALES DE CONSTRUCCION"/>
    <s v="PASADORES"/>
    <n v="46121604"/>
    <s v="MÍNIMA CUANTÍA"/>
    <n v="3"/>
    <n v="3"/>
    <n v="10"/>
    <n v="32200"/>
    <s v="Unidad"/>
    <s v="NO SOLICITADAS"/>
  </r>
  <r>
    <x v="8"/>
    <s v="204-4-9"/>
    <n v="10"/>
    <s v="MATERIALES DE CONSTRUCCION"/>
    <s v="PEGANTE CERAMICO "/>
    <n v="31201610"/>
    <s v="MÍNIMA CUANTÍA"/>
    <n v="3"/>
    <n v="3"/>
    <n v="70"/>
    <n v="1288000"/>
    <s v="Bulto"/>
    <s v="NO SOLICITADAS"/>
  </r>
  <r>
    <x v="8"/>
    <s v="204-4-9"/>
    <n v="10"/>
    <s v="MATERIALES DE CONSTRUCCION"/>
    <s v="PEGANTE PARA FORMICA"/>
    <n v="31201610"/>
    <s v="MÍNIMA CUANTÍA"/>
    <n v="3"/>
    <n v="3"/>
    <n v="2"/>
    <n v="103500"/>
    <s v="Litro"/>
    <s v="NO SOLICITADAS"/>
  </r>
  <r>
    <x v="8"/>
    <s v="204-4-9"/>
    <n v="10"/>
    <s v="MATERIALES DE CONSTRUCCION"/>
    <s v="PEGANTE PARA MADERA"/>
    <n v="31201610"/>
    <s v="MÍNIMA CUANTÍA"/>
    <n v="3"/>
    <n v="3"/>
    <n v="2"/>
    <n v="57500"/>
    <s v="Litro"/>
    <s v="NO SOLICITADAS"/>
  </r>
  <r>
    <x v="8"/>
    <s v="204-4-9"/>
    <n v="10"/>
    <s v="MATERIALES DE CONSTRUCCION"/>
    <s v="PINTURA TRAFICO AMARILLO"/>
    <n v="31211522"/>
    <s v="MÍNIMA CUANTÍA"/>
    <n v="3"/>
    <n v="3"/>
    <n v="3"/>
    <n v="191850"/>
    <s v="Cuñete"/>
    <s v="NO SOLICITADAS"/>
  </r>
  <r>
    <x v="8"/>
    <s v="204-4-9"/>
    <n v="10"/>
    <s v="MATERIALES DE CONSTRUCCION"/>
    <s v="PINTURA VINILO TIPO 1 "/>
    <n v="31211501"/>
    <s v="MÍNIMA CUANTÍA"/>
    <n v="3"/>
    <n v="3"/>
    <n v="20"/>
    <n v="575000"/>
    <s v="Galon"/>
    <s v="NO SOLICITADAS"/>
  </r>
  <r>
    <x v="8"/>
    <s v="204-4-9"/>
    <n v="10"/>
    <s v="MATERIALES DE CONSTRUCCION"/>
    <s v="POMAS REGADERA"/>
    <n v="40183100"/>
    <s v="MÍNIMA CUANTÍA"/>
    <n v="3"/>
    <n v="3"/>
    <n v="20"/>
    <n v="69000"/>
    <s v="Unidad"/>
    <s v="NO SOLICITADAS"/>
  </r>
  <r>
    <x v="8"/>
    <s v="204-4-9"/>
    <n v="10"/>
    <s v="MATERIALES DE CONSTRUCCION"/>
    <s v="PORTA CANDADOS "/>
    <n v="46171502"/>
    <s v="MÍNIMA CUANTÍA"/>
    <n v="3"/>
    <n v="3"/>
    <n v="3"/>
    <n v="13800"/>
    <s v="Unidad"/>
    <s v="NO SOLICITADAS"/>
  </r>
  <r>
    <x v="8"/>
    <s v="204-4-9"/>
    <n v="10"/>
    <s v="MATERIALES DE CONSTRUCCION"/>
    <s v="PUNTILLA 1&quot;"/>
    <n v="31162011"/>
    <s v="MÍNIMA CUANTÍA"/>
    <n v="3"/>
    <n v="3"/>
    <n v="4"/>
    <n v="8000"/>
    <s v="Caja x Libra"/>
    <s v="NO SOLICITADAS"/>
  </r>
  <r>
    <x v="8"/>
    <s v="204-4-9"/>
    <n v="10"/>
    <s v="MATERIALES DE CONSTRUCCION"/>
    <s v="PUNTILLA SIN CABEZA DE 1&quot;"/>
    <n v="31162011"/>
    <s v="MÍNIMA CUANTÍA"/>
    <n v="3"/>
    <n v="3"/>
    <n v="4"/>
    <n v="8000"/>
    <s v="Caja x Libra"/>
    <s v="NO SOLICITADAS"/>
  </r>
  <r>
    <x v="8"/>
    <s v="204-4-9"/>
    <n v="10"/>
    <s v="MATERIALES DE CONSTRUCCION"/>
    <s v="QUINTUPLE 22MM"/>
    <n v="60121129"/>
    <s v="MÍNIMA CUANTÍA"/>
    <n v="3"/>
    <n v="3"/>
    <n v="2"/>
    <n v="299000"/>
    <s v="Unidad"/>
    <s v="NO SOLICITADAS"/>
  </r>
  <r>
    <x v="8"/>
    <s v="204-4-9"/>
    <n v="10"/>
    <s v="MATERIALES DE CONSTRUCCION"/>
    <s v="REGADERAS"/>
    <n v="40183100"/>
    <s v="MÍNIMA CUANTÍA"/>
    <n v="3"/>
    <n v="3"/>
    <n v="10"/>
    <n v="138000"/>
    <s v="Unidad"/>
    <s v="NO SOLICITADAS"/>
  </r>
  <r>
    <x v="8"/>
    <s v="204-4-9"/>
    <n v="10"/>
    <s v="MATERIALES DE CONSTRUCCION"/>
    <s v="REGISTRO DE 1 1/2&quot;"/>
    <n v="40141600"/>
    <s v="MÍNIMA CUANTÍA"/>
    <n v="3"/>
    <n v="3"/>
    <n v="6"/>
    <n v="41400"/>
    <s v="Unidad"/>
    <s v="NO SOLICITADAS"/>
  </r>
  <r>
    <x v="8"/>
    <s v="204-4-9"/>
    <n v="10"/>
    <s v="MATERIALES DE CONSTRUCCION"/>
    <s v="REGISTRO DE 2&quot;"/>
    <n v="40141600"/>
    <s v="MÍNIMA CUANTÍA"/>
    <n v="3"/>
    <n v="3"/>
    <n v="6"/>
    <n v="62100"/>
    <s v="Unidad"/>
    <s v="NO SOLICITADAS"/>
  </r>
  <r>
    <x v="8"/>
    <s v="204-4-9"/>
    <n v="10"/>
    <s v="MATERIALES DE CONSTRUCCION"/>
    <s v="REGISTRO DE 3&quot;"/>
    <n v="40141600"/>
    <s v="MÍNIMA CUANTÍA"/>
    <n v="3"/>
    <n v="3"/>
    <n v="1"/>
    <n v="34500"/>
    <s v="Unidad"/>
    <s v="NO SOLICITADAS"/>
  </r>
  <r>
    <x v="8"/>
    <s v="204-4-9"/>
    <n v="10"/>
    <s v="MATERIALES DE CONSTRUCCION"/>
    <s v="REGISTRO DE 4&quot;"/>
    <n v="40141600"/>
    <s v="MÍNIMA CUANTÍA"/>
    <n v="3"/>
    <n v="3"/>
    <n v="1"/>
    <n v="63250"/>
    <s v="Unidad"/>
    <s v="NO SOLICITADAS"/>
  </r>
  <r>
    <x v="8"/>
    <s v="204-4-9"/>
    <n v="10"/>
    <s v="MATERIALES DE CONSTRUCCION"/>
    <s v="REJILLA DE 3&quot; PARA SIFON"/>
    <n v="40183100"/>
    <s v="MÍNIMA CUANTÍA"/>
    <n v="3"/>
    <n v="3"/>
    <n v="4"/>
    <n v="9200"/>
    <s v="Unidad"/>
    <s v="NO SOLICITADAS"/>
  </r>
  <r>
    <x v="8"/>
    <s v="204-4-9"/>
    <n v="10"/>
    <s v="MATERIALES DE CONSTRUCCION"/>
    <s v="SELLADOR  LIJABLE  "/>
    <n v="31211704"/>
    <s v="MÍNIMA CUANTÍA"/>
    <n v="3"/>
    <n v="3"/>
    <n v="8"/>
    <n v="257600"/>
    <s v="Galon"/>
    <s v="NO SOLICITADAS"/>
  </r>
  <r>
    <x v="8"/>
    <s v="204-4-9"/>
    <n v="10"/>
    <s v="MATERIALES DE CONSTRUCCION"/>
    <s v="SEMICODOS DE PRESION AGUA POTABLE 1 1/2&quot;"/>
    <n v="40183100"/>
    <s v="MÍNIMA CUANTÍA"/>
    <n v="3"/>
    <n v="3"/>
    <n v="4"/>
    <n v="12880"/>
    <s v="Unidad"/>
    <s v="NO SOLICITADAS"/>
  </r>
  <r>
    <x v="8"/>
    <s v="204-4-9"/>
    <n v="10"/>
    <s v="MATERIALES DE CONSTRUCCION"/>
    <s v="SEMICODOS DE PRESION AGUA POTABLE 3&quot;"/>
    <n v="40183100"/>
    <s v="MÍNIMA CUANTÍA"/>
    <n v="3"/>
    <n v="3"/>
    <n v="4"/>
    <n v="73600"/>
    <s v="Unidad"/>
    <s v="NO SOLICITADAS"/>
  </r>
  <r>
    <x v="8"/>
    <s v="204-4-9"/>
    <n v="10"/>
    <s v="MATERIALES DE CONSTRUCCION"/>
    <s v="SOLDADURA A53"/>
    <n v="23271700"/>
    <s v="MÍNIMA CUANTÍA"/>
    <n v="3"/>
    <n v="3"/>
    <n v="2"/>
    <n v="36800"/>
    <s v="1/8 de Galon"/>
    <s v="NO SOLICITADAS"/>
  </r>
  <r>
    <x v="8"/>
    <s v="204-4-9"/>
    <n v="10"/>
    <s v="MATERIALES DE CONSTRUCCION"/>
    <s v="SOLDADURA PVC 1/8 GAL"/>
    <n v="23271700"/>
    <s v="MÍNIMA CUANTÍA"/>
    <n v="3"/>
    <n v="3"/>
    <n v="8"/>
    <n v="165600"/>
    <s v="1/8 de Galon"/>
    <s v="NO SOLICITADAS"/>
  </r>
  <r>
    <x v="8"/>
    <s v="204-4-9"/>
    <n v="10"/>
    <s v="MATERIALES DE CONSTRUCCION"/>
    <s v="THINNER"/>
    <n v="31211803"/>
    <s v="MÍNIMA CUANTÍA"/>
    <n v="3"/>
    <n v="3"/>
    <n v="10"/>
    <n v="130000"/>
    <s v="Galon"/>
    <s v="NO SOLICITADAS"/>
  </r>
  <r>
    <x v="8"/>
    <s v="204-4-9"/>
    <n v="10"/>
    <s v="MATERIALES DE CONSTRUCCION"/>
    <s v="TORNILLO AUTOPERFORANTE 1&quot;"/>
    <n v="31161609"/>
    <s v="MÍNIMA CUANTÍA"/>
    <n v="3"/>
    <n v="3"/>
    <n v="5"/>
    <n v="51750"/>
    <s v="Paquete x 100"/>
    <s v="NO SOLICITADAS"/>
  </r>
  <r>
    <x v="8"/>
    <s v="204-4-9"/>
    <n v="10"/>
    <s v="MATERIALES DE CONSTRUCCION"/>
    <s v="TORNILLO AUTOPERFORANTE 2&quot;"/>
    <n v="31161609"/>
    <s v="MÍNIMA CUANTÍA"/>
    <n v="3"/>
    <n v="3"/>
    <n v="5"/>
    <n v="80500"/>
    <s v="Paquete x 101"/>
    <s v="NO SOLICITADAS"/>
  </r>
  <r>
    <x v="8"/>
    <s v="204-4-9"/>
    <n v="10"/>
    <s v="MATERIALES DE CONSTRUCCION"/>
    <s v="TUBERIA PVCP DE 1 1/2&quot; X 6M"/>
    <n v="40171517"/>
    <s v="MÍNIMA CUANTÍA"/>
    <n v="3"/>
    <n v="3"/>
    <n v="4"/>
    <n v="119600"/>
    <s v="Unidad"/>
    <s v="NO SOLICITADAS"/>
  </r>
  <r>
    <x v="8"/>
    <s v="204-4-9"/>
    <n v="10"/>
    <s v="MATERIALES DE CONSTRUCCION"/>
    <s v="UNION 1 1/2&quot;"/>
    <n v="40183100"/>
    <s v="MÍNIMA CUANTÍA"/>
    <n v="3"/>
    <n v="3"/>
    <n v="4"/>
    <n v="4600"/>
    <s v="Unidad"/>
    <s v="NO SOLICITADAS"/>
  </r>
  <r>
    <x v="8"/>
    <s v="204-4-9"/>
    <n v="10"/>
    <s v="MATERIALES DE CONSTRUCCION"/>
    <s v="UNION DE 1/2&quot; PVC"/>
    <n v="40183100"/>
    <s v="MÍNIMA CUANTÍA"/>
    <n v="3"/>
    <n v="3"/>
    <n v="4"/>
    <n v="920"/>
    <s v="Unidad"/>
    <s v="NO SOLICITADAS"/>
  </r>
  <r>
    <x v="8"/>
    <s v="204-4-9"/>
    <n v="10"/>
    <s v="MATERIALES DE CONSTRUCCION"/>
    <s v="UNION DE 2&quot; PVC"/>
    <n v="40183100"/>
    <s v="MÍNIMA CUANTÍA"/>
    <n v="3"/>
    <n v="3"/>
    <n v="2"/>
    <n v="4600"/>
    <s v="Unidad"/>
    <s v="NO SOLICITADAS"/>
  </r>
  <r>
    <x v="8"/>
    <s v="204-4-9"/>
    <n v="10"/>
    <s v="MATERIALES DE CONSTRUCCION"/>
    <s v="UNION DE 4&quot; PVC"/>
    <n v="40183100"/>
    <s v="MÍNIMA CUANTÍA"/>
    <n v="3"/>
    <n v="3"/>
    <n v="4"/>
    <n v="73600"/>
    <s v="Unidad"/>
    <s v="NO SOLICITADAS"/>
  </r>
  <r>
    <x v="8"/>
    <s v="204-4-9"/>
    <n v="10"/>
    <s v="MATERIALES DE CONSTRUCCION"/>
    <s v="UNIVERSAL DE 1 1/2&quot;"/>
    <n v="40183100"/>
    <s v="MÍNIMA CUANTÍA"/>
    <n v="3"/>
    <n v="3"/>
    <n v="6"/>
    <n v="82800"/>
    <s v="Unidad"/>
    <s v="NO SOLICITADAS"/>
  </r>
  <r>
    <x v="8"/>
    <s v="204-4-9"/>
    <n v="10"/>
    <s v="MATERIALES DE CONSTRUCCION"/>
    <s v="UNIVERSAL DE 3&quot;"/>
    <n v="40183100"/>
    <s v="MÍNIMA CUANTÍA"/>
    <n v="3"/>
    <n v="3"/>
    <n v="2"/>
    <n v="92000"/>
    <s v="Unidad"/>
    <s v="NO SOLICITADAS"/>
  </r>
  <r>
    <x v="8"/>
    <s v="204-4-9"/>
    <n v="10"/>
    <s v="MATERIALES DE CONSTRUCCION"/>
    <s v="UNIVERSAL DE 4&quot;"/>
    <n v="40183100"/>
    <s v="MÍNIMA CUANTÍA"/>
    <n v="3"/>
    <n v="3"/>
    <n v="2"/>
    <n v="184000"/>
    <s v="Unidad"/>
    <s v="NO SOLICITADAS"/>
  </r>
  <r>
    <x v="8"/>
    <s v="204-4-9"/>
    <n v="10"/>
    <s v="MATERIALES DE CONSTRUCCION"/>
    <s v="VALVULA DE PIE 1/2&quot;"/>
    <n v="40141600"/>
    <s v="MÍNIMA CUANTÍA"/>
    <n v="3"/>
    <n v="3"/>
    <n v="4"/>
    <n v="184000"/>
    <s v="Unidad"/>
    <s v="NO SOLICITADAS"/>
  </r>
  <r>
    <x v="8"/>
    <s v="204-4-9"/>
    <n v="10"/>
    <s v="MATERIALES DE CONSTRUCCION"/>
    <s v="VALVULA DE PIE 3&quot;"/>
    <n v="40141600"/>
    <s v="MÍNIMA CUANTÍA"/>
    <n v="3"/>
    <n v="3"/>
    <n v="3"/>
    <n v="517500"/>
    <s v="Unidad"/>
    <s v="NO SOLICITADAS"/>
  </r>
  <r>
    <x v="8"/>
    <s v="204-4-9"/>
    <n v="10"/>
    <s v="MATERIALES DE CONSTRUCCION"/>
    <s v="BOQUILLA X 5KG"/>
    <n v="31162800"/>
    <s v="MÍNIMA CUANTÍA"/>
    <n v="3"/>
    <n v="3"/>
    <n v="4"/>
    <n v="36800"/>
    <s v="Caja x 5 kilos"/>
    <s v="NO SOLICITADAS"/>
  </r>
  <r>
    <x v="8"/>
    <s v="204-4-9"/>
    <n v="10"/>
    <s v="MATERIALES DE CONSTRUCCION"/>
    <s v="VALVULA DE PIE 4&quot;"/>
    <n v="40141600"/>
    <s v="MÍNIMA CUANTÍA"/>
    <n v="3"/>
    <n v="3"/>
    <n v="4"/>
    <n v="828000"/>
    <s v="Unidad"/>
    <s v="NO SOLICITADAS"/>
  </r>
  <r>
    <x v="8"/>
    <s v="204-4-9"/>
    <n v="10"/>
    <s v="MATERIALES DE CONSTRUCCION"/>
    <s v="BROCHA 3&quot;"/>
    <n v="31211904"/>
    <s v="MÍNIMA CUANTÍA"/>
    <n v="3"/>
    <n v="3"/>
    <n v="30"/>
    <n v="75900"/>
    <s v="Unidad"/>
    <s v="NO SOLICITADAS"/>
  </r>
  <r>
    <x v="8"/>
    <s v="204-4-9"/>
    <n v="10"/>
    <s v="MATERIALES DE CONSTRUCCION"/>
    <s v="RODILLO 9&quot;"/>
    <n v="31211906"/>
    <s v="MÍNIMA CUANTÍA"/>
    <n v="3"/>
    <n v="3"/>
    <n v="30"/>
    <n v="75900"/>
    <s v="Unidad"/>
    <s v="NO SOLICITADAS"/>
  </r>
  <r>
    <x v="8"/>
    <s v="204-4-9"/>
    <n v="10"/>
    <s v="MATERIALES DE CONSTRUCCION"/>
    <s v="FILTRO PTAP"/>
    <n v="40161502"/>
    <s v="MÍNIMA CUANTÍA"/>
    <n v="1"/>
    <n v="6"/>
    <n v="1"/>
    <n v="11750060"/>
    <s v="GLOBAL"/>
    <s v=""/>
  </r>
  <r>
    <x v="8"/>
    <s v="204-5-1"/>
    <n v="10"/>
    <s v="MANTENIMIENTO DE BIENES INMUEBLES"/>
    <s v="MANTENIMIENTO DE PLANTA PTAP"/>
    <n v="72101507"/>
    <s v="SELECCIÓN ABREVIADA MENOR CUANTÍA"/>
    <n v="2"/>
    <n v="5"/>
    <n v="1"/>
    <n v="76550000"/>
    <s v="GLOBAL"/>
    <s v="NO SOLICITADAS"/>
  </r>
  <r>
    <x v="8"/>
    <s v="204-5-1"/>
    <n v="10"/>
    <s v="MANTENIMIENTO DE BIENES INMUEBLES"/>
    <s v="MANTENIMIENTO PREVENTIVO Y RECUPERATIVO CUARTOS FRIOS"/>
    <n v="73152108"/>
    <s v="MÍNIMA CUANTÍA"/>
    <n v="3"/>
    <n v="5"/>
    <n v="1"/>
    <n v="7608615"/>
    <s v="GLOBAL"/>
    <s v="NO SOLICITADAS"/>
  </r>
  <r>
    <x v="8"/>
    <s v="204-5-1"/>
    <n v="10"/>
    <s v="MANTENIMIENTO DE BIENES INMUEBLES"/>
    <s v="MANTENIMIENTO PREVENTIVO Y RECUPERATIVO DE AUTOSERVICIO"/>
    <n v="73152106"/>
    <s v="MÍNIMA CUANTÍA"/>
    <n v="3"/>
    <n v="5"/>
    <n v="1"/>
    <n v="2415700"/>
    <s v="GLOBAL"/>
    <s v="NO SOLICITADAS"/>
  </r>
  <r>
    <x v="8"/>
    <s v="204-5-1"/>
    <n v="10"/>
    <s v="MANTENIMIENTO DE BIENES INMUEBLES"/>
    <s v="MANTENIMIENTO PREVENTIVO Y RECUPERATIVO DE  MARMITAS"/>
    <n v="73152106"/>
    <s v="MÍNIMA CUANTÍA"/>
    <n v="3"/>
    <n v="5"/>
    <n v="1"/>
    <n v="1932560"/>
    <s v="GLOBAL"/>
    <s v="NO SOLICITADAS"/>
  </r>
  <r>
    <x v="8"/>
    <s v="204-5-1"/>
    <n v="10"/>
    <s v="MANTENIMIENTO DE BIENES INMUEBLES"/>
    <s v="MANTENIMIENTO Y ADECUACION CUBIERTA DEL POLIDEPORTIVO"/>
    <n v="72100310"/>
    <s v="SELECCIÓN ABREVIADA MENOR CUANTÍA"/>
    <n v="1"/>
    <n v="6"/>
    <n v="1"/>
    <n v="234555540.80000001"/>
    <s v="GLOBAL"/>
    <s v=""/>
  </r>
  <r>
    <x v="8"/>
    <s v="204-5-1"/>
    <n v="10"/>
    <s v="MANTENIMIENTO DE BIENES INMUEBLES"/>
    <s v="MANTENIMIENTO Y ADECUACION CAMPO DE FUTBOL"/>
    <n v="72100310"/>
    <s v="MÍNIMA CUANTÍA"/>
    <n v="1"/>
    <n v="6"/>
    <n v="1"/>
    <n v="44950000"/>
    <s v="GLOBAL"/>
    <s v=""/>
  </r>
  <r>
    <x v="8"/>
    <s v="204-5-2"/>
    <n v="10"/>
    <s v="MANTENIMIENTO DE BIENES MUEBLES, EQUIPOS Y ENSERES"/>
    <s v="MANTENIMIENTO BANDA DE GUERRA"/>
    <n v="60131500"/>
    <s v="MÍNIMA CUANTÍA"/>
    <n v="4"/>
    <n v="3"/>
    <n v="1"/>
    <n v="4864000"/>
    <s v="GLOBAL"/>
    <s v="NO SOLICITADAS"/>
  </r>
  <r>
    <x v="8"/>
    <s v="204-5-2"/>
    <n v="10"/>
    <s v="MANTENIMIENTO DE BIENES MUEBLES, EQUIPOS Y ENSERES"/>
    <s v="MANTENIMIENTO MAQUINAS DE SASTRERIA"/>
    <n v="73152108"/>
    <s v="MÍNIMA CUANTÍA"/>
    <n v="2"/>
    <n v="3"/>
    <n v="1"/>
    <n v="1624000"/>
    <s v="GLOBAL"/>
    <s v="NO SOLICITADAS"/>
  </r>
  <r>
    <x v="8"/>
    <s v="204-5-2"/>
    <n v="10"/>
    <s v="MANTENIMIENTO DE BIENES MUEBLES, EQUIPOS Y ENSERES"/>
    <s v="RECARGA DE EXTINTORES"/>
    <n v="72101509"/>
    <s v="MÍNIMA CUANTÍA"/>
    <n v="3"/>
    <n v="4"/>
    <n v="1"/>
    <n v="1770125"/>
    <s v="GLOBAL"/>
    <s v="NO SOLICITADAS"/>
  </r>
  <r>
    <x v="8"/>
    <s v="204-5-2"/>
    <n v="10"/>
    <s v="MANTENIMIENTO DE BIENES MUEBLES, EQUIPOS Y ENSERES"/>
    <s v="MANTENIMIENTO SOUSAFONO (DE ACUERDO AL PROCESO AUMENTO DE 800.000 A 900,000)"/>
    <n v="60131500"/>
    <s v="MÍNIMA CUANTÍA"/>
    <n v="4"/>
    <n v="4"/>
    <n v="1"/>
    <n v="900000"/>
    <s v="GLOBAL"/>
    <s v="NO SOLICITADAS"/>
  </r>
  <r>
    <x v="8"/>
    <s v="204-5-2"/>
    <n v="10"/>
    <s v="MANTENIMIENTO DE BIENES MUEBLES, EQUIPOS Y ENSERES"/>
    <s v="MANTENIMIENTO CLARINETES"/>
    <n v="60131500"/>
    <s v="MÍNIMA CUANTÍA"/>
    <n v="4"/>
    <n v="4"/>
    <n v="1"/>
    <n v="1424000"/>
    <s v="GLOBAL"/>
    <s v="NO SOLICITADAS"/>
  </r>
  <r>
    <x v="8"/>
    <s v="204-5-2"/>
    <n v="10"/>
    <s v="MANTENIMIENTO DE BIENES MUEBLES, EQUIPOS Y ENSERES"/>
    <s v="MANTENIMIENTO SAXOFON ALTO (DE ACUERDO AL PROCESO AUMENTO DE 1,050,000 A 1,960,000)"/>
    <n v="60131500"/>
    <s v="MÍNIMA CUANTÍA"/>
    <n v="4"/>
    <n v="4"/>
    <n v="1"/>
    <n v="1960000"/>
    <s v="GLOBAL"/>
    <s v="NO SOLICITADAS"/>
  </r>
  <r>
    <x v="8"/>
    <s v="204-5-2"/>
    <n v="10"/>
    <s v="MANTENIMIENTO DE BIENES MUEBLES, EQUIPOS Y ENSERES"/>
    <s v="MANTENIMIENTO SAXOFON TENOR (DE ACUERDO A PROCESO AUMENTO DE 700,000 A 1,052,000)"/>
    <n v="60131500"/>
    <s v="MÍNIMA CUANTÍA"/>
    <n v="4"/>
    <n v="4"/>
    <n v="1"/>
    <n v="1052000"/>
    <s v="GLOBAL"/>
    <s v="NO SOLICITADAS"/>
  </r>
  <r>
    <x v="8"/>
    <s v="204-5-2"/>
    <n v="10"/>
    <s v="MANTENIMIENTO DE BIENES MUEBLES, EQUIPOS Y ENSERES"/>
    <s v="MANTENIMIENTO SAXOFON SOPRANO (DE ACUERDO A PROCESO AUMENTO DE 350,000 A 483,000)"/>
    <n v="60131500"/>
    <s v="MÍNIMA CUANTÍA"/>
    <n v="4"/>
    <n v="4"/>
    <n v="1"/>
    <n v="483000"/>
    <s v="GLOBAL"/>
    <s v="NO SOLICITADAS"/>
  </r>
  <r>
    <x v="8"/>
    <s v="204-5-2"/>
    <n v="10"/>
    <s v="MANTENIMIENTO DE BIENES MUEBLES, EQUIPOS Y ENSERES"/>
    <s v="MANTENIMIENTO FLAUTIN YAMAHA YPC 62 (DE ACUERDO A PROCESO AUMENTO DE 300,000 A 430,000)"/>
    <n v="60131500"/>
    <s v="MÍNIMA CUANTÍA"/>
    <n v="4"/>
    <n v="4"/>
    <n v="1"/>
    <n v="430000"/>
    <s v="GLOBAL"/>
    <s v="NO SOLICITADAS"/>
  </r>
  <r>
    <x v="8"/>
    <s v="204-5-2"/>
    <n v="10"/>
    <s v="MANTENIMIENTO DE BIENES MUEBLES, EQUIPOS Y ENSERES"/>
    <s v="MANTENIMIENTO TROMPETAS"/>
    <n v="60131500"/>
    <s v="MÍNIMA CUANTÍA"/>
    <n v="4"/>
    <n v="4"/>
    <n v="1"/>
    <n v="965000"/>
    <s v="GLOBAL"/>
    <s v="NO SOLICITADAS"/>
  </r>
  <r>
    <x v="8"/>
    <s v="204-5-2"/>
    <n v="10"/>
    <s v="MANTENIMIENTO DE BIENES MUEBLES, EQUIPOS Y ENSERES"/>
    <s v="MANTENIMIENTO TROMBONES"/>
    <n v="60131500"/>
    <s v="MÍNIMA CUANTÍA"/>
    <n v="4"/>
    <n v="4"/>
    <n v="1"/>
    <n v="660000"/>
    <s v="GLOBAL"/>
    <s v="NO SOLICITADAS"/>
  </r>
  <r>
    <x v="8"/>
    <s v="204-5-2"/>
    <n v="10"/>
    <s v="MANTENIMIENTO DE BIENES MUEBLES, EQUIPOS Y ENSERES"/>
    <s v="MANTENIMIENTO EUFONIO"/>
    <n v="60131500"/>
    <s v="MÍNIMA CUANTÍA"/>
    <n v="4"/>
    <n v="4"/>
    <n v="1"/>
    <n v="350000"/>
    <s v="GLOBAL"/>
    <s v="NO SOLICITADAS"/>
  </r>
  <r>
    <x v="8"/>
    <s v="204-5-2"/>
    <n v="10"/>
    <s v="MANTENIMIENTO DE BIENES MUEBLES, EQUIPOS Y ENSERES"/>
    <s v="MANTENIMIENTO FLAUTA TRAVERSA"/>
    <n v="60131500"/>
    <s v="MÍNIMA CUANTÍA"/>
    <n v="4"/>
    <n v="4"/>
    <n v="1"/>
    <n v="440000"/>
    <s v="GLOBAL"/>
    <s v="NO SOLICITADAS"/>
  </r>
  <r>
    <x v="8"/>
    <s v="204-5-2"/>
    <n v="10"/>
    <s v="MANTENIMIENTO DE BIENES MUEBLES, EQUIPOS Y ENSERES"/>
    <s v="MANTENIMIENTO FLAUTIN ARMISTRONG 204 (DE ACUERDO A PROCESO AUMENTO DE 300,000 A 460,000)"/>
    <n v="60131500"/>
    <s v="MÍNIMA CUANTÍA"/>
    <n v="4"/>
    <n v="4"/>
    <n v="1"/>
    <n v="460000"/>
    <s v="GLOBAL"/>
    <s v="NO SOLICITADAS"/>
  </r>
  <r>
    <x v="8"/>
    <s v="204-5-2"/>
    <n v="10"/>
    <s v="MANTENIMIENTO DE BIENES MUEBLES, EQUIPOS Y ENSERES"/>
    <s v="MANTENIMIENTO OBOE (DE ACUERDO A PROCESO AUMENTO DE 400,000 A 410,000)"/>
    <n v="60131500"/>
    <s v="MÍNIMA CUANTÍA"/>
    <n v="4"/>
    <n v="4"/>
    <n v="1"/>
    <n v="410000"/>
    <s v="GLOBAL"/>
    <s v="NO SOLICITADAS"/>
  </r>
  <r>
    <x v="8"/>
    <s v="204-5-2"/>
    <n v="10"/>
    <s v="MANTENIMIENTO DE BIENES MUEBLES, EQUIPOS Y ENSERES"/>
    <s v="MANTENIMIENTO CORNO FRANCES"/>
    <n v="60131500"/>
    <s v="MÍNIMA CUANTÍA"/>
    <n v="4"/>
    <n v="4"/>
    <n v="1"/>
    <n v="669000"/>
    <s v="GLOBAL"/>
    <s v="NO SOLICITADAS"/>
  </r>
  <r>
    <x v="8"/>
    <s v="204-5-2"/>
    <n v="10"/>
    <s v="MANTENIMIENTO DE BIENES MUEBLES, EQUIPOS Y ENSERES"/>
    <s v="MANTENIMIENTO XILOFONO"/>
    <n v="60131500"/>
    <s v="MÍNIMA CUANTÍA"/>
    <n v="4"/>
    <n v="4"/>
    <n v="1"/>
    <n v="466000"/>
    <s v="GLOBAL"/>
    <s v="NO SOLICITADAS"/>
  </r>
  <r>
    <x v="8"/>
    <s v="204-5-2"/>
    <n v="10"/>
    <s v="MANTENIMIENTO DE BIENES MUEBLES, EQUIPOS Y ENSERES"/>
    <s v="MANTENIMIENTO JUEGO DE TIMBALES "/>
    <n v="60131500"/>
    <s v="MÍNIMA CUANTÍA"/>
    <n v="4"/>
    <n v="4"/>
    <n v="1"/>
    <n v="2800000"/>
    <s v="GLOBAL"/>
    <s v="NO SOLICITADAS"/>
  </r>
  <r>
    <x v="8"/>
    <s v="204-5-2"/>
    <n v="10"/>
    <s v="MANTENIMIENTO DE BIENES MUEBLES, EQUIPOS Y ENSERES"/>
    <s v="MANTENIMIENTO CAMPANAS TUBULARES (DE ACUERDO A PROCESO AUMENTO DE 400,000 A 500,000)"/>
    <n v="60131500"/>
    <s v="MÍNIMA CUANTÍA"/>
    <n v="4"/>
    <n v="4"/>
    <n v="1"/>
    <n v="500000"/>
    <s v="GLOBAL"/>
    <s v="NO SOLICITADAS"/>
  </r>
  <r>
    <x v="8"/>
    <s v="204-5-2"/>
    <n v="10"/>
    <s v="MANTENIMIENTO DE BIENES MUEBLES, EQUIPOS Y ENSERES"/>
    <s v="MANTENIMIENTO PREVENTIVO Y RECUPERATIVO AIRES ACONDICIONADOS"/>
    <n v="72101511"/>
    <s v="MÍNIMA CUANTÍA"/>
    <n v="3"/>
    <n v="5"/>
    <n v="1"/>
    <n v="2760800"/>
    <s v="GLOBAL"/>
    <s v="NO SOLICITADAS"/>
  </r>
  <r>
    <x v="8"/>
    <s v="204-5-2"/>
    <n v="10"/>
    <s v="MANTENIMIENTO DE BIENES MUEBLES, EQUIPOS Y ENSERES"/>
    <s v="MANTENIMIENTO PREVENTIVO Y CORRECTIVO DE CALDERAS PIROTUBULARES"/>
    <n v="72151001"/>
    <s v="MÍNIMA CUANTÍA"/>
    <n v="3"/>
    <n v="5"/>
    <n v="1"/>
    <n v="3312960"/>
    <s v="GLOBAL"/>
    <s v="NO SOLICITADAS"/>
  </r>
  <r>
    <x v="8"/>
    <s v="204-5-2"/>
    <n v="10"/>
    <s v="MANTENIMIENTO DE BIENES MUEBLES, EQUIPOS Y ENSERES"/>
    <s v="MANTENIMIENTO PREVENTIVO Y CORRECTIVO DE CALDERINES, CALENTADORES DE AGUA DE TIRO FORZADO"/>
    <n v="72151001"/>
    <s v="MÍNIMA CUANTÍA"/>
    <n v="3"/>
    <n v="5"/>
    <n v="1"/>
    <n v="3727080"/>
    <s v="GLOBAL"/>
    <s v="NO SOLICITADAS"/>
  </r>
  <r>
    <x v="8"/>
    <s v="204-5-6"/>
    <n v="10"/>
    <s v="MANTENIMIENTO EQUIPO DE NAVEGACION Y TRANSPORTE"/>
    <s v="MANTENIMIENTO DE AUTOMOTORES VF 2018"/>
    <n v="78181507"/>
    <s v="MÍNIMA CUANTÍA"/>
    <n v="2"/>
    <n v="6"/>
    <n v="1"/>
    <n v="61666666"/>
    <s v="GLOBAL"/>
    <s v="SI APROBADAS"/>
  </r>
  <r>
    <x v="8"/>
    <s v="204-5-6"/>
    <n v="10"/>
    <s v="MANTENIMIENTO EQUIPO DE NAVEGACION Y TRANSPORTE"/>
    <s v="MANTENIMIENTO DE AUTOMOTORES VIGENCIA 2018"/>
    <n v="78181507"/>
    <s v="MÍNIMA CUANTÍA"/>
    <n v="3"/>
    <n v="5"/>
    <n v="1"/>
    <n v="60310715"/>
    <s v="GLOBAL"/>
    <s v="NO SOLICITADAS"/>
  </r>
  <r>
    <x v="8"/>
    <s v="204-5-6"/>
    <n v="10"/>
    <s v="MANTENIMIENTO EQUIPO DE NAVEGACION Y TRANSPORTE"/>
    <s v="MANTENIMIENTO DE AUTOMOTORES AMARRE 2019"/>
    <n v="78181507"/>
    <s v="MÍNIMA CUANTÍA"/>
    <n v="8"/>
    <n v="1"/>
    <n v="1"/>
    <n v="14062143"/>
    <s v="GLOBAL"/>
    <s v="SI EN TRAMITE"/>
  </r>
  <r>
    <x v="8"/>
    <s v="204-5-8"/>
    <n v="10"/>
    <s v="SERVICIO DE ASEO"/>
    <s v="SERVICIO DE EMBELLECIMIENTO Y ORNATO DE LOS JARDINES"/>
    <n v="70111703"/>
    <s v="MÍNIMA CUANTÍA"/>
    <n v="1"/>
    <n v="3"/>
    <n v="1"/>
    <n v="8983269"/>
    <s v="GLOBAL"/>
    <s v="NO SOLICITADAS"/>
  </r>
  <r>
    <x v="8"/>
    <s v="204-5-8"/>
    <n v="10"/>
    <s v="SERVICIO DE ASEO"/>
    <s v="SERVICIO DE ASEO VF 2018"/>
    <n v="76111501"/>
    <s v="MÍNIMA CUANTÍA"/>
    <n v="2"/>
    <n v="6"/>
    <n v="1"/>
    <n v="56733300"/>
    <s v="GLOBAL"/>
    <s v="SI APROBADAS"/>
  </r>
  <r>
    <x v="8"/>
    <s v="204-5-8"/>
    <n v="10"/>
    <s v="SERVICIO DE ASEO"/>
    <s v="SERVICIO DE ASEO VIGENCIA 2018"/>
    <n v="76111501"/>
    <s v="MÍNIMA CUANTÍA"/>
    <n v="3"/>
    <n v="5"/>
    <n v="1"/>
    <n v="45179625"/>
    <s v="GLOBAL"/>
    <s v="NO SOLICITADAS"/>
  </r>
  <r>
    <x v="8"/>
    <s v="204-5-8"/>
    <n v="10"/>
    <s v="SERVICIO DE ASEO"/>
    <s v="SERVICIO DE ASEO AMARRE 2019"/>
    <n v="76111501"/>
    <s v="MÍNIMA CUANTÍA"/>
    <n v="8"/>
    <n v="1"/>
    <n v="1"/>
    <n v="10709656"/>
    <s v="GLOBAL"/>
    <s v="SI EN TRAMITE"/>
  </r>
  <r>
    <x v="8"/>
    <s v="204-6-7"/>
    <n v="16"/>
    <s v="TRANSPORTE"/>
    <s v="RUTAS VF 2018 R16"/>
    <n v="78111803"/>
    <s v="SELECCIÓN ABREVIADA MENOR CUANTÍA"/>
    <n v="2"/>
    <n v="6"/>
    <n v="1"/>
    <n v="20000000"/>
    <s v="GLOBAL"/>
    <s v="SI APROBADAS"/>
  </r>
  <r>
    <x v="8"/>
    <s v="204-6-7"/>
    <n v="16"/>
    <s v="TRANSPORTE"/>
    <s v="RUTAS VIGENCIA 2018 R16"/>
    <n v="78111803"/>
    <s v="SELECCIÓN ABREVIADA MENOR CUANTÍA"/>
    <n v="3"/>
    <n v="5"/>
    <n v="1"/>
    <n v="31270801"/>
    <s v="GLOBAL"/>
    <s v="NO SOLICITADAS"/>
  </r>
  <r>
    <x v="8"/>
    <s v="204-6-7"/>
    <n v="16"/>
    <s v="TRANSPORTE"/>
    <s v="RUTAS AMARRE 2019 R16"/>
    <n v="78111803"/>
    <s v="SELECCIÓN ABREVIADA MENOR CUANTÍA"/>
    <n v="8"/>
    <n v="1"/>
    <n v="1"/>
    <n v="2729199"/>
    <s v="GLOBAL"/>
    <s v="SI EN TRAMITE"/>
  </r>
  <r>
    <x v="8"/>
    <s v="204-6-7"/>
    <n v="10"/>
    <s v="TRANSPORTE"/>
    <s v="RUTAS VF 2018 R10"/>
    <n v="78111803"/>
    <s v="SELECCIÓN ABREVIADA MENOR CUANTÍA"/>
    <n v="2"/>
    <n v="6"/>
    <n v="1"/>
    <n v="94880000"/>
    <s v="GLOBAL"/>
    <s v="SI APROBADAS"/>
  </r>
  <r>
    <x v="8"/>
    <s v="204-6-7"/>
    <n v="10"/>
    <s v="TRANSPORTE"/>
    <s v="RUTAS VIGENCIA 2018 R10"/>
    <n v="78111803"/>
    <s v="SELECCIÓN ABREVIADA MENOR CUANTÍA"/>
    <n v="3"/>
    <n v="5"/>
    <n v="1"/>
    <n v="168000000"/>
    <s v="GLOBAL"/>
    <s v="NO SOLICITADAS"/>
  </r>
  <r>
    <x v="8"/>
    <s v="204-6-7"/>
    <n v="10"/>
    <s v="TRANSPORTE"/>
    <s v="RUTAS AMARRE 2019 R10"/>
    <n v="78111803"/>
    <s v="SELECCIÓN ABREVIADA MENOR CUANTÍA"/>
    <n v="8"/>
    <n v="12"/>
    <n v="1"/>
    <n v="18132800"/>
    <s v="GLOBAL"/>
    <s v="SI EN TRAMITE"/>
  </r>
  <r>
    <x v="8"/>
    <s v="204-7-3"/>
    <n v="10"/>
    <s v="EDICIÓN DE LIBROS, REVISTAS, ESCRITOS Y TRABAJOS TIPOGRÁFICOS"/>
    <s v="REVISTA TECNOESUFA"/>
    <n v="82121801"/>
    <s v="MÍNIMA CUANTÍA"/>
    <n v="3"/>
    <n v="8"/>
    <n v="100"/>
    <n v="2490000"/>
    <s v="UNIDAD"/>
    <s v="NO SOLICITADAS"/>
  </r>
  <r>
    <x v="8"/>
    <s v="204-7-3"/>
    <n v="10"/>
    <s v="EDICIÓN DE LIBROS, REVISTAS, ESCRITOS Y TRABAJOS TIPOGRÁFICOS"/>
    <s v="CATALOGO OFERTA EDUCATIVA "/>
    <n v="55101503"/>
    <s v="MÍNIMA CUANTÍA"/>
    <n v="3"/>
    <n v="8"/>
    <n v="100"/>
    <n v="476000"/>
    <s v="UNIDAD"/>
    <s v="NO SOLICITADAS"/>
  </r>
  <r>
    <x v="8"/>
    <s v="204-7-3"/>
    <n v="10"/>
    <s v="EDICIÓN DE LIBROS, REVISTAS, ESCRITOS Y TRABAJOS TIPOGRÁFICOS"/>
    <s v="DIPLOMAS 30 X 40"/>
    <n v="60101606"/>
    <s v="MÍNIMA CUANTÍA"/>
    <n v="3"/>
    <n v="8"/>
    <n v="248"/>
    <n v="590240"/>
    <s v="UNIDAD"/>
    <s v="NO SOLICITADAS"/>
  </r>
  <r>
    <x v="8"/>
    <s v="204-7-3"/>
    <n v="10"/>
    <s v="EDICIÓN DE LIBROS, REVISTAS, ESCRITOS Y TRABAJOS TIPOGRÁFICOS"/>
    <s v="DIPLOMAS 35 X 25"/>
    <n v="60101606"/>
    <s v="MÍNIMA CUANTÍA"/>
    <n v="3"/>
    <n v="8"/>
    <n v="295"/>
    <n v="631890"/>
    <s v="UNIDAD"/>
    <s v="NO SOLICITADAS"/>
  </r>
  <r>
    <x v="8"/>
    <s v="204-7-3"/>
    <n v="10"/>
    <s v="EDICIÓN DE LIBROS, REVISTAS, ESCRITOS Y TRABAJOS TIPOGRÁFICOS"/>
    <s v="PORTADIPLOMAS PARA GRADO DE TECNOLOGO"/>
    <n v="44122012"/>
    <s v="MÍNIMA CUANTÍA"/>
    <n v="3"/>
    <n v="8"/>
    <n v="205"/>
    <n v="3073770"/>
    <s v="UNIDAD"/>
    <s v="NO SOLICITADAS"/>
  </r>
  <r>
    <x v="8"/>
    <s v="204-7-3"/>
    <n v="10"/>
    <s v="EDICIÓN DE LIBROS, REVISTAS, ESCRITOS Y TRABAJOS TIPOGRÁFICOS"/>
    <s v="PAPEL MEMBRETADO PARA DIPLOMAS"/>
    <n v="14111509"/>
    <s v="MÍNIMA CUANTÍA"/>
    <n v="3"/>
    <n v="8"/>
    <n v="2200"/>
    <n v="2618000"/>
    <s v="UNIDAD"/>
    <s v="NO SOLICITADAS"/>
  </r>
  <r>
    <x v="8"/>
    <s v="204-7-5"/>
    <n v="10"/>
    <s v="SUSCRIPCIONES"/>
    <s v="REVISTA AERONAUTICA Y ASTRONAUTICA"/>
    <n v="55101506"/>
    <s v="MÍNIMA CUANTÍA"/>
    <n v="1"/>
    <n v="11"/>
    <n v="1"/>
    <n v="363696"/>
    <s v="GLOBAL"/>
    <s v="NO SOLICITADAS"/>
  </r>
  <r>
    <x v="8"/>
    <s v="204-7-5"/>
    <n v="10"/>
    <s v="SUSCRIPCIONES"/>
    <s v="REVISTA AEROESPACIAL AMERICANA"/>
    <n v="55101506"/>
    <s v="MÍNIMA CUANTÍA"/>
    <n v="1"/>
    <n v="11"/>
    <n v="1"/>
    <n v="1130004"/>
    <s v="GLOBAL"/>
    <s v="NO SOLICITADAS"/>
  </r>
  <r>
    <x v="8"/>
    <s v="204-7-5"/>
    <n v="10"/>
    <s v="SUSCRIPCIONES"/>
    <s v="REVISTA AVIATION WEEK"/>
    <n v="55101506"/>
    <s v="MÍNIMA CUANTÍA"/>
    <n v="1"/>
    <n v="11"/>
    <n v="1"/>
    <n v="690004"/>
    <s v="GLOBAL"/>
    <s v="NO SOLICITADAS"/>
  </r>
  <r>
    <x v="8"/>
    <s v="204-7-5"/>
    <n v="10"/>
    <s v="SUSCRIPCIONES"/>
    <s v="REVISTA CLIO HISTORICA"/>
    <n v="55101506"/>
    <s v="MÍNIMA CUANTÍA"/>
    <n v="1"/>
    <n v="11"/>
    <n v="1"/>
    <n v="549996"/>
    <s v="GLOBAL"/>
    <s v="NO SOLICITADAS"/>
  </r>
  <r>
    <x v="8"/>
    <s v="204-8-1"/>
    <n v="10"/>
    <s v="ACUEDUCTO ALCANTARILLADO Y ASEO"/>
    <s v="ACUEDUCTO ALCANTARILLADO Y ASEO"/>
    <n v="83101500"/>
    <s v="CONCURSO DE MÉRITOS ABIERTO"/>
    <n v="1"/>
    <n v="12"/>
    <n v="1"/>
    <n v="20000000"/>
    <s v="GLOBAL"/>
    <s v="NO SOLICITADAS"/>
  </r>
  <r>
    <x v="8"/>
    <s v="204-8-3"/>
    <n v="10"/>
    <s v="GAS NATURAL"/>
    <s v="GAS NATURAL"/>
    <n v="83101601"/>
    <s v="CONCURSO DE MÉRITOS ABIERTO"/>
    <n v="1"/>
    <n v="12"/>
    <n v="1"/>
    <n v="40000000"/>
    <s v="GLOBAL"/>
    <s v="NO SOLICITADAS"/>
  </r>
  <r>
    <x v="8"/>
    <s v="204-8-6"/>
    <n v="10"/>
    <s v="TELÉFONO, FAX Y OTROS"/>
    <s v="SERVICIOS DE PROVEEDORES DE TELÉFONOS CON PAGO"/>
    <n v="83111503"/>
    <s v="CONCURSO DE MÉRITOS ABIERTO"/>
    <n v="1"/>
    <n v="12"/>
    <n v="1"/>
    <n v="19000000"/>
    <s v="GLOBAL"/>
    <s v="NO SOLICITADAS"/>
  </r>
  <r>
    <x v="8"/>
    <s v="204-8-7"/>
    <n v="10"/>
    <s v="OTROS SERVICIOS PÚBLICOS"/>
    <s v="SERVICIO INTERNET"/>
    <n v="81111509"/>
    <s v="CONCURSO DE MÉRITOS ABIERTO"/>
    <n v="4"/>
    <n v="12"/>
    <n v="1"/>
    <n v="28240392"/>
    <s v="GLOBAL"/>
    <s v="NO SOLICITADAS"/>
  </r>
  <r>
    <x v="8"/>
    <s v="204-5-1"/>
    <n v="10"/>
    <s v="MANTENIMIENTO DE BIENES INMUEBLES"/>
    <s v="MANTENIMIENTO Y REPARACIÓN REDES DE DRENAJE "/>
    <n v="72100310"/>
    <s v="MÍNIMA CUANTÍA"/>
    <n v="1"/>
    <n v="6"/>
    <n v="1"/>
    <n v="220000000"/>
    <s v="GLOBAL"/>
    <s v=""/>
  </r>
  <r>
    <x v="8"/>
    <s v="203-50-90"/>
    <n v="10"/>
    <s v="OTROS IMPUESTOS"/>
    <s v="IMPUESTO SEMAFORIZACIÓN VEHICULO MAZDA 2 "/>
    <n v="93151610"/>
    <s v="MÍNIMA CUANTÍA"/>
    <n v="1"/>
    <n v="6"/>
    <n v="1"/>
    <n v="31000"/>
    <s v="GLOBAL"/>
    <s v=""/>
  </r>
  <r>
    <x v="8"/>
    <s v="101-5-86"/>
    <n v="10"/>
    <s v="PARTIDA ALIMENTACION SOLDADOS"/>
    <s v="ALIMENTACIÓN VF 2018 SALDO ADJUDICACION"/>
    <n v="90101501"/>
    <s v="SELECCIÓN ABREVIADA MENOR CUANTÍA"/>
    <n v="1"/>
    <n v="6"/>
    <n v="1"/>
    <n v="69898798"/>
    <s v="GLOBAL"/>
    <s v="SI APROBADAS"/>
  </r>
  <r>
    <x v="8"/>
    <s v="204-11-2"/>
    <n v="10"/>
    <s v="VIATICOS Y GASTOS DE VIAJE AL INTERIOR"/>
    <s v="TIQUETES TERRESTRES (EMAVI) "/>
    <n v="78111802"/>
    <s v="MÍNIMA CUANTÍA"/>
    <n v="1"/>
    <n v="6"/>
    <n v="1"/>
    <n v="15000000"/>
    <s v="GLOBAL"/>
    <s v=""/>
  </r>
  <r>
    <x v="8"/>
    <s v="204-21-3"/>
    <n v="10"/>
    <s v="ELEMENTOS PARA ESTÍMULOS"/>
    <s v="MEDALLAS DE PREMIACIÓN"/>
    <n v="49101701"/>
    <s v="MÍNIMA CUANTÍA"/>
    <n v="8"/>
    <n v="8"/>
    <n v="500"/>
    <n v="7500000"/>
    <s v="GLOBAL"/>
    <s v="NO SOLICITADAS"/>
  </r>
  <r>
    <x v="8"/>
    <s v="204-21-3"/>
    <n v="10"/>
    <s v="ELEMENTOS PARA ESTÍMULOS"/>
    <s v="TROFEOS DE PREMIACIÓN"/>
    <n v="49101702"/>
    <s v="MÍNIMA CUANTÍA"/>
    <n v="8"/>
    <n v="8"/>
    <n v="25"/>
    <n v="4050000"/>
    <s v="GLOBAL"/>
    <s v="NO SOLICITADAS"/>
  </r>
  <r>
    <x v="8"/>
    <s v="204-21-3"/>
    <n v="10"/>
    <s v="ELEMENTOS PARA ESTÍMULOS"/>
    <s v="PLACAS DE RECONOCIMIENTO ESCUELAS PARTICIPANTES"/>
    <n v="49101704"/>
    <s v="MÍNIMA CUANTÍA"/>
    <n v="8"/>
    <n v="8"/>
    <n v="4"/>
    <n v="720000"/>
    <s v="GLOBAL"/>
    <s v="NO SOLICITADAS"/>
  </r>
  <r>
    <x v="8"/>
    <s v="204-21-3"/>
    <n v="10"/>
    <s v="ELEMENTOS PARA ESTÍMULOS"/>
    <s v="MUGS ALUSIVOS A LOS JUEGOS INTERESCUELAS"/>
    <n v="48101905"/>
    <s v="MÍNIMA CUANTÍA"/>
    <n v="8"/>
    <n v="8"/>
    <n v="500"/>
    <n v="5000000"/>
    <s v="GLOBAL"/>
    <s v="NO SOLICITADAS"/>
  </r>
  <r>
    <x v="8"/>
    <s v="204-21-3"/>
    <n v="10"/>
    <s v="ELEMENTOS PARA ESTÍMULOS"/>
    <s v="MONEDAS ALUSIVAS A LOS JUEGOS INTERESCUELAS"/>
    <n v="82121601"/>
    <s v="MÍNIMA CUANTÍA"/>
    <n v="8"/>
    <n v="8"/>
    <n v="1500"/>
    <n v="45000000"/>
    <s v="GLOBAL"/>
    <s v="NO SOLICITADAS"/>
  </r>
  <r>
    <x v="8"/>
    <s v="204-21-3"/>
    <n v="10"/>
    <s v="ELEMENTOS PARA ESTÍMULOS"/>
    <s v="BROCHES CON ESTUCHES ALUSIVOS A LOS JUEGOS INTERESCUELAS"/>
    <n v="49101700"/>
    <s v="MÍNIMA CUANTÍA"/>
    <n v="8"/>
    <n v="8"/>
    <n v="1500"/>
    <n v="33000000"/>
    <s v="GLOBAL"/>
    <s v="NO SOLICITADAS"/>
  </r>
  <r>
    <x v="8"/>
    <s v="204-41-13"/>
    <n v="10"/>
    <s v="OTROS GASTOS POR ADQUISICION DE SERVICIOS"/>
    <s v="DISEÑO Y ELABORACIÓN MASCOTAS PARA JUEGOS INTERESCUELAS Y SUS ACCESORIOS"/>
    <n v="82141500"/>
    <s v="MÍNIMA CUANTÍA"/>
    <n v="8"/>
    <n v="8"/>
    <n v="1"/>
    <n v="19998000"/>
    <s v="GLOBAL"/>
    <s v="NO SOLICITADAS"/>
  </r>
  <r>
    <x v="8"/>
    <s v="204-1-2"/>
    <n v="10"/>
    <s v="EQUIPO DE RECREACION Y DEPORTES"/>
    <s v="PISTOLA DE AIRE - PARA PARTICIPACIÓN JUEGOS INTERESCUELAS"/>
    <n v="46101505"/>
    <s v="SELECCIÓN ABREVIADA MENOR CUANTÍA"/>
    <n v="8"/>
    <n v="8"/>
    <n v="3"/>
    <n v="34004964"/>
    <s v="GLOBAL"/>
    <s v="NO SOLICITADAS"/>
  </r>
  <r>
    <x v="8"/>
    <s v="204-1-2"/>
    <n v="10"/>
    <s v="EQUIPO DE RECREACION Y DEPORTES"/>
    <s v="RIFLE DE AIRE DE COMPETENCIA PARTICIPACIÓN JUEGOS INTERESCUELAS"/>
    <n v="46101505"/>
    <s v="SELECCIÓN ABREVIADA MENOR CUANTÍA"/>
    <n v="8"/>
    <n v="8"/>
    <n v="4"/>
    <n v="82110000"/>
    <s v="GLOBAL"/>
    <s v="NO SOLICITADAS"/>
  </r>
  <r>
    <x v="8"/>
    <s v="204-1-2"/>
    <n v="10"/>
    <s v="EQUIPO DE RECREACION Y DEPORTES"/>
    <s v="CAJA DE DIÁBOLOS CALIBRE 4.5"/>
    <n v="46101600"/>
    <s v="SELECCIÓN ABREVIADA MENOR CUANTÍA"/>
    <n v="8"/>
    <n v="8"/>
    <n v="98"/>
    <n v="5626128"/>
    <s v="GLOBAL"/>
    <s v="NO SOLICITADAS"/>
  </r>
  <r>
    <x v="8"/>
    <s v="204-21-1"/>
    <n v="10"/>
    <s v="ELEMENTOS PARA BIENESTAR SOCIAL"/>
    <s v="UNIFORMES DE COMPETENCIA PARA ATLETISMO"/>
    <s v="53102902"/>
    <s v="SELECCIÓN ABREVIADA SUBASTA INVERSA"/>
    <n v="8"/>
    <n v="8"/>
    <n v="36"/>
    <n v="2160000"/>
    <s v="UNIDAD"/>
    <s v="NO SOLICITADAS"/>
  </r>
  <r>
    <x v="8"/>
    <s v="204-21-1"/>
    <n v="10"/>
    <s v="ELEMENTOS PARA BIENESTAR SOCIAL"/>
    <s v="UNIFORMES DE COMPETENCIA PARA AJEDREZ"/>
    <s v="53102902"/>
    <s v="SELECCIÓN ABREVIADA SUBASTA INVERSA"/>
    <n v="8"/>
    <n v="8"/>
    <n v="4"/>
    <n v="240000"/>
    <s v="UNIDAD"/>
    <s v="NO SOLICITADAS"/>
  </r>
  <r>
    <x v="8"/>
    <s v="204-21-1"/>
    <n v="10"/>
    <s v="ELEMENTOS PARA BIENESTAR SOCIAL"/>
    <s v="UNIFORME DE COMPETENCIA PARA BALONCESTO"/>
    <s v="53102902"/>
    <s v="SELECCIÓN ABREVIADA SUBASTA INVERSA"/>
    <n v="8"/>
    <n v="8"/>
    <n v="12"/>
    <n v="720000"/>
    <s v="UNIDAD"/>
    <s v="NO SOLICITADAS"/>
  </r>
  <r>
    <x v="8"/>
    <s v="204-21-1"/>
    <n v="10"/>
    <s v="ELEMENTOS PARA BIENESTAR SOCIAL"/>
    <s v="UNIFORME DE COMPETENCIA PARA FÚTBOL"/>
    <s v="53102902"/>
    <s v="SELECCIÓN ABREVIADA SUBASTA INVERSA"/>
    <n v="8"/>
    <n v="8"/>
    <n v="16"/>
    <n v="960000"/>
    <s v="UNIDAD"/>
    <s v="NO SOLICITADAS"/>
  </r>
  <r>
    <x v="8"/>
    <s v="204-21-1"/>
    <n v="10"/>
    <s v="ELEMENTOS PARA BIENESTAR SOCIAL"/>
    <s v="UNIFORME DE COMPETENCIA PARA ARQUERO DE FÚTBOL"/>
    <s v="53102902"/>
    <s v="SELECCIÓN ABREVIADA SUBASTA INVERSA"/>
    <n v="8"/>
    <n v="8"/>
    <n v="2"/>
    <n v="120000"/>
    <s v="UNIDAD"/>
    <s v="NO SOLICITADAS"/>
  </r>
  <r>
    <x v="8"/>
    <s v="204-21-1"/>
    <n v="10"/>
    <s v="ELEMENTOS PARA BIENESTAR SOCIAL"/>
    <s v="UNIFORME DE COMPETENCIA PARA FÚTBOL DE SALÓN"/>
    <s v="53102902"/>
    <s v="SELECCIÓN ABREVIADA SUBASTA INVERSA"/>
    <n v="8"/>
    <n v="8"/>
    <n v="10"/>
    <n v="600000"/>
    <s v="UNIDAD"/>
    <s v="NO SOLICITADAS"/>
  </r>
  <r>
    <x v="8"/>
    <s v="204-21-1"/>
    <n v="10"/>
    <s v="ELEMENTOS PARA BIENESTAR SOCIAL"/>
    <s v="UNIFORME DE COMPETENCIA PARA ARQUERO DE FÚTBOL DE SALÓN"/>
    <s v="53102902"/>
    <s v="SELECCIÓN ABREVIADA SUBASTA INVERSA"/>
    <n v="8"/>
    <n v="8"/>
    <n v="2"/>
    <n v="160000"/>
    <s v="UNIDAD"/>
    <s v="NO SOLICITADAS"/>
  </r>
  <r>
    <x v="8"/>
    <s v="204-21-1"/>
    <n v="10"/>
    <s v="ELEMENTOS PARA BIENESTAR SOCIAL"/>
    <s v="UNIFORME DE COMPETENCIA PARA ORIENTACIÓN"/>
    <n v="53102902"/>
    <s v="SELECCIÓN ABREVIADA SUBASTA INVERSA"/>
    <n v="8"/>
    <n v="8"/>
    <n v="16"/>
    <n v="1120000"/>
    <s v="UNIDAD"/>
    <s v="NO SOLICITADAS"/>
  </r>
  <r>
    <x v="8"/>
    <s v="204-21-1"/>
    <n v="10"/>
    <s v="ELEMENTOS PARA BIENESTAR SOCIAL"/>
    <s v="UNIFORME DE COMPETENCIA PARA PENTATLÓN"/>
    <n v="53102902"/>
    <s v="SELECCIÓN ABREVIADA SUBASTA INVERSA"/>
    <n v="8"/>
    <n v="8"/>
    <n v="16"/>
    <n v="1120000"/>
    <s v="UNIDAD"/>
    <s v="NO SOLICITADAS"/>
  </r>
  <r>
    <x v="8"/>
    <s v="204-21-1"/>
    <n v="10"/>
    <s v="ELEMENTOS PARA BIENESTAR SOCIAL"/>
    <s v="UNIFORME DE COMPETENCIA PARA TENIS DE MESA"/>
    <s v="53102902"/>
    <s v="SELECCIÓN ABREVIADA SUBASTA INVERSA"/>
    <n v="8"/>
    <n v="8"/>
    <n v="4"/>
    <n v="240000"/>
    <s v="UNIDAD"/>
    <s v="NO SOLICITADAS"/>
  </r>
  <r>
    <x v="8"/>
    <s v="204-21-1"/>
    <n v="10"/>
    <s v="ELEMENTOS PARA BIENESTAR SOCIAL"/>
    <s v="BUZO DE COMPETENCIA PARA TIRO "/>
    <s v="53102902"/>
    <s v="SELECCIÓN ABREVIADA SUBASTA INVERSA"/>
    <n v="8"/>
    <n v="8"/>
    <n v="18"/>
    <n v="810000"/>
    <s v="UNIDAD"/>
    <s v="NO SOLICITADAS"/>
  </r>
  <r>
    <x v="8"/>
    <s v="204-21-1"/>
    <n v="10"/>
    <s v="ELEMENTOS PARA BIENESTAR SOCIAL"/>
    <s v="UNIFORME PARA TAEKWONDO EN MODALIDAD COMBATE"/>
    <s v="53102902"/>
    <s v="SELECCIÓN ABREVIADA SUBASTA INVERSA"/>
    <n v="8"/>
    <n v="8"/>
    <n v="20"/>
    <n v="2800000"/>
    <s v="UNIDAD"/>
    <s v="NO SOLICITADAS"/>
  </r>
  <r>
    <x v="8"/>
    <s v="204-21-1"/>
    <n v="10"/>
    <s v="ELEMENTOS PARA BIENESTAR SOCIAL"/>
    <s v="UNIFORME PARA TAEKWONDO EN MODALIDAD POOMSAES"/>
    <s v="53102902"/>
    <s v="SELECCIÓN ABREVIADA SUBASTA INVERSA"/>
    <n v="8"/>
    <n v="8"/>
    <n v="6"/>
    <n v="1650000"/>
    <s v="UNIDAD"/>
    <s v="NO SOLICITADAS"/>
  </r>
  <r>
    <x v="8"/>
    <s v="204-21-1"/>
    <n v="10"/>
    <s v="ELEMENTOS PARA BIENESTAR SOCIAL"/>
    <s v="UNIFORME DE COMPETENCIA PARA VOLEIBOL"/>
    <s v="53102902"/>
    <s v="SELECCIÓN ABREVIADA SUBASTA INVERSA"/>
    <n v="8"/>
    <n v="8"/>
    <n v="14"/>
    <n v="840000"/>
    <s v="UNIDAD"/>
    <s v="NO SOLICITADAS"/>
  </r>
  <r>
    <x v="8"/>
    <s v="204-21-1"/>
    <n v="10"/>
    <s v="ELEMENTOS PARA BIENESTAR SOCIAL"/>
    <s v="PAR DE CANILLERAS PARA FÚTBOL"/>
    <n v="46181520"/>
    <s v="SELECCIÓN ABREVIADA SUBASTA INVERSA"/>
    <n v="8"/>
    <n v="8"/>
    <n v="18"/>
    <n v="810000"/>
    <s v="UNIDAD"/>
    <s v="NO SOLICITADAS"/>
  </r>
  <r>
    <x v="8"/>
    <s v="204-21-1"/>
    <n v="10"/>
    <s v="ELEMENTOS PARA BIENESTAR SOCIAL"/>
    <s v="PAR DE CANILLERAS PARA FÚTBOL DE SALÓN"/>
    <n v="46181520"/>
    <s v="SELECCIÓN ABREVIADA SUBASTA INVERSA"/>
    <n v="8"/>
    <n v="8"/>
    <n v="12"/>
    <n v="540000"/>
    <s v="UNIDAD"/>
    <s v="NO SOLICITADAS"/>
  </r>
  <r>
    <x v="8"/>
    <s v="204-21-1"/>
    <n v="10"/>
    <s v="ELEMENTOS PARA BIENESTAR SOCIAL"/>
    <s v="TAPA OÍDOS PARA NATACIÓN Y NATACIÓN UTILITARIA DE PENTATLÓN"/>
    <n v="46181901"/>
    <s v="SELECCIÓN ABREVIADA SUBASTA INVERSA"/>
    <n v="8"/>
    <n v="8"/>
    <n v="25"/>
    <n v="625000"/>
    <s v="UNIDAD"/>
    <s v="NO SOLICITADAS"/>
  </r>
  <r>
    <x v="8"/>
    <s v="204-21-1"/>
    <n v="10"/>
    <s v="ELEMENTOS PARA BIENESTAR SOCIAL"/>
    <s v="GORROS DE BAÑO PARA NATACIÓN Y NATACIÓN UTILITARIA DE PENTATLÓN"/>
    <n v="53102801"/>
    <s v="SELECCIÓN ABREVIADA SUBASTA INVERSA"/>
    <n v="8"/>
    <n v="8"/>
    <n v="25"/>
    <n v="700000"/>
    <s v="UNIDAD"/>
    <s v="NO SOLICITADAS"/>
  </r>
  <r>
    <x v="8"/>
    <s v="204-21-1"/>
    <n v="10"/>
    <s v="ELEMENTOS PARA BIENESTAR SOCIAL"/>
    <s v="GAFAS DE NATACIÓN PARA NATACIÓN Y NATACIÓN UTILITARIA PENTATLÓN"/>
    <n v="46181804"/>
    <s v="SELECCIÓN ABREVIADA SUBASTA INVERSA"/>
    <n v="8"/>
    <n v="8"/>
    <n v="25"/>
    <n v="1050000"/>
    <s v="UNIDAD"/>
    <s v="NO SOLICITADAS"/>
  </r>
  <r>
    <x v="8"/>
    <s v="204-21-1"/>
    <n v="10"/>
    <s v="ELEMENTOS PARA BIENESTAR SOCIAL"/>
    <s v="TAPA OJO PARA TIRO"/>
    <n v="49221500"/>
    <s v="SELECCIÓN ABREVIADA SUBASTA INVERSA"/>
    <n v="8"/>
    <n v="8"/>
    <n v="18"/>
    <n v="540000"/>
    <s v="UNIDAD"/>
    <s v="NO SOLICITADAS"/>
  </r>
  <r>
    <x v="8"/>
    <s v="204-21-1"/>
    <n v="10"/>
    <s v="ELEMENTOS PARA BIENESTAR SOCIAL"/>
    <s v="PANTALONETAS DE BAÑO PARA NATACIÓN Y PENTATLÓN"/>
    <n v="53102801"/>
    <s v="SELECCIÓN ABREVIADA SUBASTA INVERSA"/>
    <n v="8"/>
    <n v="8"/>
    <n v="25"/>
    <n v="1425000"/>
    <s v="UNIDAD"/>
    <s v="NO SOLICITADAS"/>
  </r>
  <r>
    <x v="8"/>
    <s v="204-21-1"/>
    <n v="10"/>
    <s v="ELEMENTOS PARA BIENESTAR SOCIAL"/>
    <s v="PAR GUANTES DE ARQUERO PARA FÚTBOL Y FÚTBOL SALA"/>
    <n v="46181504"/>
    <s v="SELECCIÓN ABREVIADA SUBASTA INVERSA"/>
    <n v="8"/>
    <n v="8"/>
    <n v="4"/>
    <n v="340000"/>
    <s v="UNIDAD"/>
    <s v="NO SOLICITADAS"/>
  </r>
  <r>
    <x v="8"/>
    <s v="204-21-1"/>
    <n v="10"/>
    <s v="ELEMENTOS PARA BIENESTAR SOCIAL"/>
    <s v="GORRAS DEPORTIVAS DE PRESENTACIÓN"/>
    <n v="49221510"/>
    <s v="SELECCIÓN ABREVIADA SUBASTA INVERSA"/>
    <n v="8"/>
    <n v="8"/>
    <n v="1500"/>
    <n v="30000000"/>
    <s v="UNIDAD"/>
    <s v="NO SOLICITADAS"/>
  </r>
  <r>
    <x v="8"/>
    <s v="204-21-1"/>
    <n v="10"/>
    <s v="ELEMENTOS PARA BIENESTAR SOCIAL"/>
    <s v="SUDADERA UNIFORME DE PRESENTACIÓN"/>
    <n v="53102700"/>
    <s v="SELECCIÓN ABREVIADA SUBASTA INVERSA"/>
    <n v="8"/>
    <n v="8"/>
    <n v="300"/>
    <n v="58500000"/>
    <s v="UNIDAD"/>
    <s v="NO SOLICITADAS"/>
  </r>
  <r>
    <x v="8"/>
    <s v="204-21-1"/>
    <n v="10"/>
    <s v="ELEMENTOS PARA BIENESTAR SOCIAL"/>
    <s v="CAMISETA UNIFORME DE PRESENTACIÓN"/>
    <n v="53102700"/>
    <s v="SELECCIÓN ABREVIADA SUBASTA INVERSA"/>
    <n v="8"/>
    <n v="8"/>
    <n v="300"/>
    <n v="12000000"/>
    <s v="UNIDAD"/>
    <s v="NO SOLICITADAS"/>
  </r>
  <r>
    <x v="8"/>
    <s v="204-21-1"/>
    <n v="10"/>
    <s v="ELEMENTOS PARA BIENESTAR SOCIAL"/>
    <s v="BALONES PARA BALONCESTO"/>
    <n v="49161603"/>
    <s v="SELECCIÓN ABREVIADA SUBASTA INVERSA"/>
    <n v="8"/>
    <n v="8"/>
    <n v="10"/>
    <n v="1200000"/>
    <s v="UNIDAD"/>
    <s v="NO SOLICITADAS"/>
  </r>
  <r>
    <x v="8"/>
    <s v="204-21-1"/>
    <n v="10"/>
    <s v="ELEMENTOS PARA BIENESTAR SOCIAL"/>
    <s v="BALONES PARA FÚTBOL"/>
    <n v="49161504"/>
    <s v="SELECCIÓN ABREVIADA SUBASTA INVERSA"/>
    <n v="8"/>
    <n v="8"/>
    <n v="10"/>
    <n v="1550000"/>
    <s v="UNIDAD"/>
    <s v="NO SOLICITADAS"/>
  </r>
  <r>
    <x v="8"/>
    <s v="204-21-1"/>
    <n v="10"/>
    <s v="ELEMENTOS PARA BIENESTAR SOCIAL"/>
    <s v="BALONES PARA FÚTBOL DE SALÓN"/>
    <n v="49161504"/>
    <s v="SELECCIÓN ABREVIADA SUBASTA INVERSA"/>
    <n v="8"/>
    <n v="8"/>
    <n v="10"/>
    <n v="800000"/>
    <s v="UNIDAD"/>
    <s v="NO SOLICITADAS"/>
  </r>
  <r>
    <x v="8"/>
    <s v="204-21-1"/>
    <n v="10"/>
    <s v="ELEMENTOS PARA BIENESTAR SOCIAL"/>
    <s v="BALONES PARA VOLEIBOL"/>
    <n v="49161608"/>
    <s v="SELECCIÓN ABREVIADA SUBASTA INVERSA"/>
    <n v="8"/>
    <n v="8"/>
    <n v="10"/>
    <n v="950000"/>
    <s v="UNIDAD"/>
    <s v="NO SOLICITADAS"/>
  </r>
  <r>
    <x v="8"/>
    <s v="204-21-1"/>
    <n v="10"/>
    <s v="ELEMENTOS PARA BIENESTAR SOCIAL"/>
    <s v="BALÓN MEDICINAL ENCAUCHETADO 3KG"/>
    <s v="49221500"/>
    <s v="SELECCIÓN ABREVIADA SUBASTA INVERSA"/>
    <n v="8"/>
    <n v="8"/>
    <n v="5"/>
    <n v="450000"/>
    <s v="UNIDAD"/>
    <s v="NO SOLICITADAS"/>
  </r>
  <r>
    <x v="8"/>
    <s v="204-21-1"/>
    <n v="10"/>
    <s v="ELEMENTOS PARA BIENESTAR SOCIAL"/>
    <s v="BALÓN MEDICINAL ENCAUCHETADO 5KG"/>
    <s v="49221500"/>
    <s v="SELECCIÓN ABREVIADA SUBASTA INVERSA"/>
    <n v="8"/>
    <n v="8"/>
    <n v="5"/>
    <n v="475000"/>
    <s v="UNIDAD"/>
    <s v="NO SOLICITADAS"/>
  </r>
  <r>
    <x v="8"/>
    <s v="204-21-1"/>
    <n v="10"/>
    <s v="ELEMENTOS PARA BIENESTAR SOCIAL"/>
    <s v="PROTECTOR BUCAL PARA TAEKWONDO"/>
    <n v="42152402"/>
    <s v="SELECCIÓN ABREVIADA SUBASTA INVERSA"/>
    <n v="8"/>
    <n v="8"/>
    <n v="26"/>
    <n v="650000"/>
    <s v="UNIDAD"/>
    <s v="NO SOLICITADAS"/>
  </r>
  <r>
    <x v="8"/>
    <s v="204-21-1"/>
    <n v="10"/>
    <s v="ELEMENTOS PARA BIENESTAR SOCIAL"/>
    <s v="PROTECTOR DE PECHO REVERSIBLE PARA TAEKWONDO"/>
    <n v="49221503"/>
    <s v="SELECCIÓN ABREVIADA SUBASTA INVERSA"/>
    <n v="8"/>
    <n v="8"/>
    <n v="26"/>
    <n v="3718000"/>
    <s v="UNIDAD"/>
    <s v="NO SOLICITADAS"/>
  </r>
  <r>
    <x v="8"/>
    <s v="204-21-1"/>
    <n v="10"/>
    <s v="ELEMENTOS PARA BIENESTAR SOCIAL"/>
    <s v="PAR DE PROTECTOR DE PIE PARA TAEKWONDO"/>
    <n v="46181520"/>
    <s v="SELECCIÓN ABREVIADA SUBASTA INVERSA"/>
    <n v="8"/>
    <n v="8"/>
    <n v="26"/>
    <n v="2626000"/>
    <s v="UNIDAD"/>
    <s v="NO SOLICITADAS"/>
  </r>
  <r>
    <x v="8"/>
    <s v="204-21-1"/>
    <n v="10"/>
    <s v="ELEMENTOS PARA BIENESTAR SOCIAL"/>
    <s v="PAR DE PROTECTOR DE ANTEBRAZO PARA TAEKWONDO"/>
    <n v="49221503"/>
    <s v="SELECCIÓN ABREVIADA SUBASTA INVERSA"/>
    <n v="8"/>
    <n v="8"/>
    <n v="26"/>
    <n v="1950000"/>
    <s v="UNIDAD"/>
    <s v="NO SOLICITADAS"/>
  </r>
  <r>
    <x v="8"/>
    <s v="204-21-1"/>
    <n v="10"/>
    <s v="ELEMENTOS PARA BIENESTAR SOCIAL"/>
    <s v="PAR DE PROTECTOR DE ESPINILLA/CANILLA PARA TAEKWONDO"/>
    <n v="46181520"/>
    <s v="SELECCIÓN ABREVIADA SUBASTA INVERSA"/>
    <n v="8"/>
    <n v="8"/>
    <n v="26"/>
    <n v="2184000"/>
    <s v="UNIDAD"/>
    <s v="NO SOLICITADAS"/>
  </r>
  <r>
    <x v="8"/>
    <s v="204-21-1"/>
    <n v="10"/>
    <s v="ELEMENTOS PARA BIENESTAR SOCIAL"/>
    <s v="PROTECTOR GENITAL/PROTECTOR DE INGLE PARA TAEKWONDO"/>
    <n v="49221503"/>
    <s v="SELECCIÓN ABREVIADA SUBASTA INVERSA"/>
    <n v="8"/>
    <n v="8"/>
    <n v="26"/>
    <n v="1976000"/>
    <s v="UNIDAD"/>
    <s v="NO SOLICITADAS"/>
  </r>
  <r>
    <x v="8"/>
    <s v="204-21-1"/>
    <n v="10"/>
    <s v="ELEMENTOS PARA BIENESTAR SOCIAL"/>
    <s v="MORRAL PARA CARGAR ACCESORIOS"/>
    <n v="53121603"/>
    <s v="SELECCIÓN ABREVIADA SUBASTA INVERSA"/>
    <n v="8"/>
    <n v="8"/>
    <n v="300"/>
    <n v="56400000"/>
    <s v="UNIDAD"/>
    <s v="NO SOLICITADAS"/>
  </r>
  <r>
    <x v="8"/>
    <s v="204-21-1"/>
    <n v="10"/>
    <s v="ELEMENTOS PARA BIENESTAR SOCIAL"/>
    <s v="BOTINES ELECTRÓNICOS PARA TAEKWONDO"/>
    <n v="49221503"/>
    <s v="SELECCIÓN ABREVIADA SUBASTA INVERSA"/>
    <n v="8"/>
    <n v="8"/>
    <n v="20"/>
    <n v="5200000"/>
    <s v="UNIDAD"/>
    <s v="NO SOLICITADAS"/>
  </r>
  <r>
    <x v="8"/>
    <s v="204-21-1"/>
    <n v="10"/>
    <s v="ELEMENTOS PARA BIENESTAR SOCIAL"/>
    <s v="CASCOS ELECTRÓNICOS PARA TAEKWONDO"/>
    <n v="46181701"/>
    <s v="SELECCIÓN ABREVIADA SUBASTA INVERSA"/>
    <n v="8"/>
    <n v="8"/>
    <n v="10"/>
    <n v="24000000"/>
    <s v="UNIDAD"/>
    <s v="NO SOLICITADAS"/>
  </r>
  <r>
    <x v="8"/>
    <s v="204-21-1"/>
    <n v="10"/>
    <s v="ELEMENTOS PARA BIENESTAR SOCIAL"/>
    <s v="GUANTES PARA TIRO DEPORTIVO"/>
    <n v="46181504"/>
    <s v="SELECCIÓN ABREVIADA SUBASTA INVERSA"/>
    <n v="8"/>
    <n v="8"/>
    <n v="12"/>
    <n v="1080000"/>
    <s v="UNIDAD"/>
    <s v="NO SOLICITADAS"/>
  </r>
  <r>
    <x v="8"/>
    <s v="204-21-1"/>
    <n v="10"/>
    <s v="ELEMENTOS PARA BIENESTAR SOCIAL"/>
    <s v="CORREAS PARA TIRO DEPORTIVO"/>
    <n v="31151902"/>
    <s v="SELECCIÓN ABREVIADA SUBASTA INVERSA"/>
    <n v="8"/>
    <n v="8"/>
    <n v="12"/>
    <n v="2580000"/>
    <s v="UNIDAD"/>
    <s v="NO SOLICITADAS"/>
  </r>
  <r>
    <x v="8"/>
    <s v="204-21-1"/>
    <n v="10"/>
    <s v="ELEMENTOS PARA BIENESTAR SOCIAL"/>
    <s v="CHAQUETAS PARA TIRO DEPORTIVO"/>
    <n v="53102900"/>
    <s v="SELECCIÓN ABREVIADA SUBASTA INVERSA"/>
    <n v="8"/>
    <n v="8"/>
    <n v="12"/>
    <n v="6600000"/>
    <s v="UNIDAD"/>
    <s v="NO SOLICITADAS"/>
  </r>
  <r>
    <x v="8"/>
    <s v="204-21-1"/>
    <n v="10"/>
    <s v="ELEMENTOS PARA BIENESTAR SOCIAL"/>
    <s v="PANTALÓN PARA LA PRÁCTICA DE TIRO"/>
    <n v="53102900"/>
    <s v="SELECCIÓN ABREVIADA SUBASTA INVERSA"/>
    <n v="8"/>
    <n v="8"/>
    <n v="12"/>
    <n v="6000000"/>
    <s v="UNIDAD"/>
    <s v="NO SOLICITADAS"/>
  </r>
  <r>
    <x v="8"/>
    <s v="204-21-1"/>
    <n v="10"/>
    <s v="ELEMENTOS PARA BIENESTAR SOCIAL"/>
    <s v="TULAS PARA CARGAR ACCESORIOS"/>
    <n v="49221500"/>
    <s v="SELECCIÓN ABREVIADA SUBASTA INVERSA"/>
    <n v="8"/>
    <n v="8"/>
    <n v="1500"/>
    <n v="15000000"/>
    <s v="UNIDAD"/>
    <s v="NO SOLICITADAS"/>
  </r>
  <r>
    <x v="8"/>
    <s v="204-21-1"/>
    <n v="10"/>
    <s v="ELEMENTOS PARA BIENESTAR SOCIAL"/>
    <s v="PETOS PARA DEPORTES DE CONJUNTO"/>
    <n v="53102902"/>
    <s v="SELECCIÓN ABREVIADA SUBASTA INVERSA"/>
    <n v="8"/>
    <n v="8"/>
    <n v="54"/>
    <n v="972000"/>
    <s v="UNIDAD"/>
    <s v="NO SOLICITADAS"/>
  </r>
  <r>
    <x v="8"/>
    <s v="204-21-1"/>
    <n v="10"/>
    <s v="ELEMENTOS PARA BIENESTAR SOCIAL"/>
    <s v="TOALLA DE MANO JUEGOS INTERESCUELAS"/>
    <n v="52121704"/>
    <s v="SELECCIÓN ABREVIADA SUBASTA INVERSA"/>
    <n v="8"/>
    <n v="8"/>
    <n v="1500"/>
    <n v="10500000"/>
    <s v="UNIDAD"/>
    <s v="NO SOLICITADAS"/>
  </r>
  <r>
    <x v="8"/>
    <s v="204-21-1"/>
    <n v="10"/>
    <s v="ELEMENTOS PARA BIENESTAR SOCIAL"/>
    <s v="TERMOS PARA AGUA"/>
    <n v="52152010"/>
    <s v="SELECCIÓN ABREVIADA SUBASTA INVERSA"/>
    <n v="8"/>
    <n v="8"/>
    <n v="1500"/>
    <n v="22500000"/>
    <s v="UNIDAD"/>
    <s v="NO SOLICITADAS"/>
  </r>
  <r>
    <x v="8"/>
    <s v="204-4-23"/>
    <n v="10"/>
    <s v="OTROS MATERIALES Y SUMINISTROS"/>
    <s v="PORTA TARJETA PARA ORIENTACIÓN MILITAR"/>
    <n v="49221500"/>
    <s v="SELECCIÓN ABREVIADA SUBASTA INVERSA"/>
    <n v="8"/>
    <n v="8"/>
    <n v="11"/>
    <n v="110000"/>
    <s v="UNIDAD"/>
    <s v="NO SOLICITADAS"/>
  </r>
  <r>
    <x v="8"/>
    <s v="204-4-23"/>
    <n v="10"/>
    <s v="OTROS MATERIALES Y SUMINISTROS"/>
    <s v="POLAINAS PARA ORIENTACIÓN"/>
    <n v="49221500"/>
    <s v="SELECCIÓN ABREVIADA SUBASTA INVERSA"/>
    <n v="8"/>
    <n v="8"/>
    <n v="11"/>
    <n v="165000"/>
    <s v="UNIDAD"/>
    <s v="NO SOLICITADAS"/>
  </r>
  <r>
    <x v="8"/>
    <s v="204-4-23"/>
    <n v="10"/>
    <s v="OTROS MATERIALES Y SUMINISTROS"/>
    <s v="TABLAS TÁCTICA PARA FUTSAL, FÚTBOL, VOLEIBOL Y BALONCESTO CON FICHAS IMANADAS"/>
    <n v="49221500"/>
    <s v="SELECCIÓN ABREVIADA SUBASTA INVERSA"/>
    <n v="8"/>
    <n v="8"/>
    <n v="4"/>
    <n v="220000"/>
    <s v="UNIDAD"/>
    <s v="NO SOLICITADAS"/>
  </r>
  <r>
    <x v="8"/>
    <s v="204-4-23"/>
    <n v="10"/>
    <s v="OTROS MATERIALES Y SUMINISTROS"/>
    <s v="GRUESA DE BOLAS DE COMPETENCIA PARA TENIS DE MESA X 100 BLANCAS"/>
    <n v="49161600"/>
    <s v="SELECCIÓN ABREVIADA SUBASTA INVERSA"/>
    <n v="8"/>
    <n v="8"/>
    <n v="2"/>
    <n v="1100000"/>
    <s v="UNIDAD"/>
    <s v="NO SOLICITADAS"/>
  </r>
  <r>
    <x v="8"/>
    <s v="204-4-23"/>
    <n v="10"/>
    <s v="OTROS MATERIALES Y SUMINISTROS"/>
    <s v="GRUESAS DE BOLA PARA ENTRENAMIENTO PARA TENIS DE MESA X 100 BLANCAS"/>
    <n v="49161600"/>
    <s v="SELECCIÓN ABREVIADA SUBASTA INVERSA"/>
    <n v="8"/>
    <n v="8"/>
    <n v="5"/>
    <n v="720000"/>
    <s v="UNIDAD"/>
    <s v="NO SOLICITADAS"/>
  </r>
  <r>
    <x v="8"/>
    <s v="204-4-23"/>
    <n v="10"/>
    <s v="OTROS MATERIALES Y SUMINISTROS"/>
    <s v="TULAS PARA GUARDAR BALONES"/>
    <n v="49221500"/>
    <s v="SELECCIÓN ABREVIADA SUBASTA INVERSA"/>
    <n v="8"/>
    <n v="8"/>
    <n v="2"/>
    <n v="210000"/>
    <s v="UNIDAD"/>
    <s v="NO SOLICITADAS"/>
  </r>
  <r>
    <x v="8"/>
    <s v="204-4-23"/>
    <n v="10"/>
    <s v="OTROS MATERIALES Y SUMINISTROS"/>
    <s v="MADERAS PARA TENIS DE MESA"/>
    <n v="49161600"/>
    <s v="SELECCIÓN ABREVIADA SUBASTA INVERSA"/>
    <n v="8"/>
    <n v="8"/>
    <n v="12"/>
    <n v="1920000"/>
    <s v="UNIDAD"/>
    <s v="NO SOLICITADAS"/>
  </r>
  <r>
    <x v="8"/>
    <s v="204-4-23"/>
    <n v="10"/>
    <s v="OTROS MATERIALES Y SUMINISTROS"/>
    <s v="RODILLOS PARA TIRO"/>
    <n v="49161600"/>
    <s v="SELECCIÓN ABREVIADA SUBASTA INVERSA"/>
    <n v="8"/>
    <n v="8"/>
    <n v="12"/>
    <n v="1800000"/>
    <s v="UNIDAD"/>
    <s v="NO SOLICITADAS"/>
  </r>
  <r>
    <x v="8"/>
    <s v="204-4-23"/>
    <n v="10"/>
    <s v="OTROS MATERIALES Y SUMINISTROS"/>
    <s v="COLCHONETAS PARA TIRO"/>
    <n v="49221506"/>
    <s v="SELECCIÓN ABREVIADA SUBASTA INVERSA"/>
    <n v="8"/>
    <n v="8"/>
    <n v="11"/>
    <n v="3850000"/>
    <s v="UNIDAD"/>
    <s v="NO SOLICITADAS"/>
  </r>
  <r>
    <x v="8"/>
    <s v="204-4-23"/>
    <n v="10"/>
    <s v="OTROS MATERIALES Y SUMINISTROS"/>
    <s v="ESTUCHES PARA RAQUETAS DE TENIS DE MESA"/>
    <n v="49161600"/>
    <s v="SELECCIÓN ABREVIADA SUBASTA INVERSA"/>
    <n v="8"/>
    <n v="8"/>
    <n v="4"/>
    <n v="200000"/>
    <s v="UNIDAD"/>
    <s v="NO SOLICITADAS"/>
  </r>
  <r>
    <x v="8"/>
    <s v="204-4-23"/>
    <n v="10"/>
    <s v="OTROS MATERIALES Y SUMINISTROS"/>
    <s v="CAUCHOS PARA MADERA DE TENIS DE MESA"/>
    <n v="49161600"/>
    <s v="SELECCIÓN ABREVIADA SUBASTA INVERSA"/>
    <n v="8"/>
    <n v="8"/>
    <n v="13"/>
    <n v="2080000"/>
    <s v="UNIDAD"/>
    <s v="NO SOLICITADAS"/>
  </r>
  <r>
    <x v="8"/>
    <s v="204-4-23"/>
    <n v="10"/>
    <s v="OTROS MATERIALES Y SUMINISTROS"/>
    <s v="PEGANTE PARA CAUCHOS DE TENIS DE MESA"/>
    <n v="49161600"/>
    <s v="SELECCIÓN ABREVIADA SUBASTA INVERSA"/>
    <n v="8"/>
    <n v="8"/>
    <n v="6"/>
    <n v="210000"/>
    <s v="UNIDAD"/>
    <s v="NO SOLICITADAS"/>
  </r>
  <r>
    <x v="8"/>
    <s v="204-4-23"/>
    <n v="10"/>
    <s v="OTROS MATERIALES Y SUMINISTROS"/>
    <s v="JUEGOS DE PROTECTORES DE TUBO PARA VOLEIBOL"/>
    <n v="49221500"/>
    <s v="SELECCIÓN ABREVIADA SUBASTA INVERSA"/>
    <n v="8"/>
    <n v="8"/>
    <n v="1"/>
    <n v="645000"/>
    <s v="UNIDAD"/>
    <s v="NO SOLICITADAS"/>
  </r>
  <r>
    <x v="8"/>
    <s v="204-4-23"/>
    <n v="10"/>
    <s v="OTROS MATERIALES Y SUMINISTROS"/>
    <s v="ALETAS CORTAS PARA ENTRENAMIENTO DE NATACIÓN CLÁSICA."/>
    <n v="49141606"/>
    <s v="SELECCIÓN ABREVIADA SUBASTA INVERSA"/>
    <n v="8"/>
    <n v="8"/>
    <n v="20"/>
    <n v="1600000"/>
    <s v="UNIDAD"/>
    <s v="NO SOLICITADAS"/>
  </r>
  <r>
    <x v="8"/>
    <s v="204-4-23"/>
    <n v="10"/>
    <s v="OTROS MATERIALES Y SUMINISTROS"/>
    <s v="PITO PROFESIONAL"/>
    <n v="49221500"/>
    <s v="SELECCIÓN ABREVIADA SUBASTA INVERSA"/>
    <n v="8"/>
    <n v="8"/>
    <n v="5"/>
    <n v="125000"/>
    <s v="UNIDAD"/>
    <s v="NO SOLICITADAS"/>
  </r>
  <r>
    <x v="8"/>
    <s v="204-4-23"/>
    <n v="10"/>
    <s v="OTROS MATERIALES Y SUMINISTROS"/>
    <s v="LÁMINAS DE TATÁMI"/>
    <n v="49221506"/>
    <s v="SELECCIÓN ABREVIADA SUBASTA INVERSA"/>
    <n v="8"/>
    <n v="8"/>
    <n v="200"/>
    <n v="20000000"/>
    <s v="UNIDAD"/>
    <s v="NO SOLICITADAS"/>
  </r>
  <r>
    <x v="8"/>
    <s v="204-4-23"/>
    <n v="10"/>
    <s v="OTROS MATERIALES Y SUMINISTROS"/>
    <s v="PAOS PARA TAEKWONDO"/>
    <n v="49221500"/>
    <s v="SELECCIÓN ABREVIADA SUBASTA INVERSA"/>
    <n v="8"/>
    <n v="8"/>
    <n v="13"/>
    <n v="2210000"/>
    <s v="UNIDAD"/>
    <s v="NO SOLICITADAS"/>
  </r>
  <r>
    <x v="8"/>
    <s v="204-4-23"/>
    <n v="10"/>
    <s v="OTROS MATERIALES Y SUMINISTROS"/>
    <s v="PALETAS PARA TAEKWONDO"/>
    <n v="49221500"/>
    <s v="SELECCIÓN ABREVIADA SUBASTA INVERSA"/>
    <n v="8"/>
    <n v="8"/>
    <n v="14"/>
    <n v="1120000"/>
    <s v="UNIDAD"/>
    <s v="NO SOLICITADAS"/>
  </r>
  <r>
    <x v="8"/>
    <s v="204-4-23"/>
    <n v="10"/>
    <s v="OTROS MATERIALES Y SUMINISTROS"/>
    <s v="LINTERNAS DE CABEZA PARA ORIENTACIÓN"/>
    <n v="39111610"/>
    <s v="SELECCIÓN ABREVIADA SUBASTA INVERSA"/>
    <n v="8"/>
    <n v="8"/>
    <n v="12"/>
    <n v="420000"/>
    <s v="UNIDAD"/>
    <s v="NO SOLICITADAS"/>
  </r>
  <r>
    <x v="8"/>
    <s v="204-4-23"/>
    <n v="10"/>
    <s v="OTROS MATERIALES Y SUMINISTROS"/>
    <s v="CONOS DE SILICONA DE 40 CM"/>
    <n v="49221500"/>
    <s v="SELECCIÓN ABREVIADA SUBASTA INVERSA"/>
    <n v="8"/>
    <n v="8"/>
    <n v="53"/>
    <n v="159000"/>
    <s v="UNIDAD"/>
    <s v="NO SOLICITADAS"/>
  </r>
  <r>
    <x v="8"/>
    <s v="204-1-18"/>
    <n v="10"/>
    <s v="EQUIPOS Y ACCESORIOS DE NAVEGACION"/>
    <s v="BRÚJULAS DE DEDO PARA ORIENTACIÓN"/>
    <n v="49211803"/>
    <s v="SELECCIÓN ABREVIADA SUBASTA INVERSA"/>
    <n v="8"/>
    <n v="8"/>
    <n v="12"/>
    <n v="2580000"/>
    <s v="UNIDAD"/>
    <s v="NO SOLICITADAS"/>
  </r>
  <r>
    <x v="8"/>
    <s v="204-1-2"/>
    <n v="10"/>
    <s v="EQUIPO DE RECREACION Y DEPORTES"/>
    <s v="ANTENAS PARA VOLEIBOL CON PORTA ANTENA"/>
    <n v="49221500"/>
    <s v="SELECCIÓN ABREVIADA SUBASTA INVERSA"/>
    <n v="8"/>
    <n v="8"/>
    <n v="1"/>
    <n v="30000"/>
    <s v="UNIDAD"/>
    <s v="NO SOLICITADAS"/>
  </r>
  <r>
    <x v="8"/>
    <s v="204-1-2"/>
    <n v="10"/>
    <s v="EQUIPO DE RECREACION Y DEPORTES"/>
    <s v="BANDERINES PARA JUECES DE LÍNEA"/>
    <n v="49221500"/>
    <s v="SELECCIÓN ABREVIADA SUBASTA INVERSA"/>
    <n v="8"/>
    <n v="8"/>
    <n v="10"/>
    <n v="200000"/>
    <s v="UNIDAD"/>
    <s v="NO SOLICITADAS"/>
  </r>
  <r>
    <x v="8"/>
    <s v="204-1-2"/>
    <n v="10"/>
    <s v="EQUIPO DE RECREACION Y DEPORTES"/>
    <s v="TESTIMONIOS PARA ATLETISMO"/>
    <n v="49161707"/>
    <s v="SELECCIÓN ABREVIADA SUBASTA INVERSA"/>
    <n v="8"/>
    <n v="8"/>
    <n v="4"/>
    <n v="72000"/>
    <s v="UNIDAD"/>
    <s v="NO SOLICITADAS"/>
  </r>
  <r>
    <x v="8"/>
    <s v="204-1-2"/>
    <n v="10"/>
    <s v="EQUIPO DE RECREACION Y DEPORTES"/>
    <s v="JABALINA PARA COMPETENCIA DE 800 GR"/>
    <n v="49161701"/>
    <s v="SELECCIÓN ABREVIADA SUBASTA INVERSA"/>
    <n v="8"/>
    <n v="8"/>
    <n v="6"/>
    <n v="5700000"/>
    <s v="UNIDAD"/>
    <s v="NO SOLICITADAS"/>
  </r>
  <r>
    <x v="8"/>
    <s v="204-1-2"/>
    <n v="10"/>
    <s v="EQUIPO DE RECREACION Y DEPORTES"/>
    <s v="JABALINA PARA ENTRENAMIENTO DE 600 GRAMOS"/>
    <n v="49161701"/>
    <s v="SELECCIÓN ABREVIADA SUBASTA INVERSA"/>
    <n v="8"/>
    <n v="8"/>
    <n v="2"/>
    <n v="1800000"/>
    <s v="UNIDAD"/>
    <s v="NO SOLICITADAS"/>
  </r>
  <r>
    <x v="8"/>
    <s v="204-1-2"/>
    <n v="10"/>
    <s v="EQUIPO DE RECREACION Y DEPORTES"/>
    <s v="BALAS DE LANZAMIENTO"/>
    <n v="49161700"/>
    <s v="SELECCIÓN ABREVIADA SUBASTA INVERSA"/>
    <n v="8"/>
    <n v="8"/>
    <n v="6"/>
    <n v="330000"/>
    <s v="UNIDAD"/>
    <s v="NO SOLICITADAS"/>
  </r>
  <r>
    <x v="8"/>
    <s v="204-1-2"/>
    <n v="10"/>
    <s v="EQUIPO DE RECREACION Y DEPORTES"/>
    <s v="VALLAS DE COMPETENCIA PARA ATLETISMO"/>
    <n v="49161706"/>
    <s v="SELECCIÓN ABREVIADA SUBASTA INVERSA"/>
    <n v="8"/>
    <n v="8"/>
    <n v="60"/>
    <n v="18000000"/>
    <s v="UNIDAD"/>
    <s v="NO SOLICITADAS"/>
  </r>
  <r>
    <x v="8"/>
    <s v="204-1-2"/>
    <n v="10"/>
    <s v="EQUIPO DE RECREACION Y DEPORTES"/>
    <s v="JUEGO DE TUBOS TELESCÓPICOS AJUSTABLES PARA VOLEIBOL"/>
    <n v="49221500"/>
    <s v="SELECCIÓN ABREVIADA SUBASTA INVERSA"/>
    <n v="8"/>
    <n v="8"/>
    <n v="1"/>
    <n v="2300000"/>
    <s v="UNIDAD"/>
    <s v="NO SOLICITADAS"/>
  </r>
  <r>
    <x v="8"/>
    <s v="204-1-2"/>
    <n v="10"/>
    <s v="EQUIPO DE RECREACION Y DEPORTES"/>
    <s v="CARRO TRANSPORTE MALLAS, BALONES Y TUBOS DE VOLEIBOL"/>
    <n v="49221500"/>
    <s v="SELECCIÓN ABREVIADA SUBASTA INVERSA"/>
    <n v="8"/>
    <n v="8"/>
    <n v="1"/>
    <n v="818000"/>
    <s v="UNIDAD"/>
    <s v="NO SOLICITADAS"/>
  </r>
  <r>
    <x v="8"/>
    <s v="204-1-2"/>
    <n v="10"/>
    <s v="EQUIPO DE RECREACION Y DEPORTES"/>
    <s v="BÁSCULA ANALIZADORA CORPORAL"/>
    <n v="41111508"/>
    <s v="SELECCIÓN ABREVIADA SUBASTA INVERSA"/>
    <n v="8"/>
    <n v="8"/>
    <n v="3"/>
    <n v="1950000"/>
    <s v="UNIDAD"/>
    <s v="NO SOLICITADAS"/>
  </r>
  <r>
    <x v="8"/>
    <s v="204-1-2"/>
    <n v="10"/>
    <s v="EQUIPO DE RECREACION Y DEPORTES"/>
    <s v="TABLEROS PROFESIONALES PARA AJEDREZ"/>
    <n v="49181500"/>
    <s v="SELECCIÓN ABREVIADA SUBASTA INVERSA"/>
    <n v="8"/>
    <n v="8"/>
    <n v="8"/>
    <n v="1520000"/>
    <s v="UNIDAD"/>
    <s v="NO SOLICITADAS"/>
  </r>
  <r>
    <x v="8"/>
    <s v="204-1-2"/>
    <n v="10"/>
    <s v="EQUIPO DE RECREACION Y DEPORTES"/>
    <s v="PARTIDORES PARA ATLETISMO"/>
    <n v="49161700"/>
    <s v="SELECCIÓN ABREVIADA SUBASTA INVERSA"/>
    <n v="8"/>
    <n v="8"/>
    <n v="8"/>
    <n v="1280000"/>
    <s v="UNIDAD"/>
    <s v="NO SOLICITADAS"/>
  </r>
  <r>
    <x v="8"/>
    <s v="204-1-2"/>
    <n v="10"/>
    <s v="EQUIPO DE RECREACION Y DEPORTES"/>
    <s v="PARACAÍDAS DE ENTRENAMIENTO DE NATACIÓN"/>
    <n v="49141600"/>
    <s v="SELECCIÓN ABREVIADA SUBASTA INVERSA"/>
    <n v="8"/>
    <n v="8"/>
    <n v="4"/>
    <n v="360000"/>
    <s v="UNIDAD"/>
    <s v="NO SOLICITADAS"/>
  </r>
  <r>
    <x v="8"/>
    <s v="204-1-2"/>
    <n v="10"/>
    <s v="EQUIPO DE RECREACION Y DEPORTES"/>
    <s v="GRANADAS PARA PENTATLÓN MILITAR"/>
    <n v="49221500"/>
    <s v="SELECCIÓN ABREVIADA SUBASTA INVERSA"/>
    <n v="8"/>
    <n v="8"/>
    <n v="20"/>
    <n v="1400000"/>
    <s v="UNIDAD"/>
    <s v="NO SOLICITADAS"/>
  </r>
  <r>
    <x v="8"/>
    <s v="204-1-2"/>
    <n v="10"/>
    <s v="EQUIPO DE RECREACION Y DEPORTES"/>
    <s v="ESCALERAS PLÁSTICAS DE COORDINACIÓN"/>
    <n v="49201500"/>
    <s v="SELECCIÓN ABREVIADA SUBASTA INVERSA"/>
    <n v="8"/>
    <n v="8"/>
    <n v="2"/>
    <n v="196000"/>
    <s v="UNIDAD"/>
    <s v="NO SOLICITADAS"/>
  </r>
  <r>
    <x v="8"/>
    <s v="204-1-2"/>
    <n v="10"/>
    <s v="EQUIPO DE RECREACION Y DEPORTES"/>
    <s v="PARACAÍDAS PARA TRABAJO DE VELOCIDAD"/>
    <n v="49201500"/>
    <s v="SELECCIÓN ABREVIADA SUBASTA INVERSA"/>
    <n v="8"/>
    <n v="8"/>
    <n v="7"/>
    <n v="595000"/>
    <s v="UNIDAD"/>
    <s v="NO SOLICITADAS"/>
  </r>
  <r>
    <x v="8"/>
    <s v="204-1-2"/>
    <n v="10"/>
    <s v="EQUIPO DE RECREACION Y DEPORTES"/>
    <s v="VALLAS DE PLIOMETRIA"/>
    <n v="49201500"/>
    <s v="SELECCIÓN ABREVIADA SUBASTA INVERSA"/>
    <n v="8"/>
    <n v="8"/>
    <n v="12"/>
    <n v="960000"/>
    <s v="UNIDAD"/>
    <s v="NO SOLICITADAS"/>
  </r>
  <r>
    <x v="8"/>
    <s v="204-1-2"/>
    <n v="10"/>
    <s v="EQUIPO DE RECREACION Y DEPORTES"/>
    <s v="PAR DE CANCHAS PARA FÚTBOL SALA CALIBRE 3."/>
    <n v="49221502"/>
    <s v="SELECCIÓN ABREVIADA SUBASTA INVERSA"/>
    <n v="8"/>
    <n v="8"/>
    <n v="1"/>
    <n v="1700000"/>
    <s v="UNIDAD"/>
    <s v="NO SOLICITADAS"/>
  </r>
  <r>
    <x v="8"/>
    <s v="204-1-2"/>
    <n v="10"/>
    <s v="EQUIPO DE RECREACION Y DEPORTES"/>
    <s v="TABLERO MURAL DE AJEDREZ"/>
    <n v="49181500"/>
    <s v="SELECCIÓN ABREVIADA SUBASTA INVERSA"/>
    <n v="8"/>
    <n v="8"/>
    <n v="1"/>
    <n v="120000"/>
    <s v="UNIDAD"/>
    <s v="NO SOLICITADAS"/>
  </r>
  <r>
    <x v="8"/>
    <s v="204-1-2"/>
    <n v="10"/>
    <s v="EQUIPO DE RECREACION Y DEPORTES"/>
    <s v="RELOJ DE AJEDREZ"/>
    <n v="49181500"/>
    <s v="SELECCIÓN ABREVIADA SUBASTA INVERSA"/>
    <n v="8"/>
    <n v="8"/>
    <n v="8"/>
    <n v="1280000"/>
    <s v="UNIDAD"/>
    <s v="NO SOLICITADAS"/>
  </r>
  <r>
    <x v="8"/>
    <s v="204-1-2"/>
    <n v="10"/>
    <s v="EQUIPO DE RECREACION Y DEPORTES"/>
    <s v="PAR DE TORRES PARA BALONCESTO CON LOS PROTECTORES"/>
    <n v="49221502"/>
    <s v="SELECCIÓN ABREVIADA SUBASTA INVERSA"/>
    <n v="8"/>
    <n v="8"/>
    <n v="1"/>
    <n v="39500000"/>
    <s v="UNIDAD"/>
    <s v="NO SOLICITADAS"/>
  </r>
  <r>
    <x v="8"/>
    <s v="102-14"/>
    <n v="16"/>
    <s v="REMUNERACION SERVICIOS TECNICOS"/>
    <s v="ESPECIALISTA EDUCATIVO PARA ACREDITACIÓN"/>
    <n v="80111701"/>
    <s v="CONTRATACIÓN DIRECTA"/>
    <n v="8"/>
    <n v="8"/>
    <n v="1"/>
    <n v="8500000"/>
    <s v="GLOBAL"/>
    <s v="NO SOLICITADAS"/>
  </r>
  <r>
    <x v="8"/>
    <s v="102-14"/>
    <n v="16"/>
    <s v="REMUNERACION SERVICIOS TECNICOS"/>
    <s v="FILOLOGO"/>
    <n v="80111701"/>
    <s v="CONTRATACIÓN DIRECTA"/>
    <n v="8"/>
    <n v="8"/>
    <n v="1"/>
    <n v="1857400"/>
    <s v="GLOBAL"/>
    <s v="NO SOLICITADAS"/>
  </r>
  <r>
    <x v="8"/>
    <s v="204-1-1"/>
    <n v="10"/>
    <s v="EQUIPO DE MUSICA Y ACCESORIOS"/>
    <s v="REDOBLANTE 14X12 PULGADAS DE MARCHA CON ARNES METALICOS PROFESIONAL"/>
    <n v="60131400"/>
    <s v="MÍNIMA CUANTÍA"/>
    <n v="9"/>
    <n v="1"/>
    <n v="8"/>
    <n v="27456003.68"/>
    <s v="UNIDAD"/>
    <s v="NO SOLICITADAS"/>
  </r>
  <r>
    <x v="8"/>
    <s v="204-1-1"/>
    <n v="10"/>
    <s v="EQUIPO DE MUSICA Y ACCESORIOS"/>
    <s v="BOMBO DE MARCHA CON ARNES 18 PULGADAS PROFESIONAL"/>
    <n v="60131400"/>
    <s v="MÍNIMA CUANTÍA"/>
    <n v="9"/>
    <n v="1"/>
    <n v="2"/>
    <n v="5807997.2999999998"/>
    <s v="UNIDAD"/>
    <s v="NO SOLICITADAS"/>
  </r>
  <r>
    <x v="8"/>
    <s v="204-1-1"/>
    <n v="10"/>
    <s v="EQUIPO DE MUSICA Y ACCESORIOS"/>
    <s v="TOM MULTIPLE DE MARCHA 4 VASOS"/>
    <n v="60131456"/>
    <s v="MÍNIMA CUANTÍA"/>
    <n v="9"/>
    <n v="1"/>
    <n v="2"/>
    <n v="4927997.3600000003"/>
    <s v="UNIDAD"/>
    <s v="NO SOLICITADAS"/>
  </r>
  <r>
    <x v="8"/>
    <s v="204-1-1"/>
    <n v="10"/>
    <s v="EQUIPO DE MUSICA Y ACCESORIOS"/>
    <s v="PAR DE PLATILLOS DE CHOQUE DE 16 PULGADAS"/>
    <n v="60131456"/>
    <s v="MÍNIMA CUANTÍA"/>
    <n v="9"/>
    <n v="1"/>
    <n v="4"/>
    <n v="4927999.4400000004"/>
    <s v="UNIDAD"/>
    <s v="NO SOLICITADAS"/>
  </r>
  <r>
    <x v="8"/>
    <s v="204-41-13"/>
    <n v="10"/>
    <s v="OTROS GASTOS POR ADQUISICION DE SERVICIOS"/>
    <s v="EXAMENES DE CERTIFICACIÓN DE NIVELES DE INGLES"/>
    <n v="86111700"/>
    <s v="MÍNIMA CUANTÍA"/>
    <n v="9"/>
    <n v="3"/>
    <n v="1"/>
    <n v="20026000"/>
    <s v="GLOBAL"/>
    <s v="NO SOLICITADAS"/>
  </r>
  <r>
    <x v="8"/>
    <s v="204-4-9"/>
    <n v="10"/>
    <s v="MATERIALES DE CONSTRUCCION"/>
    <s v="CEMENTO GRIS"/>
    <n v="30111601"/>
    <s v="MÍNIMA CUANTÍA"/>
    <n v="9"/>
    <n v="1"/>
    <n v="63"/>
    <n v="1641654"/>
    <s v="UNIDAD"/>
    <s v="NO SOLICITADAS"/>
  </r>
  <r>
    <x v="8"/>
    <s v="204-4-9"/>
    <n v="10"/>
    <s v="MATERIALES DE CONSTRUCCION"/>
    <s v="ARENA"/>
    <n v="11111701"/>
    <s v="MÍNIMA CUANTÍA"/>
    <n v="9"/>
    <n v="1"/>
    <n v="3"/>
    <n v="250737"/>
    <s v="UNIDAD"/>
    <s v="NO SOLICITADAS"/>
  </r>
  <r>
    <x v="8"/>
    <s v="204-4-9"/>
    <n v="10"/>
    <s v="MATERIALES DE CONSTRUCCION"/>
    <s v="GRAVILLA"/>
    <n v="11111611"/>
    <s v="MÍNIMA CUANTÍA"/>
    <n v="9"/>
    <n v="1"/>
    <n v="53"/>
    <n v="6360000"/>
    <s v="UNIDAD"/>
    <s v="NO SOLICITADAS"/>
  </r>
  <r>
    <x v="8"/>
    <s v="204-4-9"/>
    <n v="10"/>
    <s v="MATERIALES DE CONSTRUCCION"/>
    <s v="LADRILLO"/>
    <n v="30131607"/>
    <s v="MÍNIMA CUANTÍA"/>
    <n v="9"/>
    <n v="1"/>
    <n v="5304"/>
    <n v="3712800"/>
    <s v="UNIDAD"/>
    <s v="NO SOLICITADAS"/>
  </r>
  <r>
    <x v="8"/>
    <s v="204-4-9"/>
    <n v="10"/>
    <s v="MATERIALES DE CONSTRUCCION"/>
    <s v="MALLA ELECTRO SOLDADA"/>
    <n v="30103623"/>
    <s v="MÍNIMA CUANTÍA"/>
    <n v="9"/>
    <n v="1"/>
    <n v="5"/>
    <n v="300000"/>
    <s v="UNIDAD"/>
    <s v="NO SOLICITADAS"/>
  </r>
  <r>
    <x v="8"/>
    <s v="204-5-1"/>
    <n v="10"/>
    <s v="MANTENIMIENTO DE BIENES INMUEBLES"/>
    <s v="MANTENIMIENTO Y ADECUACION CUBIERTA DEL POLIDEPORTIVO SALDO ADJUDICACIÓN"/>
    <n v="72103300"/>
    <s v="MÍNIMA CUANTÍA"/>
    <n v="1"/>
    <n v="6"/>
    <n v="1"/>
    <n v="6444459.2000000002"/>
    <s v="GLOBAL"/>
    <s v=""/>
  </r>
  <r>
    <x v="8"/>
    <s v="204-5-1"/>
    <n v="10"/>
    <s v="MANTENIMIENTO DE BIENES INMUEBLES"/>
    <s v="MANTENIMIENTO Y ADECUACION CAMPO DE FUTBOL SALDO ADJUDICACION"/>
    <n v="72102905"/>
    <s v="MÍNIMA CUANTÍA"/>
    <n v="1"/>
    <n v="6"/>
    <n v="1"/>
    <n v="5050000"/>
    <s v="GLOBAL"/>
    <s v=""/>
  </r>
  <r>
    <x v="8"/>
    <s v="204-1-1"/>
    <n v="10"/>
    <s v="EQUIPO DE MUSICA Y ACCESORIOS"/>
    <s v="SOBRANTE LINEA DE PERCUSION CPA 87 SALDO ADJUDICACION"/>
    <n v="60131456"/>
    <s v="MÍNIMA CUANTÍA"/>
    <n v="1"/>
    <n v="6"/>
    <n v="1"/>
    <n v="579998.22"/>
    <s v="GLOBAL"/>
    <s v=""/>
  </r>
  <r>
    <x v="8"/>
    <s v="204-41-4"/>
    <n v="10"/>
    <s v="ESTUDIOS E INVESTIGACIONES"/>
    <s v="ESTUDIO DE VULNERABILIDAD SISMICA PARA EL COMEDOR DE ALUMNOS"/>
    <n v="81101514"/>
    <s v="MÍNIMA CUANTÍA"/>
    <n v="1"/>
    <n v="6"/>
    <n v="1"/>
    <n v="33000000"/>
    <s v="GLOBAL"/>
    <s v=""/>
  </r>
  <r>
    <x v="8"/>
    <s v="102-14"/>
    <n v="16"/>
    <s v="REMUNERACION SERVICIOS TECNICOS"/>
    <s v="FILOLOGO"/>
    <n v="80111701"/>
    <s v="MÍNIMA CUANTÍA"/>
    <n v="1"/>
    <n v="6"/>
    <n v="1"/>
    <n v="2066600"/>
    <s v="GLOBAL"/>
    <s v=""/>
  </r>
  <r>
    <x v="9"/>
    <s v="102-14"/>
    <n v="10"/>
    <s v="REMUNERACION SERVICIOS TECNICOS"/>
    <s v="ASESORÍA EN CALIDAD EDUCATIVA"/>
    <n v="86141501"/>
    <s v="CONTRATACIÓN DIRECTA"/>
    <n v="1"/>
    <n v="11"/>
    <n v="1"/>
    <n v="40600000"/>
    <s v="GLOBAL"/>
    <s v="NO SOLICITADAS"/>
  </r>
  <r>
    <x v="9"/>
    <s v="102-14"/>
    <n v="10"/>
    <s v="REMUNERACION SERVICIOS TECNICOS"/>
    <s v="ASESORÍA INVESTIGADOR TITULAR PROGRAMA CIENCIAS MILITARES AERONAUTICAS"/>
    <n v="86141501"/>
    <s v="CONTRATACIÓN DIRECTA"/>
    <n v="1"/>
    <n v="11"/>
    <n v="1"/>
    <n v="38500000"/>
    <s v="GLOBAL"/>
    <s v="NO SOLICITADAS"/>
  </r>
  <r>
    <x v="9"/>
    <s v="102-14"/>
    <n v="10"/>
    <s v="REMUNERACION SERVICIOS TECNICOS"/>
    <s v="ASESORÍA INVESTIGADOR TITULAR PROGRAMAS EN LOGÍSTICA AERONÁUTICA "/>
    <n v="86141501"/>
    <s v="CONTRATACIÓN DIRECTA"/>
    <n v="1"/>
    <n v="11"/>
    <n v="1"/>
    <n v="40600000"/>
    <s v="GLOBAL"/>
    <s v="NO SOLICITADAS"/>
  </r>
  <r>
    <x v="9"/>
    <s v="102-14"/>
    <n v="10"/>
    <s v="REMUNERACION SERVICIOS TECNICOS"/>
    <s v="ASESORÍA INVESTIGADOR TITULAR PROGRAMAS EN SEGURIDAD OPERACIONAL "/>
    <n v="86141501"/>
    <s v="CONTRATACIÓN DIRECTA"/>
    <n v="1"/>
    <n v="11"/>
    <n v="1"/>
    <n v="40600000"/>
    <s v="GLOBAL"/>
    <s v="NO SOLICITADAS"/>
  </r>
  <r>
    <x v="9"/>
    <s v="102-14"/>
    <n v="10"/>
    <s v="REMUNERACION SERVICIOS TECNICOS"/>
    <s v="ASESORÍA INVESTIGADOR TITULAR PROGRAMA DE MAESTRÍA EN DIRECCIÓN Y GESTIÓN DE LA SEGURIDAD INTEGRAL "/>
    <n v="86141501"/>
    <s v="CONTRATACIÓN DIRECTA"/>
    <n v="1"/>
    <n v="11"/>
    <n v="1"/>
    <n v="40600000"/>
    <s v="GLOBAL"/>
    <s v="NO SOLICITADAS"/>
  </r>
  <r>
    <x v="9"/>
    <s v="102-14"/>
    <n v="10"/>
    <s v="REMUNERACION SERVICIOS TECNICOS"/>
    <s v="ASESORÍA PARA EL PROCESO DE RENOVACIÓN DE REGISTROS CALIFICADOS 2020 DECAE-MAELA"/>
    <n v="86141501"/>
    <s v="CONTRATACIÓN DIRECTA"/>
    <n v="1"/>
    <n v="11"/>
    <n v="1"/>
    <n v="23800000"/>
    <s v="GLOBAL"/>
    <s v="NO SOLICITADAS"/>
  </r>
  <r>
    <x v="9"/>
    <s v="102-14"/>
    <n v="10"/>
    <s v="REMUNERACION SERVICIOS TECNICOS"/>
    <s v="ASESORÍA PARA EL PROCESO DE RENOVACIÓN DE REGISTROS CALIFICADOS 2020 -MACMA-MAESO"/>
    <n v="86141501"/>
    <s v="CONTRATACIÓN DIRECTA"/>
    <n v="1"/>
    <n v="11"/>
    <n v="1"/>
    <n v="23800000"/>
    <s v="GLOBAL"/>
    <s v="NO SOLICITADAS"/>
  </r>
  <r>
    <x v="9"/>
    <s v="102-16-1"/>
    <n v="16"/>
    <s v="HORAS CATEDRA"/>
    <s v="HORAS CATEDRA DISPONIBLE"/>
    <n v="86121702"/>
    <s v="CONTRATACIÓN DIRECTA"/>
    <n v="1"/>
    <n v="11"/>
    <n v="1"/>
    <n v="47520538"/>
    <s v="GLOBAL"/>
    <s v="NO SOLICITADAS"/>
  </r>
  <r>
    <x v="9"/>
    <s v="102-16-1"/>
    <n v="16"/>
    <s v="HORAS CATEDRA"/>
    <s v="HORAS CATEDRA"/>
    <n v="86121702"/>
    <s v="CONTRATACIÓN DIRECTA"/>
    <n v="1"/>
    <n v="11"/>
    <n v="1"/>
    <n v="25678800"/>
    <s v="GLOBAL"/>
    <s v="NO SOLICITADAS"/>
  </r>
  <r>
    <x v="9"/>
    <s v="102-16-1"/>
    <n v="16"/>
    <s v="HORAS CATEDRA"/>
    <s v="HORAS CATEDRA"/>
    <n v="86121702"/>
    <s v="CONTRATACIÓN DIRECTA"/>
    <n v="1"/>
    <n v="11"/>
    <n v="1"/>
    <n v="33746278"/>
    <s v="GLOBAL"/>
    <s v="NO SOLICITADAS"/>
  </r>
  <r>
    <x v="9"/>
    <s v="102-16-1"/>
    <n v="16"/>
    <s v="HORAS CATEDRA"/>
    <s v="HORAS CATEDRA"/>
    <n v="86121702"/>
    <s v="CONTRATACIÓN DIRECTA"/>
    <n v="1"/>
    <n v="11"/>
    <n v="1"/>
    <n v="20109806"/>
    <s v="GLOBAL"/>
    <s v="NO SOLICITADAS"/>
  </r>
  <r>
    <x v="9"/>
    <s v="102-16-1"/>
    <n v="16"/>
    <s v="HORAS CATEDRA"/>
    <s v="HORAS CATEDRA"/>
    <n v="86121702"/>
    <s v="CONTRATACIÓN DIRECTA"/>
    <n v="1"/>
    <n v="11"/>
    <n v="1"/>
    <n v="16278708"/>
    <s v="GLOBAL"/>
    <s v="NO SOLICITADAS"/>
  </r>
  <r>
    <x v="9"/>
    <s v="102-16-1"/>
    <n v="16"/>
    <s v="HORAS CATEDRA"/>
    <s v="HORAS CATEDRA"/>
    <n v="86121702"/>
    <s v="CONTRATACIÓN DIRECTA"/>
    <n v="1"/>
    <n v="11"/>
    <n v="1"/>
    <n v="27267482"/>
    <s v="GLOBAL"/>
    <s v="NO SOLICITADAS"/>
  </r>
  <r>
    <x v="9"/>
    <s v="102-16-1"/>
    <n v="16"/>
    <s v="HORAS CATEDRA"/>
    <s v="HORAS CATEDRA"/>
    <n v="86121702"/>
    <s v="CONTRATACIÓN DIRECTA"/>
    <n v="1"/>
    <n v="11"/>
    <n v="1"/>
    <n v="29417194"/>
    <s v="GLOBAL"/>
    <s v="NO SOLICITADAS"/>
  </r>
  <r>
    <x v="9"/>
    <s v="102-16-1"/>
    <n v="16"/>
    <s v="HORAS CATEDRA"/>
    <s v="HORAS CATEDRA"/>
    <n v="86121702"/>
    <s v="CONTRATACIÓN DIRECTA"/>
    <n v="1"/>
    <n v="11"/>
    <n v="1"/>
    <n v="38417642"/>
    <s v="GLOBAL"/>
    <s v="NO SOLICITADAS"/>
  </r>
  <r>
    <x v="9"/>
    <s v="102-16-2"/>
    <n v="16"/>
    <s v="EMPRESAS PRIVADAS PROMOTORAS DE SALUD"/>
    <s v="EMPRESAS PRIVADAS PROMOTORAS DE SALUD"/>
    <n v="86121702"/>
    <s v="CONTRATACIÓN DIRECTA"/>
    <n v="1"/>
    <n v="11"/>
    <n v="1"/>
    <n v="11823372.359999999"/>
    <s v="GLOBAL"/>
    <s v="NO SOLICITADAS"/>
  </r>
  <r>
    <x v="9"/>
    <s v="102-16-2"/>
    <n v="16"/>
    <s v="EMPRESAS PRIVADAS PROMOTORAS DE SALUD"/>
    <s v="EMPRESAS PRIVADAS PROMOTORAS DE SALUD"/>
    <n v="86121702"/>
    <s v="CONTRATACIÓN DIRECTA"/>
    <n v="1"/>
    <n v="11"/>
    <n v="1"/>
    <n v="871700"/>
    <s v="GLOBAL"/>
    <s v="NO SOLICITADAS"/>
  </r>
  <r>
    <x v="9"/>
    <s v="102-16-2"/>
    <n v="16"/>
    <s v="EMPRESAS PRIVADAS PROMOTORAS DE SALUD"/>
    <s v="EMPRESAS PRIVADAS PROMOTORAS DE SALUD"/>
    <n v="86121702"/>
    <s v="CONTRATACIÓN DIRECTA"/>
    <n v="1"/>
    <n v="11"/>
    <n v="1"/>
    <n v="1852700"/>
    <s v="GLOBAL"/>
    <s v="NO SOLICITADAS"/>
  </r>
  <r>
    <x v="9"/>
    <s v="102-16-2"/>
    <n v="16"/>
    <s v="EMPRESAS PRIVADAS PROMOTORAS DE SALUD"/>
    <s v="EMPRESAS PRIVADAS PROMOTORAS DE SALUD"/>
    <n v="86121702"/>
    <s v="CONTRATACIÓN DIRECTA"/>
    <n v="1"/>
    <n v="11"/>
    <n v="1"/>
    <n v="732200"/>
    <s v="GLOBAL"/>
    <s v="NO SOLICITADAS"/>
  </r>
  <r>
    <x v="9"/>
    <s v="102-16-2"/>
    <n v="16"/>
    <s v="EMPRESAS PRIVADAS PROMOTORAS DE SALUD"/>
    <s v="EMPRESAS PRIVADAS PROMOTORAS DE SALUD"/>
    <n v="86121702"/>
    <s v="CONTRATACIÓN DIRECTA"/>
    <n v="1"/>
    <n v="11"/>
    <n v="1"/>
    <n v="1556200"/>
    <s v="GLOBAL"/>
    <s v="NO SOLICITADAS"/>
  </r>
  <r>
    <x v="9"/>
    <s v="102-16-2"/>
    <n v="16"/>
    <s v="EMPRESAS PRIVADAS PROMOTORAS DE SALUD"/>
    <s v="EMPRESAS PRIVADAS PROMOTORAS DE SALUD"/>
    <n v="86121702"/>
    <s v="CONTRATACIÓN DIRECTA"/>
    <n v="1"/>
    <n v="11"/>
    <n v="1"/>
    <n v="376900"/>
    <s v="GLOBAL"/>
    <s v="NO SOLICITADAS"/>
  </r>
  <r>
    <x v="9"/>
    <s v="102-16-2"/>
    <n v="16"/>
    <s v="EMPRESAS PRIVADAS PROMOTORAS DE SALUD"/>
    <s v="EMPRESAS PRIVADAS PROMOTORAS DE SALUD"/>
    <n v="86121702"/>
    <s v="CONTRATACIÓN DIRECTA"/>
    <n v="1"/>
    <n v="11"/>
    <n v="1"/>
    <n v="801000"/>
    <s v="GLOBAL"/>
    <s v="NO SOLICITADAS"/>
  </r>
  <r>
    <x v="9"/>
    <s v="102-16-2"/>
    <n v="16"/>
    <s v="EMPRESAS PRIVADAS PROMOTORAS DE SALUD"/>
    <s v="EMPRESAS PRIVADAS PROMOTORAS DE SALUD"/>
    <n v="86121702"/>
    <s v="CONTRATACIÓN DIRECTA"/>
    <n v="1"/>
    <n v="11"/>
    <n v="1"/>
    <n v="823900"/>
    <s v="GLOBAL"/>
    <s v="NO SOLICITADAS"/>
  </r>
  <r>
    <x v="9"/>
    <s v="102-16-2"/>
    <n v="16"/>
    <s v="EMPRESAS PRIVADAS PROMOTORAS DE SALUD"/>
    <s v="EMPRESAS PRIVADAS PROMOTORAS DE SALUD"/>
    <n v="86121702"/>
    <s v="CONTRATACIÓN DIRECTA"/>
    <n v="1"/>
    <n v="11"/>
    <n v="1"/>
    <n v="1357900"/>
    <s v="GLOBAL"/>
    <s v="NO SOLICITADAS"/>
  </r>
  <r>
    <x v="9"/>
    <s v="102-16-2"/>
    <n v="16"/>
    <s v="EMPRESAS PRIVADAS PROMOTORAS DE SALUD"/>
    <s v="EMPRESAS PRIVADAS PROMOTORAS DE SALUD"/>
    <n v="86121702"/>
    <s v="CONTRATACIÓN DIRECTA"/>
    <n v="1"/>
    <n v="11"/>
    <n v="1"/>
    <n v="925389.76"/>
    <s v="GLOBAL"/>
    <s v="NO SOLICITADAS"/>
  </r>
  <r>
    <x v="9"/>
    <s v="102-16-2"/>
    <n v="16"/>
    <s v="EMPRESAS PRIVADAS PROMOTORAS DE SALUD"/>
    <s v="EMPRESAS PRIVADAS PROMOTORAS DE SALUD"/>
    <n v="86121702"/>
    <s v="CONTRATACIÓN DIRECTA"/>
    <n v="1"/>
    <n v="11"/>
    <n v="1"/>
    <n v="1796542.88"/>
    <s v="GLOBAL"/>
    <s v="NO SOLICITADAS"/>
  </r>
  <r>
    <x v="9"/>
    <s v="102-16-3"/>
    <n v="16"/>
    <s v="EMPRESAS PUBLICAS PROMOTORAS DE SALUD"/>
    <s v="EMPRESAS PUBLICAS PROMOTORAS DE SALUD"/>
    <n v="86121702"/>
    <s v="CONTRATACIÓN DIRECTA"/>
    <n v="1"/>
    <n v="11"/>
    <n v="1"/>
    <n v="865642.07999999961"/>
    <s v="GLOBAL"/>
    <s v="NO SOLICITADAS"/>
  </r>
  <r>
    <x v="9"/>
    <s v="102-16-3"/>
    <n v="16"/>
    <s v="EMPRESAS PUBLICAS PROMOTORAS DE SALUD"/>
    <s v="EMPRESAS PUBLICAS PROMOTORAS DE SALUD"/>
    <n v="86121702"/>
    <s v="CONTRATACIÓN DIRECTA"/>
    <n v="1"/>
    <n v="11"/>
    <n v="1"/>
    <n v="307100"/>
    <s v="GLOBAL"/>
    <s v="NO SOLICITADAS"/>
  </r>
  <r>
    <x v="9"/>
    <s v="102-16-3"/>
    <n v="16"/>
    <s v="EMPRESAS PUBLICAS PROMOTORAS DE SALUD"/>
    <s v="EMPRESAS PUBLICAS PROMOTORAS DE SALUD"/>
    <n v="86121702"/>
    <s v="CONTRATACIÓN DIRECTA"/>
    <n v="1"/>
    <n v="11"/>
    <n v="1"/>
    <n v="652700"/>
    <s v="GLOBAL"/>
    <s v="NO SOLICITADAS"/>
  </r>
  <r>
    <x v="9"/>
    <s v="102-16-3"/>
    <n v="16"/>
    <s v="EMPRESAS PUBLICAS PROMOTORAS DE SALUD"/>
    <s v="EMPRESAS PUBLICAS PROMOTORAS DE SALUD"/>
    <n v="86121702"/>
    <s v="CONTRATACIÓN DIRECTA"/>
    <n v="1"/>
    <n v="11"/>
    <n v="1"/>
    <n v="670200"/>
    <s v="GLOBAL"/>
    <s v="NO SOLICITADAS"/>
  </r>
  <r>
    <x v="9"/>
    <s v="102-16-3"/>
    <n v="16"/>
    <s v="EMPRESAS PUBLICAS PROMOTORAS DE SALUD"/>
    <s v="EMPRESAS PUBLICAS PROMOTORAS DE SALUD"/>
    <n v="86121702"/>
    <s v="CONTRATACIÓN DIRECTA"/>
    <n v="1"/>
    <n v="11"/>
    <n v="1"/>
    <n v="1424700"/>
    <s v="GLOBAL"/>
    <s v="NO SOLICITADAS"/>
  </r>
  <r>
    <x v="9"/>
    <s v="102-16-3"/>
    <n v="16"/>
    <s v="EMPRESAS PUBLICAS PROMOTORAS DE SALUD"/>
    <s v="EMPRESAS PUBLICAS PROMOTORAS DE SALUD"/>
    <n v="86121702"/>
    <s v="CONTRATACIÓN DIRECTA"/>
    <n v="1"/>
    <n v="11"/>
    <n v="1"/>
    <n v="427600"/>
    <s v="GLOBAL"/>
    <s v="NO SOLICITADAS"/>
  </r>
  <r>
    <x v="9"/>
    <s v="102-16-3"/>
    <n v="16"/>
    <s v="EMPRESAS PUBLICAS PROMOTORAS DE SALUD"/>
    <s v="EMPRESAS PUBLICAS PROMOTORAS DE SALUD"/>
    <n v="86121702"/>
    <s v="CONTRATACIÓN DIRECTA"/>
    <n v="1"/>
    <n v="11"/>
    <n v="1"/>
    <n v="908800"/>
    <s v="GLOBAL"/>
    <s v="NO SOLICITADAS"/>
  </r>
  <r>
    <x v="9"/>
    <s v="102-16-3"/>
    <n v="16"/>
    <s v="EMPRESAS PUBLICAS PROMOTORAS DE SALUD"/>
    <s v="EMPRESAS PUBLICAS PROMOTORAS DE SALUD"/>
    <n v="86121702"/>
    <s v="CONTRATACIÓN DIRECTA"/>
    <n v="1"/>
    <n v="11"/>
    <n v="1"/>
    <n v="559400"/>
    <s v="GLOBAL"/>
    <s v="NO SOLICITADAS"/>
  </r>
  <r>
    <x v="9"/>
    <s v="102-16-3"/>
    <n v="16"/>
    <s v="EMPRESAS PUBLICAS PROMOTORAS DE SALUD"/>
    <s v="EMPRESAS PUBLICAS PROMOTORAS DE SALUD"/>
    <n v="86121702"/>
    <s v="CONTRATACIÓN DIRECTA"/>
    <n v="1"/>
    <n v="11"/>
    <n v="1"/>
    <n v="960200"/>
    <s v="GLOBAL"/>
    <s v="NO SOLICITADAS"/>
  </r>
  <r>
    <x v="9"/>
    <s v="102-16-3"/>
    <n v="16"/>
    <s v="EMPRESAS PUBLICAS PROMOTORAS DE SALUD"/>
    <s v="EMPRESAS PUBLICAS PROMOTORAS DE SALUD"/>
    <n v="86121702"/>
    <s v="CONTRATACIÓN DIRECTA"/>
    <n v="1"/>
    <n v="11"/>
    <n v="1"/>
    <n v="1575822.48"/>
    <s v="GLOBAL"/>
    <s v="NO SOLICITADAS"/>
  </r>
  <r>
    <x v="9"/>
    <s v="102-16-3"/>
    <n v="16"/>
    <s v="EMPRESAS PUBLICAS PROMOTORAS DE SALUD"/>
    <s v="EMPRESAS PUBLICAS PROMOTORAS DE SALUD"/>
    <n v="86121702"/>
    <s v="CONTRATACIÓN DIRECTA"/>
    <n v="1"/>
    <n v="11"/>
    <n v="1"/>
    <n v="1469751.44"/>
    <s v="GLOBAL"/>
    <s v="NO SOLICITADAS"/>
  </r>
  <r>
    <x v="9"/>
    <s v="102-16-4"/>
    <n v="16"/>
    <s v="FONDOS ADMINISTRADORES DE PENSIONES PRIVADOS"/>
    <s v="FONDOS ADMINISTRADORES DE PENSIONES PRIVADOS"/>
    <n v="86121702"/>
    <s v="CONTRATACIÓN DIRECTA"/>
    <n v="1"/>
    <n v="11"/>
    <n v="1"/>
    <n v="8236602.959999999"/>
    <s v="GLOBAL"/>
    <s v="NO SOLICITADAS"/>
  </r>
  <r>
    <x v="9"/>
    <s v="102-16-4"/>
    <n v="16"/>
    <s v="FONDOS ADMINISTRADORES DE PENSIONES PRIVADOS"/>
    <s v="FONDOS ADMINISTRADORES DE PENSIONES PRIVADOS"/>
    <n v="86121702"/>
    <s v="CONTRATACIÓN DIRECTA"/>
    <n v="1"/>
    <n v="11"/>
    <n v="1"/>
    <n v="1083100"/>
    <s v="GLOBAL"/>
    <s v="NO SOLICITADAS"/>
  </r>
  <r>
    <x v="9"/>
    <s v="102-16-4"/>
    <n v="16"/>
    <s v="FONDOS ADMINISTRADORES DE PENSIONES PRIVADOS"/>
    <s v="FONDOS ADMINISTRADORES DE PENSIONES PRIVADOS"/>
    <n v="86121702"/>
    <s v="CONTRATACIÓN DIRECTA"/>
    <n v="1"/>
    <n v="11"/>
    <n v="1"/>
    <n v="2956500"/>
    <s v="GLOBAL"/>
    <s v="NO SOLICITADAS"/>
  </r>
  <r>
    <x v="9"/>
    <s v="102-16-4"/>
    <n v="16"/>
    <s v="FONDOS ADMINISTRADORES DE PENSIONES PRIVADOS"/>
    <s v="FONDOS ADMINISTRADORES DE PENSIONES PRIVADOS"/>
    <n v="86121702"/>
    <s v="CONTRATACIÓN DIRECTA"/>
    <n v="1"/>
    <n v="11"/>
    <n v="1"/>
    <n v="1063600"/>
    <s v="GLOBAL"/>
    <s v="NO SOLICITADAS"/>
  </r>
  <r>
    <x v="9"/>
    <s v="102-16-4"/>
    <n v="16"/>
    <s v="FONDOS ADMINISTRADORES DE PENSIONES PRIVADOS"/>
    <s v="FONDOS ADMINISTRADORES DE PENSIONES PRIVADOS"/>
    <n v="86121702"/>
    <s v="CONTRATACIÓN DIRECTA"/>
    <n v="1"/>
    <n v="11"/>
    <n v="1"/>
    <n v="3070300"/>
    <s v="GLOBAL"/>
    <s v="NO SOLICITADAS"/>
  </r>
  <r>
    <x v="9"/>
    <s v="102-16-4"/>
    <n v="16"/>
    <s v="FONDOS ADMINISTRADORES DE PENSIONES PRIVADOS"/>
    <s v="FONDOS ADMINISTRADORES DE PENSIONES PRIVADOS"/>
    <n v="86121702"/>
    <s v="CONTRATACIÓN DIRECTA"/>
    <n v="1"/>
    <n v="11"/>
    <n v="1"/>
    <n v="538100"/>
    <s v="GLOBAL"/>
    <s v="NO SOLICITADAS"/>
  </r>
  <r>
    <x v="9"/>
    <s v="102-16-4"/>
    <n v="16"/>
    <s v="FONDOS ADMINISTRADORES DE PENSIONES PRIVADOS"/>
    <s v="FONDOS ADMINISTRADORES DE PENSIONES PRIVADOS"/>
    <n v="86121702"/>
    <s v="CONTRATACIÓN DIRECTA"/>
    <n v="1"/>
    <n v="11"/>
    <n v="1"/>
    <n v="1614200"/>
    <s v="GLOBAL"/>
    <s v="NO SOLICITADAS"/>
  </r>
  <r>
    <x v="9"/>
    <s v="102-16-4"/>
    <n v="16"/>
    <s v="FONDOS ADMINISTRADORES DE PENSIONES PRIVADOS"/>
    <s v="FONDOS ADMINISTRADORES DE PENSIONES PRIVADOS"/>
    <n v="86121702"/>
    <s v="CONTRATACIÓN DIRECTA"/>
    <n v="1"/>
    <n v="11"/>
    <n v="1"/>
    <n v="1662200"/>
    <s v="GLOBAL"/>
    <s v="NO SOLICITADAS"/>
  </r>
  <r>
    <x v="9"/>
    <s v="102-16-4"/>
    <n v="16"/>
    <s v="FONDOS ADMINISTRADORES DE PENSIONES PRIVADOS"/>
    <s v="FONDOS ADMINISTRADORES DE PENSIONES PRIVADOS"/>
    <n v="86121702"/>
    <s v="CONTRATACIÓN DIRECTA"/>
    <n v="1"/>
    <n v="11"/>
    <n v="1"/>
    <n v="1718400"/>
    <s v="GLOBAL"/>
    <s v="NO SOLICITADAS"/>
  </r>
  <r>
    <x v="9"/>
    <s v="102-16-4"/>
    <n v="16"/>
    <s v="FONDOS ADMINISTRADORES DE PENSIONES PRIVADOS"/>
    <s v="FONDOS ADMINISTRADORES DE PENSIONES PRIVADOS"/>
    <n v="86121702"/>
    <s v="CONTRATACIÓN DIRECTA"/>
    <n v="1"/>
    <n v="11"/>
    <n v="1"/>
    <n v="2311780.96"/>
    <s v="GLOBAL"/>
    <s v="NO SOLICITADAS"/>
  </r>
  <r>
    <x v="9"/>
    <s v="102-16-4"/>
    <n v="16"/>
    <s v="FONDOS ADMINISTRADORES DE PENSIONES PRIVADOS"/>
    <s v="FONDOS ADMINISTRADORES DE PENSIONES PRIVADOS"/>
    <n v="86121702"/>
    <s v="CONTRATACIÓN DIRECTA"/>
    <n v="1"/>
    <n v="11"/>
    <n v="1"/>
    <n v="2406062.0800000001"/>
    <s v="GLOBAL"/>
    <s v="NO SOLICITADAS"/>
  </r>
  <r>
    <x v="9"/>
    <s v="102-16-5"/>
    <n v="16"/>
    <s v="FONDOS ADMINISTRADORES DE PENSIONES PUBLICAS"/>
    <s v="FONDOS ADMINISTRADORES DE PENSIONES PÚBLICAS"/>
    <n v="86121702"/>
    <s v="CONTRATACIÓN DIRECTA"/>
    <n v="1"/>
    <n v="11"/>
    <n v="1"/>
    <n v="12145765.960000001"/>
    <s v="GLOBAL"/>
    <s v="NO SOLICITADAS"/>
  </r>
  <r>
    <x v="9"/>
    <s v="102-16-5"/>
    <n v="16"/>
    <s v="FONDOS ADMINISTRADORES DE PENSIONES PUBLICAS"/>
    <s v="FONDOS ADMINISTRADORES DE PENSIONES PÚBLICAS"/>
    <n v="86121702"/>
    <s v="CONTRATACIÓN DIRECTA"/>
    <n v="1"/>
    <n v="11"/>
    <n v="1"/>
    <n v="193400"/>
    <s v="GLOBAL"/>
    <s v="NO SOLICITADAS"/>
  </r>
  <r>
    <x v="9"/>
    <s v="102-16-5"/>
    <n v="16"/>
    <s v="FONDOS ADMINISTRADORES DE PENSIONES PUBLICAS"/>
    <s v="FONDOS ADMINISTRADORES DE PENSIONES PÚBLICAS"/>
    <n v="86121702"/>
    <s v="CONTRATACIÓN DIRECTA"/>
    <n v="1"/>
    <n v="11"/>
    <n v="1"/>
    <n v="580400"/>
    <s v="GLOBAL"/>
    <s v="NO SOLICITADAS"/>
  </r>
  <r>
    <x v="9"/>
    <s v="102-16-5"/>
    <n v="16"/>
    <s v="FONDOS ADMINISTRADORES DE PENSIONES PUBLICAS"/>
    <s v="FONDOS ADMINISTRADORES DE PENSIONES PÚBLICAS"/>
    <n v="86121702"/>
    <s v="CONTRATACIÓN DIRECTA"/>
    <n v="1"/>
    <n v="11"/>
    <n v="1"/>
    <n v="182700"/>
    <s v="GLOBAL"/>
    <s v="NO SOLICITADAS"/>
  </r>
  <r>
    <x v="9"/>
    <s v="102-16-5"/>
    <n v="16"/>
    <s v="FONDOS ADMINISTRADORES DE PENSIONES PUBLICAS"/>
    <s v="FONDOS ADMINISTRADORES DE PENSIONES PÚBLICAS"/>
    <n v="86121702"/>
    <s v="CONTRATACIÓN DIRECTA"/>
    <n v="1"/>
    <n v="11"/>
    <n v="1"/>
    <n v="548500"/>
    <s v="GLOBAL"/>
    <s v="NO SOLICITADAS"/>
  </r>
  <r>
    <x v="9"/>
    <s v="102-16-5"/>
    <n v="16"/>
    <s v="FONDOS ADMINISTRADORES DE PENSIONES PUBLICAS"/>
    <s v="FONDOS ADMINISTRADORES DE PENSIONES PÚBLICAS"/>
    <n v="86121702"/>
    <s v="CONTRATACIÓN DIRECTA"/>
    <n v="1"/>
    <n v="11"/>
    <n v="1"/>
    <n v="32300"/>
    <s v="GLOBAL"/>
    <s v="NO SOLICITADAS"/>
  </r>
  <r>
    <x v="9"/>
    <s v="102-16-5"/>
    <n v="16"/>
    <s v="FONDOS ADMINISTRADORES DE PENSIONES PUBLICAS"/>
    <s v="FONDOS ADMINISTRADORES DE PENSIONES PÚBLICAS"/>
    <n v="86121702"/>
    <s v="CONTRATACIÓN DIRECTA"/>
    <n v="1"/>
    <n v="11"/>
    <n v="1"/>
    <n v="97000"/>
    <s v="GLOBAL"/>
    <s v="NO SOLICITADAS"/>
  </r>
  <r>
    <x v="9"/>
    <s v="102-16-5"/>
    <n v="16"/>
    <s v="FONDOS ADMINISTRADORES DE PENSIONES PUBLICAS"/>
    <s v="FONDOS ADMINISTRADORES DE PENSIONES PÚBLICAS"/>
    <n v="86121702"/>
    <s v="CONTRATACIÓN DIRECTA"/>
    <n v="1"/>
    <n v="11"/>
    <n v="1"/>
    <n v="193900"/>
    <s v="GLOBAL"/>
    <s v="NO SOLICITADAS"/>
  </r>
  <r>
    <x v="9"/>
    <s v="102-16-5"/>
    <n v="16"/>
    <s v="FONDOS ADMINISTRADORES DE PENSIONES PUBLICAS"/>
    <s v="FONDOS ADMINISTRADORES DE PENSIONES PÚBLICAS"/>
    <n v="86121702"/>
    <s v="CONTRATACIÓN DIRECTA"/>
    <n v="1"/>
    <n v="11"/>
    <n v="1"/>
    <n v="1554700"/>
    <s v="GLOBAL"/>
    <s v="NO SOLICITADAS"/>
  </r>
  <r>
    <x v="9"/>
    <s v="102-16-5"/>
    <n v="16"/>
    <s v="FONDOS ADMINISTRADORES DE PENSIONES PUBLICAS"/>
    <s v="FONDOS ADMINISTRADORES DE PENSIONES PÚBLICAS"/>
    <n v="86121702"/>
    <s v="CONTRATACIÓN DIRECTA"/>
    <n v="1"/>
    <n v="11"/>
    <n v="1"/>
    <n v="427613.04"/>
    <s v="GLOBAL"/>
    <s v="NO SOLICITADAS"/>
  </r>
  <r>
    <x v="9"/>
    <s v="102-16-5"/>
    <n v="16"/>
    <s v="FONDOS ADMINISTRADORES DE PENSIONES PUBLICAS"/>
    <s v="FONDOS ADMINISTRADORES DE PENSIONES PÚBLICAS"/>
    <n v="86121702"/>
    <s v="CONTRATACIÓN DIRECTA"/>
    <n v="1"/>
    <n v="11"/>
    <n v="1"/>
    <n v="1817618"/>
    <s v="GLOBAL"/>
    <s v="NO SOLICITADAS"/>
  </r>
  <r>
    <x v="9"/>
    <s v="102-16-6"/>
    <n v="16"/>
    <s v="APORTES PARA ACCIDENTES DE TRABAJO Y ENFERMEDADES PROFESIONALES"/>
    <s v="APORTES PARA ACCIDENTES DE TRABAJO Y ENFERMEDADES PROFESIONALES"/>
    <n v="86121702"/>
    <s v="CONTRATACIÓN DIRECTA"/>
    <n v="1"/>
    <n v="11"/>
    <n v="1"/>
    <n v="336911"/>
    <s v="GLOBAL"/>
    <s v="NO SOLICITADAS"/>
  </r>
  <r>
    <x v="9"/>
    <s v="102-16-6"/>
    <n v="16"/>
    <s v="APORTES PARA ACCIDENTES DE TRABAJO Y ENFERMEDADES PROFESIONALES"/>
    <s v="APORTES PARA ACCIDENTES DE TRABAJO Y ENFERMEDADES PROFESIONALES"/>
    <n v="86121702"/>
    <s v="CONTRATACIÓN DIRECTA"/>
    <n v="1"/>
    <n v="11"/>
    <n v="1"/>
    <n v="154800"/>
    <s v="GLOBAL"/>
    <s v="NO SOLICITADAS"/>
  </r>
  <r>
    <x v="9"/>
    <s v="102-16-6"/>
    <n v="16"/>
    <s v="APORTES PARA ACCIDENTES DE TRABAJO Y ENFERMEDADES PROFESIONALES"/>
    <s v="APORTES PARA ACCIDENTES DE TRABAJO Y ENFERMEDADES PROFESIONALES"/>
    <n v="86121702"/>
    <s v="CONTRATACIÓN DIRECTA"/>
    <n v="1"/>
    <n v="11"/>
    <n v="1"/>
    <n v="183900"/>
    <s v="GLOBAL"/>
    <s v="NO SOLICITADAS"/>
  </r>
  <r>
    <x v="9"/>
    <s v="102-16-6"/>
    <n v="16"/>
    <s v="APORTES PARA ACCIDENTES DE TRABAJO Y ENFERMEDADES PROFESIONALES"/>
    <s v="APORTES PARA ACCIDENTES DE TRABAJO Y ENFERMEDADES PROFESIONALES"/>
    <n v="86121702"/>
    <s v="CONTRATACIÓN DIRECTA"/>
    <n v="1"/>
    <n v="11"/>
    <n v="1"/>
    <n v="106000"/>
    <s v="GLOBAL"/>
    <s v="NO SOLICITADAS"/>
  </r>
  <r>
    <x v="9"/>
    <s v="102-16-6"/>
    <n v="16"/>
    <s v="APORTES PARA ACCIDENTES DE TRABAJO Y ENFERMEDADES PROFESIONALES"/>
    <s v="APORTES PARA ACCIDENTES DE TRABAJO Y ENFERMEDADES PROFESIONALES"/>
    <n v="86121702"/>
    <s v="CONTRATACIÓN DIRECTA"/>
    <n v="1"/>
    <n v="11"/>
    <n v="1"/>
    <n v="85700"/>
    <s v="GLOBAL"/>
    <s v="NO SOLICITADAS"/>
  </r>
  <r>
    <x v="9"/>
    <s v="102-16-6"/>
    <n v="16"/>
    <s v="APORTES PARA ACCIDENTES DE TRABAJO Y ENFERMEDADES PROFESIONALES"/>
    <s v="APORTES PARA ACCIDENTES DE TRABAJO Y ENFERMEDADES PROFESIONALES"/>
    <n v="86121702"/>
    <s v="CONTRATACIÓN DIRECTA"/>
    <n v="1"/>
    <n v="11"/>
    <n v="1"/>
    <n v="143100"/>
    <s v="GLOBAL"/>
    <s v="NO SOLICITADAS"/>
  </r>
  <r>
    <x v="9"/>
    <s v="102-16-6"/>
    <n v="16"/>
    <s v="APORTES PARA ACCIDENTES DE TRABAJO Y ENFERMEDADES PROFESIONALES"/>
    <s v="APORTES PARA ACCIDENTES DE TRABAJO Y ENFERMEDADES PROFESIONALES"/>
    <n v="86121702"/>
    <s v="CONTRATACIÓN DIRECTA"/>
    <n v="1"/>
    <n v="11"/>
    <n v="1"/>
    <n v="154700"/>
    <s v="GLOBAL"/>
    <s v="NO SOLICITADAS"/>
  </r>
  <r>
    <x v="9"/>
    <s v="102-16-6"/>
    <n v="16"/>
    <s v="APORTES PARA ACCIDENTES DE TRABAJO Y ENFERMEDADES PROFESIONALES"/>
    <s v="APORTES PARA ACCIDENTES DE TRABAJO Y ENFERMEDADES PROFESIONALES"/>
    <n v="86121702"/>
    <s v="CONTRATACIÓN DIRECTA"/>
    <n v="1"/>
    <n v="11"/>
    <n v="1"/>
    <n v="202100"/>
    <s v="GLOBAL"/>
    <s v="NO SOLICITADAS"/>
  </r>
  <r>
    <x v="9"/>
    <s v="102-16-7"/>
    <n v="16"/>
    <s v="CAJAS DE COMPENSACIÓN PRIVADAS"/>
    <s v="CAJAS DE COMPENSACIÓN PRIVADAS"/>
    <n v="86121702"/>
    <s v="CONTRATACIÓN DIRECTA"/>
    <n v="1"/>
    <n v="11"/>
    <n v="1"/>
    <n v="10476711"/>
    <s v="GLOBAL"/>
    <s v="NO SOLICITADAS"/>
  </r>
  <r>
    <x v="9"/>
    <s v="102-16-9"/>
    <n v="16"/>
    <s v="APORTES AL ICBF"/>
    <s v="APORTES AL ICBF"/>
    <n v="86121702"/>
    <s v="CONTRATACIÓN DIRECTA"/>
    <n v="1"/>
    <n v="11"/>
    <n v="1"/>
    <n v="1971333"/>
    <s v="GLOBAL"/>
    <s v="NO SOLICITADAS"/>
  </r>
  <r>
    <x v="9"/>
    <s v="102-16-9"/>
    <n v="16"/>
    <s v="APORTES AL ICBF"/>
    <s v="APORTES AL ICBF"/>
    <n v="86121702"/>
    <s v="CONTRATACIÓN DIRECTA"/>
    <n v="1"/>
    <n v="11"/>
    <n v="1"/>
    <n v="885100"/>
    <s v="GLOBAL"/>
    <s v="NO SOLICITADAS"/>
  </r>
  <r>
    <x v="9"/>
    <s v="102-16-9"/>
    <n v="16"/>
    <s v="APORTES AL ICBF"/>
    <s v="APORTES AL ICBF"/>
    <n v="86121702"/>
    <s v="CONTRATACIÓN DIRECTA"/>
    <n v="1"/>
    <n v="11"/>
    <n v="1"/>
    <n v="1052600"/>
    <s v="GLOBAL"/>
    <s v="NO SOLICITADAS"/>
  </r>
  <r>
    <x v="9"/>
    <s v="102-16-9"/>
    <n v="16"/>
    <s v="APORTES AL ICBF"/>
    <s v="APORTES AL ICBF"/>
    <n v="86121702"/>
    <s v="CONTRATACIÓN DIRECTA"/>
    <n v="1"/>
    <n v="11"/>
    <n v="1"/>
    <n v="604100"/>
    <s v="GLOBAL"/>
    <s v="NO SOLICITADAS"/>
  </r>
  <r>
    <x v="9"/>
    <s v="102-16-9"/>
    <n v="16"/>
    <s v="APORTES AL ICBF"/>
    <s v="APORTES AL ICBF"/>
    <n v="86121702"/>
    <s v="CONTRATACIÓN DIRECTA"/>
    <n v="1"/>
    <n v="11"/>
    <n v="1"/>
    <n v="488600"/>
    <s v="GLOBAL"/>
    <s v="NO SOLICITADAS"/>
  </r>
  <r>
    <x v="9"/>
    <s v="102-16-9"/>
    <n v="16"/>
    <s v="APORTES AL ICBF"/>
    <s v="APORTES AL ICBF"/>
    <n v="86121702"/>
    <s v="CONTRATACIÓN DIRECTA"/>
    <n v="1"/>
    <n v="11"/>
    <n v="1"/>
    <n v="818700"/>
    <s v="GLOBAL"/>
    <s v="NO SOLICITADAS"/>
  </r>
  <r>
    <x v="9"/>
    <s v="102-16-9"/>
    <n v="16"/>
    <s v="APORTES AL ICBF"/>
    <s v="APORTES AL ICBF"/>
    <n v="86121702"/>
    <s v="CONTRATACIÓN DIRECTA"/>
    <n v="1"/>
    <n v="11"/>
    <n v="1"/>
    <n v="883500"/>
    <s v="GLOBAL"/>
    <s v="NO SOLICITADAS"/>
  </r>
  <r>
    <x v="9"/>
    <s v="102-16-9"/>
    <n v="16"/>
    <s v="APORTES AL ICBF"/>
    <s v="APORTES AL ICBF"/>
    <n v="86121702"/>
    <s v="CONTRATACIÓN DIRECTA"/>
    <n v="1"/>
    <n v="11"/>
    <n v="1"/>
    <n v="1153600"/>
    <s v="GLOBAL"/>
    <s v="NO SOLICITADAS"/>
  </r>
  <r>
    <x v="9"/>
    <s v="102-16-10"/>
    <n v="16"/>
    <s v="APORTES AL SENA"/>
    <s v="APORTES AL SENA"/>
    <n v="86121702"/>
    <s v="CONTRATACIÓN DIRECTA"/>
    <n v="1"/>
    <n v="11"/>
    <n v="1"/>
    <n v="324589"/>
    <s v="GLOBAL"/>
    <s v="NO SOLICITADAS"/>
  </r>
  <r>
    <x v="9"/>
    <s v="102-16-10"/>
    <n v="16"/>
    <s v="APORTES AL SENA"/>
    <s v="APORTES AL SENA"/>
    <n v="86121702"/>
    <s v="CONTRATACIÓN DIRECTA"/>
    <n v="1"/>
    <n v="11"/>
    <n v="1"/>
    <n v="148100"/>
    <s v="GLOBAL"/>
    <s v="NO SOLICITADAS"/>
  </r>
  <r>
    <x v="9"/>
    <s v="102-16-10"/>
    <n v="16"/>
    <s v="APORTES AL SENA"/>
    <s v="APORTES AL SENA"/>
    <n v="86121702"/>
    <s v="CONTRATACIÓN DIRECTA"/>
    <n v="1"/>
    <n v="11"/>
    <n v="1"/>
    <n v="176000"/>
    <s v="GLOBAL"/>
    <s v="NO SOLICITADAS"/>
  </r>
  <r>
    <x v="9"/>
    <s v="102-16-10"/>
    <n v="16"/>
    <s v="APORTES AL SENA"/>
    <s v="APORTES AL SENA"/>
    <n v="86121702"/>
    <s v="CONTRATACIÓN DIRECTA"/>
    <n v="1"/>
    <n v="11"/>
    <n v="1"/>
    <n v="101200"/>
    <s v="GLOBAL"/>
    <s v="NO SOLICITADAS"/>
  </r>
  <r>
    <x v="9"/>
    <s v="102-16-10"/>
    <n v="16"/>
    <s v="APORTES AL SENA"/>
    <s v="APORTES AL SENA"/>
    <n v="86121702"/>
    <s v="CONTRATACIÓN DIRECTA"/>
    <n v="1"/>
    <n v="11"/>
    <n v="1"/>
    <n v="81900"/>
    <s v="GLOBAL"/>
    <s v="NO SOLICITADAS"/>
  </r>
  <r>
    <x v="9"/>
    <s v="102-16-10"/>
    <n v="16"/>
    <s v="APORTES AL SENA"/>
    <s v="APORTES AL SENA"/>
    <n v="86121702"/>
    <s v="CONTRATACIÓN DIRECTA"/>
    <n v="1"/>
    <n v="11"/>
    <n v="1"/>
    <n v="136800"/>
    <s v="GLOBAL"/>
    <s v="NO SOLICITADAS"/>
  </r>
  <r>
    <x v="9"/>
    <s v="102-16-10"/>
    <n v="16"/>
    <s v="APORTES AL SENA"/>
    <s v="APORTES AL SENA"/>
    <n v="86121702"/>
    <s v="CONTRATACIÓN DIRECTA"/>
    <n v="1"/>
    <n v="11"/>
    <n v="1"/>
    <n v="147900"/>
    <s v="GLOBAL"/>
    <s v="NO SOLICITADAS"/>
  </r>
  <r>
    <x v="9"/>
    <s v="102-16-10"/>
    <n v="16"/>
    <s v="APORTES AL SENA"/>
    <s v="APORTES AL SENA"/>
    <n v="86121702"/>
    <s v="CONTRATACIÓN DIRECTA"/>
    <n v="1"/>
    <n v="11"/>
    <n v="1"/>
    <n v="193100"/>
    <s v="GLOBAL"/>
    <s v="NO SOLICITADAS"/>
  </r>
  <r>
    <x v="9"/>
    <s v="102-16-11"/>
    <n v="16"/>
    <s v="CESANTÍAS"/>
    <s v="CESANTÍAS"/>
    <n v="86121702"/>
    <s v="CONTRATACIÓN DIRECTA"/>
    <n v="1"/>
    <n v="11"/>
    <n v="1"/>
    <n v="9399933"/>
    <s v="GLOBAL"/>
    <s v="NO SOLICITADAS"/>
  </r>
  <r>
    <x v="9"/>
    <s v="102-16-11"/>
    <n v="16"/>
    <s v="CESANTÍAS"/>
    <s v="CESANTÍAS"/>
    <n v="86121702"/>
    <s v="CONTRATACIÓN DIRECTA"/>
    <n v="1"/>
    <n v="11"/>
    <n v="1"/>
    <n v="1110370"/>
    <s v="GLOBAL"/>
    <s v="NO SOLICITADAS"/>
  </r>
  <r>
    <x v="9"/>
    <s v="102-16-11"/>
    <n v="16"/>
    <s v="CESANTÍAS"/>
    <s v="CESANTÍAS"/>
    <n v="86121702"/>
    <s v="CONTRATACIÓN DIRECTA"/>
    <n v="1"/>
    <n v="11"/>
    <n v="1"/>
    <n v="1769824"/>
    <s v="GLOBAL"/>
    <s v="NO SOLICITADAS"/>
  </r>
  <r>
    <x v="9"/>
    <s v="102-16-11"/>
    <n v="16"/>
    <s v="CESANTÍAS"/>
    <s v="CESANTÍAS"/>
    <n v="86121702"/>
    <s v="CONTRATACIÓN DIRECTA"/>
    <n v="1"/>
    <n v="11"/>
    <n v="1"/>
    <n v="2556765"/>
    <s v="GLOBAL"/>
    <s v="NO SOLICITADAS"/>
  </r>
  <r>
    <x v="9"/>
    <s v="102-16-11"/>
    <n v="16"/>
    <s v="CESANTÍAS"/>
    <s v="CESANTÍAS"/>
    <n v="86121702"/>
    <s v="CONTRATACIÓN DIRECTA"/>
    <n v="1"/>
    <n v="11"/>
    <n v="1"/>
    <n v="1209265"/>
    <s v="GLOBAL"/>
    <s v="NO SOLICITADAS"/>
  </r>
  <r>
    <x v="9"/>
    <s v="102-16-11"/>
    <n v="16"/>
    <s v="CESANTÍAS"/>
    <s v="CESANTÍAS"/>
    <n v="86121702"/>
    <s v="CONTRATACIÓN DIRECTA"/>
    <n v="1"/>
    <n v="11"/>
    <n v="1"/>
    <n v="2668417"/>
    <s v="GLOBAL"/>
    <s v="NO SOLICITADAS"/>
  </r>
  <r>
    <x v="9"/>
    <s v="102-16-11"/>
    <n v="16"/>
    <s v="CESANTÍAS"/>
    <s v="CESANTÍAS"/>
    <n v="86121702"/>
    <s v="CONTRATACIÓN DIRECTA"/>
    <n v="1"/>
    <n v="11"/>
    <n v="1"/>
    <n v="3103176"/>
    <s v="GLOBAL"/>
    <s v="NO SOLICITADAS"/>
  </r>
  <r>
    <x v="9"/>
    <s v="102-16-12"/>
    <n v="16"/>
    <s v="INTERESES DE CESANTÍAS"/>
    <s v="INTERESES DE CESANTÍAS"/>
    <n v="86121702"/>
    <s v="CONTRATACIÓN DIRECTA"/>
    <n v="1"/>
    <n v="11"/>
    <n v="1"/>
    <n v="1128425"/>
    <s v="GLOBAL"/>
    <s v="NO SOLICITADAS"/>
  </r>
  <r>
    <x v="9"/>
    <s v="102-16-12"/>
    <n v="16"/>
    <s v="INTERESES DE CESANTÍAS"/>
    <s v="INTERESES DE CESANTÍAS"/>
    <n v="86121702"/>
    <s v="CONTRATACIÓN DIRECTA"/>
    <n v="1"/>
    <n v="11"/>
    <n v="1"/>
    <n v="133298"/>
    <s v="GLOBAL"/>
    <s v="NO SOLICITADAS"/>
  </r>
  <r>
    <x v="9"/>
    <s v="102-16-12"/>
    <n v="16"/>
    <s v="INTERESES DE CESANTÍAS"/>
    <s v="INTERESES DE CESANTÍAS"/>
    <n v="86121702"/>
    <s v="CONTRATACIÓN DIRECTA"/>
    <n v="1"/>
    <n v="11"/>
    <n v="1"/>
    <n v="212467"/>
    <s v="GLOBAL"/>
    <s v="NO SOLICITADAS"/>
  </r>
  <r>
    <x v="9"/>
    <s v="102-16-12"/>
    <n v="16"/>
    <s v="INTERESES DE CESANTÍAS"/>
    <s v="INTERESES DE CESANTÍAS"/>
    <n v="86121702"/>
    <s v="CONTRATACIÓN DIRECTA"/>
    <n v="1"/>
    <n v="11"/>
    <n v="1"/>
    <n v="306937"/>
    <s v="GLOBAL"/>
    <s v="NO SOLICITADAS"/>
  </r>
  <r>
    <x v="9"/>
    <s v="102-16-12"/>
    <n v="16"/>
    <s v="INTERESES DE CESANTÍAS"/>
    <s v="INTERESES DE CESANTÍAS"/>
    <n v="86121702"/>
    <s v="CONTRATACIÓN DIRECTA"/>
    <n v="1"/>
    <n v="11"/>
    <n v="1"/>
    <n v="145171"/>
    <s v="GLOBAL"/>
    <s v="NO SOLICITADAS"/>
  </r>
  <r>
    <x v="9"/>
    <s v="102-16-12"/>
    <n v="16"/>
    <s v="INTERESES DE CESANTÍAS"/>
    <s v="INTERESES DE CESANTÍAS"/>
    <n v="86121702"/>
    <s v="CONTRATACIÓN DIRECTA"/>
    <n v="1"/>
    <n v="11"/>
    <n v="1"/>
    <n v="320344"/>
    <s v="GLOBAL"/>
    <s v="NO SOLICITADAS"/>
  </r>
  <r>
    <x v="9"/>
    <s v="102-16-12"/>
    <n v="16"/>
    <s v="INTERESES DE CESANTÍAS"/>
    <s v="INTERESES DE CESANTÍAS"/>
    <n v="86121702"/>
    <s v="CONTRATACIÓN DIRECTA"/>
    <n v="1"/>
    <n v="11"/>
    <n v="1"/>
    <n v="372536"/>
    <s v="GLOBAL"/>
    <s v="NO SOLICITADAS"/>
  </r>
  <r>
    <x v="9"/>
    <s v="102-16-13"/>
    <n v="16"/>
    <s v="PRIMA DE SERVICIOS"/>
    <s v="PRIMA DE SERVICIOS"/>
    <n v="86121702"/>
    <s v="CONTRATACIÓN DIRECTA"/>
    <n v="1"/>
    <n v="11"/>
    <n v="1"/>
    <n v="9399933"/>
    <s v="GLOBAL"/>
    <s v="NO SOLICITADAS"/>
  </r>
  <r>
    <x v="9"/>
    <s v="102-16-13"/>
    <n v="16"/>
    <s v="PRIMA DE SERVICIOS"/>
    <s v="PRIMA DE SERVICIOS"/>
    <n v="86121702"/>
    <s v="CONTRATACIÓN DIRECTA"/>
    <n v="1"/>
    <n v="11"/>
    <n v="1"/>
    <n v="1110370"/>
    <s v="GLOBAL"/>
    <s v="NO SOLICITADAS"/>
  </r>
  <r>
    <x v="9"/>
    <s v="102-16-13"/>
    <n v="16"/>
    <s v="PRIMA DE SERVICIOS"/>
    <s v="PRIMA DE SERVICIOS"/>
    <n v="86121702"/>
    <s v="CONTRATACIÓN DIRECTA"/>
    <n v="1"/>
    <n v="11"/>
    <n v="1"/>
    <n v="1769824"/>
    <s v="GLOBAL"/>
    <s v="NO SOLICITADAS"/>
  </r>
  <r>
    <x v="9"/>
    <s v="102-16-13"/>
    <n v="16"/>
    <s v="PRIMA DE SERVICIOS"/>
    <s v="PRIMA DE SERVICIOS"/>
    <n v="86121702"/>
    <s v="CONTRATACIÓN DIRECTA"/>
    <n v="1"/>
    <n v="11"/>
    <n v="1"/>
    <n v="2556765"/>
    <s v="GLOBAL"/>
    <s v="NO SOLICITADAS"/>
  </r>
  <r>
    <x v="9"/>
    <s v="102-16-13"/>
    <n v="16"/>
    <s v="PRIMA DE SERVICIOS"/>
    <s v="PRIMA DE SERVICIOS"/>
    <n v="86121702"/>
    <s v="CONTRATACIÓN DIRECTA"/>
    <n v="1"/>
    <n v="11"/>
    <n v="1"/>
    <n v="1209265"/>
    <s v="GLOBAL"/>
    <s v="NO SOLICITADAS"/>
  </r>
  <r>
    <x v="9"/>
    <s v="102-16-13"/>
    <n v="16"/>
    <s v="PRIMA DE SERVICIOS"/>
    <s v="PRIMA DE SERVICIOS"/>
    <n v="86121702"/>
    <s v="CONTRATACIÓN DIRECTA"/>
    <n v="1"/>
    <n v="11"/>
    <n v="1"/>
    <n v="2668417"/>
    <s v="GLOBAL"/>
    <s v="NO SOLICITADAS"/>
  </r>
  <r>
    <x v="9"/>
    <s v="102-16-13"/>
    <n v="16"/>
    <s v="PRIMA DE SERVICIOS"/>
    <s v="PRIMA DE SERVICIOS"/>
    <n v="86121702"/>
    <s v="CONTRATACIÓN DIRECTA"/>
    <n v="1"/>
    <n v="11"/>
    <n v="1"/>
    <n v="3103176"/>
    <s v="GLOBAL"/>
    <s v="NO SOLICITADAS"/>
  </r>
  <r>
    <x v="9"/>
    <s v="102-16-14"/>
    <n v="16"/>
    <s v="VACACIONES"/>
    <s v="VACACIONES"/>
    <n v="86121702"/>
    <s v="CONTRATACIÓN DIRECTA"/>
    <n v="1"/>
    <n v="11"/>
    <n v="1"/>
    <n v="4694331"/>
    <s v="GLOBAL"/>
    <s v="NO SOLICITADAS"/>
  </r>
  <r>
    <x v="9"/>
    <s v="102-16-14"/>
    <n v="16"/>
    <s v="VACACIONES"/>
    <s v="VACACIONES"/>
    <n v="86121702"/>
    <s v="CONTRATACIÓN DIRECTA"/>
    <n v="1"/>
    <n v="11"/>
    <n v="1"/>
    <n v="554519"/>
    <s v="GLOBAL"/>
    <s v="NO SOLICITADAS"/>
  </r>
  <r>
    <x v="9"/>
    <s v="102-16-14"/>
    <n v="16"/>
    <s v="VACACIONES"/>
    <s v="VACACIONES"/>
    <n v="86121702"/>
    <s v="CONTRATACIÓN DIRECTA"/>
    <n v="1"/>
    <n v="11"/>
    <n v="1"/>
    <n v="883849"/>
    <s v="GLOBAL"/>
    <s v="NO SOLICITADAS"/>
  </r>
  <r>
    <x v="9"/>
    <s v="102-16-14"/>
    <n v="16"/>
    <s v="VACACIONES"/>
    <s v="VACACIONES"/>
    <n v="86121702"/>
    <s v="CONTRATACIÓN DIRECTA"/>
    <n v="1"/>
    <n v="11"/>
    <n v="1"/>
    <n v="1276846"/>
    <s v="GLOBAL"/>
    <s v="NO SOLICITADAS"/>
  </r>
  <r>
    <x v="9"/>
    <s v="102-16-14"/>
    <n v="16"/>
    <s v="VACACIONES"/>
    <s v="VACACIONES"/>
    <n v="86121702"/>
    <s v="CONTRATACIÓN DIRECTA"/>
    <n v="1"/>
    <n v="11"/>
    <n v="1"/>
    <n v="603906"/>
    <s v="GLOBAL"/>
    <s v="NO SOLICITADAS"/>
  </r>
  <r>
    <x v="9"/>
    <s v="102-16-14"/>
    <n v="16"/>
    <s v="VACACIONES"/>
    <s v="VACACIONES"/>
    <n v="86121702"/>
    <s v="CONTRATACIÓN DIRECTA"/>
    <n v="1"/>
    <n v="11"/>
    <n v="1"/>
    <n v="1332603"/>
    <s v="GLOBAL"/>
    <s v="NO SOLICITADAS"/>
  </r>
  <r>
    <x v="9"/>
    <s v="102-16-14"/>
    <n v="16"/>
    <s v="VACACIONES"/>
    <s v="VACACIONES"/>
    <n v="86121702"/>
    <s v="CONTRATACIÓN DIRECTA"/>
    <n v="1"/>
    <n v="11"/>
    <n v="1"/>
    <n v="1549725"/>
    <s v="GLOBAL"/>
    <s v="NO SOLICITADAS"/>
  </r>
  <r>
    <x v="9"/>
    <s v="102-16-16"/>
    <n v="16"/>
    <s v="APORTES ESAP"/>
    <s v="APORTES A LA ESCUELA SUPERIOR DE ADMINISTRACIÓN PÚBLICA"/>
    <n v="86121702"/>
    <s v="CONTRATACIÓN DIRECTA"/>
    <n v="1"/>
    <n v="11"/>
    <n v="1"/>
    <n v="324589"/>
    <s v="GLOBAL"/>
    <s v="NO SOLICITADAS"/>
  </r>
  <r>
    <x v="9"/>
    <s v="102-16-16"/>
    <n v="16"/>
    <s v="APORTES ESAP"/>
    <s v="APORTES A LA ESCUELA SUPERIOR DE ADMINISTRACIÓN PÚBLICA"/>
    <n v="86121702"/>
    <s v="CONTRATACIÓN DIRECTA"/>
    <n v="1"/>
    <n v="11"/>
    <n v="1"/>
    <n v="148100"/>
    <s v="GLOBAL"/>
    <s v="NO SOLICITADAS"/>
  </r>
  <r>
    <x v="9"/>
    <s v="102-16-16"/>
    <n v="16"/>
    <s v="APORTES ESAP"/>
    <s v="APORTES A LA ESCUELA SUPERIOR DE ADMINISTRACIÓN PÚBLICA"/>
    <n v="86121702"/>
    <s v="CONTRATACIÓN DIRECTA"/>
    <n v="1"/>
    <n v="11"/>
    <n v="1"/>
    <n v="176000"/>
    <s v="GLOBAL"/>
    <s v="NO SOLICITADAS"/>
  </r>
  <r>
    <x v="9"/>
    <s v="102-16-16"/>
    <n v="16"/>
    <s v="APORTES ESAP"/>
    <s v="APORTES A LA ESCUELA SUPERIOR DE ADMINISTRACIÓN PÚBLICA"/>
    <n v="86121702"/>
    <s v="CONTRATACIÓN DIRECTA"/>
    <n v="1"/>
    <n v="11"/>
    <n v="1"/>
    <n v="101200"/>
    <s v="GLOBAL"/>
    <s v="NO SOLICITADAS"/>
  </r>
  <r>
    <x v="9"/>
    <s v="102-16-16"/>
    <n v="16"/>
    <s v="APORTES ESAP"/>
    <s v="APORTES A LA ESCUELA SUPERIOR DE ADMINISTRACIÓN PÚBLICA"/>
    <n v="86121702"/>
    <s v="CONTRATACIÓN DIRECTA"/>
    <n v="1"/>
    <n v="11"/>
    <n v="1"/>
    <n v="81900"/>
    <s v="GLOBAL"/>
    <s v="NO SOLICITADAS"/>
  </r>
  <r>
    <x v="9"/>
    <s v="102-16-16"/>
    <n v="16"/>
    <s v="APORTES ESAP"/>
    <s v="APORTES A LA ESCUELA SUPERIOR DE ADMINISTRACIÓN PÚBLICA"/>
    <n v="86121702"/>
    <s v="CONTRATACIÓN DIRECTA"/>
    <n v="1"/>
    <n v="11"/>
    <n v="1"/>
    <n v="136800"/>
    <s v="GLOBAL"/>
    <s v="NO SOLICITADAS"/>
  </r>
  <r>
    <x v="9"/>
    <s v="102-16-16"/>
    <n v="16"/>
    <s v="APORTES ESAP"/>
    <s v="APORTES A LA ESCUELA SUPERIOR DE ADMINISTRACIÓN PÚBLICA"/>
    <n v="86121702"/>
    <s v="CONTRATACIÓN DIRECTA"/>
    <n v="1"/>
    <n v="11"/>
    <n v="1"/>
    <n v="147900"/>
    <s v="GLOBAL"/>
    <s v="NO SOLICITADAS"/>
  </r>
  <r>
    <x v="9"/>
    <s v="102-16-16"/>
    <n v="16"/>
    <s v="APORTES ESAP"/>
    <s v="APORTES A LA ESCUELA SUPERIOR DE ADMINISTRACIÓN PÚBLICA"/>
    <n v="86121702"/>
    <s v="CONTRATACIÓN DIRECTA"/>
    <n v="1"/>
    <n v="11"/>
    <n v="1"/>
    <n v="193100"/>
    <s v="GLOBAL"/>
    <s v="NO SOLICITADAS"/>
  </r>
  <r>
    <x v="9"/>
    <s v="102-16-17"/>
    <n v="16"/>
    <s v="APORTES MINEDUCACION"/>
    <s v="APORTES MINEDUCACIÓN"/>
    <n v="86121702"/>
    <s v="CONTRATACIÓN DIRECTA"/>
    <n v="1"/>
    <n v="11"/>
    <n v="1"/>
    <n v="653478"/>
    <s v="GLOBAL"/>
    <s v="NO SOLICITADAS"/>
  </r>
  <r>
    <x v="9"/>
    <s v="102-16-17"/>
    <n v="16"/>
    <s v="APORTES MINEDUCACION"/>
    <s v="APORTES MINEDUCACIÓN"/>
    <n v="86121702"/>
    <s v="CONTRATACIÓN DIRECTA"/>
    <n v="1"/>
    <n v="11"/>
    <n v="1"/>
    <n v="295500"/>
    <s v="GLOBAL"/>
    <s v="NO SOLICITADAS"/>
  </r>
  <r>
    <x v="9"/>
    <s v="102-16-17"/>
    <n v="16"/>
    <s v="APORTES MINEDUCACION"/>
    <s v="APORTES MINEDUCACIÓN"/>
    <n v="86121702"/>
    <s v="CONTRATACIÓN DIRECTA"/>
    <n v="1"/>
    <n v="11"/>
    <n v="1"/>
    <n v="351400"/>
    <s v="GLOBAL"/>
    <s v="NO SOLICITADAS"/>
  </r>
  <r>
    <x v="9"/>
    <s v="102-16-17"/>
    <n v="16"/>
    <s v="APORTES MINEDUCACION"/>
    <s v="APORTES MINEDUCACIÓN"/>
    <n v="86121702"/>
    <s v="CONTRATACIÓN DIRECTA"/>
    <n v="1"/>
    <n v="11"/>
    <n v="1"/>
    <n v="201700"/>
    <s v="GLOBAL"/>
    <s v="NO SOLICITADAS"/>
  </r>
  <r>
    <x v="9"/>
    <s v="102-16-17"/>
    <n v="16"/>
    <s v="APORTES MINEDUCACION"/>
    <s v="APORTES MINEDUCACIÓN"/>
    <n v="86121702"/>
    <s v="CONTRATACIÓN DIRECTA"/>
    <n v="1"/>
    <n v="11"/>
    <n v="1"/>
    <n v="163200"/>
    <s v="GLOBAL"/>
    <s v="NO SOLICITADAS"/>
  </r>
  <r>
    <x v="9"/>
    <s v="102-16-17"/>
    <n v="16"/>
    <s v="APORTES MINEDUCACION"/>
    <s v="APORTES MINEDUCACIÓN"/>
    <n v="86121702"/>
    <s v="CONTRATACIÓN DIRECTA"/>
    <n v="1"/>
    <n v="11"/>
    <n v="1"/>
    <n v="273400"/>
    <s v="GLOBAL"/>
    <s v="NO SOLICITADAS"/>
  </r>
  <r>
    <x v="9"/>
    <s v="102-16-17"/>
    <n v="16"/>
    <s v="APORTES MINEDUCACION"/>
    <s v="APORTES MINEDUCACIÓN"/>
    <n v="86121702"/>
    <s v="CONTRATACIÓN DIRECTA"/>
    <n v="1"/>
    <n v="11"/>
    <n v="1"/>
    <n v="295200"/>
    <s v="GLOBAL"/>
    <s v="NO SOLICITADAS"/>
  </r>
  <r>
    <x v="9"/>
    <s v="102-16-17"/>
    <n v="16"/>
    <s v="APORTES MINEDUCACION"/>
    <s v="APORTES MINEDUCACIÓN"/>
    <n v="86121702"/>
    <s v="CONTRATACIÓN DIRECTA"/>
    <n v="1"/>
    <n v="11"/>
    <n v="1"/>
    <n v="385300"/>
    <s v="GLOBAL"/>
    <s v="NO SOLICITADAS"/>
  </r>
  <r>
    <x v="9"/>
    <s v="204-1-4"/>
    <n v="10"/>
    <s v="AUDIOVISUALES Y ACCESORIOS"/>
    <s v="AMPLIFICADOR DE AUDIO PARA AULAS DEL EDIFICIO DE AULAS"/>
    <n v="52161547"/>
    <s v="SELECCIÓN ABREVIADA SUBASTA INVERSA"/>
    <n v="8"/>
    <n v="2"/>
    <n v="8"/>
    <n v="6854400"/>
    <s v="UNIDAD"/>
    <s v="NO SOLICITADAS"/>
  </r>
  <r>
    <x v="9"/>
    <s v="204-1-4"/>
    <n v="10"/>
    <s v="AUDIOVISUALES Y ACCESORIOS"/>
    <s v="VIDEO PROYECTOR INTERACTIVO"/>
    <n v="45111609"/>
    <s v="SELECCIÓN ABREVIADA SUBASTA INVERSA"/>
    <n v="8"/>
    <n v="2"/>
    <n v="5"/>
    <n v="46499250"/>
    <s v="UNIDAD"/>
    <s v="NO SOLICITADAS"/>
  </r>
  <r>
    <x v="9"/>
    <s v="204-1-6"/>
    <n v="10"/>
    <s v="EQUIPO DE SISTEMAS"/>
    <s v="ADQUISICIÓN Y PUESTA EN FUNCIONAMIENTO DE UN SISTEMA DE ALIMENTACIÓN ININTERRUMPIDA (UPS) PARA LA EPFAC."/>
    <n v="39121011"/>
    <s v="MÍNIMA CUANTÍA"/>
    <n v="8"/>
    <n v="2"/>
    <n v="1"/>
    <n v="30100000"/>
    <s v="UNIDAD"/>
    <s v="NO SOLICITADAS"/>
  </r>
  <r>
    <x v="9"/>
    <s v="204-1-6"/>
    <n v="10"/>
    <s v="EQUIPO DE SISTEMAS"/>
    <s v="SALDO APROPIACIÓN UPS"/>
    <n v="39121011"/>
    <s v="MÍNIMA CUANTÍA"/>
    <n v="1"/>
    <n v="6"/>
    <n v="1"/>
    <n v="7000"/>
    <s v="UNIDAD"/>
    <s v=""/>
  </r>
  <r>
    <x v="9"/>
    <s v="204-1-11"/>
    <n v="10"/>
    <s v="EQUIPO MEDICO"/>
    <s v="CAMILLA RÍGIDA POLIPROPILENO CON INMOVILIZADOR DE CUELLO, CRÁNEO, CORREAS EN TRONCO Y PIERNAS AJUSTABLES CON VELCRO."/>
    <n v="42171611"/>
    <s v="MÍNIMA CUANTÍA"/>
    <n v="8"/>
    <n v="2"/>
    <n v="4"/>
    <n v="600000"/>
    <s v="UNIDAD"/>
    <s v="NO SOLICITADAS"/>
  </r>
  <r>
    <x v="9"/>
    <s v="204-2-2"/>
    <n v="10"/>
    <s v="MOBILIARIO Y ENSERES"/>
    <s v="ADQUISICIÓN LOCKERS PARA AULAS"/>
    <n v="56101520"/>
    <s v="MÍNIMA CUANTÍA"/>
    <n v="8"/>
    <n v="2"/>
    <n v="12"/>
    <n v="7282800"/>
    <s v="UNIDAD"/>
    <s v="NO SOLICITADAS"/>
  </r>
  <r>
    <x v="9"/>
    <s v="204-2-2"/>
    <n v="10"/>
    <s v="MOBILIARIO Y ENSERES"/>
    <s v="MESA DE JUNTAS"/>
    <n v="56101706"/>
    <s v="MÍNIMA CUANTÍA"/>
    <n v="9"/>
    <n v="2"/>
    <n v="1"/>
    <n v="1368500"/>
    <s v="UNIDAD"/>
    <s v="NO SOLICITADAS"/>
  </r>
  <r>
    <x v="9"/>
    <s v="204-2-2"/>
    <n v="10"/>
    <s v="MOBILIARIO Y ENSERES"/>
    <s v="ESCRITORIO GERENCIAL"/>
    <n v="56101703"/>
    <s v="MÍNIMA CUANTÍA"/>
    <n v="9"/>
    <n v="2"/>
    <n v="1"/>
    <n v="1166200"/>
    <s v="UNIDAD"/>
    <s v="NO SOLICITADAS"/>
  </r>
  <r>
    <x v="9"/>
    <s v="204-2-2"/>
    <n v="10"/>
    <s v="MOBILIARIO Y ENSERES"/>
    <s v="SILLA TIPO PRESINDENTE"/>
    <n v="56112104"/>
    <s v="MÍNIMA CUANTÍA"/>
    <n v="9"/>
    <n v="2"/>
    <n v="3"/>
    <n v="1963500"/>
    <s v="UNIDAD"/>
    <s v="NO SOLICITADAS"/>
  </r>
  <r>
    <x v="9"/>
    <s v="204-2-2"/>
    <n v="10"/>
    <s v="MOBILIARIO Y ENSERES"/>
    <s v="SILLA INTERLOCUTORA"/>
    <n v="56101522"/>
    <s v="MÍNIMA CUANTÍA"/>
    <n v="9"/>
    <n v="2"/>
    <n v="2"/>
    <n v="471240"/>
    <s v="UNIDAD"/>
    <s v="NO SOLICITADAS"/>
  </r>
  <r>
    <x v="9"/>
    <s v="204-2-2"/>
    <n v="10"/>
    <s v="MOBILIARIO Y ENSERES"/>
    <s v="SILLA TIPO EJECUTIVA CON BRAZOS FIJOS"/>
    <n v="56112102"/>
    <s v="MÍNIMA CUANTÍA"/>
    <n v="9"/>
    <n v="2"/>
    <n v="10"/>
    <n v="2796500"/>
    <s v="UNIDAD"/>
    <s v="NO SOLICITADAS"/>
  </r>
  <r>
    <x v="9"/>
    <s v="204-2-2"/>
    <n v="10"/>
    <s v="MOBILIARIO Y ENSERES"/>
    <s v="DIVISIONES EN VIDRIO 1,40 X 0,40"/>
    <n v="56101510"/>
    <s v="MÍNIMA CUANTÍA"/>
    <n v="9"/>
    <n v="2"/>
    <n v="12"/>
    <n v="3070200"/>
    <s v="METRO"/>
    <s v="NO SOLICITADAS"/>
  </r>
  <r>
    <x v="9"/>
    <s v="204-2-2"/>
    <n v="10"/>
    <s v="MOBILIARIO Y ENSERES"/>
    <s v="DIVISIONES EN VIDRIO 1,10 X 0,40"/>
    <n v="56101510"/>
    <s v="MÍNIMA CUANTÍA"/>
    <n v="9"/>
    <n v="2"/>
    <n v="6"/>
    <n v="1320900"/>
    <s v="METRO"/>
    <s v="NO SOLICITADAS"/>
  </r>
  <r>
    <x v="9"/>
    <s v="204-2-2"/>
    <n v="10"/>
    <s v="MOBILIARIO Y ENSERES"/>
    <s v="SILLA TIPO EJECUTIVA CON BRAZOS GRADUABLES"/>
    <n v="56112102"/>
    <s v="MÍNIMA CUANTÍA"/>
    <n v="9"/>
    <n v="2"/>
    <n v="24"/>
    <n v="8425200"/>
    <s v="UNIDAD"/>
    <s v="NO SOLICITADAS"/>
  </r>
  <r>
    <x v="9"/>
    <s v="204-2-2"/>
    <n v="10"/>
    <s v="MOBILIARIO Y ENSERES"/>
    <s v="SILLA INTERLOCUTORA ISOCELES"/>
    <n v="56101522"/>
    <s v="MÍNIMA CUANTÍA"/>
    <n v="9"/>
    <n v="2"/>
    <n v="4"/>
    <n v="452200"/>
    <s v="UNIDAD"/>
    <s v="NO SOLICITADAS"/>
  </r>
  <r>
    <x v="9"/>
    <s v="204-2-2"/>
    <n v="10"/>
    <s v="MOBILIARIO Y ENSERES"/>
    <s v="ATRIL"/>
    <n v="45111500"/>
    <s v="MÍNIMA CUANTÍA"/>
    <n v="9"/>
    <n v="2"/>
    <n v="1"/>
    <n v="666400"/>
    <s v="UNIDAD"/>
    <s v="NO SOLICITADAS"/>
  </r>
  <r>
    <x v="9"/>
    <s v="204-2-2"/>
    <n v="10"/>
    <s v="MOBILIARIO Y ENSERES"/>
    <s v="DIVISIONES EN VIDRIO PISO TECHO"/>
    <n v="56101510"/>
    <s v="MÍNIMA CUANTÍA"/>
    <n v="9"/>
    <n v="2"/>
    <n v="18"/>
    <n v="6318900"/>
    <s v="UNIDAD"/>
    <s v="NO SOLICITADAS"/>
  </r>
  <r>
    <x v="9"/>
    <s v="204-2-2"/>
    <n v="10"/>
    <s v="MOBILIARIO Y ENSERES"/>
    <s v="ARCHIVADODRES EN MURO"/>
    <n v="56101530"/>
    <s v="MÍNIMA CUANTÍA"/>
    <n v="9"/>
    <n v="2"/>
    <n v="7"/>
    <n v="2040850"/>
    <s v="UNIDAD"/>
    <s v="NO SOLICITADAS"/>
  </r>
  <r>
    <x v="9"/>
    <s v="204-2-2"/>
    <n v="10"/>
    <s v="MOBILIARIO Y ENSERES"/>
    <s v="PUESTOS DE TRABAJO"/>
    <n v="56101703"/>
    <s v="MÍNIMA CUANTÍA"/>
    <n v="9"/>
    <n v="2"/>
    <n v="24"/>
    <n v="13423200"/>
    <s v="UNIDAD"/>
    <s v="NO SOLICITADAS"/>
  </r>
  <r>
    <x v="9"/>
    <s v="204-2-2"/>
    <n v="10"/>
    <s v="MOBILIARIO Y ENSERES"/>
    <s v="PUESTO DE TRABAJO EN L"/>
    <n v="56101703"/>
    <s v="MÍNIMA CUANTÍA"/>
    <n v="9"/>
    <n v="2"/>
    <n v="2"/>
    <n v="1880200"/>
    <s v="UNIDAD"/>
    <s v="NO SOLICITADAS"/>
  </r>
  <r>
    <x v="9"/>
    <s v="204-2-2"/>
    <n v="10"/>
    <s v="MOBILIARIO Y ENSERES"/>
    <s v="SALDO APROPIACION LOCKERS"/>
    <n v="56101520"/>
    <s v="MÍNIMA CUANTÍA"/>
    <n v="1"/>
    <n v="6"/>
    <n v="1"/>
    <n v="999600"/>
    <s v="UNIDAD"/>
    <s v=""/>
  </r>
  <r>
    <x v="9"/>
    <s v="204-4-9"/>
    <n v="10"/>
    <s v="MATERIALES DE CONSTRUCCION"/>
    <s v="PUERTAS EN VIDRIO"/>
    <n v="30171501"/>
    <s v="MÍNIMA CUANTÍA"/>
    <n v="9"/>
    <n v="2"/>
    <n v="2"/>
    <n v="2618000"/>
    <s v="UNIDAD"/>
    <s v="NO SOLICITADAS"/>
  </r>
  <r>
    <x v="9"/>
    <s v="204-4-17"/>
    <n v="10"/>
    <s v="PRODUCTOS DE ASEO Y LIMPIEZA"/>
    <s v="CANECAS PUNTOS ECOLÓGICOS PARA EL EDIFICIO DE AULAS"/>
    <n v="47121702"/>
    <s v="MÍNIMA CUANTÍA"/>
    <n v="8"/>
    <n v="2"/>
    <n v="4"/>
    <n v="942400"/>
    <s v="UNIDAD"/>
    <s v="NO SOLICITADAS"/>
  </r>
  <r>
    <x v="9"/>
    <s v="204-4-17"/>
    <n v="10"/>
    <s v="PRODUCTOS DE ASEO Y LIMPIEZA"/>
    <s v="CANECAS PARA BAÑOS  EDIFICIO DE AULAS"/>
    <n v="47121702"/>
    <s v="MÍNIMA CUANTÍA"/>
    <n v="8"/>
    <n v="2"/>
    <n v="30"/>
    <n v="696000"/>
    <s v="UNIDAD"/>
    <s v="NO SOLICITADAS"/>
  </r>
  <r>
    <x v="9"/>
    <s v="204-4-17"/>
    <n v="10"/>
    <s v="PRODUCTOS DE ASEO Y LIMPIEZA"/>
    <s v="CANECAS PARA LOS SALONES   EDIFICIO DE AULAS"/>
    <n v="47121702"/>
    <s v="MÍNIMA CUANTÍA"/>
    <n v="8"/>
    <n v="2"/>
    <n v="10"/>
    <n v="754000"/>
    <s v="UNIDAD"/>
    <s v="NO SOLICITADAS"/>
  </r>
  <r>
    <x v="9"/>
    <s v="204-4-17"/>
    <n v="10"/>
    <s v="PRODUCTOS DE ASEO Y LIMPIEZA"/>
    <s v="SALDO APROPIACION"/>
    <n v="47121702"/>
    <s v="MÍNIMA CUANTÍA"/>
    <n v="1"/>
    <n v="6"/>
    <n v="1"/>
    <n v="2416000"/>
    <s v="UNIDAD"/>
    <s v=""/>
  </r>
  <r>
    <x v="9"/>
    <s v="204-4-23"/>
    <n v="10"/>
    <s v="OTROS MATERIALES Y SUMINISTROS"/>
    <s v="ADQUISICIÓN E INSTALACIÓN DE ESCUDO EPFAC PARA EL EDIFICIO &quot;CT. JOSÉ EDMUNDO SANDOVAL&quot;"/>
    <n v="31391700"/>
    <s v="MÍNIMA CUANTÍA"/>
    <n v="5"/>
    <n v="1"/>
    <n v="1"/>
    <n v="3171945"/>
    <s v="GLOBAL"/>
    <s v="NO SOLICITADAS"/>
  </r>
  <r>
    <x v="9"/>
    <s v="204-4-23"/>
    <n v="10"/>
    <s v="OTROS MATERIALES Y SUMINISTROS"/>
    <s v="ADQUISICIÓN E INSTALACIÓN DE ESCUDO FAC PARA EL EDIFICIO &quot;CT. JOSÉ EDMUNDO SANDOVAL&quot;"/>
    <n v="31391700"/>
    <s v="MÍNIMA CUANTÍA"/>
    <n v="5"/>
    <n v="1"/>
    <n v="1"/>
    <n v="4077535"/>
    <s v="GLOBAL"/>
    <s v="NO SOLICITADAS"/>
  </r>
  <r>
    <x v="9"/>
    <s v="204-4-23"/>
    <n v="10"/>
    <s v="OTROS MATERIALES Y SUMINISTROS"/>
    <s v="ADQUISICIÓN E INSTALACIÓN DE LETRAS EN ACRÍLICO PARA EL EDIFICIO &quot;CT. JOSÉ EDMUNDO SANDOVAL&quot;"/>
    <n v="31391700"/>
    <s v="MÍNIMA CUANTÍA"/>
    <n v="5"/>
    <n v="1"/>
    <n v="1"/>
    <n v="7354200"/>
    <s v="GLOBAL"/>
    <s v="NO SOLICITADAS"/>
  </r>
  <r>
    <x v="9"/>
    <s v="204-4-23"/>
    <n v="10"/>
    <s v="OTROS MATERIALES Y SUMINISTROS"/>
    <s v="KITS DE PRIMEROS AUXILIOS PARA SERVICIOS MÉDICOS DE EMERGENCIA TIPO A"/>
    <n v="42172001"/>
    <s v="MÍNIMA CUANTÍA"/>
    <n v="8"/>
    <n v="2"/>
    <n v="6"/>
    <n v="540000"/>
    <s v="UNIDAD"/>
    <s v="NO SOLICITADAS"/>
  </r>
  <r>
    <x v="9"/>
    <s v="204-4-23"/>
    <n v="10"/>
    <s v="OTROS MATERIALES Y SUMINISTROS"/>
    <s v="ALFOMBRA DE ALTO TRÁFICO"/>
    <n v="52101502"/>
    <s v="MÍNIMA CUANTÍA"/>
    <n v="9"/>
    <n v="2"/>
    <n v="85"/>
    <n v="9305800"/>
    <s v="METRO"/>
    <s v="NO SOLICITADAS"/>
  </r>
  <r>
    <x v="9"/>
    <s v="204-5-2"/>
    <n v="10"/>
    <s v="MANTENIMIENTO DE BIENES MUEBLES, EQUIPOS Y ENSERES"/>
    <s v="MANTENIMIENTO AIRES ACONDICIONADOS"/>
    <n v="72101511"/>
    <s v="MÍNIMA CUANTÍA"/>
    <n v="4"/>
    <n v="7"/>
    <n v="1"/>
    <n v="2588250"/>
    <s v="GLOBAL"/>
    <s v="NO SOLICITADAS"/>
  </r>
  <r>
    <x v="9"/>
    <s v="204-5-2"/>
    <n v="10"/>
    <s v="MANTENIMIENTO DE BIENES MUEBLES, EQUIPOS Y ENSERES"/>
    <s v="MANTENIMIENTO DE EXTINGUIDORES DE FUEGO SOLKAFLAN 3700 GRS"/>
    <n v="72101516"/>
    <s v="MÍNIMA CUANTÍA"/>
    <n v="8"/>
    <n v="4"/>
    <n v="1"/>
    <n v="32000"/>
    <s v="GLOBAL"/>
    <s v="NO SOLICITADAS"/>
  </r>
  <r>
    <x v="9"/>
    <s v="204-5-2"/>
    <n v="10"/>
    <s v="MANTENIMIENTO DE BIENES MUEBLES, EQUIPOS Y ENSERES"/>
    <s v="MANTENIMIENTO Y RECARGA DE EXTINGUIDORES DE FUEGO (POLVO QUÍMICO SECO) 5LBS"/>
    <n v="72101516"/>
    <s v="MÍNIMA CUANTÍA"/>
    <n v="8"/>
    <n v="4"/>
    <n v="1"/>
    <n v="48000"/>
    <s v="GLOBAL"/>
    <s v="NO SOLICITADAS"/>
  </r>
  <r>
    <x v="9"/>
    <s v="204-5-2"/>
    <n v="10"/>
    <s v="MANTENIMIENTO DE BIENES MUEBLES, EQUIPOS Y ENSERES"/>
    <s v="MANTENIMIENTO Y RECARGA DE EXTINGUIDORES DE FUEGO (POLVO QUÍMICO SECO) 20 LIBRAS"/>
    <n v="72101516"/>
    <s v="MÍNIMA CUANTÍA"/>
    <n v="8"/>
    <n v="4"/>
    <n v="1"/>
    <n v="20000"/>
    <s v="GLOBAL"/>
    <s v="NO SOLICITADAS"/>
  </r>
  <r>
    <x v="9"/>
    <s v="204-5-2"/>
    <n v="10"/>
    <s v="MANTENIMIENTO DE BIENES MUEBLES, EQUIPOS Y ENSERES"/>
    <s v="MANTENIMIENTO Y RECARGA DE EXTINGUIDORES DE FUEGO SOLKAFLAN"/>
    <n v="72101516"/>
    <s v="MÍNIMA CUANTÍA"/>
    <n v="8"/>
    <n v="4"/>
    <n v="1"/>
    <n v="540000"/>
    <s v="GLOBAL"/>
    <s v="NO SOLICITADAS"/>
  </r>
  <r>
    <x v="9"/>
    <s v="204-5-5"/>
    <n v="10"/>
    <s v="MANTENIMIENTO EQUIPO COMUNICACIÓN Y COMPUTACIÓN"/>
    <s v="MANTENIMIENTO DE UPS (PREVENTIVO Y CORRECTIVO)"/>
    <n v="72151504"/>
    <s v="MÍNIMA CUANTÍA"/>
    <n v="1"/>
    <n v="11"/>
    <n v="1"/>
    <n v="2800000"/>
    <s v="GLOBAL"/>
    <s v="NO SOLICITADAS"/>
  </r>
  <r>
    <x v="9"/>
    <s v="204-5-8"/>
    <n v="10"/>
    <s v="SERVICIO DE ASEO"/>
    <s v="SERVICIO DE ASEO INSTALACIONES DE LA EPFAC VIGENCIA 2018"/>
    <n v="76111500"/>
    <s v="MÍNIMA CUANTÍA"/>
    <n v="1"/>
    <n v="11"/>
    <n v="1"/>
    <n v="16499998"/>
    <s v="GLOBAL"/>
    <s v="SI APROBADAS"/>
  </r>
  <r>
    <x v="9"/>
    <s v="204-5-8"/>
    <n v="10"/>
    <s v="SERVICIO DE ASEO"/>
    <s v="SERVICIO DE ASEO PARA LAS INSTALACIONES DE LA EPFAC"/>
    <n v="76111500"/>
    <s v="MÍNIMA CUANTÍA"/>
    <n v="3"/>
    <n v="3"/>
    <n v="1"/>
    <n v="29989491"/>
    <s v="GLOBAL"/>
    <s v="NO SOLICITADAS"/>
  </r>
  <r>
    <x v="9"/>
    <s v="204-5-8"/>
    <n v="10"/>
    <s v="SERVICIO DE ASEO"/>
    <s v="SERVICIO DE ASEO PARA LAS INSTALACIONES DE LA EPFAC"/>
    <n v="76111500"/>
    <s v="MÍNIMA CUANTÍA"/>
    <n v="10"/>
    <n v="2"/>
    <n v="1"/>
    <n v="600000"/>
    <s v="GLOBAL"/>
    <s v="NO SOLICITADAS"/>
  </r>
  <r>
    <x v="9"/>
    <s v="204-5-8"/>
    <n v="10"/>
    <s v="SERVICIO DE ASEO"/>
    <s v="SOBRANTE DE APROPIACIÓN"/>
    <n v="76111500"/>
    <s v="MÍNIMA CUANTÍA"/>
    <n v="1"/>
    <n v="6"/>
    <n v="1"/>
    <n v="7702102"/>
    <s v="GLOBAL"/>
    <s v=""/>
  </r>
  <r>
    <x v="9"/>
    <s v="204-5-9"/>
    <n v="10"/>
    <s v="SERVICIO DE CAFETERIA Y RESTAURANTE"/>
    <s v="SERVICIO DE CAFETERIA Y RESTAURANTE PARA LAS DIFERENTES ACIVIDADES DE LA EPFAC"/>
    <n v="90101700"/>
    <s v="MÍNIMA CUANTÍA"/>
    <n v="4"/>
    <n v="7"/>
    <n v="1"/>
    <n v="23000000"/>
    <s v="GLOBAL"/>
    <s v="NO SOLICITADAS"/>
  </r>
  <r>
    <x v="9"/>
    <s v="204-5-10"/>
    <n v="10"/>
    <s v="SERVICIO DE SEGURIDAD Y VIGILANCIA"/>
    <s v="SERVICIO DE SEGURIDAD PARA LAS AULAS DEL NUEVO EDIFICIO"/>
    <n v="92101501"/>
    <s v="MÍNIMA CUANTÍA"/>
    <n v="4"/>
    <n v="7"/>
    <n v="1"/>
    <n v="10163255"/>
    <s v="GLOBAL"/>
    <s v="NO SOLICITADAS"/>
  </r>
  <r>
    <x v="9"/>
    <s v="204-6-5"/>
    <n v="10"/>
    <s v="SERVICIOS DE TRANSMISION DE INFORMACION"/>
    <s v="CANAL DE DATOS DEDICADO VIGENCIA FUTURA 2018"/>
    <n v="81112101"/>
    <s v="MÍNIMA CUANTÍA"/>
    <n v="1"/>
    <n v="2"/>
    <n v="1"/>
    <n v="16660000"/>
    <s v="GLOBAL"/>
    <s v="SI APROBADAS"/>
  </r>
  <r>
    <x v="9"/>
    <s v="204-6-5"/>
    <n v="10"/>
    <s v="SERVICIOS DE TRANSMISION DE INFORMACION"/>
    <s v="CANAL DE DATOS DEDICADO. "/>
    <n v="81112101"/>
    <s v="MÍNIMA CUANTÍA"/>
    <n v="4"/>
    <n v="8"/>
    <n v="1"/>
    <n v="15827000"/>
    <s v="GLOBAL"/>
    <s v="NO SOLICITADAS"/>
  </r>
  <r>
    <x v="9"/>
    <s v="204-6-7"/>
    <n v="10"/>
    <s v="TRANSPORTE"/>
    <s v="SERVICIO DE TRANSPORTE PERSONAL ALUMNOS, DOCENTES Y ORGÁNICOS EPFAC.  LOTE NO. 1: VEHÍCULO TIPO AUTOMÓVIL 5 PASAJEROS"/>
    <n v="78111804"/>
    <s v="MÍNIMA CUANTÍA"/>
    <n v="1"/>
    <n v="6"/>
    <n v="1"/>
    <n v="10465212"/>
    <s v="GLOBAL"/>
    <s v="SI APROBADAS"/>
  </r>
  <r>
    <x v="9"/>
    <s v="204-6-7"/>
    <n v="10"/>
    <s v="TRANSPORTE"/>
    <s v="SERVICIO DE TRANSPORTE PERSONAL ALUMNOS, DOCENTES Y ORGÁNICOS EPFAC.  LOTE NO. 2: VEHÍCULO TIPO BUS"/>
    <n v="78111803"/>
    <s v="MÍNIMA CUANTÍA"/>
    <n v="1"/>
    <n v="6"/>
    <n v="1"/>
    <n v="16534788"/>
    <s v="GLOBAL"/>
    <s v="SI APROBADAS"/>
  </r>
  <r>
    <x v="9"/>
    <s v="204-6-7"/>
    <n v="10"/>
    <s v="TRANSPORTE"/>
    <s v="TRANSPORTE ESTAFETA CANCILLER"/>
    <n v="78111804"/>
    <s v="SOLICITUD DE INFORMACIÓN A LOS PROVEEDORES"/>
    <n v="1"/>
    <n v="10"/>
    <n v="1"/>
    <n v="357468"/>
    <s v="GLOBAL"/>
    <s v="NO SOLICITADAS"/>
  </r>
  <r>
    <x v="9"/>
    <s v="204-6-7"/>
    <n v="10"/>
    <s v="TRANSPORTE"/>
    <s v="TRANSPORTE ESTAFETA CANCILLER"/>
    <n v="78111804"/>
    <s v="SOLICITUD DE INFORMACIÓN A LOS PROVEEDORES"/>
    <n v="1"/>
    <n v="10"/>
    <n v="1"/>
    <n v="218152"/>
    <s v="GLOBAL"/>
    <s v="NO SOLICITADAS"/>
  </r>
  <r>
    <x v="9"/>
    <s v="204-6-7"/>
    <n v="10"/>
    <s v="TRANSPORTE"/>
    <s v="TRANSPORTE ESTAFETA CANCILLER"/>
    <n v="78111804"/>
    <s v="SOLICITUD DE INFORMACIÓN A LOS PROVEEDORES"/>
    <n v="1"/>
    <n v="10"/>
    <n v="1"/>
    <n v="115730"/>
    <s v="GLOBAL"/>
    <s v="NO SOLICITADAS"/>
  </r>
  <r>
    <x v="9"/>
    <s v="204-6-7"/>
    <n v="10"/>
    <s v="TRANSPORTE"/>
    <s v="TRANSPORTE ESTAFETA CANCILLER"/>
    <n v="78111804"/>
    <s v="SOLICITUD DE INFORMACIÓN A LOS PROVEEDORES"/>
    <n v="1"/>
    <n v="10"/>
    <n v="1"/>
    <n v="115730"/>
    <s v="GLOBAL"/>
    <s v="NO SOLICITADAS"/>
  </r>
  <r>
    <x v="9"/>
    <s v="204-6-7"/>
    <n v="10"/>
    <s v="TRANSPORTE"/>
    <s v="TRANSPORTE ESTAFETA CANCILLER"/>
    <n v="78111804"/>
    <s v="SOLICITUD DE INFORMACIÓN A LOS PROVEEDORES"/>
    <n v="1"/>
    <n v="10"/>
    <n v="1"/>
    <n v="115730"/>
    <s v="GLOBAL"/>
    <s v="NO SOLICITADAS"/>
  </r>
  <r>
    <x v="9"/>
    <s v="204-6-7"/>
    <n v="10"/>
    <s v="TRANSPORTE"/>
    <s v="TRANSPORTE ESTAFETA CANCILLER"/>
    <n v="78111804"/>
    <s v="SOLICITUD DE INFORMACIÓN A LOS PROVEEDORES"/>
    <n v="1"/>
    <n v="10"/>
    <n v="1"/>
    <n v="115730"/>
    <s v="GLOBAL"/>
    <s v="NO SOLICITADAS"/>
  </r>
  <r>
    <x v="9"/>
    <s v="204-6-7"/>
    <n v="10"/>
    <s v="TRANSPORTE"/>
    <s v="TRANSPORTE ESTAFETA CANCILLER"/>
    <n v="78111804"/>
    <s v="SOLICITUD DE INFORMACIÓN A LOS PROVEEDORES"/>
    <n v="1"/>
    <n v="10"/>
    <n v="1"/>
    <n v="115730"/>
    <s v="GLOBAL"/>
    <s v="NO SOLICITADAS"/>
  </r>
  <r>
    <x v="9"/>
    <s v="204-6-7"/>
    <n v="10"/>
    <s v="TRANSPORTE"/>
    <s v="SERVICIO DE TRANSPORTE PERSONAL ALUMNOS, DOCENTES Y ORGÁNICOS EPFAC."/>
    <n v="78111803"/>
    <s v="MÍNIMA CUANTÍA"/>
    <n v="8"/>
    <n v="2"/>
    <n v="1"/>
    <n v="21000000"/>
    <s v="GLOBAL"/>
    <s v="NO SOLICITADAS"/>
  </r>
  <r>
    <x v="9"/>
    <s v="204-6-7"/>
    <n v="10"/>
    <s v="TRANSPORTE"/>
    <s v="TRANSPORTE ESTAFETA CANCILLER"/>
    <n v="78111804"/>
    <s v="SOLICITUD DE INFORMACIÓN A LOS PROVEEDORES"/>
    <n v="1"/>
    <n v="10"/>
    <n v="1"/>
    <n v="115730"/>
    <s v="GLOBAL"/>
    <s v="NO SOLICITADAS"/>
  </r>
  <r>
    <x v="9"/>
    <s v="204-7-1"/>
    <n v="10"/>
    <s v="ADQUISICION DE LIBROS Y REVISTAS"/>
    <s v="MANUAL DE PUBLICACIONES DE LA APA. GUÍA DE ENTRENAMIENTO PARA EL ESTUDIANTE"/>
    <n v="55101524"/>
    <s v="MÍNIMA CUANTÍA"/>
    <n v="4"/>
    <n v="4"/>
    <n v="2"/>
    <n v="291600"/>
    <s v="UNIDAD"/>
    <s v="NO SOLICITADAS"/>
  </r>
  <r>
    <x v="9"/>
    <s v="204-7-1"/>
    <n v="10"/>
    <s v="ADQUISICION DE LIBROS Y REVISTAS"/>
    <s v="HUMAN ERROR"/>
    <n v="55101524"/>
    <s v="MÍNIMA CUANTÍA"/>
    <n v="4"/>
    <n v="4"/>
    <n v="1"/>
    <n v="285400"/>
    <s v="UNIDAD"/>
    <s v="NO SOLICITADAS"/>
  </r>
  <r>
    <x v="9"/>
    <s v="204-7-1"/>
    <n v="10"/>
    <s v="ADQUISICION DE LIBROS Y REVISTAS"/>
    <s v="SUPPLY CHAIN INFORMATION TECHNOLOGY"/>
    <n v="55101524"/>
    <s v="MÍNIMA CUANTÍA"/>
    <n v="4"/>
    <n v="4"/>
    <n v="1"/>
    <n v="148400"/>
    <s v="UNIDAD"/>
    <s v="NO SOLICITADAS"/>
  </r>
  <r>
    <x v="9"/>
    <s v="204-7-1"/>
    <n v="10"/>
    <s v="ADQUISICION DE LIBROS Y REVISTAS"/>
    <s v="DYNAMIC SUPPLY CHAINS: HOW TO DESIGN, BUILD AND MANAGE PEOPLE-CENTRIC VALUE NETWORKS"/>
    <n v="55101524"/>
    <s v="MÍNIMA CUANTÍA"/>
    <n v="4"/>
    <n v="4"/>
    <n v="2"/>
    <n v="542200"/>
    <s v="UNIDAD"/>
    <s v="NO SOLICITADAS"/>
  </r>
  <r>
    <x v="9"/>
    <s v="204-7-1"/>
    <n v="10"/>
    <s v="ADQUISICION DE LIBROS Y REVISTAS"/>
    <s v="INFORMATION TECHNOLOGIES, METHODS, AND TECHNIQUES OF SUPPLY CHAIN MANAGEMENT"/>
    <n v="55101524"/>
    <s v="MÍNIMA CUANTÍA"/>
    <n v="4"/>
    <n v="4"/>
    <n v="1"/>
    <n v="785500"/>
    <s v="UNIDAD"/>
    <s v="NO SOLICITADAS"/>
  </r>
  <r>
    <x v="9"/>
    <s v="204-7-1"/>
    <n v="10"/>
    <s v="ADQUISICION DE LIBROS Y REVISTAS"/>
    <s v="COMO ESCRIBIR TRABAJOS DE INVESTIGACIÓN"/>
    <n v="55101524"/>
    <s v="MÍNIMA CUANTÍA"/>
    <n v="4"/>
    <n v="4"/>
    <n v="2"/>
    <n v="270000"/>
    <s v="UNIDAD"/>
    <s v="NO SOLICITADAS"/>
  </r>
  <r>
    <x v="9"/>
    <s v="204-7-1"/>
    <n v="10"/>
    <s v="ADQUISICION DE LIBROS Y REVISTAS"/>
    <s v="INVESTIGACIÓN CON ESTUDIO DE CASOS"/>
    <n v="55101524"/>
    <s v="MÍNIMA CUANTÍA"/>
    <n v="4"/>
    <n v="4"/>
    <n v="2"/>
    <n v="131000"/>
    <s v="UNIDAD"/>
    <s v="NO SOLICITADAS"/>
  </r>
  <r>
    <x v="9"/>
    <s v="204-7-1"/>
    <n v="10"/>
    <s v="ADQUISICION DE LIBROS Y REVISTAS"/>
    <s v="CREW RESOURCE MANAGEMENT"/>
    <n v="55101524"/>
    <s v="MÍNIMA CUANTÍA"/>
    <n v="4"/>
    <n v="4"/>
    <n v="1"/>
    <n v="464600"/>
    <s v="UNIDAD"/>
    <s v="NO SOLICITADAS"/>
  </r>
  <r>
    <x v="9"/>
    <s v="204-7-1"/>
    <n v="10"/>
    <s v="ADQUISICION DE LIBROS Y REVISTAS"/>
    <s v="DIGITAL ENTERPRISE TRANSFORMATION: A BUSINESS-DRIVEN APPROACH TO LEVERAGING INNOVATIVE IT"/>
    <n v="55101524"/>
    <s v="MÍNIMA CUANTÍA"/>
    <n v="4"/>
    <n v="4"/>
    <n v="1"/>
    <n v="501100"/>
    <s v="UNIDAD"/>
    <s v="NO SOLICITADAS"/>
  </r>
  <r>
    <x v="9"/>
    <s v="204-7-1"/>
    <n v="10"/>
    <s v="ADQUISICION DE LIBROS Y REVISTAS"/>
    <s v="MECHANICS OF AEROSTRUCTURES "/>
    <n v="55101524"/>
    <s v="MÍNIMA CUANTÍA"/>
    <n v="4"/>
    <n v="4"/>
    <n v="1"/>
    <n v="484900"/>
    <s v="UNIDAD"/>
    <s v="NO SOLICITADAS"/>
  </r>
  <r>
    <x v="9"/>
    <s v="204-7-1"/>
    <n v="10"/>
    <s v="ADQUISICION DE LIBROS Y REVISTAS"/>
    <s v="BONDED JOINTS AND REPAIRS TO COMPOSITE AIRFRAME STRUCTURES"/>
    <n v="55101524"/>
    <s v="MÍNIMA CUANTÍA"/>
    <n v="4"/>
    <n v="4"/>
    <n v="1"/>
    <n v="850000"/>
    <s v="UNIDAD"/>
    <s v="NO SOLICITADAS"/>
  </r>
  <r>
    <x v="9"/>
    <s v="204-7-1"/>
    <n v="10"/>
    <s v="ADQUISICION DE LIBROS Y REVISTAS"/>
    <s v="HANDBOOK OF CASE HISTORIES IN FAILURE ANALYSIS VOL 1"/>
    <n v="55101524"/>
    <s v="MÍNIMA CUANTÍA"/>
    <n v="4"/>
    <n v="4"/>
    <n v="1"/>
    <n v="722300"/>
    <s v="UNIDAD"/>
    <s v="NO SOLICITADAS"/>
  </r>
  <r>
    <x v="9"/>
    <s v="204-7-1"/>
    <n v="10"/>
    <s v="ADQUISICION DE LIBROS Y REVISTAS"/>
    <s v="RISK MANAGEMENT AND CORPORATE SUSTAINABILITY IN AVIATION"/>
    <n v="55101524"/>
    <s v="MÍNIMA CUANTÍA"/>
    <n v="4"/>
    <n v="4"/>
    <n v="1"/>
    <n v="680000"/>
    <s v="UNIDAD"/>
    <s v="NO SOLICITADAS"/>
  </r>
  <r>
    <x v="9"/>
    <s v="204-7-1"/>
    <n v="10"/>
    <s v="ADQUISICION DE LIBROS Y REVISTAS"/>
    <s v="AVIATION RISK AND SAFETY MANAGEMENT, METHODS AND APPLICATIONS IN AVIATION ORGANIZATIONS"/>
    <n v="55101524"/>
    <s v="MÍNIMA CUANTÍA"/>
    <n v="4"/>
    <n v="4"/>
    <n v="1"/>
    <n v="389700"/>
    <s v="UNIDAD"/>
    <s v="NO SOLICITADAS"/>
  </r>
  <r>
    <x v="9"/>
    <s v="204-7-1"/>
    <n v="10"/>
    <s v="ADQUISICION DE LIBROS Y REVISTAS"/>
    <s v="AEROPUERTOS PLANIFICACIÓN, DISEÑO Y MEDIO AMBIENTE"/>
    <n v="55101524"/>
    <s v="MÍNIMA CUANTÍA"/>
    <n v="4"/>
    <n v="4"/>
    <n v="1"/>
    <n v="165300"/>
    <s v="UNIDAD"/>
    <s v="NO SOLICITADAS"/>
  </r>
  <r>
    <x v="9"/>
    <s v="204-7-1"/>
    <n v="10"/>
    <s v="ADQUISICION DE LIBROS Y REVISTAS"/>
    <s v="CURRENT OCCUPATIONAL AND ENVIRONMENTAL MEDICINE"/>
    <n v="55101524"/>
    <s v="MÍNIMA CUANTÍA"/>
    <n v="4"/>
    <n v="4"/>
    <n v="1"/>
    <n v="386800"/>
    <s v="UNIDAD"/>
    <s v="NO SOLICITADAS"/>
  </r>
  <r>
    <x v="9"/>
    <s v="204-7-1"/>
    <n v="10"/>
    <s v="ADQUISICION DE LIBROS Y REVISTAS"/>
    <s v="PRACTICAL AVIATION &amp; AEROSPACE LAW "/>
    <n v="55101524"/>
    <s v="MÍNIMA CUANTÍA"/>
    <n v="4"/>
    <n v="4"/>
    <n v="1"/>
    <n v="197000"/>
    <s v="UNIDAD"/>
    <s v="NO SOLICITADAS"/>
  </r>
  <r>
    <x v="9"/>
    <s v="204-7-1"/>
    <n v="10"/>
    <s v="ADQUISICION DE LIBROS Y REVISTAS"/>
    <s v="A CIRCULAR ECONOMY HANDBOOK FOR BUSINESS AND SUPPLY CHAINS: REPAIR, REMAKE, REDESIGN, RETHINK"/>
    <n v="55101524"/>
    <s v="MÍNIMA CUANTÍA"/>
    <n v="4"/>
    <n v="4"/>
    <n v="1"/>
    <n v="251800"/>
    <s v="UNIDAD"/>
    <s v="NO SOLICITADAS"/>
  </r>
  <r>
    <x v="9"/>
    <s v="204-7-1"/>
    <n v="10"/>
    <s v="ADQUISICION DE LIBROS Y REVISTAS"/>
    <s v="MLA HANDBOOK (MLA HANDBOOK FOR WRITERS OF RESEARCH PPAPERS)"/>
    <n v="55101524"/>
    <s v="MÍNIMA CUANTÍA"/>
    <n v="4"/>
    <n v="4"/>
    <n v="2"/>
    <n v="99600"/>
    <s v="UNIDAD"/>
    <s v="NO SOLICITADAS"/>
  </r>
  <r>
    <x v="9"/>
    <s v="204-7-3"/>
    <n v="10"/>
    <s v="EDICIÓN DE LIBROS, REVISTAS, ESCRITOS Y TRABAJOS TIPOGRÁFICOS"/>
    <s v="IMPRESIÓN  DE LIBROS DE INVESTIGACIÓN (COLECCIÓN CIENCIA Y PODER AÉREO)"/>
    <n v="82121506"/>
    <s v="MÍNIMA CUANTÍA"/>
    <n v="3"/>
    <n v="9"/>
    <n v="406"/>
    <n v="10387510"/>
    <s v="UNIDAD"/>
    <s v="NO SOLICITADAS"/>
  </r>
  <r>
    <x v="9"/>
    <s v="204-7-5"/>
    <n v="10"/>
    <s v="SUSCRIPCIONES"/>
    <s v="SUSCRIPCIÓN AL SISTEMA DE CLASIFICACIÓN DE LA BIBLIOTECA DEL CONGRESO DE LOS ESTADOS UNIDOS ONLINE"/>
    <n v="81111902"/>
    <s v="MÍNIMA CUANTÍA"/>
    <n v="3"/>
    <n v="9"/>
    <n v="1"/>
    <n v="1820150"/>
    <s v="UNIDAD"/>
    <s v="NO SOLICITADAS"/>
  </r>
  <r>
    <x v="9"/>
    <s v="204-7-5"/>
    <n v="10"/>
    <s v="SUSCRIPCIONES"/>
    <s v="SUSCRIPCIÓN REVISTA ELECTRONICA CONFLICT MANAGEMENT AND PEACE SCIENCE"/>
    <n v="55111506"/>
    <s v="MÍNIMA CUANTÍA"/>
    <n v="3"/>
    <n v="9"/>
    <n v="1"/>
    <n v="2374750"/>
    <s v="UNIDAD"/>
    <s v="NO SOLICITADAS"/>
  </r>
  <r>
    <x v="9"/>
    <s v="204-7-5"/>
    <n v="10"/>
    <s v="SUSCRIPCIONES"/>
    <s v="SUSCRIPCIÓN REVISTA ELECTRONICA INTERNATIONAL SECURITY"/>
    <n v="55111506"/>
    <s v="MÍNIMA CUANTÍA"/>
    <n v="3"/>
    <n v="9"/>
    <n v="1"/>
    <n v="997000"/>
    <s v="UNIDAD"/>
    <s v="NO SOLICITADAS"/>
  </r>
  <r>
    <x v="9"/>
    <s v="204-7-5"/>
    <n v="10"/>
    <s v="SUSCRIPCIONES"/>
    <s v="SUSCRIPCIÓN JOURNAL OF BUSINESS LOGISTICS REVISTA ELECTRONICA"/>
    <n v="55111506"/>
    <s v="MÍNIMA CUANTÍA"/>
    <n v="3"/>
    <n v="9"/>
    <n v="1"/>
    <n v="1123950"/>
    <s v="UNIDAD"/>
    <s v="NO SOLICITADAS"/>
  </r>
  <r>
    <x v="9"/>
    <s v="204-7-5"/>
    <n v="10"/>
    <s v="SUSCRIPCIONES"/>
    <s v="SUSCRIPCIÓN REVISTA ELECTRONICA AEROSPACE AND HUMAN PERFORMANCE"/>
    <n v="55111506"/>
    <s v="MÍNIMA CUANTÍA"/>
    <n v="3"/>
    <n v="9"/>
    <n v="1"/>
    <n v="1073850"/>
    <s v="UNIDAD"/>
    <s v="NO SOLICITADAS"/>
  </r>
  <r>
    <x v="9"/>
    <s v="204-7-5"/>
    <n v="10"/>
    <s v="SUSCRIPCIONES"/>
    <s v="SUSCRIPCIÓN REVISTA ELECTRONICA EUROPEAN FOREIGN AFFAIRS"/>
    <n v="55111506"/>
    <s v="MÍNIMA CUANTÍA"/>
    <n v="3"/>
    <n v="9"/>
    <n v="1"/>
    <n v="275000"/>
    <s v="UNIDAD"/>
    <s v="NO SOLICITADAS"/>
  </r>
  <r>
    <x v="9"/>
    <s v="204-7-5"/>
    <n v="10"/>
    <s v="SUSCRIPCIONES"/>
    <s v="SUSCRIPCIÓN RDA TOOLKIT ONLINE (RESOURCE DESCRIPTION AND ACCESS)"/>
    <n v="81111902"/>
    <s v="MÍNIMA CUANTÍA"/>
    <n v="3"/>
    <n v="9"/>
    <n v="1"/>
    <n v="759000"/>
    <s v="UNIDAD"/>
    <s v="NO SOLICITADAS"/>
  </r>
  <r>
    <x v="9"/>
    <s v="204-7-6"/>
    <n v="10"/>
    <s v="OTROS GASTOS POR IMPRESOS Y PUBLICACIONES"/>
    <s v="SERVICIO DE PUBLICACIÓN DE LA REVISTA CIENTÍFICA Y ACADÉMICA EN FORMATO DIGITAL, GESTIÓN DEL PREFIJO DOI (DIGITAL OBJECT IDENTIFIER), HOSTING DEL SISTEMA OJS (OPEN JOURNAL SYSTEMS) Y HOSTING DEL SISTEMA OMP (OPEN MONOGRAPH PRESS)"/>
    <n v="82121801"/>
    <s v="MÍNIMA CUANTÍA"/>
    <n v="3"/>
    <n v="9"/>
    <n v="1"/>
    <n v="36421086"/>
    <s v="GLOBAL"/>
    <s v="NO SOLICITADAS"/>
  </r>
  <r>
    <x v="9"/>
    <s v="204-10-2"/>
    <n v="10"/>
    <s v="ARRENDAMIENTOS BIENES INMUEBLES"/>
    <s v="ARRENDAMIENTO DE BODEGAS"/>
    <n v="80131502"/>
    <s v="CONTRATACIÓN DIRECTA"/>
    <n v="1"/>
    <n v="5"/>
    <n v="1"/>
    <n v="4956000"/>
    <s v="GLOBAL"/>
    <s v="SI APROBADAS"/>
  </r>
  <r>
    <x v="9"/>
    <s v="204-10-2"/>
    <n v="10"/>
    <s v="ARRENDAMIENTOS BIENES INMUEBLES"/>
    <s v="ARRENDAMIENTO DE BODEGA ITEM 1 PARA ALMACENAR ELEMENTOS LOGÍSTICOS DE LA EPFAC VIGENCIA 2018"/>
    <n v="80131502"/>
    <s v="CONTRATACIÓN DIRECTA"/>
    <n v="7"/>
    <n v="5"/>
    <n v="1"/>
    <n v="2550000"/>
    <s v="GLOBAL"/>
    <s v="NO SOLICITADAS"/>
  </r>
  <r>
    <x v="9"/>
    <s v="204-11-2"/>
    <n v="10"/>
    <s v="VIATICOS Y GASTOS DE VIAJE AL INTERIOR"/>
    <s v="VIÁTICOS PARA EXÁMENES DE INGLÉS, SALIDAS DE CAMPO E INVESTIGACIÓN, REUNIÓN DE COMANDANTES Y OTROS "/>
    <n v="90111503"/>
    <s v="SOLICITUD DE INFORMACIÓN A LOS PROVEEDORES"/>
    <n v="1"/>
    <n v="11"/>
    <n v="1"/>
    <n v="7335287"/>
    <s v="GLOBAL"/>
    <s v="NO SOLICITADAS"/>
  </r>
  <r>
    <x v="9"/>
    <s v="204-11-2"/>
    <n v="10"/>
    <s v="VIATICOS Y GASTOS DE VIAJE AL INTERIOR"/>
    <s v="VIÁTICOS PARA EXÁMENES DE INGLÉS, SALIDAS DE CAMPO E INVESTIGACIÓN, REUNIÓN DE COMANDANTES Y OTROS "/>
    <n v="90111503"/>
    <s v="SOLICITUD DE INFORMACIÓN A LOS PROVEEDORES"/>
    <n v="1"/>
    <n v="11"/>
    <n v="1"/>
    <n v="2810000"/>
    <s v="GLOBAL"/>
    <s v="NO SOLICITADAS"/>
  </r>
  <r>
    <x v="9"/>
    <s v="204-11-2"/>
    <n v="10"/>
    <s v="VIATICOS Y GASTOS DE VIAJE AL INTERIOR"/>
    <s v="VIÁTICOS PARA EXÁMENES DE INGLÉS, SALIDAS DE CAMPO E INVESTIGACIÓN, REUNIÓN DE COMANDANTES Y OTROS "/>
    <n v="90111503"/>
    <s v="SOLICITUD DE INFORMACIÓN A LOS PROVEEDORES"/>
    <n v="1"/>
    <n v="11"/>
    <n v="1"/>
    <n v="1270000"/>
    <s v="GLOBAL"/>
    <s v="NO SOLICITADAS"/>
  </r>
  <r>
    <x v="9"/>
    <s v="204-11-2"/>
    <n v="10"/>
    <s v="VIATICOS Y GASTOS DE VIAJE AL INTERIOR"/>
    <s v="VIÁTICOS PARA EXÁMENES DE INGLÉS, SALIDAS DE CAMPO E INVESTIGACIÓN, REUNIÓN DE COMANDANTES Y OTROS "/>
    <n v="90111503"/>
    <s v="SOLICITUD DE INFORMACIÓN A LOS PROVEEDORES"/>
    <n v="1"/>
    <n v="11"/>
    <n v="1"/>
    <n v="1570000"/>
    <s v="GLOBAL"/>
    <s v="NO SOLICITADAS"/>
  </r>
  <r>
    <x v="9"/>
    <s v="204-11-2"/>
    <n v="10"/>
    <s v="VIATICOS Y GASTOS DE VIAJE AL INTERIOR"/>
    <s v="VIÁTICOS PARA EXÁMENES DE INGLÉS, SALIDAS DE CAMPO E INVESTIGACIÓN, REUNIÓN DE COMANDANTES Y OTROS "/>
    <n v="90111503"/>
    <s v="SOLICITUD DE INFORMACIÓN A LOS PROVEEDORES"/>
    <n v="1"/>
    <n v="11"/>
    <n v="1"/>
    <n v="900000"/>
    <s v="GLOBAL"/>
    <s v="NO SOLICITADAS"/>
  </r>
  <r>
    <x v="9"/>
    <s v="204-11-2"/>
    <n v="10"/>
    <s v="VIATICOS Y GASTOS DE VIAJE AL INTERIOR"/>
    <s v="VIÁTICOS PARA EXÁMENES DE INGLÉS, SALIDAS DE CAMPO E INVESTIGACIÓN, REUNIÓN DE COMANDANTES Y OTROS "/>
    <n v="90111503"/>
    <s v="SOLICITUD DE INFORMACIÓN A LOS PROVEEDORES"/>
    <n v="1"/>
    <n v="11"/>
    <n v="1"/>
    <n v="1230000"/>
    <s v="GLOBAL"/>
    <s v="NO SOLICITADAS"/>
  </r>
  <r>
    <x v="9"/>
    <s v="204-21-2"/>
    <n v="10"/>
    <s v="ELEMENTOS PARA CAPACITACION"/>
    <s v="TABLERO EN ACRILICO 100&quot; ANTIREFLEJO BLANCO MATE"/>
    <n v="44111900"/>
    <s v="SELECCIÓN ABREVIADA SUBASTA INVERSA"/>
    <n v="8"/>
    <n v="2"/>
    <n v="5"/>
    <n v="2499000"/>
    <s v="UNIDAD"/>
    <s v="NO SOLICITADAS"/>
  </r>
  <r>
    <x v="9"/>
    <s v="204-21-5"/>
    <n v="10"/>
    <s v="SERVICIOS DE CAPACITACION"/>
    <s v="CAPACITACION I+D+I"/>
    <n v="86111503"/>
    <s v="CONTRATACIÓN DIRECTA"/>
    <n v="1"/>
    <n v="11"/>
    <n v="1"/>
    <n v="222300000"/>
    <s v="GLOBAL"/>
    <s v="NO SOLICITADAS"/>
  </r>
  <r>
    <x v="9"/>
    <s v="204-21-5"/>
    <n v="10"/>
    <s v="SERVICIOS DE CAPACITACION"/>
    <s v="CAPACITACIÓN EN LOS IDIOMAS INGLÉS, FRANCÉS Y PORTUGUÉS PARA UN PERSONAL DE LA FUERZA AÉREA COLOMBIANA, BAJO LA METODOLOGÍA DE INMERSIÓN PRESENCIAL"/>
    <n v="86111702"/>
    <s v="CONTRATACIÓN DIRECTA"/>
    <n v="2"/>
    <n v="6"/>
    <n v="1"/>
    <n v="20000000"/>
    <s v="GLOBAL"/>
    <s v="NO SOLICITADAS"/>
  </r>
  <r>
    <x v="9"/>
    <s v="204-21-5"/>
    <n v="10"/>
    <s v="SERVICIOS DE CAPACITACION"/>
    <s v="SERVICIO DE CAPACITACIÓN EN LA ENSEÑANZA DE INGLÉS PARA ADULTOS"/>
    <n v="86111604"/>
    <s v="MÍNIMA CUANTÍA"/>
    <n v="4"/>
    <n v="3"/>
    <n v="1"/>
    <n v="15708000"/>
    <s v="GLOBAL"/>
    <s v="NO SOLICITADAS"/>
  </r>
  <r>
    <x v="9"/>
    <s v="204-21-5"/>
    <n v="10"/>
    <s v="SERVICIOS DE CAPACITACION"/>
    <s v="SERVICIO DE CAPACITACIÓN PARA PERSONAL DE PLANTA DE LA FAC Y PERSONAL ADMINISTRATIVO DEL ÁREA ACADÉMICA"/>
    <n v="86111604"/>
    <s v="MÍNIMA CUANTÍA"/>
    <n v="4"/>
    <n v="5"/>
    <n v="1"/>
    <n v="25000000"/>
    <s v="GLOBAL"/>
    <s v="NO SOLICITADAS"/>
  </r>
  <r>
    <x v="9"/>
    <s v="204-21-5"/>
    <n v="10"/>
    <s v="SERVICIOS DE CAPACITACION"/>
    <s v="SOBRANTE DE APROPIACIÓN CAPACITACIÓN PARA ADULTOS"/>
    <n v="86111604"/>
    <s v="MÍNIMA CUANTÍA"/>
    <n v="1"/>
    <n v="6"/>
    <n v="1"/>
    <n v="10472000"/>
    <s v="GLOBAL"/>
    <s v=""/>
  </r>
  <r>
    <x v="9"/>
    <s v="204-41-13"/>
    <n v="10"/>
    <s v="OTROS GASTOS POR ADQUISICION DE SERVICIOS"/>
    <s v="SERVICIO DE FOTOCOPIADO PARA LA EPFAC "/>
    <n v="82121701"/>
    <s v="MÍNIMA CUANTÍA"/>
    <n v="1"/>
    <n v="6"/>
    <n v="1"/>
    <n v="2707250"/>
    <s v="GLOBAL"/>
    <s v="SI APROBADAS"/>
  </r>
  <r>
    <x v="9"/>
    <s v="204-41-13"/>
    <n v="10"/>
    <s v="OTROS GASTOS POR ADQUISICION DE SERVICIOS"/>
    <s v="SERVICIO DE IMPRESIÓN PARA LA EPFAC "/>
    <n v="82121503"/>
    <s v="MÍNIMA CUANTÍA"/>
    <n v="1"/>
    <n v="6"/>
    <n v="1"/>
    <n v="2707250"/>
    <s v="GLOBAL"/>
    <s v="SI APROBADAS"/>
  </r>
  <r>
    <x v="9"/>
    <s v="204-41-13"/>
    <n v="10"/>
    <s v="OTROS GASTOS POR ADQUISICION DE SERVICIOS"/>
    <s v="SERVICIO DE GESTIÓN EDITORIAL Y DIFUSIÓN CIENTÍFICA DE LAS PUBLICACIONES DE LA ESCUELA DE POSTGRADOS FAC"/>
    <n v="82121801"/>
    <s v="CONTRATACIÓN DIRECTA"/>
    <n v="1"/>
    <n v="9"/>
    <n v="1"/>
    <n v="174000000"/>
    <s v="GLOBAL"/>
    <s v="NO SOLICITADAS"/>
  </r>
  <r>
    <x v="9"/>
    <s v="204-41-13"/>
    <n v="10"/>
    <s v="OTROS GASTOS POR ADQUISICION DE SERVICIOS"/>
    <s v="SERVICIO DE FOTOCOPIADO PARA LA EPFAC"/>
    <n v="82121701"/>
    <s v="MÍNIMA CUANTÍA"/>
    <n v="3"/>
    <n v="3"/>
    <n v="1"/>
    <n v="450000"/>
    <s v="GLOBAL"/>
    <s v="SI EN TRAMITE"/>
  </r>
  <r>
    <x v="9"/>
    <s v="204-41-13"/>
    <n v="10"/>
    <s v="OTROS GASTOS POR ADQUISICION DE SERVICIOS"/>
    <s v="SERVICIO DE IMPRESIÓN PARA LA EPFAC"/>
    <n v="82121503"/>
    <s v="MÍNIMA CUANTÍA"/>
    <n v="3"/>
    <n v="3"/>
    <n v="1"/>
    <n v="450000"/>
    <s v="GLOBAL"/>
    <s v="SI EN TRAMITE"/>
  </r>
  <r>
    <x v="9"/>
    <s v="204-41-13"/>
    <n v="10"/>
    <s v="OTROS GASTOS POR ADQUISICION DE SERVICIOS"/>
    <s v="SERVICIOS LOGÍSTICOS REALIZACIÓN EVENTOS ACADÉMICOS EPFAC"/>
    <n v="45111902"/>
    <s v="MÍNIMA CUANTÍA"/>
    <n v="5"/>
    <n v="4"/>
    <n v="1"/>
    <n v="75556075"/>
    <s v="GLOBAL"/>
    <s v="NO SOLICITADAS"/>
  </r>
  <r>
    <x v="9"/>
    <s v="204-41-13"/>
    <n v="10"/>
    <s v="OTROS GASTOS POR ADQUISICION DE SERVICIOS"/>
    <s v="SERVICIO DE ALMACENAMIENTO DE DOCUMENTOS PARA EL ARCHIVO DE LAEPFAC"/>
    <n v="78131804"/>
    <s v="MÍNIMA CUANTÍA"/>
    <n v="5"/>
    <n v="4"/>
    <n v="1"/>
    <n v="3476514"/>
    <s v="GLOBAL"/>
    <s v="NO SOLICITADAS"/>
  </r>
  <r>
    <x v="10"/>
    <s v="101-5-86"/>
    <n v="10"/>
    <s v="PARTIDA ALIMENTACION SOLDADOS"/>
    <s v="PARTIDA ALIMENTACION SOLDADOS"/>
    <n v="0"/>
    <s v="SELECCIÓN ABREVIADA MENOR CUANTÍA"/>
    <n v="2"/>
    <n v="1"/>
    <n v="1"/>
    <n v="18976640"/>
    <s v="GLOBAL"/>
    <s v=""/>
  </r>
  <r>
    <x v="10"/>
    <s v="203-50-2"/>
    <n v="10"/>
    <s v="IMPUESTO DE VEHICULOS"/>
    <s v="IMPUESTOS MOTOCICLETAS"/>
    <n v="93161601"/>
    <s v="SOLICITUD DE INFORMACIÓN A LOS PROVEEDORES"/>
    <n v="2"/>
    <n v="1"/>
    <n v="1"/>
    <n v="60600"/>
    <s v="GLOBAL"/>
    <s v=""/>
  </r>
  <r>
    <x v="10"/>
    <s v="203-50-2"/>
    <n v="10"/>
    <s v="IMPUESTO DE VEHICULOS"/>
    <s v="IMPUESTOS MOTOCICLETAS"/>
    <n v="93161601"/>
    <s v="SOLICITUD DE INFORMACIÓN A LOS PROVEEDORES"/>
    <n v="2"/>
    <n v="1"/>
    <n v="1"/>
    <n v="242400"/>
    <s v="GLOBAL"/>
    <s v=""/>
  </r>
  <r>
    <x v="10"/>
    <s v="203-50-3"/>
    <n v="10"/>
    <s v="IMPUESTO PREDIAL"/>
    <s v="IMPUESTO PREDIAL"/>
    <n v="93161602"/>
    <s v="SOLICITUD DE INFORMACIÓN A LOS PROVEEDORES"/>
    <n v="2"/>
    <n v="1"/>
    <n v="1"/>
    <n v="205627431"/>
    <s v="GLOBAL"/>
    <s v=""/>
  </r>
  <r>
    <x v="10"/>
    <s v="204-1-3"/>
    <n v="10"/>
    <s v="HERRAMIENTAS"/>
    <s v="KIT DE HERRARAMIENTAS DE GUADAÑAS"/>
    <n v="27113201"/>
    <s v="MÍNIMA CUANTÍA"/>
    <n v="4"/>
    <n v="3"/>
    <n v="1"/>
    <n v="140000"/>
    <s v="UNIDAD"/>
    <s v=""/>
  </r>
  <r>
    <x v="10"/>
    <s v="204-1-3"/>
    <n v="10"/>
    <s v="HERRAMIENTAS"/>
    <s v="PRUEBA DE BATERIAS HIDROMETRO (BATTERY HYDROMETER) BT101"/>
    <n v="41103302"/>
    <s v="LICITACIÓN PÚBLICA"/>
    <n v="2"/>
    <n v="7"/>
    <n v="2"/>
    <n v="123060"/>
    <s v="UNIDAD"/>
    <s v="NO SOLICITADAS"/>
  </r>
  <r>
    <x v="10"/>
    <s v="204-1-3"/>
    <n v="10"/>
    <s v="HERRAMIENTAS"/>
    <s v="ESTIBADORA MANUAL"/>
    <n v="24102101"/>
    <s v="LICITACIÓN PÚBLICA"/>
    <n v="2"/>
    <n v="7"/>
    <n v="1"/>
    <n v="966000"/>
    <s v="UNIDAD"/>
    <s v="NO SOLICITADAS"/>
  </r>
  <r>
    <x v="10"/>
    <s v="204-1-6"/>
    <n v="10"/>
    <s v="EQUIPO DE SISTEMAS"/>
    <s v="UPS 1 KVA"/>
    <n v="39121635"/>
    <s v="MÍNIMA CUANTÍA"/>
    <n v="4"/>
    <n v="3"/>
    <n v="1"/>
    <n v="1400000"/>
    <s v="UNIDAD"/>
    <s v=""/>
  </r>
  <r>
    <x v="10"/>
    <s v="204-1-13"/>
    <n v="10"/>
    <s v="EQUIPO AGRICOLA"/>
    <s v="CORTACESPED"/>
    <n v="27112014"/>
    <s v="MÍNIMA CUANTÍA"/>
    <n v="4"/>
    <n v="3"/>
    <n v="2"/>
    <n v="5000000"/>
    <s v="UNIDAD"/>
    <s v=""/>
  </r>
  <r>
    <x v="10"/>
    <s v="204-1-13"/>
    <n v="10"/>
    <s v="EQUIPO AGRICOLA"/>
    <s v="CORTASETOS "/>
    <n v="27112035"/>
    <s v="MÍNIMA CUANTÍA"/>
    <n v="4"/>
    <n v="3"/>
    <n v="1"/>
    <n v="2000000"/>
    <s v="UNIDAD"/>
    <s v=""/>
  </r>
  <r>
    <x v="10"/>
    <s v="204-1-15"/>
    <n v="10"/>
    <s v="MAQUINARIA INDUSTRIAL"/>
    <s v="PULIDORA 9 PULGADAS 2700 W 6500 RPM REF. DWE4579"/>
    <n v="23101510"/>
    <s v="MÍNIMA CUANTÍA"/>
    <n v="4"/>
    <n v="3"/>
    <n v="1"/>
    <n v="970000"/>
    <s v="UNIDAD"/>
    <s v=""/>
  </r>
  <r>
    <x v="10"/>
    <s v="204-1-15"/>
    <n v="10"/>
    <s v="MAQUINARIA INDUSTRIAL"/>
    <s v="TALADRO PERCUTOR 1/2 PULGADA 650 W 2800 RPM VVR REF. DWD024"/>
    <n v="23101502"/>
    <s v="MÍNIMA CUANTÍA"/>
    <n v="4"/>
    <n v="3"/>
    <n v="1"/>
    <n v="200000"/>
    <s v="UNIDAD"/>
    <s v=""/>
  </r>
  <r>
    <x v="10"/>
    <s v="204-1-15"/>
    <n v="10"/>
    <s v="MAQUINARIA INDUSTRIAL"/>
    <s v="ROTOMARTILLO SDS - MAX 2 1500 W18 JOULES 8,7 K"/>
    <n v="23101502"/>
    <s v="MÍNIMA CUANTÍA"/>
    <n v="4"/>
    <n v="3"/>
    <n v="1"/>
    <n v="3900000"/>
    <s v="UNIDAD"/>
    <s v=""/>
  </r>
  <r>
    <x v="10"/>
    <s v="204-1-20"/>
    <n v="10"/>
    <s v="COMPRESORES"/>
    <s v="COMPRESOR 24.000 BTU"/>
    <n v="40151607"/>
    <s v="MÍNIMA CUANTÍA"/>
    <n v="4"/>
    <n v="3"/>
    <n v="5"/>
    <n v="2650000"/>
    <s v="UNIDAD"/>
    <s v=""/>
  </r>
  <r>
    <x v="10"/>
    <s v="204-1-20"/>
    <n v="10"/>
    <s v="COMPRESORES"/>
    <s v="COMPRESOR DE CASSETTE DE 36.000 BTU"/>
    <n v="40151607"/>
    <s v="MÍNIMA CUANTÍA"/>
    <n v="4"/>
    <n v="3"/>
    <n v="3"/>
    <n v="5040000"/>
    <s v="UNIDAD"/>
    <s v=""/>
  </r>
  <r>
    <x v="10"/>
    <s v="204-1-20"/>
    <n v="10"/>
    <s v="COMPRESORES"/>
    <s v="COMPRESOR DE CASSETTE DE 60.000 BTU"/>
    <n v="40151607"/>
    <s v="MÍNIMA CUANTÍA"/>
    <n v="1"/>
    <n v="3"/>
    <n v="2"/>
    <n v="5400000"/>
    <s v="UNIDAD"/>
    <s v=""/>
  </r>
  <r>
    <x v="10"/>
    <s v="204-1-20"/>
    <n v="10"/>
    <s v="COMPRESORES"/>
    <s v="COMPRESOR DE 12.000 BTU"/>
    <n v="40151607"/>
    <s v="MÍNIMA CUANTÍA"/>
    <n v="1"/>
    <n v="3"/>
    <n v="4"/>
    <n v="1720000"/>
    <s v="UNIDAD"/>
    <s v=""/>
  </r>
  <r>
    <x v="10"/>
    <s v="204-1-20"/>
    <n v="10"/>
    <s v="COMPRESORES"/>
    <s v="COMPRESOR DE 18.000 BTU"/>
    <n v="40151607"/>
    <s v="MÍNIMA CUANTÍA"/>
    <n v="1"/>
    <n v="3"/>
    <n v="2"/>
    <n v="960000"/>
    <s v="UNIDAD"/>
    <s v=""/>
  </r>
  <r>
    <x v="10"/>
    <s v="204-1-20"/>
    <n v="10"/>
    <s v="COMPRESORES"/>
    <s v="COMPRESOR DE 9.000 BTU"/>
    <n v="40151607"/>
    <s v="MÍNIMA CUANTÍA"/>
    <n v="1"/>
    <n v="3"/>
    <n v="4"/>
    <n v="800000"/>
    <s v="UNIDAD"/>
    <s v=""/>
  </r>
  <r>
    <x v="10"/>
    <s v="204-1-22"/>
    <n v="10"/>
    <s v="EQUIPO DE BOMBEO"/>
    <s v="ELECTROBOMBAS 0,75 HP MARCA TIPO SUMERGIBLE DIAMETRO DE IMPULSIÓN 2&quot; (FUGAS)"/>
    <n v="40151510"/>
    <s v="MÍNIMA CUANTÍA"/>
    <n v="4"/>
    <n v="3"/>
    <n v="1"/>
    <n v="1200000"/>
    <s v="UNIDAD"/>
    <s v=""/>
  </r>
  <r>
    <x v="10"/>
    <s v="204-1-22"/>
    <n v="10"/>
    <s v="EQUIPO DE BOMBEO"/>
    <s v="ELECTROBOMBA 7,5 HP (PISCINA)"/>
    <n v="40151510"/>
    <s v="MÍNIMA CUANTÍA"/>
    <n v="4"/>
    <n v="3"/>
    <n v="1"/>
    <n v="4200000"/>
    <s v="UNIDAD"/>
    <s v=""/>
  </r>
  <r>
    <x v="10"/>
    <s v="204-1-25"/>
    <n v="10"/>
    <s v="OTRAS COMPRAS DE EQUIPOS"/>
    <s v="BASCULA DIGITAL"/>
    <n v="41111506"/>
    <s v="MÍNIMA CUANTÍA"/>
    <n v="3"/>
    <n v="3"/>
    <n v="1"/>
    <n v="500000"/>
    <s v="UNIDAD"/>
    <s v=""/>
  </r>
  <r>
    <x v="10"/>
    <s v="204-1-25"/>
    <n v="10"/>
    <s v="OTRAS COMPRAS DE EQUIPOS"/>
    <s v="VENTILADORES PARA TECHO"/>
    <n v="40101609"/>
    <s v="MÍNIMA CUANTÍA"/>
    <n v="4"/>
    <n v="3"/>
    <n v="30"/>
    <n v="3600000"/>
    <s v="UNIDAD"/>
    <s v=""/>
  </r>
  <r>
    <x v="10"/>
    <s v="204-2-2"/>
    <n v="10"/>
    <s v="MOBILIARIO Y ENSERES"/>
    <s v="SILLA PARA OFICINA"/>
    <n v="56112104"/>
    <s v="MÍNIMA CUANTÍA"/>
    <n v="4"/>
    <n v="3"/>
    <n v="10"/>
    <n v="2950000"/>
    <s v="UNIDAD"/>
    <s v=""/>
  </r>
  <r>
    <x v="10"/>
    <s v="204-2-2"/>
    <n v="10"/>
    <s v="MOBILIARIO Y ENSERES"/>
    <s v="GAVETERO MODULAR PLASTICO CERRADO CON VISOR EN EL FRENTE PARA SU MARCACION REF  M04                   30*16*14 COLOR AMARILLO "/>
    <n v="56111603"/>
    <s v="LICITACIÓN PÚBLICA"/>
    <n v="2"/>
    <n v="7"/>
    <n v="400"/>
    <n v="5244000"/>
    <s v="UNIDAD"/>
    <s v="NO SOLICITADAS"/>
  </r>
  <r>
    <x v="10"/>
    <s v="204-2-2"/>
    <n v="10"/>
    <s v="MOBILIARIO Y ENSERES"/>
    <s v="GAVETERO MODULAR PLASTICO ABIERTO CON VISOR EN EL FRETE PARA SU MARCACION REF  M08                   45*30*17,5 COLOR AZUL"/>
    <n v="56111603"/>
    <s v="LICITACIÓN PÚBLICA"/>
    <n v="2"/>
    <n v="7"/>
    <n v="328"/>
    <n v="7506280"/>
    <s v="UNIDAD"/>
    <s v="NO SOLICITADAS"/>
  </r>
  <r>
    <x v="10"/>
    <s v="204-3-4"/>
    <n v="10"/>
    <s v="EQUIPO MILITAR Y DE SEGURIDAD"/>
    <s v="SISTEMA DE ALARMA CONTRA INCENDIOS"/>
    <n v="46191505"/>
    <s v="MÍNIMA CUANTÍA"/>
    <n v="4"/>
    <n v="3"/>
    <n v="1"/>
    <n v="11650000"/>
    <s v="UNIDAD"/>
    <s v=""/>
  </r>
  <r>
    <x v="10"/>
    <s v="204-4-1"/>
    <n v="10"/>
    <s v="COMBUSTIBLES Y LUBRICANTES"/>
    <s v="ACEITE /LUBRICANTE PERMATEX ANTI-SEIZE 80078"/>
    <n v="15121520"/>
    <s v="LICITACIÓN PÚBLICA"/>
    <n v="2"/>
    <n v="7"/>
    <n v="5"/>
    <n v="97800"/>
    <s v="UNIDAD"/>
    <s v="NO SOLICITADAS"/>
  </r>
  <r>
    <x v="10"/>
    <s v="204-4-1"/>
    <n v="10"/>
    <s v="COMBUSTIBLES Y LUBRICANTES"/>
    <s v="ACEITE / GRASA MULTIPROPOSITOS MIL-G-24139"/>
    <n v="15121520"/>
    <s v="LICITACIÓN PÚBLICA"/>
    <n v="2"/>
    <n v="7"/>
    <n v="4"/>
    <n v="1045528"/>
    <s v="UNIDAD"/>
    <s v="NO SOLICITADAS"/>
  </r>
  <r>
    <x v="10"/>
    <s v="204-4-1"/>
    <n v="10"/>
    <s v="COMBUSTIBLES Y LUBRICANTES"/>
    <s v="LUBRICANTE / LIMPIEZA TTN-95: NAFTA ALIFÁTICA TIPO II"/>
    <n v="15121520"/>
    <s v="LICITACIÓN PÚBLICA"/>
    <n v="2"/>
    <n v="7"/>
    <n v="6"/>
    <n v="1101600"/>
    <s v="GALON"/>
    <s v="NO SOLICITADAS"/>
  </r>
  <r>
    <x v="10"/>
    <s v="204-4-1"/>
    <n v="10"/>
    <s v="COMBUSTIBLES Y LUBRICANTES"/>
    <s v="ACEITE 15W40 "/>
    <n v="15121520"/>
    <s v="LICITACIÓN PÚBLICA"/>
    <n v="2"/>
    <n v="7"/>
    <n v="69"/>
    <n v="3743388"/>
    <s v="GALON"/>
    <s v="NO SOLICITADAS"/>
  </r>
  <r>
    <x v="10"/>
    <s v="204-4-1"/>
    <n v="10"/>
    <s v="COMBUSTIBLES Y LUBRICANTES"/>
    <s v="ACEITE 20W50"/>
    <n v="15121520"/>
    <s v="LICITACIÓN PÚBLICA"/>
    <n v="2"/>
    <n v="7"/>
    <n v="10"/>
    <n v="610080"/>
    <s v="GALON"/>
    <s v="NO SOLICITADAS"/>
  </r>
  <r>
    <x v="10"/>
    <s v="204-4-3"/>
    <n v="10"/>
    <s v="ELEMENTOS DE ALOJAMIENTO Y CAMPAÑA"/>
    <s v="SÁBANA RESORTADA SENCILLA"/>
    <n v="52121509"/>
    <s v="MÍNIMA CUANTÍA"/>
    <n v="4"/>
    <n v="3"/>
    <n v="6"/>
    <n v="150000"/>
    <s v="UNIDAD"/>
    <s v=""/>
  </r>
  <r>
    <x v="10"/>
    <s v="204-4-3"/>
    <n v="10"/>
    <s v="ELEMENTOS DE ALOJAMIENTO Y CAMPAÑA"/>
    <s v="SÁBANA PLANA DOBLE CON ESCUDO BORDADO"/>
    <n v="52121509"/>
    <s v="MÍNIMA CUANTÍA"/>
    <n v="4"/>
    <n v="3"/>
    <n v="10"/>
    <n v="280000"/>
    <s v="UNIDAD"/>
    <s v=""/>
  </r>
  <r>
    <x v="10"/>
    <s v="204-4-3"/>
    <n v="10"/>
    <s v="ELEMENTOS DE ALOJAMIENTO Y CAMPAÑA"/>
    <s v="SÁBANA PLANA SENCILLA CON ESCUDO BORDADO"/>
    <n v="52121509"/>
    <s v="MÍNIMA CUANTÍA"/>
    <n v="4"/>
    <n v="3"/>
    <n v="15"/>
    <n v="390000"/>
    <s v="UNIDAD"/>
    <s v=""/>
  </r>
  <r>
    <x v="10"/>
    <s v="204-4-3"/>
    <n v="10"/>
    <s v="ELEMENTOS DE ALOJAMIENTO Y CAMPAÑA"/>
    <s v="FUNDA"/>
    <n v="52121512"/>
    <s v="MÍNIMA CUANTÍA"/>
    <n v="4"/>
    <n v="3"/>
    <n v="20"/>
    <n v="220000"/>
    <s v="UNIDAD"/>
    <s v=""/>
  </r>
  <r>
    <x v="10"/>
    <s v="204-4-3"/>
    <n v="10"/>
    <s v="ELEMENTOS DE ALOJAMIENTO Y CAMPAÑA"/>
    <s v="ALMOHADA"/>
    <n v="52121505"/>
    <s v="MÍNIMA CUANTÍA"/>
    <n v="4"/>
    <n v="3"/>
    <n v="20"/>
    <n v="440000"/>
    <s v="UNIDAD"/>
    <s v=""/>
  </r>
  <r>
    <x v="10"/>
    <s v="204-4-3"/>
    <n v="10"/>
    <s v="ELEMENTOS DE ALOJAMIENTO Y CAMPAÑA"/>
    <s v="EDREDON DOBLE"/>
    <n v="52121502"/>
    <s v="MÍNIMA CUANTÍA"/>
    <n v="4"/>
    <n v="3"/>
    <n v="7"/>
    <n v="875000"/>
    <s v="UNIDAD"/>
    <s v=""/>
  </r>
  <r>
    <x v="10"/>
    <s v="204-4-3"/>
    <n v="10"/>
    <s v="ELEMENTOS DE ALOJAMIENTO Y CAMPAÑA"/>
    <s v="TOALLA CON ESCUDO BORDADO"/>
    <n v="52121701"/>
    <s v="MÍNIMA CUANTÍA"/>
    <n v="4"/>
    <n v="3"/>
    <n v="40"/>
    <n v="2200000"/>
    <s v="UNIDAD"/>
    <s v=""/>
  </r>
  <r>
    <x v="10"/>
    <s v="204-4-3"/>
    <n v="10"/>
    <s v="ELEMENTOS DE ALOJAMIENTO Y CAMPAÑA"/>
    <s v="TOALLA TOCADOR CON ESCUDO BORDADO"/>
    <n v="52121704"/>
    <s v="MÍNIMA CUANTÍA"/>
    <n v="4"/>
    <n v="3"/>
    <n v="20"/>
    <n v="560000"/>
    <s v="UNIDAD"/>
    <s v=""/>
  </r>
  <r>
    <x v="10"/>
    <s v="204-4-3"/>
    <n v="10"/>
    <s v="ELEMENTOS DE ALOJAMIENTO Y CAMPAÑA"/>
    <s v="TOALLA GRUESA PARA MANOS (BLANCA)"/>
    <n v="52121704"/>
    <s v="MÍNIMA CUANTÍA"/>
    <n v="4"/>
    <n v="3"/>
    <n v="20"/>
    <n v="600000"/>
    <s v="UNIDAD"/>
    <s v=""/>
  </r>
  <r>
    <x v="10"/>
    <s v="204-4-9"/>
    <n v="10"/>
    <s v="MATERIALES DE CONSTRUCCION"/>
    <s v="MATERIALES DE CONSTRUCCION"/>
    <n v="40141700"/>
    <s v="MÍNIMA CUANTÍA"/>
    <n v="5"/>
    <n v="2"/>
    <n v="1"/>
    <n v="10803620"/>
    <s v="GLOBAL"/>
    <s v=""/>
  </r>
  <r>
    <x v="10"/>
    <s v="204-4-12"/>
    <n v="10"/>
    <s v="MATERIALES REACTIVOS DE LABORATORIO Y QUÍMICOS"/>
    <s v="CILINDRO GAS REFRIGERANTE 410 30KG"/>
    <n v="24131513"/>
    <s v="MÍNIMA CUANTÍA"/>
    <n v="1"/>
    <n v="3"/>
    <n v="2"/>
    <n v="800000"/>
    <s v="UNIDAD"/>
    <s v=""/>
  </r>
  <r>
    <x v="10"/>
    <s v="204-4-12"/>
    <n v="10"/>
    <s v="MATERIALES REACTIVOS DE LABORATORIO Y QUÍMICOS"/>
    <s v="CILINDRO GAS REFRIGERANTE R22 30KG"/>
    <n v="24131513"/>
    <s v="MÍNIMA CUANTÍA"/>
    <n v="1"/>
    <n v="3"/>
    <n v="2"/>
    <n v="720000"/>
    <s v="UNIDAD"/>
    <s v=""/>
  </r>
  <r>
    <x v="10"/>
    <s v="204-4-12"/>
    <n v="10"/>
    <s v="MATERIALES REACTIVOS DE LABORATORIO Y QUÍMICOS"/>
    <s v="INHIBIDOR DE CORROSION 336"/>
    <n v="12163600"/>
    <s v="LICITACIÓN PÚBLICA"/>
    <n v="2"/>
    <n v="7"/>
    <n v="30"/>
    <n v="403650"/>
    <s v="UNIDAD"/>
    <s v="NO SOLICITADAS"/>
  </r>
  <r>
    <x v="10"/>
    <s v="204-4-12"/>
    <n v="10"/>
    <s v="MATERIALES REACTIVOS DE LABORATORIO Y QUÍMICOS"/>
    <s v="INHIBIDOR DE CORROSION 556"/>
    <n v="12163600"/>
    <s v="LICITACIÓN PÚBLICA"/>
    <n v="2"/>
    <n v="7"/>
    <n v="26"/>
    <n v="221260"/>
    <s v="UNIDAD"/>
    <s v="NO SOLICITADAS"/>
  </r>
  <r>
    <x v="10"/>
    <s v="204-4-12"/>
    <n v="10"/>
    <s v="MATERIALES REACTIVOS DE LABORATORIO Y QUÍMICOS"/>
    <s v="INHIBIDOR DE CORROSION  W40TH"/>
    <n v="12163600"/>
    <s v="LICITACIÓN PÚBLICA"/>
    <n v="2"/>
    <n v="7"/>
    <n v="15"/>
    <n v="267375"/>
    <s v="UNIDAD"/>
    <s v="NO SOLICITADAS"/>
  </r>
  <r>
    <x v="10"/>
    <s v="204-4-15"/>
    <n v="10"/>
    <s v="PAPELERIA, UTILES DE ESCRITORIO Y OFICINA"/>
    <s v="TONER (CE278A) HP LASERJET 78A"/>
    <n v="44103103"/>
    <s v="MÍNIMA CUANTÍA"/>
    <n v="4"/>
    <n v="2"/>
    <n v="4"/>
    <n v="920000"/>
    <s v="UNIDAD"/>
    <s v=""/>
  </r>
  <r>
    <x v="10"/>
    <s v="204-4-15"/>
    <n v="10"/>
    <s v="PAPELERIA, UTILES DE ESCRITORIO Y OFICINA"/>
    <s v="TONER  (CF280A) HP LASERJET 80A"/>
    <n v="44103103"/>
    <s v="MÍNIMA CUANTÍA"/>
    <n v="4"/>
    <n v="2"/>
    <n v="4"/>
    <n v="1328000"/>
    <s v="UNIDAD"/>
    <s v=""/>
  </r>
  <r>
    <x v="10"/>
    <s v="204-4-15"/>
    <n v="10"/>
    <s v="PAPELERIA, UTILES DE ESCRITORIO Y OFICINA"/>
    <s v="TONER (CE505A) HP  LASERJET 05A"/>
    <n v="44103103"/>
    <s v="MÍNIMA CUANTÍA"/>
    <n v="4"/>
    <n v="2"/>
    <n v="2"/>
    <n v="550000"/>
    <s v="UNIDAD"/>
    <s v=""/>
  </r>
  <r>
    <x v="10"/>
    <s v="204-4-15"/>
    <n v="10"/>
    <s v="PAPELERIA, UTILES DE ESCRITORIO Y OFICINA"/>
    <s v="TONER (CE410A) HP LASERJET 305A"/>
    <n v="44103103"/>
    <s v="MÍNIMA CUANTÍA"/>
    <n v="4"/>
    <n v="2"/>
    <n v="2"/>
    <n v="740000"/>
    <s v="UNIDAD"/>
    <s v=""/>
  </r>
  <r>
    <x v="10"/>
    <s v="204-4-17"/>
    <n v="10"/>
    <s v="PRODUCTOS DE ASEO Y LIMPIEZA"/>
    <s v="LAVALOZA CREMA X 1000 GR"/>
    <n v="47131810"/>
    <s v="MÍNIMA CUANTÍA"/>
    <n v="3"/>
    <n v="3"/>
    <n v="220"/>
    <n v="1144000"/>
    <s v="UNIDAD"/>
    <s v=""/>
  </r>
  <r>
    <x v="10"/>
    <s v="204-4-17"/>
    <n v="10"/>
    <s v="PRODUCTOS DE ASEO Y LIMPIEZA"/>
    <s v="BALDE PLASTICO 20-30 LT"/>
    <n v="47121804"/>
    <s v="MÍNIMA CUANTÍA"/>
    <n v="3"/>
    <n v="3"/>
    <n v="20"/>
    <n v="120000"/>
    <s v="UNIDAD"/>
    <s v=""/>
  </r>
  <r>
    <x v="10"/>
    <s v="204-4-17"/>
    <n v="10"/>
    <s v="PRODUCTOS DE ASEO Y LIMPIEZA"/>
    <s v="BLANQUEADOR *3800 CC "/>
    <n v="47131807"/>
    <s v="MÍNIMA CUANTÍA"/>
    <n v="3"/>
    <n v="3"/>
    <n v="95"/>
    <n v="769500"/>
    <s v="UNIDAD"/>
    <s v=""/>
  </r>
  <r>
    <x v="10"/>
    <s v="204-4-17"/>
    <n v="10"/>
    <s v="PRODUCTOS DE ASEO Y LIMPIEZA"/>
    <s v="BOLSA BASURA PEQUEÑA ROJA X 6 "/>
    <n v="47121701"/>
    <s v="MÍNIMA CUANTÍA"/>
    <n v="3"/>
    <n v="3"/>
    <n v="23"/>
    <n v="18400"/>
    <s v="HORA"/>
    <s v=""/>
  </r>
  <r>
    <x v="10"/>
    <s v="204-4-17"/>
    <n v="10"/>
    <s v="PRODUCTOS DE ASEO Y LIMPIEZA"/>
    <s v="BOLSA NEGRA PARA BASURA INDUSTRIAL *6"/>
    <n v="47121701"/>
    <s v="MÍNIMA CUANTÍA"/>
    <n v="3"/>
    <n v="3"/>
    <n v="75"/>
    <n v="120000"/>
    <s v="PAQUETE "/>
    <s v=""/>
  </r>
  <r>
    <x v="10"/>
    <s v="204-4-17"/>
    <n v="10"/>
    <s v="PRODUCTOS DE ASEO Y LIMPIEZA"/>
    <s v="BOLSA PLASTICA PAPELERA 40*60 GRIS *6"/>
    <n v="47121701"/>
    <s v="MÍNIMA CUANTÍA"/>
    <n v="3"/>
    <n v="3"/>
    <n v="38"/>
    <n v="28500"/>
    <s v="PAQUETE "/>
    <s v=""/>
  </r>
  <r>
    <x v="10"/>
    <s v="204-4-17"/>
    <n v="10"/>
    <s v="PRODUCTOS DE ASEO Y LIMPIEZA"/>
    <s v="BOLSA PLASTICA PAPELERA 40*60 VERDE *6"/>
    <n v="47121701"/>
    <s v="MÍNIMA CUANTÍA"/>
    <n v="3"/>
    <n v="3"/>
    <n v="38"/>
    <n v="28500"/>
    <s v="PAQUETE "/>
    <s v=""/>
  </r>
  <r>
    <x v="10"/>
    <s v="204-4-17"/>
    <n v="10"/>
    <s v="PRODUCTOS DE ASEO Y LIMPIEZA"/>
    <s v="BOLSA PARA BASURA JUMBO (120 X 90) NEGRA PAQUETE * 6"/>
    <n v="47121701"/>
    <s v="MÍNIMA CUANTÍA"/>
    <n v="3"/>
    <n v="3"/>
    <n v="175"/>
    <n v="1137500"/>
    <s v="UNIDAD"/>
    <s v=""/>
  </r>
  <r>
    <x v="10"/>
    <s v="204-4-17"/>
    <n v="10"/>
    <s v="PRODUCTOS DE ASEO Y LIMPIEZA"/>
    <s v="CEPILLO DE MANO "/>
    <n v="47131605"/>
    <s v="MÍNIMA CUANTÍA"/>
    <n v="3"/>
    <n v="3"/>
    <n v="35"/>
    <n v="71750"/>
    <s v="UNIDAD"/>
    <s v=""/>
  </r>
  <r>
    <x v="10"/>
    <s v="204-4-17"/>
    <n v="10"/>
    <s v="PRODUCTOS DE ASEO Y LIMPIEZA"/>
    <s v="CEPILLO PARA LAVAR PISOS CUERPO CAUCHO"/>
    <n v="47131605"/>
    <s v="MÍNIMA CUANTÍA"/>
    <n v="3"/>
    <n v="3"/>
    <n v="25"/>
    <n v="105000"/>
    <s v="UNIDAD"/>
    <s v=""/>
  </r>
  <r>
    <x v="10"/>
    <s v="204-4-17"/>
    <n v="10"/>
    <s v="PRODUCTOS DE ASEO Y LIMPIEZA"/>
    <s v="CREOLINA "/>
    <n v="47131801"/>
    <s v="MÍNIMA CUANTÍA"/>
    <n v="3"/>
    <n v="3"/>
    <n v="50"/>
    <n v="425000"/>
    <s v="GALON"/>
    <s v=""/>
  </r>
  <r>
    <x v="10"/>
    <s v="204-4-17"/>
    <n v="10"/>
    <s v="PRODUCTOS DE ASEO Y LIMPIEZA"/>
    <s v="DETERGENTE POLVO  X 1000 GR"/>
    <n v="47131805"/>
    <s v="MÍNIMA CUANTÍA"/>
    <n v="3"/>
    <n v="3"/>
    <n v="160"/>
    <n v="720000"/>
    <s v="PAQUETE"/>
    <s v=""/>
  </r>
  <r>
    <x v="10"/>
    <s v="204-4-17"/>
    <n v="10"/>
    <s v="PRODUCTOS DE ASEO Y LIMPIEZA"/>
    <s v="DISPENSADOR DE JABON PARA MANOS "/>
    <n v="30181614"/>
    <s v="MÍNIMA CUANTÍA"/>
    <n v="3"/>
    <n v="3"/>
    <n v="25"/>
    <n v="600000"/>
    <s v="UNIDAD"/>
    <s v=""/>
  </r>
  <r>
    <x v="10"/>
    <s v="204-4-17"/>
    <n v="10"/>
    <s v="PRODUCTOS DE ASEO Y LIMPIEZA"/>
    <s v="ESCOBA DURA ACOPLE PLASTICO ROSCADO"/>
    <n v="47131604"/>
    <s v="MÍNIMA CUANTÍA"/>
    <n v="3"/>
    <n v="3"/>
    <n v="35"/>
    <n v="157500"/>
    <s v="UNIDAD"/>
    <s v=""/>
  </r>
  <r>
    <x v="10"/>
    <s v="204-4-17"/>
    <n v="10"/>
    <s v="PRODUCTOS DE ASEO Y LIMPIEZA"/>
    <s v="ESCOBA PARA QUITAR TELARAÑAS "/>
    <n v="47131604"/>
    <s v="MÍNIMA CUANTÍA"/>
    <n v="3"/>
    <n v="3"/>
    <n v="15"/>
    <n v="102000"/>
    <s v="UNIDAD"/>
    <s v=""/>
  </r>
  <r>
    <x v="10"/>
    <s v="204-4-17"/>
    <n v="10"/>
    <s v="PRODUCTOS DE ASEO Y LIMPIEZA"/>
    <s v="ESCOBA SUAVE ACOPLE PLASTICO ROSCADO"/>
    <n v="47131604"/>
    <s v="MÍNIMA CUANTÍA"/>
    <n v="3"/>
    <n v="3"/>
    <n v="130"/>
    <n v="689000"/>
    <s v="UNIDAD"/>
    <s v=""/>
  </r>
  <r>
    <x v="10"/>
    <s v="204-4-17"/>
    <n v="10"/>
    <s v="PRODUCTOS DE ASEO Y LIMPIEZA"/>
    <s v="ESCOBONES"/>
    <n v="47131604"/>
    <s v="MÍNIMA CUANTÍA"/>
    <n v="3"/>
    <n v="3"/>
    <n v="30"/>
    <n v="480000"/>
    <s v="UNIDAD"/>
    <s v=""/>
  </r>
  <r>
    <x v="10"/>
    <s v="204-4-17"/>
    <n v="10"/>
    <s v="PRODUCTOS DE ASEO Y LIMPIEZA"/>
    <s v="ESPONJAS DE BRILLO "/>
    <n v="47121803"/>
    <s v="MÍNIMA CUANTÍA"/>
    <n v="3"/>
    <n v="3"/>
    <n v="90"/>
    <n v="117000"/>
    <s v="UNIDAD"/>
    <s v=""/>
  </r>
  <r>
    <x v="10"/>
    <s v="204-4-17"/>
    <n v="10"/>
    <s v="PRODUCTOS DE ASEO Y LIMPIEZA"/>
    <s v="JABON LIQUIDO PARA LAVADORA"/>
    <n v="47131811"/>
    <s v="MÍNIMA CUANTÍA"/>
    <n v="3"/>
    <n v="3"/>
    <n v="85"/>
    <n v="1071000"/>
    <s v="GALON"/>
    <s v=""/>
  </r>
  <r>
    <x v="10"/>
    <s v="204-4-17"/>
    <n v="10"/>
    <s v="PRODUCTOS DE ASEO Y LIMPIEZA"/>
    <s v="LIMPIA VIDRIOS*3800"/>
    <n v="47131824"/>
    <s v="MÍNIMA CUANTÍA"/>
    <n v="3"/>
    <n v="3"/>
    <n v="8"/>
    <n v="44800"/>
    <s v="GALON"/>
    <s v=""/>
  </r>
  <r>
    <x v="10"/>
    <s v="204-4-17"/>
    <n v="10"/>
    <s v="PRODUCTOS DE ASEO Y LIMPIEZA"/>
    <s v="PAÑO ABSORVENTE MULTIUSOS PARA SECAR SUPERFICIES "/>
    <n v="47131502"/>
    <s v="MÍNIMA CUANTÍA"/>
    <n v="3"/>
    <n v="3"/>
    <n v="50"/>
    <n v="125000"/>
    <s v="UNIDAD"/>
    <s v=""/>
  </r>
  <r>
    <x v="10"/>
    <s v="204-4-17"/>
    <n v="10"/>
    <s v="PRODUCTOS DE ASEO Y LIMPIEZA"/>
    <s v="PAPEL HIGIENICO DOBLE HOJA BLANCO 40M 3 E X 48 ROLLOS"/>
    <n v="14111704"/>
    <s v="MÍNIMA CUANTÍA"/>
    <n v="3"/>
    <n v="3"/>
    <n v="8"/>
    <n v="328000"/>
    <s v="PAQUETE"/>
    <s v=""/>
  </r>
  <r>
    <x v="10"/>
    <s v="204-4-17"/>
    <n v="10"/>
    <s v="PRODUCTOS DE ASEO Y LIMPIEZA"/>
    <s v="PAPEL HIGIENICO JUMBO 400M BLANCO X 8 ROLLOS"/>
    <n v="14111704"/>
    <s v="MÍNIMA CUANTÍA"/>
    <n v="3"/>
    <n v="3"/>
    <n v="50"/>
    <n v="2750000"/>
    <s v="PAQUETE"/>
    <s v=""/>
  </r>
  <r>
    <x v="10"/>
    <s v="204-4-17"/>
    <n v="10"/>
    <s v="PRODUCTOS DE ASEO Y LIMPIEZA"/>
    <s v="PAPEL TOALLA DISPENSADOR * 130MTS"/>
    <n v="47131502"/>
    <s v="MÍNIMA CUANTÍA"/>
    <n v="3"/>
    <n v="3"/>
    <n v="55"/>
    <n v="1017500"/>
    <s v="ROLLO"/>
    <s v=""/>
  </r>
  <r>
    <x v="10"/>
    <s v="204-4-17"/>
    <n v="10"/>
    <s v="PRODUCTOS DE ASEO Y LIMPIEZA"/>
    <s v="RASTRILLO"/>
    <n v="27112003"/>
    <s v="MÍNIMA CUANTÍA"/>
    <n v="3"/>
    <n v="3"/>
    <n v="45"/>
    <n v="607500"/>
    <s v="UNIDAD"/>
    <s v=""/>
  </r>
  <r>
    <x v="10"/>
    <s v="204-4-17"/>
    <n v="10"/>
    <s v="PRODUCTOS DE ASEO Y LIMPIEZA"/>
    <s v="RECOGEDOR DE BASURA PLASTICO"/>
    <n v="47131601"/>
    <s v="MÍNIMA CUANTÍA"/>
    <n v="3"/>
    <n v="3"/>
    <n v="18"/>
    <n v="58680"/>
    <s v="UNIDAD"/>
    <s v=""/>
  </r>
  <r>
    <x v="10"/>
    <s v="204-4-17"/>
    <n v="10"/>
    <s v="PRODUCTOS DE ASEO Y LIMPIEZA"/>
    <s v="ESPONJILLA TIPO SABRA"/>
    <n v="47121803"/>
    <s v="MÍNIMA CUANTÍA"/>
    <n v="3"/>
    <n v="3"/>
    <n v="50"/>
    <n v="25000"/>
    <s v="UNIDAD"/>
    <s v=""/>
  </r>
  <r>
    <x v="10"/>
    <s v="204-4-17"/>
    <n v="10"/>
    <s v="PRODUCTOS DE ASEO Y LIMPIEZA"/>
    <s v="SODA CAUSTICA PARA TUBERIAS PVC X 350GR "/>
    <n v="47131819"/>
    <s v="MÍNIMA CUANTÍA"/>
    <n v="3"/>
    <n v="3"/>
    <n v="8"/>
    <n v="64000"/>
    <s v="UNIDAD"/>
    <s v=""/>
  </r>
  <r>
    <x v="10"/>
    <s v="204-4-17"/>
    <n v="10"/>
    <s v="PRODUCTOS DE ASEO Y LIMPIEZA"/>
    <s v="SUAVIZANTE PARA ROPA * 3000"/>
    <n v="47131811"/>
    <s v="MÍNIMA CUANTÍA"/>
    <n v="3"/>
    <n v="3"/>
    <n v="75"/>
    <n v="600000"/>
    <s v="UNIDAD"/>
    <s v=""/>
  </r>
  <r>
    <x v="10"/>
    <s v="204-4-17"/>
    <n v="10"/>
    <s v="PRODUCTOS DE ASEO Y LIMPIEZA"/>
    <s v="TOALLA PARA SECAR LAVABLES "/>
    <n v="47131502"/>
    <s v="MÍNIMA CUANTÍA"/>
    <n v="3"/>
    <n v="3"/>
    <n v="20"/>
    <n v="320000"/>
    <s v="ROLLO"/>
    <s v=""/>
  </r>
  <r>
    <x v="10"/>
    <s v="204-4-17"/>
    <n v="10"/>
    <s v="PRODUCTOS DE ASEO Y LIMPIEZA"/>
    <s v="TRAPEROS "/>
    <n v="47131618"/>
    <s v="MÍNIMA CUANTÍA"/>
    <n v="3"/>
    <n v="3"/>
    <n v="90"/>
    <n v="360000"/>
    <s v="UNIDAD"/>
    <s v=""/>
  </r>
  <r>
    <x v="10"/>
    <s v="204-4-17"/>
    <n v="10"/>
    <s v="PRODUCTOS DE ASEO Y LIMPIEZA"/>
    <s v="VARSOL X 500ML"/>
    <n v="47131801"/>
    <s v="MÍNIMA CUANTÍA"/>
    <n v="3"/>
    <n v="3"/>
    <n v="40"/>
    <n v="260000"/>
    <s v="UNIDAD"/>
    <s v=""/>
  </r>
  <r>
    <x v="10"/>
    <s v="204-4-17"/>
    <n v="10"/>
    <s v="PRODUCTOS DE ASEO Y LIMPIEZA"/>
    <s v="TRAPEROS INDUSTRIALES (MOPA) "/>
    <n v="47131618"/>
    <s v="MÍNIMA CUANTÍA"/>
    <n v="3"/>
    <n v="3"/>
    <n v="30"/>
    <n v="768000"/>
    <s v="UNIDAD"/>
    <s v=""/>
  </r>
  <r>
    <x v="10"/>
    <s v="204-4-17"/>
    <n v="10"/>
    <s v="PRODUCTOS DE ASEO Y LIMPIEZA"/>
    <s v="LIMPIADOR DESENGRASANTE "/>
    <n v="47131821"/>
    <s v="MÍNIMA CUANTÍA"/>
    <n v="3"/>
    <n v="3"/>
    <n v="50"/>
    <n v="3250000"/>
    <s v="UNIDAD"/>
    <s v=""/>
  </r>
  <r>
    <x v="10"/>
    <s v="204-4-17"/>
    <n v="10"/>
    <s v="PRODUCTOS DE ASEO Y LIMPIEZA"/>
    <s v="JABON PARA LAVADO DE COMPRESOR MOTORES AERONAVES (B Y B) 3100 PWC11-001C"/>
    <n v="47131821"/>
    <s v="LICITACIÓN PÚBLICA"/>
    <n v="2"/>
    <n v="7"/>
    <n v="1"/>
    <n v="1311000"/>
    <s v="UNIDAD"/>
    <s v="NO SOLICITADAS"/>
  </r>
  <r>
    <x v="10"/>
    <s v="204-4-17"/>
    <n v="10"/>
    <s v="PRODUCTOS DE ASEO Y LIMPIEZA"/>
    <s v="LIMPIACONTACTOS ELECTRICO"/>
    <n v="15121514"/>
    <s v="LICITACIÓN PÚBLICA"/>
    <n v="2"/>
    <n v="7"/>
    <n v="15"/>
    <n v="409680"/>
    <s v="UNIDAD"/>
    <s v="NO SOLICITADAS"/>
  </r>
  <r>
    <x v="10"/>
    <s v="204-4-17"/>
    <n v="10"/>
    <s v="PRODUCTOS DE ASEO Y LIMPIEZA"/>
    <s v="LIMPIADOR ANTIESTATICO EQUIPOS ELECTRONICOS (ANTISTATIC ELECTRONIC EQUIPMENT CLEAN)"/>
    <n v="15121514"/>
    <s v="LICITACIÓN PÚBLICA"/>
    <n v="2"/>
    <n v="7"/>
    <n v="15"/>
    <n v="664500"/>
    <s v="UNIDAD"/>
    <s v="NO SOLICITADAS"/>
  </r>
  <r>
    <x v="10"/>
    <s v="204-4-17"/>
    <n v="10"/>
    <s v="PRODUCTOS DE ASEO Y LIMPIEZA"/>
    <s v="COMPUESTO DESENGRASANTE FAST ORANGE PERMATEX 23218 "/>
    <n v="47131821"/>
    <s v="LICITACIÓN PÚBLICA"/>
    <n v="2"/>
    <n v="7"/>
    <n v="4"/>
    <n v="322000"/>
    <s v="GALON"/>
    <s v="NO SOLICITADAS"/>
  </r>
  <r>
    <x v="10"/>
    <s v="204-4-17"/>
    <n v="10"/>
    <s v="PRODUCTOS DE ASEO Y LIMPIEZA"/>
    <s v="SHAMPO  MIL-PRF-85570 TIPO IV"/>
    <n v="47131800"/>
    <s v="LICITACIÓN PÚBLICA"/>
    <n v="2"/>
    <n v="7"/>
    <n v="10"/>
    <n v="506000"/>
    <s v="GALON"/>
    <s v="NO SOLICITADAS"/>
  </r>
  <r>
    <x v="10"/>
    <s v="204-4-17"/>
    <n v="10"/>
    <s v="PRODUCTOS DE ASEO Y LIMPIEZA"/>
    <s v="SHAMPO MIL-PRF-87937 TIPO IV"/>
    <n v="47131800"/>
    <s v="LICITACIÓN PÚBLICA"/>
    <n v="2"/>
    <n v="7"/>
    <n v="10"/>
    <n v="460000"/>
    <s v="GALON"/>
    <s v="NO SOLICITADAS"/>
  </r>
  <r>
    <x v="10"/>
    <s v="204-4-20"/>
    <n v="10"/>
    <s v="REPUESTOS"/>
    <s v="FUENTES DE PODER ATX"/>
    <n v="39121011"/>
    <s v="MÍNIMA CUANTÍA"/>
    <n v="5"/>
    <n v="3"/>
    <n v="3"/>
    <n v="159000"/>
    <s v="UNIDAD"/>
    <s v=""/>
  </r>
  <r>
    <x v="10"/>
    <s v="204-4-20"/>
    <n v="10"/>
    <s v="REPUESTOS"/>
    <s v="FUENTES DE PODER HP COMPAQ 6005"/>
    <n v="39121011"/>
    <s v="MÍNIMA CUANTÍA"/>
    <n v="5"/>
    <n v="3"/>
    <n v="5"/>
    <n v="590000"/>
    <s v="UNIDAD"/>
    <s v=""/>
  </r>
  <r>
    <x v="10"/>
    <s v="204-4-20"/>
    <n v="10"/>
    <s v="REPUESTOS"/>
    <s v="FUENTES DE PODER HP PRODESK 600 G1"/>
    <n v="39121011"/>
    <s v="MÍNIMA CUANTÍA"/>
    <n v="5"/>
    <n v="3"/>
    <n v="2"/>
    <n v="498000"/>
    <s v="UNIDAD"/>
    <s v=""/>
  </r>
  <r>
    <x v="10"/>
    <s v="204-4-20"/>
    <n v="10"/>
    <s v="REPUESTOS"/>
    <s v="MEMORIA RAM PARA PC DE ECRITORIO DDR3 4GB"/>
    <n v="43201402"/>
    <s v="MÍNIMA CUANTÍA"/>
    <n v="5"/>
    <n v="3"/>
    <n v="10"/>
    <n v="1090000"/>
    <s v="UNIDAD"/>
    <s v=""/>
  </r>
  <r>
    <x v="10"/>
    <s v="204-4-20"/>
    <n v="10"/>
    <s v="REPUESTOS"/>
    <s v="FUSOR IMPRESORA LEXMARK T650 T652 T654 NO. 40X4418 "/>
    <n v="44103004"/>
    <s v="MÍNIMA CUANTÍA"/>
    <n v="5"/>
    <n v="3"/>
    <n v="6"/>
    <n v="4740000"/>
    <s v="UNIDAD"/>
    <s v=""/>
  </r>
  <r>
    <x v="10"/>
    <s v="204-4-20"/>
    <n v="10"/>
    <s v="REPUESTOS"/>
    <s v="TARJETAS DE RED PCI GIGABIT"/>
    <n v="43201404"/>
    <s v="MÍNIMA CUANTÍA"/>
    <n v="5"/>
    <n v="3"/>
    <n v="11"/>
    <n v="759000"/>
    <s v="UNIDAD"/>
    <s v=""/>
  </r>
  <r>
    <x v="10"/>
    <s v="204-4-20"/>
    <n v="10"/>
    <s v="REPUESTOS"/>
    <s v="TARJETA UNIVERSAL DE POTENCIA "/>
    <n v="32101617"/>
    <s v="MÍNIMA CUANTÍA"/>
    <n v="1"/>
    <n v="3"/>
    <n v="15"/>
    <n v="1800000"/>
    <s v="UNIDAD"/>
    <s v=""/>
  </r>
  <r>
    <x v="10"/>
    <s v="204-4-20"/>
    <n v="10"/>
    <s v="REPUESTOS"/>
    <s v="CAPACITOR DE 60+5MF"/>
    <n v="32121503"/>
    <s v="MÍNIMA CUANTÍA"/>
    <n v="1"/>
    <n v="3"/>
    <n v="24"/>
    <n v="432000"/>
    <s v="UNIDAD"/>
    <s v=""/>
  </r>
  <r>
    <x v="10"/>
    <s v="204-4-20"/>
    <n v="10"/>
    <s v="REPUESTOS"/>
    <s v="CAPACITOR DE 50+5MF"/>
    <n v="32121503"/>
    <s v="MÍNIMA CUANTÍA"/>
    <n v="1"/>
    <n v="3"/>
    <n v="30"/>
    <n v="510000"/>
    <s v="UNIDAD"/>
    <s v=""/>
  </r>
  <r>
    <x v="10"/>
    <s v="204-4-20"/>
    <n v="10"/>
    <s v="REPUESTOS"/>
    <s v="CAPACITOR DE 40+5MF"/>
    <n v="32121503"/>
    <s v="MÍNIMA CUANTÍA"/>
    <n v="1"/>
    <n v="3"/>
    <n v="30"/>
    <n v="330000"/>
    <s v="UNIDAD"/>
    <s v=""/>
  </r>
  <r>
    <x v="10"/>
    <s v="204-4-20"/>
    <n v="10"/>
    <s v="REPUESTOS"/>
    <s v="CAPACITOR DE 35+5MF"/>
    <n v="32121503"/>
    <s v="MÍNIMA CUANTÍA"/>
    <n v="1"/>
    <n v="3"/>
    <n v="25"/>
    <n v="275000"/>
    <s v="UNIDAD"/>
    <s v=""/>
  </r>
  <r>
    <x v="10"/>
    <s v="204-4-20"/>
    <n v="10"/>
    <s v="REPUESTOS"/>
    <s v="CAPACITOR DE 55+5MF"/>
    <n v="32121503"/>
    <s v="MÍNIMA CUANTÍA"/>
    <n v="1"/>
    <n v="3"/>
    <n v="23"/>
    <n v="368000"/>
    <s v="UNIDAD"/>
    <s v=""/>
  </r>
  <r>
    <x v="10"/>
    <s v="204-4-20"/>
    <n v="10"/>
    <s v="REPUESTOS"/>
    <s v="CONDESADOR 2+3 MF 250V"/>
    <n v="32121503"/>
    <s v="MÍNIMA CUANTÍA"/>
    <n v="1"/>
    <n v="3"/>
    <n v="23"/>
    <n v="126500"/>
    <s v="UNIDAD"/>
    <s v=""/>
  </r>
  <r>
    <x v="10"/>
    <s v="204-4-20"/>
    <n v="10"/>
    <s v="REPUESTOS"/>
    <s v="CONDESADOR 2 MF 250V"/>
    <n v="32121503"/>
    <s v="MÍNIMA CUANTÍA"/>
    <n v="1"/>
    <n v="3"/>
    <n v="25"/>
    <n v="70000"/>
    <s v="UNIDAD"/>
    <s v=""/>
  </r>
  <r>
    <x v="10"/>
    <s v="204-4-20"/>
    <n v="10"/>
    <s v="REPUESTOS"/>
    <s v="CONDESADOR 4 MF 250V"/>
    <n v="32121503"/>
    <s v="MÍNIMA CUANTÍA"/>
    <n v="1"/>
    <n v="3"/>
    <n v="23"/>
    <n v="94300"/>
    <s v="UNIDAD"/>
    <s v=""/>
  </r>
  <r>
    <x v="10"/>
    <s v="204-4-20"/>
    <n v="10"/>
    <s v="REPUESTOS"/>
    <s v="CONDESADOR 8 MF 250V"/>
    <n v="32121503"/>
    <s v="MÍNIMA CUANTÍA"/>
    <n v="1"/>
    <n v="3"/>
    <n v="26"/>
    <n v="104000"/>
    <s v="UNIDAD"/>
    <s v=""/>
  </r>
  <r>
    <x v="10"/>
    <s v="204-4-20"/>
    <n v="10"/>
    <s v="REPUESTOS"/>
    <s v="CONDESADOR 1,5 MF 250V"/>
    <n v="32121503"/>
    <s v="MÍNIMA CUANTÍA"/>
    <n v="1"/>
    <n v="3"/>
    <n v="23"/>
    <n v="105800"/>
    <s v="UNIDAD"/>
    <s v=""/>
  </r>
  <r>
    <x v="10"/>
    <s v="204-4-20"/>
    <n v="10"/>
    <s v="REPUESTOS"/>
    <s v="CAPACITOR DE 12MF"/>
    <n v="32121503"/>
    <s v="MÍNIMA CUANTÍA"/>
    <n v="1"/>
    <n v="3"/>
    <n v="15"/>
    <n v="223500"/>
    <s v="UNIDAD"/>
    <s v=""/>
  </r>
  <r>
    <x v="10"/>
    <s v="204-4-20"/>
    <n v="10"/>
    <s v="REPUESTOS"/>
    <s v="CAPACITOR DE 15MF"/>
    <n v="32121503"/>
    <s v="MÍNIMA CUANTÍA"/>
    <n v="1"/>
    <n v="3"/>
    <n v="20"/>
    <n v="298000"/>
    <s v="UNIDAD"/>
    <s v=""/>
  </r>
  <r>
    <x v="10"/>
    <s v="204-4-20"/>
    <n v="10"/>
    <s v="REPUESTOS"/>
    <s v="CAPACITOR DE 20MF"/>
    <n v="32121503"/>
    <s v="MÍNIMA CUANTÍA"/>
    <n v="1"/>
    <n v="3"/>
    <n v="20"/>
    <n v="400000"/>
    <s v="UNIDAD"/>
    <s v=""/>
  </r>
  <r>
    <x v="10"/>
    <s v="204-4-20"/>
    <n v="10"/>
    <s v="REPUESTOS"/>
    <s v="CAPACITOR DE 25MF"/>
    <n v="32121503"/>
    <s v="MÍNIMA CUANTÍA"/>
    <n v="1"/>
    <n v="3"/>
    <n v="20"/>
    <n v="520000"/>
    <s v="UNIDAD"/>
    <s v=""/>
  </r>
  <r>
    <x v="10"/>
    <s v="204-4-20"/>
    <n v="10"/>
    <s v="REPUESTOS"/>
    <s v="CAPACITOR DE 30MF"/>
    <n v="32121503"/>
    <s v="MÍNIMA CUANTÍA"/>
    <n v="1"/>
    <n v="3"/>
    <n v="20"/>
    <n v="540000"/>
    <s v="UNIDAD"/>
    <s v=""/>
  </r>
  <r>
    <x v="10"/>
    <s v="204-4-23"/>
    <n v="10"/>
    <s v="OTROS MATERIALES Y SUMINISTROS"/>
    <s v="TRAMPAS PARA ROEDORES"/>
    <n v="10191701"/>
    <s v="MÍNIMA CUANTÍA"/>
    <n v="3"/>
    <n v="3"/>
    <n v="4"/>
    <n v="36000"/>
    <s v="UNIDAD"/>
    <s v=""/>
  </r>
  <r>
    <x v="10"/>
    <s v="204-4-23"/>
    <n v="10"/>
    <s v="OTROS MATERIALES Y SUMINISTROS"/>
    <s v="PLASTICO NEGRO"/>
    <n v="11162117"/>
    <s v="MÍNIMA CUANTÍA"/>
    <n v="5"/>
    <n v="2"/>
    <n v="100"/>
    <n v="700000"/>
    <s v="METRO"/>
    <s v=""/>
  </r>
  <r>
    <x v="10"/>
    <s v="204-4-23"/>
    <n v="10"/>
    <s v="OTROS MATERIALES Y SUMINISTROS"/>
    <s v="AGUJAS CAPOTERAS GRANDES"/>
    <n v="53141605"/>
    <s v="MÍNIMA CUANTÍA"/>
    <n v="5"/>
    <n v="2"/>
    <n v="10"/>
    <n v="17000"/>
    <s v="UNIDAD"/>
    <s v=""/>
  </r>
  <r>
    <x v="10"/>
    <s v="204-4-23"/>
    <n v="10"/>
    <s v="OTROS MATERIALES Y SUMINISTROS"/>
    <s v="BATERIA RECARGABLE 9 VOLTIOS GP "/>
    <n v="26111702"/>
    <s v="MÍNIMA CUANTÍA"/>
    <n v="4"/>
    <n v="3"/>
    <n v="7"/>
    <n v="336000"/>
    <s v="UNIDAD"/>
    <s v=""/>
  </r>
  <r>
    <x v="10"/>
    <s v="204-4-23"/>
    <n v="10"/>
    <s v="OTROS MATERIALES Y SUMINISTROS"/>
    <s v="PILA CR2032 3V LITIO SELLADA (COMPUTADOR) CAJA X100  UND"/>
    <n v="26111702"/>
    <s v="MÍNIMA CUANTÍA"/>
    <n v="4"/>
    <n v="3"/>
    <n v="1"/>
    <n v="128000"/>
    <s v="UNIDAD"/>
    <s v=""/>
  </r>
  <r>
    <x v="10"/>
    <s v="204-4-23"/>
    <n v="10"/>
    <s v="OTROS MATERIALES Y SUMINISTROS"/>
    <s v="PILAS AAA 1.5 VOLTIOS ALKALINA CAJA X20 UND"/>
    <n v="26111702"/>
    <s v="MÍNIMA CUANTÍA"/>
    <n v="4"/>
    <n v="3"/>
    <n v="4"/>
    <n v="192000"/>
    <s v="UNIDAD"/>
    <s v=""/>
  </r>
  <r>
    <x v="10"/>
    <s v="204-4-23"/>
    <n v="10"/>
    <s v="OTROS MATERIALES Y SUMINISTROS"/>
    <s v="PILAS AA 1.5 VOLTIOS ALKALINA CAJA X20 UND"/>
    <n v="26111702"/>
    <s v="MÍNIMA CUANTÍA"/>
    <n v="4"/>
    <n v="3"/>
    <n v="54"/>
    <n v="2592000"/>
    <s v="UNIDAD"/>
    <s v=""/>
  </r>
  <r>
    <x v="10"/>
    <s v="204-4-23"/>
    <n v="10"/>
    <s v="OTROS MATERIALES Y SUMINISTROS"/>
    <s v="CONO SEÑALIZACIÓN 90 CM "/>
    <n v="46161508"/>
    <s v="MÍNIMA CUANTÍA"/>
    <n v="4"/>
    <n v="3"/>
    <n v="20"/>
    <n v="1200000"/>
    <s v="UNIDAD"/>
    <s v=""/>
  </r>
  <r>
    <x v="10"/>
    <s v="204-4-23"/>
    <n v="10"/>
    <s v="OTROS MATERIALES Y SUMINISTROS"/>
    <s v="MANTELES BLANCOS EN TELA ANTIFLUIDO PEQUEÑOS 1X20 CM"/>
    <n v="52121604"/>
    <s v="MÍNIMA CUANTÍA"/>
    <n v="4"/>
    <n v="3"/>
    <n v="20"/>
    <n v="480000"/>
    <s v="UNIDAD"/>
    <s v=""/>
  </r>
  <r>
    <x v="10"/>
    <s v="204-4-23"/>
    <n v="10"/>
    <s v="OTROS MATERIALES Y SUMINISTROS"/>
    <s v="MANTELES BLANCOS EN TELA ANTIFLUIDO  GRANDES"/>
    <n v="52121604"/>
    <s v="MÍNIMA CUANTÍA"/>
    <n v="4"/>
    <n v="3"/>
    <n v="20"/>
    <n v="520000"/>
    <s v="UNIDAD"/>
    <s v=""/>
  </r>
  <r>
    <x v="10"/>
    <s v="204-4-23"/>
    <n v="10"/>
    <s v="OTROS MATERIALES Y SUMINISTROS"/>
    <s v="MANTELES BEIGE EN TELA ANTIFLUIDO PEQUEÑOS 1X20 CM"/>
    <n v="52121604"/>
    <s v="MÍNIMA CUANTÍA"/>
    <n v="4"/>
    <n v="3"/>
    <n v="20"/>
    <n v="480000"/>
    <s v="UNIDAD"/>
    <s v=""/>
  </r>
  <r>
    <x v="10"/>
    <s v="204-4-23"/>
    <n v="10"/>
    <s v="OTROS MATERIALES Y SUMINISTROS"/>
    <s v="MANTELES BEIGE EN TELA ANTIFLUIDO GRANDES"/>
    <n v="52121604"/>
    <s v="MÍNIMA CUANTÍA"/>
    <n v="4"/>
    <n v="3"/>
    <n v="15"/>
    <n v="390000"/>
    <s v="UNIDAD"/>
    <s v=""/>
  </r>
  <r>
    <x v="10"/>
    <s v="204-4-23"/>
    <n v="10"/>
    <s v="OTROS MATERIALES Y SUMINISTROS"/>
    <s v="TAPA AZUL REY EN TELA SATIN  PEQUEÑOS "/>
    <n v="52121604"/>
    <s v="MÍNIMA CUANTÍA"/>
    <n v="4"/>
    <n v="3"/>
    <n v="18"/>
    <n v="198000"/>
    <s v="UNIDAD"/>
    <s v=""/>
  </r>
  <r>
    <x v="10"/>
    <s v="204-4-23"/>
    <n v="10"/>
    <s v="OTROS MATERIALES Y SUMINISTROS"/>
    <s v="TAPA AZUL CIELO EN TELA SATIN  PEQUEÑOS "/>
    <n v="52121604"/>
    <s v="MÍNIMA CUANTÍA"/>
    <n v="4"/>
    <n v="3"/>
    <n v="18"/>
    <n v="198000"/>
    <s v="UNIDAD"/>
    <s v=""/>
  </r>
  <r>
    <x v="10"/>
    <s v="204-4-23"/>
    <n v="10"/>
    <s v="OTROS MATERIALES Y SUMINISTROS"/>
    <s v="TAPA ROJO COLONIAL  EN TELA SATIN  PEQUEÑOS "/>
    <n v="52121604"/>
    <s v="MÍNIMA CUANTÍA"/>
    <n v="4"/>
    <n v="3"/>
    <n v="18"/>
    <n v="198000"/>
    <s v="UNIDAD"/>
    <s v=""/>
  </r>
  <r>
    <x v="10"/>
    <s v="204-4-23"/>
    <n v="10"/>
    <s v="OTROS MATERIALES Y SUMINISTROS"/>
    <s v="TAPA DORADO EN TELA SATIN PEQUEÑOS "/>
    <n v="52121604"/>
    <s v="MÍNIMA CUANTÍA"/>
    <n v="4"/>
    <n v="3"/>
    <n v="18"/>
    <n v="198000"/>
    <s v="UNIDAD"/>
    <s v=""/>
  </r>
  <r>
    <x v="10"/>
    <s v="204-4-23"/>
    <n v="10"/>
    <s v="OTROS MATERIALES Y SUMINISTROS"/>
    <s v="TAPA AZUL REY EN TELA SATIN  GRANDES"/>
    <n v="52121604"/>
    <s v="MÍNIMA CUANTÍA"/>
    <n v="4"/>
    <n v="3"/>
    <n v="15"/>
    <n v="180000"/>
    <s v="UNIDAD"/>
    <s v=""/>
  </r>
  <r>
    <x v="10"/>
    <s v="204-4-23"/>
    <n v="10"/>
    <s v="OTROS MATERIALES Y SUMINISTROS"/>
    <s v="TAPA AZUL CIELO EN TELA SATIN  GRANDES "/>
    <n v="52121604"/>
    <s v="MÍNIMA CUANTÍA"/>
    <n v="4"/>
    <n v="3"/>
    <n v="15"/>
    <n v="180000"/>
    <s v="UNIDAD"/>
    <s v=""/>
  </r>
  <r>
    <x v="10"/>
    <s v="204-4-23"/>
    <n v="10"/>
    <s v="OTROS MATERIALES Y SUMINISTROS"/>
    <s v="TAPA ROJO COLONIAL  EN TELA SATIN GRANDES"/>
    <n v="52121604"/>
    <s v="MÍNIMA CUANTÍA"/>
    <n v="4"/>
    <n v="3"/>
    <n v="15"/>
    <n v="180000"/>
    <s v="UNIDAD"/>
    <s v=""/>
  </r>
  <r>
    <x v="10"/>
    <s v="204-4-23"/>
    <n v="10"/>
    <s v="OTROS MATERIALES Y SUMINISTROS"/>
    <s v="TAPA DORADO EN TELA SATIN  GRANDES"/>
    <n v="52121604"/>
    <s v="MÍNIMA CUANTÍA"/>
    <n v="4"/>
    <n v="3"/>
    <n v="15"/>
    <n v="180000"/>
    <s v="UNIDAD"/>
    <s v=""/>
  </r>
  <r>
    <x v="10"/>
    <s v="204-4-23"/>
    <n v="10"/>
    <s v="OTROS MATERIALES Y SUMINISTROS"/>
    <s v="FALDON AZUL REY EN TELA SATIN 5 METROS"/>
    <n v="52121604"/>
    <s v="MÍNIMA CUANTÍA"/>
    <n v="4"/>
    <n v="3"/>
    <n v="5"/>
    <n v="115000"/>
    <s v="UNIDAD"/>
    <s v=""/>
  </r>
  <r>
    <x v="10"/>
    <s v="204-4-23"/>
    <n v="10"/>
    <s v="OTROS MATERIALES Y SUMINISTROS"/>
    <s v="FALDON AZUL CIELO EN TELA SATIN 5 METROS"/>
    <n v="52121604"/>
    <s v="MÍNIMA CUANTÍA"/>
    <n v="4"/>
    <n v="3"/>
    <n v="5"/>
    <n v="115000"/>
    <s v="UNIDAD"/>
    <s v=""/>
  </r>
  <r>
    <x v="10"/>
    <s v="204-4-23"/>
    <n v="10"/>
    <s v="OTROS MATERIALES Y SUMINISTROS"/>
    <s v="FALDON ROJO COLONIAL  EN TELA SATIN  5 METROS"/>
    <n v="52121604"/>
    <s v="MÍNIMA CUANTÍA"/>
    <n v="4"/>
    <n v="3"/>
    <n v="5"/>
    <n v="115000"/>
    <s v="UNIDAD"/>
    <s v=""/>
  </r>
  <r>
    <x v="10"/>
    <s v="204-4-23"/>
    <n v="10"/>
    <s v="OTROS MATERIALES Y SUMINISTROS"/>
    <s v="FALDON DORADO EN TELA SATIN 5 METROS"/>
    <n v="52121604"/>
    <s v="MÍNIMA CUANTÍA"/>
    <n v="4"/>
    <n v="3"/>
    <n v="5"/>
    <n v="115000"/>
    <s v="UNIDAD"/>
    <s v=""/>
  </r>
  <r>
    <x v="10"/>
    <s v="204-4-23"/>
    <n v="10"/>
    <s v="OTROS MATERIALES Y SUMINISTROS"/>
    <s v="SERVILLETA DE TELA COLOR BLANCO 40 X 40 CM"/>
    <n v="52121602"/>
    <s v="MÍNIMA CUANTÍA"/>
    <n v="4"/>
    <n v="3"/>
    <n v="120"/>
    <n v="900000"/>
    <s v="UNIDAD"/>
    <s v=""/>
  </r>
  <r>
    <x v="10"/>
    <s v="204-4-23"/>
    <n v="10"/>
    <s v="OTROS MATERIALES Y SUMINISTROS"/>
    <s v="SERVILLETA DE TELA COLOR BEIGE 40 X40 CM"/>
    <n v="52121602"/>
    <s v="MÍNIMA CUANTÍA"/>
    <n v="4"/>
    <n v="3"/>
    <n v="100"/>
    <n v="750000"/>
    <s v="UNIDAD"/>
    <s v=""/>
  </r>
  <r>
    <x v="10"/>
    <s v="204-4-23"/>
    <n v="10"/>
    <s v="OTROS MATERIALES Y SUMINISTROS"/>
    <s v="SERVILLETA TELA 40X40 CM (ROJA)"/>
    <n v="52121602"/>
    <s v="MÍNIMA CUANTÍA"/>
    <n v="4"/>
    <n v="3"/>
    <n v="30"/>
    <n v="225000"/>
    <s v="UNIDAD"/>
    <s v=""/>
  </r>
  <r>
    <x v="10"/>
    <s v="204-4-23"/>
    <n v="10"/>
    <s v="OTROS MATERIALES Y SUMINISTROS"/>
    <s v="TUBO FLEX DE 5/16 MT"/>
    <n v="40171511"/>
    <s v="MÍNIMA CUANTÍA"/>
    <n v="1"/>
    <n v="3"/>
    <n v="19"/>
    <n v="114000"/>
    <s v="UNIDAD"/>
    <s v=""/>
  </r>
  <r>
    <x v="10"/>
    <s v="204-4-23"/>
    <n v="10"/>
    <s v="OTROS MATERIALES Y SUMINISTROS"/>
    <s v="TUBO FLEX DE 3/8 MT"/>
    <n v="40171511"/>
    <s v="MÍNIMA CUANTÍA"/>
    <n v="1"/>
    <n v="3"/>
    <n v="17"/>
    <n v="144500"/>
    <s v="UNIDAD"/>
    <s v=""/>
  </r>
  <r>
    <x v="10"/>
    <s v="204-4-23"/>
    <n v="10"/>
    <s v="OTROS MATERIALES Y SUMINISTROS"/>
    <s v="TUBO FLEX DE 5/8 MT"/>
    <n v="40171511"/>
    <s v="MÍNIMA CUANTÍA"/>
    <n v="1"/>
    <n v="3"/>
    <n v="17"/>
    <n v="204000"/>
    <s v="UNIDAD"/>
    <s v=""/>
  </r>
  <r>
    <x v="10"/>
    <s v="204-4-23"/>
    <n v="10"/>
    <s v="OTROS MATERIALES Y SUMINISTROS"/>
    <s v="THINNER "/>
    <n v="31211803"/>
    <s v="LICITACIÓN PÚBLICA"/>
    <n v="2"/>
    <n v="7"/>
    <n v="15"/>
    <n v="229425"/>
    <s v="GALON"/>
    <s v="NO SOLICITADAS"/>
  </r>
  <r>
    <x v="10"/>
    <s v="204-4-23"/>
    <n v="10"/>
    <s v="OTROS MATERIALES Y SUMINISTROS"/>
    <s v="SILICONA LIQUIDA ADHESIVO (TUBO)"/>
    <n v="31201632"/>
    <s v="LICITACIÓN PÚBLICA"/>
    <n v="2"/>
    <n v="7"/>
    <n v="20"/>
    <n v="230000"/>
    <s v="UNIDAD"/>
    <s v="NO SOLICITADAS"/>
  </r>
  <r>
    <x v="10"/>
    <s v="204-4-23"/>
    <n v="10"/>
    <s v="OTROS MATERIALES Y SUMINISTROS"/>
    <s v="PINTURA GRIS"/>
    <n v="24121802"/>
    <s v="LICITACIÓN PÚBLICA"/>
    <n v="2"/>
    <n v="7"/>
    <n v="10"/>
    <n v="120750"/>
    <s v="UNIDAD"/>
    <s v="NO SOLICITADAS"/>
  </r>
  <r>
    <x v="10"/>
    <s v="204-4-23"/>
    <n v="10"/>
    <s v="OTROS MATERIALES Y SUMINISTROS"/>
    <s v="PINTURA NEGRO BRILLANTE  SPRAY"/>
    <n v="24121802"/>
    <s v="LICITACIÓN PÚBLICA"/>
    <n v="2"/>
    <n v="7"/>
    <n v="10"/>
    <n v="120750"/>
    <s v="UNIDAD"/>
    <s v="NO SOLICITADAS"/>
  </r>
  <r>
    <x v="10"/>
    <s v="204-4-23"/>
    <n v="10"/>
    <s v="OTROS MATERIALES Y SUMINISTROS"/>
    <s v="PINTURA NEGRO MATE  SPRAY"/>
    <n v="24121802"/>
    <s v="LICITACIÓN PÚBLICA"/>
    <n v="2"/>
    <n v="7"/>
    <n v="10"/>
    <n v="120750"/>
    <s v="UNIDAD"/>
    <s v="NO SOLICITADAS"/>
  </r>
  <r>
    <x v="10"/>
    <s v="204-4-23"/>
    <n v="10"/>
    <s v="OTROS MATERIALES Y SUMINISTROS"/>
    <s v="PINTURA AMARILLA AEROSOL"/>
    <n v="31211500"/>
    <s v="LICITACIÓN PÚBLICA"/>
    <n v="2"/>
    <n v="7"/>
    <n v="10"/>
    <n v="120750"/>
    <s v="UNIDAD"/>
    <s v="NO SOLICITADAS"/>
  </r>
  <r>
    <x v="10"/>
    <s v="204-4-23"/>
    <n v="10"/>
    <s v="OTROS MATERIALES Y SUMINISTROS"/>
    <s v="SILICONA CON PROTECCION SOLAR UV"/>
    <n v="12352310"/>
    <s v="LICITACIÓN PÚBLICA"/>
    <n v="2"/>
    <n v="7"/>
    <n v="10"/>
    <n v="140300"/>
    <s v="UNIDAD"/>
    <s v="NO SOLICITADAS"/>
  </r>
  <r>
    <x v="10"/>
    <s v="204-4-23"/>
    <n v="10"/>
    <s v="OTROS MATERIALES Y SUMINISTROS"/>
    <s v="YELLOW PRIMER - 12 OZ. AEROSOL SPRAY CAN"/>
    <n v="24121802"/>
    <s v="LICITACIÓN PÚBLICA"/>
    <n v="2"/>
    <n v="7"/>
    <n v="14"/>
    <n v="593838"/>
    <s v="UNIDAD"/>
    <s v="NO SOLICITADAS"/>
  </r>
  <r>
    <x v="10"/>
    <s v="204-4-23"/>
    <n v="10"/>
    <s v="OTROS MATERIALES Y SUMINISTROS"/>
    <s v="COMPUESTOS DE SELLADO, RESISTENTES AL COMBUSTIBLE TYPE 1-2 CLASS B 1/2 ( 1 KIT POR PINTA)"/>
    <n v="31201631"/>
    <s v="LICITACIÓN PÚBLICA"/>
    <n v="2"/>
    <n v="7"/>
    <n v="3"/>
    <n v="645900"/>
    <s v="UNIDAD"/>
    <s v="NO SOLICITADAS"/>
  </r>
  <r>
    <x v="10"/>
    <s v="204-4-23"/>
    <n v="10"/>
    <s v="OTROS MATERIALES Y SUMINISTROS"/>
    <s v="WIRE, SAFETY 0.025 ( ALAMBRE DE FRENAR)"/>
    <n v="31151800"/>
    <s v="LICITACIÓN PÚBLICA"/>
    <n v="2"/>
    <n v="7"/>
    <n v="3"/>
    <n v="108675"/>
    <s v="UNIDAD"/>
    <s v="NO SOLICITADAS"/>
  </r>
  <r>
    <x v="10"/>
    <s v="204-4-23"/>
    <n v="10"/>
    <s v="OTROS MATERIALES Y SUMINISTROS"/>
    <s v="PILAS AAA ALKALINE"/>
    <n v="26111702"/>
    <s v="LICITACIÓN PÚBLICA"/>
    <n v="2"/>
    <n v="7"/>
    <n v="2"/>
    <n v="81190"/>
    <s v="UNIDAD"/>
    <s v="NO SOLICITADAS"/>
  </r>
  <r>
    <x v="10"/>
    <s v="204-4-23"/>
    <n v="10"/>
    <s v="OTROS MATERIALES Y SUMINISTROS"/>
    <s v="PILAS TIPO &quot;AA&quot; ALCALINAS"/>
    <n v="26111702"/>
    <s v="LICITACIÓN PÚBLICA"/>
    <n v="2"/>
    <n v="7"/>
    <n v="2"/>
    <n v="81190"/>
    <s v="UNIDAD"/>
    <s v="NO SOLICITADAS"/>
  </r>
  <r>
    <x v="10"/>
    <s v="204-4-23"/>
    <n v="10"/>
    <s v="OTROS MATERIALES Y SUMINISTROS"/>
    <s v="BATERIAS AA NIHM RECARGABLES CON CARGADOR"/>
    <n v="26111701"/>
    <s v="LICITACIÓN PÚBLICA"/>
    <n v="2"/>
    <n v="7"/>
    <n v="8"/>
    <n v="115000"/>
    <s v="UNIDAD"/>
    <s v="NO SOLICITADAS"/>
  </r>
  <r>
    <x v="10"/>
    <s v="204-4-23"/>
    <n v="10"/>
    <s v="OTROS MATERIALES Y SUMINISTROS"/>
    <s v="BATERIAS 9 V ALKALINE"/>
    <n v="26111702"/>
    <s v="LICITACIÓN PÚBLICA"/>
    <n v="2"/>
    <n v="7"/>
    <n v="2"/>
    <n v="371220"/>
    <s v="UNIDAD"/>
    <s v="NO SOLICITADAS"/>
  </r>
  <r>
    <x v="10"/>
    <s v="204-4-23"/>
    <n v="10"/>
    <s v="OTROS MATERIALES Y SUMINISTROS"/>
    <s v="CINTA 233+ 18MMX55M"/>
    <n v="31201503"/>
    <s v="LICITACIÓN PÚBLICA"/>
    <n v="2"/>
    <n v="7"/>
    <n v="10"/>
    <n v="63660"/>
    <s v="UNIDAD"/>
    <s v="NO SOLICITADAS"/>
  </r>
  <r>
    <x v="10"/>
    <s v="204-4-23"/>
    <n v="10"/>
    <s v="OTROS MATERIALES Y SUMINISTROS"/>
    <s v="CINTA 233+ 24MMX55M"/>
    <n v="31201503"/>
    <s v="LICITACIÓN PÚBLICA"/>
    <n v="2"/>
    <n v="7"/>
    <n v="10"/>
    <n v="92500"/>
    <s v="UNIDAD"/>
    <s v="NO SOLICITADAS"/>
  </r>
  <r>
    <x v="10"/>
    <s v="204-4-23"/>
    <n v="10"/>
    <s v="OTROS MATERIALES Y SUMINISTROS"/>
    <s v="CINTA DE EMPAQUE SCOTH 301 TRANSPARENTE, 48 MM X 40 M, 36 "/>
    <n v="31201517"/>
    <s v="LICITACIÓN PÚBLICA"/>
    <n v="2"/>
    <n v="7"/>
    <n v="4"/>
    <n v="389160"/>
    <s v="UNIDAD"/>
    <s v="NO SOLICITADAS"/>
  </r>
  <r>
    <x v="10"/>
    <s v="204-4-23"/>
    <n v="10"/>
    <s v="OTROS MATERIALES Y SUMINISTROS"/>
    <s v="DISPENSADOR CINTA DE EMBALAJE"/>
    <n v="44121605"/>
    <s v="LICITACIÓN PÚBLICA"/>
    <n v="2"/>
    <n v="7"/>
    <n v="2"/>
    <n v="86480"/>
    <s v="UNIDAD"/>
    <s v="NO SOLICITADAS"/>
  </r>
  <r>
    <x v="10"/>
    <s v="204-4-23"/>
    <n v="10"/>
    <s v="OTROS MATERIALES Y SUMINISTROS"/>
    <s v="FRASCO  PARA MUESTRA DE ACEITE DE 150 MILIMETROS"/>
    <n v="24112602"/>
    <s v="LICITACIÓN PÚBLICA"/>
    <n v="2"/>
    <n v="7"/>
    <n v="26"/>
    <n v="11960"/>
    <s v="UNIDAD"/>
    <s v="NO SOLICITADAS"/>
  </r>
  <r>
    <x v="10"/>
    <s v="204-4-23"/>
    <n v="10"/>
    <s v="OTROS MATERIALES Y SUMINISTROS"/>
    <s v="ADHESIVO EN AEROSOL 3M SUPER M 77"/>
    <n v="31201621"/>
    <s v="LICITACIÓN PÚBLICA"/>
    <n v="2"/>
    <n v="7"/>
    <n v="20"/>
    <n v="1685000"/>
    <s v="UNIDAD"/>
    <s v="NO SOLICITADAS"/>
  </r>
  <r>
    <x v="10"/>
    <s v="204-4-23"/>
    <n v="10"/>
    <s v="OTROS MATERIALES Y SUMINISTROS"/>
    <s v="PEGANTE INSTANTANEO 495 (SUPERBONDER)"/>
    <n v="31201619"/>
    <s v="LICITACIÓN PÚBLICA"/>
    <n v="2"/>
    <n v="7"/>
    <n v="20"/>
    <n v="678000"/>
    <s v="UNIDAD"/>
    <s v="NO SOLICITADAS"/>
  </r>
  <r>
    <x v="10"/>
    <s v="204-4-23"/>
    <n v="10"/>
    <s v="OTROS MATERIALES Y SUMINISTROS"/>
    <s v="PEGANTE AMARILLO BOXER 3M1023"/>
    <n v="31201610"/>
    <s v="LICITACIÓN PÚBLICA"/>
    <n v="2"/>
    <n v="7"/>
    <n v="2"/>
    <n v="89200"/>
    <s v="GALON"/>
    <s v="NO SOLICITADAS"/>
  </r>
  <r>
    <x v="10"/>
    <s v="204-4-23"/>
    <n v="10"/>
    <s v="OTROS MATERIALES Y SUMINISTROS"/>
    <s v="STRETCHPACK 30 X 400 CALIBRE 7_x000a_"/>
    <n v="24112902"/>
    <s v="LICITACIÓN PÚBLICA"/>
    <n v="2"/>
    <n v="7"/>
    <n v="18"/>
    <n v="228600"/>
    <s v="UNIDAD"/>
    <s v="NO SOLICITADAS"/>
  </r>
  <r>
    <x v="10"/>
    <s v="204-4-23"/>
    <n v="10"/>
    <s v="OTROS MATERIALES Y SUMINISTROS"/>
    <s v="PEGANTE PL285"/>
    <n v="31201600"/>
    <s v="LICITACIÓN PÚBLICA"/>
    <n v="2"/>
    <n v="7"/>
    <n v="5"/>
    <n v="265500"/>
    <s v="GALON"/>
    <s v="NO SOLICITADAS"/>
  </r>
  <r>
    <x v="10"/>
    <s v="204-4-23"/>
    <n v="10"/>
    <s v="OTROS MATERIALES Y SUMINISTROS"/>
    <s v="CARGADOR Y CABLE 120 / 220V REF 100480  "/>
    <n v="26111704"/>
    <s v="LICITACIÓN PÚBLICA"/>
    <n v="2"/>
    <n v="7"/>
    <n v="2"/>
    <n v="1150400"/>
    <s v="UNIDAD"/>
    <s v="NO SOLICITADAS"/>
  </r>
  <r>
    <x v="10"/>
    <s v="204-5-1"/>
    <n v="10"/>
    <s v="MANTENIMIENTO DE BIENES INMUEBLES"/>
    <s v="MANTENIMIENTO DE CENTRO DE ENTRENAMIENTO ACUÁTICO (PISCINA) VF 2018"/>
    <n v="91111602"/>
    <s v="MÍNIMA CUANTÍA"/>
    <n v="1"/>
    <n v="3"/>
    <n v="1"/>
    <n v="6001744"/>
    <s v="GLOBAL"/>
    <s v="SI APROBADAS"/>
  </r>
  <r>
    <x v="10"/>
    <s v="204-5-1"/>
    <n v="10"/>
    <s v="MANTENIMIENTO DE BIENES INMUEBLES"/>
    <s v="MANTENIMIENTO PLANTAS PTAR  VF 2018"/>
    <n v="76121701"/>
    <s v="MÍNIMA CUANTÍA"/>
    <n v="1"/>
    <n v="3"/>
    <n v="1"/>
    <n v="5679445"/>
    <s v="GLOBAL"/>
    <s v="SI APROBADAS"/>
  </r>
  <r>
    <x v="10"/>
    <s v="204-5-1"/>
    <n v="10"/>
    <s v="MANTENIMIENTO DE BIENES INMUEBLES"/>
    <s v="MANTENIMIENTO PLANTAS PTAP VF 2018"/>
    <n v="76121702"/>
    <s v="MÍNIMA CUANTÍA"/>
    <n v="1"/>
    <n v="3"/>
    <n v="1"/>
    <n v="3695696"/>
    <s v="GLOBAL"/>
    <s v="SI APROBADAS"/>
  </r>
  <r>
    <x v="10"/>
    <s v="204-5-1"/>
    <n v="10"/>
    <s v="MANTENIMIENTO DE BIENES INMUEBLES"/>
    <s v="MANTENIMIENTO DE INSTALACIONES"/>
    <n v="72101507"/>
    <s v="SELECCIÓN ABREVIADA MENOR CUANTÍA"/>
    <n v="3"/>
    <n v="6"/>
    <n v="1"/>
    <n v="102252149.56"/>
    <s v="GLOBAL"/>
    <s v=""/>
  </r>
  <r>
    <x v="10"/>
    <s v="204-5-1"/>
    <n v="10"/>
    <s v="MANTENIMIENTO DE BIENES INMUEBLES"/>
    <s v="MANTENIMIENTO DE CENTRO DE ENTRENAMIENTO ACUÁTICO (PISCINA)"/>
    <n v="91111602"/>
    <s v="MÍNIMA CUANTÍA"/>
    <n v="3"/>
    <n v="9"/>
    <n v="1"/>
    <n v="20470342"/>
    <s v="GLOBAL"/>
    <s v=""/>
  </r>
  <r>
    <x v="10"/>
    <s v="204-5-1"/>
    <n v="10"/>
    <s v="MANTENIMIENTO DE BIENES INMUEBLES"/>
    <s v="MANTENIMIENTO PLANTAS PTAR "/>
    <n v="76121701"/>
    <s v="MÍNIMA CUANTÍA"/>
    <n v="3"/>
    <n v="9"/>
    <n v="1"/>
    <n v="20172862"/>
    <s v="GLOBAL"/>
    <s v=""/>
  </r>
  <r>
    <x v="10"/>
    <s v="204-5-1"/>
    <n v="10"/>
    <s v="MANTENIMIENTO DE BIENES INMUEBLES"/>
    <s v="MANTENIMIENTO PLANTAS PTAP"/>
    <n v="76121702"/>
    <s v="MÍNIMA CUANTÍA"/>
    <n v="3"/>
    <n v="9"/>
    <n v="1"/>
    <n v="11998360"/>
    <s v="GLOBAL"/>
    <s v=""/>
  </r>
  <r>
    <x v="10"/>
    <s v="204-5-2"/>
    <n v="10"/>
    <s v="MANTENIMIENTO DE BIENES MUEBLES, EQUIPOS Y ENSERES"/>
    <s v="MANTENIMIENTO DE LAVADORAS "/>
    <n v="73152108"/>
    <s v="MÍNIMA CUANTÍA"/>
    <n v="3"/>
    <n v="4"/>
    <n v="1"/>
    <n v="3050000"/>
    <s v="GLOBAL"/>
    <s v=""/>
  </r>
  <r>
    <x v="10"/>
    <s v="204-5-2"/>
    <n v="10"/>
    <s v="MANTENIMIENTO DE BIENES MUEBLES, EQUIPOS Y ENSERES"/>
    <s v="MANTENIMIENTO DE LAVADORAS INDUSTRIALES "/>
    <n v="73152101"/>
    <s v="MÍNIMA CUANTÍA"/>
    <n v="3"/>
    <n v="4"/>
    <n v="1"/>
    <n v="900000"/>
    <s v="GLOBAL"/>
    <s v=""/>
  </r>
  <r>
    <x v="10"/>
    <s v="204-5-2"/>
    <n v="10"/>
    <s v="MANTENIMIENTO DE BIENES MUEBLES, EQUIPOS Y ENSERES"/>
    <s v="MANTENIMIENTO DE LAVADORA SECADORAS"/>
    <n v="73152108"/>
    <s v="MÍNIMA CUANTÍA"/>
    <n v="3"/>
    <n v="4"/>
    <n v="1"/>
    <n v="1600000"/>
    <s v="GLOBAL"/>
    <s v=""/>
  </r>
  <r>
    <x v="10"/>
    <s v="204-5-2"/>
    <n v="10"/>
    <s v="MANTENIMIENTO DE BIENES MUEBLES, EQUIPOS Y ENSERES"/>
    <s v="MANTENIMIENTO DE SECADORAS "/>
    <n v="73152108"/>
    <s v="MÍNIMA CUANTÍA"/>
    <n v="3"/>
    <n v="4"/>
    <n v="1"/>
    <n v="750000"/>
    <s v="GLOBAL"/>
    <s v=""/>
  </r>
  <r>
    <x v="10"/>
    <s v="204-5-2"/>
    <n v="10"/>
    <s v="MANTENIMIENTO DE BIENES MUEBLES, EQUIPOS Y ENSERES"/>
    <s v="MANTENIMIENTO DE SECADORAS INDUSTRIALES "/>
    <n v="73152101"/>
    <s v="MÍNIMA CUANTÍA"/>
    <n v="3"/>
    <n v="4"/>
    <n v="1"/>
    <n v="950000"/>
    <s v="GLOBAL"/>
    <s v=""/>
  </r>
  <r>
    <x v="10"/>
    <s v="204-5-2"/>
    <n v="10"/>
    <s v="MANTENIMIENTO DE BIENES MUEBLES, EQUIPOS Y ENSERES"/>
    <s v="MANTENIMIENTO DE ESTUFAS"/>
    <n v="73152106"/>
    <s v="MÍNIMA CUANTÍA"/>
    <n v="3"/>
    <n v="4"/>
    <n v="1"/>
    <n v="800000"/>
    <s v="GLOBAL"/>
    <s v=""/>
  </r>
  <r>
    <x v="10"/>
    <s v="204-5-2"/>
    <n v="10"/>
    <s v="MANTENIMIENTO DE BIENES MUEBLES, EQUIPOS Y ENSERES"/>
    <s v="MANTENIMIENTO DE BASCULAS DE CASINO Y RANCHO DE TROPA"/>
    <n v="73152109"/>
    <s v="MÍNIMA CUANTÍA"/>
    <n v="3"/>
    <n v="4"/>
    <n v="1"/>
    <n v="550000"/>
    <s v="GLOBAL"/>
    <s v=""/>
  </r>
  <r>
    <x v="10"/>
    <s v="204-5-2"/>
    <n v="10"/>
    <s v="MANTENIMIENTO DE BIENES MUEBLES, EQUIPOS Y ENSERES"/>
    <s v="MANTENIMIENTO DE FILTROS DE AGUA CASINO Y RANCHO DE TROPA"/>
    <n v="73152108"/>
    <s v="MÍNIMA CUANTÍA"/>
    <n v="3"/>
    <n v="4"/>
    <n v="1"/>
    <n v="750000"/>
    <s v="GLOBAL"/>
    <s v=""/>
  </r>
  <r>
    <x v="10"/>
    <s v="204-5-2"/>
    <n v="10"/>
    <s v="MANTENIMIENTO DE BIENES MUEBLES, EQUIPOS Y ENSERES"/>
    <s v="MANTENIMIENTO DE EXTRACTORES"/>
    <n v="73152108"/>
    <s v="MÍNIMA CUANTÍA"/>
    <n v="3"/>
    <n v="4"/>
    <n v="1"/>
    <n v="970000"/>
    <s v="GLOBAL"/>
    <s v=""/>
  </r>
  <r>
    <x v="10"/>
    <s v="204-5-2"/>
    <n v="10"/>
    <s v="MANTENIMIENTO DE BIENES MUEBLES, EQUIPOS Y ENSERES"/>
    <s v="MANTENIMIENTO DE MAQUINAS DE HACER HIELO"/>
    <n v="73152101"/>
    <s v="MÍNIMA CUANTÍA"/>
    <n v="3"/>
    <n v="4"/>
    <n v="1"/>
    <n v="700000"/>
    <s v="GLOBAL"/>
    <s v=""/>
  </r>
  <r>
    <x v="10"/>
    <s v="204-5-2"/>
    <n v="10"/>
    <s v="MANTENIMIENTO DE BIENES MUEBLES, EQUIPOS Y ENSERES"/>
    <s v="MANTENIMIENTO CUARTOS FRIOS RANCHO, CASINOS Y CUARTO FRIO"/>
    <n v="73152101"/>
    <s v="MÍNIMA CUANTÍA"/>
    <n v="3"/>
    <n v="4"/>
    <n v="1"/>
    <n v="2800000"/>
    <s v="GLOBAL"/>
    <s v=""/>
  </r>
  <r>
    <x v="10"/>
    <s v="204-5-2"/>
    <n v="10"/>
    <s v="MANTENIMIENTO DE BIENES MUEBLES, EQUIPOS Y ENSERES"/>
    <s v="MANTENIMIENTO DE RED DE GAS"/>
    <n v="73152108"/>
    <s v="MÍNIMA CUANTÍA"/>
    <n v="3"/>
    <n v="4"/>
    <n v="1"/>
    <n v="450000"/>
    <s v="GLOBAL"/>
    <s v=""/>
  </r>
  <r>
    <x v="10"/>
    <s v="204-5-2"/>
    <n v="10"/>
    <s v="MANTENIMIENTO DE BIENES MUEBLES, EQUIPOS Y ENSERES"/>
    <s v="MANTENIMIENTO CAMPANA EXTRACTORA"/>
    <n v="73152108"/>
    <s v="MÍNIMA CUANTÍA"/>
    <n v="3"/>
    <n v="4"/>
    <n v="1"/>
    <n v="950000"/>
    <s v="GLOBAL"/>
    <s v=""/>
  </r>
  <r>
    <x v="10"/>
    <s v="204-5-2"/>
    <n v="10"/>
    <s v="MANTENIMIENTO DE BIENES MUEBLES, EQUIPOS Y ENSERES"/>
    <s v="MANTENIMIENTO DE EQUIPOS DE PANADERIA"/>
    <n v="73152101"/>
    <s v="MÍNIMA CUANTÍA"/>
    <n v="3"/>
    <n v="4"/>
    <n v="1"/>
    <n v="1000000"/>
    <s v="GLOBAL"/>
    <s v=""/>
  </r>
  <r>
    <x v="10"/>
    <s v="204-5-2"/>
    <n v="10"/>
    <s v="MANTENIMIENTO DE BIENES MUEBLES, EQUIPOS Y ENSERES"/>
    <s v="MANTENIMIENTO AUTOSERVICIO BAÑO MARIA"/>
    <n v="73152108"/>
    <s v="MÍNIMA CUANTÍA"/>
    <n v="3"/>
    <n v="4"/>
    <n v="1"/>
    <n v="600000"/>
    <s v="GLOBAL"/>
    <s v=""/>
  </r>
  <r>
    <x v="10"/>
    <s v="204-5-2"/>
    <n v="10"/>
    <s v="MANTENIMIENTO DE BIENES MUEBLES, EQUIPOS Y ENSERES"/>
    <s v="MANTENIMIENTO LICUADORA"/>
    <n v="73152101"/>
    <s v="MÍNIMA CUANTÍA"/>
    <n v="3"/>
    <n v="4"/>
    <n v="1"/>
    <n v="550000"/>
    <s v="GLOBAL"/>
    <s v=""/>
  </r>
  <r>
    <x v="10"/>
    <s v="204-5-2"/>
    <n v="10"/>
    <s v="MANTENIMIENTO DE BIENES MUEBLES, EQUIPOS Y ENSERES"/>
    <s v="MANTENIMIENTO BATIDORA"/>
    <n v="73152101"/>
    <s v="MÍNIMA CUANTÍA"/>
    <n v="3"/>
    <n v="4"/>
    <n v="1"/>
    <n v="650000"/>
    <s v="GLOBAL"/>
    <s v=""/>
  </r>
  <r>
    <x v="10"/>
    <s v="204-5-2"/>
    <n v="10"/>
    <s v="MANTENIMIENTO DE BIENES MUEBLES, EQUIPOS Y ENSERES"/>
    <s v="MANTENIMIENTO TAJADOR INDUSTRIAL"/>
    <n v="73152101"/>
    <s v="MÍNIMA CUANTÍA"/>
    <n v="3"/>
    <n v="4"/>
    <n v="1"/>
    <n v="350000"/>
    <s v="GLOBAL"/>
    <s v=""/>
  </r>
  <r>
    <x v="10"/>
    <s v="204-5-2"/>
    <n v="10"/>
    <s v="MANTENIMIENTO DE BIENES MUEBLES, EQUIPOS Y ENSERES"/>
    <s v="MANTENIMIENTO Y CALIBRACIÓN BALANZA 200 KG"/>
    <n v="73152109"/>
    <s v="MÍNIMA CUANTÍA"/>
    <n v="3"/>
    <n v="4"/>
    <n v="1"/>
    <n v="1400000"/>
    <s v="GLOBAL"/>
    <s v=""/>
  </r>
  <r>
    <x v="10"/>
    <s v="204-5-2"/>
    <n v="10"/>
    <s v="MANTENIMIENTO DE BIENES MUEBLES, EQUIPOS Y ENSERES"/>
    <s v="MANTENIMIENTO NEVERAS"/>
    <n v="73152108"/>
    <s v="MÍNIMA CUANTÍA"/>
    <n v="3"/>
    <n v="4"/>
    <n v="1"/>
    <n v="2120000"/>
    <s v="GLOBAL"/>
    <s v=""/>
  </r>
  <r>
    <x v="10"/>
    <s v="204-5-2"/>
    <n v="10"/>
    <s v="MANTENIMIENTO DE BIENES MUEBLES, EQUIPOS Y ENSERES"/>
    <s v="MANTENIMIENTO DE UPS "/>
    <n v="72154066"/>
    <s v="MÍNIMA CUANTÍA"/>
    <n v="3"/>
    <n v="4"/>
    <n v="1"/>
    <n v="5800000"/>
    <s v="GLOBAL"/>
    <s v=""/>
  </r>
  <r>
    <x v="10"/>
    <s v="204-5-2"/>
    <n v="10"/>
    <s v="MANTENIMIENTO DE BIENES MUEBLES, EQUIPOS Y ENSERES"/>
    <s v="MANTENIMIENTO PREVENTIVO, CORRECTIVO E IMPREVISTO DE HIDRAULIC POWER UNIT AME 0444 S/N 1308110601"/>
    <n v="72154501"/>
    <s v="LICITACIÓN PÚBLICA"/>
    <n v="2"/>
    <n v="7"/>
    <n v="1"/>
    <n v="2912000"/>
    <s v="GLOBAL"/>
    <s v="NO SOLICITADAS"/>
  </r>
  <r>
    <x v="10"/>
    <s v="204-5-2"/>
    <n v="10"/>
    <s v="MANTENIMIENTO DE BIENES MUEBLES, EQUIPOS Y ENSERES"/>
    <s v="MANTENIMIENTO PREVENTIVO, CORRECTIVO E IMPREVISTO DE HIDROLAVADORA AME-0009 S/N 11158"/>
    <n v="72154501"/>
    <s v="LICITACIÓN PÚBLICA"/>
    <n v="2"/>
    <n v="7"/>
    <n v="1"/>
    <n v="2912000"/>
    <s v="GLOBAL"/>
    <s v="NO SOLICITADAS"/>
  </r>
  <r>
    <x v="10"/>
    <s v="204-5-2"/>
    <n v="10"/>
    <s v="MANTENIMIENTO DE BIENES MUEBLES, EQUIPOS Y ENSERES"/>
    <s v="MANTENIMIENTO PREVENTIVO, CORRECTIVO E IMPREVISTO DE MAXILITE AMD 1532 S/N 599MXL11"/>
    <n v="72154501"/>
    <s v="LICITACIÓN PÚBLICA"/>
    <n v="2"/>
    <n v="7"/>
    <n v="1"/>
    <n v="2548000"/>
    <s v="GLOBAL"/>
    <s v="NO SOLICITADAS"/>
  </r>
  <r>
    <x v="10"/>
    <s v="204-5-2"/>
    <n v="10"/>
    <s v="MANTENIMIENTO DE BIENES MUEBLES, EQUIPOS Y ENSERES"/>
    <s v="MANTENIMIENTO PREVENTIVO, CORRECTIVO E IMPREVISTO DE COMPRESOR DE TORNILLO TME-3242"/>
    <n v="72154501"/>
    <s v="LICITACIÓN PÚBLICA"/>
    <n v="2"/>
    <n v="7"/>
    <n v="1"/>
    <n v="2548000"/>
    <s v="GLOBAL"/>
    <s v="NO SOLICITADAS"/>
  </r>
  <r>
    <x v="10"/>
    <s v="204-5-2"/>
    <n v="10"/>
    <s v="MANTENIMIENTO DE BIENES MUEBLES, EQUIPOS Y ENSERES"/>
    <s v="MANTENIMIENTO PREVENTIVO, CORRECTIVO E IMPREVISTO DE GPU-600 TME 1371"/>
    <n v="72154300"/>
    <s v="LICITACIÓN PÚBLICA"/>
    <n v="2"/>
    <n v="7"/>
    <n v="1"/>
    <n v="2548000"/>
    <s v="GLOBAL"/>
    <s v="NO SOLICITADAS"/>
  </r>
  <r>
    <x v="10"/>
    <s v="204-5-2"/>
    <n v="10"/>
    <s v="MANTENIMIENTO DE BIENES MUEBLES, EQUIPOS Y ENSERES"/>
    <s v="MANTENIMIENTO PREVENTIVO, CORRECTIVO E IMPREVISTO DE PUENTE GRÚA SX TME 2928"/>
    <n v="72154502"/>
    <s v="LICITACIÓN PÚBLICA"/>
    <n v="2"/>
    <n v="7"/>
    <n v="1"/>
    <n v="5460000"/>
    <s v="GLOBAL"/>
    <s v="NO SOLICITADAS"/>
  </r>
  <r>
    <x v="10"/>
    <s v="204-5-2"/>
    <n v="10"/>
    <s v="MANTENIMIENTO DE BIENES MUEBLES, EQUIPOS Y ENSERES"/>
    <s v="MANTENIMIENTO PREVENTIVO, CORRECTIVO E IMPREVISTO DE VENTILADOR INDUSTRIAL TME-1917 S/N OT-01291-006"/>
    <n v="72154501"/>
    <s v="LICITACIÓN PÚBLICA"/>
    <n v="2"/>
    <n v="7"/>
    <n v="1"/>
    <n v="2548000"/>
    <s v="GLOBAL"/>
    <s v="NO SOLICITADAS"/>
  </r>
  <r>
    <x v="10"/>
    <s v="204-5-2"/>
    <n v="10"/>
    <s v="MANTENIMIENTO DE BIENES MUEBLES, EQUIPOS Y ENSERES"/>
    <s v="MANTENIMIENTO PREVENTIVO, CORRECTIVO E IMPREVISTO DE VENTILADOR INDUSTRIAL TME-1916 S/N OT-01291-007"/>
    <n v="72154501"/>
    <s v="LICITACIÓN PÚBLICA"/>
    <n v="2"/>
    <n v="7"/>
    <n v="1"/>
    <n v="2548000"/>
    <s v="GLOBAL"/>
    <s v="NO SOLICITADAS"/>
  </r>
  <r>
    <x v="10"/>
    <s v="204-5-2"/>
    <n v="10"/>
    <s v="MANTENIMIENTO DE BIENES MUEBLES, EQUIPOS Y ENSERES"/>
    <s v="MANTENIMIENTO PREVENTIVO, CORRECTIVO E IMPREVISTO DE BARRA DE ARRASTRE C-208 ANI-1242 S/N 20H29AP002"/>
    <n v="72154501"/>
    <s v="LICITACIÓN PÚBLICA"/>
    <n v="2"/>
    <n v="7"/>
    <n v="1"/>
    <n v="1092000"/>
    <s v="GLOBAL"/>
    <s v="NO SOLICITADAS"/>
  </r>
  <r>
    <x v="10"/>
    <s v="204-5-2"/>
    <n v="10"/>
    <s v="MANTENIMIENTO DE BIENES MUEBLES, EQUIPOS Y ENSERES"/>
    <s v="MANTENIMIENTO PREVENTIVO, CORRECTIVO E IMPREVISTO DE ELEVADOR ANH 1844"/>
    <n v="72154501"/>
    <s v="LICITACIÓN PÚBLICA"/>
    <n v="2"/>
    <n v="7"/>
    <n v="1"/>
    <n v="2912000"/>
    <s v="GLOBAL"/>
    <s v="NO SOLICITADAS"/>
  </r>
  <r>
    <x v="10"/>
    <s v="204-5-2"/>
    <n v="10"/>
    <s v="MANTENIMIENTO DE BIENES MUEBLES, EQUIPOS Y ENSERES"/>
    <s v="MANTENIMIENTO PREVENTIVO, CORRECTIVO E IMPREVISTO DE ENGINE COMPRESOR WASHER ANB-0008"/>
    <n v="72154501"/>
    <s v="LICITACIÓN PÚBLICA"/>
    <n v="2"/>
    <n v="7"/>
    <n v="1"/>
    <n v="2912000"/>
    <s v="GLOBAL"/>
    <s v="NO SOLICITADAS"/>
  </r>
  <r>
    <x v="10"/>
    <s v="204-5-2"/>
    <n v="10"/>
    <s v="MANTENIMIENTO DE BIENES MUEBLES, EQUIPOS Y ENSERES"/>
    <s v="MANTENIMIENTO PREVENTIVO, CORRECTIVO E IMPREVISTO DE ESCALERA HIDRÁULICA ANH-0566 S/N BAB11606"/>
    <n v="72154501"/>
    <s v="LICITACIÓN PÚBLICA"/>
    <n v="2"/>
    <n v="7"/>
    <n v="1"/>
    <n v="2912000"/>
    <s v="GLOBAL"/>
    <s v="NO SOLICITADAS"/>
  </r>
  <r>
    <x v="10"/>
    <s v="204-5-2"/>
    <n v="10"/>
    <s v="MANTENIMIENTO DE BIENES MUEBLES, EQUIPOS Y ENSERES"/>
    <s v="MANTENIMIENTO PREVENTIVO, CORRECTIVO E IMPREVISTO DE MANTENANCE PLATFORM ADJUST ANH-0560"/>
    <n v="72154501"/>
    <s v="LICITACIÓN PÚBLICA"/>
    <n v="2"/>
    <n v="7"/>
    <n v="1"/>
    <n v="2548000"/>
    <s v="GLOBAL"/>
    <s v="NO SOLICITADAS"/>
  </r>
  <r>
    <x v="10"/>
    <s v="204-5-2"/>
    <n v="10"/>
    <s v="MANTENIMIENTO DE BIENES MUEBLES, EQUIPOS Y ENSERES"/>
    <s v="MANTENIMIENTO PREVENTIVO, CORRECTIVO E IMPREVISTO DE MANTENANCE PLATFORM B-4 ANH-0556"/>
    <n v="72154501"/>
    <s v="LICITACIÓN PÚBLICA"/>
    <n v="2"/>
    <n v="7"/>
    <n v="1"/>
    <n v="2548000"/>
    <s v="GLOBAL"/>
    <s v="NO SOLICITADAS"/>
  </r>
  <r>
    <x v="10"/>
    <s v="204-5-2"/>
    <n v="10"/>
    <s v="MANTENIMIENTO DE BIENES MUEBLES, EQUIPOS Y ENSERES"/>
    <s v="MANTENIMIENTO PREVENTIVO, CORRECTIVO E IMPREVISTO DE MANTENANCE PLATFORM B-4 ANH-0557"/>
    <n v="72154501"/>
    <s v="LICITACIÓN PÚBLICA"/>
    <n v="2"/>
    <n v="7"/>
    <n v="1"/>
    <n v="2548000"/>
    <s v="GLOBAL"/>
    <s v="NO SOLICITADAS"/>
  </r>
  <r>
    <x v="10"/>
    <s v="204-5-2"/>
    <n v="10"/>
    <s v="MANTENIMIENTO DE BIENES MUEBLES, EQUIPOS Y ENSERES"/>
    <s v="MANTENIMIENTO PREVENTIVO, CORRECTIVO E IMPREVISTO DE MANTENANCE PLATFORM B-5 ANH-0558"/>
    <n v="72154501"/>
    <s v="LICITACIÓN PÚBLICA"/>
    <n v="2"/>
    <n v="7"/>
    <n v="1"/>
    <n v="2548000"/>
    <s v="GLOBAL"/>
    <s v="NO SOLICITADAS"/>
  </r>
  <r>
    <x v="10"/>
    <s v="204-5-2"/>
    <n v="10"/>
    <s v="MANTENIMIENTO DE BIENES MUEBLES, EQUIPOS Y ENSERES"/>
    <s v="MANTENIMIENTO PREVENTIVO, CORRECTIVO E IMPREVISTO DE MANTENANCE PLATFORM B-5 ANH-0559"/>
    <n v="72154501"/>
    <s v="LICITACIÓN PÚBLICA"/>
    <n v="2"/>
    <n v="7"/>
    <n v="1"/>
    <n v="2548000"/>
    <s v="GLOBAL"/>
    <s v="NO SOLICITADAS"/>
  </r>
  <r>
    <x v="10"/>
    <s v="204-5-2"/>
    <n v="10"/>
    <s v="MANTENIMIENTO DE BIENES MUEBLES, EQUIPOS Y ENSERES"/>
    <s v="MANTENIMIENTO PREVENTIVO, CORRECTIVO E IMPREVISTO DE NITROGEN CART BOSTER ANI-0816"/>
    <n v="72154501"/>
    <s v="LICITACIÓN PÚBLICA"/>
    <n v="2"/>
    <n v="7"/>
    <n v="1"/>
    <n v="2548000"/>
    <s v="GLOBAL"/>
    <s v="NO SOLICITADAS"/>
  </r>
  <r>
    <x v="10"/>
    <s v="204-5-2"/>
    <n v="10"/>
    <s v="MANTENIMIENTO DE BIENES MUEBLES, EQUIPOS Y ENSERES"/>
    <s v="MANTENIMIENTO PREVENTIVO, CORRECTIVO E IMPREVISTO DE OXIGEN CART BOSTER ANI-0726"/>
    <n v="72154501"/>
    <s v="LICITACIÓN PÚBLICA"/>
    <n v="2"/>
    <n v="7"/>
    <n v="1"/>
    <n v="2548000"/>
    <s v="GLOBAL"/>
    <s v="NO SOLICITADAS"/>
  </r>
  <r>
    <x v="10"/>
    <s v="204-5-2"/>
    <n v="10"/>
    <s v="MANTENIMIENTO DE BIENES MUEBLES, EQUIPOS Y ENSERES"/>
    <s v="MANTENIMIENTO PREVENTIVO, CORRECTIVO E IMPREVISTO DE ESCALERA HIDRÁULICA ANH-0561"/>
    <n v="72154501"/>
    <s v="LICITACIÓN PÚBLICA"/>
    <n v="2"/>
    <n v="7"/>
    <n v="1"/>
    <n v="2548000"/>
    <s v="GLOBAL"/>
    <s v="NO SOLICITADAS"/>
  </r>
  <r>
    <x v="10"/>
    <s v="204-5-2"/>
    <n v="10"/>
    <s v="MANTENIMIENTO DE BIENES MUEBLES, EQUIPOS Y ENSERES"/>
    <s v="MANTENIMIENTO PREVENTIVO, CORRECTIVO E IMPREVISTO DE JACK HYDRAULIC 12 TON ANH-1854 S/N 3874130601&quot;"/>
    <n v="72154501"/>
    <s v="LICITACIÓN PÚBLICA"/>
    <n v="2"/>
    <n v="7"/>
    <n v="1"/>
    <n v="2548000"/>
    <s v="GLOBAL"/>
    <s v="NO SOLICITADAS"/>
  </r>
  <r>
    <x v="10"/>
    <s v="204-5-2"/>
    <n v="10"/>
    <s v="MANTENIMIENTO DE BIENES MUEBLES, EQUIPOS Y ENSERES"/>
    <s v="MANTENIMIENTO PREVENTIVO, CORRECTIVO E IMPREVISTO DE JACK HYDRAULIC 12 TON ANH-1855 S/N 3874130602&quot;"/>
    <n v="72154501"/>
    <s v="LICITACIÓN PÚBLICA"/>
    <n v="2"/>
    <n v="7"/>
    <n v="1"/>
    <n v="2548000"/>
    <s v="GLOBAL"/>
    <s v="NO SOLICITADAS"/>
  </r>
  <r>
    <x v="10"/>
    <s v="204-5-2"/>
    <n v="10"/>
    <s v="MANTENIMIENTO DE BIENES MUEBLES, EQUIPOS Y ENSERES"/>
    <s v="MANTENIMIENTO PREVENTIVO, CORRECTIVO E IMPREVISTO DE JACK HYDRAULIC 5 TON ANH-1850 S/N 1963130501&quot;"/>
    <n v="72154501"/>
    <s v="LICITACIÓN PÚBLICA"/>
    <n v="2"/>
    <n v="7"/>
    <n v="1"/>
    <n v="2548000"/>
    <s v="GLOBAL"/>
    <s v="NO SOLICITADAS"/>
  </r>
  <r>
    <x v="10"/>
    <s v="204-5-2"/>
    <n v="10"/>
    <s v="MANTENIMIENTO DE BIENES MUEBLES, EQUIPOS Y ENSERES"/>
    <s v="MANTENIMIENTO PREVENTIVO, CORRECTIVO E IMPREVISTO DE JACK HYDRAULIC 5 TON ANH-1851 S/N 3866130601&quot;"/>
    <n v="72154501"/>
    <s v="LICITACIÓN PÚBLICA"/>
    <n v="2"/>
    <n v="7"/>
    <n v="1"/>
    <n v="2548000"/>
    <s v="GLOBAL"/>
    <s v="NO SOLICITADAS"/>
  </r>
  <r>
    <x v="10"/>
    <s v="204-5-2"/>
    <n v="10"/>
    <s v="MANTENIMIENTO DE BIENES MUEBLES, EQUIPOS Y ENSERES"/>
    <s v="MANTENIMIENTO PREVENTIVO, CORRECTIVO E IMPREVISTO DE JACK HYDRAULIC 5 TON ANH-1853 S/N 3869130601"/>
    <n v="72154501"/>
    <s v="LICITACIÓN PÚBLICA"/>
    <n v="2"/>
    <n v="7"/>
    <n v="1"/>
    <n v="2548000"/>
    <s v="GLOBAL"/>
    <s v="NO SOLICITADAS"/>
  </r>
  <r>
    <x v="10"/>
    <s v="204-5-2"/>
    <n v="10"/>
    <s v="MANTENIMIENTO DE BIENES MUEBLES, EQUIPOS Y ENSERES"/>
    <s v="MANTENIMIENTO PREVENTIVO, CORRECTIVO E IMPREVISTO DE JACK HYDRAULIC 5 TON - TWO STAGE ANH-1852&quot; S/N 3866130602"/>
    <n v="72154501"/>
    <s v="LICITACIÓN PÚBLICA"/>
    <n v="2"/>
    <n v="7"/>
    <n v="1"/>
    <n v="2548000"/>
    <s v="GLOBAL"/>
    <s v="NO SOLICITADAS"/>
  </r>
  <r>
    <x v="10"/>
    <s v="204-5-2"/>
    <n v="10"/>
    <s v="MANTENIMIENTO DE BIENES MUEBLES, EQUIPOS Y ENSERES"/>
    <s v="MANTENIMIENTO PREVENTIVO, CORRECTIVO E IMPREVISTO DE JACK AXLE HYDRAULIC 12 TON ANH-1856 S/N 872130615"/>
    <n v="72154501"/>
    <s v="LICITACIÓN PÚBLICA"/>
    <n v="2"/>
    <n v="7"/>
    <n v="1"/>
    <n v="2548000"/>
    <s v="GLOBAL"/>
    <s v="NO SOLICITADAS"/>
  </r>
  <r>
    <x v="10"/>
    <s v="204-5-2"/>
    <n v="10"/>
    <s v="MANTENIMIENTO DE BIENES MUEBLES, EQUIPOS Y ENSERES"/>
    <s v="MANTENIMIENTO PREVENTIVO, CORRECTIVO E IMPREVISTO DE &quot;STAND TAIL ANI-0688&quot; S/N 2686130501&quot;"/>
    <n v="72154501"/>
    <s v="LICITACIÓN PÚBLICA"/>
    <n v="2"/>
    <n v="7"/>
    <n v="1"/>
    <n v="1092000"/>
    <s v="GLOBAL"/>
    <s v="NO SOLICITADAS"/>
  </r>
  <r>
    <x v="10"/>
    <s v="204-5-2"/>
    <n v="10"/>
    <s v="MANTENIMIENTO DE BIENES MUEBLES, EQUIPOS Y ENSERES"/>
    <s v="MANTENIMIENTO PREVENTIVO, CORRECTIVO E IMPREVISTO DE LEVANTA BOMBAS MECÁNICO ANH-1423"/>
    <n v="72154501"/>
    <s v="LICITACIÓN PÚBLICA"/>
    <n v="2"/>
    <n v="7"/>
    <n v="1"/>
    <n v="1820000"/>
    <s v="GLOBAL"/>
    <s v="NO SOLICITADAS"/>
  </r>
  <r>
    <x v="10"/>
    <s v="204-5-4"/>
    <n v="10"/>
    <s v="MANTENIMIENTO DE VÍAS, ESTRUCTURAS Y REDES"/>
    <s v="MANTENIMIENTO REDES DE AGUAS LLUVIAS VF 2018"/>
    <n v="70171701"/>
    <s v="MÍNIMA CUANTÍA"/>
    <n v="1"/>
    <n v="3"/>
    <n v="1"/>
    <n v="1165050"/>
    <s v="GLOBAL"/>
    <s v="SI APROBADAS"/>
  </r>
  <r>
    <x v="10"/>
    <s v="204-5-4"/>
    <n v="10"/>
    <s v="MANTENIMIENTO DE VÍAS, ESTRUCTURAS Y REDES"/>
    <s v="MANTENIMIENTO REDES DE AGUAS LLUVIAS"/>
    <n v="70171701"/>
    <s v="MÍNIMA CUANTÍA"/>
    <n v="3"/>
    <n v="9"/>
    <n v="1"/>
    <n v="3582155"/>
    <s v="GLOBAL"/>
    <s v=""/>
  </r>
  <r>
    <x v="10"/>
    <s v="204-5-5"/>
    <n v="10"/>
    <s v="MANTENIMIENTO EQUIPO COMUNICACIÓN Y COMPUTACIÓN"/>
    <s v="MANTENIMIENTO DE IMPRESORAS, COMPUTADORES, ESCANER Y SERVIDORES"/>
    <n v="72154066"/>
    <s v="MÍNIMA CUANTÍA"/>
    <n v="3"/>
    <n v="4"/>
    <n v="1"/>
    <n v="12000000"/>
    <s v="GLOBAL"/>
    <s v=""/>
  </r>
  <r>
    <x v="10"/>
    <s v="204-5-6"/>
    <n v="10"/>
    <s v="MANTENIMIENTO EQUIPO DE NAVEGACION Y TRANSPORTE"/>
    <s v="MANTENIMIENTO Y REPARACIONES PARQUE AUTOMOTOR VF 2018"/>
    <n v="78181507"/>
    <s v="MÍNIMA CUANTÍA"/>
    <n v="1"/>
    <n v="3"/>
    <n v="1"/>
    <n v="17380295"/>
    <s v="GLOBAL"/>
    <s v="SI APROBADAS"/>
  </r>
  <r>
    <x v="10"/>
    <s v="204-5-6"/>
    <n v="10"/>
    <s v="MANTENIMIENTO EQUIPO DE NAVEGACION Y TRANSPORTE"/>
    <s v="MANTENIMIENTO Y REPARACIONES PARQUE AUTOMOTOR "/>
    <n v="78181507"/>
    <s v="MÍNIMA CUANTÍA"/>
    <n v="1"/>
    <n v="10"/>
    <n v="1"/>
    <n v="58500000"/>
    <s v="GLOBAL"/>
    <s v=""/>
  </r>
  <r>
    <x v="10"/>
    <s v="204-5-6"/>
    <n v="10"/>
    <s v="MANTENIMIENTO EQUIPO DE NAVEGACION Y TRANSPORTE"/>
    <s v="MANTENIMIENTO PREVENTIVO, CORRECTIVO E IMPREVISTO DE MONTACARGAS AMD 1532"/>
    <n v="78181500"/>
    <s v="LICITACIÓN PÚBLICA"/>
    <n v="2"/>
    <n v="7"/>
    <n v="1"/>
    <n v="4004000"/>
    <s v="GLOBAL"/>
    <s v="NO SOLICITADAS"/>
  </r>
  <r>
    <x v="10"/>
    <s v="204-5-6"/>
    <n v="10"/>
    <s v="MANTENIMIENTO EQUIPO DE NAVEGACION Y TRANSPORTE"/>
    <s v="MANTENIMIENTO PREVENTIVO, CORRECTIVO E IMPREVISTO DE MONTACARGAS TELETRUK AMD 0997"/>
    <n v="78181500"/>
    <s v="LICITACIÓN PÚBLICA"/>
    <n v="2"/>
    <n v="7"/>
    <n v="1"/>
    <n v="4550000"/>
    <s v="GLOBAL"/>
    <s v="NO SOLICITADAS"/>
  </r>
  <r>
    <x v="10"/>
    <s v="204-5-6"/>
    <n v="10"/>
    <s v="MANTENIMIENTO EQUIPO DE NAVEGACION Y TRANSPORTE"/>
    <s v="MANTENIMIENTO PREVENTIVO, CORRECTIVO E IMPREVISTO DE REMOLCADOR TIGER AMD-0567 S/N 192364"/>
    <n v="78181500"/>
    <s v="LICITACIÓN PÚBLICA"/>
    <n v="2"/>
    <n v="7"/>
    <n v="1"/>
    <n v="3640000"/>
    <s v="GLOBAL"/>
    <s v="NO SOLICITADAS"/>
  </r>
  <r>
    <x v="10"/>
    <s v="204-5-6"/>
    <n v="10"/>
    <s v="MANTENIMIENTO EQUIPO DE NAVEGACION Y TRANSPORTE"/>
    <s v="MANTENIMIENTO PREVENTIVO, CORRECTIVO E IMPREVISTO DE TRACTOR VALTRA AMD 0541"/>
    <n v="78181500"/>
    <s v="LICITACIÓN PÚBLICA"/>
    <n v="2"/>
    <n v="7"/>
    <n v="1"/>
    <n v="3640000"/>
    <s v="GLOBAL"/>
    <s v="NO SOLICITADAS"/>
  </r>
  <r>
    <x v="10"/>
    <s v="204-5-6"/>
    <n v="10"/>
    <s v="MANTENIMIENTO EQUIPO DE NAVEGACION Y TRANSPORTE"/>
    <s v="MANTENIMIENTO PREVENTIVO, CORRECTIVO E IMPREVISTO DE VEHÍCULO GATOR 6*4 AMD 0995"/>
    <n v="78181500"/>
    <s v="LICITACIÓN PÚBLICA"/>
    <n v="2"/>
    <n v="7"/>
    <n v="1"/>
    <n v="4550000"/>
    <s v="GLOBAL"/>
    <s v="NO SOLICITADAS"/>
  </r>
  <r>
    <x v="10"/>
    <s v="204-5-6"/>
    <n v="10"/>
    <s v="MANTENIMIENTO EQUIPO DE NAVEGACION Y TRANSPORTE"/>
    <s v="MANTENIMIENTO PREVENTIVO, CORRECTIVO E IMPREVISTO DE VEHÍCULO GATOR 6*4 AMD 0996"/>
    <n v="78181500"/>
    <s v="LICITACIÓN PÚBLICA"/>
    <n v="2"/>
    <n v="7"/>
    <n v="1"/>
    <n v="4550000"/>
    <s v="GLOBAL"/>
    <s v="NO SOLICITADAS"/>
  </r>
  <r>
    <x v="10"/>
    <s v="204-5-6"/>
    <n v="10"/>
    <s v="MANTENIMIENTO EQUIPO DE NAVEGACION Y TRANSPORTE"/>
    <s v="MANTENIMIENTO PREVENTIVO, CORRECTIVO E IMPREVISTO DE VEHÍCULO LEVANTA BOMBAS MJ-1 S/N AMD-1019 131844-3141050-70-13-001"/>
    <n v="72154501"/>
    <s v="LICITACIÓN PÚBLICA"/>
    <n v="2"/>
    <n v="7"/>
    <n v="1"/>
    <n v="3640000"/>
    <s v="GLOBAL"/>
    <s v="NO SOLICITADAS"/>
  </r>
  <r>
    <x v="10"/>
    <s v="204-5-7"/>
    <n v="16"/>
    <s v="MANTENIMIENTO Y MEJORAMIENTO DE VIVIENDA Y ALOJAMIENTO"/>
    <s v="MANTENIMIENTO ALOJAMIENTO MILITAR"/>
    <n v="72101507"/>
    <s v="SELECCIÓN ABREVIADA MENOR CUANTÍA"/>
    <n v="4"/>
    <n v="3"/>
    <n v="1"/>
    <n v="87263295.930000007"/>
    <s v="GLOBAL"/>
    <s v=""/>
  </r>
  <r>
    <x v="10"/>
    <s v="204-5-8"/>
    <n v="10"/>
    <s v="SERVICIO DE ASEO"/>
    <s v="SERVICIO DE ASEO GAAMA VF 2018"/>
    <n v="76111501"/>
    <s v="MÍNIMA CUANTÍA"/>
    <n v="1"/>
    <n v="3"/>
    <n v="1"/>
    <n v="16629762.85"/>
    <s v="GLOBAL"/>
    <s v="SI APROBADAS"/>
  </r>
  <r>
    <x v="10"/>
    <s v="204-5-8"/>
    <n v="10"/>
    <s v="SERVICIO DE ASEO"/>
    <s v="SERVICIO DE ASEO PARA EL ESM VF 2018"/>
    <n v="76111501"/>
    <s v="MÍNIMA CUANTÍA"/>
    <n v="1"/>
    <n v="3"/>
    <n v="1"/>
    <n v="2498665.7400000002"/>
    <s v="GLOBAL"/>
    <s v="SI APROBADAS"/>
  </r>
  <r>
    <x v="10"/>
    <s v="204-5-8"/>
    <n v="10"/>
    <s v="SERVICIO DE ASEO"/>
    <s v="SERVICIO DE ASEO INSTALACIONES GAAMA "/>
    <n v="76111501"/>
    <s v="SELÉCCION ABREVIADA - ACUERDO MARCO"/>
    <n v="3"/>
    <n v="9"/>
    <n v="1"/>
    <n v="33072203"/>
    <s v="GLOBAL"/>
    <s v=""/>
  </r>
  <r>
    <x v="10"/>
    <s v="204-5-8"/>
    <n v="10"/>
    <s v="SERVICIO DE ASEO"/>
    <s v="SERVICIO DE ASEO ESTABLECIMIENTO SANIDAD MILITAR"/>
    <n v="76111501"/>
    <s v="SELÉCCION ABREVIADA - ACUERDO MARCO"/>
    <n v="3"/>
    <n v="9"/>
    <n v="1"/>
    <n v="9503687"/>
    <s v="GLOBAL"/>
    <s v=""/>
  </r>
  <r>
    <x v="10"/>
    <s v="204-5-11"/>
    <n v="10"/>
    <s v="ADMINISTRACION OPERACIÓN Y MANTENIMIENTO DE PLANTAS DE ENERGIA"/>
    <s v="MANTENIMIENTO PLANTAS DE ENERGÍA VF 2018"/>
    <n v="72151514"/>
    <s v="MÍNIMA CUANTÍA"/>
    <n v="1"/>
    <n v="3"/>
    <n v="1"/>
    <n v="9000000"/>
    <s v="GLOBAL"/>
    <s v="SI APROBADAS"/>
  </r>
  <r>
    <x v="10"/>
    <s v="204-5-11"/>
    <n v="10"/>
    <s v="ADMINISTRACION OPERACIÓN Y MANTENIMIENTO DE PLANTAS DE ENERGIA"/>
    <s v="MANTENIMIENTO PLANTA ENERGÍA (MTTO A SUBESTACIONES)"/>
    <n v="72151514"/>
    <s v="MÍNIMA CUANTÍA"/>
    <n v="3"/>
    <n v="9"/>
    <n v="1"/>
    <n v="18899742"/>
    <s v="GLOBAL"/>
    <s v=""/>
  </r>
  <r>
    <x v="10"/>
    <s v="204-5-11"/>
    <n v="10"/>
    <s v="ADMINISTRACION OPERACIÓN Y MANTENIMIENTO DE PLANTAS DE ENERGIA"/>
    <s v="MANTENIMIENTO PREVENTIVO, CORRECTIVO E IMPREVISTO DE PLANTA AUXILIAR DC AMD 0213"/>
    <n v="83101800"/>
    <s v="LICITACIÓN PÚBLICA"/>
    <n v="2"/>
    <n v="7"/>
    <n v="1"/>
    <n v="4004000"/>
    <s v="GLOBAL"/>
    <s v="NO SOLICITADAS"/>
  </r>
  <r>
    <x v="10"/>
    <s v="204-5-11"/>
    <n v="10"/>
    <s v="ADMINISTRACION OPERACIÓN Y MANTENIMIENTO DE PLANTAS DE ENERGIA"/>
    <s v="MANTENIMIENTO PREVENTIVO, CORRECTIVO E IMPREVISTO DE PLANTA AUXILIAR DC AMD 0214"/>
    <n v="83101800"/>
    <s v="LICITACIÓN PÚBLICA"/>
    <n v="2"/>
    <n v="7"/>
    <n v="1"/>
    <n v="4004000"/>
    <s v="GLOBAL"/>
    <s v="NO SOLICITADAS"/>
  </r>
  <r>
    <x v="10"/>
    <s v="204-5-11"/>
    <n v="10"/>
    <s v="ADMINISTRACION OPERACIÓN Y MANTENIMIENTO DE PLANTAS DE ENERGIA"/>
    <s v="MANTENIMIENTO PREVENTIVO, CORRECTIVO E IMPREVISTO DE PLANTA PORTÁTIL AMD 0256"/>
    <n v="83101800"/>
    <s v="LICITACIÓN PÚBLICA"/>
    <n v="2"/>
    <n v="7"/>
    <n v="1"/>
    <n v="4004000"/>
    <s v="GLOBAL"/>
    <s v="NO SOLICITADAS"/>
  </r>
  <r>
    <x v="10"/>
    <s v="204-8-1"/>
    <n v="10"/>
    <s v="ACUEDUCTO ALCANTARILLADO Y ASEO"/>
    <s v="SERVICIO ACUEDUCTO, ALCANTARILLADO Y ASEO"/>
    <n v="83111500"/>
    <s v="SOLICITUD DE INFORMACIÓN A LOS PROVEEDORES"/>
    <n v="1"/>
    <n v="12"/>
    <n v="1"/>
    <n v="938720"/>
    <s v="GLOBAL"/>
    <s v=""/>
  </r>
  <r>
    <x v="10"/>
    <s v="204-5-12"/>
    <n v="10"/>
    <s v="MANTENIMIENTO DE OTROS BIENES"/>
    <s v="MANTENIMIENTO POZO PROFUNDO"/>
    <n v="70171707"/>
    <s v="MÍNIMA CUANTÍA"/>
    <n v="2"/>
    <n v="9"/>
    <n v="1"/>
    <n v="11500000"/>
    <s v="GLOBAL"/>
    <s v=""/>
  </r>
  <r>
    <x v="10"/>
    <s v="204-8-1"/>
    <n v="10"/>
    <s v="ACUEDUCTO ALCANTARILLADO Y ASEO"/>
    <s v="SERVICIO ACUEDUCTO, ALCANTARILLADO Y ASEO"/>
    <n v="83111500"/>
    <s v="SOLICITUD DE INFORMACIÓN A LOS PROVEEDORES"/>
    <n v="1"/>
    <n v="12"/>
    <n v="1"/>
    <n v="7400"/>
    <s v="GLOBAL"/>
    <s v=""/>
  </r>
  <r>
    <x v="10"/>
    <s v="204-8-2"/>
    <n v="10"/>
    <s v="ENERGIA"/>
    <s v="SERVICIO DE ENERGIA "/>
    <n v="83101800"/>
    <s v="SOLICITUD DE INFORMACIÓN A LOS PROVEEDORES"/>
    <n v="1"/>
    <n v="12"/>
    <n v="1"/>
    <n v="181747128"/>
    <s v="GLOBAL"/>
    <s v=""/>
  </r>
  <r>
    <x v="10"/>
    <s v="204-8-6"/>
    <n v="10"/>
    <s v="TELÉFONO, FAX Y OTROS"/>
    <s v="TELEFONIA "/>
    <n v="83111500"/>
    <s v="SOLICITUD DE INFORMACIÓN A LOS PROVEEDORES"/>
    <n v="1"/>
    <n v="12"/>
    <n v="1"/>
    <n v="1694392"/>
    <s v="GLOBAL"/>
    <s v=""/>
  </r>
  <r>
    <x v="10"/>
    <s v="204-8-7"/>
    <n v="10"/>
    <s v="OTROS SERVICIOS PÚBLICOS"/>
    <s v="SUMINISTRO GAS PROPANO VF 2018"/>
    <n v="15111501"/>
    <s v="MÍNIMA CUANTÍA"/>
    <n v="1"/>
    <n v="3"/>
    <n v="1"/>
    <n v="12000000"/>
    <s v="GLOBAL"/>
    <s v="SI APROBADAS"/>
  </r>
  <r>
    <x v="10"/>
    <s v="204-8-7"/>
    <n v="10"/>
    <s v="OTROS SERVICIOS PÚBLICOS"/>
    <s v="SUMINISTRO GAS PROPANO (PIPETAS)"/>
    <n v="15111501"/>
    <s v="MÍNIMA CUANTÍA"/>
    <n v="2"/>
    <n v="9"/>
    <n v="1"/>
    <n v="34297031"/>
    <s v="GLOBAL"/>
    <s v=""/>
  </r>
  <r>
    <x v="10"/>
    <s v="204-11-2"/>
    <n v="10"/>
    <s v="VIATICOS Y GASTOS DE VIAJE AL INTERIOR"/>
    <s v="VIATICOS COMISIONES OPERATIVAS"/>
    <n v="90121500"/>
    <s v="SOLICITUD DE INFORMACIÓN A LOS PROVEEDORES"/>
    <n v="1"/>
    <n v="1"/>
    <n v="1"/>
    <n v="25771521"/>
    <s v="GLOBAL"/>
    <s v=""/>
  </r>
  <r>
    <x v="10"/>
    <s v="204-19-1"/>
    <n v="10"/>
    <s v="MATERIAL VETERINARIO"/>
    <s v="VITAMINIZACION CALCIO X 240 ML"/>
    <n v="42121604"/>
    <s v="MÍNIMA CUANTÍA"/>
    <n v="3"/>
    <n v="3"/>
    <n v="12"/>
    <n v="360000"/>
    <s v="UNIDAD"/>
    <s v=""/>
  </r>
  <r>
    <x v="10"/>
    <s v="204-19-1"/>
    <n v="10"/>
    <s v="MATERIAL VETERINARIO"/>
    <s v="JABON ASUNTOL"/>
    <n v="53131608"/>
    <s v="MÍNIMA CUANTÍA"/>
    <n v="3"/>
    <n v="3"/>
    <n v="24"/>
    <n v="228000"/>
    <s v="UNIDAD"/>
    <s v=""/>
  </r>
  <r>
    <x v="10"/>
    <s v="204-19-1"/>
    <n v="10"/>
    <s v="MATERIAL VETERINARIO"/>
    <s v="CHAMPU POR LITRO"/>
    <n v="53131628"/>
    <s v="MÍNIMA CUANTÍA"/>
    <n v="3"/>
    <n v="3"/>
    <n v="12"/>
    <n v="684000"/>
    <s v="LITRO"/>
    <s v=""/>
  </r>
  <r>
    <x v="10"/>
    <s v="204-19-1"/>
    <n v="10"/>
    <s v="MATERIAL VETERINARIO"/>
    <s v="BAXIDIM DESINFECTANTE X120ML"/>
    <n v="10111305"/>
    <s v="MÍNIMA CUANTÍA"/>
    <n v="3"/>
    <n v="3"/>
    <n v="6"/>
    <n v="162000"/>
    <s v="UNIDAD"/>
    <s v=""/>
  </r>
  <r>
    <x v="10"/>
    <s v="204-19-1"/>
    <n v="10"/>
    <s v="MATERIAL VETERINARIO"/>
    <s v="VACUNA HEXAVALENTE"/>
    <n v="10111305"/>
    <s v="MÍNIMA CUANTÍA"/>
    <n v="3"/>
    <n v="3"/>
    <n v="6"/>
    <n v="252000"/>
    <s v="UNIDAD"/>
    <s v=""/>
  </r>
  <r>
    <x v="10"/>
    <s v="204-19-1"/>
    <n v="10"/>
    <s v="MATERIAL VETERINARIO"/>
    <s v="LORSBAN PLAGUICIDA X LITRO"/>
    <n v="10191509"/>
    <s v="MÍNIMA CUANTÍA"/>
    <n v="3"/>
    <n v="3"/>
    <n v="4"/>
    <n v="216000"/>
    <s v="LITRO"/>
    <s v=""/>
  </r>
  <r>
    <x v="10"/>
    <s v="204-19-1"/>
    <n v="10"/>
    <s v="MATERIAL VETERINARIO"/>
    <s v="CIPERMETRINA GARRAPATICIDA X LITRO"/>
    <n v="10191509"/>
    <s v="MÍNIMA CUANTÍA"/>
    <n v="3"/>
    <n v="3"/>
    <n v="4"/>
    <n v="230000"/>
    <s v="LITRO"/>
    <s v=""/>
  </r>
  <r>
    <x v="10"/>
    <s v="204-19-2"/>
    <n v="10"/>
    <s v="SOSTENIMIENTO DE SEMOVIENTES"/>
    <s v="TRADILLA CUERO NEGRO"/>
    <n v="10131604"/>
    <s v="MÍNIMA CUANTÍA"/>
    <n v="3"/>
    <n v="3"/>
    <n v="6"/>
    <n v="336000"/>
    <s v="UNIDAD"/>
    <s v=""/>
  </r>
  <r>
    <x v="10"/>
    <s v="204-19-2"/>
    <n v="10"/>
    <s v="SOSTENIMIENTO DE SEMOVIENTES"/>
    <s v="TRADILLA EN LONA NEGRAS 1.5 MT"/>
    <n v="10131604"/>
    <s v="MÍNIMA CUANTÍA"/>
    <n v="3"/>
    <n v="3"/>
    <n v="12"/>
    <n v="513600"/>
    <s v="UNIDAD"/>
    <s v=""/>
  </r>
  <r>
    <x v="10"/>
    <s v="204-19-2"/>
    <n v="10"/>
    <s v="SOSTENIMIENTO DE SEMOVIENTES"/>
    <s v="TRADILLA ESLINGA PLAN 5 MT"/>
    <n v="24101611"/>
    <s v="MÍNIMA CUANTÍA"/>
    <n v="3"/>
    <n v="3"/>
    <n v="2"/>
    <n v="64000"/>
    <s v="UNIDAD"/>
    <s v=""/>
  </r>
  <r>
    <x v="10"/>
    <s v="204-19-2"/>
    <n v="10"/>
    <s v="SOSTENIMIENTO DE SEMOVIENTES"/>
    <s v="CADENA ESLABON SOLDADO CON MOSQUETON EN CADA EXTREMO"/>
    <n v="31151607"/>
    <s v="MÍNIMA CUANTÍA"/>
    <n v="3"/>
    <n v="3"/>
    <n v="6"/>
    <n v="270000"/>
    <s v="UNIDAD"/>
    <s v=""/>
  </r>
  <r>
    <x v="10"/>
    <s v="204-19-3"/>
    <n v="10"/>
    <s v="OTROS PARA EL SOSTENIMIENTO DE SEMOVIENTES"/>
    <s v="CHALECOS ESPECIALES"/>
    <n v="46181507"/>
    <s v="MÍNIMA CUANTÍA"/>
    <n v="3"/>
    <n v="3"/>
    <n v="6"/>
    <n v="480000"/>
    <s v="UNIDAD"/>
    <s v=""/>
  </r>
  <r>
    <x v="10"/>
    <s v="204-19-3"/>
    <n v="10"/>
    <s v="OTROS PARA EL SOSTENIMIENTO DE SEMOVIENTES"/>
    <s v="CEPILLOS PLASTICOS PARA BAÑO"/>
    <n v="47131608"/>
    <s v="MÍNIMA CUANTÍA"/>
    <n v="3"/>
    <n v="3"/>
    <n v="12"/>
    <n v="144000"/>
    <s v="UNIDAD"/>
    <s v=""/>
  </r>
  <r>
    <x v="10"/>
    <s v="204-19-3"/>
    <n v="10"/>
    <s v="OTROS PARA EL SOSTENIMIENTO DE SEMOVIENTES"/>
    <s v="ZAPATOS CANINOS ( CAJA X 4 ZAPATILLAS) "/>
    <n v="53111605"/>
    <s v="MÍNIMA CUANTÍA"/>
    <n v="3"/>
    <n v="3"/>
    <n v="24"/>
    <n v="768000"/>
    <s v="UNIDAD"/>
    <s v=""/>
  </r>
  <r>
    <x v="10"/>
    <s v="204-19-3"/>
    <n v="10"/>
    <s v="OTROS PARA EL SOSTENIMIENTO DE SEMOVIENTES"/>
    <s v="COMEDERO INOXIDABLE PESADO"/>
    <n v="10111304"/>
    <s v="MÍNIMA CUANTÍA"/>
    <n v="3"/>
    <n v="3"/>
    <n v="14"/>
    <n v="840000"/>
    <s v="UNIDAD"/>
    <s v=""/>
  </r>
  <r>
    <x v="10"/>
    <s v="204-19-3"/>
    <n v="10"/>
    <s v="OTROS PARA EL SOSTENIMIENTO DE SEMOVIENTES"/>
    <s v="BOLSAS ZIPLOT TAMAÑO HOJA CARTA PAQUETE POR CIEN"/>
    <n v="24111503"/>
    <s v="MÍNIMA CUANTÍA"/>
    <n v="3"/>
    <n v="3"/>
    <n v="2"/>
    <n v="32000"/>
    <s v="UNIDAD"/>
    <s v=""/>
  </r>
  <r>
    <x v="10"/>
    <s v="204-19-3"/>
    <n v="10"/>
    <s v="OTROS PARA EL SOSTENIMIENTO DE SEMOVIENTES"/>
    <s v="GUANTES DE PLASTICO DELGADOS PAQUETE X 100"/>
    <n v="42132202"/>
    <s v="MÍNIMA CUANTÍA"/>
    <n v="3"/>
    <n v="3"/>
    <n v="3"/>
    <n v="60000"/>
    <s v="UNIDAD"/>
    <s v=""/>
  </r>
  <r>
    <x v="10"/>
    <s v="204-19-3"/>
    <n v="10"/>
    <s v="OTROS PARA EL SOSTENIMIENTO DE SEMOVIENTES"/>
    <s v="TARROS RECOLECTORES DE MUESTRAS"/>
    <n v="42141606"/>
    <s v="MÍNIMA CUANTÍA"/>
    <n v="3"/>
    <n v="3"/>
    <n v="60"/>
    <n v="72000"/>
    <s v="UNIDAD"/>
    <s v=""/>
  </r>
  <r>
    <x v="10"/>
    <s v="204-19-3"/>
    <n v="10"/>
    <s v="OTROS PARA EL SOSTENIMIENTO DE SEMOVIENTES"/>
    <s v="GUACAL GRANDE"/>
    <n v="10131602"/>
    <s v="MÍNIMA CUANTÍA"/>
    <n v="3"/>
    <n v="3"/>
    <n v="1"/>
    <n v="730000"/>
    <s v="UNIDAD"/>
    <s v=""/>
  </r>
  <r>
    <x v="10"/>
    <s v="204-21-4"/>
    <n v="10"/>
    <s v="SERVICIOS DE BIENESTAR SOCIAL"/>
    <s v="EXAMENES MEDICOS SALUD OCUPACIONAL PERSONAL CIVIL Y UN PERSONAL MILITAR"/>
    <n v="85121502"/>
    <s v="MÍNIMA CUANTÍA"/>
    <n v="1"/>
    <n v="11"/>
    <n v="1"/>
    <n v="7550500"/>
    <s v="GLOBAL"/>
    <s v=""/>
  </r>
  <r>
    <x v="10"/>
    <s v="204-41-13"/>
    <n v="10"/>
    <s v="OTROS GASTOS POR ADQUISICION DE SERVICIOS"/>
    <s v="SERVICIO DE ELIMINACION DE RESIDUOS VF 2018"/>
    <n v="76121901"/>
    <s v="MÍNIMA CUANTÍA"/>
    <n v="1"/>
    <n v="3"/>
    <n v="1"/>
    <n v="581900"/>
    <s v="GLOBAL"/>
    <s v="SI APROBADAS"/>
  </r>
  <r>
    <x v="10"/>
    <s v="204-41-13"/>
    <n v="10"/>
    <s v="OTROS GASTOS POR ADQUISICION DE SERVICIOS"/>
    <s v="MUESTREO DE AGUA RESIDUAL VF 2018"/>
    <n v="77121707"/>
    <s v="MÍNIMA CUANTÍA"/>
    <n v="1"/>
    <n v="3"/>
    <n v="1"/>
    <n v="1800000"/>
    <s v="GLOBAL"/>
    <s v="SI APROBADAS"/>
  </r>
  <r>
    <x v="10"/>
    <s v="204-41-13"/>
    <n v="10"/>
    <s v="OTROS GASTOS POR ADQUISICION DE SERVICIOS"/>
    <s v="MUESTREOS DE AGUA POTABLE VF 2018"/>
    <n v="77121701"/>
    <s v="MÍNIMA CUANTÍA"/>
    <n v="1"/>
    <n v="3"/>
    <n v="1"/>
    <n v="3285000"/>
    <s v="GLOBAL"/>
    <s v="SI APROBADAS"/>
  </r>
  <r>
    <x v="10"/>
    <s v="204-41-13"/>
    <n v="10"/>
    <s v="OTROS GASTOS POR ADQUISICION DE SERVICIOS"/>
    <s v="MUESTREO AGUA PISCINA VF 2018"/>
    <n v="77121701"/>
    <s v="MÍNIMA CUANTÍA"/>
    <n v="1"/>
    <n v="3"/>
    <n v="1"/>
    <n v="350000"/>
    <s v="GLOBAL"/>
    <s v="SI APROBADAS"/>
  </r>
  <r>
    <x v="10"/>
    <s v="204-41-13"/>
    <n v="10"/>
    <s v="OTROS GASTOS POR ADQUISICION DE SERVICIOS"/>
    <s v="CONSULTAS"/>
    <n v="70122005"/>
    <s v="MÍNIMA CUANTÍA"/>
    <n v="3"/>
    <n v="3"/>
    <n v="1"/>
    <n v="1224000"/>
    <s v="GLOBAL"/>
    <s v=""/>
  </r>
  <r>
    <x v="10"/>
    <s v="204-41-13"/>
    <n v="10"/>
    <s v="OTROS GASTOS POR ADQUISICION DE SERVICIOS"/>
    <s v="PROFILAXIS"/>
    <n v="70122002"/>
    <s v="MÍNIMA CUANTÍA"/>
    <n v="3"/>
    <n v="3"/>
    <n v="1"/>
    <n v="1200000"/>
    <s v="GLOBAL"/>
    <s v=""/>
  </r>
  <r>
    <x v="10"/>
    <s v="204-41-13"/>
    <n v="10"/>
    <s v="OTROS GASTOS POR ADQUISICION DE SERVICIOS"/>
    <s v="EXAMENES DE LABORATORIO"/>
    <n v="70122008"/>
    <s v="MÍNIMA CUANTÍA"/>
    <n v="3"/>
    <n v="3"/>
    <n v="1"/>
    <n v="2736000"/>
    <s v="GLOBAL"/>
    <s v=""/>
  </r>
  <r>
    <x v="10"/>
    <s v="204-41-13"/>
    <n v="10"/>
    <s v="OTROS GASTOS POR ADQUISICION DE SERVICIOS"/>
    <s v="VERMIFUMIGACION INTERNA"/>
    <n v="70122002"/>
    <s v="MÍNIMA CUANTÍA"/>
    <n v="3"/>
    <n v="3"/>
    <n v="1"/>
    <n v="1500000"/>
    <s v="GLOBAL"/>
    <s v=""/>
  </r>
  <r>
    <x v="10"/>
    <s v="204-41-13"/>
    <n v="10"/>
    <s v="OTROS GASTOS POR ADQUISICION DE SERVICIOS"/>
    <s v="VERMIFUMIGACION EXTERNA"/>
    <n v="70122002"/>
    <s v="MÍNIMA CUANTÍA"/>
    <n v="3"/>
    <n v="3"/>
    <n v="1"/>
    <n v="700000"/>
    <s v="GLOBAL"/>
    <s v=""/>
  </r>
  <r>
    <x v="10"/>
    <s v="204-41-13"/>
    <n v="10"/>
    <s v="OTROS GASTOS POR ADQUISICION DE SERVICIOS"/>
    <s v="SERVICIO DE URGENCIAS CANINOS"/>
    <n v="70122002"/>
    <s v="MÍNIMA CUANTÍA"/>
    <n v="3"/>
    <n v="3"/>
    <n v="1"/>
    <n v="850000"/>
    <s v="GLOBAL"/>
    <s v=""/>
  </r>
  <r>
    <x v="10"/>
    <s v="204-41-13"/>
    <n v="10"/>
    <s v="OTROS GASTOS POR ADQUISICION DE SERVICIOS"/>
    <s v="MANTENIMIENTO Y RECARGA DE EXTINTORES "/>
    <n v="72101509"/>
    <s v="MÍNIMA CUANTÍA"/>
    <n v="3"/>
    <n v="4"/>
    <n v="1"/>
    <n v="15000000"/>
    <s v="GLOBAL"/>
    <s v=""/>
  </r>
  <r>
    <x v="10"/>
    <s v="204-11-2"/>
    <n v="10"/>
    <s v="VIATICOS Y GASTOS DE VIAJE AL INTERIOR"/>
    <s v="VIATICOS COMISIONES OPERATIVAS"/>
    <n v="90121500"/>
    <s v="SOLICITUD DE INFORMACIÓN A LOS PROVEEDORES"/>
    <n v="8"/>
    <n v="1"/>
    <n v="1"/>
    <n v="7440018"/>
    <s v="GLOBAL"/>
    <s v=""/>
  </r>
  <r>
    <x v="10"/>
    <s v="204-41-13"/>
    <n v="10"/>
    <s v="OTROS GASTOS POR ADQUISICION DE SERVICIOS"/>
    <s v="MUESTREO DE AGUA RESIDUAL"/>
    <n v="77121707"/>
    <s v="MÍNIMA CUANTÍA"/>
    <n v="2"/>
    <n v="9"/>
    <n v="1"/>
    <n v="1800000"/>
    <s v="GLOBAL"/>
    <s v=""/>
  </r>
  <r>
    <x v="10"/>
    <s v="204-41-13"/>
    <n v="10"/>
    <s v="OTROS GASTOS POR ADQUISICION DE SERVICIOS"/>
    <s v="MUESTREO DE AGUA POTABLE"/>
    <n v="77121701"/>
    <s v="MÍNIMA CUANTÍA"/>
    <n v="2"/>
    <n v="9"/>
    <n v="1"/>
    <n v="3240000"/>
    <s v="GLOBAL"/>
    <s v=""/>
  </r>
  <r>
    <x v="10"/>
    <s v="204-41-13"/>
    <n v="10"/>
    <s v="OTROS GASTOS POR ADQUISICION DE SERVICIOS"/>
    <s v="MUESTREO AGUA CENTRO ENTRENAMIENTO ACUATICO"/>
    <n v="77121701"/>
    <s v="MÍNIMA CUANTÍA"/>
    <n v="2"/>
    <n v="9"/>
    <n v="1"/>
    <n v="4700000"/>
    <s v="GLOBAL"/>
    <s v=""/>
  </r>
  <r>
    <x v="10"/>
    <s v="204-41-13"/>
    <n v="10"/>
    <s v="OTROS GASTOS POR ADQUISICION DE SERVICIOS"/>
    <s v="SERVICIO DE ELIMINACION DE RESIDUOS"/>
    <n v="76121901"/>
    <s v="MÍNIMA CUANTÍA"/>
    <n v="3"/>
    <n v="9"/>
    <n v="1"/>
    <n v="1692756"/>
    <s v="GLOBAL"/>
    <s v=""/>
  </r>
  <r>
    <x v="10"/>
    <s v="204-41-13"/>
    <n v="10"/>
    <s v="OTROS GASTOS POR ADQUISICION DE SERVICIOS"/>
    <s v="SERVICIO DE INCINERACION DE RESIDUOS"/>
    <n v="76122201"/>
    <s v="MÍNIMA CUANTÍA"/>
    <n v="3"/>
    <n v="9"/>
    <n v="1"/>
    <n v="1800000"/>
    <s v="GLOBAL"/>
    <s v=""/>
  </r>
  <r>
    <x v="10"/>
    <s v="204-41-13"/>
    <n v="10"/>
    <s v="OTROS GASTOS POR ADQUISICION DE SERVICIOS"/>
    <s v="PERMISOS AMBIENTALES CORPOAMAZONIA"/>
    <n v="77101505"/>
    <s v="SOLICITUD DE INFORMACIÓN A LOS PROVEEDORES"/>
    <n v="3"/>
    <n v="9"/>
    <n v="1"/>
    <n v="1959063"/>
    <s v="GLOBAL"/>
    <s v=""/>
  </r>
  <r>
    <x v="10"/>
    <s v="204-8-2"/>
    <n v="10"/>
    <s v="ENERGIA"/>
    <s v="SERVICIO DE ENERGIA "/>
    <n v="83101800"/>
    <s v="SOLICITUD DE INFORMACIÓN A LOS PROVEEDORES"/>
    <n v="1"/>
    <n v="12"/>
    <n v="1"/>
    <n v="20376938"/>
    <s v="GLOBAL"/>
    <s v=""/>
  </r>
  <r>
    <x v="10"/>
    <s v="204-8-6"/>
    <n v="10"/>
    <s v="TELÉFONO, FAX Y OTROS"/>
    <s v="TELEFONIA "/>
    <n v="83111500"/>
    <s v="SOLICITUD DE INFORMACIÓN A LOS PROVEEDORES"/>
    <n v="1"/>
    <n v="12"/>
    <n v="1"/>
    <n v="208953"/>
    <s v="GLOBAL"/>
    <s v=""/>
  </r>
  <r>
    <x v="10"/>
    <s v="204-11-2"/>
    <n v="10"/>
    <s v="VIATICOS Y GASTOS DE VIAJE AL INTERIOR"/>
    <s v="AUXILIO DE MARCHA"/>
    <n v="90121500"/>
    <s v="SOLICITUD DE INFORMACIÓN A LOS PROVEEDORES"/>
    <n v="1"/>
    <n v="1"/>
    <n v="1"/>
    <n v="1775415"/>
    <s v="GLOBAL"/>
    <s v=""/>
  </r>
  <r>
    <x v="10"/>
    <s v="203-50-3"/>
    <n v="10"/>
    <s v="IMPUESTO PREDIAL"/>
    <s v="IMPUESTO PREDIAL"/>
    <n v="93161602"/>
    <s v="SOLICITUD DE INFORMACIÓN A LOS PROVEEDORES"/>
    <n v="2"/>
    <n v="1"/>
    <n v="1"/>
    <n v="13903714"/>
    <s v="GLOBAL"/>
    <s v=""/>
  </r>
  <r>
    <x v="10"/>
    <s v="204-8-1"/>
    <n v="10"/>
    <s v="ACUEDUCTO ALCANTARILLADO Y ASEO"/>
    <s v="SERVICIO ACUEDUCTO, ALCANTARILLADO Y ASEO"/>
    <n v="83111500"/>
    <s v="SOLICITUD DE INFORMACIÓN A LOS PROVEEDORES"/>
    <n v="1"/>
    <n v="12"/>
    <n v="1"/>
    <n v="7400"/>
    <s v="GLOBAL"/>
    <s v=""/>
  </r>
  <r>
    <x v="10"/>
    <s v="204-11-2"/>
    <n v="10"/>
    <s v="VIATICOS Y GASTOS DE VIAJE AL INTERIOR"/>
    <s v="VIATICOS COMISIONES OPERATIVAS"/>
    <n v="90121500"/>
    <s v="SOLICITUD DE INFORMACIÓN A LOS PROVEEDORES"/>
    <n v="1"/>
    <n v="1"/>
    <n v="1"/>
    <n v="2820000"/>
    <s v="GLOBAL"/>
    <s v=""/>
  </r>
  <r>
    <x v="10"/>
    <s v="204-8-2"/>
    <n v="10"/>
    <s v="ENERGIA"/>
    <s v="SERVICIO DE ENERGIA "/>
    <n v="83101800"/>
    <s v="SOLICITUD DE INFORMACIÓN A LOS PROVEEDORES"/>
    <n v="1"/>
    <n v="12"/>
    <n v="1"/>
    <n v="17565446"/>
    <s v="GLOBAL"/>
    <s v=""/>
  </r>
  <r>
    <x v="10"/>
    <s v="204-1-25"/>
    <n v="10"/>
    <s v="OTRAS COMPRAS DE EQUIPOS"/>
    <s v="AIRE ACONDICIONADO "/>
    <n v="40101701"/>
    <s v="MÍNIMA CUANTÍA"/>
    <n v="2"/>
    <n v="3"/>
    <n v="5"/>
    <n v="14000000"/>
    <s v="UNIDAD"/>
    <s v=""/>
  </r>
  <r>
    <x v="10"/>
    <s v="204-5-1"/>
    <n v="10"/>
    <s v="MANTENIMIENTO DE BIENES INMUEBLES"/>
    <s v="MANTENIMIENTO Y ADECUACION DE LAS INSTALACIONES DEL BAR DE OFICIALES Y SUBOFICIALES DEL GAAMA"/>
    <n v="72101507"/>
    <s v="MÍNIMA CUANTÍA"/>
    <n v="2"/>
    <n v="3"/>
    <n v="1"/>
    <n v="35874800"/>
    <s v="GLOBAL"/>
    <s v=""/>
  </r>
  <r>
    <x v="10"/>
    <s v="204-8-2"/>
    <n v="10"/>
    <s v="ENERGIA"/>
    <s v="SERVICIO DE ENERGIA "/>
    <n v="83101800"/>
    <s v="SOLICITUD DE INFORMACIÓN A LOS PROVEEDORES"/>
    <n v="1"/>
    <n v="12"/>
    <n v="1"/>
    <n v="32691574"/>
    <s v="GLOBAL"/>
    <s v=""/>
  </r>
  <r>
    <x v="10"/>
    <s v="204-41-13"/>
    <n v="10"/>
    <s v="OTROS GASTOS POR ADQUISICION DE SERVICIOS"/>
    <s v="MUESTREO DE AGUA RESIDUAL VF "/>
    <n v="77121707"/>
    <s v="MÍNIMA CUANTÍA"/>
    <n v="9"/>
    <n v="3"/>
    <n v="1"/>
    <n v="163957"/>
    <s v="GLOBAL"/>
    <s v=""/>
  </r>
  <r>
    <x v="10"/>
    <s v="204-41-13"/>
    <n v="10"/>
    <s v="OTROS GASTOS POR ADQUISICION DE SERVICIOS"/>
    <s v="MUESTREO DE AGUA POTABLE VF"/>
    <n v="77121701"/>
    <s v="MÍNIMA CUANTÍA"/>
    <n v="9"/>
    <n v="3"/>
    <n v="1"/>
    <n v="655244"/>
    <s v="GLOBAL"/>
    <s v=""/>
  </r>
  <r>
    <x v="10"/>
    <s v="204-41-13"/>
    <n v="10"/>
    <s v="OTROS GASTOS POR ADQUISICION DE SERVICIOS"/>
    <s v="MUESTREO AGUA CENTRO ENTRENAMIENTO ACUATICO VF"/>
    <n v="77121701"/>
    <s v="MÍNIMA CUANTÍA"/>
    <n v="9"/>
    <n v="3"/>
    <n v="1"/>
    <n v="208851"/>
    <s v="GLOBAL"/>
    <s v=""/>
  </r>
  <r>
    <x v="10"/>
    <s v="204-5-8"/>
    <n v="10"/>
    <s v="SERVICIO DE ASEO"/>
    <s v="SERVICIO DE ASEO INSTALACIONES GAAMA VF"/>
    <n v="76111501"/>
    <s v="MÍNIMA CUANTÍA"/>
    <n v="9"/>
    <n v="3"/>
    <n v="1"/>
    <n v="2027797"/>
    <s v="GLOBAL"/>
    <s v=""/>
  </r>
  <r>
    <x v="10"/>
    <s v="204-5-8"/>
    <n v="10"/>
    <s v="SERVICIO DE ASEO"/>
    <s v="SERVICIO DE ASEO ESTABLECIMIENTO SANIDAD MILITAR VF"/>
    <n v="76111501"/>
    <s v="MÍNIMA CUANTÍA"/>
    <n v="9"/>
    <n v="3"/>
    <n v="1"/>
    <n v="496313"/>
    <s v="GLOBAL"/>
    <s v=""/>
  </r>
  <r>
    <x v="10"/>
    <s v="204-5-1"/>
    <n v="10"/>
    <s v="MANTENIMIENTO DE BIENES INMUEBLES"/>
    <s v="MANTENIMIENTO DE CENTRO DE ENTRENAMIENTO ACUÁTICO (PISCINA) VF "/>
    <n v="91111602"/>
    <s v="MÍNIMA CUANTÍA"/>
    <n v="9"/>
    <n v="3"/>
    <n v="1"/>
    <n v="1092856"/>
    <s v="GLOBAL"/>
    <s v=""/>
  </r>
  <r>
    <x v="10"/>
    <s v="204-5-1"/>
    <n v="10"/>
    <s v="MANTENIMIENTO DE BIENES INMUEBLES"/>
    <s v="MANTENIMIENTO PLANTAS PTAR VF"/>
    <n v="76121701"/>
    <s v="MÍNIMA CUANTÍA"/>
    <n v="9"/>
    <n v="3"/>
    <n v="1"/>
    <n v="1063878"/>
    <s v="GLOBAL"/>
    <s v=""/>
  </r>
  <r>
    <x v="10"/>
    <s v="204-5-1"/>
    <n v="10"/>
    <s v="MANTENIMIENTO DE BIENES INMUEBLES"/>
    <s v="MANTENIMIENTO PLANTAS PTAP VF "/>
    <n v="76121702"/>
    <s v="MÍNIMA CUANTÍA"/>
    <n v="9"/>
    <n v="3"/>
    <n v="1"/>
    <n v="651758"/>
    <s v="GLOBAL"/>
    <s v=""/>
  </r>
  <r>
    <x v="10"/>
    <s v="204-5-4"/>
    <n v="10"/>
    <s v="MANTENIMIENTO DE VÍAS, ESTRUCTURAS Y REDES"/>
    <s v="MANTENIMIENTO REDES DE AGUAS LLUVIAS VF"/>
    <n v="70171701"/>
    <s v="MÍNIMA CUANTÍA"/>
    <n v="9"/>
    <n v="3"/>
    <n v="1"/>
    <n v="274986"/>
    <s v="GLOBAL"/>
    <s v=""/>
  </r>
  <r>
    <x v="10"/>
    <s v="204-5-6"/>
    <n v="10"/>
    <s v="MANTENIMIENTO EQUIPO DE NAVEGACION Y TRANSPORTE"/>
    <s v="MANTENIMIENTO Y REPARACIONES PARQUE AUTOMOTOR VF"/>
    <n v="78181507"/>
    <s v="MÍNIMA CUANTÍA"/>
    <n v="9"/>
    <n v="3"/>
    <n v="1"/>
    <n v="3197320"/>
    <s v="GLOBAL"/>
    <s v=""/>
  </r>
  <r>
    <x v="10"/>
    <s v="204-5-11"/>
    <n v="10"/>
    <s v="ADMINISTRACION OPERACIÓN Y MANTENIMIENTO DE PLANTAS DE ENERGIA"/>
    <s v="MANTENIMIENTO PLANTA ENERGÍA (MTTO A SUBESTACIONES) VF "/>
    <n v="72151514"/>
    <s v="MÍNIMA CUANTÍA"/>
    <n v="9"/>
    <n v="3"/>
    <n v="1"/>
    <n v="1325323"/>
    <s v="GLOBAL"/>
    <s v=""/>
  </r>
  <r>
    <x v="10"/>
    <s v="204-8-7"/>
    <n v="10"/>
    <s v="OTROS SERVICIOS PÚBLICOS"/>
    <s v="SUMINISTRO GAS PROPANO (PIPETAS) VF"/>
    <n v="15111501"/>
    <s v="MÍNIMA CUANTÍA"/>
    <n v="9"/>
    <n v="3"/>
    <n v="1"/>
    <n v="1880740"/>
    <s v="GLOBAL"/>
    <s v=""/>
  </r>
  <r>
    <x v="10"/>
    <s v="204-41-13"/>
    <n v="10"/>
    <s v="OTROS GASTOS POR ADQUISICION DE SERVICIOS"/>
    <s v="SERVICIO DE ELIMINACION DE RESIDUOS VF"/>
    <n v="76121901"/>
    <s v="MÍNIMA CUANTÍA"/>
    <n v="9"/>
    <n v="3"/>
    <n v="1"/>
    <n v="92404"/>
    <s v="GLOBAL"/>
    <s v=""/>
  </r>
  <r>
    <x v="10"/>
    <s v="203-50-2"/>
    <n v="10"/>
    <s v="IMPUESTO DE VEHICULOS"/>
    <s v="IMPUESTO CAMIONETAS"/>
    <n v="93161601"/>
    <s v="SOLICITUD DE INFORMACIÓN A LOS PROVEEDORES"/>
    <n v="2"/>
    <n v="1"/>
    <n v="1"/>
    <n v="2984800"/>
    <s v="GLOBAL"/>
    <s v=""/>
  </r>
  <r>
    <x v="10"/>
    <s v="204-8-1"/>
    <n v="10"/>
    <s v="ACUEDUCTO ALCANTARILLADO Y ASEO"/>
    <s v="SERVICIO ACUEDUCTO, ALCANTARILLADO Y ASEO"/>
    <n v="83111500"/>
    <s v="SOLICITUD DE INFORMACIÓN A LOS PROVEEDORES"/>
    <n v="1"/>
    <n v="12"/>
    <n v="1"/>
    <n v="14800"/>
    <s v="GLOBAL"/>
    <s v=""/>
  </r>
  <r>
    <x v="10"/>
    <s v="204-41-13"/>
    <n v="10"/>
    <s v="OTROS GASTOS POR ADQUISICION DE SERVICIOS"/>
    <s v="PERMISOS AMBIENTALES CORPOAMAZONIA"/>
    <n v="77101505"/>
    <s v="SOLICITUD DE INFORMACIÓN A LOS PROVEEDORES"/>
    <n v="3"/>
    <n v="9"/>
    <n v="1"/>
    <n v="1048700"/>
    <s v="GLOBAL"/>
    <s v=""/>
  </r>
  <r>
    <x v="10"/>
    <s v="204-8-6"/>
    <n v="10"/>
    <s v="TELÉFONO, FAX Y OTROS"/>
    <s v="TELEFONIA "/>
    <n v="83111500"/>
    <s v="SOLICITUD DE INFORMACIÓN A LOS PROVEEDORES"/>
    <n v="1"/>
    <n v="12"/>
    <n v="1"/>
    <n v="172150"/>
    <s v="GLOBAL"/>
    <s v=""/>
  </r>
  <r>
    <x v="10"/>
    <s v="204-11-2"/>
    <n v="10"/>
    <s v="VIATICOS Y GASTOS DE VIAJE AL INTERIOR"/>
    <s v="VIATICOS COMISIONES OPERATIVAS"/>
    <n v="90121500"/>
    <s v="SOLICITUD DE INFORMACIÓN A LOS PROVEEDORES"/>
    <n v="1"/>
    <n v="1"/>
    <n v="1"/>
    <n v="4020000"/>
    <s v="GLOBAL"/>
    <s v=""/>
  </r>
  <r>
    <x v="10"/>
    <s v="204-41-13"/>
    <n v="10"/>
    <s v="OTROS GASTOS POR ADQUISICION DE SERVICIOS"/>
    <s v="SERVICIO DE FUMIGACION"/>
    <n v="72102103"/>
    <s v="MÍNIMA CUANTÍA"/>
    <n v="3"/>
    <n v="9"/>
    <n v="1"/>
    <n v="8000000"/>
    <s v="GLOBAL"/>
    <s v=""/>
  </r>
  <r>
    <x v="10"/>
    <s v="203-50-2"/>
    <n v="10"/>
    <s v="IMPUESTO DE VEHICULOS"/>
    <s v="IMPUESTO CAMIONETAS"/>
    <n v="93161601"/>
    <s v="SOLICITUD DE INFORMACIÓN A LOS PROVEEDORES"/>
    <n v="2"/>
    <n v="1"/>
    <n v="1"/>
    <n v="746200"/>
    <s v="GLOBAL"/>
    <s v=""/>
  </r>
  <r>
    <x v="10"/>
    <s v="204-11-2"/>
    <n v="10"/>
    <s v="VIATICOS Y GASTOS DE VIAJE AL INTERIOR"/>
    <s v="AUXILIO DE MARCHA"/>
    <n v="90121500"/>
    <s v="SOLICITUD DE INFORMACIÓN A LOS PROVEEDORES"/>
    <n v="3"/>
    <n v="1"/>
    <n v="1"/>
    <n v="4436367"/>
    <s v="GLOBAL"/>
    <s v=""/>
  </r>
  <r>
    <x v="10"/>
    <s v="204-8-2"/>
    <n v="10"/>
    <s v="ENERGIA"/>
    <s v="SERVICIO DE ENERGIA "/>
    <n v="83101800"/>
    <s v="SOLICITUD DE INFORMACIÓN A LOS PROVEEDORES"/>
    <n v="1"/>
    <n v="12"/>
    <n v="1"/>
    <n v="49560400"/>
    <s v="GLOBAL"/>
    <s v=""/>
  </r>
  <r>
    <x v="10"/>
    <s v="204-8-6"/>
    <n v="10"/>
    <s v="TELÉFONO, FAX Y OTROS"/>
    <s v="TELEFONIA "/>
    <n v="83111500"/>
    <s v="SOLICITUD DE INFORMACIÓN A LOS PROVEEDORES"/>
    <n v="1"/>
    <n v="12"/>
    <n v="1"/>
    <n v="175646"/>
    <s v="GLOBAL"/>
    <s v=""/>
  </r>
  <r>
    <x v="10"/>
    <s v="204-11-2"/>
    <n v="10"/>
    <s v="VIATICOS Y GASTOS DE VIAJE AL INTERIOR"/>
    <s v="VIATICOS COMISIONES OPERATIVAS"/>
    <n v="90121500"/>
    <s v="SOLICITUD DE INFORMACIÓN A LOS PROVEEDORES"/>
    <n v="1"/>
    <n v="1"/>
    <n v="1"/>
    <n v="4920000"/>
    <s v="GLOBAL"/>
    <s v=""/>
  </r>
  <r>
    <x v="10"/>
    <s v="204-8-2"/>
    <n v="10"/>
    <s v="ENERGIA"/>
    <s v="SERVICIO DE ENERGIA "/>
    <n v="83101800"/>
    <s v="SOLICITUD DE INFORMACIÓN A LOS PROVEEDORES"/>
    <n v="1"/>
    <n v="12"/>
    <n v="1"/>
    <n v="52991299"/>
    <s v="GLOBAL"/>
    <s v=""/>
  </r>
  <r>
    <x v="10"/>
    <s v="204-41-13"/>
    <n v="10"/>
    <s v="OTROS GASTOS POR ADQUISICION DE SERVICIOS"/>
    <s v="PERMISOS AMBIENTALES CORPOAMAZONIA"/>
    <n v="77101505"/>
    <s v="SOLICITUD DE INFORMACIÓN A LOS PROVEEDORES"/>
    <n v="3"/>
    <n v="9"/>
    <n v="1"/>
    <n v="297098"/>
    <s v="GLOBAL"/>
    <s v=""/>
  </r>
  <r>
    <x v="10"/>
    <s v="204-4-15"/>
    <n v="10"/>
    <s v="PAPELERIA, UTILES DE ESCRITORIO Y OFICINA"/>
    <s v="TONER (CE411A) HP LASERJET 305A"/>
    <n v="44103103"/>
    <s v="MÍNIMA CUANTÍA"/>
    <n v="4"/>
    <n v="2"/>
    <n v="1"/>
    <n v="380000"/>
    <s v="UNIDAD"/>
    <s v=""/>
  </r>
  <r>
    <x v="10"/>
    <s v="204-4-15"/>
    <n v="10"/>
    <s v="PAPELERIA, UTILES DE ESCRITORIO Y OFICINA"/>
    <s v="TONER (CE412A) HP LASERJET 305A"/>
    <n v="44103103"/>
    <s v="MÍNIMA CUANTÍA"/>
    <n v="4"/>
    <n v="2"/>
    <n v="1"/>
    <n v="380000"/>
    <s v="UNIDAD"/>
    <s v=""/>
  </r>
  <r>
    <x v="10"/>
    <s v="204-4-15"/>
    <n v="10"/>
    <s v="PAPELERIA, UTILES DE ESCRITORIO Y OFICINA"/>
    <s v="TONER (CE413A) HP LASERJET 305A"/>
    <n v="44103103"/>
    <s v="MÍNIMA CUANTÍA"/>
    <n v="4"/>
    <n v="2"/>
    <n v="1"/>
    <n v="380000"/>
    <s v="UNIDAD"/>
    <s v=""/>
  </r>
  <r>
    <x v="10"/>
    <s v="204-4-15"/>
    <n v="10"/>
    <s v="PAPELERIA, UTILES DE ESCRITORIO Y OFICINA"/>
    <s v="TONER (X792X1KG) LEXMARK X792 DE"/>
    <n v="44103103"/>
    <s v="MÍNIMA CUANTÍA"/>
    <n v="4"/>
    <n v="2"/>
    <n v="3"/>
    <n v="1950000"/>
    <s v="UNIDAD"/>
    <s v=""/>
  </r>
  <r>
    <x v="10"/>
    <s v="204-4-15"/>
    <n v="10"/>
    <s v="PAPELERIA, UTILES DE ESCRITORIO Y OFICINA"/>
    <s v="TONER  (T650H11L) LEXMARK T65X"/>
    <n v="44103103"/>
    <s v="MÍNIMA CUANTÍA"/>
    <n v="4"/>
    <n v="2"/>
    <n v="11"/>
    <n v="8250000"/>
    <s v="UNIDAD"/>
    <s v=""/>
  </r>
  <r>
    <x v="10"/>
    <s v="204-4-15"/>
    <n v="10"/>
    <s v="PAPELERIA, UTILES DE ESCRITORIO Y OFICINA"/>
    <s v="TONER  (60F4H00) LEXMARK MK410 DN INCLUYE UNIDAD DE IMAGEN"/>
    <n v="44103103"/>
    <s v="MÍNIMA CUANTÍA"/>
    <n v="4"/>
    <n v="2"/>
    <n v="2"/>
    <n v="1380000"/>
    <s v="UNIDAD"/>
    <s v=""/>
  </r>
  <r>
    <x v="10"/>
    <s v="204-4-15"/>
    <n v="10"/>
    <s v="PAPELERIA, UTILES DE ESCRITORIO Y OFICINA"/>
    <s v="TONER (CLT-K406S) SAMSUNG XPRESS C-460W"/>
    <n v="44103103"/>
    <s v="MÍNIMA CUANTÍA"/>
    <n v="4"/>
    <n v="2"/>
    <n v="2"/>
    <n v="330000"/>
    <s v="UNIDAD"/>
    <s v=""/>
  </r>
  <r>
    <x v="10"/>
    <s v="204-4-15"/>
    <n v="10"/>
    <s v="PAPELERIA, UTILES DE ESCRITORIO Y OFICINA"/>
    <s v="TONER (CLT-Y406S) SAMSUNG XPRESS C-460W"/>
    <n v="44103103"/>
    <s v="CONTRATACIÓN DIRECTA"/>
    <n v="4"/>
    <n v="2"/>
    <n v="1"/>
    <n v="165000"/>
    <s v="UNIDAD"/>
    <s v=""/>
  </r>
  <r>
    <x v="10"/>
    <s v="204-4-15"/>
    <n v="10"/>
    <s v="PAPELERIA, UTILES DE ESCRITORIO Y OFICINA"/>
    <s v="TONER (CLT-M406S) SAMSUNG XPRESS C-460W"/>
    <n v="44103103"/>
    <s v="MÍNIMA CUANTÍA"/>
    <n v="4"/>
    <n v="2"/>
    <n v="1"/>
    <n v="165000"/>
    <s v="UNIDAD"/>
    <s v=""/>
  </r>
  <r>
    <x v="10"/>
    <s v="204-4-15"/>
    <n v="10"/>
    <s v="PAPELERIA, UTILES DE ESCRITORIO Y OFICINA"/>
    <s v="TONER (CLT-C406S) SAMSUNG XPRESS C-460W"/>
    <n v="44103103"/>
    <s v="MÍNIMA CUANTÍA"/>
    <n v="4"/>
    <n v="2"/>
    <n v="1"/>
    <n v="165000"/>
    <s v="UNIDAD"/>
    <s v=""/>
  </r>
  <r>
    <x v="10"/>
    <s v="204-4-15"/>
    <n v="10"/>
    <s v="PAPELERIA, UTILES DE ESCRITORIO Y OFICINA"/>
    <s v="TINTA (BK T6641) EPSON L210 "/>
    <n v="44103105"/>
    <s v="MÍNIMA CUANTÍA"/>
    <n v="4"/>
    <n v="2"/>
    <n v="7"/>
    <n v="175000"/>
    <s v="UNIDAD"/>
    <s v=""/>
  </r>
  <r>
    <x v="10"/>
    <s v="204-4-15"/>
    <n v="10"/>
    <s v="PAPELERIA, UTILES DE ESCRITORIO Y OFICINA"/>
    <s v="TINTA (C T6642) EPSON L210 "/>
    <n v="44103105"/>
    <s v="MÍNIMA CUANTÍA"/>
    <n v="4"/>
    <n v="2"/>
    <n v="3"/>
    <n v="75000"/>
    <s v="UNIDAD"/>
    <s v=""/>
  </r>
  <r>
    <x v="10"/>
    <s v="204-4-15"/>
    <n v="10"/>
    <s v="PAPELERIA, UTILES DE ESCRITORIO Y OFICINA"/>
    <s v="TINTA (M T6643) EPSON L210 "/>
    <n v="44103105"/>
    <s v="MÍNIMA CUANTÍA"/>
    <n v="4"/>
    <n v="2"/>
    <n v="3"/>
    <n v="75000"/>
    <s v="UNIDAD"/>
    <s v=""/>
  </r>
  <r>
    <x v="10"/>
    <s v="204-4-15"/>
    <n v="10"/>
    <s v="PAPELERIA, UTILES DE ESCRITORIO Y OFICINA"/>
    <s v="TINTA (Y T6644) EPSON L210 "/>
    <n v="44103105"/>
    <s v="MÍNIMA CUANTÍA"/>
    <n v="4"/>
    <n v="2"/>
    <n v="3"/>
    <n v="75000"/>
    <s v="UNIDAD"/>
    <s v=""/>
  </r>
  <r>
    <x v="10"/>
    <s v="204-4-15"/>
    <n v="10"/>
    <s v="PAPELERIA, UTILES DE ESCRITORIO Y OFICINA"/>
    <s v="CHIP Y CILINDRO UNIDAD DE IMAGEN SAMSUNG XPRESS C-460W"/>
    <n v="44103116"/>
    <s v="MÍNIMA CUANTÍA"/>
    <n v="4"/>
    <n v="2"/>
    <n v="1"/>
    <n v="320000"/>
    <s v="UNIDAD"/>
    <s v=""/>
  </r>
  <r>
    <x v="10"/>
    <s v="204-8-6"/>
    <n v="10"/>
    <s v="TELÉFONO, FAX Y OTROS"/>
    <s v="TELEFONIA "/>
    <n v="83111500"/>
    <s v="SOLICITUD DE INFORMACIÓN A LOS PROVEEDORES"/>
    <n v="1"/>
    <n v="12"/>
    <n v="1"/>
    <n v="174505"/>
    <s v="GLOBAL"/>
    <s v=""/>
  </r>
  <r>
    <x v="10"/>
    <s v="204-8-1"/>
    <n v="10"/>
    <s v="ACUEDUCTO ALCANTARILLADO Y ASEO"/>
    <s v="SERVICIO ACUEDUCTO, ALCANTARILLADO Y ASEO"/>
    <n v="83111500"/>
    <s v="SOLICITUD DE INFORMACIÓN A LOS PROVEEDORES"/>
    <n v="1"/>
    <n v="12"/>
    <n v="1"/>
    <n v="7400"/>
    <s v="GLOBAL"/>
    <s v=""/>
  </r>
  <r>
    <x v="10"/>
    <s v="204-11-2"/>
    <n v="10"/>
    <s v="VIATICOS Y GASTOS DE VIAJE AL INTERIOR"/>
    <s v="VIATICOS COMISIONES OPERATIVAS"/>
    <n v="90121500"/>
    <s v="SOLICITUD DE INFORMACIÓN A LOS PROVEEDORES"/>
    <n v="1"/>
    <n v="1"/>
    <n v="1"/>
    <n v="8220000"/>
    <s v="GLOBAL"/>
    <s v=""/>
  </r>
  <r>
    <x v="10"/>
    <s v="204-11-2"/>
    <n v="10"/>
    <s v="VIATICOS Y GASTOS DE VIAJE AL INTERIOR"/>
    <s v="VIATICOS COMISIONES OPERATIVAS"/>
    <n v="90121500"/>
    <s v="SOLICITUD DE INFORMACIÓN A LOS PROVEEDORES"/>
    <n v="1"/>
    <n v="1"/>
    <n v="1"/>
    <n v="108911"/>
    <s v="GLOBAL"/>
    <s v=""/>
  </r>
  <r>
    <x v="10"/>
    <s v="204-8-2"/>
    <n v="10"/>
    <s v="ENERGIA"/>
    <s v="SERVICIO DE ENERGIA "/>
    <n v="83101800"/>
    <s v="SOLICITUD DE INFORMACIÓN A LOS PROVEEDORES"/>
    <n v="1"/>
    <n v="12"/>
    <n v="1"/>
    <n v="52107727"/>
    <s v="GLOBAL"/>
    <s v=""/>
  </r>
  <r>
    <x v="10"/>
    <s v="204-8-6"/>
    <n v="10"/>
    <s v="TELÉFONO, FAX Y OTROS"/>
    <s v="TELEFONIA "/>
    <n v="83111500"/>
    <s v="SOLICITUD DE INFORMACIÓN A LOS PROVEEDORES"/>
    <n v="1"/>
    <n v="12"/>
    <n v="1"/>
    <n v="176521"/>
    <s v="GLOBAL"/>
    <s v=""/>
  </r>
  <r>
    <x v="10"/>
    <s v="204-11-2"/>
    <n v="10"/>
    <s v="VIATICOS Y GASTOS DE VIAJE AL INTERIOR"/>
    <s v="AUXILIO DE MARCHA"/>
    <n v="90121500"/>
    <s v="SOLICITUD DE INFORMACIÓN A LOS PROVEEDORES"/>
    <n v="5"/>
    <n v="1"/>
    <n v="1"/>
    <n v="986171"/>
    <s v="GLOBAL"/>
    <s v=""/>
  </r>
  <r>
    <x v="10"/>
    <s v="204-11-2"/>
    <n v="10"/>
    <s v="VIATICOS Y GASTOS DE VIAJE AL INTERIOR"/>
    <s v="VIATICOS COMISIONES OPERATIVAS"/>
    <n v="90121500"/>
    <s v="SOLICITUD DE INFORMACIÓN A LOS PROVEEDORES"/>
    <n v="5"/>
    <n v="1"/>
    <n v="1"/>
    <n v="5460000"/>
    <s v="GLOBAL"/>
    <s v=""/>
  </r>
  <r>
    <x v="10"/>
    <s v="204-8-1"/>
    <n v="10"/>
    <s v="ACUEDUCTO ALCANTARILLADO Y ASEO"/>
    <s v="SERVICIO ACUEDUCTO, ALCANTARILLADO Y ASEO"/>
    <n v="83111500"/>
    <s v="SOLICITUD DE INFORMACIÓN A LOS PROVEEDORES"/>
    <n v="1"/>
    <n v="12"/>
    <n v="1"/>
    <n v="7700"/>
    <s v="GLOBAL"/>
    <s v=""/>
  </r>
  <r>
    <x v="10"/>
    <s v="204-11-2"/>
    <n v="10"/>
    <s v="VIATICOS Y GASTOS DE VIAJE AL INTERIOR"/>
    <s v="VIATICOS COMISIONES OPERATIVAS"/>
    <n v="90121500"/>
    <s v="SOLICITUD DE INFORMACIÓN A LOS PROVEEDORES"/>
    <n v="5"/>
    <n v="1"/>
    <n v="1"/>
    <n v="60000"/>
    <s v="GLOBAL"/>
    <s v=""/>
  </r>
  <r>
    <x v="10"/>
    <s v="204-4-20"/>
    <n v="10"/>
    <s v="REPUESTOS"/>
    <s v="REPUESTOS PARA GUADAÑAS"/>
    <n v="31162800"/>
    <s v="MÍNIMA CUANTÍA"/>
    <n v="6"/>
    <n v="2"/>
    <n v="1"/>
    <n v="3720000"/>
    <s v="GLOBAL"/>
    <s v=""/>
  </r>
  <r>
    <x v="10"/>
    <s v="204-1-22"/>
    <n v="10"/>
    <s v="EQUIPO DE BOMBEO"/>
    <s v="ELECTROBOMBA SUMERGIBLE AGUAS RESIDUALES DE 2 HP"/>
    <n v="40151513"/>
    <s v="MÍNIMA CUANTÍA"/>
    <n v="6"/>
    <n v="2"/>
    <n v="1"/>
    <n v="4500000"/>
    <s v="UNIDAD"/>
    <s v=""/>
  </r>
  <r>
    <x v="10"/>
    <s v="204-1-22"/>
    <n v="10"/>
    <s v="EQUIPO DE BOMBEO"/>
    <s v="ELECTROBOMBA SUMERGIBLE POZO PROFUNDO TIPO LAPICERO DE 5 HP"/>
    <n v="40151513"/>
    <s v="MÍNIMA CUANTÍA"/>
    <n v="6"/>
    <n v="2"/>
    <n v="1"/>
    <n v="9000000"/>
    <s v="UNIDAD"/>
    <s v=""/>
  </r>
  <r>
    <x v="10"/>
    <s v="204-5-4"/>
    <n v="10"/>
    <s v="MANTENIMIENTO DE VÍAS, ESTRUCTURAS Y REDES"/>
    <s v="MODERNIZACIÓN DEL SISTEMA DE LA RED DE ILUMINACIÓN VÍAS INTERNAS"/>
    <n v="72151511"/>
    <s v="MÍNIMA CUANTÍA"/>
    <n v="6"/>
    <n v="2"/>
    <n v="1"/>
    <n v="33451200"/>
    <s v="GLOBAL"/>
    <s v=""/>
  </r>
  <r>
    <x v="10"/>
    <s v="204-8-1"/>
    <n v="10"/>
    <s v="ACUEDUCTO ALCANTARILLADO Y ASEO"/>
    <s v="SERVICIO ACUEDUCTO, ALCANTARILLADO Y ASEO"/>
    <n v="83111500"/>
    <s v="SOLICITUD DE INFORMACIÓN A LOS PROVEEDORES"/>
    <n v="1"/>
    <n v="12"/>
    <n v="1"/>
    <n v="4145"/>
    <s v="GLOBAL"/>
    <s v=""/>
  </r>
  <r>
    <x v="10"/>
    <s v="204-8-6"/>
    <n v="10"/>
    <s v="TELÉFONO, FAX Y OTROS"/>
    <s v="TELEFONIA "/>
    <n v="83111500"/>
    <s v="SOLICITUD DE INFORMACIÓN A LOS PROVEEDORES"/>
    <n v="1"/>
    <n v="12"/>
    <n v="1"/>
    <n v="178083"/>
    <s v="GLOBAL"/>
    <s v=""/>
  </r>
  <r>
    <x v="10"/>
    <s v="204-8-2"/>
    <n v="10"/>
    <s v="ENERGIA"/>
    <s v="SERVICIO DE ENERGIA "/>
    <n v="83101800"/>
    <s v="SOLICITUD DE INFORMACIÓN A LOS PROVEEDORES"/>
    <n v="1"/>
    <n v="12"/>
    <n v="1"/>
    <n v="53376349"/>
    <s v="GLOBAL"/>
    <s v=""/>
  </r>
  <r>
    <x v="10"/>
    <s v="204-11-2"/>
    <n v="10"/>
    <s v="VIATICOS Y GASTOS DE VIAJE AL INTERIOR"/>
    <s v="VIATICOS COMISIONES OPERATIVAS"/>
    <n v="90121500"/>
    <s v="SOLICITUD DE INFORMACIÓN A LOS PROVEEDORES"/>
    <n v="6"/>
    <n v="1"/>
    <n v="1"/>
    <n v="1560000"/>
    <s v="GLOBAL"/>
    <s v=""/>
  </r>
  <r>
    <x v="10"/>
    <s v="204-11-2"/>
    <n v="10"/>
    <s v="VIATICOS Y GASTOS DE VIAJE AL INTERIOR"/>
    <s v="AUXILIO DE MARCHA"/>
    <n v="90121500"/>
    <s v="SOLICITUD DE INFORMACIÓN A LOS PROVEEDORES"/>
    <n v="6"/>
    <n v="1"/>
    <n v="1"/>
    <n v="100561"/>
    <s v="GLOBAL"/>
    <s v=""/>
  </r>
  <r>
    <x v="10"/>
    <s v="204-41-13"/>
    <n v="10"/>
    <s v="OTROS GASTOS POR ADQUISICION DE SERVICIOS"/>
    <s v="PERMISOS AMBIENTALES CORPOAMAZONIA"/>
    <n v="77101505"/>
    <s v="SOLICITUD DE INFORMACIÓN A LOS PROVEEDORES"/>
    <n v="3"/>
    <n v="9"/>
    <n v="1"/>
    <n v="446000"/>
    <s v="GLOBAL"/>
    <s v=""/>
  </r>
  <r>
    <x v="10"/>
    <s v="204-41-13"/>
    <n v="10"/>
    <s v="OTROS GASTOS POR ADQUISICION DE SERVICIOS"/>
    <s v="PERMISOS AMBIENTALES CORPOAMAZONIA"/>
    <n v="77101505"/>
    <s v="SOLICITUD DE INFORMACIÓN A LOS PROVEEDORES"/>
    <n v="3"/>
    <n v="9"/>
    <n v="1"/>
    <n v="303139"/>
    <s v="GLOBAL"/>
    <s v=""/>
  </r>
  <r>
    <x v="10"/>
    <s v="204-8-1"/>
    <n v="10"/>
    <s v="ACUEDUCTO ALCANTARILLADO Y ASEO"/>
    <s v="SERVICIO ACUEDUCTO, ALCANTARILLADO Y ASEO"/>
    <n v="83111500"/>
    <s v="SOLICITUD DE INFORMACIÓN A LOS PROVEEDORES"/>
    <n v="1"/>
    <n v="12"/>
    <n v="1"/>
    <n v="4145"/>
    <s v="GLOBAL"/>
    <s v=""/>
  </r>
  <r>
    <x v="10"/>
    <s v="204-8-2"/>
    <n v="10"/>
    <s v="ENERGIA"/>
    <s v="SERVICIO DE ENERGIA "/>
    <n v="83101800"/>
    <s v="SOLICITUD DE INFORMACIÓN A LOS PROVEEDORES"/>
    <n v="1"/>
    <n v="12"/>
    <n v="1"/>
    <n v="47362240"/>
    <s v="GLOBAL"/>
    <s v=""/>
  </r>
  <r>
    <x v="10"/>
    <s v="204-41-13"/>
    <n v="10"/>
    <s v="OTROS GASTOS POR ADQUISICION DE SERVICIOS"/>
    <s v="PERMISOS AMBIENTALES CORPOAMAZONIA"/>
    <n v="77101505"/>
    <s v="SOLICITUD DE INFORMACIÓN A LOS PROVEEDORES"/>
    <n v="3"/>
    <n v="9"/>
    <n v="1"/>
    <n v="446000"/>
    <s v="GLOBAL"/>
    <s v=""/>
  </r>
  <r>
    <x v="10"/>
    <s v="204-8-6"/>
    <n v="10"/>
    <s v="TELÉFONO, FAX Y OTROS"/>
    <s v="TELEFONIA "/>
    <n v="83111500"/>
    <s v="SOLICITUD DE INFORMACIÓN A LOS PROVEEDORES"/>
    <n v="1"/>
    <n v="12"/>
    <n v="1"/>
    <n v="172250"/>
    <s v="GLOBAL"/>
    <s v=""/>
  </r>
  <r>
    <x v="10"/>
    <s v="204-41-13"/>
    <n v="16"/>
    <s v="OTROS GASTOS POR ADQUISICION DE SERVICIOS"/>
    <s v="CELEBRACION DIA DE LA FAMILIA AÉREA"/>
    <n v="80141902"/>
    <s v="MÍNIMA CUANTÍA"/>
    <n v="7"/>
    <n v="1"/>
    <n v="1"/>
    <n v="5000000"/>
    <s v="GLOBAL"/>
    <s v=""/>
  </r>
  <r>
    <x v="10"/>
    <s v="204-11-2"/>
    <n v="10"/>
    <s v="VIATICOS Y GASTOS DE VIAJE AL INTERIOR"/>
    <s v="VIATICOS COMISIONES OPERATIVAS"/>
    <n v="90121500"/>
    <s v="SOLICITUD DE INFORMACIÓN A LOS PROVEEDORES"/>
    <n v="7"/>
    <n v="1"/>
    <n v="1"/>
    <n v="2319568"/>
    <s v="GLOBAL"/>
    <s v=""/>
  </r>
  <r>
    <x v="10"/>
    <s v="204-11-2"/>
    <n v="10"/>
    <s v="VIATICOS Y GASTOS DE VIAJE AL INTERIOR"/>
    <s v="VIATICOS COMISIONES OPERATIVAS"/>
    <n v="90121500"/>
    <s v="SOLICITUD DE INFORMACIÓN A LOS PROVEEDORES"/>
    <n v="7"/>
    <n v="1"/>
    <n v="1"/>
    <n v="6121899"/>
    <s v="GLOBAL"/>
    <s v=""/>
  </r>
  <r>
    <x v="10"/>
    <s v="204-11-2"/>
    <n v="10"/>
    <s v="VIATICOS Y GASTOS DE VIAJE AL INTERIOR"/>
    <s v="VIATICOS COMISIONES OPERATIVAS"/>
    <n v="90121500"/>
    <s v="SOLICITUD DE INFORMACIÓN A LOS PROVEEDORES"/>
    <n v="7"/>
    <n v="1"/>
    <n v="1"/>
    <n v="178083"/>
    <s v="GLOBAL"/>
    <s v=""/>
  </r>
  <r>
    <x v="10"/>
    <s v="204-8-2"/>
    <n v="10"/>
    <s v="ENERGIA"/>
    <s v="SERVICIO DE ENERGIA "/>
    <n v="83101800"/>
    <s v="SOLICITUD DE INFORMACIÓN A LOS PROVEEDORES"/>
    <n v="1"/>
    <n v="12"/>
    <n v="1"/>
    <n v="50525010"/>
    <s v="GLOBAL"/>
    <s v=""/>
  </r>
  <r>
    <x v="10"/>
    <s v="204-5-4"/>
    <n v="10"/>
    <s v="MANTENIMIENTO DE VÍAS, ESTRUCTURAS Y REDES"/>
    <s v="MANTENIMIENTO Y ADECUACION DEL SISTEMA DE RED CONTRAINCENDIOS"/>
    <n v="72101509"/>
    <s v="MÍNIMA CUANTÍA"/>
    <n v="8"/>
    <n v="2"/>
    <n v="1"/>
    <n v="17988900"/>
    <s v="GLOBAL"/>
    <s v=""/>
  </r>
  <r>
    <x v="10"/>
    <s v="204-8-6"/>
    <n v="10"/>
    <s v="TELÉFONO, FAX Y OTROS"/>
    <s v="TELEFONIA "/>
    <n v="83111500"/>
    <s v="SOLICITUD DE INFORMACIÓN A LOS PROVEEDORES"/>
    <n v="1"/>
    <n v="12"/>
    <n v="1"/>
    <n v="174550"/>
    <s v="GLOBAL"/>
    <s v=""/>
  </r>
  <r>
    <x v="10"/>
    <s v="204-8-1"/>
    <n v="10"/>
    <s v="ACUEDUCTO ALCANTARILLADO Y ASEO"/>
    <s v="SERVICIO ACUEDUCTO, ALCANTARILLADO Y ASEO"/>
    <n v="83111500"/>
    <s v="SOLICITUD DE INFORMACIÓN A LOS PROVEEDORES"/>
    <n v="1"/>
    <n v="12"/>
    <n v="1"/>
    <n v="4145"/>
    <s v="GLOBAL"/>
    <s v=""/>
  </r>
  <r>
    <x v="10"/>
    <s v="204-8-2"/>
    <n v="10"/>
    <s v="ENERGIA"/>
    <s v="SERVICIO DE ENERGIA "/>
    <n v="83101800"/>
    <s v="SOLICITUD DE INFORMACIÓN A LOS PROVEEDORES"/>
    <n v="1"/>
    <n v="12"/>
    <n v="1"/>
    <n v="55600720"/>
    <s v="GLOBAL"/>
    <s v=""/>
  </r>
  <r>
    <x v="10"/>
    <s v="204-8-1"/>
    <n v="10"/>
    <s v="ACUEDUCTO ALCANTARILLADO Y ASEO"/>
    <s v="SERVICIO ACUEDUCTO, ALCANTARILLADO Y ASEO"/>
    <n v="83111500"/>
    <s v="SOLICITUD DE INFORMACIÓN A LOS PROVEEDORES"/>
    <n v="1"/>
    <n v="12"/>
    <n v="1"/>
    <n v="4145"/>
    <s v="GLOBAL"/>
    <s v=""/>
  </r>
  <r>
    <x v="10"/>
    <s v="204-8-6"/>
    <n v="10"/>
    <s v="TELÉFONO, FAX Y OTROS"/>
    <s v="TELEFONIA "/>
    <n v="83111500"/>
    <s v="SOLICITUD DE INFORMACIÓN A LOS PROVEEDORES"/>
    <n v="1"/>
    <n v="12"/>
    <n v="1"/>
    <n v="172950"/>
    <s v="GLOBAL"/>
    <s v=""/>
  </r>
  <r>
    <x v="10"/>
    <s v="204-1-20"/>
    <n v="10"/>
    <s v="COMPRESORES"/>
    <s v="COMPRESOR REFRIGERACION 2 HP"/>
    <n v="40151607"/>
    <s v="MÍNIMA CUANTÍA"/>
    <n v="9"/>
    <n v="2"/>
    <n v="2"/>
    <n v="5580000"/>
    <s v="UNIDAD"/>
    <s v=""/>
  </r>
  <r>
    <x v="10"/>
    <s v="204-1-20"/>
    <n v="10"/>
    <s v="COMPRESORES"/>
    <s v="COMPRESOR CONGELACION 2,5 HP"/>
    <n v="40151607"/>
    <s v="MÍNIMA CUANTÍA"/>
    <n v="9"/>
    <n v="2"/>
    <n v="2"/>
    <n v="5380000"/>
    <s v="UNIDAD"/>
    <s v=""/>
  </r>
  <r>
    <x v="10"/>
    <s v="204-11-2"/>
    <n v="10"/>
    <s v="VIATICOS Y GASTOS DE VIAJE AL INTERIOR"/>
    <s v="VIATICOS COMISIONES OPERATIVAS"/>
    <n v="90121500"/>
    <s v="SOLICITUD DE INFORMACIÓN A LOS PROVEEDORES"/>
    <n v="9"/>
    <n v="1"/>
    <n v="1"/>
    <n v="6000000"/>
    <s v="GLOBAL"/>
    <s v=""/>
  </r>
  <r>
    <x v="10"/>
    <s v="204-5-8"/>
    <n v="10"/>
    <s v="SERVICIO DE ASEO"/>
    <s v="IMPREVISTOS"/>
    <n v="0"/>
    <s v="MÍNIMA CUANTÍA"/>
    <n v="1"/>
    <n v="6"/>
    <n v="1"/>
    <n v="0.41"/>
    <s v="GLOBAL"/>
    <s v=""/>
  </r>
  <r>
    <x v="10"/>
    <s v="204-5-1"/>
    <n v="10"/>
    <s v="MANTENIMIENTO DE BIENES INMUEBLES"/>
    <s v="IMPREVISTOS"/>
    <n v="0"/>
    <s v="MÍNIMA CUANTÍA"/>
    <n v="1"/>
    <n v="6"/>
    <n v="1"/>
    <n v="0.44"/>
    <s v="GLOBAL"/>
    <s v=""/>
  </r>
  <r>
    <x v="11"/>
    <s v="101-5-86"/>
    <n v="10"/>
    <s v="PARTIDA ALIMENTACION SOLDADOS"/>
    <s v="PARTIDA ALIMENTACION SOLDADOS"/>
    <n v="0"/>
    <s v="CONTRATACIÓN DIRECTA"/>
    <n v="1"/>
    <n v="3"/>
    <n v="1"/>
    <n v="16500000"/>
    <s v="GLOBAL"/>
    <s v="SI APROBADAS"/>
  </r>
  <r>
    <x v="11"/>
    <s v="204-10-2"/>
    <n v="10"/>
    <s v="ARRENDAMIENTOS BIENES INMUEBLES"/>
    <s v="ARRENDAMIENTO DE BIEN INMUEBLE AMOBLADO EN SAN ANDRES ISLA VF-2018"/>
    <n v="80131501"/>
    <s v="CONTRATACIÓN DIRECTA"/>
    <n v="1"/>
    <n v="3"/>
    <n v="1"/>
    <n v="33999600"/>
    <s v="GLOBAL"/>
    <s v="SI APROBADAS"/>
  </r>
  <r>
    <x v="11"/>
    <s v="204-5-8"/>
    <n v="10"/>
    <s v="SERVICIO DE ASEO"/>
    <s v="SERVICIO DE ASEO Y LIMPIEZA VF-2018"/>
    <n v="76111501"/>
    <s v="SELÉCCION ABREVIADA - ACUERDO MARCO"/>
    <n v="1"/>
    <n v="3"/>
    <n v="1"/>
    <n v="17668709.16"/>
    <s v="GLOBAL"/>
    <s v="SI APROBADAS"/>
  </r>
  <r>
    <x v="11"/>
    <s v="204-41-13"/>
    <n v="10"/>
    <s v="OTROS GASTOS POR ADQUISICION DE SERVICIOS"/>
    <s v="SERVICIO DE ANALISIS Y CONTROL DE LA CALIDAD DEL AGUA POTABLE Y AGUAS RESIDUALES PARA EL GRUPO AEREO DEL CARIBE SEGÚN ESPECIFICACIONES TECNICAS VF-2018"/>
    <n v="77121707"/>
    <s v="MÍNIMA CUANTÍA"/>
    <n v="5"/>
    <n v="5"/>
    <n v="1"/>
    <n v="13350000"/>
    <s v="GLOBAL"/>
    <s v="SI APROBADAS"/>
  </r>
  <r>
    <x v="11"/>
    <s v="204-41-13"/>
    <n v="10"/>
    <s v="OTROS GASTOS POR ADQUISICION DE SERVICIOS"/>
    <s v="SERVICIO DE SOSTENIMIENTO PLANTA DE TRATAMIENTO DE AGUA POTABLE, PLANTA DE TRATAMIENTO DE AGUAS RESIDUALES  DEL GACAR INCLUYENDO REPUESTOS BASICOS Y PRODUCTOS QUIMICOS A TODO COSTO VF-2018"/>
    <n v="72154022"/>
    <s v="SELECCIÓN ABREVIADA MENOR CUANTÍA"/>
    <n v="5"/>
    <n v="5"/>
    <n v="1"/>
    <n v="8420000"/>
    <s v="GLOBAL"/>
    <s v="SI APROBADAS"/>
  </r>
  <r>
    <x v="11"/>
    <s v="204-5-6"/>
    <n v="10"/>
    <s v="MANTENIMIENTO EQUIPO DE NAVEGACION Y TRANSPORTE"/>
    <s v="MANTENIMIENTO  PARQUE AUTOMOTOR GACAR VF- 2018"/>
    <n v="78181500"/>
    <s v="SELECCIÓN ABREVIADA MENOR CUANTÍA"/>
    <n v="1"/>
    <n v="3"/>
    <n v="1"/>
    <n v="30000000"/>
    <s v="GLOBAL"/>
    <s v="SI APROBADAS"/>
  </r>
  <r>
    <x v="11"/>
    <s v="204-4-1"/>
    <n v="10"/>
    <s v="COMBUSTIBLES Y LUBRICANTES"/>
    <s v="ACPM VF- 2018"/>
    <n v="15101505"/>
    <s v="MÍNIMA CUANTÍA"/>
    <n v="5"/>
    <n v="5"/>
    <n v="1"/>
    <n v="18970000"/>
    <s v="GLOBAL"/>
    <s v="SI APROBADAS"/>
  </r>
  <r>
    <x v="11"/>
    <s v="204-4-1"/>
    <n v="10"/>
    <s v="COMBUSTIBLES Y LUBRICANTES"/>
    <s v="GASOLINA CORRIENTE  VF-2018"/>
    <n v="15101506"/>
    <s v="MÍNIMA CUANTÍA"/>
    <n v="5"/>
    <n v="5"/>
    <n v="1"/>
    <n v="4605300"/>
    <s v="GLOBAL"/>
    <s v="SI APROBADAS"/>
  </r>
  <r>
    <x v="11"/>
    <s v="204-8-1"/>
    <n v="10"/>
    <s v="ACUEDUCTO ALCANTARILLADO Y ASEO"/>
    <s v="ACUEDUCTO "/>
    <n v="83101500"/>
    <s v="MÍNIMA CUANTÍA"/>
    <n v="1"/>
    <n v="12"/>
    <n v="1"/>
    <n v="37000000"/>
    <s v="GLOBAL"/>
    <s v="NO SOLICITADAS"/>
  </r>
  <r>
    <x v="11"/>
    <s v="204-8-1"/>
    <n v="10"/>
    <s v="ACUEDUCTO ALCANTARILLADO Y ASEO"/>
    <s v="ALCANTARILLADO"/>
    <n v="83101500"/>
    <s v="MÍNIMA CUANTÍA"/>
    <n v="1"/>
    <n v="12"/>
    <n v="1"/>
    <n v="63000000"/>
    <s v="GLOBAL"/>
    <s v="NO SOLICITADAS"/>
  </r>
  <r>
    <x v="11"/>
    <s v="204-8-1"/>
    <n v="10"/>
    <s v="ACUEDUCTO ALCANTARILLADO Y ASEO"/>
    <s v="ASEO"/>
    <n v="83101500"/>
    <s v="MÍNIMA CUANTÍA"/>
    <n v="1"/>
    <n v="12"/>
    <n v="1"/>
    <n v="20000000"/>
    <s v="GLOBAL"/>
    <s v="NO SOLICITADAS"/>
  </r>
  <r>
    <x v="11"/>
    <s v="204-8-2"/>
    <n v="16"/>
    <s v="ENERGIA"/>
    <s v="SERVICIO DE ENERGIA"/>
    <n v="83101807"/>
    <s v="MÍNIMA CUANTÍA"/>
    <n v="1"/>
    <n v="12"/>
    <n v="1"/>
    <n v="60000000"/>
    <s v="GLOBAL"/>
    <s v="NO SOLICITADAS"/>
  </r>
  <r>
    <x v="11"/>
    <s v="204-8-2"/>
    <n v="10"/>
    <s v="ENERGIA"/>
    <s v="SERVICIO DE ENERGIA"/>
    <n v="83101807"/>
    <s v="MÍNIMA CUANTÍA"/>
    <n v="1"/>
    <n v="12"/>
    <n v="1"/>
    <n v="304500000"/>
    <s v="GLOBAL"/>
    <s v="NO SOLICITADAS"/>
  </r>
  <r>
    <x v="11"/>
    <s v="204-8-6"/>
    <n v="10"/>
    <s v="TELÉFONO, FAX Y OTROS"/>
    <s v="TELEFONIA FIJA"/>
    <n v="83111501"/>
    <s v="MÍNIMA CUANTÍA"/>
    <n v="1"/>
    <n v="12"/>
    <n v="1"/>
    <n v="9000000"/>
    <s v="GLOBAL"/>
    <s v="NO SOLICITADAS"/>
  </r>
  <r>
    <x v="11"/>
    <s v="204-8-7"/>
    <n v="10"/>
    <s v="OTROS SERVICIOS PÚBLICOS"/>
    <s v="SUMINISTRO DE GAS"/>
    <n v="83101601"/>
    <s v="MÍNIMA CUANTÍA"/>
    <n v="1"/>
    <n v="12"/>
    <n v="1"/>
    <n v="26000000"/>
    <s v="GLOBAL"/>
    <s v="NO SOLICITADAS"/>
  </r>
  <r>
    <x v="11"/>
    <s v="203-50-2"/>
    <n v="10"/>
    <s v="IMPUESTO DE VEHICULOS"/>
    <s v="IMPUESTO VEHICULO CAMIONETA FORD"/>
    <n v="93151510"/>
    <s v="SOLICITUD DE INFORMACIÓN A LOS PROVEEDORES"/>
    <n v="4"/>
    <n v="1"/>
    <n v="1"/>
    <n v="119475"/>
    <s v="GLOBAL"/>
    <s v="NO SOLICITADAS"/>
  </r>
  <r>
    <x v="11"/>
    <s v="203-50-3"/>
    <n v="10"/>
    <s v="IMPUESTO PREDIAL"/>
    <s v="IMPUESTO PREDIAL"/>
    <n v="93151510"/>
    <s v="SOLICITUD DE INFORMACIÓN A LOS PROVEEDORES"/>
    <n v="4"/>
    <n v="1"/>
    <n v="1"/>
    <n v="13501400"/>
    <s v="GLOBAL"/>
    <s v="NO SOLICITADAS"/>
  </r>
  <r>
    <x v="11"/>
    <s v="204-41-13"/>
    <n v="10"/>
    <s v="OTROS GASTOS POR ADQUISICION DE SERVICIOS"/>
    <s v="PAGO CERTIFICADOS CATASTRALES"/>
    <n v="93151510"/>
    <s v="SOLICITUD DE INFORMACIÓN A LOS PROVEEDORES"/>
    <n v="5"/>
    <n v="5"/>
    <n v="1"/>
    <n v="289588"/>
    <s v="GLOBAL"/>
    <s v="NO SOLICITADAS"/>
  </r>
  <r>
    <x v="11"/>
    <s v="204-11-2"/>
    <n v="10"/>
    <s v="VIATICOS Y GASTOS DE VIAJE AL INTERIOR"/>
    <s v="VIATICOS Y GASTOS DE VIAJE AL INTERIOR"/>
    <n v="90121500"/>
    <s v="MÍNIMA CUANTÍA"/>
    <n v="1"/>
    <n v="12"/>
    <n v="1"/>
    <n v="56000000"/>
    <s v="GLOBAL"/>
    <s v="NO SOLICITADAS"/>
  </r>
  <r>
    <x v="11"/>
    <s v="204-11-2"/>
    <n v="10"/>
    <s v="VIATICOS Y GASTOS DE VIAJE AL INTERIOR"/>
    <s v="TIQUETES AÉREOS NACIONALES"/>
    <n v="78111502"/>
    <s v="MÍNIMA CUANTÍA"/>
    <n v="2"/>
    <n v="10"/>
    <n v="1"/>
    <n v="47500000"/>
    <s v="GLOBAL"/>
    <s v="NO SOLICITADAS"/>
  </r>
  <r>
    <x v="11"/>
    <s v="204-21-3"/>
    <n v="16"/>
    <s v="ELEMENTOS PARA ESTÍMULOS"/>
    <s v="PLACA CONMEMORATIVA"/>
    <n v="49101704"/>
    <s v="MÍNIMA CUANTÍA"/>
    <n v="5"/>
    <n v="5"/>
    <n v="70"/>
    <n v="3570000"/>
    <s v="UNIDAD"/>
    <s v="NO SOLICITADAS"/>
  </r>
  <r>
    <x v="11"/>
    <s v="204-21-3"/>
    <n v="16"/>
    <s v="ELEMENTOS PARA ESTÍMULOS"/>
    <s v="REPLICA AVION C-90"/>
    <n v="49101602"/>
    <s v="MÍNIMA CUANTÍA"/>
    <n v="5"/>
    <n v="5"/>
    <n v="10"/>
    <n v="1170000"/>
    <s v="UNIDAD"/>
    <s v="NO SOLICITADAS"/>
  </r>
  <r>
    <x v="11"/>
    <s v="204-1-4"/>
    <n v="10"/>
    <s v="AUDIOVISUALES Y ACCESORIOS"/>
    <s v="AUDIFONO"/>
    <n v="52161554"/>
    <s v="MÍNIMA CUANTÍA"/>
    <n v="5"/>
    <n v="5"/>
    <n v="1"/>
    <n v="85000"/>
    <s v="UNIDAD"/>
    <s v="NO SOLICITADAS"/>
  </r>
  <r>
    <x v="11"/>
    <s v="204-4-9"/>
    <n v="10"/>
    <s v="MATERIALES DE CONSTRUCCION"/>
    <s v="CINTA ANTIDESLIZANTE PARA PISO DE DOS PULGADAS  POR METRO"/>
    <n v="31201513"/>
    <s v="MÍNIMA CUANTÍA"/>
    <n v="5"/>
    <n v="5"/>
    <n v="50"/>
    <n v="475000"/>
    <s v="UNIDAD"/>
    <s v="NO SOLICITADAS"/>
  </r>
  <r>
    <x v="11"/>
    <s v="204-4-23"/>
    <n v="10"/>
    <s v="OTROS MATERIALES Y SUMINISTROS"/>
    <s v="CINTA PELIGRO POR ROLLO"/>
    <n v="41122703"/>
    <s v="MÍNIMA CUANTÍA"/>
    <n v="5"/>
    <n v="5"/>
    <n v="3"/>
    <n v="87000"/>
    <s v="UNIDAD"/>
    <s v="NO SOLICITADAS"/>
  </r>
  <r>
    <x v="11"/>
    <s v="204-4-23"/>
    <n v="10"/>
    <s v="OTROS MATERIALES Y SUMINISTROS"/>
    <s v="CUCHILLA PARA GUADAÑA"/>
    <n v="27111517"/>
    <s v="MÍNIMA CUANTÍA"/>
    <n v="5"/>
    <n v="5"/>
    <n v="5"/>
    <n v="35000"/>
    <s v="UNIDAD"/>
    <s v="NO SOLICITADAS"/>
  </r>
  <r>
    <x v="11"/>
    <s v="204-4-20"/>
    <n v="10"/>
    <s v="REPUESTOS"/>
    <s v="DISCOS DURO SATA 2 000 GB. PORTABLE"/>
    <n v="43201827"/>
    <s v="MÍNIMA CUANTÍA"/>
    <n v="5"/>
    <n v="5"/>
    <n v="2"/>
    <n v="590000"/>
    <s v="UNIDAD"/>
    <s v="NO SOLICITADAS"/>
  </r>
  <r>
    <x v="11"/>
    <s v="204-4-20"/>
    <n v="10"/>
    <s v="REPUESTOS"/>
    <s v="FLOTADOR ELECTRICO UNIVERSAL"/>
    <n v="20121302"/>
    <s v="MÍNIMA CUANTÍA"/>
    <n v="5"/>
    <n v="5"/>
    <n v="8"/>
    <n v="416000"/>
    <s v="UNIDAD"/>
    <s v="NO SOLICITADAS"/>
  </r>
  <r>
    <x v="11"/>
    <s v="204-4-20"/>
    <n v="10"/>
    <s v="REPUESTOS"/>
    <s v="FLOTADOR MECANICO 3/4 ROSCA INTERNA"/>
    <n v="20121302"/>
    <s v="MÍNIMA CUANTÍA"/>
    <n v="5"/>
    <n v="5"/>
    <n v="5"/>
    <n v="110000"/>
    <s v="UNIDAD"/>
    <s v="NO SOLICITADAS"/>
  </r>
  <r>
    <x v="11"/>
    <s v="204-4-20"/>
    <n v="10"/>
    <s v="REPUESTOS"/>
    <s v="FOTOCELDAS DE 15 AMPERIOS"/>
    <n v="39122238"/>
    <s v="MÍNIMA CUANTÍA"/>
    <n v="5"/>
    <n v="5"/>
    <n v="5"/>
    <n v="100000"/>
    <s v="UNIDAD"/>
    <s v="NO SOLICITADAS"/>
  </r>
  <r>
    <x v="11"/>
    <s v="204-4-12"/>
    <n v="10"/>
    <s v="MATERIALES REACTIVOS DE LABORATORIO Y QUÍMICOS"/>
    <s v="FREONES DE 410 X 30 LBS (CILINDRO)"/>
    <n v="24131513"/>
    <s v="MÍNIMA CUANTÍA"/>
    <n v="5"/>
    <n v="5"/>
    <n v="4"/>
    <n v="1600000"/>
    <s v="UNIDAD"/>
    <s v="NO SOLICITADAS"/>
  </r>
  <r>
    <x v="11"/>
    <s v="204-1-13"/>
    <n v="10"/>
    <s v="EQUIPO AGRICOLA"/>
    <s v="GUADAÑA"/>
    <n v="27112006"/>
    <s v="MÍNIMA CUANTÍA"/>
    <n v="5"/>
    <n v="5"/>
    <n v="2"/>
    <n v="1720000"/>
    <s v="UNIDAD"/>
    <s v="NO SOLICITADAS"/>
  </r>
  <r>
    <x v="11"/>
    <s v="204-4-20"/>
    <n v="10"/>
    <s v="REPUESTOS"/>
    <s v="JUEGO BROCA"/>
    <n v="27112836"/>
    <s v="MÍNIMA CUANTÍA"/>
    <n v="5"/>
    <n v="5"/>
    <n v="1"/>
    <n v="12000"/>
    <s v="UNIDAD"/>
    <s v="NO SOLICITADAS"/>
  </r>
  <r>
    <x v="11"/>
    <s v="204-4-23"/>
    <n v="10"/>
    <s v="OTROS MATERIALES Y SUMINISTROS"/>
    <s v="LIMPIA CONTACTOS ELECTRÓNICO 240 C.C."/>
    <n v="44102912"/>
    <s v="MÍNIMA CUANTÍA"/>
    <n v="5"/>
    <n v="5"/>
    <n v="10"/>
    <n v="260000"/>
    <s v="UNIDAD"/>
    <s v="NO SOLICITADAS"/>
  </r>
  <r>
    <x v="11"/>
    <s v="204-1-3"/>
    <n v="10"/>
    <s v="HERRAMIENTAS"/>
    <s v="LLAVE  EXPANSIVA 12&quot;"/>
    <n v="27111707"/>
    <s v="MÍNIMA CUANTÍA"/>
    <n v="5"/>
    <n v="5"/>
    <n v="1"/>
    <n v="15000"/>
    <s v="UNIDAD"/>
    <s v="NO SOLICITADAS"/>
  </r>
  <r>
    <x v="11"/>
    <s v="204-1-3"/>
    <n v="10"/>
    <s v="HERRAMIENTAS"/>
    <s v="LLAVE  EXPANSIVA 8&quot;"/>
    <n v="27111707"/>
    <s v="MÍNIMA CUANTÍA"/>
    <n v="5"/>
    <n v="5"/>
    <n v="1"/>
    <n v="30000"/>
    <s v="UNIDAD"/>
    <s v="NO SOLICITADAS"/>
  </r>
  <r>
    <x v="11"/>
    <s v="204-4-9"/>
    <n v="10"/>
    <s v="MATERIALES DE CONSTRUCCION"/>
    <s v="MATERIALES DE CONSTRUCCION"/>
    <n v="30151900"/>
    <s v="MÍNIMA CUANTÍA"/>
    <n v="5"/>
    <n v="5"/>
    <n v="1"/>
    <n v="40000000"/>
    <s v="UNIDAD"/>
    <s v="NO SOLICITADAS"/>
  </r>
  <r>
    <x v="11"/>
    <s v="204-4-20"/>
    <n v="10"/>
    <s v="REPUESTOS"/>
    <s v="MEGAFONO"/>
    <n v="52161533"/>
    <s v="MÍNIMA CUANTÍA"/>
    <n v="5"/>
    <n v="5"/>
    <n v="1"/>
    <n v="250000"/>
    <s v="UNIDAD"/>
    <s v="NO SOLICITADAS"/>
  </r>
  <r>
    <x v="11"/>
    <s v="204-1-4"/>
    <n v="10"/>
    <s v="AUDIOVISUALES Y ACCESORIOS"/>
    <s v="MICROFONO"/>
    <n v="52161520"/>
    <s v="MÍNIMA CUANTÍA"/>
    <n v="5"/>
    <n v="5"/>
    <n v="1"/>
    <n v="85000"/>
    <s v="UNIDAD"/>
    <s v="NO SOLICITADAS"/>
  </r>
  <r>
    <x v="11"/>
    <s v="204-1-3"/>
    <n v="10"/>
    <s v="HERRAMIENTAS"/>
    <s v="NIVEL 12 PULGADAS"/>
    <n v="41113710"/>
    <s v="MÍNIMA CUANTÍA"/>
    <n v="5"/>
    <n v="5"/>
    <n v="1"/>
    <n v="7000"/>
    <s v="UNIDAD"/>
    <s v="NO SOLICITADAS"/>
  </r>
  <r>
    <x v="11"/>
    <s v="204-1-3"/>
    <n v="10"/>
    <s v="HERRAMIENTAS"/>
    <s v="PINZAS VOLTIAMPERIMETRICAS"/>
    <n v="27112105"/>
    <s v="MÍNIMA CUANTÍA"/>
    <n v="5"/>
    <n v="5"/>
    <n v="1"/>
    <n v="93000"/>
    <s v="UNIDAD"/>
    <s v="NO SOLICITADAS"/>
  </r>
  <r>
    <x v="11"/>
    <s v="204-4-23"/>
    <n v="10"/>
    <s v="OTROS MATERIALES Y SUMINISTROS"/>
    <s v="PROBADOR DE TOMAS"/>
    <n v="41113661"/>
    <s v="MÍNIMA CUANTÍA"/>
    <n v="5"/>
    <n v="5"/>
    <n v="1"/>
    <n v="24000"/>
    <s v="UNIDAD"/>
    <s v="NO SOLICITADAS"/>
  </r>
  <r>
    <x v="11"/>
    <s v="204-1-15"/>
    <n v="10"/>
    <s v="MAQUINARIA INDUSTRIAL"/>
    <s v="PULIDORA"/>
    <n v="22101619"/>
    <s v="MÍNIMA CUANTÍA"/>
    <n v="5"/>
    <n v="5"/>
    <n v="1"/>
    <n v="140000"/>
    <s v="UNIDAD"/>
    <s v="NO SOLICITADAS"/>
  </r>
  <r>
    <x v="11"/>
    <s v="204-4-23"/>
    <n v="10"/>
    <s v="OTROS MATERIALES Y SUMINISTROS"/>
    <s v="ROLLO (500 METROS)  NYLON PARA GUADAÑA"/>
    <n v="13111010"/>
    <s v="MÍNIMA CUANTÍA"/>
    <n v="5"/>
    <n v="5"/>
    <n v="1"/>
    <n v="180000"/>
    <s v="UNIDAD"/>
    <s v="NO SOLICITADAS"/>
  </r>
  <r>
    <x v="11"/>
    <s v="204-1-15"/>
    <n v="10"/>
    <s v="MAQUINARIA INDUSTRIAL"/>
    <s v="SIERRA SIN FIN 9 PULGADAS"/>
    <n v="23101512"/>
    <s v="MÍNIMA CUANTÍA"/>
    <n v="5"/>
    <n v="5"/>
    <n v="1"/>
    <n v="545000"/>
    <s v="UNIDAD"/>
    <s v="NO SOLICITADAS"/>
  </r>
  <r>
    <x v="11"/>
    <s v="204-1-15"/>
    <n v="10"/>
    <s v="MAQUINARIA INDUSTRIAL"/>
    <s v="TALADRO PERCUTOR"/>
    <n v="23101502"/>
    <s v="MÍNIMA CUANTÍA"/>
    <n v="5"/>
    <n v="5"/>
    <n v="1"/>
    <n v="400000"/>
    <s v="UNIDAD"/>
    <s v="NO SOLICITADAS"/>
  </r>
  <r>
    <x v="11"/>
    <s v="204-1-26"/>
    <n v="10"/>
    <s v="EQUIPOS DE COMUNICACIONES"/>
    <s v="TELEFONO  ANALOGO INALAMBRICO"/>
    <n v="43191509"/>
    <s v="MÍNIMA CUANTÍA"/>
    <n v="5"/>
    <n v="5"/>
    <n v="2"/>
    <n v="140000"/>
    <s v="UNIDAD"/>
    <s v="NO SOLICITADAS"/>
  </r>
  <r>
    <x v="11"/>
    <s v="204-4-23"/>
    <n v="10"/>
    <s v="OTROS MATERIALES Y SUMINISTROS"/>
    <s v="YOYO PARA GUADAÑA"/>
    <n v="27112000"/>
    <s v="MÍNIMA CUANTÍA"/>
    <n v="5"/>
    <n v="5"/>
    <n v="10"/>
    <n v="370000"/>
    <s v="UNIDAD"/>
    <s v="NO SOLICITADAS"/>
  </r>
  <r>
    <x v="11"/>
    <s v="204-5-8"/>
    <n v="10"/>
    <s v="SERVICIO DE ASEO"/>
    <s v="SERVICIO DE ASEO Y LIMPIEZA"/>
    <n v="76111501"/>
    <s v="MÍNIMA CUANTÍA"/>
    <n v="2"/>
    <n v="8"/>
    <n v="1"/>
    <n v="75551527.640000001"/>
    <s v="GLOBAL"/>
    <s v="NO SOLICITADAS"/>
  </r>
  <r>
    <x v="11"/>
    <s v="204-41-13"/>
    <n v="16"/>
    <s v="OTROS GASTOS POR ADQUISICION DE SERVICIOS"/>
    <s v="ACTIVIDADES PARA LA CELEBRACION DEL DIA DE LA FAMILIA AEREA"/>
    <n v="90101600"/>
    <s v="MÍNIMA CUANTÍA"/>
    <n v="3"/>
    <n v="8"/>
    <n v="1"/>
    <n v="5000000"/>
    <s v="GLOBAL"/>
    <s v="NO SOLICITADAS"/>
  </r>
  <r>
    <x v="11"/>
    <s v="204-5-9"/>
    <n v="16"/>
    <s v="SERVICIO DE CAFETERIA Y RESTAURANTE"/>
    <s v="SERIVICIO DE CAFETERIA Y RESTAURANTE"/>
    <n v="90101700"/>
    <s v="MÍNIMA CUANTÍA"/>
    <n v="3"/>
    <n v="8"/>
    <n v="1"/>
    <n v="16000000"/>
    <s v="GLOBAL"/>
    <s v="NO SOLICITADAS"/>
  </r>
  <r>
    <x v="11"/>
    <s v="204-41-13"/>
    <n v="10"/>
    <s v="OTROS GASTOS POR ADQUISICION DE SERVICIOS"/>
    <s v="SERVICIO DE MONITOREO DE AGUA POTABLE Y AGUA RESIDUAL"/>
    <n v="77121707"/>
    <s v="MÍNIMA CUANTÍA"/>
    <n v="5"/>
    <n v="5"/>
    <n v="1"/>
    <n v="14350000"/>
    <s v="GLOBAL"/>
    <s v="NO SOLICITADAS"/>
  </r>
  <r>
    <x v="11"/>
    <s v="204-5-2"/>
    <n v="10"/>
    <s v="MANTENIMIENTO DE BIENES MUEBLES, EQUIPOS Y ENSERES"/>
    <s v="MANTENIMIENTO PREVENTIVO CROMAGLASS"/>
    <n v="72154022"/>
    <s v="MÍNIMA CUANTÍA"/>
    <n v="5"/>
    <n v="6"/>
    <n v="1"/>
    <n v="2800000"/>
    <s v="GLOBAL"/>
    <s v="NO SOLICITADAS"/>
  </r>
  <r>
    <x v="11"/>
    <s v="204-5-2"/>
    <n v="10"/>
    <s v="MANTENIMIENTO DE BIENES MUEBLES, EQUIPOS Y ENSERES"/>
    <s v="MANTENIMIENTO PREVENTIVO PLANTA DE AGUA"/>
    <n v="72154103"/>
    <s v="MÍNIMA CUANTÍA"/>
    <n v="5"/>
    <n v="6"/>
    <n v="1"/>
    <n v="1940000"/>
    <s v="GLOBAL"/>
    <s v="NO SOLICITADAS"/>
  </r>
  <r>
    <x v="11"/>
    <s v="204-41-13"/>
    <n v="10"/>
    <s v="OTROS GASTOS POR ADQUISICION DE SERVICIOS"/>
    <s v="SERVICIO DE SOSTENIMIENTO PLANTA DE TRATAMIENTO DE AGUA POTABLE, PLANTA DE TRATAMIENTO DE AGUAS RESIDUALES  DEL GACAR INCLUYENDO REPUESTOS BASICOS Y PRODUCTOS QUIMICOS A TODO COSTO"/>
    <n v="72154022"/>
    <s v="MÍNIMA CUANTÍA"/>
    <n v="5"/>
    <n v="6"/>
    <n v="1"/>
    <n v="77700186.879999995"/>
    <s v="GLOBAL"/>
    <s v="NO SOLICITADAS"/>
  </r>
  <r>
    <x v="11"/>
    <s v="204-5-8"/>
    <n v="10"/>
    <s v="SERVICIO DE ASEO"/>
    <s v="SERVICIO DE SOSTENIMIENTO DE JARDINES Y ZONAS VERDES DEL GACAR"/>
    <n v="70111703"/>
    <s v="MÍNIMA CUANTÍA"/>
    <n v="4"/>
    <n v="7"/>
    <n v="1"/>
    <n v="19880000"/>
    <s v="GLOBAL"/>
    <s v="NO SOLICITADAS"/>
  </r>
  <r>
    <x v="11"/>
    <s v="204-41-13"/>
    <n v="10"/>
    <s v="OTROS GASTOS POR ADQUISICION DE SERVICIOS"/>
    <s v="SERVICIO DE TRANSPORTE Y DESTINO FINAL DE RESIDUOS PELIGROSOS GENERADOS"/>
    <n v="76122304"/>
    <s v="MÍNIMA CUANTÍA"/>
    <n v="5"/>
    <n v="5"/>
    <n v="1"/>
    <n v="25000000"/>
    <s v="GLOBAL"/>
    <s v="NO SOLICITADAS"/>
  </r>
  <r>
    <x v="11"/>
    <s v="204-4-1"/>
    <n v="10"/>
    <s v="COMBUSTIBLES Y LUBRICANTES"/>
    <s v="COMBUSTIBLE"/>
    <n v="15101500"/>
    <s v="MÍNIMA CUANTÍA"/>
    <n v="5"/>
    <n v="5"/>
    <n v="1"/>
    <n v="47242850"/>
    <s v="GLOBAL"/>
    <s v="NO SOLICITADAS"/>
  </r>
  <r>
    <x v="11"/>
    <s v="204-5-6"/>
    <n v="10"/>
    <s v="MANTENIMIENTO EQUIPO DE NAVEGACION Y TRANSPORTE"/>
    <s v="MANTENIMIENTO  PARQUE AUTOMOTOR GACAR"/>
    <n v="78181500"/>
    <s v="MÍNIMA CUANTÍA"/>
    <n v="2"/>
    <n v="6"/>
    <n v="1"/>
    <n v="18777936"/>
    <s v="GLOBAL"/>
    <s v="NO SOLICITADAS"/>
  </r>
  <r>
    <x v="11"/>
    <s v="204-4-1"/>
    <n v="10"/>
    <s v="COMBUSTIBLES Y LUBRICANTES"/>
    <s v="ACEITE 3 EN 1"/>
    <n v="15121520"/>
    <s v="MÍNIMA CUANTÍA"/>
    <n v="5"/>
    <n v="5"/>
    <n v="5"/>
    <n v="80000"/>
    <s v="UNIDAD"/>
    <s v="NO SOLICITADAS"/>
  </r>
  <r>
    <x v="11"/>
    <s v="204-4-17"/>
    <n v="10"/>
    <s v="PRODUCTOS DE ASEO Y LIMPIEZA"/>
    <s v="DESENGRASANTE PARA PINTURA DE VEHICULOS "/>
    <n v="47131821"/>
    <s v="MÍNIMA CUANTÍA"/>
    <n v="5"/>
    <n v="5"/>
    <n v="10"/>
    <n v="250000"/>
    <s v="UNIDAD"/>
    <s v="NO SOLICITADAS"/>
  </r>
  <r>
    <x v="11"/>
    <s v="204-4-17"/>
    <n v="10"/>
    <s v="PRODUCTOS DE ASEO Y LIMPIEZA"/>
    <s v="DESINCRUSTANTE PARA AIRE ACONDICIONADO X GALON"/>
    <n v="23281902"/>
    <s v="MÍNIMA CUANTÍA"/>
    <n v="5"/>
    <n v="5"/>
    <n v="2"/>
    <n v="40000"/>
    <s v="UNIDAD"/>
    <s v="NO SOLICITADAS"/>
  </r>
  <r>
    <x v="11"/>
    <s v="204-4-1"/>
    <n v="10"/>
    <s v="COMBUSTIBLES Y LUBRICANTES"/>
    <s v="LIQUIDO REFRIGERANTE ANTIOXIDANTE PARA MOTORES"/>
    <n v="25174004"/>
    <s v="MÍNIMA CUANTÍA"/>
    <n v="5"/>
    <n v="5"/>
    <n v="10"/>
    <n v="300000"/>
    <s v="UNIDAD"/>
    <s v="NO SOLICITADAS"/>
  </r>
  <r>
    <x v="11"/>
    <s v="204-4-1"/>
    <n v="10"/>
    <s v="COMBUSTIBLES Y LUBRICANTES"/>
    <s v="PROTECTOR ANTIOXIDANTE Y ANTICORROSIVO 300ML"/>
    <n v="15121514"/>
    <s v="MÍNIMA CUANTÍA"/>
    <n v="5"/>
    <n v="5"/>
    <n v="20"/>
    <n v="400000"/>
    <s v="UNIDAD"/>
    <s v="NO SOLICITADAS"/>
  </r>
  <r>
    <x v="11"/>
    <s v="204-4-20"/>
    <n v="10"/>
    <s v="REPUESTOS"/>
    <s v="REPUESTOS"/>
    <n v="20121445"/>
    <s v="MÍNIMA CUANTÍA"/>
    <n v="5"/>
    <n v="5"/>
    <n v="1"/>
    <n v="39999000"/>
    <s v="GLOBAL"/>
    <s v="NO SOLICITADAS"/>
  </r>
  <r>
    <x v="11"/>
    <s v="204-4-17"/>
    <n v="10"/>
    <s v="PRODUCTOS DE ASEO Y LIMPIEZA"/>
    <s v="SHAMPOO CON CERA AUTOBRILLANTE PARA VEHICULOS DE 1000 CM3 "/>
    <n v="47131828"/>
    <s v="MÍNIMA CUANTÍA"/>
    <n v="5"/>
    <n v="5"/>
    <n v="50"/>
    <n v="945000"/>
    <s v="UNIDAD"/>
    <s v="NO SOLICITADAS"/>
  </r>
  <r>
    <x v="11"/>
    <s v="204-4-17"/>
    <n v="10"/>
    <s v="PRODUCTOS DE ASEO Y LIMPIEZA"/>
    <s v="SILICONA LIQUIDA PARA VEHICULOS (SILICONAS)"/>
    <n v="31133710"/>
    <s v="MÍNIMA CUANTÍA"/>
    <n v="5"/>
    <n v="5"/>
    <n v="50"/>
    <n v="600000"/>
    <s v="UNIDAD"/>
    <s v="NO SOLICITADAS"/>
  </r>
  <r>
    <x v="11"/>
    <s v="204-4-15"/>
    <n v="10"/>
    <s v="PAPELERIA, UTILES DE ESCRITORIO Y OFICINA"/>
    <s v="BOTELLA DE TINTA AMARILLO 664 PARA IMPRESORA IMPRESORA EPSON L220"/>
    <n v="44103104"/>
    <s v="MÍNIMA CUANTÍA"/>
    <n v="5"/>
    <n v="5"/>
    <n v="2"/>
    <n v="61862.06"/>
    <s v="UNIDAD"/>
    <s v="NO SOLICITADAS"/>
  </r>
  <r>
    <x v="11"/>
    <s v="204-4-15"/>
    <n v="10"/>
    <s v="PAPELERIA, UTILES DE ESCRITORIO Y OFICINA"/>
    <s v="BOTELLA DE TINTA AZUL 664 PARA IMPRESORA IMPRESORA EPSON L220"/>
    <n v="44103104"/>
    <s v="MÍNIMA CUANTÍA"/>
    <n v="5"/>
    <n v="5"/>
    <n v="2"/>
    <n v="61862.06"/>
    <s v="UNIDAD"/>
    <s v="NO SOLICITADAS"/>
  </r>
  <r>
    <x v="11"/>
    <s v="204-4-15"/>
    <n v="10"/>
    <s v="PAPELERIA, UTILES DE ESCRITORIO Y OFICINA"/>
    <s v="BOTELLA DE TINTA MAGENTA 664 PARA IMPRESORA IMPRESORA EPSON L220"/>
    <n v="44103104"/>
    <s v="MÍNIMA CUANTÍA"/>
    <n v="5"/>
    <n v="5"/>
    <n v="2"/>
    <n v="61862.06"/>
    <s v="UNIDAD"/>
    <s v="NO SOLICITADAS"/>
  </r>
  <r>
    <x v="11"/>
    <s v="204-4-15"/>
    <n v="10"/>
    <s v="PAPELERIA, UTILES DE ESCRITORIO Y OFICINA"/>
    <s v="BOTELLA DE TINTA NEGRA 664 PARA IMPRESORA IMPRESORA EPSON L220"/>
    <n v="44103104"/>
    <s v="MÍNIMA CUANTÍA"/>
    <n v="5"/>
    <n v="5"/>
    <n v="4"/>
    <n v="123724.12"/>
    <s v="UNIDAD"/>
    <s v="NO SOLICITADAS"/>
  </r>
  <r>
    <x v="11"/>
    <s v="204-4-15"/>
    <n v="10"/>
    <s v="PAPELERIA, UTILES DE ESCRITORIO Y OFICINA"/>
    <s v="TONER 38A - Q1338A PARA IMPRESORA HP LASERJET 4200L"/>
    <n v="44103103"/>
    <s v="MÍNIMA CUANTÍA"/>
    <n v="5"/>
    <n v="5"/>
    <n v="2"/>
    <n v="1051655.18"/>
    <s v="UNIDAD"/>
    <s v="NO SOLICITADAS"/>
  </r>
  <r>
    <x v="11"/>
    <s v="204-4-15"/>
    <n v="10"/>
    <s v="PAPELERIA, UTILES DE ESCRITORIO Y OFICINA"/>
    <s v="TONER 51X -Q7551X PARA IMPRESORA HP LASERJET M3027X MFP"/>
    <n v="44103103"/>
    <s v="MÍNIMA CUANTÍA"/>
    <n v="5"/>
    <n v="5"/>
    <n v="1"/>
    <n v="444931.03"/>
    <s v="UNIDAD"/>
    <s v="NO SOLICITADAS"/>
  </r>
  <r>
    <x v="11"/>
    <s v="204-4-15"/>
    <n v="10"/>
    <s v="PAPELERIA, UTILES DE ESCRITORIO Y OFICINA"/>
    <s v="TONER 524H PARA IMPRESORA LEXMARK MS811 - MS810"/>
    <n v="44103103"/>
    <s v="MÍNIMA CUANTÍA"/>
    <n v="5"/>
    <n v="5"/>
    <n v="4"/>
    <n v="2907517.24"/>
    <s v="UNIDAD"/>
    <s v="NO SOLICITADAS"/>
  </r>
  <r>
    <x v="11"/>
    <s v="204-4-15"/>
    <n v="10"/>
    <s v="PAPELERIA, UTILES DE ESCRITORIO Y OFICINA"/>
    <s v="TONER 83A PARA IMPRESORA  HP M127 LASER JET"/>
    <n v="44103103"/>
    <s v="MÍNIMA CUANTÍA"/>
    <n v="5"/>
    <n v="5"/>
    <n v="4"/>
    <n v="966000"/>
    <s v="UNIDAD"/>
    <s v="NO SOLICITADAS"/>
  </r>
  <r>
    <x v="11"/>
    <s v="204-4-15"/>
    <n v="10"/>
    <s v="PAPELERIA, UTILES DE ESCRITORIO Y OFICINA"/>
    <s v="TONER HP CB540A (NEGRO)  PARA IMPRESORA HP COLOR LASERJET CM1312NFI MFP"/>
    <n v="44103103"/>
    <s v="MÍNIMA CUANTÍA"/>
    <n v="5"/>
    <n v="5"/>
    <n v="2"/>
    <n v="549620.68000000005"/>
    <s v="UNIDAD"/>
    <s v="NO SOLICITADAS"/>
  </r>
  <r>
    <x v="11"/>
    <s v="204-4-15"/>
    <n v="10"/>
    <s v="PAPELERIA, UTILES DE ESCRITORIO Y OFICINA"/>
    <s v="TONER HP CB541A (AZUL) PARA IMPRESORA HP COLOR LASERJET CM1312NFI MFP"/>
    <n v="44103103"/>
    <s v="MÍNIMA CUANTÍA"/>
    <n v="5"/>
    <n v="5"/>
    <n v="2"/>
    <n v="549620.68000000005"/>
    <s v="UNIDAD"/>
    <s v="NO SOLICITADAS"/>
  </r>
  <r>
    <x v="11"/>
    <s v="204-4-15"/>
    <n v="10"/>
    <s v="PAPELERIA, UTILES DE ESCRITORIO Y OFICINA"/>
    <s v="TONER HP CB542A (YELLOW) PARA IMPRESORA HP COLOR LASERJET CM1312NFI MFP"/>
    <n v="44103103"/>
    <s v="MÍNIMA CUANTÍA"/>
    <n v="5"/>
    <n v="5"/>
    <n v="1"/>
    <n v="274810.34000000003"/>
    <s v="UNIDAD"/>
    <s v="NO SOLICITADAS"/>
  </r>
  <r>
    <x v="11"/>
    <s v="204-4-15"/>
    <n v="10"/>
    <s v="PAPELERIA, UTILES DE ESCRITORIO Y OFICINA"/>
    <s v="TONER HP CB543A (MAJENTA)  PARA IMPRESORA HP COLOR LASERJET CM1312NFI MFP"/>
    <n v="44103103"/>
    <s v="MÍNIMA CUANTÍA"/>
    <n v="5"/>
    <n v="5"/>
    <n v="2"/>
    <n v="549620.68000000005"/>
    <s v="UNIDAD"/>
    <s v="NO SOLICITADAS"/>
  </r>
  <r>
    <x v="11"/>
    <s v="204-4-15"/>
    <n v="10"/>
    <s v="PAPELERIA, UTILES DE ESCRITORIO Y OFICINA"/>
    <s v="TONER MLT-D101S/X PARA IMPRESORA SAMSUNG SCX-3405F"/>
    <n v="44103103"/>
    <s v="MÍNIMA CUANTÍA"/>
    <n v="5"/>
    <n v="5"/>
    <n v="1"/>
    <n v="189155.17"/>
    <s v="UNIDAD"/>
    <s v="NO SOLICITADAS"/>
  </r>
  <r>
    <x v="11"/>
    <s v="204-4-15"/>
    <n v="10"/>
    <s v="PAPELERIA, UTILES DE ESCRITORIO Y OFICINA"/>
    <s v="TONER T640 PARA IMPRESORA LEXMARK T 640"/>
    <n v="44103103"/>
    <s v="MÍNIMA CUANTÍA"/>
    <n v="5"/>
    <n v="5"/>
    <n v="2"/>
    <n v="1025482.76"/>
    <s v="UNIDAD"/>
    <s v="NO SOLICITADAS"/>
  </r>
  <r>
    <x v="11"/>
    <s v="204-4-15"/>
    <n v="10"/>
    <s v="PAPELERIA, UTILES DE ESCRITORIO Y OFICINA"/>
    <s v="TONER T654/T650A11L PARA IMPRESORA LEXMARK T654DN"/>
    <n v="44103103"/>
    <s v="MÍNIMA CUANTÍA"/>
    <n v="5"/>
    <n v="5"/>
    <n v="1"/>
    <n v="1095672.4099999999"/>
    <s v="UNIDAD"/>
    <s v="NO SOLICITADAS"/>
  </r>
  <r>
    <x v="11"/>
    <s v="204-5-2"/>
    <n v="10"/>
    <s v="MANTENIMIENTO DE BIENES MUEBLES, EQUIPOS Y ENSERES"/>
    <s v="MANTENIMIENTO DE FOTOCOPIADORAS XEROX"/>
    <n v="72154066"/>
    <s v="MÍNIMA CUANTÍA"/>
    <n v="5"/>
    <n v="3"/>
    <n v="1"/>
    <n v="4700000"/>
    <s v="GLOBAL"/>
    <s v="NO SOLICITADAS"/>
  </r>
  <r>
    <x v="11"/>
    <s v="204-5-5"/>
    <n v="10"/>
    <s v="MANTENIMIENTO EQUIPO COMUNICACIÓN Y COMPUTACIÓN"/>
    <s v="MANTENIMIENTO DE UPS"/>
    <n v="81101701"/>
    <s v="MÍNIMA CUANTÍA"/>
    <n v="5"/>
    <n v="3"/>
    <n v="1"/>
    <n v="4800000"/>
    <s v="GLOBAL"/>
    <s v="NO SOLICITADAS"/>
  </r>
  <r>
    <x v="11"/>
    <s v="204-5-6"/>
    <n v="10"/>
    <s v="MANTENIMIENTO EQUIPO DE NAVEGACION Y TRANSPORTE"/>
    <s v="AMARRE VF 2019 MANTENIMIENTO  PARQUE AUTOMOTOR GACAR"/>
    <n v="78181500"/>
    <s v="MÍNIMA CUANTÍA"/>
    <n v="12"/>
    <n v="1"/>
    <n v="1"/>
    <n v="12750000"/>
    <s v="GLOBAL"/>
    <s v="NO SOLICITADAS"/>
  </r>
  <r>
    <x v="11"/>
    <s v="204-10-2"/>
    <n v="10"/>
    <s v="ARRENDAMIENTOS BIENES INMUEBLES"/>
    <s v="AMARRE VF2019 ARRENDAMIENTO DE BIEN INMUEBLE AMOBLADO EN SAN ANDRES ISLA"/>
    <n v="80131501"/>
    <s v="CONTRATACIÓN DIRECTA"/>
    <n v="12"/>
    <n v="1"/>
    <n v="1"/>
    <n v="8924895"/>
    <s v="GLOBAL"/>
    <s v="NO SOLICITADAS"/>
  </r>
  <r>
    <x v="11"/>
    <s v="204-4-1"/>
    <n v="10"/>
    <s v="COMBUSTIBLES Y LUBRICANTES"/>
    <s v="AMARRE VF2019 COMBUSTIBLE"/>
    <n v="15101500"/>
    <s v="MÍNIMA CUANTÍA"/>
    <n v="12"/>
    <n v="1"/>
    <n v="1"/>
    <n v="8250000"/>
    <s v="GLOBAL"/>
    <s v="NO SOLICITADAS"/>
  </r>
  <r>
    <x v="11"/>
    <s v="204-5-8"/>
    <n v="10"/>
    <s v="SERVICIO DE ASEO"/>
    <s v="AMARRE VF2019 SERVICIO DE ASEO Y LIMPIEZA"/>
    <n v="76111501"/>
    <s v="MÍNIMA CUANTÍA"/>
    <n v="12"/>
    <n v="1"/>
    <n v="1"/>
    <n v="3500000"/>
    <s v="GLOBAL"/>
    <s v="NO SOLICITADAS"/>
  </r>
  <r>
    <x v="11"/>
    <s v="204-41-13"/>
    <n v="10"/>
    <s v="OTROS GASTOS POR ADQUISICION DE SERVICIOS"/>
    <s v="AMARRE VF2019 SERVICIO DE MONITOREO DE AGUA POTABLE Y AGUA RESIDUAL"/>
    <n v="77121707"/>
    <s v="MÍNIMA CUANTÍA"/>
    <n v="12"/>
    <n v="1"/>
    <n v="1"/>
    <n v="2000000"/>
    <s v="GLOBAL"/>
    <s v="NO SOLICITADAS"/>
  </r>
  <r>
    <x v="11"/>
    <s v="204-41-13"/>
    <n v="10"/>
    <s v="OTROS GASTOS POR ADQUISICION DE SERVICIOS"/>
    <s v="AMARRE VF2019 SERVICIO DE SOSTENIMIENTO PLANTA DE TRATAMIENTO DE AGUA POTABLE, PLANTA DE TRATAMIENTO DE AGUAS RESIDUALES  DEL GACAR INCLUYENDO REPUESTOS BASICOS Y PRODUCTOS QUIMICOS A TODO COSTO"/>
    <n v="72154022"/>
    <s v="MÍNIMA CUANTÍA"/>
    <n v="12"/>
    <n v="1"/>
    <n v="1"/>
    <n v="15300000"/>
    <s v="GLOBAL"/>
    <s v="NO SOLICITADAS"/>
  </r>
  <r>
    <x v="11"/>
    <s v="204-11-2"/>
    <n v="10"/>
    <s v="VIATICOS Y GASTOS DE VIAJE AL INTERIOR"/>
    <s v="AMARRE VF2019 TIQUETES AEREOS NACIONALES"/>
    <n v="78111502"/>
    <s v="MÍNIMA CUANTÍA"/>
    <n v="12"/>
    <n v="1"/>
    <n v="1"/>
    <n v="7500000"/>
    <s v="GLOBAL"/>
    <s v="NO SOLICITADAS"/>
  </r>
  <r>
    <x v="11"/>
    <s v="204-1-25"/>
    <n v="10"/>
    <s v="OTRAS COMPRAS DE EQUIPOS"/>
    <s v="ALARMA TEMPRANA DE DETECCIÓN DE INTRUSOS"/>
    <n v="46171604"/>
    <s v="MÍNIMA CUANTÍA"/>
    <n v="5"/>
    <n v="5"/>
    <n v="1"/>
    <n v="2170000"/>
    <s v="UNIDAD"/>
    <s v="NO SOLICITADAS"/>
  </r>
  <r>
    <x v="11"/>
    <s v="204-1-25"/>
    <n v="10"/>
    <s v="OTRAS COMPRAS DE EQUIPOS"/>
    <s v="ALARMA TEMPRANA DE EVACUACIÓN "/>
    <n v="46171604"/>
    <s v="MÍNIMA CUANTÍA"/>
    <n v="5"/>
    <n v="5"/>
    <n v="2"/>
    <n v="1940000"/>
    <s v="UNIDAD"/>
    <s v="NO SOLICITADAS"/>
  </r>
  <r>
    <x v="11"/>
    <s v="204-5-2"/>
    <n v="10"/>
    <s v="MANTENIMIENTO DE BIENES MUEBLES, EQUIPOS Y ENSERES"/>
    <s v="MANTENIMIENTO PREVENTIVO Y CORRECTIVO DE CAMARAS"/>
    <n v="92121704"/>
    <s v="MÍNIMA CUANTÍA"/>
    <n v="3"/>
    <n v="3"/>
    <n v="1"/>
    <n v="9207030"/>
    <s v="GLOBAL"/>
    <s v="NO SOLICITADAS"/>
  </r>
  <r>
    <x v="11"/>
    <s v="204-19-2"/>
    <n v="10"/>
    <s v="SOSTENIMIENTO DE SEMOVIENTES"/>
    <s v="ALIMENTO HUMEDO"/>
    <n v="10121802"/>
    <s v="MÍNIMA CUANTÍA"/>
    <n v="5"/>
    <n v="5"/>
    <n v="100"/>
    <n v="1500000"/>
    <s v="UNIDAD"/>
    <s v="NO SOLICITADAS"/>
  </r>
  <r>
    <x v="11"/>
    <s v="204-19-1"/>
    <n v="10"/>
    <s v="MATERIAL VETERINARIO"/>
    <s v="ANTIPARASITARIO INTERNO PARA CONTROL DE FILARIASIS EN PERROS"/>
    <n v="10111305"/>
    <s v="MÍNIMA CUANTÍA"/>
    <n v="5"/>
    <n v="5"/>
    <n v="15"/>
    <n v="600000"/>
    <s v="UNIDAD"/>
    <s v="NO SOLICITADAS"/>
  </r>
  <r>
    <x v="11"/>
    <s v="204-19-1"/>
    <n v="10"/>
    <s v="MATERIAL VETERINARIO"/>
    <s v="ANTISEPTICO / DESINFECTANTE CANILES"/>
    <n v="10111305"/>
    <s v="MÍNIMA CUANTÍA"/>
    <n v="5"/>
    <n v="5"/>
    <n v="12"/>
    <n v="300000"/>
    <s v="LITRO"/>
    <s v="NO SOLICITADAS"/>
  </r>
  <r>
    <x v="11"/>
    <s v="204-19-2"/>
    <n v="10"/>
    <s v="SOSTENIMIENTO DE SEMOVIENTES"/>
    <s v="BOZAL"/>
    <n v="10141610"/>
    <s v="MÍNIMA CUANTÍA"/>
    <n v="5"/>
    <n v="5"/>
    <n v="6"/>
    <n v="210000"/>
    <s v="UNIDAD"/>
    <s v="NO SOLICITADAS"/>
  </r>
  <r>
    <x v="11"/>
    <s v="204-19-3"/>
    <n v="10"/>
    <s v="OTROS PARA EL SOSTENIMIENTO DE SEMOVIENTES"/>
    <s v="CAPA DE ENFRIAMIENTO"/>
    <n v="10111307"/>
    <s v="MÍNIMA CUANTÍA"/>
    <n v="5"/>
    <n v="5"/>
    <n v="2"/>
    <n v="700000"/>
    <s v="UNIDAD"/>
    <s v="NO SOLICITADAS"/>
  </r>
  <r>
    <x v="11"/>
    <s v="204-19-2"/>
    <n v="10"/>
    <s v="SOSTENIMIENTO DE SEMOVIENTES"/>
    <s v="CEPILLO SLICKER "/>
    <n v="10111302"/>
    <s v="MÍNIMA CUANTÍA"/>
    <n v="5"/>
    <n v="5"/>
    <n v="5"/>
    <n v="150000"/>
    <s v="UNIDAD"/>
    <s v="NO SOLICITADAS"/>
  </r>
  <r>
    <x v="11"/>
    <s v="204-19-2"/>
    <n v="10"/>
    <s v="SOSTENIMIENTO DE SEMOVIENTES"/>
    <s v="COLLAR FIJO EN CINTA TUBULAR "/>
    <n v="10141608"/>
    <s v="MÍNIMA CUANTÍA"/>
    <n v="5"/>
    <n v="5"/>
    <n v="6"/>
    <n v="180000"/>
    <s v="UNIDAD"/>
    <s v="NO SOLICITADAS"/>
  </r>
  <r>
    <x v="11"/>
    <s v="204-19-2"/>
    <n v="10"/>
    <s v="SOSTENIMIENTO DE SEMOVIENTES"/>
    <s v="COMEDOR ACERO INOXIDABLE"/>
    <n v="10111304"/>
    <s v="MÍNIMA CUANTÍA"/>
    <n v="5"/>
    <n v="5"/>
    <n v="6"/>
    <n v="270000"/>
    <s v="UNIDAD"/>
    <s v="NO SOLICITADAS"/>
  </r>
  <r>
    <x v="11"/>
    <s v="204-19-3"/>
    <n v="10"/>
    <s v="OTROS PARA EL SOSTENIMIENTO DE SEMOVIENTES"/>
    <s v="CORTAUÑAS PARA CANINO"/>
    <n v="42121515"/>
    <s v="MÍNIMA CUANTÍA"/>
    <n v="5"/>
    <n v="5"/>
    <n v="1"/>
    <n v="12000"/>
    <s v="UNIDAD"/>
    <s v="NO SOLICITADAS"/>
  </r>
  <r>
    <x v="11"/>
    <s v="204-19-3"/>
    <n v="10"/>
    <s v="OTROS PARA EL SOSTENIMIENTO DE SEMOVIENTES"/>
    <s v="DELTAS DE SEGURIDAD"/>
    <n v="10141611"/>
    <s v="MÍNIMA CUANTÍA"/>
    <n v="5"/>
    <n v="5"/>
    <n v="6"/>
    <n v="300000"/>
    <s v="UNIDAD"/>
    <s v="NO SOLICITADAS"/>
  </r>
  <r>
    <x v="11"/>
    <s v="204-19-1"/>
    <n v="10"/>
    <s v="MATERIAL VETERINARIO"/>
    <s v="DESPARASITANTE INTERNO CAJA CON 1 BLISTER DE 3 TABLETAS CADA UNO"/>
    <n v="10111305"/>
    <s v="MÍNIMA CUANTÍA"/>
    <n v="5"/>
    <n v="5"/>
    <n v="10"/>
    <n v="400000"/>
    <s v="UNIDAD"/>
    <s v="NO SOLICITADAS"/>
  </r>
  <r>
    <x v="11"/>
    <s v="204-19-1"/>
    <n v="10"/>
    <s v="MATERIAL VETERINARIO"/>
    <s v="DESPARASITANTE INTERNO CAJA CON UNA TABLETA"/>
    <n v="10111305"/>
    <s v="MÍNIMA CUANTÍA"/>
    <n v="5"/>
    <n v="5"/>
    <n v="10"/>
    <n v="250000"/>
    <s v="UNIDAD"/>
    <s v="NO SOLICITADAS"/>
  </r>
  <r>
    <x v="11"/>
    <s v="204-19-1"/>
    <n v="10"/>
    <s v="MATERIAL VETERINARIO"/>
    <s v="DESPARASITANTE INTERNO POMOATO DE PIRANTEL, PRAZIQUANTE, EXCIPIENTES"/>
    <n v="10111305"/>
    <s v="MÍNIMA CUANTÍA"/>
    <n v="5"/>
    <n v="5"/>
    <n v="10"/>
    <n v="200000"/>
    <s v="UNIDAD"/>
    <s v="NO SOLICITADAS"/>
  </r>
  <r>
    <x v="11"/>
    <s v="204-19-1"/>
    <n v="10"/>
    <s v="MATERIAL VETERINARIO"/>
    <s v="ECTOPARASITICIDA PARA PERROS GRANDES"/>
    <n v="10111305"/>
    <s v="MÍNIMA CUANTÍA"/>
    <n v="5"/>
    <n v="5"/>
    <n v="32"/>
    <n v="1920000"/>
    <s v="UNIDAD"/>
    <s v="NO SOLICITADAS"/>
  </r>
  <r>
    <x v="11"/>
    <s v="204-19-2"/>
    <n v="10"/>
    <s v="SOSTENIMIENTO DE SEMOVIENTES"/>
    <s v="GUACAL"/>
    <n v="10131603"/>
    <s v="MÍNIMA CUANTÍA"/>
    <n v="5"/>
    <n v="5"/>
    <n v="2"/>
    <n v="1600000"/>
    <s v="UNIDAD"/>
    <s v="NO SOLICITADAS"/>
  </r>
  <r>
    <x v="11"/>
    <s v="204-19-3"/>
    <n v="10"/>
    <s v="OTROS PARA EL SOSTENIMIENTO DE SEMOVIENTES"/>
    <s v="GUAYA"/>
    <n v="10141611"/>
    <s v="MÍNIMA CUANTÍA"/>
    <n v="5"/>
    <n v="5"/>
    <n v="1"/>
    <n v="50000"/>
    <s v="UNIDAD"/>
    <s v="NO SOLICITADAS"/>
  </r>
  <r>
    <x v="11"/>
    <s v="204-19-1"/>
    <n v="10"/>
    <s v="MATERIAL VETERINARIO"/>
    <s v="LIMPIADOR DE OIDOS"/>
    <n v="10111302"/>
    <s v="MÍNIMA CUANTÍA"/>
    <n v="5"/>
    <n v="5"/>
    <n v="12"/>
    <n v="480000"/>
    <s v="UNIDAD"/>
    <s v="NO SOLICITADAS"/>
  </r>
  <r>
    <x v="11"/>
    <s v="204-19-3"/>
    <n v="10"/>
    <s v="OTROS PARA EL SOSTENIMIENTO DE SEMOVIENTES"/>
    <s v="MORDEDOR"/>
    <n v="10111301"/>
    <s v="MÍNIMA CUANTÍA"/>
    <n v="5"/>
    <n v="5"/>
    <n v="2"/>
    <n v="100000"/>
    <s v="UNIDAD"/>
    <s v="NO SOLICITADAS"/>
  </r>
  <r>
    <x v="11"/>
    <s v="204-19-3"/>
    <n v="10"/>
    <s v="OTROS PARA EL SOSTENIMIENTO DE SEMOVIENTES"/>
    <s v="PELOTA MACIZA"/>
    <n v="10111301"/>
    <s v="MÍNIMA CUANTÍA"/>
    <n v="5"/>
    <n v="5"/>
    <n v="2"/>
    <n v="40000"/>
    <s v="UNIDAD"/>
    <s v="NO SOLICITADAS"/>
  </r>
  <r>
    <x v="11"/>
    <s v="204-19-3"/>
    <n v="10"/>
    <s v="OTROS PARA EL SOSTENIMIENTO DE SEMOVIENTES"/>
    <s v="SERVICIOS VETERINARIOS SEMOVIENTES CANINOS"/>
    <n v="70122005"/>
    <s v="MÍNIMA CUANTÍA"/>
    <n v="5"/>
    <n v="5"/>
    <n v="1"/>
    <n v="9000000"/>
    <s v="GLOBAL"/>
    <s v="NO SOLICITADAS"/>
  </r>
  <r>
    <x v="11"/>
    <s v="204-19-1"/>
    <n v="10"/>
    <s v="MATERIAL VETERINARIO"/>
    <s v="SHAMPOO INSECTICIDA"/>
    <n v="10111302"/>
    <s v="MÍNIMA CUANTÍA"/>
    <n v="5"/>
    <n v="5"/>
    <n v="10"/>
    <n v="350000"/>
    <s v="UNIDAD"/>
    <s v="NO SOLICITADAS"/>
  </r>
  <r>
    <x v="11"/>
    <s v="204-19-1"/>
    <n v="10"/>
    <s v="MATERIAL VETERINARIO"/>
    <s v="SHAMPOO MEDICADO"/>
    <n v="10111302"/>
    <s v="MÍNIMA CUANTÍA"/>
    <n v="5"/>
    <n v="5"/>
    <n v="10"/>
    <n v="350000"/>
    <s v="UNIDAD"/>
    <s v="NO SOLICITADAS"/>
  </r>
  <r>
    <x v="11"/>
    <s v="204-19-3"/>
    <n v="10"/>
    <s v="OTROS PARA EL SOSTENIMIENTO DE SEMOVIENTES"/>
    <s v="TOALLA SECADO"/>
    <n v="10111302"/>
    <s v="MÍNIMA CUANTÍA"/>
    <n v="5"/>
    <n v="5"/>
    <n v="6"/>
    <n v="150000"/>
    <s v="UNIDAD"/>
    <s v="NO SOLICITADAS"/>
  </r>
  <r>
    <x v="11"/>
    <s v="204-19-2"/>
    <n v="10"/>
    <s v="SOSTENIMIENTO DE SEMOVIENTES"/>
    <s v="TRADILLA EN CINTA TUBULAR"/>
    <n v="10141606"/>
    <s v="MÍNIMA CUANTÍA"/>
    <n v="5"/>
    <n v="5"/>
    <n v="6"/>
    <n v="180000"/>
    <s v="UNIDAD"/>
    <s v="NO SOLICITADAS"/>
  </r>
  <r>
    <x v="11"/>
    <s v="204-19-1"/>
    <n v="10"/>
    <s v="MATERIAL VETERINARIO"/>
    <s v="VITAMINAS"/>
    <n v="10111305"/>
    <s v="MÍNIMA CUANTÍA"/>
    <n v="5"/>
    <n v="5"/>
    <n v="36"/>
    <n v="1260000"/>
    <s v="UNIDAD"/>
    <s v="NO SOLICITADAS"/>
  </r>
  <r>
    <x v="11"/>
    <s v="204-10-2"/>
    <n v="10"/>
    <s v="ARRENDAMIENTOS BIENES INMUEBLES"/>
    <s v="ARRENDAMIENTO DE BIEN INMUEBLE AMOBLADO EN SAN ANDRES ISLA"/>
    <n v="80131501"/>
    <s v="CONTRATACIÓN DIRECTA"/>
    <n v="1"/>
    <n v="8"/>
    <n v="1"/>
    <n v="62474265"/>
    <s v="GLOBAL"/>
    <s v="NO SOLICITADAS"/>
  </r>
  <r>
    <x v="11"/>
    <s v="204-5-2"/>
    <n v="10"/>
    <s v="MANTENIMIENTO DE BIENES MUEBLES, EQUIPOS Y ENSERES"/>
    <s v="SERVICIO DE MANTENIMIENTO DE BASCULAS INDUSTRIALES"/>
    <n v="73152109"/>
    <s v="MÍNIMA CUANTÍA"/>
    <n v="8"/>
    <n v="2"/>
    <n v="1"/>
    <n v="5190000"/>
    <s v="GLOBAL"/>
    <s v="NO SOLICITADAS"/>
  </r>
  <r>
    <x v="11"/>
    <s v="204-41-13"/>
    <n v="10"/>
    <s v="OTROS GASTOS POR ADQUISICION DE SERVICIOS"/>
    <s v="SERVICIO DE RECARGA, MANTENIMIENTO Y REPARACION DE EXTINTORES"/>
    <n v="72101516"/>
    <s v="MÍNIMA CUANTÍA"/>
    <n v="5"/>
    <n v="5"/>
    <n v="1"/>
    <n v="2574000"/>
    <s v="GLOBAL"/>
    <s v="NO SOLICITADAS"/>
  </r>
  <r>
    <x v="11"/>
    <s v="204-41-13"/>
    <n v="10"/>
    <s v="OTROS GASTOS POR ADQUISICION DE SERVICIOS"/>
    <s v="SERVICIO DE RECARGA, MANTENIMIENTO Y REPARACION DE EXTINTORES - RADAR"/>
    <n v="72101516"/>
    <s v="MÍNIMA CUANTÍA"/>
    <n v="5"/>
    <n v="5"/>
    <n v="1"/>
    <n v="1282000"/>
    <s v="GLOBAL"/>
    <s v="NO SOLICITADAS"/>
  </r>
  <r>
    <x v="11"/>
    <s v="204-21-4"/>
    <n v="10"/>
    <s v="SERVICIOS DE BIENESTAR SOCIAL"/>
    <s v="EXAMENES MEDICOS SALUD OCUPACIONAL PERDONAL CIVIL Y UN PERSONAL MILITAR"/>
    <n v="85121502"/>
    <s v="MÍNIMA CUANTÍA"/>
    <n v="5"/>
    <n v="5"/>
    <n v="1"/>
    <n v="3720000"/>
    <s v="GLOBAL"/>
    <s v="NO SOLICITADAS"/>
  </r>
  <r>
    <x v="11"/>
    <s v="204-5-6"/>
    <n v="10"/>
    <s v="MANTENIMIENTO EQUIPO DE NAVEGACION Y TRANSPORTE"/>
    <s v="MANTENIMIENTO MONTACARGA CATERPILLAR 5 TONELADAS"/>
    <n v="78181500"/>
    <s v="MÍNIMA CUANTÍA"/>
    <n v="3"/>
    <n v="9"/>
    <n v="1"/>
    <n v="3975000"/>
    <s v="GLOBAL"/>
    <s v="NO SOLICITADAS"/>
  </r>
  <r>
    <x v="11"/>
    <s v="204-5-2"/>
    <n v="10"/>
    <s v="MANTENIMIENTO DE BIENES MUEBLES, EQUIPOS Y ENSERES"/>
    <s v="MANTENIMIENTO PREVENTIVO Y CORRECTIVO COMPRESOR DE AIRE ELECTRICO 2HP"/>
    <n v="72151800"/>
    <s v="MÍNIMA CUANTÍA"/>
    <n v="3"/>
    <n v="9"/>
    <n v="1"/>
    <n v="795000"/>
    <s v="GLOBAL"/>
    <s v="NO SOLICITADAS"/>
  </r>
  <r>
    <x v="11"/>
    <s v="204-5-12"/>
    <n v="10"/>
    <s v="MANTENIMIENTO DE OTROS BIENES"/>
    <s v="MANTENIMIENTO PREVENTIVO Y CORRECTIVO HIDROLAVADORA (SISTEMA LAVADO AERONAVES) H-E TANQUE GRANDE MODELO ADWS-TT"/>
    <n v="72151800"/>
    <s v="MÍNIMA CUANTÍA"/>
    <n v="3"/>
    <n v="9"/>
    <n v="1"/>
    <n v="2385000"/>
    <s v="GLOBAL"/>
    <s v="NO SOLICITADAS"/>
  </r>
  <r>
    <x v="11"/>
    <s v="204-5-2"/>
    <n v="10"/>
    <s v="MANTENIMIENTO DE BIENES MUEBLES, EQUIPOS Y ENSERES"/>
    <s v="MANTENIMIENTO PREVENTIVO Y CORRECTIVO HIDROLAVADORA KARCHER"/>
    <n v="72151800"/>
    <s v="MÍNIMA CUANTÍA"/>
    <n v="3"/>
    <n v="9"/>
    <n v="1"/>
    <n v="795000"/>
    <s v="GLOBAL"/>
    <s v="NO SOLICITADAS"/>
  </r>
  <r>
    <x v="11"/>
    <s v="204-5-5"/>
    <n v="10"/>
    <s v="MANTENIMIENTO EQUIPO COMUNICACIÓN Y COMPUTACIÓN"/>
    <s v="MANTENIMIENTO PREVENTIVO Y CORRECTIVO HIDROLAVADORA KARCHER"/>
    <n v="81101701"/>
    <s v="MÍNIMA CUANTÍA"/>
    <n v="5"/>
    <n v="3"/>
    <n v="1"/>
    <n v="6800000"/>
    <s v="GLOBAL"/>
    <s v="NO SOLICITADAS"/>
  </r>
  <r>
    <x v="11"/>
    <s v="204-5-12"/>
    <n v="10"/>
    <s v="MANTENIMIENTO DE OTROS BIENES"/>
    <s v="MANTENIMIENTO PREVENTIVO Y CORRECTIVO HIDROLAVADORA MOTOR HONDA 6X390 TANQUE PEQUEÑO"/>
    <n v="72154022"/>
    <s v="MÍNIMA CUANTÍA"/>
    <n v="3"/>
    <n v="9"/>
    <n v="1"/>
    <n v="2385000"/>
    <s v="GLOBAL"/>
    <s v="NO SOLICITADAS"/>
  </r>
  <r>
    <x v="11"/>
    <s v="204-5-6"/>
    <n v="10"/>
    <s v="MANTENIMIENTO EQUIPO DE NAVEGACION Y TRANSPORTE"/>
    <s v="MANTENIMIENTO PREVENTIVO Y CORRECTIVO MONTACARGA HYSTER 7 TON MODELO H155XL2"/>
    <n v="78181901"/>
    <s v="MÍNIMA CUANTÍA"/>
    <n v="3"/>
    <n v="9"/>
    <n v="1"/>
    <n v="7950000"/>
    <s v="GLOBAL"/>
    <s v="NO SOLICITADAS"/>
  </r>
  <r>
    <x v="11"/>
    <s v="204-5-11"/>
    <n v="10"/>
    <s v="ADMINISTRACION OPERACIÓN Y MANTENIMIENTO DE PLANTAS DE ENERGIA"/>
    <s v="MANTENIMIENTO PREVENTIVO Y CORRECTIVO PLANTA ELECTRICA FCX MODELO GPU 060-286-1-C-D"/>
    <n v="78181901"/>
    <s v="MÍNIMA CUANTÍA"/>
    <n v="3"/>
    <n v="9"/>
    <n v="1"/>
    <n v="6360000"/>
    <s v="GLOBAL"/>
    <s v="NO SOLICITADAS"/>
  </r>
  <r>
    <x v="11"/>
    <s v="204-5-11"/>
    <n v="10"/>
    <s v="ADMINISTRACION OPERACIÓN Y MANTENIMIENTO DE PLANTAS DE ENERGIA"/>
    <s v="MANTENIMIENTO PREVENTIVO Y CORRECTIVO PLANTA ELECTRICA HOBART 60KVA MODELO 60CU24"/>
    <n v="72154300"/>
    <s v="MÍNIMA CUANTÍA"/>
    <n v="3"/>
    <n v="9"/>
    <n v="1"/>
    <n v="7155000"/>
    <s v="GLOBAL"/>
    <s v="NO SOLICITADAS"/>
  </r>
  <r>
    <x v="11"/>
    <s v="204-5-2"/>
    <n v="10"/>
    <s v="MANTENIMIENTO DE BIENES MUEBLES, EQUIPOS Y ENSERES"/>
    <s v="MANTENIMIENTO PREVENTIVO Y CORRECTIVO PULIDORA DWP849 X-B3"/>
    <n v="72151800"/>
    <s v="MÍNIMA CUANTÍA"/>
    <n v="3"/>
    <n v="9"/>
    <n v="1"/>
    <n v="397500"/>
    <s v="GLOBAL"/>
    <s v="NO SOLICITADAS"/>
  </r>
  <r>
    <x v="11"/>
    <s v="204-5-2"/>
    <n v="10"/>
    <s v="MANTENIMIENTO DE BIENES MUEBLES, EQUIPOS Y ENSERES"/>
    <s v="MANTENIMIENTO PREVENTIVO Y CORRECTIVO TALADRO DE 3/8&quot; DWD014-B3"/>
    <n v="72151800"/>
    <s v="MÍNIMA CUANTÍA"/>
    <n v="3"/>
    <n v="9"/>
    <n v="1"/>
    <n v="397500"/>
    <s v="GLOBAL"/>
    <s v="NO SOLICITADAS"/>
  </r>
  <r>
    <x v="11"/>
    <s v="204-5-6"/>
    <n v="10"/>
    <s v="MANTENIMIENTO EQUIPO DE NAVEGACION Y TRANSPORTE"/>
    <s v="MANTENIMIENTO PREVENTIVO Y CORRECTIVO TRACTOR HARLAN MODELO HTAS60SDWDC"/>
    <n v="78181901"/>
    <s v="MÍNIMA CUANTÍA"/>
    <n v="3"/>
    <n v="9"/>
    <n v="1"/>
    <n v="6360000"/>
    <s v="GLOBAL"/>
    <s v="NO SOLICITADAS"/>
  </r>
  <r>
    <x v="11"/>
    <s v="204-4-1"/>
    <n v="10"/>
    <s v="COMBUSTIBLES Y LUBRICANTES"/>
    <s v="ACEITE CAPELLA"/>
    <n v="15121504"/>
    <s v="MÍNIMA CUANTÍA"/>
    <n v="5"/>
    <n v="5"/>
    <n v="2"/>
    <n v="180000"/>
    <s v="UNIDAD"/>
    <s v="NO SOLICITADAS"/>
  </r>
  <r>
    <x v="11"/>
    <s v="204-4-9"/>
    <n v="10"/>
    <s v="MATERIALES DE CONSTRUCCION"/>
    <s v="ACOPLES CONECTORES 5 PIEZAS 1/4 X 1/4 PULGADA"/>
    <n v="31163003"/>
    <s v="MÍNIMA CUANTÍA"/>
    <n v="5"/>
    <n v="5"/>
    <n v="2"/>
    <n v="30000"/>
    <s v="UNIDAD"/>
    <s v="NO SOLICITADAS"/>
  </r>
  <r>
    <x v="11"/>
    <s v="204-4-9"/>
    <n v="10"/>
    <s v="MATERIALES DE CONSTRUCCION"/>
    <s v="ALAMBRE DE COBRE CAL 20"/>
    <n v="31151800"/>
    <s v="MÍNIMA CUANTÍA"/>
    <n v="5"/>
    <n v="5"/>
    <n v="2"/>
    <n v="120000"/>
    <s v="UNIDAD"/>
    <s v="NO SOLICITADAS"/>
  </r>
  <r>
    <x v="11"/>
    <s v="204-4-9"/>
    <n v="10"/>
    <s v="MATERIALES DE CONSTRUCCION"/>
    <s v="ALAMBRE DE FRENADO CAL 32 EW203"/>
    <n v="31151800"/>
    <s v="MÍNIMA CUANTÍA"/>
    <n v="5"/>
    <n v="5"/>
    <n v="5"/>
    <n v="235000"/>
    <s v="UNIDAD"/>
    <s v="NO SOLICITADAS"/>
  </r>
  <r>
    <x v="11"/>
    <s v="204-4-12"/>
    <n v="10"/>
    <s v="MATERIALES REACTIVOS DE LABORATORIO Y QUÍMICOS"/>
    <s v="ALCOHOL ISOPROPILICO "/>
    <n v="12352104"/>
    <s v="MÍNIMA CUANTÍA"/>
    <n v="5"/>
    <n v="5"/>
    <n v="10"/>
    <n v="400000"/>
    <s v="UNIDAD"/>
    <s v="NO SOLICITADAS"/>
  </r>
  <r>
    <x v="11"/>
    <s v="204-4-12"/>
    <n v="10"/>
    <s v="MATERIALES REACTIVOS DE LABORATORIO Y QUÍMICOS"/>
    <s v="ALCOHOL ISOPROPILICO 1 CANECA"/>
    <n v="12352104"/>
    <s v="MÍNIMA CUANTÍA"/>
    <n v="5"/>
    <n v="5"/>
    <n v="63"/>
    <n v="2520000"/>
    <s v="GALON"/>
    <s v="NO SOLICITADAS"/>
  </r>
  <r>
    <x v="11"/>
    <s v="204-4-9"/>
    <n v="10"/>
    <s v="MATERIALES DE CONSTRUCCION"/>
    <s v="ANTICORROSIVO NEGRO  - ALTA TEMPERATURA SPRAY 350GR"/>
    <n v="15121800"/>
    <s v="MÍNIMA CUANTÍA"/>
    <n v="5"/>
    <n v="5"/>
    <n v="10"/>
    <n v="600000"/>
    <s v="UNIDAD"/>
    <s v="NO SOLICITADAS"/>
  </r>
  <r>
    <x v="11"/>
    <s v="204-4-9"/>
    <n v="10"/>
    <s v="MATERIALES DE CONSTRUCCION"/>
    <s v="ANTICORROSIVO VERDE OLIVA"/>
    <n v="31211501"/>
    <s v="MÍNIMA CUANTÍA"/>
    <n v="5"/>
    <n v="5"/>
    <n v="2"/>
    <n v="100000"/>
    <s v="UNIDAD"/>
    <s v="NO SOLICITADAS"/>
  </r>
  <r>
    <x v="11"/>
    <s v="204-4-23"/>
    <n v="10"/>
    <s v="OTROS MATERIALES Y SUMINISTROS"/>
    <s v="ANTISTATIC ELECTRONIC EQUIPMENT CLEAN 3M"/>
    <n v="44102912"/>
    <s v="MÍNIMA CUANTÍA"/>
    <n v="5"/>
    <n v="5"/>
    <n v="2"/>
    <n v="160000"/>
    <s v="UNIDAD"/>
    <s v="NO SOLICITADAS"/>
  </r>
  <r>
    <x v="11"/>
    <s v="204-4-20"/>
    <n v="10"/>
    <s v="REPUESTOS"/>
    <s v="BATERIA MARINA 12 VOLTIOS PARA EQUIPO ETAA"/>
    <n v="26111700"/>
    <s v="MÍNIMA CUANTÍA"/>
    <n v="5"/>
    <n v="5"/>
    <n v="3"/>
    <n v="1140000"/>
    <s v="UNIDAD"/>
    <s v="NO SOLICITADAS"/>
  </r>
  <r>
    <x v="11"/>
    <s v="204-4-23"/>
    <n v="10"/>
    <s v="OTROS MATERIALES Y SUMINISTROS"/>
    <s v="BOLSA PLASTICA CON CIERRE HERMETICO DE 10 X 15 CMS X 100 UNIDADES"/>
    <n v="24111503"/>
    <s v="MÍNIMA CUANTÍA"/>
    <n v="5"/>
    <n v="5"/>
    <n v="1"/>
    <n v="38000"/>
    <s v="UNIDAD"/>
    <s v="NO SOLICITADAS"/>
  </r>
  <r>
    <x v="11"/>
    <s v="204-4-23"/>
    <n v="10"/>
    <s v="OTROS MATERIALES Y SUMINISTROS"/>
    <s v="BOLSA PLASTICA CON CIERRE HERMETICO DE 23 X 34 CMS X 100 UNIDADES"/>
    <n v="24111503"/>
    <s v="MÍNIMA CUANTÍA"/>
    <n v="5"/>
    <n v="5"/>
    <n v="1"/>
    <n v="47000"/>
    <s v="UNIDAD"/>
    <s v="NO SOLICITADAS"/>
  </r>
  <r>
    <x v="11"/>
    <s v="204-4-23"/>
    <n v="10"/>
    <s v="OTROS MATERIALES Y SUMINISTROS"/>
    <s v="BOLSA PLASTICA CON CIERRE HERMETICO DE 23 X 34 CMS X 20 UNIDADES"/>
    <n v="24111503"/>
    <s v="MÍNIMA CUANTÍA"/>
    <n v="5"/>
    <n v="5"/>
    <n v="2"/>
    <n v="16000"/>
    <s v="UNIDAD"/>
    <s v="NO SOLICITADAS"/>
  </r>
  <r>
    <x v="11"/>
    <s v="204-4-20"/>
    <n v="10"/>
    <s v="REPUESTOS"/>
    <s v="BOMBILLO AHORRADOR DE 36W 110V X 2 UND"/>
    <n v="39111600"/>
    <s v="MÍNIMA CUANTÍA"/>
    <n v="5"/>
    <n v="5"/>
    <n v="20"/>
    <n v="900000"/>
    <s v="UNIDAD"/>
    <s v="NO SOLICITADAS"/>
  </r>
  <r>
    <x v="11"/>
    <s v="204-4-20"/>
    <n v="10"/>
    <s v="REPUESTOS"/>
    <s v="BOMBILLO AHORRADOR DE LUZ CLARA FRIA 20W 110-127 V, 60 HZ"/>
    <n v="39111600"/>
    <s v="MÍNIMA CUANTÍA"/>
    <n v="5"/>
    <n v="5"/>
    <n v="10"/>
    <n v="100000"/>
    <s v="UNIDAD"/>
    <s v="NO SOLICITADAS"/>
  </r>
  <r>
    <x v="11"/>
    <s v="204-4-20"/>
    <n v="10"/>
    <s v="REPUESTOS"/>
    <s v="BOMBILLO AHORRADOR X 2 DE 20 W"/>
    <n v="39111600"/>
    <s v="MÍNIMA CUANTÍA"/>
    <n v="5"/>
    <n v="5"/>
    <n v="4"/>
    <n v="80000"/>
    <s v="UNIDAD"/>
    <s v="NO SOLICITADAS"/>
  </r>
  <r>
    <x v="11"/>
    <s v="204-4-20"/>
    <n v="10"/>
    <s v="REPUESTOS"/>
    <s v="BOMBILLO DE 100 WATS BLANCO"/>
    <n v="39101605"/>
    <s v="MÍNIMA CUANTÍA"/>
    <n v="5"/>
    <n v="5"/>
    <n v="5"/>
    <n v="12500"/>
    <s v="UNIDAD"/>
    <s v="NO SOLICITADAS"/>
  </r>
  <r>
    <x v="11"/>
    <s v="204-4-20"/>
    <n v="10"/>
    <s v="REPUESTOS"/>
    <s v="BOMBILLO LED DE GLOBO 5W COLOR ROJO "/>
    <n v="39101612"/>
    <s v="MÍNIMA CUANTÍA"/>
    <n v="5"/>
    <n v="5"/>
    <n v="3"/>
    <n v="75000"/>
    <s v="UNIDAD"/>
    <s v="NO SOLICITADAS"/>
  </r>
  <r>
    <x v="11"/>
    <s v="204-4-23"/>
    <n v="10"/>
    <s v="OTROS MATERIALES Y SUMINISTROS"/>
    <s v="BOTELLA LAVADO DE OJOS"/>
    <n v="12161905"/>
    <s v="MÍNIMA CUANTÍA"/>
    <n v="5"/>
    <n v="5"/>
    <n v="4"/>
    <n v="280000"/>
    <s v="UNIDAD"/>
    <s v="NO SOLICITADAS"/>
  </r>
  <r>
    <x v="11"/>
    <s v="204-4-9"/>
    <n v="10"/>
    <s v="MATERIALES DE CONSTRUCCION"/>
    <s v="BRIDAS PLASTICAS NO 10&quot;: PAQ X 100"/>
    <n v="31162305"/>
    <s v="MÍNIMA CUANTÍA"/>
    <n v="5"/>
    <n v="5"/>
    <n v="2"/>
    <n v="30000"/>
    <s v="UNIDAD"/>
    <s v="NO SOLICITADAS"/>
  </r>
  <r>
    <x v="11"/>
    <s v="204-4-9"/>
    <n v="10"/>
    <s v="MATERIALES DE CONSTRUCCION"/>
    <s v="BRIDAS PLASTICAS NO 12&quot;: PAQ X 100"/>
    <n v="31162305"/>
    <s v="MÍNIMA CUANTÍA"/>
    <n v="5"/>
    <n v="5"/>
    <n v="2"/>
    <n v="30000"/>
    <s v="UNIDAD"/>
    <s v="NO SOLICITADAS"/>
  </r>
  <r>
    <x v="11"/>
    <s v="204-4-9"/>
    <n v="10"/>
    <s v="MATERIALES DE CONSTRUCCION"/>
    <s v="BRIDAS PLASTICAS NO 20&quot;: PAQ X 100"/>
    <n v="31162305"/>
    <s v="MÍNIMA CUANTÍA"/>
    <n v="5"/>
    <n v="5"/>
    <n v="2"/>
    <n v="60000"/>
    <s v="UNIDAD"/>
    <s v="NO SOLICITADAS"/>
  </r>
  <r>
    <x v="11"/>
    <s v="204-4-9"/>
    <n v="10"/>
    <s v="MATERIALES DE CONSTRUCCION"/>
    <s v="BRIDAS PLASTICAS NO 5&quot;: PAQ X 100"/>
    <n v="31162305"/>
    <s v="MÍNIMA CUANTÍA"/>
    <n v="5"/>
    <n v="5"/>
    <n v="2"/>
    <n v="20000"/>
    <s v="UNIDAD"/>
    <s v="NO SOLICITADAS"/>
  </r>
  <r>
    <x v="11"/>
    <s v="204-4-9"/>
    <n v="10"/>
    <s v="MATERIALES DE CONSTRUCCION"/>
    <s v="BRIDAS PLASTICAS NO 6&quot;: PAQ X 100"/>
    <n v="31162305"/>
    <s v="MÍNIMA CUANTÍA"/>
    <n v="5"/>
    <n v="5"/>
    <n v="2"/>
    <n v="20000"/>
    <s v="UNIDAD"/>
    <s v="NO SOLICITADAS"/>
  </r>
  <r>
    <x v="11"/>
    <s v="204-4-9"/>
    <n v="10"/>
    <s v="MATERIALES DE CONSTRUCCION"/>
    <s v="BROCHA  MULTIPROPOSITO   DE 2&quot;"/>
    <n v="31211904"/>
    <s v="MÍNIMA CUANTÍA"/>
    <n v="5"/>
    <n v="5"/>
    <n v="6"/>
    <n v="15000"/>
    <s v="UNIDAD"/>
    <s v="NO SOLICITADAS"/>
  </r>
  <r>
    <x v="11"/>
    <s v="204-4-9"/>
    <n v="10"/>
    <s v="MATERIALES DE CONSTRUCCION"/>
    <s v="BROCHA  MULTIPROPOSITO   DE 3&quot;"/>
    <n v="31211904"/>
    <s v="MÍNIMA CUANTÍA"/>
    <n v="5"/>
    <n v="5"/>
    <n v="2"/>
    <n v="7000"/>
    <s v="UNIDAD"/>
    <s v="NO SOLICITADAS"/>
  </r>
  <r>
    <x v="11"/>
    <s v="204-4-9"/>
    <n v="10"/>
    <s v="MATERIALES DE CONSTRUCCION"/>
    <s v="BROCHA  MULTIPROPOSITO   DE 4&quot;"/>
    <n v="31211904"/>
    <s v="MÍNIMA CUANTÍA"/>
    <n v="5"/>
    <n v="5"/>
    <n v="2"/>
    <n v="12000"/>
    <s v="UNIDAD"/>
    <s v="NO SOLICITADAS"/>
  </r>
  <r>
    <x v="11"/>
    <s v="204-4-9"/>
    <n v="10"/>
    <s v="MATERIALES DE CONSTRUCCION"/>
    <s v="BROCHA MULTIPROPOSITO  DE 1&quot;"/>
    <n v="31211904"/>
    <s v="MÍNIMA CUANTÍA"/>
    <n v="5"/>
    <n v="5"/>
    <n v="6"/>
    <n v="9000"/>
    <s v="UNIDAD"/>
    <s v="NO SOLICITADAS"/>
  </r>
  <r>
    <x v="11"/>
    <s v="204-4-9"/>
    <n v="10"/>
    <s v="MATERIALES DE CONSTRUCCION"/>
    <s v="CINTA AUTOFUNDENTE 76MMX7M"/>
    <n v="31201502"/>
    <s v="MÍNIMA CUANTÍA"/>
    <n v="5"/>
    <n v="5"/>
    <n v="5"/>
    <n v="110000"/>
    <s v="UNIDAD"/>
    <s v="NO SOLICITADAS"/>
  </r>
  <r>
    <x v="11"/>
    <s v="204-4-9"/>
    <n v="10"/>
    <s v="MATERIALES DE CONSTRUCCION"/>
    <s v="CINTA DE ALUMINIO"/>
    <n v="31201500"/>
    <s v="MÍNIMA CUANTÍA"/>
    <n v="5"/>
    <n v="5"/>
    <n v="3"/>
    <n v="69000"/>
    <s v="UNIDAD"/>
    <s v="NO SOLICITADAS"/>
  </r>
  <r>
    <x v="11"/>
    <s v="204-4-9"/>
    <n v="10"/>
    <s v="MATERIALES DE CONSTRUCCION"/>
    <s v="CINTA DE ENMASCARAR 1&quot;"/>
    <n v="31201503"/>
    <s v="MÍNIMA CUANTÍA"/>
    <n v="5"/>
    <n v="5"/>
    <n v="3"/>
    <n v="10500"/>
    <s v="UNIDAD"/>
    <s v="NO SOLICITADAS"/>
  </r>
  <r>
    <x v="11"/>
    <s v="204-4-9"/>
    <n v="10"/>
    <s v="MATERIALES DE CONSTRUCCION"/>
    <s v="CINTA DE ENMASCARAR DE 1 PULG"/>
    <n v="31201503"/>
    <s v="MÍNIMA CUANTÍA"/>
    <n v="5"/>
    <n v="5"/>
    <n v="15"/>
    <n v="52500"/>
    <s v="UNIDAD"/>
    <s v="NO SOLICITADAS"/>
  </r>
  <r>
    <x v="11"/>
    <s v="204-4-9"/>
    <n v="10"/>
    <s v="MATERIALES DE CONSTRUCCION"/>
    <s v="CINTA DE ENMASCARAR DE 3/4 PULG"/>
    <n v="31201503"/>
    <s v="MÍNIMA CUANTÍA"/>
    <n v="5"/>
    <n v="5"/>
    <n v="15"/>
    <n v="45000"/>
    <s v="UNIDAD"/>
    <s v="NO SOLICITADAS"/>
  </r>
  <r>
    <x v="11"/>
    <s v="204-4-9"/>
    <n v="10"/>
    <s v="MATERIALES DE CONSTRUCCION"/>
    <s v="CINTA ELECTRICA DE PVC  X 18MM NEGRA"/>
    <n v="31201502"/>
    <s v="MÍNIMA CUANTÍA"/>
    <n v="5"/>
    <n v="5"/>
    <n v="6"/>
    <n v="30000"/>
    <s v="UNIDAD"/>
    <s v="NO SOLICITADAS"/>
  </r>
  <r>
    <x v="11"/>
    <s v="204-4-9"/>
    <n v="10"/>
    <s v="MATERIALES DE CONSTRUCCION"/>
    <s v="CINTA INDUSTRIAL DUCK TAPE  48MM(2&quot;) ANCHO X 40M DE LARGO"/>
    <n v="31201502"/>
    <s v="MÍNIMA CUANTÍA"/>
    <n v="5"/>
    <n v="5"/>
    <n v="3"/>
    <n v="45000"/>
    <s v="UNIDAD"/>
    <s v="NO SOLICITADAS"/>
  </r>
  <r>
    <x v="11"/>
    <s v="204-4-9"/>
    <n v="10"/>
    <s v="MATERIALES DE CONSTRUCCION"/>
    <s v="CINTA NEGRA AISLANTE ELECTRICA X 18MM"/>
    <n v="31201502"/>
    <s v="MÍNIMA CUANTÍA"/>
    <n v="5"/>
    <n v="5"/>
    <n v="5"/>
    <n v="25000"/>
    <s v="UNIDAD"/>
    <s v="NO SOLICITADAS"/>
  </r>
  <r>
    <x v="11"/>
    <s v="204-4-9"/>
    <n v="10"/>
    <s v="MATERIALES DE CONSTRUCCION"/>
    <s v="CINTA PARA EMBALAR DE 72MM ANCJO X 50M DE LARGO"/>
    <n v="31201517"/>
    <s v="MÍNIMA CUANTÍA"/>
    <n v="5"/>
    <n v="5"/>
    <n v="10"/>
    <n v="42000"/>
    <s v="UNIDAD"/>
    <s v="NO SOLICITADAS"/>
  </r>
  <r>
    <x v="11"/>
    <s v="204-4-9"/>
    <n v="10"/>
    <s v="MATERIALES DE CONSTRUCCION"/>
    <s v="CINTA PEGANTE PARA EMPAQUE TRANSPARENTE (48MM (2&quot;) ANCHO X 50M DE LARGO)"/>
    <n v="31201512"/>
    <s v="MÍNIMA CUANTÍA"/>
    <n v="5"/>
    <n v="5"/>
    <n v="25"/>
    <n v="105000"/>
    <s v="UNIDAD"/>
    <s v="NO SOLICITADAS"/>
  </r>
  <r>
    <x v="11"/>
    <s v="204-4-9"/>
    <n v="10"/>
    <s v="MATERIALES DE CONSTRUCCION"/>
    <s v="CINTA SELLANTE PTFE 1/2 PULGADA X 10 METROS*ROLLO"/>
    <n v="31201500"/>
    <s v="MÍNIMA CUANTÍA"/>
    <n v="5"/>
    <n v="5"/>
    <n v="20"/>
    <n v="30000"/>
    <s v="UNIDAD"/>
    <s v="NO SOLICITADAS"/>
  </r>
  <r>
    <x v="11"/>
    <s v="204-4-9"/>
    <n v="10"/>
    <s v="MATERIALES DE CONSTRUCCION"/>
    <s v="CINTA TEFLON 1/2&quot; X 30M * ROLLO"/>
    <n v="31201501"/>
    <s v="MÍNIMA CUANTÍA"/>
    <n v="5"/>
    <n v="5"/>
    <n v="10"/>
    <n v="15000"/>
    <s v="UNIDAD"/>
    <s v="NO SOLICITADAS"/>
  </r>
  <r>
    <x v="11"/>
    <s v="204-4-9"/>
    <n v="10"/>
    <s v="MATERIALES DE CONSTRUCCION"/>
    <s v="CINTA TEFLÓN PTFE BASIC 1/2 PULGADA X 10 METROS* ROLLO"/>
    <n v="31201500"/>
    <s v="MÍNIMA CUANTÍA"/>
    <n v="5"/>
    <n v="5"/>
    <n v="10"/>
    <n v="15000"/>
    <s v="UNIDAD"/>
    <s v="NO SOLICITADAS"/>
  </r>
  <r>
    <x v="11"/>
    <s v="204-4-23"/>
    <n v="10"/>
    <s v="OTROS MATERIALES Y SUMINISTROS"/>
    <s v="CONTACT CLEANER P/N ALFA-821"/>
    <n v="43211725"/>
    <s v="MÍNIMA CUANTÍA"/>
    <n v="5"/>
    <n v="5"/>
    <n v="5"/>
    <n v="125000"/>
    <s v="UNIDAD"/>
    <s v="NO SOLICITADAS"/>
  </r>
  <r>
    <x v="11"/>
    <s v="204-4-23"/>
    <n v="10"/>
    <s v="OTROS MATERIALES Y SUMINISTROS"/>
    <s v="DE-IONIZATION CARTRIGE P/N 25501"/>
    <n v="40161502"/>
    <s v="MÍNIMA CUANTÍA"/>
    <n v="5"/>
    <n v="5"/>
    <n v="3"/>
    <n v="570000"/>
    <s v="UNIDAD"/>
    <s v="NO SOLICITADAS"/>
  </r>
  <r>
    <x v="11"/>
    <s v="204-4-17"/>
    <n v="10"/>
    <s v="PRODUCTOS DE ASEO Y LIMPIEZA"/>
    <s v="DESENGRASANTE DIELECTRICO *12 ONZAS "/>
    <n v="47131821"/>
    <s v="MÍNIMA CUANTÍA"/>
    <n v="5"/>
    <n v="5"/>
    <n v="5"/>
    <n v="225000"/>
    <s v="UNIDAD"/>
    <s v="NO SOLICITADAS"/>
  </r>
  <r>
    <x v="11"/>
    <s v="204-4-17"/>
    <n v="10"/>
    <s v="PRODUCTOS DE ASEO Y LIMPIEZA"/>
    <s v="DESENGRASANTE MOTOR "/>
    <n v="47131828"/>
    <s v="MÍNIMA CUANTÍA"/>
    <n v="5"/>
    <n v="5"/>
    <n v="13"/>
    <n v="806000"/>
    <s v="UNIDAD"/>
    <s v="NO SOLICITADAS"/>
  </r>
  <r>
    <x v="11"/>
    <s v="204-4-17"/>
    <n v="10"/>
    <s v="PRODUCTOS DE ASEO Y LIMPIEZA"/>
    <s v="DESENGRASANTE PARA MOTORES BIODEGRADABLE"/>
    <n v="47131821"/>
    <s v="MÍNIMA CUANTÍA"/>
    <n v="5"/>
    <n v="5"/>
    <n v="10"/>
    <n v="620000"/>
    <s v="GALON"/>
    <s v="NO SOLICITADAS"/>
  </r>
  <r>
    <x v="11"/>
    <s v="204-1-22"/>
    <n v="10"/>
    <s v="EQUIPO DE BOMBEO"/>
    <s v="ELETROBOMBA DE 2HP"/>
    <n v="40151500"/>
    <s v="MÍNIMA CUANTÍA"/>
    <n v="5"/>
    <n v="5"/>
    <n v="2"/>
    <n v="1700000"/>
    <s v="UNIDAD"/>
    <s v="NO SOLICITADAS"/>
  </r>
  <r>
    <x v="11"/>
    <s v="204-4-17"/>
    <n v="10"/>
    <s v="PRODUCTOS DE ASEO Y LIMPIEZA"/>
    <s v="ESCOBA 45º CERDA SUAVE"/>
    <n v="47131604"/>
    <s v="MÍNIMA CUANTÍA"/>
    <n v="5"/>
    <n v="5"/>
    <n v="5"/>
    <n v="60000"/>
    <s v="UNIDAD"/>
    <s v="NO SOLICITADAS"/>
  </r>
  <r>
    <x v="11"/>
    <s v="204-4-23"/>
    <n v="10"/>
    <s v="OTROS MATERIALES Y SUMINISTROS"/>
    <s v="ESPUMA LIMPIADORA INDUSTRIAL PARA EXTERIORES DE EQUIPOS ELECTRÓNICOS Y ELECTRICOS EN AEROSOL. 330 CC AROMA CÍTRICO."/>
    <n v="44102912"/>
    <s v="MÍNIMA CUANTÍA"/>
    <n v="5"/>
    <n v="5"/>
    <n v="3"/>
    <n v="90000"/>
    <s v="UNIDAD"/>
    <s v="NO SOLICITADAS"/>
  </r>
  <r>
    <x v="11"/>
    <s v="204-1-3"/>
    <n v="10"/>
    <s v="HERRAMIENTAS"/>
    <s v="EXTENSION TELESCOPICA IMANTADA 15LB "/>
    <n v="39121440"/>
    <s v="MÍNIMA CUANTÍA"/>
    <n v="5"/>
    <n v="5"/>
    <n v="1"/>
    <n v="23000"/>
    <s v="UNIDAD"/>
    <s v="NO SOLICITADAS"/>
  </r>
  <r>
    <x v="11"/>
    <s v="204-4-20"/>
    <n v="10"/>
    <s v="REPUESTOS"/>
    <s v="FILTRO ACEITE (PH-8, B-297, C1AZ-6731-A, DONALSON P169071 Ó P550008"/>
    <n v="40161504"/>
    <s v="MÍNIMA CUANTÍA"/>
    <n v="5"/>
    <n v="5"/>
    <n v="3"/>
    <n v="180000"/>
    <s v="UNIDAD"/>
    <s v="NO SOLICITADAS"/>
  </r>
  <r>
    <x v="11"/>
    <s v="204-4-20"/>
    <n v="10"/>
    <s v="REPUESTOS"/>
    <s v="FILTRO ACEITE (PN 2940-01-192-4621 BT427, EC0038, LF0334500, LF3345, PZ -1614, 205265)"/>
    <n v="40161504"/>
    <s v="MÍNIMA CUANTÍA"/>
    <n v="5"/>
    <n v="5"/>
    <n v="3"/>
    <n v="180000"/>
    <s v="UNIDAD"/>
    <s v="NO SOLICITADAS"/>
  </r>
  <r>
    <x v="11"/>
    <s v="204-4-20"/>
    <n v="10"/>
    <s v="REPUESTOS"/>
    <s v="FILTRO ACEITE DONALSON DBL7367"/>
    <n v="40161504"/>
    <s v="MÍNIMA CUANTÍA"/>
    <n v="5"/>
    <n v="5"/>
    <n v="3"/>
    <n v="195000"/>
    <s v="UNIDAD"/>
    <s v="NO SOLICITADAS"/>
  </r>
  <r>
    <x v="11"/>
    <s v="204-4-20"/>
    <n v="10"/>
    <s v="REPUESTOS"/>
    <s v="FILTRO ACEITE FLEETGUARD LF3883"/>
    <n v="40161504"/>
    <s v="MÍNIMA CUANTÍA"/>
    <n v="5"/>
    <n v="5"/>
    <n v="3"/>
    <n v="195000"/>
    <s v="UNIDAD"/>
    <s v="NO SOLICITADAS"/>
  </r>
  <r>
    <x v="11"/>
    <s v="204-4-20"/>
    <n v="10"/>
    <s v="REPUESTOS"/>
    <s v="FILTRO ACEITE FLUJO COMPLETO ROSCA 3/4 &quot; X 16 "/>
    <n v="40161504"/>
    <s v="MÍNIMA CUANTÍA"/>
    <n v="5"/>
    <n v="5"/>
    <n v="6"/>
    <n v="90000"/>
    <s v="UNIDAD"/>
    <s v="NO SOLICITADAS"/>
  </r>
  <r>
    <x v="11"/>
    <s v="204-4-20"/>
    <n v="10"/>
    <s v="REPUESTOS"/>
    <s v="FILTRO COMBUSTIBLE (PN: CAV711296; CONTINENTAL FC7111; DRANT LAR7111.)"/>
    <n v="40161504"/>
    <s v="MÍNIMA CUANTÍA"/>
    <n v="5"/>
    <n v="5"/>
    <n v="6"/>
    <n v="108000"/>
    <s v="UNIDAD"/>
    <s v="NO SOLICITADAS"/>
  </r>
  <r>
    <x v="11"/>
    <s v="204-4-20"/>
    <n v="10"/>
    <s v="REPUESTOS"/>
    <s v="FILTRO COMBUSTIBLE (PN: DONALSON FILTER P550127; FLEEGUART FF42003)"/>
    <n v="40161504"/>
    <s v="MÍNIMA CUANTÍA"/>
    <n v="5"/>
    <n v="5"/>
    <n v="3"/>
    <n v="75000"/>
    <s v="UNIDAD"/>
    <s v="NO SOLICITADAS"/>
  </r>
  <r>
    <x v="11"/>
    <s v="204-4-20"/>
    <n v="10"/>
    <s v="REPUESTOS"/>
    <s v="FILTRO COMBUSTIBLE FLEETGUARD FF5206; INTERNATIONAL FFR85035; BALDWIN BF5810; DONALSON P550811"/>
    <n v="40161504"/>
    <s v="MÍNIMA CUANTÍA"/>
    <n v="5"/>
    <n v="5"/>
    <n v="3"/>
    <n v="435000"/>
    <s v="UNIDAD"/>
    <s v="NO SOLICITADAS"/>
  </r>
  <r>
    <x v="11"/>
    <s v="204-4-20"/>
    <n v="10"/>
    <s v="REPUESTOS"/>
    <s v="FILTRO COMBUSTIBLE FLEETGUARD FS19805;  FLEETGUARD  FF5638 "/>
    <n v="40161504"/>
    <s v="MÍNIMA CUANTÍA"/>
    <n v="5"/>
    <n v="5"/>
    <n v="3"/>
    <n v="435000"/>
    <s v="UNIDAD"/>
    <s v="NO SOLICITADAS"/>
  </r>
  <r>
    <x v="11"/>
    <s v="204-4-20"/>
    <n v="10"/>
    <s v="REPUESTOS"/>
    <s v="FILTRO COMBUSTIBLE FLEETGUARD FS20000"/>
    <n v="40161504"/>
    <s v="MÍNIMA CUANTÍA"/>
    <n v="5"/>
    <n v="5"/>
    <n v="3"/>
    <n v="435000"/>
    <s v="UNIDAD"/>
    <s v="NO SOLICITADAS"/>
  </r>
  <r>
    <x v="11"/>
    <s v="204-4-20"/>
    <n v="10"/>
    <s v="REPUESTOS"/>
    <s v="FILTRO COMBUSTIBLE PARTMO P-346P"/>
    <n v="40161504"/>
    <s v="MÍNIMA CUANTÍA"/>
    <n v="5"/>
    <n v="5"/>
    <n v="3"/>
    <n v="435000"/>
    <s v="UNIDAD"/>
    <s v="NO SOLICITADAS"/>
  </r>
  <r>
    <x v="11"/>
    <s v="204-4-20"/>
    <n v="10"/>
    <s v="REPUESTOS"/>
    <s v="FILTRO COMBUSTIBLE PERKINS CAT T-16 ¾ X 16 ROSCA"/>
    <n v="40161504"/>
    <s v="MÍNIMA CUANTÍA"/>
    <n v="5"/>
    <n v="5"/>
    <n v="3"/>
    <n v="135000"/>
    <s v="UNIDAD"/>
    <s v="NO SOLICITADAS"/>
  </r>
  <r>
    <x v="11"/>
    <s v="204-4-20"/>
    <n v="10"/>
    <s v="REPUESTOS"/>
    <s v="FILTRO DE AGUA CD-25-1010 2,5 IN X 9-7/ 8 IN. 10 MICRON NSF CRBON BLOCK FILTER"/>
    <n v="40161502"/>
    <s v="MÍNIMA CUANTÍA"/>
    <n v="5"/>
    <n v="5"/>
    <n v="6"/>
    <n v="270000"/>
    <s v="UNIDAD"/>
    <s v="NO SOLICITADAS"/>
  </r>
  <r>
    <x v="11"/>
    <s v="204-4-20"/>
    <n v="10"/>
    <s v="REPUESTOS"/>
    <s v="FILTRO DE PAPEL SISTEMA DE COMBUSTIBLE P/N 2020-OR 30 MICRONES "/>
    <n v="40161504"/>
    <s v="MÍNIMA CUANTÍA"/>
    <n v="5"/>
    <n v="5"/>
    <n v="3"/>
    <n v="600000"/>
    <s v="UNIDAD"/>
    <s v="NO SOLICITADAS"/>
  </r>
  <r>
    <x v="11"/>
    <s v="204-4-12"/>
    <n v="10"/>
    <s v="MATERIALES REACTIVOS DE LABORATORIO Y QUÍMICOS"/>
    <s v="GAS REFRIGERANTE 22 (30 LB)"/>
    <n v="12142100"/>
    <s v="MÍNIMA CUANTÍA"/>
    <n v="5"/>
    <n v="5"/>
    <n v="1"/>
    <n v="400000"/>
    <s v="UNIDAD"/>
    <s v="NO SOLICITADAS"/>
  </r>
  <r>
    <x v="11"/>
    <s v="204-4-12"/>
    <n v="10"/>
    <s v="MATERIALES REACTIVOS DE LABORATORIO Y QUÍMICOS"/>
    <s v="GAS REFRIGERANTE 410 (30 LB)"/>
    <n v="12142100"/>
    <s v="MÍNIMA CUANTÍA"/>
    <n v="5"/>
    <n v="5"/>
    <n v="1"/>
    <n v="400000"/>
    <s v="UNIDAD"/>
    <s v="NO SOLICITADAS"/>
  </r>
  <r>
    <x v="11"/>
    <s v="204-4-1"/>
    <n v="10"/>
    <s v="COMBUSTIBLES Y LUBRICANTES"/>
    <s v="GRASA MULTIPROPOSITO (PRESENTACION TUBOS)"/>
    <n v="15121902"/>
    <s v="MÍNIMA CUANTÍA"/>
    <n v="5"/>
    <n v="5"/>
    <n v="5"/>
    <n v="165000"/>
    <s v="UNIDAD"/>
    <s v="NO SOLICITADAS"/>
  </r>
  <r>
    <x v="11"/>
    <s v="204-4-17"/>
    <n v="10"/>
    <s v="PRODUCTOS DE ASEO Y LIMPIEZA"/>
    <s v="GRATA METALICA DE ACERO MEDIANA"/>
    <n v="27111907"/>
    <s v="MÍNIMA CUANTÍA"/>
    <n v="5"/>
    <n v="5"/>
    <n v="5"/>
    <n v="110000"/>
    <s v="UNIDAD"/>
    <s v="NO SOLICITADAS"/>
  </r>
  <r>
    <x v="11"/>
    <s v="204-4-17"/>
    <n v="10"/>
    <s v="PRODUCTOS DE ASEO Y LIMPIEZA"/>
    <s v="GRATA METALICA DE BRONCE MEDIANA"/>
    <n v="27111907"/>
    <s v="MÍNIMA CUANTÍA"/>
    <n v="5"/>
    <n v="5"/>
    <n v="5"/>
    <n v="110000"/>
    <s v="UNIDAD"/>
    <s v="NO SOLICITADAS"/>
  </r>
  <r>
    <x v="11"/>
    <s v="204-4-2"/>
    <n v="10"/>
    <s v="DOTACIONES"/>
    <s v="GUANTES MAXIMO AGARRE "/>
    <n v="46181504"/>
    <s v="MÍNIMA CUANTÍA"/>
    <n v="5"/>
    <n v="5"/>
    <n v="18"/>
    <n v="180000"/>
    <s v="UNIDAD"/>
    <s v="NO SOLICITADAS"/>
  </r>
  <r>
    <x v="11"/>
    <s v="204-4-2"/>
    <n v="10"/>
    <s v="DOTACIONES"/>
    <s v="GUANTES NITRILO CAJA X 100 UNIDADES"/>
    <n v="46181504"/>
    <s v="MÍNIMA CUANTÍA"/>
    <n v="5"/>
    <n v="5"/>
    <n v="15"/>
    <n v="345000"/>
    <s v="UNIDAD"/>
    <s v="NO SOLICITADAS"/>
  </r>
  <r>
    <x v="11"/>
    <s v="204-4-2"/>
    <n v="10"/>
    <s v="DOTACIONES"/>
    <s v="GUANTES PROTECCION MECANICA MULTIUSOS LIGERO  HYFLEX® 11-801"/>
    <n v="46181504"/>
    <s v="MÍNIMA CUANTÍA"/>
    <n v="5"/>
    <n v="5"/>
    <n v="12"/>
    <n v="360000"/>
    <s v="UNIDAD"/>
    <s v="NO SOLICITADAS"/>
  </r>
  <r>
    <x v="11"/>
    <s v="204-4-23"/>
    <n v="10"/>
    <s v="OTROS MATERIALES Y SUMINISTROS"/>
    <s v="INHIBIDORA DE CORROSION"/>
    <n v="31211500"/>
    <s v="MÍNIMA CUANTÍA"/>
    <n v="5"/>
    <n v="5"/>
    <n v="2"/>
    <n v="660000"/>
    <s v="GALON"/>
    <s v="NO SOLICITADAS"/>
  </r>
  <r>
    <x v="11"/>
    <s v="204-1-3"/>
    <n v="10"/>
    <s v="HERRAMIENTAS"/>
    <s v="JUEGO DE DESTORNILLADORES REF: SHDX80R"/>
    <n v="27111728"/>
    <s v="MÍNIMA CUANTÍA"/>
    <n v="5"/>
    <n v="5"/>
    <n v="1"/>
    <n v="510000"/>
    <s v="UNIDAD"/>
    <s v="NO SOLICITADAS"/>
  </r>
  <r>
    <x v="11"/>
    <s v="204-1-3"/>
    <n v="10"/>
    <s v="HERRAMIENTAS"/>
    <s v="JUEGO DESTORNILLADORES PRECISIÓN 6 PIEZAS "/>
    <n v="27111728"/>
    <s v="MÍNIMA CUANTÍA"/>
    <n v="5"/>
    <n v="5"/>
    <n v="1"/>
    <n v="12000"/>
    <s v="UNIDAD"/>
    <s v="NO SOLICITADAS"/>
  </r>
  <r>
    <x v="11"/>
    <s v="204-4-23"/>
    <n v="10"/>
    <s v="OTROS MATERIALES Y SUMINISTROS"/>
    <s v="KIT TUBOS TERMOENCOGIBLES "/>
    <n v="13101723"/>
    <s v="MÍNIMA CUANTÍA"/>
    <n v="5"/>
    <n v="5"/>
    <n v="2"/>
    <n v="150000"/>
    <s v="UNIDAD"/>
    <s v="NO SOLICITADAS"/>
  </r>
  <r>
    <x v="11"/>
    <s v="204-4-23"/>
    <n v="10"/>
    <s v="OTROS MATERIALES Y SUMINISTROS"/>
    <s v="LIMPIACONTACTOS ELECTRONICO SPRAY 16 OZ"/>
    <n v="47131805"/>
    <s v="MÍNIMA CUANTÍA"/>
    <n v="5"/>
    <n v="5"/>
    <n v="15"/>
    <n v="450000"/>
    <s v="UNIDAD"/>
    <s v="NO SOLICITADAS"/>
  </r>
  <r>
    <x v="11"/>
    <s v="204-4-23"/>
    <n v="10"/>
    <s v="OTROS MATERIALES Y SUMINISTROS"/>
    <s v="LIMPIADOR DE CONTACTOS CRC SECO EN AEROSOL P/N ALFA-821"/>
    <n v="47131825"/>
    <s v="MÍNIMA CUANTÍA"/>
    <n v="5"/>
    <n v="5"/>
    <n v="20"/>
    <n v="600000"/>
    <s v="UNIDAD"/>
    <s v="NO SOLICITADAS"/>
  </r>
  <r>
    <x v="11"/>
    <s v="204-4-1"/>
    <n v="10"/>
    <s v="COMBUSTIBLES Y LUBRICANTES"/>
    <s v="LIQUIDO PARA FRENOS BOTELLA 900CC  DOT-5"/>
    <n v="15121509"/>
    <s v="MÍNIMA CUANTÍA"/>
    <n v="5"/>
    <n v="5"/>
    <n v="10"/>
    <n v="40000"/>
    <s v="UNIDAD"/>
    <s v="NO SOLICITADAS"/>
  </r>
  <r>
    <x v="11"/>
    <s v="204-4-1"/>
    <n v="10"/>
    <s v="COMBUSTIBLES Y LUBRICANTES"/>
    <s v="LPS 04216 SPRAY 292 GR"/>
    <n v="15121806"/>
    <s v="MÍNIMA CUANTÍA"/>
    <n v="5"/>
    <n v="5"/>
    <n v="45"/>
    <n v="2655000"/>
    <s v="UNIDAD"/>
    <s v="NO SOLICITADAS"/>
  </r>
  <r>
    <x v="11"/>
    <s v="204-4-1"/>
    <n v="10"/>
    <s v="COMBUSTIBLES Y LUBRICANTES"/>
    <s v="LPS KB88(THE ULTIMATE PENETRANT SPRAY 13"/>
    <n v="15121806"/>
    <s v="MÍNIMA CUANTÍA"/>
    <n v="5"/>
    <n v="5"/>
    <n v="8"/>
    <n v="576000"/>
    <s v="UNIDAD"/>
    <s v="NO SOLICITADAS"/>
  </r>
  <r>
    <x v="11"/>
    <s v="204-4-1"/>
    <n v="10"/>
    <s v="COMBUSTIBLES Y LUBRICANTES"/>
    <s v="LPS PRECISION CLEAN(MULTI-PURPOSE"/>
    <n v="15121806"/>
    <s v="MÍNIMA CUANTÍA"/>
    <n v="5"/>
    <n v="5"/>
    <n v="8"/>
    <n v="576000"/>
    <s v="UNIDAD"/>
    <s v="NO SOLICITADAS"/>
  </r>
  <r>
    <x v="11"/>
    <s v="204-4-1"/>
    <n v="10"/>
    <s v="COMBUSTIBLES Y LUBRICANTES"/>
    <s v="LPS PROCYCON(CORROCION IHIBIDOR SPRAY10"/>
    <n v="15121806"/>
    <s v="MÍNIMA CUANTÍA"/>
    <n v="5"/>
    <n v="5"/>
    <n v="8"/>
    <n v="576000"/>
    <s v="UNIDAD"/>
    <s v="NO SOLICITADAS"/>
  </r>
  <r>
    <x v="11"/>
    <s v="204-4-1"/>
    <n v="10"/>
    <s v="COMBUSTIBLES Y LUBRICANTES"/>
    <s v="LPS(DRY FILM SILICONE LUBRICANTSPRAY 11"/>
    <n v="15121806"/>
    <s v="MÍNIMA CUANTÍA"/>
    <n v="5"/>
    <n v="5"/>
    <n v="8"/>
    <n v="576000"/>
    <s v="UNIDAD"/>
    <s v="NO SOLICITADAS"/>
  </r>
  <r>
    <x v="11"/>
    <s v="204-4-1"/>
    <n v="10"/>
    <s v="COMBUSTIBLES Y LUBRICANTES"/>
    <s v="LPS2(HEAVY-DUTY LUBRICANTE SPRAY 10 OZS)"/>
    <n v="15121806"/>
    <s v="MÍNIMA CUANTÍA"/>
    <n v="5"/>
    <n v="5"/>
    <n v="1"/>
    <n v="72000"/>
    <s v="UNIDAD"/>
    <s v="NO SOLICITADAS"/>
  </r>
  <r>
    <x v="11"/>
    <s v="204-4-17"/>
    <n v="10"/>
    <s v="PRODUCTOS DE ASEO Y LIMPIEZA"/>
    <s v="PAÑOS ABSORVENTES P/N: T-151 3M HOJAS ABSORBENTES PARA PETROLEO 17&quot;X19&quot; CAPACIDAD DE ABSORCION 43.5 GALONES POR UNIDAD DE EMPAQUE. CAJA X 200 UNIDADES"/>
    <n v="47131502"/>
    <s v="MÍNIMA CUANTÍA"/>
    <n v="5"/>
    <n v="5"/>
    <n v="1"/>
    <n v="600000"/>
    <s v="UNIDAD"/>
    <s v="NO SOLICITADAS"/>
  </r>
  <r>
    <x v="11"/>
    <s v="204-4-17"/>
    <n v="10"/>
    <s v="PRODUCTOS DE ASEO Y LIMPIEZA"/>
    <s v="PAÑOS DE LIMPIEZA WYPALL X-80 "/>
    <n v="47131500"/>
    <s v="MÍNIMA CUANTÍA"/>
    <n v="5"/>
    <n v="5"/>
    <n v="60"/>
    <n v="2100000"/>
    <s v="UNIDAD"/>
    <s v="NO SOLICITADAS"/>
  </r>
  <r>
    <x v="11"/>
    <s v="204-4-23"/>
    <n v="10"/>
    <s v="OTROS MATERIALES Y SUMINISTROS"/>
    <s v="PAPEL BURBUJA PEQUEÑA 1M X 25M"/>
    <n v="24141601"/>
    <s v="MÍNIMA CUANTÍA"/>
    <n v="5"/>
    <n v="5"/>
    <n v="9"/>
    <n v="540000"/>
    <s v="UNIDAD"/>
    <s v="NO SOLICITADAS"/>
  </r>
  <r>
    <x v="11"/>
    <s v="204-4-23"/>
    <n v="10"/>
    <s v="OTROS MATERIALES Y SUMINISTROS"/>
    <s v="PASTA PARA SOLDAR ESTAÑO: 60 % 0.8MM NIPPON AMERICA"/>
    <n v="31152306"/>
    <s v="MÍNIMA CUANTÍA"/>
    <n v="5"/>
    <n v="5"/>
    <n v="3"/>
    <n v="39000"/>
    <s v="UNIDAD"/>
    <s v="NO SOLICITADAS"/>
  </r>
  <r>
    <x v="11"/>
    <s v="204-4-1"/>
    <n v="10"/>
    <s v="COMBUSTIBLES Y LUBRICANTES"/>
    <s v="PENETRANTE AFLOJADOR CRC 556"/>
    <n v="42281704"/>
    <s v="MÍNIMA CUANTÍA"/>
    <n v="5"/>
    <n v="5"/>
    <n v="10"/>
    <n v="170000"/>
    <s v="UNIDAD"/>
    <s v="NO SOLICITADAS"/>
  </r>
  <r>
    <x v="11"/>
    <s v="204-4-23"/>
    <n v="10"/>
    <s v="OTROS MATERIALES Y SUMINISTROS"/>
    <s v="PILA  DOBLE AA DE 1.5V  X4"/>
    <n v="26111702"/>
    <s v="MÍNIMA CUANTÍA"/>
    <n v="5"/>
    <n v="5"/>
    <n v="9"/>
    <n v="26100"/>
    <s v="UNIDAD"/>
    <s v="NO SOLICITADAS"/>
  </r>
  <r>
    <x v="11"/>
    <s v="204-4-23"/>
    <n v="10"/>
    <s v="OTROS MATERIALES Y SUMINISTROS"/>
    <s v="PILA 9 VOLTIOS ALCALINA "/>
    <n v="26111702"/>
    <s v="MÍNIMA CUANTÍA"/>
    <n v="5"/>
    <n v="5"/>
    <n v="4"/>
    <n v="60000"/>
    <s v="UNIDAD"/>
    <s v="NO SOLICITADAS"/>
  </r>
  <r>
    <x v="11"/>
    <s v="204-4-23"/>
    <n v="10"/>
    <s v="OTROS MATERIALES Y SUMINISTROS"/>
    <s v="PILA AA ALCALINA  "/>
    <n v="26111702"/>
    <s v="MÍNIMA CUANTÍA"/>
    <n v="5"/>
    <n v="5"/>
    <n v="6"/>
    <n v="30000"/>
    <s v="UNIDAD"/>
    <s v="NO SOLICITADAS"/>
  </r>
  <r>
    <x v="11"/>
    <s v="204-4-23"/>
    <n v="10"/>
    <s v="OTROS MATERIALES Y SUMINISTROS"/>
    <s v="PILA AAA ALCALINA  "/>
    <n v="26111702"/>
    <s v="MÍNIMA CUANTÍA"/>
    <n v="5"/>
    <n v="5"/>
    <n v="4"/>
    <n v="20000"/>
    <s v="UNIDAD"/>
    <s v="NO SOLICITADAS"/>
  </r>
  <r>
    <x v="11"/>
    <s v="204-4-23"/>
    <n v="10"/>
    <s v="OTROS MATERIALES Y SUMINISTROS"/>
    <s v="PILA TRIPLE AAA DE 1.5V  X4"/>
    <n v="26111702"/>
    <s v="MÍNIMA CUANTÍA"/>
    <n v="5"/>
    <n v="5"/>
    <n v="9"/>
    <n v="26100"/>
    <s v="UNIDAD"/>
    <s v="NO SOLICITADAS"/>
  </r>
  <r>
    <x v="11"/>
    <s v="204-4-9"/>
    <n v="10"/>
    <s v="MATERIALES DE CONSTRUCCION"/>
    <s v="PINTURA AMARILLA A BASE DE TINER "/>
    <n v="31211501"/>
    <s v="MÍNIMA CUANTÍA"/>
    <n v="5"/>
    <n v="5"/>
    <n v="2"/>
    <n v="160000"/>
    <s v="UNIDAD"/>
    <s v="NO SOLICITADAS"/>
  </r>
  <r>
    <x v="11"/>
    <s v="204-4-9"/>
    <n v="10"/>
    <s v="MATERIALES DE CONSTRUCCION"/>
    <s v="PINTURA AMARILLA PARA TRAFICO ACRÍLICA "/>
    <n v="31211500"/>
    <s v="MÍNIMA CUANTÍA"/>
    <n v="5"/>
    <n v="5"/>
    <n v="4"/>
    <n v="320000"/>
    <s v="UNIDAD"/>
    <s v="NO SOLICITADAS"/>
  </r>
  <r>
    <x v="11"/>
    <s v="204-4-9"/>
    <n v="10"/>
    <s v="MATERIALES DE CONSTRUCCION"/>
    <s v="PINTURA ANTICORROSIVA NEGRA"/>
    <n v="31211500"/>
    <s v="MÍNIMA CUANTÍA"/>
    <n v="5"/>
    <n v="5"/>
    <n v="2"/>
    <n v="100000"/>
    <s v="UNIDAD"/>
    <s v="NO SOLICITADAS"/>
  </r>
  <r>
    <x v="11"/>
    <s v="204-4-9"/>
    <n v="10"/>
    <s v="MATERIALES DE CONSTRUCCION"/>
    <s v="PINTURA BLANCA A BASE DE TINER "/>
    <n v="31211501"/>
    <s v="MÍNIMA CUANTÍA"/>
    <n v="5"/>
    <n v="5"/>
    <n v="2"/>
    <n v="160000"/>
    <s v="UNIDAD"/>
    <s v="NO SOLICITADAS"/>
  </r>
  <r>
    <x v="11"/>
    <s v="204-4-9"/>
    <n v="10"/>
    <s v="MATERIALES DE CONSTRUCCION"/>
    <s v="PINTURA GRIS EPÓXICA PARA PISOS "/>
    <n v="31211500"/>
    <s v="MÍNIMA CUANTÍA"/>
    <n v="5"/>
    <n v="5"/>
    <n v="6"/>
    <n v="648000"/>
    <s v="UNIDAD"/>
    <s v="NO SOLICITADAS"/>
  </r>
  <r>
    <x v="11"/>
    <s v="204-4-9"/>
    <n v="10"/>
    <s v="MATERIALES DE CONSTRUCCION"/>
    <s v="PINTURA VERDE OLIVA A BASE DE TINER "/>
    <n v="31211501"/>
    <s v="MÍNIMA CUANTÍA"/>
    <n v="5"/>
    <n v="5"/>
    <n v="3"/>
    <n v="240000"/>
    <s v="UNIDAD"/>
    <s v="NO SOLICITADAS"/>
  </r>
  <r>
    <x v="11"/>
    <s v="204-4-9"/>
    <n v="10"/>
    <s v="MATERIALES DE CONSTRUCCION"/>
    <s v="PINTURA VINILO TIPO I COLOR BLANCO"/>
    <n v="31211502"/>
    <s v="MÍNIMA CUANTÍA"/>
    <n v="5"/>
    <n v="5"/>
    <n v="2"/>
    <n v="560000"/>
    <s v="UNIDAD"/>
    <s v="NO SOLICITADAS"/>
  </r>
  <r>
    <x v="11"/>
    <s v="204-1-3"/>
    <n v="10"/>
    <s v="HERRAMIENTAS"/>
    <s v="PISTOLA DE CALOR TERMOENCOGIBLE 2 TEMPERATURAS"/>
    <n v="27112717"/>
    <s v="MÍNIMA CUANTÍA"/>
    <n v="5"/>
    <n v="5"/>
    <n v="1"/>
    <n v="60000"/>
    <s v="UNIDAD"/>
    <s v="NO SOLICITADAS"/>
  </r>
  <r>
    <x v="11"/>
    <s v="204-4-9"/>
    <n v="10"/>
    <s v="MATERIALES DE CONSTRUCCION"/>
    <s v="PLACA TOMA DOBLE MARFIL"/>
    <n v="39121416"/>
    <s v="MÍNIMA CUANTÍA"/>
    <n v="5"/>
    <n v="5"/>
    <n v="2"/>
    <n v="10000"/>
    <s v="UNIDAD"/>
    <s v="NO SOLICITADAS"/>
  </r>
  <r>
    <x v="11"/>
    <s v="204-4-9"/>
    <n v="10"/>
    <s v="MATERIALES DE CONSTRUCCION"/>
    <s v="PLACA TOMA DOBLE NARANJA"/>
    <n v="39121416"/>
    <s v="MÍNIMA CUANTÍA"/>
    <n v="5"/>
    <n v="5"/>
    <n v="2"/>
    <n v="24000"/>
    <s v="UNIDAD"/>
    <s v="NO SOLICITADAS"/>
  </r>
  <r>
    <x v="11"/>
    <s v="204-4-23"/>
    <n v="10"/>
    <s v="OTROS MATERIALES Y SUMINISTROS"/>
    <s v="PLASTICO PARA EMBALAR (VINIPEL X 1000 MTS) CALIBRE 90 DE 60 CMTS TRANSPARENTE"/>
    <n v="48102109"/>
    <s v="MÍNIMA CUANTÍA"/>
    <n v="5"/>
    <n v="5"/>
    <n v="5"/>
    <n v="215000"/>
    <s v="UNIDAD"/>
    <s v="NO SOLICITADAS"/>
  </r>
  <r>
    <x v="11"/>
    <s v="204-4-2"/>
    <n v="10"/>
    <s v="DOTACIONES"/>
    <s v="PROTECTOR AUDITIVO TIPO COPA PROFESIONAL"/>
    <n v="46181902"/>
    <s v="MÍNIMA CUANTÍA"/>
    <n v="5"/>
    <n v="5"/>
    <n v="12"/>
    <n v="216000"/>
    <s v="UNIDAD"/>
    <s v="NO SOLICITADAS"/>
  </r>
  <r>
    <x v="11"/>
    <s v="204-4-1"/>
    <n v="10"/>
    <s v="COMBUSTIBLES Y LUBRICANTES"/>
    <s v="REFRIGERANTE RED CARE COOLING SYSTEM ADDITIVE; REFRIGERANTE COOLANT"/>
    <n v="25174004"/>
    <s v="MÍNIMA CUANTÍA"/>
    <n v="5"/>
    <n v="5"/>
    <n v="20"/>
    <n v="410000"/>
    <s v="GALON"/>
    <s v="NO SOLICITADAS"/>
  </r>
  <r>
    <x v="11"/>
    <s v="204-4-1"/>
    <n v="10"/>
    <s v="COMBUSTIBLES Y LUBRICANTES"/>
    <s v="REGAL 68"/>
    <n v="12181601"/>
    <s v="MÍNIMA CUANTÍA"/>
    <n v="5"/>
    <n v="5"/>
    <n v="5"/>
    <n v="1300000"/>
    <s v="GALON"/>
    <s v="NO SOLICITADAS"/>
  </r>
  <r>
    <x v="11"/>
    <s v="204-4-12"/>
    <n v="10"/>
    <s v="MATERIALES REACTIVOS DE LABORATORIO Y QUÍMICOS"/>
    <s v="REMOVEDOR DE PINTURA X 5 GAL"/>
    <n v="31211800"/>
    <s v="MÍNIMA CUANTÍA"/>
    <n v="5"/>
    <n v="5"/>
    <n v="4"/>
    <n v="1520000"/>
    <s v="UNIDAD"/>
    <s v="NO SOLICITADAS"/>
  </r>
  <r>
    <x v="11"/>
    <s v="204-4-9"/>
    <n v="10"/>
    <s v="MATERIALES DE CONSTRUCCION"/>
    <s v="RODILLO 9 PULGADAS PROFESIONAL FELPA ACRÍLICA"/>
    <n v="31211906"/>
    <s v="MÍNIMA CUANTÍA"/>
    <n v="5"/>
    <n v="5"/>
    <n v="10"/>
    <n v="70000"/>
    <s v="UNIDAD"/>
    <s v="NO SOLICITADAS"/>
  </r>
  <r>
    <x v="11"/>
    <s v="204-4-17"/>
    <n v="10"/>
    <s v="PRODUCTOS DE ASEO Y LIMPIEZA"/>
    <s v="ROLLO DE FIBRA ABRASIVA VERDE"/>
    <n v="31191515"/>
    <s v="MÍNIMA CUANTÍA"/>
    <n v="5"/>
    <n v="5"/>
    <n v="10"/>
    <n v="1350000"/>
    <s v="UNIDAD"/>
    <s v="NO SOLICITADAS"/>
  </r>
  <r>
    <x v="11"/>
    <s v="204-4-17"/>
    <n v="10"/>
    <s v="PRODUCTOS DE ASEO Y LIMPIEZA"/>
    <s v="ROLLO DE TOALLA  JUMBO (REF WAYPALL L30 O SIMILARES)"/>
    <n v="47131500"/>
    <s v="MÍNIMA CUANTÍA"/>
    <n v="5"/>
    <n v="5"/>
    <n v="2"/>
    <n v="250000"/>
    <s v="UNIDAD"/>
    <s v="NO SOLICITADAS"/>
  </r>
  <r>
    <x v="11"/>
    <s v="204-4-9"/>
    <n v="10"/>
    <s v="MATERIALES DE CONSTRUCCION"/>
    <s v="SELLANTE B1/4 PR-1828"/>
    <n v="31211704"/>
    <s v="MÍNIMA CUANTÍA"/>
    <n v="5"/>
    <n v="5"/>
    <n v="2"/>
    <n v="1154000"/>
    <s v="UNIDAD"/>
    <s v="NO SOLICITADAS"/>
  </r>
  <r>
    <x v="11"/>
    <s v="204-4-9"/>
    <n v="10"/>
    <s v="MATERIALES DE CONSTRUCCION"/>
    <s v="SELLANTE B1/4 PR-1829"/>
    <n v="31211704"/>
    <s v="MÍNIMA CUANTÍA"/>
    <n v="5"/>
    <n v="5"/>
    <n v="2"/>
    <n v="1154000"/>
    <s v="UNIDAD"/>
    <s v="NO SOLICITADAS"/>
  </r>
  <r>
    <x v="11"/>
    <s v="204-4-9"/>
    <n v="10"/>
    <s v="MATERIALES DE CONSTRUCCION"/>
    <s v="SELLANTE PRC 1440 B ½ PR-2001"/>
    <n v="31211704"/>
    <s v="MÍNIMA CUANTÍA"/>
    <n v="5"/>
    <n v="5"/>
    <n v="2"/>
    <n v="876000"/>
    <s v="UNIDAD"/>
    <s v="NO SOLICITADAS"/>
  </r>
  <r>
    <x v="11"/>
    <s v="204-4-17"/>
    <n v="10"/>
    <s v="PRODUCTOS DE ASEO Y LIMPIEZA"/>
    <s v="SHAMPOO PARA ARONAVES"/>
    <n v="47131800"/>
    <s v="MÍNIMA CUANTÍA"/>
    <n v="5"/>
    <n v="5"/>
    <n v="55"/>
    <n v="3025000"/>
    <s v="GALON"/>
    <s v="NO SOLICITADAS"/>
  </r>
  <r>
    <x v="11"/>
    <s v="204-4-17"/>
    <n v="10"/>
    <s v="PRODUCTOS DE ASEO Y LIMPIEZA"/>
    <s v="SILICONA AUTOBRILLO CON PROTECTOR SOLAR X 300 ML"/>
    <n v="12352310"/>
    <s v="MÍNIMA CUANTÍA"/>
    <n v="5"/>
    <n v="5"/>
    <n v="10"/>
    <n v="200000"/>
    <s v="UNIDAD"/>
    <s v="NO SOLICITADAS"/>
  </r>
  <r>
    <x v="11"/>
    <s v="204-4-9"/>
    <n v="10"/>
    <s v="MATERIALES DE CONSTRUCCION"/>
    <s v="SOLDADURA ESTAÑO - 60 % ESTANO Y 40 % PLOMO REFERENCIA 60/40"/>
    <n v="31152306"/>
    <s v="MÍNIMA CUANTÍA"/>
    <n v="5"/>
    <n v="5"/>
    <n v="3"/>
    <n v="153000"/>
    <s v="UNIDAD"/>
    <s v="NO SOLICITADAS"/>
  </r>
  <r>
    <x v="11"/>
    <s v="204-4-1"/>
    <n v="10"/>
    <s v="COMBUSTIBLES Y LUBRICANTES"/>
    <s v="SPRAY LLANTAX (LIQUIDO PARA CUIDADO DE LLANTAS) X 500ML "/>
    <n v="15121901"/>
    <s v="MÍNIMA CUANTÍA"/>
    <n v="5"/>
    <n v="5"/>
    <n v="10"/>
    <n v="140000"/>
    <s v="UNIDAD"/>
    <s v="NO SOLICITADAS"/>
  </r>
  <r>
    <x v="11"/>
    <s v="204-4-1"/>
    <n v="10"/>
    <s v="COMBUSTIBLES Y LUBRICANTES"/>
    <s v="SPRAY WD-40 LUBRICANTE"/>
    <n v="15121514"/>
    <s v="MÍNIMA CUANTÍA"/>
    <n v="5"/>
    <n v="5"/>
    <n v="1"/>
    <n v="13000"/>
    <s v="UNIDAD"/>
    <s v="NO SOLICITADAS"/>
  </r>
  <r>
    <x v="11"/>
    <s v="204-4-17"/>
    <n v="10"/>
    <s v="PRODUCTOS DE ASEO Y LIMPIEZA"/>
    <s v="TAPABOCAS X 100 UNIDADES"/>
    <n v="46182000"/>
    <s v="MÍNIMA CUANTÍA"/>
    <n v="5"/>
    <n v="5"/>
    <n v="2"/>
    <n v="54000"/>
    <s v="UNIDAD"/>
    <s v="NO SOLICITADAS"/>
  </r>
  <r>
    <x v="11"/>
    <s v="204-4-2"/>
    <n v="10"/>
    <s v="DOTACIONES"/>
    <s v="TAPON OIDO 26DB REFLEX PROPACK X 100UND"/>
    <n v="46181901"/>
    <s v="MÍNIMA CUANTÍA"/>
    <n v="5"/>
    <n v="5"/>
    <n v="1"/>
    <n v="122000"/>
    <s v="UNIDAD"/>
    <s v="NO SOLICITADAS"/>
  </r>
  <r>
    <x v="11"/>
    <s v="204-4-23"/>
    <n v="10"/>
    <s v="OTROS MATERIALES Y SUMINISTROS"/>
    <s v="TERMO ENCOGIBLE 10MM"/>
    <n v="13101723"/>
    <s v="MÍNIMA CUANTÍA"/>
    <n v="5"/>
    <n v="5"/>
    <n v="7"/>
    <n v="35000"/>
    <s v="UNIDAD"/>
    <s v="NO SOLICITADAS"/>
  </r>
  <r>
    <x v="11"/>
    <s v="204-4-23"/>
    <n v="10"/>
    <s v="OTROS MATERIALES Y SUMINISTROS"/>
    <s v="TERMO ENCOGIBLE 5MM"/>
    <n v="13101723"/>
    <s v="MÍNIMA CUANTÍA"/>
    <n v="5"/>
    <n v="5"/>
    <n v="6"/>
    <n v="22800"/>
    <s v="UNIDAD"/>
    <s v="NO SOLICITADAS"/>
  </r>
  <r>
    <x v="11"/>
    <s v="204-4-23"/>
    <n v="10"/>
    <s v="OTROS MATERIALES Y SUMINISTROS"/>
    <s v="TERMO ENCOGIBLE 7MM"/>
    <n v="13101723"/>
    <s v="MÍNIMA CUANTÍA"/>
    <n v="5"/>
    <n v="5"/>
    <n v="4"/>
    <n v="12000"/>
    <s v="UNIDAD"/>
    <s v="NO SOLICITADAS"/>
  </r>
  <r>
    <x v="11"/>
    <s v="204-4-1"/>
    <n v="10"/>
    <s v="COMBUSTIBLES Y LUBRICANTES"/>
    <s v="TEXAMATIC FLUID (ACEITE PARA TRANSMISIONES AUTOMATICAS) X CUARTOS"/>
    <n v="12181601"/>
    <s v="MÍNIMA CUANTÍA"/>
    <n v="5"/>
    <n v="5"/>
    <n v="1"/>
    <n v="32000"/>
    <s v="UNIDAD"/>
    <s v="NO SOLICITADAS"/>
  </r>
  <r>
    <x v="11"/>
    <s v="204-4-9"/>
    <n v="10"/>
    <s v="MATERIALES DE CONSTRUCCION"/>
    <s v="THINER"/>
    <n v="31211604"/>
    <s v="MÍNIMA CUANTÍA"/>
    <n v="5"/>
    <n v="5"/>
    <n v="10"/>
    <n v="280000"/>
    <s v="UNIDAD"/>
    <s v="NO SOLICITADAS"/>
  </r>
  <r>
    <x v="11"/>
    <s v="204-4-9"/>
    <n v="10"/>
    <s v="MATERIALES DE CONSTRUCCION"/>
    <s v="THINER + 25 ES PRINCPALMENTE RECOMENDADO PARA CLIMA CALIDO; SE UTILIZA EN TEMPERATURA MAYORES A 25°C."/>
    <n v="31211604"/>
    <s v="MÍNIMA CUANTÍA"/>
    <n v="5"/>
    <n v="5"/>
    <n v="50"/>
    <n v="1550000"/>
    <s v="GALON"/>
    <s v="NO SOLICITADAS"/>
  </r>
  <r>
    <x v="11"/>
    <s v="204-4-9"/>
    <n v="10"/>
    <s v="MATERIALES DE CONSTRUCCION"/>
    <s v="TOMA DOBLE POLO A TIERRA AISLADA NARANJA "/>
    <n v="39121402"/>
    <s v="MÍNIMA CUANTÍA"/>
    <n v="5"/>
    <n v="5"/>
    <n v="2"/>
    <n v="46000"/>
    <s v="UNIDAD"/>
    <s v="NO SOLICITADAS"/>
  </r>
  <r>
    <x v="11"/>
    <s v="204-4-9"/>
    <n v="10"/>
    <s v="MATERIALES DE CONSTRUCCION"/>
    <s v="TOMA DOBLE POLO A TIERRA MARFIL"/>
    <n v="39121402"/>
    <s v="MÍNIMA CUANTÍA"/>
    <n v="5"/>
    <n v="5"/>
    <n v="2"/>
    <n v="5000"/>
    <s v="UNIDAD"/>
    <s v="NO SOLICITADAS"/>
  </r>
  <r>
    <x v="11"/>
    <s v="204-4-17"/>
    <n v="10"/>
    <s v="PRODUCTOS DE ASEO Y LIMPIEZA"/>
    <s v="TRAPOS 500 UNIDADES "/>
    <n v="47131501"/>
    <s v="MÍNIMA CUANTÍA"/>
    <n v="5"/>
    <n v="5"/>
    <n v="1"/>
    <n v="250000"/>
    <s v="UNIDAD"/>
    <s v="NO SOLICITADAS"/>
  </r>
  <r>
    <x v="11"/>
    <s v="204-4-17"/>
    <n v="10"/>
    <s v="PRODUCTOS DE ASEO Y LIMPIEZA"/>
    <s v="TRAPOS X 500 UNIDADES"/>
    <n v="47131502"/>
    <s v="MÍNIMA CUANTÍA"/>
    <n v="5"/>
    <n v="5"/>
    <n v="1"/>
    <n v="250000"/>
    <s v="UNIDAD"/>
    <s v="NO SOLICITADAS"/>
  </r>
  <r>
    <x v="11"/>
    <s v="204-4-23"/>
    <n v="10"/>
    <s v="OTROS MATERIALES Y SUMINISTROS"/>
    <s v="VINIPEL DE 50 CM X 1000 MTS, CALIBRE 90 TRANSPARENTE"/>
    <n v="24141501"/>
    <s v="MÍNIMA CUANTÍA"/>
    <n v="5"/>
    <n v="5"/>
    <n v="10"/>
    <n v="900000"/>
    <s v="UNIDAD"/>
    <s v="NO SOLICITADAS"/>
  </r>
  <r>
    <x v="11"/>
    <s v="204-4-1"/>
    <n v="10"/>
    <s v="COMBUSTIBLES Y LUBRICANTES"/>
    <s v="WD40 (AEROSOL) 11  ONZ"/>
    <n v="15121514"/>
    <s v="MÍNIMA CUANTÍA"/>
    <n v="5"/>
    <n v="5"/>
    <n v="15"/>
    <n v="450000"/>
    <s v="UNIDAD"/>
    <s v="NO SOLICITADAS"/>
  </r>
  <r>
    <x v="11"/>
    <s v="204-4-17"/>
    <n v="10"/>
    <s v="PRODUCTOS DE ASEO Y LIMPIEZA"/>
    <s v="WINDSHIELD WASHER FLUID"/>
    <n v="25202504"/>
    <s v="MÍNIMA CUANTÍA"/>
    <n v="5"/>
    <n v="5"/>
    <n v="10"/>
    <n v="500000"/>
    <s v="GALON"/>
    <s v="NO SOLICITADAS"/>
  </r>
  <r>
    <x v="11"/>
    <s v="204-5-11"/>
    <n v="10"/>
    <s v="ADMINISTRACION OPERACIÓN Y MANTENIMIENTO DE PLANTAS DE ENERGIA"/>
    <s v="MANTENIMIENTO GENERADOR RADAR"/>
    <n v="72154300"/>
    <s v="MÍNIMA CUANTÍA"/>
    <n v="3"/>
    <n v="4"/>
    <n v="1"/>
    <n v="7000000"/>
    <s v="GLOBAL"/>
    <s v="NO SOLICITADAS"/>
  </r>
  <r>
    <x v="11"/>
    <s v="204-5-11"/>
    <n v="10"/>
    <s v="ADMINISTRACION OPERACIÓN Y MANTENIMIENTO DE PLANTAS DE ENERGIA"/>
    <s v="MANTENIMIENTO PLANTAS ELECTRICAS Y SUBESTACIONES DEL GACAR A TODO COSTO INCLUYE REPUESTOS"/>
    <n v="72151514"/>
    <s v="MÍNIMA CUANTÍA"/>
    <n v="3"/>
    <n v="4"/>
    <n v="1"/>
    <n v="26950000"/>
    <s v="GLOBAL"/>
    <s v="NO SOLICITADAS"/>
  </r>
  <r>
    <x v="11"/>
    <s v="204-5-11"/>
    <n v="10"/>
    <s v="ADMINISTRACION OPERACIÓN Y MANTENIMIENTO DE PLANTAS DE ENERGIA"/>
    <s v="MANTENIMIENTO PREVENTIVO Y CORRECTIVO PLANTA ELECTRICA"/>
    <n v="72154300"/>
    <s v="MÍNIMA CUANTÍA"/>
    <n v="3"/>
    <n v="4"/>
    <n v="1"/>
    <n v="13155000"/>
    <s v="GLOBAL"/>
    <s v="NO SOLICITADAS"/>
  </r>
  <r>
    <x v="11"/>
    <s v="204-5-2"/>
    <n v="10"/>
    <s v="MANTENIMIENTO DE BIENES MUEBLES, EQUIPOS Y ENSERES"/>
    <s v="MANTENIMIENTO A TODO COSTO LAVADORA INDUSTRIAL ESDEB"/>
    <n v="72151800"/>
    <s v="MÍNIMA CUANTÍA"/>
    <n v="4"/>
    <n v="9"/>
    <n v="1"/>
    <n v="8900000"/>
    <s v="GLOBAL"/>
    <s v="NO SOLICITADAS"/>
  </r>
  <r>
    <x v="11"/>
    <s v="204-5-2"/>
    <n v="10"/>
    <s v="MANTENIMIENTO DE BIENES MUEBLES, EQUIPOS Y ENSERES"/>
    <s v="MANTENIMIENTO CORRECTIVO Y PREVENTIVO AIRES ACONDICIONADO MINI SPLIT E INSDUSTRIALES DE 5 TON."/>
    <n v="72101511"/>
    <s v="MÍNIMA CUANTÍA"/>
    <n v="4"/>
    <n v="9"/>
    <n v="1"/>
    <n v="2900000"/>
    <s v="GLOBAL"/>
    <s v="NO SOLICITADAS"/>
  </r>
  <r>
    <x v="11"/>
    <s v="204-5-2"/>
    <n v="10"/>
    <s v="MANTENIMIENTO DE BIENES MUEBLES, EQUIPOS Y ENSERES"/>
    <s v="MANTENIMIENTO PREVENTIVO Y CORRECTIVO LAVADORAS-SECADORAS "/>
    <n v="72151800"/>
    <s v="MÍNIMA CUANTÍA"/>
    <n v="4"/>
    <n v="9"/>
    <n v="1"/>
    <n v="1200000"/>
    <s v="GLOBAL"/>
    <s v="NO SOLICITADAS"/>
  </r>
  <r>
    <x v="11"/>
    <s v="204-41-13"/>
    <n v="10"/>
    <s v="OTROS GASTOS POR ADQUISICION DE SERVICIOS"/>
    <s v="SERVICIOS DE ESPECIALISTAS EN CONTROL Y ERRADICACIÓN DE PLAGAS (FUMIGACIÓN Y DESRATIZACIÓN EN TODOS LOS SECTORES ADMINISTRATIVOS RESIDENCIALES Y OPERATIVOS DE LA UNIDAD) "/>
    <n v="72102103"/>
    <s v="MÍNIMA CUANTÍA"/>
    <n v="4"/>
    <n v="12"/>
    <n v="1"/>
    <n v="16567500"/>
    <s v="GLOBAL"/>
    <s v="NO SOLICITADAS"/>
  </r>
  <r>
    <x v="11"/>
    <s v="204-41-13"/>
    <n v="10"/>
    <s v="OTROS GASTOS POR ADQUISICION DE SERVICIOS"/>
    <s v="SEGUIMIENTO Y EVALUACIÓN DE LA PLANTA DE TRATAMIENTO DE AGUAS RESIDUALES PARA EL OTORGAMIENTO DEL PERMISO DE VERTIMIENTO DE AGUAS RESIDUALES"/>
    <n v="77121707"/>
    <s v="SOLICITUD DE INFORMACIÓN A LOS PROVEEDORES"/>
    <n v="4"/>
    <n v="1"/>
    <n v="1"/>
    <n v="3500000"/>
    <s v="GLOBAL"/>
    <s v="NO SOLICITADAS"/>
  </r>
  <r>
    <x v="11"/>
    <s v="204-11-2"/>
    <n v="10"/>
    <s v="VIATICOS Y GASTOS DE VIAJE AL INTERIOR"/>
    <s v="AUXILIO DE MARCHA Y TRANSPORTE POR CARRETERA PARA EL PERSONAL DE SOLDADOS QUE SE LICENCIA"/>
    <n v="90121500"/>
    <s v="SOLICITUD DE INFORMACIÓN A LOS PROVEEDORES"/>
    <n v="4"/>
    <n v="8"/>
    <n v="1"/>
    <n v="3431578"/>
    <s v="GLOBAL"/>
    <s v="NO SOLICITADAS"/>
  </r>
  <r>
    <x v="11"/>
    <s v="204-5-1"/>
    <n v="16"/>
    <s v="MANTENIMIENTO DE BIENES INMUEBLES"/>
    <s v="MANTENIMIENTO CUBIERTA INSTALACIONES  GACAR"/>
    <n v="72102900"/>
    <s v="SELECCIÓN ABREVIADA MENOR CUANTÍA"/>
    <n v="3"/>
    <n v="9"/>
    <n v="1"/>
    <n v="18147120"/>
    <s v="GLOBAL"/>
    <s v="NO SOLICITADAS"/>
  </r>
  <r>
    <x v="11"/>
    <s v="204-5-1"/>
    <n v="10"/>
    <s v="MANTENIMIENTO DE BIENES INMUEBLES"/>
    <s v="MANTENIMIENTO PREVENTIVO Y CORRECTIVO DE LAS INSTALACIONES DEL RADAR "/>
    <n v="72102900"/>
    <s v="SELECCIÓN ABREVIADA MENOR CUANTÍA"/>
    <n v="3"/>
    <n v="9"/>
    <n v="1"/>
    <n v="68706782"/>
    <s v="GLOBAL"/>
    <s v="NO SOLICITADAS"/>
  </r>
  <r>
    <x v="11"/>
    <s v="204-1-25"/>
    <n v="10"/>
    <s v="OTRAS COMPRAS DE EQUIPOS"/>
    <s v="AIRE ACONDICIONADO 12.000 BTU O 1 CABALLO CON ACCESORIOS "/>
    <n v="40101701"/>
    <s v="MÍNIMA CUANTÍA"/>
    <n v="5"/>
    <n v="5"/>
    <n v="4"/>
    <n v="9600000"/>
    <s v="UNIDAD"/>
    <s v="NO SOLICITADAS"/>
  </r>
  <r>
    <x v="11"/>
    <s v="204-1-25"/>
    <n v="10"/>
    <s v="OTRAS COMPRAS DE EQUIPOS"/>
    <s v="AIRE ACONDICIONADO 18.000 BTU O 1 1/2 CABALLOS CON  ACCESORIOS"/>
    <n v="40101701"/>
    <s v="MÍNIMA CUANTÍA"/>
    <n v="5"/>
    <n v="5"/>
    <n v="3"/>
    <n v="7500000"/>
    <s v="UNIDAD"/>
    <s v="NO SOLICITADAS"/>
  </r>
  <r>
    <x v="11"/>
    <s v="204-1-25"/>
    <n v="10"/>
    <s v="OTRAS COMPRAS DE EQUIPOS"/>
    <s v="AIRE ACONDICIONADO 24.000 BTU O 2 CABALLOS CON ACCESORIOS"/>
    <n v="40101701"/>
    <s v="MÍNIMA CUANTÍA"/>
    <n v="5"/>
    <n v="5"/>
    <n v="2"/>
    <n v="4800000"/>
    <s v="UNIDAD"/>
    <s v="NO SOLICITADAS"/>
  </r>
  <r>
    <x v="11"/>
    <s v="204-1-25"/>
    <n v="10"/>
    <s v="OTRAS COMPRAS DE EQUIPOS"/>
    <s v="AIRE ACONDICIONADO 36.000 BTU O 3 CABALLOS CON ACCESORIOS"/>
    <n v="40101701"/>
    <s v="MÍNIMA CUANTÍA"/>
    <n v="5"/>
    <n v="5"/>
    <n v="3"/>
    <n v="12000000"/>
    <s v="UNIDAD"/>
    <s v="NO SOLICITADAS"/>
  </r>
  <r>
    <x v="11"/>
    <s v="204-1-25"/>
    <n v="10"/>
    <s v="OTRAS COMPRAS DE EQUIPOS"/>
    <s v="AIRE ACONDICIONADO 60.000 BTU O 5 CABALLOS CON ACCESORIOS"/>
    <n v="40101701"/>
    <s v="MÍNIMA CUANTÍA"/>
    <n v="5"/>
    <n v="5"/>
    <n v="3"/>
    <n v="15000000"/>
    <s v="UNIDAD"/>
    <s v="NO SOLICITADAS"/>
  </r>
  <r>
    <x v="11"/>
    <s v="204-41-13"/>
    <n v="10"/>
    <s v="OTROS GASTOS POR ADQUISICION DE SERVICIOS"/>
    <s v="AVALUO COMERCIAL ZONA OPERATIVA"/>
    <n v="80131802"/>
    <s v="MÍNIMA CUANTÍA"/>
    <n v="5"/>
    <n v="4"/>
    <n v="1"/>
    <n v="7649100"/>
    <s v="GLOBAL"/>
    <s v="NO SOLICITADAS"/>
  </r>
  <r>
    <x v="11"/>
    <s v="204-5-1"/>
    <n v="10"/>
    <s v="MANTENIMIENTO DE BIENES INMUEBLES"/>
    <s v="MANTENIMIENTO, REMODELACIÓN Y MEJORAMIENTO DE LAS BATERIAS DEL BAÑOS  Y ALOJAMIENTO DEL PERSONAL DE SOLDADOS UBICADOS EN LA ZONA RADAR"/>
    <n v="72102900"/>
    <s v="SELECCIÓN ABREVIADA MENOR CUANTÍA"/>
    <n v="6"/>
    <n v="7"/>
    <n v="1"/>
    <n v="260517899.40000001"/>
    <s v="GLOBAL"/>
    <s v="NO SOLICITADAS"/>
  </r>
  <r>
    <x v="11"/>
    <s v="204-5-1"/>
    <n v="10"/>
    <s v="MANTENIMIENTO DE BIENES INMUEBLES"/>
    <s v="MANTENIMIENTO, REMODELACIÓN Y MEJORAMIENTO DE LAS BATERIAS DEL BAÑOS DEL PERSONAL DE SOLDADOS UBICADOS EN EL ESDEB105"/>
    <n v="72102900"/>
    <s v="SELECCIÓN ABREVIADA MENOR CUANTÍA"/>
    <n v="6"/>
    <n v="7"/>
    <n v="1"/>
    <n v="145286611.19999999"/>
    <s v="GLOBAL"/>
    <s v="NO SOLICITADAS"/>
  </r>
  <r>
    <x v="11"/>
    <s v="204-1-15"/>
    <n v="10"/>
    <s v="MAQUINARIA INDUSTRIAL"/>
    <s v="INGLETEADORA DE 10 PULGADAS"/>
    <n v="27112748"/>
    <s v="MÍNIMA CUANTÍA"/>
    <n v="6"/>
    <n v="6"/>
    <n v="1"/>
    <n v="920000"/>
    <s v="UNIDAD"/>
    <s v="NO SOLICITADAS"/>
  </r>
  <r>
    <x v="11"/>
    <s v="204-1-3"/>
    <n v="10"/>
    <s v="HERRAMIENTAS"/>
    <s v="PINZAS VOLTIAMPERIMETRICAS"/>
    <n v="27112105"/>
    <s v="MÍNIMA CUANTÍA"/>
    <n v="6"/>
    <n v="6"/>
    <n v="1"/>
    <n v="150000"/>
    <s v="UNIDAD"/>
    <s v="NO SOLICITADAS"/>
  </r>
  <r>
    <x v="11"/>
    <s v="204-1-15"/>
    <n v="10"/>
    <s v="MAQUINARIA INDUSTRIAL"/>
    <s v="PULIDORA 4 1 /2 PULGADAS "/>
    <n v="22101619"/>
    <s v="MÍNIMA CUANTÍA"/>
    <n v="6"/>
    <n v="6"/>
    <n v="1"/>
    <n v="350000"/>
    <s v="UNIDAD"/>
    <s v="NO SOLICITADAS"/>
  </r>
  <r>
    <x v="11"/>
    <s v="204-1-3"/>
    <n v="10"/>
    <s v="HERRAMIENTAS"/>
    <s v="REBORDEADORA 1/4 PULGADA"/>
    <n v="23101500"/>
    <s v="MÍNIMA CUANTÍA"/>
    <n v="6"/>
    <n v="6"/>
    <n v="1"/>
    <n v="520000"/>
    <s v="UNIDAD"/>
    <s v="NO SOLICITADAS"/>
  </r>
  <r>
    <x v="11"/>
    <s v="204-1-3"/>
    <n v="10"/>
    <s v="HERRAMIENTAS"/>
    <s v="REMACHADORA CABEZA GIRATORIA"/>
    <n v="23101500"/>
    <s v="MÍNIMA CUANTÍA"/>
    <n v="6"/>
    <n v="6"/>
    <n v="1"/>
    <n v="118000"/>
    <s v="UNIDAD"/>
    <s v="NO SOLICITADAS"/>
  </r>
  <r>
    <x v="11"/>
    <s v="204-4-9"/>
    <n v="10"/>
    <s v="MATERIALES DE CONSTRUCCION"/>
    <s v="TABLERO ACRILICO PARA 2HP"/>
    <n v="41113673"/>
    <s v="MÍNIMA CUANTÍA"/>
    <n v="6"/>
    <n v="6"/>
    <n v="2"/>
    <n v="2800000"/>
    <s v="UNIDAD"/>
    <s v="NO SOLICITADAS"/>
  </r>
  <r>
    <x v="11"/>
    <s v="204-4-9"/>
    <n v="10"/>
    <s v="MATERIALES DE CONSTRUCCION"/>
    <s v="TABLERO ACRILICO PARA 3HP"/>
    <n v="41113673"/>
    <s v="MÍNIMA CUANTÍA"/>
    <n v="6"/>
    <n v="6"/>
    <n v="2"/>
    <n v="3090000"/>
    <s v="UNIDAD"/>
    <s v="NO SOLICITADAS"/>
  </r>
  <r>
    <x v="11"/>
    <s v="204-1-15"/>
    <n v="10"/>
    <s v="MAQUINARIA INDUSTRIAL"/>
    <s v="TALADRO PERCUTOR INALAMBRICO 1/2 PULGADA 18V"/>
    <n v="23101502"/>
    <s v="MÍNIMA CUANTÍA"/>
    <n v="6"/>
    <n v="6"/>
    <n v="1"/>
    <n v="1520000"/>
    <s v="UNIDAD"/>
    <s v="NO SOLICITADAS"/>
  </r>
  <r>
    <x v="11"/>
    <s v="204-1-15"/>
    <n v="10"/>
    <s v="MAQUINARIA INDUSTRIAL"/>
    <s v="TALADRO PERCUTOR INALAMBRICO 1/2 PULGADA 20V"/>
    <n v="23101502"/>
    <s v="MÍNIMA CUANTÍA"/>
    <n v="6"/>
    <n v="6"/>
    <n v="1"/>
    <n v="850000"/>
    <s v="UNIDAD"/>
    <s v="NO SOLICITADAS"/>
  </r>
  <r>
    <x v="11"/>
    <s v="204-1-25"/>
    <n v="10"/>
    <s v="OTRAS COMPRAS DE EQUIPOS"/>
    <s v="UNIDAD CONDENSADORA 2 1/2 HP "/>
    <n v="40101704"/>
    <s v="MÍNIMA CUANTÍA"/>
    <n v="6"/>
    <n v="6"/>
    <n v="1"/>
    <n v="4200000"/>
    <s v="UNIDAD"/>
    <s v="NO SOLICITADAS"/>
  </r>
  <r>
    <x v="11"/>
    <s v="204-4-9"/>
    <n v="10"/>
    <s v="MATERIALES DE CONSTRUCCION"/>
    <s v="VALVULA DE SERVICIO COMPRESORA DE  2HP "/>
    <n v="40141600"/>
    <s v="MÍNIMA CUANTÍA"/>
    <n v="6"/>
    <n v="6"/>
    <n v="2"/>
    <n v="180000"/>
    <s v="UNIDAD"/>
    <s v="NO SOLICITADAS"/>
  </r>
  <r>
    <x v="11"/>
    <s v="204-5-1"/>
    <n v="10"/>
    <s v="MANTENIMIENTO DE BIENES INMUEBLES"/>
    <s v="MANTENIMIENTO BARRACAS PERSONAL MILITAR SOLTERO"/>
    <n v="72102900"/>
    <s v="SELECCIÓN ABREVIADA MENOR CUANTÍA"/>
    <n v="8"/>
    <n v="4"/>
    <n v="1"/>
    <n v="49863168"/>
    <s v="GLOBAL"/>
    <s v="NO SOLICITADAS"/>
  </r>
  <r>
    <x v="11"/>
    <s v="204-5-1"/>
    <n v="16"/>
    <s v="MANTENIMIENTO DE BIENES INMUEBLES"/>
    <s v="MANTENIMIENTO BARRACAS PERSONAL MILITAR SOLTERO"/>
    <n v="72102900"/>
    <s v="SELECCIÓN ABREVIADA MENOR CUANTÍA"/>
    <n v="8"/>
    <n v="4"/>
    <n v="1"/>
    <n v="21397747.199999999"/>
    <s v="GLOBAL"/>
    <s v="NO SOLICITADAS"/>
  </r>
  <r>
    <x v="11"/>
    <s v="204-5-1"/>
    <n v="10"/>
    <s v="MANTENIMIENTO DE BIENES INMUEBLES"/>
    <s v="MANTENIMIENTO VIVIENDAS MILITARES PORVENIR"/>
    <n v="72102900"/>
    <s v="SELECCIÓN ABREVIADA MENOR CUANTÍA"/>
    <n v="8"/>
    <n v="4"/>
    <n v="1"/>
    <n v="18470566.399999999"/>
    <s v="GLOBAL"/>
    <s v="NO SOLICITADAS"/>
  </r>
  <r>
    <x v="11"/>
    <s v="204-5-6"/>
    <n v="10"/>
    <s v="MANTENIMIENTO EQUIPO DE NAVEGACION Y TRANSPORTE"/>
    <s v="MANTENIMIENTO  PARQUE AUTOMOTOR GACAR"/>
    <n v="78181500"/>
    <s v="MÍNIMA CUANTÍA"/>
    <n v="10"/>
    <n v="2"/>
    <n v="1"/>
    <n v="25598000"/>
    <s v="GLOBAL"/>
    <s v="NO SOLICITADAS"/>
  </r>
  <r>
    <x v="11"/>
    <s v="204-5-6"/>
    <n v="10"/>
    <s v="MANTENIMIENTO EQUIPO DE NAVEGACION Y TRANSPORTE"/>
    <s v="MANTENIMIENTO CAMIONETA RADAR SAN ANDRES  "/>
    <n v="78181500"/>
    <s v="MÍNIMA CUANTÍA"/>
    <n v="10"/>
    <n v="2"/>
    <n v="1"/>
    <n v="3000000"/>
    <s v="GLOBAL"/>
    <s v="NO SOLICITADAS"/>
  </r>
  <r>
    <x v="11"/>
    <s v="204-41-13"/>
    <n v="10"/>
    <s v="OTROS GASTOS POR ADQUISICION DE SERVICIOS"/>
    <s v="REVISION TECNICO MECANICA Y DE GASES PARQUE AUTOMOTOR"/>
    <n v="78181505"/>
    <s v="MÍNIMA CUANTÍA"/>
    <n v="10"/>
    <n v="2"/>
    <n v="1"/>
    <n v="1402000"/>
    <s v="GLOBAL"/>
    <s v="NO SOLICITADAS"/>
  </r>
  <r>
    <x v="11"/>
    <s v="204-1-3"/>
    <n v="10"/>
    <s v="HERRAMIENTAS"/>
    <s v="PISTOLA HVLP"/>
    <n v="31211908"/>
    <s v="MÍNIMA CUANTÍA"/>
    <n v="10"/>
    <n v="2"/>
    <n v="1"/>
    <n v="90000"/>
    <s v="UNIDAD"/>
    <s v="NO SOLICITADAS"/>
  </r>
  <r>
    <x v="11"/>
    <s v="204-1-3"/>
    <n v="10"/>
    <s v="HERRAMIENTAS"/>
    <s v="JUEGO DE LLAVES MIXTAS DE 08 MM A 30 MM"/>
    <n v="27111729"/>
    <s v="MÍNIMA CUANTÍA"/>
    <n v="10"/>
    <n v="2"/>
    <n v="2"/>
    <n v="520000"/>
    <s v="UNIDAD"/>
    <s v="NO SOLICITADAS"/>
  </r>
  <r>
    <x v="11"/>
    <s v="204-1-3"/>
    <n v="10"/>
    <s v="HERRAMIENTAS"/>
    <s v="JUEGO DE HERRAMIENTA EN ESTUCHE PLÁSTICO SEGÚN ESPECIFICACIONES TÉCNICAS"/>
    <n v="27113200"/>
    <s v="MÍNIMA CUANTÍA"/>
    <n v="10"/>
    <n v="2"/>
    <n v="2"/>
    <n v="1100000"/>
    <s v="UNIDAD"/>
    <s v="NO SOLICITADAS"/>
  </r>
  <r>
    <x v="11"/>
    <s v="204-1-20"/>
    <n v="10"/>
    <s v="COMPRESORES"/>
    <s v="COMPRESOR "/>
    <n v="40151600"/>
    <s v="MÍNIMA CUANTÍA"/>
    <n v="10"/>
    <n v="2"/>
    <n v="1"/>
    <n v="1553000"/>
    <s v="UNIDAD"/>
    <s v="NO SOLICITADAS"/>
  </r>
  <r>
    <x v="11"/>
    <s v="204-4-1"/>
    <n v="10"/>
    <s v="COMBUSTIBLES Y LUBRICANTES"/>
    <s v="GRASA MARINA"/>
    <n v="15121902"/>
    <s v="MÍNIMA CUANTÍA"/>
    <n v="10"/>
    <n v="2"/>
    <n v="10"/>
    <n v="290000"/>
    <s v="UNIDAD"/>
    <s v="NO SOLICITADAS"/>
  </r>
  <r>
    <x v="11"/>
    <s v="204-4-9"/>
    <n v="10"/>
    <s v="MATERIALES DE CONSTRUCCION"/>
    <s v="PINTURA ANTIOXIDANTE VERDE OLIVA EPÓXICO CATALIZADO"/>
    <n v="31211518"/>
    <s v="MÍNIMA CUANTÍA"/>
    <n v="10"/>
    <n v="2"/>
    <n v="10"/>
    <n v="1300000"/>
    <s v="UNIDAD"/>
    <s v="NO SOLICITADAS"/>
  </r>
  <r>
    <x v="11"/>
    <s v="204-4-9"/>
    <n v="10"/>
    <s v="MATERIALES DE CONSTRUCCION"/>
    <s v="PINTURA IMPERMEABILIZABLE IMPERCRIL"/>
    <n v="31211500"/>
    <s v="MÍNIMA CUANTÍA"/>
    <n v="10"/>
    <n v="2"/>
    <n v="20"/>
    <n v="284000"/>
    <s v="UNIDAD"/>
    <s v="NO SOLICITADAS"/>
  </r>
  <r>
    <x v="11"/>
    <s v="204-4-9"/>
    <n v="10"/>
    <s v="MATERIALES DE CONSTRUCCION"/>
    <s v="PITURA NEGRO CHASIS"/>
    <n v="31211500"/>
    <s v="MÍNIMA CUANTÍA"/>
    <n v="10"/>
    <n v="2"/>
    <n v="6"/>
    <n v="246000"/>
    <s v="UNIDAD"/>
    <s v="NO SOLICITADAS"/>
  </r>
  <r>
    <x v="11"/>
    <s v="204-4-9"/>
    <n v="10"/>
    <s v="MATERIALES DE CONSTRUCCION"/>
    <s v="CINTA ENMASCARAR"/>
    <n v="31201503"/>
    <s v="MÍNIMA CUANTÍA"/>
    <n v="10"/>
    <n v="2"/>
    <n v="10"/>
    <n v="85000"/>
    <s v="UNIDAD"/>
    <s v="NO SOLICITADAS"/>
  </r>
  <r>
    <x v="11"/>
    <s v="204-4-9"/>
    <n v="10"/>
    <s v="MATERIALES DE CONSTRUCCION"/>
    <s v="THINNER "/>
    <n v="31211604"/>
    <s v="MÍNIMA CUANTÍA"/>
    <n v="10"/>
    <n v="2"/>
    <n v="10"/>
    <n v="300000"/>
    <s v="UNIDAD"/>
    <s v="NO SOLICITADAS"/>
  </r>
  <r>
    <x v="11"/>
    <s v="204-4-23"/>
    <n v="10"/>
    <s v="OTROS MATERIALES Y SUMINISTROS"/>
    <s v="JUEGO GRATAS PARA MOTORTOUL"/>
    <n v="27111900"/>
    <s v="MÍNIMA CUANTÍA"/>
    <n v="10"/>
    <n v="2"/>
    <n v="3"/>
    <n v="57000"/>
    <s v="UNIDAD"/>
    <s v="NO SOLICITADAS"/>
  </r>
  <r>
    <x v="11"/>
    <s v="204-4-23"/>
    <n v="10"/>
    <s v="OTROS MATERIALES Y SUMINISTROS"/>
    <s v="SOPORTES EXTINTORES"/>
    <n v="31162506"/>
    <s v="MÍNIMA CUANTÍA"/>
    <n v="10"/>
    <n v="2"/>
    <n v="50"/>
    <n v="175000"/>
    <s v="UNIDAD"/>
    <s v="NO SOLICITADAS"/>
  </r>
  <r>
    <x v="11"/>
    <s v="204-5-1"/>
    <n v="10"/>
    <s v="MANTENIMIENTO DE BIENES INMUEBLES"/>
    <s v="IMPREVISTO POR SOBRANTE CRUCE DE APROPIACION "/>
    <n v="0"/>
    <s v="MÍNIMA CUANTÍA"/>
    <n v="1"/>
    <n v="6"/>
    <n v="1"/>
    <n v="2746204.85"/>
    <s v="GLOBAL"/>
    <s v=""/>
  </r>
  <r>
    <x v="11"/>
    <s v="204-5-1"/>
    <n v="16"/>
    <s v="MANTENIMIENTO DE BIENES INMUEBLES"/>
    <s v="IMPREVISTO POR SOBRANTE CRUCE DE APROPIACION "/>
    <n v="0"/>
    <s v="MÍNIMA CUANTÍA"/>
    <n v="1"/>
    <n v="6"/>
    <n v="1"/>
    <n v="715132.8"/>
    <s v="GLOBAL"/>
    <s v=""/>
  </r>
  <r>
    <x v="11"/>
    <s v="204-1-25"/>
    <n v="10"/>
    <s v="OTRAS COMPRAS DE EQUIPOS"/>
    <s v="IMPREVISTO POR SOBRANTE CRUCE DE APROPIACION - RADAR"/>
    <n v="0"/>
    <s v="MÍNIMA CUANTÍA"/>
    <n v="1"/>
    <n v="6"/>
    <n v="1"/>
    <n v="7000000"/>
    <s v="UNIDAD"/>
    <s v=""/>
  </r>
  <r>
    <x v="11"/>
    <s v="204-5-1"/>
    <n v="10"/>
    <s v="MANTENIMIENTO DE BIENES INMUEBLES"/>
    <s v="IMPREVISTO POR SOBRANTE CRUCE DE APROPIACION - RADAR"/>
    <n v="0"/>
    <s v="MÍNIMA CUANTÍA"/>
    <n v="1"/>
    <n v="6"/>
    <n v="1"/>
    <n v="1293218"/>
    <s v="GLOBAL"/>
    <s v=""/>
  </r>
  <r>
    <x v="11"/>
    <s v="204-5-2"/>
    <n v="10"/>
    <s v="MANTENIMIENTO DE BIENES MUEBLES, EQUIPOS Y ENSERES"/>
    <s v="IMPREVISTO POR SOBRANTE CRUCE DE APROPIACION - RADAR"/>
    <n v="0"/>
    <s v="MÍNIMA CUANTÍA"/>
    <n v="1"/>
    <n v="6"/>
    <n v="1"/>
    <n v="260000"/>
    <s v="GLOBAL"/>
    <s v=""/>
  </r>
  <r>
    <x v="12"/>
    <s v="102-14"/>
    <n v="16"/>
    <s v="REMUNERACION SERVICIOS TECNICOS"/>
    <s v="SUMINISTRO DE PERSONAL DOCENTE, PROFESIONALES Y TÉCNICOS PARA EL APOYO A LA GESTIÓN DEL GIMNASIO MILITAR FAC"/>
    <n v="80111620"/>
    <s v="CONTRATACIÓN DIRECTA"/>
    <n v="9"/>
    <n v="3"/>
    <n v="1"/>
    <n v="232804946"/>
    <s v="GLOBAL"/>
    <s v="NO SOLICITADAS"/>
  </r>
  <r>
    <x v="12"/>
    <s v="102-14"/>
    <n v="16"/>
    <s v="REMUNERACION SERVICIOS TECNICOS"/>
    <s v="SUMINISTRO DE PERSONAL DOCENTE, PROFESIONALES Y TÉCNICOS PARA EL APOYO A LA GESTIÓN DEL GIMNASIO MILITAR FAC"/>
    <n v="80111620"/>
    <s v="CONTRATACIÓN DIRECTA"/>
    <n v="8"/>
    <n v="11"/>
    <n v="1"/>
    <n v="131955371"/>
    <s v="GLOBAL"/>
    <s v="NO SOLICITADAS"/>
  </r>
  <r>
    <x v="12"/>
    <s v="102-14"/>
    <n v="16"/>
    <s v="REMUNERACION SERVICIOS TECNICOS"/>
    <s v="SERVICIO DE ASISTENCIA ADMINISTRATIVA (DIRES)"/>
    <n v="80111620"/>
    <s v="CONTRATACIÓN DIRECTA"/>
    <n v="8"/>
    <n v="11"/>
    <n v="1"/>
    <n v="25000000"/>
    <s v="GLOBAL"/>
    <s v="NO SOLICITADAS"/>
  </r>
  <r>
    <x v="12"/>
    <s v="102-14"/>
    <n v="10"/>
    <s v="REMUNERACION SERVICIOS TECNICOS"/>
    <s v="SERVICIOS PROFESIONALES EN EL AREA JURIDICA"/>
    <n v="80121704"/>
    <s v="CONTRATACIÓN DIRECTA"/>
    <n v="8"/>
    <n v="4"/>
    <n v="1"/>
    <n v="44850000"/>
    <s v="GLOBAL"/>
    <s v="NO SOLICITADAS"/>
  </r>
  <r>
    <x v="12"/>
    <s v="102-14"/>
    <n v="16"/>
    <s v="REMUNERACION SERVICIOS TECNICOS"/>
    <s v="SERVICIOS PROFESIONALES EN EL AREA JURIDICA"/>
    <n v="80121704"/>
    <s v="CONTRATACIÓN DIRECTA"/>
    <n v="8"/>
    <n v="4"/>
    <n v="1"/>
    <n v="13600000"/>
    <s v="GLOBAL"/>
    <s v="NO SOLICITADAS"/>
  </r>
  <r>
    <x v="12"/>
    <s v="102-14"/>
    <n v="10"/>
    <s v="REMUNERACION SERVICIOS TECNICOS"/>
    <s v="SERVICIO PROFESIONAL MEDICO ESPECIALISTA ORTOPEDIA Y TRAUMATOLOGIA"/>
    <n v="85121612"/>
    <s v="CONTRATACIÓN DIRECTA"/>
    <n v="9"/>
    <n v="6"/>
    <n v="1"/>
    <n v="6175776"/>
    <s v="GLOBAL"/>
    <s v="NO SOLICITADAS"/>
  </r>
  <r>
    <x v="12"/>
    <s v="203-50-2"/>
    <n v="10"/>
    <s v="IMPUESTO DE VEHICULOS"/>
    <s v="IMPUESTO DE VEHICULOS"/>
    <n v="93161701"/>
    <s v="SOLICITUD DE INFORMACIÓN A LOS PROVEEDORES"/>
    <n v="1"/>
    <n v="6"/>
    <n v="1"/>
    <n v="2150600"/>
    <s v="GLOBAL"/>
    <s v="NO SOLICITADAS"/>
  </r>
  <r>
    <x v="12"/>
    <s v="203-50-3"/>
    <n v="10"/>
    <s v="IMPUESTO PREDIAL"/>
    <s v="IMPUESTO PREDIAL- COFAC"/>
    <n v="93161601"/>
    <s v="SOLICITUD DE INFORMACIÓN A LOS PROVEEDORES"/>
    <n v="1"/>
    <n v="6"/>
    <n v="1"/>
    <n v="204131000"/>
    <s v="GLOBAL"/>
    <s v="NO SOLICITADAS"/>
  </r>
  <r>
    <x v="12"/>
    <s v="204-1-3"/>
    <n v="16"/>
    <s v="HERRAMIENTAS"/>
    <s v="ADQUISICION DE HERRAMIENTAS Y EQUIPOS"/>
    <n v="27112802"/>
    <s v="MÍNIMA CUANTÍA"/>
    <n v="4"/>
    <n v="2"/>
    <n v="1"/>
    <n v="2062085.27"/>
    <s v="GLOBAL"/>
    <s v="NO SOLICITADAS"/>
  </r>
  <r>
    <x v="12"/>
    <s v="204-1-3"/>
    <n v="16"/>
    <s v="HERRAMIENTAS"/>
    <s v="IMPREVISTOS - SOBRANTE PRESUPUESTO"/>
    <n v="0"/>
    <s v="MÍNIMA CUANTÍA"/>
    <n v="1"/>
    <n v="6"/>
    <n v="1"/>
    <n v="392848"/>
    <s v="GLOBAL"/>
    <s v="NO SOLICITADAS"/>
  </r>
  <r>
    <x v="12"/>
    <s v="204-1-3"/>
    <n v="10"/>
    <s v="HERRAMIENTAS"/>
    <s v="MANOMETRO DIGITAL DE PRESION 500PSI"/>
    <n v="41103311"/>
    <s v="MÍNIMA CUANTÍA"/>
    <n v="1"/>
    <n v="6"/>
    <n v="1"/>
    <n v="1751085"/>
    <s v="UNIDAD"/>
    <s v=""/>
  </r>
  <r>
    <x v="12"/>
    <s v="204-1-3"/>
    <n v="10"/>
    <s v="HERRAMIENTAS"/>
    <s v="ALTIMETRO DIGITAL 50.000 FT"/>
    <n v="41112423"/>
    <s v="MÍNIMA CUANTÍA"/>
    <n v="1"/>
    <n v="6"/>
    <n v="1"/>
    <n v="2115119.5099999998"/>
    <s v="UNIDAD"/>
    <s v=""/>
  </r>
  <r>
    <x v="12"/>
    <s v="204-1-3"/>
    <n v="10"/>
    <s v="HERRAMIENTAS"/>
    <s v="TORQUIMETRO 3/8&quot;, TORQUE (5 A 100FT-LB)"/>
    <n v="23153702"/>
    <s v="MÍNIMA CUANTÍA"/>
    <n v="1"/>
    <n v="6"/>
    <n v="1"/>
    <n v="588078.21"/>
    <s v="UNIDAD"/>
    <s v=""/>
  </r>
  <r>
    <x v="12"/>
    <s v="204-1-3"/>
    <n v="10"/>
    <s v="HERRAMIENTAS"/>
    <s v="LLAVE AJUSTABLE CROMADA CON MORDAZA 3&quot;"/>
    <n v="27111707"/>
    <s v="MÍNIMA CUANTÍA"/>
    <n v="1"/>
    <n v="6"/>
    <n v="1"/>
    <n v="57266.25"/>
    <s v="UNIDAD"/>
    <s v=""/>
  </r>
  <r>
    <x v="12"/>
    <s v="204-1-3"/>
    <n v="10"/>
    <s v="HERRAMIENTAS"/>
    <s v="LLAVE AJUSTABLE CROMADA CON MORDAZA 5&quot;"/>
    <n v="27111707"/>
    <s v="MÍNIMA CUANTÍA"/>
    <n v="1"/>
    <n v="6"/>
    <n v="1"/>
    <n v="59659.31"/>
    <s v="UNIDAD"/>
    <s v=""/>
  </r>
  <r>
    <x v="12"/>
    <s v="204-1-3"/>
    <n v="10"/>
    <s v="HERRAMIENTAS"/>
    <s v="JUEGO (KIT X 6) DESTORNILLADORES RELOJEROS "/>
    <n v="27111728"/>
    <s v="MÍNIMA CUANTÍA"/>
    <n v="1"/>
    <n v="6"/>
    <n v="1"/>
    <n v="14914.79"/>
    <s v="UNIDAD"/>
    <s v=""/>
  </r>
  <r>
    <x v="12"/>
    <s v="204-1-3"/>
    <n v="10"/>
    <s v="HERRAMIENTAS"/>
    <s v="SALDO REDUCCION CPA. 73 HERRAMIENTAS DIMAE"/>
    <n v="0"/>
    <s v="MÍNIMA CUANTÍA"/>
    <n v="1"/>
    <n v="6"/>
    <n v="1"/>
    <n v="2451360.5499999998"/>
    <s v="GLOBAL"/>
    <s v=""/>
  </r>
  <r>
    <x v="12"/>
    <s v="204-1-4"/>
    <n v="10"/>
    <s v="AUDIOVISUALES Y ACCESORIOS"/>
    <s v="VIDEOBEAM POWERLITEX24+ RESOLUCION 1024-7680 (XGA)"/>
    <n v="45111616"/>
    <s v="MÍNIMA CUANTÍA"/>
    <n v="9"/>
    <n v="1"/>
    <n v="1"/>
    <n v="2856000"/>
    <s v="UNIDAD"/>
    <s v="NO SOLICITADAS"/>
  </r>
  <r>
    <x v="12"/>
    <s v="204-1-4"/>
    <n v="10"/>
    <s v="AUDIOVISUALES Y ACCESORIOS"/>
    <s v="FLASH CAMARA "/>
    <n v="45121601"/>
    <s v="MÍNIMA CUANTÍA"/>
    <n v="1"/>
    <n v="6"/>
    <n v="1"/>
    <n v="2142000"/>
    <s v="UNIDAD"/>
    <s v="NO SOLICITADAS"/>
  </r>
  <r>
    <x v="12"/>
    <s v="204-1-4"/>
    <n v="10"/>
    <s v="AUDIOVISUALES Y ACCESORIOS"/>
    <s v="ADQUISICIÓN CAMARA PARA AEROFOTOGRAFÍA INCLUYE DRON "/>
    <n v="45121510"/>
    <s v="MÍNIMA CUANTÍA"/>
    <n v="2"/>
    <n v="3"/>
    <n v="1"/>
    <n v="6497400"/>
    <s v="UNIDAD"/>
    <s v="NO SOLICITADAS"/>
  </r>
  <r>
    <x v="12"/>
    <s v="204-1-4"/>
    <n v="10"/>
    <s v="AUDIOVISUALES Y ACCESORIOS"/>
    <s v="ADQUISICIÓN CAMARA FOTOGRÁFICA DE ALTA VELOCIDAD"/>
    <n v="45121511"/>
    <s v="MÍNIMA CUANTÍA"/>
    <n v="2"/>
    <n v="3"/>
    <n v="1"/>
    <n v="11424000"/>
    <s v="UNIDAD"/>
    <s v="NO SOLICITADAS"/>
  </r>
  <r>
    <x v="12"/>
    <s v="204-1-4"/>
    <n v="10"/>
    <s v="AUDIOVISUALES Y ACCESORIOS"/>
    <s v="ADQUISICION VIDEO BEAM"/>
    <n v="45111616"/>
    <s v="MÍNIMA CUANTÍA"/>
    <n v="3"/>
    <n v="4"/>
    <n v="1"/>
    <n v="2856000"/>
    <s v="UNIDAD"/>
    <s v="NO SOLICITADAS"/>
  </r>
  <r>
    <x v="12"/>
    <s v="204-1-4"/>
    <n v="16"/>
    <s v="AUDIOVISUALES Y ACCESORIOS"/>
    <s v="IMPREVISTOS - SOBRANTE PRESUPUESTO"/>
    <n v="0"/>
    <s v="MÍNIMA CUANTÍA"/>
    <n v="1"/>
    <n v="6"/>
    <n v="1"/>
    <n v="1718975"/>
    <s v="GLOBAL"/>
    <s v=""/>
  </r>
  <r>
    <x v="12"/>
    <s v="204-1-4"/>
    <n v="16"/>
    <s v="AUDIOVISUALES Y ACCESORIOS"/>
    <s v="BAFLE O PARLANTE DE TECHO 6½&quot; CON TWEETER DE 1½&quot;. 30W RMS"/>
    <n v="43211607"/>
    <s v="MÍNIMA CUANTÍA"/>
    <n v="1"/>
    <n v="6"/>
    <n v="50"/>
    <n v="6253450"/>
    <s v="UNIDAD"/>
    <s v=""/>
  </r>
  <r>
    <x v="12"/>
    <s v="204-1-4"/>
    <n v="16"/>
    <s v="AUDIOVISUALES Y ACCESORIOS"/>
    <s v="ACCESORIOS AUDIOVISUALES SZ-110 SION - SELECTOR DE 10 ZONAS, RECIBE 10 AMPLIFICADORES COMO FUENTE, CONTROL MANUAL Y REMOTO, LED INDICADORES DE OPERACIÓN, SOPORTA HASTA 5000W CONFIGURABLE CON OTROS SELECTORES Y EXPANDIBLE HASTA 160 ZONAS"/>
    <n v="43211608"/>
    <s v="MÍNIMA CUANTÍA"/>
    <n v="1"/>
    <n v="6"/>
    <n v="1"/>
    <n v="1428000"/>
    <s v="UNIDAD"/>
    <s v=""/>
  </r>
  <r>
    <x v="12"/>
    <s v="204-1-6"/>
    <n v="16"/>
    <s v="EQUIPO DE SISTEMAS"/>
    <s v="UPS TRIFÁSICA PEI DE 5KVA, VOLTAJE DE ENTRADA 208/120V, VOLTAJE DE SALIDA 240/120V, FRECUENCIA 60HZ, AUTONOMÍA DE 12 MINUTOS"/>
    <n v="32101643"/>
    <s v="MÍNIMA CUANTÍA"/>
    <n v="1"/>
    <n v="6"/>
    <n v="1"/>
    <n v="19096553.559999999"/>
    <s v="UNIDAD"/>
    <s v=""/>
  </r>
  <r>
    <x v="12"/>
    <s v="204-1-6"/>
    <n v="16"/>
    <s v="EQUIPO DE SISTEMAS"/>
    <s v="MODULO FIBRA GIGABIT 1G LC SX TRANSCEIVER (MÓDULO GBIC 1000BASE-SX SFP,"/>
    <n v="32101528"/>
    <s v="MÍNIMA CUANTÍA"/>
    <n v="1"/>
    <n v="6"/>
    <n v="4"/>
    <n v="2196882.7999999998"/>
    <s v="UNIDAD"/>
    <s v=""/>
  </r>
  <r>
    <x v="12"/>
    <s v="204-1-7"/>
    <n v="16"/>
    <s v="SATELITES Y ANTENAS"/>
    <s v="SZ-110 SION - SELECTOR DE 10 ZONAS, RECIBE 10 AMPLIFICADORES COMO FUENTE, CONTROL MANUAL Y REMOTO, LED INDICADORES DE OPERACIÓN, SOPORTA HASTA 5000W CONFIGURABLE CON OTROS SELECTORES Y EXPANDIBLE HASTA 160 ZONAS"/>
    <n v="32101643"/>
    <s v="MÍNIMA CUANTÍA"/>
    <n v="1"/>
    <n v="6"/>
    <n v="1"/>
    <n v="1428000"/>
    <s v="UNIDAD"/>
    <s v=""/>
  </r>
  <r>
    <x v="12"/>
    <s v="204-1-9"/>
    <n v="10"/>
    <s v="EQUIPO DE CAFETERIA"/>
    <s v="ADQUISICION DE NEVERA PARA EL ALMACENAMIENTO DE LOS RESIDUOS ANATOMOPATOLOGICOS"/>
    <n v="41103011"/>
    <s v="MÍNIMA CUANTÍA"/>
    <n v="1"/>
    <n v="6"/>
    <n v="1"/>
    <n v="5099999.66"/>
    <s v="UNIDAD"/>
    <s v="NO SOLICITADAS"/>
  </r>
  <r>
    <x v="12"/>
    <s v="204-1-9"/>
    <n v="10"/>
    <s v="EQUIPO DE CAFETERIA"/>
    <s v="SALDO REDUCCIÓN CPA. 65 ADQUISICION DE NEVERA PARA EL ALMACENAMIENTO DE LOS RESIDUOS ANATOMOPATOLOGICOS"/>
    <n v="0"/>
    <s v="MÍNIMA CUANTÍA"/>
    <n v="1"/>
    <n v="6"/>
    <n v="1"/>
    <n v="689954.34"/>
    <s v="GLOBAL"/>
    <s v="NO SOLICITADAS"/>
  </r>
  <r>
    <x v="12"/>
    <s v="204-1-9"/>
    <n v="10"/>
    <s v="EQUIPO DE CAFETERIA"/>
    <s v="MESÓN ACERO INOXIDABLE CON POCETA INCLUIDA"/>
    <n v="56101500"/>
    <s v="MÍNIMA CUANTÍA"/>
    <n v="1"/>
    <n v="6"/>
    <n v="2"/>
    <n v="3094000"/>
    <s v="UNIDAD"/>
    <s v=""/>
  </r>
  <r>
    <x v="12"/>
    <s v="204-1-11"/>
    <n v="10"/>
    <s v="EQUIPO MEDICO"/>
    <s v="CAMILLA RIGIDA"/>
    <n v="56121201"/>
    <s v="MÍNIMA CUANTÍA"/>
    <n v="4"/>
    <n v="3"/>
    <n v="10"/>
    <n v="1190000"/>
    <s v="UNIDAD"/>
    <s v="NO SOLICITADAS"/>
  </r>
  <r>
    <x v="12"/>
    <s v="204-1-11"/>
    <n v="10"/>
    <s v="EQUIPO MEDICO"/>
    <s v="CAMA HOSPITALARIA ELÉCTRICA"/>
    <n v="42191800"/>
    <s v="SELECCIÓN ABREVIADA MENOR CUANTÍA"/>
    <n v="9"/>
    <n v="2"/>
    <n v="15"/>
    <n v="59587500"/>
    <s v="UNIDAD"/>
    <s v="NO SOLICITADAS"/>
  </r>
  <r>
    <x v="12"/>
    <s v="204-1-11"/>
    <n v="10"/>
    <s v="EQUIPO MEDICO"/>
    <s v="CAMACUNA HOSPITALARIA MECÁNICA"/>
    <n v="42191800"/>
    <s v="SELECCIÓN ABREVIADA MENOR CUANTÍA"/>
    <n v="9"/>
    <n v="2"/>
    <n v="1"/>
    <n v="2168208"/>
    <s v="UNIDAD"/>
    <s v="NO SOLICITADAS"/>
  </r>
  <r>
    <x v="12"/>
    <s v="204-1-11"/>
    <n v="10"/>
    <s v="EQUIPO MEDICO"/>
    <s v="CAMILLA DE TRANSPORTE HIDRÁULICA "/>
    <n v="42192202"/>
    <s v="SELECCIÓN ABREVIADA MENOR CUANTÍA"/>
    <n v="9"/>
    <n v="2"/>
    <n v="5"/>
    <n v="33265885"/>
    <s v="UNIDAD"/>
    <s v="NO SOLICITADAS"/>
  </r>
  <r>
    <x v="12"/>
    <s v="204-1-11"/>
    <n v="10"/>
    <s v="EQUIPO MEDICO"/>
    <s v="CAMILLA FIJA CON ESPALDAR RECLINABLE"/>
    <n v="42191800"/>
    <s v="SELECCIÓN ABREVIADA MENOR CUANTÍA"/>
    <n v="9"/>
    <n v="2"/>
    <n v="22"/>
    <n v="14582700"/>
    <s v="UNIDAD"/>
    <s v="NO SOLICITADAS"/>
  </r>
  <r>
    <x v="12"/>
    <s v="204-1-11"/>
    <n v="10"/>
    <s v="EQUIPO MEDICO"/>
    <s v="CAMILLA GINECOLÓGICA CON ESTRIBOS"/>
    <n v="42191800"/>
    <s v="SELECCIÓN ABREVIADA MENOR CUANTÍA"/>
    <n v="9"/>
    <n v="2"/>
    <n v="1"/>
    <n v="1573917"/>
    <s v="UNIDAD"/>
    <s v="NO SOLICITADAS"/>
  </r>
  <r>
    <x v="12"/>
    <s v="204-1-11"/>
    <n v="10"/>
    <s v="EQUIPO MEDICO"/>
    <s v="ATRIL PORTA SUERO"/>
    <n v="42191800"/>
    <s v="SELECCIÓN ABREVIADA MENOR CUANTÍA"/>
    <n v="9"/>
    <n v="2"/>
    <n v="9"/>
    <n v="1857672"/>
    <s v="UNIDAD"/>
    <s v="NO SOLICITADAS"/>
  </r>
  <r>
    <x v="12"/>
    <s v="204-1-11"/>
    <n v="10"/>
    <s v="EQUIPO MEDICO"/>
    <s v="SILLA DE RUEDAS"/>
    <n v="42192200"/>
    <s v="SELECCIÓN ABREVIADA MENOR CUANTÍA"/>
    <n v="9"/>
    <n v="2"/>
    <n v="5"/>
    <n v="3666665"/>
    <s v="UNIDAD"/>
    <s v="NO SOLICITADAS"/>
  </r>
  <r>
    <x v="12"/>
    <s v="204-1-11"/>
    <n v="10"/>
    <s v="EQUIPO MEDICO"/>
    <s v="SIMULADOR PACIENTE MULTIPARAMETROS ECG,SPO2,NIBP"/>
    <n v="81141500"/>
    <s v="SELECCIÓN ABREVIADA MENOR CUANTÍA"/>
    <n v="9"/>
    <n v="2"/>
    <n v="1"/>
    <n v="31275509"/>
    <s v="UNIDAD"/>
    <s v="NO SOLICITADAS"/>
  </r>
  <r>
    <x v="12"/>
    <s v="204-1-11"/>
    <n v="10"/>
    <s v="EQUIPO MEDICO"/>
    <s v="SIMULADOR DE DESFIBRILADOR MARCAPASOS "/>
    <n v="41113680"/>
    <s v="SELECCIÓN ABREVIADA MENOR CUANTÍA"/>
    <n v="9"/>
    <n v="2"/>
    <n v="1"/>
    <n v="35182603"/>
    <s v="UNIDAD"/>
    <s v="NO SOLICITADAS"/>
  </r>
  <r>
    <x v="12"/>
    <s v="204-1-11"/>
    <n v="10"/>
    <s v="EQUIPO MEDICO"/>
    <s v="IMPREVISTO POR SOBRANTE"/>
    <n v="0"/>
    <s v="SELECCIÓN ABREVIADA MENOR CUANTÍA"/>
    <n v="9"/>
    <n v="2"/>
    <n v="1"/>
    <n v="32571541"/>
    <s v="UNIDAD"/>
    <s v="NO SOLICITADAS"/>
  </r>
  <r>
    <x v="12"/>
    <s v="204-1-13"/>
    <n v="10"/>
    <s v="EQUIPO AGRICOLA"/>
    <s v="ADQUISICION GUADAÑADORA 41,55 CC MUSEO AEROESPACIAL"/>
    <n v="27112006"/>
    <s v="MÍNIMA CUANTÍA"/>
    <n v="2"/>
    <n v="3"/>
    <n v="2"/>
    <n v="2000000"/>
    <s v="UNIDAD"/>
    <s v="NO SOLICITADAS"/>
  </r>
  <r>
    <x v="12"/>
    <s v="204-1-13"/>
    <n v="16"/>
    <s v="EQUIPO AGRICOLA"/>
    <s v="IMPREVISTOS - SOBRANTE PRESUPUESTO"/>
    <n v="0"/>
    <s v="MÍNIMA CUANTÍA"/>
    <n v="1"/>
    <n v="6"/>
    <n v="1"/>
    <n v="417659"/>
    <s v="GLOBAL"/>
    <s v="NO SOLICITADAS"/>
  </r>
  <r>
    <x v="12"/>
    <s v="204-1-15"/>
    <n v="10"/>
    <s v="MAQUINARIA INDUSTRIAL"/>
    <s v="ADQUISICION DE BASCULAS PARA EL PESAJE DE RESIDUOS"/>
    <n v="41111526"/>
    <s v="MÍNIMA CUANTÍA"/>
    <n v="1"/>
    <n v="6"/>
    <n v="3"/>
    <n v="1196428.3800000001"/>
    <s v="UNIDAD"/>
    <s v="NO SOLICITADAS"/>
  </r>
  <r>
    <x v="12"/>
    <s v="204-1-15"/>
    <n v="10"/>
    <s v="MAQUINARIA INDUSTRIAL"/>
    <s v="SALDO REDUCCION CPA.65 ADQUISICION DE BASCULAS PARA EL PESAJE DE RESIDUOS"/>
    <n v="0"/>
    <s v="MÍNIMA CUANTÍA"/>
    <n v="1"/>
    <n v="6"/>
    <n v="1"/>
    <n v="303571.62"/>
    <s v="GLOBAL"/>
    <s v=""/>
  </r>
  <r>
    <x v="12"/>
    <s v="204-1-23"/>
    <n v="16"/>
    <s v="EQUIPO DE CONSTRUCCION"/>
    <s v="ANDAMIO MULTIDIRECCIONAL 1,40*3,00 ALTURA 2 MTS X SECCION"/>
    <n v="30191502"/>
    <s v="MÍNIMA CUANTÍA"/>
    <n v="4"/>
    <n v="2"/>
    <n v="5"/>
    <n v="17288099.350000001"/>
    <s v="UNIDAD"/>
    <s v="NO SOLICITADAS"/>
  </r>
  <r>
    <x v="12"/>
    <s v="204-1-23"/>
    <n v="10"/>
    <s v="EQUIPO DE CONSTRUCCION"/>
    <s v="ADQUISICION DE ANDAMIOS MUSEO AEROESPACIAL"/>
    <n v="30191500"/>
    <s v="MÍNIMA CUANTÍA"/>
    <n v="4"/>
    <n v="2"/>
    <n v="1"/>
    <n v="3457619.87"/>
    <s v="UNIDAD"/>
    <s v="NO SOLICITADAS"/>
  </r>
  <r>
    <x v="12"/>
    <s v="204-1-23"/>
    <n v="16"/>
    <s v="EQUIPO DE CONSTRUCCION"/>
    <s v="IMPREVISTOS - SOBRANTE PRESUPUESTO"/>
    <n v="0"/>
    <s v="MÍNIMA CUANTÍA"/>
    <n v="1"/>
    <n v="6"/>
    <n v="1"/>
    <n v="5828"/>
    <s v="GLOBAL"/>
    <s v="NO SOLICITADAS"/>
  </r>
  <r>
    <x v="12"/>
    <s v="204-1-23"/>
    <n v="16"/>
    <s v="EQUIPO DE CONSTRUCCION"/>
    <s v="SALDO REDUCCION CPA 13 ANDAMIO MULTIDIRECCIONAL 1,40*3,00 ALTURA 2 MTS X SECCION"/>
    <n v="0"/>
    <s v="MÍNIMA CUANTÍA"/>
    <n v="1"/>
    <n v="6"/>
    <n v="1"/>
    <n v="12711900.65"/>
    <s v="GLOBAL"/>
    <s v=""/>
  </r>
  <r>
    <x v="12"/>
    <s v="204-1-25"/>
    <n v="10"/>
    <s v="OTRAS COMPRAS DE EQUIPOS"/>
    <s v="EXTINTOR PQS ABC 5 LIBRAS"/>
    <n v="46191601"/>
    <s v="MÍNIMA CUANTÍA"/>
    <n v="1"/>
    <n v="6"/>
    <n v="16"/>
    <n v="361760"/>
    <s v="UNIDAD"/>
    <s v="NO SOLICITADAS"/>
  </r>
  <r>
    <x v="12"/>
    <s v="204-1-25"/>
    <n v="10"/>
    <s v="OTRAS COMPRAS DE EQUIPOS"/>
    <s v="EXTINTOR PQS ABC 10 LIBRAS"/>
    <n v="46191601"/>
    <s v="MÍNIMA CUANTÍA"/>
    <n v="1"/>
    <n v="6"/>
    <n v="19"/>
    <n v="633080"/>
    <s v="UNIDAD"/>
    <s v="NO SOLICITADAS"/>
  </r>
  <r>
    <x v="12"/>
    <s v="204-1-25"/>
    <n v="16"/>
    <s v="OTRAS COMPRAS DE EQUIPOS"/>
    <s v="IMPREVISTOS - SOBRANTE PRESUPUESTO"/>
    <n v="0"/>
    <s v="MÍNIMA CUANTÍA"/>
    <n v="1"/>
    <n v="6"/>
    <n v="1"/>
    <n v="1896"/>
    <s v="GLOBAL"/>
    <s v=""/>
  </r>
  <r>
    <x v="12"/>
    <s v="204-1-26"/>
    <n v="16"/>
    <s v="EQUIPOS DE COMUNICACIONES"/>
    <s v="IMPREVISTOS - SOBRANTE PRESUPUESTO"/>
    <n v="0"/>
    <s v="MÍNIMA CUANTÍA"/>
    <n v="1"/>
    <n v="6"/>
    <n v="1"/>
    <n v="2615"/>
    <s v="GLOBAL"/>
    <s v=""/>
  </r>
  <r>
    <x v="12"/>
    <s v="204-1-26"/>
    <n v="16"/>
    <s v="EQUIPOS DE COMUNICACIONES"/>
    <s v="IMPREVISTOS - SOBRANTE PRESUPUESTO"/>
    <n v="0"/>
    <s v="MÍNIMA CUANTÍA"/>
    <n v="1"/>
    <n v="6"/>
    <n v="1"/>
    <n v="133040"/>
    <s v="GLOBAL"/>
    <s v="NO SOLICITADAS"/>
  </r>
  <r>
    <x v="12"/>
    <s v="204-1-26"/>
    <n v="16"/>
    <s v="EQUIPOS DE COMUNICACIONES"/>
    <s v="ACCES PÓINT PUNTO DE ACCESO INALÁMBRICO UNIFI ENTERPRISE WI-FI SYSTEM UBIQUITI (IEEE 802.11B A 802.11N) VERSION PRO"/>
    <n v="32101643"/>
    <s v="MÍNIMA CUANTÍA"/>
    <n v="1"/>
    <n v="6"/>
    <n v="3"/>
    <n v="2142000"/>
    <s v="UNIDAD"/>
    <s v=""/>
  </r>
  <r>
    <x v="12"/>
    <s v="204-2-1"/>
    <n v="16"/>
    <s v="EQUIPOS Y MAQUINAS PARA OFICINA"/>
    <s v="IMPREVISTOS - SOBRANTE PRESUPUESTO"/>
    <n v="0"/>
    <s v="MÍNIMA CUANTÍA"/>
    <n v="1"/>
    <n v="6"/>
    <n v="1"/>
    <n v="2431004.9"/>
    <s v="GLOBAL"/>
    <s v=""/>
  </r>
  <r>
    <x v="12"/>
    <s v="204-2-2"/>
    <n v="16"/>
    <s v="MOBILIARIO Y ENSERES"/>
    <s v="PAPELERA DE ESCRITORIO"/>
    <n v="44111503"/>
    <s v="MÍNIMA CUANTÍA"/>
    <n v="6"/>
    <n v="5"/>
    <n v="4"/>
    <n v="43412"/>
    <s v="UNIDAD"/>
    <s v="NO SOLICITADAS"/>
  </r>
  <r>
    <x v="12"/>
    <s v="204-2-2"/>
    <n v="16"/>
    <s v="MOBILIARIO Y ENSERES"/>
    <s v="IMPREVISTOS - SOBRANTE PRESUPUESTO"/>
    <n v="0"/>
    <s v="MÍNIMA CUANTÍA"/>
    <n v="1"/>
    <n v="6"/>
    <n v="1"/>
    <n v="5576580"/>
    <s v="GLOBAL"/>
    <s v=""/>
  </r>
  <r>
    <x v="12"/>
    <s v="204-2-2"/>
    <n v="10"/>
    <s v="MOBILIARIO Y ENSERES"/>
    <s v="ADICION CPA.88 GRUACO  PROCESO DE MOBILIARIO"/>
    <n v="0"/>
    <s v="MÍNIMA CUANTÍA"/>
    <n v="1"/>
    <n v="6"/>
    <n v="1"/>
    <n v="61324773.289999999"/>
    <s v="GLOBAL"/>
    <s v=""/>
  </r>
  <r>
    <x v="12"/>
    <s v="204-2-2"/>
    <n v="16"/>
    <s v="MOBILIARIO Y ENSERES"/>
    <s v="IMPREVISTOS - SOBRANTE PRESUPUESTO"/>
    <n v="0"/>
    <s v="MÍNIMA CUANTÍA"/>
    <n v="1"/>
    <n v="6"/>
    <n v="1"/>
    <n v="116611"/>
    <s v="GLOBAL"/>
    <s v="NO SOLICITADAS"/>
  </r>
  <r>
    <x v="12"/>
    <s v="204-2-2"/>
    <n v="10"/>
    <s v="MOBILIARIO Y ENSERES"/>
    <s v="FOLDERAMA 220*105*49 CM (ALTO-FRENTE-FONDO)"/>
    <n v="56101702"/>
    <s v="MÍNIMA CUANTÍA"/>
    <n v="1"/>
    <n v="6"/>
    <n v="3"/>
    <n v="3594000"/>
    <s v="GLOBAL"/>
    <s v="NO SOLICITADAS"/>
  </r>
  <r>
    <x v="12"/>
    <s v="204-2-2"/>
    <n v="10"/>
    <s v="MOBILIARIO Y ENSERES"/>
    <s v="TORRE GAVETERA 250 CM*60CM*60 (FRENTE-FONDO-ALTO)"/>
    <n v="56101701"/>
    <s v="MÍNIMA CUANTÍA"/>
    <n v="1"/>
    <n v="6"/>
    <n v="6"/>
    <n v="6300000"/>
    <s v="GLOBAL"/>
    <s v="NO SOLICITADAS"/>
  </r>
  <r>
    <x v="12"/>
    <s v="204-2-2"/>
    <n v="10"/>
    <s v="MOBILIARIO Y ENSERES"/>
    <s v="DIVAN PARA CONSULTORIO DE PSIQUIATRIA"/>
    <n v="42192200"/>
    <s v="SELECCIÓN ABREVIADA MENOR CUANTÍA"/>
    <n v="9"/>
    <n v="2"/>
    <n v="2"/>
    <n v="1348666"/>
    <s v="UNIDAD"/>
    <s v="NO SOLICITADAS"/>
  </r>
  <r>
    <x v="12"/>
    <s v="204-2-2"/>
    <n v="10"/>
    <s v="MOBILIARIO Y ENSERES"/>
    <s v="CARRO DE MEDICAMENTOS"/>
    <n v="42192400"/>
    <s v="SELECCIÓN ABREVIADA MENOR CUANTÍA"/>
    <n v="9"/>
    <n v="2"/>
    <n v="1"/>
    <n v="2572100"/>
    <s v="UNIDAD"/>
    <s v="NO SOLICITADAS"/>
  </r>
  <r>
    <x v="12"/>
    <s v="204-2-2"/>
    <n v="10"/>
    <s v="MOBILIARIO Y ENSERES"/>
    <s v="CARRO PARA TRANSPORTE DE INSTRUMENTAL"/>
    <n v="42192400"/>
    <s v="SELECCIÓN ABREVIADA MENOR CUANTÍA"/>
    <n v="9"/>
    <n v="2"/>
    <n v="8"/>
    <n v="9422536"/>
    <s v="UNIDAD"/>
    <s v="NO SOLICITADAS"/>
  </r>
  <r>
    <x v="12"/>
    <s v="204-2-2"/>
    <n v="10"/>
    <s v="MOBILIARIO Y ENSERES"/>
    <s v="ESCALERILLA DOS PASOS"/>
    <n v="42191800"/>
    <s v="SELECCIÓN ABREVIADA MENOR CUANTÍA"/>
    <n v="9"/>
    <n v="2"/>
    <n v="48"/>
    <n v="6854400"/>
    <s v="UNIDAD"/>
    <s v="NO SOLICITADAS"/>
  </r>
  <r>
    <x v="12"/>
    <s v="204-2-2"/>
    <n v="10"/>
    <s v="MOBILIARIO Y ENSERES"/>
    <s v="MESA ALIMENTACIÓN PACIENTE"/>
    <n v="42191800"/>
    <s v="SELECCIÓN ABREVIADA MENOR CUANTÍA"/>
    <n v="9"/>
    <n v="2"/>
    <n v="4"/>
    <n v="3374976"/>
    <s v="UNIDAD"/>
    <s v="NO SOLICITADAS"/>
  </r>
  <r>
    <x v="12"/>
    <s v="204-2-2"/>
    <n v="10"/>
    <s v="MOBILIARIO Y ENSERES"/>
    <s v="MESA DE CURACIÓN CON RUEDAS"/>
    <n v="42192000"/>
    <s v="SELECCIÓN ABREVIADA MENOR CUANTÍA"/>
    <n v="9"/>
    <n v="2"/>
    <n v="48"/>
    <n v="32311200"/>
    <s v="UNIDAD"/>
    <s v="NO SOLICITADAS"/>
  </r>
  <r>
    <x v="12"/>
    <s v="204-2-2"/>
    <n v="10"/>
    <s v="MOBILIARIO Y ENSERES"/>
    <s v="MESA DE MAYO"/>
    <n v="42192000"/>
    <s v="SELECCIÓN ABREVIADA MENOR CUANTÍA"/>
    <n v="9"/>
    <n v="2"/>
    <n v="8"/>
    <n v="5995336"/>
    <s v="UNIDAD"/>
    <s v="NO SOLICITADAS"/>
  </r>
  <r>
    <x v="12"/>
    <s v="204-2-2"/>
    <n v="10"/>
    <s v="MOBILIARIO Y ENSERES"/>
    <s v="SILLA SOFA RECLINABLE"/>
    <n v="56101500"/>
    <s v="SELECCIÓN ABREVIADA MENOR CUANTÍA"/>
    <n v="9"/>
    <n v="2"/>
    <n v="13"/>
    <n v="25370800"/>
    <s v="UNIDAD"/>
    <s v="NO SOLICITADAS"/>
  </r>
  <r>
    <x v="12"/>
    <s v="204-2-2"/>
    <n v="10"/>
    <s v="MOBILIARIO Y ENSERES"/>
    <s v="IMPREVISTO POR SOBRANTE"/>
    <n v="0"/>
    <s v="MÍNIMA CUANTÍA"/>
    <n v="1"/>
    <n v="6"/>
    <n v="1"/>
    <n v="2240586"/>
    <s v="GLOBAL"/>
    <s v=""/>
  </r>
  <r>
    <x v="12"/>
    <s v="204-4-2"/>
    <n v="10"/>
    <s v="DOTACIONES"/>
    <s v="CHAQUETA IMPERMEABLE, REFLECTIVA, CORTAVIENTOS, CON ESTAMPADO EN LA ZONA DE LA ESPALDA FRASE &quot; INVESTIGADOR  O SEGÚN PEDIDO DEL CLIENTE"/>
    <n v="46181543"/>
    <s v="MÍNIMA CUANTÍA"/>
    <n v="3"/>
    <n v="3"/>
    <n v="9"/>
    <n v="2677500"/>
    <s v="UNIDAD"/>
    <s v="NO SOLICITADAS"/>
  </r>
  <r>
    <x v="12"/>
    <s v="204-4-2"/>
    <n v="10"/>
    <s v="DOTACIONES"/>
    <s v="LENTES OFTALMICOS"/>
    <n v="31241501"/>
    <s v="MÍNIMA CUANTÍA"/>
    <n v="3"/>
    <n v="3"/>
    <n v="40"/>
    <n v="13000000"/>
    <s v="UNIDAD"/>
    <s v="NO SOLICITADAS"/>
  </r>
  <r>
    <x v="12"/>
    <s v="204-4-2"/>
    <n v="10"/>
    <s v="DOTACIONES"/>
    <s v="MONTURAS OFTALMICAS"/>
    <n v="31242101"/>
    <s v="MÍNIMA CUANTÍA"/>
    <n v="3"/>
    <n v="3"/>
    <n v="40"/>
    <n v="2427600"/>
    <s v="UNIDAD"/>
    <s v="NO SOLICITADAS"/>
  </r>
  <r>
    <x v="12"/>
    <s v="204-4-4"/>
    <n v="10"/>
    <s v="ELEMENTOS O PRÓTESIS PARA REHABILITACIÓN O TRATAMIENTO"/>
    <s v="PATO COPROLÓGICO "/>
    <n v="42143900"/>
    <s v="MÍNIMA CUANTÍA"/>
    <n v="9"/>
    <n v="2"/>
    <n v="14"/>
    <n v="1360800"/>
    <s v="UNIDAD"/>
    <s v="NO SOLICITADAS"/>
  </r>
  <r>
    <x v="12"/>
    <s v="204-4-5"/>
    <n v="16"/>
    <s v="INSECTICIDAS, FUNGICIDAS Y OTROS INSUMOS AGRICOLAS"/>
    <s v="IMPREVISTOS - SOBRANTE PRESUPUESTO"/>
    <n v="0"/>
    <s v="MÍNIMA CUANTÍA"/>
    <n v="1"/>
    <n v="6"/>
    <n v="1"/>
    <n v="19340"/>
    <s v="GLOBAL"/>
    <s v="NO SOLICITADAS"/>
  </r>
  <r>
    <x v="12"/>
    <s v="204-4-8"/>
    <n v="10"/>
    <s v="MATERIAL QUIRURGICO"/>
    <s v="ADQUISICION DE CONTENEDORES PARA CORTOPUNZANTES DE MINIMO 2.8 LITROS Y MAX.2.9 LT. PARA LA GESTION INTEGRAL DE LOS RESIDUOS HOSPITALARIOS EN EL ESM CONJUNTO FAC -ARC"/>
    <n v="42142531"/>
    <s v="MÍNIMA CUANTÍA"/>
    <n v="1"/>
    <n v="6"/>
    <n v="385"/>
    <n v="1007930"/>
    <s v="UNIDAD"/>
    <s v=""/>
  </r>
  <r>
    <x v="12"/>
    <s v="204-4-8"/>
    <n v="10"/>
    <s v="MATERIAL QUIRURGICO"/>
    <s v="ADQUISICION DE CONTENEDORES PARA CORTOPUNZANTES DE MINIMO 3.3 LITROS Y MAX. 3.5 LT. PARA LA GESTION INTEGRAL DE LOS RESIDUOS HOSPITALARIOS EN EL ESM CONJUNTO FAC -ARC"/>
    <n v="42142531"/>
    <s v="MÍNIMA CUANTÍA"/>
    <n v="1"/>
    <n v="6"/>
    <n v="1300"/>
    <n v="8895250"/>
    <s v="UNIDAD"/>
    <s v=""/>
  </r>
  <r>
    <x v="12"/>
    <s v="204-4-8"/>
    <n v="10"/>
    <s v="MATERIAL QUIRURGICO"/>
    <s v="SALDO REDUCCION CPA.65 CONTENEDORES"/>
    <n v="0"/>
    <s v="MÍNIMA CUANTÍA"/>
    <n v="1"/>
    <n v="6"/>
    <n v="1"/>
    <n v="702168"/>
    <s v="GLOBAL"/>
    <s v=""/>
  </r>
  <r>
    <x v="12"/>
    <s v="204-4-9"/>
    <n v="10"/>
    <s v="MATERIALES DE CONSTRUCCION"/>
    <s v="VIDRIO GRABADO INSTALADO"/>
    <n v="30171705"/>
    <s v="MÍNIMA CUANTÍA"/>
    <n v="1"/>
    <n v="6"/>
    <n v="1"/>
    <n v="1110000"/>
    <s v="UNIDAD"/>
    <s v="NO SOLICITADAS"/>
  </r>
  <r>
    <x v="12"/>
    <s v="204-4-9"/>
    <n v="10"/>
    <s v="MATERIALES DE CONSTRUCCION"/>
    <s v="VIDRIO 5 MM INSTALADO"/>
    <n v="30171705"/>
    <s v="MÍNIMA CUANTÍA"/>
    <n v="1"/>
    <n v="6"/>
    <n v="1"/>
    <n v="3622500"/>
    <s v="UNIDAD"/>
    <s v="NO SOLICITADAS"/>
  </r>
  <r>
    <x v="12"/>
    <s v="204-4-9"/>
    <n v="10"/>
    <s v="MATERIALES DE CONSTRUCCION"/>
    <s v="VIDRIO 4+4MM INSTALADO"/>
    <n v="30171705"/>
    <s v="MÍNIMA CUANTÍA"/>
    <n v="1"/>
    <n v="6"/>
    <n v="1"/>
    <n v="882000"/>
    <s v="uNIDAD"/>
    <s v="NO SOLICITADAS"/>
  </r>
  <r>
    <x v="12"/>
    <s v="204-4-9"/>
    <n v="10"/>
    <s v="MATERIALES DE CONSTRUCCION"/>
    <s v="VIDRIO DE 6MM  INSTALADO"/>
    <n v="30171705"/>
    <s v="MÍNIMA CUANTÍA"/>
    <n v="1"/>
    <n v="6"/>
    <n v="1"/>
    <n v="850500"/>
    <s v="UNIDAD"/>
    <s v="NO SOLICITADAS"/>
  </r>
  <r>
    <x v="12"/>
    <s v="204-4-9"/>
    <n v="10"/>
    <s v="MATERIALES DE CONSTRUCCION"/>
    <s v="VIDRIO DE 4MM INSTALADO"/>
    <n v="30171705"/>
    <s v="MÍNIMA CUANTÍA"/>
    <n v="1"/>
    <n v="6"/>
    <n v="1"/>
    <n v="2970000"/>
    <s v="UNIDAD"/>
    <s v="NO SOLICITADAS"/>
  </r>
  <r>
    <x v="12"/>
    <s v="204-4-9"/>
    <n v="10"/>
    <s v="MATERIALES DE CONSTRUCCION"/>
    <s v="PELÍCULA DE SEGURIDAD"/>
    <n v="30171705"/>
    <s v="MÍNIMA CUANTÍA"/>
    <n v="1"/>
    <n v="6"/>
    <n v="1"/>
    <n v="2576000"/>
    <s v="UNIDAD"/>
    <s v="NO SOLICITADAS"/>
  </r>
  <r>
    <x v="12"/>
    <s v="204-4-9"/>
    <n v="16"/>
    <s v="MATERIALES DE CONSTRUCCION"/>
    <s v="VIDRIO GRABADO INSTALADO"/>
    <n v="30171705"/>
    <s v="MÍNIMA CUANTÍA"/>
    <n v="1"/>
    <n v="6"/>
    <n v="1"/>
    <n v="1110000"/>
    <s v="UNIDAD"/>
    <s v="NO SOLICITADAS"/>
  </r>
  <r>
    <x v="12"/>
    <s v="204-4-9"/>
    <n v="16"/>
    <s v="MATERIALES DE CONSTRUCCION"/>
    <s v="VIDRIO 5 MM INSTALADO"/>
    <n v="30171705"/>
    <s v="MÍNIMA CUANTÍA"/>
    <n v="1"/>
    <n v="6"/>
    <n v="1"/>
    <n v="2817500"/>
    <s v="UNIDAD"/>
    <s v="NO SOLICITADAS"/>
  </r>
  <r>
    <x v="12"/>
    <s v="204-4-9"/>
    <n v="16"/>
    <s v="MATERIALES DE CONSTRUCCION"/>
    <s v="VIDRIO DE 6MM  INSTALADO"/>
    <n v="30171705"/>
    <s v="MÍNIMA CUANTÍA"/>
    <n v="1"/>
    <n v="6"/>
    <n v="1"/>
    <n v="850500"/>
    <s v="UNIDAD"/>
    <s v="NO SOLICITADAS"/>
  </r>
  <r>
    <x v="12"/>
    <s v="204-4-9"/>
    <n v="16"/>
    <s v="MATERIALES DE CONSTRUCCION"/>
    <s v="VIDRIO DE 4MM INSTALADO"/>
    <n v="30171705"/>
    <s v="MÍNIMA CUANTÍA"/>
    <n v="1"/>
    <n v="6"/>
    <n v="1"/>
    <n v="2376000"/>
    <s v="UNIDAD"/>
    <s v="NO SOLICITADAS"/>
  </r>
  <r>
    <x v="12"/>
    <s v="204-4-9"/>
    <n v="16"/>
    <s v="MATERIALES DE CONSTRUCCION"/>
    <s v="PELÍCULA DE SEGURIDAD"/>
    <n v="30171705"/>
    <s v="MÍNIMA CUANTÍA"/>
    <n v="1"/>
    <n v="6"/>
    <n v="1"/>
    <n v="1886000"/>
    <s v="UNIDAD"/>
    <s v="NO SOLICITADAS"/>
  </r>
  <r>
    <x v="12"/>
    <s v="204-4-9"/>
    <n v="10"/>
    <s v="MATERIALES DE CONSTRUCCION"/>
    <s v="ADQUISICIÓN DE PINTURAS, ARTICULOS DE GRIFERIA Y DEMAS ELEMENTOS DE FERRETERIA"/>
    <n v="31162800"/>
    <s v="MÍNIMA CUANTÍA"/>
    <n v="4"/>
    <n v="2"/>
    <n v="1"/>
    <n v="106808510.8"/>
    <s v="GLOBAL"/>
    <s v="NO SOLICITADAS"/>
  </r>
  <r>
    <x v="12"/>
    <s v="204-4-9"/>
    <n v="16"/>
    <s v="MATERIALES DE CONSTRUCCION"/>
    <s v="ADQUISICIÓN DE PINTURAS, ARTICULOS DE GRIFERIA Y DEMAS ELEMENTOS DE FERRETERIA"/>
    <n v="31162800"/>
    <s v="MÍNIMA CUANTÍA"/>
    <n v="4"/>
    <n v="2"/>
    <n v="1"/>
    <n v="203590932.83000001"/>
    <s v="GLOBAL"/>
    <s v="NO SOLICITADAS"/>
  </r>
  <r>
    <x v="12"/>
    <s v="204-4-9"/>
    <n v="10"/>
    <s v="MATERIALES DE CONSTRUCCION"/>
    <s v="ADQUISICIÓN DE PINTURAS, ARTICULOS DE GRIFERIA Y DEMAS ELEMENTOS DE FERRETERIA DISAN"/>
    <n v="31162800"/>
    <s v="MÍNIMA CUANTÍA"/>
    <n v="4"/>
    <n v="2"/>
    <n v="1"/>
    <n v="13655864.779999999"/>
    <s v="GLOBAL"/>
    <s v="NO SOLICITADAS"/>
  </r>
  <r>
    <x v="12"/>
    <s v="204-4-9"/>
    <n v="10"/>
    <s v="MATERIALES DE CONSTRUCCION"/>
    <s v="ADQUISICION MATERIALES DE CONSTRUCCION PARA (EMAAI)"/>
    <n v="31162800"/>
    <s v="MÍNIMA CUANTÍA"/>
    <n v="4"/>
    <n v="2"/>
    <n v="1"/>
    <n v="10431835.140000001"/>
    <s v="GLOBAL"/>
    <s v="NO SOLICITADAS"/>
  </r>
  <r>
    <x v="12"/>
    <s v="204-4-9"/>
    <n v="16"/>
    <s v="MATERIALES DE CONSTRUCCION"/>
    <s v="IMPREVISTOS - SOBRANTE PRESUPUESTO"/>
    <n v="0"/>
    <s v="MÍNIMA CUANTÍA"/>
    <n v="1"/>
    <n v="6"/>
    <n v="1"/>
    <n v="1060213.52"/>
    <s v="GLOBAL"/>
    <s v="NO SOLICITADAS"/>
  </r>
  <r>
    <x v="12"/>
    <s v="204-4-9"/>
    <n v="10"/>
    <s v="MATERIALES DE CONSTRUCCION"/>
    <s v="SALDO REDUCCION CPA 13 ADQUISICIÓN DE PINTURAS, ARTICULOS DE GRIFERIA Y DEMAS ELEMENTOS DE FERRETERIA DISAN"/>
    <n v="0"/>
    <s v="MÍNIMA CUANTÍA"/>
    <n v="1"/>
    <n v="6"/>
    <n v="1"/>
    <n v="5878026.2199999997"/>
    <s v="GLOBAL"/>
    <s v=""/>
  </r>
  <r>
    <x v="12"/>
    <s v="204-4-9"/>
    <n v="10"/>
    <s v="MATERIALES DE CONSTRUCCION"/>
    <s v="ADQUISICION DE MATERIALES DE CONSTRUCCION PARA LA OMEGA"/>
    <n v="31162800"/>
    <s v="MÍNIMA CUANTÍA"/>
    <n v="1"/>
    <n v="6"/>
    <n v="1"/>
    <n v="50109.42"/>
    <s v="GLOBAL"/>
    <s v=""/>
  </r>
  <r>
    <x v="12"/>
    <s v="204-4-12"/>
    <n v="16"/>
    <s v="MATERIALES REACTIVOS DE LABORATORIO Y QUÍMICOS"/>
    <s v="IMPREVISTOS - SOBRANTE PRESUPUESTO"/>
    <n v="0"/>
    <s v="MÍNIMA CUANTÍA"/>
    <n v="1"/>
    <n v="6"/>
    <n v="1"/>
    <n v="2050"/>
    <s v="GLOBAL"/>
    <s v="NO SOLICITADAS"/>
  </r>
  <r>
    <x v="12"/>
    <s v="204-4-15"/>
    <n v="10"/>
    <s v="PAPELERIA, UTILES DE ESCRITORIO Y OFICINA"/>
    <s v="HP CE505X HP 05X CE505X BLACK HIGH YIELD ORIGINAL LASERJET TONER CARTRIDGE   "/>
    <n v="44103105"/>
    <s v="LICITACIÓN PÚBLICA"/>
    <n v="1"/>
    <n v="6"/>
    <n v="3"/>
    <n v="1375900.8"/>
    <s v="UNIDAD"/>
    <s v="NO SOLICITADAS"/>
  </r>
  <r>
    <x v="12"/>
    <s v="204-4-15"/>
    <n v="10"/>
    <s v="PAPELERIA, UTILES DE ESCRITORIO Y OFICINA"/>
    <s v="HP C4810A HP NO 11 BLACK PRINTHEAD"/>
    <n v="44103110"/>
    <s v="LICITACIÓN PÚBLICA"/>
    <n v="1"/>
    <n v="6"/>
    <n v="3"/>
    <n v="324084.59999999998"/>
    <s v="UNIDAD"/>
    <s v="NO SOLICITADAS"/>
  </r>
  <r>
    <x v="12"/>
    <s v="204-4-15"/>
    <n v="10"/>
    <s v="PAPELERIA, UTILES DE ESCRITORIO Y OFICINA"/>
    <s v="HP C4811A HP NO 11 CYAN PRINTHEAD"/>
    <n v="44103110"/>
    <s v="LICITACIÓN PÚBLICA"/>
    <n v="1"/>
    <n v="6"/>
    <n v="3"/>
    <n v="427064.82"/>
    <s v="UNIDAD"/>
    <s v="NO SOLICITADAS"/>
  </r>
  <r>
    <x v="12"/>
    <s v="204-4-15"/>
    <n v="10"/>
    <s v="PAPELERIA, UTILES DE ESCRITORIO Y OFICINA"/>
    <s v="HP C4812A HP NO 11 MAGENTA PRINTHEAD"/>
    <n v="44103110"/>
    <s v="LICITACIÓN PÚBLICA"/>
    <n v="1"/>
    <n v="6"/>
    <n v="3"/>
    <n v="309519"/>
    <s v="UNIDAD"/>
    <s v="NO SOLICITADAS"/>
  </r>
  <r>
    <x v="12"/>
    <s v="204-4-15"/>
    <n v="10"/>
    <s v="PAPELERIA, UTILES DE ESCRITORIO Y OFICINA"/>
    <s v="HP C4813A HP NO 11 YELLOW PRINTHEAD"/>
    <n v="44103110"/>
    <s v="LICITACIÓN PÚBLICA"/>
    <n v="1"/>
    <n v="6"/>
    <n v="3"/>
    <n v="427064.82"/>
    <s v="UNIDAD"/>
    <s v="NO SOLICITADAS"/>
  </r>
  <r>
    <x v="12"/>
    <s v="204-4-15"/>
    <n v="10"/>
    <s v="PAPELERIA, UTILES DE ESCRITORIO Y OFICINA"/>
    <s v="HP Q6511X HP 11X Q6511X BLACK HIGH YIELD ORIGINAL LASERJET TONER CARTRIDGE   "/>
    <n v="44103105"/>
    <s v="LICITACIÓN PÚBLICA"/>
    <n v="1"/>
    <n v="6"/>
    <n v="1"/>
    <n v="754780.17"/>
    <s v="UNIDAD"/>
    <s v="NO SOLICITADAS"/>
  </r>
  <r>
    <x v="12"/>
    <s v="204-4-15"/>
    <n v="10"/>
    <s v="PAPELERIA, UTILES DE ESCRITORIO Y OFICINA"/>
    <s v="HP C9351AL HP 21 BLACK LAR INKJET PRINT CARTRIDGE"/>
    <n v="44103105"/>
    <s v="LICITACIÓN PÚBLICA"/>
    <n v="1"/>
    <n v="6"/>
    <n v="5"/>
    <n v="261617.85"/>
    <s v="UNIDAD"/>
    <s v="NO SOLICITADAS"/>
  </r>
  <r>
    <x v="12"/>
    <s v="204-4-15"/>
    <n v="10"/>
    <s v="PAPELERIA, UTILES DE ESCRITORIO Y OFICINA"/>
    <s v="HP C9352AL HP 22 TRICOLOR LAR INKJET CARTRIDGE"/>
    <n v="44103105"/>
    <s v="LICITACIÓN PÚBLICA"/>
    <n v="1"/>
    <n v="6"/>
    <n v="5"/>
    <n v="398276.19999999995"/>
    <s v="UNIDAD"/>
    <s v="NO SOLICITADAS"/>
  </r>
  <r>
    <x v="12"/>
    <s v="204-4-15"/>
    <n v="10"/>
    <s v="PAPELERIA, UTILES DE ESCRITORIO Y OFICINA"/>
    <s v="HP CB435A HP 35A CB435A BLACK ORIGINAL LASERJET TONER CARTRIDGE     "/>
    <n v="44103105"/>
    <s v="LICITACIÓN PÚBLICA"/>
    <n v="1"/>
    <n v="6"/>
    <n v="1"/>
    <n v="191321.68"/>
    <s v="UNIDAD"/>
    <s v="NO SOLICITADAS"/>
  </r>
  <r>
    <x v="12"/>
    <s v="204-4-15"/>
    <n v="10"/>
    <s v="PAPELERIA, UTILES DE ESCRITORIO Y OFICINA"/>
    <s v="HP Q1338A HP 38A Q1338A BLACK ORIGINAL LASERJET TONER CARTRIDGE     "/>
    <n v="44103105"/>
    <s v="LICITACIÓN PÚBLICA"/>
    <n v="1"/>
    <n v="6"/>
    <n v="7"/>
    <n v="3902423.84"/>
    <s v="UNIDAD"/>
    <s v="NO SOLICITADAS"/>
  </r>
  <r>
    <x v="12"/>
    <s v="204-4-15"/>
    <n v="10"/>
    <s v="PAPELERIA, UTILES DE ESCRITORIO Y OFICINA"/>
    <s v="HP Q5942A HP 42A Q5942A BLACK ORIGINAL LASERJET TONER CARTRIDGE     "/>
    <n v="44103105"/>
    <s v="LICITACIÓN PÚBLICA"/>
    <n v="1"/>
    <n v="6"/>
    <n v="5"/>
    <n v="2599000.9"/>
    <s v="UNIDAD"/>
    <s v="NO SOLICITADAS"/>
  </r>
  <r>
    <x v="12"/>
    <s v="204-4-15"/>
    <n v="10"/>
    <s v="PAPELERIA, UTILES DE ESCRITORIO Y OFICINA"/>
    <s v="HP Q5942X HP 42X Q5942X BLACK HIGH YIELD ORIGINAL LASERJET TONER CARTRIDGE   "/>
    <n v="44103105"/>
    <s v="LICITACIÓN PÚBLICA"/>
    <n v="1"/>
    <n v="6"/>
    <n v="2"/>
    <n v="1558232.16"/>
    <s v="UNIDAD"/>
    <s v="NO SOLICITADAS"/>
  </r>
  <r>
    <x v="12"/>
    <s v="204-4-15"/>
    <n v="10"/>
    <s v="PAPELERIA, UTILES DE ESCRITORIO Y OFICINA"/>
    <s v="HP C8543X HP 43X C8543X BLACK HIGH YIELD ORIGINAL LASERJET TONER CARTRIDGE   "/>
    <n v="44103105"/>
    <s v="LICITACIÓN PÚBLICA"/>
    <n v="1"/>
    <n v="6"/>
    <n v="9"/>
    <n v="8178064.8300000001"/>
    <s v="UNIDAD"/>
    <s v="NO SOLICITADAS"/>
  </r>
  <r>
    <x v="12"/>
    <s v="204-4-15"/>
    <n v="10"/>
    <s v="PAPELERIA, UTILES DE ESCRITORIO Y OFICINA"/>
    <s v="HP Q5945A HP 45A Q5945A BLACK ORIGINAL LASERJET TONER CARTRIDGE     "/>
    <n v="44103105"/>
    <s v="LICITACIÓN PÚBLICA"/>
    <n v="1"/>
    <n v="6"/>
    <n v="7"/>
    <n v="4686647.42"/>
    <s v="UNIDAD"/>
    <s v="NO SOLICITADAS"/>
  </r>
  <r>
    <x v="12"/>
    <s v="204-4-15"/>
    <n v="10"/>
    <s v="PAPELERIA, UTILES DE ESCRITORIO Y OFICINA"/>
    <s v="HP Q5949X HP 49X Q5949X BLACK HIGH YIELD ORIGINAL LASERJET TONER CARTRIDGE   "/>
    <n v="44103105"/>
    <s v="LICITACIÓN PÚBLICA"/>
    <n v="1"/>
    <n v="6"/>
    <n v="2"/>
    <n v="1040316.12"/>
    <s v="UNIDAD"/>
    <s v="NO SOLICITADAS"/>
  </r>
  <r>
    <x v="12"/>
    <s v="204-4-15"/>
    <n v="10"/>
    <s v="PAPELERIA, UTILES DE ESCRITORIO Y OFICINA"/>
    <s v="HP Q7551X HP 51X Q7551X BLACK HIGH YIELD ORIGINAL LASERJET TONER CARTRIDGE   "/>
    <n v="44103105"/>
    <s v="LICITACIÓN PÚBLICA"/>
    <n v="1"/>
    <n v="6"/>
    <n v="3"/>
    <n v="2046136.8900000001"/>
    <s v="UNIDAD"/>
    <s v="NO SOLICITADAS"/>
  </r>
  <r>
    <x v="12"/>
    <s v="204-4-15"/>
    <n v="10"/>
    <s v="PAPELERIA, UTILES DE ESCRITORIO Y OFICINA"/>
    <s v="HP Q7551A HP 51A Q7551A BLACK ORIGINAL LASERJET TONER CARTRIDGE     "/>
    <n v="44103105"/>
    <s v="LICITACIÓN PÚBLICA"/>
    <n v="1"/>
    <n v="6"/>
    <n v="12"/>
    <n v="4885056.24"/>
    <s v="UNIDAD"/>
    <s v="NO SOLICITADAS"/>
  </r>
  <r>
    <x v="12"/>
    <s v="204-4-15"/>
    <n v="10"/>
    <s v="PAPELERIA, UTILES DE ESCRITORIO Y OFICINA"/>
    <s v="HP Q7553X HP 53X Q7553X BLACK HIGH YIELD ORIGINAL LASERJET TONER CARTRIDGE   "/>
    <n v="44103105"/>
    <s v="LICITACIÓN PÚBLICA"/>
    <n v="1"/>
    <n v="6"/>
    <n v="4"/>
    <n v="2052059.6"/>
    <s v="UNIDAD"/>
    <s v="NO SOLICITADAS"/>
  </r>
  <r>
    <x v="12"/>
    <s v="204-4-15"/>
    <n v="10"/>
    <s v="PAPELERIA, UTILES DE ESCRITORIO Y OFICINA"/>
    <s v="HP CE255A HP 55A CE255A BLACK ORIGINAL LASERJET TONER CARTRIDGE     "/>
    <n v="44103105"/>
    <s v="LICITACIÓN PÚBLICA"/>
    <n v="1"/>
    <n v="6"/>
    <n v="10"/>
    <n v="4330722.4000000004"/>
    <s v="UNIDAD"/>
    <s v="NO SOLICITADAS"/>
  </r>
  <r>
    <x v="12"/>
    <s v="204-4-15"/>
    <n v="10"/>
    <s v="PAPELERIA, UTILES DE ESCRITORIO Y OFICINA"/>
    <s v="HP CE255X HP 55X CE255X BLACK HIGH YIELD ORIGINAL LASERJET TONER CARTRIDGE   "/>
    <n v="44103105"/>
    <s v="LICITACIÓN PÚBLICA"/>
    <n v="1"/>
    <n v="6"/>
    <n v="8"/>
    <n v="5387147.5199999996"/>
    <s v="UNIDAD"/>
    <s v="NO SOLICITADAS"/>
  </r>
  <r>
    <x v="12"/>
    <s v="204-4-15"/>
    <n v="10"/>
    <s v="PAPELERIA, UTILES DE ESCRITORIO Y OFICINA"/>
    <s v="HP CC640WL HP 60 BLACK LAR INK CARTRIDGE"/>
    <n v="44103105"/>
    <s v="LICITACIÓN PÚBLICA"/>
    <n v="1"/>
    <n v="6"/>
    <n v="2"/>
    <n v="110235.08"/>
    <s v="UNIDAD"/>
    <s v="NO SOLICITADAS"/>
  </r>
  <r>
    <x v="12"/>
    <s v="204-4-15"/>
    <n v="10"/>
    <s v="PAPELERIA, UTILES DE ESCRITORIO Y OFICINA"/>
    <s v="HP CC643WL HP 60 TRI-COLOR LAR INK CARTRIDGE"/>
    <n v="44103105"/>
    <s v="LICITACIÓN PÚBLICA"/>
    <n v="1"/>
    <n v="6"/>
    <n v="2"/>
    <n v="131280.64000000001"/>
    <s v="UNIDAD"/>
    <s v="NO SOLICITADAS"/>
  </r>
  <r>
    <x v="12"/>
    <s v="204-4-15"/>
    <n v="10"/>
    <s v="PAPELERIA, UTILES DE ESCRITORIO Y OFICINA"/>
    <s v="HP C8061X HP 61X C8061X BLACK HIGH YIELD ORIGINAL LASERJET TONER CARTRIDGE   "/>
    <n v="44103105"/>
    <s v="LICITACIÓN PÚBLICA"/>
    <n v="1"/>
    <n v="6"/>
    <n v="3"/>
    <n v="1596555.33"/>
    <s v="UNIDAD"/>
    <s v="NO SOLICITADAS"/>
  </r>
  <r>
    <x v="12"/>
    <s v="204-4-15"/>
    <n v="10"/>
    <s v="PAPELERIA, UTILES DE ESCRITORIO Y OFICINA"/>
    <s v="HP CC364A HP 64A CC364A BLACK ORIGINAL LASERJET TONER CARTRIDGE     "/>
    <n v="44103105"/>
    <s v="LICITACIÓN PÚBLICA"/>
    <n v="1"/>
    <n v="6"/>
    <n v="18"/>
    <n v="8749036.2599999998"/>
    <s v="UNIDAD"/>
    <s v="NO SOLICITADAS"/>
  </r>
  <r>
    <x v="12"/>
    <s v="204-4-15"/>
    <n v="10"/>
    <s v="PAPELERIA, UTILES DE ESCRITORIO Y OFICINA"/>
    <s v="HP CC364X HP 64X CC364X BLACK HIGH YIELD ORIGINAL LASERJET TONER CARTRIDGE   "/>
    <n v="44103105"/>
    <s v="LICITACIÓN PÚBLICA"/>
    <n v="1"/>
    <n v="6"/>
    <n v="2"/>
    <n v="1729648.48"/>
    <s v="UNIDAD"/>
    <s v="NO SOLICITADAS"/>
  </r>
  <r>
    <x v="12"/>
    <s v="204-4-15"/>
    <n v="10"/>
    <s v="PAPELERIA, UTILES DE ESCRITORIO Y OFICINA"/>
    <s v="HP C9380A HP 72 GRAY - PHOTO BLACK PRINTHEAD FOR USE IN SELECTED HP PRINTERS"/>
    <n v="44103110"/>
    <s v="LICITACIÓN PÚBLICA"/>
    <n v="1"/>
    <n v="6"/>
    <n v="2"/>
    <n v="394273.42000000004"/>
    <s v="UNIDAD"/>
    <s v="NO SOLICITADAS"/>
  </r>
  <r>
    <x v="12"/>
    <s v="204-4-15"/>
    <n v="10"/>
    <s v="PAPELERIA, UTILES DE ESCRITORIO Y OFICINA"/>
    <s v="HP C9383A HP 72 MAGENTA - CYAN PRINTHEAD FOR USE IN SELECTED HP PRINTERS"/>
    <n v="44103110"/>
    <s v="LICITACIÓN PÚBLICA"/>
    <n v="1"/>
    <n v="6"/>
    <n v="2"/>
    <n v="394273.42000000004"/>
    <s v="UNIDAD"/>
    <s v="NO SOLICITADAS"/>
  </r>
  <r>
    <x v="12"/>
    <s v="204-4-15"/>
    <n v="10"/>
    <s v="PAPELERIA, UTILES DE ESCRITORIO Y OFICINA"/>
    <s v="HP C9384A HP 72 MATTE BLACK - YELLOW PRINTHEAD FOR USE IN SELECTED HP PRINTERS"/>
    <n v="44103110"/>
    <s v="LICITACIÓN PÚBLICA"/>
    <n v="1"/>
    <n v="6"/>
    <n v="2"/>
    <n v="394273.42000000004"/>
    <s v="UNIDAD"/>
    <s v="NO SOLICITADAS"/>
  </r>
  <r>
    <x v="12"/>
    <s v="204-4-15"/>
    <n v="10"/>
    <s v="PAPELERIA, UTILES DE ESCRITORIO Y OFICINA"/>
    <s v="HP C9403A HP 72 130ML MATTE BLACK INK CARTRIDGE FOR USE IN SELECTED HP PRINTERS."/>
    <n v="44103105"/>
    <s v="LICITACIÓN PÚBLICA"/>
    <n v="1"/>
    <n v="6"/>
    <n v="2"/>
    <n v="380027.32"/>
    <s v="UNIDAD"/>
    <s v="NO SOLICITADAS"/>
  </r>
  <r>
    <x v="12"/>
    <s v="204-4-15"/>
    <n v="10"/>
    <s v="PAPELERIA, UTILES DE ESCRITORIO Y OFICINA"/>
    <s v="HP C9370A HP 72 130ML PHOTO BLACK INK CARTRIDGE FOR USE IN SELECTED HP PRINTERS."/>
    <n v="44103105"/>
    <s v="LICITACIÓN PÚBLICA"/>
    <n v="1"/>
    <n v="6"/>
    <n v="2"/>
    <n v="380027.32"/>
    <s v="UNIDAD"/>
    <s v="NO SOLICITADAS"/>
  </r>
  <r>
    <x v="12"/>
    <s v="204-4-15"/>
    <n v="10"/>
    <s v="PAPELERIA, UTILES DE ESCRITORIO Y OFICINA"/>
    <s v="HP C9371A HP 72 130ML CYAN INK CARTRIDGE FOR USE IN SELECTED HP PRINTERS."/>
    <n v="44103105"/>
    <s v="LICITACIÓN PÚBLICA"/>
    <n v="1"/>
    <n v="6"/>
    <n v="2"/>
    <n v="380027.32"/>
    <s v="UNIDAD"/>
    <s v="NO SOLICITADAS"/>
  </r>
  <r>
    <x v="12"/>
    <s v="204-4-15"/>
    <n v="10"/>
    <s v="PAPELERIA, UTILES DE ESCRITORIO Y OFICINA"/>
    <s v="HP C9372A HP 72 130ML MAGENTA INK CARTRIDGE FOR USE IN SELECTED HP PRINTERS."/>
    <n v="44103105"/>
    <s v="LICITACIÓN PÚBLICA"/>
    <n v="1"/>
    <n v="6"/>
    <n v="2"/>
    <n v="380027.32"/>
    <s v="UNIDAD"/>
    <s v="NO SOLICITADAS"/>
  </r>
  <r>
    <x v="12"/>
    <s v="204-4-15"/>
    <n v="10"/>
    <s v="PAPELERIA, UTILES DE ESCRITORIO Y OFICINA"/>
    <s v="HP C9373A HP 72 130ML YELLOW INK CARTRIDGE FOR USE IN SELECTED HP PRINTERS."/>
    <n v="44103105"/>
    <s v="LICITACIÓN PÚBLICA"/>
    <n v="1"/>
    <n v="6"/>
    <n v="2"/>
    <n v="380027.32"/>
    <s v="UNIDAD"/>
    <s v="NO SOLICITADAS"/>
  </r>
  <r>
    <x v="12"/>
    <s v="204-4-15"/>
    <n v="10"/>
    <s v="PAPELERIA, UTILES DE ESCRITORIO Y OFICINA"/>
    <s v="HP C9374A HP 72 130ML GRAY INK CARTRIDGE FOR USE IN SELECTED HP PRINTERS."/>
    <n v="44103105"/>
    <s v="LICITACIÓN PÚBLICA"/>
    <n v="1"/>
    <n v="6"/>
    <n v="2"/>
    <n v="380027.32"/>
    <s v="UNIDAD"/>
    <s v="NO SOLICITADAS"/>
  </r>
  <r>
    <x v="12"/>
    <s v="204-4-15"/>
    <n v="10"/>
    <s v="PAPELERIA, UTILES DE ESCRITORIO Y OFICINA"/>
    <s v="HP CE278A HP 78A CE278A BLACK ORIGINAL LASERJET TONER CARTRIDGE     "/>
    <n v="44103105"/>
    <s v="LICITACIÓN PÚBLICA"/>
    <n v="1"/>
    <n v="6"/>
    <n v="5"/>
    <n v="1054055"/>
    <s v="UNIDAD"/>
    <s v="NO SOLICITADAS"/>
  </r>
  <r>
    <x v="12"/>
    <s v="204-4-15"/>
    <n v="10"/>
    <s v="PAPELERIA, UTILES DE ESCRITORIO Y OFICINA"/>
    <s v="HP CF280X HP 80X CF280X BLACK HIGH YIELD ORIGINAL LASERJET TONER CARTRIDGE   "/>
    <n v="44103105"/>
    <s v="LICITACIÓN PÚBLICA"/>
    <n v="1"/>
    <n v="6"/>
    <n v="2"/>
    <n v="1046410.4199999999"/>
    <s v="UNIDAD"/>
    <s v="NO SOLICITADAS"/>
  </r>
  <r>
    <x v="12"/>
    <s v="204-4-15"/>
    <n v="10"/>
    <s v="PAPELERIA, UTILES DE ESCRITORIO Y OFICINA"/>
    <s v="HP CF281X HP 81X CF281X BLACK HIGH YIELD ORIGINAL LASERJET TONER CARTRIDGE"/>
    <n v="44103105"/>
    <s v="LICITACIÓN PÚBLICA"/>
    <n v="1"/>
    <n v="6"/>
    <n v="1"/>
    <n v="836667.64"/>
    <s v="UNIDAD"/>
    <s v="NO SOLICITADAS"/>
  </r>
  <r>
    <x v="12"/>
    <s v="204-4-15"/>
    <n v="10"/>
    <s v="PAPELERIA, UTILES DE ESCRITORIO Y OFICINA"/>
    <s v="HP C4844A HP NO 10 LARGE BLACK INK CRTG"/>
    <n v="44103105"/>
    <s v="LICITACIÓN PÚBLICA"/>
    <n v="1"/>
    <n v="6"/>
    <n v="2"/>
    <n v="305410.10000000003"/>
    <s v="UNIDAD"/>
    <s v="NO SOLICITADAS"/>
  </r>
  <r>
    <x v="12"/>
    <s v="204-4-15"/>
    <n v="10"/>
    <s v="PAPELERIA, UTILES DE ESCRITORIO Y OFICINA"/>
    <s v="HP CE390A HP 90A CE390A BLACK ORIGINAL LASERJET TONER CARTRIDGE     "/>
    <n v="44103105"/>
    <s v="LICITACIÓN PÚBLICA"/>
    <n v="1"/>
    <n v="6"/>
    <n v="6"/>
    <n v="2776295.8200000003"/>
    <s v="UNIDAD"/>
    <s v="NO SOLICITADAS"/>
  </r>
  <r>
    <x v="12"/>
    <s v="204-4-15"/>
    <n v="10"/>
    <s v="PAPELERIA, UTILES DE ESCRITORIO Y OFICINA"/>
    <s v="HP CE390X HP 90X CE390X BLACK HIGH YIELD ORIGINAL LASERJET TONER CARTRIDGE   "/>
    <n v="44103105"/>
    <s v="LICITACIÓN PÚBLICA"/>
    <n v="1"/>
    <n v="6"/>
    <n v="4"/>
    <n v="3466622.32"/>
    <s v="UNIDAD"/>
    <s v="NO SOLICITADAS"/>
  </r>
  <r>
    <x v="12"/>
    <s v="204-4-15"/>
    <n v="10"/>
    <s v="PAPELERIA, UTILES DE ESCRITORIO Y OFICINA"/>
    <s v="HP C8766WL HP 95 LAR TRICOLOR PRINT CRTG"/>
    <n v="44103105"/>
    <s v="LICITACIÓN PÚBLICA"/>
    <n v="1"/>
    <n v="6"/>
    <n v="2"/>
    <n v="212980.87999999998"/>
    <s v="UNIDAD"/>
    <s v="NO SOLICITADAS"/>
  </r>
  <r>
    <x v="12"/>
    <s v="204-4-15"/>
    <n v="10"/>
    <s v="PAPELERIA, UTILES DE ESCRITORIO Y OFICINA"/>
    <s v="HP C9364WL HP 98 BLACK INKJET PRINT CARTRIDGE"/>
    <n v="44103105"/>
    <s v="LICITACIÓN PÚBLICA"/>
    <n v="1"/>
    <n v="6"/>
    <n v="2"/>
    <n v="182515.64"/>
    <s v="UNIDAD"/>
    <s v="NO SOLICITADAS"/>
  </r>
  <r>
    <x v="12"/>
    <s v="204-4-15"/>
    <n v="10"/>
    <s v="PAPELERIA, UTILES DE ESCRITORIO Y OFICINA"/>
    <s v="HP CH563HL HP 122XL BLACK INK CARTRIDGE"/>
    <n v="44103105"/>
    <s v="LICITACIÓN PÚBLICA"/>
    <n v="1"/>
    <n v="6"/>
    <n v="2"/>
    <n v="178814.52"/>
    <s v="UNIDAD"/>
    <s v="NO SOLICITADAS"/>
  </r>
  <r>
    <x v="12"/>
    <s v="204-4-15"/>
    <n v="10"/>
    <s v="PAPELERIA, UTILES DE ESCRITORIO Y OFICINA"/>
    <s v="HP CH564HL HP 122XL TRI-COLOR INK CARTRIDGE"/>
    <n v="44103105"/>
    <s v="LICITACIÓN PÚBLICA"/>
    <n v="1"/>
    <n v="6"/>
    <n v="2"/>
    <n v="178814.52"/>
    <s v="UNIDAD"/>
    <s v="NO SOLICITADAS"/>
  </r>
  <r>
    <x v="12"/>
    <s v="204-4-15"/>
    <n v="10"/>
    <s v="PAPELERIA, UTILES DE ESCRITORIO Y OFICINA"/>
    <s v="HP CC530A HP 304A CC530A BLACK ORIGINAL LASERJET TONER CARTRIDGE     "/>
    <n v="44103105"/>
    <s v="LICITACIÓN PÚBLICA"/>
    <n v="1"/>
    <n v="6"/>
    <n v="3"/>
    <n v="994066.53"/>
    <s v="UNIDAD"/>
    <s v="NO SOLICITADAS"/>
  </r>
  <r>
    <x v="12"/>
    <s v="204-4-15"/>
    <n v="10"/>
    <s v="PAPELERIA, UTILES DE ESCRITORIO Y OFICINA"/>
    <s v="HP CC531A HP 304A CC531A CYAN ORIGINAL LASERJET TONER CARTRIDGE     "/>
    <n v="44103105"/>
    <s v="LICITACIÓN PÚBLICA"/>
    <n v="1"/>
    <n v="6"/>
    <n v="3"/>
    <n v="979845.54"/>
    <s v="UNIDAD"/>
    <s v="NO SOLICITADAS"/>
  </r>
  <r>
    <x v="12"/>
    <s v="204-4-15"/>
    <n v="10"/>
    <s v="PAPELERIA, UTILES DE ESCRITORIO Y OFICINA"/>
    <s v="HP CC532A HP 304A CC532A YELLOW ORIGINAL LASERJET TONER CARTRIDGE     "/>
    <n v="44103105"/>
    <s v="LICITACIÓN PÚBLICA"/>
    <n v="1"/>
    <n v="6"/>
    <n v="3"/>
    <n v="979845.54"/>
    <s v="UNIDAD"/>
    <s v="NO SOLICITADAS"/>
  </r>
  <r>
    <x v="12"/>
    <s v="204-4-15"/>
    <n v="10"/>
    <s v="PAPELERIA, UTILES DE ESCRITORIO Y OFICINA"/>
    <s v="HP CC533A HP 304A CC533A MAGENTA ORIGINAL LASERJET TONER CARTRIDGE     "/>
    <n v="44103105"/>
    <s v="LICITACIÓN PÚBLICA"/>
    <n v="1"/>
    <n v="6"/>
    <n v="3"/>
    <n v="979845.54"/>
    <s v="UNIDAD"/>
    <s v="NO SOLICITADAS"/>
  </r>
  <r>
    <x v="12"/>
    <s v="204-4-15"/>
    <n v="10"/>
    <s v="PAPELERIA, UTILES DE ESCRITORIO Y OFICINA"/>
    <s v="HP CE410A HP 305A CE410A BLACK ORIGINAL LASERJET TONER CARTRIDGE     "/>
    <n v="44103105"/>
    <s v="LICITACIÓN PÚBLICA"/>
    <n v="1"/>
    <n v="6"/>
    <n v="2"/>
    <n v="496599.28"/>
    <s v="UNIDAD"/>
    <s v="NO SOLICITADAS"/>
  </r>
  <r>
    <x v="12"/>
    <s v="204-4-15"/>
    <n v="10"/>
    <s v="PAPELERIA, UTILES DE ESCRITORIO Y OFICINA"/>
    <s v="HP CE411A HP 305A CE411A CYAN ORIGINAL LASERJET TONER CARTRIDGE     "/>
    <n v="44103107"/>
    <s v="LICITACIÓN PÚBLICA"/>
    <n v="1"/>
    <n v="6"/>
    <n v="2"/>
    <n v="641679.98"/>
    <s v="UNIDAD"/>
    <s v="NO SOLICITADAS"/>
  </r>
  <r>
    <x v="12"/>
    <s v="204-4-15"/>
    <n v="10"/>
    <s v="PAPELERIA, UTILES DE ESCRITORIO Y OFICINA"/>
    <s v="HP CE412A HP 305A CE412A YELLOW ORIGINAL LASERJET TONER CARTRIDGE     "/>
    <n v="44103107"/>
    <s v="LICITACIÓN PÚBLICA"/>
    <n v="1"/>
    <n v="6"/>
    <n v="2"/>
    <n v="641679.98"/>
    <s v="UNIDAD"/>
    <s v="NO SOLICITADAS"/>
  </r>
  <r>
    <x v="12"/>
    <s v="204-4-15"/>
    <n v="10"/>
    <s v="PAPELERIA, UTILES DE ESCRITORIO Y OFICINA"/>
    <s v="HP CE413A HP 305A CE413A MAGENTA ORIGINAL LASERJET TONER CARTRIDGE     "/>
    <n v="44103107"/>
    <s v="LICITACIÓN PÚBLICA"/>
    <n v="1"/>
    <n v="6"/>
    <n v="2"/>
    <n v="641679.98"/>
    <s v="UNIDAD"/>
    <s v="NO SOLICITADAS"/>
  </r>
  <r>
    <x v="12"/>
    <s v="204-4-15"/>
    <n v="10"/>
    <s v="PAPELERIA, UTILES DE ESCRITORIO Y OFICINA"/>
    <s v="HP Q6470A HP 501A Q6470A BLACK ORIGINAL LASERJET TONER CARTRIDGE     "/>
    <n v="44103107"/>
    <s v="LICITACIÓN PÚBLICA"/>
    <n v="1"/>
    <n v="6"/>
    <n v="2"/>
    <n v="913893.04"/>
    <s v="UNIDAD"/>
    <s v="NO SOLICITADAS"/>
  </r>
  <r>
    <x v="12"/>
    <s v="204-4-15"/>
    <n v="10"/>
    <s v="PAPELERIA, UTILES DE ESCRITORIO Y OFICINA"/>
    <s v="HP Q7581A HP 503A Q7581A CYAN ORIGINAL LASERJET TONER CARTRIDGE     "/>
    <n v="44103105"/>
    <s v="LICITACIÓN PÚBLICA"/>
    <n v="1"/>
    <n v="6"/>
    <n v="2"/>
    <n v="1234154.04"/>
    <s v="UNIDAD"/>
    <s v="NO SOLICITADAS"/>
  </r>
  <r>
    <x v="12"/>
    <s v="204-4-15"/>
    <n v="10"/>
    <s v="PAPELERIA, UTILES DE ESCRITORIO Y OFICINA"/>
    <s v="HP Q7582A HP 503A Q7582A YELLOW ORIGINAL LASERJET TONER CARTRIDGE     "/>
    <n v="44103105"/>
    <s v="LICITACIÓN PÚBLICA"/>
    <n v="1"/>
    <n v="6"/>
    <n v="2"/>
    <n v="1234154.04"/>
    <s v="UNIDAD"/>
    <s v="NO SOLICITADAS"/>
  </r>
  <r>
    <x v="12"/>
    <s v="204-4-15"/>
    <n v="10"/>
    <s v="PAPELERIA, UTILES DE ESCRITORIO Y OFICINA"/>
    <s v="HP Q7583A HP 503A Q7583A MAGENTA ORIGINAL LASERJET TONER CARTRIDGE     "/>
    <n v="44103105"/>
    <s v="LICITACIÓN PÚBLICA"/>
    <n v="1"/>
    <n v="6"/>
    <n v="2"/>
    <n v="1234154.04"/>
    <s v="UNIDAD"/>
    <s v="NO SOLICITADAS"/>
  </r>
  <r>
    <x v="12"/>
    <s v="204-4-15"/>
    <n v="10"/>
    <s v="PAPELERIA, UTILES DE ESCRITORIO Y OFICINA"/>
    <s v="HP CE250A HP 504A CE250A BLACK ORIGINAL LASERJET TONER CARTRIDGE     "/>
    <n v="44103105"/>
    <s v="LICITACIÓN PÚBLICA"/>
    <n v="1"/>
    <n v="6"/>
    <n v="2"/>
    <n v="800180.5"/>
    <s v="UNIDAD"/>
    <s v="NO SOLICITADAS"/>
  </r>
  <r>
    <x v="12"/>
    <s v="204-4-15"/>
    <n v="10"/>
    <s v="PAPELERIA, UTILES DE ESCRITORIO Y OFICINA"/>
    <s v="HP CE251A HP 504A CE251A CYAN ORIGINAL LASERJET TONER CARTRIDGE     "/>
    <n v="44103105"/>
    <s v="LICITACIÓN PÚBLICA"/>
    <n v="1"/>
    <n v="6"/>
    <n v="2"/>
    <n v="1571051.06"/>
    <s v="UNIDAD"/>
    <s v="NO SOLICITADAS"/>
  </r>
  <r>
    <x v="12"/>
    <s v="204-4-15"/>
    <n v="10"/>
    <s v="PAPELERIA, UTILES DE ESCRITORIO Y OFICINA"/>
    <s v="HP CE252A HP 504A CE252A YELLOW ORIGINAL LASERJET TONER CARTRIDGE     "/>
    <n v="44103105"/>
    <s v="LICITACIÓN PÚBLICA"/>
    <n v="1"/>
    <n v="6"/>
    <n v="2"/>
    <n v="1571051.06"/>
    <s v="UNIDAD"/>
    <s v="NO SOLICITADAS"/>
  </r>
  <r>
    <x v="12"/>
    <s v="204-4-15"/>
    <n v="10"/>
    <s v="PAPELERIA, UTILES DE ESCRITORIO Y OFICINA"/>
    <s v="HP CE253A HP 504A CE253A MAGENTA ORIGINAL LASERJET TONER CARTRIDGE     "/>
    <n v="44103105"/>
    <s v="LICITACIÓN PÚBLICA"/>
    <n v="1"/>
    <n v="6"/>
    <n v="2"/>
    <n v="1571051.06"/>
    <s v="UNIDAD"/>
    <s v="NO SOLICITADAS"/>
  </r>
  <r>
    <x v="12"/>
    <s v="204-4-15"/>
    <n v="10"/>
    <s v="PAPELERIA, UTILES DE ESCRITORIO Y OFICINA"/>
    <s v="HP CE400A HP 507A CE400A BLACK ORIGINAL LASERJET TONER CARTRIDGE     "/>
    <n v="44103105"/>
    <s v="LICITACIÓN PÚBLICA"/>
    <n v="1"/>
    <n v="6"/>
    <n v="2"/>
    <n v="879764.53999999992"/>
    <s v="UNIDAD"/>
    <s v="NO SOLICITADAS"/>
  </r>
  <r>
    <x v="12"/>
    <s v="204-4-15"/>
    <n v="10"/>
    <s v="PAPELERIA, UTILES DE ESCRITORIO Y OFICINA"/>
    <s v="HP CE401A HP 507A CE401A CYAN ORIGINAL LASERJET TONER CARTRIDGE     "/>
    <n v="44103105"/>
    <s v="LICITACIÓN PÚBLICA"/>
    <n v="1"/>
    <n v="6"/>
    <n v="2"/>
    <n v="1310533.3800000001"/>
    <s v="UNIDAD"/>
    <s v="NO SOLICITADAS"/>
  </r>
  <r>
    <x v="12"/>
    <s v="204-4-15"/>
    <n v="10"/>
    <s v="PAPELERIA, UTILES DE ESCRITORIO Y OFICINA"/>
    <s v="HP CE402A HP 507A CE402A YELLOW ORIGINAL LASERJET TONER CARTRIDGE     "/>
    <n v="44103105"/>
    <s v="LICITACIÓN PÚBLICA"/>
    <n v="1"/>
    <n v="6"/>
    <n v="2"/>
    <n v="1310533.3800000001"/>
    <s v="UNIDAD"/>
    <s v="NO SOLICITADAS"/>
  </r>
  <r>
    <x v="12"/>
    <s v="204-4-15"/>
    <n v="10"/>
    <s v="PAPELERIA, UTILES DE ESCRITORIO Y OFICINA"/>
    <s v="HP CE403A HP 507A CE403A MAGENTA ORIGINAL LASERJET TONER CARTRIDGE     "/>
    <n v="44103105"/>
    <s v="LICITACIÓN PÚBLICA"/>
    <n v="1"/>
    <n v="6"/>
    <n v="2"/>
    <n v="1310533.3800000001"/>
    <s v="UNIDAD"/>
    <s v="NO SOLICITADAS"/>
  </r>
  <r>
    <x v="12"/>
    <s v="204-4-15"/>
    <n v="10"/>
    <s v="PAPELERIA, UTILES DE ESCRITORIO Y OFICINA"/>
    <s v="HP CF360A HP 508A CF360A BLACK ORIGINAL LASERJET TONER CARTRIDGE"/>
    <n v="44103105"/>
    <s v="LICITACIÓN PÚBLICA"/>
    <n v="1"/>
    <n v="6"/>
    <n v="2"/>
    <n v="911478"/>
    <s v="UNIDAD"/>
    <s v="NO SOLICITADAS"/>
  </r>
  <r>
    <x v="12"/>
    <s v="204-4-15"/>
    <n v="10"/>
    <s v="PAPELERIA, UTILES DE ESCRITORIO Y OFICINA"/>
    <s v="HP CF361A HP 508A CF361A CYAN ORIGINAL LASERJET TONER CARTRIDGE"/>
    <n v="44103105"/>
    <s v="LICITACIÓN PÚBLICA"/>
    <n v="1"/>
    <n v="6"/>
    <n v="2"/>
    <n v="1142752.52"/>
    <s v="UNIDAD"/>
    <s v="NO SOLICITADAS"/>
  </r>
  <r>
    <x v="12"/>
    <s v="204-4-15"/>
    <n v="10"/>
    <s v="PAPELERIA, UTILES DE ESCRITORIO Y OFICINA"/>
    <s v="HP CF362A HP 508A CF362A YELLOW ORIGINAL LASERJET TONER CARTRIDGE"/>
    <n v="44103105"/>
    <s v="LICITACIÓN PÚBLICA"/>
    <n v="1"/>
    <n v="6"/>
    <n v="2"/>
    <n v="1142752.52"/>
    <s v="UNIDAD"/>
    <s v="NO SOLICITADAS"/>
  </r>
  <r>
    <x v="12"/>
    <s v="204-4-15"/>
    <n v="10"/>
    <s v="PAPELERIA, UTILES DE ESCRITORIO Y OFICINA"/>
    <s v="HP CF363A HP 508A CF363A MAGENTA ORIGINAL LASERJET TONER CARTRIDGE"/>
    <n v="44103105"/>
    <s v="LICITACIÓN PÚBLICA"/>
    <n v="1"/>
    <n v="6"/>
    <n v="2"/>
    <n v="1142752.52"/>
    <s v="UNIDAD"/>
    <s v="NO SOLICITADAS"/>
  </r>
  <r>
    <x v="12"/>
    <s v="204-4-15"/>
    <n v="10"/>
    <s v="PAPELERIA, UTILES DE ESCRITORIO Y OFICINA"/>
    <s v="HP Q5950A HP 643A Q5950A BLACK ORIGINAL LASERJET TONER CARTRIDGE     "/>
    <n v="44103105"/>
    <s v="LICITACIÓN PÚBLICA"/>
    <n v="1"/>
    <n v="6"/>
    <n v="2"/>
    <n v="1289101.78"/>
    <s v="UNIDAD"/>
    <s v="NO SOLICITADAS"/>
  </r>
  <r>
    <x v="12"/>
    <s v="204-4-15"/>
    <n v="10"/>
    <s v="PAPELERIA, UTILES DE ESCRITORIO Y OFICINA"/>
    <s v="HP Q5951A HP 643A Q5951A CYAN ORIGINAL LASERJET TONER CARTRIDGE     "/>
    <n v="44103105"/>
    <s v="LICITACIÓN PÚBLICA"/>
    <n v="1"/>
    <n v="6"/>
    <n v="2"/>
    <n v="1833037.56"/>
    <s v="UNIDAD"/>
    <s v="NO SOLICITADAS"/>
  </r>
  <r>
    <x v="12"/>
    <s v="204-4-15"/>
    <n v="10"/>
    <s v="PAPELERIA, UTILES DE ESCRITORIO Y OFICINA"/>
    <s v="HP Q5952A HP 643A Q5952A YELLOW ORIGINAL LASERJET TONER CARTRIDGE     "/>
    <n v="44103105"/>
    <s v="LICITACIÓN PÚBLICA"/>
    <n v="1"/>
    <n v="6"/>
    <n v="2"/>
    <n v="1833037.56"/>
    <s v="UNIDAD"/>
    <s v="NO SOLICITADAS"/>
  </r>
  <r>
    <x v="12"/>
    <s v="204-4-15"/>
    <n v="10"/>
    <s v="PAPELERIA, UTILES DE ESCRITORIO Y OFICINA"/>
    <s v="HP Q5953A HP 643A Q5953A MAGENTA ORIGINAL LASERJET TONER CARTRIDGE     "/>
    <n v="44103105"/>
    <s v="LICITACIÓN PÚBLICA"/>
    <n v="1"/>
    <n v="6"/>
    <n v="2"/>
    <n v="1833037.56"/>
    <s v="UNIDAD"/>
    <s v="NO SOLICITADAS"/>
  </r>
  <r>
    <x v="12"/>
    <s v="204-4-15"/>
    <n v="10"/>
    <s v="PAPELERIA, UTILES DE ESCRITORIO Y OFICINA"/>
    <s v="HP CE260A HP 647A CE260A BLACK ORIGINAL LASERJET TONER CARTRIDGE     "/>
    <n v="44103105"/>
    <s v="LICITACIÓN PÚBLICA"/>
    <n v="1"/>
    <n v="6"/>
    <n v="2"/>
    <n v="943258.24"/>
    <s v="UNIDAD"/>
    <s v="NO SOLICITADAS"/>
  </r>
  <r>
    <x v="12"/>
    <s v="204-4-15"/>
    <n v="10"/>
    <s v="PAPELERIA, UTILES DE ESCRITORIO Y OFICINA"/>
    <s v="HP CE261A HP 648A CE261A CYAN ORIGINAL LASERJET TONER CARTRIDGE     "/>
    <n v="44103105"/>
    <s v="LICITACIÓN PÚBLICA"/>
    <n v="1"/>
    <n v="6"/>
    <n v="2"/>
    <n v="1709522.02"/>
    <s v="UNIDAD"/>
    <s v="NO SOLICITADAS"/>
  </r>
  <r>
    <x v="12"/>
    <s v="204-4-15"/>
    <n v="10"/>
    <s v="PAPELERIA, UTILES DE ESCRITORIO Y OFICINA"/>
    <s v="HP CE262A HP 648A CE262A YELLOW ORIGINAL LASERJET TONER CARTRIDGE     "/>
    <n v="44103105"/>
    <s v="LICITACIÓN PÚBLICA"/>
    <n v="1"/>
    <n v="6"/>
    <n v="2"/>
    <n v="1709522.02"/>
    <s v="UNIDAD"/>
    <s v="NO SOLICITADAS"/>
  </r>
  <r>
    <x v="12"/>
    <s v="204-4-15"/>
    <n v="10"/>
    <s v="PAPELERIA, UTILES DE ESCRITORIO Y OFICINA"/>
    <s v="HP CE263A HP 648A CE263A MAGENTA ORIGINAL LASERJET TONER CARTRIDGE     "/>
    <n v="44103105"/>
    <s v="LICITACIÓN PÚBLICA"/>
    <n v="1"/>
    <n v="6"/>
    <n v="2"/>
    <n v="1709522.02"/>
    <s v="UNIDAD"/>
    <s v="NO SOLICITADAS"/>
  </r>
  <r>
    <x v="12"/>
    <s v="204-4-15"/>
    <n v="10"/>
    <s v="PAPELERIA, UTILES DE ESCRITORIO Y OFICINA"/>
    <s v="CARTUCHO DE TINTA NEGRA HP ALTA RENDIMIENTO (F6V31AL) 664XL"/>
    <n v="44103105"/>
    <s v="LICITACIÓN PÚBLICA"/>
    <n v="1"/>
    <n v="6"/>
    <n v="2"/>
    <n v="167940.06"/>
    <s v="UNIDAD"/>
    <s v="NO SOLICITADAS"/>
  </r>
  <r>
    <x v="12"/>
    <s v="204-4-15"/>
    <n v="10"/>
    <s v="PAPELERIA, UTILES DE ESCRITORIO Y OFICINA"/>
    <s v="HP CC654AL HP OFFICEJET 901XL BLACK INK CARTRIDGE"/>
    <n v="44103105"/>
    <s v="LICITACIÓN PÚBLICA"/>
    <n v="1"/>
    <n v="6"/>
    <n v="2"/>
    <n v="238935.34"/>
    <s v="UNIDAD"/>
    <s v="NO SOLICITADAS"/>
  </r>
  <r>
    <x v="12"/>
    <s v="204-4-15"/>
    <n v="10"/>
    <s v="PAPELERIA, UTILES DE ESCRITORIO Y OFICINA"/>
    <s v="HP CC656AL HP OFFICEJET 901 TRI-COLOR INK CARTRIDGE"/>
    <n v="44103105"/>
    <s v="LICITACIÓN PÚBLICA"/>
    <n v="1"/>
    <n v="6"/>
    <n v="2"/>
    <n v="183604.19999999998"/>
    <s v="UNIDAD"/>
    <s v="NO SOLICITADAS"/>
  </r>
  <r>
    <x v="12"/>
    <s v="204-4-15"/>
    <n v="10"/>
    <s v="PAPELERIA, UTILES DE ESCRITORIO Y OFICINA"/>
    <s v="HP CN045AL HP 950XL BLACK OFFICEJET INK CARTRIDGE"/>
    <n v="44103105"/>
    <s v="LICITACIÓN PÚBLICA"/>
    <n v="1"/>
    <n v="6"/>
    <n v="11"/>
    <n v="1185348.67"/>
    <s v="UNIDAD"/>
    <s v="NO SOLICITADAS"/>
  </r>
  <r>
    <x v="12"/>
    <s v="204-4-15"/>
    <n v="10"/>
    <s v="PAPELERIA, UTILES DE ESCRITORIO Y OFICINA"/>
    <s v="HP CN046AL HP 951XL CYAN OFFICEJET INK CARTRIDGE"/>
    <n v="44103105"/>
    <s v="LICITACIÓN PÚBLICA"/>
    <n v="1"/>
    <n v="6"/>
    <n v="8"/>
    <n v="632604"/>
    <s v="UNIDAD"/>
    <s v="NO SOLICITADAS"/>
  </r>
  <r>
    <x v="12"/>
    <s v="204-4-15"/>
    <n v="10"/>
    <s v="PAPELERIA, UTILES DE ESCRITORIO Y OFICINA"/>
    <s v="HP CN047AL HP 951XL MAGENTA OFFICEJET INK CARTRIDGE"/>
    <n v="44103105"/>
    <s v="LICITACIÓN PÚBLICA"/>
    <n v="1"/>
    <n v="6"/>
    <n v="8"/>
    <n v="677532.88"/>
    <s v="UNIDAD"/>
    <s v="NO SOLICITADAS"/>
  </r>
  <r>
    <x v="12"/>
    <s v="204-4-15"/>
    <n v="10"/>
    <s v="PAPELERIA, UTILES DE ESCRITORIO Y OFICINA"/>
    <s v="HP CN048AL HP 951XL YELLOW OFFICEJET INK CARTRIDGE"/>
    <n v="44103105"/>
    <s v="LICITACIÓN PÚBLICA"/>
    <n v="1"/>
    <n v="6"/>
    <n v="8"/>
    <n v="632604"/>
    <s v="UNIDAD"/>
    <s v="NO SOLICITADAS"/>
  </r>
  <r>
    <x v="12"/>
    <s v="204-4-15"/>
    <n v="10"/>
    <s v="PAPELERIA, UTILES DE ESCRITORIO Y OFICINA"/>
    <s v="HP CE505X HP 05X CE505X BLACK HIGH YIELD ORIGINAL LASERJET TONER CARTRIDGE   "/>
    <n v="44103105"/>
    <s v="LICITACIÓN PÚBLICA"/>
    <n v="1"/>
    <n v="6"/>
    <n v="16"/>
    <n v="7338137.6000000006"/>
    <s v="UNIDAD"/>
    <s v="NO SOLICITADAS"/>
  </r>
  <r>
    <x v="12"/>
    <s v="204-4-15"/>
    <n v="10"/>
    <s v="PAPELERIA, UTILES DE ESCRITORIO Y OFICINA"/>
    <s v="HP Q6511X HP 11X Q6511X BLACK HIGH YIELD ORIGINAL LASERJET TONER CARTRIDGE   "/>
    <n v="44103105"/>
    <s v="LICITACIÓN PÚBLICA"/>
    <n v="1"/>
    <n v="6"/>
    <n v="5"/>
    <n v="3773900.85"/>
    <s v="UNIDAD"/>
    <s v="NO SOLICITADAS"/>
  </r>
  <r>
    <x v="12"/>
    <s v="204-4-15"/>
    <n v="10"/>
    <s v="PAPELERIA, UTILES DE ESCRITORIO Y OFICINA"/>
    <s v="HP Q2612A HP 12A Q2612A BLACK ORIGINAL LASERJET TONER CARTRIDGE     "/>
    <n v="44103105"/>
    <s v="LICITACIÓN PÚBLICA"/>
    <n v="1"/>
    <n v="6"/>
    <n v="3"/>
    <n v="628326.96"/>
    <s v="UNIDAD"/>
    <s v="NO SOLICITADAS"/>
  </r>
  <r>
    <x v="12"/>
    <s v="204-4-15"/>
    <n v="10"/>
    <s v="PAPELERIA, UTILES DE ESCRITORIO Y OFICINA"/>
    <s v="HP Q5942X HP 42X Q5942X BLACK HIGH YIELD ORIGINAL LASERJET TONER CARTRIDGE   "/>
    <n v="44103105"/>
    <s v="LICITACIÓN PÚBLICA"/>
    <n v="1"/>
    <n v="6"/>
    <n v="12"/>
    <n v="9349392.959999999"/>
    <s v="UNIDAD"/>
    <s v="NO SOLICITADAS"/>
  </r>
  <r>
    <x v="12"/>
    <s v="204-4-15"/>
    <n v="10"/>
    <s v="PAPELERIA, UTILES DE ESCRITORIO Y OFICINA"/>
    <s v="HP Q7553X HP 53X Q7553X BLACK HIGH YIELD ORIGINAL LASERJET TONER CARTRIDGE   "/>
    <n v="44103105"/>
    <s v="LICITACIÓN PÚBLICA"/>
    <n v="1"/>
    <n v="6"/>
    <n v="24"/>
    <n v="12312357.600000001"/>
    <s v="UNIDAD"/>
    <s v="NO SOLICITADAS"/>
  </r>
  <r>
    <x v="12"/>
    <s v="204-4-15"/>
    <n v="10"/>
    <s v="PAPELERIA, UTILES DE ESCRITORIO Y OFICINA"/>
    <s v="HP C8061X HP 61X C8061X BLACK HIGH YIELD ORIGINAL LASERJET TONER CARTRIDGE   "/>
    <n v="44103105"/>
    <s v="LICITACIÓN PÚBLICA"/>
    <n v="1"/>
    <n v="6"/>
    <n v="10"/>
    <n v="5321851.0999999996"/>
    <s v="UNIDAD"/>
    <s v="NO SOLICITADAS"/>
  </r>
  <r>
    <x v="12"/>
    <s v="204-4-15"/>
    <n v="10"/>
    <s v="PAPELERIA, UTILES DE ESCRITORIO Y OFICINA"/>
    <s v="HP CE278A HP 78A CE278A BLACK ORIGINAL LASERJET TONER CARTRIDGE     "/>
    <n v="44103105"/>
    <s v="LICITACIÓN PÚBLICA"/>
    <n v="1"/>
    <n v="6"/>
    <n v="27"/>
    <n v="5691897"/>
    <s v="UNIDAD"/>
    <s v="NO SOLICITADAS"/>
  </r>
  <r>
    <x v="12"/>
    <s v="204-4-15"/>
    <n v="10"/>
    <s v="PAPELERIA, UTILES DE ESCRITORIO Y OFICINA"/>
    <s v="HP CF280X HP 80X CF280X BLACK HIGH YIELD ORIGINAL LASERJET TONER CARTRIDGE   "/>
    <n v="44103105"/>
    <s v="LICITACIÓN PÚBLICA"/>
    <n v="1"/>
    <n v="6"/>
    <n v="10"/>
    <n v="5116800"/>
    <s v="UNIDAD"/>
    <s v="NO SOLICITADAS"/>
  </r>
  <r>
    <x v="12"/>
    <s v="204-4-15"/>
    <n v="10"/>
    <s v="PAPELERIA, UTILES DE ESCRITORIO Y OFICINA"/>
    <s v="HP CF281X HP 81X CF281X BLACK HIGH YIELD ORIGINAL LASERJET TONER CARTRIDGE"/>
    <n v="44103105"/>
    <s v="LICITACIÓN PÚBLICA"/>
    <n v="1"/>
    <n v="6"/>
    <n v="15"/>
    <n v="12550014.6"/>
    <s v="UNIDAD"/>
    <s v="NO SOLICITADAS"/>
  </r>
  <r>
    <x v="12"/>
    <s v="204-4-15"/>
    <n v="10"/>
    <s v="PAPELERIA, UTILES DE ESCRITORIO Y OFICINA"/>
    <s v="HP CF287X HP 87X HIGH YIELD BLACK ORIGINAL LASERJET TONER CARTRIDGE"/>
    <n v="44103105"/>
    <s v="LICITACIÓN PÚBLICA"/>
    <n v="1"/>
    <n v="6"/>
    <n v="11"/>
    <n v="9478015.9100000001"/>
    <s v="UNIDAD"/>
    <s v="NO SOLICITADAS"/>
  </r>
  <r>
    <x v="12"/>
    <s v="204-4-15"/>
    <n v="10"/>
    <s v="PAPELERIA, UTILES DE ESCRITORIO Y OFICINA"/>
    <s v="HP CE285A HP 85A CE285A BLACK ORIGINAL LASERJET TONER CARTRIDGE     "/>
    <n v="44103105"/>
    <s v="LICITACIÓN PÚBLICA"/>
    <n v="1"/>
    <n v="6"/>
    <n v="14"/>
    <n v="2577001.84"/>
    <s v="UNIDAD"/>
    <s v="NO SOLICITADAS"/>
  </r>
  <r>
    <x v="12"/>
    <s v="204-4-15"/>
    <n v="10"/>
    <s v="PAPELERIA, UTILES DE ESCRITORIO Y OFICINA"/>
    <s v="HP CE390X HP 90X CE390X BLACK HIGH YIELD ORIGINAL LASERJET TONER CARTRIDGE   "/>
    <n v="44103105"/>
    <s v="LICITACIÓN PÚBLICA"/>
    <n v="1"/>
    <n v="6"/>
    <n v="18"/>
    <n v="15599800.439999999"/>
    <s v="UNIDAD"/>
    <s v="NO SOLICITADAS"/>
  </r>
  <r>
    <x v="12"/>
    <s v="204-4-15"/>
    <n v="10"/>
    <s v="PAPELERIA, UTILES DE ESCRITORIO Y OFICINA"/>
    <s v="HP CC530A HP 304A CC530A BLACK ORIGINAL LASERJET TONER CARTRIDGE     "/>
    <n v="44103105"/>
    <s v="LICITACIÓN PÚBLICA"/>
    <n v="1"/>
    <n v="6"/>
    <n v="1"/>
    <n v="331355.51"/>
    <s v="UNIDAD"/>
    <s v="NO SOLICITADAS"/>
  </r>
  <r>
    <x v="12"/>
    <s v="204-4-15"/>
    <n v="10"/>
    <s v="PAPELERIA, UTILES DE ESCRITORIO Y OFICINA"/>
    <s v="HP CC531A HP 304A CC531A CYAN ORIGINAL LASERJET TONER CARTRIDGE     "/>
    <n v="44103105"/>
    <s v="LICITACIÓN PÚBLICA"/>
    <n v="1"/>
    <n v="6"/>
    <n v="1"/>
    <n v="326615.18"/>
    <s v="UNIDAD"/>
    <s v="NO SOLICITADAS"/>
  </r>
  <r>
    <x v="12"/>
    <s v="204-4-15"/>
    <n v="10"/>
    <s v="PAPELERIA, UTILES DE ESCRITORIO Y OFICINA"/>
    <s v="HP CC532A HP 304A CC532A YELLOW ORIGINAL LASERJET TONER CARTRIDGE     "/>
    <n v="44103105"/>
    <s v="LICITACIÓN PÚBLICA"/>
    <n v="1"/>
    <n v="6"/>
    <n v="1"/>
    <n v="326615.18"/>
    <s v="UNIDAD"/>
    <s v="NO SOLICITADAS"/>
  </r>
  <r>
    <x v="12"/>
    <s v="204-4-15"/>
    <n v="10"/>
    <s v="PAPELERIA, UTILES DE ESCRITORIO Y OFICINA"/>
    <s v="HP CC533A HP 304A CC533A MAGENTA ORIGINAL LASERJET TONER CARTRIDGE     "/>
    <n v="44103105"/>
    <s v="LICITACIÓN PÚBLICA"/>
    <n v="1"/>
    <n v="6"/>
    <n v="1"/>
    <n v="326615.18"/>
    <s v="UNIDAD"/>
    <s v="NO SOLICITADAS"/>
  </r>
  <r>
    <x v="12"/>
    <s v="204-4-15"/>
    <n v="10"/>
    <s v="PAPELERIA, UTILES DE ESCRITORIO Y OFICINA"/>
    <s v="HP CE505A HP 05A CE505A BLACK ORIGINAL LASERJET TONER CARTRIDGE     "/>
    <n v="44103105"/>
    <s v="LICITACIÓN PÚBLICA"/>
    <n v="1"/>
    <n v="6"/>
    <n v="2"/>
    <n v="500020.82"/>
    <s v="UNIDAD"/>
    <s v="NO SOLICITADAS"/>
  </r>
  <r>
    <x v="12"/>
    <s v="204-4-15"/>
    <n v="10"/>
    <s v="PAPELERIA, UTILES DE ESCRITORIO Y OFICINA"/>
    <s v="HP CE505A HP 05A CE505A BLACK ORIGINAL LASERJET TONER CARTRIDGE     "/>
    <n v="44103105"/>
    <s v="LICITACIÓN PÚBLICA"/>
    <n v="1"/>
    <n v="6"/>
    <n v="1"/>
    <n v="250010.41"/>
    <s v="UNIDAD"/>
    <s v="NO SOLICITADAS"/>
  </r>
  <r>
    <x v="12"/>
    <s v="204-4-15"/>
    <n v="10"/>
    <s v="PAPELERIA, UTILES DE ESCRITORIO Y OFICINA"/>
    <s v="HP Q1338A HP 38A Q1338A BLACK ORIGINAL LASERJET TONER CARTRIDGE     "/>
    <n v="44103105"/>
    <s v="LICITACIÓN PÚBLICA"/>
    <n v="1"/>
    <n v="6"/>
    <n v="1"/>
    <n v="557489.12"/>
    <s v="UNIDAD"/>
    <s v="NO SOLICITADAS"/>
  </r>
  <r>
    <x v="12"/>
    <s v="204-4-15"/>
    <n v="10"/>
    <s v="PAPELERIA, UTILES DE ESCRITORIO Y OFICINA"/>
    <s v="CANON GPR-18 TONER CANON GPR 18 2016J FOTOCOPIADORA"/>
    <n v="44103105"/>
    <s v="LICITACIÓN PÚBLICA"/>
    <n v="1"/>
    <n v="6"/>
    <n v="4"/>
    <n v="432074.72"/>
    <s v="UNIDAD"/>
    <s v="NO SOLICITADAS"/>
  </r>
  <r>
    <x v="12"/>
    <s v="204-4-15"/>
    <n v="10"/>
    <s v="PAPELERIA, UTILES DE ESCRITORIO Y OFICINA"/>
    <s v="CANON PG-210 CARTUCHO CANON PG-210 NEGRO IMPRESORA MP240, MP480, MP280, MP250"/>
    <n v="44103105"/>
    <s v="LICITACIÓN PÚBLICA"/>
    <n v="1"/>
    <n v="6"/>
    <n v="4"/>
    <n v="206238.19"/>
    <s v="UNIDAD"/>
    <s v="NO SOLICITADAS"/>
  </r>
  <r>
    <x v="12"/>
    <s v="204-4-15"/>
    <n v="10"/>
    <s v="PAPELERIA, UTILES DE ESCRITORIO Y OFICINA"/>
    <s v="DELL 3108092 TONER DELL 3108092 NEGRO 3110CN IMPRESORA PF030"/>
    <n v="44103105"/>
    <s v="LICITACIÓN PÚBLICA"/>
    <n v="1"/>
    <n v="6"/>
    <n v="2"/>
    <n v="1244837.58"/>
    <s v="UNIDAD"/>
    <s v="NO SOLICITADAS"/>
  </r>
  <r>
    <x v="12"/>
    <s v="204-4-15"/>
    <n v="10"/>
    <s v="PAPELERIA, UTILES DE ESCRITORIO Y OFICINA"/>
    <s v="XEROX 006R01182 WC 123-128-133TONER NEGRO"/>
    <n v="44103105"/>
    <s v="LICITACIÓN PÚBLICA"/>
    <n v="1"/>
    <n v="6"/>
    <n v="2"/>
    <n v="625396.84000000008"/>
    <s v="UNIDAD"/>
    <s v="NO SOLICITADAS"/>
  </r>
  <r>
    <x v="12"/>
    <s v="204-4-15"/>
    <n v="10"/>
    <s v="PAPELERIA, UTILES DE ESCRITORIO Y OFICINA"/>
    <s v="XEROX 106R01047 WC M20ITONER NEGRO"/>
    <n v="44103105"/>
    <s v="LICITACIÓN PÚBLICA"/>
    <n v="1"/>
    <n v="6"/>
    <n v="2"/>
    <n v="384051.46"/>
    <s v="UNIDAD"/>
    <s v="NO SOLICITADAS"/>
  </r>
  <r>
    <x v="12"/>
    <s v="204-4-15"/>
    <n v="10"/>
    <s v="PAPELERIA, UTILES DE ESCRITORIO Y OFICINA"/>
    <s v="XEROX 013R00589 WC 118-123-128-133FOTORECEPTOR"/>
    <n v="44103105"/>
    <s v="LICITACIÓN PÚBLICA"/>
    <n v="1"/>
    <n v="6"/>
    <n v="2"/>
    <n v="1076036.22"/>
    <s v="UNIDAD"/>
    <s v="NO SOLICITADAS"/>
  </r>
  <r>
    <x v="12"/>
    <s v="204-4-15"/>
    <n v="10"/>
    <s v="PAPELERIA, UTILES DE ESCRITORIO Y OFICINA"/>
    <s v="XEROX 113R00719 PHASER 6180TONER CYAN"/>
    <n v="44103105"/>
    <s v="LICITACIÓN PÚBLICA"/>
    <n v="1"/>
    <n v="6"/>
    <n v="2"/>
    <n v="488881.84"/>
    <s v="UNIDAD"/>
    <s v="NO SOLICITADAS"/>
  </r>
  <r>
    <x v="12"/>
    <s v="204-4-15"/>
    <n v="10"/>
    <s v="PAPELERIA, UTILES DE ESCRITORIO Y OFICINA"/>
    <s v="XEROX 113R00721 PHASER 6180TONER AMARILLO"/>
    <n v="44103105"/>
    <s v="LICITACIÓN PÚBLICA"/>
    <n v="1"/>
    <n v="6"/>
    <n v="2"/>
    <n v="488881.84"/>
    <s v="UNIDAD"/>
    <s v="NO SOLICITADAS"/>
  </r>
  <r>
    <x v="12"/>
    <s v="204-4-15"/>
    <n v="10"/>
    <s v="PAPELERIA, UTILES DE ESCRITORIO Y OFICINA"/>
    <s v="XEROX 113R00724 PHASER 6180-6180MFPTONER MAGENTA"/>
    <n v="44103105"/>
    <s v="LICITACIÓN PÚBLICA"/>
    <n v="1"/>
    <n v="6"/>
    <n v="2"/>
    <n v="1034006.86"/>
    <s v="UNIDAD"/>
    <s v="NO SOLICITADAS"/>
  </r>
  <r>
    <x v="12"/>
    <s v="204-4-15"/>
    <n v="10"/>
    <s v="PAPELERIA, UTILES DE ESCRITORIO Y OFICINA"/>
    <s v="XEROX 113R00726 PHASER 6180-6180MFPTONER NEGRO"/>
    <n v="44103105"/>
    <s v="LICITACIÓN PÚBLICA"/>
    <n v="1"/>
    <n v="6"/>
    <n v="2"/>
    <n v="939031.86"/>
    <s v="UNIDAD"/>
    <s v="NO SOLICITADAS"/>
  </r>
  <r>
    <x v="12"/>
    <s v="204-4-15"/>
    <n v="10"/>
    <s v="PAPELERIA, UTILES DE ESCRITORIO Y OFICINA"/>
    <s v="LEXMARK 12A7468 LEXMARK T630-T632-T634 HIGH YIELD RETURN PROG FOR LABELST632 -  T634 - X632 - X634"/>
    <n v="44103105"/>
    <s v="LICITACIÓN PÚBLICA"/>
    <n v="1"/>
    <n v="6"/>
    <n v="1"/>
    <n v="846998.21"/>
    <s v="UNIDAD"/>
    <s v="NO SOLICITADAS"/>
  </r>
  <r>
    <x v="12"/>
    <s v="204-4-15"/>
    <n v="10"/>
    <s v="PAPELERIA, UTILES DE ESCRITORIO Y OFICINA"/>
    <s v="LEXMARK X950X2KG LEXMARK X950- X952- X954 BLACK HIGH YIELD TONER CARTRIDGEX950-X952-X954"/>
    <n v="44103105"/>
    <s v="LICITACIÓN PÚBLICA"/>
    <n v="1"/>
    <n v="6"/>
    <n v="1"/>
    <n v="302413.99"/>
    <s v="UNIDAD"/>
    <s v="NO SOLICITADAS"/>
  </r>
  <r>
    <x v="12"/>
    <s v="204-4-15"/>
    <n v="10"/>
    <s v="PAPELERIA, UTILES DE ESCRITORIO Y OFICINA"/>
    <s v="LEXMARK X925H2CG X925 CYAN HIGH YIELD TONER CARTRIDGE   X925"/>
    <n v="44103105"/>
    <s v="LICITACIÓN PÚBLICA"/>
    <n v="1"/>
    <n v="6"/>
    <n v="1"/>
    <n v="490866.08"/>
    <s v="UNIDAD"/>
    <s v="NO SOLICITADAS"/>
  </r>
  <r>
    <x v="12"/>
    <s v="204-4-15"/>
    <n v="10"/>
    <s v="PAPELERIA, UTILES DE ESCRITORIO Y OFICINA"/>
    <s v="LEXMARK X925H2MG X925 MAGENTA HIGH YIELD TONER CARTRIDGE   X925"/>
    <n v="44103105"/>
    <s v="LICITACIÓN PÚBLICA"/>
    <n v="1"/>
    <n v="6"/>
    <n v="1"/>
    <n v="490866.08"/>
    <s v="UNIDAD"/>
    <s v="NO SOLICITADAS"/>
  </r>
  <r>
    <x v="12"/>
    <s v="204-4-15"/>
    <n v="10"/>
    <s v="PAPELERIA, UTILES DE ESCRITORIO Y OFICINA"/>
    <s v="LEXMARK X925H2YG X925 YELLOW HIGH YIELD TONER CARTRIDGE   X925"/>
    <n v="44103105"/>
    <s v="LICITACIÓN PÚBLICA"/>
    <n v="1"/>
    <n v="6"/>
    <n v="1"/>
    <n v="490866.08"/>
    <s v="UNIDAD"/>
    <s v="NO SOLICITADAS"/>
  </r>
  <r>
    <x v="12"/>
    <s v="204-4-15"/>
    <n v="10"/>
    <s v="PAPELERIA, UTILES DE ESCRITORIO Y OFICINA"/>
    <s v="LEXMARK C540H1KG  C54X-X543-X544-X548 BLACK HIGH YIELD RETURN PROGRAM TONER CARTRIDGE C540-C543-C544-C546-X543-X544-X546-X548"/>
    <n v="44103105"/>
    <s v="LICITACIÓN PÚBLICA"/>
    <n v="1"/>
    <n v="6"/>
    <n v="1"/>
    <n v="196699.86"/>
    <s v="UNIDAD"/>
    <s v="NO SOLICITADAS"/>
  </r>
  <r>
    <x v="12"/>
    <s v="204-4-15"/>
    <n v="10"/>
    <s v="PAPELERIA, UTILES DE ESCRITORIO Y OFICINA"/>
    <s v="LEXMARK C540H1YG  C54X-X543-X544 -X548YELLOW HIGH YIELD RETURN PROGRAM TONER CARTRIDGE C540-C543-C544-C546-X543-X544-X546-X548"/>
    <n v="44103105"/>
    <s v="LICITACIÓN PÚBLICA"/>
    <n v="1"/>
    <n v="6"/>
    <n v="1"/>
    <n v="233167.41"/>
    <s v="UNIDAD"/>
    <s v="NO SOLICITADAS"/>
  </r>
  <r>
    <x v="12"/>
    <s v="204-4-15"/>
    <n v="10"/>
    <s v="PAPELERIA, UTILES DE ESCRITORIO Y OFICINA"/>
    <s v="LEXMARK C540H1CG  C54X-X543-X544 -X548 CYAN HIGH YIELD RETURN PROGRAM TONER CARTRIDGE C540-C543-C544-C546-X543-X544-X546-X548"/>
    <n v="44103105"/>
    <s v="LICITACIÓN PÚBLICA"/>
    <n v="1"/>
    <n v="6"/>
    <n v="1"/>
    <n v="233167.41"/>
    <s v="UNIDAD"/>
    <s v="NO SOLICITADAS"/>
  </r>
  <r>
    <x v="12"/>
    <s v="204-4-15"/>
    <n v="10"/>
    <s v="PAPELERIA, UTILES DE ESCRITORIO Y OFICINA"/>
    <s v="LEXMARK C540H1MG  C54X-X543-X544-X548 MAGENTA HIGH YIELD RETURN PROGRAM TONER CARTRIDGE C540-C543-C544-C546-X543-X544-X546-X548"/>
    <n v="44103105"/>
    <s v="LICITACIÓN PÚBLICA"/>
    <n v="1"/>
    <n v="6"/>
    <n v="1"/>
    <n v="233167.41"/>
    <s v="UNIDAD"/>
    <s v="NO SOLICITADAS"/>
  </r>
  <r>
    <x v="12"/>
    <s v="204-4-15"/>
    <n v="10"/>
    <s v="PAPELERIA, UTILES DE ESCRITORIO Y OFICINA"/>
    <s v="LEXMARK 80C8SK0 BLACK TONER CARTRIDGE - STANDARD CAPACITYCX310-CX410-CX510"/>
    <n v="44103105"/>
    <s v="LICITACIÓN PÚBLICA"/>
    <n v="1"/>
    <n v="6"/>
    <n v="2"/>
    <n v="349831.44"/>
    <s v="UNIDAD"/>
    <s v="NO SOLICITADAS"/>
  </r>
  <r>
    <x v="12"/>
    <s v="204-4-15"/>
    <n v="10"/>
    <s v="PAPELERIA, UTILES DE ESCRITORIO Y OFICINA"/>
    <s v="LEXMARK 80C8SY0 YELLOW TONER CARTRIDGE - STANDARD CAPACITYCX310-CX410-CX510"/>
    <n v="44103105"/>
    <s v="LICITACIÓN PÚBLICA"/>
    <n v="1"/>
    <n v="6"/>
    <n v="2"/>
    <n v="499814.28"/>
    <s v="UNIDAD"/>
    <s v="NO SOLICITADAS"/>
  </r>
  <r>
    <x v="12"/>
    <s v="204-4-15"/>
    <n v="10"/>
    <s v="PAPELERIA, UTILES DE ESCRITORIO Y OFICINA"/>
    <s v="LEXMARK 80C8SC0 CYAN TONER CARTRIDGE - STANDARD CAPACITYCX310-CX410-CX510"/>
    <n v="44103105"/>
    <s v="LICITACIÓN PÚBLICA"/>
    <n v="1"/>
    <n v="6"/>
    <n v="2"/>
    <n v="499814.28"/>
    <s v="UNIDAD"/>
    <s v="NO SOLICITADAS"/>
  </r>
  <r>
    <x v="12"/>
    <s v="204-4-15"/>
    <n v="10"/>
    <s v="PAPELERIA, UTILES DE ESCRITORIO Y OFICINA"/>
    <s v="LEXMARK 80C8SM0 MAGENTA TONER CARTRIDGE - STANDARD CAPACITYCX310-CX410-CX510"/>
    <n v="44103105"/>
    <s v="LICITACIÓN PÚBLICA"/>
    <n v="1"/>
    <n v="6"/>
    <n v="2"/>
    <n v="499814.28"/>
    <s v="UNIDAD"/>
    <s v="NO SOLICITADAS"/>
  </r>
  <r>
    <x v="12"/>
    <s v="204-4-15"/>
    <n v="10"/>
    <s v="PAPELERIA, UTILES DE ESCRITORIO Y OFICINA"/>
    <s v="LEXMARK 50F4X00 BLACK TONER CARTRIDGE - EXTRA HIGH CAPACITYMS410 - MS510- MS610"/>
    <n v="44103105"/>
    <s v="LICITACIÓN PÚBLICA"/>
    <n v="1"/>
    <n v="6"/>
    <n v="3"/>
    <n v="1474767"/>
    <s v="UNIDAD"/>
    <s v="NO SOLICITADAS"/>
  </r>
  <r>
    <x v="12"/>
    <s v="204-4-15"/>
    <n v="10"/>
    <s v="PAPELERIA, UTILES DE ESCRITORIO Y OFICINA"/>
    <s v="LEXMARK 52D0Z00 IMAGING UNITMX710- MX711-MX810- MX811- MX812 -MS810"/>
    <n v="44103105"/>
    <s v="LICITACIÓN PÚBLICA"/>
    <n v="1"/>
    <n v="6"/>
    <n v="3"/>
    <n v="405801.89999999997"/>
    <s v="UNIDAD"/>
    <s v="NO SOLICITADAS"/>
  </r>
  <r>
    <x v="12"/>
    <s v="204-4-15"/>
    <n v="10"/>
    <s v="PAPELERIA, UTILES DE ESCRITORIO Y OFICINA"/>
    <s v="LEXMARK 52D4X00 BLACK TONER CARTRIDGE - EXTRA HIGH CAPACITYMS811 -MS812 "/>
    <n v="44103105"/>
    <s v="LICITACIÓN PÚBLICA"/>
    <n v="1"/>
    <n v="6"/>
    <n v="45"/>
    <n v="41579272.350000001"/>
    <s v="UNIDAD"/>
    <s v="NO SOLICITADAS"/>
  </r>
  <r>
    <x v="12"/>
    <s v="204-4-15"/>
    <n v="10"/>
    <s v="PAPELERIA, UTILES DE ESCRITORIO Y OFICINA"/>
    <s v="LEXMARK 64018HL HIGH YIELD RETURN PROGRAM PRINT CARTRIDGET64X"/>
    <n v="44103105"/>
    <s v="LICITACIÓN PÚBLICA"/>
    <n v="1"/>
    <n v="6"/>
    <n v="12"/>
    <n v="8568000"/>
    <s v="UNIDAD"/>
    <s v="NO SOLICITADAS"/>
  </r>
  <r>
    <x v="12"/>
    <s v="204-4-15"/>
    <n v="10"/>
    <s v="PAPELERIA, UTILES DE ESCRITORIO Y OFICINA"/>
    <s v="LEXMARK X463X11G X463-X464-X466 EXTRA HIGH YIELD RETURN PROGRAM TONER CARTRIDGEX463-X464-X466"/>
    <n v="44103105"/>
    <s v="LICITACIÓN PÚBLICA"/>
    <n v="1"/>
    <n v="6"/>
    <n v="3"/>
    <n v="2146894.98"/>
    <s v="UNIDAD"/>
    <s v="NO SOLICITADAS"/>
  </r>
  <r>
    <x v="12"/>
    <s v="204-4-15"/>
    <n v="10"/>
    <s v="PAPELERIA, UTILES DE ESCRITORIO Y OFICINA"/>
    <s v="LEXMARK 52D4H00 BLACK TONER CARTRIDGE - HIGH CAPACITYMS810- MS811 -MS812 "/>
    <n v="44103105"/>
    <s v="LICITACIÓN PÚBLICA"/>
    <n v="1"/>
    <n v="6"/>
    <n v="4"/>
    <n v="3435031.88"/>
    <s v="UNIDAD"/>
    <s v="NO SOLICITADAS"/>
  </r>
  <r>
    <x v="12"/>
    <s v="204-4-15"/>
    <n v="10"/>
    <s v="PAPELERIA, UTILES DE ESCRITORIO Y OFICINA"/>
    <s v="LEXMARK T650H04L T650- T652- T654- T656 HIGH YIELD RETURN PROGRAM PRINT CARTRIDGE FOR LABEL APPLICATIONST650 -  T652 -  T654 - T656"/>
    <n v="44103105"/>
    <s v="LICITACIÓN PÚBLICA"/>
    <n v="1"/>
    <n v="6"/>
    <n v="6"/>
    <n v="5712000"/>
    <s v="UNIDAD"/>
    <s v="NO SOLICITADAS"/>
  </r>
  <r>
    <x v="12"/>
    <s v="204-4-15"/>
    <n v="10"/>
    <s v="PAPELERIA, UTILES DE ESCRITORIO Y OFICINA"/>
    <s v="LEXMARK T654X11L T654 -T656 EXTRA HIGH YIELD RETURN PROGRAM PRINT CARTRIDGET654-T656"/>
    <n v="44103105"/>
    <s v="LICITACIÓN PÚBLICA"/>
    <n v="1"/>
    <n v="6"/>
    <n v="12"/>
    <n v="11049352.440000001"/>
    <s v="UNIDAD"/>
    <s v="NO SOLICITADAS"/>
  </r>
  <r>
    <x v="12"/>
    <s v="204-4-15"/>
    <n v="10"/>
    <s v="PAPELERIA, UTILES DE ESCRITORIO Y OFICINA"/>
    <s v="LEXMARK 12018SL LEXMARK RETURN PROGRAM TONER CARTRIDGEE120"/>
    <n v="44103105"/>
    <s v="LICITACIÓN PÚBLICA"/>
    <n v="1"/>
    <n v="6"/>
    <n v="2"/>
    <n v="405454.9"/>
    <s v="UNIDAD"/>
    <s v="NO SOLICITADAS"/>
  </r>
  <r>
    <x v="12"/>
    <s v="204-4-15"/>
    <n v="10"/>
    <s v="PAPELERIA, UTILES DE ESCRITORIO Y OFICINA"/>
    <s v="LEXMARK E260A11L LEXMARK RETURN PROGRAM TONER CARTRIDGE E260 - E360 - E460"/>
    <n v="44103105"/>
    <s v="LICITACIÓN PÚBLICA"/>
    <n v="1"/>
    <n v="6"/>
    <n v="3"/>
    <n v="802427.46"/>
    <s v="UNIDAD"/>
    <s v="NO SOLICITADAS"/>
  </r>
  <r>
    <x v="12"/>
    <s v="204-4-15"/>
    <n v="10"/>
    <s v="PAPELERIA, UTILES DE ESCRITORIO Y OFICINA"/>
    <s v="LEXMARK T650H11L T650- T652- T654 - T656 HIGH YIELD RETURN PROGRAM PRINT CARTRIDGET650 -  T652 -  T654 - T656"/>
    <n v="44103105"/>
    <s v="LICITACIÓN PÚBLICA"/>
    <n v="1"/>
    <n v="6"/>
    <n v="11"/>
    <n v="10472000"/>
    <s v="UNIDAD"/>
    <s v="NO SOLICITADAS"/>
  </r>
  <r>
    <x v="12"/>
    <s v="204-4-15"/>
    <n v="10"/>
    <s v="PAPELERIA, UTILES DE ESCRITORIO Y OFICINA"/>
    <s v="LEXMARK 52D0Z00 IMAGING UNITMX710- MX711-MX810- MX811- MX812 -MS810"/>
    <n v="44103105"/>
    <s v="LICITACIÓN PÚBLICA"/>
    <n v="1"/>
    <n v="6"/>
    <n v="7"/>
    <n v="946871.09999999986"/>
    <s v="UNIDAD"/>
    <s v="NO SOLICITADAS"/>
  </r>
  <r>
    <x v="12"/>
    <s v="204-4-15"/>
    <n v="10"/>
    <s v="PAPELERIA, UTILES DE ESCRITORIO Y OFICINA"/>
    <s v="LEXMARK 52D4X00 BLACK TONER CARTRIDGE - EXTRA HIGH CAPACITYMS811 -MS812 "/>
    <n v="44103105"/>
    <s v="LICITACIÓN PÚBLICA"/>
    <n v="1"/>
    <n v="6"/>
    <n v="23"/>
    <n v="21251628.09"/>
    <s v="UNIDAD"/>
    <s v="NO SOLICITADAS"/>
  </r>
  <r>
    <x v="12"/>
    <s v="204-4-15"/>
    <n v="10"/>
    <s v="PAPELERIA, UTILES DE ESCRITORIO Y OFICINA"/>
    <s v="LEXMARK T654X11L T654 -T656 EXTRA HIGH YIELD RETURN PROGRAM PRINT CARTRIDGET654-T656"/>
    <n v="44103105"/>
    <s v="LICITACIÓN PÚBLICA"/>
    <n v="1"/>
    <n v="6"/>
    <n v="11"/>
    <n v="10128573.07"/>
    <s v="UNIDAD"/>
    <s v="NO SOLICITADAS"/>
  </r>
  <r>
    <x v="12"/>
    <s v="204-4-15"/>
    <n v="10"/>
    <s v="PAPELERIA, UTILES DE ESCRITORIO Y OFICINA"/>
    <s v="LEXMARK 64018HL HIGH YIELD RETURN PROGRAM PRINT CARTRIDGET64X"/>
    <n v="44103105"/>
    <s v="LICITACIÓN PÚBLICA"/>
    <n v="1"/>
    <n v="6"/>
    <n v="3"/>
    <n v="2142000"/>
    <s v="UNIDAD"/>
    <s v="NO SOLICITADAS"/>
  </r>
  <r>
    <x v="12"/>
    <s v="204-4-15"/>
    <n v="10"/>
    <s v="PAPELERIA, UTILES DE ESCRITORIO Y OFICINA"/>
    <s v="LEXMARK 52D4X00 BLACK TONER CARTRIDGE - EXTRA HIGH CAPACITYMS811 -MS812 "/>
    <n v="44103105"/>
    <s v="LICITACIÓN PÚBLICA"/>
    <n v="1"/>
    <n v="6"/>
    <n v="5"/>
    <n v="4619919.1499999994"/>
    <s v="UNIDAD"/>
    <s v="NO SOLICITADAS"/>
  </r>
  <r>
    <x v="12"/>
    <s v="204-4-15"/>
    <n v="10"/>
    <s v="PAPELERIA, UTILES DE ESCRITORIO Y OFICINA"/>
    <s v="LEXMARK 52D4H00 BLACK TONER CARTRIDGE - HIGH CAPACITYMS810- MS811 -MS812 "/>
    <n v="44103105"/>
    <s v="LICITACIÓN PÚBLICA"/>
    <n v="1"/>
    <n v="6"/>
    <n v="6"/>
    <n v="5152547.82"/>
    <s v="UNIDAD"/>
    <s v="NO SOLICITADAS"/>
  </r>
  <r>
    <x v="12"/>
    <s v="204-4-15"/>
    <n v="10"/>
    <s v="PAPELERIA, UTILES DE ESCRITORIO Y OFICINA"/>
    <s v="SAMSUNG MLT-D203U-XAX BLACK TONER FOR SL-M4020ND, SL-M4070 AND 4072 SERIES"/>
    <n v="44103105"/>
    <s v="LICITACIÓN PÚBLICA"/>
    <n v="1"/>
    <n v="6"/>
    <n v="3"/>
    <n v="1225347.18"/>
    <s v="UNIDAD"/>
    <s v="NO SOLICITADAS"/>
  </r>
  <r>
    <x v="12"/>
    <s v="204-4-15"/>
    <n v="10"/>
    <s v="PAPELERIA, UTILES DE ESCRITORIO Y OFICINA"/>
    <s v="SAMSUNG CLT-K407S-XAA BLACK TONER FOR CLP-325-CLX-3185,3185FN"/>
    <n v="44103105"/>
    <s v="LICITACIÓN PÚBLICA"/>
    <n v="1"/>
    <n v="6"/>
    <n v="6"/>
    <n v="869652"/>
    <s v="UNIDAD"/>
    <s v="NO SOLICITADAS"/>
  </r>
  <r>
    <x v="12"/>
    <s v="204-4-15"/>
    <n v="10"/>
    <s v="PAPELERIA, UTILES DE ESCRITORIO Y OFICINA"/>
    <s v="SAMSUNG CLT-Y407S-XAA YELLOW TONER FOR CLP-325-CLX-3185,3185FN"/>
    <n v="44103105"/>
    <s v="LICITACIÓN PÚBLICA"/>
    <n v="1"/>
    <n v="6"/>
    <n v="2"/>
    <n v="262394.99"/>
    <s v="UNIDAD"/>
    <s v="NO SOLICITADAS"/>
  </r>
  <r>
    <x v="12"/>
    <s v="204-4-15"/>
    <n v="10"/>
    <s v="PAPELERIA, UTILES DE ESCRITORIO Y OFICINA"/>
    <s v="SAMSUNG CLT-C407S-XAA CYAN TONER FOR CLP-325-CLX-3185,3185FN"/>
    <n v="44103105"/>
    <s v="LICITACIÓN PÚBLICA"/>
    <n v="1"/>
    <n v="6"/>
    <n v="2"/>
    <n v="264894"/>
    <s v="UNIDAD"/>
    <s v="NO SOLICITADAS"/>
  </r>
  <r>
    <x v="12"/>
    <s v="204-4-15"/>
    <n v="10"/>
    <s v="PAPELERIA, UTILES DE ESCRITORIO Y OFICINA"/>
    <s v="SAMSUNG CLT-M407S-XAA MAGENTA TONER FOR CLP-325-CLX-3185,3185FN"/>
    <n v="44103105"/>
    <s v="LICITACIÓN PÚBLICA"/>
    <n v="1"/>
    <n v="6"/>
    <n v="2"/>
    <n v="262395"/>
    <s v="UNIDAD"/>
    <s v="NO SOLICITADAS"/>
  </r>
  <r>
    <x v="12"/>
    <s v="204-4-15"/>
    <n v="10"/>
    <s v="PAPELERIA, UTILES DE ESCRITORIO Y OFICINA"/>
    <s v="SAMSUNG MLT-D203L-XAX BLACK TONER FOR SL-M3320ND, M3370FD"/>
    <n v="44103105"/>
    <s v="LICITACIÓN PÚBLICA"/>
    <n v="1"/>
    <n v="6"/>
    <n v="4"/>
    <n v="904638"/>
    <s v="UNIDAD"/>
    <s v="NO SOLICITADAS"/>
  </r>
  <r>
    <x v="12"/>
    <s v="204-4-15"/>
    <n v="10"/>
    <s v="PAPELERIA, UTILES DE ESCRITORIO Y OFICINA"/>
    <s v="KONICA TN 414 TONER KONICA MINOLTA TN414 BIZHUB 363-423"/>
    <n v="44103105"/>
    <s v="LICITACIÓN PÚBLICA"/>
    <n v="1"/>
    <n v="6"/>
    <n v="6"/>
    <n v="1216591.74"/>
    <s v="UNIDAD"/>
    <s v="NO SOLICITADAS"/>
  </r>
  <r>
    <x v="12"/>
    <s v="204-4-15"/>
    <n v="10"/>
    <s v="PAPELERIA, UTILES DE ESCRITORIO Y OFICINA"/>
    <s v="KONICA 8937708-8937782 TONER KONICA MINOLTA 8937708-8937782 TN114-MT106A BIZHUB 162-210 DIALTA 152-183"/>
    <n v="44103105"/>
    <s v="LICITACIÓN PÚBLICA"/>
    <n v="1"/>
    <n v="6"/>
    <n v="2"/>
    <n v="203892.22"/>
    <s v="UNIDAD"/>
    <s v="NO SOLICITADAS"/>
  </r>
  <r>
    <x v="12"/>
    <s v="204-4-15"/>
    <n v="10"/>
    <s v="PAPELERIA, UTILES DE ESCRITORIO Y OFICINA"/>
    <s v="KONICA TN 211 TONER KONICA MINOLTA TN-211 NEGRO BIZHUB 200.250 17.500 PÁGINAS"/>
    <n v="44103105"/>
    <s v="LICITACIÓN PÚBLICA"/>
    <n v="1"/>
    <n v="6"/>
    <n v="4"/>
    <n v="778640.8"/>
    <s v="UNIDAD"/>
    <s v="NO SOLICITADAS"/>
  </r>
  <r>
    <x v="12"/>
    <s v="204-4-15"/>
    <n v="10"/>
    <s v="PAPELERIA, UTILES DE ESCRITORIO Y OFICINA"/>
    <s v="SHARP AL 1000 TONER SHARP AL100TD AL-1000-1010-1020-1041-1200-1220-1250-1521-1540-2040TD FOTOC"/>
    <n v="44103105"/>
    <s v="LICITACIÓN PÚBLICA"/>
    <n v="1"/>
    <n v="6"/>
    <n v="6"/>
    <n v="801893.39999999991"/>
    <s v="UNIDAD"/>
    <s v="NO SOLICITADAS"/>
  </r>
  <r>
    <x v="12"/>
    <s v="204-4-15"/>
    <n v="10"/>
    <s v="PAPELERIA, UTILES DE ESCRITORIO Y OFICINA"/>
    <s v="SHARP AR270NT TONER SHARP AR270NT-AR310NT AR235-275-M235-237-277 NEGRO 25.000 PAG ALTO REND."/>
    <n v="44103105"/>
    <s v="LICITACIÓN PÚBLICA"/>
    <n v="1"/>
    <n v="6"/>
    <n v="3"/>
    <n v="1155323.3999999999"/>
    <s v="UNIDAD"/>
    <s v="NO SOLICITADAS"/>
  </r>
  <r>
    <x v="12"/>
    <s v="204-4-15"/>
    <n v="10"/>
    <s v="PAPELERIA, UTILES DE ESCRITORIO Y OFICINA"/>
    <s v="SHARP AL 1000 TONER SHARP AL100TD AL-1000-1010-1020-1041-1200-1220-1250-1521-1540-2040TD FOTOC"/>
    <n v="44103105"/>
    <s v="LICITACIÓN PÚBLICA"/>
    <n v="1"/>
    <n v="6"/>
    <n v="4"/>
    <n v="534595.6"/>
    <s v="UNIDAD"/>
    <s v="NO SOLICITADAS"/>
  </r>
  <r>
    <x v="12"/>
    <s v="204-4-15"/>
    <n v="10"/>
    <s v="PAPELERIA, UTILES DE ESCRITORIO Y OFICINA"/>
    <s v="EPSON T664120-AL BOTELLA EPSON T664120 NEGRO L200-210-350-355-365-455-555-565-1300"/>
    <n v="44103113"/>
    <s v="LICITACIÓN PÚBLICA"/>
    <n v="1"/>
    <n v="6"/>
    <n v="5"/>
    <n v="110455.8"/>
    <s v="UNIDAD"/>
    <s v="NO SOLICITADAS"/>
  </r>
  <r>
    <x v="12"/>
    <s v="204-4-15"/>
    <n v="10"/>
    <s v="PAPELERIA, UTILES DE ESCRITORIO Y OFICINA"/>
    <s v="EPSON T664220-AL BOTELLA EPSON T664220 CYAN L200-210-350-355-365-455-555-565-1300"/>
    <n v="44103113"/>
    <s v="LICITACIÓN PÚBLICA"/>
    <n v="1"/>
    <n v="6"/>
    <n v="5"/>
    <n v="110455.8"/>
    <s v="UNIDAD"/>
    <s v="NO SOLICITADAS"/>
  </r>
  <r>
    <x v="12"/>
    <s v="204-4-15"/>
    <n v="10"/>
    <s v="PAPELERIA, UTILES DE ESCRITORIO Y OFICINA"/>
    <s v="EPSON T664320-AL BOTELLA EPSON T664320 MAGENTA L200-210-350-355-365-455-555-565-1300"/>
    <n v="44103113"/>
    <s v="LICITACIÓN PÚBLICA"/>
    <n v="1"/>
    <n v="6"/>
    <n v="5"/>
    <n v="110455.8"/>
    <s v="UNIDAD"/>
    <s v="NO SOLICITADAS"/>
  </r>
  <r>
    <x v="12"/>
    <s v="204-4-15"/>
    <n v="10"/>
    <s v="PAPELERIA, UTILES DE ESCRITORIO Y OFICINA"/>
    <s v="EPSON T664420-AL BOTELLA EPSON T664420 AMARILLO L200-210-350-355-365-455-555-565-1300"/>
    <n v="44103113"/>
    <s v="LICITACIÓN PÚBLICA"/>
    <n v="1"/>
    <n v="6"/>
    <n v="5"/>
    <n v="110455.8"/>
    <s v="UNIDAD"/>
    <s v="NO SOLICITADAS"/>
  </r>
  <r>
    <x v="12"/>
    <s v="204-4-15"/>
    <n v="10"/>
    <s v="PAPELERIA, UTILES DE ESCRITORIO Y OFICINA"/>
    <s v="LIMPIADOR DE CABEZALES Y CABEZAL DE IMPRESIÓN NEGRO, HP 80 (C4820A) "/>
    <n v="44103107"/>
    <s v="MÍNIMA CUANTÍA"/>
    <n v="1"/>
    <n v="6"/>
    <n v="3"/>
    <n v="2342100"/>
    <s v="UNIDAD"/>
    <s v="NO SOLICITADAS"/>
  </r>
  <r>
    <x v="12"/>
    <s v="204-4-15"/>
    <n v="10"/>
    <s v="PAPELERIA, UTILES DE ESCRITORIO Y OFICINA"/>
    <s v="LIMPIADOR DE CABEZALES Y CABEZAL DE IMPRESIÓN CIAN, HP 80 (C4821A) "/>
    <n v="44103107"/>
    <s v="MÍNIMA CUANTÍA"/>
    <n v="1"/>
    <n v="6"/>
    <n v="3"/>
    <n v="2342100"/>
    <s v="UNIDAD"/>
    <s v="NO SOLICITADAS"/>
  </r>
  <r>
    <x v="12"/>
    <s v="204-4-15"/>
    <n v="10"/>
    <s v="PAPELERIA, UTILES DE ESCRITORIO Y OFICINA"/>
    <s v="LIMPIADOR DE CABEZALES Y CABEZAL DE IMPRESIÓN MAGENTA, HP 80 (C4822A)"/>
    <n v="44103107"/>
    <s v="MÍNIMA CUANTÍA"/>
    <n v="1"/>
    <n v="6"/>
    <n v="3"/>
    <n v="2342100"/>
    <s v="UNIDAD"/>
    <s v="NO SOLICITADAS"/>
  </r>
  <r>
    <x v="12"/>
    <s v="204-4-15"/>
    <n v="10"/>
    <s v="PAPELERIA, UTILES DE ESCRITORIO Y OFICINA"/>
    <s v="LIMPIADOR DE CABEZALES Y CABEZAL DE IMPRESIÓN AMARILLO, HP 80 (C4823A)"/>
    <n v="44103107"/>
    <s v="MÍNIMA CUANTÍA"/>
    <n v="1"/>
    <n v="6"/>
    <n v="3"/>
    <n v="2342100"/>
    <s v="UNIDAD"/>
    <s v="NO SOLICITADAS"/>
  </r>
  <r>
    <x v="12"/>
    <s v="204-4-15"/>
    <n v="10"/>
    <s v="PAPELERIA, UTILES DE ESCRITORIO Y OFICINA"/>
    <s v="CARTUCHO DE IMPRESIÓN NEGRO, HP 80 (C4871A)"/>
    <n v="44103105"/>
    <s v="MÍNIMA CUANTÍA"/>
    <n v="1"/>
    <n v="6"/>
    <n v="3"/>
    <n v="2615400"/>
    <s v="UNIDAD"/>
    <s v="NO SOLICITADAS"/>
  </r>
  <r>
    <x v="12"/>
    <s v="204-4-15"/>
    <n v="10"/>
    <s v="PAPELERIA, UTILES DE ESCRITORIO Y OFICINA"/>
    <s v="CARTUCHO DE IMPRESIÓN CIAN, HP 80 (C4846A)"/>
    <n v="44103105"/>
    <s v="MÍNIMA CUANTÍA"/>
    <n v="1"/>
    <n v="6"/>
    <n v="3"/>
    <n v="2615400"/>
    <s v="UNIDAD"/>
    <s v="NO SOLICITADAS"/>
  </r>
  <r>
    <x v="12"/>
    <s v="204-4-15"/>
    <n v="10"/>
    <s v="PAPELERIA, UTILES DE ESCRITORIO Y OFICINA"/>
    <s v="CARTUCHO DE IMPRESIÓN MAGENTA, HP 80 (C4847A)"/>
    <n v="44103105"/>
    <s v="MÍNIMA CUANTÍA"/>
    <n v="1"/>
    <n v="6"/>
    <n v="3"/>
    <n v="2615400"/>
    <s v="UNIDAD"/>
    <s v="NO SOLICITADAS"/>
  </r>
  <r>
    <x v="12"/>
    <s v="204-4-15"/>
    <n v="10"/>
    <s v="PAPELERIA, UTILES DE ESCRITORIO Y OFICINA"/>
    <s v="CARTUCHO DE IMPRESIÓN AMARILLO, HP 80 (C4848A)"/>
    <n v="44103105"/>
    <s v="MÍNIMA CUANTÍA"/>
    <n v="1"/>
    <n v="6"/>
    <n v="3"/>
    <n v="2615400"/>
    <s v="UNIDAD"/>
    <s v="NO SOLICITADAS"/>
  </r>
  <r>
    <x v="12"/>
    <s v="204-4-15"/>
    <n v="10"/>
    <s v="PAPELERIA, UTILES DE ESCRITORIO Y OFICINA"/>
    <s v="CARTUCHO DE IMPRESIÓN CIAN, HP 82 (C4911A)"/>
    <n v="44103105"/>
    <s v="MÍNIMA CUANTÍA"/>
    <n v="1"/>
    <n v="6"/>
    <n v="3"/>
    <n v="675000"/>
    <s v="UNIDAD"/>
    <s v="NO SOLICITADAS"/>
  </r>
  <r>
    <x v="12"/>
    <s v="204-4-15"/>
    <n v="10"/>
    <s v="PAPELERIA, UTILES DE ESCRITORIO Y OFICINA"/>
    <s v="CARTUCHO DE IMPRESIÓN MAGENTA, HP 82 (C4912A)"/>
    <n v="44103105"/>
    <s v="MÍNIMA CUANTÍA"/>
    <n v="1"/>
    <n v="6"/>
    <n v="3"/>
    <n v="675000"/>
    <s v="UNIDAD"/>
    <s v="NO SOLICITADAS"/>
  </r>
  <r>
    <x v="12"/>
    <s v="204-4-15"/>
    <n v="10"/>
    <s v="PAPELERIA, UTILES DE ESCRITORIO Y OFICINA"/>
    <s v="CARTUCHO DE IMPRESIÓN AMARILLO, HP 82 (C4913A)"/>
    <n v="44103105"/>
    <s v="MÍNIMA CUANTÍA"/>
    <n v="1"/>
    <n v="6"/>
    <n v="3"/>
    <n v="675000"/>
    <s v="UNIDAD"/>
    <s v="NO SOLICITADAS"/>
  </r>
  <r>
    <x v="12"/>
    <s v="204-4-15"/>
    <n v="10"/>
    <s v="PAPELERIA, UTILES DE ESCRITORIO Y OFICINA"/>
    <s v="LIMPIADOR DE CABEZALES Y CABEZAL DE IMPRESIÓN NEGRO, HP 90 (C5054A)"/>
    <n v="44103107"/>
    <s v="MÍNIMA CUANTÍA"/>
    <n v="1"/>
    <n v="6"/>
    <n v="2"/>
    <n v="1830400"/>
    <s v="UNIDAD"/>
    <s v="NO SOLICITADAS"/>
  </r>
  <r>
    <x v="12"/>
    <s v="204-4-15"/>
    <n v="10"/>
    <s v="PAPELERIA, UTILES DE ESCRITORIO Y OFICINA"/>
    <s v="LIMPIADOR DE CABEZALES Y CABEZAL DE IMPRESIÓN CIAN, HP 90 (C5055A)"/>
    <n v="44103107"/>
    <s v="MÍNIMA CUANTÍA"/>
    <n v="1"/>
    <n v="6"/>
    <n v="2"/>
    <n v="1854200"/>
    <s v="UNIDAD"/>
    <s v="NO SOLICITADAS"/>
  </r>
  <r>
    <x v="12"/>
    <s v="204-4-15"/>
    <n v="10"/>
    <s v="PAPELERIA, UTILES DE ESCRITORIO Y OFICINA"/>
    <s v="LIMPIADOR DE CABEZALES Y CABEZAL DE IMPRESIÓN MAGENTA, HP 90 (C5056A)"/>
    <n v="44103107"/>
    <s v="MÍNIMA CUANTÍA"/>
    <n v="1"/>
    <n v="6"/>
    <n v="2"/>
    <n v="1830400"/>
    <s v="UNIDAD"/>
    <s v="NO SOLICITADAS"/>
  </r>
  <r>
    <x v="12"/>
    <s v="204-4-15"/>
    <n v="10"/>
    <s v="PAPELERIA, UTILES DE ESCRITORIO Y OFICINA"/>
    <s v="LIMPIADOR DE CABEZALES Y CABEZAL DE IMPRESIÓN AMARILLO, HP 90 (C5057A)"/>
    <n v="44103107"/>
    <s v="MÍNIMA CUANTÍA"/>
    <n v="1"/>
    <n v="6"/>
    <n v="2"/>
    <n v="1830400"/>
    <s v="UNIDAD"/>
    <s v="NO SOLICITADAS"/>
  </r>
  <r>
    <x v="12"/>
    <s v="204-4-15"/>
    <n v="10"/>
    <s v="PAPELERIA, UTILES DE ESCRITORIO Y OFICINA"/>
    <s v="CARTUCHO DE IMPRESIÓN NEGRO, HP 90 (C5058A)"/>
    <n v="44103105"/>
    <s v="MÍNIMA CUANTÍA"/>
    <n v="1"/>
    <n v="6"/>
    <n v="2"/>
    <n v="1830400"/>
    <s v="UNIDAD"/>
    <s v="NO SOLICITADAS"/>
  </r>
  <r>
    <x v="12"/>
    <s v="204-4-15"/>
    <n v="10"/>
    <s v="PAPELERIA, UTILES DE ESCRITORIO Y OFICINA"/>
    <s v="CARTUCHO DE IMPRESIÓN CIAN, HP 90 (C5061A)"/>
    <n v="44103105"/>
    <s v="MÍNIMA CUANTÍA"/>
    <n v="1"/>
    <n v="6"/>
    <n v="2"/>
    <n v="1830400"/>
    <s v="UNIDAD"/>
    <s v="NO SOLICITADAS"/>
  </r>
  <r>
    <x v="12"/>
    <s v="204-4-15"/>
    <n v="10"/>
    <s v="PAPELERIA, UTILES DE ESCRITORIO Y OFICINA"/>
    <s v="CARTUCHO DE IMPRESIÓN MAGENTA, HP 90 (C5063A)"/>
    <n v="44103105"/>
    <s v="MÍNIMA CUANTÍA"/>
    <n v="1"/>
    <n v="6"/>
    <n v="2"/>
    <n v="1830400"/>
    <s v="UNIDAD"/>
    <s v="NO SOLICITADAS"/>
  </r>
  <r>
    <x v="12"/>
    <s v="204-4-15"/>
    <n v="10"/>
    <s v="PAPELERIA, UTILES DE ESCRITORIO Y OFICINA"/>
    <s v="CARTUCHO DE IMPRESIÓN AMARILLO, HP 90 (C5065A)"/>
    <n v="44103105"/>
    <s v="MÍNIMA CUANTÍA"/>
    <n v="1"/>
    <n v="6"/>
    <n v="2"/>
    <n v="1830400"/>
    <s v="UNIDAD"/>
    <s v="NO SOLICITADAS"/>
  </r>
  <r>
    <x v="12"/>
    <s v="204-4-15"/>
    <n v="10"/>
    <s v="PAPELERIA, UTILES DE ESCRITORIO Y OFICINA"/>
    <s v="CARTUCHO DE IMPRESIÓN ALTO RENDIMIENTO NEGRO, HP 662XL (CZ105AL)"/>
    <n v="44103105"/>
    <s v="MÍNIMA CUANTÍA"/>
    <n v="1"/>
    <n v="6"/>
    <n v="2"/>
    <n v="192600"/>
    <s v="UNIDAD"/>
    <s v="NO SOLICITADAS"/>
  </r>
  <r>
    <x v="12"/>
    <s v="204-4-15"/>
    <n v="10"/>
    <s v="PAPELERIA, UTILES DE ESCRITORIO Y OFICINA"/>
    <s v="CARTUCHO DE IMPRESIÓN ALTO RENDIMIENTO TRICOLOR, HP 662XL (CZ106AL)"/>
    <n v="44103105"/>
    <s v="MÍNIMA CUANTÍA"/>
    <n v="1"/>
    <n v="6"/>
    <n v="2"/>
    <n v="219000"/>
    <s v="UNIDAD"/>
    <s v="NO SOLICITADAS"/>
  </r>
  <r>
    <x v="12"/>
    <s v="204-4-15"/>
    <n v="10"/>
    <s v="PAPELERIA, UTILES DE ESCRITORIO Y OFICINA"/>
    <s v="CARTUCHO DE IMPRESIÓN ALTO RENDIMIENTO TRICOLOR, HP 664XL (F6V30AL)"/>
    <n v="44103105"/>
    <s v="MÍNIMA CUANTÍA"/>
    <n v="1"/>
    <n v="6"/>
    <n v="2"/>
    <n v="226000"/>
    <s v="UNIDAD"/>
    <s v="NO SOLICITADAS"/>
  </r>
  <r>
    <x v="12"/>
    <s v="204-4-15"/>
    <n v="10"/>
    <s v="PAPELERIA, UTILES DE ESCRITORIO Y OFICINA"/>
    <s v="CARTUCHO DE IMPRESIÓN ALTO RENDIMIENTO NEGRO, HP 670XL (CZ117AL)"/>
    <n v="44103105"/>
    <s v="MÍNIMA CUANTÍA"/>
    <n v="1"/>
    <n v="6"/>
    <n v="2"/>
    <n v="138000"/>
    <s v="UNIDAD"/>
    <s v="NO SOLICITADAS"/>
  </r>
  <r>
    <x v="12"/>
    <s v="204-4-15"/>
    <n v="10"/>
    <s v="PAPELERIA, UTILES DE ESCRITORIO Y OFICINA"/>
    <s v="CARTUCHO DE IMPRESIÓN ALTO RENDIMIENTO CIAN, HP 670XL (CZ118AL)"/>
    <n v="44103105"/>
    <s v="MÍNIMA CUANTÍA"/>
    <n v="1"/>
    <n v="6"/>
    <n v="2"/>
    <n v="128400"/>
    <s v="UNIDAD"/>
    <s v="NO SOLICITADAS"/>
  </r>
  <r>
    <x v="12"/>
    <s v="204-4-15"/>
    <n v="10"/>
    <s v="PAPELERIA, UTILES DE ESCRITORIO Y OFICINA"/>
    <s v="CARTUCHO DE IMPRESIÓN ALTO RENDIMIENTO MAGENTA, HP 670XL (CZ119AL)"/>
    <n v="44103105"/>
    <s v="MÍNIMA CUANTÍA"/>
    <n v="1"/>
    <n v="6"/>
    <n v="2"/>
    <n v="133200"/>
    <s v="UNIDAD"/>
    <s v="NO SOLICITADAS"/>
  </r>
  <r>
    <x v="12"/>
    <s v="204-4-15"/>
    <n v="10"/>
    <s v="PAPELERIA, UTILES DE ESCRITORIO Y OFICINA"/>
    <s v="CARTUCHO DE IMPRESIÓN ALTO RENDIMIENTO AMARILLA, HP 670XL (CZ120AL)"/>
    <n v="44103105"/>
    <s v="MÍNIMA CUANTÍA"/>
    <n v="1"/>
    <n v="6"/>
    <n v="2"/>
    <n v="154600"/>
    <s v="UNIDAD"/>
    <s v="NO SOLICITADAS"/>
  </r>
  <r>
    <x v="12"/>
    <s v="204-4-15"/>
    <n v="10"/>
    <s v="PAPELERIA, UTILES DE ESCRITORIO Y OFICINA"/>
    <s v="CARTUCHO DE TÓNER NEGRO, CANON (GPR- 6)"/>
    <n v="44103105"/>
    <s v="MÍNIMA CUANTÍA"/>
    <n v="1"/>
    <n v="6"/>
    <n v="2"/>
    <n v="2046800"/>
    <s v="UNIDAD"/>
    <s v="NO SOLICITADAS"/>
  </r>
  <r>
    <x v="12"/>
    <s v="204-4-15"/>
    <n v="10"/>
    <s v="PAPELERIA, UTILES DE ESCRITORIO Y OFICINA"/>
    <s v="CARTUCHO DE TÓNER NEGRO, CANON 128 (3500B001AA)"/>
    <n v="44103105"/>
    <s v="MÍNIMA CUANTÍA"/>
    <n v="1"/>
    <n v="6"/>
    <n v="2"/>
    <n v="1499400"/>
    <s v="UNIDAD"/>
    <s v="NO SOLICITADAS"/>
  </r>
  <r>
    <x v="12"/>
    <s v="204-4-15"/>
    <n v="10"/>
    <s v="PAPELERIA, UTILES DE ESCRITORIO Y OFICINA"/>
    <s v="CARTUCHO DE TÓNER NEGRO, CANON 137 (9435B001AA)"/>
    <n v="44103105"/>
    <s v="MÍNIMA CUANTÍA"/>
    <n v="1"/>
    <n v="6"/>
    <n v="2"/>
    <n v="1499400"/>
    <s v="UNIDAD"/>
    <s v="NO SOLICITADAS"/>
  </r>
  <r>
    <x v="12"/>
    <s v="204-4-15"/>
    <n v="10"/>
    <s v="PAPELERIA, UTILES DE ESCRITORIO Y OFICINA"/>
    <s v="CARTUCHO DE TÓNER TRICOLOR, CANON (CL-211)"/>
    <n v="44103105"/>
    <s v="MÍNIMA CUANTÍA"/>
    <n v="1"/>
    <n v="6"/>
    <n v="2"/>
    <n v="158400"/>
    <s v="UNIDAD"/>
    <s v="NO SOLICITADAS"/>
  </r>
  <r>
    <x v="12"/>
    <s v="204-4-15"/>
    <n v="10"/>
    <s v="PAPELERIA, UTILES DE ESCRITORIO Y OFICINA"/>
    <s v="CARTUCHO DE TÓNER NEGRO, CANON (0386B002, CEXV18)"/>
    <n v="44103105"/>
    <s v="MÍNIMA CUANTÍA"/>
    <n v="1"/>
    <n v="6"/>
    <n v="2"/>
    <n v="1523200"/>
    <s v="UNIDAD"/>
    <s v="NO SOLICITADAS"/>
  </r>
  <r>
    <x v="12"/>
    <s v="204-4-15"/>
    <n v="10"/>
    <s v="PAPELERIA, UTILES DE ESCRITORIO Y OFICINA"/>
    <s v="CARTUCHO DE TÓNER NEGRO, CANON (GPR-34)"/>
    <n v="44103105"/>
    <s v="MÍNIMA CUANTÍA"/>
    <n v="1"/>
    <n v="6"/>
    <n v="6"/>
    <n v="3213000"/>
    <s v="UNIDAD"/>
    <s v="NO SOLICITADAS"/>
  </r>
  <r>
    <x v="12"/>
    <s v="204-4-15"/>
    <n v="10"/>
    <s v="PAPELERIA, UTILES DE ESCRITORIO Y OFICINA"/>
    <s v="CARTUCHO DE TÓNER DE ALTO RENDIMIENTO CIAN, DELL (PF029)"/>
    <n v="44103105"/>
    <s v="MÍNIMA CUANTÍA"/>
    <n v="1"/>
    <n v="6"/>
    <n v="2"/>
    <n v="999600"/>
    <s v="UNIDAD"/>
    <s v="NO SOLICITADAS"/>
  </r>
  <r>
    <x v="12"/>
    <s v="204-4-15"/>
    <n v="10"/>
    <s v="PAPELERIA, UTILES DE ESCRITORIO Y OFICINA"/>
    <s v="CARTUCHO DE TÓNER DE ALTO RENDIMIENTO AMARILLO, DELL (NF556)"/>
    <n v="44103105"/>
    <s v="MÍNIMA CUANTÍA"/>
    <n v="1"/>
    <n v="6"/>
    <n v="2"/>
    <n v="999600"/>
    <s v="UNIDAD"/>
    <s v="NO SOLICITADAS"/>
  </r>
  <r>
    <x v="12"/>
    <s v="204-4-15"/>
    <n v="10"/>
    <s v="PAPELERIA, UTILES DE ESCRITORIO Y OFICINA"/>
    <s v="CARTUCHO DE TÓNER DE ALTO RENDIMIENTO MAGENTA, DELL (RF013)"/>
    <n v="44103105"/>
    <s v="MÍNIMA CUANTÍA"/>
    <n v="1"/>
    <n v="6"/>
    <n v="2"/>
    <n v="999600"/>
    <s v="UNIDAD"/>
    <s v="NO SOLICITADAS"/>
  </r>
  <r>
    <x v="12"/>
    <s v="204-4-15"/>
    <n v="10"/>
    <s v="PAPELERIA, UTILES DE ESCRITORIO Y OFICINA"/>
    <s v="CARTUCHO DE TÓNER DE ALTO RENDIMIENTO NEGRO, DELL SERIE K (J9VNT)"/>
    <n v="44103105"/>
    <s v="MÍNIMA CUANTÍA"/>
    <n v="1"/>
    <n v="6"/>
    <n v="2"/>
    <n v="2323200"/>
    <s v="UNIDAD"/>
    <s v="NO SOLICITADAS"/>
  </r>
  <r>
    <x v="12"/>
    <s v="204-4-15"/>
    <n v="10"/>
    <s v="PAPELERIA, UTILES DE ESCRITORIO Y OFICINA"/>
    <s v="CARTUCHO DE TÓNER DE ALTO RENDIMIENTO CIAN, DELL SERIE C (09N51)"/>
    <n v="44103105"/>
    <s v="MÍNIMA CUANTÍA"/>
    <n v="1"/>
    <n v="6"/>
    <n v="2"/>
    <n v="2323200"/>
    <s v="UNIDAD"/>
    <s v="NO SOLICITADAS"/>
  </r>
  <r>
    <x v="12"/>
    <s v="204-4-15"/>
    <n v="10"/>
    <s v="PAPELERIA, UTILES DE ESCRITORIO Y OFICINA"/>
    <s v="CARTUCHO DE TÓNER DE ALTO RENDIMIENTO AMARILLO, DELL SERIE Y (83KP5)"/>
    <n v="44103105"/>
    <s v="MÍNIMA CUANTÍA"/>
    <n v="1"/>
    <n v="6"/>
    <n v="2"/>
    <n v="2323200"/>
    <s v="UNIDAD"/>
    <s v="NO SOLICITADAS"/>
  </r>
  <r>
    <x v="12"/>
    <s v="204-4-15"/>
    <n v="10"/>
    <s v="PAPELERIA, UTILES DE ESCRITORIO Y OFICINA"/>
    <s v="CARTUCHO DE TÓNER DE ALTO RENDIMIENTO MAGENTA, DELL SERIE M (JSY86)"/>
    <n v="44103105"/>
    <s v="MÍNIMA CUANTÍA"/>
    <n v="1"/>
    <n v="6"/>
    <n v="2"/>
    <n v="2323200"/>
    <s v="UNIDAD"/>
    <s v="NO SOLICITADAS"/>
  </r>
  <r>
    <x v="12"/>
    <s v="204-4-15"/>
    <n v="10"/>
    <s v="PAPELERIA, UTILES DE ESCRITORIO Y OFICINA"/>
    <s v="CARTUCHO DE TÓNER NEGRO, XEROX (108R00795)"/>
    <n v="44103105"/>
    <s v="MÍNIMA CUANTÍA"/>
    <n v="1"/>
    <n v="6"/>
    <n v="2"/>
    <n v="1311000"/>
    <s v="UNIDAD"/>
    <s v="NO SOLICITADAS"/>
  </r>
  <r>
    <x v="12"/>
    <s v="204-4-15"/>
    <n v="10"/>
    <s v="PAPELERIA, UTILES DE ESCRITORIO Y OFICINA"/>
    <s v="XEROX PHASER 3635 MFP (TONNER 108R00795)"/>
    <n v="44103103"/>
    <s v="MÍNIMA CUANTÍA"/>
    <n v="1"/>
    <n v="6"/>
    <n v="4"/>
    <n v="2621752"/>
    <s v="UNIDAD"/>
    <s v="NO SOLICITADAS"/>
  </r>
  <r>
    <x v="12"/>
    <s v="204-4-15"/>
    <n v="10"/>
    <s v="PAPELERIA, UTILES DE ESCRITORIO Y OFICINA"/>
    <s v="CARTUCHO DE ALTO RENDIMIENTO NEGRO, LEXMARK 32, PART # 18C0032"/>
    <n v="44103105"/>
    <s v="MÍNIMA CUANTÍA"/>
    <n v="1"/>
    <n v="6"/>
    <n v="2"/>
    <n v="703000"/>
    <s v="UNIDAD"/>
    <s v="NO SOLICITADAS"/>
  </r>
  <r>
    <x v="12"/>
    <s v="204-4-15"/>
    <n v="10"/>
    <s v="PAPELERIA, UTILES DE ESCRITORIO Y OFICINA"/>
    <s v="CARTUCHO DE TÓNER ALTO RENDIMIENTO NEGRO, LEXMARK (12A7415)"/>
    <n v="44103105"/>
    <s v="MÍNIMA CUANTÍA"/>
    <n v="1"/>
    <n v="6"/>
    <n v="1"/>
    <n v="821000"/>
    <s v="UNIDAD"/>
    <s v="NO SOLICITADAS"/>
  </r>
  <r>
    <x v="12"/>
    <s v="204-4-15"/>
    <n v="10"/>
    <s v="PAPELERIA, UTILES DE ESCRITORIO Y OFICINA"/>
    <s v="LEXMARK T420 (TONNER 12A7410)"/>
    <n v="44103103"/>
    <s v="MÍNIMA CUANTÍA"/>
    <n v="1"/>
    <n v="6"/>
    <n v="1"/>
    <n v="700673"/>
    <s v="UNIDAD"/>
    <s v="NO SOLICITADAS"/>
  </r>
  <r>
    <x v="12"/>
    <s v="204-4-15"/>
    <n v="10"/>
    <s v="PAPELERIA, UTILES DE ESCRITORIO Y OFICINA"/>
    <s v="CARTUCHO DE TÓNER NEGRO, SAMSUNG 205S (MLT-D205S/XAX)"/>
    <n v="44103105"/>
    <s v="MÍNIMA CUANTÍA"/>
    <n v="1"/>
    <n v="6"/>
    <n v="4"/>
    <n v="3322800"/>
    <s v="UNIDAD"/>
    <s v="NO SOLICITADAS"/>
  </r>
  <r>
    <x v="12"/>
    <s v="204-4-15"/>
    <n v="10"/>
    <s v="PAPELERIA, UTILES DE ESCRITORIO Y OFICINA"/>
    <s v="CARTUCHO DE TÓNER NEGRO, RICOH 1140D (888086)"/>
    <n v="44103105"/>
    <s v="MÍNIMA CUANTÍA"/>
    <n v="1"/>
    <n v="6"/>
    <n v="2"/>
    <n v="95200"/>
    <s v="UNIDAD"/>
    <s v="NO SOLICITADAS"/>
  </r>
  <r>
    <x v="12"/>
    <s v="204-4-15"/>
    <n v="10"/>
    <s v="PAPELERIA, UTILES DE ESCRITORIO Y OFICINA"/>
    <s v="CARTUCHO DE TÓNER NEGRO, RICOH TYPE 2220D (885266-842042)"/>
    <n v="44103105"/>
    <s v="MÍNIMA CUANTÍA"/>
    <n v="1"/>
    <n v="6"/>
    <n v="3"/>
    <n v="249900"/>
    <s v="UNIDAD"/>
    <s v="NO SOLICITADAS"/>
  </r>
  <r>
    <x v="12"/>
    <s v="204-4-15"/>
    <n v="10"/>
    <s v="PAPELERIA, UTILES DE ESCRITORIO Y OFICINA"/>
    <s v="CARTUCHO DE TÓNER NEGRO, KYOCERA 1T02J10US0 (TK-352)"/>
    <n v="44103105"/>
    <s v="MÍNIMA CUANTÍA"/>
    <n v="1"/>
    <n v="6"/>
    <n v="6"/>
    <n v="767550"/>
    <s v="UNIDAD"/>
    <s v="NO SOLICITADAS"/>
  </r>
  <r>
    <x v="12"/>
    <s v="204-4-15"/>
    <n v="10"/>
    <s v="PAPELERIA, UTILES DE ESCRITORIO Y OFICINA"/>
    <s v="CARTUCHO DE TÓNER NEGRO, KYOCERA 1T02J10US0 (TK-352)"/>
    <n v="44103105"/>
    <s v="MÍNIMA CUANTÍA"/>
    <n v="1"/>
    <n v="6"/>
    <n v="4"/>
    <n v="511700"/>
    <s v="UNIDAD"/>
    <s v="NO SOLICITADAS"/>
  </r>
  <r>
    <x v="12"/>
    <s v="204-4-15"/>
    <n v="10"/>
    <s v="PAPELERIA, UTILES DE ESCRITORIO Y OFICINA"/>
    <s v="CARTUCHO DE TÓNER NEGRO, KYOCERA 1T02K30NL0 (TK-475)"/>
    <n v="44103105"/>
    <s v="MÍNIMA CUANTÍA"/>
    <n v="1"/>
    <n v="6"/>
    <n v="4"/>
    <n v="618800"/>
    <s v="UNIDAD"/>
    <s v="NO SOLICITADAS"/>
  </r>
  <r>
    <x v="12"/>
    <s v="204-4-15"/>
    <n v="10"/>
    <s v="PAPELERIA, UTILES DE ESCRITORIO Y OFICINA"/>
    <s v="CARTUCHO DE TÓNER NEGRO, KYOCERA 1T02K30US0 (TK-477)"/>
    <n v="44103105"/>
    <s v="MÍNIMA CUANTÍA"/>
    <n v="1"/>
    <n v="6"/>
    <n v="4"/>
    <n v="809200"/>
    <s v="UNIDAD"/>
    <s v="NO SOLICITADAS"/>
  </r>
  <r>
    <x v="12"/>
    <s v="204-4-15"/>
    <n v="10"/>
    <s v="PAPELERIA, UTILES DE ESCRITORIO Y OFICINA"/>
    <s v="CARTUCHO DE TÓNER NEGRO, TOSHIBA T-1640 (T1640)"/>
    <n v="44103105"/>
    <s v="MÍNIMA CUANTÍA"/>
    <n v="1"/>
    <n v="6"/>
    <n v="6"/>
    <n v="856800"/>
    <s v="UNIDAD"/>
    <s v="NO SOLICITADAS"/>
  </r>
  <r>
    <x v="12"/>
    <s v="204-4-15"/>
    <n v="10"/>
    <s v="PAPELERIA, UTILES DE ESCRITORIO Y OFICINA"/>
    <s v="CINTA DE CERA PARA IMPRESORA ZEBRA LTP 2824, TAMAÑO: 110MM X 74M/ PREST.: UNIDAD/ COLOR: NEGRO/ REF.: 504594."/>
    <n v="44103112"/>
    <s v="MÍNIMA CUANTÍA"/>
    <n v="2"/>
    <n v="3"/>
    <n v="15"/>
    <n v="474000"/>
    <s v="UNIDAD"/>
    <s v="NO SOLICITADAS"/>
  </r>
  <r>
    <x v="12"/>
    <s v="204-4-15"/>
    <n v="10"/>
    <s v="PAPELERIA, UTILES DE ESCRITORIO Y OFICINA"/>
    <s v="ETIQUETA (STICKER)  IMPRESORA ZEBRA LTP 2824, TAMAÑO: 60X30 MM/ ADHESIVO: PERMANENTE/ PREST.: ROLLO X 2.500 ETQ / COLOR: BLANCO."/>
    <n v="44103112"/>
    <s v="MÍNIMA CUANTÍA"/>
    <n v="2"/>
    <n v="3"/>
    <n v="25"/>
    <n v="1370000"/>
    <s v="UNIDAD"/>
    <s v="NO SOLICITADAS"/>
  </r>
  <r>
    <x v="12"/>
    <s v="204-4-15"/>
    <n v="10"/>
    <s v="PAPELERIA, UTILES DE ESCRITORIO Y OFICINA"/>
    <s v="CINTA DE RESINA (IQRES) PARA IMPRESORA TERMICA DATAMAX E-CLASS MARK III, TAMAÑO: 25 A 110 MM (DE 1,0 ” A 4.3”)/ PREST.: UNIDAD."/>
    <n v="44103112"/>
    <s v="MÍNIMA CUANTÍA"/>
    <n v="2"/>
    <n v="3"/>
    <n v="8"/>
    <n v="252800"/>
    <s v="UNIDAD"/>
    <s v="NO SOLICITADAS"/>
  </r>
  <r>
    <x v="12"/>
    <s v="204-4-15"/>
    <n v="10"/>
    <s v="PAPELERIA, UTILES DE ESCRITORIO Y OFICINA"/>
    <s v="CINTA TERMICA, DATAMAX, EC- CLASS MARK II"/>
    <n v="44103112"/>
    <s v="MÍNIMA CUANTÍA"/>
    <n v="2"/>
    <n v="3"/>
    <n v="2"/>
    <n v="220000"/>
    <s v="UNIDAD"/>
    <s v="NO SOLICITADAS"/>
  </r>
  <r>
    <x v="12"/>
    <s v="204-4-15"/>
    <n v="10"/>
    <s v="PAPELERIA, UTILES DE ESCRITORIO Y OFICINA"/>
    <s v="ETIQUETA (STICKER) PARA IMPRESORA TERMICA DATAMAX E-CLASS MARK III, TAMAÑO: 2,5X4,5 MM/ ADHESIVO: PERMANENTE/ PREST.: ROLLO X 5.000 ETQ/ COLOR: PLATA/ MATERIAL: POLIESTER."/>
    <n v="44103112"/>
    <s v="MÍNIMA CUANTÍA"/>
    <n v="1"/>
    <n v="6"/>
    <n v="4"/>
    <n v="942800"/>
    <s v="UNIDAD"/>
    <s v="NO SOLICITADAS"/>
  </r>
  <r>
    <x v="12"/>
    <s v="204-4-15"/>
    <n v="10"/>
    <s v="PAPELERIA, UTILES DE ESCRITORIO Y OFICINA"/>
    <s v="INSUMOS MAQUINA RISSO ROLLO MASTER TÓNER NEGRO, RISO MASTER Z-TYPE 37 (S-4363)"/>
    <n v="44103126"/>
    <s v="MÍNIMA CUANTÍA"/>
    <n v="4"/>
    <n v="2"/>
    <n v="15"/>
    <n v="2400000"/>
    <s v="UNIDAD"/>
    <s v="NO SOLICITADAS"/>
  </r>
  <r>
    <x v="12"/>
    <s v="204-4-15"/>
    <n v="10"/>
    <s v="PAPELERIA, UTILES DE ESCRITORIO Y OFICINA"/>
    <s v="INSUMOS MAQUINA RISSO CARTUCHO COLOR NEGRO TÓNER NEGRO, RISO INK Z-TYPE (S-4254U)"/>
    <n v="44103126"/>
    <s v="MÍNIMA CUANTÍA"/>
    <n v="4"/>
    <n v="2"/>
    <n v="24"/>
    <n v="2400000"/>
    <s v="UNIDAD"/>
    <s v="NO SOLICITADAS"/>
  </r>
  <r>
    <x v="12"/>
    <s v="204-4-15"/>
    <n v="10"/>
    <s v="PAPELERIA, UTILES DE ESCRITORIO Y OFICINA"/>
    <s v="INSUMOS MAQUINA RISSO CARTUCHO COLOR AZUL TÓNER CIAN, RISO INK Z-TYPE (S-4257U)"/>
    <n v="44103126"/>
    <s v="MÍNIMA CUANTÍA"/>
    <n v="4"/>
    <n v="2"/>
    <n v="23"/>
    <n v="2300000"/>
    <s v="UNIDAD"/>
    <s v="NO SOLICITADAS"/>
  </r>
  <r>
    <x v="12"/>
    <s v="204-4-15"/>
    <n v="10"/>
    <s v="PAPELERIA, UTILES DE ESCRITORIO Y OFICINA"/>
    <s v="INSUMOS MAQUINA RISSO CARTUCHO COLOR ROJO TÓNER MAGENTA, RISO INK Z-TYPE (S-4275U)"/>
    <n v="44103126"/>
    <s v="MÍNIMA CUANTÍA"/>
    <n v="4"/>
    <n v="2"/>
    <n v="23"/>
    <n v="2300000"/>
    <s v="UNIDAD"/>
    <s v="NO SOLICITADAS"/>
  </r>
  <r>
    <x v="12"/>
    <s v="204-4-15"/>
    <n v="10"/>
    <s v="PAPELERIA, UTILES DE ESCRITORIO Y OFICINA"/>
    <s v="SALDO TONERS DISAN"/>
    <n v="0"/>
    <s v="MÍNIMA CUANTÍA"/>
    <n v="1"/>
    <n v="6"/>
    <n v="1"/>
    <n v="36260923.890000001"/>
    <s v="UNIDAD"/>
    <s v="NO SOLICITADAS"/>
  </r>
  <r>
    <x v="12"/>
    <s v="204-4-15"/>
    <n v="10"/>
    <s v="PAPELERIA, UTILES DE ESCRITORIO Y OFICINA"/>
    <s v="HP CN049AL HP 950 BLACK OFFICEJET INK CARTRIDGE"/>
    <n v="44103105"/>
    <s v="LICITACIÓN PÚBLICA"/>
    <n v="1"/>
    <n v="6"/>
    <n v="3"/>
    <n v="254175.30000000002"/>
    <s v="UNIDAD"/>
    <s v="NO SOLICITADAS"/>
  </r>
  <r>
    <x v="12"/>
    <s v="204-4-15"/>
    <n v="10"/>
    <s v="PAPELERIA, UTILES DE ESCRITORIO Y OFICINA"/>
    <s v="HP CN050AL HP 951 CYAN OFFICEJET INK CARTRIDGE"/>
    <n v="44103105"/>
    <s v="LICITACIÓN PÚBLICA"/>
    <n v="1"/>
    <n v="6"/>
    <n v="3"/>
    <n v="166704.72"/>
    <s v="UNIDAD"/>
    <s v="NO SOLICITADAS"/>
  </r>
  <r>
    <x v="12"/>
    <s v="204-4-15"/>
    <n v="10"/>
    <s v="PAPELERIA, UTILES DE ESCRITORIO Y OFICINA"/>
    <s v="HP CN051AL HP 951 MAGENTA OFFICEJET INK CARTRIDGE"/>
    <n v="44103105"/>
    <s v="LICITACIÓN PÚBLICA"/>
    <n v="1"/>
    <n v="6"/>
    <n v="3"/>
    <n v="140740.11000000002"/>
    <s v="UNIDAD"/>
    <s v="NO SOLICITADAS"/>
  </r>
  <r>
    <x v="12"/>
    <s v="204-4-15"/>
    <n v="10"/>
    <s v="PAPELERIA, UTILES DE ESCRITORIO Y OFICINA"/>
    <s v="HP CN052AL HP 951 YELLOW OFFICEJET INK CARTRIDGE"/>
    <n v="44103105"/>
    <s v="LICITACIÓN PÚBLICA"/>
    <n v="1"/>
    <n v="6"/>
    <n v="3"/>
    <n v="166704.72"/>
    <s v="UNIDAD"/>
    <s v="NO SOLICITADAS"/>
  </r>
  <r>
    <x v="12"/>
    <s v="204-4-15"/>
    <n v="10"/>
    <s v="PAPELERIA, UTILES DE ESCRITORIO Y OFICINA"/>
    <s v="HP C8766WL HP 95 LAR TRICOLOR PRINT CRTG"/>
    <n v="44103105"/>
    <s v="LICITACIÓN PÚBLICA"/>
    <n v="1"/>
    <n v="6"/>
    <n v="4"/>
    <n v="425961.75999999995"/>
    <s v="UNIDAD"/>
    <s v="NO SOLICITADAS"/>
  </r>
  <r>
    <x v="12"/>
    <s v="204-4-15"/>
    <n v="16"/>
    <s v="PAPELERIA, UTILES DE ESCRITORIO Y OFICINA"/>
    <s v="IMPREVISTOS - SOBRANTE PRESUPUESTO"/>
    <n v="0"/>
    <s v="MÍNIMA CUANTÍA"/>
    <n v="1"/>
    <n v="6"/>
    <n v="1"/>
    <n v="2135721.87"/>
    <s v="GLOBAL"/>
    <s v=""/>
  </r>
  <r>
    <x v="12"/>
    <s v="204-4-15"/>
    <n v="10"/>
    <s v="PAPELERIA, UTILES DE ESCRITORIO Y OFICINA"/>
    <s v="BOLSILLO SATINADO (PROTECTOR DE HOJAS), CAL.: 4&quot;/ COLOR: TRANSPARENTE/ PREST.: PKG X 25/ TAMAÑO: CARTA"/>
    <n v="44122019"/>
    <s v="MÍNIMA CUANTÍA"/>
    <n v="4"/>
    <n v="2"/>
    <n v="100"/>
    <n v="1160000"/>
    <s v="UNIDAD"/>
    <s v="NO SOLICITADAS"/>
  </r>
  <r>
    <x v="12"/>
    <s v="204-4-15"/>
    <n v="10"/>
    <s v="PAPELERIA, UTILES DE ESCRITORIO Y OFICINA"/>
    <s v="BOLSILLO SATINADO (PROTECTOR DE HOJAS), CAL.: 4&quot;/ COLOR: TRANSPARENTE/ PREST.: PKG X 25/ TAMAÑO: OFICIO"/>
    <n v="44122019"/>
    <s v="MÍNIMA CUANTÍA"/>
    <n v="4"/>
    <n v="2"/>
    <n v="100"/>
    <n v="1240000"/>
    <s v="UNIDAD"/>
    <s v="NO SOLICITADAS"/>
  </r>
  <r>
    <x v="12"/>
    <s v="204-4-15"/>
    <n v="10"/>
    <s v="PAPELERIA, UTILES DE ESCRITORIO Y OFICINA"/>
    <s v="HUMEDECEDOR DE DEDOS, DIM.: #65/ G/M²: 42GRS (1,5OZ)/ COLOR: TRANSPARENTE/ PREST.: UND."/>
    <n v="44121620"/>
    <s v="MÍNIMA CUANTÍA"/>
    <n v="4"/>
    <n v="2"/>
    <n v="15"/>
    <n v="46500"/>
    <s v="UNIDAD"/>
    <s v="NO SOLICITADAS"/>
  </r>
  <r>
    <x v="12"/>
    <s v="204-4-15"/>
    <n v="10"/>
    <s v="PAPELERIA, UTILES DE ESCRITORIO Y OFICINA"/>
    <s v="PAPEL CALCIO, DIM.: 36&quot; (20 MTS)/ G/M²: 100GRS/ COLOR: BLANCO/ PREST.: ROLLO"/>
    <n v="14111510"/>
    <s v="MÍNIMA CUANTÍA"/>
    <n v="4"/>
    <n v="2"/>
    <n v="6"/>
    <n v="628800"/>
    <s v="UNIDAD"/>
    <s v="NO SOLICITADAS"/>
  </r>
  <r>
    <x v="12"/>
    <s v="204-4-15"/>
    <n v="10"/>
    <s v="PAPELERIA, UTILES DE ESCRITORIO Y OFICINA"/>
    <s v="PAPEL CALCIO, DIM.: 42&quot; (30 MTS)/ G/M²: 100GRS/ COLOR: BLANCO/ PREST.: ROLLO"/>
    <n v="14111510"/>
    <s v="MÍNIMA CUANTÍA"/>
    <n v="4"/>
    <n v="2"/>
    <n v="10"/>
    <n v="1369000"/>
    <s v="UNIDAD"/>
    <s v="NO SOLICITADAS"/>
  </r>
  <r>
    <x v="12"/>
    <s v="204-4-15"/>
    <n v="10"/>
    <s v="PAPELERIA, UTILES DE ESCRITORIO Y OFICINA"/>
    <s v="PAPEL CALCIO, DIM.: 42&quot; (30 MTS)/ G/M²: 100GRS/ COLOR: BLANCO/ PREST.: ROLLO"/>
    <n v="14111510"/>
    <s v="MÍNIMA CUANTÍA"/>
    <n v="4"/>
    <n v="2"/>
    <n v="6"/>
    <n v="821400"/>
    <s v="UNIDAD"/>
    <s v="NO SOLICITADAS"/>
  </r>
  <r>
    <x v="12"/>
    <s v="204-4-15"/>
    <n v="10"/>
    <s v="PAPELERIA, UTILES DE ESCRITORIO Y OFICINA"/>
    <s v="JUEGO DE SOBRE Y TARJETA KIMBERLY, DIM.: 180GRS/ COLOR: BLANCO/ PREST.: UND./ TAMAÑO: CARTA"/>
    <n v="44121503"/>
    <s v="MÍNIMA CUANTÍA"/>
    <n v="4"/>
    <n v="2"/>
    <n v="25"/>
    <n v="27500"/>
    <s v="UNIDAD"/>
    <s v="NO SOLICITADAS"/>
  </r>
  <r>
    <x v="12"/>
    <s v="204-4-15"/>
    <n v="10"/>
    <s v="PAPELERIA, UTILES DE ESCRITORIO Y OFICINA"/>
    <s v="CARTUCHO HP 62 NEGRO C2P05A"/>
    <n v="44103105"/>
    <s v="MÍNIMA CUANTÍA"/>
    <n v="1"/>
    <n v="6"/>
    <n v="3"/>
    <n v="270000"/>
    <s v="UNIDAD"/>
    <s v=""/>
  </r>
  <r>
    <x v="12"/>
    <s v="204-4-15"/>
    <n v="10"/>
    <s v="PAPELERIA, UTILES DE ESCRITORIO Y OFICINA"/>
    <s v="CARTUCHO HP 62 COLOR C2P06A"/>
    <n v="44103105"/>
    <s v="MÍNIMA CUANTÍA"/>
    <n v="1"/>
    <n v="6"/>
    <n v="3"/>
    <n v="270000"/>
    <s v="UNIDAD"/>
    <s v=""/>
  </r>
  <r>
    <x v="12"/>
    <s v="204-4-15"/>
    <n v="10"/>
    <s v="PAPELERIA, UTILES DE ESCRITORIO Y OFICINA"/>
    <s v="CARTUCHO DE TÓNER ALTO RENDIMIENTO NEGRO, LEXMARK T650, T652, T654 (T650H21E)"/>
    <n v="44103105"/>
    <s v="MÍNIMA CUANTÍA"/>
    <n v="1"/>
    <n v="6"/>
    <n v="3"/>
    <n v="3869298"/>
    <s v="UNIDAD"/>
    <s v=""/>
  </r>
  <r>
    <x v="12"/>
    <s v="204-4-15"/>
    <n v="10"/>
    <s v="PAPELERIA, UTILES DE ESCRITORIO Y OFICINA"/>
    <s v="SALDO REDUCCION TONERS BACOF"/>
    <n v="0"/>
    <s v="MÍNIMA CUANTÍA"/>
    <n v="1"/>
    <n v="6"/>
    <n v="1"/>
    <n v="23600"/>
    <s v="GLOBAL"/>
    <s v=""/>
  </r>
  <r>
    <x v="12"/>
    <s v="204-4-16"/>
    <n v="16"/>
    <s v="PRODUCTOS AGROFORESTALES, ABONOS Y FERTILIZANTES"/>
    <s v="IMPREVISTOS - SOBRANTE PRESUPUESTO"/>
    <n v="0"/>
    <s v="MÍNIMA CUANTÍA"/>
    <n v="1"/>
    <n v="6"/>
    <n v="1"/>
    <n v="61800"/>
    <s v="GLOBAL"/>
    <s v="NO SOLICITADAS"/>
  </r>
  <r>
    <x v="12"/>
    <s v="204-4-17"/>
    <n v="10"/>
    <s v="PRODUCTOS DE ASEO Y LIMPIEZA"/>
    <s v="SILICONA LIQUIDA PARA LIMPIEZA DE VEHICULOS"/>
    <n v="47132101"/>
    <s v="MÍNIMA CUANTÍA"/>
    <n v="1"/>
    <n v="6"/>
    <n v="400"/>
    <n v="3440528"/>
    <s v="UNIDAD"/>
    <s v="NO SOLICITADAS"/>
  </r>
  <r>
    <x v="12"/>
    <s v="204-4-17"/>
    <n v="10"/>
    <s v="PRODUCTOS DE ASEO Y LIMPIEZA"/>
    <s v="CERA EN CREMA PARA VEHICULOS "/>
    <n v="47132101"/>
    <s v="MÍNIMA CUANTÍA"/>
    <n v="1"/>
    <n v="6"/>
    <n v="150"/>
    <n v="1440138"/>
    <s v="UNIDAD"/>
    <s v="NO SOLICITADAS"/>
  </r>
  <r>
    <x v="12"/>
    <s v="204-4-17"/>
    <n v="10"/>
    <s v="PRODUCTOS DE ASEO Y LIMPIEZA"/>
    <s v="LIMPIADOR PARA PIEZAS ELECTRONICAS"/>
    <n v="47132101"/>
    <s v="MÍNIMA CUANTÍA"/>
    <n v="1"/>
    <n v="6"/>
    <n v="10"/>
    <n v="189935.9"/>
    <s v="UNIDAD"/>
    <s v="NO SOLICITADAS"/>
  </r>
  <r>
    <x v="12"/>
    <s v="204-4-17"/>
    <n v="10"/>
    <s v="PRODUCTOS DE ASEO Y LIMPIEZA"/>
    <s v="RUBY (PARA VEHICULOS)"/>
    <n v="47132101"/>
    <s v="MÍNIMA CUANTÍA"/>
    <n v="1"/>
    <n v="6"/>
    <n v="25"/>
    <n v="2221432.5"/>
    <s v="GALON"/>
    <s v="NO SOLICITADAS"/>
  </r>
  <r>
    <x v="12"/>
    <s v="204-4-17"/>
    <n v="10"/>
    <s v="PRODUCTOS DE ASEO Y LIMPIEZA"/>
    <s v="LLANTIL"/>
    <n v="47132101"/>
    <s v="MÍNIMA CUANTÍA"/>
    <n v="1"/>
    <n v="6"/>
    <n v="150"/>
    <n v="1416933"/>
    <s v="UNIDAD"/>
    <s v="NO SOLICITADAS"/>
  </r>
  <r>
    <x v="12"/>
    <s v="204-4-17"/>
    <n v="10"/>
    <s v="PRODUCTOS DE ASEO Y LIMPIEZA"/>
    <s v="AMBIENTADOR"/>
    <n v="47132101"/>
    <s v="MÍNIMA CUANTÍA"/>
    <n v="1"/>
    <n v="6"/>
    <n v="200"/>
    <n v="2103206"/>
    <s v="UNIDAD"/>
    <s v="NO SOLICITADAS"/>
  </r>
  <r>
    <x v="12"/>
    <s v="204-4-17"/>
    <n v="10"/>
    <s v="PRODUCTOS DE ASEO Y LIMPIEZA"/>
    <s v="SHAMPOO "/>
    <n v="47132101"/>
    <s v="MÍNIMA CUANTÍA"/>
    <n v="1"/>
    <n v="6"/>
    <n v="150"/>
    <n v="1462450.5"/>
    <s v="UNIDAD"/>
    <s v="NO SOLICITADAS"/>
  </r>
  <r>
    <x v="12"/>
    <s v="204-4-17"/>
    <n v="10"/>
    <s v="PRODUCTOS DE ASEO Y LIMPIEZA"/>
    <s v="PAÑUELOS"/>
    <n v="47132101"/>
    <s v="MÍNIMA CUANTÍA"/>
    <n v="1"/>
    <n v="6"/>
    <n v="150"/>
    <n v="211879.5"/>
    <s v="UNIDAD"/>
    <s v="NO SOLICITADAS"/>
  </r>
  <r>
    <x v="12"/>
    <s v="204-4-17"/>
    <n v="10"/>
    <s v="PRODUCTOS DE ASEO Y LIMPIEZA"/>
    <s v="BAYETILLA"/>
    <n v="47131501"/>
    <s v="MÍNIMA CUANTÍA"/>
    <n v="1"/>
    <n v="6"/>
    <n v="200"/>
    <n v="363188"/>
    <s v="UNIDAD"/>
    <s v="NO SOLICITADAS"/>
  </r>
  <r>
    <x v="12"/>
    <s v="204-4-17"/>
    <n v="10"/>
    <s v="PRODUCTOS DE ASEO Y LIMPIEZA"/>
    <s v="CESTAS PARA LA BASURA EN ACERO INOXIDABLE PARA EXTERIORES MUSEO AEROESPACIAL"/>
    <n v="47121702"/>
    <s v="MÍNIMA CUANTÍA"/>
    <n v="2"/>
    <n v="3"/>
    <n v="10"/>
    <n v="4499997"/>
    <s v="UNIDAD"/>
    <s v="NO SOLICITADAS"/>
  </r>
  <r>
    <x v="12"/>
    <s v="204-4-17"/>
    <n v="10"/>
    <s v="PRODUCTOS DE ASEO Y LIMPIEZA"/>
    <s v="ADICION CPA. 88 GRUACO BASURERO EN LAMINA COLD ROLLED"/>
    <n v="0"/>
    <s v="MÍNIMA CUANTÍA"/>
    <n v="1"/>
    <n v="6"/>
    <n v="1"/>
    <n v="2929518.2"/>
    <s v="GLOBAL"/>
    <s v=""/>
  </r>
  <r>
    <x v="12"/>
    <s v="204-4-17"/>
    <n v="16"/>
    <s v="PRODUCTOS DE ASEO Y LIMPIEZA"/>
    <s v="CUCHILLAS DE AFEITAR X 3 UNIDADES"/>
    <n v="53131603"/>
    <s v="MÍNIMA CUANTÍA"/>
    <n v="5"/>
    <n v="1"/>
    <n v="800"/>
    <n v="800000"/>
    <s v="UNIDAD"/>
    <s v="NO SOLICITADAS"/>
  </r>
  <r>
    <x v="12"/>
    <s v="204-4-17"/>
    <n v="16"/>
    <s v="PRODUCTOS DE ASEO Y LIMPIEZA"/>
    <s v="MENTICOL ALCOHOL PERFUMADO X 250 MG X 12"/>
    <n v="53131620"/>
    <s v="MÍNIMA CUANTÍA"/>
    <n v="5"/>
    <n v="1"/>
    <n v="4"/>
    <n v="440000"/>
    <s v="UNIDAD"/>
    <s v="NO SOLICITADAS"/>
  </r>
  <r>
    <x v="12"/>
    <s v="204-4-17"/>
    <n v="16"/>
    <s v="PRODUCTOS DE ASEO Y LIMPIEZA"/>
    <s v="TALCO PROFESIONAL"/>
    <n v="53131613"/>
    <s v="MÍNIMA CUANTÍA"/>
    <n v="5"/>
    <n v="1"/>
    <n v="10"/>
    <n v="200000"/>
    <s v="UNIDAD"/>
    <s v="NO SOLICITADAS"/>
  </r>
  <r>
    <x v="12"/>
    <s v="204-4-17"/>
    <n v="16"/>
    <s v="PRODUCTOS DE ASEO Y LIMPIEZA"/>
    <s v="GEL PROFESIONAL 1000 GR"/>
    <n v="53131611"/>
    <s v="MÍNIMA CUANTÍA"/>
    <n v="5"/>
    <n v="1"/>
    <n v="12"/>
    <n v="180000"/>
    <s v="UNIDAD"/>
    <s v="NO SOLICITADAS"/>
  </r>
  <r>
    <x v="12"/>
    <s v="204-4-17"/>
    <n v="16"/>
    <s v="PRODUCTOS DE ASEO Y LIMPIEZA"/>
    <s v="ALCOHOL ETILICO"/>
    <n v="47131803"/>
    <s v="MÍNIMA CUANTÍA"/>
    <n v="5"/>
    <n v="1"/>
    <n v="15"/>
    <n v="82500"/>
    <s v="UNIDAD"/>
    <s v="NO SOLICITADAS"/>
  </r>
  <r>
    <x v="12"/>
    <s v="204-4-17"/>
    <n v="16"/>
    <s v="PRODUCTOS DE ASEO Y LIMPIEZA"/>
    <s v="EUCIDA SOLUCION DESINFECTANTE"/>
    <n v="53131620"/>
    <s v="MÍNIMA CUANTÍA"/>
    <n v="5"/>
    <n v="1"/>
    <n v="15"/>
    <n v="225000"/>
    <s v="UNIDAD"/>
    <s v="NO SOLICITADAS"/>
  </r>
  <r>
    <x v="12"/>
    <s v="204-4-17"/>
    <n v="16"/>
    <s v="PRODUCTOS DE ASEO Y LIMPIEZA"/>
    <s v="IMPREVISTOS - SOBRANTE PRESUPUESTO"/>
    <n v="0"/>
    <s v="MÍNIMA CUANTÍA"/>
    <n v="1"/>
    <n v="6"/>
    <n v="1"/>
    <n v="22869"/>
    <s v="GLOBAL"/>
    <s v="NO SOLICITADAS"/>
  </r>
  <r>
    <x v="12"/>
    <s v="204-4-20"/>
    <n v="10"/>
    <s v="REPUESTOS"/>
    <s v="REPUESTOS "/>
    <n v="25172001"/>
    <s v="MÍNIMA CUANTÍA"/>
    <n v="1"/>
    <n v="6"/>
    <n v="1"/>
    <n v="68739734.680000007"/>
    <s v="GLOBAL"/>
    <s v="NO SOLICITADAS"/>
  </r>
  <r>
    <x v="12"/>
    <s v="204-4-20"/>
    <n v="10"/>
    <s v="REPUESTOS"/>
    <s v="ADQUISICION DE ELEMENTOS PARA ILUMINACION ACCESORIOS Y DEMAS REPUESTOS"/>
    <n v="39101601"/>
    <s v="MÍNIMA CUANTÍA"/>
    <n v="4"/>
    <n v="2"/>
    <n v="1"/>
    <n v="10487014.42"/>
    <s v="GLOBAL"/>
    <s v="NO SOLICITADAS"/>
  </r>
  <r>
    <x v="12"/>
    <s v="204-4-20"/>
    <n v="16"/>
    <s v="REPUESTOS"/>
    <s v="ADQUISICION DE ELEMENTOS PARA ILUMINACION ACCESORIOS Y DEMAS REPUESTOS"/>
    <n v="39101601"/>
    <s v="MÍNIMA CUANTÍA"/>
    <n v="4"/>
    <n v="2"/>
    <n v="1"/>
    <n v="9941229.2200000007"/>
    <s v="GLOBAL"/>
    <s v="NO SOLICITADAS"/>
  </r>
  <r>
    <x v="12"/>
    <s v="204-4-20"/>
    <n v="10"/>
    <s v="REPUESTOS"/>
    <s v="DISCOS DE DIAMANTE PARA CORTE DE METAL (PARA CORADORA) 7&quot;X 0.55&quot;X 7/8&quot;(180X1.4X22.2MM)"/>
    <n v="31191506"/>
    <s v="MÍNIMA CUANTÍA"/>
    <n v="3"/>
    <n v="3"/>
    <n v="2"/>
    <n v="571200"/>
    <s v="UNIDAD"/>
    <s v="NO SOLICITADAS"/>
  </r>
  <r>
    <x v="12"/>
    <s v="204-4-20"/>
    <n v="10"/>
    <s v="REPUESTOS"/>
    <s v="DISCO CORTADORA DE DIAMANTE PARA CORTE DE METAL (PARA CORADORA) 4 1/2&quot;X 0.45&quot; X 7/8&quot; (115 X 1.2 X 22.2 MM)"/>
    <n v="31191506"/>
    <s v="MÍNIMA CUANTÍA"/>
    <n v="3"/>
    <n v="3"/>
    <n v="1"/>
    <n v="273700"/>
    <s v="UNIDAD"/>
    <s v="NO SOLICITADAS"/>
  </r>
  <r>
    <x v="12"/>
    <s v="204-4-20"/>
    <n v="10"/>
    <s v="REPUESTOS"/>
    <s v="BOMBILLO LUZ BLANCA ROSCA ESTANDAR AHORRADOR"/>
    <n v="39101600"/>
    <s v="MÍNIMA CUANTÍA"/>
    <n v="4"/>
    <n v="2"/>
    <n v="20"/>
    <n v="146769"/>
    <s v="UNIDAD"/>
    <s v="NO SOLICITADAS"/>
  </r>
  <r>
    <x v="12"/>
    <s v="204-4-20"/>
    <n v="10"/>
    <s v="REPUESTOS"/>
    <s v="BOMBILLO FLUORECENTE  TUBULAR REF T8 18W "/>
    <n v="39101600"/>
    <s v="MÍNIMA CUANTÍA"/>
    <n v="4"/>
    <n v="2"/>
    <n v="50"/>
    <n v="209666"/>
    <s v="UNIDAD"/>
    <s v="NO SOLICITADAS"/>
  </r>
  <r>
    <x v="12"/>
    <s v="204-4-20"/>
    <n v="16"/>
    <s v="REPUESTOS"/>
    <s v="IMPREVISTOS - SOBRANTE PRESUPUESTO"/>
    <n v="0"/>
    <s v="MÍNIMA CUANTÍA"/>
    <n v="1"/>
    <n v="6"/>
    <n v="1"/>
    <n v="111637.8"/>
    <s v="GLOBAL"/>
    <s v=""/>
  </r>
  <r>
    <x v="12"/>
    <s v="204-4-20"/>
    <n v="16"/>
    <s v="REPUESTOS"/>
    <s v="IMPREVISTOS - SOBRANTE PRESUPUESTO"/>
    <n v="0"/>
    <s v="MÍNIMA CUANTÍA"/>
    <n v="1"/>
    <n v="6"/>
    <n v="1"/>
    <n v="466822"/>
    <s v="GLOBAL"/>
    <s v="NO SOLICITADAS"/>
  </r>
  <r>
    <x v="12"/>
    <s v="204-4-20"/>
    <n v="10"/>
    <s v="REPUESTOS"/>
    <s v="DISCOS DE DIAMANTE PARA TRONZADORA POWER CUTTER B12ALU100 K 760 14&quot;(350MM) MAX 0.2&quot;(5MM) 1&quot;(25.4MM)"/>
    <n v="31191506"/>
    <s v="MÍNIMA CUANTÍA"/>
    <n v="1"/>
    <n v="6"/>
    <n v="3"/>
    <n v="856800"/>
    <s v="UNIDAD"/>
    <s v="NO SOLICITADAS"/>
  </r>
  <r>
    <x v="12"/>
    <s v="204-4-20"/>
    <n v="16"/>
    <s v="REPUESTOS"/>
    <s v="SALDO REDUCCION CPA. 13 ADQUISICION DE ELEMENTOS PARA ILUMINACION ACCESORIOS Y DEMAS REPUESTOS"/>
    <n v="0"/>
    <s v="MÍNIMA CUANTÍA"/>
    <n v="1"/>
    <n v="6"/>
    <n v="1"/>
    <n v="888099.35000000009"/>
    <s v="GLOBAL"/>
    <s v=""/>
  </r>
  <r>
    <x v="12"/>
    <s v="204-4-20"/>
    <n v="16"/>
    <s v="REPUESTOS"/>
    <s v="SWITCH CAPA 3 ADMINISTRABLE 24 PUERTOS 10/100/1000 2 SFP APILABLE POE"/>
    <n v="39121633"/>
    <s v="MÍNIMA CUANTÍA"/>
    <n v="1"/>
    <n v="6"/>
    <n v="1"/>
    <n v="7833234.5"/>
    <s v="UNIDAD"/>
    <s v=""/>
  </r>
  <r>
    <x v="12"/>
    <s v="204-4-20"/>
    <n v="16"/>
    <s v="REPUESTOS"/>
    <s v="SWITCH CAPA 3 ADMINISTRABLE 24 PUERTOS 10/100/1000 4 SFP APILABLE POE."/>
    <n v="39121633"/>
    <s v="MÍNIMA CUANTÍA"/>
    <n v="1"/>
    <n v="6"/>
    <n v="1"/>
    <n v="7833234.5"/>
    <s v="UNIDAD"/>
    <s v=""/>
  </r>
  <r>
    <x v="12"/>
    <s v="204-4-20"/>
    <n v="16"/>
    <s v="REPUESTOS"/>
    <s v="SWITCH CAPA 3 ADMINISTRABLE 48 PUERTOS 10/100/1000 4 SFP APILABLE POE."/>
    <n v="39121633"/>
    <s v="MÍNIMA CUANTÍA"/>
    <n v="1"/>
    <n v="6"/>
    <n v="1"/>
    <n v="7833234.5"/>
    <s v="UNIDAD"/>
    <s v=""/>
  </r>
  <r>
    <x v="12"/>
    <s v="204-4-23"/>
    <n v="16"/>
    <s v="OTROS MATERIALES Y SUMINISTROS"/>
    <s v="ADQUISICIÓN DE ELEMENTOS PARA ILUMINACION Y CONEXIONES ELECTRICAS"/>
    <n v="39101601"/>
    <s v="MÍNIMA CUANTÍA"/>
    <n v="4"/>
    <n v="2"/>
    <n v="1"/>
    <n v="2715236.9"/>
    <s v="GLOBAL"/>
    <s v="NO SOLICITADAS"/>
  </r>
  <r>
    <x v="12"/>
    <s v="204-4-23"/>
    <n v="10"/>
    <s v="OTROS MATERIALES Y SUMINISTROS"/>
    <s v="PANEL LED DE 60X 60  45W LUZ BLANCA FRIO"/>
    <n v="47131600"/>
    <s v="MÍNIMA CUANTÍA"/>
    <n v="4"/>
    <n v="2"/>
    <n v="1"/>
    <n v="911305.2"/>
    <s v="UNIDAD"/>
    <s v="NO SOLICITADAS"/>
  </r>
  <r>
    <x v="12"/>
    <s v="204-4-23"/>
    <n v="10"/>
    <s v="OTROS MATERIALES Y SUMINISTROS"/>
    <s v="BANDERINES DE MARCACIÓN DE EVIDENCIA, FRASE &quot;EVIDENCIA NO TOCAR&quot;, TAMAÑO 30 CMS, COLOR AMARILLO OPTICO, PAQUETE POR 30 UNIDADES."/>
    <n v="55121715"/>
    <s v="MÍNIMA CUANTÍA"/>
    <n v="3"/>
    <n v="3"/>
    <n v="2"/>
    <n v="219912"/>
    <s v="UNIDAD"/>
    <s v="NO SOLICITADAS"/>
  </r>
  <r>
    <x v="12"/>
    <s v="204-4-23"/>
    <n v="10"/>
    <s v="OTROS MATERIALES Y SUMINISTROS"/>
    <s v="TESTIGO MÉTRICO TIPO L, COLOR BLANCO, MATERIAL CARTÓN TAMAÑO 30 X 15 CMS."/>
    <n v="55121729"/>
    <s v="MÍNIMA CUANTÍA"/>
    <n v="3"/>
    <n v="3"/>
    <n v="30"/>
    <n v="196350"/>
    <s v="UNIDAD"/>
    <s v="NO SOLICITADAS"/>
  </r>
  <r>
    <x v="12"/>
    <s v="204-4-23"/>
    <n v="10"/>
    <s v="OTROS MATERIALES Y SUMINISTROS"/>
    <s v="TESTIGO MÉTRICO TIPO L, COLOR BLANCO, MATERIAL PLÁSTICO TAMAÑO 30 X 30 CMS."/>
    <n v="55121729"/>
    <s v="MÍNIMA CUANTÍA"/>
    <n v="3"/>
    <n v="3"/>
    <n v="30"/>
    <n v="499800"/>
    <s v="UNIDAD"/>
    <s v="NO SOLICITADAS"/>
  </r>
  <r>
    <x v="12"/>
    <s v="204-4-23"/>
    <n v="10"/>
    <s v="OTROS MATERIALES Y SUMINISTROS"/>
    <s v="NUMERADOR DE EVIDENCIA DE CARTÓN PREDISEÑADO PARA MARCAR COLOR BLANCO.  FÁCIL ARMADO, SE PUEDE MARCAR POR ESCRITO O ADHESIVO NUMÉRICO O ALFABÉTICO. "/>
    <n v="55121733"/>
    <s v="MÍNIMA CUANTÍA"/>
    <n v="3"/>
    <n v="3"/>
    <n v="30"/>
    <n v="149940"/>
    <s v="UNIDAD"/>
    <s v="NO SOLICITADAS"/>
  </r>
  <r>
    <x v="12"/>
    <s v="204-4-23"/>
    <n v="10"/>
    <s v="OTROS MATERIALES Y SUMINISTROS"/>
    <s v="NUMERADOR DE EVIDENCIA PLÁSTICO, TAMAÑO 10 X 8 CMS, PARA MARCADO, COLOR AMARILLO ÓPTICO. VENTA POR JUEGO."/>
    <n v="55121733"/>
    <s v="MÍNIMA CUANTÍA"/>
    <n v="3"/>
    <n v="3"/>
    <n v="5"/>
    <n v="321300"/>
    <s v="UNIDAD"/>
    <s v="NO SOLICITADAS"/>
  </r>
  <r>
    <x v="12"/>
    <s v="204-4-23"/>
    <n v="10"/>
    <s v="OTROS MATERIALES Y SUMINISTROS"/>
    <s v="NUMERADOR PLANO, PLÁSTICO, AMARILLO ÓPTICO, MARCADO CON NÚMERO O ALFABÉTICO."/>
    <n v="55121733"/>
    <s v="MÍNIMA CUANTÍA"/>
    <n v="3"/>
    <n v="3"/>
    <n v="35"/>
    <n v="174930"/>
    <s v="UNIDAD"/>
    <s v="NO SOLICITADAS"/>
  </r>
  <r>
    <x v="12"/>
    <s v="204-4-23"/>
    <n v="10"/>
    <s v="OTROS MATERIALES Y SUMINISTROS"/>
    <s v="FLECHA INDICADORAS, PLÁSTICAS COLOR AMARILLO, PAQUETE POR 20 UNIDADES."/>
    <n v="55121731"/>
    <s v="MÍNIMA CUANTÍA"/>
    <n v="3"/>
    <n v="3"/>
    <n v="2"/>
    <n v="99960"/>
    <s v="UNIDAD"/>
    <s v="NO SOLICITADAS"/>
  </r>
  <r>
    <x v="12"/>
    <s v="204-4-23"/>
    <n v="10"/>
    <s v="OTROS MATERIALES Y SUMINISTROS"/>
    <s v="ROLLO DE CINTA ADHESIVA TRANSPARENTE CON LA FRASE &quot;EVIDENCIA&quot; DE 100 METROS POR 4,8 CMS"/>
    <n v="55121704"/>
    <s v="MÍNIMA CUANTÍA"/>
    <n v="3"/>
    <n v="3"/>
    <n v="20"/>
    <n v="333200"/>
    <s v="UNIDAD"/>
    <s v="NO SOLICITADAS"/>
  </r>
  <r>
    <x v="12"/>
    <s v="204-4-23"/>
    <n v="10"/>
    <s v="OTROS MATERIALES Y SUMINISTROS"/>
    <s v="NUMERADORES DE EVIDENCIA CON MARCADOR TIPO ESCUADRA, COLOR BLANCO, VIENE CON BASE MÉTRICO DE 5 CMS X 5CMS, PAQUETE POR 5 UNIDADES."/>
    <n v="55121733"/>
    <s v="MÍNIMA CUANTÍA"/>
    <n v="3"/>
    <n v="3"/>
    <n v="4"/>
    <n v="218960"/>
    <s v="UNIDAD"/>
    <s v="NO SOLICITADAS"/>
  </r>
  <r>
    <x v="12"/>
    <s v="204-4-23"/>
    <n v="10"/>
    <s v="OTROS MATERIALES Y SUMINISTROS"/>
    <s v="LOGOS ADHESIVOS PARA SELLADO DE ELEMENTOS TAMAÑO MEDIA CARTA."/>
    <n v="55121700"/>
    <s v="MÍNIMA CUANTÍA"/>
    <n v="3"/>
    <n v="3"/>
    <n v="40"/>
    <n v="276080"/>
    <s v="UNIDAD"/>
    <s v="NO SOLICITADAS"/>
  </r>
  <r>
    <x v="12"/>
    <s v="204-4-23"/>
    <n v="10"/>
    <s v="OTROS MATERIALES Y SUMINISTROS"/>
    <s v="PAPEL VINIPEL  INDUSTRIAL TRANSPARENTE CALIBRE 8 DE 50 CM X 500 MT "/>
    <n v="46182006"/>
    <s v="MÍNIMA CUANTÍA"/>
    <n v="3"/>
    <n v="3"/>
    <n v="15"/>
    <n v="599760"/>
    <s v="UNIDAD"/>
    <s v="NO SOLICITADAS"/>
  </r>
  <r>
    <x v="12"/>
    <s v="204-4-23"/>
    <n v="10"/>
    <s v="OTROS MATERIALES Y SUMINISTROS"/>
    <s v="PAPEL VINIPEL  INDUSTRIAL TRANSPARENTE CALIBRE 8 DE 15 CM X 500 MT"/>
    <n v="46182006"/>
    <s v="MÍNIMA CUANTÍA"/>
    <n v="3"/>
    <n v="3"/>
    <n v="15"/>
    <n v="223125"/>
    <s v="UNIDAD"/>
    <s v="NO SOLICITADAS"/>
  </r>
  <r>
    <x v="12"/>
    <s v="204-4-23"/>
    <n v="10"/>
    <s v="OTROS MATERIALES Y SUMINISTROS"/>
    <s v="ROLLOS DE CINTA AMARILLA DE PELIGRO X 500 MT"/>
    <n v="55121704"/>
    <s v="MÍNIMA CUANTÍA"/>
    <n v="3"/>
    <n v="3"/>
    <n v="4"/>
    <n v="79968"/>
    <s v="UNIDAD"/>
    <s v="NO SOLICITADAS"/>
  </r>
  <r>
    <x v="12"/>
    <s v="204-4-23"/>
    <n v="10"/>
    <s v="OTROS MATERIALES Y SUMINISTROS"/>
    <s v="BOLSAS PARA EVIDENCIA PAPEL KRAFT EVESOS EN PAPEL KRAFT EN TAMAÑO CARTA X 100 UND. CON LOGO DE LA FAC Y DISOP"/>
    <n v="24111502"/>
    <s v="MÍNIMA CUANTÍA"/>
    <n v="3"/>
    <n v="3"/>
    <n v="1"/>
    <n v="166600"/>
    <s v="UNIDAD"/>
    <s v="NO SOLICITADAS"/>
  </r>
  <r>
    <x v="12"/>
    <s v="204-4-23"/>
    <n v="10"/>
    <s v="OTROS MATERIALES Y SUMINISTROS"/>
    <s v="BOLSA ANTIESTÁTICA 40X60 CM EXTERNA, CON RESISTENCIA AL OXIGENO, PRUEBA DE GRASA, PRUEBA DE HUMEDAD, ALTA BARRERA GRADO ALIMENTICIO, MATERIAL TRANSLÚCIDO COLOR NEGRO, CON LAS OPCIONES DE CIERRE DE CREMALLERA LATERALES DE 5 MM"/>
    <n v="24111500"/>
    <s v="MÍNIMA CUANTÍA"/>
    <n v="3"/>
    <n v="3"/>
    <n v="100"/>
    <n v="1249500"/>
    <s v="UNIDAD"/>
    <s v="NO SOLICITADAS"/>
  </r>
  <r>
    <x v="12"/>
    <s v="204-4-23"/>
    <n v="10"/>
    <s v="OTROS MATERIALES Y SUMINISTROS"/>
    <s v="CORTINA ENROLLABLE EN BLACK - OUT"/>
    <n v="52131501"/>
    <s v="MÍNIMA CUANTÍA"/>
    <n v="3"/>
    <n v="4"/>
    <n v="1"/>
    <n v="15500000"/>
    <s v="UNIDAD"/>
    <s v="NO SOLICITADAS"/>
  </r>
  <r>
    <x v="12"/>
    <s v="204-4-23"/>
    <n v="10"/>
    <s v="OTROS MATERIALES Y SUMINISTROS"/>
    <s v="CORTINA TIPO PANEL JAPONES"/>
    <n v="52131501"/>
    <s v="MÍNIMA CUANTÍA"/>
    <n v="3"/>
    <n v="4"/>
    <n v="1"/>
    <n v="23100000"/>
    <s v="UNIDAD"/>
    <s v="NO SOLICITADAS"/>
  </r>
  <r>
    <x v="12"/>
    <s v="204-4-23"/>
    <n v="10"/>
    <s v="OTROS MATERIALES Y SUMINISTROS"/>
    <s v="CORTINA ENROLLABLE EN SCREEN"/>
    <n v="52131501"/>
    <s v="MÍNIMA CUANTÍA"/>
    <n v="3"/>
    <n v="4"/>
    <n v="1"/>
    <n v="4400000"/>
    <s v="UNIDAD"/>
    <s v="NO SOLICITADAS"/>
  </r>
  <r>
    <x v="12"/>
    <s v="204-4-23"/>
    <n v="10"/>
    <s v="OTROS MATERIALES Y SUMINISTROS"/>
    <s v="CORTINA EN VELO SUIZO"/>
    <n v="52131501"/>
    <s v="MÍNIMA CUANTÍA"/>
    <n v="3"/>
    <n v="4"/>
    <n v="1"/>
    <n v="3500000"/>
    <s v="UNIDAD"/>
    <s v="NO SOLICITADAS"/>
  </r>
  <r>
    <x v="12"/>
    <s v="204-4-23"/>
    <n v="10"/>
    <s v="OTROS MATERIALES Y SUMINISTROS"/>
    <s v="CORTINA EN TELA SEMIPESADA"/>
    <n v="52131501"/>
    <s v="MÍNIMA CUANTÍA"/>
    <n v="3"/>
    <n v="4"/>
    <n v="1"/>
    <n v="3500000"/>
    <s v="UNIDAD"/>
    <s v="NO SOLICITADAS"/>
  </r>
  <r>
    <x v="12"/>
    <s v="204-4-23"/>
    <n v="10"/>
    <s v="OTROS MATERIALES Y SUMINISTROS"/>
    <s v="CORTINA SISTEMA SHEER ELEGANCE"/>
    <n v="52131501"/>
    <s v="MÍNIMA CUANTÍA"/>
    <n v="3"/>
    <n v="4"/>
    <n v="1"/>
    <n v="15000000"/>
    <s v="UNIDAD"/>
    <s v="NO SOLICITADAS"/>
  </r>
  <r>
    <x v="12"/>
    <s v="204-4-23"/>
    <n v="16"/>
    <s v="OTROS MATERIALES Y SUMINISTROS"/>
    <s v="CORDON PARA INSTRUMENTOS BANDA MARCIAL"/>
    <n v="60131503"/>
    <s v="MÍNIMA CUANTÍA"/>
    <n v="4"/>
    <n v="4"/>
    <n v="70"/>
    <n v="2300200"/>
    <s v="UNIDAD"/>
    <s v="NO SOLICITADAS"/>
  </r>
  <r>
    <x v="12"/>
    <s v="204-4-23"/>
    <n v="16"/>
    <s v="OTROS MATERIALES Y SUMINISTROS"/>
    <s v="ESTUCHES TIPO CAJA"/>
    <n v="24121513"/>
    <s v="MÍNIMA CUANTÍA"/>
    <n v="6"/>
    <n v="4"/>
    <n v="10"/>
    <n v="315350"/>
    <s v="UNIDAD"/>
    <s v="NO SOLICITADAS"/>
  </r>
  <r>
    <x v="12"/>
    <s v="204-4-23"/>
    <n v="16"/>
    <s v="OTROS MATERIALES Y SUMINISTROS"/>
    <s v="GALLARDETE PARA INSTRUMENTOS BANDA MARCIAL"/>
    <n v="60131503"/>
    <s v="MÍNIMA CUANTÍA"/>
    <n v="4"/>
    <n v="4"/>
    <n v="70"/>
    <n v="2597000"/>
    <s v="UNIDAD"/>
    <s v="NO SOLICITADAS"/>
  </r>
  <r>
    <x v="12"/>
    <s v="204-4-23"/>
    <n v="16"/>
    <s v="OTROS MATERIALES Y SUMINISTROS"/>
    <s v="IMPREVISTOS - SOBRANTE PRESUPUESTO"/>
    <n v="0"/>
    <s v="MÍNIMA CUANTÍA"/>
    <n v="1"/>
    <n v="6"/>
    <n v="1"/>
    <n v="820"/>
    <s v="GLOBAL"/>
    <s v=""/>
  </r>
  <r>
    <x v="12"/>
    <s v="204-4-23"/>
    <n v="16"/>
    <s v="OTROS MATERIALES Y SUMINISTROS"/>
    <s v="IMPREVISTOS - SOBRANTE PRESUPUESTO"/>
    <n v="0"/>
    <s v="MÍNIMA CUANTÍA"/>
    <n v="1"/>
    <n v="6"/>
    <n v="1"/>
    <n v="4670"/>
    <s v="GLOBAL"/>
    <s v=""/>
  </r>
  <r>
    <x v="12"/>
    <s v="204-4-23"/>
    <n v="16"/>
    <s v="OTROS MATERIALES Y SUMINISTROS"/>
    <s v="MAQUINA DE PELUQUERIA PROFESIONAL"/>
    <n v="53131602"/>
    <s v="MÍNIMA CUANTÍA"/>
    <n v="5"/>
    <n v="1"/>
    <n v="3"/>
    <n v="600000"/>
    <s v="UNIDAD"/>
    <s v="NO SOLICITADAS"/>
  </r>
  <r>
    <x v="12"/>
    <s v="204-4-23"/>
    <n v="16"/>
    <s v="OTROS MATERIALES Y SUMINISTROS"/>
    <s v="MAQUINA PATILLERA PROFESIONAL"/>
    <n v="53131602"/>
    <s v="MÍNIMA CUANTÍA"/>
    <n v="5"/>
    <n v="1"/>
    <n v="3"/>
    <n v="600000"/>
    <s v="UNIDAD"/>
    <s v="NO SOLICITADAS"/>
  </r>
  <r>
    <x v="12"/>
    <s v="204-4-23"/>
    <n v="16"/>
    <s v="OTROS MATERIALES Y SUMINISTROS"/>
    <s v="TIJERAS DE PELUQUERIA CORTE PROFESIONAL"/>
    <n v="27111531"/>
    <s v="MÍNIMA CUANTÍA"/>
    <n v="5"/>
    <n v="1"/>
    <n v="3"/>
    <n v="240000"/>
    <s v="UNIDAD"/>
    <s v="NO SOLICITADAS"/>
  </r>
  <r>
    <x v="12"/>
    <s v="204-4-23"/>
    <n v="16"/>
    <s v="OTROS MATERIALES Y SUMINISTROS"/>
    <s v="PERSIANA HORIZONTAL METALICA "/>
    <n v="52131604"/>
    <s v="MÍNIMA CUANTÍA"/>
    <n v="5"/>
    <n v="2"/>
    <n v="1"/>
    <n v="1026000"/>
    <s v="METRO CUADRADO"/>
    <s v="NO SOLICITADAS"/>
  </r>
  <r>
    <x v="12"/>
    <s v="204-4-23"/>
    <n v="16"/>
    <s v="OTROS MATERIALES Y SUMINISTROS"/>
    <s v="IMPREVISTOS - SOBRANTE PRESUPUESTO"/>
    <n v="0"/>
    <s v="MÍNIMA CUANTÍA"/>
    <n v="1"/>
    <n v="6"/>
    <n v="1"/>
    <n v="303957"/>
    <s v="GLOBAL"/>
    <s v="NO SOLICITADAS"/>
  </r>
  <r>
    <x v="12"/>
    <s v="204-4-23"/>
    <n v="10"/>
    <s v="OTROS MATERIALES Y SUMINISTROS"/>
    <s v="ADQUISICIÓN DE CANECAS DE 20 LITROS DE DIFERENTES COLORES PARA LA GESTIÓN INTEGRAL DE LOS RESIDUOS HOSPITALARIOS EN EL ESM COJUNTO FAC - ARC"/>
    <n v="24101510"/>
    <s v="MÍNIMA CUANTÍA"/>
    <n v="1"/>
    <n v="6"/>
    <n v="410"/>
    <n v="9270100"/>
    <s v="UNIDAD"/>
    <s v=""/>
  </r>
  <r>
    <x v="12"/>
    <s v="204-4-23"/>
    <n v="10"/>
    <s v="OTROS MATERIALES Y SUMINISTROS"/>
    <s v="ADQUISICIÓN DE CANECAS DE 35 LITROS DE DIFERENTES COLORES PARA LA GESTIÓN INTEGRAL DE LOS RESIDUOS HOSPITALARIOS EN EL ESM COJUNTO FAC - ARC"/>
    <n v="24101510"/>
    <s v="MÍNIMA CUANTÍA"/>
    <n v="1"/>
    <n v="6"/>
    <n v="21"/>
    <n v="1092063"/>
    <s v="UNIDAD"/>
    <s v=""/>
  </r>
  <r>
    <x v="12"/>
    <s v="204-4-23"/>
    <n v="10"/>
    <s v="OTROS MATERIALES Y SUMINISTROS"/>
    <s v="ADQUISICIÓN DE CANECAS DE 53 LITROS DE DIFERENTES COLORES PARA LA GESTIÓN INTEGRAL DE LOS RESIDUOS HOSPITALARIOS EN EL ESM COJUNTO FAC - ARC"/>
    <n v="24101510"/>
    <s v="MÍNIMA CUANTÍA"/>
    <n v="1"/>
    <n v="6"/>
    <n v="29"/>
    <n v="1102594.5"/>
    <s v="UNIDAD"/>
    <s v=""/>
  </r>
  <r>
    <x v="12"/>
    <s v="204-4-23"/>
    <n v="10"/>
    <s v="OTROS MATERIALES Y SUMINISTROS"/>
    <s v="ADQUISICIÓN DE CANECAS DE MÍNIMO 120 Y MÁXIMO 121 LITROS DE DIFERENTES COLORES PARA LA GESTIÓN INTEGRAL DE LOS RESIDUOS HOSPITALARIOS EN EL ESM COJUNTO FAC - ARC"/>
    <n v="24101510"/>
    <s v="MÍNIMA CUANTÍA"/>
    <n v="1"/>
    <n v="6"/>
    <n v="5"/>
    <n v="654500"/>
    <s v="UNIDAD"/>
    <s v=""/>
  </r>
  <r>
    <x v="12"/>
    <s v="204-4-23"/>
    <n v="10"/>
    <s v="OTROS MATERIALES Y SUMINISTROS"/>
    <s v="ADQUISICIÓN DE CANECAS DE 208 LITROS DE DIFERENTES COLORES PARA LA GESTIÓN INTEGRAL DE LOS RESIDUOS HOSPITALARIOS EN EL ESM COJUNTO FAC - ARC"/>
    <n v="24101510"/>
    <s v="MÍNIMA CUANTÍA"/>
    <n v="1"/>
    <n v="6"/>
    <n v="26"/>
    <n v="3208478"/>
    <s v="UNIDAD"/>
    <s v=""/>
  </r>
  <r>
    <x v="12"/>
    <s v="204-4-23"/>
    <n v="10"/>
    <s v="OTROS MATERIALES Y SUMINISTROS"/>
    <s v="ADQUISICIÓN DE CANECAS DE MÍNIMO 10 LITROS Y MÁXIMO 12 LITROS DE DIFERENTES COLORES PARA LA GESTIÓN INTEGRAL DE LOS RESIDUOS HOSPITALARIOS EN EL ESM COJUNTO FAC - ARC"/>
    <n v="24101510"/>
    <s v="MÍNIMA CUANTÍA"/>
    <n v="1"/>
    <n v="6"/>
    <n v="275"/>
    <n v="5366900"/>
    <s v="UNIDAD"/>
    <s v=""/>
  </r>
  <r>
    <x v="12"/>
    <s v="204-4-23"/>
    <n v="10"/>
    <s v="OTROS MATERIALES Y SUMINISTROS"/>
    <s v="ADQUISICIÓN DE CONTENEDORES DE 340 LITROS DE DIFERENTES COLORES PARA LA GESTIÓN INTEGRAL DE LOS RESIDUOS HOSPITALARIOS EN EL ESM COJUNTO FAC - ARC"/>
    <n v="24101510"/>
    <s v="MÍNIMA CUANTÍA"/>
    <n v="1"/>
    <n v="6"/>
    <n v="15"/>
    <n v="7113225"/>
    <s v="UNIDAD"/>
    <s v=""/>
  </r>
  <r>
    <x v="12"/>
    <s v="204-4-23"/>
    <n v="10"/>
    <s v="OTROS MATERIALES Y SUMINISTROS"/>
    <s v="ADQUISICIÓN DE CONTENEDORES DE 1100 LITROS DE DIFERENTES COLORES PARA LA GESTIÓN INTEGRAL DE LOS RESIDUOS HOSPITALARIOS EN EL ESM COJUNTO FAC - ARC"/>
    <n v="24101510"/>
    <s v="MÍNIMA CUANTÍA"/>
    <n v="1"/>
    <n v="6"/>
    <n v="6"/>
    <n v="6176100"/>
    <s v="UNIDAD"/>
    <s v=""/>
  </r>
  <r>
    <x v="12"/>
    <s v="204-4-23"/>
    <n v="10"/>
    <s v="OTROS MATERIALES Y SUMINISTROS"/>
    <s v="ADQUISICIÓN DE SOPORTES PARA LOS CONTENEDORES DE CORTOPUNZANTES PARA LA GESTIÓN INTEGRAL DE LOS RESIDUOS HOSPITALARIOS EN EL ESM COJUNTO FAC - ARC"/>
    <n v="31162506"/>
    <s v="MÍNIMA CUANTÍA"/>
    <n v="1"/>
    <n v="6"/>
    <n v="80"/>
    <n v="368424"/>
    <s v="UNIDAD"/>
    <s v=""/>
  </r>
  <r>
    <x v="12"/>
    <s v="204-4-23"/>
    <n v="10"/>
    <s v="OTROS MATERIALES Y SUMINISTROS"/>
    <s v="BOLSAS PARA EVIDENCIA PAPEL KRAFT TAMAÑO MEDIA CARTA 100 UNIDADES CON LOGO DE LA FAC Y DISOP"/>
    <n v="24111502"/>
    <s v="MÍNIMA CUANTÍA"/>
    <n v="1"/>
    <n v="6"/>
    <n v="1"/>
    <n v="190400"/>
    <s v="GLOBAL"/>
    <s v="NO SOLICITADAS"/>
  </r>
  <r>
    <x v="12"/>
    <s v="204-4-23"/>
    <n v="10"/>
    <s v="OTROS MATERIALES Y SUMINISTROS"/>
    <s v="BOLSAS PARA EVIDENCIA PAPEL KRAFT TAMAÑO OFICIO X 100 UND. CON LOGO DE LA FAC Y DISOP"/>
    <n v="24111502"/>
    <s v="MÍNIMA CUANTÍA"/>
    <n v="1"/>
    <n v="6"/>
    <n v="1"/>
    <n v="196350"/>
    <s v="GLOBAL"/>
    <s v="NO SOLICITADAS"/>
  </r>
  <r>
    <x v="12"/>
    <s v="204-4-23"/>
    <n v="10"/>
    <s v="OTROS MATERIALES Y SUMINISTROS"/>
    <s v="SALDO REDUCCION CPA.13 PANEL LED DE 60X 60  45W LUZ BLANCA FRIO"/>
    <n v="0"/>
    <s v="MÍNIMA CUANTÍA"/>
    <n v="1"/>
    <n v="6"/>
    <n v="1"/>
    <n v="399994.8"/>
    <s v="GLOBAL"/>
    <s v=""/>
  </r>
  <r>
    <x v="12"/>
    <s v="204-4-23"/>
    <n v="10"/>
    <s v="OTROS MATERIALES Y SUMINISTROS"/>
    <s v="SALDO REDUCCION CPA.65 ADQUISICION DE CANECAS Y CONTENEDORES"/>
    <n v="0"/>
    <s v="MÍNIMA CUANTÍA"/>
    <n v="1"/>
    <n v="6"/>
    <n v="1"/>
    <n v="17854358.5"/>
    <s v="GLOBAL"/>
    <s v=""/>
  </r>
  <r>
    <x v="12"/>
    <s v="204-4-23"/>
    <n v="10"/>
    <s v="OTROS MATERIALES Y SUMINISTROS"/>
    <s v="NOMENCLATURA OFICINA"/>
    <n v="55121718"/>
    <s v="MÍNIMA CUANTÍA"/>
    <n v="1"/>
    <n v="6"/>
    <n v="1"/>
    <n v="5785000"/>
    <s v="UNIDAD"/>
    <s v=""/>
  </r>
  <r>
    <x v="12"/>
    <s v="204-4-23"/>
    <n v="10"/>
    <s v="OTROS MATERIALES Y SUMINISTROS"/>
    <s v="ACRILICOS CCOFA"/>
    <n v="55121718"/>
    <s v="MÍNIMA CUANTÍA"/>
    <n v="1"/>
    <n v="6"/>
    <n v="1"/>
    <n v="2588250"/>
    <s v="UNIDAD"/>
    <s v=""/>
  </r>
  <r>
    <x v="12"/>
    <s v="204-4-23"/>
    <n v="10"/>
    <s v="OTROS MATERIALES Y SUMINISTROS"/>
    <s v="DISPENSADOR DE JABÓN EN PLÁSTICO"/>
    <n v="30181600"/>
    <s v="SELECCIÓN ABREVIADA MENOR CUANTÍA"/>
    <n v="9"/>
    <n v="2"/>
    <n v="73"/>
    <n v="3036800"/>
    <s v="GLOBAL"/>
    <s v="NO SOLICITADAS"/>
  </r>
  <r>
    <x v="12"/>
    <s v="204-5-1"/>
    <n v="10"/>
    <s v="MANTENIMIENTO DE BIENES INMUEBLES"/>
    <s v="MANTENIMIENTO ASCENSORES"/>
    <n v="72101506"/>
    <s v="MÍNIMA CUANTÍA"/>
    <n v="1"/>
    <n v="6"/>
    <n v="1"/>
    <n v="28000000"/>
    <s v="GLOBAL"/>
    <s v="NO SOLICITADAS"/>
  </r>
  <r>
    <x v="12"/>
    <s v="204-5-1"/>
    <n v="10"/>
    <s v="MANTENIMIENTO DE BIENES INMUEBLES"/>
    <s v="MANTENIMIENTO INSTALACIONES CLOFA"/>
    <n v="72101507"/>
    <s v="MÍNIMA CUANTÍA"/>
    <n v="1"/>
    <n v="6"/>
    <n v="1"/>
    <n v="100000000"/>
    <s v="GLOBAL"/>
    <s v="NO SOLICITADAS"/>
  </r>
  <r>
    <x v="12"/>
    <s v="204-5-1"/>
    <n v="10"/>
    <s v="MANTENIMIENTO DE BIENES INMUEBLES"/>
    <s v="MANTENIMIENTO INSTALACIONES CCSFAC"/>
    <n v="72101507"/>
    <s v="MÍNIMA CUANTÍA"/>
    <n v="1"/>
    <n v="6"/>
    <n v="1"/>
    <n v="100000000"/>
    <s v="GLOBAL"/>
    <s v="NO SOLICITADAS"/>
  </r>
  <r>
    <x v="12"/>
    <s v="204-5-1"/>
    <n v="16"/>
    <s v="MANTENIMIENTO DE BIENES INMUEBLES"/>
    <s v="MANTENIMIENTO, ADECUACION, REMODELACION Y MEJORA DE LAS INSTALACIONES GIMFA "/>
    <n v="72102900"/>
    <s v="SELECCIÓN ABREVIADA MENOR CUANTÍA"/>
    <n v="2"/>
    <n v="8"/>
    <n v="1"/>
    <n v="83259592.409999967"/>
    <s v="GLOBAL"/>
    <s v="NO SOLICITADAS"/>
  </r>
  <r>
    <x v="12"/>
    <s v="204-5-1"/>
    <n v="10"/>
    <s v="MANTENIMIENTO DE BIENES INMUEBLES"/>
    <s v="MANTENIMIENTO ASCENSOR CEOFA"/>
    <n v="72101506"/>
    <s v="MÍNIMA CUANTÍA"/>
    <n v="5"/>
    <n v="6"/>
    <n v="1"/>
    <n v="3641400"/>
    <s v="GLOBAL"/>
    <s v="NO SOLICITADAS"/>
  </r>
  <r>
    <x v="12"/>
    <s v="204-5-1"/>
    <n v="10"/>
    <s v="MANTENIMIENTO DE BIENES INMUEBLES"/>
    <s v="MANTENIMIENTOS POR TRANSFORMACIÓN"/>
    <n v="72111002"/>
    <s v="MÍNIMA CUANTÍA"/>
    <n v="1"/>
    <n v="6"/>
    <n v="1"/>
    <n v="120000000"/>
    <s v="GLOBAL"/>
    <s v=""/>
  </r>
  <r>
    <x v="12"/>
    <s v="204-5-1"/>
    <n v="10"/>
    <s v="MANTENIMIENTO DE BIENES INMUEBLES"/>
    <s v="MANTENIMIENTO ASCENSORES"/>
    <n v="72101506"/>
    <s v="MÍNIMA CUANTÍA"/>
    <n v="1"/>
    <n v="6"/>
    <n v="1"/>
    <n v="5748400"/>
    <s v="GLOBAL"/>
    <s v="NO SOLICITADAS"/>
  </r>
  <r>
    <x v="12"/>
    <s v="204-5-1"/>
    <n v="16"/>
    <s v="MANTENIMIENTO DE BIENES INMUEBLES"/>
    <s v="MANTENIMIENTO, ADECUACION, REMODELACION Y MEJORA DE LAS INSTALACIONES GIMFA "/>
    <n v="72102900"/>
    <s v="MÍNIMA CUANTÍA"/>
    <n v="1"/>
    <n v="6"/>
    <n v="1"/>
    <n v="518601755.73000002"/>
    <s v="GLOBAL"/>
    <s v=""/>
  </r>
  <r>
    <x v="12"/>
    <s v="204-5-2"/>
    <n v="10"/>
    <s v="MANTENIMIENTO DE BIENES MUEBLES, EQUIPOS Y ENSERES"/>
    <s v="MANTENIMIENTO MOTOBOMBAS"/>
    <n v="72103300"/>
    <s v="MÍNIMA CUANTÍA"/>
    <n v="2"/>
    <n v="2"/>
    <n v="1"/>
    <n v="500000"/>
    <s v="GLOBAL"/>
    <s v="NO SOLICITADAS"/>
  </r>
  <r>
    <x v="12"/>
    <s v="204-5-2"/>
    <n v="10"/>
    <s v="MANTENIMIENTO DE BIENES MUEBLES, EQUIPOS Y ENSERES"/>
    <s v="MANTENIMIENTO (02) SHELTER GCS"/>
    <n v="72101507"/>
    <s v="MÍNIMA CUANTÍA"/>
    <n v="2"/>
    <n v="2"/>
    <n v="1"/>
    <n v="4300000"/>
    <s v="GLOBAL"/>
    <s v="NO SOLICITADAS"/>
  </r>
  <r>
    <x v="12"/>
    <s v="204-5-2"/>
    <n v="10"/>
    <s v="MANTENIMIENTO DE BIENES MUEBLES, EQUIPOS Y ENSERES"/>
    <s v="MANTENIMIENTO DE ELEVADORES, EQUIPOS DE MOTALLANTAS Y COMPRESORES"/>
    <n v="73152101"/>
    <s v="MÍNIMA CUANTÍA"/>
    <n v="1"/>
    <n v="6"/>
    <n v="1"/>
    <n v="6000000"/>
    <s v="GLOBAL"/>
    <s v="NO SOLICITADAS"/>
  </r>
  <r>
    <x v="12"/>
    <s v="204-5-2"/>
    <n v="10"/>
    <s v="MANTENIMIENTO DE BIENES MUEBLES, EQUIPOS Y ENSERES"/>
    <s v="MANTENIMIENTO DE FOTOCOPIADORAS"/>
    <n v="81101707"/>
    <s v="MÍNIMA CUANTÍA"/>
    <n v="1"/>
    <n v="6"/>
    <n v="1"/>
    <n v="20000000"/>
    <s v="GLOBAL"/>
    <s v="NO SOLICITADAS"/>
  </r>
  <r>
    <x v="12"/>
    <s v="204-5-2"/>
    <n v="10"/>
    <s v="MANTENIMIENTO DE BIENES MUEBLES, EQUIPOS Y ENSERES"/>
    <s v="MANTENIMIENTO DESTRUCTORAS DE PAPEL"/>
    <n v="81112306"/>
    <s v="MÍNIMA CUANTÍA"/>
    <n v="1"/>
    <n v="6"/>
    <n v="1"/>
    <n v="1200000"/>
    <s v="GLOBAL"/>
    <s v="NO SOLICITADAS"/>
  </r>
  <r>
    <x v="12"/>
    <s v="204-5-2"/>
    <n v="10"/>
    <s v="MANTENIMIENTO DE BIENES MUEBLES, EQUIPOS Y ENSERES"/>
    <s v="MANTENIMIENTO A TODO COSTO DE MOTOBOMBAS PARA EL ESCUADRON DE INSTALACIONES"/>
    <n v="72154109"/>
    <s v="MÍNIMA CUANTÍA"/>
    <n v="1"/>
    <n v="6"/>
    <n v="1"/>
    <n v="1999200"/>
    <s v="GLOBAL"/>
    <s v="NO SOLICITADAS"/>
  </r>
  <r>
    <x v="12"/>
    <s v="204-5-2"/>
    <n v="10"/>
    <s v="MANTENIMIENTO DE BIENES MUEBLES, EQUIPOS Y ENSERES"/>
    <s v="MANTENIMIENTO DE CORTINAS, TAPETES Y CARPAS"/>
    <n v="72153608"/>
    <s v="MÍNIMA CUANTÍA"/>
    <n v="1"/>
    <n v="6"/>
    <n v="1"/>
    <n v="12000000"/>
    <s v="GLOBAL"/>
    <s v="NO SOLICITADAS"/>
  </r>
  <r>
    <x v="12"/>
    <s v="204-5-2"/>
    <n v="10"/>
    <s v="MANTENIMIENTO DE BIENES MUEBLES, EQUIPOS Y ENSERES"/>
    <s v="MANTENIMIENTO DE AIRES ACONDICIONADOS "/>
    <n v="72101511"/>
    <s v="MÍNIMA CUANTÍA"/>
    <n v="1"/>
    <n v="6"/>
    <n v="1"/>
    <n v="20171517"/>
    <s v="GLOBAL"/>
    <s v="NO SOLICITADAS"/>
  </r>
  <r>
    <x v="12"/>
    <s v="204-5-2"/>
    <n v="10"/>
    <s v="MANTENIMIENTO DE BIENES MUEBLES, EQUIPOS Y ENSERES"/>
    <s v="MANTENIMIENTO PREVENTIVO UPS CAMARA DE ALTURA"/>
    <n v="72151505"/>
    <s v="MÍNIMA CUANTÍA"/>
    <n v="5"/>
    <n v="2"/>
    <n v="1"/>
    <n v="3564000"/>
    <s v="GLOBAL"/>
    <s v="NO SOLICITADAS"/>
  </r>
  <r>
    <x v="12"/>
    <s v="204-5-2"/>
    <n v="10"/>
    <s v="MANTENIMIENTO DE BIENES MUEBLES, EQUIPOS Y ENSERES"/>
    <s v="MANTENIMIENTO PREVENTIIVO SISTEMA DE  OXIGENO CAMARA DE ALTURA"/>
    <n v="72151505"/>
    <s v="MÍNIMA CUANTÍA"/>
    <n v="8"/>
    <n v="2"/>
    <n v="1"/>
    <n v="4597560"/>
    <s v="GLOBAL"/>
    <s v="NO SOLICITADAS"/>
  </r>
  <r>
    <x v="12"/>
    <s v="204-5-2"/>
    <n v="10"/>
    <s v="MANTENIMIENTO DE BIENES MUEBLES, EQUIPOS Y ENSERES"/>
    <s v="MANTENIMIENTO PREVENTIVO DESORIENTADOR ESPACIAL AVANZADO"/>
    <n v="73152103"/>
    <s v="CONTRATACIÓN DIRECTA"/>
    <n v="3"/>
    <n v="2"/>
    <n v="1"/>
    <n v="89557824"/>
    <s v="GLOBAL"/>
    <s v="NO SOLICITADAS"/>
  </r>
  <r>
    <x v="12"/>
    <s v="204-5-2"/>
    <n v="10"/>
    <s v="MANTENIMIENTO DE BIENES MUEBLES, EQUIPOS Y ENSERES"/>
    <s v="ARCHIVADORES"/>
    <n v="72153613"/>
    <s v="MÍNIMA CUANTÍA"/>
    <n v="1"/>
    <n v="5"/>
    <n v="1"/>
    <n v="688200"/>
    <s v="GLOBAL"/>
    <s v="NO SOLICITADAS"/>
  </r>
  <r>
    <x v="12"/>
    <s v="204-5-2"/>
    <n v="10"/>
    <s v="MANTENIMIENTO DE BIENES MUEBLES, EQUIPOS Y ENSERES"/>
    <s v="MANTENIMIENTO SHELTERS HABITACIONALES "/>
    <n v="72151800"/>
    <s v="MÍNIMA CUANTÍA"/>
    <n v="2"/>
    <n v="2"/>
    <n v="1"/>
    <n v="1140000"/>
    <s v="GLOBAL"/>
    <s v="NO SOLICITADAS"/>
  </r>
  <r>
    <x v="12"/>
    <s v="204-5-2"/>
    <n v="10"/>
    <s v="MANTENIMIENTO DE BIENES MUEBLES, EQUIPOS Y ENSERES"/>
    <s v="MANTENIMIENTO SECADORAS (6 SECADORAS)"/>
    <n v="72151800"/>
    <s v="MÍNIMA CUANTÍA"/>
    <n v="2"/>
    <n v="2"/>
    <n v="1"/>
    <n v="825264"/>
    <s v="GLOBAL"/>
    <s v="NO SOLICITADAS"/>
  </r>
  <r>
    <x v="12"/>
    <s v="204-5-2"/>
    <n v="10"/>
    <s v="MANTENIMIENTO DE BIENES MUEBLES, EQUIPOS Y ENSERES"/>
    <s v="MANTENIMIENTO LAVADORAS  (9 LAVADORAS)"/>
    <n v="72151800"/>
    <s v="MÍNIMA CUANTÍA"/>
    <n v="2"/>
    <n v="2"/>
    <n v="1"/>
    <n v="1732633"/>
    <s v="GLOBAL"/>
    <s v="NO SOLICITADAS"/>
  </r>
  <r>
    <x v="12"/>
    <s v="204-5-2"/>
    <n v="10"/>
    <s v="MANTENIMIENTO DE BIENES MUEBLES, EQUIPOS Y ENSERES"/>
    <s v="MANTENIMIENTO AIRE ACONDICIONADO (50 AIRES )"/>
    <n v="72101511"/>
    <s v="MÍNIMA CUANTÍA"/>
    <n v="2"/>
    <n v="2"/>
    <n v="1"/>
    <n v="6400000"/>
    <s v="GLOBAL"/>
    <s v="NO SOLICITADAS"/>
  </r>
  <r>
    <x v="12"/>
    <s v="204-5-2"/>
    <n v="16"/>
    <s v="MANTENIMIENTO DE BIENES MUEBLES, EQUIPOS Y ENSERES"/>
    <s v="MANTENIMIENTO PREVENTIVO Y CORRECTIVO EQUIPO DE JARDINERIA Y CARPINTERIA"/>
    <n v="73152101"/>
    <s v="SELECCIÓN ABREVIADA MENOR CUANTÍA"/>
    <n v="3"/>
    <n v="7"/>
    <n v="1"/>
    <n v="6700000"/>
    <s v="GLOBAL"/>
    <s v="NO SOLICITADAS"/>
  </r>
  <r>
    <x v="12"/>
    <s v="204-5-2"/>
    <n v="16"/>
    <s v="MANTENIMIENTO DE BIENES MUEBLES, EQUIPOS Y ENSERES"/>
    <s v="MANTENIMIENTO PREVENTIVO Y CORRECTIVO INSTRUMENTOS BANDA MARCIAL"/>
    <n v="72153700"/>
    <s v="MÍNIMA CUANTÍA"/>
    <n v="4"/>
    <n v="4"/>
    <n v="1"/>
    <n v="4591496"/>
    <s v="GLOBAL"/>
    <s v="NO SOLICITADAS"/>
  </r>
  <r>
    <x v="12"/>
    <s v="204-5-2"/>
    <n v="16"/>
    <s v="MANTENIMIENTO DE BIENES MUEBLES, EQUIPOS Y ENSERES"/>
    <s v="IMPREVISTOS - SOBRANTE PRESUPUESTO"/>
    <n v="0"/>
    <s v="MÍNIMA CUANTÍA"/>
    <n v="1"/>
    <n v="6"/>
    <n v="1"/>
    <n v="97000"/>
    <s v="GLOBAL"/>
    <s v=""/>
  </r>
  <r>
    <x v="12"/>
    <s v="204-5-2"/>
    <n v="10"/>
    <s v="MANTENIMIENTO DE BIENES MUEBLES, EQUIPOS Y ENSERES"/>
    <s v="MANTENIMIENTO DE PLANTAS ELECTRICAS"/>
    <n v="72151514"/>
    <s v="MÍNIMA CUANTÍA"/>
    <n v="7"/>
    <n v="11"/>
    <n v="1"/>
    <n v="2570400"/>
    <s v="GLOBAL"/>
    <s v="NO SOLICITADAS"/>
  </r>
  <r>
    <x v="12"/>
    <s v="204-5-2"/>
    <n v="10"/>
    <s v="MANTENIMIENTO DE BIENES MUEBLES, EQUIPOS Y ENSERES"/>
    <s v="MANTENIMIENTO PREVENTIIVO SISTEMA DE  OXIGENO CAMARA DE ALTURA"/>
    <n v="72151505"/>
    <s v="MÍNIMA CUANTÍA"/>
    <n v="1"/>
    <n v="6"/>
    <n v="1"/>
    <n v="1450281"/>
    <s v="GLOBAL"/>
    <s v="NO SOLICITADAS"/>
  </r>
  <r>
    <x v="12"/>
    <s v="204-5-2"/>
    <n v="10"/>
    <s v="MANTENIMIENTO DE BIENES MUEBLES, EQUIPOS Y ENSERES"/>
    <s v="MANTENIMIENTO PREVENTIVO DESORIENTADOR ESPACIAL AVANZADO"/>
    <n v="73152103"/>
    <s v="CONTRATACIÓN DIRECTA"/>
    <n v="1"/>
    <n v="6"/>
    <n v="1"/>
    <n v="15322176"/>
    <s v="GLOBAL"/>
    <s v="NO SOLICITADAS"/>
  </r>
  <r>
    <x v="12"/>
    <s v="204-5-2"/>
    <n v="16"/>
    <s v="MANTENIMIENTO DE BIENES MUEBLES, EQUIPOS Y ENSERES"/>
    <s v="MANTENIMIENTO PREVENTIVO Y CORRECTIVO DE HERRAMIENTAS DEL ESCUADRON DE INSTALACIONES (BACOF)"/>
    <n v="73152101"/>
    <s v="MÍNIMA CUANTÍA"/>
    <n v="9"/>
    <n v="11"/>
    <n v="1"/>
    <n v="3300000"/>
    <s v="GLOBAL"/>
    <s v="NO SOLICITADAS"/>
  </r>
  <r>
    <x v="12"/>
    <s v="204-5-4"/>
    <n v="16"/>
    <s v="MANTENIMIENTO DE VÍAS, ESTRUCTURAS Y REDES"/>
    <s v="MANTENIMIENTO GASODOMESTICOS Y REDES DE GAS DOMICILIARIA"/>
    <n v="72154019"/>
    <s v="MÍNIMA CUANTÍA"/>
    <n v="1"/>
    <n v="6"/>
    <n v="1"/>
    <n v="15000000"/>
    <s v="GLOBAL"/>
    <s v="NO SOLICITADAS"/>
  </r>
  <r>
    <x v="12"/>
    <s v="204-5-5"/>
    <n v="10"/>
    <s v="MANTENIMIENTO EQUIPO COMUNICACIÓN Y COMPUTACIÓN"/>
    <s v="MANTENIMIENTO PREVENTICO-CORRECTIVO EMISORA FAC"/>
    <n v="72103302"/>
    <s v="MÍNIMA CUANTÍA"/>
    <n v="1"/>
    <n v="6"/>
    <n v="1"/>
    <n v="20000000"/>
    <s v="GLOBAL"/>
    <s v="NO SOLICITADAS"/>
  </r>
  <r>
    <x v="12"/>
    <s v="204-5-6"/>
    <n v="10"/>
    <s v="MANTENIMIENTO EQUIPO DE NAVEGACION Y TRANSPORTE"/>
    <s v="MANTENIMIENTO PREVENTIVO Y CORRECTIVO A TODO COSTO DE VEHICULOS"/>
    <n v="78181507"/>
    <s v="SELECCIÓN ABREVIADA MENOR CUANTÍA"/>
    <n v="1"/>
    <n v="6"/>
    <n v="1"/>
    <n v="103500000"/>
    <s v="GLOBAL"/>
    <s v="NO SOLICITADAS"/>
  </r>
  <r>
    <x v="12"/>
    <s v="204-5-6"/>
    <n v="10"/>
    <s v="MANTENIMIENTO EQUIPO DE NAVEGACION Y TRANSPORTE"/>
    <s v="MANTENIMIENTO LATONERIA Y PINTURA A TODO COSTO VEHICULOS"/>
    <n v="78181501"/>
    <s v="SELECCIÓN ABREVIADA MENOR CUANTÍA"/>
    <n v="1"/>
    <n v="6"/>
    <n v="1"/>
    <n v="30000000"/>
    <s v="GLOBAL"/>
    <s v="NO SOLICITADAS"/>
  </r>
  <r>
    <x v="12"/>
    <s v="204-5-6"/>
    <n v="10"/>
    <s v="MANTENIMIENTO EQUIPO DE NAVEGACION Y TRANSPORTE"/>
    <s v="MANTENIMIENTO PREVENTIVO Y CORRECTIVO A TODO COSTO DE MOTOS"/>
    <n v="78181507"/>
    <s v="SELECCIÓN ABREVIADA MENOR CUANTÍA"/>
    <n v="1"/>
    <n v="6"/>
    <n v="1"/>
    <n v="65667300"/>
    <s v="GLOBAL"/>
    <s v="NO SOLICITADAS"/>
  </r>
  <r>
    <x v="12"/>
    <s v="204-5-6"/>
    <n v="10"/>
    <s v="MANTENIMIENTO EQUIPO DE NAVEGACION Y TRANSPORTE"/>
    <s v="MANTENIMIENTO PREVENTIVO Y CORRECTIVO A TODO COSTO CAMIONETAS NISSAN"/>
    <n v="78181507"/>
    <s v="SELECCIÓN ABREVIADA MENOR CUANTÍA"/>
    <n v="1"/>
    <n v="6"/>
    <n v="1"/>
    <n v="30000000"/>
    <s v="GLOBAL"/>
    <s v="NO SOLICITADAS"/>
  </r>
  <r>
    <x v="12"/>
    <s v="204-5-6"/>
    <n v="10"/>
    <s v="MANTENIMIENTO EQUIPO DE NAVEGACION Y TRANSPORTE"/>
    <s v="MANTENIMIENTO PREVENTIVO Y CORRECTIVO A TODO COSTO CAMIONETAS TOYOTA"/>
    <n v="78181507"/>
    <s v="SELECCIÓN ABREVIADA MENOR CUANTÍA"/>
    <n v="1"/>
    <n v="6"/>
    <n v="1"/>
    <n v="70000000"/>
    <s v="GLOBAL"/>
    <s v="NO SOLICITADAS"/>
  </r>
  <r>
    <x v="12"/>
    <s v="204-5-6"/>
    <n v="10"/>
    <s v="MANTENIMIENTO EQUIPO DE NAVEGACION Y TRANSPORTE"/>
    <s v="MANTENIMIENTO Y AJUSTE DE BLINDAJE"/>
    <n v="78181507"/>
    <s v="SELECCIÓN ABREVIADA MENOR CUANTÍA"/>
    <n v="1"/>
    <n v="6"/>
    <n v="1"/>
    <n v="60000000"/>
    <s v="GLOBAL"/>
    <s v="NO SOLICITADAS"/>
  </r>
  <r>
    <x v="12"/>
    <s v="204-5-6"/>
    <n v="10"/>
    <s v="MANTENIMIENTO EQUIPO DE NAVEGACION Y TRANSPORTE"/>
    <s v="MANTENIMIENTO LATONERIA Y PINTURA A TODO COSTO VEHICULOS VF. 2018"/>
    <n v="78181501"/>
    <s v="SELECCIÓN ABREVIADA MENOR CUANTÍA"/>
    <n v="1"/>
    <n v="6"/>
    <n v="1"/>
    <n v="35590182"/>
    <s v="GLOBAL"/>
    <s v="SI APROBADAS"/>
  </r>
  <r>
    <x v="12"/>
    <s v="204-5-6"/>
    <n v="10"/>
    <s v="MANTENIMIENTO EQUIPO DE NAVEGACION Y TRANSPORTE"/>
    <s v="MANTENIMIENTO PREVENTIVO Y CORRECTIVO A TODO COSTO DE MOTOS"/>
    <n v="78181507"/>
    <s v="SELECCIÓN ABREVIADA MENOR CUANTÍA"/>
    <n v="1"/>
    <n v="6"/>
    <n v="1"/>
    <n v="80332800"/>
    <s v="GLOBAL"/>
    <s v="SI APROBADAS"/>
  </r>
  <r>
    <x v="12"/>
    <s v="204-5-6"/>
    <n v="10"/>
    <s v="MANTENIMIENTO EQUIPO DE NAVEGACION Y TRANSPORTE"/>
    <s v="MANTENIMIENTO PREVENTIVO CAMIONETAS HILUX"/>
    <n v="78181501"/>
    <s v="MÍNIMA CUANTÍA"/>
    <n v="1"/>
    <n v="6"/>
    <n v="1"/>
    <n v="20000000"/>
    <s v="GLOBAL"/>
    <s v="NO SOLICITADAS"/>
  </r>
  <r>
    <x v="12"/>
    <s v="204-5-6"/>
    <n v="10"/>
    <s v="MANTENIMIENTO EQUIPO DE NAVEGACION Y TRANSPORTE"/>
    <s v="MANTENIMIENTO PREVENTIVO CAMION NQR"/>
    <n v="78181501"/>
    <s v="MÍNIMA CUANTÍA"/>
    <n v="1"/>
    <n v="6"/>
    <n v="1"/>
    <n v="2500000"/>
    <s v="GLOBAL"/>
    <s v="NO SOLICITADAS"/>
  </r>
  <r>
    <x v="12"/>
    <s v="204-5-6"/>
    <n v="10"/>
    <s v="MANTENIMIENTO EQUIPO DE NAVEGACION Y TRANSPORTE"/>
    <s v="MANTENIMIENTO PREVENTIVO  MONTACARGAS"/>
    <n v="78181501"/>
    <s v="MÍNIMA CUANTÍA"/>
    <n v="1"/>
    <n v="6"/>
    <n v="1"/>
    <n v="2000000"/>
    <s v="GLOBAL"/>
    <s v="NO SOLICITADAS"/>
  </r>
  <r>
    <x v="12"/>
    <s v="204-5-6"/>
    <n v="10"/>
    <s v="MANTENIMIENTO EQUIPO DE NAVEGACION Y TRANSPORTE"/>
    <s v="MANTENIMIENTO PREVENTIVO  CUATRIMOTOS"/>
    <n v="78181501"/>
    <s v="MÍNIMA CUANTÍA"/>
    <n v="1"/>
    <n v="6"/>
    <n v="1"/>
    <n v="2500000"/>
    <s v="GLOBAL"/>
    <s v="NO SOLICITADAS"/>
  </r>
  <r>
    <x v="12"/>
    <s v="204-5-6"/>
    <n v="10"/>
    <s v="MANTENIMIENTO EQUIPO DE NAVEGACION Y TRANSPORTE"/>
    <s v="MANTENIMIENTO A TODO COSTO DE VEHICULOS EPFAC"/>
    <n v="78181500"/>
    <s v="SELECCIÓN ABREVIADA MENOR CUANTÍA"/>
    <n v="1"/>
    <n v="6"/>
    <n v="1"/>
    <n v="14000000"/>
    <s v="GLOBAL"/>
    <s v="NO SOLICITADAS"/>
  </r>
  <r>
    <x v="12"/>
    <s v="204-5-6"/>
    <n v="10"/>
    <s v="MANTENIMIENTO EQUIPO DE NAVEGACION Y TRANSPORTE"/>
    <s v="MANTENIMIENTO Y REPARACION TOYOTA  DIRES"/>
    <n v="78181507"/>
    <s v="MÍNIMA CUANTÍA"/>
    <n v="1"/>
    <n v="6"/>
    <n v="1"/>
    <n v="7500000"/>
    <s v="GLOBAL"/>
    <s v="NO SOLICITADAS"/>
  </r>
  <r>
    <x v="12"/>
    <s v="204-5-6"/>
    <n v="10"/>
    <s v="MANTENIMIENTO EQUIPO DE NAVEGACION Y TRANSPORTE"/>
    <s v="MANTENIMIENTO Y REPARACIONES DE CAMIONES DE 5 A 7 TON."/>
    <n v="78181500"/>
    <s v="SELECCIÓN ABREVIADA MENOR CUANTÍA"/>
    <n v="3"/>
    <n v="6"/>
    <n v="1"/>
    <n v="17500000"/>
    <s v="GLOBAL"/>
    <s v="NO SOLICITADAS"/>
  </r>
  <r>
    <x v="12"/>
    <s v="204-5-6"/>
    <n v="10"/>
    <s v="MANTENIMIENTO EQUIPO DE NAVEGACION Y TRANSPORTE"/>
    <s v="MANTENIMIENTO Y REPARACIONES DE CAMIONETAS"/>
    <n v="78181500"/>
    <s v="SELECCIÓN ABREVIADA MENOR CUANTÍA"/>
    <n v="3"/>
    <n v="6"/>
    <n v="1"/>
    <n v="38000000"/>
    <s v="GLOBAL"/>
    <s v="NO SOLICITADAS"/>
  </r>
  <r>
    <x v="12"/>
    <s v="204-5-6"/>
    <n v="10"/>
    <s v="MANTENIMIENTO EQUIPO DE NAVEGACION Y TRANSPORTE"/>
    <s v="MANTENIMIENTO Y REPARACIONES DE MOTOCICLETAS"/>
    <n v="78181500"/>
    <s v="SELECCIÓN ABREVIADA MENOR CUANTÍA"/>
    <n v="3"/>
    <n v="6"/>
    <n v="1"/>
    <n v="42900000"/>
    <s v="GLOBAL"/>
    <s v="NO SOLICITADAS"/>
  </r>
  <r>
    <x v="12"/>
    <s v="204-5-6"/>
    <n v="10"/>
    <s v="MANTENIMIENTO EQUIPO DE NAVEGACION Y TRANSPORTE"/>
    <s v="MANTENIMIENTO CUATRIMOTO Y MOTO XR 150"/>
    <n v="78181500"/>
    <s v="MÍNIMA CUANTÍA"/>
    <n v="2"/>
    <n v="2"/>
    <n v="1"/>
    <n v="1200000"/>
    <s v="GLOBAL"/>
    <s v="NO SOLICITADAS"/>
  </r>
  <r>
    <x v="12"/>
    <s v="204-5-6"/>
    <n v="10"/>
    <s v="MANTENIMIENTO EQUIPO DE NAVEGACION Y TRANSPORTE"/>
    <s v="MANTENIMIENTO CAMIONETA CHEVROLET D-MAX"/>
    <n v="78181500"/>
    <s v="MÍNIMA CUANTÍA"/>
    <n v="2"/>
    <n v="2"/>
    <n v="1"/>
    <n v="3700000"/>
    <s v="GLOBAL"/>
    <s v="NO SOLICITADAS"/>
  </r>
  <r>
    <x v="12"/>
    <s v="204-5-6"/>
    <n v="10"/>
    <s v="MANTENIMIENTO EQUIPO DE NAVEGACION Y TRANSPORTE"/>
    <s v="MANTENIMIENTO VEHICULOS - DICEX"/>
    <n v="78181507"/>
    <s v="MÍNIMA CUANTÍA"/>
    <n v="2"/>
    <n v="3"/>
    <n v="1"/>
    <n v="20000000"/>
    <s v="GLOBAL"/>
    <s v="NO SOLICITADAS"/>
  </r>
  <r>
    <x v="12"/>
    <s v="204-5-6"/>
    <n v="10"/>
    <s v="MANTENIMIENTO EQUIPO DE NAVEGACION Y TRANSPORTE"/>
    <s v="MANTENIMIENTO EQUIPO DE NAVEGACION Y TRANSPORTE"/>
    <n v="78181507"/>
    <s v="SELECCIÓN ABREVIADA MENOR CUANTÍA"/>
    <n v="1"/>
    <n v="6"/>
    <n v="1"/>
    <n v="3000000"/>
    <s v="GLOBAL"/>
    <s v="NO SOLICITADAS"/>
  </r>
  <r>
    <x v="12"/>
    <s v="204-5-6"/>
    <n v="10"/>
    <s v="MANTENIMIENTO EQUIPO DE NAVEGACION Y TRANSPORTE"/>
    <s v="MANTENIMIENTO PREVENTIVO Y CORRECTIVO A TODO COSTO DE VEHICULOS"/>
    <n v="78181507"/>
    <s v="SELECCIÓN ABREVIADA MENOR CUANTÍA"/>
    <n v="1"/>
    <n v="6"/>
    <n v="1"/>
    <n v="30000000"/>
    <s v="GLOBAL"/>
    <s v="NO SOLICITADAS"/>
  </r>
  <r>
    <x v="12"/>
    <s v="204-5-7"/>
    <n v="10"/>
    <s v="MANTENIMIENTO Y MEJORAMIENTO DE VIVIENDA Y ALOJAMIENTO"/>
    <s v="MANTENIMIENTO MEJORATIVO, REPARACION Y ADECUACIÓN DE LOS ALOJAMIENTOS MILITARES DE OFICIALES Y SUBOFICIALES DE LA FUERZA AÉREA COLOMBIANA EN LA GUARNICIÓN DE BOGOTÁ D.C"/>
    <n v="72111002"/>
    <s v="MÍNIMA CUANTÍA"/>
    <n v="1"/>
    <n v="6"/>
    <n v="1"/>
    <n v="1364704837"/>
    <s v="GLOBAL"/>
    <s v="NO SOLICITADAS"/>
  </r>
  <r>
    <x v="12"/>
    <s v="204-5-7"/>
    <n v="16"/>
    <s v="MANTENIMIENTO Y MEJORAMIENTO DE VIVIENDA Y ALOJAMIENTO"/>
    <s v="MANTENIMIENTO MEJORATIVO, REPARACION Y ADECUACIÓN DE LOS ALOJAMIENTOS MILITARES DE OFICIALES Y SUBOFICIALES DE LA FUERZA AÉREA COLOMBIANA EN LA GUARNICIÓN DE BOGOTÁ D.C"/>
    <n v="72111002"/>
    <s v="MÍNIMA CUANTÍA"/>
    <n v="1"/>
    <n v="6"/>
    <n v="1"/>
    <n v="105000000"/>
    <s v="GLOBAL"/>
    <s v="NO SOLICITADAS"/>
  </r>
  <r>
    <x v="12"/>
    <s v="204-5-7"/>
    <n v="16"/>
    <s v="MANTENIMIENTO Y MEJORAMIENTO DE VIVIENDA Y ALOJAMIENTO"/>
    <s v="MANTENIMIENTO MEJORATIVO ALOJAMIENTO MILITAR"/>
    <n v="72111002"/>
    <s v="SELECCIÓN ABREVIADA MENOR CUANTÍA"/>
    <n v="1"/>
    <n v="6"/>
    <n v="1"/>
    <n v="441000000"/>
    <s v="GLOBAL"/>
    <s v="NO SOLICITADAS"/>
  </r>
  <r>
    <x v="12"/>
    <s v="204-5-8"/>
    <n v="10"/>
    <s v="SERVICIO DE ASEO"/>
    <s v="SERVICIO DE ASEO PARA EL EDIFICIO COFAC Y DEPENDENCIAS ADSCRITAS"/>
    <n v="76111501"/>
    <s v="SELECCIÓN ABREVIADA MENOR CUANTÍA"/>
    <n v="11"/>
    <n v="7"/>
    <n v="1"/>
    <n v="280662229.70999998"/>
    <s v="GLOBAL"/>
    <s v="NO SOLICITADAS"/>
  </r>
  <r>
    <x v="12"/>
    <s v="204-5-8"/>
    <n v="10"/>
    <s v="SERVICIO DE ASEO"/>
    <s v="CORTE DE PRADOS Y MANTENIMIENTO DE JARDINES"/>
    <n v="70111710"/>
    <s v="SELECCIÓN ABREVIADA MENOR CUANTÍA"/>
    <n v="1"/>
    <n v="6"/>
    <n v="1"/>
    <n v="4033680"/>
    <s v="GLOBAL"/>
    <s v="NO SOLICITADAS"/>
  </r>
  <r>
    <x v="12"/>
    <s v="204-5-8"/>
    <n v="16"/>
    <s v="SERVICIO DE ASEO"/>
    <s v="SERVICIO DE ASEO PARA EL EDIFICIO COFAC Y DEPENDENCIAS ADSCRITAS"/>
    <n v="76111501"/>
    <s v="SELECCIÓN ABREVIADA MENOR CUANTÍA"/>
    <n v="1"/>
    <n v="6"/>
    <n v="1"/>
    <n v="22689006.520000003"/>
    <s v="GLOBAL"/>
    <s v="NO SOLICITADAS"/>
  </r>
  <r>
    <x v="12"/>
    <s v="204-5-8"/>
    <n v="10"/>
    <s v="SERVICIO DE ASEO"/>
    <s v="SERVICIO DE JARDINERIA MUSEO AEROESPACIAL Y MUSEO ANTONIO RICAURTE"/>
    <n v="70111703"/>
    <s v="MÍNIMA CUANTÍA"/>
    <n v="1"/>
    <n v="6"/>
    <n v="1"/>
    <n v="29033625.039999999"/>
    <s v="GLOBAL"/>
    <s v="NO SOLICITADAS"/>
  </r>
  <r>
    <x v="12"/>
    <s v="204-5-8"/>
    <n v="10"/>
    <s v="SERVICIO DE ASEO"/>
    <s v="SERVICIO DE ASEO OFICINAS DIRES  Y ZONA RECLUTAMIENTO VIGENCIA 2018 - AMARRE VIGENCIA FUTURA 2019"/>
    <n v="76111501"/>
    <s v="LICITACIÓN PÚBLICA"/>
    <n v="1"/>
    <n v="6"/>
    <n v="1"/>
    <n v="3532000"/>
    <s v="GLOBAL"/>
    <s v="NO SOLICITADAS"/>
  </r>
  <r>
    <x v="12"/>
    <s v="204-5-8"/>
    <n v="10"/>
    <s v="SERVICIO DE ASEO"/>
    <s v="SERVICIO DE JARDINERIA MUSEO AEROESPACIAL Y MUSEO ANTONIO RICAURTE"/>
    <n v="70111703"/>
    <s v="LICITACIÓN PÚBLICA"/>
    <n v="1"/>
    <n v="6"/>
    <n v="1"/>
    <n v="3237716.11"/>
    <s v="GLOBAL"/>
    <s v="NO SOLICITADAS"/>
  </r>
  <r>
    <x v="12"/>
    <s v="204-5-8"/>
    <n v="10"/>
    <s v="SERVICIO DE ASEO"/>
    <s v="SERVICIOS DE ASEO ADMINSITRATIVO (DISAN)"/>
    <n v="76111501"/>
    <s v="MÍNIMA CUANTÍA"/>
    <n v="2"/>
    <n v="11"/>
    <n v="1"/>
    <n v="35221458.659999996"/>
    <s v="GLOBAL"/>
    <s v="NO SOLICITADAS"/>
  </r>
  <r>
    <x v="12"/>
    <s v="204-5-8"/>
    <n v="10"/>
    <s v="SERVICIO DE ASEO"/>
    <s v="SERVICIOS DE ASEO ADMINSITRATIVO (DISAN)"/>
    <n v="76111501"/>
    <s v="LICITACIÓN PÚBLICA"/>
    <n v="1"/>
    <n v="6"/>
    <n v="1"/>
    <n v="44354071.590000004"/>
    <s v="GLOBAL"/>
    <s v="NO SOLICITADAS"/>
  </r>
  <r>
    <x v="12"/>
    <s v="204-5-8"/>
    <n v="10"/>
    <s v="SERVICIO DE ASEO"/>
    <s v="SERVICIOS DE ASEO ESPECIAL PARA DISAN"/>
    <n v="76111501"/>
    <s v="LICITACIÓN PÚBLICA"/>
    <n v="1"/>
    <n v="6"/>
    <n v="1"/>
    <n v="22669686.280000001"/>
    <s v="GLOBAL"/>
    <s v="NO SOLICITADAS"/>
  </r>
  <r>
    <x v="12"/>
    <s v="204-5-8"/>
    <n v="10"/>
    <s v="SERVICIO DE ASEO"/>
    <s v="SERVICIOS DE ASEO ESPECIAL PARA DISAN"/>
    <n v="76111501"/>
    <s v="LICITACIÓN PÚBLICA"/>
    <n v="1"/>
    <n v="6"/>
    <n v="1"/>
    <n v="75030527.719999999"/>
    <s v="GLOBAL"/>
    <s v="NO SOLICITADAS"/>
  </r>
  <r>
    <x v="12"/>
    <s v="204-5-8"/>
    <n v="10"/>
    <s v="SERVICIO DE ASEO"/>
    <s v="SERVICIO DE ASEO PARA EL EDIFICIO COFAC Y DEPENDENCIAS ADSCRITAS"/>
    <n v="76111501"/>
    <s v="MÍNIMA CUANTÍA"/>
    <n v="1"/>
    <n v="6"/>
    <n v="1"/>
    <n v="24660555.049999997"/>
    <s v="GLOBAL"/>
    <s v=""/>
  </r>
  <r>
    <x v="12"/>
    <s v="204-5-8"/>
    <n v="10"/>
    <s v="SERVICIO DE ASEO"/>
    <s v="SERVICIO DE JARDINERIA MUSEO AEROESPACIAL Y MUSEO ANTONIO RICAURTE"/>
    <n v="70111703"/>
    <s v="MÍNIMA CUANTÍA"/>
    <n v="1"/>
    <n v="6"/>
    <n v="1"/>
    <n v="9728658.8499999996"/>
    <s v="GLOBAL"/>
    <s v=""/>
  </r>
  <r>
    <x v="12"/>
    <s v="204-5-8"/>
    <n v="10"/>
    <s v="SERVICIO DE ASEO"/>
    <s v="SERVICIOS DE ASEO ADMINSITRATIVO (DISAN)"/>
    <n v="76111501"/>
    <s v="MÍNIMA CUANTÍA"/>
    <n v="1"/>
    <n v="6"/>
    <n v="1"/>
    <n v="11851061.969999999"/>
    <s v="GLOBAL"/>
    <s v=""/>
  </r>
  <r>
    <x v="12"/>
    <s v="204-5-8"/>
    <n v="10"/>
    <s v="SERVICIO DE ASEO"/>
    <s v="CORTE DE PRADOS Y MANTENIMIENTO DE JARDINES"/>
    <n v="70111710"/>
    <s v="MÍNIMA CUANTÍA"/>
    <n v="1"/>
    <n v="6"/>
    <n v="1"/>
    <n v="23966320"/>
    <s v="GLOBAL"/>
    <s v=""/>
  </r>
  <r>
    <x v="12"/>
    <s v="204-5-8"/>
    <n v="16"/>
    <s v="SERVICIO DE ASEO"/>
    <s v="SERVICIO DE ASEO PARA EL GIMFA"/>
    <n v="76111501"/>
    <s v="MÍNIMA CUANTÍA"/>
    <n v="1"/>
    <n v="6"/>
    <n v="1"/>
    <n v="25524321.300000001"/>
    <s v="GLOBAL"/>
    <s v="NO SOLICITADAS"/>
  </r>
  <r>
    <x v="12"/>
    <s v="204-5-8"/>
    <n v="10"/>
    <s v="SERVICIO DE ASEO"/>
    <s v="SERVICIO DE ASEO "/>
    <n v="76111501"/>
    <s v="LICITACIÓN PÚBLICA"/>
    <n v="1"/>
    <n v="6"/>
    <n v="1"/>
    <n v="13516032"/>
    <s v="GLOBAL"/>
    <s v="NO SOLICITADAS"/>
  </r>
  <r>
    <x v="12"/>
    <s v="204-5-8"/>
    <n v="16"/>
    <s v="SERVICIO DE ASEO"/>
    <s v="SERVICIO DE ASEO PARA EL EDIFICIO COFAC Y DEPENDENCIAS ADSCRITAS"/>
    <n v="76111501"/>
    <s v="MÍNIMA CUANTÍA"/>
    <n v="1"/>
    <n v="6"/>
    <n v="1"/>
    <n v="3300000"/>
    <s v="GLOBAL"/>
    <s v=""/>
  </r>
  <r>
    <x v="12"/>
    <s v="204-5-9"/>
    <n v="16"/>
    <s v="SERVICIO DE CAFETERIA Y RESTAURANTE"/>
    <s v="SERVICIO DE CAFETERIA Y RESTAURANTE PARA LAS ACTIVIDADES REFERENTES A LA CONMEMORACION DEL GRITO DE INDEPENDENCIA 20 DE JULIO"/>
    <n v="90101501"/>
    <s v="CONTRATACIÓN DIRECTA"/>
    <n v="1"/>
    <n v="6"/>
    <n v="1"/>
    <n v="34840000"/>
    <s v="GLOBAL"/>
    <s v="NO SOLICITADAS"/>
  </r>
  <r>
    <x v="12"/>
    <s v="204-5-9"/>
    <n v="16"/>
    <s v="SERVICIO DE CAFETERIA Y RESTAURANTE"/>
    <s v="CENA DE RECIPROCIDAD SOBRANTE"/>
    <n v="90111501"/>
    <s v="CONTRATACIÓN DIRECTA"/>
    <n v="1"/>
    <n v="6"/>
    <n v="1"/>
    <n v="150000"/>
    <s v="GLOBAL"/>
    <s v="NO SOLICITADAS"/>
  </r>
  <r>
    <x v="12"/>
    <s v="204-5-9"/>
    <n v="16"/>
    <s v="SERVICIO DE CAFETERIA Y RESTAURANTE"/>
    <s v="SERVICO DE CAFETERIA PARA CENAS DE RECIPROCIDAD EN EL EXTERIOR"/>
    <n v="90101700"/>
    <s v="SOLICITUD DE INFORMACIÓN A LOS PROVEEDORES"/>
    <n v="1"/>
    <n v="6"/>
    <n v="1"/>
    <n v="29921000"/>
    <s v="GLOBAL"/>
    <s v="NO SOLICITADAS"/>
  </r>
  <r>
    <x v="12"/>
    <s v="204-5-9"/>
    <n v="16"/>
    <s v="SERVICIO DE CAFETERIA Y RESTAURANTE"/>
    <s v="SERVICIO LOGISTICO PARA EL DESARROLLO DE LOS ACTOS OFICIALES INSTITUCIONALES Y SOLEMNES DEL COMANDO DE LA FAC (COFAC)"/>
    <n v="90111603"/>
    <s v="SOLICITUD DE INFORMACIÓN A LOS PROVEEDORES"/>
    <n v="1"/>
    <n v="6"/>
    <n v="1"/>
    <n v="108831718"/>
    <s v="GLOBAL"/>
    <s v="NO SOLICITADAS"/>
  </r>
  <r>
    <x v="12"/>
    <s v="204-5-9"/>
    <n v="10"/>
    <s v="SERVICIO DE CAFETERIA Y RESTAURANTE"/>
    <s v="PARA ADICIONAR A GRUACO CPA 19 SERVICIO DE CAFETERIA JIN"/>
    <n v="90101700"/>
    <s v="MÍNIMA CUANTÍA"/>
    <n v="1"/>
    <n v="6"/>
    <n v="1"/>
    <n v="4800000"/>
    <s v="GLOBAL"/>
    <s v="NO SOLICITADAS"/>
  </r>
  <r>
    <x v="12"/>
    <s v="204-5-9"/>
    <n v="16"/>
    <s v="SERVICIO DE CAFETERIA Y RESTAURANTE"/>
    <s v="GASTOS DE ACTIVIDADES LOGISTICAS PARA LA COMISIÓN A ECUADOR DEL 05 AL 08 DE JUNIO DE 2018, CON LA PARTICIPACIÓN DEL SEÑOR GENERAL COMANDANTE FAC."/>
    <n v="90111501"/>
    <s v="SOLICITUD DE INFORMACIÓN A LOS PROVEEDORES"/>
    <n v="1"/>
    <n v="6"/>
    <n v="1"/>
    <n v="4950000"/>
    <s v="GLOBAL"/>
    <s v="NO SOLICITADAS"/>
  </r>
  <r>
    <x v="12"/>
    <s v="204-5-9"/>
    <n v="16"/>
    <s v="SERVICIO DE CAFETERIA Y RESTAURANTE"/>
    <s v="GASTOS DE ACTIVIDADES LOGISTICAS PARA LA COMISIÓN A PANAMA DEL 18 AL 22  DE JUNIO DE 2018, CON LA PARTICIPACIÓN DEL SEÑOR GENERAL COMANDANTE FAC."/>
    <n v="90111501"/>
    <s v="SOLICITUD DE INFORMACIÓN A LOS PROVEEDORES"/>
    <n v="1"/>
    <n v="6"/>
    <n v="1"/>
    <n v="4950000"/>
    <s v="GLOBAL"/>
    <s v="NO SOLICITADAS"/>
  </r>
  <r>
    <x v="12"/>
    <s v="204-5-9"/>
    <n v="16"/>
    <s v="SERVICIO DE CAFETERIA Y RESTAURANTE"/>
    <s v="GASTOS DE ACTIVIDADES LOGISTICAS PARA LA COMISIÓN A ESTADOS UNIDOS DEL 25 AL 29 DE JULIO DE 2018, CON LA PARTICIPACIÓN DEL SEÑOR GENERAL COMANDANTE FAC."/>
    <n v="90111501"/>
    <s v="SOLICITUD DE INFORMACIÓN A LOS PROVEEDORES"/>
    <n v="1"/>
    <n v="6"/>
    <n v="1"/>
    <n v="4950000"/>
    <s v="GLOBAL"/>
    <s v="NO SOLICITADAS"/>
  </r>
  <r>
    <x v="12"/>
    <s v="204-5-9"/>
    <n v="16"/>
    <s v="SERVICIO DE CAFETERIA Y RESTAURANTE"/>
    <s v="SALDO REDUCCION CPA.44 SERVICIO DE CAFETERIA Y RESTAURANTE PARA LAS ACTIVIDADES REFERENTES A LA CONMEMORACION DEL GRITO DE INDEPENDENCIA 20 DE JULIO"/>
    <n v="0"/>
    <s v="MÍNIMA CUANTÍA"/>
    <n v="1"/>
    <n v="6"/>
    <n v="1"/>
    <n v="160000"/>
    <s v="GLOBAL"/>
    <s v="NO SOLICITADAS"/>
  </r>
  <r>
    <x v="12"/>
    <s v="204-5-9"/>
    <n v="10"/>
    <s v="SERVICIO DE CAFETERIA Y RESTAURANTE"/>
    <s v="SERVICIO DE CAFETERIA PARA LOS CURSOS  DEL CAEM, CEM Y ACTIVIDADES DEL DEFAC."/>
    <n v="90101700"/>
    <s v="SOLICITUD DE INFORMACIÓN A LOS PROVEEDORES"/>
    <n v="1"/>
    <n v="6"/>
    <n v="1"/>
    <n v="18800000"/>
    <s v="GLOBAL"/>
    <s v="NO SOLICITADAS"/>
  </r>
  <r>
    <x v="12"/>
    <s v="204-5-10"/>
    <n v="10"/>
    <s v="SERVICIO DE SEGURIDAD Y VIGILANCIA"/>
    <s v="SERVICIO DE SEGURIDAD Y VIGILANCIA PRIVADA CON PERSONAL MASCULINO Y7O FEMENINO CON ARMA, PARA LAS DEPENDENCIAS ADSCRITAS AL CUARTEL GENERAL COFAC Y PREDIOS PERTENECIENTES A LA FAC"/>
    <n v="92121504"/>
    <s v="LICITACIÓN PÚBLICA"/>
    <n v="1"/>
    <n v="6"/>
    <n v="1"/>
    <n v="865433296"/>
    <s v="GLOBAL"/>
    <s v="NO SOLICITADAS"/>
  </r>
  <r>
    <x v="12"/>
    <s v="204-5-10"/>
    <n v="16"/>
    <s v="SERVICIO DE SEGURIDAD Y VIGILANCIA"/>
    <s v="SERVICIO DE SEGURIDAD Y VIGILANCIA PRIVADA CON PERSONAL MASCULINO Y7O FEMENINO CON ARMA, PARA LAS DEPENDENCIAS ADSCRITAS AL CUARTEL GENERAL COFAC Y PREDIOS PERTENECIENTES A LA FAC"/>
    <n v="92121504"/>
    <s v="LICITACIÓN PÚBLICA"/>
    <n v="1"/>
    <n v="6"/>
    <n v="1"/>
    <n v="207512998.62"/>
    <s v="GLOBAL"/>
    <s v="NO SOLICITADAS"/>
  </r>
  <r>
    <x v="12"/>
    <s v="204-5-10"/>
    <n v="10"/>
    <s v="SERVICIO DE SEGURIDAD Y VIGILANCIA"/>
    <s v="SERVICIO DE SEGURIDAD Y VIGILANCIA PRIVADA CON PERSONAL MASCULINO Y7O FEMENINO CON ARMA, PARA LAS DEPENDENCIAS ADSCRITAS AL CUARTEL GENERAL COFAC Y PREDIOS PERTENECIENTES A LA FAC"/>
    <n v="92121504"/>
    <s v="LICITACIÓN PÚBLICA"/>
    <n v="1"/>
    <n v="6"/>
    <n v="1"/>
    <n v="47453316.590000033"/>
    <s v="GLOBAL"/>
    <s v="NO SOLICITADAS"/>
  </r>
  <r>
    <x v="12"/>
    <s v="204-5-10"/>
    <n v="16"/>
    <s v="SERVICIO DE SEGURIDAD Y VIGILANCIA"/>
    <s v="SERVICIO DE SEGURIDAD Y VIGILANCIA PARA LAS INSTALACIONES DEL GIMFA"/>
    <n v="92121500"/>
    <s v="SELECCIÓN ABREVIADA MENOR CUANTÍA"/>
    <n v="2"/>
    <n v="7"/>
    <n v="1"/>
    <n v="76130483.379999995"/>
    <s v="GLOBAL"/>
    <s v="NO SOLICITADAS"/>
  </r>
  <r>
    <x v="12"/>
    <s v="204-5-10"/>
    <n v="16"/>
    <s v="SERVICIO DE SEGURIDAD Y VIGILANCIA"/>
    <s v="SERVICIO DE SEGURIDAD Y VIGILANCIA PARA LAS INSTALACIONES DEL GIMFA"/>
    <n v="92121500"/>
    <s v="MÍNIMA CUANTÍA"/>
    <n v="1"/>
    <n v="6"/>
    <n v="1"/>
    <n v="19008028"/>
    <s v="GLOBAL"/>
    <s v=""/>
  </r>
  <r>
    <x v="12"/>
    <s v="204-5-10"/>
    <n v="16"/>
    <s v="SERVICIO DE SEGURIDAD Y VIGILANCIA"/>
    <s v="SALDO REDUCCION CPA.56 SERVICIO DE SEGURIDAD Y VIGILANCIA PARA LAS INSTALACIONES DEL GIMFA"/>
    <n v="0"/>
    <s v="MÍNIMA CUANTÍA"/>
    <n v="1"/>
    <n v="6"/>
    <n v="1"/>
    <n v="1083570"/>
    <s v="GLOBAL"/>
    <s v="NO SOLICITADAS"/>
  </r>
  <r>
    <x v="12"/>
    <s v="204-5-9"/>
    <n v="16"/>
    <s v="SERVICIO DE CAFETERIA Y RESTAURANTE"/>
    <s v="SALDO SERVICIO LOGISTICO PARA EL DESARROLLO DE LOS ACTOS OFICIALES INSTITUCIONALES Y SOLEMNES DEL COMANDO DE LA FAC (COFAC)"/>
    <n v="90111603"/>
    <s v="MÍNIMA CUANTÍA"/>
    <n v="1"/>
    <n v="6"/>
    <n v="1"/>
    <n v="1168282"/>
    <s v="GLOBAL"/>
    <s v=""/>
  </r>
  <r>
    <x v="12"/>
    <s v="204-5-13"/>
    <n v="16"/>
    <s v="MANTENIMIENTO DE SOFTWARE"/>
    <s v="IMPREVISTOS - SOBRANTE PRESUPUESTO"/>
    <n v="0"/>
    <s v="MÍNIMA CUANTÍA"/>
    <n v="1"/>
    <n v="6"/>
    <n v="1"/>
    <n v="1561050"/>
    <s v="GLOBAL"/>
    <s v="NO SOLICITADAS"/>
  </r>
  <r>
    <x v="12"/>
    <s v="204-6-7"/>
    <n v="10"/>
    <s v="TRANSPORTE"/>
    <s v="SERVICIO DE TRANSPORTE 20 DE JULIO (SETRA)"/>
    <n v="78111803"/>
    <s v="MÍNIMA CUANTÍA"/>
    <n v="1"/>
    <n v="6"/>
    <n v="1"/>
    <n v="85000000"/>
    <s v="GLOBAL"/>
    <s v="NO SOLICITADAS"/>
  </r>
  <r>
    <x v="12"/>
    <s v="204-6-7"/>
    <n v="10"/>
    <s v="TRANSPORTE"/>
    <s v="SERVICIO DE TRANSPORTE EMAAI"/>
    <n v="78101800"/>
    <s v="MÍNIMA CUANTÍA"/>
    <n v="2"/>
    <n v="11"/>
    <n v="1"/>
    <n v="31000000"/>
    <s v="GLOBAL"/>
    <s v="NO SOLICITADAS"/>
  </r>
  <r>
    <x v="12"/>
    <s v="204-6-7"/>
    <n v="10"/>
    <s v="TRANSPORTE"/>
    <s v="SERVICIO DE TRANSPORTE DE PERSONAL MUSEO AEROESPACIAL"/>
    <n v="78101800"/>
    <s v="MÍNIMA CUANTÍA"/>
    <n v="2"/>
    <n v="11"/>
    <n v="1"/>
    <n v="216000000"/>
    <s v="GLOBAL"/>
    <s v="NO SOLICITADAS"/>
  </r>
  <r>
    <x v="12"/>
    <s v="204-6-7"/>
    <n v="10"/>
    <s v="TRANSPORTE"/>
    <s v="SERVICIO DE TRANSPORTE PERSONAL ACADEMIA DE HISTORIA AEREA"/>
    <n v="78101800"/>
    <s v="MÍNIMA CUANTÍA"/>
    <n v="2"/>
    <n v="11"/>
    <n v="1"/>
    <n v="10000000"/>
    <s v="GLOBAL"/>
    <s v="NO SOLICITADAS"/>
  </r>
  <r>
    <x v="12"/>
    <s v="204-6-7"/>
    <n v="10"/>
    <s v="TRANSPORTE"/>
    <s v="SERVICIO DE TRANSPORTE DE PERSONAL (FACCE)"/>
    <n v="20102301"/>
    <s v="MÍNIMA CUANTÍA"/>
    <n v="1"/>
    <n v="6"/>
    <n v="1"/>
    <n v="24500000"/>
    <s v="GLOBAL"/>
    <s v="NO SOLICITADAS"/>
  </r>
  <r>
    <x v="12"/>
    <s v="204-6-7"/>
    <n v="10"/>
    <s v="TRANSPORTE"/>
    <s v="TRANSPORTE TERRESTRE ASPIRANTES - DIRES"/>
    <n v="78111803"/>
    <s v="MÍNIMA CUANTÍA"/>
    <n v="1"/>
    <n v="6"/>
    <n v="1"/>
    <n v="20000000"/>
    <s v="GLOBAL"/>
    <s v="NO SOLICITADAS"/>
  </r>
  <r>
    <x v="12"/>
    <s v="204-6-7"/>
    <n v="10"/>
    <s v="TRANSPORTE"/>
    <s v="TRANSPORTE TERRESTRE CONSCRIPTOS - DIRES"/>
    <n v="78111803"/>
    <s v="MÍNIMA CUANTÍA"/>
    <n v="1"/>
    <n v="6"/>
    <n v="1"/>
    <n v="80000000"/>
    <s v="GLOBAL"/>
    <s v="NO SOLICITADAS"/>
  </r>
  <r>
    <x v="12"/>
    <s v="204-6-7"/>
    <n v="16"/>
    <s v="TRANSPORTE"/>
    <s v="TRANSPORTE OPERARIOS ESINS (PERSONAL 35 PAX )"/>
    <n v="78111803"/>
    <s v="MÍNIMA CUANTÍA"/>
    <n v="1"/>
    <n v="6"/>
    <n v="1"/>
    <n v="27278276"/>
    <s v="GLOBAL"/>
    <s v=""/>
  </r>
  <r>
    <x v="12"/>
    <s v="204-6-7"/>
    <n v="10"/>
    <s v="TRANSPORTE"/>
    <s v="SUBSIDIO DE TRANSPORTE ASISTENTES ADMINISTRATIVOS GESTIÓN DOCUMENTAL"/>
    <n v="78111803"/>
    <s v="MÍNIMA CUANTÍA"/>
    <n v="1"/>
    <n v="6"/>
    <n v="1"/>
    <n v="13110402"/>
    <s v="GLOBAL"/>
    <s v=""/>
  </r>
  <r>
    <x v="12"/>
    <s v="204-6-7"/>
    <n v="16"/>
    <s v="TRANSPORTE"/>
    <s v="IMPREVISTOS - SOBRANTE PRESUPUESTO"/>
    <n v="0"/>
    <s v="MÍNIMA CUANTÍA"/>
    <n v="1"/>
    <n v="6"/>
    <n v="1"/>
    <n v="380000"/>
    <s v="GLOBAL"/>
    <s v="NO SOLICITADAS"/>
  </r>
  <r>
    <x v="12"/>
    <s v="204-7-1"/>
    <n v="16"/>
    <s v="ADQUISICION DE LIBROS Y REVISTAS"/>
    <s v="IMPREVISTOS - SOBRANTE PRESUPUESTO"/>
    <n v="0"/>
    <s v="MÍNIMA CUANTÍA"/>
    <n v="1"/>
    <n v="6"/>
    <n v="1"/>
    <n v="104770"/>
    <s v="GLOBAL"/>
    <s v=""/>
  </r>
  <r>
    <x v="12"/>
    <s v="204-7-3"/>
    <n v="10"/>
    <s v="EDICIÓN DE LIBROS, REVISTAS, ESCRITOS Y TRABAJOS TIPOGRÁFICOS"/>
    <s v="RETABLOS CON FOTOGRAFIA PARA CASA MUSEO CT ANTONIO RICAURTE"/>
    <n v="60103802"/>
    <s v="MÍNIMA CUANTÍA"/>
    <n v="2"/>
    <n v="6"/>
    <n v="30"/>
    <n v="5533500"/>
    <s v="UNIDAD"/>
    <s v="NO SOLICITADAS"/>
  </r>
  <r>
    <x v="12"/>
    <s v="204-7-3"/>
    <n v="16"/>
    <s v="EDICIÓN DE LIBROS, REVISTAS, ESCRITOS Y TRABAJOS TIPOGRÁFICOS"/>
    <s v="IMPREVISTOS - SOBRANTE PRESUPUESTO"/>
    <n v="0"/>
    <s v="MÍNIMA CUANTÍA"/>
    <n v="1"/>
    <n v="6"/>
    <n v="1"/>
    <n v="2760"/>
    <s v="GLOBAL"/>
    <s v=""/>
  </r>
  <r>
    <x v="12"/>
    <s v="204-7-4"/>
    <n v="10"/>
    <s v="PUBLICIDAD Y PROPAGANDA"/>
    <s v="PUBLICACIÓN DE AVISOS DE FALLECIDOS EN DIARIO CIRCULACIÓN NACIONAL"/>
    <n v="82101502"/>
    <s v="MÍNIMA CUANTÍA"/>
    <n v="1"/>
    <n v="11"/>
    <n v="35"/>
    <n v="7000000"/>
    <s v="UNIDAD"/>
    <s v="NO SOLICITADAS"/>
  </r>
  <r>
    <x v="12"/>
    <s v="204-7-5"/>
    <n v="10"/>
    <s v="SUSCRIPCIONES"/>
    <s v="SUSCRIPCIÓN - LEGIS"/>
    <n v="55101519"/>
    <s v="CONTRATACIÓN DIRECTA"/>
    <n v="4"/>
    <n v="12"/>
    <n v="1"/>
    <n v="6230000"/>
    <s v="GLOBAL"/>
    <s v="NO SOLICITADAS"/>
  </r>
  <r>
    <x v="12"/>
    <s v="204-7-5"/>
    <n v="16"/>
    <s v="SUSCRIPCIONES"/>
    <s v="CUOTA ANUAL SICOFAA VIGENCIA 2018 "/>
    <n v="55101506"/>
    <s v="SOLICITUD DE INFORMACIÓN A LOS PROVEEDORES"/>
    <n v="4"/>
    <n v="11"/>
    <n v="1"/>
    <n v="6921600"/>
    <s v="GLOBAL"/>
    <s v="NO SOLICITADAS"/>
  </r>
  <r>
    <x v="12"/>
    <s v="204-7-5"/>
    <n v="16"/>
    <s v="SUSCRIPCIONES"/>
    <s v="CUOTA ANUAL SICOFAA VIGENCIA 2018 "/>
    <n v="55101506"/>
    <s v="MÍNIMA CUANTÍA"/>
    <n v="1"/>
    <n v="6"/>
    <n v="1"/>
    <n v="432400"/>
    <s v="GLOBAL"/>
    <s v="NO SOLICITADAS"/>
  </r>
  <r>
    <x v="12"/>
    <s v="204-8-1"/>
    <n v="10"/>
    <s v="ACUEDUCTO ALCANTARILLADO Y ASEO"/>
    <s v="ACUEDUCTO Y ALCANTARILLADO"/>
    <n v="83101500"/>
    <s v="SOLICITUD DE INFORMACIÓN A LOS PROVEEDORES"/>
    <n v="1"/>
    <n v="6"/>
    <n v="1"/>
    <n v="40000000"/>
    <s v="GLOBAL"/>
    <s v="NO SOLICITADAS"/>
  </r>
  <r>
    <x v="12"/>
    <s v="204-8-1"/>
    <n v="10"/>
    <s v="ACUEDUCTO ALCANTARILLADO Y ASEO"/>
    <s v="ACUEDUCTO Y ALCANTARILLADO"/>
    <n v="83101500"/>
    <s v="SOLICITUD DE INFORMACIÓN A LOS PROVEEDORES"/>
    <n v="1"/>
    <n v="6"/>
    <n v="1"/>
    <n v="40500000"/>
    <s v="GLOBAL"/>
    <s v="NO SOLICITADAS"/>
  </r>
  <r>
    <x v="12"/>
    <s v="204-8-1"/>
    <n v="10"/>
    <s v="ACUEDUCTO ALCANTARILLADO Y ASEO"/>
    <s v="ACUEDUCTO Y ALCANTARILLADO"/>
    <n v="83101500"/>
    <s v="SOLICITUD DE INFORMACIÓN A LOS PROVEEDORES"/>
    <n v="3"/>
    <n v="1"/>
    <n v="1"/>
    <n v="55000000"/>
    <s v="GLOBAL"/>
    <s v="NO SOLICITADAS"/>
  </r>
  <r>
    <x v="12"/>
    <s v="204-8-1"/>
    <n v="10"/>
    <s v="ACUEDUCTO ALCANTARILLADO Y ASEO"/>
    <s v="ACUEDUCTO Y ALCANTARILLADO "/>
    <n v="83101500"/>
    <s v="SOLICITUD DE INFORMACIÓN A LOS PROVEEDORES"/>
    <n v="4"/>
    <n v="1"/>
    <n v="1"/>
    <n v="27880567"/>
    <s v="GLOBAL"/>
    <s v="NO SOLICITADAS"/>
  </r>
  <r>
    <x v="12"/>
    <s v="204-8-1"/>
    <n v="16"/>
    <s v="ACUEDUCTO ALCANTARILLADO Y ASEO"/>
    <s v="ACUEDUCTO Y ALCANTARILLADO"/>
    <n v="83101500"/>
    <s v="SOLICITUD DE INFORMACIÓN A LOS PROVEEDORES"/>
    <n v="4"/>
    <n v="1"/>
    <n v="1"/>
    <n v="39138925"/>
    <s v="GLOBAL"/>
    <s v="NO SOLICITADAS"/>
  </r>
  <r>
    <x v="12"/>
    <s v="204-8-1"/>
    <n v="16"/>
    <s v="ACUEDUCTO ALCANTARILLADO Y ASEO"/>
    <s v="SERVICIO DE ACUEDUCTO, ALCANTARILLADO Y ASEO"/>
    <n v="83101500"/>
    <s v="SOLICITUD DE INFORMACIÓN A LOS PROVEEDORES"/>
    <n v="4"/>
    <n v="9"/>
    <n v="1"/>
    <n v="21044420"/>
    <s v="GLOBAL"/>
    <s v="NO SOLICITADAS"/>
  </r>
  <r>
    <x v="12"/>
    <s v="204-8-1"/>
    <n v="10"/>
    <s v="ACUEDUCTO ALCANTARILLADO Y ASEO"/>
    <s v="ACUEDUCTO Y ALCANTARILLADO"/>
    <n v="83101500"/>
    <s v="SOLICITUD DE INFORMACIÓN A LOS PROVEEDORES"/>
    <n v="1"/>
    <n v="6"/>
    <n v="1"/>
    <n v="21000000"/>
    <s v="GLOBAL"/>
    <s v="NO SOLICITADAS"/>
  </r>
  <r>
    <x v="12"/>
    <s v="204-8-1"/>
    <n v="10"/>
    <s v="ACUEDUCTO ALCANTARILLADO Y ASEO"/>
    <s v="ACUEDUCTO Y ALCANTARILLADO"/>
    <n v="83101500"/>
    <s v="SOLICITUD DE INFORMACIÓN A LOS PROVEEDORES"/>
    <n v="1"/>
    <n v="6"/>
    <n v="1"/>
    <n v="22222860"/>
    <s v="GLOBAL"/>
    <s v="NO SOLICITADAS"/>
  </r>
  <r>
    <x v="12"/>
    <s v="204-8-1"/>
    <n v="10"/>
    <s v="ACUEDUCTO ALCANTARILLADO Y ASEO"/>
    <s v="ACUEDUCTO Y ALCANTARILLADO"/>
    <n v="83101500"/>
    <s v="SOLICITUD DE INFORMACIÓN A LOS PROVEEDORES"/>
    <n v="8"/>
    <n v="1"/>
    <n v="1"/>
    <n v="800000"/>
    <s v="GLOBAL"/>
    <s v="NO SOLICITADAS"/>
  </r>
  <r>
    <x v="12"/>
    <s v="204-8-1"/>
    <n v="10"/>
    <s v="ACUEDUCTO ALCANTARILLADO Y ASEO"/>
    <s v="ACUEDUCTO Y ALCANTARILLADO"/>
    <n v="83101500"/>
    <s v="SOLICITUD DE INFORMACIÓN A LOS PROVEEDORES"/>
    <n v="9"/>
    <n v="1"/>
    <n v="1"/>
    <n v="17777140"/>
    <s v="GLOBAL"/>
    <s v="NO SOLICITADAS"/>
  </r>
  <r>
    <x v="12"/>
    <s v="204-8-1"/>
    <n v="10"/>
    <s v="ACUEDUCTO ALCANTARILLADO Y ASEO"/>
    <s v="ACUEDUCTO Y ALCANTARILLADO"/>
    <n v="83101500"/>
    <s v="SOLICITUD DE INFORMACIÓN A LOS PROVEEDORES"/>
    <n v="9"/>
    <n v="1"/>
    <n v="1"/>
    <n v="40000000"/>
    <s v="GLOBAL"/>
    <s v="NO SOLICITADAS"/>
  </r>
  <r>
    <x v="12"/>
    <s v="204-8-2"/>
    <n v="10"/>
    <s v="ENERGIA"/>
    <s v="ENERGIA "/>
    <n v="83101804"/>
    <s v="SOLICITUD DE INFORMACIÓN A LOS PROVEEDORES"/>
    <n v="1"/>
    <n v="6"/>
    <n v="1"/>
    <n v="206000000"/>
    <s v="GLOBAL"/>
    <s v="NO SOLICITADAS"/>
  </r>
  <r>
    <x v="12"/>
    <s v="204-8-2"/>
    <n v="10"/>
    <s v="ENERGIA"/>
    <s v="ENERGIA "/>
    <n v="83101804"/>
    <s v="SOLICITUD DE INFORMACIÓN A LOS PROVEEDORES"/>
    <n v="1"/>
    <n v="6"/>
    <n v="1"/>
    <n v="82000000"/>
    <s v="GLOBAL"/>
    <s v="NO SOLICITADAS"/>
  </r>
  <r>
    <x v="12"/>
    <s v="204-8-2"/>
    <n v="10"/>
    <s v="ENERGIA"/>
    <s v="ENERGIA"/>
    <n v="83101804"/>
    <s v="SOLICITUD DE INFORMACIÓN A LOS PROVEEDORES"/>
    <n v="1"/>
    <n v="6"/>
    <n v="1"/>
    <n v="1277036"/>
    <s v="GLOBAL"/>
    <s v="NO SOLICITADAS"/>
  </r>
  <r>
    <x v="12"/>
    <s v="204-8-2"/>
    <n v="16"/>
    <s v="ENERGIA"/>
    <s v="ENERGIA "/>
    <n v="83101804"/>
    <s v="SOLICITUD DE INFORMACIÓN A LOS PROVEEDORES"/>
    <n v="1"/>
    <n v="6"/>
    <n v="1"/>
    <n v="23774350"/>
    <s v="GLOBAL"/>
    <s v="NO SOLICITADAS"/>
  </r>
  <r>
    <x v="12"/>
    <s v="204-8-2"/>
    <n v="16"/>
    <s v="ENERGIA"/>
    <s v="SERVICIO DE ENERGIA"/>
    <n v="83101800"/>
    <s v="SOLICITUD DE INFORMACIÓN A LOS PROVEEDORES"/>
    <n v="4"/>
    <n v="9"/>
    <n v="1"/>
    <n v="34964440"/>
    <s v="GLOBAL"/>
    <s v="NO SOLICITADAS"/>
  </r>
  <r>
    <x v="12"/>
    <s v="204-8-2"/>
    <n v="10"/>
    <s v="ENERGIA"/>
    <s v="SERVICIO DE ENERGIA"/>
    <n v="83101800"/>
    <s v="SOLICITUD DE INFORMACIÓN A LOS PROVEEDORES"/>
    <n v="1"/>
    <n v="6"/>
    <n v="1"/>
    <n v="240000000"/>
    <s v="GLOBAL"/>
    <s v="NO SOLICITADAS"/>
  </r>
  <r>
    <x v="12"/>
    <s v="204-8-2"/>
    <n v="10"/>
    <s v="ENERGIA"/>
    <s v="SERVICIO DE ENERGIA"/>
    <n v="83101800"/>
    <s v="SOLICITUD DE INFORMACIÓN A LOS PROVEEDORES"/>
    <n v="9"/>
    <n v="1"/>
    <n v="1"/>
    <n v="51587727"/>
    <s v="GLOBAL"/>
    <s v="NO SOLICITADAS"/>
  </r>
  <r>
    <x v="12"/>
    <s v="204-8-2"/>
    <n v="10"/>
    <s v="ENERGIA"/>
    <s v="SERVICIO DE ENERGIA"/>
    <n v="83101800"/>
    <s v="SOLICITUD DE INFORMACIÓN A LOS PROVEEDORES"/>
    <n v="9"/>
    <n v="1"/>
    <n v="1"/>
    <n v="92000000"/>
    <s v="GLOBAL"/>
    <s v="NO SOLICITADAS"/>
  </r>
  <r>
    <x v="12"/>
    <s v="204-8-3"/>
    <n v="10"/>
    <s v="GAS NATURAL"/>
    <s v="GAS NATURAL"/>
    <n v="83101601"/>
    <s v="SOLICITUD DE INFORMACIÓN A LOS PROVEEDORES"/>
    <n v="1"/>
    <n v="6"/>
    <n v="1"/>
    <n v="22795500"/>
    <s v="GLOBAL"/>
    <s v="NO SOLICITADAS"/>
  </r>
  <r>
    <x v="12"/>
    <s v="204-8-3"/>
    <n v="10"/>
    <s v="GAS NATURAL"/>
    <s v="GAS NATURAL"/>
    <n v="83101601"/>
    <s v="SOLICITUD DE INFORMACIÓN A LOS PROVEEDORES"/>
    <n v="1"/>
    <n v="6"/>
    <n v="1"/>
    <n v="1204500"/>
    <s v="GLOBAL"/>
    <s v="NO SOLICITADAS"/>
  </r>
  <r>
    <x v="12"/>
    <s v="204-8-3"/>
    <n v="10"/>
    <s v="GAS NATURAL"/>
    <s v="GAS NATURAL"/>
    <n v="83101601"/>
    <s v="SOLICITUD DE INFORMACIÓN A LOS PROVEEDORES"/>
    <n v="1"/>
    <n v="6"/>
    <n v="1"/>
    <n v="12756970"/>
    <s v="GLOBAL"/>
    <s v="NO SOLICITADAS"/>
  </r>
  <r>
    <x v="12"/>
    <s v="204-8-3"/>
    <n v="16"/>
    <s v="GAS NATURAL"/>
    <s v="GAS NATURAL"/>
    <n v="83101601"/>
    <s v="SOLICITUD DE INFORMACIÓN A LOS PROVEEDORES"/>
    <n v="1"/>
    <n v="6"/>
    <n v="1"/>
    <n v="3280200"/>
    <s v="GLOBAL"/>
    <s v="NO SOLICITADAS"/>
  </r>
  <r>
    <x v="12"/>
    <s v="204-8-3"/>
    <n v="10"/>
    <s v="GAS NATURAL"/>
    <s v="GAS NATURAL"/>
    <n v="83101601"/>
    <s v="SOLICITUD DE INFORMACIÓN A LOS PROVEEDORES"/>
    <n v="1"/>
    <n v="6"/>
    <n v="1"/>
    <n v="8400000"/>
    <s v="GLOBAL"/>
    <s v="NO SOLICITADAS"/>
  </r>
  <r>
    <x v="12"/>
    <s v="204-8-3"/>
    <n v="10"/>
    <s v="GAS NATURAL"/>
    <s v="GAS NATURAL"/>
    <n v="83101601"/>
    <s v="SOLICITUD DE INFORMACIÓN A LOS PROVEEDORES"/>
    <n v="1"/>
    <n v="6"/>
    <n v="1"/>
    <n v="5069200"/>
    <s v="GLOBAL"/>
    <s v="NO SOLICITADAS"/>
  </r>
  <r>
    <x v="12"/>
    <s v="204-8-5"/>
    <n v="10"/>
    <s v="TELEFONÍA MÓVIL CELULAR"/>
    <s v="SERVICIO DE TELEFONIA CELULAR"/>
    <n v="81161703"/>
    <s v="SOLICITUD DE INFORMACIÓN A LOS PROVEEDORES"/>
    <n v="1"/>
    <n v="6"/>
    <n v="1"/>
    <n v="519071181.32999998"/>
    <s v="GLOBAL"/>
    <s v="NO SOLICITADAS"/>
  </r>
  <r>
    <x v="12"/>
    <s v="204-8-5"/>
    <n v="10"/>
    <s v="TELEFONÍA MÓVIL CELULAR"/>
    <s v="SERVICIO DE TELEFONIA CELULAR"/>
    <n v="81161703"/>
    <s v="SOLICITUD DE INFORMACIÓN A LOS PROVEEDORES"/>
    <n v="1"/>
    <n v="6"/>
    <n v="1"/>
    <n v="15000000"/>
    <s v="GLOBAL"/>
    <s v="NO SOLICITADAS"/>
  </r>
  <r>
    <x v="12"/>
    <s v="204-8-6"/>
    <n v="10"/>
    <s v="TELÉFONO, FAX Y OTROS"/>
    <s v="SERVICIO DE TELEFONIA FIJA"/>
    <n v="83111501"/>
    <s v="SOLICITUD DE INFORMACIÓN A LOS PROVEEDORES"/>
    <n v="1"/>
    <n v="6"/>
    <n v="1"/>
    <n v="116050080"/>
    <s v="GLOBAL"/>
    <s v="NO SOLICITADAS"/>
  </r>
  <r>
    <x v="12"/>
    <s v="204-8-6"/>
    <n v="16"/>
    <s v="TELÉFONO, FAX Y OTROS"/>
    <s v="SERVICIO DE TELEFONO"/>
    <n v="83111500"/>
    <s v="SOLICITUD DE INFORMACIÓN A LOS PROVEEDORES"/>
    <n v="4"/>
    <n v="9"/>
    <n v="1"/>
    <n v="9527740"/>
    <s v="GLOBAL"/>
    <s v="NO SOLICITADAS"/>
  </r>
  <r>
    <x v="12"/>
    <s v="204-8-6"/>
    <n v="10"/>
    <s v="TELÉFONO, FAX Y OTROS"/>
    <s v="SERVICIO DE TELEFONIA FIJA"/>
    <n v="83111501"/>
    <s v="SOLICITUD DE INFORMACIÓN A LOS PROVEEDORES"/>
    <n v="1"/>
    <n v="6"/>
    <n v="1"/>
    <n v="8118000"/>
    <s v="GLOBAL"/>
    <s v="NO SOLICITADAS"/>
  </r>
  <r>
    <x v="12"/>
    <s v="204-8-6"/>
    <n v="10"/>
    <s v="TELÉFONO, FAX Y OTROS"/>
    <s v="SERVICIO DE TELEFONIA FIJA"/>
    <n v="83111501"/>
    <s v="MÍNIMA CUANTÍA"/>
    <n v="1"/>
    <n v="6"/>
    <n v="1"/>
    <n v="97000000"/>
    <s v="GLOBAL"/>
    <s v=""/>
  </r>
  <r>
    <x v="12"/>
    <s v="204-8-7"/>
    <n v="10"/>
    <s v="OTROS SERVICIOS PÚBLICOS"/>
    <s v="SERVICIO DE GAS PROPANO DEL CLOFA"/>
    <n v="83111801"/>
    <s v="SOLICITUD DE INFORMACIÓN A LOS PROVEEDORES"/>
    <n v="3"/>
    <n v="1"/>
    <n v="1"/>
    <n v="7000000"/>
    <s v="GLOBAL"/>
    <s v="NO SOLICITADAS"/>
  </r>
  <r>
    <x v="12"/>
    <s v="204-8-7"/>
    <n v="10"/>
    <s v="OTROS SERVICIOS PÚBLICOS"/>
    <s v="AVL MOVISTAR "/>
    <n v="83121703"/>
    <s v="SOLICITUD DE INFORMACIÓN A LOS PROVEEDORES"/>
    <n v="4"/>
    <n v="1"/>
    <n v="1"/>
    <n v="3674252"/>
    <s v="GLOBAL"/>
    <s v="NO SOLICITADAS"/>
  </r>
  <r>
    <x v="12"/>
    <s v="204-8-7"/>
    <n v="10"/>
    <s v="OTROS SERVICIOS PÚBLICOS"/>
    <s v="SERVICIO DE GAS PROPANO"/>
    <n v="83111801"/>
    <s v="SOLICITUD DE INFORMACIÓN A LOS PROVEEDORES"/>
    <n v="4"/>
    <n v="1"/>
    <n v="1"/>
    <n v="3126208"/>
    <s v="GLOBAL"/>
    <s v="NO SOLICITADAS"/>
  </r>
  <r>
    <x v="12"/>
    <s v="204-8-7"/>
    <n v="16"/>
    <s v="OTROS SERVICIOS PÚBLICOS"/>
    <s v="SERVICIO DE INTERNET"/>
    <n v="83121703"/>
    <s v="MÍNIMA CUANTÍA"/>
    <n v="4"/>
    <n v="9"/>
    <n v="1"/>
    <n v="16816000"/>
    <s v="GLOBAL"/>
    <s v="NO SOLICITADAS"/>
  </r>
  <r>
    <x v="12"/>
    <s v="204-8-7"/>
    <n v="10"/>
    <s v="OTROS SERVICIOS PÚBLICOS"/>
    <s v="SERVICIO DE INTERNET"/>
    <n v="83121703"/>
    <s v="MÍNIMA CUANTÍA"/>
    <n v="4"/>
    <n v="1"/>
    <n v="1"/>
    <n v="7000000"/>
    <s v="GLOBAL"/>
    <s v="NO SOLICITADAS"/>
  </r>
  <r>
    <x v="12"/>
    <s v="204-8-7"/>
    <n v="10"/>
    <s v="OTROS SERVICIOS PÚBLICOS"/>
    <s v="AVL MOVISTAR "/>
    <n v="83121703"/>
    <s v="MÍNIMA CUANTÍA"/>
    <n v="4"/>
    <n v="1"/>
    <n v="1"/>
    <n v="11275000"/>
    <s v="GLOBAL"/>
    <s v="NO SOLICITADAS"/>
  </r>
  <r>
    <x v="12"/>
    <s v="204-8-7"/>
    <n v="10"/>
    <s v="OTROS SERVICIOS PÚBLICOS"/>
    <s v="SERVICIO DE GAS PROPANO"/>
    <n v="83111801"/>
    <s v="SOLICITUD DE INFORMACIÓN A LOS PROVEEDORES"/>
    <n v="8"/>
    <n v="1"/>
    <n v="1"/>
    <n v="53000000"/>
    <s v="GLOBAL"/>
    <s v="NO SOLICITADAS"/>
  </r>
  <r>
    <x v="12"/>
    <s v="204-11-2"/>
    <n v="10"/>
    <s v="VIATICOS Y GASTOS DE VIAJE AL INTERIOR"/>
    <s v="VIATICOS Y GASTOS AL INTERIOR DEL PAIS"/>
    <n v="90111501"/>
    <s v="MÍNIMA CUANTÍA"/>
    <n v="2"/>
    <n v="2"/>
    <n v="1"/>
    <n v="251640720"/>
    <s v="GLOBAL"/>
    <s v="NO SOLICITADAS"/>
  </r>
  <r>
    <x v="12"/>
    <s v="204-11-2"/>
    <n v="10"/>
    <s v="VIATICOS Y GASTOS DE VIAJE AL INTERIOR"/>
    <s v="VIATICOS PERSONAL GEODA ECOEA"/>
    <n v="93151500"/>
    <s v="MÍNIMA CUANTÍA"/>
    <n v="3"/>
    <n v="6"/>
    <n v="1"/>
    <n v="117350000"/>
    <s v="GLOBAL"/>
    <s v="NO SOLICITADAS"/>
  </r>
  <r>
    <x v="12"/>
    <s v="204-11-2"/>
    <n v="10"/>
    <s v="VIATICOS Y GASTOS DE VIAJE AL INTERIOR"/>
    <s v="VIÁTICOS Y GASTOS DE VIAJE AL INTERIOR DEL PAÍS MANTENIMIENTO ART"/>
    <n v="93151604"/>
    <s v="MÍNIMA CUANTÍA"/>
    <n v="2"/>
    <n v="2"/>
    <n v="1"/>
    <n v="1455000"/>
    <s v="GLOBAL"/>
    <s v="NO SOLICITADAS"/>
  </r>
  <r>
    <x v="12"/>
    <s v="204-11-2"/>
    <n v="10"/>
    <s v="VIATICOS Y GASTOS DE VIAJE AL INTERIOR"/>
    <s v="VIÁTICOS Y GASTOS DE VIAJE AL INTERIOR DEL PAÍS COMISIONES ADMISTRATIVAS COMPONENTE"/>
    <n v="93151604"/>
    <s v="MÍNIMA CUANTÍA"/>
    <n v="2"/>
    <n v="2"/>
    <n v="1"/>
    <n v="9845700"/>
    <s v="GLOBAL"/>
    <s v="NO SOLICITADAS"/>
  </r>
  <r>
    <x v="12"/>
    <s v="204-11-2"/>
    <n v="10"/>
    <s v="VIATICOS Y GASTOS DE VIAJE AL INTERIOR"/>
    <s v="VIÁTICOS Y GASTOS DE VIAJE AL INTERIOR DEL PAÍS ART"/>
    <n v="93151604"/>
    <s v="MÍNIMA CUANTÍA"/>
    <n v="2"/>
    <n v="2"/>
    <n v="1"/>
    <n v="65700000"/>
    <s v="GLOBAL"/>
    <s v="NO SOLICITADAS"/>
  </r>
  <r>
    <x v="12"/>
    <s v="204-11-2"/>
    <n v="10"/>
    <s v="VIATICOS Y GASTOS DE VIAJE AL INTERIOR"/>
    <s v="VIATICOS Y COMISIONES "/>
    <n v="93151500"/>
    <s v="SOLICITUD DE INFORMACIÓN A LOS PROVEEDORES"/>
    <n v="1"/>
    <n v="12"/>
    <n v="1"/>
    <n v="16000000"/>
    <s v="GLOBAL"/>
    <s v="NO SOLICITADAS"/>
  </r>
  <r>
    <x v="12"/>
    <s v="204-11-2"/>
    <n v="10"/>
    <s v="VIATICOS Y GASTOS DE VIAJE AL INTERIOR"/>
    <s v="VIATICOS Y GASTOS AL INTERIOR DEL PAIS"/>
    <n v="90111501"/>
    <s v="SOLICITUD DE INFORMACIÓN A LOS PROVEEDORES"/>
    <n v="2"/>
    <n v="11"/>
    <n v="1"/>
    <n v="15000000"/>
    <s v="GLOBAL"/>
    <s v="NO SOLICITADAS"/>
  </r>
  <r>
    <x v="12"/>
    <s v="204-11-2"/>
    <n v="10"/>
    <s v="VIATICOS Y GASTOS DE VIAJE AL INTERIOR"/>
    <s v="VIATICOS Y GASTOS AL INTERIOR DEL PAIS"/>
    <n v="90111501"/>
    <s v="SOLICITUD DE INFORMACIÓN A LOS PROVEEDORES"/>
    <n v="3"/>
    <n v="11"/>
    <n v="1"/>
    <n v="82000000"/>
    <s v="GLOBAL"/>
    <s v="NO SOLICITADAS"/>
  </r>
  <r>
    <x v="12"/>
    <s v="204-11-2"/>
    <n v="16"/>
    <s v="VIATICOS Y GASTOS DE VIAJE AL INTERIOR"/>
    <s v="VIATICOS Y GASTOS AL INTERIOR DEL PAIS"/>
    <n v="90111501"/>
    <s v="MÍNIMA CUANTÍA"/>
    <n v="4"/>
    <n v="1"/>
    <n v="1"/>
    <n v="122000"/>
    <s v="GLOBAL"/>
    <s v="NO SOLICITADAS"/>
  </r>
  <r>
    <x v="12"/>
    <s v="204-11-2"/>
    <n v="10"/>
    <s v="VIATICOS Y GASTOS DE VIAJE AL INTERIOR"/>
    <s v="VIATICOS PARA EL PERSONAL DE CAEM, CEM Y PLANTA FAC"/>
    <n v="93151500"/>
    <s v="MÍNIMA CUANTÍA"/>
    <n v="1"/>
    <n v="6"/>
    <n v="1"/>
    <n v="11585000"/>
    <s v="GLOBAL"/>
    <s v="NO SOLICITADAS"/>
  </r>
  <r>
    <x v="12"/>
    <s v="204-11-2"/>
    <n v="10"/>
    <s v="VIATICOS Y GASTOS DE VIAJE AL INTERIOR"/>
    <s v="VIATICOS Y GASTOS AL INTERIOR DEL PAIS (DIRES)"/>
    <n v="90111501"/>
    <s v="SOLICITUD DE INFORMACIÓN A LOS PROVEEDORES"/>
    <n v="4"/>
    <n v="11"/>
    <n v="1"/>
    <n v="51996000"/>
    <s v="GLOBAL"/>
    <s v="NO SOLICITADAS"/>
  </r>
  <r>
    <x v="12"/>
    <s v="204-11-2"/>
    <n v="10"/>
    <s v="VIATICOS Y GASTOS DE VIAJE AL INTERIOR"/>
    <s v="(ADCION A CPA 79 GRUACO )VIATICOS Y GASTOS AL INTERIOR DEL PAIS"/>
    <n v="90111501"/>
    <s v="MÍNIMA CUANTÍA"/>
    <n v="1"/>
    <n v="6"/>
    <n v="1"/>
    <n v="34533000"/>
    <s v="GLOBAL"/>
    <s v=""/>
  </r>
  <r>
    <x v="12"/>
    <s v="204-11-2"/>
    <n v="16"/>
    <s v="VIATICOS Y GASTOS DE VIAJE AL INTERIOR"/>
    <s v="VIATICOS Y GASTOS AL INTERIOR DEL PAIS"/>
    <n v="90111501"/>
    <s v="SOLICITUD DE INFORMACIÓN A LOS PROVEEDORES"/>
    <n v="4"/>
    <n v="11"/>
    <n v="1"/>
    <n v="18816000"/>
    <s v="GLOBAL"/>
    <s v="NO SOLICITADAS"/>
  </r>
  <r>
    <x v="12"/>
    <s v="204-11-2"/>
    <n v="10"/>
    <s v="VIATICOS Y GASTOS DE VIAJE AL INTERIOR"/>
    <s v="PAGO DE VIGENCIAS EXPIRADAS"/>
    <n v="90111501"/>
    <s v="MÍNIMA CUANTÍA"/>
    <n v="1"/>
    <n v="6"/>
    <n v="1"/>
    <n v="44823000"/>
    <s v="GLOBAL"/>
    <s v="NO SOLICITADAS"/>
  </r>
  <r>
    <x v="12"/>
    <s v="204-21-1"/>
    <n v="10"/>
    <s v="ELEMENTOS PARA BIENESTAR SOCIAL"/>
    <s v="PRENDAS DEPORTIVAS - PETOS (JEA)"/>
    <n v="53102900"/>
    <s v="MÍNIMA CUANTÍA"/>
    <n v="1"/>
    <n v="11"/>
    <n v="200"/>
    <n v="2808400"/>
    <s v="GLOBAL"/>
    <s v="NO SOLICITADAS"/>
  </r>
  <r>
    <x v="12"/>
    <s v="204-21-1"/>
    <n v="16"/>
    <s v="ELEMENTOS PARA BIENESTAR SOCIAL"/>
    <s v="COLCHONETA PARA GIMNASIO"/>
    <n v="49221506"/>
    <s v="MÍNIMA CUANTÍA"/>
    <n v="5"/>
    <n v="4"/>
    <n v="14"/>
    <n v="1666000"/>
    <s v="UNIDAD"/>
    <s v="NO SOLICITADAS"/>
  </r>
  <r>
    <x v="12"/>
    <s v="204-21-1"/>
    <n v="16"/>
    <s v="ELEMENTOS PARA BIENESTAR SOCIAL"/>
    <s v="IMPREVISTOS - SOBRANTE PRESUPUESTO"/>
    <n v="0"/>
    <s v="MÍNIMA CUANTÍA"/>
    <n v="1"/>
    <n v="6"/>
    <n v="1"/>
    <n v="3692675"/>
    <s v="GLOBAL"/>
    <s v=""/>
  </r>
  <r>
    <x v="12"/>
    <s v="204-21-1"/>
    <n v="16"/>
    <s v="ELEMENTOS PARA BIENESTAR SOCIAL"/>
    <s v="IMPREVISTOS - SOBRANTE PRESUPUESTO"/>
    <n v="0"/>
    <s v="MÍNIMA CUANTÍA"/>
    <n v="1"/>
    <n v="6"/>
    <n v="1"/>
    <n v="2676"/>
    <s v="GLOBAL"/>
    <s v=""/>
  </r>
  <r>
    <x v="12"/>
    <s v="204-21-2"/>
    <n v="16"/>
    <s v="ELEMENTOS PARA CAPACITACION"/>
    <s v="IMPREVISTOS - SOBRANTE PRESUPUESTO"/>
    <n v="0"/>
    <s v="MÍNIMA CUANTÍA"/>
    <n v="1"/>
    <n v="6"/>
    <n v="1"/>
    <n v="1865.44"/>
    <s v="GLOBAL"/>
    <s v=""/>
  </r>
  <r>
    <x v="12"/>
    <s v="204-21-3"/>
    <n v="16"/>
    <s v="ELEMENTOS PARA ESTÍMULOS"/>
    <s v="ESCUDOS DE FIDELIDAD"/>
    <n v="49101707"/>
    <s v="MÍNIMA CUANTÍA"/>
    <n v="6"/>
    <n v="4"/>
    <n v="60"/>
    <n v="1475820"/>
    <s v="UNIDAD"/>
    <s v="NO SOLICITADAS"/>
  </r>
  <r>
    <x v="12"/>
    <s v="204-21-3"/>
    <n v="16"/>
    <s v="ELEMENTOS PARA ESTÍMULOS"/>
    <s v="MEDALLAS CLAUSURA GRADOS TRANSICIÓN"/>
    <n v="49101701"/>
    <s v="MÍNIMA CUANTÍA"/>
    <n v="6"/>
    <n v="4"/>
    <n v="20"/>
    <n v="169280"/>
    <s v="UNIDAD"/>
    <s v="NO SOLICITADAS"/>
  </r>
  <r>
    <x v="12"/>
    <s v="204-21-3"/>
    <n v="16"/>
    <s v="ELEMENTOS PARA ESTÍMULOS"/>
    <s v="MEDALLAS PARA RECONOCIMIENTO DE OLIMPIADAS MATEMATICAS"/>
    <n v="49101701"/>
    <s v="MÍNIMA CUANTÍA"/>
    <n v="6"/>
    <n v="4"/>
    <n v="40"/>
    <n v="338560"/>
    <s v="UNIDAD"/>
    <s v="NO SOLICITADAS"/>
  </r>
  <r>
    <x v="12"/>
    <s v="204-21-3"/>
    <n v="16"/>
    <s v="ELEMENTOS PARA ESTÍMULOS"/>
    <s v="MEDALLAS PARA RECONOCIMIENTOS DEPORTIVOS"/>
    <n v="49101701"/>
    <s v="MÍNIMA CUANTÍA"/>
    <n v="6"/>
    <n v="4"/>
    <n v="50"/>
    <n v="423200"/>
    <s v="UNIDAD"/>
    <s v="NO SOLICITADAS"/>
  </r>
  <r>
    <x v="12"/>
    <s v="204-21-3"/>
    <n v="16"/>
    <s v="ELEMENTOS PARA ESTÍMULOS"/>
    <s v="MEDALLAS RECONOCIMIENTO EXCELENCIA ACADÉMICA"/>
    <n v="49101701"/>
    <s v="MÍNIMA CUANTÍA"/>
    <n v="6"/>
    <n v="4"/>
    <n v="25"/>
    <n v="211600"/>
    <s v="UNIDAD"/>
    <s v="NO SOLICITADAS"/>
  </r>
  <r>
    <x v="12"/>
    <s v="204-21-3"/>
    <n v="16"/>
    <s v="ELEMENTOS PARA ESTÍMULOS"/>
    <s v="PLACAS DE RECONOCIMIENTO"/>
    <n v="49101704"/>
    <s v="MÍNIMA CUANTÍA"/>
    <n v="6"/>
    <n v="4"/>
    <n v="25"/>
    <n v="3784200"/>
    <s v="UNIDAD"/>
    <s v="NO SOLICITADAS"/>
  </r>
  <r>
    <x v="12"/>
    <s v="204-21-4"/>
    <n v="10"/>
    <s v="SERVICIOS DE BIENESTAR SOCIAL"/>
    <s v="EXÁMENES MÉDICOS PARA TRABAJOS EN ALTURAS"/>
    <n v="85122201"/>
    <s v="MÍNIMA CUANTÍA"/>
    <n v="1"/>
    <n v="11"/>
    <n v="1"/>
    <n v="6348760"/>
    <s v="GLOBAL"/>
    <s v="NO SOLICITADAS"/>
  </r>
  <r>
    <x v="12"/>
    <s v="204-21-4"/>
    <n v="10"/>
    <s v="SERVICIOS DE BIENESTAR SOCIAL"/>
    <s v="EXÁMENES MÉDICOS PARA MANIPULACIÓN DE ALIMENTOS"/>
    <n v="85122201"/>
    <s v="MÍNIMA CUANTÍA"/>
    <n v="4"/>
    <n v="11"/>
    <n v="1"/>
    <n v="2318400"/>
    <s v="GLOBAL"/>
    <s v="NO SOLICITADAS"/>
  </r>
  <r>
    <x v="12"/>
    <s v="204-21-4"/>
    <n v="10"/>
    <s v="SERVICIOS DE BIENESTAR SOCIAL"/>
    <s v="EXÁMENES MÉDICOS OCUPACIONALES PERIODICOS"/>
    <n v="85122201"/>
    <s v="MÍNIMA CUANTÍA"/>
    <n v="4"/>
    <n v="11"/>
    <n v="1"/>
    <n v="17880000"/>
    <s v="GLOBAL"/>
    <s v="NO SOLICITADAS"/>
  </r>
  <r>
    <x v="12"/>
    <s v="204-21-4"/>
    <n v="10"/>
    <s v="SERVICIOS DE BIENESTAR SOCIAL"/>
    <s v="EXÁMENES MÉDICOS PARA MANIPULACIÓN DE ALIMENTOS"/>
    <n v="85122201"/>
    <s v="MÍNIMA CUANTÍA"/>
    <n v="4"/>
    <n v="11"/>
    <n v="1"/>
    <n v="15051600"/>
    <s v="GLOBAL"/>
    <s v="NO SOLICITADAS"/>
  </r>
  <r>
    <x v="12"/>
    <s v="204-41-2"/>
    <n v="10"/>
    <s v="SERVICIOS MÉDICOS Y HOSPITALARIOS"/>
    <s v="SERVICIO MEDICO DE AMBULANCIAS "/>
    <n v="92101902"/>
    <s v="MÍNIMA CUANTÍA"/>
    <n v="1"/>
    <n v="6"/>
    <n v="1"/>
    <n v="9576000"/>
    <s v="GLOBAL"/>
    <s v="NO SOLICITADAS"/>
  </r>
  <r>
    <x v="12"/>
    <s v="204-41-5"/>
    <n v="16"/>
    <s v="GASTOS DE ALIMENTACIÓN"/>
    <s v="GASTOS ALIMENTACION COFAC VIGENCIA 2018"/>
    <n v="90101700"/>
    <s v="MÍNIMA CUANTÍA"/>
    <n v="1"/>
    <n v="6"/>
    <n v="1"/>
    <n v="93025200"/>
    <s v="GLOBAL"/>
    <s v=""/>
  </r>
  <r>
    <x v="12"/>
    <s v="204-41-13"/>
    <n v="10"/>
    <s v="OTROS GASTOS POR ADQUISICION DE SERVICIOS"/>
    <s v="SERVICIO DE LOCALIZACIÓN SATELITAL (AVL) PARA LOS VEHICULOS DEL CUARTEL GENERAL COFAC Y DEPENDENCIAS ADSCRITAS."/>
    <n v="92121700"/>
    <s v="MÍNIMA CUANTÍA"/>
    <n v="1"/>
    <n v="6"/>
    <n v="1"/>
    <n v="57976800"/>
    <s v="GLOBAL"/>
    <s v="NO SOLICITADAS"/>
  </r>
  <r>
    <x v="12"/>
    <s v="204-41-13"/>
    <n v="10"/>
    <s v="OTROS GASTOS POR ADQUISICION DE SERVICIOS"/>
    <s v="SERVICIO LAVADO DE TANQUES ELEVADOS Y SUBTERRANEOS"/>
    <n v="72154055"/>
    <s v="MÍNIMA CUANTÍA"/>
    <n v="1"/>
    <n v="6"/>
    <n v="1"/>
    <n v="17139995"/>
    <s v="GLOBAL"/>
    <s v="NO SOLICITADAS"/>
  </r>
  <r>
    <x v="12"/>
    <s v="204-41-13"/>
    <n v="10"/>
    <s v="OTROS GASTOS POR ADQUISICION DE SERVICIOS"/>
    <s v="ARREGLOS FLORALES PARA DIFERENTES OCASIONES"/>
    <n v="10226078"/>
    <s v="MÍNIMA CUANTÍA"/>
    <n v="3"/>
    <n v="2"/>
    <n v="1"/>
    <n v="2000000"/>
    <s v="GLOBAL"/>
    <s v="NO SOLICITADAS"/>
  </r>
  <r>
    <x v="12"/>
    <s v="204-41-13"/>
    <n v="10"/>
    <s v="OTROS GASTOS POR ADQUISICION DE SERVICIOS"/>
    <s v="SERVICIO DE FUMIGACION Y DESRATIZACION"/>
    <n v="72102103"/>
    <s v="MÍNIMA CUANTÍA"/>
    <n v="1"/>
    <n v="6"/>
    <n v="1"/>
    <n v="4912446"/>
    <s v="GLOBAL"/>
    <s v="NO SOLICITADAS"/>
  </r>
  <r>
    <x v="12"/>
    <s v="204-41-13"/>
    <n v="10"/>
    <s v="OTROS GASTOS POR ADQUISICION DE SERVICIOS"/>
    <s v="INTERVENTORIA TÉCNICA, ADMINISTRATIVA, JURIDICA, CONTABLE Y FINANCIERA PARA LA OBRA PÚBLICA CUYO OBJETO ES EL MANTENIMIENTO MEJORATIVO, RECUPERACION, RESTAURACION Y ADECUACIÓN DE LOS ALOJAMIENTOS MILITARES PARA EL PERSONAL DE OFICIALES Y SUBOFICIALES DE LA FUERZA AÉREA COLOMBIANA EN LA GUARNICIÓN DE BOGOTÁ D.C"/>
    <n v="93151501"/>
    <s v="MÍNIMA CUANTÍA"/>
    <n v="1"/>
    <n v="6"/>
    <n v="1"/>
    <n v="105000000"/>
    <s v="GLOBAL"/>
    <s v="NO SOLICITADAS"/>
  </r>
  <r>
    <x v="12"/>
    <s v="204-41-13"/>
    <n v="10"/>
    <s v="OTROS GASTOS POR ADQUISICION DE SERVICIOS"/>
    <s v="RECARGA Y REPARACION DE EXTINTORES "/>
    <n v="72101516"/>
    <s v="MÍNIMA CUANTÍA"/>
    <n v="1"/>
    <n v="6"/>
    <n v="1"/>
    <n v="7000000"/>
    <s v="GLOBAL"/>
    <s v="NO SOLICITADAS"/>
  </r>
  <r>
    <x v="12"/>
    <s v="204-41-13"/>
    <n v="10"/>
    <s v="OTROS GASTOS POR ADQUISICION DE SERVICIOS"/>
    <s v="ADMINISTRACION EDIFICIO FORFA (DISAN)"/>
    <n v="80131801"/>
    <s v="MÍNIMA CUANTÍA"/>
    <n v="1"/>
    <n v="6"/>
    <n v="1"/>
    <n v="14600000"/>
    <s v="GLOBAL"/>
    <s v="NO SOLICITADAS"/>
  </r>
  <r>
    <x v="12"/>
    <s v="204-41-13"/>
    <n v="10"/>
    <s v="OTROS GASTOS POR ADQUISICION DE SERVICIOS"/>
    <s v="DIGITALIZACION ARCHIVO OPERACIONAL CNRP (FOLIO)"/>
    <n v="81112005"/>
    <s v="MÍNIMA CUANTÍA"/>
    <n v="1"/>
    <n v="6"/>
    <n v="1"/>
    <n v="5500000"/>
    <s v="GLOBAL"/>
    <s v="NO SOLICITADAS"/>
  </r>
  <r>
    <x v="12"/>
    <s v="204-41-13"/>
    <n v="10"/>
    <s v="OTROS GASTOS POR ADQUISICION DE SERVICIOS"/>
    <s v="SERVICIO DE DIGITALIZACIÓN DE ARCHIVOS DE INVESTIGACIONES DE ACCIDENTES AÉREOS, EVESOS Y JUNTAS DE VUELO"/>
    <n v="81112005"/>
    <s v="MÍNIMA CUANTÍA"/>
    <n v="4"/>
    <n v="5"/>
    <n v="1"/>
    <n v="24000000"/>
    <s v="GLOBAL"/>
    <s v="NO SOLICITADAS"/>
  </r>
  <r>
    <x v="12"/>
    <s v="204-41-13"/>
    <n v="10"/>
    <s v="OTROS GASTOS POR ADQUISICION DE SERVICIOS"/>
    <s v="DIGITALIZACION ARCHIVO OPERACIONAL CNRP (FOLIO)"/>
    <n v="81112005"/>
    <s v="MÍNIMA CUANTÍA"/>
    <n v="1"/>
    <n v="12"/>
    <n v="1"/>
    <n v="22558392.98"/>
    <s v="GLOBAL"/>
    <s v="NO SOLICITADAS"/>
  </r>
  <r>
    <x v="12"/>
    <s v="204-41-13"/>
    <n v="10"/>
    <s v="OTROS GASTOS POR ADQUISICION DE SERVICIOS"/>
    <s v="SERVICIOS PROFESIONALES DE (01) LOCUTOR- PRODUCTOR DE RADIO Y (01) EDITOR Y ANIMADOR DE VIDEO"/>
    <n v="83111900"/>
    <s v="MÍNIMA CUANTÍA"/>
    <n v="1"/>
    <n v="6"/>
    <n v="1"/>
    <n v="22376678"/>
    <s v="GLOBAL"/>
    <s v="NO SOLICITADAS"/>
  </r>
  <r>
    <x v="12"/>
    <s v="204-41-13"/>
    <n v="10"/>
    <s v="OTROS GASTOS POR ADQUISICION DE SERVICIOS"/>
    <s v="SERVICIO DE MONITOREO DE PRENSA"/>
    <n v="46171625"/>
    <s v="MÍNIMA CUANTÍA"/>
    <n v="1"/>
    <n v="6"/>
    <n v="1"/>
    <n v="3577561"/>
    <s v="GLOBAL"/>
    <s v="NO SOLICITADAS"/>
  </r>
  <r>
    <x v="12"/>
    <s v="204-41-13"/>
    <n v="10"/>
    <s v="OTROS GASTOS POR ADQUISICION DE SERVICIOS"/>
    <s v="PRESTACION DE SERVICIO DE ELABORACIÓN DE  LAS TABLAS DE VALORACIÓN  DOCUMENTAL Y SISTEMA INTEGRADO DE CONSERVACIÓN PARA LA FAC."/>
    <n v="80161504"/>
    <s v="SELECCIÓN ABREVIADA MENOR CUANTÍA"/>
    <n v="2"/>
    <n v="2"/>
    <n v="1"/>
    <n v="249046294"/>
    <s v="GLOBAL"/>
    <s v="NO SOLICITADAS"/>
  </r>
  <r>
    <x v="12"/>
    <s v="204-41-13"/>
    <n v="10"/>
    <s v="OTROS GASTOS POR ADQUISICION DE SERVICIOS"/>
    <s v="ARREGLOS FLORALES PARA DIFERENTES OCASIONES"/>
    <n v="10226078"/>
    <s v="MÍNIMA CUANTÍA"/>
    <n v="3"/>
    <n v="2"/>
    <n v="1"/>
    <n v="8000000"/>
    <s v="GLOBAL"/>
    <s v="NO SOLICITADAS"/>
  </r>
  <r>
    <x v="12"/>
    <s v="204-41-13"/>
    <n v="10"/>
    <s v="OTROS GASTOS POR ADQUISICION DE SERVICIOS"/>
    <s v="ADMINISTRACIONES ALOJAMIENTO MILITAR"/>
    <n v="80131801"/>
    <s v="SOLICITUD DE INFORMACIÓN A LOS PROVEEDORES"/>
    <n v="1"/>
    <n v="6"/>
    <n v="1"/>
    <n v="45497119"/>
    <s v="GLOBAL"/>
    <s v="NO SOLICITADAS"/>
  </r>
  <r>
    <x v="12"/>
    <s v="204-41-13"/>
    <n v="10"/>
    <s v="OTROS GASTOS POR ADQUISICION DE SERVICIOS"/>
    <s v="ADMINISTRACION FORFA"/>
    <n v="80131801"/>
    <s v="SOLICITUD DE INFORMACIÓN A LOS PROVEEDORES"/>
    <n v="1"/>
    <n v="6"/>
    <n v="1"/>
    <n v="42474400"/>
    <s v="GLOBAL"/>
    <s v="NO SOLICITADAS"/>
  </r>
  <r>
    <x v="12"/>
    <s v="204-41-13"/>
    <n v="10"/>
    <s v="OTROS GASTOS POR ADQUISICION DE SERVICIOS"/>
    <s v="ADMINISTRACIÓN CASA LA FRANCIA"/>
    <n v="80131801"/>
    <s v="SOLICITUD DE INFORMACIÓN A LOS PROVEEDORES"/>
    <n v="1"/>
    <n v="6"/>
    <n v="1"/>
    <n v="10011000"/>
    <s v="GLOBAL"/>
    <s v="NO SOLICITADAS"/>
  </r>
  <r>
    <x v="12"/>
    <s v="204-41-13"/>
    <n v="10"/>
    <s v="OTROS GASTOS POR ADQUISICION DE SERVICIOS"/>
    <s v="SERVICIO DE ADMINISTRACION OFICINAS ADMINISTRATIVAS DIRES - EDIFICIO FORFA"/>
    <n v="80131801"/>
    <s v="SOLICITUD DE INFORMACIÓN A LOS PROVEEDORES"/>
    <n v="1"/>
    <n v="6"/>
    <n v="1"/>
    <n v="20247300"/>
    <s v="GLOBAL"/>
    <s v="NO SOLICITADAS"/>
  </r>
  <r>
    <x v="12"/>
    <s v="204-41-13"/>
    <n v="16"/>
    <s v="OTROS GASTOS POR ADQUISICION DE SERVICIOS"/>
    <s v="PERSONAL DE APOYO ADMINISTRATIVO, OFICINA Y DOCUMENTAL"/>
    <n v="80111601"/>
    <s v="CONTRATACIÓN DIRECTA"/>
    <n v="2"/>
    <n v="11"/>
    <n v="1"/>
    <n v="3000000"/>
    <s v="GLOBAL"/>
    <s v="NO SOLICITADAS"/>
  </r>
  <r>
    <x v="12"/>
    <s v="204-41-13"/>
    <n v="16"/>
    <s v="OTROS GASTOS POR ADQUISICION DE SERVICIOS"/>
    <s v="IMPREVISTOS - SOBRANTE PRESUPUESTO"/>
    <n v="0"/>
    <s v="MÍNIMA CUANTÍA"/>
    <n v="1"/>
    <n v="6"/>
    <n v="1"/>
    <n v="369"/>
    <s v="GLOBAL"/>
    <s v=""/>
  </r>
  <r>
    <x v="12"/>
    <s v="204-41-13"/>
    <n v="16"/>
    <s v="OTROS GASTOS POR ADQUISICION DE SERVICIOS"/>
    <s v="SERVICIO DE OPERADOR LOGISTICO PARA LA REALIZACIÓN DE CEREMONIA DE LICENCIAMIENTO CADETES"/>
    <n v="80141902"/>
    <s v="MÍNIMA CUANTÍA"/>
    <n v="7"/>
    <n v="4"/>
    <n v="1"/>
    <n v="1544086"/>
    <s v="GLOBAL"/>
    <s v="NO SOLICITADAS"/>
  </r>
  <r>
    <x v="12"/>
    <s v="204-41-13"/>
    <n v="10"/>
    <s v="OTROS GASTOS POR ADQUISICION DE SERVICIOS"/>
    <s v="RECARGA Y REPARACION DE EXTINTORES "/>
    <n v="72101516"/>
    <s v="MÍNIMA CUANTÍA"/>
    <n v="4"/>
    <n v="3"/>
    <n v="1"/>
    <n v="4103890"/>
    <s v="GLOBAL"/>
    <s v="NO SOLICITADAS"/>
  </r>
  <r>
    <x v="12"/>
    <s v="204-41-13"/>
    <n v="10"/>
    <s v="OTROS GASTOS POR ADQUISICION DE SERVICIOS"/>
    <s v="COSTO BOLSA Y COMISIÓN DEL SERVICIO DE SEGURIDAD Y VIGILANCIA"/>
    <n v="92121500"/>
    <s v="MÍNIMA CUANTÍA"/>
    <n v="1"/>
    <n v="6"/>
    <n v="1"/>
    <n v="12657553"/>
    <s v="GLOBAL"/>
    <s v="NO SOLICITADAS"/>
  </r>
  <r>
    <x v="12"/>
    <s v="204-41-13"/>
    <n v="16"/>
    <s v="OTROS GASTOS POR ADQUISICION DE SERVICIOS"/>
    <s v="IMPREVISTOS - SOBRANTE PRESUPUESTO"/>
    <n v="0"/>
    <s v="MÍNIMA CUANTÍA"/>
    <n v="1"/>
    <n v="6"/>
    <n v="1"/>
    <n v="130505"/>
    <s v="GLOBAL"/>
    <s v="NO SOLICITADAS"/>
  </r>
  <r>
    <x v="12"/>
    <s v="204-41-13"/>
    <n v="10"/>
    <s v="OTROS GASTOS POR ADQUISICION DE SERVICIOS"/>
    <s v="AMARRE VF. 2019 SERVICIO DE LAVANDERIA"/>
    <n v="91111502"/>
    <s v="MÍNIMA CUANTÍA"/>
    <n v="1"/>
    <n v="6"/>
    <n v="1"/>
    <n v="1800000"/>
    <s v="GLOBAL"/>
    <s v="NO SOLICITADAS"/>
  </r>
  <r>
    <x v="12"/>
    <s v="204-41-13"/>
    <n v="10"/>
    <s v="OTROS GASTOS POR ADQUISICION DE SERVICIOS"/>
    <s v="SERVICIO DE MONITOREO DE PRENSA"/>
    <n v="46171625"/>
    <s v="MÍNIMA CUANTÍA"/>
    <n v="1"/>
    <n v="6"/>
    <n v="1"/>
    <n v="9964745"/>
    <s v="GLOBAL"/>
    <s v="NO SOLICITADAS"/>
  </r>
  <r>
    <x v="12"/>
    <s v="204-41-13"/>
    <n v="10"/>
    <s v="OTROS GASTOS POR ADQUISICION DE SERVICIOS"/>
    <s v="SERVICIO DE RECOLECCION DESECHOS (ECOCAPITAL) 8 MESES"/>
    <n v="76121501"/>
    <s v="MÍNIMA CUANTÍA"/>
    <n v="1"/>
    <n v="6"/>
    <n v="1"/>
    <n v="10500000"/>
    <s v="GLOBAL"/>
    <s v="NO SOLICITADAS"/>
  </r>
  <r>
    <x v="12"/>
    <s v="204-41-13"/>
    <n v="10"/>
    <s v="OTROS GASTOS POR ADQUISICION DE SERVICIOS"/>
    <s v="SALDO REDUCCION CPA. 12 PRESTACION DE SERVICIO DE ELABORACIÓN DE  LAS TABLAS DE VALORACIÓN  DOCUMENTAL Y SISTEMA INTEGRADO DE CONSERVACIÓN PARA LA FAC."/>
    <n v="0"/>
    <s v="MÍNIMA CUANTÍA"/>
    <n v="1"/>
    <n v="6"/>
    <n v="1"/>
    <n v="139775000"/>
    <s v="GLOBAL"/>
    <s v="NO SOLICITADAS"/>
  </r>
  <r>
    <x v="12"/>
    <s v="204-41-13"/>
    <n v="10"/>
    <s v="OTROS GASTOS POR ADQUISICION DE SERVICIOS"/>
    <s v="SERVICIOS PROFESIONALES DE (01) LOCUTOR- PRODUCTOR DE RADIO Y (01) EDITOR Y ANIMADOR DE VIDEO"/>
    <n v="83111900"/>
    <s v="MÍNIMA CUANTÍA"/>
    <n v="1"/>
    <n v="6"/>
    <n v="1"/>
    <n v="2123322"/>
    <s v="GLOBAL"/>
    <s v="NO SOLICITADAS"/>
  </r>
  <r>
    <x v="12"/>
    <s v="204-4-4"/>
    <n v="10"/>
    <s v="ELEMENTOS O PRÓTESIS PARA REHABILITACIÓN O TRATAMIENTO"/>
    <s v="PISINGO"/>
    <n v="42143900"/>
    <s v="MÍNIMA CUANTÍA"/>
    <n v="1"/>
    <n v="6"/>
    <n v="16"/>
    <n v="984000"/>
    <s v="UNIDAD"/>
    <s v=""/>
  </r>
  <r>
    <x v="12"/>
    <s v="204-41-13"/>
    <n v="16"/>
    <s v="OTROS GASTOS POR ADQUISICION DE SERVICIOS"/>
    <s v="RECURSOS DEL GIMFA SE CAMBIO POR EL RUBRO 102-14 PAR PROCESO DE DIRES "/>
    <n v="80111601"/>
    <s v="MÍNIMA CUANTÍA"/>
    <n v="1"/>
    <n v="6"/>
    <n v="1"/>
    <n v="25000000"/>
    <s v="GLOBAL"/>
    <s v=""/>
  </r>
  <r>
    <x v="12"/>
    <s v="204-41-13"/>
    <n v="10"/>
    <s v="OTROS GASTOS POR ADQUISICION DE SERVICIOS"/>
    <s v="SALDO REDUCCION CPA. 60 DIGITALIZACION ARCHIVO OPERACIONAL CNRP (FOLIO)"/>
    <n v="81112005"/>
    <s v="MÍNIMA CUANTÍA"/>
    <n v="1"/>
    <n v="6"/>
    <n v="1"/>
    <n v="25941607.02"/>
    <s v="GLOBAL"/>
    <s v="NO SOLICITADAS"/>
  </r>
  <r>
    <x v="12"/>
    <s v="204-41-13"/>
    <n v="10"/>
    <s v="OTROS GASTOS POR ADQUISICION DE SERVICIOS"/>
    <s v="SALDO REDUCCION CPA. 12 PRESTACION DE SERVICIO DE ELABORACIÓN DE  LAS TABLAS DE VALORACIÓN  DOCUMENTAL Y SISTEMA INTEGRADO DE CONSERVACIÓN PARA LA FAC."/>
    <n v="0"/>
    <s v="MÍNIMA CUANTÍA"/>
    <n v="1"/>
    <n v="6"/>
    <n v="1"/>
    <n v="21178706"/>
    <s v="GLOBAL"/>
    <s v=""/>
  </r>
  <r>
    <x v="12"/>
    <s v="204-41-13"/>
    <n v="16"/>
    <s v="OTROS GASTOS POR ADQUISICION DE SERVICIOS"/>
    <s v="SERVICIO DE OPERADOR LOGISTICO PARA LA REALIZACIÓN DE CEREMONIA DE LICENCIAMIENTO CADETES"/>
    <n v="80141902"/>
    <s v="MÍNIMA CUANTÍA"/>
    <n v="1"/>
    <n v="6"/>
    <n v="1"/>
    <n v="1955914"/>
    <s v="GLOBAL"/>
    <s v=""/>
  </r>
  <r>
    <x v="12"/>
    <s v="204-41-13"/>
    <n v="16"/>
    <s v="OTROS GASTOS POR ADQUISICION DE SERVICIOS"/>
    <s v="SERVICIO LOGISTICO PARA EL DESARROLLO DE LOS ACTOS OFICIALES INSTITUCIONALES Y SOLEMNES DEL COMANDO DE LA FAC (COFAC)"/>
    <n v="90111603"/>
    <s v="MÍNIMA CUANTÍA"/>
    <n v="1"/>
    <n v="6"/>
    <n v="1"/>
    <n v="138513095"/>
    <s v="GLOBAL"/>
    <s v=""/>
  </r>
  <r>
    <x v="12"/>
    <s v="204-41-13"/>
    <n v="16"/>
    <s v="OTROS GASTOS POR ADQUISICION DE SERVICIOS"/>
    <s v="SALDO SERVICIO LOGISTICO PARA EL DESARROLLO DE LOS ACTOS OFICIALES INSTITUCIONALES Y SOLEMNES DEL COMANDO DE LA FAC (COFAC)"/>
    <n v="0"/>
    <s v="MÍNIMA CUANTÍA"/>
    <n v="1"/>
    <n v="6"/>
    <n v="1"/>
    <n v="1486905"/>
    <s v="GLOBAL"/>
    <s v=""/>
  </r>
  <r>
    <x v="12"/>
    <s v="204-7-5"/>
    <n v="10"/>
    <s v="SUSCRIPCIONES"/>
    <s v="SUSCRIPCIÓN - LEGIS"/>
    <n v="55101519"/>
    <s v="MÍNIMA CUANTÍA"/>
    <n v="1"/>
    <n v="6"/>
    <n v="1"/>
    <n v="770000"/>
    <s v="GLOBAL"/>
    <s v=""/>
  </r>
  <r>
    <x v="12"/>
    <s v="204-4-4"/>
    <n v="10"/>
    <s v="ELEMENTOS O PRÓTESIS PARA REHABILITACIÓN O TRATAMIENTO"/>
    <s v="RIÑONERA"/>
    <n v="42143900"/>
    <s v="MÍNIMA CUANTÍA"/>
    <n v="1"/>
    <n v="6"/>
    <n v="16"/>
    <n v="262400"/>
    <s v="UNIDAD"/>
    <s v=""/>
  </r>
  <r>
    <x v="12"/>
    <s v="204-4-23"/>
    <n v="10"/>
    <s v="OTROS MATERIALES Y SUMINISTROS"/>
    <s v="DISPENSADOR DE JABÓN METÁLICO"/>
    <n v="30181600"/>
    <s v="MÍNIMA CUANTÍA"/>
    <n v="1"/>
    <n v="6"/>
    <n v="4"/>
    <n v="405000"/>
    <s v="GLOBAL"/>
    <s v=""/>
  </r>
  <r>
    <x v="12"/>
    <s v="204-4-23"/>
    <n v="10"/>
    <s v="OTROS MATERIALES Y SUMINISTROS"/>
    <s v="DISPENSADOR DE TOALLAS EN PLÁSTICO"/>
    <n v="47131700"/>
    <s v="MÍNIMA CUANTÍA"/>
    <n v="1"/>
    <n v="6"/>
    <n v="73"/>
    <n v="5212200"/>
    <s v="GLOBAL"/>
    <s v=""/>
  </r>
  <r>
    <x v="13"/>
    <s v="204-1-6"/>
    <n v="10"/>
    <s v="EQUIPO DE SISTEMAS"/>
    <s v="WORKSTATION COMPUTADORES MODELAMIENTO ESTRUCTURAS"/>
    <n v="43211507"/>
    <s v="CONTRATACIÓN DIRECTA"/>
    <n v="1"/>
    <n v="6"/>
    <n v="4"/>
    <n v="56103089.060000002"/>
    <s v="UNIDAD"/>
    <s v="NO SOLICITADAS"/>
  </r>
  <r>
    <x v="13"/>
    <s v="204-1-6"/>
    <n v="10"/>
    <s v="EQUIPO DE SISTEMAS"/>
    <s v="ADQUISICIÓN EQUIPO ESCANER"/>
    <n v="43211711"/>
    <s v="CONTRATACIÓN DIRECTA"/>
    <n v="1"/>
    <n v="6"/>
    <n v="7"/>
    <n v="21048114.559999999"/>
    <s v="UNIDAD"/>
    <s v="NO SOLICITADAS"/>
  </r>
  <r>
    <x v="13"/>
    <s v="204-1-25"/>
    <n v="10"/>
    <s v="OTRAS COMPRAS DE EQUIPOS"/>
    <s v="ADQUISICIÓN EQUIPO DE PRUEBA"/>
    <s v="41113600_x000a_"/>
    <s v="CONTRATACIÓN DIRECTA"/>
    <n v="1"/>
    <n v="3"/>
    <n v="1"/>
    <n v="131191549.98"/>
    <s v="GLOBAL"/>
    <s v="NO SOLICITADAS"/>
  </r>
  <r>
    <x v="13"/>
    <s v="204-1-25"/>
    <n v="10"/>
    <s v="OTRAS COMPRAS DE EQUIPOS"/>
    <s v="ADQUSICION EQUIPO PARA EL APOYO AL MANTENIMEINTO Y EQUIPO ETTA UNIDADES FAC"/>
    <n v="25191500"/>
    <s v="CONTRATACIÓN DIRECTA"/>
    <n v="1"/>
    <n v="6"/>
    <n v="1"/>
    <n v="86641658"/>
    <s v="GLOBAL"/>
    <s v="NO SOLICITADAS"/>
  </r>
  <r>
    <x v="13"/>
    <s v="204-1-26"/>
    <n v="10"/>
    <s v="EQUIPOS DE COMUNICACIONES"/>
    <s v="RECEIVER -TRASMITTER RADIO"/>
    <n v="52161523"/>
    <s v="CONTRATACIÓN DIRECTA"/>
    <n v="2"/>
    <n v="7"/>
    <n v="6"/>
    <n v="343831074"/>
    <s v="UNIDAD"/>
    <s v="NO SOLICITADAS"/>
  </r>
  <r>
    <x v="13"/>
    <s v="204-1-26"/>
    <n v="10"/>
    <s v="EQUIPOS DE COMUNICACIONES"/>
    <s v="RADIO ICOM IC-A6"/>
    <n v="52161523"/>
    <s v="CONTRATACIÓN DIRECTA"/>
    <n v="2"/>
    <n v="7"/>
    <n v="28"/>
    <n v="23654400"/>
    <s v="UNIDAD"/>
    <s v="NO SOLICITADAS"/>
  </r>
  <r>
    <x v="13"/>
    <s v="204-1-26"/>
    <n v="10"/>
    <s v="EQUIPOS DE COMUNICACIONES"/>
    <s v="ESTACION SATELITAL VSAT SKYEDGE II"/>
    <n v="52161523"/>
    <s v="CONTRATACIÓN DIRECTA"/>
    <n v="2"/>
    <n v="7"/>
    <n v="2"/>
    <n v="195676193.78999999"/>
    <s v="UNIDAD"/>
    <s v="NO SOLICITADAS"/>
  </r>
  <r>
    <x v="13"/>
    <s v="204-1-26"/>
    <n v="10"/>
    <s v="EQUIPOS DE COMUNICACIONES"/>
    <s v="ASR1002X AX, AVC, AES, VWAAS BUNDLE"/>
    <n v="43222609"/>
    <s v="CONTRATACIÓN DIRECTA"/>
    <n v="2"/>
    <n v="7"/>
    <n v="1"/>
    <n v="122143296"/>
    <s v="UNIDAD"/>
    <s v="NO SOLICITADAS"/>
  </r>
  <r>
    <x v="13"/>
    <s v="204-1-26"/>
    <n v="10"/>
    <s v="EQUIPOS DE COMUNICACIONES"/>
    <s v="PROCESSOR, GATEWAY"/>
    <n v="43222609"/>
    <s v="CONTRATACIÓN DIRECTA"/>
    <n v="2"/>
    <n v="7"/>
    <n v="3"/>
    <n v="87840000"/>
    <s v="UNIDAD"/>
    <s v="NO SOLICITADAS"/>
  </r>
  <r>
    <x v="13"/>
    <s v="204-1-26"/>
    <n v="10"/>
    <s v="EQUIPOS DE COMUNICACIONES"/>
    <s v="LP UNIT-DUAL PS, 4 SERIAL PORT, TIER 1"/>
    <n v="43222609"/>
    <s v="CONTRATACIÓN DIRECTA"/>
    <n v="2"/>
    <n v="7"/>
    <n v="3"/>
    <n v="215841479.06"/>
    <s v="UNIDAD"/>
    <s v="NO SOLICITADAS"/>
  </r>
  <r>
    <x v="13"/>
    <s v="204-1-26"/>
    <n v="10"/>
    <s v="EQUIPOS DE COMUNICACIONES"/>
    <s v="INTERFACE UNIT, AUTO"/>
    <n v="43222609"/>
    <s v="CONTRATACIÓN DIRECTA"/>
    <n v="2"/>
    <n v="7"/>
    <n v="3"/>
    <n v="38863680"/>
    <s v="UNIDAD"/>
    <s v="NO SOLICITADAS"/>
  </r>
  <r>
    <x v="13"/>
    <s v="204-1-26"/>
    <n v="10"/>
    <s v="EQUIPOS DE COMUNICACIONES"/>
    <s v="M1K-VM-4FX0 MODULE"/>
    <n v="43221515"/>
    <s v="CONTRATACIÓN DIRECTA"/>
    <n v="2"/>
    <n v="7"/>
    <n v="17"/>
    <n v="184688000"/>
    <s v="UNIDAD"/>
    <s v="NO SOLICITADAS"/>
  </r>
  <r>
    <x v="13"/>
    <s v="204-1-26"/>
    <n v="10"/>
    <s v="EQUIPOS DE COMUNICACIONES"/>
    <s v="MEDIAN 100B CHASIS"/>
    <n v="43221515"/>
    <s v="CONTRATACIÓN DIRECTA"/>
    <n v="2"/>
    <n v="7"/>
    <n v="3"/>
    <n v="191760000"/>
    <s v="UNIDAD"/>
    <s v="NO SOLICITADAS"/>
  </r>
  <r>
    <x v="13"/>
    <s v="204-1-26"/>
    <n v="10"/>
    <s v="EQUIPOS DE COMUNICACIONES"/>
    <s v="IRIF"/>
    <n v="43201500"/>
    <s v="CONTRATACIÓN DIRECTA"/>
    <n v="2"/>
    <n v="7"/>
    <n v="1"/>
    <n v="22400000"/>
    <s v="UNIDAD"/>
    <s v="NO SOLICITADAS"/>
  </r>
  <r>
    <x v="13"/>
    <s v="204-1-26"/>
    <n v="10"/>
    <s v="EQUIPOS DE COMUNICACIONES"/>
    <s v="KVM"/>
    <n v="43201500"/>
    <s v="CONTRATACIÓN DIRECTA"/>
    <n v="2"/>
    <n v="7"/>
    <n v="1"/>
    <n v="20160000"/>
    <s v="UNIDAD"/>
    <s v="NO SOLICITADAS"/>
  </r>
  <r>
    <x v="13"/>
    <s v="204-1-26"/>
    <n v="10"/>
    <s v="EQUIPOS DE COMUNICACIONES"/>
    <s v="SISTEMA VCS 302X"/>
    <n v="43201500"/>
    <s v="CONTRATACIÓN DIRECTA"/>
    <n v="2"/>
    <n v="7"/>
    <n v="1"/>
    <n v="1133597311.0799999"/>
    <s v="UNIDAD"/>
    <s v="NO SOLICITADAS"/>
  </r>
  <r>
    <x v="13"/>
    <s v="204-3-4"/>
    <n v="10"/>
    <s v="EQUIPO MILITAR Y DE SEGURIDAD"/>
    <s v="JAVELIN ODYSSEY HARNESS/CONTAINER - NO O R-10035"/>
    <n v="25201904"/>
    <s v="SELECCIÓN ABREVIADA SUBASTA INVERSA"/>
    <n v="3"/>
    <n v="6"/>
    <n v="8"/>
    <n v="99840000"/>
    <s v="UNIDAD"/>
    <s v="NO SOLICITADAS"/>
  </r>
  <r>
    <x v="13"/>
    <s v="204-3-4"/>
    <n v="10"/>
    <s v="EQUIPO MILITAR Y DE SEGURIDAD"/>
    <s v="PD RESERVE PARACHUTE "/>
    <n v="25201904"/>
    <s v="SELECCIÓN ABREVIADA SUBASTA INVERSA"/>
    <n v="3"/>
    <n v="6"/>
    <n v="18"/>
    <n v="98732160"/>
    <s v="UNIDAD"/>
    <s v="NO SOLICITADAS"/>
  </r>
  <r>
    <x v="13"/>
    <s v="204-3-4"/>
    <n v="10"/>
    <s v="EQUIPO MILITAR Y DE SEGURIDAD"/>
    <s v="PD SABRE2 MAIN PARACHUTE. "/>
    <n v="25201904"/>
    <s v="SELECCIÓN ABREVIADA SUBASTA INVERSA"/>
    <n v="3"/>
    <n v="6"/>
    <n v="7"/>
    <n v="58240000"/>
    <s v="UNIDAD"/>
    <s v="NO SOLICITADAS"/>
  </r>
  <r>
    <x v="13"/>
    <s v="204-3-4"/>
    <n v="10"/>
    <s v="EQUIPO MILITAR Y DE SEGURIDAD"/>
    <s v="PD LIGHTNING CRW MAIN PARACHUTE "/>
    <n v="25201904"/>
    <s v="SELECCIÓN ABREVIADA SUBASTA INVERSA"/>
    <n v="3"/>
    <n v="6"/>
    <n v="2"/>
    <n v="17152000"/>
    <s v="UNIDAD"/>
    <s v="NO SOLICITADAS"/>
  </r>
  <r>
    <x v="13"/>
    <s v="204-3-4"/>
    <n v="10"/>
    <s v="EQUIPO MILITAR Y DE SEGURIDAD"/>
    <s v="CUPULA PARA PRECISION "/>
    <n v="25201904"/>
    <s v="SELECCIÓN ABREVIADA SUBASTA INVERSA"/>
    <n v="3"/>
    <n v="6"/>
    <n v="10"/>
    <n v="92800000"/>
    <s v="UNIDAD"/>
    <s v="NO SOLICITADAS"/>
  </r>
  <r>
    <x v="13"/>
    <s v="204-3-4"/>
    <n v="10"/>
    <s v="EQUIPO MILITAR Y DE SEGURIDAD"/>
    <s v="CYPRES 2 AAD - CHANGEABLE MODE ONE PIN. "/>
    <n v="25201904"/>
    <s v="SELECCIÓN ABREVIADA SUBASTA INVERSA"/>
    <n v="3"/>
    <n v="6"/>
    <n v="18"/>
    <n v="83520000"/>
    <s v="UNIDAD"/>
    <s v="NO SOLICITADAS"/>
  </r>
  <r>
    <x v="13"/>
    <s v="204-3-4"/>
    <n v="10"/>
    <s v="EQUIPO MILITAR Y DE SEGURIDAD"/>
    <s v="SOLAR CHARGING PANEL "/>
    <n v="25201904"/>
    <s v="SELECCIÓN ABREVIADA SUBASTA INVERSA"/>
    <n v="3"/>
    <n v="6"/>
    <n v="1"/>
    <n v="9568000"/>
    <s v="UNIDAD"/>
    <s v="NO SOLICITADAS"/>
  </r>
  <r>
    <x v="13"/>
    <s v="204-3-4"/>
    <n v="10"/>
    <s v="EQUIPO MILITAR Y DE SEGURIDAD"/>
    <s v="ALTIMETRO"/>
    <n v="41114211"/>
    <s v="MÍNIMA CUANTÍA"/>
    <n v="3"/>
    <n v="6"/>
    <n v="8"/>
    <n v="6374400"/>
    <s v="UNIDAD"/>
    <s v="NO SOLICITADAS"/>
  </r>
  <r>
    <x v="13"/>
    <s v="204-3-10"/>
    <n v="10"/>
    <s v="OTRAS COMPRAS DE EQUIPO MILITAR Y DE INTELIGENCIA"/>
    <s v="PROTECTOR BALÍSTICO MANDIBULAR CON  VISOR PARA ACH-ARCS"/>
    <n v="46181706"/>
    <s v="MÍNIMA CUANTÍA"/>
    <n v="3"/>
    <n v="6"/>
    <n v="2"/>
    <n v="6432128"/>
    <s v="UNIDAD"/>
    <s v="NO SOLICITADAS"/>
  </r>
  <r>
    <x v="13"/>
    <s v="204-4-1"/>
    <n v="10"/>
    <s v="COMBUSTIBLES Y LUBRICANTES"/>
    <s v="EASTMAN OIL 2380 TURBO"/>
    <n v="15121902"/>
    <s v="CONTRATACIÓN DIRECTA"/>
    <n v="6"/>
    <n v="3"/>
    <n v="4791"/>
    <n v="92964890"/>
    <s v="UNIDAD"/>
    <s v="SI APROBADAS"/>
  </r>
  <r>
    <x v="13"/>
    <s v="204-4-1"/>
    <n v="10"/>
    <s v="COMBUSTIBLES Y LUBRICANTES"/>
    <s v="HYDRAULIC FLUID PET ROYCO 756"/>
    <n v="15121902"/>
    <s v="CONTRATACIÓN DIRECTA"/>
    <n v="6"/>
    <n v="3"/>
    <n v="8717"/>
    <n v="120505905.03"/>
    <s v="UNIDAD"/>
    <s v="SI APROBADAS"/>
  </r>
  <r>
    <x v="13"/>
    <s v="204-4-1"/>
    <n v="10"/>
    <s v="COMBUSTIBLES Y LUBRICANTES"/>
    <s v="GRASA AEROSHELL 5 ( 6,6 LB)"/>
    <n v="15121902"/>
    <s v="CONTRATACIÓN DIRECTA"/>
    <n v="6"/>
    <n v="3"/>
    <n v="50"/>
    <n v="12901300"/>
    <s v="UNIDAD"/>
    <s v="SI APROBADAS"/>
  </r>
  <r>
    <x v="13"/>
    <s v="204-4-1"/>
    <n v="10"/>
    <s v="COMBUSTIBLES Y LUBRICANTES"/>
    <s v="GRASA AEROSHELL 5 PRESENTACIÓN 400 GRS"/>
    <n v="15121902"/>
    <s v="CONTRATACIÓN DIRECTA"/>
    <n v="6"/>
    <n v="3"/>
    <n v="11"/>
    <n v="437206"/>
    <s v="UNIDAD"/>
    <s v="SI APROBADAS"/>
  </r>
  <r>
    <x v="13"/>
    <s v="204-4-1"/>
    <n v="10"/>
    <s v="COMBUSTIBLES Y LUBRICANTES"/>
    <s v="GRASA AEROSHELL 33MS (6,6 LB) OR AEROSHELL GRASA 64"/>
    <n v="15121902"/>
    <s v="CONTRATACIÓN DIRECTA"/>
    <n v="6"/>
    <n v="3"/>
    <n v="91"/>
    <n v="40738698"/>
    <s v="UNIDAD"/>
    <s v="SI APROBADAS"/>
  </r>
  <r>
    <x v="13"/>
    <s v="204-4-1"/>
    <n v="10"/>
    <s v="COMBUSTIBLES Y LUBRICANTES"/>
    <s v="GRASA AEROSHELL 22 (6,6 LB)"/>
    <n v="15121902"/>
    <s v="CONTRATACIÓN DIRECTA"/>
    <n v="6"/>
    <n v="3"/>
    <n v="66"/>
    <n v="18916920"/>
    <s v="UNIDAD"/>
    <s v="SI APROBADAS"/>
  </r>
  <r>
    <x v="13"/>
    <s v="204-4-1"/>
    <n v="10"/>
    <s v="COMBUSTIBLES Y LUBRICANTES"/>
    <s v="MOLYKOTE 33 EXTRE LOW TEMP BEARING GREASE LIGHT"/>
    <n v="15121902"/>
    <s v="CONTRATACIÓN DIRECTA"/>
    <n v="6"/>
    <n v="3"/>
    <n v="35"/>
    <n v="2434740"/>
    <s v="UNIDAD"/>
    <s v="SI APROBADAS"/>
  </r>
  <r>
    <x v="13"/>
    <s v="204-4-1"/>
    <n v="10"/>
    <s v="COMBUSTIBLES Y LUBRICANTES"/>
    <s v="THREAD COMPOUND ANTISEIZE GRAPHITE PETROLATUM"/>
    <n v="15121902"/>
    <s v="CONTRATACIÓN DIRECTA"/>
    <n v="6"/>
    <n v="3"/>
    <n v="3"/>
    <n v="632196"/>
    <s v="UNIDAD"/>
    <s v="SI APROBADAS"/>
  </r>
  <r>
    <x v="13"/>
    <s v="204-4-1"/>
    <n v="10"/>
    <s v="COMBUSTIBLES Y LUBRICANTES"/>
    <s v="ACEITE ADVANCE SAE 15W50"/>
    <n v="15121902"/>
    <s v="CONTRATACIÓN DIRECTA"/>
    <n v="6"/>
    <n v="3"/>
    <n v="3174"/>
    <n v="77159940"/>
    <s v="UNIDAD"/>
    <s v="SI APROBADAS"/>
  </r>
  <r>
    <x v="13"/>
    <s v="204-4-1"/>
    <n v="10"/>
    <s v="COMBUSTIBLES Y LUBRICANTES"/>
    <s v="AERO SHELL TURBINE OIL 560 (HTS TYPE II) ASTO 560"/>
    <n v="15121902"/>
    <s v="CONTRATACIÓN DIRECTA"/>
    <n v="6"/>
    <n v="3"/>
    <n v="240"/>
    <n v="10722240"/>
    <s v="UNIDAD"/>
    <s v="SI APROBADAS"/>
  </r>
  <r>
    <x v="13"/>
    <s v="204-4-1"/>
    <n v="10"/>
    <s v="COMBUSTIBLES Y LUBRICANTES"/>
    <s v="DOW CORNING 340 HEAT SINK COMPOUND 5,3 X 142 GRS"/>
    <n v="15121902"/>
    <s v="CONTRATACIÓN DIRECTA"/>
    <n v="6"/>
    <n v="3"/>
    <n v="1"/>
    <n v="93364"/>
    <s v="UNIDAD"/>
    <s v="SI APROBADAS"/>
  </r>
  <r>
    <x v="13"/>
    <s v="204-4-1"/>
    <n v="10"/>
    <s v="COMBUSTIBLES Y LUBRICANTES"/>
    <s v="DOW CORNING DC-4 GREASE TUBO 150 GRS"/>
    <n v="15121902"/>
    <s v="CONTRATACIÓN DIRECTA"/>
    <n v="6"/>
    <n v="3"/>
    <n v="6"/>
    <n v="269484"/>
    <s v="UNIDAD"/>
    <s v="SI APROBADAS"/>
  </r>
  <r>
    <x v="13"/>
    <s v="204-4-1"/>
    <n v="10"/>
    <s v="COMBUSTIBLES Y LUBRICANTES"/>
    <s v="GRASA AEROSHEL 22 X 380 GRS"/>
    <n v="15121902"/>
    <s v="CONTRATACIÓN DIRECTA"/>
    <n v="6"/>
    <n v="3"/>
    <n v="1253"/>
    <n v="48821892"/>
    <s v="UNIDAD"/>
    <s v="SI APROBADAS"/>
  </r>
  <r>
    <x v="13"/>
    <s v="204-4-1"/>
    <n v="10"/>
    <s v="COMBUSTIBLES Y LUBRICANTES"/>
    <s v="GRASA DOW CORNING NO 33 MEDIUM X 150 GRS"/>
    <n v="15121902"/>
    <s v="CONTRATACIÓN DIRECTA"/>
    <n v="6"/>
    <n v="3"/>
    <n v="65"/>
    <n v="4543760"/>
    <s v="UNIDAD"/>
    <s v="SI APROBADAS"/>
  </r>
  <r>
    <x v="13"/>
    <s v="204-4-1"/>
    <n v="10"/>
    <s v="COMBUSTIBLES Y LUBRICANTES"/>
    <s v="GRASA DOW CORNING NO 33 LIHGT X 150 GRS"/>
    <n v="15121902"/>
    <s v="CONTRATACIÓN DIRECTA"/>
    <n v="6"/>
    <n v="3"/>
    <n v="90"/>
    <n v="6260760"/>
    <s v="UNIDAD"/>
    <s v="SI APROBADAS"/>
  </r>
  <r>
    <x v="13"/>
    <s v="204-4-1"/>
    <n v="10"/>
    <s v="COMBUSTIBLES Y LUBRICANTES"/>
    <s v="GRASA SEMISINTETICA MOLYKOTE PG-75 X 1 KG"/>
    <n v="15121902"/>
    <s v="CONTRATACIÓN DIRECTA"/>
    <n v="6"/>
    <n v="3"/>
    <n v="1"/>
    <n v="356048"/>
    <s v="UNIDAD"/>
    <s v="SI APROBADAS"/>
  </r>
  <r>
    <x v="13"/>
    <s v="204-4-1"/>
    <n v="10"/>
    <s v="COMBUSTIBLES Y LUBRICANTES"/>
    <s v="GREASE AIRCRAFT AEROSHELL 33"/>
    <n v="15121902"/>
    <s v="CONTRATACIÓN DIRECTA"/>
    <n v="6"/>
    <n v="3"/>
    <n v="8"/>
    <n v="3308880"/>
    <s v="UNIDAD"/>
    <s v="SI APROBADAS"/>
  </r>
  <r>
    <x v="13"/>
    <s v="204-4-1"/>
    <n v="10"/>
    <s v="COMBUSTIBLES Y LUBRICANTES"/>
    <s v="GREASE AIRCRAFT AEROSHELL 7 X 6,6 LBS"/>
    <n v="15121902"/>
    <s v="CONTRATACIÓN DIRECTA"/>
    <n v="6"/>
    <n v="3"/>
    <n v="91"/>
    <n v="41932982"/>
    <s v="UNIDAD"/>
    <s v="SI APROBADAS"/>
  </r>
  <r>
    <x v="13"/>
    <s v="204-4-1"/>
    <n v="10"/>
    <s v="COMBUSTIBLES Y LUBRICANTES"/>
    <s v="GREASE AIRCRAFT MOBIL 100 PRESENTACIÓN 4,4 LB"/>
    <n v="15121902"/>
    <s v="CONTRATACIÓN DIRECTA"/>
    <n v="6"/>
    <n v="3"/>
    <n v="42"/>
    <n v="10997028"/>
    <s v="UNIDAD"/>
    <s v="SI APROBADAS"/>
  </r>
  <r>
    <x v="13"/>
    <s v="204-4-1"/>
    <n v="10"/>
    <s v="COMBUSTIBLES Y LUBRICANTES"/>
    <s v="GREASE AIRCRAFT MOLYCOTE 55 X 150 GRS"/>
    <n v="15121902"/>
    <s v="CONTRATACIÓN DIRECTA"/>
    <n v="6"/>
    <n v="3"/>
    <n v="2"/>
    <n v="156672"/>
    <s v="UNIDAD"/>
    <s v="SI APROBADAS"/>
  </r>
  <r>
    <x v="13"/>
    <s v="204-4-1"/>
    <n v="10"/>
    <s v="COMBUSTIBLES Y LUBRICANTES"/>
    <s v="HYDRAULIC FLUID FIR ROYCO 782"/>
    <n v="15121902"/>
    <s v="CONTRATACIÓN DIRECTA"/>
    <n v="6"/>
    <n v="3"/>
    <n v="1317"/>
    <n v="39404640"/>
    <s v="UNIDAD"/>
    <s v="SI APROBADAS"/>
  </r>
  <r>
    <x v="13"/>
    <s v="204-4-1"/>
    <n v="10"/>
    <s v="COMBUSTIBLES Y LUBRICANTES"/>
    <s v="MOLIKOTE 3402 C"/>
    <n v="15121902"/>
    <s v="CONTRATACIÓN DIRECTA"/>
    <n v="6"/>
    <n v="3"/>
    <n v="3"/>
    <n v="828036"/>
    <s v="UNIDAD"/>
    <s v="SI APROBADAS"/>
  </r>
  <r>
    <x v="13"/>
    <s v="204-4-1"/>
    <n v="10"/>
    <s v="COMBUSTIBLES Y LUBRICANTES"/>
    <s v="FUEL GREASE PRESENTACIÓN 1 LBS"/>
    <n v="15121902"/>
    <s v="CONTRATACIÓN DIRECTA"/>
    <n v="6"/>
    <n v="3"/>
    <n v="17"/>
    <n v="1443844"/>
    <s v="UNIDAD"/>
    <s v="SI APROBADAS"/>
  </r>
  <r>
    <x v="13"/>
    <s v="204-4-1"/>
    <n v="10"/>
    <s v="COMBUSTIBLES Y LUBRICANTES"/>
    <s v="MOBIL GREASE 28 (4,4 LB)"/>
    <n v="15121902"/>
    <s v="CONTRATACIÓN DIRECTA"/>
    <n v="6"/>
    <n v="3"/>
    <n v="63"/>
    <n v="13931568"/>
    <s v="UNIDAD"/>
    <s v="SI APROBADAS"/>
  </r>
  <r>
    <x v="13"/>
    <s v="204-4-1"/>
    <n v="10"/>
    <s v="COMBUSTIBLES Y LUBRICANTES"/>
    <s v="SKYDROL 500B-4"/>
    <n v="15121902"/>
    <s v="CONTRATACIÓN DIRECTA"/>
    <n v="6"/>
    <n v="3"/>
    <n v="456"/>
    <n v="58326048"/>
    <s v="UNIDAD"/>
    <s v="SI APROBADAS"/>
  </r>
  <r>
    <x v="13"/>
    <s v="204-4-1"/>
    <n v="10"/>
    <s v="COMBUSTIBLES Y LUBRICANTES"/>
    <s v="LUBRICANTE ANDEROL"/>
    <n v="15121902"/>
    <s v="CONTRATACIÓN DIRECTA"/>
    <n v="6"/>
    <n v="3"/>
    <n v="197"/>
    <n v="54461438"/>
    <s v="UNIDAD"/>
    <s v="SI APROBADAS"/>
  </r>
  <r>
    <x v="13"/>
    <s v="204-4-1"/>
    <n v="10"/>
    <s v="COMBUSTIBLES Y LUBRICANTES"/>
    <s v="LUBRICANTING OIL AIR W-100"/>
    <n v="15121902"/>
    <s v="CONTRATACIÓN DIRECTA"/>
    <n v="6"/>
    <n v="3"/>
    <n v="36"/>
    <n v="921672"/>
    <s v="UNIDAD"/>
    <s v="SI APROBADAS"/>
  </r>
  <r>
    <x v="13"/>
    <s v="204-4-1"/>
    <n v="10"/>
    <s v="COMBUSTIBLES Y LUBRICANTES"/>
    <s v="ACEITE RAYCO 555"/>
    <n v="15121902"/>
    <s v="CONTRATACIÓN DIRECTA"/>
    <n v="6"/>
    <n v="3"/>
    <n v="81"/>
    <n v="4048380"/>
    <s v="UNIDAD"/>
    <s v="SI APROBADAS"/>
  </r>
  <r>
    <x v="13"/>
    <s v="204-4-1"/>
    <n v="10"/>
    <s v="COMBUSTIBLES Y LUBRICANTES"/>
    <s v="GRASA AEROSHELL NO 6 14 ONZ"/>
    <n v="15121902"/>
    <s v="CONTRATACIÓN DIRECTA"/>
    <n v="6"/>
    <n v="3"/>
    <n v="35"/>
    <n v="2208640"/>
    <s v="UNIDAD"/>
    <s v="SI APROBADAS"/>
  </r>
  <r>
    <x v="13"/>
    <s v="204-4-1"/>
    <n v="10"/>
    <s v="COMBUSTIBLES Y LUBRICANTES"/>
    <s v="GRASA AEROSHELL NO 7 14 ONZ"/>
    <n v="15121902"/>
    <s v="CONTRATACIÓN DIRECTA"/>
    <n v="6"/>
    <n v="3"/>
    <n v="54"/>
    <n v="3328668"/>
    <s v="UNIDAD"/>
    <s v="SI APROBADAS"/>
  </r>
  <r>
    <x v="13"/>
    <s v="204-4-1"/>
    <n v="10"/>
    <s v="COMBUSTIBLES Y LUBRICANTES"/>
    <s v="GRASA AEROSHELL NO 33 14 ONZ"/>
    <n v="15121902"/>
    <s v="CONTRATACIÓN DIRECTA"/>
    <n v="6"/>
    <n v="3"/>
    <n v="30"/>
    <n v="1893120"/>
    <s v="UNIDAD"/>
    <s v="SI APROBADAS"/>
  </r>
  <r>
    <x v="13"/>
    <s v="204-4-1"/>
    <n v="10"/>
    <s v="COMBUSTIBLES Y LUBRICANTES"/>
    <s v="LUBRICANTING OIL , AIR W100"/>
    <n v="15121902"/>
    <s v="CONTRATACIÓN DIRECTA"/>
    <n v="6"/>
    <n v="3"/>
    <n v="400"/>
    <n v="5744508.46"/>
    <s v="UNIDAD"/>
    <s v="SI APROBADAS"/>
  </r>
  <r>
    <x v="13"/>
    <s v="204-4-1"/>
    <n v="10"/>
    <s v="COMBUSTIBLES Y LUBRICANTES"/>
    <s v="LUBRICANTING OIL, AIR W120"/>
    <n v="15121902"/>
    <s v="CONTRATACIÓN DIRECTA"/>
    <n v="6"/>
    <n v="3"/>
    <n v="20"/>
    <n v="2598280"/>
    <s v="UNIDAD"/>
    <s v="SI APROBADAS"/>
  </r>
  <r>
    <x v="13"/>
    <s v="204-4-1"/>
    <n v="10"/>
    <s v="COMBUSTIBLES Y LUBRICANTES"/>
    <s v="LUBRICANTING OIL, ENG 10W40"/>
    <n v="15121902"/>
    <s v="CONTRATACIÓN DIRECTA"/>
    <n v="6"/>
    <n v="3"/>
    <n v="72"/>
    <n v="6543504"/>
    <s v="UNIDAD"/>
    <s v="SI APROBADAS"/>
  </r>
  <r>
    <x v="13"/>
    <s v="204-4-1"/>
    <n v="10"/>
    <s v="COMBUSTIBLES Y LUBRICANTES"/>
    <s v="ACEITE RAYCO 586 MM X 5 GL"/>
    <n v="15121902"/>
    <s v="CONTRATACIÓN DIRECTA"/>
    <n v="6"/>
    <n v="3"/>
    <n v="2"/>
    <n v="1151920"/>
    <s v="UNIDAD"/>
    <s v="SI APROBADAS"/>
  </r>
  <r>
    <x v="13"/>
    <s v="204-4-1"/>
    <n v="10"/>
    <s v="COMBUSTIBLES Y LUBRICANTES"/>
    <s v="MOBIL JET OIL 254"/>
    <n v="15121902"/>
    <s v="CONTRATACIÓN DIRECTA"/>
    <n v="6"/>
    <n v="3"/>
    <n v="24"/>
    <n v="1454112"/>
    <s v="UNIDAD"/>
    <s v="SI APROBADAS"/>
  </r>
  <r>
    <x v="13"/>
    <s v="204-4-1"/>
    <n v="10"/>
    <s v="COMBUSTIBLES Y LUBRICANTES"/>
    <s v="GRASA AEROSHELL NO 6 (6,6 LBS)"/>
    <n v="15121902"/>
    <s v="CONTRATACIÓN DIRECTA"/>
    <n v="6"/>
    <n v="3"/>
    <n v="10"/>
    <n v="1971660"/>
    <s v="UNIDAD"/>
    <s v="SI APROBADAS"/>
  </r>
  <r>
    <x v="13"/>
    <s v="204-4-1"/>
    <n v="10"/>
    <s v="COMBUSTIBLES Y LUBRICANTES"/>
    <s v="GRASA AEROSHELL 14 (6,6 LB)"/>
    <n v="15121902"/>
    <s v="CONTRATACIÓN DIRECTA"/>
    <n v="6"/>
    <n v="3"/>
    <n v="3"/>
    <n v="624750"/>
    <s v="UNIDAD"/>
    <s v="SI APROBADAS"/>
  </r>
  <r>
    <x v="13"/>
    <s v="204-4-1"/>
    <n v="10"/>
    <s v="COMBUSTIBLES Y LUBRICANTES"/>
    <s v="ROYCO 363 X (GL= 3,78 LT)"/>
    <n v="15121902"/>
    <s v="CONTRATACIÓN DIRECTA"/>
    <n v="6"/>
    <n v="3"/>
    <n v="18"/>
    <n v="2223396"/>
    <s v="UNIDAD"/>
    <s v="SI APROBADAS"/>
  </r>
  <r>
    <x v="13"/>
    <s v="204-4-1"/>
    <n v="10"/>
    <s v="COMBUSTIBLES Y LUBRICANTES"/>
    <s v="COMBUSTIBLE DE AVIACIÓN VF 2018"/>
    <n v="15101504"/>
    <s v="CONTRATACIÓN DIRECTA"/>
    <n v="1"/>
    <n v="12"/>
    <n v="11952.154665646876"/>
    <n v="1904196074.1699998"/>
    <s v="GALON"/>
    <s v="SI APROBADAS"/>
  </r>
  <r>
    <x v="13"/>
    <s v="204-4-1"/>
    <n v="10"/>
    <s v="COMBUSTIBLES Y LUBRICANTES"/>
    <s v="COMBUSTIBLE DE AVIACIÓN (ACOFA AMARRE VF2019)"/>
    <n v="15101504"/>
    <s v="CONTRATACIÓN DIRECTA"/>
    <n v="9"/>
    <n v="4"/>
    <n v="24809.525000000001"/>
    <n v="297714300"/>
    <s v="GALON"/>
    <s v="NO SOLICITADAS"/>
  </r>
  <r>
    <x v="13"/>
    <s v="204-4-1"/>
    <n v="10"/>
    <s v="COMBUSTIBLES Y LUBRICANTES"/>
    <s v="COMBUSTIBLE DE AVIACIÓN  "/>
    <n v="15101504"/>
    <s v="CONTRATACIÓN DIRECTA"/>
    <n v="1"/>
    <n v="3"/>
    <n v="1"/>
    <n v="160000000"/>
    <s v="GALON"/>
    <s v="NO SOLICITADAS"/>
  </r>
  <r>
    <x v="13"/>
    <s v="204-4-1"/>
    <n v="10"/>
    <s v="COMBUSTIBLES Y LUBRICANTES"/>
    <s v="ACEITE LIMPIADOR, LUBRICANTE Y PENETRANTE PARA ARMAS WD40"/>
    <n v="15121522"/>
    <s v="SELECCIÓN ABREVIADA SUBASTA INVERSA"/>
    <n v="3"/>
    <n v="6"/>
    <n v="733"/>
    <n v="62832012.919999994"/>
    <s v="GALON"/>
    <s v="NO SOLICITADAS"/>
  </r>
  <r>
    <x v="13"/>
    <s v="204-4-2"/>
    <n v="10"/>
    <s v="DOTACIONES"/>
    <s v="SOGAS SPIE"/>
    <n v="46161700"/>
    <s v="MÍNIMA CUANTÍA"/>
    <n v="2"/>
    <n v="9"/>
    <n v="5"/>
    <n v="30000000"/>
    <s v="UNIDAD"/>
    <s v="NO SOLICITADAS"/>
  </r>
  <r>
    <x v="13"/>
    <s v="204-4-2"/>
    <n v="10"/>
    <s v="DOTACIONES"/>
    <s v="ALA BORDADA FUERZA AEREA ESPECIALIDAD"/>
    <n v="53102500"/>
    <s v="SELECCIÓN ABREVIADA MENOR CUANTÍA"/>
    <n v="2"/>
    <n v="9"/>
    <n v="300"/>
    <n v="18720000"/>
    <s v="UNIDAD"/>
    <s v="NO SOLICITADAS"/>
  </r>
  <r>
    <x v="13"/>
    <s v="204-4-2"/>
    <n v="10"/>
    <s v="DOTACIONES"/>
    <s v="BASTON DE MANDO"/>
    <n v="53102701"/>
    <s v="SELECCIÓN ABREVIADA MENOR CUANTÍA"/>
    <n v="2"/>
    <n v="9"/>
    <n v="10"/>
    <n v="41440000"/>
    <s v="UNIDAD"/>
    <s v="NO SOLICITADAS"/>
  </r>
  <r>
    <x v="13"/>
    <s v="204-4-2"/>
    <n v="10"/>
    <s v="DOTACIONES"/>
    <s v="BOTAS DE COMBATE MEDIA CAÑA"/>
    <n v="46181612"/>
    <s v="SELECCIÓN ABREVIADA MENOR CUANTÍA"/>
    <n v="2"/>
    <n v="9"/>
    <n v="300"/>
    <n v="181440000"/>
    <s v="PAR"/>
    <s v="NO SOLICITADAS"/>
  </r>
  <r>
    <x v="13"/>
    <s v="204-4-2"/>
    <n v="10"/>
    <s v="DOTACIONES"/>
    <s v="CORDONES DE MANDO AYUDANTE"/>
    <n v="53102701"/>
    <s v="SELECCIÓN ABREVIADA MENOR CUANTÍA"/>
    <n v="2"/>
    <n v="9"/>
    <n v="10"/>
    <n v="9088000"/>
    <s v="UNIDAD"/>
    <s v="NO SOLICITADAS"/>
  </r>
  <r>
    <x v="13"/>
    <s v="204-4-2"/>
    <n v="10"/>
    <s v="DOTACIONES"/>
    <s v="DISTINTIVO ESCUDO BORDADO PARA GORRA OFICIAL (POMPON)"/>
    <n v="53102500"/>
    <s v="SELECCIÓN ABREVIADA MENOR CUANTÍA"/>
    <n v="2"/>
    <n v="9"/>
    <n v="506"/>
    <n v="35136640"/>
    <s v="UNIDAD"/>
    <s v="NO SOLICITADAS"/>
  </r>
  <r>
    <x v="13"/>
    <s v="204-4-2"/>
    <n v="10"/>
    <s v="DOTACIONES"/>
    <s v="DISTINTIVO ESCUDO BORDADO PARA GORRA SUBOFICIAL (POMPON)"/>
    <n v="53102500"/>
    <s v="SELECCIÓN ABREVIADA MENOR CUANTÍA"/>
    <n v="2"/>
    <n v="9"/>
    <n v="400"/>
    <n v="27776000"/>
    <s v="UNIDAD"/>
    <s v="NO SOLICITADAS"/>
  </r>
  <r>
    <x v="13"/>
    <s v="204-4-2"/>
    <n v="10"/>
    <s v="DOTACIONES"/>
    <s v="DRAGONA PARA ESPADA"/>
    <n v="53102701"/>
    <s v="SELECCIÓN ABREVIADA MENOR CUANTÍA"/>
    <n v="2"/>
    <n v="9"/>
    <n v="500"/>
    <n v="128000000"/>
    <s v="UNIDAD"/>
    <s v="NO SOLICITADAS"/>
  </r>
  <r>
    <x v="13"/>
    <s v="204-4-2"/>
    <n v="10"/>
    <s v="DOTACIONES"/>
    <s v="ESPADA PARA GENERALES"/>
    <n v="53102701"/>
    <s v="SELECCIÓN ABREVIADA MENOR CUANTÍA"/>
    <n v="2"/>
    <n v="9"/>
    <n v="5"/>
    <n v="66000000"/>
    <s v="UNIDAD"/>
    <s v="NO SOLICITADAS"/>
  </r>
  <r>
    <x v="13"/>
    <s v="204-4-2"/>
    <n v="10"/>
    <s v="DOTACIONES"/>
    <s v="ESPADA PARA OFICIALES "/>
    <n v="53102701"/>
    <s v="SELECCIÓN ABREVIADA MENOR CUANTÍA"/>
    <n v="2"/>
    <n v="9"/>
    <n v="25"/>
    <n v="62400000"/>
    <s v="UNIDAD"/>
    <s v="NO SOLICITADAS"/>
  </r>
  <r>
    <x v="13"/>
    <s v="204-4-2"/>
    <n v="10"/>
    <s v="DOTACIONES"/>
    <s v="ESPADA PARA SUBOFICIALES "/>
    <n v="53102701"/>
    <s v="SELECCIÓN ABREVIADA MENOR CUANTÍA"/>
    <n v="2"/>
    <n v="9"/>
    <n v="50"/>
    <n v="117120000"/>
    <s v="UNIDAD"/>
    <s v="NO SOLICITADAS"/>
  </r>
  <r>
    <x v="13"/>
    <s v="204-4-2"/>
    <n v="10"/>
    <s v="DOTACIONES"/>
    <s v="GORRA AZUL MEDIANOCHE OFICIAL SUBALTERNO- SUBOFICIAL"/>
    <n v="53102701"/>
    <s v="SELECCIÓN ABREVIADA MENOR CUANTÍA"/>
    <n v="2"/>
    <n v="9"/>
    <n v="400"/>
    <n v="113920000"/>
    <s v="UNIDAD"/>
    <s v="NO SOLICITADAS"/>
  </r>
  <r>
    <x v="13"/>
    <s v="204-4-2"/>
    <n v="10"/>
    <s v="DOTACIONES"/>
    <s v="GORRA AZUL OFICIAL SUBALTERNO- SUBOFICIAL"/>
    <n v="53102701"/>
    <s v="SELECCIÓN ABREVIADA MENOR CUANTÍA"/>
    <n v="2"/>
    <n v="9"/>
    <n v="860"/>
    <n v="220160000"/>
    <s v="UNIDAD"/>
    <s v="NO SOLICITADAS"/>
  </r>
  <r>
    <x v="13"/>
    <s v="204-4-2"/>
    <n v="10"/>
    <s v="DOTACIONES"/>
    <s v="GORRA AZUL OFICIAL SUPERIOR"/>
    <n v="53102701"/>
    <s v="SELECCIÓN ABREVIADA MENOR CUANTÍA"/>
    <n v="2"/>
    <n v="9"/>
    <n v="360"/>
    <n v="141696000"/>
    <s v="UNIDAD"/>
    <s v="NO SOLICITADAS"/>
  </r>
  <r>
    <x v="13"/>
    <s v="204-4-2"/>
    <n v="10"/>
    <s v="DOTACIONES"/>
    <s v="GORRA AZUL MEDIA NOCHE OFICIAL SUPERIOR"/>
    <n v="53102701"/>
    <s v="SELECCIÓN ABREVIADA MENOR CUANTÍA"/>
    <n v="2"/>
    <n v="9"/>
    <n v="100"/>
    <n v="40640000"/>
    <s v="UNIDAD"/>
    <s v="NO SOLICITADAS"/>
  </r>
  <r>
    <x v="13"/>
    <s v="204-4-2"/>
    <n v="10"/>
    <s v="DOTACIONES"/>
    <s v="GORRA AZUL OFICIAL GENERAL"/>
    <n v="53102701"/>
    <s v="SELECCIÓN ABREVIADA MENOR CUANTÍA"/>
    <n v="2"/>
    <n v="9"/>
    <n v="10"/>
    <n v="4160000"/>
    <s v="UNIDAD"/>
    <s v="NO SOLICITADAS"/>
  </r>
  <r>
    <x v="13"/>
    <s v="204-4-2"/>
    <n v="10"/>
    <s v="DOTACIONES"/>
    <s v="GUANTES DE VUELO"/>
    <n v="53102504"/>
    <s v="SELECCIÓN ABREVIADA MENOR CUANTÍA"/>
    <n v="2"/>
    <n v="9"/>
    <n v="300"/>
    <n v="33600000"/>
    <s v="PAR"/>
    <s v="NO SOLICITADAS"/>
  </r>
  <r>
    <x v="13"/>
    <s v="204-4-2"/>
    <n v="10"/>
    <s v="DOTACIONES"/>
    <s v="OVEROLES DE VUELO"/>
    <n v="53102701"/>
    <s v="SELECCIÓN ABREVIADA MENOR CUANTÍA"/>
    <n v="2"/>
    <n v="9"/>
    <n v="428"/>
    <n v="287616000"/>
    <s v="UNIDAD"/>
    <s v="NO SOLICITADAS"/>
  </r>
  <r>
    <x v="13"/>
    <s v="204-4-2"/>
    <n v="10"/>
    <s v="DOTACIONES"/>
    <s v="PALA BORDADA GRANDE OFICIALES- HOMBRE"/>
    <n v="53102500"/>
    <s v="SELECCIÓN ABREVIADA MENOR CUANTÍA"/>
    <n v="2"/>
    <n v="9"/>
    <n v="500"/>
    <n v="47200000"/>
    <s v="PAR"/>
    <s v="NO SOLICITADAS"/>
  </r>
  <r>
    <x v="13"/>
    <s v="204-4-2"/>
    <n v="10"/>
    <s v="DOTACIONES"/>
    <s v="ADAPTADOR DE ANCLAJE, CON ARGOLLAS TIPO D EN LOS EXTREMOS.  LONGITUD 1,50 MTS."/>
    <n v="46182304"/>
    <s v="SELECCIÓN ABREVIADA MENOR CUANTÍA"/>
    <n v="1"/>
    <n v="10"/>
    <n v="18"/>
    <n v="2287296"/>
    <s v="UNIDAD"/>
    <s v="NO SOLICITADAS"/>
  </r>
  <r>
    <x v="13"/>
    <s v="204-4-2"/>
    <n v="10"/>
    <s v="DOTACIONES"/>
    <s v="ARNÉS DIELÉCTRICO MULTIPROPOSITO CRUZADO CON SOPORTE LUMBAR Y ANILLO DORSAL EN REATA "/>
    <n v="46182306"/>
    <s v="SELECCIÓN ABREVIADA MENOR CUANTÍA"/>
    <n v="1"/>
    <n v="11"/>
    <n v="15"/>
    <n v="9834240"/>
    <s v="UNIDAD"/>
    <s v="NO SOLICITADAS"/>
  </r>
  <r>
    <x v="13"/>
    <s v="204-4-2"/>
    <n v="10"/>
    <s v="DOTACIONES"/>
    <s v="CANILLERA PARA GUADAÑAR (PAR)"/>
    <n v="46181520"/>
    <s v="SELECCIÓN ABREVIADA MENOR CUANTÍA"/>
    <n v="1"/>
    <n v="11"/>
    <n v="157"/>
    <n v="17418208"/>
    <s v="PAR"/>
    <s v="NO SOLICITADAS"/>
  </r>
  <r>
    <x v="13"/>
    <s v="204-4-2"/>
    <n v="10"/>
    <s v="DOTACIONES"/>
    <s v="CARETA PARA GUADAÑAR O ESMERILAR"/>
    <n v="46181703"/>
    <s v="SELECCIÓN ABREVIADA MENOR CUANTÍA"/>
    <n v="1"/>
    <n v="11"/>
    <n v="360"/>
    <n v="14181120"/>
    <s v="UNIDAD"/>
    <s v="NO SOLICITADAS"/>
  </r>
  <r>
    <x v="13"/>
    <s v="204-4-2"/>
    <n v="10"/>
    <s v="DOTACIONES"/>
    <s v="CARETA PARA SOLDADOR"/>
    <n v="46181703"/>
    <s v="SELECCIÓN ABREVIADA MENOR CUANTÍA"/>
    <n v="1"/>
    <n v="11"/>
    <n v="14"/>
    <n v="1492288"/>
    <s v="UNIDAD"/>
    <s v="NO SOLICITADAS"/>
  </r>
  <r>
    <x v="13"/>
    <s v="204-4-2"/>
    <n v="10"/>
    <s v="DOTACIONES"/>
    <s v="CASCO DE SEGURIDAD DIELECTRICO CON RATCHET Y CON BARBUQUEJO"/>
    <n v="46181704"/>
    <s v="SELECCIÓN ABREVIADA MENOR CUANTÍA"/>
    <n v="1"/>
    <n v="11"/>
    <n v="40"/>
    <n v="3153920"/>
    <s v="UNIDAD"/>
    <s v="NO SOLICITADAS"/>
  </r>
  <r>
    <x v="13"/>
    <s v="204-4-2"/>
    <n v="10"/>
    <s v="DOTACIONES"/>
    <s v="CASCO PARA MOTOCICLISTAS COLOR NEGRO ABATIBLE"/>
    <n v="46181705"/>
    <s v="SELECCIÓN ABREVIADA MENOR CUANTÍA"/>
    <n v="1"/>
    <n v="11"/>
    <n v="95"/>
    <n v="65007360"/>
    <s v="UNIDAD"/>
    <s v="NO SOLICITADAS"/>
  </r>
  <r>
    <x v="13"/>
    <s v="204-4-2"/>
    <n v="10"/>
    <s v="DOTACIONES"/>
    <s v="COFIA DESECHABLE (CAJA X 100 UND)"/>
    <n v="46181708"/>
    <s v="SELECCIÓN ABREVIADA MENOR CUANTÍA"/>
    <n v="1"/>
    <n v="11"/>
    <n v="100"/>
    <n v="1040000"/>
    <s v="UNIDAD"/>
    <s v="NO SOLICITADAS"/>
  </r>
  <r>
    <x v="13"/>
    <s v="204-4-2"/>
    <n v="10"/>
    <s v="DOTACIONES"/>
    <s v="COLETO EN PVC BLANCO, PARA COCINAS"/>
    <n v="46181501"/>
    <s v="SELECCIÓN ABREVIADA MENOR CUANTÍA"/>
    <n v="1"/>
    <n v="11"/>
    <n v="40"/>
    <n v="1575680"/>
    <s v="UNIDAD"/>
    <s v="NO SOLICITADAS"/>
  </r>
  <r>
    <x v="13"/>
    <s v="204-4-2"/>
    <n v="10"/>
    <s v="DOTACIONES"/>
    <s v="COLETO SOLDADOR CUERO"/>
    <n v="46181501"/>
    <s v="SELECCIÓN ABREVIADA MENOR CUANTÍA"/>
    <n v="1"/>
    <n v="11"/>
    <n v="15"/>
    <n v="1443840"/>
    <s v="UNIDAD"/>
    <s v="NO SOLICITADAS"/>
  </r>
  <r>
    <x v="13"/>
    <s v="204-4-2"/>
    <n v="10"/>
    <s v="DOTACIONES"/>
    <s v="CARTUCHO UNIVERSAL  MULTIGASES Y VAPORES. (PAR)"/>
    <n v="46182005"/>
    <s v="SELECCIÓN ABREVIADA MENOR CUANTÍA"/>
    <n v="1"/>
    <n v="11"/>
    <n v="150"/>
    <n v="7876800"/>
    <s v="PAR"/>
    <s v="NO SOLICITADAS"/>
  </r>
  <r>
    <x v="13"/>
    <s v="204-4-2"/>
    <n v="10"/>
    <s v="DOTACIONES"/>
    <s v="ESCAFANDRA TIPO SOLDADOR"/>
    <n v="46181522"/>
    <s v="SELECCIÓN ABREVIADA MENOR CUANTÍA"/>
    <n v="1"/>
    <n v="11"/>
    <n v="28"/>
    <n v="2397696"/>
    <s v="UNIDAD"/>
    <s v="NO SOLICITADAS"/>
  </r>
  <r>
    <x v="13"/>
    <s v="204-4-2"/>
    <n v="10"/>
    <s v="DOTACIONES"/>
    <s v="ESLINGA PARA POSICIONAMIENTO Y RESTRICCIÓN DE CAIDAS, MOSQUETON DE 3/4"/>
    <n v="46182314"/>
    <s v="SELECCIÓN ABREVIADA MENOR CUANTÍA"/>
    <n v="1"/>
    <n v="11"/>
    <n v="15"/>
    <n v="1935840"/>
    <s v="UNIDAD"/>
    <s v="NO SOLICITADAS"/>
  </r>
  <r>
    <x v="13"/>
    <s v="204-4-2"/>
    <n v="10"/>
    <s v="DOTACIONES"/>
    <s v="GAFA Y/O MONOGAFA DE SOLDADURA AUTOGENA MINIMO SOMBRA 5"/>
    <n v="46181804"/>
    <s v="SELECCIÓN ABREVIADA MENOR CUANTÍA"/>
    <n v="1"/>
    <n v="11"/>
    <n v="17"/>
    <n v="425952"/>
    <s v="UNIDAD"/>
    <s v="NO SOLICITADAS"/>
  </r>
  <r>
    <x v="13"/>
    <s v="204-4-2"/>
    <n v="10"/>
    <s v="DOTACIONES"/>
    <s v="GAFAS DE SEGURIDAD LENTE CLARO CON FILTRO UV "/>
    <n v="46181804"/>
    <s v="SELECCIÓN ABREVIADA MENOR CUANTÍA"/>
    <n v="1"/>
    <n v="11"/>
    <n v="700"/>
    <n v="23251200"/>
    <s v="UNIDAD"/>
    <s v="NO SOLICITADAS"/>
  </r>
  <r>
    <x v="13"/>
    <s v="204-4-2"/>
    <n v="10"/>
    <s v="DOTACIONES"/>
    <s v="GAFAS DE SEGURIDAD OSCURAS CON PROTECCION SOLAR UV"/>
    <n v="46181804"/>
    <s v="SELECCIÓN ABREVIADA MENOR CUANTÍA"/>
    <n v="1"/>
    <n v="11"/>
    <n v="3500"/>
    <n v="121296000"/>
    <s v="UNIDAD"/>
    <s v="NO SOLICITADAS"/>
  </r>
  <r>
    <x v="13"/>
    <s v="204-4-2"/>
    <n v="10"/>
    <s v="DOTACIONES"/>
    <s v="GUANTE CUERO SINTETICO (PAR)"/>
    <n v="46181504"/>
    <s v="SELECCIÓN ABREVIADA MENOR CUANTÍA"/>
    <n v="1"/>
    <n v="11"/>
    <n v="3000"/>
    <n v="162912000"/>
    <s v="PAR"/>
    <s v="NO SOLICITADAS"/>
  </r>
  <r>
    <x v="13"/>
    <s v="204-4-2"/>
    <n v="10"/>
    <s v="DOTACIONES"/>
    <s v="GUANTE PARA USO EN CUARTO FRIO (PAR)"/>
    <n v="46181504"/>
    <s v="SELECCIÓN ABREVIADA MENOR CUANTÍA"/>
    <n v="1"/>
    <n v="11"/>
    <n v="15"/>
    <n v="1759680"/>
    <s v="PAR"/>
    <s v="NO SOLICITADAS"/>
  </r>
  <r>
    <x v="13"/>
    <s v="204-4-2"/>
    <n v="10"/>
    <s v="DOTACIONES"/>
    <s v="GUANTE TIPO SOLDADOR (PAR)"/>
    <n v="46181504"/>
    <s v="SELECCIÓN ABREVIADA MENOR CUANTÍA"/>
    <n v="1"/>
    <n v="11"/>
    <n v="28"/>
    <n v="5473664"/>
    <s v="PAR"/>
    <s v="NO SOLICITADAS"/>
  </r>
  <r>
    <x v="13"/>
    <s v="204-4-2"/>
    <n v="10"/>
    <s v="DOTACIONES"/>
    <s v="GUANTES CUERO SINTETICO CON EXOSQUELETO (PAR)"/>
    <n v="46181504"/>
    <s v="SELECCIÓN ABREVIADA MENOR CUANTÍA"/>
    <n v="1"/>
    <n v="11"/>
    <n v="1500"/>
    <n v="97920000"/>
    <s v="PAR"/>
    <s v="NO SOLICITADAS"/>
  </r>
  <r>
    <x v="13"/>
    <s v="204-4-2"/>
    <n v="10"/>
    <s v="DOTACIONES"/>
    <s v="GUANTES DIELÉCTRICOS CATEGORIA CLASE 1 (PAR)"/>
    <n v="46181504"/>
    <s v="SELECCIÓN ABREVIADA MENOR CUANTÍA"/>
    <n v="1"/>
    <n v="11"/>
    <n v="15"/>
    <n v="3667200"/>
    <s v="PAR"/>
    <s v="NO SOLICITADAS"/>
  </r>
  <r>
    <x v="13"/>
    <s v="204-4-2"/>
    <n v="10"/>
    <s v="DOTACIONES"/>
    <s v="GUANTES LATEX PARA COCINA (CAJA X 100 PAR)"/>
    <n v="46181504"/>
    <s v="SELECCIÓN ABREVIADA MENOR CUANTÍA"/>
    <n v="1"/>
    <n v="11"/>
    <n v="200"/>
    <n v="3654400"/>
    <s v="UNIDAD"/>
    <s v="NO SOLICITADAS"/>
  </r>
  <r>
    <x v="13"/>
    <s v="204-4-2"/>
    <n v="10"/>
    <s v="DOTACIONES"/>
    <s v="GUANTES NITRILO 22 MILESIMAS X 18&quot; (PAR)"/>
    <n v="46181504"/>
    <s v="SELECCIÓN ABREVIADA MENOR CUANTÍA"/>
    <n v="1"/>
    <n v="11"/>
    <n v="100"/>
    <n v="1926400"/>
    <s v="PAR"/>
    <s v="NO SOLICITADAS"/>
  </r>
  <r>
    <x v="13"/>
    <s v="204-4-2"/>
    <n v="10"/>
    <s v="DOTACIONES"/>
    <s v="GUANTES NITRILO 8 MILESIMAS DE ESPESOR (CAJA X 100 PAR)"/>
    <n v="46181504"/>
    <s v="SELECCIÓN ABREVIADA MENOR CUANTÍA"/>
    <n v="1"/>
    <n v="11"/>
    <n v="1000"/>
    <n v="28384000"/>
    <s v="UNIDAD"/>
    <s v="NO SOLICITADAS"/>
  </r>
  <r>
    <x v="13"/>
    <s v="204-4-2"/>
    <n v="10"/>
    <s v="DOTACIONES"/>
    <s v="OVEROL DESECHABLE PARA PINTURA"/>
    <n v="46181503"/>
    <s v="SELECCIÓN ABREVIADA MENOR CUANTÍA"/>
    <n v="1"/>
    <n v="11"/>
    <n v="303"/>
    <n v="6825984"/>
    <s v="UNIDAD"/>
    <s v="NO SOLICITADAS"/>
  </r>
  <r>
    <x v="13"/>
    <s v="204-4-2"/>
    <n v="10"/>
    <s v="DOTACIONES"/>
    <s v="PRETALES  (PAR)"/>
    <n v="46182313"/>
    <s v="SELECCIÓN ABREVIADA MENOR CUANTÍA"/>
    <n v="1"/>
    <n v="11"/>
    <n v="20"/>
    <n v="6528640"/>
    <s v="PAR"/>
    <s v="NO SOLICITADAS"/>
  </r>
  <r>
    <x v="13"/>
    <s v="204-4-2"/>
    <n v="10"/>
    <s v="DOTACIONES"/>
    <s v="RESPIRADOR FULL FACE"/>
    <n v="46182001"/>
    <s v="SELECCIÓN ABREVIADA MENOR CUANTÍA"/>
    <n v="1"/>
    <n v="11"/>
    <n v="15"/>
    <n v="9087840"/>
    <s v="UNIDAD"/>
    <s v="NO SOLICITADAS"/>
  </r>
  <r>
    <x v="13"/>
    <s v="204-4-2"/>
    <n v="10"/>
    <s v="DOTACIONES"/>
    <s v="RESPIRADOR MEDIA CARA "/>
    <n v="46182001"/>
    <s v="SELECCIÓN ABREVIADA MENOR CUANTÍA"/>
    <n v="1"/>
    <n v="11"/>
    <n v="100"/>
    <n v="5446400"/>
    <s v="UNIDAD"/>
    <s v="NO SOLICITADAS"/>
  </r>
  <r>
    <x v="13"/>
    <s v="204-4-2"/>
    <n v="10"/>
    <s v="DOTACIONES"/>
    <s v="RESPIRADORES DESCARTABLES ESPECIALIZADOS  (CAJA X 20 UND)"/>
    <n v="46182002"/>
    <s v="SELECCIÓN ABREVIADA MENOR CUANTÍA"/>
    <n v="1"/>
    <n v="11"/>
    <n v="245"/>
    <n v="59874080"/>
    <s v="UNIDAD"/>
    <s v="NO SOLICITADAS"/>
  </r>
  <r>
    <x v="13"/>
    <s v="204-4-2"/>
    <n v="10"/>
    <s v="DOTACIONES"/>
    <s v="RESPIRADORES MEDICOS  (CAJA X 20 UND)"/>
    <n v="46182002"/>
    <s v="SELECCIÓN ABREVIADA MENOR CUANTÍA"/>
    <n v="1"/>
    <n v="11"/>
    <n v="200"/>
    <n v="18912000"/>
    <s v="UNIDAD"/>
    <s v="NO SOLICITADAS"/>
  </r>
  <r>
    <x v="13"/>
    <s v="204-4-2"/>
    <n v="10"/>
    <s v="DOTACIONES"/>
    <s v="SISTEMA DE LINEA DE VIDA VERTICAL DE 16 MM DE DIÁMETRO Y 18 MTS DE LONGITUD CON GANCHO DE 4 1/2 DEBE INCLUIR (CUERDA, CONTECTOR DE ANCLAJE, ARRESTADOR DE CAÍDAS AUTOMATICO Y MOSQUETÓN CONECTOR, CAJA DE CONEXIÓN A PERTIGA PARA GANCHO DE 4 1/2)."/>
    <n v="46182308"/>
    <s v="SELECCIÓN ABREVIADA MENOR CUANTÍA"/>
    <n v="1"/>
    <n v="11"/>
    <n v="15"/>
    <n v="33092640"/>
    <s v="UNIDAD"/>
    <s v="NO SOLICITADAS"/>
  </r>
  <r>
    <x v="13"/>
    <s v="204-4-2"/>
    <n v="10"/>
    <s v="DOTACIONES"/>
    <s v="TAPA OIDO INSERCION ESPUMA 33 DB DE NRR (CAJA X 200 PAR )"/>
    <n v="46181902"/>
    <s v="SELECCIÓN ABREVIADA MENOR CUANTÍA"/>
    <n v="1"/>
    <n v="11"/>
    <n v="326"/>
    <n v="28677568"/>
    <s v="UNIDAD"/>
    <s v="NO SOLICITADAS"/>
  </r>
  <r>
    <x v="13"/>
    <s v="204-4-2"/>
    <n v="10"/>
    <s v="DOTACIONES"/>
    <s v="TAPA OIDOS DE DIADEMA DIELECTRICO 30 DB DE NRR"/>
    <n v="46181902"/>
    <s v="SELECCIÓN ABREVIADA MENOR CUANTÍA"/>
    <n v="1"/>
    <n v="11"/>
    <n v="800"/>
    <n v="62566400"/>
    <s v="UNIDAD"/>
    <s v="NO SOLICITADAS"/>
  </r>
  <r>
    <x v="13"/>
    <s v="204-4-2"/>
    <n v="10"/>
    <s v="DOTACIONES"/>
    <s v="TRAJE DE APICULTURA"/>
    <n v="46181503"/>
    <s v="SELECCIÓN ABREVIADA MENOR CUANTÍA"/>
    <n v="1"/>
    <n v="11"/>
    <n v="40"/>
    <n v="13507840"/>
    <s v="UNIDAD"/>
    <s v="NO SOLICITADAS"/>
  </r>
  <r>
    <x v="13"/>
    <s v="204-4-6"/>
    <n v="10"/>
    <s v="LLANTAS Y ACCESORIOS"/>
    <s v="ADQUISICION LLANTAS EQUIPOS FAC"/>
    <n v="25202205"/>
    <s v="CONTRATACIÓN DIRECTA"/>
    <n v="1"/>
    <n v="7"/>
    <n v="1"/>
    <n v="459322000.04000002"/>
    <s v="GLOBAL"/>
    <s v="SI APROBADAS"/>
  </r>
  <r>
    <x v="13"/>
    <s v="204-4-6"/>
    <n v="10"/>
    <s v="LLANTAS Y ACCESORIOS"/>
    <s v="ADQUISICION LLANTAS EQUIPOS FAC"/>
    <n v="25202205"/>
    <s v="CONTRATACIÓN DIRECTA"/>
    <n v="1"/>
    <n v="7"/>
    <n v="1"/>
    <n v="456099078.67999995"/>
    <s v="GLOBAL"/>
    <s v="SI APROBADAS"/>
  </r>
  <r>
    <x v="13"/>
    <s v="204-4-6"/>
    <n v="10"/>
    <s v="LLANTAS Y ACCESORIOS"/>
    <s v="ADQUISICIÓN LLANTAS EQUIPOS FAC"/>
    <n v="25202203"/>
    <s v="CONTRATACIÓN DIRECTA"/>
    <n v="1"/>
    <n v="7"/>
    <n v="1"/>
    <n v="71727294.980000004"/>
    <s v="GLOBAL"/>
    <s v="SI APROBADAS"/>
  </r>
  <r>
    <x v="13"/>
    <s v="204-4-20"/>
    <n v="10"/>
    <s v="REPUESTOS"/>
    <s v="REPUESTOS EQUIPO DE VISIÓN NOCTURNA VF 2018"/>
    <n v="46171626"/>
    <s v="CONTRATACIÓN DIRECTA"/>
    <n v="7"/>
    <n v="8"/>
    <n v="1"/>
    <n v="527821473.89999998"/>
    <s v="GLOBAL"/>
    <s v="SI APROBADAS"/>
  </r>
  <r>
    <x v="13"/>
    <s v="204-4-20"/>
    <n v="10"/>
    <s v="REPUESTOS"/>
    <s v="REPUESTOS SISTEMAS DE EYECCIÓN VF 2018"/>
    <n v="25201902"/>
    <s v="CONTRATACIÓN DIRECTA"/>
    <n v="7"/>
    <n v="8"/>
    <n v="1"/>
    <n v="5582185756"/>
    <s v="GLOBAL"/>
    <s v="SI APROBADAS"/>
  </r>
  <r>
    <x v="13"/>
    <s v="204-4-20"/>
    <n v="10"/>
    <s v="REPUESTOS"/>
    <s v="REPUESTOS AMETRALLADORA M-134 VF 2018"/>
    <n v="46101800"/>
    <s v="CONTRATACIÓN DIRECTA"/>
    <n v="10"/>
    <n v="8"/>
    <n v="1"/>
    <n v="519487473.42000002"/>
    <s v="GLOBAL"/>
    <s v="SI APROBADAS"/>
  </r>
  <r>
    <x v="13"/>
    <s v="204-4-20"/>
    <n v="10"/>
    <s v="REPUESTOS"/>
    <s v="REPUESTOS Y ACCESORIOS PARA EQUIPOS DE SUPERVIVENCIA VF 2018"/>
    <n v="46161700"/>
    <s v="CONTRATACIÓN DIRECTA"/>
    <n v="7"/>
    <n v="8"/>
    <n v="1"/>
    <n v="113668702.65000001"/>
    <s v="GLOBAL"/>
    <s v="SI APROBADAS"/>
  </r>
  <r>
    <x v="13"/>
    <s v="204-4-20"/>
    <n v="10"/>
    <s v="REPUESTOS"/>
    <s v="REPUESTOS Y ACCESORIOS PARA EQUIPOS DE SUPERVIVENCIA VF 2018"/>
    <n v="46161700"/>
    <s v="CONTRATACIÓN DIRECTA"/>
    <n v="7"/>
    <n v="8"/>
    <n v="1"/>
    <n v="163849588.80000001"/>
    <s v="GLOBAL"/>
    <s v="SI APROBADAS"/>
  </r>
  <r>
    <x v="13"/>
    <s v="204-4-20"/>
    <n v="10"/>
    <s v="REPUESTOS"/>
    <s v="ADQUISICIÓN REPUESTOS PARA EQUIPO PERSONAL DE VUELO VF 2018"/>
    <n v="46161700"/>
    <s v="CONTRATACIÓN DIRECTA"/>
    <n v="10"/>
    <n v="8"/>
    <n v="1"/>
    <n v="607711808"/>
    <s v="GLOBAL"/>
    <s v="SI APROBADAS"/>
  </r>
  <r>
    <x v="13"/>
    <s v="204-4-20"/>
    <n v="10"/>
    <s v="REPUESTOS"/>
    <s v="ADQUISICIÓN REPUESTOS SISTEMAS DE ARMAS KFIR VF 2018 (ARNESES ELÉCTRICOS)"/>
    <n v="25201706"/>
    <s v="CONTRATACIÓN DIRECTA"/>
    <n v="7"/>
    <n v="8"/>
    <n v="1"/>
    <n v="114640000"/>
    <s v="GLOBAL"/>
    <s v="SI APROBADAS"/>
  </r>
  <r>
    <x v="13"/>
    <s v="204-4-20"/>
    <n v="10"/>
    <s v="REPUESTOS"/>
    <s v="ADQUISICIÓN REPUESTOS SISTEMAS DE ADMINISTRACIÓN ARMAMENTO ARPÍA IV PARA LA FAC-AMARRE VF 2019"/>
    <n v="46101800"/>
    <s v="CONTRATACIÓN DIRECTA"/>
    <n v="8"/>
    <n v="12"/>
    <n v="1"/>
    <n v="160000000"/>
    <s v="GLOBAL"/>
    <s v="SI APROBADAS"/>
  </r>
  <r>
    <x v="13"/>
    <s v="204-4-20"/>
    <n v="10"/>
    <s v="REPUESTOS"/>
    <s v="PISTOLA A PRESIÓN CARTER,  REF. F-145 CON HECV 45 PSI O SU EQUIVALENCIA"/>
    <n v="27112916"/>
    <s v="CONTRATACIÓN DIRECTA"/>
    <n v="1"/>
    <n v="3"/>
    <n v="12"/>
    <n v="71918592"/>
    <s v="UNIDAD"/>
    <s v="NO SOLICITADAS"/>
  </r>
  <r>
    <x v="13"/>
    <s v="204-4-20"/>
    <n v="10"/>
    <s v="REPUESTOS"/>
    <s v="PISTOLA GRAVEDAD OPW  295SA-138"/>
    <n v="27112916"/>
    <s v="CONTRATACIÓN DIRECTA"/>
    <n v="1"/>
    <n v="3"/>
    <n v="2"/>
    <n v="5418048"/>
    <s v="UNIDAD"/>
    <s v="NO SOLICITADAS"/>
  </r>
  <r>
    <x v="13"/>
    <s v="204-4-20"/>
    <n v="10"/>
    <s v="REPUESTOS"/>
    <s v="CARRETEL DE ESTATICA  X 150 FT, CUERPO EN ACERO, CABLE  CON RECUBRIMIENTO EN VINILO, REBOBINADO AUTOMATICO.  RESISTENCIA ELECTRICA NO EXCEDER 10 OHM."/>
    <n v="24141707"/>
    <s v="CONTRATACIÓN DIRECTA"/>
    <n v="1"/>
    <n v="3"/>
    <n v="2"/>
    <n v="5206656"/>
    <s v="UNIDAD"/>
    <s v="NO SOLICITADAS"/>
  </r>
  <r>
    <x v="13"/>
    <s v="204-4-20"/>
    <n v="10"/>
    <s v="REPUESTOS"/>
    <s v="ADQUISICIÓN REPUESTOS PARA LAS AERONAVES DE LA FUERZA AEREA COLOMBIANA"/>
    <s v="25202200; 25202300; 25202400; 25202500; 25202600; 25202700"/>
    <s v="CONTRATACIÓN DIRECTA"/>
    <n v="1"/>
    <n v="7"/>
    <n v="1"/>
    <n v="707234854.76999998"/>
    <s v="GLOBAL"/>
    <s v="SI APROBADAS"/>
  </r>
  <r>
    <x v="13"/>
    <s v="204-4-20"/>
    <n v="10"/>
    <s v="REPUESTOS"/>
    <s v="ADQUISICION REPUESTOS PARA LAS AERONAVES DE LA FUERZA AEREA COLOMBIANA"/>
    <s v="25202200; 25202300; 25202400; 25202500; 25202600; 25202700"/>
    <s v="CONTRATACIÓN DIRECTA"/>
    <n v="1"/>
    <n v="7"/>
    <n v="1"/>
    <n v="3014864296.9999995"/>
    <s v="GLOBAL"/>
    <s v="SI APROBADAS"/>
  </r>
  <r>
    <x v="13"/>
    <s v="204-4-20"/>
    <n v="10"/>
    <s v="REPUESTOS"/>
    <s v="ADQUISICION REPUESTOS PARA LAS AERONAVES DE LA FUERZA AEREA COLOMBIANA"/>
    <s v="25202200; 25202300; 25202400; 25202500; 25202600; 25202700"/>
    <s v="CONTRATACIÓN DIRECTA"/>
    <n v="1"/>
    <n v="7"/>
    <n v="1"/>
    <n v="477900525.81999999"/>
    <s v="GLOBAL"/>
    <s v="SI APROBADAS"/>
  </r>
  <r>
    <x v="13"/>
    <s v="204-4-20"/>
    <n v="10"/>
    <s v="REPUESTOS"/>
    <s v="ADQUISICION REPUESTOS PARA LAS AERONAVES DE LA FUERZA AEREA COLOMBIANA"/>
    <s v="25202200; 25202300; 25202400; 25202500; 25202600; 25202700"/>
    <s v="CONTRATACIÓN DIRECTA"/>
    <n v="1"/>
    <n v="7"/>
    <n v="1"/>
    <n v="2625600000"/>
    <s v="GLOBAL"/>
    <s v="SI APROBADAS"/>
  </r>
  <r>
    <x v="13"/>
    <s v="204-4-20"/>
    <n v="10"/>
    <s v="REPUESTOS"/>
    <s v="ADQUISICION REPUESTOS PARA LAS AERONAVES DE LA FUERZA AEREA COLOMBIANA"/>
    <s v="25202200; 25202300; 25202400; 25202500; 25202600; 25202700"/>
    <s v="CONTRATACIÓN DIRECTA"/>
    <n v="1"/>
    <n v="7"/>
    <n v="1"/>
    <n v="2610662830.2199998"/>
    <s v="GLOBAL"/>
    <s v="SI APROBADAS"/>
  </r>
  <r>
    <x v="13"/>
    <s v="204-4-20"/>
    <n v="10"/>
    <s v="REPUESTOS"/>
    <s v="ADQUISICION REPUESTOS PARA LAS AERONAVES DE LA FUERZA AEREA COLOMBIANA"/>
    <s v="25202200; 25202300; 25202400; 25202500; 25202600; 25202700"/>
    <s v="CONTRATACIÓN DIRECTA"/>
    <n v="1"/>
    <n v="7"/>
    <n v="1"/>
    <n v="1277397742.8400002"/>
    <s v="GLOBAL"/>
    <s v="SI APROBADAS"/>
  </r>
  <r>
    <x v="13"/>
    <s v="204-4-20"/>
    <n v="10"/>
    <s v="REPUESTOS"/>
    <s v="ADQUISICION REPUESTOS PARA LAS AERONAVES DE LA FUERZA AEREA COLOMBIANA"/>
    <s v="25202200; 25202300; 25202400; 25202500; 25202600; 25202700"/>
    <s v="CONTRATACIÓN DIRECTA"/>
    <n v="1"/>
    <n v="7"/>
    <n v="1"/>
    <n v="4827950642.2399998"/>
    <s v="GLOBAL"/>
    <s v="SI APROBADAS"/>
  </r>
  <r>
    <x v="13"/>
    <s v="204-4-20"/>
    <n v="10"/>
    <s v="REPUESTOS"/>
    <s v="ADQUISICION REPUESTOS PARA LAS AERONAVES DE LA FUERZA AEREA COLOMBIANA"/>
    <s v="25202200; 25202300; 25202400; 25202500; 25202600; 25202700"/>
    <s v="CONTRATACIÓN DIRECTA"/>
    <n v="1"/>
    <n v="7"/>
    <n v="1"/>
    <n v="2361076385.46"/>
    <s v="GLOBAL"/>
    <s v="SI APROBADAS"/>
  </r>
  <r>
    <x v="13"/>
    <s v="204-4-20"/>
    <n v="10"/>
    <s v="REPUESTOS"/>
    <s v="ADQUISICION REPUESTOS PARA LAS AERONAVES DE LA FUERZA AEREA COLOMBIANA"/>
    <s v="25202200; 25202300; 25202400; 25202500; 25202600; 25202700"/>
    <s v="CONTRATACIÓN DIRECTA"/>
    <n v="1"/>
    <n v="7"/>
    <n v="1"/>
    <n v="2367846647.75"/>
    <s v="GLOBAL"/>
    <s v="SI APROBADAS"/>
  </r>
  <r>
    <x v="13"/>
    <s v="204-4-20"/>
    <n v="10"/>
    <s v="REPUESTOS"/>
    <s v="ADQUISICION REPUESTOS PARA LAS AERONAVES DE LA FUERZA AEREA COLOMBIANA"/>
    <s v="25202200; 25202300; 25202400; 25202500; 25202600; 25202700"/>
    <s v="CONTRATACIÓN DIRECTA"/>
    <n v="1"/>
    <n v="7"/>
    <n v="1"/>
    <n v="1280000000"/>
    <s v="GLOBAL"/>
    <s v="SI APROBADAS"/>
  </r>
  <r>
    <x v="13"/>
    <s v="204-4-20"/>
    <n v="10"/>
    <s v="REPUESTOS"/>
    <s v="ADQUISICION REPUESTOS PARA LAS AERONAVES DE LA FUERZA AEREA COLOMBIANA"/>
    <s v="25202200; 25202300; 25202400; 25202500; 25202600; 25202700"/>
    <s v="CONTRATACIÓN DIRECTA"/>
    <n v="1"/>
    <n v="7"/>
    <n v="1"/>
    <n v="455438304"/>
    <s v="GLOBAL"/>
    <s v="SI APROBADAS"/>
  </r>
  <r>
    <x v="13"/>
    <s v="204-4-20"/>
    <n v="10"/>
    <s v="REPUESTOS"/>
    <s v="ADQUISICION REPUESTOS PARA LAS AERONAVES DE LA FUERZA AEREA COLOMBIANA"/>
    <s v="25202200; 25202300"/>
    <s v="CONTRATACIÓN DIRECTA"/>
    <n v="1"/>
    <n v="7"/>
    <n v="1"/>
    <n v="3368606859.9399996"/>
    <s v="GLOBAL"/>
    <s v="SI APROBADAS"/>
  </r>
  <r>
    <x v="13"/>
    <s v="204-4-20"/>
    <n v="10"/>
    <s v="REPUESTOS"/>
    <s v="ADQUISICION REPUESTOS PARA LAS AERONAVES DE LA FUERZA AEREA COLOMBIANA"/>
    <s v="25202200; 25202300"/>
    <s v="CONTRATACIÓN DIRECTA"/>
    <n v="1"/>
    <n v="7"/>
    <n v="1"/>
    <n v="3173378983.4800005"/>
    <s v="GLOBAL"/>
    <s v="SI APROBADAS"/>
  </r>
  <r>
    <x v="13"/>
    <s v="204-4-20"/>
    <n v="10"/>
    <s v="REPUESTOS"/>
    <s v="REPUESTOS RADIOAYUDAS"/>
    <n v="32101500"/>
    <s v="CONTRATACIÓN DIRECTA"/>
    <n v="2"/>
    <n v="7"/>
    <n v="1"/>
    <n v="114517379.13"/>
    <s v="GLOBAL"/>
    <s v="NO SOLICITADAS"/>
  </r>
  <r>
    <x v="13"/>
    <s v="204-4-20"/>
    <n v="10"/>
    <s v="REPUESTOS"/>
    <s v="REPUESTOS LUCES DE PISTA"/>
    <n v="39111800"/>
    <s v="CONTRATACIÓN DIRECTA"/>
    <n v="2"/>
    <n v="7"/>
    <n v="1"/>
    <n v="177912896"/>
    <s v="GLOBAL"/>
    <s v="NO SOLICITADAS"/>
  </r>
  <r>
    <x v="13"/>
    <s v="204-4-20"/>
    <n v="10"/>
    <s v="REPUESTOS"/>
    <s v="REPUESTOS BARRERAS DE FRENADO"/>
    <n v="32152000"/>
    <s v="CONTRATACIÓN DIRECTA"/>
    <n v="2"/>
    <n v="7"/>
    <n v="1"/>
    <n v="162894080"/>
    <s v="GLOBAL"/>
    <s v="NO SOLICITADAS"/>
  </r>
  <r>
    <x v="13"/>
    <s v="204-4-20"/>
    <n v="10"/>
    <s v="REPUESTOS"/>
    <s v="ADQUISICIÓN REPUESTOS AERONAUTICOS DE LA AERONAVE B-767"/>
    <s v="25202200; 25202300; 25202400; 25202500; 25202600; 25202700"/>
    <s v="CONTRATACIÓN DIRECTA"/>
    <n v="2"/>
    <n v="7"/>
    <n v="1"/>
    <n v="928825374"/>
    <s v="GLOBAL"/>
    <s v="NO SOLICITADAS"/>
  </r>
  <r>
    <x v="13"/>
    <s v="204-4-20"/>
    <n v="10"/>
    <s v="REPUESTOS"/>
    <s v="REPUESTOS AIRE TIERRA"/>
    <n v="32131000"/>
    <s v="CONTRATACIÓN DIRECTA"/>
    <n v="2"/>
    <n v="7"/>
    <n v="1"/>
    <n v="672809757.83000004"/>
    <s v="GLOBAL"/>
    <s v="NO SOLICITADAS"/>
  </r>
  <r>
    <x v="13"/>
    <s v="204-4-20"/>
    <n v="10"/>
    <s v="REPUESTOS"/>
    <s v="REPUESTOS RED SATELITAL DE C2"/>
    <n v="32131000"/>
    <s v="CONTRATACIÓN DIRECTA"/>
    <n v="2"/>
    <n v="7"/>
    <n v="1"/>
    <n v="244539050"/>
    <s v="GLOBAL"/>
    <s v="NO SOLICITADAS"/>
  </r>
  <r>
    <x v="13"/>
    <s v="204-4-20"/>
    <n v="10"/>
    <s v="REPUESTOS"/>
    <s v="REPUESTOS RADAR TPS-78 (AMARRE VF 2019)"/>
    <n v="32131000"/>
    <s v="CONTRATACIÓN DIRECTA"/>
    <n v="2"/>
    <n v="7"/>
    <n v="1"/>
    <n v="960000000"/>
    <s v="GLOBAL"/>
    <s v="NO SOLICITADAS"/>
  </r>
  <r>
    <x v="13"/>
    <s v="204-4-20"/>
    <n v="10"/>
    <s v="REPUESTOS"/>
    <s v="REPUESTOS TRANSMISOR MARANDUA PLAN COLOMBIA RADARES VF-2018"/>
    <n v="32131000"/>
    <s v="CONTRATACIÓN DIRECTA"/>
    <n v="10"/>
    <n v="9"/>
    <n v="1"/>
    <n v="4611764705.8823528"/>
    <s v="GLOBAL"/>
    <s v="SI APROBADAS"/>
  </r>
  <r>
    <x v="13"/>
    <s v="204-4-20"/>
    <n v="10"/>
    <s v="REPUESTOS"/>
    <s v="REPUESTOS TRANSMISOR MARANDUA PLAN COLOMBIA RADARES "/>
    <n v="32131000"/>
    <s v="CONTRATACIÓN DIRECTA"/>
    <n v="1"/>
    <n v="9"/>
    <n v="1"/>
    <n v="1617988998"/>
    <s v="GLOBAL"/>
    <s v="SI APROBADAS"/>
  </r>
  <r>
    <x v="13"/>
    <s v="204-4-20"/>
    <n v="10"/>
    <s v="REPUESTOS"/>
    <s v="REPUESTOS  PROCESADOR MARANDÚA - PLAN COLOMBIA RADARES (AMARRE VF 2019)_x000a__x000a_"/>
    <n v="32131000"/>
    <s v="CONTRATACIÓN DIRECTA"/>
    <n v="11"/>
    <n v="9"/>
    <n v="1"/>
    <n v="942011002"/>
    <s v="GLOBAL"/>
    <s v="NO SOLICITADAS"/>
  </r>
  <r>
    <x v="13"/>
    <s v="204-4-20"/>
    <n v="10"/>
    <s v="REPUESTOS"/>
    <s v="REPUESTOS SISTEMA FLIR (PLAN COLOMBIA ABD )"/>
    <n v="25202100"/>
    <s v="CONTRATACIÓN DIRECTA"/>
    <n v="1"/>
    <n v="6"/>
    <n v="1"/>
    <n v="1399931296"/>
    <s v="GLOBAL"/>
    <s v="NO SOLICITADAS"/>
  </r>
  <r>
    <x v="13"/>
    <s v="204-4-20"/>
    <n v="10"/>
    <s v="REPUESTOS"/>
    <s v="ADQUISICIÓN REPUESTOS AERONAUTICOS PASLO 2018 PLAN COLOMBIA ABD"/>
    <s v="25202200; 25202300; 25202400; 25202500; 25202600; 25202700"/>
    <s v="CONTRATACIÓN DIRECTA"/>
    <n v="1"/>
    <n v="6"/>
    <n v="1"/>
    <n v="1927600000"/>
    <s v="GLOBAL"/>
    <s v="NO SOLICITADAS"/>
  </r>
  <r>
    <x v="13"/>
    <s v="204-4-20"/>
    <n v="10"/>
    <s v="REPUESTOS"/>
    <s v="ADQUISICIÓN DE REPUESTOS PARA LOS EQUIPOS UH-1H DE LA FUERZA AÉREA COLOMBIANA SEGÚN ANEXO TÉCNICO (PLAN COLOMBIA UH-1H)"/>
    <n v="25202100"/>
    <s v="CONTRATACIÓN DIRECTA"/>
    <n v="1"/>
    <n v="6"/>
    <n v="1"/>
    <n v="1135914968"/>
    <s v="GLOBAL"/>
    <s v="NO SOLICITADAS"/>
  </r>
  <r>
    <x v="13"/>
    <s v="204-4-20"/>
    <n v="10"/>
    <s v="REPUESTOS"/>
    <s v="ADQUISICIÓN DE REPUESTOS PARA LOS SISTEMAS DE MANEJO DE PACIENTES LIFEPORT DE LAS AERONAVES MEDICALIZADAS DE LA FUERZA AÉREA COLOMBIANA"/>
    <n v="42171601"/>
    <s v="MÍNIMA CUANTÍA"/>
    <n v="2"/>
    <n v="8"/>
    <n v="1"/>
    <n v="28000000"/>
    <s v="GLOBAL"/>
    <s v="NO SOLICITADAS"/>
  </r>
  <r>
    <x v="13"/>
    <s v="204-4-20"/>
    <n v="10"/>
    <s v="REPUESTOS"/>
    <s v="KESTREL REPLACEMENT IMPELLER "/>
    <n v="49211801"/>
    <s v="SELECCIÓN ABREVIADA SUBASTA INVERSA"/>
    <n v="3"/>
    <n v="6"/>
    <n v="2"/>
    <n v="148352"/>
    <s v="UNIDAD"/>
    <s v="NO SOLICITADAS"/>
  </r>
  <r>
    <x v="13"/>
    <s v="204-4-20"/>
    <n v="10"/>
    <s v="REPUESTOS"/>
    <s v="ONE PIN CUTTER FOR VIGIL II"/>
    <n v="49211801"/>
    <s v="SELECCIÓN ABREVIADA SUBASTA INVERSA"/>
    <n v="3"/>
    <n v="6"/>
    <n v="3"/>
    <n v="1860000"/>
    <s v="UNIDAD"/>
    <s v="NO SOLICITADAS"/>
  </r>
  <r>
    <x v="13"/>
    <s v="204-4-20"/>
    <n v="10"/>
    <s v="REPUESTOS"/>
    <s v="THREE RING RELEASE RISERS "/>
    <n v="49211801"/>
    <s v="SELECCIÓN ABREVIADA SUBASTA INVERSA"/>
    <n v="3"/>
    <n v="6"/>
    <n v="2"/>
    <n v="998400"/>
    <s v="UNIDAD"/>
    <s v="NO SOLICITADAS"/>
  </r>
  <r>
    <x v="13"/>
    <s v="204-4-20"/>
    <n v="10"/>
    <s v="REPUESTOS"/>
    <s v="Z1 HP REPLACEMENT LENS CLEAR "/>
    <n v="49211801"/>
    <s v="SELECCIÓN ABREVIADA SUBASTA INVERSA"/>
    <n v="3"/>
    <n v="6"/>
    <n v="23"/>
    <n v="2760000"/>
    <s v="UNIDAD"/>
    <s v="NO SOLICITADAS"/>
  </r>
  <r>
    <x v="13"/>
    <s v="204-4-20"/>
    <n v="10"/>
    <s v="REPUESTOS"/>
    <s v="TUBO INTENSIFICADOR 7B "/>
    <n v="46183046"/>
    <s v="CONTRATACIÓN DIRECTA"/>
    <n v="3"/>
    <n v="6"/>
    <n v="10"/>
    <n v="93056000"/>
    <s v="UNIDAD"/>
    <s v="NO SOLICITADAS"/>
  </r>
  <r>
    <x v="13"/>
    <s v="204-4-20"/>
    <n v="10"/>
    <s v="REPUESTOS"/>
    <s v="CORREA DOBLE PARA  MASCARA DE OXIGENO IAGA"/>
    <n v="31163010"/>
    <s v="MÍNIMA CUANTÍA"/>
    <n v="3"/>
    <n v="6"/>
    <n v="16"/>
    <n v="4992000"/>
    <s v="UNIDAD"/>
    <s v="NO SOLICITADAS"/>
  </r>
  <r>
    <x v="13"/>
    <s v="204-4-20"/>
    <n v="10"/>
    <s v="REPUESTOS"/>
    <s v="REPUESTOS MANTENIMIENTO EMAS"/>
    <n v="41114400"/>
    <s v="CONTRATACIÓN DIRECTA"/>
    <n v="1"/>
    <n v="6"/>
    <n v="1"/>
    <n v="161988683.91"/>
    <s v="GLOBAL"/>
    <s v="NO SOLICITADAS"/>
  </r>
  <r>
    <x v="13"/>
    <s v="204-4-23"/>
    <n v="10"/>
    <s v="OTROS MATERIALES Y SUMINISTROS"/>
    <s v="MANGUERA 1.5 PG X 100 FT  EI1529/2014, 7TH EDITION, TIPO C, CLASE 2."/>
    <n v="40142007"/>
    <s v="CONTRATACIÓN DIRECTA"/>
    <n v="1"/>
    <n v="3"/>
    <n v="6"/>
    <n v="25734720"/>
    <s v="UNIDAD"/>
    <s v="NO SOLICITADAS"/>
  </r>
  <r>
    <x v="13"/>
    <s v="204-4-23"/>
    <n v="10"/>
    <s v="OTROS MATERIALES Y SUMINISTROS"/>
    <s v="MANGUERA 1.5 PG X 150 FT   EI1529/2014, 7TH EDITION, TIPO C, CLASE 2."/>
    <n v="40142007"/>
    <s v="CONTRATACIÓN DIRECTA"/>
    <n v="1"/>
    <n v="3"/>
    <n v="3"/>
    <n v="14784000"/>
    <s v="UNIDAD"/>
    <s v="NO SOLICITADAS"/>
  </r>
  <r>
    <x v="13"/>
    <s v="204-4-23"/>
    <n v="10"/>
    <s v="OTROS MATERIALES Y SUMINISTROS"/>
    <s v="MANGUERA 2 PG X 100 FT   EI1529/2014, 7TH EDITION, TIPO C, CLASE 2."/>
    <n v="40142007"/>
    <s v="CONTRATACIÓN DIRECTA"/>
    <n v="1"/>
    <n v="3"/>
    <n v="3"/>
    <n v="18846624"/>
    <s v="UNIDAD"/>
    <s v="NO SOLICITADAS"/>
  </r>
  <r>
    <x v="13"/>
    <s v="204-4-23"/>
    <n v="10"/>
    <s v="OTROS MATERIALES Y SUMINISTROS"/>
    <s v="BALDE EN ALUMINIO PARA DRENAJE DE COMBUSTIBLE CAPACIDAD 3 GALONES"/>
    <n v="20142900"/>
    <s v="CONTRATACIÓN DIRECTA"/>
    <n v="1"/>
    <n v="3"/>
    <n v="2"/>
    <n v="636160"/>
    <s v="UNIDAD"/>
    <s v="NO SOLICITADAS"/>
  </r>
  <r>
    <x v="13"/>
    <s v="204-4-23"/>
    <n v="10"/>
    <s v="OTROS MATERIALES Y SUMINISTROS"/>
    <s v="ELEMENTO FILTRANTE CDF-230P SPECIFICATION  EI1583 SIXTH EDITION"/>
    <n v="40161513"/>
    <s v="CONTRATACIÓN DIRECTA"/>
    <n v="1"/>
    <n v="3"/>
    <n v="80"/>
    <n v="11343360"/>
    <s v="UNIDAD"/>
    <s v="NO SOLICITADAS"/>
  </r>
  <r>
    <x v="13"/>
    <s v="204-4-23"/>
    <n v="10"/>
    <s v="OTROS MATERIALES Y SUMINISTROS"/>
    <s v="HYDROKIT® HK100MKII-15 (CAJA X 100 TUBOS)"/>
    <n v="41101500"/>
    <s v="CONTRATACIÓN DIRECTA"/>
    <n v="1"/>
    <n v="3"/>
    <n v="11"/>
    <n v="13527360"/>
    <s v="UNIDAD"/>
    <s v="NO SOLICITADAS"/>
  </r>
  <r>
    <x v="13"/>
    <s v="204-4-23"/>
    <n v="10"/>
    <s v="OTROS MATERIALES Y SUMINISTROS"/>
    <s v="MATERIAL DE EMBALAJE"/>
    <n v="24112900"/>
    <s v="CONTRATACIÓN DIRECTA"/>
    <n v="1"/>
    <n v="12"/>
    <n v="1"/>
    <n v="71788554.819999993"/>
    <s v="GLOBAL"/>
    <s v="NO SOLICITADAS"/>
  </r>
  <r>
    <x v="13"/>
    <s v="204-4-23"/>
    <n v="10"/>
    <s v="OTROS MATERIALES Y SUMINISTROS"/>
    <s v="CONSUMIBLES PARA SOPORTE RADAR - PLAN COLOMBIA"/>
    <n v="32131000"/>
    <s v="CONTRATACIÓN DIRECTA"/>
    <n v="1"/>
    <n v="6"/>
    <n v="1"/>
    <n v="5618048"/>
    <s v="GLOBAL"/>
    <s v="NO SOLICITADAS"/>
  </r>
  <r>
    <x v="13"/>
    <s v="204-4-23"/>
    <n v="10"/>
    <s v="OTROS MATERIALES Y SUMINISTROS"/>
    <s v="YARD ZERO POROSITY NYLON RIPSTOP FABRIC "/>
    <n v="25201904"/>
    <s v="SELECCIÓN ABREVIADA SUBASTA INVERSA"/>
    <n v="3"/>
    <n v="6"/>
    <n v="30"/>
    <n v="1512000"/>
    <s v="UNIDAD"/>
    <s v="NO SOLICITADAS"/>
  </r>
  <r>
    <x v="13"/>
    <s v="204-4-23"/>
    <n v="10"/>
    <s v="OTROS MATERIALES Y SUMINISTROS"/>
    <s v="BINDING TAPE 3/4 "/>
    <n v="25201904"/>
    <s v="SELECCIÓN ABREVIADA SUBASTA INVERSA"/>
    <n v="3"/>
    <n v="6"/>
    <n v="2"/>
    <n v="492800"/>
    <s v="UNIDAD"/>
    <s v="NO SOLICITADAS"/>
  </r>
  <r>
    <x v="13"/>
    <s v="204-4-23"/>
    <n v="10"/>
    <s v="OTROS MATERIALES Y SUMINISTROS"/>
    <s v="RADIOSONDAS RS41-SG"/>
    <n v="41114404"/>
    <s v="CONTRATACIÓN DIRECTA"/>
    <n v="3"/>
    <n v="6"/>
    <n v="165"/>
    <n v="96132876.859999999"/>
    <s v="UNIDAD"/>
    <s v="NO SOLICITADAS"/>
  </r>
  <r>
    <x v="13"/>
    <s v="204-4-23"/>
    <n v="10"/>
    <s v="OTROS MATERIALES Y SUMINISTROS"/>
    <s v="GLOBOS METEOROLOGICOS TOTEX 200"/>
    <n v="41114404"/>
    <s v="CONTRATACIÓN DIRECTA"/>
    <n v="3"/>
    <n v="12"/>
    <n v="108"/>
    <n v="5529600"/>
    <s v="UNIDAD"/>
    <s v="NO SOLICITADAS"/>
  </r>
  <r>
    <x v="13"/>
    <s v="204-5-2"/>
    <n v="10"/>
    <s v="MANTENIMIENTO DE BIENES MUEBLES, EQUIPOS Y ENSERES"/>
    <s v="CALIBRACION Y MODERNIZACION DE BANCOS NVG"/>
    <n v="46111600"/>
    <s v="CONTRATACIÓN DIRECTA"/>
    <n v="1"/>
    <n v="8"/>
    <n v="1"/>
    <n v="48547200"/>
    <s v="GLOBAL"/>
    <s v="NO SOLICITADAS"/>
  </r>
  <r>
    <x v="13"/>
    <s v="204-5-2"/>
    <n v="10"/>
    <s v="MANTENIMIENTO DE BIENES MUEBLES, EQUIPOS Y ENSERES"/>
    <s v="MANTENIMIENTO REPARABLES RADAR- PLAN COLOMBIA RADARES-VF 2018"/>
    <n v="72103302"/>
    <s v="CONTRATACIÓN DIRECTA"/>
    <n v="10"/>
    <n v="9"/>
    <n v="1"/>
    <n v="1258352640"/>
    <s v="GLOBAL"/>
    <s v="SI APROBADAS"/>
  </r>
  <r>
    <x v="13"/>
    <s v="204-5-2"/>
    <n v="10"/>
    <s v="MANTENIMIENTO DE BIENES MUEBLES, EQUIPOS Y ENSERES"/>
    <s v="MANTENIMIENTO REPARABLES RADAR-PLAN COLOMBIA "/>
    <n v="72103302"/>
    <s v="CONTRATACIÓN DIRECTA"/>
    <n v="1"/>
    <n v="6"/>
    <n v="1"/>
    <n v="850000000"/>
    <s v="GLOBAL"/>
    <s v="NO SOLICITADAS"/>
  </r>
  <r>
    <x v="13"/>
    <s v="204-5-2"/>
    <n v="10"/>
    <s v="MANTENIMIENTO DE BIENES MUEBLES, EQUIPOS Y ENSERES"/>
    <s v="MANTENIMIENTO REPARABLES RADAR-PLAN COLOMBIA (AMARRE VF 2019)"/>
    <n v="72103302"/>
    <s v="CONTRATACIÓN DIRECTA"/>
    <n v="11"/>
    <n v="9"/>
    <n v="1"/>
    <n v="1280000000"/>
    <s v="GLOBAL"/>
    <s v="NO SOLICITADAS"/>
  </r>
  <r>
    <x v="13"/>
    <s v="204-5-2"/>
    <n v="10"/>
    <s v="MANTENIMIENTO DE BIENES MUEBLES, EQUIPOS Y ENSERES"/>
    <s v="SERVICIO DE MANTENIMIENTO EQUIPOS TERMICOS"/>
    <n v="73171603"/>
    <s v="SELECCIÓN ABREVIADA MENOR CUANTÍA"/>
    <n v="2"/>
    <n v="10"/>
    <n v="1"/>
    <n v="238000000"/>
    <s v="GLOBAL"/>
    <s v="NO SOLICITADAS"/>
  </r>
  <r>
    <x v="13"/>
    <s v="204-5-3"/>
    <n v="10"/>
    <s v="MANTENIMIENTO DE MATERIAL Y EQUIPO DE GUERRA"/>
    <s v="MANTENIMIENTO SISTEMAS ELECTRONICOS DE ARMAMENTO AEREO AERONAVES FAC VF 2018"/>
    <n v="78181800"/>
    <s v="CONTRATACIÓN DIRECTA"/>
    <n v="8"/>
    <n v="8"/>
    <n v="1"/>
    <n v="381682531.06999999"/>
    <s v="GLOBAL"/>
    <s v="SI APROBADAS"/>
  </r>
  <r>
    <x v="13"/>
    <s v="204-5-3"/>
    <n v="10"/>
    <s v="MANTENIMIENTO DE MATERIAL Y EQUIPO DE GUERRA"/>
    <s v="MANTENIMIENTO SISTEMAS DE ARMAS DE LAS AERONAVES FAC- AMARRE VF 2019"/>
    <n v="78181800"/>
    <s v="CONTRATACIÓN DIRECTA"/>
    <n v="8"/>
    <n v="8"/>
    <n v="1"/>
    <n v="1121426200"/>
    <s v="GLOBAL"/>
    <s v="SI APROBADAS"/>
  </r>
  <r>
    <x v="13"/>
    <s v="204-5-3"/>
    <n v="10"/>
    <s v="MANTENIMIENTO DE MATERIAL Y EQUIPO DE GUERRA"/>
    <s v="MANTENIMIENTO, INSPECCIÓN, REPARACIÓN OVERHOUL EXCHANGE, COSTOS FINALES Y POSIBLES IMPREVISTOS A LOS COMPONENTES DE LOS SISTEMAS AIRMOR DE LOS HELICOPTEROS AH-60 ARPIA VF 2018"/>
    <n v="78181800"/>
    <s v="CONTRATACIÓN DIRECTA"/>
    <n v="8"/>
    <n v="9"/>
    <n v="1"/>
    <n v="568145944.01999998"/>
    <s v="GLOBAL"/>
    <s v="SI APROBADAS"/>
  </r>
  <r>
    <x v="13"/>
    <s v="204-5-3"/>
    <n v="10"/>
    <s v="MANTENIMIENTO DE MATERIAL Y EQUIPO DE GUERRA"/>
    <s v="MANTENIMIENTO, INSPECCIÓN, REPARACIÓN, OVERHOUL, EXCHANGE, COSTOS FINALES Y POSIBLES IMPREVISTOS A LOS COMPONENTES DE LOS SISTEMAS ELECTRONICOS DE ARMAMENTO AEREO AERONAVE KFIR VF 2018"/>
    <n v="78181800"/>
    <s v="CONTRATACIÓN DIRECTA"/>
    <n v="8"/>
    <n v="9"/>
    <n v="1"/>
    <n v="1053973850"/>
    <s v="GLOBAL"/>
    <s v="SI APROBADAS"/>
  </r>
  <r>
    <x v="13"/>
    <s v="204-5-3"/>
    <n v="10"/>
    <s v="MANTENIMIENTO DE MATERIAL Y EQUIPO DE GUERRA"/>
    <s v="INSPECCIÓN, MANTENIMIENTO, REPARACIÓN, REVISIÓN, INTERCAMBIO, COSTOS FINALES E INCLUYENDO COSTOS IMPREVISTOS VF 2018"/>
    <n v="78181800"/>
    <s v="CONTRATACIÓN DIRECTA"/>
    <n v="8"/>
    <n v="10"/>
    <n v="1"/>
    <n v="464023856"/>
    <s v="GLOBAL"/>
    <s v="SI APROBADAS"/>
  </r>
  <r>
    <x v="13"/>
    <s v="204-5-3"/>
    <n v="10"/>
    <s v="MANTENIMIENTO DE MATERIAL Y EQUIPO DE GUERRA"/>
    <s v="MANTENIMIENTO SISTEMAS DE ARMAS DE AERONAVES FAC- AMARRE VF 2019"/>
    <n v="78181800"/>
    <s v="CONTRATACIÓN DIRECTA"/>
    <n v="11"/>
    <n v="12"/>
    <n v="1"/>
    <n v="940773908"/>
    <s v="GLOBAL"/>
    <s v="SI APROBADAS"/>
  </r>
  <r>
    <x v="13"/>
    <s v="204-5-3"/>
    <n v="10"/>
    <s v="MANTENIMIENTO DE MATERIAL Y EQUIPO DE GUERRA"/>
    <s v="MANTENIMIENTO DE CYPRES "/>
    <n v="73152100"/>
    <s v="SELECCIÓN ABREVIADA SUBASTA INVERSA"/>
    <n v="3"/>
    <n v="6"/>
    <n v="1"/>
    <n v="7200000"/>
    <s v="GLOBAL"/>
    <s v="NO SOLICITADAS"/>
  </r>
  <r>
    <x v="13"/>
    <s v="204-5-6"/>
    <n v="10"/>
    <s v="MANTENIMIENTO EQUIPO DE NAVEGACION Y TRANSPORTE"/>
    <s v="PROGRAMA DE SOPORTE INTEGRADO (PSI) PARA AERONAVES A29 SUPER TUCANO"/>
    <n v="78181800"/>
    <s v="CONTRATACIÓN DIRECTA"/>
    <n v="1"/>
    <n v="7"/>
    <n v="1"/>
    <n v="12428514985.349998"/>
    <s v="GLOBAL"/>
    <s v="SI APROBADAS"/>
  </r>
  <r>
    <x v="13"/>
    <s v="204-5-6"/>
    <n v="10"/>
    <s v="MANTENIMIENTO EQUIPO DE NAVEGACION Y TRANSPORTE"/>
    <s v="PROGRAMA DE MANTENIMIENTO POR HORA DE VUELO MOTORES 250-C20B/J"/>
    <n v="78181800"/>
    <s v="CONTRATACIÓN DIRECTA"/>
    <n v="1"/>
    <n v="7"/>
    <n v="1"/>
    <n v="1074915313.4300001"/>
    <s v="GLOBAL"/>
    <s v="SI APROBADAS"/>
  </r>
  <r>
    <x v="13"/>
    <s v="204-5-6"/>
    <n v="10"/>
    <s v="MANTENIMIENTO EQUIPO DE NAVEGACION Y TRANSPORTE"/>
    <s v="SERVICIOS DE MANTENIMIENTO Y REPARACIÓN MATERIAL PARA LAS AERONAVES DE LA FUERZA AEREA COLOMBIANA"/>
    <n v="78181800"/>
    <s v="CONTRATACIÓN DIRECTA"/>
    <n v="1"/>
    <n v="7"/>
    <n v="1"/>
    <n v="2832000000"/>
    <s v="GLOBAL"/>
    <s v="SI APROBADAS"/>
  </r>
  <r>
    <x v="13"/>
    <s v="204-5-6"/>
    <n v="10"/>
    <s v="MANTENIMIENTO EQUIPO DE NAVEGACION Y TRANSPORTE"/>
    <s v="SERVICIO DE MANTENIMIENTO O REPARACIÓN DE COMPONENTES DE LAS AERONAVES DE LA FUERZA AEREA COLOMBIANA "/>
    <n v="78181900"/>
    <s v="CONTRATACIÓN DIRECTA"/>
    <n v="1"/>
    <n v="6"/>
    <n v="1"/>
    <n v="2423642818.7099991"/>
    <s v="GLOBAL"/>
    <s v="NO SOLICITADAS"/>
  </r>
  <r>
    <x v="13"/>
    <s v="204-5-6"/>
    <n v="10"/>
    <s v="MANTENIMIENTO EQUIPO DE NAVEGACION Y TRANSPORTE"/>
    <s v="SERVICIO DE MANTENIMIENTO AERONAVES C-295 PLAN COLOMBIA OMEGA"/>
    <n v="78181900"/>
    <s v="CONTRATACIÓN DIRECTA"/>
    <n v="1"/>
    <n v="6"/>
    <n v="1"/>
    <n v="13228302826.370001"/>
    <s v="GLOBAL"/>
    <s v="NO SOLICITADAS"/>
  </r>
  <r>
    <x v="13"/>
    <s v="204-5-6"/>
    <n v="10"/>
    <s v="MANTENIMIENTO EQUIPO DE NAVEGACION Y TRANSPORTE"/>
    <s v="SERVICIO DE MANTENIMIENTO AERONAVES C-295 PLAN COLOMBIA BRCNA"/>
    <n v="78181900"/>
    <s v="CONTRATACIÓN DIRECTA"/>
    <n v="1"/>
    <n v="6"/>
    <n v="1"/>
    <n v="200000000"/>
    <s v="GLOBAL"/>
    <s v="NO SOLICITADAS"/>
  </r>
  <r>
    <x v="13"/>
    <s v="204-5-6"/>
    <n v="10"/>
    <s v="MANTENIMIENTO EQUIPO DE NAVEGACION Y TRANSPORTE"/>
    <s v="SERVICIO DE MANTENIMIENTO O REPARACIÓN COMPONENTES DE LAS AERONAVES DE LA FUERZA AÉREA COLOMBIANA PLAN COLOMBIA C-130"/>
    <n v="78181800"/>
    <s v="CONTRATACIÓN DIRECTA"/>
    <n v="6"/>
    <n v="6"/>
    <n v="1"/>
    <n v="500000000"/>
    <s v="GLOBAL"/>
    <s v="NO SOLICITADAS"/>
  </r>
  <r>
    <x v="13"/>
    <s v="204-5-13"/>
    <n v="10"/>
    <s v="MANTENIMIENTO DE SOFTWARE"/>
    <s v="MANTENIMIENTO SOFTWARE ANÁLISIS, DISEÑO Y SIMULACIÓN ANSYS-FLUENT DE LA FUERZA AÉREA COLOMBIANA"/>
    <n v="81112200"/>
    <s v="CONTRATACIÓN DIRECTA"/>
    <n v="1"/>
    <n v="6"/>
    <n v="1"/>
    <n v="126610726.5"/>
    <s v="GLOBAL"/>
    <s v="NO SOLICITADAS"/>
  </r>
  <r>
    <x v="13"/>
    <s v="204-5-13"/>
    <n v="10"/>
    <s v="MANTENIMIENTO DE SOFTWARE"/>
    <s v="MANTENIMIENTO SOFTWARE LABVIEW"/>
    <n v="81112209"/>
    <s v="CONTRATACIÓN DIRECTA"/>
    <n v="1"/>
    <n v="7"/>
    <n v="1"/>
    <n v="80000000"/>
    <s v="GLOBAL"/>
    <s v="NO SOLICITADAS"/>
  </r>
  <r>
    <x v="13"/>
    <s v="204-5-13"/>
    <n v="10"/>
    <s v="MANTENIMIENTO DE SOFTWARE"/>
    <s v="MANTENIMIENTO SOFTWARE GEOMAGIC CONTROL Y DESING"/>
    <n v="81112200"/>
    <s v="CONTRATACIÓN DIRECTA"/>
    <n v="1"/>
    <n v="7"/>
    <n v="1"/>
    <n v="34784000"/>
    <s v="GLOBAL"/>
    <s v="NO SOLICITADAS"/>
  </r>
  <r>
    <x v="13"/>
    <s v="204-6-7"/>
    <n v="10"/>
    <s v="TRANSPORTE"/>
    <s v="PAGOS QUE SE DEMANDEN POR CONSCEPTO DE TRANSPORTE INTERNACIONAL DE MATERIAL USO DE LA FAC"/>
    <n v="78101502"/>
    <s v="CONTRATACIÓN DIRECTA"/>
    <n v="1"/>
    <n v="7"/>
    <n v="1"/>
    <n v="1553177651.8400002"/>
    <s v="GLOBAL"/>
    <s v="SI APROBADAS"/>
  </r>
  <r>
    <x v="13"/>
    <s v="204-6-8"/>
    <n v="10"/>
    <s v="OTROS COMUNICACIONES Y TRANSPORTE"/>
    <s v="PAGOS QUE SE DEMANDEN POR CONCEPTO DE LIBERACION DE GUIAS AEREAS, LICENCIAS ENTRE OTROS TRAMITES"/>
    <n v="78101500"/>
    <s v="CONTRATACIÓN DIRECTA"/>
    <n v="1"/>
    <n v="7"/>
    <n v="1"/>
    <n v="346525300.16000003"/>
    <s v="GLOBAL"/>
    <s v="SI APROBADAS"/>
  </r>
  <r>
    <x v="13"/>
    <s v="204-7-5"/>
    <n v="10"/>
    <s v="SUSCRIPCIONES"/>
    <s v="SUSCRIPCIÓN PUBLICACIONES TÉCNICAS APLICABLES A LOS EQUIPOS B-727, B-737, B-767 DE LA FUERZA AÉREA COLOMBIANA"/>
    <n v="55101519"/>
    <s v="CONTRATACIÓN DIRECTA"/>
    <n v="1"/>
    <n v="12"/>
    <n v="1"/>
    <n v="1962709386.3"/>
    <s v="GLOBAL"/>
    <s v="NO SOLICITADAS"/>
  </r>
  <r>
    <x v="13"/>
    <s v="204-7-5"/>
    <n v="10"/>
    <s v="SUSCRIPCIONES"/>
    <s v="SUSCRIPCIÓN NAVDATA BASE, (JMC) SERVICES, MOBILE FD LICENSES Y FLIGHT PLANNING SERVICES PARA LA FUERZA AÉREA COLOMBIANA"/>
    <s v="55101519, 55111508"/>
    <s v="CONTRATACIÓN DIRECTA"/>
    <n v="1"/>
    <n v="12"/>
    <n v="1"/>
    <n v="1308008111.1700001"/>
    <s v="GLOBAL"/>
    <s v="NO SOLICITADAS"/>
  </r>
  <r>
    <x v="13"/>
    <s v="204-7-5"/>
    <n v="10"/>
    <s v="SUSCRIPCIONES"/>
    <s v="SUSCRIPCIÓN A LA PLATAFORMA ENGINEERING WORBENCH-EWB, DE IHS MARKIT"/>
    <n v="43232305"/>
    <s v="CONTRATACIÓN DIRECTA"/>
    <n v="1"/>
    <n v="12"/>
    <n v="1"/>
    <n v="54720000"/>
    <s v="GLOBAL"/>
    <s v="NO SOLICITADAS"/>
  </r>
  <r>
    <x v="13"/>
    <s v="204-7-5"/>
    <n v="10"/>
    <s v="SUSCRIPCIONES"/>
    <s v="RUNWAY ANALISIS ANALISI B-350/C-90 GT X )APG INC"/>
    <n v="81112501"/>
    <s v="MÍNIMA CUANTÍA"/>
    <n v="1"/>
    <n v="12"/>
    <n v="2"/>
    <n v="6936000"/>
    <s v="UNIDAD"/>
    <s v="NO SOLICITADAS"/>
  </r>
  <r>
    <x v="13"/>
    <s v="204-7-5"/>
    <n v="10"/>
    <s v="SUSCRIPCIONES"/>
    <s v="INFLIGHT ANALYSIS TOOL B-350/ C-90 GT X )APG INC "/>
    <n v="81112501"/>
    <s v="MÍNIMA CUANTÍA"/>
    <n v="1"/>
    <n v="12"/>
    <n v="4"/>
    <n v="20400000"/>
    <s v="UNIDAD"/>
    <s v="NO SOLICITADAS"/>
  </r>
  <r>
    <x v="13"/>
    <s v="204-21-5"/>
    <n v="10"/>
    <s v="SERVICIOS DE CAPACITACION"/>
    <s v="ENTRENAMIENTO TUNEL DE VIENTO"/>
    <n v="86131700"/>
    <s v="CONTRATACIÓN DIRECTA"/>
    <n v="1"/>
    <n v="5"/>
    <n v="1"/>
    <n v="107856105.7"/>
    <s v="GLOBAL"/>
    <s v="NO SOLICITADAS"/>
  </r>
  <r>
    <x v="13"/>
    <s v="204-21-5"/>
    <n v="10"/>
    <s v="SERVICIOS DE CAPACITACION"/>
    <s v="ENTRENAMIENTO SIMULADORES DE VUELO(PROGRAMA ABD)"/>
    <n v="86131700"/>
    <s v="CONTRATACIÓN DIRECTA"/>
    <n v="1"/>
    <n v="11"/>
    <n v="1"/>
    <n v="1200000000"/>
    <s v="GLOBAL"/>
    <s v="NO SOLICITADAS"/>
  </r>
  <r>
    <x v="13"/>
    <s v="204-21-5"/>
    <n v="10"/>
    <s v="SERVICIOS DE CAPACITACION"/>
    <s v="ENTRENAMIENTO SIMULADORES DE VUELO(PROGRAMA EHFUP)"/>
    <n v="86131700"/>
    <s v="CONTRATACIÓN DIRECTA"/>
    <n v="1"/>
    <n v="11"/>
    <n v="1"/>
    <n v="1200000000"/>
    <s v="GLOBAL"/>
    <s v="NO SOLICITADAS"/>
  </r>
  <r>
    <x v="13"/>
    <s v="204-21-5"/>
    <n v="10"/>
    <s v="SERVICIOS DE CAPACITACION"/>
    <s v="ENTRENAMIENTO SIMULADORES DE VUELO(PROGRAMA ABD)"/>
    <n v="86131700"/>
    <s v="CONTRATACIÓN DIRECTA"/>
    <n v="1"/>
    <n v="11"/>
    <n v="1"/>
    <n v="65000000"/>
    <s v="GLOBAL"/>
    <s v="SI EN TRAMITE"/>
  </r>
  <r>
    <x v="13"/>
    <s v="204-21-5"/>
    <n v="10"/>
    <s v="SERVICIOS DE CAPACITACION"/>
    <s v="ENTRENAMIENTO SIMULADORES DE VUELO(PROGRAMA EHFUP)"/>
    <n v="86131700"/>
    <s v="CONTRATACIÓN DIRECTA"/>
    <n v="1"/>
    <n v="11"/>
    <n v="1"/>
    <n v="200000000"/>
    <s v="GLOBAL"/>
    <s v="SI EN TRAMITE"/>
  </r>
  <r>
    <x v="13"/>
    <s v="204-41-12"/>
    <n v="10"/>
    <s v="SERVICIOS PORTUARIOS Y AEROPORTUARIOS"/>
    <s v="SERVICIOS AEROPORTUARIOS VUELOS AL EXTERIOR PARA LAS AERONAVES FAC ( VF 2018)"/>
    <n v="25191501"/>
    <s v="CONTRATACIÓN DIRECTA"/>
    <n v="6"/>
    <n v="6"/>
    <n v="1"/>
    <n v="1077955525.5"/>
    <s v="GLOBAL"/>
    <s v="SI APROBADAS"/>
  </r>
  <r>
    <x v="13"/>
    <s v="204-41-12"/>
    <n v="10"/>
    <s v="SERVICIOS PORTUARIOS Y AEROPORTUARIOS"/>
    <s v="SERVICIOS AEROPORTUARIOS"/>
    <n v="25191501"/>
    <s v="CONTRATACIÓN DIRECTA"/>
    <n v="1"/>
    <n v="3"/>
    <n v="1"/>
    <n v="96000000"/>
    <s v="GLOBAL"/>
    <s v="NO SOLICITADAS"/>
  </r>
  <r>
    <x v="13"/>
    <s v="204-41-13"/>
    <n v="10"/>
    <s v="OTROS GASTOS POR ADQUISICION DE SERVICIOS"/>
    <s v="SERVICIO DE DIGITALIZACION DEL ARCHIVO DE LA AGENCIA DE COMPRAS "/>
    <n v="80161506"/>
    <s v="CONTRATACIÓN DIRECTA"/>
    <n v="1"/>
    <n v="6"/>
    <n v="1"/>
    <n v="179758824.63999999"/>
    <s v="GLOBAL"/>
    <s v="NO SOLICITADAS"/>
  </r>
  <r>
    <x v="13"/>
    <s v="204-41-13"/>
    <n v="10"/>
    <s v="OTROS GASTOS POR ADQUISICION DE SERVICIOS"/>
    <s v="SERVICIO DE LANZAMIENTO SATELITE FACSAT-1"/>
    <n v="78102001"/>
    <s v="CONTRATACIÓN DIRECTA"/>
    <n v="11"/>
    <n v="6"/>
    <n v="1"/>
    <n v="82755552"/>
    <s v="GLOBAL"/>
    <s v="SI APROBADAS"/>
  </r>
  <r>
    <x v="13"/>
    <s v="204-3-4"/>
    <n v="10"/>
    <s v="EQUIPO MILITAR Y DE SEGURIDAD"/>
    <s v="ADQUISICION PARACAIDAS DE AERONAVES Y ACCESORIOS"/>
    <n v="25201904"/>
    <s v="CONTRATACIÓN DIRECTA"/>
    <n v="12"/>
    <n v="8"/>
    <n v="1"/>
    <n v="56288237.399999999"/>
    <s v="GLOBAL"/>
    <s v="SI EN TRAMITE"/>
  </r>
  <r>
    <x v="13"/>
    <s v="204-3-4"/>
    <n v="10"/>
    <s v="EQUIPO MILITAR Y DE SEGURIDAD"/>
    <s v="ADQUISICION PARACAIDAS DE AERONAVES Y ACCESORIOS"/>
    <n v="25201904"/>
    <s v="CONTRATACIÓN DIRECTA"/>
    <n v="12"/>
    <n v="8"/>
    <n v="1"/>
    <n v="470496235.43000001"/>
    <s v="GLOBAL"/>
    <s v="SI EN TRAMITE"/>
  </r>
  <r>
    <x v="13"/>
    <s v="204-3-4"/>
    <n v="10"/>
    <s v="EQUIPO MILITAR Y DE SEGURIDAD"/>
    <s v="EQUIPOS Y ACCESORIOS PARA LOS TRIPULANTES Y AERONAVES DE LA FAC ( EQUIPO DE VUELO)"/>
    <s v="46181701 ; 46181706; 49211801; 46182001; 47101542; 46161604"/>
    <s v="CONTRATACIÓN DIRECTA"/>
    <n v="12"/>
    <n v="8"/>
    <n v="1"/>
    <n v="66655488"/>
    <s v="GLOBAL"/>
    <s v="SI EN TRAMITE"/>
  </r>
  <r>
    <x v="13"/>
    <s v="204-4-20"/>
    <n v="10"/>
    <s v="REPUESTOS"/>
    <s v="ADQUISICION REPUESTOS PERCHAS"/>
    <n v="46101800"/>
    <s v="CONTRATACIÓN DIRECTA"/>
    <n v="11"/>
    <n v="8"/>
    <n v="1"/>
    <n v="75630061.960000008"/>
    <s v="GLOBAL"/>
    <s v="SI APROBADAS"/>
  </r>
  <r>
    <x v="13"/>
    <s v="204-4-20"/>
    <n v="10"/>
    <s v="REPUESTOS"/>
    <s v="ADQUISICION REPUESTOS PERCHAS"/>
    <n v="46101800"/>
    <s v="CONTRATACIÓN DIRECTA"/>
    <n v="11"/>
    <n v="8"/>
    <n v="1"/>
    <n v="342006101.15999997"/>
    <s v="GLOBAL"/>
    <s v="SI APROBADAS"/>
  </r>
  <r>
    <x v="13"/>
    <s v="204-4-20"/>
    <n v="10"/>
    <s v="REPUESTOS"/>
    <s v="REPUESTOS SISTEMAS DE ARMAMENTO AÉREO AERONAVES FAC - AMARRE VF 2019"/>
    <s v="46101800_x000a_25201902_x000a_46171626_x000a_46161700_x000a_25201706"/>
    <s v="CONTRATACIÓN DIRECTA"/>
    <n v="8"/>
    <n v="12"/>
    <n v="1"/>
    <n v="135331666.28999999"/>
    <s v="GLOBAL"/>
    <s v="SI APROBADAS"/>
  </r>
  <r>
    <x v="13"/>
    <s v="204-4-20"/>
    <n v="10"/>
    <s v="REPUESTOS"/>
    <s v="ADQUISICION REPUESTOS PASLO 2018"/>
    <s v="25202200; 25202300; 25202400; 25202500; 25202600; 25202700"/>
    <s v="CONTRATACIÓN DIRECTA"/>
    <n v="1"/>
    <n v="6"/>
    <n v="1"/>
    <n v="2354205653.9699998"/>
    <s v="GLOBAL"/>
    <s v="SI EN TRAMITE"/>
  </r>
  <r>
    <x v="13"/>
    <s v="204-4-20"/>
    <n v="10"/>
    <s v="REPUESTOS"/>
    <s v="ADQUISICION REPUESTOS PASLO 2018"/>
    <s v="25202200; 25202300; 25202400; 25202500; 25202600; 25202700"/>
    <s v="CONTRATACIÓN DIRECTA"/>
    <n v="1"/>
    <n v="6"/>
    <n v="1"/>
    <n v="2282598849.52"/>
    <s v="GLOBAL"/>
    <s v="SI EN TRAMITE"/>
  </r>
  <r>
    <x v="13"/>
    <s v="204-4-20"/>
    <n v="10"/>
    <s v="REPUESTOS"/>
    <s v="ADQUISICION REPUESTOS PASLO 2018"/>
    <s v="25202200; 25202300; 25202400; 25202500; 25202600; 25202700"/>
    <s v="CONTRATACIÓN DIRECTA"/>
    <n v="1"/>
    <n v="6"/>
    <n v="1"/>
    <n v="605835886.7900002"/>
    <s v="GLOBAL"/>
    <s v="SI EN TRAMITE"/>
  </r>
  <r>
    <x v="13"/>
    <s v="204-4-20"/>
    <n v="10"/>
    <s v="REPUESTOS"/>
    <s v="ADQUISICION REPUESTOS PASLO 2018"/>
    <s v="25202200; 25202300; 25202400; 25202500; 25202600; 25202700"/>
    <s v="CONTRATACIÓN DIRECTA"/>
    <n v="1"/>
    <n v="6"/>
    <n v="1"/>
    <n v="1567244104"/>
    <s v="GLOBAL"/>
    <s v="SI EN TRAMITE"/>
  </r>
  <r>
    <x v="13"/>
    <s v="204-4-20"/>
    <n v="10"/>
    <s v="REPUESTOS"/>
    <s v="ADQUISICION REPUESTOS PASLO 2018"/>
    <s v="25202200; 25202300; 25202400; 25202500; 25202600; 25202700"/>
    <s v="CONTRATACIÓN DIRECTA"/>
    <n v="1"/>
    <n v="6"/>
    <n v="1"/>
    <n v="320000000"/>
    <s v="GLOBAL"/>
    <s v="SI EN TRAMITE"/>
  </r>
  <r>
    <x v="13"/>
    <s v="204-4-20"/>
    <n v="10"/>
    <s v="REPUESTOS"/>
    <s v="ADQUISICION REPUESTOS PASLO 2018"/>
    <s v="25202200; 25202300; 25202400; 25202500; 25202600; 25202700"/>
    <s v="CONTRATACIÓN DIRECTA"/>
    <n v="1"/>
    <n v="6"/>
    <n v="1"/>
    <n v="796586755.52999997"/>
    <s v="GLOBAL"/>
    <s v="SI EN TRAMITE"/>
  </r>
  <r>
    <x v="13"/>
    <s v="204-4-20"/>
    <n v="10"/>
    <s v="REPUESTOS"/>
    <s v="ADQUISICION REPUESTOS PASLO 2018"/>
    <s v="25202200; 25202300; 25202400; 25202500; 25202600; 25202700"/>
    <s v="CONTRATACIÓN DIRECTA"/>
    <n v="1"/>
    <n v="6"/>
    <n v="1"/>
    <n v="216640000"/>
    <s v="GLOBAL"/>
    <s v="SI EN TRAMITE"/>
  </r>
  <r>
    <x v="13"/>
    <s v="204-4-20"/>
    <n v="10"/>
    <s v="REPUESTOS"/>
    <s v="ADQUISICION REPUESTOS PASLO 2018"/>
    <s v="25202200; 25202300; 25202400; 25202500; 25202600; 25202700"/>
    <s v="CONTRATACIÓN DIRECTA"/>
    <n v="1"/>
    <n v="6"/>
    <n v="1"/>
    <n v="324189097.96999997"/>
    <s v="GLOBAL"/>
    <s v="SI EN TRAMITE"/>
  </r>
  <r>
    <x v="13"/>
    <s v="204-5-6"/>
    <n v="10"/>
    <s v="MANTENIMIENTO EQUIPO DE NAVEGACION Y TRANSPORTE"/>
    <s v="SERVICIO DE MANTENIMIENTO O REPARACION DE COMPONENTES DE LAS AERONAVES DE LA FUERZA AEREA COLOMBIANA"/>
    <n v="78181900"/>
    <s v="CONTRATACIÓN DIRECTA"/>
    <n v="1"/>
    <n v="6"/>
    <n v="1"/>
    <n v="6604478225.539999"/>
    <s v="GLOBAL"/>
    <s v="SI EN TRAMITE"/>
  </r>
  <r>
    <x v="13"/>
    <s v="204-5-6"/>
    <n v="10"/>
    <s v="MANTENIMIENTO EQUIPO DE NAVEGACION Y TRANSPORTE"/>
    <s v="SERVICIO DE MANTENIMIENTO O REPARACION DE COMPONENTES DE LAS AERONAVES DE LA FUERZA AEREA COLOMBIANA"/>
    <n v="78181800"/>
    <s v="CONTRATACIÓN DIRECTA"/>
    <n v="1"/>
    <n v="6"/>
    <n v="1"/>
    <n v="1994418693.7"/>
    <s v="GLOBAL"/>
    <s v="SI EN TRAMITE"/>
  </r>
  <r>
    <x v="13"/>
    <s v="204-5-6"/>
    <n v="10"/>
    <s v="MANTENIMIENTO EQUIPO DE NAVEGACION Y TRANSPORTE"/>
    <s v="SERVICIO DE MANTENIMIENTO O REPARACION DE COMPONENTES DE LAS AERONAVES DE LA FUERZA AEREA COLOMBIANA"/>
    <n v="78181800"/>
    <s v="CONTRATACIÓN DIRECTA"/>
    <n v="1"/>
    <n v="6"/>
    <n v="1"/>
    <n v="1910872528"/>
    <s v="GLOBAL"/>
    <s v="SI EN TRAMITE"/>
  </r>
  <r>
    <x v="13"/>
    <s v="204-5-6"/>
    <n v="10"/>
    <s v="MANTENIMIENTO EQUIPO DE NAVEGACION Y TRANSPORTE"/>
    <s v="SERVICIO DE MANTENIMIENTO O REPARACION DE COMPONENTES DE LAS AERONAVES DE LA FUERZA AEREA COLOMBIANA"/>
    <n v="78181900"/>
    <s v="CONTRATACIÓN DIRECTA"/>
    <n v="1"/>
    <n v="6"/>
    <n v="1"/>
    <n v="1938727610.8800001"/>
    <s v="GLOBAL"/>
    <s v="SI EN TRAMITE"/>
  </r>
  <r>
    <x v="13"/>
    <s v="204-5-6"/>
    <n v="10"/>
    <s v="MANTENIMIENTO EQUIPO DE NAVEGACION Y TRANSPORTE"/>
    <s v="SERVICIO DE MANTENIMIENTO O REPARACION DE COMPONENTES DE LAS AERONAVES DE LA FUERZA AEREA COLOMBIANA"/>
    <n v="78181800"/>
    <s v="CONTRATACIÓN DIRECTA"/>
    <n v="1"/>
    <n v="6"/>
    <n v="1"/>
    <n v="1974046678"/>
    <s v="GLOBAL"/>
    <s v="SI EN TRAMITE"/>
  </r>
  <r>
    <x v="13"/>
    <s v="204-5-6"/>
    <n v="10"/>
    <s v="MANTENIMIENTO EQUIPO DE NAVEGACION Y TRANSPORTE"/>
    <s v="SERVICIO DE MANTENIMIENTO O REPARACION DE COMPONENTES DE LAS AERONAVES DE LA FUERZA AEREA COLOMBIANA"/>
    <n v="78181900"/>
    <s v="CONTRATACIÓN DIRECTA"/>
    <n v="1"/>
    <n v="6"/>
    <n v="1"/>
    <n v="9530032229.1599998"/>
    <s v="GLOBAL"/>
    <s v="SI EN TRAMITE"/>
  </r>
  <r>
    <x v="13"/>
    <s v="204-5-6"/>
    <n v="10"/>
    <s v="MANTENIMIENTO EQUIPO DE NAVEGACION Y TRANSPORTE"/>
    <s v="SERVICIO DE MANTENIMIENTO O REPARACION DE COMPONENTES DE LAS AERONAVES DE LA FUERZA AEREA COLOMBIANA"/>
    <n v="78181900"/>
    <s v="CONTRATACIÓN DIRECTA"/>
    <n v="1"/>
    <n v="6"/>
    <n v="1"/>
    <n v="453633544.78999996"/>
    <s v="GLOBAL"/>
    <s v="SI EN TRAMITE"/>
  </r>
  <r>
    <x v="13"/>
    <s v="204-7-5"/>
    <n v="10"/>
    <s v="SUSCRIPCIONES"/>
    <s v="JMC SERVICES+ 100 MOBILE FD  LICENSES."/>
    <n v="55111508"/>
    <s v="CONTRATACIÓN DIRECTA"/>
    <n v="2"/>
    <n v="12"/>
    <n v="1"/>
    <n v="570002922.45000005"/>
    <s v="UNIDAD"/>
    <s v="NO SOLICITADAS"/>
  </r>
  <r>
    <x v="13"/>
    <s v="204-21-5"/>
    <n v="10"/>
    <s v="SERVICIOS DE CAPACITACION"/>
    <s v="ENTRENAMIENTO SIMULADORES DE VUELO"/>
    <n v="86131700"/>
    <s v="CONTRATACIÓN DIRECTA"/>
    <n v="1"/>
    <n v="11"/>
    <n v="1"/>
    <n v="525380113.93000001"/>
    <s v="GLOBAL"/>
    <s v="SI APROBADAS"/>
  </r>
  <r>
    <x v="13"/>
    <s v="204-21-5"/>
    <n v="10"/>
    <s v="SERVICIOS DE CAPACITACION"/>
    <s v="ENTRENAMIENTO SIMULADORES DE VUELO"/>
    <n v="86131700"/>
    <s v="CONTRATACIÓN DIRECTA"/>
    <n v="1"/>
    <n v="11"/>
    <n v="1"/>
    <n v="1303868800"/>
    <s v="GLOBAL"/>
    <s v="SI APROBADAS"/>
  </r>
  <r>
    <x v="13"/>
    <s v="204-21-5"/>
    <n v="10"/>
    <s v="SERVICIOS DE CAPACITACION"/>
    <s v="ENTRENAMIENTO SIMULADORES DE VUELO"/>
    <n v="86131700"/>
    <s v="CONTRATACIÓN DIRECTA"/>
    <n v="1"/>
    <n v="11"/>
    <n v="1"/>
    <n v="358208000"/>
    <s v="GLOBAL"/>
    <s v="SI APROBADAS"/>
  </r>
  <r>
    <x v="13"/>
    <s v="204-21-5"/>
    <n v="10"/>
    <s v="SERVICIOS DE CAPACITACION"/>
    <s v="ENTRENAMIENTO SIMULADORES DE VUELO"/>
    <n v="86131700"/>
    <s v="CONTRATACIÓN DIRECTA"/>
    <n v="1"/>
    <n v="11"/>
    <n v="1"/>
    <n v="1384966973.9100001"/>
    <s v="GLOBAL"/>
    <s v="SI APROBADAS"/>
  </r>
  <r>
    <x v="13"/>
    <s v="204-21-5"/>
    <n v="10"/>
    <s v="SERVICIOS DE CAPACITACION"/>
    <s v="ENTRENAMIENTO SIMULADORES DE VUELO"/>
    <n v="86131700"/>
    <s v="CONTRATACIÓN DIRECTA"/>
    <n v="1"/>
    <n v="11"/>
    <n v="1"/>
    <n v="82896000"/>
    <s v="GLOBAL"/>
    <s v="SI APROBADAS"/>
  </r>
  <r>
    <x v="13"/>
    <s v="204-21-5"/>
    <n v="10"/>
    <s v="SERVICIOS DE CAPACITACION"/>
    <s v="ENTRENAMIENTO SIMULADORES DE VUELO"/>
    <n v="86131700"/>
    <s v="CONTRATACIÓN DIRECTA"/>
    <n v="1"/>
    <n v="11"/>
    <n v="1"/>
    <n v="228121600"/>
    <s v="GLOBAL"/>
    <s v="SI APROBADAS"/>
  </r>
  <r>
    <x v="13"/>
    <s v="204-4-20"/>
    <n v="10"/>
    <s v="REPUESTOS"/>
    <s v="ADQUISICION REPUESTOS PASLO 2018"/>
    <s v="25202200; 25202300; 25202400; 25202500; 25202600; 25202700"/>
    <s v="CONTRATACIÓN DIRECTA"/>
    <n v="1"/>
    <n v="6"/>
    <n v="1"/>
    <n v="392394717.56999993"/>
    <s v="GLOBAL"/>
    <s v="SI EN TRAMITE"/>
  </r>
  <r>
    <x v="13"/>
    <s v="204-4-20"/>
    <n v="10"/>
    <s v="REPUESTOS"/>
    <s v="ADQUISICION REPUESTOS PASLO 2018"/>
    <s v="25202200; 25202300; 25202400; 25202500; 25202600; 25202700"/>
    <s v="CONTRATACIÓN DIRECTA"/>
    <n v="1"/>
    <n v="6"/>
    <n v="1"/>
    <n v="500992244.65000004"/>
    <s v="GLOBAL"/>
    <s v="SI EN TRAMITE"/>
  </r>
  <r>
    <x v="13"/>
    <s v="204-4-20"/>
    <n v="10"/>
    <s v="REPUESTOS"/>
    <s v="ADQUISICION REPUESTOS PASLO 2018"/>
    <s v="25202200; 25202300; 25202400; 25202500; 25202600; 25202700"/>
    <s v="CONTRATACIÓN DIRECTA"/>
    <n v="1"/>
    <n v="6"/>
    <n v="1"/>
    <n v="448774700"/>
    <s v="GLOBAL"/>
    <s v="SI EN TRAMITE"/>
  </r>
  <r>
    <x v="13"/>
    <s v="204-4-20"/>
    <n v="10"/>
    <s v="REPUESTOS"/>
    <s v="ADQUISICION REPUESTOS PASLO 2018"/>
    <s v="25202200; 25202300; 25202400; 25202500; 25202600; 25202700"/>
    <s v="CONTRATACIÓN DIRECTA"/>
    <n v="1"/>
    <n v="6"/>
    <n v="1"/>
    <n v="243020800"/>
    <s v="GLOBAL"/>
    <s v="SI EN TRAMITE"/>
  </r>
  <r>
    <x v="13"/>
    <s v="204-4-20"/>
    <n v="10"/>
    <s v="REPUESTOS"/>
    <s v="ADQUISICION REPUESTOS PASLO 2018"/>
    <s v="25202200; 25202300; 25202400; 25202500; 25202600; 25202700"/>
    <s v="CONTRATACIÓN DIRECTA"/>
    <n v="1"/>
    <n v="6"/>
    <n v="1"/>
    <n v="348123281.98000002"/>
    <s v="GLOBAL"/>
    <s v="SI EN TRAMITE"/>
  </r>
  <r>
    <x v="13"/>
    <s v="204-4-20"/>
    <n v="10"/>
    <s v="REPUESTOS"/>
    <s v="ADQUISICION REPUESTOS PASLO 2018"/>
    <s v="25202200; 25202300; 25202400; 25202500; 25202600; 25202700"/>
    <s v="CONTRATACIÓN DIRECTA"/>
    <n v="1"/>
    <n v="6"/>
    <n v="1"/>
    <n v="51200000"/>
    <s v="GLOBAL"/>
    <s v="SI EN TRAMITE"/>
  </r>
  <r>
    <x v="13"/>
    <s v="204-4-20"/>
    <n v="10"/>
    <s v="REPUESTOS"/>
    <s v="ADQUISICION REPUESTOS PASLO 2018"/>
    <s v="25202200; 25202300; 25202400; 25202500; 25202600; 25202700"/>
    <s v="CONTRATACIÓN DIRECTA"/>
    <n v="1"/>
    <n v="6"/>
    <n v="1"/>
    <n v="132765952"/>
    <s v="GLOBAL"/>
    <s v="SI EN TRAMITE"/>
  </r>
  <r>
    <x v="13"/>
    <s v="204-4-20"/>
    <n v="10"/>
    <s v="REPUESTOS"/>
    <s v="ADQUISICION REPUESTOS PASLO 2018"/>
    <s v="25202200; 25202300; 25202400; 25202500; 25202600; 25202700"/>
    <s v="CONTRATACIÓN DIRECTA"/>
    <n v="1"/>
    <n v="6"/>
    <n v="1"/>
    <n v="881645397.36999989"/>
    <s v="GLOBAL"/>
    <s v="SI EN TRAMITE"/>
  </r>
  <r>
    <x v="13"/>
    <s v="204-4-20"/>
    <n v="10"/>
    <s v="REPUESTOS"/>
    <s v="ADQUISICION REPUESTOS PASLO 2018"/>
    <s v="25202200; 25202300; 25202400; 25202500; 25202600; 25202700"/>
    <s v="CONTRATACIÓN DIRECTA"/>
    <n v="1"/>
    <n v="6"/>
    <n v="1"/>
    <n v="366426292.94"/>
    <s v="GLOBAL"/>
    <s v="SI EN TRAMITE"/>
  </r>
  <r>
    <x v="13"/>
    <s v="204-10-1"/>
    <n v="10"/>
    <s v="ARRENDAMIENTOS BIENES MUEBLES"/>
    <s v="PENDIENTE PLAN DE ADQUISICIONES ACOFA"/>
    <n v="0"/>
    <s v="CONTRATACIÓN DIRECTA"/>
    <n v="1"/>
    <n v="6"/>
    <n v="1"/>
    <n v="38554010.409999996"/>
    <s v="GLOBAL"/>
    <s v="NO SOLICITADAS"/>
  </r>
  <r>
    <x v="13"/>
    <s v="204-5-5"/>
    <n v="10"/>
    <s v="MANTENIMIENTO EQUIPO COMUNICACIÓN Y COMPUTACIÓN"/>
    <s v="PENDIENTE PLAN DE ADQUISICIONES ACOFA"/>
    <n v="0"/>
    <s v="CONTRATACIÓN DIRECTA"/>
    <n v="1"/>
    <n v="6"/>
    <n v="1"/>
    <n v="13301812.779999999"/>
    <s v="GLOBAL"/>
    <s v="NO SOLICITADAS"/>
  </r>
  <r>
    <x v="13"/>
    <s v="204-4-20"/>
    <n v="10"/>
    <s v="REPUESTOS"/>
    <s v="ADQUISICION REPUESTOS PASLO 2018"/>
    <s v="25202200; 25202300; 25202400; 25202500; 25202600; 25202700"/>
    <s v="CONTRATACIÓN DIRECTA"/>
    <n v="1"/>
    <n v="6"/>
    <n v="1"/>
    <n v="584209500"/>
    <s v="GLOBAL"/>
    <s v="SI EN TRAMITE"/>
  </r>
  <r>
    <x v="13"/>
    <s v="204-4-1"/>
    <n v="10"/>
    <s v="COMBUSTIBLES Y LUBRICANTES"/>
    <s v="PLAN DE COMPRAS ACOFA"/>
    <n v="15121522"/>
    <s v="CONTRATACIÓN DIRECTA"/>
    <n v="3"/>
    <n v="6"/>
    <n v="1"/>
    <n v="34221000"/>
    <s v="GLOBAL"/>
    <s v="NO SOLICITADAS"/>
  </r>
  <r>
    <x v="13"/>
    <s v="204-4-15"/>
    <n v="10"/>
    <s v="PAPELERIA, UTILES DE ESCRITORIO Y OFICINA"/>
    <s v="PLAN DE COMPRAS ACOFA"/>
    <n v="0"/>
    <s v="CONTRATACIÓN DIRECTA"/>
    <n v="3"/>
    <n v="6"/>
    <n v="1"/>
    <n v="22750000"/>
    <s v="GLOBAL"/>
    <s v="NO SOLICITADAS"/>
  </r>
  <r>
    <x v="13"/>
    <s v="204-4-17"/>
    <n v="10"/>
    <s v="PRODUCTOS DE ASEO Y LIMPIEZA"/>
    <s v="PLAN DE COMPRAS ACOFA"/>
    <n v="0"/>
    <s v="CONTRATACIÓN DIRECTA"/>
    <n v="3"/>
    <n v="6"/>
    <n v="1"/>
    <n v="7400000"/>
    <s v="GLOBAL"/>
    <s v="NO SOLICITADAS"/>
  </r>
  <r>
    <x v="13"/>
    <s v="204-4-18"/>
    <n v="10"/>
    <s v="PRODUCTOS DE CAFETERIA Y RESTAURANTE"/>
    <s v="PLAN DE COMPRAS ACOFA"/>
    <n v="0"/>
    <s v="CONTRATACIÓN DIRECTA"/>
    <n v="3"/>
    <n v="6"/>
    <n v="1"/>
    <n v="21000000"/>
    <s v="GLOBAL"/>
    <s v="NO SOLICITADAS"/>
  </r>
  <r>
    <x v="13"/>
    <s v="204-4-23"/>
    <n v="10"/>
    <s v="OTROS MATERIALES Y SUMINISTROS"/>
    <s v="PLAN DE COMPRAS ACOFA"/>
    <n v="0"/>
    <s v="CONTRATACIÓN DIRECTA"/>
    <n v="3"/>
    <n v="6"/>
    <n v="1"/>
    <n v="1728000"/>
    <s v="GLOBAL"/>
    <s v="NO SOLICITADAS"/>
  </r>
  <r>
    <x v="13"/>
    <s v="204-5-2"/>
    <n v="10"/>
    <s v="MANTENIMIENTO DE BIENES MUEBLES, EQUIPOS Y ENSERES"/>
    <s v="PLAN DE COMPRAS ACOFA"/>
    <n v="0"/>
    <s v="CONTRATACIÓN DIRECTA"/>
    <n v="3"/>
    <n v="6"/>
    <n v="1"/>
    <n v="359775.02"/>
    <s v="GLOBAL"/>
    <s v="NO SOLICITADAS"/>
  </r>
  <r>
    <x v="13"/>
    <s v="204-5-5"/>
    <n v="10"/>
    <s v="MANTENIMIENTO EQUIPO COMUNICACIÓN Y COMPUTACIÓN"/>
    <s v="PLAN DE COMPRAS ACOFA"/>
    <n v="0"/>
    <s v="CONTRATACIÓN DIRECTA"/>
    <n v="1"/>
    <n v="6"/>
    <n v="1"/>
    <n v="600"/>
    <s v="GLOBAL"/>
    <s v="NO SOLICITADAS"/>
  </r>
  <r>
    <x v="13"/>
    <s v="204-5-6"/>
    <n v="10"/>
    <s v="MANTENIMIENTO EQUIPO DE NAVEGACION Y TRANSPORTE"/>
    <s v="PLAN DE COMPRAS ACOFA"/>
    <n v="0"/>
    <s v="CONTRATACIÓN DIRECTA"/>
    <n v="1"/>
    <n v="6"/>
    <n v="1"/>
    <n v="22432567.829999998"/>
    <s v="GLOBAL"/>
    <s v="SI EN TRAMITE"/>
  </r>
  <r>
    <x v="13"/>
    <s v="204-5-8"/>
    <n v="10"/>
    <s v="SERVICIO DE ASEO"/>
    <s v="PLAN DE COMPRAS ACOFA"/>
    <n v="0"/>
    <s v="CONTRATACIÓN DIRECTA"/>
    <n v="1"/>
    <n v="6"/>
    <n v="1"/>
    <n v="117776327.5"/>
    <s v="GLOBAL"/>
    <s v="SI EN TRAMITE"/>
  </r>
  <r>
    <x v="13"/>
    <s v="204-8-2"/>
    <n v="10"/>
    <s v="ENERGIA"/>
    <s v="PLAN DE COMPRAS ACOFA"/>
    <n v="0"/>
    <s v="CONTRATACIÓN DIRECTA"/>
    <n v="1"/>
    <n v="6"/>
    <n v="1"/>
    <n v="39400000"/>
    <s v="GLOBAL"/>
    <s v="SI EN TRAMITE"/>
  </r>
  <r>
    <x v="13"/>
    <s v="204-8-5"/>
    <n v="10"/>
    <s v="TELEFONÍA MÓVIL CELULAR"/>
    <s v="PLAN DE COMPRAS ACOFA"/>
    <n v="0"/>
    <s v="CONTRATACIÓN DIRECTA"/>
    <n v="1"/>
    <n v="6"/>
    <n v="1"/>
    <n v="15504000"/>
    <s v="GLOBAL"/>
    <s v="SI EN TRAMITE"/>
  </r>
  <r>
    <x v="13"/>
    <s v="204-8-6"/>
    <n v="10"/>
    <s v="TELÉFONO, FAX Y OTROS"/>
    <s v="PLAN DE COMPRAS ACOFA"/>
    <n v="0"/>
    <s v="CONTRATACIÓN DIRECTA"/>
    <n v="1"/>
    <n v="6"/>
    <n v="1"/>
    <n v="47040000"/>
    <s v="GLOBAL"/>
    <s v="SI EN TRAMITE"/>
  </r>
  <r>
    <x v="13"/>
    <s v="204-8-7"/>
    <n v="10"/>
    <s v="OTROS SERVICIOS PÚBLICOS"/>
    <s v="PLAN DE COMPRAS ACOFA"/>
    <n v="0"/>
    <s v="CONTRATACIÓN DIRECTA"/>
    <n v="1"/>
    <n v="6"/>
    <n v="1"/>
    <n v="19008000"/>
    <s v="GLOBAL"/>
    <s v="SI EN TRAMITE"/>
  </r>
  <r>
    <x v="13"/>
    <s v="204-9-8"/>
    <n v="10"/>
    <s v="SEGURO RESPONSABILIDAD CIVIL"/>
    <s v="PLAN DE COMPRAS ACOFA"/>
    <n v="0"/>
    <s v="CONTRATACIÓN DIRECTA"/>
    <n v="1"/>
    <n v="6"/>
    <n v="1"/>
    <n v="6800000"/>
    <s v="GLOBAL"/>
    <s v="SI EN TRAMITE"/>
  </r>
  <r>
    <x v="13"/>
    <s v="204-9-13"/>
    <n v="10"/>
    <s v="OTROS SEGUROS"/>
    <s v="PLAN DE COMPRAS ACOFA"/>
    <n v="0"/>
    <s v="CONTRATACIÓN DIRECTA"/>
    <n v="1"/>
    <n v="6"/>
    <n v="1"/>
    <n v="39780000"/>
    <s v="GLOBAL"/>
    <s v="SI EN TRAMITE"/>
  </r>
  <r>
    <x v="13"/>
    <s v="204-10-1"/>
    <n v="10"/>
    <s v="ARRENDAMIENTOS BIENES MUEBLES"/>
    <s v="PLAN DE COMPRAS ACOFA"/>
    <n v="0"/>
    <s v="CONTRATACIÓN DIRECTA"/>
    <n v="1"/>
    <n v="6"/>
    <n v="1"/>
    <n v="5387264"/>
    <s v="GLOBAL"/>
    <s v="NO SOLICITADAS"/>
  </r>
  <r>
    <x v="13"/>
    <s v="204-10-2"/>
    <n v="10"/>
    <s v="ARRENDAMIENTOS BIENES INMUEBLES"/>
    <s v="PLAN DE COMPRAS ACOFA"/>
    <n v="0"/>
    <s v="CONTRATACIÓN DIRECTA"/>
    <n v="1"/>
    <n v="6"/>
    <n v="1"/>
    <n v="215950080"/>
    <s v="GLOBAL"/>
    <s v="NO SOLICITADAS"/>
  </r>
  <r>
    <x v="13"/>
    <s v="204-14"/>
    <n v="10"/>
    <s v="GASTOS JUDICIALES"/>
    <s v="PLAN DE COMPRAS ACOFA"/>
    <n v="0"/>
    <s v="CONTRATACIÓN DIRECTA"/>
    <n v="1"/>
    <n v="6"/>
    <n v="1"/>
    <n v="28517500"/>
    <s v="GLOBAL"/>
    <s v="NO SOLICITADAS"/>
  </r>
  <r>
    <x v="13"/>
    <s v="204-41-13"/>
    <n v="10"/>
    <s v="OTROS GASTOS POR ADQUISICION DE SERVICIOS"/>
    <s v="PLAN DE COMPRAS ACOFA"/>
    <n v="0"/>
    <s v="CONTRATACIÓN DIRECTA"/>
    <n v="1"/>
    <n v="6"/>
    <n v="1"/>
    <n v="183796342.68000001"/>
    <s v="GLOBAL"/>
    <s v="NO SOLICITADAS"/>
  </r>
  <r>
    <x v="13"/>
    <s v="204-22-1"/>
    <n v="10"/>
    <s v="COMISIONES BANCARIAS"/>
    <s v="PLAN DE COMPRAS ACOFA"/>
    <n v="0"/>
    <s v="CONTRATACIÓN DIRECTA"/>
    <n v="1"/>
    <n v="6"/>
    <n v="1"/>
    <n v="44000000"/>
    <s v="GLOBAL"/>
    <s v="NO SOLICITADAS"/>
  </r>
  <r>
    <x v="13"/>
    <s v="204-1-26"/>
    <n v="10"/>
    <s v="EQUIPOS DE COMUNICACIONES"/>
    <s v="VHF AIR BAND TRANSCEIVER"/>
    <n v="52161523"/>
    <s v="CONTRATACIÓN DIRECTA"/>
    <n v="2"/>
    <n v="7"/>
    <n v="2"/>
    <n v="3210342.24"/>
    <s v="UNIDAD"/>
    <s v="NO SOLICITADAS"/>
  </r>
  <r>
    <x v="13"/>
    <s v="204-7-5"/>
    <n v="10"/>
    <s v="SUSCRIPCIONES"/>
    <s v="SUSCRIPCIÓN PUBLICACIONES TÉCNICAS, OPERACIONES Y SERVICIO DE SOPORTE TÉCNICO PARA LA OPERACIÓN Y MANTENIMIENTO DE LOS EQUIPOS H-450 Y H-900"/>
    <n v="55101519"/>
    <s v="CONTRATACIÓN DIRECTA"/>
    <n v="4"/>
    <n v="12"/>
    <n v="1"/>
    <n v="1443580000"/>
    <s v="GLOBAL"/>
    <s v="NO SOLICITADAS"/>
  </r>
  <r>
    <x v="13"/>
    <s v="204-4-20"/>
    <n v="10"/>
    <s v="REPUESTOS"/>
    <s v="REPUESTOS TRANSMISOR MARANDUA PLAN COLOMBIA RADARES VF-2018"/>
    <n v="32131000"/>
    <s v="CONTRATACIÓN DIRECTA"/>
    <n v="10"/>
    <n v="9"/>
    <n v="1"/>
    <n v="1526598590.1176472"/>
    <s v="GLOBAL"/>
    <s v="SI APROBADAS"/>
  </r>
  <r>
    <x v="13"/>
    <s v="204-5-13"/>
    <n v="10"/>
    <s v="MANTENIMIENTO DE SOFTWARE"/>
    <s v="MANTENIMIENTO SOFTWARE MERIDIUM"/>
    <n v="81112200"/>
    <s v="CONTRATACIÓN DIRECTA"/>
    <n v="1"/>
    <n v="7"/>
    <n v="1"/>
    <n v="364357200"/>
    <s v="GLOBAL"/>
    <s v="NO SOLICITADAS"/>
  </r>
  <r>
    <x v="13"/>
    <s v="204-4-20"/>
    <n v="10"/>
    <s v="REPUESTOS"/>
    <s v="ADQUISICIÓN REPUESTOS PARA LAS AERONAVES DE LA FUERZA AEREA COLOMBIANA"/>
    <s v="25202200; 25202300; 25202400; 25202500; 25202600; 25202700"/>
    <s v="CONTRATACIÓN DIRECTA"/>
    <n v="1"/>
    <n v="6"/>
    <n v="1"/>
    <n v="388638415"/>
    <s v="GLOBAL"/>
    <s v="SI EN TRAMITE"/>
  </r>
  <r>
    <x v="13"/>
    <s v="204-5-3"/>
    <n v="10"/>
    <s v="MANTENIMIENTO DE MATERIAL Y EQUIPO DE GUERRA"/>
    <s v="MANTENIMIENTO SISTEMA RADAR"/>
    <n v="78181900"/>
    <s v="CONTRATACIÓN DIRECTA"/>
    <n v="1"/>
    <n v="6"/>
    <n v="1"/>
    <n v="2329216000"/>
    <s v="GLOBAL"/>
    <s v="NO SOLICITADAS"/>
  </r>
  <r>
    <x v="13"/>
    <s v="204-4-20"/>
    <n v="10"/>
    <s v="REPUESTOS"/>
    <s v="REPUESTOS SISTEMAS DE ARMAMENTO AÉREO AERONAVES FAC - AMARRE VF 2019"/>
    <s v="46101800_x000a_25201902_x000a_46171626_x000a_46161700_x000a_25201706"/>
    <s v="CONTRATACIÓN DIRECTA"/>
    <n v="8"/>
    <n v="12"/>
    <n v="1"/>
    <n v="1850000000"/>
    <s v="GLOBAL"/>
    <s v="SI APROBADAS"/>
  </r>
  <r>
    <x v="13"/>
    <s v="204-4-20"/>
    <n v="10"/>
    <s v="REPUESTOS"/>
    <s v="ADQUISICIÓN REPUESTOS AERONAUTICOS PASLO 2018"/>
    <s v="25202200; 25202300; 25202400; 25202500; 25202600; 25202700"/>
    <s v="CONTRATACIÓN DIRECTA"/>
    <n v="7"/>
    <n v="8"/>
    <n v="1"/>
    <n v="1761488700.1100001"/>
    <s v="GLOBAL"/>
    <s v="SI APROBADAS"/>
  </r>
  <r>
    <x v="13"/>
    <s v="204-1-16"/>
    <n v="10"/>
    <s v="VEHICULOS"/>
    <s v="ADQUISICION VEHICULOS"/>
    <n v="0"/>
    <s v="CONTRATACIÓN DIRECTA"/>
    <n v="7"/>
    <n v="3"/>
    <n v="1"/>
    <n v="134400000"/>
    <s v="GLOBAL"/>
    <s v="NO SOLICITADAS"/>
  </r>
  <r>
    <x v="13"/>
    <s v="204-5-6"/>
    <n v="10"/>
    <s v="MANTENIMIENTO EQUIPO DE NAVEGACION Y TRANSPORTE"/>
    <s v="SERVICIO DE MANTENIMIENTO EQUIPO SR-560"/>
    <n v="78181900"/>
    <s v="CONTRATACIÓN DIRECTA"/>
    <n v="1"/>
    <n v="6"/>
    <n v="1"/>
    <n v="110544871.77999985"/>
    <s v="GLOBAL"/>
    <s v="NO SOLICITADAS"/>
  </r>
  <r>
    <x v="13"/>
    <s v="204-21-5"/>
    <n v="10"/>
    <s v="SERVICIOS DE CAPACITACION"/>
    <s v="ENTRENAMIENTO SIMULADORES DE VUELO"/>
    <n v="86131700"/>
    <s v="CONTRATACIÓN DIRECTA"/>
    <n v="1"/>
    <n v="11"/>
    <n v="1"/>
    <n v="464000000"/>
    <s v="GLOBAL"/>
    <s v="SI EN TRAMITE"/>
  </r>
  <r>
    <x v="13"/>
    <s v="204-21-5"/>
    <n v="10"/>
    <s v="SERVICIOS DE CAPACITACION"/>
    <s v="ENTRENAMIENTO SIMULADORES DE VUELO"/>
    <n v="86131700"/>
    <s v="CONTRATACIÓN DIRECTA"/>
    <n v="1"/>
    <n v="11"/>
    <n v="1"/>
    <n v="1787107410.6999998"/>
    <s v="GLOBAL"/>
    <s v="NO SOLICITADAS"/>
  </r>
  <r>
    <x v="13"/>
    <s v="203-50-2"/>
    <n v="10"/>
    <s v="IMPUESTO DE VEHICULOS"/>
    <s v="PLAN DE COMPRAS ACOFA"/>
    <n v="0"/>
    <s v="CONTRATACIÓN DIRECTA"/>
    <n v="1"/>
    <n v="6"/>
    <n v="1"/>
    <n v="445768.92000000004"/>
    <s v="GLOBAL"/>
    <s v="NO SOLICITADAS"/>
  </r>
  <r>
    <x v="13"/>
    <s v="204-6-7"/>
    <n v="10"/>
    <s v="TRANSPORTE"/>
    <s v="PAGOS QUE SE DEMANDEN POR CONSCEPTO DE TRANSPORTE INTERNACIONAL DE MATERIAL USO DE LA FAC"/>
    <n v="78101502"/>
    <s v="CONTRATACIÓN DIRECTA"/>
    <n v="7"/>
    <n v="5"/>
    <n v="1"/>
    <n v="58000000"/>
    <s v="GLOBAL"/>
    <s v="NO SOLICITADAS"/>
  </r>
  <r>
    <x v="13"/>
    <s v="204-6-8"/>
    <n v="10"/>
    <s v="OTROS COMUNICACIONES Y TRANSPORTE"/>
    <s v="PAGOS QUE SE DEMANDEN POR CONCEPTO DE LIBERACION DE GUIAS AEREAS, LICENCIAS ENTRE OTROS TRAMITES"/>
    <n v="78101500"/>
    <s v="CONTRATACIÓN DIRECTA"/>
    <n v="7"/>
    <n v="5"/>
    <n v="1"/>
    <n v="34500000"/>
    <s v="GLOBAL"/>
    <s v="NO SOLICITADAS"/>
  </r>
  <r>
    <x v="13"/>
    <s v="204-7-5"/>
    <n v="10"/>
    <s v="SUSCRIPCIONES"/>
    <s v="AMARRE VIGENCIAS FUTURAS 2019 RENOVACIÓN SUSCRIPCIONES JMC SERVICES+100 MOBILES FD LICENSES FOR IPAD, FLIGHT PLANNING SERVICES"/>
    <n v="55111508"/>
    <s v="CONTRATACIÓN DIRECTA"/>
    <n v="2"/>
    <n v="12"/>
    <n v="1"/>
    <n v="175451040"/>
    <s v="UNIDAD"/>
    <s v="NO SOLICITADAS"/>
  </r>
  <r>
    <x v="13"/>
    <s v="204-4-20"/>
    <n v="10"/>
    <s v="REPUESTOS"/>
    <s v="ADQUISICIÓN REPUESTOS SISTEMAS DE ILUMINACIÓN DE HELIPUERTOS"/>
    <n v="39111800"/>
    <s v="CONTRATACIÓN DIRECTA"/>
    <n v="6"/>
    <n v="6"/>
    <n v="1"/>
    <n v="248551488"/>
    <s v="GLOBAL"/>
    <s v="NO SOLICITADAS"/>
  </r>
  <r>
    <x v="13"/>
    <s v="204-7-5"/>
    <n v="10"/>
    <s v="SUSCRIPCIONES"/>
    <s v="SUSCRIPCIÓN NAVDB FMS EQUIPOS B-300/350, C-90 DE LA FUERZA AÉREA COLOMBIANA"/>
    <n v="55101519"/>
    <s v="CONTRATACIÓN DIRECTA"/>
    <n v="1"/>
    <n v="12"/>
    <n v="1"/>
    <n v="163935223.19999999"/>
    <s v="GLOBAL"/>
    <s v="NO SOLICITADAS"/>
  </r>
  <r>
    <x v="13"/>
    <s v="204-7-5"/>
    <n v="10"/>
    <s v="SUSCRIPCIONES"/>
    <s v="SUSCRIPCIÓN DE BASES DE DATOS DE NAVEGACIÓN KLN90A/B/KLN900, KLN-94, KMD-550/850 FMS CH6 PEGASUS, WORLD3, GNS-XLS, HT9100, TNL-8100, OH3 &amp; OH7, EGPWS Y RENOVACIÓN AGREEMENT #2008-3888 PARA LOS MOTORES TPE331 GAS TURBINE ENGINES APLICABLES A LAS DIFERENTES AERONAVES DE LA FUERZA AÉREA COLOMBIANA."/>
    <n v="55101519"/>
    <s v="CONTRATACIÓN DIRECTA"/>
    <n v="1"/>
    <n v="12"/>
    <n v="1"/>
    <n v="614106170.77999997"/>
    <s v="GLOBAL"/>
    <s v="NO SOLICITADAS"/>
  </r>
  <r>
    <x v="13"/>
    <s v="204-5-6"/>
    <n v="10"/>
    <s v="MANTENIMIENTO EQUIPO DE NAVEGACION Y TRANSPORTE"/>
    <s v="SERVICIO DE MANTENIMIENTO O REPARACIÓN DE COMPONENTES DE LAS AERONAVES DE LA FUERZA AEREA COLOMBIANA "/>
    <n v="78181900"/>
    <s v="CONTRATACIÓN DIRECTA"/>
    <n v="1"/>
    <n v="6"/>
    <n v="1"/>
    <n v="2283060533.8599997"/>
    <s v="GLOBAL"/>
    <s v="NO SOLICITADAS"/>
  </r>
  <r>
    <x v="13"/>
    <s v="204-4-20"/>
    <n v="10"/>
    <s v="REPUESTOS"/>
    <s v="ADQUISICIÓN REPUESTOS AERONAUTICOS PASLO 2018"/>
    <s v="25202200; 25202300; 25202400; 25202500; 25202600; 25202700"/>
    <s v="CONTRATACIÓN DIRECTA"/>
    <n v="7"/>
    <n v="8"/>
    <n v="1"/>
    <n v="1233278660.9099998"/>
    <s v="GLOBAL"/>
    <s v="SI APROBADAS"/>
  </r>
  <r>
    <x v="13"/>
    <s v="204-10-2"/>
    <n v="10"/>
    <s v="ARRENDAMIENTOS BIENES INMUEBLES"/>
    <s v="PLAN DE COMPRAS ACOFA"/>
    <n v="0"/>
    <s v="CONTRATACIÓN DIRECTA"/>
    <n v="1"/>
    <n v="6"/>
    <n v="1"/>
    <n v="597288400"/>
    <s v="GLOBAL"/>
    <s v="NO SOLICITADAS"/>
  </r>
  <r>
    <x v="13"/>
    <s v="204-41-13"/>
    <n v="10"/>
    <s v="OTROS GASTOS POR ADQUISICION DE SERVICIOS"/>
    <s v="SERVICIO DE DIGITALIZACION DEL ARCHIVO DE LA AGENCIA DE COMPRAS "/>
    <n v="80161506"/>
    <s v="CONTRATACIÓN DIRECTA"/>
    <n v="1"/>
    <n v="6"/>
    <n v="1"/>
    <n v="3400000"/>
    <s v="GLOBAL"/>
    <s v="NO SOLICITADAS"/>
  </r>
  <r>
    <x v="13"/>
    <s v="204-4-20"/>
    <n v="10"/>
    <s v="REPUESTOS"/>
    <s v="ADQUISICIÓN DE REPUESTOS PARA LOS SISTEMAS H-450 Y H-900 DE LA FUERZA AÉREA COLOMBIANA"/>
    <s v="25202200; 25202300; 25202400; 25202500; 25202600; 25202700"/>
    <s v="CONTRATACIÓN DIRECTA"/>
    <n v="7"/>
    <n v="8"/>
    <n v="1"/>
    <n v="1533200000"/>
    <s v="GLOBAL"/>
    <s v="SI APROBADAS"/>
  </r>
  <r>
    <x v="13"/>
    <s v="204-5-6"/>
    <n v="10"/>
    <s v="MANTENIMIENTO EQUIPO DE NAVEGACION Y TRANSPORTE"/>
    <s v="SERVICIOS DE MANTENIMIENTO, INSPECCIÓN, REPARACIÓN, OVERHAUL, EXCHANGE DE COMPONENTES PARA LOS SISTEMAS H-450 Y H-900 DE LA FUERZA AÉREA COLOMBIANA"/>
    <n v="78181900"/>
    <s v="CONTRATACIÓN DIRECTA"/>
    <n v="1"/>
    <n v="6"/>
    <n v="1"/>
    <n v="4906240000"/>
    <s v="GLOBAL"/>
    <s v="NO SOLICITADAS"/>
  </r>
  <r>
    <x v="13"/>
    <s v="204-1-26"/>
    <n v="10"/>
    <s v="EQUIPOS DE COMUNICACIONES"/>
    <s v="UPG_CERAGON_IP20G_20300"/>
    <n v="52161523"/>
    <s v="CONTRATACIÓN DIRECTA"/>
    <n v="2"/>
    <n v="7"/>
    <n v="1"/>
    <n v="90049888"/>
    <s v="GLOBAL"/>
    <s v="NO SOLICITADAS"/>
  </r>
  <r>
    <x v="13"/>
    <s v="204-21-5"/>
    <n v="10"/>
    <s v="SERVICIOS DE CAPACITACION"/>
    <s v="ENTRENAMIENTO SIMULADOR DE VUELO EQUIP C-95 BANDEIRANTE PARA LA FUERZA AÉREA COLOMBIANA"/>
    <n v="86131700"/>
    <s v="CONTRATACIÓN DIRECTA"/>
    <n v="1"/>
    <n v="11"/>
    <n v="1"/>
    <n v="24421740"/>
    <s v="GLOBAL"/>
    <s v="NO SOLICITADAS"/>
  </r>
  <r>
    <x v="13"/>
    <s v="204-1-6"/>
    <n v="10"/>
    <s v="EQUIPO DE SISTEMAS"/>
    <s v="ADQUISICIÓN DE EQUIPOS DE COMPUTO QUE PERMITAN LA INTEGRACIÓN DE COMPONENTES PARA EL FORTALECIMIENTO DE LA SEGURIDAD DIGITAL EN LA FUERZA AÉREA COLOMBIANA- COMPUTADORES DE ESCRITORIO"/>
    <n v="43211507"/>
    <s v="CONTRATACIÓN DIRECTA"/>
    <n v="1"/>
    <n v="6"/>
    <n v="413"/>
    <n v="1655252983.5799999"/>
    <s v="GLOBAL"/>
    <s v="NO SOLICITADAS"/>
  </r>
  <r>
    <x v="13"/>
    <s v="204-4-20"/>
    <n v="10"/>
    <s v="REPUESTOS"/>
    <s v="ADQUISICIÓN DE REPUESTOS PARA LOS EQUIPOS UH-1H DE LA FUERZA AÉREA COLOMBIANA SEGÚN ANEXO TÉCNICO"/>
    <n v="25202100"/>
    <s v="CONTRATACIÓN DIRECTA"/>
    <n v="1"/>
    <n v="6"/>
    <n v="1"/>
    <n v="1984085032"/>
    <s v="GLOBAL"/>
    <s v="NO SOLICITADAS"/>
  </r>
  <r>
    <x v="13"/>
    <s v="204-5-6"/>
    <n v="10"/>
    <s v="MANTENIMIENTO EQUIPO DE NAVEGACION Y TRANSPORTE"/>
    <s v="SERVICIO DE MANTENIMIENTO O REPARACIÓN DE COMPONENTES DE LAS AERONAVES DE LA FUERZA AEREA COLOMBIANA "/>
    <n v="78181900"/>
    <s v="CONTRATACIÓN DIRECTA"/>
    <n v="1"/>
    <n v="6"/>
    <n v="1"/>
    <n v="780000000"/>
    <s v="GLOBAL"/>
    <s v="NO SOLICITADAS"/>
  </r>
  <r>
    <x v="13"/>
    <s v="204-4-20"/>
    <n v="10"/>
    <s v="REPUESTOS"/>
    <s v="ADQUISICIÓN REPUESTOS AERONAUTICOS PASLO 2018"/>
    <s v="25202200; 25202300; 25202400; 25202500; 25202600; 25202700"/>
    <s v="CONTRATACIÓN DIRECTA"/>
    <n v="7"/>
    <n v="8"/>
    <n v="1"/>
    <n v="28528064.800000001"/>
    <s v="GLOBAL"/>
    <s v="SI APROBADAS"/>
  </r>
  <r>
    <x v="13"/>
    <s v="204-1-26"/>
    <n v="10"/>
    <s v="EQUIPOS DE COMUNICACIONES"/>
    <s v="CERAGON_IP20G_20300"/>
    <n v="52161523"/>
    <s v="CONTRATACIÓN DIRECTA"/>
    <n v="2"/>
    <n v="7"/>
    <n v="1"/>
    <n v="243632864"/>
    <s v="GLOBAL"/>
    <s v="NO SOLICITADAS"/>
  </r>
  <r>
    <x v="13"/>
    <s v="204-4-20"/>
    <n v="10"/>
    <s v="REPUESTOS"/>
    <s v="ADQUISICIÓN REPUESTOS AERONAUTICOS PARA EQUIPO SR-560"/>
    <s v="25202200; 25202300; 25202400; 25202500; 25202600; 25202700"/>
    <s v="CONTRATACIÓN DIRECTA"/>
    <n v="7"/>
    <n v="8"/>
    <n v="1"/>
    <n v="162167424.34399998"/>
    <s v="GLOBAL"/>
    <s v="SI APROBADAS"/>
  </r>
  <r>
    <x v="13"/>
    <s v="204-21-5"/>
    <n v="10"/>
    <s v="SERVICIOS DE CAPACITACION"/>
    <s v="ENTRENAMIENTO SIMULADORES DE VUELO"/>
    <n v="86131700"/>
    <s v="CONTRATACIÓN DIRECTA"/>
    <n v="1"/>
    <n v="11"/>
    <n v="1"/>
    <n v="75476387.700000003"/>
    <s v="GLOBAL"/>
    <s v="SI APROBADAS"/>
  </r>
  <r>
    <x v="13"/>
    <s v="204-21-5"/>
    <n v="10"/>
    <s v="SERVICIOS DE CAPACITACION"/>
    <s v="ENTRENAMIENTO SIMULADOR SILLA EYECTORA"/>
    <n v="86131700"/>
    <s v="CONTRATACIÓN DIRECTA"/>
    <n v="1"/>
    <n v="11"/>
    <n v="1"/>
    <n v="60754461.600000001"/>
    <s v="GLOBAL"/>
    <s v="SI APROBADAS"/>
  </r>
  <r>
    <x v="13"/>
    <s v="204-1-3"/>
    <n v="10"/>
    <s v="HERRAMIENTAS"/>
    <s v="ADQUISICIÓN HERRAMIENTAS UNIDADES ( PLIERS SET, PNEUMATIC SEALANT G, SEMCO APPLICATIONS SYSTEMS Y STRIKING RED PRYBAR SET 4PC)"/>
    <n v="27113201"/>
    <s v="CONTRATACIÓN DIRECTA"/>
    <n v="1"/>
    <n v="6"/>
    <n v="1"/>
    <n v="8683587.5999999996"/>
    <s v="GLOBAL"/>
    <s v="NO SOLICITADAS"/>
  </r>
  <r>
    <x v="13"/>
    <s v="204-1-3"/>
    <n v="10"/>
    <s v="HERRAMIENTAS"/>
    <s v="ADQUISICION HERRAMIENTAS UNIDADES (LENTE VIDEOSCOPO IV842OU)"/>
    <n v="27113201"/>
    <s v="CONTRATACIÓN DIRECTA"/>
    <n v="1"/>
    <n v="6"/>
    <n v="1"/>
    <n v="6431796.1799999997"/>
    <s v="GLOBAL"/>
    <s v="NO SOLICITADAS"/>
  </r>
  <r>
    <x v="13"/>
    <s v="204-5-6"/>
    <n v="10"/>
    <s v="MANTENIMIENTO EQUIPO DE NAVEGACION Y TRANSPORTE"/>
    <s v="SERVICIO DE MANTENIMIENTO O REPARACIÓN DE COMPONENTES DE LAS AERONAVES DE LA FUERZA AEREA COLOMBIANA "/>
    <n v="78181900"/>
    <s v="CONTRATACIÓN DIRECTA"/>
    <n v="1"/>
    <n v="6"/>
    <n v="1"/>
    <n v="640000000"/>
    <s v="GLOBAL"/>
    <s v="NO SOLICITADAS"/>
  </r>
  <r>
    <x v="13"/>
    <s v="204-41-13"/>
    <n v="10"/>
    <s v="OTROS GASTOS POR ADQUISICION DE SERVICIOS"/>
    <s v="SERVICIO LOGISTICO PARA EL DESARROLLO DEL VIAJE GEOESTRATÉGICO A USA DE LOS ALFERES DEL CURSO NO 91 DE EMAVI"/>
    <n v="90101600"/>
    <s v="CONTRATACIÓN DIRECTA"/>
    <n v="1"/>
    <n v="6"/>
    <n v="1"/>
    <n v="452000000"/>
    <s v="GLOBAL"/>
    <s v="NO SOLICITADAS"/>
  </r>
  <r>
    <x v="13"/>
    <s v="204-1-6"/>
    <n v="10"/>
    <s v="EQUIPO DE SISTEMAS"/>
    <s v="ADQUISICIÓN EQUIPOS DE SISTEMAS"/>
    <n v="43211507"/>
    <s v="CONTRATACIÓN DIRECTA"/>
    <n v="1"/>
    <n v="6"/>
    <n v="1"/>
    <n v="14500000"/>
    <s v="GLOBAL"/>
    <s v="NO SOLICITADAS"/>
  </r>
  <r>
    <x v="13"/>
    <s v="204-4-20"/>
    <n v="10"/>
    <s v="REPUESTOS"/>
    <s v="REPUESTOS IMPRESORAS AGENCIA DE COMPRAS"/>
    <n v="0"/>
    <s v="CONTRATACIÓN DIRECTA"/>
    <n v="6"/>
    <n v="6"/>
    <n v="1"/>
    <n v="466751.9"/>
    <s v="GLOBAL"/>
    <s v="NO SOLICITADAS"/>
  </r>
  <r>
    <x v="13"/>
    <s v="204-5-6"/>
    <n v="10"/>
    <s v="MANTENIMIENTO EQUIPO DE NAVEGACION Y TRANSPORTE"/>
    <s v="SERVICIO DE MANTENIMIENTO AERONAVES C-295"/>
    <n v="78181800"/>
    <s v="CONTRATACIÓN DIRECTA"/>
    <n v="1"/>
    <n v="6"/>
    <n v="1"/>
    <n v="1326974000"/>
    <s v="GLOBAL"/>
    <s v="NO SOLICITADAS"/>
  </r>
  <r>
    <x v="13"/>
    <s v="204-5-3"/>
    <n v="10"/>
    <s v="MANTENIMIENTO DE MATERIAL Y EQUIPO DE GUERRA"/>
    <s v="MANTENIMIENTO SISTEMAS DE ARMAS DE AERONAVES FAC - BOTELLAS"/>
    <n v="78181800"/>
    <s v="CONTRATACIÓN DIRECTA"/>
    <n v="11"/>
    <n v="12"/>
    <n v="1"/>
    <n v="59724800"/>
    <s v="GLOBAL"/>
    <s v="SI APROBADAS"/>
  </r>
  <r>
    <x v="13"/>
    <s v="204-4-6"/>
    <n v="10"/>
    <s v="LLANTAS Y ACCESORIOS"/>
    <s v="ADQUISICIÓN DE LLANTAS PARA LAS AERONAVES DE LA FUERZA AEREA COLOMBIANA"/>
    <n v="25202203"/>
    <s v="CONTRATACIÓN DIRECTA"/>
    <n v="1"/>
    <n v="7"/>
    <n v="1"/>
    <n v="952572800"/>
    <s v="GLOBAL"/>
    <s v="SI APROBADAS"/>
  </r>
  <r>
    <x v="13"/>
    <s v="204-1-26"/>
    <n v="10"/>
    <s v="EQUIPOS DE COMUNICACIONES"/>
    <s v="CERAGON_IP20G_11100"/>
    <n v="52161523"/>
    <s v="CONTRATACIÓN DIRECTA"/>
    <n v="2"/>
    <n v="7"/>
    <n v="1"/>
    <n v="194317248"/>
    <s v="GLOBAL"/>
    <s v="NO SOLICITADAS"/>
  </r>
  <r>
    <x v="13"/>
    <s v="204-4-20"/>
    <n v="16"/>
    <s v="REPUESTOS"/>
    <s v="REPUESTOS-CONVENIO NUEVA EPS"/>
    <n v="25202200"/>
    <s v="CONTRATACIÓN DIRECTA"/>
    <n v="7"/>
    <n v="8"/>
    <n v="1"/>
    <n v="255400000"/>
    <s v="GLOBAL"/>
    <s v="SI APROBADAS"/>
  </r>
  <r>
    <x v="13"/>
    <s v="204-41-13"/>
    <n v="10"/>
    <s v="OTROS GASTOS POR ADQUISICION DE SERVICIOS"/>
    <s v="SERVICIO DE OPERADOR LOGISTICO EJERCICIOS OPERACIONALES FAC 2018"/>
    <s v="80101604; 8011623;81141601"/>
    <s v="CONTRATACIÓN DIRECTA"/>
    <n v="1"/>
    <n v="6"/>
    <n v="1"/>
    <n v="639500000"/>
    <s v="GLOBAL"/>
    <s v="NO SOLICITADAS"/>
  </r>
  <r>
    <x v="13"/>
    <s v="204-7-5"/>
    <n v="10"/>
    <s v="SUSCRIPCIONES"/>
    <s v="SUSCRIPCIÓN PUBLICACIONES TÉCNICAS APLICABLES A LOS MOTORES PT6T-3B, PT6T-3D, PT6A-21, PT6A-25C, PT6A-34, PT6A-60A, PT6A-67R-PT6A-68C, PT6A-114A, PT6A-135, PW-127G, JT15D-5D, JT15D-4 DE LA FUERZA AÉREA COLOMBIANA"/>
    <n v="55101519"/>
    <s v="CONTRATACIÓN DIRECTA"/>
    <n v="1"/>
    <n v="12"/>
    <n v="1"/>
    <n v="54825664"/>
    <s v="GLOBAL"/>
    <s v="NO SOLICITADAS"/>
  </r>
  <r>
    <x v="13"/>
    <s v="204-7-5"/>
    <n v="10"/>
    <s v="SUSCRIPCIONES"/>
    <s v="SUSCRIPCIÓN ANUAL NAV DATABASE LTN-92 STANDARD WORLDWIDE APLICABLE A LOS EQUIPOS CN-235 DE LA FUERZA AÉREA COLOMBIANA."/>
    <n v="55101519"/>
    <s v="CONTRATACIÓN DIRECTA"/>
    <n v="1"/>
    <n v="12"/>
    <n v="1"/>
    <n v="64409600"/>
    <s v="GLOBAL"/>
    <s v="NO SOLICITADAS"/>
  </r>
  <r>
    <x v="13"/>
    <s v="204-7-5"/>
    <n v="10"/>
    <s v="SUSCRIPCIONES"/>
    <s v="SUSCRIPCIÓN PUBLICACIONES TÉCNICAS APLICABLES A LAS AERONAVES FOKKER F-28 DE LA FUERZA AÉREA COLOMBIANA"/>
    <n v="55101519"/>
    <s v="CONTRATACIÓN DIRECTA"/>
    <n v="1"/>
    <n v="12"/>
    <n v="1"/>
    <n v="115252406.88"/>
    <s v="GLOBAL"/>
    <s v="NO SOLICITADAS"/>
  </r>
  <r>
    <x v="13"/>
    <s v="204-7-5"/>
    <n v="10"/>
    <s v="SUSCRIPCIONES"/>
    <s v="SUSCRIPCIÓN PUBLICACIONES TÉCNICAS Y OPERACIONALES APLICABLES A LOS EQUIPOS C-295, CN-235 Y C-212 DE LA FUERZA AÉREA COLOMBIANA"/>
    <n v="55101519"/>
    <s v="CONTRATACIÓN DIRECTA"/>
    <n v="1"/>
    <n v="12"/>
    <n v="1"/>
    <n v="667022343.74000001"/>
    <s v="GLOBAL"/>
    <s v="NO SOLICITADAS"/>
  </r>
  <r>
    <x v="13"/>
    <s v="204-1-25"/>
    <n v="10"/>
    <s v="OTRAS COMPRAS DE EQUIPOS"/>
    <s v="MONTACARGA HYSTER 2,5 TONELADAS"/>
    <n v="25191500"/>
    <s v="CONTRATACIÓN DIRECTA"/>
    <n v="1"/>
    <n v="6"/>
    <n v="1"/>
    <n v="157696000"/>
    <s v="GLOBAL"/>
    <s v="NO SOLICITADAS"/>
  </r>
  <r>
    <x v="13"/>
    <s v="204-4-20"/>
    <n v="10"/>
    <s v="REPUESTOS"/>
    <s v="ADQUISICIÓN REPUESTOS SISTEMAS DE ARMAMENTO EPAK PARA LA FUERZA AÉREA COLOMBIANA-AMARRE VF 2019"/>
    <n v="46101800"/>
    <s v="CONTRATACIÓN DIRECTA"/>
    <n v="8"/>
    <n v="12"/>
    <n v="1"/>
    <n v="53915712"/>
    <s v="GLOBAL"/>
    <s v="SI APROBADAS"/>
  </r>
  <r>
    <x v="13"/>
    <s v="204-5-5"/>
    <n v="10"/>
    <s v="MANTENIMIENTO EQUIPO COMUNICACIÓN Y COMPUTACIÓN"/>
    <s v="PLAN DE COMPRAS ACOFA"/>
    <n v="0"/>
    <s v="CONTRATACIÓN DIRECTA"/>
    <n v="1"/>
    <n v="6"/>
    <n v="1"/>
    <n v="4800000"/>
    <s v="GLOBAL"/>
    <s v="NO SOLICITADAS"/>
  </r>
  <r>
    <x v="13"/>
    <s v="204-5-5"/>
    <n v="10"/>
    <s v="MANTENIMIENTO EQUIPO COMUNICACIÓN Y COMPUTACIÓN"/>
    <s v="PLAN DE COMPRAS ACOFA"/>
    <n v="0"/>
    <s v="CONTRATACIÓN DIRECTA"/>
    <n v="1"/>
    <n v="6"/>
    <n v="1"/>
    <n v="33544214.699999999"/>
    <s v="GLOBAL"/>
    <s v="NO SOLICITADAS"/>
  </r>
  <r>
    <x v="13"/>
    <s v="204-4-6"/>
    <n v="10"/>
    <s v="LLANTAS Y ACCESORIOS"/>
    <s v="ADQUISICIÓN LLANTAS PARA LAS AÉRONAVES DE LA FUERZA AÉREA COLOMBIANA"/>
    <n v="25202203"/>
    <s v="CONTRATACIÓN DIRECTA"/>
    <n v="1"/>
    <n v="7"/>
    <n v="1"/>
    <n v="638537312"/>
    <s v="GLOBAL"/>
    <s v="SI APROBADAS"/>
  </r>
  <r>
    <x v="13"/>
    <s v="204-5-6"/>
    <n v="10"/>
    <s v="MANTENIMIENTO EQUIPO DE NAVEGACION Y TRANSPORTE"/>
    <s v="SERVICIO DE MANTENIMIENTO O REPARACIÓN DE COMPONENTES AOG DEL SISTEMA AIR REFUELING BOEING 767MMTT FAC 1202 PARA LA FUERZA AÉREA COLOMBIANA"/>
    <n v="78181800"/>
    <s v="CONTRATACIÓN DIRECTA"/>
    <n v="1"/>
    <n v="6"/>
    <n v="1"/>
    <n v="1668252928"/>
    <s v="GLOBAL"/>
    <s v="NO SOLICITADAS"/>
  </r>
  <r>
    <x v="13"/>
    <s v="204-41-13"/>
    <n v="10"/>
    <s v="OTROS GASTOS POR ADQUISICION DE SERVICIOS"/>
    <s v="SERVICIO DE SOPORTE LOGISTICO Y ASESORIA AL SISTEMA DE REABASTECIMIENTO DE LA AERONAVE B-767 DURANTE LOS EJERCICIOS OPERACIONALES RELAMPAGO 2018 Y RED FLAG 2018"/>
    <s v="81102300;81101600"/>
    <s v="CONTRATACIÓN DIRECTA"/>
    <n v="1"/>
    <n v="6"/>
    <n v="1"/>
    <n v="1011200000"/>
    <s v="GLOBAL"/>
    <s v="NO SOLICITADAS"/>
  </r>
  <r>
    <x v="13"/>
    <s v="204-4-2"/>
    <n v="10"/>
    <s v="DOTACIONES"/>
    <s v="PALAS PARA OFICIAL PERSONAL FEMENINO"/>
    <n v="53102500"/>
    <s v="SELECCIÓN ABREVIADA MENOR CUANTÍA"/>
    <n v="2"/>
    <n v="9"/>
    <n v="100"/>
    <n v="10560000"/>
    <s v="PAR"/>
    <s v="NO SOLICITADAS"/>
  </r>
  <r>
    <x v="13"/>
    <s v="204-4-2"/>
    <n v="10"/>
    <s v="DOTACIONES"/>
    <s v="PARCHE ALAMAR DORADOS"/>
    <n v="53102701"/>
    <s v="SELECCIÓN ABREVIADA MENOR CUANTÍA"/>
    <n v="2"/>
    <n v="9"/>
    <n v="20"/>
    <n v="2956800"/>
    <s v="PAR"/>
    <s v="NO SOLICITADAS"/>
  </r>
  <r>
    <x v="13"/>
    <s v="204-4-2"/>
    <n v="10"/>
    <s v="DOTACIONES"/>
    <s v="OVEROLES DE BOMBERO"/>
    <n v="53102701"/>
    <s v="SELECCIÓN ABREVIADA MENOR CUANTÍA"/>
    <n v="2"/>
    <n v="9"/>
    <n v="193"/>
    <n v="129696000"/>
    <s v="UNIDAD"/>
    <s v="NO SOLICITADAS"/>
  </r>
  <r>
    <x v="13"/>
    <s v="204-7-5"/>
    <n v="10"/>
    <s v="SUSCRIPCIONES"/>
    <s v="SUSCRIPCIÓN PUBLICACIONES TÉCNICAS, MOTORES ROLLS-ROYCE MODELO AE 3007A APLICABLE AL EQUIPO LEGACY-600 DE LA FUERZA AÉREA COLOMBIANA"/>
    <n v="55101519"/>
    <s v="CONTRATACIÓN DIRECTA"/>
    <n v="1"/>
    <n v="12"/>
    <n v="1"/>
    <n v="118427991.51000001"/>
    <s v="GLOBAL"/>
    <s v="NO SOLICITADAS"/>
  </r>
  <r>
    <x v="13"/>
    <s v="204-1-25"/>
    <n v="10"/>
    <s v="OTRAS COMPRAS DE EQUIPOS"/>
    <s v="ADQUISICIÓN EQUIPO DE PRUEBA"/>
    <s v="41113600_x000a_"/>
    <s v="CONTRATACIÓN DIRECTA"/>
    <n v="1"/>
    <n v="3"/>
    <n v="1"/>
    <n v="77857120"/>
    <s v="GLOBAL"/>
    <s v="NO SOLICITADAS"/>
  </r>
  <r>
    <x v="13"/>
    <s v="204-7-5"/>
    <n v="10"/>
    <s v="SUSCRIPCIONES"/>
    <s v="SUSCRIPCIÓN PUBLICACIONES TECNICAS Y OPERACIONALES PARA LAS AERONAVES Y COMPONENTES DE LA FUERZA AÉREA COLOMBIANA"/>
    <n v="55101519"/>
    <s v="CONTRATACIÓN DIRECTA"/>
    <n v="1"/>
    <n v="12"/>
    <n v="1"/>
    <n v="148937120"/>
    <s v="GLOBAL"/>
    <s v="NO SOLICITADAS"/>
  </r>
  <r>
    <x v="13"/>
    <s v="204-7-5"/>
    <n v="10"/>
    <s v="SUSCRIPCIONES"/>
    <s v="SUSCRIPCIÓN PUBLICACIONES TÉCNICAS PARA LOS GENERADORES ARRANCADORES APLICABLES A LAS DIFERENTES AERONAVES DE LA FUERZA AEREA COLOMBIANA"/>
    <n v="55101519"/>
    <s v="CONTRATACIÓN DIRECTA"/>
    <n v="1"/>
    <n v="12"/>
    <n v="1"/>
    <n v="32190912"/>
    <s v="GLOBAL"/>
    <s v="NO SOLICITADAS"/>
  </r>
  <r>
    <x v="13"/>
    <s v="204-4-20"/>
    <n v="10"/>
    <s v="REPUESTOS"/>
    <s v="ADQUISICIÓN DE REPUESTOS AOG SISTEMA AIR REFUELING BOENIG 767MMTT FAC 1202 PARA LA FUERZA AÉREA COLOMBIANA"/>
    <s v="25202200; 25202300; 25202400; 25202500; 25202600; 25202700"/>
    <s v="CONTRATACIÓN DIRECTA"/>
    <n v="2"/>
    <n v="7"/>
    <n v="1"/>
    <n v="4911373720"/>
    <s v="GLOBAL"/>
    <s v="NO SOLICITADAS"/>
  </r>
  <r>
    <x v="13"/>
    <s v="204-4-2"/>
    <n v="16"/>
    <s v="DOTACIONES"/>
    <s v="SOGAS SPIE "/>
    <n v="46161700"/>
    <s v="CONTRATACIÓN DIRECTA"/>
    <n v="1"/>
    <n v="6"/>
    <n v="1"/>
    <n v="6000000"/>
    <s v="GLOBAL"/>
    <s v="NO SOLICITADAS"/>
  </r>
  <r>
    <x v="13"/>
    <s v="204-21-2"/>
    <n v="16"/>
    <s v="ELEMENTOS PARA CAPACITACION"/>
    <s v="MANIQUI PARA ENTRENAMIENTO DE RESCATE"/>
    <n v="46201001"/>
    <s v="CONTRATACIÓN DIRECTA"/>
    <n v="1"/>
    <n v="7"/>
    <n v="16"/>
    <n v="83955200"/>
    <s v="GLOBAL"/>
    <s v="SI APROBADAS"/>
  </r>
  <r>
    <x v="13"/>
    <s v="204-4-6"/>
    <n v="10"/>
    <s v="LLANTAS Y ACCESORIOS"/>
    <s v="ADQUISICIÓN DE LLANTAS Y ACCESORIOS"/>
    <n v="25202205"/>
    <s v="CONTRATACIÓN DIRECTA"/>
    <n v="1"/>
    <n v="7"/>
    <n v="1"/>
    <n v="115500000"/>
    <s v="GLOBAL"/>
    <s v="SI APROBADAS"/>
  </r>
  <r>
    <x v="13"/>
    <s v="204-7-5"/>
    <n v="10"/>
    <s v="SUSCRIPCIONES"/>
    <s v="SUSCRIPCIÓN PUBLICACIONES AERONAVES EMBRAER C-95, T-27, Y A-29 DE LA FUERZA AÉREA COLOMBIANA"/>
    <n v="55101519"/>
    <s v="CONTRATACIÓN DIRECTA"/>
    <n v="1"/>
    <n v="12"/>
    <n v="1"/>
    <n v="789810368"/>
    <s v="GLOBAL"/>
    <s v="NO SOLICITADAS"/>
  </r>
  <r>
    <x v="13"/>
    <s v="204-4-6"/>
    <n v="10"/>
    <s v="LLANTAS Y ACCESORIOS"/>
    <s v="ADQUISICIÓN LLANTAS PARA LAS AÉRONAVES DE LA FUERZA AÉREA COLOMBIANA"/>
    <n v="25202203"/>
    <s v="CONTRATACIÓN DIRECTA"/>
    <n v="1"/>
    <n v="7"/>
    <n v="1"/>
    <n v="574902675.75999999"/>
    <s v="GLOBAL"/>
    <s v="SI APROBADAS"/>
  </r>
  <r>
    <x v="13"/>
    <s v="204-4-20"/>
    <n v="10"/>
    <s v="REPUESTOS"/>
    <s v="ADQUISICIÓN REPUESTOS SISTEMAS DE ILUMINACIÓN DE PISTAS"/>
    <n v="39111800"/>
    <s v="CONTRATACIÓN DIRECTA"/>
    <n v="6"/>
    <n v="6"/>
    <n v="1"/>
    <n v="368650000"/>
    <s v="GLOBAL"/>
    <s v="NO SOLICITADAS"/>
  </r>
  <r>
    <x v="13"/>
    <s v="204-4-23"/>
    <n v="10"/>
    <s v="OTROS MATERIALES Y SUMINISTROS"/>
    <s v="CONSUMIBLES PARA SOPORTE RADAR - PLAN COLOMBIA"/>
    <n v="32131000"/>
    <s v="CONTRATACIÓN DIRECTA"/>
    <n v="1"/>
    <n v="6"/>
    <n v="1"/>
    <n v="66720000"/>
    <s v="GLOBAL"/>
    <s v="NO SOLICITADAS"/>
  </r>
  <r>
    <x v="13"/>
    <s v="204-4-23"/>
    <n v="10"/>
    <s v="OTROS MATERIALES Y SUMINISTROS"/>
    <s v="CONSUMIBLES PARA SOPORTE RADAR - PLAN COLOMBIA"/>
    <n v="32131000"/>
    <s v="CONTRATACIÓN DIRECTA"/>
    <n v="1"/>
    <n v="6"/>
    <n v="1"/>
    <n v="361521152"/>
    <s v="GLOBAL"/>
    <s v="NO SOLICITADAS"/>
  </r>
  <r>
    <x v="13"/>
    <s v="204-4-23"/>
    <n v="10"/>
    <s v="OTROS MATERIALES Y SUMINISTROS"/>
    <s v="CONSUMIBLES PARA SOPORTE RADAR - PLAN COLOMBIA"/>
    <n v="32131000"/>
    <s v="CONTRATACIÓN DIRECTA"/>
    <n v="1"/>
    <n v="6"/>
    <n v="1"/>
    <n v="243804800"/>
    <s v="GLOBAL"/>
    <s v="NO SOLICITADAS"/>
  </r>
  <r>
    <x v="13"/>
    <s v="204-4-23"/>
    <n v="10"/>
    <s v="OTROS MATERIALES Y SUMINISTROS"/>
    <s v="CONSUMIBLES PARA SOPORTE RADAR - PLAN COLOMBIA"/>
    <n v="32131000"/>
    <s v="CONTRATACIÓN DIRECTA"/>
    <n v="1"/>
    <n v="6"/>
    <n v="1"/>
    <n v="186336000"/>
    <s v="GLOBAL"/>
    <s v="NO SOLICITADAS"/>
  </r>
  <r>
    <x v="13"/>
    <s v="204-4-20"/>
    <n v="10"/>
    <s v="REPUESTOS"/>
    <s v="REPUESTOS LUCES DE PISTA"/>
    <n v="39111800"/>
    <s v="CONTRATACIÓN DIRECTA"/>
    <n v="2"/>
    <n v="7"/>
    <n v="1"/>
    <n v="521233536"/>
    <s v="GLOBAL"/>
    <s v="NO SOLICITADAS"/>
  </r>
  <r>
    <x v="13"/>
    <s v="204-1-3"/>
    <n v="10"/>
    <s v="HERRAMIENTAS"/>
    <s v="ADAPTADOR KIT"/>
    <n v="27113201"/>
    <s v="CONTRATACIÓN DIRECTA"/>
    <n v="1"/>
    <n v="6"/>
    <n v="1"/>
    <n v="4000000"/>
    <s v="GLOBAL"/>
    <s v="NO SOLICITADAS"/>
  </r>
  <r>
    <x v="13"/>
    <s v="204-1-25"/>
    <n v="10"/>
    <s v="OTRAS COMPRAS DE EQUIPOS"/>
    <s v="BEAD BREAKER, PNEUMATIC TIRE"/>
    <n v="25191500"/>
    <s v="CONTRATACIÓN DIRECTA"/>
    <n v="1"/>
    <n v="6"/>
    <n v="1"/>
    <n v="134400000"/>
    <s v="GLOBAL"/>
    <s v="NO SOLICITADAS"/>
  </r>
  <r>
    <x v="13"/>
    <s v="204-1-25"/>
    <n v="10"/>
    <s v="OTRAS COMPRAS DE EQUIPOS"/>
    <s v="UNIDAD DE POTENCIA HIDRAULICA"/>
    <n v="25191500"/>
    <s v="CONTRATACIÓN DIRECTA"/>
    <n v="1"/>
    <n v="6"/>
    <n v="1"/>
    <n v="139851910.78"/>
    <s v="GLOBAL"/>
    <s v="NO SOLICITADAS"/>
  </r>
  <r>
    <x v="13"/>
    <s v="204-1-25"/>
    <n v="10"/>
    <s v="OTRAS COMPRAS DE EQUIPOS"/>
    <s v="GROUND POWER UNIT 60KVA"/>
    <n v="25191500"/>
    <s v="CONTRATACIÓN DIRECTA"/>
    <n v="1"/>
    <n v="6"/>
    <n v="1"/>
    <n v="203552000"/>
    <s v="GLOBAL"/>
    <s v="NO SOLICITADAS"/>
  </r>
  <r>
    <x v="13"/>
    <s v="204-1-25"/>
    <n v="10"/>
    <s v="OTRAS COMPRAS DE EQUIPOS"/>
    <s v="MONTACARGA"/>
    <n v="25191500"/>
    <s v="CONTRATACIÓN DIRECTA"/>
    <n v="1"/>
    <n v="6"/>
    <n v="1"/>
    <n v="304000000"/>
    <s v="GLOBAL"/>
    <s v="NO SOLICITADAS"/>
  </r>
  <r>
    <x v="13"/>
    <s v="204-1-3"/>
    <n v="10"/>
    <s v="HERRAMIENTAS"/>
    <s v="SLING AIRCRAFT MAINTENANCE"/>
    <n v="27113201"/>
    <s v="CONTRATACIÓN DIRECTA"/>
    <n v="1"/>
    <n v="6"/>
    <n v="1"/>
    <n v="55001421.810000002"/>
    <s v="GLOBAL"/>
    <s v="NO SOLICITADAS"/>
  </r>
  <r>
    <x v="13"/>
    <s v="204-1-25"/>
    <n v="10"/>
    <s v="OTRAS COMPRAS DE EQUIPOS"/>
    <s v="RECTIFICADOR"/>
    <n v="25191500"/>
    <s v="CONTRATACIÓN DIRECTA"/>
    <n v="1"/>
    <n v="6"/>
    <n v="1"/>
    <n v="44004544"/>
    <s v="GLOBAL"/>
    <s v="NO SOLICITADAS"/>
  </r>
  <r>
    <x v="13"/>
    <s v="204-1-3"/>
    <n v="10"/>
    <s v="HERRAMIENTAS"/>
    <s v="WRENCH TORQUE"/>
    <n v="27113201"/>
    <s v="CONTRATACIÓN DIRECTA"/>
    <n v="1"/>
    <n v="6"/>
    <n v="2"/>
    <n v="11428544"/>
    <s v="UNIDAD"/>
    <s v="NO SOLICITADAS"/>
  </r>
  <r>
    <x v="13"/>
    <s v="204-4-20"/>
    <n v="10"/>
    <s v="REPUESTOS"/>
    <s v="G600 DOWNLOADABLE SOFTWARE SD CARD,"/>
    <n v="43201402"/>
    <s v="CONTRATACIÓN DIRECTA"/>
    <n v="1"/>
    <n v="7"/>
    <n v="1"/>
    <n v="349984"/>
    <s v="GLOBAL"/>
    <s v="SI APROBADAS"/>
  </r>
  <r>
    <x v="13"/>
    <s v="204-1-25"/>
    <n v="10"/>
    <s v="OTRAS COMPRAS DE EQUIPOS"/>
    <s v="MAINTENANCE KIT ELECTRONIC EQUIPMENT"/>
    <n v="25191500"/>
    <s v="CONTRATACIÓN DIRECTA"/>
    <n v="1"/>
    <n v="6"/>
    <n v="1"/>
    <n v="277059200"/>
    <s v="GLOBAL"/>
    <s v="NO SOLICITADAS"/>
  </r>
  <r>
    <x v="13"/>
    <s v="204-1-25"/>
    <n v="10"/>
    <s v="OTRAS COMPRAS DE EQUIPOS"/>
    <s v="PLANTA SOLAR"/>
    <n v="25191500"/>
    <s v="CONTRATACIÓN DIRECTA"/>
    <n v="1"/>
    <n v="6"/>
    <n v="4"/>
    <n v="279680000"/>
    <s v="GLOBAL"/>
    <s v="NO SOLICITADAS"/>
  </r>
  <r>
    <x v="13"/>
    <s v="204-1-25"/>
    <n v="10"/>
    <s v="OTRAS COMPRAS DE EQUIPOS"/>
    <s v="DETECTOR METAL FLAW"/>
    <n v="25191500"/>
    <s v="CONTRATACIÓN DIRECTA"/>
    <n v="1"/>
    <n v="6"/>
    <n v="1"/>
    <n v="63916800"/>
    <s v="GLOBAL"/>
    <s v="NO SOLICITADAS"/>
  </r>
  <r>
    <x v="13"/>
    <s v="204-4-20"/>
    <n v="10"/>
    <s v="REPUESTOS"/>
    <s v="FITTING, SLING ASSEMBLY"/>
    <n v="40141768"/>
    <s v="CONTRATACIÓN DIRECTA"/>
    <n v="1"/>
    <n v="7"/>
    <n v="1"/>
    <n v="1312000"/>
    <s v="GLOBAL"/>
    <s v="SI APROBADAS"/>
  </r>
  <r>
    <x v="13"/>
    <s v="204-1-25"/>
    <n v="10"/>
    <s v="OTRAS COMPRAS DE EQUIPOS"/>
    <s v="GROUND POWER UNIT 90KVA"/>
    <n v="25191500"/>
    <s v="CONTRATACIÓN DIRECTA"/>
    <n v="1"/>
    <n v="6"/>
    <n v="1"/>
    <n v="218262400"/>
    <s v="GLOBAL"/>
    <s v="NO SOLICITADAS"/>
  </r>
  <r>
    <x v="13"/>
    <s v="204-1-25"/>
    <n v="10"/>
    <s v="OTRAS COMPRAS DE EQUIPOS"/>
    <s v="POWER SUPPLY"/>
    <n v="25191500"/>
    <s v="CONTRATACIÓN DIRECTA"/>
    <n v="1"/>
    <n v="6"/>
    <n v="1"/>
    <n v="44004544"/>
    <s v="GLOBAL"/>
    <s v="NO SOLICITADAS"/>
  </r>
  <r>
    <x v="13"/>
    <s v="204-4-20"/>
    <n v="10"/>
    <s v="REPUESTOS"/>
    <s v="INSTALLER UNLOCK CARD"/>
    <n v="43201402"/>
    <s v="CONTRATACIÓN DIRECTA"/>
    <n v="1"/>
    <n v="7"/>
    <n v="1"/>
    <n v="249984"/>
    <s v="GLOBAL"/>
    <s v="SI APROBADAS"/>
  </r>
  <r>
    <x v="13"/>
    <s v="204-1-3"/>
    <n v="10"/>
    <s v="HERRAMIENTAS"/>
    <s v="CHAIN SLING ASSY"/>
    <n v="27113201"/>
    <s v="CONTRATACIÓN DIRECTA"/>
    <n v="1"/>
    <n v="6"/>
    <n v="2"/>
    <n v="4148672"/>
    <s v="GLOBAL"/>
    <s v="NO SOLICITADAS"/>
  </r>
  <r>
    <x v="13"/>
    <s v="204-1-25"/>
    <n v="10"/>
    <s v="OTRAS COMPRAS DE EQUIPOS"/>
    <s v="CARTW /BOOSTER"/>
    <n v="25191500"/>
    <s v="CONTRATACIÓN DIRECTA"/>
    <n v="1"/>
    <n v="6"/>
    <n v="1"/>
    <n v="67200000"/>
    <s v="GLOBAL"/>
    <s v="NO SOLICITADAS"/>
  </r>
  <r>
    <x v="13"/>
    <s v="204-4-20"/>
    <n v="10"/>
    <s v="REPUESTOS"/>
    <s v="REPUESTOS SISTEMAS DE ARMAMENTO AÉREO AERONAVES FAC -REPUESTOS REMINGTON"/>
    <s v="46101800_x000a_25201902_x000a_46171626_x000a_46161700_x000a_25201706"/>
    <s v="CONTRATACIÓN DIRECTA"/>
    <n v="8"/>
    <n v="12"/>
    <n v="1"/>
    <n v="18384000"/>
    <s v="GLOBAL"/>
    <s v="SI APROBADAS"/>
  </r>
  <r>
    <x v="13"/>
    <s v="204-4-20"/>
    <n v="10"/>
    <s v="REPUESTOS"/>
    <s v="REPUESTOS PARA SISTEMAS  Y EQUIPOS DE ARMAMENTO AÉREO FAC- REPUESTOS BERETTA."/>
    <s v="46101800_x000a_25201902_x000a_46171626_x000a_46161700_x000a_25201706"/>
    <s v="CONTRATACIÓN DIRECTA"/>
    <n v="8"/>
    <n v="12"/>
    <n v="1"/>
    <n v="183131488"/>
    <s v="GLOBAL"/>
    <s v="SI APROBADAS"/>
  </r>
  <r>
    <x v="13"/>
    <s v="204-3-4"/>
    <n v="10"/>
    <s v="EQUIPO MILITAR Y DE SEGURIDAD"/>
    <s v="EQUIPO MILITAR Y DE SEGURIDAD (EQUIPO DE VUELO, AMETRALLADORAS, EQUIPO CALIBRACIÓN VISORES, PARACAIDAS) AMARRE VF 2019"/>
    <s v="25201904; 41114211; 46181706; 49211801; 31163010"/>
    <s v="CONTRATACIÓN DIRECTA"/>
    <n v="12"/>
    <n v="8"/>
    <n v="1"/>
    <n v="150000000"/>
    <s v="GLOBAL"/>
    <s v="SI EN TRAMITE"/>
  </r>
  <r>
    <x v="13"/>
    <s v="204-4-20"/>
    <n v="10"/>
    <s v="REPUESTOS"/>
    <s v="REPUESTOS SISTEMAS DE ARMAMENTO AÉREO AERONAVES FAC- REPUESTOS  BARRET"/>
    <s v="46101800_x000a_25201902_x000a_46171626_x000a_46161700_x000a_25201706"/>
    <s v="CONTRATACIÓN DIRECTA"/>
    <n v="8"/>
    <n v="12"/>
    <n v="1"/>
    <n v="134732800"/>
    <s v="GLOBAL"/>
    <s v="SI APROBADAS"/>
  </r>
  <r>
    <x v="13"/>
    <s v="204-7-5"/>
    <n v="10"/>
    <s v="SUSCRIPCIONES"/>
    <s v="SUSCRIPCIÓN MAINTENANCE TRACKING PARA LAS AERONAVES 737 BBJ Y LEGACY-600 DE LA FUERZA AÉREA COLOMBIANA"/>
    <n v="55101519"/>
    <s v="CONTRATACIÓN DIRECTA"/>
    <n v="1"/>
    <n v="12"/>
    <n v="1"/>
    <n v="136492166.72"/>
    <s v="GLOBAL"/>
    <s v="NO SOLICITADAS"/>
  </r>
  <r>
    <x v="13"/>
    <s v="204-5-6"/>
    <n v="10"/>
    <s v="MANTENIMIENTO EQUIPO DE NAVEGACION Y TRANSPORTE"/>
    <s v="SERVICIO DE MANTENIMIENTO O REPARACION DE COMPONENTES DE LAS AERONAVES DE LA FUERZA AEREA COLOMBIANA"/>
    <n v="78181900"/>
    <s v="CONTRATACIÓN DIRECTA"/>
    <n v="1"/>
    <n v="6"/>
    <n v="1"/>
    <n v="33167030.98"/>
    <s v="GLOBAL"/>
    <s v="SI EN TRAMITE"/>
  </r>
  <r>
    <x v="13"/>
    <s v="204-14"/>
    <n v="10"/>
    <s v="GASTOS JUDICIALES"/>
    <s v="PLAN DE COMPRAS ACOFA"/>
    <n v="0"/>
    <s v="CONTRATACIÓN DIRECTA"/>
    <n v="1"/>
    <n v="6"/>
    <n v="1"/>
    <n v="29448200"/>
    <s v="GLOBAL"/>
    <s v="NO SOLICITADAS"/>
  </r>
  <r>
    <x v="13"/>
    <s v="204-3-4"/>
    <n v="10"/>
    <s v="EQUIPO MILITAR Y DE SEGURIDAD"/>
    <s v="JAVELIN ODYSSEY HARNESS/CONTAINER - NO O R-10040"/>
    <n v="25201904"/>
    <s v="SELECCIÓN ABREVIADA SUBASTA INVERSA"/>
    <n v="3"/>
    <n v="6"/>
    <n v="10"/>
    <n v="124800000"/>
    <s v="UNIDAD"/>
    <s v="NO SOLICITADAS"/>
  </r>
  <r>
    <x v="13"/>
    <s v="204-4-1"/>
    <n v="10"/>
    <s v="COMBUSTIBLES Y LUBRICANTES"/>
    <s v="ACEITES GRASAS Y LUBRICANTES "/>
    <n v="15121902"/>
    <s v="CONTRATACIÓN DIRECTA"/>
    <n v="10"/>
    <n v="3"/>
    <n v="1"/>
    <n v="250000000"/>
    <s v="GLOBAL"/>
    <s v="NO SOLICITADAS"/>
  </r>
  <r>
    <x v="13"/>
    <s v="204-41-12"/>
    <n v="10"/>
    <s v="SERVICIOS PORTUARIOS Y AEROPORTUARIOS"/>
    <s v="SERVICIOS AEROPORTUARIOS (AMARRE VF2019)"/>
    <n v="25191501"/>
    <s v="CONTRATACIÓN DIRECTA"/>
    <n v="7"/>
    <n v="5"/>
    <n v="1"/>
    <n v="150000000"/>
    <s v="GLOBAL"/>
    <s v="NO SOLICITADAS"/>
  </r>
  <r>
    <x v="13"/>
    <s v="204-1-8"/>
    <n v="10"/>
    <s v="SOFTWARE"/>
    <s v="ADQUISICIÓN LICENCIA DE SOFTWARE DEL SISTEMA VISUAL DEL SIMULADOR HUEY II"/>
    <n v="43232601"/>
    <s v="CONTRATACIÓN DIRECTA"/>
    <n v="7"/>
    <n v="3"/>
    <n v="1"/>
    <n v="640000000"/>
    <s v="GLOBAL"/>
    <s v="NO SOLICITADAS"/>
  </r>
  <r>
    <x v="13"/>
    <s v="204-21-5"/>
    <n v="10"/>
    <s v="SERVICIOS DE CAPACITACION"/>
    <s v="ENTRENAMIENTO SIMULADORES DE VUELO"/>
    <n v="86131700"/>
    <s v="CONTRATACIÓN DIRECTA"/>
    <n v="1"/>
    <n v="11"/>
    <n v="1"/>
    <n v="265000000"/>
    <s v="GLOBAL"/>
    <s v="SI APROBADAS"/>
  </r>
  <r>
    <x v="13"/>
    <s v="204-21-5"/>
    <n v="10"/>
    <s v="SERVICIOS DE CAPACITACION"/>
    <s v="ENTRENAMIENTO SIMULADORES DE VUELO"/>
    <n v="86131700"/>
    <s v="CONTRATACIÓN DIRECTA"/>
    <n v="1"/>
    <n v="11"/>
    <n v="1"/>
    <n v="260000000"/>
    <s v="GLOBAL"/>
    <s v="SI APROBADAS"/>
  </r>
  <r>
    <x v="13"/>
    <s v="204-21-5"/>
    <n v="10"/>
    <s v="SERVICIOS DE CAPACITACION"/>
    <s v="ENTRENAMIENTO SIMULADORES DE VUELO(PROGRAMA ABD)"/>
    <n v="86131700"/>
    <s v="CONTRATACIÓN DIRECTA"/>
    <n v="1"/>
    <n v="11"/>
    <n v="1"/>
    <n v="135000000"/>
    <s v="GLOBAL"/>
    <s v="SI EN TRAMITE"/>
  </r>
  <r>
    <x v="13"/>
    <s v="204-1-6"/>
    <n v="16"/>
    <s v="EQUIPO DE SISTEMAS"/>
    <s v="ADQUISICIÓN DE EQUIPOS DE COMPUTO QUE PERMITAN LA INTEGRACIÓN DE COMPONENTES PARA EL FORTALECIMIENTO DE LA SEGURIDAD DIGITAL EN LA FUERZA AÉREA COLOMBIANA- ESTACIONES DE TRABAJO"/>
    <n v="43211500"/>
    <s v="CONTRATACIÓN DIRECTA"/>
    <n v="7"/>
    <n v="3"/>
    <n v="7"/>
    <n v="35000000"/>
    <s v="GLOBAL"/>
    <s v="NO SOLICITADAS"/>
  </r>
  <r>
    <x v="13"/>
    <s v="204-21-5"/>
    <n v="10"/>
    <s v="SERVICIOS DE CAPACITACION"/>
    <s v="ENTRENAMIENTO SIMULADORES DE VUELO"/>
    <n v="86131700"/>
    <s v="CONTRATACIÓN DIRECTA"/>
    <n v="1"/>
    <n v="11"/>
    <n v="1"/>
    <n v="85455892"/>
    <s v="GLOBAL"/>
    <s v="SI EN TRAMITE"/>
  </r>
  <r>
    <x v="13"/>
    <s v="204-4-20"/>
    <n v="10"/>
    <s v="REPUESTOS"/>
    <s v="REPUESTOS SISTEMA FLIR (NORMAL)"/>
    <n v="25202100"/>
    <s v="CONTRATACIÓN DIRECTA"/>
    <n v="1"/>
    <n v="6"/>
    <n v="1"/>
    <n v="959040"/>
    <s v="GLOBAL"/>
    <s v="NO SOLICITADAS"/>
  </r>
  <r>
    <x v="13"/>
    <s v="204-4-20"/>
    <n v="10"/>
    <s v="REPUESTOS"/>
    <s v="ADQUISICIÓN REPUESTOS PARA EL SOPORTE LOGISTICO DE LAS AERONAVES KFIR DE LA FAC"/>
    <s v="25202200; 25202300; 25202400; 25202500; 25202600; 25202700"/>
    <s v="CONTRATACIÓN DIRECTA"/>
    <n v="1"/>
    <n v="7"/>
    <n v="1"/>
    <n v="1600000000"/>
    <s v="GLOBAL"/>
    <s v="SI APROBADAS"/>
  </r>
  <r>
    <x v="13"/>
    <s v="204-1-6"/>
    <n v="10"/>
    <s v="EQUIPO DE SISTEMAS"/>
    <s v="SISTEMA DE ALMACENAMIENTO"/>
    <n v="43211507"/>
    <s v="CONTRATACIÓN DIRECTA"/>
    <n v="1"/>
    <n v="9"/>
    <n v="1"/>
    <n v="83000000"/>
    <s v="UNIDAD"/>
    <s v="NO SOLICITADAS"/>
  </r>
  <r>
    <x v="13"/>
    <s v="204-4-20"/>
    <n v="10"/>
    <s v="REPUESTOS"/>
    <s v="REPUESTOS EQUIPO Y ACCESORIOS TRIPULANTES Y AERONAVES FAC ( EQUIPO DE VUELO FAC )"/>
    <s v="46101800_x000a_25201902_x000a_46171626_x000a_46161700_x000a_25201706"/>
    <s v="CONTRATACIÓN DIRECTA"/>
    <n v="8"/>
    <n v="12"/>
    <n v="1"/>
    <n v="55251200"/>
    <s v="GLOBAL"/>
    <s v="SI APROBADAS"/>
  </r>
  <r>
    <x v="13"/>
    <s v="204-4-20"/>
    <n v="10"/>
    <s v="REPUESTOS"/>
    <s v="ADQUISICIÓN SOPORTE LOGISTICO DE LOS SISTEMAS DE ARMAMENTO ( ADQUISICIÓN REPUESTOS PERCHAS AERONAVES DE LA FUERZA AÉREA COLOMBIANA- AMARRE VF 2019"/>
    <n v="46101800"/>
    <s v="CONTRATACIÓN DIRECTA"/>
    <n v="8"/>
    <n v="12"/>
    <n v="1"/>
    <n v="120554400"/>
    <s v="GLOBAL"/>
    <s v="SI APROBADAS"/>
  </r>
  <r>
    <x v="13"/>
    <s v="204-4-20"/>
    <n v="10"/>
    <s v="REPUESTOS"/>
    <s v="ADQUISICIÓN REPUESTOS AMETRALLADORAS FAC  M134 PARA LA FUERZA AÉREA COLOMBIANA -AMARRE VF 2019"/>
    <n v="46101800"/>
    <s v="CONTRATACIÓN DIRECTA"/>
    <n v="8"/>
    <n v="12"/>
    <n v="1"/>
    <n v="256000000"/>
    <s v="GLOBAL"/>
    <s v="SI APROBADAS"/>
  </r>
  <r>
    <x v="13"/>
    <s v="204-4-20"/>
    <n v="10"/>
    <s v="REPUESTOS"/>
    <s v="ADQUISICIÓN REPUESTOS PERCHAS AERONAVES KFIR DE LA FUERZA AÉREA COLOMBIANA - AMARRE VF 2019"/>
    <n v="46101800"/>
    <s v="CONTRATACIÓN DIRECTA"/>
    <n v="8"/>
    <n v="12"/>
    <n v="1"/>
    <n v="256000000"/>
    <s v="GLOBAL"/>
    <s v="SI APROBADAS"/>
  </r>
  <r>
    <x v="13"/>
    <s v="204-4-20"/>
    <n v="10"/>
    <s v="REPUESTOS"/>
    <s v="ADQUISICIÓN REPUESTOS NVG ( AMARRE VF 2019)"/>
    <n v="46171626"/>
    <s v="CONTRATACIÓN DIRECTA"/>
    <n v="8"/>
    <n v="12"/>
    <n v="1"/>
    <n v="10880000"/>
    <s v="GLOBAL"/>
    <s v="SI APROBADAS"/>
  </r>
  <r>
    <x v="13"/>
    <s v="204-4-20"/>
    <n v="10"/>
    <s v="REPUESTOS"/>
    <s v="ADQUISICIÓN REPUESTOS NVG ( AMARRE VF 2019)"/>
    <n v="46171626"/>
    <s v="CONTRATACIÓN DIRECTA"/>
    <n v="8"/>
    <n v="12"/>
    <n v="1"/>
    <n v="19392320"/>
    <s v="GLOBAL"/>
    <s v="SI APROBADAS"/>
  </r>
  <r>
    <x v="13"/>
    <s v="204-4-20"/>
    <n v="10"/>
    <s v="REPUESTOS"/>
    <s v="ADQUISICIÓN REPUESTOS SISTEMAS DE ARMAMENTO TARGO KFIR PARA LA FAC- AMARRE VF 2019"/>
    <n v="46101800"/>
    <s v="CONTRATACIÓN DIRECTA"/>
    <n v="8"/>
    <n v="12"/>
    <n v="1"/>
    <n v="64000000"/>
    <s v="GLOBAL"/>
    <s v="SI APROBADAS"/>
  </r>
  <r>
    <x v="13"/>
    <s v="204-7-5"/>
    <n v="10"/>
    <s v="SUSCRIPCIONES"/>
    <s v="SUSCRIPCIÓN PUBLICACIONES TÉCNICAS PARA LOS GENERADORES ARRANCADORES APLICABLES A LAS DIFERENTES AERONAVES DE LA FUERZA AEREA COLOMBIANA"/>
    <n v="55101519"/>
    <s v="CONTRATACIÓN DIRECTA"/>
    <n v="1"/>
    <n v="12"/>
    <n v="1"/>
    <n v="18256420"/>
    <s v="GLOBAL"/>
    <s v="NO SOLICITADAS"/>
  </r>
  <r>
    <x v="13"/>
    <s v="204-6-7"/>
    <n v="10"/>
    <s v="TRANSPORTE"/>
    <s v="PAGOS QUE SE DEMANDEN POR CONCEPTO DE TRANSPORTE INTERNACIONAL DE MATERIAL USO DE LA FAC"/>
    <n v="78101502"/>
    <s v="CONTRATACIÓN DIRECTA"/>
    <n v="1"/>
    <n v="7"/>
    <n v="1"/>
    <n v="192000000"/>
    <s v="GLOBAL"/>
    <s v="SI APROBADAS"/>
  </r>
  <r>
    <x v="13"/>
    <s v="204-21-5"/>
    <n v="10"/>
    <s v="SERVICIOS DE CAPACITACION"/>
    <s v="ENTRENAMIENTO TUNEL DE VIENTO"/>
    <n v="86131700"/>
    <s v="CONTRATACIÓN DIRECTA"/>
    <n v="1"/>
    <n v="5"/>
    <n v="1"/>
    <n v="12111894.300000001"/>
    <s v="GLOBAL"/>
    <s v="NO SOLICITADAS"/>
  </r>
  <r>
    <x v="13"/>
    <s v="204-21-5"/>
    <n v="10"/>
    <s v="SERVICIOS DE CAPACITACION"/>
    <s v="ENTRENAMIENTO SIMULADORES DE VUELO"/>
    <n v="86131700"/>
    <s v="CONTRATACIÓN DIRECTA"/>
    <n v="1"/>
    <n v="11"/>
    <n v="1"/>
    <n v="26136686.07"/>
    <s v="GLOBAL"/>
    <s v="SI APROBADAS"/>
  </r>
  <r>
    <x v="13"/>
    <s v="204-1-26"/>
    <n v="10"/>
    <s v="EQUIPOS DE COMUNICACIONES"/>
    <s v="SISTEMA VCS 302X"/>
    <n v="43201500"/>
    <s v="CONTRATACIÓN DIRECTA"/>
    <n v="2"/>
    <n v="7"/>
    <n v="1"/>
    <n v="20008926"/>
    <s v="UNIDAD"/>
    <s v="NO SOLICITADAS"/>
  </r>
  <r>
    <x v="13"/>
    <s v="204-6-2"/>
    <n v="10"/>
    <s v="CORREO"/>
    <s v="PLAN DE COMPRAS ACOFA"/>
    <n v="0"/>
    <s v="CONTRATACIÓN DIRECTA"/>
    <n v="1"/>
    <n v="8"/>
    <n v="1"/>
    <n v="6400000"/>
    <s v="GLOBAL"/>
    <s v="NO SOLICITADAS"/>
  </r>
  <r>
    <x v="13"/>
    <s v="204-1-8"/>
    <n v="10"/>
    <s v="SOFTWARE"/>
    <s v="LICENCIAMIENTO VMWARE"/>
    <n v="43231512"/>
    <s v="CONTRATACIÓN DIRECTA"/>
    <n v="7"/>
    <n v="3"/>
    <n v="1"/>
    <n v="170000000"/>
    <s v="GLOBAL"/>
    <s v="NO SOLICITADAS"/>
  </r>
  <r>
    <x v="13"/>
    <s v="204-1-26"/>
    <n v="10"/>
    <s v="EQUIPOS DE COMUNICACIONES"/>
    <s v="SISTEMA DYNAMIC MULTIPOINT VIRTUAL PRIVATE NETWORK"/>
    <n v="43223300"/>
    <s v="CONTRATACIÓN DIRECTA"/>
    <n v="6"/>
    <n v="10"/>
    <n v="1"/>
    <n v="399994224"/>
    <s v="GLOBAL"/>
    <s v="NO SOLICITADAS"/>
  </r>
  <r>
    <x v="13"/>
    <s v="204-14"/>
    <n v="10"/>
    <s v="GASTOS JUDICIALES"/>
    <s v="PLAN DE COMPRAS ACOFA"/>
    <n v="0"/>
    <s v="CONTRATACIÓN DIRECTA"/>
    <n v="1"/>
    <n v="6"/>
    <n v="1"/>
    <n v="58584796.520000003"/>
    <s v="GLOBAL"/>
    <s v="NO SOLICITADAS"/>
  </r>
  <r>
    <x v="13"/>
    <s v="204-4-20"/>
    <n v="10"/>
    <s v="REPUESTOS"/>
    <s v="REPUESTOS IMPRESORAS AGENCIA DE COMPRAS"/>
    <n v="0"/>
    <s v="CONTRATACIÓN DIRECTA"/>
    <n v="6"/>
    <n v="6"/>
    <n v="1"/>
    <n v="1490889.78"/>
    <s v="GLOBAL"/>
    <s v="NO SOLICITADAS"/>
  </r>
  <r>
    <x v="13"/>
    <s v="204-4-20"/>
    <n v="10"/>
    <s v="REPUESTOS"/>
    <s v="REPUESTOS IMPRESORAS AGENCIA DE COMPRAS"/>
    <n v="0"/>
    <s v="CONTRATACIÓN DIRECTA"/>
    <n v="6"/>
    <n v="6"/>
    <n v="1"/>
    <n v="1242358.32"/>
    <s v="GLOBAL"/>
    <s v="NO SOLICITADAS"/>
  </r>
  <r>
    <x v="13"/>
    <s v="204-7-5"/>
    <n v="10"/>
    <s v="SUSCRIPCIONES"/>
    <s v="SUSCRIPCIÓN NAVDB FLIGHT MANAGMENT SYSTEM UNS, AERONAVES SK-350 Y C-130 DE LA FUERZA AÉREA COLOMBIANA"/>
    <n v="55101519"/>
    <s v="CONTRATACIÓN DIRECTA"/>
    <n v="1"/>
    <n v="12"/>
    <n v="1"/>
    <n v="31040000"/>
    <s v="GLOBAL"/>
    <s v="NO SOLICITADAS"/>
  </r>
  <r>
    <x v="13"/>
    <s v="204-7-5"/>
    <n v="10"/>
    <s v="SUSCRIPCIONES"/>
    <s v="SUSCRIPCIÓN INFORMACIÓN TÉCNICA PARA EQUIPOS Y AERONAVES DE LA FUERZA AÉREA COLOMBIANA"/>
    <n v="55101519"/>
    <s v="CONTRATACIÓN DIRECTA"/>
    <n v="1"/>
    <n v="12"/>
    <n v="1"/>
    <n v="300912988"/>
    <s v="GLOBAL"/>
    <s v="NO SOLICITADAS"/>
  </r>
  <r>
    <x v="13"/>
    <s v="204-1-25"/>
    <n v="10"/>
    <s v="OTRAS COMPRAS DE EQUIPOS"/>
    <s v="HIDROLAVADORA CON ACCESORIOS"/>
    <n v="25191500"/>
    <s v="CONTRATACIÓN DIRECTA"/>
    <n v="1"/>
    <n v="6"/>
    <n v="1"/>
    <n v="18240000"/>
    <s v="GLOBAL"/>
    <s v="NO SOLICITADAS"/>
  </r>
  <r>
    <x v="13"/>
    <s v="204-1-8"/>
    <n v="10"/>
    <s v="SOFTWARE"/>
    <s v="ADQUISICION BIG DATA"/>
    <n v="43232300"/>
    <s v="CONTRATACIÓN DIRECTA"/>
    <n v="1"/>
    <n v="6"/>
    <n v="1"/>
    <n v="536800000"/>
    <s v="GLOBAL"/>
    <s v="NO SOLICITADAS"/>
  </r>
  <r>
    <x v="13"/>
    <s v="204-4-20"/>
    <n v="10"/>
    <s v="REPUESTOS"/>
    <s v="ADQUISICIÓN REPUESTOS AERONAUTICOS PARA EL EQUIPO SR-560 DE LA FUERZA AÉREA COLOMBIANA - PLAN COLOMBIA ABD"/>
    <s v="25202200; 25202300; 25202400; 25202500; 25202600; 25202700"/>
    <s v="CONTRATACIÓN DIRECTA"/>
    <n v="1"/>
    <n v="6"/>
    <n v="1"/>
    <n v="1425322673.7900002"/>
    <s v="GLOBAL"/>
    <s v="NO SOLICITADAS"/>
  </r>
  <r>
    <x v="13"/>
    <s v="204-4-20"/>
    <n v="10"/>
    <s v="REPUESTOS"/>
    <s v="ADQUISICION DE REPUESTOS AERONAVES FAC"/>
    <s v="25202200; 25202300; 25202400; 25202500; 25202600; 25202700"/>
    <s v="CONTRATACIÓN DIRECTA"/>
    <n v="1"/>
    <n v="6"/>
    <n v="1"/>
    <n v="3431292288.23"/>
    <s v="GLOBAL"/>
    <s v="NO SOLICITADAS"/>
  </r>
  <r>
    <x v="13"/>
    <s v="204-1-19"/>
    <n v="10"/>
    <s v="AERONAVES"/>
    <s v="ADQUISICION PLANEADOR"/>
    <n v="25132003"/>
    <s v="CONTRATACIÓN DIRECTA"/>
    <n v="1"/>
    <n v="6"/>
    <n v="1"/>
    <n v="282000000"/>
    <s v="GLOBAL"/>
    <s v="NO SOLICITADAS"/>
  </r>
  <r>
    <x v="13"/>
    <s v="204-1-26"/>
    <n v="16"/>
    <s v="EQUIPOS DE COMUNICACIONES"/>
    <s v="SISTEMA DMVPN"/>
    <n v="43223300"/>
    <s v="CONTRATACIÓN DIRECTA"/>
    <n v="1"/>
    <n v="6"/>
    <n v="1"/>
    <n v="100000000"/>
    <s v="GLOBAL"/>
    <s v="NO SOLICITADAS"/>
  </r>
  <r>
    <x v="13"/>
    <s v="204-4-20"/>
    <n v="16"/>
    <s v="REPUESTOS"/>
    <s v="KIT SWITCH CORE"/>
    <n v="39121462"/>
    <s v="CONTRATACIÓN DIRECTA"/>
    <n v="1"/>
    <n v="6"/>
    <n v="1"/>
    <n v="100000000"/>
    <s v="GLOBAL"/>
    <s v="NO SOLICITADAS"/>
  </r>
  <r>
    <x v="13"/>
    <s v="204-5-2"/>
    <n v="10"/>
    <s v="MANTENIMIENTO DE BIENES MUEBLES, EQUIPOS Y ENSERES"/>
    <s v="MANTENIMIENTO REPARABLES TPS-70"/>
    <n v="95121801"/>
    <s v="CONTRATACIÓN DIRECTA"/>
    <n v="1"/>
    <n v="6"/>
    <n v="1"/>
    <n v="23400000"/>
    <s v="GLOBAL"/>
    <s v="NO SOLICITADAS"/>
  </r>
  <r>
    <x v="13"/>
    <s v="204-7-5"/>
    <n v="10"/>
    <s v="SUSCRIPCIONES"/>
    <s v="SUSCRIPCIÓN PUBLICACIONES TECNICAS Y OPERACIONALES PARA AERONAVES DE LA FUERZA AÉREA COLOMBIANA"/>
    <n v="55101519"/>
    <s v="CONTRATACIÓN DIRECTA"/>
    <n v="1"/>
    <n v="12"/>
    <n v="1"/>
    <n v="44614400"/>
    <s v="GLOBAL"/>
    <s v="NO SOLICITADAS"/>
  </r>
  <r>
    <x v="13"/>
    <s v="204-7-5"/>
    <n v="10"/>
    <s v="SUSCRIPCIONES"/>
    <s v="SUSCRIPCIÓN PUBLICACIONES TECNICAS Y OPERACIONALES PARA AERONAVES DE LA FUERZA AÉREA COLOMBIANA"/>
    <n v="55101519"/>
    <s v="CONTRATACIÓN DIRECTA"/>
    <n v="1"/>
    <n v="12"/>
    <n v="1"/>
    <n v="75683200"/>
    <s v="GLOBAL"/>
    <s v="NO SOLICITADAS"/>
  </r>
  <r>
    <x v="13"/>
    <s v="204-7-5"/>
    <n v="10"/>
    <s v="SUSCRIPCIONES"/>
    <s v="SUSCRIPCIÓN PUBLICACIONES TECNICAS Y OPERACIONALES PARA AERONAVES DE LA FUERZA AÉREA COLOMBIANA"/>
    <n v="55101519"/>
    <s v="CONTRATACIÓN DIRECTA"/>
    <n v="1"/>
    <n v="12"/>
    <n v="1"/>
    <n v="10178560"/>
    <s v="GLOBAL"/>
    <s v="NO SOLICITADAS"/>
  </r>
  <r>
    <x v="13"/>
    <s v="204-1-25"/>
    <n v="10"/>
    <s v="OTRAS COMPRAS DE EQUIPOS"/>
    <s v="ADQUISICIÓN EQUIPO DE PRUEBAS RADARES"/>
    <s v="41113600_x000a_"/>
    <s v="CONTRATACIÓN DIRECTA"/>
    <n v="1"/>
    <n v="3"/>
    <n v="1"/>
    <n v="5982880"/>
    <s v="GLOBAL"/>
    <s v="NO SOLICITADAS"/>
  </r>
  <r>
    <x v="13"/>
    <s v="204-4-1"/>
    <n v="10"/>
    <s v="COMBUSTIBLES Y LUBRICANTES"/>
    <s v="ADQUISICIÓN LUBRICANTES PARA LAS AERONAVES DE LA FUERZA AÉREA COLOMBIANA"/>
    <n v="15121900"/>
    <s v="SELECCIÓN ABREVIADA SUBASTA INVERSA"/>
    <n v="3"/>
    <n v="6"/>
    <n v="1"/>
    <n v="14310400"/>
    <s v="GALON"/>
    <s v="NO SOLICITADAS"/>
  </r>
  <r>
    <x v="13"/>
    <s v="204-1-25"/>
    <n v="10"/>
    <s v="OTRAS COMPRAS DE EQUIPOS"/>
    <s v="BELL 212 EPI CABIN CARGO NET"/>
    <n v="25191500"/>
    <s v="CONTRATACIÓN DIRECTA"/>
    <n v="1"/>
    <n v="6"/>
    <n v="2"/>
    <n v="35436800"/>
    <s v="UNIDAD"/>
    <s v="NO SOLICITADAS"/>
  </r>
  <r>
    <x v="13"/>
    <s v="204-1-25"/>
    <n v="10"/>
    <s v="OTRAS COMPRAS DE EQUIPOS"/>
    <s v="GPU PORTATIL"/>
    <n v="25191500"/>
    <s v="CONTRATACIÓN DIRECTA"/>
    <n v="1"/>
    <n v="6"/>
    <n v="4"/>
    <n v="67840000"/>
    <s v="UNIDAD"/>
    <s v="NO SOLICITADAS"/>
  </r>
  <r>
    <x v="13"/>
    <s v="204-1-25"/>
    <n v="10"/>
    <s v="OTRAS COMPRAS DE EQUIPOS"/>
    <s v="CLEANER, PRESSURE, SOLVENT-WATER"/>
    <n v="25191500"/>
    <s v="CONTRATACIÓN DIRECTA"/>
    <n v="1"/>
    <n v="6"/>
    <n v="2"/>
    <n v="50412800"/>
    <s v="UNIDAD"/>
    <s v="NO SOLICITADAS"/>
  </r>
  <r>
    <x v="13"/>
    <s v="204-1-25"/>
    <n v="10"/>
    <s v="OTRAS COMPRAS DE EQUIPOS"/>
    <s v="HELICOPTER ZIPPER DRESSED LONG"/>
    <n v="25191500"/>
    <s v="CONTRATACIÓN DIRECTA"/>
    <n v="1"/>
    <n v="6"/>
    <n v="2"/>
    <n v="7488000"/>
    <s v="UNIDAD"/>
    <s v="NO SOLICITADAS"/>
  </r>
  <r>
    <x v="13"/>
    <s v="204-1-25"/>
    <n v="10"/>
    <s v="OTRAS COMPRAS DE EQUIPOS"/>
    <s v="CARGO NET OCTAGONAL 16 X 16"/>
    <n v="25191500"/>
    <s v="CONTRATACIÓN DIRECTA"/>
    <n v="1"/>
    <n v="6"/>
    <n v="2"/>
    <n v="15603968"/>
    <s v="UNIDAD"/>
    <s v="NO SOLICITADAS"/>
  </r>
  <r>
    <x v="13"/>
    <s v="204-1-3"/>
    <n v="10"/>
    <s v="HERRAMIENTAS"/>
    <s v="JUEGO DE SERVICIO GENERAL"/>
    <n v="27113201"/>
    <s v="CONTRATACIÓN DIRECTA"/>
    <n v="1"/>
    <n v="6"/>
    <n v="1"/>
    <n v="9789728"/>
    <s v="UNIDAD"/>
    <s v="NO SOLICITADAS"/>
  </r>
  <r>
    <x v="13"/>
    <s v="204-1-3"/>
    <n v="10"/>
    <s v="HERRAMIENTAS"/>
    <s v="JUEGO COPAS IMPACTO 1/2 A 3/8"/>
    <n v="27113201"/>
    <s v="CONTRATACIÓN DIRECTA"/>
    <n v="1"/>
    <n v="6"/>
    <n v="1"/>
    <n v="2016000"/>
    <s v="UNIDAD"/>
    <s v="NO SOLICITADAS"/>
  </r>
  <r>
    <x v="13"/>
    <s v="204-1-3"/>
    <n v="10"/>
    <s v="HERRAMIENTAS"/>
    <s v="ANALOG AIRCRAFT TIRE INFLATOR"/>
    <n v="27113201"/>
    <s v="CONTRATACIÓN DIRECTA"/>
    <n v="1"/>
    <n v="6"/>
    <n v="2"/>
    <n v="3968000"/>
    <s v="UNIDAD"/>
    <s v="NO SOLICITADAS"/>
  </r>
  <r>
    <x v="13"/>
    <s v="204-1-3"/>
    <n v="10"/>
    <s v="HERRAMIENTAS"/>
    <s v="TOOL KIT, GENERAL ME"/>
    <n v="27113201"/>
    <s v="CONTRATACIÓN DIRECTA"/>
    <n v="1"/>
    <n v="6"/>
    <n v="1"/>
    <n v="30799392"/>
    <s v="UNIDAD"/>
    <s v="NO SOLICITADAS"/>
  </r>
  <r>
    <x v="13"/>
    <s v="204-1-3"/>
    <n v="10"/>
    <s v="HERRAMIENTAS"/>
    <s v="WRENCH SET, SOCKET"/>
    <n v="27113201"/>
    <s v="CONTRATACIÓN DIRECTA"/>
    <n v="1"/>
    <n v="6"/>
    <n v="1"/>
    <n v="3072000"/>
    <s v="UNIDAD"/>
    <s v="NO SOLICITADAS"/>
  </r>
  <r>
    <x v="13"/>
    <s v="204-1-3"/>
    <n v="10"/>
    <s v="HERRAMIENTAS"/>
    <s v="ADAPTADOR MAQUINA LAVADO COMPRESOR P/N K-1152"/>
    <n v="27113201"/>
    <s v="CONTRATACIÓN DIRECTA"/>
    <n v="1"/>
    <n v="6"/>
    <n v="2"/>
    <n v="768000"/>
    <s v="UNIDAD"/>
    <s v="NO SOLICITADAS"/>
  </r>
  <r>
    <x v="13"/>
    <s v="204-1-3"/>
    <n v="10"/>
    <s v="HERRAMIENTAS"/>
    <s v="ADAPTADOR MAQ. LAVADO COMPRESORES P/N K-1243"/>
    <n v="27113201"/>
    <s v="CONTRATACIÓN DIRECTA"/>
    <n v="1"/>
    <n v="6"/>
    <n v="2"/>
    <n v="960000"/>
    <s v="UNIDAD"/>
    <s v="NO SOLICITADAS"/>
  </r>
  <r>
    <x v="13"/>
    <s v="204-1-3"/>
    <n v="10"/>
    <s v="HERRAMIENTAS"/>
    <s v="ADAPTADOR SIKORSKY S76A"/>
    <n v="27113201"/>
    <s v="CONTRATACIÓN DIRECTA"/>
    <n v="1"/>
    <n v="6"/>
    <n v="2"/>
    <n v="544000"/>
    <s v="UNIDAD"/>
    <s v="NO SOLICITADAS"/>
  </r>
  <r>
    <x v="13"/>
    <s v="204-1-3"/>
    <n v="10"/>
    <s v="HERRAMIENTAS"/>
    <s v="ELECTRIC SWIVEL 6000 LB"/>
    <n v="27113201"/>
    <s v="CONTRATACIÓN DIRECTA"/>
    <n v="1"/>
    <n v="6"/>
    <n v="2"/>
    <n v="13786560"/>
    <s v="UNIDAD"/>
    <s v="NO SOLICITADAS"/>
  </r>
  <r>
    <x v="13"/>
    <s v="204-1-3"/>
    <n v="10"/>
    <s v="HERRAMIENTAS"/>
    <s v="TALON 6000 LB LONG LINE CARGO"/>
    <n v="27113201"/>
    <s v="CONTRATACIÓN DIRECTA"/>
    <n v="1"/>
    <n v="6"/>
    <n v="2"/>
    <n v="32190528"/>
    <s v="UNIDAD"/>
    <s v="NO SOLICITADAS"/>
  </r>
  <r>
    <x v="13"/>
    <s v="204-1-3"/>
    <n v="10"/>
    <s v="HERRAMIENTAS"/>
    <s v="KIT MASTIC REMOVAL MASTER"/>
    <n v="27113201"/>
    <s v="CONTRATACIÓN DIRECTA"/>
    <n v="1"/>
    <n v="6"/>
    <n v="1"/>
    <n v="10592000"/>
    <s v="UNIDAD"/>
    <s v="NO SOLICITADAS"/>
  </r>
  <r>
    <x v="13"/>
    <s v="204-1-25"/>
    <n v="10"/>
    <s v="OTRAS COMPRAS DE EQUIPOS"/>
    <s v="UNIDAD DE POTENCIA HIDRAULICA"/>
    <n v="25191500"/>
    <s v="CONTRATACIÓN DIRECTA"/>
    <n v="1"/>
    <n v="6"/>
    <n v="1"/>
    <n v="7101561.2199999997"/>
    <s v="GLOBAL"/>
    <s v="NO SOLICITADAS"/>
  </r>
  <r>
    <x v="13"/>
    <s v="204-21-5"/>
    <n v="10"/>
    <s v="SERVICIOS DE CAPACITACION"/>
    <s v="ENTRENAMIENTO SIMULADORES DE VUELO"/>
    <n v="86131700"/>
    <s v="CONTRATACIÓN DIRECTA"/>
    <n v="1"/>
    <n v="11"/>
    <n v="1"/>
    <n v="28501826.09"/>
    <s v="GLOBAL"/>
    <s v="SI APROBADAS"/>
  </r>
  <r>
    <x v="13"/>
    <s v="204-1-26"/>
    <n v="10"/>
    <s v="EQUIPOS DE COMUNICACIONES"/>
    <s v="ESTACION SATELITAL VSAT SKYEDGE II"/>
    <n v="52161523"/>
    <s v="CONTRATACIÓN DIRECTA"/>
    <n v="2"/>
    <n v="7"/>
    <n v="1"/>
    <n v="7066206.21"/>
    <s v="UNIDAD"/>
    <s v="NO SOLICITADAS"/>
  </r>
  <r>
    <x v="13"/>
    <s v="204-7-5"/>
    <n v="10"/>
    <s v="SUSCRIPCIONES"/>
    <s v="SUSCRIPCIÓN PLATAFORMA ENGINERING  WORKBENCH-EWB AND STANDARDS EXPERT PLATFORM IHS PARA LA FUERZA AÉREA COLOMBIANA"/>
    <n v="55101519"/>
    <s v="CONTRATACIÓN DIRECTA"/>
    <n v="1"/>
    <n v="12"/>
    <n v="1"/>
    <n v="186796800"/>
    <s v="GLOBAL"/>
    <s v="NO SOLICITADAS"/>
  </r>
  <r>
    <x v="13"/>
    <s v="204-1-25"/>
    <n v="10"/>
    <s v="OTRAS COMPRAS DE EQUIPOS"/>
    <s v="STANDARD PACKAGE FOD FB2400-S"/>
    <n v="25191500"/>
    <s v="CONTRATACIÓN DIRECTA"/>
    <n v="1"/>
    <n v="6"/>
    <n v="1"/>
    <n v="276476480"/>
    <s v="GLOBAL"/>
    <s v="NO SOLICITADAS"/>
  </r>
  <r>
    <x v="13"/>
    <s v="204-14"/>
    <n v="10"/>
    <s v="GASTOS JUDICIALES"/>
    <s v="PLAN DE COMPRAS ACOFA"/>
    <n v="0"/>
    <s v="CONTRATACIÓN DIRECTA"/>
    <n v="1"/>
    <n v="6"/>
    <n v="1"/>
    <n v="160000000"/>
    <s v="GLOBAL"/>
    <s v="NO SOLICITADAS"/>
  </r>
  <r>
    <x v="13"/>
    <s v="204-1-6"/>
    <n v="10"/>
    <s v="EQUIPO DE SISTEMAS"/>
    <s v="ADQUISICIÓN EQUIPO DE COMPUTO"/>
    <n v="43211507"/>
    <s v="CONTRATACIÓN DIRECTA"/>
    <n v="1"/>
    <n v="6"/>
    <n v="70"/>
    <n v="312514129.41999996"/>
    <s v="GLOBAL"/>
    <s v="NO SOLICITADAS"/>
  </r>
  <r>
    <x v="13"/>
    <s v="204-5-6"/>
    <n v="10"/>
    <s v="MANTENIMIENTO EQUIPO DE NAVEGACION Y TRANSPORTE"/>
    <s v="SERVICIO DE MANTENIMIENTO EQUIPO UH-60"/>
    <n v="78181900"/>
    <s v="CONTRATACIÓN DIRECTA"/>
    <n v="1"/>
    <n v="6"/>
    <n v="1"/>
    <n v="628800000"/>
    <s v="GLOBAL"/>
    <s v="NO SOLICITADAS"/>
  </r>
  <r>
    <x v="13"/>
    <s v="204-1-8"/>
    <n v="10"/>
    <s v="SOFTWARE"/>
    <s v="ADQUISICION BIG DATA"/>
    <n v="43232300"/>
    <s v="CONTRATACIÓN DIRECTA"/>
    <n v="1"/>
    <n v="6"/>
    <n v="1"/>
    <n v="161200000"/>
    <s v="GLOBAL"/>
    <s v="NO SOLICITADAS"/>
  </r>
  <r>
    <x v="13"/>
    <s v="204-4-20"/>
    <n v="10"/>
    <s v="REPUESTOS"/>
    <s v="ADQUISICIÓN REPUESTOS AERONAUTICOS PARA EL EQUIPO SR-560 DE LA FUERZA AÉREA COLOMBIANA"/>
    <s v="25202200; 25202300; 25202400; 25202500; 25202600; 25202700"/>
    <s v="CONTRATACIÓN DIRECTA"/>
    <n v="1"/>
    <n v="6"/>
    <n v="1"/>
    <n v="614953486.21000004"/>
    <s v="GLOBAL"/>
    <s v="NO SOLICITADAS"/>
  </r>
  <r>
    <x v="13"/>
    <s v="204-4-2"/>
    <n v="10"/>
    <s v="DOTACIONES"/>
    <s v="DOTACIÓN PERSONAL MILITAR FAC"/>
    <n v="53102500"/>
    <s v="SELECCIÓN ABREVIADA MENOR CUANTÍA"/>
    <n v="2"/>
    <n v="9"/>
    <n v="1"/>
    <n v="860479413"/>
    <s v="UNIDAD"/>
    <s v="NO SOLICITADAS"/>
  </r>
  <r>
    <x v="13"/>
    <s v="204-4-20"/>
    <n v="10"/>
    <s v="REPUESTOS"/>
    <s v="ADQUISICIÓN REPUESTOS AERONAUTICOS PARA EL EQUIPO SR-560 DE LA FUERZA AÉREA COLOMBIANA"/>
    <s v="25202200; 25202300; 25202400; 25202500; 25202600; 25202700"/>
    <s v="CONTRATACIÓN DIRECTA"/>
    <n v="1"/>
    <n v="6"/>
    <n v="1"/>
    <n v="115263642.28"/>
    <s v="GLOBAL"/>
    <s v="NO SOLICITADAS"/>
  </r>
  <r>
    <x v="13"/>
    <s v="204-7-5"/>
    <n v="10"/>
    <s v="SUSCRIPCIONES"/>
    <s v="SUSCRIPCIÓN A LA PLATAFORMA ENGINEERING WORBENCH-EWB, DE IHS MARKIT"/>
    <n v="43232305"/>
    <s v="CONTRATACIÓN DIRECTA"/>
    <n v="1"/>
    <n v="12"/>
    <n v="1"/>
    <n v="3472000"/>
    <s v="GLOBAL"/>
    <s v="NO SOLICITADAS"/>
  </r>
  <r>
    <x v="13"/>
    <s v="204-1-25"/>
    <n v="10"/>
    <s v="OTRAS COMPRAS DE EQUIPOS"/>
    <s v="ADQUISICIÓN EQUIPOS SISTEMAS AYUDAS A LA NAVEGACIÓN AÉREA"/>
    <n v="46161501"/>
    <s v="CONTRATACIÓN DIRECTA"/>
    <n v="1"/>
    <n v="6"/>
    <n v="1"/>
    <n v="615289960"/>
    <s v="GLOBAL"/>
    <s v="NO SOLICITADAS"/>
  </r>
  <r>
    <x v="13"/>
    <s v="204-1-26"/>
    <n v="10"/>
    <s v="EQUIPOS DE COMUNICACIONES"/>
    <s v="SISTEMA SEGURO CON INGENIERIA DE TRAFICO PARA LA RED DE ÁREA EXTENDIDA DE LA FAC"/>
    <n v="43222501"/>
    <s v="CONTRATACIÓN DIRECTA"/>
    <n v="2"/>
    <n v="7"/>
    <n v="1"/>
    <n v="631350000"/>
    <s v="UNIDAD"/>
    <s v="NO SOLICITADAS"/>
  </r>
  <r>
    <x v="13"/>
    <s v="204-4-20"/>
    <n v="10"/>
    <s v="REPUESTOS"/>
    <s v="ADQUISICIÓN REPUESTOS SISTEMAS DE ARMAMENTO AÉREO KEEPER PARA LA FAC-AMARRE VF 2019"/>
    <n v="46101800"/>
    <s v="CONTRATACIÓN DIRECTA"/>
    <n v="8"/>
    <n v="12"/>
    <n v="1"/>
    <n v="160000000"/>
    <s v="GLOBAL"/>
    <s v="SI APROBADAS"/>
  </r>
  <r>
    <x v="13"/>
    <s v="204-4-20"/>
    <n v="10"/>
    <s v="REPUESTOS"/>
    <s v="ADQUISICIÓN REPUESTOS SISTEMAS DE ARMAMENTO AÉREO KEEPER PARA LA FAC-AMARRE VF 2019"/>
    <n v="46101800"/>
    <s v="CONTRATACIÓN DIRECTA"/>
    <n v="8"/>
    <n v="12"/>
    <n v="1"/>
    <n v="30"/>
    <s v="GLOBAL"/>
    <s v="SI APROBADAS"/>
  </r>
  <r>
    <x v="14"/>
    <s v="204-1-6"/>
    <n v="10"/>
    <s v="EQUIPO DE SISTEMAS"/>
    <s v="COMPUTADOR PORTATIL ROBUSTO"/>
    <n v="43211500"/>
    <s v="SELECCIÓN ABREVIADA SUBASTA INVERSA"/>
    <n v="5"/>
    <n v="4"/>
    <n v="1"/>
    <n v="10000000"/>
    <s v="UNIDAD"/>
    <s v="NO SOLICITADAS"/>
  </r>
  <r>
    <x v="14"/>
    <s v="204-1-6"/>
    <n v="10"/>
    <s v="EQUIPO DE SISTEMAS"/>
    <s v="COMPUTADOR PORTATIL CORPORATIVO TIPO I"/>
    <n v="43211500"/>
    <s v="SELECCIÓN ABREVIADA SUBASTA INVERSA"/>
    <n v="5"/>
    <n v="4"/>
    <n v="17"/>
    <n v="68000000"/>
    <s v="UNIDAD"/>
    <s v="NO SOLICITADAS"/>
  </r>
  <r>
    <x v="14"/>
    <s v="204-1-6"/>
    <n v="10"/>
    <s v="EQUIPO DE SISTEMAS"/>
    <s v="ESCANER ESTANDAR"/>
    <n v="43211711"/>
    <s v="SELECCIÓN ABREVIADA SUBASTA INVERSA"/>
    <n v="5"/>
    <n v="4"/>
    <n v="6"/>
    <n v="18463500"/>
    <s v="UNIDAD"/>
    <s v="NO SOLICITADAS"/>
  </r>
  <r>
    <x v="14"/>
    <s v="204-1-6"/>
    <n v="10"/>
    <s v="EQUIPO DE SISTEMAS"/>
    <s v="IMAC"/>
    <n v="43211507"/>
    <s v="SELECCIÓN ABREVIADA SUBASTA INVERSA"/>
    <n v="5"/>
    <n v="4"/>
    <n v="1"/>
    <n v="10983491"/>
    <s v="UNIDAD"/>
    <s v="NO SOLICITADAS"/>
  </r>
  <r>
    <x v="14"/>
    <s v="204-1-6"/>
    <n v="10"/>
    <s v="EQUIPO DE SISTEMAS"/>
    <s v="IMPRESORA MULTIFUNCIONAL AVANZADA"/>
    <n v="43212100"/>
    <s v="SELECCIÓN ABREVIADA SUBASTA INVERSA"/>
    <n v="5"/>
    <n v="4"/>
    <n v="7"/>
    <n v="32550000"/>
    <s v="UNIDAD"/>
    <s v="NO SOLICITADAS"/>
  </r>
  <r>
    <x v="14"/>
    <s v="204-1-6"/>
    <n v="16"/>
    <s v="EQUIPO DE SISTEMAS"/>
    <s v="ESCANER ESTANDAR"/>
    <n v="43211711"/>
    <s v="SELECCIÓN ABREVIADA SUBASTA INVERSA"/>
    <n v="5"/>
    <n v="4"/>
    <n v="4"/>
    <n v="12309000"/>
    <s v="UNIDAD"/>
    <s v="NO SOLICITADAS"/>
  </r>
  <r>
    <x v="14"/>
    <s v="204-1-6"/>
    <n v="16"/>
    <s v="EQUIPO DE SISTEMAS"/>
    <s v="EQUIPO BIOMETRICO PARA ZONA RECLUTAMIENTO "/>
    <n v="43211714"/>
    <s v="SELECCIÓN ABREVIADA MENOR CUANTÍA"/>
    <n v="2"/>
    <n v="7"/>
    <n v="3"/>
    <n v="9000000"/>
    <s v="UNIDAD"/>
    <s v="NO SOLICITADAS"/>
  </r>
  <r>
    <x v="14"/>
    <s v="204-1-6"/>
    <n v="10"/>
    <s v="EQUIPO DE SISTEMAS"/>
    <s v="COMPUTADOR PORTATIL CORPORATIVO TIPO II"/>
    <n v="43211500"/>
    <s v="SELECCIÓN ABREVIADA SUBASTA INVERSA"/>
    <n v="5"/>
    <n v="4"/>
    <n v="2"/>
    <n v="10000000"/>
    <s v="UNIDAD"/>
    <s v="NO SOLICITADAS"/>
  </r>
  <r>
    <x v="14"/>
    <s v="204-1-6"/>
    <n v="10"/>
    <s v="EQUIPO DE SISTEMAS"/>
    <s v="SWICTH 24 PUERTOS"/>
    <n v="43201402"/>
    <s v="SELECCIÓN ABREVIADA SUBASTA INVERSA"/>
    <n v="3"/>
    <n v="6"/>
    <n v="3"/>
    <n v="13780800"/>
    <s v="UNIDAD"/>
    <s v="NO SOLICITADAS"/>
  </r>
  <r>
    <x v="14"/>
    <s v="204-1-6"/>
    <n v="10"/>
    <s v="EQUIPO DE SISTEMAS"/>
    <s v="COMPUTADOR PARA ENROLAMIENTO"/>
    <n v="43211512"/>
    <s v="SELECCIÓN ABREVIADA SUBASTA INVERSA"/>
    <n v="3"/>
    <n v="6"/>
    <n v="11"/>
    <n v="34100000"/>
    <s v="UNIDAD"/>
    <s v="NO SOLICITADAS"/>
  </r>
  <r>
    <x v="14"/>
    <s v="204-1-6"/>
    <n v="10"/>
    <s v="EQUIPO DE SISTEMAS"/>
    <s v="MONITOR PORTATIL PARA VISUALIZACION DE CAMARAS"/>
    <n v="52161555"/>
    <s v="SELECCIÓN ABREVIADA SUBASTA INVERSA"/>
    <n v="3"/>
    <n v="6"/>
    <n v="7"/>
    <n v="20300000"/>
    <s v="UNIDAD"/>
    <s v="NO SOLICITADAS"/>
  </r>
  <r>
    <x v="14"/>
    <s v="204-1-6"/>
    <n v="10"/>
    <s v="EQUIPO DE SISTEMAS"/>
    <s v="MONITOR 24&quot; VGA, HDMI, DVI, BNC (VIDEO COMPUESTO) HD/FULL-HD"/>
    <n v="46171612"/>
    <s v="MÍNIMA CUANTÍA"/>
    <n v="3"/>
    <n v="6"/>
    <n v="2"/>
    <n v="1228000"/>
    <s v="UNIDAD"/>
    <s v="NO SOLICITADAS"/>
  </r>
  <r>
    <x v="14"/>
    <s v="204-1-6"/>
    <n v="10"/>
    <s v="EQUIPO DE SISTEMAS"/>
    <s v="SWITCH DE RED 8 O 16 PUERTOS 1GB,  POE+.   "/>
    <n v="43222610"/>
    <s v="MÍNIMA CUANTÍA"/>
    <n v="3"/>
    <n v="6"/>
    <n v="2"/>
    <n v="830000"/>
    <s v="UNIDAD"/>
    <s v="NO SOLICITADAS"/>
  </r>
  <r>
    <x v="14"/>
    <s v="204-1-6"/>
    <n v="10"/>
    <s v="EQUIPO DE SISTEMAS"/>
    <s v="SWITCH KVM USB 4 PTOS"/>
    <n v="43222610"/>
    <s v="MÍNIMA CUANTÍA"/>
    <n v="3"/>
    <n v="6"/>
    <n v="4"/>
    <n v="1252000"/>
    <s v="UNIDAD"/>
    <s v="NO SOLICITADAS"/>
  </r>
  <r>
    <x v="14"/>
    <s v="204-1-6"/>
    <n v="10"/>
    <s v="EQUIPO DE SISTEMAS"/>
    <s v="ROUTER LINKSYS DE MESA"/>
    <n v="43222609"/>
    <s v="MÍNIMA CUANTÍA"/>
    <n v="3"/>
    <n v="6"/>
    <n v="3"/>
    <n v="504000"/>
    <s v="UNIDAD"/>
    <s v="NO SOLICITADAS"/>
  </r>
  <r>
    <x v="14"/>
    <s v="204-1-6"/>
    <n v="10"/>
    <s v="EQUIPO DE SISTEMAS"/>
    <s v="IMPRESORA MULTIFUNCIONAL ESTANDAR"/>
    <n v="43212100"/>
    <s v="SELECCIÓN ABREVIADA SUBASTA INVERSA"/>
    <n v="5"/>
    <n v="4"/>
    <n v="2"/>
    <n v="7500000"/>
    <s v="UNIDAD"/>
    <s v="NO SOLICITADAS"/>
  </r>
  <r>
    <x v="14"/>
    <s v="204-1-6"/>
    <n v="10"/>
    <s v="EQUIPO DE SISTEMAS"/>
    <s v="ESTACIONES METEREOLOGICAS DIGITALES PORTATILES CON ACCESORIOS"/>
    <s v="41114410-41114411"/>
    <s v="CONTRATACIÓN DIRECTA"/>
    <n v="3"/>
    <n v="12"/>
    <n v="1"/>
    <n v="6069000"/>
    <s v="GLOBAL"/>
    <s v="NO SOLICITADAS"/>
  </r>
  <r>
    <x v="14"/>
    <s v="204-1-6"/>
    <n v="10"/>
    <s v="EQUIPO DE SISTEMAS"/>
    <s v="IPAD TIPO I"/>
    <n v="43211509"/>
    <s v="SELECCIÓN ABREVIADA SUBASTA INVERSA"/>
    <n v="5"/>
    <n v="4"/>
    <n v="5"/>
    <n v="12500000"/>
    <s v="UNIDAD"/>
    <s v="NO SOLICITADAS"/>
  </r>
  <r>
    <x v="14"/>
    <s v="204-1-6"/>
    <n v="10"/>
    <s v="EQUIPO DE SISTEMAS"/>
    <s v="SWITCH CORE DE VOZ Y DATOS IPV4 A IPV6"/>
    <n v="41113700"/>
    <s v="SELECCIÓN ABREVIADA MENOR CUANTÍA"/>
    <n v="3"/>
    <n v="3"/>
    <n v="6"/>
    <n v="107100000"/>
    <s v="UNIDAD"/>
    <s v="NO SOLICITADAS"/>
  </r>
  <r>
    <x v="14"/>
    <s v="204-1-6"/>
    <n v="10"/>
    <s v="EQUIPO DE SISTEMAS"/>
    <s v="EQUIPO BIOMETRICO"/>
    <n v="43211714"/>
    <s v="SELECCIÓN ABREVIADA MENOR CUANTÍA"/>
    <n v="3"/>
    <n v="3"/>
    <n v="2"/>
    <n v="10088296"/>
    <s v="UNIDAD"/>
    <s v="NO SOLICITADAS"/>
  </r>
  <r>
    <x v="14"/>
    <s v="204-1-6"/>
    <n v="10"/>
    <s v="EQUIPO DE SISTEMAS"/>
    <s v="EQUIPO DE VIDEO CONFERENCIA"/>
    <n v="45111902"/>
    <s v="SELECCIÓN ABREVIADA MENOR CUANTÍA"/>
    <n v="2"/>
    <n v="6"/>
    <n v="1"/>
    <n v="295000000"/>
    <s v="UNIDAD"/>
    <s v="NO SOLICITADAS"/>
  </r>
  <r>
    <x v="14"/>
    <s v="204-1-6"/>
    <n v="10"/>
    <s v="EQUIPO DE SISTEMAS"/>
    <s v="SISTEMA DE CONTROL ACCESO (LECTOR BIOMETRICO, SWITCH, UPS)"/>
    <n v="46171619"/>
    <s v="MÍNIMA CUANTÍA"/>
    <n v="5"/>
    <n v="4"/>
    <n v="1"/>
    <n v="19800000"/>
    <s v="UNIDAD"/>
    <s v="NO SOLICITADAS"/>
  </r>
  <r>
    <x v="14"/>
    <s v="204-1-8"/>
    <n v="10"/>
    <s v="SOFTWARE"/>
    <s v="LICENCIA MICROSOFT BIG DATA"/>
    <n v="43233004"/>
    <s v="MÍNIMA CUANTÍA"/>
    <n v="1"/>
    <n v="6"/>
    <n v="1"/>
    <n v="118000000"/>
    <s v="GLOBAL"/>
    <s v=""/>
  </r>
  <r>
    <x v="14"/>
    <s v="204-1-8"/>
    <n v="10"/>
    <s v="SOFTWARE"/>
    <s v="LICENCIAMIENTO ARCGIS"/>
    <n v="81112501"/>
    <s v="MÍNIMA CUANTÍA"/>
    <n v="3"/>
    <n v="6"/>
    <n v="1"/>
    <n v="40211922"/>
    <s v="GLOBAL"/>
    <s v="NO SOLICITADAS"/>
  </r>
  <r>
    <x v="14"/>
    <s v="204-1-26"/>
    <n v="10"/>
    <s v="EQUIPOS DE COMUNICACIONES"/>
    <s v="SISTEMA DE CONTROL ACCESO (RADIOENLACE)"/>
    <n v="46171619"/>
    <s v="MÍNIMA CUANTÍA"/>
    <n v="3"/>
    <n v="3"/>
    <n v="1"/>
    <n v="4800000"/>
    <s v="UNIDAD"/>
    <s v="NO SOLICITADAS"/>
  </r>
  <r>
    <x v="14"/>
    <s v="204-2-2"/>
    <n v="10"/>
    <s v="MOBILIARIO Y ENSERES"/>
    <s v="RACKS"/>
    <n v="72151605"/>
    <s v="SELECCIÓN ABREVIADA MENOR CUANTÍA"/>
    <n v="3"/>
    <n v="3"/>
    <n v="2"/>
    <n v="17435732"/>
    <s v="UNIDAD"/>
    <s v="NO SOLICITADAS"/>
  </r>
  <r>
    <x v="14"/>
    <s v="204-3-4"/>
    <n v="10"/>
    <s v="EQUIPO MILITAR Y DE SEGURIDAD"/>
    <s v="SISTEMA DE CONTROL ACCESO (CAMARA Y ELECTROIMAN)"/>
    <n v="46171610"/>
    <s v="MÍNIMA CUANTÍA"/>
    <n v="1"/>
    <n v="6"/>
    <n v="1"/>
    <n v="3400000"/>
    <s v="UNIDAD"/>
    <s v="NO SOLICITADAS"/>
  </r>
  <r>
    <x v="14"/>
    <s v="204-4-20"/>
    <n v="10"/>
    <s v="REPUESTOS"/>
    <s v="DISCO DURO EXTERNO"/>
    <n v="43201827"/>
    <s v="LICITACIÓN PÚBLICA"/>
    <n v="3"/>
    <n v="9"/>
    <n v="6"/>
    <n v="3357108"/>
    <s v="UNIDAD"/>
    <s v="NO SOLICITADAS"/>
  </r>
  <r>
    <x v="14"/>
    <s v="204-4-20"/>
    <n v="10"/>
    <s v="REPUESTOS"/>
    <s v="REPUESTOS EQUIPO DE COMPUTO"/>
    <n v="43211600"/>
    <s v="SELECCIÓN ABREVIADA MENOR CUANTÍA"/>
    <n v="8"/>
    <n v="9"/>
    <n v="1"/>
    <n v="43570030"/>
    <s v="GLOBAL"/>
    <s v="NO SOLICITADAS"/>
  </r>
  <r>
    <x v="14"/>
    <s v="204-4-20"/>
    <n v="10"/>
    <s v="REPUESTOS"/>
    <s v="NACIONALIZACION REPUESTOS COMUNICACIONES"/>
    <n v="93161600"/>
    <s v="CONTRATACIÓN DIRECTA"/>
    <n v="2"/>
    <n v="7"/>
    <n v="1"/>
    <n v="32000000"/>
    <s v="GLOBAL"/>
    <s v="NO SOLICITADAS"/>
  </r>
  <r>
    <x v="14"/>
    <s v="204-4-20"/>
    <n v="10"/>
    <s v="REPUESTOS"/>
    <s v="FILTRO DE FLUIDO P/N 1R-0762"/>
    <n v="40161504"/>
    <s v="SELECCIÓN ABREVIADA MENOR CUANTÍA"/>
    <n v="6"/>
    <n v="6"/>
    <n v="72"/>
    <n v="8004888"/>
    <s v="GLOBAL"/>
    <s v="NO SOLICITADAS"/>
  </r>
  <r>
    <x v="14"/>
    <s v="204-4-20"/>
    <n v="10"/>
    <s v="REPUESTOS"/>
    <s v="FILTRO SEPARADOR DE AGUA"/>
    <n v="40161502"/>
    <s v="SELECCIÓN ABREVIADA MENOR CUANTÍA"/>
    <n v="2"/>
    <n v="6"/>
    <n v="90"/>
    <n v="13159710"/>
    <s v="UNIDAD"/>
    <s v="NO SOLICITADAS"/>
  </r>
  <r>
    <x v="14"/>
    <s v="204-4-20"/>
    <n v="10"/>
    <s v="REPUESTOS"/>
    <s v="FILTRO DE FLUIDOS P/N 1R-1808"/>
    <n v="40161504"/>
    <s v="SELECCIÓN ABREVIADA MENOR CUANTÍA"/>
    <n v="2"/>
    <n v="6"/>
    <n v="70"/>
    <n v="10581410"/>
    <s v="UNIDAD"/>
    <s v="NO SOLICITADAS"/>
  </r>
  <r>
    <x v="14"/>
    <s v="204-4-20"/>
    <n v="10"/>
    <s v="REPUESTOS"/>
    <s v="CUERPO DEFILTRO DE TOMA DE AIRE"/>
    <n v="40161505"/>
    <s v="SELECCIÓN ABREVIADA MENOR CUANTÍA"/>
    <n v="2"/>
    <n v="6"/>
    <n v="50"/>
    <n v="13245650"/>
    <s v="UNIDAD"/>
    <s v="NO SOLICITADAS"/>
  </r>
  <r>
    <x v="14"/>
    <s v="204-4-20"/>
    <n v="10"/>
    <s v="REPUESTOS"/>
    <s v="FILTRO DE AIRE - AS"/>
    <n v="40161505"/>
    <s v="SELECCIÓN ABREVIADA MENOR CUANTÍA"/>
    <n v="2"/>
    <n v="6"/>
    <n v="50"/>
    <n v="6283500"/>
    <s v="UNIDAD"/>
    <s v="NO SOLICITADAS"/>
  </r>
  <r>
    <x v="14"/>
    <s v="204-4-20"/>
    <n v="10"/>
    <s v="REPUESTOS"/>
    <s v="FILTRO DE FLUIDO"/>
    <n v="40161504"/>
    <s v="SELECCIÓN ABREVIADA MENOR CUANTÍA"/>
    <n v="2"/>
    <n v="6"/>
    <n v="220"/>
    <n v="11078100"/>
    <s v="UNIDAD"/>
    <s v="NO SOLICITADAS"/>
  </r>
  <r>
    <x v="14"/>
    <s v="204-4-20"/>
    <n v="10"/>
    <s v="REPUESTOS"/>
    <s v="FILTRO DE FLUIDO P/N FS1932"/>
    <n v="40161504"/>
    <s v="SELECCIÓN ABREVIADA MENOR CUANTÍA"/>
    <n v="2"/>
    <n v="6"/>
    <n v="220"/>
    <n v="18381880"/>
    <s v="UNIDAD"/>
    <s v="NO SOLICITADAS"/>
  </r>
  <r>
    <x v="14"/>
    <s v="204-4-20"/>
    <n v="10"/>
    <s v="REPUESTOS"/>
    <s v="FILTRO DE ACEITE LF3970"/>
    <n v="40161504"/>
    <s v="SELECCIÓN ABREVIADA MENOR CUANTÍA"/>
    <n v="2"/>
    <n v="6"/>
    <n v="220"/>
    <n v="8017900"/>
    <s v="UNIDAD"/>
    <s v="NO SOLICITADAS"/>
  </r>
  <r>
    <x v="14"/>
    <s v="204-4-20"/>
    <n v="10"/>
    <s v="REPUESTOS"/>
    <s v="FILTRO DE TOMA DE AIRE"/>
    <n v="40161505"/>
    <s v="SELECCIÓN ABREVIADA MENOR CUANTÍA"/>
    <n v="2"/>
    <n v="6"/>
    <n v="176"/>
    <n v="23039104"/>
    <s v="UNIDAD"/>
    <s v="NO SOLICITADAS"/>
  </r>
  <r>
    <x v="14"/>
    <s v="204-4-20"/>
    <n v="10"/>
    <s v="REPUESTOS"/>
    <s v="EMPAQUE DE COBERTOR DE VÁLVULAS"/>
    <n v="31401501"/>
    <s v="SELECCIÓN ABREVIADA MENOR CUANTÍA"/>
    <n v="2"/>
    <n v="6"/>
    <n v="12"/>
    <n v="1728468"/>
    <s v="UNIDAD"/>
    <s v="NO SOLICITADAS"/>
  </r>
  <r>
    <x v="14"/>
    <s v="204-4-20"/>
    <n v="10"/>
    <s v="REPUESTOS"/>
    <s v="CORREA ACANALADA V N/P 3289941"/>
    <n v="26111801"/>
    <s v="SELECCIÓN ABREVIADA MENOR CUANTÍA"/>
    <n v="2"/>
    <n v="6"/>
    <n v="24"/>
    <n v="8203824"/>
    <s v="UNIDAD"/>
    <s v="NO SOLICITADAS"/>
  </r>
  <r>
    <x v="14"/>
    <s v="204-4-20"/>
    <n v="10"/>
    <s v="REPUESTOS"/>
    <s v="EMPAQUE ANILLO O"/>
    <n v="31401503"/>
    <s v="SELECCIÓN ABREVIADA MENOR CUANTÍA"/>
    <n v="2"/>
    <n v="6"/>
    <n v="12"/>
    <n v="329172"/>
    <s v="UNIDAD"/>
    <s v="NO SOLICITADAS"/>
  </r>
  <r>
    <x v="14"/>
    <s v="204-4-20"/>
    <n v="10"/>
    <s v="REPUESTOS"/>
    <s v="CORREAS"/>
    <n v="26111801"/>
    <s v="SELECCIÓN ABREVIADA MENOR CUANTÍA"/>
    <n v="2"/>
    <n v="6"/>
    <n v="6"/>
    <n v="2869242"/>
    <s v="UNIDAD"/>
    <s v="NO SOLICITADAS"/>
  </r>
  <r>
    <x v="14"/>
    <s v="204-4-20"/>
    <n v="10"/>
    <s v="REPUESTOS"/>
    <s v="TERMOSTATO N/P 52922708"/>
    <n v="41112209"/>
    <s v="SELECCIÓN ABREVIADA MENOR CUANTÍA"/>
    <n v="2"/>
    <n v="6"/>
    <n v="7"/>
    <n v="2386335"/>
    <s v="UNIDAD"/>
    <s v="NO SOLICITADAS"/>
  </r>
  <r>
    <x v="14"/>
    <s v="204-4-20"/>
    <n v="10"/>
    <s v="REPUESTOS"/>
    <s v="TERMOSTATO N/P 247-7133"/>
    <n v="41112209"/>
    <s v="SELECCIÓN ABREVIADA MENOR CUANTÍA"/>
    <n v="2"/>
    <n v="6"/>
    <n v="6"/>
    <n v="1406556"/>
    <s v="UNIDAD"/>
    <s v="NO SOLICITADAS"/>
  </r>
  <r>
    <x v="14"/>
    <s v="204-4-20"/>
    <n v="10"/>
    <s v="REPUESTOS"/>
    <s v="FILTRO DE LUBRICACION DE ACEITE"/>
    <n v="40161504"/>
    <s v="SELECCIÓN ABREVIADA MENOR CUANTÍA"/>
    <n v="2"/>
    <n v="6"/>
    <n v="9"/>
    <n v="791244"/>
    <s v="UNIDAD"/>
    <s v="NO SOLICITADAS"/>
  </r>
  <r>
    <x v="14"/>
    <s v="204-4-20"/>
    <n v="10"/>
    <s v="REPUESTOS"/>
    <s v="FILTRO SEPARADOR DE AGUA - FILTRO COMBUSTIBLE"/>
    <n v="40161502"/>
    <s v="SELECCIÓN ABREVIADA MENOR CUANTÍA"/>
    <n v="2"/>
    <n v="6"/>
    <n v="18"/>
    <n v="1035504"/>
    <s v="UNIDAD"/>
    <s v="NO SOLICITADAS"/>
  </r>
  <r>
    <x v="14"/>
    <s v="204-4-20"/>
    <n v="10"/>
    <s v="REPUESTOS"/>
    <s v="FILTRO DE REFRIGERANTE"/>
    <n v="40142501"/>
    <s v="SELECCIÓN ABREVIADA MENOR CUANTÍA"/>
    <n v="2"/>
    <n v="6"/>
    <n v="9"/>
    <n v="636390"/>
    <s v="UNIDAD"/>
    <s v="NO SOLICITADAS"/>
  </r>
  <r>
    <x v="14"/>
    <s v="204-4-20"/>
    <n v="10"/>
    <s v="REPUESTOS"/>
    <s v="LIMPIADOR DE AIRE"/>
    <n v="40161505"/>
    <s v="SELECCIÓN ABREVIADA MENOR CUANTÍA"/>
    <n v="2"/>
    <n v="6"/>
    <n v="8"/>
    <n v="874696"/>
    <s v="UNIDAD"/>
    <s v="NO SOLICITADAS"/>
  </r>
  <r>
    <x v="14"/>
    <s v="204-4-20"/>
    <n v="10"/>
    <s v="REPUESTOS"/>
    <s v="CORREA ACANALADA V N/P 217638"/>
    <n v="26111801"/>
    <s v="SELECCIÓN ABREVIADA MENOR CUANTÍA"/>
    <n v="2"/>
    <n v="6"/>
    <n v="5"/>
    <n v="578190"/>
    <s v="UNIDAD"/>
    <s v="NO SOLICITADAS"/>
  </r>
  <r>
    <x v="14"/>
    <s v="204-4-23"/>
    <n v="10"/>
    <s v="OTROS MATERIALES Y SUMINISTROS"/>
    <s v="KIT DE PRUEBAS PARA ACEITE"/>
    <n v="41113320"/>
    <s v="SELECCIÓN ABREVIADA MENOR CUANTÍA"/>
    <n v="2"/>
    <n v="6"/>
    <n v="343"/>
    <n v="2842441"/>
    <s v="UNIDAD"/>
    <s v="NO SOLICITADAS"/>
  </r>
  <r>
    <x v="14"/>
    <s v="204-4-23"/>
    <n v="10"/>
    <s v="OTROS MATERIALES Y SUMINISTROS"/>
    <s v="AGUA DESTILADA"/>
    <n v="41104213"/>
    <s v="SELECCIÓN ABREVIADA MENOR CUANTÍA"/>
    <n v="2"/>
    <n v="6"/>
    <n v="700"/>
    <n v="7395500"/>
    <s v="GALON"/>
    <s v="NO SOLICITADAS"/>
  </r>
  <r>
    <x v="14"/>
    <s v="204-4-23"/>
    <n v="10"/>
    <s v="OTROS MATERIALES Y SUMINISTROS"/>
    <s v="ALCOHOL ISOPROPILICO POR 1 GALON"/>
    <n v="12191601"/>
    <s v="SELECCIÓN ABREVIADA MENOR CUANTÍA"/>
    <n v="2"/>
    <n v="6"/>
    <n v="150"/>
    <n v="7371450"/>
    <s v="GALON"/>
    <s v="NO SOLICITADAS"/>
  </r>
  <r>
    <x v="14"/>
    <s v="204-5-2"/>
    <n v="10"/>
    <s v="MANTENIMIENTO DE BIENES MUEBLES, EQUIPOS Y ENSERES"/>
    <s v="MANTENIMIENTO SISTEMAS PORTATILES AYUDAS AEROPORTUARIAS"/>
    <n v="72103302"/>
    <s v="SELECCIÓN ABREVIADA MENOR CUANTÍA"/>
    <n v="3"/>
    <n v="5"/>
    <n v="1"/>
    <n v="79730000"/>
    <s v="GLOBAL"/>
    <s v="NO SOLICITADAS"/>
  </r>
  <r>
    <x v="14"/>
    <s v="204-5-4"/>
    <n v="10"/>
    <s v="MANTENIMIENTO DE VÍAS, ESTRUCTURAS Y REDES"/>
    <s v="MANTENIMIENTO DE MASTILES Y TORRES DE COMUNICACIONES DE LAS UNIDADES FAC."/>
    <n v="72103302"/>
    <s v="SELECCIÓN ABREVIADA MENOR CUANTÍA"/>
    <n v="3"/>
    <n v="5"/>
    <n v="1"/>
    <n v="305044600"/>
    <s v="GLOBAL"/>
    <s v="NO SOLICITADAS"/>
  </r>
  <r>
    <x v="14"/>
    <s v="204-5-4"/>
    <n v="10"/>
    <s v="MANTENIMIENTO DE VÍAS, ESTRUCTURAS Y REDES"/>
    <s v="MANTENIMIENTO CORRECTIVO DE LA RED DE VOZ Y DATOS DEL CACOM-3"/>
    <n v="81111803"/>
    <s v="MÍNIMA CUANTÍA"/>
    <n v="4"/>
    <n v="11"/>
    <n v="1"/>
    <n v="12954578"/>
    <s v="GLOBAL"/>
    <s v="NO SOLICITADAS"/>
  </r>
  <r>
    <x v="14"/>
    <s v="204-5-4"/>
    <n v="10"/>
    <s v="MANTENIMIENTO DE VÍAS, ESTRUCTURAS Y REDES"/>
    <s v="MANTENIMIENTO REDES"/>
    <n v="72151605"/>
    <s v="SELECCIÓN ABREVIADA MENOR CUANTÍA"/>
    <n v="3"/>
    <n v="3"/>
    <n v="1"/>
    <n v="143600000"/>
    <s v="GLOBAL"/>
    <s v="NO SOLICITADAS"/>
  </r>
  <r>
    <x v="14"/>
    <s v="204-5-5"/>
    <n v="16"/>
    <s v="MANTENIMIENTO EQUIPO COMUNICACIÓN Y COMPUTACIÓN"/>
    <s v="MANTENMIMIENTO PREVENTIVO Y CORRECTIVO EQUIPOS DE COMUNICACIÓN Y COMPUTO"/>
    <s v="81111800-81112300"/>
    <s v="MÍNIMA CUANTÍA"/>
    <n v="3"/>
    <n v="8"/>
    <n v="1"/>
    <n v="1500000"/>
    <s v="GLOBAL"/>
    <s v="NO SOLICITADAS"/>
  </r>
  <r>
    <x v="14"/>
    <s v="204-5-5"/>
    <n v="10"/>
    <s v="MANTENIMIENTO EQUIPO COMUNICACIÓN Y COMPUTACIÓN"/>
    <s v="MANTENIMIENTOSISTEMAS ELECTRONICOS DICEX"/>
    <s v="81111800-81112300"/>
    <s v="SELECCIÓN ABREVIADA MENOR CUANTÍA"/>
    <n v="7"/>
    <n v="12"/>
    <n v="1"/>
    <n v="5170000"/>
    <s v="GLOBAL"/>
    <s v=""/>
  </r>
  <r>
    <x v="14"/>
    <s v="204-5-12"/>
    <n v="10"/>
    <s v="MANTENIMIENTO DE OTROS BIENES"/>
    <s v="MANTENIMIENTO DE LOS SISTEMAS DE IDENTIFICACION PARA EL ACCESO AL CENTRO Y CONTROL"/>
    <n v="31242105"/>
    <s v="MÍNIMA CUANTÍA"/>
    <n v="1"/>
    <n v="6"/>
    <n v="1"/>
    <n v="9013112"/>
    <s v="GLOBAL"/>
    <s v="NO SOLICITADAS"/>
  </r>
  <r>
    <x v="14"/>
    <s v="204-5-13"/>
    <n v="16"/>
    <s v="MANTENIMIENTO DE SOFTWARE"/>
    <s v="MANTENIMIENTO LICENCIAS ORACLE EMAVI"/>
    <n v="81112200"/>
    <s v="CONTRATACIÓN DIRECTA"/>
    <n v="3"/>
    <n v="6"/>
    <n v="1"/>
    <n v="5500000"/>
    <s v="UNIDAD"/>
    <s v="NO SOLICITADAS"/>
  </r>
  <r>
    <x v="14"/>
    <s v="204-5-13"/>
    <n v="10"/>
    <s v="MANTENIMIENTO DE SOFTWARE"/>
    <s v="MANTENIMIENTO SW, HORAS DEVOPS, MOVILES, NET, BI"/>
    <n v="81111504"/>
    <s v="CONTRATACIÓN DIRECTA"/>
    <n v="3"/>
    <n v="6"/>
    <n v="1"/>
    <n v="76000000"/>
    <s v="GLOBAL"/>
    <s v="NO SOLICITADAS"/>
  </r>
  <r>
    <x v="14"/>
    <s v="204-5-13"/>
    <n v="10"/>
    <s v="MANTENIMIENTO DE SOFTWARE"/>
    <s v="MANTENIMIENTO ARC GIS"/>
    <n v="81112200"/>
    <s v="CONTRATACIÓN DIRECTA"/>
    <n v="3"/>
    <n v="6"/>
    <n v="1"/>
    <n v="40211922"/>
    <s v="GLOBAL"/>
    <s v="NO SOLICITADAS"/>
  </r>
  <r>
    <x v="14"/>
    <s v="204-5-13"/>
    <n v="10"/>
    <s v="MANTENIMIENTO DE SOFTWARE"/>
    <s v="MANTENIMIENTO SAP"/>
    <n v="81112200"/>
    <s v="SELECCIÓN ABREVIADA MENOR CUANTÍA"/>
    <n v="1"/>
    <n v="6"/>
    <n v="1"/>
    <n v="119227276"/>
    <s v="GLOBAL"/>
    <s v="NO SOLICITADAS"/>
  </r>
  <r>
    <x v="14"/>
    <s v="204-6-5"/>
    <n v="10"/>
    <s v="SERVICIOS DE TRANSMISION DE INFORMACION"/>
    <s v="SERVICIO SATELITAL MOVIL"/>
    <n v="83111602"/>
    <s v="SELECCIÓN ABREVIADA MENOR CUANTÍA"/>
    <n v="1"/>
    <n v="6"/>
    <n v="1"/>
    <n v="280000000"/>
    <s v="GLOBAL"/>
    <s v="SI APROBADAS"/>
  </r>
  <r>
    <x v="14"/>
    <s v="204-6-5"/>
    <n v="10"/>
    <s v="SERVICIOS DE TRANSMISION DE INFORMACION"/>
    <s v="SEGMENTO SATELITAL SISTEMA C2 (2018)"/>
    <n v="83111602"/>
    <s v="LICITACIÓN PÚBLICA"/>
    <n v="1"/>
    <n v="6"/>
    <n v="1"/>
    <n v="991270000"/>
    <s v="GLOBAL"/>
    <s v="SI APROBADAS"/>
  </r>
  <r>
    <x v="14"/>
    <s v="204-7-5"/>
    <n v="10"/>
    <s v="SUSCRIPCIONES"/>
    <s v="SUSCRIPCION MSF 02 - S3Y- 00010 P-8286 MICROSOFT IES FAC"/>
    <n v="81112501"/>
    <s v="SELECCIÓN ABREVIADA MENOR CUANTÍA"/>
    <n v="6"/>
    <n v="6"/>
    <n v="6035"/>
    <n v="32661420"/>
    <s v="UNIDAD"/>
    <s v="NO SOLICITADAS"/>
  </r>
  <r>
    <x v="14"/>
    <s v="204-7-5"/>
    <n v="16"/>
    <s v="SUSCRIPCIONES"/>
    <s v="SUSCRIPCION MSF 02 - S3Y- 00010 P-8286 MICROSOFT IES FAC"/>
    <n v="81112501"/>
    <s v="SELECCIÓN ABREVIADA MENOR CUANTÍA"/>
    <n v="6"/>
    <n v="6"/>
    <n v="3289"/>
    <n v="17800068"/>
    <s v="GLOBAL"/>
    <s v="NO SOLICITADAS"/>
  </r>
  <r>
    <x v="14"/>
    <s v="204-7-5"/>
    <n v="10"/>
    <s v="SUSCRIPCIONES"/>
    <s v="SUSCRIPCION LINUX"/>
    <n v="81111820"/>
    <s v="MÍNIMA CUANTÍA"/>
    <n v="6"/>
    <n v="1"/>
    <n v="1"/>
    <n v="11885500"/>
    <s v="GLOBAL"/>
    <s v="NO SOLICITADAS"/>
  </r>
  <r>
    <x v="14"/>
    <s v="204-41-13"/>
    <n v="10"/>
    <s v="OTROS GASTOS POR ADQUISICION DE SERVICIOS"/>
    <s v="INTERVENTORIA TECNICA, ADMINISTRATIVA, FINANCIERA, CONTABLE Y JURIDICA PARA EL PROYECTO DE IMPLEMENTACION Y PUESTA EN FUNCIONAMIENTO DE UN SSISTEMA ELECTRONICO DE SEGURIDAD Y MEDIDAS PASIVAS PARA LA BASE FUERZA AEREA (BFA) TC. LUIS F. PINTO SEDE DEL CACOM-4 MELGAR TOLIMA"/>
    <n v="81101500"/>
    <s v="SELECCIÓN ABREVIADA MENOR CUANTÍA"/>
    <n v="5"/>
    <n v="6"/>
    <n v="1"/>
    <n v="113349880"/>
    <s v="GLOBAL"/>
    <s v="NO SOLICITADAS"/>
  </r>
  <r>
    <x v="14"/>
    <s v="204-4-20"/>
    <n v="10"/>
    <s v="REPUESTOS"/>
    <s v="REPUESTOS"/>
    <n v="40161505"/>
    <s v="SELECCIÓN ABREVIADA MENOR CUANTÍA"/>
    <n v="2"/>
    <n v="6"/>
    <n v="1"/>
    <n v="4200587"/>
    <s v="UNIDAD"/>
    <s v="NO SOLICITADAS"/>
  </r>
  <r>
    <x v="14"/>
    <s v="204-4-23"/>
    <n v="10"/>
    <s v="OTROS MATERIALES Y SUMINISTROS"/>
    <s v="IMPREVISTOS OTROS MATERIALES Y SUMINISTROS"/>
    <s v="41113320-41104213-12191601"/>
    <s v="SELECCIÓN ABREVIADA MENOR CUANTÍA"/>
    <n v="2"/>
    <n v="6"/>
    <n v="1"/>
    <n v="558259"/>
    <s v="UNIDAD"/>
    <s v="NO SOLICITADAS"/>
  </r>
  <r>
    <x v="14"/>
    <s v="204-5-13"/>
    <n v="10"/>
    <s v="MANTENIMIENTO DE SOFTWARE"/>
    <s v="MANTENIMIENTO SOFTWARE DE GESTION ESTRATEGICA SUITE VISION EMPRESARIAL"/>
    <n v="81112202"/>
    <s v="CONTRATACIÓN DIRECTA"/>
    <n v="3"/>
    <n v="4"/>
    <n v="1"/>
    <n v="48498446"/>
    <s v="GLOBAL"/>
    <s v="NO SOLICITADAS"/>
  </r>
  <r>
    <x v="14"/>
    <s v="204-4-20"/>
    <n v="10"/>
    <s v="REPUESTOS"/>
    <s v="REPUESTOS EQUIPO DE COMPUTO"/>
    <n v="43211600"/>
    <s v="SELECCIÓN ABREVIADA MENOR CUANTÍA"/>
    <n v="8"/>
    <n v="9"/>
    <n v="1"/>
    <n v="18084337.399999999"/>
    <s v="GLOBAL"/>
    <s v="NO SOLICITADAS"/>
  </r>
  <r>
    <x v="14"/>
    <s v="204-1-8"/>
    <n v="10"/>
    <s v="SOFTWARE"/>
    <s v="LICENCIAMIENTO AUTODESK"/>
    <n v="81112501"/>
    <s v="SELECCIÓN ABREVIADA MENOR CUANTÍA"/>
    <n v="1"/>
    <n v="6"/>
    <n v="1"/>
    <n v="57465480"/>
    <s v="GLOBAL"/>
    <s v=""/>
  </r>
  <r>
    <x v="14"/>
    <s v="204-7-5"/>
    <n v="10"/>
    <s v="SUSCRIPCIONES"/>
    <s v="SUSCRIPCION MSF 02 -KW5- 00359 P-9271 MICROSOFT IES FAC"/>
    <n v="81112501"/>
    <s v="SELECCIÓN ABREVIADA MENOR CUANTÍA"/>
    <n v="6"/>
    <n v="6"/>
    <n v="777"/>
    <n v="39648282.030000001"/>
    <s v="UNIDAD"/>
    <s v="NO SOLICITADAS"/>
  </r>
  <r>
    <x v="14"/>
    <s v="204-7-5"/>
    <n v="16"/>
    <s v="SUSCRIPCIONES"/>
    <s v="SUSCRIPCION MSF 02 - H30- 03429 P-8382 MICROSOFT IES FAC"/>
    <n v="81112501"/>
    <s v="SELECCIÓN ABREVIADA MENOR CUANTÍA"/>
    <n v="6"/>
    <n v="6"/>
    <n v="777"/>
    <n v="12199474.98"/>
    <s v="UNIDAD"/>
    <s v="NO SOLICITADAS"/>
  </r>
  <r>
    <x v="14"/>
    <s v="204-1-6"/>
    <n v="10"/>
    <s v="EQUIPO DE SISTEMAS"/>
    <s v="EQUIPOS COMPUTADORES DE TABLETAS"/>
    <n v="43211509"/>
    <s v="MÍNIMA CUANTÍA"/>
    <n v="3"/>
    <n v="6"/>
    <n v="15"/>
    <n v="23712000"/>
    <s v="UNIDAD"/>
    <s v="NO SOLICITADAS"/>
  </r>
  <r>
    <x v="14"/>
    <s v="204-4-20"/>
    <n v="10"/>
    <s v="REPUESTOS"/>
    <s v="REPUESTOS EQUIPO DE COMPUTO"/>
    <n v="43211600"/>
    <s v="SELECCIÓN ABREVIADA MENOR CUANTÍA"/>
    <n v="8"/>
    <n v="9"/>
    <n v="1"/>
    <n v="38345632.740000002"/>
    <s v="GLOBAL"/>
    <s v="NO SOLICITADAS"/>
  </r>
  <r>
    <x v="14"/>
    <s v="204-5-4"/>
    <n v="10"/>
    <s v="MANTENIMIENTO DE VÍAS, ESTRUCTURAS Y REDES"/>
    <s v="MANTENIMIENTO REDES"/>
    <n v="72151605"/>
    <s v="MÍNIMA CUANTÍA"/>
    <n v="1"/>
    <n v="6"/>
    <n v="1"/>
    <n v="46000000"/>
    <s v="GLOBAL"/>
    <s v="NO SOLICITADAS"/>
  </r>
  <r>
    <x v="14"/>
    <s v="204-7-5"/>
    <n v="10"/>
    <s v="SUSCRIPCIONES"/>
    <s v="SUSCRIPCION SISTEMA DE SEGURIDAD DE ENDPOINT"/>
    <n v="43233205"/>
    <s v="SELECCIÓN ABREVIADA MENOR CUANTÍA"/>
    <n v="1"/>
    <n v="6"/>
    <n v="1"/>
    <n v="461000000"/>
    <s v="GLOBAL"/>
    <s v=""/>
  </r>
  <r>
    <x v="14"/>
    <s v="204-41-13"/>
    <n v="10"/>
    <s v="OTROS GASTOS POR ADQUISICION DE SERVICIOS"/>
    <s v="SERVICIO DE CONFIGURACION, PARAMETRIZACION Y DESPLIEGUE OFFICE 365 IES"/>
    <n v="80101507"/>
    <s v="MÍNIMA CUANTÍA"/>
    <n v="5"/>
    <n v="6"/>
    <n v="1"/>
    <n v="47690297"/>
    <s v="GLOBAL"/>
    <s v="NO SOLICITADAS"/>
  </r>
  <r>
    <x v="14"/>
    <s v="204-41-13"/>
    <n v="16"/>
    <s v="OTROS GASTOS POR ADQUISICION DE SERVICIOS"/>
    <s v="SERVICIO DE TRASLADO PLATAFORMA TECNOLOGICA"/>
    <n v="81111809"/>
    <s v="SELECCIÓN ABREVIADA MENOR CUANTÍA"/>
    <n v="5"/>
    <n v="6"/>
    <n v="1"/>
    <n v="200000000"/>
    <s v="GLOBAL"/>
    <s v="NO SOLICITADAS"/>
  </r>
  <r>
    <x v="14"/>
    <s v="204-5-13"/>
    <n v="10"/>
    <s v="MANTENIMIENTO DE SOFTWARE"/>
    <s v="MANTENIMIENTO ARCGIS"/>
    <n v="81112200"/>
    <s v="MÍNIMA CUANTÍA"/>
    <n v="3"/>
    <n v="6"/>
    <n v="1"/>
    <n v="19788078"/>
    <s v="GLOBAL"/>
    <s v="NO SOLICITADAS"/>
  </r>
  <r>
    <x v="14"/>
    <s v="204-1-8"/>
    <n v="10"/>
    <s v="SOFTWARE"/>
    <s v="LICENCIA ADOBE CAPTIVATE // EPFAC"/>
    <n v="81112501"/>
    <s v="MÍNIMA CUANTÍA"/>
    <n v="3"/>
    <n v="6"/>
    <n v="2"/>
    <n v="1722800"/>
    <s v="UNIDAD"/>
    <s v="NO SOLICITADAS"/>
  </r>
  <r>
    <x v="14"/>
    <s v="204-1-8"/>
    <n v="10"/>
    <s v="SOFTWARE"/>
    <s v="LICENCIA PLATAFORMA ADOBE (GAORI-DESAI)"/>
    <n v="43232103"/>
    <s v="MÍNIMA CUANTÍA"/>
    <n v="3"/>
    <n v="6"/>
    <n v="2"/>
    <n v="6868000"/>
    <s v="UNIDAD"/>
    <s v="NO SOLICITADAS"/>
  </r>
  <r>
    <x v="14"/>
    <s v="204-1-8"/>
    <n v="10"/>
    <s v="SOFTWARE"/>
    <s v="LICENCIA CREATIVE CLOUD FOR DE ADOBE TEAMS // EPFAC"/>
    <n v="43232102"/>
    <s v="MÍNIMA CUANTÍA"/>
    <n v="3"/>
    <n v="6"/>
    <n v="4"/>
    <n v="6132000"/>
    <s v="UNIDAD"/>
    <s v="NO SOLICITADAS"/>
  </r>
  <r>
    <x v="14"/>
    <s v="204-1-8"/>
    <n v="10"/>
    <s v="SOFTWARE"/>
    <s v="LICENCIA ADOBE STOCK // EPFAC"/>
    <n v="81112501"/>
    <s v="MÍNIMA CUANTÍA"/>
    <n v="3"/>
    <n v="6"/>
    <n v="1"/>
    <n v="1366000"/>
    <s v="UNIDAD"/>
    <s v="NO SOLICITADAS"/>
  </r>
  <r>
    <x v="14"/>
    <s v="204-5-13"/>
    <n v="10"/>
    <s v="MANTENIMIENTO DE SOFTWARE"/>
    <s v="RENOVACION LICENCIA ANUAL ADOBE CREATIVE CLOUD (COA-DINAV)"/>
    <n v="43232102"/>
    <s v="SELECCIÓN ABREVIADA MENOR CUANTÍA"/>
    <n v="1"/>
    <n v="12"/>
    <n v="1"/>
    <n v="3434000"/>
    <s v="GLOBAL"/>
    <s v=""/>
  </r>
  <r>
    <x v="14"/>
    <s v="204-5-2"/>
    <n v="10"/>
    <s v="MANTENIMIENTO DE BIENES MUEBLES, EQUIPOS Y ENSERES"/>
    <s v="IMPREVISTOS"/>
    <n v="0"/>
    <s v="SELECCIÓN ABREVIADA MENOR CUANTÍA"/>
    <n v="3"/>
    <n v="5"/>
    <n v="1"/>
    <n v="18623464"/>
    <s v="GLOBAL"/>
    <s v="NO SOLICITADAS"/>
  </r>
  <r>
    <x v="14"/>
    <s v="204-5-2"/>
    <n v="10"/>
    <s v="MANTENIMIENTO DE BIENES MUEBLES, EQUIPOS Y ENSERES"/>
    <s v="MANTENIMIENTO DE BIENES MUEBLES, EQUIPOS Y ENSERES"/>
    <n v="72103302"/>
    <s v="MÍNIMA CUANTÍA"/>
    <n v="1"/>
    <n v="6"/>
    <n v="1"/>
    <n v="1646536"/>
    <s v="GLOBAL"/>
    <s v=""/>
  </r>
  <r>
    <x v="14"/>
    <s v="204-41-13"/>
    <n v="10"/>
    <s v="OTROS GASTOS POR ADQUISICION DE SERVICIOS"/>
    <s v="IMPREVISTOS"/>
    <n v="0"/>
    <s v="MÍNIMA CUANTÍA"/>
    <n v="1"/>
    <n v="6"/>
    <n v="1"/>
    <n v="46650120"/>
    <s v="GLOBAL"/>
    <s v=""/>
  </r>
  <r>
    <x v="14"/>
    <s v="204-5-5"/>
    <n v="10"/>
    <s v="MANTENIMIENTO EQUIPO COMUNICACIÓN Y COMPUTACIÓN"/>
    <s v="SISTEMA DE ALMACENAMIENTOY RECUPERACION DE INFORMACION ANTE DESASTRES"/>
    <n v="81111900"/>
    <s v="MÍNIMA CUANTÍA"/>
    <n v="9"/>
    <n v="3"/>
    <n v="1"/>
    <n v="59536833"/>
    <s v="GLOBAL"/>
    <s v="NO SOLICITADAS"/>
  </r>
  <r>
    <x v="14"/>
    <s v="204-5-13"/>
    <n v="10"/>
    <s v="MANTENIMIENTO DE SOFTWARE"/>
    <s v="HOSTING, MANTENIMIENTO Y SOPORTE TECNICA DE APLICACIONES WEB INSTITUCIONALES, SEGURIDAD DE LA INFORMACION Y SERVICIOS DE COMUNICACIÓN PUBLICA INSTITUCIONAL"/>
    <n v="81112105"/>
    <s v="SELECCIÓN ABREVIADA MENOR CUANTÍA"/>
    <n v="1"/>
    <n v="6"/>
    <n v="1"/>
    <n v="132924000"/>
    <s v="GLOBAL"/>
    <s v="NO SOLICITADAS"/>
  </r>
  <r>
    <x v="14"/>
    <s v="204-5-4"/>
    <n v="10"/>
    <s v="MANTENIMIENTO DE VÍAS, ESTRUCTURAS Y REDES"/>
    <s v="IMPREVISTOS"/>
    <n v="0"/>
    <s v="SELECCIÓN ABREVIADA MENOR CUANTÍA"/>
    <n v="3"/>
    <n v="5"/>
    <n v="1"/>
    <n v="38155400"/>
    <s v="GLOBAL"/>
    <s v="NO SOLICITADAS"/>
  </r>
  <r>
    <x v="14"/>
    <s v="204-4-20"/>
    <n v="10"/>
    <s v="REPUESTOS"/>
    <s v="IMPREVISTOS"/>
    <n v="0"/>
    <s v="SELECCIÓN ABREVIADA MENOR CUANTÍA"/>
    <n v="1"/>
    <n v="6"/>
    <n v="1"/>
    <n v="238787467.37"/>
    <s v="GLOBAL"/>
    <s v=""/>
  </r>
  <r>
    <x v="15"/>
    <s v="101-5-86"/>
    <n v="10"/>
    <s v="PARTIDA ALIMENTACION SOLDADOS"/>
    <s v="PARTIDA ALIMENTACION SOLDADOS"/>
    <s v="90101501;90101604;90101501"/>
    <s v="CONTRATACIÓN DIRECTA"/>
    <n v="5"/>
    <n v="5"/>
    <n v="1"/>
    <n v="2050000000"/>
    <s v="GLOBAL"/>
    <s v="NO SOLICITADAS"/>
  </r>
  <r>
    <x v="15"/>
    <s v="101-5-86"/>
    <n v="10"/>
    <s v="PARTIDA ALIMENTACION SOLDADOS"/>
    <s v="PARTIDA ALIMENTACION SOLDADOS"/>
    <s v="90101501;90101604"/>
    <s v="CONTRATACIÓN DIRECTA"/>
    <n v="1"/>
    <n v="6"/>
    <n v="1"/>
    <n v="2550000000"/>
    <s v="GLOBAL"/>
    <s v="SI EN TRAMITE"/>
  </r>
  <r>
    <x v="15"/>
    <s v="204-1-10"/>
    <n v="16"/>
    <s v="EQUIPO DE LABORATORIO"/>
    <s v="EQUIPO DE LABORATORIO"/>
    <n v="0"/>
    <s v="SOLICITUD DE INFORMACIÓN A LOS PROVEEDORES"/>
    <n v="7"/>
    <n v="5"/>
    <n v="3"/>
    <n v="24109686"/>
    <s v="UNIDAD"/>
    <s v="NO SOLICITADAS"/>
  </r>
  <r>
    <x v="15"/>
    <s v="204-1-10"/>
    <n v="16"/>
    <s v="EQUIPO DE LABORATORIO"/>
    <s v="SELLADORA DE BOLSAS AUTOMÁTICA"/>
    <n v="44102304"/>
    <s v="MÍNIMA CUANTÍA"/>
    <n v="8"/>
    <n v="4"/>
    <n v="1"/>
    <n v="6300000"/>
    <s v="UNIDAD"/>
    <s v="NO SOLICITADAS"/>
  </r>
  <r>
    <x v="15"/>
    <s v="204-1-11"/>
    <n v="16"/>
    <s v="EQUIPO MEDICO"/>
    <s v="ADQUISICION VENTILADOR MEDICO PARA NEONATOS (APARATO RSPIRATORIO MEDICO)"/>
    <n v="42271611"/>
    <s v="SOLICITUD DE INFORMACIÓN A LOS PROVEEDORES"/>
    <n v="7"/>
    <n v="5"/>
    <n v="1"/>
    <n v="2447252"/>
    <s v="UNIDAD"/>
    <s v="NO SOLICITADAS"/>
  </r>
  <r>
    <x v="15"/>
    <s v="204-1-11"/>
    <n v="10"/>
    <s v="EQUIPO MEDICO"/>
    <s v="DIGITALIZADOR DE PLACAS RADIOGRAFICAS"/>
    <n v="42201800"/>
    <s v="CONTRATACIÓN DIRECTA"/>
    <n v="5"/>
    <n v="5"/>
    <n v="1"/>
    <n v="75000000"/>
    <s v="UNIDAD"/>
    <s v="NO SOLICITADAS"/>
  </r>
  <r>
    <x v="15"/>
    <s v="204-1-11"/>
    <n v="10"/>
    <s v="EQUIPO MEDICO"/>
    <s v="BASCULA DIGITAL DE PISO"/>
    <n v="42182800"/>
    <s v="CONTRATACIÓN DIRECTA"/>
    <n v="5"/>
    <n v="5"/>
    <n v="20"/>
    <n v="42421400"/>
    <s v="UNIDAD"/>
    <s v="NO SOLICITADAS"/>
  </r>
  <r>
    <x v="15"/>
    <s v="204-1-11"/>
    <n v="10"/>
    <s v="EQUIPO MEDICO"/>
    <s v="TALLIMETRO MECANICO  FIJO A LA PAREED "/>
    <n v="42182700"/>
    <s v="CONTRATACIÓN DIRECTA"/>
    <n v="5"/>
    <n v="5"/>
    <n v="20"/>
    <n v="7489500"/>
    <s v="UNIDAD"/>
    <s v="NO SOLICITADAS"/>
  </r>
  <r>
    <x v="15"/>
    <s v="204-1-11"/>
    <n v="10"/>
    <s v="EQUIPO MEDICO"/>
    <s v="ANALIZADOR DE COMPOSICION CORPORAL "/>
    <n v="42182800"/>
    <s v="CONTRATACIÓN DIRECTA"/>
    <n v="5"/>
    <n v="5"/>
    <n v="1"/>
    <n v="22084034"/>
    <s v="UNIDAD"/>
    <s v="NO SOLICITADAS"/>
  </r>
  <r>
    <x v="15"/>
    <s v="204-1-11"/>
    <n v="10"/>
    <s v="EQUIPO MEDICO"/>
    <s v="TALLIMETRO PORTATIL"/>
    <n v="42182700"/>
    <s v="CONTRATACIÓN DIRECTA"/>
    <n v="5"/>
    <n v="5"/>
    <n v="2"/>
    <n v="1034296"/>
    <s v="UNIDAD"/>
    <s v="NO SOLICITADAS"/>
  </r>
  <r>
    <x v="15"/>
    <s v="204-1-11"/>
    <n v="10"/>
    <s v="EQUIPO MEDICO"/>
    <s v="MONITOR DE SIGNOS VITALES"/>
    <n v="42181900"/>
    <s v="CONTRATACIÓN DIRECTA"/>
    <n v="5"/>
    <n v="5"/>
    <n v="2"/>
    <n v="8000000"/>
    <s v="UNIDAD"/>
    <s v="NO SOLICITADAS"/>
  </r>
  <r>
    <x v="15"/>
    <s v="204-1-11"/>
    <n v="16"/>
    <s v="EQUIPO MEDICO"/>
    <s v="ADQUISICION VENTILADOR MEDICO PARA NEONATOS (APARATO RSPIRATORIO MEDICO)"/>
    <n v="42271611"/>
    <s v="LICITACIÓN PÚBLICA"/>
    <n v="7"/>
    <n v="5"/>
    <n v="1"/>
    <n v="198000000"/>
    <s v="UNIDAD"/>
    <s v="NO SOLICITADAS"/>
  </r>
  <r>
    <x v="15"/>
    <s v="204-1-11"/>
    <n v="16"/>
    <s v="EQUIPO MEDICO"/>
    <s v="DESFIBRILADOR"/>
    <n v="42172101"/>
    <s v="MÍNIMA CUANTÍA"/>
    <n v="8"/>
    <n v="4"/>
    <n v="2"/>
    <n v="27400000"/>
    <s v="UNIDAD"/>
    <s v="NO SOLICITADAS"/>
  </r>
  <r>
    <x v="15"/>
    <s v="204-1-11"/>
    <n v="16"/>
    <s v="EQUIPO MEDICO"/>
    <s v="MONITOR DE SGNOS VITALES"/>
    <n v="42294712"/>
    <s v="MÍNIMA CUANTÍA"/>
    <n v="8"/>
    <n v="4"/>
    <n v="1"/>
    <n v="3545000"/>
    <s v="UNIDAD"/>
    <s v="NO SOLICITADAS"/>
  </r>
  <r>
    <x v="15"/>
    <s v="204-1-11"/>
    <n v="16"/>
    <s v="EQUIPO MEDICO"/>
    <s v="DOPPLER FETAL"/>
    <n v="42201700"/>
    <s v="MÍNIMA CUANTÍA"/>
    <n v="8"/>
    <n v="4"/>
    <n v="1"/>
    <n v="430500"/>
    <s v="UNIDAD"/>
    <s v="NO SOLICITADAS"/>
  </r>
  <r>
    <x v="15"/>
    <s v="204-1-11"/>
    <n v="16"/>
    <s v="EQUIPO MEDICO"/>
    <s v="EQUIPO DE ORGANOS DE LOS SENTIDOS ESTUCHE"/>
    <n v="421820000"/>
    <s v="MÍNIMA CUANTÍA"/>
    <n v="8"/>
    <n v="4"/>
    <n v="1"/>
    <n v="1231150"/>
    <s v="UNIDAD"/>
    <s v="NO SOLICITADAS"/>
  </r>
  <r>
    <x v="15"/>
    <s v="204-1-11"/>
    <n v="16"/>
    <s v="EQUIPO MEDICO"/>
    <s v="TERMOHIGROMETRO"/>
    <n v="41112200"/>
    <s v="MÍNIMA CUANTÍA"/>
    <n v="8"/>
    <n v="4"/>
    <n v="16"/>
    <n v="4169600"/>
    <s v="UNIDAD"/>
    <s v="NO SOLICITADAS"/>
  </r>
  <r>
    <x v="15"/>
    <s v="204-1-11"/>
    <n v="16"/>
    <s v="EQUIPO MEDICO"/>
    <s v="TERMOMETRO DE MÁXIMA Y MINIMA"/>
    <n v="41112300"/>
    <s v="MÍNIMA CUANTÍA"/>
    <n v="8"/>
    <n v="4"/>
    <n v="10"/>
    <n v="3374000"/>
    <s v="UNIDAD"/>
    <s v="NO SOLICITADAS"/>
  </r>
  <r>
    <x v="15"/>
    <s v="204-1-11"/>
    <n v="10"/>
    <s v="EQUIPO MEDICO"/>
    <s v="IMPREVISTOS"/>
    <n v="0"/>
    <s v="SELECCIÓN ABREVIADA MENOR CUANTÍA"/>
    <n v="2"/>
    <n v="5"/>
    <n v="1"/>
    <n v="2000000"/>
    <s v="GLOBAL"/>
    <s v="NO SOLICITADAS"/>
  </r>
  <r>
    <x v="15"/>
    <s v="204-1-12"/>
    <n v="16"/>
    <s v="EQUIPO ODONTOLOGICO"/>
    <s v="UNIDAD ODONTOLOGÍCA FIJA"/>
    <n v="95141903"/>
    <s v="MÍNIMA CUANTÍA"/>
    <n v="8"/>
    <n v="4"/>
    <n v="3"/>
    <n v="49266000"/>
    <s v="UNIDAD"/>
    <s v="NO SOLICITADAS"/>
  </r>
  <r>
    <x v="15"/>
    <s v="204-1-12"/>
    <n v="16"/>
    <s v="EQUIPO ODONTOLOGICO"/>
    <s v="UNIDAD ODONTOLOGÍCA PORTATIL - MODULO DE TRABAJO"/>
    <n v="95141903"/>
    <s v="MÍNIMA CUANTÍA"/>
    <n v="8"/>
    <n v="4"/>
    <n v="1"/>
    <n v="1785000"/>
    <s v="UNIDAD"/>
    <s v="NO SOLICITADAS"/>
  </r>
  <r>
    <x v="15"/>
    <s v="204-1-12"/>
    <n v="16"/>
    <s v="EQUIPO ODONTOLOGICO"/>
    <s v="UNIDAD ODONTOLOGÍCA QUIRÚRGICA"/>
    <n v="95141903"/>
    <s v="MÍNIMA CUANTÍA"/>
    <n v="8"/>
    <n v="4"/>
    <n v="1"/>
    <n v="19040000"/>
    <s v="UNIDAD"/>
    <s v="NO SOLICITADAS"/>
  </r>
  <r>
    <x v="15"/>
    <s v="204-1-15"/>
    <n v="16"/>
    <s v="MAQUINARIA INDUSTRIAL"/>
    <s v="MONTACARGAS (ORDER PICKER)"/>
    <n v="24101602"/>
    <s v="SELECCIÓN ABREVIADA MENOR CUANTÍA"/>
    <n v="7"/>
    <n v="5"/>
    <n v="1"/>
    <n v="190468973"/>
    <s v="UNIDAD"/>
    <s v="NO SOLICITADAS"/>
  </r>
  <r>
    <x v="15"/>
    <s v="204-1-16"/>
    <n v="10"/>
    <s v="VEHICULOS"/>
    <s v="AUTOMÓVIL SEDAN 1600 CC Y 106 CV"/>
    <n v="25101503"/>
    <s v="SELECCIÓN ABREVIADA MENOR CUANTÍA"/>
    <n v="5"/>
    <n v="5"/>
    <n v="10"/>
    <n v="426456308"/>
    <s v="UNIDAD"/>
    <s v="NO SOLICITADAS"/>
  </r>
  <r>
    <x v="15"/>
    <s v="204-1-16"/>
    <n v="10"/>
    <s v="VEHICULOS"/>
    <s v="CAMPERO 4X2 GASOLINA 2700 CC Y 245 CV"/>
    <n v="25101503"/>
    <s v="SELECCIÓN ABREVIADA MENOR CUANTÍA"/>
    <n v="5"/>
    <n v="5"/>
    <n v="3"/>
    <n v="406500000"/>
    <s v="UNIDAD"/>
    <s v="NO SOLICITADAS"/>
  </r>
  <r>
    <x v="15"/>
    <s v="204-1-16"/>
    <n v="10"/>
    <s v="VEHICULOS"/>
    <s v="VAN DE 7 PASAJEROS 1200 CC Y 81 CV"/>
    <n v="25101505"/>
    <s v="SELECCIÓN ABREVIADA MENOR CUANTÍA"/>
    <n v="5"/>
    <n v="5"/>
    <n v="2"/>
    <n v="101971232"/>
    <s v="UNIDAD"/>
    <s v="NO SOLICITADAS"/>
  </r>
  <r>
    <x v="15"/>
    <s v="204-1-16"/>
    <n v="10"/>
    <s v="VEHICULOS"/>
    <s v="ADQUISICION AMBULANCIA BASICA"/>
    <n v="25101703"/>
    <s v="SELECCIÓN ABREVIADA MENOR CUANTÍA"/>
    <n v="5"/>
    <n v="5"/>
    <n v="1"/>
    <n v="154250225"/>
    <s v="UNIDAD"/>
    <s v="NO SOLICITADAS"/>
  </r>
  <r>
    <x v="15"/>
    <s v="204-1-16"/>
    <n v="10"/>
    <s v="VEHICULOS"/>
    <s v="ADQUISICION AMBULANCIA MEDICALIZADA"/>
    <n v="25101703"/>
    <s v="SELECCIÓN ABREVIADA MENOR CUANTÍA"/>
    <n v="5"/>
    <n v="5"/>
    <n v="1"/>
    <n v="265743900"/>
    <s v="UNIDAD"/>
    <s v="NO SOLICITADAS"/>
  </r>
  <r>
    <x v="15"/>
    <s v="204-4-1"/>
    <n v="10"/>
    <s v="COMBUSTIBLES Y LUBRICANTES"/>
    <s v="ACEITES, GRASAS, Y LUBRICANTES"/>
    <n v="15121501"/>
    <s v="SELECCIÓN ABREVIADA MENOR CUANTÍA"/>
    <n v="5"/>
    <n v="5"/>
    <n v="1"/>
    <n v="225861648.77999997"/>
    <s v="GLOBAL"/>
    <s v="NO SOLICITADAS"/>
  </r>
  <r>
    <x v="15"/>
    <s v="204-4-1"/>
    <n v="16"/>
    <s v="COMBUSTIBLES Y LUBRICANTES"/>
    <s v="ACEITES, GRASAS, Y LUBRICANTES"/>
    <n v="15121501"/>
    <s v="SELECCIÓN ABREVIADA MENOR CUANTÍA"/>
    <n v="5"/>
    <n v="5"/>
    <n v="1"/>
    <n v="566952"/>
    <s v="GLOBAL"/>
    <s v="NO SOLICITADAS"/>
  </r>
  <r>
    <x v="15"/>
    <s v="204-4-1"/>
    <n v="10"/>
    <s v="COMBUSTIBLES Y LUBRICANTES"/>
    <s v="COMBUSTIBLE Y ELECTROCOMBUSTIBLE - AUTOMOTOR Y RADARES"/>
    <n v="15101500"/>
    <s v="SELECCIÓN ABREVIADA MENOR CUANTÍA"/>
    <n v="4"/>
    <n v="5"/>
    <n v="1"/>
    <n v="800000000"/>
    <s v="GALON"/>
    <s v=""/>
  </r>
  <r>
    <x v="15"/>
    <s v="204-4-2"/>
    <n v="10"/>
    <s v="DOTACIONES"/>
    <s v="ABRIGO PARA HOMBRE"/>
    <n v="53101802"/>
    <s v="SELECCIÓN ABREVIADA MENOR CUANTÍA"/>
    <n v="2"/>
    <n v="5"/>
    <n v="30"/>
    <n v="19199996"/>
    <s v="UNIDAD"/>
    <s v="NO SOLICITADAS"/>
  </r>
  <r>
    <x v="15"/>
    <s v="204-4-2"/>
    <n v="10"/>
    <s v="DOTACIONES"/>
    <s v="BOTAS PERSONAL CIVIL (BOMBERO, MANTENIMIENTO, SOLDADOR, PINTOR, JARDINERO, MECÁNICO, ALBAÑIL, ELECTRICISTA, CONDUCTOR, DESPACHADOR)"/>
    <s v="53111501;53111502"/>
    <s v="SELECCIÓN ABREVIADA MENOR CUANTÍA"/>
    <n v="2"/>
    <n v="5"/>
    <n v="1500"/>
    <n v="168903900"/>
    <s v="PAR"/>
    <s v="NO SOLICITADAS"/>
  </r>
  <r>
    <x v="15"/>
    <s v="204-4-2"/>
    <n v="10"/>
    <s v="DOTACIONES"/>
    <s v="BRAZALETE  P.M.A"/>
    <n v="53102508"/>
    <s v="SELECCIÓN ABREVIADA MENOR CUANTÍA"/>
    <n v="2"/>
    <n v="5"/>
    <n v="500"/>
    <n v="8160000"/>
    <s v="UNIDAD"/>
    <s v="NO SOLICITADAS"/>
  </r>
  <r>
    <x v="15"/>
    <s v="204-4-2"/>
    <n v="10"/>
    <s v="DOTACIONES"/>
    <s v="CACHUCHA AZUL FAC"/>
    <n v="53102503"/>
    <s v="MÍNIMA CUANTÍA"/>
    <n v="2"/>
    <n v="5"/>
    <n v="1200"/>
    <n v="28620000"/>
    <s v="UNIDAD"/>
    <s v="NO SOLICITADAS"/>
  </r>
  <r>
    <x v="15"/>
    <s v="204-4-2"/>
    <n v="10"/>
    <s v="DOTACIONES"/>
    <s v="CACHUCHA AZUL FAC LAUREL DOBLE"/>
    <n v="53102503"/>
    <s v="MÍNIMA CUANTÍA"/>
    <n v="2"/>
    <n v="5"/>
    <n v="45"/>
    <n v="1147500"/>
    <s v="UNIDAD"/>
    <s v="NO SOLICITADAS"/>
  </r>
  <r>
    <x v="15"/>
    <s v="204-4-2"/>
    <n v="10"/>
    <s v="DOTACIONES"/>
    <s v="CACHUCHA AZUL FAC LAUREL SENCILLO"/>
    <n v="53102503"/>
    <s v="MÍNIMA CUANTÍA"/>
    <n v="2"/>
    <n v="5"/>
    <n v="255"/>
    <n v="6232710"/>
    <s v="UNIDAD"/>
    <s v="NO SOLICITADAS"/>
  </r>
  <r>
    <x v="15"/>
    <s v="204-4-2"/>
    <n v="10"/>
    <s v="DOTACIONES"/>
    <s v="CALZADO PERSONAL CIVIL DAMA TACON PLANO  (MESERA, BARMAN, MEITRE, SERVICIOS GENERALES, LAVANDERIA, CAFETERIA, SAUNA)"/>
    <s v="53111602;53111601"/>
    <s v="SELECCIÓN ABREVIADA MENOR CUANTÍA"/>
    <n v="2"/>
    <n v="5"/>
    <n v="350"/>
    <n v="22322573"/>
    <s v="PAR"/>
    <s v="NO SOLICITADAS"/>
  </r>
  <r>
    <x v="15"/>
    <s v="204-4-2"/>
    <n v="10"/>
    <s v="DOTACIONES"/>
    <s v="CALZADO PERSONAL CIVIL DAMA Y CABALLERO (CHEF, COCINA, PANADERIA, PELUQUERIA)"/>
    <s v="53111602;53111601"/>
    <s v="SELECCIÓN ABREVIADA MENOR CUANTÍA"/>
    <n v="2"/>
    <n v="5"/>
    <n v="410"/>
    <n v="26149299.800000001"/>
    <s v="PAR"/>
    <s v="NO SOLICITADAS"/>
  </r>
  <r>
    <x v="15"/>
    <s v="204-4-2"/>
    <n v="10"/>
    <s v="DOTACIONES"/>
    <s v="CALZADO PERSONAL CIVIL ENTRENADOR DEPORTIVO"/>
    <s v="53111901;53111902"/>
    <s v="SELECCIÓN ABREVIADA MENOR CUANTÍA"/>
    <n v="2"/>
    <n v="5"/>
    <n v="20"/>
    <n v="2199269.4"/>
    <s v="PAR"/>
    <s v="NO SOLICITADAS"/>
  </r>
  <r>
    <x v="15"/>
    <s v="204-4-2"/>
    <n v="10"/>
    <s v="DOTACIONES"/>
    <s v="CAMISA FORMAL PARA DAMA AZUL CON PORTAPRESILLAS"/>
    <n v="53101604"/>
    <s v="SELECCIÓN ABREVIADA MENOR CUANTÍA"/>
    <n v="2"/>
    <n v="5"/>
    <n v="662"/>
    <n v="33995952.649999999"/>
    <s v="UNIDAD"/>
    <s v="NO SOLICITADAS"/>
  </r>
  <r>
    <x v="15"/>
    <s v="204-4-2"/>
    <n v="10"/>
    <s v="DOTACIONES"/>
    <s v="CAMISA FORMAL PARA DAMA BLANCA CON ALFORJAS"/>
    <n v="53101604"/>
    <s v="SELECCIÓN ABREVIADA MENOR CUANTÍA"/>
    <n v="2"/>
    <n v="5"/>
    <n v="100"/>
    <n v="4100000"/>
    <s v="UNIDAD"/>
    <s v="NO SOLICITADAS"/>
  </r>
  <r>
    <x v="15"/>
    <s v="204-4-2"/>
    <n v="10"/>
    <s v="DOTACIONES"/>
    <s v="CAMISA FORMAL PARA DAMA BLANCA CON PORTAPRESILLAS"/>
    <n v="53101604"/>
    <s v="SELECCIÓN ABREVIADA MENOR CUANTÍA"/>
    <n v="2"/>
    <n v="5"/>
    <n v="424"/>
    <n v="21773842.789999999"/>
    <s v="UNIDAD"/>
    <s v="NO SOLICITADAS"/>
  </r>
  <r>
    <x v="15"/>
    <s v="204-4-2"/>
    <n v="10"/>
    <s v="DOTACIONES"/>
    <s v="CAMISA FORMAL PARA HOMBRE BLANCA CON ALFORJAS"/>
    <n v="53101602"/>
    <s v="SELECCIÓN ABREVIADA MENOR CUANTÍA"/>
    <n v="2"/>
    <n v="5"/>
    <n v="100"/>
    <n v="4100000"/>
    <s v="UNIDAD"/>
    <s v="NO SOLICITADAS"/>
  </r>
  <r>
    <x v="15"/>
    <s v="204-4-2"/>
    <n v="10"/>
    <s v="DOTACIONES"/>
    <s v="CAMISA FORMAL PARA HOMBRE BLANCA CON ALFORJAS CUELLO PAJARITO"/>
    <n v="53101602"/>
    <s v="SELECCIÓN ABREVIADA MENOR CUANTÍA"/>
    <n v="2"/>
    <n v="5"/>
    <n v="100"/>
    <n v="4100000"/>
    <s v="UNIDAD"/>
    <s v="NO SOLICITADAS"/>
  </r>
  <r>
    <x v="15"/>
    <s v="204-4-2"/>
    <n v="10"/>
    <s v="DOTACIONES"/>
    <s v="CASCO EN FIBRA P.M.A."/>
    <n v="46181701"/>
    <s v="SELECCIÓN ABREVIADA MENOR CUANTÍA"/>
    <n v="2"/>
    <n v="5"/>
    <n v="700"/>
    <n v="20944000"/>
    <s v="UNIDAD"/>
    <s v="NO SOLICITADAS"/>
  </r>
  <r>
    <x v="15"/>
    <s v="204-4-2"/>
    <n v="10"/>
    <s v="DOTACIONES"/>
    <s v="CHAQUETA CUERO CABALLERO"/>
    <n v="53101802"/>
    <s v="SELECCIÓN ABREVIADA MENOR CUANTÍA"/>
    <n v="2"/>
    <n v="5"/>
    <n v="232"/>
    <n v="98836640"/>
    <s v="UNIDAD"/>
    <s v="NO SOLICITADAS"/>
  </r>
  <r>
    <x v="15"/>
    <s v="204-4-2"/>
    <n v="10"/>
    <s v="DOTACIONES"/>
    <s v="CHAQUETA CUERO DAMA"/>
    <n v="53101804"/>
    <s v="SELECCIÓN ABREVIADA MENOR CUANTÍA"/>
    <n v="2"/>
    <n v="5"/>
    <n v="116"/>
    <n v="49418320"/>
    <s v="UNIDAD"/>
    <s v="NO SOLICITADAS"/>
  </r>
  <r>
    <x v="15"/>
    <s v="204-4-2"/>
    <n v="10"/>
    <s v="DOTACIONES"/>
    <s v="CORBATA AZUL MEDIA NOCHE PARA CABALLERO"/>
    <n v="53102502"/>
    <s v="SELECCIÓN ABREVIADA MENOR CUANTÍA"/>
    <n v="2"/>
    <n v="5"/>
    <n v="630"/>
    <n v="9450000"/>
    <s v="UNIDAD"/>
    <s v="NO SOLICITADAS"/>
  </r>
  <r>
    <x v="15"/>
    <s v="204-4-2"/>
    <n v="10"/>
    <s v="DOTACIONES"/>
    <s v="CORBATA AZUL PARA CABALLERO "/>
    <n v="53102502"/>
    <s v="SELECCIÓN ABREVIADA MENOR CUANTÍA"/>
    <n v="2"/>
    <n v="5"/>
    <n v="765"/>
    <n v="11245500"/>
    <s v="UNIDAD"/>
    <s v="NO SOLICITADAS"/>
  </r>
  <r>
    <x v="15"/>
    <s v="204-4-2"/>
    <n v="10"/>
    <s v="DOTACIONES"/>
    <s v="CORBATIN AZUL MEDIA NOCHE PARA DAMA"/>
    <n v="53102502"/>
    <s v="SELECCIÓN ABREVIADA MENOR CUANTÍA"/>
    <n v="2"/>
    <n v="5"/>
    <n v="240"/>
    <n v="3504000"/>
    <s v="UNIDAD"/>
    <s v="NO SOLICITADAS"/>
  </r>
  <r>
    <x v="15"/>
    <s v="204-4-2"/>
    <n v="10"/>
    <s v="DOTACIONES"/>
    <s v="CORBATIN AZUL PARA DAMA"/>
    <n v="53102502"/>
    <s v="SELECCIÓN ABREVIADA MENOR CUANTÍA"/>
    <n v="2"/>
    <n v="5"/>
    <n v="465"/>
    <n v="6789000"/>
    <s v="UNIDAD"/>
    <s v="NO SOLICITADAS"/>
  </r>
  <r>
    <x v="15"/>
    <s v="204-4-2"/>
    <n v="10"/>
    <s v="DOTACIONES"/>
    <s v="CORBATIN BLANCO PARA CABALLERO"/>
    <n v="53102502"/>
    <s v="SELECCIÓN ABREVIADA MENOR CUANTÍA"/>
    <n v="2"/>
    <n v="5"/>
    <n v="114"/>
    <n v="1710000"/>
    <s v="UNIDAD"/>
    <s v="NO SOLICITADAS"/>
  </r>
  <r>
    <x v="15"/>
    <s v="204-4-2"/>
    <n v="10"/>
    <s v="DOTACIONES"/>
    <s v="CORDONES DE MANDO P.M.A"/>
    <n v="53102701"/>
    <s v="SELECCIÓN ABREVIADA MENOR CUANTÍA"/>
    <n v="2"/>
    <n v="5"/>
    <n v="600"/>
    <n v="3468000"/>
    <s v="UNIDAD"/>
    <s v="NO SOLICITADAS"/>
  </r>
  <r>
    <x v="15"/>
    <s v="204-4-2"/>
    <n v="10"/>
    <s v="DOTACIONES"/>
    <s v="GUERRERA BLANCO HUESO CABALLERO SUBOFICIAL UNIFORME N°1  CON PORTAVESTIDO"/>
    <n v="53102701"/>
    <s v="SELECCIÓN ABREVIADA MENOR CUANTÍA"/>
    <n v="6"/>
    <n v="5"/>
    <n v="300"/>
    <n v="60000000"/>
    <s v="UNIDAD"/>
    <s v="NO SOLICITADAS"/>
  </r>
  <r>
    <x v="15"/>
    <s v="204-4-2"/>
    <n v="10"/>
    <s v="DOTACIONES"/>
    <s v="GORRA FEMENINA PERSONAL OFICIAL SUPERIOR AZUL"/>
    <n v="53102516"/>
    <s v="SELECCIÓN ABREVIADA MENOR CUANTÍA"/>
    <n v="2"/>
    <n v="5"/>
    <n v="120"/>
    <n v="18600000"/>
    <s v="UNIDAD"/>
    <s v="NO SOLICITADAS"/>
  </r>
  <r>
    <x v="15"/>
    <s v="204-4-2"/>
    <n v="10"/>
    <s v="DOTACIONES"/>
    <s v="GORRA FEMENINA PERSONAL OFICIAL SUPERIOR AZUL MEDIA NOCHE"/>
    <n v="53102516"/>
    <s v="SELECCIÓN ABREVIADA MENOR CUANTÍA"/>
    <n v="2"/>
    <n v="5"/>
    <n v="50"/>
    <n v="9000000"/>
    <s v="UNIDAD"/>
    <s v="NO SOLICITADAS"/>
  </r>
  <r>
    <x v="15"/>
    <s v="204-4-2"/>
    <n v="10"/>
    <s v="DOTACIONES"/>
    <s v="GORRA FEMENINA PERSONAL SUBALTERNO AZUL"/>
    <n v="53102516"/>
    <s v="SELECCIÓN ABREVIADA MENOR CUANTÍA"/>
    <n v="2"/>
    <n v="5"/>
    <n v="300"/>
    <n v="24900000"/>
    <s v="UNIDAD"/>
    <s v="NO SOLICITADAS"/>
  </r>
  <r>
    <x v="15"/>
    <s v="204-4-2"/>
    <n v="10"/>
    <s v="DOTACIONES"/>
    <s v="GORRA FEMENINA PERSONAL SUBALTERNO AZUL MEDIA NOCHE"/>
    <n v="53102516"/>
    <s v="SELECCIÓN ABREVIADA MENOR CUANTÍA"/>
    <n v="2"/>
    <n v="5"/>
    <n v="105"/>
    <n v="9450000"/>
    <s v="UNIDAD"/>
    <s v="NO SOLICITADAS"/>
  </r>
  <r>
    <x v="15"/>
    <s v="204-4-2"/>
    <n v="10"/>
    <s v="DOTACIONES"/>
    <s v="GORRO TIPO CHACO"/>
    <n v="53102516"/>
    <s v="SELECCIÓN ABREVIADA MENOR CUANTÍA"/>
    <n v="2"/>
    <n v="5"/>
    <n v="1384"/>
    <n v="35984000.829999998"/>
    <s v="UNIDAD"/>
    <s v="NO SOLICITADAS"/>
  </r>
  <r>
    <x v="15"/>
    <s v="204-4-2"/>
    <n v="10"/>
    <s v="DOTACIONES"/>
    <s v="GUANTES BLANCOS EN HILO"/>
    <n v="53102504"/>
    <s v="SELECCIÓN ABREVIADA MENOR CUANTÍA"/>
    <n v="2"/>
    <n v="5"/>
    <n v="603"/>
    <n v="1435140"/>
    <s v="PAR"/>
    <s v="NO SOLICITADAS"/>
  </r>
  <r>
    <x v="15"/>
    <s v="204-4-2"/>
    <n v="10"/>
    <s v="DOTACIONES"/>
    <s v="GUANTES DE CABRITILLA BLANCOS"/>
    <n v="53102504"/>
    <s v="SELECCIÓN ABREVIADA MENOR CUANTÍA"/>
    <n v="2"/>
    <n v="5"/>
    <n v="316"/>
    <n v="7035708.4000000004"/>
    <s v="PAR"/>
    <s v="NO SOLICITADAS"/>
  </r>
  <r>
    <x v="15"/>
    <s v="204-4-2"/>
    <n v="10"/>
    <s v="DOTACIONES"/>
    <s v="GUANTES DE CABRITILLA NEGROS"/>
    <n v="53102504"/>
    <s v="SELECCIÓN ABREVIADA MENOR CUANTÍA"/>
    <n v="2"/>
    <n v="5"/>
    <n v="576"/>
    <n v="12660076.799999999"/>
    <s v="PAR"/>
    <s v="NO SOLICITADAS"/>
  </r>
  <r>
    <x v="15"/>
    <s v="204-4-2"/>
    <n v="10"/>
    <s v="DOTACIONES"/>
    <s v="GUERRERA BLANCO HUESO DAMA OFICIAL UNIFORME N°1  CON PORTAVESTIDO"/>
    <n v="53102701"/>
    <s v="SELECCIÓN ABREVIADA MENOR CUANTÍA"/>
    <n v="6"/>
    <n v="5"/>
    <n v="200"/>
    <n v="40000000"/>
    <s v="UNIDAD"/>
    <s v="NO SOLICITADAS"/>
  </r>
  <r>
    <x v="15"/>
    <s v="204-4-2"/>
    <n v="10"/>
    <s v="DOTACIONES"/>
    <s v="GUERRERA BLANCO HUESO CABALLERO GENERAL UNIFORME N°1  CON PORTAVESTIDO"/>
    <n v="53102701"/>
    <s v="SELECCIÓN ABREVIADA MENOR CUANTÍA"/>
    <n v="6"/>
    <n v="5"/>
    <n v="20"/>
    <n v="4000000"/>
    <s v="UNIDAD"/>
    <s v="NO SOLICITADAS"/>
  </r>
  <r>
    <x v="15"/>
    <s v="204-4-2"/>
    <n v="10"/>
    <s v="DOTACIONES"/>
    <s v="INSIGNIA DE GRADO Y PARCHES BORDADOS"/>
    <n v="53102701"/>
    <s v="SELECCIÓN ABREVIADA MENOR CUANTÍA"/>
    <n v="2"/>
    <n v="5"/>
    <n v="1"/>
    <n v="150000000"/>
    <s v="GLOBAL"/>
    <s v="NO SOLICITADAS"/>
  </r>
  <r>
    <x v="15"/>
    <s v="204-4-2"/>
    <n v="10"/>
    <s v="DOTACIONES"/>
    <s v="INSIGNIAS METALICAS, DISTINTIVOS, CURSOS ESPECIALES, ESCUDOS DE COLOMBIA , MONOGRAMAS FAC Y BOTONES"/>
    <s v="60101401;49101701"/>
    <s v="SELECCIÓN ABREVIADA MENOR CUANTÍA"/>
    <n v="2"/>
    <n v="5"/>
    <n v="1"/>
    <n v="120000000"/>
    <s v="GLOBAL"/>
    <s v="NO SOLICITADAS"/>
  </r>
  <r>
    <x v="15"/>
    <s v="204-4-2"/>
    <n v="10"/>
    <s v="DOTACIONES"/>
    <s v="INSIGNIAS METALICAS, DISTINTIVOS, CURSOS ESPECIALES, ESCUDOS DE COLOMBIA , MONOGRAMAS FAC Y BOTONES"/>
    <s v="60101401;49101701"/>
    <s v="SELECCIÓN ABREVIADA MENOR CUANTÍA"/>
    <n v="5"/>
    <n v="5"/>
    <n v="1"/>
    <n v="1000000"/>
    <s v="UNIDAD"/>
    <s v="NO SOLICITADAS"/>
  </r>
  <r>
    <x v="15"/>
    <s v="204-4-2"/>
    <n v="10"/>
    <s v="DOTACIONES"/>
    <s v="KIT CLIMA FRIO (SUETER, GUANTES Y PASAMONTAÑAS)"/>
    <s v="46181529;53101702;53102504;46181549"/>
    <s v="SELECCIÓN ABREVIADA MENOR CUANTÍA"/>
    <n v="2"/>
    <n v="5"/>
    <n v="1021"/>
    <n v="58190731.060000002"/>
    <s v="KIT"/>
    <s v="NO SOLICITADAS"/>
  </r>
  <r>
    <x v="15"/>
    <s v="204-4-2"/>
    <n v="10"/>
    <s v="DOTACIONES"/>
    <s v="LIGAS"/>
    <n v="53102509"/>
    <s v="SELECCIÓN ABREVIADA MENOR CUANTÍA"/>
    <n v="2"/>
    <n v="5"/>
    <n v="5000"/>
    <n v="6460000"/>
    <s v="PAR"/>
    <s v="NO SOLICITADAS"/>
  </r>
  <r>
    <x v="15"/>
    <s v="204-4-2"/>
    <n v="10"/>
    <s v="DOTACIONES"/>
    <s v="GUERRERA BLANCO HUESO CABALLERO OFICIAL UNIFORME N°1  CON PORTAVESTIDO"/>
    <n v="53102701"/>
    <s v="SELECCIÓN ABREVIADA MENOR CUANTÍA"/>
    <n v="6"/>
    <n v="5"/>
    <n v="470"/>
    <n v="94000000"/>
    <s v="UNIDAD"/>
    <s v="NO SOLICITADAS"/>
  </r>
  <r>
    <x v="15"/>
    <s v="204-4-2"/>
    <n v="10"/>
    <s v="DOTACIONES"/>
    <s v="PANTUFLAS"/>
    <n v="53111701"/>
    <s v="SELECCIÓN ABREVIADA MENOR CUANTÍA"/>
    <n v="2"/>
    <n v="5"/>
    <n v="1500"/>
    <n v="7470000"/>
    <s v="PAR"/>
    <s v="NO SOLICITADAS"/>
  </r>
  <r>
    <x v="15"/>
    <s v="204-4-2"/>
    <n v="10"/>
    <s v="DOTACIONES"/>
    <s v="TRABILLA NEGRA"/>
    <n v="53102701"/>
    <s v="SELECCIÓN ABREVIADA MENOR CUANTÍA"/>
    <n v="2"/>
    <n v="5"/>
    <n v="445"/>
    <n v="1513000"/>
    <s v="PAR"/>
    <s v="NO SOLICITADAS"/>
  </r>
  <r>
    <x v="15"/>
    <s v="204-4-2"/>
    <n v="10"/>
    <s v="DOTACIONES"/>
    <s v="UNIFORME BOMBERO"/>
    <n v="53102706"/>
    <s v="SELECCIÓN ABREVIADA MENOR CUANTÍA"/>
    <n v="2"/>
    <n v="5"/>
    <n v="40"/>
    <n v="4707129.6000000006"/>
    <s v="UNIDAD"/>
    <s v="NO SOLICITADAS"/>
  </r>
  <r>
    <x v="15"/>
    <s v="204-4-2"/>
    <n v="10"/>
    <s v="DOTACIONES"/>
    <s v="UNIFORME CHEF, COCINA Y PANADERÍA"/>
    <n v="53102704"/>
    <s v="SELECCIÓN ABREVIADA MENOR CUANTÍA"/>
    <n v="2"/>
    <n v="5"/>
    <n v="380"/>
    <n v="49045254.800000004"/>
    <s v="UNIDAD"/>
    <s v="NO SOLICITADAS"/>
  </r>
  <r>
    <x v="15"/>
    <s v="204-4-2"/>
    <n v="10"/>
    <s v="DOTACIONES"/>
    <s v="PANTALON DE POPELINA HOMBRE"/>
    <n v="53102701"/>
    <s v="SELECCIÓN ABREVIADA MENOR CUANTÍA"/>
    <n v="6"/>
    <n v="5"/>
    <n v="700"/>
    <n v="56000000"/>
    <s v="UNIDAD"/>
    <s v="NO SOLICITADAS"/>
  </r>
  <r>
    <x v="15"/>
    <s v="204-4-2"/>
    <n v="10"/>
    <s v="DOTACIONES"/>
    <s v="PANTALON DE POPELINA DAMA"/>
    <n v="53102701"/>
    <s v="SELECCIÓN ABREVIADA MENOR CUANTÍA"/>
    <n v="6"/>
    <n v="5"/>
    <n v="250"/>
    <n v="17500000"/>
    <s v="UNIDAD"/>
    <s v="NO SOLICITADAS"/>
  </r>
  <r>
    <x v="15"/>
    <s v="204-4-2"/>
    <n v="10"/>
    <s v="DOTACIONES"/>
    <s v="UNIFORME ENTRENADOR DEPORTIVO"/>
    <n v="53102902"/>
    <s v="SELECCIÓN ABREVIADA MENOR CUANTÍA"/>
    <n v="2"/>
    <n v="5"/>
    <n v="20"/>
    <n v="2353564.8000000003"/>
    <s v="UNIDAD"/>
    <s v="NO SOLICITADAS"/>
  </r>
  <r>
    <x v="15"/>
    <s v="204-4-2"/>
    <n v="10"/>
    <s v="DOTACIONES"/>
    <s v="UNIFORME MESERA, BARMAN Y METRE"/>
    <n v="53102704"/>
    <s v="SELECCIÓN ABREVIADA MENOR CUANTÍA"/>
    <n v="2"/>
    <n v="5"/>
    <n v="150"/>
    <n v="37581117"/>
    <s v="UNIDAD"/>
    <s v="NO SOLICITADAS"/>
  </r>
  <r>
    <x v="15"/>
    <s v="204-4-2"/>
    <n v="10"/>
    <s v="DOTACIONES"/>
    <s v="UNIFORME MESERO, BARMAN Y METRE"/>
    <n v="53102704"/>
    <s v="SELECCIÓN ABREVIADA MENOR CUANTÍA"/>
    <n v="2"/>
    <n v="5"/>
    <n v="130"/>
    <n v="32570301.399999999"/>
    <s v="UNIDAD"/>
    <s v="NO SOLICITADAS"/>
  </r>
  <r>
    <x v="15"/>
    <s v="204-4-2"/>
    <n v="10"/>
    <s v="DOTACIONES"/>
    <s v="UNIFORME DE SERVICIO Nº. 3  FEMENINO CON FALDA OFICIAL Y SUBOFICIAL CON PORTA VESTIDO"/>
    <n v="53102701"/>
    <s v="SELECCIÓN ABREVIADA MENOR CUANTÍA"/>
    <n v="6"/>
    <n v="5"/>
    <n v="375"/>
    <n v="131250000"/>
    <s v="UNIDAD"/>
    <s v="NO SOLICITADAS"/>
  </r>
  <r>
    <x v="15"/>
    <s v="204-4-2"/>
    <n v="10"/>
    <s v="DOTACIONES"/>
    <s v="UNIFORME N° 1 PARA CABALLERO OFICIAL CON PORTAVESTIDO"/>
    <n v="53102701"/>
    <s v="SELECCIÓN ABREVIADA MENOR CUANTÍA"/>
    <n v="6"/>
    <n v="5"/>
    <n v="340"/>
    <n v="95200000"/>
    <s v="UNIDAD"/>
    <s v="NO SOLICITADAS"/>
  </r>
  <r>
    <x v="15"/>
    <s v="204-4-2"/>
    <n v="10"/>
    <s v="DOTACIONES"/>
    <s v="UNIFORME N° 1 PARA CABALLERO SUBOFICIAL CON PORTAVESTIDO"/>
    <n v="53102701"/>
    <s v="SELECCIÓN ABREVIADA MENOR CUANTÍA"/>
    <n v="6"/>
    <n v="5"/>
    <n v="280"/>
    <n v="56000000"/>
    <s v="UNIDAD"/>
    <s v="NO SOLICITADAS"/>
  </r>
  <r>
    <x v="15"/>
    <s v="204-4-2"/>
    <n v="10"/>
    <s v="DOTACIONES"/>
    <s v="UNIFORME DE SERVICIO Nº. 3 CABALLERO OFICIAL Y SUBOFICIAL CON PORTA VESTIDO"/>
    <n v="53102701"/>
    <s v="SELECCIÓN ABREVIADA MENOR CUANTÍA"/>
    <n v="6"/>
    <n v="5"/>
    <n v="600"/>
    <n v="228000000"/>
    <s v="UNIDAD"/>
    <s v="NO SOLICITADAS"/>
  </r>
  <r>
    <x v="15"/>
    <s v="204-4-2"/>
    <n v="10"/>
    <s v="DOTACIONES"/>
    <s v="UNIFORME PELUQUERÍA"/>
    <n v="53102711"/>
    <s v="SELECCIÓN ABREVIADA MENOR CUANTÍA"/>
    <n v="2"/>
    <n v="5"/>
    <n v="50"/>
    <n v="5504304.5"/>
    <s v="UNIDAD"/>
    <s v="NO SOLICITADAS"/>
  </r>
  <r>
    <x v="15"/>
    <s v="204-4-2"/>
    <n v="10"/>
    <s v="DOTACIONES"/>
    <s v="UNIFORME SERVICIOS GENERALES, LAVANDERÍA, CAFETERÍA Y SAUNA"/>
    <n v="53102704"/>
    <s v="SELECCIÓN ABREVIADA MENOR CUANTÍA"/>
    <n v="2"/>
    <n v="5"/>
    <n v="200"/>
    <n v="22017218"/>
    <s v="UNIDAD"/>
    <s v="NO SOLICITADAS"/>
  </r>
  <r>
    <x v="15"/>
    <s v="204-4-2"/>
    <n v="10"/>
    <s v="DOTACIONES"/>
    <s v="UNIFORME SOLDADOR, OPERARIO BATERÍAS, PINTOR, JARDINERO, MECÁNICO, ALBAÑIL, ELECTRICISTA, TANQUEADOR, ALMACENISTA, CONDUCTOR Y DESPACHADOR"/>
    <n v="53102700"/>
    <s v="SELECCIÓN ABREVIADA MENOR CUANTÍA"/>
    <n v="2"/>
    <n v="5"/>
    <n v="1450"/>
    <n v="171734317"/>
    <s v="UNIDAD"/>
    <s v="NO SOLICITADAS"/>
  </r>
  <r>
    <x v="15"/>
    <s v="204-4-2"/>
    <n v="10"/>
    <s v="DOTACIONES"/>
    <s v="ZAPATO AZUL DAMA CON TACON "/>
    <n v="53111602"/>
    <s v="SELECCIÓN ABREVIADA MENOR CUANTÍA"/>
    <n v="2"/>
    <n v="5"/>
    <n v="578"/>
    <n v="29507478"/>
    <s v="PAR"/>
    <s v="NO SOLICITADAS"/>
  </r>
  <r>
    <x v="15"/>
    <s v="204-4-2"/>
    <n v="10"/>
    <s v="DOTACIONES"/>
    <s v="ZAPATO CABALLERO EN CHAROL DE AMARRAR"/>
    <n v="53111601"/>
    <s v="SELECCIÓN ABREVIADA MENOR CUANTÍA"/>
    <n v="2"/>
    <n v="5"/>
    <n v="637"/>
    <n v="42679000"/>
    <s v="PAR"/>
    <s v="NO SOLICITADAS"/>
  </r>
  <r>
    <x v="15"/>
    <s v="204-4-2"/>
    <n v="10"/>
    <s v="DOTACIONES"/>
    <s v="ZAPATO DAMA EN CHAROL DE AMARRAR N°4 "/>
    <n v="53111602"/>
    <s v="SELECCIÓN ABREVIADA MENOR CUANTÍA"/>
    <n v="2"/>
    <n v="5"/>
    <n v="515"/>
    <n v="26867550"/>
    <s v="PAR"/>
    <s v="NO SOLICITADAS"/>
  </r>
  <r>
    <x v="15"/>
    <s v="204-4-2"/>
    <n v="10"/>
    <s v="DOTACIONES"/>
    <s v="ZAPATO DAMA EN CHAROL N°1 TACON "/>
    <n v="53111602"/>
    <s v="SELECCIÓN ABREVIADA MENOR CUANTÍA"/>
    <n v="2"/>
    <n v="5"/>
    <n v="200"/>
    <n v="10210200"/>
    <s v="PAR"/>
    <s v="NO SOLICITADAS"/>
  </r>
  <r>
    <x v="15"/>
    <s v="204-4-2"/>
    <n v="10"/>
    <s v="DOTACIONES"/>
    <s v="CAMISETA MANGA CORTA CON ESCUDO"/>
    <n v="53103001"/>
    <s v="SELECCIÓN ABREVIADA MENOR CUANTÍA"/>
    <n v="5"/>
    <n v="5"/>
    <n v="270"/>
    <n v="7560000"/>
    <s v="UNIDAD"/>
    <s v="NO SOLICITADAS"/>
  </r>
  <r>
    <x v="15"/>
    <s v="204-4-2"/>
    <n v="10"/>
    <s v="DOTACIONES"/>
    <s v="CAMISETA MANGA LARGA CON ESCUDO"/>
    <n v="53103001"/>
    <s v="SELECCIÓN ABREVIADA MENOR CUANTÍA"/>
    <n v="5"/>
    <n v="5"/>
    <n v="20"/>
    <n v="600000"/>
    <s v="UNIDAD"/>
    <s v="NO SOLICITADAS"/>
  </r>
  <r>
    <x v="15"/>
    <s v="204-4-2"/>
    <n v="10"/>
    <s v="DOTACIONES"/>
    <s v="CINTURON REFLECTIVO"/>
    <n v="46182306"/>
    <s v="SELECCIÓN ABREVIADA MENOR CUANTÍA"/>
    <n v="5"/>
    <n v="5"/>
    <n v="270"/>
    <n v="3510000"/>
    <s v="UNIDAD"/>
    <s v="NO SOLICITADAS"/>
  </r>
  <r>
    <x v="15"/>
    <s v="204-4-2"/>
    <n v="10"/>
    <s v="DOTACIONES"/>
    <s v="GORRA CON ESCUDO"/>
    <n v="53102516"/>
    <s v="SELECCIÓN ABREVIADA MENOR CUANTÍA"/>
    <n v="5"/>
    <n v="5"/>
    <n v="200"/>
    <n v="3196000"/>
    <s v="UNIDAD"/>
    <s v="NO SOLICITADAS"/>
  </r>
  <r>
    <x v="15"/>
    <s v="204-4-2"/>
    <n v="10"/>
    <s v="DOTACIONES"/>
    <s v="UNIFORME DE SERVICIO Nº. 3  FEMENINO CON PANTALON OFICIAL Y SUBOFICIAL CON PORTA VESTIDO"/>
    <n v="53102701"/>
    <s v="SELECCIÓN ABREVIADA MENOR CUANTÍA"/>
    <n v="6"/>
    <n v="5"/>
    <n v="375"/>
    <n v="180000000"/>
    <s v="UNIDAD"/>
    <s v="NO SOLICITADAS"/>
  </r>
  <r>
    <x v="15"/>
    <s v="204-4-2"/>
    <n v="16"/>
    <s v="DOTACIONES"/>
    <s v="NACIONALIZACION ELEMENTOS DE RESCATE"/>
    <n v="93161608"/>
    <s v="CONTRATACIÓN DIRECTA"/>
    <n v="6"/>
    <n v="5"/>
    <n v="1"/>
    <n v="13876360"/>
    <s v="GLOBAL"/>
    <s v="NO SOLICITADAS"/>
  </r>
  <r>
    <x v="15"/>
    <s v="204-4-2"/>
    <n v="10"/>
    <s v="DOTACIONES"/>
    <s v="GASTOS DE NACIONALIZACION (DESADUANAMIENTO ELEMENTOS DE INTENDENCIA)"/>
    <n v="43211717"/>
    <s v="SELECCIÓN ABREVIADA MENOR CUANTÍA"/>
    <n v="6"/>
    <n v="4"/>
    <n v="1"/>
    <n v="301939994.69000012"/>
    <s v="UNIDAD"/>
    <s v="NO SOLICITADAS"/>
  </r>
  <r>
    <x v="15"/>
    <s v="204-4-2"/>
    <n v="10"/>
    <s v="DOTACIONES"/>
    <s v="DISTINTIVOS METALICOS REPRSENTATIVO CNRP"/>
    <n v="82121601"/>
    <s v="MÍNIMA CUANTÍA"/>
    <n v="6"/>
    <n v="6"/>
    <n v="536"/>
    <n v="24120000"/>
    <s v="UNIDAD"/>
    <s v="NO SOLICITADAS"/>
  </r>
  <r>
    <x v="15"/>
    <s v="204-4-2"/>
    <n v="10"/>
    <s v="DOTACIONES"/>
    <s v="DISTINTIVOS METALICOS REPRSENTATIVO CNRP TAMAÑO GRANDE"/>
    <n v="49101602"/>
    <s v="MÍNIMA CUANTÍA"/>
    <n v="6"/>
    <n v="6"/>
    <n v="49"/>
    <n v="5880000"/>
    <s v="UNIDAD"/>
    <s v="NO SOLICITADAS"/>
  </r>
  <r>
    <x v="15"/>
    <s v="204-4-2"/>
    <n v="10"/>
    <s v="DOTACIONES"/>
    <s v="CHAQUETAS DE CAMPAÑA SOLDADOS"/>
    <n v="53101802"/>
    <s v="SELECCIÓN ABREVIADA MENOR CUANTÍA"/>
    <n v="6"/>
    <n v="4"/>
    <n v="907"/>
    <n v="280625800"/>
    <s v="UNIDAD"/>
    <s v="NO SOLICITADAS"/>
  </r>
  <r>
    <x v="15"/>
    <s v="204-4-2"/>
    <n v="10"/>
    <s v="DOTACIONES"/>
    <s v="TRAJE TERMICO ALTA MONTAÑA"/>
    <n v="46181529"/>
    <s v="SELECCIÓN ABREVIADA MENOR CUANTÍA"/>
    <n v="6"/>
    <n v="4"/>
    <n v="260"/>
    <n v="78000000"/>
    <s v="UNIDAD"/>
    <s v="NO SOLICITADAS"/>
  </r>
  <r>
    <x v="15"/>
    <s v="204-4-2"/>
    <n v="10"/>
    <s v="DOTACIONES"/>
    <s v="PANTOLONCILLO TIPO BOXER "/>
    <n v="53102303"/>
    <s v="SELECCIÓN ABREVIADA MENOR CUANTÍA"/>
    <n v="6"/>
    <n v="4"/>
    <n v="11719"/>
    <n v="72517172"/>
    <s v="UNIDAD"/>
    <s v="NO SOLICITADAS"/>
  </r>
  <r>
    <x v="15"/>
    <s v="204-4-2"/>
    <n v="10"/>
    <s v="DOTACIONES"/>
    <s v="CINTURON GRIS CON CHAPA METALICA"/>
    <n v="53102501"/>
    <s v="SELECCIÓN ABREVIADA MENOR CUANTÍA"/>
    <n v="6"/>
    <n v="4"/>
    <n v="9900"/>
    <n v="86590350"/>
    <s v="UNIDAD"/>
    <s v="NO SOLICITADAS"/>
  </r>
  <r>
    <x v="15"/>
    <s v="204-4-2"/>
    <n v="10"/>
    <s v="DOTACIONES"/>
    <s v="UNIFORME N° 1 PARA DAMA OFICIAL CON PANTALON Y PORTAVESTIDO"/>
    <n v="53102701"/>
    <s v="SELECCIÓN ABREVIADA MENOR CUANTÍA"/>
    <n v="6"/>
    <n v="4"/>
    <n v="300"/>
    <n v="75000000"/>
    <s v="UNIDAD"/>
    <s v="NO SOLICITADAS"/>
  </r>
  <r>
    <x v="15"/>
    <s v="204-4-2"/>
    <n v="10"/>
    <s v="DOTACIONES"/>
    <s v="GASTOS DE NACIONALIZACION (DESADUANAMIENTO ELEMENTOS DE INTENDENCIA)"/>
    <n v="93171702"/>
    <s v="SELECCIÓN ABREVIADA MENOR CUANTÍA"/>
    <n v="6"/>
    <n v="6"/>
    <n v="1"/>
    <n v="7376433.5099998713"/>
    <s v="UNIDAD"/>
    <s v="NO SOLICITADAS"/>
  </r>
  <r>
    <x v="15"/>
    <s v="204-4-2"/>
    <n v="10"/>
    <s v="DOTACIONES"/>
    <s v="UNIFORME N° 1 PARA DAMA SUBOFICIAL CON PANTALON Y PORTAVESTIDO"/>
    <n v="53102701"/>
    <s v="SELECCIÓN ABREVIADA MENOR CUANTÍA"/>
    <n v="6"/>
    <n v="4"/>
    <n v="150"/>
    <n v="37500000"/>
    <s v="UNIDAD"/>
    <s v="NO SOLICITADAS"/>
  </r>
  <r>
    <x v="15"/>
    <s v="204-4-2"/>
    <n v="10"/>
    <s v="DOTACIONES"/>
    <s v="CONJUNTO AZUL SOLDADOS"/>
    <n v="53102701"/>
    <s v="SELECCIÓN ABREVIADA MENOR CUANTÍA"/>
    <n v="6"/>
    <n v="4"/>
    <n v="500"/>
    <n v="100000000"/>
    <s v="UNIDAD"/>
    <s v="NO SOLICITADAS"/>
  </r>
  <r>
    <x v="15"/>
    <s v="204-4-2"/>
    <n v="10"/>
    <s v="DOTACIONES"/>
    <s v="DOTACION"/>
    <n v="0"/>
    <s v="SELECCIÓN ABREVIADA MENOR CUANTÍA"/>
    <n v="2"/>
    <n v="5"/>
    <n v="1"/>
    <n v="1530000"/>
    <s v="GLOBAL"/>
    <s v="NO SOLICITADAS"/>
  </r>
  <r>
    <x v="15"/>
    <s v="204-4-2"/>
    <n v="10"/>
    <s v="DOTACIONES"/>
    <s v="DOTACION"/>
    <n v="0"/>
    <s v="SELECCIÓN ABREVIADA MENOR CUANTÍA"/>
    <n v="2"/>
    <n v="5"/>
    <n v="1"/>
    <n v="1999.45"/>
    <s v="GLOBAL"/>
    <s v="NO SOLICITADAS"/>
  </r>
  <r>
    <x v="15"/>
    <s v="204-4-2"/>
    <n v="10"/>
    <s v="DOTACIONES"/>
    <s v="DOTACION"/>
    <n v="0"/>
    <s v="SELECCIÓN ABREVIADA MENOR CUANTÍA"/>
    <n v="2"/>
    <n v="5"/>
    <n v="1"/>
    <n v="13171360"/>
    <s v="GLOBAL"/>
    <s v="NO SOLICITADAS"/>
  </r>
  <r>
    <x v="15"/>
    <s v="204-4-2"/>
    <n v="10"/>
    <s v="DOTACIONES"/>
    <s v="DOTACION"/>
    <n v="0"/>
    <s v="SELECCIÓN ABREVIADA MENOR CUANTÍA"/>
    <n v="2"/>
    <n v="5"/>
    <n v="1"/>
    <n v="12248874"/>
    <s v="GLOBAL"/>
    <s v="NO SOLICITADAS"/>
  </r>
  <r>
    <x v="15"/>
    <s v="204-4-2"/>
    <n v="10"/>
    <s v="DOTACIONES"/>
    <s v="DOTACION"/>
    <n v="0"/>
    <s v="SELECCIÓN ABREVIADA MENOR CUANTÍA"/>
    <n v="2"/>
    <n v="5"/>
    <n v="1"/>
    <n v="2642337.0499999998"/>
    <s v="GLOBAL"/>
    <s v="NO SOLICITADAS"/>
  </r>
  <r>
    <x v="15"/>
    <s v="204-4-2"/>
    <n v="10"/>
    <s v="DOTACIONES"/>
    <s v="DOTACION"/>
    <n v="0"/>
    <s v="SELECCIÓN ABREVIADA MENOR CUANTÍA"/>
    <n v="2"/>
    <n v="5"/>
    <n v="1"/>
    <n v="19144713.269999996"/>
    <s v="GLOBAL"/>
    <s v="NO SOLICITADAS"/>
  </r>
  <r>
    <x v="15"/>
    <s v="204-4-2"/>
    <n v="16"/>
    <s v="DOTACIONES"/>
    <s v="CHAQUETAS DE CAMPAÑA SOLDADOS"/>
    <n v="0"/>
    <s v="SELECCIÓN ABREVIADA MENOR CUANTÍA"/>
    <n v="6"/>
    <n v="4"/>
    <n v="315"/>
    <n v="97461000"/>
    <s v="GLOBAL"/>
    <s v="NO SOLICITADAS"/>
  </r>
  <r>
    <x v="15"/>
    <s v="204-4-2"/>
    <n v="10"/>
    <s v="DOTACIONES"/>
    <s v="DOTACION"/>
    <n v="0"/>
    <s v="CONTRATACIÓN DIRECTA"/>
    <n v="1"/>
    <n v="6"/>
    <n v="1"/>
    <n v="2157300"/>
    <s v="GLOBAL"/>
    <s v=""/>
  </r>
  <r>
    <x v="15"/>
    <s v="204-4-2"/>
    <n v="16"/>
    <s v="DOTACIONES"/>
    <s v="DOTACION"/>
    <n v="0"/>
    <s v="SELECCIÓN ABREVIADA MENOR CUANTÍA"/>
    <n v="6"/>
    <n v="4"/>
    <n v="1"/>
    <n v="70027"/>
    <s v="GLOBAL"/>
    <s v="NO SOLICITADAS"/>
  </r>
  <r>
    <x v="15"/>
    <s v="204-4-2"/>
    <n v="10"/>
    <s v="DOTACIONES"/>
    <s v="CAMUFLADO PERSONAL MILITAR (PCLO)"/>
    <n v="53102701"/>
    <s v="SELECCIÓN ABREVIADA MENOR CUANTÍA"/>
    <n v="9"/>
    <n v="3"/>
    <n v="3534"/>
    <n v="709720847.46000004"/>
    <s v="GLOBAL"/>
    <s v="NO SOLICITADAS"/>
  </r>
  <r>
    <x v="15"/>
    <s v="204-4-3"/>
    <n v="10"/>
    <s v="ELEMENTOS DE ALOJAMIENTO Y CAMPAÑA"/>
    <s v="MENAJE DE CAMPAÑA MILITAR (PLATO HONDO, PLATO PANDO, JUEGO DE CUBIERTOS, POSILLO Y/O JARRO)"/>
    <s v="52152004;52151709"/>
    <s v="MÍNIMA CUANTÍA"/>
    <n v="4"/>
    <n v="4"/>
    <n v="400"/>
    <n v="30940000"/>
    <s v="UNIDAD"/>
    <s v="NO SOLICITADAS"/>
  </r>
  <r>
    <x v="15"/>
    <s v="204-4-3"/>
    <n v="10"/>
    <s v="ELEMENTOS DE ALOJAMIENTO Y CAMPAÑA"/>
    <s v="SACOS TERREROS"/>
    <n v="24121502"/>
    <s v="MÍNIMA CUANTÍA"/>
    <n v="4"/>
    <n v="5"/>
    <n v="62862"/>
    <n v="41174610"/>
    <s v="UNIDAD"/>
    <s v="NO SOLICITADAS"/>
  </r>
  <r>
    <x v="15"/>
    <s v="204-4-3"/>
    <n v="10"/>
    <s v="ELEMENTOS DE ALOJAMIENTO Y CAMPAÑA"/>
    <s v="SOBRECAMAS"/>
    <n v="52121501"/>
    <s v="SELECCIÓN ABREVIADA MENOR CUANTÍA"/>
    <n v="2"/>
    <n v="3"/>
    <n v="3500"/>
    <n v="125164199.99999999"/>
    <s v="UNIDAD"/>
    <s v="NO SOLICITADAS"/>
  </r>
  <r>
    <x v="15"/>
    <s v="204-4-3"/>
    <n v="10"/>
    <s v="ELEMENTOS DE ALOJAMIENTO Y CAMPAÑA"/>
    <s v="MOSQUITEROS"/>
    <n v="49121508"/>
    <s v="LICITACIÓN PÚBLICA"/>
    <n v="7"/>
    <n v="4"/>
    <n v="3825"/>
    <n v="81473460.840000004"/>
    <s v="UNIDAD"/>
    <s v="NO SOLICITADAS"/>
  </r>
  <r>
    <x v="15"/>
    <s v="204-4-3"/>
    <n v="10"/>
    <s v="ELEMENTOS DE ALOJAMIENTO Y CAMPAÑA"/>
    <s v="MENAJE DE CAMPAÑA MILITAR (PLATO HONDO, PLATO PANDO, JUEGO DE CUBIERTOS, POSILLO Y/O JARRO)"/>
    <s v="52151709;522152004"/>
    <s v="LICITACIÓN PÚBLICA"/>
    <n v="7"/>
    <n v="4"/>
    <n v="610"/>
    <n v="47183500"/>
    <s v="UNIDAD"/>
    <s v="NO SOLICITADAS"/>
  </r>
  <r>
    <x v="15"/>
    <s v="204-4-3"/>
    <n v="10"/>
    <s v="ELEMENTOS DE ALOJAMIENTO Y CAMPAÑA"/>
    <s v="CHALECOS MULTIPROPOSITO PARA 8 PROVEEDORES"/>
    <n v="46181507"/>
    <s v="MÍNIMA CUANTÍA"/>
    <n v="6"/>
    <n v="6"/>
    <n v="756"/>
    <n v="113526539.16"/>
    <s v="UNIDAD"/>
    <s v="NO SOLICITADAS"/>
  </r>
  <r>
    <x v="15"/>
    <s v="204-4-3"/>
    <n v="10"/>
    <s v="ELEMENTOS DE ALOJAMIENTO Y CAMPAÑA"/>
    <s v="ELEMENTOS DE ALOJAMIENTO Y CAMPAÑA"/>
    <n v="0"/>
    <s v="SELECCIÓN ABREVIADA MENOR CUANTÍA"/>
    <n v="9"/>
    <n v="3"/>
    <n v="1"/>
    <n v="100000000"/>
    <s v="GLOBAL"/>
    <s v="NO SOLICITADAS"/>
  </r>
  <r>
    <x v="15"/>
    <s v="204-4-6"/>
    <n v="16"/>
    <s v="LLANTAS Y ACCESORIOS"/>
    <s v="LLANTAS PARA VEHICULOS (AMARRE VIGENCIAS FUTURAS 2019)"/>
    <n v="25172503"/>
    <s v="SELECCIÓN ABREVIADA MENOR CUANTÍA"/>
    <n v="5"/>
    <n v="5"/>
    <n v="1"/>
    <n v="50000000"/>
    <s v="GLOBAL"/>
    <s v="SI EN TRAMITE"/>
  </r>
  <r>
    <x v="15"/>
    <s v="204-4-6"/>
    <n v="10"/>
    <s v="LLANTAS Y ACCESORIOS"/>
    <s v="LLANTAS Y ACCESORIOS (DILOS)"/>
    <n v="25172503"/>
    <s v="SELECCIÓN ABREVIADA MENOR CUANTÍA"/>
    <n v="9"/>
    <n v="3"/>
    <n v="1"/>
    <n v="33779000"/>
    <s v="GLOBAL"/>
    <s v="NO SOLICITADAS"/>
  </r>
  <r>
    <x v="15"/>
    <s v="204-4-8"/>
    <n v="10"/>
    <s v="MATERIAL QUIRURGICO"/>
    <s v="PRODUCTOS MATERIALES QUIRURGICOS"/>
    <n v="42293004"/>
    <s v="MÍNIMA CUANTÍA"/>
    <n v="2"/>
    <n v="3"/>
    <n v="1"/>
    <n v="60000000"/>
    <s v="GLOBAL"/>
    <s v="NO SOLICITADAS"/>
  </r>
  <r>
    <x v="15"/>
    <s v="204-4-8"/>
    <n v="10"/>
    <s v="MATERIAL QUIRURGICO"/>
    <s v="MATERIAL QUIRURGICO"/>
    <n v="42121500"/>
    <s v="MÍNIMA CUANTÍA"/>
    <n v="5"/>
    <n v="7"/>
    <n v="1"/>
    <n v="2200500"/>
    <s v="GLOBAL"/>
    <s v="NO SOLICITADAS"/>
  </r>
  <r>
    <x v="15"/>
    <s v="204-4-13"/>
    <n v="10"/>
    <s v="MEDICAMENTOS Y PRODUCTOS FARMACÉUTICOS"/>
    <s v="MEDICAMENTOS Y PRODUCTOS FARMACEUTICOS"/>
    <n v="51121500"/>
    <s v="MÍNIMA CUANTÍA"/>
    <n v="5"/>
    <n v="7"/>
    <n v="1"/>
    <n v="8658163"/>
    <s v="GLOBAL"/>
    <s v="NO SOLICITADAS"/>
  </r>
  <r>
    <x v="15"/>
    <s v="204-4-15"/>
    <n v="10"/>
    <s v="PAPELERIA, UTILES DE ESCRITORIO Y OFICINA"/>
    <s v="BOLÍGRAFO NEGRO CAJA * 10 O *12 UNIDADES"/>
    <n v="44121701"/>
    <s v="MÍNIMA CUANTÍA"/>
    <n v="4"/>
    <n v="2"/>
    <n v="81"/>
    <n v="15422.4"/>
    <s v="UNIDAD"/>
    <s v="NO SOLICITADAS"/>
  </r>
  <r>
    <x v="15"/>
    <s v="204-4-15"/>
    <n v="10"/>
    <s v="PAPELERIA, UTILES DE ESCRITORIO Y OFICINA"/>
    <s v="CAJAS PARA ARCHIVO HISTÓRICO REFERENCIA X-100 "/>
    <n v="44111515"/>
    <s v="MÍNIMA CUANTÍA"/>
    <n v="4"/>
    <n v="2"/>
    <n v="12"/>
    <n v="17850"/>
    <s v="UNIDAD"/>
    <s v="NO SOLICITADAS"/>
  </r>
  <r>
    <x v="15"/>
    <s v="204-4-15"/>
    <n v="10"/>
    <s v="PAPELERIA, UTILES DE ESCRITORIO Y OFICINA"/>
    <s v="CINTA DE EMPAQUE"/>
    <n v="31201517"/>
    <s v="MÍNIMA CUANTÍA"/>
    <n v="4"/>
    <n v="2"/>
    <n v="3"/>
    <n v="7193.5499999999993"/>
    <s v="UNIDAD"/>
    <s v="NO SOLICITADAS"/>
  </r>
  <r>
    <x v="15"/>
    <s v="204-4-15"/>
    <n v="10"/>
    <s v="PAPELERIA, UTILES DE ESCRITORIO Y OFICINA"/>
    <s v="FOLDER CELUGUIA CON PORTA GUÍA PLÁSTICA EN POSICIÓN HORIZONTAL (PAQUETE X 50)"/>
    <n v="44122029"/>
    <s v="MÍNIMA CUANTÍA"/>
    <n v="4"/>
    <n v="2"/>
    <n v="1"/>
    <n v="7324.45"/>
    <s v="UNIDAD"/>
    <s v="NO SOLICITADAS"/>
  </r>
  <r>
    <x v="15"/>
    <s v="204-4-15"/>
    <n v="10"/>
    <s v="PAPELERIA, UTILES DE ESCRITORIO Y OFICINA"/>
    <s v="GANCHO LEGAJADOR PLÁSTICO PAQUETE * 100 UNIDADES "/>
    <n v="44122022"/>
    <s v="MÍNIMA CUANTÍA"/>
    <n v="4"/>
    <n v="2"/>
    <n v="12"/>
    <n v="21377.16"/>
    <s v="UNIDAD"/>
    <s v="NO SOLICITADAS"/>
  </r>
  <r>
    <x v="15"/>
    <s v="204-4-15"/>
    <n v="10"/>
    <s v="PAPELERIA, UTILES DE ESCRITORIO Y OFICINA"/>
    <s v="LIBRO DE ACTAS 200 FOLIOS"/>
    <n v="14111807"/>
    <s v="MÍNIMA CUANTÍA"/>
    <n v="4"/>
    <n v="2"/>
    <n v="3"/>
    <n v="20491.800000000003"/>
    <s v="UNIDAD"/>
    <s v="NO SOLICITADAS"/>
  </r>
  <r>
    <x v="15"/>
    <s v="204-4-15"/>
    <n v="10"/>
    <s v="PAPELERIA, UTILES DE ESCRITORIO Y OFICINA"/>
    <s v="MARCADOR BORRABLE DESECHABLE CAJA * 10 O *12 UNIDADES"/>
    <n v="44121708"/>
    <s v="MÍNIMA CUANTÍA"/>
    <n v="4"/>
    <n v="2"/>
    <n v="24"/>
    <n v="22333.920000000002"/>
    <s v="UNIDAD"/>
    <s v="NO SOLICITADAS"/>
  </r>
  <r>
    <x v="15"/>
    <s v="204-4-15"/>
    <n v="10"/>
    <s v="PAPELERIA, UTILES DE ESCRITORIO Y OFICINA"/>
    <s v="MARCADOR PERMANENTE CAJA * 10 O * 12 UNIDADES"/>
    <n v="44121708"/>
    <s v="MÍNIMA CUANTÍA"/>
    <n v="4"/>
    <n v="2"/>
    <n v="24"/>
    <n v="14137.199999999999"/>
    <s v="UNIDAD"/>
    <s v="NO SOLICITADAS"/>
  </r>
  <r>
    <x v="15"/>
    <s v="204-4-15"/>
    <n v="10"/>
    <s v="PAPELERIA, UTILES DE ESCRITORIO Y OFICINA"/>
    <s v="MARCADOR PERMANENTE PUNTA DELGADA CAJA * 10 O * 12 UNIDADES"/>
    <n v="44121708"/>
    <s v="MÍNIMA CUANTÍA"/>
    <n v="4"/>
    <n v="2"/>
    <n v="24"/>
    <n v="22790.880000000001"/>
    <s v="UNIDAD"/>
    <s v="NO SOLICITADAS"/>
  </r>
  <r>
    <x v="15"/>
    <s v="204-4-15"/>
    <n v="10"/>
    <s v="PAPELERIA, UTILES DE ESCRITORIO Y OFICINA"/>
    <s v="PAPEL BOND 75G OFICIO"/>
    <n v="14111507"/>
    <s v="MÍNIMA CUANTÍA"/>
    <n v="4"/>
    <n v="2"/>
    <n v="1"/>
    <n v="95200"/>
    <s v="UNIDAD"/>
    <s v="NO SOLICITADAS"/>
  </r>
  <r>
    <x v="15"/>
    <s v="204-4-15"/>
    <n v="10"/>
    <s v="PAPELERIA, UTILES DE ESCRITORIO Y OFICINA"/>
    <s v="PAPEL CALCIO, DIM.: 92&quot; (20 MTS)/ G/M²: 100GRS/ COLOR: BLANCO/ PREST.: ROLLO"/>
    <n v="14111507"/>
    <s v="MÍNIMA CUANTÍA"/>
    <n v="4"/>
    <n v="2"/>
    <n v="3"/>
    <n v="249900"/>
    <s v="UNIDAD"/>
    <s v="NO SOLICITADAS"/>
  </r>
  <r>
    <x v="15"/>
    <s v="204-4-15"/>
    <n v="10"/>
    <s v="PAPELERIA, UTILES DE ESCRITORIO Y OFICINA"/>
    <s v="PEGANTE EN BARRA"/>
    <n v="60105704"/>
    <s v="MÍNIMA CUANTÍA"/>
    <n v="4"/>
    <n v="2"/>
    <n v="4"/>
    <n v="6021.4"/>
    <s v="UNIDAD"/>
    <s v="NO SOLICITADAS"/>
  </r>
  <r>
    <x v="15"/>
    <s v="204-4-15"/>
    <n v="10"/>
    <s v="PAPELERIA, UTILES DE ESCRITORIO Y OFICINA"/>
    <s v="SOBRE DE MANILA CARTA PAQUETE * 100 UNIDADES"/>
    <n v="44121503"/>
    <s v="MÍNIMA CUANTÍA"/>
    <n v="4"/>
    <n v="2"/>
    <n v="1"/>
    <n v="11376.4"/>
    <s v="UNIDAD"/>
    <s v="NO SOLICITADAS"/>
  </r>
  <r>
    <x v="15"/>
    <s v="204-4-15"/>
    <n v="10"/>
    <s v="PAPELERIA, UTILES DE ESCRITORIO Y OFICINA"/>
    <s v="SOBRE DE MANILA MEDIO OFICIO PAQUETE * 100 UNIDADES "/>
    <n v="44121503"/>
    <s v="MÍNIMA CUANTÍA"/>
    <n v="4"/>
    <n v="2"/>
    <n v="1"/>
    <n v="8109.85"/>
    <s v="UNIDAD"/>
    <s v="NO SOLICITADAS"/>
  </r>
  <r>
    <x v="15"/>
    <s v="204-4-15"/>
    <n v="10"/>
    <s v="PAPELERIA, UTILES DE ESCRITORIO Y OFICINA"/>
    <s v="SOBRE DE MANILA OFICIO PAQUETE * 100 UNIDADES"/>
    <n v="44121503"/>
    <s v="MÍNIMA CUANTÍA"/>
    <n v="4"/>
    <n v="2"/>
    <n v="1"/>
    <n v="14518"/>
    <s v="UNIDAD"/>
    <s v="NO SOLICITADAS"/>
  </r>
  <r>
    <x v="15"/>
    <s v="204-4-15"/>
    <n v="10"/>
    <s v="PAPELERIA, UTILES DE ESCRITORIO Y OFICINA"/>
    <s v="ARCHIVADOR DE FUELLE EN POLIPROPILENO"/>
    <n v="56121805"/>
    <s v="MÍNIMA CUANTÍA"/>
    <n v="5"/>
    <n v="7"/>
    <n v="10"/>
    <n v="85025.5"/>
    <s v="UNIDAD"/>
    <s v="NO SOLICITADAS"/>
  </r>
  <r>
    <x v="15"/>
    <s v="204-4-15"/>
    <n v="10"/>
    <s v="PAPELERIA, UTILES DE ESCRITORIO Y OFICINA"/>
    <s v="BISTURÍ 18MM PLÁSTICO"/>
    <n v="44121612"/>
    <s v="MÍNIMA CUANTÍA"/>
    <n v="5"/>
    <n v="7"/>
    <n v="20"/>
    <n v="16422"/>
    <s v="UNIDAD"/>
    <s v="NO SOLICITADAS"/>
  </r>
  <r>
    <x v="15"/>
    <s v="204-4-15"/>
    <n v="10"/>
    <s v="PAPELERIA, UTILES DE ESCRITORIO Y OFICINA"/>
    <s v="BOLÍGRAFO AZUL "/>
    <n v="44121701"/>
    <s v="MÍNIMA CUANTÍA"/>
    <n v="5"/>
    <n v="7"/>
    <n v="80"/>
    <n v="19325.599999999999"/>
    <s v="UNIDAD"/>
    <s v="NO SOLICITADAS"/>
  </r>
  <r>
    <x v="15"/>
    <s v="204-4-15"/>
    <n v="10"/>
    <s v="PAPELERIA, UTILES DE ESCRITORIO Y OFICINA"/>
    <s v="BOLÍGRAFO NEGRO"/>
    <n v="44121701"/>
    <s v="MÍNIMA CUANTÍA"/>
    <n v="5"/>
    <n v="7"/>
    <n v="266"/>
    <n v="50646.400000000001"/>
    <s v="UNIDAD"/>
    <s v="NO SOLICITADAS"/>
  </r>
  <r>
    <x v="15"/>
    <s v="204-4-15"/>
    <n v="10"/>
    <s v="PAPELERIA, UTILES DE ESCRITORIO Y OFICINA"/>
    <s v="BOLÍGRAFO ROJO"/>
    <n v="44121701"/>
    <s v="MÍNIMA CUANTÍA"/>
    <n v="5"/>
    <n v="7"/>
    <n v="40"/>
    <n v="9662.7999999999993"/>
    <s v="UNIDAD"/>
    <s v="NO SOLICITADAS"/>
  </r>
  <r>
    <x v="15"/>
    <s v="204-4-15"/>
    <n v="10"/>
    <s v="PAPELERIA, UTILES DE ESCRITORIO Y OFICINA"/>
    <s v="BORRADOR DE NATA"/>
    <n v="44121804"/>
    <s v="MÍNIMA CUANTÍA"/>
    <n v="5"/>
    <n v="7"/>
    <n v="40"/>
    <n v="9091.6"/>
    <s v="UNIDAD"/>
    <s v="NO SOLICITADAS"/>
  </r>
  <r>
    <x v="15"/>
    <s v="204-4-15"/>
    <n v="10"/>
    <s v="PAPELERIA, UTILES DE ESCRITORIO Y OFICINA"/>
    <s v="BORRADOR PARA TABLERO"/>
    <n v="44121804"/>
    <s v="MÍNIMA CUANTÍA"/>
    <n v="5"/>
    <n v="7"/>
    <n v="3"/>
    <n v="4248.2999999999993"/>
    <s v="UNIDAD"/>
    <s v="NO SOLICITADAS"/>
  </r>
  <r>
    <x v="15"/>
    <s v="204-4-15"/>
    <n v="10"/>
    <s v="PAPELERIA, UTILES DE ESCRITORIO Y OFICINA"/>
    <s v="CAJA PARA ARCHIVO CENTRAL REFERENCIA X-200"/>
    <n v="44111515"/>
    <s v="MÍNIMA CUANTÍA"/>
    <n v="5"/>
    <n v="7"/>
    <n v="25"/>
    <n v="49980"/>
    <s v="UNIDAD"/>
    <s v="NO SOLICITADAS"/>
  </r>
  <r>
    <x v="15"/>
    <s v="204-4-15"/>
    <n v="10"/>
    <s v="PAPELERIA, UTILES DE ESCRITORIO Y OFICINA"/>
    <s v="CAJA PARA ARCHIVO HISTÓRICO REFERENCIA X-100"/>
    <n v="44111515"/>
    <s v="MÍNIMA CUANTÍA"/>
    <n v="5"/>
    <n v="7"/>
    <n v="15"/>
    <n v="22312.5"/>
    <s v="UNIDAD"/>
    <s v="NO SOLICITADAS"/>
  </r>
  <r>
    <x v="15"/>
    <s v="204-4-15"/>
    <n v="10"/>
    <s v="PAPELERIA, UTILES DE ESCRITORIO Y OFICINA"/>
    <s v="CARPETA PRESENTACIÓN OFICIO DESACIDIFICADA"/>
    <n v="44122003"/>
    <s v="MÍNIMA CUANTÍA"/>
    <n v="5"/>
    <n v="7"/>
    <n v="10"/>
    <n v="41650"/>
    <s v="20 UNIDADES"/>
    <s v="NO SOLICITADAS"/>
  </r>
  <r>
    <x v="15"/>
    <s v="204-4-15"/>
    <n v="10"/>
    <s v="PAPELERIA, UTILES DE ESCRITORIO Y OFICINA"/>
    <s v="CARPETA TIPO 4 ALETAS EN CARTULINA BLANCA TIPO PROPALCOTE"/>
    <n v="44122003"/>
    <s v="MÍNIMA CUANTÍA"/>
    <n v="5"/>
    <n v="7"/>
    <n v="100"/>
    <n v="71400"/>
    <s v="UNIDAD"/>
    <s v="NO SOLICITADAS"/>
  </r>
  <r>
    <x v="15"/>
    <s v="204-4-15"/>
    <n v="10"/>
    <s v="PAPELERIA, UTILES DE ESCRITORIO Y OFICINA"/>
    <s v="CARTULINA PLIEGO SURTIDO"/>
    <n v="14111519"/>
    <s v="MÍNIMA CUANTÍA"/>
    <n v="5"/>
    <n v="7"/>
    <n v="160"/>
    <n v="69496"/>
    <s v="UNIDAD"/>
    <s v="NO SOLICITADAS"/>
  </r>
  <r>
    <x v="15"/>
    <s v="204-4-15"/>
    <n v="10"/>
    <s v="PAPELERIA, UTILES DE ESCRITORIO Y OFICINA"/>
    <s v="CHINCHES X 50"/>
    <n v="31162001"/>
    <s v="MÍNIMA CUANTÍA"/>
    <n v="5"/>
    <n v="7"/>
    <n v="40"/>
    <n v="24038"/>
    <s v="CAJA X 50"/>
    <s v="NO SOLICITADAS"/>
  </r>
  <r>
    <x v="15"/>
    <s v="204-4-15"/>
    <n v="10"/>
    <s v="PAPELERIA, UTILES DE ESCRITORIO Y OFICINA"/>
    <s v="CINTA ADHESIVA DE EMPAQUE EN ROLLO"/>
    <n v="31201517"/>
    <s v="MÍNIMA CUANTÍA"/>
    <n v="5"/>
    <n v="7"/>
    <n v="20"/>
    <n v="47957"/>
    <s v="UNIDAD - ROLLO"/>
    <s v="NO SOLICITADAS"/>
  </r>
  <r>
    <x v="15"/>
    <s v="204-4-15"/>
    <n v="10"/>
    <s v="PAPELERIA, UTILES DE ESCRITORIO Y OFICINA"/>
    <s v="CINTA ADHESIVA PARA ENMASCARAR 48MM"/>
    <n v="31201512"/>
    <s v="MÍNIMA CUANTÍA"/>
    <n v="5"/>
    <n v="7"/>
    <n v="15"/>
    <n v="74791.5"/>
    <s v="UNIDAD - ROLLO"/>
    <s v="NO SOLICITADAS"/>
  </r>
  <r>
    <x v="15"/>
    <s v="204-4-15"/>
    <n v="10"/>
    <s v="PAPELERIA, UTILES DE ESCRITORIO Y OFICINA"/>
    <s v="CINTA ADHESIVA TRANSPARENTE"/>
    <n v="31201512"/>
    <s v="MÍNIMA CUANTÍA"/>
    <n v="5"/>
    <n v="7"/>
    <n v="35"/>
    <n v="17284.75"/>
    <s v="UNIDAD - ROLLO"/>
    <s v="NO SOLICITADAS"/>
  </r>
  <r>
    <x v="15"/>
    <s v="204-4-15"/>
    <n v="10"/>
    <s v="PAPELERIA, UTILES DE ESCRITORIO Y OFICINA"/>
    <s v="CLIP ESTÁNDAR PEQUEÑO X 100"/>
    <n v="44122104"/>
    <s v="MÍNIMA CUANTÍA"/>
    <n v="5"/>
    <n v="7"/>
    <n v="20"/>
    <n v="6925.8"/>
    <s v="CAJA X 100"/>
    <s v="NO SOLICITADAS"/>
  </r>
  <r>
    <x v="15"/>
    <s v="204-4-15"/>
    <n v="10"/>
    <s v="PAPELERIA, UTILES DE ESCRITORIO Y OFICINA"/>
    <s v="CLIP JUMBO X 100"/>
    <n v="44122104"/>
    <s v="MÍNIMA CUANTÍA"/>
    <n v="5"/>
    <n v="7"/>
    <n v="8"/>
    <n v="10214.959999999999"/>
    <s v="CAJA X 100"/>
    <s v="NO SOLICITADAS"/>
  </r>
  <r>
    <x v="15"/>
    <s v="204-4-15"/>
    <n v="10"/>
    <s v="PAPELERIA, UTILES DE ESCRITORIO Y OFICINA"/>
    <s v="CLIP MARIPOSA GIGANTE X 12"/>
    <n v="44122104"/>
    <s v="MÍNIMA CUANTÍA"/>
    <n v="5"/>
    <n v="7"/>
    <n v="52"/>
    <n v="69058.080000000002"/>
    <s v="CAJA X 12"/>
    <s v="NO SOLICITADAS"/>
  </r>
  <r>
    <x v="15"/>
    <s v="204-4-15"/>
    <n v="10"/>
    <s v="PAPELERIA, UTILES DE ESCRITORIO Y OFICINA"/>
    <s v="CORRECTOR LÍQUIDO EN LÁPIZ"/>
    <n v="44103113"/>
    <s v="MÍNIMA CUANTÍA"/>
    <n v="5"/>
    <n v="7"/>
    <n v="20"/>
    <n v="21658"/>
    <s v="UNIDAD"/>
    <s v="NO SOLICITADAS"/>
  </r>
  <r>
    <x v="15"/>
    <s v="204-4-15"/>
    <n v="10"/>
    <s v="PAPELERIA, UTILES DE ESCRITORIO Y OFICINA"/>
    <s v="COSEDORA DE OFICINA 20 HOJAS"/>
    <n v="42312009"/>
    <s v="MÍNIMA CUANTÍA"/>
    <n v="5"/>
    <n v="7"/>
    <n v="10"/>
    <n v="71400"/>
    <s v="UNIDAD"/>
    <s v="NO SOLICITADAS"/>
  </r>
  <r>
    <x v="15"/>
    <s v="204-4-15"/>
    <n v="10"/>
    <s v="PAPELERIA, UTILES DE ESCRITORIO Y OFICINA"/>
    <s v="COSEDORA DE OFICINA 30 HOJAS"/>
    <n v="42312009"/>
    <s v="MÍNIMA CUANTÍA"/>
    <n v="5"/>
    <n v="7"/>
    <n v="5"/>
    <n v="59500"/>
    <s v="UNIDAD"/>
    <s v="NO SOLICITADAS"/>
  </r>
  <r>
    <x v="15"/>
    <s v="204-4-15"/>
    <n v="10"/>
    <s v="PAPELERIA, UTILES DE ESCRITORIO Y OFICINA"/>
    <s v="FOLDER COLGANTE DE VARILLA PLÁSTICA  PAQUETE X 50 QUE CUMPLAN CON NTC 4436:1999 Y NTC 5397"/>
    <n v="44122029"/>
    <s v="MÍNIMA CUANTÍA"/>
    <n v="5"/>
    <n v="7"/>
    <n v="2"/>
    <n v="55040.899999999994"/>
    <s v="PAQUETE X 50"/>
    <s v="NO SOLICITADAS"/>
  </r>
  <r>
    <x v="15"/>
    <s v="204-4-15"/>
    <n v="10"/>
    <s v="PAPELERIA, UTILES DE ESCRITORIO Y OFICINA"/>
    <s v="GANCHO LEGAJADOR PLÁSTICO X 20"/>
    <n v="44122022"/>
    <s v="MÍNIMA CUANTÍA"/>
    <n v="5"/>
    <n v="7"/>
    <n v="20"/>
    <n v="35628.6"/>
    <s v="20 UNIDADES"/>
    <s v="NO SOLICITADAS"/>
  </r>
  <r>
    <x v="15"/>
    <s v="204-4-15"/>
    <n v="10"/>
    <s v="PAPELERIA, UTILES DE ESCRITORIO Y OFICINA"/>
    <s v="GANCHO NO. 23/8 CAJA X 1000"/>
    <n v="44122022"/>
    <s v="MÍNIMA CUANTÍA"/>
    <n v="5"/>
    <n v="7"/>
    <n v="6"/>
    <n v="15065.400000000001"/>
    <s v="CAJA X 1000"/>
    <s v="NO SOLICITADAS"/>
  </r>
  <r>
    <x v="15"/>
    <s v="204-4-15"/>
    <n v="10"/>
    <s v="PAPELERIA, UTILES DE ESCRITORIO Y OFICINA"/>
    <s v="LÁPIZ DE ESCRITURA MINA NEGRA"/>
    <n v="44121707"/>
    <s v="MÍNIMA CUANTÍA"/>
    <n v="5"/>
    <n v="7"/>
    <n v="30"/>
    <n v="60000"/>
    <s v="12 UNIDADES"/>
    <s v="NO SOLICITADAS"/>
  </r>
  <r>
    <x v="15"/>
    <s v="204-4-15"/>
    <n v="10"/>
    <s v="PAPELERIA, UTILES DE ESCRITORIO Y OFICINA"/>
    <s v="LIBRETA DOBLE O RAYADO/ CUADERNO RAYADO"/>
    <n v="14111526"/>
    <s v="MÍNIMA CUANTÍA"/>
    <n v="5"/>
    <n v="7"/>
    <n v="200"/>
    <n v="287980"/>
    <s v="UNIDAD"/>
    <s v="NO SOLICITADAS"/>
  </r>
  <r>
    <x v="15"/>
    <s v="204-4-15"/>
    <n v="10"/>
    <s v="PAPELERIA, UTILES DE ESCRITORIO Y OFICINA"/>
    <s v="LIBRO DE ACTAS 200 FOLIOS"/>
    <n v="14111807"/>
    <s v="MÍNIMA CUANTÍA"/>
    <n v="5"/>
    <n v="7"/>
    <n v="59"/>
    <n v="403005.4"/>
    <s v="UNIDAD"/>
    <s v="NO SOLICITADAS"/>
  </r>
  <r>
    <x v="15"/>
    <s v="204-4-15"/>
    <n v="10"/>
    <s v="PAPELERIA, UTILES DE ESCRITORIO Y OFICINA"/>
    <s v="MARCADOR BORRABLE DESECHABLE"/>
    <n v="44121708"/>
    <s v="MÍNIMA CUANTÍA"/>
    <n v="5"/>
    <n v="7"/>
    <n v="10"/>
    <n v="9305.8000000000011"/>
    <s v="UNIDAD"/>
    <s v="NO SOLICITADAS"/>
  </r>
  <r>
    <x v="15"/>
    <s v="204-4-15"/>
    <n v="10"/>
    <s v="PAPELERIA, UTILES DE ESCRITORIO Y OFICINA"/>
    <s v="MARCADOR BORRABLE RECARGABLE"/>
    <n v="44121708"/>
    <s v="MÍNIMA CUANTÍA"/>
    <n v="5"/>
    <n v="7"/>
    <n v="26"/>
    <n v="36787.660000000003"/>
    <s v="UNIDAD"/>
    <s v="NO SOLICITADAS"/>
  </r>
  <r>
    <x v="15"/>
    <s v="204-4-15"/>
    <n v="10"/>
    <s v="PAPELERIA, UTILES DE ESCRITORIO Y OFICINA"/>
    <s v="MARCADOR PERMANENTE "/>
    <n v="44121708"/>
    <s v="MÍNIMA CUANTÍA"/>
    <n v="5"/>
    <n v="7"/>
    <n v="116"/>
    <n v="68329.799999999988"/>
    <s v="UNIDAD"/>
    <s v="NO SOLICITADAS"/>
  </r>
  <r>
    <x v="15"/>
    <s v="204-4-15"/>
    <n v="10"/>
    <s v="PAPELERIA, UTILES DE ESCRITORIO Y OFICINA"/>
    <s v="MARCADOR PERMANENTE PUNTA DELGADA"/>
    <n v="44121708"/>
    <s v="MÍNIMA CUANTÍA"/>
    <n v="5"/>
    <n v="7"/>
    <n v="100"/>
    <n v="94962"/>
    <s v="UNIDAD"/>
    <s v="NO SOLICITADAS"/>
  </r>
  <r>
    <x v="15"/>
    <s v="204-4-15"/>
    <n v="10"/>
    <s v="PAPELERIA, UTILES DE ESCRITORIO Y OFICINA"/>
    <s v="MINA PARA PORTAMINAS 0,5 MM"/>
    <n v="44121902"/>
    <s v="MÍNIMA CUANTÍA"/>
    <n v="5"/>
    <n v="7"/>
    <n v="40"/>
    <n v="13851.6"/>
    <s v="UNIDAD"/>
    <s v="NO SOLICITADAS"/>
  </r>
  <r>
    <x v="15"/>
    <s v="204-4-15"/>
    <n v="10"/>
    <s v="PAPELERIA, UTILES DE ESCRITORIO Y OFICINA"/>
    <s v="PADMOUSE"/>
    <n v="43211802"/>
    <s v="MÍNIMA CUANTÍA"/>
    <n v="5"/>
    <n v="7"/>
    <n v="12"/>
    <n v="54906.600000000006"/>
    <s v="UNIDAD"/>
    <s v="NO SOLICITADAS"/>
  </r>
  <r>
    <x v="15"/>
    <s v="204-4-15"/>
    <n v="10"/>
    <s v="PAPELERIA, UTILES DE ESCRITORIO Y OFICINA"/>
    <s v="PAPEL BOND 75G CARTA CAJA X 10 RESMAS"/>
    <n v="14111507"/>
    <s v="MÍNIMA CUANTÍA"/>
    <n v="5"/>
    <n v="7"/>
    <n v="15"/>
    <n v="1249500"/>
    <s v="10 RESMAS"/>
    <s v="NO SOLICITADAS"/>
  </r>
  <r>
    <x v="15"/>
    <s v="204-4-15"/>
    <n v="10"/>
    <s v="PAPELERIA, UTILES DE ESCRITORIO Y OFICINA"/>
    <s v="PAPEL BOND 75G OFICIO CAJA X 10 RESMAS"/>
    <n v="14111507"/>
    <s v="MÍNIMA CUANTÍA"/>
    <n v="5"/>
    <n v="7"/>
    <n v="11"/>
    <n v="1047200"/>
    <s v="10 RESMAS"/>
    <s v="NO SOLICITADAS"/>
  </r>
  <r>
    <x v="15"/>
    <s v="204-4-15"/>
    <n v="10"/>
    <s v="PAPELERIA, UTILES DE ESCRITORIO Y OFICINA"/>
    <s v="PAPEL CONTACT TRANSPARENTE"/>
    <n v="60121120"/>
    <s v="MÍNIMA CUANTÍA"/>
    <n v="5"/>
    <n v="7"/>
    <n v="4"/>
    <n v="99960"/>
    <s v="ROLLO X 20 METROS"/>
    <s v="NO SOLICITADAS"/>
  </r>
  <r>
    <x v="15"/>
    <s v="204-4-15"/>
    <n v="10"/>
    <s v="PAPELERIA, UTILES DE ESCRITORIO Y OFICINA"/>
    <s v="PAPEL KRAFT 90G"/>
    <n v="60121124"/>
    <s v="MÍNIMA CUANTÍA"/>
    <n v="5"/>
    <n v="7"/>
    <n v="5"/>
    <n v="261562"/>
    <s v="ROLLO"/>
    <s v="NO SOLICITADAS"/>
  </r>
  <r>
    <x v="15"/>
    <s v="204-4-15"/>
    <n v="10"/>
    <s v="PAPELERIA, UTILES DE ESCRITORIO Y OFICINA"/>
    <s v="PEGANTE EN BARRA"/>
    <n v="60105704"/>
    <s v="MÍNIMA CUANTÍA"/>
    <n v="5"/>
    <n v="7"/>
    <n v="30"/>
    <n v="45160.5"/>
    <s v="UNIDAD"/>
    <s v="NO SOLICITADAS"/>
  </r>
  <r>
    <x v="15"/>
    <s v="204-4-15"/>
    <n v="10"/>
    <s v="PAPELERIA, UTILES DE ESCRITORIO Y OFICINA"/>
    <s v="PERFORADORA PARA OFICINA DE 2 HUECOS "/>
    <n v="45101508"/>
    <s v="MÍNIMA CUANTÍA"/>
    <n v="5"/>
    <n v="7"/>
    <n v="5"/>
    <n v="51562.700000000004"/>
    <s v="UNIDAD"/>
    <s v="NO SOLICITADAS"/>
  </r>
  <r>
    <x v="15"/>
    <s v="204-4-15"/>
    <n v="10"/>
    <s v="PAPELERIA, UTILES DE ESCRITORIO Y OFICINA"/>
    <s v="PLASTIFOLDER OFICIO CON GANCHO LEGAJADOR"/>
    <n v="44122029"/>
    <s v="MÍNIMA CUANTÍA"/>
    <n v="5"/>
    <n v="7"/>
    <n v="100"/>
    <n v="130900"/>
    <s v="UNIDAD"/>
    <s v="NO SOLICITADAS"/>
  </r>
  <r>
    <x v="15"/>
    <s v="204-4-15"/>
    <n v="10"/>
    <s v="PAPELERIA, UTILES DE ESCRITORIO Y OFICINA"/>
    <s v="PORTAMINAS 0,5MM"/>
    <n v="44111509"/>
    <s v="MÍNIMA CUANTÍA"/>
    <n v="5"/>
    <n v="7"/>
    <n v="50"/>
    <n v="27072.500000000004"/>
    <s v="UNIDAD"/>
    <s v="NO SOLICITADAS"/>
  </r>
  <r>
    <x v="15"/>
    <s v="204-4-15"/>
    <n v="10"/>
    <s v="PAPELERIA, UTILES DE ESCRITORIO Y OFICINA"/>
    <s v="SACAGANCHOS PARA GRAPA"/>
    <n v="44121613"/>
    <s v="MÍNIMA CUANTÍA"/>
    <n v="5"/>
    <n v="7"/>
    <n v="17"/>
    <n v="18287.919999999998"/>
    <s v="UNIDAD"/>
    <s v="NO SOLICITADAS"/>
  </r>
  <r>
    <x v="15"/>
    <s v="204-4-15"/>
    <n v="10"/>
    <s v="PAPELERIA, UTILES DE ESCRITORIO Y OFICINA"/>
    <s v="SOBRE CORRESPONDENCIA PAQUETE X 100"/>
    <n v="44121503"/>
    <s v="MÍNIMA CUANTÍA"/>
    <n v="5"/>
    <n v="7"/>
    <n v="8"/>
    <n v="23562"/>
    <s v="100 UNIDADES"/>
    <s v="NO SOLICITADAS"/>
  </r>
  <r>
    <x v="15"/>
    <s v="204-4-15"/>
    <n v="10"/>
    <s v="PAPELERIA, UTILES DE ESCRITORIO Y OFICINA"/>
    <s v="SOBRE DE MANILA CARTA PAQUETE X 100"/>
    <n v="44121503"/>
    <s v="MÍNIMA CUANTÍA"/>
    <n v="5"/>
    <n v="7"/>
    <n v="8"/>
    <n v="91011.199999999997"/>
    <s v="100 UNIDADES"/>
    <s v="NO SOLICITADAS"/>
  </r>
  <r>
    <x v="15"/>
    <s v="204-4-15"/>
    <n v="10"/>
    <s v="PAPELERIA, UTILES DE ESCRITORIO Y OFICINA"/>
    <s v="TAJALÁPIZ"/>
    <n v="44121619"/>
    <s v="MÍNIMA CUANTÍA"/>
    <n v="5"/>
    <n v="7"/>
    <n v="30"/>
    <n v="8675.1"/>
    <s v="UNIDAD"/>
    <s v="NO SOLICITADAS"/>
  </r>
  <r>
    <x v="15"/>
    <s v="204-4-15"/>
    <n v="10"/>
    <s v="PAPELERIA, UTILES DE ESCRITORIO Y OFICINA"/>
    <s v="TIJERA DE ACERO INOXIDABLE"/>
    <n v="44121618"/>
    <s v="MÍNIMA CUANTÍA"/>
    <n v="5"/>
    <n v="7"/>
    <n v="3"/>
    <n v="6815.13"/>
    <s v="UNIDAD"/>
    <s v="NO SOLICITADAS"/>
  </r>
  <r>
    <x v="15"/>
    <s v="204-4-15"/>
    <n v="10"/>
    <s v="PAPELERIA, UTILES DE ESCRITORIO Y OFICINA"/>
    <s v="TIJERAS PUNTA ROMA "/>
    <n v="44121618"/>
    <s v="MÍNIMA CUANTÍA"/>
    <n v="5"/>
    <n v="7"/>
    <n v="15"/>
    <n v="17493"/>
    <s v="UNIDAD"/>
    <s v="NO SOLICITADAS"/>
  </r>
  <r>
    <x v="15"/>
    <s v="204-4-17"/>
    <n v="10"/>
    <s v="PRODUCTOS DE ASEO Y LIMPIEZA"/>
    <s v="KIT ELEMENTOS DE ASEO PARA SOLDADOS TIPO &quot;A&quot;"/>
    <n v="53131600"/>
    <s v="MÍNIMA CUANTÍA"/>
    <n v="2"/>
    <n v="3"/>
    <n v="1500"/>
    <n v="44790000"/>
    <s v="UNIDAD"/>
    <s v="NO SOLICITADAS"/>
  </r>
  <r>
    <x v="15"/>
    <s v="204-4-20"/>
    <n v="10"/>
    <s v="REPUESTOS"/>
    <s v="OTROS REPUESTOS (FILTROS VEHICULOS BOMBEROS)"/>
    <n v="40161505"/>
    <s v="MÍNIMA CUANTÍA"/>
    <n v="2"/>
    <n v="3"/>
    <n v="1"/>
    <n v="43162729.590000004"/>
    <s v="GLOBAL"/>
    <s v="NO SOLICITADAS"/>
  </r>
  <r>
    <x v="15"/>
    <s v="204-4-20"/>
    <n v="16"/>
    <s v="REPUESTOS"/>
    <s v="DISPENSACION REPUESTOS PARA EQUIPOS MEDICOS DE LAS AERONAVES MEDICALIZADAS DE LA FAC"/>
    <n v="42181904"/>
    <s v="LICITACIÓN PÚBLICA"/>
    <n v="7"/>
    <n v="5"/>
    <n v="1"/>
    <n v="63000000"/>
    <s v="UNIDAD"/>
    <s v="NO SOLICITADAS"/>
  </r>
  <r>
    <x v="15"/>
    <s v="204-4-23"/>
    <n v="10"/>
    <s v="OTROS MATERIALES Y SUMINISTROS"/>
    <s v="BANDERAS Y ESTANDARTES"/>
    <n v="55121715"/>
    <s v="MÍNIMA CUANTÍA"/>
    <n v="2"/>
    <n v="3"/>
    <n v="1"/>
    <n v="78000000"/>
    <s v="GLOBAL"/>
    <s v="NO SOLICITADAS"/>
  </r>
  <r>
    <x v="15"/>
    <s v="204-5-2"/>
    <n v="10"/>
    <s v="MANTENIMIENTO DE BIENES MUEBLES, EQUIPOS Y ENSERES"/>
    <s v="CALIBRACIÓN BOMBA DE INFUSIÓN DOS CANALES BODY GUARD  // MARCA: BODY GUARD // MODELO: 121 TWINS"/>
    <s v="85161503;85161502;85161501"/>
    <s v="MÍNIMA CUANTÍA"/>
    <n v="6"/>
    <n v="6"/>
    <n v="1"/>
    <n v="5462100"/>
    <s v="GLOBAL"/>
    <s v="NO SOLICITADAS"/>
  </r>
  <r>
    <x v="15"/>
    <s v="204-5-2"/>
    <n v="10"/>
    <s v="MANTENIMIENTO DE BIENES MUEBLES, EQUIPOS Y ENSERES"/>
    <s v="CALIBRACIÓN DESFIBRILADOR PROPAC MD // MARCA: ZOLL // MODELO: PROPAC MD"/>
    <s v="85161503;85161502;85161501"/>
    <s v="MÍNIMA CUANTÍA"/>
    <n v="6"/>
    <n v="6"/>
    <n v="1"/>
    <n v="309400"/>
    <s v="GLOBAL"/>
    <s v="NO SOLICITADAS"/>
  </r>
  <r>
    <x v="15"/>
    <s v="204-5-2"/>
    <n v="10"/>
    <s v="MANTENIMIENTO DE BIENES MUEBLES, EQUIPOS Y ENSERES"/>
    <s v="CALIBRACIÓN DESFIBRILADOR PROPAC CCT MSERIES // MARCA: ZOLL // MODELO: PROPAC CCT"/>
    <s v="85161503;85161502;85161501"/>
    <s v="MÍNIMA CUANTÍA"/>
    <n v="6"/>
    <n v="6"/>
    <n v="1"/>
    <n v="1392300"/>
    <s v="GLOBAL"/>
    <s v="NO SOLICITADAS"/>
  </r>
  <r>
    <x v="15"/>
    <s v="204-5-2"/>
    <n v="10"/>
    <s v="MANTENIMIENTO DE BIENES MUEBLES, EQUIPOS Y ENSERES"/>
    <s v="CALIBRACIÓN DESFIBRILADOR LIFE PACK 12 // MARCA: MEDTRONICK // MODELO: LIFE PACK 12"/>
    <s v="85161503;85161502;85161501"/>
    <s v="MÍNIMA CUANTÍA"/>
    <n v="6"/>
    <n v="6"/>
    <n v="1"/>
    <n v="154700"/>
    <s v="GLOBAL"/>
    <s v="NO SOLICITADAS"/>
  </r>
  <r>
    <x v="15"/>
    <s v="204-5-2"/>
    <n v="10"/>
    <s v="MANTENIMIENTO DE BIENES MUEBLES, EQUIPOS Y ENSERES"/>
    <s v="CALIBRACIÓN DEA AED PLUS  // MARCA: ZOLL // MODELO: AED PLUS"/>
    <s v="85161503;85161502;85161501"/>
    <s v="MÍNIMA CUANTÍA"/>
    <n v="6"/>
    <n v="6"/>
    <n v="1"/>
    <n v="154700"/>
    <s v="GLOBAL"/>
    <s v="NO SOLICITADAS"/>
  </r>
  <r>
    <x v="15"/>
    <s v="204-5-2"/>
    <n v="10"/>
    <s v="MANTENIMIENTO DE BIENES MUEBLES, EQUIPOS Y ENSERES"/>
    <s v="CALIBRACIÓN DEA FR2+ // MARCA: PHILIPS // MODELO: FR2+"/>
    <s v="85161503;85161502;85161501"/>
    <s v="MÍNIMA CUANTÍA"/>
    <n v="6"/>
    <n v="6"/>
    <n v="1"/>
    <n v="154700"/>
    <s v="GLOBAL"/>
    <s v="NO SOLICITADAS"/>
  </r>
  <r>
    <x v="15"/>
    <s v="204-5-2"/>
    <n v="10"/>
    <s v="MANTENIMIENTO DE BIENES MUEBLES, EQUIPOS Y ENSERES"/>
    <s v="CALIBRACIÓN DOPPLER FETAL SONOTRAX // MARCA: EDAN // MODELO: SONOTRAX"/>
    <s v="85161503;85161502;85161501"/>
    <s v="MÍNIMA CUANTÍA"/>
    <n v="6"/>
    <n v="6"/>
    <n v="1"/>
    <n v="761600"/>
    <s v="GLOBAL"/>
    <s v="NO SOLICITADAS"/>
  </r>
  <r>
    <x v="15"/>
    <s v="204-5-2"/>
    <n v="10"/>
    <s v="MANTENIMIENTO DE BIENES MUEBLES, EQUIPOS Y ENSERES"/>
    <s v="CALIBRACIÓN INCUBADORA DE TRANSPORTE CON VENTILADOR PEDIÁTRICO VOYAGER // MARCA: VOYAGUER // MODELO: S/M"/>
    <s v="85161503;85161502;85161501"/>
    <s v="MÍNIMA CUANTÍA"/>
    <n v="6"/>
    <n v="6"/>
    <n v="1"/>
    <n v="678300"/>
    <s v="GLOBAL"/>
    <s v="NO SOLICITADAS"/>
  </r>
  <r>
    <x v="15"/>
    <s v="204-5-2"/>
    <n v="10"/>
    <s v="MANTENIMIENTO DE BIENES MUEBLES, EQUIPOS Y ENSERES"/>
    <s v="CALIBRACIÓN MARCAPASOS PACE 203H // MARCA: OSYPKA // MODELO: PACE 203H"/>
    <s v="85161503;85161502;85161501"/>
    <s v="MÍNIMA CUANTÍA"/>
    <n v="6"/>
    <n v="6"/>
    <n v="1"/>
    <n v="130900"/>
    <s v="GLOBAL"/>
    <s v="NO SOLICITADAS"/>
  </r>
  <r>
    <x v="15"/>
    <s v="204-5-2"/>
    <n v="10"/>
    <s v="MANTENIMIENTO DE BIENES MUEBLES, EQUIPOS Y ENSERES"/>
    <s v="CALIBRACIÓN MONITOR FETAL CADENCE II // MARCA: EDAN // MODELO: CADENCE II"/>
    <s v="85161503;85161502;85161501"/>
    <s v="MÍNIMA CUANTÍA"/>
    <n v="6"/>
    <n v="6"/>
    <n v="1"/>
    <n v="535500"/>
    <s v="GLOBAL"/>
    <s v="NO SOLICITADAS"/>
  </r>
  <r>
    <x v="15"/>
    <s v="204-5-2"/>
    <n v="10"/>
    <s v="MANTENIMIENTO DE BIENES MUEBLES, EQUIPOS Y ENSERES"/>
    <s v="CALIBRACIÓN MONITOR DE SIGNOS VITALES PROPAC ENCORE // MARCA: WELCH ALLYN // MODELO: PROPAC ENCORE"/>
    <s v="85161503;85161502;85161501"/>
    <s v="MÍNIMA CUANTÍA"/>
    <n v="6"/>
    <n v="6"/>
    <n v="1"/>
    <n v="2011100"/>
    <s v="GLOBAL"/>
    <s v="NO SOLICITADAS"/>
  </r>
  <r>
    <x v="15"/>
    <s v="204-5-2"/>
    <n v="10"/>
    <s v="MANTENIMIENTO DE BIENES MUEBLES, EQUIPOS Y ENSERES"/>
    <s v="CALIBRACIÓN MONITOR DE SIGNOS VITALES PROPAC LT // MARCA: WELCH ALLYN // MODELO: PROPAC LT"/>
    <s v="85161503;85161502;85161501"/>
    <s v="MÍNIMA CUANTÍA"/>
    <n v="6"/>
    <n v="6"/>
    <n v="1"/>
    <n v="3867500"/>
    <s v="GLOBAL"/>
    <s v="NO SOLICITADAS"/>
  </r>
  <r>
    <x v="15"/>
    <s v="204-5-2"/>
    <n v="10"/>
    <s v="MANTENIMIENTO DE BIENES MUEBLES, EQUIPOS Y ENSERES"/>
    <s v="CALIBRACIÓN   PULSOXIMETRO DEDO ONIX II // MARCA: NONIN // MODELO: ONIX II"/>
    <s v="85161503;85161502;85161501"/>
    <s v="MÍNIMA CUANTÍA"/>
    <n v="6"/>
    <n v="6"/>
    <n v="1"/>
    <n v="3480750"/>
    <s v="GLOBAL"/>
    <s v="NO SOLICITADAS"/>
  </r>
  <r>
    <x v="15"/>
    <s v="204-5-2"/>
    <n v="10"/>
    <s v="MANTENIMIENTO DE BIENES MUEBLES, EQUIPOS Y ENSERES"/>
    <s v="CALIBRACIÓN   PULSOXIMETRO DEDO ONIX VANTAGE // MARCA: NONIN // MODELO: ONIX VANTAGE"/>
    <s v="85161503;85161502;85161501"/>
    <s v="MÍNIMA CUANTÍA"/>
    <n v="6"/>
    <n v="6"/>
    <n v="1"/>
    <n v="357000"/>
    <s v="GLOBAL"/>
    <s v="NO SOLICITADAS"/>
  </r>
  <r>
    <x v="15"/>
    <s v="204-5-2"/>
    <n v="10"/>
    <s v="MANTENIMIENTO DE BIENES MUEBLES, EQUIPOS Y ENSERES"/>
    <s v="CALIBRACIÓN   PULSOXIMETRO DEDO GO 2 // MARCA: NONIN // MODELO: GO 2"/>
    <s v="85161503;85161502;85161501"/>
    <s v="MÍNIMA CUANTÍA"/>
    <n v="6"/>
    <n v="6"/>
    <n v="1"/>
    <n v="2052750"/>
    <s v="GLOBAL"/>
    <s v="NO SOLICITADAS"/>
  </r>
  <r>
    <x v="15"/>
    <s v="204-5-2"/>
    <n v="10"/>
    <s v="MANTENIMIENTO DE BIENES MUEBLES, EQUIPOS Y ENSERES"/>
    <s v="CALIBRACIÓN   PULSOXIMETRO DEDO OCTIVETECH // MARCA: OCTIVETECH // MODELO: S/M"/>
    <s v="85161503;85161502;85161501"/>
    <s v="MÍNIMA CUANTÍA"/>
    <n v="6"/>
    <n v="6"/>
    <n v="1"/>
    <n v="714000"/>
    <s v="GLOBAL"/>
    <s v="NO SOLICITADAS"/>
  </r>
  <r>
    <x v="15"/>
    <s v="204-5-2"/>
    <n v="10"/>
    <s v="MANTENIMIENTO DE BIENES MUEBLES, EQUIPOS Y ENSERES"/>
    <s v="CALIBRACIÓN   TENSIÓMETROS DE ESTUCHE // MARCA: WELCH ALLYN // MODELO: ESTUCHE"/>
    <s v="85161503;85161502;85161501"/>
    <s v="MÍNIMA CUANTÍA"/>
    <n v="6"/>
    <n v="6"/>
    <n v="1"/>
    <n v="6354600"/>
    <s v="GLOBAL"/>
    <s v="NO SOLICITADAS"/>
  </r>
  <r>
    <x v="15"/>
    <s v="204-5-2"/>
    <n v="10"/>
    <s v="MANTENIMIENTO DE BIENES MUEBLES, EQUIPOS Y ENSERES"/>
    <s v="CALIBRACIÓN  TERMÓMETRO LÁSER CENTER // MARCA: CENTER // MODELO: 500"/>
    <s v="85161503;85161502;85161501"/>
    <s v="MÍNIMA CUANTÍA"/>
    <n v="6"/>
    <n v="6"/>
    <n v="1"/>
    <n v="2618000"/>
    <s v="GLOBAL"/>
    <s v="NO SOLICITADAS"/>
  </r>
  <r>
    <x v="15"/>
    <s v="204-5-2"/>
    <n v="10"/>
    <s v="MANTENIMIENTO DE BIENES MUEBLES, EQUIPOS Y ENSERES"/>
    <s v="MANTENIMIENTO VENTILADOR DE TRANSPORTE IMPACT 754 - IMPACT 731"/>
    <s v="85161503;85161502;85161501"/>
    <s v="MÍNIMA CUANTÍA"/>
    <n v="5"/>
    <n v="2"/>
    <n v="1"/>
    <n v="23397427.760000002"/>
    <s v="GLOBAL"/>
    <s v="NO SOLICITADAS"/>
  </r>
  <r>
    <x v="15"/>
    <s v="204-5-2"/>
    <n v="10"/>
    <s v="MANTENIMIENTO DE BIENES MUEBLES, EQUIPOS Y ENSERES"/>
    <s v="MANTENIMIENTO PREVENTIVO DE LOS EQUIPOS BIOMEDICOS, VENTILADOR DE TRANSPORTE BIOMED MPV 10, MONMITOR FETAL, BOMBA DE INFUSION, MANTENIMIENTO MONITOR DE SIGNOS VITALES + CO2, DESFIBRILADOR, INCUBADORA DE TRANSPORTE DE LAS AERONAVES MEDICALIZADAS DE LA FAC"/>
    <s v="85161501; 85161502; 86161503"/>
    <s v="MÍNIMA CUANTÍA"/>
    <n v="5"/>
    <n v="2"/>
    <n v="1"/>
    <n v="21519464"/>
    <s v="GLOBAL"/>
    <s v="NO SOLICITADAS"/>
  </r>
  <r>
    <x v="15"/>
    <s v="204-5-2"/>
    <n v="10"/>
    <s v="MANTENIMIENTO DE BIENES MUEBLES, EQUIPOS Y ENSERES"/>
    <s v="MANTENIMIENTO DE BIENES MUEBLES EQUIPOS Y ENSERES"/>
    <s v="85161503;85161502;85161501"/>
    <s v="MÍNIMA CUANTÍA"/>
    <n v="5"/>
    <n v="2"/>
    <n v="1"/>
    <n v="1602572.24"/>
    <s v="GLOBAL"/>
    <s v="NO SOLICITADAS"/>
  </r>
  <r>
    <x v="15"/>
    <s v="204-5-6"/>
    <n v="10"/>
    <s v="MANTENIMIENTO EQUIPO DE NAVEGACION Y TRANSPORTE"/>
    <s v="MANTENIMIENTO Y REPARACIONES DE VEHICULOS MAQUINARIA AMARILLA"/>
    <n v="78181508"/>
    <s v="SELECCIÓN ABREVIADA MENOR CUANTÍA"/>
    <n v="2"/>
    <n v="3"/>
    <n v="1"/>
    <n v="120000000"/>
    <s v="GLOBAL"/>
    <s v="NO SOLICITADAS"/>
  </r>
  <r>
    <x v="15"/>
    <s v="204-5-6"/>
    <n v="10"/>
    <s v="MANTENIMIENTO EQUIPO DE NAVEGACION Y TRANSPORTE"/>
    <s v="MANTENIMIENTO Y REPARACIONES DE VEHICULOS TRACTOCAMIONES "/>
    <n v="78181508"/>
    <s v="MÍNIMA CUANTÍA"/>
    <n v="2"/>
    <n v="3"/>
    <n v="1"/>
    <n v="50000000"/>
    <s v="GLOBAL"/>
    <s v="NO SOLICITADAS"/>
  </r>
  <r>
    <x v="15"/>
    <s v="204-5-6"/>
    <n v="10"/>
    <s v="MANTENIMIENTO EQUIPO DE NAVEGACION Y TRANSPORTE"/>
    <s v="MANTENIMIENTO Y REPARACIONES DE CARRO DE BOMBEROS"/>
    <n v="78181508"/>
    <s v="LICITACIÓN PÚBLICA"/>
    <n v="5"/>
    <n v="7"/>
    <n v="1"/>
    <n v="250000000"/>
    <s v="GLOBAL"/>
    <s v="SI EN TRAMITE"/>
  </r>
  <r>
    <x v="15"/>
    <s v="204-5-6"/>
    <n v="10"/>
    <s v="MANTENIMIENTO EQUIPO DE NAVEGACION Y TRANSPORTE"/>
    <s v="MANTENIMIENTO Y REPARACIONES DE VEHICULOS TRACTOCAMIONES "/>
    <n v="78181508"/>
    <s v="LICITACIÓN PÚBLICA"/>
    <n v="6"/>
    <n v="6"/>
    <n v="1"/>
    <n v="158173030"/>
    <s v="GLOBAL"/>
    <s v="NO SOLICITADAS"/>
  </r>
  <r>
    <x v="15"/>
    <s v="204-5-6"/>
    <n v="10"/>
    <s v="MANTENIMIENTO EQUIPO DE NAVEGACION Y TRANSPORTE"/>
    <s v="MANTENIMIENTO Y REPARACIONES DE  GENERADORES"/>
    <n v="72101517"/>
    <s v="LICITACIÓN PÚBLICA"/>
    <n v="6"/>
    <n v="6"/>
    <n v="1"/>
    <n v="65826970"/>
    <s v="GLOBAL"/>
    <s v="NO SOLICITADAS"/>
  </r>
  <r>
    <x v="15"/>
    <s v="204-6-7"/>
    <n v="10"/>
    <s v="TRANSPORTE"/>
    <s v="PAGOS QUE SE DEMANDEN POR CONCEPTO DE TRANSPORTE NACIONAL DEL MATERIAL USO DE LA FAC. RADARES"/>
    <s v="78101501;78101802"/>
    <s v="SELECCIÓN ABREVIADA MENOR CUANTÍA"/>
    <n v="1"/>
    <n v="6"/>
    <n v="1"/>
    <n v="80000000"/>
    <s v="GLOBAL"/>
    <s v="NO SOLICITADAS"/>
  </r>
  <r>
    <x v="15"/>
    <s v="204-6-7"/>
    <n v="10"/>
    <s v="TRANSPORTE"/>
    <s v="PAGOS QUE SE DEMANDEN POR CONSCEPTO DE TRANSPORTE NACIONAL DE MATERIAL USO DE LA FAC"/>
    <s v="78101501;78101802"/>
    <s v="MÍNIMA CUANTÍA"/>
    <n v="1"/>
    <n v="5"/>
    <n v="1"/>
    <n v="204898107"/>
    <s v="GLOBAL"/>
    <s v="NO SOLICITADAS"/>
  </r>
  <r>
    <x v="15"/>
    <s v="204-6-7"/>
    <n v="10"/>
    <s v="TRANSPORTE"/>
    <s v="IMPREVISTOS TRANSPORTE"/>
    <n v="20102301"/>
    <s v="SELECCIÓN ABREVIADA MENOR CUANTÍA"/>
    <n v="9"/>
    <n v="3"/>
    <n v="1"/>
    <n v="0.03"/>
    <s v="GLOBAL"/>
    <s v="NO SOLICITADAS"/>
  </r>
  <r>
    <x v="15"/>
    <s v="204-7-3"/>
    <n v="10"/>
    <s v="EDICIÓN DE LIBROS, REVISTAS, ESCRITOS Y TRABAJOS TIPOGRÁFICOS"/>
    <s v="LITOGRAFIADO DE CARTAS DE NAVEGACIÓN OPERACIONAL"/>
    <n v="82121506"/>
    <s v="MÍNIMA CUANTÍA"/>
    <n v="3"/>
    <n v="6"/>
    <n v="1000"/>
    <n v="14000000"/>
    <s v="UNIDAD"/>
    <s v="NO SOLICITADAS"/>
  </r>
  <r>
    <x v="15"/>
    <s v="204-7-3"/>
    <n v="10"/>
    <s v="EDICIÓN DE LIBROS, REVISTAS, ESCRITOS Y TRABAJOS TIPOGRÁFICOS"/>
    <s v="SERVICIO DE EDICION Y TIPOGRAFIA DE FOLLETOS, CARPETAS, FICHAS DE REGISTRO PARA ESCUELAS DE FORMACION, "/>
    <n v="82121502"/>
    <s v="SELÉCCION ABREVIADA - ACUERDO MARCO"/>
    <n v="4"/>
    <n v="3"/>
    <n v="1"/>
    <n v="40000000"/>
    <s v="GLOBAL"/>
    <s v="NO SOLICITADAS"/>
  </r>
  <r>
    <x v="15"/>
    <s v="204-7-4"/>
    <n v="10"/>
    <s v="PUBLICIDAD Y PROPAGANDA"/>
    <s v="MATERIAL PUBLICITARIO PROCESOS DE INCORPORACION"/>
    <n v="82101502"/>
    <s v="SELÉCCION ABREVIADA - ACUERDO MARCO"/>
    <n v="4"/>
    <n v="3"/>
    <n v="1"/>
    <n v="39998922.700000003"/>
    <s v="GLOBAL"/>
    <s v="NO SOLICITADAS"/>
  </r>
  <r>
    <x v="15"/>
    <s v="204-7-4"/>
    <n v="16"/>
    <s v="PUBLICIDAD Y PROPAGANDA"/>
    <s v="PUBLICIDAD EN REVISTA ASORFAC"/>
    <n v="82101503"/>
    <s v="MÍNIMA CUANTÍA"/>
    <n v="5"/>
    <n v="7"/>
    <n v="1"/>
    <n v="3700000"/>
    <s v="GLOBAL"/>
    <s v="NO SOLICITADAS"/>
  </r>
  <r>
    <x v="15"/>
    <s v="204-7-4"/>
    <n v="10"/>
    <s v="PUBLICIDAD Y PROPAGANDA"/>
    <s v="IMPREVISTOS"/>
    <n v="0"/>
    <s v="SELÉCCION ABREVIADA - ACUERDO MARCO"/>
    <n v="4"/>
    <n v="3"/>
    <n v="1"/>
    <n v="1077.2999999970198"/>
    <s v="GLOBAL"/>
    <s v="NO SOLICITADAS"/>
  </r>
  <r>
    <x v="15"/>
    <s v="204-9-3"/>
    <n v="10"/>
    <s v="SEGURO DE AERONAVES"/>
    <s v="POLIZA DE SEGUROS AERONAVES FAC"/>
    <n v="84131500"/>
    <s v="LICITACIÓN PÚBLICA"/>
    <n v="1"/>
    <n v="6"/>
    <n v="1"/>
    <n v="3705353562.8800001"/>
    <s v="GLOBAL"/>
    <s v="NO SOLICITADAS"/>
  </r>
  <r>
    <x v="15"/>
    <s v="204-9-8"/>
    <n v="10"/>
    <s v="SEGURO RESPONSABILIDAD CIVIL"/>
    <s v="POLIZA SEGURO DE AUTOMOVILES"/>
    <n v="84131503"/>
    <s v="LICITACIÓN PÚBLICA"/>
    <n v="1"/>
    <n v="7"/>
    <n v="1"/>
    <n v="1076471019"/>
    <s v="GLOBAL"/>
    <s v="NO SOLICITADAS"/>
  </r>
  <r>
    <x v="15"/>
    <s v="204-9-8"/>
    <n v="10"/>
    <s v="SEGURO RESPONSABILIDAD CIVIL"/>
    <s v="POLIZA SEGURO DE RESPONSABILIDAD CIVIL EXTRACONTRACTUAL "/>
    <n v="84131507"/>
    <s v="LICITACIÓN PÚBLICA"/>
    <n v="1"/>
    <n v="7"/>
    <n v="1"/>
    <n v="19695346"/>
    <s v="GLOBAL"/>
    <s v="NO SOLICITADAS"/>
  </r>
  <r>
    <x v="15"/>
    <s v="204-9-8"/>
    <n v="10"/>
    <s v="SEGURO RESPONSABILIDAD CIVIL"/>
    <s v="POLIZA SEGURO MAQUINARIA Y EQUIPOS "/>
    <n v="84131512"/>
    <s v="LICITACIÓN PÚBLICA"/>
    <n v="1"/>
    <n v="7"/>
    <n v="1"/>
    <n v="68267655"/>
    <s v="GLOBAL"/>
    <s v="NO SOLICITADAS"/>
  </r>
  <r>
    <x v="15"/>
    <s v="204-9-8"/>
    <n v="10"/>
    <s v="SEGURO RESPONSABILIDAD CIVIL"/>
    <s v="SEGURO A TODO RIESGO  PARA LOS VEHICULOS PARA LOS VEHICULOS JEFATURA INTELIGENCIA (AMPARAR LA PRORROGA  DEL 01 AGOSTO AL 20 DE DICIMBRE 2018)"/>
    <n v="84131503"/>
    <s v="LICITACIÓN PÚBLICA"/>
    <n v="5"/>
    <n v="7"/>
    <n v="1"/>
    <n v="139388"/>
    <s v="GLOBAL"/>
    <s v="NO SOLICITADAS"/>
  </r>
  <r>
    <x v="15"/>
    <s v="204-9-11"/>
    <n v="10"/>
    <s v="SEGUROS GENERALES"/>
    <s v="POLIZA SEGURO CASCO BARCO  "/>
    <n v="84131505"/>
    <s v="LICITACIÓN PÚBLICA"/>
    <n v="1"/>
    <n v="7"/>
    <n v="1"/>
    <n v="3223009"/>
    <s v="GLOBAL"/>
    <s v="NO SOLICITADAS"/>
  </r>
  <r>
    <x v="15"/>
    <s v="204-9-13"/>
    <n v="10"/>
    <s v="OTROS SEGUROS"/>
    <s v="POLIZA DE SEGUROS DE CARGA"/>
    <n v="84131504"/>
    <s v="LICITACIÓN PÚBLICA"/>
    <n v="7"/>
    <n v="5"/>
    <n v="1"/>
    <n v="840079754"/>
    <s v="GLOBAL"/>
    <s v="NO SOLICITADAS"/>
  </r>
  <r>
    <x v="15"/>
    <s v="204-9-13"/>
    <n v="10"/>
    <s v="OTROS SEGUROS"/>
    <s v="POLIZA SEGURO MANEJO GLOBAL PARA ENTIDADES OFICIALES "/>
    <n v="84131511"/>
    <s v="LICITACIÓN PÚBLICA"/>
    <n v="3"/>
    <n v="5"/>
    <n v="1"/>
    <n v="35436093"/>
    <s v="GLOBAL"/>
    <s v="NO SOLICITADAS"/>
  </r>
  <r>
    <x v="15"/>
    <s v="204-9-13"/>
    <n v="10"/>
    <s v="OTROS SEGUROS"/>
    <s v="POLIZA SEGURO TRANSPORTE DE VALORES "/>
    <n v="84131511"/>
    <s v="LICITACIÓN PÚBLICA"/>
    <n v="3"/>
    <n v="5"/>
    <n v="1"/>
    <n v="2252125"/>
    <s v="GLOBAL"/>
    <s v="NO SOLICITADAS"/>
  </r>
  <r>
    <x v="15"/>
    <s v="204-9-13"/>
    <n v="10"/>
    <s v="OTROS SEGUROS"/>
    <s v="SOAT"/>
    <n v="84131603"/>
    <s v="SELECCIÓN ABREVIADA MENOR CUANTÍA"/>
    <n v="5"/>
    <n v="7"/>
    <n v="1"/>
    <n v="1295778"/>
    <s v="GLOBAL"/>
    <s v="NO SOLICITADAS"/>
  </r>
  <r>
    <x v="15"/>
    <s v="204-9-13"/>
    <n v="10"/>
    <s v="OTROS SEGUROS"/>
    <s v="SOAT"/>
    <n v="84131603"/>
    <s v="SELECCIÓN ABREVIADA MENOR CUANTÍA"/>
    <n v="5"/>
    <n v="7"/>
    <n v="1"/>
    <n v="60000000"/>
    <s v="GLOBAL"/>
    <s v="NO SOLICITADAS"/>
  </r>
  <r>
    <x v="15"/>
    <s v="204-11-1"/>
    <n v="10"/>
    <s v="VIATICOS Y GASTOS DE VIAJE AL EXTERIOR"/>
    <s v="PASAJES AEREOS  INTERNACIONALES Y CONEXOS "/>
    <n v="78111502"/>
    <s v="SELÉCCION ABREVIADA - ACUERDO MARCO"/>
    <n v="5"/>
    <n v="7"/>
    <n v="1"/>
    <n v="400000000"/>
    <s v="GLOBAL"/>
    <s v="NO SOLICITADAS"/>
  </r>
  <r>
    <x v="15"/>
    <s v="204-11-1"/>
    <n v="10"/>
    <s v="VIATICOS Y GASTOS DE VIAJE AL EXTERIOR"/>
    <s v="PASAJES AEREOS  INTERNACIONALES Y CONEXOS "/>
    <n v="78111502"/>
    <s v="CONTRATACIÓN DIRECTA"/>
    <n v="6"/>
    <n v="5"/>
    <n v="1"/>
    <n v="44000000"/>
    <s v="GLOBAL"/>
    <s v="NO SOLICITADAS"/>
  </r>
  <r>
    <x v="15"/>
    <s v="204-11-1"/>
    <n v="10"/>
    <s v="VIATICOS Y GASTOS DE VIAJE AL EXTERIOR"/>
    <s v="PASAJES AEREOS  INTERNACIONALES Y CONEXOS "/>
    <n v="78111502"/>
    <s v="CONTRATACIÓN DIRECTA"/>
    <n v="6"/>
    <n v="5"/>
    <n v="1"/>
    <n v="48444000"/>
    <s v="GLOBAL"/>
    <s v="NO SOLICITADAS"/>
  </r>
  <r>
    <x v="15"/>
    <s v="204-11-1"/>
    <n v="10"/>
    <s v="VIATICOS Y GASTOS DE VIAJE AL EXTERIOR"/>
    <s v="PASAJES AEREOS  INTERNACIONALES Y CONEXOS "/>
    <n v="78111502"/>
    <s v="CONTRATACIÓN DIRECTA"/>
    <n v="6"/>
    <n v="5"/>
    <n v="1"/>
    <n v="520000000"/>
    <s v="GLOBAL"/>
    <s v="NO SOLICITADAS"/>
  </r>
  <r>
    <x v="15"/>
    <s v="204-11-1"/>
    <n v="10"/>
    <s v="VIATICOS Y GASTOS DE VIAJE AL EXTERIOR"/>
    <s v="PASAJES AEREOS  INTERNACIONALES Y CONEXOS "/>
    <n v="78111502"/>
    <s v="CONTRATACIÓN DIRECTA"/>
    <n v="6"/>
    <n v="5"/>
    <n v="1"/>
    <n v="11000000"/>
    <s v="GLOBAL"/>
    <s v="NO SOLICITADAS"/>
  </r>
  <r>
    <x v="15"/>
    <s v="204-11-1"/>
    <n v="10"/>
    <s v="VIATICOS Y GASTOS DE VIAJE AL EXTERIOR"/>
    <s v="PASAJES AÉREOS INTERNACIONALES Y CONEXOS"/>
    <n v="78111502"/>
    <s v="CONTRATACIÓN DIRECTA"/>
    <n v="9"/>
    <n v="3"/>
    <n v="1"/>
    <n v="554000000"/>
    <s v="GLOBAL"/>
    <s v="NO SOLICITADAS"/>
  </r>
  <r>
    <x v="15"/>
    <s v="204-11-2"/>
    <n v="16"/>
    <s v="VIATICOS Y GASTOS DE VIAJE AL INTERIOR"/>
    <s v="VIATICOS Y GASTOS DE VIAJES AL INTERIOR"/>
    <n v="78111502"/>
    <s v="SELÉCCION ABREVIADA - ACUERDO MARCO"/>
    <n v="5"/>
    <n v="7"/>
    <n v="1"/>
    <n v="89700000"/>
    <s v="GLOBAL"/>
    <s v="NO SOLICITADAS"/>
  </r>
  <r>
    <x v="15"/>
    <s v="204-11-2"/>
    <n v="16"/>
    <s v="VIATICOS Y GASTOS DE VIAJE AL INTERIOR"/>
    <s v="PASAJES AEREOS NACIONALES"/>
    <n v="78111502"/>
    <s v="SELECCIÓN ABREVIADA MENOR CUANTÍA"/>
    <n v="5"/>
    <n v="7"/>
    <n v="1"/>
    <n v="8000000"/>
    <s v="GLOBAL"/>
    <s v="NO SOLICITADAS"/>
  </r>
  <r>
    <x v="15"/>
    <s v="204-19-1"/>
    <n v="10"/>
    <s v="MATERIAL VETERINARIO"/>
    <s v="MATERIAL VETERINARIO"/>
    <n v="42121600"/>
    <s v="MÍNIMA CUANTÍA"/>
    <n v="5"/>
    <n v="5"/>
    <n v="1"/>
    <n v="18702255"/>
    <s v="GLOBAL"/>
    <s v="NO SOLICITADAS"/>
  </r>
  <r>
    <x v="15"/>
    <s v="204-19-1"/>
    <n v="10"/>
    <s v="MATERIAL VETERINARIO"/>
    <s v="MATERIAL VETERINARIO GEODA"/>
    <n v="42121600"/>
    <s v="MÍNIMA CUANTÍA"/>
    <n v="5"/>
    <n v="5"/>
    <n v="1"/>
    <n v="4012000"/>
    <s v="UNIDAD"/>
    <s v="NO SOLICITADAS"/>
  </r>
  <r>
    <x v="15"/>
    <s v="204-19-2"/>
    <n v="10"/>
    <s v="SOSTENIMIENTO DE SEMOVIENTES"/>
    <s v="ALIMENTO CONCENTRADO PERROS ADULTO ENTRE 17 A 23 KG "/>
    <n v="10121801"/>
    <s v="SELECCIÓN ABREVIADA MENOR CUANTÍA"/>
    <n v="5"/>
    <n v="5"/>
    <n v="39601"/>
    <n v="435728614.96999997"/>
    <s v="KILOGRAMO"/>
    <s v="NO SOLICITADAS"/>
  </r>
  <r>
    <x v="15"/>
    <s v="204-19-2"/>
    <n v="10"/>
    <s v="SOSTENIMIENTO DE SEMOVIENTES"/>
    <s v="ALIMENTO CONCENTRADO PERROS CACHORRO ENTRE 17 A 23 KG "/>
    <n v="10121801"/>
    <s v="SELECCIÓN ABREVIADA MENOR CUANTÍA"/>
    <n v="5"/>
    <n v="5"/>
    <n v="4466"/>
    <n v="54452776.839999996"/>
    <s v="KILOGRAMO"/>
    <s v="NO SOLICITADAS"/>
  </r>
  <r>
    <x v="15"/>
    <s v="204-19-2"/>
    <n v="10"/>
    <s v="SOSTENIMIENTO DE SEMOVIENTES"/>
    <s v="ALIMENTO HUMEDO EN LATA PARA  PERROS "/>
    <n v="10121802"/>
    <s v="SELECCIÓN ABREVIADA MENOR CUANTÍA"/>
    <n v="5"/>
    <n v="5"/>
    <n v="299"/>
    <n v="2050120.1900000002"/>
    <s v="UNIDAD"/>
    <s v="NO SOLICITADAS"/>
  </r>
  <r>
    <x v="15"/>
    <s v="204-21-2"/>
    <n v="16"/>
    <s v="ELEMENTOS PARA CAPACITACION"/>
    <s v="NACIONALIZACION ELEMENTOS DE CAPACOITACION"/>
    <n v="93161608"/>
    <s v="CONTRATACIÓN DIRECTA"/>
    <n v="6"/>
    <n v="5"/>
    <n v="1"/>
    <n v="29644800"/>
    <s v="GLOBAL"/>
    <s v="NO SOLICITADAS"/>
  </r>
  <r>
    <x v="15"/>
    <s v="204-21-3"/>
    <n v="10"/>
    <s v="ELEMENTOS PARA ESTÍMULOS"/>
    <s v="MEDALLAS Y CONDECORACIONES"/>
    <s v="82121600;49101701"/>
    <s v="MÍNIMA CUANTÍA"/>
    <n v="2"/>
    <n v="3"/>
    <n v="1"/>
    <n v="268020000"/>
    <s v="GLOBAL"/>
    <s v="NO SOLICITADAS"/>
  </r>
  <r>
    <x v="15"/>
    <s v="204-21-4"/>
    <n v="10"/>
    <s v="SERVICIOS DE BIENESTAR SOCIAL"/>
    <s v="EJECUCION PLAN DE PREVENCION FAMILIAR 2018 PROGRAMAS: PROMOCION Y PREVENCION DE MUERTES FUERA DE COMBATE, CALIDAD DE VIDA, FORTALECIMIENTO FAMILIAR CAPACIDADES FAMILIARES, VIDA PARA LA VIDA  Y EQUIPO MOVIL DEE INTERVENCION FAMILIAR Y PROGRAMA DE TRANSICION DE LA CARRERA."/>
    <n v="80101511"/>
    <s v="CONTRATACIÓN DIRECTA"/>
    <n v="1"/>
    <n v="11"/>
    <n v="1"/>
    <n v="140000000"/>
    <s v="GLOBAL"/>
    <s v="NO SOLICITADAS"/>
  </r>
  <r>
    <x v="15"/>
    <s v="204-21-5"/>
    <n v="16"/>
    <s v="SERVICIOS DE CAPACITACION"/>
    <s v="CONGRESO PEDAGOGICO Y SEMINARIO DE GESTIÓN DE CALIDAD"/>
    <n v="86101710"/>
    <s v="CONTRATACIÓN DIRECTA"/>
    <n v="1"/>
    <n v="8"/>
    <n v="1"/>
    <n v="15000000"/>
    <s v="GLOBAL"/>
    <s v="NO SOLICITADAS"/>
  </r>
  <r>
    <x v="15"/>
    <s v="204-21-5"/>
    <n v="10"/>
    <s v="SERVICIOS DE CAPACITACION"/>
    <s v="CURSO AUDITOR LIDER ISO 27001:2013"/>
    <n v="86111604"/>
    <s v="CONTRATACIÓN DIRECTA"/>
    <n v="1"/>
    <n v="11"/>
    <n v="1"/>
    <n v="22400000"/>
    <s v="GLOBAL"/>
    <s v="NO SOLICITADAS"/>
  </r>
  <r>
    <x v="15"/>
    <s v="204-21-5"/>
    <n v="10"/>
    <s v="SERVICIOS DE CAPACITACION"/>
    <s v="CURSO BÁSICO EN GESTIÓN DOCUMENTAL CON EL ARCHIVO GENERAL DE LA NACIÓN"/>
    <n v="86101703"/>
    <s v="CONTRATACIÓN DIRECTA"/>
    <n v="7"/>
    <n v="5"/>
    <n v="1"/>
    <n v="26000000"/>
    <s v="GLOBAL"/>
    <s v="NO SOLICITADAS"/>
  </r>
  <r>
    <x v="15"/>
    <s v="204-21-5"/>
    <n v="10"/>
    <s v="SERVICIOS DE CAPACITACION"/>
    <s v="CURSO BASICO EQUIPO ETAA"/>
    <n v="86111604"/>
    <s v="CONTRATACIÓN DIRECTA"/>
    <n v="1"/>
    <n v="11"/>
    <n v="1"/>
    <n v="22500000"/>
    <s v="GLOBAL"/>
    <s v="NO SOLICITADAS"/>
  </r>
  <r>
    <x v="15"/>
    <s v="204-21-5"/>
    <n v="10"/>
    <s v="SERVICIOS DE CAPACITACION"/>
    <s v="CURSO BLS"/>
    <n v="86101800"/>
    <s v="MÍNIMA CUANTÍA"/>
    <n v="2"/>
    <n v="9"/>
    <n v="1"/>
    <n v="18720000"/>
    <s v="GLOBAL"/>
    <s v="NO SOLICITADAS"/>
  </r>
  <r>
    <x v="15"/>
    <s v="204-21-5"/>
    <n v="10"/>
    <s v="SERVICIOS DE CAPACITACION"/>
    <s v="CURSO BLS-ACLS"/>
    <n v="86101800"/>
    <s v="MÍNIMA CUANTÍA"/>
    <n v="2"/>
    <n v="9"/>
    <n v="1"/>
    <n v="28160000"/>
    <s v="GLOBAL"/>
    <s v="NO SOLICITADAS"/>
  </r>
  <r>
    <x v="15"/>
    <s v="204-21-5"/>
    <n v="10"/>
    <s v="SERVICIOS DE CAPACITACION"/>
    <s v="CURSO DE INVESTIGACION DE ACCIDENTES AEREOS"/>
    <n v="86101709"/>
    <s v="CONTRATACIÓN DIRECTA"/>
    <n v="7"/>
    <n v="5"/>
    <n v="1"/>
    <n v="47338200"/>
    <s v="GLOBAL"/>
    <s v="NO SOLICITADAS"/>
  </r>
  <r>
    <x v="15"/>
    <s v="204-21-5"/>
    <n v="10"/>
    <s v="SERVICIOS DE CAPACITACION"/>
    <s v="CURSO GESTIÓN INTEGRAL DE LA CALIDAD EN LABORATORIOS DE ENSAYO CON CERTIFICACIÓN ISO 17025"/>
    <n v="86111604"/>
    <s v="CONTRATACIÓN DIRECTA"/>
    <n v="1"/>
    <n v="11"/>
    <n v="1"/>
    <n v="20000000"/>
    <s v="GLOBAL"/>
    <s v="NO SOLICITADAS"/>
  </r>
  <r>
    <x v="15"/>
    <s v="204-21-5"/>
    <n v="10"/>
    <s v="SERVICIOS DE CAPACITACION"/>
    <s v="CURSO INSPECCIÓN DE EQUIPOS DE PROTECCIÓN INDIVIDUAL"/>
    <n v="86111604"/>
    <s v="SOLICITUD DE INFORMACIÓN A LOS PROVEEDORES"/>
    <n v="1"/>
    <n v="11"/>
    <n v="1"/>
    <n v="5000000"/>
    <s v="GLOBAL"/>
    <s v="NO SOLICITADAS"/>
  </r>
  <r>
    <x v="15"/>
    <s v="204-21-5"/>
    <n v="10"/>
    <s v="SERVICIOS DE CAPACITACION"/>
    <s v="CURSO METODOLOGÍA GENERAL AJUSTADA MGA"/>
    <n v="86111604"/>
    <s v="SOLICITUD DE INFORMACIÓN A LOS PROVEEDORES"/>
    <n v="1"/>
    <n v="11"/>
    <n v="1"/>
    <n v="7000000"/>
    <s v="GLOBAL"/>
    <s v="NO SOLICITADAS"/>
  </r>
  <r>
    <x v="15"/>
    <s v="204-21-5"/>
    <n v="10"/>
    <s v="SERVICIOS DE CAPACITACION"/>
    <s v="CURSO MOTORES CUMMINS Y CURSO BÁSICO DE GENERACIÓN Y GRUPOS ELECTRÓGENOS"/>
    <n v="86111604"/>
    <s v="CONTRATACIÓN DIRECTA"/>
    <n v="1"/>
    <n v="11"/>
    <n v="1"/>
    <n v="13447000"/>
    <s v="GLOBAL"/>
    <s v="NO SOLICITADAS"/>
  </r>
  <r>
    <x v="15"/>
    <s v="204-21-5"/>
    <n v="10"/>
    <s v="SERVICIOS DE CAPACITACION"/>
    <s v="CURSO PALS"/>
    <n v="86101800"/>
    <s v="MÍNIMA CUANTÍA"/>
    <n v="2"/>
    <n v="9"/>
    <n v="1"/>
    <n v="15240000"/>
    <s v="GLOBAL"/>
    <s v="NO SOLICITADAS"/>
  </r>
  <r>
    <x v="15"/>
    <s v="204-21-5"/>
    <n v="10"/>
    <s v="SERVICIOS DE CAPACITACION"/>
    <s v="CURSO PHTLS"/>
    <n v="86101800"/>
    <s v="MÍNIMA CUANTÍA"/>
    <n v="2"/>
    <n v="9"/>
    <n v="1"/>
    <n v="43400000"/>
    <s v="GLOBAL"/>
    <s v="NO SOLICITADAS"/>
  </r>
  <r>
    <x v="15"/>
    <s v="204-21-5"/>
    <n v="10"/>
    <s v="SERVICIOS DE CAPACITACION"/>
    <s v="CURSO RECURRENTE NIVEL III CORPORATIVO PRUEBAS NO DESTRUCTIVAS FAC"/>
    <n v="86111604"/>
    <s v="CONTRATACIÓN DIRECTA"/>
    <n v="1"/>
    <n v="11"/>
    <n v="1"/>
    <n v="190000000"/>
    <s v="GLOBAL"/>
    <s v="NO SOLICITADAS"/>
  </r>
  <r>
    <x v="15"/>
    <s v="204-21-5"/>
    <n v="10"/>
    <s v="SERVICIOS DE CAPACITACION"/>
    <s v="CONVENIO COLFUTURO-MDN-PCB2014-2015 BENEFICIARIOS MAESTRIA CON TERMINACIÓN ESTUDIOS 2018"/>
    <n v="86111604"/>
    <s v="CONTRATACIÓN DIRECTA"/>
    <n v="7"/>
    <n v="4"/>
    <n v="1"/>
    <n v="58048608"/>
    <s v="GLOBAL"/>
    <s v="NO SOLICITADAS"/>
  </r>
  <r>
    <x v="15"/>
    <s v="204-21-5"/>
    <n v="10"/>
    <s v="SERVICIOS DE CAPACITACION"/>
    <s v="DIPLOMADO EN SEGURIDAD ELECTRÓNICA"/>
    <n v="86111604"/>
    <s v="CONTRATACIÓN DIRECTA"/>
    <n v="1"/>
    <n v="11"/>
    <n v="1"/>
    <n v="42840000"/>
    <s v="GLOBAL"/>
    <s v="NO SOLICITADAS"/>
  </r>
  <r>
    <x v="15"/>
    <s v="204-21-5"/>
    <n v="16"/>
    <s v="SERVICIOS DE CAPACITACION"/>
    <s v="ENTRENAMIENTO EN SIMULADOR PARA PARA TRIPULANTES DEL EQUIPO UH-60 DE LA FAC"/>
    <n v="86131802"/>
    <s v="CONTRATACIÓN DIRECTA"/>
    <n v="4"/>
    <n v="6"/>
    <n v="1"/>
    <n v="1193000000"/>
    <s v="GLOBAL"/>
    <s v="NO SOLICITADAS"/>
  </r>
  <r>
    <x v="15"/>
    <s v="204-21-5"/>
    <n v="10"/>
    <s v="SERVICIOS DE CAPACITACION"/>
    <s v="DIPLOMADO EN GESTIÓN PÚBLICA FINANCIERA Y PRESUPUESTAL"/>
    <n v="86111604"/>
    <s v="CONTRATACIÓN DIRECTA"/>
    <n v="1"/>
    <n v="11"/>
    <n v="1"/>
    <n v="52399000"/>
    <s v="GLOBAL"/>
    <s v="NO SOLICITADAS"/>
  </r>
  <r>
    <x v="15"/>
    <s v="204-21-5"/>
    <n v="10"/>
    <s v="SERVICIOS DE CAPACITACION"/>
    <s v="DIPLOMADO EN GESTIÓN PÚBLICA FINANCIERA Y PRESUPUESTAL"/>
    <n v="86111604"/>
    <s v="CONTRATACIÓN DIRECTA"/>
    <n v="6"/>
    <n v="5"/>
    <n v="1"/>
    <n v="9751000"/>
    <s v="GLOBAL"/>
    <s v="NO SOLICITADAS"/>
  </r>
  <r>
    <x v="15"/>
    <s v="204-21-5"/>
    <n v="10"/>
    <s v="SERVICIOS DE CAPACITACION"/>
    <s v="SEMINARIO CONTRATACION ESTATAL (DILOS)"/>
    <n v="86111604"/>
    <s v="CONTRATACIÓN DIRECTA"/>
    <n v="6"/>
    <n v="5"/>
    <n v="1"/>
    <n v="56000000"/>
    <s v="GLOBAL"/>
    <s v="NO SOLICITADAS"/>
  </r>
  <r>
    <x v="15"/>
    <s v="204-21-5"/>
    <n v="10"/>
    <s v="SERVICIOS DE CAPACITACION"/>
    <s v="DIPLOMADO EN GESTIÓN PÚBLICA FINANCIERA Y PRESUPUESTAL"/>
    <n v="86111604"/>
    <s v="CONTRATACIÓN DIRECTA"/>
    <n v="6"/>
    <n v="5"/>
    <n v="1"/>
    <n v="20000000"/>
    <s v="GLOBAL"/>
    <s v="NO SOLICITADAS"/>
  </r>
  <r>
    <x v="15"/>
    <s v="204-21-5"/>
    <n v="10"/>
    <s v="SERVICIOS DE CAPACITACION"/>
    <s v="SERVICIO DE CAPACITACION"/>
    <n v="0"/>
    <s v="CONTRATACIÓN DIRECTA"/>
    <n v="8"/>
    <n v="4"/>
    <n v="1"/>
    <n v="2160000"/>
    <s v="GLOBAL"/>
    <s v="NO SOLICITADAS"/>
  </r>
  <r>
    <x v="15"/>
    <s v="204-21-5"/>
    <n v="10"/>
    <s v="SERVICIOS DE CAPACITACION"/>
    <s v="SERVICIO DE CAPACITACION"/>
    <n v="0"/>
    <s v="CONTRATACIÓN DIRECTA"/>
    <n v="6"/>
    <n v="5"/>
    <n v="1"/>
    <n v="99000"/>
    <s v="GLOBAL"/>
    <s v="NO SOLICITADAS"/>
  </r>
  <r>
    <x v="15"/>
    <s v="204-21-5"/>
    <n v="10"/>
    <s v="SERVICIOS DE CAPACITACION"/>
    <s v="SERVICIO DE CAPACITACION"/>
    <n v="0"/>
    <s v="CONTRATACIÓN DIRECTA"/>
    <n v="6"/>
    <n v="5"/>
    <n v="1"/>
    <n v="849000"/>
    <s v="GLOBAL"/>
    <s v="NO SOLICITADAS"/>
  </r>
  <r>
    <x v="15"/>
    <s v="204-21-5"/>
    <n v="10"/>
    <s v="SERVICIOS DE CAPACITACION"/>
    <s v="SERVICIO DE CAPACITACION"/>
    <n v="0"/>
    <s v="CONTRATACIÓN DIRECTA"/>
    <n v="7"/>
    <n v="5"/>
    <n v="1"/>
    <n v="861800"/>
    <s v="GLOBAL"/>
    <s v="NO SOLICITADAS"/>
  </r>
  <r>
    <x v="15"/>
    <s v="204-21-5"/>
    <n v="10"/>
    <s v="SERVICIOS DE CAPACITACION"/>
    <s v="SERVICIO DE CAPACITACION"/>
    <n v="0"/>
    <s v="CONTRATACIÓN DIRECTA"/>
    <n v="1"/>
    <n v="11"/>
    <n v="1"/>
    <n v="1553000"/>
    <s v="GLOBAL"/>
    <s v="NO SOLICITADAS"/>
  </r>
  <r>
    <x v="15"/>
    <s v="204-21-5"/>
    <n v="10"/>
    <s v="SERVICIOS DE CAPACITACION"/>
    <s v="IMPREVISTOS"/>
    <n v="86111604"/>
    <s v="CONTRATACIÓN DIRECTA"/>
    <n v="9"/>
    <n v="3"/>
    <n v="1"/>
    <n v="49980000"/>
    <s v="GLOBAL"/>
    <s v="NO SOLICITADAS"/>
  </r>
  <r>
    <x v="15"/>
    <s v="204-21-5"/>
    <n v="10"/>
    <s v="SERVICIOS DE CAPACITACION"/>
    <s v="SERVICIO DE CAPACITACION"/>
    <n v="0"/>
    <s v="SELECCIÓN ABREVIADA MENOR CUANTÍA"/>
    <n v="2"/>
    <n v="5"/>
    <n v="1"/>
    <n v="11459680"/>
    <s v="GLOBAL"/>
    <s v="NO SOLICITADAS"/>
  </r>
  <r>
    <x v="15"/>
    <s v="204-41-4"/>
    <n v="10"/>
    <s v="ESTUDIOS E INVESTIGACIONES"/>
    <s v="PROYECTOS Y/O ACTIVIDADES DE CIENCIA, TECNOLOGÍA E INNOVACIÓN PARA EL FORTALECIMIENTO DE LOS PROGRAMAS ESTRATÉGICOS DE CIENCIA, TECNOLOGÍA E INNOVACIÓN (CTEI) DE LA FAC"/>
    <n v="93141712"/>
    <s v="SOLICITUD DE INFORMACIÓN A LOS PROVEEDORES"/>
    <n v="4"/>
    <n v="8"/>
    <n v="1"/>
    <n v="80000000"/>
    <s v="GLOBAL"/>
    <s v="NO SOLICITADAS"/>
  </r>
  <r>
    <x v="15"/>
    <s v="204-41-4"/>
    <n v="10"/>
    <s v="ESTUDIOS E INVESTIGACIONES"/>
    <s v="FORTALECIMIENTO DEE LA CULTURA CIENTIFICA, DESARROLLO TECNOLOGICO E INNOVACIÓN DE LA FUERZA AÉREA COLOMBIANA A TRAVEÉS  D PASANÍAS DE INVESTIGACÓN"/>
    <n v="92111700"/>
    <s v="SELECCIÓN ABREVIADA MENOR CUANTÍA"/>
    <n v="6"/>
    <n v="5"/>
    <n v="1"/>
    <n v="150000000"/>
    <s v="GLOBAL"/>
    <s v="NO SOLICITADAS"/>
  </r>
  <r>
    <x v="15"/>
    <s v="204-41-13"/>
    <n v="10"/>
    <s v="OTROS GASTOS POR ADQUISICION DE SERVICIOS"/>
    <s v="APOYO LOGÍSTICO PARA LA LA REALIZACIÓN DEL DIA AZUL ( DIA DE LOS NIÑOS CON CAPACIDADES MULTIPLES)."/>
    <s v="81141601;80111623;80101604"/>
    <s v="MÍNIMA CUANTÍA"/>
    <n v="5"/>
    <n v="2"/>
    <n v="1"/>
    <n v="28700000"/>
    <s v="GLOBAL"/>
    <s v="NO SOLICITADAS"/>
  </r>
  <r>
    <x v="15"/>
    <s v="204-41-13"/>
    <n v="10"/>
    <s v="OTROS GASTOS POR ADQUISICION DE SERVICIOS"/>
    <s v="DESARROLLO E IMPLEMENTACIÓN DEL CURSO VIRTUAL DE APRENDIZAJE DE CONOCIMIENTO GENERAL DE LA OTAN, SUS FUNCIONES Y LA DOCTRINA DE OPERACIÓN"/>
    <n v="43232505"/>
    <s v="MÍNIMA CUANTÍA"/>
    <n v="1"/>
    <n v="12"/>
    <n v="1"/>
    <n v="60000000"/>
    <s v="GLOBAL"/>
    <s v="NO SOLICITADAS"/>
  </r>
  <r>
    <x v="15"/>
    <s v="204-41-13"/>
    <n v="10"/>
    <s v="OTROS GASTOS POR ADQUISICION DE SERVICIOS"/>
    <s v="ORGANIZACIÓN III CONGRESO EN EDUCACIÓN E INVESTIGACIÓN JEA"/>
    <n v="81141601"/>
    <s v="MÍNIMA CUANTÍA"/>
    <n v="5"/>
    <n v="3"/>
    <n v="1"/>
    <n v="50000000"/>
    <s v="GLOBAL"/>
    <s v="NO SOLICITADAS"/>
  </r>
  <r>
    <x v="15"/>
    <s v="204-41-13"/>
    <n v="16"/>
    <s v="OTROS GASTOS POR ADQUISICION DE SERVICIOS"/>
    <s v="PRESTACIÓN DEL SERVICIO DE OPERADOR LOGÍSTICO Y ALQUILER DE REQUERIMIENTOS LOGISTICOS PARA LA REALIZACIÓN DE LAS DIFERENTES ACTIVIDADES DE LA FAC, CONTRIBUYENDO AL CUMPLIMIENTO DE LA MISIÓN DE LA FUERZA AÉREA COLOMBIANA, LAS CUALES PODRÁN REALIZARSE EN CUALQUIER UNIDAD MILITAR AÉREA O CUALQUIER LUGAR DESIGNADO  EN COLOMBIA PARA LA PRESTACION DEL SERVICIO"/>
    <s v="80101604;8011623;81141601"/>
    <s v="MÍNIMA CUANTÍA"/>
    <n v="1"/>
    <n v="6"/>
    <n v="1"/>
    <n v="75000000"/>
    <s v="GLOBAL"/>
    <s v="NO SOLICITADAS"/>
  </r>
  <r>
    <x v="15"/>
    <s v="204-41-13"/>
    <n v="16"/>
    <s v="OTROS GASTOS POR ADQUISICION DE SERVICIOS"/>
    <s v="SERVICIO DE DISEÑO, ADECUACION, MONTAJE Y PARTICIPACION FERIA DE DIVULGACION  "/>
    <n v="90151802"/>
    <s v="CONTRATACIÓN DIRECTA"/>
    <n v="8"/>
    <n v="1"/>
    <n v="1"/>
    <n v="17000000"/>
    <s v="GLOBAL"/>
    <s v="NO SOLICITADAS"/>
  </r>
  <r>
    <x v="15"/>
    <s v="204-41-13"/>
    <n v="10"/>
    <s v="OTROS GASTOS POR ADQUISICION DE SERVICIOS"/>
    <s v="SERVICIO DE DOSIMETRÍAS PARA RADIAZION IONIZANTE"/>
    <n v="85111609"/>
    <s v="MÍNIMA CUANTÍA"/>
    <n v="5"/>
    <n v="2"/>
    <n v="1"/>
    <n v="7038000"/>
    <s v="GLOBAL"/>
    <s v="NO SOLICITADAS"/>
  </r>
  <r>
    <x v="15"/>
    <s v="204-41-13"/>
    <n v="10"/>
    <s v="OTROS GASTOS POR ADQUISICION DE SERVICIOS"/>
    <s v="SERVICIO DE LABORATORIOS Y/O PRUEBAS TECNICAS DE CALIDAD  DE ELEMENTOS DE INTENDENCIA"/>
    <n v="81101703"/>
    <s v="MÍNIMA CUANTÍA"/>
    <n v="5"/>
    <n v="3"/>
    <n v="1"/>
    <n v="14620958"/>
    <s v="GLOBAL"/>
    <s v="NO SOLICITADAS"/>
  </r>
  <r>
    <x v="15"/>
    <s v="204-41-13"/>
    <n v="10"/>
    <s v="OTROS GASTOS POR ADQUISICION DE SERVICIOS"/>
    <s v="SERVICIO LOGÍSTICO PARA LA INVESTIGACIÓN DE EVENTOS DE LA FUERZA AÉREA COLOMBIANA"/>
    <n v="80111623"/>
    <s v="MÍNIMA CUANTÍA"/>
    <n v="1"/>
    <n v="11"/>
    <n v="1"/>
    <n v="30000000"/>
    <s v="GLOBAL"/>
    <s v="NO SOLICITADAS"/>
  </r>
  <r>
    <x v="15"/>
    <s v="204-41-13"/>
    <n v="10"/>
    <s v="OTROS GASTOS POR ADQUISICION DE SERVICIOS"/>
    <s v="SERVICIOS BOLSA MERCANTIL-COMISIONES"/>
    <n v="80141600"/>
    <s v="MÍNIMA CUANTÍA"/>
    <n v="5"/>
    <n v="6"/>
    <n v="1"/>
    <n v="7320090"/>
    <s v="GLOBAL"/>
    <s v="NO SOLICITADAS"/>
  </r>
  <r>
    <x v="15"/>
    <s v="204-41-13"/>
    <n v="16"/>
    <s v="OTROS GASTOS POR ADQUISICION DE SERVICIOS"/>
    <s v="ANIVERSARIO FUERZA AEREA"/>
    <s v="81141601;80111623;80101604"/>
    <s v="MÍNIMA CUANTÍA"/>
    <n v="5"/>
    <n v="2"/>
    <n v="1"/>
    <n v="200000000"/>
    <s v="GLOBAL"/>
    <s v="NO SOLICITADAS"/>
  </r>
  <r>
    <x v="15"/>
    <s v="204-41-13"/>
    <n v="16"/>
    <s v="OTROS GASTOS POR ADQUISICION DE SERVICIOS"/>
    <s v="CELEBRACION DIA DE LA FAMILIA"/>
    <s v="81141601;80111623;80101604"/>
    <s v="MÍNIMA CUANTÍA"/>
    <n v="5"/>
    <n v="2"/>
    <n v="1"/>
    <n v="254000000"/>
    <s v="GLOBAL"/>
    <s v="NO SOLICITADAS"/>
  </r>
  <r>
    <x v="15"/>
    <s v="204-6-7"/>
    <n v="10"/>
    <s v="TRANSPORTE"/>
    <s v="TRANSPORTE PERSONAL MILITAR (AMARRE VIGENCIA 2019)"/>
    <n v="20102301"/>
    <s v="SELECCIÓN ABREVIADA MENOR CUANTÍA"/>
    <n v="9"/>
    <n v="3"/>
    <n v="1"/>
    <n v="4179800.24"/>
    <s v="GLOBAL"/>
    <s v="SI APROBADAS"/>
  </r>
  <r>
    <x v="15"/>
    <s v="204-1-16"/>
    <n v="10"/>
    <s v="VEHICULOS"/>
    <s v="CAMIONETA 4X2 GASOLINA 2700 CC Y 245 HP"/>
    <n v="25101503"/>
    <s v="SELECCIÓN ABREVIADA MENOR CUANTÍA"/>
    <n v="9"/>
    <n v="3"/>
    <n v="3"/>
    <n v="390000000"/>
    <s v="UNIDAD"/>
    <s v="NO SOLICITADAS"/>
  </r>
  <r>
    <x v="15"/>
    <s v="204-1-16"/>
    <n v="10"/>
    <s v="VEHICULOS"/>
    <s v="AUTOMOVIL TIPO SEDAN  MINIMO DE 1600 CC Y 106 HP"/>
    <n v="25101503"/>
    <s v="SELECCIÓN ABREVIADA MENOR CUANTÍA"/>
    <n v="9"/>
    <n v="3"/>
    <n v="2"/>
    <n v="90000000"/>
    <s v="UNIDAD"/>
    <s v="NO SOLICITADAS"/>
  </r>
  <r>
    <x v="15"/>
    <s v="204-1-16"/>
    <n v="10"/>
    <s v="VEHICULOS"/>
    <s v="BUS PARA 45 PASAJEROS DISEL"/>
    <n v="25101500"/>
    <s v="SELECCIÓN ABREVIADA MENOR CUANTÍA"/>
    <n v="9"/>
    <n v="3"/>
    <n v="1"/>
    <n v="616000000"/>
    <s v="UNIDAD"/>
    <s v="NO SOLICITADAS"/>
  </r>
  <r>
    <x v="15"/>
    <s v="204-1-11"/>
    <n v="16"/>
    <s v="EQUIPO MEDICO"/>
    <s v="EQUIPO MEDICO"/>
    <n v="0"/>
    <s v="SOLICITUD DE INFORMACIÓN A LOS PROVEEDORES"/>
    <n v="7"/>
    <n v="5"/>
    <n v="1"/>
    <n v="1552756"/>
    <s v="GLOBAL"/>
    <s v="NO SOLICITADAS"/>
  </r>
  <r>
    <x v="15"/>
    <s v="204-4-2"/>
    <n v="10"/>
    <s v="DOTACIONES"/>
    <s v="DOTACION"/>
    <n v="0"/>
    <s v="SELECCIÓN ABREVIADA MENOR CUANTÍA"/>
    <n v="2"/>
    <n v="5"/>
    <n v="1"/>
    <n v="38809268.939999998"/>
    <s v="GLOBAL"/>
    <s v="NO SOLICITADAS"/>
  </r>
  <r>
    <x v="15"/>
    <s v="204-21-5"/>
    <n v="10"/>
    <s v="SERVICIOS DE CAPACITACION"/>
    <s v="SERVICIO DE CAPACITACIÓN EN IOS, ENFOCADA AL DESARROLLO DE APLICACIONES EN METROLOGÍA AERONÁUTICA Y SERVICIOS A LA NAVEGACIÓN AÉREA"/>
    <n v="86111604"/>
    <s v="CONTRATACIÓN DIRECTA"/>
    <n v="7"/>
    <n v="5"/>
    <n v="1"/>
    <n v="36760000"/>
    <s v="GLOBAL"/>
    <s v="NO SOLICITADAS"/>
  </r>
  <r>
    <x v="15"/>
    <s v="204-21-5"/>
    <n v="10"/>
    <s v="SERVICIOS DE CAPACITACION"/>
    <s v="SERVICIO DE CAPACITACION"/>
    <n v="0"/>
    <s v="CONTRATACIÓN DIRECTA"/>
    <n v="7"/>
    <n v="5"/>
    <n v="1"/>
    <n v="8338000"/>
    <s v="GLOBAL"/>
    <s v="NO SOLICITADAS"/>
  </r>
  <r>
    <x v="15"/>
    <s v="204-4-2"/>
    <n v="10"/>
    <s v="DOTACIONES"/>
    <s v="DOTACION"/>
    <n v="0"/>
    <s v="MÍNIMA CUANTÍA"/>
    <n v="2"/>
    <n v="5"/>
    <n v="1"/>
    <n v="35999790"/>
    <s v="GLOBAL"/>
    <s v="NO SOLICITADAS"/>
  </r>
  <r>
    <x v="15"/>
    <s v="204-4-1"/>
    <n v="10"/>
    <s v="COMBUSTIBLES Y LUBRICANTES"/>
    <s v="COMBUSTIBLES Y LUBRICANTES"/>
    <n v="0"/>
    <s v="SELECCIÓN ABREVIADA MENOR CUANTÍA"/>
    <n v="5"/>
    <n v="2"/>
    <n v="1"/>
    <n v="27000000.00000003"/>
    <s v="GLOBAL"/>
    <s v="NO SOLICITADAS"/>
  </r>
  <r>
    <x v="15"/>
    <s v="204-11-1"/>
    <n v="10"/>
    <s v="VIATICOS Y GASTOS DE VIAJE AL EXTERIOR"/>
    <s v="PASAJES AEREOS  INTERNACIONALES Y CONEXOS "/>
    <n v="78111502"/>
    <s v="CONTRATACIÓN DIRECTA"/>
    <n v="6"/>
    <n v="5"/>
    <n v="1"/>
    <n v="446000000"/>
    <s v="GLOBAL"/>
    <s v="NO SOLICITADAS"/>
  </r>
  <r>
    <x v="15"/>
    <s v="204-4-2"/>
    <n v="10"/>
    <s v="DOTACIONES"/>
    <s v="DOTACION"/>
    <n v="0"/>
    <s v="SELECCIÓN ABREVIADA MENOR CUANTÍA"/>
    <n v="2"/>
    <n v="5"/>
    <n v="1"/>
    <n v="1700"/>
    <s v="GLOBAL"/>
    <s v="NO SOLICITADAS"/>
  </r>
  <r>
    <x v="15"/>
    <s v="204-4-3"/>
    <n v="10"/>
    <s v="ELEMENTOS DE ALOJAMIENTO Y CAMPAÑA"/>
    <s v="IMPREVISTOS"/>
    <n v="0"/>
    <s v="SELECCIÓN ABREVIADA MENOR CUANTÍA"/>
    <n v="2"/>
    <n v="3"/>
    <n v="1"/>
    <n v="4335800"/>
    <s v="GLOBAL"/>
    <s v="NO SOLICITADAS"/>
  </r>
  <r>
    <x v="15"/>
    <s v="204-4-2"/>
    <n v="10"/>
    <s v="DOTACIONES"/>
    <s v="DOTACION"/>
    <n v="0"/>
    <s v="SELECCIÓN ABREVIADA MENOR CUANTÍA"/>
    <n v="9"/>
    <n v="3"/>
    <n v="1"/>
    <n v="10082300"/>
    <s v="GLOBAL"/>
    <s v="NO SOLICITADAS"/>
  </r>
  <r>
    <x v="15"/>
    <s v="204-4-2"/>
    <n v="10"/>
    <s v="DOTACIONES"/>
    <s v="IMPREVISTOS"/>
    <n v="0"/>
    <s v="SELECCIÓN ABREVIADA MENOR CUANTÍA"/>
    <n v="9"/>
    <n v="3"/>
    <n v="1"/>
    <n v="56857528"/>
    <s v="GLOBAL"/>
    <s v="NO SOLICITADAS"/>
  </r>
  <r>
    <x v="16"/>
    <s v="204-1-10"/>
    <n v="10"/>
    <s v="EQUIPO DE LABORATORIO"/>
    <s v="EQUIPO DE MICROSCOPIA CORRELATIVA PARA SEM SIGMA VP CON ACCESORIOS "/>
    <n v="41101500"/>
    <s v="MÍNIMA CUANTÍA"/>
    <n v="2"/>
    <n v="4"/>
    <n v="1"/>
    <n v="75899999"/>
    <s v="UNIDAD"/>
    <s v="NO SOLICITADAS"/>
  </r>
  <r>
    <x v="16"/>
    <s v="204-1-10"/>
    <n v="10"/>
    <s v="EQUIPO DE LABORATORIO"/>
    <s v="IMPREVISTOS POR SOBRANTES DE APROPIACIÓN"/>
    <n v="0"/>
    <s v="CONTRATACIÓN DIRECTA"/>
    <n v="1"/>
    <n v="6"/>
    <n v="1"/>
    <n v="100001"/>
    <s v="GLOBAL"/>
    <s v=""/>
  </r>
  <r>
    <x v="16"/>
    <s v="204-4-1"/>
    <n v="10"/>
    <s v="COMBUSTIBLES Y LUBRICANTES"/>
    <s v="COMBUSTIBLE DE AVIACIÓN (AMARRE VF2018)"/>
    <n v="15101504"/>
    <s v="CONTRATACIÓN DIRECTA"/>
    <n v="1"/>
    <n v="6"/>
    <n v="161301.67917040072"/>
    <n v="1259927416"/>
    <s v="GALON"/>
    <s v="NO SOLICITADAS"/>
  </r>
  <r>
    <x v="16"/>
    <s v="204-4-1"/>
    <n v="16"/>
    <s v="COMBUSTIBLES Y LUBRICANTES"/>
    <s v="ADQUISICIÓN COMBUSTIBLE DE AVIACIÓN - CONVENIO CENIT 2016"/>
    <n v="15101504"/>
    <s v="CONTRATACIÓN DIRECTA"/>
    <n v="1"/>
    <n v="6"/>
    <n v="1"/>
    <n v="727276719.63999999"/>
    <s v="GLOBAL"/>
    <s v="NO SOLICITADAS"/>
  </r>
  <r>
    <x v="16"/>
    <s v="204-4-1"/>
    <n v="16"/>
    <s v="COMBUSTIBLES Y LUBRICANTES"/>
    <s v="ADQUISICIÓN COMBUSTIBLE DE AVIACIÓN - CONVENIO MINTIC 2017"/>
    <n v="15101504"/>
    <s v="CONTRATACIÓN DIRECTA"/>
    <n v="1"/>
    <n v="6"/>
    <n v="1"/>
    <n v="50000000"/>
    <s v="GLOBAL"/>
    <s v="NO SOLICITADAS"/>
  </r>
  <r>
    <x v="16"/>
    <s v="204-4-1"/>
    <n v="16"/>
    <s v="COMBUSTIBLES Y LUBRICANTES"/>
    <s v="ADQUISICIÓN COMBUSTIBLE DE AVIACIÓN - CONVENIO PERENCO 2018"/>
    <n v="15101504"/>
    <s v="CONTRATACIÓN DIRECTA"/>
    <n v="1"/>
    <n v="6"/>
    <n v="1"/>
    <n v="220000000"/>
    <s v="GLOBAL"/>
    <s v="NO SOLICITADAS"/>
  </r>
  <r>
    <x v="16"/>
    <s v="204-4-1"/>
    <n v="10"/>
    <s v="COMBUSTIBLES Y LUBRICANTES"/>
    <s v="COMBUSTIBLE DE AVIACION"/>
    <n v="15101504"/>
    <s v="CONTRATACIÓN DIRECTA"/>
    <n v="4"/>
    <n v="7"/>
    <n v="1"/>
    <n v="8074388"/>
    <s v="GLOBAL"/>
    <s v="NO SOLICITADAS"/>
  </r>
  <r>
    <x v="16"/>
    <s v="204-4-1"/>
    <n v="10"/>
    <s v="COMBUSTIBLES Y LUBRICANTES"/>
    <s v="COMBUSTIBLE DE AVIACIÓN"/>
    <n v="15101504"/>
    <s v="CONTRATACIÓN DIRECTA"/>
    <n v="1"/>
    <n v="6"/>
    <n v="278053.69850109937"/>
    <n v="2530288656.3600044"/>
    <s v="GLOBAL"/>
    <s v="NO SOLICITADAS"/>
  </r>
  <r>
    <x v="16"/>
    <s v="204-4-1"/>
    <n v="10"/>
    <s v="COMBUSTIBLES Y LUBRICANTES"/>
    <s v="COMBUSTIBLE DE AVIACIÓN"/>
    <n v="15101504"/>
    <s v="CONTRATACIÓN DIRECTA"/>
    <n v="4"/>
    <n v="5"/>
    <n v="1"/>
    <n v="1447903370.5799999"/>
    <s v="GLOBAL"/>
    <s v="NO SOLICITADAS"/>
  </r>
  <r>
    <x v="16"/>
    <s v="204-4-1"/>
    <n v="10"/>
    <s v="COMBUSTIBLES Y LUBRICANTES"/>
    <s v="COMBUSTIBLE DE AVIACIÓN"/>
    <n v="15101504"/>
    <s v="CONTRATACIÓN DIRECTA"/>
    <n v="4"/>
    <n v="5"/>
    <n v="1"/>
    <n v="6535705911.1300001"/>
    <s v="GLOBAL"/>
    <s v="NO SOLICITADAS"/>
  </r>
  <r>
    <x v="16"/>
    <s v="204-4-1"/>
    <n v="16"/>
    <s v="COMBUSTIBLES Y LUBRICANTES"/>
    <s v="COMBUSTIBLE DE AVIACIÓN - CONVENIO MINTIC 2017"/>
    <n v="15101504"/>
    <s v="CONTRATACIÓN DIRECTA"/>
    <n v="1"/>
    <n v="6"/>
    <n v="1"/>
    <n v="19"/>
    <s v="GLOBAL"/>
    <s v=""/>
  </r>
  <r>
    <x v="16"/>
    <s v="204-4-1"/>
    <n v="10"/>
    <s v="COMBUSTIBLES Y LUBRICANTES"/>
    <s v="COMBUSTIBLES Y ELECTROCOMBUSTIBLES VEHICULOS TERRESTRES"/>
    <s v="15101505;15101506"/>
    <s v="CONTRATACIÓN DIRECTA"/>
    <n v="8"/>
    <n v="4"/>
    <n v="1"/>
    <n v="84000000"/>
    <s v="GLOBAL"/>
    <s v="NO SOLICITADAS"/>
  </r>
  <r>
    <x v="16"/>
    <s v="204-4-1"/>
    <n v="10"/>
    <s v="COMBUSTIBLES Y LUBRICANTES"/>
    <s v="SUMINISTRO COMBUSTIBLE TERRESTRE"/>
    <n v="15101500"/>
    <s v="CONTRATACIÓN DIRECTA"/>
    <n v="9"/>
    <n v="3"/>
    <n v="1"/>
    <n v="1073006784"/>
    <s v="GLOBAL"/>
    <s v="NO SOLICITADAS"/>
  </r>
  <r>
    <x v="16"/>
    <s v="204-4-1"/>
    <n v="10"/>
    <s v="COMBUSTIBLES Y LUBRICANTES"/>
    <s v="COMBUSTIBLE JET A  1"/>
    <n v="15101504"/>
    <s v="CONTRATACIÓN DIRECTA"/>
    <n v="9"/>
    <n v="4"/>
    <n v="1"/>
    <n v="224000000"/>
    <s v="GLOBAL"/>
    <s v="NO SOLICITADAS"/>
  </r>
  <r>
    <x v="16"/>
    <s v="204-4-1"/>
    <n v="10"/>
    <s v="COMBUSTIBLES Y LUBRICANTES"/>
    <s v="COMBUSTIBLE DE AVIACIÓN"/>
    <n v="15101504"/>
    <s v="CONTRATACIÓN DIRECTA"/>
    <n v="9"/>
    <n v="4"/>
    <n v="1"/>
    <n v="36568456.43"/>
    <s v="GLOBAL"/>
    <s v="NO SOLICITADAS"/>
  </r>
  <r>
    <x v="16"/>
    <s v="204-4-2"/>
    <n v="10"/>
    <s v="DOTACIONES"/>
    <s v="NACIONALIZACION EPP"/>
    <n v="46181500"/>
    <s v="CONTRATACIÓN DIRECTA"/>
    <n v="1"/>
    <n v="11"/>
    <n v="1"/>
    <n v="156200000"/>
    <s v="GLOBAL"/>
    <s v="NO SOLICITADAS"/>
  </r>
  <r>
    <x v="16"/>
    <s v="204-4-14"/>
    <n v="10"/>
    <s v="MUNICION"/>
    <s v="ANFO FEXAR"/>
    <n v="12131504"/>
    <s v="CONTRATACIÓN DIRECTA"/>
    <n v="5"/>
    <n v="6"/>
    <n v="50"/>
    <n v="234500"/>
    <s v="KILOGRAMO"/>
    <s v="NO SOLICITADAS"/>
  </r>
  <r>
    <x v="16"/>
    <s v="204-4-14"/>
    <n v="10"/>
    <s v="MUNICION"/>
    <s v="CARGA HUECA DIRIGIDA"/>
    <n v="12131504"/>
    <s v="CONTRATACIÓN DIRECTA"/>
    <n v="5"/>
    <n v="6"/>
    <n v="50"/>
    <n v="775000"/>
    <s v="UNIDAD"/>
    <s v="NO SOLICITADAS"/>
  </r>
  <r>
    <x v="16"/>
    <s v="204-4-14"/>
    <n v="10"/>
    <s v="MUNICION"/>
    <s v="CORDON DETONANTE DE 3GR"/>
    <n v="12131502"/>
    <s v="CONTRATACIÓN DIRECTA"/>
    <n v="5"/>
    <n v="6"/>
    <n v="7050"/>
    <n v="3948000"/>
    <s v="METRO"/>
    <s v="NO SOLICITADAS"/>
  </r>
  <r>
    <x v="16"/>
    <s v="204-4-14"/>
    <n v="10"/>
    <s v="MUNICION"/>
    <s v="CORDON DETONANTE DE 6GR"/>
    <n v="12131502"/>
    <s v="CONTRATACIÓN DIRECTA"/>
    <n v="5"/>
    <n v="6"/>
    <n v="2000"/>
    <n v="1416000"/>
    <s v="METRO"/>
    <s v="NO SOLICITADAS"/>
  </r>
  <r>
    <x v="16"/>
    <s v="204-4-14"/>
    <n v="10"/>
    <s v="MUNICION"/>
    <s v="DETONADOR COMUN NO.8"/>
    <n v="12131702"/>
    <s v="CONTRATACIÓN DIRECTA"/>
    <n v="5"/>
    <n v="6"/>
    <n v="100"/>
    <n v="60400"/>
    <s v="UNIDAD"/>
    <s v="NO SOLICITADAS"/>
  </r>
  <r>
    <x v="16"/>
    <s v="204-4-14"/>
    <n v="10"/>
    <s v="MUNICION"/>
    <s v="DETONADOR PERMISIBLE ELECTRICO COBRE 4M 300MS NOMINAL 8"/>
    <n v="12131702"/>
    <s v="CONTRATACIÓN DIRECTA"/>
    <n v="5"/>
    <n v="6"/>
    <n v="150"/>
    <n v="665550"/>
    <s v="UNIDAD"/>
    <s v="NO SOLICITADAS"/>
  </r>
  <r>
    <x v="16"/>
    <s v="204-4-14"/>
    <n v="10"/>
    <s v="MUNICION"/>
    <s v="EXEL MS 18.2 M 25 MS"/>
    <n v="12131702"/>
    <s v="CONTRATACIÓN DIRECTA"/>
    <n v="5"/>
    <n v="6"/>
    <n v="109"/>
    <n v="3440040"/>
    <s v="UNIDAD"/>
    <s v="NO SOLICITADAS"/>
  </r>
  <r>
    <x v="16"/>
    <s v="204-4-14"/>
    <n v="10"/>
    <s v="MUNICION"/>
    <s v="EXEL MS 2.4 M 125 MS NO.5"/>
    <n v="12131702"/>
    <s v="CONTRATACIÓN DIRECTA"/>
    <n v="5"/>
    <n v="6"/>
    <n v="109"/>
    <n v="1134145"/>
    <s v="UNIDAD"/>
    <s v="NO SOLICITADAS"/>
  </r>
  <r>
    <x v="16"/>
    <s v="204-4-14"/>
    <n v="10"/>
    <s v="MUNICION"/>
    <s v="EXEL MS 2.4 M 150 MS NO.6"/>
    <n v="12131702"/>
    <s v="CONTRATACIÓN DIRECTA"/>
    <n v="5"/>
    <n v="6"/>
    <n v="109"/>
    <n v="1134145"/>
    <s v="UNIDAD"/>
    <s v="NO SOLICITADAS"/>
  </r>
  <r>
    <x v="16"/>
    <s v="204-4-14"/>
    <n v="10"/>
    <s v="MUNICION"/>
    <s v="EXEL MS 2.4 M 175 MS NO.7"/>
    <n v="12131702"/>
    <s v="CONTRATACIÓN DIRECTA"/>
    <n v="5"/>
    <n v="6"/>
    <n v="109"/>
    <n v="1134145"/>
    <s v="UNIDAD"/>
    <s v="NO SOLICITADAS"/>
  </r>
  <r>
    <x v="16"/>
    <s v="204-4-14"/>
    <n v="10"/>
    <s v="MUNICION"/>
    <s v="EXEL MS 2.4 M 250MS NO.9"/>
    <n v="12131702"/>
    <s v="CONTRATACIÓN DIRECTA"/>
    <n v="5"/>
    <n v="6"/>
    <n v="109"/>
    <n v="1134145"/>
    <s v="UNIDAD"/>
    <s v="NO SOLICITADAS"/>
  </r>
  <r>
    <x v="16"/>
    <s v="204-4-14"/>
    <n v="10"/>
    <s v="MUNICION"/>
    <s v="EXEL MS 2.4 M 500MS NO.14"/>
    <n v="12131702"/>
    <s v="CONTRATACIÓN DIRECTA"/>
    <n v="5"/>
    <n v="6"/>
    <n v="109"/>
    <n v="1134145"/>
    <s v="UNIDAD"/>
    <s v="NO SOLICITADAS"/>
  </r>
  <r>
    <x v="16"/>
    <s v="204-4-14"/>
    <n v="10"/>
    <s v="MUNICION"/>
    <s v="EXEL MS 2.4 M 1000MS NO.19"/>
    <n v="12131702"/>
    <s v="CONTRATACIÓN DIRECTA"/>
    <n v="5"/>
    <n v="6"/>
    <n v="109"/>
    <n v="1134145"/>
    <s v="UNIDAD"/>
    <s v="NO SOLICITADAS"/>
  </r>
  <r>
    <x v="16"/>
    <s v="204-4-14"/>
    <n v="10"/>
    <s v="MUNICION"/>
    <s v="EMULIND-E 32MM X250MM"/>
    <n v="12131506"/>
    <s v="CONTRATACIÓN DIRECTA"/>
    <n v="5"/>
    <n v="6"/>
    <n v="50"/>
    <n v="583000"/>
    <s v="KILOGRAMO"/>
    <s v="NO SOLICITADAS"/>
  </r>
  <r>
    <x v="16"/>
    <s v="204-4-14"/>
    <n v="10"/>
    <s v="MUNICION"/>
    <s v="FULMINANTE PARA ADAPTADOR DE TUBO DE IMPACTO"/>
    <n v="12131704"/>
    <s v="CONTRATACIÓN DIRECTA"/>
    <n v="5"/>
    <n v="6"/>
    <n v="1542"/>
    <n v="690816"/>
    <s v="UNIDAD"/>
    <s v="NO SOLICITADAS"/>
  </r>
  <r>
    <x v="16"/>
    <s v="204-4-14"/>
    <n v="10"/>
    <s v="MUNICION"/>
    <s v="INDUGEL PLUS AP 26 X 250 CAJA X 154"/>
    <n v="12131506"/>
    <s v="CONTRATACIÓN DIRECTA"/>
    <n v="5"/>
    <n v="6"/>
    <n v="50"/>
    <n v="498000"/>
    <s v="KILOGRAMO"/>
    <s v="NO SOLICITADAS"/>
  </r>
  <r>
    <x v="16"/>
    <s v="204-4-14"/>
    <n v="10"/>
    <s v="MUNICION"/>
    <s v="MECHA DE SEGURIDAD"/>
    <n v="12131503"/>
    <s v="CONTRATACIÓN DIRECTA"/>
    <n v="5"/>
    <n v="6"/>
    <n v="2000"/>
    <n v="1200000"/>
    <s v="METRO"/>
    <s v="NO SOLICITADAS"/>
  </r>
  <r>
    <x v="16"/>
    <s v="204-4-14"/>
    <n v="10"/>
    <s v="MUNICION"/>
    <s v="SISTEMA DE DEFENSA DE BASES (SIDEBAFI)"/>
    <n v="12131504"/>
    <s v="CONTRATACIÓN DIRECTA"/>
    <n v="5"/>
    <n v="6"/>
    <n v="4"/>
    <n v="7000000"/>
    <s v="UNIDAD"/>
    <s v="NO SOLICITADAS"/>
  </r>
  <r>
    <x v="16"/>
    <s v="204-4-14"/>
    <n v="10"/>
    <s v="MUNICION"/>
    <s v="CARTUCHOS INDUMIL FOGUEO CALIBRE 5.56 (SEGÚN FICHA INDUMIL)"/>
    <n v="46101601"/>
    <s v="CONTRATACIÓN DIRECTA"/>
    <n v="5"/>
    <n v="6"/>
    <n v="40000"/>
    <n v="41600000"/>
    <s v="UNIDAD"/>
    <s v="NO SOLICITADAS"/>
  </r>
  <r>
    <x v="16"/>
    <s v="204-4-14"/>
    <n v="10"/>
    <s v="MUNICION"/>
    <s v="CARTUCHOS CALIBRE 5,56 X 45 MM TIPO NACHO"/>
    <n v="46101601"/>
    <s v="CONTRATACIÓN DIRECTA"/>
    <n v="1"/>
    <n v="6"/>
    <n v="110000"/>
    <n v="106150000"/>
    <s v="UNIDAD"/>
    <s v="NO SOLICITADAS"/>
  </r>
  <r>
    <x v="16"/>
    <s v="204-4-14"/>
    <n v="10"/>
    <s v="MUNICION"/>
    <s v="IMPREVISTOS"/>
    <n v="0"/>
    <s v="MÍNIMA CUANTÍA"/>
    <n v="1"/>
    <n v="6"/>
    <n v="1"/>
    <n v="282"/>
    <s v="GLOBAL"/>
    <s v=""/>
  </r>
  <r>
    <x v="16"/>
    <s v="204-4-20"/>
    <n v="10"/>
    <s v="REPUESTOS"/>
    <s v="NACIONALIZACION REPUESTOS ARMAMENTO AEREO-"/>
    <n v="93161600"/>
    <s v="CONTRATACIÓN DIRECTA"/>
    <n v="8"/>
    <n v="4"/>
    <n v="1"/>
    <n v="468578786.24000001"/>
    <s v="GLOBAL"/>
    <s v="NO SOLICITADAS"/>
  </r>
  <r>
    <x v="16"/>
    <s v="204-4-20"/>
    <n v="10"/>
    <s v="REPUESTOS"/>
    <s v="NACIONALIZACION CONTRATO NO. 4700017078-REPUESTOS"/>
    <n v="93161600"/>
    <s v="CONTRATACIÓN DIRECTA"/>
    <n v="4"/>
    <n v="8"/>
    <n v="1"/>
    <n v="14485000"/>
    <s v="GLOBAL"/>
    <s v="SI APROBADAS"/>
  </r>
  <r>
    <x v="16"/>
    <s v="204-4-20"/>
    <n v="10"/>
    <s v="REPUESTOS"/>
    <s v="REPUESTO AERONAUTICOS PARA LAS AERONAVES TH-67"/>
    <s v="25202200; 25202300; 25202400; 25202500; 25202600; 25202700"/>
    <s v="CONTRATACIÓN DIRECTA"/>
    <n v="4"/>
    <n v="8"/>
    <n v="1"/>
    <n v="680000000"/>
    <s v="GLOBAL"/>
    <s v="SI APROBADAS"/>
  </r>
  <r>
    <x v="16"/>
    <s v="204-4-20"/>
    <n v="10"/>
    <s v="REPUESTOS"/>
    <s v="REPUESTOS PLAN MAESTRO DE PRODUCCION"/>
    <s v="25202200;_x000a_ 25202300; _x000a_25202400; _x000a_25202500; _x000a_25202600; _x000a_25202700"/>
    <s v="CONTRATACIÓN DIRECTA"/>
    <n v="1"/>
    <n v="6"/>
    <n v="1"/>
    <n v="110000000"/>
    <s v="UNIDAD"/>
    <s v="NO SOLICITADAS"/>
  </r>
  <r>
    <x v="16"/>
    <s v="204-4-20"/>
    <n v="10"/>
    <s v="REPUESTOS"/>
    <s v="NACIONALIZACION REPUESTOS ARMAMENTO AEREO-"/>
    <n v="93161600"/>
    <s v="CONTRATACIÓN DIRECTA"/>
    <n v="1"/>
    <n v="1"/>
    <n v="1"/>
    <n v="4175724"/>
    <s v="GLOBAL"/>
    <n v="3"/>
  </r>
  <r>
    <x v="16"/>
    <s v="204-4-20"/>
    <n v="10"/>
    <s v="REPUESTOS"/>
    <s v="ADQUISICIÓN REPUESTOS PARA LAS AERONAVES DE LA FAC - UH60"/>
    <s v="25202200;25202300;25202400;25202500;25202600;25202700"/>
    <s v="CONTRATACIÓN DIRECTA"/>
    <n v="9"/>
    <n v="3"/>
    <n v="1"/>
    <n v="3200000000"/>
    <s v="GLOBAL"/>
    <s v="NO SOLICITADAS"/>
  </r>
  <r>
    <x v="16"/>
    <s v="204-4-20"/>
    <n v="10"/>
    <s v="REPUESTOS"/>
    <s v="ADQUISICIÓN DE REPUESTOS COMPONENTES Y ACCESORIOS AERONAUTICOS DE LAS  DIFERENTES AERONAVES ASIGNADAS A LA FAC"/>
    <s v="25202200;25202300;25202400;25202500;25202600;25202700"/>
    <s v="CONTRATACIÓN DIRECTA"/>
    <n v="1"/>
    <n v="6"/>
    <n v="1"/>
    <n v="1280000000"/>
    <s v="GLOBAL"/>
    <s v=""/>
  </r>
  <r>
    <x v="16"/>
    <s v="204-5-2"/>
    <n v="10"/>
    <s v="MANTENIMIENTO DE BIENES MUEBLES, EQUIPOS Y ENSERES"/>
    <s v="CALIBRACION, MANTENIMIENTO Y/O REPARACION DE EQUIPOS, BANCOS Y HERRAMIENTAS DE MEDICION DE TODAS LAS UNIDADES DE LA FUERZA AEREA COLOMBIANA (VF 2018)"/>
    <n v="81141504"/>
    <s v="SELECCIÓN ABREVIADA MENOR CUANTÍA"/>
    <n v="1"/>
    <n v="5"/>
    <n v="1"/>
    <n v="538500000"/>
    <s v="GLOBAL"/>
    <s v="NO SOLICITADAS"/>
  </r>
  <r>
    <x v="16"/>
    <s v="204-5-2"/>
    <n v="10"/>
    <s v="MANTENIMIENTO DE BIENES MUEBLES, EQUIPOS Y ENSERES"/>
    <s v="MANTENIMIENTO DE BASCULAS"/>
    <n v="81141504"/>
    <s v="SELECCIÓN ABREVIADA MENOR CUANTÍA"/>
    <n v="10"/>
    <n v="3"/>
    <n v="1"/>
    <n v="1034000"/>
    <s v="GLOBAL"/>
    <s v="NO SOLICITADAS"/>
  </r>
  <r>
    <x v="16"/>
    <s v="204-5-2"/>
    <n v="10"/>
    <s v="MANTENIMIENTO DE BIENES MUEBLES, EQUIPOS Y ENSERES"/>
    <s v="MANTENIMIENTO DE LOS SIMULADORES DE ALA ROTATORIA HUEY II Y UH-1H DE LA FAC"/>
    <n v="72151800"/>
    <s v="CONTRATACIÓN DIRECTA"/>
    <n v="1"/>
    <n v="11"/>
    <n v="1"/>
    <n v="775000000"/>
    <s v="GLOBAL"/>
    <s v="NO SOLICITADAS"/>
  </r>
  <r>
    <x v="16"/>
    <s v="204-5-2"/>
    <n v="10"/>
    <s v="MANTENIMIENTO DE BIENES MUEBLES, EQUIPOS Y ENSERES"/>
    <s v="MANTENIMIENTO PREVENTIVO Y CORRECTIVO DE LOS SIMULADORES DE ALA FIJA DE LA FUERZA AEREA COLOMBIANA"/>
    <n v="72151800"/>
    <s v="CONTRATACIÓN DIRECTA"/>
    <n v="1"/>
    <n v="6"/>
    <n v="1"/>
    <n v="403000000"/>
    <s v="GLOBAL"/>
    <s v="NO SOLICITADAS"/>
  </r>
  <r>
    <x v="16"/>
    <s v="204-5-2"/>
    <n v="10"/>
    <s v="MANTENIMIENTO DE BIENES MUEBLES, EQUIPOS Y ENSERES"/>
    <s v="MANTENIMIENTO EQUIPOS FARE, BIDONES Y ACCESORIOS Y MENOR EQUIPOS COMPLEJOS DE COMBUSTIBLE (VF 2018)"/>
    <n v="78181800"/>
    <s v="CONTRATACIÓN DIRECTA"/>
    <n v="8"/>
    <n v="4"/>
    <n v="1"/>
    <n v="230000000"/>
    <s v="GLOBAL"/>
    <s v="NO SOLICITADAS"/>
  </r>
  <r>
    <x v="16"/>
    <s v="204-5-3"/>
    <n v="10"/>
    <s v="MANTENIMIENTO DE MATERIAL Y EQUIPO DE GUERRA"/>
    <s v="MANTENIMIENTO SISTEMAS FLIR Y RADAR (PLAN COLOMBIA UH-1H) - DILOA"/>
    <n v="78181800"/>
    <s v="CONTRATACIÓN DIRECTA"/>
    <n v="9"/>
    <n v="4"/>
    <n v="1"/>
    <n v="348977000"/>
    <s v="GLOBAL"/>
    <s v="NO SOLICITADAS"/>
  </r>
  <r>
    <x v="16"/>
    <s v="204-5-6"/>
    <n v="10"/>
    <s v="MANTENIMIENTO EQUIPO DE NAVEGACION Y TRANSPORTE"/>
    <s v="POSICIONAMIENTO VOZ Y DATOS EN AERONAVES Y CCOFA - JOA"/>
    <n v="78181900"/>
    <s v="CONTRATACIÓN DIRECTA"/>
    <n v="1"/>
    <n v="6"/>
    <n v="1"/>
    <n v="550000000"/>
    <s v="GLOBAL"/>
    <s v="NO SOLICITADAS"/>
  </r>
  <r>
    <x v="16"/>
    <s v="204-5-6"/>
    <n v="10"/>
    <s v="MANTENIMIENTO EQUIPO DE NAVEGACION Y TRANSPORTE"/>
    <s v="SERVICIO DE MANTENIMIENTO O REPARACION DE COMPONENTES DE LAS AERONAVES DE LA FUERZA AEREA COLOMBIANA"/>
    <n v="78181800"/>
    <s v="CONTRATACIÓN DIRECTA"/>
    <n v="1"/>
    <n v="7"/>
    <n v="1"/>
    <n v="12788326.100000024"/>
    <s v="GLOBAL"/>
    <s v="NO SOLICITADAS"/>
  </r>
  <r>
    <x v="16"/>
    <s v="204-5-6"/>
    <n v="10"/>
    <s v="MANTENIMIENTO EQUIPO DE NAVEGACION Y TRANSPORTE"/>
    <s v="SERVICIO MANTENIMIENTO KFIR"/>
    <n v="78181800"/>
    <s v="CONTRATACIÓN DIRECTA"/>
    <n v="1"/>
    <n v="7"/>
    <n v="1"/>
    <n v="2640339200"/>
    <s v="GLOBAL"/>
    <s v="SI APROBADAS"/>
  </r>
  <r>
    <x v="16"/>
    <s v="204-5-6"/>
    <n v="10"/>
    <s v="MANTENIMIENTO EQUIPO DE NAVEGACION Y TRANSPORTE"/>
    <s v="SERVICIO DE REPARACIÓN Y/O EXCHANGE DE COMPONENTES Y ACCESORIOS  AERONAUTICOS PROGRAMADOS E IMPREVISTOS DE LAS AERONAVES DE LA FUERZA AEREA COLOMBIANA"/>
    <n v="78181800"/>
    <s v="CONTRATACIÓN DIRECTA"/>
    <n v="1"/>
    <n v="7"/>
    <n v="1"/>
    <n v="500000000"/>
    <s v="GLOBAL"/>
    <s v="SI APROBADAS"/>
  </r>
  <r>
    <x v="16"/>
    <s v="204-5-6"/>
    <n v="10"/>
    <s v="MANTENIMIENTO EQUIPO DE NAVEGACION Y TRANSPORTE"/>
    <s v="SERVICIOS DE MANTENIMIENTO AERONAVES FAC"/>
    <n v="78181800"/>
    <s v="CONTRATACIÓN DIRECTA"/>
    <n v="1"/>
    <n v="7"/>
    <n v="1"/>
    <n v="2662743626"/>
    <s v="GLOBAL"/>
    <s v="SI APROBADAS"/>
  </r>
  <r>
    <x v="16"/>
    <s v="204-5-6"/>
    <n v="10"/>
    <s v="MANTENIMIENTO EQUIPO DE NAVEGACION Y TRANSPORTE"/>
    <s v="SERVICIO DE MANTENIMIENTO PROGRAMADO Y NO PROGRAMADO DE LA AERONAVE B-767"/>
    <n v="78181800"/>
    <s v="CONTRATACIÓN DIRECTA"/>
    <n v="1"/>
    <n v="7"/>
    <n v="1"/>
    <n v="748581537"/>
    <s v="GLOBAL"/>
    <s v="SI APROBADAS"/>
  </r>
  <r>
    <x v="16"/>
    <s v="204-5-6"/>
    <n v="10"/>
    <s v="MANTENIMIENTO EQUIPO DE NAVEGACION Y TRANSPORTE"/>
    <s v="SERVICIOS DE MANTENIMIENTO AERONAVES C-550 SK-300/350 C-90 SR-560 DE LA FUERZA AEREA COLOMBIANA"/>
    <n v="78181800"/>
    <s v="CONTRATACIÓN DIRECTA"/>
    <n v="1"/>
    <n v="7"/>
    <n v="1"/>
    <n v="2452844250"/>
    <s v="GLOBAL"/>
    <s v="SI APROBADAS"/>
  </r>
  <r>
    <x v="16"/>
    <s v="204-5-6"/>
    <n v="10"/>
    <s v="MANTENIMIENTO EQUIPO DE NAVEGACION Y TRANSPORTE"/>
    <s v="SERVICIO DE MANTENIMIENTO K-FIR"/>
    <n v="78181800"/>
    <s v="CONTRATACIÓN DIRECTA"/>
    <n v="1"/>
    <n v="7"/>
    <n v="1"/>
    <n v="3300423552"/>
    <s v="GLOBAL"/>
    <s v="SI APROBADAS"/>
  </r>
  <r>
    <x v="16"/>
    <s v="204-5-6"/>
    <n v="10"/>
    <s v="MANTENIMIENTO EQUIPO DE NAVEGACION Y TRANSPORTE"/>
    <s v="SERVICIOS DE MANTENIMIENTO PARA LAS AERONAVES HUEY DE LA FAC"/>
    <n v="78181800"/>
    <s v="CONTRATACIÓN DIRECTA"/>
    <n v="6"/>
    <n v="7"/>
    <n v="1"/>
    <n v="5965000000"/>
    <s v="GLOBAL"/>
    <s v="NO SOLICITADAS"/>
  </r>
  <r>
    <x v="16"/>
    <s v="204-5-6"/>
    <n v="10"/>
    <s v="MANTENIMIENTO EQUIPO DE NAVEGACION Y TRANSPORTE"/>
    <s v="SERVICIOS DE RECUPERACIÓN EQUIPO T-41"/>
    <n v="78181800"/>
    <s v="CONTRATACIÓN DIRECTA"/>
    <n v="1"/>
    <n v="6"/>
    <n v="1"/>
    <n v="736000000"/>
    <s v="GLOBAL"/>
    <s v=""/>
  </r>
  <r>
    <x v="16"/>
    <s v="204-5-6"/>
    <n v="10"/>
    <s v="MANTENIMIENTO EQUIPO DE NAVEGACION Y TRANSPORTE"/>
    <s v="SOPORTE LOGISTICO CONTRATADO PARA EL SISTEMA (SCNS)"/>
    <n v="78181800"/>
    <s v="CONTRATACIÓN DIRECTA"/>
    <n v="1"/>
    <n v="6"/>
    <n v="1"/>
    <n v="53248000"/>
    <s v="GLOBAL"/>
    <s v=""/>
  </r>
  <r>
    <x v="16"/>
    <s v="204-5-6"/>
    <n v="10"/>
    <s v="MANTENIMIENTO EQUIPO DE NAVEGACION Y TRANSPORTE"/>
    <s v="PDM (PUESTA EN FUNCIONAMIENTO DE LA AERONAVE)"/>
    <n v="78181800"/>
    <s v="CONTRATACIÓN DIRECTA"/>
    <n v="1"/>
    <n v="6"/>
    <n v="1"/>
    <n v="53248000"/>
    <s v="GLOBAL"/>
    <s v=""/>
  </r>
  <r>
    <x v="16"/>
    <s v="204-7-3"/>
    <n v="10"/>
    <s v="EDICIÓN DE LIBROS, REVISTAS, ESCRITOS Y TRABAJOS TIPOGRÁFICOS"/>
    <s v="PUBLICACIONES TECNICAS (ORDENES TÉCNICAS ESTANDAR INCLUYENDO TODOS LOS TIPOS: AERONAVES, MISIL, EQUIPO DE SOPORTE Y DE DEPOSITO)"/>
    <n v="82121506"/>
    <s v="CONTRATACIÓN DIRECTA"/>
    <n v="9"/>
    <n v="4"/>
    <n v="1"/>
    <n v="93104000"/>
    <s v="GLOBAL"/>
    <s v="NO SOLICITADAS"/>
  </r>
  <r>
    <x v="16"/>
    <s v="204-7-5"/>
    <n v="10"/>
    <s v="SUSCRIPCIONES"/>
    <s v="RENOVACIÓN SUSCRIPCION PUBLICACIONES TECNICAS Y SOPORTE FLOTA CALIMA T-90 DE LA FAC"/>
    <n v="55101519"/>
    <s v="CONTRATACIÓN DIRECTA"/>
    <n v="1"/>
    <n v="6"/>
    <n v="1"/>
    <n v="174188600"/>
    <s v="GLOBAL"/>
    <s v=""/>
  </r>
  <r>
    <x v="16"/>
    <s v="204-41-4"/>
    <n v="10"/>
    <s v="ESTUDIOS E INVESTIGACIONES"/>
    <s v="SERVICIOS DE INVESTIGACIÓN Y LABORATORIOS DE MATERIALES O ENSAYOS"/>
    <n v="81102300"/>
    <s v="CONTRATACIÓN DIRECTA"/>
    <n v="4"/>
    <n v="4"/>
    <n v="1"/>
    <n v="106217000"/>
    <s v="GLOBAL"/>
    <s v="NO SOLICITADAS"/>
  </r>
  <r>
    <x v="16"/>
    <s v="204-41-4"/>
    <n v="10"/>
    <s v="ESTUDIOS E INVESTIGACIONES"/>
    <s v="SERVICIOS DE INVESTIGACIÓN Y LABORATORIOS DE MATERIALES Y ENSAYOS - AMARRE VF"/>
    <n v="81102300"/>
    <s v="CONTRATACIÓN DIRECTA"/>
    <n v="4"/>
    <n v="6"/>
    <n v="1"/>
    <n v="5500000"/>
    <s v="GLOBAL"/>
    <s v="NO SOLICITADAS"/>
  </r>
  <r>
    <x v="16"/>
    <s v="204-41-4"/>
    <n v="10"/>
    <s v="ESTUDIOS E INVESTIGACIONES"/>
    <s v="ESTUDIO EN CALCULO DE FATIGA, SALUD ESTRUCTURAL, MONITOREO TOMA Y ANALISIS DE DATOS E INTERPRETACIÓN DE RESULTADOS VIBRACIONES. ANALISIS DE DOCUMENTOS DE CALCULOS Y ENSAYOS "/>
    <n v="81102300"/>
    <s v="CONTRATACIÓN DIRECTA"/>
    <n v="2"/>
    <n v="1"/>
    <n v="1"/>
    <n v="75861134"/>
    <s v="GLOBAL"/>
    <s v="NO SOLICITADAS"/>
  </r>
  <r>
    <x v="16"/>
    <s v="204-41-4"/>
    <n v="10"/>
    <s v="ESTUDIOS E INVESTIGACIONES"/>
    <s v="SERVICIO DE ANÁLISIS DE FALLAS, ESTUDIO Y PRUEBAS DE LABORATORIO PARA PIEZAS AERONÁUTICAS INVOLUCRADAS EN INVESTIGACIÓN DE ACCIDENTES AÉREOS Y EVESOS"/>
    <n v="81101703"/>
    <s v="CONTRATACIÓN DIRECTA"/>
    <n v="1"/>
    <n v="11"/>
    <n v="1"/>
    <n v="25000000"/>
    <s v="GLOBAL"/>
    <s v="NO SOLICITADAS"/>
  </r>
  <r>
    <x v="16"/>
    <s v="204-41-13"/>
    <n v="10"/>
    <s v="OTROS GASTOS POR ADQUISICION DE SERVICIOS"/>
    <s v="SERVICIOS DE CERTIFICACION COMPLEJOS DE COMBUSTIBLE DE AVIACIÓN (DECRETO 1073/2015)"/>
    <n v="77102001"/>
    <s v="CONTRATACIÓN DIRECTA"/>
    <n v="4"/>
    <n v="7"/>
    <n v="1"/>
    <n v="47064500"/>
    <s v="GLOBAL"/>
    <s v="NO SOLICITADAS"/>
  </r>
  <r>
    <x v="16"/>
    <s v="204-41-13"/>
    <n v="10"/>
    <s v="OTROS GASTOS POR ADQUISICION DE SERVICIOS"/>
    <s v="ASESORIA PARA LA CERTIFICACIÓN DE DISPOSITIVOS DE SIMULACIÓN"/>
    <n v="81102300"/>
    <s v="CONTRATACIÓN DIRECTA"/>
    <n v="4"/>
    <n v="4"/>
    <n v="1"/>
    <n v="66875000"/>
    <s v="GLOBAL"/>
    <s v="NO SOLICITADAS"/>
  </r>
  <r>
    <x v="16"/>
    <s v="204-41-13"/>
    <n v="10"/>
    <s v="OTROS GASTOS POR ADQUISICION DE SERVICIOS"/>
    <s v="SERVICIO DE CONFIGURACION DE AERONAVES PARA LA LECTURA DE DATOS Y ANALISIS DE INFORMACIÓN"/>
    <n v="81112002"/>
    <s v="CONTRATACIÓN DIRECTA"/>
    <n v="2"/>
    <n v="10"/>
    <n v="1"/>
    <n v="30000000"/>
    <s v="GLOBAL"/>
    <s v="NO SOLICITADAS"/>
  </r>
  <r>
    <x v="16"/>
    <s v="204-41-13"/>
    <n v="10"/>
    <s v="OTROS GASTOS POR ADQUISICION DE SERVICIOS"/>
    <s v="SOPORTE COORDINACION TECNICA POR DONACION DE AERONAVE C130 (NUMEROS DE IDENTIFICACIÓN DE PROGRAMAS DE COMPUTO (CPINS) "/>
    <n v="80111623"/>
    <s v="CONTRATACIÓN DIRECTA"/>
    <n v="9"/>
    <n v="4"/>
    <n v="1"/>
    <n v="476883200"/>
    <s v="GLOBAL"/>
    <s v="NO SOLICITADAS"/>
  </r>
  <r>
    <x v="16"/>
    <s v="204-41-13"/>
    <n v="10"/>
    <s v="OTROS GASTOS POR ADQUISICION DE SERVICIOS"/>
    <s v="SOPORTE COORDINACION TECNICA POR DONACION DE AERONAVE C130 (PROGRAMA DE COORDINACION TECNICA TCP SERVICIOS INTERNOS) "/>
    <n v="80111623"/>
    <s v="CONTRATACIÓN DIRECTA"/>
    <n v="1"/>
    <n v="6"/>
    <n v="1"/>
    <n v="361273600"/>
    <s v="GLOBAL"/>
    <s v=""/>
  </r>
  <r>
    <x v="16"/>
    <s v="204-41-13"/>
    <n v="10"/>
    <s v="OTROS GASTOS POR ADQUISICION DE SERVICIOS"/>
    <s v="SOPORTE COORDINACION TECNICA POR DONACION DE AERONAVE C130 (PROGRAMA DE COORDINACION TECNICA TCP SERVICIOS EXTERNOS) "/>
    <n v="80111623"/>
    <s v="CONTRATACIÓN DIRECTA"/>
    <n v="1"/>
    <n v="6"/>
    <n v="1"/>
    <n v="38528000"/>
    <s v="GLOBAL"/>
    <s v=""/>
  </r>
  <r>
    <x v="16"/>
    <s v="204-41-13"/>
    <n v="10"/>
    <s v="OTROS GASTOS POR ADQUISICION DE SERVICIOS"/>
    <s v="SOPORTE COORDINACION TECNICA POR DONACION DE AERONAVE C130 (ESTUDIOS E INSPECCIONES) "/>
    <n v="80111623"/>
    <s v="CONTRATACIÓN DIRECTA"/>
    <n v="1"/>
    <n v="6"/>
    <n v="1"/>
    <n v="198432000"/>
    <s v="GLOBAL"/>
    <s v=""/>
  </r>
  <r>
    <x v="16"/>
    <s v="204-41-13"/>
    <n v="10"/>
    <s v="OTROS GASTOS POR ADQUISICION DE SERVICIOS"/>
    <s v="SOPORTE COORDINACION TECNICA POR DONACION DE AERONAVE C130 (OTROS SERVICIOS - GASTOS ADMINISTRATIVOS Y DEMÁS)"/>
    <n v="80111623"/>
    <s v="CONTRATACIÓN DIRECTA"/>
    <n v="1"/>
    <n v="6"/>
    <n v="1"/>
    <n v="1093283200"/>
    <s v="GLOBAL"/>
    <s v=""/>
  </r>
  <r>
    <x v="16"/>
    <s v="204-41-13"/>
    <n v="10"/>
    <s v="OTROS GASTOS POR ADQUISICION DE SERVICIOS"/>
    <s v="SOPORTE COORDINACION TECNICA POR DONACION DE AERONAVE C130 (FERRY DE AERONAVE)"/>
    <n v="80111623"/>
    <s v="CONTRATACIÓN DIRECTA"/>
    <n v="1"/>
    <n v="6"/>
    <n v="1"/>
    <n v="128000000"/>
    <s v="GLOBAL"/>
    <s v=""/>
  </r>
  <r>
    <x v="16"/>
    <s v="204-4-1"/>
    <n v="16"/>
    <s v="COMBUSTIBLES Y LUBRICANTES"/>
    <s v="COMBUSTIBLE CON CARGO AL CONVENIO NO. 088 / 2015 FNG"/>
    <n v="15101504"/>
    <s v="CONTRATACIÓN DIRECTA"/>
    <n v="1"/>
    <n v="6"/>
    <n v="1"/>
    <n v="390000000"/>
    <s v="GLOBAL"/>
    <s v=""/>
  </r>
  <r>
    <x v="17"/>
    <s v="204-1-4"/>
    <n v="10"/>
    <s v="AUDIOVISUALES Y ACCESORIOS"/>
    <s v="TV LED 70 - 80 PULGADAS"/>
    <n v="52161505"/>
    <s v="SELECCIÓN ABREVIADA MENOR CUANTÍA"/>
    <n v="6"/>
    <n v="5"/>
    <n v="1"/>
    <n v="8000000"/>
    <s v="UNIDAD"/>
    <s v="NO SOLICITADAS"/>
  </r>
  <r>
    <x v="17"/>
    <s v="204-1-6"/>
    <n v="10"/>
    <s v="EQUIPO DE SISTEMAS"/>
    <s v="SUMINISTRO INSTALACIÓN Y PUESTA EN SERVICIO DE UPS TRIFÁSICA DE 5KVA"/>
    <n v="39121004"/>
    <s v="SELECCIÓN ABREVIADA MENOR CUANTÍA"/>
    <n v="8"/>
    <n v="3"/>
    <n v="1"/>
    <n v="24875083"/>
    <s v="UNIDAD"/>
    <s v="NO SOLICITADAS"/>
  </r>
  <r>
    <x v="17"/>
    <s v="204-1-9"/>
    <n v="10"/>
    <s v="EQUIPO DE CAFETERIA"/>
    <s v="SUMINISTRO E INSTALACIÓN BEBEDEROS DE AGUA"/>
    <n v="48101700"/>
    <s v="SELECCIÓN ABREVIADA MENOR CUANTÍA"/>
    <n v="7"/>
    <n v="3"/>
    <n v="2"/>
    <n v="7780000"/>
    <s v="UNIDAD"/>
    <s v="NO SOLICITADAS"/>
  </r>
  <r>
    <x v="17"/>
    <s v="204-1-22"/>
    <n v="16"/>
    <s v="EQUIPO DE BOMBEO"/>
    <s v="SUMINISTRO E INSTALACIÓN EQUIPO DE BOMBEO PARA EL CENTRO DE MEDICINA AEROESPACIAL CEMAE"/>
    <n v="40151533"/>
    <s v="SELECCIÓN ABREVIADA MENOR CUANTÍA"/>
    <n v="7"/>
    <n v="3"/>
    <n v="1"/>
    <n v="8375000"/>
    <s v="UNIDAD"/>
    <s v="NO SOLICITADAS"/>
  </r>
  <r>
    <x v="17"/>
    <s v="204-1-25"/>
    <n v="10"/>
    <s v="OTRAS COMPRAS DE EQUIPOS"/>
    <s v="SUMINISTRO E INSTALACIÓN VENTILADOR DE PARED "/>
    <n v="40101604"/>
    <s v="SELECCIÓN ABREVIADA MENOR CUANTÍA"/>
    <n v="7"/>
    <n v="3"/>
    <n v="3"/>
    <n v="383400"/>
    <s v="UNIDAD"/>
    <s v="NO SOLICITADAS"/>
  </r>
  <r>
    <x v="17"/>
    <s v="204-1-25"/>
    <n v="10"/>
    <s v="OTRAS COMPRAS DE EQUIPOS"/>
    <s v="SUMINISTRO INSTALACIÓN Y PUESTA EN SERVICIO DE VENTILADOR INDUSTRIAL DE TECHO 3 ASPAS 142 CM "/>
    <n v="40101604"/>
    <s v="SELECCIÓN ABREVIADA MENOR CUANTÍA"/>
    <n v="7"/>
    <n v="3"/>
    <n v="4"/>
    <n v="1080000"/>
    <s v="UNIDAD"/>
    <s v="NO SOLICITADAS"/>
  </r>
  <r>
    <x v="17"/>
    <s v="204-1-25"/>
    <n v="10"/>
    <s v="OTRAS COMPRAS DE EQUIPOS"/>
    <s v="SUMINISTRO E INSTALACION DE EXTINTORES"/>
    <n v="46191601"/>
    <s v="SELECCIÓN ABREVIADA MENOR CUANTÍA"/>
    <n v="7"/>
    <n v="3"/>
    <n v="2"/>
    <n v="138000"/>
    <s v="UNIDAD"/>
    <s v="NO SOLICITADAS"/>
  </r>
  <r>
    <x v="17"/>
    <s v="204-1-25"/>
    <n v="10"/>
    <s v="OTRAS COMPRAS DE EQUIPOS"/>
    <s v="SUMINISTRO INSTALACIÓN Y PUESTA EN SERVICIO DE EQUIPO DE AIRE ACONDICIONADO TIPO MINISPLIT DE 12.000 BTU"/>
    <n v="40101701"/>
    <s v="SELECCIÓN ABREVIADA MENOR CUANTÍA"/>
    <n v="8"/>
    <n v="3"/>
    <n v="2"/>
    <n v="10896006"/>
    <s v="UNIDAD"/>
    <s v="NO SOLICITADAS"/>
  </r>
  <r>
    <x v="17"/>
    <s v="204-1-25"/>
    <n v="10"/>
    <s v="OTRAS COMPRAS DE EQUIPOS"/>
    <s v="SUMINISTRO INSTALACIÓN Y PUESTA EN SERVICIO DE COMBO DE SEGURIDAD PERIMETRAL FOTOVOLTAICO, INCLUYE IMPULSOR, SIRENA, BATERÍA, AVISOS DE PRECAUCIÓN E HILO ELECTRIZADO PARA CERRAMIENTO PERIMETRAL (600ML)"/>
    <n v="46171600"/>
    <s v="SELECCIÓN ABREVIADA MENOR CUANTÍA"/>
    <n v="8"/>
    <n v="3"/>
    <n v="1"/>
    <n v="1045499"/>
    <s v="UNIDAD"/>
    <s v="NO SOLICITADAS"/>
  </r>
  <r>
    <x v="17"/>
    <s v="204-1-26"/>
    <n v="10"/>
    <s v="EQUIPOS DE COMUNICACIONES"/>
    <s v="TELÉFONO IP NEC DT 710 CON LICENCIA."/>
    <n v="43191511"/>
    <s v="SELECCIÓN ABREVIADA MENOR CUANTÍA"/>
    <n v="7"/>
    <n v="3"/>
    <n v="3"/>
    <n v="1350000"/>
    <s v="UNIDAD"/>
    <s v="NO SOLICITADAS"/>
  </r>
  <r>
    <x v="17"/>
    <s v="204-2-2"/>
    <n v="10"/>
    <s v="MOBILIARIO Y ENSERES"/>
    <s v="MESA DE NOCHE EN MADERA TIPO CEDRO. "/>
    <n v="56101519"/>
    <s v="SELECCIÓN ABREVIADA MENOR CUANTÍA"/>
    <n v="7"/>
    <n v="3"/>
    <n v="4"/>
    <n v="468000"/>
    <s v="UNIDAD"/>
    <s v="NO SOLICITADAS"/>
  </r>
  <r>
    <x v="17"/>
    <s v="204-2-2"/>
    <n v="10"/>
    <s v="MOBILIARIO Y ENSERES"/>
    <s v="ARCHIVADOR METALICO 3 CAJONES 0,40X0,50X0,70 "/>
    <n v="56121805"/>
    <s v="SELECCIÓN ABREVIADA MENOR CUANTÍA"/>
    <n v="7"/>
    <n v="3"/>
    <n v="2"/>
    <n v="560000"/>
    <s v="UNIDAD"/>
    <s v="NO SOLICITADAS"/>
  </r>
  <r>
    <x v="17"/>
    <s v="204-2-2"/>
    <n v="10"/>
    <s v="MOBILIARIO Y ENSERES"/>
    <s v="PUESTO SENCILLO EN L 1.50M X 1.50M (INCLUYE SUPERFICIES DIM 1,50M X 0,60M Y 0,90M X 0,60M,  PORTATECLADO, CAJONERA Y COSTADO) "/>
    <n v="56112204"/>
    <s v="SELECCIÓN ABREVIADA MENOR CUANTÍA"/>
    <n v="7"/>
    <n v="3"/>
    <n v="1"/>
    <n v="800000"/>
    <s v="UNIDAD"/>
    <s v="NO SOLICITADAS"/>
  </r>
  <r>
    <x v="17"/>
    <s v="204-2-2"/>
    <n v="10"/>
    <s v="MOBILIARIO Y ENSERES"/>
    <s v="PUESTO SENCILLO RECTO 1.20M X 0.60M (INCLUYE SUPERFICIES DIM 1,20M X 0,60M, CAJONERA Y COSTADO) "/>
    <n v="56112204"/>
    <s v="SELECCIÓN ABREVIADA MENOR CUANTÍA"/>
    <n v="7"/>
    <n v="3"/>
    <n v="2"/>
    <n v="1200000"/>
    <s v="UNIDAD"/>
    <s v="NO SOLICITADAS"/>
  </r>
  <r>
    <x v="17"/>
    <s v="204-2-2"/>
    <n v="10"/>
    <s v="MOBILIARIO Y ENSERES"/>
    <s v="SILLA PUESTO OPERATIVO CON  BRAZOS (ESPALDAR, RODACHINAS, SISTEMA NEUMATICO DE TRES FUNCIONES ABSORCION ,ELEVACION Y DECENSO)"/>
    <n v="56101522"/>
    <s v="SELECCIÓN ABREVIADA MENOR CUANTÍA"/>
    <n v="7"/>
    <n v="3"/>
    <n v="3"/>
    <n v="900000"/>
    <s v="UNIDAD"/>
    <s v="NO SOLICITADAS"/>
  </r>
  <r>
    <x v="17"/>
    <s v="204-2-2"/>
    <n v="10"/>
    <s v="MOBILIARIO Y ENSERES"/>
    <s v="MESA PARA SALA DE REUNIONES 4 PUESTOS"/>
    <n v="56101519"/>
    <s v="SELECCIÓN ABREVIADA MENOR CUANTÍA"/>
    <n v="7"/>
    <n v="3"/>
    <n v="1"/>
    <n v="600000"/>
    <s v="UNIDAD"/>
    <s v="NO SOLICITADAS"/>
  </r>
  <r>
    <x v="17"/>
    <s v="204-2-2"/>
    <n v="10"/>
    <s v="MOBILIARIO Y ENSERES"/>
    <s v="PUESTO OPERATIVO DE 1,50X1,50  "/>
    <n v="56101703"/>
    <s v="SELECCIÓN ABREVIADA MENOR CUANTÍA"/>
    <n v="6"/>
    <n v="5"/>
    <n v="17"/>
    <n v="28322000"/>
    <s v="UNIDAD"/>
    <s v="NO SOLICITADAS"/>
  </r>
  <r>
    <x v="17"/>
    <s v="204-2-2"/>
    <n v="10"/>
    <s v="MOBILIARIO Y ENSERES"/>
    <s v="PUESTO GERENCIAL DE 1,50X1,90X1,90"/>
    <n v="56101703"/>
    <s v="SELECCIÓN ABREVIADA MENOR CUANTÍA"/>
    <n v="6"/>
    <n v="5"/>
    <n v="1"/>
    <n v="3213000"/>
    <s v="UNIDAD"/>
    <s v="NO SOLICITADAS"/>
  </r>
  <r>
    <x v="17"/>
    <s v="204-2-2"/>
    <n v="10"/>
    <s v="MOBILIARIO Y ENSERES"/>
    <s v="SILLA GERENCIAL TIPO SLIM CABECERO Y  BRAZOS GRADUABLES "/>
    <n v="56101522"/>
    <s v="SELECCIÓN ABREVIADA MENOR CUANTÍA"/>
    <n v="6"/>
    <n v="5"/>
    <n v="1"/>
    <n v="1368500"/>
    <s v="UNIDAD"/>
    <s v="NO SOLICITADAS"/>
  </r>
  <r>
    <x v="17"/>
    <s v="204-2-2"/>
    <n v="10"/>
    <s v="MOBILIARIO Y ENSERES"/>
    <s v="SILLA PUESTO TIPO SLIM BRAZOS GRADUABLES "/>
    <n v="56101522"/>
    <s v="SELECCIÓN ABREVIADA MENOR CUANTÍA"/>
    <n v="6"/>
    <n v="5"/>
    <n v="39"/>
    <n v="39448500"/>
    <s v="UNIDAD"/>
    <s v="NO SOLICITADAS"/>
  </r>
  <r>
    <x v="17"/>
    <s v="204-2-2"/>
    <n v="10"/>
    <s v="MOBILIARIO Y ENSERES"/>
    <s v="TANDEM 2 PUESTOS ACERO/CROMO TAPIZADO COLOR AZUL/NEGRO  "/>
    <n v="56101700"/>
    <s v="SELECCIÓN ABREVIADA MENOR CUANTÍA"/>
    <n v="6"/>
    <n v="5"/>
    <n v="5"/>
    <n v="3867500"/>
    <s v="UNIDAD"/>
    <s v="NO SOLICITADAS"/>
  </r>
  <r>
    <x v="17"/>
    <s v="204-2-2"/>
    <n v="10"/>
    <s v="MOBILIARIO Y ENSERES"/>
    <s v="SOFA 2 PUESTOS ACABADO EN CUERO SINTETICO "/>
    <n v="56101502"/>
    <s v="SELECCIÓN ABREVIADA MENOR CUANTÍA"/>
    <n v="6"/>
    <n v="5"/>
    <n v="2"/>
    <n v="5950000"/>
    <s v="UNIDAD"/>
    <s v="NO SOLICITADAS"/>
  </r>
  <r>
    <x v="17"/>
    <s v="204-2-2"/>
    <n v="10"/>
    <s v="MOBILIARIO Y ENSERES"/>
    <s v="JUEGO DE MESA EN FORMICA, CON 4 SILLAS   "/>
    <n v="56101519"/>
    <s v="SELECCIÓN ABREVIADA MENOR CUANTÍA"/>
    <n v="6"/>
    <n v="5"/>
    <n v="1"/>
    <n v="1785000"/>
    <s v="UNIDAD"/>
    <s v="NO SOLICITADAS"/>
  </r>
  <r>
    <x v="17"/>
    <s v="204-2-2"/>
    <n v="10"/>
    <s v="MOBILIARIO Y ENSERES"/>
    <s v="JUEGO DE MESA EN FORMICA Y VIDRIO, CON 8 SILLAS   "/>
    <n v="56101519"/>
    <s v="SELECCIÓN ABREVIADA MENOR CUANTÍA"/>
    <n v="6"/>
    <n v="5"/>
    <n v="1"/>
    <n v="5355000"/>
    <s v="UNIDAD"/>
    <s v="NO SOLICITADAS"/>
  </r>
  <r>
    <x v="17"/>
    <s v="204-2-2"/>
    <n v="10"/>
    <s v="MOBILIARIO Y ENSERES"/>
    <s v="MUEBLE DE ALMACENAMIENTO BAJO DE ,74X,6X,48 "/>
    <n v="56101702"/>
    <s v="SELECCIÓN ABREVIADA MENOR CUANTÍA"/>
    <n v="6"/>
    <n v="5"/>
    <n v="5"/>
    <n v="5057500"/>
    <s v="UNIDAD"/>
    <s v="NO SOLICITADAS"/>
  </r>
  <r>
    <x v="17"/>
    <s v="204-2-2"/>
    <n v="10"/>
    <s v="MOBILIARIO Y ENSERES"/>
    <s v="SILLA INTERLOCUTORA "/>
    <n v="56101522"/>
    <s v="SELECCIÓN ABREVIADA MENOR CUANTÍA"/>
    <n v="6"/>
    <n v="5"/>
    <n v="24"/>
    <n v="9996000"/>
    <s v="UNIDAD"/>
    <s v="NO SOLICITADAS"/>
  </r>
  <r>
    <x v="17"/>
    <s v="204-2-2"/>
    <n v="10"/>
    <s v="MOBILIARIO Y ENSERES"/>
    <s v="SILLA TIPO BAR O SIMILAR "/>
    <n v="56112100"/>
    <s v="SELECCIÓN ABREVIADA MENOR CUANTÍA"/>
    <n v="6"/>
    <n v="5"/>
    <n v="5"/>
    <n v="1666000"/>
    <s v="UNIDAD"/>
    <s v="NO SOLICITADAS"/>
  </r>
  <r>
    <x v="17"/>
    <s v="204-2-2"/>
    <n v="10"/>
    <s v="MOBILIARIO Y ENSERES"/>
    <s v="REPIZA DE APOYO "/>
    <n v="56112204"/>
    <s v="SELECCIÓN ABREVIADA MENOR CUANTÍA"/>
    <n v="6"/>
    <n v="5"/>
    <n v="6"/>
    <n v="1142400"/>
    <s v="METRO"/>
    <s v="NO SOLICITADAS"/>
  </r>
  <r>
    <x v="17"/>
    <s v="204-2-2"/>
    <n v="10"/>
    <s v="MOBILIARIO Y ENSERES"/>
    <s v="ARCHIVO RODANTE UDC DE 40 DE FONDO Y 1,00 "/>
    <n v="56101708"/>
    <s v="SELECCIÓN ABREVIADA MENOR CUANTÍA"/>
    <n v="6"/>
    <n v="5"/>
    <n v="6"/>
    <n v="6069000"/>
    <s v="UNIDAD"/>
    <s v="NO SOLICITADAS"/>
  </r>
  <r>
    <x v="17"/>
    <s v="204-2-2"/>
    <n v="10"/>
    <s v="MOBILIARIO Y ENSERES"/>
    <s v="DIVISIONES PISO TECHO 2,60M Y MEDIA ALTURA 1,80"/>
    <n v="56101510"/>
    <s v="SELECCIÓN ABREVIADA MENOR CUANTÍA"/>
    <n v="6"/>
    <n v="5"/>
    <n v="35.700000000000003"/>
    <n v="23365650"/>
    <s v="METRO CUADRADO"/>
    <s v="NO SOLICITADAS"/>
  </r>
  <r>
    <x v="17"/>
    <s v="204-2-2"/>
    <n v="10"/>
    <s v="MOBILIARIO Y ENSERES"/>
    <s v="ESTANTERIA SEMIPESADA DE 1,50X0,50 "/>
    <n v="24102004"/>
    <s v="SELECCIÓN ABREVIADA MENOR CUANTÍA"/>
    <n v="6"/>
    <n v="5"/>
    <n v="7"/>
    <n v="11162949.99999998"/>
    <s v="UNIDAD"/>
    <s v="NO SOLICITADAS"/>
  </r>
  <r>
    <x v="17"/>
    <s v="204-2-2"/>
    <n v="10"/>
    <s v="MOBILIARIO Y ENSERES"/>
    <s v="SECADOR EN ACERO INOXIDABLE PARA MANOS  "/>
    <n v="47131707"/>
    <s v="SELECCIÓN ABREVIADA MENOR CUANTÍA"/>
    <n v="6"/>
    <n v="5"/>
    <n v="2"/>
    <n v="2261000"/>
    <s v="UNIDAD"/>
    <s v="NO SOLICITADAS"/>
  </r>
  <r>
    <x v="17"/>
    <s v="204-2-2"/>
    <n v="10"/>
    <s v="MOBILIARIO Y ENSERES"/>
    <s v="BASURERO  EN LÁMINA"/>
    <n v="56112203"/>
    <s v="SELECCIÓN ABREVIADA MENOR CUANTÍA"/>
    <n v="6"/>
    <n v="5"/>
    <n v="18"/>
    <n v="1000000.0000000008"/>
    <s v="UNIDAD"/>
    <s v="NO SOLICITADAS"/>
  </r>
  <r>
    <x v="17"/>
    <s v="204-2-2"/>
    <n v="10"/>
    <s v="MOBILIARIO Y ENSERES"/>
    <s v="BANDEJA DE ESCRITORIO   "/>
    <n v="56112203"/>
    <s v="SELECCIÓN ABREVIADA MENOR CUANTÍA"/>
    <n v="6"/>
    <n v="5"/>
    <n v="18"/>
    <n v="1000000.0000000008"/>
    <s v="UNIDAD"/>
    <s v="NO SOLICITADAS"/>
  </r>
  <r>
    <x v="17"/>
    <s v="204-2-2"/>
    <n v="16"/>
    <s v="MOBILIARIO Y ENSERES"/>
    <s v="PUESTO OPERATIVO DE 1,50X1,50  "/>
    <n v="56101703"/>
    <s v="SELECCIÓN ABREVIADA MENOR CUANTÍA"/>
    <n v="6"/>
    <n v="5"/>
    <n v="1"/>
    <n v="1666000"/>
    <s v="UNIDAD"/>
    <s v="NO SOLICITADAS"/>
  </r>
  <r>
    <x v="17"/>
    <s v="204-2-2"/>
    <n v="16"/>
    <s v="MOBILIARIO Y ENSERES"/>
    <s v="SILLA GERENCIAL TIPO SLIM CABECERO Y  BRAZOS GRADUABLES "/>
    <n v="56101522"/>
    <s v="SELECCIÓN ABREVIADA MENOR CUANTÍA"/>
    <n v="6"/>
    <n v="5"/>
    <n v="1"/>
    <n v="1369100"/>
    <s v="UNIDAD"/>
    <s v="NO SOLICITADAS"/>
  </r>
  <r>
    <x v="17"/>
    <s v="204-2-2"/>
    <n v="16"/>
    <s v="MOBILIARIO Y ENSERES"/>
    <s v="SILLA PUESTO TIPO SLIM BRAZOS GRADUABLES "/>
    <n v="56101522"/>
    <s v="SELECCIÓN ABREVIADA MENOR CUANTÍA"/>
    <n v="6"/>
    <n v="5"/>
    <n v="3"/>
    <n v="3034500"/>
    <s v="UNIDAD"/>
    <s v="NO SOLICITADAS"/>
  </r>
  <r>
    <x v="17"/>
    <s v="204-2-2"/>
    <n v="16"/>
    <s v="MOBILIARIO Y ENSERES"/>
    <s v="SILLA TIPO BAR O SIMILAR "/>
    <n v="56112100"/>
    <s v="SELECCIÓN ABREVIADA MENOR CUANTÍA"/>
    <n v="6"/>
    <n v="5"/>
    <n v="4"/>
    <n v="1332800"/>
    <s v="UNIDAD"/>
    <s v="NO SOLICITADAS"/>
  </r>
  <r>
    <x v="17"/>
    <s v="204-4-3"/>
    <n v="10"/>
    <s v="ELEMENTOS DE ALOJAMIENTO Y CAMPAÑA"/>
    <s v="CAMAS DOBLES EN MADERA TIPO CEDRO DE 1.40 X 1.90 MTS.     "/>
    <n v="56101515"/>
    <s v="SELECCIÓN ABREVIADA MENOR CUANTÍA"/>
    <n v="7"/>
    <n v="3"/>
    <n v="2"/>
    <n v="1216000"/>
    <s v="UNIDAD"/>
    <s v="NO SOLICITADAS"/>
  </r>
  <r>
    <x v="17"/>
    <s v="204-4-3"/>
    <n v="10"/>
    <s v="ELEMENTOS DE ALOJAMIENTO Y CAMPAÑA"/>
    <s v="COLCHÓN DOBLE EN ESPUMA"/>
    <n v="56101508"/>
    <s v="SELECCIÓN ABREVIADA MENOR CUANTÍA"/>
    <n v="7"/>
    <n v="3"/>
    <n v="2"/>
    <n v="1660000"/>
    <s v="UNIDAD"/>
    <s v="NO SOLICITADAS"/>
  </r>
  <r>
    <x v="17"/>
    <s v="204-4-3"/>
    <n v="10"/>
    <s v="ELEMENTOS DE ALOJAMIENTO Y CAMPAÑA"/>
    <s v="CAMAS SENCILLAS EN MADERA TIPO CEDRO DE 1.00 X 1.90 MTS.  "/>
    <n v="56101515"/>
    <s v="SELECCIÓN ABREVIADA MENOR CUANTÍA"/>
    <n v="7"/>
    <n v="3"/>
    <n v="2"/>
    <n v="1580000"/>
    <s v="UNIDAD"/>
    <s v="NO SOLICITADAS"/>
  </r>
  <r>
    <x v="17"/>
    <s v="204-4-3"/>
    <n v="10"/>
    <s v="ELEMENTOS DE ALOJAMIENTO Y CAMPAÑA"/>
    <s v="COLCHÓN SENCILLO EN ESPUMA"/>
    <n v="56101508"/>
    <s v="SELECCIÓN ABREVIADA MENOR CUANTÍA"/>
    <n v="7"/>
    <n v="3"/>
    <n v="2"/>
    <n v="1500000"/>
    <s v="UNIDAD"/>
    <s v="NO SOLICITADAS"/>
  </r>
  <r>
    <x v="17"/>
    <s v="204-4-3"/>
    <n v="10"/>
    <s v="ELEMENTOS DE ALOJAMIENTO Y CAMPAÑA"/>
    <s v="ALMOHADAS "/>
    <n v="52121505"/>
    <s v="SELECCIÓN ABREVIADA MENOR CUANTÍA"/>
    <n v="7"/>
    <n v="3"/>
    <n v="6"/>
    <n v="234000"/>
    <s v="UNIDAD"/>
    <s v="NO SOLICITADAS"/>
  </r>
  <r>
    <x v="17"/>
    <s v="204-4-9"/>
    <n v="10"/>
    <s v="MATERIALES DE CONSTRUCCION"/>
    <s v="PINTURA PARA DEMARCACIÓN VIAL AMARILLA BASE DE AGUA"/>
    <n v="31211502"/>
    <s v="SELECCIÓN ABREVIADA MENOR CUANTÍA"/>
    <n v="4"/>
    <n v="7"/>
    <n v="150"/>
    <n v="31863750"/>
    <s v="CUÑETE DE 5 GALONES"/>
    <s v="NO SOLICITADAS"/>
  </r>
  <r>
    <x v="17"/>
    <s v="204-4-9"/>
    <n v="10"/>
    <s v="MATERIALES DE CONSTRUCCION"/>
    <s v="PINTURA PARA DEMARCACIÓN VIAL BLANCA BASE DE AGUA"/>
    <n v="31211502"/>
    <s v="SELECCIÓN ABREVIADA MENOR CUANTÍA"/>
    <n v="4"/>
    <n v="7"/>
    <n v="340"/>
    <n v="72224500"/>
    <s v="CUÑETE DE 5 GALONES"/>
    <s v="NO SOLICITADAS"/>
  </r>
  <r>
    <x v="17"/>
    <s v="204-4-9"/>
    <n v="10"/>
    <s v="MATERIALES DE CONSTRUCCION"/>
    <s v="PINTURA PARA DEMARCACIÓN VIAL NEGRA BASE DE AGUA"/>
    <n v="31211502"/>
    <s v="SELECCIÓN ABREVIADA MENOR CUANTÍA"/>
    <n v="4"/>
    <n v="7"/>
    <n v="67"/>
    <n v="14801707"/>
    <s v="CUÑETE DE 5 GALONES"/>
    <s v="NO SOLICITADAS"/>
  </r>
  <r>
    <x v="17"/>
    <s v="204-4-9"/>
    <n v="10"/>
    <s v="MATERIALES DE CONSTRUCCION"/>
    <s v="PINTURA PARA DEMARCACIÓN VIAL ROJA BASE DE AGUA"/>
    <n v="31211502"/>
    <s v="SELECCIÓN ABREVIADA MENOR CUANTÍA"/>
    <n v="4"/>
    <n v="7"/>
    <n v="10"/>
    <n v="2379150"/>
    <s v="CUÑETE DE 5 GALONES"/>
    <s v="NO SOLICITADAS"/>
  </r>
  <r>
    <x v="17"/>
    <s v="204-4-9"/>
    <n v="10"/>
    <s v="MATERIALES DE CONSTRUCCION"/>
    <s v="MICROESFERAS REFLECTIVAS DE VIDRIO "/>
    <n v="31191513"/>
    <s v="SELECCIÓN ABREVIADA MENOR CUANTÍA"/>
    <n v="4"/>
    <n v="7"/>
    <n v="46"/>
    <n v="3505200"/>
    <s v="BULTO 25 KG"/>
    <s v="NO SOLICITADAS"/>
  </r>
  <r>
    <x v="17"/>
    <s v="204-4-9"/>
    <n v="10"/>
    <s v="MATERIALES DE CONSTRUCCION"/>
    <s v="PINTURA POLIURETANO "/>
    <n v="31211510"/>
    <s v="MÍNIMA CUANTÍA"/>
    <n v="4"/>
    <n v="7"/>
    <n v="60"/>
    <n v="10920000"/>
    <s v="UNIDAD"/>
    <s v="NO SOLICITADAS"/>
  </r>
  <r>
    <x v="17"/>
    <s v="204-4-9"/>
    <n v="10"/>
    <s v="MATERIALES DE CONSTRUCCION"/>
    <s v="PIGMENTO AZUL "/>
    <n v="31211709"/>
    <s v="MÍNIMA CUANTÍA"/>
    <n v="4"/>
    <n v="7"/>
    <n v="60"/>
    <n v="1458000"/>
    <s v="UNIDAD"/>
    <s v="NO SOLICITADAS"/>
  </r>
  <r>
    <x v="17"/>
    <s v="204-4-9"/>
    <n v="10"/>
    <s v="MATERIALES DE CONSTRUCCION"/>
    <s v="FILLER (ARENA DE CUARZO)"/>
    <n v="31211605"/>
    <s v="MÍNIMA CUANTÍA"/>
    <n v="4"/>
    <n v="7"/>
    <n v="30"/>
    <n v="768000"/>
    <s v="UNIDAD"/>
    <s v="NO SOLICITADAS"/>
  </r>
  <r>
    <x v="17"/>
    <s v="204-4-9"/>
    <n v="10"/>
    <s v="MATERIALES DE CONSTRUCCION"/>
    <s v="RODILLO PARA PINTURA EPÓXICA PELO CORTO 9&quot;"/>
    <n v="31211906"/>
    <s v="MÍNIMA CUANTÍA"/>
    <n v="4"/>
    <n v="7"/>
    <n v="18"/>
    <n v="154800"/>
    <s v="UNIDAD"/>
    <s v="NO SOLICITADAS"/>
  </r>
  <r>
    <x v="17"/>
    <s v="204-4-9"/>
    <n v="10"/>
    <s v="MATERIALES DE CONSTRUCCION"/>
    <s v="RODILLO PEQUEÑO 4&quot;"/>
    <n v="31211906"/>
    <s v="MÍNIMA CUANTÍA"/>
    <n v="4"/>
    <n v="7"/>
    <n v="12"/>
    <n v="50400"/>
    <s v="UNIDAD"/>
    <s v="NO SOLICITADAS"/>
  </r>
  <r>
    <x v="17"/>
    <s v="204-4-9"/>
    <n v="10"/>
    <s v="MATERIALES DE CONSTRUCCION"/>
    <s v="CEMENTO PORTLAND POR 50 KG"/>
    <n v="30111601"/>
    <s v="MÍNIMA CUANTÍA"/>
    <n v="4"/>
    <n v="7"/>
    <n v="17"/>
    <n v="435200"/>
    <s v="UNIDAD"/>
    <s v="NO SOLICITADAS"/>
  </r>
  <r>
    <x v="17"/>
    <s v="204-4-9"/>
    <n v="10"/>
    <s v="MATERIALES DE CONSTRUCCION"/>
    <s v="GRAVA TRITURADA 3/4&quot;"/>
    <n v="11111611"/>
    <s v="MÍNIMA CUANTÍA"/>
    <n v="4"/>
    <n v="7"/>
    <n v="2"/>
    <n v="183000"/>
    <s v="UNIDAD"/>
    <s v="NO SOLICITADAS"/>
  </r>
  <r>
    <x v="17"/>
    <s v="204-4-9"/>
    <n v="10"/>
    <s v="MATERIALES DE CONSTRUCCION"/>
    <s v="ARENA DE RIO"/>
    <n v="11111700"/>
    <s v="MÍNIMA CUANTÍA"/>
    <n v="4"/>
    <n v="7"/>
    <n v="4"/>
    <n v="300800"/>
    <s v="UNIDAD"/>
    <s v="NO SOLICITADAS"/>
  </r>
  <r>
    <x v="17"/>
    <s v="204-4-9"/>
    <n v="10"/>
    <s v="MATERIALES DE CONSTRUCCION"/>
    <s v="ACERO DE REFUERZO"/>
    <n v="11101704"/>
    <s v="MÍNIMA CUANTÍA"/>
    <n v="4"/>
    <n v="7"/>
    <n v="20"/>
    <n v="36000"/>
    <s v="UNIDAD"/>
    <s v="NO SOLICITADAS"/>
  </r>
  <r>
    <x v="17"/>
    <s v="204-4-9"/>
    <n v="10"/>
    <s v="MATERIALES DE CONSTRUCCION"/>
    <s v="LADRILLO FAROL"/>
    <n v="30131600"/>
    <s v="MÍNIMA CUANTÍA"/>
    <n v="4"/>
    <n v="7"/>
    <n v="558"/>
    <n v="725400"/>
    <s v="UNIDAD"/>
    <s v="NO SOLICITADAS"/>
  </r>
  <r>
    <x v="17"/>
    <s v="204-4-9"/>
    <n v="10"/>
    <s v="MATERIALES DE CONSTRUCCION"/>
    <s v="TABLON DE MADERA 0.3MX3M"/>
    <n v="30103605"/>
    <s v="MÍNIMA CUANTÍA"/>
    <n v="4"/>
    <n v="7"/>
    <n v="5"/>
    <n v="56000"/>
    <s v="UNIDAD"/>
    <s v="NO SOLICITADAS"/>
  </r>
  <r>
    <x v="17"/>
    <s v="204-4-9"/>
    <n v="10"/>
    <s v="MATERIALES DE CONSTRUCCION"/>
    <s v="CLAVOS DE MANPOSTERIA DE 2&quot;"/>
    <n v="31162004"/>
    <s v="MÍNIMA CUANTÍA"/>
    <n v="4"/>
    <n v="7"/>
    <n v="5"/>
    <n v="11500"/>
    <s v="UNIDAD"/>
    <s v="NO SOLICITADAS"/>
  </r>
  <r>
    <x v="17"/>
    <s v="204-4-9"/>
    <n v="10"/>
    <s v="MATERIALES DE CONSTRUCCION"/>
    <s v="EMULSION ASFALTICA DE ROTURA LENTA AL 100%"/>
    <n v="30121600"/>
    <s v="MÍNIMA CUANTÍA"/>
    <n v="4"/>
    <n v="7"/>
    <n v="55"/>
    <n v="297000"/>
    <s v="UNIDAD"/>
    <s v="NO SOLICITADAS"/>
  </r>
  <r>
    <x v="17"/>
    <s v="204-4-9"/>
    <n v="10"/>
    <s v="MATERIALES DE CONSTRUCCION"/>
    <s v="PINTURA TRAFICO VIAL COLOR AZUL A BASE DE AGUA "/>
    <n v="31211502"/>
    <s v="MÍNIMA CUANTÍA"/>
    <n v="4"/>
    <n v="7"/>
    <n v="19"/>
    <n v="2850000"/>
    <s v="UNIDAD"/>
    <s v="NO SOLICITADAS"/>
  </r>
  <r>
    <x v="17"/>
    <s v="204-4-17"/>
    <n v="10"/>
    <s v="PRODUCTOS DE ASEO Y LIMPIEZA"/>
    <s v="DESENGRASANTE INDUSTRIAL"/>
    <n v="47131801"/>
    <s v="MÍNIMA CUANTÍA"/>
    <n v="4"/>
    <n v="7"/>
    <n v="40"/>
    <n v="1280000"/>
    <s v="UNIDAD"/>
    <s v="NO SOLICITADAS"/>
  </r>
  <r>
    <x v="17"/>
    <s v="204-4-20"/>
    <n v="10"/>
    <s v="REPUESTOS"/>
    <s v="GRATA COPA ENTORCHADA 4 PULGADAS 5/8 PULGADA"/>
    <n v="31191521"/>
    <s v="MÍNIMA CUANTÍA"/>
    <n v="4"/>
    <n v="7"/>
    <n v="30"/>
    <n v="462000"/>
    <s v="UNIDAD"/>
    <s v="NO SOLICITADAS"/>
  </r>
  <r>
    <x v="17"/>
    <s v="204-5-1"/>
    <n v="10"/>
    <s v="MANTENIMIENTO DE BIENES INMUEBLES"/>
    <s v="MANTENIMIENTO Y ADECUACION DE LAS INSTALACIONES DEL CEMAE EN EL COMANDO AEREO DE TRANSPORTE MILITAR"/>
    <n v="72102900"/>
    <s v="SELECCIÓN ABREVIADA MENOR CUANTÍA"/>
    <n v="4"/>
    <n v="8"/>
    <n v="1"/>
    <n v="426425331.82999998"/>
    <s v="GLOBAL"/>
    <s v="NO SOLICITADAS"/>
  </r>
  <r>
    <x v="17"/>
    <s v="204-5-1"/>
    <n v="10"/>
    <s v="MANTENIMIENTO DE BIENES INMUEBLES"/>
    <s v="MANTENIMIENTO MAYOR, REMODELACIÓN, ADECUACIÓN Y OBRAS DE URBANISMO PARA LAS INSTALACIONES DEL EDIFICIO ART Y ZONA DE LANZAMIENTO ART, UBICADO EN LA FTC-OMEGA EN LA MACARENA (META)"/>
    <n v="72101500"/>
    <s v="SELECCIÓN ABREVIADA MENOR CUANTÍA"/>
    <n v="6"/>
    <n v="6"/>
    <n v="1"/>
    <n v="367452527"/>
    <s v="GLOBAL"/>
    <s v="NO SOLICITADAS"/>
  </r>
  <r>
    <x v="17"/>
    <s v="204-5-1"/>
    <n v="10"/>
    <s v="MANTENIMIENTO DE BIENES INMUEBLES"/>
    <s v="TERCERA FASE ADECUACION Y MANTENIMIENTO DE OFICINAS EDIFICIO ICARO"/>
    <n v="72101507"/>
    <s v="SELECCIÓN ABREVIADA MENOR CUANTÍA"/>
    <n v="6"/>
    <n v="5"/>
    <n v="1"/>
    <n v="405000000"/>
    <s v="GLOBAL"/>
    <s v="NO SOLICITADAS"/>
  </r>
  <r>
    <x v="17"/>
    <s v="204-41-4"/>
    <n v="10"/>
    <s v="ESTUDIOS E INVESTIGACIONES"/>
    <s v="ESTUDIO DE VULNERABILIDAD SISMICA Y ESTUDIO DE REFORZAMIENTO ESTRUCTURAL DE LA SEDE SOCIAL Y ALOJAMIENTOS 1 Y 2 EN EL CCSFAC"/>
    <n v="81101505"/>
    <s v="CONCURSO DE MÉRITOS ABIERTO"/>
    <n v="6"/>
    <n v="5"/>
    <n v="1"/>
    <n v="129999999.43000001"/>
    <s v="GLOBAL"/>
    <s v="NO SOLICITADAS"/>
  </r>
  <r>
    <x v="17"/>
    <s v="204-41-4"/>
    <n v="10"/>
    <s v="ESTUDIOS E INVESTIGACIONES"/>
    <s v="ESTUDIO DE VULNERABILIDAD SISMICA Y ESTUDIO DE REFORZAMIENTO ESTRUCTURAL DEL DISPENSARIO MEDICO FAC EN BOGOTA"/>
    <n v="81101505"/>
    <s v="MÍNIMA CUANTÍA"/>
    <n v="6"/>
    <n v="4"/>
    <n v="1"/>
    <n v="48814990"/>
    <s v="GLOBAL"/>
    <s v="NO SOLICITADAS"/>
  </r>
  <r>
    <x v="17"/>
    <s v="204-41-13"/>
    <n v="10"/>
    <s v="OTROS GASTOS POR ADQUISICION DE SERVICIOS"/>
    <s v="INTERVENTORIA TECNICA, ADMINISTRATIVA, FINANCIERA, CONTABLE Y JURIDICA PARA EL PROYECTO DE OBRAS COMPLEMENTARIAS PARA EL EDIFICIO ADMINISTRATIVO FASE III DE LA ESCUELA MILITAR DE AVIACIÓN &quot;MARCO FIDEL SUAREZ&quot;, EN SANTIAGO DE CALI - VALLE DEL CAUCA."/>
    <n v="81101500"/>
    <s v="CONCURSO DE MÉRITOS ABIERTO"/>
    <n v="5"/>
    <n v="7"/>
    <n v="1"/>
    <n v="234999653"/>
    <s v="GLOBAL"/>
    <s v="NO SOLICITADAS"/>
  </r>
  <r>
    <x v="17"/>
    <s v="204-41-13"/>
    <n v="10"/>
    <s v="OTROS GASTOS POR ADQUISICION DE SERVICIOS"/>
    <s v="INTERVENTORIA TECNICA, ADMINISTRATIVA, FINANCIERA, CONTABLE Y JURIDICA PARA LA OBRA PUBLICA PARA LA CONSTRUCCION, INFRAESTRUCTURA Y EQUIPOS DE UN ALOJAMIENTO OFICIALES SOLTEROS PARA EL PERSONAL MILITAR EN EL COMANDO AEREO DE COMBATE NO.4, MELGAR - TOLIMA"/>
    <n v="81101500"/>
    <s v="CONCURSO DE MÉRITOS ABIERTO"/>
    <n v="6"/>
    <n v="6"/>
    <n v="1"/>
    <n v="200296953.74000001"/>
    <s v="GLOBAL"/>
    <s v="NO SOLICITADAS"/>
  </r>
  <r>
    <x v="17"/>
    <s v="204-5-1"/>
    <n v="16"/>
    <s v="MANTENIMIENTO DE BIENES INMUEBLES"/>
    <s v="MANTENIMIENTO Y ADECUACION DE LAS INSTALACIONES DEL CEMAE EN EL COMANDO AEREO DE TRANSPORTE MILITAR"/>
    <n v="72102900"/>
    <s v="SELECCIÓN ABREVIADA MENOR CUANTÍA"/>
    <n v="9"/>
    <n v="3"/>
    <n v="1"/>
    <n v="74496000"/>
    <s v="GLOBAL"/>
    <s v="NO SOLICITADAS"/>
  </r>
  <r>
    <x v="17"/>
    <s v="204-5-1"/>
    <n v="10"/>
    <s v="MANTENIMIENTO DE BIENES INMUEBLES"/>
    <s v="MANTENIMIENTO Y ADECUACION DE LAS INSTALACIONES DEL CEMAE EN EL COMANDO AEREO DE TRANSPORTE MILITAR"/>
    <n v="72102900"/>
    <s v="SELECCIÓN ABREVIADA MENOR CUANTÍA"/>
    <n v="9"/>
    <n v="3"/>
    <n v="1"/>
    <n v="52280616"/>
    <s v="GLOBAL"/>
    <s v="NO SOLICITADAS"/>
  </r>
  <r>
    <x v="18"/>
    <s v="204-1-6"/>
    <n v="10"/>
    <s v="EQUIPO DE SISTEMAS"/>
    <s v="TOKEN SIIF"/>
    <n v="43233200"/>
    <s v="SELECCIÓN ABREVIADA MENOR CUANTÍA"/>
    <n v="2"/>
    <n v="4"/>
    <n v="250"/>
    <n v="26775000"/>
    <s v="UNIDAD"/>
    <s v="NO SOLICITADAS"/>
  </r>
  <r>
    <x v="18"/>
    <s v="204-4-20"/>
    <n v="10"/>
    <s v="REPUESTOS"/>
    <s v="REPUESTOS MANTENIMIENTO EQUIPO"/>
    <n v="43211612"/>
    <s v="LICITACIÓN PÚBLICA"/>
    <n v="1"/>
    <n v="7"/>
    <n v="1"/>
    <n v="226000000"/>
    <s v="GLOBAL"/>
    <s v="SI APROBADAS"/>
  </r>
  <r>
    <x v="18"/>
    <s v="204-4-20"/>
    <n v="10"/>
    <s v="REPUESTOS"/>
    <s v="ADICION REPUESTOS MANTENIMIENTO EQUIPO"/>
    <n v="43211612"/>
    <s v="LICITACIÓN PÚBLICA"/>
    <n v="3"/>
    <n v="4"/>
    <n v="1"/>
    <n v="125889717"/>
    <s v="GLOBAL"/>
    <s v="NO SOLICITADAS"/>
  </r>
  <r>
    <x v="18"/>
    <s v="204-5-1"/>
    <n v="10"/>
    <s v="MANTENIMIENTO DE BIENES INMUEBLES"/>
    <s v="MANTENIMIENTO AIRES ACONDICIONADOS Y EQUIPO CONTRA INCENDIOS CENTRO DE COMPUTO "/>
    <n v="72101511"/>
    <s v="MÍNIMA CUANTÍA"/>
    <n v="1"/>
    <n v="7"/>
    <n v="1"/>
    <n v="9900000"/>
    <s v="GLOBAL"/>
    <s v="SI APROBADAS"/>
  </r>
  <r>
    <x v="18"/>
    <s v="204-5-1"/>
    <n v="10"/>
    <s v="MANTENIMIENTO DE BIENES INMUEBLES"/>
    <s v="ADICION MANTENIMIENTO AIRES ACONDICIONADOS Y EQUIPO CONTRA INCENDIOS CENTRO DE COMPUTO "/>
    <n v="72101511"/>
    <s v="MÍNIMA CUANTÍA"/>
    <n v="3"/>
    <n v="4"/>
    <n v="1"/>
    <n v="9400000"/>
    <s v="GLOBAL"/>
    <s v="NO SOLICITADAS"/>
  </r>
  <r>
    <x v="18"/>
    <s v="204-5-5"/>
    <n v="10"/>
    <s v="MANTENIMIENTO EQUIPO COMUNICACIÓN Y COMPUTACIÓN"/>
    <s v="MANTENIMIENTO FIREWALL - VF 2018"/>
    <n v="81112205"/>
    <s v="SELECCIÓN ABREVIADA MENOR CUANTÍA"/>
    <n v="1"/>
    <n v="7"/>
    <n v="1"/>
    <n v="45508100"/>
    <s v="GLOBAL"/>
    <s v="SI APROBADAS"/>
  </r>
  <r>
    <x v="18"/>
    <s v="204-5-5"/>
    <n v="10"/>
    <s v="MANTENIMIENTO EQUIPO COMUNICACIÓN Y COMPUTACIÓN"/>
    <s v="MANTENIMIENTO DE REDES INALAMBRICAS - VF 2018"/>
    <n v="81111800"/>
    <s v="SELECCIÓN ABREVIADA MENOR CUANTÍA"/>
    <n v="1"/>
    <n v="7"/>
    <n v="1"/>
    <n v="81611359"/>
    <s v="GLOBAL"/>
    <s v="SI APROBADAS"/>
  </r>
  <r>
    <x v="18"/>
    <s v="204-5-5"/>
    <n v="10"/>
    <s v="MANTENIMIENTO EQUIPO COMUNICACIÓN Y COMPUTACIÓN"/>
    <s v="MANTENIMIENTO PLANTA TELEFÓNICA - VF 2018"/>
    <n v="72103302"/>
    <s v="SELECCIÓN ABREVIADA MENOR CUANTÍA"/>
    <n v="1"/>
    <n v="7"/>
    <n v="1"/>
    <n v="112000000"/>
    <s v="GLOBAL"/>
    <s v="SI APROBADAS"/>
  </r>
  <r>
    <x v="18"/>
    <s v="204-5-5"/>
    <n v="10"/>
    <s v="MANTENIMIENTO EQUIPO COMUNICACIÓN Y COMPUTACIÓN"/>
    <s v="MANTENIMIENTO SIMFAC SIIO Y ALMACENAMIENTO"/>
    <n v="81112220"/>
    <s v="SELECCIÓN ABREVIADA MENOR CUANTÍA"/>
    <n v="1"/>
    <n v="7"/>
    <n v="1"/>
    <n v="437219596"/>
    <s v="GLOBAL"/>
    <s v="SI APROBADAS"/>
  </r>
  <r>
    <x v="18"/>
    <s v="204-5-5"/>
    <n v="10"/>
    <s v="MANTENIMIENTO EQUIPO COMUNICACIÓN Y COMPUTACIÓN"/>
    <s v="MANTENIMIENTO VIDEOCONFERENCIA - AMRRE VF 2018"/>
    <n v="81111800"/>
    <s v="SELECCIÓN ABREVIADA MENOR CUANTÍA"/>
    <n v="1"/>
    <n v="7"/>
    <n v="1"/>
    <n v="71920000"/>
    <s v="GLOBAL"/>
    <s v="SI APROBADAS"/>
  </r>
  <r>
    <x v="18"/>
    <s v="204-5-5"/>
    <n v="10"/>
    <s v="MANTENIMIENTO EQUIPO COMUNICACIÓN Y COMPUTACIÓN"/>
    <s v="MANTENIMIENTO EQUIPO "/>
    <n v="81112300"/>
    <s v="LICITACIÓN PÚBLICA"/>
    <n v="1"/>
    <n v="7"/>
    <n v="1"/>
    <n v="536675265"/>
    <s v="GLOBAL"/>
    <s v="SI APROBADAS"/>
  </r>
  <r>
    <x v="18"/>
    <s v="204-5-5"/>
    <n v="10"/>
    <s v="MANTENIMIENTO EQUIPO COMUNICACIÓN Y COMPUTACIÓN"/>
    <s v="MANTENIMIENTO REDES LAN"/>
    <n v="72151605"/>
    <s v="SELECCIÓN ABREVIADA MENOR CUANTÍA"/>
    <n v="1"/>
    <n v="3"/>
    <n v="1"/>
    <n v="146457980"/>
    <s v="GLOBAL"/>
    <s v="SI APROBADAS"/>
  </r>
  <r>
    <x v="18"/>
    <s v="204-5-5"/>
    <n v="10"/>
    <s v="MANTENIMIENTO EQUIPO COMUNICACIÓN Y COMPUTACIÓN"/>
    <s v="MANTENIMIENTO SWITC CORE HAWEI"/>
    <n v="81111800"/>
    <s v="MÍNIMA CUANTÍA"/>
    <n v="1"/>
    <n v="7"/>
    <n v="1"/>
    <n v="25340818"/>
    <s v="GLOBAL"/>
    <s v="SI APROBADAS"/>
  </r>
  <r>
    <x v="18"/>
    <s v="204-5-5"/>
    <n v="10"/>
    <s v="MANTENIMIENTO EQUIPO COMUNICACIÓN Y COMPUTACIÓN"/>
    <s v="ADICION MANTENIMIENTO FIREWALL"/>
    <n v="81112205"/>
    <s v="MÍNIMA CUANTÍA"/>
    <n v="3"/>
    <n v="4"/>
    <n v="1"/>
    <n v="29394500"/>
    <s v="GLOBAL"/>
    <s v="NO SOLICITADAS"/>
  </r>
  <r>
    <x v="18"/>
    <s v="204-5-5"/>
    <n v="10"/>
    <s v="MANTENIMIENTO EQUIPO COMUNICACIÓN Y COMPUTACIÓN"/>
    <s v="ADICION MANTENIMIENTO DE REDES INALAMBRICAS"/>
    <n v="81111800"/>
    <s v="SELECCIÓN ABREVIADA MENOR CUANTÍA"/>
    <n v="3"/>
    <n v="4"/>
    <n v="1"/>
    <n v="55000000"/>
    <s v="GLOBAL"/>
    <s v="NO SOLICITADAS"/>
  </r>
  <r>
    <x v="18"/>
    <s v="204-5-5"/>
    <n v="10"/>
    <s v="MANTENIMIENTO EQUIPO COMUNICACIÓN Y COMPUTACIÓN"/>
    <s v="ADICION MANTENIMIENTO PLANTA TELEFÓNICA "/>
    <n v="72103302"/>
    <s v="SELECCIÓN ABREVIADA MENOR CUANTÍA"/>
    <n v="3"/>
    <n v="4"/>
    <n v="1"/>
    <n v="86000000"/>
    <s v="GLOBAL"/>
    <s v="NO SOLICITADAS"/>
  </r>
  <r>
    <x v="18"/>
    <s v="204-5-5"/>
    <n v="10"/>
    <s v="MANTENIMIENTO EQUIPO COMUNICACIÓN Y COMPUTACIÓN"/>
    <s v="ADICION MANTENIMIENTO SIMFAC SIIO"/>
    <n v="81112220"/>
    <s v="SELECCIÓN ABREVIADA MENOR CUANTÍA"/>
    <n v="3"/>
    <n v="4"/>
    <n v="1"/>
    <n v="343986798"/>
    <s v="GLOBAL"/>
    <s v="NO SOLICITADAS"/>
  </r>
  <r>
    <x v="18"/>
    <s v="204-5-5"/>
    <n v="10"/>
    <s v="MANTENIMIENTO EQUIPO COMUNICACIÓN Y COMPUTACIÓN"/>
    <s v="ADICION MANTENIMIENTO VIDEOCONFERENCIA"/>
    <n v="81111800"/>
    <s v="SELECCIÓN ABREVIADA MENOR CUANTÍA"/>
    <n v="3"/>
    <n v="4"/>
    <n v="1"/>
    <n v="48750000"/>
    <s v="GLOBAL"/>
    <s v="NO SOLICITADAS"/>
  </r>
  <r>
    <x v="18"/>
    <s v="204-5-5"/>
    <n v="10"/>
    <s v="MANTENIMIENTO EQUIPO COMUNICACIÓN Y COMPUTACIÓN"/>
    <s v="ADICION MANTENIMIENTO EQUIPO "/>
    <n v="81112300"/>
    <s v="LICITACIÓN PÚBLICA"/>
    <n v="3"/>
    <n v="4"/>
    <n v="1"/>
    <n v="352867342"/>
    <s v="GLOBAL"/>
    <s v="NO SOLICITADAS"/>
  </r>
  <r>
    <x v="18"/>
    <s v="204-5-13"/>
    <n v="10"/>
    <s v="MANTENIMIENTO DE SOFTWARE"/>
    <s v="MANTENIMIENTO PLATAFORMA DE SEGURIDAD - VF 2018"/>
    <n v="81112200"/>
    <s v="SELECCIÓN ABREVIADA MENOR CUANTÍA"/>
    <n v="1"/>
    <n v="7"/>
    <n v="1"/>
    <n v="376440427.01999998"/>
    <s v="GLOBAL"/>
    <s v="SI APROBADAS"/>
  </r>
  <r>
    <x v="18"/>
    <s v="204-5-13"/>
    <n v="10"/>
    <s v="MANTENIMIENTO DE SOFTWARE"/>
    <s v="MANTENIMIENTO HORAS LINUX Y ORACLE - VF 2018"/>
    <n v="81112202"/>
    <s v="MÍNIMA CUANTÍA"/>
    <n v="1"/>
    <n v="7"/>
    <n v="1"/>
    <n v="9625875"/>
    <s v="GLOBAL"/>
    <s v="SI APROBADAS"/>
  </r>
  <r>
    <x v="18"/>
    <s v="204-5-13"/>
    <n v="10"/>
    <s v="MANTENIMIENTO DE SOFTWARE"/>
    <s v="MANTENIMIENTO APLICACIONES WEB - AMARRE VF 2018     "/>
    <n v="81112200"/>
    <s v="SELECCIÓN ABREVIADA MENOR CUANTÍA"/>
    <n v="1"/>
    <n v="7"/>
    <n v="1"/>
    <n v="33138500"/>
    <s v="GLOBAL"/>
    <s v="SI APROBADAS"/>
  </r>
  <r>
    <x v="18"/>
    <s v="204-5-13"/>
    <n v="10"/>
    <s v="MANTENIMIENTO DE SOFTWARE"/>
    <s v="MANTENIMIENTO SOFTWARE DE SEGURIDAD - AMARRE VF 2018"/>
    <n v="81112208"/>
    <s v="MÍNIMA CUANTÍA"/>
    <n v="1"/>
    <n v="7"/>
    <n v="1"/>
    <n v="25849956"/>
    <s v="GLOBAL"/>
    <s v="SI APROBADAS"/>
  </r>
  <r>
    <x v="18"/>
    <s v="204-5-13"/>
    <n v="10"/>
    <s v="MANTENIMIENTO DE SOFTWARE"/>
    <s v="MANTENIMIENTO BD LICENCIAS DE ORACLE AMARRE VF 2018"/>
    <n v="81112501"/>
    <s v="CONTRATACIÓN DIRECTA"/>
    <n v="1"/>
    <n v="7"/>
    <n v="1"/>
    <n v="212949579.98000002"/>
    <s v="GLOBAL"/>
    <s v="SI APROBADAS"/>
  </r>
  <r>
    <x v="18"/>
    <s v="204-5-13"/>
    <n v="10"/>
    <s v="MANTENIMIENTO DE SOFTWARE"/>
    <s v="RENOVACION IBM SPECTRUM PROTECT (TSM) FOR 1Y"/>
    <n v="81112501"/>
    <s v="SELECCIÓN ABREVIADA MENOR CUANTÍA"/>
    <n v="1"/>
    <n v="7"/>
    <n v="1"/>
    <n v="61663689.049999997"/>
    <s v="GLOBAL"/>
    <s v="SI APROBADAS"/>
  </r>
  <r>
    <x v="18"/>
    <s v="204-5-13"/>
    <n v="10"/>
    <s v="MANTENIMIENTO DE SOFTWARE"/>
    <s v="MANTENIMIENTO SOFTWARE DE GESTION ESTRATEGICA (EMAPE) VF 2018"/>
    <n v="81112202"/>
    <s v="CONTRATACIÓN DIRECTA"/>
    <n v="1"/>
    <n v="7"/>
    <n v="1"/>
    <n v="220000000"/>
    <s v="GLOBAL"/>
    <s v="SI APROBADAS"/>
  </r>
  <r>
    <x v="18"/>
    <s v="204-5-13"/>
    <n v="10"/>
    <s v="MANTENIMIENTO DE SOFTWARE"/>
    <s v="ADICION MANTENIMIENTO PLATAFORMA DE SEGURIDAD "/>
    <n v="81112200"/>
    <s v="SELECCIÓN ABREVIADA MENOR CUANTÍA"/>
    <n v="3"/>
    <n v="4"/>
    <n v="1"/>
    <n v="299000000"/>
    <s v="GLOBAL"/>
    <s v="NO SOLICITADAS"/>
  </r>
  <r>
    <x v="18"/>
    <s v="204-5-13"/>
    <n v="10"/>
    <s v="MANTENIMIENTO DE SOFTWARE"/>
    <s v="ADICION MANTENIMIENTO HORAS LINUX Y ORACLE -"/>
    <n v="81112202"/>
    <s v="MÍNIMA CUANTÍA"/>
    <n v="3"/>
    <n v="4"/>
    <n v="1"/>
    <n v="5355000"/>
    <s v="GLOBAL"/>
    <s v="NO SOLICITADAS"/>
  </r>
  <r>
    <x v="18"/>
    <s v="204-5-13"/>
    <n v="10"/>
    <s v="MANTENIMIENTO DE SOFTWARE"/>
    <s v="ADICION MANTENIMIENTO APLICACIONES WEB     "/>
    <n v="81112200"/>
    <s v="SELECCIÓN ABREVIADA MENOR CUANTÍA"/>
    <n v="3"/>
    <n v="4"/>
    <n v="1"/>
    <n v="39936000"/>
    <s v="GLOBAL"/>
    <s v="NO SOLICITADAS"/>
  </r>
  <r>
    <x v="18"/>
    <s v="204-5-13"/>
    <n v="10"/>
    <s v="MANTENIMIENTO DE SOFTWARE"/>
    <s v="ADICION MANTENIMIENTO SOFTWARE DE SEGURIDAD "/>
    <n v="81112208"/>
    <s v="MÍNIMA CUANTÍA"/>
    <n v="3"/>
    <n v="4"/>
    <n v="1"/>
    <n v="21317978"/>
    <s v="GLOBAL"/>
    <s v="NO SOLICITADAS"/>
  </r>
  <r>
    <x v="18"/>
    <s v="204-5-13"/>
    <n v="10"/>
    <s v="MANTENIMIENTO DE SOFTWARE"/>
    <s v="ADICION MANTENIMIENTO BD LICENCIAS DE ORACLE"/>
    <n v="81112501"/>
    <s v="CONTRATACIÓN DIRECTA"/>
    <n v="3"/>
    <n v="4"/>
    <n v="1"/>
    <n v="178647476"/>
    <s v="GLOBAL"/>
    <s v="NO SOLICITADAS"/>
  </r>
  <r>
    <x v="18"/>
    <s v="204-5-13"/>
    <n v="10"/>
    <s v="MANTENIMIENTO DE SOFTWARE"/>
    <s v="MANTENIMIENTO SOFTWARE AUDITOR Y CMD"/>
    <n v="81112200"/>
    <s v="MÍNIMA CUANTÍA"/>
    <n v="3"/>
    <n v="2"/>
    <n v="1"/>
    <n v="13520000"/>
    <s v="GLOBAL"/>
    <s v="NO SOLICITADAS"/>
  </r>
  <r>
    <x v="18"/>
    <s v="204-6-5"/>
    <n v="10"/>
    <s v="SERVICIOS DE TRANSMISION DE INFORMACION"/>
    <s v="CANALES DE DATOS  VF 2018"/>
    <n v="81112220"/>
    <s v="CONTRATACIÓN DIRECTA"/>
    <n v="1"/>
    <n v="7"/>
    <n v="1"/>
    <n v="857407704.80999994"/>
    <s v="GLOBAL"/>
    <s v="SI APROBADAS"/>
  </r>
  <r>
    <x v="18"/>
    <s v="204-6-5"/>
    <n v="10"/>
    <s v="SERVICIOS DE TRANSMISION DE INFORMACION"/>
    <s v="ADICION CANALES DE DATOS "/>
    <n v="81112220"/>
    <s v="CONTRATACIÓN DIRECTA"/>
    <n v="3"/>
    <n v="4"/>
    <n v="1"/>
    <n v="476452728"/>
    <s v="GLOBAL"/>
    <s v="NO SOLICITADAS"/>
  </r>
  <r>
    <x v="18"/>
    <s v="204-41-13"/>
    <n v="10"/>
    <s v="OTROS GASTOS POR ADQUISICION DE SERVICIOS"/>
    <s v="SERVICIOS DE DESARROLLO (BACK END / FRONT END / CAPA DE DATOS)"/>
    <n v="80111711"/>
    <s v="SELECCIÓN ABREVIADA MENOR CUANTÍA"/>
    <n v="1"/>
    <n v="11"/>
    <n v="1"/>
    <n v="98400000"/>
    <s v="GLOBAL"/>
    <s v="NO SOLICITADAS"/>
  </r>
  <r>
    <x v="19"/>
    <s v="204-5-2"/>
    <n v="10"/>
    <s v="MANTENIMIENTO DE BIENES MUEBLES, EQUIPOS Y ENSERES"/>
    <s v="MANTENIMIENTO A LOS EQUIPOS TOPOGRAFICOS, HERRAMIENTAS Y ACCESORIOS DE MEDICION DE LA FAC"/>
    <n v="73152103"/>
    <s v="CONTRATACIÓN DIRECTA"/>
    <n v="1"/>
    <n v="10"/>
    <n v="1"/>
    <n v="42179550"/>
    <s v="GLOBAL"/>
    <s v="NO SOLICITADAS"/>
  </r>
  <r>
    <x v="19"/>
    <s v="204-5-2"/>
    <n v="10"/>
    <s v="MANTENIMIENTO DE BIENES MUEBLES, EQUIPOS Y ENSERES"/>
    <s v="MANTENIMIENTO MAQUINAS PINTA RAYAS "/>
    <n v="73152101"/>
    <s v="MÍNIMA CUANTÍA"/>
    <n v="4"/>
    <n v="5"/>
    <n v="1"/>
    <n v="8000000"/>
    <s v="GLOBAL"/>
    <s v="NO SOLICITADAS"/>
  </r>
  <r>
    <x v="19"/>
    <s v="204-5-2"/>
    <n v="10"/>
    <s v="MANTENIMIENTO DE BIENES MUEBLES, EQUIPOS Y ENSERES"/>
    <s v="MANTENIMIENTO PREVENTIVO -CORRECTIVO UPS DE 160 KVA MARCA POWERWARE (AMARRA VIGENCIAS FUTURAS)"/>
    <n v="72151514"/>
    <s v="CONTRATACIÓN DIRECTA"/>
    <n v="1"/>
    <n v="8"/>
    <n v="1"/>
    <n v="9500000"/>
    <s v="GLOBAL"/>
    <s v="SI APROBADAS"/>
  </r>
  <r>
    <x v="19"/>
    <s v="204-5-2"/>
    <n v="10"/>
    <s v="MANTENIMIENTO DE BIENES MUEBLES, EQUIPOS Y ENSERES"/>
    <s v="MANTENIMIENTO PREVENTIVO- CORRECTIVO DE UPS MARCAS VARIAS (AMARRA VIGENCIAS FUTURAS)"/>
    <n v="72151514"/>
    <s v="MÍNIMA CUANTÍA"/>
    <n v="1"/>
    <n v="8"/>
    <n v="1"/>
    <n v="16500000"/>
    <s v="GLOBAL"/>
    <s v="SI APROBADAS"/>
  </r>
  <r>
    <x v="19"/>
    <s v="204-41-4"/>
    <n v="10"/>
    <s v="ESTUDIOS E INVESTIGACIONES"/>
    <s v="ESTUDIOS DE SUELOS PARA LOS PROYECTOS 4, 5, 6 Y 7 DE INFRAESTRUCTURA DE LA FAC CONFORME AL ANEXO TÉCNICO"/>
    <n v="81101514"/>
    <s v="MÍNIMA CUANTÍA"/>
    <n v="3"/>
    <n v="9"/>
    <n v="1"/>
    <n v="27727000"/>
    <s v="GLOBAL"/>
    <s v="NO SOLICITADAS"/>
  </r>
  <r>
    <x v="19"/>
    <s v="204-41-4"/>
    <n v="10"/>
    <s v="ESTUDIOS E INVESTIGACIONES"/>
    <s v="ESTUDIOS DE SUELOS PARA LOS PROYECTOS 1, 2 Y 3 DE INFRAESTRUCTURA DE LA FAC CONFORME AL ANEXO TÉCNICO"/>
    <n v="81101514"/>
    <s v="MÍNIMA CUANTÍA"/>
    <n v="3"/>
    <n v="4"/>
    <n v="1"/>
    <n v="32725000"/>
    <s v="GLOBAL"/>
    <s v="NO SOLICITADAS"/>
  </r>
  <r>
    <x v="20"/>
    <s v="101-5-86"/>
    <n v="10"/>
    <s v="PARTIDA ALIMENTACION SOLDADOS"/>
    <s v="PARTIDA ALIMENTACION SOLDADOS"/>
    <s v="90101501;90101604"/>
    <s v="CONTRATACIÓN DIRECTA"/>
    <n v="1"/>
    <n v="6"/>
    <n v="1"/>
    <n v="4000000000"/>
    <s v="GLOBAL"/>
    <s v="SI APROBADAS"/>
  </r>
  <r>
    <x v="20"/>
    <s v="204-4-1"/>
    <n v="10"/>
    <s v="COMBUSTIBLES Y LUBRICANTES"/>
    <s v="COMBUSTIBLE Y ELECTROCOMBUSTIBLE - AUTOMOTOR Y RADARES"/>
    <s v="15101505;15101506"/>
    <s v="SELECCIÓN ABREVIADA MENOR CUANTÍA"/>
    <n v="1"/>
    <n v="7"/>
    <n v="1"/>
    <n v="402000000"/>
    <s v="GLOBAL"/>
    <s v="SI APROBADAS"/>
  </r>
  <r>
    <x v="20"/>
    <s v="204-4-1"/>
    <n v="10"/>
    <s v="COMBUSTIBLES Y LUBRICANTES"/>
    <s v="COMBUSTIBLE Y ELECTROCOMBUSTIBLE - AUTOMOTOR Y RADARES"/>
    <s v="15101505;15101506"/>
    <s v="LICITACIÓN PÚBLICA"/>
    <n v="1"/>
    <n v="7"/>
    <n v="1"/>
    <n v="5521374688"/>
    <s v="GALON"/>
    <s v="SI APROBADAS"/>
  </r>
  <r>
    <x v="20"/>
    <s v="204-4-1"/>
    <n v="10"/>
    <s v="COMBUSTIBLES Y LUBRICANTES"/>
    <s v="COMBUSTIBLE Y ELECTROCOMBUSTIBLE - AUTOMOTOR Y RADARES"/>
    <s v="15101505;15101506"/>
    <s v="SELECCIÓN ABREVIADA MENOR CUANTÍA"/>
    <n v="1"/>
    <n v="7"/>
    <n v="1"/>
    <n v="858000000"/>
    <s v="GALON"/>
    <s v="SI APROBADAS"/>
  </r>
  <r>
    <x v="20"/>
    <s v="204-4-2"/>
    <n v="10"/>
    <s v="DOTACIONES"/>
    <s v="CAMUFLADO PERSONAL DE CUADROS PCLO."/>
    <n v="53102701"/>
    <s v="LICITACIÓN PÚBLICA"/>
    <n v="1"/>
    <n v="3"/>
    <n v="6923"/>
    <n v="1349892577.95"/>
    <s v="UNIDAD"/>
    <s v="SI APROBADAS"/>
  </r>
  <r>
    <x v="20"/>
    <s v="204-4-2"/>
    <n v="10"/>
    <s v="DOTACIONES"/>
    <s v="GUERRERA DE GALA CLARA OFICIALES DAMA CON PORTAVESTIDO"/>
    <n v="53102701"/>
    <s v="LICITACIÓN PÚBLICA"/>
    <n v="1"/>
    <n v="3"/>
    <n v="100"/>
    <n v="25080000"/>
    <s v="UNIDAD"/>
    <s v="SI APROBADAS"/>
  </r>
  <r>
    <x v="20"/>
    <s v="204-4-2"/>
    <n v="10"/>
    <s v="DOTACIONES"/>
    <s v="GUERRERA DE GALA CLARA SUBOFICIALES CABALLERO CON PORTAVESTIDO"/>
    <n v="53102701"/>
    <s v="LICITACIÓN PÚBLICA"/>
    <n v="1"/>
    <n v="3"/>
    <n v="250"/>
    <n v="65600000"/>
    <s v="UNIDAD"/>
    <s v="SI APROBADAS"/>
  </r>
  <r>
    <x v="20"/>
    <s v="204-4-2"/>
    <n v="10"/>
    <s v="DOTACIONES"/>
    <s v="UNIFORME DE MATERNIDAD C/C"/>
    <n v="53102701"/>
    <s v="LICITACIÓN PÚBLICA"/>
    <n v="1"/>
    <n v="3"/>
    <n v="70"/>
    <n v="14210000"/>
    <s v="UNIDAD"/>
    <s v="SI APROBADAS"/>
  </r>
  <r>
    <x v="20"/>
    <s v="204-4-2"/>
    <n v="10"/>
    <s v="DOTACIONES"/>
    <s v="UNIFORME DE MATERNIDAD C/F"/>
    <n v="53102701"/>
    <s v="LICITACIÓN PÚBLICA"/>
    <n v="1"/>
    <n v="3"/>
    <n v="69"/>
    <n v="15990750"/>
    <s v="UNIDAD"/>
    <s v="SI APROBADAS"/>
  </r>
  <r>
    <x v="20"/>
    <s v="204-4-2"/>
    <n v="10"/>
    <s v="DOTACIONES"/>
    <s v="UNIFORME DE SERVICIO Nº. 3  MASCULINO OFICIAL Y SUBOFICIAL CON PORTAVESTIDO"/>
    <n v="53102701"/>
    <s v="LICITACIÓN PÚBLICA"/>
    <n v="1"/>
    <n v="3"/>
    <n v="1547"/>
    <n v="593042450"/>
    <s v="UNIDAD"/>
    <s v="SI APROBADAS"/>
  </r>
  <r>
    <x v="20"/>
    <s v="204-4-2"/>
    <n v="10"/>
    <s v="DOTACIONES"/>
    <s v="CONJUNTO AZUL SOLDADOS"/>
    <n v="53102701"/>
    <s v="LICITACIÓN PÚBLICA"/>
    <n v="1"/>
    <n v="3"/>
    <n v="1099"/>
    <n v="199468500"/>
    <s v="UNIDAD"/>
    <s v="SI APROBADAS"/>
  </r>
  <r>
    <x v="20"/>
    <s v="204-4-2"/>
    <n v="10"/>
    <s v="DOTACIONES"/>
    <s v="UNIFORME DE CEREMONIA PARA SOLDADOS M/L"/>
    <n v="53102701"/>
    <s v="LICITACIÓN PÚBLICA"/>
    <n v="1"/>
    <n v="3"/>
    <n v="1549"/>
    <n v="387404900"/>
    <s v="UNIDAD"/>
    <s v="SI APROBADAS"/>
  </r>
  <r>
    <x v="20"/>
    <s v="204-4-2"/>
    <n v="10"/>
    <s v="DOTACIONES"/>
    <s v="CAMISA FORMAL PARA HOMBRE AZUL CON PORTAPRESILLAS M/L"/>
    <n v="53101602"/>
    <s v="SELECCIÓN ABREVIADA MENOR CUANTÍA"/>
    <n v="1"/>
    <n v="3"/>
    <n v="6590"/>
    <n v="273757908.38"/>
    <s v="UNIDAD"/>
    <s v="SI APROBADAS"/>
  </r>
  <r>
    <x v="20"/>
    <s v="204-4-2"/>
    <n v="10"/>
    <s v="DOTACIONES"/>
    <s v="CAMISA FORMAL PARA HOMBRE AZUL CON PORTAPRESILLAS M/C"/>
    <n v="53101602"/>
    <s v="SELECCIÓN ABREVIADA MENOR CUANTÍA"/>
    <n v="1"/>
    <n v="3"/>
    <n v="1739"/>
    <n v="72240516.340000004"/>
    <s v="UNIDAD"/>
    <s v="SI APROBADAS"/>
  </r>
  <r>
    <x v="20"/>
    <s v="204-4-2"/>
    <n v="10"/>
    <s v="DOTACIONES"/>
    <s v="BOTA TENIS"/>
    <n v="53111901"/>
    <s v="SELECCIÓN ABREVIADA MENOR CUANTÍA"/>
    <n v="2"/>
    <n v="3"/>
    <n v="1033"/>
    <n v="63869119.569999993"/>
    <s v="PAR"/>
    <s v="NO SOLICITADAS"/>
  </r>
  <r>
    <x v="20"/>
    <s v="204-4-2"/>
    <n v="10"/>
    <s v="DOTACIONES"/>
    <s v="CALCETIN AZUL PARA USO CON ZAPATOS"/>
    <n v="53102402"/>
    <s v="SELECCIÓN ABREVIADA MENOR CUANTÍA"/>
    <n v="2"/>
    <n v="3"/>
    <n v="5256"/>
    <n v="21028851.131881189"/>
    <s v="PAR"/>
    <s v="NO SOLICITADAS"/>
  </r>
  <r>
    <x v="20"/>
    <s v="204-4-2"/>
    <n v="10"/>
    <s v="DOTACIONES"/>
    <s v="CALCETIN NEGRO PARA USO CON BOTAS"/>
    <n v="53102402"/>
    <s v="SELECCIÓN ABREVIADA MENOR CUANTÍA"/>
    <n v="2"/>
    <n v="3"/>
    <n v="5029"/>
    <n v="49591120.875799999"/>
    <s v="PAR"/>
    <s v="NO SOLICITADAS"/>
  </r>
  <r>
    <x v="20"/>
    <s v="204-4-2"/>
    <n v="10"/>
    <s v="DOTACIONES"/>
    <s v="CALCETIN NEGRO PARA USO CON ZAPATOS"/>
    <n v="53102402"/>
    <s v="SELECCIÓN ABREVIADA MENOR CUANTÍA"/>
    <n v="2"/>
    <n v="3"/>
    <n v="507"/>
    <n v="2028467.945940594"/>
    <s v="PAR"/>
    <s v="NO SOLICITADAS"/>
  </r>
  <r>
    <x v="20"/>
    <s v="204-4-2"/>
    <n v="10"/>
    <s v="DOTACIONES"/>
    <s v="KIT DE CINTURON Y ARNÉS ( PORTA RADIO, PORTACELULAR, PORTA LINTERNA, PORTA PROVEEDORES)"/>
    <n v="10141608"/>
    <s v="SELECCIÓN ABREVIADA MENOR CUANTÍA"/>
    <n v="3"/>
    <n v="6"/>
    <n v="225"/>
    <n v="24097500"/>
    <s v="UNIDAD"/>
    <s v="NO SOLICITADAS"/>
  </r>
  <r>
    <x v="20"/>
    <s v="204-4-2"/>
    <n v="10"/>
    <s v="DOTACIONES"/>
    <s v="PANTALONCILLO TIPO BOXER"/>
    <n v="53102303"/>
    <s v="SELECCIÓN ABREVIADA MENOR CUANTÍA"/>
    <n v="2"/>
    <n v="3"/>
    <n v="4153"/>
    <n v="31637803.709964328"/>
    <s v="UNIDAD"/>
    <s v="NO SOLICITADAS"/>
  </r>
  <r>
    <x v="20"/>
    <s v="204-4-2"/>
    <n v="10"/>
    <s v="DOTACIONES"/>
    <s v="PIJAMA"/>
    <n v="53102602"/>
    <s v="SELECCIÓN ABREVIADA MENOR CUANTÍA"/>
    <n v="2"/>
    <n v="3"/>
    <n v="1336"/>
    <n v="34205261.882480003"/>
    <s v="UNIDAD"/>
    <s v="NO SOLICITADAS"/>
  </r>
  <r>
    <x v="20"/>
    <s v="204-4-2"/>
    <n v="10"/>
    <s v="DOTACIONES"/>
    <s v="TOALLA AZUL"/>
    <n v="52121701"/>
    <s v="SELECCIÓN ABREVIADA MENOR CUANTÍA"/>
    <n v="2"/>
    <n v="3"/>
    <n v="2250"/>
    <n v="23267475"/>
    <s v="UNIDAD"/>
    <s v="NO SOLICITADAS"/>
  </r>
  <r>
    <x v="20"/>
    <s v="204-4-2"/>
    <n v="10"/>
    <s v="DOTACIONES"/>
    <s v="TULA CON PCLO"/>
    <n v="53121602"/>
    <s v="SELECCIÓN ABREVIADA MENOR CUANTÍA"/>
    <n v="2"/>
    <n v="3"/>
    <n v="745"/>
    <n v="100255506.75"/>
    <s v="UNIDAD"/>
    <s v="NO SOLICITADAS"/>
  </r>
  <r>
    <x v="20"/>
    <s v="204-4-2"/>
    <n v="10"/>
    <s v="DOTACIONES"/>
    <s v="BOTAS DE COMBATE MEDIA CAÑA NEGRAS PARA SOLDADOS"/>
    <n v="46181612"/>
    <s v="SELECCIÓN ABREVIADA MENOR CUANTÍA"/>
    <n v="2"/>
    <n v="3"/>
    <n v="3000"/>
    <n v="598851792"/>
    <s v="PAR"/>
    <s v="NO SOLICITADAS"/>
  </r>
  <r>
    <x v="20"/>
    <s v="204-4-2"/>
    <n v="10"/>
    <s v="DOTACIONES"/>
    <s v="CAMISA FORMAL MANGA LARGA CABALLERO"/>
    <n v="53101602"/>
    <s v="SELECCIÓN ABREVIADA MENOR CUANTÍA"/>
    <n v="2"/>
    <n v="3"/>
    <n v="3000"/>
    <n v="165411596.98119"/>
    <s v="UNIDAD"/>
    <s v="NO SOLICITADAS"/>
  </r>
  <r>
    <x v="20"/>
    <s v="204-4-2"/>
    <n v="10"/>
    <s v="DOTACIONES"/>
    <s v="CORBATA PARA CABALLERO"/>
    <n v="53102502"/>
    <s v="SELECCIÓN ABREVIADA MENOR CUANTÍA"/>
    <n v="2"/>
    <n v="3"/>
    <n v="3000"/>
    <n v="72262228.781190008"/>
    <s v="UNIDAD"/>
    <s v="NO SOLICITADAS"/>
  </r>
  <r>
    <x v="20"/>
    <s v="204-4-2"/>
    <n v="10"/>
    <s v="DOTACIONES"/>
    <s v="VESTIDO FORMAL CABALLERO"/>
    <n v="53101902"/>
    <s v="SELECCIÓN ABREVIADA MENOR CUANTÍA"/>
    <n v="2"/>
    <n v="3"/>
    <n v="3000"/>
    <n v="666696540.76118994"/>
    <s v="UNIDAD"/>
    <s v="NO SOLICITADAS"/>
  </r>
  <r>
    <x v="20"/>
    <s v="204-4-2"/>
    <n v="10"/>
    <s v="DOTACIONES"/>
    <s v="CALZADO PERSONAL CIVIL PARA CABALLERO"/>
    <n v="53111601"/>
    <s v="SELECCIÓN ABREVIADA MENOR CUANTÍA"/>
    <n v="2"/>
    <n v="3"/>
    <n v="3000"/>
    <n v="292195452.48000002"/>
    <s v="PAR"/>
    <s v="NO SOLICITADAS"/>
  </r>
  <r>
    <x v="20"/>
    <s v="204-4-2"/>
    <n v="10"/>
    <s v="DOTACIONES"/>
    <s v="GASTOS DE NACIONALIZACION (DESADUANAMIENTO ELEMENTOS DE INTENDENCIA)"/>
    <n v="93171702"/>
    <s v="SELECCIÓN ABREVIADA MENOR CUANTÍA"/>
    <n v="2"/>
    <n v="3"/>
    <n v="1"/>
    <n v="72740000.000000015"/>
    <s v="GLOBAL"/>
    <s v="NO SOLICITADAS"/>
  </r>
  <r>
    <x v="20"/>
    <s v="204-4-2"/>
    <n v="10"/>
    <s v="DOTACIONES"/>
    <s v="CALZADO PERSONAL CIVIL PARA DAMA "/>
    <n v="53111602"/>
    <s v="SELECCIÓN ABREVIADA MENOR CUANTÍA"/>
    <n v="2"/>
    <n v="3"/>
    <n v="3000"/>
    <n v="251842366.7375612"/>
    <s v="PAR"/>
    <s v="NO SOLICITADAS"/>
  </r>
  <r>
    <x v="20"/>
    <s v="204-4-2"/>
    <n v="10"/>
    <s v="DOTACIONES"/>
    <s v="BLUSA FORMAL MANGA LARGA DAMA CIVIL"/>
    <n v="53101604"/>
    <s v="SELECCIÓN ABREVIADA MENOR CUANTÍA"/>
    <n v="2"/>
    <n v="3"/>
    <n v="3000"/>
    <n v="477006730.37999988"/>
    <s v="UNIDAD"/>
    <s v="NO SOLICITADAS"/>
  </r>
  <r>
    <x v="20"/>
    <s v="204-4-2"/>
    <n v="10"/>
    <s v="DOTACIONES"/>
    <s v="SASTRE FORMAL DAMA"/>
    <n v="53101904"/>
    <s v="SELECCIÓN ABREVIADA MENOR CUANTÍA"/>
    <n v="2"/>
    <n v="3"/>
    <n v="3000"/>
    <n v="155921249.40000001"/>
    <s v="UNIDAD"/>
    <s v="NO SOLICITADAS"/>
  </r>
  <r>
    <x v="20"/>
    <s v="204-4-2"/>
    <n v="10"/>
    <s v="DOTACIONES"/>
    <s v="CAMISETA MILITAR CON PCLO."/>
    <n v="53103001"/>
    <s v="SELECCIÓN ABREVIADA MENOR CUANTÍA"/>
    <n v="2"/>
    <n v="3"/>
    <n v="13986"/>
    <n v="211370418"/>
    <s v="UNIDAD"/>
    <s v="NO SOLICITADAS"/>
  </r>
  <r>
    <x v="20"/>
    <s v="204-4-2"/>
    <n v="10"/>
    <s v="DOTACIONES"/>
    <s v="UNIFORME DEPORTIVO PARA SOLDADOS"/>
    <n v="53102701"/>
    <s v="SELECCIÓN ABREVIADA MENOR CUANTÍA"/>
    <n v="2"/>
    <n v="3"/>
    <n v="1771"/>
    <n v="79595239.747100011"/>
    <s v="UNIDAD"/>
    <s v="NO SOLICITADAS"/>
  </r>
  <r>
    <x v="20"/>
    <s v="204-4-2"/>
    <n v="10"/>
    <s v="DOTACIONES"/>
    <s v="DOTACION DE VESTUARIO CIVIL PARA SOLDADOS SEGÚN LEY 1861 DE 2.017 -PANTALONCILLO TIPO BOXER"/>
    <n v="53102303"/>
    <s v="SELECCIÓN ABREVIADA MENOR CUANTÍA"/>
    <n v="2"/>
    <n v="6"/>
    <n v="9948"/>
    <n v="89808952.320000008"/>
    <s v="UNIDAD"/>
    <s v="NO SOLICITADAS"/>
  </r>
  <r>
    <x v="20"/>
    <s v="204-4-2"/>
    <n v="10"/>
    <s v="DOTACIONES"/>
    <s v="DOTACION DE VESTUARIO CIVIL PARA SOLDADOS SEGÚN LEY 1861 DE 2.017 -CALCETIN PARA CALZADO DE CALLE"/>
    <n v="53102402"/>
    <s v="SELECCIÓN ABREVIADA MENOR CUANTÍA"/>
    <n v="2"/>
    <n v="6"/>
    <n v="9948"/>
    <n v="76691718.480000004"/>
    <s v="UNIDAD"/>
    <s v="NO SOLICITADAS"/>
  </r>
  <r>
    <x v="20"/>
    <s v="204-4-2"/>
    <n v="10"/>
    <s v="DOTACIONES"/>
    <s v="DOTACION DE VESTUARIO CIVIL PARA SOLDADOS SEGÚN LEY 1861 DE 2.017 -CALCETIN PARA CALZADO DEPORTIVO"/>
    <n v="53102402"/>
    <s v="SELECCIÓN ABREVIADA MENOR CUANTÍA"/>
    <n v="2"/>
    <n v="6"/>
    <n v="9948"/>
    <n v="76691718.480000004"/>
    <s v="UNIDAD"/>
    <s v="NO SOLICITADAS"/>
  </r>
  <r>
    <x v="20"/>
    <s v="204-4-2"/>
    <n v="10"/>
    <s v="DOTACIONES"/>
    <s v="DOTACION DE VESTUARIO CIVIL PARA SOLDADOS SEGÚN LEY 1861 DE 2.017 -CAMISA FORMAL MANGA CORTA"/>
    <n v="53101602"/>
    <s v="SELECCIÓN ABREVIADA MENOR CUANTÍA"/>
    <n v="2"/>
    <n v="6"/>
    <n v="13264"/>
    <n v="602037573.78999996"/>
    <s v="UNIDAD"/>
    <s v="NO SOLICITADAS"/>
  </r>
  <r>
    <x v="20"/>
    <s v="204-4-2"/>
    <n v="10"/>
    <s v="DOTACIONES"/>
    <s v="DOTACION DE VESTUARIO CIVIL PARA SOLDADOS SEGÚN LEY 1861 DE 2.017 -CAMISA FORMAL MANGA LARGA"/>
    <n v="53101602"/>
    <s v="SELECCIÓN ABREVIADA MENOR CUANTÍA"/>
    <n v="2"/>
    <n v="6"/>
    <n v="6632"/>
    <n v="312938241.06480002"/>
    <s v="UNIDAD"/>
    <s v="NO SOLICITADAS"/>
  </r>
  <r>
    <x v="20"/>
    <s v="204-4-2"/>
    <n v="10"/>
    <s v="DOTACIONES"/>
    <s v="DOTACION DE VESTUARIO CIVIL PARA SOLDADOS SEGÚN LEY 1861 DE 2.017 -CAMISETA TIPO POLO"/>
    <n v="53103001"/>
    <s v="SELECCIÓN ABREVIADA MENOR CUANTÍA"/>
    <n v="2"/>
    <n v="6"/>
    <n v="3316"/>
    <n v="105396705.64"/>
    <s v="UNIDAD"/>
    <s v="NO SOLICITADAS"/>
  </r>
  <r>
    <x v="20"/>
    <s v="204-4-2"/>
    <n v="10"/>
    <s v="DOTACIONES"/>
    <s v="DOTACION DE VESTUARIO CIVIL PARA SOLDADOS SEGÚN LEY 1861 DE 2.017 -CAMISETA TIPO T-SHIRT ESTAMPADA"/>
    <n v="53103001"/>
    <s v="SELECCIÓN ABREVIADA MENOR CUANTÍA"/>
    <n v="2"/>
    <n v="6"/>
    <n v="13264"/>
    <n v="156369296.00000003"/>
    <s v="UNIDAD"/>
    <s v="NO SOLICITADAS"/>
  </r>
  <r>
    <x v="20"/>
    <s v="204-4-2"/>
    <n v="10"/>
    <s v="DOTACIONES"/>
    <s v="DOTACION DE VESTUARIO CIVIL PARA SOLDADOS SEGÚN LEY 1861 DE 2.017 -JEAN DE MODA"/>
    <n v="53101502"/>
    <s v="SELECCIÓN ABREVIADA MENOR CUANTÍA"/>
    <n v="2"/>
    <n v="6"/>
    <n v="3316"/>
    <n v="189788142.95999998"/>
    <s v="UNIDAD"/>
    <s v="NO SOLICITADAS"/>
  </r>
  <r>
    <x v="20"/>
    <s v="204-4-2"/>
    <n v="10"/>
    <s v="DOTACIONES"/>
    <s v="DOTACION DE VESTUARIO CIVIL PARA SOLDADOS SEGÚN LEY 1861 DE 2.017 - PANTALON DE DRIL FORMAL"/>
    <n v="53101502"/>
    <s v="SELECCIÓN ABREVIADA MENOR CUANTÍA"/>
    <n v="2"/>
    <n v="6"/>
    <n v="3316"/>
    <n v="161601148.16"/>
    <s v="UNIDAD"/>
    <s v="NO SOLICITADAS"/>
  </r>
  <r>
    <x v="20"/>
    <s v="204-4-2"/>
    <n v="10"/>
    <s v="DOTACIONES"/>
    <s v="DOTACION DE VESTUARIO CIVIL PARA SOLDADOS SEGÚN LEY 1861 DE 2.017 -CALZADO CABALLERO"/>
    <n v="53111601"/>
    <s v="SELECCIÓN ABREVIADA MENOR CUANTÍA"/>
    <n v="2"/>
    <n v="6"/>
    <n v="6632"/>
    <n v="648324433.50049913"/>
    <s v="UNIDAD"/>
    <s v="NO SOLICITADAS"/>
  </r>
  <r>
    <x v="20"/>
    <s v="204-4-2"/>
    <n v="10"/>
    <s v="DOTACIONES"/>
    <s v="DOTACION DE VESTUARIO CIVIL PARA SOLDADOS SEGÚN LEY 1861 DE 2.017 -CINTURÓN"/>
    <n v="53102501"/>
    <s v="SELECCIÓN ABREVIADA MENOR CUANTÍA"/>
    <n v="2"/>
    <n v="6"/>
    <n v="6632"/>
    <n v="158752663.0481723"/>
    <s v="UNIDAD"/>
    <s v="NO SOLICITADAS"/>
  </r>
  <r>
    <x v="20"/>
    <s v="204-4-3"/>
    <n v="10"/>
    <s v="ELEMENTOS DE ALOJAMIENTO Y CAMPAÑA"/>
    <s v="COBIJA FRAZADA"/>
    <n v="52121508"/>
    <s v="SELECCIÓN ABREVIADA MENOR CUANTÍA"/>
    <n v="2"/>
    <n v="3"/>
    <n v="972"/>
    <n v="37995712.29999996"/>
    <s v="UNIDAD"/>
    <s v="NO SOLICITADAS"/>
  </r>
  <r>
    <x v="20"/>
    <s v="204-4-3"/>
    <n v="10"/>
    <s v="ELEMENTOS DE ALOJAMIENTO Y CAMPAÑA"/>
    <s v="ALMOHADA Y COLCHON"/>
    <s v="52121505;56101508"/>
    <s v="SELECCIÓN ABREVIADA MENOR CUANTÍA"/>
    <n v="2"/>
    <n v="3"/>
    <n v="453"/>
    <n v="80860500"/>
    <s v="JUEGO"/>
    <s v="NO SOLICITADAS"/>
  </r>
  <r>
    <x v="20"/>
    <s v="204-4-3"/>
    <n v="10"/>
    <s v="ELEMENTOS DE ALOJAMIENTO Y CAMPAÑA"/>
    <s v="JUEGO DE CAMA"/>
    <n v="52121509"/>
    <s v="SELECCIÓN ABREVIADA MENOR CUANTÍA"/>
    <n v="2"/>
    <n v="3"/>
    <n v="1468"/>
    <n v="70925003.477466792"/>
    <s v="UNIDAD"/>
    <s v="NO SOLICITADAS"/>
  </r>
  <r>
    <x v="20"/>
    <s v="204-4-3"/>
    <n v="10"/>
    <s v="ELEMENTOS DE ALOJAMIENTO Y CAMPAÑA"/>
    <s v="MOSQUITERO GRIS (PCLO)"/>
    <n v="49121508"/>
    <s v="SELECCIÓN ABREVIADA MENOR CUANTÍA"/>
    <n v="2"/>
    <n v="3"/>
    <n v="1102"/>
    <n v="22293460"/>
    <s v="UNIDAD"/>
    <s v="NO SOLICITADAS"/>
  </r>
  <r>
    <x v="20"/>
    <s v="204-4-3"/>
    <n v="10"/>
    <s v="ELEMENTOS DE ALOJAMIENTO Y CAMPAÑA"/>
    <s v="JUEGO DE CAMA"/>
    <n v="52121509"/>
    <s v="SELECCIÓN ABREVIADA MENOR CUANTÍA"/>
    <n v="4"/>
    <n v="6"/>
    <n v="4254"/>
    <n v="205527890.71000001"/>
    <s v="UNIDAD"/>
    <s v="NO SOLICITADAS"/>
  </r>
  <r>
    <x v="20"/>
    <s v="204-4-6"/>
    <n v="10"/>
    <s v="LLANTAS Y ACCESORIOS"/>
    <s v="LLANTAS"/>
    <n v="25172503"/>
    <s v="LICITACIÓN PÚBLICA"/>
    <n v="1"/>
    <n v="3"/>
    <n v="1"/>
    <n v="235000000"/>
    <s v="GLOBAL"/>
    <s v="SI APROBADAS"/>
  </r>
  <r>
    <x v="20"/>
    <s v="204-4-15"/>
    <n v="10"/>
    <s v="PAPELERIA, UTILES DE ESCRITORIO Y OFICINA"/>
    <s v="ALMOHADILLA DACTILAR"/>
    <n v="44121905"/>
    <s v="SELECCIÓN ABREVIADA MENOR CUANTÍA"/>
    <n v="3"/>
    <n v="6"/>
    <n v="226"/>
    <n v="295834"/>
    <s v="UNIDAD"/>
    <s v="NO SOLICITADAS"/>
  </r>
  <r>
    <x v="20"/>
    <s v="204-4-15"/>
    <n v="10"/>
    <s v="PAPELERIA, UTILES DE ESCRITORIO Y OFICINA"/>
    <s v="ALMOHADILLA DACTILAR RECARGABLE"/>
    <n v="44121905"/>
    <s v="SELECCIÓN ABREVIADA MENOR CUANTÍA"/>
    <n v="3"/>
    <n v="6"/>
    <n v="34"/>
    <n v="576352.69999999995"/>
    <s v="UNIDAD"/>
    <s v="NO SOLICITADAS"/>
  </r>
  <r>
    <x v="20"/>
    <s v="204-4-15"/>
    <n v="10"/>
    <s v="PAPELERIA, UTILES DE ESCRITORIO Y OFICINA"/>
    <s v="ALMOHADILLA PARA SELLO RECARGABLE"/>
    <n v="44121905"/>
    <s v="SELECCIÓN ABREVIADA MENOR CUANTÍA"/>
    <n v="3"/>
    <n v="6"/>
    <n v="174"/>
    <n v="717048.78"/>
    <s v="UNIDAD"/>
    <s v="NO SOLICITADAS"/>
  </r>
  <r>
    <x v="20"/>
    <s v="204-4-15"/>
    <n v="10"/>
    <s v="PAPELERIA, UTILES DE ESCRITORIO Y OFICINA"/>
    <s v="ARCHIVADOR DE FUELLE EN POLIPROPILENO"/>
    <n v="56121805"/>
    <s v="SELECCIÓN ABREVIADA MENOR CUANTÍA"/>
    <n v="3"/>
    <n v="6"/>
    <n v="6"/>
    <n v="51015.299999999996"/>
    <s v="UNIDAD"/>
    <s v="NO SOLICITADAS"/>
  </r>
  <r>
    <x v="20"/>
    <s v="204-4-15"/>
    <n v="10"/>
    <s v="PAPELERIA, UTILES DE ESCRITORIO Y OFICINA"/>
    <s v="ARCHIVADOR DE FUELLE EN YUTE"/>
    <n v="56121805"/>
    <s v="SELECCIÓN ABREVIADA MENOR CUANTÍA"/>
    <n v="3"/>
    <n v="6"/>
    <n v="3"/>
    <n v="27078.449999999997"/>
    <s v="UNIDAD"/>
    <s v="NO SOLICITADAS"/>
  </r>
  <r>
    <x v="20"/>
    <s v="204-4-15"/>
    <n v="10"/>
    <s v="PAPELERIA, UTILES DE ESCRITORIO Y OFICINA"/>
    <s v="BANDAS ELÁSTICAS REF. 22 X 25G"/>
    <n v="30266501"/>
    <s v="SELECCIÓN ABREVIADA MENOR CUANTÍA"/>
    <n v="3"/>
    <n v="6"/>
    <n v="1422"/>
    <n v="372279.60000000003"/>
    <s v="CAJA"/>
    <s v="NO SOLICITADAS"/>
  </r>
  <r>
    <x v="20"/>
    <s v="204-4-15"/>
    <n v="10"/>
    <s v="PAPELERIA, UTILES DE ESCRITORIO Y OFICINA"/>
    <s v="BANDAS ELÁSTICAS REF. 22 X KILO "/>
    <n v="30266501"/>
    <s v="SELECCIÓN ABREVIADA MENOR CUANTÍA"/>
    <n v="3"/>
    <n v="6"/>
    <n v="3"/>
    <n v="21580.65"/>
    <s v="BOLSA"/>
    <s v="NO SOLICITADAS"/>
  </r>
  <r>
    <x v="20"/>
    <s v="204-4-15"/>
    <n v="10"/>
    <s v="PAPELERIA, UTILES DE ESCRITORIO Y OFICINA"/>
    <s v="BANDERITAS-MINI-BANDERITAS- SEÑALES AUTOADHESIVAS"/>
    <n v="14111530"/>
    <s v="SELECCIÓN ABREVIADA MENOR CUANTÍA"/>
    <n v="3"/>
    <n v="6"/>
    <n v="1744"/>
    <n v="2998895.1999999997"/>
    <s v="UNIDAD"/>
    <s v="NO SOLICITADAS"/>
  </r>
  <r>
    <x v="20"/>
    <s v="204-4-15"/>
    <n v="10"/>
    <s v="PAPELERIA, UTILES DE ESCRITORIO Y OFICINA"/>
    <s v="BISTURÍ 18MM METÁLICO"/>
    <n v="44121612"/>
    <s v="SELECCIÓN ABREVIADA MENOR CUANTÍA"/>
    <n v="3"/>
    <n v="6"/>
    <n v="256"/>
    <n v="990689.28000000003"/>
    <s v="UNIDAD"/>
    <s v="NO SOLICITADAS"/>
  </r>
  <r>
    <x v="20"/>
    <s v="204-4-15"/>
    <n v="10"/>
    <s v="PAPELERIA, UTILES DE ESCRITORIO Y OFICINA"/>
    <s v="BISTURÍ 18MM PLÁSTICO"/>
    <n v="44121612"/>
    <s v="SELECCIÓN ABREVIADA MENOR CUANTÍA"/>
    <n v="3"/>
    <n v="6"/>
    <n v="1402"/>
    <n v="1151182.2"/>
    <s v="UNIDAD"/>
    <s v="NO SOLICITADAS"/>
  </r>
  <r>
    <x v="20"/>
    <s v="204-4-15"/>
    <n v="10"/>
    <s v="PAPELERIA, UTILES DE ESCRITORIO Y OFICINA"/>
    <s v="BISTURÍ 9MM"/>
    <n v="44121612"/>
    <s v="SELECCIÓN ABREVIADA MENOR CUANTÍA"/>
    <n v="3"/>
    <n v="6"/>
    <n v="53"/>
    <n v="20497.75"/>
    <s v="UNIDAD"/>
    <s v="NO SOLICITADAS"/>
  </r>
  <r>
    <x v="20"/>
    <s v="204-4-15"/>
    <n v="10"/>
    <s v="PAPELERIA, UTILES DE ESCRITORIO Y OFICINA"/>
    <s v="BLOCK AMARILLO CUADRICULADO "/>
    <n v="14111514"/>
    <s v="SELECCIÓN ABREVIADA MENOR CUANTÍA"/>
    <n v="3"/>
    <n v="6"/>
    <n v="119"/>
    <n v="249233.6"/>
    <s v="UNIDAD"/>
    <s v="NO SOLICITADAS"/>
  </r>
  <r>
    <x v="20"/>
    <s v="204-4-15"/>
    <n v="10"/>
    <s v="PAPELERIA, UTILES DE ESCRITORIO Y OFICINA"/>
    <s v="BLOCK AMARILLO RAYADO "/>
    <n v="14111514"/>
    <s v="SELECCIÓN ABREVIADA MENOR CUANTÍA"/>
    <n v="3"/>
    <n v="6"/>
    <n v="99"/>
    <n v="207345.6"/>
    <s v="UNIDAD"/>
    <s v="NO SOLICITADAS"/>
  </r>
  <r>
    <x v="20"/>
    <s v="204-4-15"/>
    <n v="10"/>
    <s v="PAPELERIA, UTILES DE ESCRITORIO Y OFICINA"/>
    <s v="BLOCK BLANCO CUADRICULADO"/>
    <n v="14111514"/>
    <s v="SELECCIÓN ABREVIADA MENOR CUANTÍA"/>
    <n v="3"/>
    <n v="6"/>
    <n v="50"/>
    <n v="58310"/>
    <s v="UNIDAD"/>
    <s v="NO SOLICITADAS"/>
  </r>
  <r>
    <x v="20"/>
    <s v="204-4-15"/>
    <n v="10"/>
    <s v="PAPELERIA, UTILES DE ESCRITORIO Y OFICINA"/>
    <s v="BLOCK BLANCO RAYADO"/>
    <n v="14111514"/>
    <s v="SELECCIÓN ABREVIADA MENOR CUANTÍA"/>
    <n v="3"/>
    <n v="6"/>
    <n v="6"/>
    <n v="6997.2000000000007"/>
    <s v="UNIDAD"/>
    <s v="NO SOLICITADAS"/>
  </r>
  <r>
    <x v="20"/>
    <s v="204-4-15"/>
    <n v="10"/>
    <s v="PAPELERIA, UTILES DE ESCRITORIO Y OFICINA"/>
    <s v="BOLÍGRAFO AZUL "/>
    <n v="44121701"/>
    <s v="SELECCIÓN ABREVIADA MENOR CUANTÍA"/>
    <n v="3"/>
    <n v="6"/>
    <n v="798"/>
    <n v="192772.86"/>
    <s v="UNIDAD"/>
    <s v="NO SOLICITADAS"/>
  </r>
  <r>
    <x v="20"/>
    <s v="204-4-15"/>
    <n v="10"/>
    <s v="PAPELERIA, UTILES DE ESCRITORIO Y OFICINA"/>
    <s v="BOLÍGRAFO NEGRO"/>
    <n v="44121701"/>
    <s v="SELECCIÓN ABREVIADA MENOR CUANTÍA"/>
    <n v="3"/>
    <n v="6"/>
    <n v="27744"/>
    <n v="5282457.6000000006"/>
    <s v="UNIDAD"/>
    <s v="NO SOLICITADAS"/>
  </r>
  <r>
    <x v="20"/>
    <s v="204-4-15"/>
    <n v="10"/>
    <s v="PAPELERIA, UTILES DE ESCRITORIO Y OFICINA"/>
    <s v="BOLÍGRAFO ROJO"/>
    <n v="44121701"/>
    <s v="SELECCIÓN ABREVIADA MENOR CUANTÍA"/>
    <n v="3"/>
    <n v="6"/>
    <n v="7893"/>
    <n v="1906712.01"/>
    <s v="UNIDAD"/>
    <s v="NO SOLICITADAS"/>
  </r>
  <r>
    <x v="20"/>
    <s v="204-4-15"/>
    <n v="10"/>
    <s v="PAPELERIA, UTILES DE ESCRITORIO Y OFICINA"/>
    <s v="BOLSILLO PARA FICHA BIBLIOGRÁFICA"/>
    <n v="44122025"/>
    <s v="SELECCIÓN ABREVIADA MENOR CUANTÍA"/>
    <n v="3"/>
    <n v="6"/>
    <n v="11"/>
    <n v="66235.399999999994"/>
    <s v="PAQUETE X 100"/>
    <s v="NO SOLICITADAS"/>
  </r>
  <r>
    <x v="20"/>
    <s v="204-4-15"/>
    <n v="10"/>
    <s v="PAPELERIA, UTILES DE ESCRITORIO Y OFICINA"/>
    <s v="BORRADOR DE MIGA DE PAN"/>
    <n v="44121804"/>
    <s v="SELECCIÓN ABREVIADA MENOR CUANTÍA"/>
    <n v="3"/>
    <n v="6"/>
    <n v="70"/>
    <n v="25989.599999999999"/>
    <s v="UNIDAD"/>
    <s v="NO SOLICITADAS"/>
  </r>
  <r>
    <x v="20"/>
    <s v="204-4-15"/>
    <n v="10"/>
    <s v="PAPELERIA, UTILES DE ESCRITORIO Y OFICINA"/>
    <s v="BORRADOR DE NATA"/>
    <n v="44121804"/>
    <s v="SELECCIÓN ABREVIADA MENOR CUANTÍA"/>
    <n v="3"/>
    <n v="6"/>
    <n v="3217"/>
    <n v="731191.92999999993"/>
    <s v="UNIDAD"/>
    <s v="NO SOLICITADAS"/>
  </r>
  <r>
    <x v="20"/>
    <s v="204-4-15"/>
    <n v="10"/>
    <s v="PAPELERIA, UTILES DE ESCRITORIO Y OFICINA"/>
    <s v="BORRADOR PARA TABLERO"/>
    <n v="44121804"/>
    <s v="SELECCIÓN ABREVIADA MENOR CUANTÍA"/>
    <n v="3"/>
    <n v="6"/>
    <n v="436"/>
    <n v="617419.6"/>
    <s v="UNIDAD"/>
    <s v="NO SOLICITADAS"/>
  </r>
  <r>
    <x v="20"/>
    <s v="204-4-15"/>
    <n v="10"/>
    <s v="PAPELERIA, UTILES DE ESCRITORIO Y OFICINA"/>
    <s v="BORRADOR PARA TINTA CON ESCOBILLA"/>
    <n v="44121804"/>
    <s v="SELECCIÓN ABREVIADA MENOR CUANTÍA"/>
    <n v="3"/>
    <n v="6"/>
    <n v="131"/>
    <n v="417005.75"/>
    <s v="UNIDAD"/>
    <s v="NO SOLICITADAS"/>
  </r>
  <r>
    <x v="20"/>
    <s v="204-4-15"/>
    <n v="10"/>
    <s v="PAPELERIA, UTILES DE ESCRITORIO Y OFICINA"/>
    <s v="CABALLETE O TRÍPODE PARA TABLERO ACRÍLICO "/>
    <n v="44111912"/>
    <s v="SELECCIÓN ABREVIADA MENOR CUANTÍA"/>
    <n v="3"/>
    <n v="6"/>
    <n v="22.488888888888891"/>
    <n v="1150872.8"/>
    <s v="UNIDAD"/>
    <s v="NO SOLICITADAS"/>
  </r>
  <r>
    <x v="20"/>
    <s v="204-4-15"/>
    <n v="10"/>
    <s v="PAPELERIA, UTILES DE ESCRITORIO Y OFICINA"/>
    <s v="CAJAS PARA ARCHIVO CENTRAL REFERENCIA X-200 MEMBRETEADA. LA ENTIDAD COMPRADORA DEBE SOLICITAR MÍNIMO 500 UNIDADES. "/>
    <n v="44111515"/>
    <s v="SELECCIÓN ABREVIADA MENOR CUANTÍA"/>
    <n v="3"/>
    <n v="6"/>
    <n v="9350"/>
    <n v="11126500"/>
    <s v="UNIDAD"/>
    <s v="NO SOLICITADAS"/>
  </r>
  <r>
    <x v="20"/>
    <s v="204-4-15"/>
    <n v="10"/>
    <s v="PAPELERIA, UTILES DE ESCRITORIO Y OFICINA"/>
    <s v="CAJA PARA ARCHIVO CENTRAL REFERENCIA X-200"/>
    <n v="44111515"/>
    <s v="SELECCIÓN ABREVIADA MENOR CUANTÍA"/>
    <n v="3"/>
    <n v="6"/>
    <n v="520"/>
    <n v="1039584"/>
    <s v="UNIDAD"/>
    <s v="NO SOLICITADAS"/>
  </r>
  <r>
    <x v="20"/>
    <s v="204-4-15"/>
    <n v="10"/>
    <s v="PAPELERIA, UTILES DE ESCRITORIO Y OFICINA"/>
    <s v="CAJA PARA ARCHIVO HISTÓRICO REFERENCIA X-100"/>
    <n v="44111515"/>
    <s v="SELECCIÓN ABREVIADA MENOR CUANTÍA"/>
    <n v="3"/>
    <n v="6"/>
    <n v="8"/>
    <n v="11900"/>
    <s v="UNIDAD"/>
    <s v="NO SOLICITADAS"/>
  </r>
  <r>
    <x v="20"/>
    <s v="204-4-15"/>
    <n v="10"/>
    <s v="PAPELERIA, UTILES DE ESCRITORIO Y OFICINA"/>
    <s v="CALCULADORA DE BOLSILLO"/>
    <n v="44101807"/>
    <s v="SELECCIÓN ABREVIADA MENOR CUANTÍA"/>
    <n v="3"/>
    <n v="6"/>
    <n v="32"/>
    <n v="292835.20000000001"/>
    <s v="UNIDAD"/>
    <s v="NO SOLICITADAS"/>
  </r>
  <r>
    <x v="20"/>
    <s v="204-4-15"/>
    <n v="10"/>
    <s v="PAPELERIA, UTILES DE ESCRITORIO Y OFICINA"/>
    <s v="CALCULADORA ESCRITORIO 12 DÍGITOS"/>
    <n v="44101809"/>
    <s v="SELECCIÓN ABREVIADA MENOR CUANTÍA"/>
    <n v="3"/>
    <n v="6"/>
    <n v="2"/>
    <n v="30035.599999999999"/>
    <s v="UNIDAD"/>
    <s v="NO SOLICITADAS"/>
  </r>
  <r>
    <x v="20"/>
    <s v="204-4-15"/>
    <n v="10"/>
    <s v="PAPELERIA, UTILES DE ESCRITORIO Y OFICINA"/>
    <s v="CALCULADORA ESCRITORIO 16 DÍGITOS"/>
    <n v="44101809"/>
    <s v="SELECCIÓN ABREVIADA MENOR CUANTÍA"/>
    <n v="3"/>
    <n v="6"/>
    <n v="7"/>
    <n v="329534.8"/>
    <s v="UNIDAD"/>
    <s v="NO SOLICITADAS"/>
  </r>
  <r>
    <x v="20"/>
    <s v="204-4-15"/>
    <n v="10"/>
    <s v="PAPELERIA, UTILES DE ESCRITORIO Y OFICINA"/>
    <s v="CARPETA PRESENTACIÓN CARTA"/>
    <n v="44122003"/>
    <s v="SELECCIÓN ABREVIADA MENOR CUANTÍA"/>
    <n v="3"/>
    <n v="6"/>
    <n v="644"/>
    <n v="2299080"/>
    <s v="20 UNIDADES"/>
    <s v="NO SOLICITADAS"/>
  </r>
  <r>
    <x v="20"/>
    <s v="204-4-15"/>
    <n v="10"/>
    <s v="PAPELERIA, UTILES DE ESCRITORIO Y OFICINA"/>
    <s v="CARPETA PRESENTACIÓN OFICIO DESACIDIFICADA"/>
    <n v="44122003"/>
    <s v="SELECCIÓN ABREVIADA MENOR CUANTÍA"/>
    <n v="3"/>
    <n v="6"/>
    <n v="406"/>
    <n v="1690990"/>
    <s v="20 UNIDADES"/>
    <s v="NO SOLICITADAS"/>
  </r>
  <r>
    <x v="20"/>
    <s v="204-4-15"/>
    <n v="10"/>
    <s v="PAPELERIA, UTILES DE ESCRITORIO Y OFICINA"/>
    <s v="CARPETA TIPO 4 ALETAS EN CARTULINA DESACIDIFICADA"/>
    <n v="44122003"/>
    <s v="SELECCIÓN ABREVIADA MENOR CUANTÍA"/>
    <n v="3"/>
    <n v="6"/>
    <n v="35179"/>
    <n v="16535888.950000001"/>
    <s v="UNIDAD"/>
    <s v="NO SOLICITADAS"/>
  </r>
  <r>
    <x v="20"/>
    <s v="204-4-15"/>
    <n v="10"/>
    <s v="PAPELERIA, UTILES DE ESCRITORIO Y OFICINA"/>
    <s v="CARPETA TIPO 4 ALETAS EN CARTULINA BLANCA TIPO PROPALCOTE"/>
    <n v="44122003"/>
    <s v="SELECCIÓN ABREVIADA MENOR CUANTÍA"/>
    <n v="3"/>
    <n v="6"/>
    <n v="24329"/>
    <n v="17370906"/>
    <s v="UNIDAD"/>
    <s v="NO SOLICITADAS"/>
  </r>
  <r>
    <x v="20"/>
    <s v="204-4-15"/>
    <n v="10"/>
    <s v="PAPELERIA, UTILES DE ESCRITORIO Y OFICINA"/>
    <s v="CARPETA TIPO CATÁLOGO 0.5 PULG"/>
    <n v="44122003"/>
    <s v="SELECCIÓN ABREVIADA MENOR CUANTÍA"/>
    <n v="3"/>
    <n v="6"/>
    <n v="399"/>
    <n v="1481407.2000000002"/>
    <s v="UNIDAD"/>
    <s v="NO SOLICITADAS"/>
  </r>
  <r>
    <x v="20"/>
    <s v="204-4-15"/>
    <n v="10"/>
    <s v="PAPELERIA, UTILES DE ESCRITORIO Y OFICINA"/>
    <s v="CARPETA TIPO CATÁLOGO 1 PULG"/>
    <n v="44122003"/>
    <s v="SELECCIÓN ABREVIADA MENOR CUANTÍA"/>
    <n v="3"/>
    <n v="6"/>
    <n v="437"/>
    <n v="1791503.35"/>
    <s v="UNIDAD"/>
    <s v="NO SOLICITADAS"/>
  </r>
  <r>
    <x v="20"/>
    <s v="204-4-15"/>
    <n v="10"/>
    <s v="PAPELERIA, UTILES DE ESCRITORIO Y OFICINA"/>
    <s v="CARPETA TIPO CATÁLOGO 2 PULG"/>
    <n v="44122003"/>
    <s v="SELECCIÓN ABREVIADA MENOR CUANTÍA"/>
    <n v="3"/>
    <n v="6"/>
    <n v="339"/>
    <n v="2039237.55"/>
    <s v="UNIDAD"/>
    <s v="NO SOLICITADAS"/>
  </r>
  <r>
    <x v="20"/>
    <s v="204-4-15"/>
    <n v="10"/>
    <s v="PAPELERIA, UTILES DE ESCRITORIO Y OFICINA"/>
    <s v="CARPETA TIPO CATÁLOGO 3 PULG"/>
    <n v="44122003"/>
    <s v="SELECCIÓN ABREVIADA MENOR CUANTÍA"/>
    <n v="3"/>
    <n v="6"/>
    <n v="92"/>
    <n v="691913.6"/>
    <s v="UNIDAD"/>
    <s v="NO SOLICITADAS"/>
  </r>
  <r>
    <x v="20"/>
    <s v="204-4-15"/>
    <n v="10"/>
    <s v="PAPELERIA, UTILES DE ESCRITORIO Y OFICINA"/>
    <s v="CARPETA TIPO CATÁLOGO 4 PULG"/>
    <n v="44122003"/>
    <s v="SELECCIÓN ABREVIADA MENOR CUANTÍA"/>
    <n v="3"/>
    <n v="6"/>
    <n v="2"/>
    <n v="17136"/>
    <s v="UNIDAD"/>
    <s v="NO SOLICITADAS"/>
  </r>
  <r>
    <x v="20"/>
    <s v="204-4-15"/>
    <n v="10"/>
    <s v="PAPELERIA, UTILES DE ESCRITORIO Y OFICINA"/>
    <s v="CARPETAS PLEGADAS POR LA MITAD EN CARTULINA DESACIDIFICADA"/>
    <n v="44122003"/>
    <s v="SELECCIÓN ABREVIADA MENOR CUANTÍA"/>
    <n v="3"/>
    <n v="6"/>
    <n v="123"/>
    <n v="7230678"/>
    <s v="PAQUETE X 50"/>
    <s v="NO SOLICITADAS"/>
  </r>
  <r>
    <x v="20"/>
    <s v="204-4-15"/>
    <n v="10"/>
    <s v="PAPELERIA, UTILES DE ESCRITORIO Y OFICINA"/>
    <s v="CARTULINA CARTA BLANCA"/>
    <n v="14111519"/>
    <s v="SELECCIÓN ABREVIADA MENOR CUANTÍA"/>
    <n v="3"/>
    <n v="6"/>
    <n v="22"/>
    <n v="97782.299999999988"/>
    <s v="PAQUETE X 100"/>
    <s v="NO SOLICITADAS"/>
  </r>
  <r>
    <x v="20"/>
    <s v="204-4-15"/>
    <n v="10"/>
    <s v="PAPELERIA, UTILES DE ESCRITORIO Y OFICINA"/>
    <s v="CARTULINA CARTA SURTIDO"/>
    <n v="14111519"/>
    <s v="SELECCIÓN ABREVIADA MENOR CUANTÍA"/>
    <n v="3"/>
    <n v="6"/>
    <n v="151.00000000000003"/>
    <n v="671142.15"/>
    <s v="PAQUETE X 100"/>
    <s v="NO SOLICITADAS"/>
  </r>
  <r>
    <x v="20"/>
    <s v="204-4-15"/>
    <n v="10"/>
    <s v="PAPELERIA, UTILES DE ESCRITORIO Y OFICINA"/>
    <s v="CARTULINA OFICIO BLANCA"/>
    <n v="14111519"/>
    <s v="SELECCIÓN ABREVIADA MENOR CUANTÍA"/>
    <n v="3"/>
    <n v="6"/>
    <n v="57"/>
    <n v="275050.64999999997"/>
    <s v="PAQUETE X 100"/>
    <s v="NO SOLICITADAS"/>
  </r>
  <r>
    <x v="20"/>
    <s v="204-4-15"/>
    <n v="10"/>
    <s v="PAPELERIA, UTILES DE ESCRITORIO Y OFICINA"/>
    <s v="CARTULINA OFICIO SURTIDO"/>
    <n v="14111519"/>
    <s v="SELECCIÓN ABREVIADA MENOR CUANTÍA"/>
    <n v="3"/>
    <n v="6"/>
    <n v="1449"/>
    <n v="6992077.0499999998"/>
    <s v="PAQUETE X 100"/>
    <s v="NO SOLICITADAS"/>
  </r>
  <r>
    <x v="20"/>
    <s v="204-4-15"/>
    <n v="10"/>
    <s v="PAPELERIA, UTILES DE ESCRITORIO Y OFICINA"/>
    <s v="CARTULINA PLIEGO BLANCO"/>
    <n v="14111519"/>
    <s v="SELECCIÓN ABREVIADA MENOR CUANTÍA"/>
    <n v="3"/>
    <n v="6"/>
    <n v="1367"/>
    <n v="593756.45000000007"/>
    <s v="UNIDAD"/>
    <s v="NO SOLICITADAS"/>
  </r>
  <r>
    <x v="20"/>
    <s v="204-4-15"/>
    <n v="10"/>
    <s v="PAPELERIA, UTILES DE ESCRITORIO Y OFICINA"/>
    <s v="CARTULINA PLIEGO SURTIDO"/>
    <n v="14111519"/>
    <s v="SELECCIÓN ABREVIADA MENOR CUANTÍA"/>
    <n v="3"/>
    <n v="6"/>
    <n v="2574"/>
    <n v="1118016.9000000001"/>
    <s v="UNIDAD"/>
    <s v="NO SOLICITADAS"/>
  </r>
  <r>
    <x v="20"/>
    <s v="204-4-15"/>
    <n v="10"/>
    <s v="PAPELERIA, UTILES DE ESCRITORIO Y OFICINA"/>
    <s v="CD-R"/>
    <n v="43201808"/>
    <s v="SELECCIÓN ABREVIADA MENOR CUANTÍA"/>
    <n v="3"/>
    <n v="6"/>
    <n v="43"/>
    <n v="1882544.3"/>
    <s v="100 UNIDADES"/>
    <s v="NO SOLICITADAS"/>
  </r>
  <r>
    <x v="20"/>
    <s v="204-4-15"/>
    <n v="10"/>
    <s v="PAPELERIA, UTILES DE ESCRITORIO Y OFICINA"/>
    <s v="CD-RW"/>
    <n v="43201809"/>
    <s v="SELECCIÓN ABREVIADA MENOR CUANTÍA"/>
    <n v="3"/>
    <n v="6"/>
    <n v="26"/>
    <n v="906851.4"/>
    <s v="25 UNIDADES"/>
    <s v="NO SOLICITADAS"/>
  </r>
  <r>
    <x v="20"/>
    <s v="204-4-15"/>
    <n v="10"/>
    <s v="PAPELERIA, UTILES DE ESCRITORIO Y OFICINA"/>
    <s v="CERA PARA CONTAR - CERA DACTILAR CUENTA FÁCIL "/>
    <n v="12181501"/>
    <s v="SELECCIÓN ABREVIADA MENOR CUANTÍA"/>
    <n v="3"/>
    <n v="6"/>
    <n v="99"/>
    <n v="92834.28"/>
    <s v="UNIDAD"/>
    <s v="NO SOLICITADAS"/>
  </r>
  <r>
    <x v="20"/>
    <s v="204-4-15"/>
    <n v="10"/>
    <s v="PAPELERIA, UTILES DE ESCRITORIO Y OFICINA"/>
    <s v="CHINCHES X 50"/>
    <n v="31162001"/>
    <s v="SELECCIÓN ABREVIADA MENOR CUANTÍA"/>
    <n v="3"/>
    <n v="6"/>
    <n v="877"/>
    <n v="527033.15"/>
    <s v="CAJA X 50"/>
    <s v="NO SOLICITADAS"/>
  </r>
  <r>
    <x v="20"/>
    <s v="204-4-15"/>
    <n v="10"/>
    <s v="PAPELERIA, UTILES DE ESCRITORIO Y OFICINA"/>
    <s v="CHINCHÓN TRASLUCIDO X 100"/>
    <n v="31162001"/>
    <s v="SELECCIÓN ABREVIADA MENOR CUANTÍA"/>
    <n v="3"/>
    <n v="6"/>
    <n v="57"/>
    <n v="59690.400000000001"/>
    <s v="CAJA X 100"/>
    <s v="NO SOLICITADAS"/>
  </r>
  <r>
    <x v="20"/>
    <s v="204-4-15"/>
    <n v="10"/>
    <s v="PAPELERIA, UTILES DE ESCRITORIO Y OFICINA"/>
    <s v="CINTA ADHESIVA DE EMPAQUE EN ROLLO"/>
    <n v="31201517"/>
    <s v="SELECCIÓN ABREVIADA MENOR CUANTÍA"/>
    <n v="3"/>
    <n v="6"/>
    <n v="2117"/>
    <n v="5076248.45"/>
    <s v="UNIDAD - ROLLO"/>
    <s v="NO SOLICITADAS"/>
  </r>
  <r>
    <x v="20"/>
    <s v="204-4-15"/>
    <n v="10"/>
    <s v="PAPELERIA, UTILES DE ESCRITORIO Y OFICINA"/>
    <s v="CINTA ADHESIVA MÁGICA"/>
    <n v="31201512"/>
    <s v="SELECCIÓN ABREVIADA MENOR CUANTÍA"/>
    <n v="3"/>
    <n v="6"/>
    <n v="57"/>
    <n v="612504.9"/>
    <s v="UNIDAD - ROLLO"/>
    <s v="NO SOLICITADAS"/>
  </r>
  <r>
    <x v="20"/>
    <s v="204-4-15"/>
    <n v="10"/>
    <s v="PAPELERIA, UTILES DE ESCRITORIO Y OFICINA"/>
    <s v="CINTA ADHESIVA PARA ENMASCARAR 12MM"/>
    <n v="31201512"/>
    <s v="SELECCIÓN ABREVIADA MENOR CUANTÍA"/>
    <n v="3"/>
    <n v="6"/>
    <n v="301"/>
    <n v="381472.35"/>
    <s v="UNIDAD - ROLLO"/>
    <s v="NO SOLICITADAS"/>
  </r>
  <r>
    <x v="20"/>
    <s v="204-4-15"/>
    <n v="10"/>
    <s v="PAPELERIA, UTILES DE ESCRITORIO Y OFICINA"/>
    <s v="CINTA ADHESIVA PARA ENMASCARAR 48MM"/>
    <n v="31201512"/>
    <s v="SELECCIÓN ABREVIADA MENOR CUANTÍA"/>
    <n v="3"/>
    <n v="6"/>
    <n v="467"/>
    <n v="2328508.7000000002"/>
    <s v="UNIDAD - ROLLO"/>
    <s v="NO SOLICITADAS"/>
  </r>
  <r>
    <x v="20"/>
    <s v="204-4-15"/>
    <n v="10"/>
    <s v="PAPELERIA, UTILES DE ESCRITORIO Y OFICINA"/>
    <s v="CINTA ADHESIVA TRANSPARENTE"/>
    <n v="31201512"/>
    <s v="SELECCIÓN ABREVIADA MENOR CUANTÍA"/>
    <n v="3"/>
    <n v="6"/>
    <n v="1263"/>
    <n v="623732.55000000005"/>
    <s v="UNIDAD - ROLLO"/>
    <s v="NO SOLICITADAS"/>
  </r>
  <r>
    <x v="20"/>
    <s v="204-4-15"/>
    <n v="10"/>
    <s v="PAPELERIA, UTILES DE ESCRITORIO Y OFICINA"/>
    <s v="CLIP ESTÁNDAR PEQUEÑO X 100"/>
    <n v="44122104"/>
    <s v="SELECCIÓN ABREVIADA MENOR CUANTÍA"/>
    <n v="3"/>
    <n v="6"/>
    <n v="1414"/>
    <n v="489654.06000000006"/>
    <s v="CAJA X 100"/>
    <s v="NO SOLICITADAS"/>
  </r>
  <r>
    <x v="20"/>
    <s v="204-4-15"/>
    <n v="10"/>
    <s v="PAPELERIA, UTILES DE ESCRITORIO Y OFICINA"/>
    <s v="CLIP ESTÁNDAR PEQUEÑO PLASTIFICADO X 100"/>
    <n v="44122104"/>
    <s v="SELECCIÓN ABREVIADA MENOR CUANTÍA"/>
    <n v="3"/>
    <n v="6"/>
    <n v="3724"/>
    <n v="3102092"/>
    <s v="CAJA X 100"/>
    <s v="NO SOLICITADAS"/>
  </r>
  <r>
    <x v="20"/>
    <s v="204-4-15"/>
    <n v="10"/>
    <s v="PAPELERIA, UTILES DE ESCRITORIO Y OFICINA"/>
    <s v="CLIP JUMBO X 100"/>
    <n v="44122104"/>
    <s v="SELECCIÓN ABREVIADA MENOR CUANTÍA"/>
    <n v="3"/>
    <n v="6"/>
    <n v="109"/>
    <n v="139178.82999999999"/>
    <s v="CAJA X 100"/>
    <s v="NO SOLICITADAS"/>
  </r>
  <r>
    <x v="20"/>
    <s v="204-4-15"/>
    <n v="10"/>
    <s v="PAPELERIA, UTILES DE ESCRITORIO Y OFICINA"/>
    <s v="CLIP MARIPOSA GIGANTE X 12"/>
    <n v="44122104"/>
    <s v="SELECCIÓN ABREVIADA MENOR CUANTÍA"/>
    <n v="3"/>
    <n v="6"/>
    <n v="799"/>
    <n v="1061103.96"/>
    <s v="CAJA X 12"/>
    <s v="NO SOLICITADAS"/>
  </r>
  <r>
    <x v="20"/>
    <s v="204-4-15"/>
    <n v="10"/>
    <s v="PAPELERIA, UTILES DE ESCRITORIO Y OFICINA"/>
    <s v="COLORES"/>
    <n v="44121707"/>
    <s v="SELECCIÓN ABREVIADA MENOR CUANTÍA"/>
    <n v="3"/>
    <n v="6"/>
    <n v="6"/>
    <n v="11850"/>
    <s v="CAJA X 12"/>
    <s v="NO SOLICITADAS"/>
  </r>
  <r>
    <x v="20"/>
    <s v="204-4-15"/>
    <n v="10"/>
    <s v="PAPELERIA, UTILES DE ESCRITORIO Y OFICINA"/>
    <s v="CORRECTOR LIQUIDO EN FRASCO"/>
    <n v="44103113"/>
    <s v="SELECCIÓN ABREVIADA MENOR CUANTÍA"/>
    <n v="3"/>
    <n v="6"/>
    <n v="39"/>
    <n v="43393.350000000006"/>
    <s v="UNIDAD"/>
    <s v="NO SOLICITADAS"/>
  </r>
  <r>
    <x v="20"/>
    <s v="204-4-15"/>
    <n v="10"/>
    <s v="PAPELERIA, UTILES DE ESCRITORIO Y OFICINA"/>
    <s v="CORRECTOR LÍQUIDO EN LÁPIZ"/>
    <n v="44103113"/>
    <s v="SELECCIÓN ABREVIADA MENOR CUANTÍA"/>
    <n v="3"/>
    <n v="6"/>
    <n v="977"/>
    <n v="1057993.3"/>
    <s v="UNIDAD"/>
    <s v="NO SOLICITADAS"/>
  </r>
  <r>
    <x v="20"/>
    <s v="204-4-15"/>
    <n v="10"/>
    <s v="PAPELERIA, UTILES DE ESCRITORIO Y OFICINA"/>
    <s v="COSEDORA DE OFICINA 20 HOJAS"/>
    <n v="42312009"/>
    <s v="SELECCIÓN ABREVIADA MENOR CUANTÍA"/>
    <n v="3"/>
    <n v="6"/>
    <n v="187"/>
    <n v="1335180"/>
    <s v="UNIDAD"/>
    <s v="NO SOLICITADAS"/>
  </r>
  <r>
    <x v="20"/>
    <s v="204-4-15"/>
    <n v="10"/>
    <s v="PAPELERIA, UTILES DE ESCRITORIO Y OFICINA"/>
    <s v="COSEDORA DE OFICINA 30 HOJAS"/>
    <n v="42312009"/>
    <s v="SELECCIÓN ABREVIADA MENOR CUANTÍA"/>
    <n v="3"/>
    <n v="6"/>
    <n v="795"/>
    <n v="9460500"/>
    <s v="UNIDAD"/>
    <s v="NO SOLICITADAS"/>
  </r>
  <r>
    <x v="20"/>
    <s v="204-4-15"/>
    <n v="10"/>
    <s v="PAPELERIA, UTILES DE ESCRITORIO Y OFICINA"/>
    <s v="COSEDORA ELÉCTRICA"/>
    <n v="42312009"/>
    <s v="SELECCIÓN ABREVIADA MENOR CUANTÍA"/>
    <n v="3"/>
    <n v="6"/>
    <n v="9"/>
    <n v="1981350"/>
    <s v="UNIDAD"/>
    <s v="NO SOLICITADAS"/>
  </r>
  <r>
    <x v="20"/>
    <s v="204-4-15"/>
    <n v="10"/>
    <s v="PAPELERIA, UTILES DE ESCRITORIO Y OFICINA"/>
    <s v="COSEDORA INDUSTRIAL"/>
    <n v="42312009"/>
    <s v="SELECCIÓN ABREVIADA MENOR CUANTÍA"/>
    <n v="3"/>
    <n v="6"/>
    <n v="15"/>
    <n v="755947.5"/>
    <s v="UNIDAD"/>
    <s v="NO SOLICITADAS"/>
  </r>
  <r>
    <x v="20"/>
    <s v="204-4-15"/>
    <n v="10"/>
    <s v="PAPELERIA, UTILES DE ESCRITORIO Y OFICINA"/>
    <s v="COSEDORA SEMINDUSTRIAL"/>
    <n v="42312009"/>
    <s v="SELECCIÓN ABREVIADA MENOR CUANTÍA"/>
    <n v="3"/>
    <n v="6"/>
    <n v="4"/>
    <n v="92010.8"/>
    <s v="UNIDAD"/>
    <s v="NO SOLICITADAS"/>
  </r>
  <r>
    <x v="20"/>
    <s v="204-4-15"/>
    <n v="10"/>
    <s v="PAPELERIA, UTILES DE ESCRITORIO Y OFICINA"/>
    <s v="DVD-R PAQUETE X 50"/>
    <n v="43202003"/>
    <s v="SELECCIÓN ABREVIADA MENOR CUANTÍA"/>
    <n v="3"/>
    <n v="6"/>
    <n v="77"/>
    <n v="1788159.45"/>
    <s v="PAQUETE X 50"/>
    <s v="NO SOLICITADAS"/>
  </r>
  <r>
    <x v="20"/>
    <s v="204-4-15"/>
    <n v="10"/>
    <s v="PAPELERIA, UTILES DE ESCRITORIO Y OFICINA"/>
    <s v="FECHADOR DE ENTINTADO MANUAL"/>
    <n v="44102402"/>
    <s v="SELECCIÓN ABREVIADA MENOR CUANTÍA"/>
    <n v="3"/>
    <n v="6"/>
    <n v="70"/>
    <n v="410669"/>
    <s v="UNIDAD"/>
    <s v="NO SOLICITADAS"/>
  </r>
  <r>
    <x v="20"/>
    <s v="204-4-15"/>
    <n v="10"/>
    <s v="PAPELERIA, UTILES DE ESCRITORIO Y OFICINA"/>
    <s v="FOLDER CELUGUIA CON PORTA GUÍA PLÁSTICA EN POSICIÓN HORIZONTAL PAQUETE X 50 QUE CUMPLAN CON NTC 4436:1999 Y NTC 5397 PAQUETE X 50"/>
    <n v="44122029"/>
    <s v="SELECCIÓN ABREVIADA MENOR CUANTÍA"/>
    <n v="3"/>
    <n v="6"/>
    <n v="79"/>
    <n v="578631.54999999993"/>
    <s v="50 UNIDADES"/>
    <s v="NO SOLICITADAS"/>
  </r>
  <r>
    <x v="20"/>
    <s v="204-4-15"/>
    <n v="10"/>
    <s v="PAPELERIA, UTILES DE ESCRITORIO Y OFICINA"/>
    <s v="FOLDER CELUGUIA CON PORTA GUÍA PLÁSTICA EN POSICIÓN VERTICAL, PAQUETE X 50 QUE CUMPLAN CON NTC 4436:1999 Y NTC 5397"/>
    <n v="44122029"/>
    <s v="SELECCIÓN ABREVIADA MENOR CUANTÍA"/>
    <n v="3"/>
    <n v="6"/>
    <n v="77"/>
    <n v="563982.65"/>
    <s v="PAQUETE X 50"/>
    <s v="NO SOLICITADAS"/>
  </r>
  <r>
    <x v="20"/>
    <s v="204-4-15"/>
    <n v="10"/>
    <s v="PAPELERIA, UTILES DE ESCRITORIO Y OFICINA"/>
    <s v="FOLDER COLGANTE DE VARILLA PLÁSTICA  PAQUETE X 50 QUE CUMPLAN CON NTC 4436:1999 Y NTC 5397"/>
    <n v="44122029"/>
    <s v="SELECCIÓN ABREVIADA MENOR CUANTÍA"/>
    <n v="3"/>
    <n v="6"/>
    <n v="85"/>
    <n v="2334036.25"/>
    <s v="PAQUETE X 50"/>
    <s v="NO SOLICITADAS"/>
  </r>
  <r>
    <x v="20"/>
    <s v="204-4-15"/>
    <n v="10"/>
    <s v="PAPELERIA, UTILES DE ESCRITORIO Y OFICINA"/>
    <s v="FUNDA PROTECTORA DE PLÁSTICO TAMAÑO CARTA X 100 UNIDADES"/>
    <n v="44122013"/>
    <s v="SELECCIÓN ABREVIADA MENOR CUANTÍA"/>
    <n v="3"/>
    <n v="6"/>
    <n v="2"/>
    <n v="40602.800000000003"/>
    <s v="100 UNIDADES"/>
    <s v="NO SOLICITADAS"/>
  </r>
  <r>
    <x v="20"/>
    <s v="204-4-15"/>
    <n v="10"/>
    <s v="PAPELERIA, UTILES DE ESCRITORIO Y OFICINA"/>
    <s v="FUNDA PROTECTORA DE PLÁSTICO TAMAÑO OFICIO X 100 UNIDADES"/>
    <n v="44122013"/>
    <s v="SELECCIÓN ABREVIADA MENOR CUANTÍA"/>
    <n v="3"/>
    <n v="6"/>
    <n v="4"/>
    <n v="119261.8"/>
    <s v="100 UNIDADES"/>
    <s v="NO SOLICITADAS"/>
  </r>
  <r>
    <x v="20"/>
    <s v="204-4-15"/>
    <n v="10"/>
    <s v="PAPELERIA, UTILES DE ESCRITORIO Y OFICINA"/>
    <s v="GANCHO LEGAJADOR PLÁSTICO X 20"/>
    <n v="44122022"/>
    <s v="SELECCIÓN ABREVIADA MENOR CUANTÍA"/>
    <n v="3"/>
    <n v="6"/>
    <n v="6173"/>
    <n v="10996767.390000001"/>
    <s v="20 UNIDADES"/>
    <s v="NO SOLICITADAS"/>
  </r>
  <r>
    <x v="20"/>
    <s v="204-4-15"/>
    <n v="10"/>
    <s v="PAPELERIA, UTILES DE ESCRITORIO Y OFICINA"/>
    <s v="GANCHO NO 23/14 CAJA X 1000"/>
    <n v="44122022"/>
    <s v="SELECCIÓN ABREVIADA MENOR CUANTÍA"/>
    <n v="3"/>
    <n v="6"/>
    <n v="7"/>
    <n v="22282.75"/>
    <s v="CAJA X 1000"/>
    <s v="NO SOLICITADAS"/>
  </r>
  <r>
    <x v="20"/>
    <s v="204-4-15"/>
    <n v="10"/>
    <s v="PAPELERIA, UTILES DE ESCRITORIO Y OFICINA"/>
    <s v="GANCHO NO. 23/10 CAJA X 1000"/>
    <n v="44122022"/>
    <s v="SELECCIÓN ABREVIADA MENOR CUANTÍA"/>
    <n v="3"/>
    <n v="6"/>
    <n v="7"/>
    <n v="18742.5"/>
    <s v="CAJA X 1000"/>
    <s v="NO SOLICITADAS"/>
  </r>
  <r>
    <x v="20"/>
    <s v="204-4-15"/>
    <n v="10"/>
    <s v="PAPELERIA, UTILES DE ESCRITORIO Y OFICINA"/>
    <s v="GANCHO NO. 23/12 CAJA POR 1000"/>
    <n v="44122022"/>
    <s v="SELECCIÓN ABREVIADA MENOR CUANTÍA"/>
    <n v="3"/>
    <n v="6"/>
    <n v="52"/>
    <n v="147893.19999999998"/>
    <s v="CAJA X 1000"/>
    <s v="NO SOLICITADAS"/>
  </r>
  <r>
    <x v="20"/>
    <s v="204-4-15"/>
    <n v="10"/>
    <s v="PAPELERIA, UTILES DE ESCRITORIO Y OFICINA"/>
    <s v="GANCHO NO. 23/8 CAJA X 1000"/>
    <n v="44122022"/>
    <s v="SELECCIÓN ABREVIADA MENOR CUANTÍA"/>
    <n v="3"/>
    <n v="6"/>
    <n v="52"/>
    <n v="130566.8"/>
    <s v="CAJA X 1000"/>
    <s v="NO SOLICITADAS"/>
  </r>
  <r>
    <x v="20"/>
    <s v="204-4-15"/>
    <n v="10"/>
    <s v="PAPELERIA, UTILES DE ESCRITORIO Y OFICINA"/>
    <s v="GRAPA NO. 26/6 CAJA X 5000 "/>
    <n v="44122107"/>
    <s v="SELECCIÓN ABREVIADA MENOR CUANTÍA"/>
    <n v="3"/>
    <n v="6"/>
    <n v="1262"/>
    <n v="1914769.5"/>
    <s v="CAJA X 5000"/>
    <s v="NO SOLICITADAS"/>
  </r>
  <r>
    <x v="20"/>
    <s v="204-4-15"/>
    <n v="10"/>
    <s v="PAPELERIA, UTILES DE ESCRITORIO Y OFICINA"/>
    <s v="GUÍA EN CARTULINA CARTA PAQUETE X 5"/>
    <n v="24113002"/>
    <s v="SELECCIÓN ABREVIADA MENOR CUANTÍA"/>
    <n v="3"/>
    <n v="6"/>
    <n v="457"/>
    <n v="214812.85"/>
    <s v="PAQUETE X 5"/>
    <s v="NO SOLICITADAS"/>
  </r>
  <r>
    <x v="20"/>
    <s v="204-4-15"/>
    <n v="10"/>
    <s v="PAPELERIA, UTILES DE ESCRITORIO Y OFICINA"/>
    <s v="GUÍA EN CARTULINA OFICIO PAQUETE X 5"/>
    <n v="24113002"/>
    <s v="SELECCIÓN ABREVIADA MENOR CUANTÍA"/>
    <n v="3"/>
    <n v="6"/>
    <n v="436"/>
    <n v="233478"/>
    <s v="PAQUETE X 5"/>
    <s v="NO SOLICITADAS"/>
  </r>
  <r>
    <x v="20"/>
    <s v="204-4-15"/>
    <n v="10"/>
    <s v="PAPELERIA, UTILES DE ESCRITORIO Y OFICINA"/>
    <s v="GUILLOTINA MANUAL CORTE DE MINIMO 12 HOJAS"/>
    <n v="60121301"/>
    <s v="SELECCIÓN ABREVIADA MENOR CUANTÍA"/>
    <n v="3"/>
    <n v="6"/>
    <n v="49"/>
    <n v="3718895.18"/>
    <s v="UNIDAD"/>
    <s v="NO SOLICITADAS"/>
  </r>
  <r>
    <x v="20"/>
    <s v="204-4-15"/>
    <n v="10"/>
    <s v="PAPELERIA, UTILES DE ESCRITORIO Y OFICINA"/>
    <s v="KIT ESCOLAR BÁSICO"/>
    <n v="14111532"/>
    <s v="SELECCIÓN ABREVIADA MENOR CUANTÍA"/>
    <n v="3"/>
    <n v="6"/>
    <n v="270"/>
    <n v="2009731.5"/>
    <s v="UNIDAD"/>
    <s v="NO SOLICITADAS"/>
  </r>
  <r>
    <x v="20"/>
    <s v="204-4-15"/>
    <n v="10"/>
    <s v="PAPELERIA, UTILES DE ESCRITORIO Y OFICINA"/>
    <s v="LÁPIZ DE CHEQUEO MINA ROJA "/>
    <n v="44121707"/>
    <s v="SELECCIÓN ABREVIADA MENOR CUANTÍA"/>
    <n v="3"/>
    <n v="6"/>
    <n v="1924"/>
    <n v="519480"/>
    <s v="UNIDAD"/>
    <s v="NO SOLICITADAS"/>
  </r>
  <r>
    <x v="20"/>
    <s v="204-4-15"/>
    <n v="10"/>
    <s v="PAPELERIA, UTILES DE ESCRITORIO Y OFICINA"/>
    <s v="LÁPIZ DE ESCRITURA MINA NEGRA"/>
    <n v="44121707"/>
    <s v="SELECCIÓN ABREVIADA MENOR CUANTÍA"/>
    <n v="3"/>
    <n v="6"/>
    <n v="3523"/>
    <n v="7046000"/>
    <s v="12 UNIDADES"/>
    <s v="NO SOLICITADAS"/>
  </r>
  <r>
    <x v="20"/>
    <s v="204-4-15"/>
    <n v="10"/>
    <s v="PAPELERIA, UTILES DE ESCRITORIO Y OFICINA"/>
    <s v="LEGAJADOR AZ "/>
    <n v="44122029"/>
    <s v="SELECCIÓN ABREVIADA MENOR CUANTÍA"/>
    <n v="3"/>
    <n v="6"/>
    <n v="468"/>
    <n v="1317115.8"/>
    <s v="UNIDAD"/>
    <s v="NO SOLICITADAS"/>
  </r>
  <r>
    <x v="20"/>
    <s v="204-4-15"/>
    <n v="10"/>
    <s v="PAPELERIA, UTILES DE ESCRITORIO Y OFICINA"/>
    <s v="LIBRETA DE TAQUIGRAFÍA"/>
    <n v="14111526"/>
    <s v="SELECCIÓN ABREVIADA MENOR CUANTÍA"/>
    <n v="3"/>
    <n v="6"/>
    <n v="751"/>
    <n v="1179670.8"/>
    <s v="UNIDAD"/>
    <s v="NO SOLICITADAS"/>
  </r>
  <r>
    <x v="20"/>
    <s v="204-4-15"/>
    <n v="10"/>
    <s v="PAPELERIA, UTILES DE ESCRITORIO Y OFICINA"/>
    <s v="LIBRETA DOBLE O RAYADO/ CUADERNO RAYADO"/>
    <n v="14111526"/>
    <s v="SELECCIÓN ABREVIADA MENOR CUANTÍA"/>
    <n v="3"/>
    <n v="6"/>
    <n v="31"/>
    <n v="44636.9"/>
    <s v="UNIDAD"/>
    <s v="NO SOLICITADAS"/>
  </r>
  <r>
    <x v="20"/>
    <s v="204-4-15"/>
    <n v="10"/>
    <s v="PAPELERIA, UTILES DE ESCRITORIO Y OFICINA"/>
    <s v="LIBRETA DOBLE O CUADRICULADO"/>
    <n v="14111526"/>
    <s v="SELECCIÓN ABREVIADA MENOR CUANTÍA"/>
    <n v="3"/>
    <n v="6"/>
    <n v="10"/>
    <n v="14399"/>
    <s v="UNIDAD"/>
    <s v="NO SOLICITADAS"/>
  </r>
  <r>
    <x v="20"/>
    <s v="204-4-15"/>
    <n v="10"/>
    <s v="PAPELERIA, UTILES DE ESCRITORIO Y OFICINA"/>
    <s v="LIBRETA TELEMENSAJE"/>
    <n v="14111526"/>
    <s v="SELECCIÓN ABREVIADA MENOR CUANTÍA"/>
    <n v="3"/>
    <n v="6"/>
    <n v="2"/>
    <n v="22848"/>
    <s v="UNIDAD"/>
    <s v="NO SOLICITADAS"/>
  </r>
  <r>
    <x v="20"/>
    <s v="204-4-15"/>
    <n v="10"/>
    <s v="PAPELERIA, UTILES DE ESCRITORIO Y OFICINA"/>
    <s v="LIBRO DE ACTAS 100 FOLIOS"/>
    <n v="14111807"/>
    <s v="SELECCIÓN ABREVIADA MENOR CUANTÍA"/>
    <n v="3"/>
    <n v="6"/>
    <n v="861"/>
    <n v="3370901.1"/>
    <s v="UNIDAD"/>
    <s v="NO SOLICITADAS"/>
  </r>
  <r>
    <x v="20"/>
    <s v="204-4-15"/>
    <n v="10"/>
    <s v="PAPELERIA, UTILES DE ESCRITORIO Y OFICINA"/>
    <s v="LIBRO DE ACTAS 200 FOLIOS"/>
    <n v="14111807"/>
    <s v="SELECCIÓN ABREVIADA MENOR CUANTÍA"/>
    <n v="3"/>
    <n v="6"/>
    <n v="1817"/>
    <n v="12411200.200000001"/>
    <s v="UNIDAD"/>
    <s v="NO SOLICITADAS"/>
  </r>
  <r>
    <x v="20"/>
    <s v="204-4-15"/>
    <n v="10"/>
    <s v="PAPELERIA, UTILES DE ESCRITORIO Y OFICINA"/>
    <s v="LIBRO DE ACTAS 300 FOLIOS"/>
    <n v="14111807"/>
    <s v="SELECCIÓN ABREVIADA MENOR CUANTÍA"/>
    <n v="3"/>
    <n v="6"/>
    <n v="550"/>
    <n v="5851230"/>
    <s v="UNIDAD"/>
    <s v="NO SOLICITADAS"/>
  </r>
  <r>
    <x v="20"/>
    <s v="204-4-15"/>
    <n v="10"/>
    <s v="PAPELERIA, UTILES DE ESCRITORIO Y OFICINA"/>
    <s v="LIBRO DE ACTAS 400 FOLIOS"/>
    <n v="14111807"/>
    <s v="SELECCIÓN ABREVIADA MENOR CUANTÍA"/>
    <n v="3"/>
    <n v="6"/>
    <n v="299"/>
    <n v="3807167"/>
    <s v="UNIDAD"/>
    <s v="NO SOLICITADAS"/>
  </r>
  <r>
    <x v="20"/>
    <s v="204-4-15"/>
    <n v="10"/>
    <s v="PAPELERIA, UTILES DE ESCRITORIO Y OFICINA"/>
    <s v="LIBRO DE ACTAS 600 FOLIOS"/>
    <n v="14111807"/>
    <s v="SELECCIÓN ABREVIADA MENOR CUANTÍA"/>
    <n v="3"/>
    <n v="6"/>
    <n v="25"/>
    <n v="426168.75"/>
    <s v="UNIDAD"/>
    <s v="NO SOLICITADAS"/>
  </r>
  <r>
    <x v="20"/>
    <s v="204-4-15"/>
    <n v="10"/>
    <s v="PAPELERIA, UTILES DE ESCRITORIO Y OFICINA"/>
    <s v="MANECILLA DOBLE CLIP 2 PULG CAJA X 12"/>
    <n v="31163230"/>
    <s v="SELECCIÓN ABREVIADA MENOR CUANTÍA"/>
    <n v="3"/>
    <n v="6"/>
    <n v="7"/>
    <n v="27447.350000000002"/>
    <s v="CAJA X 12"/>
    <s v="NO SOLICITADAS"/>
  </r>
  <r>
    <x v="20"/>
    <s v="204-4-15"/>
    <n v="10"/>
    <s v="PAPELERIA, UTILES DE ESCRITORIO Y OFICINA"/>
    <s v="MANECILLA DOBLE CLIP 1 PULG CAJA X 12"/>
    <n v="31163230"/>
    <s v="SELECCIÓN ABREVIADA MENOR CUANTÍA"/>
    <n v="3"/>
    <n v="6"/>
    <n v="18"/>
    <n v="28274.399999999998"/>
    <s v="CAJA X 12"/>
    <s v="NO SOLICITADAS"/>
  </r>
  <r>
    <x v="20"/>
    <s v="204-4-15"/>
    <n v="10"/>
    <s v="PAPELERIA, UTILES DE ESCRITORIO Y OFICINA"/>
    <s v="MANECILLA DOBLE CLIP 1/2 PULG CAJA X 12"/>
    <n v="31163230"/>
    <s v="SELECCIÓN ABREVIADA MENOR CUANTÍA"/>
    <n v="3"/>
    <n v="6"/>
    <n v="5"/>
    <n v="3867.5"/>
    <s v="CAJA X 12"/>
    <s v="NO SOLICITADAS"/>
  </r>
  <r>
    <x v="20"/>
    <s v="204-4-15"/>
    <n v="10"/>
    <s v="PAPELERIA, UTILES DE ESCRITORIO Y OFICINA"/>
    <s v="MANECILLA DOBLE CLIP 3/4 PULG CAJA X 12"/>
    <n v="31163230"/>
    <s v="SELECCIÓN ABREVIADA MENOR CUANTÍA"/>
    <n v="3"/>
    <n v="6"/>
    <n v="5"/>
    <n v="4254.25"/>
    <s v="CAJA X 12"/>
    <s v="NO SOLICITADAS"/>
  </r>
  <r>
    <x v="20"/>
    <s v="204-4-15"/>
    <n v="10"/>
    <s v="PAPELERIA, UTILES DE ESCRITORIO Y OFICINA"/>
    <s v="MARCADOR BORRABLE DESECHABLE"/>
    <n v="44121708"/>
    <s v="SELECCIÓN ABREVIADA MENOR CUANTÍA"/>
    <n v="3"/>
    <n v="6"/>
    <n v="5522"/>
    <n v="5138662.76"/>
    <s v="UNIDAD"/>
    <s v="NO SOLICITADAS"/>
  </r>
  <r>
    <x v="20"/>
    <s v="204-4-15"/>
    <n v="10"/>
    <s v="PAPELERIA, UTILES DE ESCRITORIO Y OFICINA"/>
    <s v="MARCADOR BORRABLE RECARGABLE"/>
    <n v="44121708"/>
    <s v="SELECCIÓN ABREVIADA MENOR CUANTÍA"/>
    <n v="3"/>
    <n v="6"/>
    <n v="33"/>
    <n v="46692.030000000006"/>
    <s v="UNIDAD"/>
    <s v="NO SOLICITADAS"/>
  </r>
  <r>
    <x v="20"/>
    <s v="204-4-15"/>
    <n v="10"/>
    <s v="PAPELERIA, UTILES DE ESCRITORIO Y OFICINA"/>
    <s v="MARCADOR PERMANENTE "/>
    <n v="44121708"/>
    <s v="SELECCIÓN ABREVIADA MENOR CUANTÍA"/>
    <n v="3"/>
    <n v="6"/>
    <n v="3968"/>
    <n v="2337350.4"/>
    <s v="UNIDAD"/>
    <s v="NO SOLICITADAS"/>
  </r>
  <r>
    <x v="20"/>
    <s v="204-4-15"/>
    <n v="10"/>
    <s v="PAPELERIA, UTILES DE ESCRITORIO Y OFICINA"/>
    <s v="MARCADOR PERMANENTE PUNTA DELGADA"/>
    <n v="44121708"/>
    <s v="SELECCIÓN ABREVIADA MENOR CUANTÍA"/>
    <n v="3"/>
    <n v="6"/>
    <n v="1310"/>
    <n v="1244002.2"/>
    <s v="UNIDAD"/>
    <s v="NO SOLICITADAS"/>
  </r>
  <r>
    <x v="20"/>
    <s v="204-4-15"/>
    <n v="10"/>
    <s v="PAPELERIA, UTILES DE ESCRITORIO Y OFICINA"/>
    <s v="MASA ELÁSTICA MULTIUSOS LIMPIATIPOS"/>
    <n v="44121708"/>
    <s v="SELECCIÓN ABREVIADA MENOR CUANTÍA"/>
    <n v="3"/>
    <n v="6"/>
    <n v="90"/>
    <n v="348610.5"/>
    <s v="CAJA X 4"/>
    <s v="NO SOLICITADAS"/>
  </r>
  <r>
    <x v="20"/>
    <s v="204-4-15"/>
    <n v="10"/>
    <s v="PAPELERIA, UTILES DE ESCRITORIO Y OFICINA"/>
    <s v="MEMORIA USB "/>
    <n v="43202005"/>
    <s v="SELECCIÓN ABREVIADA MENOR CUANTÍA"/>
    <n v="3"/>
    <n v="6"/>
    <n v="88"/>
    <n v="887502"/>
    <s v="UNIDAD"/>
    <s v="NO SOLICITADAS"/>
  </r>
  <r>
    <x v="20"/>
    <s v="204-4-15"/>
    <n v="10"/>
    <s v="PAPELERIA, UTILES DE ESCRITORIO Y OFICINA"/>
    <s v="MINA PARA PORTAMINAS 0,5 MM"/>
    <n v="44121902"/>
    <s v="SELECCIÓN ABREVIADA MENOR CUANTÍA"/>
    <n v="3"/>
    <n v="6"/>
    <n v="892"/>
    <n v="308890.68"/>
    <s v="UNIDAD"/>
    <s v="NO SOLICITADAS"/>
  </r>
  <r>
    <x v="20"/>
    <s v="204-4-15"/>
    <n v="10"/>
    <s v="PAPELERIA, UTILES DE ESCRITORIO Y OFICINA"/>
    <s v="MINA PARA PORTAMINAS 0,7 MM"/>
    <n v="44121902"/>
    <s v="SELECCIÓN ABREVIADA MENOR CUANTÍA"/>
    <n v="3"/>
    <n v="6"/>
    <n v="587"/>
    <n v="203272.23"/>
    <s v="UNIDAD"/>
    <s v="NO SOLICITADAS"/>
  </r>
  <r>
    <x v="20"/>
    <s v="204-4-15"/>
    <n v="10"/>
    <s v="PAPELERIA, UTILES DE ESCRITORIO Y OFICINA"/>
    <s v="NOTAS AUTOADHESIVAS ESTÁNDAR/ TACO/ BLOQUE/ CUBO DE MINIMO 100 HOJAS"/>
    <n v="14111530"/>
    <s v="SELECCIÓN ABREVIADA MENOR CUANTÍA"/>
    <n v="3"/>
    <n v="6"/>
    <n v="2622"/>
    <n v="3728615.1"/>
    <s v="UNIDAD"/>
    <s v="NO SOLICITADAS"/>
  </r>
  <r>
    <x v="20"/>
    <s v="204-4-15"/>
    <n v="10"/>
    <s v="PAPELERIA, UTILES DE ESCRITORIO Y OFICINA"/>
    <s v="NOTAS AUTOADHESIVAS PEQUEÑAS/ TACO/ BLOQUE/ CUBO DE MINIMO 100 HOJAS"/>
    <n v="14111530"/>
    <s v="SELECCIÓN ABREVIADA MENOR CUANTÍA"/>
    <n v="3"/>
    <n v="6"/>
    <n v="897"/>
    <n v="549726.45000000007"/>
    <s v="UNIDAD"/>
    <s v="NO SOLICITADAS"/>
  </r>
  <r>
    <x v="20"/>
    <s v="204-4-15"/>
    <n v="10"/>
    <s v="PAPELERIA, UTILES DE ESCRITORIO Y OFICINA"/>
    <s v="NUMERADOR ENTINTADO MANUAL 6 DÍGITOS"/>
    <n v="60121701"/>
    <s v="SELECCIÓN ABREVIADA MENOR CUANTÍA"/>
    <n v="3"/>
    <n v="6"/>
    <n v="6"/>
    <n v="17850"/>
    <s v="UNIDAD"/>
    <s v="NO SOLICITADAS"/>
  </r>
  <r>
    <x v="20"/>
    <s v="204-4-15"/>
    <n v="10"/>
    <s v="PAPELERIA, UTILES DE ESCRITORIO Y OFICINA"/>
    <s v="NUMERADOR ENTINTADO MANUAL 8 DÍGITOS"/>
    <n v="60121701"/>
    <s v="SELECCIÓN ABREVIADA MENOR CUANTÍA"/>
    <n v="3"/>
    <n v="6"/>
    <n v="18"/>
    <n v="56977.200000000004"/>
    <s v="UNIDAD"/>
    <s v="NO SOLICITADAS"/>
  </r>
  <r>
    <x v="20"/>
    <s v="204-4-15"/>
    <n v="10"/>
    <s v="PAPELERIA, UTILES DE ESCRITORIO Y OFICINA"/>
    <s v="PADMOUSE"/>
    <n v="43211802"/>
    <s v="SELECCIÓN ABREVIADA MENOR CUANTÍA"/>
    <n v="3"/>
    <n v="6"/>
    <n v="277"/>
    <n v="1267427.3500000001"/>
    <s v="UNIDAD"/>
    <s v="NO SOLICITADAS"/>
  </r>
  <r>
    <x v="20"/>
    <s v="204-4-15"/>
    <n v="10"/>
    <s v="PAPELERIA, UTILES DE ESCRITORIO Y OFICINA"/>
    <s v="PAPEL BOND 75G CARTA CAJA X 10 RESMAS"/>
    <n v="14111507"/>
    <s v="SELECCIÓN ABREVIADA MENOR CUANTÍA"/>
    <n v="3"/>
    <n v="6"/>
    <n v="1707"/>
    <n v="142193100"/>
    <s v="10 RESMAS"/>
    <s v="NO SOLICITADAS"/>
  </r>
  <r>
    <x v="20"/>
    <s v="204-4-15"/>
    <n v="10"/>
    <s v="PAPELERIA, UTILES DE ESCRITORIO Y OFICINA"/>
    <s v="PAPEL BOND 75G OFICIO CAJA X 10 RESMAS"/>
    <n v="14111507"/>
    <s v="SELECCIÓN ABREVIADA MENOR CUANTÍA"/>
    <n v="3"/>
    <n v="6"/>
    <n v="1255"/>
    <n v="119476000"/>
    <s v="10 RESMAS"/>
    <s v="NO SOLICITADAS"/>
  </r>
  <r>
    <x v="20"/>
    <s v="204-4-15"/>
    <n v="10"/>
    <s v="PAPELERIA, UTILES DE ESCRITORIO Y OFICINA"/>
    <s v="PAPEL CARBÓN PARA ESCRITURA OFICIO X 100"/>
    <n v="14121810"/>
    <s v="SELECCIÓN ABREVIADA MENOR CUANTÍA"/>
    <n v="3"/>
    <n v="6"/>
    <n v="5"/>
    <n v="58845.5"/>
    <s v="UNIDAD"/>
    <s v="NO SOLICITADAS"/>
  </r>
  <r>
    <x v="20"/>
    <s v="204-4-15"/>
    <n v="10"/>
    <s v="PAPELERIA, UTILES DE ESCRITORIO Y OFICINA"/>
    <s v="PAPEL CONTACT COLORES"/>
    <n v="60121120"/>
    <s v="SELECCIÓN ABREVIADA MENOR CUANTÍA"/>
    <n v="3"/>
    <n v="6"/>
    <n v="62"/>
    <n v="1973615"/>
    <s v="ROLLO X 20 METROS"/>
    <s v="NO SOLICITADAS"/>
  </r>
  <r>
    <x v="20"/>
    <s v="204-4-15"/>
    <n v="10"/>
    <s v="PAPELERIA, UTILES DE ESCRITORIO Y OFICINA"/>
    <s v="PAPEL CONTACT TRANSPARENTE"/>
    <n v="60121120"/>
    <s v="SELECCIÓN ABREVIADA MENOR CUANTÍA"/>
    <n v="3"/>
    <n v="6"/>
    <n v="413"/>
    <n v="10320870"/>
    <s v="ROLLO X 20 METROS"/>
    <s v="NO SOLICITADAS"/>
  </r>
  <r>
    <x v="20"/>
    <s v="204-4-15"/>
    <n v="10"/>
    <s v="PAPELERIA, UTILES DE ESCRITORIO Y OFICINA"/>
    <s v="PAPEL KRAFT 60G"/>
    <n v="60121124"/>
    <s v="SELECCIÓN ABREVIADA MENOR CUANTÍA"/>
    <n v="3"/>
    <n v="6"/>
    <n v="26"/>
    <n v="1223986.4000000001"/>
    <s v="ROLLO"/>
    <s v="NO SOLICITADAS"/>
  </r>
  <r>
    <x v="20"/>
    <s v="204-4-15"/>
    <n v="10"/>
    <s v="PAPELERIA, UTILES DE ESCRITORIO Y OFICINA"/>
    <s v="PAPEL KRAFT 90G"/>
    <n v="60121124"/>
    <s v="SELECCIÓN ABREVIADA MENOR CUANTÍA"/>
    <n v="3"/>
    <n v="6"/>
    <n v="18"/>
    <n v="941623.20000000007"/>
    <s v="ROLLO"/>
    <s v="NO SOLICITADAS"/>
  </r>
  <r>
    <x v="20"/>
    <s v="204-4-15"/>
    <n v="10"/>
    <s v="PAPELERIA, UTILES DE ESCRITORIO Y OFICINA"/>
    <s v="PAPEL PARA PLOTTER"/>
    <n v="60121124"/>
    <s v="SELECCIÓN ABREVIADA MENOR CUANTÍA"/>
    <n v="3"/>
    <n v="6"/>
    <n v="56"/>
    <n v="2343395.6"/>
    <s v="ROLLO"/>
    <s v="NO SOLICITADAS"/>
  </r>
  <r>
    <x v="20"/>
    <s v="204-4-15"/>
    <n v="10"/>
    <s v="PAPELERIA, UTILES DE ESCRITORIO Y OFICINA"/>
    <s v="PAPEL PERIÓDICO PLIEGO"/>
    <n v="60121144"/>
    <s v="SELECCIÓN ABREVIADA MENOR CUANTÍA"/>
    <n v="3"/>
    <n v="6"/>
    <n v="18"/>
    <n v="19800"/>
    <s v="10 UNIDADES"/>
    <s v="NO SOLICITADAS"/>
  </r>
  <r>
    <x v="20"/>
    <s v="204-4-15"/>
    <n v="10"/>
    <s v="PAPELERIA, UTILES DE ESCRITORIO Y OFICINA"/>
    <s v="PAPEL SEDA"/>
    <n v="60121117"/>
    <s v="SELECCIÓN ABREVIADA MENOR CUANTÍA"/>
    <n v="3"/>
    <n v="6"/>
    <n v="155"/>
    <n v="355066.25"/>
    <s v="25 PLIEGOS"/>
    <s v="NO SOLICITADAS"/>
  </r>
  <r>
    <x v="20"/>
    <s v="204-4-15"/>
    <n v="10"/>
    <s v="PAPELERIA, UTILES DE ESCRITORIO Y OFICINA"/>
    <s v="PEGANTE EN BARRA"/>
    <n v="60105704"/>
    <s v="SELECCIÓN ABREVIADA MENOR CUANTÍA"/>
    <n v="3"/>
    <n v="6"/>
    <n v="1644"/>
    <n v="2474795.4"/>
    <s v="UNIDAD"/>
    <s v="NO SOLICITADAS"/>
  </r>
  <r>
    <x v="20"/>
    <s v="204-4-15"/>
    <n v="10"/>
    <s v="PAPELERIA, UTILES DE ESCRITORIO Y OFICINA"/>
    <s v="PEGANTE INSTANTÁNEO"/>
    <n v="60105704"/>
    <s v="SELECCIÓN ABREVIADA MENOR CUANTÍA"/>
    <n v="3"/>
    <n v="6"/>
    <n v="264"/>
    <n v="468098.39999999997"/>
    <s v="UNIDAD"/>
    <s v="NO SOLICITADAS"/>
  </r>
  <r>
    <x v="20"/>
    <s v="204-4-15"/>
    <n v="10"/>
    <s v="PAPELERIA, UTILES DE ESCRITORIO Y OFICINA"/>
    <s v="PEGANTE LÍQUIDO 225G"/>
    <n v="60105704"/>
    <s v="SELECCIÓN ABREVIADA MENOR CUANTÍA"/>
    <n v="3"/>
    <n v="6"/>
    <n v="916"/>
    <n v="1188143.5999999999"/>
    <s v="UNIDAD"/>
    <s v="NO SOLICITADAS"/>
  </r>
  <r>
    <x v="20"/>
    <s v="204-4-15"/>
    <n v="10"/>
    <s v="PAPELERIA, UTILES DE ESCRITORIO Y OFICINA"/>
    <s v="PEGANTE LÍQUIDO 4000G"/>
    <n v="60105704"/>
    <s v="SELECCIÓN ABREVIADA MENOR CUANTÍA"/>
    <n v="3"/>
    <n v="6"/>
    <n v="6"/>
    <n v="99353.099999999991"/>
    <s v="UNIDAD"/>
    <s v="NO SOLICITADAS"/>
  </r>
  <r>
    <x v="20"/>
    <s v="204-4-15"/>
    <n v="10"/>
    <s v="PAPELERIA, UTILES DE ESCRITORIO Y OFICINA"/>
    <s v="PERFORADORA 1 HUECO"/>
    <n v="45101508"/>
    <s v="SELECCIÓN ABREVIADA MENOR CUANTÍA"/>
    <n v="3"/>
    <n v="6"/>
    <n v="16"/>
    <n v="39165.279999999999"/>
    <s v="UNIDAD"/>
    <s v="NO SOLICITADAS"/>
  </r>
  <r>
    <x v="20"/>
    <s v="204-4-15"/>
    <n v="10"/>
    <s v="PAPELERIA, UTILES DE ESCRITORIO Y OFICINA"/>
    <s v="PERFORADORA INDUSTRIAL 2 HUECOS "/>
    <n v="45101508"/>
    <s v="SELECCIÓN ABREVIADA MENOR CUANTÍA"/>
    <n v="3"/>
    <n v="6"/>
    <n v="8"/>
    <n v="1817168.08"/>
    <s v="UNIDAD"/>
    <s v="NO SOLICITADAS"/>
  </r>
  <r>
    <x v="20"/>
    <s v="204-4-15"/>
    <n v="10"/>
    <s v="PAPELERIA, UTILES DE ESCRITORIO Y OFICINA"/>
    <s v="PERFORADORA PARA OFICINA DE 2 HUECOS "/>
    <n v="45101508"/>
    <s v="SELECCIÓN ABREVIADA MENOR CUANTÍA"/>
    <n v="3"/>
    <n v="6"/>
    <n v="791"/>
    <n v="8157219.1400000006"/>
    <s v="UNIDAD"/>
    <s v="NO SOLICITADAS"/>
  </r>
  <r>
    <x v="20"/>
    <s v="204-4-15"/>
    <n v="10"/>
    <s v="PAPELERIA, UTILES DE ESCRITORIO Y OFICINA"/>
    <s v="PERFORADORA SEMINDUSTRIAL 2 HUECOS "/>
    <n v="45101508"/>
    <s v="SELECCIÓN ABREVIADA MENOR CUANTÍA"/>
    <n v="3"/>
    <n v="6"/>
    <n v="25"/>
    <n v="539873.25"/>
    <s v="UNIDAD"/>
    <s v="NO SOLICITADAS"/>
  </r>
  <r>
    <x v="20"/>
    <s v="204-4-15"/>
    <n v="10"/>
    <s v="PAPELERIA, UTILES DE ESCRITORIO Y OFICINA"/>
    <s v="PERFORADORAS 3 HUECOS"/>
    <n v="45101508"/>
    <s v="SELECCIÓN ABREVIADA MENOR CUANTÍA"/>
    <n v="3"/>
    <n v="6"/>
    <n v="29"/>
    <n v="802150.44000000006"/>
    <s v="UNIDAD"/>
    <s v="NO SOLICITADAS"/>
  </r>
  <r>
    <x v="20"/>
    <s v="204-4-15"/>
    <n v="10"/>
    <s v="PAPELERIA, UTILES DE ESCRITORIO Y OFICINA"/>
    <s v="PILAS 9V CUADRADA RECARGABLE"/>
    <n v="26111702"/>
    <s v="SELECCIÓN ABREVIADA MENOR CUANTÍA"/>
    <n v="3"/>
    <n v="6"/>
    <n v="69"/>
    <n v="1371647.55"/>
    <s v="UNIDAD"/>
    <s v="NO SOLICITADAS"/>
  </r>
  <r>
    <x v="20"/>
    <s v="204-4-15"/>
    <n v="10"/>
    <s v="PAPELERIA, UTILES DE ESCRITORIO Y OFICINA"/>
    <s v="PILAS AA RECARGABLES PAR"/>
    <n v="26111702"/>
    <s v="SELECCIÓN ABREVIADA MENOR CUANTÍA"/>
    <n v="3"/>
    <n v="6"/>
    <n v="144"/>
    <n v="1610784"/>
    <s v="DOS PILAS"/>
    <s v="NO SOLICITADAS"/>
  </r>
  <r>
    <x v="20"/>
    <s v="204-4-15"/>
    <n v="10"/>
    <s v="PAPELERIA, UTILES DE ESCRITORIO Y OFICINA"/>
    <s v="PILAS AAA RECARGABLES PAR"/>
    <n v="26111702"/>
    <s v="SELECCIÓN ABREVIADA MENOR CUANTÍA"/>
    <n v="3"/>
    <n v="6"/>
    <n v="71"/>
    <n v="783222.29999999993"/>
    <s v="DOS PILAS"/>
    <s v="NO SOLICITADAS"/>
  </r>
  <r>
    <x v="20"/>
    <s v="204-4-15"/>
    <n v="10"/>
    <s v="PAPELERIA, UTILES DE ESCRITORIO Y OFICINA"/>
    <s v="PILAS ALCALINA CUADRADA DE 9V NO RECARGABLE"/>
    <n v="26111702"/>
    <s v="SELECCIÓN ABREVIADA MENOR CUANTÍA"/>
    <n v="3"/>
    <n v="6"/>
    <n v="58"/>
    <n v="309209.59999999998"/>
    <s v="DOS PILAS"/>
    <s v="NO SOLICITADAS"/>
  </r>
  <r>
    <x v="20"/>
    <s v="204-4-15"/>
    <n v="10"/>
    <s v="PAPELERIA, UTILES DE ESCRITORIO Y OFICINA"/>
    <s v="PILAS ALCALINAS AA NO RECARGABLES PAR"/>
    <n v="26111702"/>
    <s v="SELECCIÓN ABREVIADA MENOR CUANTÍA"/>
    <n v="3"/>
    <n v="6"/>
    <n v="391"/>
    <n v="907315.5"/>
    <s v="DOS PILAS"/>
    <s v="NO SOLICITADAS"/>
  </r>
  <r>
    <x v="20"/>
    <s v="204-4-15"/>
    <n v="10"/>
    <s v="PAPELERIA, UTILES DE ESCRITORIO Y OFICINA"/>
    <s v="PILAS ALCALINAS AAA NO RECARGABLES"/>
    <n v="26111702"/>
    <s v="SELECCIÓN ABREVIADA MENOR CUANTÍA"/>
    <n v="3"/>
    <n v="6"/>
    <n v="397"/>
    <n v="916514.2"/>
    <s v="DOS PILAS"/>
    <s v="NO SOLICITADAS"/>
  </r>
  <r>
    <x v="20"/>
    <s v="204-4-15"/>
    <n v="10"/>
    <s v="PAPELERIA, UTILES DE ESCRITORIO Y OFICINA"/>
    <s v="PLASTIFOLDER CARTA CON GANCHO LEGAJADOR"/>
    <n v="44122029"/>
    <s v="SELECCIÓN ABREVIADA MENOR CUANTÍA"/>
    <n v="3"/>
    <n v="6"/>
    <n v="10"/>
    <n v="12435.5"/>
    <s v="UNIDAD"/>
    <s v="NO SOLICITADAS"/>
  </r>
  <r>
    <x v="20"/>
    <s v="204-4-15"/>
    <n v="10"/>
    <s v="PAPELERIA, UTILES DE ESCRITORIO Y OFICINA"/>
    <s v="PLASTIFOLDER OFICIO CON GANCHO LEGAJADOR"/>
    <n v="44122029"/>
    <s v="SELECCIÓN ABREVIADA MENOR CUANTÍA"/>
    <n v="3"/>
    <n v="6"/>
    <n v="50"/>
    <n v="65450"/>
    <s v="UNIDAD"/>
    <s v="NO SOLICITADAS"/>
  </r>
  <r>
    <x v="20"/>
    <s v="204-4-15"/>
    <n v="10"/>
    <s v="PAPELERIA, UTILES DE ESCRITORIO Y OFICINA"/>
    <s v="PLIEGO FOAMY"/>
    <n v="44111804"/>
    <s v="SELECCIÓN ABREVIADA MENOR CUANTÍA"/>
    <n v="3"/>
    <n v="6"/>
    <n v="26"/>
    <n v="85394.400000000009"/>
    <s v="UNIDAD"/>
    <s v="NO SOLICITADAS"/>
  </r>
  <r>
    <x v="20"/>
    <s v="204-4-15"/>
    <n v="10"/>
    <s v="PAPELERIA, UTILES DE ESCRITORIO Y OFICINA"/>
    <s v="PLUMONES CAJA X 12"/>
    <n v="52121507"/>
    <s v="SELECCIÓN ABREVIADA MENOR CUANTÍA"/>
    <n v="3"/>
    <n v="6"/>
    <n v="12"/>
    <n v="48180.72"/>
    <s v="CAJA X 12"/>
    <s v="NO SOLICITADAS"/>
  </r>
  <r>
    <x v="20"/>
    <s v="204-4-15"/>
    <n v="10"/>
    <s v="PAPELERIA, UTILES DE ESCRITORIO Y OFICINA"/>
    <s v="PORTA CARNET RÍGIDO"/>
    <n v="44122020"/>
    <s v="SELECCIÓN ABREVIADA MENOR CUANTÍA"/>
    <n v="3"/>
    <n v="6"/>
    <n v="2915"/>
    <n v="1127376.25"/>
    <s v="UNIDAD"/>
    <s v="NO SOLICITADAS"/>
  </r>
  <r>
    <x v="20"/>
    <s v="204-4-15"/>
    <n v="10"/>
    <s v="PAPELERIA, UTILES DE ESCRITORIO Y OFICINA"/>
    <s v="PORTALÁPIZ"/>
    <n v="44111509"/>
    <s v="SELECCIÓN ABREVIADA MENOR CUANTÍA"/>
    <n v="3"/>
    <n v="6"/>
    <n v="14"/>
    <n v="44982"/>
    <s v="UNIDAD"/>
    <s v="NO SOLICITADAS"/>
  </r>
  <r>
    <x v="20"/>
    <s v="204-4-15"/>
    <n v="10"/>
    <s v="PAPELERIA, UTILES DE ESCRITORIO Y OFICINA"/>
    <s v="PORTAMINAS 0,5MM"/>
    <n v="44111509"/>
    <s v="SELECCIÓN ABREVIADA MENOR CUANTÍA"/>
    <n v="3"/>
    <n v="6"/>
    <n v="1120"/>
    <n v="606424"/>
    <s v="UNIDAD"/>
    <s v="NO SOLICITADAS"/>
  </r>
  <r>
    <x v="20"/>
    <s v="204-4-15"/>
    <n v="10"/>
    <s v="PAPELERIA, UTILES DE ESCRITORIO Y OFICINA"/>
    <s v="PORTAMINAS 0,7MM"/>
    <n v="44111509"/>
    <s v="SELECCIÓN ABREVIADA MENOR CUANTÍA"/>
    <n v="3"/>
    <n v="6"/>
    <n v="744"/>
    <n v="402838.80000000005"/>
    <s v="UNIDAD"/>
    <s v="NO SOLICITADAS"/>
  </r>
  <r>
    <x v="20"/>
    <s v="204-4-15"/>
    <n v="10"/>
    <s v="PAPELERIA, UTILES DE ESCRITORIO Y OFICINA"/>
    <s v="REGLA PLASTICA"/>
    <n v="41111604"/>
    <s v="SELECCIÓN ABREVIADA MENOR CUANTÍA"/>
    <n v="3"/>
    <n v="6"/>
    <n v="2058"/>
    <n v="795931.5"/>
    <s v="UNIDAD"/>
    <s v="NO SOLICITADAS"/>
  </r>
  <r>
    <x v="20"/>
    <s v="204-4-15"/>
    <n v="10"/>
    <s v="PAPELERIA, UTILES DE ESCRITORIO Y OFICINA"/>
    <s v="REGLA METÁLICA GRANDE"/>
    <n v="41111604"/>
    <s v="SELECCIÓN ABREVIADA MENOR CUANTÍA"/>
    <n v="3"/>
    <n v="6"/>
    <n v="63"/>
    <n v="90713.700000000012"/>
    <s v="UNIDAD"/>
    <s v="NO SOLICITADAS"/>
  </r>
  <r>
    <x v="20"/>
    <s v="204-4-15"/>
    <n v="10"/>
    <s v="PAPELERIA, UTILES DE ESCRITORIO Y OFICINA"/>
    <s v="REGLA METÁLICA"/>
    <n v="41111604"/>
    <s v="SELECCIÓN ABREVIADA MENOR CUANTÍA"/>
    <n v="3"/>
    <n v="6"/>
    <n v="104"/>
    <n v="87250.8"/>
    <s v="UNIDAD"/>
    <s v="NO SOLICITADAS"/>
  </r>
  <r>
    <x v="20"/>
    <s v="204-4-15"/>
    <n v="10"/>
    <s v="PAPELERIA, UTILES DE ESCRITORIO Y OFICINA"/>
    <s v="REPUESTO BISTURÍ 18MM PAQUETE X 10 "/>
    <n v="27111501"/>
    <s v="SELECCIÓN ABREVIADA MENOR CUANTÍA"/>
    <n v="3"/>
    <n v="6"/>
    <n v="220"/>
    <n v="187187"/>
    <s v="PAQUETE X 10"/>
    <s v="NO SOLICITADAS"/>
  </r>
  <r>
    <x v="20"/>
    <s v="204-4-15"/>
    <n v="10"/>
    <s v="PAPELERIA, UTILES DE ESCRITORIO Y OFICINA"/>
    <s v="REPUESTO BISTURÍ 9MM PAQUETE X 10 "/>
    <n v="27111501"/>
    <s v="SELECCIÓN ABREVIADA MENOR CUANTÍA"/>
    <n v="3"/>
    <n v="6"/>
    <n v="51"/>
    <n v="28827.75"/>
    <s v="PAQUETE X 10"/>
    <s v="NO SOLICITADAS"/>
  </r>
  <r>
    <x v="20"/>
    <s v="204-4-15"/>
    <n v="10"/>
    <s v="PAPELERIA, UTILES DE ESCRITORIO Y OFICINA"/>
    <s v="RESALTADOR DESECHABLE"/>
    <n v="44121716"/>
    <s v="SELECCIÓN ABREVIADA MENOR CUANTÍA"/>
    <n v="3"/>
    <n v="6"/>
    <n v="4527"/>
    <n v="2074045.0499999998"/>
    <s v="UNIDAD"/>
    <s v="NO SOLICITADAS"/>
  </r>
  <r>
    <x v="20"/>
    <s v="204-4-15"/>
    <n v="10"/>
    <s v="PAPELERIA, UTILES DE ESCRITORIO Y OFICINA"/>
    <s v="ROLLO PAPEL QUÍMICO 76MM "/>
    <n v="46171634"/>
    <s v="SELECCIÓN ABREVIADA MENOR CUANTÍA"/>
    <n v="3"/>
    <n v="6"/>
    <n v="538"/>
    <n v="1184407"/>
    <s v="UNIDAD"/>
    <s v="NO SOLICITADAS"/>
  </r>
  <r>
    <x v="20"/>
    <s v="204-4-15"/>
    <n v="10"/>
    <s v="PAPELERIA, UTILES DE ESCRITORIO Y OFICINA"/>
    <s v="ROLLO SUMADORA 70MM"/>
    <n v="14111515"/>
    <s v="SELECCIÓN ABREVIADA MENOR CUANTÍA"/>
    <n v="3"/>
    <n v="6"/>
    <n v="6"/>
    <n v="4712.3999999999996"/>
    <s v="UNIDAD"/>
    <s v="NO SOLICITADAS"/>
  </r>
  <r>
    <x v="20"/>
    <s v="204-4-15"/>
    <n v="10"/>
    <s v="PAPELERIA, UTILES DE ESCRITORIO Y OFICINA"/>
    <s v="ROTULO ADHESIVO MATRIZ  X 480 RÓTULOS"/>
    <n v="60121120"/>
    <s v="SELECCIÓN ABREVIADA MENOR CUANTÍA"/>
    <n v="3"/>
    <n v="6"/>
    <n v="3"/>
    <n v="53550"/>
    <s v="480 RÓTULOS"/>
    <s v="NO SOLICITADAS"/>
  </r>
  <r>
    <x v="20"/>
    <s v="204-4-15"/>
    <n v="10"/>
    <s v="PAPELERIA, UTILES DE ESCRITORIO Y OFICINA"/>
    <s v="SACAGANCHOS PARA GRAPA"/>
    <n v="44121613"/>
    <s v="SELECCIÓN ABREVIADA MENOR CUANTÍA"/>
    <n v="3"/>
    <n v="6"/>
    <n v="1527"/>
    <n v="1642685.52"/>
    <s v="UNIDAD"/>
    <s v="NO SOLICITADAS"/>
  </r>
  <r>
    <x v="20"/>
    <s v="204-4-15"/>
    <n v="10"/>
    <s v="PAPELERIA, UTILES DE ESCRITORIO Y OFICINA"/>
    <s v="SEPARADOR PLÁSTICO CARTA PAQUETE X 5 "/>
    <n v="44122010"/>
    <s v="SELECCIÓN ABREVIADA MENOR CUANTÍA"/>
    <n v="3"/>
    <n v="6"/>
    <n v="1403"/>
    <n v="1152003.3"/>
    <s v="PAQUETE X 5"/>
    <s v="NO SOLICITADAS"/>
  </r>
  <r>
    <x v="20"/>
    <s v="204-4-15"/>
    <n v="10"/>
    <s v="PAPELERIA, UTILES DE ESCRITORIO Y OFICINA"/>
    <s v="SEPARADOR PLÁSTICO OFICIO PAQUETE X 5 "/>
    <n v="44122010"/>
    <s v="SELECCIÓN ABREVIADA MENOR CUANTÍA"/>
    <n v="3"/>
    <n v="6"/>
    <n v="849"/>
    <n v="777938.7"/>
    <s v="PAQUETE X 5"/>
    <s v="NO SOLICITADAS"/>
  </r>
  <r>
    <x v="20"/>
    <s v="204-4-15"/>
    <n v="10"/>
    <s v="PAPELERIA, UTILES DE ESCRITORIO Y OFICINA"/>
    <s v="SILICONA LIQUIDA"/>
    <n v="12352315"/>
    <s v="SELECCIÓN ABREVIADA MENOR CUANTÍA"/>
    <n v="3"/>
    <n v="6"/>
    <n v="222"/>
    <n v="471561.30000000005"/>
    <s v="UNIDAD"/>
    <s v="NO SOLICITADAS"/>
  </r>
  <r>
    <x v="20"/>
    <s v="204-4-15"/>
    <n v="10"/>
    <s v="PAPELERIA, UTILES DE ESCRITORIO Y OFICINA"/>
    <s v="SOBRE CARTA PAQUETE X 100"/>
    <n v="44121503"/>
    <s v="SELECCIÓN ABREVIADA MENOR CUANTÍA"/>
    <n v="3"/>
    <n v="6"/>
    <n v="86"/>
    <n v="547519"/>
    <s v="100 UNIDADES"/>
    <s v="NO SOLICITADAS"/>
  </r>
  <r>
    <x v="20"/>
    <s v="204-4-15"/>
    <n v="10"/>
    <s v="PAPELERIA, UTILES DE ESCRITORIO Y OFICINA"/>
    <s v="SOBRE CORRESPONDENCIA PAQUETE X 100"/>
    <n v="44121503"/>
    <s v="SELECCIÓN ABREVIADA MENOR CUANTÍA"/>
    <n v="3"/>
    <n v="6"/>
    <n v="42"/>
    <n v="123700.5"/>
    <s v="100 UNIDADES"/>
    <s v="NO SOLICITADAS"/>
  </r>
  <r>
    <x v="20"/>
    <s v="204-4-15"/>
    <n v="10"/>
    <s v="PAPELERIA, UTILES DE ESCRITORIO Y OFICINA"/>
    <s v="SOBRE DE FELPA PARA CD"/>
    <n v="44121503"/>
    <s v="SELECCIÓN ABREVIADA MENOR CUANTÍA"/>
    <n v="3"/>
    <n v="6"/>
    <n v="3675"/>
    <n v="192423"/>
    <s v="UNIDAD"/>
    <s v="NO SOLICITADAS"/>
  </r>
  <r>
    <x v="20"/>
    <s v="204-4-15"/>
    <n v="10"/>
    <s v="PAPELERIA, UTILES DE ESCRITORIO Y OFICINA"/>
    <s v="SOBRE DE MANILA CARTA PAQUETE X 100"/>
    <n v="44121503"/>
    <s v="SELECCIÓN ABREVIADA MENOR CUANTÍA"/>
    <n v="3"/>
    <n v="6"/>
    <n v="358"/>
    <n v="4072751.1999999997"/>
    <s v="100 UNIDADES"/>
    <s v="NO SOLICITADAS"/>
  </r>
  <r>
    <x v="20"/>
    <s v="204-4-15"/>
    <n v="10"/>
    <s v="PAPELERIA, UTILES DE ESCRITORIO Y OFICINA"/>
    <s v="SOBRE DE MANILA EXTRA OFICIO PAQUETE X 50"/>
    <n v="44121503"/>
    <s v="SELECCIÓN ABREVIADA MENOR CUANTÍA"/>
    <n v="3"/>
    <n v="6"/>
    <n v="135"/>
    <n v="1200858.75"/>
    <s v="50 UNIDADES"/>
    <s v="NO SOLICITADAS"/>
  </r>
  <r>
    <x v="20"/>
    <s v="204-4-15"/>
    <n v="10"/>
    <s v="PAPELERIA, UTILES DE ESCRITORIO Y OFICINA"/>
    <s v="SOBRE DE MANILA MEDIO OFICIO PAQUETE X 100"/>
    <n v="44121503"/>
    <s v="SELECCIÓN ABREVIADA MENOR CUANTÍA"/>
    <n v="3"/>
    <n v="6"/>
    <n v="36"/>
    <n v="291954.60000000003"/>
    <s v="100 UNIDADES"/>
    <s v="NO SOLICITADAS"/>
  </r>
  <r>
    <x v="20"/>
    <s v="204-4-15"/>
    <n v="10"/>
    <s v="PAPELERIA, UTILES DE ESCRITORIO Y OFICINA"/>
    <s v="SOBRE DE MANILA OFICIO PAQUETE X 100"/>
    <n v="44121503"/>
    <s v="SELECCIÓN ABREVIADA MENOR CUANTÍA"/>
    <n v="3"/>
    <n v="6"/>
    <n v="364"/>
    <n v="5284552"/>
    <s v="100 UNIDADES"/>
    <s v="NO SOLICITADAS"/>
  </r>
  <r>
    <x v="20"/>
    <s v="204-4-15"/>
    <n v="10"/>
    <s v="PAPELERIA, UTILES DE ESCRITORIO Y OFICINA"/>
    <s v="SOBRE DE MANILA RADIÓLOGO PAQUETE X 100"/>
    <n v="44121503"/>
    <s v="SELECCIÓN ABREVIADA MENOR CUANTÍA"/>
    <n v="3"/>
    <n v="6"/>
    <n v="87"/>
    <n v="1462878.9000000001"/>
    <s v="100 UNIDADES"/>
    <s v="NO SOLICITADAS"/>
  </r>
  <r>
    <x v="20"/>
    <s v="204-4-15"/>
    <n v="10"/>
    <s v="PAPELERIA, UTILES DE ESCRITORIO Y OFICINA"/>
    <s v="SOBRE MEDIO OFICIO PAQUETE X 100"/>
    <n v="44121503"/>
    <s v="SELECCIÓN ABREVIADA MENOR CUANTÍA"/>
    <n v="3"/>
    <n v="6"/>
    <n v="5"/>
    <n v="29690.5"/>
    <s v="100 UNIDADES"/>
    <s v="NO SOLICITADAS"/>
  </r>
  <r>
    <x v="20"/>
    <s v="204-4-15"/>
    <n v="10"/>
    <s v="PAPELERIA, UTILES DE ESCRITORIO Y OFICINA"/>
    <s v="SOBRE OFICIO PAQUETE X 100"/>
    <n v="44121503"/>
    <s v="SELECCIÓN ABREVIADA MENOR CUANTÍA"/>
    <n v="3"/>
    <n v="6"/>
    <n v="28"/>
    <n v="205584.4"/>
    <s v="100 UNIDADES"/>
    <s v="NO SOLICITADAS"/>
  </r>
  <r>
    <x v="20"/>
    <s v="204-4-15"/>
    <n v="10"/>
    <s v="PAPELERIA, UTILES DE ESCRITORIO Y OFICINA"/>
    <s v="SOBRE PARA ARCHIVO CARTA"/>
    <n v="44121503"/>
    <s v="SELECCIÓN ABREVIADA MENOR CUANTÍA"/>
    <n v="3"/>
    <n v="6"/>
    <n v="203"/>
    <n v="28988.400000000001"/>
    <s v="UNIDAD"/>
    <s v="NO SOLICITADAS"/>
  </r>
  <r>
    <x v="20"/>
    <s v="204-4-15"/>
    <n v="10"/>
    <s v="PAPELERIA, UTILES DE ESCRITORIO Y OFICINA"/>
    <s v="SOBRE PARA ARCHIVO OFICIO"/>
    <n v="44121503"/>
    <s v="SELECCIÓN ABREVIADA MENOR CUANTÍA"/>
    <n v="3"/>
    <n v="6"/>
    <n v="67"/>
    <n v="11959.5"/>
    <s v="UNIDAD"/>
    <s v="NO SOLICITADAS"/>
  </r>
  <r>
    <x v="20"/>
    <s v="204-4-15"/>
    <n v="10"/>
    <s v="PAPELERIA, UTILES DE ESCRITORIO Y OFICINA"/>
    <s v="TABLA PLANILLERA"/>
    <n v="44111904"/>
    <s v="SELECCIÓN ABREVIADA MENOR CUANTÍA"/>
    <n v="3"/>
    <n v="6"/>
    <n v="245"/>
    <n v="615170.5"/>
    <s v="UNIDAD"/>
    <s v="NO SOLICITADAS"/>
  </r>
  <r>
    <x v="20"/>
    <s v="204-4-15"/>
    <n v="10"/>
    <s v="PAPELERIA, UTILES DE ESCRITORIO Y OFICINA"/>
    <s v="TABLERO EN ACRÍLICO "/>
    <n v="44111904"/>
    <s v="SELECCIÓN ABREVIADA MENOR CUANTÍA"/>
    <n v="3"/>
    <n v="6"/>
    <n v="40"/>
    <n v="3339473.2"/>
    <s v="UNIDAD"/>
    <s v="NO SOLICITADAS"/>
  </r>
  <r>
    <x v="20"/>
    <s v="204-4-15"/>
    <n v="10"/>
    <s v="PAPELERIA, UTILES DE ESCRITORIO Y OFICINA"/>
    <s v="TABLERO EN CORCHO 60 X 405 CM"/>
    <n v="55121907"/>
    <s v="SELECCIÓN ABREVIADA MENOR CUANTÍA"/>
    <n v="3"/>
    <n v="6"/>
    <n v="4"/>
    <n v="157189.48000000001"/>
    <s v="UNIDAD"/>
    <s v="NO SOLICITADAS"/>
  </r>
  <r>
    <x v="20"/>
    <s v="204-4-15"/>
    <n v="10"/>
    <s v="PAPELERIA, UTILES DE ESCRITORIO Y OFICINA"/>
    <s v="TABLERO EN CORCHO 80 X 120 CMS"/>
    <n v="55121907"/>
    <s v="SELECCIÓN ABREVIADA MENOR CUANTÍA"/>
    <n v="3"/>
    <n v="6"/>
    <n v="7"/>
    <n v="700303.1"/>
    <s v="UNIDAD"/>
    <s v="NO SOLICITADAS"/>
  </r>
  <r>
    <x v="20"/>
    <s v="204-4-15"/>
    <n v="10"/>
    <s v="PAPELERIA, UTILES DE ESCRITORIO Y OFICINA"/>
    <s v="TACO DE PAPEL "/>
    <n v="44111506"/>
    <s v="SELECCIÓN ABREVIADA MENOR CUANTÍA"/>
    <n v="3"/>
    <n v="6"/>
    <n v="189"/>
    <n v="197920.80000000002"/>
    <s v="UNIDAD"/>
    <s v="NO SOLICITADAS"/>
  </r>
  <r>
    <x v="20"/>
    <s v="204-4-15"/>
    <n v="10"/>
    <s v="PAPELERIA, UTILES DE ESCRITORIO Y OFICINA"/>
    <s v="TAJALÁPIZ"/>
    <n v="44121619"/>
    <s v="SELECCIÓN ABREVIADA MENOR CUANTÍA"/>
    <n v="3"/>
    <n v="6"/>
    <n v="1561"/>
    <n v="451394.37000000005"/>
    <s v="UNIDAD"/>
    <s v="NO SOLICITADAS"/>
  </r>
  <r>
    <x v="20"/>
    <s v="204-4-15"/>
    <n v="10"/>
    <s v="PAPELERIA, UTILES DE ESCRITORIO Y OFICINA"/>
    <s v="TARJETA PVC CALIBRE 30 PARA CARNET INSTITUCIONAL PAQUETE X 100"/>
    <n v="14111815"/>
    <s v="SELECCIÓN ABREVIADA MENOR CUANTÍA"/>
    <n v="3"/>
    <n v="6"/>
    <n v="288"/>
    <n v="6683040"/>
    <s v="PAQUETE X 100"/>
    <s v="NO SOLICITADAS"/>
  </r>
  <r>
    <x v="20"/>
    <s v="204-4-15"/>
    <n v="10"/>
    <s v="PAPELERIA, UTILES DE ESCRITORIO Y OFICINA"/>
    <s v="TIJERA DE ACERO INOXIDABLE"/>
    <n v="44121618"/>
    <s v="SELECCIÓN ABREVIADA MENOR CUANTÍA"/>
    <n v="3"/>
    <n v="6"/>
    <n v="986"/>
    <n v="2239906.06"/>
    <s v="UNIDAD"/>
    <s v="NO SOLICITADAS"/>
  </r>
  <r>
    <x v="20"/>
    <s v="204-4-15"/>
    <n v="10"/>
    <s v="PAPELERIA, UTILES DE ESCRITORIO Y OFICINA"/>
    <s v="TIJERAS PUNTA ROMA "/>
    <n v="44121618"/>
    <s v="SELECCIÓN ABREVIADA MENOR CUANTÍA"/>
    <n v="3"/>
    <n v="6"/>
    <n v="183"/>
    <n v="213414.6"/>
    <s v="UNIDAD"/>
    <s v="NO SOLICITADAS"/>
  </r>
  <r>
    <x v="20"/>
    <s v="204-4-15"/>
    <n v="10"/>
    <s v="PAPELERIA, UTILES DE ESCRITORIO Y OFICINA"/>
    <s v="TINTA PARA SELLO 28 A 30 CC NEGRO"/>
    <n v="46151703"/>
    <s v="SELECCIÓN ABREVIADA MENOR CUANTÍA"/>
    <n v="3"/>
    <n v="6"/>
    <n v="121"/>
    <n v="166740.41999999998"/>
    <s v="UNIDAD"/>
    <s v="NO SOLICITADAS"/>
  </r>
  <r>
    <x v="20"/>
    <s v="204-4-15"/>
    <n v="10"/>
    <s v="PAPELERIA, UTILES DE ESCRITORIO Y OFICINA"/>
    <s v="TINTA PARA SELLO PARA DOCUMENTO HISTÓRICO Y ARCHIVÍSTICO X 500 C.C. NEGRO"/>
    <n v="46151703"/>
    <s v="SELECCIÓN ABREVIADA MENOR CUANTÍA"/>
    <n v="3"/>
    <n v="6"/>
    <n v="14"/>
    <n v="133013.44"/>
    <s v="UNIDAD"/>
    <s v="NO SOLICITADAS"/>
  </r>
  <r>
    <x v="20"/>
    <s v="204-4-15"/>
    <n v="10"/>
    <s v="PAPELERIA, UTILES DE ESCRITORIO Y OFICINA"/>
    <s v="TINTA PARA SELLO X 28 A 30 C.C. ROJA"/>
    <n v="46151703"/>
    <s v="SELECCIÓN ABREVIADA MENOR CUANTÍA"/>
    <n v="3"/>
    <n v="6"/>
    <n v="14"/>
    <n v="19292.28"/>
    <s v="UNIDAD"/>
    <s v="NO SOLICITADAS"/>
  </r>
  <r>
    <x v="20"/>
    <s v="204-4-15"/>
    <n v="10"/>
    <s v="PAPELERIA, UTILES DE ESCRITORIO Y OFICINA"/>
    <s v="TINTA PARA SELLO X 500 C.C. NEGRO"/>
    <n v="46151703"/>
    <s v="SELECCIÓN ABREVIADA MENOR CUANTÍA"/>
    <n v="3"/>
    <n v="6"/>
    <n v="30"/>
    <n v="285028.8"/>
    <s v="UNIDAD"/>
    <s v="NO SOLICITADAS"/>
  </r>
  <r>
    <x v="20"/>
    <s v="204-4-15"/>
    <n v="10"/>
    <s v="PAPELERIA, UTILES DE ESCRITORIO Y OFICINA"/>
    <s v="YOYO PORTA CARNET "/>
    <n v="60141014"/>
    <s v="SELECCIÓN ABREVIADA MENOR CUANTÍA"/>
    <n v="3"/>
    <n v="6"/>
    <n v="2924"/>
    <n v="2018144.8"/>
    <s v="UNIDAD"/>
    <s v="NO SOLICITADAS"/>
  </r>
  <r>
    <x v="20"/>
    <s v="204-5-6"/>
    <n v="10"/>
    <s v="MANTENIMIENTO EQUIPO DE NAVEGACION Y TRANSPORTE"/>
    <s v="MANTENIMIENTO Y REPARACIONES DE CARRO DE BOMBEROS"/>
    <n v="78181508"/>
    <s v="SELECCIÓN ABREVIADA MENOR CUANTÍA"/>
    <n v="1"/>
    <n v="3"/>
    <n v="1"/>
    <n v="250000000"/>
    <s v="GLOBAL"/>
    <s v="SI APROBADAS"/>
  </r>
  <r>
    <x v="20"/>
    <s v="204-9-8"/>
    <n v="10"/>
    <s v="SEGURO RESPONSABILIDAD CIVIL"/>
    <s v="POLIZA SEGURO DE AUTOMOVILES"/>
    <n v="84131503"/>
    <s v="LICITACIÓN PÚBLICA"/>
    <n v="1"/>
    <n v="7"/>
    <n v="1"/>
    <n v="1101144191"/>
    <s v="GLOBAL"/>
    <s v="SI APROBADAS"/>
  </r>
  <r>
    <x v="20"/>
    <s v="204-9-8"/>
    <n v="10"/>
    <s v="SEGURO RESPONSABILIDAD CIVIL"/>
    <s v="POLIZA SEGURO DE RESPONSABILIDAD CIVIL EXTRACONTRACTUAL "/>
    <n v="84131507"/>
    <s v="LICITACIÓN PÚBLICA"/>
    <n v="1"/>
    <n v="7"/>
    <n v="1"/>
    <n v="31825241"/>
    <s v="GLOBAL"/>
    <s v="SI APROBADAS"/>
  </r>
  <r>
    <x v="20"/>
    <s v="204-9-8"/>
    <n v="10"/>
    <s v="SEGURO RESPONSABILIDAD CIVIL"/>
    <s v="POLIZA SEGURO MAQUINARIA Y EQUIPOS "/>
    <n v="84131512"/>
    <s v="LICITACIÓN PÚBLICA"/>
    <n v="1"/>
    <n v="7"/>
    <n v="1"/>
    <n v="39925478"/>
    <s v="GLOBAL"/>
    <s v="SI APROBADAS"/>
  </r>
  <r>
    <x v="20"/>
    <s v="204-9-11"/>
    <n v="10"/>
    <s v="SEGUROS GENERALES"/>
    <s v="POLIZA SEGURO CASCO BARCO  "/>
    <n v="84131505"/>
    <s v="LICITACIÓN PÚBLICA"/>
    <n v="1"/>
    <n v="7"/>
    <n v="1"/>
    <n v="4683367"/>
    <s v="GLOBAL"/>
    <s v="SI APROBADAS"/>
  </r>
  <r>
    <x v="20"/>
    <s v="204-9-11"/>
    <n v="10"/>
    <s v="SEGUROS GENERALES"/>
    <s v="POLIZA SEGURO TODO RIESGO DAÑO MATERIAL "/>
    <n v="84131501"/>
    <s v="LICITACIÓN PÚBLICA"/>
    <n v="1"/>
    <n v="7"/>
    <n v="1"/>
    <n v="468943347"/>
    <s v="GLOBAL"/>
    <s v="SI APROBADAS"/>
  </r>
  <r>
    <x v="20"/>
    <s v="204-9-11"/>
    <n v="10"/>
    <s v="SEGUROS GENERALES"/>
    <s v="POLIZA SEGURO TODO RIESGO DAÑO MATERIAL "/>
    <n v="84131501"/>
    <s v="LICITACIÓN PÚBLICA"/>
    <n v="1"/>
    <n v="7"/>
    <n v="1"/>
    <n v="7433741787"/>
    <s v="GLOBAL"/>
    <s v="NO SOLICITADAS"/>
  </r>
  <r>
    <x v="20"/>
    <s v="204-9-13"/>
    <n v="10"/>
    <s v="OTROS SEGUROS"/>
    <s v="POLIZA SEGURO MANEJO GLOBAL PARA ENTIDADES OFICIALES "/>
    <n v="84131511"/>
    <s v="LICITACIÓN PÚBLICA"/>
    <n v="1"/>
    <n v="7"/>
    <n v="1"/>
    <n v="31130632"/>
    <s v="GLOBAL"/>
    <s v="SI APROBADAS"/>
  </r>
  <r>
    <x v="20"/>
    <s v="204-9-13"/>
    <n v="10"/>
    <s v="OTROS SEGUROS"/>
    <s v="POLIZA SEGURO TRANSPORTE DE VALORES "/>
    <n v="84131511"/>
    <s v="LICITACIÓN PÚBLICA"/>
    <n v="1"/>
    <n v="7"/>
    <n v="1"/>
    <n v="1978493"/>
    <s v="GLOBAL"/>
    <s v="SI APROBADAS"/>
  </r>
  <r>
    <x v="20"/>
    <s v="204-9-13"/>
    <n v="10"/>
    <s v="OTROS SEGUROS"/>
    <s v="POLIZA SEGUROS SOAT PARQUE AUTOMOTOR"/>
    <n v="84131603"/>
    <s v="SELÉCCION ABREVIADA - ACUERDO MARCO"/>
    <n v="2"/>
    <n v="3"/>
    <n v="1"/>
    <n v="562595999"/>
    <s v="GLOBAL"/>
    <s v="NO SOLICITADAS"/>
  </r>
  <r>
    <x v="20"/>
    <s v="204-11-1"/>
    <n v="10"/>
    <s v="VIATICOS Y GASTOS DE VIAJE AL EXTERIOR"/>
    <s v="PASAJES AEREOS INTERNACIONALES Y CONEXOS "/>
    <n v="78111502"/>
    <s v="SELÉCCION ABREVIADA - ACUERDO MARCO"/>
    <n v="1"/>
    <n v="7"/>
    <n v="1"/>
    <n v="1250000000"/>
    <s v="GLOBAL"/>
    <s v="SI APROBADAS"/>
  </r>
  <r>
    <x v="20"/>
    <s v="204-11-2"/>
    <n v="10"/>
    <s v="VIATICOS Y GASTOS DE VIAJE AL INTERIOR"/>
    <s v="PASAJES AEREOS NACIONALES"/>
    <n v="78111502"/>
    <s v="SELÉCCION ABREVIADA - ACUERDO MARCO"/>
    <n v="1"/>
    <n v="7"/>
    <n v="1"/>
    <n v="1369000000"/>
    <s v="GLOBAL"/>
    <s v="SI APROBADAS"/>
  </r>
  <r>
    <x v="20"/>
    <s v="204-11-2"/>
    <n v="16"/>
    <s v="VIATICOS Y GASTOS DE VIAJE AL INTERIOR"/>
    <s v="PASAJES AEREOS NACIONALES"/>
    <n v="78111502"/>
    <s v="SELÉCCION ABREVIADA - ACUERDO MARCO"/>
    <n v="1"/>
    <n v="7"/>
    <n v="1"/>
    <n v="26100000"/>
    <s v="GLOBAL"/>
    <s v="SI APROBADAS"/>
  </r>
  <r>
    <x v="20"/>
    <s v="204-11-2"/>
    <n v="10"/>
    <s v="VIATICOS Y GASTOS DE VIAJE AL INTERIOR"/>
    <s v="PASAJES TERRESTRES NACIONALES (RUTAS INTERMUNICIPALES)"/>
    <n v="78111803"/>
    <s v="MÍNIMA CUANTÍA"/>
    <n v="3"/>
    <n v="9"/>
    <n v="1"/>
    <n v="36000000"/>
    <s v="GLOBAL"/>
    <s v="NO SOLICITADAS"/>
  </r>
  <r>
    <x v="20"/>
    <s v="204-41-1"/>
    <n v="10"/>
    <s v="SERVICIOS FUNERARIOS"/>
    <s v="SERVICIOS FUNERARIOS PARA EL PERSONAL DE LA FAC"/>
    <n v="85171500"/>
    <s v="MÍNIMA CUANTÍA"/>
    <n v="1"/>
    <n v="11"/>
    <n v="1"/>
    <n v="60000000"/>
    <s v="GLOBAL"/>
    <s v="SI APROBADAS"/>
  </r>
  <r>
    <x v="20"/>
    <s v="204-41-13"/>
    <n v="10"/>
    <s v="OTROS GASTOS POR ADQUISICION DE SERVICIOS"/>
    <s v="SERVICIO DE PREPRODUCCIÓN, PRODUCCIÓN, POSTPRODUCCIÓN Y DIFUSIÓN DE CONTENIDOS PEDAGÓGICOS, CULTURALES, PIEZAS AUDIOVISUALES, SONORAS Y GRÁFICAS SOBRE EL QUE HACER DE LA FUERZA AÉREA EN BENEFICIO DE LA SEGURIDAD DE LOS COLOMBIANOS."/>
    <n v="83111800"/>
    <s v="SELECCIÓN ABREVIADA MENOR CUANTÍA"/>
    <n v="1"/>
    <n v="12"/>
    <n v="1"/>
    <n v="1021265297"/>
    <s v="GLOBAL"/>
    <s v="NO SOLICITADAS"/>
  </r>
  <r>
    <x v="21"/>
    <s v="203-50-2"/>
    <n v="10"/>
    <s v="IMPUESTO DE VEHICULOS"/>
    <s v="IMPUESTO DE VEHICULOS"/>
    <n v="93161701"/>
    <s v="SOLICITUD DE INFORMACIÓN A LOS PROVEEDORES"/>
    <n v="1"/>
    <n v="6"/>
    <n v="1"/>
    <n v="2742000"/>
    <s v="GLOBAL"/>
    <s v="NO SOLICITADAS"/>
  </r>
  <r>
    <x v="21"/>
    <s v="203-50-2"/>
    <n v="10"/>
    <s v="IMPUESTO DE VEHICULOS"/>
    <s v="IMPUESTO CAMION NQR"/>
    <n v="93161601"/>
    <s v="SOLICITUD DE INFORMACIÓN A LOS PROVEEDORES"/>
    <n v="1"/>
    <n v="6"/>
    <n v="1"/>
    <n v="70000"/>
    <s v="GLOBAL"/>
    <s v="NO SOLICITADAS"/>
  </r>
  <r>
    <x v="21"/>
    <s v="203-50-2"/>
    <n v="10"/>
    <s v="IMPUESTO DE VEHICULOS"/>
    <s v="IMPUESTO CAMIONETAS HILUX"/>
    <n v="93161601"/>
    <s v="SOLICITUD DE INFORMACIÓN A LOS PROVEEDORES"/>
    <n v="1"/>
    <n v="6"/>
    <n v="1"/>
    <n v="210000"/>
    <s v="GLOBAL"/>
    <s v="NO SOLICITADAS"/>
  </r>
  <r>
    <x v="21"/>
    <s v="203-50-3"/>
    <n v="10"/>
    <s v="IMPUESTO PREDIAL"/>
    <s v="IMPUESTO PREDIAL- COFAC"/>
    <n v="93161601"/>
    <s v="SOLICITUD DE INFORMACIÓN A LOS PROVEEDORES"/>
    <n v="1"/>
    <n v="6"/>
    <n v="1"/>
    <n v="810587749"/>
    <s v="GLOBAL"/>
    <s v="NO SOLICITADAS"/>
  </r>
  <r>
    <x v="21"/>
    <s v="203-50-3"/>
    <n v="10"/>
    <s v="IMPUESTO PREDIAL"/>
    <s v="IMPUESTO PREDIAL- COFAC"/>
    <n v="93161601"/>
    <s v="SOLICITUD DE INFORMACIÓN A LOS PROVEEDORES"/>
    <n v="1"/>
    <n v="6"/>
    <n v="1"/>
    <n v="49546110"/>
    <s v="GLOBAL"/>
    <s v="NO SOLICITADAS"/>
  </r>
  <r>
    <x v="21"/>
    <s v="203-50-90"/>
    <n v="10"/>
    <s v="OTROS IMPUESTOS"/>
    <s v="IMPUESTO DE CARSUCRE Y SOBRETASA BOMBERIL DEL CLUB DE OFICIALES DE COVEÑAS."/>
    <n v="93161701"/>
    <s v="SOLICITUD DE INFORMACIÓN A LOS PROVEEDORES"/>
    <n v="1"/>
    <n v="6"/>
    <n v="1"/>
    <n v="9081930"/>
    <s v="GLOBAL"/>
    <s v="NO SOLICITADAS"/>
  </r>
  <r>
    <x v="21"/>
    <s v="204-2-2"/>
    <n v="10"/>
    <s v="MOBILIARIO Y ENSERES"/>
    <s v="PUESTOS DE TRABAJO EN &quot;L&quot;, MEDIDAS APROXIMADAS SUPERFICIE PRINCIPAL  DE 1,78 X 0,60  Y 1.50 X 0,60."/>
    <n v="56101703"/>
    <s v="SELECCIÓN ABREVIADA SUBASTA INVERSA"/>
    <n v="2"/>
    <n v="2"/>
    <n v="1"/>
    <n v="549439.01"/>
    <s v="UNIDAD"/>
    <s v="NO SOLICITADAS"/>
  </r>
  <r>
    <x v="21"/>
    <s v="204-2-2"/>
    <n v="10"/>
    <s v="MOBILIARIO Y ENSERES"/>
    <s v="PUESTOS DE TRABAJO EN &quot;L&quot;, MEDIDAS APROXIMADAS SUPERFICIE PRINCIPAL  DE 1,84 X 0,60  Y 1.10 X 0,60. "/>
    <n v="56101703"/>
    <s v="SELECCIÓN ABREVIADA SUBASTA INVERSA"/>
    <n v="2"/>
    <n v="2"/>
    <n v="1"/>
    <n v="737995.48"/>
    <s v="UNIDAD"/>
    <s v="NO SOLICITADAS"/>
  </r>
  <r>
    <x v="21"/>
    <s v="204-2-2"/>
    <n v="10"/>
    <s v="MOBILIARIO Y ENSERES"/>
    <s v="SUPERFICIES  DE TRABAJO RECTAS, MEDIDAS APROXIMADAS SUPERFICIE PRINCIPAL  DE 1,50 X 0,60."/>
    <n v="56101703"/>
    <s v="SELECCIÓN ABREVIADA SUBASTA INVERSA"/>
    <n v="2"/>
    <n v="2"/>
    <n v="1"/>
    <n v="509774.29"/>
    <s v="UNIDAD"/>
    <s v="NO SOLICITADAS"/>
  </r>
  <r>
    <x v="21"/>
    <s v="204-2-2"/>
    <n v="10"/>
    <s v="MOBILIARIO Y ENSERES"/>
    <s v="SUPERFICIES  DE TRABAJO RECTAS, MEDIDAS APROXIMADAS SUPERFICIE PRINCIPAL  DE 1,10 X 0,60."/>
    <n v="56101703"/>
    <s v="SELECCIÓN ABREVIADA SUBASTA INVERSA"/>
    <n v="2"/>
    <n v="2"/>
    <n v="1"/>
    <n v="285677.69"/>
    <s v="UNIDAD"/>
    <s v="NO SOLICITADAS"/>
  </r>
  <r>
    <x v="21"/>
    <s v="204-2-2"/>
    <n v="10"/>
    <s v="MOBILIARIO Y ENSERES"/>
    <s v="SUPERFICIES  DE TRABAJO RECTAS, MEDIDAS APROXIMADAS SUPERFICIE PRINCIPAL  DE 1,25 X 0,55"/>
    <n v="56101703"/>
    <s v="SELECCIÓN ABREVIADA SUBASTA INVERSA"/>
    <n v="2"/>
    <n v="2"/>
    <n v="5"/>
    <n v="2004017"/>
    <s v="UNIDAD"/>
    <s v="NO SOLICITADAS"/>
  </r>
  <r>
    <x v="21"/>
    <s v="204-2-2"/>
    <n v="10"/>
    <s v="MOBILIARIO Y ENSERES"/>
    <s v="SUPERFICIES  DE TRABAJO RECTAS, MEDIDAS APROXIMADAS SUPERFICIE PRINCIPAL  DE 1,17 X 0,55."/>
    <n v="56101703"/>
    <s v="SELECCIÓN ABREVIADA SUBASTA INVERSA"/>
    <n v="2"/>
    <n v="2"/>
    <n v="1"/>
    <n v="384897.36"/>
    <s v="UNIDAD"/>
    <s v="NO SOLICITADAS"/>
  </r>
  <r>
    <x v="21"/>
    <s v="204-2-2"/>
    <n v="10"/>
    <s v="MOBILIARIO Y ENSERES"/>
    <s v="SUPERFICIES  DE TRABAJO RECTAS, MEDIDAS APROXIMADAS SUPERFICIE PRINCIPAL  DE 1,67 X 0,60."/>
    <n v="56101703"/>
    <s v="SELECCIÓN ABREVIADA SUBASTA INVERSA"/>
    <n v="2"/>
    <n v="2"/>
    <n v="2"/>
    <n v="877339.28"/>
    <s v="UNIDAD"/>
    <s v="NO SOLICITADAS"/>
  </r>
  <r>
    <x v="21"/>
    <s v="204-2-2"/>
    <n v="10"/>
    <s v="MOBILIARIO Y ENSERES"/>
    <s v="PUESTO DE TRABAJO EN &quot;L&quot;, MEDIDAS APROXIMADAS SUPERFICIE PRINCIPAL  DE 1,50 X 0,60  Y 1.40 X 0,60."/>
    <n v="56101703"/>
    <s v="SELECCIÓN ABREVIADA SUBASTA INVERSA"/>
    <n v="2"/>
    <n v="2"/>
    <n v="1"/>
    <n v="445348.02"/>
    <s v="UNIDAD"/>
    <s v="NO SOLICITADAS"/>
  </r>
  <r>
    <x v="21"/>
    <s v="204-2-2"/>
    <n v="10"/>
    <s v="MOBILIARIO Y ENSERES"/>
    <s v="PUESTO DE TRABAJO EN &quot;L&quot;, MEDIDAS APROXIMADAS SUPERFICIE PRINCIPAL  DE 1,90 X 0,45  Y 1.08 X 0,60."/>
    <n v="56101703"/>
    <s v="SELECCIÓN ABREVIADA SUBASTA INVERSA"/>
    <n v="2"/>
    <n v="2"/>
    <n v="1"/>
    <n v="560332.73"/>
    <s v="UNIDAD"/>
    <s v="NO SOLICITADAS"/>
  </r>
  <r>
    <x v="21"/>
    <s v="204-2-2"/>
    <n v="10"/>
    <s v="MOBILIARIO Y ENSERES"/>
    <s v="SUPERFICIES  DE TRABAJO RECTAS, MEDIDAS APROXIMADAS SUPERFICIE PRINCIPAL  DE 1,40 X 0,60."/>
    <n v="56101703"/>
    <s v="SELECCIÓN ABREVIADA SUBASTA INVERSA"/>
    <n v="2"/>
    <n v="2"/>
    <n v="7"/>
    <n v="2971487.33"/>
    <s v="UNIDAD"/>
    <s v="NO SOLICITADAS"/>
  </r>
  <r>
    <x v="21"/>
    <s v="204-2-2"/>
    <n v="10"/>
    <s v="MOBILIARIO Y ENSERES"/>
    <s v="SUPERFICIES  DE TRABAJO RECTAS, MEDIDAS APROXIMADAS SUPERFICIE PRINCIPAL  DE 1,40 X 0,60"/>
    <n v="56101703"/>
    <s v="SELECCIÓN ABREVIADA SUBASTA INVERSA"/>
    <n v="2"/>
    <n v="2"/>
    <n v="2"/>
    <n v="606825.24"/>
    <s v="UNIDAD"/>
    <s v="NO SOLICITADAS"/>
  </r>
  <r>
    <x v="21"/>
    <s v="204-2-2"/>
    <n v="10"/>
    <s v="MOBILIARIO Y ENSERES"/>
    <s v="SUPERFICIES  DE TRABAJO RECTAS, MEDIDAS APROXIMADAS SUPERFICIE PRINCIPAL  DE 1,30 X 0,60."/>
    <n v="56101703"/>
    <s v="SELECCIÓN ABREVIADA SUBASTA INVERSA"/>
    <n v="2"/>
    <n v="2"/>
    <n v="1"/>
    <n v="401298.83"/>
    <s v="UNIDAD"/>
    <s v="NO SOLICITADAS"/>
  </r>
  <r>
    <x v="21"/>
    <s v="204-2-2"/>
    <n v="10"/>
    <s v="MOBILIARIO Y ENSERES"/>
    <s v="SUPERFICIES  DE TRABAJO RECTAS, MEDIDAS APROXIMADAS SUPERFICIE PRINCIPAL  DE 1,80 X 0,60."/>
    <n v="56101703"/>
    <s v="SELECCIÓN ABREVIADA SUBASTA INVERSA"/>
    <n v="2"/>
    <n v="2"/>
    <n v="1"/>
    <n v="460922.44"/>
    <s v="UNIDAD"/>
    <s v="NO SOLICITADAS"/>
  </r>
  <r>
    <x v="21"/>
    <s v="204-2-2"/>
    <n v="10"/>
    <s v="MOBILIARIO Y ENSERES"/>
    <s v="SUPERFICIES  DE TRABAJO RECTAS, MEDIDAS APROXIMADAS SUPERFICIE PRINCIPAL  DE 1,40 X 0,58."/>
    <n v="56101703"/>
    <s v="SELECCIÓN ABREVIADA SUBASTA INVERSA"/>
    <n v="2"/>
    <n v="2"/>
    <n v="2"/>
    <n v="774035.3"/>
    <s v="UNIDAD"/>
    <s v="NO SOLICITADAS"/>
  </r>
  <r>
    <x v="21"/>
    <s v="204-2-2"/>
    <n v="10"/>
    <s v="MOBILIARIO Y ENSERES"/>
    <s v="SUPERFICIES  DE TRABAJO RECTAS, MEDIDAS APROXIMADAS SUPERFICIE PRINCIPAL  DE 1,25 X 0,55."/>
    <n v="56101703"/>
    <s v="SELECCIÓN ABREVIADA SUBASTA INVERSA"/>
    <n v="2"/>
    <n v="2"/>
    <n v="1"/>
    <n v="286818.13"/>
    <s v="UNIDAD"/>
    <s v="NO SOLICITADAS"/>
  </r>
  <r>
    <x v="21"/>
    <s v="204-2-2"/>
    <n v="10"/>
    <s v="MOBILIARIO Y ENSERES"/>
    <s v="PUESTOS DE TRABAJO EN &quot;L&quot;, MEDIDAS APROXIMADAS SUPERFICIE PRINCIPAL  DE 1,50 X 0,60  Y 1.50 X 0,60."/>
    <n v="56101703"/>
    <s v="SELECCIÓN ABREVIADA SUBASTA INVERSA"/>
    <n v="2"/>
    <n v="2"/>
    <n v="91"/>
    <n v="66144795.079999998"/>
    <s v="UNIDAD"/>
    <s v="NO SOLICITADAS"/>
  </r>
  <r>
    <x v="21"/>
    <s v="204-2-2"/>
    <n v="10"/>
    <s v="MOBILIARIO Y ENSERES"/>
    <s v="PUESTOS DE TRABAJO EN &quot;L&quot;, MEDIDAS APROXIMADAS SUPERFICIE PRINCIPAL  DE 1,73 X 0,60  Y 1.50 X 0,60."/>
    <n v="56101703"/>
    <s v="SELECCIÓN ABREVIADA SUBASTA INVERSA"/>
    <n v="2"/>
    <n v="2"/>
    <n v="1"/>
    <n v="750112.73"/>
    <s v="UNIDAD"/>
    <s v="NO SOLICITADAS"/>
  </r>
  <r>
    <x v="21"/>
    <s v="204-2-2"/>
    <n v="10"/>
    <s v="MOBILIARIO Y ENSERES"/>
    <s v="PUESTOS DE TRABAJO EN &quot;L&quot;, MEDIDAS APROXIMADAS SUPERFICIE PRINCIPAL  DE 1,79 X 0,60  Y 0,85 X 0,60."/>
    <n v="56101703"/>
    <s v="SELECCIÓN ABREVIADA SUBASTA INVERSA"/>
    <n v="2"/>
    <n v="2"/>
    <n v="1"/>
    <n v="807467.81"/>
    <s v="UNIDAD"/>
    <s v="NO SOLICITADAS"/>
  </r>
  <r>
    <x v="21"/>
    <s v="204-2-2"/>
    <n v="10"/>
    <s v="MOBILIARIO Y ENSERES"/>
    <s v="PUESTOS DE TRABAJO EN &quot;L&quot;, MEDIDAS APROXIMADAS SUPERFICIE PRINCIPAL  DE 1,50 X 0,60  Y 1.50 X 0,60."/>
    <n v="56101703"/>
    <s v="SELECCIÓN ABREVIADA SUBASTA INVERSA"/>
    <n v="2"/>
    <n v="2"/>
    <n v="1"/>
    <n v="529381.61"/>
    <s v="UNIDAD"/>
    <s v="NO SOLICITADAS"/>
  </r>
  <r>
    <x v="21"/>
    <s v="204-2-2"/>
    <n v="10"/>
    <s v="MOBILIARIO Y ENSERES"/>
    <s v="PUESTOS DE TRABAJO EN &quot;L&quot;, MEDIDAS APROXIMADAS SUPERFICIE PRINCIPAL  DE 1,50 X 0,60  Y 1.50 X 0,60."/>
    <n v="56101703"/>
    <s v="SELECCIÓN ABREVIADA SUBASTA INVERSA"/>
    <n v="2"/>
    <n v="2"/>
    <n v="5"/>
    <n v="2549437.5499999998"/>
    <s v="UNIDAD"/>
    <s v="NO SOLICITADAS"/>
  </r>
  <r>
    <x v="21"/>
    <s v="204-2-2"/>
    <n v="10"/>
    <s v="MOBILIARIO Y ENSERES"/>
    <s v="SUPERFICIES  DE TRABAJO RECTAS, MEDIDAS APROXIMADAS SUPERFICIE PRINCIPAL  DE 1,80 X 0,60."/>
    <n v="56101703"/>
    <s v="SELECCIÓN ABREVIADA SUBASTA INVERSA"/>
    <n v="2"/>
    <n v="2"/>
    <n v="1"/>
    <n v="489891.01"/>
    <s v="UNIDAD"/>
    <s v="NO SOLICITADAS"/>
  </r>
  <r>
    <x v="21"/>
    <s v="204-2-2"/>
    <n v="10"/>
    <s v="MOBILIARIO Y ENSERES"/>
    <s v="SUPERFICIES  DE TRABAJO RECTAS, MEDIDAS APROXIMADAS SUPERFICIE PRINCIPAL  DE 1,25 X 0,60."/>
    <n v="56101703"/>
    <s v="SELECCIÓN ABREVIADA SUBASTA INVERSA"/>
    <n v="2"/>
    <n v="2"/>
    <n v="1"/>
    <n v="450139.37"/>
    <s v="UNIDAD"/>
    <s v="NO SOLICITADAS"/>
  </r>
  <r>
    <x v="21"/>
    <s v="204-2-2"/>
    <n v="10"/>
    <s v="MOBILIARIO Y ENSERES"/>
    <s v="SUPERFICIES  DE TRABAJO RECTAS, MEDIDAS APROXIMADAS SUPERFICIE PRINCIPAL  DE 1,50 X 0,60."/>
    <n v="56101703"/>
    <s v="SELECCIÓN ABREVIADA SUBASTA INVERSA"/>
    <n v="2"/>
    <n v="2"/>
    <n v="7"/>
    <n v="2121761.3200000003"/>
    <s v="UNIDAD"/>
    <s v="NO SOLICITADAS"/>
  </r>
  <r>
    <x v="21"/>
    <s v="204-2-2"/>
    <n v="10"/>
    <s v="MOBILIARIO Y ENSERES"/>
    <s v="PUESTOS DE TRABAJO EN &quot;L&quot;, MEDIDAS APROXIMADAS SUPERFICIE PRINCIPAL  DE 2,00 X 0,60  Y 1.50 X 0,60."/>
    <n v="56101703"/>
    <s v="SELECCIÓN ABREVIADA SUBASTA INVERSA"/>
    <n v="2"/>
    <n v="2"/>
    <n v="4"/>
    <n v="2333340.36"/>
    <s v="UNIDAD"/>
    <s v="NO SOLICITADAS"/>
  </r>
  <r>
    <x v="21"/>
    <s v="204-2-2"/>
    <n v="10"/>
    <s v="MOBILIARIO Y ENSERES"/>
    <s v="SUPERFICIES  DE TRABAJO RECTAS, MEDIDAS APROXIMADAS SUPERFICIE PRINCIPAL  DE 1,75 X 0,60."/>
    <n v="56101703"/>
    <s v="SELECCIÓN ABREVIADA SUBASTA INVERSA"/>
    <n v="2"/>
    <n v="2"/>
    <n v="1"/>
    <n v="467036.89"/>
    <s v="UNIDAD"/>
    <s v="NO SOLICITADAS"/>
  </r>
  <r>
    <x v="21"/>
    <s v="204-2-2"/>
    <n v="10"/>
    <s v="MOBILIARIO Y ENSERES"/>
    <s v="SUPERFICIES  DE TRABAJO RECTAS, MEDIDAS APROXIMADAS SUPERFICIE PRINCIPAL  DE 1,32 X 0,60."/>
    <n v="56101703"/>
    <s v="SELECCIÓN ABREVIADA SUBASTA INVERSA"/>
    <n v="2"/>
    <n v="2"/>
    <n v="1"/>
    <n v="247545.66"/>
    <s v="UNIDAD"/>
    <s v="NO SOLICITADAS"/>
  </r>
  <r>
    <x v="21"/>
    <s v="204-2-2"/>
    <n v="10"/>
    <s v="MOBILIARIO Y ENSERES"/>
    <s v="SUPERFICIES  DE TRABAJO RECTAS, MEDIDAS APROXIMADAS SUPERFICIE PRINCIPAL  DE 1,37 X 0,60."/>
    <n v="56101703"/>
    <s v="SELECCIÓN ABREVIADA SUBASTA INVERSA"/>
    <n v="2"/>
    <n v="2"/>
    <n v="1"/>
    <n v="270747.75"/>
    <s v="UNIDAD"/>
    <s v="NO SOLICITADAS"/>
  </r>
  <r>
    <x v="21"/>
    <s v="204-2-2"/>
    <n v="10"/>
    <s v="MOBILIARIO Y ENSERES"/>
    <s v="PUESTOS DE TRABAJO EN &quot;L&quot;, MEDIDAS APROXIMADAS SUPERFICIE PRINCIPAL  DE 2,00 X 0,60  Y 1.50 X 0,60,."/>
    <n v="56101703"/>
    <s v="SELECCIÓN ABREVIADA SUBASTA INVERSA"/>
    <n v="2"/>
    <n v="2"/>
    <n v="1"/>
    <n v="608192.67000000004"/>
    <s v="UNIDAD"/>
    <s v="NO SOLICITADAS"/>
  </r>
  <r>
    <x v="21"/>
    <s v="204-2-2"/>
    <n v="10"/>
    <s v="MOBILIARIO Y ENSERES"/>
    <s v="PUESTOS DE TRABAJO EN &quot;L&quot;, MEDIDAS APROXIMADAS SUPERFICIE PRINCIPAL  DE 1,25 X 0,60  Y 1.50 X 0,60."/>
    <n v="56101703"/>
    <s v="SELECCIÓN ABREVIADA SUBASTA INVERSA"/>
    <n v="2"/>
    <n v="2"/>
    <n v="1"/>
    <n v="598283.30000000005"/>
    <s v="UNIDAD"/>
    <s v="NO SOLICITADAS"/>
  </r>
  <r>
    <x v="21"/>
    <s v="204-2-2"/>
    <n v="10"/>
    <s v="MOBILIARIO Y ENSERES"/>
    <s v="PUESTOS DE TRABAJO EN &quot;L&quot;, MEDIDAS APROXIMADAS SUPERFICIE PRINCIPAL  DE 1,30 X 0,60  Y 1.50 X 0,60"/>
    <n v="56101703"/>
    <s v="SELECCIÓN ABREVIADA SUBASTA INVERSA"/>
    <n v="2"/>
    <n v="2"/>
    <n v="4"/>
    <n v="1904315.44"/>
    <s v="UNIDAD"/>
    <s v="NO SOLICITADAS"/>
  </r>
  <r>
    <x v="21"/>
    <s v="204-2-2"/>
    <n v="10"/>
    <s v="MOBILIARIO Y ENSERES"/>
    <s v="PUESTOS DE TRABAJO EN &quot;L&quot;, MEDIDAS APROXIMADAS SUPERFICIE PRINCIPAL  DE 1,25 X 0,60  Y 1.40 X 0,60."/>
    <n v="56101703"/>
    <s v="SELECCIÓN ABREVIADA SUBASTA INVERSA"/>
    <n v="2"/>
    <n v="2"/>
    <n v="2"/>
    <n v="759447.94"/>
    <s v="UNIDAD"/>
    <s v="NO SOLICITADAS"/>
  </r>
  <r>
    <x v="21"/>
    <s v="204-2-2"/>
    <n v="10"/>
    <s v="MOBILIARIO Y ENSERES"/>
    <s v="PUESTOS DE TRABAJO EN &quot;L&quot;, MEDIDAS APROXIMADAS SUPERFICIE PRINCIPAL  DE 1,35 X 0,60  Y 1.30 X 0,60."/>
    <n v="56101703"/>
    <s v="SELECCIÓN ABREVIADA SUBASTA INVERSA"/>
    <n v="2"/>
    <n v="2"/>
    <n v="1"/>
    <n v="615330.35"/>
    <s v="UNIDAD"/>
    <s v="NO SOLICITADAS"/>
  </r>
  <r>
    <x v="21"/>
    <s v="204-2-2"/>
    <n v="10"/>
    <s v="MOBILIARIO Y ENSERES"/>
    <s v="PUESTOS DE TRABAJO EN &quot;L&quot;, MEDIDAS APROXIMADAS SUPERFICIE PRINCIPAL  DE 1,40 X 0,60  Y 1.50 X 0,60."/>
    <n v="56101703"/>
    <s v="SELECCIÓN ABREVIADA SUBASTA INVERSA"/>
    <n v="2"/>
    <n v="2"/>
    <n v="1"/>
    <n v="639972.99"/>
    <s v="UNIDAD"/>
    <s v="NO SOLICITADAS"/>
  </r>
  <r>
    <x v="21"/>
    <s v="204-2-2"/>
    <n v="10"/>
    <s v="MOBILIARIO Y ENSERES"/>
    <s v="PUESTOS DE TRABAJO EN &quot;L&quot;, MEDIDAS APROXIMADAS SUPERFICIE PRINCIPAL  DE 1,25 X 0,60  Y 1.44 X 0,60."/>
    <n v="56101703"/>
    <s v="SELECCIÓN ABREVIADA SUBASTA INVERSA"/>
    <n v="2"/>
    <n v="2"/>
    <n v="1"/>
    <n v="404316.39"/>
    <s v="UNIDAD"/>
    <s v="NO SOLICITADAS"/>
  </r>
  <r>
    <x v="21"/>
    <s v="204-2-2"/>
    <n v="10"/>
    <s v="MOBILIARIO Y ENSERES"/>
    <s v="PUESTOS DE TRABAJO EN &quot;L&quot;, MEDIDAS APROXIMADAS SUPERFICIE PRINCIPAL  DE 1,44 X 0,60  Y 1.44 X 0,60."/>
    <n v="56101703"/>
    <s v="SELECCIÓN ABREVIADA SUBASTA INVERSA"/>
    <n v="2"/>
    <n v="2"/>
    <n v="1"/>
    <n v="633297.66"/>
    <s v="UNIDAD"/>
    <s v="NO SOLICITADAS"/>
  </r>
  <r>
    <x v="21"/>
    <s v="204-2-2"/>
    <n v="10"/>
    <s v="MOBILIARIO Y ENSERES"/>
    <s v="PUESTOS DE TRABAJO EN &quot;L&quot;, MEDIDAS APROXIMADAS SUPERFICIE PRINCIPAL  DE 1,20 X 0,60  Y 1.50 X 0,60."/>
    <n v="56101703"/>
    <s v="SELECCIÓN ABREVIADA SUBASTA INVERSA"/>
    <n v="2"/>
    <n v="2"/>
    <n v="1"/>
    <n v="548756.75"/>
    <s v="UNIDAD"/>
    <s v="NO SOLICITADAS"/>
  </r>
  <r>
    <x v="21"/>
    <s v="204-2-2"/>
    <n v="10"/>
    <s v="MOBILIARIO Y ENSERES"/>
    <s v="PUESTOS DE TRABAJO EN &quot;L&quot;, MEDIDAS APROXIMADAS SUPERFICIE PRINCIPAL  DE 1,20 X 0,60  Y 1.55 X 0,60."/>
    <n v="56101703"/>
    <s v="SELECCIÓN ABREVIADA SUBASTA INVERSA"/>
    <n v="2"/>
    <n v="2"/>
    <n v="1"/>
    <n v="598831.34"/>
    <s v="UNIDAD"/>
    <s v="NO SOLICITADAS"/>
  </r>
  <r>
    <x v="21"/>
    <s v="204-2-2"/>
    <n v="10"/>
    <s v="MOBILIARIO Y ENSERES"/>
    <s v="SUPERFICIES  DE TRABAJO RECTAS, MEDIDAS APROXIMADAS SUPERFICIE PRINCIPAL  DE 1,55 X 0,60."/>
    <n v="56101703"/>
    <s v="SELECCIÓN ABREVIADA SUBASTA INVERSA"/>
    <n v="2"/>
    <n v="2"/>
    <n v="1"/>
    <n v="435736.27"/>
    <s v="UNIDAD"/>
    <s v="NO SOLICITADAS"/>
  </r>
  <r>
    <x v="21"/>
    <s v="204-2-2"/>
    <n v="10"/>
    <s v="MOBILIARIO Y ENSERES"/>
    <s v="PUESTOS DE TRABAJO EN &quot;L&quot;, MEDIDAS APROXIMADAS SUPERFICIE PRINCIPAL  DE 2,00 X 0,60  Y 1.50 X 0,60."/>
    <n v="56101703"/>
    <s v="SELECCIÓN ABREVIADA SUBASTA INVERSA"/>
    <n v="2"/>
    <n v="2"/>
    <n v="1"/>
    <n v="607786.56000000006"/>
    <s v="UNIDAD"/>
    <s v="NO SOLICITADAS"/>
  </r>
  <r>
    <x v="21"/>
    <s v="204-2-2"/>
    <n v="10"/>
    <s v="MOBILIARIO Y ENSERES"/>
    <s v="PUESTO RECEPCION CON MOSTRADOR PUESTO TIPO RECEPCION PUESTO RECEPCIÓN DE 1.50 X 1.50._x000a_"/>
    <n v="56101703"/>
    <s v="SELECCIÓN ABREVIADA SUBASTA INVERSA"/>
    <n v="2"/>
    <n v="2"/>
    <n v="2"/>
    <n v="1401381.54"/>
    <s v="UNIDAD"/>
    <s v="NO SOLICITADAS"/>
  </r>
  <r>
    <x v="21"/>
    <s v="204-2-2"/>
    <n v="10"/>
    <s v="MOBILIARIO Y ENSERES"/>
    <s v="SUPERFICIES DE 0,6 X 0,60 A 0,90 (MEDIDA VARIABLE) CON DOS PARALES"/>
    <n v="56101703"/>
    <s v="SELECCIÓN ABREVIADA SUBASTA INVERSA"/>
    <n v="2"/>
    <n v="2"/>
    <n v="13"/>
    <n v="2482978.5500000003"/>
    <s v="UNIDAD"/>
    <s v="NO SOLICITADAS"/>
  </r>
  <r>
    <x v="21"/>
    <s v="204-2-2"/>
    <n v="10"/>
    <s v="MOBILIARIO Y ENSERES"/>
    <s v="SUPERFICIES DE 0,6 X 0,90 A 1,20 (MEDIDA VARIABLE) CON DOS PARALES_x000a_"/>
    <n v="56101703"/>
    <s v="SELECCIÓN ABREVIADA SUBASTA INVERSA"/>
    <n v="2"/>
    <n v="2"/>
    <n v="13"/>
    <n v="3144701.8200000003"/>
    <s v="UNIDAD"/>
    <s v="NO SOLICITADAS"/>
  </r>
  <r>
    <x v="21"/>
    <s v="204-2-2"/>
    <n v="10"/>
    <s v="MOBILIARIO Y ENSERES"/>
    <s v="SILLA  BRAZOS GRADUABLES  SILLA SLIM/RIDE O SIMILAR  BRAZOS GRADUABLES"/>
    <n v="56112102"/>
    <s v="SELECCIÓN ABREVIADA SUBASTA INVERSA"/>
    <n v="2"/>
    <n v="2"/>
    <n v="19"/>
    <n v="5820222.8800000008"/>
    <s v="UNIDAD"/>
    <s v="NO SOLICITADAS"/>
  </r>
  <r>
    <x v="21"/>
    <s v="204-2-2"/>
    <n v="10"/>
    <s v="MOBILIARIO Y ENSERES"/>
    <s v="SILLA FIJA INTERLOCUTORA  REF ISÓSCELES"/>
    <n v="56112102"/>
    <s v="SELECCIÓN ABREVIADA SUBASTA INVERSA"/>
    <n v="2"/>
    <n v="2"/>
    <n v="34"/>
    <n v="3028177.36"/>
    <s v="UNIDAD"/>
    <s v="NO SOLICITADAS"/>
  </r>
  <r>
    <x v="21"/>
    <s v="204-2-2"/>
    <n v="10"/>
    <s v="MOBILIARIO Y ENSERES"/>
    <s v="SILLA GIRATORIA CON BRAZOS Y CABECERO"/>
    <n v="56112102"/>
    <s v="SELECCIÓN ABREVIADA SUBASTA INVERSA"/>
    <n v="2"/>
    <n v="2"/>
    <n v="219"/>
    <n v="33846526.649999999"/>
    <s v="UNIDAD"/>
    <s v="NO SOLICITADAS"/>
  </r>
  <r>
    <x v="21"/>
    <s v="204-2-2"/>
    <n v="10"/>
    <s v="MOBILIARIO Y ENSERES"/>
    <s v="SILLA GIRATORIA CON BRAZOS"/>
    <n v="56112102"/>
    <s v="SELECCIÓN ABREVIADA SUBASTA INVERSA"/>
    <n v="2"/>
    <n v="2"/>
    <n v="311"/>
    <n v="32415374.5"/>
    <s v="UNIDAD"/>
    <s v="NO SOLICITADAS"/>
  </r>
  <r>
    <x v="21"/>
    <s v="204-2-2"/>
    <n v="10"/>
    <s v="MOBILIARIO Y ENSERES"/>
    <s v="ARCHIVADOR FLOTANTE SUSPENDIDO EN MURO CON SU RESPECTIVA CHAPA."/>
    <n v="56101708"/>
    <s v="SELECCIÓN ABREVIADA SUBASTA INVERSA"/>
    <n v="2"/>
    <n v="2"/>
    <n v="27"/>
    <n v="3869154.2700000005"/>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
    <n v="56101510"/>
    <s v="SELECCIÓN ABREVIADA SUBASTA INVERSA"/>
    <n v="2"/>
    <n v="2"/>
    <n v="5"/>
    <n v="435160.35000000003"/>
    <s v="UNIDAD"/>
    <s v="NO SOLICITADAS"/>
  </r>
  <r>
    <x v="21"/>
    <s v="204-2-2"/>
    <n v="10"/>
    <s v="MOBILIARIO Y ENSERES"/>
    <s v="DIVISIONES EN VIDRIO 8MM TIPO PANTALLA CON PELICULA DE PROTECCION  Y  DISEÑO POR DEFINIR, ASEGURADOS SOBRE LA SUPERFICIE DEL ESCRITORIO  CON  ACCESARIOS EN ACERO. MEDIDAS APROXIMADAS FONDO 0,45 X ALTO 0,40 MTS."/>
    <n v="56101510"/>
    <s v="SELECCIÓN ABREVIADA SUBASTA INVERSA"/>
    <n v="2"/>
    <n v="2"/>
    <n v="4"/>
    <n v="315507.8"/>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n v="56101510"/>
    <s v="SELECCIÓN ABREVIADA SUBASTA INVERSA"/>
    <n v="2"/>
    <n v="2"/>
    <n v="7"/>
    <n v="602047.25"/>
    <s v="UNIDAD"/>
    <s v="NO SOLICITADAS"/>
  </r>
  <r>
    <x v="21"/>
    <s v="204-2-2"/>
    <n v="10"/>
    <s v="MOBILIARIO Y ENSERES"/>
    <s v="DIVISIONES EN VIDRIO 8MM TIPO PANTALLA CON PELICULA DE PROTECCION  Y  DISEÑO POR DEFINIR, ASEGURADOS SOBRE LA SUPERFICIE DEL ESCRITORIO  CON  ACCESARIOS EN ACERO. MEDIDAS APROXIMADAS LARGO 1,40 X ALTO 0,40 MTS."/>
    <n v="56101510"/>
    <s v="SELECCIÓN ABREVIADA SUBASTA INVERSA"/>
    <n v="2"/>
    <n v="2"/>
    <n v="4"/>
    <n v="935726.84"/>
    <s v="UNIDAD"/>
    <s v="NO SOLICITADAS"/>
  </r>
  <r>
    <x v="21"/>
    <s v="204-2-2"/>
    <n v="10"/>
    <s v="MOBILIARIO Y ENSERES"/>
    <s v="DIVISIONES EN VIDRIO 8MM TIPO PANTALLA CON PELICULA DE PROTECCION  Y  DISEÑO POR DEFINIR, ASEGURADOS SOBRE LA SUPERFICIE DEL ESCRITORIO  CON  ACCESARIOS EN ACERO. MEDIDAS APROXIMADAS LARGO 1,90 X ALTO 0,40 MTS."/>
    <n v="56101510"/>
    <s v="SELECCIÓN ABREVIADA SUBASTA INVERSA"/>
    <n v="2"/>
    <n v="2"/>
    <n v="1"/>
    <n v="187369.67"/>
    <s v="UNIDAD"/>
    <s v="NO SOLICITADAS"/>
  </r>
  <r>
    <x v="21"/>
    <s v="204-2-2"/>
    <n v="10"/>
    <s v="MOBILIARIO Y ENSERES"/>
    <s v="DIVISIONES EN VIDRIO 8MM TIPO PANTALLA CON PELICULA DE PROTECCION  Y  DISEÑO POR DEFINIR, ASEGURADOS SOBRE LA SUPERFICIE DEL ESCRITORIO  CON  ACCESARIOS EN ACERO. MEDIDAS APROXIMADAS LARGO 1,08 X ALTO 0,40 MTS."/>
    <n v="56101510"/>
    <s v="SELECCIÓN ABREVIADA SUBASTA INVERSA"/>
    <n v="2"/>
    <n v="2"/>
    <n v="1"/>
    <n v="155073.35"/>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n v="56101510"/>
    <s v="SELECCIÓN ABREVIADA SUBASTA INVERSA"/>
    <n v="2"/>
    <n v="2"/>
    <n v="25"/>
    <n v="2101268.75"/>
    <s v="UNIDAD"/>
    <s v="NO SOLICITADAS"/>
  </r>
  <r>
    <x v="21"/>
    <s v="204-2-2"/>
    <n v="10"/>
    <s v="MOBILIARIO Y ENSERES"/>
    <s v="DIVISIONES EN VIDRIO 8MM TIPO PANTALLA CON PELICULA DE PROTECCION  Y  DISEÑO POR DEFINIR, ASEGURADOS SOBRE LA SUPERFICIE DEL ESCRITORIO  CON  ACCESARIOS EN ACERO. MEDIDAS APROXIMADAS LARGO 1,40 X ALTO 0,40 MTS."/>
    <n v="56101510"/>
    <s v="SELECCIÓN ABREVIADA SUBASTA INVERSA"/>
    <n v="2"/>
    <n v="2"/>
    <n v="9"/>
    <n v="2119541.4899999998"/>
    <s v="UNIDAD"/>
    <s v="NO SOLICITADAS"/>
  </r>
  <r>
    <x v="21"/>
    <s v="204-2-2"/>
    <n v="10"/>
    <s v="MOBILIARIO Y ENSERES"/>
    <s v="DIVISIONES EN VIDRIO 8MM TIPO PANTALLA CON PELICULA DE PROTECCION  Y  DISEÑO POR DEFINIR, ASEGURADOS SOBRE LA SUPERFICIE DEL ESCRITORIO  CON  ACCESARIOS EN ACERO. MEDIDAS APROXIMADAS LARGO 1,50 X ALTO 0,40 MTS."/>
    <n v="56101510"/>
    <s v="SELECCIÓN ABREVIADA SUBASTA INVERSA"/>
    <n v="2"/>
    <n v="2"/>
    <n v="1"/>
    <n v="163072.99"/>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n v="56101510"/>
    <s v="SELECCIÓN ABREVIADA SUBASTA INVERSA"/>
    <n v="2"/>
    <n v="2"/>
    <n v="8"/>
    <n v="670647.84"/>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n v="56101510"/>
    <s v="SELECCIÓN ABREVIADA SUBASTA INVERSA"/>
    <n v="2"/>
    <n v="2"/>
    <n v="1"/>
    <n v="90272.33"/>
    <s v="UNIDAD"/>
    <s v="NO SOLICITADAS"/>
  </r>
  <r>
    <x v="21"/>
    <s v="204-2-2"/>
    <n v="10"/>
    <s v="MOBILIARIO Y ENSERES"/>
    <s v="DIVISIONES EN VIDRIO 8MM TIPO PANTALLA CON PELICULA DE PROTECCION  Y  DISEÑO POR DEFINIR, ASEGURADOS SOBRE LA SUPERFICIE DEL ESCRITORIO  CON  ACCESARIOS EN ACERO. MEDIDAS APROXIMADAS FONDO 1,25 X ALTO 0,40 MTS."/>
    <n v="56101510"/>
    <s v="SELECCIÓN ABREVIADA SUBASTA INVERSA"/>
    <n v="2"/>
    <n v="2"/>
    <n v="1"/>
    <n v="165860.32"/>
    <s v="UNIDAD"/>
    <s v="NO SOLICITADAS"/>
  </r>
  <r>
    <x v="21"/>
    <s v="204-2-2"/>
    <n v="10"/>
    <s v="MOBILIARIO Y ENSERES"/>
    <s v="DIVISIONES EN VIDRIO 8MM TIPO PANTALLA CON PELICULA DE PROTECCION  Y  DISEÑO POR DEFINIR, ASEGURADOS SOBRE LA SUPERFICIE DEL ESCRITORIO  CON  ACCESARIOS EN ACERO. MEDIDAS APROXIMADAS FONDO 1,30 X ALTO 0,40 MTS."/>
    <n v="56101510"/>
    <s v="SELECCIÓN ABREVIADA SUBASTA INVERSA"/>
    <n v="2"/>
    <n v="2"/>
    <n v="4"/>
    <n v="564119.88"/>
    <s v="UNIDAD"/>
    <s v="NO SOLICITADAS"/>
  </r>
  <r>
    <x v="21"/>
    <s v="204-2-2"/>
    <n v="10"/>
    <s v="MOBILIARIO Y ENSERES"/>
    <s v="DIVISIONES EN VIDRIO 8MM TIPO PANTALLA CON PELICULA DE PROTECCION  Y  DISEÑO POR DEFINIR, ASEGURADOS SOBRE LA SUPERFICIE DEL ESCRITORIO  CON  ACCESARIOS EN ACERO. MEDIDAS APROXIMADAS FONDO 1,50 X ALTO 0,40 MTS."/>
    <n v="56101510"/>
    <s v="SELECCIÓN ABREVIADA SUBASTA INVERSA"/>
    <n v="2"/>
    <n v="2"/>
    <n v="1"/>
    <n v="233255.32"/>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n v="56101510"/>
    <s v="SELECCIÓN ABREVIADA SUBASTA INVERSA"/>
    <n v="2"/>
    <n v="2"/>
    <n v="3"/>
    <n v="350710.77"/>
    <s v="UNIDAD"/>
    <s v="NO SOLICITADAS"/>
  </r>
  <r>
    <x v="21"/>
    <s v="204-2-2"/>
    <n v="10"/>
    <s v="MOBILIARIO Y ENSERES"/>
    <s v="DIVISIONES EN VIDRIO 8MM TIPO PANTALLA CON PELICULA DE PROTECCION  Y  DISEÑO POR DEFINIR, ASEGURADOS SOBRE LA SUPERFICIE DEL ESCRITORIO  CON  ACCESARIOS EN ACERO. MEDIDAS APROXIMADAS FONDO 1,40 X ALTO 0,40 MTS."/>
    <n v="56101510"/>
    <s v="SELECCIÓN ABREVIADA SUBASTA INVERSA"/>
    <n v="2"/>
    <n v="2"/>
    <n v="2"/>
    <n v="352175.08"/>
    <s v="UNIDAD"/>
    <s v="NO SOLICITADAS"/>
  </r>
  <r>
    <x v="21"/>
    <s v="204-2-2"/>
    <n v="10"/>
    <s v="MOBILIARIO Y ENSERES"/>
    <s v="DIVISIONES EN VIDRIO 8MM TIPO PANTALLA CON PELICULA DE PROTECCION  Y  DISEÑO POR DEFINIR, ASEGURADOS SOBRE LA SUPERFICIE DEL ESCRITORIO  CON  ACCESARIOS EN ACERO. MEDIDAS APROXIMADAS FONDO 0,50 X ALTO 0,40 MTS."/>
    <n v="56101510"/>
    <s v="SELECCIÓN ABREVIADA SUBASTA INVERSA"/>
    <n v="2"/>
    <n v="2"/>
    <n v="3"/>
    <n v="354366.75"/>
    <s v="UNIDAD"/>
    <s v="NO SOLICITADAS"/>
  </r>
  <r>
    <x v="21"/>
    <s v="204-2-2"/>
    <n v="10"/>
    <s v="MOBILIARIO Y ENSERES"/>
    <s v="SOFA RECTO DE 03 PUESTOS"/>
    <n v="56101502"/>
    <s v="SELECCIÓN ABREVIADA SUBASTA INVERSA"/>
    <n v="2"/>
    <n v="2"/>
    <n v="1"/>
    <n v="1386580.57"/>
    <s v="UNIDAD"/>
    <s v="NO SOLICITADAS"/>
  </r>
  <r>
    <x v="21"/>
    <s v="204-2-2"/>
    <n v="10"/>
    <s v="MOBILIARIO Y ENSERES"/>
    <s v="MESA DE JUNTAS PARA 06 PUESTOS OVALADA."/>
    <n v="56101519"/>
    <s v="SELECCIÓN ABREVIADA SUBASTA INVERSA"/>
    <n v="2"/>
    <n v="2"/>
    <n v="1"/>
    <n v="1310799.3500000001"/>
    <s v="UNIDAD"/>
    <s v="NO SOLICITADAS"/>
  </r>
  <r>
    <x v="21"/>
    <s v="204-2-2"/>
    <n v="10"/>
    <s v="MOBILIARIO Y ENSERES"/>
    <s v="MESA DE JUNTAS PARA 04 PUESTOS RESONDA"/>
    <n v="56101519"/>
    <s v="SELECCIÓN ABREVIADA SUBASTA INVERSA"/>
    <n v="2"/>
    <n v="2"/>
    <n v="1"/>
    <n v="235732.24"/>
    <s v="UNIDAD"/>
    <s v="NO SOLICITADAS"/>
  </r>
  <r>
    <x v="21"/>
    <s v="204-2-2"/>
    <n v="10"/>
    <s v="MOBILIARIO Y ENSERES"/>
    <s v="ESTANTERIA TIPO PESADO MEDIDAS APROXIMADAS ANCHO 1,00 MTS, LARGO 6,00 MTS Y ALTO 2,438 MTS, PARA 9 NIVELES CON CAPACIDAD DE 60KG POR NIVEL CON CARGA UNIFORMEMENTE DISTRIBUIDA"/>
    <n v="56101701"/>
    <s v="SELECCIÓN ABREVIADA SUBASTA INVERSA"/>
    <n v="2"/>
    <n v="2"/>
    <n v="9"/>
    <n v="28193708.699999999"/>
    <s v="UNIDAD"/>
    <s v="NO SOLICITADAS"/>
  </r>
  <r>
    <x v="21"/>
    <s v="204-2-2"/>
    <n v="10"/>
    <s v="MOBILIARIO Y ENSERES"/>
    <s v="ESCALERA METALICA  PARA ESTANTERIA  DE 06 PASOS  TIPO PESADA, CON RUEDAS Y FRENO"/>
    <n v="30191501"/>
    <s v="SELECCIÓN ABREVIADA SUBASTA INVERSA"/>
    <n v="2"/>
    <n v="2"/>
    <n v="1"/>
    <n v="1962975.57"/>
    <s v="UNIDAD"/>
    <s v="NO SOLICITADAS"/>
  </r>
  <r>
    <x v="21"/>
    <s v="204-4-15"/>
    <n v="10"/>
    <s v="PAPELERIA, UTILES DE ESCRITORIO Y OFICINA"/>
    <s v="BANDEJA DE ESCRITORIO EN LAMINA COLD ROLLED LISA"/>
    <n v="44121503"/>
    <s v="SELECCIÓN ABREVIADA SUBASTA INVERSA"/>
    <n v="2"/>
    <n v="2"/>
    <n v="87"/>
    <n v="3070699.8000000003"/>
    <s v="UNIDAD"/>
    <s v="NO SOLICITADAS"/>
  </r>
  <r>
    <x v="21"/>
    <s v="204-4-17"/>
    <n v="10"/>
    <s v="PRODUCTOS DE ASEO Y LIMPIEZA"/>
    <s v="CEPILLO DE LIMPIEZA PARA ESTREGAR TIPO PLANCHA CERDAS DURAS CON MANGO DE AGARRE"/>
    <n v="47131605"/>
    <s v="MÍNIMA CUANTÍA"/>
    <n v="4"/>
    <n v="2"/>
    <n v="1"/>
    <n v="625.35"/>
    <s v="UNIDAD"/>
    <s v="NO SOLICITADAS"/>
  </r>
  <r>
    <x v="21"/>
    <s v="204-4-17"/>
    <n v="10"/>
    <s v="PRODUCTOS DE ASEO Y LIMPIEZA"/>
    <s v="RECOGEDOR PLASTICO CON MANGO"/>
    <n v="47131611"/>
    <s v="MÍNIMA CUANTÍA"/>
    <n v="4"/>
    <n v="2"/>
    <n v="3"/>
    <n v="2439.1499999999996"/>
    <s v="UNIDAD"/>
    <s v="NO SOLICITADAS"/>
  </r>
  <r>
    <x v="21"/>
    <s v="204-4-17"/>
    <n v="10"/>
    <s v="PRODUCTOS DE ASEO Y LIMPIEZA"/>
    <s v="CHUPA PARA SANITARIO TIPO CAMPANA SENCILLA "/>
    <n v="47131700"/>
    <s v="MÍNIMA CUANTÍA"/>
    <n v="4"/>
    <n v="2"/>
    <n v="4"/>
    <n v="27538.639999999999"/>
    <s v="UNIDAD"/>
    <s v="NO SOLICITADAS"/>
  </r>
  <r>
    <x v="21"/>
    <s v="204-4-17"/>
    <n v="10"/>
    <s v="PRODUCTOS DE ASEO Y LIMPIEZA"/>
    <s v="ESPONJA FIBRO SINTETICA AMARILLO VERDE"/>
    <n v="47131603"/>
    <s v="MÍNIMA CUANTÍA"/>
    <n v="4"/>
    <n v="2"/>
    <n v="12"/>
    <n v="4022.6400000000003"/>
    <s v="UNIDAD"/>
    <s v="NO SOLICITADAS"/>
  </r>
  <r>
    <x v="21"/>
    <s v="204-4-17"/>
    <n v="10"/>
    <s v="PRODUCTOS DE ASEO Y LIMPIEZA"/>
    <s v="PAPEL HIGIENICO BLANCO 40 MTS PAQUETE POR 12 UNIDADES"/>
    <n v="14111704"/>
    <s v="MÍNIMA CUANTÍA"/>
    <n v="4"/>
    <n v="2"/>
    <n v="24"/>
    <n v="14109.599999999999"/>
    <s v="UNIDAD"/>
    <s v="NO SOLICITADAS"/>
  </r>
  <r>
    <x v="21"/>
    <s v="204-4-17"/>
    <n v="10"/>
    <s v="PRODUCTOS DE ASEO Y LIMPIEZA"/>
    <s v="LIMPIAVIDRIOS PISTOLA EN SPRAY PRESENTACION X 500 CC "/>
    <n v="47131824"/>
    <s v="MÍNIMA CUANTÍA"/>
    <n v="4"/>
    <n v="2"/>
    <n v="6"/>
    <n v="7129.86"/>
    <s v="UNIDAD"/>
    <s v="NO SOLICITADAS"/>
  </r>
  <r>
    <x v="21"/>
    <s v="204-4-17"/>
    <n v="10"/>
    <s v="PRODUCTOS DE ASEO Y LIMPIEZA"/>
    <s v="BLANQUEADOR GARRAFA X 20 LTS"/>
    <n v="47131807"/>
    <s v="MÍNIMA CUANTÍA"/>
    <n v="4"/>
    <n v="2"/>
    <n v="10"/>
    <n v="23140.799999999999"/>
    <s v="UNIDAD"/>
    <s v="NO SOLICITADAS"/>
  </r>
  <r>
    <x v="21"/>
    <s v="204-4-17"/>
    <n v="10"/>
    <s v="PRODUCTOS DE ASEO Y LIMPIEZA"/>
    <s v="BOLSA BASURA INDUSTRIAL 90 * 110 CM PAQUETE POR 10 UNIDADES"/>
    <n v="47121701"/>
    <s v="MÍNIMA CUANTÍA"/>
    <n v="4"/>
    <n v="2"/>
    <n v="17"/>
    <n v="20849.650000000001"/>
    <s v="UNIDAD"/>
    <s v="NO SOLICITADAS"/>
  </r>
  <r>
    <x v="21"/>
    <s v="204-4-17"/>
    <n v="10"/>
    <s v="PRODUCTOS DE ASEO Y LIMPIEZA"/>
    <s v="DETERGENTE EN POLVO POR 3000 GRS"/>
    <n v="47121800"/>
    <s v="MÍNIMA CUANTÍA"/>
    <n v="4"/>
    <n v="2"/>
    <n v="30"/>
    <n v="49646.400000000001"/>
    <s v="UNIDAD"/>
    <s v="NO SOLICITADAS"/>
  </r>
  <r>
    <x v="21"/>
    <s v="204-4-17"/>
    <n v="10"/>
    <s v="PRODUCTOS DE ASEO Y LIMPIEZA"/>
    <s v="BASURERO EN LAMINA COLD ROLLED"/>
    <n v="47121702"/>
    <s v="SELECCIÓN ABREVIADA SUBASTA INVERSA"/>
    <n v="2"/>
    <n v="2"/>
    <n v="87"/>
    <n v="3070699.8000000003"/>
    <s v="UNIDAD"/>
    <s v="NO SOLICITADAS"/>
  </r>
  <r>
    <x v="21"/>
    <s v="204-4-22"/>
    <n v="16"/>
    <s v="VÍVERES"/>
    <s v="ADQUISICION DE VIVERES PARA LA CAFETERIA DEL COMANDO DE LA FUERZA AEREA DE COLOMBIA GADCO"/>
    <n v="50161800"/>
    <s v="CONTRATACIÓN DIRECTA"/>
    <n v="1"/>
    <n v="6"/>
    <n v="1"/>
    <n v="28000000"/>
    <s v="GLOBAL"/>
    <s v="NO SOLICITADAS"/>
  </r>
  <r>
    <x v="21"/>
    <s v="204-5-1"/>
    <n v="10"/>
    <s v="MANTENIMIENTO DE BIENES INMUEBLES"/>
    <s v="CAMBIO E INSTALCION DE TEJAS BODEGA AUTOMOTORES "/>
    <n v="72101507"/>
    <s v="MÍNIMA CUANTÍA"/>
    <n v="1"/>
    <n v="6"/>
    <n v="1"/>
    <n v="25000000"/>
    <s v="GLOBAL"/>
    <s v="NO SOLICITADAS"/>
  </r>
  <r>
    <x v="21"/>
    <s v="204-5-1"/>
    <n v="10"/>
    <s v="MANTENIMIENTO DE BIENES INMUEBLES"/>
    <s v="CAMBIO E INSTALACION DE CANALETA BODEGA AUTOMOTORES"/>
    <n v="72101507"/>
    <s v="MÍNIMA CUANTÍA"/>
    <n v="1"/>
    <n v="6"/>
    <n v="1"/>
    <n v="10000000"/>
    <s v="GLOBAL"/>
    <s v="NO SOLICITADAS"/>
  </r>
  <r>
    <x v="21"/>
    <s v="204-5-1"/>
    <n v="10"/>
    <s v="MANTENIMIENTO DE BIENES INMUEBLES"/>
    <s v="MANTENIMIENTO SISTEMA DE DRENAJE DE AGUAS LLUVIAS"/>
    <n v="72101507"/>
    <s v="MÍNIMA CUANTÍA"/>
    <n v="1"/>
    <n v="6"/>
    <n v="1"/>
    <n v="7000000"/>
    <s v="GLOBAL"/>
    <s v="NO SOLICITADAS"/>
  </r>
  <r>
    <x v="21"/>
    <s v="204-5-1"/>
    <n v="10"/>
    <s v="MANTENIMIENTO DE BIENES INMUEBLES"/>
    <s v="MANTENIMIENTO ASCENSORES VF. 2018"/>
    <n v="72101506"/>
    <s v="MÍNIMA CUANTÍA"/>
    <n v="1"/>
    <n v="6"/>
    <n v="1"/>
    <n v="11566800"/>
    <s v="GLOBAL"/>
    <s v="SI APROBADAS"/>
  </r>
  <r>
    <x v="21"/>
    <s v="204-5-1"/>
    <n v="10"/>
    <s v="MANTENIMIENTO DE BIENES INMUEBLES"/>
    <s v="MANTENIMIENTO Y REFUERZO DE CERCHAS"/>
    <n v="30101704"/>
    <s v="MÍNIMA CUANTÍA"/>
    <n v="1"/>
    <n v="6"/>
    <n v="1"/>
    <n v="10000000"/>
    <s v="GLOBAL"/>
    <s v="NO SOLICITADAS"/>
  </r>
  <r>
    <x v="21"/>
    <s v="204-5-1"/>
    <n v="10"/>
    <s v="MANTENIMIENTO DE BIENES INMUEBLES"/>
    <s v="MANTENIMIENTO EDIFICIO CNRP"/>
    <n v="72101500"/>
    <s v="MÍNIMA CUANTÍA"/>
    <n v="1"/>
    <n v="6"/>
    <n v="1"/>
    <n v="15000000"/>
    <s v="GLOBAL"/>
    <s v="NO SOLICITADAS"/>
  </r>
  <r>
    <x v="21"/>
    <s v="204-5-1"/>
    <n v="10"/>
    <s v="MANTENIMIENTO DE BIENES INMUEBLES"/>
    <s v="ADECUACION AREAS DE DESCANSO SERVICIO CNRP"/>
    <n v="72101500"/>
    <s v="MÍNIMA CUANTÍA"/>
    <n v="1"/>
    <n v="6"/>
    <n v="1"/>
    <n v="22000000"/>
    <s v="GLOBAL"/>
    <s v="NO SOLICITADAS"/>
  </r>
  <r>
    <x v="21"/>
    <s v="204-5-1"/>
    <n v="10"/>
    <s v="MANTENIMIENTO DE BIENES INMUEBLES"/>
    <s v="OBRAS DE TRANSFORMACIÓN "/>
    <n v="72101500"/>
    <s v="LICITACIÓN PÚBLICA"/>
    <n v="1"/>
    <n v="6"/>
    <n v="1"/>
    <n v="45000000"/>
    <s v="GLOBAL"/>
    <s v="NO SOLICITADAS"/>
  </r>
  <r>
    <x v="21"/>
    <s v="204-5-1"/>
    <n v="10"/>
    <s v="MANTENIMIENTO DE BIENES INMUEBLES"/>
    <s v="MANTENIMIENTO PREDICTIVO, DETECTIVO Y CORRECTIVO  INSTALACIONES COFAC"/>
    <n v="72111002"/>
    <s v="MÍNIMA CUANTÍA"/>
    <n v="1"/>
    <n v="6"/>
    <n v="1"/>
    <n v="120000000"/>
    <s v="GLOBAL"/>
    <s v="NO SOLICITADAS"/>
  </r>
  <r>
    <x v="21"/>
    <s v="204-5-2"/>
    <n v="10"/>
    <s v="MANTENIMIENTO DE BIENES MUEBLES, EQUIPOS Y ENSERES"/>
    <s v="MANTENIMIENTO A TODO COSTO DE MOTOBOMBAS PARA EL ESCUADRON DE INSTALACIONES VF.2018"/>
    <n v="72154109"/>
    <s v="MÍNIMA CUANTÍA"/>
    <n v="1"/>
    <n v="6"/>
    <n v="1"/>
    <n v="11920230"/>
    <s v="GLOBAL"/>
    <s v="SI APROBADAS"/>
  </r>
  <r>
    <x v="21"/>
    <s v="204-5-2"/>
    <n v="10"/>
    <s v="MANTENIMIENTO DE BIENES MUEBLES, EQUIPOS Y ENSERES"/>
    <s v="MANTENIMIENTO PLANTAS ELECTRICAS VF.2018"/>
    <n v="72151514"/>
    <s v="MÍNIMA CUANTÍA"/>
    <n v="1"/>
    <n v="6"/>
    <n v="1"/>
    <n v="10614800"/>
    <s v="GLOBAL"/>
    <s v="SI APROBADAS"/>
  </r>
  <r>
    <x v="21"/>
    <s v="204-5-2"/>
    <n v="10"/>
    <s v="MANTENIMIENTO DE BIENES MUEBLES, EQUIPOS Y ENSERES"/>
    <s v="MANTENIMIENTO DE CORTINAS, TAPETES Y CARPAS VF.2018"/>
    <n v="72153608"/>
    <s v="MÍNIMA CUANTÍA"/>
    <n v="1"/>
    <n v="6"/>
    <n v="1"/>
    <n v="15604167"/>
    <s v="GLOBAL"/>
    <s v="SI APROBADAS"/>
  </r>
  <r>
    <x v="21"/>
    <s v="204-5-2"/>
    <n v="10"/>
    <s v="MANTENIMIENTO DE BIENES MUEBLES, EQUIPOS Y ENSERES"/>
    <s v="MANTENIMIENTO DE AIRES ACONDICIONADOS VF. 2018"/>
    <n v="72101511"/>
    <s v="MÍNIMA CUANTÍA"/>
    <n v="1"/>
    <n v="6"/>
    <n v="1"/>
    <n v="4969440"/>
    <s v="GLOBAL"/>
    <s v="SI APROBADAS"/>
  </r>
  <r>
    <x v="21"/>
    <s v="204-5-2"/>
    <n v="10"/>
    <s v="MANTENIMIENTO DE BIENES MUEBLES, EQUIPOS Y ENSERES"/>
    <s v="MANTENIMIENTO DE FOTOCOPIADORAS VF.2018"/>
    <n v="81101707"/>
    <s v="MÍNIMA CUANTÍA"/>
    <n v="1"/>
    <n v="6"/>
    <n v="1"/>
    <n v="7049215"/>
    <s v="GLOBAL"/>
    <s v="SI APROBADAS"/>
  </r>
  <r>
    <x v="21"/>
    <s v="204-5-2"/>
    <n v="10"/>
    <s v="MANTENIMIENTO DE BIENES MUEBLES, EQUIPOS Y ENSERES"/>
    <s v="MANTENIMIENTO MICROSCOPIO ELECTRÓNICO"/>
    <n v="81111805"/>
    <s v="CONTRATACIÓN DIRECTA"/>
    <n v="1"/>
    <n v="11"/>
    <n v="1"/>
    <n v="49967832.25"/>
    <s v="GLOBAL"/>
    <s v="NO SOLICITADAS"/>
  </r>
  <r>
    <x v="21"/>
    <s v="204-5-4"/>
    <n v="16"/>
    <s v="MANTENIMIENTO DE VÍAS, ESTRUCTURAS Y REDES"/>
    <s v="MANTENIMIENTO GASODOMESTICOS Y REDES DE GAS DOMICILIARIA VF. 2018"/>
    <n v="72154019"/>
    <s v="MÍNIMA CUANTÍA"/>
    <n v="1"/>
    <n v="6"/>
    <n v="1"/>
    <n v="38698333"/>
    <s v="GLOBAL"/>
    <s v="SI APROBADAS"/>
  </r>
  <r>
    <x v="21"/>
    <s v="204-5-6"/>
    <n v="10"/>
    <s v="MANTENIMIENTO EQUIPO DE NAVEGACION Y TRANSPORTE"/>
    <s v="MANTENIMIENTO PREVENTIVO Y CORRECTIVO A TODO COSTO DE VEHICULOS COFAC VF. 2018"/>
    <n v="78181507"/>
    <s v="MÍNIMA CUANTÍA"/>
    <n v="1"/>
    <n v="6"/>
    <n v="1"/>
    <n v="318000000"/>
    <s v="GLOBAL"/>
    <s v="SI APROBADAS"/>
  </r>
  <r>
    <x v="21"/>
    <s v="204-5-6"/>
    <n v="10"/>
    <s v="MANTENIMIENTO EQUIPO DE NAVEGACION Y TRANSPORTE"/>
    <s v="MANTENIMIENTO PREVENTIVO Y CORRECTIVO A TODO COSTO CAMIONETAS NISSAN VF.2018"/>
    <n v="78181507"/>
    <s v="SELECCIÓN ABREVIADA MENOR CUANTÍA"/>
    <n v="1"/>
    <n v="6"/>
    <n v="1"/>
    <n v="70000000"/>
    <s v="GLOBAL"/>
    <s v="SI APROBADAS"/>
  </r>
  <r>
    <x v="21"/>
    <s v="204-5-6"/>
    <n v="10"/>
    <s v="MANTENIMIENTO EQUIPO DE NAVEGACION Y TRANSPORTE"/>
    <s v="MANTENIMIENTO EQUIPO DE NAVEGACION Y TRANSPORTE VF.2018"/>
    <n v="78181507"/>
    <s v="MÍNIMA CUANTÍA"/>
    <n v="1"/>
    <n v="6"/>
    <n v="1"/>
    <n v="12000000"/>
    <s v="GLOBAL"/>
    <s v="NO SOLICITADAS"/>
  </r>
  <r>
    <x v="21"/>
    <s v="204-5-6"/>
    <n v="10"/>
    <s v="MANTENIMIENTO EQUIPO DE NAVEGACION Y TRANSPORTE"/>
    <s v="MANTENIMIENTO VEHICULOS JIN VF 2017"/>
    <n v="78181500"/>
    <s v="SELECCIÓN ABREVIADA MENOR CUANTÍA"/>
    <n v="1"/>
    <n v="11"/>
    <n v="1"/>
    <n v="26500000"/>
    <s v="GLOBAL"/>
    <s v="SI APROBADAS"/>
  </r>
  <r>
    <x v="21"/>
    <s v="204-5-7"/>
    <n v="16"/>
    <s v="MANTENIMIENTO Y MEJORAMIENTO DE VIVIENDA Y ALOJAMIENTO"/>
    <s v="MANTENIMIENTO MEJORATIVO ALOJAMIENTO MILITAR VF.2018"/>
    <n v="72111002"/>
    <s v="MÍNIMA CUANTÍA"/>
    <n v="1"/>
    <n v="6"/>
    <n v="1"/>
    <n v="371000000"/>
    <s v="GLOBAL"/>
    <s v="SI APROBADAS"/>
  </r>
  <r>
    <x v="21"/>
    <s v="204-5-8"/>
    <n v="10"/>
    <s v="SERVICIO DE ASEO"/>
    <s v="CORTE DE PRADOS Y MANTENIMIENTO DE JARDINES VF. 2018"/>
    <n v="70111710"/>
    <s v="SELECCIÓN ABREVIADA MENOR CUANTÍA"/>
    <n v="1"/>
    <n v="6"/>
    <n v="1"/>
    <n v="24987200"/>
    <s v="GLOBAL"/>
    <s v="SI APROBADAS"/>
  </r>
  <r>
    <x v="21"/>
    <s v="204-5-8"/>
    <n v="10"/>
    <s v="SERVICIO DE ASEO"/>
    <s v="SERVICIO DE ASEO PARA EL EDIFICIO COFAC Y DEPENDENCIAS ADSCRITAS VF. 2018"/>
    <n v="76111501"/>
    <s v="SELECCIÓN ABREVIADA MENOR CUANTÍA"/>
    <n v="1"/>
    <n v="6"/>
    <n v="1"/>
    <n v="424028300.75999999"/>
    <s v="GLOBAL"/>
    <s v="SI APROBADAS"/>
  </r>
  <r>
    <x v="21"/>
    <s v="204-5-8"/>
    <n v="10"/>
    <s v="SERVICIO DE ASEO"/>
    <s v="SERVICIOS DE ASEO ADMINSITRATIVO (DISAN)"/>
    <n v="76111501"/>
    <s v="SELECCIÓN ABREVIADA MENOR CUANTÍA"/>
    <n v="1"/>
    <n v="6"/>
    <n v="1"/>
    <n v="54781124.700000003"/>
    <s v="GLOBAL"/>
    <s v="NO SOLICITADAS"/>
  </r>
  <r>
    <x v="21"/>
    <s v="204-5-8"/>
    <n v="10"/>
    <s v="SERVICIO DE ASEO"/>
    <s v="SERVICIOS DE ASEO ESPECIAL PARA DISAN"/>
    <n v="76111501"/>
    <s v="MÍNIMA CUANTÍA"/>
    <n v="1"/>
    <n v="11"/>
    <n v="1"/>
    <n v="89064360"/>
    <s v="GLOBAL"/>
    <s v="NO SOLICITADAS"/>
  </r>
  <r>
    <x v="21"/>
    <s v="204-5-8"/>
    <n v="10"/>
    <s v="SERVICIO DE ASEO"/>
    <s v="CORTE DE PRADOS Y MANTENIMIENTO DE JARDINES"/>
    <n v="70111710"/>
    <s v="SELECCIÓN ABREVIADA MENOR CUANTÍA"/>
    <n v="1"/>
    <n v="6"/>
    <n v="1"/>
    <n v="289469.08"/>
    <s v="GLOBAL"/>
    <s v="NO SOLICITADAS"/>
  </r>
  <r>
    <x v="21"/>
    <s v="204-5-8"/>
    <n v="10"/>
    <s v="SERVICIO DE ASEO"/>
    <s v="SERVICIO DE ASEO PARA EL EDIFICIO COFAC Y DEPENDENCIAS ADSCRITAS VF. 2018"/>
    <n v="76111501"/>
    <s v="SELECCIÓN ABREVIADA MENOR CUANTÍA"/>
    <n v="1"/>
    <n v="6"/>
    <n v="1"/>
    <n v="23830860.399999999"/>
    <s v="GLOBAL"/>
    <s v="NO SOLICITADAS"/>
  </r>
  <r>
    <x v="21"/>
    <s v="204-5-8"/>
    <n v="10"/>
    <s v="SERVICIO DE ASEO"/>
    <s v="SERVICIOS DE ASEO ADMINSITRATIVO (DISAN)"/>
    <n v="76111501"/>
    <s v="SELECCIÓN ABREVIADA MENOR CUANTÍA"/>
    <n v="1"/>
    <n v="6"/>
    <n v="1"/>
    <n v="3046261.08"/>
    <s v="GLOBAL"/>
    <s v="NO SOLICITADAS"/>
  </r>
  <r>
    <x v="21"/>
    <s v="204-5-8"/>
    <n v="10"/>
    <s v="SERVICIO DE ASEO"/>
    <s v="SERVICIOS DE ASEO ESPECIAL PARA DISAN"/>
    <n v="76111501"/>
    <s v="LICITACIÓN PÚBLICA"/>
    <n v="1"/>
    <n v="6"/>
    <n v="1"/>
    <n v="4723800"/>
    <s v="GLOBAL"/>
    <s v="NO SOLICITADAS"/>
  </r>
  <r>
    <x v="21"/>
    <s v="204-5-9"/>
    <n v="16"/>
    <s v="SERVICIO DE CAFETERIA Y RESTAURANTE"/>
    <s v="SERVICIO DE CAFETERIA Y RESTAURANTE PARA EL PERSONAL DE LOS DIFERENTES EQUIPOS DE PROTECCION A PERSONAJES (EPP) ASIGNADOS AL COMANDO DE LA FUERZA AEREA, COMANDO GENERAL FUERZAS MILITARES Y LOS SERVICIOS DEL COMANDO Y CONTROL FUERZA AEREA (CCOFA) (GRUPA) "/>
    <n v="90101700"/>
    <s v="CONTRATACIÓN DIRECTA"/>
    <n v="1"/>
    <n v="6"/>
    <n v="1"/>
    <n v="282240000"/>
    <s v="GLOBAL"/>
    <s v="NO SOLICITADAS"/>
  </r>
  <r>
    <x v="21"/>
    <s v="204-5-9"/>
    <n v="16"/>
    <s v="SERVICIO DE CAFETERIA Y RESTAURANTE"/>
    <s v="SERVICIO LOGISTICO PARA EL DESARROLLO DE LOS ACTOS OFICIALES INSTITUCIONALES Y SOLEMNES DEL COMANDO DE LA FAC (COFAC)"/>
    <n v="90111603"/>
    <s v="CONTRATACIÓN DIRECTA"/>
    <n v="1"/>
    <n v="6"/>
    <n v="1"/>
    <n v="220000000"/>
    <s v="GLOBAL"/>
    <s v="NO SOLICITADAS"/>
  </r>
  <r>
    <x v="21"/>
    <s v="204-5-9"/>
    <n v="10"/>
    <s v="SERVICIO DE CAFETERIA Y RESTAURANTE"/>
    <s v="SERVICIO DE CAFETERIA JIN"/>
    <n v="90101700"/>
    <s v="CONTRATACIÓN DIRECTA"/>
    <n v="1"/>
    <n v="6"/>
    <n v="1"/>
    <n v="8000000"/>
    <s v="GLOBAL"/>
    <s v="NO SOLICITADAS"/>
  </r>
  <r>
    <x v="21"/>
    <s v="204-5-9"/>
    <n v="16"/>
    <s v="SERVICIO DE CAFETERIA Y RESTAURANTE"/>
    <s v="CENA DE RECIPROCIDAD REPUBLICA DOMINICANA DEL 14 AL 16 DE FEBRERO DE 2018"/>
    <n v="90111501"/>
    <s v="CONTRATACIÓN DIRECTA"/>
    <n v="1"/>
    <n v="6"/>
    <n v="1"/>
    <n v="4650000"/>
    <s v="GLOBAL"/>
    <s v="NO SOLICITADAS"/>
  </r>
  <r>
    <x v="21"/>
    <s v="204-5-9"/>
    <n v="16"/>
    <s v="SERVICIO DE CAFETERIA Y RESTAURANTE"/>
    <s v="CENA DE RECIPROCIDAD PARA CHILE DEL 02 AL 06 DE MARZO DE 2018"/>
    <n v="90111501"/>
    <s v="CONTRATACIÓN DIRECTA"/>
    <n v="1"/>
    <n v="6"/>
    <n v="1"/>
    <n v="4500000"/>
    <s v="GLOBAL"/>
    <s v="NO SOLICITADAS"/>
  </r>
  <r>
    <x v="21"/>
    <s v="204-5-10"/>
    <n v="10"/>
    <s v="SERVICIO DE SEGURIDAD Y VIGILANCIA"/>
    <s v="SERVICIO DE SEGURIDAD Y VIGILANCIA PRIVADA CON PERSONAL MASCULINO Y7O FEMENINO CON ARMA, PARA LAS DEPENDENCIAS ADSCRITAS AL CUARTEL GENERAL COFAC Y PREDIOS PERTENECIENTES A LA FAC VF. 2018"/>
    <n v="92121504"/>
    <s v="LICITACIÓN PÚBLICA"/>
    <n v="1"/>
    <n v="6"/>
    <n v="1"/>
    <n v="1198876543.2"/>
    <s v="GLOBAL"/>
    <s v="SI APROBADAS"/>
  </r>
  <r>
    <x v="21"/>
    <s v="204-6-2"/>
    <n v="10"/>
    <s v="CORREO"/>
    <s v="SERVICIO DE MENSAJERIA"/>
    <n v="78102203"/>
    <s v="SELÉCCION ABREVIADA - ACUERDO MARCO"/>
    <n v="12"/>
    <n v="1"/>
    <n v="1"/>
    <n v="15482300"/>
    <s v="GLOBAL"/>
    <s v="NO SOLICITADAS"/>
  </r>
  <r>
    <x v="21"/>
    <s v="204-6-2"/>
    <n v="10"/>
    <s v="CORREO"/>
    <s v="SERVICIO DE MENSAJERIA VF. 2018"/>
    <n v="78102203"/>
    <s v="SELÉCCION ABREVIADA - ACUERDO MARCO"/>
    <n v="1"/>
    <n v="6"/>
    <n v="1"/>
    <n v="13838900"/>
    <s v="GLOBAL"/>
    <s v="SI APROBADAS"/>
  </r>
  <r>
    <x v="21"/>
    <s v="204-6-2"/>
    <n v="16"/>
    <s v="CORREO"/>
    <s v="SERVICIO DE CORREO A NIVEL NACIONAL E INTERNACIONAL"/>
    <n v="78102203"/>
    <s v="MÍNIMA CUANTÍA"/>
    <n v="1"/>
    <n v="6"/>
    <n v="1"/>
    <n v="2000000"/>
    <s v="GLOBAL"/>
    <s v="NO SOLICITADAS"/>
  </r>
  <r>
    <x v="21"/>
    <s v="204-6-7"/>
    <n v="10"/>
    <s v="TRANSPORTE"/>
    <s v="SUBSIDIO DE TRANSPORTE ASISTENTES ADMINISTRATIVOS GESTIÓN DOCUMENTAL"/>
    <n v="78111803"/>
    <s v="SOLICITUD DE INFORMACIÓN A LOS PROVEEDORES"/>
    <n v="1"/>
    <n v="11"/>
    <n v="1"/>
    <n v="4889598"/>
    <s v="GLOBAL"/>
    <s v="NO SOLICITADAS"/>
  </r>
  <r>
    <x v="21"/>
    <s v="204-6-7"/>
    <n v="16"/>
    <s v="TRANSPORTE"/>
    <s v="TRANSPORTE OPERARIOS ESINS (PERSONAL 35 PAX )"/>
    <n v="78111803"/>
    <s v="SOLICITUD DE INFORMACIÓN A LOS PROVEEDORES"/>
    <n v="1"/>
    <n v="6"/>
    <n v="1"/>
    <n v="9981724"/>
    <s v="GLOBAL"/>
    <s v="NO SOLICITADAS"/>
  </r>
  <r>
    <x v="21"/>
    <s v="204-6-7"/>
    <n v="10"/>
    <s v="TRANSPORTE"/>
    <s v="SERVICIO DE TRANSPORTE DE CARGA MUSEO AEROESPACIAL"/>
    <n v="78101800"/>
    <s v="MÍNIMA CUANTÍA"/>
    <n v="2"/>
    <n v="11"/>
    <n v="1"/>
    <n v="36000000"/>
    <s v="GLOBAL"/>
    <s v="NO SOLICITADAS"/>
  </r>
  <r>
    <x v="21"/>
    <s v="204-6-7"/>
    <n v="10"/>
    <s v="TRANSPORTE"/>
    <s v="SERVICIO DE TRANSPORTE DE PERSONAL (FACCE)"/>
    <n v="20102301"/>
    <s v="MÍNIMA CUANTÍA"/>
    <n v="1"/>
    <n v="6"/>
    <n v="1"/>
    <n v="17500000"/>
    <s v="GLOBAL"/>
    <s v="NO SOLICITADAS"/>
  </r>
  <r>
    <x v="21"/>
    <s v="204-8-1"/>
    <n v="16"/>
    <s v="ACUEDUCTO ALCANTARILLADO Y ASEO"/>
    <s v="ACUEDUCTO Y ALCANTARILLADO"/>
    <n v="83101500"/>
    <s v="SOLICITUD DE INFORMACIÓN A LOS PROVEEDORES"/>
    <n v="1"/>
    <n v="6"/>
    <n v="1"/>
    <n v="8111075"/>
    <s v="GLOBAL"/>
    <s v="NO SOLICITADAS"/>
  </r>
  <r>
    <x v="21"/>
    <s v="204-8-1"/>
    <n v="10"/>
    <s v="ACUEDUCTO ALCANTARILLADO Y ASEO"/>
    <s v="ACUEDUCTO Y ALCANTARILLADO "/>
    <n v="83101500"/>
    <s v="SOLICITUD DE INFORMACIÓN A LOS PROVEEDORES"/>
    <n v="1"/>
    <n v="6"/>
    <n v="1"/>
    <n v="12119433"/>
    <s v="GLOBAL"/>
    <s v="NO SOLICITADAS"/>
  </r>
  <r>
    <x v="21"/>
    <s v="204-8-1"/>
    <n v="10"/>
    <s v="ACUEDUCTO ALCANTARILLADO Y ASEO"/>
    <s v="PAGO DE SERVICIO DE ACUEDUCTO, ALCANTARILLADO Y ASEO NUEVO MUSEO AEROESPACIAL"/>
    <n v="83101509"/>
    <s v="SOLICITUD DE INFORMACIÓN A LOS PROVEEDORES"/>
    <n v="2"/>
    <n v="11"/>
    <n v="1"/>
    <n v="12000000"/>
    <s v="GLOBAL"/>
    <s v="NO SOLICITADAS"/>
  </r>
  <r>
    <x v="21"/>
    <s v="204-8-1"/>
    <n v="10"/>
    <s v="ACUEDUCTO ALCANTARILLADO Y ASEO"/>
    <s v="SERVICIO ACUEDUCTO, ALCANTARILLADO Y ASEO DIRES Y ZONA DE RECLUTAMIENTO"/>
    <n v="83101501"/>
    <s v="SOLICITUD DE INFORMACIÓN A LOS PROVEEDORES"/>
    <n v="1"/>
    <n v="6"/>
    <n v="1"/>
    <n v="4200000"/>
    <s v="GLOBAL"/>
    <s v="NO SOLICITADAS"/>
  </r>
  <r>
    <x v="21"/>
    <s v="204-8-2"/>
    <n v="16"/>
    <s v="ENERGIA"/>
    <s v="ENERGIA "/>
    <n v="83101804"/>
    <s v="SOLICITUD DE INFORMACIÓN A LOS PROVEEDORES"/>
    <n v="1"/>
    <n v="6"/>
    <n v="1"/>
    <n v="5625650"/>
    <s v="GLOBAL"/>
    <s v="NO SOLICITADAS"/>
  </r>
  <r>
    <x v="21"/>
    <s v="204-8-2"/>
    <n v="10"/>
    <s v="ENERGIA"/>
    <s v="ENERGIA"/>
    <n v="83101804"/>
    <s v="SOLICITUD DE INFORMACIÓN A LOS PROVEEDORES"/>
    <n v="1"/>
    <n v="6"/>
    <n v="1"/>
    <n v="69722964"/>
    <s v="GLOBAL"/>
    <s v="NO SOLICITADAS"/>
  </r>
  <r>
    <x v="21"/>
    <s v="204-8-2"/>
    <n v="10"/>
    <s v="ENERGIA"/>
    <s v="PAGO DE SERVICIOS DE ENERGIA TERRENOS NUEVO MUSEO EN AEROESPACIAL"/>
    <n v="83101804"/>
    <s v="SOLICITUD DE INFORMACIÓN A LOS PROVEEDORES"/>
    <n v="2"/>
    <n v="11"/>
    <n v="1"/>
    <n v="18000000"/>
    <s v="GLOBAL"/>
    <s v="NO SOLICITADAS"/>
  </r>
  <r>
    <x v="21"/>
    <s v="204-8-2"/>
    <n v="10"/>
    <s v="ENERGIA"/>
    <s v="SERVICIO DE ENERGIA OFICINAS DIRES Y ZONA DE RECLUTAMIENTO"/>
    <n v="83101807"/>
    <s v="SOLICITUD DE INFORMACIÓN A LOS PROVEEDORES"/>
    <n v="1"/>
    <n v="6"/>
    <n v="1"/>
    <n v="32600000"/>
    <s v="GLOBAL"/>
    <s v="NO SOLICITADAS"/>
  </r>
  <r>
    <x v="21"/>
    <s v="204-8-3"/>
    <n v="10"/>
    <s v="GAS NATURAL"/>
    <s v="GAS NATURAL"/>
    <n v="83101601"/>
    <s v="SOLICITUD DE INFORMACIÓN A LOS PROVEEDORES"/>
    <n v="1"/>
    <n v="6"/>
    <n v="1"/>
    <n v="2243030"/>
    <s v="GLOBAL"/>
    <s v="NO SOLICITADAS"/>
  </r>
  <r>
    <x v="21"/>
    <s v="204-8-3"/>
    <n v="16"/>
    <s v="GAS NATURAL"/>
    <s v="GAS NATURAL"/>
    <n v="83101601"/>
    <s v="SOLICITUD DE INFORMACIÓN A LOS PROVEEDORES"/>
    <n v="1"/>
    <n v="6"/>
    <n v="1"/>
    <n v="1969800"/>
    <s v="GLOBAL"/>
    <s v="NO SOLICITADAS"/>
  </r>
  <r>
    <x v="21"/>
    <s v="204-8-5"/>
    <n v="10"/>
    <s v="TELEFONÍA MÓVIL CELULAR"/>
    <s v="SERVICIO DE TELEFONIA CELULAR"/>
    <n v="81161703"/>
    <s v="SOLICITUD DE INFORMACIÓN A LOS PROVEEDORES"/>
    <n v="1"/>
    <n v="6"/>
    <n v="1"/>
    <n v="150928818.67000002"/>
    <s v="GLOBAL"/>
    <s v="NO SOLICITADAS"/>
  </r>
  <r>
    <x v="21"/>
    <s v="204-8-5"/>
    <n v="10"/>
    <s v="TELEFONÍA MÓVIL CELULAR"/>
    <s v="TELEFONIA MOVIL CELULAR"/>
    <n v="81161703"/>
    <s v="SOLICITUD DE INFORMACIÓN A LOS PROVEEDORES"/>
    <n v="1"/>
    <n v="6"/>
    <n v="1"/>
    <n v="20000000"/>
    <s v="GLOBAL"/>
    <s v="NO SOLICITADAS"/>
  </r>
  <r>
    <x v="21"/>
    <s v="204-8-6"/>
    <n v="10"/>
    <s v="TELÉFONO, FAX Y OTROS"/>
    <s v="SERVICIO DE TELEFONIA FIJA"/>
    <n v="83111501"/>
    <s v="SOLICITUD DE INFORMACIÓN A LOS PROVEEDORES"/>
    <n v="1"/>
    <n v="6"/>
    <n v="1"/>
    <n v="33949920"/>
    <s v="GLOBAL"/>
    <s v="NO SOLICITADAS"/>
  </r>
  <r>
    <x v="21"/>
    <s v="204-8-6"/>
    <n v="10"/>
    <s v="TELÉFONO, FAX Y OTROS"/>
    <s v="TELEFONO, FAX Y OTROS"/>
    <n v="83111501"/>
    <s v="SOLICITUD DE INFORMACIÓN A LOS PROVEEDORES"/>
    <n v="1"/>
    <n v="6"/>
    <n v="1"/>
    <n v="7500000"/>
    <s v="GLOBAL"/>
    <s v="NO SOLICITADAS"/>
  </r>
  <r>
    <x v="21"/>
    <s v="204-8-6"/>
    <n v="10"/>
    <s v="TELÉFONO, FAX Y OTROS"/>
    <s v="TELEFONIA  FIJA"/>
    <n v="83111500"/>
    <s v="SOLICITUD DE INFORMACIÓN A LOS PROVEEDORES"/>
    <n v="1"/>
    <n v="6"/>
    <n v="1"/>
    <n v="4000000"/>
    <s v="GLOBAL"/>
    <s v="NO SOLICITADAS"/>
  </r>
  <r>
    <x v="21"/>
    <s v="204-8-6"/>
    <n v="10"/>
    <s v="TELÉFONO, FAX Y OTROS"/>
    <s v="SERVICIO DE TELEFONIA FIJA  DIRES Y ZONA DE RECLUTAMIENTO"/>
    <n v="83111501"/>
    <s v="SOLICITUD DE INFORMACIÓN A LOS PROVEEDORES"/>
    <n v="1"/>
    <n v="6"/>
    <n v="1"/>
    <n v="18000000"/>
    <s v="GLOBAL"/>
    <s v="NO SOLICITADAS"/>
  </r>
  <r>
    <x v="21"/>
    <s v="204-8-7"/>
    <n v="10"/>
    <s v="OTROS SERVICIOS PÚBLICOS"/>
    <s v="AVL MOVISTAR "/>
    <n v="83121703"/>
    <s v="SOLICITUD DE INFORMACIÓN A LOS PROVEEDORES"/>
    <n v="1"/>
    <n v="6"/>
    <n v="1"/>
    <n v="64325748"/>
    <s v="GLOBAL"/>
    <s v="NO SOLICITADAS"/>
  </r>
  <r>
    <x v="21"/>
    <s v="204-8-7"/>
    <n v="10"/>
    <s v="OTROS SERVICIOS PÚBLICOS"/>
    <s v="TELEVISION POR SUSCRIPCION"/>
    <n v="83111800"/>
    <s v="SOLICITUD DE INFORMACIÓN A LOS PROVEEDORES"/>
    <n v="2"/>
    <n v="10"/>
    <n v="1"/>
    <n v="7500000"/>
    <s v="GLOBAL"/>
    <s v="NO SOLICITADAS"/>
  </r>
  <r>
    <x v="21"/>
    <s v="204-8-7"/>
    <n v="10"/>
    <s v="OTROS SERVICIOS PÚBLICOS"/>
    <s v="SERVICIO DE TELEVISION SATELITAL"/>
    <n v="72151000"/>
    <s v="SOLICITUD DE INFORMACIÓN A LOS PROVEEDORES"/>
    <n v="1"/>
    <n v="6"/>
    <n v="1"/>
    <n v="2000000"/>
    <s v="GLOBAL"/>
    <s v="NO SOLICITADAS"/>
  </r>
  <r>
    <x v="21"/>
    <s v="204-8-7"/>
    <n v="10"/>
    <s v="OTROS SERVICIOS PÚBLICOS"/>
    <s v="SUSCRIPCION TV SATELITAL"/>
    <n v="83111801"/>
    <s v="SOLICITUD DE INFORMACIÓN A LOS PROVEEDORES"/>
    <n v="2"/>
    <n v="11"/>
    <n v="1"/>
    <n v="1800000"/>
    <s v="GLOBAL"/>
    <s v="NO SOLICITADAS"/>
  </r>
  <r>
    <x v="21"/>
    <s v="204-8-7"/>
    <n v="10"/>
    <s v="OTROS SERVICIOS PÚBLICOS"/>
    <s v="SERVICIO DE TV SATELITAL PARA EL MUSEO AEROESPACIAL"/>
    <n v="83111801"/>
    <s v="SOLICITUD DE INFORMACIÓN A LOS PROVEEDORES"/>
    <n v="2"/>
    <n v="11"/>
    <n v="1"/>
    <n v="2160000"/>
    <s v="GLOBAL"/>
    <s v="NO SOLICITADAS"/>
  </r>
  <r>
    <x v="21"/>
    <s v="204-8-7"/>
    <n v="10"/>
    <s v="OTROS SERVICIOS PÚBLICOS"/>
    <s v="SERVICIO DE TRANSMISION TV SATELITAL"/>
    <n v="83111801"/>
    <s v="SOLICITUD DE INFORMACIÓN A LOS PROVEEDORES"/>
    <n v="1"/>
    <n v="6"/>
    <n v="1"/>
    <n v="1836000"/>
    <s v="GLOBAL"/>
    <s v="NO SOLICITADAS"/>
  </r>
  <r>
    <x v="21"/>
    <s v="204-8-7"/>
    <n v="10"/>
    <s v="OTROS SERVICIOS PÚBLICOS"/>
    <s v="SERVICIO DE TV SATELITAL OFICNA DE PRENSA"/>
    <n v="83111801"/>
    <s v="SOLICITUD DE INFORMACIÓN A LOS PROVEEDORES"/>
    <n v="1"/>
    <n v="6"/>
    <n v="1"/>
    <n v="2000000"/>
    <s v="GLOBAL"/>
    <s v="NO SOLICITADAS"/>
  </r>
  <r>
    <x v="21"/>
    <s v="204-8-7"/>
    <n v="10"/>
    <s v="OTROS SERVICIOS PÚBLICOS"/>
    <s v="SERVICIO DIRECT TV - JEA "/>
    <n v="83111801"/>
    <s v="SOLICITUD DE INFORMACIÓN A LOS PROVEEDORES"/>
    <n v="1"/>
    <n v="12"/>
    <n v="1"/>
    <n v="1300000"/>
    <s v="GLOBAL"/>
    <s v="NO SOLICITADAS"/>
  </r>
  <r>
    <x v="21"/>
    <s v="204-8-7"/>
    <n v="10"/>
    <s v="OTROS SERVICIOS PÚBLICOS"/>
    <s v="SERVICIO DE INTERNET DINES -ESINA"/>
    <n v="81112101"/>
    <s v="SOLICITUD DE INFORMACIÓN A LOS PROVEEDORES"/>
    <n v="3"/>
    <n v="11"/>
    <n v="1"/>
    <n v="1900000"/>
    <s v="GLOBAL"/>
    <s v="NO SOLICITADAS"/>
  </r>
  <r>
    <x v="21"/>
    <s v="204-8-7"/>
    <n v="10"/>
    <s v="OTROS SERVICIOS PÚBLICOS"/>
    <s v="SERVICIO TV DIRECT TV DINES"/>
    <n v="83111801"/>
    <s v="SOLICITUD DE INFORMACIÓN A LOS PROVEEDORES"/>
    <n v="3"/>
    <n v="11"/>
    <n v="1"/>
    <n v="1000000"/>
    <s v="GLOBAL"/>
    <s v="NO SOLICITADAS"/>
  </r>
  <r>
    <x v="21"/>
    <s v="204-8-7"/>
    <n v="10"/>
    <s v="OTROS SERVICIOS PÚBLICOS"/>
    <s v="DIRECT TV COMPONENTE AÉREO (02 DECOS)"/>
    <n v="83111801"/>
    <s v="SOLICITUD DE INFORMACIÓN A LOS PROVEEDORES"/>
    <n v="2"/>
    <n v="2"/>
    <n v="1"/>
    <n v="1500000"/>
    <s v="GLOBAL"/>
    <s v="NO SOLICITADAS"/>
  </r>
  <r>
    <x v="21"/>
    <s v="204-8-7"/>
    <n v="10"/>
    <s v="OTROS SERVICIOS PÚBLICOS"/>
    <s v="SERVICIO DE GAS PROPANO"/>
    <n v="83111801"/>
    <s v="SOLICITUD DE INFORMACIÓN A LOS PROVEEDORES"/>
    <n v="3"/>
    <n v="3"/>
    <n v="1"/>
    <n v="373792"/>
    <s v="GLOBAL"/>
    <s v="NO SOLICITADAS"/>
  </r>
  <r>
    <x v="21"/>
    <s v="204-10-1"/>
    <n v="10"/>
    <s v="ARRENDAMIENTOS BIENES MUEBLES"/>
    <s v="SERVICIO DE ARRENDAMIENTO DE VEHICULOS BAJO LA MODALIDAD FINANCIERA RENTING PARA EL PERSONAL DE LA FAC - COFAC VF. 2018"/>
    <n v="78111808"/>
    <s v="PUBLICACIÓN CONTRATACIÓN RÉGIMEN ESPECIAL - SELECCIÓN DE COMISIONISTA"/>
    <n v="1"/>
    <n v="6"/>
    <n v="1"/>
    <n v="407142860"/>
    <s v="GLOBAL"/>
    <s v="SI APROBADAS"/>
  </r>
  <r>
    <x v="21"/>
    <s v="204-10-1"/>
    <n v="16"/>
    <s v="ARRENDAMIENTOS BIENES MUEBLES"/>
    <s v="ARRENDAMIENTO DE VEHICULOS RENTING V.F 2018"/>
    <n v="78111808"/>
    <s v="PUBLICACIÓN CONTRATACIÓN RÉGIMEN ESPECIAL - SELECCIÓN DE COMISIONISTA"/>
    <n v="1"/>
    <n v="6"/>
    <n v="1"/>
    <n v="139644694"/>
    <s v="GLOBAL"/>
    <s v="NO SOLICITADAS"/>
  </r>
  <r>
    <x v="21"/>
    <s v="204-11-2"/>
    <n v="10"/>
    <s v="VIATICOS Y GASTOS DE VIAJE AL INTERIOR"/>
    <s v="VIATICOS PARA EL PERSONAL DE CAEM, CEM Y PLANTA FAC"/>
    <n v="93151500"/>
    <s v="SOLICITUD DE INFORMACIÓN A LOS PROVEEDORES"/>
    <n v="1"/>
    <n v="6"/>
    <n v="1"/>
    <n v="54415000"/>
    <s v="GLOBAL"/>
    <s v="NO SOLICITADAS"/>
  </r>
  <r>
    <x v="21"/>
    <s v="204-11-2"/>
    <n v="16"/>
    <s v="VIATICOS Y GASTOS DE VIAJE AL INTERIOR"/>
    <s v="VIATICOS Y GASTOS AL INTERIOR DEL PAIS"/>
    <n v="90111501"/>
    <s v="SOLICITUD DE INFORMACIÓN A LOS PROVEEDORES"/>
    <n v="2"/>
    <n v="11"/>
    <n v="1"/>
    <n v="5038000"/>
    <s v="GLOBAL"/>
    <s v="NO SOLICITADAS"/>
  </r>
  <r>
    <x v="21"/>
    <s v="204-21-11"/>
    <n v="10"/>
    <s v="OTROS SERVICIOS PARA CAPACITACION, BIENESTAR SOCIAL Y ESTIMULOS"/>
    <s v="INSCRIPCION CARRERAS DEPORTIVAS "/>
    <n v="90141700"/>
    <s v="MÍNIMA CUANTÍA"/>
    <n v="1"/>
    <n v="11"/>
    <n v="1"/>
    <n v="46450000"/>
    <s v="GLOBAL"/>
    <s v="NO SOLICITADAS"/>
  </r>
  <r>
    <x v="21"/>
    <s v="204-41-2"/>
    <n v="10"/>
    <s v="SERVICIOS MÉDICOS Y HOSPITALARIOS"/>
    <s v="SERVICIO DE AMBULANCIAS PARA EL COMANDO VF. 2018"/>
    <n v="92101902"/>
    <s v="MÍNIMA CUANTÍA"/>
    <n v="1"/>
    <n v="6"/>
    <n v="1"/>
    <n v="7988140"/>
    <s v="GLOBAL"/>
    <s v="SI APROBADAS"/>
  </r>
  <r>
    <x v="21"/>
    <s v="204-41-5"/>
    <n v="16"/>
    <s v="GASTOS DE ALIMENTACIÓN"/>
    <s v="GASTOS ALIMENTACION COFAC VIGENCIA 2018"/>
    <n v="90101700"/>
    <s v="CONTRATACIÓN DIRECTA"/>
    <n v="1"/>
    <n v="6"/>
    <n v="1"/>
    <n v="44974800"/>
    <s v="GLOBAL"/>
    <s v="NO SOLICITADAS"/>
  </r>
  <r>
    <x v="21"/>
    <s v="204-41-13"/>
    <n v="10"/>
    <s v="OTROS GASTOS POR ADQUISICION DE SERVICIOS"/>
    <s v="SERVICIO DE OUTSOURCING DE FOTOCOPIADO E IMPRESIÓN "/>
    <n v="80161801"/>
    <s v="MÍNIMA CUANTÍA"/>
    <n v="1"/>
    <n v="12"/>
    <n v="1"/>
    <n v="10000000"/>
    <s v="GLOBAL"/>
    <s v="NO SOLICITADAS"/>
  </r>
  <r>
    <x v="21"/>
    <s v="204-41-13"/>
    <n v="10"/>
    <s v="OTROS GASTOS POR ADQUISICION DE SERVICIOS"/>
    <s v="SERVICO DE ALQUILER Y MONTAJE PARA ACTIVIDADES FAC - COMANDO DE LA FUERZA AEREA QUE CONSTA DE : CARPAS - SILLAS - TARIMAS - SONIDO - PRODUCCION LOGISTICA)"/>
    <n v="90101602"/>
    <s v="MÍNIMA CUANTÍA"/>
    <n v="1"/>
    <n v="6"/>
    <n v="1"/>
    <n v="90000000"/>
    <s v="GLOBAL"/>
    <s v="NO SOLICITADAS"/>
  </r>
  <r>
    <x v="21"/>
    <s v="204-41-13"/>
    <n v="10"/>
    <s v="OTROS GASTOS POR ADQUISICION DE SERVICIOS"/>
    <s v="ADMINISTRACION FORFA"/>
    <n v="80131801"/>
    <s v="SOLICITUD DE INFORMACIÓN A LOS PROVEEDORES"/>
    <n v="1"/>
    <n v="6"/>
    <n v="1"/>
    <n v="27525600"/>
    <s v="GLOBAL"/>
    <s v="NO SOLICITADAS"/>
  </r>
  <r>
    <x v="21"/>
    <s v="204-41-13"/>
    <n v="10"/>
    <s v="OTROS GASTOS POR ADQUISICION DE SERVICIOS"/>
    <s v="ADMINISTRACIONES ALOJAMIENTO MILITAR"/>
    <n v="80131801"/>
    <s v="SOLICITUD DE INFORMACIÓN A LOS PROVEEDORES"/>
    <n v="1"/>
    <n v="6"/>
    <n v="1"/>
    <n v="4502881"/>
    <s v="GLOBAL"/>
    <s v="NO SOLICITADAS"/>
  </r>
  <r>
    <x v="21"/>
    <s v="204-41-13"/>
    <n v="10"/>
    <s v="OTROS GASTOS POR ADQUISICION DE SERVICIOS"/>
    <s v="ADMINISTRACIÓN CASA LA FRANCIA"/>
    <n v="80131801"/>
    <s v="SOLICITUD DE INFORMACIÓN A LOS PROVEEDORES"/>
    <n v="1"/>
    <n v="6"/>
    <n v="1"/>
    <n v="1989000"/>
    <s v="GLOBAL"/>
    <s v="NO SOLICITADAS"/>
  </r>
  <r>
    <x v="21"/>
    <s v="204-41-13"/>
    <n v="10"/>
    <s v="OTROS GASTOS POR ADQUISICION DE SERVICIOS"/>
    <s v="COSTO COMISIÓN SERVICIO DE ARRENDAMIENTO DE VEHICULOS BAJO LA MODALIDAD FINANCIERA &quot;RENTING&quot; PARA EL PÉRSONAL DE LA FAC COFAC"/>
    <n v="78111808"/>
    <s v="PUBLICACIÓN CONTRATACIÓN RÉGIMEN ESPECIAL - SELECCIÓN DE COMISIONISTA"/>
    <n v="1"/>
    <n v="6"/>
    <n v="1"/>
    <n v="5617784"/>
    <s v="GLOBAL"/>
    <s v="NO SOLICITADAS"/>
  </r>
  <r>
    <x v="21"/>
    <s v="204-41-13"/>
    <n v="10"/>
    <s v="OTROS GASTOS POR ADQUISICION DE SERVICIOS"/>
    <s v="PAGO SAYCO Y ACINPRO EMISORA WEB FUERZA AÉREA COLOMBIANA "/>
    <n v="14111534"/>
    <s v="SOLICITUD DE INFORMACIÓN A LOS PROVEEDORES"/>
    <n v="1"/>
    <n v="6"/>
    <n v="1"/>
    <n v="18749808"/>
    <s v="GLOBAL"/>
    <s v="NO SOLICITADAS"/>
  </r>
  <r>
    <x v="21"/>
    <s v="204-41-13"/>
    <n v="10"/>
    <s v="OTROS GASTOS POR ADQUISICION DE SERVICIOS"/>
    <s v="SERVICIO DE MONITOREO DE PRENSA VF. 2018"/>
    <n v="46171625"/>
    <s v="MÍNIMA CUANTÍA"/>
    <n v="1"/>
    <n v="6"/>
    <n v="1"/>
    <n v="11957694"/>
    <s v="GLOBAL"/>
    <s v="NO SOLICITADAS"/>
  </r>
  <r>
    <x v="21"/>
    <s v="204-41-13"/>
    <n v="10"/>
    <s v="OTROS GASTOS POR ADQUISICION DE SERVICIOS"/>
    <s v="SERVICIOS PROFESIONALES DE (01) LOCUTOR- PRODUCTOR DE RADIO Y (01) EDITOR Y ANIMADOR DE VIDEO VF.2018"/>
    <n v="83111900"/>
    <s v="MÍNIMA CUANTÍA"/>
    <n v="1"/>
    <n v="6"/>
    <n v="1"/>
    <n v="29400000"/>
    <s v="GLOBAL"/>
    <s v="NO SOLICITADAS"/>
  </r>
  <r>
    <x v="21"/>
    <s v="204-41-13"/>
    <n v="10"/>
    <s v="OTROS GASTOS POR ADQUISICION DE SERVICIOS"/>
    <s v="JUZGAMIENTO  TORNEOS DEPORTIVOS "/>
    <n v="90141700"/>
    <s v="MÍNIMA CUANTÍA"/>
    <n v="1"/>
    <n v="11"/>
    <n v="1"/>
    <n v="3990000"/>
    <s v="GLOBAL"/>
    <s v="NO SOLICITADAS"/>
  </r>
  <r>
    <x v="21"/>
    <s v="204-41-13"/>
    <n v="10"/>
    <s v="OTROS GASTOS POR ADQUISICION DE SERVICIOS"/>
    <s v="SERVICIO DE ADMINISTRACION OFICINAS ADMINISTRATIVAS DIRES - EDIFICIO FORFA"/>
    <n v="80131801"/>
    <s v="SOLICITUD DE INFORMACIÓN A LOS PROVEEDORES"/>
    <n v="1"/>
    <n v="6"/>
    <n v="1"/>
    <n v="6152700"/>
    <s v="GLOBAL"/>
    <s v="NO SOLICITADAS"/>
  </r>
  <r>
    <x v="21"/>
    <s v="204-41-13"/>
    <n v="10"/>
    <s v="OTROS GASTOS POR ADQUISICION DE SERVICIOS"/>
    <s v="SERVICIO DE FOTOCOPIADO E IMPRESIÓN - DICEX"/>
    <n v="80161801"/>
    <s v="MÍNIMA CUANTÍA"/>
    <n v="2"/>
    <n v="3"/>
    <n v="1"/>
    <n v="7769536.96"/>
    <s v="GLOBAL"/>
    <s v="NO SOLICITADAS"/>
  </r>
  <r>
    <x v="21"/>
    <s v="204-41-13"/>
    <n v="16"/>
    <s v="OTROS GASTOS POR ADQUISICION DE SERVICIOS"/>
    <s v="SERVICIO LOGISTICO PARA EL DESARROLLO DE LOS ACTOS OFICIALES INSTITUCIONALES Y SOLEMNES DEL COMANDO DE LA FAC (COFAC)"/>
    <n v="90111603"/>
    <s v="CONTRATACIÓN DIRECTA"/>
    <n v="1"/>
    <n v="6"/>
    <n v="1"/>
    <n v="280000000"/>
    <s v="GLOBAL"/>
    <s v="NO SOLICITADAS"/>
  </r>
  <r>
    <x v="21"/>
    <s v="204-41-13"/>
    <n v="10"/>
    <s v="OTROS GASTOS POR ADQUISICION DE SERVICIOS"/>
    <s v="ASESORIA AL MODELO GESTION FAC"/>
    <n v="80101504"/>
    <s v="MÍNIMA CUANTÍA"/>
    <n v="1"/>
    <n v="6"/>
    <n v="1"/>
    <n v="70000000"/>
    <s v="GLOBAL"/>
    <s v="NO SOLICITADAS"/>
  </r>
  <r>
    <x v="21"/>
    <s v="204-41-13"/>
    <n v="16"/>
    <s v="OTROS GASTOS POR ADQUISICION DE SERVICIOS"/>
    <s v="SERVICIO DE FUMIGACION Y DESRATIZACION VF. 2018"/>
    <n v="72102103"/>
    <s v="SELECCIÓN ABREVIADA MENOR CUANTÍA"/>
    <n v="1"/>
    <n v="6"/>
    <n v="1"/>
    <n v="12632004"/>
    <s v="GLOBAL"/>
    <s v="NO SOLICITADAS"/>
  </r>
  <r>
    <x v="21"/>
    <s v="204-41-13"/>
    <n v="10"/>
    <s v="OTROS GASTOS POR ADQUISICION DE SERVICIOS"/>
    <s v="SERVICIO DE FUMIGACION Y DESRATIZACION"/>
    <n v="72102103"/>
    <s v="SELECCIÓN ABREVIADA MENOR CUANTÍA"/>
    <n v="1"/>
    <n v="6"/>
    <n v="1"/>
    <n v="516648.96000000002"/>
    <s v="GLOBAL"/>
    <s v="NO SOLICITADAS"/>
  </r>
  <r>
    <x v="21"/>
    <s v="204-41-13"/>
    <n v="10"/>
    <s v="OTROS GASTOS POR ADQUISICION DE SERVICIOS"/>
    <s v="SERVICIO DE ASESORIA TRIBUTARIA PARA EL DEPARTAMENTO FINANCIERO DE LA FUERZA AÉREA COLOMBIANA"/>
    <n v="84111802"/>
    <s v="MÍNIMA CUANTÍA"/>
    <n v="7"/>
    <n v="11"/>
    <n v="1"/>
    <n v="32130000"/>
    <s v="GLOBAL"/>
    <s v="NO SOLICITADAS"/>
  </r>
  <r>
    <x v="21"/>
    <s v="204-41-13"/>
    <n v="10"/>
    <s v="OTROS GASTOS POR ADQUISICION DE SERVICIOS"/>
    <s v="SERVICIO DE LAVANDERIA"/>
    <n v="91111502"/>
    <s v="MÍNIMA CUANTÍA"/>
    <n v="1"/>
    <n v="6"/>
    <n v="1"/>
    <n v="12800000"/>
    <s v="GLOBAL"/>
    <s v="NO SOLICITADAS"/>
  </r>
  <r>
    <x v="21"/>
    <s v="204-41-13"/>
    <n v="10"/>
    <s v="OTROS GASTOS POR ADQUISICION DE SERVICIOS"/>
    <s v="SERVICIO LOGÍSTICO PARA EL ALQUILER Y MONTAJE A TODO COSTO DEL STAND FUERZA AÉREA COLOMBIANA PARA LA PARTICIPACIÓN EN LA FERIA INTERNACIONAL DEL LIBRO"/>
    <n v="90151803"/>
    <s v="MÍNIMA CUANTÍA"/>
    <n v="1"/>
    <n v="6"/>
    <n v="1"/>
    <n v="39889813"/>
    <s v="GLOBAL"/>
    <s v="NO SOLICITADAS"/>
  </r>
  <r>
    <x v="21"/>
    <s v="204-41-13"/>
    <n v="10"/>
    <s v="OTROS GASTOS POR ADQUISICION DE SERVICIOS"/>
    <s v="PAGO DE COMISION E INTERMEDIACION DEL SERVICIO DE SEGURIDAD Y VIGILANCIA"/>
    <n v="78111808"/>
    <s v="LICITACIÓN PÚBLICA"/>
    <n v="1"/>
    <n v="6"/>
    <n v="1"/>
    <n v="9345942"/>
    <s v="GLOBAL"/>
    <s v="NO SOLICITADAS"/>
  </r>
  <r>
    <x v="21"/>
    <s v="204-5-2"/>
    <n v="10"/>
    <s v="MANTENIMIENTO DE BIENES MUEBLES, EQUIPOS Y ENSERES"/>
    <s v="SALDO REDUCCION CPA 5 MANTENIMIENTO DE FOTOCOPIADORAS VF.2018"/>
    <n v="81101707"/>
    <s v="MÍNIMA CUANTÍA"/>
    <n v="1"/>
    <n v="6"/>
    <n v="1"/>
    <n v="2511161"/>
    <s v="GLOBAL"/>
    <s v=""/>
  </r>
  <r>
    <x v="21"/>
    <s v="204-10-1"/>
    <n v="10"/>
    <s v="ARRENDAMIENTOS BIENES MUEBLES"/>
    <s v="SERVICIO DE ARRENDAMIENTO DE VEHICULOS BAJO LA MODALIDAD FINANCIERA RENTING PARA EL PERSONAL DE LA FAC - COFAC VF. 2018"/>
    <n v="78111808"/>
    <s v="MÍNIMA CUANTÍA"/>
    <n v="1"/>
    <n v="6"/>
    <n v="1"/>
    <n v="15.1"/>
    <s v="GLOBAL"/>
    <s v=""/>
  </r>
  <r>
    <x v="22"/>
    <s v="204-5-2"/>
    <n v="10"/>
    <s v="MANTENIMIENTO DE BIENES MUEBLES, EQUIPOS Y ENSERES"/>
    <s v="MANTENIMIENTO PREVENTIVO Y CORRECTIVO A TODO COSTO (MANO DE OBRA, REPUESTOS REPARABLES, NO REPARABLES Y CONSUMIBLES) PARA SIMULADOR DE VUELO CENTRO DE ENTRENAMIENTO TACTICO KFIR "/>
    <n v="81111820"/>
    <s v="MÍNIMA CUANTÍA"/>
    <n v="1"/>
    <n v="11"/>
    <n v="1"/>
    <n v="3625001800"/>
    <s v="GLOBAL"/>
    <s v="NO SOLICITADAS"/>
  </r>
  <r>
    <x v="22"/>
    <s v="204-5-2"/>
    <n v="10"/>
    <s v="MANTENIMIENTO DE BIENES MUEBLES, EQUIPOS Y ENSERES"/>
    <s v="MANTENIMIENTO SIMULADORES DE VUELO"/>
    <n v="78181802"/>
    <s v="CONTRATACIÓN DIRECTA"/>
    <n v="1"/>
    <n v="10"/>
    <n v="1"/>
    <n v="1360000000"/>
    <s v="GLOBAL"/>
    <s v="SI APROBADAS"/>
  </r>
  <r>
    <x v="22"/>
    <s v="204-21-5"/>
    <n v="10"/>
    <s v="SERVICIOS DE CAPACITACION"/>
    <s v="CAPACITACIONES,DOCTORADOS, MAESTRIAS, ESPECIALIZACIONES, PREGRADOS,  DIPLOMADOS Y CURSOS DEL PERSONAL MILITAR Y CIVIL"/>
    <n v="86111604"/>
    <s v="SOLICITUD DE INFORMACIÓN A LOS PROVEEDORES"/>
    <n v="1"/>
    <n v="12"/>
    <n v="1"/>
    <n v="15668000"/>
    <s v="GLOBAL"/>
    <s v="NO SOLICITADAS"/>
  </r>
  <r>
    <x v="22"/>
    <s v="204-21-5"/>
    <n v="10"/>
    <s v="SERVICIOS DE CAPACITACION"/>
    <s v="LOA CO-B-OET002  PARA DAR CONTINUIDAD AL ENTRENAMIENTO DEL PROGRAMA DE ALA ROTATORIA"/>
    <n v="86111604"/>
    <s v="SOLICITUD DE INFORMACIÓN A LOS PROVEEDORES"/>
    <n v="1"/>
    <n v="11"/>
    <n v="1"/>
    <n v="4032000000"/>
    <s v="GLOBAL"/>
    <s v="NO SOLICITADAS"/>
  </r>
  <r>
    <x v="22"/>
    <s v="204-21-5"/>
    <n v="10"/>
    <s v="SERVICIOS DE CAPACITACION"/>
    <s v="ENTRENAMIENTO EN SIMULADOR PARA TRIPULANTES DEL EQUIPO      UH-60 DE LA FAC"/>
    <n v="86131802"/>
    <s v="CONTRATACIÓN DIRECTA"/>
    <n v="1"/>
    <n v="11"/>
    <n v="1"/>
    <n v="1097000000"/>
    <s v="GLOBAL"/>
    <s v="NO SOLICITADAS"/>
  </r>
  <r>
    <x v="22"/>
    <s v="204-21-5"/>
    <n v="10"/>
    <s v="SERVICIOS DE CAPACITACION"/>
    <s v="CURSO PLANEACIÓN ESTRATÉGICA"/>
    <n v="86111604"/>
    <s v="CONTRATACIÓN DIRECTA"/>
    <n v="1"/>
    <n v="11"/>
    <n v="1"/>
    <n v="80200000"/>
    <s v="GLOBAL"/>
    <s v="NO SOLICITADAS"/>
  </r>
  <r>
    <x v="22"/>
    <s v="204-21-5"/>
    <n v="10"/>
    <s v="SERVICIOS DE CAPACITACION"/>
    <s v="CURSO GESTION DE RIESGOS EN PROYECTOS CON ENFOQUE PMI"/>
    <n v="86111604"/>
    <s v="CONTRATACIÓN DIRECTA"/>
    <n v="1"/>
    <n v="11"/>
    <n v="1"/>
    <n v="48000000"/>
    <s v="GLOBAL"/>
    <s v="NO SOLICITADAS"/>
  </r>
  <r>
    <x v="22"/>
    <s v="204-21-5"/>
    <n v="10"/>
    <s v="SERVICIOS DE CAPACITACION"/>
    <s v="DIPLOMADO ESTRUCTURAS METALICAS BASICAS CELOSIA"/>
    <n v="86111604"/>
    <s v="CONTRATACIÓN DIRECTA"/>
    <n v="1"/>
    <n v="11"/>
    <n v="1"/>
    <n v="36000000"/>
    <s v="GLOBAL"/>
    <s v="NO SOLICITADAS"/>
  </r>
  <r>
    <x v="22"/>
    <s v="204-21-5"/>
    <n v="10"/>
    <s v="SERVICIOS DE CAPACITACION"/>
    <s v="CURSO SEIS SIGMA"/>
    <n v="86111604"/>
    <s v="SOLICITUD DE INFORMACIÓN A LOS PROVEEDORES"/>
    <n v="1"/>
    <n v="11"/>
    <n v="1"/>
    <n v="11520000"/>
    <s v="GLOBAL"/>
    <s v="NO SOLICITADAS"/>
  </r>
  <r>
    <x v="22"/>
    <s v="204-21-5"/>
    <n v="10"/>
    <s v="SERVICIOS DE CAPACITACION"/>
    <s v="SERVICIOS DE CAPACITACION PARA EL PERSONAL DE FUNCIONARIOS DE LA FAC"/>
    <n v="86111604"/>
    <s v="CONTRATACIÓN DIRECTA"/>
    <n v="1"/>
    <n v="11"/>
    <n v="1"/>
    <n v="431800000"/>
    <s v="GLOBAL"/>
    <s v="NO SOLICITADAS"/>
  </r>
  <r>
    <x v="22"/>
    <s v="204-21-5"/>
    <n v="10"/>
    <s v="SERVICIOS DE CAPACITACION"/>
    <s v="CURSO DE MANTENIMIENTO DE SISTEMAS ELECTRONICOS DE SEGURIDAD NIVEL 2"/>
    <n v="86101810"/>
    <s v="CONCURSO DE MÉRITOS ABIERTO"/>
    <n v="3"/>
    <n v="3"/>
    <n v="1"/>
    <n v="58000000"/>
    <s v="GLOBAL"/>
    <s v="NO SOLICITADAS"/>
  </r>
  <r>
    <x v="22"/>
    <s v="204-21-5"/>
    <n v="10"/>
    <s v="SERVICIOS DE CAPACITACION"/>
    <s v="IPLOMADO EN CPP (CERTIED PROTECCTION PROFESIONAL)SEGUN "/>
    <n v="86101810"/>
    <s v="CONCURSO DE MÉRITOS ABIERTO"/>
    <n v="3"/>
    <n v="6"/>
    <n v="1"/>
    <n v="65000000"/>
    <s v="GLOBAL"/>
    <s v="NO SOLICITADAS"/>
  </r>
  <r>
    <x v="22"/>
    <s v="204-21-5"/>
    <n v="10"/>
    <s v="SERVICIOS DE CAPACITACION"/>
    <s v="DIPLOMADO EN ETOLOGIA CANINA UPB"/>
    <n v="86101810"/>
    <s v="CONCURSO DE MÉRITOS ABIERTO"/>
    <n v="3"/>
    <n v="2"/>
    <n v="1"/>
    <n v="100000000"/>
    <s v="GLOBAL"/>
    <s v="NO SOLICITADAS"/>
  </r>
  <r>
    <x v="22"/>
    <s v="204-41-4"/>
    <n v="10"/>
    <s v="ESTUDIOS E INVESTIGACIONES"/>
    <s v="PROYECTOS Y/O ACTIVIDADES DE CIENCIA, TECNOLOGÍA E INNOVACIÓN PARA EL FORTALECIMIENTO  DE LOS PROGRAMAS ESTRATEGICOS DE CIENCIA, TECNOLOGÍA E INNOVACIÓN (CTEI) DE LA FAC."/>
    <n v="81141901"/>
    <s v="SOLICITUD DE INFORMACIÓN A LOS PROVEEDORES"/>
    <n v="4"/>
    <n v="8"/>
    <n v="1"/>
    <n v="88200000"/>
    <s v="GLOBAL"/>
    <s v="NO SOLICITADAS"/>
  </r>
  <r>
    <x v="22"/>
    <s v="204-21-5"/>
    <n v="10"/>
    <s v="SERVICIOS DE CAPACITACION"/>
    <s v="TRASLADO DE EPFAC MODI. 386 (01-08-2018)"/>
    <n v="0"/>
    <s v="SOLICITUD DE INFORMACIÓN A LOS PROVEEDORES"/>
    <n v="8"/>
    <n v="4"/>
    <n v="1"/>
    <n v="6520000"/>
    <s v="GLOBAL"/>
    <s v="NO SOLICITADAS"/>
  </r>
  <r>
    <x v="23"/>
    <s v="204-11-2"/>
    <n v="16"/>
    <s v="VIATICOS Y GASTOS DE VIAJE AL INTERIOR"/>
    <s v="VIATICOS Y GASTOS DE VIAJE AL INTERIOR"/>
    <n v="90121500"/>
    <s v="SOLICITUD DE INFORMACIÓN A LOS PROVEEDORES"/>
    <n v="1"/>
    <n v="11"/>
    <n v="1"/>
    <n v="7744000"/>
    <s v="GLOBAL"/>
    <s v="NO SOLICITADAS"/>
  </r>
  <r>
    <x v="24"/>
    <s v="A-2-0-4-20-2"/>
    <n v="10"/>
    <s v="GASTOS RESERVADOS SERVICIOS"/>
    <s v="GASTOS RESERVADOS SERVICIOS"/>
    <n v="0"/>
    <s v="CONTRATACIÓN DIRECTA"/>
    <n v="1"/>
    <n v="11"/>
    <n v="1"/>
    <n v="2419600000"/>
    <s v="GLOBAL"/>
    <s v="NO SOLICITADAS"/>
  </r>
  <r>
    <x v="25"/>
    <s v="204-4-1"/>
    <n v="10"/>
    <s v="COMBUSTIBLES Y LUBRICANTES"/>
    <s v="COMBUSTIBLE DE AVIACIÓN VF 2018"/>
    <n v="15101504"/>
    <s v="SELECCIÓN ABREVIADA SUBASTA INVERSA"/>
    <n v="1"/>
    <n v="6"/>
    <n v="7314602.9957751893"/>
    <n v="57134364000"/>
    <s v="GALON"/>
    <s v="SI APROBADAS"/>
  </r>
  <r>
    <x v="25"/>
    <s v="204-4-1"/>
    <n v="10"/>
    <s v="COMBUSTIBLES Y LUBRICANTES"/>
    <s v="COMBUSTIBLE DE AVIACIÓN (OH-58/TH-67)"/>
    <n v="15101504"/>
    <s v="SELECCIÓN ABREVIADA SUBASTA INVERSA"/>
    <n v="1"/>
    <n v="6"/>
    <n v="128024.58071949815"/>
    <n v="1000000000"/>
    <s v="GALON"/>
    <s v="SI APROBADAS"/>
  </r>
  <r>
    <x v="25"/>
    <s v="204-4-1"/>
    <n v="10"/>
    <s v="COMBUSTIBLES Y LUBRICANTES"/>
    <s v="COMBUSTIBLE DE AVIACIÓN (SR-26 300H/V)"/>
    <n v="15101504"/>
    <s v="SELECCIÓN ABREVIADA SUBASTA INVERSA"/>
    <n v="1"/>
    <n v="6"/>
    <n v="25604.916143899627"/>
    <n v="200000000"/>
    <s v="GALON"/>
    <s v="SI APROBADAS"/>
  </r>
  <r>
    <x v="25"/>
    <s v="204-4-1"/>
    <n v="10"/>
    <s v="COMBUSTIBLES Y LUBRICANTES"/>
    <s v="COMBUSTIBLE DE AVIACIÓN (SR-560)"/>
    <n v="15101504"/>
    <s v="SELECCIÓN ABREVIADA SUBASTA INVERSA"/>
    <n v="1"/>
    <n v="6"/>
    <n v="192036.87107924721"/>
    <n v="1500000000"/>
    <s v="GALON"/>
    <s v="SI APROBADAS"/>
  </r>
  <r>
    <x v="25"/>
    <s v="204-4-1"/>
    <n v="10"/>
    <s v="COMBUSTIBLES Y LUBRICANTES"/>
    <s v="COMBUSTIBLE DE AVIACIÓN (C-212/C-295)"/>
    <n v="15101504"/>
    <s v="SELECCIÓN ABREVIADA SUBASTA INVERSA"/>
    <n v="1"/>
    <n v="6"/>
    <n v="256049.16143899629"/>
    <n v="2000000000"/>
    <s v="GALON"/>
    <s v="SI APROBADAS"/>
  </r>
  <r>
    <x v="25"/>
    <s v="204-4-20"/>
    <n v="10"/>
    <s v="REPUESTOS"/>
    <s v="ADQUISICIÓN REPUESTOS PARA LAS AERONAVES DE LA FUERZA AEREA COLOMBIANA"/>
    <s v="25202200 25202300  25202400 25202500  25202600 25202700"/>
    <s v="CONTRATACIÓN DIRECTA"/>
    <n v="1"/>
    <n v="7"/>
    <n v="1"/>
    <n v="3300000000"/>
    <s v="GLOBAL"/>
    <s v="SI APROBADAS"/>
  </r>
  <r>
    <x v="25"/>
    <s v="204-4-20"/>
    <n v="10"/>
    <s v="REPUESTOS"/>
    <s v="REPUESTOS APLICABLES A LOS SISTEMAS DE ARMAMENTO AERONAVES FAC (REPUESTOS AMETRALLADORAS)_x000a_-VF 2018"/>
    <n v="46101800"/>
    <s v="CONTRATACIÓN DIRECTA"/>
    <n v="7"/>
    <n v="8"/>
    <n v="1"/>
    <n v="1466934255.76"/>
    <s v="GLOBAL"/>
    <s v="SI APROBADAS"/>
  </r>
  <r>
    <x v="25"/>
    <s v="204-4-20"/>
    <n v="10"/>
    <s v="REPUESTOS"/>
    <s v="REPUESTOS PARA CONVERSION EQUIPO UH-1H (PLAN COLOMBIA UH-1H) (VF 2017)"/>
    <n v="25202100"/>
    <s v="CONTRATACIÓN DIRECTA"/>
    <n v="1"/>
    <n v="6"/>
    <n v="1"/>
    <n v="1420000000"/>
    <s v="GLOBAL"/>
    <s v="NO SOLICITADAS"/>
  </r>
  <r>
    <x v="25"/>
    <s v="204-4-20"/>
    <n v="10"/>
    <s v="REPUESTOS"/>
    <s v="REPUESTOS PLAN MAESTRO DE PRODUCCION"/>
    <s v="25202200;_x000a_ 25202300; _x000a_25202400; _x000a_25202500; _x000a_25202600; _x000a_25202700"/>
    <s v="CONTRATACIÓN DIRECTA"/>
    <n v="1"/>
    <n v="7"/>
    <n v="1"/>
    <n v="1040000000"/>
    <s v="GLOBAL"/>
    <s v="SI APROBADAS"/>
  </r>
  <r>
    <x v="25"/>
    <s v="204-4-20"/>
    <n v="10"/>
    <s v="REPUESTOS"/>
    <s v="REPUESTOS MOTOROLA -ICOM"/>
    <n v="32131000"/>
    <s v="CONTRATACIÓN DIRECTA"/>
    <n v="1"/>
    <n v="6"/>
    <n v="1"/>
    <n v="399999970"/>
    <s v="GLOBAL"/>
    <s v="NO SOLICITADAS"/>
  </r>
  <r>
    <x v="25"/>
    <s v="204-5-2"/>
    <n v="10"/>
    <s v="MANTENIMIENTO DE BIENES MUEBLES, EQUIPOS Y ENSERES"/>
    <s v="CALIBRACION, MANTENIMIENTO Y/O REPARACION DE EQUIPOS, BANCOS Y HERRAMIENTAS DE MEDICION DE TODAS LAS UNIDADES DE LA FUERZA AEREA COLOMBIANA (VF 2018)"/>
    <n v="81141504"/>
    <s v="LICITACIÓN PÚBLICA"/>
    <n v="6"/>
    <n v="7"/>
    <n v="1"/>
    <n v="861500000"/>
    <s v="GLOBAL"/>
    <s v="SI APROBADAS"/>
  </r>
  <r>
    <x v="25"/>
    <s v="204-5-2"/>
    <n v="10"/>
    <s v="MANTENIMIENTO DE BIENES MUEBLES, EQUIPOS Y ENSERES"/>
    <s v="IMPREVISTOS"/>
    <n v="72154108"/>
    <s v="CONTRATACIÓN DIRECTA"/>
    <n v="6"/>
    <n v="6"/>
    <n v="1"/>
    <n v="200000000"/>
    <s v="GLOBAL"/>
    <s v="SI APROBADAS"/>
  </r>
  <r>
    <x v="25"/>
    <s v="204-5-2"/>
    <n v="10"/>
    <s v="MANTENIMIENTO DE BIENES MUEBLES, EQUIPOS Y ENSERES"/>
    <s v="SERVICIO DE CALIBRACION Y / O REPARACIÓN  EQUIPO DE PRUEBA (VF 2018)"/>
    <n v="81141504"/>
    <s v="SELECCIÓN ABREVIADA MENOR CUANTÍA"/>
    <n v="7"/>
    <n v="9"/>
    <n v="1"/>
    <n v="300000000"/>
    <s v="GLOBAL"/>
    <s v="SI APROBADAS"/>
  </r>
  <r>
    <x v="25"/>
    <s v="204-5-2"/>
    <n v="10"/>
    <s v="MANTENIMIENTO DE BIENES MUEBLES, EQUIPOS Y ENSERES"/>
    <s v="MANTENIMIENTO UPS DINAMICA KF5 PARA LOS SITIOS RADAR SAN JOSE DEL GUAVIARE Y RIOHACHA (VF 2018)"/>
    <n v="81141806"/>
    <s v="SELECCIÓN ABREVIADA MENOR CUANTÍA"/>
    <n v="7"/>
    <n v="9"/>
    <n v="1"/>
    <n v="124503600"/>
    <s v="GLOBAL"/>
    <s v="SI APROBADAS"/>
  </r>
  <r>
    <x v="25"/>
    <s v="204-5-2"/>
    <n v="10"/>
    <s v="MANTENIMIENTO DE BIENES MUEBLES, EQUIPOS Y ENSERES"/>
    <s v="MANTENIMIENTO BANCOS SISTEMAS DE FATIGA"/>
    <n v="72151800"/>
    <s v="CONTRATACIÓN DIRECTA"/>
    <n v="1"/>
    <n v="7"/>
    <n v="1"/>
    <n v="1975400"/>
    <s v="GLOBAL"/>
    <s v="SI APROBADAS"/>
  </r>
  <r>
    <x v="25"/>
    <s v="204-5-2"/>
    <n v="10"/>
    <s v="MANTENIMIENTO DE BIENES MUEBLES, EQUIPOS Y ENSERES"/>
    <s v="MANTENIMIENTO DE ENSAYOS ESTRUCTURALES"/>
    <n v="81101706"/>
    <s v="MÍNIMA CUANTÍA"/>
    <n v="4"/>
    <n v="4"/>
    <n v="1"/>
    <n v="30000000"/>
    <s v="GLOBAL"/>
    <s v="NO SOLICITADAS"/>
  </r>
  <r>
    <x v="25"/>
    <s v="204-5-3"/>
    <n v="10"/>
    <s v="MANTENIMIENTO DE MATERIAL Y EQUIPO DE GUERRA"/>
    <s v="MANTENIMIENTO SISTEMAS FLIR Y RADAR  (PLAN COLOMBIA ABD)"/>
    <n v="78181800"/>
    <s v="CONTRATACIÓN DIRECTA"/>
    <n v="1"/>
    <n v="6"/>
    <n v="1"/>
    <n v="2200000000"/>
    <s v="GLOBAL"/>
    <s v="NO SOLICITADAS"/>
  </r>
  <r>
    <x v="25"/>
    <s v="204-5-4"/>
    <n v="10"/>
    <s v="MANTENIMIENTO DE VÍAS, ESTRUCTURAS Y REDES"/>
    <s v="MANTENIMIENTO SISTEMAS DATACENTER"/>
    <n v="72103302"/>
    <s v="SELECCIÓN ABREVIADA MENOR CUANTÍA"/>
    <n v="3"/>
    <n v="5"/>
    <n v="1"/>
    <n v="34800000"/>
    <s v="GLOBAL"/>
    <s v="NO SOLICITADAS"/>
  </r>
  <r>
    <x v="25"/>
    <s v="204-5-6"/>
    <n v="10"/>
    <s v="MANTENIMIENTO EQUIPO DE NAVEGACION Y TRANSPORTE"/>
    <s v="SERVICIOS DE MANTENIMIENTO AERONAVES FAC"/>
    <n v="78181800"/>
    <s v="CONTRATACIÓN DIRECTA"/>
    <n v="1"/>
    <n v="7"/>
    <n v="1"/>
    <n v="5500000000"/>
    <s v="GLOBAL"/>
    <s v="SI APROBADAS"/>
  </r>
  <r>
    <x v="25"/>
    <s v="204-5-6"/>
    <n v="10"/>
    <s v="MANTENIMIENTO EQUIPO DE NAVEGACION Y TRANSPORTE"/>
    <s v="SERVICIO DE REPARACIÓN Y/O EXCHAGE DE COMPONENTES Y ACCESORIOS  AERONAUTICOS PROGRAMADOS E IMPREVISTOS DE LAS AERONAVES DE LA FUERZA AEREA COLOMBIANA"/>
    <n v="78181800"/>
    <s v="CONTRATACIÓN DIRECTA"/>
    <n v="1"/>
    <n v="7"/>
    <n v="1"/>
    <n v="573972696"/>
    <s v="GLOBAL"/>
    <s v="SI APROBADAS"/>
  </r>
  <r>
    <x v="25"/>
    <s v="204-5-6"/>
    <n v="10"/>
    <s v="MANTENIMIENTO EQUIPO DE NAVEGACION Y TRANSPORTE"/>
    <s v="MANTENIMIENTO VEHICULOS TIPO REFUELER, CARROTANQUES  Y TRANK TRAILER VF 5018"/>
    <n v="78181900"/>
    <s v="CONTRATACIÓN DIRECTA"/>
    <n v="6"/>
    <n v="6"/>
    <n v="1"/>
    <n v="200000000"/>
    <s v="GLOBAL"/>
    <s v="SI APROBADAS"/>
  </r>
  <r>
    <x v="25"/>
    <s v="204-5-6"/>
    <n v="10"/>
    <s v="MANTENIMIENTO EQUIPO DE NAVEGACION Y TRANSPORTE"/>
    <s v="SERVICIO DE MANTENIMIENTO PROGRAMADO Y NO PROGRAMADO DE LA AERONAVE B-767"/>
    <n v="78181800"/>
    <s v="CONTRATACIÓN DIRECTA"/>
    <n v="1"/>
    <n v="7"/>
    <n v="1"/>
    <n v="752163074"/>
    <s v="GLOBAL"/>
    <s v="SI APROBADAS"/>
  </r>
  <r>
    <x v="25"/>
    <s v="204-5-6"/>
    <n v="10"/>
    <s v="MANTENIMIENTO EQUIPO DE NAVEGACION Y TRANSPORTE"/>
    <s v="SERVICIO DE REPARACIÓN Y/O EXCHAGE DE COMPONENTES Y ACCESORIOS  AERONAUTICOS PROGRAMADOS E IMPREVISTOS DE LAS AERONAVES DE LA FUERZA AEREA COLOMBIANA"/>
    <n v="78181800"/>
    <s v="CONTRATACIÓN DIRECTA"/>
    <n v="1"/>
    <n v="7"/>
    <n v="1"/>
    <n v="1200000000"/>
    <s v="GLOBAL"/>
    <s v="SI APROBADAS"/>
  </r>
  <r>
    <x v="25"/>
    <s v="204-5-6"/>
    <n v="10"/>
    <s v="MANTENIMIENTO EQUIPO DE NAVEGACION Y TRANSPORTE"/>
    <s v="SERVICIO DE MANTENIMIENTO K-FIR"/>
    <n v="78181800"/>
    <s v="CONTRATACIÓN DIRECTA"/>
    <n v="1"/>
    <n v="7"/>
    <n v="1"/>
    <n v="2659534089.1700001"/>
    <s v="GLOBAL"/>
    <s v="SI APROBADAS"/>
  </r>
  <r>
    <x v="25"/>
    <s v="204-5-6"/>
    <n v="10"/>
    <s v="MANTENIMIENTO EQUIPO DE NAVEGACION Y TRANSPORTE"/>
    <s v="SERVICIO DE MANTENIMIENTO K-FIR"/>
    <n v="78181800"/>
    <s v="CONTRATACIÓN DIRECTA"/>
    <n v="1"/>
    <n v="7"/>
    <n v="1"/>
    <n v="1432813236.6300001"/>
    <s v="GLOBAL"/>
    <s v="SI APROBADAS"/>
  </r>
  <r>
    <x v="25"/>
    <s v="204-5-6"/>
    <n v="10"/>
    <s v="MANTENIMIENTO EQUIPO DE NAVEGACION Y TRANSPORTE"/>
    <s v="MANTENIMIENTO MAYOR FLOTA B-212 DE LA FAC"/>
    <n v="78181800"/>
    <s v="CONTRATACIÓN DIRECTA"/>
    <n v="1"/>
    <n v="7"/>
    <n v="1"/>
    <n v="2847452508.02"/>
    <s v="GLOBAL"/>
    <s v="SI APROBADAS"/>
  </r>
  <r>
    <x v="25"/>
    <s v="204-5-6"/>
    <n v="10"/>
    <s v="MANTENIMIENTO EQUIPO DE NAVEGACION Y TRANSPORTE"/>
    <s v="SERVICIOS DE MANTENIMIENTO PROGRAMADO DE LA AERONAVE LEGACY ERJ-135BJ FAC 1215"/>
    <n v="78181800"/>
    <s v="CONTRATACIÓN DIRECTA"/>
    <n v="1"/>
    <n v="7"/>
    <n v="1"/>
    <n v="640521364.65999997"/>
    <s v="GLOBAL"/>
    <s v="SI APROBADAS"/>
  </r>
  <r>
    <x v="25"/>
    <s v="204-5-6"/>
    <n v="10"/>
    <s v="MANTENIMIENTO EQUIPO DE NAVEGACION Y TRANSPORTE"/>
    <s v="SERVICIOS DE MANTENIMIENTO AERONAVES C-550 SK-300/350 C-90 SR-560 DE LA FUERZA AEREA COLOMBIANA"/>
    <n v="78181800"/>
    <s v="CONTRATACIÓN DIRECTA"/>
    <n v="1"/>
    <n v="7"/>
    <n v="1"/>
    <n v="1917315561.29"/>
    <s v="GLOBAL"/>
    <s v="SI APROBADAS"/>
  </r>
  <r>
    <x v="25"/>
    <s v="204-5-6"/>
    <n v="10"/>
    <s v="MANTENIMIENTO EQUIPO DE NAVEGACION Y TRANSPORTE"/>
    <s v="SERVICIOS DE MANTENIMIENTO AERONAVES C-550 SK-300/350 C-90 SR-560 DE LA FUERZA AEREA COLOMBIANA"/>
    <n v="78181800"/>
    <s v="CONTRATACIÓN DIRECTA"/>
    <n v="1"/>
    <n v="7"/>
    <n v="1"/>
    <n v="389999999.70999998"/>
    <s v="GLOBAL"/>
    <s v="SI APROBADAS"/>
  </r>
  <r>
    <x v="25"/>
    <s v="204-5-6"/>
    <n v="10"/>
    <s v="MANTENIMIENTO EQUIPO DE NAVEGACION Y TRANSPORTE"/>
    <s v="SERVICIOS DE MANTENIMIENTO AERONAVES C-550 SK-300/350 C-90 SR-560 DE LA FUERZA AEREA COLOMBIANA"/>
    <n v="78181800"/>
    <s v="CONTRATACIÓN DIRECTA"/>
    <n v="1"/>
    <n v="7"/>
    <n v="1"/>
    <n v="230000000"/>
    <s v="GLOBAL"/>
    <s v="SI APROBADAS"/>
  </r>
  <r>
    <x v="25"/>
    <s v="204-5-6"/>
    <n v="10"/>
    <s v="MANTENIMIENTO EQUIPO DE NAVEGACION Y TRANSPORTE"/>
    <s v="SERVICIO REPARACION GNERAL DE COMPONENTES, EQUIPO SOPORTE TIERRA, MANTENIMIENTO PROGRAMADO Y REPUESTOS DENTRO DEL PLAN MAESTRO DE PRODUCCION"/>
    <n v="78181900"/>
    <s v="CONTRATACIÓN DIRECTA"/>
    <n v="1"/>
    <n v="7"/>
    <n v="1"/>
    <n v="5999994533"/>
    <s v="GLOBAL"/>
    <s v="SI APROBADAS"/>
  </r>
  <r>
    <x v="25"/>
    <s v="204-5-12"/>
    <n v="10"/>
    <s v="MANTENIMIENTO DE OTROS BIENES"/>
    <s v="MANTENIMIENTO ESTACIÓN TERRENA SATELITAL"/>
    <n v="72151608"/>
    <s v="MÍNIMA CUANTÍA"/>
    <n v="1"/>
    <n v="11"/>
    <n v="1"/>
    <n v="995000000"/>
    <s v="GLOBAL"/>
    <s v="NO SOLICITADAS"/>
  </r>
  <r>
    <x v="25"/>
    <s v="204-6-5"/>
    <n v="10"/>
    <s v="SERVICIOS DE TRANSMISION DE INFORMACION"/>
    <s v="SEGMENTO SATELITAL SISTEMA C2-VF 2018"/>
    <n v="72103302"/>
    <s v="LICITACIÓN PÚBLICA"/>
    <n v="10"/>
    <n v="7"/>
    <n v="1"/>
    <n v="1495935032.6300001"/>
    <s v="GLOBAL"/>
    <s v="SI APROBADAS"/>
  </r>
  <r>
    <x v="25"/>
    <s v="204-6-5"/>
    <n v="10"/>
    <s v="SERVICIOS DE TRANSMISION DE INFORMACION"/>
    <s v="SERVICIO RED SATLITAL MOVIL-VF 2018"/>
    <n v="81161700"/>
    <s v="SELECCIÓN ABREVIADA MENOR CUANTÍA"/>
    <n v="7"/>
    <n v="7"/>
    <n v="1"/>
    <n v="550000000"/>
    <s v="GLOBAL"/>
    <s v="SI APROBADAS"/>
  </r>
  <r>
    <x v="25"/>
    <s v="204-6-5"/>
    <n v="10"/>
    <s v="SERVICIOS DE TRANSMISION DE INFORMACION"/>
    <s v="SERVICIO DE TRANSMISIÓN DE INFORMACIÓN ESTACIÓN TERRENA SATELITAL "/>
    <n v="83111602"/>
    <s v="MÍNIMA CUANTÍA"/>
    <n v="1"/>
    <n v="11"/>
    <n v="1"/>
    <n v="1845000000"/>
    <s v="GLOBAL"/>
    <s v="NO SOLICITADAS"/>
  </r>
  <r>
    <x v="25"/>
    <s v="204-6-7"/>
    <n v="10"/>
    <s v="TRANSPORTE"/>
    <s v="PAGOS QUE SE DEMANDEN POR CONSCEPTO DE TRANSPORTE NACIONAL DE MATERIAL USO DE LA FAC"/>
    <n v="78101501"/>
    <s v="MÍNIMA CUANTÍA"/>
    <n v="6"/>
    <n v="7"/>
    <n v="1"/>
    <n v="179715500"/>
    <s v="GLOBAL"/>
    <s v="SI APROBADAS"/>
  </r>
  <r>
    <x v="25"/>
    <s v="204-6-7"/>
    <n v="10"/>
    <s v="TRANSPORTE"/>
    <s v="TRANSPORTE ELEMENTOS RADAR"/>
    <n v="78101501"/>
    <s v="SELECCIÓN ABREVIADA MENOR CUANTÍA"/>
    <n v="6"/>
    <n v="6"/>
    <n v="1"/>
    <n v="140000000"/>
    <s v="GLOBAL"/>
    <s v="SI APROBADAS"/>
  </r>
  <r>
    <x v="25"/>
    <s v="204-6-8"/>
    <n v="10"/>
    <s v="OTROS COMUNICACIONES Y TRANSPORTE"/>
    <s v="LEGALIZACIÓN FRECUENCIAS Y PAGO DE USO A MINTIC"/>
    <n v="78141703"/>
    <s v="CONTRATACIÓN DIRECTA"/>
    <n v="1"/>
    <n v="3"/>
    <n v="1"/>
    <n v="418340000"/>
    <s v="GLOBAL"/>
    <s v="NO SOLICITADAS"/>
  </r>
  <r>
    <x v="25"/>
    <s v="204-9-3"/>
    <n v="10"/>
    <s v="SEGURO DE AERONAVES"/>
    <s v="SEGUROS DE AVIACIÓN"/>
    <n v="84131500"/>
    <s v="LICITACIÓN PÚBLICA"/>
    <n v="1"/>
    <n v="6"/>
    <n v="1"/>
    <n v="6748467023"/>
    <s v="GLOBAL"/>
    <s v="NO SOLICITADAS"/>
  </r>
  <r>
    <x v="25"/>
    <s v="204-9-3"/>
    <n v="10"/>
    <s v="SEGURO DE AERONAVES"/>
    <s v="SEGUROS DE AVIACIÓN SR-560 Y SR-26 (PLAN COLOMBIA ABD)"/>
    <n v="84131500"/>
    <s v="LICITACIÓN PÚBLICA"/>
    <n v="1"/>
    <n v="6"/>
    <n v="1"/>
    <n v="986000000"/>
    <s v="GLOBAL"/>
    <s v="NO SOLICITADAS"/>
  </r>
  <r>
    <x v="25"/>
    <s v="204-9-13"/>
    <n v="10"/>
    <s v="OTROS SEGUROS"/>
    <s v="POLIZA DE SEGUROS DE CARGA"/>
    <n v="84131504"/>
    <s v="LICITACIÓN PÚBLICA"/>
    <n v="1"/>
    <n v="7"/>
    <n v="1"/>
    <n v="738010665"/>
    <s v="GLOBAL"/>
    <s v="SI APROBADAS"/>
  </r>
  <r>
    <x v="25"/>
    <s v="204-41-4"/>
    <n v="10"/>
    <s v="ESTUDIOS E INVESTIGACIONES"/>
    <s v="SERVICIOS DE INVESTIGACIÓN Y LABORATORIOS DE MATERIALES Y ENSAYOS"/>
    <n v="81102300"/>
    <s v="MÍNIMA CUANTÍA"/>
    <n v="2"/>
    <n v="6"/>
    <n v="1"/>
    <n v="275895112"/>
    <s v="GLOBAL"/>
    <s v="NO SOLICITADAS"/>
  </r>
  <r>
    <x v="26"/>
    <s v="204-1-3"/>
    <n v="10"/>
    <s v="HERRAMIENTAS"/>
    <s v="LIMA "/>
    <n v="27111929"/>
    <s v="MÍNIMA CUANTÍA"/>
    <n v="1"/>
    <n v="6"/>
    <n v="6"/>
    <n v="7140"/>
    <s v="UNIDAD"/>
    <s v=""/>
  </r>
  <r>
    <x v="26"/>
    <s v="204-1-3"/>
    <n v="10"/>
    <s v="HERRAMIENTAS"/>
    <s v="JUEGO LLAVES FIJAS"/>
    <n v="27111729"/>
    <s v="MÍNIMA CUANTÍA"/>
    <n v="1"/>
    <n v="6"/>
    <n v="2"/>
    <n v="261800"/>
    <s v="UNIDAD"/>
    <s v=""/>
  </r>
  <r>
    <x v="26"/>
    <s v="204-1-3"/>
    <n v="10"/>
    <s v="HERRAMIENTAS"/>
    <s v="LLAVE EXPANSIVA"/>
    <n v="27111700"/>
    <s v="MÍNIMA CUANTÍA"/>
    <n v="1"/>
    <n v="6"/>
    <n v="2"/>
    <n v="71400"/>
    <s v="UNIDAD"/>
    <s v=""/>
  </r>
  <r>
    <x v="26"/>
    <s v="204-1-3"/>
    <n v="10"/>
    <s v="HERRAMIENTAS"/>
    <s v="MARTILLO"/>
    <n v="27111602"/>
    <s v="MÍNIMA CUANTÍA"/>
    <n v="1"/>
    <n v="6"/>
    <n v="2"/>
    <n v="40460"/>
    <s v="UNIDAD"/>
    <s v=""/>
  </r>
  <r>
    <x v="26"/>
    <s v="204-1-3"/>
    <n v="10"/>
    <s v="HERRAMIENTAS"/>
    <s v="JUEGO 6 DESTORNILLADORES PALA ESTRELLA REF 60-060S"/>
    <n v="27111701"/>
    <s v="MÍNIMA CUANTÍA"/>
    <n v="1"/>
    <n v="6"/>
    <n v="2"/>
    <n v="119000"/>
    <s v="UNIDAD"/>
    <s v=""/>
  </r>
  <r>
    <x v="26"/>
    <s v="204-1-3"/>
    <n v="10"/>
    <s v="HERRAMIENTAS"/>
    <s v="JUEGO LLAVES TORX 8 PIEZAS REF 69-266"/>
    <n v="27111710"/>
    <s v="MÍNIMA CUANTÍA"/>
    <n v="1"/>
    <n v="6"/>
    <n v="2"/>
    <n v="95200"/>
    <s v="UNIDAD"/>
    <s v=""/>
  </r>
  <r>
    <x v="26"/>
    <s v="204-1-3"/>
    <n v="10"/>
    <s v="HERRAMIENTAS"/>
    <s v="LLAVE ALLEN MANGO 4 PULGADAS X 3 MM"/>
    <n v="27111710"/>
    <s v="MÍNIMA CUANTÍA"/>
    <n v="1"/>
    <n v="6"/>
    <n v="2"/>
    <n v="21420"/>
    <s v="UNIDAD"/>
    <s v=""/>
  </r>
  <r>
    <x v="26"/>
    <s v="204-1-3"/>
    <n v="10"/>
    <s v="HERRAMIENTAS"/>
    <s v="JUEGO 8 LLAVES  ALLEN  REF 69-252"/>
    <n v="46171505"/>
    <s v="MÍNIMA CUANTÍA"/>
    <n v="1"/>
    <n v="6"/>
    <n v="2"/>
    <n v="42840"/>
    <s v="UNIDAD"/>
    <s v=""/>
  </r>
  <r>
    <x v="26"/>
    <s v="204-1-3"/>
    <n v="10"/>
    <s v="HERRAMIENTAS"/>
    <s v="JUEGO 6 PINZAS SMD ANTIESTATICA ELECTRONICA CIRCUITOS"/>
    <n v="27111700"/>
    <s v="MÍNIMA CUANTÍA"/>
    <n v="1"/>
    <n v="6"/>
    <n v="2"/>
    <n v="119000"/>
    <s v="UNIDAD"/>
    <s v=""/>
  </r>
  <r>
    <x v="26"/>
    <s v="204-1-3"/>
    <n v="10"/>
    <s v="HERRAMIENTAS"/>
    <s v="JUEGO DE COPAS "/>
    <n v="27113202"/>
    <s v="MÍNIMA CUANTÍA"/>
    <n v="1"/>
    <n v="6"/>
    <n v="2"/>
    <n v="904400"/>
    <s v="UNIDAD"/>
    <s v=""/>
  </r>
  <r>
    <x v="26"/>
    <s v="204-1-3"/>
    <n v="10"/>
    <s v="HERRAMIENTAS"/>
    <s v="ALICATES"/>
    <n v="27112106"/>
    <s v="MÍNIMA CUANTÍA"/>
    <n v="1"/>
    <n v="6"/>
    <n v="6"/>
    <n v="157080"/>
    <s v="UNIDAD"/>
    <s v=""/>
  </r>
  <r>
    <x v="26"/>
    <s v="204-1-3"/>
    <n v="10"/>
    <s v="HERRAMIENTAS"/>
    <s v="ALICATE AISLADO CORTAFRIO DIAGONAL 6 1/4PG 1000 V"/>
    <n v="27112135"/>
    <s v="MÍNIMA CUANTÍA"/>
    <n v="1"/>
    <n v="6"/>
    <n v="2"/>
    <n v="107100"/>
    <s v="UNIDAD"/>
    <s v=""/>
  </r>
  <r>
    <x v="26"/>
    <s v="204-1-3"/>
    <n v="10"/>
    <s v="HERRAMIENTAS"/>
    <s v="PELA CABLE AUTO AJUSTABLE"/>
    <n v="27112151"/>
    <s v="MÍNIMA CUANTÍA"/>
    <n v="1"/>
    <n v="6"/>
    <n v="2"/>
    <n v="107100"/>
    <s v="UNIDAD"/>
    <s v=""/>
  </r>
  <r>
    <x v="26"/>
    <s v="204-1-3"/>
    <n v="10"/>
    <s v="HERRAMIENTAS"/>
    <s v="PONCHADORA DE CABLE UTP"/>
    <n v="27112151"/>
    <s v="MÍNIMA CUANTÍA"/>
    <n v="1"/>
    <n v="6"/>
    <n v="2"/>
    <n v="47600"/>
    <s v="UNIDAD"/>
    <s v=""/>
  </r>
  <r>
    <x v="26"/>
    <s v="204-1-3"/>
    <n v="10"/>
    <s v="HERRAMIENTAS"/>
    <s v="PROBADOR PORTATIL DE CABLES"/>
    <n v="41113740"/>
    <s v="MÍNIMA CUANTÍA"/>
    <n v="1"/>
    <n v="6"/>
    <n v="2"/>
    <n v="42840"/>
    <s v="UNIDAD"/>
    <s v=""/>
  </r>
  <r>
    <x v="26"/>
    <s v="204-1-3"/>
    <n v="10"/>
    <s v="HERRAMIENTAS"/>
    <s v="LUPA ARTICULADA PARA BANCO DE TRABAJO"/>
    <n v="41111714"/>
    <s v="MÍNIMA CUANTÍA"/>
    <n v="1"/>
    <n v="6"/>
    <n v="2"/>
    <n v="66640"/>
    <s v="UNIDAD"/>
    <s v=""/>
  </r>
  <r>
    <x v="26"/>
    <s v="204-1-3"/>
    <n v="10"/>
    <s v="HERRAMIENTAS"/>
    <s v="REMACHADORA"/>
    <n v="27112409"/>
    <s v="MÍNIMA CUANTÍA"/>
    <n v="1"/>
    <n v="6"/>
    <n v="2"/>
    <n v="111860"/>
    <s v="UNIDAD"/>
    <s v=""/>
  </r>
  <r>
    <x v="26"/>
    <s v="204-1-3"/>
    <n v="10"/>
    <s v="HERRAMIENTAS"/>
    <s v="PONCHADORA DE IMPACTO"/>
    <n v="27112151"/>
    <s v="MÍNIMA CUANTÍA"/>
    <n v="1"/>
    <n v="6"/>
    <n v="2"/>
    <n v="285600"/>
    <s v="UNIDAD"/>
    <s v=""/>
  </r>
  <r>
    <x v="26"/>
    <s v="204-1-4"/>
    <n v="10"/>
    <s v="AUDIOVISUALES Y ACCESORIOS"/>
    <s v="CAMARAS DE SEGURIDAD ELECTRONICA CON MOVIMIENTO TIPO DOMO (360°) EXTERIORES DIA/NOCHE"/>
    <n v="46171622"/>
    <s v="MÍNIMA CUANTÍA"/>
    <n v="1"/>
    <n v="6"/>
    <n v="8"/>
    <n v="36960000"/>
    <s v="UNIDAD"/>
    <s v=""/>
  </r>
  <r>
    <x v="26"/>
    <s v="204-1-25"/>
    <n v="10"/>
    <s v="OTRAS COMPRAS DE EQUIPOS"/>
    <s v="SOPLADORA"/>
    <n v="47121602"/>
    <s v="MÍNIMA CUANTÍA"/>
    <n v="1"/>
    <n v="6"/>
    <n v="1"/>
    <n v="65450"/>
    <s v="UNIDAD"/>
    <s v=""/>
  </r>
  <r>
    <x v="26"/>
    <s v="204-1-25"/>
    <n v="10"/>
    <s v="OTRAS COMPRAS DE EQUIPOS"/>
    <s v="GENERADOR DE TONOS"/>
    <n v="41115500"/>
    <s v="MÍNIMA CUANTÍA"/>
    <n v="1"/>
    <n v="6"/>
    <n v="2"/>
    <n v="1082900"/>
    <s v="UNIDAD"/>
    <s v=""/>
  </r>
  <r>
    <x v="26"/>
    <s v="204-1-25"/>
    <n v="10"/>
    <s v="OTRAS COMPRAS DE EQUIPOS"/>
    <s v="MULTIMETRO DIGITAL"/>
    <n v="41113630"/>
    <s v="MÍNIMA CUANTÍA"/>
    <n v="1"/>
    <n v="6"/>
    <n v="2"/>
    <n v="254800"/>
    <s v="UNIDAD"/>
    <s v=""/>
  </r>
  <r>
    <x v="26"/>
    <s v="204-1-25"/>
    <n v="10"/>
    <s v="OTRAS COMPRAS DE EQUIPOS"/>
    <s v="FUENTE DE ALIMENTACION DC VARIABLE DE 0 A 30VDC, 5A (O SUPERIOR)"/>
    <n v="39121009"/>
    <s v="MÍNIMA CUANTÍA"/>
    <n v="1"/>
    <n v="6"/>
    <n v="3"/>
    <n v="2037000"/>
    <s v="UNIDAD"/>
    <s v=""/>
  </r>
  <r>
    <x v="26"/>
    <s v="204-1-25"/>
    <n v="10"/>
    <s v="OTRAS COMPRAS DE EQUIPOS"/>
    <s v="FUENTE DE ALIMENTACION DC FIJA 5VDC / 12VDC, 5A"/>
    <n v="39121009"/>
    <s v="MÍNIMA CUANTÍA"/>
    <n v="1"/>
    <n v="6"/>
    <n v="3"/>
    <n v="2373000"/>
    <s v="UNIDAD"/>
    <s v=""/>
  </r>
  <r>
    <x v="26"/>
    <s v="204-1-25"/>
    <n v="10"/>
    <s v="OTRAS COMPRAS DE EQUIPOS"/>
    <s v="INJECTOR POE 15W"/>
    <n v="39121000"/>
    <s v="MÍNIMA CUANTÍA"/>
    <n v="1"/>
    <n v="6"/>
    <n v="4"/>
    <n v="313600"/>
    <s v="UNIDAD"/>
    <s v=""/>
  </r>
  <r>
    <x v="26"/>
    <s v="204-1-25"/>
    <n v="10"/>
    <s v="OTRAS COMPRAS DE EQUIPOS"/>
    <s v="INJECTOR POE+ (30W)/ HI-POE 60W"/>
    <n v="39121000"/>
    <s v="MÍNIMA CUANTÍA"/>
    <n v="1"/>
    <n v="6"/>
    <n v="3"/>
    <n v="577500"/>
    <s v="UNIDAD"/>
    <s v=""/>
  </r>
  <r>
    <x v="26"/>
    <s v="204-1-25"/>
    <n v="10"/>
    <s v="OTRAS COMPRAS DE EQUIPOS"/>
    <s v="INTERFAZ CONVERTIDOR PARA PROBAR DISCOS DUROS HDD/ SATA-IDE-USB"/>
    <n v="43201900"/>
    <s v="MÍNIMA CUANTÍA"/>
    <n v="1"/>
    <n v="6"/>
    <n v="2"/>
    <n v="100800"/>
    <s v="UNIDAD"/>
    <s v=""/>
  </r>
  <r>
    <x v="26"/>
    <s v="204-1-25"/>
    <n v="10"/>
    <s v="OTRAS COMPRAS DE EQUIPOS"/>
    <s v="COMVERTIDOR RS232-USB"/>
    <n v="43201900"/>
    <s v="MÍNIMA CUANTÍA"/>
    <n v="1"/>
    <n v="6"/>
    <n v="4"/>
    <n v="50400"/>
    <s v="UNIDAD"/>
    <s v=""/>
  </r>
  <r>
    <x v="26"/>
    <s v="204-1-25"/>
    <n v="10"/>
    <s v="OTRAS COMPRAS DE EQUIPOS"/>
    <s v="LECTOR MICROCHIP AVID"/>
    <n v="41102603"/>
    <s v="MÍNIMA CUANTÍA"/>
    <n v="1"/>
    <n v="6"/>
    <n v="2"/>
    <n v="3808000"/>
    <s v="UNIDAD"/>
    <s v=""/>
  </r>
  <r>
    <x v="26"/>
    <s v="204-2-2"/>
    <n v="10"/>
    <s v="MOBILIARIO Y ENSERES"/>
    <s v="BANCO Y ESTACION DE TRABAJO ELECTRICA PARA LABORATORIO TIPO 1"/>
    <n v="43211515"/>
    <s v="MÍNIMA CUANTÍA"/>
    <n v="1"/>
    <n v="6"/>
    <n v="2"/>
    <n v="4284000"/>
    <s v="UNIDAD"/>
    <s v=""/>
  </r>
  <r>
    <x v="26"/>
    <s v="204-2-2"/>
    <n v="10"/>
    <s v="MOBILIARIO Y ENSERES"/>
    <s v="BANCO Y ESTACION DE TRABAJO ELECTRICA PARA LABORATORIO TIPO 2"/>
    <n v="43211515"/>
    <s v="MÍNIMA CUANTÍA"/>
    <n v="1"/>
    <n v="6"/>
    <n v="2"/>
    <n v="2856000"/>
    <s v="UNIDAD"/>
    <s v=""/>
  </r>
  <r>
    <x v="26"/>
    <s v="204-2-2"/>
    <n v="10"/>
    <s v="MOBILIARIO Y ENSERES"/>
    <s v="TABLERO MUEBLE ORGANIZADOR DE HERRAMIENTAS"/>
    <n v="44111510"/>
    <s v="MÍNIMA CUANTÍA"/>
    <n v="1"/>
    <n v="6"/>
    <n v="3"/>
    <n v="892500"/>
    <s v="UNIDAD"/>
    <s v=""/>
  </r>
  <r>
    <x v="26"/>
    <s v="204-4-2"/>
    <n v="10"/>
    <s v="DOTACIONES"/>
    <s v="MOSQUETONES DORADOS"/>
    <n v="10141609"/>
    <s v="MÍNIMA CUANTÍA"/>
    <n v="1"/>
    <n v="6"/>
    <n v="7"/>
    <n v="138278"/>
    <s v="UNIDAD"/>
    <s v=""/>
  </r>
  <r>
    <x v="26"/>
    <s v="204-4-2"/>
    <n v="10"/>
    <s v="DOTACIONES"/>
    <s v="MORRAL DE HIDRATACION DE 5 LITROS COLOR NEGRO "/>
    <n v="53121603"/>
    <s v="MÍNIMA CUANTÍA"/>
    <n v="1"/>
    <n v="6"/>
    <n v="2"/>
    <n v="359975"/>
    <s v="UNIDAD"/>
    <s v=""/>
  </r>
  <r>
    <x v="26"/>
    <s v="204-4-2"/>
    <n v="10"/>
    <s v="DOTACIONES"/>
    <s v="UNIFORME MEDICO ANTIFLUIDO TALLA M Y S"/>
    <n v="53102712"/>
    <s v="MÍNIMA CUANTÍA"/>
    <n v="1"/>
    <n v="6"/>
    <n v="3"/>
    <n v="431970"/>
    <s v="UNIDAD"/>
    <s v=""/>
  </r>
  <r>
    <x v="26"/>
    <s v="204-4-2"/>
    <n v="10"/>
    <s v="DOTACIONES"/>
    <s v="GASTOS DE NACIONALIZACION  CONTRATO 4700017095"/>
    <n v="46181701"/>
    <s v="MÍNIMA CUANTÍA"/>
    <n v="1"/>
    <n v="6"/>
    <n v="1"/>
    <n v="103559000"/>
    <s v="UNIDAD"/>
    <s v=""/>
  </r>
  <r>
    <x v="26"/>
    <s v="204-4-9"/>
    <n v="10"/>
    <s v="MATERIALES DE CONSTRUCCION"/>
    <s v="CARRETE CABLE DUPLEX AGW 18"/>
    <n v="26121660"/>
    <s v="MÍNIMA CUANTÍA"/>
    <n v="1"/>
    <n v="6"/>
    <n v="400"/>
    <n v="714000"/>
    <s v="METRO"/>
    <s v=""/>
  </r>
  <r>
    <x v="26"/>
    <s v="204-4-9"/>
    <n v="10"/>
    <s v="MATERIALES DE CONSTRUCCION"/>
    <s v="CINTA AISLANTE ROLLO 25 M"/>
    <n v="31201502"/>
    <s v="MÍNIMA CUANTÍA"/>
    <n v="1"/>
    <n v="6"/>
    <n v="100"/>
    <n v="714000"/>
    <s v="UNIDAD"/>
    <s v=""/>
  </r>
  <r>
    <x v="26"/>
    <s v="204-4-9"/>
    <n v="10"/>
    <s v="MATERIALES DE CONSTRUCCION"/>
    <s v="CINTA DOBLEFAZ 1/2X5M"/>
    <n v="31201505"/>
    <s v="MÍNIMA CUANTÍA"/>
    <n v="1"/>
    <n v="6"/>
    <n v="9"/>
    <n v="128520"/>
    <s v="UNIDAD"/>
    <s v=""/>
  </r>
  <r>
    <x v="26"/>
    <s v="204-4-9"/>
    <n v="10"/>
    <s v="MATERIALES DE CONSTRUCCION"/>
    <s v="CINTA DE ENMASCARAR DE 1 &quot;"/>
    <n v="31201503"/>
    <s v="MÍNIMA CUANTÍA"/>
    <n v="1"/>
    <n v="6"/>
    <n v="20"/>
    <n v="142800"/>
    <s v="UNIDAD"/>
    <s v=""/>
  </r>
  <r>
    <x v="26"/>
    <s v="204-4-12"/>
    <n v="10"/>
    <s v="MATERIALES REACTIVOS DE LABORATORIO Y QUÍMICOS"/>
    <s v="PSEUDO NARCOTICOS "/>
    <n v="46151606"/>
    <s v="MÍNIMA CUANTÍA"/>
    <n v="1"/>
    <n v="6"/>
    <n v="1"/>
    <n v="9168712"/>
    <s v="UNIDAD"/>
    <s v=""/>
  </r>
  <r>
    <x v="26"/>
    <s v="204-4-19"/>
    <n v="10"/>
    <s v="RACIONES DE CAMPAÑA"/>
    <s v="RACIONES DE CAMPAÑA 12 HORAS"/>
    <n v="50192702"/>
    <s v="MÍNIMA CUANTÍA"/>
    <n v="1"/>
    <n v="6"/>
    <n v="3574"/>
    <n v="105504480"/>
    <s v="UNIDAD"/>
    <s v=""/>
  </r>
  <r>
    <x v="26"/>
    <s v="204-4-23"/>
    <n v="10"/>
    <s v="OTROS MATERIALES Y SUMINISTROS"/>
    <s v="BISTURI TIPO INDUSTRIAL CUERPO METALICO"/>
    <n v="44101601"/>
    <s v="MÍNIMA CUANTÍA"/>
    <n v="1"/>
    <n v="6"/>
    <n v="12"/>
    <n v="185640"/>
    <s v="UNIDAD"/>
    <s v=""/>
  </r>
  <r>
    <x v="26"/>
    <s v="204-4-23"/>
    <n v="10"/>
    <s v="OTROS MATERIALES Y SUMINISTROS"/>
    <s v="AMARRES PLASTICOS DE 30CMS COLOR NEGRO"/>
    <n v="27112132"/>
    <s v="MÍNIMA CUANTÍA"/>
    <n v="1"/>
    <n v="6"/>
    <n v="1000"/>
    <n v="119000"/>
    <s v="UNIDAD"/>
    <s v=""/>
  </r>
  <r>
    <x v="26"/>
    <s v="204-4-23"/>
    <n v="10"/>
    <s v="OTROS MATERIALES Y SUMINISTROS"/>
    <s v="BOLSAS- CIERRE HERMETICO"/>
    <n v="24111514"/>
    <s v="MÍNIMA CUANTÍA"/>
    <n v="1"/>
    <n v="6"/>
    <n v="3"/>
    <n v="7140"/>
    <s v="UNIDAD"/>
    <s v=""/>
  </r>
  <r>
    <x v="26"/>
    <s v="204-4-23"/>
    <n v="10"/>
    <s v="OTROS MATERIALES Y SUMINISTROS"/>
    <s v="BATERIA CUADRADA DE 8 VOLTIOS RECARGABLE  CON CARGADOR "/>
    <n v="26111701"/>
    <s v="MÍNIMA CUANTÍA"/>
    <n v="1"/>
    <n v="6"/>
    <n v="2"/>
    <n v="47600"/>
    <s v="UNIDAD"/>
    <s v=""/>
  </r>
  <r>
    <x v="26"/>
    <s v="204-4-23"/>
    <n v="10"/>
    <s v="OTROS MATERIALES Y SUMINISTROS"/>
    <s v="CONTENEDOR PLASTICO PEQUEÑO"/>
    <n v="95141803"/>
    <s v="MÍNIMA CUANTÍA"/>
    <n v="1"/>
    <n v="6"/>
    <n v="21"/>
    <n v="16737"/>
    <s v="UNIDAD"/>
    <s v=""/>
  </r>
  <r>
    <x v="26"/>
    <s v="204-4-23"/>
    <n v="10"/>
    <s v="OTROS MATERIALES Y SUMINISTROS"/>
    <s v="BORRADOR PARA CONTACTOS"/>
    <n v="44121804"/>
    <s v="MÍNIMA CUANTÍA"/>
    <n v="1"/>
    <n v="6"/>
    <n v="24"/>
    <n v="11424"/>
    <s v="UNIDAD"/>
    <s v=""/>
  </r>
  <r>
    <x v="26"/>
    <s v="204-4-23"/>
    <n v="10"/>
    <s v="OTROS MATERIALES Y SUMINISTROS"/>
    <s v="HISOPOS CAJA X 200 UNIDADES"/>
    <n v="11121800"/>
    <s v="MÍNIMA CUANTÍA"/>
    <n v="1"/>
    <n v="6"/>
    <n v="4"/>
    <n v="28560"/>
    <s v="UNIDAD"/>
    <s v=""/>
  </r>
  <r>
    <x v="26"/>
    <s v="204-4-23"/>
    <n v="10"/>
    <s v="OTROS MATERIALES Y SUMINISTROS"/>
    <s v="PAÑOS DE ALGODÓN CAJA X 200 UNIDADES"/>
    <n v="11121800"/>
    <s v="MÍNIMA CUANTÍA"/>
    <n v="1"/>
    <n v="6"/>
    <n v="2"/>
    <n v="15470"/>
    <s v="UNIDAD"/>
    <s v=""/>
  </r>
  <r>
    <x v="26"/>
    <s v="204-4-23"/>
    <n v="10"/>
    <s v="OTROS MATERIALES Y SUMINISTROS"/>
    <s v="BOLSAS ANTIESTATICAS POR 20 UNIDADES"/>
    <n v="24112408"/>
    <s v="MÍNIMA CUANTÍA"/>
    <n v="1"/>
    <n v="6"/>
    <n v="3"/>
    <n v="178500"/>
    <s v="UNIDAD"/>
    <s v=""/>
  </r>
  <r>
    <x v="26"/>
    <s v="204-4-23"/>
    <n v="10"/>
    <s v="OTROS MATERIALES Y SUMINISTROS"/>
    <s v="ROLLO SOLDADURA 0,3 MM ESTAÑO PLOMO  HILO 60/40 50G"/>
    <n v="23271813"/>
    <s v="MÍNIMA CUANTÍA"/>
    <n v="1"/>
    <n v="6"/>
    <n v="7"/>
    <n v="166600"/>
    <s v="UNIDAD"/>
    <s v=""/>
  </r>
  <r>
    <x v="26"/>
    <s v="204-5-2"/>
    <n v="10"/>
    <s v="MANTENIMIENTO DE BIENES MUEBLES, EQUIPOS Y ENSERES"/>
    <s v="SERVICIO MANTENIMIENTO EQUIPO DE GASES DE ANESTESIA"/>
    <n v="72151802"/>
    <s v="MÍNIMA CUANTÍA"/>
    <n v="1"/>
    <n v="6"/>
    <n v="1"/>
    <n v="2976190"/>
    <s v="GLOBAL"/>
    <s v=""/>
  </r>
  <r>
    <x v="26"/>
    <s v="204-5-2"/>
    <n v="10"/>
    <s v="MANTENIMIENTO DE BIENES MUEBLES, EQUIPOS Y ENSERES"/>
    <s v="SERVICIO DE MANTENIMIENTO PIEZAS METALICAS PARA ARMAMENTO"/>
    <n v="73121614"/>
    <s v="MÍNIMA CUANTÍA"/>
    <n v="1"/>
    <n v="6"/>
    <n v="1"/>
    <n v="50000000"/>
    <s v="GLOBAL"/>
    <s v=""/>
  </r>
  <r>
    <x v="26"/>
    <s v="204-5-5"/>
    <n v="10"/>
    <s v="MANTENIMIENTO EQUIPO COMUNICACIÓN Y COMPUTACIÓN"/>
    <s v="MANTENIMIENTO CORRECTIVO DE LOS SISTEMAS ELECTRONICOS DE SEGURIDAD DE LAS BASES FAC AMARRE 2019"/>
    <n v="92121700"/>
    <s v="MÍNIMA CUANTÍA"/>
    <n v="1"/>
    <n v="6"/>
    <n v="1"/>
    <n v="300000000"/>
    <s v="GLOBAL"/>
    <s v=""/>
  </r>
  <r>
    <x v="26"/>
    <s v="204-6-7"/>
    <n v="10"/>
    <s v="TRANSPORTE"/>
    <s v="TRANSPORTE PERSONAL MILITAR AMARRE 2019"/>
    <n v="20102301"/>
    <s v="MÍNIMA CUANTÍA"/>
    <n v="1"/>
    <n v="6"/>
    <n v="1"/>
    <n v="30000000"/>
    <s v="GLOBAL"/>
    <s v=""/>
  </r>
  <r>
    <x v="26"/>
    <s v="204-19-2"/>
    <n v="10"/>
    <s v="SOSTENIMIENTO DE SEMOVIENTES"/>
    <s v="BOZAL CANASTILLA NO 6 PLASTICO"/>
    <n v="10141610"/>
    <s v="MÍNIMA CUANTÍA"/>
    <n v="1"/>
    <n v="6"/>
    <n v="10"/>
    <n v="215985"/>
    <s v="UNIDAD"/>
    <s v=""/>
  </r>
  <r>
    <x v="26"/>
    <s v="204-19-2"/>
    <n v="10"/>
    <s v="SOSTENIMIENTO DE SEMOVIENTES"/>
    <s v="BOZAL CANASTILLA NO 7 PLASTICO"/>
    <n v="10141610"/>
    <s v="MÍNIMA CUANTÍA"/>
    <n v="1"/>
    <n v="6"/>
    <n v="10"/>
    <n v="215985"/>
    <s v="UNIDAD"/>
    <s v=""/>
  </r>
  <r>
    <x v="26"/>
    <s v="204-19-2"/>
    <n v="10"/>
    <s v="SOSTENIMIENTO DE SEMOVIENTES"/>
    <s v="CINTA TUBULAR ROLLO X 50 MTS"/>
    <n v="10131604"/>
    <s v="MÍNIMA CUANTÍA"/>
    <n v="1"/>
    <n v="6"/>
    <n v="5"/>
    <n v="323680"/>
    <s v="UNIDAD"/>
    <s v=""/>
  </r>
  <r>
    <x v="26"/>
    <s v="204-19-2"/>
    <n v="10"/>
    <s v="SOSTENIMIENTO DE SEMOVIENTES"/>
    <s v="COLLAR FIJO EN CINTA TUBULAR"/>
    <n v="10131604"/>
    <s v="MÍNIMA CUANTÍA"/>
    <n v="1"/>
    <n v="6"/>
    <n v="50"/>
    <n v="359975"/>
    <s v="UNIDAD"/>
    <s v=""/>
  </r>
  <r>
    <x v="26"/>
    <s v="204-19-2"/>
    <n v="10"/>
    <s v="SOSTENIMIENTO DE SEMOVIENTES"/>
    <s v="COLLAR ISABELINO GRANDE"/>
    <n v="10131604"/>
    <s v="MÍNIMA CUANTÍA"/>
    <n v="1"/>
    <n v="6"/>
    <n v="10"/>
    <n v="268940"/>
    <s v="UNIDAD"/>
    <s v=""/>
  </r>
  <r>
    <x v="26"/>
    <s v="204-19-2"/>
    <n v="10"/>
    <s v="SOSTENIMIENTO DE SEMOVIENTES"/>
    <s v="COLLAR ISABELINO PEQUEÑO"/>
    <n v="10131604"/>
    <s v="MÍNIMA CUANTÍA"/>
    <n v="1"/>
    <n v="6"/>
    <n v="5"/>
    <n v="112455"/>
    <s v="UNIDAD"/>
    <s v=""/>
  </r>
  <r>
    <x v="26"/>
    <s v="204-19-2"/>
    <n v="10"/>
    <s v="SOSTENIMIENTO DE SEMOVIENTES"/>
    <s v="COLLARES DE AHOGO"/>
    <n v="10131604"/>
    <s v="MÍNIMA CUANTÍA"/>
    <n v="1"/>
    <n v="6"/>
    <n v="20"/>
    <n v="449820"/>
    <s v="UNIDAD"/>
    <s v=""/>
  </r>
  <r>
    <x v="26"/>
    <s v="204-19-2"/>
    <n v="10"/>
    <s v="SOSTENIMIENTO DE SEMOVIENTES"/>
    <s v="FUSTA"/>
    <n v="10111301"/>
    <s v="MÍNIMA CUANTÍA"/>
    <n v="1"/>
    <n v="6"/>
    <n v="5"/>
    <n v="256445"/>
    <s v="UNIDAD"/>
    <s v=""/>
  </r>
  <r>
    <x v="26"/>
    <s v="204-19-3"/>
    <n v="10"/>
    <s v="OTROS PARA EL SOSTENIMIENTO DE SEMOVIENTES"/>
    <s v="GUACALES GRANDES"/>
    <n v="10131601"/>
    <s v="MÍNIMA CUANTÍA"/>
    <n v="1"/>
    <n v="6"/>
    <n v="2"/>
    <n v="638792"/>
    <s v="UNIDAD"/>
    <s v=""/>
  </r>
  <r>
    <x v="26"/>
    <s v="204-19-3"/>
    <n v="10"/>
    <s v="OTROS PARA EL SOSTENIMIENTO DE SEMOVIENTES"/>
    <s v="GUACALES MEDIANOS"/>
    <n v="10131601"/>
    <s v="MÍNIMA CUANTÍA"/>
    <n v="1"/>
    <n v="6"/>
    <n v="2"/>
    <n v="548828"/>
    <s v="UNIDAD"/>
    <s v=""/>
  </r>
  <r>
    <x v="26"/>
    <s v="204-19-3"/>
    <n v="10"/>
    <s v="OTROS PARA EL SOSTENIMIENTO DE SEMOVIENTES"/>
    <s v="JUGUETE CACHORRO"/>
    <n v="10111301"/>
    <s v="MÍNIMA CUANTÍA"/>
    <n v="1"/>
    <n v="6"/>
    <n v="10"/>
    <n v="171003"/>
    <s v="UNIDAD"/>
    <s v=""/>
  </r>
  <r>
    <x v="26"/>
    <s v="204-19-3"/>
    <n v="10"/>
    <s v="OTROS PARA EL SOSTENIMIENTO DE SEMOVIENTES"/>
    <s v="JUGUETE MACIZO CACHORRO"/>
    <n v="10111301"/>
    <s v="MÍNIMA CUANTÍA"/>
    <n v="1"/>
    <n v="6"/>
    <n v="10"/>
    <n v="215985"/>
    <s v="UNIDAD"/>
    <s v=""/>
  </r>
  <r>
    <x v="26"/>
    <s v="204-19-3"/>
    <n v="10"/>
    <s v="OTROS PARA EL SOSTENIMIENTO DE SEMOVIENTES"/>
    <s v="JUGUETE TIPO KONG"/>
    <n v="10111301"/>
    <s v="MÍNIMA CUANTÍA"/>
    <n v="1"/>
    <n v="6"/>
    <n v="5"/>
    <n v="278460"/>
    <s v="UNIDAD"/>
    <s v=""/>
  </r>
  <r>
    <x v="26"/>
    <s v="204-19-3"/>
    <n v="10"/>
    <s v="OTROS PARA EL SOSTENIMIENTO DE SEMOVIENTES"/>
    <s v="MORDEDOR DE 25 CM EN YUTE"/>
    <n v="10111301"/>
    <s v="MÍNIMA CUANTÍA"/>
    <n v="1"/>
    <n v="6"/>
    <n v="20"/>
    <n v="539070"/>
    <s v="UNIDAD"/>
    <s v=""/>
  </r>
  <r>
    <x v="26"/>
    <s v="204-19-3"/>
    <n v="10"/>
    <s v="OTROS PARA EL SOSTENIMIENTO DE SEMOVIENTES"/>
    <s v="PELOTA MACIZA EN CAUCHO DE 2&quot;"/>
    <n v="10111301"/>
    <s v="MÍNIMA CUANTÍA"/>
    <n v="1"/>
    <n v="6"/>
    <n v="10"/>
    <n v="197778"/>
    <s v="UNIDAD"/>
    <s v=""/>
  </r>
  <r>
    <x v="26"/>
    <s v="204-19-3"/>
    <n v="10"/>
    <s v="OTROS PARA EL SOSTENIMIENTO DE SEMOVIENTES"/>
    <s v="JUGUETE TIPO PELOTAS TENIS SET X 3"/>
    <n v="10111301"/>
    <s v="MÍNIMA CUANTÍA"/>
    <n v="1"/>
    <n v="6"/>
    <n v="20"/>
    <n v="249900"/>
    <s v="UNIDAD"/>
    <s v=""/>
  </r>
  <r>
    <x v="26"/>
    <s v="204-19-3"/>
    <n v="10"/>
    <s v="OTROS PARA EL SOSTENIMIENTO DE SEMOVIENTES"/>
    <s v="POZUELO EN ACERO INOXIDABLE  "/>
    <n v="10111304"/>
    <s v="MÍNIMA CUANTÍA"/>
    <n v="1"/>
    <n v="6"/>
    <n v="30"/>
    <n v="1268778"/>
    <s v="UNIDAD"/>
    <s v=""/>
  </r>
  <r>
    <x v="26"/>
    <s v="204-19-3"/>
    <n v="10"/>
    <s v="OTROS PARA EL SOSTENIMIENTO DE SEMOVIENTES"/>
    <s v="POZUELO EN ACERO INOXIDABLE  CON BASE ELEVADA   ( BASE  SEMITRASPARENTE )"/>
    <n v="10111304"/>
    <s v="MÍNIMA CUANTÍA"/>
    <n v="1"/>
    <n v="6"/>
    <n v="5"/>
    <n v="359975"/>
    <s v="UNIDAD"/>
    <s v=""/>
  </r>
  <r>
    <x v="26"/>
    <s v="204-19-3"/>
    <n v="10"/>
    <s v="OTROS PARA EL SOSTENIMIENTO DE SEMOVIENTES"/>
    <s v="TRAILLA EN CUERO REFORZADO COLOR NEGRO "/>
    <n v="10131604"/>
    <s v="MÍNIMA CUANTÍA"/>
    <n v="1"/>
    <n v="6"/>
    <n v="15"/>
    <n v="566916"/>
    <s v="UNIDAD"/>
    <s v=""/>
  </r>
  <r>
    <x v="26"/>
    <s v="204-19-3"/>
    <n v="10"/>
    <s v="OTROS PARA EL SOSTENIMIENTO DE SEMOVIENTES"/>
    <s v="MANGA DE MORDIDA PARA ENTRENAMIENTO CANINO "/>
    <n v="10111301"/>
    <s v="MÍNIMA CUANTÍA"/>
    <n v="1"/>
    <n v="6"/>
    <n v="2"/>
    <n v="359975"/>
    <s v="UNIDAD"/>
    <s v=""/>
  </r>
  <r>
    <x v="26"/>
    <s v="204-41-2"/>
    <n v="10"/>
    <s v="SERVICIOS MÉDICOS Y HOSPITALARIOS"/>
    <s v="SERVICIOS MEDICOS Y HOSPITALARIOS PARA CANINOS"/>
    <n v="70122009"/>
    <s v="MÍNIMA CUANTÍA"/>
    <n v="1"/>
    <n v="6"/>
    <n v="1"/>
    <n v="8135563"/>
    <s v="GLOBAL"/>
    <s v=""/>
  </r>
  <r>
    <x v="27"/>
    <s v="102-14"/>
    <n v="16"/>
    <s v="REMUNERACION SERVICIOS TECNICOS"/>
    <s v="SUMINISTRO DE PERSONAL DOCENTE, PROFESIONALES Y TÉCNICOS PARA EL APOYO A LA GESTIÓN DEL GIMNASIO MILITAR FAC"/>
    <n v="80111620"/>
    <s v="CONTRATACIÓN DIRECTA"/>
    <n v="1"/>
    <n v="6"/>
    <n v="1"/>
    <n v="955129683"/>
    <s v="GLOBAL"/>
    <s v="NO SOLICITADAS"/>
  </r>
  <r>
    <x v="27"/>
    <s v="102-14"/>
    <n v="16"/>
    <s v="REMUNERACION SERVICIOS TECNICOS"/>
    <s v="SERVICIOS PROFESIONALES DE UN ABOGADO COMO ASESOR CONTRACTUAL"/>
    <n v="80121600"/>
    <s v="CONTRATACIÓN DIRECTA"/>
    <n v="1"/>
    <n v="6"/>
    <n v="1"/>
    <n v="35608667"/>
    <s v="GLOBAL"/>
    <s v="NO SOLICITADAS"/>
  </r>
  <r>
    <x v="27"/>
    <s v="102-14"/>
    <n v="10"/>
    <s v="REMUNERACION SERVICIOS TECNICOS"/>
    <s v="SERVICIOS PROFESIONALES DE UN ABOGADO COMO ASESOR JURIDICO "/>
    <n v="80121900"/>
    <s v="CONTRATACIÓN DIRECTA"/>
    <n v="1"/>
    <n v="11"/>
    <n v="1"/>
    <n v="25000000"/>
    <s v="GLOBAL"/>
    <s v="NO SOLICITADAS"/>
  </r>
  <r>
    <x v="27"/>
    <s v="204-1-3"/>
    <n v="16"/>
    <s v="HERRAMIENTAS"/>
    <s v="ALICATE HOMBRE SOLO"/>
    <n v="27112100"/>
    <s v="MÍNIMA CUANTÍA"/>
    <n v="4"/>
    <n v="4"/>
    <n v="3"/>
    <n v="71400"/>
    <s v="UNIDAD"/>
    <s v="NO SOLICITADAS"/>
  </r>
  <r>
    <x v="27"/>
    <s v="204-1-3"/>
    <n v="16"/>
    <s v="HERRAMIENTAS"/>
    <s v="ALICATE UNIVERSAL"/>
    <n v="27112100"/>
    <s v="MÍNIMA CUANTÍA"/>
    <n v="4"/>
    <n v="4"/>
    <n v="3"/>
    <n v="103530"/>
    <s v="UNIDAD"/>
    <s v="NO SOLICITADAS"/>
  </r>
  <r>
    <x v="27"/>
    <s v="204-1-3"/>
    <n v="16"/>
    <s v="HERRAMIENTAS"/>
    <s v="CORTAVIDRIOS"/>
    <n v="27111514"/>
    <s v="MÍNIMA CUANTÍA"/>
    <n v="4"/>
    <n v="4"/>
    <n v="1"/>
    <n v="23800"/>
    <s v="UNIDAD"/>
    <s v="NO SOLICITADAS"/>
  </r>
  <r>
    <x v="27"/>
    <s v="204-1-3"/>
    <n v="16"/>
    <s v="HERRAMIENTAS"/>
    <s v="CRUCETA VEHICULO"/>
    <n v="25191703"/>
    <s v="MÍNIMA CUANTÍA"/>
    <n v="4"/>
    <n v="4"/>
    <n v="3"/>
    <n v="89250"/>
    <s v="UNIDAD"/>
    <s v="NO SOLICITADAS"/>
  </r>
  <r>
    <x v="27"/>
    <s v="204-1-3"/>
    <n v="16"/>
    <s v="HERRAMIENTAS"/>
    <s v="ESPATULA METALICA DE 2&quot;"/>
    <n v="27111909"/>
    <s v="MÍNIMA CUANTÍA"/>
    <n v="4"/>
    <n v="4"/>
    <n v="3"/>
    <n v="10710"/>
    <s v="UNIDAD"/>
    <s v="NO SOLICITADAS"/>
  </r>
  <r>
    <x v="27"/>
    <s v="204-1-3"/>
    <n v="16"/>
    <s v="HERRAMIENTAS"/>
    <s v="ESPATULA METALICA DE 3&quot;"/>
    <n v="27111909"/>
    <s v="MÍNIMA CUANTÍA"/>
    <n v="4"/>
    <n v="4"/>
    <n v="3"/>
    <n v="16065"/>
    <s v="UNIDAD"/>
    <s v="NO SOLICITADAS"/>
  </r>
  <r>
    <x v="27"/>
    <s v="204-1-3"/>
    <n v="16"/>
    <s v="HERRAMIENTAS"/>
    <s v="ESPATULA METALICA DE 4&quot;"/>
    <n v="27111909"/>
    <s v="MÍNIMA CUANTÍA"/>
    <n v="4"/>
    <n v="4"/>
    <n v="3"/>
    <n v="17850"/>
    <s v="UNIDAD"/>
    <s v="NO SOLICITADAS"/>
  </r>
  <r>
    <x v="27"/>
    <s v="204-1-3"/>
    <n v="16"/>
    <s v="HERRAMIENTAS"/>
    <s v="ESPATULA METALICA DE 5&quot;"/>
    <n v="27111909"/>
    <s v="MÍNIMA CUANTÍA"/>
    <n v="4"/>
    <n v="4"/>
    <n v="2"/>
    <n v="14280"/>
    <s v="UNIDAD"/>
    <s v="NO SOLICITADAS"/>
  </r>
  <r>
    <x v="27"/>
    <s v="204-1-3"/>
    <n v="16"/>
    <s v="HERRAMIENTAS"/>
    <s v="GATO HIDRAULICO"/>
    <n v="25191706"/>
    <s v="MÍNIMA CUANTÍA"/>
    <n v="4"/>
    <n v="4"/>
    <n v="2"/>
    <n v="153510"/>
    <s v="UNIDAD"/>
    <s v="NO SOLICITADAS"/>
  </r>
  <r>
    <x v="27"/>
    <s v="204-1-3"/>
    <n v="16"/>
    <s v="HERRAMIENTAS"/>
    <s v="HOMBRE SOLO"/>
    <n v="27112100"/>
    <s v="MÍNIMA CUANTÍA"/>
    <n v="4"/>
    <n v="4"/>
    <n v="1"/>
    <n v="23800"/>
    <s v="UNIDAD"/>
    <s v="NO SOLICITADAS"/>
  </r>
  <r>
    <x v="27"/>
    <s v="204-1-3"/>
    <n v="16"/>
    <s v="HERRAMIENTAS"/>
    <s v="JUEGO DESTORNILLADORES"/>
    <n v="27113201"/>
    <s v="MÍNIMA CUANTÍA"/>
    <n v="4"/>
    <n v="4"/>
    <n v="1"/>
    <n v="35700"/>
    <s v="JUEGO"/>
    <s v="NO SOLICITADAS"/>
  </r>
  <r>
    <x v="27"/>
    <s v="204-1-3"/>
    <n v="16"/>
    <s v="HERRAMIENTAS"/>
    <s v="KIT LLAVES MIXTAS"/>
    <n v="27113201"/>
    <s v="MÍNIMA CUANTÍA"/>
    <n v="4"/>
    <n v="4"/>
    <n v="3"/>
    <n v="606900"/>
    <s v="KIT"/>
    <s v="NO SOLICITADAS"/>
  </r>
  <r>
    <x v="27"/>
    <s v="204-1-3"/>
    <n v="16"/>
    <s v="HERRAMIENTAS"/>
    <s v="LLANA METALICA LISA"/>
    <n v="27112202"/>
    <s v="MÍNIMA CUANTÍA"/>
    <n v="4"/>
    <n v="4"/>
    <n v="4"/>
    <n v="35700"/>
    <s v="UNIDAD"/>
    <s v="NO SOLICITADAS"/>
  </r>
  <r>
    <x v="27"/>
    <s v="204-1-3"/>
    <n v="16"/>
    <s v="HERRAMIENTAS"/>
    <s v="LLAVE EXPANSIVA"/>
    <n v="27111702"/>
    <s v="MÍNIMA CUANTÍA"/>
    <n v="4"/>
    <n v="4"/>
    <n v="4"/>
    <n v="119000"/>
    <s v="UNIDAD"/>
    <s v="NO SOLICITADAS"/>
  </r>
  <r>
    <x v="27"/>
    <s v="204-1-3"/>
    <n v="16"/>
    <s v="HERRAMIENTAS"/>
    <s v="MACETA"/>
    <n v="27111602"/>
    <s v="MÍNIMA CUANTÍA"/>
    <n v="4"/>
    <n v="4"/>
    <n v="1"/>
    <n v="23800"/>
    <s v="UNIDAD"/>
    <s v="NO SOLICITADAS"/>
  </r>
  <r>
    <x v="27"/>
    <s v="204-1-3"/>
    <n v="16"/>
    <s v="HERRAMIENTAS"/>
    <s v="PINZA PARA CORTAR TUBERIA PVC"/>
    <n v="27112114"/>
    <s v="MÍNIMA CUANTÍA"/>
    <n v="4"/>
    <n v="4"/>
    <n v="2"/>
    <n v="47600"/>
    <s v="UNIDAD"/>
    <s v="NO SOLICITADAS"/>
  </r>
  <r>
    <x v="27"/>
    <s v="204-1-3"/>
    <n v="16"/>
    <s v="HERRAMIENTAS"/>
    <s v="PISTOLA PETROLIZADORA"/>
    <n v="23153145"/>
    <s v="MÍNIMA CUANTÍA"/>
    <n v="4"/>
    <n v="4"/>
    <n v="1"/>
    <n v="29750"/>
    <s v="UNIDAD"/>
    <s v="NO SOLICITADAS"/>
  </r>
  <r>
    <x v="27"/>
    <s v="204-1-3"/>
    <n v="16"/>
    <s v="HERRAMIENTAS"/>
    <s v="RASTRILLO PARA JARDINERIA"/>
    <n v="27112003"/>
    <s v="MÍNIMA CUANTÍA"/>
    <n v="4"/>
    <n v="4"/>
    <n v="5"/>
    <n v="59500"/>
    <s v="UNIDAD"/>
    <s v="NO SOLICITADAS"/>
  </r>
  <r>
    <x v="27"/>
    <s v="204-1-3"/>
    <n v="16"/>
    <s v="HERRAMIENTAS"/>
    <s v="TORRES DE BLOQUEO"/>
    <n v="25191700"/>
    <s v="MÍNIMA CUANTÍA"/>
    <n v="4"/>
    <n v="4"/>
    <n v="2"/>
    <n v="119000"/>
    <s v="UNIDAD"/>
    <s v="NO SOLICITADAS"/>
  </r>
  <r>
    <x v="27"/>
    <s v="204-1-4"/>
    <n v="16"/>
    <s v="AUDIOVISUALES Y ACCESORIOS"/>
    <s v="TELEVISOR"/>
    <n v="52161505"/>
    <s v="MÍNIMA CUANTÍA"/>
    <n v="3"/>
    <n v="4"/>
    <n v="5"/>
    <n v="11409125"/>
    <s v="UNIDAD"/>
    <s v="NO SOLICITADAS"/>
  </r>
  <r>
    <x v="27"/>
    <s v="204-1-13"/>
    <n v="16"/>
    <s v="EQUIPO AGRICOLA"/>
    <s v="CORTACETOS INDUSTRIAL A GASOLINA"/>
    <n v="27112006"/>
    <s v="MÍNIMA CUANTÍA"/>
    <n v="4"/>
    <n v="4"/>
    <n v="1"/>
    <n v="1309000"/>
    <s v="UNIDAD"/>
    <s v="NO SOLICITADAS"/>
  </r>
  <r>
    <x v="27"/>
    <s v="204-1-13"/>
    <n v="16"/>
    <s v="EQUIPO AGRICOLA"/>
    <s v="GUADAÑA TIPO MORRAL"/>
    <n v="27112006"/>
    <s v="MÍNIMA CUANTÍA"/>
    <n v="4"/>
    <n v="4"/>
    <n v="1"/>
    <n v="1904000"/>
    <s v="UNIDAD"/>
    <s v="NO SOLICITADAS"/>
  </r>
  <r>
    <x v="27"/>
    <s v="204-1-23"/>
    <n v="16"/>
    <s v="EQUIPO DE CONSTRUCCION"/>
    <s v="CARRETILLA"/>
    <n v="24101507"/>
    <s v="MÍNIMA CUANTÍA"/>
    <n v="4"/>
    <n v="4"/>
    <n v="2"/>
    <n v="226100"/>
    <s v="UNIDAD"/>
    <s v="NO SOLICITADAS"/>
  </r>
  <r>
    <x v="27"/>
    <s v="204-1-25"/>
    <n v="16"/>
    <s v="OTRAS COMPRAS DE EQUIPOS"/>
    <s v="VENTILADOR DE PARED TURBO"/>
    <n v="40101604"/>
    <s v="MÍNIMA CUANTÍA"/>
    <n v="4"/>
    <n v="4"/>
    <n v="3"/>
    <n v="417690"/>
    <s v="UNIDAD"/>
    <s v="NO SOLICITADAS"/>
  </r>
  <r>
    <x v="27"/>
    <s v="204-1-26"/>
    <n v="16"/>
    <s v="EQUIPOS DE COMUNICACIONES"/>
    <s v="DISPOSITIVO ACCESS POINT"/>
    <n v="43222600"/>
    <s v="MÍNIMA CUANTÍA"/>
    <n v="5"/>
    <n v="4"/>
    <n v="4"/>
    <n v="1864000"/>
    <s v="UNIDAD"/>
    <s v="NO SOLICITADAS"/>
  </r>
  <r>
    <x v="27"/>
    <s v="204-1-26"/>
    <n v="16"/>
    <s v="EQUIPOS DE COMUNICACIONES"/>
    <s v="TELEFONOS IP ALAMBRICO"/>
    <n v="43191511"/>
    <s v="MÍNIMA CUANTÍA"/>
    <n v="5"/>
    <n v="4"/>
    <n v="5"/>
    <n v="1636250"/>
    <s v="UNIDAD"/>
    <s v="NO SOLICITADAS"/>
  </r>
  <r>
    <x v="27"/>
    <s v="204-2-1"/>
    <n v="16"/>
    <s v="EQUIPOS Y MAQUINAS PARA OFICINA"/>
    <s v="COSEDORA INDUSTRIAL"/>
    <n v="44121615"/>
    <s v="MÍNIMA CUANTÍA"/>
    <n v="2"/>
    <n v="4"/>
    <n v="1"/>
    <n v="56977.2"/>
    <s v="UNIDAD"/>
    <s v="NO SOLICITADAS"/>
  </r>
  <r>
    <x v="27"/>
    <s v="204-2-1"/>
    <n v="16"/>
    <s v="EQUIPOS Y MAQUINAS PARA OFICINA"/>
    <s v="FOTOCOPIADORA MULTIFUNCIONAL "/>
    <n v="44101501"/>
    <s v="MÍNIMA CUANTÍA"/>
    <n v="1"/>
    <n v="4"/>
    <n v="1"/>
    <n v="14149088.1"/>
    <s v="UNIDAD"/>
    <s v="NO SOLICITADAS"/>
  </r>
  <r>
    <x v="27"/>
    <s v="204-2-1"/>
    <n v="16"/>
    <s v="EQUIPOS Y MAQUINAS PARA OFICINA"/>
    <s v="TAJALAPIZ ELECTRICO"/>
    <n v="44121636"/>
    <s v="MÍNIMA CUANTÍA"/>
    <n v="2"/>
    <n v="4"/>
    <n v="8"/>
    <n v="607756.80000000005"/>
    <s v="UNIDAD"/>
    <s v="NO SOLICITADAS"/>
  </r>
  <r>
    <x v="27"/>
    <s v="204-2-2"/>
    <n v="16"/>
    <s v="MOBILIARIO Y ENSERES"/>
    <s v="ARMARIO PAPELERO"/>
    <n v="56121704"/>
    <s v="MÍNIMA CUANTÍA"/>
    <n v="6"/>
    <n v="5"/>
    <n v="10"/>
    <n v="4700000"/>
    <s v="UNIDAD"/>
    <s v="NO SOLICITADAS"/>
  </r>
  <r>
    <x v="27"/>
    <s v="204-2-2"/>
    <n v="16"/>
    <s v="MOBILIARIO Y ENSERES"/>
    <s v="DESCANSAPIES"/>
    <n v="46182205"/>
    <s v="MÍNIMA CUANTÍA"/>
    <n v="6"/>
    <n v="5"/>
    <n v="2"/>
    <n v="140000"/>
    <s v="UNIDAD"/>
    <s v="NO SOLICITADAS"/>
  </r>
  <r>
    <x v="27"/>
    <s v="204-2-2"/>
    <n v="16"/>
    <s v="MOBILIARIO Y ENSERES"/>
    <s v="MESA DE JUNTAS"/>
    <n v="56101706"/>
    <s v="MÍNIMA CUANTÍA"/>
    <n v="6"/>
    <n v="5"/>
    <n v="1"/>
    <n v="799000"/>
    <s v="UNIDAD"/>
    <s v="NO SOLICITADAS"/>
  </r>
  <r>
    <x v="27"/>
    <s v="204-2-2"/>
    <n v="16"/>
    <s v="MOBILIARIO Y ENSERES"/>
    <s v="MESA DE JUNTAS EN ESCUADRA"/>
    <n v="56101706"/>
    <s v="MÍNIMA CUANTÍA"/>
    <n v="6"/>
    <n v="5"/>
    <n v="1"/>
    <n v="1400000"/>
    <s v="UNIDAD"/>
    <s v="NO SOLICITADAS"/>
  </r>
  <r>
    <x v="27"/>
    <s v="204-2-2"/>
    <n v="16"/>
    <s v="MOBILIARIO Y ENSERES"/>
    <s v="MUEBLE TIPO BIBLIOTECA "/>
    <n v="56101702"/>
    <s v="MÍNIMA CUANTÍA"/>
    <n v="6"/>
    <n v="5"/>
    <n v="1"/>
    <n v="2700000"/>
    <s v="UNIDAD"/>
    <s v="NO SOLICITADAS"/>
  </r>
  <r>
    <x v="27"/>
    <s v="204-2-2"/>
    <n v="16"/>
    <s v="MOBILIARIO Y ENSERES"/>
    <s v="POLICHADORA "/>
    <n v="27112702"/>
    <s v="MÍNIMA CUANTÍA"/>
    <n v="6"/>
    <n v="5"/>
    <n v="1"/>
    <n v="595000"/>
    <s v="UNIDAD"/>
    <s v="NO SOLICITADAS"/>
  </r>
  <r>
    <x v="27"/>
    <s v="204-2-2"/>
    <n v="16"/>
    <s v="MOBILIARIO Y ENSERES"/>
    <s v="RACK ABIERTO"/>
    <n v="56101702"/>
    <s v="MÍNIMA CUANTÍA"/>
    <n v="6"/>
    <n v="5"/>
    <n v="1"/>
    <n v="836800"/>
    <s v="UNIDAD"/>
    <s v="NO SOLICITADAS"/>
  </r>
  <r>
    <x v="27"/>
    <s v="204-2-2"/>
    <n v="16"/>
    <s v="MOBILIARIO Y ENSERES"/>
    <s v="SILLAS PARA MESA DE JUNTAS"/>
    <n v="56112102"/>
    <s v="MÍNIMA CUANTÍA"/>
    <n v="6"/>
    <n v="5"/>
    <n v="16"/>
    <n v="3120000"/>
    <s v="UNIDAD"/>
    <s v="NO SOLICITADAS"/>
  </r>
  <r>
    <x v="27"/>
    <s v="204-4-5"/>
    <n v="16"/>
    <s v="INSECTICIDAS, FUNGICIDAS Y OTROS INSUMOS AGRICOLAS"/>
    <s v="HERBICIDA"/>
    <n v="10171701"/>
    <s v="MÍNIMA CUANTÍA"/>
    <n v="4"/>
    <n v="4"/>
    <n v="7"/>
    <n v="100800"/>
    <s v="LITRO"/>
    <s v="NO SOLICITADAS"/>
  </r>
  <r>
    <x v="27"/>
    <s v="204-4-9"/>
    <n v="16"/>
    <s v="MATERIALES DE CONSTRUCCION"/>
    <s v="ALAMBRE  TRENZADO NO. 12 PARA RED REGULADA"/>
    <n v="26121500"/>
    <s v="MÍNIMA CUANTÍA"/>
    <n v="4"/>
    <n v="4"/>
    <n v="160"/>
    <n v="571200"/>
    <s v="METRO"/>
    <s v="NO SOLICITADAS"/>
  </r>
  <r>
    <x v="27"/>
    <s v="204-4-9"/>
    <n v="16"/>
    <s v="MATERIALES DE CONSTRUCCION"/>
    <s v="ÁRBOL DE ENTRADA PARA SANITARIO"/>
    <n v="27112400"/>
    <s v="MÍNIMA CUANTÍA"/>
    <n v="4"/>
    <n v="4"/>
    <n v="20"/>
    <n v="357000"/>
    <s v="UNIDAD"/>
    <s v="NO SOLICITADAS"/>
  </r>
  <r>
    <x v="27"/>
    <s v="204-4-9"/>
    <n v="16"/>
    <s v="MATERIALES DE CONSTRUCCION"/>
    <s v="BROCHA MONA DE 2&quot;"/>
    <n v="31211904"/>
    <s v="MÍNIMA CUANTÍA"/>
    <n v="4"/>
    <n v="4"/>
    <n v="5"/>
    <n v="17850"/>
    <s v="UNIDAD"/>
    <s v="NO SOLICITADAS"/>
  </r>
  <r>
    <x v="27"/>
    <s v="204-4-9"/>
    <n v="16"/>
    <s v="MATERIALES DE CONSTRUCCION"/>
    <s v="BROCHA MONA DE 3&quot;"/>
    <n v="31211904"/>
    <s v="MÍNIMA CUANTÍA"/>
    <n v="4"/>
    <n v="4"/>
    <n v="6"/>
    <n v="28560"/>
    <s v="UNIDAD"/>
    <s v="NO SOLICITADAS"/>
  </r>
  <r>
    <x v="27"/>
    <s v="204-4-9"/>
    <n v="16"/>
    <s v="MATERIALES DE CONSTRUCCION"/>
    <s v="BROCHA MONA DE 4&quot;"/>
    <n v="31211904"/>
    <s v="MÍNIMA CUANTÍA"/>
    <n v="4"/>
    <n v="4"/>
    <n v="6"/>
    <n v="35700"/>
    <s v="UNIDAD"/>
    <s v="NO SOLICITADAS"/>
  </r>
  <r>
    <x v="27"/>
    <s v="204-4-9"/>
    <n v="16"/>
    <s v="MATERIALES DE CONSTRUCCION"/>
    <s v="CABLE ENCAUCHETADO"/>
    <n v="26121545"/>
    <s v="MÍNIMA CUANTÍA"/>
    <n v="4"/>
    <n v="4"/>
    <n v="17"/>
    <n v="91035"/>
    <s v="METRO"/>
    <s v="NO SOLICITADAS"/>
  </r>
  <r>
    <x v="27"/>
    <s v="204-4-9"/>
    <n v="16"/>
    <s v="MATERIALES DE CONSTRUCCION"/>
    <s v="CABLE ENCAUCHETADO 3 X 12"/>
    <n v="26121600"/>
    <s v="MÍNIMA CUANTÍA"/>
    <n v="4"/>
    <n v="4"/>
    <n v="55"/>
    <n v="294525"/>
    <s v="METRO"/>
    <s v="NO SOLICITADAS"/>
  </r>
  <r>
    <x v="27"/>
    <s v="204-4-9"/>
    <n v="16"/>
    <s v="MATERIALES DE CONSTRUCCION"/>
    <s v="CABLE UTP CATEGORÍA 6A"/>
    <n v="43202222"/>
    <s v="MÍNIMA CUANTÍA"/>
    <n v="4"/>
    <n v="4"/>
    <n v="1"/>
    <n v="476000"/>
    <s v="ROLLO"/>
    <s v="NO SOLICITADAS"/>
  </r>
  <r>
    <x v="27"/>
    <s v="204-4-9"/>
    <n v="16"/>
    <s v="MATERIALES DE CONSTRUCCION"/>
    <s v="CANDADO GRANDE PARA INTEMPERIE"/>
    <n v="46171501"/>
    <s v="MÍNIMA CUANTÍA"/>
    <n v="4"/>
    <n v="4"/>
    <n v="3"/>
    <n v="124950"/>
    <s v="UNIDAD"/>
    <s v="NO SOLICITADAS"/>
  </r>
  <r>
    <x v="27"/>
    <s v="204-4-9"/>
    <n v="16"/>
    <s v="MATERIALES DE CONSTRUCCION"/>
    <s v="CHAPA PARA ARCHIVADOR"/>
    <n v="31162801"/>
    <s v="MÍNIMA CUANTÍA"/>
    <n v="4"/>
    <n v="4"/>
    <n v="7"/>
    <n v="83300"/>
    <s v="UNIDAD"/>
    <s v="NO SOLICITADAS"/>
  </r>
  <r>
    <x v="27"/>
    <s v="204-4-9"/>
    <n v="16"/>
    <s v="MATERIALES DE CONSTRUCCION"/>
    <s v="CHAPA TIPO OFICINA"/>
    <n v="31162801"/>
    <s v="MÍNIMA CUANTÍA"/>
    <n v="4"/>
    <n v="4"/>
    <n v="6"/>
    <n v="142800"/>
    <s v="UNIDAD"/>
    <s v="NO SOLICITADAS"/>
  </r>
  <r>
    <x v="27"/>
    <s v="204-4-9"/>
    <n v="16"/>
    <s v="MATERIALES DE CONSTRUCCION"/>
    <s v="CHAZO PUNTILLA DE 1/4 X  1 1/2"/>
    <n v="31162000"/>
    <s v="MÍNIMA CUANTÍA"/>
    <n v="4"/>
    <n v="4"/>
    <n v="360"/>
    <n v="34272"/>
    <s v="UNIDAD"/>
    <s v="NO SOLICITADAS"/>
  </r>
  <r>
    <x v="27"/>
    <s v="204-4-9"/>
    <n v="16"/>
    <s v="MATERIALES DE CONSTRUCCION"/>
    <s v="CHAZO PUNTILLA DE 1/4 X  2"/>
    <n v="31162000"/>
    <s v="MÍNIMA CUANTÍA"/>
    <n v="4"/>
    <n v="4"/>
    <n v="193"/>
    <n v="36747.200000000004"/>
    <s v="UNIDAD"/>
    <s v="NO SOLICITADAS"/>
  </r>
  <r>
    <x v="27"/>
    <s v="204-4-9"/>
    <n v="16"/>
    <s v="MATERIALES DE CONSTRUCCION"/>
    <s v="CHAZO PUNTILLA DE 1/4 X 2 1/2"/>
    <n v="31162000"/>
    <s v="MÍNIMA CUANTÍA"/>
    <n v="4"/>
    <n v="4"/>
    <n v="211"/>
    <n v="35152.6"/>
    <s v="UNIDAD"/>
    <s v="NO SOLICITADAS"/>
  </r>
  <r>
    <x v="27"/>
    <s v="204-4-9"/>
    <n v="16"/>
    <s v="MATERIALES DE CONSTRUCCION"/>
    <s v="CHEQUE DE 1/2 PLOMERÍA"/>
    <n v="40141720"/>
    <s v="MÍNIMA CUANTÍA"/>
    <n v="4"/>
    <n v="4"/>
    <n v="4"/>
    <n v="71400"/>
    <s v="UNIDAD"/>
    <s v="NO SOLICITADAS"/>
  </r>
  <r>
    <x v="27"/>
    <s v="204-4-9"/>
    <n v="16"/>
    <s v="MATERIALES DE CONSTRUCCION"/>
    <s v="CHEQUE DE 3/4 PLOMERÍA"/>
    <n v="40141720"/>
    <s v="MÍNIMA CUANTÍA"/>
    <n v="4"/>
    <n v="4"/>
    <n v="7"/>
    <n v="208250"/>
    <s v="UNIDAD"/>
    <s v="NO SOLICITADAS"/>
  </r>
  <r>
    <x v="27"/>
    <s v="204-4-9"/>
    <n v="16"/>
    <s v="MATERIALES DE CONSTRUCCION"/>
    <s v="EMPAQUE PARA LLAVE JARDINERÍA"/>
    <n v="31181701"/>
    <s v="MÍNIMA CUANTÍA"/>
    <n v="4"/>
    <n v="4"/>
    <n v="38"/>
    <n v="9044"/>
    <s v="UNIDAD"/>
    <s v="NO SOLICITADAS"/>
  </r>
  <r>
    <x v="27"/>
    <s v="204-4-9"/>
    <n v="16"/>
    <s v="MATERIALES DE CONSTRUCCION"/>
    <s v="EMULSIÓN ASFÁLTICA"/>
    <n v="12164902"/>
    <s v="MÍNIMA CUANTÍA"/>
    <n v="4"/>
    <n v="4"/>
    <n v="4"/>
    <n v="85680"/>
    <s v="UNIDAD"/>
    <s v="NO SOLICITADAS"/>
  </r>
  <r>
    <x v="27"/>
    <s v="204-4-9"/>
    <n v="16"/>
    <s v="MATERIALES DE CONSTRUCCION"/>
    <s v="HOJAS PARA SEGUETA"/>
    <n v="27111552"/>
    <s v="MÍNIMA CUANTÍA"/>
    <n v="4"/>
    <n v="4"/>
    <n v="12"/>
    <n v="35700"/>
    <s v="UNIDAD"/>
    <s v="NO SOLICITADAS"/>
  </r>
  <r>
    <x v="27"/>
    <s v="204-4-9"/>
    <n v="16"/>
    <s v="MATERIALES DE CONSTRUCCION"/>
    <s v="LIJA DE AGUA NO. 150 POR HOJA"/>
    <n v="27111918"/>
    <s v="MÍNIMA CUANTÍA"/>
    <n v="4"/>
    <n v="4"/>
    <n v="36"/>
    <n v="29988"/>
    <s v="UNIDAD"/>
    <s v="NO SOLICITADAS"/>
  </r>
  <r>
    <x v="27"/>
    <s v="204-4-9"/>
    <n v="16"/>
    <s v="MATERIALES DE CONSTRUCCION"/>
    <s v="LIJA DE AGUA NO. 220 POR HOJA"/>
    <n v="27111918"/>
    <s v="MÍNIMA CUANTÍA"/>
    <n v="4"/>
    <n v="4"/>
    <n v="28"/>
    <n v="23324"/>
    <s v="UNIDAD"/>
    <s v="NO SOLICITADAS"/>
  </r>
  <r>
    <x v="27"/>
    <s v="204-4-9"/>
    <n v="16"/>
    <s v="MATERIALES DE CONSTRUCCION"/>
    <s v="LIJA DE AGUA NO. 400 POR HOJA"/>
    <n v="27111918"/>
    <s v="MÍNIMA CUANTÍA"/>
    <n v="4"/>
    <n v="4"/>
    <n v="31"/>
    <n v="25823"/>
    <s v="UNIDAD"/>
    <s v="NO SOLICITADAS"/>
  </r>
  <r>
    <x v="27"/>
    <s v="204-4-9"/>
    <n v="16"/>
    <s v="MATERIALES DE CONSTRUCCION"/>
    <s v="LLAVE PARA LAVAPLATOS"/>
    <n v="27111751"/>
    <s v="MÍNIMA CUANTÍA"/>
    <n v="4"/>
    <n v="4"/>
    <n v="5"/>
    <n v="148750"/>
    <s v="UNIDAD"/>
    <s v="NO SOLICITADAS"/>
  </r>
  <r>
    <x v="27"/>
    <s v="204-4-9"/>
    <n v="16"/>
    <s v="MATERIALES DE CONSTRUCCION"/>
    <s v="LLAVE SENCILLA PARA LAVAMANOS"/>
    <n v="30181701"/>
    <s v="MÍNIMA CUANTÍA"/>
    <n v="4"/>
    <n v="4"/>
    <n v="5"/>
    <n v="59500"/>
    <s v="UNIDAD"/>
    <s v="NO SOLICITADAS"/>
  </r>
  <r>
    <x v="27"/>
    <s v="204-4-9"/>
    <n v="16"/>
    <s v="MATERIALES DE CONSTRUCCION"/>
    <s v="PINTURA AMARILLA ESMALTE"/>
    <n v="31211501"/>
    <s v="MÍNIMA CUANTÍA"/>
    <n v="4"/>
    <n v="4"/>
    <n v="6"/>
    <n v="249900"/>
    <s v="GALON"/>
    <s v="NO SOLICITADAS"/>
  </r>
  <r>
    <x v="27"/>
    <s v="204-4-9"/>
    <n v="16"/>
    <s v="MATERIALES DE CONSTRUCCION"/>
    <s v="PINTURA AZUL ESMALTE"/>
    <n v="31211501"/>
    <s v="MÍNIMA CUANTÍA"/>
    <n v="4"/>
    <n v="4"/>
    <n v="7"/>
    <n v="291550"/>
    <s v="GALON"/>
    <s v="NO SOLICITADAS"/>
  </r>
  <r>
    <x v="27"/>
    <s v="204-4-9"/>
    <n v="16"/>
    <s v="MATERIALES DE CONSTRUCCION"/>
    <s v="PINTURA BLANCA BRILLANTE ESMALTE"/>
    <n v="31211501"/>
    <s v="MÍNIMA CUANTÍA"/>
    <n v="4"/>
    <n v="4"/>
    <n v="7"/>
    <n v="291550"/>
    <s v="GALON"/>
    <s v="NO SOLICITADAS"/>
  </r>
  <r>
    <x v="27"/>
    <s v="204-4-9"/>
    <n v="16"/>
    <s v="MATERIALES DE CONSTRUCCION"/>
    <s v="PUNTAS DE ESTRELLA PARA TALADRO"/>
    <n v="27112814"/>
    <s v="MÍNIMA CUANTÍA"/>
    <n v="4"/>
    <n v="4"/>
    <n v="16"/>
    <n v="57120"/>
    <s v="UNIDAD"/>
    <s v="NO SOLICITADAS"/>
  </r>
  <r>
    <x v="27"/>
    <s v="204-4-9"/>
    <n v="16"/>
    <s v="MATERIALES DE CONSTRUCCION"/>
    <s v="REMACHE POP DE 3/16 X 1/2"/>
    <n v="31162200"/>
    <s v="MÍNIMA CUANTÍA"/>
    <n v="4"/>
    <n v="4"/>
    <n v="3"/>
    <n v="17850"/>
    <s v="CAJA"/>
    <s v="NO SOLICITADAS"/>
  </r>
  <r>
    <x v="27"/>
    <s v="204-4-9"/>
    <n v="16"/>
    <s v="MATERIALES DE CONSTRUCCION"/>
    <s v="REMACHE POP DE 3/16 X 3/4"/>
    <n v="31162200"/>
    <s v="MÍNIMA CUANTÍA"/>
    <n v="4"/>
    <n v="4"/>
    <n v="3"/>
    <n v="17850"/>
    <s v="CAJA"/>
    <s v="NO SOLICITADAS"/>
  </r>
  <r>
    <x v="27"/>
    <s v="204-4-9"/>
    <n v="16"/>
    <s v="MATERIALES DE CONSTRUCCION"/>
    <s v="RODILLO DE FELPA  2 &quot;"/>
    <n v="31211906"/>
    <s v="MÍNIMA CUANTÍA"/>
    <n v="4"/>
    <n v="4"/>
    <n v="8"/>
    <n v="28560"/>
    <s v="UNIDAD"/>
    <s v="NO SOLICITADAS"/>
  </r>
  <r>
    <x v="27"/>
    <s v="204-4-9"/>
    <n v="16"/>
    <s v="MATERIALES DE CONSTRUCCION"/>
    <s v="RODILLO DE FELPA  9 &quot;"/>
    <n v="31211906"/>
    <s v="MÍNIMA CUANTÍA"/>
    <n v="4"/>
    <n v="4"/>
    <n v="5"/>
    <n v="29750"/>
    <s v="UNIDAD"/>
    <s v="NO SOLICITADAS"/>
  </r>
  <r>
    <x v="27"/>
    <s v="204-4-9"/>
    <n v="16"/>
    <s v="MATERIALES DE CONSTRUCCION"/>
    <s v="SOLDADURA 1  MILÍMETRO"/>
    <n v="23271800"/>
    <s v="MÍNIMA CUANTÍA"/>
    <n v="4"/>
    <n v="4"/>
    <n v="2"/>
    <n v="107100"/>
    <s v="ROLLO"/>
    <s v="NO SOLICITADAS"/>
  </r>
  <r>
    <x v="27"/>
    <s v="204-4-9"/>
    <n v="16"/>
    <s v="MATERIALES DE CONSTRUCCION"/>
    <s v="SOLDADURA ELÉCTRICA 6013"/>
    <n v="23271800"/>
    <s v="MÍNIMA CUANTÍA"/>
    <n v="4"/>
    <n v="4"/>
    <n v="7"/>
    <n v="54145"/>
    <s v="KILO"/>
    <s v="NO SOLICITADAS"/>
  </r>
  <r>
    <x v="27"/>
    <s v="204-4-9"/>
    <n v="16"/>
    <s v="MATERIALES DE CONSTRUCCION"/>
    <s v="TAPAGOTERAS"/>
    <n v="31201605"/>
    <s v="MÍNIMA CUANTÍA"/>
    <n v="4"/>
    <n v="4"/>
    <n v="15"/>
    <n v="267750"/>
    <s v="UNIDAD"/>
    <s v="NO SOLICITADAS"/>
  </r>
  <r>
    <x v="27"/>
    <s v="204-4-9"/>
    <n v="16"/>
    <s v="MATERIALES DE CONSTRUCCION"/>
    <s v="TAPÓN SOLDADO 1/2 PVC"/>
    <n v="40173508"/>
    <s v="MÍNIMA CUANTÍA"/>
    <n v="4"/>
    <n v="4"/>
    <n v="12"/>
    <n v="2856"/>
    <s v="UNIDAD"/>
    <s v="NO SOLICITADAS"/>
  </r>
  <r>
    <x v="27"/>
    <s v="204-4-9"/>
    <n v="16"/>
    <s v="MATERIALES DE CONSTRUCCION"/>
    <s v="TAPÓN SOLDADO 3/4 PVC"/>
    <n v="40173508"/>
    <s v="MÍNIMA CUANTÍA"/>
    <n v="4"/>
    <n v="4"/>
    <n v="4"/>
    <n v="2380"/>
    <s v="UNIDAD"/>
    <s v="NO SOLICITADAS"/>
  </r>
  <r>
    <x v="27"/>
    <s v="204-4-9"/>
    <n v="16"/>
    <s v="MATERIALES DE CONSTRUCCION"/>
    <s v="TEJA PLÁSTICA NO 6"/>
    <n v="30151500"/>
    <s v="MÍNIMA CUANTÍA"/>
    <n v="4"/>
    <n v="4"/>
    <n v="13"/>
    <n v="301665"/>
    <s v="UNIDAD"/>
    <s v="NO SOLICITADAS"/>
  </r>
  <r>
    <x v="27"/>
    <s v="204-4-9"/>
    <n v="16"/>
    <s v="MATERIALES DE CONSTRUCCION"/>
    <s v="TORNILLOS DE FIJACIÓN TAPA SANITARIO (BIZCOCHO)"/>
    <n v="31161505"/>
    <s v="MÍNIMA CUANTÍA"/>
    <n v="4"/>
    <n v="4"/>
    <n v="15"/>
    <n v="53550"/>
    <s v="PAR"/>
    <s v="NO SOLICITADAS"/>
  </r>
  <r>
    <x v="27"/>
    <s v="204-4-9"/>
    <n v="16"/>
    <s v="MATERIALES DE CONSTRUCCION"/>
    <s v="TUBO CUADRADO CALIBRE 18 DE 4X4"/>
    <n v="30102303"/>
    <s v="MÍNIMA CUANTÍA"/>
    <n v="4"/>
    <n v="4"/>
    <n v="14"/>
    <n v="749700"/>
    <s v="UNIDAD"/>
    <s v="NO SOLICITADAS"/>
  </r>
  <r>
    <x v="27"/>
    <s v="204-4-9"/>
    <n v="16"/>
    <s v="MATERIALES DE CONSTRUCCION"/>
    <s v="VÁLVULA DE ESFERA ROSCABLE, TUBERÍA DE 1/2&quot;"/>
    <n v="40141600"/>
    <s v="MÍNIMA CUANTÍA"/>
    <n v="4"/>
    <n v="4"/>
    <n v="6"/>
    <n v="42840"/>
    <s v="UNIDAD"/>
    <s v="NO SOLICITADAS"/>
  </r>
  <r>
    <x v="27"/>
    <s v="204-4-9"/>
    <n v="16"/>
    <s v="MATERIALES DE CONSTRUCCION"/>
    <s v="VÁLVULA DE ESFERA ROSCABLE, TUBERÍA DE 3/4&quot;"/>
    <n v="40141600"/>
    <s v="MÍNIMA CUANTÍA"/>
    <n v="4"/>
    <n v="4"/>
    <n v="9"/>
    <n v="107100"/>
    <s v="UNIDAD"/>
    <s v="NO SOLICITADAS"/>
  </r>
  <r>
    <x v="27"/>
    <s v="204-4-9"/>
    <n v="16"/>
    <s v="MATERIALES DE CONSTRUCCION"/>
    <s v="VÁLVULA REGULADORA DE PRESIÓN 1/2&quot;"/>
    <n v="40141600"/>
    <s v="MÍNIMA CUANTÍA"/>
    <n v="4"/>
    <n v="4"/>
    <n v="14"/>
    <n v="74970"/>
    <s v="UNIDAD"/>
    <s v="NO SOLICITADAS"/>
  </r>
  <r>
    <x v="27"/>
    <s v="204-4-12"/>
    <n v="16"/>
    <s v="MATERIALES REACTIVOS DE LABORATORIO Y QUÍMICOS"/>
    <s v="ALCOHOL ISOPROPILICO"/>
    <n v="12352104"/>
    <s v="MÍNIMA CUANTÍA"/>
    <n v="4"/>
    <n v="4"/>
    <n v="5"/>
    <n v="43000"/>
    <s v="UNIDAD"/>
    <s v="NO SOLICITADAS"/>
  </r>
  <r>
    <x v="27"/>
    <s v="204-4-15"/>
    <n v="16"/>
    <s v="PAPELERIA, UTILES DE ESCRITORIO Y OFICINA"/>
    <s v="ALMOHADILLA DACTILAR REDONDA"/>
    <n v="44121905"/>
    <s v="MÍNIMA CUANTÍA"/>
    <n v="2"/>
    <n v="4"/>
    <n v="3"/>
    <n v="4883.76"/>
    <s v="UNIDAD"/>
    <s v="NO SOLICITADAS"/>
  </r>
  <r>
    <x v="27"/>
    <s v="204-4-15"/>
    <n v="16"/>
    <s v="PAPELERIA, UTILES DE ESCRITORIO Y OFICINA"/>
    <s v="BANDERITAS ADHESIVAS"/>
    <n v="55121616"/>
    <s v="MÍNIMA CUANTÍA"/>
    <n v="2"/>
    <n v="4"/>
    <n v="79"/>
    <n v="85737.12"/>
    <s v="PAQUETE"/>
    <s v="NO SOLICITADAS"/>
  </r>
  <r>
    <x v="27"/>
    <s v="204-4-15"/>
    <n v="16"/>
    <s v="PAPELERIA, UTILES DE ESCRITORIO Y OFICINA"/>
    <s v="BISTURI GRANDE"/>
    <n v="44121612"/>
    <s v="MÍNIMA CUANTÍA"/>
    <n v="2"/>
    <n v="4"/>
    <n v="10"/>
    <n v="4341.1000000000004"/>
    <s v="UNIDAD"/>
    <s v="NO SOLICITADAS"/>
  </r>
  <r>
    <x v="27"/>
    <s v="204-4-15"/>
    <n v="16"/>
    <s v="PAPELERIA, UTILES DE ESCRITORIO Y OFICINA"/>
    <s v="BOLIGRAFO MICROPUNTA  NEGRO"/>
    <n v="44121701"/>
    <s v="MÍNIMA CUANTÍA"/>
    <n v="2"/>
    <n v="4"/>
    <n v="90"/>
    <n v="42732.9"/>
    <s v="UNIDAD"/>
    <s v="NO SOLICITADAS"/>
  </r>
  <r>
    <x v="27"/>
    <s v="204-4-15"/>
    <n v="16"/>
    <s v="PAPELERIA, UTILES DE ESCRITORIO Y OFICINA"/>
    <s v="BOLIGRAFO RETRACTIL MINA 0.5 TINTA COLORES SURTIDOS "/>
    <n v="44121701"/>
    <s v="MÍNIMA CUANTÍA"/>
    <n v="2"/>
    <n v="4"/>
    <n v="110"/>
    <n v="52974.899999999994"/>
    <s v="UNIDAD"/>
    <s v="NO SOLICITADAS"/>
  </r>
  <r>
    <x v="27"/>
    <s v="204-4-15"/>
    <n v="16"/>
    <s v="PAPELERIA, UTILES DE ESCRITORIO Y OFICINA"/>
    <s v="BOLIGRAFO RETRACTIL MINA 0.5 TINTA NEGRA"/>
    <n v="44121701"/>
    <s v="MÍNIMA CUANTÍA"/>
    <n v="2"/>
    <n v="4"/>
    <n v="200"/>
    <n v="96318"/>
    <s v="UNIDAD"/>
    <s v="NO SOLICITADAS"/>
  </r>
  <r>
    <x v="27"/>
    <s v="204-4-15"/>
    <n v="16"/>
    <s v="PAPELERIA, UTILES DE ESCRITORIO Y OFICINA"/>
    <s v="BORRADOR DE NATA PZ 40"/>
    <n v="44121804"/>
    <s v="MÍNIMA CUANTÍA"/>
    <n v="2"/>
    <n v="4"/>
    <n v="100"/>
    <n v="18992"/>
    <s v="UNIDAD"/>
    <s v="NO SOLICITADAS"/>
  </r>
  <r>
    <x v="27"/>
    <s v="204-4-15"/>
    <n v="16"/>
    <s v="PAPELERIA, UTILES DE ESCRITORIO Y OFICINA"/>
    <s v="BORRADOR DE TABLERO"/>
    <n v="44111912"/>
    <s v="MÍNIMA CUANTÍA"/>
    <n v="2"/>
    <n v="4"/>
    <n v="28"/>
    <n v="22790.880000000001"/>
    <s v="UNIDAD"/>
    <s v="NO SOLICITADAS"/>
  </r>
  <r>
    <x v="27"/>
    <s v="204-4-15"/>
    <n v="16"/>
    <s v="PAPELERIA, UTILES DE ESCRITORIO Y OFICINA"/>
    <s v="BOTELLA DE TINTA AMARILLO, EPSON 664 (T664420-AL)"/>
    <n v="44103103"/>
    <s v="SELÉCCION ABREVIADA - ACUERDO MARCO"/>
    <n v="2"/>
    <n v="4"/>
    <n v="1"/>
    <n v="24418.799999999999"/>
    <s v="UNIDAD"/>
    <s v="NO SOLICITADAS"/>
  </r>
  <r>
    <x v="27"/>
    <s v="204-4-15"/>
    <n v="16"/>
    <s v="PAPELERIA, UTILES DE ESCRITORIO Y OFICINA"/>
    <s v="BOTELLA DE TINTA CIAN, EPSON 664 (T664220-AL)"/>
    <n v="44103103"/>
    <s v="SELÉCCION ABREVIADA - ACUERDO MARCO"/>
    <n v="2"/>
    <n v="4"/>
    <n v="1"/>
    <n v="24418.799999999999"/>
    <s v="UNIDAD"/>
    <s v="NO SOLICITADAS"/>
  </r>
  <r>
    <x v="27"/>
    <s v="204-4-15"/>
    <n v="16"/>
    <s v="PAPELERIA, UTILES DE ESCRITORIO Y OFICINA"/>
    <s v="BOTELLA DE TINTA MAGENTA, EPSON 664 (T664320-AL)"/>
    <n v="44103103"/>
    <s v="SELÉCCION ABREVIADA - ACUERDO MARCO"/>
    <n v="2"/>
    <n v="4"/>
    <n v="1"/>
    <n v="24418.799999999999"/>
    <s v="UNIDAD"/>
    <s v="NO SOLICITADAS"/>
  </r>
  <r>
    <x v="27"/>
    <s v="204-4-15"/>
    <n v="16"/>
    <s v="PAPELERIA, UTILES DE ESCRITORIO Y OFICINA"/>
    <s v="BOTELLA DE TINTA NEGRO, EPSON 664 (T664120-AL)"/>
    <n v="44103103"/>
    <s v="SELÉCCION ABREVIADA - ACUERDO MARCO"/>
    <n v="2"/>
    <n v="4"/>
    <n v="3"/>
    <n v="73256.399999999994"/>
    <s v="UNIDAD"/>
    <s v="NO SOLICITADAS"/>
  </r>
  <r>
    <x v="27"/>
    <s v="204-4-15"/>
    <n v="16"/>
    <s v="PAPELERIA, UTILES DE ESCRITORIO Y OFICINA"/>
    <s v="CARPETA ARCHIVO "/>
    <n v="44122003"/>
    <s v="MÍNIMA CUANTÍA"/>
    <n v="2"/>
    <n v="4"/>
    <n v="302"/>
    <n v="458855.77999999997"/>
    <s v="UNIDAD"/>
    <s v="NO SOLICITADAS"/>
  </r>
  <r>
    <x v="27"/>
    <s v="204-4-15"/>
    <n v="16"/>
    <s v="PAPELERIA, UTILES DE ESCRITORIO Y OFICINA"/>
    <s v="CARPETA CELUGUIA PLASTICA"/>
    <n v="44122003"/>
    <s v="MÍNIMA CUANTÍA"/>
    <n v="2"/>
    <n v="4"/>
    <n v="54"/>
    <n v="62267.94000000001"/>
    <s v="UNIDAD"/>
    <s v="NO SOLICITADAS"/>
  </r>
  <r>
    <x v="27"/>
    <s v="204-4-15"/>
    <n v="16"/>
    <s v="PAPELERIA, UTILES DE ESCRITORIO Y OFICINA"/>
    <s v="CARTUCHERA PORTA UTILES PAPELERIA"/>
    <n v="24111514"/>
    <s v="MÍNIMA CUANTÍA"/>
    <n v="2"/>
    <n v="4"/>
    <n v="51"/>
    <n v="103779.90000000001"/>
    <s v="UNIDAD"/>
    <s v="NO SOLICITADAS"/>
  </r>
  <r>
    <x v="27"/>
    <s v="204-4-15"/>
    <n v="16"/>
    <s v="PAPELERIA, UTILES DE ESCRITORIO Y OFICINA"/>
    <s v="CARTUCHO DE TÓNER ALTO RENDIMIENTO NEGRO, LEXMARK 524H (52D4H00)"/>
    <n v="44103103"/>
    <s v="SELÉCCION ABREVIADA - ACUERDO MARCO"/>
    <n v="2"/>
    <n v="4"/>
    <n v="1"/>
    <n v="1153110"/>
    <s v="UNIDAD"/>
    <s v="NO SOLICITADAS"/>
  </r>
  <r>
    <x v="27"/>
    <s v="204-4-15"/>
    <n v="16"/>
    <s v="PAPELERIA, UTILES DE ESCRITORIO Y OFICINA"/>
    <s v="CARTUCHO DE TÓNER ALTO RENDIMIENTO NEGRO, LEXMARK T-654/ T-656 (T654X11L)"/>
    <n v="44103103"/>
    <s v="SELÉCCION ABREVIADA - ACUERDO MARCO"/>
    <n v="2"/>
    <n v="4"/>
    <n v="1"/>
    <n v="1220940"/>
    <s v="UNIDAD"/>
    <s v="NO SOLICITADAS"/>
  </r>
  <r>
    <x v="27"/>
    <s v="204-4-15"/>
    <n v="16"/>
    <s v="PAPELERIA, UTILES DE ESCRITORIO Y OFICINA"/>
    <s v="CARTUCHO DE TÓNER NEGRO, HP 17A (CF217A)"/>
    <n v="44103103"/>
    <s v="MÍNIMA CUANTÍA"/>
    <n v="2"/>
    <n v="4"/>
    <n v="5"/>
    <n v="1092063"/>
    <s v="UNIDAD"/>
    <s v="NO SOLICITADAS"/>
  </r>
  <r>
    <x v="27"/>
    <s v="204-4-15"/>
    <n v="16"/>
    <s v="PAPELERIA, UTILES DE ESCRITORIO Y OFICINA"/>
    <s v="CARTUCHO DE TÓNER NEGRO, RICOH (841768)"/>
    <n v="44103103"/>
    <s v="SELÉCCION ABREVIADA - ACUERDO MARCO"/>
    <n v="2"/>
    <n v="4"/>
    <n v="5"/>
    <n v="339285.65"/>
    <s v="UNIDAD"/>
    <s v="NO SOLICITADAS"/>
  </r>
  <r>
    <x v="27"/>
    <s v="204-4-15"/>
    <n v="16"/>
    <s v="PAPELERIA, UTILES DE ESCRITORIO Y OFICINA"/>
    <s v="CARTUCHO DE TÓNER NEGRO, RICOH (841993)"/>
    <n v="44103103"/>
    <s v="MÍNIMA CUANTÍA"/>
    <n v="2"/>
    <n v="4"/>
    <n v="2"/>
    <n v="474810"/>
    <s v="UNIDAD"/>
    <s v="NO SOLICITADAS"/>
  </r>
  <r>
    <x v="27"/>
    <s v="204-4-15"/>
    <n v="16"/>
    <s v="PAPELERIA, UTILES DE ESCRITORIO Y OFICINA"/>
    <s v="CARTUCHO DE TÓNER NEGRO, SAMSUNG (MLT-D111S/XAX)"/>
    <n v="44103103"/>
    <s v="SELÉCCION ABREVIADA - ACUERDO MARCO"/>
    <n v="2"/>
    <n v="4"/>
    <n v="6"/>
    <n v="668668.14"/>
    <s v="UNIDAD"/>
    <s v="NO SOLICITADAS"/>
  </r>
  <r>
    <x v="27"/>
    <s v="204-4-15"/>
    <n v="16"/>
    <s v="PAPELERIA, UTILES DE ESCRITORIO Y OFICINA"/>
    <s v="CARTULINA COLORES 160 GRAMOS PLIEGO BLANCO, AMARILLO"/>
    <n v="14111519"/>
    <s v="MÍNIMA CUANTÍA"/>
    <n v="2"/>
    <n v="4"/>
    <n v="31"/>
    <n v="15980.81"/>
    <s v="UNIDAD"/>
    <s v="NO SOLICITADAS"/>
  </r>
  <r>
    <x v="27"/>
    <s v="204-4-15"/>
    <n v="16"/>
    <s v="PAPELERIA, UTILES DE ESCRITORIO Y OFICINA"/>
    <s v="CARTULINA COLORES 160 GRAMOS PLIEGO NEGRO"/>
    <n v="14111519"/>
    <s v="MÍNIMA CUANTÍA"/>
    <n v="2"/>
    <n v="4"/>
    <n v="11"/>
    <n v="15668.730000000001"/>
    <s v="UNIDAD"/>
    <s v="NO SOLICITADAS"/>
  </r>
  <r>
    <x v="27"/>
    <s v="204-4-15"/>
    <n v="16"/>
    <s v="PAPELERIA, UTILES DE ESCRITORIO Y OFICINA"/>
    <s v="CHINCHE PARA PAPELERIA"/>
    <n v="31162001"/>
    <s v="MÍNIMA CUANTÍA"/>
    <n v="2"/>
    <n v="4"/>
    <n v="24"/>
    <n v="15628.080000000002"/>
    <s v="CAJA"/>
    <s v="NO SOLICITADAS"/>
  </r>
  <r>
    <x v="27"/>
    <s v="204-4-15"/>
    <n v="16"/>
    <s v="PAPELERIA, UTILES DE ESCRITORIO Y OFICINA"/>
    <s v="CINTA ADHESIVA ANCHA TRANSPARENTE 2&quot;"/>
    <n v="44121634"/>
    <s v="MÍNIMA CUANTÍA"/>
    <n v="2"/>
    <n v="4"/>
    <n v="55"/>
    <n v="67898.050000000017"/>
    <s v="ROLLO"/>
    <s v="NO SOLICITADAS"/>
  </r>
  <r>
    <x v="27"/>
    <s v="204-4-15"/>
    <n v="16"/>
    <s v="PAPELERIA, UTILES DE ESCRITORIO Y OFICINA"/>
    <s v="CINTA CERA TERMICA "/>
    <n v="55121611"/>
    <s v="MÍNIMA CUANTÍA"/>
    <n v="2"/>
    <n v="4"/>
    <n v="4"/>
    <n v="78682.8"/>
    <s v="ROLLO"/>
    <s v="NO SOLICITADAS"/>
  </r>
  <r>
    <x v="27"/>
    <s v="204-4-15"/>
    <n v="16"/>
    <s v="PAPELERIA, UTILES DE ESCRITORIO Y OFICINA"/>
    <s v="CINTA DE ENMASCARAR 2&quot;"/>
    <n v="44121634"/>
    <s v="MÍNIMA CUANTÍA"/>
    <n v="2"/>
    <n v="4"/>
    <n v="32"/>
    <n v="123721.92"/>
    <s v="UNIDAD"/>
    <s v="NO SOLICITADAS"/>
  </r>
  <r>
    <x v="27"/>
    <s v="204-4-15"/>
    <n v="16"/>
    <s v="PAPELERIA, UTILES DE ESCRITORIO Y OFICINA"/>
    <s v="CINTA PARA ENMASCARAR 12 MM X 40 MTS"/>
    <n v="44121634"/>
    <s v="MÍNIMA CUANTÍA"/>
    <n v="2"/>
    <n v="4"/>
    <n v="30"/>
    <n v="31744.500000000004"/>
    <s v="UNIDAD"/>
    <s v="NO SOLICITADAS"/>
  </r>
  <r>
    <x v="27"/>
    <s v="204-4-15"/>
    <n v="16"/>
    <s v="PAPELERIA, UTILES DE ESCRITORIO Y OFICINA"/>
    <s v="CINTA TRANSPARENTE 12MM X 40 MTS"/>
    <n v="44121634"/>
    <s v="MÍNIMA CUANTÍA"/>
    <n v="2"/>
    <n v="4"/>
    <n v="34"/>
    <n v="24676.52"/>
    <s v="ROLLO"/>
    <s v="NO SOLICITADAS"/>
  </r>
  <r>
    <x v="27"/>
    <s v="204-4-15"/>
    <n v="16"/>
    <s v="PAPELERIA, UTILES DE ESCRITORIO Y OFICINA"/>
    <s v="COSEDORA "/>
    <n v="44121615"/>
    <s v="MÍNIMA CUANTÍA"/>
    <n v="2"/>
    <n v="4"/>
    <n v="13"/>
    <n v="102287.64"/>
    <s v="UNIDAD"/>
    <s v="NO SOLICITADAS"/>
  </r>
  <r>
    <x v="27"/>
    <s v="204-4-15"/>
    <n v="16"/>
    <s v="PAPELERIA, UTILES DE ESCRITORIO Y OFICINA"/>
    <s v="ETIQUETA DE TRANSFERENCIA TERMICA"/>
    <n v="55121608"/>
    <s v="MÍNIMA CUANTÍA"/>
    <n v="2"/>
    <n v="4"/>
    <n v="1"/>
    <n v="333723.59999999998"/>
    <s v="ROLLO"/>
    <s v="NO SOLICITADAS"/>
  </r>
  <r>
    <x v="27"/>
    <s v="204-4-15"/>
    <n v="16"/>
    <s v="PAPELERIA, UTILES DE ESCRITORIO Y OFICINA"/>
    <s v="FOMI 70X90 CM CALIBRE 4MM SURTIDOS"/>
    <n v="14111606"/>
    <s v="MÍNIMA CUANTÍA"/>
    <n v="2"/>
    <n v="4"/>
    <n v="25"/>
    <n v="93266.25"/>
    <s v="PLIEGO"/>
    <s v="NO SOLICITADAS"/>
  </r>
  <r>
    <x v="27"/>
    <s v="204-4-15"/>
    <n v="16"/>
    <s v="PAPELERIA, UTILES DE ESCRITORIO Y OFICINA"/>
    <s v="FOMI EN LAMINAS ESCARCHADO POR OCTAVOS"/>
    <n v="14111606"/>
    <s v="MÍNIMA CUANTÍA"/>
    <n v="2"/>
    <n v="4"/>
    <n v="20"/>
    <n v="112597.8"/>
    <s v="PAQUETE"/>
    <s v="NO SOLICITADAS"/>
  </r>
  <r>
    <x v="27"/>
    <s v="204-4-15"/>
    <n v="16"/>
    <s v="PAPELERIA, UTILES DE ESCRITORIO Y OFICINA"/>
    <s v="FOMI ESCARCHADO TAMAÑO 4 CARTAS "/>
    <n v="14111606"/>
    <s v="MÍNIMA CUANTÍA"/>
    <n v="2"/>
    <n v="4"/>
    <n v="29"/>
    <n v="49176.75"/>
    <s v="UNIDAD"/>
    <s v="NO SOLICITADAS"/>
  </r>
  <r>
    <x v="27"/>
    <s v="204-4-15"/>
    <n v="16"/>
    <s v="PAPELERIA, UTILES DE ESCRITORIO Y OFICINA"/>
    <s v="FOMI POR OCTAVOS "/>
    <n v="14111606"/>
    <s v="MÍNIMA CUANTÍA"/>
    <n v="2"/>
    <n v="4"/>
    <n v="12"/>
    <n v="36465.360000000001"/>
    <s v="PAQUETE"/>
    <s v="NO SOLICITADAS"/>
  </r>
  <r>
    <x v="27"/>
    <s v="204-4-15"/>
    <n v="16"/>
    <s v="PAPELERIA, UTILES DE ESCRITORIO Y OFICINA"/>
    <s v="GANCHO GRAPADORA INDUSTRIAL"/>
    <n v="44122107"/>
    <s v="MÍNIMA CUANTÍA"/>
    <n v="2"/>
    <n v="4"/>
    <n v="10"/>
    <n v="26453.699999999997"/>
    <s v="CAJA"/>
    <s v="NO SOLICITADAS"/>
  </r>
  <r>
    <x v="27"/>
    <s v="204-4-15"/>
    <n v="16"/>
    <s v="PAPELERIA, UTILES DE ESCRITORIO Y OFICINA"/>
    <s v="GANCHO PARA COSEDORA"/>
    <n v="44122107"/>
    <s v="MÍNIMA CUANTÍA"/>
    <n v="2"/>
    <n v="4"/>
    <n v="30"/>
    <n v="50872.5"/>
    <s v="CAJA"/>
    <s v="NO SOLICITADAS"/>
  </r>
  <r>
    <x v="27"/>
    <s v="204-4-15"/>
    <n v="16"/>
    <s v="PAPELERIA, UTILES DE ESCRITORIO Y OFICINA"/>
    <s v="GANCHO TIPO CLIP"/>
    <n v="44122104"/>
    <s v="MÍNIMA CUANTÍA"/>
    <n v="2"/>
    <n v="4"/>
    <n v="60"/>
    <n v="52907.399999999994"/>
    <s v="CAJA"/>
    <s v="NO SOLICITADAS"/>
  </r>
  <r>
    <x v="27"/>
    <s v="204-4-15"/>
    <n v="16"/>
    <s v="PAPELERIA, UTILES DE ESCRITORIO Y OFICINA"/>
    <s v="GUIAS SEPARADORAS POLIPROPILENO CARTA"/>
    <n v="44122010"/>
    <s v="MÍNIMA CUANTÍA"/>
    <n v="2"/>
    <n v="4"/>
    <n v="78"/>
    <n v="74070.36"/>
    <s v="PAQUETE"/>
    <s v="NO SOLICITADAS"/>
  </r>
  <r>
    <x v="27"/>
    <s v="204-4-15"/>
    <n v="16"/>
    <s v="PAPELERIA, UTILES DE ESCRITORIO Y OFICINA"/>
    <s v="GUIAS SEPARADORAS POLIPROPILENO OFICIO"/>
    <n v="44122010"/>
    <s v="MÍNIMA CUANTÍA"/>
    <n v="2"/>
    <n v="4"/>
    <n v="89"/>
    <n v="91760.78"/>
    <s v="PAQUETE"/>
    <s v="NO SOLICITADAS"/>
  </r>
  <r>
    <x v="27"/>
    <s v="204-4-15"/>
    <n v="16"/>
    <s v="PAPELERIA, UTILES DE ESCRITORIO Y OFICINA"/>
    <s v="LAPIZ DE ESCRITURA MINA NEGRA"/>
    <n v="44121706"/>
    <s v="MÍNIMA CUANTÍA"/>
    <n v="2"/>
    <n v="4"/>
    <n v="100"/>
    <n v="15960"/>
    <s v="UNIDAD"/>
    <s v="NO SOLICITADAS"/>
  </r>
  <r>
    <x v="27"/>
    <s v="204-4-15"/>
    <n v="16"/>
    <s v="PAPELERIA, UTILES DE ESCRITORIO Y OFICINA"/>
    <s v="MARCADOR BORRABLE RECARGABLE"/>
    <n v="44121708"/>
    <s v="MÍNIMA CUANTÍA"/>
    <n v="2"/>
    <n v="4"/>
    <n v="115"/>
    <n v="195011.25"/>
    <s v="UNIDAD"/>
    <s v="NO SOLICITADAS"/>
  </r>
  <r>
    <x v="27"/>
    <s v="204-4-15"/>
    <n v="16"/>
    <s v="PAPELERIA, UTILES DE ESCRITORIO Y OFICINA"/>
    <s v="MARCADOR PERMANENTE DESECHABLE GRUESO"/>
    <n v="44121708"/>
    <s v="MÍNIMA CUANTÍA"/>
    <n v="2"/>
    <n v="4"/>
    <n v="86"/>
    <n v="53667.439999999995"/>
    <s v="UNIDAD"/>
    <s v="NO SOLICITADAS"/>
  </r>
  <r>
    <x v="27"/>
    <s v="204-4-15"/>
    <n v="16"/>
    <s v="PAPELERIA, UTILES DE ESCRITORIO Y OFICINA"/>
    <s v="MARCADOR PERMANENTE PUNTA DELGADA"/>
    <n v="44121708"/>
    <s v="MÍNIMA CUANTÍA"/>
    <n v="2"/>
    <n v="4"/>
    <n v="94"/>
    <n v="76512.240000000005"/>
    <s v="UNIDAD"/>
    <s v="NO SOLICITADAS"/>
  </r>
  <r>
    <x v="27"/>
    <s v="204-4-15"/>
    <n v="16"/>
    <s v="PAPELERIA, UTILES DE ESCRITORIO Y OFICINA"/>
    <s v="MEMORIA USB"/>
    <n v="43202000"/>
    <s v="MÍNIMA CUANTÍA"/>
    <n v="2"/>
    <n v="4"/>
    <n v="4"/>
    <n v="53178.720000000001"/>
    <s v="UNIDAD"/>
    <s v="NO SOLICITADAS"/>
  </r>
  <r>
    <x v="27"/>
    <s v="204-4-15"/>
    <n v="16"/>
    <s v="PAPELERIA, UTILES DE ESCRITORIO Y OFICINA"/>
    <s v="PALETA DE COLORES"/>
    <n v="60121252"/>
    <s v="MÍNIMA CUANTÍA"/>
    <n v="2"/>
    <n v="4"/>
    <n v="50"/>
    <n v="50872.5"/>
    <s v="UNIDAD"/>
    <s v="NO SOLICITADAS"/>
  </r>
  <r>
    <x v="27"/>
    <s v="204-4-15"/>
    <n v="16"/>
    <s v="PAPELERIA, UTILES DE ESCRITORIO Y OFICINA"/>
    <s v="PAPEL BOND 75G OFICIO "/>
    <n v="14111507"/>
    <s v="MÍNIMA CUANTÍA"/>
    <n v="2"/>
    <n v="4"/>
    <n v="409"/>
    <n v="4577507.5500000007"/>
    <s v="RESMA"/>
    <s v="NO SOLICITADAS"/>
  </r>
  <r>
    <x v="27"/>
    <s v="204-4-15"/>
    <n v="16"/>
    <s v="PAPELERIA, UTILES DE ESCRITORIO Y OFICINA"/>
    <s v="PAPEL CONTAC TRANSPARENTE "/>
    <n v="14111616"/>
    <s v="MÍNIMA CUANTÍA"/>
    <n v="2"/>
    <n v="4"/>
    <n v="23"/>
    <n v="421224.3"/>
    <s v="ROLLO"/>
    <s v="NO SOLICITADAS"/>
  </r>
  <r>
    <x v="27"/>
    <s v="204-4-15"/>
    <n v="16"/>
    <s v="PAPELERIA, UTILES DE ESCRITORIO Y OFICINA"/>
    <s v="PAPEL IRIS "/>
    <n v="14111600"/>
    <s v="MÍNIMA CUANTÍA"/>
    <n v="2"/>
    <n v="4"/>
    <n v="7"/>
    <n v="80717.7"/>
    <s v="PAQUETE"/>
    <s v="NO SOLICITADAS"/>
  </r>
  <r>
    <x v="27"/>
    <s v="204-4-15"/>
    <n v="16"/>
    <s v="PAPELERIA, UTILES DE ESCRITORIO Y OFICINA"/>
    <s v="PERFORADORA GRANDE OFICINA"/>
    <n v="45101508"/>
    <s v="MÍNIMA CUANTÍA"/>
    <n v="2"/>
    <n v="4"/>
    <n v="1"/>
    <n v="53585.7"/>
    <s v="UNIDAD"/>
    <s v="NO SOLICITADAS"/>
  </r>
  <r>
    <x v="27"/>
    <s v="204-4-15"/>
    <n v="16"/>
    <s v="PAPELERIA, UTILES DE ESCRITORIO Y OFICINA"/>
    <s v="PERFORADORA PEQUEÑA OFICINA"/>
    <n v="45101508"/>
    <s v="MÍNIMA CUANTÍA"/>
    <n v="2"/>
    <n v="4"/>
    <n v="16"/>
    <n v="112869.12"/>
    <s v="UNIDAD"/>
    <s v="NO SOLICITADAS"/>
  </r>
  <r>
    <x v="27"/>
    <s v="204-4-15"/>
    <n v="16"/>
    <s v="PAPELERIA, UTILES DE ESCRITORIO Y OFICINA"/>
    <s v="PINCEL PLANO CERRADO"/>
    <n v="60121226"/>
    <s v="MÍNIMA CUANTÍA"/>
    <n v="2"/>
    <n v="4"/>
    <n v="57"/>
    <n v="19331.55"/>
    <s v="UNIDAD"/>
    <s v="NO SOLICITADAS"/>
  </r>
  <r>
    <x v="27"/>
    <s v="204-4-15"/>
    <n v="16"/>
    <s v="PAPELERIA, UTILES DE ESCRITORIO Y OFICINA"/>
    <s v="PINTURA VINILO ACRILICO"/>
    <n v="60121201"/>
    <s v="MÍNIMA CUANTÍA"/>
    <n v="2"/>
    <n v="4"/>
    <n v="31"/>
    <n v="63081.9"/>
    <s v="UNIDAD"/>
    <s v="NO SOLICITADAS"/>
  </r>
  <r>
    <x v="27"/>
    <s v="204-4-15"/>
    <n v="16"/>
    <s v="PAPELERIA, UTILES DE ESCRITORIO Y OFICINA"/>
    <s v="PISTOLA ELECTRICA PARA SILICONA GRUESA"/>
    <n v="27112717"/>
    <s v="MÍNIMA CUANTÍA"/>
    <n v="2"/>
    <n v="4"/>
    <n v="3"/>
    <n v="38663.100000000006"/>
    <s v="UNIDAD"/>
    <s v="NO SOLICITADAS"/>
  </r>
  <r>
    <x v="27"/>
    <s v="204-4-15"/>
    <n v="16"/>
    <s v="PAPELERIA, UTILES DE ESCRITORIO Y OFICINA"/>
    <s v="REGLA"/>
    <n v="41111604"/>
    <s v="MÍNIMA CUANTÍA"/>
    <n v="2"/>
    <n v="4"/>
    <n v="89"/>
    <n v="21732.91"/>
    <s v="UNIDAD"/>
    <s v="NO SOLICITADAS"/>
  </r>
  <r>
    <x v="27"/>
    <s v="204-4-15"/>
    <n v="16"/>
    <s v="PAPELERIA, UTILES DE ESCRITORIO Y OFICINA"/>
    <s v="RESALTADOR DESECHABLE"/>
    <n v="44121716"/>
    <s v="MÍNIMA CUANTÍA"/>
    <n v="2"/>
    <n v="4"/>
    <n v="151"/>
    <n v="92180.97"/>
    <s v="UNIDAD"/>
    <s v="NO SOLICITADAS"/>
  </r>
  <r>
    <x v="27"/>
    <s v="204-4-15"/>
    <n v="16"/>
    <s v="PAPELERIA, UTILES DE ESCRITORIO Y OFICINA"/>
    <s v="SILICONA BARRA GRUESA"/>
    <n v="12352310"/>
    <s v="MÍNIMA CUANTÍA"/>
    <n v="2"/>
    <n v="4"/>
    <n v="74"/>
    <n v="28108.899999999998"/>
    <s v="UNIDAD"/>
    <s v="NO SOLICITADAS"/>
  </r>
  <r>
    <x v="27"/>
    <s v="204-4-15"/>
    <n v="16"/>
    <s v="PAPELERIA, UTILES DE ESCRITORIO Y OFICINA"/>
    <s v="SOBRE LORD  SIN ADHESIVO"/>
    <n v="44121503"/>
    <s v="MÍNIMA CUANTÍA"/>
    <n v="2"/>
    <n v="4"/>
    <n v="215"/>
    <n v="49583.3"/>
    <s v="UNIDAD"/>
    <s v="NO SOLICITADAS"/>
  </r>
  <r>
    <x v="27"/>
    <s v="204-4-15"/>
    <n v="16"/>
    <s v="PAPELERIA, UTILES DE ESCRITORIO Y OFICINA"/>
    <s v="TACO DE PAPEL AUTOADHESIVO"/>
    <n v="14111500"/>
    <s v="MÍNIMA CUANTÍA"/>
    <n v="2"/>
    <n v="4"/>
    <n v="118"/>
    <n v="112055.16"/>
    <s v="UNIDAD"/>
    <s v="NO SOLICITADAS"/>
  </r>
  <r>
    <x v="27"/>
    <s v="204-4-15"/>
    <n v="16"/>
    <s v="PAPELERIA, UTILES DE ESCRITORIO Y OFICINA"/>
    <s v="TIJERA"/>
    <n v="44121618"/>
    <s v="MÍNIMA CUANTÍA"/>
    <n v="2"/>
    <n v="4"/>
    <n v="70"/>
    <n v="56977.200000000004"/>
    <s v="UNIDAD"/>
    <s v="NO SOLICITADAS"/>
  </r>
  <r>
    <x v="27"/>
    <s v="204-4-15"/>
    <n v="16"/>
    <s v="PAPELERIA, UTILES DE ESCRITORIO Y OFICINA"/>
    <s v="TINTA PARA SELLO"/>
    <n v="44121904"/>
    <s v="MÍNIMA CUANTÍA"/>
    <n v="2"/>
    <n v="4"/>
    <n v="52"/>
    <n v="70543.199999999997"/>
    <s v="FRASCO"/>
    <s v="NO SOLICITADAS"/>
  </r>
  <r>
    <x v="27"/>
    <s v="204-4-16"/>
    <n v="16"/>
    <s v="PRODUCTOS AGROFORESTALES, ABONOS Y FERTILIZANTES"/>
    <s v="ABONO TRIPLE 15"/>
    <n v="10171504"/>
    <s v="MÍNIMA CUANTÍA"/>
    <n v="4"/>
    <n v="4"/>
    <n v="46"/>
    <n v="184000"/>
    <s v="KILO"/>
    <s v="NO SOLICITADAS"/>
  </r>
  <r>
    <x v="27"/>
    <s v="204-4-16"/>
    <n v="16"/>
    <s v="PRODUCTOS AGROFORESTALES, ABONOS Y FERTILIZANTES"/>
    <s v="ABONO UREA"/>
    <n v="10171504"/>
    <s v="MÍNIMA CUANTÍA"/>
    <n v="4"/>
    <n v="4"/>
    <n v="26"/>
    <n v="104000"/>
    <s v="KILO"/>
    <s v="NO SOLICITADAS"/>
  </r>
  <r>
    <x v="27"/>
    <s v="204-4-17"/>
    <n v="16"/>
    <s v="PRODUCTOS DE ASEO Y LIMPIEZA"/>
    <s v="DESPLAZADOR DE HUMEDAD"/>
    <n v="15121514"/>
    <s v="MÍNIMA CUANTÍA"/>
    <n v="4"/>
    <n v="4"/>
    <n v="2"/>
    <n v="57400"/>
    <s v="UNIDAD"/>
    <s v="NO SOLICITADAS"/>
  </r>
  <r>
    <x v="27"/>
    <s v="204-4-17"/>
    <n v="16"/>
    <s v="PRODUCTOS DE ASEO Y LIMPIEZA"/>
    <s v="LIMPIADOR DE CARCASAS"/>
    <n v="15121514"/>
    <s v="MÍNIMA CUANTÍA"/>
    <n v="4"/>
    <n v="4"/>
    <n v="3"/>
    <n v="44700"/>
    <s v="UNIDAD"/>
    <s v="NO SOLICITADAS"/>
  </r>
  <r>
    <x v="27"/>
    <s v="204-4-17"/>
    <n v="16"/>
    <s v="PRODUCTOS DE ASEO Y LIMPIEZA"/>
    <s v="LIMPIADOR ELECTRONICO"/>
    <n v="15121514"/>
    <s v="MÍNIMA CUANTÍA"/>
    <n v="4"/>
    <n v="4"/>
    <n v="3"/>
    <n v="67200"/>
    <s v="UNIDAD"/>
    <s v="NO SOLICITADAS"/>
  </r>
  <r>
    <x v="27"/>
    <s v="204-4-17"/>
    <n v="16"/>
    <s v="PRODUCTOS DE ASEO Y LIMPIEZA"/>
    <s v="LUBRICANTE MULTIPROPOSITO"/>
    <n v="15121514"/>
    <s v="MÍNIMA CUANTÍA"/>
    <n v="4"/>
    <n v="4"/>
    <n v="3"/>
    <n v="48000"/>
    <s v="UNIDAD"/>
    <s v="NO SOLICITADAS"/>
  </r>
  <r>
    <x v="27"/>
    <s v="204-4-20"/>
    <n v="16"/>
    <s v="REPUESTOS"/>
    <s v="BROCA DE 1/ 4 TUNGSTENO PARA TALADRO"/>
    <n v="27112843"/>
    <s v="MÍNIMA CUANTÍA"/>
    <n v="4"/>
    <n v="4"/>
    <n v="17"/>
    <n v="60690"/>
    <s v="UNIDAD"/>
    <s v="NO SOLICITADAS"/>
  </r>
  <r>
    <x v="27"/>
    <s v="204-4-20"/>
    <n v="16"/>
    <s v="REPUESTOS"/>
    <s v="BROCA DE 1/4 TUGSTENO PARA ROTOMARTILLO"/>
    <n v="27112843"/>
    <s v="MÍNIMA CUANTÍA"/>
    <n v="4"/>
    <n v="4"/>
    <n v="7"/>
    <n v="33320"/>
    <s v="UNIDAD"/>
    <s v="NO SOLICITADAS"/>
  </r>
  <r>
    <x v="27"/>
    <s v="204-4-20"/>
    <n v="16"/>
    <s v="REPUESTOS"/>
    <s v="BROCA DE 1/8 HSS METAL PARA TALADRO"/>
    <n v="27112841"/>
    <s v="MÍNIMA CUANTÍA"/>
    <n v="4"/>
    <n v="4"/>
    <n v="13"/>
    <n v="23205"/>
    <s v="UNIDAD"/>
    <s v="NO SOLICITADAS"/>
  </r>
  <r>
    <x v="27"/>
    <s v="204-4-20"/>
    <n v="16"/>
    <s v="REPUESTOS"/>
    <s v="BROCA DE 3/16 HSS METAL PARA TALADRO"/>
    <n v="27112841"/>
    <s v="MÍNIMA CUANTÍA"/>
    <n v="4"/>
    <n v="4"/>
    <n v="15"/>
    <n v="35700"/>
    <s v="UNIDAD"/>
    <s v="NO SOLICITADAS"/>
  </r>
  <r>
    <x v="27"/>
    <s v="204-4-20"/>
    <n v="16"/>
    <s v="REPUESTOS"/>
    <s v="CABLE HDMI"/>
    <n v="43202222"/>
    <s v="MÍNIMA CUANTÍA"/>
    <n v="4"/>
    <n v="4"/>
    <n v="9"/>
    <n v="281700"/>
    <s v="UNIDAD"/>
    <s v="NO SOLICITADAS"/>
  </r>
  <r>
    <x v="27"/>
    <s v="204-4-20"/>
    <n v="16"/>
    <s v="REPUESTOS"/>
    <s v="CAPSULAS CO2 PARA PISTOLA DE GAS"/>
    <n v="49131606"/>
    <s v="MÍNIMA CUANTÍA"/>
    <n v="4"/>
    <n v="4"/>
    <n v="346"/>
    <n v="629962.20000000007"/>
    <s v="UNIDAD"/>
    <s v="NO SOLICITADAS"/>
  </r>
  <r>
    <x v="27"/>
    <s v="204-4-20"/>
    <n v="16"/>
    <s v="REPUESTOS"/>
    <s v="DISCO DE CORTE PULIDORA DE METAL"/>
    <n v="27112838"/>
    <s v="MÍNIMA CUANTÍA"/>
    <n v="4"/>
    <n v="4"/>
    <n v="1"/>
    <n v="5950"/>
    <s v="UNIDAD"/>
    <s v="NO SOLICITADAS"/>
  </r>
  <r>
    <x v="27"/>
    <s v="204-4-20"/>
    <n v="16"/>
    <s v="REPUESTOS"/>
    <s v="DISCO DE PULIR"/>
    <n v="27112800"/>
    <s v="MÍNIMA CUANTÍA"/>
    <n v="4"/>
    <n v="4"/>
    <n v="2"/>
    <n v="16660"/>
    <s v="UNIDAD"/>
    <s v="NO SOLICITADAS"/>
  </r>
  <r>
    <x v="27"/>
    <s v="204-4-20"/>
    <n v="16"/>
    <s v="REPUESTOS"/>
    <s v="DISCO DURO"/>
    <n v="43201803"/>
    <s v="MÍNIMA CUANTÍA"/>
    <n v="4"/>
    <n v="4"/>
    <n v="1"/>
    <n v="408000"/>
    <s v="UNIDAD"/>
    <s v="NO SOLICITADAS"/>
  </r>
  <r>
    <x v="27"/>
    <s v="204-4-20"/>
    <n v="16"/>
    <s v="REPUESTOS"/>
    <s v="DISCO TUGSTENO PARA SIERRA 12 PULGADAS"/>
    <n v="27112838"/>
    <s v="MÍNIMA CUANTÍA"/>
    <n v="4"/>
    <n v="4"/>
    <n v="1"/>
    <n v="119000"/>
    <s v="UNIDAD"/>
    <s v="NO SOLICITADAS"/>
  </r>
  <r>
    <x v="27"/>
    <s v="204-4-20"/>
    <n v="16"/>
    <s v="REPUESTOS"/>
    <s v="PASCOR UTP DE 2 METROS"/>
    <n v="43202222"/>
    <s v="MÍNIMA CUANTÍA"/>
    <n v="4"/>
    <n v="4"/>
    <n v="7"/>
    <n v="91000"/>
    <s v="UNIDAD"/>
    <s v="NO SOLICITADAS"/>
  </r>
  <r>
    <x v="27"/>
    <s v="204-4-20"/>
    <n v="16"/>
    <s v="REPUESTOS"/>
    <s v="PASCOR UTP DE 3 METROS"/>
    <n v="43202222"/>
    <s v="MÍNIMA CUANTÍA"/>
    <n v="4"/>
    <n v="4"/>
    <n v="6"/>
    <n v="84000"/>
    <s v="UNIDAD"/>
    <s v="NO SOLICITADAS"/>
  </r>
  <r>
    <x v="27"/>
    <s v="204-4-20"/>
    <n v="16"/>
    <s v="REPUESTOS"/>
    <s v="POMO PARA POLICHADORA"/>
    <n v="25191700"/>
    <s v="MÍNIMA CUANTÍA"/>
    <n v="4"/>
    <n v="4"/>
    <n v="6"/>
    <n v="142800"/>
    <s v="UNIDAD"/>
    <s v="NO SOLICITADAS"/>
  </r>
  <r>
    <x v="27"/>
    <s v="204-4-20"/>
    <n v="16"/>
    <s v="REPUESTOS"/>
    <s v="RUEDAS PARA CARRETILLA"/>
    <n v="25171900"/>
    <s v="MÍNIMA CUANTÍA"/>
    <n v="4"/>
    <n v="4"/>
    <n v="2"/>
    <n v="107100"/>
    <s v="UNIDAD"/>
    <s v="NO SOLICITADAS"/>
  </r>
  <r>
    <x v="27"/>
    <s v="204-4-20"/>
    <n v="16"/>
    <s v="REPUESTOS"/>
    <s v="TAPA  PARA PUPITRE DERECHO"/>
    <n v="56121500"/>
    <s v="MÍNIMA CUANTÍA"/>
    <n v="4"/>
    <n v="4"/>
    <n v="100"/>
    <n v="1600000"/>
    <s v="UNIDAD"/>
    <s v="NO SOLICITADAS"/>
  </r>
  <r>
    <x v="27"/>
    <s v="204-4-20"/>
    <n v="16"/>
    <s v="REPUESTOS"/>
    <s v="TAPA PARA PUPITRE IZQUIERDO"/>
    <n v="56121500"/>
    <s v="MÍNIMA CUANTÍA"/>
    <n v="4"/>
    <n v="4"/>
    <n v="10"/>
    <n v="160000"/>
    <s v="UNIDAD"/>
    <s v="NO SOLICITADAS"/>
  </r>
  <r>
    <x v="27"/>
    <s v="204-4-20"/>
    <n v="16"/>
    <s v="REPUESTOS"/>
    <s v="TECLADO"/>
    <n v="43202205"/>
    <s v="MÍNIMA CUANTÍA"/>
    <n v="4"/>
    <n v="4"/>
    <n v="1"/>
    <n v="83000"/>
    <s v="UNIDAD"/>
    <s v="NO SOLICITADAS"/>
  </r>
  <r>
    <x v="27"/>
    <s v="204-4-23"/>
    <n v="16"/>
    <s v="OTROS MATERIALES Y SUMINISTROS"/>
    <s v="ADAPTADOR TARJETA DE RED USB RJ45"/>
    <n v="43211800"/>
    <s v="MÍNIMA CUANTÍA"/>
    <n v="4"/>
    <n v="4"/>
    <n v="1"/>
    <n v="133000"/>
    <s v="UNIDAD"/>
    <s v="NO SOLICITADAS"/>
  </r>
  <r>
    <x v="27"/>
    <s v="204-4-23"/>
    <n v="16"/>
    <s v="OTROS MATERIALES Y SUMINISTROS"/>
    <s v="ARNES PARA GUADAÑA"/>
    <n v="46182306"/>
    <s v="MÍNIMA CUANTÍA"/>
    <n v="4"/>
    <n v="4"/>
    <n v="1"/>
    <n v="23800"/>
    <s v="UNIDAD"/>
    <s v="NO SOLICITADAS"/>
  </r>
  <r>
    <x v="27"/>
    <s v="204-4-23"/>
    <n v="16"/>
    <s v="OTROS MATERIALES Y SUMINISTROS"/>
    <s v="BALINES"/>
    <n v="49131606"/>
    <s v="MÍNIMA CUANTÍA"/>
    <n v="4"/>
    <n v="4"/>
    <n v="3"/>
    <n v="207060"/>
    <s v="TARRO"/>
    <s v="NO SOLICITADAS"/>
  </r>
  <r>
    <x v="27"/>
    <s v="204-4-23"/>
    <n v="16"/>
    <s v="OTROS MATERIALES Y SUMINISTROS"/>
    <s v="BATERIA TIPO MONEDA"/>
    <n v="26111700"/>
    <s v="MÍNIMA CUANTÍA"/>
    <n v="4"/>
    <n v="4"/>
    <n v="28"/>
    <n v="63000"/>
    <s v="UNIDAD"/>
    <s v="NO SOLICITADAS"/>
  </r>
  <r>
    <x v="27"/>
    <s v="204-4-23"/>
    <n v="16"/>
    <s v="OTROS MATERIALES Y SUMINISTROS"/>
    <s v="BATERIA UPS"/>
    <n v="26111700"/>
    <s v="MÍNIMA CUANTÍA"/>
    <n v="4"/>
    <n v="4"/>
    <n v="7"/>
    <n v="301000"/>
    <s v="UNIDAD"/>
    <s v="NO SOLICITADAS"/>
  </r>
  <r>
    <x v="27"/>
    <s v="204-4-23"/>
    <n v="16"/>
    <s v="OTROS MATERIALES Y SUMINISTROS"/>
    <s v="BOLAS PAINTBALL"/>
    <n v="49131606"/>
    <s v="MÍNIMA CUANTÍA"/>
    <n v="4"/>
    <n v="4"/>
    <n v="11"/>
    <n v="1165010"/>
    <s v="CAJA"/>
    <s v="NO SOLICITADAS"/>
  </r>
  <r>
    <x v="27"/>
    <s v="204-4-23"/>
    <n v="16"/>
    <s v="OTROS MATERIALES Y SUMINISTROS"/>
    <s v="CAPUCHON  RJ45"/>
    <n v="43202217"/>
    <s v="MÍNIMA CUANTÍA"/>
    <n v="4"/>
    <n v="4"/>
    <n v="212"/>
    <n v="65720"/>
    <s v="UNIDAD"/>
    <s v="NO SOLICITADAS"/>
  </r>
  <r>
    <x v="27"/>
    <s v="204-4-23"/>
    <n v="16"/>
    <s v="OTROS MATERIALES Y SUMINISTROS"/>
    <s v="DIÁBOLOS PARA CARABINA"/>
    <n v="49131606"/>
    <s v="MÍNIMA CUANTÍA"/>
    <n v="4"/>
    <n v="4"/>
    <n v="14"/>
    <n v="283220"/>
    <s v="CAJA"/>
    <s v="NO SOLICITADAS"/>
  </r>
  <r>
    <x v="27"/>
    <s v="204-4-23"/>
    <n v="16"/>
    <s v="OTROS MATERIALES Y SUMINISTROS"/>
    <s v="JACK HEMBRA RJ45"/>
    <n v="43202217"/>
    <s v="MÍNIMA CUANTÍA"/>
    <n v="4"/>
    <n v="4"/>
    <n v="48"/>
    <n v="417600"/>
    <s v="UNIDAD"/>
    <s v="NO SOLICITADAS"/>
  </r>
  <r>
    <x v="27"/>
    <s v="204-4-23"/>
    <n v="16"/>
    <s v="OTROS MATERIALES Y SUMINISTROS"/>
    <s v="JACK MACHO RJ45"/>
    <n v="43202217"/>
    <s v="MÍNIMA CUANTÍA"/>
    <n v="4"/>
    <n v="4"/>
    <n v="95"/>
    <n v="33250"/>
    <s v="UNIDAD"/>
    <s v="NO SOLICITADAS"/>
  </r>
  <r>
    <x v="27"/>
    <s v="204-4-23"/>
    <n v="16"/>
    <s v="OTROS MATERIALES Y SUMINISTROS"/>
    <s v="MULTITOMA"/>
    <n v="39121308"/>
    <s v="MÍNIMA CUANTÍA"/>
    <n v="4"/>
    <n v="4"/>
    <n v="23"/>
    <n v="391000"/>
    <s v="UNIDAD"/>
    <s v="NO SOLICITADAS"/>
  </r>
  <r>
    <x v="27"/>
    <s v="204-4-23"/>
    <n v="16"/>
    <s v="OTROS MATERIALES Y SUMINISTROS"/>
    <s v="NYLON PARA GUADAÑA"/>
    <n v="31151504"/>
    <s v="MÍNIMA CUANTÍA"/>
    <n v="4"/>
    <n v="4"/>
    <n v="1"/>
    <n v="59500"/>
    <s v="ROLLO"/>
    <s v="NO SOLICITADAS"/>
  </r>
  <r>
    <x v="27"/>
    <s v="204-4-23"/>
    <n v="16"/>
    <s v="OTROS MATERIALES Y SUMINISTROS"/>
    <s v="PILA RECARGABLE AA"/>
    <n v="26111701"/>
    <s v="MÍNIMA CUANTÍA"/>
    <n v="4"/>
    <n v="4"/>
    <n v="22"/>
    <n v="286000"/>
    <s v="UNIDAD"/>
    <s v="NO SOLICITADAS"/>
  </r>
  <r>
    <x v="27"/>
    <s v="204-4-23"/>
    <n v="16"/>
    <s v="OTROS MATERIALES Y SUMINISTROS"/>
    <s v="PILA RECARGABLE AAA"/>
    <n v="26111701"/>
    <s v="MÍNIMA CUANTÍA"/>
    <n v="4"/>
    <n v="4"/>
    <n v="12"/>
    <n v="117600"/>
    <s v="UNIDAD"/>
    <s v="NO SOLICITADAS"/>
  </r>
  <r>
    <x v="27"/>
    <s v="204-4-23"/>
    <n v="16"/>
    <s v="OTROS MATERIALES Y SUMINISTROS"/>
    <s v="SOPORTE BRAZO  PARA TELEVISOR "/>
    <n v="31162506"/>
    <s v="MÍNIMA CUANTÍA"/>
    <n v="4"/>
    <n v="4"/>
    <n v="2"/>
    <n v="264180"/>
    <s v="UNIDAD"/>
    <s v="NO SOLICITADAS"/>
  </r>
  <r>
    <x v="27"/>
    <s v="204-4-23"/>
    <n v="16"/>
    <s v="OTROS MATERIALES Y SUMINISTROS"/>
    <s v="UNIÓN CABLE DE RED RJ45"/>
    <n v="43202217"/>
    <s v="MÍNIMA CUANTÍA"/>
    <n v="4"/>
    <n v="4"/>
    <n v="31"/>
    <n v="23250"/>
    <s v="UNIDAD"/>
    <s v="NO SOLICITADAS"/>
  </r>
  <r>
    <x v="27"/>
    <s v="204-5-2"/>
    <n v="16"/>
    <s v="MANTENIMIENTO DE BIENES MUEBLES, EQUIPOS Y ENSERES"/>
    <s v="MANTENIMIENTO PREVENTIVO Y CORRECTIVO A TODO COSTO DE FOTOCOPIADORAS"/>
    <n v="72154066"/>
    <s v="MÍNIMA CUANTÍA"/>
    <n v="2"/>
    <n v="9"/>
    <n v="1"/>
    <n v="4403000"/>
    <s v="GLOBAL"/>
    <s v="NO SOLICITADAS"/>
  </r>
  <r>
    <x v="27"/>
    <s v="204-5-6"/>
    <n v="16"/>
    <s v="MANTENIMIENTO EQUIPO DE NAVEGACION Y TRANSPORTE"/>
    <s v="MANTENIMIENTO PREVENTIVO Y CORRECTIVO VEHICULOS ASIGNADOS AL GIMNASIO MILITAR FAC"/>
    <n v="78181507"/>
    <s v="MÍNIMA CUANTÍA"/>
    <n v="2"/>
    <n v="9"/>
    <n v="1"/>
    <n v="22000000"/>
    <s v="GLOBAL"/>
    <s v="NO SOLICITADAS"/>
  </r>
  <r>
    <x v="27"/>
    <s v="204-5-8"/>
    <n v="16"/>
    <s v="SERVICIO DE ASEO"/>
    <s v="SERVICIO INTEGRAL DE ASEO PARA LAS INSTALACIONES GIMFA"/>
    <n v="76111501"/>
    <s v="SELÉCCION ABREVIADA - ACUERDO MARCO"/>
    <n v="1"/>
    <n v="8"/>
    <n v="1"/>
    <n v="99066546.609999999"/>
    <s v="GLOBAL"/>
    <s v="SI APROBADAS"/>
  </r>
  <r>
    <x v="27"/>
    <s v="204-5-10"/>
    <n v="16"/>
    <s v="SERVICIO DE SEGURIDAD Y VIGILANCIA"/>
    <s v="SERVICIO DE SEGURIDAD Y VIGILANCIA PARA LAS INSTALACIONES DEL GIMFA"/>
    <n v="92121500"/>
    <s v="SELECCIÓN ABREVIADA MENOR CUANTÍA"/>
    <n v="1"/>
    <n v="5"/>
    <n v="1"/>
    <n v="215039903"/>
    <s v="GLOBAL"/>
    <s v="SI APROBADAS"/>
  </r>
  <r>
    <x v="27"/>
    <s v="204-5-13"/>
    <n v="16"/>
    <s v="MANTENIMIENTO DE SOFTWARE"/>
    <s v="MANTENIMIENTO PÁGINA WEB GIMFA INCLUIDO EL HOSTING"/>
    <n v="81112200"/>
    <s v="MÍNIMA CUANTÍA"/>
    <n v="2"/>
    <n v="9"/>
    <n v="1"/>
    <n v="2300000"/>
    <s v="GLOBAL"/>
    <s v="NO SOLICITADAS"/>
  </r>
  <r>
    <x v="27"/>
    <s v="204-6-7"/>
    <n v="16"/>
    <s v="TRANSPORTE"/>
    <s v="SERVICIO DE TRANSPORTE SALIDAS ALUMNOS INSTRUCCIÓN MILITAR"/>
    <n v="78111802"/>
    <s v="MÍNIMA CUANTÍA"/>
    <n v="2"/>
    <n v="9"/>
    <n v="1"/>
    <n v="5620000"/>
    <s v="GLOBAL"/>
    <s v="NO SOLICITADAS"/>
  </r>
  <r>
    <x v="27"/>
    <s v="204-7-1"/>
    <n v="16"/>
    <s v="ADQUISICION DE LIBROS Y REVISTAS"/>
    <s v="LIBRO COMICS - HISTORIETA TRANSFORMERS  MORE THAN MEETS THE EYE. "/>
    <n v="60102304"/>
    <s v="MÍNIMA CUANTÍA"/>
    <n v="5"/>
    <n v="4"/>
    <n v="2"/>
    <n v="98000"/>
    <s v="UNIDAD"/>
    <s v="NO SOLICITADAS"/>
  </r>
  <r>
    <x v="27"/>
    <s v="204-7-1"/>
    <n v="16"/>
    <s v="ADQUISICION DE LIBROS Y REVISTAS"/>
    <s v="LIBRO COMICS - HISTORIETA MOBY DICK"/>
    <n v="60102304"/>
    <s v="MÍNIMA CUANTÍA"/>
    <n v="5"/>
    <n v="4"/>
    <n v="2"/>
    <n v="54000"/>
    <s v="UNIDAD"/>
    <s v="NO SOLICITADAS"/>
  </r>
  <r>
    <x v="27"/>
    <s v="204-7-1"/>
    <n v="16"/>
    <s v="ADQUISICION DE LIBROS Y REVISTAS"/>
    <s v="LIBRO COMICS - HISTORIETA CANTAR DEL MIO CID (NOVELA GRAFICA)"/>
    <n v="60102304"/>
    <s v="MÍNIMA CUANTÍA"/>
    <n v="5"/>
    <n v="4"/>
    <n v="2"/>
    <n v="44200"/>
    <s v="UNIDAD"/>
    <s v="NO SOLICITADAS"/>
  </r>
  <r>
    <x v="27"/>
    <s v="204-7-1"/>
    <n v="16"/>
    <s v="ADQUISICION DE LIBROS Y REVISTAS"/>
    <s v="LIBRO COMICS - HISTORIETA  LOS SIETE VIAJES DE SIMBAD (NOVELA GRAFICA"/>
    <n v="60102304"/>
    <s v="MÍNIMA CUANTÍA"/>
    <n v="5"/>
    <n v="4"/>
    <n v="3"/>
    <n v="34950"/>
    <s v="UNIDAD"/>
    <s v="NO SOLICITADAS"/>
  </r>
  <r>
    <x v="27"/>
    <s v="204-7-1"/>
    <n v="16"/>
    <s v="ADQUISICION DE LIBROS Y REVISTAS"/>
    <s v="LIBRO COMICS - HISTORIETA MARVEL AVENGERS LA ENCICLOPEDIA. "/>
    <n v="60102304"/>
    <s v="MÍNIMA CUANTÍA"/>
    <n v="5"/>
    <n v="4"/>
    <n v="1"/>
    <n v="150000"/>
    <s v="UNIDAD"/>
    <s v="NO SOLICITADAS"/>
  </r>
  <r>
    <x v="27"/>
    <s v="204-7-1"/>
    <n v="16"/>
    <s v="ADQUISICION DE LIBROS Y REVISTAS"/>
    <s v="LIBRO COMICS - HISTORIETA LA ODISEA (NOVELA GRÁFICA) "/>
    <n v="60102304"/>
    <s v="MÍNIMA CUANTÍA"/>
    <n v="5"/>
    <n v="4"/>
    <n v="2"/>
    <n v="48000"/>
    <s v="UNIDAD"/>
    <s v="NO SOLICITADAS"/>
  </r>
  <r>
    <x v="27"/>
    <s v="204-7-1"/>
    <n v="16"/>
    <s v="ADQUISICION DE LIBROS Y REVISTAS"/>
    <s v="COLECCION COMICS - HISTORIETA TODA MAFALDA"/>
    <n v="60102304"/>
    <s v="MÍNIMA CUANTÍA"/>
    <n v="5"/>
    <n v="4"/>
    <n v="2"/>
    <n v="440000"/>
    <s v="UNIDAD"/>
    <s v="NO SOLICITADAS"/>
  </r>
  <r>
    <x v="27"/>
    <s v="204-7-1"/>
    <n v="16"/>
    <s v="ADQUISICION DE LIBROS Y REVISTAS"/>
    <s v="LIBRO COMICS - HISTORIETA FRANKENSTEIN (NOVELA GRAFICA)"/>
    <n v="60102304"/>
    <s v="MÍNIMA CUANTÍA"/>
    <n v="5"/>
    <n v="4"/>
    <n v="2"/>
    <n v="39200"/>
    <s v="UNIDAD"/>
    <s v="NO SOLICITADAS"/>
  </r>
  <r>
    <x v="27"/>
    <s v="204-7-1"/>
    <n v="16"/>
    <s v="ADQUISICION DE LIBROS Y REVISTAS"/>
    <s v="LIBRO COMICS - HISTORIETA  20.000 LEGUAS DE VIAJE SUBMARINO (NOVELA GRAFICA)"/>
    <n v="60102304"/>
    <s v="MÍNIMA CUANTÍA"/>
    <n v="5"/>
    <n v="4"/>
    <n v="2"/>
    <n v="34000"/>
    <s v="UNIDAD"/>
    <s v="NO SOLICITADAS"/>
  </r>
  <r>
    <x v="27"/>
    <s v="204-7-1"/>
    <n v="16"/>
    <s v="ADQUISICION DE LIBROS Y REVISTAS"/>
    <s v="LIBRO COMICS - HISTORIETA DRÁCULA (NOVELA GRAFICA)"/>
    <n v="60102304"/>
    <s v="MÍNIMA CUANTÍA"/>
    <n v="5"/>
    <n v="4"/>
    <n v="2"/>
    <n v="45000"/>
    <s v="UNIDAD"/>
    <s v="NO SOLICITADAS"/>
  </r>
  <r>
    <x v="27"/>
    <s v="204-7-1"/>
    <n v="16"/>
    <s v="ADQUISICION DE LIBROS Y REVISTAS"/>
    <s v="LIBRO COMICS - HISTORIETA EL REY ARTURO Y LOS CABALLEROS DE LA MESA REDONDA (NOVELA GRAFICA)"/>
    <n v="60102304"/>
    <s v="MÍNIMA CUANTÍA"/>
    <n v="5"/>
    <n v="4"/>
    <n v="2"/>
    <n v="34000"/>
    <s v="UNIDAD"/>
    <s v="NO SOLICITADAS"/>
  </r>
  <r>
    <x v="27"/>
    <s v="204-7-1"/>
    <n v="16"/>
    <s v="ADQUISICION DE LIBROS Y REVISTAS"/>
    <s v="LIBRO COMICS - HISTORIETA STAR WARS ENCICLOPEDIA DE PERSONAJES"/>
    <n v="60102304"/>
    <s v="MÍNIMA CUANTÍA"/>
    <n v="5"/>
    <n v="4"/>
    <n v="2"/>
    <n v="98000"/>
    <s v="UNIDAD"/>
    <s v="NO SOLICITADAS"/>
  </r>
  <r>
    <x v="27"/>
    <s v="204-7-1"/>
    <n v="16"/>
    <s v="ADQUISICION DE LIBROS Y REVISTAS"/>
    <s v="LIBRO COMICS - HISTORIETA ROBINSON CRUSOE (NOVELA GRAFICA)"/>
    <n v="60102304"/>
    <s v="MÍNIMA CUANTÍA"/>
    <n v="5"/>
    <n v="4"/>
    <n v="2"/>
    <n v="48000"/>
    <s v="UNIDAD"/>
    <s v="NO SOLICITADAS"/>
  </r>
  <r>
    <x v="27"/>
    <s v="204-7-1"/>
    <n v="16"/>
    <s v="ADQUISICION DE LIBROS Y REVISTAS"/>
    <s v="LIBRO COMICS - HISTORIETA EL RUBIUS VIRTUAL HERO (VOL. 1)"/>
    <n v="60102304"/>
    <s v="MÍNIMA CUANTÍA"/>
    <n v="5"/>
    <n v="4"/>
    <n v="6"/>
    <n v="294000"/>
    <s v="UNIDAD"/>
    <s v="NO SOLICITADAS"/>
  </r>
  <r>
    <x v="27"/>
    <s v="204-7-1"/>
    <n v="16"/>
    <s v="ADQUISICION DE LIBROS Y REVISTAS"/>
    <s v="LIBRO COMICS - HISTORIETA RANMA 1/2 (TOMO 1)"/>
    <n v="60102304"/>
    <s v="MÍNIMA CUANTÍA"/>
    <n v="5"/>
    <n v="4"/>
    <n v="2"/>
    <n v="100200"/>
    <s v="UNIDAD"/>
    <s v="NO SOLICITADAS"/>
  </r>
  <r>
    <x v="27"/>
    <s v="204-7-3"/>
    <n v="16"/>
    <s v="EDICIÓN DE LIBROS, REVISTAS, ESCRITOS Y TRABAJOS TIPOGRÁFICOS"/>
    <s v="HOJAS DE RESPUESTA INVENTARIO DE INTERESES Y PREFERENCIAS PROFESIONALES IPP-R"/>
    <n v="55101520"/>
    <s v="CONTRATACIÓN DIRECTA"/>
    <n v="2"/>
    <n v="6"/>
    <n v="3"/>
    <n v="735000"/>
    <s v="PAQUETE"/>
    <s v="NO SOLICITADAS"/>
  </r>
  <r>
    <x v="27"/>
    <s v="204-8-1"/>
    <n v="16"/>
    <s v="ACUEDUCTO ALCANTARILLADO Y ASEO"/>
    <s v="SERVICIO DE ACUEDUCTO, ALCANTARILLADO Y ASEO"/>
    <n v="83101500"/>
    <s v="SOLICITUD DE INFORMACIÓN A LOS PROVEEDORES"/>
    <n v="1"/>
    <n v="12"/>
    <n v="1"/>
    <n v="11955580"/>
    <s v="GLOBAL"/>
    <s v="NO SOLICITADAS"/>
  </r>
  <r>
    <x v="27"/>
    <s v="204-8-2"/>
    <n v="16"/>
    <s v="ENERGIA"/>
    <s v="SERVICIO DE ENERGIA"/>
    <n v="83101800"/>
    <s v="SOLICITUD DE INFORMACIÓN A LOS PROVEEDORES"/>
    <n v="1"/>
    <n v="12"/>
    <n v="1"/>
    <n v="8035560"/>
    <s v="GLOBAL"/>
    <s v="NO SOLICITADAS"/>
  </r>
  <r>
    <x v="27"/>
    <s v="204-8-6"/>
    <n v="16"/>
    <s v="TELÉFONO, FAX Y OTROS"/>
    <s v="SERVICIO DE TELEFONO"/>
    <n v="83111500"/>
    <s v="SOLICITUD DE INFORMACIÓN A LOS PROVEEDORES"/>
    <n v="1"/>
    <n v="12"/>
    <n v="1"/>
    <n v="2472260"/>
    <s v="GLOBAL"/>
    <s v="NO SOLICITADAS"/>
  </r>
  <r>
    <x v="27"/>
    <s v="204-8-7"/>
    <n v="16"/>
    <s v="OTROS SERVICIOS PÚBLICOS"/>
    <s v="SERVICIO DE INTERNET"/>
    <n v="83121703"/>
    <s v="SOLICITUD DE INFORMACIÓN A LOS PROVEEDORES"/>
    <n v="1"/>
    <n v="12"/>
    <n v="1"/>
    <n v="5184000"/>
    <s v="GLOBAL"/>
    <s v="NO SOLICITADAS"/>
  </r>
  <r>
    <x v="27"/>
    <s v="204-21-1"/>
    <n v="16"/>
    <s v="ELEMENTOS PARA BIENESTAR SOCIAL"/>
    <s v="BALONES DE FUTBOL NO. 5"/>
    <n v="49161504"/>
    <s v="MÍNIMA CUANTÍA"/>
    <n v="5"/>
    <n v="4"/>
    <n v="5"/>
    <n v="476000"/>
    <s v="UNIDAD"/>
    <s v="NO SOLICITADAS"/>
  </r>
  <r>
    <x v="27"/>
    <s v="204-21-1"/>
    <n v="16"/>
    <s v="ELEMENTOS PARA BIENESTAR SOCIAL"/>
    <s v="BALONES FUTSAL"/>
    <n v="49161504"/>
    <s v="MÍNIMA CUANTÍA"/>
    <n v="5"/>
    <n v="4"/>
    <n v="7"/>
    <n v="749700"/>
    <s v="UNIDAD"/>
    <s v="NO SOLICITADAS"/>
  </r>
  <r>
    <x v="27"/>
    <s v="204-21-1"/>
    <n v="16"/>
    <s v="ELEMENTOS PARA BIENESTAR SOCIAL"/>
    <s v="BALONES MINI BALONCESTO NO. 3"/>
    <n v="49161603"/>
    <s v="MÍNIMA CUANTÍA"/>
    <n v="5"/>
    <n v="4"/>
    <n v="6"/>
    <n v="285600"/>
    <s v="UNIDAD"/>
    <s v="NO SOLICITADAS"/>
  </r>
  <r>
    <x v="27"/>
    <s v="204-21-1"/>
    <n v="16"/>
    <s v="ELEMENTOS PARA BIENESTAR SOCIAL"/>
    <s v="BALONES VOLEIBOL"/>
    <n v="49161608"/>
    <s v="MÍNIMA CUANTÍA"/>
    <n v="5"/>
    <n v="4"/>
    <n v="13"/>
    <n v="1082900"/>
    <s v="UNIDAD"/>
    <s v="NO SOLICITADAS"/>
  </r>
  <r>
    <x v="27"/>
    <s v="204-21-1"/>
    <n v="16"/>
    <s v="ELEMENTOS PARA BIENESTAR SOCIAL"/>
    <s v="JUEGO MALLAS DE FUTSAL"/>
    <n v="49221505"/>
    <s v="MÍNIMA CUANTÍA"/>
    <n v="5"/>
    <n v="4"/>
    <n v="2"/>
    <n v="357000"/>
    <s v="JUEGO"/>
    <s v="NO SOLICITADAS"/>
  </r>
  <r>
    <x v="27"/>
    <s v="204-21-1"/>
    <n v="16"/>
    <s v="ELEMENTOS PARA BIENESTAR SOCIAL"/>
    <s v="MALLAS TENIS DE CAMPO"/>
    <n v="49221505"/>
    <s v="MÍNIMA CUANTÍA"/>
    <n v="5"/>
    <n v="4"/>
    <n v="1"/>
    <n v="476000"/>
    <s v="UNIDAD"/>
    <s v="NO SOLICITADAS"/>
  </r>
  <r>
    <x v="27"/>
    <s v="204-21-1"/>
    <n v="16"/>
    <s v="ELEMENTOS PARA BIENESTAR SOCIAL"/>
    <s v="JUEGO DE MESA AJEDREZ"/>
    <n v="60141102"/>
    <s v="MÍNIMA CUANTÍA"/>
    <n v="5"/>
    <n v="4"/>
    <n v="14"/>
    <n v="756000"/>
    <s v="UNIDAD"/>
    <s v="NO SOLICITADAS"/>
  </r>
  <r>
    <x v="27"/>
    <s v="204-21-2"/>
    <n v="16"/>
    <s v="ELEMENTOS PARA CAPACITACION"/>
    <s v="SILUETAS PARA POLIGONOS"/>
    <n v="49181600"/>
    <s v="MÍNIMA CUANTÍA"/>
    <n v="4"/>
    <n v="4"/>
    <n v="152"/>
    <n v="56434.559999999998"/>
    <s v="UNIDAD"/>
    <s v="NO SOLICITADAS"/>
  </r>
  <r>
    <x v="27"/>
    <s v="204-41-13"/>
    <n v="16"/>
    <s v="OTROS GASTOS POR ADQUISICION DE SERVICIOS"/>
    <s v="AUDITORIA DE SEGUIMIENTO ACTUALIZACIÓN ISO 9001:2015"/>
    <n v="80101500"/>
    <s v="MÍNIMA CUANTÍA"/>
    <n v="1"/>
    <n v="10"/>
    <n v="1"/>
    <n v="6247500"/>
    <s v="GLOBAL"/>
    <s v="NO SOLICITADAS"/>
  </r>
  <r>
    <x v="27"/>
    <s v="204-41-13"/>
    <n v="16"/>
    <s v="OTROS GASTOS POR ADQUISICION DE SERVICIOS"/>
    <s v="RECARGA CILINDRO DIOXIDO DE CARBONO CO2 DE 10 KILOS"/>
    <n v="12142104"/>
    <s v="MÍNIMA CUANTÍA"/>
    <n v="4"/>
    <n v="4"/>
    <n v="1"/>
    <n v="120904"/>
    <s v="GLOBAL"/>
    <s v="NO SOLICITADAS"/>
  </r>
  <r>
    <x v="27"/>
    <s v="204-41-13"/>
    <n v="16"/>
    <s v="OTROS GASTOS POR ADQUISICION DE SERVICIOS"/>
    <s v="RECARGA CILINDRO DIOXIDO DE CARBONO CO2 DE 25 KILOS"/>
    <n v="12142104"/>
    <s v="MÍNIMA CUANTÍA"/>
    <n v="4"/>
    <n v="4"/>
    <n v="1"/>
    <n v="142800"/>
    <s v="GLOBAL"/>
    <s v="NO SOLICITADAS"/>
  </r>
  <r>
    <x v="27"/>
    <s v="204-41-13"/>
    <n v="16"/>
    <s v="OTROS GASTOS POR ADQUISICION DE SERVICIOS"/>
    <s v="SERVICIO DE RECARGA DE EXTINTORES"/>
    <n v="72101516"/>
    <s v="MÍNIMA CUANTÍA"/>
    <n v="6"/>
    <n v="6"/>
    <n v="1"/>
    <n v="1876000"/>
    <s v="GLOBAL"/>
    <s v="NO SOLICITADAS"/>
  </r>
  <r>
    <x v="28"/>
    <s v="101-5-86"/>
    <n v="10"/>
    <s v="PARTIDA ALIMENTACION SOLDADOS"/>
    <s v="PARTIDA ALIMENTACION SOLDADOS"/>
    <n v="0"/>
    <s v="MÍNIMA CUANTÍA"/>
    <n v="1"/>
    <n v="6"/>
    <n v="1"/>
    <n v="45000000"/>
    <s v="GLOBAL"/>
    <s v=""/>
  </r>
  <r>
    <x v="28"/>
    <s v="203-50-5"/>
    <n v="10"/>
    <s v="CONTRIBUCIONES"/>
    <s v="CUMPLIMIENTO RESOLUCIÓN CORPORINOQUIA"/>
    <n v="93161602"/>
    <s v="MÍNIMA CUANTÍA"/>
    <n v="1"/>
    <n v="6"/>
    <n v="1"/>
    <n v="7681188"/>
    <s v="GLOBAL"/>
    <s v=""/>
  </r>
  <r>
    <x v="28"/>
    <s v="204-1-3"/>
    <n v="10"/>
    <s v="HERRAMIENTAS"/>
    <s v="ALICATE DIELECTRICO -  GAORI "/>
    <n v="27112148"/>
    <s v="MÍNIMA CUANTÍA"/>
    <n v="1"/>
    <n v="6"/>
    <n v="2"/>
    <n v="77140"/>
    <s v="UNIDAD"/>
    <s v=""/>
  </r>
  <r>
    <x v="28"/>
    <s v="204-1-3"/>
    <n v="10"/>
    <s v="HERRAMIENTAS"/>
    <s v="CORTAVIDRIOS TOYO - GAORI "/>
    <n v="27111514"/>
    <s v="MÍNIMA CUANTÍA"/>
    <n v="1"/>
    <n v="6"/>
    <n v="2"/>
    <n v="26390"/>
    <s v="UNIDAD"/>
    <s v=""/>
  </r>
  <r>
    <x v="28"/>
    <s v="204-1-3"/>
    <n v="10"/>
    <s v="HERRAMIENTAS"/>
    <s v="HOJA PARA SEGUETA PAQ 10 - GAORI "/>
    <n v="27111552"/>
    <s v="MÍNIMA CUANTÍA"/>
    <n v="1"/>
    <n v="6"/>
    <n v="10"/>
    <n v="35530"/>
    <s v="UNIDAD"/>
    <s v=""/>
  </r>
  <r>
    <x v="28"/>
    <s v="204-1-3"/>
    <n v="10"/>
    <s v="HERRAMIENTAS"/>
    <s v="CAJA DE HERRAMIENTAS METALICA CON BANDEJA PLEGABLE -  GAORI "/>
    <n v="39121310"/>
    <s v="MÍNIMA CUANTÍA"/>
    <n v="1"/>
    <n v="6"/>
    <n v="2"/>
    <n v="1461600"/>
    <s v="UNIDAD"/>
    <s v=""/>
  </r>
  <r>
    <x v="28"/>
    <s v="204-1-3"/>
    <n v="10"/>
    <s v="HERRAMIENTAS"/>
    <s v="FLEXOMETRO DE 6M - GAORI "/>
    <n v="41115309"/>
    <s v="MÍNIMA CUANTÍA"/>
    <n v="1"/>
    <n v="6"/>
    <n v="6"/>
    <n v="91350"/>
    <s v="UNIDAD"/>
    <s v=""/>
  </r>
  <r>
    <x v="28"/>
    <s v="204-1-3"/>
    <n v="10"/>
    <s v="HERRAMIENTAS"/>
    <s v="REMACHADORA CABEZA GIRATORIA -  GAORI "/>
    <n v="27112409"/>
    <s v="MÍNIMA CUANTÍA"/>
    <n v="1"/>
    <n v="6"/>
    <n v="2"/>
    <n v="253750"/>
    <s v="UNIDAD"/>
    <s v=""/>
  </r>
  <r>
    <x v="28"/>
    <s v="204-1-3"/>
    <n v="10"/>
    <s v="HERRAMIENTAS"/>
    <s v="CORTATUBOS PVC RIDGID PC 1375 -  GAORI "/>
    <n v="23101508"/>
    <s v="MÍNIMA CUANTÍA"/>
    <n v="1"/>
    <n v="6"/>
    <n v="2"/>
    <n v="50750"/>
    <s v="UNIDAD"/>
    <s v=""/>
  </r>
  <r>
    <x v="28"/>
    <s v="204-1-3"/>
    <n v="10"/>
    <s v="HERRAMIENTAS"/>
    <s v="DOBLATUBO CAPACIDAD HASTA 1 &quot; USO INDUSTRIAL TUBERIA DE COBRE. -  GAORI "/>
    <n v="27112700"/>
    <s v="MÍNIMA CUANTÍA"/>
    <n v="1"/>
    <n v="6"/>
    <n v="1"/>
    <n v="111650"/>
    <s v="UNIDAD"/>
    <s v=""/>
  </r>
  <r>
    <x v="28"/>
    <s v="204-1-3"/>
    <n v="10"/>
    <s v="HERRAMIENTAS"/>
    <s v="BOQUILLA ADAPTADORA PARA SERVICIO DE A/C AUTOMOTRIZ - GAORI "/>
    <n v="20122005"/>
    <s v="MÍNIMA CUANTÍA"/>
    <n v="1"/>
    <n v="6"/>
    <n v="1"/>
    <n v="280000"/>
    <s v="UNIDAD"/>
    <s v=""/>
  </r>
  <r>
    <x v="28"/>
    <s v="204-1-3"/>
    <n v="10"/>
    <s v="HERRAMIENTAS"/>
    <s v="LINTERNA RECARGABLE DE MANO - RADAR"/>
    <n v="39111610"/>
    <s v="MÍNIMA CUANTÍA"/>
    <n v="1"/>
    <n v="6"/>
    <n v="2"/>
    <n v="700000"/>
    <s v="UNIDAD"/>
    <s v=""/>
  </r>
  <r>
    <x v="28"/>
    <s v="204-1-3"/>
    <n v="10"/>
    <s v="HERRAMIENTAS"/>
    <s v="LINTERNA RECARGABLE PARA CABEZA - RADAR"/>
    <n v="39111610"/>
    <s v="MÍNIMA CUANTÍA"/>
    <n v="1"/>
    <n v="6"/>
    <n v="2"/>
    <n v="300000"/>
    <s v="UNIDAD"/>
    <s v=""/>
  </r>
  <r>
    <x v="28"/>
    <s v="204-1-3"/>
    <n v="10"/>
    <s v="HERRAMIENTAS"/>
    <s v="ESPEJO RETRACTIL - RADAR"/>
    <n v="27111814"/>
    <s v="MÍNIMA CUANTÍA"/>
    <n v="1"/>
    <n v="6"/>
    <n v="1"/>
    <n v="100000"/>
    <s v="UNIDAD"/>
    <s v=""/>
  </r>
  <r>
    <x v="28"/>
    <s v="204-1-3"/>
    <n v="10"/>
    <s v="HERRAMIENTAS"/>
    <s v="GRASERA MANUAL - RADAR"/>
    <n v="40141736"/>
    <s v="MÍNIMA CUANTÍA"/>
    <n v="1"/>
    <n v="6"/>
    <n v="1"/>
    <n v="150000"/>
    <s v="UNIDAD"/>
    <s v=""/>
  </r>
  <r>
    <x v="28"/>
    <s v="204-1-3"/>
    <n v="10"/>
    <s v="HERRAMIENTAS"/>
    <s v="KIT DE HERRAMIENTAS DE SOLDADURA PORTÁTIL DE GAS BUTANO - RADAR"/>
    <n v="23271712"/>
    <s v="MÍNIMA CUANTÍA"/>
    <n v="1"/>
    <n v="6"/>
    <n v="1"/>
    <n v="300000"/>
    <s v="UNIDAD"/>
    <s v=""/>
  </r>
  <r>
    <x v="28"/>
    <s v="204-1-3"/>
    <n v="10"/>
    <s v="HERRAMIENTAS"/>
    <s v="PISTOLA DE CALOR - RADAR"/>
    <n v="27112717"/>
    <s v="MÍNIMA CUANTÍA"/>
    <n v="1"/>
    <n v="6"/>
    <n v="1"/>
    <n v="250000"/>
    <s v="UNIDAD"/>
    <s v=""/>
  </r>
  <r>
    <x v="28"/>
    <s v="204-1-3"/>
    <n v="10"/>
    <s v="HERRAMIENTAS"/>
    <s v="TIMING INDICATOR EASTERN TECHNOLOGY CORPORATION   P/N E25 - ESTEC"/>
    <n v="41111917"/>
    <s v="MÍNIMA CUANTÍA"/>
    <n v="1"/>
    <n v="6"/>
    <n v="1"/>
    <n v="357000"/>
    <s v="UNIDAD"/>
    <s v=""/>
  </r>
  <r>
    <x v="28"/>
    <s v="204-1-3"/>
    <n v="10"/>
    <s v="HERRAMIENTAS"/>
    <s v="KIT REPARACION ELECTRICA DMC  P/N DMC286-02 - ESTEC"/>
    <n v="39121311"/>
    <s v="MÍNIMA CUANTÍA"/>
    <n v="1"/>
    <n v="6"/>
    <n v="1"/>
    <n v="33861450"/>
    <s v="UNIDAD"/>
    <s v=""/>
  </r>
  <r>
    <x v="28"/>
    <s v="204-1-3"/>
    <n v="10"/>
    <s v="HERRAMIENTAS"/>
    <s v="SPARK PLUG TEST UNIT CHAMPION AEROSPACE  P/N CT475AV - ESTEC"/>
    <n v="41111917"/>
    <s v="MÍNIMA CUANTÍA"/>
    <n v="1"/>
    <n v="6"/>
    <n v="1"/>
    <n v="7973000"/>
    <s v="UNIDAD"/>
    <s v=""/>
  </r>
  <r>
    <x v="28"/>
    <s v="204-1-3"/>
    <n v="10"/>
    <s v="HERRAMIENTAS"/>
    <s v="GAP GAUGE PARA BUJIAS CHAMPION AEROSPACE  P/N CT450 -  ESTEC"/>
    <n v="26101757"/>
    <s v="MÍNIMA CUANTÍA"/>
    <n v="1"/>
    <n v="6"/>
    <n v="1"/>
    <n v="214200"/>
    <s v="UNIDAD"/>
    <s v=""/>
  </r>
  <r>
    <x v="28"/>
    <s v="204-1-3"/>
    <n v="10"/>
    <s v="HERRAMIENTAS"/>
    <s v="MAGOHMETER DE CAPACIDAD 500 A 1000 VOLT  P/N FLUKE 1507DIGITAL  - ESTEC"/>
    <n v="41113630"/>
    <s v="MÍNIMA CUANTÍA"/>
    <n v="1"/>
    <n v="6"/>
    <n v="1"/>
    <n v="2499000"/>
    <s v="UNIDAD"/>
    <s v=""/>
  </r>
  <r>
    <x v="28"/>
    <s v="204-1-3"/>
    <n v="10"/>
    <s v="HERRAMIENTAS"/>
    <s v="START PAC TROLLEY (SOPORTE TRANSPORTE) - ESTEC"/>
    <n v="41114519"/>
    <s v="MÍNIMA CUANTÍA"/>
    <n v="1"/>
    <n v="6"/>
    <n v="2"/>
    <n v="4284000"/>
    <s v="UNIDAD"/>
    <s v=""/>
  </r>
  <r>
    <x v="28"/>
    <s v="204-1-3"/>
    <n v="10"/>
    <s v="HERRAMIENTAS"/>
    <s v="GATO PARA AVION, BOGERT AVIATION AERO JACK KIT P/N 12-02096 - ESTEC"/>
    <n v="24101612"/>
    <s v="MÍNIMA CUANTÍA"/>
    <n v="1"/>
    <n v="6"/>
    <n v="1"/>
    <n v="4641000"/>
    <s v="UNIDAD"/>
    <s v=""/>
  </r>
  <r>
    <x v="28"/>
    <s v="204-1-3"/>
    <n v="10"/>
    <s v="HERRAMIENTAS"/>
    <s v="PROBADOR DE CABLES DE ALTA PARA MAGNETOS, HIGH VOLTAGE CABLE TESTER P/N E5 DE EASTERN TECHNOLOGY CORPORATION - ESTEC"/>
    <n v="41111917"/>
    <s v="MÍNIMA CUANTÍA"/>
    <n v="1"/>
    <n v="6"/>
    <n v="1"/>
    <n v="648900"/>
    <s v="UNIDAD"/>
    <s v=""/>
  </r>
  <r>
    <x v="28"/>
    <s v="204-1-3"/>
    <n v="10"/>
    <s v="HERRAMIENTAS"/>
    <s v="CARGADOR PARA BATERIAS DE 24 VOLT SNAPON - ESTEC"/>
    <n v="26111704"/>
    <s v="MÍNIMA CUANTÍA"/>
    <n v="1"/>
    <n v="6"/>
    <n v="1"/>
    <n v="714000"/>
    <s v="UNIDAD"/>
    <s v=""/>
  </r>
  <r>
    <x v="28"/>
    <s v="204-1-3"/>
    <n v="10"/>
    <s v="HERRAMIENTAS"/>
    <s v="TANQUE PARA DRENAR ACEITE DE MOTOR SNAPON   N/P YA743 - ESTEC"/>
    <n v="20142904"/>
    <s v="MÍNIMA CUANTÍA"/>
    <n v="1"/>
    <n v="6"/>
    <n v="1"/>
    <n v="3332000"/>
    <s v="UNIDAD"/>
    <s v=""/>
  </r>
  <r>
    <x v="28"/>
    <s v="204-1-9"/>
    <n v="10"/>
    <s v="EQUIPO DE CAFETERIA"/>
    <s v="BANDEJA PANADERIA 51X38X2,5"/>
    <n v="52151905"/>
    <s v="MÍNIMA CUANTÍA"/>
    <n v="1"/>
    <n v="6"/>
    <n v="2"/>
    <n v="44398"/>
    <s v="UNIDAD"/>
    <s v=""/>
  </r>
  <r>
    <x v="28"/>
    <s v="204-1-9"/>
    <n v="10"/>
    <s v="EQUIPO DE CAFETERIA"/>
    <s v="COLADOR METALICO"/>
    <n v="52151604"/>
    <s v="MÍNIMA CUANTÍA"/>
    <n v="1"/>
    <n v="6"/>
    <n v="2"/>
    <n v="17758"/>
    <s v="UNIDAD"/>
    <s v=""/>
  </r>
  <r>
    <x v="28"/>
    <s v="204-1-9"/>
    <n v="10"/>
    <s v="EQUIPO DE CAFETERIA"/>
    <s v="COLADOR PLASTICO "/>
    <n v="52151604"/>
    <s v="MÍNIMA CUANTÍA"/>
    <n v="1"/>
    <n v="6"/>
    <n v="2"/>
    <n v="41438"/>
    <s v="UNIDAD"/>
    <s v=""/>
  </r>
  <r>
    <x v="28"/>
    <s v="204-1-9"/>
    <n v="10"/>
    <s v="EQUIPO DE CAFETERIA"/>
    <s v="COPA  PARA AGUA"/>
    <n v="52152104"/>
    <s v="MÍNIMA CUANTÍA"/>
    <n v="1"/>
    <n v="6"/>
    <n v="35"/>
    <n v="414400"/>
    <s v="UNIDAD"/>
    <s v=""/>
  </r>
  <r>
    <x v="28"/>
    <s v="204-1-9"/>
    <n v="10"/>
    <s v="EQUIPO DE CAFETERIA"/>
    <s v="COPA PARA VINO "/>
    <n v="52152104"/>
    <s v="MÍNIMA CUANTÍA"/>
    <n v="1"/>
    <n v="6"/>
    <n v="26"/>
    <n v="577174"/>
    <s v="UNIDAD"/>
    <s v=""/>
  </r>
  <r>
    <x v="28"/>
    <s v="204-1-9"/>
    <n v="10"/>
    <s v="EQUIPO DE CAFETERIA"/>
    <s v="CUCHARON  8 ONZ REGULAR"/>
    <n v="52151600"/>
    <s v="MÍNIMA CUANTÍA"/>
    <n v="1"/>
    <n v="6"/>
    <n v="2"/>
    <n v="27000"/>
    <s v="UNIDAD"/>
    <s v=""/>
  </r>
  <r>
    <x v="28"/>
    <s v="204-1-9"/>
    <n v="10"/>
    <s v="EQUIPO DE CAFETERIA"/>
    <s v="CUCHARON METALICO MEDIANO"/>
    <n v="52151600"/>
    <s v="MÍNIMA CUANTÍA"/>
    <n v="1"/>
    <n v="6"/>
    <n v="2"/>
    <n v="18000"/>
    <s v="UNIDAD"/>
    <s v=""/>
  </r>
  <r>
    <x v="28"/>
    <s v="204-1-9"/>
    <n v="10"/>
    <s v="EQUIPO DE CAFETERIA"/>
    <s v="CUCHARON PARA SOPA "/>
    <n v="52151600"/>
    <s v="MÍNIMA CUANTÍA"/>
    <n v="1"/>
    <n v="6"/>
    <n v="2"/>
    <n v="38998"/>
    <s v="UNIDAD"/>
    <s v=""/>
  </r>
  <r>
    <x v="28"/>
    <s v="204-1-9"/>
    <n v="10"/>
    <s v="EQUIPO DE CAFETERIA"/>
    <s v="CUCHILLO GRANDE COCINA PROF TRAMONTINA"/>
    <n v="52151702"/>
    <s v="MÍNIMA CUANTÍA"/>
    <n v="1"/>
    <n v="6"/>
    <n v="3"/>
    <n v="76497"/>
    <s v="UNIDAD"/>
    <s v=""/>
  </r>
  <r>
    <x v="28"/>
    <s v="204-1-9"/>
    <n v="10"/>
    <s v="EQUIPO DE CAFETERIA"/>
    <s v="CUCHILLO HACHUELA PROF TRAMONTINA"/>
    <n v="52151702"/>
    <s v="MÍNIMA CUANTÍA"/>
    <n v="1"/>
    <n v="6"/>
    <n v="2"/>
    <n v="54000"/>
    <s v="UNIDAD"/>
    <s v=""/>
  </r>
  <r>
    <x v="28"/>
    <s v="204-1-9"/>
    <n v="10"/>
    <s v="EQUIPO DE CAFETERIA"/>
    <s v="CUCHILLO MEDIANO COCINA PROF TRAMONTINA"/>
    <n v="52151702"/>
    <s v="MÍNIMA CUANTÍA"/>
    <n v="1"/>
    <n v="6"/>
    <n v="2"/>
    <n v="35600"/>
    <s v="UNIDAD"/>
    <s v=""/>
  </r>
  <r>
    <x v="28"/>
    <s v="204-1-9"/>
    <n v="10"/>
    <s v="EQUIPO DE CAFETERIA"/>
    <s v="CUCHILLO PEQUEÑO COCINA PROF TRAMONTINA"/>
    <n v="52151702"/>
    <s v="MÍNIMA CUANTÍA"/>
    <n v="1"/>
    <n v="6"/>
    <n v="2"/>
    <n v="21000"/>
    <s v="UNIDAD"/>
    <s v=""/>
  </r>
  <r>
    <x v="28"/>
    <s v="204-1-9"/>
    <n v="10"/>
    <s v="EQUIPO DE CAFETERIA"/>
    <s v="ESCURRIDOR METALICO"/>
    <n v="52151600"/>
    <s v="MÍNIMA CUANTÍA"/>
    <n v="1"/>
    <n v="6"/>
    <n v="2"/>
    <n v="44998"/>
    <s v="UNIDAD"/>
    <s v=""/>
  </r>
  <r>
    <x v="28"/>
    <s v="204-1-9"/>
    <n v="10"/>
    <s v="EQUIPO DE CAFETERIA"/>
    <s v="ESPATULA ALTA TEMPERATURA 35CM"/>
    <n v="52151600"/>
    <s v="MÍNIMA CUANTÍA"/>
    <n v="1"/>
    <n v="6"/>
    <n v="1"/>
    <n v="21000"/>
    <s v="UNIDAD"/>
    <s v=""/>
  </r>
  <r>
    <x v="28"/>
    <s v="204-1-9"/>
    <n v="10"/>
    <s v="EQUIPO DE CAFETERIA"/>
    <s v="ESPATULA DE COCINA ACERO"/>
    <n v="52151600"/>
    <s v="MÍNIMA CUANTÍA"/>
    <n v="1"/>
    <n v="6"/>
    <n v="1"/>
    <n v="7499"/>
    <s v="UNIDAD"/>
    <s v=""/>
  </r>
  <r>
    <x v="28"/>
    <s v="204-1-9"/>
    <n v="10"/>
    <s v="EQUIPO DE CAFETERIA"/>
    <s v="HORNO DOS CAMARAS"/>
    <n v="48101517"/>
    <s v="MÍNIMA CUANTÍA"/>
    <n v="1"/>
    <n v="6"/>
    <n v="1"/>
    <n v="1087500"/>
    <s v="UNIDAD"/>
    <s v=""/>
  </r>
  <r>
    <x v="28"/>
    <s v="204-1-9"/>
    <n v="10"/>
    <s v="EQUIPO DE CAFETERIA"/>
    <s v="JARRA DE VIDRIO"/>
    <n v="52152001"/>
    <s v="MÍNIMA CUANTÍA"/>
    <n v="1"/>
    <n v="6"/>
    <n v="1"/>
    <n v="36249"/>
    <s v="UNIDAD"/>
    <s v=""/>
  </r>
  <r>
    <x v="28"/>
    <s v="204-1-9"/>
    <n v="10"/>
    <s v="EQUIPO DE CAFETERIA"/>
    <s v="JARRA AMERICANA 8 LTS"/>
    <n v="52152001"/>
    <s v="MÍNIMA CUANTÍA"/>
    <n v="1"/>
    <n v="6"/>
    <n v="5"/>
    <n v="30000"/>
    <s v="UNIDAD"/>
    <s v=""/>
  </r>
  <r>
    <x v="28"/>
    <s v="204-1-9"/>
    <n v="10"/>
    <s v="EQUIPO DE CAFETERIA"/>
    <s v="JARRAS DE ACERO INOXIDABLE"/>
    <n v="52152001"/>
    <s v="MÍNIMA CUANTÍA"/>
    <n v="1"/>
    <n v="6"/>
    <n v="3"/>
    <n v="126000"/>
    <s v="UNIDAD"/>
    <s v=""/>
  </r>
  <r>
    <x v="28"/>
    <s v="204-1-9"/>
    <n v="10"/>
    <s v="EQUIPO DE CAFETERIA"/>
    <s v="OLLA TIPO INDIO GRANDE "/>
    <n v="52151807"/>
    <s v="MÍNIMA CUANTÍA"/>
    <n v="1"/>
    <n v="6"/>
    <n v="1"/>
    <n v="389999"/>
    <s v="UNIDAD"/>
    <s v=""/>
  </r>
  <r>
    <x v="28"/>
    <s v="204-1-9"/>
    <n v="10"/>
    <s v="EQUIPO DE CAFETERIA"/>
    <s v="PLATO CHOCOLATERO"/>
    <n v="52152000"/>
    <s v="MÍNIMA CUANTÍA"/>
    <n v="1"/>
    <n v="6"/>
    <n v="80"/>
    <n v="1080000"/>
    <s v="UNIDAD"/>
    <s v=""/>
  </r>
  <r>
    <x v="28"/>
    <s v="204-1-9"/>
    <n v="10"/>
    <s v="EQUIPO DE CAFETERIA"/>
    <s v="MAQUINA DE HACER HIELO"/>
    <n v="24131901"/>
    <s v="MÍNIMA CUANTÍA"/>
    <n v="1"/>
    <n v="6"/>
    <n v="1"/>
    <n v="1160000"/>
    <s v="UNIDAD"/>
    <s v=""/>
  </r>
  <r>
    <x v="28"/>
    <s v="204-1-9"/>
    <n v="10"/>
    <s v="EQUIPO DE CAFETERIA"/>
    <s v="EXPRIMIDOR"/>
    <n v="52151600"/>
    <s v="MÍNIMA CUANTÍA"/>
    <n v="1"/>
    <n v="6"/>
    <n v="1"/>
    <n v="60000"/>
    <s v="UNIDAD"/>
    <s v=""/>
  </r>
  <r>
    <x v="28"/>
    <s v="204-1-9"/>
    <n v="10"/>
    <s v="EQUIPO DE CAFETERIA"/>
    <s v="PINZA GRANDE"/>
    <n v="52151600"/>
    <s v="MÍNIMA CUANTÍA"/>
    <n v="1"/>
    <n v="6"/>
    <n v="2"/>
    <n v="59998"/>
    <s v="UNIDAD"/>
    <s v=""/>
  </r>
  <r>
    <x v="28"/>
    <s v="204-1-9"/>
    <n v="10"/>
    <s v="EQUIPO DE CAFETERIA"/>
    <s v="PINZA PEQUEÑA"/>
    <n v="52151600"/>
    <s v="MÍNIMA CUANTÍA"/>
    <n v="1"/>
    <n v="6"/>
    <n v="2"/>
    <n v="23998"/>
    <s v="UNIDAD"/>
    <s v=""/>
  </r>
  <r>
    <x v="28"/>
    <s v="204-1-9"/>
    <n v="10"/>
    <s v="EQUIPO DE CAFETERIA"/>
    <s v="SALEROS"/>
    <n v="52152013"/>
    <s v="MÍNIMA CUANTÍA"/>
    <n v="1"/>
    <n v="6"/>
    <n v="20"/>
    <n v="239980"/>
    <s v="UNIDAD"/>
    <s v=""/>
  </r>
  <r>
    <x v="28"/>
    <s v="204-1-9"/>
    <n v="10"/>
    <s v="EQUIPO DE CAFETERIA"/>
    <s v="SALSERAS"/>
    <n v="52152010"/>
    <s v="MÍNIMA CUANTÍA"/>
    <n v="1"/>
    <n v="6"/>
    <n v="20"/>
    <n v="270000"/>
    <s v="UNIDAD"/>
    <s v=""/>
  </r>
  <r>
    <x v="28"/>
    <s v="204-1-9"/>
    <n v="10"/>
    <s v="EQUIPO DE CAFETERIA"/>
    <s v="SERVILLETEROS PLASTICOS"/>
    <n v="52152300"/>
    <s v="MÍNIMA CUANTÍA"/>
    <n v="1"/>
    <n v="6"/>
    <n v="20"/>
    <n v="179780"/>
    <s v="UNIDAD"/>
    <s v=""/>
  </r>
  <r>
    <x v="28"/>
    <s v="204-1-9"/>
    <n v="10"/>
    <s v="EQUIPO DE CAFETERIA"/>
    <s v="TABLA ACRILICA PEQUEÑA"/>
    <n v="52152300"/>
    <s v="MÍNIMA CUANTÍA"/>
    <n v="1"/>
    <n v="6"/>
    <n v="2"/>
    <n v="28998"/>
    <s v="UNIDAD"/>
    <s v=""/>
  </r>
  <r>
    <x v="28"/>
    <s v="204-1-9"/>
    <n v="10"/>
    <s v="EQUIPO DE CAFETERIA"/>
    <s v="TIJERAS PARA PORCIONAR POLLO"/>
    <n v="27111533"/>
    <s v="MÍNIMA CUANTÍA"/>
    <n v="1"/>
    <n v="6"/>
    <n v="1"/>
    <n v="43499"/>
    <s v="UNIDAD"/>
    <s v=""/>
  </r>
  <r>
    <x v="28"/>
    <s v="204-1-9"/>
    <n v="10"/>
    <s v="EQUIPO DE CAFETERIA"/>
    <s v="PLATO HONDO S/ALA "/>
    <n v="52152000"/>
    <s v="MÍNIMA CUANTÍA"/>
    <n v="1"/>
    <n v="6"/>
    <n v="80"/>
    <n v="599920"/>
    <s v="UNIDAD"/>
    <s v=""/>
  </r>
  <r>
    <x v="28"/>
    <s v="204-1-9"/>
    <n v="10"/>
    <s v="EQUIPO DE CAFETERIA"/>
    <s v="PLATO PANDO BASE 26,5 CM"/>
    <n v="52152000"/>
    <s v="MÍNIMA CUANTÍA"/>
    <n v="1"/>
    <n v="6"/>
    <n v="80"/>
    <n v="1439920"/>
    <s v="UNIDAD"/>
    <s v=""/>
  </r>
  <r>
    <x v="28"/>
    <s v="204-1-9"/>
    <n v="10"/>
    <s v="EQUIPO DE CAFETERIA"/>
    <s v="PLATO PANDO ESTANDAR 22,5"/>
    <n v="52152000"/>
    <s v="MÍNIMA CUANTÍA"/>
    <n v="1"/>
    <n v="6"/>
    <n v="80"/>
    <n v="1080000"/>
    <s v="UNIDAD"/>
    <s v=""/>
  </r>
  <r>
    <x v="28"/>
    <s v="204-1-9"/>
    <n v="10"/>
    <s v="EQUIPO DE CAFETERIA"/>
    <s v="POCILLO CHOCOLATERO"/>
    <n v="52152101"/>
    <s v="MÍNIMA CUANTÍA"/>
    <n v="1"/>
    <n v="6"/>
    <n v="80"/>
    <n v="480000"/>
    <s v="UNIDAD"/>
    <s v=""/>
  </r>
  <r>
    <x v="28"/>
    <s v="204-1-9"/>
    <n v="10"/>
    <s v="EQUIPO DE CAFETERIA"/>
    <s v="PROCESADOR DE VEGETALES INDUSTRIAL 1/2 HP. 4 DISCOS"/>
    <n v="52141514"/>
    <s v="MÍNIMA CUANTÍA"/>
    <n v="1"/>
    <n v="6"/>
    <n v="1"/>
    <n v="4645599"/>
    <s v="UNIDAD"/>
    <s v=""/>
  </r>
  <r>
    <x v="28"/>
    <s v="204-1-9"/>
    <n v="16"/>
    <s v="EQUIPO DE CAFETERIA"/>
    <s v="EQUIPO DE CAFETERIA - HORNO MICRO-ONDAS - GAORI "/>
    <n v="40101843"/>
    <s v="MÍNIMA CUANTÍA"/>
    <n v="1"/>
    <n v="6"/>
    <n v="4"/>
    <n v="756000"/>
    <s v="UNIDAD"/>
    <s v=""/>
  </r>
  <r>
    <x v="28"/>
    <s v="204-1-9"/>
    <n v="16"/>
    <s v="EQUIPO DE CAFETERIA"/>
    <s v="EQUIPO DE CAFETERIA - NEVERA MINI BAR -  GAORI "/>
    <n v="41103011"/>
    <s v="MÍNIMA CUANTÍA"/>
    <n v="1"/>
    <n v="6"/>
    <n v="4"/>
    <n v="2120000"/>
    <s v="UNIDAD"/>
    <s v=""/>
  </r>
  <r>
    <x v="28"/>
    <s v="204-1-9"/>
    <n v="10"/>
    <s v="EQUIPO DE CAFETERIA"/>
    <s v="ADICIÓN PRESUPUESTAL CON SALDOS DE APROPIACIÓN"/>
    <n v="52141534"/>
    <s v="MÍNIMA CUANTÍA"/>
    <n v="1"/>
    <n v="6"/>
    <n v="1"/>
    <n v="14474120"/>
    <s v="UNIDAD"/>
    <s v=""/>
  </r>
  <r>
    <x v="28"/>
    <s v="204-1-13"/>
    <n v="10"/>
    <s v="EQUIPO AGRICOLA"/>
    <s v="GUADAÑADORA"/>
    <n v="27112006"/>
    <s v="MÍNIMA CUANTÍA"/>
    <n v="1"/>
    <n v="6"/>
    <n v="4"/>
    <n v="8164000"/>
    <s v="UNIDAD"/>
    <s v=""/>
  </r>
  <r>
    <x v="28"/>
    <s v="204-1-15"/>
    <n v="10"/>
    <s v="MAQUINARIA INDUSTRIAL"/>
    <s v="TALADRO PERCUTOR DE 1/2 VELOCIDAD VARIABLE REVERSIBLE  POTENCIA 900W.  - GAORI "/>
    <n v="23241635"/>
    <s v="MÍNIMA CUANTÍA"/>
    <n v="1"/>
    <n v="6"/>
    <n v="1"/>
    <n v="588700"/>
    <s v="UNIDAD"/>
    <s v=""/>
  </r>
  <r>
    <x v="28"/>
    <s v="204-1-15"/>
    <n v="10"/>
    <s v="MAQUINARIA INDUSTRIAL"/>
    <s v="PULIDORA 4 1/2&quot; VELOCIDAD 11000 RPM USO INTENSIVO - GAORI "/>
    <n v="23241411"/>
    <s v="MÍNIMA CUANTÍA"/>
    <n v="1"/>
    <n v="6"/>
    <n v="1"/>
    <n v="639000"/>
    <s v="UNIDAD"/>
    <s v=""/>
  </r>
  <r>
    <x v="28"/>
    <s v="204-1-15"/>
    <n v="10"/>
    <s v="MAQUINARIA INDUSTRIAL"/>
    <s v="TALADRO ATORNILLADOR INALAMBRICO  DE 1/2&quot; POTENCIA DE 18 VOL USO CONTINUO. -  GAORI"/>
    <n v="23241635"/>
    <s v="MÍNIMA CUANTÍA"/>
    <n v="1"/>
    <n v="6"/>
    <n v="1"/>
    <n v="1167200"/>
    <s v="UNIDAD"/>
    <s v=""/>
  </r>
  <r>
    <x v="28"/>
    <s v="204-1-15"/>
    <n v="10"/>
    <s v="MAQUINARIA INDUSTRIAL"/>
    <s v="LIJADORA ORBITAL POTENCIA 260W USO INTENSIVO - GAORI "/>
    <n v="27112708"/>
    <s v="MÍNIMA CUANTÍA"/>
    <n v="1"/>
    <n v="6"/>
    <n v="1"/>
    <n v="355200"/>
    <s v="UNIDAD"/>
    <s v=""/>
  </r>
  <r>
    <x v="28"/>
    <s v="204-1-15"/>
    <n v="10"/>
    <s v="MAQUINARIA INDUSTRIAL"/>
    <s v="BOMBA CENTRIFUGA DE 1 HP CAUDAL MAXIMO  215 LITROS POR MINUTO 3450 RPM SUCCION Y DESCARGA EN 1&quot; - GAORI "/>
    <n v="40151503"/>
    <s v="MÍNIMA CUANTÍA"/>
    <n v="1"/>
    <n v="6"/>
    <n v="1"/>
    <n v="588700"/>
    <s v="UNIDAD"/>
    <s v=""/>
  </r>
  <r>
    <x v="28"/>
    <s v="204-1-20"/>
    <n v="10"/>
    <s v="COMPRESORES"/>
    <s v="COMPRESOR NO LUBRICADO  PRESION 200 PSI CAPACIDAD 15 GALONES - GAORI"/>
    <n v="40151600"/>
    <s v="MÍNIMA CUANTÍA"/>
    <n v="1"/>
    <n v="6"/>
    <n v="1"/>
    <n v="1200000"/>
    <s v="UNIDAD"/>
    <s v=""/>
  </r>
  <r>
    <x v="28"/>
    <s v="204-1-22"/>
    <n v="10"/>
    <s v="EQUIPO DE BOMBEO"/>
    <s v="BOMBAS PARA PLANTA DE AGUA 5 HP 3,7KW TRES FASES 60 HZ - RADAR"/>
    <n v="40151510"/>
    <s v="MÍNIMA CUANTÍA"/>
    <n v="1"/>
    <n v="6"/>
    <n v="1"/>
    <n v="1500000"/>
    <s v="UNIDAD"/>
    <s v=""/>
  </r>
  <r>
    <x v="28"/>
    <s v="204-1-25"/>
    <n v="10"/>
    <s v="OTRAS COMPRAS DE EQUIPOS"/>
    <s v="CRONOMETRO"/>
    <n v="49221530"/>
    <s v="MÍNIMA CUANTÍA"/>
    <n v="1"/>
    <n v="6"/>
    <n v="1"/>
    <n v="626000"/>
    <s v="UNIDAD"/>
    <s v=""/>
  </r>
  <r>
    <x v="28"/>
    <s v="204-1-25"/>
    <n v="10"/>
    <s v="OTRAS COMPRAS DE EQUIPOS"/>
    <s v="ESCANER  AUTOMOTRIZ - GAORI "/>
    <n v="43211711"/>
    <s v="MÍNIMA CUANTÍA"/>
    <n v="1"/>
    <n v="6"/>
    <n v="1"/>
    <n v="4800000"/>
    <s v="UNIDAD"/>
    <s v=""/>
  </r>
  <r>
    <x v="28"/>
    <s v="204-1-25"/>
    <n v="10"/>
    <s v="OTRAS COMPRAS DE EQUIPOS"/>
    <s v="CARGADOR DE BATERIAS - GAORI "/>
    <n v="26111704"/>
    <s v="MÍNIMA CUANTÍA"/>
    <n v="1"/>
    <n v="6"/>
    <n v="1"/>
    <n v="650000"/>
    <s v="UNIDAD"/>
    <s v=""/>
  </r>
  <r>
    <x v="28"/>
    <s v="204-1-25"/>
    <n v="10"/>
    <s v="OTRAS COMPRAS DE EQUIPOS"/>
    <s v="BASCULA - GAORI "/>
    <n v="41111509"/>
    <s v="MÍNIMA CUANTÍA"/>
    <n v="1"/>
    <n v="6"/>
    <n v="1"/>
    <n v="500000"/>
    <s v="UNIDAD"/>
    <s v=""/>
  </r>
  <r>
    <x v="28"/>
    <s v="204-1-25"/>
    <n v="10"/>
    <s v="OTRAS COMPRAS DE EQUIPOS"/>
    <s v="HIDROLAVADORA MOTOR DIESEL 2500 PSI 7 HP - RADAR"/>
    <n v="25191740"/>
    <s v="MÍNIMA CUANTÍA"/>
    <n v="1"/>
    <n v="6"/>
    <n v="1"/>
    <n v="5000000"/>
    <s v="UNIDAD"/>
    <s v=""/>
  </r>
  <r>
    <x v="28"/>
    <s v="204-1-25"/>
    <n v="10"/>
    <s v="OTRAS COMPRAS DE EQUIPOS"/>
    <s v="LUZ DE EMERGENCIA RECARGABLE 60 LEDS - RADAR "/>
    <n v="39111708"/>
    <s v="MÍNIMA CUANTÍA"/>
    <n v="1"/>
    <n v="6"/>
    <n v="1"/>
    <n v="120000"/>
    <s v="UNIDAD"/>
    <s v=""/>
  </r>
  <r>
    <x v="28"/>
    <s v="204-1-25"/>
    <n v="10"/>
    <s v="OTRAS COMPRAS DE EQUIPOS"/>
    <s v="AIRE ACONDICIONADO 12000 BTU TIPO INVERTER MINI SPLIT - RADAR "/>
    <n v="40101701"/>
    <s v="MÍNIMA CUANTÍA"/>
    <n v="1"/>
    <n v="6"/>
    <n v="1"/>
    <n v="2300000"/>
    <s v="UNIDAD"/>
    <s v=""/>
  </r>
  <r>
    <x v="28"/>
    <s v="204-1-25"/>
    <n v="10"/>
    <s v="OTRAS COMPRAS DE EQUIPOS"/>
    <s v="AIRE ACONDICIONADO 18000 BTU TIPO INVERTER MINI SPLIT - RADAR"/>
    <n v="40101701"/>
    <s v="MÍNIMA CUANTÍA"/>
    <n v="1"/>
    <n v="6"/>
    <n v="1"/>
    <n v="3000000"/>
    <s v="UNIDAD"/>
    <s v=""/>
  </r>
  <r>
    <x v="28"/>
    <s v="204-1-25"/>
    <n v="10"/>
    <s v="OTRAS COMPRAS DE EQUIPOS"/>
    <s v="AIRE ACONDICIONADO 24000 BTU TIPO INVERTER MINI SPLIT - RADAR"/>
    <n v="40101701"/>
    <s v="MÍNIMA CUANTÍA"/>
    <n v="1"/>
    <n v="6"/>
    <n v="1"/>
    <n v="3500000"/>
    <s v="UNIDAD"/>
    <s v=""/>
  </r>
  <r>
    <x v="28"/>
    <s v="204-1-25"/>
    <n v="10"/>
    <s v="OTRAS COMPRAS DE EQUIPOS"/>
    <s v="LINTERNA PARA PARQUEO DE AERONAVES JUEGO X 2 - ESTEC"/>
    <n v="39111610"/>
    <s v="MÍNIMA CUANTÍA"/>
    <n v="1"/>
    <n v="6"/>
    <n v="1"/>
    <n v="297000"/>
    <s v="UNIDAD"/>
    <s v=""/>
  </r>
  <r>
    <x v="28"/>
    <s v="204-1-25"/>
    <n v="10"/>
    <s v="OTRAS COMPRAS DE EQUIPOS"/>
    <s v="OTRAS COMPRAS DE EQUIPO - TARAS - GAORI "/>
    <n v="24111808"/>
    <s v="MÍNIMA CUANTÍA"/>
    <n v="1"/>
    <n v="6"/>
    <n v="1"/>
    <n v="29032001.600000001"/>
    <s v="UNIDAD"/>
    <s v=""/>
  </r>
  <r>
    <x v="28"/>
    <s v="204-1-25"/>
    <n v="16"/>
    <s v="OTRAS COMPRAS DE EQUIPOS"/>
    <s v="OTRAS COMPRA DE EQUIPO - AIRES ACONDICIONADOS - GAORI "/>
    <n v="52141510"/>
    <s v="MÍNIMA CUANTÍA"/>
    <n v="1"/>
    <n v="6"/>
    <n v="1"/>
    <n v="25919000"/>
    <s v="GLOBAL"/>
    <s v=""/>
  </r>
  <r>
    <x v="28"/>
    <s v="204-1-25"/>
    <n v="10"/>
    <s v="OTRAS COMPRAS DE EQUIPOS"/>
    <s v="ADQUISICÓN AIRES ACONDICIONADOS CON SOBRANTES DE APROPIACIÓN"/>
    <n v="39111610"/>
    <s v="MÍNIMA CUANTÍA"/>
    <n v="1"/>
    <n v="6"/>
    <n v="1"/>
    <n v="13000000"/>
    <s v="UNIDAD"/>
    <s v=""/>
  </r>
  <r>
    <x v="28"/>
    <s v="204-2-2"/>
    <n v="10"/>
    <s v="MOBILIARIO Y ENSERES"/>
    <s v="ESCALERA DE TIJERA DE 6 PASOS EN ALUMINIO -  GAORI "/>
    <n v="30161908"/>
    <s v="MÍNIMA CUANTÍA"/>
    <n v="1"/>
    <n v="6"/>
    <n v="1"/>
    <n v="213000"/>
    <s v="UNIDAD"/>
    <s v=""/>
  </r>
  <r>
    <x v="28"/>
    <s v="204-2-2"/>
    <n v="10"/>
    <s v="MOBILIARIO Y ENSERES"/>
    <s v="BANCO DE TRABAJO UNIDAD ESTANDAR  P/N 777X161 - ESTEC"/>
    <n v="24102006"/>
    <s v="MÍNIMA CUANTÍA"/>
    <n v="1"/>
    <n v="6"/>
    <n v="1"/>
    <n v="3689000"/>
    <s v="UNIDAD"/>
    <s v=""/>
  </r>
  <r>
    <x v="28"/>
    <s v="204-3-4"/>
    <n v="10"/>
    <s v="EQUIPO MILITAR Y DE SEGURIDAD"/>
    <s v="MALETIN BOTIQUIN PRIMEROS AUXILIOS TIPO C"/>
    <n v="42172001"/>
    <s v="MÍNIMA CUANTÍA"/>
    <n v="1"/>
    <n v="6"/>
    <n v="3"/>
    <n v="1012500"/>
    <s v="UNIDAD"/>
    <s v=""/>
  </r>
  <r>
    <x v="28"/>
    <s v="204-3-4"/>
    <n v="10"/>
    <s v="EQUIPO MILITAR Y DE SEGURIDAD"/>
    <s v="MALETIN BOTIQUIN PRIMEROS AUXILIOS TIPO A"/>
    <n v="42172001"/>
    <s v="MÍNIMA CUANTÍA"/>
    <n v="1"/>
    <n v="6"/>
    <n v="8"/>
    <n v="1291368"/>
    <s v="UNIDAD"/>
    <s v=""/>
  </r>
  <r>
    <x v="28"/>
    <s v="204-3-4"/>
    <n v="10"/>
    <s v="EQUIPO MILITAR Y DE SEGURIDAD"/>
    <s v="KIT AMBIENTAL MULTIPROPOSITO"/>
    <n v="47131905"/>
    <s v="MÍNIMA CUANTÍA"/>
    <n v="1"/>
    <n v="6"/>
    <n v="2"/>
    <n v="576828"/>
    <s v="UNIDAD"/>
    <s v=""/>
  </r>
  <r>
    <x v="28"/>
    <s v="204-3-4"/>
    <n v="10"/>
    <s v="EQUIPO MILITAR Y DE SEGURIDAD"/>
    <s v="DESCENDEDOR PARA CUERDA DE RESCATE Y TSA"/>
    <n v="46161700"/>
    <s v="MÍNIMA CUANTÍA"/>
    <n v="1"/>
    <n v="6"/>
    <n v="2"/>
    <n v="968436"/>
    <s v="UNIDAD"/>
    <s v=""/>
  </r>
  <r>
    <x v="28"/>
    <s v="204-3-4"/>
    <n v="10"/>
    <s v="EQUIPO MILITAR Y DE SEGURIDAD"/>
    <s v="ASCENDEDOR PARA CUERDA DE RESCATE Y TSA"/>
    <n v="46161700"/>
    <s v="MÍNIMA CUANTÍA"/>
    <n v="1"/>
    <n v="6"/>
    <n v="2"/>
    <n v="266956"/>
    <s v="UNIDAD"/>
    <s v=""/>
  </r>
  <r>
    <x v="28"/>
    <s v="204-3-4"/>
    <n v="10"/>
    <s v="EQUIPO MILITAR Y DE SEGURIDAD"/>
    <s v="FRENO ARRESTADOR PARA CUERDA DE RESCATE Y TSA"/>
    <n v="46161700"/>
    <s v="MÍNIMA CUANTÍA"/>
    <n v="1"/>
    <n v="6"/>
    <n v="2"/>
    <n v="332914"/>
    <s v="UNIDAD"/>
    <s v=""/>
  </r>
  <r>
    <x v="28"/>
    <s v="204-3-4"/>
    <n v="10"/>
    <s v="EQUIPO MILITAR Y DE SEGURIDAD"/>
    <s v="KIT LINEA DE VIDA HORIZONTAL CINTA"/>
    <n v="46161700"/>
    <s v="MÍNIMA CUANTÍA"/>
    <n v="1"/>
    <n v="6"/>
    <n v="2"/>
    <n v="793800"/>
    <s v="UNIDAD"/>
    <s v=""/>
  </r>
  <r>
    <x v="28"/>
    <s v="204-3-4"/>
    <n v="10"/>
    <s v="EQUIPO MILITAR Y DE SEGURIDAD"/>
    <s v="KIT LINEA DE VIDA VERTICAL EN CUERDA"/>
    <n v="46161700"/>
    <s v="MÍNIMA CUANTÍA"/>
    <n v="1"/>
    <n v="6"/>
    <n v="2"/>
    <n v="2343034"/>
    <s v="UNIDAD"/>
    <s v=""/>
  </r>
  <r>
    <x v="28"/>
    <s v="204-3-4"/>
    <n v="10"/>
    <s v="EQUIPO MILITAR Y DE SEGURIDAD"/>
    <s v="CUERDA SEMIESTATICA"/>
    <n v="46161700"/>
    <s v="MÍNIMA CUANTÍA"/>
    <n v="1"/>
    <n v="6"/>
    <n v="2"/>
    <n v="1549800"/>
    <s v="UNIDAD"/>
    <s v=""/>
  </r>
  <r>
    <x v="28"/>
    <s v="204-3-4"/>
    <n v="10"/>
    <s v="EQUIPO MILITAR Y DE SEGURIDAD"/>
    <s v="ANCLAJE DIELECTRICO GRADUABLE"/>
    <n v="46161700"/>
    <s v="MÍNIMA CUANTÍA"/>
    <n v="1"/>
    <n v="6"/>
    <n v="4"/>
    <n v="389340"/>
    <s v="UNIDAD"/>
    <s v=""/>
  </r>
  <r>
    <x v="28"/>
    <s v="204-3-4"/>
    <n v="10"/>
    <s v="EQUIPO MILITAR Y DE SEGURIDAD"/>
    <s v="ANILLO EN REATA ESTROBO"/>
    <n v="46161700"/>
    <s v="MÍNIMA CUANTÍA"/>
    <n v="1"/>
    <n v="6"/>
    <n v="4"/>
    <n v="113024"/>
    <s v="UNIDAD"/>
    <s v=""/>
  </r>
  <r>
    <x v="28"/>
    <s v="204-3-4"/>
    <n v="10"/>
    <s v="EQUIPO MILITAR Y DE SEGURIDAD"/>
    <s v="MALLA DE CARGA BOTES ZODIAC"/>
    <n v="11162111"/>
    <s v="MÍNIMA CUANTÍA"/>
    <n v="1"/>
    <n v="6"/>
    <n v="1"/>
    <n v="42590000"/>
    <s v="UNIDAD"/>
    <s v=""/>
  </r>
  <r>
    <x v="28"/>
    <s v="204-4-1"/>
    <n v="10"/>
    <s v="COMBUSTIBLES Y LUBRICANTES"/>
    <s v="PENETRANTE AFLOJADOR  5-56 "/>
    <n v="15121806"/>
    <s v="MÍNIMA CUANTÍA"/>
    <n v="1"/>
    <n v="6"/>
    <n v="18"/>
    <n v="450612.54"/>
    <s v="UNIDAD"/>
    <s v=""/>
  </r>
  <r>
    <x v="28"/>
    <s v="204-4-1"/>
    <n v="10"/>
    <s v="COMBUSTIBLES Y LUBRICANTES"/>
    <s v="WD40 (AEROSOL)8 ONZ"/>
    <n v="15121802"/>
    <s v="MÍNIMA CUANTÍA"/>
    <n v="1"/>
    <n v="6"/>
    <n v="15"/>
    <n v="410121.6"/>
    <s v="UNIDAD"/>
    <s v=""/>
  </r>
  <r>
    <x v="28"/>
    <s v="204-4-1"/>
    <n v="10"/>
    <s v="COMBUSTIBLES Y LUBRICANTES"/>
    <s v="GAS BUTANO UNIVERSAL PARA RECARGA 280 ML"/>
    <n v="15111505"/>
    <s v="MÍNIMA CUANTÍA"/>
    <n v="1"/>
    <n v="6"/>
    <n v="5"/>
    <n v="63492.45"/>
    <s v="UNIDAD"/>
    <s v=""/>
  </r>
  <r>
    <x v="28"/>
    <s v="204-4-1"/>
    <n v="10"/>
    <s v="COMBUSTIBLES Y LUBRICANTES"/>
    <s v="ACEITE HIDRAULICO ISO VG 68"/>
    <n v="15121504"/>
    <s v="MÍNIMA CUANTÍA"/>
    <n v="1"/>
    <n v="6"/>
    <n v="14"/>
    <n v="747550.86"/>
    <s v="GALON"/>
    <s v=""/>
  </r>
  <r>
    <x v="28"/>
    <s v="204-4-1"/>
    <n v="10"/>
    <s v="COMBUSTIBLES Y LUBRICANTES"/>
    <s v="LIQUIDO DE FRENOS DOT 3"/>
    <n v="15121509"/>
    <s v="MÍNIMA CUANTÍA"/>
    <n v="1"/>
    <n v="6"/>
    <n v="27"/>
    <n v="478961.91000000003"/>
    <s v="UNIDAD"/>
    <s v=""/>
  </r>
  <r>
    <x v="28"/>
    <s v="204-4-1"/>
    <n v="10"/>
    <s v="COMBUSTIBLES Y LUBRICANTES"/>
    <s v="LIMPIADOR DE FRENOS "/>
    <n v="25171718"/>
    <s v="MÍNIMA CUANTÍA"/>
    <n v="1"/>
    <n v="6"/>
    <n v="18"/>
    <n v="738111.78"/>
    <s v="UNIDAD"/>
    <s v=""/>
  </r>
  <r>
    <x v="28"/>
    <s v="204-4-1"/>
    <n v="10"/>
    <s v="COMBUSTIBLES Y LUBRICANTES"/>
    <s v="ACEITE LUBRICANTE 15W-40 LUBRIGRAS X PRESENTACION EN QT"/>
    <n v="41113320"/>
    <s v="MÍNIMA CUANTÍA"/>
    <n v="1"/>
    <n v="6"/>
    <n v="20"/>
    <n v="426805.4"/>
    <s v="UNIDAD"/>
    <s v=""/>
  </r>
  <r>
    <x v="28"/>
    <s v="204-4-3"/>
    <n v="10"/>
    <s v="ELEMENTOS DE ALOJAMIENTO Y CAMPAÑA"/>
    <s v="ELEMENTOS DE ALOJAMIENTO Y CAMPAÑA"/>
    <n v="52121501"/>
    <s v="MÍNIMA CUANTÍA"/>
    <n v="1"/>
    <n v="6"/>
    <n v="1"/>
    <n v="11481100"/>
    <s v="UNIDAD"/>
    <s v=""/>
  </r>
  <r>
    <x v="28"/>
    <s v="204-4-5"/>
    <n v="10"/>
    <s v="INSECTICIDAS, FUNGICIDAS Y OTROS INSUMOS AGRICOLAS"/>
    <s v="HERBICIDA TORDON (SOLO MATA MALESA Y MANTIENE EL CESPED Y ARBOLES FRUTALES) RADAR"/>
    <n v="10171701"/>
    <s v="MÍNIMA CUANTÍA"/>
    <n v="1"/>
    <n v="6"/>
    <n v="5"/>
    <n v="475000"/>
    <s v="GALON"/>
    <s v=""/>
  </r>
  <r>
    <x v="28"/>
    <s v="204-4-5"/>
    <n v="10"/>
    <s v="INSECTICIDAS, FUNGICIDAS Y OTROS INSUMOS AGRICOLAS"/>
    <s v="HERBICIDA  ROUND UP (ELIMINA CESPED Y MALESA) - RADAR"/>
    <n v="10171701"/>
    <s v="MÍNIMA CUANTÍA"/>
    <n v="1"/>
    <n v="6"/>
    <n v="5"/>
    <n v="475000"/>
    <s v="GALON"/>
    <s v=""/>
  </r>
  <r>
    <x v="28"/>
    <s v="204-4-8"/>
    <n v="10"/>
    <s v="MATERIAL QUIRURGICO"/>
    <s v="GUANTES DE CIRUGÍA X CAJA 100 UNIDADES - GAORI "/>
    <n v="42132205"/>
    <s v="MÍNIMA CUANTÍA"/>
    <n v="1"/>
    <n v="6"/>
    <n v="3"/>
    <n v="64260"/>
    <s v="UNIDAD"/>
    <s v=""/>
  </r>
  <r>
    <x v="28"/>
    <s v="204-4-8"/>
    <n v="10"/>
    <s v="MATERIAL QUIRURGICO"/>
    <s v="KIT PRODUCTOS DE SERVICIO MEDICO DE URGENCIAS Y CAMPO PARA BOTIQUINES (INSUMOS) - GAORI "/>
    <n v="85122200"/>
    <s v="MÍNIMA CUANTÍA"/>
    <n v="1"/>
    <n v="6"/>
    <n v="8"/>
    <n v="1291368"/>
    <s v="UNIDAD"/>
    <s v=""/>
  </r>
  <r>
    <x v="28"/>
    <s v="204-4-9"/>
    <n v="10"/>
    <s v="MATERIALES DE CONSTRUCCION"/>
    <s v="MATERIALES DE CONSTRUCCION"/>
    <n v="30111601"/>
    <s v="MÍNIMA CUANTÍA"/>
    <n v="1"/>
    <n v="6"/>
    <n v="1"/>
    <n v="52301356"/>
    <s v="GLOBAL"/>
    <s v=""/>
  </r>
  <r>
    <x v="28"/>
    <s v="204-4-12"/>
    <n v="10"/>
    <s v="MATERIALES REACTIVOS DE LABORATORIO Y QUÍMICOS"/>
    <s v="GAS REFRIGERANTE R 22 16.6 KG FREON X 30 LIBRAS F22 X 30D"/>
    <n v="40101711"/>
    <s v="MÍNIMA CUANTÍA"/>
    <n v="1"/>
    <n v="6"/>
    <n v="7"/>
    <n v="1610000"/>
    <s v="PIPETA"/>
    <s v=""/>
  </r>
  <r>
    <x v="28"/>
    <s v="204-4-12"/>
    <n v="10"/>
    <s v="MATERIALES REACTIVOS DE LABORATORIO Y QUÍMICOS"/>
    <s v="GAS MAPP 14.1 ONZAS 25 LIBRAS  400 GRAMOS"/>
    <n v="40101711"/>
    <s v="MÍNIMA CUANTÍA"/>
    <n v="1"/>
    <n v="6"/>
    <n v="9"/>
    <n v="225000"/>
    <s v="PIPETA"/>
    <s v=""/>
  </r>
  <r>
    <x v="28"/>
    <s v="204-4-12"/>
    <n v="10"/>
    <s v="MATERIALES REACTIVOS DE LABORATORIO Y QUÍMICOS"/>
    <s v="GAS R410A X 25 LIBRAS"/>
    <n v="40101711"/>
    <s v="MÍNIMA CUANTÍA"/>
    <n v="1"/>
    <n v="6"/>
    <n v="10"/>
    <n v="2250000"/>
    <s v="PIPETA"/>
    <s v=""/>
  </r>
  <r>
    <x v="28"/>
    <s v="204-4-12"/>
    <n v="10"/>
    <s v="MATERIALES REACTIVOS DE LABORATORIO Y QUÍMICOS"/>
    <s v="GAS REFRIGERANTE R 134A X 30 LIBRAS NEVERAS"/>
    <n v="40101711"/>
    <s v="MÍNIMA CUANTÍA"/>
    <n v="1"/>
    <n v="6"/>
    <n v="2"/>
    <n v="560000"/>
    <s v="PIPETA"/>
    <s v=""/>
  </r>
  <r>
    <x v="28"/>
    <s v="204-4-12"/>
    <n v="10"/>
    <s v="MATERIALES REACTIVOS DE LABORATORIO Y QUÍMICOS"/>
    <s v="GAS REFRIGERANTE 404 A"/>
    <n v="40101711"/>
    <s v="MÍNIMA CUANTÍA"/>
    <n v="1"/>
    <n v="6"/>
    <n v="6"/>
    <n v="1980000"/>
    <s v="PIPETA "/>
    <s v=""/>
  </r>
  <r>
    <x v="28"/>
    <s v="204-4-12"/>
    <n v="10"/>
    <s v="MATERIALES REACTIVOS DE LABORATORIO Y QUÍMICOS"/>
    <s v="GAS REFRIGERANTE HCFC-1416 X 30 LIBRAS  X13,6KG AGENTE LIMPIADOR"/>
    <n v="40101711"/>
    <s v="MÍNIMA CUANTÍA"/>
    <n v="1"/>
    <n v="6"/>
    <n v="1"/>
    <n v="905000"/>
    <s v="PIPETA "/>
    <s v=""/>
  </r>
  <r>
    <x v="28"/>
    <s v="204-4-12"/>
    <n v="10"/>
    <s v="MATERIALES REACTIVOS DE LABORATORIO Y QUÍMICOS"/>
    <s v="SPRAY LIMPIADOR DE CONTACTO ELECTRICOS (AIRES ACONDICIONADOS)"/>
    <n v="47131821"/>
    <s v="MÍNIMA CUANTÍA"/>
    <n v="1"/>
    <n v="6"/>
    <n v="3"/>
    <n v="150000"/>
    <s v="UNIDAD "/>
    <s v=""/>
  </r>
  <r>
    <x v="28"/>
    <s v="204-4-12"/>
    <n v="10"/>
    <s v="MATERIALES REACTIVOS DE LABORATORIO Y QUÍMICOS"/>
    <s v="ACIDO PARA SERPENTINES EVAPORADORES( LIQUIDO PARA LIMPIEZA AIRES ACONDICIOANDOS)"/>
    <n v="47131821"/>
    <s v="MÍNIMA CUANTÍA"/>
    <n v="1"/>
    <n v="6"/>
    <n v="3"/>
    <n v="147000"/>
    <s v="GALON"/>
    <s v=""/>
  </r>
  <r>
    <x v="28"/>
    <s v="204-4-12"/>
    <n v="10"/>
    <s v="MATERIALES REACTIVOS DE LABORATORIO Y QUÍMICOS"/>
    <s v="INSUMOS QUIMICOS TRATAMIENTO DE AGUA. "/>
    <n v="47101600"/>
    <s v="MÍNIMA CUANTÍA"/>
    <n v="1"/>
    <n v="6"/>
    <n v="1"/>
    <n v="14017010"/>
    <s v="GLOBAL"/>
    <s v=""/>
  </r>
  <r>
    <x v="28"/>
    <s v="204-4-12"/>
    <n v="10"/>
    <s v="MATERIALES REACTIVOS DE LABORATORIO Y QUÍMICOS"/>
    <s v="INSUMOS QUIMICOS - OXIGENO INDUSTRIAL"/>
    <n v="12141904"/>
    <s v="MÍNIMA CUANTÍA"/>
    <n v="1"/>
    <n v="6"/>
    <n v="159"/>
    <n v="1653600"/>
    <s v="METRO CUBICO"/>
    <s v=""/>
  </r>
  <r>
    <x v="28"/>
    <s v="204-4-12"/>
    <n v="10"/>
    <s v="MATERIALES REACTIVOS DE LABORATORIO Y QUÍMICOS"/>
    <s v="INSUMOS QUIMICOS - NITROGENO INDUSTRIAL"/>
    <n v="12141903"/>
    <s v="MÍNIMA CUANTÍA"/>
    <n v="1"/>
    <n v="6"/>
    <n v="57.5"/>
    <n v="690000"/>
    <s v="METRO CUBICO"/>
    <s v=""/>
  </r>
  <r>
    <x v="28"/>
    <s v="204-4-15"/>
    <n v="10"/>
    <s v="PAPELERIA, UTILES DE ESCRITORIO Y OFICINA"/>
    <s v="TONER TYPE 2120D/2522/5627 - ARES"/>
    <n v="44103104"/>
    <s v="MÍNIMA CUANTÍA"/>
    <n v="1"/>
    <n v="6"/>
    <n v="3"/>
    <n v="450000"/>
    <s v="UNIDAD"/>
    <s v=""/>
  </r>
  <r>
    <x v="28"/>
    <s v="204-4-15"/>
    <n v="10"/>
    <s v="PAPELERIA, UTILES DE ESCRITORIO Y OFICINA"/>
    <s v="TONER  HP 305A (CE413A) MAGENTA  LA FT-ARES"/>
    <n v="44103103"/>
    <s v="MÍNIMA CUANTÍA"/>
    <n v="1"/>
    <n v="6"/>
    <n v="2"/>
    <n v="535000"/>
    <s v="UNIDAD"/>
    <s v=""/>
  </r>
  <r>
    <x v="28"/>
    <s v="204-4-15"/>
    <n v="10"/>
    <s v="PAPELERIA, UTILES DE ESCRITORIO Y OFICINA"/>
    <s v="TONER  HP 305A (CE412A) AMARILLO  LA FT-ARES"/>
    <n v="44103103"/>
    <s v="MÍNIMA CUANTÍA"/>
    <n v="1"/>
    <n v="6"/>
    <n v="2"/>
    <n v="535000"/>
    <s v="UNIDAD"/>
    <s v=""/>
  </r>
  <r>
    <x v="28"/>
    <s v="204-4-15"/>
    <n v="10"/>
    <s v="PAPELERIA, UTILES DE ESCRITORIO Y OFICINA"/>
    <s v="TONER  HP 305A (CE410A) NEGRO  LA FT-ARES"/>
    <n v="44103103"/>
    <s v="MÍNIMA CUANTÍA"/>
    <n v="1"/>
    <n v="6"/>
    <n v="2"/>
    <n v="535000"/>
    <s v="UNIDAD"/>
    <s v=""/>
  </r>
  <r>
    <x v="28"/>
    <s v="204-4-15"/>
    <n v="10"/>
    <s v="PAPELERIA, UTILES DE ESCRITORIO Y OFICINA"/>
    <s v="TONER  HP 305A (CE411A) CYAN  LA FT-ARES"/>
    <n v="44103103"/>
    <s v="MÍNIMA CUANTÍA"/>
    <n v="1"/>
    <n v="6"/>
    <n v="2"/>
    <n v="535000"/>
    <s v="UNIDAD"/>
    <s v=""/>
  </r>
  <r>
    <x v="28"/>
    <s v="204-4-15"/>
    <n v="10"/>
    <s v="PAPELERIA, UTILES DE ESCRITORIO Y OFICINA"/>
    <s v="TONER IMPRESORA  LEXMARK T654DN - ARES"/>
    <n v="44103104"/>
    <s v="MÍNIMA CUANTÍA"/>
    <n v="1"/>
    <n v="6"/>
    <n v="2"/>
    <n v="2998400"/>
    <s v="UNIDAD"/>
    <s v=""/>
  </r>
  <r>
    <x v="28"/>
    <s v="204-4-17"/>
    <n v="10"/>
    <s v="PRODUCTOS DE ASEO Y LIMPIEZA"/>
    <s v="ACIDO MURIATICO"/>
    <n v="47131831"/>
    <s v="MÍNIMA CUANTÍA"/>
    <n v="1"/>
    <n v="6"/>
    <n v="4"/>
    <n v="66908"/>
    <s v="UNIDAD"/>
    <s v=""/>
  </r>
  <r>
    <x v="28"/>
    <s v="204-4-17"/>
    <n v="10"/>
    <s v="PRODUCTOS DE ASEO Y LIMPIEZA"/>
    <s v="AMBIENTADOR EN SPRAY"/>
    <n v="47131706"/>
    <s v="MÍNIMA CUANTÍA"/>
    <n v="1"/>
    <n v="6"/>
    <n v="24"/>
    <n v="258072"/>
    <s v="UNIDAD"/>
    <s v=""/>
  </r>
  <r>
    <x v="28"/>
    <s v="204-4-17"/>
    <n v="10"/>
    <s v="PRODUCTOS DE ASEO Y LIMPIEZA"/>
    <s v="BALDE PLASTICO 12 LTS"/>
    <n v="47121804"/>
    <s v="MÍNIMA CUANTÍA"/>
    <n v="1"/>
    <n v="6"/>
    <n v="2"/>
    <n v="15292"/>
    <s v="UNIDAD"/>
    <s v=""/>
  </r>
  <r>
    <x v="28"/>
    <s v="204-4-17"/>
    <n v="10"/>
    <s v="PRODUCTOS DE ASEO Y LIMPIEZA"/>
    <s v="BALLETILLA BLANCA"/>
    <n v="47131600"/>
    <s v="MÍNIMA CUANTÍA"/>
    <n v="1"/>
    <n v="6"/>
    <n v="5"/>
    <n v="29270"/>
    <s v="UNIDAD"/>
    <s v=""/>
  </r>
  <r>
    <x v="28"/>
    <s v="204-4-17"/>
    <n v="10"/>
    <s v="PRODUCTOS DE ASEO Y LIMPIEZA"/>
    <s v="BLANQUEADOR  "/>
    <n v="47131807"/>
    <s v="MÍNIMA CUANTÍA"/>
    <n v="1"/>
    <n v="6"/>
    <n v="11"/>
    <n v="1301135"/>
    <s v="UNIDAD"/>
    <s v=""/>
  </r>
  <r>
    <x v="28"/>
    <s v="204-4-17"/>
    <n v="10"/>
    <s v="PRODUCTOS DE ASEO Y LIMPIEZA"/>
    <s v="BOLSA PARA DESECHOS HOSPITALARIOS ROJA"/>
    <n v="56121014"/>
    <s v="MÍNIMA CUANTÍA"/>
    <n v="1"/>
    <n v="6"/>
    <n v="350"/>
    <n v="397250"/>
    <s v="UNIDAD"/>
    <s v=""/>
  </r>
  <r>
    <x v="28"/>
    <s v="204-4-17"/>
    <n v="10"/>
    <s v="PRODUCTOS DE ASEO Y LIMPIEZA"/>
    <s v="BOLSA PARA RECICLAJE"/>
    <n v="47121701"/>
    <s v="MÍNIMA CUANTÍA"/>
    <n v="1"/>
    <n v="6"/>
    <n v="300"/>
    <n v="322500"/>
    <s v="UNIDAD"/>
    <s v=""/>
  </r>
  <r>
    <x v="28"/>
    <s v="204-4-17"/>
    <n v="10"/>
    <s v="PRODUCTOS DE ASEO Y LIMPIEZA"/>
    <s v="CEPILLO PARA LAVAR PISOS"/>
    <n v="47131605"/>
    <s v="MÍNIMA CUANTÍA"/>
    <n v="1"/>
    <n v="6"/>
    <n v="4"/>
    <n v="18160"/>
    <s v="UNIDAD"/>
    <s v=""/>
  </r>
  <r>
    <x v="28"/>
    <s v="204-4-17"/>
    <n v="10"/>
    <s v="PRODUCTOS DE ASEO Y LIMPIEZA"/>
    <s v="CEPILLO PARA SANITARIO"/>
    <n v="47131608"/>
    <s v="MÍNIMA CUANTÍA"/>
    <n v="1"/>
    <n v="6"/>
    <n v="4"/>
    <n v="12900"/>
    <s v="UNIDAD"/>
    <s v=""/>
  </r>
  <r>
    <x v="28"/>
    <s v="204-4-17"/>
    <n v="10"/>
    <s v="PRODUCTOS DE ASEO Y LIMPIEZA"/>
    <s v="CREMA LAVAPLATOS"/>
    <n v="47131810"/>
    <s v="MÍNIMA CUANTÍA"/>
    <n v="1"/>
    <n v="6"/>
    <n v="1"/>
    <n v="4420"/>
    <s v="UNIDAD"/>
    <s v=""/>
  </r>
  <r>
    <x v="28"/>
    <s v="204-4-17"/>
    <n v="10"/>
    <s v="PRODUCTOS DE ASEO Y LIMPIEZA"/>
    <s v="DESTAPA CAÑERIAS POR 3800 ML"/>
    <n v="47131600"/>
    <s v="MÍNIMA CUANTÍA"/>
    <n v="1"/>
    <n v="6"/>
    <n v="3"/>
    <n v="53766"/>
    <s v="UNIDAD"/>
    <s v=""/>
  </r>
  <r>
    <x v="28"/>
    <s v="204-4-17"/>
    <n v="10"/>
    <s v="PRODUCTOS DE ASEO Y LIMPIEZA"/>
    <s v="DETERGENTE EN POLVO"/>
    <n v="47131800"/>
    <s v="MÍNIMA CUANTÍA"/>
    <n v="1"/>
    <n v="6"/>
    <n v="50"/>
    <n v="221000"/>
    <s v="UNIDAD"/>
    <s v=""/>
  </r>
  <r>
    <x v="28"/>
    <s v="204-4-17"/>
    <n v="10"/>
    <s v="PRODUCTOS DE ASEO Y LIMPIEZA"/>
    <s v="ESCOBA DE CERDA DURA"/>
    <n v="47131604"/>
    <s v="MÍNIMA CUANTÍA"/>
    <n v="1"/>
    <n v="6"/>
    <n v="6"/>
    <n v="30822"/>
    <s v="UNIDAD"/>
    <s v=""/>
  </r>
  <r>
    <x v="28"/>
    <s v="204-4-17"/>
    <n v="10"/>
    <s v="PRODUCTOS DE ASEO Y LIMPIEZA"/>
    <s v="ESCOBA DE CERDA SUAVE"/>
    <n v="47131604"/>
    <s v="MÍNIMA CUANTÍA"/>
    <n v="1"/>
    <n v="6"/>
    <n v="6"/>
    <n v="30822"/>
    <s v="UNIDAD"/>
    <s v=""/>
  </r>
  <r>
    <x v="28"/>
    <s v="204-4-17"/>
    <n v="10"/>
    <s v="PRODUCTOS DE ASEO Y LIMPIEZA"/>
    <s v="ESPONJA"/>
    <n v="47131603"/>
    <s v="MÍNIMA CUANTÍA"/>
    <n v="1"/>
    <n v="6"/>
    <n v="6"/>
    <n v="12186"/>
    <s v="UNIDAD"/>
    <s v=""/>
  </r>
  <r>
    <x v="28"/>
    <s v="204-4-17"/>
    <n v="10"/>
    <s v="PRODUCTOS DE ASEO Y LIMPIEZA"/>
    <s v="GUANTES CAL 25 "/>
    <n v="46181541"/>
    <s v="MÍNIMA CUANTÍA"/>
    <n v="1"/>
    <n v="6"/>
    <n v="10"/>
    <n v="38230"/>
    <s v="UNIDAD"/>
    <s v=""/>
  </r>
  <r>
    <x v="28"/>
    <s v="204-4-17"/>
    <n v="10"/>
    <s v="PRODUCTOS DE ASEO Y LIMPIEZA"/>
    <s v="INSECTICIDA EN AEROSOL"/>
    <n v="10191509"/>
    <s v="MÍNIMA CUANTÍA"/>
    <n v="1"/>
    <n v="6"/>
    <n v="12"/>
    <n v="160680"/>
    <s v="UNIDAD"/>
    <s v=""/>
  </r>
  <r>
    <x v="28"/>
    <s v="204-4-17"/>
    <n v="10"/>
    <s v="PRODUCTOS DE ASEO Y LIMPIEZA"/>
    <s v="JABON DE MANOS LIQUIDO"/>
    <n v="53131608"/>
    <s v="MÍNIMA CUANTÍA"/>
    <n v="1"/>
    <n v="6"/>
    <n v="28"/>
    <n v="502768"/>
    <s v="UNIDAD"/>
    <s v=""/>
  </r>
  <r>
    <x v="28"/>
    <s v="204-4-17"/>
    <n v="10"/>
    <s v="PRODUCTOS DE ASEO Y LIMPIEZA"/>
    <s v="JABON DESENGRASANTE INDUSTRIAL LIQUIDO CON DOSIFICADOR X 1000 CC"/>
    <n v="47131821"/>
    <s v="MÍNIMA CUANTÍA"/>
    <n v="1"/>
    <n v="6"/>
    <n v="2"/>
    <n v="38232"/>
    <s v="UNIDAD"/>
    <s v=""/>
  </r>
  <r>
    <x v="28"/>
    <s v="204-4-17"/>
    <n v="10"/>
    <s v="PRODUCTOS DE ASEO Y LIMPIEZA"/>
    <s v="LIMPIA VIDRIO LIQUIDO CON PISTOLA"/>
    <n v="47131824"/>
    <s v="MÍNIMA CUANTÍA"/>
    <n v="1"/>
    <n v="6"/>
    <n v="6"/>
    <n v="27954"/>
    <s v="UNIDAD"/>
    <s v=""/>
  </r>
  <r>
    <x v="28"/>
    <s v="204-4-17"/>
    <n v="10"/>
    <s v="PRODUCTOS DE ASEO Y LIMPIEZA"/>
    <s v="LIMPIADOR PARA PISOS"/>
    <n v="47131801"/>
    <s v="MÍNIMA CUANTÍA"/>
    <n v="1"/>
    <n v="6"/>
    <n v="6"/>
    <n v="93192"/>
    <s v="UNIDAD"/>
    <s v=""/>
  </r>
  <r>
    <x v="28"/>
    <s v="204-4-17"/>
    <n v="10"/>
    <s v="PRODUCTOS DE ASEO Y LIMPIEZA"/>
    <s v="PAÑO ABSORBENTE DE TELA"/>
    <n v="47131500"/>
    <s v="MÍNIMA CUANTÍA"/>
    <n v="1"/>
    <n v="6"/>
    <n v="10"/>
    <n v="41810"/>
    <s v="UNIDAD"/>
    <s v=""/>
  </r>
  <r>
    <x v="28"/>
    <s v="204-4-17"/>
    <n v="10"/>
    <s v="PRODUCTOS DE ASEO Y LIMPIEZA"/>
    <s v="PAPEL HIGIENICO DOBLE HOJA X 24"/>
    <n v="14111704"/>
    <s v="MÍNIMA CUANTÍA"/>
    <n v="1"/>
    <n v="6"/>
    <n v="12"/>
    <n v="361920"/>
    <s v="UNIDAD"/>
    <s v=""/>
  </r>
  <r>
    <x v="28"/>
    <s v="204-4-17"/>
    <n v="10"/>
    <s v="PRODUCTOS DE ASEO Y LIMPIEZA"/>
    <s v="PAPELERA PLASTICA 20LT"/>
    <n v="24101510"/>
    <s v="MÍNIMA CUANTÍA"/>
    <n v="1"/>
    <n v="6"/>
    <n v="4"/>
    <n v="129920"/>
    <s v="UNIDAD"/>
    <s v=""/>
  </r>
  <r>
    <x v="28"/>
    <s v="204-4-17"/>
    <n v="10"/>
    <s v="PRODUCTOS DE ASEO Y LIMPIEZA"/>
    <s v="PAÑOS DESECHABLES INDUSTRIAL X80 (WYPALL)"/>
    <n v="47131500"/>
    <s v="MÍNIMA CUANTÍA"/>
    <n v="1"/>
    <n v="6"/>
    <n v="15"/>
    <n v="1044000"/>
    <s v="UNIDAD"/>
    <s v=""/>
  </r>
  <r>
    <x v="28"/>
    <s v="204-4-17"/>
    <n v="10"/>
    <s v="PRODUCTOS DE ASEO Y LIMPIEZA"/>
    <s v="RECOGEDOR DE BASURA PLASTICO"/>
    <n v="47131601"/>
    <s v="MÍNIMA CUANTÍA"/>
    <n v="1"/>
    <n v="6"/>
    <n v="6"/>
    <n v="27840"/>
    <s v="UNIDAD"/>
    <s v=""/>
  </r>
  <r>
    <x v="28"/>
    <s v="204-4-17"/>
    <n v="10"/>
    <s v="PRODUCTOS DE ASEO Y LIMPIEZA"/>
    <s v="TRAPERO DE MANGO EN MADERA"/>
    <n v="47131618"/>
    <s v="MÍNIMA CUANTÍA"/>
    <n v="1"/>
    <n v="6"/>
    <n v="8"/>
    <n v="90944"/>
    <s v="UNIDAD"/>
    <s v=""/>
  </r>
  <r>
    <x v="28"/>
    <s v="204-4-17"/>
    <n v="10"/>
    <s v="PRODUCTOS DE ASEO Y LIMPIEZA"/>
    <s v="ACIDO MURIATICO"/>
    <n v="47131831"/>
    <s v="MÍNIMA CUANTÍA"/>
    <n v="1"/>
    <n v="6"/>
    <n v="25"/>
    <n v="360925"/>
    <s v="GALON"/>
    <s v=""/>
  </r>
  <r>
    <x v="28"/>
    <s v="204-4-17"/>
    <n v="10"/>
    <s v="PRODUCTOS DE ASEO Y LIMPIEZA"/>
    <s v="AMBIENTADOR EN SPRAY"/>
    <n v="47131706"/>
    <s v="MÍNIMA CUANTÍA"/>
    <n v="1"/>
    <n v="6"/>
    <n v="10"/>
    <n v="118930"/>
    <s v="UNIDAD"/>
    <s v=""/>
  </r>
  <r>
    <x v="28"/>
    <s v="204-4-17"/>
    <n v="10"/>
    <s v="PRODUCTOS DE ASEO Y LIMPIEZA"/>
    <s v="AMBIENTADOR EN SPRAY PARA VEHICULO"/>
    <n v="47131706"/>
    <s v="MÍNIMA CUANTÍA"/>
    <n v="1"/>
    <n v="6"/>
    <n v="3"/>
    <n v="59148"/>
    <s v="UNIDAD"/>
    <s v=""/>
  </r>
  <r>
    <x v="28"/>
    <s v="204-4-17"/>
    <n v="10"/>
    <s v="PRODUCTOS DE ASEO Y LIMPIEZA"/>
    <s v="BALDE PLASTICO"/>
    <n v="47121804"/>
    <s v="MÍNIMA CUANTÍA"/>
    <n v="1"/>
    <n v="6"/>
    <n v="10"/>
    <n v="68500"/>
    <s v="UNIDAD"/>
    <s v=""/>
  </r>
  <r>
    <x v="28"/>
    <s v="204-4-17"/>
    <n v="10"/>
    <s v="PRODUCTOS DE ASEO Y LIMPIEZA"/>
    <s v="BAYETILLA BLANCA"/>
    <n v="47131500"/>
    <s v="MÍNIMA CUANTÍA"/>
    <n v="1"/>
    <n v="6"/>
    <n v="30"/>
    <n v="169890"/>
    <s v="UNIDAD"/>
    <s v=""/>
  </r>
  <r>
    <x v="28"/>
    <s v="204-4-17"/>
    <n v="10"/>
    <s v="PRODUCTOS DE ASEO Y LIMPIEZA"/>
    <s v="BAYETILLA ROJA"/>
    <n v="47131500"/>
    <s v="MÍNIMA CUANTÍA"/>
    <n v="1"/>
    <n v="6"/>
    <n v="10"/>
    <n v="56630"/>
    <s v="UNIDAD"/>
    <s v=""/>
  </r>
  <r>
    <x v="28"/>
    <s v="204-4-17"/>
    <n v="10"/>
    <s v="PRODUCTOS DE ASEO Y LIMPIEZA"/>
    <s v="BLANQUEADOR  "/>
    <n v="47131807"/>
    <s v="MÍNIMA CUANTÍA"/>
    <n v="1"/>
    <n v="6"/>
    <n v="80"/>
    <n v="953360"/>
    <s v="GALON"/>
    <s v=""/>
  </r>
  <r>
    <x v="28"/>
    <s v="204-4-17"/>
    <n v="10"/>
    <s v="PRODUCTOS DE ASEO Y LIMPIEZA"/>
    <s v="BOLSA POLIETILENO 80 X 100 CALIBRE 1,8 NEGRA"/>
    <n v="47121701"/>
    <s v="MÍNIMA CUANTÍA"/>
    <n v="1"/>
    <n v="6"/>
    <n v="100"/>
    <n v="67300"/>
    <s v="UNIDAD"/>
    <s v=""/>
  </r>
  <r>
    <x v="28"/>
    <s v="204-4-17"/>
    <n v="10"/>
    <s v="PRODUCTOS DE ASEO Y LIMPIEZA"/>
    <s v="CEPILLO CARRETERO"/>
    <n v="47131604"/>
    <s v="MÍNIMA CUANTÍA"/>
    <n v="1"/>
    <n v="6"/>
    <n v="15"/>
    <n v="56445"/>
    <s v="UNIDAD"/>
    <s v=""/>
  </r>
  <r>
    <x v="28"/>
    <s v="204-4-17"/>
    <n v="10"/>
    <s v="PRODUCTOS DE ASEO Y LIMPIEZA"/>
    <s v="CEPILLO DE LAVAR"/>
    <n v="47131605"/>
    <s v="MÍNIMA CUANTÍA"/>
    <n v="1"/>
    <n v="6"/>
    <n v="10"/>
    <n v="37100"/>
    <s v="UNIDAD"/>
    <s v=""/>
  </r>
  <r>
    <x v="28"/>
    <s v="204-4-17"/>
    <n v="10"/>
    <s v="PRODUCTOS DE ASEO Y LIMPIEZA"/>
    <s v="CEPILLO PARA LAVAR PISOS"/>
    <n v="47131605"/>
    <s v="MÍNIMA CUANTÍA"/>
    <n v="1"/>
    <n v="6"/>
    <n v="20"/>
    <n v="94420"/>
    <s v="UNIDAD"/>
    <s v=""/>
  </r>
  <r>
    <x v="28"/>
    <s v="204-4-17"/>
    <n v="10"/>
    <s v="PRODUCTOS DE ASEO Y LIMPIEZA"/>
    <s v="CEPILLO PARA SANITARIO"/>
    <n v="47131605"/>
    <s v="MÍNIMA CUANTÍA"/>
    <n v="1"/>
    <n v="6"/>
    <n v="15"/>
    <n v="52725"/>
    <s v="UNIDAD"/>
    <s v=""/>
  </r>
  <r>
    <x v="28"/>
    <s v="204-4-17"/>
    <n v="10"/>
    <s v="PRODUCTOS DE ASEO Y LIMPIEZA"/>
    <s v="CHAMPU DESENGRASANTE PARA VEHICULO"/>
    <n v="53131628"/>
    <s v="MÍNIMA CUANTÍA"/>
    <n v="1"/>
    <n v="6"/>
    <n v="3"/>
    <n v="79182"/>
    <s v="UNIDAD"/>
    <s v=""/>
  </r>
  <r>
    <x v="28"/>
    <s v="204-4-17"/>
    <n v="10"/>
    <s v="PRODUCTOS DE ASEO Y LIMPIEZA"/>
    <s v="CHUPA PARA BAÑO"/>
    <n v="53131628"/>
    <s v="MÍNIMA CUANTÍA"/>
    <n v="1"/>
    <n v="6"/>
    <n v="5"/>
    <n v="41975"/>
    <s v="UNIDAD"/>
    <s v=""/>
  </r>
  <r>
    <x v="28"/>
    <s v="204-4-17"/>
    <n v="10"/>
    <s v="PRODUCTOS DE ASEO Y LIMPIEZA"/>
    <s v="CREMA LAVAPLATOS"/>
    <n v="47131810"/>
    <s v="MÍNIMA CUANTÍA"/>
    <n v="1"/>
    <n v="6"/>
    <n v="5"/>
    <n v="20650"/>
    <s v="UNIDAD"/>
    <s v=""/>
  </r>
  <r>
    <x v="28"/>
    <s v="204-4-17"/>
    <n v="10"/>
    <s v="PRODUCTOS DE ASEO Y LIMPIEZA"/>
    <s v="CREOLINA"/>
    <n v="47101605"/>
    <s v="MÍNIMA CUANTÍA"/>
    <n v="1"/>
    <n v="6"/>
    <n v="60"/>
    <n v="993420"/>
    <s v="GALON"/>
    <s v=""/>
  </r>
  <r>
    <x v="28"/>
    <s v="204-4-17"/>
    <n v="10"/>
    <s v="PRODUCTOS DE ASEO Y LIMPIEZA"/>
    <s v="DETERGENTE EN POLVO"/>
    <n v="42281704"/>
    <s v="MÍNIMA CUANTÍA"/>
    <n v="1"/>
    <n v="6"/>
    <n v="400"/>
    <n v="2182000"/>
    <s v="KILOGRAMO"/>
    <s v=""/>
  </r>
  <r>
    <x v="28"/>
    <s v="204-4-17"/>
    <n v="10"/>
    <s v="PRODUCTOS DE ASEO Y LIMPIEZA"/>
    <s v="ESCOBA DE CERDA DURA"/>
    <n v="47131604"/>
    <s v="MÍNIMA CUANTÍA"/>
    <n v="1"/>
    <n v="6"/>
    <n v="10"/>
    <n v="44990"/>
    <s v="UNIDAD"/>
    <s v=""/>
  </r>
  <r>
    <x v="28"/>
    <s v="204-4-17"/>
    <n v="10"/>
    <s v="PRODUCTOS DE ASEO Y LIMPIEZA"/>
    <s v="ESCOBA DE CERDA SUAVE"/>
    <n v="47131604"/>
    <s v="MÍNIMA CUANTÍA"/>
    <n v="1"/>
    <n v="6"/>
    <n v="40"/>
    <n v="179960"/>
    <s v="UNIDAD"/>
    <s v=""/>
  </r>
  <r>
    <x v="28"/>
    <s v="204-4-17"/>
    <n v="10"/>
    <s v="PRODUCTOS DE ASEO Y LIMPIEZA"/>
    <s v="ESPONJA"/>
    <n v="47131603"/>
    <s v="MÍNIMA CUANTÍA"/>
    <n v="1"/>
    <n v="6"/>
    <n v="15"/>
    <n v="13515"/>
    <s v="UNIDAD"/>
    <s v=""/>
  </r>
  <r>
    <x v="28"/>
    <s v="204-4-17"/>
    <n v="10"/>
    <s v="PRODUCTOS DE ASEO Y LIMPIEZA"/>
    <s v="DESINFECTANTE PARA PISO"/>
    <n v="47131801"/>
    <s v="MÍNIMA CUANTÍA"/>
    <n v="1"/>
    <n v="6"/>
    <n v="60"/>
    <n v="928560"/>
    <s v="GALON"/>
    <s v=""/>
  </r>
  <r>
    <x v="28"/>
    <s v="204-4-17"/>
    <n v="10"/>
    <s v="PRODUCTOS DE ASEO Y LIMPIEZA"/>
    <s v="GUANTES CAL 25 "/>
    <n v="46181541"/>
    <s v="MÍNIMA CUANTÍA"/>
    <n v="1"/>
    <n v="6"/>
    <n v="15"/>
    <n v="69255"/>
    <s v="UNIDAD"/>
    <s v=""/>
  </r>
  <r>
    <x v="28"/>
    <s v="204-4-17"/>
    <n v="10"/>
    <s v="PRODUCTOS DE ASEO Y LIMPIEZA"/>
    <s v="INSECTICIDA EN AEROSOL"/>
    <n v="10191509"/>
    <s v="MÍNIMA CUANTÍA"/>
    <n v="1"/>
    <n v="6"/>
    <n v="10"/>
    <n v="150630"/>
    <s v="UNIDAD"/>
    <s v=""/>
  </r>
  <r>
    <x v="28"/>
    <s v="204-4-17"/>
    <n v="10"/>
    <s v="PRODUCTOS DE ASEO Y LIMPIEZA"/>
    <s v="JABON DE MANOS LIQUIDO"/>
    <n v="53131608"/>
    <s v="MÍNIMA CUANTÍA"/>
    <n v="1"/>
    <n v="6"/>
    <n v="3"/>
    <n v="45951"/>
    <s v="UNIDAD"/>
    <s v=""/>
  </r>
  <r>
    <x v="28"/>
    <s v="204-4-17"/>
    <n v="10"/>
    <s v="PRODUCTOS DE ASEO Y LIMPIEZA"/>
    <s v="LIMPIA TELARAÑA"/>
    <n v="47131600"/>
    <s v="MÍNIMA CUANTÍA"/>
    <n v="1"/>
    <n v="6"/>
    <n v="3"/>
    <n v="86433"/>
    <s v="UNIDAD"/>
    <s v=""/>
  </r>
  <r>
    <x v="28"/>
    <s v="204-4-17"/>
    <n v="10"/>
    <s v="PRODUCTOS DE ASEO Y LIMPIEZA"/>
    <s v="LIMPIA VIDRIO LIQUIDO CON PISTOLA"/>
    <n v="47131824"/>
    <s v="MÍNIMA CUANTÍA"/>
    <n v="1"/>
    <n v="6"/>
    <n v="15"/>
    <n v="75720"/>
    <s v="UNIDAD"/>
    <s v=""/>
  </r>
  <r>
    <x v="28"/>
    <s v="204-4-17"/>
    <n v="10"/>
    <s v="PRODUCTOS DE ASEO Y LIMPIEZA"/>
    <s v="LIMPIADOR PARA PISOS"/>
    <n v="47131801"/>
    <s v="MÍNIMA CUANTÍA"/>
    <n v="1"/>
    <n v="6"/>
    <n v="45"/>
    <n v="633915"/>
    <s v="UNIDAD"/>
    <s v=""/>
  </r>
  <r>
    <x v="28"/>
    <s v="204-4-17"/>
    <n v="10"/>
    <s v="PRODUCTOS DE ASEO Y LIMPIEZA"/>
    <s v="PAPEL HIGIENICO DOBLE HOJA X 24"/>
    <n v="14111704"/>
    <s v="MÍNIMA CUANTÍA"/>
    <n v="1"/>
    <n v="6"/>
    <n v="30"/>
    <n v="1115550"/>
    <s v="UNIDAD"/>
    <s v=""/>
  </r>
  <r>
    <x v="28"/>
    <s v="204-4-17"/>
    <n v="10"/>
    <s v="PRODUCTOS DE ASEO Y LIMPIEZA"/>
    <s v="PAPELERA PLASTICA"/>
    <n v="24101510"/>
    <s v="MÍNIMA CUANTÍA"/>
    <n v="1"/>
    <n v="6"/>
    <n v="5"/>
    <n v="112360"/>
    <s v="UNIDAD"/>
    <s v=""/>
  </r>
  <r>
    <x v="28"/>
    <s v="204-4-17"/>
    <n v="10"/>
    <s v="PRODUCTOS DE ASEO Y LIMPIEZA"/>
    <s v="PLASTICO VINIPEL "/>
    <n v="48102109"/>
    <s v="MÍNIMA CUANTÍA"/>
    <n v="1"/>
    <n v="6"/>
    <n v="10"/>
    <n v="159000"/>
    <s v="UNIDAD"/>
    <s v=""/>
  </r>
  <r>
    <x v="28"/>
    <s v="204-4-17"/>
    <n v="10"/>
    <s v="PRODUCTOS DE ASEO Y LIMPIEZA"/>
    <s v="RASTRILLOS METALICOS"/>
    <n v="27112003"/>
    <s v="MÍNIMA CUANTÍA"/>
    <n v="1"/>
    <n v="6"/>
    <n v="40"/>
    <n v="402800"/>
    <s v="UNIDAD"/>
    <s v=""/>
  </r>
  <r>
    <x v="28"/>
    <s v="204-4-17"/>
    <n v="10"/>
    <s v="PRODUCTOS DE ASEO Y LIMPIEZA"/>
    <s v="RECOGEDOR DE BASURA PLASTICO"/>
    <n v="47131611"/>
    <s v="MÍNIMA CUANTÍA"/>
    <n v="1"/>
    <n v="6"/>
    <n v="10"/>
    <n v="43140"/>
    <s v="UNIDAD"/>
    <s v=""/>
  </r>
  <r>
    <x v="28"/>
    <s v="204-4-17"/>
    <n v="10"/>
    <s v="PRODUCTOS DE ASEO Y LIMPIEZA"/>
    <s v="TOALLA DE MANOS DESECHABLE"/>
    <n v="47131502"/>
    <s v="MÍNIMA CUANTÍA"/>
    <n v="1"/>
    <n v="6"/>
    <n v="10"/>
    <n v="69430"/>
    <s v="UNIDAD"/>
    <s v=""/>
  </r>
  <r>
    <x v="28"/>
    <s v="204-4-17"/>
    <n v="10"/>
    <s v="PRODUCTOS DE ASEO Y LIMPIEZA"/>
    <s v="TRAPERO DE MANGO EN MADERA"/>
    <n v="47131618"/>
    <s v="MÍNIMA CUANTÍA"/>
    <n v="1"/>
    <n v="6"/>
    <n v="50"/>
    <n v="553000"/>
    <s v="UNIDAD"/>
    <s v=""/>
  </r>
  <r>
    <x v="28"/>
    <s v="204-4-17"/>
    <n v="10"/>
    <s v="PRODUCTOS DE ASEO Y LIMPIEZA"/>
    <s v="TRAPO COCIDO"/>
    <n v="47131501"/>
    <s v="MÍNIMA CUANTÍA"/>
    <n v="1"/>
    <n v="6"/>
    <n v="40"/>
    <n v="63600"/>
    <s v="UNIDAD"/>
    <s v=""/>
  </r>
  <r>
    <x v="28"/>
    <s v="204-4-17"/>
    <n v="10"/>
    <s v="PRODUCTOS DE ASEO Y LIMPIEZA"/>
    <s v="GEL DESENGRASANTE Y LIMPIADOR DE MANOS PARA TRABAJO PESADO- HEAVY DUTY GREEN POWER"/>
    <n v="53131627"/>
    <s v="MÍNIMA CUANTÍA"/>
    <n v="1"/>
    <n v="6"/>
    <n v="4"/>
    <n v="600000"/>
    <s v="GALON"/>
    <s v=""/>
  </r>
  <r>
    <x v="28"/>
    <s v="204-4-17"/>
    <n v="10"/>
    <s v="PRODUCTOS DE ASEO Y LIMPIEZA"/>
    <s v="DESENGRASANTE Y LIMPIADOR GREEN POWER BIODEGRADABLE"/>
    <n v="47131821"/>
    <s v="MÍNIMA CUANTÍA"/>
    <n v="1"/>
    <n v="6"/>
    <n v="6"/>
    <n v="145200"/>
    <s v="GALON"/>
    <s v=""/>
  </r>
  <r>
    <x v="28"/>
    <s v="204-4-17"/>
    <n v="10"/>
    <s v="PRODUCTOS DE ASEO Y LIMPIEZA"/>
    <s v="JABON PARA LAVADO AERONAVES  CANECAS DE 55 GL      P/N MIL-PRF-85570 TIPO II  "/>
    <n v="15121517"/>
    <s v="MÍNIMA CUANTÍA"/>
    <n v="1"/>
    <n v="6"/>
    <n v="4"/>
    <n v="18088000"/>
    <s v="UNIDAD"/>
    <s v=""/>
  </r>
  <r>
    <x v="28"/>
    <s v="204-4-17"/>
    <n v="10"/>
    <s v="PRODUCTOS DE ASEO Y LIMPIEZA"/>
    <s v="PAÑOS DESECHABLES INDUSTRIAL X80 (WYPALL)"/>
    <n v="53131624"/>
    <s v="MÍNIMA CUANTÍA"/>
    <n v="1"/>
    <n v="6"/>
    <n v="10"/>
    <n v="416500"/>
    <s v="UNIDAD"/>
    <s v=""/>
  </r>
  <r>
    <x v="28"/>
    <s v="204-4-17"/>
    <n v="10"/>
    <s v="PRODUCTOS DE ASEO Y LIMPIEZA"/>
    <s v="GUANTES DE NITRILO  X CAJA"/>
    <n v="42132205"/>
    <s v="MÍNIMA CUANTÍA"/>
    <n v="1"/>
    <n v="6"/>
    <n v="15"/>
    <n v="856800"/>
    <s v="UNIDAD"/>
    <s v=""/>
  </r>
  <r>
    <x v="28"/>
    <s v="204-4-17"/>
    <n v="10"/>
    <s v="PRODUCTOS DE ASEO Y LIMPIEZA"/>
    <s v="B &amp; B  CANECA X 5 GALONES"/>
    <n v="15121517"/>
    <s v="MÍNIMA CUANTÍA"/>
    <n v="1"/>
    <n v="6"/>
    <n v="3"/>
    <n v="241149"/>
    <s v="UNIDAD"/>
    <s v=""/>
  </r>
  <r>
    <x v="28"/>
    <s v="204-4-17"/>
    <n v="10"/>
    <s v="PRODUCTOS DE ASEO Y LIMPIEZA"/>
    <s v="LIMPIA CARLINGAS PRIST"/>
    <n v="47131825"/>
    <s v="MÍNIMA CUANTÍA"/>
    <n v="1"/>
    <n v="6"/>
    <n v="3"/>
    <n v="71400"/>
    <s v="UNIDAD"/>
    <s v=""/>
  </r>
  <r>
    <x v="28"/>
    <s v="204-4-17"/>
    <n v="16"/>
    <s v="PRODUCTOS DE ASEO Y LIMPIEZA"/>
    <s v="PRODCUTOS DE ASEO Y LIMPIEZA TRANSEUNTES - GAOIR "/>
    <n v="47131700"/>
    <s v="MÍNIMA CUANTÍA"/>
    <n v="1"/>
    <n v="6"/>
    <n v="1"/>
    <n v="88842366"/>
    <s v="GLOBAL"/>
    <s v=""/>
  </r>
  <r>
    <x v="28"/>
    <s v="204-4-20"/>
    <n v="10"/>
    <s v="REPUESTOS"/>
    <s v="REPUESTOS"/>
    <n v="40101709"/>
    <s v="MÍNIMA CUANTÍA"/>
    <n v="1"/>
    <n v="6"/>
    <n v="1"/>
    <n v="51628397.5"/>
    <s v="UNIDAD"/>
    <s v=""/>
  </r>
  <r>
    <x v="28"/>
    <s v="204-4-22"/>
    <n v="10"/>
    <s v="VÍVERES"/>
    <s v="ALIMENTACION GROIC FT-ARES"/>
    <n v="91111603"/>
    <s v="MÍNIMA CUANTÍA"/>
    <n v="1"/>
    <n v="6"/>
    <n v="1"/>
    <n v="40000000"/>
    <s v="GLOBAL"/>
    <s v=""/>
  </r>
  <r>
    <x v="28"/>
    <s v="204-4-23"/>
    <n v="10"/>
    <s v="OTROS MATERIALES Y SUMINISTROS"/>
    <s v="OTROS MATERIALES Y SUMINISTROS"/>
    <n v="49221530"/>
    <s v="MÍNIMA CUANTÍA"/>
    <n v="1"/>
    <n v="6"/>
    <n v="1"/>
    <n v="39515792"/>
    <s v="UNIDAD"/>
    <s v=""/>
  </r>
  <r>
    <x v="28"/>
    <s v="204-5-7"/>
    <n v="10"/>
    <s v="MANTENIMIENTO Y MEJORAMIENTO DE VIVIENDA Y ALOJAMIENTO"/>
    <s v="MANTENIMIENTO AOJAMIENTO AFA "/>
    <n v="72103300"/>
    <s v="MÍNIMA CUANTÍA"/>
    <n v="1"/>
    <n v="6"/>
    <n v="1"/>
    <n v="301681000"/>
    <s v="GLOBAL"/>
    <s v=""/>
  </r>
  <r>
    <x v="28"/>
    <s v="204-5-1"/>
    <n v="10"/>
    <s v="MANTENIMIENTO DE BIENES INMUEBLES"/>
    <s v="MANTENIMIENTO Y OPERACIÓN MENSUAL PLANTA DE TRATAMIENTO DE AGUA RESIDUAL GAORI. "/>
    <n v="76121701"/>
    <s v="MÍNIMA CUANTÍA"/>
    <n v="1"/>
    <n v="6"/>
    <n v="1"/>
    <n v="19774772.530000001"/>
    <s v="GLOBAL"/>
    <s v=""/>
  </r>
  <r>
    <x v="28"/>
    <s v="204-5-1"/>
    <n v="10"/>
    <s v="MANTENIMIENTO DE BIENES INMUEBLES"/>
    <s v="MANTENIMIENTO Y OPERACIÓN PLANTA DE TRATAMIENTO DE AGUA POTABLE"/>
    <n v="83101506"/>
    <s v="MÍNIMA CUANTÍA"/>
    <n v="1"/>
    <n v="6"/>
    <n v="1"/>
    <n v="35082685"/>
    <s v="GLOBAL"/>
    <s v=""/>
  </r>
  <r>
    <x v="28"/>
    <s v="204-5-1"/>
    <n v="10"/>
    <s v="MANTENIMIENTO DE BIENES INMUEBLES"/>
    <s v="MANTENIMIENTO SISTEMAS DE PURIFICACION DE AGUA"/>
    <n v="83101506"/>
    <s v="MÍNIMA CUANTÍA"/>
    <n v="1"/>
    <n v="6"/>
    <n v="1"/>
    <n v="12639228"/>
    <s v="GLOBAL"/>
    <s v=""/>
  </r>
  <r>
    <x v="28"/>
    <s v="204-5-1"/>
    <n v="10"/>
    <s v="MANTENIMIENTO DE BIENES INMUEBLES"/>
    <s v="AUTOMATIZACION PTAP"/>
    <n v="71121809"/>
    <s v="MÍNIMA CUANTÍA"/>
    <n v="1"/>
    <n v="6"/>
    <n v="1"/>
    <n v="11959500"/>
    <s v="GLOBAL"/>
    <s v=""/>
  </r>
  <r>
    <x v="28"/>
    <s v="204-5-1"/>
    <n v="16"/>
    <s v="MANTENIMIENTO DE BIENES INMUEBLES"/>
    <s v="MANTENIMIENTO DE EMBOTELLADORA"/>
    <n v="83101506"/>
    <s v="MÍNIMA CUANTÍA"/>
    <n v="1"/>
    <n v="6"/>
    <n v="1"/>
    <n v="43219945"/>
    <s v="GLOBAL"/>
    <s v=""/>
  </r>
  <r>
    <x v="28"/>
    <s v="204-5-1"/>
    <n v="10"/>
    <s v="MANTENIMIENTO DE BIENES INMUEBLES"/>
    <s v="MANTENIMIENTO DE PISCINA"/>
    <n v="91111602"/>
    <s v="MÍNIMA CUANTÍA"/>
    <n v="1"/>
    <n v="6"/>
    <n v="1"/>
    <n v="22931661.949999999"/>
    <s v="GLOBAL"/>
    <s v=""/>
  </r>
  <r>
    <x v="28"/>
    <s v="204-5-1"/>
    <n v="10"/>
    <s v="MANTENIMIENTO DE BIENES INMUEBLES"/>
    <s v="MANTENIMIENTO INSTALACIONES ESTABLECIMIENTO DE SANIDAD"/>
    <n v="72101507"/>
    <s v="MÍNIMA CUANTÍA"/>
    <n v="1"/>
    <n v="6"/>
    <n v="1"/>
    <n v="12378000"/>
    <s v="GLOBAL"/>
    <s v=""/>
  </r>
  <r>
    <x v="28"/>
    <s v="204-5-1"/>
    <n v="10"/>
    <s v="MANTENIMIENTO DE BIENES INMUEBLES"/>
    <s v="MANTENIMIENTO PLANTA DE AGUA  POTABLE - ARES"/>
    <n v="72102900"/>
    <s v="MÍNIMA CUANTÍA"/>
    <n v="1"/>
    <n v="6"/>
    <n v="1"/>
    <n v="25538114"/>
    <s v="GLOBAL"/>
    <s v=""/>
  </r>
  <r>
    <x v="28"/>
    <s v="204-5-1"/>
    <n v="10"/>
    <s v="MANTENIMIENTO DE BIENES INMUEBLES"/>
    <s v="MANTENIMIENTO PLANTA DE AGUA  RESIDUAL - ARES"/>
    <n v="72102900"/>
    <s v="MÍNIMA CUANTÍA"/>
    <n v="1"/>
    <n v="6"/>
    <n v="1"/>
    <n v="13113800"/>
    <s v="GLOBAL"/>
    <s v=""/>
  </r>
  <r>
    <x v="28"/>
    <s v="204-5-1"/>
    <n v="10"/>
    <s v="MANTENIMIENTO DE BIENES INMUEBLES"/>
    <s v="MANTENIMIENTO INSTALACIONES - RADAR"/>
    <n v="72102900"/>
    <s v="MÍNIMA CUANTÍA"/>
    <n v="1"/>
    <n v="6"/>
    <n v="1"/>
    <n v="38776285.350000001"/>
    <s v="GLOBAL"/>
    <s v=""/>
  </r>
  <r>
    <x v="28"/>
    <s v="204-5-1"/>
    <n v="10"/>
    <s v="MANTENIMIENTO DE BIENES INMUEBLES"/>
    <s v="MANTENIMIENTO SISTEMA CROMOGLASS, TRAMPAS DE GRASA Y POZOS SEPTICOS - RADAR"/>
    <n v="76121701"/>
    <s v="MÍNIMA CUANTÍA"/>
    <n v="1"/>
    <n v="6"/>
    <n v="1"/>
    <n v="3570000"/>
    <s v="GLOBAL"/>
    <s v=""/>
  </r>
  <r>
    <x v="28"/>
    <s v="204-5-1"/>
    <n v="10"/>
    <s v="MANTENIMIENTO DE BIENES INMUEBLES"/>
    <s v="MANTENIMIENTO Y LIMPEZA 02 TANQUES DE COMBUSTIBLE ACPM DE 5000 GLN Y PISCINA TRAMPA DE GRASAS - RADAR"/>
    <n v="72102900"/>
    <s v="MÍNIMA CUANTÍA"/>
    <n v="1"/>
    <n v="6"/>
    <n v="1"/>
    <n v="22000000"/>
    <s v="GLOBAL"/>
    <s v=""/>
  </r>
  <r>
    <x v="28"/>
    <s v="204-5-1"/>
    <n v="10"/>
    <s v="MANTENIMIENTO DE BIENES INMUEBLES"/>
    <s v="MANTENIMIENTO PLANTA DE AGUA - RADAR"/>
    <n v="72102900"/>
    <s v="MÍNIMA CUANTÍA"/>
    <n v="1"/>
    <n v="6"/>
    <n v="1"/>
    <n v="6615210"/>
    <s v="GLOBAL"/>
    <s v=""/>
  </r>
  <r>
    <x v="28"/>
    <s v="204-5-1"/>
    <n v="10"/>
    <s v="MANTENIMIENTO DE BIENES INMUEBLES"/>
    <s v="MANTENIMIENTO A TODO COSTO PLANTA DE TRATAMIENTO DE AGUAS RESIDUALES BRAVO "/>
    <n v="72102900"/>
    <s v="MÍNIMA CUANTÍA"/>
    <n v="1"/>
    <n v="6"/>
    <n v="1"/>
    <n v="7830200"/>
    <s v="GLOBAL"/>
    <s v=""/>
  </r>
  <r>
    <x v="28"/>
    <s v="204-5-1"/>
    <n v="10"/>
    <s v="MANTENIMIENTO DE BIENES INMUEBLES"/>
    <s v="MANTENIMIENTO Y OPERACIÓN A TODO COSTO DE LA PLANTA DE TRATAMIENTO DE LIXIGIADOS DEL RELLENO SANITARIO"/>
    <n v="72102900"/>
    <s v="MÍNIMA CUANTÍA"/>
    <n v="1"/>
    <n v="6"/>
    <n v="1"/>
    <n v="9996000"/>
    <s v="GLOBAL"/>
    <s v=""/>
  </r>
  <r>
    <x v="28"/>
    <s v="204-5-1"/>
    <n v="10"/>
    <s v="MANTENIMIENTO DE BIENES INMUEBLES"/>
    <s v="MANTENIMIENTO DE LA ESTACIÓN DE BOMBEO DE AGUAS RESIDUALES DE BOMBEROS RELLENO SANITARIO"/>
    <n v="72102900"/>
    <s v="MÍNIMA CUANTÍA"/>
    <n v="1"/>
    <n v="6"/>
    <n v="1"/>
    <n v="3165400"/>
    <s v="GLOBAL"/>
    <s v=""/>
  </r>
  <r>
    <x v="28"/>
    <s v="204-5-1"/>
    <n v="10"/>
    <s v="MANTENIMIENTO DE BIENES INMUEBLES"/>
    <s v="MANTENIMIENTO MAYOR SISTEMA COMBUSTIBLES AVIACIÓN UNIDADES AÉREAS ESTEC"/>
    <n v="72154100"/>
    <s v="MÍNIMA CUANTÍA"/>
    <n v="1"/>
    <n v="6"/>
    <n v="1"/>
    <n v="159096738.16999999"/>
    <s v="GLOBAL"/>
    <s v=""/>
  </r>
  <r>
    <x v="28"/>
    <s v="204-5-2"/>
    <n v="10"/>
    <s v="MANTENIMIENTO DE BIENES MUEBLES, EQUIPOS Y ENSERES"/>
    <s v="MANTENIMIENTO DE BIENES MUEBLES, EQUIPOS Y ENSERES"/>
    <n v="72151800"/>
    <s v="MÍNIMA CUANTÍA"/>
    <n v="1"/>
    <n v="6"/>
    <n v="1"/>
    <n v="145828162.91"/>
    <s v="GLOBAL"/>
    <s v=""/>
  </r>
  <r>
    <x v="28"/>
    <s v="204-5-5"/>
    <n v="10"/>
    <s v="MANTENIMIENTO EQUIPO COMUNICACIÓN Y COMPUTACIÓN"/>
    <s v="MANTENIMIENTO PREVENTIVO Y CORRECTIVO DE VIDEO BEANS - GAORI "/>
    <n v="72103302"/>
    <s v="MÍNIMA CUANTÍA"/>
    <n v="1"/>
    <n v="6"/>
    <n v="1"/>
    <n v="4100000"/>
    <s v="GLOBAL"/>
    <s v=""/>
  </r>
  <r>
    <x v="28"/>
    <s v="204-5-6"/>
    <n v="10"/>
    <s v="MANTENIMIENTO EQUIPO DE NAVEGACION Y TRANSPORTE"/>
    <s v="MANTENIMIENTO PARQUE AUTOMOTOR GAORI"/>
    <n v="78181500"/>
    <s v="MÍNIMA CUANTÍA"/>
    <n v="1"/>
    <n v="6"/>
    <n v="1"/>
    <n v="40059405.119999997"/>
    <s v="GLOBAL"/>
    <s v=""/>
  </r>
  <r>
    <x v="28"/>
    <s v="204-5-6"/>
    <n v="10"/>
    <s v="MANTENIMIENTO EQUIPO DE NAVEGACION Y TRANSPORTE"/>
    <s v="MANTENIMIENTO AMBULANCIA - SANIDAD "/>
    <n v="78181500"/>
    <s v="MÍNIMA CUANTÍA"/>
    <n v="1"/>
    <n v="6"/>
    <n v="1"/>
    <n v="2000000"/>
    <s v="GLOBAL"/>
    <s v=""/>
  </r>
  <r>
    <x v="28"/>
    <s v="204-5-6"/>
    <n v="10"/>
    <s v="MANTENIMIENTO EQUIPO DE NAVEGACION Y TRANSPORTE"/>
    <s v="MANTENIEMIENTO DE BOTES ZODIAC - ARES"/>
    <n v="78181900"/>
    <s v="MÍNIMA CUANTÍA"/>
    <n v="1"/>
    <n v="6"/>
    <n v="1"/>
    <n v="15448752"/>
    <s v="GLOBAL"/>
    <s v=""/>
  </r>
  <r>
    <x v="28"/>
    <s v="204-5-6"/>
    <n v="10"/>
    <s v="MANTENIMIENTO EQUIPO DE NAVEGACION Y TRANSPORTE"/>
    <s v="MANTENIMIENTO PREVENTIVO Y CORRECTIVO A TODO COSTO PARA LOS VEHÍCULOS Y MOTOCICLETAS DE LA FT- ARES"/>
    <n v="78181500"/>
    <s v="MÍNIMA CUANTÍA"/>
    <n v="1"/>
    <n v="6"/>
    <n v="1"/>
    <n v="66109220"/>
    <s v="GLOBAL"/>
    <s v=""/>
  </r>
  <r>
    <x v="28"/>
    <s v="204-5-6"/>
    <n v="10"/>
    <s v="MANTENIMIENTO EQUIPO DE NAVEGACION Y TRANSPORTE"/>
    <s v="MANTENIMIENTO CAMIONETA 4X4 FORD SUPER DUTY - RADAR"/>
    <n v="78181507"/>
    <s v="MÍNIMA CUANTÍA"/>
    <n v="1"/>
    <n v="6"/>
    <n v="1"/>
    <n v="10000000"/>
    <s v="GLOBAL"/>
    <s v=""/>
  </r>
  <r>
    <x v="28"/>
    <s v="204-5-6"/>
    <n v="10"/>
    <s v="MANTENIMIENTO EQUIPO DE NAVEGACION Y TRANSPORTE"/>
    <s v="MANTENIMIENTO MONTACARGA - RADAR"/>
    <n v="72154501"/>
    <s v="MÍNIMA CUANTÍA"/>
    <n v="1"/>
    <n v="6"/>
    <n v="1"/>
    <n v="5000000"/>
    <s v="GLOBAL"/>
    <s v=""/>
  </r>
  <r>
    <x v="28"/>
    <s v="204-5-6"/>
    <n v="10"/>
    <s v="MANTENIMIENTO EQUIPO DE NAVEGACION Y TRANSPORTE"/>
    <s v="MANTENIMIENTO ANUAL MONTACARGA - ESTEC "/>
    <n v="78181500"/>
    <s v="MÍNIMA CUANTÍA"/>
    <n v="1"/>
    <n v="6"/>
    <n v="1"/>
    <n v="18040000"/>
    <s v="GLOBAL"/>
    <s v=""/>
  </r>
  <r>
    <x v="28"/>
    <s v="204-5-6"/>
    <n v="10"/>
    <s v="MANTENIMIENTO EQUIPO DE NAVEGACION Y TRANSPORTE"/>
    <s v="MANTENIMIENTO ANUAL LEVANTABOMBAS MJ1B   7447787 - ESTEC "/>
    <n v="72154022"/>
    <s v="MÍNIMA CUANTÍA"/>
    <n v="1"/>
    <n v="6"/>
    <n v="1"/>
    <n v="3570000"/>
    <s v="GLOBAL"/>
    <s v=""/>
  </r>
  <r>
    <x v="28"/>
    <s v="204-5-6"/>
    <n v="10"/>
    <s v="MANTENIMIENTO EQUIPO DE NAVEGACION Y TRANSPORTE"/>
    <s v="MANTENIMIENTO REMOLCADOR AERONAVES 40000LBS      AMD-0513 - ESTEC"/>
    <n v="72151800"/>
    <s v="MÍNIMA CUANTÍA"/>
    <n v="1"/>
    <n v="6"/>
    <n v="1"/>
    <n v="15660000"/>
    <s v="GLOBAL"/>
    <s v=""/>
  </r>
  <r>
    <x v="28"/>
    <s v="204-5-6"/>
    <n v="10"/>
    <s v="MANTENIMIENTO EQUIPO DE NAVEGACION Y TRANSPORTE"/>
    <s v="MANTENIMIENTO REMOLCADOR AERONAVES 40000LBS     AMD-0537 - ESTEC"/>
    <n v="72151800"/>
    <s v="MÍNIMA CUANTÍA"/>
    <n v="1"/>
    <n v="6"/>
    <n v="1"/>
    <n v="3570000"/>
    <s v="GLOBAL"/>
    <s v=""/>
  </r>
  <r>
    <x v="28"/>
    <s v="204-5-6"/>
    <n v="10"/>
    <s v="MANTENIMIENTO EQUIPO DE NAVEGACION Y TRANSPORTE"/>
    <s v="MANTENIMIENTO REMOLCADOR AERONAVES 6000 LBS      AMD-0570 - ESTEC"/>
    <n v="72151800"/>
    <s v="MÍNIMA CUANTÍA"/>
    <n v="1"/>
    <n v="6"/>
    <n v="1"/>
    <n v="4165000"/>
    <s v="GLOBAL"/>
    <s v=""/>
  </r>
  <r>
    <x v="28"/>
    <s v="204-5-6"/>
    <n v="10"/>
    <s v="MANTENIMIENTO EQUIPO DE NAVEGACION Y TRANSPORTE"/>
    <s v="TX GATOR  SN: 091310  MODELO 050243  - ESTEC"/>
    <n v="78181500"/>
    <s v="MÍNIMA CUANTÍA"/>
    <n v="1"/>
    <n v="6"/>
    <n v="1"/>
    <n v="19040000"/>
    <s v="GLOBAL"/>
    <s v=""/>
  </r>
  <r>
    <x v="28"/>
    <s v="204-5-6"/>
    <n v="10"/>
    <s v="MANTENIMIENTO EQUIPO DE NAVEGACION Y TRANSPORTE"/>
    <s v="RANGER DIESEL CREW  POLARIS MODELO 4XAWH90D8C-255294  - ESTEC "/>
    <n v="78181500"/>
    <s v="MÍNIMA CUANTÍA"/>
    <n v="1"/>
    <n v="6"/>
    <n v="1"/>
    <n v="7140000"/>
    <s v="GLOBAL"/>
    <s v=""/>
  </r>
  <r>
    <x v="28"/>
    <s v="204-5-7"/>
    <n v="16"/>
    <s v="MANTENIMIENTO Y MEJORAMIENTO DE VIVIENDA Y ALOJAMIENTO"/>
    <s v="MANNTO BARRACA ARES"/>
    <n v="72103300"/>
    <s v="MÍNIMA CUANTÍA"/>
    <n v="1"/>
    <n v="6"/>
    <n v="1"/>
    <n v="208732000.92999998"/>
    <s v="GLOBAL"/>
    <s v=""/>
  </r>
  <r>
    <x v="28"/>
    <s v="204-5-11"/>
    <n v="10"/>
    <s v="ADMINISTRACION OPERACIÓN Y MANTENIMIENTO DE PLANTAS DE ENERGIA"/>
    <s v="MANTENIMIENTO PLANTAS ELECTRICAS PRINCIPALES CATERPILLAR - GAORI "/>
    <n v="73152108"/>
    <s v="MÍNIMA CUANTÍA"/>
    <n v="1"/>
    <n v="6"/>
    <n v="1"/>
    <n v="92572000"/>
    <s v="GLOBAL"/>
    <s v=""/>
  </r>
  <r>
    <x v="28"/>
    <s v="204-5-11"/>
    <n v="10"/>
    <s v="ADMINISTRACION OPERACIÓN Y MANTENIMIENTO DE PLANTAS DE ENERGIA"/>
    <s v="MANTENIMIENTO OVERHALL PLANTAS ELECTRICAS  C-18 CATERPILLAR - GAORI"/>
    <n v="73152108"/>
    <s v="MÍNIMA CUANTÍA"/>
    <n v="1"/>
    <n v="6"/>
    <n v="1"/>
    <n v="170000000"/>
    <s v="GLOBAL"/>
    <s v=""/>
  </r>
  <r>
    <x v="28"/>
    <s v="204-5-11"/>
    <n v="10"/>
    <s v="ADMINISTRACION OPERACIÓN Y MANTENIMIENTO DE PLANTAS DE ENERGIA"/>
    <s v="MANTENIMIENTO PLANTAS ELECTRICAS REMOTAS - ARES "/>
    <n v="73152108"/>
    <s v="MÍNIMA CUANTÍA"/>
    <n v="1"/>
    <n v="6"/>
    <n v="1"/>
    <n v="8000000"/>
    <s v="GLOBAL"/>
    <s v=""/>
  </r>
  <r>
    <x v="28"/>
    <s v="204-5-11"/>
    <n v="10"/>
    <s v="ADMINISTRACION OPERACIÓN Y MANTENIMIENTO DE PLANTAS DE ENERGIA"/>
    <s v="MANTENIMIENTO PLANTA AUXILIAR HOBART 28 VDC-115VAC AMD- 0205 -  ESTEC"/>
    <n v="73152108"/>
    <s v="MÍNIMA CUANTÍA"/>
    <n v="1"/>
    <n v="6"/>
    <n v="1"/>
    <n v="14280000"/>
    <s v="GLOBAL"/>
    <s v=""/>
  </r>
  <r>
    <x v="28"/>
    <s v="204-5-11"/>
    <n v="10"/>
    <s v="ADMINISTRACION OPERACIÓN Y MANTENIMIENTO DE PLANTAS DE ENERGIA"/>
    <s v="MANTENIMIENTO PLANTA AUXILIAR 28VDC  AMD-0116 - ESTEC "/>
    <n v="73152108"/>
    <s v="MÍNIMA CUANTÍA"/>
    <n v="1"/>
    <n v="6"/>
    <n v="1"/>
    <n v="14280000"/>
    <s v="GLOBAL"/>
    <s v=""/>
  </r>
  <r>
    <x v="28"/>
    <s v="204-5-11"/>
    <n v="10"/>
    <s v="ADMINISTRACION OPERACIÓN Y MANTENIMIENTO DE PLANTAS DE ENERGIA"/>
    <s v="MANTENIMIENTO PLANTA AUXILIAR 115 VAC / 28 VDC 60KVA    AMD-0172 - ESTEC"/>
    <n v="73152108"/>
    <s v="MÍNIMA CUANTÍA"/>
    <n v="1"/>
    <n v="6"/>
    <n v="1"/>
    <n v="3570000"/>
    <s v="GLOBAL"/>
    <s v=""/>
  </r>
  <r>
    <x v="28"/>
    <s v="204-5-11"/>
    <n v="10"/>
    <s v="ADMINISTRACION OPERACIÓN Y MANTENIMIENTO DE PLANTAS DE ENERGIA"/>
    <s v="MANTENIMIENTO PLANTA AUXILIAR 115 VAC / 28 VDC 60KVA    AMD-0204 - ESTEC"/>
    <n v="73152108"/>
    <s v="MÍNIMA CUANTÍA"/>
    <n v="1"/>
    <n v="6"/>
    <n v="1"/>
    <n v="3570000"/>
    <s v="GLOBAL"/>
    <s v=""/>
  </r>
  <r>
    <x v="28"/>
    <s v="204-6-7"/>
    <n v="10"/>
    <s v="TRANSPORTE"/>
    <s v="PASAJES SOLDADOS GAORI"/>
    <n v="78111802"/>
    <s v="MÍNIMA CUANTÍA"/>
    <n v="1"/>
    <n v="6"/>
    <n v="1"/>
    <n v="30000000"/>
    <s v="GLOBAL"/>
    <s v=""/>
  </r>
  <r>
    <x v="28"/>
    <s v="204-8-6"/>
    <n v="10"/>
    <s v="TELÉFONO, FAX Y OTROS"/>
    <s v="SERVICIO TELEFONIA FIJA"/>
    <n v="83111501"/>
    <s v="MÍNIMA CUANTÍA"/>
    <n v="1"/>
    <n v="6"/>
    <n v="1"/>
    <n v="3263500"/>
    <s v="GLOBAL"/>
    <s v=""/>
  </r>
  <r>
    <x v="28"/>
    <s v="204-19-1"/>
    <n v="10"/>
    <s v="MATERIAL VETERINARIO"/>
    <s v="ATP (125 MG/100 ML), VITAMINA B12 (50 MG/100 ML), POTASIO ASPARTATO (1000 MG/100 ML), MAGNESIO ASPARTATO (1500 MG/100 ML) Y SODIO SELENITO (100 MG/100 ML) EN SOLUCIÓN INYECTABLE X 50 ML (ESTIMULANTE ENÉRGICO Y MUSCULAR)."/>
    <n v="42121604"/>
    <s v="MÍNIMA CUANTÍA"/>
    <n v="1"/>
    <n v="6"/>
    <n v="7"/>
    <n v="154000"/>
    <s v="UNIDAD"/>
    <s v=""/>
  </r>
  <r>
    <x v="28"/>
    <s v="204-19-1"/>
    <n v="10"/>
    <s v="MATERIAL VETERINARIO"/>
    <s v="AMPICILINA TRIHIDRATO FRASCO DE 100 MG/ML POR 80 ML"/>
    <n v="51101567"/>
    <s v="MÍNIMA CUANTÍA"/>
    <n v="1"/>
    <n v="6"/>
    <n v="1"/>
    <n v="22000"/>
    <s v="UNIDAD"/>
    <s v=""/>
  </r>
  <r>
    <x v="28"/>
    <s v="204-19-1"/>
    <n v="10"/>
    <s v="MATERIAL VETERINARIO"/>
    <s v="BAÑO SECO PARA CANINOS POR 100 G"/>
    <n v="42121606"/>
    <s v="MÍNIMA CUANTÍA"/>
    <n v="1"/>
    <n v="6"/>
    <n v="7"/>
    <n v="102900"/>
    <s v="UNIDAD"/>
    <s v=""/>
  </r>
  <r>
    <x v="28"/>
    <s v="204-19-1"/>
    <n v="10"/>
    <s v="MATERIAL VETERINARIO"/>
    <s v="SULFAMETAZINA SÓDICA 250 MG, EXCIPIENTES C.S.P 1 ML FRASCO POR 50 ML."/>
    <n v="42121600"/>
    <s v="MÍNIMA CUANTÍA"/>
    <n v="1"/>
    <n v="6"/>
    <n v="2"/>
    <n v="60000"/>
    <s v="UNIDAD"/>
    <s v=""/>
  </r>
  <r>
    <x v="28"/>
    <s v="204-19-1"/>
    <n v="10"/>
    <s v="MATERIAL VETERINARIO"/>
    <s v="TABLETA A BASE DE FURALANER 136.4 MG EXCIPIENTES 1 GR, CAJA DE CARTÓN CON 1 BLÍSTER DE ALUMINIO SELLADO CON HOJA FINA DE ALUMINIO LAMINADO QUE CONTIENE 1  TABLETA MASTICABLE."/>
    <n v="42121600"/>
    <s v="MÍNIMA CUANTÍA"/>
    <n v="1"/>
    <n v="6"/>
    <n v="7"/>
    <n v="560000"/>
    <s v="UNIDAD"/>
    <s v=""/>
  </r>
  <r>
    <x v="28"/>
    <s v="204-19-1"/>
    <n v="10"/>
    <s v="MATERIAL VETERINARIO"/>
    <s v="IMIDACLOPRID 100 MG / ML PERMETRINA 500 MG / ML EXCIPIENTES: BUTILHIDROXITOLUENO (E321) 1,0 MG / ML PIPETA PARA PERROS DE  10 A 25 KG "/>
    <n v="42121600"/>
    <s v="MÍNIMA CUANTÍA"/>
    <n v="1"/>
    <n v="6"/>
    <n v="7"/>
    <n v="206640"/>
    <s v="UNIDAD"/>
    <s v=""/>
  </r>
  <r>
    <x v="28"/>
    <s v="204-19-1"/>
    <n v="10"/>
    <s v="MATERIAL VETERINARIO"/>
    <s v="CUTAMICON  TUBO EN CREMA X 35 GR"/>
    <n v="42121606"/>
    <s v="MÍNIMA CUANTÍA"/>
    <n v="1"/>
    <n v="6"/>
    <n v="3"/>
    <n v="47100"/>
    <s v="UNIDAD"/>
    <s v=""/>
  </r>
  <r>
    <x v="28"/>
    <s v="204-19-1"/>
    <n v="10"/>
    <s v="MATERIAL VETERINARIO"/>
    <s v="PULGUICIDA AMBIENTAL SPRAY CYFLUTHRIN 0,04% PIRIPROXIFEN 0,05 % PROPELENTES C.S.P. 100 % SPRAY POR 300 ML"/>
    <n v="42121606"/>
    <s v="MÍNIMA CUANTÍA"/>
    <n v="1"/>
    <n v="6"/>
    <n v="6"/>
    <n v="240000"/>
    <s v="UNIDAD"/>
    <s v=""/>
  </r>
  <r>
    <x v="28"/>
    <s v="204-19-1"/>
    <n v="10"/>
    <s v="MATERIAL VETERINARIO"/>
    <s v="ANTIHEMORRÁGICO, ETAMSILATO (CICLONAMIDA), 125 MG. EXCIPIENTES CSP, 1 ML FRASCO POR 10 ML"/>
    <n v="42121602"/>
    <s v="MÍNIMA CUANTÍA"/>
    <n v="1"/>
    <n v="6"/>
    <n v="3"/>
    <n v="54000"/>
    <s v="UNIDAD"/>
    <s v=""/>
  </r>
  <r>
    <x v="28"/>
    <s v="204-19-1"/>
    <n v="10"/>
    <s v="MATERIAL VETERINARIO"/>
    <s v="TALCOS  DESODORANTE PERMETRINA 1.00 % IRGASAN DP 300 0.50 % BUTÓXIDO DE PIPERONILO 1.50 % TALQUERA POR 100 GRAMOS."/>
    <n v="42121606"/>
    <s v="MÍNIMA CUANTÍA"/>
    <n v="1"/>
    <n v="6"/>
    <n v="7"/>
    <n v="138600"/>
    <s v="UNIDAD"/>
    <s v=""/>
  </r>
  <r>
    <x v="28"/>
    <s v="204-19-1"/>
    <n v="10"/>
    <s v="MATERIAL VETERINARIO"/>
    <s v="CEFALEXINA 500 MG CAJA POR 5 BLISTER CON 10 COMPRIMIDOS CADA UNO."/>
    <n v="51101550"/>
    <s v="MÍNIMA CUANTÍA"/>
    <n v="1"/>
    <n v="6"/>
    <n v="1"/>
    <n v="24000"/>
    <s v="UNIDAD"/>
    <s v=""/>
  </r>
  <r>
    <x v="28"/>
    <s v="204-19-1"/>
    <n v="10"/>
    <s v="MATERIAL VETERINARIO"/>
    <s v="FLUNIXÍN MEGLUMINE 50 MG FRASCO POR 50 ML"/>
    <n v="42121600"/>
    <s v="MÍNIMA CUANTÍA"/>
    <n v="1"/>
    <n v="6"/>
    <n v="1"/>
    <n v="22000"/>
    <s v="UNIDAD"/>
    <s v=""/>
  </r>
  <r>
    <x v="28"/>
    <s v="204-19-1"/>
    <n v="10"/>
    <s v="MATERIAL VETERINARIO"/>
    <s v="MELOXICAM AL 0.15% SUSPENSION ORAL FRASCO GOTERO POR 10 ML"/>
    <n v="51142140"/>
    <s v="MÍNIMA CUANTÍA"/>
    <n v="1"/>
    <n v="6"/>
    <n v="3"/>
    <n v="75000"/>
    <s v="UNIDAD"/>
    <s v=""/>
  </r>
  <r>
    <x v="28"/>
    <s v="204-19-1"/>
    <n v="10"/>
    <s v="MATERIAL VETERINARIO"/>
    <s v="DIPIRONA SODICA 500 MG/ML FRASCO DE VIDRIO POR 20 ML"/>
    <n v="51142009"/>
    <s v="MÍNIMA CUANTÍA"/>
    <n v="1"/>
    <n v="6"/>
    <n v="2"/>
    <n v="56000"/>
    <s v="UNIDAD"/>
    <s v=""/>
  </r>
  <r>
    <x v="28"/>
    <s v="204-19-1"/>
    <n v="10"/>
    <s v="MATERIAL VETERINARIO"/>
    <s v="ANTIDIARREICO CON PROTECTORES Y SUAVIZANTES DE LA MUCOSA ESTREPTOMICINA SULFATO 380 MG CAOLÍN 7.500 MG PECTINA 674 MG GEL DE HIDRÓXIDO DE ALUMINIO 1.050 MG EXCIPIENTES, C.S.P 10 MG SOBRE POR 20 G, CAJA POR 10 SOBRES."/>
    <n v="42121601"/>
    <s v="MÍNIMA CUANTÍA"/>
    <n v="1"/>
    <n v="6"/>
    <n v="1"/>
    <n v="30000"/>
    <s v="UNIDAD"/>
    <s v=""/>
  </r>
  <r>
    <x v="28"/>
    <s v="204-19-1"/>
    <n v="10"/>
    <s v="MATERIAL VETERINARIO"/>
    <s v="ANTIDIARREICO Y ANTIBACTERIANO SULFAGUANIDINA 66 GR, CAOLIN COLOIDAL 25 GR, PECTINA 2 GR, NOVATROPINA 0.03 GR, CLORURO DE SODIO 0.28 GR CAJA DE 10 SOBRES POR 10 G"/>
    <n v="42121601"/>
    <s v="MÍNIMA CUANTÍA"/>
    <n v="1"/>
    <n v="6"/>
    <n v="1"/>
    <n v="35000"/>
    <s v="UNIDAD"/>
    <s v=""/>
  </r>
  <r>
    <x v="28"/>
    <s v="204-19-1"/>
    <n v="10"/>
    <s v="MATERIAL VETERINARIO"/>
    <s v="CREMA CICATRIZANTE, SECANTE, DESINFECTANTE  Y REPELENTE ÁCIDO FÉNICO 1.5 G ÓXIDO DE ZINC 7 G ACEITE DE PINO 2 G EXCIPIENTES CSP 100 G FRASCO PLÁSTICO POR 250 ML."/>
    <n v="42121606"/>
    <s v="MÍNIMA CUANTÍA"/>
    <n v="1"/>
    <n v="6"/>
    <n v="5"/>
    <n v="125000"/>
    <s v="UNIDAD"/>
    <s v=""/>
  </r>
  <r>
    <x v="28"/>
    <s v="204-19-1"/>
    <n v="10"/>
    <s v="MATERIAL VETERINARIO"/>
    <s v="CREMA DERMATOLÓGICA CLOTRIMAZOL 1 G NEOMICINA (COMO SULFATO) 0.5 G BETAMETASONA (COMO 17 VALERATO) 0.04 G EXCIPIENTES CSP 100 G TUBO COLAPSIBLE POR 35 GR"/>
    <n v="42121606"/>
    <s v="MÍNIMA CUANTÍA"/>
    <n v="1"/>
    <n v="6"/>
    <n v="2"/>
    <n v="36000"/>
    <s v="UNIDAD"/>
    <s v=""/>
  </r>
  <r>
    <x v="28"/>
    <s v="204-19-1"/>
    <n v="10"/>
    <s v="MATERIAL VETERINARIO"/>
    <s v="POMADA ANTISÉPTICA, ANTIFLOGÍSTICA, ANESTÉSICA, ASTRINGENTE Y CICATRIZANTE BENZOCAÍNA 5 G ESENCIA DE TREMENTINA 8 G FENOL 2 G ALANTOÍNA 2 G ÓXIDO DE ZINC 10 G ALCANFOR 2.5 G MENTOL 1.5 G ESENCIA DE EUCALIPTUS 1.5 G PARAFINA 3 G EXCIPIENTES CSP 100 G POTE POR  100 G."/>
    <n v="42121606"/>
    <s v="MÍNIMA CUANTÍA"/>
    <n v="1"/>
    <n v="6"/>
    <n v="3"/>
    <n v="96000"/>
    <s v="UNIDAD"/>
    <s v=""/>
  </r>
  <r>
    <x v="28"/>
    <s v="204-19-1"/>
    <n v="10"/>
    <s v="MATERIAL VETERINARIO"/>
    <s v="VITAMINAS A, D3, E, PIRIDOXINA, BIOTINA; COLINA, INOSITOL; ZINC, SELENIO; ÁCIDO OLEICO, ÁCIDO LINOLEICO, ÁCIDO ARAQUIDÓNICO, ÁCIDO ALFA -LINOLÉNICO Y ÁCIDOS GRASOS OMEGAS 3 QUE PROVIENEN DE PECES MARINOS: ÁCIDOS EICOSAPENTAENOICO (EPA) DOCOSAPENTAENOICO (DPA) Y DOCOSAHEXAENOICO (DHA) QUE REFUERZAN SU BENÉFICA ACCIÓN MODULADORA DE LA INFLAMACIÓN FRASCOS PLÁSTICOS DE 236 ML."/>
    <n v="51191905"/>
    <s v="MÍNIMA CUANTÍA"/>
    <n v="1"/>
    <n v="6"/>
    <n v="7"/>
    <n v="175000"/>
    <s v="UNIDAD"/>
    <s v=""/>
  </r>
  <r>
    <x v="28"/>
    <s v="204-19-1"/>
    <n v="10"/>
    <s v="MATERIAL VETERINARIO"/>
    <s v="VITAMINICO MINERAL VITAMINA A 1.320 UI VITAMINA B1 880 UG VITAMINA B2 880 UG VITAMINA B6 704.04 UG VITAMINA B12 22 UG VITAMINA C 8.8 MG VITAMINA D3 275 UI VITAMINA E 22 UI VITAMINA K 220 UG COLINA 22 MG BIOTINA 8.8 UG ÁCIDO FÓLICO 26.4 UG NIACINA 6.6MG ÁCIDO PANTOTÉNICO 990 UG CALCIO 120 MG  COBALTO 30 UG COBRE 300 UG FÓSFORO 60 MG HIERRO 7 MG MAGNESIO1.3 MG MANGANESO132 UG SELENIO 5.9 UG SODIO 1.3 MG ZINC 6 MG POTASIO 30 UG YODO 70 UG ARGININA 2.59 MG CISTINA 0.58 MG HISTIDINA 1.29 MG ISOLEUCINA 2.61 MG LEUCINA 3.80 MG LISINA 3.66 MG METIONINA 0.87 MG FENILALANINA 2.16 MG TREONINA 2.5 MG TRIPTÓFANO 0.61 MG TIROSINA 1.76 MG FRASCO POR 60 TABLETAS"/>
    <n v="51191905"/>
    <s v="MÍNIMA CUANTÍA"/>
    <n v="1"/>
    <n v="6"/>
    <n v="7"/>
    <n v="322000"/>
    <s v="UNIDAD"/>
    <s v=""/>
  </r>
  <r>
    <x v="28"/>
    <s v="204-19-1"/>
    <n v="10"/>
    <s v="MATERIAL VETERINARIO"/>
    <s v="SOLUCIÓN ORAL ANTISEPTICA CLORHEXIDINA ACETATO 100 MG EXCIPIENTES C.S.P 100 FRASCO POR 120 ML."/>
    <n v="51102707"/>
    <s v="MÍNIMA CUANTÍA"/>
    <n v="1"/>
    <n v="6"/>
    <n v="3"/>
    <n v="99000"/>
    <s v="UNIDAD"/>
    <s v=""/>
  </r>
  <r>
    <x v="28"/>
    <s v="204-19-1"/>
    <n v="10"/>
    <s v="MATERIAL VETERINARIO"/>
    <s v="ANTIHISTAMÍNICO DE ACCIÓN SEGURA Y EFECTIVA DIFENHIDRAMINA CLORHIDRATO     25 MGFRASCO POR 50 ML."/>
    <n v="51161620"/>
    <s v="MÍNIMA CUANTÍA"/>
    <n v="1"/>
    <n v="6"/>
    <n v="1"/>
    <n v="28760"/>
    <s v="UNIDAD"/>
    <s v=""/>
  </r>
  <r>
    <x v="28"/>
    <s v="204-19-1"/>
    <n v="10"/>
    <s v="MATERIAL VETERINARIO"/>
    <s v="SHAMPU CON ALOE VERA 9.96 G POLISORBATO + ACIDOLINOLENICO+ ACIDOOLÉICO+ACIDOLINOLÉICO+ ACIDO PALMÍTICO+ACIDO ESTEÁRICO1 G PANTENOL 0.5 G EXCIPIENTES CSP100 ML FRASCO POR 250 ML"/>
    <n v="42121606"/>
    <s v="MÍNIMA CUANTÍA"/>
    <n v="1"/>
    <n v="6"/>
    <n v="6"/>
    <n v="132000"/>
    <s v="UNIDAD"/>
    <s v=""/>
  </r>
  <r>
    <x v="28"/>
    <s v="204-19-1"/>
    <n v="10"/>
    <s v="MATERIAL VETERINARIO"/>
    <s v="LARVICIDA, BACTERICIDA ,CICATRIZANTE PROPOXUR 0.303  G COUMAPHOS 0.454  G SULFANILAMIDA 0.757  G EXCIPIENTESCSP 100 ML LATA DE ALUMINIO POR 300 ML"/>
    <n v="42121600"/>
    <s v="MÍNIMA CUANTÍA"/>
    <n v="1"/>
    <n v="6"/>
    <n v="3"/>
    <n v="120000"/>
    <s v="UNIDAD"/>
    <s v=""/>
  </r>
  <r>
    <x v="28"/>
    <s v="204-19-1"/>
    <n v="10"/>
    <s v="MATERIAL VETERINARIO"/>
    <s v="JABON ECTOPARASITICIDA COUMAPHOS 1G JABON POR 100 GR"/>
    <n v="42121606"/>
    <s v="MÍNIMA CUANTÍA"/>
    <n v="1"/>
    <n v="6"/>
    <n v="14"/>
    <n v="119000"/>
    <s v="UNIDAD"/>
    <s v=""/>
  </r>
  <r>
    <x v="28"/>
    <s v="204-19-1"/>
    <n v="10"/>
    <s v="MATERIAL VETERINARIO"/>
    <s v="ANTIHELMÍNTICO DE AMPLIO ESPECTRO PERROS GRANDES  PAMOATO DE PIRANTEL 504 MG PRAZIQUANTEL 175 MG FEBANTEL 525 MG EXCIPIENTES CSP 1 TABLETA CAJA CON 1 TABLETA                                           "/>
    <n v="51101700"/>
    <s v="MÍNIMA CUANTÍA"/>
    <n v="1"/>
    <n v="6"/>
    <n v="14"/>
    <n v="196000"/>
    <s v="UNIDAD"/>
    <s v=""/>
  </r>
  <r>
    <x v="28"/>
    <s v="204-19-1"/>
    <n v="10"/>
    <s v="MATERIAL VETERINARIO"/>
    <s v="ANTIPARASITARIO DE AMPLIO ESPECTRO PERROS MEDIANOS  PAMOATO DE PIRANTEL 144 MG PRAZIQUANTEL 50 MG FEBANTEL 150 MG EXCIPIENTESCSP 1 TABLETA CAJA CON DOS TABLETAS "/>
    <n v="51101700"/>
    <s v="MÍNIMA CUANTÍA"/>
    <n v="1"/>
    <n v="6"/>
    <n v="14"/>
    <n v="448000"/>
    <s v="UNIDAD"/>
    <s v=""/>
  </r>
  <r>
    <x v="28"/>
    <s v="204-19-1"/>
    <n v="10"/>
    <s v="MATERIAL VETERINARIO"/>
    <s v="YODOPOVIDONA DE CONCENTRACIÓN 100MG/ML EN SOLUCIÓN TÓPICA PARA PIEL Y MUCOSAS X 120 ML (DESINFECTANTE TÓPICO)."/>
    <n v="51102722"/>
    <s v="MÍNIMA CUANTÍA"/>
    <n v="1"/>
    <n v="6"/>
    <n v="2"/>
    <n v="30000"/>
    <s v="UNIDAD"/>
    <s v=""/>
  </r>
  <r>
    <x v="28"/>
    <s v="204-19-2"/>
    <n v="10"/>
    <s v="SOSTENIMIENTO DE SEMOVIENTES"/>
    <s v="TRAILLA EN REATA TUBULAR DE 1&quot;, LARGO 1.60 CM, MOSQUETÓN GIRATOTIO EN COBRE "/>
    <n v="10141606"/>
    <s v="MÍNIMA CUANTÍA"/>
    <n v="1"/>
    <n v="6"/>
    <n v="8"/>
    <n v="276080"/>
    <s v="UNIDAD"/>
    <s v=""/>
  </r>
  <r>
    <x v="28"/>
    <s v="204-19-2"/>
    <n v="10"/>
    <s v="SOSTENIMIENTO DE SEMOVIENTES"/>
    <s v="COLLAR FIJO EN REATA TC 1&quot;1/4, 60 CM DE LARGO CON HEBILLA EN COBRE, OJALES EN LATON"/>
    <n v="10141607"/>
    <s v="MÍNIMA CUANTÍA"/>
    <n v="1"/>
    <n v="6"/>
    <n v="8"/>
    <n v="218960"/>
    <s v="UNIDAD"/>
    <s v=""/>
  </r>
  <r>
    <x v="28"/>
    <s v="204-19-2"/>
    <n v="10"/>
    <s v="SOSTENIMIENTO DE SEMOVIENTES"/>
    <s v="BOZAL TUBULAR EN LONA PARA PERRO GRANDE CON CHAPA FORJADA REATA 3/4"/>
    <n v="10141610"/>
    <s v="MÍNIMA CUANTÍA"/>
    <n v="1"/>
    <n v="6"/>
    <n v="8"/>
    <n v="152320"/>
    <s v="UNIDAD"/>
    <s v=""/>
  </r>
  <r>
    <x v="28"/>
    <s v="204-19-2"/>
    <n v="10"/>
    <s v="SOSTENIMIENTO DE SEMOVIENTES"/>
    <s v="ARNÉS PARA TRABAJO ELABORADO EN REATA DE 1&quot; 1/2 CON UNA ARGOLLA DE 2&quot;1/2 EN COBRE, CHAPA FORJADA PROTECTOR MICROPOROSA PARA PERROS CON LETRAS X ESPECIALIDAD"/>
    <n v="10141608"/>
    <s v="MÍNIMA CUANTÍA"/>
    <n v="1"/>
    <n v="6"/>
    <n v="8"/>
    <n v="466480"/>
    <s v="UNIDAD"/>
    <s v=""/>
  </r>
  <r>
    <x v="28"/>
    <s v="204-19-2"/>
    <n v="10"/>
    <s v="SOSTENIMIENTO DE SEMOVIENTES"/>
    <s v="CEPILLO TIPO RASTRILLO CON PUNTAS EN ACERO INOXIDABLE MANGO EN CAUCHO PARA PERRO ADULTO DE PELO CORTO CON ESTUCHE EN LONA"/>
    <n v="27111907"/>
    <s v="MÍNIMA CUANTÍA"/>
    <n v="1"/>
    <n v="6"/>
    <n v="8"/>
    <n v="152320"/>
    <s v="UNIDAD"/>
    <s v=""/>
  </r>
  <r>
    <x v="28"/>
    <s v="204-19-2"/>
    <n v="10"/>
    <s v="SOSTENIMIENTO DE SEMOVIENTES"/>
    <s v="COMEDERO EN ACERO INOXIDABLE PARA AGUA Y COMIDA GRANDE"/>
    <n v="10131600"/>
    <s v="MÍNIMA CUANTÍA"/>
    <n v="1"/>
    <n v="6"/>
    <n v="16"/>
    <n v="342720"/>
    <s v="UNIDAD"/>
    <s v=""/>
  </r>
  <r>
    <x v="28"/>
    <s v="204-21-1"/>
    <n v="10"/>
    <s v="ELEMENTOS PARA BIENESTAR SOCIAL"/>
    <s v="BALON DE FUTBOL"/>
    <n v="49161504"/>
    <s v="MÍNIMA CUANTÍA"/>
    <n v="1"/>
    <n v="6"/>
    <n v="2"/>
    <n v="99200"/>
    <s v="UNIDAD"/>
    <s v=""/>
  </r>
  <r>
    <x v="28"/>
    <s v="204-21-1"/>
    <n v="10"/>
    <s v="ELEMENTOS PARA BIENESTAR SOCIAL"/>
    <s v="BALON DE MICRO"/>
    <n v="49161504"/>
    <s v="MÍNIMA CUANTÍA"/>
    <n v="1"/>
    <n v="6"/>
    <n v="2"/>
    <n v="103200"/>
    <s v="UNIDAD"/>
    <s v=""/>
  </r>
  <r>
    <x v="28"/>
    <s v="204-21-1"/>
    <n v="10"/>
    <s v="ELEMENTOS PARA BIENESTAR SOCIAL"/>
    <s v="MALLAS PARA CANCHA DE FUTBOL"/>
    <n v="49221505"/>
    <s v="MÍNIMA CUANTÍA"/>
    <n v="1"/>
    <n v="6"/>
    <n v="2"/>
    <n v="720000"/>
    <s v="UNIDAD"/>
    <s v=""/>
  </r>
  <r>
    <x v="28"/>
    <s v="204-21-1"/>
    <n v="10"/>
    <s v="ELEMENTOS PARA BIENESTAR SOCIAL"/>
    <s v="MALLA PARA CANCHA DE MICRO"/>
    <n v="49221505"/>
    <s v="MÍNIMA CUANTÍA"/>
    <n v="1"/>
    <n v="6"/>
    <n v="4"/>
    <n v="720000"/>
    <s v="UNIDAD"/>
    <s v=""/>
  </r>
  <r>
    <x v="28"/>
    <s v="204-21-1"/>
    <n v="10"/>
    <s v="ELEMENTOS PARA BIENESTAR SOCIAL"/>
    <s v="MALLA PARA MESA DE PING PONG"/>
    <n v="49221505"/>
    <s v="MÍNIMA CUANTÍA"/>
    <n v="1"/>
    <n v="6"/>
    <n v="4"/>
    <n v="168000"/>
    <s v="UNIDAD"/>
    <s v=""/>
  </r>
  <r>
    <x v="28"/>
    <s v="204-21-1"/>
    <n v="10"/>
    <s v="ELEMENTOS PARA BIENESTAR SOCIAL"/>
    <s v="PARES DE RAQUETAS PARA PING PONG"/>
    <n v="49181508"/>
    <s v="MÍNIMA CUANTÍA"/>
    <n v="1"/>
    <n v="6"/>
    <n v="4"/>
    <n v="68000"/>
    <s v="UNIDAD"/>
    <s v=""/>
  </r>
  <r>
    <x v="28"/>
    <s v="204-21-1"/>
    <n v="10"/>
    <s v="ELEMENTOS PARA BIENESTAR SOCIAL"/>
    <s v="PELOTAS DE PING PONG DE MESA"/>
    <n v="49181509"/>
    <s v="MÍNIMA CUANTÍA"/>
    <n v="1"/>
    <n v="6"/>
    <n v="10"/>
    <n v="56000"/>
    <s v="UNIDAD"/>
    <s v=""/>
  </r>
  <r>
    <x v="28"/>
    <s v="204-21-1"/>
    <n v="10"/>
    <s v="ELEMENTOS PARA BIENESTAR SOCIAL"/>
    <s v="MALLA DE VOLLEY PLAYA"/>
    <n v="49221505"/>
    <s v="MÍNIMA CUANTÍA"/>
    <n v="1"/>
    <n v="6"/>
    <n v="2"/>
    <n v="240000"/>
    <s v="UNIDAD"/>
    <s v=""/>
  </r>
  <r>
    <x v="28"/>
    <s v="204-21-1"/>
    <n v="10"/>
    <s v="ELEMENTOS PARA BIENESTAR SOCIAL"/>
    <s v="BALON DE BALONCESTO"/>
    <n v="49161603"/>
    <s v="MÍNIMA CUANTÍA"/>
    <n v="1"/>
    <n v="6"/>
    <n v="2"/>
    <n v="60000"/>
    <s v="UNIDAD"/>
    <s v=""/>
  </r>
  <r>
    <x v="28"/>
    <s v="204-21-1"/>
    <n v="10"/>
    <s v="ELEMENTOS PARA BIENESTAR SOCIAL"/>
    <s v="SACO BOXEO"/>
    <s v="49171602"/>
    <s v="MÍNIMA CUANTÍA"/>
    <n v="1"/>
    <n v="6"/>
    <n v="1"/>
    <n v="260000"/>
    <s v="UNIDAD"/>
    <s v=""/>
  </r>
  <r>
    <x v="28"/>
    <s v="204-21-1"/>
    <n v="10"/>
    <s v="ELEMENTOS PARA BIENESTAR SOCIAL"/>
    <s v="GUANTES BOXEO"/>
    <s v="49171603"/>
    <s v="MÍNIMA CUANTÍA"/>
    <n v="1"/>
    <n v="6"/>
    <n v="8"/>
    <n v="720000"/>
    <s v="UNIDAD"/>
    <s v=""/>
  </r>
  <r>
    <x v="28"/>
    <s v="204-21-1"/>
    <n v="10"/>
    <s v="ELEMENTOS PARA BIENESTAR SOCIAL"/>
    <s v="KIT DE BANDAS ELASTICAS"/>
    <s v="42251608"/>
    <s v="MÍNIMA CUANTÍA"/>
    <n v="1"/>
    <n v="6"/>
    <n v="5"/>
    <n v="465000"/>
    <s v="UNIDAD"/>
    <s v=""/>
  </r>
  <r>
    <x v="28"/>
    <s v="204-21-1"/>
    <n v="10"/>
    <s v="ELEMENTOS PARA BIENESTAR SOCIAL"/>
    <s v="MESA DE PING PONG MIYAGUI 18 MM"/>
    <s v="49181507"/>
    <s v="MÍNIMA CUANTÍA"/>
    <n v="1"/>
    <n v="6"/>
    <n v="1"/>
    <n v="1555000"/>
    <s v="UNIDAD"/>
    <s v=""/>
  </r>
  <r>
    <x v="28"/>
    <s v="204-21-1"/>
    <n v="10"/>
    <s v="ELEMENTOS PARA BIENESTAR SOCIAL"/>
    <s v="BALON DE VOLEIBOL"/>
    <n v="49161608"/>
    <s v="MÍNIMA CUANTÍA"/>
    <n v="1"/>
    <n v="6"/>
    <n v="2"/>
    <n v="90000"/>
    <s v="UNIDAD"/>
    <s v=""/>
  </r>
  <r>
    <x v="28"/>
    <s v="204-21-4"/>
    <n v="10"/>
    <s v="SERVICIOS DE BIENESTAR SOCIAL"/>
    <s v="EXAMENES MEDICOS SALUD OCUPACIONAL PERSONAL CIVIL Y UN PERSONAL MILITAR"/>
    <n v="85121502"/>
    <s v="MÍNIMA CUANTÍA"/>
    <n v="1"/>
    <n v="6"/>
    <n v="1"/>
    <n v="9806400"/>
    <s v="GLOBAL"/>
    <s v=""/>
  </r>
  <r>
    <x v="28"/>
    <s v="204-41-2"/>
    <n v="10"/>
    <s v="SERVICIOS MÉDICOS Y HOSPITALARIOS"/>
    <s v="EXAMENES QUIMICO DE LABORATORIO PLOMO"/>
    <n v="85122200"/>
    <s v="MÍNIMA CUANTÍA"/>
    <n v="1"/>
    <n v="6"/>
    <n v="1"/>
    <n v="2352000"/>
    <s v="GLOBAL"/>
    <s v=""/>
  </r>
  <r>
    <x v="28"/>
    <s v="204-41-2"/>
    <n v="10"/>
    <s v="SERVICIOS MÉDICOS Y HOSPITALARIOS"/>
    <s v="EXAMENES QUIMICO DE LABORATORIO MERCURIO"/>
    <n v="85122200"/>
    <s v="MÍNIMA CUANTÍA"/>
    <n v="1"/>
    <n v="6"/>
    <n v="1"/>
    <n v="1470000"/>
    <s v="GLOBAL"/>
    <s v=""/>
  </r>
  <r>
    <x v="28"/>
    <s v="204-41-2"/>
    <n v="10"/>
    <s v="SERVICIOS MÉDICOS Y HOSPITALARIOS"/>
    <s v="EXAMENES QUIMICO DE LABORATORIO SODIO"/>
    <n v="85122200"/>
    <s v="MÍNIMA CUANTÍA"/>
    <n v="1"/>
    <n v="6"/>
    <n v="1"/>
    <n v="294000"/>
    <s v="GLOBAL"/>
    <s v=""/>
  </r>
  <r>
    <x v="28"/>
    <s v="204-41-2"/>
    <n v="10"/>
    <s v="SERVICIOS MÉDICOS Y HOSPITALARIOS"/>
    <s v="EXAMENES QUIMICO DE LABORATORIO POTASIO"/>
    <n v="85122200"/>
    <s v="MÍNIMA CUANTÍA"/>
    <n v="1"/>
    <n v="6"/>
    <n v="1"/>
    <n v="294000"/>
    <s v="GLOBAL"/>
    <s v=""/>
  </r>
  <r>
    <x v="28"/>
    <s v="204-41-2"/>
    <n v="10"/>
    <s v="SERVICIOS MÉDICOS Y HOSPITALARIOS"/>
    <s v="EXAMENES QUIMICO DE LABORATORIO CLORO"/>
    <n v="85122200"/>
    <s v="MÍNIMA CUANTÍA"/>
    <n v="1"/>
    <n v="6"/>
    <n v="1"/>
    <n v="210000"/>
    <s v="GLOBAL"/>
    <s v=""/>
  </r>
  <r>
    <x v="28"/>
    <s v="204-41-2"/>
    <n v="10"/>
    <s v="SERVICIOS MÉDICOS Y HOSPITALARIOS"/>
    <s v="EXAMENES QUIMICO DE LABORATORIO CREATININA"/>
    <n v="85122200"/>
    <s v="MÍNIMA CUANTÍA"/>
    <n v="1"/>
    <n v="6"/>
    <n v="1"/>
    <n v="336000"/>
    <s v="GLOBAL"/>
    <s v=""/>
  </r>
  <r>
    <x v="28"/>
    <s v="204-41-2"/>
    <n v="10"/>
    <s v="SERVICIOS MÉDICOS Y HOSPITALARIOS"/>
    <s v="EXAMENES QUIMICO DE LABORATORIO PARCIAL DE ORINA"/>
    <n v="85122200"/>
    <s v="MÍNIMA CUANTÍA"/>
    <n v="1"/>
    <n v="6"/>
    <n v="1"/>
    <n v="336000"/>
    <s v="GLOBAL"/>
    <s v=""/>
  </r>
  <r>
    <x v="28"/>
    <s v="204-41-2"/>
    <n v="10"/>
    <s v="SERVICIOS MÉDICOS Y HOSPITALARIOS"/>
    <s v="EXAMENES QUIMICO DE LABORATORIO BUN"/>
    <n v="85122200"/>
    <s v="MÍNIMA CUANTÍA"/>
    <n v="1"/>
    <n v="6"/>
    <n v="1"/>
    <n v="378000"/>
    <s v="GLOBAL"/>
    <s v=""/>
  </r>
  <r>
    <x v="28"/>
    <s v="204-41-2"/>
    <n v="10"/>
    <s v="SERVICIOS MÉDICOS Y HOSPITALARIOS"/>
    <s v="EXAMENES QUIMICO DE LABORATORIO GLICEMIA"/>
    <n v="85122200"/>
    <s v="MÍNIMA CUANTÍA"/>
    <n v="1"/>
    <n v="6"/>
    <n v="1"/>
    <n v="252000"/>
    <s v="GLOBAL"/>
    <s v=""/>
  </r>
  <r>
    <x v="28"/>
    <s v="204-41-2"/>
    <n v="10"/>
    <s v="SERVICIOS MÉDICOS Y HOSPITALARIOS"/>
    <s v="EXAMENES QUIMICO DE LABORATORIO PERFIL LIPIDICO"/>
    <n v="85122200"/>
    <s v="MÍNIMA CUANTÍA"/>
    <n v="1"/>
    <n v="6"/>
    <n v="1"/>
    <n v="756000"/>
    <s v="GLOBAL"/>
    <s v=""/>
  </r>
  <r>
    <x v="28"/>
    <s v="204-41-2"/>
    <n v="10"/>
    <s v="SERVICIOS MÉDICOS Y HOSPITALARIOS"/>
    <s v="EXAMENES QUIMICO DE LABORATORIO CUADRO HEMATICO"/>
    <n v="85122200"/>
    <s v="MÍNIMA CUANTÍA"/>
    <n v="1"/>
    <n v="6"/>
    <n v="1"/>
    <n v="546000"/>
    <s v="GLOBAL"/>
    <s v=""/>
  </r>
  <r>
    <x v="28"/>
    <s v="204-41-2"/>
    <n v="10"/>
    <s v="SERVICIOS MÉDICOS Y HOSPITALARIOS"/>
    <s v="EXAMENES FROTIS FARINGEO COL. GRAM"/>
    <n v="85122200"/>
    <s v="MÍNIMA CUANTÍA"/>
    <n v="1"/>
    <n v="6"/>
    <n v="1"/>
    <n v="90000"/>
    <s v="GLOBAL"/>
    <s v=""/>
  </r>
  <r>
    <x v="28"/>
    <s v="204-41-2"/>
    <n v="10"/>
    <s v="SERVICIOS MÉDICOS Y HOSPITALARIOS"/>
    <s v="EXAMENES KOH UÑAS"/>
    <n v="85122200"/>
    <s v="MÍNIMA CUANTÍA"/>
    <n v="1"/>
    <n v="6"/>
    <n v="1"/>
    <n v="36000"/>
    <s v="GLOBAL"/>
    <s v=""/>
  </r>
  <r>
    <x v="28"/>
    <s v="204-41-2"/>
    <n v="10"/>
    <s v="SERVICIOS MÉDICOS Y HOSPITALARIOS"/>
    <s v="EXAMENES COPROLOGICO"/>
    <n v="85122200"/>
    <s v="MÍNIMA CUANTÍA"/>
    <n v="1"/>
    <n v="6"/>
    <n v="1"/>
    <n v="36000"/>
    <s v="GLOBAL"/>
    <s v=""/>
  </r>
  <r>
    <x v="28"/>
    <s v="204-41-2"/>
    <n v="10"/>
    <s v="SERVICIOS MÉDICOS Y HOSPITALARIOS"/>
    <s v="EXAMENES PARCIAL DE ORINA"/>
    <n v="85122200"/>
    <s v="MÍNIMA CUANTÍA"/>
    <n v="1"/>
    <n v="6"/>
    <n v="1"/>
    <n v="36000"/>
    <s v="GLOBAL"/>
    <s v=""/>
  </r>
  <r>
    <x v="28"/>
    <s v="204-41-2"/>
    <n v="10"/>
    <s v="SERVICIOS MÉDICOS Y HOSPITALARIOS"/>
    <s v="EXAMENES SEROLOGIA"/>
    <n v="85122200"/>
    <s v="MÍNIMA CUANTÍA"/>
    <n v="1"/>
    <n v="6"/>
    <n v="1"/>
    <n v="72000"/>
    <s v="GLOBAL"/>
    <s v=""/>
  </r>
  <r>
    <x v="28"/>
    <s v="204-41-2"/>
    <n v="10"/>
    <s v="SERVICIOS MÉDICOS Y HOSPITALARIOS"/>
    <s v="EXAMENES BACILOSCOPIA 1 MUESTRA"/>
    <n v="85122200"/>
    <s v="MÍNIMA CUANTÍA"/>
    <n v="1"/>
    <n v="6"/>
    <n v="1"/>
    <n v="37600"/>
    <s v="GLOBAL"/>
    <s v=""/>
  </r>
  <r>
    <x v="28"/>
    <s v="204-41-2"/>
    <n v="10"/>
    <s v="SERVICIOS MÉDICOS Y HOSPITALARIOS"/>
    <s v="SERVICIO VACUNACIÓN TETANO"/>
    <n v="85122200"/>
    <s v="MÍNIMA CUANTÍA"/>
    <n v="1"/>
    <n v="6"/>
    <n v="1"/>
    <n v="805000"/>
    <s v="GLOBAL"/>
    <s v=""/>
  </r>
  <r>
    <x v="28"/>
    <s v="204-41-2"/>
    <n v="10"/>
    <s v="SERVICIOS MÉDICOS Y HOSPITALARIOS"/>
    <s v="SERVICIO VACUNACIÓN INFLUENZA"/>
    <n v="85122200"/>
    <s v="MÍNIMA CUANTÍA"/>
    <n v="1"/>
    <n v="6"/>
    <n v="1"/>
    <n v="1960000"/>
    <s v="GLOBAL"/>
    <s v=""/>
  </r>
  <r>
    <x v="28"/>
    <s v="204-41-2"/>
    <n v="10"/>
    <s v="SERVICIOS MÉDICOS Y HOSPITALARIOS"/>
    <s v="SERVICIO IMÁGENES DIAGNOSTICAS RX DE TORAX"/>
    <n v="85122200"/>
    <s v="MÍNIMA CUANTÍA"/>
    <n v="1"/>
    <n v="6"/>
    <n v="1"/>
    <n v="456000"/>
    <s v="GLOBAL"/>
    <s v=""/>
  </r>
  <r>
    <x v="28"/>
    <s v="204-41-2"/>
    <n v="10"/>
    <s v="SERVICIOS MÉDICOS Y HOSPITALARIOS"/>
    <s v="SERVICIO IMÁGENES DIAGNOSTICAS ELECTROCARDIOGRAMA"/>
    <n v="85122200"/>
    <s v="MÍNIMA CUANTÍA"/>
    <n v="1"/>
    <n v="6"/>
    <n v="1"/>
    <n v="1050000"/>
    <s v="GLOBAL"/>
    <s v=""/>
  </r>
  <r>
    <x v="28"/>
    <s v="204-41-2"/>
    <n v="10"/>
    <s v="SERVICIOS MÉDICOS Y HOSPITALARIOS"/>
    <s v="SERVICIO EXAMEN MEDICO OCUPACIONAL PERIODICO"/>
    <n v="85122200"/>
    <s v="MÍNIMA CUANTÍA"/>
    <n v="1"/>
    <n v="6"/>
    <n v="1"/>
    <n v="840000"/>
    <s v="GLOBAL"/>
    <s v=""/>
  </r>
  <r>
    <x v="28"/>
    <s v="204-41-2"/>
    <n v="10"/>
    <s v="SERVICIOS MÉDICOS Y HOSPITALARIOS"/>
    <s v="SERVICIO EXAMEN MEDICO OCUPACIONAL PARA TRABAJO SEGURO EN ALTURAS"/>
    <n v="85122200"/>
    <s v="MÍNIMA CUANTÍA"/>
    <n v="1"/>
    <n v="6"/>
    <n v="1"/>
    <n v="336000"/>
    <s v="GLOBAL"/>
    <s v=""/>
  </r>
  <r>
    <x v="28"/>
    <s v="204-41-2"/>
    <n v="10"/>
    <s v="SERVICIOS MÉDICOS Y HOSPITALARIOS"/>
    <s v="EXAMEN MEDICO DE ESPIROMETRIA"/>
    <n v="85122200"/>
    <s v="MÍNIMA CUANTÍA"/>
    <n v="1"/>
    <n v="6"/>
    <n v="1"/>
    <n v="285000"/>
    <s v="GLOBAL"/>
    <s v=""/>
  </r>
  <r>
    <x v="28"/>
    <s v="204-41-2"/>
    <n v="10"/>
    <s v="SERVICIOS MÉDICOS Y HOSPITALARIOS"/>
    <s v="EXAMEN MEDICO DE AUDIOMETRIA"/>
    <n v="85122200"/>
    <s v="MÍNIMA CUANTÍA"/>
    <n v="1"/>
    <n v="6"/>
    <n v="1"/>
    <n v="285000"/>
    <s v="GLOBAL"/>
    <s v=""/>
  </r>
  <r>
    <x v="28"/>
    <s v="204-41-2"/>
    <n v="10"/>
    <s v="SERVICIOS MÉDICOS Y HOSPITALARIOS"/>
    <s v="EXAMEN MEDICO DE VISIOMETRIA"/>
    <n v="85122200"/>
    <s v="MÍNIMA CUANTÍA"/>
    <n v="1"/>
    <n v="6"/>
    <n v="1"/>
    <n v="420000"/>
    <s v="GLOBAL"/>
    <s v=""/>
  </r>
  <r>
    <x v="28"/>
    <s v="204-41-2"/>
    <n v="10"/>
    <s v="SERVICIOS MÉDICOS Y HOSPITALARIOS"/>
    <s v="EXAMEN MEDICO DE OPTOMETRIA"/>
    <n v="85122200"/>
    <s v="MÍNIMA CUANTÍA"/>
    <n v="1"/>
    <n v="6"/>
    <n v="1"/>
    <n v="525000"/>
    <s v="GLOBAL"/>
    <s v=""/>
  </r>
  <r>
    <x v="28"/>
    <s v="204-41-13"/>
    <n v="10"/>
    <s v="OTROS GASTOS POR ADQUISICION DE SERVICIOS"/>
    <s v="ERRADICACION DE PLAGAS - SANIDAD"/>
    <n v="72102103"/>
    <s v="MÍNIMA CUANTÍA"/>
    <n v="1"/>
    <n v="6"/>
    <n v="1"/>
    <n v="3250000"/>
    <s v="GLOBAL"/>
    <s v=""/>
  </r>
  <r>
    <x v="28"/>
    <s v="204-41-13"/>
    <n v="10"/>
    <s v="OTROS GASTOS POR ADQUISICION DE SERVICIOS"/>
    <s v="RECARGA Y MANTENIMIENTO A EXTINTORES DEL GAORI"/>
    <n v="72101516"/>
    <s v="MÍNIMA CUANTÍA"/>
    <n v="1"/>
    <n v="6"/>
    <n v="1"/>
    <n v="4760000"/>
    <s v="GLOBAL"/>
    <s v=""/>
  </r>
  <r>
    <x v="28"/>
    <s v="204-41-13"/>
    <n v="10"/>
    <s v="OTROS GASTOS POR ADQUISICION DE SERVICIOS"/>
    <s v="SERVICIO DE ANALISIS DE AGUA"/>
    <n v="41104207"/>
    <s v="MÍNIMA CUANTÍA"/>
    <n v="1"/>
    <n v="6"/>
    <n v="1"/>
    <n v="7863555"/>
    <s v="GLOBAL"/>
    <s v=""/>
  </r>
  <r>
    <x v="28"/>
    <s v="204-41-13"/>
    <n v="10"/>
    <s v="OTROS GASTOS POR ADQUISICION DE SERVICIOS"/>
    <s v="AMARRE V.F 2019 SERVICIO DE ANALISIS DE AGUA"/>
    <n v="41104207"/>
    <s v="MÍNIMA CUANTÍA"/>
    <n v="1"/>
    <n v="6"/>
    <n v="1"/>
    <n v="2606100"/>
    <s v="GLOBAL"/>
    <s v=""/>
  </r>
  <r>
    <x v="28"/>
    <s v="204-41-13"/>
    <n v="10"/>
    <s v="OTROS GASTOS POR ADQUISICION DE SERVICIOS"/>
    <s v="AMARRE V.F 2019 FUMIGACIÓN"/>
    <n v="72102103"/>
    <s v="MÍNIMA CUANTÍA"/>
    <n v="1"/>
    <n v="6"/>
    <n v="1"/>
    <n v="1625000"/>
    <s v="GLOBAL"/>
    <s v=""/>
  </r>
  <r>
    <x v="28"/>
    <s v="204-41-13"/>
    <n v="10"/>
    <s v="OTROS GASTOS POR ADQUISICION DE SERVICIOS"/>
    <s v="ADICIÓN DIA DE LA FAMILIA CON SOBRANTES DE APROPIACIÓN"/>
    <n v="0"/>
    <s v="MÍNIMA CUANTÍA"/>
    <n v="1"/>
    <n v="6"/>
    <n v="1"/>
    <n v="3240000"/>
    <s v="GLOBAL"/>
    <s v=""/>
  </r>
  <r>
    <x v="28"/>
    <s v="204-41-13"/>
    <n v="10"/>
    <s v="OTROS GASTOS POR ADQUISICION DE SERVICIOS"/>
    <s v="PAGO SAYCO DERECHOS DE AUTOR "/>
    <n v="93161600"/>
    <s v="MÍNIMA CUANTÍA"/>
    <n v="1"/>
    <n v="6"/>
    <n v="1"/>
    <n v="4218708"/>
    <s v="GLOBAL"/>
    <s v=""/>
  </r>
  <r>
    <x v="28"/>
    <s v="204-41-13"/>
    <n v="16"/>
    <s v="OTROS GASTOS POR ADQUISICION DE SERVICIOS"/>
    <s v="DIA DE LA FAMILIA"/>
    <n v="72102103"/>
    <s v="MÍNIMA CUANTÍA"/>
    <n v="1"/>
    <n v="6"/>
    <n v="1"/>
    <n v="5000000"/>
    <s v="GLOBAL"/>
    <s v=""/>
  </r>
  <r>
    <x v="28"/>
    <s v="204-41-13"/>
    <n v="10"/>
    <s v="OTROS GASTOS POR ADQUISICION DE SERVICIOS"/>
    <s v="FUMIGACIÒN - ARES"/>
    <n v="72102103"/>
    <s v="MÍNIMA CUANTÍA"/>
    <n v="1"/>
    <n v="6"/>
    <n v="1"/>
    <n v="3250000"/>
    <s v="GLOBAL"/>
    <s v=""/>
  </r>
  <r>
    <x v="28"/>
    <s v="204-6-5"/>
    <n v="10"/>
    <s v="SERVICIOS DE TRANSMISION DE INFORMACION"/>
    <s v="APOYO DITIN INTERNET ARES (50.570.000) - GAORI ($ 29.430.000)"/>
    <n v="81112100"/>
    <s v="MÍNIMA CUANTÍA"/>
    <n v="1"/>
    <n v="6"/>
    <n v="1"/>
    <n v="80000000"/>
    <s v="GLOBAL"/>
    <s v=""/>
  </r>
  <r>
    <x v="28"/>
    <s v="204-11-2"/>
    <n v="10"/>
    <s v="VIATICOS Y GASTOS DE VIAJE AL INTERIOR"/>
    <s v="VIATICOS GAORI"/>
    <n v="0"/>
    <s v="MÍNIMA CUANTÍA"/>
    <n v="1"/>
    <n v="6"/>
    <n v="1"/>
    <n v="172998276"/>
    <s v="GLOBAL"/>
    <s v=""/>
  </r>
  <r>
    <x v="29"/>
    <s v="A-2-0-4-1-6"/>
    <s v="10"/>
    <s v="EQUIPO DE SISTEMAS"/>
    <s v="EQUIPO DE SISTEMAS"/>
    <n v="0"/>
    <s v="CONTRATACIÓN DIRECTA"/>
    <n v="1"/>
    <n v="11"/>
    <n v="1"/>
    <n v="3965700"/>
    <s v="GLOBAL"/>
    <s v="NO SOLICITADAS"/>
  </r>
  <r>
    <x v="30"/>
    <s v="A-2-0-4-40-1"/>
    <s v="10"/>
    <s v="SOSTENIMIENTO DE AGREGADURIAS MILITARES"/>
    <s v="SOSTENIMIENTO DE AGREGADURIAS MILITARES"/>
    <n v="0"/>
    <s v="CONTRATACIÓN DIRECTA"/>
    <n v="1"/>
    <n v="11"/>
    <n v="1"/>
    <n v="4500000"/>
    <s v="GLOBAL"/>
    <s v="NO SOLICITADAS"/>
  </r>
  <r>
    <x v="31"/>
    <s v="A-2-0-4-40-1"/>
    <s v="10"/>
    <s v="SOSTENIMIENTO DE AGREGADURIAS MILITARES"/>
    <s v="SOSTENIMIENTO DE AGREGADURIAS MILITARES"/>
    <n v="0"/>
    <s v="CONTRATACIÓN DIRECTA"/>
    <n v="1"/>
    <n v="11"/>
    <n v="1"/>
    <n v="5700000"/>
    <s v="GLOBAL"/>
    <s v="NO SOLICITADAS"/>
  </r>
  <r>
    <x v="32"/>
    <s v="A-2-0-4-40-1"/>
    <s v="10"/>
    <s v="SOSTENIMIENTO DE AGREGADURIAS MILITARES"/>
    <s v="SOSTENIMIENTO DE AGREGADURIAS MILITARES"/>
    <n v="0"/>
    <s v="CONTRATACIÓN DIRECTA"/>
    <n v="1"/>
    <n v="11"/>
    <n v="1"/>
    <n v="1200000"/>
    <s v="GLOBAL"/>
    <s v="NO SOLICITADAS"/>
  </r>
  <r>
    <x v="29"/>
    <s v="A-2-0-4-40-1"/>
    <s v="10"/>
    <s v="SOSTENIMIENTO DE AGREGADURIAS MILITARES"/>
    <s v="SOSTENIMIENTO DE AGREGADURIAS MILITARES"/>
    <n v="0"/>
    <s v="CONTRATACIÓN DIRECTA"/>
    <n v="1"/>
    <n v="11"/>
    <n v="1"/>
    <n v="5000000"/>
    <s v="GLOBAL"/>
    <s v="NO SOLICITADAS"/>
  </r>
  <r>
    <x v="33"/>
    <s v="A-2-0-4-40-1"/>
    <s v="10"/>
    <s v="SOSTENIMIENTO DE AGREGADURIAS MILITARES"/>
    <s v="SOSTENIMIENTO DE AGREGADURIAS MILITARES"/>
    <n v="0"/>
    <s v="CONTRATACIÓN DIRECTA"/>
    <n v="1"/>
    <n v="11"/>
    <n v="1"/>
    <n v="2600000"/>
    <s v="GLOBAL"/>
    <s v="NO SOLICITADAS"/>
  </r>
  <r>
    <x v="34"/>
    <s v="A-2-0-4-40-1"/>
    <s v="10"/>
    <s v="SOSTENIMIENTO DE AGREGADURIAS MILITARES"/>
    <s v="SOSTENIMIENTO DE AGREGADURIAS MILITARES"/>
    <n v="0"/>
    <s v="CONTRATACIÓN DIRECTA"/>
    <n v="1"/>
    <n v="11"/>
    <n v="1"/>
    <n v="11380000"/>
    <s v="GLOBAL"/>
    <s v="NO SOLICITADAS"/>
  </r>
  <r>
    <x v="35"/>
    <s v="A-2-0-4-40-1"/>
    <s v="10"/>
    <s v="SOSTENIMIENTO DE AGREGADURIAS MILITARES"/>
    <s v="SOSTENIMIENTO DE AGREGADURIAS MILITARES"/>
    <n v="0"/>
    <s v="CONTRATACIÓN DIRECTA"/>
    <n v="1"/>
    <n v="11"/>
    <n v="1"/>
    <n v="15000000"/>
    <s v="GLOBAL"/>
    <s v="NO SOLICITADAS"/>
  </r>
  <r>
    <x v="36"/>
    <s v="A-2-0-4-40-1"/>
    <s v="10"/>
    <s v="SOSTENIMIENTO DE AGREGADURIAS MILITARES"/>
    <s v="SOSTENIMIENTO DE AGREGADURIAS MILITARES"/>
    <n v="0"/>
    <s v="CONTRATACIÓN DIRECTA"/>
    <n v="1"/>
    <n v="11"/>
    <n v="1"/>
    <n v="4900000"/>
    <s v="GLOBAL"/>
    <s v="NO SOLICITADAS"/>
  </r>
  <r>
    <x v="36"/>
    <s v="A-2-0-4-40-15"/>
    <s v="10"/>
    <s v="OTROS GASTOS  ADQUISICION BIENES"/>
    <s v="OTROS GASTOS  ADQUISICION BIENES"/>
    <n v="0"/>
    <s v="CONTRATACIÓN DIRECTA"/>
    <n v="1"/>
    <n v="11"/>
    <n v="1"/>
    <n v="700000"/>
    <s v="GLOBAL"/>
    <s v="NO SOLICITADAS"/>
  </r>
  <r>
    <x v="30"/>
    <s v="A-2-0-4-41-14"/>
    <s v="10"/>
    <s v="SOSTENIMIENTO DE AGREGADURIAS MILITARES"/>
    <s v="SOSTENIMIENTO DE AGREGADURIAS MILITARES"/>
    <n v="0"/>
    <s v="CONTRATACIÓN DIRECTA"/>
    <n v="1"/>
    <n v="11"/>
    <n v="1"/>
    <n v="25500000"/>
    <s v="GLOBAL"/>
    <s v="NO SOLICITADAS"/>
  </r>
  <r>
    <x v="31"/>
    <s v="A-2-0-4-41-14"/>
    <s v="10"/>
    <s v="SOSTENIMIENTO DE AGREGADURIAS MILITARES"/>
    <s v="SOSTENIMIENTO DE AGREGADURIAS MILITARES"/>
    <n v="0"/>
    <s v="CONTRATACIÓN DIRECTA"/>
    <n v="1"/>
    <n v="11"/>
    <n v="1"/>
    <n v="24300000"/>
    <s v="GLOBAL"/>
    <s v="NO SOLICITADAS"/>
  </r>
  <r>
    <x v="32"/>
    <s v="A-2-0-4-41-14"/>
    <s v="10"/>
    <s v="SOSTENIMIENTO DE AGREGADURIAS MILITARES"/>
    <s v="SOSTENIMIENTO DE AGREGADURIAS MILITARES"/>
    <n v="0"/>
    <s v="CONTRATACIÓN DIRECTA"/>
    <n v="1"/>
    <n v="11"/>
    <n v="1"/>
    <n v="48786120"/>
    <s v="GLOBAL"/>
    <s v="NO SOLICITADAS"/>
  </r>
  <r>
    <x v="29"/>
    <s v="A-2-0-4-41-14"/>
    <s v="10"/>
    <s v="SOSTENIMIENTO DE AGREGADURIAS MILITARES"/>
    <s v="SOSTENIMIENTO DE AGREGADURIAS MILITARES"/>
    <n v="0"/>
    <s v="CONTRATACIÓN DIRECTA"/>
    <n v="1"/>
    <n v="11"/>
    <n v="1"/>
    <n v="31000000"/>
    <s v="GLOBAL"/>
    <s v="NO SOLICITADAS"/>
  </r>
  <r>
    <x v="33"/>
    <s v="A-2-0-4-41-14"/>
    <s v="10"/>
    <s v="SOSTENIMIENTO DE AGREGADURIAS MILITARES"/>
    <s v="SOSTENIMIENTO DE AGREGADURIAS MILITARES"/>
    <n v="0"/>
    <s v="CONTRATACIÓN DIRECTA"/>
    <n v="1"/>
    <n v="11"/>
    <n v="1"/>
    <n v="13400000"/>
    <s v="GLOBAL"/>
    <s v="NO SOLICITADAS"/>
  </r>
  <r>
    <x v="34"/>
    <s v="A-2-0-4-41-14"/>
    <s v="10"/>
    <s v="SOSTENIMIENTO DE AGREGADURIAS MILITARES"/>
    <s v="SOSTENIMIENTO DE AGREGADURIAS MILITARES"/>
    <n v="0"/>
    <s v="CONTRATACIÓN DIRECTA"/>
    <n v="1"/>
    <n v="11"/>
    <n v="1"/>
    <n v="72420000"/>
    <s v="GLOBAL"/>
    <s v="NO SOLICITADAS"/>
  </r>
  <r>
    <x v="35"/>
    <s v="A-2-0-4-41-14"/>
    <s v="10"/>
    <s v="SOSTENIMIENTO DE AGREGADURIAS MILITARES"/>
    <s v="SOSTENIMIENTO DE AGREGADURIAS MILITARES"/>
    <n v="0"/>
    <s v="CONTRATACIÓN DIRECTA"/>
    <n v="1"/>
    <n v="11"/>
    <n v="1"/>
    <n v="60000000"/>
    <s v="GLOBAL"/>
    <s v="NO SOLICITADAS"/>
  </r>
  <r>
    <x v="36"/>
    <s v="A-2-0-4-41-14"/>
    <s v="10"/>
    <s v="SOSTENIMIENTO DE AGREGADURIAS MILITARES"/>
    <s v="SOSTENIMIENTO DE AGREGADURIAS MILITARES"/>
    <n v="0"/>
    <s v="CONTRATACIÓN DIRECTA"/>
    <n v="1"/>
    <n v="11"/>
    <n v="1"/>
    <n v="40400000"/>
    <s v="GLOBAL"/>
    <s v="NO SOLICITADAS"/>
  </r>
  <r>
    <x v="37"/>
    <s v="A-1-0-1-5-86"/>
    <s v="10"/>
    <s v="PARTIDA ALIMENTACION SOLDADOS"/>
    <s v="RESERVA PARTIDA ALIMENTACION SOLDADOS"/>
    <n v="0"/>
    <s v="CONTRATACIÓN DIRECTA"/>
    <n v="1"/>
    <n v="11"/>
    <n v="1"/>
    <n v="50225105"/>
    <s v="GLOBAL"/>
    <s v="NO SOLICITADAS"/>
  </r>
  <r>
    <x v="37"/>
    <s v="A-1-0-2-14"/>
    <s v="10"/>
    <s v="REMUNERACION SERVICIOS TECNICOS"/>
    <s v="RESERVA REMUNERACION SERVICIOS TECNICOS"/>
    <n v="0"/>
    <s v="CONTRATACIÓN DIRECTA"/>
    <n v="1"/>
    <n v="11"/>
    <n v="1"/>
    <n v="36642756"/>
    <s v="GLOBAL"/>
    <s v="NO SOLICITADAS"/>
  </r>
  <r>
    <x v="37"/>
    <s v="A-1-0-2-14"/>
    <s v="16"/>
    <s v="REMUNERACION SERVICIOS TECNICOS"/>
    <s v="RESERVA REMUNERACION SERVICIOS TECNICOS"/>
    <n v="0"/>
    <s v="CONTRATACIÓN DIRECTA"/>
    <n v="1"/>
    <n v="11"/>
    <n v="1"/>
    <n v="0.36"/>
    <s v="GLOBAL"/>
    <s v="NO SOLICITADAS"/>
  </r>
  <r>
    <x v="37"/>
    <s v="A-2-0-3-50-2"/>
    <s v="10"/>
    <s v="IMPUESTO DE VEHICULO"/>
    <s v="RESERVA IMPUESTO DE VEHICULO"/>
    <n v="0"/>
    <s v="CONTRATACIÓN DIRECTA"/>
    <n v="1"/>
    <n v="11"/>
    <n v="1"/>
    <n v="7048929"/>
    <s v="GLOBAL"/>
    <s v="NO SOLICITADAS"/>
  </r>
  <r>
    <x v="37"/>
    <s v="A-2-0-3-50-3"/>
    <s v="10"/>
    <s v="IMPUESTO PREDIAL"/>
    <s v="RESERVA IMPUESTO PREDIAL"/>
    <n v="0"/>
    <s v="CONTRATACIÓN DIRECTA"/>
    <n v="1"/>
    <n v="11"/>
    <n v="1"/>
    <n v="1377180.08"/>
    <s v="GLOBAL"/>
    <s v="NO SOLICITADAS"/>
  </r>
  <r>
    <x v="37"/>
    <s v="A-2-0-3-50-5"/>
    <s v="10"/>
    <s v="CONTRIBUCIONES"/>
    <s v="RESERVA CONTRIBUCIONES"/>
    <n v="0"/>
    <s v="CONTRATACIÓN DIRECTA"/>
    <n v="1"/>
    <n v="11"/>
    <n v="1"/>
    <n v="10919723"/>
    <s v="GLOBAL"/>
    <s v="NO SOLICITADAS"/>
  </r>
  <r>
    <x v="37"/>
    <s v="A-2-0-3-50-90"/>
    <s v="10"/>
    <s v="OTROS IMPUESTOS"/>
    <s v="RESERVA OTROS IMPUESTOS"/>
    <n v="0"/>
    <s v="CONTRATACIÓN DIRECTA"/>
    <n v="1"/>
    <n v="11"/>
    <n v="1"/>
    <n v="2433943"/>
    <s v="GLOBAL"/>
    <s v="NO SOLICITADAS"/>
  </r>
  <r>
    <x v="37"/>
    <s v="A-2-0-4-1-1"/>
    <s v="10"/>
    <s v="EQUIPO DE MUSICA Y ACCESORIOS"/>
    <s v="RESERVA EQUIPO DE MUSICA Y ACCESORIOS"/>
    <n v="0"/>
    <s v="CONTRATACIÓN DIRECTA"/>
    <n v="1"/>
    <n v="11"/>
    <n v="1"/>
    <n v="324444"/>
    <s v="GLOBAL"/>
    <s v="NO SOLICITADAS"/>
  </r>
  <r>
    <x v="37"/>
    <s v="A-2-0-4-1-10"/>
    <s v="10"/>
    <s v="EQUIPO DE LABORATORIO"/>
    <s v="RESERVA EQUIPO DE LABORATORIO"/>
    <n v="0"/>
    <s v="CONTRATACIÓN DIRECTA"/>
    <n v="1"/>
    <n v="11"/>
    <n v="1"/>
    <n v="15000"/>
    <s v="GLOBAL"/>
    <s v="NO SOLICITADAS"/>
  </r>
  <r>
    <x v="37"/>
    <s v="A-2-0-4-1-13"/>
    <s v="10"/>
    <s v="EQUIPO AGRICOLA"/>
    <s v="RESERVA EQUIPO AGRICOLA"/>
    <n v="0"/>
    <s v="CONTRATACIÓN DIRECTA"/>
    <n v="1"/>
    <n v="11"/>
    <n v="1"/>
    <n v="2619007"/>
    <s v="GLOBAL"/>
    <s v="NO SOLICITADAS"/>
  </r>
  <r>
    <x v="37"/>
    <s v="A-2-0-4-1-15"/>
    <s v="10"/>
    <s v="MAQUINARIA INDUSTRIAL"/>
    <s v="RESERVA MAQUINARIA INDUSTRIAL"/>
    <n v="0"/>
    <s v="CONTRATACIÓN DIRECTA"/>
    <n v="1"/>
    <n v="11"/>
    <n v="1"/>
    <n v="550"/>
    <s v="GLOBAL"/>
    <s v="NO SOLICITADAS"/>
  </r>
  <r>
    <x v="37"/>
    <s v="A-2-0-4-1-18"/>
    <s v="10"/>
    <s v="EQUIPOS Y ACCESORIOS DE NAVEGACION"/>
    <s v="RESERVA EQUIPOS Y ACCESORIOS DE NAVEGACION"/>
    <n v="0"/>
    <s v="CONTRATACIÓN DIRECTA"/>
    <n v="1"/>
    <n v="11"/>
    <n v="1"/>
    <n v="166979250"/>
    <s v="GLOBAL"/>
    <s v="NO SOLICITADAS"/>
  </r>
  <r>
    <x v="37"/>
    <s v="A-2-0-4-1-22"/>
    <s v="10"/>
    <s v="EQUIPO DE BOMBEO"/>
    <s v="RESERVA EQUIPO DE BOMBEO"/>
    <n v="0"/>
    <s v="CONTRATACIÓN DIRECTA"/>
    <n v="1"/>
    <n v="11"/>
    <n v="1"/>
    <n v="949778.75"/>
    <s v="GLOBAL"/>
    <s v="NO SOLICITADAS"/>
  </r>
  <r>
    <x v="37"/>
    <s v="A-2-0-4-1-25"/>
    <s v="10"/>
    <s v="OTRAS COMPRAS DE EQUIPOS"/>
    <s v="RESERVA OTRAS COMPRAS DE EQUIPOS"/>
    <n v="0"/>
    <s v="CONTRATACIÓN DIRECTA"/>
    <n v="1"/>
    <n v="11"/>
    <n v="1"/>
    <n v="51673853.039999999"/>
    <s v="GLOBAL"/>
    <s v="NO SOLICITADAS"/>
  </r>
  <r>
    <x v="37"/>
    <s v="A-2-0-4-1-26"/>
    <s v="10"/>
    <s v="EQUIPO DE COMUNICACIONES"/>
    <s v="RESERVA EQUIPO DE COMUNICACIONES"/>
    <n v="0"/>
    <s v="CONTRATACIÓN DIRECTA"/>
    <n v="1"/>
    <n v="11"/>
    <n v="1"/>
    <n v="1149000"/>
    <s v="GLOBAL"/>
    <s v="NO SOLICITADAS"/>
  </r>
  <r>
    <x v="37"/>
    <s v="A-2-0-4-1-3"/>
    <s v="10"/>
    <s v="HERRAMIENTAS"/>
    <s v="RESERVA HERRAMIENTAS"/>
    <n v="0"/>
    <s v="CONTRATACIÓN DIRECTA"/>
    <n v="1"/>
    <n v="11"/>
    <n v="1"/>
    <n v="62915263.390000001"/>
    <s v="GLOBAL"/>
    <s v="NO SOLICITADAS"/>
  </r>
  <r>
    <x v="37"/>
    <s v="A-2-0-4-1-4"/>
    <s v="10"/>
    <s v="AUDIOVISUALES Y ACCESORIOS"/>
    <s v="RESERVA AUDIOVISUALES Y ACCESORIOS"/>
    <n v="0"/>
    <s v="CONTRATACIÓN DIRECTA"/>
    <n v="1"/>
    <n v="11"/>
    <n v="1"/>
    <n v="77527372"/>
    <s v="GLOBAL"/>
    <s v="NO SOLICITADAS"/>
  </r>
  <r>
    <x v="37"/>
    <s v="A-2-0-4-1-6"/>
    <s v="10"/>
    <s v="EQUIPO DE SISTEMAS"/>
    <s v="RESERVA EQUIPO DE SISTEMAS"/>
    <n v="0"/>
    <s v="CONTRATACIÓN DIRECTA"/>
    <n v="1"/>
    <n v="11"/>
    <n v="1"/>
    <n v="1821900"/>
    <s v="GLOBAL"/>
    <s v="NO SOLICITADAS"/>
  </r>
  <r>
    <x v="37"/>
    <s v="A-2-0-4-1-8"/>
    <s v="10"/>
    <s v="SOFTWARE"/>
    <s v="RESERVA SOFTWARE"/>
    <n v="0"/>
    <s v="CONTRATACIÓN DIRECTA"/>
    <n v="1"/>
    <n v="11"/>
    <n v="1"/>
    <n v="158426368"/>
    <s v="GLOBAL"/>
    <s v="NO SOLICITADAS"/>
  </r>
  <r>
    <x v="37"/>
    <s v="A-2-0-4-1-9"/>
    <s v="10"/>
    <s v="EQUIPO DE CAFETERIA"/>
    <s v="RESERVA EQUIPO DE CAFETERIA"/>
    <n v="0"/>
    <s v="CONTRATACIÓN DIRECTA"/>
    <n v="1"/>
    <n v="11"/>
    <n v="1"/>
    <n v="3748131.12"/>
    <s v="GLOBAL"/>
    <s v="NO SOLICITADAS"/>
  </r>
  <r>
    <x v="37"/>
    <s v="A-2-0-4-10-1"/>
    <s v="10"/>
    <s v="ARRENDAMIENTOS BIENES MUEBLES"/>
    <s v="RESERVA ARRENDAMIENTOS BIENES MUEBLES"/>
    <n v="0"/>
    <s v="CONTRATACIÓN DIRECTA"/>
    <n v="1"/>
    <n v="11"/>
    <n v="1"/>
    <n v="192595004"/>
    <s v="GLOBAL"/>
    <s v="NO SOLICITADAS"/>
  </r>
  <r>
    <x v="37"/>
    <s v="A-2-0-4-10-2"/>
    <s v="10"/>
    <s v="ARRENDAMIENTOS BIENES INMUEBLES"/>
    <s v="RESERVA ARRENDAMIENTOS BIENES INMUEBLES"/>
    <n v="0"/>
    <s v="CONTRATACIÓN DIRECTA"/>
    <n v="1"/>
    <n v="11"/>
    <n v="1"/>
    <n v="763784"/>
    <s v="GLOBAL"/>
    <s v="NO SOLICITADAS"/>
  </r>
  <r>
    <x v="37"/>
    <s v="A-2-0-4-11-1"/>
    <s v="10"/>
    <s v="VIATICOS Y GASTOS DE VIAJE AL EXTERIOR"/>
    <s v="RESERVA VIATICOS Y GASTOS DE VIAJE AL EXTERIOR"/>
    <n v="0"/>
    <s v="CONTRATACIÓN DIRECTA"/>
    <n v="1"/>
    <n v="11"/>
    <n v="1"/>
    <n v="388682845"/>
    <s v="GLOBAL"/>
    <s v="NO SOLICITADAS"/>
  </r>
  <r>
    <x v="37"/>
    <s v="A-2-0-4-11-2"/>
    <s v="10"/>
    <s v="VIATICOS Y GASTOS DE VIAJE AL INTERIOR"/>
    <s v="RESERVA VIATICOS Y GASTOS DE VIAJE AL INTERIOR"/>
    <n v="0"/>
    <s v="CONTRATACIÓN DIRECTA"/>
    <n v="1"/>
    <n v="11"/>
    <n v="1"/>
    <n v="200000000"/>
    <s v="GLOBAL"/>
    <s v="NO SOLICITADAS"/>
  </r>
  <r>
    <x v="37"/>
    <s v="A-2-0-4-14"/>
    <s v="10"/>
    <s v="GASTOS JUDICIALES"/>
    <s v="RESERVA GASTOS JUDICIALES"/>
    <n v="0"/>
    <s v="CONTRATACIÓN DIRECTA"/>
    <n v="1"/>
    <n v="11"/>
    <n v="1"/>
    <n v="21482500"/>
    <s v="GLOBAL"/>
    <s v="NO SOLICITADAS"/>
  </r>
  <r>
    <x v="37"/>
    <s v="A-2-0-4-19-1"/>
    <s v="10"/>
    <s v="MATERIAL VETERINARIO"/>
    <s v="RESERVA MATERIAL VETERINARIO"/>
    <n v="0"/>
    <s v="CONTRATACIÓN DIRECTA"/>
    <n v="1"/>
    <n v="11"/>
    <n v="1"/>
    <n v="15646308"/>
    <s v="GLOBAL"/>
    <s v="NO SOLICITADAS"/>
  </r>
  <r>
    <x v="37"/>
    <s v="A-2-0-4-19-2"/>
    <s v="10"/>
    <s v="SOSTENIMIENTO"/>
    <s v="RESERVA SOSTENIMIENTO"/>
    <n v="0"/>
    <s v="CONTRATACIÓN DIRECTA"/>
    <n v="1"/>
    <n v="11"/>
    <n v="1"/>
    <n v="110695594"/>
    <s v="GLOBAL"/>
    <s v="NO SOLICITADAS"/>
  </r>
  <r>
    <x v="37"/>
    <s v="A-2-0-4-19-3"/>
    <s v="10"/>
    <s v="OTROS PARA EL SOSTENIMIENTO DE SEMOVIENTES"/>
    <s v="RESERVA OTROS PARA EL SOSTENIMIENTO DE SEMOVIENTES"/>
    <n v="0"/>
    <s v="CONTRATACIÓN DIRECTA"/>
    <n v="1"/>
    <n v="11"/>
    <n v="1"/>
    <n v="4594000"/>
    <s v="GLOBAL"/>
    <s v="NO SOLICITADAS"/>
  </r>
  <r>
    <x v="37"/>
    <s v="A-2-0-4-10-2"/>
    <s v="16"/>
    <s v="ARRENDAMIENTOS BIENES INMUEBLES"/>
    <s v="RESERVAARRENDAMIENTOS BIENES INMUEBLES"/>
    <n v="0"/>
    <s v="CONTRATACIÓN DIRECTA"/>
    <n v="1"/>
    <n v="11"/>
    <n v="1"/>
    <n v="66860"/>
    <s v="GLOBAL"/>
    <s v="NO SOLICITADAS"/>
  </r>
  <r>
    <x v="37"/>
    <s v="A-2-0-4-11-2"/>
    <s v="16"/>
    <s v="VIATICOS Y GASTOS DE VIAJE AL INTERIOR"/>
    <s v="RESERVAVIATICOS Y GASTOS DE VIAJE AL INTERIOR"/>
    <n v="0"/>
    <s v="CONTRATACIÓN DIRECTA"/>
    <n v="1"/>
    <n v="11"/>
    <n v="1"/>
    <n v="149850000"/>
    <s v="GLOBAL"/>
    <s v="NO SOLICITADAS"/>
  </r>
  <r>
    <x v="37"/>
    <s v="A-2-0-4-2-1"/>
    <s v="10"/>
    <s v="EQUIPOS Y MAQUINAS PARA OFICINA"/>
    <s v="RESERVAEQUIPOS Y MAQUINAS PARA OFICINA"/>
    <n v="0"/>
    <s v="CONTRATACIÓN DIRECTA"/>
    <n v="1"/>
    <n v="11"/>
    <n v="1"/>
    <n v="1300000"/>
    <s v="GLOBAL"/>
    <s v="NO SOLICITADAS"/>
  </r>
  <r>
    <x v="37"/>
    <s v="A-2-0-4-2-2"/>
    <s v="10"/>
    <s v="MOBILIARIO Y ENSERES"/>
    <s v="RESERVAMOBILIARIO Y ENSERES"/>
    <n v="0"/>
    <s v="CONTRATACIÓN DIRECTA"/>
    <n v="1"/>
    <n v="11"/>
    <n v="1"/>
    <n v="566605314.33000004"/>
    <s v="GLOBAL"/>
    <s v="NO SOLICITADAS"/>
  </r>
  <r>
    <x v="37"/>
    <s v="A-2-0-4-21-1"/>
    <s v="10"/>
    <s v="ELEMENTOS PARA BIENESTAR SOCIAL"/>
    <s v="RESERVAELEMENTOS PARA BIENESTAR SOCIAL"/>
    <n v="0"/>
    <s v="CONTRATACIÓN DIRECTA"/>
    <n v="1"/>
    <n v="11"/>
    <n v="1"/>
    <n v="1208249.02"/>
    <s v="GLOBAL"/>
    <s v="NO SOLICITADAS"/>
  </r>
  <r>
    <x v="37"/>
    <s v="A-2-0-4-21-10"/>
    <s v="10"/>
    <s v="OTROS ELEMENTOS PARA CAPACITACION, BIENESTAR SOCIAL Y ESTIMULOS"/>
    <s v="RESERVAOTROS ELEMENTOS PARA CAPACITACION, BIENESTAR SOCIAL Y ESTIMULOS"/>
    <n v="0"/>
    <s v="CONTRATACIÓN DIRECTA"/>
    <n v="1"/>
    <n v="11"/>
    <n v="1"/>
    <n v="4400000"/>
    <s v="GLOBAL"/>
    <s v="NO SOLICITADAS"/>
  </r>
  <r>
    <x v="37"/>
    <s v="A-2-0-4-21-2"/>
    <s v="10"/>
    <s v="ELEMENTOS PARA CAPACITACION"/>
    <s v="RESERVAELEMENTOS PARA CAPACITACION"/>
    <n v="0"/>
    <s v="CONTRATACIÓN DIRECTA"/>
    <n v="1"/>
    <n v="11"/>
    <n v="1"/>
    <n v="91652109"/>
    <s v="GLOBAL"/>
    <s v="NO SOLICITADAS"/>
  </r>
  <r>
    <x v="37"/>
    <s v="A-2-0-4-21-3"/>
    <s v="10"/>
    <s v="ELEMENTOS PARA ESTÍMULOS"/>
    <s v="RESERVAELEMENTOS PARA ESTÍMULOS"/>
    <n v="0"/>
    <s v="CONTRATACIÓN DIRECTA"/>
    <n v="1"/>
    <n v="11"/>
    <n v="1"/>
    <n v="49600000"/>
    <s v="GLOBAL"/>
    <s v="NO SOLICITADAS"/>
  </r>
  <r>
    <x v="37"/>
    <s v="A-2-0-4-21-4"/>
    <s v="10"/>
    <s v="SERVICIOS DE BIENESTAR SOCIAL"/>
    <s v="RESERVASERVICIOS DE BIENESTAR SOCIAL"/>
    <n v="0"/>
    <s v="CONTRATACIÓN DIRECTA"/>
    <n v="1"/>
    <n v="11"/>
    <n v="1"/>
    <n v="4725060"/>
    <s v="GLOBAL"/>
    <s v="NO SOLICITADAS"/>
  </r>
  <r>
    <x v="37"/>
    <s v="A-2-0-4-21-5"/>
    <s v="10"/>
    <s v="SERVICIOS DE CAPACITACION"/>
    <s v="RESERVASERVICIOS DE CAPACITACION"/>
    <n v="0"/>
    <s v="CONTRATACIÓN DIRECTA"/>
    <n v="1"/>
    <n v="11"/>
    <n v="1"/>
    <n v="6425069.5999999996"/>
    <s v="GLOBAL"/>
    <s v="NO SOLICITADAS"/>
  </r>
  <r>
    <x v="37"/>
    <s v="A-2-0-4-2-1"/>
    <s v="16"/>
    <s v="EQUIPOS Y MAQUINAS PARA OFICINA"/>
    <s v="RESERVAEQUIPOS Y MAQUINAS PARA OFICINA"/>
    <n v="0"/>
    <s v="CONTRATACIÓN DIRECTA"/>
    <n v="1"/>
    <n v="11"/>
    <n v="1"/>
    <n v="1"/>
    <s v="GLOBAL"/>
    <s v="NO SOLICITADAS"/>
  </r>
  <r>
    <x v="37"/>
    <s v="A-2-0-4-2-2"/>
    <s v="16"/>
    <s v="MOBILIARIO Y ENSERES"/>
    <s v="RESERVAMOBILIARIO Y ENSERES"/>
    <n v="0"/>
    <s v="CONTRATACIÓN DIRECTA"/>
    <n v="1"/>
    <n v="11"/>
    <n v="1"/>
    <n v="22052598"/>
    <s v="GLOBAL"/>
    <s v="NO SOLICITADAS"/>
  </r>
  <r>
    <x v="37"/>
    <s v="A-2-0-4-21-1"/>
    <s v="16"/>
    <s v="ELEMENTOS PARA BIENESTAR SOCIAL"/>
    <s v="RESERVAELEMENTOS PARA BIENESTAR SOCIAL"/>
    <n v="0"/>
    <s v="CONTRATACIÓN DIRECTA"/>
    <n v="1"/>
    <n v="11"/>
    <n v="1"/>
    <n v="4202288.63"/>
    <s v="GLOBAL"/>
    <s v="NO SOLICITADAS"/>
  </r>
  <r>
    <x v="37"/>
    <s v="A-2-0-4-3-1"/>
    <s v="10"/>
    <s v="ARMAMENTO"/>
    <s v="RESERVAARMAMENTO"/>
    <n v="0"/>
    <s v="CONTRATACIÓN DIRECTA"/>
    <n v="1"/>
    <n v="11"/>
    <n v="1"/>
    <n v="723730692"/>
    <s v="GLOBAL"/>
    <s v="NO SOLICITADAS"/>
  </r>
  <r>
    <x v="37"/>
    <s v="A-2-0-4-3-4"/>
    <s v="10"/>
    <s v="EQUIPO MILITAR Y DE SEGURIDAD"/>
    <s v="RESERVAEQUIPO MILITAR Y DE SEGURIDAD"/>
    <n v="0"/>
    <s v="CONTRATACIÓN DIRECTA"/>
    <n v="1"/>
    <n v="11"/>
    <n v="1"/>
    <n v="447700718"/>
    <s v="GLOBAL"/>
    <s v="NO SOLICITADAS"/>
  </r>
  <r>
    <x v="37"/>
    <s v="A-2-0-4-4-1"/>
    <s v="10"/>
    <s v="COMBUSTIBLE Y LUBRICANTES"/>
    <s v="RESERVACOMBUSTIBLE Y LUBRICANTES"/>
    <n v="0"/>
    <s v="CONTRATACIÓN DIRECTA"/>
    <n v="1"/>
    <n v="11"/>
    <n v="1"/>
    <n v="3671462072.9499998"/>
    <s v="GLOBAL"/>
    <s v="NO SOLICITADAS"/>
  </r>
  <r>
    <x v="37"/>
    <s v="A-2-0-4-4-12"/>
    <s v="10"/>
    <s v="MATERIALES REACTIVOS DE LABORATORIO Y QUÍMICOS"/>
    <s v="RESERVAMATERIALES REACTIVOS DE LABORATORIO Y QUÍMICOS"/>
    <n v="0"/>
    <s v="CONTRATACIÓN DIRECTA"/>
    <n v="1"/>
    <n v="11"/>
    <n v="1"/>
    <n v="15537316"/>
    <s v="GLOBAL"/>
    <s v="NO SOLICITADAS"/>
  </r>
  <r>
    <x v="37"/>
    <s v="A-2-0-4-4-15"/>
    <s v="10"/>
    <s v="PAPELERIA, UTILES DE ESCRITORIO Y OFICINA"/>
    <s v="RESERVAPAPELERIA, UTILES DE ESCRITORIO Y OFICINA"/>
    <n v="0"/>
    <s v="CONTRATACIÓN DIRECTA"/>
    <n v="1"/>
    <n v="11"/>
    <n v="1"/>
    <n v="3991691.08"/>
    <s v="GLOBAL"/>
    <s v="NO SOLICITADAS"/>
  </r>
  <r>
    <x v="37"/>
    <s v="A-2-0-4-4-17"/>
    <s v="10"/>
    <s v="PRODUCTOS DE ASEO Y LIMPIEZA"/>
    <s v="RESERVAPRODUCTOS DE ASEO Y LIMPIEZA"/>
    <n v="0"/>
    <s v="CONTRATACIÓN DIRECTA"/>
    <n v="1"/>
    <n v="11"/>
    <n v="1"/>
    <n v="5860779.6699999999"/>
    <s v="GLOBAL"/>
    <s v="NO SOLICITADAS"/>
  </r>
  <r>
    <x v="37"/>
    <s v="A-2-0-4-4-18"/>
    <s v="10"/>
    <s v="PRODUCTOS DE CAFETERIA Y RESTAURANTE"/>
    <s v="RESERVAPRODUCTOS DE CAFETERIA Y RESTAURANTE"/>
    <n v="0"/>
    <s v="CONTRATACIÓN DIRECTA"/>
    <n v="1"/>
    <n v="11"/>
    <n v="1"/>
    <n v="1497103"/>
    <s v="GLOBAL"/>
    <s v="NO SOLICITADAS"/>
  </r>
  <r>
    <x v="37"/>
    <s v="A-2-0-4-4-2"/>
    <s v="10"/>
    <s v="DOTACION"/>
    <s v="RESERVADOTACION"/>
    <n v="0"/>
    <s v="CONTRATACIÓN DIRECTA"/>
    <n v="1"/>
    <n v="11"/>
    <n v="1"/>
    <n v="391322010.44"/>
    <s v="GLOBAL"/>
    <s v="NO SOLICITADAS"/>
  </r>
  <r>
    <x v="37"/>
    <s v="A-2-0-4-4-20"/>
    <s v="10"/>
    <s v="REPUESTOS"/>
    <s v="RESERVAREPUESTOS"/>
    <n v="0"/>
    <s v="CONTRATACIÓN DIRECTA"/>
    <n v="1"/>
    <n v="11"/>
    <n v="1"/>
    <n v="994827487.84000003"/>
    <s v="GLOBAL"/>
    <s v="NO SOLICITADAS"/>
  </r>
  <r>
    <x v="37"/>
    <s v="A-2-0-4-4-21"/>
    <s v="10"/>
    <s v="UTENSILIOS DE CAFETERIA"/>
    <s v="RESERVAUTENSILIOS DE CAFETERIA"/>
    <n v="0"/>
    <s v="CONTRATACIÓN DIRECTA"/>
    <n v="1"/>
    <n v="11"/>
    <n v="1"/>
    <n v="210255871.56999999"/>
    <s v="GLOBAL"/>
    <s v="NO SOLICITADAS"/>
  </r>
  <r>
    <x v="37"/>
    <s v="A-2-0-4-4-23"/>
    <s v="10"/>
    <s v="OTROS MATERIALES Y SUMINISTROS"/>
    <s v="RESERVAOTROS MATERIALES Y SUMINISTROS"/>
    <n v="0"/>
    <s v="CONTRATACIÓN DIRECTA"/>
    <n v="1"/>
    <n v="11"/>
    <n v="1"/>
    <n v="107557797.65000001"/>
    <s v="GLOBAL"/>
    <s v="NO SOLICITADAS"/>
  </r>
  <r>
    <x v="37"/>
    <s v="A-2-0-4-4-3"/>
    <s v="10"/>
    <s v="ELEMENTOS DE ALOJAMIENTO Y CAMPAÑA"/>
    <s v="RESERVAELEMENTOS DE ALOJAMIENTO Y CAMPAÑA"/>
    <n v="0"/>
    <s v="CONTRATACIÓN DIRECTA"/>
    <n v="1"/>
    <n v="11"/>
    <n v="1"/>
    <n v="12331158.1"/>
    <s v="GLOBAL"/>
    <s v="NO SOLICITADAS"/>
  </r>
  <r>
    <x v="37"/>
    <s v="A-2-0-4-4-5"/>
    <s v="10"/>
    <s v="INSECTICIDAS, FUNGICIDAS Y OTROS INSUMOS AGRICOLAS"/>
    <s v="RESERVAINSECTICIDAS, FUNGICIDAS Y OTROS INSUMOS AGRICOLAS"/>
    <n v="0"/>
    <s v="CONTRATACIÓN DIRECTA"/>
    <n v="1"/>
    <n v="11"/>
    <n v="1"/>
    <n v="503382"/>
    <s v="GLOBAL"/>
    <s v="NO SOLICITADAS"/>
  </r>
  <r>
    <x v="37"/>
    <s v="A-2-0-4-4-6"/>
    <s v="10"/>
    <s v="LLANTAS Y ACCESORIOS"/>
    <s v="RESERVALLANTAS Y ACCESORIOS"/>
    <n v="0"/>
    <s v="CONTRATACIÓN DIRECTA"/>
    <n v="1"/>
    <n v="11"/>
    <n v="1"/>
    <n v="790256"/>
    <s v="GLOBAL"/>
    <s v="NO SOLICITADAS"/>
  </r>
  <r>
    <x v="37"/>
    <s v="A-2-0-4-4-8"/>
    <s v="10"/>
    <s v="MATERIAL QUIRURGICO"/>
    <s v="RESERVAMATERIAL QUIRURGICO"/>
    <n v="0"/>
    <s v="CONTRATACIÓN DIRECTA"/>
    <n v="1"/>
    <n v="11"/>
    <n v="1"/>
    <n v="145228"/>
    <s v="GLOBAL"/>
    <s v="NO SOLICITADAS"/>
  </r>
  <r>
    <x v="37"/>
    <s v="A-2-0-4-4-9"/>
    <s v="10"/>
    <s v="MATERIALES DE CONSTRUCCION"/>
    <s v="RESERVAMATERIALES DE CONSTRUCCION"/>
    <n v="0"/>
    <s v="CONTRATACIÓN DIRECTA"/>
    <n v="1"/>
    <n v="11"/>
    <n v="1"/>
    <n v="34695819.899999999"/>
    <s v="GLOBAL"/>
    <s v="NO SOLICITADAS"/>
  </r>
  <r>
    <x v="37"/>
    <s v="A-2-0-4-40-15"/>
    <s v="10"/>
    <s v="OTROS GASTOS  ADQUISICION BIENES"/>
    <s v="RESERVAOTROS GASTOS  ADQUISICION BIENES"/>
    <n v="0"/>
    <s v="CONTRATACIÓN DIRECTA"/>
    <n v="1"/>
    <n v="11"/>
    <n v="1"/>
    <n v="792300000"/>
    <s v="GLOBAL"/>
    <s v="NO SOLICITADAS"/>
  </r>
  <r>
    <x v="37"/>
    <s v="A-2-0-4-41-12"/>
    <s v="10"/>
    <s v="SERVICIOS PORTUARIOS Y AEROPORTUARIOS"/>
    <s v="RESERVASERVICIOS PORTUARIOS Y AEROPORTUARIOS"/>
    <n v="0"/>
    <s v="CONTRATACIÓN DIRECTA"/>
    <n v="1"/>
    <n v="11"/>
    <n v="1"/>
    <n v="7448230.3200000003"/>
    <s v="GLOBAL"/>
    <s v="NO SOLICITADAS"/>
  </r>
  <r>
    <x v="37"/>
    <s v="A-2-0-4-41-13"/>
    <s v="10"/>
    <s v="OTROS GASTOS POR ADQUISICION DE SERVICIOS"/>
    <s v="RESERVAOTROS GASTOS POR ADQUISICION DE SERVICIOS"/>
    <n v="0"/>
    <s v="CONTRATACIÓN DIRECTA"/>
    <n v="1"/>
    <n v="11"/>
    <n v="1"/>
    <n v="407940369.63999999"/>
    <s v="GLOBAL"/>
    <s v="NO SOLICITADAS"/>
  </r>
  <r>
    <x v="37"/>
    <s v="A-2-0-4-41-14"/>
    <s v="10"/>
    <s v="SOSTENIMIENTO DE AGREGADURIAS MILITARES"/>
    <s v="RESERVASOSTENIMIENTO DE AGREGADURIAS MILITARES"/>
    <n v="0"/>
    <s v="CONTRATACIÓN DIRECTA"/>
    <n v="1"/>
    <n v="11"/>
    <n v="1"/>
    <n v="7000000"/>
    <s v="GLOBAL"/>
    <s v="NO SOLICITADAS"/>
  </r>
  <r>
    <x v="37"/>
    <s v="A-2-0-4-41-2"/>
    <s v="10"/>
    <s v="SERVICIOS MÉDICOS Y HOSPITALARIOS"/>
    <s v="RESERVASERVICIOS MÉDICOS Y HOSPITALARIOS"/>
    <n v="0"/>
    <s v="CONTRATACIÓN DIRECTA"/>
    <n v="1"/>
    <n v="11"/>
    <n v="1"/>
    <n v="32900183"/>
    <s v="GLOBAL"/>
    <s v="NO SOLICITADAS"/>
  </r>
  <r>
    <x v="37"/>
    <s v="A-2-0-4-41-4"/>
    <s v="10"/>
    <s v="ESTUDIOS E INVESTIGACIONES"/>
    <s v="RESERVAESTUDIOS E INVESTIGACIONES"/>
    <n v="0"/>
    <s v="CONTRATACIÓN DIRECTA"/>
    <n v="1"/>
    <n v="11"/>
    <n v="1"/>
    <n v="6548000"/>
    <s v="GLOBAL"/>
    <s v="NO SOLICITADAS"/>
  </r>
  <r>
    <x v="37"/>
    <s v="A-2-0-4-4-12"/>
    <s v="16"/>
    <s v="MATERIALES REACTIVOS DE LABORATORIO Y QUÍMICOS"/>
    <s v="RESERVAMATERIALES REACTIVOS DE LABORATORIO Y QUÍMICOS"/>
    <n v="0"/>
    <s v="CONTRATACIÓN DIRECTA"/>
    <n v="1"/>
    <n v="11"/>
    <n v="1"/>
    <n v="173800"/>
    <s v="GLOBAL"/>
    <s v="NO SOLICITADAS"/>
  </r>
  <r>
    <x v="37"/>
    <s v="A-2-0-4-4-20"/>
    <s v="16"/>
    <s v="REPUESTOS"/>
    <s v="RESERVAREPUESTOS"/>
    <n v="0"/>
    <s v="CONTRATACIÓN DIRECTA"/>
    <n v="1"/>
    <n v="11"/>
    <n v="1"/>
    <n v="2000"/>
    <s v="GLOBAL"/>
    <s v="NO SOLICITADAS"/>
  </r>
  <r>
    <x v="37"/>
    <s v="A-2-0-4-4-22"/>
    <s v="16"/>
    <s v="VÍVERES"/>
    <s v="RESERVAVÍVERES"/>
    <n v="0"/>
    <s v="CONTRATACIÓN DIRECTA"/>
    <n v="1"/>
    <n v="11"/>
    <n v="1"/>
    <n v="3777000"/>
    <s v="GLOBAL"/>
    <s v="NO SOLICITADAS"/>
  </r>
  <r>
    <x v="37"/>
    <s v="A-2-0-4-4-23"/>
    <s v="16"/>
    <s v="OTROS MATERIALES Y SUMINISTROS"/>
    <s v="RESERVAOTROS MATERIALES Y SUMINISTROS"/>
    <n v="0"/>
    <s v="CONTRATACIÓN DIRECTA"/>
    <n v="1"/>
    <n v="11"/>
    <n v="1"/>
    <n v="7763838.0300000003"/>
    <s v="GLOBAL"/>
    <s v="NO SOLICITADAS"/>
  </r>
  <r>
    <x v="37"/>
    <s v="A-2-0-4-4-9"/>
    <s v="16"/>
    <s v="MATERIALES DE CONSTRUCCION"/>
    <s v="RESERVAMATERIALES DE CONSTRUCCION"/>
    <n v="0"/>
    <s v="CONTRATACIÓN DIRECTA"/>
    <n v="1"/>
    <n v="11"/>
    <n v="1"/>
    <n v="12694698.539999999"/>
    <s v="GLOBAL"/>
    <s v="NO SOLICITADAS"/>
  </r>
  <r>
    <x v="37"/>
    <s v="A-2-0-4-41-13"/>
    <s v="16"/>
    <s v="OTROS GASTOS POR ADQUISICION DE SERVICIOS"/>
    <s v="RESERVAOTROS GASTOS POR ADQUISICION DE SERVICIOS"/>
    <n v="0"/>
    <s v="CONTRATACIÓN DIRECTA"/>
    <n v="1"/>
    <n v="11"/>
    <n v="1"/>
    <n v="75028073"/>
    <s v="GLOBAL"/>
    <s v="NO SOLICITADAS"/>
  </r>
  <r>
    <x v="37"/>
    <s v="A-2-0-4-5-1"/>
    <s v="10"/>
    <s v="MANTENIMIENTO DE BIENES INMUEBLES"/>
    <s v="RESERVAMANTENIMIENTO DE BIENES INMUEBLES"/>
    <n v="0"/>
    <s v="CONTRATACIÓN DIRECTA"/>
    <n v="1"/>
    <n v="11"/>
    <n v="1"/>
    <n v="176810900.11000001"/>
    <s v="GLOBAL"/>
    <s v="NO SOLICITADAS"/>
  </r>
  <r>
    <x v="37"/>
    <s v="A-2-0-4-5-10"/>
    <s v="10"/>
    <s v="SERVICIO DE SEGURIDAD Y VIGILANCIA"/>
    <s v="RESERVASERVICIO DE SEGURIDAD Y VIGILANCIA"/>
    <n v="0"/>
    <s v="CONTRATACIÓN DIRECTA"/>
    <n v="1"/>
    <n v="11"/>
    <n v="1"/>
    <n v="424334776"/>
    <s v="GLOBAL"/>
    <s v="NO SOLICITADAS"/>
  </r>
  <r>
    <x v="37"/>
    <s v="A-2-0-4-5-11"/>
    <s v="10"/>
    <s v="ADMINISTRACION OPERACIÓN Y MANTENIMIENTO DE PLANTAS DE ENERGIA"/>
    <s v="RESERVAADMINISTRACION OPERACIÓN Y MANTENIMIENTO DE PLANTAS DE ENERGIA"/>
    <n v="0"/>
    <s v="CONTRATACIÓN DIRECTA"/>
    <n v="1"/>
    <n v="11"/>
    <n v="1"/>
    <n v="9667000"/>
    <s v="GLOBAL"/>
    <s v="NO SOLICITADAS"/>
  </r>
  <r>
    <x v="37"/>
    <s v="A-2-0-4-5-12"/>
    <s v="10"/>
    <s v="MANTENIMIENTO DE OTROS BIENES"/>
    <s v="RESERVAMANTENIMIENTO DE OTROS BIENES"/>
    <n v="0"/>
    <s v="CONTRATACIÓN DIRECTA"/>
    <n v="1"/>
    <n v="11"/>
    <n v="1"/>
    <n v="240000000"/>
    <s v="GLOBAL"/>
    <s v="NO SOLICITADAS"/>
  </r>
  <r>
    <x v="37"/>
    <s v="A-2-0-4-5-13"/>
    <s v="10"/>
    <s v="MANTENIMIENTO DE SOFTWARE"/>
    <s v="RESERVAMANTENIMIENTO DE SOFTWARE"/>
    <n v="0"/>
    <s v="CONTRATACIÓN DIRECTA"/>
    <n v="1"/>
    <n v="11"/>
    <n v="1"/>
    <n v="518162726"/>
    <s v="GLOBAL"/>
    <s v="NO SOLICITADAS"/>
  </r>
  <r>
    <x v="37"/>
    <s v="A-2-0-4-5-2"/>
    <s v="10"/>
    <s v="MANTENIMIENTO DE BIENES MUEBLES, EQUIPOS Y ENSERES"/>
    <s v="RESERVAMANTENIMIENTO DE BIENES MUEBLES, EQUIPOS Y ENSERES"/>
    <n v="0"/>
    <s v="CONTRATACIÓN DIRECTA"/>
    <n v="1"/>
    <n v="11"/>
    <n v="1"/>
    <n v="1620993929.3"/>
    <s v="GLOBAL"/>
    <s v="NO SOLICITADAS"/>
  </r>
  <r>
    <x v="37"/>
    <s v="A-2-0-4-5-3"/>
    <s v="10"/>
    <s v="MANTENIMIENTO DE MATERIAL Y EQUIPO DE GUERRA"/>
    <s v="RESERVAMANTENIMIENTO DE MATERIAL Y EQUIPO DE GUERRA"/>
    <n v="0"/>
    <s v="CONTRATACIÓN DIRECTA"/>
    <n v="1"/>
    <n v="11"/>
    <n v="1"/>
    <n v="423031496.93000001"/>
    <s v="GLOBAL"/>
    <s v="NO SOLICITADAS"/>
  </r>
  <r>
    <x v="37"/>
    <s v="A-2-0-4-5-4"/>
    <s v="10"/>
    <s v="MANTENIMIENTO DE VÍAS, ESTRUCTURAS Y REDES"/>
    <s v="RESERVAMANTENIMIENTO DE VÍAS, ESTRUCTURAS Y REDES"/>
    <n v="0"/>
    <s v="CONTRATACIÓN DIRECTA"/>
    <n v="1"/>
    <n v="11"/>
    <n v="1"/>
    <n v="53000"/>
    <s v="GLOBAL"/>
    <s v="NO SOLICITADAS"/>
  </r>
  <r>
    <x v="37"/>
    <s v="A-2-0-4-5-5"/>
    <s v="10"/>
    <s v="MANTENIMIENTO EQUIPO COMUNICACIONES Y COMPUTACION"/>
    <s v="RESERVAMANTENIMIENTO EQUIPO COMUNICACIONES Y COMPUTACION"/>
    <n v="0"/>
    <s v="CONTRATACIÓN DIRECTA"/>
    <n v="1"/>
    <n v="11"/>
    <n v="1"/>
    <n v="436350751.25"/>
    <s v="GLOBAL"/>
    <s v="NO SOLICITADAS"/>
  </r>
  <r>
    <x v="37"/>
    <s v="A-2-0-4-5-6"/>
    <s v="10"/>
    <s v="MANTENIMIENTO EQUIPO DE NAVEGACION Y TRANSPORTE"/>
    <s v="RESERVAMANTENIMIENTO EQUIPO DE NAVEGACION Y TRANSPORTE"/>
    <n v="0"/>
    <s v="CONTRATACIÓN DIRECTA"/>
    <n v="1"/>
    <n v="11"/>
    <n v="1"/>
    <n v="8032734805.0799999"/>
    <s v="GLOBAL"/>
    <s v="NO SOLICITADAS"/>
  </r>
  <r>
    <x v="37"/>
    <s v="A-2-0-4-5-8"/>
    <s v="10"/>
    <s v="SERVICIO DE ASEO"/>
    <s v="RESERVASERVICIO DE ASEO"/>
    <n v="0"/>
    <s v="CONTRATACIÓN DIRECTA"/>
    <n v="1"/>
    <n v="11"/>
    <n v="1"/>
    <n v="163681483.55000001"/>
    <s v="GLOBAL"/>
    <s v="NO SOLICITADAS"/>
  </r>
  <r>
    <x v="37"/>
    <s v="A-2-0-4-5-1"/>
    <s v="16"/>
    <s v="MANTENIMIENTO DE BIENES INMUEBLES"/>
    <s v="RESERVAMANTENIMIENTO DE BIENES INMUEBLES"/>
    <n v="0"/>
    <s v="CONTRATACIÓN DIRECTA"/>
    <n v="1"/>
    <n v="11"/>
    <n v="1"/>
    <n v="32055152"/>
    <s v="GLOBAL"/>
    <s v="NO SOLICITADAS"/>
  </r>
  <r>
    <x v="37"/>
    <s v="A-2-0-4-5-10"/>
    <s v="16"/>
    <s v="SERVICIO DE SEGURIDAD Y VIGILANCIA"/>
    <s v="RESERVASERVICIO DE SEGURIDAD Y VIGILANCIA"/>
    <n v="0"/>
    <s v="CONTRATACIÓN DIRECTA"/>
    <n v="1"/>
    <n v="11"/>
    <n v="1"/>
    <n v="25738017"/>
    <s v="GLOBAL"/>
    <s v="NO SOLICITADAS"/>
  </r>
  <r>
    <x v="37"/>
    <s v="A-2-0-4-5-11"/>
    <s v="16"/>
    <s v="ADMINISTRACION OPERACIÓN Y MANTENIMIENTO DE PLANTAS DE ENERGIA"/>
    <s v="RESERVAADMINISTRACION OPERACIÓN Y MANTENIMIENTO DE PLANTAS DE ENERGIA"/>
    <n v="0"/>
    <s v="CONTRATACIÓN DIRECTA"/>
    <n v="1"/>
    <n v="11"/>
    <n v="1"/>
    <n v="3931036"/>
    <s v="GLOBAL"/>
    <s v="NO SOLICITADAS"/>
  </r>
  <r>
    <x v="37"/>
    <s v="A-2-0-4-5-13"/>
    <s v="16"/>
    <s v="MANTENIMIENTO DE SOFTWARE"/>
    <s v="RESERVAMANTENIMIENTO DE SOFTWARE"/>
    <n v="0"/>
    <s v="CONTRATACIÓN DIRECTA"/>
    <n v="1"/>
    <n v="11"/>
    <n v="1"/>
    <n v="80000"/>
    <s v="GLOBAL"/>
    <s v="NO SOLICITADAS"/>
  </r>
  <r>
    <x v="37"/>
    <s v="A-2-0-4-5-4"/>
    <s v="16"/>
    <s v="MANTENIMIENTO DE VÍAS, ESTRUCTURAS Y REDES"/>
    <s v="RESERVAMANTENIMIENTO DE VÍAS, ESTRUCTURAS Y REDES"/>
    <n v="0"/>
    <s v="CONTRATACIÓN DIRECTA"/>
    <n v="1"/>
    <n v="11"/>
    <n v="1"/>
    <n v="21533539.859999999"/>
    <s v="GLOBAL"/>
    <s v="NO SOLICITADAS"/>
  </r>
  <r>
    <x v="37"/>
    <s v="A-2-0-4-5-7"/>
    <s v="16"/>
    <s v="MANTENIMIENTO Y MEJORAMIENTO DE VIVIENDA Y ALOJAMIENTO"/>
    <s v="RESERVAMANTENIMIENTO Y MEJORAMIENTO DE VIVIENDA Y ALOJAMIENTO"/>
    <n v="0"/>
    <s v="CONTRATACIÓN DIRECTA"/>
    <n v="1"/>
    <n v="11"/>
    <n v="1"/>
    <n v="120408011.87"/>
    <s v="GLOBAL"/>
    <s v="NO SOLICITADAS"/>
  </r>
  <r>
    <x v="37"/>
    <s v="A-2-0-4-5-8"/>
    <s v="16"/>
    <s v="SERVICIO DE ASEO"/>
    <s v="RESERVASERVICIO DE ASEO"/>
    <n v="0"/>
    <s v="CONTRATACIÓN DIRECTA"/>
    <n v="1"/>
    <n v="11"/>
    <n v="1"/>
    <n v="101648923"/>
    <s v="GLOBAL"/>
    <s v="NO SOLICITADAS"/>
  </r>
  <r>
    <x v="37"/>
    <s v="A-2-0-4-5-9"/>
    <s v="16"/>
    <s v="SERVICIO DE CAFETERIA Y RESTAURANTE"/>
    <s v="RESERVASERVICIO DE CAFETERIA Y RESTAURANTE"/>
    <n v="0"/>
    <s v="CONTRATACIÓN DIRECTA"/>
    <n v="1"/>
    <n v="11"/>
    <n v="1"/>
    <n v="109634531"/>
    <s v="GLOBAL"/>
    <s v="NO SOLICITADAS"/>
  </r>
  <r>
    <x v="37"/>
    <s v="A-2-0-4-6-2"/>
    <s v="10"/>
    <s v="CORREO"/>
    <s v="RESERVACORREO"/>
    <n v="0"/>
    <s v="CONTRATACIÓN DIRECTA"/>
    <n v="1"/>
    <n v="11"/>
    <n v="1"/>
    <n v="6000000"/>
    <s v="GLOBAL"/>
    <s v="NO SOLICITADAS"/>
  </r>
  <r>
    <x v="37"/>
    <s v="A-2-0-4-6-3"/>
    <s v="10"/>
    <s v="EMBALAJE Y ACARREO"/>
    <s v="RESERVAEMBALAJE Y ACARREO"/>
    <n v="0"/>
    <s v="CONTRATACIÓN DIRECTA"/>
    <n v="1"/>
    <n v="11"/>
    <n v="1"/>
    <n v="1485125"/>
    <s v="GLOBAL"/>
    <s v="NO SOLICITADAS"/>
  </r>
  <r>
    <x v="37"/>
    <s v="A-2-0-4-6-5"/>
    <s v="10"/>
    <s v="SERVICIOS DE TRANSMISION DE INFORMACION"/>
    <s v="RESERVASERVICIOS DE TRANSMISION DE INFORMACION"/>
    <n v="0"/>
    <s v="CONTRATACIÓN DIRECTA"/>
    <n v="1"/>
    <n v="11"/>
    <n v="1"/>
    <n v="1055965986.5599999"/>
    <s v="GLOBAL"/>
    <s v="NO SOLICITADAS"/>
  </r>
  <r>
    <x v="37"/>
    <s v="A-2-0-4-6-7"/>
    <s v="10"/>
    <s v="TRANSPORTE"/>
    <s v="RESERVATRANSPORTE"/>
    <n v="0"/>
    <s v="CONTRATACIÓN DIRECTA"/>
    <n v="1"/>
    <n v="11"/>
    <n v="1"/>
    <n v="472252810.5"/>
    <s v="GLOBAL"/>
    <s v="NO SOLICITADAS"/>
  </r>
  <r>
    <x v="37"/>
    <s v="A-2-0-4-6-8"/>
    <s v="10"/>
    <s v="OTROS COMUNICACIONES Y TRANSPORTE"/>
    <s v="RESERVAOTROS COMUNICACIONES Y TRANSPORTE"/>
    <n v="0"/>
    <s v="CONTRATACIÓN DIRECTA"/>
    <n v="1"/>
    <n v="11"/>
    <n v="1"/>
    <n v="35512497.149999999"/>
    <s v="GLOBAL"/>
    <s v="NO SOLICITADAS"/>
  </r>
  <r>
    <x v="37"/>
    <s v="A-2-0-4-6-2"/>
    <s v="16"/>
    <s v="CORREO"/>
    <s v="RESERVACORREO"/>
    <n v="0"/>
    <s v="CONTRATACIÓN DIRECTA"/>
    <n v="1"/>
    <n v="11"/>
    <n v="1"/>
    <n v="1500000.68"/>
    <s v="GLOBAL"/>
    <s v="NO SOLICITADAS"/>
  </r>
  <r>
    <x v="37"/>
    <s v="A-2-0-4-7-3"/>
    <s v="10"/>
    <s v="EDICION DE LIBROS,REVISTAS,ESCRITOS Y TRABAJOS TIPOGRAFICOS"/>
    <s v="RESERVAEDICION DE LIBROS,REVISTAS,ESCRITOS Y TRABAJOS TIPOGRAFICOS"/>
    <n v="0"/>
    <s v="CONTRATACIÓN DIRECTA"/>
    <n v="1"/>
    <n v="11"/>
    <n v="1"/>
    <n v="134513088.88999999"/>
    <s v="GLOBAL"/>
    <s v="NO SOLICITADAS"/>
  </r>
  <r>
    <x v="37"/>
    <s v="A-2-0-4-7-5"/>
    <s v="10"/>
    <s v="SUSCRIPCIONES"/>
    <s v="RESERVASUSCRIPCIONES"/>
    <n v="0"/>
    <s v="CONTRATACIÓN DIRECTA"/>
    <n v="1"/>
    <n v="11"/>
    <n v="1"/>
    <n v="123608291.2"/>
    <s v="GLOBAL"/>
    <s v="NO SOLICITADAS"/>
  </r>
  <r>
    <x v="37"/>
    <s v="A-2-0-4-7-6"/>
    <s v="10"/>
    <s v="OTROS GASTOS POR IMPRESOS Y PUBLICACIONES"/>
    <s v="RESERVAOTROS GASTOS POR IMPRESOS Y PUBLICACIONES"/>
    <n v="0"/>
    <s v="CONTRATACIÓN DIRECTA"/>
    <n v="1"/>
    <n v="11"/>
    <n v="1"/>
    <n v="9737500"/>
    <s v="GLOBAL"/>
    <s v="NO SOLICITADAS"/>
  </r>
  <r>
    <x v="37"/>
    <s v="A-2-0-4-7-3"/>
    <s v="16"/>
    <s v="EDICION DE LIBROS,REVISTAS,ESCRITOS Y TRABAJOS TIPOGRAFICOS"/>
    <s v="RESERVAEDICION DE LIBROS,REVISTAS,ESCRITOS Y TRABAJOS TIPOGRAFICOS"/>
    <n v="0"/>
    <s v="CONTRATACIÓN DIRECTA"/>
    <n v="1"/>
    <n v="11"/>
    <n v="1"/>
    <n v="2416480"/>
    <s v="GLOBAL"/>
    <s v="NO SOLICITADAS"/>
  </r>
  <r>
    <x v="37"/>
    <s v="A-2-0-4-7-4"/>
    <s v="16"/>
    <s v="PUBLICIDAD Y PROPAGANDA"/>
    <s v="RESERVAPUBLICIDAD Y PROPAGANDA"/>
    <n v="0"/>
    <s v="CONTRATACIÓN DIRECTA"/>
    <n v="1"/>
    <n v="11"/>
    <n v="1"/>
    <n v="12449339.470000001"/>
    <s v="GLOBAL"/>
    <s v="NO SOLICITADAS"/>
  </r>
  <r>
    <x v="37"/>
    <s v="A-2-0-4-7-5"/>
    <s v="16"/>
    <s v="SUSCRIPCIONES"/>
    <s v="RESERVASUSCRIPCIONES"/>
    <n v="0"/>
    <s v="CONTRATACIÓN DIRECTA"/>
    <n v="1"/>
    <n v="11"/>
    <n v="1"/>
    <n v="1174211.02"/>
    <s v="GLOBAL"/>
    <s v="NO SOLICITADAS"/>
  </r>
  <r>
    <x v="37"/>
    <s v="A-2-0-4-8-1"/>
    <s v="10"/>
    <s v="ACUEDUCTO ALCANTARILLADO Y ASEO"/>
    <s v="RESERVAACUEDUCTO ALCANTARILLADO Y ASEO"/>
    <n v="0"/>
    <s v="CONTRATACIÓN DIRECTA"/>
    <n v="1"/>
    <n v="11"/>
    <n v="1"/>
    <n v="2931119"/>
    <s v="GLOBAL"/>
    <s v="NO SOLICITADAS"/>
  </r>
  <r>
    <x v="37"/>
    <s v="A-2-0-4-8-2"/>
    <s v="10"/>
    <s v="ENERGIA"/>
    <s v="RESERVAENERGIA"/>
    <n v="0"/>
    <s v="CONTRATACIÓN DIRECTA"/>
    <n v="1"/>
    <n v="11"/>
    <n v="1"/>
    <n v="169282062.16"/>
    <s v="GLOBAL"/>
    <s v="NO SOLICITADAS"/>
  </r>
  <r>
    <x v="37"/>
    <s v="A-2-0-4-8-6"/>
    <s v="10"/>
    <s v="TELEFONO,FAX Y OTROS"/>
    <s v="RESERVATELEFONO,FAX Y OTROS"/>
    <n v="0"/>
    <s v="CONTRATACIÓN DIRECTA"/>
    <n v="1"/>
    <n v="11"/>
    <n v="1"/>
    <n v="2240000"/>
    <s v="GLOBAL"/>
    <s v="NO SOLICITADAS"/>
  </r>
  <r>
    <x v="37"/>
    <s v="A-2-0-4-8-7"/>
    <s v="10"/>
    <s v="OTROS SERVICIOS PÚBLICOS"/>
    <s v="RESERVAOTROS SERVICIOS PÚBLICOS"/>
    <n v="0"/>
    <s v="CONTRATACIÓN DIRECTA"/>
    <n v="1"/>
    <n v="11"/>
    <n v="1"/>
    <n v="52392870"/>
    <s v="GLOBAL"/>
    <s v="NO SOLICITADAS"/>
  </r>
  <r>
    <x v="37"/>
    <s v="A-2-0-4-8-2"/>
    <s v="16"/>
    <s v="ENERGIA"/>
    <s v="RESERVAENERGIA"/>
    <n v="0"/>
    <s v="CONTRATACIÓN DIRECTA"/>
    <n v="1"/>
    <n v="11"/>
    <n v="1"/>
    <n v="4731375.03"/>
    <s v="GLOBAL"/>
    <s v="NO SOLICITADAS"/>
  </r>
  <r>
    <x v="37"/>
    <s v="A-2-0-4-9-11"/>
    <s v="10"/>
    <s v="SEGUROS GENERALES"/>
    <s v="RESERVASEGUROS GENERALES"/>
    <n v="0"/>
    <s v="CONTRATACIÓN DIRECTA"/>
    <n v="1"/>
    <n v="11"/>
    <n v="1"/>
    <n v="100963624"/>
    <s v="GLOBAL"/>
    <s v="NO SOLICITADAS"/>
  </r>
  <r>
    <x v="37"/>
    <s v="A-2-0-4-9-13"/>
    <s v="10"/>
    <s v="OTROS SEGUROS"/>
    <s v="RESERVAOTROS SEGUROS"/>
    <n v="0"/>
    <s v="CONTRATACIÓN DIRECTA"/>
    <n v="1"/>
    <n v="11"/>
    <n v="1"/>
    <n v="109659258"/>
    <s v="GLOBAL"/>
    <s v="NO SOLICITADAS"/>
  </r>
  <r>
    <x v="37"/>
    <s v="A-2-0-4-9-3"/>
    <s v="10"/>
    <s v="SEGURO DE AERONAVES"/>
    <s v="RESERVASEGURO DE AERONAVES"/>
    <n v="0"/>
    <s v="CONTRATACIÓN DIRECTA"/>
    <n v="1"/>
    <n v="11"/>
    <n v="1"/>
    <n v="138090324.99000001"/>
    <s v="GLOBAL"/>
    <s v="NO SOLICITADAS"/>
  </r>
  <r>
    <x v="37"/>
    <s v="A-2-0-4-9-6"/>
    <s v="10"/>
    <s v="SEGURO DE VIDA"/>
    <s v="RESERVASEGURO DE VIDA"/>
    <n v="0"/>
    <s v="CONTRATACIÓN DIRECTA"/>
    <n v="1"/>
    <n v="11"/>
    <n v="1"/>
    <n v="312314866"/>
    <s v="GLOBAL"/>
    <s v="NO SOLICITADAS"/>
  </r>
  <r>
    <x v="37"/>
    <s v="A-2-0-4-9-8"/>
    <s v="10"/>
    <s v="SEGURO RESPONSABILIDAD CIVIL"/>
    <s v="RESERVASEGURO RESPONSABILIDAD CIVIL"/>
    <n v="0"/>
    <s v="CONTRATACIÓN DIRECTA"/>
    <n v="1"/>
    <n v="11"/>
    <n v="1"/>
    <n v="167673047"/>
    <s v="GLOBAL"/>
    <s v="NO SOLICITADAS"/>
  </r>
  <r>
    <x v="37"/>
    <s v="C-1502-0100-2"/>
    <s v="11"/>
    <s v="RECUPERACION Y MANTENIMIENTO MAYOR DE AERONAVES Y COMPONETES  NACIONAL"/>
    <s v="RESERVA RECUPERACION Y MANTENIMIENTO MAYOR DE AERONAVES Y COMPONENTES  NACIONAL"/>
    <n v="0"/>
    <s v="CONTRATACIÓN DIRECTA"/>
    <n v="1"/>
    <n v="11"/>
    <n v="1"/>
    <n v="3132554883"/>
    <s v="GLOBAL"/>
    <s v="NO SOLICITADAS"/>
  </r>
  <r>
    <x v="38"/>
    <s v="1502-0100-8"/>
    <n v="11"/>
    <s v="CONSTRUCCIÓN ADECUACIÓN, MANTENIMIENTO, ADQUISICIÓN Y DOTACIÓN DELA INFRAESTRUCTURA DE LA FUERZA AÉREA A NIVEL NACIONAL"/>
    <s v="ADECUACION, AMPLIACION Y CONSTRUCCION DEL CERRAMIENTO PERIMETRAL DE LA ZONA OPERATIVA Y LA PISTA DEL CACOM-1  (FASE 4)"/>
    <n v="0"/>
    <s v="LICITACIÓN PÚBLICA"/>
    <n v="1"/>
    <n v="11"/>
    <n v="1"/>
    <n v="985266513.46000004"/>
    <s v="GLOBAL"/>
    <s v="NO SOLICITADAS"/>
  </r>
  <r>
    <x v="38"/>
    <s v="1502-0100-8"/>
    <n v="11"/>
    <s v="CONSTRUCCIÓN ADECUACIÓN, MANTENIMIENTO, ADQUISICIÓN Y DOTACIÓN DELA INFRAESTRUCTURA DE LA FUERZA AÉREA A NIVEL NACIONAL"/>
    <s v="CONSTRUCCION BAHIAS DE INSTRUCCIÓN ESIMA EN EL COMANDO AEREO DE COMBATE NO. 1"/>
    <n v="0"/>
    <s v="LICITACIÓN PÚBLICA"/>
    <n v="1"/>
    <n v="11"/>
    <n v="1"/>
    <n v="796284954.04999995"/>
    <s v="GLOBAL"/>
    <s v="NO SOLICITADAS"/>
  </r>
  <r>
    <x v="38"/>
    <s v="1502-0100-8"/>
    <n v="11"/>
    <s v="CONSTRUCCIÓN ADECUACIÓN, MANTENIMIENTO, ADQUISICIÓN Y DOTACIÓN DELA INFRAESTRUCTURA DE LA FUERZA AÉREA A NIVEL NACIONAL"/>
    <s v="SALDO CERRAMIENTO PERIMETRAL DE LA ZONA OPERATIVA Y LA PISTA DEL CACOM-1  (FASE 4)"/>
    <n v="0"/>
    <s v="LICITACIÓN PÚBLICA"/>
    <n v="1"/>
    <n v="11"/>
    <n v="1"/>
    <n v="14733486.539999999"/>
    <s v="GLOBAL"/>
    <s v="NO SOLICITADAS"/>
  </r>
  <r>
    <x v="38"/>
    <s v="1502-0100-8"/>
    <n v="11"/>
    <s v="CONSTRUCCIÓN ADECUACIÓN, MANTENIMIENTO, ADQUISICIÓN Y DOTACIÓN DELA INFRAESTRUCTURA DE LA FUERZA AÉREA A NIVEL NACIONAL"/>
    <s v="SALDO BAHIAS"/>
    <n v="0"/>
    <s v="LICITACIÓN PÚBLICA"/>
    <n v="1"/>
    <n v="11"/>
    <n v="1"/>
    <n v="128715045.95"/>
    <s v="GLOBAL"/>
    <s v="NO SOLICITADAS"/>
  </r>
  <r>
    <x v="39"/>
    <s v="1502-0100-4"/>
    <n v="11"/>
    <s v="ADQUISICIÓN ARMAMENTO AÉREO - FUERZA AÉREA COLOMBIANA"/>
    <s v="ADQUISICIÓN MISILES DE ENTRENAMIENTO DERBY PARA LOS AVIONES KFIR  DE LA FAC"/>
    <n v="0"/>
    <s v="CONTRATACIÓN DIRECTA"/>
    <n v="1"/>
    <n v="11"/>
    <n v="1"/>
    <n v="577993594.37"/>
    <s v="GLOBAL"/>
    <s v="NO SOLICITADAS"/>
  </r>
  <r>
    <x v="39"/>
    <s v="1502-0100-4"/>
    <n v="11"/>
    <s v="ADQUISICIÓN ARMAMENTO AÉREO - FUERZA AÉREA COLOMBIANA"/>
    <s v="ADQUISICIÓN FLARE E IMPLUSE CARTRIDGE VF 2018"/>
    <n v="0"/>
    <s v="CONTRATACIÓN DIRECTA"/>
    <n v="1"/>
    <n v="11"/>
    <n v="5135"/>
    <n v="609715400"/>
    <s v="GLOBAL"/>
    <s v="NO SOLICITADAS"/>
  </r>
  <r>
    <x v="39"/>
    <s v="1502-0100-4"/>
    <n v="11"/>
    <s v="ADQUISICIÓN ARMAMENTO AÉREO - FUERZA AÉREA COLOMBIANA"/>
    <s v="ADQUISICIÓN BENGALAS DE ILUMINACIÓN LUU-19 VF 2018"/>
    <n v="0"/>
    <s v="CONTRATACIÓN DIRECTA"/>
    <n v="1"/>
    <n v="11"/>
    <n v="75"/>
    <n v="769015087.99000001"/>
    <s v="GLOBAL"/>
    <s v="NO SOLICITADAS"/>
  </r>
  <r>
    <x v="39"/>
    <s v="1502-0100-4"/>
    <n v="11"/>
    <s v="ADQUISICIÓN ARMAMENTO AÉREO - FUERZA AÉREA COLOMBIANA"/>
    <s v="ADQUISICIÓN BENGALAS DE ILUMINACIÓN LUU-2D/B VF 2018"/>
    <n v="0"/>
    <s v="CONTRATACIÓN DIRECTA"/>
    <n v="1"/>
    <n v="11"/>
    <n v="75"/>
    <n v="451532595.82000005"/>
    <s v="GLOBAL"/>
    <s v="NO SOLICITADAS"/>
  </r>
  <r>
    <x v="39"/>
    <s v="1502-0100-2"/>
    <n v="11"/>
    <s v="RECUPERACIÓN Y MANTENIMIENTO MAYOR DE AERONAVES Y COMPONENTES NACIONAL"/>
    <s v="INSPECCIÓN MAYOR CHEQUEO BBJ FAC 001 (VF 2018)"/>
    <n v="0"/>
    <s v="CONTRATACIÓN DIRECTA"/>
    <n v="1"/>
    <n v="11"/>
    <n v="1"/>
    <n v="6021208906.500001"/>
    <s v="GLOBAL"/>
    <s v="NO SOLICITADAS"/>
  </r>
  <r>
    <x v="39"/>
    <s v="1502-0100-4"/>
    <n v="11"/>
    <s v="ADQUISICIÓN ARMAMENTO AÉREO - FUERZA AÉREA COLOMBIANA"/>
    <s v="SOPORTE LOGÍSTICO Y MANTENIMIENTO SISTEMA DE ADMINISTRACIÓN DE ARMAMENTO ARPÍA IV  VF 2018"/>
    <n v="0"/>
    <s v="CONTRATACIÓN DIRECTA"/>
    <n v="1"/>
    <n v="11"/>
    <n v="1"/>
    <n v="2932016864"/>
    <s v="GLOBAL"/>
    <s v="NO SOLICITADAS"/>
  </r>
  <r>
    <x v="39"/>
    <s v="1502-0100-1"/>
    <n v="11"/>
    <s v="ACTUALIZACIÓN DE TECNOLOGÍAS DE LA INFORMACIÓN, COMUNICACIONES Y SEGURIDAD DE LA INFORMACIÓN A NIVEL NACIONAL"/>
    <s v="ACTUALIZACIÓN DE TECNOLOGIAS DE LA INFORMACIÓN, COMUNICACIONES Y SEGURIDAD DE LA INFORMACIÓN A NIVEL NACIONAL- ADQUISICIÓN SOFTWARE PARA LA GESTIÓN DE PRENDAS DE DOTACIÓN DEL PERSONAL DE LA FUERZA AEREA COLOMBIANA"/>
    <n v="0"/>
    <s v="CONTRATACIÓN DIRECTA"/>
    <n v="1"/>
    <n v="11"/>
    <n v="1"/>
    <n v="77983867.5"/>
    <s v="GLOBAL"/>
    <s v="NO SOLICITADAS"/>
  </r>
  <r>
    <x v="39"/>
    <s v="1502-0100-1"/>
    <n v="11"/>
    <s v="ACTUALIZACIÓN DE TECNOLOGÍAS DE LA INFORMACIÓN, COMUNICACIONES Y SEGURIDAD DE LA INFORMACIÓN A NIVEL NACIONAL"/>
    <s v="ACTUALIZACIÓN DE TECNOLOGIAS DE LA INFORMACIÓN, COMUNICACIONES Y SEGURIDAD DE LA INFORMACIÓN A NIVEL NACIONAL- ADQUISICIÓN EQUIPO DE COMPUTO CON SISTEMA INTEGRADO PARA LA SEGURIDAD DIGITAL."/>
    <n v="0"/>
    <s v="CONTRATACIÓN DIRECTA"/>
    <n v="1"/>
    <n v="11"/>
    <n v="1"/>
    <n v="95191413.310000002"/>
    <s v="GLOBAL"/>
    <s v="NO SOLICITADAS"/>
  </r>
  <r>
    <x v="39"/>
    <s v="1502-0100-1"/>
    <n v="11"/>
    <s v="ACTUALIZACIÓN DE TECNOLOGÍAS DE LA INFORMACIÓN, COMUNICACIONES Y SEGURIDAD DE LA INFORMACIÓN A NIVEL NACIONAL"/>
    <s v="ADQUISICIÓN DE EQUIPOS DE COMPUTO QUE PERMITAN LA INTEGRACIÓN DE COMPONENTES PARA EL FORTALECIMIENTO DE LA SEGURIDAD DIGITAL EN LA FUERZA AÉREA COLOMBIANA- COMPUTADORES DE ESCRITORIO"/>
    <n v="0"/>
    <s v="CONTRATACIÓN DIRECTA"/>
    <n v="1"/>
    <n v="11"/>
    <n v="37"/>
    <n v="159322597.17999998"/>
    <s v="GLOBAL"/>
    <s v="NO SOLICITADAS"/>
  </r>
  <r>
    <x v="39"/>
    <s v="1502-0100-2"/>
    <n v="11"/>
    <s v="RECUPERACIÓN Y MANTENIMIENTO MAYOR DE AERONAVES Y COMPONENTES NACIONAL"/>
    <s v="MANTENIMIENTO MAYOR, INSPECCIÓN Y/O RECUPERACIÓN MOTORES J-79"/>
    <n v="0"/>
    <s v="CONTRATACIÓN DIRECTA"/>
    <n v="1"/>
    <n v="11"/>
    <n v="1"/>
    <n v="20412733211"/>
    <s v="GLOBAL"/>
    <s v="NO SOLICITADAS"/>
  </r>
  <r>
    <x v="39"/>
    <s v="1502-0100-4"/>
    <n v="11"/>
    <s v="ADQUISICIÓN ARMAMENTO AÉREO - FUERZA AÉREA COLOMBIANA"/>
    <s v="ADQUISICIÓN SOPORTE LOGISTICO DE LOS SISTEMAS DE ARMAMENTO ( REPUESTOS SISTEMAS ELECTRÓNICOS DE ARMAMENTO AÉREO FAC)"/>
    <n v="0"/>
    <s v="CONTRATACIÓN DIRECTA"/>
    <n v="1"/>
    <n v="11"/>
    <n v="1"/>
    <n v="42873600"/>
    <s v="GLOBAL"/>
    <s v="NO SOLICITADAS"/>
  </r>
  <r>
    <x v="39"/>
    <s v="1502-0100-6"/>
    <n v="11"/>
    <s v="ACTUALIZACIÓN MODERNIZACIÓN Y EXTENSIÓN DE LA VIDA ÚTIL DEL EQUIPO AERONÁUTICO DE LA FAC A NIVEL NACIONAL"/>
    <s v="ADQUISICIÓN SISTEMA ADS¨B PARA AERONAVES FAC"/>
    <n v="0"/>
    <s v="CONTRATACIÓN DIRECTA"/>
    <n v="1"/>
    <n v="11"/>
    <n v="1"/>
    <n v="3897600000"/>
    <s v="GLOBAL"/>
    <s v="NO SOLICITADAS"/>
  </r>
  <r>
    <x v="39"/>
    <s v="1502-0100-13"/>
    <n v="11"/>
    <s v="AMPLIACIÓN Y FORTALECIMIENTO DE LA INTELIGENCIA Y LA CONTRAINTELIGENCIA EN LA FAC A NIVEL NACIONAL"/>
    <s v="ADQUISICIÓN DE UN SISTEMA DE BIG DATA EN DESARROLLO A LA ACTIVIDAD DE ACTUALIZACIÓN  DEL EQUIPO ESPECIALIZADO DE INTELIGENCIA Y CONTRAINTELIGENCIA DE LA FUERZA AÉREA COLOMBIANA"/>
    <n v="0"/>
    <s v="CONTRATACIÓN DIRECTA"/>
    <n v="1"/>
    <n v="11"/>
    <n v="1"/>
    <n v="900000000"/>
    <s v="GLOBAL"/>
    <s v="NO SOLICITADAS"/>
  </r>
  <r>
    <x v="39"/>
    <s v="1502-0100-2"/>
    <n v="11"/>
    <s v="RECUPERACIÓN Y MANTENIMIENTO MAYOR DE AERONAVES Y COMPONENTES NACIONAL"/>
    <s v="INSPECCIÓN DE 72 MESES DE LAS AERONAVES B-737-400 DE LA FUERZA AÉREA COLOMBIANA DE ACUERDO A ANEXO TÉCNICO"/>
    <n v="0"/>
    <s v="CONTRATACIÓN DIRECTA"/>
    <n v="1"/>
    <n v="11"/>
    <n v="1"/>
    <n v="2064000000.0000002"/>
    <s v="GLOBAL"/>
    <s v="NO SOLICITADAS"/>
  </r>
  <r>
    <x v="39"/>
    <s v="1502-0100-2"/>
    <n v="11"/>
    <s v="RECUPERACIÓN Y MANTENIMIENTO MAYOR DE AERONAVES Y COMPONENTES NACIONAL"/>
    <s v="MANTENIMIENTO GENERAL PROGRAMADO E IMPREVISTO PARA MOTORES DE LA FAC"/>
    <n v="0"/>
    <s v="CONTRATACIÓN DIRECTA"/>
    <n v="1"/>
    <n v="11"/>
    <n v="1"/>
    <n v="4110000097"/>
    <s v="GLOBAL"/>
    <s v="NO SOLICITADAS"/>
  </r>
  <r>
    <x v="39"/>
    <s v="1502-0100-4"/>
    <n v="11"/>
    <s v="ADQUISICIÓN ARMAMENTO AÉREO - FUERZA AÉREA COLOMBIANA"/>
    <s v="AMARRE VF 2019 SOPORTE LOGISTICO Y MANTENIMIENTO DE LOS SISTEMAS DE ARMAS"/>
    <n v="0"/>
    <s v="CONTRATACIÓN DIRECTA"/>
    <n v="1"/>
    <n v="11"/>
    <n v="1"/>
    <n v="3325672106"/>
    <s v="GLOBAL"/>
    <s v="NO SOLICITADAS"/>
  </r>
  <r>
    <x v="39"/>
    <s v="1502-0100-18"/>
    <n v="11"/>
    <s v="ADQUISICIÓN RED SISTEMAS METEOROLÓGICOS PARA LA FAC"/>
    <s v="RADIOSONDA RS41-SG"/>
    <n v="0"/>
    <s v="CONTRATACIÓN DIRECTA"/>
    <n v="1"/>
    <n v="11"/>
    <n v="270"/>
    <n v="169551360"/>
    <s v="GLOBAL"/>
    <s v="NO SOLICITADAS"/>
  </r>
  <r>
    <x v="39"/>
    <s v="1502-0100-1"/>
    <n v="11"/>
    <s v="ACTUALIZACIÓN DE TECNOLOGÍAS DE LA INFORMACIÓN, COMUNICACIONES Y SEGURIDAD DE LA INFORMACIÓN A NIVEL NACIONAL"/>
    <s v="SISTEMA DE HIPERCONVERGENCIA"/>
    <n v="0"/>
    <s v="CONTRATACIÓN DIRECTA"/>
    <n v="1"/>
    <n v="11"/>
    <n v="1"/>
    <n v="1800000000"/>
    <s v="GLOBAL"/>
    <s v="NO SOLICITADAS"/>
  </r>
  <r>
    <x v="39"/>
    <s v="1502-0100-1"/>
    <n v="11"/>
    <s v="ACTUALIZACIÓN DE TECNOLOGÍAS DE LA INFORMACIÓN, COMUNICACIONES Y SEGURIDAD DE LA INFORMACIÓN A NIVEL NACIONAL"/>
    <s v="SERVIDORES DA"/>
    <n v="0"/>
    <s v="CONTRATACIÓN DIRECTA"/>
    <n v="1"/>
    <n v="11"/>
    <n v="15"/>
    <n v="425000000"/>
    <s v="GLOBAL"/>
    <s v="NO SOLICITADAS"/>
  </r>
  <r>
    <x v="39"/>
    <s v="1502-0100-4"/>
    <n v="11"/>
    <s v="ADQUISICIÓN ARMAMENTO AÉREO - FUERZA AÉREA COLOMBIANA"/>
    <s v="AMARRE VF 2019 SOPORTE LOGISTICO Y MANTENIMIENTO DE LOS SISTEMAS DE ARMAS"/>
    <n v="0"/>
    <s v="CONTRATACIÓN DIRECTA"/>
    <n v="1"/>
    <n v="11"/>
    <n v="1"/>
    <n v="331644416"/>
    <s v="GLOBAL"/>
    <s v="NO SOLICITADAS"/>
  </r>
  <r>
    <x v="39"/>
    <s v="1502-0100-2"/>
    <n v="11"/>
    <s v="RECUPERACIÓN Y MANTENIMIENTO MAYOR DE AERONAVES Y COMPONENTES NACIONAL"/>
    <s v="MANTENIMIENTO MAYOR INSPECCIÓN Y/O  RECUPERACIÓN MOTORES PT-6 PW6"/>
    <n v="0"/>
    <s v="CONTRATACIÓN DIRECTA"/>
    <n v="1"/>
    <n v="11"/>
    <n v="1"/>
    <n v="11999606532.889999"/>
    <s v="GLOBAL"/>
    <s v="NO SOLICITADAS"/>
  </r>
  <r>
    <x v="39"/>
    <s v="1502-0100-2"/>
    <n v="11"/>
    <s v="RECUPERACIÓN Y MANTENIMIENTO MAYOR DE AERONAVES Y COMPONENTES NACIONAL"/>
    <s v="MANTENIMIENTO GENERAL PROGRAMADEO E IMPREVISTO PARA MOTORES DE LA LINEAS PT6T SERIES Y JT15D SERIES SUS ACCESORIOS  Y COMPONENTES"/>
    <n v="0"/>
    <s v="CONTRATACIÓN DIRECTA"/>
    <n v="1"/>
    <n v="11"/>
    <n v="1"/>
    <n v="6049165149.2299995"/>
    <s v="GLOBAL"/>
    <s v="NO SOLICITADAS"/>
  </r>
  <r>
    <x v="39"/>
    <s v="1502-0100-10"/>
    <n v="11"/>
    <s v="REPOSICIÓN Y ADQUISICIÓN DE ARMAMENTO, MUNICIÓN Y EQUIPO ESPECIAL PARA DOTAR A LOS GRUPOS DE SEGURIDAD Y DEFENSA DE LAS BASES AÉREAS FAC"/>
    <s v="CARTUCHO CALIBRE 50 MM TIPO MATCH"/>
    <n v="0"/>
    <s v="CONTRATACIÓN DIRECTA"/>
    <n v="1"/>
    <n v="11"/>
    <n v="1"/>
    <n v="267580800"/>
    <s v="GLOBAL"/>
    <s v="NO SOLICITADAS"/>
  </r>
  <r>
    <x v="39"/>
    <s v="1502-0100-2"/>
    <n v="11"/>
    <s v="RECUPERACIÓN Y MANTENIMIENTO MAYOR DE AERONAVES Y COMPONENTES NACIONAL"/>
    <s v="REPARACIÓN Y UPGRADE DE MOTOR T700-GE-701C"/>
    <n v="0"/>
    <s v="CONTRATACIÓN DIRECTA"/>
    <n v="1"/>
    <n v="11"/>
    <n v="1"/>
    <n v="2537600000"/>
    <s v="GLOBAL"/>
    <s v="NO SOLICITADAS"/>
  </r>
  <r>
    <x v="39"/>
    <s v="1502-0100-2"/>
    <n v="11"/>
    <s v="RECUPERACIÓN Y MANTENIMIENTO MAYOR DE AERONAVES Y COMPONENTES NACIONAL"/>
    <s v="REPARACIÓN  MOTOR TPE331-10R-513C"/>
    <n v="0"/>
    <s v="CONTRATACIÓN DIRECTA"/>
    <n v="1"/>
    <n v="11"/>
    <n v="1"/>
    <n v="379133536"/>
    <s v="GLOBAL"/>
    <s v="NO SOLICITADAS"/>
  </r>
  <r>
    <x v="39"/>
    <s v="1502-0100-2"/>
    <n v="11"/>
    <s v="RECUPERACIÓN Y MANTENIMIENTO MAYOR DE AERONAVES Y COMPONENTES NACIONAL"/>
    <s v="REPARACIÓN, OVERHAUL O EXCHANGE DE MOTORES IO-360 SERIES Y/O IO-390 SERIES"/>
    <n v="0"/>
    <s v="CONTRATACIÓN DIRECTA"/>
    <n v="1"/>
    <n v="11"/>
    <n v="1"/>
    <n v="261760000"/>
    <s v="GLOBAL"/>
    <s v="NO SOLICITADAS"/>
  </r>
  <r>
    <x v="39"/>
    <s v="1502-0100-2"/>
    <n v="11"/>
    <s v="RECUPERACIÓN Y MANTENIMIENTO MAYOR DE AERONAVES Y COMPONENTES NACIONAL"/>
    <s v="CONVERSIÓN MOTORES EQUIPO UH-1H (PLAN COLOMBIA )"/>
    <n v="0"/>
    <s v="CONTRATACIÓN DIRECTA"/>
    <n v="1"/>
    <n v="11"/>
    <n v="1"/>
    <n v="1377680832"/>
    <s v="GLOBAL"/>
    <s v="NO SOLICITADAS"/>
  </r>
  <r>
    <x v="39"/>
    <s v="1502-0100-2"/>
    <n v="11"/>
    <s v="RECUPERACIÓN Y MANTENIMIENTO MAYOR DE AERONAVES Y COMPONENTES NACIONAL"/>
    <s v="CONVERSIÓN MOTORES EQUIPO UH-1H (PLAN COLOMBIA )"/>
    <n v="0"/>
    <s v="CONTRATACIÓN DIRECTA"/>
    <n v="1"/>
    <n v="11"/>
    <n v="1"/>
    <n v="1121699200"/>
    <s v="GLOBAL"/>
    <s v="NO SOLICITADAS"/>
  </r>
  <r>
    <x v="39"/>
    <s v="1502-0100-2"/>
    <n v="11"/>
    <s v="RECUPERACIÓN Y MANTENIMIENTO MAYOR DE AERONAVES Y COMPONENTES NACIONAL"/>
    <s v="INSPECCIÓN MAYOR EQUIPO C-40"/>
    <n v="0"/>
    <s v="CONTRATACIÓN DIRECTA"/>
    <n v="1"/>
    <n v="11"/>
    <n v="1"/>
    <n v="1882353000"/>
    <s v="GLOBAL"/>
    <s v="NO SOLICITADAS"/>
  </r>
  <r>
    <x v="39"/>
    <s v="1502-0100-23"/>
    <n v="11"/>
    <s v="RENOVACIÓN Y FORTALECIMIENTO DE LA CAPACIDAD DE MOVILIDAD TERRESTRE Y DESPLIEGUE DE LA FUERZA AÉREA"/>
    <s v="VEHICULO DE BOMBEROS AEROPORTUARIO ARFF 4X 4 DE 1500 GLS DE AGUA SEGÚN NORMA NFPA 414 ULTIMA EDICIÓN "/>
    <n v="0"/>
    <s v="CONTRATACIÓN DIRECTA"/>
    <n v="1"/>
    <n v="11"/>
    <n v="1"/>
    <n v="507800000"/>
    <s v="GLOBAL"/>
    <s v="NO SOLICITADAS"/>
  </r>
  <r>
    <x v="39"/>
    <s v="1502-0100-10"/>
    <n v="11"/>
    <s v="REPOSICIÓN Y ADQUISICIÓN DE ARMAMENTO, MUNICIÓN Y EQUIPO ESPECIAL PARA DOTAR A LOS GRUPOS DE SEGURIDAD Y DEFENSA DE LAS BASES AÉREAS FAC"/>
    <s v="CARTUCHO CALIBRE 50 MM TIPO MATCH"/>
    <n v="0"/>
    <s v="CONTRATACIÓN DIRECTA"/>
    <n v="1"/>
    <n v="11"/>
    <n v="1"/>
    <n v="419200"/>
    <s v="GLOBAL"/>
    <s v="NO SOLICITADAS"/>
  </r>
  <r>
    <x v="39"/>
    <s v="1502-0100-1"/>
    <n v="11"/>
    <s v="ACTUALIZACIÓN DE TECNOLOGÍAS DE LA INFORMACIÓN, COMUNICACIONES Y SEGURIDAD DE LA INFORMACIÓN A NIVEL NACIONAL"/>
    <s v="ADQUISICIÓN DE EQUIPOS DE COMPUTO QUE PERMITAN LA INTEGRACIÓN DE COMPONENTES PARA EL FORTALECIMIENTO DE LA SEGURIDAD DIGITAL EN LA FUERZA AÉREA COLOMBIANA- PORTATILES"/>
    <n v="0"/>
    <s v="CONTRATACIÓN DIRECTA"/>
    <n v="1"/>
    <n v="11"/>
    <n v="2"/>
    <n v="16184419.24"/>
    <s v="GLOBAL"/>
    <s v="NO SOLICITADAS"/>
  </r>
  <r>
    <x v="39"/>
    <s v="1502-0100-20"/>
    <n v="11"/>
    <s v="ADQUISICIÓN SISTEMA DE COMUNICACIONES AERONÁUTICAS"/>
    <s v="RADIO VHF / UHF PARA SISTEMAS HERMES 900"/>
    <n v="0"/>
    <s v="CONTRATACIÓN DIRECTA"/>
    <n v="1"/>
    <n v="11"/>
    <n v="2"/>
    <n v="937600000"/>
    <s v="GLOBAL"/>
    <s v="NO SOLICITADAS"/>
  </r>
  <r>
    <x v="39"/>
    <s v="1502-0100-20"/>
    <n v="11"/>
    <s v="ADQUISICIÓN SISTEMA DE COMUNICACIONES AERONÁUTICAS"/>
    <s v="INTERFACE UNIT, COMMUNICATION EQUIPMENT PARA SISTEMAS HERMES 900"/>
    <n v="0"/>
    <s v="CONTRATACIÓN DIRECTA"/>
    <n v="1"/>
    <n v="11"/>
    <n v="2"/>
    <n v="483200000"/>
    <s v="GLOBAL"/>
    <s v="NO SOLICITADAS"/>
  </r>
  <r>
    <x v="39"/>
    <s v="1502-0100-20"/>
    <n v="11"/>
    <s v="ADQUISICIÓN SISTEMA DE COMUNICACIONES AERONÁUTICAS"/>
    <s v="UAV KITS PARA SISTEMAS HERMES 900"/>
    <n v="0"/>
    <s v="CONTRATACIÓN DIRECTA"/>
    <n v="1"/>
    <n v="11"/>
    <n v="2"/>
    <n v="1139200000"/>
    <s v="GLOBAL"/>
    <s v="NO SOLICITADAS"/>
  </r>
  <r>
    <x v="39"/>
    <s v="1502-0100-4"/>
    <n v="11"/>
    <s v="ADQUISICIÓN ARMAMENTO AÉREO - FUERZA AÉREA COLOMBIANA"/>
    <s v="SOPORTE LOGÍSTICO DE LOS SISTEMAS DE ARMAMENTO ( REPUESTOS SISTEMAS ELECTRÓNICOS DE ARMAMENTO AÉREO FAC)"/>
    <n v="0"/>
    <s v="CONTRATACIÓN DIRECTA"/>
    <n v="1"/>
    <n v="11"/>
    <n v="1"/>
    <n v="73359200"/>
    <s v="GLOBAL"/>
    <s v="NO SOLICITADAS"/>
  </r>
  <r>
    <x v="39"/>
    <s v="1502-0100-4"/>
    <n v="11"/>
    <s v="ADQUISICIÓN ARMAMENTO AÉREO - FUERZA AÉREA COLOMBIANA"/>
    <s v="ADQUISICIÓN SOPORTE LOGISTICO DE LOS SISTEMAS DE ARMAMENTO -AMARRE VF 2019"/>
    <n v="0"/>
    <s v="CONTRATACIÓN DIRECTA"/>
    <n v="1"/>
    <n v="11"/>
    <n v="1"/>
    <n v="385595357.81999999"/>
    <s v="GLOBAL"/>
    <s v="NO SOLICITADAS"/>
  </r>
  <r>
    <x v="39"/>
    <s v="1502-0100-20"/>
    <n v="11"/>
    <s v="ADQUISICIÓN SISTEMA DE COMUNICACIONES AERONÁUTICAS"/>
    <s v="IPOS ISECCOM (PARA EL SISTEMA HERMES 900)"/>
    <n v="0"/>
    <s v="CONTRATACIÓN DIRECTA"/>
    <n v="1"/>
    <n v="11"/>
    <n v="2"/>
    <n v="864320000"/>
    <s v="GLOBAL"/>
    <s v="NO SOLICITADAS"/>
  </r>
  <r>
    <x v="39"/>
    <s v="1502-0100-20"/>
    <n v="11"/>
    <s v="ADQUISICIÓN SISTEMA DE COMUNICACIONES AERONÁUTICAS"/>
    <s v="IRIF (PARA EL SISTEMA HERMES 900)"/>
    <n v="0"/>
    <s v="CONTRATACIÓN DIRECTA"/>
    <n v="1"/>
    <n v="11"/>
    <n v="1"/>
    <n v="30680000"/>
    <s v="GLOBAL"/>
    <s v="NO SOLICITADAS"/>
  </r>
  <r>
    <x v="39"/>
    <s v="1502-0100-20"/>
    <n v="11"/>
    <s v="ADQUISICIÓN SISTEMA DE COMUNICACIONES AERONÁUTICAS"/>
    <s v="SISTEMA DE GRABACION DIVOS ( PARA EL SISTEMA HERMES 900)"/>
    <n v="0"/>
    <s v="CONTRATACIÓN DIRECTA"/>
    <n v="1"/>
    <n v="11"/>
    <n v="1"/>
    <n v="160000000"/>
    <s v="GLOBAL"/>
    <s v="NO SOLICITADAS"/>
  </r>
  <r>
    <x v="39"/>
    <s v="1502-0100-6"/>
    <n v="11"/>
    <s v="ACTUALIZACIÓN MODERNIZACIÓN Y EXTENSIÓN DE LA VIDA ÚTIL DEL EQUIPO AERONÁUTICO DE LA FAC A NIVEL NACIONAL"/>
    <s v="ADQUISICION SISTEMA ADS´B PARA AERONAVES FAC"/>
    <n v="0"/>
    <s v="CONTRATACIÓN DIRECTA"/>
    <n v="1"/>
    <n v="11"/>
    <n v="1"/>
    <n v="194400000"/>
    <s v="GLOBAL"/>
    <s v="NO SOLICITADAS"/>
  </r>
  <r>
    <x v="39"/>
    <s v="1502-0100-2"/>
    <n v="11"/>
    <s v="RECUPERACIÓN Y MANTENIMIENTO MAYOR DE AERONAVES Y COMPONENTES NACIONAL"/>
    <s v="MANTENIMIENTO GENERAL PROGRAMADO E IMPREVISTO PARA MOTORES DE LA FAC"/>
    <n v="0"/>
    <s v="CONTRATACIÓN DIRECTA"/>
    <n v="1"/>
    <n v="11"/>
    <n v="1"/>
    <n v="279835082.38"/>
    <s v="GLOBAL"/>
    <s v="NO SOLICITADAS"/>
  </r>
  <r>
    <x v="39"/>
    <s v="1502-0100-2"/>
    <n v="11"/>
    <s v="RECUPERACIÓN Y MANTENIMIENTO MAYOR DE AERONAVES Y COMPONENTES NACIONAL"/>
    <s v="REPARACIÓN, OVERHAUL O EXCHANGE DE MOTORES IO-360 SERIES Y/O IO-390 SERIES"/>
    <n v="0"/>
    <s v="CONTRATACIÓN DIRECTA"/>
    <n v="1"/>
    <n v="11"/>
    <n v="1"/>
    <n v="620800000"/>
    <s v="GLOBAL"/>
    <s v="NO SOLICITADAS"/>
  </r>
  <r>
    <x v="39"/>
    <s v="1502-0100-1"/>
    <n v="11"/>
    <s v="ACTUALIZACIÓN DE TECNOLOGÍAS DE LA INFORMACIÓN, COMUNICACIONES Y SEGURIDAD DE LA INFORMACIÓN A NIVEL NACIONAL"/>
    <s v="ADQUISICIÓN DE EQUIPOS DE COMPUTO QUE PERMITAN LA INTEGRACIÓN DE COMPONENTES PARA EL FORTALECIMIENTO DE LA SEGURIDAD DIGITAL EN LA FUERZA AÉREA COLOMBIANA-COMPUTADORES DE ESCRITORIO"/>
    <n v="0"/>
    <s v="CONTRATACIÓN DIRECTA"/>
    <n v="1"/>
    <n v="11"/>
    <n v="1"/>
    <n v="2816132.5"/>
    <s v="GLOBAL"/>
    <s v="NO SOLICITADAS"/>
  </r>
  <r>
    <x v="39"/>
    <s v="1502-0100-18"/>
    <n v="11"/>
    <s v="ADQUISICIÓN RED SISTEMAS METEOROLÓGICOS PARA LA FAC"/>
    <s v="GLOBOS METEOROLOGICOS TOTEX 200"/>
    <n v="0"/>
    <s v="CONTRATACIÓN DIRECTA"/>
    <n v="1"/>
    <n v="11"/>
    <n v="282"/>
    <n v="14438400"/>
    <s v="GLOBAL"/>
    <s v="NO SOLICITADAS"/>
  </r>
  <r>
    <x v="39"/>
    <s v="1502-0100-18"/>
    <n v="11"/>
    <s v="ADQUISICIÓN RED SISTEMAS METEOROLÓGICOS PARA LA FAC"/>
    <s v="GLOBOS METEOROLOGICOS TOTEX 200"/>
    <n v="0"/>
    <s v="CONTRATACIÓN DIRECTA"/>
    <n v="1"/>
    <n v="11"/>
    <n v="1"/>
    <n v="10240"/>
    <s v="GLOBAL"/>
    <s v="NO SOLICITADAS"/>
  </r>
  <r>
    <x v="39"/>
    <s v="1502-0100-18"/>
    <n v="11"/>
    <s v="ADQUISICIÓN RED SISTEMAS METEOROLÓGICOS PARA LA FAC"/>
    <s v="SISTEMA DE RECEPCIÓN IMÁGENES SATELITALES GOES R"/>
    <n v="0"/>
    <s v="CONTRATACIÓN DIRECTA"/>
    <n v="1"/>
    <n v="11"/>
    <n v="1"/>
    <n v="1616000000"/>
    <s v="GLOBAL"/>
    <s v="NO SOLICITADAS"/>
  </r>
  <r>
    <x v="40"/>
    <s v="1502-0100-8"/>
    <n v="11"/>
    <s v="CONSTRUCCIÓN ADECUACIÓN, MANTENIMIENTO, ADQUISICIÓN Y DOTACIÓN DELA INFRAESTRUCTURA DE LA FUERZA AÉREA A NIVEL NACIONAL"/>
    <s v="TRAMITES DE LICENCIAS DE PARCELACION Y LICENCIAS DE CONSTRUCCION ANTE LA RESPECTIVA CURADURIA Y LOS PERMISOS DE SERVICIOS PUBLICOS PARA EL DESARROLLO DEL PROYECTO DE OBRAS DE CONSTRUCCION ,INFRAESTRUCTURA, EQUIPOS Y DONACION DE EDIFICIOS."/>
    <n v="0"/>
    <s v="CONTRATACIÓN DIRECTA"/>
    <n v="1"/>
    <n v="11"/>
    <n v="1"/>
    <n v="229272357"/>
    <s v="GLOBAL"/>
    <s v="NO SOLICITADAS"/>
  </r>
  <r>
    <x v="41"/>
    <s v="1502-0100-8"/>
    <n v="11"/>
    <s v="CONSTRUCCIÓN ADECUACIÓN, MANTENIMIENTO, ADQUISICIÓN Y DOTACIÓN DELA INFRAESTRUCTURA DE LA FUERZA AÉREA A NIVEL NACIONAL"/>
    <s v="SEGUNDA FASE DE LA OBRA PUBLICA PARA LA CONSTRUCCION, ADECUACIÓN, INFRAESTRUCTURA DEL CRM EN EL CACOM-2"/>
    <n v="0"/>
    <s v="CONTRATACIÓN DIRECTA"/>
    <n v="1"/>
    <n v="11"/>
    <n v="1"/>
    <n v="497183411"/>
    <s v="GLOBAL"/>
    <s v="NO SOLICITADAS"/>
  </r>
  <r>
    <x v="42"/>
    <s v="1502-0100-13"/>
    <n v="11"/>
    <s v="AMPLIACIÓN Y FORTALECIMIENTO DE LA INTELIGENCIA Y LA CONTRAINTELIGENCIA EN LA FAC A NIVEL NACIONAL"/>
    <s v="AMPLIACIÓN Y FORTALECIMIENTO DE LA INTELIGENCIA Y CONTRAINTELIGENCIA EN LA FAC-ACTUALIZACIÓN DE SENSORES AEROTRASPORTADOS DE LA JIN"/>
    <n v="0"/>
    <s v="CONTRATACIÓN DIRECTA"/>
    <n v="1"/>
    <n v="11"/>
    <n v="1"/>
    <n v="4499997494"/>
    <s v="GLOBAL"/>
    <s v="NO SOLICITADAS"/>
  </r>
  <r>
    <x v="42"/>
    <s v="1502-0100-4"/>
    <n v="11"/>
    <s v="ADQUISICIÓN ARMAMENTO AÉREO - FUERZA AÉREA COLOMBIANA"/>
    <s v="SOPORTE LOGISTICO Y MANTENIMIENTO SISTEMAS DE CONTRAMEDIDAS Y GUERRA ELECTRONICA"/>
    <n v="0"/>
    <s v="CONTRATACIÓN DIRECTA"/>
    <n v="1"/>
    <n v="11"/>
    <n v="1"/>
    <n v="1779940800"/>
    <s v="GLOBAL"/>
    <s v="NO SOLICITADAS"/>
  </r>
  <r>
    <x v="42"/>
    <s v="1502-0100-10"/>
    <n v="11"/>
    <s v="REPOSICIÓN Y ADQUISICIÓN DE ARMAMENTO, MUNICIÓN Y EQUIPO ESPECIAL PARA DOTAR A LOS GRUPOS DE SEGURIDAD Y DEFENSA DE LAS BASES AÉREAS FAC"/>
    <s v="CARTUCHO CALIBRE 9 * 19 MM TIPO NACHO"/>
    <n v="0"/>
    <s v="CONTRATACIÓN DIRECTA"/>
    <n v="1"/>
    <n v="11"/>
    <n v="1"/>
    <n v="221100740.0000003"/>
    <s v="GLOBAL"/>
    <s v="NO SOLICITADAS"/>
  </r>
  <r>
    <x v="42"/>
    <s v="1502-0100-10"/>
    <n v="11"/>
    <s v="REPOSICIÓN Y ADQUISICIÓN DE ARMAMENTO, MUNICIÓN Y EQUIPO ESPECIAL PARA DOTAR A LOS GRUPOS DE SEGURIDAD Y DEFENSA DE LAS BASES AÉREAS FAC"/>
    <s v="CARTUCHO CALIBRE 5,56 * 45 MM TIPO NACHO"/>
    <n v="0"/>
    <s v="CONTRATACIÓN DIRECTA"/>
    <n v="1"/>
    <n v="11"/>
    <n v="1"/>
    <n v="1010899260"/>
    <s v="GLOBAL"/>
    <s v="NO SOLICITADAS"/>
  </r>
  <r>
    <x v="42"/>
    <s v="1502-0100-13"/>
    <n v="11"/>
    <s v="AMPLIACIÓN Y FORTALECIMIENTO DE LA INTELIGENCIA Y LA CONTRAINTELIGENCIA EN LA FAC A NIVEL NACIONAL"/>
    <s v="IMPREVISTOS POR SOBRANTES DE APROPIACIÓN"/>
    <n v="0"/>
    <s v="CONTRATACIÓN DIRECTA"/>
    <n v="1"/>
    <n v="11"/>
    <n v="1"/>
    <n v="2506"/>
    <s v="GLOBAL"/>
    <s v="NO SOLICITADAS"/>
  </r>
  <r>
    <x v="43"/>
    <s v="1502-0100-13"/>
    <n v="11"/>
    <s v="AMPLIACIÓN Y FORTALECIMIENTO DE LA INTELIGENCIA Y LA CONTRAINTELIGENCIA EN LA FAC A NIVEL NACIONAL"/>
    <s v="ADQUISICIÓN DE EQUIPO ESPECIALIZADO DE INTELIGENCIA Y CONTRAINTELIGENCIA"/>
    <n v="25101503"/>
    <s v="SELÉCCION ABREVIADA - ACUERDO MARCO"/>
    <n v="1"/>
    <n v="11"/>
    <n v="1"/>
    <n v="78597900"/>
    <s v="GLOBAL"/>
    <s v="NO SOLICITADAS"/>
  </r>
  <r>
    <x v="43"/>
    <s v="1502-0100-13"/>
    <n v="11"/>
    <s v="AMPLIACIÓN Y FORTALECIMIENTO DE LA INTELIGENCIA Y LA CONTRAINTELIGENCIA EN LA FAC A NIVEL NACIONAL"/>
    <s v="ADQUISICIÓN DE EQUIPO ESPECIALIZADO DE INTELIGENCIA Y CONTRAINTELIGENCIA"/>
    <n v="25101801"/>
    <s v="SELÉCCION ABREVIADA - ACUERDO MARCO"/>
    <n v="1"/>
    <n v="11"/>
    <n v="1"/>
    <n v="17392600"/>
    <s v="GLOBAL"/>
    <s v="NO SOLICITADAS"/>
  </r>
  <r>
    <x v="43"/>
    <s v="1502-0100-13"/>
    <n v="11"/>
    <s v="AMPLIACIÓN Y FORTALECIMIENTO DE LA INTELIGENCIA Y LA CONTRAINTELIGENCIA EN LA FAC A NIVEL NACIONAL"/>
    <s v="ADQUISICIÓN DE EQUIPO ESPECIALIZADO DE INTELIGENCIA Y CONTRAINTELIGENCIA"/>
    <n v="25101801"/>
    <s v="SELÉCCION ABREVIADA - ACUERDO MARCO"/>
    <n v="1"/>
    <n v="11"/>
    <n v="1"/>
    <n v="3999020"/>
    <s v="GLOBAL"/>
    <s v="NO SOLICITADAS"/>
  </r>
  <r>
    <x v="43"/>
    <s v="1502-0100-23"/>
    <n v="11"/>
    <s v="RENOVACIÓN Y FORTALECIMIENTO DE LA CAPACIDAD DE MOVILIDAD TERRESTRE Y DESPLIEGUE DE LA FUERZA AÉREA"/>
    <s v="GRUPO APOSENTADOR TÁCTICO"/>
    <n v="95131700"/>
    <s v="SELÉCCION ABREVIADA - ACUERDO MARCO"/>
    <n v="1"/>
    <n v="11"/>
    <n v="1"/>
    <n v="700000000"/>
    <s v="GLOBAL"/>
    <s v="NO SOLICITADAS"/>
  </r>
  <r>
    <x v="43"/>
    <s v="1502-0100-23"/>
    <n v="11"/>
    <s v="RENOVACIÓN Y FORTALECIMIENTO DE LA CAPACIDAD DE MOVILIDAD TERRESTRE Y DESPLIEGUE DE LA FUERZA AÉREA"/>
    <s v="VEHICULO TIPO VAN PARA RETENIDOS"/>
    <n v="25101503"/>
    <s v="SELECCIÓN ABREVIADA MENOR CUANTÍA"/>
    <n v="1"/>
    <n v="11"/>
    <n v="1"/>
    <n v="139594100"/>
    <s v="GLOBAL"/>
    <s v="NO SOLICITADAS"/>
  </r>
  <r>
    <x v="43"/>
    <s v="1502-0100-23"/>
    <n v="11"/>
    <s v="RENOVACIÓN Y FORTALECIMIENTO DE LA CAPACIDAD DE MOVILIDAD TERRESTRE Y DESPLIEGUE DE LA FUERZA AÉREA"/>
    <s v="CAMION TM 3000 CC TD 4X2  ABS 104CV"/>
    <n v="25101503"/>
    <s v="SELECCIÓN ABREVIADA MENOR CUANTÍA"/>
    <n v="1"/>
    <n v="11"/>
    <n v="1"/>
    <n v="100977598"/>
    <s v="GLOBAL"/>
    <s v="NO SOLICITADAS"/>
  </r>
  <r>
    <x v="43"/>
    <s v="1502-0100-23"/>
    <n v="11"/>
    <s v="RENOVACIÓN Y FORTALECIMIENTO DE LA CAPACIDAD DE MOVILIDAD TERRESTRE Y DESPLIEGUE DE LA FUERZA AÉREA"/>
    <s v="CAMABA CAPACIDAD  40 TON"/>
    <n v="25101917"/>
    <s v="LICITACIÓN PÚBLICA"/>
    <n v="1"/>
    <n v="11"/>
    <n v="1"/>
    <n v="286000000"/>
    <s v="GLOBAL"/>
    <s v="NO SOLICITADAS"/>
  </r>
  <r>
    <x v="43"/>
    <s v="1502-0100-23"/>
    <n v="11"/>
    <s v="RENOVACIÓN Y FORTALECIMIENTO DE LA CAPACIDAD DE MOVILIDAD TERRESTRE Y DESPLIEGUE DE LA FUERZA AÉREA"/>
    <s v="TRACTO CAMION CAPACIDAD 32 TON"/>
    <n v="25102106"/>
    <s v="SELECCIÓN ABREVIADA MENOR CUANTÍA"/>
    <n v="1"/>
    <n v="11"/>
    <n v="1"/>
    <n v="381389300"/>
    <s v="GLOBAL"/>
    <s v="NO SOLICITADAS"/>
  </r>
  <r>
    <x v="43"/>
    <s v="1502-0100-23"/>
    <n v="11"/>
    <s v="RENOVACIÓN Y FORTALECIMIENTO DE LA CAPACIDAD DE MOVILIDAD TERRESTRE Y DESPLIEGUE DE LA FUERZA AÉREA"/>
    <s v="VEHICULO TIPO VAN 10 A 15  PASAJEROS"/>
    <n v="25101503"/>
    <s v="SELECCIÓN ABREVIADA MENOR CUANTÍA"/>
    <n v="1"/>
    <n v="11"/>
    <n v="1"/>
    <n v="419457435"/>
    <s v="GLOBAL"/>
    <s v="NO SOLICITADAS"/>
  </r>
  <r>
    <x v="43"/>
    <s v="1502-0100-23"/>
    <n v="11"/>
    <s v="RENOVACIÓN Y FORTALECIMIENTO DE LA CAPACIDAD DE MOVILIDAD TERRESTRE Y DESPLIEGUE DE LA FUERZA AÉREA"/>
    <s v="CAMIONETA PICKUP DOBLE CABINA 4X4 DISEL"/>
    <n v="25101503"/>
    <s v="SELECCIÓN ABREVIADA MENOR CUANTÍA"/>
    <n v="1"/>
    <n v="11"/>
    <n v="1"/>
    <n v="308411601"/>
    <s v="GLOBAL"/>
    <s v="NO SOLICITADAS"/>
  </r>
  <r>
    <x v="43"/>
    <s v="1502-0100-23"/>
    <n v="11"/>
    <s v="RENOVACIÓN Y FORTALECIMIENTO DE LA CAPACIDAD DE MOVILIDAD TERRESTRE Y DESPLIEGUE DE LA FUERZA AÉREA"/>
    <s v="ADICION ORDEN DE COMPRA NO. 25854 ( ADQUICISION BUS PARA 45 PASAJEROS)"/>
    <n v="25101500"/>
    <s v="SELECCIÓN ABREVIADA MENOR CUANTÍA"/>
    <n v="1"/>
    <n v="11"/>
    <n v="1"/>
    <n v="13200000"/>
    <s v="GLOBAL"/>
    <s v="NO SOLICITADAS"/>
  </r>
  <r>
    <x v="43"/>
    <s v="1502-0100-23"/>
    <n v="11"/>
    <s v="RENOVACIÓN Y FORTALECIMIENTO DE LA CAPACIDAD DE MOVILIDAD TERRESTRE Y DESPLIEGUE DE LA FUERZA AÉREA"/>
    <s v="ADQUISICIÓN AUTOMÓVIL TIPO SEDAN MÍNIMO 1600 C.C Y 106 CV"/>
    <n v="25101503"/>
    <s v="SELECCIÓN ABREVIADA MENOR CUANTÍA"/>
    <n v="1"/>
    <n v="11"/>
    <n v="1"/>
    <n v="405900"/>
    <s v="GLOBAL"/>
    <s v="NO SOLICITADAS"/>
  </r>
  <r>
    <x v="43"/>
    <s v="1502-0100-23"/>
    <n v="11"/>
    <s v="RENOVACIÓN Y FORTALECIMIENTO DE LA CAPACIDAD DE MOVILIDAD TERRESTRE Y DESPLIEGUE DE LA FUERZA AÉREA"/>
    <s v="ADQUISICIÓN AUTOMÓVIL TIPO SEDAN MÍNIMO 1600 C.C Y 106 CV"/>
    <n v="25101503"/>
    <s v="SELECCIÓN ABREVIADA MENOR CUANTÍA"/>
    <n v="1"/>
    <n v="11"/>
    <n v="1"/>
    <n v="22402"/>
    <s v="GLOBAL"/>
    <s v="NO SOLICITADAS"/>
  </r>
  <r>
    <x v="43"/>
    <s v="1502-0100-23"/>
    <n v="11"/>
    <s v="RENOVACIÓN Y FORTALECIMIENTO DE LA CAPACIDAD DE MOVILIDAD TERRESTRE Y DESPLIEGUE DE LA FUERZA AÉREA"/>
    <s v="ADQUISICIÓN AUTOMÓVIL TIPO SEDAN MÍNIMO 1600 C.C Y 106 CV"/>
    <n v="25101503"/>
    <s v="LICITACIÓN PÚBLICA"/>
    <n v="1"/>
    <n v="11"/>
    <n v="1"/>
    <n v="14000000"/>
    <s v="GLOBAL"/>
    <s v="NO SOLICITADAS"/>
  </r>
  <r>
    <x v="43"/>
    <s v="1502-0100-23"/>
    <n v="11"/>
    <s v="RENOVACIÓN Y FORTALECIMIENTO DE LA CAPACIDAD DE MOVILIDAD TERRESTRE Y DESPLIEGUE DE LA FUERZA AÉREA"/>
    <s v="ADQUISICIÓN AUTOMÓVIL TIPO SEDAN MÍNIMO 1600 C.C Y 106 CV"/>
    <n v="25101503"/>
    <s v="SELECCIÓN ABREVIADA MENOR CUANTÍA"/>
    <n v="1"/>
    <n v="11"/>
    <n v="1"/>
    <n v="18610700"/>
    <s v="GLOBAL"/>
    <s v="NO SOLICITADAS"/>
  </r>
  <r>
    <x v="43"/>
    <s v="1502-0100-23"/>
    <n v="11"/>
    <s v="RENOVACIÓN Y FORTALECIMIENTO DE LA CAPACIDAD DE MOVILIDAD TERRESTRE Y DESPLIEGUE DE LA FUERZA AÉREA"/>
    <s v="ADQUISICIÓN AUTOMÓVIL TIPO SEDAN MÍNIMO 1600 C.C Y 106 CV"/>
    <n v="25101503"/>
    <s v="SELECCIÓN ABREVIADA MENOR CUANTÍA"/>
    <n v="1"/>
    <n v="11"/>
    <n v="1"/>
    <n v="542565"/>
    <s v="GLOBAL"/>
    <s v="NO SOLICITADAS"/>
  </r>
  <r>
    <x v="43"/>
    <s v="1502-0100-23"/>
    <n v="11"/>
    <s v="RENOVACIÓN Y FORTALECIMIENTO DE LA CAPACIDAD DE MOVILIDAD TERRESTRE Y DESPLIEGUE DE LA FUERZA AÉREA"/>
    <s v="ADQUISICIÓN AUTOMÓVIL TIPO SEDAN MÍNIMO 1600 C.C Y 106 CV"/>
    <n v="25101503"/>
    <s v="SELECCIÓN ABREVIADA MENOR CUANTÍA"/>
    <n v="1"/>
    <n v="11"/>
    <n v="1"/>
    <n v="9588399"/>
    <s v="GLOBAL"/>
    <s v="NO SOLICITADAS"/>
  </r>
  <r>
    <x v="43"/>
    <s v="1502-0100-13"/>
    <n v="11"/>
    <s v="AMPLIACIÓN Y FORTALECIMIENTO DE LA INTELIGENCIA Y LA CONTRAINTELIGENCIA EN LA FAC A NIVEL NACIONAL"/>
    <s v="IMPREVISTO"/>
    <n v="0"/>
    <s v="SELÉCCION ABREVIADA - ACUERDO MARCO"/>
    <n v="1"/>
    <n v="11"/>
    <n v="1"/>
    <n v="10480"/>
    <s v="GLOBAL"/>
    <s v="NO SOLICITADAS"/>
  </r>
  <r>
    <x v="44"/>
    <s v="1502-0100-22"/>
    <n v="11"/>
    <s v="ASESORÍA DIAGNOSTICO DISEÑO Y SENSIBILIZACIÓN DEL PLAN ESTRATÉGICO DEL SISTEMA EDUCATIVO MILITAR NIVEL NACIONAL"/>
    <s v="CONTRATACION DE PERSONAL PARA LOS PROCESOS DE ACREDITACION INSTITUCIONAL, ASI COMO LOS PROCESOS DE RENOVACION Y OBTENCION DE REGISTROS CALIFICADO"/>
    <n v="0"/>
    <s v="CONTRATACIÓN DIRECTA"/>
    <n v="1"/>
    <n v="11"/>
    <n v="1"/>
    <n v="10052465"/>
    <s v="GLOBAL"/>
    <s v="NO SOLICITADAS"/>
  </r>
  <r>
    <x v="44"/>
    <s v="1502-0100-22"/>
    <n v="11"/>
    <s v="ASESORÍA DIAGNOSTICO DISEÑO Y SENSIBILIZACIÓN DEL PLAN ESTRATÉGICO DEL SISTEMA EDUCATIVO MILITAR NIVEL NACIONAL"/>
    <s v="CAPACITACION EN IDIOMA INGLES, FRANCES Y PORTUGUES"/>
    <n v="0"/>
    <s v="CONTRATACIÓN DIRECTA"/>
    <n v="1"/>
    <n v="11"/>
    <n v="1"/>
    <n v="1000000000"/>
    <s v="GLOBAL"/>
    <s v="NO SOLICITADAS"/>
  </r>
  <r>
    <x v="44"/>
    <s v="1502-0100-22"/>
    <n v="11"/>
    <s v="ASESORÍA DIAGNOSTICO DISEÑO Y SENSIBILIZACIÓN DEL PLAN ESTRATÉGICO DEL SISTEMA EDUCATIVO MILITAR NIVEL NACIONAL"/>
    <s v="ASESORÍA PARA LA GESTIÓN Y PROMOCIÓN CIENTIFICA DE LOS GRUPOS DE INVESTIGACIÓN DE LA EPFAC."/>
    <n v="0"/>
    <s v="CONTRATACIÓN DIRECTA"/>
    <n v="1"/>
    <n v="11"/>
    <n v="1"/>
    <n v="59999800"/>
    <s v="GLOBAL"/>
    <s v="NO SOLICITADAS"/>
  </r>
  <r>
    <x v="44"/>
    <s v="1502-0100-22"/>
    <n v="11"/>
    <s v="ASESORÍA DIAGNOSTICO DISEÑO Y SENSIBILIZACIÓN DEL PLAN ESTRATÉGICO DEL SISTEMA EDUCATIVO MILITAR NIVEL NACIONAL"/>
    <s v="ASESORÍA ESPECIALIZADA PARA EL MEJORAMIENTO, VISIBILIDAD Y POSICIONAMIENTO DE LA REVISTA CIENCIA Y PODER AÉREO."/>
    <n v="0"/>
    <s v="CONTRATACIÓN DIRECTA"/>
    <n v="1"/>
    <n v="11"/>
    <n v="1"/>
    <n v="59947735"/>
    <s v="GLOBAL"/>
    <s v="NO SOLICITADAS"/>
  </r>
  <r>
    <x v="44"/>
    <s v="1502-0100-22"/>
    <n v="11"/>
    <s v="ASESORÍA DIAGNOSTICO DISEÑO Y SENSIBILIZACIÓN DEL PLAN ESTRATÉGICO DEL SISTEMA EDUCATIVO MILITAR NIVEL NACIONAL"/>
    <s v="SERVICIOS DE ASESORÍA PARA LA MAESTRÍA EN LOGÍSTICA AERONÁUTICA DE LA ESCUELA DE POSTGRADOS DE LA FUERA AÉREA COLOMBIANA"/>
    <n v="0"/>
    <s v="CONTRATACIÓN DIRECTA"/>
    <n v="1"/>
    <n v="11"/>
    <n v="1"/>
    <n v="20000000"/>
    <s v="GLOBAL"/>
    <s v="NO SOLICITADAS"/>
  </r>
  <r>
    <x v="44"/>
    <s v="1502-0100-22"/>
    <n v="11"/>
    <s v="ASESORÍA DIAGNOSTICO DISEÑO Y SENSIBILIZACIÓN DEL PLAN ESTRATÉGICO DEL SISTEMA EDUCATIVO MILITAR NIVEL NACIONAL"/>
    <s v="SERVICIOS DE ASESORÍA PARA LA MAESTRÍA EN CIENCIAS MILITAREAS AERONÁUTICAS DE LA ESCUELA DE POSTGRADOS DE LA FUERA AÉREA COLOMBIANA."/>
    <n v="0"/>
    <s v="CONTRATACIÓN DIRECTA"/>
    <n v="1"/>
    <n v="11"/>
    <n v="1"/>
    <n v="20000000"/>
    <s v="GLOBAL"/>
    <s v="NO SOLICITADAS"/>
  </r>
  <r>
    <x v="44"/>
    <s v="1502-0100-22"/>
    <n v="11"/>
    <s v="ASESORÍA DIAGNOSTICO DISEÑO Y SENSIBILIZACIÓN DEL PLAN ESTRATÉGICO DEL SISTEMA EDUCATIVO MILITAR NIVEL NACIONAL"/>
    <s v="SERVICIOS DE ASESORÍA PARA LA MAESTRÍA EN SEGURIDAD OPERACIONAL  DE LA ESCUELA DE POSTGRADOS DE LA FUERA AÉREA COLOMBIANA."/>
    <n v="0"/>
    <s v="CONTRATACIÓN DIRECTA"/>
    <n v="1"/>
    <n v="11"/>
    <n v="1"/>
    <n v="20000000"/>
    <s v="GLOBAL"/>
    <s v="NO SOLICITADAS"/>
  </r>
  <r>
    <x v="44"/>
    <s v="1502-0100-22"/>
    <n v="11"/>
    <s v="ASESORÍA DIAGNOSTICO DISEÑO Y SENSIBILIZACIÓN DEL PLAN ESTRATÉGICO DEL SISTEMA EDUCATIVO MILITAR NIVEL NACIONAL"/>
    <s v="SERVICIOS DE ASESORÍA PARA LA MAESTRÍA EN DIRECCIÓN Y GESTIÓN DE LA SEGURIDAD INTEGRAL  DE LA ESCUELA DE POSTGRADOS DE LA FUERA AÉREA COLOMBIANA."/>
    <n v="0"/>
    <s v="CONTRATACIÓN DIRECTA"/>
    <n v="1"/>
    <n v="11"/>
    <n v="1"/>
    <n v="20000000"/>
    <s v="GLOBAL"/>
    <s v="NO SOLICITADAS"/>
  </r>
  <r>
    <x v="44"/>
    <s v="1502-0100-22"/>
    <n v="11"/>
    <s v="ASESORÍA DIAGNOSTICO DISEÑO Y SENSIBILIZACIÓN DEL PLAN ESTRATÉGICO DEL SISTEMA EDUCATIVO MILITAR NIVEL NACIONAL"/>
    <s v="SERVICIO DE ASESORÍA PARA LA IMPLEMENTACIÓN Y FUNDAMENTACIÓN (CURRICULAR Y DE INVESTIGACIÓN) DE LA PROPUESTA DE MAESTRÍA EN INGENIERÍA AEROESPACIAL&quot; – PROFUNDIZACIÓN AERONÁUTICA"/>
    <n v="0"/>
    <s v="CONTRATACIÓN DIRECTA"/>
    <n v="1"/>
    <n v="11"/>
    <n v="1"/>
    <n v="20000000"/>
    <s v="GLOBAL"/>
    <s v="NO SOLICITADAS"/>
  </r>
  <r>
    <x v="44"/>
    <s v="1502-0100-22"/>
    <n v="11"/>
    <s v="ASESORÍA DIAGNOSTICO DISEÑO Y SENSIBILIZACIÓN DEL PLAN ESTRATÉGICO DEL SISTEMA EDUCATIVO MILITAR NIVEL NACIONAL"/>
    <s v="SERVICIO DE ASESORÍA PARA LA IMPLEMENTACIÓN Y FUNDAMENTACIÓN (CURRICULAR Y DE INVESTIGACIÓN) DE LA PROPUESTAL DE MAESTRÍA EN INGENIERÍA AEROESPACIAL” – PROFUNDIZACIÓN AEROESP"/>
    <n v="0"/>
    <s v="CONTRATACIÓN DIRECTA"/>
    <n v="1"/>
    <n v="11"/>
    <n v="1"/>
    <n v="20000000"/>
    <s v="GLOBAL"/>
    <s v="NO SOLICITADAS"/>
  </r>
  <r>
    <x v="45"/>
    <s v="1502-0100-22"/>
    <n v="11"/>
    <s v="ASESORÍA DIAGNOSTICO DISEÑO Y SENSIBILIZACIÓN DEL PLAN ESTRATÉGICO DEL SISTEMA EDUCATIVO MILITAR NIVEL NACIONAL"/>
    <s v="ASISTENTE TÉCNICO EN REGISTRO"/>
    <n v="0"/>
    <s v="CONTRATACIÓN DIRECTA"/>
    <n v="1"/>
    <n v="11"/>
    <n v="1"/>
    <n v="18000400"/>
    <s v="GLOBAL"/>
    <s v="NO SOLICITADAS"/>
  </r>
  <r>
    <x v="45"/>
    <s v="1502-0100-22"/>
    <n v="11"/>
    <s v="ASESORÍA DIAGNOSTICO DISEÑO Y SENSIBILIZACIÓN DEL PLAN ESTRATÉGICO DEL SISTEMA EDUCATIVO MILITAR NIVEL NACIONAL"/>
    <s v="ASISTENTE EN GESTIÓN DOCUMENTAL"/>
    <n v="0"/>
    <s v="CONTRATACIÓN DIRECTA"/>
    <n v="1"/>
    <n v="11"/>
    <n v="1"/>
    <n v="16500000"/>
    <s v="GLOBAL"/>
    <s v="NO SOLICITADAS"/>
  </r>
  <r>
    <x v="45"/>
    <s v="1502-0100-22"/>
    <n v="11"/>
    <s v="ASESORÍA DIAGNOSTICO DISEÑO Y SENSIBILIZACIÓN DEL PLAN ESTRATÉGICO DEL SISTEMA EDUCATIVO MILITAR NIVEL NACIONAL"/>
    <s v="ASESOR INVESTIGACIÓN FORMATIVA"/>
    <n v="0"/>
    <s v="CONTRATACIÓN DIRECTA"/>
    <n v="1"/>
    <n v="11"/>
    <n v="1"/>
    <n v="29999750"/>
    <s v="GLOBAL"/>
    <s v="NO SOLICITADAS"/>
  </r>
  <r>
    <x v="45"/>
    <s v="1502-0100-22"/>
    <n v="11"/>
    <s v="ASESORÍA DIAGNOSTICO DISEÑO Y SENSIBILIZACIÓN DEL PLAN ESTRATÉGICO DEL SISTEMA EDUCATIVO MILITAR NIVEL NACIONAL"/>
    <s v="ASISTENTE TÉCNICO ESPECIALISTA DE SEGUIMIENTO Y EVALUACIÓN"/>
    <n v="0"/>
    <s v="CONTRATACIÓN DIRECTA"/>
    <n v="1"/>
    <n v="11"/>
    <n v="1"/>
    <n v="20497950"/>
    <s v="GLOBAL"/>
    <s v="NO SOLICITADAS"/>
  </r>
  <r>
    <x v="45"/>
    <s v="1502-0100-22"/>
    <n v="11"/>
    <s v="ASESORÍA DIAGNOSTICO DISEÑO Y SENSIBILIZACIÓN DEL PLAN ESTRATÉGICO DEL SISTEMA EDUCATIVO MILITAR NIVEL NACIONAL"/>
    <s v="PSICOPEDAGOGIA"/>
    <n v="0"/>
    <s v="CONTRATACIÓN DIRECTA"/>
    <n v="1"/>
    <n v="11"/>
    <n v="1"/>
    <n v="24804010"/>
    <s v="GLOBAL"/>
    <s v="NO SOLICITADAS"/>
  </r>
  <r>
    <x v="45"/>
    <s v="1502-0100-22"/>
    <n v="11"/>
    <s v="ASESORÍA DIAGNOSTICO DISEÑO Y SENSIBILIZACIÓN DEL PLAN ESTRATÉGICO DEL SISTEMA EDUCATIVO MILITAR NIVEL NACIONAL"/>
    <s v="COORDINADOR GENERAL DE PROYECTOS"/>
    <n v="0"/>
    <s v="CONTRATACIÓN DIRECTA"/>
    <n v="1"/>
    <n v="11"/>
    <n v="1"/>
    <n v="27750000"/>
    <s v="GLOBAL"/>
    <s v="NO SOLICITADAS"/>
  </r>
  <r>
    <x v="45"/>
    <s v="1502-0100-22"/>
    <n v="11"/>
    <s v="ASESORÍA DIAGNOSTICO DISEÑO Y SENSIBILIZACIÓN DEL PLAN ESTRATÉGICO DEL SISTEMA EDUCATIVO MILITAR NIVEL NACIONAL"/>
    <s v="ESTRUCTURADOR CURRICULAR DE CURSOS"/>
    <n v="0"/>
    <s v="CONTRATACIÓN DIRECTA"/>
    <n v="1"/>
    <n v="11"/>
    <n v="1"/>
    <n v="29600000"/>
    <s v="GLOBAL"/>
    <s v="NO SOLICITADAS"/>
  </r>
  <r>
    <x v="45"/>
    <s v="1502-0100-22"/>
    <n v="11"/>
    <s v="ASESORÍA DIAGNOSTICO DISEÑO Y SENSIBILIZACIÓN DEL PLAN ESTRATÉGICO DEL SISTEMA EDUCATIVO MILITAR NIVEL NACIONAL"/>
    <s v="ASISTENTE TÉCNICO EN TRABAJO DE GRADO"/>
    <n v="0"/>
    <s v="CONTRATACIÓN DIRECTA"/>
    <n v="1"/>
    <n v="11"/>
    <n v="1"/>
    <n v="16347890"/>
    <s v="GLOBAL"/>
    <s v="NO SOLICITADAS"/>
  </r>
  <r>
    <x v="45"/>
    <s v="1502-0100-22"/>
    <n v="11"/>
    <s v="ASESORÍA DIAGNOSTICO DISEÑO Y SENSIBILIZACIÓN DEL PLAN ESTRATÉGICO DEL SISTEMA EDUCATIVO MILITAR NIVEL NACIONAL"/>
    <s v="ASISTENTE EN GESTIÓN DOCUMENTAL"/>
    <n v="0"/>
    <s v="CONTRATACIÓN DIRECTA"/>
    <n v="1"/>
    <n v="11"/>
    <n v="1"/>
    <n v="16500000"/>
    <s v="GLOBAL"/>
    <s v="NO SOLICITADAS"/>
  </r>
  <r>
    <x v="46"/>
    <s v="1502-0100-18"/>
    <n v="11"/>
    <s v="ADQUISICIÓN RED SISTEMAS METEOROLÓGICOS PARA LA FAC"/>
    <s v="SERVICIO DE APOYO A LA GESTIÓN EN INVESTIGACIÓN PARA EL PROGRAMA DE ADMINISTRACION AERONÁUTICA DE LA ESCUELA MILITAR DE AVIACIÓN &quot;MARCO FIDEL SUAREZ&quot; $30'_x000a_SERVICIO DE APOYO A LA GESTIÓN EN INVESTIGACIÓN PARA EL PROGRAMA DE CIENCIAS MILITARES AERONÁUTICAS DE LA ESCUELA MILITAR DE AVIACIÓN &quot;MARCO FIDEL SUAREZ&quot; $30'_x000a_SERVICIO DE APOYO A LA GESTIÓN EN INVESTIGACIÓN PARA EL PROGRAMA DE INGENIERIA INFORMÁTICA DE LA ESCUELA MILITAR DE AVIACIÓN &quot;MARCO FIDEL SUAREZ&quot; $30'_x000a_SERVICIO DE APOYO A LA GESTIÓN EN INVESTIGACIÓN PARA EL PROGRAMA DE INGENIERIA MECÁNICA DE LA ESCUELA MILITAR DE AVIACIÓN &quot;MARCO FIDEL SUAREZ&quot; $30'_x000a_SERVICIO DE APOYO A LA GESTION PARA LA ASESORIA DEL PROYECTO  DE ARTICULACIÓN MODELO DE EVALUACIÓN DE ALTA CALIDAD PARA LA ESCUELA MILITAR DE AVIACIÓN &quot;MARCO FIDEL SUAREZ&quot; $43_x000a_SERVICIO DE APOYO A LA GESTIÓN PARA LA COORDINACIÓN DE ACREDITACIÓN EN ALTA CALIDAD DE LA ESCUELA MILITAR DE AVIACIÓN &quot;MARCO FIDEL SUAREZ&quot; $49'_x000a_SERVICIO DE APOYO A LA GESTIÓN PARA LA COORDINACIÓN DEL SEGUIMIENTO DEL ASEGURAMIENTO Y MANTENIMIENTO DE LA ALTA CALIDAD DE LA ESCUELA MILITAR DE AVIACIÓN &quot;MARCO FIDEL SUAREZ&quot; $26'_x000a_SERVICIO DE APOYO A LA GESTIÓN PARA LA ASESORÍA EN LA ACTUALIZACIÓN DE SÍLABOS CURRICULARES PARA LOS PROGRAMAS ACADÉMICOS DE LA EMAVI COMO RESULTADO DEL AJUSTE CURRICULAR $12'_x000a__x000a_"/>
    <n v="0"/>
    <s v="CONTRATACIÓN DIRECTA"/>
    <n v="1"/>
    <n v="11"/>
    <n v="1"/>
    <n v="250000000"/>
    <s v="GLOBAL"/>
    <s v="NO SOLICITADAS"/>
  </r>
  <r>
    <x v="46"/>
    <s v="1502-0100-21"/>
    <n v="11"/>
    <s v="MEJORAMIENTO DE LA INVESTIGACIÓN, CIENCIA Y TECNOLOGÍA EN LA FUERZA AÉREA A NIVEL NACIONAL"/>
    <s v="ADQUISICIÓN DE EQUIPOS, HERRAMIENTAS Y SUMINISTROS ESPECIALIZADOS PARA LA ADECUACIÓN DEL LABORATORIO DE ELECTRÓNICA DEL CENTRO DE INVESTIGACIÓN DE TECNOLOGÍAS AEROESPACIALES."/>
    <n v="0"/>
    <s v="SELECCIÓN ABREVIADA MENOR CUANTÍA"/>
    <n v="1"/>
    <n v="11"/>
    <n v="1"/>
    <n v="188637509"/>
    <s v="GLOBAL"/>
    <s v="NO SOLICITADAS"/>
  </r>
  <r>
    <x v="46"/>
    <s v="1502-0100-21"/>
    <n v="11"/>
    <s v="MEJORAMIENTO DE LA INVESTIGACIÓN, CIENCIA Y TECNOLOGÍA EN LA FUERZA AÉREA A NIVEL NACIONAL"/>
    <s v="ADQUISICIÓN DE EQUIPOS DE CÓMPUTO PARA LA ADECUACIÓN DEL LABORATORIO DE DISEÑO Y SIMULACIÓN DEL CENTRO DE INVESTIGACIÓN DE TECNOLOGÍAS AEROESPACIALES."/>
    <n v="0"/>
    <s v="SELECCIÓN ABREVIADA MENOR CUANTÍA"/>
    <n v="1"/>
    <n v="11"/>
    <n v="1"/>
    <n v="71513673"/>
    <s v="GLOBAL"/>
    <s v="NO SOLICITADAS"/>
  </r>
  <r>
    <x v="46"/>
    <s v="1502-0100-21"/>
    <n v="11"/>
    <s v="MEJORAMIENTO DE LA INVESTIGACIÓN, CIENCIA Y TECNOLOGÍA EN LA FUERZA AÉREA A NIVEL NACIONAL"/>
    <s v="ADQUISICIÓN DE EQUIPOS DE SOFTWARE PARA LA ADECUACIÓN DEL LABORATORIO DE DISEÑO Y SIMULACIÓN DEL CENTRO DE INVESTIGACIÓN DE TECNOLOGÍAS AEROESPACIALES."/>
    <n v="0"/>
    <s v="SELECCIÓN ABREVIADA MENOR CUANTÍA"/>
    <n v="1"/>
    <n v="11"/>
    <n v="1"/>
    <n v="106448832"/>
    <s v="GLOBAL"/>
    <s v="NO SOLICITADAS"/>
  </r>
  <r>
    <x v="46"/>
    <s v="1502-0100-21"/>
    <n v="11"/>
    <s v="MEJORAMIENTO DE LA INVESTIGACIÓN, CIENCIA Y TECNOLOGÍA EN LA FUERZA AÉREA A NIVEL NACIONAL"/>
    <s v="MANTENIMIENTO ADECUACIÓN DE LOS LABORATORIOS DE ELECTRÓNICA Y DE DISEÑO Y SUMULACIÓN DEL CENTRO DE INVESTIGACIÓN TECNOLOGÍAS AEROESPACIALES DE LA ESCUELA MILITAR DE AVIACION MARCO FIDEL SUAREZ"/>
    <n v="0"/>
    <s v="SELECCIÓN ABREVIADA MENOR CUANTÍA"/>
    <n v="1"/>
    <n v="11"/>
    <n v="1"/>
    <n v="422939968"/>
    <s v="GLOBAL"/>
    <s v="NO SOLICITADAS"/>
  </r>
  <r>
    <x v="46"/>
    <s v="1502-0100-21"/>
    <n v="11"/>
    <s v="MEJORAMIENTO DE LA INVESTIGACIÓN, CIENCIA Y TECNOLOGÍA EN LA FUERZA AÉREA A NIVEL NACIONAL"/>
    <s v="ADQUISICIÓN DE EQUIPOS DE MOBILIARIO PARA LA ADECUACIÓN DE OFICINAS, AULAS Y LABORATORIO DE DISEÑO Y SIMULACIÓN DEL CENTRO DE INVESTIGACIÓN DE TECNOLOGÍAS AEROESPACIALES DE LA EMAVI."/>
    <n v="0"/>
    <s v="SELECCIÓN ABREVIADA MENOR CUANTÍA"/>
    <n v="1"/>
    <n v="11"/>
    <n v="1"/>
    <n v="77988048"/>
    <s v="GLOBAL"/>
    <s v="NO SOLICITADAS"/>
  </r>
  <r>
    <x v="46"/>
    <s v="1502-0100-21"/>
    <n v="11"/>
    <s v="MEJORAMIENTO DE LA INVESTIGACIÓN, CIENCIA Y TECNOLOGÍA EN LA FUERZA AÉREA A NIVEL NACIONAL"/>
    <s v="CONSTRUCCIÓN DE LOS LABORATORIOS DE ELECTRÓNICA Y DE DISEÑO  Y SIMULACIÓN DEL CENTRO DE INVESTIGACIÓN TECNOLOGÍAS AEROESPACIALES DE LA EMAVI "/>
    <n v="0"/>
    <s v="SELECCIÓN ABREVIADA MENOR CUANTÍA"/>
    <n v="1"/>
    <n v="11"/>
    <n v="1"/>
    <n v="432471970"/>
    <s v="GLOBAL"/>
    <s v="NO SOLICITADAS"/>
  </r>
  <r>
    <x v="46"/>
    <s v="1502-0100-8"/>
    <n v="11"/>
    <s v="CONSTRUCCIÓN ADECUACIÓN, MANTENIMIENTO, ADQUISICIÓN Y DOTACIÓN DELA INFRAESTRUCTURA DE LA FUERZA AÉREA A NIVEL NACIONAL"/>
    <s v="ADQUISICIÓN MATERIALES DE CONSTRUCCIÓN Y ADECUACIÓN DE LAS VÍAS DE LA UNIDAD"/>
    <n v="0"/>
    <s v="SELECCIÓN ABREVIADA MENOR CUANTÍA"/>
    <n v="1"/>
    <n v="11"/>
    <n v="1"/>
    <n v="556000000"/>
    <s v="GLOBAL"/>
    <s v="NO SOLICITADAS"/>
  </r>
  <r>
    <x v="47"/>
    <s v="1502-0100-22"/>
    <n v="11"/>
    <s v="ASESORÍA DIAGNOSTICO DISEÑO Y SENSIBILIZACIÓN DEL PLAN ESTRATÉGICO DEL SISTEMA EDUCATIVO MILITAR NIVEL NACIONAL"/>
    <s v="CAPACITACIONES, DOCTORADOS, MAESTRIAS, ESPECIALIZACIONES, DIPLOMADOS Y CURSOS DEL PERSONAL MILITAR Y CIVIL DE LA FAC"/>
    <n v="0"/>
    <s v="CONTRATACIÓN DIRECTA"/>
    <n v="1"/>
    <n v="11"/>
    <n v="1"/>
    <n v="1000000000"/>
    <s v="GLOBAL"/>
    <s v="NO SOLICITADAS"/>
  </r>
  <r>
    <x v="48"/>
    <s v="1502-0100-19"/>
    <n v="11"/>
    <s v="ADQUISICIÓN E IMPLEMENTACIÓN DEL SISTEMA DE SEGURIDAD ELECTRÓNICA Y MEDIDAS PASIVAS PARA LAS BASES AÉREAS"/>
    <s v="IMPLEMENTACION Y PUESTA EN FUNCIONAMIENTO DE UN SISTEMA ELECTRONICO DE SEGURIDAD Y MEDIDAS PASIVAS"/>
    <n v="0"/>
    <s v="CONTRATACIÓN DIRECTA"/>
    <n v="1"/>
    <n v="11"/>
    <n v="1"/>
    <n v="2837444379"/>
    <s v="GLOBAL"/>
    <s v="NO SOLICITADAS"/>
  </r>
  <r>
    <x v="48"/>
    <s v="1502-0100-19"/>
    <n v="11"/>
    <s v="ADQUISICIÓN E IMPLEMENTACIÓN DEL SISTEMA DE SEGURIDAD ELECTRÓNICA Y MEDIDAS PASIVAS PARA LAS BASES AÉREAS"/>
    <s v="IMPLEMENTACION Y PUESTA EN FUNCIONAMIENTO DE UN SISTEMA ELECTRONICO DE SEGURIDAD Y MEDIDAS PASIVAS"/>
    <n v="0"/>
    <s v="CONTRATACIÓN DIRECTA"/>
    <n v="1"/>
    <n v="11"/>
    <n v="1"/>
    <n v="2555621"/>
    <s v="GLOBAL"/>
    <s v="NO SOLICITADAS"/>
  </r>
  <r>
    <x v="49"/>
    <s v="1502-0100-8"/>
    <n v="11"/>
    <s v="CONSTRUCCIÓN ADECUACIÓN, MANTENIMIENTO, ADQUISICIÓN Y DOTACIÓN DELA INFRAESTRUCTURA DE LA FUERZA AÉREA A NIVEL NACIONAL"/>
    <s v="OBRAS COMPLEMENTARIAS, INFRAESTRUCTURA Y EQUIPOS PARA EL EDIFICIO ADMINISTRATIVO FASE III DE LA ESCUELA MILITAR DE AVIACIÓN &quot;MARCO FIDEL SUAREZ&quot;, EN SANTIAGO DE CALI - VALLE DEL CAUCA. SEGUN CPA N° 173."/>
    <n v="0"/>
    <s v="CONTRATACIÓN DIRECTA"/>
    <n v="1"/>
    <n v="11"/>
    <n v="1"/>
    <n v="2815000000"/>
    <s v="GLOBAL"/>
    <s v="NO SOLICITADAS"/>
  </r>
  <r>
    <x v="49"/>
    <s v="1502-0100-24"/>
    <n v="11"/>
    <s v="CONSTRUCCIÓN Y DOTACIÓN VIVIENDA FISCAL PARA PERSONAL MILITAR EN LAS UNIDADES DE LA FUERZA AÉREA A NIVEL NACIONAL"/>
    <s v="OBRA PUBLICA PARA LA CONSTRUCCION, INFRAESTRUCTURA Y EQUIPOS DE UN ALOJAMIENTO PARA OFICIALES SOLTEROS PARA EL PERSONAL MILITAR EN EL COMANDO AEREO DE COMBATE NO.4 MELGAR-TOLIMA SEGUN CPA N°176."/>
    <n v="0"/>
    <s v="CONTRATACIÓN DIRECTA"/>
    <n v="1"/>
    <n v="11"/>
    <n v="1"/>
    <n v="2242727662.3200002"/>
    <s v="GLOBAL"/>
    <s v="NO SOLICITADAS"/>
  </r>
  <r>
    <x v="49"/>
    <s v="1502-0100-24"/>
    <n v="11"/>
    <s v="CONSTRUCCIÓN Y DOTACIÓN VIVIENDA FISCAL PARA PERSONAL MILITAR EN LAS UNIDADES DE LA FUERZA AÉREA A NIVEL NACIONAL"/>
    <s v="IMPREVISTOS POR SOBRANTES"/>
    <n v="0"/>
    <s v="CONTRATACIÓN DIRECTA"/>
    <n v="1"/>
    <n v="11"/>
    <n v="1"/>
    <n v="56973002.68"/>
    <s v="GLOBAL"/>
    <s v="NO SOLICITADAS"/>
  </r>
  <r>
    <x v="50"/>
    <s v="1502-0100-23"/>
    <n v="11"/>
    <s v="RENOVACIÓN Y FORTALECIMIENTO DE LA CAPACIDAD DE MOVILIDAD TERRESTRE Y DESPLIEGUE DE LA FUERZA AÉREA"/>
    <s v="TRACTOCAMIÓN CAPACIDAD DDE 35 TONELADAS"/>
    <n v="0"/>
    <s v="SELÉCCION ABREVIADA - ACUERDO MARCO"/>
    <n v="1"/>
    <n v="11"/>
    <n v="1"/>
    <n v="391839300"/>
    <s v="GLOBAL"/>
    <s v="NO SOLICITADAS"/>
  </r>
  <r>
    <x v="50"/>
    <s v="1502-0100-23"/>
    <n v="11"/>
    <s v="RENOVACIÓN Y FORTALECIMIENTO DE LA CAPACIDAD DE MOVILIDAD TERRESTRE Y DESPLIEGUE DE LA FUERZA AÉREA"/>
    <s v="BUS PARA 45 PASAJEROS"/>
    <n v="0"/>
    <s v="SELÉCCION ABREVIADA - ACUERDO MARCO"/>
    <n v="1"/>
    <n v="11"/>
    <n v="1"/>
    <n v="312243513"/>
    <s v="GLOBAL"/>
    <s v="NO SOLICITADAS"/>
  </r>
  <r>
    <x v="50"/>
    <s v="1502-0100-23"/>
    <n v="11"/>
    <s v="RENOVACIÓN Y FORTALECIMIENTO DE LA CAPACIDAD DE MOVILIDAD TERRESTRE Y DESPLIEGUE DE LA FUERZA AÉREA"/>
    <s v="CAMIONETA 4X4 BLINDADA NIVEL III A"/>
    <n v="0"/>
    <s v="SELÉCCION ABREVIADA - ACUERDO MARCO"/>
    <n v="1"/>
    <n v="11"/>
    <n v="1"/>
    <n v="426907911"/>
    <s v="GLOBAL"/>
    <s v="NO SOLICITADAS"/>
  </r>
  <r>
    <x v="51"/>
    <s v="1502-0100-2"/>
    <n v="11"/>
    <s v="RECUPERACIÓN Y MANTENIMIENTO MAYOR DE AERONAVES Y COMPONENTES NACIONAL"/>
    <s v="PDM C-130 (FAC 1004-FAC 1001)"/>
    <n v="25202100"/>
    <s v="CONTRATACIÓN DIRECTA"/>
    <n v="1"/>
    <n v="11"/>
    <n v="1"/>
    <n v="14068869570"/>
    <s v="GLOBAL"/>
    <s v="NO SOLICITADAS"/>
  </r>
  <r>
    <x v="51"/>
    <s v="1502-0100-4"/>
    <n v="11"/>
    <s v="ADQUISICIÓN ARMAMENTO AÉREO - FUERZA AÉREA COLOMBIANA"/>
    <s v="SOPORTE LOGÍSTICO Y MANTENIMIENTO SISTEMA DE CONTRAMEDIDAS Y GUERRA ELECTRÓNICA"/>
    <n v="78181901"/>
    <s v="CONTRATACIÓN DIRECTA"/>
    <n v="1"/>
    <n v="11"/>
    <n v="1"/>
    <n v="4123999978"/>
    <s v="GLOBAL"/>
    <s v="NO SOLICITADAS"/>
  </r>
  <r>
    <x v="51"/>
    <s v="1502-0100-4"/>
    <n v="11"/>
    <s v="ADQUISICIÓN ARMAMENTO AÉREO - FUERZA AÉREA COLOMBIANA"/>
    <s v="NACIONALIZACIÓN SOPORTE LOGISTICO SISTEMAS DE ARMAS CONTRATO 4700017069"/>
    <n v="93161600"/>
    <s v="CONTRATACIÓN DIRECTA"/>
    <n v="1"/>
    <n v="11"/>
    <n v="1"/>
    <n v="7764000"/>
    <s v="GLOBAL"/>
    <s v="NO SOLICITADAS"/>
  </r>
  <r>
    <x v="51"/>
    <s v="1502-0100-4"/>
    <n v="11"/>
    <s v="ADQUISICIÓN ARMAMENTO AÉREO - FUERZA AÉREA COLOMBIANA"/>
    <s v="NACIONALIZACIÓN SOPORTE LOGISTICO SISTEMAS DE ARMAS CONTRATO 4700017073"/>
    <n v="93161600"/>
    <s v="CONTRATACIÓN DIRECTA"/>
    <n v="1"/>
    <n v="11"/>
    <n v="1"/>
    <n v="20877000"/>
    <s v="GLOBAL"/>
    <s v="NO SOLICITADAS"/>
  </r>
  <r>
    <x v="52"/>
    <s v="C-1502-0100-1"/>
    <n v="11"/>
    <s v="ACTUALIZACION DE TECNOLOGIAS DE LA INFORMACION, COMUNICACIONES Y SEGURIDAD DE LA INFORMACION A NIVEL NACIONAL"/>
    <s v="ACTUALIZACION DE TECNOLOGIAS DE LA INFORMACION, COMUNICACIONES Y SEGURIDAD DE LA INFORMACION A NIVEL NACIONAL"/>
    <n v="0"/>
    <s v="CONTRATACIÓN DIRECTA"/>
    <n v="1"/>
    <n v="11"/>
    <n v="1"/>
    <n v="1830000000"/>
    <s v="GLOBAL"/>
    <s v="NO SOLICITADAS"/>
  </r>
  <r>
    <x v="52"/>
    <s v="C-1502-0100-23"/>
    <n v="11"/>
    <s v="RENOVACIÓN Y FORTALECIMIENTO DE LA CAPACIDAD DE MOVILIDAD TERRESTRE Y DESPLIEGUE DE LA FUERZA AEREA"/>
    <s v="RENOVACIÓN Y FORTALECIMIENTO DE LA CAPACIDAD DE MOVILIDAD TERRESTRE Y DESPLIEGUE DE LA FUERZA AEREA"/>
    <n v="0"/>
    <s v="CONTRATACIÓN DIRECTA"/>
    <n v="1"/>
    <n v="11"/>
    <n v="1"/>
    <n v="5810000000"/>
    <s v="GLOBAL"/>
    <s v="NO SOLICITADAS"/>
  </r>
  <r>
    <x v="52"/>
    <s v="C-1502-0100-24"/>
    <n v="11"/>
    <s v="CONSTRUCCION Y DOTACION VIVIENDA FISCAL PARA PERSONAL MILITAR EN LAS UNIDADES DE LA FUERZA AEREA  A NIVEL NACIONAL"/>
    <s v="CONSTRUCCION Y DOTACION VIVIENDA FISCAL PARA PERSONAL MILITAR EN LAS UNIDADES DE LA FUERZA AEREA  A NIVEL NACIONAL"/>
    <n v="0"/>
    <s v="CONTRATACIÓN DIRECTA"/>
    <n v="1"/>
    <n v="11"/>
    <n v="1"/>
    <n v="2360000000"/>
    <s v="GLOBAL"/>
    <s v="NO SOLICITADAS"/>
  </r>
  <r>
    <x v="53"/>
    <s v="1502-0100-1"/>
    <n v="11"/>
    <s v="ACTUALIZACIÓN DE TECNOLOGÍAS DE LA INFORMACIÓN, COMUNICACIONES Y SEGURIDAD DE LA INFORMACIÓN A NIVEL NACIONAL"/>
    <s v="FORTALECIMIENTO D ELOS CENTROS DE COMPUTO"/>
    <n v="43231513"/>
    <s v="CONTRATACIÓN DIRECTA"/>
    <n v="1"/>
    <n v="11"/>
    <n v="1"/>
    <n v="1386797761.27"/>
    <s v="GLOBAL"/>
    <s v="NO SOLICITADAS"/>
  </r>
  <r>
    <x v="53"/>
    <s v="1502-0100-1"/>
    <n v="11"/>
    <s v="ACTUALIZACIÓN DE TECNOLOGÍAS DE LA INFORMACIÓN, COMUNICACIONES Y SEGURIDAD DE LA INFORMACIÓN A NIVEL NACIONAL"/>
    <s v="MODERNIZACION DE LAS REDES DE VOZ Y DATOS, PARA PUESTA EN MARCHA DE LOS EQUIPOS RED SWITCH CORE Y SWITC DE BORDE POARA LA FAC"/>
    <n v="81112209"/>
    <s v="SELECCIÓN ABREVIADA MENOR CUANTÍA"/>
    <n v="1"/>
    <n v="11"/>
    <n v="1"/>
    <n v="370566933"/>
    <s v="GLOBAL"/>
    <s v="NO SOLICITADAS"/>
  </r>
  <r>
    <x v="54"/>
    <s v="204-41-2"/>
    <n v="10"/>
    <s v="SERVICIOS MÉDICOS Y HOSPITALARIOS"/>
    <s v="EXAMENES MEDICOS DE INCORPORACION SOLDADOS 2017"/>
    <n v="85101503"/>
    <s v="CONTRATACIÓN DIRECTA"/>
    <n v="6"/>
    <n v="5"/>
    <n v="1"/>
    <n v="8000000"/>
    <s v="GLOBAL"/>
    <s v="NO SOLICITADAS"/>
  </r>
  <r>
    <x v="54"/>
    <s v="204-21-4"/>
    <n v="10"/>
    <s v="SERVICIOS DE BIENESTAR SOCIAL"/>
    <s v="EXAMENES MEDICOS PROCESO DE SELECCIÓN (INGRESO) Y RETIRO PERSONAL CIVIL EN CUMPLIMIENTO DE LA LEY"/>
    <n v="85122200"/>
    <s v="CONTRATACIÓN DIRECTA"/>
    <n v="6"/>
    <n v="5"/>
    <n v="1"/>
    <n v="1497600"/>
    <s v="GLOBAL"/>
    <s v="NO SOLICITADAS"/>
  </r>
  <r>
    <x v="54"/>
    <s v="204-21-5"/>
    <n v="10"/>
    <s v="SERVICIOS DE CAPACITACION"/>
    <s v="SERVICIO DE CAPACITACIÓN - MAESTRIA EN DIRECCIÓN DE EMPRESAS MBA"/>
    <n v="86101705"/>
    <s v="CONTRATACIÓN DIRECTA"/>
    <n v="7"/>
    <n v="4"/>
    <n v="1"/>
    <n v="599129500"/>
    <s v="GLOBAL"/>
    <s v="NO SOLICITADAS"/>
  </r>
  <r>
    <x v="55"/>
    <s v="204-11-1"/>
    <n v="16"/>
    <s v="VIATICOS Y GASTOS DE VIAJE AL EXTERIOR"/>
    <s v="VIATICOS Y GASTOS DE VIAJE AL EXTERIOR"/>
    <n v="0"/>
    <s v="CONTRATACIÓN DIRECTA"/>
    <n v="6"/>
    <n v="5"/>
    <n v="1"/>
    <n v="14835925"/>
    <s v="GLOBAL"/>
    <s v="NO SOLICITADAS"/>
  </r>
  <r>
    <x v="56"/>
    <s v="204-41-2"/>
    <n v="10"/>
    <s v="SERVICIOS MÉDICOS Y HOSPITALARIOS"/>
    <s v="EXAMENES MEDICOS DE INCORPORACION SOLDADOS 2017"/>
    <n v="85101503"/>
    <s v="CONTRATACIÓN DIRECTA"/>
    <n v="6"/>
    <n v="5"/>
    <n v="1"/>
    <n v="742000000"/>
    <s v="GLOBAL"/>
    <s v="NO SOLICITADAS"/>
  </r>
  <r>
    <x v="56"/>
    <s v="204-21-4"/>
    <n v="10"/>
    <s v="SERVICIOS DE BIENESTAR SOCIAL"/>
    <s v="EXAMENES MEDICOS PROCESO DE SELECCIÓN (INGRESO) Y RETIRO PERSONAL CIVIL EN CUMPLIMIENTO DE LA LEY"/>
    <n v="85122200"/>
    <s v="CONTRATACIÓN DIRECTA"/>
    <n v="6"/>
    <n v="5"/>
    <n v="1"/>
    <n v="50000000"/>
    <s v="GLOBAL"/>
    <s v="NO SOLICITADAS"/>
  </r>
  <r>
    <x v="56"/>
    <s v="101-5-86"/>
    <n v="10"/>
    <s v="PARTIDA ALIMENTACION SOLDADOS"/>
    <s v="PARTIDA ALIMENTACION SOLDADOS"/>
    <n v="0"/>
    <s v="CONTRATACIÓN DIRECTA"/>
    <n v="6"/>
    <n v="5"/>
    <n v="1"/>
    <n v="98774895"/>
    <s v="GLOBAL"/>
    <s v="NO SOLICITADAS"/>
  </r>
  <r>
    <x v="56"/>
    <s v="102-14"/>
    <n v="10"/>
    <s v="REMUNERACION SERVICIOS TECNICOS"/>
    <s v="REMUNERACION SERVICIOS TECNICOS"/>
    <n v="0"/>
    <s v="CONTRATACIÓN DIRECTA"/>
    <n v="6"/>
    <n v="5"/>
    <n v="1"/>
    <n v="835823468"/>
    <s v="GLOBAL"/>
    <s v="NO SOLICITADAS"/>
  </r>
  <r>
    <x v="56"/>
    <s v="102-14"/>
    <n v="16"/>
    <s v="REMUNERACION SERVICIOS TECNICOS"/>
    <s v="REMUNERACION SERVICIOS TECNICOS"/>
    <n v="0"/>
    <s v="CONTRATACIÓN DIRECTA"/>
    <n v="6"/>
    <n v="5"/>
    <n v="1"/>
    <n v="42453600"/>
    <s v="GLOBAL"/>
    <s v="NO SOLICITADAS"/>
  </r>
  <r>
    <x v="56"/>
    <s v="204-11-1"/>
    <n v="10"/>
    <s v="VIATICOS Y GASTOS DE VIAJE AL EXTERIOR"/>
    <s v="VIATICOS Y GASTOS DE VIAJE AL EXTERIOR"/>
    <n v="0"/>
    <s v="CONTRATACIÓN DIRECTA"/>
    <n v="6"/>
    <n v="5"/>
    <n v="1"/>
    <n v="4006473155"/>
    <s v="GLOBAL"/>
    <s v="NO SOLICITADAS"/>
  </r>
  <r>
    <x v="57"/>
    <s v="101-5-86"/>
    <n v="10"/>
    <s v="PARTIDA ALIMENTACION SOLDADOS"/>
    <s v="PARTIDA ALIMENTACION SOLDADOS"/>
    <n v="0"/>
    <s v="MÍNIMA CUANTÍA"/>
    <n v="1"/>
    <n v="1"/>
    <n v="1"/>
    <n v="150000000"/>
    <m/>
    <m/>
  </r>
  <r>
    <x v="57"/>
    <s v="102-14"/>
    <n v="16"/>
    <s v="Remuneracion servicios tecnicos"/>
    <s v="CONTRATACIÓN DOCENTES GIMFA"/>
    <n v="86141501"/>
    <s v="MÍNIMA CUANTÍA"/>
    <n v="1"/>
    <n v="3"/>
    <n v="1"/>
    <n v="101961383.34"/>
    <s v="GLOBAL"/>
    <s v="NO SOLICITADAS"/>
  </r>
  <r>
    <x v="57"/>
    <s v="203-50-3"/>
    <n v="10"/>
    <s v="Impuesto predial"/>
    <s v="IMPUESTO PREDIAL"/>
    <n v="93161601"/>
    <s v="PUBLICACIÓN CONTRATACIÓN RÉGIMEN ESPECIAL - RÉGIMEN ESPECIAL"/>
    <n v="6"/>
    <n v="1"/>
    <n v="1"/>
    <n v="7738239"/>
    <s v="GLOBAL"/>
    <s v="NO SOLICITADAS"/>
  </r>
  <r>
    <x v="57"/>
    <s v="203-50-5"/>
    <n v="10"/>
    <s v="Contribuciones"/>
    <s v="DECLARACION AMBIENTAL (VISITAS SEGUIMIENTO LICENCIAS)"/>
    <n v="93151510"/>
    <s v="PUBLICACIÓN CONTRATACIÓN RÉGIMEN ESPECIAL - RÉGIMEN ESPECIAL"/>
    <n v="1"/>
    <n v="12"/>
    <n v="1"/>
    <n v="1853843"/>
    <s v="GLOBAL"/>
    <s v="NO SOLICITADAS"/>
  </r>
  <r>
    <x v="57"/>
    <s v="203-50-90"/>
    <n v="10"/>
    <s v="Otros impuestos"/>
    <s v="TASAS RETRIBUTIVAS "/>
    <n v="93151510"/>
    <s v="PUBLICACIÓN CONTRATACIÓN RÉGIMEN ESPECIAL - RÉGIMEN ESPECIAL"/>
    <n v="1"/>
    <n v="12"/>
    <n v="1"/>
    <m/>
    <s v="GLOBAL"/>
    <s v="NO SOLICITADAS"/>
  </r>
  <r>
    <x v="57"/>
    <s v="204-1-1"/>
    <n v="10"/>
    <s v="Equipo de musica y accesorios"/>
    <s v="BOMBOS DE 28&quot;"/>
    <n v="60131400"/>
    <s v="MÍNIMA CUANTÍA"/>
    <n v="4"/>
    <n v="3"/>
    <n v="2"/>
    <n v="481712"/>
    <s v="UNIDAD"/>
    <s v="NO SOLICITADAS"/>
  </r>
  <r>
    <x v="57"/>
    <s v="204-1-1"/>
    <n v="10"/>
    <s v="Equipo de musica y accesorios"/>
    <s v="CORNETA"/>
    <n v="60131205"/>
    <s v="MÍNIMA CUANTÍA"/>
    <n v="4"/>
    <n v="3"/>
    <n v="3"/>
    <n v="439824"/>
    <s v="UNIDAD"/>
    <s v="NO SOLICITADAS"/>
  </r>
  <r>
    <x v="57"/>
    <s v="204-1-1"/>
    <n v="10"/>
    <s v="Equipo de musica y accesorios"/>
    <s v="GOLPEADOR LIRA"/>
    <n v="60131507"/>
    <s v="MÍNIMA CUANTÍA"/>
    <n v="4"/>
    <n v="3"/>
    <n v="2"/>
    <n v="7330"/>
    <s v="UNIDAD"/>
    <s v="NO SOLICITADAS"/>
  </r>
  <r>
    <x v="57"/>
    <s v="204-1-1"/>
    <n v="10"/>
    <s v="Equipo de musica y accesorios"/>
    <s v="GRANADERAS 16·"/>
    <n v="60131400"/>
    <s v="MÍNIMA CUANTÍA"/>
    <n v="4"/>
    <n v="3"/>
    <n v="2"/>
    <n v="282744"/>
    <s v="UNIDAD"/>
    <s v="NO SOLICITADAS"/>
  </r>
  <r>
    <x v="57"/>
    <s v="204-1-1"/>
    <n v="10"/>
    <s v="Equipo de musica y accesorios"/>
    <s v="LIRA GRANDE"/>
    <n v="60131406"/>
    <s v="MÍNIMA CUANTÍA"/>
    <n v="4"/>
    <n v="3"/>
    <n v="1"/>
    <n v="193732"/>
    <s v="UNIDAD"/>
    <s v="NO SOLICITADAS"/>
  </r>
  <r>
    <x v="57"/>
    <s v="204-1-1"/>
    <n v="10"/>
    <s v="Equipo de musica y accesorios"/>
    <s v="LLAVE AFINAR BOMBO"/>
    <n v="60131504"/>
    <s v="MÍNIMA CUANTÍA"/>
    <n v="4"/>
    <n v="3"/>
    <n v="4"/>
    <n v="16756"/>
    <s v="UNIDAD"/>
    <s v="NO SOLICITADAS"/>
  </r>
  <r>
    <x v="57"/>
    <s v="204-1-1"/>
    <n v="10"/>
    <s v="Equipo de musica y accesorios"/>
    <s v="LLAVE AFINAR GRANADERA"/>
    <n v="60131504"/>
    <s v="MÍNIMA CUANTÍA"/>
    <n v="4"/>
    <n v="3"/>
    <n v="4"/>
    <n v="16756"/>
    <s v="UNIDAD"/>
    <s v="NO SOLICITADAS"/>
  </r>
  <r>
    <x v="57"/>
    <s v="204-1-1"/>
    <n v="10"/>
    <s v="Equipo de musica y accesorios"/>
    <s v="PARCHE BOMBO 28&quot;"/>
    <n v="60131507"/>
    <s v="MÍNIMA CUANTÍA"/>
    <n v="4"/>
    <n v="3"/>
    <n v="6"/>
    <n v="219912"/>
    <s v="UNIDAD"/>
    <s v="NO SOLICITADAS"/>
  </r>
  <r>
    <x v="57"/>
    <s v="204-1-1"/>
    <n v="10"/>
    <s v="Equipo de musica y accesorios"/>
    <s v="PARCHE GRANADERA 16&quot;"/>
    <n v="60131507"/>
    <s v="MÍNIMA CUANTÍA"/>
    <n v="4"/>
    <n v="3"/>
    <n v="6"/>
    <n v="100530"/>
    <s v="UNIDAD"/>
    <s v="NO SOLICITADAS"/>
  </r>
  <r>
    <x v="57"/>
    <s v="204-1-1"/>
    <n v="10"/>
    <s v="Equipo de musica y accesorios"/>
    <s v="PARCHE REDOBLANTE 14&quot;"/>
    <n v="60131507"/>
    <s v="MÍNIMA CUANTÍA"/>
    <n v="4"/>
    <n v="3"/>
    <n v="6"/>
    <n v="75396"/>
    <s v="UNIDAD"/>
    <s v="NO SOLICITADAS"/>
  </r>
  <r>
    <x v="57"/>
    <s v="204-1-1"/>
    <n v="10"/>
    <s v="Equipo de musica y accesorios"/>
    <s v="PLATILLOS 35 CMS"/>
    <n v="60131401"/>
    <s v="MÍNIMA CUANTÍA"/>
    <n v="4"/>
    <n v="3"/>
    <n v="2"/>
    <n v="293216"/>
    <s v="UNIDAD"/>
    <s v="NO SOLICITADAS"/>
  </r>
  <r>
    <x v="57"/>
    <s v="204-1-1"/>
    <n v="10"/>
    <s v="Equipo de musica y accesorios"/>
    <s v="REDOBLANTE 14&quot;"/>
    <n v="60131405"/>
    <s v="MÍNIMA CUANTÍA"/>
    <n v="4"/>
    <n v="3"/>
    <n v="2"/>
    <n v="251328"/>
    <s v="UNIDAD"/>
    <s v="NO SOLICITADAS"/>
  </r>
  <r>
    <x v="57"/>
    <s v="204-1-11"/>
    <n v="10"/>
    <s v="Equipo medico"/>
    <s v="HIGROMETRO"/>
    <n v="41114421"/>
    <s v="MÍNIMA CUANTÍA"/>
    <n v="4"/>
    <n v="4"/>
    <n v="4"/>
    <n v="833184"/>
    <s v="UNIDAD"/>
    <s v="NO SOLICITADAS"/>
  </r>
  <r>
    <x v="57"/>
    <s v="204-11-2"/>
    <n v="10"/>
    <s v="Viaticos y gastos de viaje al interior"/>
    <s v="AUXILIO DE MARCHA Y TRANSPORTE POR CARRETERA PERSONAL DE SOLDADOS "/>
    <n v="78111800"/>
    <s v="MÍNIMA CUANTÍA"/>
    <n v="2"/>
    <n v="12"/>
    <n v="1"/>
    <n v="2430941"/>
    <s v="GLOBAL"/>
    <s v="NO SOLICITADAS"/>
  </r>
  <r>
    <x v="57"/>
    <s v="204-11-2"/>
    <n v="10"/>
    <s v="Viaticos y gastos de viaje al interior"/>
    <s v="AUXILIO DE MARCHA Y TRANSPORTE POR CARRETERA PERSONAL DE SOLDADOS "/>
    <n v="78111800"/>
    <s v="MÍNIMA CUANTÍA"/>
    <n v="4"/>
    <n v="8"/>
    <n v="1"/>
    <n v="12931546"/>
    <s v="GLOBAL"/>
    <s v="NO SOLICITADAS"/>
  </r>
  <r>
    <x v="57"/>
    <s v="204-11-2"/>
    <n v="16"/>
    <s v="Viaticos y gastos de viaje al interior"/>
    <s v="CACOM 6"/>
    <n v="90121500"/>
    <s v="SELECCIÓN ABREVIADA MENOR CUANTÍA"/>
    <n v="1"/>
    <n v="12"/>
    <n v="1"/>
    <n v="21840000"/>
    <s v="GLOBAL"/>
    <s v="NO SOLICITADAS"/>
  </r>
  <r>
    <x v="57"/>
    <s v="204-11-2"/>
    <n v="10"/>
    <s v="Viaticos y gastos de viaje al interior"/>
    <s v="PASAJES TERRESTRES RUTAS NACIONALES"/>
    <n v="78111802"/>
    <s v="MÍNIMA CUANTÍA"/>
    <n v="5"/>
    <n v="6"/>
    <n v="1"/>
    <n v="20000000"/>
    <s v="GLOBAL"/>
    <s v="NO SOLICITADAS"/>
  </r>
  <r>
    <x v="57"/>
    <s v="204-11-2"/>
    <n v="10"/>
    <s v="Viaticos y gastos de viaje al interior"/>
    <s v="PASAJES TERRESTRES RUTAS NACIONALES  VF 2018"/>
    <n v="78111802"/>
    <s v="MÍNIMA CUANTÍA"/>
    <n v="1"/>
    <n v="4"/>
    <n v="1"/>
    <n v="15000000"/>
    <s v="GLOBAL"/>
    <s v="SI APROBADAS"/>
  </r>
  <r>
    <x v="57"/>
    <s v="204-11-2"/>
    <n v="10"/>
    <s v="Viaticos y gastos de viaje al interior"/>
    <s v="PASAJES TERRESTRES RUTAS NACIONALES AMARRE 2019"/>
    <n v="78111802"/>
    <s v="MÍNIMA CUANTÍA"/>
    <n v="1"/>
    <n v="12"/>
    <n v="1"/>
    <n v="3000000"/>
    <s v="GLOBAL"/>
    <s v="NO SOLICITADAS"/>
  </r>
  <r>
    <x v="57"/>
    <s v="204-11-2"/>
    <n v="10"/>
    <s v="Viaticos y gastos de viaje al interior"/>
    <s v="VIATICOS AL INTERIOR DEL PAIS UNIDAD"/>
    <n v="90111501"/>
    <s v="PUBLICACIÓN CONTRATACIÓN RÉGIMEN ESPECIAL - RÉGIMEN ESPECIAL"/>
    <n v="1"/>
    <n v="12"/>
    <n v="1"/>
    <n v="424500000"/>
    <s v="GLOBAL"/>
    <s v="NO SOLICITADAS"/>
  </r>
  <r>
    <x v="57"/>
    <s v="204-11-2"/>
    <n v="10"/>
    <s v="Viaticos y gastos de viaje al interior"/>
    <s v="VIATICOS AL INTERIOR DEL PAIS UNIDAD"/>
    <n v="90111501"/>
    <s v="PUBLICACIÓN CONTRATACIÓN RÉGIMEN ESPECIAL - RÉGIMEN ESPECIAL"/>
    <n v="2"/>
    <n v="1"/>
    <n v="1"/>
    <n v="4500000"/>
    <s v="GLOBAL"/>
    <s v="NO SOLICITADAS"/>
  </r>
  <r>
    <x v="57"/>
    <s v="204-11-2"/>
    <n v="16"/>
    <s v="Viaticos y gastos de viaje al interior"/>
    <s v="VIATICOS PERSONAL DE ART"/>
    <n v="90111501"/>
    <s v="PUBLICACIÓN CONTRATACIÓN RÉGIMEN ESPECIAL - SELECCIÓN DE COMISIONISTA"/>
    <n v="5"/>
    <n v="7"/>
    <n v="1"/>
    <n v="120840000"/>
    <s v="GLOBAL"/>
    <s v="NO SOLICITADAS"/>
  </r>
  <r>
    <x v="57"/>
    <s v="204-11-2"/>
    <n v="10"/>
    <s v="Viaticos y gastos de viaje al interior"/>
    <s v="CACOM 6"/>
    <n v="90121500"/>
    <s v="MÍNIMA CUANTÍA"/>
    <n v="8"/>
    <n v="3"/>
    <n v="1"/>
    <n v="8070000"/>
    <s v="GLOBAL"/>
    <s v="NO SOLICITADAS"/>
  </r>
  <r>
    <x v="57"/>
    <s v="204-1-13"/>
    <n v="10"/>
    <s v="Equipo agricola"/>
    <s v="BOMBA DE ESPALDA PARA BOMBERO FORESTAL"/>
    <n v="40151506"/>
    <s v="MÍNIMA CUANTÍA"/>
    <n v="3"/>
    <n v="3"/>
    <n v="2"/>
    <n v="399999.58"/>
    <s v="UNIDAD"/>
    <s v="NO SOLICITADAS"/>
  </r>
  <r>
    <x v="57"/>
    <s v="204-1-13"/>
    <n v="10"/>
    <s v="Equipo agricola"/>
    <s v="GUADAÑAS"/>
    <n v="27112006"/>
    <s v="MÍNIMA CUANTÍA"/>
    <n v="4"/>
    <n v="4"/>
    <n v="10"/>
    <n v="17799996.200000003"/>
    <s v="UNIDAD"/>
    <s v="NO SOLICITADAS"/>
  </r>
  <r>
    <x v="57"/>
    <s v="204-1-13"/>
    <n v="10"/>
    <s v="Equipo agricola"/>
    <s v="MOTOSIERRA MS381 PARA TRABAJO PESADO"/>
    <n v="27112746"/>
    <s v="MÍNIMA CUANTÍA"/>
    <n v="3"/>
    <n v="3"/>
    <n v="1"/>
    <n v="1550000.01"/>
    <s v="UNIDAD"/>
    <s v="NO SOLICITADAS"/>
  </r>
  <r>
    <x v="57"/>
    <s v="204-1-15"/>
    <n v="10"/>
    <s v="Maquinaria industrial"/>
    <s v="CALADORA DE BANCO"/>
    <n v="27112826"/>
    <s v="MÍNIMA CUANTÍA"/>
    <n v="5"/>
    <n v="3"/>
    <n v="1"/>
    <n v="937363"/>
    <s v="UNIDAD"/>
    <s v="NO SOLICITADAS"/>
  </r>
  <r>
    <x v="57"/>
    <s v="204-1-15"/>
    <n v="10"/>
    <s v="Maquinaria industrial"/>
    <s v="ESMERIL BANCO 6&quot;"/>
    <n v="23101506"/>
    <s v="MÍNIMA CUANTÍA"/>
    <n v="5"/>
    <n v="3"/>
    <n v="2"/>
    <n v="374612"/>
    <s v="UNIDAD"/>
    <s v="NO SOLICITADAS"/>
  </r>
  <r>
    <x v="57"/>
    <s v="204-1-15"/>
    <n v="10"/>
    <s v="Maquinaria industrial"/>
    <s v="POLIPASTO, MALACATE, GARRUCHA, SEÑORITA DE 4 TONELADAS"/>
    <n v="24101608"/>
    <s v="MÍNIMA CUANTÍA"/>
    <n v="5"/>
    <n v="3"/>
    <n v="1"/>
    <n v="138159"/>
    <s v="UNIDAD"/>
    <s v="NO SOLICITADAS"/>
  </r>
  <r>
    <x v="57"/>
    <s v="204-1-15"/>
    <n v="10"/>
    <s v="Maquinaria industrial"/>
    <s v="PULIDORA DE 7&quot; 2200W  8500 RPM "/>
    <n v="23101510"/>
    <s v="MÍNIMA CUANTÍA"/>
    <n v="5"/>
    <n v="3"/>
    <n v="1"/>
    <n v="365330"/>
    <s v="UNIDAD"/>
    <s v="NO SOLICITADAS"/>
  </r>
  <r>
    <x v="57"/>
    <s v="204-1-15"/>
    <n v="10"/>
    <s v="Maquinaria industrial"/>
    <s v="ROTOMARTILLO 1&quot;"/>
    <n v="20111609"/>
    <s v="MÍNIMA CUANTÍA"/>
    <n v="5"/>
    <n v="3"/>
    <n v="1"/>
    <n v="575365"/>
    <s v="UNIDAD"/>
    <s v="NO SOLICITADAS"/>
  </r>
  <r>
    <x v="57"/>
    <s v="204-1-15"/>
    <n v="10"/>
    <s v="Maquinaria industrial"/>
    <s v="SIERRA INGLETEADORA "/>
    <n v="23101510"/>
    <s v="MÍNIMA CUANTÍA"/>
    <n v="5"/>
    <n v="3"/>
    <n v="1"/>
    <n v="924392"/>
    <s v="UNIDAD"/>
    <s v="NO SOLICITADAS"/>
  </r>
  <r>
    <x v="57"/>
    <s v="204-1-15"/>
    <n v="10"/>
    <s v="Maquinaria industrial"/>
    <s v="TALADRO DE 1&quot; PLUS"/>
    <n v="23101502"/>
    <s v="MÍNIMA CUANTÍA"/>
    <n v="5"/>
    <n v="3"/>
    <n v="1"/>
    <n v="699839"/>
    <s v="UNIDAD"/>
    <s v="NO SOLICITADAS"/>
  </r>
  <r>
    <x v="57"/>
    <s v="204-1-15"/>
    <n v="10"/>
    <s v="Maquinaria industrial"/>
    <s v="TALADRO PERCUTOR DE 1/2&quot; INALÁMBRICO 1600RPM"/>
    <n v="23101502"/>
    <s v="MÍNIMA CUANTÍA"/>
    <n v="5"/>
    <n v="3"/>
    <n v="1"/>
    <n v="684964"/>
    <s v="UNIDAD"/>
    <s v="NO SOLICITADAS"/>
  </r>
  <r>
    <x v="57"/>
    <s v="204-1-15"/>
    <n v="10"/>
    <s v="Maquinaria industrial"/>
    <s v="MAQUINA DE COSER PLANA"/>
    <n v="23121614"/>
    <s v="MÍNIMA CUANTÍA"/>
    <n v="9"/>
    <n v="2"/>
    <n v="2"/>
    <n v="2000000"/>
    <s v="UNIDAD"/>
    <s v="NO SOLICITADAS"/>
  </r>
  <r>
    <x v="57"/>
    <s v="204-1-15"/>
    <n v="10"/>
    <s v="Maquinaria industrial"/>
    <s v="MAQUINA DE COSER FILETEADORA"/>
    <n v="23121614"/>
    <s v="MÍNIMA CUANTÍA"/>
    <n v="9"/>
    <n v="2"/>
    <n v="2"/>
    <n v="3325000"/>
    <s v="UNIDAD"/>
    <s v="NO SOLICITADAS"/>
  </r>
  <r>
    <x v="57"/>
    <s v="204-1-20"/>
    <n v="10"/>
    <s v="Compresores"/>
    <s v="COMPRESOSR 2 HP"/>
    <n v="40151601"/>
    <s v="MÍNIMA CUANTÍA"/>
    <n v="5"/>
    <n v="3"/>
    <n v="1"/>
    <n v="831096"/>
    <s v="UNIDAD"/>
    <s v="NO SOLICITADAS"/>
  </r>
  <r>
    <x v="57"/>
    <s v="204-1-22"/>
    <n v="10"/>
    <s v="Equipo de bombeo"/>
    <s v="ADQUISICION DE ELECTROBOMBAS  1 HP"/>
    <n v="40151576"/>
    <s v="MÍNIMA CUANTÍA"/>
    <n v="4"/>
    <n v="2"/>
    <n v="1"/>
    <n v="1426453"/>
    <s v="UNIDAD"/>
    <s v="NO SOLICITADAS"/>
  </r>
  <r>
    <x v="57"/>
    <s v="204-1-22"/>
    <n v="10"/>
    <s v="Equipo de bombeo"/>
    <s v="ADQUISICION DE ELECTROBOMBAS 3 HP"/>
    <n v="40151576"/>
    <s v="MÍNIMA CUANTÍA"/>
    <n v="4"/>
    <n v="2"/>
    <n v="1"/>
    <n v="1426453"/>
    <s v="UNIDAD"/>
    <s v="NO SOLICITADAS"/>
  </r>
  <r>
    <x v="57"/>
    <s v="204-1-22"/>
    <n v="10"/>
    <s v="Equipo de bombeo"/>
    <s v="ADQUISICION DE ELECTROBOMBAS 6.6 HP"/>
    <n v="40151576"/>
    <s v="MÍNIMA CUANTÍA"/>
    <n v="4"/>
    <n v="2"/>
    <n v="2"/>
    <n v="5798156"/>
    <s v="GLOBAL"/>
    <s v="NO SOLICITADAS"/>
  </r>
  <r>
    <x v="57"/>
    <s v="204-1-22"/>
    <n v="10"/>
    <s v="Equipo de bombeo"/>
    <s v="MOTOBOMBA DE AGUA RESIDUAL"/>
    <n v="40151513"/>
    <s v="SELECCIÓN ABREVIADA MENOR CUANTÍA"/>
    <n v="4"/>
    <n v="7"/>
    <n v="2"/>
    <n v="4366586"/>
    <s v="UNIDAD"/>
    <s v="NO SOLICITADAS"/>
  </r>
  <r>
    <x v="57"/>
    <s v="204-1-25"/>
    <n v="10"/>
    <s v="Otras compras de equipos"/>
    <s v="AIRE ACONDICIONADO 12000 BTU CON ACCESORIOS "/>
    <n v="40101701"/>
    <s v="SELECCIÓN ABREVIADA MENOR CUANTÍA"/>
    <n v="4"/>
    <n v="7"/>
    <n v="1"/>
    <n v="2118644"/>
    <s v="UNIDAD"/>
    <s v="NO SOLICITADAS"/>
  </r>
  <r>
    <x v="57"/>
    <s v="204-1-25"/>
    <n v="10"/>
    <s v="Otras compras de equipos"/>
    <s v="AIRE ACONDICIONADO 36.OOO BTU"/>
    <n v="40101701"/>
    <s v="MÍNIMA CUANTÍA"/>
    <n v="3"/>
    <n v="2"/>
    <n v="3"/>
    <n v="4830255"/>
    <s v="UNIDAD"/>
    <s v="NO SOLICITADAS"/>
  </r>
  <r>
    <x v="57"/>
    <s v="204-1-25"/>
    <n v="10"/>
    <s v="Otras compras de equipos"/>
    <s v="AIRE ACONDICIONADO MINI SPLIT 12000 BTU"/>
    <n v="40101701"/>
    <s v="MÍNIMA CUANTÍA"/>
    <n v="3"/>
    <n v="3"/>
    <n v="3"/>
    <n v="2466102"/>
    <s v="UNIDAD"/>
    <s v="NO SOLICITADAS"/>
  </r>
  <r>
    <x v="57"/>
    <s v="204-1-25"/>
    <n v="10"/>
    <s v="Otras compras de equipos"/>
    <s v="AIRE ACONDICIONADO MINI SPLIT 12000 BTU"/>
    <n v="52141510"/>
    <s v="MÍNIMA CUANTÍA"/>
    <n v="4"/>
    <n v="4"/>
    <n v="17"/>
    <n v="13974578"/>
    <s v="UNIDAD"/>
    <s v="NO SOLICITADAS"/>
  </r>
  <r>
    <x v="57"/>
    <s v="204-1-25"/>
    <n v="10"/>
    <s v="Otras compras de equipos"/>
    <s v="AIRE ACONDICIONADO MINI SPLIT 12000 BTU"/>
    <n v="52141510"/>
    <s v="MÍNIMA CUANTÍA"/>
    <n v="5"/>
    <n v="6"/>
    <n v="11"/>
    <n v="9042374"/>
    <s v="UNIDAD"/>
    <s v="NO SOLICITADAS"/>
  </r>
  <r>
    <x v="57"/>
    <s v="204-1-25"/>
    <n v="10"/>
    <s v="Otras compras de equipos"/>
    <s v="AIRE ACONDICIONADO MINI SPLIT 24000 BTU"/>
    <n v="52141510"/>
    <s v="MÍNIMA CUANTÍA"/>
    <n v="5"/>
    <n v="6"/>
    <n v="3"/>
    <n v="5847459"/>
    <s v="UNIDAD"/>
    <s v="NO SOLICITADAS"/>
  </r>
  <r>
    <x v="57"/>
    <s v="204-1-25"/>
    <n v="10"/>
    <s v="Otras compras de equipos"/>
    <s v="AIRE ACONDICIONADO MINI SPLIT 9000 BTU"/>
    <n v="52141510"/>
    <s v="MÍNIMA CUANTÍA"/>
    <n v="5"/>
    <n v="6"/>
    <n v="2"/>
    <n v="1525424"/>
    <s v="UNIDAD"/>
    <s v="NO SOLICITADAS"/>
  </r>
  <r>
    <x v="57"/>
    <s v="204-1-25"/>
    <n v="10"/>
    <s v="Otras compras de equipos"/>
    <s v="HIDROLAVADORA"/>
    <n v="23181506"/>
    <s v="MÍNIMA CUANTÍA"/>
    <n v="4"/>
    <n v="4"/>
    <n v="1"/>
    <n v="762627"/>
    <s v="UNIDAD"/>
    <s v="NO SOLICITADAS"/>
  </r>
  <r>
    <x v="57"/>
    <s v="204-1-25"/>
    <n v="10"/>
    <s v="Otras compras de equipos"/>
    <s v="LAVADORA "/>
    <n v="47111502"/>
    <s v="SELECCIÓN ABREVIADA MENOR CUANTÍA"/>
    <n v="4"/>
    <n v="7"/>
    <n v="1"/>
    <n v="2542373"/>
    <s v="UNIDAD"/>
    <s v="NO SOLICITADAS"/>
  </r>
  <r>
    <x v="57"/>
    <s v="204-1-25"/>
    <n v="10"/>
    <s v="Otras compras de equipos"/>
    <s v="OTRAS COMPRAS DE EQUIPO (SOBRANTES POR IMPREVISTOS A.P)"/>
    <n v="0"/>
    <s v="MÍNIMA CUANTÍA"/>
    <n v="1"/>
    <n v="6"/>
    <n v="1"/>
    <n v="2515422"/>
    <s v="UNIDAD"/>
    <s v=""/>
  </r>
  <r>
    <x v="57"/>
    <s v="204-1-25"/>
    <n v="10"/>
    <s v="Otras compras de equipos"/>
    <s v="MAQUINA PELUQUERIA MOTILADORA PROFESIONAL "/>
    <n v="53131643"/>
    <s v="MÍNIMA CUANTÍA"/>
    <n v="6"/>
    <n v="3"/>
    <n v="3"/>
    <n v="1215000"/>
    <s v="UNIDAD"/>
    <s v="NO SOLICITADAS"/>
  </r>
  <r>
    <x v="57"/>
    <s v="204-1-25"/>
    <n v="10"/>
    <s v="Otras compras de equipos"/>
    <s v="LINTERNA CON LUZ LED Y BATERÍA RECARGABLE"/>
    <n v="39111610"/>
    <s v="SELECCIÓN ABREVIADA MENOR CUANTÍA"/>
    <n v="4"/>
    <n v="7"/>
    <n v="2"/>
    <n v="199920"/>
    <s v="UNIDAD"/>
    <s v="NO SOLICITADAS"/>
  </r>
  <r>
    <x v="57"/>
    <s v="204-1-25"/>
    <n v="10"/>
    <s v="Otras compras de equipos"/>
    <s v="SECADORA"/>
    <n v="47111503"/>
    <s v="MÍNIMA CUANTÍA"/>
    <n v="4"/>
    <n v="4"/>
    <n v="1"/>
    <n v="2457542"/>
    <s v="UNIDAD"/>
    <s v="NO SOLICITADAS"/>
  </r>
  <r>
    <x v="57"/>
    <s v="204-1-25"/>
    <n v="10"/>
    <s v="Otras compras de equipos"/>
    <s v="SECADORA ELECTRICA"/>
    <n v="47111503"/>
    <s v="SELECCIÓN ABREVIADA MENOR CUANTÍA"/>
    <n v="4"/>
    <n v="7"/>
    <n v="1"/>
    <n v="2542373"/>
    <s v="UNIDAD"/>
    <s v="NO SOLICITADAS"/>
  </r>
  <r>
    <x v="57"/>
    <s v="204-1-25"/>
    <n v="10"/>
    <s v="Otras compras de equipos"/>
    <s v="VENTILADORES  DE PARED"/>
    <n v="40101604"/>
    <s v="MÍNIMA CUANTÍA"/>
    <n v="4"/>
    <n v="3"/>
    <n v="22"/>
    <n v="2050840"/>
    <s v="UNIDAD"/>
    <s v="NO SOLICITADAS"/>
  </r>
  <r>
    <x v="57"/>
    <s v="204-1-25"/>
    <n v="10"/>
    <s v="Otras compras de equipos"/>
    <s v="LAVADORA INDUSTRIAL"/>
    <n v="47111502"/>
    <s v="SELECCIÓN ABREVIADA MENOR CUANTÍA"/>
    <n v="9"/>
    <n v="2"/>
    <n v="3"/>
    <n v="138000000"/>
    <s v="UNIDAD"/>
    <s v="NO SOLICITADAS"/>
  </r>
  <r>
    <x v="57"/>
    <s v="204-1-3"/>
    <n v="16"/>
    <s v="Herramientas"/>
    <s v="ALICATE 8&quot;"/>
    <n v="27112135"/>
    <s v="MÍNIMA CUANTÍA"/>
    <n v="3"/>
    <n v="3"/>
    <n v="1"/>
    <n v="10397"/>
    <s v="UNIDAD"/>
    <s v="NO SOLICITADAS"/>
  </r>
  <r>
    <x v="57"/>
    <s v="204-1-3"/>
    <n v="10"/>
    <s v="Herramientas"/>
    <s v="ALICATE ELECTRICISTA 8 1/2"/>
    <n v="27112137"/>
    <s v="MÍNIMA CUANTÍA"/>
    <n v="5"/>
    <n v="3"/>
    <n v="1"/>
    <n v="28322"/>
    <s v="UNIDAD"/>
    <s v="NO SOLICITADAS"/>
  </r>
  <r>
    <x v="57"/>
    <s v="204-1-3"/>
    <n v="10"/>
    <s v="Herramientas"/>
    <s v="ALICATE UNIVERSAL 8"/>
    <n v="27112122"/>
    <s v="MÍNIMA CUANTÍA"/>
    <n v="5"/>
    <n v="3"/>
    <n v="1"/>
    <n v="28397"/>
    <s v="UNIDAD"/>
    <s v="NO SOLICITADAS"/>
  </r>
  <r>
    <x v="57"/>
    <s v="204-1-3"/>
    <n v="10"/>
    <s v="Herramientas"/>
    <s v="CANDADO 220 EXTERIOR 71MM. GANCHO DE ACERO ENDURECIDO, RANURA DE LLAVE CUBIERTA PARA EVITAR ÓXIDO, RESISTENTE A LA INTEMPERIE PARA USOS EN EXTERIORES, DOBLE BLOQUEO CON ESFERAS. SKU 0008817"/>
    <n v="46171501"/>
    <s v="SELECCIÓN ABREVIADA MENOR CUANTÍA"/>
    <n v="4"/>
    <n v="7"/>
    <n v="1"/>
    <n v="52003"/>
    <s v="UNIDAD"/>
    <s v="NO SOLICITADAS"/>
  </r>
  <r>
    <x v="57"/>
    <s v="204-1-3"/>
    <n v="10"/>
    <s v="Herramientas"/>
    <s v="CAUTIN A GAS"/>
    <n v="23271806"/>
    <s v="SELECCIÓN ABREVIADA MENOR CUANTÍA"/>
    <n v="4"/>
    <n v="7"/>
    <n v="1"/>
    <n v="429947"/>
    <s v="UNIDAD"/>
    <s v="NO SOLICITADAS"/>
  </r>
  <r>
    <x v="57"/>
    <s v="204-1-3"/>
    <n v="10"/>
    <s v="Herramientas"/>
    <s v="CIZALLA CORTAPERNOS 18 PULGADAS REF 95-564"/>
    <n v="27111506"/>
    <s v="SELECCIÓN ABREVIADA MENOR CUANTÍA"/>
    <n v="4"/>
    <n v="7"/>
    <n v="1"/>
    <n v="101745"/>
    <s v="UNIDAD"/>
    <s v="NO SOLICITADAS"/>
  </r>
  <r>
    <x v="57"/>
    <s v="204-1-3"/>
    <n v="10"/>
    <s v="Herramientas"/>
    <s v="COMBINACION DE JUEGO DE LLAVE  DE PULGADA DE OJO CON TRINQUETE REVERSIBLE RACH EMPUÑADURA CORTA P/N OXIR707"/>
    <n v="27111713"/>
    <s v="SELECCIÓN ABREVIADA MENOR CUANTÍA"/>
    <n v="4"/>
    <n v="7"/>
    <n v="1"/>
    <n v="270130"/>
    <s v="UNIDAD"/>
    <s v="NO SOLICITADAS"/>
  </r>
  <r>
    <x v="57"/>
    <s v="204-1-3"/>
    <n v="10"/>
    <s v="Herramientas"/>
    <s v="CORREAS DE AMARRE CON RATCHET RESISTENCIA 1510KG  8 METROS "/>
    <n v="31151906"/>
    <s v="SELECCIÓN ABREVIADA MENOR CUANTÍA"/>
    <n v="4"/>
    <n v="7"/>
    <n v="2"/>
    <n v="144942"/>
    <s v="UNIDAD"/>
    <s v="NO SOLICITADAS"/>
  </r>
  <r>
    <x v="57"/>
    <s v="204-1-3"/>
    <n v="10"/>
    <s v="Herramientas"/>
    <s v="CORTA FRIO"/>
    <n v="27111901"/>
    <s v="MÍNIMA CUANTÍA"/>
    <n v="5"/>
    <n v="3"/>
    <n v="1"/>
    <n v="19397"/>
    <s v="UNIDAD"/>
    <s v="NO SOLICITADAS"/>
  </r>
  <r>
    <x v="57"/>
    <s v="204-1-3"/>
    <n v="10"/>
    <s v="Herramientas"/>
    <s v="CORTA VIDRIO"/>
    <n v="27111514"/>
    <s v="MÍNIMA CUANTÍA"/>
    <n v="5"/>
    <n v="3"/>
    <n v="3"/>
    <n v="209916"/>
    <s v="UNIDAD"/>
    <s v="NO SOLICITADAS"/>
  </r>
  <r>
    <x v="57"/>
    <s v="204-1-3"/>
    <n v="16"/>
    <s v="Herramientas"/>
    <s v="CORTAFRIOS 6&quot;"/>
    <n v="27112151"/>
    <s v="MÍNIMA CUANTÍA"/>
    <n v="3"/>
    <n v="3"/>
    <n v="1"/>
    <n v="19397"/>
    <s v="UNIDAD"/>
    <s v="NO SOLICITADAS"/>
  </r>
  <r>
    <x v="57"/>
    <s v="204-1-3"/>
    <n v="16"/>
    <s v="Herramientas"/>
    <s v="DESTORNILLADOR ESTRELLA PROFESIONAL"/>
    <n v="27111701"/>
    <s v="MÍNIMA CUANTÍA"/>
    <n v="3"/>
    <n v="3"/>
    <n v="2"/>
    <n v="22134"/>
    <s v="UNIDAD"/>
    <s v="NO SOLICITADAS"/>
  </r>
  <r>
    <x v="57"/>
    <s v="204-1-3"/>
    <n v="16"/>
    <s v="Herramientas"/>
    <s v="DESTORNILLADOR PALA PROFESIONAL"/>
    <n v="27111701"/>
    <s v="MÍNIMA CUANTÍA"/>
    <n v="3"/>
    <n v="3"/>
    <n v="2"/>
    <n v="29750"/>
    <s v="UNIDAD"/>
    <s v="NO SOLICITADAS"/>
  </r>
  <r>
    <x v="57"/>
    <s v="204-1-3"/>
    <n v="10"/>
    <s v="Herramientas"/>
    <s v="DESTORNILLADOR RACH TRINQUETE AGARRE/BLANDO P/N SGDMRCE44"/>
    <n v="27111735"/>
    <s v="SELECCIÓN ABREVIADA MENOR CUANTÍA"/>
    <n v="4"/>
    <n v="7"/>
    <n v="1"/>
    <n v="597856"/>
    <s v="UNIDAD"/>
    <s v="NO SOLICITADAS"/>
  </r>
  <r>
    <x v="57"/>
    <s v="204-1-3"/>
    <n v="10"/>
    <s v="Herramientas"/>
    <s v="ESTIBADORA MANUAL HIDRAULICA CAP 2 TON N/M 1056243"/>
    <n v="24101606"/>
    <s v="SELECCIÓN ABREVIADA MENOR CUANTÍA"/>
    <n v="4"/>
    <n v="7"/>
    <n v="1"/>
    <n v="1588650"/>
    <s v="UNIDAD"/>
    <s v="NO SOLICITADAS"/>
  </r>
  <r>
    <x v="57"/>
    <s v="204-1-3"/>
    <n v="10"/>
    <s v="Herramientas"/>
    <s v="ETIQUETADORA"/>
    <n v="27112714"/>
    <s v="SELECCIÓN ABREVIADA MENOR CUANTÍA"/>
    <n v="4"/>
    <n v="7"/>
    <n v="1"/>
    <n v="529907"/>
    <s v="UNIDAD"/>
    <s v="NO SOLICITADAS"/>
  </r>
  <r>
    <x v="57"/>
    <s v="204-1-3"/>
    <n v="10"/>
    <s v="Herramientas"/>
    <s v="FLEXOMETRO"/>
    <n v="41111613"/>
    <s v="MÍNIMA CUANTÍA"/>
    <n v="5"/>
    <n v="3"/>
    <n v="10"/>
    <n v="230860"/>
    <s v="UNIDAD"/>
    <s v="NO SOLICITADAS"/>
  </r>
  <r>
    <x v="57"/>
    <s v="204-1-3"/>
    <n v="10"/>
    <s v="Herramientas"/>
    <s v="FLEXÓMETRO 5M/16'"/>
    <n v="41111613"/>
    <s v="SELECCIÓN ABREVIADA MENOR CUANTÍA"/>
    <n v="4"/>
    <n v="7"/>
    <n v="2"/>
    <n v="23800"/>
    <s v="UNIDAD"/>
    <s v="NO SOLICITADAS"/>
  </r>
  <r>
    <x v="57"/>
    <s v="204-1-3"/>
    <n v="10"/>
    <s v="Herramientas"/>
    <s v="HOJAS DE SEGUETA"/>
    <n v="27111500"/>
    <s v="MÍNIMA CUANTÍA"/>
    <n v="5"/>
    <n v="3"/>
    <n v="100"/>
    <n v="309400"/>
    <s v="UNIDAD"/>
    <s v="NO SOLICITADAS"/>
  </r>
  <r>
    <x v="57"/>
    <s v="204-1-3"/>
    <n v="10"/>
    <s v="Herramientas"/>
    <s v="HOMBRE SOLO 10 &quot; TIPO W"/>
    <n v="27111707"/>
    <s v="SELECCIÓN ABREVIADA MENOR CUANTÍA"/>
    <n v="4"/>
    <n v="7"/>
    <n v="1"/>
    <n v="24514"/>
    <s v="UNIDAD"/>
    <s v="NO SOLICITADAS"/>
  </r>
  <r>
    <x v="57"/>
    <s v="204-1-3"/>
    <n v="16"/>
    <s v="Herramientas"/>
    <s v="HOMBRESOLO"/>
    <n v="27112107"/>
    <s v="MÍNIMA CUANTÍA"/>
    <n v="3"/>
    <n v="3"/>
    <n v="3"/>
    <n v="64617"/>
    <s v="UNIDAD"/>
    <s v="NO SOLICITADAS"/>
  </r>
  <r>
    <x v="57"/>
    <s v="204-1-3"/>
    <n v="10"/>
    <s v="Herramientas"/>
    <s v="JUEGO CINCELES"/>
    <n v="42152801"/>
    <s v="MÍNIMA CUANTÍA"/>
    <n v="5"/>
    <n v="3"/>
    <n v="3"/>
    <n v="299880"/>
    <s v="UNIDAD"/>
    <s v="NO SOLICITADAS"/>
  </r>
  <r>
    <x v="57"/>
    <s v="204-1-3"/>
    <n v="10"/>
    <s v="Herramientas"/>
    <s v="JUEGO DE ALLEN MILIMETRICAS  P/N AWBMXL9"/>
    <n v="27111710"/>
    <s v="SELECCIÓN ABREVIADA MENOR CUANTÍA"/>
    <n v="4"/>
    <n v="7"/>
    <n v="1"/>
    <n v="37366"/>
    <s v="UNIDAD"/>
    <s v="NO SOLICITADAS"/>
  </r>
  <r>
    <x v="57"/>
    <s v="204-1-3"/>
    <n v="10"/>
    <s v="Herramientas"/>
    <s v="JUEGO DE LLAVES MIXTAS TORX Y BISTOL"/>
    <n v="27111716"/>
    <s v="MÍNIMA CUANTÍA"/>
    <n v="5"/>
    <n v="3"/>
    <n v="6"/>
    <n v="449106"/>
    <s v="UNIDAD"/>
    <s v="NO SOLICITADAS"/>
  </r>
  <r>
    <x v="57"/>
    <s v="204-1-3"/>
    <n v="10"/>
    <s v="Herramientas"/>
    <s v="JUEGO DESTORNILLADORES 7 PIEZAS AISLADOS"/>
    <n v="27111700"/>
    <s v="MÍNIMA CUANTÍA"/>
    <n v="5"/>
    <n v="3"/>
    <n v="3"/>
    <n v="247044"/>
    <s v="UNIDAD"/>
    <s v="NO SOLICITADAS"/>
  </r>
  <r>
    <x v="57"/>
    <s v="204-1-3"/>
    <n v="10"/>
    <s v="Herramientas"/>
    <s v="LIMAS"/>
    <n v="27111933"/>
    <s v="MÍNIMA CUANTÍA"/>
    <n v="4"/>
    <n v="4"/>
    <n v="2"/>
    <n v="10472"/>
    <s v="UNIDAD"/>
    <s v="NO SOLICITADAS"/>
  </r>
  <r>
    <x v="57"/>
    <s v="204-1-3"/>
    <n v="10"/>
    <s v="Herramientas"/>
    <s v="LLAVE CADENA 24&quot;"/>
    <n v="27111702"/>
    <s v="MÍNIMA CUANTÍA"/>
    <n v="5"/>
    <n v="3"/>
    <n v="1"/>
    <n v="349979"/>
    <s v="UNIDAD"/>
    <s v="NO SOLICITADAS"/>
  </r>
  <r>
    <x v="57"/>
    <s v="204-1-3"/>
    <n v="10"/>
    <s v="Herramientas"/>
    <s v="LLAVE DE CORREA 4&quot; P/N BLPSTWR6"/>
    <n v="27111711"/>
    <s v="SELECCIÓN ABREVIADA MENOR CUANTÍA"/>
    <n v="4"/>
    <n v="7"/>
    <n v="2"/>
    <n v="207060"/>
    <s v="UNIDAD"/>
    <s v="NO SOLICITADAS"/>
  </r>
  <r>
    <x v="57"/>
    <s v="204-1-3"/>
    <n v="10"/>
    <s v="Herramientas"/>
    <s v="LLAVE EXPANSIVA 6"/>
    <n v="27111707"/>
    <s v="MÍNIMA CUANTÍA"/>
    <n v="5"/>
    <n v="3"/>
    <n v="2"/>
    <n v="23800"/>
    <s v="UNIDAD"/>
    <s v="NO SOLICITADAS"/>
  </r>
  <r>
    <x v="57"/>
    <s v="204-1-3"/>
    <n v="10"/>
    <s v="Herramientas"/>
    <s v="LLAVE TUBO 10&quot;"/>
    <n v="27111708"/>
    <s v="MÍNIMA CUANTÍA"/>
    <n v="5"/>
    <n v="3"/>
    <n v="4"/>
    <n v="149464"/>
    <s v="UNIDAD"/>
    <s v="NO SOLICITADAS"/>
  </r>
  <r>
    <x v="57"/>
    <s v="204-1-3"/>
    <n v="10"/>
    <s v="Herramientas"/>
    <s v="LLAVE TUBO 36&quot;"/>
    <n v="27111708"/>
    <s v="MÍNIMA CUANTÍA"/>
    <n v="5"/>
    <n v="3"/>
    <n v="1"/>
    <n v="129948"/>
    <s v="UNIDAD"/>
    <s v="NO SOLICITADAS"/>
  </r>
  <r>
    <x v="57"/>
    <s v="204-1-3"/>
    <n v="10"/>
    <s v="Herramientas"/>
    <s v="MANOMETROS "/>
    <n v="60104707"/>
    <s v="MÍNIMA CUANTÍA"/>
    <n v="5"/>
    <n v="3"/>
    <n v="1"/>
    <n v="161959"/>
    <s v="UNIDAD"/>
    <s v="NO SOLICITADAS"/>
  </r>
  <r>
    <x v="57"/>
    <s v="204-1-3"/>
    <n v="10"/>
    <s v="Herramientas"/>
    <s v="MARCO SEGUETA "/>
    <n v="27111552"/>
    <s v="MÍNIMA CUANTÍA"/>
    <n v="5"/>
    <n v="3"/>
    <n v="2"/>
    <n v="83062"/>
    <s v="UNIDAD"/>
    <s v="NO SOLICITADAS"/>
  </r>
  <r>
    <x v="57"/>
    <s v="204-1-3"/>
    <n v="16"/>
    <s v="Herramientas"/>
    <s v="MARTILLO 16 OZ MANGO MADERA"/>
    <n v="27111602"/>
    <s v="MÍNIMA CUANTÍA"/>
    <n v="3"/>
    <n v="3"/>
    <n v="3"/>
    <n v="40341"/>
    <s v="UNIDAD"/>
    <s v="NO SOLICITADAS"/>
  </r>
  <r>
    <x v="57"/>
    <s v="204-1-3"/>
    <n v="10"/>
    <s v="Herramientas"/>
    <s v="MASO EN ACERO DE 1 KILO"/>
    <n v="20111608"/>
    <s v="MÍNIMA CUANTÍA"/>
    <n v="5"/>
    <n v="3"/>
    <n v="3"/>
    <n v="44982"/>
    <s v="UNIDAD"/>
    <s v="NO SOLICITADAS"/>
  </r>
  <r>
    <x v="57"/>
    <s v="204-1-3"/>
    <n v="10"/>
    <s v="Herramientas"/>
    <s v="MEDIDOR DE TEMPERATURA Y HUMEDAD DIGITAL LCD REFERENCIA HTC-1 H596"/>
    <n v="41112301"/>
    <s v="SELECCIÓN ABREVIADA MENOR CUANTÍA"/>
    <n v="4"/>
    <n v="7"/>
    <n v="1"/>
    <n v="113764"/>
    <s v="UNIDAD"/>
    <s v="NO SOLICITADAS"/>
  </r>
  <r>
    <x v="57"/>
    <s v="204-1-3"/>
    <n v="10"/>
    <s v="Herramientas"/>
    <s v="PALANCA HOOLIGAN DE 95 CM"/>
    <n v="27112502"/>
    <s v="MÍNIMA CUANTÍA"/>
    <n v="3"/>
    <n v="3"/>
    <n v="1"/>
    <n v="449939"/>
    <s v="UNIDAD"/>
    <s v="NO SOLICITADAS"/>
  </r>
  <r>
    <x v="57"/>
    <s v="204-1-3"/>
    <n v="10"/>
    <s v="Herramientas"/>
    <s v="PISTOLA CALAFATEO ALUMINIO "/>
    <n v="27112719"/>
    <s v="MÍNIMA CUANTÍA"/>
    <n v="5"/>
    <n v="3"/>
    <n v="1"/>
    <n v="28679"/>
    <s v="UNIDAD"/>
    <s v="NO SOLICITADAS"/>
  </r>
  <r>
    <x v="57"/>
    <s v="204-1-3"/>
    <n v="10"/>
    <s v="Herramientas"/>
    <s v="PISTOLA DE CALAFATEO PARA SILICONA TIPO INDUSTRIAL"/>
    <n v="27112714"/>
    <s v="SELECCIÓN ABREVIADA MENOR CUANTÍA"/>
    <n v="4"/>
    <n v="7"/>
    <n v="3"/>
    <n v="57834"/>
    <s v="UNIDAD"/>
    <s v="NO SOLICITADAS"/>
  </r>
  <r>
    <x v="57"/>
    <s v="204-1-3"/>
    <n v="10"/>
    <s v="Herramientas"/>
    <s v="PISTOLA DOBLE CALAFATEO 9 PULGADAS "/>
    <n v="27112719"/>
    <s v="MÍNIMA CUANTÍA"/>
    <n v="5"/>
    <n v="3"/>
    <n v="1"/>
    <n v="140940"/>
    <s v="UNIDAD"/>
    <s v="NO SOLICITADAS"/>
  </r>
  <r>
    <x v="57"/>
    <s v="204-1-3"/>
    <n v="10"/>
    <s v="Herramientas"/>
    <s v="PISTOLA PARA COMPRESOR"/>
    <n v="23153145"/>
    <s v="MÍNIMA CUANTÍA"/>
    <n v="5"/>
    <n v="3"/>
    <n v="2"/>
    <n v="162078"/>
    <s v="UNIDAD"/>
    <s v="NO SOLICITADAS"/>
  </r>
  <r>
    <x v="57"/>
    <s v="204-1-3"/>
    <n v="10"/>
    <s v="Herramientas"/>
    <s v="PISTOLA PARA PINTAR"/>
    <n v="27112714"/>
    <s v="SELECCIÓN ABREVIADA MENOR CUANTÍA"/>
    <n v="4"/>
    <n v="7"/>
    <n v="1"/>
    <n v="89964"/>
    <s v="UNIDAD"/>
    <s v="NO SOLICITADAS"/>
  </r>
  <r>
    <x v="57"/>
    <s v="204-1-3"/>
    <n v="10"/>
    <s v="Herramientas"/>
    <s v="PISTOLA PETROLIZADORA"/>
    <n v="27112714"/>
    <s v="SELECCIÓN ABREVIADA MENOR CUANTÍA"/>
    <n v="4"/>
    <n v="7"/>
    <n v="1"/>
    <n v="42126"/>
    <s v="UNIDAD"/>
    <s v="NO SOLICITADAS"/>
  </r>
  <r>
    <x v="57"/>
    <s v="204-1-3"/>
    <n v="10"/>
    <s v="Herramientas"/>
    <s v="PUNTAS PHILLIPS #2  "/>
    <n v="27111552"/>
    <s v="SELECCIÓN ABREVIADA MENOR CUANTÍA"/>
    <n v="4"/>
    <n v="7"/>
    <n v="3"/>
    <n v="17850"/>
    <s v="UNIDAD"/>
    <s v="NO SOLICITADAS"/>
  </r>
  <r>
    <x v="57"/>
    <s v="204-1-3"/>
    <n v="10"/>
    <s v="Herramientas"/>
    <s v="SEGUETA PROFESIONAL "/>
    <n v="27111552"/>
    <s v="SELECCIÓN ABREVIADA MENOR CUANTÍA"/>
    <n v="4"/>
    <n v="7"/>
    <n v="1"/>
    <n v="31297"/>
    <s v="UNIDAD"/>
    <s v="NO SOLICITADAS"/>
  </r>
  <r>
    <x v="57"/>
    <s v="204-1-3"/>
    <n v="10"/>
    <s v="Herramientas"/>
    <s v="SOPLADORA CON DEPOSITO DE AGUA PARA INCENDIOS FORESTALES"/>
    <n v="21101803"/>
    <s v="MÍNIMA CUANTÍA"/>
    <n v="3"/>
    <n v="3"/>
    <n v="1"/>
    <n v="999957"/>
    <s v="UNIDAD"/>
    <s v="NO SOLICITADAS"/>
  </r>
  <r>
    <x v="57"/>
    <s v="204-1-3"/>
    <n v="10"/>
    <s v="Herramientas"/>
    <s v="REMACHADORA CABEZA GIRATORIA"/>
    <n v="27112400"/>
    <s v="MÍNIMA CUANTÍA"/>
    <n v="5"/>
    <n v="3"/>
    <n v="1"/>
    <n v="78540"/>
    <s v="UNIDAD"/>
    <s v="NO SOLICITADAS"/>
  </r>
  <r>
    <x v="57"/>
    <s v="204-1-3"/>
    <n v="10"/>
    <s v="Herramientas"/>
    <s v="HERRAMIENTAS (SOBRANTES POR IMPREVISTOS A.P)"/>
    <n v="0"/>
    <s v="MÍNIMA CUANTÍA"/>
    <n v="1"/>
    <n v="6"/>
    <n v="1"/>
    <n v="644839"/>
    <s v="GLOBAL"/>
    <s v=""/>
  </r>
  <r>
    <x v="57"/>
    <s v="204-1-4"/>
    <n v="10"/>
    <s v="Audiovisuales y accesorios"/>
    <s v="AUDÍFONOS TIPO DIADEMA  CON MICRÓFONO"/>
    <n v="52161554"/>
    <s v="MÍNIMA CUANTÍA"/>
    <n v="4"/>
    <n v="4"/>
    <n v="10"/>
    <n v="484650"/>
    <s v="UNIDAD"/>
    <s v="NO SOLICITADAS"/>
  </r>
  <r>
    <x v="57"/>
    <s v="204-1-4"/>
    <n v="10"/>
    <s v="Audiovisuales y accesorios"/>
    <s v="TELEVISOR 32&quot;"/>
    <n v="52161505"/>
    <s v="MÍNIMA CUANTÍA"/>
    <n v="4"/>
    <n v="4"/>
    <n v="3"/>
    <n v="2067120"/>
    <s v="UNIDAD"/>
    <s v="NO SOLICITADAS"/>
  </r>
  <r>
    <x v="57"/>
    <s v="204-1-4"/>
    <n v="10"/>
    <s v="Audiovisuales y accesorios"/>
    <s v="TELEVISOR 50&quot;"/>
    <n v="52161505"/>
    <s v="MÍNIMA CUANTÍA"/>
    <n v="4"/>
    <n v="4"/>
    <n v="1"/>
    <n v="2160000"/>
    <s v="UNIDAD"/>
    <s v="NO SOLICITADAS"/>
  </r>
  <r>
    <x v="57"/>
    <s v="204-1-6"/>
    <n v="10"/>
    <s v="Equipo de sistemas"/>
    <s v="CONTROL UNIVERSAL AIRE ACONDICIONADO"/>
    <n v="52161525"/>
    <s v="LICITACIÓN PÚBLICA"/>
    <n v="5"/>
    <n v="6"/>
    <n v="8"/>
    <n v="284660.96000000002"/>
    <s v="UNIDAD"/>
    <s v="NO SOLICITADAS"/>
  </r>
  <r>
    <x v="57"/>
    <s v="204-1-6"/>
    <n v="10"/>
    <s v="Equipo de sistemas"/>
    <s v="CONTROLADOR CUARTO FRIO"/>
    <n v="41112205"/>
    <s v="LICITACIÓN PÚBLICA"/>
    <n v="5"/>
    <n v="6"/>
    <n v="4"/>
    <n v="550855.56000000006"/>
    <s v="UNIDAD"/>
    <s v="NO SOLICITADAS"/>
  </r>
  <r>
    <x v="57"/>
    <s v="204-1-6"/>
    <n v="10"/>
    <s v="Equipo de sistemas"/>
    <s v="IPAD MINI"/>
    <n v="43211509"/>
    <s v="MÍNIMA CUANTÍA"/>
    <n v="6"/>
    <n v="6"/>
    <n v="9"/>
    <n v="19260000"/>
    <s v="UNIDAD"/>
    <s v="NO SOLICITADAS"/>
  </r>
  <r>
    <x v="57"/>
    <s v="204-1-6"/>
    <n v="10"/>
    <s v="Equipo de sistemas"/>
    <s v="IMPRESORA DE FICHEROS"/>
    <n v="43212104"/>
    <s v="LICITACIÓN PÚBLICA"/>
    <n v="1"/>
    <n v="12"/>
    <n v="1"/>
    <n v="7959222"/>
    <s v="UNIDAD"/>
    <s v="NO SOLICITADAS"/>
  </r>
  <r>
    <x v="57"/>
    <s v="204-1-6"/>
    <n v="10"/>
    <s v="Equipo de sistemas"/>
    <s v="TARJETA AIRE INVERTER CONDENSADORA"/>
    <n v="41112205"/>
    <s v="LICITACIÓN PÚBLICA"/>
    <n v="5"/>
    <n v="6"/>
    <n v="9"/>
    <n v="4782330.99"/>
    <s v="UNIDAD"/>
    <s v="NO SOLICITADAS"/>
  </r>
  <r>
    <x v="57"/>
    <s v="204-1-6"/>
    <n v="10"/>
    <s v="Equipo de sistemas"/>
    <s v="TARJETA AIRE INVERTER MANEJADORA"/>
    <n v="41112205"/>
    <s v="LICITACIÓN PÚBLICA"/>
    <n v="5"/>
    <n v="6"/>
    <n v="8"/>
    <n v="1743261.12"/>
    <s v="UNIDAD"/>
    <s v="NO SOLICITADAS"/>
  </r>
  <r>
    <x v="57"/>
    <s v="204-1-6"/>
    <n v="16"/>
    <s v="Equipo de sistemas"/>
    <s v="UPS"/>
    <n v="39121635"/>
    <s v="LICITACIÓN PÚBLICA"/>
    <n v="3"/>
    <n v="3"/>
    <n v="3"/>
    <n v="296310"/>
    <s v="UNIDAD"/>
    <s v="NO SOLICITADAS"/>
  </r>
  <r>
    <x v="57"/>
    <s v="204-1-6"/>
    <n v="10"/>
    <s v="Equipo de sistemas"/>
    <s v="UPS 15 KVA"/>
    <n v="43211600"/>
    <s v="LICITACIÓN PÚBLICA"/>
    <n v="1"/>
    <n v="12"/>
    <n v="2"/>
    <n v="34510000"/>
    <s v="UNIDAD"/>
    <s v="NO SOLICITADAS"/>
  </r>
  <r>
    <x v="57"/>
    <s v="204-1-6"/>
    <n v="10"/>
    <s v="Equipo de sistemas"/>
    <s v="UPS BIFASICA DE 10 KVA/20/208VAC"/>
    <n v="39121004"/>
    <s v="MÍNIMA CUANTÍA"/>
    <n v="6"/>
    <n v="4"/>
    <n v="1"/>
    <n v="10710000"/>
    <s v="UNIDAD"/>
    <s v="NO SOLICITADAS"/>
  </r>
  <r>
    <x v="57"/>
    <s v="204-1-6"/>
    <n v="10"/>
    <s v="Equipo de sistemas"/>
    <s v="IMPRESORA MULTIFUNCIONAL"/>
    <n v="43212104"/>
    <s v="MÍNIMA CUANTÍA"/>
    <n v="9"/>
    <n v="2"/>
    <n v="1"/>
    <n v="3999700"/>
    <s v="UNIDAD"/>
    <s v="NO SOLICITADAS"/>
  </r>
  <r>
    <x v="57"/>
    <s v="204-1-9"/>
    <n v="10"/>
    <s v="Equipo de cafeteria"/>
    <s v="CUARTO FRIO "/>
    <n v="24131503"/>
    <s v="MÍNIMA CUANTÍA"/>
    <n v="2"/>
    <n v="3"/>
    <n v="1"/>
    <n v="45823330"/>
    <s v="UNIDAD"/>
    <s v="NO SOLICITADAS"/>
  </r>
  <r>
    <x v="57"/>
    <s v="204-1-9"/>
    <n v="10"/>
    <s v="Equipo de cafeteria"/>
    <s v="MINI BAR NEVERA"/>
    <n v="52141501"/>
    <s v="MÍNIMA CUANTÍA"/>
    <n v="4"/>
    <n v="4"/>
    <n v="4"/>
    <n v="2104000"/>
    <s v="UNIDAD"/>
    <s v="NO SOLICITADAS"/>
  </r>
  <r>
    <x v="57"/>
    <s v="204-1-9"/>
    <n v="10"/>
    <s v="Equipo de cafeteria"/>
    <s v="TERMOS  8LT PARA EL AGUA"/>
    <n v="13101723"/>
    <s v="MÍNIMA CUANTÍA"/>
    <n v="3"/>
    <n v="3"/>
    <n v="5"/>
    <n v="625000"/>
    <s v="UNIDAD"/>
    <s v="NO SOLICITADAS"/>
  </r>
  <r>
    <x v="57"/>
    <s v="204-1-9"/>
    <n v="10"/>
    <s v="Equipo de cafeteria"/>
    <s v="ESTUFA INDUSTRIAL"/>
    <n v="23181703"/>
    <s v="MÍNIMA CUANTÍA"/>
    <n v="8"/>
    <n v="8"/>
    <n v="1"/>
    <n v="1547000"/>
    <s v="UNIDAD"/>
    <s v="NO SOLICITADAS"/>
  </r>
  <r>
    <x v="57"/>
    <s v="204-1-9"/>
    <n v="10"/>
    <s v="Equipo de cafeteria"/>
    <s v="EQUIPO DE CAFETERIA  (SOBRANTE POR APROPIACION A.P)"/>
    <n v="0"/>
    <s v="MÍNIMA CUANTÍA"/>
    <n v="1"/>
    <n v="6"/>
    <n v="1"/>
    <n v="443000"/>
    <s v="GLOBAL"/>
    <s v=""/>
  </r>
  <r>
    <x v="57"/>
    <s v="204-19-1"/>
    <n v="10"/>
    <s v="Material veterinario"/>
    <s v="AGENTE ANTIPARASITAORIO EXTERNO EN SRPAY"/>
    <n v="10111305"/>
    <s v="MÍNIMA CUANTÍA"/>
    <n v="3"/>
    <n v="3"/>
    <n v="12"/>
    <n v="396000"/>
    <s v="UNIDAD"/>
    <s v="NO SOLICITADAS"/>
  </r>
  <r>
    <x v="57"/>
    <s v="204-19-1"/>
    <n v="10"/>
    <s v="Material veterinario"/>
    <s v="AGUA OXIGENADA"/>
    <n v="10111305"/>
    <s v="MÍNIMA CUANTÍA"/>
    <n v="3"/>
    <n v="3"/>
    <n v="12"/>
    <n v="31200"/>
    <s v="UNIDAD"/>
    <s v="NO SOLICITADAS"/>
  </r>
  <r>
    <x v="57"/>
    <s v="204-19-1"/>
    <n v="10"/>
    <s v="Material veterinario"/>
    <s v="ALCOHOL ANTISEPTICO"/>
    <n v="10111305"/>
    <s v="MÍNIMA CUANTÍA"/>
    <n v="3"/>
    <n v="3"/>
    <n v="4"/>
    <n v="12800"/>
    <s v="UNIDAD"/>
    <s v="NO SOLICITADAS"/>
  </r>
  <r>
    <x v="57"/>
    <s v="204-19-1"/>
    <n v="10"/>
    <s v="Material veterinario"/>
    <s v="AMOXICILINA  TABLETAS"/>
    <n v="10111305"/>
    <s v="MÍNIMA CUANTÍA"/>
    <n v="3"/>
    <n v="3"/>
    <n v="1"/>
    <n v="44000"/>
    <s v="DOCENA"/>
    <s v="NO SOLICITADAS"/>
  </r>
  <r>
    <x v="57"/>
    <s v="204-19-1"/>
    <n v="10"/>
    <s v="Material veterinario"/>
    <s v="ANALGECICO ANTIPIRETICO"/>
    <n v="10111305"/>
    <s v="MÍNIMA CUANTÍA"/>
    <n v="3"/>
    <n v="3"/>
    <n v="1"/>
    <n v="23500"/>
    <s v="UNIDAD"/>
    <s v="NO SOLICITADAS"/>
  </r>
  <r>
    <x v="57"/>
    <s v="204-19-1"/>
    <n v="10"/>
    <s v="Material veterinario"/>
    <s v="ANTIPARASITARIO INTERNO DE AMPLIO ESPECTRO"/>
    <n v="10111305"/>
    <s v="MÍNIMA CUANTÍA"/>
    <n v="3"/>
    <n v="3"/>
    <n v="18"/>
    <n v="358200"/>
    <s v="UNIDAD"/>
    <s v="NO SOLICITADAS"/>
  </r>
  <r>
    <x v="57"/>
    <s v="204-19-1"/>
    <n v="10"/>
    <s v="Material veterinario"/>
    <s v="ANTIPARASITARIO INTERNO SUSPENCIÓN ORAL"/>
    <n v="10111305"/>
    <s v="MÍNIMA CUANTÍA"/>
    <n v="3"/>
    <n v="3"/>
    <n v="18"/>
    <n v="144000"/>
    <s v="UNIDAD"/>
    <s v="NO SOLICITADAS"/>
  </r>
  <r>
    <x v="57"/>
    <s v="204-19-1"/>
    <n v="10"/>
    <s v="Material veterinario"/>
    <s v="ANTIPARASITARIO INTERNO TABLETAS"/>
    <n v="10111305"/>
    <s v="MÍNIMA CUANTÍA"/>
    <n v="3"/>
    <n v="3"/>
    <n v="18"/>
    <n v="495000"/>
    <s v="UNIDAD"/>
    <s v="NO SOLICITADAS"/>
  </r>
  <r>
    <x v="57"/>
    <s v="204-19-1"/>
    <n v="10"/>
    <s v="Material veterinario"/>
    <s v="BAÑO SECO DESODORANTE INSECTICIDA"/>
    <n v="10111302"/>
    <s v="MÍNIMA CUANTÍA"/>
    <n v="3"/>
    <n v="3"/>
    <n v="16"/>
    <n v="256000"/>
    <s v="UNIDAD"/>
    <s v="NO SOLICITADAS"/>
  </r>
  <r>
    <x v="57"/>
    <s v="204-19-1"/>
    <n v="10"/>
    <s v="Material veterinario"/>
    <s v="COLLAR GARRAPATICIDA"/>
    <n v="10111305"/>
    <s v="MÍNIMA CUANTÍA"/>
    <n v="3"/>
    <n v="3"/>
    <n v="18"/>
    <n v="540000"/>
    <s v="UNIDAD"/>
    <s v="NO SOLICITADAS"/>
  </r>
  <r>
    <x v="57"/>
    <s v="204-19-1"/>
    <n v="10"/>
    <s v="Material veterinario"/>
    <s v="COLONIA PARA PERROS"/>
    <n v="10111302"/>
    <s v="MÍNIMA CUANTÍA"/>
    <n v="3"/>
    <n v="3"/>
    <n v="3"/>
    <n v="36000"/>
    <s v="UNIDAD"/>
    <s v="NO SOLICITADAS"/>
  </r>
  <r>
    <x v="57"/>
    <s v="204-19-1"/>
    <n v="10"/>
    <s v="Material veterinario"/>
    <s v="COPITOS PARA PERRO"/>
    <n v="10111305"/>
    <s v="MÍNIMA CUANTÍA"/>
    <n v="3"/>
    <n v="3"/>
    <n v="6"/>
    <n v="15000"/>
    <s v="UNIDAD"/>
    <s v="NO SOLICITADAS"/>
  </r>
  <r>
    <x v="57"/>
    <s v="204-19-1"/>
    <n v="10"/>
    <s v="Material veterinario"/>
    <s v="CREMA ANTIMICOTICA ANTIBACTERIANA Y ANTI-INFLAMATORIA"/>
    <n v="10111305"/>
    <s v="MÍNIMA CUANTÍA"/>
    <n v="3"/>
    <n v="3"/>
    <n v="6"/>
    <n v="162000"/>
    <s v="UNIDAD"/>
    <s v="NO SOLICITADAS"/>
  </r>
  <r>
    <x v="57"/>
    <s v="204-19-1"/>
    <n v="10"/>
    <s v="Material veterinario"/>
    <s v="CREMA DENTAL PARA PERROS"/>
    <n v="10111302"/>
    <s v="MÍNIMA CUANTÍA"/>
    <n v="3"/>
    <n v="3"/>
    <n v="12"/>
    <n v="264000"/>
    <s v="UNIDAD"/>
    <s v="NO SOLICITADAS"/>
  </r>
  <r>
    <x v="57"/>
    <s v="204-19-1"/>
    <n v="10"/>
    <s v="Material veterinario"/>
    <s v="CREMA DERMATOLOGICA  ANTIBIOTICA Y ANTI-INFLAMATORIA"/>
    <n v="10111305"/>
    <s v="MÍNIMA CUANTÍA"/>
    <n v="3"/>
    <n v="3"/>
    <n v="6"/>
    <n v="58800"/>
    <s v="UNIDAD"/>
    <s v="NO SOLICITADAS"/>
  </r>
  <r>
    <x v="57"/>
    <s v="204-19-1"/>
    <n v="10"/>
    <s v="Material veterinario"/>
    <s v="CREMA DERMATOLOGICA CICATRIZANTE Y DESINFECTANTE"/>
    <n v="10111305"/>
    <s v="MÍNIMA CUANTÍA"/>
    <n v="3"/>
    <n v="3"/>
    <n v="6"/>
    <n v="56400"/>
    <s v="UNIDAD"/>
    <s v="NO SOLICITADAS"/>
  </r>
  <r>
    <x v="57"/>
    <s v="204-19-1"/>
    <n v="10"/>
    <s v="Material veterinario"/>
    <s v="CREMA REPELENTE ANTIPARASITARIO CICATRISANTE "/>
    <n v="10111305"/>
    <s v="MÍNIMA CUANTÍA"/>
    <n v="3"/>
    <n v="3"/>
    <n v="6"/>
    <n v="40800"/>
    <s v="UNIDAD"/>
    <s v="NO SOLICITADAS"/>
  </r>
  <r>
    <x v="57"/>
    <s v="204-19-1"/>
    <n v="10"/>
    <s v="Material veterinario"/>
    <s v="DESPARACITANTE EXTERNO FIPROTECTION"/>
    <n v="10111305"/>
    <s v="MÍNIMA CUANTÍA"/>
    <n v="3"/>
    <n v="3"/>
    <n v="18"/>
    <n v="306000"/>
    <s v="UNIDAD"/>
    <s v="NO SOLICITADAS"/>
  </r>
  <r>
    <x v="57"/>
    <s v="204-19-1"/>
    <n v="10"/>
    <s v="Material veterinario"/>
    <s v="DESPARACITANTE EXTERNO PULGUICIDA Y GARRAPATICIDA"/>
    <n v="10111305"/>
    <s v="MÍNIMA CUANTÍA"/>
    <n v="3"/>
    <n v="3"/>
    <n v="18"/>
    <n v="468000"/>
    <s v="UNIDAD"/>
    <s v="NO SOLICITADAS"/>
  </r>
  <r>
    <x v="57"/>
    <s v="204-19-1"/>
    <n v="10"/>
    <s v="Material veterinario"/>
    <s v="DESPARASITANTE EXTERNO PULGUICIDA Y GARRAPATICIDA"/>
    <n v="10111305"/>
    <s v="MÍNIMA CUANTÍA"/>
    <n v="3"/>
    <n v="3"/>
    <n v="18"/>
    <n v="540000"/>
    <s v="UNIDAD"/>
    <s v="NO SOLICITADAS"/>
  </r>
  <r>
    <x v="57"/>
    <s v="204-19-1"/>
    <n v="10"/>
    <s v="Material veterinario"/>
    <s v="DEXTROSA"/>
    <n v="10111305"/>
    <s v="MÍNIMA CUANTÍA"/>
    <n v="3"/>
    <n v="3"/>
    <n v="3"/>
    <n v="30000"/>
    <s v="UNIDAD"/>
    <s v="NO SOLICITADAS"/>
  </r>
  <r>
    <x v="57"/>
    <s v="204-19-1"/>
    <n v="10"/>
    <s v="Material veterinario"/>
    <s v="ENROFLOXACINA ANTIMICROBIANO"/>
    <n v="10111305"/>
    <s v="MÍNIMA CUANTÍA"/>
    <n v="3"/>
    <n v="3"/>
    <n v="4"/>
    <n v="164000"/>
    <s v="DOCENA"/>
    <s v="NO SOLICITADAS"/>
  </r>
  <r>
    <x v="57"/>
    <s v="204-19-1"/>
    <n v="10"/>
    <s v="Material veterinario"/>
    <s v="GASA HOSPITALARIA  POR PAQUETES"/>
    <n v="42311511"/>
    <s v="MÍNIMA CUANTÍA"/>
    <n v="3"/>
    <n v="3"/>
    <n v="2"/>
    <n v="210000"/>
    <s v="UNIDAD"/>
    <s v="NO SOLICITADAS"/>
  </r>
  <r>
    <x v="57"/>
    <s v="204-19-1"/>
    <n v="10"/>
    <s v="Material veterinario"/>
    <s v="GEL ANTIBACTERIAL"/>
    <n v="53131626"/>
    <s v="MÍNIMA CUANTÍA"/>
    <n v="3"/>
    <n v="3"/>
    <n v="1"/>
    <n v="90000"/>
    <s v="UNIDAD"/>
    <s v="NO SOLICITADAS"/>
  </r>
  <r>
    <x v="57"/>
    <s v="204-19-1"/>
    <n v="10"/>
    <s v="Material veterinario"/>
    <s v="GEL ANTI-INFLAMATORIA TOPICO"/>
    <n v="10111305"/>
    <s v="MÍNIMA CUANTÍA"/>
    <n v="3"/>
    <n v="3"/>
    <n v="2"/>
    <n v="33000"/>
    <s v="UNIDAD"/>
    <s v="NO SOLICITADAS"/>
  </r>
  <r>
    <x v="57"/>
    <s v="204-19-1"/>
    <n v="10"/>
    <s v="Material veterinario"/>
    <s v="GOTAS OFTALMICAS"/>
    <n v="10111305"/>
    <s v="MÍNIMA CUANTÍA"/>
    <n v="3"/>
    <n v="3"/>
    <n v="6"/>
    <n v="84000"/>
    <s v="UNIDAD"/>
    <s v="NO SOLICITADAS"/>
  </r>
  <r>
    <x v="57"/>
    <s v="204-19-1"/>
    <n v="10"/>
    <s v="Material veterinario"/>
    <s v="GUANTES DE LATEX"/>
    <n v="42132201"/>
    <s v="MÍNIMA CUANTÍA"/>
    <n v="3"/>
    <n v="3"/>
    <n v="5"/>
    <n v="75000"/>
    <s v="UNIDAD"/>
    <s v="NO SOLICITADAS"/>
  </r>
  <r>
    <x v="57"/>
    <s v="204-19-1"/>
    <n v="10"/>
    <s v="Material veterinario"/>
    <s v="GUANTES DE NITRILO"/>
    <n v="42132201"/>
    <s v="MÍNIMA CUANTÍA"/>
    <n v="3"/>
    <n v="3"/>
    <n v="5"/>
    <n v="95000"/>
    <s v="UNIDAD"/>
    <s v="NO SOLICITADAS"/>
  </r>
  <r>
    <x v="57"/>
    <s v="204-19-1"/>
    <n v="10"/>
    <s v="Material veterinario"/>
    <s v="GUANTES PLASTICO EN POLIETILENO"/>
    <n v="10111305"/>
    <s v="MÍNIMA CUANTÍA"/>
    <n v="3"/>
    <n v="3"/>
    <n v="2"/>
    <n v="36000"/>
    <s v="UNIDAD"/>
    <s v="NO SOLICITADAS"/>
  </r>
  <r>
    <x v="57"/>
    <s v="204-19-1"/>
    <n v="10"/>
    <s v="Material veterinario"/>
    <s v="HIPOCLORITO DE SODIO"/>
    <n v="47131833"/>
    <s v="MÍNIMA CUANTÍA"/>
    <n v="3"/>
    <n v="3"/>
    <n v="4"/>
    <n v="56000"/>
    <s v="UNIDAD"/>
    <s v="NO SOLICITADAS"/>
  </r>
  <r>
    <x v="57"/>
    <s v="204-19-1"/>
    <n v="10"/>
    <s v="Material veterinario"/>
    <s v="JABON PARA PERROS"/>
    <n v="10111302"/>
    <s v="MÍNIMA CUANTÍA"/>
    <n v="3"/>
    <n v="3"/>
    <n v="24"/>
    <n v="374400"/>
    <s v="UNIDAD"/>
    <s v="NO SOLICITADAS"/>
  </r>
  <r>
    <x v="57"/>
    <s v="204-19-1"/>
    <n v="10"/>
    <s v="Material veterinario"/>
    <s v="METRONIDAZOL PARA CANINOS"/>
    <n v="10111305"/>
    <s v="MÍNIMA CUANTÍA"/>
    <n v="3"/>
    <n v="3"/>
    <n v="5"/>
    <n v="17500"/>
    <s v="UNIDAD"/>
    <s v="NO SOLICITADAS"/>
  </r>
  <r>
    <x v="57"/>
    <s v="204-19-1"/>
    <n v="10"/>
    <s v="Material veterinario"/>
    <s v="SHAMPOO"/>
    <n v="10111305"/>
    <s v="MÍNIMA CUANTÍA"/>
    <n v="3"/>
    <n v="3"/>
    <n v="9"/>
    <n v="179100"/>
    <s v="UNIDAD"/>
    <s v="NO SOLICITADAS"/>
  </r>
  <r>
    <x v="57"/>
    <s v="204-19-1"/>
    <n v="10"/>
    <s v="Material veterinario"/>
    <s v="SOLUCIÓN ANTISEPTICA Y DESINFECTANTE"/>
    <n v="10111305"/>
    <s v="MÍNIMA CUANTÍA"/>
    <n v="3"/>
    <n v="3"/>
    <n v="9"/>
    <n v="675000"/>
    <s v="UNIDAD"/>
    <s v="NO SOLICITADAS"/>
  </r>
  <r>
    <x v="57"/>
    <s v="204-19-1"/>
    <n v="10"/>
    <s v="Material veterinario"/>
    <s v="SOLUCION ANTISEPTICO DESINFECTANTE DECLORHEXIDINA EN SPRY"/>
    <n v="10111305"/>
    <s v="MÍNIMA CUANTÍA"/>
    <n v="3"/>
    <n v="3"/>
    <n v="10"/>
    <n v="235000"/>
    <s v="UNIDAD"/>
    <s v="NO SOLICITADAS"/>
  </r>
  <r>
    <x v="57"/>
    <s v="204-19-1"/>
    <n v="10"/>
    <s v="Material veterinario"/>
    <s v="SOLUCIÓN DE YODO"/>
    <n v="51102722"/>
    <s v="MÍNIMA CUANTÍA"/>
    <n v="3"/>
    <n v="3"/>
    <n v="5"/>
    <n v="261250"/>
    <s v="UNIDAD"/>
    <s v="NO SOLICITADAS"/>
  </r>
  <r>
    <x v="57"/>
    <s v="204-19-1"/>
    <n v="10"/>
    <s v="Material veterinario"/>
    <s v="SOLUCIÓN OTICA"/>
    <n v="10111305"/>
    <s v="MÍNIMA CUANTÍA"/>
    <n v="3"/>
    <n v="3"/>
    <n v="24"/>
    <n v="339600"/>
    <s v="UNIDAD"/>
    <s v="NO SOLICITADAS"/>
  </r>
  <r>
    <x v="57"/>
    <s v="204-19-1"/>
    <n v="10"/>
    <s v="Material veterinario"/>
    <s v="SOLUCION SALINA"/>
    <n v="10111305"/>
    <s v="MÍNIMA CUANTÍA"/>
    <n v="3"/>
    <n v="3"/>
    <n v="3"/>
    <n v="74700"/>
    <s v="UNIDAD"/>
    <s v="NO SOLICITADAS"/>
  </r>
  <r>
    <x v="57"/>
    <s v="204-19-1"/>
    <n v="10"/>
    <s v="Material veterinario"/>
    <s v="SUPLEMENTO MULTIVITAMINICO"/>
    <n v="10111305"/>
    <s v="MÍNIMA CUANTÍA"/>
    <n v="3"/>
    <n v="3"/>
    <n v="9"/>
    <n v="274500"/>
    <s v="UNIDAD"/>
    <s v="NO SOLICITADAS"/>
  </r>
  <r>
    <x v="57"/>
    <s v="204-19-1"/>
    <n v="10"/>
    <s v="Material veterinario"/>
    <s v="SUPLEMENTO NUTRICIONAL OLEOSO Y OMEGA 3"/>
    <n v="10111305"/>
    <s v="MÍNIMA CUANTÍA"/>
    <n v="3"/>
    <n v="3"/>
    <n v="3"/>
    <n v="66000"/>
    <s v="UNIDAD"/>
    <s v="NO SOLICITADAS"/>
  </r>
  <r>
    <x v="57"/>
    <s v="204-19-1"/>
    <n v="10"/>
    <s v="Material veterinario"/>
    <s v="SUSPENSION ORAL CON ACCION ANTIFLAMATORIA, ANALGESICA Y ANTIPIRETICA"/>
    <n v="10111305"/>
    <s v="MÍNIMA CUANTÍA"/>
    <n v="3"/>
    <n v="3"/>
    <n v="1"/>
    <n v="16000"/>
    <s v="UNIDAD"/>
    <s v="NO SOLICITADAS"/>
  </r>
  <r>
    <x v="57"/>
    <s v="204-19-1"/>
    <n v="10"/>
    <s v="Material veterinario"/>
    <s v="UNGÜENTO CORTOCOIDE ANTIFUNGICO"/>
    <n v="10111305"/>
    <s v="MÍNIMA CUANTÍA"/>
    <n v="3"/>
    <n v="3"/>
    <n v="6"/>
    <n v="180000"/>
    <s v="UNIDAD"/>
    <s v="NO SOLICITADAS"/>
  </r>
  <r>
    <x v="57"/>
    <s v="204-19-2"/>
    <n v="10"/>
    <s v="Sostenimiento de semovientes"/>
    <s v="CEPILLO PARA PEINAR "/>
    <n v="10111301"/>
    <s v="MÍNIMA CUANTÍA"/>
    <n v="3"/>
    <n v="3"/>
    <n v="4"/>
    <n v="56000"/>
    <s v="UNIDAD"/>
    <s v="NO SOLICITADAS"/>
  </r>
  <r>
    <x v="57"/>
    <s v="204-19-2"/>
    <n v="10"/>
    <s v="Sostenimiento de semovientes"/>
    <s v="COLLAR FIJO PARA PERRO"/>
    <n v="10141606"/>
    <s v="MÍNIMA CUANTÍA"/>
    <n v="3"/>
    <n v="3"/>
    <n v="9"/>
    <n v="124200"/>
    <s v="UNIDAD"/>
    <s v="NO SOLICITADAS"/>
  </r>
  <r>
    <x v="57"/>
    <s v="204-19-2"/>
    <n v="10"/>
    <s v="Sostenimiento de semovientes"/>
    <s v="COMIDA HUMEDA ENLATADA"/>
    <n v="10121802"/>
    <s v="MÍNIMA CUANTÍA"/>
    <n v="3"/>
    <n v="3"/>
    <n v="108"/>
    <n v="626400"/>
    <s v="UNIDAD"/>
    <s v="NO SOLICITADAS"/>
  </r>
  <r>
    <x v="57"/>
    <s v="204-19-2"/>
    <n v="10"/>
    <s v="Sostenimiento de semovientes"/>
    <s v="GUACAL"/>
    <n v="10131603"/>
    <s v="MÍNIMA CUANTÍA"/>
    <n v="3"/>
    <n v="3"/>
    <n v="1"/>
    <n v="600000"/>
    <s v="UNIDAD"/>
    <s v="NO SOLICITADAS"/>
  </r>
  <r>
    <x v="57"/>
    <s v="204-19-2"/>
    <n v="10"/>
    <s v="Sostenimiento de semovientes"/>
    <s v="PELOTA DE GOMA DURA"/>
    <n v="10111301"/>
    <s v="MÍNIMA CUANTÍA"/>
    <n v="3"/>
    <n v="3"/>
    <n v="9"/>
    <n v="224910"/>
    <s v="UNIDAD"/>
    <s v="NO SOLICITADAS"/>
  </r>
  <r>
    <x v="57"/>
    <s v="204-19-2"/>
    <n v="10"/>
    <s v="Sostenimiento de semovientes"/>
    <s v="PELOTA MACIZA"/>
    <n v="10111301"/>
    <s v="MÍNIMA CUANTÍA"/>
    <n v="3"/>
    <n v="3"/>
    <n v="12"/>
    <n v="28188"/>
    <s v="UNIDAD"/>
    <s v="NO SOLICITADAS"/>
  </r>
  <r>
    <x v="57"/>
    <s v="204-19-2"/>
    <n v="10"/>
    <s v="Sostenimiento de semovientes"/>
    <s v="SUPLEMENTO ALIMENTICIO OLEOSO"/>
    <n v="10111305"/>
    <s v="MÍNIMA CUANTÍA"/>
    <n v="3"/>
    <n v="3"/>
    <n v="9"/>
    <n v="243000"/>
    <s v="UNIDAD"/>
    <s v="NO SOLICITADAS"/>
  </r>
  <r>
    <x v="57"/>
    <s v="204-19-2"/>
    <n v="10"/>
    <s v="Sostenimiento de semovientes"/>
    <s v="VITAMINA EN GALLETA"/>
    <n v="10121806"/>
    <s v="MÍNIMA CUANTÍA"/>
    <n v="3"/>
    <n v="3"/>
    <n v="12"/>
    <n v="276000"/>
    <s v="UNIDAD"/>
    <s v="NO SOLICITADAS"/>
  </r>
  <r>
    <x v="57"/>
    <s v="204-2-1"/>
    <n v="16"/>
    <s v="Equipos y maquinas para oficina"/>
    <s v="GUILLOTINA PARA CORTAR PAPEL"/>
    <n v="60121301"/>
    <s v="MÍNIMA CUANTÍA"/>
    <n v="3"/>
    <n v="3"/>
    <n v="1"/>
    <n v="138999"/>
    <s v="UNIDAD"/>
    <s v="NO SOLICITADAS"/>
  </r>
  <r>
    <x v="57"/>
    <s v="204-21-4"/>
    <n v="10"/>
    <s v="Servicios de bienestar social"/>
    <s v="EXAMENES MEDICOS SALUD OCUPACIONAL PERDONAL CIVIL Y UN PERSONAL MILITAR"/>
    <n v="85121502"/>
    <s v="MÍNIMA CUANTÍA"/>
    <n v="1"/>
    <n v="11"/>
    <n v="1"/>
    <n v="4245500"/>
    <s v="GLOBAL"/>
    <s v=""/>
  </r>
  <r>
    <x v="57"/>
    <s v="204-2-2"/>
    <n v="10"/>
    <s v="Mobiliario y enseres"/>
    <s v="ASPIRADORA"/>
    <n v="47121602"/>
    <s v="SELECCIÓN ABREVIADA MENOR CUANTÍA"/>
    <n v="4"/>
    <n v="7"/>
    <n v="1"/>
    <n v="677966"/>
    <s v="UNIDAD"/>
    <s v="NO SOLICITADAS"/>
  </r>
  <r>
    <x v="57"/>
    <s v="204-2-2"/>
    <n v="16"/>
    <s v="Mobiliario y enseres"/>
    <s v="BIBLIOTECA"/>
    <n v="56101507"/>
    <s v="MÍNIMA CUANTÍA"/>
    <n v="3"/>
    <n v="3"/>
    <n v="2"/>
    <n v="798000"/>
    <s v="UNIDAD"/>
    <s v="NO SOLICITADAS"/>
  </r>
  <r>
    <x v="57"/>
    <s v="204-2-2"/>
    <n v="10"/>
    <s v="Mobiliario y enseres"/>
    <s v="CAJAS EN MADERA 50X50 CM"/>
    <n v="30161807"/>
    <s v="MÍNIMA CUANTÍA"/>
    <n v="3"/>
    <n v="3"/>
    <n v="10"/>
    <n v="2780000"/>
    <s v="UNIDAD"/>
    <s v="NO SOLICITADAS"/>
  </r>
  <r>
    <x v="57"/>
    <s v="204-2-2"/>
    <n v="10"/>
    <s v="Mobiliario y enseres"/>
    <s v="ESTANTERÍA PARA ALMACENAJE"/>
    <n v="24102004"/>
    <s v="MÍNIMA CUANTÍA"/>
    <n v="3"/>
    <n v="1"/>
    <n v="10"/>
    <n v="4000000"/>
    <s v="UNIDAD"/>
    <s v="NO SOLICITADAS"/>
  </r>
  <r>
    <x v="57"/>
    <s v="204-2-2"/>
    <n v="10"/>
    <s v="Mobiliario y enseres"/>
    <s v="GABINETE RODANTE 18 PULGADAS"/>
    <n v="30162300"/>
    <s v="MÍNIMA CUANTÍA"/>
    <n v="5"/>
    <n v="3"/>
    <n v="1"/>
    <n v="240000"/>
    <s v="UNIDAD"/>
    <s v="NO SOLICITADAS"/>
  </r>
  <r>
    <x v="57"/>
    <s v="204-2-2"/>
    <n v="16"/>
    <s v="Mobiliario y enseres"/>
    <s v="LOCKERS"/>
    <n v="56101520"/>
    <s v="MÍNIMA CUANTÍA"/>
    <n v="3"/>
    <n v="3"/>
    <n v="1"/>
    <n v="600000"/>
    <s v="UNIDAD"/>
    <s v="NO SOLICITADAS"/>
  </r>
  <r>
    <x v="57"/>
    <s v="204-2-2"/>
    <n v="10"/>
    <s v="Mobiliario y enseres"/>
    <s v="MANTELES PARA MESA PLEGABLE"/>
    <n v="52121604"/>
    <s v="MÍNIMA CUANTÍA"/>
    <n v="4"/>
    <n v="4"/>
    <n v="20"/>
    <n v="499990.4"/>
    <s v="UNIDAD"/>
    <s v="NO SOLICITADAS"/>
  </r>
  <r>
    <x v="57"/>
    <s v="204-2-2"/>
    <n v="10"/>
    <s v="Mobiliario y enseres"/>
    <s v="ESCALERA"/>
    <n v="30191501"/>
    <s v="MÍNIMA CUANTÍA"/>
    <n v="4"/>
    <n v="4"/>
    <n v="1"/>
    <n v="744583"/>
    <s v="UNIDAD"/>
    <s v="NO SOLICITADAS"/>
  </r>
  <r>
    <x v="57"/>
    <s v="204-2-2"/>
    <n v="10"/>
    <s v="Mobiliario y enseres"/>
    <s v="ESCALERA DE 7 PASOS"/>
    <n v="30191500"/>
    <s v="MÍNIMA CUANTÍA"/>
    <n v="5"/>
    <n v="3"/>
    <n v="2"/>
    <n v="994840"/>
    <s v="UNIDAD"/>
    <s v="NO SOLICITADAS"/>
  </r>
  <r>
    <x v="57"/>
    <s v="204-2-2"/>
    <n v="10"/>
    <s v="Mobiliario y enseres"/>
    <s v="PUESTO DE TRABAJO EN &quot;L&quot; PARA 1 PERSONA"/>
    <n v="56101703"/>
    <s v="MÍNIMA CUANTÍA"/>
    <n v="4"/>
    <n v="4"/>
    <n v="7"/>
    <n v="10142048"/>
    <s v="UNIDAD"/>
    <s v="NO SOLICITADAS"/>
  </r>
  <r>
    <x v="57"/>
    <s v="204-2-2"/>
    <n v="10"/>
    <s v="Mobiliario y enseres"/>
    <s v="SILLA DE ESCRITORIO PARA OFICINA CON RODACHINES, RECLINABLE"/>
    <n v="56112104"/>
    <s v="MÍNIMA CUANTÍA"/>
    <n v="4"/>
    <n v="4"/>
    <n v="20"/>
    <n v="6000000"/>
    <s v="UNIDAD"/>
    <s v="NO SOLICITADAS"/>
  </r>
  <r>
    <x v="57"/>
    <s v="204-2-2"/>
    <n v="10"/>
    <s v="Mobiliario y enseres"/>
    <s v="MOBILIARIO Y ENSERES (SOBRANTES POR IMPREVISTOS A.P)"/>
    <n v="0"/>
    <s v="MÍNIMA CUANTÍA"/>
    <n v="1"/>
    <n v="6"/>
    <n v="1"/>
    <n v="1298009.6000000001"/>
    <s v="GLOBAL"/>
    <s v=""/>
  </r>
  <r>
    <x v="57"/>
    <s v="204-2-2"/>
    <n v="10"/>
    <s v="Mobiliario y enseres"/>
    <s v="JUEGO DE COMEDOR "/>
    <n v="56121400"/>
    <s v="MÍNIMA CUANTÍA"/>
    <n v="9"/>
    <n v="2"/>
    <n v="15"/>
    <n v="42000000"/>
    <s v="UNIDAD"/>
    <s v="NO SOLICITADAS"/>
  </r>
  <r>
    <x v="57"/>
    <s v="204-3-4"/>
    <n v="10"/>
    <s v="Equipo militar y de seguridad"/>
    <s v="TRAJE ALUMINIZADO PARA BOMBERO AERONAUTICO CON NORMA NFPA 1971"/>
    <n v="46181508"/>
    <s v="MÍNIMA CUANTÍA"/>
    <n v="3"/>
    <n v="3"/>
    <n v="1"/>
    <n v="14007130"/>
    <s v="UNIDAD"/>
    <s v="NO SOLICITADAS"/>
  </r>
  <r>
    <x v="57"/>
    <s v="204-4-1"/>
    <n v="10"/>
    <s v="Combustibles y lubricantes"/>
    <s v="ACEITE 2 TIEMPOS x 1/4 GL"/>
    <n v="15121500"/>
    <s v="SELECCIÓN ABREVIADA MENOR CUANTÍA"/>
    <n v="4"/>
    <n v="7"/>
    <n v="10"/>
    <n v="240000"/>
    <s v="UNIDAD"/>
    <s v="NO SOLICITADAS"/>
  </r>
  <r>
    <x v="57"/>
    <s v="204-4-1"/>
    <n v="10"/>
    <s v="Combustibles y lubricantes"/>
    <s v="ACEITE HIDRAULICO ISO ANTIDESGASTE DE ALTO RENDIMIENTO - CANECA X 55 GALONES"/>
    <n v="15121501"/>
    <s v="SELECCIÓN ABREVIADA MENOR CUANTÍA"/>
    <n v="4"/>
    <n v="7"/>
    <n v="1"/>
    <n v="1666000"/>
    <s v="GALON"/>
    <s v="NO SOLICITADAS"/>
  </r>
  <r>
    <x v="57"/>
    <s v="204-4-1"/>
    <n v="10"/>
    <s v="Combustibles y lubricantes"/>
    <s v="GASOLINA CORRIENTE"/>
    <n v="15101506"/>
    <s v="SELECCIÓN ABREVIADA MENOR CUANTÍA"/>
    <n v="4"/>
    <n v="7"/>
    <n v="100"/>
    <n v="1800000"/>
    <s v="GALON"/>
    <s v="NO SOLICITADAS"/>
  </r>
  <r>
    <x v="57"/>
    <s v="204-4-1"/>
    <n v="10"/>
    <s v="Combustibles y lubricantes"/>
    <s v="GRASA DIELÉCTRICA EN AEROSOL "/>
    <n v="15121900"/>
    <s v="SELECCIÓN ABREVIADA MENOR CUANTÍA"/>
    <n v="4"/>
    <n v="7"/>
    <n v="15"/>
    <n v="750000"/>
    <s v="UNIDAD"/>
    <s v="NO SOLICITADAS"/>
  </r>
  <r>
    <x v="57"/>
    <s v="204-4-1"/>
    <n v="10"/>
    <s v="Combustibles y lubricantes"/>
    <s v="GRASA LITIO 2KILOS, NLGI 2 "/>
    <n v="15121900"/>
    <s v="SELECCIÓN ABREVIADA MENOR CUANTÍA"/>
    <n v="4"/>
    <n v="7"/>
    <n v="3"/>
    <n v="150000"/>
    <s v="UNIDAD"/>
    <s v="NO SOLICITADAS"/>
  </r>
  <r>
    <x v="57"/>
    <s v="204-4-1"/>
    <n v="10"/>
    <s v="Combustibles y lubricantes"/>
    <s v="LIQUIDO REFRIGERANTE CUMPLA CON LA PRUEBA ASTMD 1384"/>
    <n v="25174004"/>
    <s v="SELECCIÓN ABREVIADA MENOR CUANTÍA"/>
    <n v="4"/>
    <n v="7"/>
    <n v="8"/>
    <n v="432000"/>
    <s v="GALON"/>
    <s v="NO SOLICITADAS"/>
  </r>
  <r>
    <x v="57"/>
    <s v="204-4-1"/>
    <n v="10"/>
    <s v="Combustibles y lubricantes"/>
    <s v="WD40 (AEROSOL)11 ONZ"/>
    <n v="15121901"/>
    <s v="SELECCIÓN ABREVIADA MENOR CUANTÍA"/>
    <n v="4"/>
    <n v="7"/>
    <n v="12"/>
    <n v="600000"/>
    <s v="UNIDAD"/>
    <s v="NO SOLICITADAS"/>
  </r>
  <r>
    <x v="57"/>
    <s v="204-4-1"/>
    <n v="10"/>
    <s v="Combustibles y lubricantes"/>
    <s v="COMBUSTIBLE Y LUBRICANTES (SOBRANTE POR APROPIACIÓN)"/>
    <n v="0"/>
    <s v="MÍNIMA CUANTÍA"/>
    <n v="1"/>
    <n v="6"/>
    <n v="1"/>
    <n v="1000"/>
    <s v="GLOBAL"/>
    <s v="NO SOLICITADAS"/>
  </r>
  <r>
    <x v="57"/>
    <s v="204-41-13"/>
    <n v="10"/>
    <s v="Otros gastos por adquisicion de servicios"/>
    <s v="DISPOSICION FINAL DE RESIDUOS ESPECIALES"/>
    <n v="76121900"/>
    <s v="MÍNIMA CUANTÍA"/>
    <n v="5"/>
    <n v="5"/>
    <n v="1"/>
    <n v="2000000"/>
    <s v="GLOBAL"/>
    <s v="NO SOLICITADAS"/>
  </r>
  <r>
    <x v="57"/>
    <s v="204-41-13"/>
    <n v="10"/>
    <s v="Otros gastos por adquisicion de servicios"/>
    <s v="FUMIGACION"/>
    <n v="72102103"/>
    <s v="MÍNIMA CUANTÍA"/>
    <n v="7"/>
    <n v="5"/>
    <n v="1"/>
    <n v="8240000"/>
    <s v="GLOBAL"/>
    <s v="NO SOLICITADAS"/>
  </r>
  <r>
    <x v="57"/>
    <s v="204-41-13"/>
    <n v="10"/>
    <s v="Otros gastos por adquisicion de servicios"/>
    <s v="FUMIGACION  AMARRE 2018"/>
    <n v="72102103"/>
    <s v="MÍNIMA CUANTÍA"/>
    <n v="12"/>
    <n v="1"/>
    <n v="1"/>
    <n v="3000000"/>
    <s v="GLOBAL"/>
    <s v="NO SOLICITADAS"/>
  </r>
  <r>
    <x v="57"/>
    <s v="204-41-13"/>
    <n v="10"/>
    <s v="Otros gastos por adquisicion de servicios"/>
    <s v="FUMIGACION  VF 2018"/>
    <n v="72102103"/>
    <s v="MÍNIMA CUANTÍA"/>
    <n v="1"/>
    <n v="6"/>
    <n v="1"/>
    <n v="5600000"/>
    <s v="GLOBAL"/>
    <s v="SI APROBADAS"/>
  </r>
  <r>
    <x v="57"/>
    <s v="204-41-13"/>
    <n v="10"/>
    <s v="Otros gastos por adquisicion de servicios"/>
    <s v="LAVADO Y DESINFECCION DE TANQUES "/>
    <n v="76101501"/>
    <s v="MÍNIMA CUANTÍA"/>
    <n v="4"/>
    <n v="6"/>
    <n v="1"/>
    <n v="7037660"/>
    <s v="GLOBAL"/>
    <s v="NO SOLICITADAS"/>
  </r>
  <r>
    <x v="57"/>
    <s v="204-41-13"/>
    <n v="10"/>
    <s v="Otros gastos por adquisicion de servicios"/>
    <s v="MUESTRAS DE AGUA "/>
    <n v="70171501"/>
    <s v="MÍNIMA CUANTÍA"/>
    <n v="7"/>
    <n v="5"/>
    <n v="1"/>
    <n v="19575500"/>
    <s v="GLOBAL"/>
    <s v="NO SOLICITADAS"/>
  </r>
  <r>
    <x v="57"/>
    <s v="204-41-13"/>
    <n v="10"/>
    <s v="Otros gastos por adquisicion de servicios"/>
    <s v="MUESTRAS DE AGUA  AMARRE 2018"/>
    <n v="70171501"/>
    <s v="MÍNIMA CUANTÍA"/>
    <n v="12"/>
    <n v="1"/>
    <n v="1"/>
    <n v="3500000"/>
    <s v="GLOBAL"/>
    <s v="NO SOLICITADAS"/>
  </r>
  <r>
    <x v="57"/>
    <s v="204-41-13"/>
    <n v="10"/>
    <s v="Otros gastos por adquisicion de servicios"/>
    <s v="MUESTRAS DE AGUA  VF 2018"/>
    <n v="70171501"/>
    <s v="MÍNIMA CUANTÍA"/>
    <n v="1"/>
    <n v="6"/>
    <n v="1"/>
    <n v="15708000"/>
    <s v="GLOBAL"/>
    <s v="SI APROBADAS"/>
  </r>
  <r>
    <x v="57"/>
    <s v="204-41-13"/>
    <n v="10"/>
    <s v="Otros gastos por adquisicion de servicios"/>
    <s v="OTROS GASTOS POR QDQUISICIÓN DE SERVICIO (SOBRANTES POR IMPREVISTOS)"/>
    <n v="0"/>
    <s v="MÍNIMA CUANTÍA"/>
    <n v="1"/>
    <n v="6"/>
    <n v="1"/>
    <n v="100000"/>
    <s v="GLOBAL"/>
    <s v="NO SOLICITADAS"/>
  </r>
  <r>
    <x v="57"/>
    <s v="204-41-13"/>
    <n v="10"/>
    <s v="Otros gastos por adquisicion de servicios"/>
    <s v="LICENCIAS AMBIENTALES "/>
    <n v="93151517"/>
    <s v="MÍNIMA CUANTÍA"/>
    <n v="8"/>
    <n v="1"/>
    <n v="1"/>
    <n v="2756217.61"/>
    <s v="GLOBAL"/>
    <s v="NO SOLICITADAS"/>
  </r>
  <r>
    <x v="57"/>
    <s v="204-41-13"/>
    <n v="16"/>
    <s v="Otros gastos por adquisicion de servicios"/>
    <s v="LICENCIAS AMBIENTALES "/>
    <n v="93151517"/>
    <s v="MÍNIMA CUANTÍA"/>
    <n v="8"/>
    <n v="1"/>
    <n v="1"/>
    <n v="4360882.3899999997"/>
    <s v="GLOBAL"/>
    <s v="NO SOLICITADAS"/>
  </r>
  <r>
    <x v="57"/>
    <s v="204-41-2"/>
    <n v="10"/>
    <s v="Servicios médicos y hospitalarios"/>
    <s v="EXAMENES PERIODICOS OCUPACIONALES"/>
    <n v="85121600"/>
    <s v="MÍNIMA CUANTÍA"/>
    <n v="3"/>
    <n v="6"/>
    <n v="1"/>
    <n v="11765000"/>
    <s v="GLOBAL"/>
    <s v="NO SOLICITADAS"/>
  </r>
  <r>
    <x v="57"/>
    <s v="204-4-12"/>
    <n v="10"/>
    <s v="Materiales reactivos de laboratorio y químicos"/>
    <s v="ADQUISICION GAS HELIO, CILINDRO POR 6.0 M3"/>
    <n v="12142005"/>
    <s v="MÍNIMA CUANTÍA"/>
    <n v="7"/>
    <n v="5"/>
    <n v="1"/>
    <n v="27965000"/>
    <s v="GLOBAL"/>
    <s v="NO SOLICITADAS"/>
  </r>
  <r>
    <x v="57"/>
    <s v="204-4-12"/>
    <n v="10"/>
    <s v="Materiales reactivos de laboratorio y químicos"/>
    <s v="ADQUISICION GAS HELIO, CILINDRO POR 6.0 M3  AMARRE VIGENCIA FUTURA VF 2019"/>
    <n v="12142005"/>
    <s v="MÍNIMA CUANTÍA"/>
    <n v="12"/>
    <n v="1"/>
    <n v="1"/>
    <n v="3000000"/>
    <s v="GLOBAL"/>
    <s v="NO SOLICITADAS"/>
  </r>
  <r>
    <x v="57"/>
    <s v="204-4-12"/>
    <n v="10"/>
    <s v="Materiales reactivos de laboratorio y químicos"/>
    <s v="ADQUISICION GAS HELIO, CILINDRO POR 6.0 M3 VF 2018"/>
    <n v="12142005"/>
    <s v="MÍNIMA CUANTÍA"/>
    <n v="1"/>
    <n v="6"/>
    <n v="1"/>
    <n v="11709600"/>
    <s v="GLOBAL"/>
    <s v="SI APROBADAS"/>
  </r>
  <r>
    <x v="57"/>
    <s v="204-4-12"/>
    <n v="10"/>
    <s v="Materiales reactivos de laboratorio y químicos"/>
    <s v="ALCALOS EN POLVO 70KG"/>
    <n v="41104201"/>
    <s v="MÍNIMA CUANTÍA"/>
    <n v="5"/>
    <n v="4"/>
    <n v="5"/>
    <n v="1845000"/>
    <s v="UNIDAD"/>
    <s v="NO SOLICITADAS"/>
  </r>
  <r>
    <x v="57"/>
    <s v="204-4-12"/>
    <n v="10"/>
    <s v="Materiales reactivos de laboratorio y químicos"/>
    <s v="ALCOHOL ISOPROPILICO"/>
    <n v="12352104"/>
    <s v="SELECCIÓN ABREVIADA MENOR CUANTÍA"/>
    <n v="4"/>
    <n v="7"/>
    <n v="5"/>
    <n v="85000"/>
    <s v="GALON"/>
    <s v="NO SOLICITADAS"/>
  </r>
  <r>
    <x v="57"/>
    <s v="204-4-12"/>
    <n v="10"/>
    <s v="Materiales reactivos de laboratorio y químicos"/>
    <s v="BACTERIAS DEGRADADORAS PARA AGUAS RESIDUALES X GALON "/>
    <n v="26111700"/>
    <s v="SELECCIÓN ABREVIADA MENOR CUANTÍA"/>
    <n v="4"/>
    <n v="7"/>
    <n v="4"/>
    <n v="1520000"/>
    <s v="UNIDAD"/>
    <s v="NO SOLICITADAS"/>
  </r>
  <r>
    <x v="57"/>
    <s v="204-4-12"/>
    <n v="10"/>
    <s v="Materiales reactivos de laboratorio y químicos"/>
    <s v="BOTELLA DE LAVADO DE OJOS"/>
    <n v="42131600"/>
    <s v="SELECCIÓN ABREVIADA MENOR CUANTÍA"/>
    <n v="4"/>
    <n v="7"/>
    <n v="10"/>
    <n v="600000"/>
    <s v="UNIDAD"/>
    <s v="NO SOLICITADAS"/>
  </r>
  <r>
    <x v="57"/>
    <s v="204-4-12"/>
    <n v="10"/>
    <s v="Materiales reactivos de laboratorio y químicos"/>
    <s v="CLARIFICADOR PARA PISCINAS  CANECA 25 LT"/>
    <n v="41104201"/>
    <s v="MÍNIMA CUANTÍA"/>
    <n v="5"/>
    <n v="4"/>
    <n v="5"/>
    <n v="700000"/>
    <s v="LITRO"/>
    <s v="NO SOLICITADAS"/>
  </r>
  <r>
    <x v="57"/>
    <s v="204-4-12"/>
    <n v="10"/>
    <s v="Materiales reactivos de laboratorio y químicos"/>
    <s v="CLORO GRANULADO  AL 70%  TAMBOR POR 40KG"/>
    <n v="41104201"/>
    <s v="MÍNIMA CUANTÍA"/>
    <n v="5"/>
    <n v="4"/>
    <n v="30"/>
    <n v="22800000"/>
    <s v="UNIDAD"/>
    <s v="NO SOLICITADAS"/>
  </r>
  <r>
    <x v="57"/>
    <s v="204-4-12"/>
    <n v="10"/>
    <s v="Materiales reactivos de laboratorio y químicos"/>
    <s v="CLORO GRANULADO TAMBOR 91% 50 KG"/>
    <n v="41104201"/>
    <s v="MÍNIMA CUANTÍA"/>
    <n v="5"/>
    <n v="4"/>
    <n v="13"/>
    <n v="9347000"/>
    <s v="UNIDAD"/>
    <s v="NO SOLICITADAS"/>
  </r>
  <r>
    <x v="57"/>
    <s v="204-4-12"/>
    <n v="10"/>
    <s v="Materiales reactivos de laboratorio y químicos"/>
    <s v="CLORO TABLETA TIPO AMERICANO AL 91%"/>
    <n v="12141901"/>
    <s v="SELECCIÓN ABREVIADA MENOR CUANTÍA"/>
    <n v="4"/>
    <n v="7"/>
    <n v="15"/>
    <n v="75000"/>
    <s v="UNIDAD"/>
    <s v="NO SOLICITADAS"/>
  </r>
  <r>
    <x v="57"/>
    <s v="204-4-12"/>
    <n v="10"/>
    <s v="Materiales reactivos de laboratorio y químicos"/>
    <s v="CRISTALIFICADOR  TAMBOR POR 4 LT"/>
    <n v="41104201"/>
    <s v="MÍNIMA CUANTÍA"/>
    <n v="5"/>
    <n v="4"/>
    <n v="10"/>
    <n v="1050000"/>
    <s v="UNIDAD"/>
    <s v="NO SOLICITADAS"/>
  </r>
  <r>
    <x v="57"/>
    <s v="204-4-12"/>
    <n v="10"/>
    <s v="Materiales reactivos de laboratorio y químicos"/>
    <s v="DESENGRASANTE PARA MANOS X 5 GALONES"/>
    <n v="42131600"/>
    <s v="SELECCIÓN ABREVIADA MENOR CUANTÍA"/>
    <n v="4"/>
    <n v="7"/>
    <n v="5"/>
    <n v="445000"/>
    <s v="UNIDAD"/>
    <s v="NO SOLICITADAS"/>
  </r>
  <r>
    <x v="57"/>
    <s v="204-4-12"/>
    <n v="10"/>
    <s v="Materiales reactivos de laboratorio y químicos"/>
    <s v="DESENGRASANTE PRO STRENGTH DEGRE ASER 15 oz "/>
    <n v="42131600"/>
    <s v="SELECCIÓN ABREVIADA MENOR CUANTÍA"/>
    <n v="4"/>
    <n v="7"/>
    <n v="15"/>
    <n v="750000"/>
    <s v="UNIDAD"/>
    <s v="NO SOLICITADAS"/>
  </r>
  <r>
    <x v="57"/>
    <s v="204-4-12"/>
    <n v="10"/>
    <s v="Materiales reactivos de laboratorio y químicos"/>
    <s v="GAS BUTANO "/>
    <n v="15111505"/>
    <s v="SELECCIÓN ABREVIADA MENOR CUANTÍA"/>
    <n v="5"/>
    <n v="6"/>
    <n v="4"/>
    <n v="162571.48000000001"/>
    <s v="UNIDAD"/>
    <s v="NO SOLICITADAS"/>
  </r>
  <r>
    <x v="57"/>
    <s v="204-4-12"/>
    <n v="10"/>
    <s v="Materiales reactivos de laboratorio y químicos"/>
    <s v="GAS REFRIGERANTE MO 029 X 30 LB"/>
    <n v="24131513"/>
    <s v="SELECCIÓN ABREVIADA MENOR CUANTÍA"/>
    <n v="5"/>
    <n v="6"/>
    <n v="2"/>
    <n v="705708.88"/>
    <s v="UNIDAD"/>
    <s v="NO SOLICITADAS"/>
  </r>
  <r>
    <x v="57"/>
    <s v="204-4-12"/>
    <n v="10"/>
    <s v="Materiales reactivos de laboratorio y químicos"/>
    <s v="GAS REFRIGERANTE R-134 AX 30 LB"/>
    <n v="24131513"/>
    <s v="SELECCIÓN ABREVIADA MENOR CUANTÍA"/>
    <n v="5"/>
    <n v="6"/>
    <n v="2"/>
    <n v="705379.36"/>
    <s v="UNIDAD"/>
    <s v="NO SOLICITADAS"/>
  </r>
  <r>
    <x v="57"/>
    <s v="204-4-12"/>
    <n v="10"/>
    <s v="Materiales reactivos de laboratorio y químicos"/>
    <s v="GAS REFRIGERANTE R410A X 30 LB"/>
    <n v="24131513"/>
    <s v="SELECCIÓN ABREVIADA MENOR CUANTÍA"/>
    <n v="5"/>
    <n v="6"/>
    <n v="3"/>
    <n v="1060561.1400000001"/>
    <s v="UNIDAD"/>
    <s v="NO SOLICITADAS"/>
  </r>
  <r>
    <x v="57"/>
    <s v="204-4-12"/>
    <n v="10"/>
    <s v="Materiales reactivos de laboratorio y químicos"/>
    <s v="NITROGENO"/>
    <n v="12141903"/>
    <s v="SELECCIÓN ABREVIADA MENOR CUANTÍA"/>
    <n v="4"/>
    <n v="7"/>
    <n v="100"/>
    <n v="1190000"/>
    <s v="METRO CUBICO"/>
    <s v="NO SOLICITADAS"/>
  </r>
  <r>
    <x v="57"/>
    <s v="204-4-12"/>
    <n v="10"/>
    <s v="Materiales reactivos de laboratorio y químicos"/>
    <s v="ORTOTODILIN 0.4 % PVH"/>
    <s v="47101600"/>
    <s v="SELECCIÓN ABREVIADA MENOR CUANTÍA"/>
    <n v="4"/>
    <n v="7"/>
    <n v="6"/>
    <n v="60000"/>
    <s v="UNIDAD"/>
    <s v="NO SOLICITADAS"/>
  </r>
  <r>
    <x v="57"/>
    <s v="204-4-12"/>
    <n v="10"/>
    <s v="Materiales reactivos de laboratorio y químicos"/>
    <s v="OXIGENO "/>
    <n v="12141904"/>
    <s v="SELECCIÓN ABREVIADA MENOR CUANTÍA"/>
    <n v="4"/>
    <n v="7"/>
    <n v="100"/>
    <n v="892500"/>
    <s v="METRO CUBICO"/>
    <s v="NO SOLICITADAS"/>
  </r>
  <r>
    <x v="57"/>
    <s v="204-4-12"/>
    <n v="10"/>
    <s v="Materiales reactivos de laboratorio y químicos"/>
    <s v="POLICLORURO DE ALUMINIO"/>
    <n v="41104201"/>
    <s v="MÍNIMA CUANTÍA"/>
    <n v="5"/>
    <n v="4"/>
    <n v="3"/>
    <n v="1740000"/>
    <s v="UNIDAD"/>
    <s v="NO SOLICITADAS"/>
  </r>
  <r>
    <x v="57"/>
    <s v="204-4-12"/>
    <n v="10"/>
    <s v="Materiales reactivos de laboratorio y químicos"/>
    <s v="ROJO PHENOL 0.4 % PVH"/>
    <s v="47101600"/>
    <s v="SELECCIÓN ABREVIADA MENOR CUANTÍA"/>
    <n v="4"/>
    <n v="7"/>
    <n v="6"/>
    <n v="60000"/>
    <s v="UNIDAD"/>
    <s v="NO SOLICITADAS"/>
  </r>
  <r>
    <x v="57"/>
    <s v="204-4-12"/>
    <n v="10"/>
    <s v="Materiales reactivos de laboratorio y químicos"/>
    <s v="SENSOR PARA PH METRO 3110 WT WENNORHIDRYLEPOXY Y SENSOR DE TEMPERATURA "/>
    <n v="41104201"/>
    <s v="MÍNIMA CUANTÍA"/>
    <n v="5"/>
    <n v="4"/>
    <n v="1"/>
    <n v="820000"/>
    <s v="UNIDAD"/>
    <s v="NO SOLICITADAS"/>
  </r>
  <r>
    <x v="57"/>
    <s v="204-4-12"/>
    <n v="10"/>
    <s v="Materiales reactivos de laboratorio y químicos"/>
    <s v="SODA CAUSTICA"/>
    <n v="41104201"/>
    <s v="MÍNIMA CUANTÍA"/>
    <n v="5"/>
    <n v="4"/>
    <n v="2"/>
    <n v="220000"/>
    <s v="UNIDAD"/>
    <s v="NO SOLICITADAS"/>
  </r>
  <r>
    <x v="57"/>
    <s v="204-4-12"/>
    <n v="10"/>
    <s v="Materiales reactivos de laboratorio y químicos"/>
    <s v="SOLUCION BUFFER DE 4,01, PARA PH METRO MODELO 3110 CONTRAZABILIDAD "/>
    <n v="41104201"/>
    <s v="MÍNIMA CUANTÍA"/>
    <n v="5"/>
    <n v="4"/>
    <n v="1"/>
    <n v="45000"/>
    <s v="UNIDAD"/>
    <s v="NO SOLICITADAS"/>
  </r>
  <r>
    <x v="57"/>
    <s v="204-4-12"/>
    <n v="10"/>
    <s v="Materiales reactivos de laboratorio y químicos"/>
    <s v="SOLUCION BUFFER DE 7,00, PARA PH METRO MODELO 3110 CON TRAZABILIDAD DE PATRONES PRIMARIOS"/>
    <n v="41104201"/>
    <s v="MÍNIMA CUANTÍA"/>
    <n v="5"/>
    <n v="4"/>
    <n v="1"/>
    <n v="45000"/>
    <s v="UNIDAD"/>
    <s v="NO SOLICITADAS"/>
  </r>
  <r>
    <x v="57"/>
    <s v="204-4-12"/>
    <n v="10"/>
    <s v="Materiales reactivos de laboratorio y químicos"/>
    <s v="SOLUCIONES DE CALIBRACIÓN PARA TURBIDIMETRO "/>
    <n v="41104201"/>
    <s v="MÍNIMA CUANTÍA"/>
    <n v="5"/>
    <n v="4"/>
    <n v="1"/>
    <n v="900000"/>
    <s v="UNIDAD"/>
    <s v="NO SOLICITADAS"/>
  </r>
  <r>
    <x v="57"/>
    <s v="204-4-12"/>
    <n v="10"/>
    <s v="Materiales reactivos de laboratorio y químicos"/>
    <s v="THINER"/>
    <n v="31211604"/>
    <s v="SELECCIÓN ABREVIADA MENOR CUANTÍA"/>
    <n v="4"/>
    <n v="7"/>
    <n v="5"/>
    <n v="110000"/>
    <s v="GALON"/>
    <s v="NO SOLICITADAS"/>
  </r>
  <r>
    <x v="57"/>
    <s v="204-4-15"/>
    <n v="10"/>
    <s v="Papeleria, utiles de escritorio y oficina"/>
    <s v="CAJAS PARA ARCHIVO"/>
    <n v="44111515"/>
    <s v="MÍNIMA CUANTÍA"/>
    <n v="2"/>
    <n v="1"/>
    <n v="700"/>
    <n v="1504300"/>
    <s v="UNIDAD"/>
    <s v="NO SOLICITADAS"/>
  </r>
  <r>
    <x v="57"/>
    <s v="204-4-15"/>
    <n v="10"/>
    <s v="Papeleria, utiles de escritorio y oficina"/>
    <s v="CARPETAS PARA ARCHIVO"/>
    <n v="44122003"/>
    <s v="MÍNIMA CUANTÍA"/>
    <n v="2"/>
    <n v="1"/>
    <n v="2000"/>
    <n v="2000000"/>
    <s v="UNIDAD"/>
    <s v="NO SOLICITADAS"/>
  </r>
  <r>
    <x v="57"/>
    <s v="204-4-15"/>
    <n v="16"/>
    <s v="Papeleria, utiles de escritorio y oficina"/>
    <s v="CINTA FARGO 84051  PANEL : YMCK   -    COLOR"/>
    <n v="44103112"/>
    <s v="MÍNIMA CUANTÍA"/>
    <n v="3"/>
    <n v="3"/>
    <n v="3"/>
    <n v="1035300"/>
    <s v="UNIDAD"/>
    <s v="NO SOLICITADAS"/>
  </r>
  <r>
    <x v="57"/>
    <s v="204-4-15"/>
    <n v="16"/>
    <s v="Papeleria, utiles de escritorio y oficina"/>
    <s v="CINTA FARGO 84053 PANEL :  FILM    -    TRANSPARENTE"/>
    <n v="44103112"/>
    <s v="MÍNIMA CUANTÍA"/>
    <n v="3"/>
    <n v="3"/>
    <n v="3"/>
    <n v="1035300"/>
    <s v="UNIDAD"/>
    <s v="NO SOLICITADAS"/>
  </r>
  <r>
    <x v="57"/>
    <s v="204-4-15"/>
    <n v="10"/>
    <s v="Papeleria, utiles de escritorio y oficina"/>
    <s v="GANCHOS LEGAJADORES"/>
    <n v="44122016"/>
    <s v="MÍNIMA CUANTÍA"/>
    <n v="2"/>
    <n v="1"/>
    <n v="2000"/>
    <n v="400000"/>
    <s v="UNIDAD"/>
    <s v="NO SOLICITADAS"/>
  </r>
  <r>
    <x v="57"/>
    <s v="204-4-15"/>
    <n v="16"/>
    <s v="Papeleria, utiles de escritorio y oficina"/>
    <s v="TARJETA PARA CONTRO ACCESO MIFARE  4K INTELIGENTE "/>
    <n v="14111815"/>
    <s v="MÍNIMA CUANTÍA"/>
    <n v="3"/>
    <n v="3"/>
    <n v="250"/>
    <n v="2957447.5"/>
    <s v="UNIDAD"/>
    <s v="NO SOLICITADAS"/>
  </r>
  <r>
    <x v="57"/>
    <s v="204-4-15"/>
    <n v="16"/>
    <s v="Papeleria, utiles de escritorio y oficina"/>
    <s v="TARJETA PARA CONTROL ACCESO  - PVC "/>
    <n v="14111815"/>
    <s v="MÍNIMA CUANTÍA"/>
    <n v="3"/>
    <n v="3"/>
    <n v="250"/>
    <n v="929985"/>
    <s v="UNIDAD"/>
    <s v="NO SOLICITADAS"/>
  </r>
  <r>
    <x v="57"/>
    <s v="204-4-15"/>
    <n v="10"/>
    <s v="Papeleria, utiles de escritorio y oficina"/>
    <s v="TINTAS PARA IMPRESORA"/>
    <n v="44103103"/>
    <s v="MÍNIMA CUANTÍA"/>
    <n v="3"/>
    <n v="3"/>
    <n v="490"/>
    <n v="15160600"/>
    <s v="UNIDAD"/>
    <s v="NO SOLICITADAS"/>
  </r>
  <r>
    <x v="57"/>
    <s v="204-4-15"/>
    <n v="10"/>
    <s v="Papeleria, utiles de escritorio y oficina"/>
    <s v="TONER hp LASER JET 1536dnf MFP"/>
    <n v="44103103"/>
    <s v="MÍNIMA CUANTÍA"/>
    <n v="3"/>
    <n v="3"/>
    <n v="4"/>
    <n v="1309000"/>
    <s v="UNIDAD"/>
    <s v="NO SOLICITADAS"/>
  </r>
  <r>
    <x v="57"/>
    <s v="204-4-15"/>
    <n v="10"/>
    <s v="Papeleria, utiles de escritorio y oficina"/>
    <s v="TONER HP LASER JET 600 "/>
    <n v="44103103"/>
    <s v="MÍNIMA CUANTÍA"/>
    <n v="3"/>
    <n v="3"/>
    <n v="6"/>
    <n v="2463300"/>
    <s v="UNIDAD"/>
    <s v="NO SOLICITADAS"/>
  </r>
  <r>
    <x v="57"/>
    <s v="204-4-15"/>
    <n v="10"/>
    <s v="Papeleria, utiles de escritorio y oficina"/>
    <s v="TONER HP LASER JET M2727nf"/>
    <n v="44103103"/>
    <s v="MÍNIMA CUANTÍA"/>
    <n v="3"/>
    <n v="3"/>
    <n v="4"/>
    <n v="2237200"/>
    <s v="UNIDAD"/>
    <s v="NO SOLICITADAS"/>
  </r>
  <r>
    <x v="57"/>
    <s v="204-4-15"/>
    <n v="10"/>
    <s v="Papeleria, utiles de escritorio y oficina"/>
    <s v="TONER HP LASER JET M3027x MFP"/>
    <n v="44103103"/>
    <s v="MÍNIMA CUANTÍA"/>
    <n v="3"/>
    <n v="3"/>
    <n v="4"/>
    <n v="1523200"/>
    <s v="UNIDAD"/>
    <s v="NO SOLICITADAS"/>
  </r>
  <r>
    <x v="57"/>
    <s v="204-4-15"/>
    <n v="10"/>
    <s v="Papeleria, utiles de escritorio y oficina"/>
    <s v="TONER HP LASER JET PRO 400 COLOR MFP m475dm"/>
    <n v="44103103"/>
    <s v="MÍNIMA CUANTÍA"/>
    <n v="3"/>
    <n v="3"/>
    <n v="4"/>
    <n v="1618400"/>
    <s v="UNIDAD"/>
    <s v="NO SOLICITADAS"/>
  </r>
  <r>
    <x v="57"/>
    <s v="204-4-15"/>
    <n v="10"/>
    <s v="Papeleria, utiles de escritorio y oficina"/>
    <s v="TONER HP M4345 MFP"/>
    <n v="44103103"/>
    <s v="MÍNIMA CUANTÍA"/>
    <n v="3"/>
    <n v="3"/>
    <n v="1"/>
    <n v="737800"/>
    <s v="UNIDAD"/>
    <s v="NO SOLICITADAS"/>
  </r>
  <r>
    <x v="57"/>
    <s v="204-4-15"/>
    <n v="10"/>
    <s v="Papeleria, utiles de escritorio y oficina"/>
    <s v="TONER LEXMARK MX 310dn "/>
    <n v="44103103"/>
    <s v="MÍNIMA CUANTÍA"/>
    <n v="3"/>
    <n v="3"/>
    <n v="4"/>
    <n v="952000"/>
    <s v="UNIDAD"/>
    <s v="NO SOLICITADAS"/>
  </r>
  <r>
    <x v="57"/>
    <s v="204-4-15"/>
    <n v="10"/>
    <s v="Papeleria, utiles de escritorio y oficina"/>
    <s v="TONER LEXMARK X464 "/>
    <n v="44103103"/>
    <s v="MÍNIMA CUANTÍA"/>
    <n v="3"/>
    <n v="3"/>
    <n v="4"/>
    <n v="875840"/>
    <s v="UNIDAD"/>
    <s v="NO SOLICITADAS"/>
  </r>
  <r>
    <x v="57"/>
    <s v="204-4-17"/>
    <n v="10"/>
    <s v="Productos de aseo y limpieza"/>
    <s v="ACIDO MURIATICO"/>
    <n v="47131831"/>
    <s v="MÍNIMA CUANTÍA"/>
    <n v="4"/>
    <n v="4"/>
    <n v="20"/>
    <n v="314160"/>
    <s v="GALON"/>
    <s v="NO SOLICITADAS"/>
  </r>
  <r>
    <x v="57"/>
    <s v="204-4-17"/>
    <n v="10"/>
    <s v="Productos de aseo y limpieza"/>
    <s v="ALCOHOL"/>
    <n v="51102710"/>
    <s v="MÍNIMA CUANTÍA"/>
    <n v="4"/>
    <n v="4"/>
    <n v="10"/>
    <n v="51170"/>
    <s v="UNIDAD"/>
    <s v="NO SOLICITADAS"/>
  </r>
  <r>
    <x v="57"/>
    <s v="204-4-17"/>
    <n v="16"/>
    <s v="Productos de aseo y limpieza"/>
    <s v="ALCOHOL ANTISEPTICO"/>
    <n v="51102710"/>
    <s v="MÍNIMA CUANTÍA"/>
    <n v="3"/>
    <n v="3"/>
    <n v="50"/>
    <n v="606900"/>
    <s v="UNIDAD"/>
    <s v="NO SOLICITADAS"/>
  </r>
  <r>
    <x v="57"/>
    <s v="204-4-17"/>
    <n v="10"/>
    <s v="Productos de aseo y limpieza"/>
    <s v="AMBIENTADOR ELECTRICO COMPLETO "/>
    <n v="47131812"/>
    <s v="MÍNIMA CUANTÍA"/>
    <n v="4"/>
    <n v="4"/>
    <n v="15"/>
    <n v="301665"/>
    <s v="UNIDAD"/>
    <s v="NO SOLICITADAS"/>
  </r>
  <r>
    <x v="57"/>
    <s v="204-4-17"/>
    <n v="10"/>
    <s v="Productos de aseo y limpieza"/>
    <s v="AMBIENTADOR EN AEROSOL "/>
    <n v="47131812"/>
    <s v="MÍNIMA CUANTÍA"/>
    <n v="4"/>
    <n v="4"/>
    <n v="20"/>
    <n v="135660"/>
    <s v="UNIDAD"/>
    <s v="NO SOLICITADAS"/>
  </r>
  <r>
    <x v="57"/>
    <s v="204-4-17"/>
    <n v="10"/>
    <s v="Productos de aseo y limpieza"/>
    <s v="AMBIENTADOR LIQUIDO X 3000 ML"/>
    <n v="47131812"/>
    <s v="MÍNIMA CUANTÍA"/>
    <n v="4"/>
    <n v="4"/>
    <n v="60"/>
    <n v="521220"/>
    <s v="UNIDAD"/>
    <s v="NO SOLICITADAS"/>
  </r>
  <r>
    <x v="57"/>
    <s v="204-4-17"/>
    <n v="10"/>
    <s v="Productos de aseo y limpieza"/>
    <s v="BALDE 10 TLS"/>
    <n v="47121804"/>
    <s v="MÍNIMA CUANTÍA"/>
    <n v="4"/>
    <n v="4"/>
    <n v="20"/>
    <n v="78540"/>
    <s v="UNIDAD"/>
    <s v="NO SOLICITADAS"/>
  </r>
  <r>
    <x v="57"/>
    <s v="204-4-17"/>
    <n v="10"/>
    <s v="Productos de aseo y limpieza"/>
    <s v="BLANQUEADOR DESINFECTANTE "/>
    <n v="47131807"/>
    <s v="MÍNIMA CUANTÍA"/>
    <n v="4"/>
    <n v="4"/>
    <n v="100"/>
    <n v="892500"/>
    <s v="GALON"/>
    <s v="NO SOLICITADAS"/>
  </r>
  <r>
    <x v="57"/>
    <s v="204-4-17"/>
    <n v="10"/>
    <s v="Productos de aseo y limpieza"/>
    <s v="BOLSA PARA BASURA 65 X 100 CM PAQUETE X 10"/>
    <n v="47121701"/>
    <s v="MÍNIMA CUANTÍA"/>
    <n v="4"/>
    <n v="4"/>
    <n v="50"/>
    <n v="208250"/>
    <s v="UNIDAD"/>
    <s v="NO SOLICITADAS"/>
  </r>
  <r>
    <x v="57"/>
    <s v="204-4-17"/>
    <n v="10"/>
    <s v="Productos de aseo y limpieza"/>
    <s v="BOLSA PARA LA BASURA INDUSTRIAL NEGRA X 10"/>
    <n v="47121701"/>
    <s v="MÍNIMA CUANTÍA"/>
    <n v="4"/>
    <n v="4"/>
    <n v="300"/>
    <n v="1642200"/>
    <s v="UNIDAD"/>
    <s v="NO SOLICITADAS"/>
  </r>
  <r>
    <x v="57"/>
    <s v="204-4-17"/>
    <n v="10"/>
    <s v="Productos de aseo y limpieza"/>
    <s v="CANECA DE BASURA CON TAPA"/>
    <n v="47121700"/>
    <s v="MÍNIMA CUANTÍA"/>
    <n v="3"/>
    <n v="3"/>
    <n v="18"/>
    <n v="1135260"/>
    <s v="UNIDAD"/>
    <s v="NO SOLICITADAS"/>
  </r>
  <r>
    <x v="57"/>
    <s v="204-4-17"/>
    <n v="10"/>
    <s v="Productos de aseo y limpieza"/>
    <s v="CEPILLO DE MANO"/>
    <n v="47131608"/>
    <s v="MÍNIMA CUANTÍA"/>
    <n v="4"/>
    <n v="4"/>
    <n v="20"/>
    <n v="54740"/>
    <s v="UNIDAD"/>
    <s v="NO SOLICITADAS"/>
  </r>
  <r>
    <x v="57"/>
    <s v="204-4-17"/>
    <n v="10"/>
    <s v="Productos de aseo y limpieza"/>
    <s v="CERA EMULSIONADA "/>
    <n v="47131806"/>
    <s v="MÍNIMA CUANTÍA"/>
    <n v="4"/>
    <n v="4"/>
    <n v="30"/>
    <n v="257040"/>
    <s v="GALON"/>
    <s v="NO SOLICITADAS"/>
  </r>
  <r>
    <x v="57"/>
    <s v="204-4-17"/>
    <n v="10"/>
    <s v="Productos de aseo y limpieza"/>
    <s v="CHUPA PARA BAÑO"/>
    <n v="47131608"/>
    <s v="MÍNIMA CUANTÍA"/>
    <n v="4"/>
    <n v="4"/>
    <n v="30"/>
    <n v="57120"/>
    <s v="UNIDAD"/>
    <s v="NO SOLICITADAS"/>
  </r>
  <r>
    <x v="57"/>
    <s v="204-4-17"/>
    <n v="10"/>
    <s v="Productos de aseo y limpieza"/>
    <s v="DETERGENTE EN POLVO X KG "/>
    <n v="53131608"/>
    <s v="MÍNIMA CUANTÍA"/>
    <n v="4"/>
    <n v="4"/>
    <n v="400"/>
    <n v="1285200"/>
    <s v="UNIDAD"/>
    <s v="NO SOLICITADAS"/>
  </r>
  <r>
    <x v="57"/>
    <s v="204-4-17"/>
    <n v="10"/>
    <s v="Productos de aseo y limpieza"/>
    <s v="EMULSION DESENGRASANTE PARA MANOS "/>
    <n v="53131627"/>
    <s v="SELECCIÓN ABREVIADA MENOR CUANTÍA"/>
    <n v="4"/>
    <n v="7"/>
    <n v="2"/>
    <n v="600474"/>
    <s v="UNIDAD"/>
    <s v="NO SOLICITADAS"/>
  </r>
  <r>
    <x v="57"/>
    <s v="204-4-17"/>
    <n v="10"/>
    <s v="Productos de aseo y limpieza"/>
    <s v="ESCOBA DE CERDA DURA"/>
    <n v="47131604"/>
    <s v="MÍNIMA CUANTÍA"/>
    <n v="4"/>
    <n v="4"/>
    <n v="20"/>
    <n v="69020"/>
    <s v="UNIDAD"/>
    <s v="NO SOLICITADAS"/>
  </r>
  <r>
    <x v="57"/>
    <s v="204-4-17"/>
    <n v="10"/>
    <s v="Productos de aseo y limpieza"/>
    <s v="ESCOBA SUAVE "/>
    <n v="47131604"/>
    <s v="MÍNIMA CUANTÍA"/>
    <n v="4"/>
    <n v="4"/>
    <n v="60"/>
    <n v="207060"/>
    <s v="UNIDAD"/>
    <s v="NO SOLICITADAS"/>
  </r>
  <r>
    <x v="57"/>
    <s v="204-4-17"/>
    <n v="10"/>
    <s v="Productos de aseo y limpieza"/>
    <s v="ESCOBAS ASEO UNIDAD"/>
    <n v="47131604"/>
    <s v="MÍNIMA CUANTÍA"/>
    <n v="4"/>
    <n v="4"/>
    <n v="25"/>
    <n v="580125"/>
    <s v="UNIDAD"/>
    <s v="NO SOLICITADAS"/>
  </r>
  <r>
    <x v="57"/>
    <s v="204-4-17"/>
    <n v="10"/>
    <s v="Productos de aseo y limpieza"/>
    <s v="ESPONJA DE ALAMBRE PAQUETE X 10"/>
    <n v="47121803"/>
    <s v="MÍNIMA CUANTÍA"/>
    <n v="4"/>
    <n v="4"/>
    <n v="80"/>
    <n v="180880"/>
    <s v="UNIDAD"/>
    <s v="NO SOLICITADAS"/>
  </r>
  <r>
    <x v="57"/>
    <s v="204-4-17"/>
    <n v="10"/>
    <s v="Productos de aseo y limpieza"/>
    <s v="ESPONJA DE BRILLO PAQUETE X10"/>
    <n v="47121803"/>
    <s v="MÍNIMA CUANTÍA"/>
    <n v="4"/>
    <n v="4"/>
    <n v="50"/>
    <n v="53550"/>
    <s v="UNIDAD"/>
    <s v="NO SOLICITADAS"/>
  </r>
  <r>
    <x v="57"/>
    <s v="204-4-17"/>
    <n v="10"/>
    <s v="Productos de aseo y limpieza"/>
    <s v="ESPONJA SABRA PAQUETE X 10"/>
    <n v="47121803"/>
    <s v="MÍNIMA CUANTÍA"/>
    <n v="4"/>
    <n v="4"/>
    <n v="50"/>
    <n v="83300"/>
    <s v="UNIDAD"/>
    <s v="NO SOLICITADAS"/>
  </r>
  <r>
    <x v="57"/>
    <s v="204-4-17"/>
    <n v="10"/>
    <s v="Productos de aseo y limpieza"/>
    <s v="GUANTE LATEX PARA USO DOMESTICO X2"/>
    <n v="46181504"/>
    <s v="MÍNIMA CUANTÍA"/>
    <n v="4"/>
    <n v="4"/>
    <n v="30"/>
    <n v="92820"/>
    <s v="UNIDAD"/>
    <s v="NO SOLICITADAS"/>
  </r>
  <r>
    <x v="57"/>
    <s v="204-4-17"/>
    <n v="10"/>
    <s v="Productos de aseo y limpieza"/>
    <s v="JABON DE TOCADOR (PASTA PEQUEÑA)"/>
    <n v="53131608"/>
    <s v="MÍNIMA CUANTÍA"/>
    <n v="4"/>
    <n v="4"/>
    <n v="50"/>
    <n v="339150"/>
    <s v="UNIDAD"/>
    <s v="NO SOLICITADAS"/>
  </r>
  <r>
    <x v="57"/>
    <s v="204-4-17"/>
    <n v="10"/>
    <s v="Productos de aseo y limpieza"/>
    <s v="JABON LAVADO DE AERONAVES "/>
    <n v="47131800"/>
    <s v="SELECCIÓN ABREVIADA MENOR CUANTÍA"/>
    <n v="4"/>
    <n v="7"/>
    <n v="2"/>
    <n v="1072428"/>
    <s v="UNIDAD"/>
    <s v="NO SOLICITADAS"/>
  </r>
  <r>
    <x v="57"/>
    <s v="204-4-17"/>
    <n v="10"/>
    <s v="Productos de aseo y limpieza"/>
    <s v="JABON LAVAPLATOS X 1000 Gr"/>
    <n v="47131704"/>
    <s v="MÍNIMA CUANTÍA"/>
    <n v="4"/>
    <n v="4"/>
    <n v="200"/>
    <n v="1523200"/>
    <s v="UNIDAD"/>
    <s v="NO SOLICITADAS"/>
  </r>
  <r>
    <x v="57"/>
    <s v="204-4-17"/>
    <n v="10"/>
    <s v="Productos de aseo y limpieza"/>
    <s v="JABON LÍQUIDO NEUTRO  "/>
    <n v="53131608"/>
    <s v="SELECCIÓN ABREVIADA MENOR CUANTÍA"/>
    <n v="4"/>
    <n v="7"/>
    <n v="10"/>
    <n v="2144380"/>
    <s v="UNIDAD"/>
    <s v="NO SOLICITADAS"/>
  </r>
  <r>
    <x v="57"/>
    <s v="204-4-17"/>
    <n v="10"/>
    <s v="Productos de aseo y limpieza"/>
    <s v="JABON TOCADOR LIQUIDO"/>
    <n v="53131608"/>
    <s v="MÍNIMA CUANTÍA"/>
    <n v="4"/>
    <n v="4"/>
    <n v="20"/>
    <n v="152320"/>
    <s v="UNIDAD"/>
    <s v="NO SOLICITADAS"/>
  </r>
  <r>
    <x v="57"/>
    <s v="204-4-17"/>
    <n v="10"/>
    <s v="Productos de aseo y limpieza"/>
    <s v="LIMPIADOR DE TELARAÑAS "/>
    <n v="47131800"/>
    <s v="MÍNIMA CUANTÍA"/>
    <n v="4"/>
    <n v="4"/>
    <n v="10"/>
    <n v="38080"/>
    <s v="UNIDAD"/>
    <s v="NO SOLICITADAS"/>
  </r>
  <r>
    <x v="57"/>
    <s v="204-4-17"/>
    <n v="10"/>
    <s v="Productos de aseo y limpieza"/>
    <s v="LIMPIADOR DESINFECTANTE PARA PISOS "/>
    <n v="47131801"/>
    <s v="MÍNIMA CUANTÍA"/>
    <n v="4"/>
    <n v="4"/>
    <n v="60"/>
    <n v="442680"/>
    <s v="GALON"/>
    <s v="NO SOLICITADAS"/>
  </r>
  <r>
    <x v="57"/>
    <s v="204-4-17"/>
    <n v="10"/>
    <s v="Productos de aseo y limpieza"/>
    <s v="LIMPIAVIDRIOS "/>
    <n v="47131800"/>
    <s v="MÍNIMA CUANTÍA"/>
    <n v="4"/>
    <n v="4"/>
    <n v="30"/>
    <n v="96390"/>
    <s v="UNIDAD"/>
    <s v="NO SOLICITADAS"/>
  </r>
  <r>
    <x v="57"/>
    <s v="204-4-17"/>
    <n v="10"/>
    <s v="Productos de aseo y limpieza"/>
    <s v="LIQUIDO LUSTRAMUEBLES "/>
    <n v="47131830"/>
    <s v="MÍNIMA CUANTÍA"/>
    <n v="4"/>
    <n v="4"/>
    <n v="20"/>
    <n v="90440"/>
    <s v="UNIDAD"/>
    <s v="NO SOLICITADAS"/>
  </r>
  <r>
    <x v="57"/>
    <s v="204-4-17"/>
    <n v="10"/>
    <s v="Productos de aseo y limpieza"/>
    <s v="PAÑO ABRASIVO PARA ACONDICIONAMIENTO SUPERFICIAL "/>
    <n v="31191505"/>
    <s v="SELECCIÓN ABREVIADA MENOR CUANTÍA"/>
    <n v="4"/>
    <n v="7"/>
    <n v="20"/>
    <n v="685440"/>
    <s v="UNIDAD"/>
    <s v="NO SOLICITADAS"/>
  </r>
  <r>
    <x v="57"/>
    <s v="204-4-17"/>
    <n v="10"/>
    <s v="Productos de aseo y limpieza"/>
    <s v="PAÑOS DE LIMPIEZA"/>
    <n v="41102428"/>
    <s v="SELECCIÓN ABREVIADA MENOR CUANTÍA"/>
    <n v="4"/>
    <n v="7"/>
    <n v="80"/>
    <n v="723520"/>
    <s v="UNIDAD"/>
    <s v="NO SOLICITADAS"/>
  </r>
  <r>
    <x v="57"/>
    <s v="204-4-17"/>
    <n v="10"/>
    <s v="Productos de aseo y limpieza"/>
    <s v="PAÑOS DE LIMPIEZA INDUSTRIAL "/>
    <n v="47131502"/>
    <s v="MÍNIMA CUANTÍA"/>
    <n v="4"/>
    <n v="4"/>
    <n v="30"/>
    <n v="260610"/>
    <s v="UNIDAD"/>
    <s v="NO SOLICITADAS"/>
  </r>
  <r>
    <x v="57"/>
    <s v="204-4-17"/>
    <n v="10"/>
    <s v="Productos de aseo y limpieza"/>
    <s v="PAPEL ABSORBENTE X 25 PAÑOS"/>
    <n v="53131624"/>
    <s v="SELECCIÓN ABREVIADA MENOR CUANTÍA"/>
    <n v="4"/>
    <n v="7"/>
    <n v="100"/>
    <n v="3427200"/>
    <s v="UNIDAD"/>
    <s v="NO SOLICITADAS"/>
  </r>
  <r>
    <x v="57"/>
    <s v="204-4-17"/>
    <n v="10"/>
    <s v="Productos de aseo y limpieza"/>
    <s v="PAPEL HIGINIECO "/>
    <n v="14111704"/>
    <s v="MÍNIMA CUANTÍA"/>
    <n v="4"/>
    <n v="4"/>
    <n v="100"/>
    <n v="892500"/>
    <s v="UNIDAD"/>
    <s v="NO SOLICITADAS"/>
  </r>
  <r>
    <x v="57"/>
    <s v="204-4-17"/>
    <n v="10"/>
    <s v="Productos de aseo y limpieza"/>
    <s v="PAPEL HIGINIECO X 24 UND "/>
    <n v="14111704"/>
    <s v="MÍNIMA CUANTÍA"/>
    <n v="4"/>
    <n v="4"/>
    <n v="159"/>
    <n v="3462543"/>
    <s v="UNIDAD"/>
    <s v="NO SOLICITADAS"/>
  </r>
  <r>
    <x v="57"/>
    <s v="204-4-17"/>
    <n v="10"/>
    <s v="Productos de aseo y limpieza"/>
    <s v="RASTRILLOS "/>
    <n v="27112003"/>
    <s v="MÍNIMA CUANTÍA"/>
    <n v="4"/>
    <n v="4"/>
    <n v="50"/>
    <n v="410550"/>
    <s v="UNIDAD"/>
    <s v="NO SOLICITADAS"/>
  </r>
  <r>
    <x v="57"/>
    <s v="204-4-17"/>
    <n v="10"/>
    <s v="Productos de aseo y limpieza"/>
    <s v="RASTRILLOS PLÁSTICOS RECOGER PASTO."/>
    <n v="27112003"/>
    <s v="MÍNIMA CUANTÍA"/>
    <n v="4"/>
    <n v="4"/>
    <n v="120"/>
    <n v="1884960"/>
    <s v="UNIDAD"/>
    <s v="NO SOLICITADAS"/>
  </r>
  <r>
    <x v="57"/>
    <s v="204-4-17"/>
    <n v="10"/>
    <s v="Productos de aseo y limpieza"/>
    <s v="RECOGEDORES "/>
    <n v="47131611"/>
    <s v="MÍNIMA CUANTÍA"/>
    <n v="4"/>
    <n v="4"/>
    <n v="30"/>
    <n v="42840"/>
    <s v="UNIDAD"/>
    <s v="NO SOLICITADAS"/>
  </r>
  <r>
    <x v="57"/>
    <s v="204-4-17"/>
    <n v="10"/>
    <s v="Productos de aseo y limpieza"/>
    <s v="REPUESTO AMBIENTADOR ELECTRICO POR PAQUETE "/>
    <n v="47131812"/>
    <s v="MÍNIMA CUANTÍA"/>
    <n v="4"/>
    <n v="4"/>
    <n v="15"/>
    <n v="141015"/>
    <s v="UNIDAD"/>
    <s v="NO SOLICITADAS"/>
  </r>
  <r>
    <x v="57"/>
    <s v="204-4-17"/>
    <n v="10"/>
    <s v="Productos de aseo y limpieza"/>
    <s v="SHAMPOO EN SACHET"/>
    <n v="53131628"/>
    <s v="MÍNIMA CUANTÍA"/>
    <n v="4"/>
    <n v="4"/>
    <n v="100"/>
    <n v="392700"/>
    <s v="UNIDAD"/>
    <s v="NO SOLICITADAS"/>
  </r>
  <r>
    <x v="57"/>
    <s v="204-4-17"/>
    <n v="10"/>
    <s v="Productos de aseo y limpieza"/>
    <s v="SUAVIZANTE PARA ROPA"/>
    <n v="47131811"/>
    <s v="MÍNIMA CUANTÍA"/>
    <n v="4"/>
    <n v="4"/>
    <n v="80"/>
    <n v="1361360"/>
    <s v="GALON"/>
    <s v="NO SOLICITADAS"/>
  </r>
  <r>
    <x v="57"/>
    <s v="204-4-17"/>
    <n v="10"/>
    <s v="Productos de aseo y limpieza"/>
    <s v="TAPABOCAS DESECHABLES CAJA X 100"/>
    <n v="46181700"/>
    <s v="MÍNIMA CUANTÍA"/>
    <n v="4"/>
    <n v="4"/>
    <n v="40"/>
    <n v="318920"/>
    <s v="UNIDAD"/>
    <s v="NO SOLICITADAS"/>
  </r>
  <r>
    <x v="57"/>
    <s v="204-4-17"/>
    <n v="10"/>
    <s v="Productos de aseo y limpieza"/>
    <s v="TOALLA DESECHABLE"/>
    <n v="52121701"/>
    <s v="MÍNIMA CUANTÍA"/>
    <n v="4"/>
    <n v="4"/>
    <n v="40"/>
    <n v="223720"/>
    <s v="UNIDAD"/>
    <s v="NO SOLICITADAS"/>
  </r>
  <r>
    <x v="57"/>
    <s v="204-4-17"/>
    <n v="10"/>
    <s v="Productos de aseo y limpieza"/>
    <s v="TOALLAS REUTILIZABLES PAQUETE X 10"/>
    <n v="47131502"/>
    <s v="MÍNIMA CUANTÍA"/>
    <n v="4"/>
    <n v="4"/>
    <n v="30"/>
    <n v="289170"/>
    <s v="UNIDAD"/>
    <s v="NO SOLICITADAS"/>
  </r>
  <r>
    <x v="57"/>
    <s v="204-4-17"/>
    <n v="10"/>
    <s v="Productos de aseo y limpieza"/>
    <s v="TRAPERO DE MANGO EN MADERA"/>
    <n v="47131618"/>
    <s v="MÍNIMA CUANTÍA"/>
    <n v="4"/>
    <n v="4"/>
    <n v="60"/>
    <n v="278460"/>
    <s v="UNIDAD"/>
    <s v="NO SOLICITADAS"/>
  </r>
  <r>
    <x v="57"/>
    <s v="204-4-17"/>
    <n v="10"/>
    <s v="Productos de aseo y limpieza"/>
    <s v="VARSOL"/>
    <n v="47131801"/>
    <s v="MÍNIMA CUANTÍA"/>
    <n v="4"/>
    <n v="4"/>
    <n v="10"/>
    <n v="227290"/>
    <s v="GALON"/>
    <s v="NO SOLICITADAS"/>
  </r>
  <r>
    <x v="57"/>
    <s v="204-4-17"/>
    <n v="10"/>
    <s v="Productos de aseo y limpieza"/>
    <s v="PRODUCTOS DE ASEO Y LIMPIEZA (SOBRANTES POR IMPREVISTOS A.P)"/>
    <n v="0"/>
    <s v="MÍNIMA CUANTÍA"/>
    <n v="1"/>
    <n v="6"/>
    <n v="1"/>
    <n v="67830"/>
    <s v="GLOBAL"/>
    <s v=""/>
  </r>
  <r>
    <x v="57"/>
    <s v="204-4-17"/>
    <n v="10"/>
    <s v="Productos de aseo y limpieza"/>
    <s v="JABON LAVADO DE AERONAVES "/>
    <n v="47131800"/>
    <s v="MÍNIMA CUANTÍA"/>
    <n v="7"/>
    <n v="2"/>
    <n v="145"/>
    <n v="13096545"/>
    <s v="GALON"/>
    <s v="NO SOLICITADAS"/>
  </r>
  <r>
    <x v="57"/>
    <s v="204-4-18"/>
    <n v="10"/>
    <s v="Productos de cafeteria y restaurante"/>
    <s v="SERVILLETA BLANCA"/>
    <n v="52121602"/>
    <s v="MÍNIMA CUANTÍA"/>
    <n v="4"/>
    <n v="4"/>
    <n v="50"/>
    <n v="124950"/>
    <s v="UNIDAD"/>
    <s v="NO SOLICITADAS"/>
  </r>
  <r>
    <x v="57"/>
    <s v="204-4-18"/>
    <n v="10"/>
    <s v="Productos de cafeteria y restaurante"/>
    <s v="SERVILLETAS EN TELA BLANCA"/>
    <n v="52121602"/>
    <s v="MÍNIMA CUANTÍA"/>
    <n v="4"/>
    <n v="4"/>
    <n v="50"/>
    <n v="249959.49999999997"/>
    <s v="UNIDAD"/>
    <s v="NO SOLICITADAS"/>
  </r>
  <r>
    <x v="57"/>
    <s v="204-4-18"/>
    <n v="10"/>
    <s v="Productos de cafeteria y restaurante"/>
    <s v="PRODUCTOS DE CAFETERIA Y RESTAURANTE (SOBRANTES POR IMPREVISTOS A.P)"/>
    <n v="0"/>
    <s v="MÍNIMA CUANTÍA"/>
    <n v="1"/>
    <n v="6"/>
    <n v="1"/>
    <n v="497540.5"/>
    <s v="GLOBAL"/>
    <s v=""/>
  </r>
  <r>
    <x v="57"/>
    <s v="204-4-2"/>
    <n v="10"/>
    <s v="Dotaciones"/>
    <s v="TOALLAS PARA EL CUERPO (MARCADA CON LOGO DEL CACOM 6) "/>
    <n v="52121701"/>
    <s v="LICITACIÓN PÚBLICA"/>
    <n v="4"/>
    <n v="4"/>
    <n v="10"/>
    <n v="230003.20000000001"/>
    <s v="UNIDAD"/>
    <s v="NO SOLICITADAS"/>
  </r>
  <r>
    <x v="57"/>
    <s v="204-4-2"/>
    <n v="10"/>
    <s v="Dotaciones"/>
    <s v="TOALLAS PARA MANO  (MARCADA CON LOGO DEL CACOM 6) "/>
    <n v="52121701"/>
    <s v="LICITACIÓN PÚBLICA"/>
    <n v="4"/>
    <n v="4"/>
    <n v="10"/>
    <n v="119999.59999999999"/>
    <s v="UNIDAD"/>
    <s v="NO SOLICITADAS"/>
  </r>
  <r>
    <x v="57"/>
    <s v="204-4-2"/>
    <n v="10"/>
    <s v="Dotaciones"/>
    <s v="DOTACIÓN (SOBRANTES POR APROPIACIÓN)"/>
    <n v="0"/>
    <s v="SELECCIÓN ABREVIADA MENOR CUANTÍA"/>
    <n v="1"/>
    <n v="6"/>
    <n v="1"/>
    <n v="58419.5"/>
    <s v="GLOBAL"/>
    <s v=""/>
  </r>
  <r>
    <x v="57"/>
    <s v="204-4-20"/>
    <n v="10"/>
    <s v="Repuestos"/>
    <s v="ALTERNADOR 12V PARA HARLAN"/>
    <n v="26101302"/>
    <s v="SELECCIÓN ABREVIADA MENOR CUANTÍA"/>
    <n v="4"/>
    <n v="7"/>
    <n v="1"/>
    <n v="725698.01"/>
    <s v="UNIDAD"/>
    <s v="NO SOLICITADAS"/>
  </r>
  <r>
    <x v="57"/>
    <s v="204-4-20"/>
    <n v="10"/>
    <s v="Repuestos"/>
    <s v="ALTERNADOR MONTACARGA"/>
    <n v="26101302"/>
    <s v="SELECCIÓN ABREVIADA MENOR CUANTÍA"/>
    <n v="4"/>
    <n v="7"/>
    <n v="1"/>
    <n v="1356802"/>
    <s v="UNIDAD"/>
    <s v="NO SOLICITADAS"/>
  </r>
  <r>
    <x v="57"/>
    <s v="204-4-20"/>
    <n v="10"/>
    <s v="Repuestos"/>
    <s v="ALTERNADOR PARA TUG"/>
    <n v="26101302"/>
    <s v="SELECCIÓN ABREVIADA MENOR CUANTÍA"/>
    <n v="4"/>
    <n v="7"/>
    <n v="1"/>
    <n v="725900"/>
    <s v="UNIDAD"/>
    <s v="NO SOLICITADAS"/>
  </r>
  <r>
    <x v="57"/>
    <s v="204-4-20"/>
    <n v="10"/>
    <s v="Repuestos"/>
    <s v="ARRANCADOR PARA HARLAN"/>
    <n v="25173902"/>
    <s v="SELECCIÓN ABREVIADA MENOR CUANTÍA"/>
    <n v="4"/>
    <n v="7"/>
    <n v="2"/>
    <n v="1249500"/>
    <s v="UNIDAD"/>
    <s v="NO SOLICITADAS"/>
  </r>
  <r>
    <x v="57"/>
    <s v="204-4-20"/>
    <n v="10"/>
    <s v="Repuestos"/>
    <s v="ARRANCADOR TUG"/>
    <n v="25173902"/>
    <s v="SELECCIÓN ABREVIADA MENOR CUANTÍA"/>
    <n v="4"/>
    <n v="7"/>
    <n v="2"/>
    <n v="1249500"/>
    <s v="UNIDAD"/>
    <s v="NO SOLICITADAS"/>
  </r>
  <r>
    <x v="57"/>
    <s v="204-4-20"/>
    <n v="10"/>
    <s v="Repuestos"/>
    <s v="BATERIA 12 VOLTIOS  PARA CARRO REF. 31H "/>
    <n v="26111703"/>
    <s v="SELECCIÓN ABREVIADA MENOR CUANTÍA"/>
    <n v="4"/>
    <n v="7"/>
    <n v="10"/>
    <n v="3927000"/>
    <s v="UNIDAD"/>
    <s v="NO SOLICITADAS"/>
  </r>
  <r>
    <x v="57"/>
    <s v="204-4-20"/>
    <n v="10"/>
    <s v="Repuestos"/>
    <s v="BATERIA 12 VOLTIOS 31H-1200"/>
    <n v="26111703"/>
    <s v="SELECCIÓN ABREVIADA MENOR CUANTÍA"/>
    <n v="4"/>
    <n v="7"/>
    <n v="5"/>
    <n v="1963500"/>
    <s v="UNIDAD"/>
    <s v="NO SOLICITADAS"/>
  </r>
  <r>
    <x v="57"/>
    <s v="204-4-20"/>
    <n v="10"/>
    <s v="Repuestos"/>
    <s v="BATERIA 12 VOLTIOS PARA CARRO REF. 24BD-750"/>
    <n v="26111703"/>
    <s v="SELECCIÓN ABREVIADA MENOR CUANTÍA"/>
    <n v="4"/>
    <n v="7"/>
    <n v="10"/>
    <n v="3808000"/>
    <s v="UNIDAD"/>
    <s v="NO SOLICITADAS"/>
  </r>
  <r>
    <x v="57"/>
    <s v="204-4-20"/>
    <n v="10"/>
    <s v="Repuestos"/>
    <s v="BELT FAN CORREA ALTERNADOR HARLAN P/N 5680412021748"/>
    <n v="26111802"/>
    <s v="SELECCIÓN ABREVIADA MENOR CUANTÍA"/>
    <n v="4"/>
    <n v="7"/>
    <n v="3"/>
    <n v="749700"/>
    <s v="UNIDAD"/>
    <s v="NO SOLICITADAS"/>
  </r>
  <r>
    <x v="57"/>
    <s v="204-4-20"/>
    <n v="10"/>
    <s v="Repuestos"/>
    <s v="BOMBILLO AHORRADOR DE 20-25 W ESPIRAL 110V"/>
    <n v="39101600"/>
    <s v="MÍNIMA CUANTÍA"/>
    <n v="5"/>
    <n v="6"/>
    <n v="20"/>
    <n v="119000"/>
    <s v="UNIDAD"/>
    <s v="NO SOLICITADAS"/>
  </r>
  <r>
    <x v="57"/>
    <s v="204-4-20"/>
    <n v="10"/>
    <s v="Repuestos"/>
    <s v="BOMBILLO AHORRADOR DE 9-11 W ESPIRAL 110 V"/>
    <n v="39101600"/>
    <s v="MÍNIMA CUANTÍA"/>
    <n v="5"/>
    <n v="6"/>
    <n v="20"/>
    <n v="119000"/>
    <s v="UNIDAD"/>
    <s v="NO SOLICITADAS"/>
  </r>
  <r>
    <x v="57"/>
    <s v="204-4-20"/>
    <n v="10"/>
    <s v="Repuestos"/>
    <s v="BOMBILLO MAXI LITE LAMP BT-37 P/N 610211"/>
    <n v="39101600"/>
    <s v="SELECCIÓN ABREVIADA MENOR CUANTÍA"/>
    <n v="4"/>
    <n v="7"/>
    <n v="5"/>
    <n v="214200"/>
    <s v="UNIDAD"/>
    <s v="NO SOLICITADAS"/>
  </r>
  <r>
    <x v="57"/>
    <s v="204-4-20"/>
    <n v="10"/>
    <s v="Repuestos"/>
    <s v="BOMBILLO MH 400 W 220 V"/>
    <n v="39101600"/>
    <s v="MÍNIMA CUANTÍA"/>
    <n v="5"/>
    <n v="6"/>
    <n v="20"/>
    <n v="1190000"/>
    <s v="UNIDAD"/>
    <s v="NO SOLICITADAS"/>
  </r>
  <r>
    <x v="57"/>
    <s v="204-4-20"/>
    <n v="10"/>
    <s v="Repuestos"/>
    <s v="BOMBILLO OJO DE BUEY AHORRADOR, TIPO DICROICO, GU10, 5 CM DE DIAMETRO, 110 V, CON LENTE Y BASE GU10, LUZ CALIDA"/>
    <n v="39101600"/>
    <s v="MÍNIMA CUANTÍA"/>
    <n v="5"/>
    <n v="6"/>
    <n v="10"/>
    <n v="83300"/>
    <s v="UNIDAD"/>
    <s v="NO SOLICITADAS"/>
  </r>
  <r>
    <x v="57"/>
    <s v="204-4-20"/>
    <n v="10"/>
    <s v="Repuestos"/>
    <s v="BOMBILLO TUBO SODIO 400W"/>
    <n v="39101600"/>
    <s v="MÍNIMA CUANTÍA"/>
    <n v="5"/>
    <n v="6"/>
    <n v="40"/>
    <n v="1047200"/>
    <s v="UNIDAD"/>
    <s v="NO SOLICITADAS"/>
  </r>
  <r>
    <x v="57"/>
    <s v="204-4-20"/>
    <n v="10"/>
    <s v="Repuestos"/>
    <s v="BOMBILLOS AHORRADORES"/>
    <n v="39101600"/>
    <s v="MÍNIMA CUANTÍA"/>
    <n v="4"/>
    <n v="4"/>
    <n v="36"/>
    <n v="235620"/>
    <s v="UNIDAD"/>
    <s v="NO SOLICITADAS"/>
  </r>
  <r>
    <x v="57"/>
    <s v="204-4-20"/>
    <n v="10"/>
    <s v="Repuestos"/>
    <s v="BROCA DE 1/8"/>
    <n v="20111600"/>
    <s v="MÍNIMA CUANTÍA"/>
    <n v="5"/>
    <n v="3"/>
    <n v="30"/>
    <n v="35700"/>
    <s v="UNIDAD"/>
    <s v="NO SOLICITADAS"/>
  </r>
  <r>
    <x v="57"/>
    <s v="204-4-20"/>
    <n v="10"/>
    <s v="Repuestos"/>
    <s v="BROCA DE 3/16"/>
    <n v="20111600"/>
    <s v="MÍNIMA CUANTÍA"/>
    <n v="5"/>
    <n v="3"/>
    <n v="30"/>
    <n v="32130"/>
    <s v="UNIDAD"/>
    <s v="NO SOLICITADAS"/>
  </r>
  <r>
    <x v="57"/>
    <s v="204-4-20"/>
    <n v="10"/>
    <s v="Repuestos"/>
    <s v="BROCA DE 9/64"/>
    <n v="20111600"/>
    <s v="MÍNIMA CUANTÍA"/>
    <n v="5"/>
    <n v="3"/>
    <n v="30"/>
    <n v="92820"/>
    <s v="UNIDAD"/>
    <s v="NO SOLICITADAS"/>
  </r>
  <r>
    <x v="57"/>
    <s v="204-4-20"/>
    <n v="10"/>
    <s v="Repuestos"/>
    <s v="CADENA MOTOSIERRA"/>
    <n v="27112823"/>
    <s v="MÍNIMA CUANTÍA"/>
    <n v="4"/>
    <n v="4"/>
    <n v="2"/>
    <n v="105601"/>
    <s v="UNIDAD"/>
    <s v="NO SOLICITADAS"/>
  </r>
  <r>
    <x v="57"/>
    <s v="204-4-20"/>
    <n v="10"/>
    <s v="Repuestos"/>
    <s v="COMPRESOR RECIPROCANTE 3 TONELADAS"/>
    <n v="40151606"/>
    <s v="MÍNIMA CUANTÍA"/>
    <n v="5"/>
    <n v="6"/>
    <n v="2"/>
    <n v="3399830"/>
    <s v="UNIDAD"/>
    <s v="NO SOLICITADAS"/>
  </r>
  <r>
    <x v="57"/>
    <s v="204-4-20"/>
    <n v="10"/>
    <s v="Repuestos"/>
    <s v="CONTACTOR TRIPOLAR LC1D09 9 A"/>
    <n v="39121500"/>
    <s v="MÍNIMA CUANTÍA"/>
    <n v="5"/>
    <n v="6"/>
    <n v="10"/>
    <n v="1190000"/>
    <s v="UNIDAD"/>
    <s v="NO SOLICITADAS"/>
  </r>
  <r>
    <x v="57"/>
    <s v="204-4-20"/>
    <n v="10"/>
    <s v="Repuestos"/>
    <s v="CONTACTOR TRIPOLAR LC1D12 12 A"/>
    <n v="39121500"/>
    <s v="MÍNIMA CUANTÍA"/>
    <n v="5"/>
    <n v="6"/>
    <n v="10"/>
    <n v="1190000"/>
    <s v="UNIDAD"/>
    <s v="NO SOLICITADAS"/>
  </r>
  <r>
    <x v="57"/>
    <s v="204-4-20"/>
    <n v="10"/>
    <s v="Repuestos"/>
    <s v="CONTACTOR TRIPOLAR LC1D65 65 A"/>
    <n v="39121500"/>
    <s v="MÍNIMA CUANTÍA"/>
    <n v="5"/>
    <n v="6"/>
    <n v="10"/>
    <n v="1309000"/>
    <s v="UNIDAD"/>
    <s v="NO SOLICITADAS"/>
  </r>
  <r>
    <x v="57"/>
    <s v="204-4-20"/>
    <n v="10"/>
    <s v="Repuestos"/>
    <s v="CORDÓN DE ARRANQUE 3X850 MM"/>
    <n v="31152102"/>
    <s v="MÍNIMA CUANTÍA"/>
    <n v="4"/>
    <n v="4"/>
    <n v="10"/>
    <n v="59999.799999999996"/>
    <s v="UNIDAD"/>
    <s v="NO SOLICITADAS"/>
  </r>
  <r>
    <x v="57"/>
    <s v="204-4-20"/>
    <n v="10"/>
    <s v="Repuestos"/>
    <s v="CUCHILLAS  TRACTOR HERO ZERO"/>
    <n v="22101703"/>
    <s v="MÍNIMA CUANTÍA"/>
    <n v="4"/>
    <n v="4"/>
    <n v="9"/>
    <n v="630003.05999999994"/>
    <s v="UNIDAD"/>
    <s v="NO SOLICITADAS"/>
  </r>
  <r>
    <x v="57"/>
    <s v="204-4-20"/>
    <n v="10"/>
    <s v="Repuestos"/>
    <s v="CUCHILLAS GUADAÑA"/>
    <n v="22101703"/>
    <s v="MÍNIMA CUANTÍA"/>
    <n v="4"/>
    <n v="4"/>
    <n v="240"/>
    <n v="1080072"/>
    <s v="UNIDAD"/>
    <s v="NO SOLICITADAS"/>
  </r>
  <r>
    <x v="57"/>
    <s v="204-4-20"/>
    <n v="10"/>
    <s v="Repuestos"/>
    <s v="CUCHILLAS PARA CALADORA DE 14&quot; "/>
    <s v="27112000"/>
    <s v="SELECCIÓN ABREVIADA MENOR CUANTÍA"/>
    <n v="4"/>
    <n v="7"/>
    <n v="2"/>
    <n v="48740.26"/>
    <s v="UNIDAD"/>
    <s v="NO SOLICITADAS"/>
  </r>
  <r>
    <x v="57"/>
    <s v="204-4-20"/>
    <n v="10"/>
    <s v="Repuestos"/>
    <s v="DISCO ESMERIL"/>
    <n v="23131503"/>
    <s v="MÍNIMA CUANTÍA"/>
    <n v="4"/>
    <n v="4"/>
    <n v="12"/>
    <n v="90006.84"/>
    <s v="UNIDAD"/>
    <s v="NO SOLICITADAS"/>
  </r>
  <r>
    <x v="57"/>
    <s v="204-4-20"/>
    <n v="10"/>
    <s v="Repuestos"/>
    <s v="EMBRAGUE"/>
    <n v="26101736"/>
    <s v="MÍNIMA CUANTÍA"/>
    <n v="4"/>
    <n v="4"/>
    <n v="10"/>
    <n v="700005.6"/>
    <s v="UNIDAD"/>
    <s v="NO SOLICITADAS"/>
  </r>
  <r>
    <x v="57"/>
    <s v="204-4-20"/>
    <n v="10"/>
    <s v="Repuestos"/>
    <s v="EMPAQUES BOTELLA DE DIRECCION MONTACARGA"/>
    <n v="31181701"/>
    <s v="SELECCIÓN ABREVIADA MENOR CUANTÍA"/>
    <n v="4"/>
    <n v="7"/>
    <n v="3"/>
    <n v="928200"/>
    <s v="UNIDAD"/>
    <s v="NO SOLICITADAS"/>
  </r>
  <r>
    <x v="57"/>
    <s v="204-4-20"/>
    <n v="10"/>
    <s v="Repuestos"/>
    <s v="FILTRO COMBUSTIBLE ACPM"/>
    <n v="40161500"/>
    <s v="SELECCIÓN ABREVIADA MENOR CUANTÍA"/>
    <n v="4"/>
    <n v="7"/>
    <n v="5"/>
    <n v="300000"/>
    <s v="UNIDAD"/>
    <s v="NO SOLICITADAS"/>
  </r>
  <r>
    <x v="57"/>
    <s v="204-4-20"/>
    <n v="10"/>
    <s v="Repuestos"/>
    <s v="JAULA DE AGUJAS"/>
    <n v="31171512"/>
    <s v="MÍNIMA CUANTÍA"/>
    <n v="4"/>
    <n v="4"/>
    <n v="10"/>
    <n v="87001"/>
    <s v="UNIDAD"/>
    <s v="NO SOLICITADAS"/>
  </r>
  <r>
    <x v="57"/>
    <s v="204-4-20"/>
    <n v="10"/>
    <s v="Repuestos"/>
    <s v="JUEGO DE BROCAS Y CINCELES PLUS"/>
    <n v="20111600"/>
    <s v="MÍNIMA CUANTÍA"/>
    <n v="5"/>
    <n v="3"/>
    <n v="4"/>
    <n v="320348"/>
    <s v="UNIDAD"/>
    <s v="NO SOLICITADAS"/>
  </r>
  <r>
    <x v="57"/>
    <s v="204-4-20"/>
    <n v="10"/>
    <s v="Repuestos"/>
    <s v="JUEGO DE PIEZA DEL CARBURADOR"/>
    <n v="26101710"/>
    <s v="MÍNIMA CUANTÍA"/>
    <n v="4"/>
    <n v="4"/>
    <n v="10"/>
    <n v="249995.2"/>
    <s v="UNIDAD"/>
    <s v="NO SOLICITADAS"/>
  </r>
  <r>
    <x v="57"/>
    <s v="204-4-20"/>
    <n v="10"/>
    <s v="Repuestos"/>
    <s v="JUEGO DE PIÑONES"/>
    <n v="25174209"/>
    <s v="MÍNIMA CUANTÍA"/>
    <n v="4"/>
    <n v="4"/>
    <n v="10"/>
    <n v="1049948.8999999999"/>
    <s v="UNIDAD"/>
    <s v="NO SOLICITADAS"/>
  </r>
  <r>
    <x v="57"/>
    <s v="204-4-20"/>
    <n v="10"/>
    <s v="Repuestos"/>
    <s v="LED TUBE 18W T8 DL"/>
    <n v="39111600"/>
    <s v="MÍNIMA CUANTÍA"/>
    <n v="5"/>
    <n v="6"/>
    <n v="200"/>
    <n v="3808000"/>
    <s v="UNIDAD"/>
    <s v="NO SOLICITADAS"/>
  </r>
  <r>
    <x v="57"/>
    <s v="204-4-20"/>
    <n v="10"/>
    <s v="Repuestos"/>
    <s v="LED TUBE 9W T8 DL"/>
    <n v="39111600"/>
    <s v="MÍNIMA CUANTÍA"/>
    <n v="5"/>
    <n v="6"/>
    <n v="200"/>
    <n v="2618000"/>
    <s v="UNIDAD"/>
    <s v="NO SOLICITADAS"/>
  </r>
  <r>
    <x v="57"/>
    <s v="204-4-20"/>
    <n v="10"/>
    <s v="Repuestos"/>
    <s v="LLANTA DELANTER A PARA HARLAN REF. 6.50-10 N.H.S Y SU NEUMATICO"/>
    <n v="25172504"/>
    <s v="SELECCIÓN ABREVIADA MENOR CUANTÍA"/>
    <n v="4"/>
    <n v="7"/>
    <n v="2"/>
    <n v="714000"/>
    <s v="UNIDAD"/>
    <s v="NO SOLICITADAS"/>
  </r>
  <r>
    <x v="57"/>
    <s v="204-4-20"/>
    <n v="10"/>
    <s v="Repuestos"/>
    <s v="LLANTA JHON DEERE REFERENCIA 26X9.00 R 12 Y SU NEUMATICO"/>
    <n v="25172504"/>
    <s v="SELECCIÓN ABREVIADA MENOR CUANTÍA"/>
    <n v="4"/>
    <n v="7"/>
    <n v="4"/>
    <n v="1237600"/>
    <s v="UNIDAD"/>
    <s v="NO SOLICITADAS"/>
  </r>
  <r>
    <x v="57"/>
    <s v="204-4-20"/>
    <n v="10"/>
    <s v="Repuestos"/>
    <s v="LLANTA PARA PLANTA AMD-0173 REF. 6.90-6.00R-9 NHS"/>
    <n v="25172504"/>
    <s v="SELECCIÓN ABREVIADA MENOR CUANTÍA"/>
    <n v="4"/>
    <n v="7"/>
    <n v="5"/>
    <n v="1547000"/>
    <s v="UNIDAD"/>
    <s v="NO SOLICITADAS"/>
  </r>
  <r>
    <x v="57"/>
    <s v="204-4-20"/>
    <n v="10"/>
    <s v="Repuestos"/>
    <s v="LLANTA PARA PLANTA HOBART REF. 5,30-12 155/80 R 12.177 Y SU NEUMATICO"/>
    <n v="25172504"/>
    <s v="SELECCIÓN ABREVIADA MENOR CUANTÍA"/>
    <n v="4"/>
    <n v="7"/>
    <n v="6"/>
    <n v="1856400"/>
    <s v="UNIDAD"/>
    <s v="NO SOLICITADAS"/>
  </r>
  <r>
    <x v="57"/>
    <s v="204-4-20"/>
    <n v="10"/>
    <s v="Repuestos"/>
    <s v="LLANTA PARA POLARIS DELANTERA  REF AT26X9-12 Y SU NEUMATICO"/>
    <n v="25172504"/>
    <s v="SELECCIÓN ABREVIADA MENOR CUANTÍA"/>
    <n v="4"/>
    <n v="7"/>
    <n v="4"/>
    <n v="1666000"/>
    <s v="UNIDAD"/>
    <s v="NO SOLICITADAS"/>
  </r>
  <r>
    <x v="57"/>
    <s v="204-4-20"/>
    <n v="10"/>
    <s v="Repuestos"/>
    <s v="LLANTA PARA POLARIS TRASERAS REF. AT 26X11-12 Y SU NEUMATICO"/>
    <n v="25172504"/>
    <s v="SELECCIÓN ABREVIADA MENOR CUANTÍA"/>
    <n v="4"/>
    <n v="7"/>
    <n v="4"/>
    <n v="2094400"/>
    <s v="UNIDAD"/>
    <s v="NO SOLICITADAS"/>
  </r>
  <r>
    <x v="57"/>
    <s v="204-4-20"/>
    <n v="10"/>
    <s v="Repuestos"/>
    <s v="LLANTA TRASERA PARA HARLAN REF. LT215.85R16 115/112 Q 10PR Y SU NEUMATICO"/>
    <n v="25172504"/>
    <s v="SELECCIÓN ABREVIADA MENOR CUANTÍA"/>
    <n v="4"/>
    <n v="7"/>
    <n v="3"/>
    <n v="2641800"/>
    <s v="UNIDAD"/>
    <s v="NO SOLICITADAS"/>
  </r>
  <r>
    <x v="57"/>
    <s v="204-4-20"/>
    <n v="10"/>
    <s v="Repuestos"/>
    <s v="LLANTA TUG TRASERA  REF. 8.75-16.5 LT Y SU NEUMATICO"/>
    <n v="25172504"/>
    <s v="SELECCIÓN ABREVIADA MENOR CUANTÍA"/>
    <n v="4"/>
    <n v="7"/>
    <n v="2"/>
    <n v="1023400"/>
    <s v="UNIDAD"/>
    <s v="NO SOLICITADAS"/>
  </r>
  <r>
    <x v="57"/>
    <s v="204-4-20"/>
    <n v="10"/>
    <s v="Repuestos"/>
    <s v="LLANTAS MONTACARGAS  REF. 8,25-15 SD 2000 N.H.S"/>
    <n v="25172504"/>
    <s v="SELECCIÓN ABREVIADA MENOR CUANTÍA"/>
    <n v="4"/>
    <n v="7"/>
    <n v="5"/>
    <n v="2350250"/>
    <s v="UNIDAD"/>
    <s v="NO SOLICITADAS"/>
  </r>
  <r>
    <x v="57"/>
    <s v="204-4-20"/>
    <n v="10"/>
    <s v="Repuestos"/>
    <s v="LLANTAS PARA MJ  REFERENCIA. 5.70/5.00-8 NHS10P.R. Y SU NEUMATICO"/>
    <n v="25172504"/>
    <s v="SELECCIÓN ABREVIADA MENOR CUANTÍA"/>
    <n v="4"/>
    <n v="7"/>
    <n v="7"/>
    <n v="2190790"/>
    <s v="UNIDAD"/>
    <s v="NO SOLICITADAS"/>
  </r>
  <r>
    <x v="57"/>
    <s v="204-4-20"/>
    <n v="10"/>
    <s v="Repuestos"/>
    <s v="LLANTAS TUG DELANTERA REF. 6.90/6.00-9NHS Y SU NEUMATICO"/>
    <n v="25172504"/>
    <s v="SELECCIÓN ABREVIADA MENOR CUANTÍA"/>
    <n v="4"/>
    <n v="7"/>
    <n v="2"/>
    <n v="1666000"/>
    <s v="UNIDAD"/>
    <s v="NO SOLICITADAS"/>
  </r>
  <r>
    <x v="57"/>
    <s v="204-4-20"/>
    <n v="10"/>
    <s v="Repuestos"/>
    <s v="MOTOVENTILADOR DE 1/4 HP HASTA 1550 RPM"/>
    <n v="26101105"/>
    <s v="MÍNIMA CUANTÍA"/>
    <n v="5"/>
    <n v="6"/>
    <n v="10"/>
    <n v="649740"/>
    <s v="UNIDAD"/>
    <s v="NO SOLICITADAS"/>
  </r>
  <r>
    <x v="57"/>
    <s v="204-4-20"/>
    <n v="10"/>
    <s v="Repuestos"/>
    <s v="PANEL LED REDONDO RD"/>
    <n v="39111600"/>
    <s v="MÍNIMA CUANTÍA"/>
    <n v="5"/>
    <n v="6"/>
    <n v="45"/>
    <n v="1071000"/>
    <s v="UNIDAD"/>
    <s v="NO SOLICITADAS"/>
  </r>
  <r>
    <x v="57"/>
    <s v="204-4-20"/>
    <n v="10"/>
    <s v="Repuestos"/>
    <s v="PISTON GUADAÑA STILL 450"/>
    <n v="26101736"/>
    <s v="MÍNIMA CUANTÍA"/>
    <n v="4"/>
    <n v="4"/>
    <n v="10"/>
    <n v="1800005.9"/>
    <s v="UNIDAD"/>
    <s v="NO SOLICITADAS"/>
  </r>
  <r>
    <x v="57"/>
    <s v="204-4-20"/>
    <n v="10"/>
    <s v="Repuestos"/>
    <s v="REPUESTOS PARA VEHICULOS AUTOMOTORES"/>
    <n v="25174800"/>
    <s v="MÍNIMA CUANTÍA"/>
    <n v="6"/>
    <n v="5"/>
    <n v="1"/>
    <n v="30000000"/>
    <s v="GLOBAL"/>
    <s v="NO SOLICITADAS"/>
  </r>
  <r>
    <x v="57"/>
    <s v="204-4-20"/>
    <n v="10"/>
    <s v="Repuestos"/>
    <s v="REPUESTOS PARA VEHICULOS AUTOMOTORES VF 2018"/>
    <n v="25174800"/>
    <s v="MÍNIMA CUANTÍA"/>
    <n v="1"/>
    <n v="5"/>
    <n v="1"/>
    <n v="12999798"/>
    <s v="GLOBAL"/>
    <s v="SI APROBADAS"/>
  </r>
  <r>
    <x v="57"/>
    <s v="204-4-20"/>
    <n v="10"/>
    <s v="Repuestos"/>
    <s v="RODAMIENTO"/>
    <n v="31171504"/>
    <s v="SELECCIÓN ABREVIADA MENOR CUANTÍA"/>
    <n v="5"/>
    <n v="6"/>
    <n v="16"/>
    <n v="124722.08"/>
    <s v="UNIDAD"/>
    <s v="NO SOLICITADAS"/>
  </r>
  <r>
    <x v="57"/>
    <s v="204-4-20"/>
    <n v="10"/>
    <s v="Repuestos"/>
    <s v="RODAMIENTO DE BOLAS"/>
    <n v="31171510"/>
    <s v="MÍNIMA CUANTÍA"/>
    <n v="4"/>
    <n v="4"/>
    <n v="10"/>
    <n v="50004"/>
    <s v="UNIDAD"/>
    <s v="NO SOLICITADAS"/>
  </r>
  <r>
    <x v="57"/>
    <s v="204-4-20"/>
    <n v="10"/>
    <s v="Repuestos"/>
    <s v="SEGMENTO DE COMPRESION"/>
    <n v="40141647"/>
    <s v="MÍNIMA CUANTÍA"/>
    <n v="4"/>
    <n v="4"/>
    <n v="10"/>
    <n v="288003.8"/>
    <s v="UNIDAD"/>
    <s v="NO SOLICITADAS"/>
  </r>
  <r>
    <x v="57"/>
    <s v="204-4-20"/>
    <n v="10"/>
    <s v="Repuestos"/>
    <s v="TAMBOR DEL EMBRAGUE"/>
    <n v="31261505"/>
    <s v="MÍNIMA CUANTÍA"/>
    <n v="4"/>
    <n v="4"/>
    <n v="10"/>
    <n v="429994.6"/>
    <s v="UNIDAD"/>
    <s v="NO SOLICITADAS"/>
  </r>
  <r>
    <x v="57"/>
    <s v="204-4-20"/>
    <n v="10"/>
    <s v="Repuestos"/>
    <s v="TERMOSTATOS"/>
    <n v="41112209"/>
    <s v="SELECCIÓN ABREVIADA MENOR CUANTÍA"/>
    <n v="5"/>
    <n v="6"/>
    <n v="2"/>
    <n v="40460"/>
    <s v="UNIDAD"/>
    <s v="NO SOLICITADAS"/>
  </r>
  <r>
    <x v="57"/>
    <s v="204-4-20"/>
    <n v="10"/>
    <s v="Repuestos"/>
    <s v="TUBO T8 32W"/>
    <n v="39101600"/>
    <s v="MÍNIMA CUANTÍA"/>
    <n v="5"/>
    <n v="6"/>
    <n v="40"/>
    <n v="271320"/>
    <s v="UNIDAD"/>
    <s v="NO SOLICITADAS"/>
  </r>
  <r>
    <x v="57"/>
    <s v="204-4-20"/>
    <n v="10"/>
    <s v="Repuestos"/>
    <s v="TUBO T8 DE 17W, 6500 K."/>
    <n v="39101600"/>
    <s v="MÍNIMA CUANTÍA"/>
    <n v="5"/>
    <n v="6"/>
    <n v="40"/>
    <n v="252280"/>
    <s v="UNIDAD"/>
    <s v="NO SOLICITADAS"/>
  </r>
  <r>
    <x v="57"/>
    <s v="204-4-20"/>
    <n v="10"/>
    <s v="Repuestos"/>
    <s v="VALVULA DE SERVICIOS"/>
    <n v="20121451"/>
    <s v="SELECCIÓN ABREVIADA MENOR CUANTÍA"/>
    <n v="5"/>
    <n v="6"/>
    <n v="1"/>
    <n v="87745.03"/>
    <s v="UNIDAD"/>
    <s v="NO SOLICITADAS"/>
  </r>
  <r>
    <x v="57"/>
    <s v="204-4-20"/>
    <n v="10"/>
    <s v="Repuestos"/>
    <s v="VALVULA SOLENOIDE"/>
    <n v="20121451"/>
    <s v="SELECCIÓN ABREVIADA MENOR CUANTÍA"/>
    <n v="5"/>
    <n v="6"/>
    <n v="2"/>
    <n v="194990.26"/>
    <s v="UNIDAD"/>
    <s v="NO SOLICITADAS"/>
  </r>
  <r>
    <x v="57"/>
    <s v="204-4-20"/>
    <n v="10"/>
    <s v="Repuestos"/>
    <s v="YOYO PARA GUADAÑA"/>
    <n v="27112000"/>
    <s v="SELECCIÓN ABREVIADA MENOR CUANTÍA"/>
    <n v="4"/>
    <n v="7"/>
    <n v="2"/>
    <n v="82001.02"/>
    <s v="UNIDAD"/>
    <s v="NO SOLICITADAS"/>
  </r>
  <r>
    <x v="57"/>
    <s v="204-4-20"/>
    <n v="10"/>
    <s v="Repuestos"/>
    <s v="REPUESTOS (SOBRANTES POR APROPIACION A.P)"/>
    <n v="0"/>
    <s v="MÍNIMA CUANTÍA"/>
    <n v="1"/>
    <n v="6"/>
    <n v="1"/>
    <n v="9460.74"/>
    <s v="GLOBAL"/>
    <s v="NO SOLICITADAS"/>
  </r>
  <r>
    <x v="57"/>
    <s v="204-4-21"/>
    <n v="10"/>
    <s v="Utensilios de cafeteria"/>
    <s v="SARTEN"/>
    <n v="48101808"/>
    <s v="MÍNIMA CUANTÍA"/>
    <n v="8"/>
    <n v="8"/>
    <n v="3"/>
    <n v="171360"/>
    <s v="UNIDAD"/>
    <s v="NO SOLICITADAS"/>
  </r>
  <r>
    <x v="57"/>
    <s v="204-4-21"/>
    <n v="10"/>
    <s v="Utensilios de cafeteria"/>
    <s v="TABLA PARA PICAR"/>
    <n v="52151606"/>
    <s v="MÍNIMA CUANTÍA"/>
    <n v="8"/>
    <n v="8"/>
    <n v="3"/>
    <n v="124950"/>
    <s v="UNIDAD"/>
    <s v="NO SOLICITADAS"/>
  </r>
  <r>
    <x v="57"/>
    <s v="204-4-21"/>
    <n v="10"/>
    <s v="Utensilios de cafeteria"/>
    <s v="CALDERO DE 44 CM"/>
    <n v="48101531"/>
    <s v="MÍNIMA CUANTÍA"/>
    <n v="8"/>
    <n v="8"/>
    <n v="3"/>
    <n v="410550"/>
    <s v="UNIDAD"/>
    <s v="NO SOLICITADAS"/>
  </r>
  <r>
    <x v="57"/>
    <s v="204-4-21"/>
    <n v="10"/>
    <s v="Utensilios de cafeteria"/>
    <s v="OLLA  PRESION  13 LT"/>
    <n v="48101529"/>
    <s v="MÍNIMA CUANTÍA"/>
    <n v="8"/>
    <n v="8"/>
    <n v="3"/>
    <n v="499800"/>
    <s v="UNIDAD"/>
    <s v="NO SOLICITADAS"/>
  </r>
  <r>
    <x v="57"/>
    <s v="204-4-21"/>
    <n v="10"/>
    <s v="Utensilios de cafeteria"/>
    <s v="OLLA CHOCOLATERA"/>
    <n v="48101908"/>
    <s v="MÍNIMA CUANTÍA"/>
    <n v="8"/>
    <n v="8"/>
    <n v="3"/>
    <n v="214200"/>
    <s v="UNIDAD"/>
    <s v="NO SOLICITADAS"/>
  </r>
  <r>
    <x v="57"/>
    <s v="204-4-21"/>
    <n v="10"/>
    <s v="Utensilios de cafeteria"/>
    <s v="JARRA ACERO INOXIDABLE 2 LT"/>
    <n v="24112601"/>
    <s v="MÍNIMA CUANTÍA"/>
    <n v="8"/>
    <n v="8"/>
    <n v="3"/>
    <n v="285600"/>
    <s v="UNIDAD"/>
    <s v="NO SOLICITADAS"/>
  </r>
  <r>
    <x v="57"/>
    <s v="204-4-21"/>
    <n v="10"/>
    <s v="Utensilios de cafeteria"/>
    <s v="ESPUMADERA INSTITUCIONAL"/>
    <n v="52151604"/>
    <s v="MÍNIMA CUANTÍA"/>
    <n v="8"/>
    <n v="8"/>
    <n v="3"/>
    <n v="67830"/>
    <s v="UNIDAD"/>
    <s v="NO SOLICITADAS"/>
  </r>
  <r>
    <x v="57"/>
    <s v="204-4-21"/>
    <n v="10"/>
    <s v="Utensilios de cafeteria"/>
    <s v="CUCHARA INDUSTRIAL "/>
    <n v="48101815"/>
    <s v="MÍNIMA CUANTÍA"/>
    <n v="8"/>
    <n v="8"/>
    <n v="3"/>
    <n v="55335"/>
    <s v="UNIDAD"/>
    <s v="NO SOLICITADAS"/>
  </r>
  <r>
    <x v="57"/>
    <s v="204-4-21"/>
    <n v="10"/>
    <s v="Utensilios de cafeteria"/>
    <s v="TENEDOR GRANDE"/>
    <n v="48101815"/>
    <s v="MÍNIMA CUANTÍA"/>
    <n v="8"/>
    <n v="8"/>
    <n v="3"/>
    <n v="53550"/>
    <s v="UNIDAD"/>
    <s v="NO SOLICITADAS"/>
  </r>
  <r>
    <x v="57"/>
    <s v="204-4-21"/>
    <n v="10"/>
    <s v="Utensilios de cafeteria"/>
    <s v="CUCHARON INDUSTRIAL"/>
    <n v="48101803"/>
    <s v="MÍNIMA CUANTÍA"/>
    <n v="8"/>
    <n v="8"/>
    <n v="3"/>
    <n v="53550"/>
    <s v="UNIDAD"/>
    <s v="NO SOLICITADAS"/>
  </r>
  <r>
    <x v="57"/>
    <s v="204-4-21"/>
    <n v="10"/>
    <s v="Utensilios de cafeteria"/>
    <s v="CUCHILLO MEDIANO"/>
    <n v="52151658"/>
    <s v="MÍNIMA CUANTÍA"/>
    <n v="8"/>
    <n v="8"/>
    <n v="3"/>
    <n v="71400"/>
    <s v="UNIDAD"/>
    <s v="NO SOLICITADAS"/>
  </r>
  <r>
    <x v="57"/>
    <s v="204-4-21"/>
    <n v="10"/>
    <s v="Utensilios de cafeteria"/>
    <s v="CUCHILLO GRANDE"/>
    <n v="52151658"/>
    <s v="MÍNIMA CUANTÍA"/>
    <n v="8"/>
    <n v="8"/>
    <n v="3"/>
    <n v="82110"/>
    <s v="UNIDAD"/>
    <s v="NO SOLICITADAS"/>
  </r>
  <r>
    <x v="57"/>
    <s v="204-4-21"/>
    <n v="10"/>
    <s v="Utensilios de cafeteria"/>
    <s v="MOLINILLO MADERA"/>
    <n v="52151600"/>
    <s v="MÍNIMA CUANTÍA"/>
    <n v="8"/>
    <n v="8"/>
    <n v="3"/>
    <n v="14280"/>
    <s v="UNIDAD"/>
    <s v="NO SOLICITADAS"/>
  </r>
  <r>
    <x v="57"/>
    <s v="204-4-21"/>
    <n v="10"/>
    <s v="Utensilios de cafeteria"/>
    <s v="OLLA EN ACERO INOXIDABLE 40 CM"/>
    <n v="48101518"/>
    <s v="MÍNIMA CUANTÍA"/>
    <n v="8"/>
    <n v="8"/>
    <n v="3"/>
    <n v="535500"/>
    <s v="UNIDAD"/>
    <s v="NO SOLICITADAS"/>
  </r>
  <r>
    <x v="57"/>
    <s v="204-4-21"/>
    <n v="10"/>
    <s v="Utensilios de cafeteria"/>
    <s v="UTENCILIOS DE CAFETERIA (SOBRANTE POR APROPIACION A.P)"/>
    <n v="0"/>
    <s v="MÍNIMA CUANTÍA"/>
    <n v="1"/>
    <n v="6"/>
    <n v="1"/>
    <n v="1334985"/>
    <s v="GLOBAL"/>
    <s v=""/>
  </r>
  <r>
    <x v="57"/>
    <s v="204-4-23"/>
    <n v="10"/>
    <s v="Otros materiales y suministros"/>
    <s v="ACEITE LUBRICACION DIESEL 15W -40 "/>
    <n v="15121501"/>
    <s v="SELECCIÓN ABREVIADA MENOR CUANTÍA"/>
    <n v="4"/>
    <n v="7"/>
    <n v="3"/>
    <n v="258390"/>
    <s v="UNIDAD"/>
    <s v="NO SOLICITADAS"/>
  </r>
  <r>
    <x v="57"/>
    <s v="204-4-23"/>
    <n v="10"/>
    <s v="Otros materiales y suministros"/>
    <s v="ACEITE LUBRICANTE PENETRANTE REFERENCIA 52010  X  1 GALON (3.785ML)"/>
    <n v="15121503"/>
    <s v="SELECCIÓN ABREVIADA MENOR CUANTÍA"/>
    <n v="4"/>
    <n v="7"/>
    <n v="5"/>
    <n v="454575"/>
    <s v="GALON"/>
    <s v="NO SOLICITADAS"/>
  </r>
  <r>
    <x v="57"/>
    <s v="204-4-23"/>
    <n v="10"/>
    <s v="Otros materiales y suministros"/>
    <s v="ACEITE LUBRICANTE PENETRANTE SPRAY REFERENCIA 34001 SKU:59287  X 400 ML"/>
    <n v="15121503"/>
    <s v="SELECCIÓN ABREVIADA MENOR CUANTÍA"/>
    <n v="4"/>
    <n v="7"/>
    <n v="6"/>
    <n v="258390"/>
    <s v="UNIDAD"/>
    <s v="NO SOLICITADAS"/>
  </r>
  <r>
    <x v="57"/>
    <s v="204-4-23"/>
    <n v="10"/>
    <s v="Otros materiales y suministros"/>
    <s v="ALAMBRE DE FRENADO DE USO AERONAUTICO CAL. 20 P/N MS20995C20"/>
    <n v="26121508"/>
    <s v="SELECCIÓN ABREVIADA MENOR CUANTÍA"/>
    <n v="4"/>
    <n v="7"/>
    <n v="1"/>
    <n v="33495"/>
    <s v="UNIDAD"/>
    <s v="NO SOLICITADAS"/>
  </r>
  <r>
    <x v="57"/>
    <s v="204-4-23"/>
    <n v="10"/>
    <s v="Otros materiales y suministros"/>
    <s v="ALAMBRE DE FRENADO DE USO AERONAUTICO CAL. 22 "/>
    <n v="26121508"/>
    <s v="SELECCIÓN ABREVIADA MENOR CUANTÍA"/>
    <n v="4"/>
    <n v="7"/>
    <n v="9"/>
    <n v="301455"/>
    <s v="UNIDAD"/>
    <s v="NO SOLICITADAS"/>
  </r>
  <r>
    <x v="57"/>
    <s v="204-4-23"/>
    <n v="10"/>
    <s v="Otros materiales y suministros"/>
    <s v="ALAMBRE DE FRENADO DE USO AERONAUTICO CAL. 25 "/>
    <n v="26121508"/>
    <s v="SELECCIÓN ABREVIADA MENOR CUANTÍA"/>
    <n v="4"/>
    <n v="7"/>
    <n v="9"/>
    <n v="301455"/>
    <s v="UNIDAD"/>
    <s v="NO SOLICITADAS"/>
  </r>
  <r>
    <x v="57"/>
    <s v="204-4-23"/>
    <n v="10"/>
    <s v="Otros materiales y suministros"/>
    <s v="ALAMBRE DE FRENADO DE USO AERONAUTICO CAL. 32 "/>
    <n v="26121508"/>
    <s v="SELECCIÓN ABREVIADA MENOR CUANTÍA"/>
    <n v="4"/>
    <n v="7"/>
    <n v="11"/>
    <n v="368445"/>
    <s v="UNIDAD"/>
    <s v="NO SOLICITADAS"/>
  </r>
  <r>
    <x v="57"/>
    <s v="204-4-23"/>
    <n v="10"/>
    <s v="Otros materiales y suministros"/>
    <s v="ALAMBRE DE FRENADO DE USO AERONAUTICO CAL. 40 "/>
    <n v="26121508"/>
    <s v="SELECCIÓN ABREVIADA MENOR CUANTÍA"/>
    <n v="4"/>
    <n v="7"/>
    <n v="9"/>
    <n v="301455"/>
    <s v="UNIDAD"/>
    <s v="NO SOLICITADAS"/>
  </r>
  <r>
    <x v="57"/>
    <s v="204-4-23"/>
    <n v="10"/>
    <s v="Otros materiales y suministros"/>
    <s v="ALCOHOL DESNATURALIZADO"/>
    <n v="12352104"/>
    <s v="SELECCIÓN ABREVIADA MENOR CUANTÍA"/>
    <n v="4"/>
    <n v="7"/>
    <n v="13"/>
    <n v="2114970"/>
    <s v="GALON"/>
    <s v="NO SOLICITADAS"/>
  </r>
  <r>
    <x v="57"/>
    <s v="204-4-23"/>
    <n v="10"/>
    <s v="Otros materiales y suministros"/>
    <s v="ANTICORROSIVO - INHIBIDOR DE CORROSION SECO SPRAY P/N SP-350"/>
    <n v="12164201"/>
    <s v="SELECCIÓN ABREVIADA MENOR CUANTÍA"/>
    <n v="4"/>
    <n v="7"/>
    <n v="9"/>
    <n v="301455"/>
    <s v="UNIDAD"/>
    <s v="NO SOLICITADAS"/>
  </r>
  <r>
    <x v="57"/>
    <s v="204-4-23"/>
    <n v="10"/>
    <s v="Otros materiales y suministros"/>
    <s v="ANTICORROSIVO - INHIBIDOR DE CORROSION SECO SPRAY P/N SP-400"/>
    <n v="12164201"/>
    <s v="SELECCIÓN ABREVIADA MENOR CUANTÍA"/>
    <n v="4"/>
    <n v="7"/>
    <n v="9"/>
    <n v="301455"/>
    <s v="UNIDAD"/>
    <s v="NO SOLICITADAS"/>
  </r>
  <r>
    <x v="57"/>
    <s v="204-4-23"/>
    <n v="10"/>
    <s v="Otros materiales y suministros"/>
    <s v="ARRANCADOR TIPO PARALELO"/>
    <n v="39121700"/>
    <s v="MÍNIMA CUANTÍA"/>
    <n v="5"/>
    <n v="6"/>
    <n v="30"/>
    <n v="1535100"/>
    <s v="UNIDAD"/>
    <s v="NO SOLICITADAS"/>
  </r>
  <r>
    <x v="57"/>
    <s v="204-4-23"/>
    <n v="10"/>
    <s v="Otros materiales y suministros"/>
    <s v="BALASTRO ELECTRONICO DE ENCENDIDO RAPIDO 2X40 WATTIOS 120VAC "/>
    <n v="39111500"/>
    <s v="SELECCIÓN ABREVIADA MENOR CUANTÍA"/>
    <n v="4"/>
    <n v="7"/>
    <n v="15"/>
    <n v="629010"/>
    <s v="UNIDAD"/>
    <s v="NO SOLICITADAS"/>
  </r>
  <r>
    <x v="57"/>
    <s v="204-4-23"/>
    <n v="10"/>
    <s v="Otros materiales y suministros"/>
    <s v="BALLETILLA BLANCA"/>
    <n v="47131500"/>
    <s v="SELECCIÓN ABREVIADA MENOR CUANTÍA"/>
    <n v="4"/>
    <n v="7"/>
    <n v="3"/>
    <n v="18270"/>
    <s v="METRO"/>
    <s v="NO SOLICITADAS"/>
  </r>
  <r>
    <x v="57"/>
    <s v="204-4-23"/>
    <n v="10"/>
    <s v="Otros materiales y suministros"/>
    <s v="BALLETILLA ROJA "/>
    <n v="47131500"/>
    <s v="SELECCIÓN ABREVIADA MENOR CUANTÍA"/>
    <n v="4"/>
    <n v="7"/>
    <n v="3"/>
    <n v="18270"/>
    <s v="METRO"/>
    <s v="NO SOLICITADAS"/>
  </r>
  <r>
    <x v="57"/>
    <s v="204-4-23"/>
    <n v="10"/>
    <s v="Otros materiales y suministros"/>
    <s v="BANDERA DE COLOMBIA 1,50MT DE ALTO X 50MT CON OJALES REFORZADOS CADA 50CM "/>
    <n v="55121715"/>
    <s v="MÍNIMA CUANTÍA"/>
    <n v="4"/>
    <n v="3"/>
    <n v="2"/>
    <n v="833000"/>
    <s v="UNIDAD"/>
    <s v="NO SOLICITADAS"/>
  </r>
  <r>
    <x v="57"/>
    <s v="204-4-23"/>
    <n v="10"/>
    <s v="Otros materiales y suministros"/>
    <s v="BANDERA DE COLOMBIA TIPO PABELLON DE UNIDAD"/>
    <n v="55121715"/>
    <s v="MÍNIMA CUANTÍA"/>
    <n v="4"/>
    <n v="3"/>
    <n v="3"/>
    <n v="642600"/>
    <s v="UNIDAD"/>
    <s v="NO SOLICITADAS"/>
  </r>
  <r>
    <x v="57"/>
    <s v="204-4-23"/>
    <n v="10"/>
    <s v="Otros materiales y suministros"/>
    <s v="BANDERINES"/>
    <n v="55121715"/>
    <s v="MÍNIMA CUANTÍA"/>
    <n v="4"/>
    <n v="3"/>
    <n v="8"/>
    <n v="856800"/>
    <s v="UNIDAD"/>
    <s v="NO SOLICITADAS"/>
  </r>
  <r>
    <x v="57"/>
    <s v="204-4-23"/>
    <n v="10"/>
    <s v="Otros materiales y suministros"/>
    <s v="ESTANDARTE CACOM-6 TIPO PABELLON DE UNIDAD"/>
    <n v="55121715"/>
    <s v="MÍNIMA CUANTÍA"/>
    <n v="4"/>
    <n v="3"/>
    <n v="3"/>
    <n v="892500"/>
    <s v="UNIDAD"/>
    <s v="NO SOLICITADAS"/>
  </r>
  <r>
    <x v="57"/>
    <s v="204-4-23"/>
    <n v="10"/>
    <s v="Otros materiales y suministros"/>
    <s v="BASTON LUMINOS PARA TRAFICO AEREO"/>
    <n v="55121719"/>
    <s v="MÍNIMA CUANTÍA"/>
    <n v="3"/>
    <n v="2"/>
    <n v="4"/>
    <n v="238000"/>
    <s v="UNIDAD"/>
    <s v="NO SOLICITADAS"/>
  </r>
  <r>
    <x v="57"/>
    <s v="204-4-23"/>
    <n v="10"/>
    <s v="Otros materiales y suministros"/>
    <s v="BATERIA ALKALINA 9v REF MAX®"/>
    <n v="26111700"/>
    <s v="SELECCIÓN ABREVIADA MENOR CUANTÍA"/>
    <n v="4"/>
    <n v="7"/>
    <n v="3"/>
    <n v="35235"/>
    <s v="UNIDAD"/>
    <s v="NO SOLICITADAS"/>
  </r>
  <r>
    <x v="57"/>
    <s v="204-4-23"/>
    <n v="10"/>
    <s v="Otros materiales y suministros"/>
    <s v="BATERIA LITHIUM DE ALTA DURABILIDAD, TAMAÑO AA, VOLTAJE NOMINAL 1.5 VOLTIOS,  PESAN 1/3 MENOS QUE LAS PILAS ALCALINAS ESTANDAR. MANTIENEN LA CARGA DURANTE 15 AÑOS CUANDO NO ESTAN EN USO. TIENEN UNA ESTRUCTURA RESISTENTE A LAS FUGAS. PRESENTACION 2 BATERIAS."/>
    <n v="26111702"/>
    <s v="SELECCIÓN ABREVIADA MENOR CUANTÍA"/>
    <n v="4"/>
    <n v="7"/>
    <n v="10"/>
    <n v="267960"/>
    <s v="UNIDAD"/>
    <s v="NO SOLICITADAS"/>
  </r>
  <r>
    <x v="57"/>
    <s v="204-4-23"/>
    <n v="10"/>
    <s v="Otros materiales y suministros"/>
    <s v="BATERIAS ALKALINAS TAMAÑO AA  DE 1,5 VOL  MAX"/>
    <n v="26111711"/>
    <s v="SELECCIÓN ABREVIADA MENOR CUANTÍA"/>
    <n v="4"/>
    <n v="7"/>
    <n v="100"/>
    <n v="1100600"/>
    <s v="UNIDAD"/>
    <s v="NO SOLICITADAS"/>
  </r>
  <r>
    <x v="57"/>
    <s v="204-4-23"/>
    <n v="10"/>
    <s v="Otros materiales y suministros"/>
    <s v="BATERIAS ALKALINAS TAMAÑO D  DE 1,5 VOL  MAX"/>
    <n v="26111711"/>
    <s v="SELECCIÓN ABREVIADA MENOR CUANTÍA"/>
    <n v="4"/>
    <n v="7"/>
    <n v="40"/>
    <n v="516800"/>
    <s v="UNIDAD"/>
    <s v="NO SOLICITADAS"/>
  </r>
  <r>
    <x v="57"/>
    <s v="204-4-23"/>
    <n v="10"/>
    <s v="Otros materiales y suministros"/>
    <s v="BATERIAS DE LITIO NO RECARGABLE DE 3,6 VOLTIOS  LS14250 "/>
    <n v="26111711"/>
    <s v="SELECCIÓN ABREVIADA MENOR CUANTÍA"/>
    <n v="4"/>
    <n v="7"/>
    <n v="100"/>
    <n v="2296800"/>
    <s v="UNIDAD"/>
    <s v="NO SOLICITADAS"/>
  </r>
  <r>
    <x v="57"/>
    <s v="204-4-23"/>
    <n v="10"/>
    <s v="Otros materiales y suministros"/>
    <s v="BATERIAS DE LITIO NORECARGABLE DE 3,6 VOLTIOS P/N LS14500 "/>
    <n v="26111711"/>
    <s v="SELECCIÓN ABREVIADA MENOR CUANTÍA"/>
    <n v="4"/>
    <n v="7"/>
    <n v="100"/>
    <n v="2679600"/>
    <s v="UNIDAD"/>
    <s v="NO SOLICITADAS"/>
  </r>
  <r>
    <x v="57"/>
    <s v="204-4-23"/>
    <n v="10"/>
    <s v="Otros materiales y suministros"/>
    <s v="BOLSA HERMETICA  40CM*30CM  X 100 UNIDADES BOLSA TRANSPARENTE DE PLÁSTICO POLIETILENO DE BAJA DENSIDAD CON CIERRE HERMÉTICO ZIP, TIPO MINIGRIP. "/>
    <n v="24111503"/>
    <s v="SELECCIÓN ABREVIADA MENOR CUANTÍA"/>
    <n v="4"/>
    <n v="7"/>
    <n v="2"/>
    <n v="45936"/>
    <s v="UNIDAD"/>
    <s v="NO SOLICITADAS"/>
  </r>
  <r>
    <x v="57"/>
    <s v="204-4-23"/>
    <n v="10"/>
    <s v="Otros materiales y suministros"/>
    <s v="BOLSA PARA BASURA 65 X 100 CMT X 6 UNIDADES"/>
    <n v="23271816"/>
    <s v="SELECCIÓN ABREVIADA MENOR CUANTÍA"/>
    <n v="4"/>
    <n v="7"/>
    <n v="100"/>
    <n v="191400"/>
    <s v="UNIDAD"/>
    <s v="NO SOLICITADAS"/>
  </r>
  <r>
    <x v="57"/>
    <s v="204-4-23"/>
    <n v="10"/>
    <s v="Otros materiales y suministros"/>
    <s v="BOLSA PLASTICA CON CIERRE HERMETICO DE 10 X 15 CMS X 100 UNIDADES"/>
    <n v="24111503"/>
    <s v="SELECCIÓN ABREVIADA MENOR CUANTÍA"/>
    <n v="4"/>
    <n v="7"/>
    <n v="3"/>
    <n v="37062"/>
    <s v="UNIDAD"/>
    <s v="NO SOLICITADAS"/>
  </r>
  <r>
    <x v="57"/>
    <s v="204-4-23"/>
    <n v="10"/>
    <s v="Otros materiales y suministros"/>
    <s v="BOLSA PLASTICA CON CIERRE HERMETICO DE 23 X 34 CMS x 100 UNIDADES"/>
    <n v="24111503"/>
    <s v="SELECCIÓN ABREVIADA MENOR CUANTÍA"/>
    <n v="4"/>
    <n v="7"/>
    <n v="3"/>
    <n v="42804"/>
    <s v="UNIDAD"/>
    <s v="NO SOLICITADAS"/>
  </r>
  <r>
    <x v="57"/>
    <s v="204-4-23"/>
    <n v="10"/>
    <s v="Otros materiales y suministros"/>
    <s v="BOLSA PLASTICA CON CIERRE HERMETICO DE 23 X 34 CMS X 100 UNIDADES_x000a_BOLSA TRANSPARENTE DE PLÁSTICO POLIETILENO DE BAJA DENSIDAD CON CIERRE HERMÉTICO ZIP, TIPO MINIGRIP. _x000a_"/>
    <n v="12191602"/>
    <s v="SELECCIÓN ABREVIADA MENOR CUANTÍA"/>
    <n v="4"/>
    <n v="7"/>
    <n v="5"/>
    <n v="119625"/>
    <s v="UNIDAD"/>
    <s v="NO SOLICITADAS"/>
  </r>
  <r>
    <x v="57"/>
    <s v="204-4-23"/>
    <n v="10"/>
    <s v="Otros materiales y suministros"/>
    <s v="BOMBILLO AHORRADOR E27 20W 120V 60 HZ COLOR BLANCO"/>
    <n v="39111800"/>
    <s v="SELECCIÓN ABREVIADA MENOR CUANTÍA"/>
    <n v="4"/>
    <n v="7"/>
    <n v="30"/>
    <n v="652500"/>
    <s v="UNIDAD"/>
    <s v="NO SOLICITADAS"/>
  </r>
  <r>
    <x v="57"/>
    <s v="204-4-23"/>
    <n v="10"/>
    <s v="Otros materiales y suministros"/>
    <s v="BOMBILLO AHORRADOR x 2 40WATT"/>
    <n v="39111800"/>
    <s v="SELECCIÓN ABREVIADA MENOR CUANTÍA"/>
    <n v="4"/>
    <n v="7"/>
    <n v="8"/>
    <n v="267960"/>
    <s v="UNIDAD"/>
    <s v="NO SOLICITADAS"/>
  </r>
  <r>
    <x v="57"/>
    <s v="204-4-23"/>
    <n v="10"/>
    <s v="Otros materiales y suministros"/>
    <s v="BOMBILLO DE 100 WATTS BLANCO"/>
    <n v="39111800"/>
    <s v="SELECCIÓN ABREVIADA MENOR CUANTÍA"/>
    <n v="4"/>
    <n v="7"/>
    <n v="20"/>
    <n v="26800"/>
    <s v="UNIDAD"/>
    <s v="NO SOLICITADAS"/>
  </r>
  <r>
    <x v="57"/>
    <s v="204-4-23"/>
    <n v="10"/>
    <s v="Otros materiales y suministros"/>
    <s v="BOMBILLO EXTERIOR LU70/MED 70 WATT"/>
    <n v="39111800"/>
    <s v="SELECCIÓN ABREVIADA MENOR CUANTÍA"/>
    <n v="4"/>
    <n v="7"/>
    <n v="4"/>
    <n v="133980"/>
    <s v="UNIDAD"/>
    <s v="NO SOLICITADAS"/>
  </r>
  <r>
    <x v="57"/>
    <s v="204-4-23"/>
    <n v="10"/>
    <s v="Otros materiales y suministros"/>
    <s v="BOMBILLOS FLUORECENTES F40CW/RS/EW"/>
    <n v="39111800"/>
    <s v="SELECCIÓN ABREVIADA MENOR CUANTÍA"/>
    <n v="4"/>
    <n v="7"/>
    <n v="90"/>
    <n v="775170"/>
    <s v="UNIDAD"/>
    <s v="NO SOLICITADAS"/>
  </r>
  <r>
    <x v="57"/>
    <s v="204-4-23"/>
    <n v="10"/>
    <s v="Otros materiales y suministros"/>
    <s v="BORNES PARA BATERIAS DE 12 VOL DE CARRO"/>
    <n v="26111724"/>
    <s v="SELECCIÓN ABREVIADA MENOR CUANTÍA"/>
    <n v="4"/>
    <n v="7"/>
    <n v="4"/>
    <n v="459360"/>
    <s v="UNIDAD"/>
    <s v="NO SOLICITADAS"/>
  </r>
  <r>
    <x v="57"/>
    <s v="204-4-23"/>
    <n v="10"/>
    <s v="Otros materiales y suministros"/>
    <s v="BRIDA PLASTICA 3,6MM X 204MM NEGRA"/>
    <n v="10141601"/>
    <s v="SELECCIÓN ABREVIADA MENOR CUANTÍA"/>
    <n v="4"/>
    <n v="7"/>
    <n v="300"/>
    <n v="71700"/>
    <s v="UNIDAD"/>
    <s v="NO SOLICITADAS"/>
  </r>
  <r>
    <x v="57"/>
    <s v="204-4-23"/>
    <n v="10"/>
    <s v="Otros materiales y suministros"/>
    <s v="BRIDA PLASTICA 4,8MM X 300MM NEGRA"/>
    <n v="10141601"/>
    <s v="SELECCIÓN ABREVIADA MENOR CUANTÍA"/>
    <n v="4"/>
    <n v="7"/>
    <n v="300"/>
    <n v="71700"/>
    <s v="UNIDAD"/>
    <s v="NO SOLICITADAS"/>
  </r>
  <r>
    <x v="57"/>
    <s v="204-4-23"/>
    <n v="10"/>
    <s v="Otros materiales y suministros"/>
    <s v="BROCHA SINTETICA 1 PULG"/>
    <n v="31211904"/>
    <s v="SELECCIÓN ABREVIADA MENOR CUANTÍA"/>
    <n v="4"/>
    <n v="7"/>
    <n v="4"/>
    <n v="22968"/>
    <s v="UNIDAD"/>
    <s v="NO SOLICITADAS"/>
  </r>
  <r>
    <x v="57"/>
    <s v="204-4-23"/>
    <n v="10"/>
    <s v="Otros materiales y suministros"/>
    <s v="BROCHA SINTETICA 1/2 PULG"/>
    <n v="31211904"/>
    <s v="SELECCIÓN ABREVIADA MENOR CUANTÍA"/>
    <n v="4"/>
    <n v="7"/>
    <n v="4"/>
    <n v="15312"/>
    <s v="UNIDAD"/>
    <s v="NO SOLICITADAS"/>
  </r>
  <r>
    <x v="57"/>
    <s v="204-4-23"/>
    <n v="10"/>
    <s v="Otros materiales y suministros"/>
    <s v="CABLES DE IGNICION PARA BATERIAS DE CARRO"/>
    <n v="26111724"/>
    <s v="SELECCIÓN ABREVIADA MENOR CUANTÍA"/>
    <n v="4"/>
    <n v="7"/>
    <n v="1"/>
    <n v="239250"/>
    <s v="UNIDAD"/>
    <s v="NO SOLICITADAS"/>
  </r>
  <r>
    <x v="57"/>
    <s v="204-4-23"/>
    <n v="10"/>
    <s v="Otros materiales y suministros"/>
    <s v="CAJA DE CARTON CORRUGADO 30CM*20CM*15CM"/>
    <n v="24112505"/>
    <s v="SELECCIÓN ABREVIADA MENOR CUANTÍA"/>
    <n v="4"/>
    <n v="7"/>
    <n v="70"/>
    <n v="435470"/>
    <s v="UNIDAD"/>
    <s v="NO SOLICITADAS"/>
  </r>
  <r>
    <x v="57"/>
    <s v="204-4-23"/>
    <n v="10"/>
    <s v="Otros materiales y suministros"/>
    <s v="CAJA DE CARTON CORRUGADO 45CM*30CM*25CM"/>
    <n v="24112505"/>
    <s v="SELECCIÓN ABREVIADA MENOR CUANTÍA"/>
    <n v="4"/>
    <n v="7"/>
    <n v="70"/>
    <n v="435470"/>
    <s v="UNIDAD"/>
    <s v="NO SOLICITADAS"/>
  </r>
  <r>
    <x v="57"/>
    <s v="204-4-23"/>
    <n v="10"/>
    <s v="Otros materiales y suministros"/>
    <s v="CAJA GUANTES DE NITRILO AZUL TALLA L  DIMENSIONES PALMA 110 X 240 MM CAJA X 100 UNIDADES REFERENCIA 30193262"/>
    <n v="42132205"/>
    <s v="SELECCIÓN ABREVIADA MENOR CUANTÍA"/>
    <n v="4"/>
    <n v="7"/>
    <n v="20"/>
    <n v="1244100"/>
    <s v="UNIDAD"/>
    <s v="NO SOLICITADAS"/>
  </r>
  <r>
    <x v="57"/>
    <s v="204-4-23"/>
    <n v="10"/>
    <s v="Otros materiales y suministros"/>
    <s v="CAPACITORES DE 1,5 MF"/>
    <n v="32121501"/>
    <s v="SELECCIÓN ABREVIADA MENOR CUANTÍA"/>
    <n v="5"/>
    <n v="6"/>
    <n v="5"/>
    <n v="59500"/>
    <s v="UNIDAD"/>
    <s v="NO SOLICITADAS"/>
  </r>
  <r>
    <x v="57"/>
    <s v="204-4-23"/>
    <n v="10"/>
    <s v="Otros materiales y suministros"/>
    <s v="CAPACITORES DE 2 MF"/>
    <n v="32121501"/>
    <s v="SELECCIÓN ABREVIADA MENOR CUANTÍA"/>
    <n v="5"/>
    <n v="6"/>
    <n v="5"/>
    <n v="59500"/>
    <s v="UNIDAD"/>
    <s v="NO SOLICITADAS"/>
  </r>
  <r>
    <x v="57"/>
    <s v="204-4-23"/>
    <n v="10"/>
    <s v="Otros materiales y suministros"/>
    <s v="CAPACITORES DE 3 MF"/>
    <n v="32121501"/>
    <s v="SELECCIÓN ABREVIADA MENOR CUANTÍA"/>
    <n v="5"/>
    <n v="6"/>
    <n v="5"/>
    <n v="59500"/>
    <s v="UNIDAD"/>
    <s v="NO SOLICITADAS"/>
  </r>
  <r>
    <x v="57"/>
    <s v="204-4-23"/>
    <n v="10"/>
    <s v="Otros materiales y suministros"/>
    <s v="CAPACITORES DE 30 MICROFARADIOS"/>
    <n v="32121501"/>
    <s v="SELECCIÓN ABREVIADA MENOR CUANTÍA"/>
    <n v="5"/>
    <n v="6"/>
    <n v="20"/>
    <n v="357000"/>
    <s v="UNIDAD"/>
    <s v="NO SOLICITADAS"/>
  </r>
  <r>
    <x v="57"/>
    <s v="204-4-23"/>
    <n v="10"/>
    <s v="Otros materiales y suministros"/>
    <s v="CAPACITORES DE 4 MF"/>
    <n v="32121501"/>
    <s v="SELECCIÓN ABREVIADA MENOR CUANTÍA"/>
    <n v="5"/>
    <n v="6"/>
    <n v="5"/>
    <n v="59500"/>
    <s v="UNIDAD"/>
    <s v="NO SOLICITADAS"/>
  </r>
  <r>
    <x v="57"/>
    <s v="204-4-23"/>
    <n v="10"/>
    <s v="Otros materiales y suministros"/>
    <s v="CAPACITORES DE 40 MICROFARADIOS"/>
    <n v="32121501"/>
    <s v="SELECCIÓN ABREVIADA MENOR CUANTÍA"/>
    <n v="5"/>
    <n v="6"/>
    <n v="20"/>
    <n v="428400"/>
    <s v="UNIDAD"/>
    <s v="NO SOLICITADAS"/>
  </r>
  <r>
    <x v="57"/>
    <s v="204-4-23"/>
    <n v="10"/>
    <s v="Otros materiales y suministros"/>
    <s v="CAPACITORES DE 50  MICROFARADIOS"/>
    <n v="32121501"/>
    <s v="SELECCIÓN ABREVIADA MENOR CUANTÍA"/>
    <n v="5"/>
    <n v="6"/>
    <n v="20"/>
    <n v="666400"/>
    <s v="UNIDAD"/>
    <s v="NO SOLICITADAS"/>
  </r>
  <r>
    <x v="57"/>
    <s v="204-4-23"/>
    <n v="10"/>
    <s v="Otros materiales y suministros"/>
    <s v="CARETA PROTECCION FACIAL P/N GA224B"/>
    <n v="46181706"/>
    <s v="SELECCIÓN ABREVIADA MENOR CUANTÍA"/>
    <n v="4"/>
    <n v="7"/>
    <n v="1"/>
    <n v="287100"/>
    <s v="UNIDAD"/>
    <s v="NO SOLICITADAS"/>
  </r>
  <r>
    <x v="57"/>
    <s v="204-4-23"/>
    <n v="10"/>
    <s v="Otros materiales y suministros"/>
    <s v="CEPILLO DE ALAMBRE DE COBRE"/>
    <n v="27111907"/>
    <s v="SELECCIÓN ABREVIADA MENOR CUANTÍA"/>
    <n v="4"/>
    <n v="7"/>
    <n v="1"/>
    <n v="7656"/>
    <s v="UNIDAD"/>
    <s v="NO SOLICITADAS"/>
  </r>
  <r>
    <x v="57"/>
    <s v="204-4-23"/>
    <n v="10"/>
    <s v="Otros materiales y suministros"/>
    <s v="CEPILLO GRATA CON CERDAS EN ALAMBRE DE BRONCE"/>
    <n v="39111800"/>
    <s v="SELECCIÓN ABREVIADA MENOR CUANTÍA"/>
    <n v="4"/>
    <n v="7"/>
    <n v="3"/>
    <n v="25839"/>
    <s v="UNIDAD"/>
    <s v="NO SOLICITADAS"/>
  </r>
  <r>
    <x v="57"/>
    <s v="204-4-23"/>
    <n v="10"/>
    <s v="Otros materiales y suministros"/>
    <s v="CHAZOS DE EXPANSION PARA DRYWALL (FIXSER  EZP 100)  X 10 UNID"/>
    <n v="27112102"/>
    <s v="SELECCIÓN ABREVIADA MENOR CUANTÍA"/>
    <n v="4"/>
    <n v="7"/>
    <n v="10"/>
    <n v="17400"/>
    <s v="UNIDAD"/>
    <s v="NO SOLICITADAS"/>
  </r>
  <r>
    <x v="57"/>
    <s v="204-4-23"/>
    <n v="10"/>
    <s v="Otros materiales y suministros"/>
    <s v="CINTA ANTIDESLIZANTE DE 5 CM DE ANCHO POR METRO"/>
    <n v="27112739"/>
    <s v="MÍNIMA CUANTÍA"/>
    <n v="3"/>
    <n v="8"/>
    <n v="50"/>
    <n v="487256.49999999994"/>
    <s v="UNIDAD"/>
    <s v="NO SOLICITADAS"/>
  </r>
  <r>
    <x v="57"/>
    <s v="204-4-23"/>
    <n v="10"/>
    <s v="Otros materiales y suministros"/>
    <s v="CINTA ANTIDESLIZANTE DE SEGURIDAD A BASE DE CUARZO Y RESINAS EPOXICAS * 300 MTS"/>
    <n v="31201513"/>
    <s v="SELECCIÓN ABREVIADA MENOR CUANTÍA"/>
    <n v="4"/>
    <n v="7"/>
    <n v="1"/>
    <n v="435000"/>
    <s v="UNIDAD"/>
    <s v="NO SOLICITADAS"/>
  </r>
  <r>
    <x v="57"/>
    <s v="204-4-23"/>
    <n v="10"/>
    <s v="Otros materiales y suministros"/>
    <s v="CINTA CONDUCTORA DE ELECTRICIDAD ADHESIVA DE DOBLE CARA ANCHO 12 MM ROLLO X 16,5 METROS REFERENCIA 3M-1182-12"/>
    <n v="31201518"/>
    <s v="SELECCIÓN ABREVIADA MENOR CUANTÍA"/>
    <n v="4"/>
    <n v="7"/>
    <n v="5"/>
    <n v="215325"/>
    <s v="UNIDAD"/>
    <s v="NO SOLICITADAS"/>
  </r>
  <r>
    <x v="57"/>
    <s v="204-4-23"/>
    <n v="10"/>
    <s v="Otros materiales y suministros"/>
    <s v="CINTA DE ENMASCARAR 1/2&quot; "/>
    <n v="31201503"/>
    <s v="SELECCIÓN ABREVIADA MENOR CUANTÍA"/>
    <n v="4"/>
    <n v="7"/>
    <n v="20"/>
    <n v="133980"/>
    <s v="UNIDAD"/>
    <s v="NO SOLICITADAS"/>
  </r>
  <r>
    <x v="57"/>
    <s v="204-4-23"/>
    <n v="10"/>
    <s v="Otros materiales y suministros"/>
    <s v="CINTA DE ENMASCARAR 2&quot; MAYOR ADAPTABILIDAD Y FLEXIBILIDAD, MÁS FÁCIL DE RETIRAR SIN DEJAR RASTRO, MAYOR RESISTENCIA EN LA TRANSFERENCIA DE ADHESIVO, MÁS FÁCIL DE DESENROLLAR, MAYOR ADHERENCIA, MAYOR RESISTENCIA A SUSTANCIAS QUÍMICAS, HUMEDAD Y RAYOS UV"/>
    <n v="31201503"/>
    <s v="SELECCIÓN ABREVIADA MENOR CUANTÍA"/>
    <n v="4"/>
    <n v="7"/>
    <n v="10"/>
    <n v="86130"/>
    <s v="UNIDAD"/>
    <s v="NO SOLICITADAS"/>
  </r>
  <r>
    <x v="57"/>
    <s v="204-4-23"/>
    <n v="10"/>
    <s v="Otros materiales y suministros"/>
    <s v="CINTA DE FOIL DE ALUMINIO TM 4024, 192 MM x 100 M"/>
    <n v="31201521"/>
    <s v="SELECCIÓN ABREVIADA MENOR CUANTÍA"/>
    <n v="4"/>
    <n v="7"/>
    <n v="3"/>
    <n v="117450"/>
    <s v="UNIDAD"/>
    <s v="NO SOLICITADAS"/>
  </r>
  <r>
    <x v="57"/>
    <s v="204-4-23"/>
    <n v="10"/>
    <s v="Otros materiales y suministros"/>
    <s v="CINTA DE FOIL DE ALUMINIO TM 4024, 25 MM x 50 M"/>
    <n v="31201521"/>
    <s v="SELECCIÓN ABREVIADA MENOR CUANTÍA"/>
    <n v="4"/>
    <n v="7"/>
    <n v="3"/>
    <n v="65250"/>
    <s v="UNIDAD"/>
    <s v="NO SOLICITADAS"/>
  </r>
  <r>
    <x v="57"/>
    <s v="204-4-23"/>
    <n v="10"/>
    <s v="Otros materiales y suministros"/>
    <s v="CINTA DE FOIL DE ALUMINIO TM 4024, 48 MM x 150 M"/>
    <n v="31201521"/>
    <s v="SELECCIÓN ABREVIADA MENOR CUANTÍA"/>
    <n v="4"/>
    <n v="7"/>
    <n v="3"/>
    <n v="91350"/>
    <s v="UNIDAD"/>
    <s v="NO SOLICITADAS"/>
  </r>
  <r>
    <x v="57"/>
    <s v="204-4-23"/>
    <n v="10"/>
    <s v="Otros materiales y suministros"/>
    <s v="CINTA ENCAUCHETAR AUTOFUNDENTE 18MM X 9.1M "/>
    <n v="31201534"/>
    <s v="SELECCIÓN ABREVIADA MENOR CUANTÍA"/>
    <n v="4"/>
    <n v="7"/>
    <n v="1"/>
    <n v="38280"/>
    <s v="UNIDAD"/>
    <s v="NO SOLICITADAS"/>
  </r>
  <r>
    <x v="57"/>
    <s v="204-4-23"/>
    <n v="10"/>
    <s v="Otros materiales y suministros"/>
    <s v="CINTA INDUSTRIAL DUCT TAPE 2&quot; PARA CONDUCTOS CELLUX 41,15m"/>
    <n v="31201500"/>
    <s v="SELECCIÓN ABREVIADA MENOR CUANTÍA"/>
    <n v="4"/>
    <n v="7"/>
    <n v="3"/>
    <n v="77517"/>
    <s v="UNIDAD"/>
    <s v="NO SOLICITADAS"/>
  </r>
  <r>
    <x v="57"/>
    <s v="204-4-23"/>
    <n v="10"/>
    <s v="Otros materiales y suministros"/>
    <s v="CINTA MULTIUSOS 6969 PLATA 48 MM x 54.8 M, ESPESOR 10,7 MM "/>
    <n v="31201500"/>
    <s v="SELECCIÓN ABREVIADA MENOR CUANTÍA"/>
    <n v="4"/>
    <n v="7"/>
    <n v="3"/>
    <n v="143550"/>
    <s v="UNIDAD"/>
    <s v="NO SOLICITADAS"/>
  </r>
  <r>
    <x v="57"/>
    <s v="204-4-23"/>
    <n v="10"/>
    <s v="Otros materiales y suministros"/>
    <s v="CINTA NEGRA AISLANTE ELECTRICA X 18MM"/>
    <n v="31201500"/>
    <s v="SELECCIÓN ABREVIADA MENOR CUANTÍA"/>
    <n v="4"/>
    <n v="7"/>
    <n v="15"/>
    <n v="50250"/>
    <s v="UNIDAD"/>
    <s v="NO SOLICITADAS"/>
  </r>
  <r>
    <x v="57"/>
    <s v="204-4-23"/>
    <n v="10"/>
    <s v="Otros materiales y suministros"/>
    <s v="CINTA PARA EMBALAR DE 72MM ANCHO X 50M DE LARGO"/>
    <n v="31201500"/>
    <s v="SELECCIÓN ABREVIADA MENOR CUANTÍA"/>
    <n v="4"/>
    <n v="7"/>
    <n v="24"/>
    <n v="149304"/>
    <s v="UNIDAD"/>
    <s v="NO SOLICITADAS"/>
  </r>
  <r>
    <x v="57"/>
    <s v="204-4-23"/>
    <n v="10"/>
    <s v="Otros materiales y suministros"/>
    <s v="CINTA TEFLON ROLLO DE 1/2&quot; X 33 MT DE LARGO"/>
    <n v="31201500"/>
    <s v="SELECCIÓN ABREVIADA MENOR CUANTÍA"/>
    <n v="4"/>
    <n v="7"/>
    <n v="20"/>
    <n v="33060"/>
    <s v="UNIDAD"/>
    <s v="NO SOLICITADAS"/>
  </r>
  <r>
    <x v="57"/>
    <s v="204-4-23"/>
    <n v="10"/>
    <s v="Otros materiales y suministros"/>
    <s v="COFRE ARRANCADORES DIRECTOS, PARA MOTOR 6,6HP."/>
    <n v="39121700"/>
    <s v="MÍNIMA CUANTÍA"/>
    <n v="5"/>
    <n v="6"/>
    <n v="10"/>
    <n v="535500"/>
    <s v="UNIDAD"/>
    <s v="NO SOLICITADAS"/>
  </r>
  <r>
    <x v="57"/>
    <s v="204-4-23"/>
    <n v="10"/>
    <s v="Otros materiales y suministros"/>
    <s v="CONO NARANJA DE 90 CM ALTO Y BASE CUADRADA CON REFLECTIVOS"/>
    <n v="46161508"/>
    <s v="MÍNIMA CUANTÍA"/>
    <n v="3"/>
    <n v="3"/>
    <n v="25"/>
    <n v="1661550"/>
    <s v="UNIDAD"/>
    <s v="NO SOLICITADAS"/>
  </r>
  <r>
    <x v="57"/>
    <s v="204-4-23"/>
    <n v="10"/>
    <s v="Otros materiales y suministros"/>
    <s v="CONTACTORES TRIFASICOS"/>
    <n v="39121529"/>
    <s v="SELECCIÓN ABREVIADA MENOR CUANTÍA"/>
    <n v="5"/>
    <n v="6"/>
    <n v="10"/>
    <n v="2261000"/>
    <s v="UNIDAD"/>
    <s v="NO SOLICITADAS"/>
  </r>
  <r>
    <x v="57"/>
    <s v="204-4-23"/>
    <n v="10"/>
    <s v="Otros materiales y suministros"/>
    <s v="CORTA CIRCUITOS DE 15KVA"/>
    <n v="39121700"/>
    <s v="MÍNIMA CUANTÍA"/>
    <n v="5"/>
    <n v="6"/>
    <n v="2"/>
    <n v="190400"/>
    <s v="UNIDAD"/>
    <s v="NO SOLICITADAS"/>
  </r>
  <r>
    <x v="57"/>
    <s v="204-4-23"/>
    <n v="10"/>
    <s v="Otros materiales y suministros"/>
    <s v="CUCHILLA HOJA DE AFEITAR"/>
    <n v="27111502"/>
    <s v="MÍNIMA CUANTÍA"/>
    <n v="4"/>
    <n v="4"/>
    <n v="50"/>
    <n v="25000"/>
    <s v="UNIDAD"/>
    <s v="NO SOLICITADAS"/>
  </r>
  <r>
    <x v="57"/>
    <s v="204-4-23"/>
    <n v="10"/>
    <s v="Otros materiales y suministros"/>
    <s v="DISCO FLAPBLUE PLASTICO PARA ESMERIL REFE. 10235712"/>
    <n v="23131503"/>
    <s v="SELECCIÓN ABREVIADA MENOR CUANTÍA"/>
    <n v="4"/>
    <n v="7"/>
    <n v="3"/>
    <n v="172260"/>
    <s v="UNIDAD"/>
    <s v="NO SOLICITADAS"/>
  </r>
  <r>
    <x v="57"/>
    <s v="204-4-23"/>
    <n v="10"/>
    <s v="Otros materiales y suministros"/>
    <s v="ENCHUFE TRIFASICO 110-220 VOLT."/>
    <n v="39121400"/>
    <s v="SELECCIÓN ABREVIADA MENOR CUANTÍA"/>
    <n v="4"/>
    <n v="7"/>
    <n v="1"/>
    <n v="66990"/>
    <s v="UNIDAD"/>
    <s v="NO SOLICITADAS"/>
  </r>
  <r>
    <x v="57"/>
    <s v="204-4-23"/>
    <n v="10"/>
    <s v="Otros materiales y suministros"/>
    <s v="ESPAGUETTI PLASTICO TERMOENCOGIBLE CALIBRE 2MM"/>
    <n v="13101606"/>
    <s v="SELECCIÓN ABREVIADA MENOR CUANTÍA"/>
    <n v="4"/>
    <n v="7"/>
    <n v="1"/>
    <n v="172260"/>
    <s v="UNIDAD"/>
    <s v="NO SOLICITADAS"/>
  </r>
  <r>
    <x v="57"/>
    <s v="204-4-23"/>
    <n v="10"/>
    <s v="Otros materiales y suministros"/>
    <s v="ESPONJA QUITAMANCHAS"/>
    <n v="47121803"/>
    <s v="SELECCIÓN ABREVIADA MENOR CUANTÍA"/>
    <n v="4"/>
    <n v="7"/>
    <n v="30"/>
    <n v="156600"/>
    <s v="UNIDAD"/>
    <s v="NO SOLICITADAS"/>
  </r>
  <r>
    <x v="57"/>
    <s v="204-4-23"/>
    <n v="10"/>
    <s v="Otros materiales y suministros"/>
    <s v="ESPUMA LIMPIADORA INDUSTRIAL PARA EXTERIORES DE EQUIPOS ELECTRÓNICOS Y ELECTRICOS EN AEROSOL. 330 CC AROMA CÍTRICO."/>
    <n v="44102912"/>
    <s v="SELECCIÓN ABREVIADA MENOR CUANTÍA"/>
    <n v="4"/>
    <n v="7"/>
    <n v="5"/>
    <n v="152250"/>
    <s v="UNIDAD"/>
    <s v="NO SOLICITADAS"/>
  </r>
  <r>
    <x v="57"/>
    <s v="204-4-23"/>
    <n v="10"/>
    <s v="Otros materiales y suministros"/>
    <s v="ESTANDARTE FAC TIPO PABELLON DE UNIDAD"/>
    <n v="55121715"/>
    <s v="MÍNIMA CUANTÍA"/>
    <n v="4"/>
    <n v="3"/>
    <n v="3"/>
    <n v="892500"/>
    <s v="UNIDAD"/>
    <s v="NO SOLICITADAS"/>
  </r>
  <r>
    <x v="57"/>
    <s v="204-4-23"/>
    <n v="10"/>
    <s v="Otros materiales y suministros"/>
    <s v="EXTENSIONES ELECTRICA 30 METROS CAL.12"/>
    <n v="39121440"/>
    <s v="SELECCIÓN ABREVIADA MENOR CUANTÍA"/>
    <n v="4"/>
    <n v="7"/>
    <n v="1"/>
    <n v="217500"/>
    <s v="UNIDAD"/>
    <s v="NO SOLICITADAS"/>
  </r>
  <r>
    <x v="57"/>
    <s v="204-4-23"/>
    <n v="10"/>
    <s v="Otros materiales y suministros"/>
    <s v="EXTINTOR  ABC DE 20 LBS"/>
    <n v="46191618"/>
    <s v="MÍNIMA CUANTÍA"/>
    <n v="3"/>
    <n v="8"/>
    <n v="18"/>
    <n v="878220"/>
    <s v="UNIDAD"/>
    <s v="NO SOLICITADAS"/>
  </r>
  <r>
    <x v="57"/>
    <s v="204-4-23"/>
    <n v="10"/>
    <s v="Otros materiales y suministros"/>
    <s v="EXTINTOR  CO2 DE 150 LBS"/>
    <n v="46191618"/>
    <s v="MÍNIMA CUANTÍA"/>
    <n v="3"/>
    <n v="8"/>
    <n v="2"/>
    <n v="5355000"/>
    <s v="UNIDAD"/>
    <s v="NO SOLICITADAS"/>
  </r>
  <r>
    <x v="57"/>
    <s v="204-4-23"/>
    <n v="16"/>
    <s v="Otros materiales y suministros"/>
    <s v="EXTENCION ELECTRICA 7mts"/>
    <n v="39121440"/>
    <s v="MÍNIMA CUANTÍA"/>
    <n v="3"/>
    <n v="3"/>
    <n v="5"/>
    <n v="190400"/>
    <s v="UNIDAD"/>
    <s v="NO SOLICITADAS"/>
  </r>
  <r>
    <x v="57"/>
    <s v="204-4-23"/>
    <n v="10"/>
    <s v="Otros materiales y suministros"/>
    <s v="EXTINTOR  TIPO K"/>
    <n v="46191618"/>
    <s v="MÍNIMA CUANTÍA"/>
    <n v="3"/>
    <n v="8"/>
    <n v="2"/>
    <n v="496230"/>
    <s v="UNIDAD"/>
    <s v="NO SOLICITADAS"/>
  </r>
  <r>
    <x v="57"/>
    <s v="204-4-23"/>
    <n v="10"/>
    <s v="Otros materiales y suministros"/>
    <s v="FIJADOR DE ROSCAS -   PEGANTE  243 (50 ML) "/>
    <n v="23153401"/>
    <s v="SELECCIÓN ABREVIADA MENOR CUANTÍA"/>
    <n v="4"/>
    <n v="7"/>
    <n v="2"/>
    <n v="86130"/>
    <s v="UNIDAD"/>
    <s v="NO SOLICITADAS"/>
  </r>
  <r>
    <x v="57"/>
    <s v="204-4-23"/>
    <n v="10"/>
    <s v="Otros materiales y suministros"/>
    <s v="FIJADOR DE ROSCAS - BAJA RESISTENCIA. FÁCIL DESMONTAJE.  PEGANTE  221 (50 ML) "/>
    <n v="23153401"/>
    <s v="SELECCIÓN ABREVIADA MENOR CUANTÍA"/>
    <n v="4"/>
    <n v="7"/>
    <n v="2"/>
    <n v="86130"/>
    <s v="UNIDAD"/>
    <s v="NO SOLICITADAS"/>
  </r>
  <r>
    <x v="57"/>
    <s v="204-4-23"/>
    <n v="10"/>
    <s v="Otros materiales y suministros"/>
    <s v="FIJADOR DE ROSCAS - BAJA RESISTENCIA. FÁCIL DESMONTAJE.  PEGANTE  222 (50 ML)"/>
    <n v="23153401"/>
    <s v="SELECCIÓN ABREVIADA MENOR CUANTÍA"/>
    <n v="4"/>
    <n v="7"/>
    <n v="2"/>
    <n v="86130"/>
    <s v="UNIDAD"/>
    <s v="NO SOLICITADAS"/>
  </r>
  <r>
    <x v="57"/>
    <s v="204-4-23"/>
    <n v="10"/>
    <s v="Otros materiales y suministros"/>
    <s v="FIJADOR DE ROSCAS - BAJA RESISTENCIA. FÁCIL DESMONTAJE.  PEGANTE  243 (50 ML) "/>
    <n v="23153401"/>
    <s v="SELECCIÓN ABREVIADA MENOR CUANTÍA"/>
    <n v="4"/>
    <n v="7"/>
    <n v="1"/>
    <n v="153120"/>
    <s v="UNIDAD"/>
    <s v="NO SOLICITADAS"/>
  </r>
  <r>
    <x v="57"/>
    <s v="204-4-23"/>
    <n v="10"/>
    <s v="Otros materiales y suministros"/>
    <s v="FIJADOR DE ROSCAS - BAJA RESISTENCIA. FÁCIL DESMONTAJE.  PEGANTE  495 (50 ML)"/>
    <n v="23153401"/>
    <s v="SELECCIÓN ABREVIADA MENOR CUANTÍA"/>
    <n v="4"/>
    <n v="7"/>
    <n v="2"/>
    <n v="86130"/>
    <s v="UNIDAD"/>
    <s v="NO SOLICITADAS"/>
  </r>
  <r>
    <x v="57"/>
    <s v="204-4-23"/>
    <n v="10"/>
    <s v="Otros materiales y suministros"/>
    <s v="FRASCOS  DE COMBUSTIBLE BUTANO 1.5 OZ X 24 UNIDADES"/>
    <n v="15111500"/>
    <s v="SELECCIÓN ABREVIADA MENOR CUANTÍA"/>
    <n v="4"/>
    <n v="7"/>
    <n v="1"/>
    <n v="298584"/>
    <s v="UNIDAD"/>
    <s v="NO SOLICITADAS"/>
  </r>
  <r>
    <x v="57"/>
    <s v="204-4-23"/>
    <n v="10"/>
    <s v="Otros materiales y suministros"/>
    <s v="FUNDENTES"/>
    <n v="23271819"/>
    <s v="SELECCIÓN ABREVIADA MENOR CUANTÍA"/>
    <n v="5"/>
    <n v="6"/>
    <n v="1"/>
    <n v="14619.63"/>
    <s v="UNIDAD"/>
    <s v="NO SOLICITADAS"/>
  </r>
  <r>
    <x v="57"/>
    <s v="204-4-23"/>
    <n v="10"/>
    <s v="Otros materiales y suministros"/>
    <s v="FUSIBLE DUAL H 15 KV 7.8 AMP."/>
    <n v="40141700"/>
    <s v="MÍNIMA CUANTÍA"/>
    <n v="5"/>
    <n v="6"/>
    <n v="10"/>
    <n v="23800"/>
    <s v="UNIDAD"/>
    <s v="NO SOLICITADAS"/>
  </r>
  <r>
    <x v="57"/>
    <s v="204-4-23"/>
    <n v="10"/>
    <s v="Otros materiales y suministros"/>
    <s v="GAS REFRIGERANTE 22 (30 Lb)"/>
    <n v="24131513"/>
    <s v="SELECCIÓN ABREVIADA MENOR CUANTÍA"/>
    <n v="4"/>
    <n v="7"/>
    <n v="1"/>
    <n v="430650"/>
    <s v="UNIDAD"/>
    <s v="NO SOLICITADAS"/>
  </r>
  <r>
    <x v="57"/>
    <s v="204-4-23"/>
    <n v="10"/>
    <s v="Otros materiales y suministros"/>
    <s v="GRATA ACERO DE COPA 4&quot; X 5/8&quot; "/>
    <n v="23131500"/>
    <s v="SELECCIÓN ABREVIADA MENOR CUANTÍA"/>
    <n v="4"/>
    <n v="7"/>
    <n v="3"/>
    <n v="156600"/>
    <s v="UNIDAD"/>
    <s v="NO SOLICITADAS"/>
  </r>
  <r>
    <x v="57"/>
    <s v="204-4-23"/>
    <n v="10"/>
    <s v="Otros materiales y suministros"/>
    <s v="GRATA CERDAS DE COBRE, CON MANGO "/>
    <n v="23131500"/>
    <s v="SELECCIÓN ABREVIADA MENOR CUANTÍA"/>
    <n v="4"/>
    <n v="7"/>
    <n v="2"/>
    <n v="22620"/>
    <s v="UNIDAD"/>
    <s v="NO SOLICITADAS"/>
  </r>
  <r>
    <x v="57"/>
    <s v="204-4-23"/>
    <n v="10"/>
    <s v="Otros materiales y suministros"/>
    <s v="GREASE 7 - AEROSHELL (14,1 OZ) MIL-PRF-23827C (TYPE II)"/>
    <n v="15121902"/>
    <s v="SELECCIÓN ABREVIADA MENOR CUANTÍA"/>
    <n v="4"/>
    <n v="7"/>
    <n v="3"/>
    <n v="143550"/>
    <s v="UNIDAD"/>
    <s v="NO SOLICITADAS"/>
  </r>
  <r>
    <x v="57"/>
    <s v="204-4-23"/>
    <n v="10"/>
    <s v="Otros materiales y suministros"/>
    <s v="HOJAS PARA SEGUETA"/>
    <n v="27111552"/>
    <s v="SELECCIÓN ABREVIADA MENOR CUANTÍA"/>
    <n v="4"/>
    <n v="7"/>
    <n v="3"/>
    <n v="156600"/>
    <s v="UNIDAD"/>
    <s v="NO SOLICITADAS"/>
  </r>
  <r>
    <x v="57"/>
    <s v="204-4-23"/>
    <n v="10"/>
    <s v="Otros materiales y suministros"/>
    <s v="INDICADOR DE TORQUE NARANJA F-900 ,TUBO DE 0,5 ONZAS"/>
    <n v="44121708"/>
    <s v="SELECCIÓN ABREVIADA MENOR CUANTÍA"/>
    <n v="4"/>
    <n v="7"/>
    <n v="5"/>
    <n v="57420"/>
    <s v="UNIDAD"/>
    <s v="NO SOLICITADAS"/>
  </r>
  <r>
    <x v="57"/>
    <s v="204-4-23"/>
    <n v="10"/>
    <s v="Otros materiales y suministros"/>
    <s v="JUEGO DE SOCKET TUBO T8"/>
    <n v="40141700"/>
    <s v="MÍNIMA CUANTÍA"/>
    <n v="5"/>
    <n v="6"/>
    <n v="100"/>
    <n v="533500"/>
    <s v="UNIDAD"/>
    <s v="NO SOLICITADAS"/>
  </r>
  <r>
    <x v="57"/>
    <s v="204-4-23"/>
    <n v="10"/>
    <s v="Otros materiales y suministros"/>
    <s v="LACA DE SECAMIENTO ULTRARAPIDO PINTURA  CROMO  X 300ML REFERENCIA 12021"/>
    <n v="31211507"/>
    <s v="SELECCIÓN ABREVIADA MENOR CUANTÍA"/>
    <n v="4"/>
    <n v="7"/>
    <n v="4"/>
    <n v="95700"/>
    <s v="UNIDAD"/>
    <s v="NO SOLICITADAS"/>
  </r>
  <r>
    <x v="57"/>
    <s v="204-4-23"/>
    <n v="10"/>
    <s v="Otros materiales y suministros"/>
    <s v="LACA DE SECAMIENTO ULTRARAPIDO PINTURA  GRIS BRILLANTE  X 300ML REFERENCIA 7472"/>
    <n v="31211507"/>
    <s v="SELECCIÓN ABREVIADA MENOR CUANTÍA"/>
    <n v="4"/>
    <n v="7"/>
    <n v="4"/>
    <n v="95700"/>
    <s v="UNIDAD"/>
    <s v="NO SOLICITADAS"/>
  </r>
  <r>
    <x v="57"/>
    <s v="204-4-23"/>
    <n v="10"/>
    <s v="Otros materiales y suministros"/>
    <s v="LACA DE SECAMIENTO ULTRARAPIDO PINTURA  NEGRO BRILLANTE  X 300ML REFERENCIA 7469"/>
    <n v="31211507"/>
    <s v="SELECCIÓN ABREVIADA MENOR CUANTÍA"/>
    <n v="4"/>
    <n v="7"/>
    <n v="4"/>
    <n v="95700"/>
    <s v="UNIDAD"/>
    <s v="NO SOLICITADAS"/>
  </r>
  <r>
    <x v="57"/>
    <s v="204-4-23"/>
    <n v="10"/>
    <s v="Otros materiales y suministros"/>
    <s v="LACA DE SECAMIENTO ULTRARAPIDO PINTURA  NEGRO MATE  X 300ML REFERENCIA 7470"/>
    <n v="31211507"/>
    <s v="SELECCIÓN ABREVIADA MENOR CUANTÍA"/>
    <n v="4"/>
    <n v="7"/>
    <n v="4"/>
    <n v="95700"/>
    <s v="UNIDAD"/>
    <s v="NO SOLICITADAS"/>
  </r>
  <r>
    <x v="57"/>
    <s v="204-4-23"/>
    <n v="10"/>
    <s v="Otros materiales y suministros"/>
    <s v="LAMPARA DE 17W T-8 ESPECULAR E60 60X60 PARA EMPOTRAR"/>
    <n v="39111500"/>
    <s v="MÍNIMA CUANTÍA"/>
    <n v="5"/>
    <n v="6"/>
    <n v="3"/>
    <n v="267750"/>
    <s v="UNIDAD"/>
    <s v="NO SOLICITADAS"/>
  </r>
  <r>
    <x v="57"/>
    <s v="204-4-23"/>
    <n v="10"/>
    <s v="Otros materiales y suministros"/>
    <s v="LAMPARA HERMETICA 2 X 32 T8  IP 65 DE SOBREPONER"/>
    <n v="39111500"/>
    <s v="MÍNIMA CUANTÍA"/>
    <n v="5"/>
    <n v="6"/>
    <n v="3"/>
    <n v="171360"/>
    <s v="UNIDAD"/>
    <s v="NO SOLICITADAS"/>
  </r>
  <r>
    <x v="57"/>
    <s v="204-4-23"/>
    <n v="10"/>
    <s v="Otros materiales y suministros"/>
    <s v="LIJA DE AGUA No. 100"/>
    <n v="23131500"/>
    <s v="SELECCIÓN ABREVIADA MENOR CUANTÍA"/>
    <n v="4"/>
    <n v="7"/>
    <n v="5"/>
    <n v="5220"/>
    <s v="UNIDAD"/>
    <s v="NO SOLICITADAS"/>
  </r>
  <r>
    <x v="57"/>
    <s v="204-4-23"/>
    <n v="10"/>
    <s v="Otros materiales y suministros"/>
    <s v="LIJA DE AGUA No. 150 "/>
    <n v="23131500"/>
    <s v="SELECCIÓN ABREVIADA MENOR CUANTÍA"/>
    <n v="4"/>
    <n v="7"/>
    <n v="5"/>
    <n v="5220"/>
    <s v="UNIDAD"/>
    <s v="NO SOLICITADAS"/>
  </r>
  <r>
    <x v="57"/>
    <s v="204-4-23"/>
    <n v="10"/>
    <s v="Otros materiales y suministros"/>
    <s v="LIJA DE AGUA No. 220"/>
    <n v="23131500"/>
    <s v="SELECCIÓN ABREVIADA MENOR CUANTÍA"/>
    <n v="4"/>
    <n v="7"/>
    <n v="5"/>
    <n v="5220"/>
    <s v="UNIDAD"/>
    <s v="NO SOLICITADAS"/>
  </r>
  <r>
    <x v="57"/>
    <s v="204-4-23"/>
    <n v="10"/>
    <s v="Otros materiales y suministros"/>
    <s v="LIJA DE AGUA No. 280"/>
    <n v="23131500"/>
    <s v="SELECCIÓN ABREVIADA MENOR CUANTÍA"/>
    <n v="4"/>
    <n v="7"/>
    <n v="5"/>
    <n v="5220"/>
    <s v="UNIDAD"/>
    <s v="NO SOLICITADAS"/>
  </r>
  <r>
    <x v="57"/>
    <s v="204-4-23"/>
    <n v="10"/>
    <s v="Otros materiales y suministros"/>
    <s v="LIJA DE AGUA No. 400"/>
    <n v="23131500"/>
    <s v="SELECCIÓN ABREVIADA MENOR CUANTÍA"/>
    <n v="4"/>
    <n v="7"/>
    <n v="5"/>
    <n v="5220"/>
    <s v="UNIDAD"/>
    <s v="NO SOLICITADAS"/>
  </r>
  <r>
    <x v="57"/>
    <s v="204-4-23"/>
    <n v="10"/>
    <s v="Otros materiales y suministros"/>
    <s v="LIMPIADOR DE CONTACTOS, EN AEROSOL, POR 4000 ML, INFLAMABLE, CON LUBRICANTE"/>
    <n v="47131800"/>
    <s v="SELECCIÓN ABREVIADA MENOR CUANTÍA"/>
    <n v="4"/>
    <n v="7"/>
    <n v="6"/>
    <n v="208800"/>
    <s v="UNIDAD"/>
    <s v="NO SOLICITADAS"/>
  </r>
  <r>
    <x v="57"/>
    <s v="204-4-23"/>
    <n v="10"/>
    <s v="Otros materiales y suministros"/>
    <s v="LIMPIADOR DE PRECISION ALCOHOL ISOPROPILICO EVAPORACION RAPIDA_x000a_SEGURO PARA LA MAYORIA DE LOS PLASTICOS PRESENTACION AEROSOL POR 16 ONZAS (340 GR) P/N SKU 03201 "/>
    <n v="23281901"/>
    <s v="SELECCIÓN ABREVIADA MENOR CUANTÍA"/>
    <n v="4"/>
    <n v="7"/>
    <n v="5"/>
    <n v="287100"/>
    <s v="UNIDAD"/>
    <s v="NO SOLICITADAS"/>
  </r>
  <r>
    <x v="57"/>
    <s v="204-4-23"/>
    <n v="10"/>
    <s v="Otros materiales y suministros"/>
    <s v="LIMPIADOR PARABRISA VEHICULOS"/>
    <n v="25171502"/>
    <s v="SELECCIÓN ABREVIADA MENOR CUANTÍA"/>
    <n v="4"/>
    <n v="7"/>
    <n v="2"/>
    <n v="69600"/>
    <s v="UNIDAD"/>
    <s v="NO SOLICITADAS"/>
  </r>
  <r>
    <x v="57"/>
    <s v="204-4-23"/>
    <n v="10"/>
    <s v="Otros materiales y suministros"/>
    <s v="LINTERNA FRONTAL PARA CASCO RECARGABLE "/>
    <n v="39112005"/>
    <s v="MÍNIMA CUANTÍA"/>
    <n v="3"/>
    <n v="8"/>
    <n v="1"/>
    <n v="49720.13"/>
    <s v="UNIDAD"/>
    <s v="NO SOLICITADAS"/>
  </r>
  <r>
    <x v="57"/>
    <s v="204-4-23"/>
    <n v="10"/>
    <s v="Otros materiales y suministros"/>
    <s v="LUBRICANTE CAJA DE TRANSMISION AGL PLUS "/>
    <n v="15121508"/>
    <s v="SELECCIÓN ABREVIADA MENOR CUANTÍA"/>
    <n v="4"/>
    <n v="7"/>
    <n v="5"/>
    <n v="430650"/>
    <s v="UNIDAD"/>
    <s v="NO SOLICITADAS"/>
  </r>
  <r>
    <x v="57"/>
    <s v="204-4-23"/>
    <n v="10"/>
    <s v="Otros materiales y suministros"/>
    <s v="LUBRICANTE PENETRANTE SPRAY 5-56 (430 CM CUBICOS)"/>
    <n v="15121514"/>
    <s v="SELECCIÓN ABREVIADA MENOR CUANTÍA"/>
    <n v="4"/>
    <n v="7"/>
    <n v="5"/>
    <n v="215325"/>
    <s v="UNIDAD"/>
    <s v="NO SOLICITADAS"/>
  </r>
  <r>
    <x v="57"/>
    <s v="204-4-23"/>
    <n v="10"/>
    <s v="Otros materiales y suministros"/>
    <s v="LUBRICANTE PENETRANTE WD-40 11 oz"/>
    <n v="15121500"/>
    <s v="SELECCIÓN ABREVIADA MENOR CUANTÍA"/>
    <n v="4"/>
    <n v="7"/>
    <n v="18"/>
    <n v="482328"/>
    <s v="UNIDAD"/>
    <s v="NO SOLICITADAS"/>
  </r>
  <r>
    <x v="57"/>
    <s v="204-4-23"/>
    <n v="10"/>
    <s v="Otros materiales y suministros"/>
    <s v="MANGUERA CON PORTAMANGUERA 50M "/>
    <n v="40142008"/>
    <s v="SELECCIÓN ABREVIADA MENOR CUANTÍA"/>
    <n v="4"/>
    <n v="7"/>
    <n v="1"/>
    <n v="334950"/>
    <s v="UNIDAD"/>
    <s v="NO SOLICITADAS"/>
  </r>
  <r>
    <x v="57"/>
    <s v="204-4-23"/>
    <n v="10"/>
    <s v="Otros materiales y suministros"/>
    <s v="PAÑOS ABSORVENTES P/N: T-151 3M HOJAS ABSORBENTES PARA PETROLEO 17&quot;X19&quot; CAPACIDAD DE ABSORCION 43.5 GALONES POR UNIDAD DE EMPAQUE. CAJA X 200 UNIDADES"/>
    <n v="47131500"/>
    <s v="SELECCIÓN ABREVIADA MENOR CUANTÍA"/>
    <n v="4"/>
    <n v="7"/>
    <n v="2"/>
    <n v="783000"/>
    <s v="UNIDAD"/>
    <s v="NO SOLICITADAS"/>
  </r>
  <r>
    <x v="57"/>
    <s v="204-4-23"/>
    <n v="10"/>
    <s v="Otros materiales y suministros"/>
    <s v="PAPEL DE EMBALAJE PLASTICO TIPO BURBUJA ROLLO DE 1.50 X 50 M.T.S. DE LARGO"/>
    <n v="24141601"/>
    <s v="SELECCIÓN ABREVIADA MENOR CUANTÍA"/>
    <n v="4"/>
    <n v="7"/>
    <n v="13"/>
    <n v="995280"/>
    <s v="UNIDAD"/>
    <s v="NO SOLICITADAS"/>
  </r>
  <r>
    <x v="57"/>
    <s v="204-4-23"/>
    <n v="10"/>
    <s v="Otros materiales y suministros"/>
    <s v="PAQUETE BOLSA HERMETICA  40CM*30CM  X 100 UNIDADES BOLSA TRANSPARENTE DE PLÁSTICO POLIETILENO DE BAJA DENSIDAD CON CIERRE HERMÉTICO ZIP, TIPO MINIGRIP. "/>
    <n v="24111503"/>
    <s v="SELECCIÓN ABREVIADA MENOR CUANTÍA"/>
    <n v="4"/>
    <n v="7"/>
    <n v="5"/>
    <n v="181830"/>
    <s v="UNIDAD"/>
    <s v="NO SOLICITADAS"/>
  </r>
  <r>
    <x v="57"/>
    <s v="204-4-23"/>
    <n v="10"/>
    <s v="Otros materiales y suministros"/>
    <s v="PAQUETE DE LIJAS DE CARBON "/>
    <n v="23101509"/>
    <s v="SELECCIÓN ABREVIADA MENOR CUANTÍA"/>
    <n v="4"/>
    <n v="7"/>
    <n v="5"/>
    <n v="71775"/>
    <s v="UNIDAD"/>
    <s v="NO SOLICITADAS"/>
  </r>
  <r>
    <x v="57"/>
    <s v="204-4-23"/>
    <n v="10"/>
    <s v="Otros materiales y suministros"/>
    <s v="PASTA PARA SOLDAR "/>
    <n v="23271816"/>
    <s v="SELECCIÓN ABREVIADA MENOR CUANTÍA"/>
    <n v="4"/>
    <n v="7"/>
    <n v="5"/>
    <n v="66990"/>
    <s v="UNIDAD"/>
    <s v="NO SOLICITADAS"/>
  </r>
  <r>
    <x v="57"/>
    <s v="204-4-23"/>
    <n v="10"/>
    <s v="Otros materiales y suministros"/>
    <s v="PASTA PARA SOLDAR ESTAÑO: 60 % 0.8mm nippon america"/>
    <n v="47131800"/>
    <s v="SELECCIÓN ABREVIADA MENOR CUANTÍA"/>
    <n v="4"/>
    <n v="7"/>
    <n v="2"/>
    <n v="22968"/>
    <s v="UNIDAD"/>
    <s v="NO SOLICITADAS"/>
  </r>
  <r>
    <x v="57"/>
    <s v="204-4-23"/>
    <n v="10"/>
    <s v="Otros materiales y suministros"/>
    <s v="PATILLERAS PARA PELUQUERIA"/>
    <n v="27111500"/>
    <s v="MÍNIMA CUANTÍA"/>
    <n v="4"/>
    <n v="4"/>
    <n v="3"/>
    <n v="1215000"/>
    <s v="UNIDAD"/>
    <s v="NO SOLICITADAS"/>
  </r>
  <r>
    <x v="57"/>
    <s v="204-4-23"/>
    <n v="10"/>
    <s v="Otros materiales y suministros"/>
    <s v="PEGANTE ADHESIVO BOXER POLICLOROPRENO/POLIURETANO BASE SOLVENTE "/>
    <n v="23153401"/>
    <s v="SELECCIÓN ABREVIADA MENOR CUANTÍA"/>
    <n v="4"/>
    <n v="7"/>
    <n v="2"/>
    <n v="114840"/>
    <s v="UNIDAD"/>
    <s v="NO SOLICITADAS"/>
  </r>
  <r>
    <x v="57"/>
    <s v="204-4-23"/>
    <n v="10"/>
    <s v="Otros materiales y suministros"/>
    <s v="PEGANTE INSTANTANEO SECADO RAPIDO"/>
    <s v="31201600"/>
    <s v="SELECCIÓN ABREVIADA MENOR CUANTÍA"/>
    <n v="4"/>
    <n v="7"/>
    <n v="4"/>
    <n v="26796"/>
    <s v="UNIDAD"/>
    <s v="NO SOLICITADAS"/>
  </r>
  <r>
    <x v="57"/>
    <s v="204-4-23"/>
    <n v="10"/>
    <s v="Otros materiales y suministros"/>
    <s v="PILA ALCALINA DE ALTA DURABILIDAD, TAMAÑO AAA, VOLTAJE NOMINAL 1.5 VOLTIOS, COMPONENTE QUÍMICO ALCALINA. ESTUCHES DE 4 PILAS. REFERENCIA SKU:146482"/>
    <n v="26111702"/>
    <s v="SELECCIÓN ABREVIADA MENOR CUANTÍA"/>
    <n v="4"/>
    <n v="7"/>
    <n v="10"/>
    <n v="267960"/>
    <s v="UNIDAD"/>
    <s v="NO SOLICITADAS"/>
  </r>
  <r>
    <x v="57"/>
    <s v="204-4-23"/>
    <n v="10"/>
    <s v="Otros materiales y suministros"/>
    <s v="PILA RECARGABLE AA REF. RECHARGE"/>
    <n v="26111700"/>
    <s v="SELECCIÓN ABREVIADA MENOR CUANTÍA"/>
    <n v="4"/>
    <n v="7"/>
    <n v="5"/>
    <n v="76560"/>
    <s v="UNIDAD"/>
    <s v="NO SOLICITADAS"/>
  </r>
  <r>
    <x v="57"/>
    <s v="204-4-23"/>
    <n v="10"/>
    <s v="Otros materiales y suministros"/>
    <s v="PILA RECARGABLE AAA REF. RECHARGE"/>
    <n v="26111700"/>
    <s v="SELECCIÓN ABREVIADA MENOR CUANTÍA"/>
    <n v="4"/>
    <n v="7"/>
    <n v="5"/>
    <n v="57420"/>
    <s v="UNIDAD"/>
    <s v="NO SOLICITADAS"/>
  </r>
  <r>
    <x v="57"/>
    <s v="204-4-23"/>
    <n v="10"/>
    <s v="Otros materiales y suministros"/>
    <s v="PINCEL DE CERDA BLANDA SINTÉTICA CALIBRE 1 AL 12"/>
    <n v="60121228"/>
    <s v="SELECCIÓN ABREVIADA MENOR CUANTÍA"/>
    <n v="4"/>
    <n v="7"/>
    <n v="1"/>
    <n v="19140"/>
    <s v="UNIDAD"/>
    <s v="NO SOLICITADAS"/>
  </r>
  <r>
    <x v="57"/>
    <s v="204-4-23"/>
    <n v="10"/>
    <s v="Otros materiales y suministros"/>
    <s v="PINTURA EN AEROSOL DE USO GENERAL, COLOR AMARILLO, NEGRO, GRIS, AZUL OSCURO, ROJO PRESENTACIÓN AEROSOL POR 355ML, IDEAL PARA UTILIZAR EN SUPERFICIES EXTERIORES"/>
    <n v="31211507"/>
    <s v="SELECCIÓN ABREVIADA MENOR CUANTÍA"/>
    <n v="4"/>
    <n v="7"/>
    <n v="2"/>
    <n v="47850"/>
    <s v="UNIDAD"/>
    <s v="NO SOLICITADAS"/>
  </r>
  <r>
    <x v="57"/>
    <s v="204-4-23"/>
    <n v="10"/>
    <s v="Otros materiales y suministros"/>
    <s v="PINTURA EN AEROSOL DE USO GENERAL, COLOR AMARILLO, PRESENTACIÓN AEROSOL POR 355ML, IDEAL PARA UTILIZAR EN SUPERFICIES EXTERIORES"/>
    <n v="31211507"/>
    <s v="SELECCIÓN ABREVIADA MENOR CUANTÍA"/>
    <n v="4"/>
    <n v="7"/>
    <n v="18"/>
    <n v="430650"/>
    <s v="UNIDAD"/>
    <s v="NO SOLICITADAS"/>
  </r>
  <r>
    <x v="57"/>
    <s v="204-4-23"/>
    <n v="10"/>
    <s v="Otros materiales y suministros"/>
    <s v="COPA DE SUCCIÓN DOBLE"/>
    <n v="20143005"/>
    <s v="MÍNIMA CUANTÍA"/>
    <n v="5"/>
    <n v="3"/>
    <n v="1"/>
    <n v="33439"/>
    <s v="UNIDAD"/>
    <s v="NO SOLICITADAS"/>
  </r>
  <r>
    <x v="57"/>
    <s v="204-4-23"/>
    <n v="10"/>
    <s v="Otros materiales y suministros"/>
    <s v="ENTENAYA PARA CABLE DE TENSION 1 TONELADA"/>
    <n v="24101608"/>
    <s v="MÍNIMA CUANTÍA"/>
    <n v="5"/>
    <n v="3"/>
    <n v="2"/>
    <n v="1642200"/>
    <s v="UNIDAD"/>
    <s v="NO SOLICITADAS"/>
  </r>
  <r>
    <x v="57"/>
    <s v="204-4-23"/>
    <n v="10"/>
    <s v="Otros materiales y suministros"/>
    <s v="EQUIPO DE OXICORTE "/>
    <n v="40142205"/>
    <s v="MÍNIMA CUANTÍA"/>
    <n v="5"/>
    <n v="3"/>
    <n v="1"/>
    <n v="669375"/>
    <s v="UNIDAD"/>
    <s v="NO SOLICITADAS"/>
  </r>
  <r>
    <x v="57"/>
    <s v="204-4-23"/>
    <n v="10"/>
    <s v="Otros materiales y suministros"/>
    <s v="GRAPADORA NEUMATICA"/>
    <n v="44121615"/>
    <s v="MÍNIMA CUANTÍA"/>
    <n v="5"/>
    <n v="3"/>
    <n v="2"/>
    <n v="195874"/>
    <s v="UNIDAD"/>
    <s v="NO SOLICITADAS"/>
  </r>
  <r>
    <x v="57"/>
    <s v="204-4-23"/>
    <n v="10"/>
    <s v="Otros materiales y suministros"/>
    <s v="JUEGO DE PALUSTRES"/>
    <n v="27112201"/>
    <s v="MÍNIMA CUANTÍA"/>
    <n v="5"/>
    <n v="3"/>
    <n v="1"/>
    <n v="14994"/>
    <s v="UNIDAD"/>
    <s v="NO SOLICITADAS"/>
  </r>
  <r>
    <x v="57"/>
    <s v="204-4-23"/>
    <n v="10"/>
    <s v="Otros materiales y suministros"/>
    <s v="JUEGO FRESAS PARA RUTEADORA"/>
    <n v="23101500"/>
    <s v="MÍNIMA CUANTÍA"/>
    <n v="5"/>
    <n v="3"/>
    <n v="1"/>
    <n v="149940"/>
    <s v="UNIDAD"/>
    <s v="NO SOLICITADAS"/>
  </r>
  <r>
    <x v="57"/>
    <s v="204-4-23"/>
    <n v="10"/>
    <s v="Otros materiales y suministros"/>
    <s v="JUEGO SIERRA COPAS BIMETALICAS "/>
    <n v="20123304"/>
    <s v="MÍNIMA CUANTÍA"/>
    <n v="5"/>
    <n v="3"/>
    <n v="1"/>
    <n v="35700"/>
    <s v="UNIDAD"/>
    <s v="NO SOLICITADAS"/>
  </r>
  <r>
    <x v="57"/>
    <s v="204-4-23"/>
    <n v="10"/>
    <s v="Otros materiales y suministros"/>
    <s v="PRESOSTATO"/>
    <n v="25191817"/>
    <s v="MÍNIMA CUANTÍA"/>
    <n v="5"/>
    <n v="6"/>
    <n v="3"/>
    <n v="714000"/>
    <s v="UNIDAD"/>
    <s v="NO SOLICITADAS"/>
  </r>
  <r>
    <x v="57"/>
    <s v="204-4-23"/>
    <n v="10"/>
    <s v="Otros materiales y suministros"/>
    <s v="PRESOSTATOS PARA ELECTROBOMBA DE 20- 40 PSI"/>
    <n v="40151700"/>
    <s v="MÍNIMA CUANTÍA"/>
    <n v="5"/>
    <n v="6"/>
    <n v="10"/>
    <n v="535500"/>
    <s v="UNIDAD"/>
    <s v="NO SOLICITADAS"/>
  </r>
  <r>
    <x v="57"/>
    <s v="204-4-23"/>
    <n v="10"/>
    <s v="Otros materiales y suministros"/>
    <s v="PRIMER EN SPRAY  P/N MIL P-7962"/>
    <n v="15121804"/>
    <s v="SELECCIÓN ABREVIADA MENOR CUANTÍA"/>
    <n v="4"/>
    <n v="7"/>
    <n v="6"/>
    <n v="200970"/>
    <s v="UNIDAD"/>
    <s v="NO SOLICITADAS"/>
  </r>
  <r>
    <x v="57"/>
    <s v="204-4-23"/>
    <n v="10"/>
    <s v="Otros materiales y suministros"/>
    <s v="KIT ATORNILLADOR INALÁMBRICO 3,6V 55 PIEZAS"/>
    <n v="23101502"/>
    <s v="MÍNIMA CUANTÍA"/>
    <n v="5"/>
    <n v="3"/>
    <n v="1"/>
    <n v="56049"/>
    <s v="UNIDAD"/>
    <s v="NO SOLICITADAS"/>
  </r>
  <r>
    <x v="57"/>
    <s v="204-4-23"/>
    <n v="10"/>
    <s v="Otros materiales y suministros"/>
    <s v="MEZCLADORA DE CONCRETO UN BULTO/ ELÉCTRICA"/>
    <n v="41101709"/>
    <s v="MÍNIMA CUANTÍA"/>
    <n v="5"/>
    <n v="3"/>
    <n v="1"/>
    <n v="1198449"/>
    <s v="UNIDAD"/>
    <s v="NO SOLICITADAS"/>
  </r>
  <r>
    <x v="57"/>
    <s v="204-4-23"/>
    <n v="10"/>
    <s v="Otros materiales y suministros"/>
    <s v="PINZA AMPERIMETRICA DIGITAL"/>
    <n v="27112105"/>
    <s v="MÍNIMA CUANTÍA"/>
    <n v="5"/>
    <n v="3"/>
    <n v="1"/>
    <n v="78064"/>
    <s v="UNIDAD"/>
    <s v="NO SOLICITADAS"/>
  </r>
  <r>
    <x v="57"/>
    <s v="204-4-23"/>
    <n v="10"/>
    <s v="Otros materiales y suministros"/>
    <s v="PINZA AMPERIMETRICA DIGITALES UT 201 400A "/>
    <n v="27112105"/>
    <s v="MÍNIMA CUANTÍA"/>
    <n v="5"/>
    <n v="3"/>
    <n v="1"/>
    <n v="78064"/>
    <s v="UNIDAD"/>
    <s v="NO SOLICITADAS"/>
  </r>
  <r>
    <x v="57"/>
    <s v="204-4-23"/>
    <n v="10"/>
    <s v="Otros materiales y suministros"/>
    <s v="RASTRILLO MANUAL CURVO, EN PLÁSTICO, DE (16-18) DIENTES, CON MANGO EN MADERA."/>
    <n v="23131500"/>
    <s v="SELECCIÓN ABREVIADA MENOR CUANTÍA"/>
    <n v="4"/>
    <n v="7"/>
    <n v="3"/>
    <n v="65250"/>
    <s v="UNIDAD"/>
    <s v="NO SOLICITADAS"/>
  </r>
  <r>
    <x v="57"/>
    <s v="204-4-23"/>
    <n v="10"/>
    <s v="Otros materiales y suministros"/>
    <s v="REF 53380-050 _x000a_CINTA EMPAQUE  48MMX200M TRANSPARENTE_x000a_CINTA DE EMPAQUE CON SOPORTE DE POLIPROPILENO PARA SELLAR CARTONES, CAJAS Y SOBRES DE POCO PESO._x000a_ADHESIVO LIBRE DE DISOLVENTES_x000a_ADHESIÓN INMEDIATA Y FUERTE_x000a_NO SE DESPRENDE FÁCILMENTE"/>
    <n v="31201512"/>
    <s v="SELECCIÓN ABREVIADA MENOR CUANTÍA"/>
    <n v="4"/>
    <n v="7"/>
    <n v="20"/>
    <n v="382800"/>
    <s v="UNIDAD"/>
    <s v="NO SOLICITADAS"/>
  </r>
  <r>
    <x v="57"/>
    <s v="204-4-23"/>
    <n v="10"/>
    <s v="Otros materiales y suministros"/>
    <s v="RELE TERMICO 9 A 30 A"/>
    <n v="39121700"/>
    <s v="MÍNIMA CUANTÍA"/>
    <n v="5"/>
    <n v="6"/>
    <n v="5"/>
    <n v="196350"/>
    <s v="UNIDAD"/>
    <s v="NO SOLICITADAS"/>
  </r>
  <r>
    <x v="57"/>
    <s v="204-4-23"/>
    <n v="10"/>
    <s v="Otros materiales y suministros"/>
    <s v="RELE TERMICO DE 45-65 A"/>
    <n v="39121700"/>
    <s v="MÍNIMA CUANTÍA"/>
    <n v="5"/>
    <n v="6"/>
    <n v="5"/>
    <n v="249900"/>
    <s v="UNIDAD"/>
    <s v="NO SOLICITADAS"/>
  </r>
  <r>
    <x v="57"/>
    <s v="204-4-23"/>
    <n v="10"/>
    <s v="Otros materiales y suministros"/>
    <s v="REPUESTOS DE MAQUINA PARA PELUQUERIA"/>
    <n v="27111500"/>
    <s v="MÍNIMA CUANTÍA"/>
    <n v="4"/>
    <n v="4"/>
    <n v="3"/>
    <n v="480003.31799999997"/>
    <s v="UNIDAD"/>
    <s v="NO SOLICITADAS"/>
  </r>
  <r>
    <x v="57"/>
    <s v="204-4-23"/>
    <n v="10"/>
    <s v="Otros materiales y suministros"/>
    <s v="ROLLO CINTA ENCAUCHETAR AUTOFUNDENTE 18MM X 9.1M "/>
    <n v="31201534"/>
    <s v="SELECCIÓN ABREVIADA MENOR CUANTÍA"/>
    <n v="4"/>
    <n v="7"/>
    <n v="5"/>
    <n v="191400"/>
    <s v="UNIDAD"/>
    <s v="NO SOLICITADAS"/>
  </r>
  <r>
    <x v="57"/>
    <s v="204-4-23"/>
    <n v="10"/>
    <s v="Otros materiales y suministros"/>
    <s v="ROLLO DE PAPEL  PLATA MATE PARA IMPRESORA (10.8 CM) MEDIDAS DEL ROTULO ( 5 CM X 2 CM)"/>
    <n v="14111506"/>
    <s v="SELECCIÓN ABREVIADA MENOR CUANTÍA"/>
    <n v="4"/>
    <n v="7"/>
    <n v="1"/>
    <n v="143550"/>
    <s v="UNIDAD"/>
    <s v="NO SOLICITADAS"/>
  </r>
  <r>
    <x v="57"/>
    <s v="204-4-23"/>
    <n v="10"/>
    <s v="Otros materiales y suministros"/>
    <s v="ROLLO DE PAPEL PARA IMPRESORA  (10.8 CM) MEDIDAS DEL ROTULO ( 5 CM X 2 CM)"/>
    <n v="44121600"/>
    <s v="SELECCIÓN ABREVIADA MENOR CUANTÍA"/>
    <n v="4"/>
    <n v="7"/>
    <n v="1"/>
    <n v="26987"/>
    <s v="UNIDAD"/>
    <s v="NO SOLICITADAS"/>
  </r>
  <r>
    <x v="57"/>
    <s v="204-4-23"/>
    <n v="10"/>
    <s v="Otros materiales y suministros"/>
    <s v="ROLLO DE SOLDADURA DE ESTAÑO  CON ALEACIÓN DE 60 ESTAÑO Y 40 PLOMO DIÁMETRO DE 0.031 PULGADAS - 1MM APROXIMADAMENTE ROLLO POR 1 LIBRA  "/>
    <n v="11101716"/>
    <s v="SELECCIÓN ABREVIADA MENOR CUANTÍA"/>
    <n v="4"/>
    <n v="7"/>
    <n v="3"/>
    <n v="200970"/>
    <s v="UNIDAD"/>
    <s v="NO SOLICITADAS"/>
  </r>
  <r>
    <x v="57"/>
    <s v="204-4-23"/>
    <n v="10"/>
    <s v="Otros materiales y suministros"/>
    <s v="ROLLO ESPAGUETTI PLASTICO TERMOENCOGIBLE CALIBRE 2MM"/>
    <n v="13101606"/>
    <s v="SELECCIÓN ABREVIADA MENOR CUANTÍA"/>
    <n v="4"/>
    <n v="7"/>
    <n v="2"/>
    <n v="344520"/>
    <s v="UNIDAD"/>
    <s v="NO SOLICITADAS"/>
  </r>
  <r>
    <x v="57"/>
    <s v="204-4-23"/>
    <n v="10"/>
    <s v="Otros materiales y suministros"/>
    <s v="ROLLOS NYLON"/>
    <n v="13111010"/>
    <s v="MÍNIMA CUANTÍA"/>
    <n v="4"/>
    <n v="4"/>
    <n v="12"/>
    <n v="912006.48"/>
    <s v="UNIDAD"/>
    <s v="NO SOLICITADAS"/>
  </r>
  <r>
    <x v="57"/>
    <s v="204-4-23"/>
    <n v="10"/>
    <s v="Otros materiales y suministros"/>
    <s v="PORTA ELECTRODOS PINZA"/>
    <n v="23242100"/>
    <s v="MÍNIMA CUANTÍA"/>
    <n v="5"/>
    <n v="3"/>
    <n v="1"/>
    <n v="116025"/>
    <s v="UNIDAD"/>
    <s v="NO SOLICITADAS"/>
  </r>
  <r>
    <x v="57"/>
    <s v="204-4-23"/>
    <n v="10"/>
    <s v="Otros materiales y suministros"/>
    <s v="ROTULO 30334 32MM X 57MM X 1000 ETIQUETAS"/>
    <n v="44121600"/>
    <s v="SELECCIÓN ABREVIADA MENOR CUANTÍA"/>
    <n v="4"/>
    <n v="7"/>
    <n v="1"/>
    <n v="22011"/>
    <s v="UNIDAD"/>
    <s v="NO SOLICITADAS"/>
  </r>
  <r>
    <x v="57"/>
    <s v="204-4-23"/>
    <n v="10"/>
    <s v="Otros materiales y suministros"/>
    <s v="RUBATEX 1/2&quot; "/>
    <n v="30141505"/>
    <s v="SELECCIÓN ABREVIADA MENOR CUANTÍA"/>
    <n v="5"/>
    <n v="6"/>
    <n v="4"/>
    <n v="25330.52"/>
    <s v="UNIDAD"/>
    <s v="NO SOLICITADAS"/>
  </r>
  <r>
    <x v="57"/>
    <s v="204-4-23"/>
    <n v="10"/>
    <s v="Otros materiales y suministros"/>
    <s v="RUBATEX 3/8&quot; "/>
    <n v="30141505"/>
    <s v="SELECCIÓN ABREVIADA MENOR CUANTÍA"/>
    <n v="5"/>
    <n v="6"/>
    <n v="4"/>
    <n v="25330.52"/>
    <s v="UNIDAD"/>
    <s v="NO SOLICITADAS"/>
  </r>
  <r>
    <x v="57"/>
    <s v="204-4-23"/>
    <n v="10"/>
    <s v="Otros materiales y suministros"/>
    <s v="RUBATEX 5/8&quot; "/>
    <n v="30141505"/>
    <s v="SELECCIÓN ABREVIADA MENOR CUANTÍA"/>
    <n v="5"/>
    <n v="6"/>
    <n v="5"/>
    <n v="36538.15"/>
    <s v="UNIDAD"/>
    <s v="NO SOLICITADAS"/>
  </r>
  <r>
    <x v="57"/>
    <s v="204-4-23"/>
    <n v="10"/>
    <s v="Otros materiales y suministros"/>
    <s v="RUBATEX 7/8&quot; "/>
    <n v="30141505"/>
    <s v="SELECCIÓN ABREVIADA MENOR CUANTÍA"/>
    <n v="5"/>
    <n v="6"/>
    <n v="5"/>
    <n v="38975.65"/>
    <s v="UNIDAD"/>
    <s v="NO SOLICITADAS"/>
  </r>
  <r>
    <x v="57"/>
    <s v="204-4-23"/>
    <n v="10"/>
    <s v="Otros materiales y suministros"/>
    <s v="RUEDA ESMERIL T1 REF. SAAGRVA46011"/>
    <n v="23131503"/>
    <s v="SELECCIÓN ABREVIADA MENOR CUANTÍA"/>
    <n v="4"/>
    <n v="7"/>
    <n v="1"/>
    <n v="57420"/>
    <s v="UNIDAD"/>
    <s v="NO SOLICITADAS"/>
  </r>
  <r>
    <x v="57"/>
    <s v="204-4-23"/>
    <n v="10"/>
    <s v="Otros materiales y suministros"/>
    <s v="PUNTAS MAGNETICAS PARA TALADRO "/>
    <n v="20123304"/>
    <s v="MÍNIMA CUANTÍA"/>
    <n v="5"/>
    <n v="3"/>
    <n v="1"/>
    <n v="37009"/>
    <s v="UNIDAD"/>
    <s v="NO SOLICITADAS"/>
  </r>
  <r>
    <x v="57"/>
    <s v="204-4-23"/>
    <n v="10"/>
    <s v="Otros materiales y suministros"/>
    <s v="SELLANTE DE POLIURETANO MULTIUSOS"/>
    <n v="31133711"/>
    <s v="SELECCIÓN ABREVIADA MENOR CUANTÍA"/>
    <n v="4"/>
    <n v="7"/>
    <n v="4"/>
    <n v="62640"/>
    <s v="UNIDAD"/>
    <s v="NO SOLICITADAS"/>
  </r>
  <r>
    <x v="57"/>
    <s v="204-4-23"/>
    <n v="10"/>
    <s v="Otros materiales y suministros"/>
    <s v="SELLANTE PARA TECHOS"/>
    <n v="31211704"/>
    <s v="SELECCIÓN ABREVIADA MENOR CUANTÍA"/>
    <n v="4"/>
    <n v="7"/>
    <n v="3"/>
    <n v="26100"/>
    <s v="UNIDAD"/>
    <s v="NO SOLICITADAS"/>
  </r>
  <r>
    <x v="57"/>
    <s v="204-4-23"/>
    <n v="10"/>
    <s v="Otros materiales y suministros"/>
    <s v="SEÑALIZACION PARA ACRLICO 30*15 CM "/>
    <n v="39111708"/>
    <s v="MÍNIMA CUANTÍA"/>
    <n v="3"/>
    <n v="8"/>
    <n v="30"/>
    <n v="701853.9"/>
    <s v="UNIDAD"/>
    <s v="NO SOLICITADAS"/>
  </r>
  <r>
    <x v="57"/>
    <s v="204-4-23"/>
    <n v="10"/>
    <s v="Otros materiales y suministros"/>
    <s v="SET DE BROCHAS PARA LIMPIEZA, DE 1&quot; 2&quot; Y 3&quot;  DE ANCHO, CON CERDA DE NYLON . CADA SET CONTIENE 03 BROCHAS DE DISTINTOS TAMAÑOS DISTRIBUIDAS ASÍ: 01 DE 1/2 PULGADA, 01 DE  1 PULGADA Y 01 DE 2 PULGADAS, CON MANGO DE MADERA Y CERDAS 100% NATURALES. "/>
    <n v="31211904"/>
    <s v="SELECCIÓN ABREVIADA MENOR CUANTÍA"/>
    <n v="4"/>
    <n v="7"/>
    <n v="1"/>
    <n v="19140"/>
    <s v="UNIDAD"/>
    <s v="NO SOLICITADAS"/>
  </r>
  <r>
    <x v="57"/>
    <s v="204-4-23"/>
    <n v="10"/>
    <s v="Otros materiales y suministros"/>
    <s v="SILICONA ACETICA CON FUNGICIDA TRANSPARENTE 300 ML AERO COLOR TOPEX"/>
    <n v="31211704"/>
    <s v="SELECCIÓN ABREVIADA MENOR CUANTÍA"/>
    <n v="4"/>
    <n v="7"/>
    <n v="4"/>
    <n v="34800"/>
    <s v="UNIDAD"/>
    <s v="NO SOLICITADAS"/>
  </r>
  <r>
    <x v="57"/>
    <s v="204-4-23"/>
    <n v="10"/>
    <s v="Otros materiales y suministros"/>
    <s v="SOLDADURA 60-13"/>
    <n v="23271412"/>
    <s v="SELECCIÓN ABREVIADA MENOR CUANTÍA"/>
    <n v="4"/>
    <n v="7"/>
    <n v="3"/>
    <n v="157905"/>
    <s v="UNIDAD"/>
    <s v="NO SOLICITADAS"/>
  </r>
  <r>
    <x v="57"/>
    <s v="204-4-23"/>
    <n v="10"/>
    <s v="Otros materiales y suministros"/>
    <s v="SOLDADURA ESTAÑO - 60 % ESTANO Y 40 % PLOMO REFERENCIA 60/40"/>
    <n v="23131500"/>
    <s v="SELECCIÓN ABREVIADA MENOR CUANTÍA"/>
    <n v="4"/>
    <n v="7"/>
    <n v="3"/>
    <n v="143550"/>
    <s v="UNIDAD"/>
    <s v="NO SOLICITADAS"/>
  </r>
  <r>
    <x v="57"/>
    <s v="204-4-23"/>
    <n v="10"/>
    <s v="Otros materiales y suministros"/>
    <s v="SOLUCION PARA LIMPIAR LENTES (LENS CLEANER) REF 6AJ81"/>
    <n v="41122607"/>
    <s v="SELECCIÓN ABREVIADA MENOR CUANTÍA"/>
    <n v="4"/>
    <n v="7"/>
    <n v="2"/>
    <n v="149292"/>
    <s v="UNIDAD"/>
    <s v="NO SOLICITADAS"/>
  </r>
  <r>
    <x v="57"/>
    <s v="204-4-23"/>
    <n v="10"/>
    <s v="Otros materiales y suministros"/>
    <s v="TAPETE DIELECTRO "/>
    <n v="52101511"/>
    <s v="MÍNIMA CUANTÍA"/>
    <n v="3"/>
    <n v="8"/>
    <n v="1"/>
    <n v="387150"/>
    <s v="UNIDAD"/>
    <s v="NO SOLICITADAS"/>
  </r>
  <r>
    <x v="57"/>
    <s v="204-4-23"/>
    <n v="10"/>
    <s v="Otros materiales y suministros"/>
    <s v="TARJETAS UNIVERSALES PARA EVAPORADORAS DE AIRES MINISPLIT"/>
    <n v="32101509"/>
    <s v="SELECCIÓN ABREVIADA MENOR CUANTÍA"/>
    <n v="5"/>
    <n v="6"/>
    <n v="15"/>
    <n v="517650"/>
    <s v="UNIDAD"/>
    <s v="NO SOLICITADAS"/>
  </r>
  <r>
    <x v="57"/>
    <s v="204-4-23"/>
    <n v="10"/>
    <s v="Otros materiales y suministros"/>
    <s v="TERMOMETROS DIGITALES PARA CUARTO FRIO"/>
    <n v="41112220"/>
    <s v="SELECCIÓN ABREVIADA MENOR CUANTÍA"/>
    <n v="5"/>
    <n v="6"/>
    <n v="2"/>
    <n v="47600"/>
    <s v="UNIDAD"/>
    <s v="NO SOLICITADAS"/>
  </r>
  <r>
    <x v="57"/>
    <s v="204-4-23"/>
    <n v="10"/>
    <s v="Otros materiales y suministros"/>
    <s v="TRAMOS DE MANGUERA CONTRAINCENDIO DE 1 1/2&quot; X 50 PIES"/>
    <n v="40142008"/>
    <s v="MÍNIMA CUANTÍA"/>
    <n v="3"/>
    <n v="3"/>
    <n v="1"/>
    <n v="1133892"/>
    <s v="UNIDAD"/>
    <s v="NO SOLICITADAS"/>
  </r>
  <r>
    <x v="57"/>
    <s v="204-4-23"/>
    <n v="10"/>
    <s v="Otros materiales y suministros"/>
    <s v="TRAMOS DE MANGUERA CONTRAINCENDIO DE 2 1/2&quot; X 50 PIES"/>
    <n v="40142008"/>
    <s v="MÍNIMA CUANTÍA"/>
    <n v="3"/>
    <n v="3"/>
    <n v="1"/>
    <n v="1339595"/>
    <s v="UNIDAD"/>
    <s v="NO SOLICITADAS"/>
  </r>
  <r>
    <x v="57"/>
    <s v="204-4-23"/>
    <n v="10"/>
    <s v="Otros materiales y suministros"/>
    <s v="TUBOS TERMOENCOGIBLES, JUEGO DE COLOR SURTIDO, DE LAS SIGUIENES DIMENSIONES 3/32&quot;, 1/8&quot;, 3/16&quot;, 1/4&quot;. 3/8&quot; Y 1/2&quot;. REFERENCIA 37677.  EL KIT CONTIENE 133 PIEZAS DISTRIBUIDAS ASÍ: 35 PIEZAS DE 3/32” (5 BLANCAS, 5 VERDES, 5 AZULES, 5 ROJAS, 5  AMARILLAS, 5 NEGRAS, 5 TRANSPARENTES), 28 PIEZAS DE 1/8” (4 BLANCAS, 4 VERDES, 4 AZULES, 4 ROJAS, 4  AMARILLAS, 4 NEGRAS, 4 TRANSPARENTES),  21  PIEZAS DE 3/16” (3 BLANCAS, 3 VERDES, 3 AZULES, 3 ROJAS, 3  AMARILLAS, 3 NEGRAS, 3 TRANSPARENTES), 21  PIEZAS DE 1/4” (3 BLANCAS, 3 VERDES, 3 AZULES, 3 ROJAS, 3  AMARILLAS, 3 NEGRAS, 3 TRANSPARENTES), 14 PIEZAS DE 3/8” (2 BLANCAS, 2 VERDES, 2 AZULES, 2 ROJAS, 2  AMARILLAS, 2 NEGRAS, 2 TRANSPARENTES), 14 PIEZAS DE 1/2” (2 BLANCAS, 2 VERDES, 2 AZULES, 2 ROJAS, 2  AMARILLAS, 2 NEGRAS, 2 TRANSPARENTES),"/>
    <n v="39121723"/>
    <s v="SELECCIÓN ABREVIADA MENOR CUANTÍA"/>
    <n v="4"/>
    <n v="7"/>
    <n v="2"/>
    <n v="57420"/>
    <s v="UNIDAD"/>
    <s v="NO SOLICITADAS"/>
  </r>
  <r>
    <x v="57"/>
    <s v="204-4-23"/>
    <n v="10"/>
    <s v="Otros materiales y suministros"/>
    <s v="VARSOL 1000 ML"/>
    <n v="12191602"/>
    <s v="SELECCIÓN ABREVIADA MENOR CUANTÍA"/>
    <n v="4"/>
    <n v="7"/>
    <n v="3"/>
    <n v="71775"/>
    <s v="GALON"/>
    <s v="NO SOLICITADAS"/>
  </r>
  <r>
    <x v="57"/>
    <s v="204-4-23"/>
    <n v="10"/>
    <s v="Otros materiales y suministros"/>
    <s v="VELCRO AUTO-ADHESIVO (MACHO Y HEMBRA) NEGRO ROLLO DOBLE POR 25 METROS.ANCHO 25 MM"/>
    <n v="11162114"/>
    <s v="SELECCIÓN ABREVIADA MENOR CUANTÍA"/>
    <n v="4"/>
    <n v="7"/>
    <n v="2"/>
    <n v="191400"/>
    <s v="UNIDAD"/>
    <s v="NO SOLICITADAS"/>
  </r>
  <r>
    <x v="57"/>
    <s v="204-4-23"/>
    <n v="10"/>
    <s v="Otros materiales y suministros"/>
    <s v="VELCRO AUTO-ADHESIVO (MACHO Y HEMBRA) NEGRO ROLLO DOBLE POR 25 METROS.ANCHO 25 MM"/>
    <n v="11162114"/>
    <s v="SELECCIÓN ABREVIADA MENOR CUANTÍA"/>
    <n v="4"/>
    <n v="7"/>
    <n v="2"/>
    <n v="29668"/>
    <s v="UNIDAD"/>
    <s v="NO SOLICITADAS"/>
  </r>
  <r>
    <x v="57"/>
    <s v="204-4-23"/>
    <n v="10"/>
    <s v="Otros materiales y suministros"/>
    <s v="VINIPEL DE 50 cm x 1000mt, CALIBRE 90 TRASPARENTE"/>
    <n v="23131500"/>
    <s v="SELECCIÓN ABREVIADA MENOR CUANTÍA"/>
    <n v="4"/>
    <n v="7"/>
    <n v="12"/>
    <n v="1148400"/>
    <s v="UNIDAD"/>
    <s v="NO SOLICITADAS"/>
  </r>
  <r>
    <x v="57"/>
    <s v="204-4-23"/>
    <n v="10"/>
    <s v="Otros materiales y suministros"/>
    <s v="BATERIA SELLADA LIBRE DE MANTENIMIENTO CON VALVULA DE REGULACIÓN VRLA CAPACIDAD 12VDC/100A-H"/>
    <n v="26111700"/>
    <s v="MÍNIMA CUANTÍA"/>
    <n v="6"/>
    <n v="4"/>
    <n v="4"/>
    <n v="3046400"/>
    <s v="UNIDAD"/>
    <s v="NO SOLICITADAS"/>
  </r>
  <r>
    <x v="57"/>
    <s v="204-4-3"/>
    <n v="10"/>
    <s v="Elementos de alojamiento y campaña"/>
    <s v="ALMOHADAS"/>
    <n v="52121505"/>
    <s v="MÍNIMA CUANTÍA"/>
    <n v="4"/>
    <n v="4"/>
    <n v="30"/>
    <n v="419974.8"/>
    <s v="UNIDAD"/>
    <s v="NO SOLICITADAS"/>
  </r>
  <r>
    <x v="57"/>
    <s v="204-4-3"/>
    <n v="10"/>
    <s v="Elementos de alojamiento y campaña"/>
    <s v="JUEGOS DE SABANAS DOBLE(SABANA, SOBRESABANA Y FUNDA"/>
    <n v="52121509"/>
    <s v="MÍNIMA CUANTÍA"/>
    <n v="4"/>
    <n v="4"/>
    <n v="10"/>
    <n v="650001.80000000005"/>
    <s v="UNIDAD"/>
    <s v="NO SOLICITADAS"/>
  </r>
  <r>
    <x v="57"/>
    <s v="204-4-3"/>
    <n v="10"/>
    <s v="Elementos de alojamiento y campaña"/>
    <s v="JUEGOS DE SABANAS SENCILLO (SABANA, SOBRESABANA Y FUNDA)"/>
    <n v="52121509"/>
    <s v="MÍNIMA CUANTÍA"/>
    <n v="4"/>
    <n v="4"/>
    <n v="20"/>
    <n v="1199996"/>
    <s v="UNIDAD"/>
    <s v="NO SOLICITADAS"/>
  </r>
  <r>
    <x v="57"/>
    <s v="204-4-3"/>
    <n v="10"/>
    <s v="Elementos de alojamiento y campaña"/>
    <s v="TENDIDO TIPO COLCHA DOBLE"/>
    <n v="52121501"/>
    <s v="MÍNIMA CUANTÍA"/>
    <n v="4"/>
    <n v="4"/>
    <n v="10"/>
    <n v="549994.19999999995"/>
    <s v="UNIDAD"/>
    <s v="NO SOLICITADAS"/>
  </r>
  <r>
    <x v="57"/>
    <s v="204-4-3"/>
    <n v="10"/>
    <s v="Elementos de alojamiento y campaña"/>
    <s v="TENDIDO TIPO COLCHA  SENCILLO"/>
    <n v="52121501"/>
    <s v="MÍNIMA CUANTÍA"/>
    <n v="4"/>
    <n v="4"/>
    <n v="20"/>
    <n v="999980.8"/>
    <s v="UNIDAD"/>
    <s v="NO SOLICITADAS"/>
  </r>
  <r>
    <x v="57"/>
    <s v="204-4-3"/>
    <n v="10"/>
    <s v="Elementos de alojamiento y campaña"/>
    <s v="SACOS TERREROS"/>
    <n v="24121502"/>
    <s v="MÍNIMA CUANTÍA"/>
    <n v="8"/>
    <n v="8"/>
    <n v="5000"/>
    <n v="3242750"/>
    <s v="UNIDAD"/>
    <s v="NO SOLICITADAS"/>
  </r>
  <r>
    <x v="57"/>
    <s v="204-4-5"/>
    <n v="10"/>
    <s v="Insecticidas, fungicidas y otros insumos agricolas"/>
    <s v="HERBICIDA"/>
    <n v="10171701"/>
    <s v="SELECCIÓN ABREVIADA MENOR CUANTÍA"/>
    <n v="4"/>
    <n v="7"/>
    <n v="5"/>
    <n v="350000"/>
    <s v="UNIDAD"/>
    <s v="NO SOLICITADAS"/>
  </r>
  <r>
    <x v="57"/>
    <s v="204-4-5"/>
    <n v="10"/>
    <s v="Insecticidas, fungicidas y otros insumos agricolas"/>
    <s v="INSECTICIDA "/>
    <n v="10171701"/>
    <s v="SELECCIÓN ABREVIADA MENOR CUANTÍA"/>
    <n v="4"/>
    <n v="7"/>
    <n v="20"/>
    <n v="500000"/>
    <s v="UNIDAD"/>
    <s v="NO SOLICITADAS"/>
  </r>
  <r>
    <x v="57"/>
    <s v="204-4-6"/>
    <n v="10"/>
    <s v="Llantas y accesorios"/>
    <s v="LLANTA 16,9 X 30"/>
    <n v="25172503"/>
    <s v="MÍNIMA CUANTÍA"/>
    <n v="6"/>
    <n v="2"/>
    <n v="2"/>
    <n v="6000000"/>
    <s v="UNIDAD"/>
    <s v="NO SOLICITADAS"/>
  </r>
  <r>
    <x v="57"/>
    <s v="204-4-6"/>
    <n v="10"/>
    <s v="Llantas y accesorios"/>
    <s v="LLANTAS HERO-CERO"/>
    <n v="25172504"/>
    <s v="MÍNIMA CUANTÍA"/>
    <n v="4"/>
    <n v="4"/>
    <n v="4"/>
    <n v="799680"/>
    <s v="UNIDAD"/>
    <s v="NO SOLICITADAS"/>
  </r>
  <r>
    <x v="57"/>
    <s v="204-4-6"/>
    <n v="10"/>
    <s v="Llantas y accesorios"/>
    <s v="LLANTAS MOTOCARRO REF. 10-4.50"/>
    <n v="25172512"/>
    <s v="MÍNIMA CUANTÍA"/>
    <n v="3"/>
    <n v="3"/>
    <n v="3"/>
    <n v="599760"/>
    <s v="UNIDAD"/>
    <s v="NO SOLICITADAS"/>
  </r>
  <r>
    <x v="57"/>
    <s v="204-4-6"/>
    <n v="10"/>
    <s v="Llantas y accesorios"/>
    <s v="LLANTA 7,50 X 16"/>
    <n v="25172503"/>
    <s v="MÍNIMA CUANTÍA"/>
    <n v="6"/>
    <n v="2"/>
    <n v="2"/>
    <n v="780000"/>
    <s v="UNIDAD"/>
    <s v="NO SOLICITADAS"/>
  </r>
  <r>
    <x v="57"/>
    <s v="204-4-9"/>
    <n v="10"/>
    <s v="Materiales de construccion"/>
    <s v="MATERIALES DE CONTRUCCION (SOBRANTES POR IMPREVISTOS A.P)"/>
    <n v="0"/>
    <s v="MÍNIMA CUANTÍA"/>
    <n v="1"/>
    <n v="6"/>
    <n v="1"/>
    <n v="189732"/>
    <s v="GLOBAL"/>
    <s v=""/>
  </r>
  <r>
    <x v="57"/>
    <s v="204-4-9"/>
    <n v="10"/>
    <s v="Materiales de construccion"/>
    <s v="ABRAZADERA CREMALLERA 3/4&quot; "/>
    <n v="40173800"/>
    <s v="SELECCIÓN ABREVIADA MENOR CUANTÍA"/>
    <n v="4"/>
    <n v="7"/>
    <n v="3"/>
    <n v="6420.39"/>
    <s v="UNIDAD"/>
    <s v="NO SOLICITADAS"/>
  </r>
  <r>
    <x v="57"/>
    <s v="204-4-9"/>
    <n v="10"/>
    <s v="Materiales de construccion"/>
    <s v="ABRAZADERA CREMALLERA DE 1/2&quot; "/>
    <n v="40173800"/>
    <s v="SELECCIÓN ABREVIADA MENOR CUANTÍA"/>
    <n v="4"/>
    <n v="7"/>
    <n v="3"/>
    <n v="3202.8900000000003"/>
    <s v="UNIDAD"/>
    <s v="NO SOLICITADAS"/>
  </r>
  <r>
    <x v="57"/>
    <s v="204-4-9"/>
    <n v="10"/>
    <s v="Materiales de construccion"/>
    <s v="BALASTO 4X17W T-8.  110V."/>
    <n v="39101900"/>
    <s v="SELECCIÓN ABREVIADA MENOR CUANTÍA"/>
    <n v="5"/>
    <n v="6"/>
    <n v="10"/>
    <n v="297500"/>
    <s v="UNIDAD"/>
    <s v="NO SOLICITADAS"/>
  </r>
  <r>
    <x v="57"/>
    <s v="204-4-9"/>
    <n v="10"/>
    <s v="Materiales de construccion"/>
    <s v="BALASTO DE LAMPARA DE TUBO T8 2X32W 110V."/>
    <n v="39101900"/>
    <s v="SELECCIÓN ABREVIADA MENOR CUANTÍA"/>
    <n v="5"/>
    <n v="6"/>
    <n v="10"/>
    <n v="297500"/>
    <s v="UNIDAD"/>
    <s v="NO SOLICITADAS"/>
  </r>
  <r>
    <x v="57"/>
    <s v="204-4-9"/>
    <n v="10"/>
    <s v="Materiales de construccion"/>
    <s v="BALASTO MH 400 W 220 V"/>
    <n v="39101900"/>
    <s v="SELECCIÓN ABREVIADA MENOR CUANTÍA"/>
    <n v="5"/>
    <n v="6"/>
    <n v="10"/>
    <n v="595000"/>
    <s v="UNIDAD"/>
    <s v="NO SOLICITADAS"/>
  </r>
  <r>
    <x v="57"/>
    <s v="204-4-9"/>
    <n v="10"/>
    <s v="Materiales de construccion"/>
    <s v="BLOWER MANEJADORA 36.000 BTU"/>
    <n v="23231302"/>
    <s v="MÍNIMA CUANTÍA"/>
    <n v="5"/>
    <n v="6"/>
    <n v="3"/>
    <n v="438735.39"/>
    <s v="UNIDAD"/>
    <s v="NO SOLICITADAS"/>
  </r>
  <r>
    <x v="57"/>
    <s v="204-4-9"/>
    <n v="10"/>
    <s v="Materiales de construccion"/>
    <s v="BREACKERMATIC 220 V TRIFASICO"/>
    <n v="39121600"/>
    <s v="SELECCIÓN ABREVIADA MENOR CUANTÍA"/>
    <n v="5"/>
    <n v="6"/>
    <n v="5"/>
    <n v="297500"/>
    <s v="UNIDAD"/>
    <s v="NO SOLICITADAS"/>
  </r>
  <r>
    <x v="57"/>
    <s v="204-4-9"/>
    <n v="10"/>
    <s v="Materiales de construccion"/>
    <s v="BREAKER DSA 1X20"/>
    <n v="39121600"/>
    <s v="SELECCIÓN ABREVIADA MENOR CUANTÍA"/>
    <n v="5"/>
    <n v="6"/>
    <n v="50"/>
    <n v="297500"/>
    <s v="UNIDAD"/>
    <s v="NO SOLICITADAS"/>
  </r>
  <r>
    <x v="57"/>
    <s v="204-4-9"/>
    <n v="10"/>
    <s v="Materiales de construccion"/>
    <s v="BREAKER DSA 1X30"/>
    <n v="39121600"/>
    <s v="SELECCIÓN ABREVIADA MENOR CUANTÍA"/>
    <n v="5"/>
    <n v="6"/>
    <n v="50"/>
    <n v="297500"/>
    <s v="UNIDAD"/>
    <s v="NO SOLICITADAS"/>
  </r>
  <r>
    <x v="57"/>
    <s v="204-4-9"/>
    <n v="10"/>
    <s v="Materiales de construccion"/>
    <s v="BREAKER DSA 3X50"/>
    <n v="39121600"/>
    <s v="SELECCIÓN ABREVIADA MENOR CUANTÍA"/>
    <n v="5"/>
    <n v="6"/>
    <n v="40"/>
    <n v="952000"/>
    <s v="UNIDAD"/>
    <s v="NO SOLICITADAS"/>
  </r>
  <r>
    <x v="57"/>
    <s v="204-4-9"/>
    <n v="10"/>
    <s v="Materiales de construccion"/>
    <s v="BRIDAS PLASTICAS No 10&quot;: PAQ X 100"/>
    <n v="40173800"/>
    <s v="SELECCIÓN ABREVIADA MENOR CUANTÍA"/>
    <n v="4"/>
    <n v="7"/>
    <n v="1"/>
    <n v="39677.629999999997"/>
    <s v="UNIDAD"/>
    <s v="NO SOLICITADAS"/>
  </r>
  <r>
    <x v="57"/>
    <s v="204-4-9"/>
    <n v="10"/>
    <s v="Materiales de construccion"/>
    <s v="BRIDAS PLASTICAS No 12&quot;: PAQ X 100"/>
    <n v="40173800"/>
    <s v="SELECCIÓN ABREVIADA MENOR CUANTÍA"/>
    <n v="4"/>
    <n v="7"/>
    <n v="1"/>
    <n v="39677.629999999997"/>
    <s v="UNIDAD"/>
    <s v="NO SOLICITADAS"/>
  </r>
  <r>
    <x v="57"/>
    <s v="204-4-9"/>
    <n v="10"/>
    <s v="Materiales de construccion"/>
    <s v="BRIDAS PLASTICAS No 20&quot;: PAQ X 100"/>
    <n v="40173800"/>
    <s v="SELECCIÓN ABREVIADA MENOR CUANTÍA"/>
    <n v="4"/>
    <n v="7"/>
    <n v="1"/>
    <n v="38068.879999999997"/>
    <s v="UNIDAD"/>
    <s v="NO SOLICITADAS"/>
  </r>
  <r>
    <x v="57"/>
    <s v="204-4-9"/>
    <n v="10"/>
    <s v="Materiales de construccion"/>
    <s v="BRIDAS PLASTICAS No 5&quot;: PAQ X 100"/>
    <n v="40173800"/>
    <s v="SELECCIÓN ABREVIADA MENOR CUANTÍA"/>
    <n v="4"/>
    <n v="7"/>
    <n v="1"/>
    <n v="37532.629999999997"/>
    <s v="UNIDAD"/>
    <s v="NO SOLICITADAS"/>
  </r>
  <r>
    <x v="57"/>
    <s v="204-4-9"/>
    <n v="10"/>
    <s v="Materiales de construccion"/>
    <s v="BRIDAS PLASTICAS No 6&quot;: PAQ X 100"/>
    <n v="40173800"/>
    <s v="SELECCIÓN ABREVIADA MENOR CUANTÍA"/>
    <n v="4"/>
    <n v="7"/>
    <n v="1"/>
    <n v="37533.54"/>
    <s v="UNIDAD"/>
    <s v="NO SOLICITADAS"/>
  </r>
  <r>
    <x v="57"/>
    <s v="204-4-9"/>
    <n v="10"/>
    <s v="Materiales de construccion"/>
    <s v="BROCHA DE 1&quot;"/>
    <n v="31211900"/>
    <s v="SELECCIÓN ABREVIADA MENOR CUANTÍA"/>
    <n v="4"/>
    <n v="7"/>
    <n v="5"/>
    <n v="24350.65"/>
    <s v="UNIDAD"/>
    <s v="NO SOLICITADAS"/>
  </r>
  <r>
    <x v="57"/>
    <s v="204-4-9"/>
    <n v="10"/>
    <s v="Materiales de construccion"/>
    <s v="BROCHA DE 1/2&quot;"/>
    <n v="31211900"/>
    <s v="SELECCIÓN ABREVIADA MENOR CUANTÍA"/>
    <n v="4"/>
    <n v="7"/>
    <n v="5"/>
    <n v="24350.65"/>
    <s v="UNIDAD"/>
    <s v="NO SOLICITADAS"/>
  </r>
  <r>
    <x v="57"/>
    <s v="204-4-9"/>
    <n v="10"/>
    <s v="Materiales de construccion"/>
    <s v="BROCHA DE 2&quot;"/>
    <n v="31211900"/>
    <s v="SELECCIÓN ABREVIADA MENOR CUANTÍA"/>
    <n v="4"/>
    <n v="7"/>
    <n v="5"/>
    <n v="24350.65"/>
    <s v="UNIDAD"/>
    <s v="NO SOLICITADAS"/>
  </r>
  <r>
    <x v="57"/>
    <s v="204-4-9"/>
    <n v="10"/>
    <s v="Materiales de construccion"/>
    <s v="BROCHA DE 5&quot;"/>
    <n v="31211900"/>
    <s v="SELECCIÓN ABREVIADA MENOR CUANTÍA"/>
    <n v="4"/>
    <n v="7"/>
    <n v="5"/>
    <n v="24350.65"/>
    <s v="UNIDAD"/>
    <s v="NO SOLICITADAS"/>
  </r>
  <r>
    <x v="57"/>
    <s v="204-4-9"/>
    <n v="10"/>
    <s v="Materiales de construccion"/>
    <s v="CABLE #8 THWN AWG"/>
    <n v="39121700"/>
    <s v="SELECCIÓN ABREVIADA MENOR CUANTÍA"/>
    <n v="5"/>
    <n v="6"/>
    <n v="100"/>
    <n v="416500"/>
    <s v="METRO"/>
    <s v="NO SOLICITADAS"/>
  </r>
  <r>
    <x v="57"/>
    <s v="204-4-9"/>
    <n v="10"/>
    <s v="Materiales de construccion"/>
    <s v="CABLE CONCENTRICO TRIFASICO 3X8 1 1X10AWG"/>
    <n v="39121400"/>
    <s v="SELECCIÓN ABREVIADA MENOR CUANTÍA"/>
    <n v="5"/>
    <n v="6"/>
    <n v="200"/>
    <n v="2142000"/>
    <s v="UNIDAD"/>
    <s v="NO SOLICITADAS"/>
  </r>
  <r>
    <x v="57"/>
    <s v="204-4-9"/>
    <n v="10"/>
    <s v="Materiales de construccion"/>
    <s v="CABLE DUPLEX 2 X 12"/>
    <n v="39121400"/>
    <s v="SELECCIÓN ABREVIADA MENOR CUANTÍA"/>
    <n v="5"/>
    <n v="6"/>
    <n v="100"/>
    <n v="107100"/>
    <s v="UNIDAD"/>
    <s v="NO SOLICITADAS"/>
  </r>
  <r>
    <x v="57"/>
    <s v="204-4-9"/>
    <n v="10"/>
    <s v="Materiales de construccion"/>
    <s v="CABLE ENCAUCHETADO 3X10AWG"/>
    <n v="39121400"/>
    <s v="SELECCIÓN ABREVIADA MENOR CUANTÍA"/>
    <n v="5"/>
    <n v="6"/>
    <n v="200"/>
    <n v="833000"/>
    <s v="UNIDAD"/>
    <s v="NO SOLICITADAS"/>
  </r>
  <r>
    <x v="57"/>
    <s v="204-4-9"/>
    <n v="10"/>
    <s v="Materiales de construccion"/>
    <s v="CABLE ENCAUCHETADO 3X12AWG"/>
    <n v="39121400"/>
    <s v="SELECCIÓN ABREVIADA MENOR CUANTÍA"/>
    <n v="5"/>
    <n v="6"/>
    <n v="100"/>
    <n v="357000"/>
    <s v="UNIDAD"/>
    <s v="NO SOLICITADAS"/>
  </r>
  <r>
    <x v="57"/>
    <s v="204-4-9"/>
    <n v="10"/>
    <s v="Materiales de construccion"/>
    <s v="CABLE THW 10 AWG 600V"/>
    <n v="39121400"/>
    <s v="SELECCIÓN ABREVIADA MENOR CUANTÍA"/>
    <n v="5"/>
    <n v="6"/>
    <n v="200"/>
    <n v="285600"/>
    <s v="UNIDAD"/>
    <s v="NO SOLICITADAS"/>
  </r>
  <r>
    <x v="57"/>
    <s v="204-4-9"/>
    <n v="10"/>
    <s v="Materiales de construccion"/>
    <s v="CABLE THW 12 AWG 600V"/>
    <n v="39121400"/>
    <s v="SELECCIÓN ABREVIADA MENOR CUANTÍA"/>
    <n v="5"/>
    <n v="6"/>
    <n v="200"/>
    <n v="261800"/>
    <s v="UNIDAD"/>
    <s v="NO SOLICITADAS"/>
  </r>
  <r>
    <x v="57"/>
    <s v="204-4-9"/>
    <n v="10"/>
    <s v="Materiales de construccion"/>
    <s v="CAJA DE 12 CIRCUITOS TRIFASICA"/>
    <n v="39121100"/>
    <s v="SELECCIÓN ABREVIADA MENOR CUANTÍA"/>
    <n v="5"/>
    <n v="6"/>
    <n v="5"/>
    <n v="166600"/>
    <s v="UNIDAD"/>
    <s v="NO SOLICITADAS"/>
  </r>
  <r>
    <x v="57"/>
    <s v="204-4-9"/>
    <n v="10"/>
    <s v="Materiales de construccion"/>
    <s v="CAJA DE 2 CIRCUITOS 220V"/>
    <n v="39121100"/>
    <s v="SELECCIÓN ABREVIADA MENOR CUANTÍA"/>
    <n v="5"/>
    <n v="6"/>
    <n v="2"/>
    <n v="42840"/>
    <s v="UNIDAD"/>
    <s v="NO SOLICITADAS"/>
  </r>
  <r>
    <x v="57"/>
    <s v="204-4-9"/>
    <n v="10"/>
    <s v="Materiales de construccion"/>
    <s v="CANALETA PLASTICA"/>
    <n v="40141700"/>
    <s v="SELECCIÓN ABREVIADA MENOR CUANTÍA"/>
    <n v="5"/>
    <n v="6"/>
    <n v="5"/>
    <n v="73100.649999999994"/>
    <s v="UNIDAD"/>
    <s v="NO SOLICITADAS"/>
  </r>
  <r>
    <x v="57"/>
    <s v="204-4-9"/>
    <n v="10"/>
    <s v="Materiales de construccion"/>
    <s v="CANDADOS SEGURIDAD"/>
    <n v="46171503"/>
    <s v="MÍNIMA CUANTÍA"/>
    <n v="4"/>
    <n v="4"/>
    <n v="4"/>
    <n v="846420.52"/>
    <s v="UNIDAD"/>
    <s v="NO SOLICITADAS"/>
  </r>
  <r>
    <x v="57"/>
    <s v="204-4-9"/>
    <n v="10"/>
    <s v="Materiales de construccion"/>
    <s v="CERRADURA CUARTO FRIO "/>
    <n v="31162402"/>
    <s v="MÍNIMA CUANTÍA"/>
    <n v="5"/>
    <n v="6"/>
    <n v="7"/>
    <n v="1023715.91"/>
    <s v="UNIDAD"/>
    <s v="NO SOLICITADAS"/>
  </r>
  <r>
    <x v="57"/>
    <s v="204-4-9"/>
    <n v="10"/>
    <s v="Materiales de construccion"/>
    <s v="CINTA AISLANTE # 33."/>
    <n v="31201500"/>
    <s v="SELECCIÓN ABREVIADA MENOR CUANTÍA"/>
    <n v="5"/>
    <n v="6"/>
    <n v="20"/>
    <n v="147560"/>
    <s v="UNIDAD"/>
    <s v="NO SOLICITADAS"/>
  </r>
  <r>
    <x v="57"/>
    <s v="204-4-9"/>
    <n v="10"/>
    <s v="Materiales de construccion"/>
    <s v="CINTA REFLECTIVA AMARILLA"/>
    <n v="31201516"/>
    <s v="SELECCIÓN ABREVIADA MENOR CUANTÍA"/>
    <n v="4"/>
    <n v="7"/>
    <n v="1"/>
    <n v="711745.13"/>
    <s v="UNIDAD"/>
    <s v="NO SOLICITADAS"/>
  </r>
  <r>
    <x v="57"/>
    <s v="204-4-9"/>
    <n v="10"/>
    <s v="Materiales de construccion"/>
    <s v="CINTA REFLECTIVA BLANCO / ROJO"/>
    <n v="31201516"/>
    <s v="SELECCIÓN ABREVIADA MENOR CUANTÍA"/>
    <n v="4"/>
    <n v="7"/>
    <n v="1"/>
    <n v="711745.13"/>
    <s v="UNIDAD"/>
    <s v="NO SOLICITADAS"/>
  </r>
  <r>
    <x v="57"/>
    <s v="204-4-9"/>
    <n v="10"/>
    <s v="Materiales de construccion"/>
    <s v="CLAVIJA MONOFASICA CON POLO A TIERRA"/>
    <n v="32141100"/>
    <s v="SELECCIÓN ABREVIADA MENOR CUANTÍA"/>
    <n v="5"/>
    <n v="6"/>
    <n v="10"/>
    <n v="35700"/>
    <s v="UNIDAD"/>
    <s v="NO SOLICITADAS"/>
  </r>
  <r>
    <x v="57"/>
    <s v="204-4-9"/>
    <n v="10"/>
    <s v="Materiales de construccion"/>
    <s v="CLAVIJA TRIFASICA 220V."/>
    <n v="32141100"/>
    <s v="SELECCIÓN ABREVIADA MENOR CUANTÍA"/>
    <n v="5"/>
    <n v="6"/>
    <n v="10"/>
    <n v="57120"/>
    <s v="UNIDAD"/>
    <s v="NO SOLICITADAS"/>
  </r>
  <r>
    <x v="57"/>
    <s v="204-4-9"/>
    <n v="10"/>
    <s v="Materiales de construccion"/>
    <s v="CONDENSADOR 45 MFD 330  VAC"/>
    <n v="39121700"/>
    <s v="SELECCIÓN ABREVIADA MENOR CUANTÍA"/>
    <n v="5"/>
    <n v="6"/>
    <n v="30"/>
    <n v="357000"/>
    <s v="UNIDAD"/>
    <s v="NO SOLICITADAS"/>
  </r>
  <r>
    <x v="57"/>
    <s v="204-4-9"/>
    <n v="10"/>
    <s v="Materiales de construccion"/>
    <s v="CONDENSADOR 50 MFD 330  VAC"/>
    <n v="39121700"/>
    <s v="SELECCIÓN ABREVIADA MENOR CUANTÍA"/>
    <n v="5"/>
    <n v="6"/>
    <n v="30"/>
    <n v="428400"/>
    <s v="UNIDAD"/>
    <s v="NO SOLICITADAS"/>
  </r>
  <r>
    <x v="57"/>
    <s v="204-4-9"/>
    <n v="10"/>
    <s v="Materiales de construccion"/>
    <s v="CONECTOR DE PRESION BIMETALICO 1/2&quot;"/>
    <n v="39121700"/>
    <s v="SELECCIÓN ABREVIADA MENOR CUANTÍA"/>
    <n v="5"/>
    <n v="6"/>
    <n v="10"/>
    <n v="47600"/>
    <s v="UNIDAD"/>
    <s v="NO SOLICITADAS"/>
  </r>
  <r>
    <x v="57"/>
    <s v="204-4-9"/>
    <n v="10"/>
    <s v="Materiales de construccion"/>
    <s v="CONECTOR DE PRESION BIMETALICO 3/4&quot;"/>
    <n v="39121700"/>
    <s v="SELECCIÓN ABREVIADA MENOR CUANTÍA"/>
    <n v="5"/>
    <n v="6"/>
    <n v="10"/>
    <n v="53550"/>
    <s v="UNIDAD"/>
    <s v="NO SOLICITADAS"/>
  </r>
  <r>
    <x v="57"/>
    <s v="204-4-9"/>
    <n v="10"/>
    <s v="Materiales de construccion"/>
    <s v="CONECTOR EMT ½”"/>
    <n v="39121700"/>
    <s v="SELECCIÓN ABREVIADA MENOR CUANTÍA"/>
    <n v="5"/>
    <n v="6"/>
    <n v="10"/>
    <n v="19040"/>
    <s v="UNIDAD"/>
    <s v="NO SOLICITADAS"/>
  </r>
  <r>
    <x v="57"/>
    <s v="204-4-9"/>
    <n v="10"/>
    <s v="Materiales de construccion"/>
    <s v="CONECTOR EMT ¾”"/>
    <n v="39121700"/>
    <s v="SELECCIÓN ABREVIADA MENOR CUANTÍA"/>
    <n v="5"/>
    <n v="6"/>
    <n v="10"/>
    <n v="20230"/>
    <s v="UNIDAD"/>
    <s v="NO SOLICITADAS"/>
  </r>
  <r>
    <x v="57"/>
    <s v="204-4-9"/>
    <n v="10"/>
    <s v="Materiales de construccion"/>
    <s v="CONECTOR EMT 1”"/>
    <n v="39121700"/>
    <s v="SELECCIÓN ABREVIADA MENOR CUANTÍA"/>
    <n v="5"/>
    <n v="6"/>
    <n v="10"/>
    <n v="26180"/>
    <s v="UNIDAD"/>
    <s v="NO SOLICITADAS"/>
  </r>
  <r>
    <x v="57"/>
    <s v="204-4-9"/>
    <n v="10"/>
    <s v="Materiales de construccion"/>
    <s v="CONECTOR PARA CABLE 1/0 AWG CU PONCHABLE"/>
    <n v="39121700"/>
    <s v="SELECCIÓN ABREVIADA MENOR CUANTÍA"/>
    <n v="5"/>
    <n v="6"/>
    <n v="10"/>
    <n v="59500"/>
    <s v="UNIDAD"/>
    <s v="NO SOLICITADAS"/>
  </r>
  <r>
    <x v="57"/>
    <s v="204-4-9"/>
    <n v="10"/>
    <s v="Materiales de construccion"/>
    <s v="CONECTOR PARA CABLE 2/0 AWG CU PONCHABLE"/>
    <n v="39121700"/>
    <s v="SELECCIÓN ABREVIADA MENOR CUANTÍA"/>
    <n v="5"/>
    <n v="6"/>
    <n v="10"/>
    <n v="71400"/>
    <s v="UNIDAD"/>
    <s v="NO SOLICITADAS"/>
  </r>
  <r>
    <x v="57"/>
    <s v="204-4-9"/>
    <n v="10"/>
    <s v="Materiales de construccion"/>
    <s v="CONECTOR PARA CABLE 8AWG CU PONACHABLE"/>
    <n v="39121700"/>
    <s v="SELECCIÓN ABREVIADA MENOR CUANTÍA"/>
    <n v="5"/>
    <n v="6"/>
    <n v="10"/>
    <n v="49980"/>
    <s v="UNIDAD"/>
    <s v="NO SOLICITADAS"/>
  </r>
  <r>
    <x v="57"/>
    <s v="204-4-9"/>
    <n v="10"/>
    <s v="Materiales de construccion"/>
    <s v="CURVA EMT 1&quot;"/>
    <n v="40141700"/>
    <s v="SELECCIÓN ABREVIADA MENOR CUANTÍA"/>
    <n v="5"/>
    <n v="6"/>
    <n v="10"/>
    <n v="43826.3"/>
    <s v="UNIDAD"/>
    <s v="NO SOLICITADAS"/>
  </r>
  <r>
    <x v="57"/>
    <s v="204-4-9"/>
    <n v="10"/>
    <s v="Materiales de construccion"/>
    <s v="CURVA EMT 1/2&quot;"/>
    <n v="40141700"/>
    <s v="SELECCIÓN ABREVIADA MENOR CUANTÍA"/>
    <n v="5"/>
    <n v="6"/>
    <n v="10"/>
    <n v="31151.300000000003"/>
    <s v="UNIDAD"/>
    <s v="NO SOLICITADAS"/>
  </r>
  <r>
    <x v="57"/>
    <s v="204-4-9"/>
    <n v="10"/>
    <s v="Materiales de construccion"/>
    <s v="CURVA EMT 3/4&quot;"/>
    <n v="40141700"/>
    <s v="SELECCIÓN ABREVIADA MENOR CUANTÍA"/>
    <n v="5"/>
    <n v="6"/>
    <n v="10"/>
    <n v="38951.300000000003"/>
    <s v="UNIDAD"/>
    <s v="NO SOLICITADAS"/>
  </r>
  <r>
    <x v="57"/>
    <s v="204-4-9"/>
    <n v="10"/>
    <s v="Materiales de construccion"/>
    <s v="CURVAS PVC 1&quot; CONDUIT"/>
    <n v="40141700"/>
    <s v="SELECCIÓN ABREVIADA MENOR CUANTÍA"/>
    <n v="5"/>
    <n v="6"/>
    <n v="10"/>
    <n v="24326.300000000003"/>
    <s v="UNIDAD"/>
    <s v="NO SOLICITADAS"/>
  </r>
  <r>
    <x v="57"/>
    <s v="204-4-9"/>
    <n v="10"/>
    <s v="Materiales de construccion"/>
    <s v="CURVAS PVC 1/2  90ª"/>
    <n v="40141700"/>
    <s v="SELECCIÓN ABREVIADA MENOR CUANTÍA"/>
    <n v="5"/>
    <n v="6"/>
    <n v="10"/>
    <n v="17501.300000000003"/>
    <s v="UNIDAD"/>
    <s v="NO SOLICITADAS"/>
  </r>
  <r>
    <x v="57"/>
    <s v="204-4-9"/>
    <n v="10"/>
    <s v="Materiales de construccion"/>
    <s v="CURVAS PVC 3/4  90ª"/>
    <n v="40141700"/>
    <s v="SELECCIÓN ABREVIADA MENOR CUANTÍA"/>
    <n v="5"/>
    <n v="6"/>
    <n v="10"/>
    <n v="21401.300000000003"/>
    <s v="UNIDAD"/>
    <s v="NO SOLICITADAS"/>
  </r>
  <r>
    <x v="57"/>
    <s v="204-4-9"/>
    <n v="10"/>
    <s v="Materiales de construccion"/>
    <s v="GRAPA METALICA 1&quot;"/>
    <n v="40141700"/>
    <s v="SELECCIÓN ABREVIADA MENOR CUANTÍA"/>
    <n v="5"/>
    <n v="6"/>
    <n v="10"/>
    <n v="38951.300000000003"/>
    <s v="UNIDAD"/>
    <s v="NO SOLICITADAS"/>
  </r>
  <r>
    <x v="57"/>
    <s v="204-4-9"/>
    <n v="10"/>
    <s v="Materiales de construccion"/>
    <s v="GRAPA METALICA 1/2&quot;"/>
    <n v="40141700"/>
    <s v="SELECCIÓN ABREVIADA MENOR CUANTÍA"/>
    <n v="5"/>
    <n v="6"/>
    <n v="10"/>
    <n v="35051.300000000003"/>
    <s v="UNIDAD"/>
    <s v="NO SOLICITADAS"/>
  </r>
  <r>
    <x v="57"/>
    <s v="204-4-9"/>
    <n v="10"/>
    <s v="Materiales de construccion"/>
    <s v="GRAPA METALICA 3/4&quot;"/>
    <n v="40141700"/>
    <s v="SELECCIÓN ABREVIADA MENOR CUANTÍA"/>
    <n v="5"/>
    <n v="6"/>
    <n v="10"/>
    <n v="35051.300000000003"/>
    <s v="UNIDAD"/>
    <s v="NO SOLICITADAS"/>
  </r>
  <r>
    <x v="57"/>
    <s v="204-4-9"/>
    <n v="10"/>
    <s v="Materiales de construccion"/>
    <s v="INTERRUPTOR CONMUTABLE SENCILLO"/>
    <n v="40141700"/>
    <s v="SELECCIÓN ABREVIADA MENOR CUANTÍA"/>
    <n v="5"/>
    <n v="6"/>
    <n v="20"/>
    <n v="116620"/>
    <s v="UNIDAD"/>
    <s v="NO SOLICITADAS"/>
  </r>
  <r>
    <x v="57"/>
    <s v="204-4-9"/>
    <n v="10"/>
    <s v="Materiales de construccion"/>
    <s v="INTERRUPTOR CONMUTABLE TIPO ESCALERA"/>
    <n v="40141700"/>
    <s v="SELECCIÓN ABREVIADA MENOR CUANTÍA"/>
    <n v="5"/>
    <n v="6"/>
    <n v="20"/>
    <n v="142800"/>
    <s v="UNIDAD"/>
    <s v="NO SOLICITADAS"/>
  </r>
  <r>
    <x v="57"/>
    <s v="204-4-9"/>
    <n v="10"/>
    <s v="Materiales de construccion"/>
    <s v="INTERRUPTOR DE 20 AMPS"/>
    <n v="31211900"/>
    <s v="SELECCIÓN ABREVIADA MENOR CUANTÍA"/>
    <n v="4"/>
    <n v="7"/>
    <n v="8"/>
    <n v="85680"/>
    <s v="UNIDAD"/>
    <s v="NO SOLICITADAS"/>
  </r>
  <r>
    <x v="57"/>
    <s v="204-4-9"/>
    <n v="10"/>
    <s v="Materiales de construccion"/>
    <s v="INTERRUPTOR DOBLE"/>
    <n v="31211900"/>
    <s v="SELECCIÓN ABREVIADA MENOR CUANTÍA"/>
    <n v="4"/>
    <n v="7"/>
    <n v="6"/>
    <n v="35700"/>
    <s v="UNIDAD"/>
    <s v="NO SOLICITADAS"/>
  </r>
  <r>
    <x v="57"/>
    <s v="204-4-9"/>
    <n v="10"/>
    <s v="Materiales de construccion"/>
    <s v="INTERRUPTOR DOBLE MONOFASICO"/>
    <n v="40141700"/>
    <s v="SELECCIÓN ABREVIADA MENOR CUANTÍA"/>
    <n v="5"/>
    <n v="6"/>
    <n v="20"/>
    <n v="119000"/>
    <s v="UNIDAD"/>
    <s v="NO SOLICITADAS"/>
  </r>
  <r>
    <x v="57"/>
    <s v="204-4-9"/>
    <n v="10"/>
    <s v="Materiales de construccion"/>
    <s v="INTERRUPTOR SENCILLO"/>
    <n v="31211900"/>
    <s v="SELECCIÓN ABREVIADA MENOR CUANTÍA"/>
    <n v="4"/>
    <n v="7"/>
    <n v="5"/>
    <n v="29750"/>
    <s v="UNIDAD"/>
    <s v="NO SOLICITADAS"/>
  </r>
  <r>
    <x v="57"/>
    <s v="204-4-9"/>
    <n v="10"/>
    <s v="Materiales de construccion"/>
    <s v="INTERRUPTOR TRIPLE MONOFASICO"/>
    <n v="40141700"/>
    <s v="SELECCIÓN ABREVIADA MENOR CUANTÍA"/>
    <n v="5"/>
    <n v="6"/>
    <n v="20"/>
    <n v="190400"/>
    <s v="UNIDAD"/>
    <s v="NO SOLICITADAS"/>
  </r>
  <r>
    <x v="57"/>
    <s v="204-4-9"/>
    <n v="10"/>
    <s v="Materiales de construccion"/>
    <s v="MANGUERA BI NARANJA/NEGRO X 20 MTS"/>
    <n v="40142008"/>
    <s v="SELECCIÓN ABREVIADA MENOR CUANTÍA"/>
    <n v="4"/>
    <n v="7"/>
    <n v="1"/>
    <n v="185245.13"/>
    <s v="UNIDAD"/>
    <s v="NO SOLICITADAS"/>
  </r>
  <r>
    <x v="57"/>
    <s v="204-4-9"/>
    <n v="10"/>
    <s v="Materiales de construccion"/>
    <s v="MANGUERA NIVEL"/>
    <n v="20122504"/>
    <s v="MÍNIMA CUANTÍA"/>
    <n v="5"/>
    <n v="3"/>
    <n v="1"/>
    <n v="55569.75"/>
    <s v="UNIDAD"/>
    <s v="NO SOLICITADAS"/>
  </r>
  <r>
    <x v="57"/>
    <s v="204-4-9"/>
    <n v="10"/>
    <s v="Materiales de construccion"/>
    <s v="MANGUERA X MTS "/>
    <n v="40142008"/>
    <s v="MÍNIMA CUANTÍA"/>
    <n v="4"/>
    <n v="4"/>
    <n v="10"/>
    <n v="1689800"/>
    <s v="UNIDAD"/>
    <s v="NO SOLICITADAS"/>
  </r>
  <r>
    <x v="57"/>
    <s v="204-4-9"/>
    <n v="10"/>
    <s v="Materiales de construccion"/>
    <s v="MASILLA ELÁSTICA SELLANTE"/>
    <n v="31211900"/>
    <s v="SELECCIÓN ABREVIADA MENOR CUANTÍA"/>
    <n v="4"/>
    <n v="7"/>
    <n v="2"/>
    <n v="48740.26"/>
    <s v="UNIDAD"/>
    <s v="NO SOLICITADAS"/>
  </r>
  <r>
    <x v="57"/>
    <s v="204-4-9"/>
    <n v="10"/>
    <s v="Materiales de construccion"/>
    <s v="MATERIALES DE CONSTRUCCION"/>
    <s v="30161500_x000a_30151900"/>
    <s v="SELECCIÓN ABREVIADA MENOR CUANTÍA"/>
    <n v="5"/>
    <n v="6"/>
    <n v="1"/>
    <n v="122217903"/>
    <s v="GLOBAL"/>
    <s v="NO SOLICITADAS"/>
  </r>
  <r>
    <x v="57"/>
    <s v="204-4-9"/>
    <n v="10"/>
    <s v="Materiales de construccion"/>
    <s v="DISCO CORTE DE METAL"/>
    <n v="27112838"/>
    <s v="MÍNIMA CUANTÍA"/>
    <n v="5"/>
    <n v="3"/>
    <n v="100"/>
    <n v="297500"/>
    <s v="UNIDAD"/>
    <s v="NO SOLICITADAS"/>
  </r>
  <r>
    <x v="57"/>
    <s v="204-4-9"/>
    <n v="10"/>
    <s v="Materiales de construccion"/>
    <s v="DISCO CORTE TRONZADORA"/>
    <n v="27112838"/>
    <s v="MÍNIMA CUANTÍA"/>
    <n v="5"/>
    <n v="3"/>
    <n v="6"/>
    <n v="79968"/>
    <s v="UNIDAD"/>
    <s v="NO SOLICITADAS"/>
  </r>
  <r>
    <x v="57"/>
    <s v="204-4-9"/>
    <n v="10"/>
    <s v="Materiales de construccion"/>
    <s v="PEGANTE PARA PVC 500 CC"/>
    <n v="31211900"/>
    <s v="SELECCIÓN ABREVIADA MENOR CUANTÍA"/>
    <n v="4"/>
    <n v="7"/>
    <n v="2"/>
    <n v="93590.26"/>
    <s v="UNIDAD"/>
    <s v="NO SOLICITADAS"/>
  </r>
  <r>
    <x v="57"/>
    <s v="204-4-9"/>
    <n v="10"/>
    <s v="Materiales de construccion"/>
    <s v="PINTURA "/>
    <n v="72151301"/>
    <s v="MÍNIMA CUANTÍA"/>
    <n v="4"/>
    <n v="4"/>
    <n v="7"/>
    <n v="3886680.5599999996"/>
    <s v="GALON"/>
    <s v="NO SOLICITADAS"/>
  </r>
  <r>
    <x v="57"/>
    <s v="204-4-9"/>
    <n v="10"/>
    <s v="Materiales de construccion"/>
    <s v="PINTURA ANTICORROSIVO GRIS POR GALON"/>
    <s v="31211500"/>
    <s v="SELECCIÓN ABREVIADA MENOR CUANTÍA"/>
    <n v="4"/>
    <n v="7"/>
    <n v="6"/>
    <n v="491370.78"/>
    <s v="GALON"/>
    <s v="NO SOLICITADAS"/>
  </r>
  <r>
    <x v="57"/>
    <s v="204-4-9"/>
    <n v="10"/>
    <s v="Materiales de construccion"/>
    <s v="PINTURA ANTICORROSIVO NEGRO POR GALON"/>
    <s v="31211500"/>
    <s v="SELECCIÓN ABREVIADA MENOR CUANTÍA"/>
    <n v="4"/>
    <n v="7"/>
    <n v="6"/>
    <n v="491370.78"/>
    <s v="GALON"/>
    <s v="NO SOLICITADAS"/>
  </r>
  <r>
    <x v="57"/>
    <s v="204-4-9"/>
    <n v="10"/>
    <s v="Materiales de construccion"/>
    <s v="PINTURA COLOR BLANCO MATE ESMALTE"/>
    <n v="31211900"/>
    <s v="SELECCIÓN ABREVIADA MENOR CUANTÍA"/>
    <n v="4"/>
    <n v="7"/>
    <n v="6"/>
    <n v="421170.78"/>
    <s v="GALON"/>
    <s v="NO SOLICITADAS"/>
  </r>
  <r>
    <x v="57"/>
    <s v="204-4-9"/>
    <n v="10"/>
    <s v="Materiales de construccion"/>
    <s v="PINTURA COLOR VERDE MILITAR ESMALTE"/>
    <n v="31211900"/>
    <s v="SELECCIÓN ABREVIADA MENOR CUANTÍA"/>
    <n v="4"/>
    <n v="7"/>
    <n v="6"/>
    <n v="421170.78"/>
    <s v="GALON"/>
    <s v="NO SOLICITADAS"/>
  </r>
  <r>
    <x v="57"/>
    <s v="204-4-9"/>
    <n v="10"/>
    <s v="Materiales de construccion"/>
    <s v="PINTURA DE ESMALTE AMARILLA ESMALTE"/>
    <s v="31211500"/>
    <s v="SELECCIÓN ABREVIADA MENOR CUANTÍA"/>
    <n v="4"/>
    <n v="7"/>
    <n v="12"/>
    <n v="842340"/>
    <s v="GALON"/>
    <s v="NO SOLICITADAS"/>
  </r>
  <r>
    <x v="57"/>
    <s v="204-4-9"/>
    <n v="10"/>
    <s v="Materiales de construccion"/>
    <s v="PINTURA DE ESMALTE GRIS  ESMALTE"/>
    <s v="31211500"/>
    <s v="SELECCIÓN ABREVIADA MENOR CUANTÍA"/>
    <n v="4"/>
    <n v="7"/>
    <n v="6"/>
    <n v="421170.78"/>
    <s v="GALON"/>
    <s v="NO SOLICITADAS"/>
  </r>
  <r>
    <x v="57"/>
    <s v="204-4-9"/>
    <n v="10"/>
    <s v="Materiales de construccion"/>
    <s v="PINTURA DE ESMALTE NEGRA "/>
    <n v="31211900"/>
    <s v="SELECCIÓN ABREVIADA MENOR CUANTÍA"/>
    <n v="4"/>
    <n v="7"/>
    <n v="3"/>
    <n v="210585.39"/>
    <s v="GALON"/>
    <s v="NO SOLICITADAS"/>
  </r>
  <r>
    <x v="57"/>
    <s v="204-4-9"/>
    <n v="10"/>
    <s v="Materiales de construccion"/>
    <s v="PINTURA KORAZA BLANCO HUESO TIPO  CANECA * 5 Gl"/>
    <s v="31211500"/>
    <s v="SELECCIÓN ABREVIADA MENOR CUANTÍA"/>
    <n v="4"/>
    <n v="7"/>
    <n v="2"/>
    <n v="643490.26"/>
    <s v="GALON"/>
    <s v="NO SOLICITADAS"/>
  </r>
  <r>
    <x v="57"/>
    <s v="204-4-9"/>
    <n v="10"/>
    <s v="Materiales de construccion"/>
    <s v="PINTURA TRAFICO PESADO AMARILLO "/>
    <n v="31211500"/>
    <s v="SELECCIÓN ABREVIADA MENOR CUANTÍA"/>
    <n v="4"/>
    <n v="7"/>
    <n v="2"/>
    <n v="175490.26"/>
    <s v="GALON"/>
    <s v="NO SOLICITADAS"/>
  </r>
  <r>
    <x v="57"/>
    <s v="204-4-9"/>
    <n v="10"/>
    <s v="Materiales de construccion"/>
    <s v="PINTURA VINILO INTERIORES BLANCO HUESO"/>
    <s v="31211500"/>
    <s v="SELECCIÓN ABREVIADA MENOR CUANTÍA"/>
    <n v="4"/>
    <n v="7"/>
    <n v="3"/>
    <n v="877485.39"/>
    <s v="UNIDAD"/>
    <s v="NO SOLICITADAS"/>
  </r>
  <r>
    <x v="57"/>
    <s v="204-4-9"/>
    <n v="10"/>
    <s v="Materiales de construccion"/>
    <s v="REFLECTOR 100 WATIOS LED"/>
    <n v="39111600"/>
    <s v="SELECCIÓN ABREVIADA MENOR CUANTÍA"/>
    <n v="5"/>
    <n v="6"/>
    <n v="5"/>
    <n v="654500"/>
    <s v="UNIDAD"/>
    <s v="NO SOLICITADAS"/>
  </r>
  <r>
    <x v="57"/>
    <s v="204-4-9"/>
    <n v="10"/>
    <s v="Materiales de construccion"/>
    <s v="REFLECTOR 400 WATIOS LED"/>
    <n v="39111600"/>
    <s v="SELECCIÓN ABREVIADA MENOR CUANTÍA"/>
    <n v="5"/>
    <n v="6"/>
    <n v="1"/>
    <n v="833000"/>
    <s v="UNIDAD"/>
    <s v="NO SOLICITADAS"/>
  </r>
  <r>
    <x v="57"/>
    <s v="204-4-9"/>
    <n v="10"/>
    <s v="Materiales de construccion"/>
    <s v="RODILLO DE FELPA PROFESIONAL DE 9&quot; PARA PINTAR MUROS"/>
    <n v="31211900"/>
    <s v="SELECCIÓN ABREVIADA MENOR CUANTÍA"/>
    <n v="4"/>
    <n v="7"/>
    <n v="5"/>
    <n v="41413.149999999994"/>
    <s v="UNIDAD"/>
    <s v="NO SOLICITADAS"/>
  </r>
  <r>
    <x v="57"/>
    <s v="204-4-9"/>
    <n v="10"/>
    <s v="Materiales de construccion"/>
    <s v="ROLLO DE LIJA "/>
    <n v="11101500"/>
    <s v="MÍNIMA CUANTÍA"/>
    <n v="5"/>
    <n v="3"/>
    <n v="30"/>
    <n v="58353.9"/>
    <s v="UNIDAD"/>
    <s v="NO SOLICITADAS"/>
  </r>
  <r>
    <x v="57"/>
    <s v="204-4-9"/>
    <n v="10"/>
    <s v="Materiales de construccion"/>
    <s v="SELLO MECANICO PARA ELECTROBOMBA DE 3.6HP"/>
    <n v="40151700"/>
    <s v="SELECCIÓN ABREVIADA MENOR CUANTÍA"/>
    <n v="5"/>
    <n v="6"/>
    <n v="5"/>
    <n v="97475.650000000009"/>
    <s v="UNIDAD"/>
    <s v="NO SOLICITADAS"/>
  </r>
  <r>
    <x v="57"/>
    <s v="204-4-9"/>
    <n v="10"/>
    <s v="Materiales de construccion"/>
    <s v="SELLO MECANICO PARA ELECTROBOMBA DE 6.6HP"/>
    <n v="40151700"/>
    <s v="SELECCIÓN ABREVIADA MENOR CUANTÍA"/>
    <n v="5"/>
    <n v="6"/>
    <n v="5"/>
    <n v="97475.650000000009"/>
    <s v="UNIDAD"/>
    <s v="NO SOLICITADAS"/>
  </r>
  <r>
    <x v="57"/>
    <s v="204-4-9"/>
    <n v="10"/>
    <s v="Materiales de construccion"/>
    <s v="SOPORTE LOZA PLAFON"/>
    <n v="39121700"/>
    <s v="SELECCIÓN ABREVIADA MENOR CUANTÍA"/>
    <n v="5"/>
    <n v="6"/>
    <n v="10"/>
    <n v="35700"/>
    <s v="UNIDAD"/>
    <s v="NO SOLICITADAS"/>
  </r>
  <r>
    <x v="57"/>
    <s v="204-4-9"/>
    <n v="10"/>
    <s v="Materiales de construccion"/>
    <s v="SOLDADURA LIQUIDA PVC (OCTAVO DE GALON)"/>
    <n v="31211900"/>
    <s v="SELECCIÓN ABREVIADA MENOR CUANTÍA"/>
    <n v="4"/>
    <n v="7"/>
    <n v="4"/>
    <n v="187180.52"/>
    <s v="UNIDAD"/>
    <s v="NO SOLICITADAS"/>
  </r>
  <r>
    <x v="57"/>
    <s v="204-4-9"/>
    <n v="10"/>
    <s v="Materiales de construccion"/>
    <s v="SUPER ARRANCADOR "/>
    <n v="32121501"/>
    <s v="MÍNIMA CUANTÍA"/>
    <n v="5"/>
    <n v="6"/>
    <n v="10"/>
    <n v="833000"/>
    <s v="UNIDAD"/>
    <s v="NO SOLICITADAS"/>
  </r>
  <r>
    <x v="57"/>
    <s v="204-4-9"/>
    <n v="10"/>
    <s v="Materiales de construccion"/>
    <s v="SWICHE FLOTADOR 8 - 10 AMP 250 V"/>
    <n v="39121700"/>
    <s v="SELECCIÓN ABREVIADA MENOR CUANTÍA"/>
    <n v="5"/>
    <n v="6"/>
    <n v="10"/>
    <n v="595000"/>
    <s v="UNIDAD"/>
    <s v="NO SOLICITADAS"/>
  </r>
  <r>
    <x v="57"/>
    <s v="204-4-9"/>
    <n v="10"/>
    <s v="Materiales de construccion"/>
    <s v="TABLERO DE 24 CIRCUITOS TRIFASICO"/>
    <n v="39121100"/>
    <s v="SELECCIÓN ABREVIADA MENOR CUANTÍA"/>
    <n v="5"/>
    <n v="6"/>
    <n v="2"/>
    <n v="119000"/>
    <s v="UNIDAD"/>
    <s v="NO SOLICITADAS"/>
  </r>
  <r>
    <x v="57"/>
    <s v="204-4-9"/>
    <n v="10"/>
    <s v="Materiales de construccion"/>
    <s v="TEMPORIZADOR 24 HORAS ENCENDIDO Y APAGADO 110V -220V"/>
    <n v="41115300"/>
    <s v="SELECCIÓN ABREVIADA MENOR CUANTÍA"/>
    <n v="5"/>
    <n v="6"/>
    <n v="10"/>
    <n v="1178100"/>
    <s v="UNIDAD"/>
    <s v="NO SOLICITADAS"/>
  </r>
  <r>
    <x v="57"/>
    <s v="204-4-9"/>
    <n v="10"/>
    <s v="Materiales de construccion"/>
    <s v="TAPON LISO PVC DE 2´"/>
    <n v="31211900"/>
    <s v="SELECCIÓN ABREVIADA MENOR CUANTÍA"/>
    <n v="4"/>
    <n v="7"/>
    <n v="6"/>
    <n v="64320.78"/>
    <s v="UNIDAD"/>
    <s v="NO SOLICITADAS"/>
  </r>
  <r>
    <x v="57"/>
    <s v="204-4-9"/>
    <n v="10"/>
    <s v="Materiales de construccion"/>
    <s v="TAPON ROSCADO PVC 1/2&quot;"/>
    <n v="40173500"/>
    <s v="SELECCIÓN ABREVIADA MENOR CUANTÍA"/>
    <n v="4"/>
    <n v="7"/>
    <n v="6"/>
    <n v="6990.7800000000007"/>
    <s v="UNIDAD"/>
    <s v="NO SOLICITADAS"/>
  </r>
  <r>
    <x v="57"/>
    <s v="204-4-9"/>
    <n v="10"/>
    <s v="Materiales de construccion"/>
    <s v="TAPON ROSCADO PVC 2&quot;"/>
    <n v="40173500"/>
    <s v="SELECCIÓN ABREVIADA MENOR CUANTÍA"/>
    <n v="4"/>
    <n v="7"/>
    <n v="6"/>
    <n v="11670.78"/>
    <s v="UNIDAD"/>
    <s v="NO SOLICITADAS"/>
  </r>
  <r>
    <x v="57"/>
    <s v="204-4-9"/>
    <n v="10"/>
    <s v="Materiales de construccion"/>
    <s v="TAPON ROSCADO PVC 3&quot;"/>
    <n v="31211900"/>
    <s v="SELECCIÓN ABREVIADA MENOR CUANTÍA"/>
    <n v="4"/>
    <n v="7"/>
    <n v="6"/>
    <n v="20445.78"/>
    <s v="UNIDAD"/>
    <s v="NO SOLICITADAS"/>
  </r>
  <r>
    <x v="57"/>
    <s v="204-4-9"/>
    <n v="10"/>
    <s v="Materiales de construccion"/>
    <s v="TERMINAL ELECTRICO CALIBRE 10- 12 AWG DE CONEXIÓN Y DESCONEXION RAPIDA."/>
    <n v="39121700"/>
    <s v="SELECCIÓN ABREVIADA MENOR CUANTÍA"/>
    <n v="5"/>
    <n v="6"/>
    <n v="10"/>
    <n v="27370"/>
    <s v="UNIDAD"/>
    <s v="NO SOLICITADAS"/>
  </r>
  <r>
    <x v="57"/>
    <s v="204-4-9"/>
    <n v="10"/>
    <s v="Materiales de construccion"/>
    <s v="TERMINALES ELECTRICOS."/>
    <n v="39121700"/>
    <s v="SELECCIÓN ABREVIADA MENOR CUANTÍA"/>
    <n v="5"/>
    <n v="6"/>
    <n v="20"/>
    <n v="66640"/>
    <s v="UNIDAD"/>
    <s v="NO SOLICITADAS"/>
  </r>
  <r>
    <x v="57"/>
    <s v="204-4-9"/>
    <n v="10"/>
    <s v="Materiales de construccion"/>
    <s v="TOMA CORRIENTE DOBLE CON TAPA"/>
    <n v="39121700"/>
    <s v="SELECCIÓN ABREVIADA MENOR CUANTÍA"/>
    <n v="5"/>
    <n v="6"/>
    <n v="30"/>
    <n v="142800"/>
    <s v="UNIDAD"/>
    <s v="NO SOLICITADAS"/>
  </r>
  <r>
    <x v="57"/>
    <s v="204-4-9"/>
    <n v="10"/>
    <s v="Materiales de construccion"/>
    <s v="TOMA CORRIENTE ELECTRICA 6EF1"/>
    <n v="39121700"/>
    <s v="SELECCIÓN ABREVIADA MENOR CUANTÍA"/>
    <n v="5"/>
    <n v="6"/>
    <n v="20"/>
    <n v="190400"/>
    <s v="UNIDAD"/>
    <s v="NO SOLICITADAS"/>
  </r>
  <r>
    <x v="57"/>
    <s v="204-4-9"/>
    <n v="10"/>
    <s v="Materiales de construccion"/>
    <s v="TOMA CORRIENTE ENCAUCHETADA CON POLO A TIERRA"/>
    <n v="39121700"/>
    <s v="SELECCIÓN ABREVIADA MENOR CUANTÍA"/>
    <n v="5"/>
    <n v="6"/>
    <n v="20"/>
    <n v="119000"/>
    <s v="UNIDAD"/>
    <s v="NO SOLICITADAS"/>
  </r>
  <r>
    <x v="57"/>
    <s v="204-4-9"/>
    <n v="10"/>
    <s v="Materiales de construccion"/>
    <s v="TOMA CORRIENTE TRIFASICA 220V"/>
    <n v="39121700"/>
    <s v="SELECCIÓN ABREVIADA MENOR CUANTÍA"/>
    <n v="5"/>
    <n v="6"/>
    <n v="5"/>
    <n v="59500"/>
    <s v="UNIDAD"/>
    <s v="NO SOLICITADAS"/>
  </r>
  <r>
    <x v="57"/>
    <s v="204-4-9"/>
    <n v="10"/>
    <s v="Materiales de construccion"/>
    <s v="TOMA DOBLE DE SEGURIDAD (REF ICFT)"/>
    <n v="31211900"/>
    <s v="SELECCIÓN ABREVIADA MENOR CUANTÍA"/>
    <n v="4"/>
    <n v="7"/>
    <n v="5"/>
    <n v="178500"/>
    <s v="UNIDAD"/>
    <s v="NO SOLICITADAS"/>
  </r>
  <r>
    <x v="57"/>
    <s v="204-4-9"/>
    <n v="10"/>
    <s v="Materiales de construccion"/>
    <s v="TOMACORRIENTE 110V DOBLE, TIPO HOSPITALARIO, TIERRA AISLADA."/>
    <n v="39121700"/>
    <s v="SELECCIÓN ABREVIADA MENOR CUANTÍA"/>
    <n v="5"/>
    <n v="6"/>
    <n v="20"/>
    <n v="166600"/>
    <s v="UNIDAD"/>
    <s v="NO SOLICITADAS"/>
  </r>
  <r>
    <x v="57"/>
    <s v="204-4-9"/>
    <n v="10"/>
    <s v="Materiales de construccion"/>
    <s v="TOMACORRIENTE MONOFASICA TIPO INTERPERIE"/>
    <n v="39121700"/>
    <s v="SELECCIÓN ABREVIADA MENOR CUANTÍA"/>
    <n v="5"/>
    <n v="6"/>
    <n v="2"/>
    <n v="19040"/>
    <s v="UNIDAD"/>
    <s v="NO SOLICITADAS"/>
  </r>
  <r>
    <x v="57"/>
    <s v="204-4-9"/>
    <n v="10"/>
    <s v="Materiales de construccion"/>
    <s v="TOTALIZADOR TIPO INDUSTRIAL 3X100A"/>
    <n v="39121700"/>
    <s v="SELECCIÓN ABREVIADA MENOR CUANTÍA"/>
    <n v="5"/>
    <n v="6"/>
    <n v="1"/>
    <n v="142800"/>
    <s v="UNIDAD"/>
    <s v="NO SOLICITADAS"/>
  </r>
  <r>
    <x v="57"/>
    <s v="204-4-9"/>
    <n v="10"/>
    <s v="Materiales de construccion"/>
    <s v="TOTALIZADOR TIPO INDUSTRIAL 3X150A"/>
    <n v="39121700"/>
    <s v="SELECCIÓN ABREVIADA MENOR CUANTÍA"/>
    <n v="5"/>
    <n v="6"/>
    <n v="1"/>
    <n v="160650"/>
    <s v="UNIDAD"/>
    <s v="NO SOLICITADAS"/>
  </r>
  <r>
    <x v="57"/>
    <s v="204-4-9"/>
    <n v="10"/>
    <s v="Materiales de construccion"/>
    <s v="TOTALIZADOR TIPO INDUSTRIAL ATORNILLABLE 3X30A."/>
    <n v="39121700"/>
    <s v="SELECCIÓN ABREVIADA MENOR CUANTÍA"/>
    <n v="5"/>
    <n v="6"/>
    <n v="1"/>
    <n v="69020"/>
    <s v="UNIDAD"/>
    <s v="NO SOLICITADAS"/>
  </r>
  <r>
    <x v="57"/>
    <s v="204-4-9"/>
    <n v="10"/>
    <s v="Materiales de construccion"/>
    <s v="TOTALIZADOR TIPO INDUSTRIAL ATORNILLABLE 3X60A."/>
    <n v="39121700"/>
    <s v="SELECCIÓN ABREVIADA MENOR CUANTÍA"/>
    <n v="5"/>
    <n v="6"/>
    <n v="1"/>
    <n v="71400"/>
    <s v="UNIDAD"/>
    <s v="NO SOLICITADAS"/>
  </r>
  <r>
    <x v="57"/>
    <s v="204-4-9"/>
    <n v="10"/>
    <s v="Materiales de construccion"/>
    <s v="TRAPOS X 500 UNIDADES"/>
    <n v="47131501"/>
    <s v="SELECCIÓN ABREVIADA MENOR CUANTÍA"/>
    <n v="4"/>
    <n v="7"/>
    <n v="1"/>
    <n v="194995.13"/>
    <s v="UNIDAD"/>
    <s v="NO SOLICITADAS"/>
  </r>
  <r>
    <x v="57"/>
    <s v="204-4-9"/>
    <n v="10"/>
    <s v="Materiales de construccion"/>
    <s v="UNIVERSALES PVC DE 1´´"/>
    <n v="31211900"/>
    <s v="SELECCIÓN ABREVIADA MENOR CUANTÍA"/>
    <n v="4"/>
    <n v="7"/>
    <n v="6"/>
    <n v="105270.78"/>
    <s v="UNIDAD"/>
    <s v="NO SOLICITADAS"/>
  </r>
  <r>
    <x v="57"/>
    <s v="204-4-9"/>
    <n v="10"/>
    <s v="Materiales de construccion"/>
    <s v="MATERIALES DE CONTRUCCION (SOBRANTES POR IMPREVISTOS A.P)"/>
    <n v="0"/>
    <s v="MÍNIMA CUANTÍA"/>
    <n v="1"/>
    <n v="6"/>
    <n v="1"/>
    <n v="897.45"/>
    <s v="GLOBAL"/>
    <s v=""/>
  </r>
  <r>
    <x v="57"/>
    <s v="204-5-1"/>
    <n v="10"/>
    <s v="Mantenimiento de bienes inmuebles"/>
    <s v="MANTENIMIENTO DE BIENES INMUEBLES (SOBRANTES POR IMPREVISTOS  A.P)"/>
    <n v="0"/>
    <s v="MÍNIMA CUANTÍA"/>
    <n v="1"/>
    <n v="6"/>
    <n v="1"/>
    <n v="1671021"/>
    <s v="GLOBAL"/>
    <s v=""/>
  </r>
  <r>
    <x v="57"/>
    <s v="204-5-1"/>
    <n v="10"/>
    <s v="Mantenimiento de bienes inmuebles"/>
    <s v="MANTENIMIENTO CASETA COMBUSTIBLE TERRESTRE"/>
    <n v="78181500"/>
    <s v="SELECCIÓN ABREVIADA MENOR CUANTÍA"/>
    <n v="5"/>
    <n v="5"/>
    <n v="1"/>
    <n v="46300000"/>
    <s v="GLOBAL"/>
    <s v="NO SOLICITADAS"/>
  </r>
  <r>
    <x v="57"/>
    <s v="204-5-1"/>
    <n v="16"/>
    <s v="Mantenimiento de bienes inmuebles"/>
    <s v="MANTENIMIENTO CANILES "/>
    <n v="72102900"/>
    <s v="MÍNIMA CUANTÍA"/>
    <n v="4"/>
    <n v="4"/>
    <n v="1"/>
    <n v="31363959"/>
    <s v="GLOBAL"/>
    <s v="NO SOLICITADAS"/>
  </r>
  <r>
    <x v="57"/>
    <s v="204-5-1"/>
    <n v="10"/>
    <s v="Mantenimiento de bienes inmuebles"/>
    <s v="MANTENIMIENTO CANILES "/>
    <n v="72102900"/>
    <s v="MÍNIMA CUANTÍA"/>
    <n v="4"/>
    <n v="6"/>
    <n v="1"/>
    <n v="3564897.8"/>
    <s v="GLOBAL"/>
    <s v="NO SOLICITADAS"/>
  </r>
  <r>
    <x v="57"/>
    <s v="204-5-1"/>
    <n v="10"/>
    <s v="Mantenimiento de bienes inmuebles"/>
    <s v="MANTENIMIENTO PLANTA DE AGUA"/>
    <n v="24111810"/>
    <s v="SELECCIÓN ABREVIADA MENOR CUANTÍA"/>
    <n v="4"/>
    <n v="7"/>
    <n v="1"/>
    <n v="31795000"/>
    <s v="GLOBAL"/>
    <s v="NO SOLICITADAS"/>
  </r>
  <r>
    <x v="57"/>
    <s v="204-5-1"/>
    <n v="10"/>
    <s v="Mantenimiento de bienes inmuebles"/>
    <s v="MANTENIMIENTO COMPLEJO DE COMBUSTIBLE"/>
    <n v="72154100"/>
    <s v="SELECCIÓN ABREVIADA MENOR CUANTÍA"/>
    <n v="4"/>
    <n v="7"/>
    <n v="1"/>
    <n v="59189410"/>
    <s v="GLOBAL"/>
    <s v="NO SOLICITADAS"/>
  </r>
  <r>
    <x v="57"/>
    <s v="204-5-1"/>
    <n v="10"/>
    <s v="Mantenimiento de bienes inmuebles"/>
    <s v="MANTENIMIENTO INSTALACIONES RADAR"/>
    <n v="72101500"/>
    <s v="SELECCIÓN ABREVIADA MENOR CUANTÍA"/>
    <n v="4"/>
    <n v="7"/>
    <n v="1"/>
    <n v="49870079.939999998"/>
    <s v="GLOBAL"/>
    <s v="NO SOLICITADAS"/>
  </r>
  <r>
    <x v="57"/>
    <s v="204-5-1"/>
    <n v="10"/>
    <s v="Mantenimiento de bienes inmuebles"/>
    <s v="MANTENIMIENTO SISTEMA DE COMBUSTIBLE"/>
    <n v="25172404"/>
    <s v="SELECCIÓN ABREVIADA MENOR CUANTÍA"/>
    <n v="4"/>
    <n v="7"/>
    <n v="1"/>
    <n v="14875000"/>
    <s v="GLOBAL"/>
    <s v="NO SOLICITADAS"/>
  </r>
  <r>
    <x v="57"/>
    <s v="204-5-1"/>
    <n v="10"/>
    <s v="Mantenimiento de bienes inmuebles"/>
    <s v="MANTENIMIENTO PLANTA DE TRATAMIENTO DE AGUA POTABLE"/>
    <n v="72101500"/>
    <s v="SELECCIÓN ABREVIADA MENOR CUANTÍA"/>
    <n v="1"/>
    <n v="6"/>
    <n v="1"/>
    <n v="156151800"/>
    <s v="GLOBAL"/>
    <s v="NO SOLICITADAS"/>
  </r>
  <r>
    <x v="57"/>
    <s v="204-5-1"/>
    <n v="10"/>
    <s v="Mantenimiento de bienes inmuebles"/>
    <s v="MANTENIMIENTO UNIDADES DE TRATAMIENTO DE AGUA RESIDUAL "/>
    <n v="83101506"/>
    <s v="MÍNIMA CUANTÍA"/>
    <n v="6"/>
    <n v="5"/>
    <n v="1"/>
    <n v="57834000"/>
    <s v="GLOBAL"/>
    <s v="NO SOLICITADAS"/>
  </r>
  <r>
    <x v="57"/>
    <s v="204-5-1"/>
    <n v="10"/>
    <s v="Mantenimiento de bienes inmuebles"/>
    <s v="MANTENIMIENTO UNIDADES DE TRATAMIENTO DE AGUA RESIDUAL  AMARRE 2018"/>
    <n v="83101506"/>
    <s v="MÍNIMA CUANTÍA"/>
    <n v="12"/>
    <n v="1"/>
    <n v="1"/>
    <n v="4000000"/>
    <s v="GLOBAL"/>
    <s v="NO SOLICITADAS"/>
  </r>
  <r>
    <x v="57"/>
    <s v="204-5-1"/>
    <n v="10"/>
    <s v="Mantenimiento de bienes inmuebles"/>
    <s v="MANTENIMIENTO UNIDADES DE TRATAMIENTO DE AGUA RESIDUAL VF 2018"/>
    <n v="83101506"/>
    <s v="MÍNIMA CUANTÍA"/>
    <n v="1"/>
    <n v="6"/>
    <n v="1"/>
    <n v="70259980"/>
    <s v="GLOBAL"/>
    <s v="SI APROBADAS"/>
  </r>
  <r>
    <x v="57"/>
    <s v="204-5-1"/>
    <n v="10"/>
    <s v="Mantenimiento de bienes inmuebles"/>
    <s v="MANTTO ADECUACION Y MEJORAMIENTO DE HORNO INCINERADOR "/>
    <n v="76122200"/>
    <s v="MÍNIMA CUANTÍA"/>
    <n v="7"/>
    <n v="5"/>
    <n v="1"/>
    <n v="15936846.76"/>
    <s v="GLOBAL"/>
    <s v="NO SOLICITADAS"/>
  </r>
  <r>
    <x v="57"/>
    <s v="204-5-1"/>
    <n v="10"/>
    <s v="Mantenimiento de bienes inmuebles"/>
    <s v="MANTTO ADECUACION Y MEJORAMIENTO DE HORNO INCINERADOR AMARRE 2018"/>
    <n v="76122200"/>
    <s v="MÍNIMA CUANTÍA"/>
    <n v="12"/>
    <n v="1"/>
    <n v="1"/>
    <n v="3000000"/>
    <s v="GLOBAL"/>
    <s v="NO SOLICITADAS"/>
  </r>
  <r>
    <x v="57"/>
    <s v="204-5-1"/>
    <n v="10"/>
    <s v="Mantenimiento de bienes inmuebles"/>
    <s v="MANTTO ADECUACION Y MEJORAMIENTO DE HORNO INCINERADOR VF 2018"/>
    <n v="76122200"/>
    <s v="MÍNIMA CUANTÍA"/>
    <n v="1"/>
    <n v="6"/>
    <n v="1"/>
    <n v="19999643.370000001"/>
    <s v="GLOBAL"/>
    <s v="SI APROBADAS"/>
  </r>
  <r>
    <x v="57"/>
    <s v="204-5-1"/>
    <n v="10"/>
    <s v="Mantenimiento de bienes inmuebles"/>
    <s v="MTTO PREVENTIDO Y CORRECTIVO DE CALDERA Y MARMITAS"/>
    <n v="72151001"/>
    <s v="MÍNIMA CUANTÍA"/>
    <n v="3"/>
    <n v="4"/>
    <n v="1"/>
    <n v="26290580"/>
    <s v="GLOBAL"/>
    <s v="NO SOLICITADAS"/>
  </r>
  <r>
    <x v="57"/>
    <s v="204-5-1"/>
    <n v="10"/>
    <s v="Mantenimiento de bienes inmuebles"/>
    <s v="MANTENIMIENTO Y ADECUACIÓN DE OFICIANAS PARA ARCHIVO Y JUZGADO"/>
    <n v="72102900"/>
    <s v="SELECCIÓN ABREVIADA MENOR CUANTÍA"/>
    <n v="6"/>
    <n v="6"/>
    <n v="1"/>
    <n v="110000000"/>
    <s v="GLOBAL"/>
    <s v="NO SOLICITADAS"/>
  </r>
  <r>
    <x v="57"/>
    <s v="204-5-1"/>
    <n v="10"/>
    <s v="Mantenimiento de bienes inmuebles"/>
    <s v="MANTENIMIENTO Y ADECUACIÓN  OFICINAS GRUEA"/>
    <n v="72102900"/>
    <s v="MÍNIMA CUANTÍA"/>
    <n v="6"/>
    <n v="6"/>
    <n v="1"/>
    <n v="46755813.700000003"/>
    <s v="GLOBAL"/>
    <s v="NO SOLICITADAS"/>
  </r>
  <r>
    <x v="57"/>
    <s v="204-5-11"/>
    <n v="10"/>
    <s v="Administracion operación y mantenimiento de plantas de energia"/>
    <s v="MANTENIMIENTO PLANTAS ELECTRICAS"/>
    <n v="72154501"/>
    <s v="SELECCIÓN ABREVIADA MENOR CUANTÍA"/>
    <n v="4"/>
    <n v="7"/>
    <n v="1"/>
    <n v="41250000"/>
    <s v="GLOBAL"/>
    <s v="NO SOLICITADAS"/>
  </r>
  <r>
    <x v="57"/>
    <s v="204-5-11"/>
    <n v="10"/>
    <s v="Administracion operación y mantenimiento de plantas de energia"/>
    <s v="MANTENIMIENTO A EQUIPOS SUBESTACION ELECTRICA CACOM-6"/>
    <n v="72151500"/>
    <s v="MÍNIMA CUANTÍA"/>
    <n v="6"/>
    <n v="4"/>
    <n v="1"/>
    <n v="40000000"/>
    <s v="GLOBAL"/>
    <s v="NO SOLICITADAS"/>
  </r>
  <r>
    <x v="57"/>
    <s v="204-5-11"/>
    <n v="10"/>
    <s v="Administracion operación y mantenimiento de plantas de energia"/>
    <s v="MANTENIMIENTO PLANTAS ELECTRICAS SATELITALES"/>
    <n v="73152108"/>
    <s v="MÍNIMA CUANTÍA"/>
    <n v="7"/>
    <n v="5"/>
    <n v="1"/>
    <n v="34499388"/>
    <s v="GLOBAL"/>
    <s v="NO SOLICITADAS"/>
  </r>
  <r>
    <x v="57"/>
    <s v="204-5-11"/>
    <n v="10"/>
    <s v="Administracion operación y mantenimiento de plantas de energia"/>
    <s v="MANTENIMIENTO PLANTAS ELECTRICAS SATELITALES AMARRE 2018"/>
    <n v="73152108"/>
    <s v="MÍNIMA CUANTÍA"/>
    <n v="12"/>
    <n v="1"/>
    <n v="1"/>
    <n v="7000000"/>
    <s v="GLOBAL"/>
    <s v="NO SOLICITADAS"/>
  </r>
  <r>
    <x v="57"/>
    <s v="204-5-11"/>
    <n v="10"/>
    <s v="Administracion operación y mantenimiento de plantas de energia"/>
    <s v="MANTENIMIENTO PLANTAS ELECTRICAS SATELITALES VF 2018"/>
    <n v="73152108"/>
    <s v="MÍNIMA CUANTÍA"/>
    <n v="1"/>
    <n v="6"/>
    <n v="1"/>
    <n v="9944603.9000000004"/>
    <s v="GLOBAL"/>
    <s v="SI APROBADAS"/>
  </r>
  <r>
    <x v="57"/>
    <s v="204-5-11"/>
    <n v="10"/>
    <s v="Administracion operación y mantenimiento de plantas de energia"/>
    <s v="MANTENIMIENTO PLANTAS GENERADORAS DE ENERGIA "/>
    <n v="83101800"/>
    <s v="SELECCIÓN ABREVIADA MENOR CUANTÍA"/>
    <n v="4"/>
    <n v="7"/>
    <n v="1"/>
    <n v="20000000"/>
    <s v="GLOBAL"/>
    <s v="NO SOLICITADAS"/>
  </r>
  <r>
    <x v="57"/>
    <s v="204-5-11"/>
    <n v="10"/>
    <s v="Administracion operación y mantenimiento de plantas de energia"/>
    <s v="MANTENIMIENTO PREVENTIVO Y CORRECTIVO DE PLANTAS ELECTRICAS PRINCIPALES DEL  CACOM-6 AMARRE 2018"/>
    <n v="73152108"/>
    <s v="MÍNIMA CUANTÍA"/>
    <n v="12"/>
    <n v="1"/>
    <n v="1"/>
    <n v="5000000"/>
    <s v="GLOBAL"/>
    <s v="NO SOLICITADAS"/>
  </r>
  <r>
    <x v="57"/>
    <s v="204-5-11"/>
    <n v="10"/>
    <s v="Administracion operación y mantenimiento de plantas de energia"/>
    <s v="MANTENIMIENTO PREVENTIVO Y CORRECTIVO DE PLANTAS ELECTRICAS PRINCIPALES DEL  CACOM-6 VF 2018"/>
    <n v="73152108"/>
    <s v="MÍNIMA CUANTÍA"/>
    <n v="1"/>
    <n v="7"/>
    <n v="1"/>
    <n v="24216145.75"/>
    <s v="GLOBAL"/>
    <s v="SI APROBADAS"/>
  </r>
  <r>
    <x v="57"/>
    <s v="204-5-11"/>
    <n v="10"/>
    <s v="Administracion operación y mantenimiento de plantas de energia"/>
    <s v="MANTENIMIENTO PLANTAS ELECTRICAS"/>
    <n v="72154501"/>
    <s v="MÍNIMA CUANTÍA"/>
    <n v="8"/>
    <n v="3"/>
    <n v="1"/>
    <n v="71988430"/>
    <s v="GLOBAL"/>
    <s v="NO SOLICITADAS"/>
  </r>
  <r>
    <x v="57"/>
    <s v="204-5-11"/>
    <n v="10"/>
    <s v="Administracion operación y mantenimiento de plantas de energia"/>
    <s v="MANTENIMIENTO PREVENTIVO Y CORRECTIVO DE PLANTAS ELECTRICAS PRINCIPALES DEL  CACOM-6 VF 2018"/>
    <n v="73152108"/>
    <s v="MÍNIMA CUANTÍA"/>
    <n v="8"/>
    <n v="3"/>
    <n v="1"/>
    <n v="53783803"/>
    <s v="GLOBAL"/>
    <s v="NO SOLICITADAS"/>
  </r>
  <r>
    <x v="57"/>
    <s v="204-5-2"/>
    <n v="10"/>
    <s v="Mantenimiento de bienes muebles, equipos y enseres"/>
    <s v="MANTENIMIENTO BASCULAS"/>
    <n v="73152109"/>
    <s v="MÍNIMA CUANTÍA"/>
    <n v="4"/>
    <n v="4"/>
    <n v="1"/>
    <n v="3800000"/>
    <s v="GLOBAL"/>
    <s v="NO SOLICITADAS"/>
  </r>
  <r>
    <x v="57"/>
    <s v="204-5-2"/>
    <n v="10"/>
    <s v="Mantenimiento de bienes muebles, equipos y enseres"/>
    <s v="MANTENIMIENTO DE FILTROS  Y EQUIPOS DE LABORATORIO"/>
    <n v="70111503"/>
    <s v="MÍNIMA CUANTÍA"/>
    <n v="3"/>
    <n v="5"/>
    <n v="1"/>
    <n v="47125970.640000001"/>
    <s v="GLOBAL"/>
    <s v="NO SOLICITADAS"/>
  </r>
  <r>
    <x v="57"/>
    <s v="204-5-2"/>
    <n v="10"/>
    <s v="Mantenimiento de bienes muebles, equipos y enseres"/>
    <s v="MANTENIMIENTO EQUIPOS DE REFRIGERACION "/>
    <n v="72151800"/>
    <s v="MÍNIMA CUANTÍA"/>
    <n v="4"/>
    <n v="4"/>
    <n v="1"/>
    <n v="19600000"/>
    <s v="GLOBAL"/>
    <s v="NO SOLICITADAS"/>
  </r>
  <r>
    <x v="57"/>
    <s v="204-5-2"/>
    <n v="10"/>
    <s v="Mantenimiento de bienes muebles, equipos y enseres"/>
    <s v="MANTENIMIENTO LAVADORAS"/>
    <n v="73152108"/>
    <s v="MÍNIMA CUANTÍA"/>
    <n v="4"/>
    <n v="2"/>
    <n v="1"/>
    <n v="1785000"/>
    <s v="GLOBAL"/>
    <s v="NO SOLICITADAS"/>
  </r>
  <r>
    <x v="57"/>
    <s v="204-5-2"/>
    <n v="10"/>
    <s v="Mantenimiento de bienes muebles, equipos y enseres"/>
    <s v="MANTENIMIENTO NEVERAS"/>
    <n v="73152108"/>
    <s v="MÍNIMA CUANTÍA"/>
    <n v="4"/>
    <n v="2"/>
    <n v="1"/>
    <n v="1785000"/>
    <s v="GLOBAL"/>
    <s v="NO SOLICITADAS"/>
  </r>
  <r>
    <x v="57"/>
    <s v="204-5-2"/>
    <n v="10"/>
    <s v="Mantenimiento de bienes muebles, equipos y enseres"/>
    <s v="MANTENIMIENTO PARA-RAYOS"/>
    <n v="73152108"/>
    <s v="MÍNIMA CUANTÍA"/>
    <n v="3"/>
    <n v="4"/>
    <n v="1"/>
    <n v="10067400"/>
    <s v="GLOBAL"/>
    <s v="NO SOLICITADAS"/>
  </r>
  <r>
    <x v="57"/>
    <s v="204-5-2"/>
    <n v="10"/>
    <s v="Mantenimiento de bienes muebles, equipos y enseres"/>
    <s v="MANTENIMIENTO PREVENTIVO   CARROS DE OXIGENO Y NITROGENO"/>
    <n v="72154501"/>
    <s v="SELECCIÓN ABREVIADA MENOR CUANTÍA"/>
    <n v="4"/>
    <n v="7"/>
    <n v="1"/>
    <n v="9900000"/>
    <s v="GLOBAL"/>
    <s v="NO SOLICITADAS"/>
  </r>
  <r>
    <x v="57"/>
    <s v="204-5-2"/>
    <n v="10"/>
    <s v="Mantenimiento de bienes muebles, equipos y enseres"/>
    <s v="MANTENIMIENTO PREVENTIVO HIDROLAVADORA "/>
    <n v="47111501"/>
    <s v="SELECCIÓN ABREVIADA MENOR CUANTÍA"/>
    <n v="4"/>
    <n v="7"/>
    <n v="1"/>
    <n v="2200000"/>
    <s v="GLOBAL"/>
    <s v="NO SOLICITADAS"/>
  </r>
  <r>
    <x v="57"/>
    <s v="204-5-2"/>
    <n v="10"/>
    <s v="Mantenimiento de bienes muebles, equipos y enseres"/>
    <s v="MANTENIMIENTO PREVENTIVO Y CORRECTIV  EQUIPOS ESTACION RADAR"/>
    <n v="72102900"/>
    <s v="SELECCIÓN ABREVIADA MENOR CUANTÍA"/>
    <n v="4"/>
    <n v="7"/>
    <n v="1"/>
    <n v="4732200"/>
    <s v="GLOBAL"/>
    <s v="NO SOLICITADAS"/>
  </r>
  <r>
    <x v="57"/>
    <s v="204-5-2"/>
    <n v="10"/>
    <s v="Mantenimiento de bienes muebles, equipos y enseres"/>
    <s v="MANTENIMIENTO PREVENTIVO Y CORRECTIVO  GATOS HYD"/>
    <n v="72154501"/>
    <s v="SELECCIÓN ABREVIADA MENOR CUANTÍA"/>
    <n v="4"/>
    <n v="7"/>
    <n v="1"/>
    <n v="2750000"/>
    <s v="GLOBAL"/>
    <s v="NO SOLICITADAS"/>
  </r>
  <r>
    <x v="57"/>
    <s v="204-5-2"/>
    <n v="10"/>
    <s v="Mantenimiento de bienes muebles, equipos y enseres"/>
    <s v="MANTENIMIENTO PREVENTIVO Y CORRECTIVO A LOS TRANSFORMADORES DE ENERGIA ELECTRICA DEL COMANDO AEREO DE COMBATE Nº 6 "/>
    <n v="73152108"/>
    <s v="MÍNIMA CUANTÍA"/>
    <n v="5"/>
    <n v="6"/>
    <n v="1"/>
    <n v="16935688"/>
    <s v="GLOBAL"/>
    <s v="NO SOLICITADAS"/>
  </r>
  <r>
    <x v="57"/>
    <s v="204-5-2"/>
    <n v="10"/>
    <s v="Mantenimiento de bienes muebles, equipos y enseres"/>
    <s v="MANTENIMIENTO PREVENTIVO Y CORRECTIVO EQUIPOS DE REFRIGERACION ESTACION RADAR"/>
    <n v="56101526"/>
    <s v="SELECCIÓN ABREVIADA MENOR CUANTÍA"/>
    <n v="4"/>
    <n v="7"/>
    <n v="1"/>
    <n v="10000000"/>
    <s v="GLOBAL"/>
    <s v="NO SOLICITADAS"/>
  </r>
  <r>
    <x v="57"/>
    <s v="204-5-2"/>
    <n v="10"/>
    <s v="Mantenimiento de bienes muebles, equipos y enseres"/>
    <s v="MANTENIMIENTO PREVENTIVO Y CORRECTIVO LAVADORAS-SECADORAS "/>
    <n v="73152108"/>
    <s v="SELECCIÓN ABREVIADA MENOR CUANTÍA"/>
    <n v="4"/>
    <n v="7"/>
    <n v="1"/>
    <n v="3510000"/>
    <s v="GLOBAL"/>
    <s v="NO SOLICITADAS"/>
  </r>
  <r>
    <x v="57"/>
    <s v="204-5-2"/>
    <n v="10"/>
    <s v="Mantenimiento de bienes muebles, equipos y enseres"/>
    <s v="MANTENIMIENTO PREVENTIVO Y CORRECTIVO MOTOBOMBAS Y ELECTROBOMBAS DEL CACOM-6"/>
    <n v="73152108"/>
    <s v="MÍNIMA CUANTÍA"/>
    <n v="4"/>
    <n v="4"/>
    <n v="1"/>
    <n v="3450000"/>
    <s v="GLOBAL"/>
    <s v="NO SOLICITADAS"/>
  </r>
  <r>
    <x v="57"/>
    <s v="204-5-2"/>
    <n v="10"/>
    <s v="Mantenimiento de bienes muebles, equipos y enseres"/>
    <s v="MANTENIMIENTO PREVENTIVO, CORRECTIVO Y RECARGA EXTINTORES"/>
    <n v="46191601"/>
    <s v="SELECCIÓN ABREVIADA MENOR CUANTÍA"/>
    <n v="4"/>
    <n v="7"/>
    <n v="1"/>
    <n v="1666000"/>
    <s v="GLOBAL"/>
    <s v="NO SOLICITADAS"/>
  </r>
  <r>
    <x v="57"/>
    <s v="204-5-2"/>
    <n v="10"/>
    <s v="Mantenimiento de bienes muebles, equipos y enseres"/>
    <s v="MANTENIMIENTO SECADORAS "/>
    <n v="73152108"/>
    <s v="MÍNIMA CUANTÍA"/>
    <n v="4"/>
    <n v="2"/>
    <n v="1"/>
    <n v="476000"/>
    <s v="GLOBAL"/>
    <s v="NO SOLICITADAS"/>
  </r>
  <r>
    <x v="57"/>
    <s v="204-5-2"/>
    <n v="10"/>
    <s v="Mantenimiento de bienes muebles, equipos y enseres"/>
    <s v="MNATENIMIENTO  PREVENTIVO  LLANTAS CARRETEO DE HELICOPTEROS: "/>
    <n v="72154501"/>
    <s v="SELECCIÓN ABREVIADA MENOR CUANTÍA"/>
    <n v="4"/>
    <n v="7"/>
    <n v="1"/>
    <n v="1100000"/>
    <s v="GLOBAL"/>
    <s v="NO SOLICITADAS"/>
  </r>
  <r>
    <x v="57"/>
    <s v="204-5-2"/>
    <n v="10"/>
    <s v="Mantenimiento de bienes muebles, equipos y enseres"/>
    <s v="RECARGA Y MANTENIMIENTO DE EXTINTORES"/>
    <n v="72101509"/>
    <s v="MÍNIMA CUANTÍA"/>
    <n v="5"/>
    <n v="5"/>
    <n v="1"/>
    <n v="8019410"/>
    <s v="GLOBAL"/>
    <s v="NO SOLICITADAS"/>
  </r>
  <r>
    <x v="57"/>
    <s v="204-5-4"/>
    <n v="10"/>
    <s v="Mantenimiento de vías, estructuras y redes"/>
    <s v="MANTENIMIENTO DE INSTALACIONES ILUMINACIÓN GRUTE"/>
    <n v="72151501"/>
    <s v="MÍNIMA CUANTÍA"/>
    <n v="8"/>
    <n v="3"/>
    <n v="1"/>
    <n v="17368539.219999999"/>
    <s v="GLOBAL"/>
    <s v="NO SOLICITADAS"/>
  </r>
  <r>
    <x v="57"/>
    <s v="204-5-4"/>
    <n v="16"/>
    <s v="Mantenimiento de vías, estructuras y redes"/>
    <s v="MANTENIMIENTO DE INSTALACIONES ILUMINACIÓN GRUTE"/>
    <n v="72151501"/>
    <s v="MÍNIMA CUANTÍA"/>
    <n v="8"/>
    <n v="3"/>
    <n v="1"/>
    <n v="6431460.7800000003"/>
    <s v="GLOBAL"/>
    <s v="NO SOLICITADAS"/>
  </r>
  <r>
    <x v="57"/>
    <s v="204-5-6"/>
    <n v="10"/>
    <s v="Mantenimiento equipo de navegacion y transporte"/>
    <s v="MANTENIMIENTO MAQUINARIA  AMARILLA"/>
    <n v="78181508"/>
    <s v="MÍNIMA CUANTÍA"/>
    <n v="4"/>
    <n v="4"/>
    <n v="1"/>
    <n v="40000000"/>
    <s v="GLOBAL"/>
    <s v="NO SOLICITADAS"/>
  </r>
  <r>
    <x v="57"/>
    <s v="204-5-6"/>
    <n v="10"/>
    <s v="Mantenimiento equipo de navegacion y transporte"/>
    <s v="MANTENIMIENTO PREVENTIVO  Y CORRECTIVO CARRO GATORS JHON DEERE                                "/>
    <n v="72154501"/>
    <s v="SELECCIÓN ABREVIADA MENOR CUANTÍA"/>
    <n v="4"/>
    <n v="7"/>
    <n v="1"/>
    <n v="7700000"/>
    <s v="GLOBAL"/>
    <s v="NO SOLICITADAS"/>
  </r>
  <r>
    <x v="57"/>
    <s v="204-5-6"/>
    <n v="10"/>
    <s v="Mantenimiento equipo de navegacion y transporte"/>
    <s v="MANTENIMIENTO PREVENTIVO Y CORRECTIVO  TRACTORES DE ARRASTRE                                                                                                         "/>
    <n v="72154501"/>
    <s v="SELECCIÓN ABREVIADA MENOR CUANTÍA"/>
    <n v="4"/>
    <n v="7"/>
    <n v="1"/>
    <n v="7700000"/>
    <s v="GLOBAL"/>
    <s v="NO SOLICITADAS"/>
  </r>
  <r>
    <x v="57"/>
    <s v="204-5-6"/>
    <n v="10"/>
    <s v="Mantenimiento equipo de navegacion y transporte"/>
    <s v="MANTENIMIENTO PREVENTIVO Y CORRECTIVO POLARIS "/>
    <n v="72154501"/>
    <s v="SELECCIÓN ABREVIADA MENOR CUANTÍA"/>
    <n v="4"/>
    <n v="7"/>
    <n v="1"/>
    <n v="9020000"/>
    <s v="GLOBAL"/>
    <s v="NO SOLICITADAS"/>
  </r>
  <r>
    <x v="57"/>
    <s v="204-5-6"/>
    <n v="10"/>
    <s v="Mantenimiento equipo de navegacion y transporte"/>
    <s v="MANTENIMIENTO PREVENTIVO Y CORRECTIVO CARRO LEVANTABOMBAS "/>
    <n v="72154501"/>
    <s v="SELECCIÓN ABREVIADA MENOR CUANTÍA"/>
    <n v="4"/>
    <n v="7"/>
    <n v="1"/>
    <n v="4290000"/>
    <s v="GLOBAL"/>
    <s v="NO SOLICITADAS"/>
  </r>
  <r>
    <x v="57"/>
    <s v="204-5-6"/>
    <n v="10"/>
    <s v="Mantenimiento equipo de navegacion y transporte"/>
    <s v="MANTENIMIENTO PREVENTIVO Y CORRECTIVO CAMIONETA "/>
    <n v="78181901"/>
    <s v="SELECCIÓN ABREVIADA MENOR CUANTÍA"/>
    <n v="4"/>
    <n v="7"/>
    <n v="1"/>
    <n v="8000000"/>
    <s v="GLOBAL"/>
    <s v="NO SOLICITADAS"/>
  </r>
  <r>
    <x v="57"/>
    <s v="204-5-6"/>
    <n v="10"/>
    <s v="Mantenimiento equipo de navegacion y transporte"/>
    <s v="MANTENIMIENTO PREVENTIVO Y CORRECTIVO DE MOTOS "/>
    <n v="78181500"/>
    <s v="MÍNIMA CUANTÍA"/>
    <n v="6"/>
    <n v="5"/>
    <n v="1"/>
    <n v="20000000"/>
    <s v="GLOBAL"/>
    <s v="NO SOLICITADAS"/>
  </r>
  <r>
    <x v="57"/>
    <s v="204-5-6"/>
    <n v="10"/>
    <s v="Mantenimiento equipo de navegacion y transporte"/>
    <s v="MANTENIMIENTO PREVENTIVO Y CORRECTIVO DE MOTOS AMARRE 2018"/>
    <n v="78181500"/>
    <s v="MÍNIMA CUANTÍA"/>
    <n v="12"/>
    <n v="1"/>
    <n v="1"/>
    <n v="5000000"/>
    <s v="GLOBAL"/>
    <s v="NO SOLICITADAS"/>
  </r>
  <r>
    <x v="57"/>
    <s v="204-5-6"/>
    <n v="10"/>
    <s v="Mantenimiento equipo de navegacion y transporte"/>
    <s v="MANTENIMIENTO PREVENTIVO Y CORRECTIVO DE MOTOS VF 2018"/>
    <n v="78181500"/>
    <s v="MÍNIMA CUANTÍA"/>
    <n v="1"/>
    <n v="5"/>
    <n v="1"/>
    <n v="20000000"/>
    <s v="GLOBAL"/>
    <s v="SI APROBADAS"/>
  </r>
  <r>
    <x v="57"/>
    <s v="204-5-6"/>
    <n v="10"/>
    <s v="Mantenimiento equipo de navegacion y transporte"/>
    <s v="MANTENIMIENTO PREVENTIVO Y CORRECTIVO DE VEHICULOS AUTOMOTORES "/>
    <n v="78181500"/>
    <s v="MÍNIMA CUANTÍA"/>
    <n v="7"/>
    <n v="5"/>
    <n v="1"/>
    <n v="40000000"/>
    <s v="GLOBAL"/>
    <s v="NO SOLICITADAS"/>
  </r>
  <r>
    <x v="57"/>
    <s v="204-5-6"/>
    <n v="10"/>
    <s v="Mantenimiento equipo de navegacion y transporte"/>
    <s v="MANTENIMIENTO PREVENTIVO Y CORRECTIVO DE VEHICULOS AUTOMOTORES AMARRE 2018"/>
    <n v="78181500"/>
    <s v="MÍNIMA CUANTÍA"/>
    <n v="12"/>
    <n v="1"/>
    <n v="1"/>
    <n v="10000000"/>
    <s v="GLOBAL"/>
    <s v="NO SOLICITADAS"/>
  </r>
  <r>
    <x v="57"/>
    <s v="204-5-6"/>
    <n v="10"/>
    <s v="Mantenimiento equipo de navegacion y transporte"/>
    <s v="MANTENIMIENTO PREVENTIVO Y CORRECTIVO DE VEHICULOS AUTOMOTORES VF 2018"/>
    <n v="78181500"/>
    <s v="MÍNIMA CUANTÍA"/>
    <n v="1"/>
    <n v="6"/>
    <n v="1"/>
    <n v="32995996"/>
    <s v="GLOBAL"/>
    <s v="SI APROBADAS"/>
  </r>
  <r>
    <x v="57"/>
    <s v="204-5-6"/>
    <n v="10"/>
    <s v="Mantenimiento equipo de navegacion y transporte"/>
    <s v="MANTENIMIENTO PREVENTIVO Y CORRECTIVO MONTACARGA"/>
    <n v="78181901"/>
    <s v="SELECCIÓN ABREVIADA MENOR CUANTÍA"/>
    <n v="4"/>
    <n v="7"/>
    <n v="1"/>
    <n v="8000000"/>
    <s v="GLOBAL"/>
    <s v="NO SOLICITADAS"/>
  </r>
  <r>
    <x v="57"/>
    <s v="204-5-6"/>
    <n v="10"/>
    <s v="Mantenimiento equipo de navegacion y transporte"/>
    <s v="MANTENIMIENTO PREVENTIVO Y CORRECTIVO MONTACARGAS                                                       "/>
    <n v="72154501"/>
    <s v="SELECCIÓN ABREVIADA MENOR CUANTÍA"/>
    <n v="4"/>
    <n v="7"/>
    <n v="1"/>
    <n v="46750000"/>
    <s v="GLOBAL"/>
    <s v="NO SOLICITADAS"/>
  </r>
  <r>
    <x v="57"/>
    <s v="204-5-6"/>
    <n v="10"/>
    <s v="Mantenimiento equipo de navegacion y transporte"/>
    <s v="MANTENIMIENTO EQUIPO DE NAVEGACIÓN Y TRANSPORTE (SOBRANTES POR IMPREVISTOS  A.P)"/>
    <n v="0"/>
    <s v="MÍNIMA CUANTÍA"/>
    <n v="1"/>
    <n v="6"/>
    <n v="1"/>
    <n v="4004"/>
    <s v="GLOBAL"/>
    <s v="NO SOLICITADAS"/>
  </r>
  <r>
    <x v="57"/>
    <s v="204-5-7"/>
    <n v="16"/>
    <s v="Mantenimiento y mejoramiento de vivienda y alojamiento"/>
    <s v="MANTENIMIENTO DE VIVIENDA FISCAL "/>
    <n v="72102900"/>
    <s v="SELECCIÓN ABREVIADA MENOR CUANTÍA"/>
    <n v="2"/>
    <n v="10"/>
    <n v="1"/>
    <n v="374187696.32999998"/>
    <s v="GLOBAL"/>
    <s v="NO SOLICITADAS"/>
  </r>
  <r>
    <x v="57"/>
    <s v="204-5-8"/>
    <n v="10"/>
    <s v="Servicio de aseo"/>
    <s v="MANTTO ADECUACION Y MEJORAMIENTO DE ZONAS VERDES (PODA DE ARBOLES)"/>
    <n v="70111503"/>
    <s v="MÍNIMA CUANTÍA"/>
    <n v="3"/>
    <n v="5"/>
    <n v="1"/>
    <n v="9919840"/>
    <s v="GLOBAL"/>
    <s v="NO SOLICITADAS"/>
  </r>
  <r>
    <x v="57"/>
    <s v="204-5-8"/>
    <n v="16"/>
    <s v="Servicio de aseo"/>
    <s v="SERVICIO DE ASEO A LA UNIDAD "/>
    <n v="76111500"/>
    <s v="MÍNIMA CUANTÍA"/>
    <n v="6"/>
    <n v="5"/>
    <n v="1"/>
    <n v="33545435"/>
    <s v="GLOBAL"/>
    <s v="NO SOLICITADAS"/>
  </r>
  <r>
    <x v="57"/>
    <s v="204-5-8"/>
    <n v="10"/>
    <s v="Servicio de aseo"/>
    <s v="SERVICIO DE ASEO A LA UNIDAD AMARRE 2018"/>
    <n v="76111500"/>
    <s v="MÍNIMA CUANTÍA"/>
    <n v="12"/>
    <n v="1"/>
    <n v="1"/>
    <n v="8000000"/>
    <s v="GLOBAL"/>
    <s v="NO SOLICITADAS"/>
  </r>
  <r>
    <x v="57"/>
    <s v="204-5-8"/>
    <n v="10"/>
    <s v="Servicio de aseo"/>
    <s v="SERVICIO DE ASEO A LA UNIDAD VF 2018"/>
    <n v="76111500"/>
    <s v="MÍNIMA CUANTÍA"/>
    <n v="1"/>
    <n v="6"/>
    <n v="1"/>
    <n v="54872109"/>
    <s v="GLOBAL"/>
    <s v="SI APROBADAS"/>
  </r>
  <r>
    <x v="57"/>
    <s v="204-5-8"/>
    <n v="10"/>
    <s v="Servicio de aseo"/>
    <s v="SERVICIO DE ASEO HOSPITALARIO INCLUIDO INSUMOS SEGÚN LA NORMATIVIDAD Y DOS OPERARIAS 2018"/>
    <n v="76111501"/>
    <s v="SELECCIÓN ABREVIADA MENOR CUANTÍA"/>
    <n v="4"/>
    <n v="8"/>
    <n v="1"/>
    <n v="27639725"/>
    <s v="GLOBAL"/>
    <s v="NO SOLICITADAS"/>
  </r>
  <r>
    <x v="57"/>
    <s v="204-5-8"/>
    <n v="10"/>
    <s v="Servicio de aseo"/>
    <s v="SERVICIO DE ASEO HOSPITALARIO INCLUIDO INSUMOS SEGÚN LA NORMATIVIDAD Y DOS OPERARIAS 2018"/>
    <n v="76111501"/>
    <s v="SELECCIÓN ABREVIADA MENOR CUANTÍA"/>
    <n v="4"/>
    <n v="8"/>
    <n v="1"/>
    <n v="5000000"/>
    <s v="GLOBAL"/>
    <s v="NO SOLICITADAS"/>
  </r>
  <r>
    <x v="57"/>
    <s v="204-5-8"/>
    <n v="10"/>
    <s v="Servicio de aseo"/>
    <s v="SERVICIO DE ASEO HOSPITALARIO INCLUIDO INSUMOS SEGÚN LA NORMATIVIDAD Y DOS OPERARIAS AMARRE VF2019"/>
    <n v="76111501"/>
    <s v="SELECCIÓN ABREVIADA MENOR CUANTÍA"/>
    <n v="12"/>
    <n v="1"/>
    <n v="1"/>
    <n v="3000000"/>
    <s v="GLOBAL"/>
    <s v="NO SOLICITADAS"/>
  </r>
  <r>
    <x v="57"/>
    <s v="204-5-8"/>
    <n v="10"/>
    <s v="Servicio de aseo"/>
    <s v="SERVICIO DE ASEO HOSPITALARIO INCLUIDO INSUMOS SEGÚN LA NORMATIVIDAD Y DOS OPERARIAS VF2018"/>
    <n v="76111501"/>
    <s v="SELECCIÓN ABREVIADA MENOR CUANTÍA"/>
    <n v="1"/>
    <n v="4"/>
    <n v="1"/>
    <n v="19999991"/>
    <s v="GLOBAL"/>
    <s v="SI APROBADAS"/>
  </r>
  <r>
    <x v="57"/>
    <s v="204-5-9"/>
    <n v="16"/>
    <s v="Servicio de cafeteria y restaurante"/>
    <s v="SERVICIO DE CAFETERÍA PARA EL DESARROLLO DE ACTOS INSTITUCIONALES Y SOLEMNES"/>
    <n v="90101600"/>
    <s v="MÍNIMA CUANTÍA"/>
    <n v="8"/>
    <n v="8"/>
    <n v="1"/>
    <n v="4350000"/>
    <s v="GLOBAL"/>
    <s v="NO SOLICITADAS"/>
  </r>
  <r>
    <x v="57"/>
    <s v="204-5-9"/>
    <n v="16"/>
    <s v="Servicio de cafeteria y restaurante"/>
    <s v="SERVICIO DE CAFETERÍA PARA EL DESARROLLO DE ACTOS INSTITUCIONALES Y SOLEMNES"/>
    <n v="90101600"/>
    <s v="MÍNIMA CUANTÍA"/>
    <n v="1"/>
    <n v="12"/>
    <n v="1"/>
    <n v="8700000"/>
    <s v="GLOBAL"/>
    <s v="NO SOLICITADAS"/>
  </r>
  <r>
    <x v="57"/>
    <s v="204-6-7"/>
    <n v="10"/>
    <s v="Transporte"/>
    <s v="AMARRE VIGENCIAS FUTURAS 2018 TRANSPORTE COMBUSTIBLE ESTACION RADAR"/>
    <n v="73161516"/>
    <s v="SELECCIÓN ABREVIADA MENOR CUANTÍA"/>
    <n v="4"/>
    <n v="7"/>
    <n v="1"/>
    <n v="6900000"/>
    <s v="GLOBAL"/>
    <s v="NO SOLICITADAS"/>
  </r>
  <r>
    <x v="57"/>
    <s v="204-6-7"/>
    <n v="10"/>
    <s v="Transporte"/>
    <s v="PASAJES SOLDADOS CACOM-6"/>
    <n v="78111802"/>
    <s v="MÍNIMA CUANTÍA"/>
    <n v="2"/>
    <n v="11"/>
    <n v="1"/>
    <n v="30000000"/>
    <s v="GLOBAL"/>
    <s v=""/>
  </r>
  <r>
    <x v="57"/>
    <s v="204-6-7"/>
    <n v="10"/>
    <s v="Transporte"/>
    <s v="SERVICIO DE TRANSPORTE TERRESTRE DE PERSONAL EN BOGOTA "/>
    <n v="78111803"/>
    <s v="MÍNIMA CUANTÍA"/>
    <n v="5"/>
    <n v="6"/>
    <n v="1"/>
    <n v="17073900"/>
    <s v="GLOBAL"/>
    <s v="NO SOLICITADAS"/>
  </r>
  <r>
    <x v="57"/>
    <s v="204-6-7"/>
    <n v="10"/>
    <s v="Transporte"/>
    <s v="SERVICIO DE TRANSPORTE TERRESTRE DE PERSONAL EN BOGOTA  AMARRE 2018"/>
    <n v="78111803"/>
    <s v="MÍNIMA CUANTÍA"/>
    <n v="12"/>
    <n v="1"/>
    <n v="1"/>
    <n v="2790000"/>
    <s v="GLOBAL"/>
    <s v="NO SOLICITADAS"/>
  </r>
  <r>
    <x v="57"/>
    <s v="204-6-7"/>
    <n v="10"/>
    <s v="Transporte"/>
    <s v="SERVICIO DE TRANSPORTE TERRESTRE DE PERSONAL EN BOGOTA VF 2018"/>
    <n v="78111803"/>
    <s v="MÍNIMA CUANTÍA"/>
    <n v="1"/>
    <n v="4"/>
    <n v="1"/>
    <n v="9920000"/>
    <s v="GLOBAL"/>
    <s v="SI APROBADAS"/>
  </r>
  <r>
    <x v="57"/>
    <s v="204-6-7"/>
    <n v="10"/>
    <s v="Transporte"/>
    <s v="SERVICIO DE TRANSPORTE TERRESTRE FLUVIAL VF2018"/>
    <n v="78101900"/>
    <s v="SELECCIÓN ABREVIADA MENOR CUANTÍA"/>
    <n v="4"/>
    <n v="7"/>
    <n v="1"/>
    <n v="13860000"/>
    <s v="GLOBAL"/>
    <s v="NO SOLICITADAS"/>
  </r>
  <r>
    <x v="57"/>
    <s v="204-6-7"/>
    <n v="10"/>
    <s v="Transporte"/>
    <s v="SERVICIO DE TRANSPORTE TERRESTRE Y FLUVIAL"/>
    <n v="78101900"/>
    <s v="MÍNIMA CUANTÍA"/>
    <n v="8"/>
    <n v="4"/>
    <n v="1"/>
    <n v="31400000"/>
    <s v="GLOBAL"/>
    <s v="NO SOLICITADAS"/>
  </r>
  <r>
    <x v="57"/>
    <s v="204-6-7"/>
    <n v="10"/>
    <s v="Transporte"/>
    <s v="TRANSPORTE COMBUSTIBLE ESTACION RADAR TQS (2018)"/>
    <n v="73161516"/>
    <s v="MÍNIMA CUANTÍA"/>
    <n v="4"/>
    <n v="7"/>
    <n v="1"/>
    <n v="45540000"/>
    <s v="GLOBAL"/>
    <s v="NO SOLICITADAS"/>
  </r>
  <r>
    <x v="57"/>
    <s v="204-6-7"/>
    <n v="10"/>
    <s v="Transporte"/>
    <s v="SERVICIO DE TRANSPORTE TERRESTRE Y FLUVIAL AMARRE 2018"/>
    <n v="78101900"/>
    <s v="MÍNIMA CUANTÍA"/>
    <n v="12"/>
    <n v="1"/>
    <n v="1"/>
    <n v="10000000"/>
    <s v="GLOBAL"/>
    <s v="NO SOLICITADAS"/>
  </r>
  <r>
    <x v="57"/>
    <s v="204-6-7"/>
    <n v="10"/>
    <s v="Transporte"/>
    <s v="SERVICIO DE TRANSPORTE TERRESTRE Y FLUVIAL VF 2018"/>
    <n v="78101900"/>
    <s v="MÍNIMA CUANTÍA"/>
    <n v="1"/>
    <n v="7"/>
    <n v="1"/>
    <n v="19349052"/>
    <s v="GLOBAL"/>
    <s v="SI APROBADAS"/>
  </r>
  <r>
    <x v="57"/>
    <s v="204-8-2"/>
    <n v="10"/>
    <s v="Energia"/>
    <s v="ENERGIA ELECTRICA"/>
    <n v="83101803"/>
    <s v="PUBLICACIÓN CONTRATACIÓN RÉGIMEN ESPECIAL - RÉGIMEN ESPECIAL"/>
    <n v="1"/>
    <n v="12"/>
    <n v="1"/>
    <n v="1200000000"/>
    <s v="GLOBAL"/>
    <s v="NO SOLICITADAS"/>
  </r>
  <r>
    <x v="57"/>
    <s v="204-8-2"/>
    <n v="16"/>
    <s v="Energia"/>
    <s v="ENERGIA ELECTRICA"/>
    <n v="83101803"/>
    <s v="PUBLICACIÓN CONTRATACIÓN RÉGIMEN ESPECIAL - RÉGIMEN ESPECIAL"/>
    <n v="1"/>
    <n v="12"/>
    <n v="1"/>
    <n v="165337789"/>
    <s v="GLOBAL"/>
    <s v="NO SOLICITADAS"/>
  </r>
  <r>
    <x v="57"/>
    <s v="204-8-6"/>
    <n v="10"/>
    <s v="Teléfono, fax y otros"/>
    <s v="TELEFONIA FIJA"/>
    <n v="83111501"/>
    <s v="PUBLICACIÓN CONTRATACIÓN RÉGIMEN ESPECIAL - RÉGIMEN ESPECIAL"/>
    <n v="1"/>
    <n v="12"/>
    <n v="1"/>
    <n v="7000000"/>
    <s v="GLOBAL"/>
    <s v="NO SOLICITADAS"/>
  </r>
  <r>
    <x v="57"/>
    <s v="204-8-7"/>
    <n v="10"/>
    <s v="Otros servicios públicos"/>
    <s v="GAS LICUADO DE PETROLEO"/>
    <n v="15111510"/>
    <s v="MÍNIMA CUANTÍA"/>
    <n v="2"/>
    <n v="10"/>
    <n v="1"/>
    <n v="12000000"/>
    <s v="GLOBAL"/>
    <s v="NO SOLICITADAS"/>
  </r>
  <r>
    <x v="58"/>
    <s v="101-5-86"/>
    <n v="10"/>
    <s v="PARTIDA ALIMENTACION SOLDADOS"/>
    <s v="PARTIDA ALIMENTACION SOLDADOS"/>
    <n v="0"/>
    <s v="SOLICITUD DE INFORMACIÓN A LOS PROVEEDORES"/>
    <n v="5"/>
    <n v="12"/>
    <n v="1"/>
    <n v="30000000"/>
    <s v="GLOBAL"/>
    <s v="NO SOLICITADAS"/>
  </r>
  <r>
    <x v="58"/>
    <s v="204-11-2"/>
    <n v="10"/>
    <s v="Viaticos y gastos de viaje al interior"/>
    <s v="VIATICOS GACAS R10 APOYO "/>
    <n v="78111800"/>
    <s v="SOLICITUD DE INFORMACIÓN A LOS PROVEEDORES"/>
    <n v="5"/>
    <n v="12"/>
    <n v="1"/>
    <n v="37200000"/>
    <s v="GLOBAL"/>
    <s v="NO SOLICITADAS"/>
  </r>
  <r>
    <x v="58"/>
    <s v="204-11-2"/>
    <n v="16"/>
    <s v="Viaticos y gastos de viaje al interior"/>
    <s v="VIATICOS GACAS CONVENIOS "/>
    <n v="78111800"/>
    <s v="SOLICITUD DE INFORMACIÓN A LOS PROVEEDORES"/>
    <n v="5"/>
    <n v="12"/>
    <n v="1"/>
    <n v="182880000"/>
    <s v="GLOBAL"/>
    <s v="NO SOLICITADAS"/>
  </r>
  <r>
    <x v="58"/>
    <s v="204-11-2"/>
    <n v="10"/>
    <s v="Viaticos y gastos de viaje al interior"/>
    <s v="VIATICOS BASE/ COMISIONES PERSONAL GACAS"/>
    <n v="80111504"/>
    <s v="SOLICITUD DE INFORMACIÓN A LOS PROVEEDORES"/>
    <n v="1"/>
    <n v="11"/>
    <n v="1"/>
    <n v="165100000"/>
    <s v="GLOBAL"/>
    <s v="NO SOLICITADAS"/>
  </r>
  <r>
    <x v="58"/>
    <s v="204-1-25"/>
    <n v="10"/>
    <s v="Otras compras de equipos"/>
    <s v="VENTILADOR DE TORRE PARA CANILES"/>
    <n v="25174001"/>
    <s v="MÍNIMA CUANTÍA"/>
    <n v="2"/>
    <n v="2"/>
    <n v="1"/>
    <n v="119999.6"/>
    <s v="UNIDAD"/>
    <s v="NO SOLICITADAS"/>
  </r>
  <r>
    <x v="58"/>
    <s v="204-1-25"/>
    <n v="10"/>
    <s v="Otras compras de equipos"/>
    <s v="VENTILADOR DE PARED PARA CANILES"/>
    <n v="25174001"/>
    <s v="MÍNIMA CUANTÍA"/>
    <n v="2"/>
    <n v="2"/>
    <n v="4"/>
    <n v="1079996.3999999999"/>
    <s v="UNIDAD"/>
    <s v="NO SOLICITADAS"/>
  </r>
  <r>
    <x v="58"/>
    <s v="204-4-17"/>
    <n v="10"/>
    <s v="Productos de aseo y limpieza"/>
    <s v="VARSOL "/>
    <n v="47131827"/>
    <s v="LICITACIÓN PÚBLICA"/>
    <n v="2"/>
    <n v="6"/>
    <n v="55"/>
    <n v="1277599.3999999999"/>
    <s v="GALON"/>
    <s v="NO SOLICITADAS"/>
  </r>
  <r>
    <x v="58"/>
    <s v="204-19-3"/>
    <n v="10"/>
    <s v="Otros para el sostenimiento de semovientes"/>
    <s v="URGENCIAS VETERINARIAS INCLUYE HOSPITALIZACIÓN, ATENCIÓN MEDICA, TRASLADO DEL SEMOVIENTE)"/>
    <n v="70122005"/>
    <s v="MÍNIMA CUANTÍA"/>
    <n v="3"/>
    <n v="9"/>
    <n v="1"/>
    <n v="220000"/>
    <s v="GLOBAL"/>
    <s v="NO SOLICITADAS"/>
  </r>
  <r>
    <x v="58"/>
    <s v="204-4-17"/>
    <n v="10"/>
    <s v="Productos de aseo y limpieza"/>
    <s v="TRAPO COSIDO POR BULTO"/>
    <n v="47131501"/>
    <s v="LICITACIÓN PÚBLICA"/>
    <n v="2"/>
    <n v="6"/>
    <n v="3"/>
    <n v="269692.44"/>
    <s v="UNIDAD"/>
    <s v="NO SOLICITADAS"/>
  </r>
  <r>
    <x v="58"/>
    <s v="204-4-17"/>
    <n v="16"/>
    <s v="Productos de aseo y limpieza"/>
    <s v="TRAPERO "/>
    <n v="47131618"/>
    <s v="MÍNIMA CUANTÍA"/>
    <n v="1"/>
    <n v="3"/>
    <n v="80"/>
    <n v="952000"/>
    <s v="UNIDAD"/>
    <s v="NO SOLICITADAS"/>
  </r>
  <r>
    <x v="58"/>
    <s v="204-19-2"/>
    <n v="10"/>
    <s v="Sostenimiento de semovientes"/>
    <s v="TRAILLA DE 1,5 MTS EN LONA"/>
    <n v="10141606"/>
    <s v="MÍNIMA CUANTÍA"/>
    <n v="3"/>
    <n v="9"/>
    <n v="8"/>
    <n v="124800"/>
    <s v="UNIDAD"/>
    <s v="NO SOLICITADAS"/>
  </r>
  <r>
    <x v="58"/>
    <s v="204-4-15"/>
    <n v="10"/>
    <s v="Papeleria, utiles de escritorio y oficina"/>
    <s v="TONER Q5945A"/>
    <n v="44103103"/>
    <s v="MÍNIMA CUANTÍA"/>
    <n v="2"/>
    <n v="2"/>
    <n v="3"/>
    <n v="1951356"/>
    <s v="UNIDAD"/>
    <s v="NO SOLICITADAS"/>
  </r>
  <r>
    <x v="58"/>
    <s v="204-4-15"/>
    <n v="10"/>
    <s v="Papeleria, utiles de escritorio y oficina"/>
    <s v="TONER MP 301"/>
    <n v="44103103"/>
    <s v="MÍNIMA CUANTÍA"/>
    <n v="2"/>
    <n v="2"/>
    <n v="4"/>
    <n v="263200"/>
    <s v="UNIDAD"/>
    <s v="NO SOLICITADAS"/>
  </r>
  <r>
    <x v="58"/>
    <s v="204-4-15"/>
    <n v="10"/>
    <s v="Papeleria, utiles de escritorio y oficina"/>
    <s v="TONER LEX T654X11L"/>
    <n v="44103103"/>
    <s v="MÍNIMA CUANTÍA"/>
    <n v="2"/>
    <n v="2"/>
    <n v="1"/>
    <n v="1002476"/>
    <s v="UNIDAD"/>
    <s v="NO SOLICITADAS"/>
  </r>
  <r>
    <x v="58"/>
    <s v="204-4-15"/>
    <n v="10"/>
    <s v="Papeleria, utiles de escritorio y oficina"/>
    <s v="TONER LEX T64018HL"/>
    <n v="44103105"/>
    <s v="MÍNIMA CUANTÍA"/>
    <n v="2"/>
    <n v="2"/>
    <n v="4"/>
    <n v="2600920"/>
    <s v="UNIDAD"/>
    <s v="NO SOLICITADAS"/>
  </r>
  <r>
    <x v="58"/>
    <s v="204-4-15"/>
    <n v="10"/>
    <s v="Papeleria, utiles de escritorio y oficina"/>
    <s v="TONER HP Q7551A"/>
    <n v="44103103"/>
    <s v="MÍNIMA CUANTÍA"/>
    <n v="2"/>
    <n v="2"/>
    <n v="6"/>
    <n v="2739288"/>
    <s v="UNIDAD"/>
    <s v="NO SOLICITADAS"/>
  </r>
  <r>
    <x v="58"/>
    <s v="204-4-15"/>
    <n v="10"/>
    <s v="Papeleria, utiles de escritorio y oficina"/>
    <s v="TONER HP Q5942A"/>
    <n v="44103103"/>
    <s v="MÍNIMA CUANTÍA"/>
    <n v="2"/>
    <n v="2"/>
    <n v="6"/>
    <n v="2741400"/>
    <s v="UNIDAD"/>
    <s v="NO SOLICITADAS"/>
  </r>
  <r>
    <x v="58"/>
    <s v="204-4-15"/>
    <n v="10"/>
    <s v="Papeleria, utiles de escritorio y oficina"/>
    <s v="TONER HP CE285A"/>
    <n v="44103103"/>
    <s v="MÍNIMA CUANTÍA"/>
    <n v="2"/>
    <n v="2"/>
    <n v="2"/>
    <n v="442200"/>
    <s v="UNIDAD"/>
    <s v="NO SOLICITADAS"/>
  </r>
  <r>
    <x v="58"/>
    <s v="204-4-15"/>
    <n v="10"/>
    <s v="Papeleria, utiles de escritorio y oficina"/>
    <s v="TONER HP 78A"/>
    <n v="44103103"/>
    <s v="MÍNIMA CUANTÍA"/>
    <n v="2"/>
    <n v="2"/>
    <n v="4"/>
    <n v="795200"/>
    <s v="UNIDAD"/>
    <s v="NO SOLICITADAS"/>
  </r>
  <r>
    <x v="58"/>
    <s v="204-4-15"/>
    <n v="10"/>
    <s v="Papeleria, utiles de escritorio y oficina"/>
    <s v="TONER CF280A - 80A"/>
    <n v="44103103"/>
    <s v="MÍNIMA CUANTÍA"/>
    <n v="2"/>
    <n v="2"/>
    <n v="10"/>
    <n v="2103000"/>
    <s v="UNIDAD"/>
    <s v="NO SOLICITADAS"/>
  </r>
  <r>
    <x v="58"/>
    <s v="204-4-15"/>
    <n v="10"/>
    <s v="Papeleria, utiles de escritorio y oficina"/>
    <s v="TONER CE390A- 90A"/>
    <n v="44103103"/>
    <s v="MÍNIMA CUANTÍA"/>
    <n v="2"/>
    <n v="2"/>
    <n v="4"/>
    <n v="2223336"/>
    <s v="UNIDAD"/>
    <s v="NO SOLICITADAS"/>
  </r>
  <r>
    <x v="58"/>
    <s v="204-4-15"/>
    <n v="10"/>
    <s v="Papeleria, utiles de escritorio y oficina"/>
    <s v="TONER CC364A"/>
    <n v="44103103"/>
    <s v="MÍNIMA CUANTÍA"/>
    <n v="2"/>
    <n v="2"/>
    <n v="4"/>
    <n v="1958616"/>
    <s v="UNIDAD"/>
    <s v="NO SOLICITADAS"/>
  </r>
  <r>
    <x v="58"/>
    <s v="204-4-15"/>
    <n v="10"/>
    <s v="Papeleria, utiles de escritorio y oficina"/>
    <s v="TONER 508A/ CF360A-K/CF363A-M/CF362A-Y/CF361A-C"/>
    <n v="44103103"/>
    <s v="MÍNIMA CUANTÍA"/>
    <n v="2"/>
    <n v="2"/>
    <n v="3"/>
    <n v="3690000"/>
    <s v="UNIDAD"/>
    <s v="NO SOLICITADAS"/>
  </r>
  <r>
    <x v="58"/>
    <s v="204-4-2"/>
    <n v="16"/>
    <s v="Dotaciones"/>
    <s v="TOALLAS DE TAPETE"/>
    <n v="52121701"/>
    <s v="MÍNIMA CUANTÍA"/>
    <n v="1"/>
    <n v="3"/>
    <n v="12"/>
    <n v="134400"/>
    <s v="UNIDAD"/>
    <s v="NO SOLICITADAS"/>
  </r>
  <r>
    <x v="58"/>
    <s v="204-4-2"/>
    <n v="16"/>
    <s v="Dotaciones"/>
    <s v="TOALLAS DE MANO EN TELA"/>
    <n v="52121704"/>
    <s v="MÍNIMA CUANTÍA"/>
    <n v="1"/>
    <n v="3"/>
    <n v="12"/>
    <n v="178800"/>
    <s v="UNIDAD"/>
    <s v="NO SOLICITADAS"/>
  </r>
  <r>
    <x v="58"/>
    <s v="204-11-2"/>
    <n v="10"/>
    <s v="Viaticos y gastos de viaje al interior"/>
    <s v="TIQUETES TERRESTRE A DIFERENTES DESTINOS NACIONALES PARA EL PERSONAL  DEL GRUPO AEREO DEL CASANARE."/>
    <n v="78111803"/>
    <s v="MÍNIMA CUANTÍA"/>
    <n v="2"/>
    <n v="10"/>
    <n v="1"/>
    <n v="16500000"/>
    <s v="GLOBAL"/>
    <s v="NO SOLICITADAS"/>
  </r>
  <r>
    <x v="58"/>
    <s v="204-1-3"/>
    <n v="16"/>
    <s v="Herramientas"/>
    <s v="TIJERAS ENTRESACADORAS"/>
    <n v="27111531"/>
    <s v="MÍNIMA CUANTÍA"/>
    <n v="1"/>
    <n v="3"/>
    <n v="1"/>
    <n v="58000"/>
    <s v="UNIDAD"/>
    <s v="NO SOLICITADAS"/>
  </r>
  <r>
    <x v="58"/>
    <s v="204-21-3"/>
    <n v="16"/>
    <s v="Elementos para estímulos"/>
    <s v="TERRACOTAS"/>
    <n v="49101700"/>
    <s v="MÍNIMA CUANTÍA"/>
    <n v="3"/>
    <n v="2"/>
    <n v="20"/>
    <n v="3974600"/>
    <s v="UNIDAD"/>
    <s v=""/>
  </r>
  <r>
    <x v="58"/>
    <s v="203-50-90"/>
    <n v="10"/>
    <s v="Otros impuestos"/>
    <s v="TASA DE UTILIZACION DE AGUA Y VISITA TECNICA "/>
    <n v="93151517"/>
    <s v="MÍNIMA CUANTÍA"/>
    <n v="1"/>
    <n v="10"/>
    <n v="1"/>
    <n v="1500000"/>
    <s v="GLOBAL"/>
    <s v="NO SOLICITADAS"/>
  </r>
  <r>
    <x v="58"/>
    <s v="204-4-2"/>
    <n v="16"/>
    <s v="Dotaciones"/>
    <s v="TARJETAS INTELIGENTES PARA IDENTIFICACION"/>
    <n v="55121802"/>
    <s v="MÍNIMA CUANTÍA"/>
    <n v="1"/>
    <n v="3"/>
    <n v="200"/>
    <n v="975800"/>
    <s v="UNIDAD"/>
    <s v="NO SOLICITADAS"/>
  </r>
  <r>
    <x v="58"/>
    <s v="204-1-25"/>
    <n v="10"/>
    <s v="Otras compras de equipos"/>
    <s v="TANQUE PARA ALMACENAMIENTO DE COMBUSTIBLE DE AVIACIÓN JET A1 CAPACIDAD 10,000 GLS (GACAS)"/>
    <n v="20142900"/>
    <s v="SELECCIÓN ABREVIADA MENOR CUANTÍA"/>
    <n v="2"/>
    <n v="6"/>
    <n v="1"/>
    <n v="147275352"/>
    <s v="UNIDAD"/>
    <s v="NO SOLICITADAS"/>
  </r>
  <r>
    <x v="58"/>
    <s v="204-19-1"/>
    <n v="10"/>
    <s v="Material veterinario"/>
    <s v="TALCO PARA CANINOS"/>
    <n v="10111302"/>
    <s v="MÍNIMA CUANTÍA"/>
    <n v="3"/>
    <n v="9"/>
    <n v="11"/>
    <n v="198000"/>
    <s v="UNIDAD"/>
    <s v="NO SOLICITADAS"/>
  </r>
  <r>
    <x v="58"/>
    <s v="204-4-17"/>
    <n v="10"/>
    <s v="Productos de aseo y limpieza"/>
    <s v="SOLVENTE LIMPIADOR CLEANER SOLVENT REF P3410402"/>
    <n v="47131821"/>
    <s v="LICITACIÓN PÚBLICA"/>
    <n v="2"/>
    <n v="6"/>
    <n v="2"/>
    <n v="968966.46"/>
    <s v="GALON"/>
    <s v="NO SOLICITADAS"/>
  </r>
  <r>
    <x v="58"/>
    <s v="204-4-23"/>
    <n v="10"/>
    <s v="Otros materiales y suministros"/>
    <s v="SOLVENTE  PASTE REF P3410502"/>
    <n v="12164201"/>
    <s v="LICITACIÓN PÚBLICA"/>
    <n v="2"/>
    <n v="6"/>
    <n v="2"/>
    <n v="829172.36"/>
    <s v="GALON"/>
    <s v="NO SOLICITADAS"/>
  </r>
  <r>
    <x v="58"/>
    <s v="204-4-23"/>
    <n v="10"/>
    <s v="Otros materiales y suministros"/>
    <s v="SOLVENTE  ICEX II"/>
    <n v="15121807"/>
    <s v="LICITACIÓN PÚBLICA"/>
    <n v="2"/>
    <n v="6"/>
    <n v="2"/>
    <n v="1325478.8799999999"/>
    <s v="GALON"/>
    <s v="NO SOLICITADAS"/>
  </r>
  <r>
    <x v="58"/>
    <s v="204-4-9"/>
    <n v="10"/>
    <s v="Materiales de construccion"/>
    <s v="SOLDADURA ESTAÑO DE 3/64&quot;"/>
    <n v="30263201"/>
    <s v="LICITACIÓN PÚBLICA"/>
    <n v="2"/>
    <n v="6"/>
    <n v="4"/>
    <n v="381200"/>
    <s v="UNIDAD"/>
    <s v="NO SOLICITADAS"/>
  </r>
  <r>
    <x v="58"/>
    <s v="204-1-3"/>
    <n v="10"/>
    <s v="Herramientas"/>
    <s v="SOLDADOR CON BATERIA REF BP860MP"/>
    <n v="23271806"/>
    <s v="LICITACIÓN PÚBLICA"/>
    <n v="2"/>
    <n v="6"/>
    <n v="1"/>
    <n v="139594"/>
    <s v="UNIDAD"/>
    <s v="NO SOLICITADAS"/>
  </r>
  <r>
    <x v="58"/>
    <s v="204-4-23"/>
    <n v="10"/>
    <s v="Otros materiales y suministros"/>
    <s v="SILICONA RTV ROJA - PRESENTACION  70 ML"/>
    <n v="31201632"/>
    <s v="LICITACIÓN PÚBLICA"/>
    <n v="2"/>
    <n v="6"/>
    <n v="15"/>
    <n v="170416.5"/>
    <s v="UNIDAD"/>
    <s v="NO SOLICITADAS"/>
  </r>
  <r>
    <x v="58"/>
    <s v="204-4-23"/>
    <n v="10"/>
    <s v="Otros materiales y suministros"/>
    <s v="SILICONA LOCTITE 5699 RTV GRIS - PRESENTACION 70ML"/>
    <n v="31201632"/>
    <s v="LICITACIÓN PÚBLICA"/>
    <n v="2"/>
    <n v="6"/>
    <n v="30"/>
    <n v="3035408.1"/>
    <s v="UNIDAD"/>
    <s v="NO SOLICITADAS"/>
  </r>
  <r>
    <x v="58"/>
    <s v="204-4-17"/>
    <n v="16"/>
    <s v="Productos de aseo y limpieza"/>
    <s v="SHAMPOO PARA PISO"/>
    <n v="47131801"/>
    <s v="MÍNIMA CUANTÍA"/>
    <n v="1"/>
    <n v="3"/>
    <n v="20"/>
    <n v="270000"/>
    <s v="UNIDAD"/>
    <s v="NO SOLICITADAS"/>
  </r>
  <r>
    <x v="58"/>
    <s v="204-19-1"/>
    <n v="10"/>
    <s v="Material veterinario"/>
    <s v="SHAMPOO PARA PERRO"/>
    <n v="10111302"/>
    <s v="MÍNIMA CUANTÍA"/>
    <n v="3"/>
    <n v="9"/>
    <n v="3"/>
    <n v="255000"/>
    <s v="UNIDAD"/>
    <s v="NO SOLICITADAS"/>
  </r>
  <r>
    <x v="58"/>
    <s v="204-8-7"/>
    <n v="10"/>
    <s v="Otros servicios públicos"/>
    <s v="SERVICIO TV POR CABLE E INTERNET"/>
    <n v="83111801"/>
    <s v="SOLICITUD DE INFORMACIÓN A LOS PROVEEDORES"/>
    <n v="1"/>
    <n v="11"/>
    <n v="1"/>
    <n v="7257992"/>
    <s v="GLOBAL"/>
    <s v="NO SOLICITADAS"/>
  </r>
  <r>
    <x v="58"/>
    <s v="204-8-6"/>
    <n v="10"/>
    <s v="Teléfono, fax y otros"/>
    <s v="SERVICIO TELÉFONO "/>
    <n v="83111502"/>
    <s v="SOLICITUD DE INFORMACIÓN A LOS PROVEEDORES"/>
    <n v="1"/>
    <n v="11"/>
    <n v="1"/>
    <n v="1205000"/>
    <s v="GLOBAL"/>
    <s v="NO SOLICITADAS"/>
  </r>
  <r>
    <x v="58"/>
    <s v="204-5-12"/>
    <n v="10"/>
    <s v="Mantenimiento de otros bienes"/>
    <s v="SERVICIO MANTENIMIENTO EQUIPO DE COCINA DEL GRUPO AEREO DEL CASANARE"/>
    <n v="73152100"/>
    <s v="MÍNIMA CUANTÍA"/>
    <n v="1"/>
    <n v="8"/>
    <n v="1"/>
    <n v="17692920"/>
    <s v="GLOBAL"/>
    <s v="NO SOLICITADAS"/>
  </r>
  <r>
    <x v="58"/>
    <s v="204-8-3"/>
    <n v="10"/>
    <s v="Gas natural"/>
    <s v="SERVICIO GAS GACAS"/>
    <n v="83101601"/>
    <s v="SOLICITUD DE INFORMACIÓN A LOS PROVEEDORES"/>
    <n v="1"/>
    <n v="11"/>
    <n v="1"/>
    <n v="6429931"/>
    <s v="GLOBAL"/>
    <s v="NO SOLICITADAS"/>
  </r>
  <r>
    <x v="58"/>
    <s v="204-41-13"/>
    <n v="10"/>
    <s v="Otros gastos por adquisicion de servicios"/>
    <s v="SERVICIO FUMIGACION"/>
    <n v="72102103"/>
    <s v="SELÉCCION ABREVIADA - ACUERDO MARCO"/>
    <n v="2"/>
    <n v="10"/>
    <n v="1"/>
    <n v="2397824.2400000002"/>
    <s v="GLOBAL"/>
    <s v=""/>
  </r>
  <r>
    <x v="58"/>
    <s v="204-8-2"/>
    <n v="10"/>
    <s v="Energia"/>
    <s v="SERVICIO ENERGIA GACAS"/>
    <n v="83101804"/>
    <s v="SOLICITUD DE INFORMACIÓN A LOS PROVEEDORES"/>
    <n v="1"/>
    <n v="11"/>
    <n v="1"/>
    <n v="418349951.12"/>
    <s v="GLOBAL"/>
    <s v="NO SOLICITADAS"/>
  </r>
  <r>
    <x v="58"/>
    <s v="204-8-2"/>
    <n v="16"/>
    <s v="Energia"/>
    <s v="SERVICIO ENERGIA GACAS"/>
    <n v="83101804"/>
    <s v="SOLICITUD DE INFORMACIÓN A LOS PROVEEDORES"/>
    <n v="1"/>
    <n v="11"/>
    <n v="1"/>
    <n v="117871945"/>
    <s v="GLOBAL"/>
    <s v="NO SOLICITADAS"/>
  </r>
  <r>
    <x v="58"/>
    <s v="204-5-1"/>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VF ENE-JUL DEL 2018)"/>
    <n v="72103300"/>
    <s v="SELECCIÓN ABREVIADA MENOR CUANTÍA"/>
    <n v="1"/>
    <n v="7"/>
    <n v="1"/>
    <n v="101108350"/>
    <s v="GLOBAL"/>
    <s v="SI APROBADAS"/>
  </r>
  <r>
    <x v="58"/>
    <s v="204-5-1"/>
    <n v="10"/>
    <s v="Mantenimiento de bienes inmuebles"/>
    <s v="SERVICIO DE MANTENIMIENTO PREVENTIVO Y CORRECTIVO A TODO COSTO PARA LA ADECUACION, MEJORAMIENTO Y FUNCIONAMIENTO DE LA PLANTA DE TRATAMIENTO DE AGUA POTABLE, LA PLANTA DE TRATAMIENTO DE AGUAS RESIDUALES Y LA PISCINA DEL GRUPO AEREO DEL CASANARE (AMARRE AGO-DIC DEL 2018)"/>
    <n v="72103300"/>
    <s v="SELECCIÓN ABREVIADA MENOR CUANTÍA"/>
    <n v="3"/>
    <n v="5"/>
    <n v="1"/>
    <n v="53000000"/>
    <s v="GLOBAL"/>
    <s v="SI APROBADAS"/>
  </r>
  <r>
    <x v="58"/>
    <s v="204-5-11"/>
    <n v="16"/>
    <s v="Administracion operación y mantenimiento de plantas de energia"/>
    <s v="SERVICIO DE MANTENIMIENTO A TODO COSTO DE REDES ELECTRICASY  SISTEMAS DE PUESTA A TIERRA DEL GRUPO AEREO DEL CASANARE"/>
    <n v="72154300"/>
    <s v="MÍNIMA CUANTÍA"/>
    <n v="1"/>
    <n v="8"/>
    <n v="1"/>
    <n v="32801160"/>
    <s v="GLOBAL"/>
    <s v="NO SOLICITADAS"/>
  </r>
  <r>
    <x v="58"/>
    <s v="204-5-4"/>
    <n v="16"/>
    <s v="Mantenimiento de vías, estructuras y redes"/>
    <s v="SERVICIO DE MANTENIMIENTO A TODO COSTO DE PLANTAS ELECTRICAS  DEL GRUPO AEREO DEL CASANARE"/>
    <n v="72154300"/>
    <s v="SELECCIÓN ABREVIADA MENOR CUANTÍA"/>
    <n v="1"/>
    <n v="8"/>
    <n v="1"/>
    <n v="41929650"/>
    <s v="GLOBAL"/>
    <s v="NO SOLICITADAS"/>
  </r>
  <r>
    <x v="58"/>
    <s v="204-5-8"/>
    <n v="10"/>
    <s v="Servicio de aseo"/>
    <s v="SERVICIO DE ASEO PARA ESTABLECIMIENTO SANIDAD (01 OPERARIA + ELEMENTOS ASEO)"/>
    <n v="76111500"/>
    <s v="SELÉCCION ABREVIADA - ACUERDO MARCO"/>
    <n v="2"/>
    <n v="10"/>
    <n v="1"/>
    <n v="19975077.52"/>
    <s v="GLOBAL"/>
    <s v=""/>
  </r>
  <r>
    <x v="58"/>
    <s v="204-8-1"/>
    <n v="10"/>
    <s v="Acueducto alcantarillado y aseo"/>
    <s v="SERVICIO ACUEDUCTO, ALCANTARILLADO Y ASEO GACAS (PODA Y MANTENIMIENTO ZONAS VERDES)"/>
    <n v="83101500"/>
    <s v="SOLICITUD DE INFORMACIÓN A LOS PROVEEDORES"/>
    <n v="1"/>
    <n v="11"/>
    <n v="1"/>
    <n v="55860264"/>
    <s v="GLOBAL"/>
    <s v="NO SOLICITADAS"/>
  </r>
  <r>
    <x v="58"/>
    <s v="204-4-23"/>
    <n v="10"/>
    <s v="Otros materiales y suministros"/>
    <s v="SELLANTE PRC KIT MIL-PRF-81733 REV D  - PRESENTACION 1/4 DE GALON"/>
    <n v="31201631"/>
    <s v="LICITACIÓN PÚBLICA"/>
    <n v="2"/>
    <n v="6"/>
    <n v="5"/>
    <n v="4269477.8499999996"/>
    <s v="UNIDAD"/>
    <s v="NO SOLICITADAS"/>
  </r>
  <r>
    <x v="58"/>
    <s v="204-4-23"/>
    <n v="10"/>
    <s v="Otros materiales y suministros"/>
    <s v="SELLANTE PRC KIT 1440 B-1/2   - PRESENTACION 1/4 DE GALON"/>
    <n v="31201631"/>
    <s v="LICITACIÓN PÚBLICA"/>
    <n v="2"/>
    <n v="6"/>
    <n v="5"/>
    <n v="1160675.55"/>
    <s v="UNIDAD"/>
    <s v="NO SOLICITADAS"/>
  </r>
  <r>
    <x v="58"/>
    <s v="204-4-23"/>
    <n v="10"/>
    <s v="Otros materiales y suministros"/>
    <s v="SELLANTE PRC KIT  1428 B-1/2  - PRESENTACION 1/4 DE GALON"/>
    <n v="31201631"/>
    <s v="LICITACIÓN PÚBLICA"/>
    <n v="2"/>
    <n v="6"/>
    <n v="18"/>
    <n v="7170323.5800000001"/>
    <s v="UNIDAD"/>
    <s v="NO SOLICITADAS"/>
  </r>
  <r>
    <x v="58"/>
    <s v="204-4-17"/>
    <n v="10"/>
    <s v="Productos de aseo y limpieza"/>
    <s v="SABRA INDUSTRIAL TIPO A -  ROLLO DE 100 MM X 10 MTS"/>
    <n v="47131603"/>
    <s v="LICITACIÓN PÚBLICA"/>
    <n v="2"/>
    <n v="6"/>
    <n v="5"/>
    <n v="580426.85"/>
    <s v="UNIDAD"/>
    <s v="NO SOLICITADAS"/>
  </r>
  <r>
    <x v="58"/>
    <s v="204-4-12"/>
    <n v="10"/>
    <s v="Materiales reactivos de laboratorio y químicos"/>
    <s v="REMOVEDOR DE PINTURA BAC5725 "/>
    <n v="31211801"/>
    <s v="LICITACIÓN PÚBLICA"/>
    <n v="2"/>
    <n v="6"/>
    <n v="2"/>
    <n v="487986.84"/>
    <s v="GALON"/>
    <s v="NO SOLICITADAS"/>
  </r>
  <r>
    <x v="58"/>
    <s v="204-4-12"/>
    <n v="10"/>
    <s v="Materiales reactivos de laboratorio y químicos"/>
    <s v="REMOVEDOR DE CORROSIÓN P/N SAE-AMS 1640 "/>
    <n v="12164201"/>
    <s v="LICITACIÓN PÚBLICA"/>
    <n v="2"/>
    <n v="6"/>
    <n v="2"/>
    <n v="1197482"/>
    <s v="GALON"/>
    <s v="NO SOLICITADAS"/>
  </r>
  <r>
    <x v="58"/>
    <s v="204-4-12"/>
    <n v="10"/>
    <s v="Materiales reactivos de laboratorio y químicos"/>
    <s v="REMOVEDOR  PAINT &amp; GASKET REMOVE SPRAY - PRESENTACION 400 ML"/>
    <n v="31211801"/>
    <s v="LICITACIÓN PÚBLICA"/>
    <n v="2"/>
    <n v="6"/>
    <n v="6"/>
    <n v="450126"/>
    <s v="UNIDAD"/>
    <s v="NO SOLICITADAS"/>
  </r>
  <r>
    <x v="58"/>
    <s v="204-1-3"/>
    <n v="10"/>
    <s v="Herramientas"/>
    <s v="REMACHADORA DE ACORDEÓN (FUELLE) REMACHES POP HASTA 1/4"/>
    <n v="27112409"/>
    <s v="MÍNIMA CUANTÍA"/>
    <n v="2"/>
    <n v="3"/>
    <n v="1"/>
    <n v="104500"/>
    <s v="UNIDAD"/>
    <s v="NO SOLICITADAS"/>
  </r>
  <r>
    <x v="58"/>
    <s v="204-1-3"/>
    <n v="10"/>
    <s v="Herramientas"/>
    <s v="REGULADOR DE ALTA PRESION   CON MANOMETROS  PARA OXIGENO   _x000a_REF  VICTOR 541L  MODELO SR4J"/>
    <n v="41112403"/>
    <s v="LICITACIÓN PÚBLICA"/>
    <n v="2"/>
    <n v="6"/>
    <n v="2"/>
    <n v="1900000"/>
    <s v="UNIDAD"/>
    <s v="NO SOLICITADAS"/>
  </r>
  <r>
    <x v="58"/>
    <s v="204-1-3"/>
    <n v="10"/>
    <s v="Herramientas"/>
    <s v="REGULADOR DE ALTA PRESION   CON MANOMETROS  PARA NITROGENO_x000a_REF  VICTOR 541L MODELO SR4J"/>
    <n v="41112403"/>
    <s v="LICITACIÓN PÚBLICA"/>
    <n v="2"/>
    <n v="6"/>
    <n v="2"/>
    <n v="2200000"/>
    <s v="UNIDAD"/>
    <s v="NO SOLICITADAS"/>
  </r>
  <r>
    <x v="58"/>
    <s v="204-1-3"/>
    <n v="10"/>
    <s v="Herramientas"/>
    <s v="REGULADOR  CON MANOMETROS  PARA NITROGENO     _x000a_REF  VICTOR 541L  MODELO SR 250 A_x000a_PRESION DE  ENTRADA MAX 3,000 PSI_x000a_PRESION DE SALIDA  DE 0 A  30 PSI "/>
    <n v="41112403"/>
    <s v="LICITACIÓN PÚBLICA"/>
    <n v="2"/>
    <n v="6"/>
    <n v="2"/>
    <n v="1901780"/>
    <s v="UNIDAD"/>
    <s v="NO SOLICITADAS"/>
  </r>
  <r>
    <x v="58"/>
    <s v="204-4-23"/>
    <n v="10"/>
    <s v="Otros materiales y suministros"/>
    <s v="REFRIGERANTE REF R-134A - PRESENTACION 30 LB"/>
    <n v="15121807"/>
    <s v="LICITACIÓN PÚBLICA"/>
    <n v="2"/>
    <n v="6"/>
    <n v="2"/>
    <n v="3040840.42"/>
    <s v="UNIDAD"/>
    <s v="NO SOLICITADAS"/>
  </r>
  <r>
    <x v="58"/>
    <s v="204-19-3"/>
    <n v="10"/>
    <s v="Otros para el sostenimiento de semovientes"/>
    <s v="RADIOLOGÍA"/>
    <n v="70122005"/>
    <s v="MÍNIMA CUANTÍA"/>
    <n v="3"/>
    <n v="9"/>
    <n v="1"/>
    <n v="150000"/>
    <s v="GLOBAL"/>
    <s v="NO SOLICITADAS"/>
  </r>
  <r>
    <x v="58"/>
    <s v="204-4-23"/>
    <n v="10"/>
    <s v="Otros materiales y suministros"/>
    <s v="PUNTA PHILLIPS Nº 3"/>
    <n v="27112814"/>
    <s v="LICITACIÓN PÚBLICA"/>
    <n v="2"/>
    <n v="6"/>
    <n v="50"/>
    <n v="200897.5"/>
    <s v="UNIDAD"/>
    <s v="NO SOLICITADAS"/>
  </r>
  <r>
    <x v="58"/>
    <s v="204-4-23"/>
    <n v="10"/>
    <s v="Otros materiales y suministros"/>
    <s v="PUNTA PHILLIPS Nº 2 LARGA "/>
    <n v="27112814"/>
    <s v="LICITACIÓN PÚBLICA"/>
    <n v="2"/>
    <n v="6"/>
    <n v="50"/>
    <n v="244594"/>
    <s v="UNIDAD"/>
    <s v="NO SOLICITADAS"/>
  </r>
  <r>
    <x v="58"/>
    <s v="204-1-3"/>
    <n v="10"/>
    <s v="Herramientas"/>
    <s v="PULIDORA 7 PULGADAS 2200W 8500 RPM REF D28491"/>
    <n v="22101619"/>
    <s v="MÍNIMA CUANTÍA"/>
    <n v="2"/>
    <n v="3"/>
    <n v="1"/>
    <n v="671000"/>
    <s v="UNIDAD"/>
    <s v="NO SOLICITADAS"/>
  </r>
  <r>
    <x v="58"/>
    <s v="204-1-3"/>
    <n v="10"/>
    <s v="Herramientas"/>
    <s v="PULIDORA 4 1/2 PULGADAS 1700W 11000 RPM"/>
    <n v="22101619"/>
    <s v="MÍNIMA CUANTÍA"/>
    <n v="2"/>
    <n v="3"/>
    <n v="1"/>
    <n v="561000"/>
    <s v="UNIDAD"/>
    <s v="NO SOLICITADAS"/>
  </r>
  <r>
    <x v="58"/>
    <s v="204-4-9"/>
    <n v="10"/>
    <s v="Materiales de construccion"/>
    <s v="PUERTA METALICA PARA EL ARCHIVO OPERACIONAL"/>
    <n v="30171505"/>
    <s v="MÍNIMA CUANTÍA"/>
    <n v="2"/>
    <n v="3"/>
    <n v="1"/>
    <n v="1739403"/>
    <s v="UNIDAD"/>
    <s v="NO SOLICITADAS"/>
  </r>
  <r>
    <x v="58"/>
    <s v="204-4-23"/>
    <n v="10"/>
    <s v="Otros materiales y suministros"/>
    <s v="PROTECCION PRIMER TYPE II REF 10P30-5"/>
    <n v="12164201"/>
    <s v="LICITACIÓN PÚBLICA"/>
    <n v="2"/>
    <n v="6"/>
    <n v="4"/>
    <n v="2678831.2799999998"/>
    <s v="GALON"/>
    <s v="NO SOLICITADAS"/>
  </r>
  <r>
    <x v="58"/>
    <s v="204-19-3"/>
    <n v="10"/>
    <s v="Otros para el sostenimiento de semovientes"/>
    <s v="PROFILAXIS DENTAL"/>
    <n v="70122005"/>
    <s v="MÍNIMA CUANTÍA"/>
    <n v="3"/>
    <n v="9"/>
    <n v="1"/>
    <n v="180000"/>
    <s v="GLOBAL"/>
    <s v="NO SOLICITADAS"/>
  </r>
  <r>
    <x v="58"/>
    <s v="204-4-23"/>
    <n v="10"/>
    <s v="Otros materiales y suministros"/>
    <s v="PRIMER REF MIL-PRF-23377"/>
    <n v="12164201"/>
    <s v="LICITACIÓN PÚBLICA"/>
    <n v="2"/>
    <n v="6"/>
    <n v="3"/>
    <n v="3162111.3599999994"/>
    <s v="GALON"/>
    <s v="NO SOLICITADAS"/>
  </r>
  <r>
    <x v="58"/>
    <s v="204-19-2"/>
    <n v="10"/>
    <s v="Sostenimiento de semovientes"/>
    <s v="POZUELO"/>
    <n v="52152000"/>
    <s v="MÍNIMA CUANTÍA"/>
    <n v="3"/>
    <n v="9"/>
    <n v="2"/>
    <n v="34000"/>
    <s v="UNIDAD"/>
    <s v="NO SOLICITADAS"/>
  </r>
  <r>
    <x v="58"/>
    <s v="204-1-3"/>
    <n v="10"/>
    <s v="Herramientas"/>
    <s v="PONCHADORA DE COMPRESION TERMINAL AISLADO"/>
    <n v="27112409"/>
    <s v="MÍNIMA CUANTÍA"/>
    <n v="2"/>
    <n v="3"/>
    <n v="1"/>
    <n v="88000"/>
    <s v="UNIDAD"/>
    <s v="NO SOLICITADAS"/>
  </r>
  <r>
    <x v="58"/>
    <s v="204-4-23"/>
    <n v="10"/>
    <s v="Otros materiales y suministros"/>
    <s v="PLASTICO STRETCH VINIPEL TRANSPARENTE CALIBRE 8 X  50 MTS"/>
    <n v="24141501"/>
    <s v="LICITACIÓN PÚBLICA"/>
    <n v="2"/>
    <n v="6"/>
    <n v="20"/>
    <n v="1414831.7999999998"/>
    <s v="UNIDAD"/>
    <s v="NO SOLICITADAS"/>
  </r>
  <r>
    <x v="58"/>
    <s v="204-4-23"/>
    <n v="10"/>
    <s v="Otros materiales y suministros"/>
    <s v="PLASTICO STRETCH VINIPEL NEGRO CALIBRE 8 X 50 MTS"/>
    <n v="24141501"/>
    <s v="LICITACIÓN PÚBLICA"/>
    <n v="2"/>
    <n v="6"/>
    <n v="12"/>
    <n v="922737.11999999988"/>
    <s v="UNIDAD"/>
    <s v="NO SOLICITADAS"/>
  </r>
  <r>
    <x v="58"/>
    <s v="204-4-23"/>
    <n v="10"/>
    <s v="Otros materiales y suministros"/>
    <s v="PINTURA NEGRA MATE EN AEROSOL"/>
    <n v="31211505"/>
    <s v="LICITACIÓN PÚBLICA"/>
    <n v="2"/>
    <n v="6"/>
    <n v="30"/>
    <n v="622623"/>
    <s v="UNIDAD"/>
    <s v="NO SOLICITADAS"/>
  </r>
  <r>
    <x v="58"/>
    <s v="204-4-23"/>
    <n v="10"/>
    <s v="Otros materiales y suministros"/>
    <s v="PINTURA DE ACEITE ROJA"/>
    <n v="31211505"/>
    <s v="LICITACIÓN PÚBLICA"/>
    <n v="2"/>
    <n v="6"/>
    <n v="1"/>
    <n v="89022.85"/>
    <s v="GALON"/>
    <s v="NO SOLICITADAS"/>
  </r>
  <r>
    <x v="58"/>
    <s v="204-4-23"/>
    <n v="10"/>
    <s v="Otros materiales y suministros"/>
    <s v="PINTURA DE ACEITE AZUL"/>
    <n v="31211505"/>
    <s v="LICITACIÓN PÚBLICA"/>
    <n v="2"/>
    <n v="6"/>
    <n v="1"/>
    <n v="119762.16"/>
    <s v="GALON"/>
    <s v="NO SOLICITADAS"/>
  </r>
  <r>
    <x v="58"/>
    <s v="204-4-23"/>
    <n v="10"/>
    <s v="Otros materiales y suministros"/>
    <s v="PINTURA DE ACEITE AMARILLA"/>
    <n v="31211505"/>
    <s v="LICITACIÓN PÚBLICA"/>
    <n v="2"/>
    <n v="6"/>
    <n v="1"/>
    <n v="119762.16"/>
    <s v="GALON"/>
    <s v="NO SOLICITADAS"/>
  </r>
  <r>
    <x v="58"/>
    <s v="204-19-2"/>
    <n v="10"/>
    <s v="Sostenimiento de semovientes"/>
    <s v="PELOTAS DE TENIS"/>
    <n v="10111301"/>
    <s v="MÍNIMA CUANTÍA"/>
    <n v="3"/>
    <n v="9"/>
    <n v="10"/>
    <n v="60000"/>
    <s v="UNIDAD"/>
    <s v="NO SOLICITADAS"/>
  </r>
  <r>
    <x v="58"/>
    <s v="204-4-23"/>
    <n v="10"/>
    <s v="Otros materiales y suministros"/>
    <s v="PEGANTE ADHESIVO INSTANTÁNEO LOCTITE 609 "/>
    <n v="31201601"/>
    <s v="LICITACIÓN PÚBLICA"/>
    <n v="2"/>
    <n v="6"/>
    <n v="8"/>
    <n v="751519.44"/>
    <s v="UNIDAD"/>
    <s v="NO SOLICITADAS"/>
  </r>
  <r>
    <x v="58"/>
    <s v="204-4-23"/>
    <n v="10"/>
    <s v="Otros materiales y suministros"/>
    <s v="PEGANTE ADHESIVO INSTANTÁNEO LOCTITE 404 - PRESENTACION 9.3 GR"/>
    <n v="31201619"/>
    <s v="LICITACIÓN PÚBLICA"/>
    <n v="2"/>
    <n v="6"/>
    <n v="20"/>
    <n v="1177108.3999999999"/>
    <s v="UNIDAD"/>
    <s v="NO SOLICITADAS"/>
  </r>
  <r>
    <x v="58"/>
    <s v="204-4-23"/>
    <n v="10"/>
    <s v="Otros materiales y suministros"/>
    <s v="PASTA PARA SOLDAR DE 8 OZ"/>
    <n v="23271816"/>
    <s v="LICITACIÓN PÚBLICA"/>
    <n v="2"/>
    <n v="6"/>
    <n v="5"/>
    <n v="30168"/>
    <s v="UNIDAD"/>
    <s v="NO SOLICITADAS"/>
  </r>
  <r>
    <x v="58"/>
    <s v="204-4-23"/>
    <n v="10"/>
    <s v="Otros materiales y suministros"/>
    <s v="PASTA INDICADORA REF 7820755"/>
    <n v="31201601"/>
    <s v="LICITACIÓN PÚBLICA"/>
    <n v="2"/>
    <n v="6"/>
    <n v="25"/>
    <n v="618271"/>
    <s v="UNIDAD"/>
    <s v="NO SOLICITADAS"/>
  </r>
  <r>
    <x v="58"/>
    <s v="204-4-17"/>
    <n v="10"/>
    <s v="Productos de aseo y limpieza"/>
    <s v="PAÑOS DE LIMPIEZA WYPALL BLANCO  DE 80 HOJAS"/>
    <n v="47131502"/>
    <s v="LICITACIÓN PÚBLICA"/>
    <n v="2"/>
    <n v="6"/>
    <n v="150"/>
    <n v="6262833"/>
    <s v="UNIDAD"/>
    <s v="NO SOLICITADAS"/>
  </r>
  <r>
    <x v="58"/>
    <s v="204-4-12"/>
    <n v="10"/>
    <s v="Materiales reactivos de laboratorio y químicos"/>
    <s v="OXIGENO GASEOSO EN CILINDROS DE 6.5  M3 C/U"/>
    <n v="12141904"/>
    <s v="LICITACIÓN PÚBLICA"/>
    <n v="2"/>
    <n v="6"/>
    <n v="550"/>
    <n v="5417500"/>
    <s v="METRO CUBICO"/>
    <s v="NO SOLICITADAS"/>
  </r>
  <r>
    <x v="58"/>
    <s v="203-50-90"/>
    <n v="10"/>
    <s v="Otros impuestos"/>
    <s v="OTROS IMPUESTOS - PERMISO CONCESION"/>
    <n v="93151517"/>
    <s v="MÍNIMA CUANTÍA"/>
    <n v="1"/>
    <n v="10"/>
    <n v="1"/>
    <n v="1000000"/>
    <s v="GLOBAL"/>
    <s v="NO SOLICITADAS"/>
  </r>
  <r>
    <x v="58"/>
    <s v="204-4-12"/>
    <n v="10"/>
    <s v="Materiales reactivos de laboratorio y químicos"/>
    <s v="NITRÓGENO GASEOSO EN CILINDROS DE 6.5 M3 C/U"/>
    <n v="12141903"/>
    <s v="LICITACIÓN PÚBLICA"/>
    <n v="2"/>
    <n v="6"/>
    <n v="150"/>
    <n v="1598100"/>
    <s v="METRO CUBICO"/>
    <s v="NO SOLICITADAS"/>
  </r>
  <r>
    <x v="58"/>
    <s v="204-4-17"/>
    <n v="10"/>
    <s v="Productos de aseo y limpieza"/>
    <s v="MINERAL SPIRITS P/N CKPT94402SC"/>
    <n v="47131821"/>
    <s v="LICITACIÓN PÚBLICA"/>
    <n v="2"/>
    <n v="6"/>
    <n v="10"/>
    <n v="4675862.9000000004"/>
    <s v="GALON"/>
    <s v="NO SOLICITADAS"/>
  </r>
  <r>
    <x v="58"/>
    <s v="204-4-23"/>
    <n v="10"/>
    <s v="Otros materiales y suministros"/>
    <s v="MATERIALES PARA MANTENIMIENTO DE LOS CUARTOS FRIOS DE CONSERVACION Y AIRES ACONDICIONADOS DE LA UNIDAD "/>
    <n v="39121600"/>
    <s v="MÍNIMA CUANTÍA"/>
    <n v="6"/>
    <n v="7"/>
    <n v="1"/>
    <n v="18162018"/>
    <s v="GLOBAL"/>
    <s v="NO SOLICITADAS"/>
  </r>
  <r>
    <x v="58"/>
    <s v="204-1-9"/>
    <n v="10"/>
    <s v="Equipo de cafeteria"/>
    <s v="MAQUINA DE HIELO"/>
    <n v="23181803"/>
    <s v="MÍNIMA CUANTÍA"/>
    <n v="1"/>
    <n v="3"/>
    <n v="1"/>
    <n v="4900000"/>
    <s v="UNIDAD"/>
    <s v="NO SOLICITADAS"/>
  </r>
  <r>
    <x v="58"/>
    <s v="204-5-2"/>
    <n v="10"/>
    <s v="Mantenimiento de bienes muebles, equipos y enseres"/>
    <s v="MANTENIMIENTO Y RECARGA DE EXTINTORES PARA EL GRUPO AEREO DEL CASANARE"/>
    <n v="72101516"/>
    <s v="MÍNIMA CUANTÍA"/>
    <n v="2"/>
    <n v="6"/>
    <n v="1"/>
    <n v="10000000"/>
    <s v="GLOBAL"/>
    <s v="NO SOLICITADAS"/>
  </r>
  <r>
    <x v="58"/>
    <s v="204-5-11"/>
    <n v="10"/>
    <s v="Administracion operación y mantenimiento de plantas de energia"/>
    <s v="MANTENIMIENTO RECTIFICADOR HOBART  ( CANT 2)"/>
    <n v="25191502"/>
    <s v="LICITACIÓN PÚBLICA"/>
    <n v="2"/>
    <n v="6"/>
    <n v="1"/>
    <n v="6047028"/>
    <s v="GLOBAL"/>
    <s v="NO SOLICITADAS"/>
  </r>
  <r>
    <x v="58"/>
    <s v="204-5-2"/>
    <n v="10"/>
    <s v="Mantenimiento de bienes muebles, equipos y enseres"/>
    <s v="MANTENIMIENTO PUENTE GRUA MONO RIEL ( CANT 1)"/>
    <n v="72154502"/>
    <s v="LICITACIÓN PÚBLICA"/>
    <n v="2"/>
    <n v="6"/>
    <n v="1"/>
    <n v="10817545"/>
    <s v="GLOBAL"/>
    <s v="NO SOLICITADAS"/>
  </r>
  <r>
    <x v="58"/>
    <s v="204-5-2"/>
    <n v="10"/>
    <s v="Mantenimiento de bienes muebles, equipos y enseres"/>
    <s v="MANTENIMIENTO PREVENTIVO Y CORRECTIVO A TODO COSTO TARIMA GACAS"/>
    <n v="73152100"/>
    <s v="MÍNIMA CUANTÍA"/>
    <n v="3"/>
    <n v="8"/>
    <n v="1"/>
    <n v="5100000"/>
    <s v="GLOBAL"/>
    <s v="NO SOLICITADAS"/>
  </r>
  <r>
    <x v="58"/>
    <s v="204-5-2"/>
    <n v="10"/>
    <s v="Mantenimiento de bienes muebles, equipos y enseres"/>
    <s v="MANTENIMIENTO PREVENTIVO Y CORRECTIVO A TODO COSTO DEL EQUIPO DE SONIDO  DEL GACAS. "/>
    <n v="73152108"/>
    <s v="MÍNIMA CUANTÍA"/>
    <n v="2"/>
    <n v="6"/>
    <n v="1"/>
    <n v="2000000"/>
    <s v="GLOBAL"/>
    <s v="NO SOLICITADAS"/>
  </r>
  <r>
    <x v="58"/>
    <s v="204-5-2"/>
    <n v="10"/>
    <s v="Mantenimiento de bienes muebles, equipos y enseres"/>
    <s v="MANTENIMIENTO PREVENTIVO Y CORRECTIVO A TODO COSTO DE LAS UPS DEL GACAS"/>
    <n v="72103302"/>
    <s v="MÍNIMA CUANTÍA"/>
    <n v="2"/>
    <n v="8"/>
    <n v="1"/>
    <n v="7000000"/>
    <s v="GLOBAL"/>
    <s v="NO SOLICITADAS"/>
  </r>
  <r>
    <x v="58"/>
    <s v="204-5-2"/>
    <n v="16"/>
    <s v="Mantenimiento de bienes muebles, equipos y enseres"/>
    <s v="MANTENIMIENTO PREVENTIVO Y CORRECTIVO A TODO COSTO DE LAS LAVADORAS Y SECADORAS DEL GACAS."/>
    <n v="73152108"/>
    <s v="MÍNIMA CUANTÍA"/>
    <n v="1"/>
    <n v="8"/>
    <n v="1"/>
    <n v="10000000"/>
    <s v="GLOBAL"/>
    <s v="NO SOLICITADAS"/>
  </r>
  <r>
    <x v="58"/>
    <s v="204-5-2"/>
    <n v="16"/>
    <s v="Mantenimiento de bienes muebles, equipos y enseres"/>
    <s v="MANTENIMIENTO PREVENTIVO Y CORRECTIVO A TODO COSTO DE GUADAÑAS Y CORTA CESPED DEL GRUPO AEREO DEL CASANARE"/>
    <n v="73152101"/>
    <s v="MÍNIMA CUANTÍA"/>
    <n v="1"/>
    <n v="8"/>
    <n v="1"/>
    <n v="3000000"/>
    <s v="GLOBAL"/>
    <s v="NO SOLICITADAS"/>
  </r>
  <r>
    <x v="58"/>
    <s v="204-5-2"/>
    <n v="10"/>
    <s v="Mantenimiento de bienes muebles, equipos y enseres"/>
    <s v="MANTENIMIENTO PLATAFORMAS MECÁNICAS ( CANT 1)"/>
    <n v="25191502"/>
    <s v="LICITACIÓN PÚBLICA"/>
    <n v="2"/>
    <n v="6"/>
    <n v="1"/>
    <n v="2385132"/>
    <s v="GLOBAL"/>
    <s v="NO SOLICITADAS"/>
  </r>
  <r>
    <x v="58"/>
    <s v="204-5-2"/>
    <n v="10"/>
    <s v="Mantenimiento de bienes muebles, equipos y enseres"/>
    <s v="MANTENIMIENTO PLATAFORMAS ELÉCTRICAS ( CANT 2)"/>
    <n v="25191502"/>
    <s v="LICITACIÓN PÚBLICA"/>
    <n v="2"/>
    <n v="6"/>
    <n v="1"/>
    <n v="6741707"/>
    <s v="GLOBAL"/>
    <s v="NO SOLICITADAS"/>
  </r>
  <r>
    <x v="58"/>
    <s v="204-5-11"/>
    <n v="10"/>
    <s v="Administracion operación y mantenimiento de plantas de energia"/>
    <s v="MANTENIMIENTO PLANTA ELÉCTRICA PORTATIL HONDA A GASOLINA ( CANT 1)"/>
    <n v="25191502"/>
    <s v="LICITACIÓN PÚBLICA"/>
    <n v="2"/>
    <n v="6"/>
    <n v="1"/>
    <n v="2789653"/>
    <s v="GLOBAL"/>
    <s v="NO SOLICITADAS"/>
  </r>
  <r>
    <x v="58"/>
    <s v="204-5-11"/>
    <n v="10"/>
    <s v="Administracion operación y mantenimiento de plantas de energia"/>
    <s v="MANTENIMIENTO PLANTA AUXILIAR HOBART ( CANT 3)"/>
    <n v="25191502"/>
    <s v="LICITACIÓN PÚBLICA"/>
    <n v="2"/>
    <n v="6"/>
    <n v="1"/>
    <n v="17933665"/>
    <s v="GLOBAL"/>
    <s v="NO SOLICITADAS"/>
  </r>
  <r>
    <x v="58"/>
    <s v="204-5-6"/>
    <n v="10"/>
    <s v="Mantenimiento equipo de navegacion y transporte"/>
    <s v="MANTENIMIENTO MONTACARGAS  (DE 3 Y 6.1 TONELADAS) ( CANT 2)"/>
    <n v="72154501"/>
    <s v="LICITACIÓN PÚBLICA"/>
    <n v="2"/>
    <n v="6"/>
    <n v="1"/>
    <n v="11406142"/>
    <s v="GLOBAL"/>
    <s v="NO SOLICITADAS"/>
  </r>
  <r>
    <x v="58"/>
    <s v="204-5-2"/>
    <n v="10"/>
    <s v="Mantenimiento de bienes muebles, equipos y enseres"/>
    <s v="MANTENIMIENTO LAVADORAS KARCHER AME-0010           ( CANT 3)"/>
    <n v="25191502"/>
    <s v="LICITACIÓN PÚBLICA"/>
    <n v="2"/>
    <n v="6"/>
    <n v="1"/>
    <n v="11506840"/>
    <s v="GLOBAL"/>
    <s v="NO SOLICITADAS"/>
  </r>
  <r>
    <x v="58"/>
    <s v="204-5-2"/>
    <n v="10"/>
    <s v="Mantenimiento de bienes muebles, equipos y enseres"/>
    <s v="MANTENIMIENTO LAVADORA DE COMPRESOR ( CANT 1) "/>
    <n v="72154101"/>
    <s v="LICITACIÓN PÚBLICA"/>
    <n v="2"/>
    <n v="6"/>
    <n v="1"/>
    <n v="2830112"/>
    <s v="GLOBAL"/>
    <s v="NO SOLICITADAS"/>
  </r>
  <r>
    <x v="58"/>
    <s v="204-5-6"/>
    <n v="10"/>
    <s v="Mantenimiento equipo de navegacion y transporte"/>
    <s v="MANTENIMIENTO JET PORTER ELECTRIC ( CANT 1) "/>
    <n v="25191502"/>
    <s v="LICITACIÓN PÚBLICA"/>
    <n v="2"/>
    <n v="6"/>
    <n v="1"/>
    <n v="11825720.85"/>
    <s v="GLOBAL"/>
    <s v="NO SOLICITADAS"/>
  </r>
  <r>
    <x v="58"/>
    <s v="204-5-2"/>
    <n v="10"/>
    <s v="Mantenimiento de bienes muebles, equipos y enseres"/>
    <s v="MANTENIMIENTO GATOS HIDRAULICOS TRANSPORTE HELICOPTERO ( CAN 2)"/>
    <n v="72154022"/>
    <s v="LICITACIÓN PÚBLICA"/>
    <n v="2"/>
    <n v="6"/>
    <n v="1"/>
    <n v="6925067"/>
    <s v="GLOBAL"/>
    <s v="NO SOLICITADAS"/>
  </r>
  <r>
    <x v="58"/>
    <s v="204-5-2"/>
    <n v="10"/>
    <s v="Mantenimiento de bienes muebles, equipos y enseres"/>
    <s v="MANTENIMIENTO GATOS HIDRÁULICOS (1 DE 12 TON,16 DE 10 TON , 6 DE 5 TON ,6 DE 3 TON) ( CANT 29)"/>
    <n v="72154022"/>
    <s v="LICITACIÓN PÚBLICA"/>
    <n v="2"/>
    <n v="6"/>
    <n v="1"/>
    <n v="35433920.859999999"/>
    <s v="GLOBAL"/>
    <s v="NO SOLICITADAS"/>
  </r>
  <r>
    <x v="58"/>
    <s v="204-5-2"/>
    <n v="10"/>
    <s v="Mantenimiento de bienes muebles, equipos y enseres"/>
    <s v="MANTENIMIENTO GANCHOS ARRASTRE (1 HELICOPTERO HUEY Y 2  AERONAVES C-208) ( CANT 3)"/>
    <n v="25191502"/>
    <s v="LICITACIÓN PÚBLICA"/>
    <n v="2"/>
    <n v="6"/>
    <n v="1"/>
    <n v="2538870"/>
    <s v="GLOBAL"/>
    <s v="NO SOLICITADAS"/>
  </r>
  <r>
    <x v="58"/>
    <s v="204-5-2"/>
    <n v="10"/>
    <s v="Mantenimiento de bienes muebles, equipos y enseres"/>
    <s v="MANTENIMIENTO COMPRESOR ELÉCTRICO  ( CANT 1)"/>
    <n v="72154101"/>
    <s v="LICITACIÓN PÚBLICA"/>
    <n v="2"/>
    <n v="6"/>
    <n v="1"/>
    <n v="2270852"/>
    <s v="GLOBAL"/>
    <s v="NO SOLICITADAS"/>
  </r>
  <r>
    <x v="58"/>
    <s v="204-5-2"/>
    <n v="10"/>
    <s v="Mantenimiento de bienes muebles, equipos y enseres"/>
    <s v="MANTENIMIENTO COMPRESOR DE AIRE SULLAIR HANGAR ( CANT 1)"/>
    <n v="72154101"/>
    <s v="LICITACIÓN PÚBLICA"/>
    <n v="2"/>
    <n v="6"/>
    <n v="1"/>
    <n v="7500562"/>
    <s v="GLOBAL"/>
    <s v="NO SOLICITADAS"/>
  </r>
  <r>
    <x v="58"/>
    <s v="204-5-2"/>
    <n v="10"/>
    <s v="Mantenimiento de bienes muebles, equipos y enseres"/>
    <s v="MANTENIMIENTO COMPRESOR A GASOLINA ( CANT 1)"/>
    <n v="72154101"/>
    <s v="LICITACIÓN PÚBLICA"/>
    <n v="2"/>
    <n v="6"/>
    <n v="1"/>
    <n v="2846667"/>
    <s v="GLOBAL"/>
    <s v="NO SOLICITADAS"/>
  </r>
  <r>
    <x v="58"/>
    <s v="204-5-6"/>
    <n v="10"/>
    <s v="Mantenimiento equipo de navegacion y transporte"/>
    <s v="MANTENIMIENTO CARRO LEVANTA BOMBAS MJ-1C            ( CANT 2)"/>
    <n v="25191502"/>
    <s v="LICITACIÓN PÚBLICA"/>
    <n v="2"/>
    <n v="6"/>
    <n v="1"/>
    <n v="14709467"/>
    <s v="GLOBAL"/>
    <s v="NO SOLICITADAS"/>
  </r>
  <r>
    <x v="58"/>
    <s v="204-5-6"/>
    <n v="10"/>
    <s v="Mantenimiento equipo de navegacion y transporte"/>
    <s v="MANTENIMIENTO CARRO APROVISIONADOR DE OXIGENO ( CANT 1 ) "/>
    <n v="25191502"/>
    <s v="LICITACIÓN PÚBLICA"/>
    <n v="2"/>
    <n v="6"/>
    <n v="1"/>
    <n v="3191520"/>
    <s v="GLOBAL"/>
    <s v="NO SOLICITADAS"/>
  </r>
  <r>
    <x v="58"/>
    <s v="204-5-6"/>
    <n v="10"/>
    <s v="Mantenimiento equipo de navegacion y transporte"/>
    <s v="MANTENIMIENTO  TRACTOR TUG ( CANT 2)"/>
    <n v="72154501"/>
    <s v="LICITACIÓN PÚBLICA"/>
    <n v="2"/>
    <n v="6"/>
    <n v="1"/>
    <n v="11568400"/>
    <s v="GLOBAL"/>
    <s v="NO SOLICITADAS"/>
  </r>
  <r>
    <x v="58"/>
    <s v="204-5-6"/>
    <n v="10"/>
    <s v="Mantenimiento equipo de navegacion y transporte"/>
    <s v="MANTENIMIENTO  TRACTOR KUBOTA ( CANT 1)"/>
    <n v="72154501"/>
    <s v="LICITACIÓN PÚBLICA"/>
    <n v="2"/>
    <n v="6"/>
    <n v="1"/>
    <n v="5617532"/>
    <s v="GLOBAL"/>
    <s v="NO SOLICITADAS"/>
  </r>
  <r>
    <x v="58"/>
    <s v="204-5-11"/>
    <n v="10"/>
    <s v="Administracion operación y mantenimiento de plantas de energia"/>
    <s v="MANTENIMIENTO  REFLECTOR ILUMINADOR  ( CANT 2) "/>
    <n v="25191502"/>
    <s v="LICITACIÓN PÚBLICA"/>
    <n v="2"/>
    <n v="6"/>
    <n v="1"/>
    <n v="8929654"/>
    <s v="GLOBAL"/>
    <s v="NO SOLICITADAS"/>
  </r>
  <r>
    <x v="58"/>
    <s v="204-5-6"/>
    <n v="10"/>
    <s v="Mantenimiento equipo de navegacion y transporte"/>
    <s v="MANTENIMIENTO  CARRO APROVISIONADOR DE NITRÓGENO ( CANT 1 ) "/>
    <n v="25191502"/>
    <s v="LICITACIÓN PÚBLICA"/>
    <n v="2"/>
    <n v="6"/>
    <n v="1"/>
    <n v="3989612"/>
    <s v="GLOBAL"/>
    <s v="NO SOLICITADAS"/>
  </r>
  <r>
    <x v="58"/>
    <s v="204-5-6"/>
    <n v="10"/>
    <s v="Mantenimiento equipo de navegacion y transporte"/>
    <s v="MANTENIMIENTO  BARREDORA ( CANT 1) "/>
    <n v="25191502"/>
    <s v="LICITACIÓN PÚBLICA"/>
    <n v="2"/>
    <n v="6"/>
    <n v="1"/>
    <n v="5471292"/>
    <s v="GLOBAL"/>
    <s v="NO SOLICITADAS"/>
  </r>
  <r>
    <x v="58"/>
    <s v="204-4-1"/>
    <n v="10"/>
    <s v="Combustibles y lubricantes"/>
    <s v="LUBRICANTE WD-40 "/>
    <n v="15121802"/>
    <s v="LICITACIÓN PÚBLICA"/>
    <n v="2"/>
    <n v="6"/>
    <n v="5"/>
    <n v="842160"/>
    <s v="GALON"/>
    <s v="NO SOLICITADAS"/>
  </r>
  <r>
    <x v="58"/>
    <s v="204-4-1"/>
    <n v="10"/>
    <s v="Combustibles y lubricantes"/>
    <s v="LUBRICANTE PENETRANTE AEROSOL 5-56 "/>
    <n v="15121514"/>
    <s v="LICITACIÓN PÚBLICA"/>
    <n v="2"/>
    <n v="6"/>
    <n v="50"/>
    <n v="720250"/>
    <s v="UNIDAD"/>
    <s v="NO SOLICITADAS"/>
  </r>
  <r>
    <x v="58"/>
    <s v="204-19-1"/>
    <n v="10"/>
    <s v="Material veterinario"/>
    <s v="LOCION PARA CANINO"/>
    <n v="10111302"/>
    <s v="MÍNIMA CUANTÍA"/>
    <n v="3"/>
    <n v="9"/>
    <n v="10"/>
    <n v="270000"/>
    <s v="UNIDAD"/>
    <s v="NO SOLICITADAS"/>
  </r>
  <r>
    <x v="58"/>
    <s v="204-4-23"/>
    <n v="10"/>
    <s v="Otros materiales y suministros"/>
    <s v="LINTERNA REF CTLED6818 "/>
    <n v="39111610"/>
    <s v="LICITACIÓN PÚBLICA"/>
    <n v="2"/>
    <n v="6"/>
    <n v="1"/>
    <n v="607975.39"/>
    <s v="UNIDAD"/>
    <s v="NO SOLICITADAS"/>
  </r>
  <r>
    <x v="58"/>
    <s v="204-4-23"/>
    <n v="10"/>
    <s v="Otros materiales y suministros"/>
    <s v="LINTERNA DE SEÑALES"/>
    <n v="39111610"/>
    <s v="LICITACIÓN PÚBLICA"/>
    <n v="2"/>
    <n v="6"/>
    <n v="22"/>
    <n v="2105500.7599999998"/>
    <s v="UNIDAD"/>
    <s v="NO SOLICITADAS"/>
  </r>
  <r>
    <x v="58"/>
    <s v="204-19-3"/>
    <n v="10"/>
    <s v="Otros para el sostenimiento de semovientes"/>
    <s v="LIMPIEZA DE OÍDOS"/>
    <n v="70122005"/>
    <s v="MÍNIMA CUANTÍA"/>
    <n v="3"/>
    <n v="9"/>
    <n v="1"/>
    <n v="45000"/>
    <s v="GLOBAL"/>
    <s v="NO SOLICITADAS"/>
  </r>
  <r>
    <x v="58"/>
    <s v="204-4-17"/>
    <n v="16"/>
    <s v="Productos de aseo y limpieza"/>
    <s v="LIMPIA TELARAÑAS"/>
    <n v="47131617"/>
    <s v="MÍNIMA CUANTÍA"/>
    <n v="1"/>
    <n v="3"/>
    <n v="10"/>
    <n v="49000"/>
    <s v="UNIDAD"/>
    <s v="NO SOLICITADAS"/>
  </r>
  <r>
    <x v="58"/>
    <s v="204-19-1"/>
    <n v="10"/>
    <s v="Material veterinario"/>
    <s v="LIMPIA OIDOS"/>
    <n v="10111302"/>
    <s v="MÍNIMA CUANTÍA"/>
    <n v="3"/>
    <n v="9"/>
    <n v="4"/>
    <n v="152000"/>
    <s v="UNIDAD"/>
    <s v="NO SOLICITADAS"/>
  </r>
  <r>
    <x v="58"/>
    <s v="204-4-17"/>
    <n v="10"/>
    <s v="Productos de aseo y limpieza"/>
    <s v="LIMPIA CONTACTOS SECO EN AEROSOL  400 ML"/>
    <n v="47131805"/>
    <s v="LICITACIÓN PÚBLICA"/>
    <n v="2"/>
    <n v="6"/>
    <n v="60"/>
    <n v="3673656.6"/>
    <s v="UNIDAD"/>
    <s v="NO SOLICITADAS"/>
  </r>
  <r>
    <x v="58"/>
    <s v="204-4-17"/>
    <n v="10"/>
    <s v="Productos de aseo y limpieza"/>
    <s v="LIMPIA ACRILICOS , PLASTICOS  Y VIDRIOS  CLEANER PRIST "/>
    <n v="47131821"/>
    <s v="LICITACIÓN PÚBLICA"/>
    <n v="2"/>
    <n v="6"/>
    <n v="60"/>
    <n v="2450098.2000000002"/>
    <s v="UNIDAD"/>
    <s v="NO SOLICITADAS"/>
  </r>
  <r>
    <x v="58"/>
    <s v="204-4-9"/>
    <n v="10"/>
    <s v="Materiales de construccion"/>
    <s v="LIJA Nº 400"/>
    <n v="23131507"/>
    <s v="LICITACIÓN PÚBLICA"/>
    <n v="2"/>
    <n v="6"/>
    <n v="50"/>
    <n v="95000"/>
    <s v="UNIDAD"/>
    <s v="NO SOLICITADAS"/>
  </r>
  <r>
    <x v="58"/>
    <s v="204-4-9"/>
    <n v="10"/>
    <s v="Materiales de construccion"/>
    <s v="LIJA Nº 360"/>
    <n v="23131507"/>
    <s v="LICITACIÓN PÚBLICA"/>
    <n v="2"/>
    <n v="6"/>
    <n v="50"/>
    <n v="90000"/>
    <s v="UNIDAD"/>
    <s v="NO SOLICITADAS"/>
  </r>
  <r>
    <x v="58"/>
    <s v="204-4-9"/>
    <n v="10"/>
    <s v="Materiales de construccion"/>
    <s v="LIJA Nº 320"/>
    <n v="23131507"/>
    <s v="LICITACIÓN PÚBLICA"/>
    <n v="2"/>
    <n v="6"/>
    <n v="50"/>
    <n v="97500"/>
    <s v="UNIDAD"/>
    <s v="NO SOLICITADAS"/>
  </r>
  <r>
    <x v="58"/>
    <s v="204-4-9"/>
    <n v="10"/>
    <s v="Materiales de construccion"/>
    <s v="LIJA Nº 240"/>
    <n v="23131507"/>
    <s v="LICITACIÓN PÚBLICA"/>
    <n v="2"/>
    <n v="6"/>
    <n v="50"/>
    <n v="95000"/>
    <s v="UNIDAD"/>
    <s v="NO SOLICITADAS"/>
  </r>
  <r>
    <x v="58"/>
    <s v="204-4-9"/>
    <n v="10"/>
    <s v="Materiales de construccion"/>
    <s v="LIJA Nº 220"/>
    <n v="23131507"/>
    <s v="LICITACIÓN PÚBLICA"/>
    <n v="2"/>
    <n v="6"/>
    <n v="50"/>
    <n v="95000"/>
    <s v="UNIDAD"/>
    <s v="NO SOLICITADAS"/>
  </r>
  <r>
    <x v="58"/>
    <s v="204-4-9"/>
    <n v="10"/>
    <s v="Materiales de construccion"/>
    <s v="LIJA Nº 100"/>
    <n v="23131507"/>
    <s v="LICITACIÓN PÚBLICA"/>
    <n v="2"/>
    <n v="6"/>
    <n v="50"/>
    <n v="98750"/>
    <s v="UNIDAD"/>
    <s v="NO SOLICITADAS"/>
  </r>
  <r>
    <x v="58"/>
    <s v="204-4-9"/>
    <n v="10"/>
    <s v="Materiales de construccion"/>
    <s v="LIJA DE AGUA Nº 120"/>
    <n v="23131507"/>
    <s v="LICITACIÓN PÚBLICA"/>
    <n v="2"/>
    <n v="6"/>
    <n v="50"/>
    <n v="106600"/>
    <s v="UNIDAD"/>
    <s v="NO SOLICITADAS"/>
  </r>
  <r>
    <x v="58"/>
    <s v="204-4-9"/>
    <n v="10"/>
    <s v="Materiales de construccion"/>
    <s v="LAMINA ALUMINIO 2024-T3 CAL 0.50&quot;"/>
    <n v="30102006"/>
    <s v="LICITACIÓN PÚBLICA"/>
    <n v="2"/>
    <n v="6"/>
    <n v="1"/>
    <n v="589300"/>
    <s v="UNIDAD"/>
    <s v="NO SOLICITADAS"/>
  </r>
  <r>
    <x v="58"/>
    <s v="204-4-9"/>
    <n v="10"/>
    <s v="Materiales de construccion"/>
    <s v="LAMINA ALUMINIO 2024-T3 CAL 0.40&quot;"/>
    <n v="30102006"/>
    <s v="LICITACIÓN PÚBLICA"/>
    <n v="2"/>
    <n v="6"/>
    <n v="1"/>
    <n v="589300"/>
    <s v="UNIDAD"/>
    <s v="NO SOLICITADAS"/>
  </r>
  <r>
    <x v="58"/>
    <s v="204-4-9"/>
    <n v="10"/>
    <s v="Materiales de construccion"/>
    <s v="LAMINA ALUMINIO 2024-T3 CAL 0.32&quot;"/>
    <n v="30102006"/>
    <s v="LICITACIÓN PÚBLICA"/>
    <n v="2"/>
    <n v="6"/>
    <n v="1"/>
    <n v="597500"/>
    <s v="UNIDAD"/>
    <s v="NO SOLICITADAS"/>
  </r>
  <r>
    <x v="58"/>
    <s v="204-4-9"/>
    <n v="10"/>
    <s v="Materiales de construccion"/>
    <s v="LAMINA ALUMINIO 2024-T3 CAL 0.25&quot;"/>
    <n v="30102006"/>
    <s v="LICITACIÓN PÚBLICA"/>
    <n v="2"/>
    <n v="6"/>
    <n v="1"/>
    <n v="597033.28"/>
    <s v="UNIDAD"/>
    <s v="NO SOLICITADAS"/>
  </r>
  <r>
    <x v="58"/>
    <s v="204-1-25"/>
    <n v="10"/>
    <s v="Otras compras de equipos"/>
    <s v="LA ADQUISICIÓN, INSTALACION Y PUESTA EN FUNCIONAMIENTO DE EQUIPO DE AIRE ACONDICIONADOS 60.000 BTU"/>
    <n v="40101701"/>
    <s v="MÍNIMA CUANTÍA"/>
    <n v="2"/>
    <n v="2"/>
    <n v="4"/>
    <n v="23210535.879999999"/>
    <s v="UNIDAD"/>
    <s v="NO SOLICITADAS"/>
  </r>
  <r>
    <x v="58"/>
    <s v="204-1-3"/>
    <n v="10"/>
    <s v="Herramientas"/>
    <s v="KIT REMOCION DE REMACHES REF 53-410"/>
    <n v="41111617"/>
    <s v="LICITACIÓN PÚBLICA"/>
    <n v="2"/>
    <n v="6"/>
    <n v="1"/>
    <n v="766295"/>
    <s v="GLOBAL"/>
    <s v="NO SOLICITADAS"/>
  </r>
  <r>
    <x v="58"/>
    <s v="204-4-23"/>
    <n v="10"/>
    <s v="Otros materiales y suministros"/>
    <s v="KIT PINTURA NEGRA  FS 595-27030 _x000a_MIL-PRF-85285D TYIPE 1"/>
    <n v="31211505"/>
    <s v="LICITACIÓN PÚBLICA"/>
    <n v="2"/>
    <n v="6"/>
    <n v="2"/>
    <n v="2924999.04"/>
    <s v="GALON"/>
    <s v="NO SOLICITADAS"/>
  </r>
  <r>
    <x v="58"/>
    <s v="204-4-23"/>
    <n v="10"/>
    <s v="Otros materiales y suministros"/>
    <s v="KIT PINTURA GRIS MIL-PRF-85285  COLOR FS26375"/>
    <n v="31211505"/>
    <s v="LICITACIÓN PÚBLICA"/>
    <n v="2"/>
    <n v="6"/>
    <n v="2"/>
    <n v="2924999.04"/>
    <s v="GALON"/>
    <s v="NO SOLICITADAS"/>
  </r>
  <r>
    <x v="58"/>
    <s v="204-4-23"/>
    <n v="10"/>
    <s v="Otros materiales y suministros"/>
    <s v="KIT PINTURA GRIS MIL-PRF-85285  COLOR FS26118"/>
    <n v="31211505"/>
    <s v="LICITACIÓN PÚBLICA"/>
    <n v="2"/>
    <n v="6"/>
    <n v="2"/>
    <n v="2957579.22"/>
    <s v="GALON"/>
    <s v="NO SOLICITADAS"/>
  </r>
  <r>
    <x v="58"/>
    <s v="204-4-23"/>
    <n v="10"/>
    <s v="Otros materiales y suministros"/>
    <s v="KIT PINTURA BLANCA MIL-PRF-8528 FED-STD-595"/>
    <n v="31211505"/>
    <s v="LICITACIÓN PÚBLICA"/>
    <n v="2"/>
    <n v="6"/>
    <n v="2"/>
    <n v="2763304.9"/>
    <s v="GALON"/>
    <s v="NO SOLICITADAS"/>
  </r>
  <r>
    <x v="58"/>
    <s v="204-1-3"/>
    <n v="10"/>
    <s v="Herramientas"/>
    <s v="JUEGO DESTORNILLADORES 6 PIEZAS PRO REF 69-170"/>
    <n v="27111701"/>
    <s v="MÍNIMA CUANTÍA"/>
    <n v="2"/>
    <n v="3"/>
    <n v="1"/>
    <n v="49500"/>
    <s v="UNIDAD"/>
    <s v="NO SOLICITADAS"/>
  </r>
  <r>
    <x v="58"/>
    <s v="204-1-3"/>
    <n v="10"/>
    <s v="Herramientas"/>
    <s v="JUEGO DE DESTORNILLADORES X 7 UNIDADES"/>
    <n v="27111701"/>
    <s v="MÍNIMA CUANTÍA"/>
    <n v="2"/>
    <n v="3"/>
    <n v="1"/>
    <n v="132000"/>
    <s v="UNIDAD"/>
    <s v="NO SOLICITADAS"/>
  </r>
  <r>
    <x v="58"/>
    <s v="204-4-17"/>
    <n v="16"/>
    <s v="Productos de aseo y limpieza"/>
    <s v="JABONES PEQUEÑOS TIPO HOTEL ( PAQUETE X 25 UND )"/>
    <n v="53131608"/>
    <s v="MÍNIMA CUANTÍA"/>
    <n v="1"/>
    <n v="3"/>
    <n v="84"/>
    <n v="226800"/>
    <s v="DOCENA"/>
    <s v="NO SOLICITADAS"/>
  </r>
  <r>
    <x v="58"/>
    <s v="204-4-17"/>
    <n v="10"/>
    <s v="Productos de aseo y limpieza"/>
    <s v="JABON LAVADO INYECTORES PWC11-013, PWC11-049, BRANSON MC-3"/>
    <n v="47131821"/>
    <s v="LICITACIÓN PÚBLICA"/>
    <n v="2"/>
    <n v="6"/>
    <n v="3"/>
    <n v="1276067.46"/>
    <s v="GALON"/>
    <s v="NO SOLICITADAS"/>
  </r>
  <r>
    <x v="58"/>
    <s v="204-19-1"/>
    <n v="10"/>
    <s v="Material veterinario"/>
    <s v="JABON DE PERRO"/>
    <n v="10111302"/>
    <s v="MÍNIMA CUANTÍA"/>
    <n v="3"/>
    <n v="9"/>
    <n v="5"/>
    <n v="47500"/>
    <s v="UNIDAD"/>
    <s v="NO SOLICITADAS"/>
  </r>
  <r>
    <x v="58"/>
    <s v="204-4-20"/>
    <n v="10"/>
    <s v="Repuestos"/>
    <s v="INYECTORES QSB"/>
    <n v="26101742"/>
    <s v="MÍNIMA CUANTÍA"/>
    <n v="6"/>
    <n v="7"/>
    <n v="4"/>
    <n v="4715570.16"/>
    <s v="UNIDAD"/>
    <s v="NO SOLICITADAS"/>
  </r>
  <r>
    <x v="58"/>
    <s v="204-19-3"/>
    <n v="10"/>
    <s v="Otros para el sostenimiento de semovientes"/>
    <s v="INYECTOLOGIA"/>
    <n v="70122005"/>
    <s v="MÍNIMA CUANTÍA"/>
    <n v="3"/>
    <n v="9"/>
    <n v="1"/>
    <n v="85000"/>
    <s v="GLOBAL"/>
    <s v="NO SOLICITADAS"/>
  </r>
  <r>
    <x v="58"/>
    <s v="204-4-12"/>
    <n v="10"/>
    <s v="Materiales reactivos de laboratorio y químicos"/>
    <s v="INHIBIDOR DE CORROSIÓN EN AEROSOL 16 OZ"/>
    <n v="12164201"/>
    <s v="LICITACIÓN PÚBLICA"/>
    <n v="2"/>
    <n v="6"/>
    <n v="40"/>
    <n v="1837320"/>
    <s v="UNIDAD"/>
    <s v="NO SOLICITADAS"/>
  </r>
  <r>
    <x v="58"/>
    <s v="203-50-3"/>
    <n v="10"/>
    <s v="Impuesto predial"/>
    <s v="IMPUESTO PREDIAL GACAS"/>
    <n v="93161602"/>
    <s v="MÍNIMA CUANTÍA"/>
    <n v="1"/>
    <n v="5"/>
    <n v="1"/>
    <n v="3481129"/>
    <s v="GLOBAL"/>
    <s v="NO SOLICITADAS"/>
  </r>
  <r>
    <x v="58"/>
    <s v="204-19-3"/>
    <n v="10"/>
    <s v="Otros para el sostenimiento de semovientes"/>
    <s v="IMAGENOLOGIA"/>
    <n v="70122005"/>
    <s v="MÍNIMA CUANTÍA"/>
    <n v="3"/>
    <n v="9"/>
    <n v="1"/>
    <n v="120000"/>
    <s v="GLOBAL"/>
    <s v="NO SOLICITADAS"/>
  </r>
  <r>
    <x v="58"/>
    <s v="204-1-9"/>
    <n v="10"/>
    <s v="Equipo de cafeteria"/>
    <s v="HORNO INDUSTRIAL "/>
    <n v="48101507"/>
    <s v="MÍNIMA CUANTÍA"/>
    <n v="1"/>
    <n v="3"/>
    <n v="1"/>
    <n v="1487500"/>
    <s v="UNIDAD"/>
    <s v="NO SOLICITADAS"/>
  </r>
  <r>
    <x v="58"/>
    <s v="204-1-3"/>
    <n v="16"/>
    <s v="Herramientas"/>
    <s v="HERRAMIENTAS, REPUESTOS Y MATERIALES PARA  EL MANTENIMIENTO DE LOS CUARTOS FRÍOS, CUARTOS DE CONSERVACIÓN Y AIRES ACONDICIONADOS DE LA UNIDAD"/>
    <n v="27111500"/>
    <s v="MÍNIMA CUANTÍA"/>
    <n v="5"/>
    <n v="6"/>
    <n v="1"/>
    <n v="15996648"/>
    <s v="GLOBAL"/>
    <s v="NO SOLICITADAS"/>
  </r>
  <r>
    <x v="58"/>
    <s v="204-4-20"/>
    <n v="10"/>
    <s v="Repuestos"/>
    <s v="HERRAMIENTAS, REPUESTOS Y MATERIALES PARA  EL MANTENIMIENTO DE LOS CUARTOS FRÍOS, CUARTOS DE CONSERVACIÓN Y AIRES ACONDICIONADOS DE LA UNIDAD"/>
    <n v="40101700"/>
    <s v="MÍNIMA CUANTÍA"/>
    <n v="6"/>
    <n v="7"/>
    <n v="1"/>
    <n v="7169353"/>
    <s v="GLOBAL"/>
    <s v="NO SOLICITADAS"/>
  </r>
  <r>
    <x v="58"/>
    <s v="204-4-5"/>
    <n v="10"/>
    <s v="Insecticidas, fungicidas y otros insumos agricolas"/>
    <s v="HERBICIDA"/>
    <n v="10171700"/>
    <s v="MÍNIMA CUANTÍA"/>
    <n v="3"/>
    <n v="9"/>
    <n v="25"/>
    <n v="307500"/>
    <s v="LITRO"/>
    <s v="NO SOLICITADAS"/>
  </r>
  <r>
    <x v="58"/>
    <s v="204-4-17"/>
    <n v="10"/>
    <s v="Productos de aseo y limpieza"/>
    <s v="GUANTES DE NITRILO VERDE DE 18” DE LARGO Y 0.022” DE ESPESOR - TALLAS 9 Y 10"/>
    <n v="46181541"/>
    <s v="LICITACIÓN PÚBLICA"/>
    <n v="2"/>
    <n v="6"/>
    <n v="25"/>
    <n v="717479.5"/>
    <s v="GLOBAL"/>
    <s v="NO SOLICITADAS"/>
  </r>
  <r>
    <x v="58"/>
    <s v="204-11-2"/>
    <n v="16"/>
    <s v="Viaticos y gastos de viaje al interior"/>
    <s v="GACAS"/>
    <n v="90121500"/>
    <s v="SOLICITUD DE INFORMACIÓN A LOS PROVEEDORES"/>
    <n v="1"/>
    <n v="12"/>
    <n v="1"/>
    <n v="9360000"/>
    <s v="GLOBAL"/>
    <s v="NO SOLICITADAS"/>
  </r>
  <r>
    <x v="58"/>
    <s v="204-4-23"/>
    <n v="10"/>
    <s v="Otros materiales y suministros"/>
    <s v="FRASCO RECOLECTOR ACEITE CON TAPA  ROSCA Y CONTRATAPA DE 10CM3"/>
    <n v="41121806"/>
    <s v="LICITACIÓN PÚBLICA"/>
    <n v="2"/>
    <n v="6"/>
    <n v="180"/>
    <n v="1685955.6"/>
    <s v="UNIDAD"/>
    <s v="NO SOLICITADAS"/>
  </r>
  <r>
    <x v="58"/>
    <s v="204-1-3"/>
    <n v="10"/>
    <s v="Herramientas"/>
    <s v="EXTRACTOR DE TORNILLOS REF 96380"/>
    <n v="46101504"/>
    <s v="LICITACIÓN PÚBLICA"/>
    <n v="2"/>
    <n v="6"/>
    <n v="1"/>
    <n v="980000"/>
    <s v="UNIDAD"/>
    <s v="NO SOLICITADAS"/>
  </r>
  <r>
    <x v="58"/>
    <s v="204-19-3"/>
    <n v="10"/>
    <s v="Otros para el sostenimiento de semovientes"/>
    <s v="EXTIRPACIÓN ADANALES"/>
    <n v="70122005"/>
    <s v="MÍNIMA CUANTÍA"/>
    <n v="3"/>
    <n v="9"/>
    <n v="1"/>
    <n v="65000"/>
    <s v="GLOBAL"/>
    <s v="NO SOLICITADAS"/>
  </r>
  <r>
    <x v="58"/>
    <s v="204-21-4"/>
    <n v="10"/>
    <s v="Servicios de bienestar social"/>
    <s v="EXAMENES MEDICOS SALUD OCUPACIONAL PERDONAL CIVIL Y UN PERSONAL MILITAR"/>
    <n v="85121502"/>
    <s v="MÍNIMA CUANTÍA"/>
    <n v="1"/>
    <n v="11"/>
    <n v="1"/>
    <n v="4780000"/>
    <s v="GLOBAL"/>
    <s v="NO SOLICITADAS"/>
  </r>
  <r>
    <x v="58"/>
    <s v="204-19-3"/>
    <n v="10"/>
    <s v="Otros para el sostenimiento de semovientes"/>
    <s v="EXÁMENES DE LABORATORIO"/>
    <n v="70122005"/>
    <s v="MÍNIMA CUANTÍA"/>
    <n v="3"/>
    <n v="9"/>
    <n v="1"/>
    <n v="150000"/>
    <s v="GLOBAL"/>
    <s v="NO SOLICITADAS"/>
  </r>
  <r>
    <x v="58"/>
    <s v="204-1-3"/>
    <n v="10"/>
    <s v="Herramientas"/>
    <s v="ESPATULA  PLASTICA DE 2&quot;"/>
    <n v="60121234"/>
    <s v="LICITACIÓN PÚBLICA"/>
    <n v="2"/>
    <n v="6"/>
    <n v="27"/>
    <n v="81000"/>
    <s v="UNIDAD"/>
    <s v="NO SOLICITADAS"/>
  </r>
  <r>
    <x v="58"/>
    <s v="204-1-3"/>
    <n v="10"/>
    <s v="Herramientas"/>
    <s v="ESPATULA  PLASTICA DE 1&quot;"/>
    <n v="60121234"/>
    <s v="LICITACIÓN PÚBLICA"/>
    <n v="2"/>
    <n v="6"/>
    <n v="27"/>
    <n v="54000"/>
    <s v="UNIDAD"/>
    <s v="NO SOLICITADAS"/>
  </r>
  <r>
    <x v="58"/>
    <s v="204-4-17"/>
    <n v="16"/>
    <s v="Productos de aseo y limpieza"/>
    <s v="ESCOBA INCLINADA CERDA MEDIANA"/>
    <n v="47131604"/>
    <s v="MÍNIMA CUANTÍA"/>
    <n v="1"/>
    <n v="3"/>
    <n v="90"/>
    <n v="756000"/>
    <s v="UNIDAD"/>
    <s v="NO SOLICITADAS"/>
  </r>
  <r>
    <x v="58"/>
    <s v="204-4-17"/>
    <n v="16"/>
    <s v="Productos de aseo y limpieza"/>
    <s v="ESCOBA DE CERDA MEDIANA"/>
    <n v="47131604"/>
    <s v="MÍNIMA CUANTÍA"/>
    <n v="1"/>
    <n v="3"/>
    <n v="20"/>
    <n v="162000"/>
    <s v="UNIDAD"/>
    <s v="NO SOLICITADAS"/>
  </r>
  <r>
    <x v="58"/>
    <s v="204-19-1"/>
    <n v="10"/>
    <s v="Material veterinario"/>
    <s v="ENJUAGUE BUCAL"/>
    <n v="42121608"/>
    <s v="MÍNIMA CUANTÍA"/>
    <n v="3"/>
    <n v="9"/>
    <n v="4"/>
    <n v="128000"/>
    <s v="UNIDAD"/>
    <s v="NO SOLICITADAS"/>
  </r>
  <r>
    <x v="58"/>
    <s v="204-4-9"/>
    <n v="10"/>
    <s v="Materiales de construccion"/>
    <s v="EL SUMINISTRO DE MATERIALES DE CONSTRUCCION PARA EL GRUPO AEREO DEL CASANARE HASTA AGOTAR EL PRESUPUESTO OFICIAL ASIGNADO"/>
    <n v="40141700"/>
    <s v="MÍNIMA CUANTÍA"/>
    <n v="2"/>
    <n v="10"/>
    <n v="1"/>
    <n v="43210698.240000002"/>
    <s v="GLOBAL"/>
    <s v="NO SOLICITADAS"/>
  </r>
  <r>
    <x v="58"/>
    <s v="204-41-13"/>
    <n v="16"/>
    <s v="Otros gastos por adquisicion de servicios"/>
    <s v="EL SERVICIO DE RESTAURANTE Y CAFETERIA PARA CUBRIR LAS ACTIVIDADES PROTOCOLARIAS DEL GACAS"/>
    <n v="90101700"/>
    <s v="MÍNIMA CUANTÍA"/>
    <n v="1"/>
    <n v="10"/>
    <n v="1"/>
    <n v="10000000"/>
    <s v="GLOBAL"/>
    <s v=""/>
  </r>
  <r>
    <x v="58"/>
    <s v="204-5-6"/>
    <n v="10"/>
    <s v="Mantenimiento equipo de navegacion y transporte"/>
    <s v="EL MANTENIMIENTO PREVENTIVO, CORRECTIVO Y RECUPERATIVO A TODO COSTO DE LOS VEHICULOS DEL GACAS."/>
    <n v="78181500"/>
    <s v="MÍNIMA CUANTÍA"/>
    <n v="2"/>
    <n v="10"/>
    <n v="1"/>
    <n v="50000000"/>
    <s v="GLOBAL"/>
    <s v="NO SOLICITADAS"/>
  </r>
  <r>
    <x v="58"/>
    <s v="204-5-6"/>
    <n v="10"/>
    <s v="Mantenimiento equipo de navegacion y transporte"/>
    <s v="EL MANTENIMIENTO PREVENTIVO, CORRECTIVO Y RECUPERATIVO A TODO COSTO DE LAS MOTOCICLETAS DEL GACAS."/>
    <n v="78181500"/>
    <s v="MÍNIMA CUANTÍA"/>
    <n v="2"/>
    <n v="10"/>
    <n v="1"/>
    <n v="16000000"/>
    <s v="GLOBAL"/>
    <s v="NO SOLICITADAS"/>
  </r>
  <r>
    <x v="58"/>
    <s v="204-4-20"/>
    <n v="10"/>
    <s v="Repuestos"/>
    <s v="DIODE, POSITIVE "/>
    <n v="26101742"/>
    <s v="MÍNIMA CUANTÍA"/>
    <n v="6"/>
    <n v="7"/>
    <n v="6"/>
    <n v="1100988"/>
    <s v="UNIDAD"/>
    <s v="NO SOLICITADAS"/>
  </r>
  <r>
    <x v="58"/>
    <s v="204-1-3"/>
    <n v="10"/>
    <s v="Herramientas"/>
    <s v="DESTORNILLADORES DE RELOJERIA REF SGDET70"/>
    <n v="23271806"/>
    <s v="LICITACIÓN PÚBLICA"/>
    <n v="2"/>
    <n v="6"/>
    <n v="1"/>
    <n v="316280"/>
    <s v="GLOBAL"/>
    <s v="NO SOLICITADAS"/>
  </r>
  <r>
    <x v="58"/>
    <s v="204-1-3"/>
    <n v="10"/>
    <s v="Herramientas"/>
    <s v="DESTORNILLADORES DE PRECISION 7 PIEZAS REF SGDET70"/>
    <n v="27111701"/>
    <s v="LICITACIÓN PÚBLICA"/>
    <n v="2"/>
    <n v="6"/>
    <n v="2"/>
    <n v="602000"/>
    <s v="UNIDAD"/>
    <s v="NO SOLICITADAS"/>
  </r>
  <r>
    <x v="58"/>
    <s v="204-1-3"/>
    <n v="10"/>
    <s v="Herramientas"/>
    <s v="DESTAPADOR PUNTOS DE ENGRASE REF UFREE1"/>
    <n v="41111617"/>
    <s v="LICITACIÓN PÚBLICA"/>
    <n v="2"/>
    <n v="6"/>
    <n v="1"/>
    <n v="380000"/>
    <s v="UNIDAD"/>
    <s v="NO SOLICITADAS"/>
  </r>
  <r>
    <x v="58"/>
    <s v="204-19-1"/>
    <n v="10"/>
    <s v="Material veterinario"/>
    <s v="DESPARASITANTE INTERNO DRONTAL"/>
    <n v="42121606"/>
    <s v="MÍNIMA CUANTÍA"/>
    <n v="3"/>
    <n v="9"/>
    <n v="24"/>
    <n v="157000"/>
    <s v="UNIDAD"/>
    <s v="NO SOLICITADAS"/>
  </r>
  <r>
    <x v="58"/>
    <s v="204-19-1"/>
    <n v="10"/>
    <s v="Material veterinario"/>
    <s v="DESPARASITANTE EXTERNO REVOLUTION EN TUBOS"/>
    <n v="42121606"/>
    <s v="MÍNIMA CUANTÍA"/>
    <n v="3"/>
    <n v="9"/>
    <n v="10"/>
    <n v="530000"/>
    <s v="UNIDAD"/>
    <s v="NO SOLICITADAS"/>
  </r>
  <r>
    <x v="58"/>
    <s v="204-19-1"/>
    <n v="10"/>
    <s v="Material veterinario"/>
    <s v="DESPARASITANTE EXTERNO FRONLINE 250 ml"/>
    <n v="42121606"/>
    <s v="MÍNIMA CUANTÍA"/>
    <n v="3"/>
    <n v="9"/>
    <n v="16"/>
    <n v="513600"/>
    <s v="UNIDAD"/>
    <s v="NO SOLICITADAS"/>
  </r>
  <r>
    <x v="58"/>
    <s v="204-19-1"/>
    <n v="10"/>
    <s v="Material veterinario"/>
    <s v="DESPARASITANTE EXTERNO AMITRAZ"/>
    <n v="42121606"/>
    <s v="MÍNIMA CUANTÍA"/>
    <n v="3"/>
    <n v="9"/>
    <n v="18"/>
    <n v="723600"/>
    <s v="UNIDAD"/>
    <s v="NO SOLICITADAS"/>
  </r>
  <r>
    <x v="58"/>
    <s v="204-19-1"/>
    <n v="10"/>
    <s v="Material veterinario"/>
    <s v="DESPARASITANTE EXTERNO ADVANTIX"/>
    <n v="42121606"/>
    <s v="MÍNIMA CUANTÍA"/>
    <n v="3"/>
    <n v="9"/>
    <n v="5"/>
    <n v="175000"/>
    <s v="UNIDAD"/>
    <s v="NO SOLICITADAS"/>
  </r>
  <r>
    <x v="58"/>
    <s v="204-19-1"/>
    <n v="10"/>
    <s v="Material veterinario"/>
    <s v="DESINFECTANTE YODOPOVIDONA"/>
    <n v="42121606"/>
    <s v="MÍNIMA CUANTÍA"/>
    <n v="3"/>
    <n v="9"/>
    <n v="3"/>
    <n v="450000"/>
    <s v="UNIDAD"/>
    <s v="NO SOLICITADAS"/>
  </r>
  <r>
    <x v="58"/>
    <s v="204-4-17"/>
    <n v="10"/>
    <s v="Productos de aseo y limpieza"/>
    <s v="DESENGRASANTE GREEN POWER "/>
    <n v="47131821"/>
    <s v="LICITACIÓN PÚBLICA"/>
    <n v="2"/>
    <n v="6"/>
    <n v="10"/>
    <n v="522477.9"/>
    <s v="UNIDAD"/>
    <s v="NO SOLICITADAS"/>
  </r>
  <r>
    <x v="58"/>
    <s v="204-19-2"/>
    <n v="10"/>
    <s v="Sostenimiento de semovientes"/>
    <s v="DELTAS PARA ANCLAJE"/>
    <n v="10141608"/>
    <s v="MÍNIMA CUANTÍA"/>
    <n v="3"/>
    <n v="9"/>
    <n v="2"/>
    <n v="30000"/>
    <s v="UNIDAD"/>
    <s v="NO SOLICITADAS"/>
  </r>
  <r>
    <x v="58"/>
    <s v="204-4-17"/>
    <n v="16"/>
    <s v="Productos de aseo y limpieza"/>
    <s v="CREOLINA"/>
    <n v="47131805"/>
    <s v="MÍNIMA CUANTÍA"/>
    <n v="1"/>
    <n v="3"/>
    <n v="9"/>
    <n v="131400"/>
    <s v="UNIDAD"/>
    <s v="NO SOLICITADAS"/>
  </r>
  <r>
    <x v="58"/>
    <s v="204-19-1"/>
    <n v="10"/>
    <s v="Material veterinario"/>
    <s v="CREOLINA"/>
    <n v="10111305"/>
    <s v="MÍNIMA CUANTÍA"/>
    <n v="3"/>
    <n v="9"/>
    <n v="10"/>
    <n v="148000"/>
    <s v="UNIDAD"/>
    <s v="NO SOLICITADAS"/>
  </r>
  <r>
    <x v="58"/>
    <s v="204-4-17"/>
    <n v="16"/>
    <s v="Productos de aseo y limpieza"/>
    <s v="CREMA FROTEX X 550 GR"/>
    <n v="47131805"/>
    <s v="MÍNIMA CUANTÍA"/>
    <n v="1"/>
    <n v="3"/>
    <n v="10"/>
    <n v="148000"/>
    <s v="UNIDAD"/>
    <s v="NO SOLICITADAS"/>
  </r>
  <r>
    <x v="58"/>
    <s v="204-19-1"/>
    <n v="10"/>
    <s v="Material veterinario"/>
    <s v="CREMA CUTAMYCON"/>
    <n v="51241208"/>
    <s v="MÍNIMA CUANTÍA"/>
    <n v="3"/>
    <n v="9"/>
    <n v="3"/>
    <n v="54000"/>
    <s v="UNIDAD"/>
    <s v="NO SOLICITADAS"/>
  </r>
  <r>
    <x v="58"/>
    <s v="204-1-13"/>
    <n v="10"/>
    <s v="Equipo agricola"/>
    <s v="CORTACETOS DE ALTURA"/>
    <n v="27112035"/>
    <s v="MÍNIMA CUANTÍA"/>
    <n v="2"/>
    <n v="3"/>
    <n v="1"/>
    <n v="2130000"/>
    <s v="UNIDAD"/>
    <s v="NO SOLICITADAS"/>
  </r>
  <r>
    <x v="58"/>
    <s v="204-19-2"/>
    <n v="10"/>
    <s v="Sostenimiento de semovientes"/>
    <s v="CORTA UÑAS PARA CANINO"/>
    <n v="53131621"/>
    <s v="MÍNIMA CUANTÍA"/>
    <n v="3"/>
    <n v="9"/>
    <n v="1"/>
    <n v="54200"/>
    <s v="UNIDAD"/>
    <s v="NO SOLICITADAS"/>
  </r>
  <r>
    <x v="58"/>
    <s v="204-4-20"/>
    <n v="10"/>
    <s v="Repuestos"/>
    <s v="CORE BOMBA DE INYECCION"/>
    <n v="26101742"/>
    <s v="MÍNIMA CUANTÍA"/>
    <n v="6"/>
    <n v="7"/>
    <n v="1"/>
    <n v="5355000"/>
    <s v="UNIDAD"/>
    <s v="NO SOLICITADAS"/>
  </r>
  <r>
    <x v="58"/>
    <s v="204-19-3"/>
    <n v="10"/>
    <s v="Otros para el sostenimiento de semovientes"/>
    <s v="CONSULTA GENERAL ( FRECUENCIA CARDIACA, FRECUENCIA RESPIRATORIA, PULSO, TIEMPO DE LLENADO CAPILAR, COLOR DE LAS MUCOSAS, INSPECCIÓN VISUAL GENERAL"/>
    <n v="70122005"/>
    <s v="MÍNIMA CUANTÍA"/>
    <n v="3"/>
    <n v="9"/>
    <n v="1"/>
    <n v="3000000"/>
    <s v="GLOBAL"/>
    <s v="NO SOLICITADAS"/>
  </r>
  <r>
    <x v="58"/>
    <s v="204-4-9"/>
    <n v="10"/>
    <s v="Materiales de construccion"/>
    <s v="CINTA VERDE DE ENMASCARAR  2&quot;"/>
    <n v="31201503"/>
    <s v="LICITACIÓN PÚBLICA"/>
    <n v="2"/>
    <n v="6"/>
    <n v="20"/>
    <n v="916400"/>
    <s v="UNIDAD"/>
    <s v="NO SOLICITADAS"/>
  </r>
  <r>
    <x v="58"/>
    <s v="204-4-9"/>
    <n v="10"/>
    <s v="Materiales de construccion"/>
    <s v="CINTA VERDE DE ENMASCARAR  1/2&quot;"/>
    <n v="31201503"/>
    <s v="LICITACIÓN PÚBLICA"/>
    <n v="2"/>
    <n v="6"/>
    <n v="20"/>
    <n v="224960"/>
    <s v="UNIDAD"/>
    <s v="NO SOLICITADAS"/>
  </r>
  <r>
    <x v="58"/>
    <s v="204-4-9"/>
    <n v="10"/>
    <s v="Materiales de construccion"/>
    <s v="CINTA VERDE DE ENMASCARAR  1&quot;"/>
    <n v="31201503"/>
    <s v="LICITACIÓN PÚBLICA"/>
    <n v="2"/>
    <n v="6"/>
    <n v="20"/>
    <n v="411560"/>
    <s v="UNIDAD"/>
    <s v="NO SOLICITADAS"/>
  </r>
  <r>
    <x v="58"/>
    <s v="204-4-9"/>
    <n v="10"/>
    <s v="Materiales de construccion"/>
    <s v="CINTA TEFLON 1/2"/>
    <n v="31201519"/>
    <s v="LICITACIÓN PÚBLICA"/>
    <n v="2"/>
    <n v="6"/>
    <n v="10"/>
    <n v="658000"/>
    <s v="UNIDAD"/>
    <s v="NO SOLICITADAS"/>
  </r>
  <r>
    <x v="58"/>
    <s v="204-4-15"/>
    <n v="16"/>
    <s v="Papeleria, utiles de escritorio y oficina"/>
    <s v="CINTA PARA IMPRESORA DE TARJETAS INTELIGENTES"/>
    <n v="44103112"/>
    <s v="MÍNIMA CUANTÍA"/>
    <n v="1"/>
    <n v="3"/>
    <n v="1"/>
    <n v="460054"/>
    <s v="UNIDAD"/>
    <s v="NO SOLICITADAS"/>
  </r>
  <r>
    <x v="58"/>
    <s v="204-4-9"/>
    <n v="10"/>
    <s v="Materiales de construccion"/>
    <s v="CINTA DE TELA 3M GRIS REF 6969 "/>
    <n v="31201523"/>
    <s v="LICITACIÓN PÚBLICA"/>
    <n v="2"/>
    <n v="6"/>
    <n v="2"/>
    <n v="312000"/>
    <s v="UNIDAD"/>
    <s v="NO SOLICITADAS"/>
  </r>
  <r>
    <x v="58"/>
    <s v="204-4-9"/>
    <n v="10"/>
    <s v="Materiales de construccion"/>
    <s v="CINTA ADHESIVA TRANSPARENTE DE 2&quot; "/>
    <n v="31201512"/>
    <s v="LICITACIÓN PÚBLICA"/>
    <n v="2"/>
    <n v="6"/>
    <n v="40"/>
    <n v="120000"/>
    <s v="UNIDAD"/>
    <s v="NO SOLICITADAS"/>
  </r>
  <r>
    <x v="58"/>
    <s v="204-4-9"/>
    <n v="10"/>
    <s v="Materiales de construccion"/>
    <s v="CINTA ADHESIVA DE ALTA VELOCIDAD REF 231 - PRESENTACION  2 IN X 60 YDS"/>
    <n v="31201531"/>
    <s v="LICITACIÓN PÚBLICA"/>
    <n v="2"/>
    <n v="6"/>
    <n v="2"/>
    <n v="284600"/>
    <s v="UNIDAD"/>
    <s v="NO SOLICITADAS"/>
  </r>
  <r>
    <x v="58"/>
    <s v="204-41-13"/>
    <n v="10"/>
    <s v="Otros gastos por adquisicion de servicios"/>
    <s v="CERTIFICACION REDES DE GAS INSTALACIONES GACAS"/>
    <n v="77102001"/>
    <s v="CONTRATACIÓN DIRECTA"/>
    <n v="2"/>
    <n v="10"/>
    <n v="1"/>
    <n v="3000000"/>
    <s v="GLOBAL"/>
    <s v=""/>
  </r>
  <r>
    <x v="58"/>
    <s v="204-4-17"/>
    <n v="16"/>
    <s v="Productos de aseo y limpieza"/>
    <s v="CEPILLOS PARA PAREDES"/>
    <n v="47131605"/>
    <s v="MÍNIMA CUANTÍA"/>
    <n v="1"/>
    <n v="3"/>
    <n v="8"/>
    <n v="39200"/>
    <s v="UNIDAD"/>
    <s v="NO SOLICITADAS"/>
  </r>
  <r>
    <x v="58"/>
    <s v="204-19-2"/>
    <n v="10"/>
    <s v="Sostenimiento de semovientes"/>
    <s v="CEPILLO ERGONOMICO PARA PEINAR CANINO"/>
    <n v="53131604"/>
    <s v="MÍNIMA CUANTÍA"/>
    <n v="3"/>
    <n v="9"/>
    <n v="4"/>
    <n v="68000"/>
    <s v="UNIDAD"/>
    <s v="NO SOLICITADAS"/>
  </r>
  <r>
    <x v="58"/>
    <s v="204-4-17"/>
    <n v="10"/>
    <s v="Productos de aseo y limpieza"/>
    <s v="CEPILLO BRONCE  KIT 3 PIEZAS"/>
    <n v="47131605"/>
    <s v="LICITACIÓN PÚBLICA"/>
    <n v="2"/>
    <n v="6"/>
    <n v="40"/>
    <n v="435006.8"/>
    <s v="UNIDAD"/>
    <s v="NO SOLICITADAS"/>
  </r>
  <r>
    <x v="58"/>
    <s v="204-1-3"/>
    <n v="10"/>
    <s v="Herramientas"/>
    <s v="CAUTIN GAS BUTANO REF YAS22A"/>
    <n v="23271806"/>
    <s v="LICITACIÓN PÚBLICA"/>
    <n v="2"/>
    <n v="6"/>
    <n v="2"/>
    <n v="590000"/>
    <s v="UNIDAD"/>
    <s v="NO SOLICITADAS"/>
  </r>
  <r>
    <x v="58"/>
    <s v="204-4-17"/>
    <n v="16"/>
    <s v="Productos de aseo y limpieza"/>
    <s v="CARRO DE TRANSPORTE ELEMENTOS ASEO"/>
    <n v="47121500"/>
    <s v="MÍNIMA CUANTÍA"/>
    <n v="1"/>
    <n v="3"/>
    <n v="2"/>
    <n v="469800"/>
    <s v="UNIDAD"/>
    <s v="NO SOLICITADAS"/>
  </r>
  <r>
    <x v="58"/>
    <s v="204-4-3"/>
    <n v="16"/>
    <s v="Elementos de alojamiento y campaña"/>
    <s v="CARPAS TARIMA"/>
    <n v="49121503"/>
    <s v="MÍNIMA CUANTÍA"/>
    <n v="6"/>
    <n v="7"/>
    <n v="5"/>
    <n v="23324000"/>
    <s v="UNIDAD"/>
    <s v="NO SOLICITADAS"/>
  </r>
  <r>
    <x v="58"/>
    <s v="204-4-17"/>
    <n v="16"/>
    <s v="Productos de aseo y limpieza"/>
    <s v="CANECA BASURA DE  110 LTS"/>
    <n v="47121804"/>
    <s v="MÍNIMA CUANTÍA"/>
    <n v="1"/>
    <n v="3"/>
    <n v="8"/>
    <n v="689600"/>
    <s v="UNIDAD"/>
    <s v="NO SOLICITADAS"/>
  </r>
  <r>
    <x v="58"/>
    <s v="204-1-4"/>
    <n v="10"/>
    <s v="Audiovisuales y accesorios"/>
    <s v="CAMARA FOTOGRAFICA"/>
    <n v="45121500"/>
    <s v="MÍNIMA CUANTÍA"/>
    <n v="5"/>
    <n v="6"/>
    <n v="1"/>
    <n v="2324250"/>
    <s v="UNIDAD"/>
    <s v="NO SOLICITADAS"/>
  </r>
  <r>
    <x v="58"/>
    <s v="204-1-3"/>
    <n v="10"/>
    <s v="Herramientas"/>
    <s v="CALIBRAR DE PESION DE AIRE REF YA258"/>
    <n v="41112403"/>
    <s v="LICITACIÓN PÚBLICA"/>
    <n v="2"/>
    <n v="6"/>
    <n v="2"/>
    <n v="850650"/>
    <s v="UNIDAD"/>
    <s v="NO SOLICITADAS"/>
  </r>
  <r>
    <x v="58"/>
    <s v="204-1-3"/>
    <n v="10"/>
    <s v="Herramientas"/>
    <s v="CALIBRADOR DE GALGAS EN PULGADAS REF FB-326B"/>
    <n v="41111617"/>
    <s v="LICITACIÓN PÚBLICA"/>
    <n v="2"/>
    <n v="6"/>
    <n v="2"/>
    <n v="113654"/>
    <s v="UNIDAD"/>
    <s v="NO SOLICITADAS"/>
  </r>
  <r>
    <x v="58"/>
    <s v="204-4-23"/>
    <n v="10"/>
    <s v="Otros materiales y suministros"/>
    <s v="CAJAS DE CARTÓN 80CMX80CMX80CM"/>
    <n v="24121503"/>
    <s v="LICITACIÓN PÚBLICA"/>
    <n v="2"/>
    <n v="6"/>
    <n v="50"/>
    <n v="350620"/>
    <s v="UNIDAD"/>
    <s v="NO SOLICITADAS"/>
  </r>
  <r>
    <x v="58"/>
    <s v="204-4-23"/>
    <n v="10"/>
    <s v="Otros materiales y suministros"/>
    <s v="CAJAS DE CARTÓN  40CMX40CMX40CM"/>
    <n v="24121503"/>
    <s v="LICITACIÓN PÚBLICA"/>
    <n v="2"/>
    <n v="6"/>
    <n v="50"/>
    <n v="556518"/>
    <s v="UNIDAD"/>
    <s v="NO SOLICITADAS"/>
  </r>
  <r>
    <x v="58"/>
    <s v="204-4-23"/>
    <n v="10"/>
    <s v="Otros materiales y suministros"/>
    <s v="CAJAS DE CARTÓN  20CMX15CMX15CM"/>
    <n v="24121503"/>
    <s v="LICITACIÓN PÚBLICA"/>
    <n v="2"/>
    <n v="6"/>
    <n v="50"/>
    <n v="627411"/>
    <s v="UNIDAD"/>
    <s v="NO SOLICITADAS"/>
  </r>
  <r>
    <x v="58"/>
    <s v="204-2-2"/>
    <n v="10"/>
    <s v="Mobiliario y enseres"/>
    <s v="CAJA ORGANIZADORA PLASTICA HERMETICA PARA LA COMIDA DEL SEMOVIENTE CANINO 65 LITROS"/>
    <n v="56111804"/>
    <s v="MÍNIMA CUANTÍA"/>
    <n v="3"/>
    <n v="9"/>
    <n v="3"/>
    <n v="99000"/>
    <s v="UNIDAD"/>
    <s v="NO SOLICITADAS"/>
  </r>
  <r>
    <x v="58"/>
    <s v="204-4-9"/>
    <n v="10"/>
    <s v="Materiales de construccion"/>
    <s v="BROCHA NYLON 2&quot;"/>
    <n v="31211904"/>
    <s v="LICITACIÓN PÚBLICA"/>
    <n v="2"/>
    <n v="6"/>
    <n v="30"/>
    <n v="343500"/>
    <s v="UNIDAD"/>
    <s v="NO SOLICITADAS"/>
  </r>
  <r>
    <x v="58"/>
    <s v="204-4-9"/>
    <n v="10"/>
    <s v="Materiales de construccion"/>
    <s v="BROCHA NYLON 1&quot;"/>
    <n v="31211904"/>
    <s v="LICITACIÓN PÚBLICA"/>
    <n v="2"/>
    <n v="6"/>
    <n v="30"/>
    <n v="303000"/>
    <s v="UNIDAD"/>
    <s v="NO SOLICITADAS"/>
  </r>
  <r>
    <x v="58"/>
    <s v="204-4-20"/>
    <n v="10"/>
    <s v="Repuestos"/>
    <s v="BROCA DE COBALTO DE 5/32¨"/>
    <n v="27112841"/>
    <s v="LICITACIÓN PÚBLICA"/>
    <n v="2"/>
    <n v="6"/>
    <n v="10"/>
    <n v="74116.2"/>
    <s v="UNIDAD"/>
    <s v="NO SOLICITADAS"/>
  </r>
  <r>
    <x v="58"/>
    <s v="204-4-20"/>
    <n v="10"/>
    <s v="Repuestos"/>
    <s v="BROCA DE COBALTO DE 3/32¨"/>
    <n v="27112841"/>
    <s v="LICITACIÓN PÚBLICA"/>
    <n v="2"/>
    <n v="6"/>
    <n v="10"/>
    <n v="74116.2"/>
    <s v="UNIDAD"/>
    <s v="NO SOLICITADAS"/>
  </r>
  <r>
    <x v="58"/>
    <s v="204-4-20"/>
    <n v="10"/>
    <s v="Repuestos"/>
    <s v="BROCA DE COBALTO DE 3/16¨"/>
    <n v="27112841"/>
    <s v="LICITACIÓN PÚBLICA"/>
    <n v="2"/>
    <n v="6"/>
    <n v="10"/>
    <n v="74116.2"/>
    <s v="UNIDAD"/>
    <s v="NO SOLICITADAS"/>
  </r>
  <r>
    <x v="58"/>
    <s v="204-4-20"/>
    <n v="10"/>
    <s v="Repuestos"/>
    <s v="BROCA DE COBALTO DE 1/8¨"/>
    <n v="27112841"/>
    <s v="LICITACIÓN PÚBLICA"/>
    <n v="2"/>
    <n v="6"/>
    <n v="10"/>
    <n v="74116.2"/>
    <s v="UNIDAD"/>
    <s v="NO SOLICITADAS"/>
  </r>
  <r>
    <x v="58"/>
    <s v="204-4-9"/>
    <n v="10"/>
    <s v="Materiales de construccion"/>
    <s v="BRIDA PLASTICA 200 MM"/>
    <n v="31162414"/>
    <s v="LICITACIÓN PÚBLICA"/>
    <n v="2"/>
    <n v="6"/>
    <n v="400"/>
    <n v="224000"/>
    <s v="UNIDAD"/>
    <s v="NO SOLICITADAS"/>
  </r>
  <r>
    <x v="58"/>
    <s v="204-4-9"/>
    <n v="10"/>
    <s v="Materiales de construccion"/>
    <s v="BRIDA PLASTICA 100 MM"/>
    <n v="31162414"/>
    <s v="LICITACIÓN PÚBLICA"/>
    <n v="2"/>
    <n v="6"/>
    <n v="400"/>
    <n v="440800"/>
    <s v="UNIDAD"/>
    <s v="NO SOLICITADAS"/>
  </r>
  <r>
    <x v="58"/>
    <s v="204-4-9"/>
    <n v="10"/>
    <s v="Materiales de construccion"/>
    <s v="BRIDA PLASTICA  370 MM"/>
    <n v="31162414"/>
    <s v="LICITACIÓN PÚBLICA"/>
    <n v="2"/>
    <n v="6"/>
    <n v="200"/>
    <n v="290000"/>
    <s v="UNIDAD"/>
    <s v="NO SOLICITADAS"/>
  </r>
  <r>
    <x v="58"/>
    <s v="204-4-20"/>
    <n v="10"/>
    <s v="Repuestos"/>
    <s v="BOMBA DE INYECCION"/>
    <n v="26101742"/>
    <s v="MÍNIMA CUANTÍA"/>
    <n v="6"/>
    <n v="7"/>
    <n v="1"/>
    <n v="21742987.420000002"/>
    <s v="UNIDAD"/>
    <s v="NO SOLICITADAS"/>
  </r>
  <r>
    <x v="58"/>
    <s v="204-4-23"/>
    <n v="10"/>
    <s v="Otros materiales y suministros"/>
    <s v="BOLSAS PLÁSTICAS AUTOSELLADO 20 X 25 CM"/>
    <n v="24111503"/>
    <s v="LICITACIÓN PÚBLICA"/>
    <n v="2"/>
    <n v="6"/>
    <n v="400"/>
    <n v="190160"/>
    <s v="UNIDAD"/>
    <s v="NO SOLICITADAS"/>
  </r>
  <r>
    <x v="58"/>
    <s v="204-4-23"/>
    <n v="10"/>
    <s v="Otros materiales y suministros"/>
    <s v="BOLSAS PLÁSTICAS AUTOSELLADO 12 X 25 CM"/>
    <n v="24111503"/>
    <s v="LICITACIÓN PÚBLICA"/>
    <n v="2"/>
    <n v="6"/>
    <n v="400"/>
    <n v="143448"/>
    <s v="UNIDAD"/>
    <s v="NO SOLICITADAS"/>
  </r>
  <r>
    <x v="58"/>
    <s v="204-4-23"/>
    <n v="10"/>
    <s v="Otros materiales y suministros"/>
    <s v="BATERIAS ALCALINAS AA PARA VISORES NOCTURNOS Y TERMICOS "/>
    <n v="26111702"/>
    <s v="MÍNIMA CUANTÍA"/>
    <n v="2"/>
    <n v="3"/>
    <n v="768"/>
    <n v="2688000"/>
    <s v="UNIDAD"/>
    <s v="NO SOLICITADAS"/>
  </r>
  <r>
    <x v="58"/>
    <s v="204-4-9"/>
    <n v="10"/>
    <s v="Materiales de construccion"/>
    <s v="BATERÍA  AA X PAR ALKALINA ENERGIZER"/>
    <n v="26111702"/>
    <s v="LICITACIÓN PÚBLICA"/>
    <n v="2"/>
    <n v="6"/>
    <n v="70"/>
    <n v="1092000"/>
    <s v="UNIDAD"/>
    <s v="NO SOLICITADAS"/>
  </r>
  <r>
    <x v="58"/>
    <s v="204-4-23"/>
    <n v="10"/>
    <s v="Otros materiales y suministros"/>
    <s v="BANDERINES"/>
    <n v="55121715"/>
    <s v="MÍNIMA CUANTÍA"/>
    <n v="3"/>
    <n v="2"/>
    <n v="8"/>
    <n v="571200"/>
    <s v="UNIDAD"/>
    <s v="NO SOLICITADAS"/>
  </r>
  <r>
    <x v="58"/>
    <s v="204-4-23"/>
    <n v="10"/>
    <s v="Otros materiales y suministros"/>
    <s v="BANDERAS "/>
    <n v="55121715"/>
    <s v="MÍNIMA CUANTÍA"/>
    <n v="3"/>
    <n v="2"/>
    <n v="2"/>
    <n v="580720"/>
    <s v="UNIDAD"/>
    <s v="NO SOLICITADAS"/>
  </r>
  <r>
    <x v="58"/>
    <s v="204-1-3"/>
    <n v="10"/>
    <s v="Herramientas"/>
    <s v="BALDE CONSTRUCCIÓN  INTERGRIFOS"/>
    <n v="47121804"/>
    <s v="MÍNIMA CUANTÍA"/>
    <n v="2"/>
    <n v="3"/>
    <n v="1"/>
    <n v="11000"/>
    <s v="UNIDAD"/>
    <s v="NO SOLICITADAS"/>
  </r>
  <r>
    <x v="58"/>
    <s v="204-1-3"/>
    <n v="10"/>
    <s v="Herramientas"/>
    <s v="BALANZA MECANICA TRIPLE BRAZO CON JUEGO DE PESAS REF MB-2610"/>
    <n v="41111503"/>
    <s v="LICITACIÓN PÚBLICA"/>
    <n v="2"/>
    <n v="6"/>
    <n v="1"/>
    <n v="702894"/>
    <s v="UNIDAD"/>
    <s v="NO SOLICITADAS"/>
  </r>
  <r>
    <x v="58"/>
    <s v="204-11-2"/>
    <n v="10"/>
    <s v="Viaticos y gastos de viaje al interior"/>
    <s v="AUXILIO DE MARCHA Y TRANSPORTE POR CARRETERA  PERSONAL DE SOLDADOS PLANILLA 3"/>
    <n v="78111800"/>
    <s v="SOLICITUD DE INFORMACIÓN A LOS PROVEEDORES"/>
    <n v="3"/>
    <n v="4"/>
    <n v="1"/>
    <n v="1900734"/>
    <s v="GLOBAL"/>
    <s v="NO SOLICITADAS"/>
  </r>
  <r>
    <x v="58"/>
    <s v="204-11-2"/>
    <n v="10"/>
    <s v="Viaticos y gastos de viaje al interior"/>
    <s v="AUXILIO DE MARCHA Y TRANSPORTE POR CARRETERA  PERSONAL DE SOLDADOS PLANILLA 2"/>
    <n v="78111800"/>
    <s v="SOLICITUD DE INFORMACIÓN A LOS PROVEEDORES"/>
    <n v="3"/>
    <n v="3"/>
    <n v="1"/>
    <n v="541337"/>
    <s v="GLOBAL"/>
    <s v="NO SOLICITADAS"/>
  </r>
  <r>
    <x v="58"/>
    <s v="204-11-2"/>
    <n v="10"/>
    <s v="Viaticos y gastos de viaje al interior"/>
    <s v="AUXILIO DE MARCHA Y TRANSPORTE POR CARRETERA  PERSONAL DE SOLDADOS PLANILLA 1"/>
    <n v="78111800"/>
    <s v="SOLICITUD DE INFORMACIÓN A LOS PROVEEDORES"/>
    <n v="2"/>
    <n v="2"/>
    <n v="1"/>
    <n v="226727"/>
    <s v="GLOBAL"/>
    <s v="NO SOLICITADAS"/>
  </r>
  <r>
    <x v="58"/>
    <s v="204-4-17"/>
    <n v="10"/>
    <s v="Productos de aseo y limpieza"/>
    <s v="ATOMIZADOR PLÁSTICO MULTIUSO 400ML"/>
    <n v="40141742"/>
    <s v="LICITACIÓN PÚBLICA"/>
    <n v="2"/>
    <n v="6"/>
    <n v="60"/>
    <n v="132682.20000000001"/>
    <s v="UNIDAD"/>
    <s v="NO SOLICITADAS"/>
  </r>
  <r>
    <x v="58"/>
    <s v="204-2-2"/>
    <n v="10"/>
    <s v="Mobiliario y enseres"/>
    <s v="ASTAS"/>
    <n v="55121715"/>
    <s v="MÍNIMA CUANTÍA"/>
    <n v="1"/>
    <n v="3"/>
    <n v="2"/>
    <n v="201880"/>
    <s v="UNIDAD"/>
    <s v="NO SOLICITADAS"/>
  </r>
  <r>
    <x v="58"/>
    <s v="204-1-3"/>
    <n v="10"/>
    <s v="Herramientas"/>
    <s v="APLICADOR DE PINTURA REF BF105"/>
    <n v="41111617"/>
    <s v="LICITACIÓN PÚBLICA"/>
    <n v="2"/>
    <n v="6"/>
    <n v="1"/>
    <n v="659622"/>
    <s v="UNIDAD"/>
    <s v="NO SOLICITADAS"/>
  </r>
  <r>
    <x v="58"/>
    <s v="204-4-23"/>
    <n v="10"/>
    <s v="Otros materiales y suministros"/>
    <s v="ANTICONGELANTE TKS- FLUID  DTD406B"/>
    <n v="15121807"/>
    <s v="LICITACIÓN PÚBLICA"/>
    <n v="2"/>
    <n v="6"/>
    <n v="702"/>
    <n v="54861608.880000003"/>
    <s v="UNIDAD"/>
    <s v="NO SOLICITADAS"/>
  </r>
  <r>
    <x v="58"/>
    <s v="204-4-17"/>
    <n v="16"/>
    <s v="Productos de aseo y limpieza"/>
    <s v="AMBIENTADOR PARA PISO"/>
    <n v="47131801"/>
    <s v="MÍNIMA CUANTÍA"/>
    <n v="1"/>
    <n v="3"/>
    <n v="51"/>
    <n v="236299.99999999997"/>
    <s v="LITRO"/>
    <s v="NO SOLICITADAS"/>
  </r>
  <r>
    <x v="58"/>
    <s v="204-4-12"/>
    <n v="10"/>
    <s v="Materiales reactivos de laboratorio y químicos"/>
    <s v="ALODINE PASIVADOR CORROSIÓN P/N 5700 DESOXIDANTE"/>
    <n v="12164201"/>
    <s v="LICITACIÓN PÚBLICA"/>
    <n v="2"/>
    <n v="6"/>
    <n v="3"/>
    <n v="669330"/>
    <s v="GALON"/>
    <s v="NO SOLICITADAS"/>
  </r>
  <r>
    <x v="58"/>
    <s v="204-1-3"/>
    <n v="10"/>
    <s v="Herramientas"/>
    <s v="ALICATE DE CORTE U CORTAFRIO"/>
    <n v="27111901"/>
    <s v="MÍNIMA CUANTÍA"/>
    <n v="2"/>
    <n v="3"/>
    <n v="1"/>
    <n v="55000"/>
    <s v="UNIDAD"/>
    <s v="NO SOLICITADAS"/>
  </r>
  <r>
    <x v="58"/>
    <s v="204-1-3"/>
    <n v="10"/>
    <s v="Herramientas"/>
    <s v="ALICATE AISLADO"/>
    <n v="27112135"/>
    <s v="MÍNIMA CUANTÍA"/>
    <n v="2"/>
    <n v="3"/>
    <n v="1"/>
    <n v="66000"/>
    <s v="UNIDAD"/>
    <s v="NO SOLICITADAS"/>
  </r>
  <r>
    <x v="58"/>
    <s v="204-4-17"/>
    <n v="10"/>
    <s v="Productos de aseo y limpieza"/>
    <s v="ALCOHOL ISOPROPILICO  (DEL 70 A 90% DE CONCENTRACIÓN)"/>
    <n v="12352104"/>
    <s v="LICITACIÓN PÚBLICA"/>
    <n v="2"/>
    <n v="6"/>
    <n v="110"/>
    <n v="3444999.8"/>
    <s v="GALON"/>
    <s v="NO SOLICITADAS"/>
  </r>
  <r>
    <x v="58"/>
    <s v="204-4-17"/>
    <n v="10"/>
    <s v="Productos de aseo y limpieza"/>
    <s v="ALCOHOL DESNATURALIZADO "/>
    <n v="12352104"/>
    <s v="LICITACIÓN PÚBLICA"/>
    <n v="2"/>
    <n v="6"/>
    <n v="9"/>
    <n v="294932.88"/>
    <s v="GALON"/>
    <s v="NO SOLICITADAS"/>
  </r>
  <r>
    <x v="58"/>
    <s v="204-4-23"/>
    <n v="10"/>
    <s v="Otros materiales y suministros"/>
    <s v="ALAMBRE DE FRENADO CAL  0.40 AERONAUTICO"/>
    <n v="26121508"/>
    <s v="LICITACIÓN PÚBLICA"/>
    <n v="2"/>
    <n v="6"/>
    <n v="5"/>
    <n v="361101.45000000007"/>
    <s v="UNIDAD"/>
    <s v="NO SOLICITADAS"/>
  </r>
  <r>
    <x v="58"/>
    <s v="204-4-23"/>
    <n v="10"/>
    <s v="Otros materiales y suministros"/>
    <s v="ALAMBRE DE FRENADO CAL  0.32 AERONAUTICO "/>
    <n v="26121508"/>
    <s v="LICITACIÓN PÚBLICA"/>
    <n v="2"/>
    <n v="6"/>
    <n v="25"/>
    <n v="1771546.2500000002"/>
    <s v="UNIDAD"/>
    <s v="NO SOLICITADAS"/>
  </r>
  <r>
    <x v="58"/>
    <s v="204-4-23"/>
    <n v="10"/>
    <s v="Otros materiales y suministros"/>
    <s v="ALAMBRE DE FRENADO CAL  0.25 AERONAUTICO "/>
    <n v="26121508"/>
    <s v="LICITACIÓN PÚBLICA"/>
    <n v="2"/>
    <n v="6"/>
    <n v="5"/>
    <n v="354309.25"/>
    <s v="UNIDAD"/>
    <s v="NO SOLICITADAS"/>
  </r>
  <r>
    <x v="58"/>
    <s v="204-4-23"/>
    <n v="10"/>
    <s v="Otros materiales y suministros"/>
    <s v="AGUA DESMINERALIZADA PARA BATERIA - TAMAÑO 750 CM 3"/>
    <n v="41104213"/>
    <s v="LICITACIÓN PÚBLICA"/>
    <n v="2"/>
    <n v="6"/>
    <n v="20"/>
    <n v="233486"/>
    <s v="UNIDAD"/>
    <s v="NO SOLICITADAS"/>
  </r>
  <r>
    <x v="58"/>
    <s v="204-1-3"/>
    <n v="10"/>
    <s v="Herramientas"/>
    <s v="AEROGRAFO TRABAJO INDUSTRIAL 600 CC"/>
    <n v="60121253"/>
    <s v="MÍNIMA CUANTÍA"/>
    <n v="2"/>
    <n v="3"/>
    <n v="1"/>
    <n v="77000"/>
    <s v="UNIDAD"/>
    <s v="NO SOLICITADAS"/>
  </r>
  <r>
    <x v="58"/>
    <s v="204-4-23"/>
    <n v="10"/>
    <s v="Otros materiales y suministros"/>
    <s v="ADQUISICION DE MATERIALES ELECTRICOS PARA EL GRUPO AEREO DEL CASANARE HASTA AGOTAR EL PRESUPUESTO OFICIAL ASIGNADO."/>
    <n v="40141700"/>
    <s v="MÍNIMA CUANTÍA"/>
    <n v="2"/>
    <n v="10"/>
    <n v="1"/>
    <n v="35000000"/>
    <s v="GLOBAL"/>
    <s v="NO SOLICITADAS"/>
  </r>
  <r>
    <x v="58"/>
    <s v="204-4-23"/>
    <n v="10"/>
    <s v="Otros materiales y suministros"/>
    <s v="ADHESIVO EN AEROSOL MULTIPROPÓSITO - PRESENTACION 400 ML"/>
    <n v="31201621"/>
    <s v="LICITACIÓN PÚBLICA"/>
    <n v="2"/>
    <n v="6"/>
    <n v="12"/>
    <n v="848177.39999999991"/>
    <s v="UNIDAD"/>
    <s v="NO SOLICITADAS"/>
  </r>
  <r>
    <x v="58"/>
    <s v="204-5-1"/>
    <n v="16"/>
    <s v="Mantenimiento de bienes inmuebles"/>
    <s v="ADECUACIÓN Y AMPLIACIÓN DEL CASINO, GIMNASIO Y BAR PARA OFICIALES Y SUBOFICIALES DEL GACAS"/>
    <n v="72101507"/>
    <s v="SELECCIÓN ABREVIADA MENOR CUANTÍA"/>
    <n v="5"/>
    <n v="10"/>
    <n v="1"/>
    <n v="572994843"/>
    <s v="GLOBAL"/>
    <s v="NO SOLICITADAS"/>
  </r>
  <r>
    <x v="58"/>
    <s v="204-4-23"/>
    <n v="10"/>
    <s v="Otros materiales y suministros"/>
    <s v=" PRIMER PARA AVIACION  AEROSOL VERDE DE 400 ML"/>
    <n v="12164201"/>
    <s v="LICITACIÓN PÚBLICA"/>
    <n v="2"/>
    <n v="6"/>
    <n v="40"/>
    <n v="2119639.6"/>
    <s v="UNIDAD"/>
    <s v="NO SOLICITADAS"/>
  </r>
  <r>
    <x v="58"/>
    <s v="204-4-17"/>
    <n v="10"/>
    <s v="Productos de aseo y limpieza"/>
    <s v="SHAMPOO PARA LAVADO AERONAVES"/>
    <n v="15121517"/>
    <s v="MÍNIMA CUANTÍA"/>
    <n v="1"/>
    <n v="6"/>
    <n v="220"/>
    <n v="14646139.199999999"/>
    <s v="GALON"/>
    <s v="NO SOLICITADAS"/>
  </r>
  <r>
    <x v="58"/>
    <s v="204-4-23"/>
    <n v="10"/>
    <s v="Otros materiales y suministros"/>
    <s v="TELA VINILICA VALENCIA COLOR GRIS "/>
    <n v="11162113"/>
    <s v="MÍNIMA CUANTÍA"/>
    <n v="1"/>
    <n v="6"/>
    <n v="100"/>
    <n v="12699811"/>
    <s v="METRO "/>
    <s v=""/>
  </r>
  <r>
    <x v="58"/>
    <s v="204-4-23"/>
    <n v="10"/>
    <s v="Otros materiales y suministros"/>
    <s v="ESPUMA DE 1/4 MP 55H ANTIFLAMA"/>
    <n v="13101504"/>
    <s v="MÍNIMA CUANTÍA"/>
    <n v="1"/>
    <n v="6"/>
    <n v="7"/>
    <n v="12427317.07"/>
    <s v="ROLLO"/>
    <s v=""/>
  </r>
  <r>
    <x v="58"/>
    <s v="204-4-23"/>
    <n v="10"/>
    <s v="Otros materiales y suministros"/>
    <s v="ESPUMA DE 2&quot; MP 55H ANTIFLAMA "/>
    <n v="13101504"/>
    <s v="MÍNIMA CUANTÍA"/>
    <n v="1"/>
    <n v="6"/>
    <n v="20"/>
    <n v="22223500"/>
    <s v="LAMINA"/>
    <s v=""/>
  </r>
  <r>
    <x v="58"/>
    <s v="204-4-23"/>
    <n v="10"/>
    <s v="Otros materiales y suministros"/>
    <s v="LIENZO BLANCO ANTIFLAMA "/>
    <n v="11162113"/>
    <s v="MÍNIMA CUANTÍA"/>
    <n v="1"/>
    <n v="6"/>
    <n v="49"/>
    <n v="5108643.96"/>
    <s v="METRO "/>
    <s v=""/>
  </r>
  <r>
    <x v="58"/>
    <s v="204-4-23"/>
    <n v="10"/>
    <s v="Otros materiales y suministros"/>
    <s v="ELASTICO DE 1&quot;"/>
    <n v="11162117"/>
    <s v="MÍNIMA CUANTÍA"/>
    <n v="1"/>
    <n v="6"/>
    <n v="1"/>
    <n v="90277.09"/>
    <s v="ROLLO"/>
    <s v=""/>
  </r>
  <r>
    <x v="58"/>
    <s v="204-4-23"/>
    <n v="10"/>
    <s v="Otros materiales y suministros"/>
    <s v="VELCRO HEMBRA 2&quot; COLOR GRIS ANTIFLAMA "/>
    <n v="11162114"/>
    <s v="MÍNIMA CUANTÍA"/>
    <n v="1"/>
    <n v="6"/>
    <n v="1"/>
    <n v="238441.97"/>
    <s v="ROLLO"/>
    <s v=""/>
  </r>
  <r>
    <x v="58"/>
    <s v="204-4-23"/>
    <n v="10"/>
    <s v="Otros materiales y suministros"/>
    <s v="VELCRO MACHO 2&quot; COLOR GRIS ANTIFLAMA "/>
    <n v="11162114"/>
    <s v="MÍNIMA CUANTÍA"/>
    <n v="1"/>
    <n v="6"/>
    <n v="1"/>
    <n v="238441.97"/>
    <s v="ROLLO"/>
    <s v=""/>
  </r>
  <r>
    <x v="58"/>
    <s v="204-4-23"/>
    <n v="10"/>
    <s v="Otros materiales y suministros"/>
    <s v="VELCRO HEMBRA 2&quot; COLOR NEGRO ANTIFLAMA "/>
    <n v="11162114"/>
    <s v="MÍNIMA CUANTÍA"/>
    <n v="1"/>
    <n v="6"/>
    <n v="1"/>
    <n v="238441.97"/>
    <s v="ROLLO"/>
    <s v=""/>
  </r>
  <r>
    <x v="58"/>
    <s v="204-4-23"/>
    <n v="10"/>
    <s v="Otros materiales y suministros"/>
    <s v="VELCRO MACHO 2&quot; COLOR NEGRO ANTIFLAMA "/>
    <n v="11162114"/>
    <s v="MÍNIMA CUANTÍA"/>
    <n v="1"/>
    <n v="6"/>
    <n v="1"/>
    <n v="238441.97"/>
    <s v="ROLLO"/>
    <s v=""/>
  </r>
  <r>
    <x v="58"/>
    <s v="204-4-23"/>
    <n v="10"/>
    <s v="Otros materiales y suministros"/>
    <s v="HILO CALIBRE 40 "/>
    <n v="11151709"/>
    <s v="MÍNIMA CUANTÍA"/>
    <n v="1"/>
    <n v="6"/>
    <n v="21"/>
    <n v="1313781.8400000001"/>
    <s v="ROLLO "/>
    <s v=""/>
  </r>
  <r>
    <x v="58"/>
    <s v="204-4-23"/>
    <n v="10"/>
    <s v="Otros materiales y suministros"/>
    <s v="TAPETE PARA PISO DE  AERONAVES "/>
    <n v="11162113"/>
    <s v="MÍNIMA CUANTÍA"/>
    <n v="1"/>
    <n v="6"/>
    <n v="1"/>
    <n v="11096102.050000001"/>
    <s v="ROLLO "/>
    <s v=""/>
  </r>
  <r>
    <x v="58"/>
    <s v="204-4-23"/>
    <n v="10"/>
    <s v="Otros materiales y suministros"/>
    <s v="SOBRANTES APROPIACION  A DILOA"/>
    <n v="11162113"/>
    <s v="MÍNIMA CUANTÍA"/>
    <n v="1"/>
    <n v="6"/>
    <n v="1"/>
    <n v="6098.63"/>
    <s v="ROLLO "/>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55" firstHeaderRow="1" firstDataRow="1" firstDataCol="1" rowPageCount="1" colPageCount="1"/>
  <pivotFields count="13">
    <pivotField axis="axisRow" showAll="0">
      <items count="52">
        <item x="27"/>
        <item x="37"/>
        <item x="28"/>
        <item x="29"/>
        <item x="30"/>
        <item x="31"/>
        <item x="32"/>
        <item x="33"/>
        <item x="34"/>
        <item x="35"/>
        <item x="0"/>
        <item x="1"/>
        <item x="2"/>
        <item x="3"/>
        <item x="4"/>
        <item x="5"/>
        <item x="6"/>
        <item x="7"/>
        <item x="21"/>
        <item x="16"/>
        <item x="22"/>
        <item x="17"/>
        <item x="18"/>
        <item x="8"/>
        <item x="40"/>
        <item x="9"/>
        <item x="43"/>
        <item x="10"/>
        <item x="42"/>
        <item x="11"/>
        <item x="12"/>
        <item x="13"/>
        <item x="14"/>
        <item x="15"/>
        <item x="45"/>
        <item x="46"/>
        <item x="47"/>
        <item x="39"/>
        <item x="38"/>
        <item x="19"/>
        <item x="41"/>
        <item x="20"/>
        <item x="23"/>
        <item x="50"/>
        <item x="24"/>
        <item x="25"/>
        <item x="26"/>
        <item x="44"/>
        <item x="48"/>
        <item x="49"/>
        <item x="36"/>
        <item t="default"/>
      </items>
    </pivotField>
    <pivotField axis="axisPage" showAll="0">
      <items count="143">
        <item x="0"/>
        <item x="1"/>
        <item x="83"/>
        <item x="91"/>
        <item x="92"/>
        <item x="93"/>
        <item x="94"/>
        <item x="95"/>
        <item x="96"/>
        <item x="97"/>
        <item x="84"/>
        <item x="85"/>
        <item x="86"/>
        <item x="87"/>
        <item x="88"/>
        <item x="89"/>
        <item x="90"/>
        <item x="126"/>
        <item x="139"/>
        <item x="130"/>
        <item x="141"/>
        <item x="140"/>
        <item x="135"/>
        <item x="138"/>
        <item x="128"/>
        <item x="129"/>
        <item x="134"/>
        <item x="132"/>
        <item x="133"/>
        <item x="136"/>
        <item x="137"/>
        <item x="131"/>
        <item x="2"/>
        <item x="3"/>
        <item x="4"/>
        <item x="5"/>
        <item x="75"/>
        <item x="99"/>
        <item x="70"/>
        <item x="11"/>
        <item x="109"/>
        <item x="77"/>
        <item x="50"/>
        <item x="12"/>
        <item x="13"/>
        <item x="14"/>
        <item x="6"/>
        <item x="15"/>
        <item x="16"/>
        <item x="80"/>
        <item x="17"/>
        <item x="65"/>
        <item x="7"/>
        <item x="119"/>
        <item x="8"/>
        <item x="9"/>
        <item x="111"/>
        <item x="10"/>
        <item x="51"/>
        <item x="52"/>
        <item x="53"/>
        <item x="125"/>
        <item x="114"/>
        <item x="18"/>
        <item x="54"/>
        <item x="79"/>
        <item x="81"/>
        <item x="68"/>
        <item x="55"/>
        <item x="56"/>
        <item x="57"/>
        <item x="69"/>
        <item x="19"/>
        <item x="120"/>
        <item x="123"/>
        <item x="115"/>
        <item x="66"/>
        <item x="20"/>
        <item x="122"/>
        <item x="118"/>
        <item x="21"/>
        <item x="27"/>
        <item x="110"/>
        <item x="82"/>
        <item x="58"/>
        <item x="121"/>
        <item x="63"/>
        <item x="28"/>
        <item x="112"/>
        <item x="98"/>
        <item x="76"/>
        <item x="71"/>
        <item x="29"/>
        <item x="72"/>
        <item x="30"/>
        <item x="78"/>
        <item x="113"/>
        <item x="22"/>
        <item x="31"/>
        <item x="32"/>
        <item x="33"/>
        <item x="34"/>
        <item x="23"/>
        <item x="24"/>
        <item x="25"/>
        <item x="64"/>
        <item x="26"/>
        <item x="35"/>
        <item x="103"/>
        <item x="42"/>
        <item x="102"/>
        <item x="73"/>
        <item x="36"/>
        <item x="67"/>
        <item x="37"/>
        <item x="38"/>
        <item x="39"/>
        <item x="40"/>
        <item x="41"/>
        <item x="59"/>
        <item x="43"/>
        <item x="60"/>
        <item x="100"/>
        <item x="44"/>
        <item x="116"/>
        <item x="101"/>
        <item x="45"/>
        <item x="104"/>
        <item x="74"/>
        <item x="61"/>
        <item x="46"/>
        <item x="47"/>
        <item x="62"/>
        <item x="105"/>
        <item x="48"/>
        <item x="49"/>
        <item x="108"/>
        <item x="106"/>
        <item x="117"/>
        <item x="124"/>
        <item x="107"/>
        <item x="127"/>
        <item t="default"/>
      </items>
    </pivotField>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Items count="1">
    <i/>
  </colItems>
  <pageFields count="1">
    <pageField fld="1" hier="-1"/>
  </pageFields>
  <dataFields count="1">
    <dataField name="Suma de Valor Presupuesto Apropiado" fld="10" baseField="0" baseItem="0"/>
  </dataFields>
  <formats count="16">
    <format dxfId="31">
      <pivotArea collapsedLevelsAreSubtotals="1" fieldPosition="0">
        <references count="1">
          <reference field="0" count="1">
            <x v="41"/>
          </reference>
        </references>
      </pivotArea>
    </format>
    <format dxfId="30">
      <pivotArea dataOnly="0" labelOnly="1" fieldPosition="0">
        <references count="1">
          <reference field="0" count="1">
            <x v="41"/>
          </reference>
        </references>
      </pivotArea>
    </format>
    <format dxfId="29">
      <pivotArea collapsedLevelsAreSubtotals="1" fieldPosition="0">
        <references count="1">
          <reference field="0" count="1">
            <x v="25"/>
          </reference>
        </references>
      </pivotArea>
    </format>
    <format dxfId="28">
      <pivotArea dataOnly="0" labelOnly="1" fieldPosition="0">
        <references count="1">
          <reference field="0" count="1">
            <x v="25"/>
          </reference>
        </references>
      </pivotArea>
    </format>
    <format dxfId="27">
      <pivotArea collapsedLevelsAreSubtotals="1" fieldPosition="0">
        <references count="1">
          <reference field="0" count="1">
            <x v="18"/>
          </reference>
        </references>
      </pivotArea>
    </format>
    <format dxfId="26">
      <pivotArea dataOnly="0" labelOnly="1" fieldPosition="0">
        <references count="1">
          <reference field="0" count="1">
            <x v="18"/>
          </reference>
        </references>
      </pivotArea>
    </format>
    <format dxfId="25">
      <pivotArea collapsedLevelsAreSubtotals="1" fieldPosition="0">
        <references count="1">
          <reference field="0" count="1">
            <x v="12"/>
          </reference>
        </references>
      </pivotArea>
    </format>
    <format dxfId="24">
      <pivotArea dataOnly="0" labelOnly="1" fieldPosition="0">
        <references count="1">
          <reference field="0" count="1">
            <x v="12"/>
          </reference>
        </references>
      </pivotArea>
    </format>
    <format dxfId="23">
      <pivotArea collapsedLevelsAreSubtotals="1" fieldPosition="0">
        <references count="1">
          <reference field="0" count="1">
            <x v="18"/>
          </reference>
        </references>
      </pivotArea>
    </format>
    <format dxfId="22">
      <pivotArea dataOnly="0" labelOnly="1" fieldPosition="0">
        <references count="1">
          <reference field="0" count="1">
            <x v="18"/>
          </reference>
        </references>
      </pivotArea>
    </format>
    <format dxfId="21">
      <pivotArea collapsedLevelsAreSubtotals="1" fieldPosition="0">
        <references count="1">
          <reference field="0" count="1">
            <x v="12"/>
          </reference>
        </references>
      </pivotArea>
    </format>
    <format dxfId="20">
      <pivotArea dataOnly="0" labelOnly="1" fieldPosition="0">
        <references count="1">
          <reference field="0" count="1">
            <x v="12"/>
          </reference>
        </references>
      </pivotArea>
    </format>
    <format dxfId="19">
      <pivotArea collapsedLevelsAreSubtotals="1" fieldPosition="0">
        <references count="1">
          <reference field="0" count="1">
            <x v="25"/>
          </reference>
        </references>
      </pivotArea>
    </format>
    <format dxfId="18">
      <pivotArea dataOnly="0" labelOnly="1" fieldPosition="0">
        <references count="1">
          <reference field="0" count="1">
            <x v="25"/>
          </reference>
        </references>
      </pivotArea>
    </format>
    <format dxfId="17">
      <pivotArea collapsedLevelsAreSubtotals="1" fieldPosition="0">
        <references count="1">
          <reference field="0" count="1">
            <x v="41"/>
          </reference>
        </references>
      </pivotArea>
    </format>
    <format dxfId="16">
      <pivotArea dataOnly="0" labelOnly="1" fieldPosition="0">
        <references count="1">
          <reference field="0" count="1">
            <x v="4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B63" firstHeaderRow="1" firstDataRow="1" firstDataCol="1"/>
  <pivotFields count="13">
    <pivotField axis="axisRow" showAll="0">
      <items count="61">
        <item x="13"/>
        <item x="30"/>
        <item x="36"/>
        <item x="35"/>
        <item x="34"/>
        <item x="31"/>
        <item x="32"/>
        <item x="29"/>
        <item x="33"/>
        <item x="12"/>
        <item x="3"/>
        <item x="4"/>
        <item x="57"/>
        <item x="0"/>
        <item x="1"/>
        <item x="2"/>
        <item x="6"/>
        <item x="5"/>
        <item x="54"/>
        <item x="55"/>
        <item x="17"/>
        <item x="16"/>
        <item x="15"/>
        <item x="19"/>
        <item x="25"/>
        <item x="23"/>
        <item x="20"/>
        <item x="18"/>
        <item x="7"/>
        <item x="9"/>
        <item x="8"/>
        <item x="10"/>
        <item x="11"/>
        <item x="58"/>
        <item x="28"/>
        <item x="27"/>
        <item x="14"/>
        <item x="21"/>
        <item x="39"/>
        <item x="40"/>
        <item x="38"/>
        <item x="41"/>
        <item x="42"/>
        <item x="43"/>
        <item x="51"/>
        <item x="46"/>
        <item x="44"/>
        <item x="45"/>
        <item x="52"/>
        <item x="48"/>
        <item x="49"/>
        <item x="50"/>
        <item x="53"/>
        <item x="47"/>
        <item m="1" x="59"/>
        <item x="22"/>
        <item x="56"/>
        <item x="26"/>
        <item x="24"/>
        <item x="37"/>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s>
  <rowFields count="1">
    <field x="0"/>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5"/>
    </i>
    <i>
      <x v="56"/>
    </i>
    <i>
      <x v="57"/>
    </i>
    <i>
      <x v="58"/>
    </i>
    <i>
      <x v="59"/>
    </i>
    <i t="grand">
      <x/>
    </i>
  </rowItems>
  <colItems count="1">
    <i/>
  </colItems>
  <dataFields count="1">
    <dataField name="Suma de Valor Presupuesto Apropiado" fld="10" baseField="0" baseItem="0"/>
  </dataFields>
  <formats count="16">
    <format dxfId="15">
      <pivotArea collapsedLevelsAreSubtotals="1" fieldPosition="0">
        <references count="1">
          <reference field="0" count="2">
            <x v="38"/>
            <x v="39"/>
          </reference>
        </references>
      </pivotArea>
    </format>
    <format dxfId="14">
      <pivotArea dataOnly="0" labelOnly="1" fieldPosition="0">
        <references count="1">
          <reference field="0" count="2">
            <x v="38"/>
            <x v="39"/>
          </reference>
        </references>
      </pivotArea>
    </format>
    <format dxfId="13">
      <pivotArea collapsedLevelsAreSubtotals="1" fieldPosition="0">
        <references count="1">
          <reference field="0" count="2">
            <x v="40"/>
            <x v="41"/>
          </reference>
        </references>
      </pivotArea>
    </format>
    <format dxfId="12">
      <pivotArea dataOnly="0" labelOnly="1" fieldPosition="0">
        <references count="1">
          <reference field="0" count="2">
            <x v="40"/>
            <x v="41"/>
          </reference>
        </references>
      </pivotArea>
    </format>
    <format dxfId="11">
      <pivotArea collapsedLevelsAreSubtotals="1" fieldPosition="0">
        <references count="1">
          <reference field="0" count="3">
            <x v="42"/>
            <x v="43"/>
            <x v="44"/>
          </reference>
        </references>
      </pivotArea>
    </format>
    <format dxfId="10">
      <pivotArea dataOnly="0" labelOnly="1" fieldPosition="0">
        <references count="1">
          <reference field="0" count="3">
            <x v="42"/>
            <x v="43"/>
            <x v="44"/>
          </reference>
        </references>
      </pivotArea>
    </format>
    <format dxfId="9">
      <pivotArea collapsedLevelsAreSubtotals="1" fieldPosition="0">
        <references count="1">
          <reference field="0" count="3">
            <x v="45"/>
            <x v="46"/>
            <x v="47"/>
          </reference>
        </references>
      </pivotArea>
    </format>
    <format dxfId="8">
      <pivotArea dataOnly="0" labelOnly="1" fieldPosition="0">
        <references count="1">
          <reference field="0" count="3">
            <x v="45"/>
            <x v="46"/>
            <x v="47"/>
          </reference>
        </references>
      </pivotArea>
    </format>
    <format dxfId="7">
      <pivotArea collapsedLevelsAreSubtotals="1" fieldPosition="0">
        <references count="1">
          <reference field="0" count="2">
            <x v="49"/>
            <x v="50"/>
          </reference>
        </references>
      </pivotArea>
    </format>
    <format dxfId="6">
      <pivotArea dataOnly="0" labelOnly="1" fieldPosition="0">
        <references count="1">
          <reference field="0" count="2">
            <x v="49"/>
            <x v="50"/>
          </reference>
        </references>
      </pivotArea>
    </format>
    <format dxfId="5">
      <pivotArea collapsedLevelsAreSubtotals="1" fieldPosition="0">
        <references count="1">
          <reference field="0" count="2">
            <x v="51"/>
            <x v="52"/>
          </reference>
        </references>
      </pivotArea>
    </format>
    <format dxfId="4">
      <pivotArea dataOnly="0" labelOnly="1" fieldPosition="0">
        <references count="1">
          <reference field="0" count="2">
            <x v="51"/>
            <x v="52"/>
          </reference>
        </references>
      </pivotArea>
    </format>
    <format dxfId="3">
      <pivotArea collapsedLevelsAreSubtotals="1" fieldPosition="0">
        <references count="1">
          <reference field="0" count="1">
            <x v="53"/>
          </reference>
        </references>
      </pivotArea>
    </format>
    <format dxfId="2">
      <pivotArea dataOnly="0" labelOnly="1" fieldPosition="0">
        <references count="1">
          <reference field="0" count="1">
            <x v="53"/>
          </reference>
        </references>
      </pivotArea>
    </format>
    <format dxfId="1">
      <pivotArea collapsedLevelsAreSubtotals="1" fieldPosition="0">
        <references count="1">
          <reference field="0" count="1">
            <x v="48"/>
          </reference>
        </references>
      </pivotArea>
    </format>
    <format dxfId="0">
      <pivotArea dataOnly="0" labelOnly="1" fieldPosition="0">
        <references count="1">
          <reference field="0" count="1">
            <x v="4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activeCell="E20" sqref="E20"/>
    </sheetView>
  </sheetViews>
  <sheetFormatPr baseColWidth="10" defaultRowHeight="15" x14ac:dyDescent="0.25"/>
  <cols>
    <col min="1" max="1" width="27.28515625" bestFit="1" customWidth="1"/>
    <col min="2" max="2" width="35.5703125" style="15" bestFit="1" customWidth="1"/>
    <col min="3" max="3" width="23.28515625" style="15" customWidth="1"/>
    <col min="5" max="5" width="52.140625" bestFit="1" customWidth="1"/>
    <col min="6" max="6" width="18.85546875" style="15" bestFit="1" customWidth="1"/>
    <col min="8" max="8" width="18.5703125" bestFit="1" customWidth="1"/>
  </cols>
  <sheetData>
    <row r="1" spans="1:8" x14ac:dyDescent="0.25">
      <c r="A1" s="12" t="s">
        <v>0</v>
      </c>
      <c r="B1" t="s">
        <v>176</v>
      </c>
    </row>
    <row r="2" spans="1:8" x14ac:dyDescent="0.25">
      <c r="E2" s="42" t="s">
        <v>208</v>
      </c>
      <c r="F2" s="42"/>
    </row>
    <row r="3" spans="1:8" x14ac:dyDescent="0.25">
      <c r="A3" s="12" t="s">
        <v>173</v>
      </c>
      <c r="B3" t="s">
        <v>175</v>
      </c>
    </row>
    <row r="4" spans="1:8" x14ac:dyDescent="0.25">
      <c r="A4" s="13" t="s">
        <v>54</v>
      </c>
      <c r="B4" s="14">
        <v>1472000000</v>
      </c>
      <c r="C4" s="15">
        <f>+GETPIVOTDATA("Valor Presupuesto Apropiado",$A$3,"UNIDAD","ACOFA")+GETPIVOTDATA("Valor Presupuesto Apropiado",$A$3,"UNIDAD","ACOFA - INVERSIÓN")+GETPIVOTDATA("Valor Presupuesto Apropiado",$A$3,"UNIDAD","JOL-ACOFA - INVERSIÓN")+GETPIVOTDATA("Valor Presupuesto Apropiado",$A$3,"UNIDAD","JOL - ACOFA")</f>
        <v>305437900493</v>
      </c>
      <c r="E4" t="s">
        <v>177</v>
      </c>
      <c r="F4" s="15">
        <v>305437900493</v>
      </c>
      <c r="H4" s="16">
        <f>+C4-F4</f>
        <v>0</v>
      </c>
    </row>
    <row r="5" spans="1:8" x14ac:dyDescent="0.25">
      <c r="A5" s="13" t="s">
        <v>159</v>
      </c>
      <c r="B5" s="14">
        <v>3654000000</v>
      </c>
    </row>
    <row r="6" spans="1:8" x14ac:dyDescent="0.25">
      <c r="A6" s="13" t="s">
        <v>55</v>
      </c>
      <c r="B6" s="14">
        <v>30000000</v>
      </c>
      <c r="E6" t="s">
        <v>55</v>
      </c>
      <c r="F6" s="15">
        <v>30000000</v>
      </c>
      <c r="H6" s="16">
        <f>+GETPIVOTDATA("Valor Presupuesto Apropiado",$A$3,"UNIDAD","AGREGADURIA BRASIL")-F6</f>
        <v>0</v>
      </c>
    </row>
    <row r="7" spans="1:8" x14ac:dyDescent="0.25">
      <c r="A7" s="13" t="s">
        <v>56</v>
      </c>
      <c r="B7" s="14">
        <v>40000000</v>
      </c>
      <c r="E7" t="s">
        <v>178</v>
      </c>
      <c r="F7" s="15">
        <v>40000000</v>
      </c>
      <c r="H7" s="16">
        <f>+GETPIVOTDATA("Valor Presupuesto Apropiado",$A$3,"UNIDAD","AGREGADURIA CHILE")-F7</f>
        <v>0</v>
      </c>
    </row>
    <row r="8" spans="1:8" x14ac:dyDescent="0.25">
      <c r="A8" s="13" t="s">
        <v>57</v>
      </c>
      <c r="B8" s="14">
        <v>30000000</v>
      </c>
      <c r="E8" t="s">
        <v>57</v>
      </c>
      <c r="F8" s="15">
        <v>30000000</v>
      </c>
      <c r="H8" s="16">
        <f>+GETPIVOTDATA("Valor Presupuesto Apropiado",$A$3,"UNIDAD","AGREGADURIA ECUADOR")-F8</f>
        <v>0</v>
      </c>
    </row>
    <row r="9" spans="1:8" x14ac:dyDescent="0.25">
      <c r="A9" s="13" t="s">
        <v>60</v>
      </c>
      <c r="B9" s="14">
        <v>45000000</v>
      </c>
      <c r="E9" t="s">
        <v>60</v>
      </c>
      <c r="F9" s="15">
        <v>45000000</v>
      </c>
      <c r="H9" s="16">
        <f>+GETPIVOTDATA("Valor Presupuesto Apropiado",$A$3,"UNIDAD","AGREGADURIA FRANCIA")-F9</f>
        <v>0</v>
      </c>
    </row>
    <row r="10" spans="1:8" x14ac:dyDescent="0.25">
      <c r="A10" s="13" t="s">
        <v>61</v>
      </c>
      <c r="B10" s="14">
        <v>75000000</v>
      </c>
      <c r="E10" t="s">
        <v>179</v>
      </c>
      <c r="F10" s="15">
        <v>75000000</v>
      </c>
      <c r="H10" s="16">
        <f>+GETPIVOTDATA("Valor Presupuesto Apropiado",$A$3,"UNIDAD","AGREGADURIA ISRAEL")-F10</f>
        <v>0</v>
      </c>
    </row>
    <row r="11" spans="1:8" x14ac:dyDescent="0.25">
      <c r="A11" s="13" t="s">
        <v>62</v>
      </c>
      <c r="B11" s="14">
        <v>36000000</v>
      </c>
      <c r="E11" t="s">
        <v>62</v>
      </c>
      <c r="F11" s="15">
        <v>36000000</v>
      </c>
      <c r="H11" s="16">
        <f>+GETPIVOTDATA("Valor Presupuesto Apropiado",$A$3,"UNIDAD","AGREGADURIA PERU")-F11</f>
        <v>0</v>
      </c>
    </row>
    <row r="12" spans="1:8" x14ac:dyDescent="0.25">
      <c r="A12" s="13" t="s">
        <v>63</v>
      </c>
      <c r="B12" s="14">
        <v>16000000</v>
      </c>
      <c r="E12" t="s">
        <v>63</v>
      </c>
      <c r="F12" s="15">
        <v>16000000</v>
      </c>
      <c r="H12" s="16">
        <f>+GETPIVOTDATA("Valor Presupuesto Apropiado",$A$3,"UNIDAD","AGREGADURIA VENEZUELA")-F12</f>
        <v>0</v>
      </c>
    </row>
    <row r="13" spans="1:8" x14ac:dyDescent="0.25">
      <c r="A13" s="13" t="s">
        <v>64</v>
      </c>
      <c r="B13" s="14">
        <v>45000000</v>
      </c>
      <c r="E13" t="s">
        <v>180</v>
      </c>
      <c r="F13" s="15">
        <v>45000000</v>
      </c>
      <c r="H13" s="16">
        <f>+GETPIVOTDATA("Valor Presupuesto Apropiado",$A$3,"UNIDAD","AGREGADURIA WASHINTONG")-F13</f>
        <v>0</v>
      </c>
    </row>
    <row r="14" spans="1:8" x14ac:dyDescent="0.25">
      <c r="A14" s="13" t="s">
        <v>17</v>
      </c>
      <c r="B14" s="14">
        <v>8837561946</v>
      </c>
      <c r="E14" t="s">
        <v>182</v>
      </c>
      <c r="F14" s="15">
        <v>8837561946</v>
      </c>
      <c r="H14" s="16">
        <f>+GETPIVOTDATA("Valor Presupuesto Apropiado",$A$3,"UNIDAD","CACOM-1")-F14</f>
        <v>0</v>
      </c>
    </row>
    <row r="15" spans="1:8" x14ac:dyDescent="0.25">
      <c r="A15" s="13" t="s">
        <v>19</v>
      </c>
      <c r="B15" s="14">
        <v>7466294701</v>
      </c>
      <c r="E15" t="s">
        <v>183</v>
      </c>
      <c r="F15" s="15">
        <v>7466294701</v>
      </c>
      <c r="H15" s="16">
        <f>+GETPIVOTDATA("Valor Presupuesto Apropiado",$A$3,"UNIDAD","CACOM-2")-F15</f>
        <v>0</v>
      </c>
    </row>
    <row r="16" spans="1:8" s="20" customFormat="1" x14ac:dyDescent="0.25">
      <c r="A16" s="17" t="s">
        <v>21</v>
      </c>
      <c r="B16" s="18">
        <v>5530755220</v>
      </c>
      <c r="C16" s="19"/>
      <c r="E16" s="20" t="s">
        <v>184</v>
      </c>
      <c r="F16" s="19">
        <v>5530755220</v>
      </c>
      <c r="H16" s="21">
        <f>+GETPIVOTDATA("Valor Presupuesto Apropiado",$A$3,"UNIDAD","CACOM-3")-F16</f>
        <v>0</v>
      </c>
    </row>
    <row r="17" spans="1:8" x14ac:dyDescent="0.25">
      <c r="A17" s="13" t="s">
        <v>23</v>
      </c>
      <c r="B17" s="14">
        <v>10195659000</v>
      </c>
      <c r="E17" t="s">
        <v>185</v>
      </c>
      <c r="F17" s="15">
        <v>10195659000</v>
      </c>
      <c r="H17" s="16">
        <f>+GETPIVOTDATA("Valor Presupuesto Apropiado",$A$3,"UNIDAD","CACOM-4")-F17</f>
        <v>0</v>
      </c>
    </row>
    <row r="18" spans="1:8" x14ac:dyDescent="0.25">
      <c r="A18" s="13" t="s">
        <v>25</v>
      </c>
      <c r="B18" s="14">
        <v>5709887455</v>
      </c>
      <c r="E18" t="s">
        <v>186</v>
      </c>
      <c r="F18" s="15">
        <v>5709887455</v>
      </c>
      <c r="H18" s="16">
        <f>+GETPIVOTDATA("Valor Presupuesto Apropiado",$A$3,"UNIDAD","CACOM-5")-F18</f>
        <v>0</v>
      </c>
    </row>
    <row r="19" spans="1:8" x14ac:dyDescent="0.25">
      <c r="A19" s="13" t="s">
        <v>26</v>
      </c>
      <c r="B19" s="14">
        <v>5171054972</v>
      </c>
      <c r="E19" t="s">
        <v>181</v>
      </c>
      <c r="F19" s="15">
        <v>5171054972</v>
      </c>
      <c r="H19" s="16">
        <f>+GETPIVOTDATA("Valor Presupuesto Apropiado",$A$3,"UNIDAD","CACOM-6")-F19</f>
        <v>0</v>
      </c>
    </row>
    <row r="20" spans="1:8" x14ac:dyDescent="0.25">
      <c r="A20" s="13" t="s">
        <v>27</v>
      </c>
      <c r="B20" s="14">
        <v>7557905835</v>
      </c>
      <c r="E20" t="s">
        <v>187</v>
      </c>
      <c r="F20" s="15">
        <v>7557905835</v>
      </c>
      <c r="H20" s="16">
        <f>+GETPIVOTDATA("Valor Presupuesto Apropiado",$A$3,"UNIDAD","CAMAN")-F20</f>
        <v>0</v>
      </c>
    </row>
    <row r="21" spans="1:8" x14ac:dyDescent="0.25">
      <c r="A21" s="13" t="s">
        <v>28</v>
      </c>
      <c r="B21" s="14">
        <v>7577527678</v>
      </c>
      <c r="E21" t="s">
        <v>188</v>
      </c>
      <c r="F21" s="15">
        <v>7577527678</v>
      </c>
      <c r="H21" s="16">
        <f>+GETPIVOTDATA("Valor Presupuesto Apropiado",$A$3,"UNIDAD","CATAM")-F21</f>
        <v>0</v>
      </c>
    </row>
    <row r="22" spans="1:8" s="20" customFormat="1" x14ac:dyDescent="0.25">
      <c r="A22" s="17" t="s">
        <v>48</v>
      </c>
      <c r="B22" s="18">
        <v>2905921548</v>
      </c>
      <c r="C22" s="19"/>
      <c r="E22" s="20" t="s">
        <v>207</v>
      </c>
      <c r="F22" s="19">
        <v>2905921548</v>
      </c>
      <c r="H22" s="21">
        <f>+GETPIVOTDATA("Valor Presupuesto Apropiado",$A$3,"UNIDAD","DICEF")-F22</f>
        <v>0</v>
      </c>
    </row>
    <row r="23" spans="1:8" x14ac:dyDescent="0.25">
      <c r="A23" s="13" t="s">
        <v>41</v>
      </c>
      <c r="B23" s="14">
        <v>2567200000</v>
      </c>
      <c r="C23" s="15">
        <f>+GETPIVOTDATA("Valor Presupuesto Apropiado",$A$3,"UNIDAD","DINSA")+GETPIVOTDATA("Valor Presupuesto Apropiado",$A$3,"UNIDAD","JAL-DINSA - INVERSIÓN")</f>
        <v>26914210281</v>
      </c>
      <c r="E23" t="s">
        <v>190</v>
      </c>
      <c r="F23" s="15">
        <v>26914210281</v>
      </c>
      <c r="H23" s="16">
        <f>+C23-F23</f>
        <v>0</v>
      </c>
    </row>
    <row r="24" spans="1:8" x14ac:dyDescent="0.25">
      <c r="A24" s="13" t="s">
        <v>49</v>
      </c>
      <c r="B24" s="14">
        <v>1236826000</v>
      </c>
      <c r="E24" t="s">
        <v>193</v>
      </c>
      <c r="F24" s="15">
        <v>1236826000</v>
      </c>
      <c r="H24" s="16">
        <f>+GETPIVOTDATA("Valor Presupuesto Apropiado",$A$3,"UNIDAD","DIRES")-F24</f>
        <v>0</v>
      </c>
    </row>
    <row r="25" spans="1:8" x14ac:dyDescent="0.25">
      <c r="A25" s="13" t="s">
        <v>44</v>
      </c>
      <c r="B25" s="14">
        <v>44996273501</v>
      </c>
      <c r="C25" s="15">
        <f>+GETPIVOTDATA("Valor Presupuesto Apropiado",$A$3,"UNIDAD","DISER")+GETPIVOTDATA("Valor Presupuesto Apropiado",$A$3,"UNIDAD","JAL DISER - INVERSIÓN")+GETPIVOTDATA("Valor Presupuesto Apropiado",$A$3,"UNIDAD","JAL-DISER - INVERSIÓN")</f>
        <v>58264273501</v>
      </c>
      <c r="E25" t="s">
        <v>191</v>
      </c>
      <c r="F25" s="15">
        <v>58264273501</v>
      </c>
      <c r="H25" s="16">
        <f>+C25-F25</f>
        <v>0</v>
      </c>
    </row>
    <row r="26" spans="1:8" x14ac:dyDescent="0.25">
      <c r="A26" s="13" t="s">
        <v>45</v>
      </c>
      <c r="B26" s="14">
        <v>8295029657</v>
      </c>
      <c r="C26" s="15">
        <f>+GETPIVOTDATA("Valor Presupuesto Apropiado",$A$3,"UNIDAD","DITIN")+GETPIVOTDATA("Valor Presupuesto Apropiado",$A$3,"UNIDAD","JAL-DITIN INVERSIÓN")+GETPIVOTDATA("Valor Presupuesto Apropiado",$A$3,"UNIDAD","JAL-DITIN INVERSIÓN ")</f>
        <v>12041029657</v>
      </c>
      <c r="E26" t="s">
        <v>194</v>
      </c>
      <c r="F26" s="15">
        <v>12041029657</v>
      </c>
      <c r="H26" s="16">
        <f>+C26-F26</f>
        <v>0</v>
      </c>
    </row>
    <row r="27" spans="1:8" x14ac:dyDescent="0.25">
      <c r="A27" s="13" t="s">
        <v>29</v>
      </c>
      <c r="B27" s="14">
        <v>10084405823</v>
      </c>
      <c r="C27" s="15">
        <f>+GETPIVOTDATA("Valor Presupuesto Apropiado",$A$3,"UNIDAD","EMAVI")+GETPIVOTDATA("Valor Presupuesto Apropiado",$A$3,"UNIDAD","EMAVI - INVERSIÓN")</f>
        <v>11634405823</v>
      </c>
      <c r="E27" t="s">
        <v>197</v>
      </c>
      <c r="F27" s="15">
        <v>11634405823</v>
      </c>
      <c r="H27" s="16">
        <f>+C27-F27</f>
        <v>0</v>
      </c>
    </row>
    <row r="28" spans="1:8" x14ac:dyDescent="0.25">
      <c r="A28" s="13" t="s">
        <v>162</v>
      </c>
      <c r="B28" s="14">
        <v>1550000000</v>
      </c>
    </row>
    <row r="29" spans="1:8" x14ac:dyDescent="0.25">
      <c r="A29" s="17" t="s">
        <v>30</v>
      </c>
      <c r="B29" s="18">
        <v>1282164000</v>
      </c>
      <c r="C29" s="19">
        <f>+GETPIVOTDATA("Valor Presupuesto Apropiado",$A$3,"UNIDAD","EPFAC")+GETPIVOTDATA("Valor Presupuesto Apropiado",$A$3,"UNIDAD","EPFAC - INVERSIÓN")</f>
        <v>2532164000</v>
      </c>
      <c r="D29" s="20"/>
      <c r="E29" s="20" t="s">
        <v>195</v>
      </c>
      <c r="F29" s="19">
        <v>2532164000</v>
      </c>
      <c r="G29" s="20"/>
      <c r="H29" s="21">
        <f>+C29-F29</f>
        <v>0</v>
      </c>
    </row>
    <row r="30" spans="1:8" x14ac:dyDescent="0.25">
      <c r="A30" s="13" t="s">
        <v>165</v>
      </c>
      <c r="B30" s="14">
        <v>1250000000</v>
      </c>
    </row>
    <row r="31" spans="1:8" x14ac:dyDescent="0.25">
      <c r="A31" s="13" t="s">
        <v>32</v>
      </c>
      <c r="B31" s="14">
        <v>3556189777</v>
      </c>
      <c r="C31" s="15">
        <f>+GETPIVOTDATA("Valor Presupuesto Apropiado",$A$3,"UNIDAD","ESUFA")+GETPIVOTDATA("Valor Presupuesto Apropiado",$A$3,"UNIDAD","ESUFA - INVERSIÓN")</f>
        <v>3756189777</v>
      </c>
      <c r="E31" t="s">
        <v>196</v>
      </c>
      <c r="F31" s="15">
        <v>3756189777</v>
      </c>
      <c r="H31" s="16">
        <f>+C31-F31</f>
        <v>0</v>
      </c>
    </row>
    <row r="32" spans="1:8" x14ac:dyDescent="0.25">
      <c r="A32" s="13" t="s">
        <v>164</v>
      </c>
      <c r="B32" s="14">
        <v>200000000</v>
      </c>
    </row>
    <row r="33" spans="1:8" x14ac:dyDescent="0.25">
      <c r="A33" s="13" t="s">
        <v>33</v>
      </c>
      <c r="B33" s="14">
        <v>1895877400</v>
      </c>
      <c r="E33" t="s">
        <v>198</v>
      </c>
      <c r="F33" s="15">
        <v>1895877400</v>
      </c>
      <c r="H33" s="16">
        <f>+GETPIVOTDATA("Valor Presupuesto Apropiado",$A$3,"UNIDAD","GAAMA")-F33</f>
        <v>0</v>
      </c>
    </row>
    <row r="34" spans="1:8" x14ac:dyDescent="0.25">
      <c r="A34" s="13" t="s">
        <v>36</v>
      </c>
      <c r="B34" s="14">
        <v>2199181084</v>
      </c>
      <c r="E34" t="s">
        <v>200</v>
      </c>
      <c r="F34" s="15">
        <v>2199181084</v>
      </c>
      <c r="H34" s="16">
        <f>+GETPIVOTDATA("Valor Presupuesto Apropiado",$A$3,"UNIDAD","GACAR")-F34</f>
        <v>0</v>
      </c>
    </row>
    <row r="35" spans="1:8" x14ac:dyDescent="0.25">
      <c r="A35" s="13" t="s">
        <v>37</v>
      </c>
      <c r="B35" s="14">
        <v>2084575600</v>
      </c>
      <c r="E35" t="s">
        <v>201</v>
      </c>
      <c r="F35" s="15">
        <v>2084575600</v>
      </c>
      <c r="H35" s="16">
        <f>+GETPIVOTDATA("Valor Presupuesto Apropiado",$A$3,"UNIDAD","GACAS")-F35</f>
        <v>0</v>
      </c>
    </row>
    <row r="36" spans="1:8" x14ac:dyDescent="0.25">
      <c r="A36" s="13" t="s">
        <v>38</v>
      </c>
      <c r="B36" s="14">
        <v>2366110350</v>
      </c>
      <c r="E36" t="s">
        <v>202</v>
      </c>
      <c r="F36" s="15">
        <v>2366110350</v>
      </c>
      <c r="H36" s="16">
        <f>+GETPIVOTDATA("Valor Presupuesto Apropiado",$A$3,"UNIDAD","GAORI")-F36</f>
        <v>0</v>
      </c>
    </row>
    <row r="37" spans="1:8" x14ac:dyDescent="0.25">
      <c r="A37" s="13" t="s">
        <v>40</v>
      </c>
      <c r="B37" s="14">
        <v>18485632546</v>
      </c>
      <c r="E37" t="s">
        <v>199</v>
      </c>
      <c r="F37" s="15">
        <v>18485632546</v>
      </c>
      <c r="H37" s="16">
        <f>+GETPIVOTDATA("Valor Presupuesto Apropiado",$A$3,"UNIDAD","GRUACO")-F37</f>
        <v>0</v>
      </c>
    </row>
    <row r="38" spans="1:8" x14ac:dyDescent="0.25">
      <c r="A38" s="13" t="s">
        <v>171</v>
      </c>
      <c r="B38" s="14">
        <v>100000000</v>
      </c>
    </row>
    <row r="39" spans="1:8" x14ac:dyDescent="0.25">
      <c r="A39" s="13" t="s">
        <v>166</v>
      </c>
      <c r="B39" s="14">
        <v>24347010281</v>
      </c>
    </row>
    <row r="40" spans="1:8" x14ac:dyDescent="0.25">
      <c r="A40" s="13" t="s">
        <v>167</v>
      </c>
      <c r="B40" s="14">
        <v>13168000000</v>
      </c>
    </row>
    <row r="41" spans="1:8" x14ac:dyDescent="0.25">
      <c r="A41" s="13" t="s">
        <v>161</v>
      </c>
      <c r="B41" s="14">
        <v>1201000000</v>
      </c>
    </row>
    <row r="42" spans="1:8" x14ac:dyDescent="0.25">
      <c r="A42" s="13" t="s">
        <v>160</v>
      </c>
      <c r="B42" s="14">
        <v>2545000000</v>
      </c>
    </row>
    <row r="43" spans="1:8" x14ac:dyDescent="0.25">
      <c r="A43" s="13" t="s">
        <v>46</v>
      </c>
      <c r="B43" s="14">
        <v>17925998000</v>
      </c>
      <c r="C43" s="15">
        <f>+GETPIVOTDATA("Valor Presupuesto Apropiado",$A$3,"UNIDAD","JEA")+GETPIVOTDATA("Valor Presupuesto Apropiado",$A$3,"UNIDAD","JEA - INVERSIÓN")</f>
        <v>18925998000</v>
      </c>
      <c r="E43" t="s">
        <v>204</v>
      </c>
      <c r="F43" s="15">
        <v>18925998000</v>
      </c>
      <c r="H43" s="16">
        <f>+C43-F43</f>
        <v>0</v>
      </c>
    </row>
    <row r="44" spans="1:8" x14ac:dyDescent="0.25">
      <c r="A44" s="13" t="s">
        <v>163</v>
      </c>
      <c r="B44" s="14">
        <v>1000000000</v>
      </c>
    </row>
    <row r="45" spans="1:8" s="20" customFormat="1" x14ac:dyDescent="0.25">
      <c r="A45" s="17" t="s">
        <v>47</v>
      </c>
      <c r="B45" s="18">
        <v>3106742950</v>
      </c>
      <c r="C45" s="19"/>
      <c r="E45" s="20" t="s">
        <v>203</v>
      </c>
      <c r="F45" s="19">
        <v>3106742950</v>
      </c>
      <c r="H45" s="21">
        <f>+GETPIVOTDATA("Valor Presupuesto Apropiado",$A$3,"UNIDAD","JED")-F45</f>
        <v>0</v>
      </c>
    </row>
    <row r="46" spans="1:8" x14ac:dyDescent="0.25">
      <c r="A46" s="13" t="s">
        <v>50</v>
      </c>
      <c r="B46" s="14">
        <v>2011626531</v>
      </c>
      <c r="C46" s="15">
        <f>+GETPIVOTDATA("Valor Presupuesto Apropiado",$A$3,"UNIDAD","JES")+GETPIVOTDATA("Valor Presupuesto Apropiado",$A$3,"UNIDAD","JES - INVERSIÓN")</f>
        <v>6310130211</v>
      </c>
      <c r="E46" t="s">
        <v>206</v>
      </c>
      <c r="F46" s="15">
        <v>6310130211</v>
      </c>
      <c r="H46" s="16">
        <f>+C46-F46</f>
        <v>0</v>
      </c>
    </row>
    <row r="47" spans="1:8" x14ac:dyDescent="0.25">
      <c r="A47" s="13" t="s">
        <v>170</v>
      </c>
      <c r="B47" s="14">
        <v>4298503680</v>
      </c>
    </row>
    <row r="48" spans="1:8" x14ac:dyDescent="0.25">
      <c r="A48" s="13" t="s">
        <v>51</v>
      </c>
      <c r="B48" s="14">
        <v>1856600000</v>
      </c>
      <c r="E48" t="s">
        <v>205</v>
      </c>
      <c r="F48" s="15">
        <v>1856600000</v>
      </c>
      <c r="H48" s="16">
        <f>+GETPIVOTDATA("Valor Presupuesto Apropiado",$A$3,"UNIDAD","JIN")-F48</f>
        <v>0</v>
      </c>
    </row>
    <row r="49" spans="1:8" x14ac:dyDescent="0.25">
      <c r="A49" s="13" t="s">
        <v>52</v>
      </c>
      <c r="B49" s="14">
        <v>229146404151</v>
      </c>
    </row>
    <row r="50" spans="1:8" x14ac:dyDescent="0.25">
      <c r="A50" s="13" t="s">
        <v>53</v>
      </c>
      <c r="B50" s="14">
        <v>143789124190</v>
      </c>
      <c r="C50" s="15">
        <f>+GETPIVOTDATA("Valor Presupuesto Apropiado",$A$3,"UNIDAD","JOL - DIPLO")+GETPIVOTDATA("Valor Presupuesto Apropiado",$A$3,"UNIDAD","JOL - DIPLO - INVERSIÓN")+GETPIVOTDATA("Valor Presupuesto Apropiado",$A$3,"UNIDAD","JOL-DIPLO - INVERSIÓN")</f>
        <v>169583124168</v>
      </c>
      <c r="E50" t="s">
        <v>192</v>
      </c>
      <c r="F50" s="15">
        <v>169583124168</v>
      </c>
      <c r="H50" s="16">
        <f>+C50-F50</f>
        <v>0</v>
      </c>
    </row>
    <row r="51" spans="1:8" x14ac:dyDescent="0.25">
      <c r="A51" s="13" t="s">
        <v>172</v>
      </c>
      <c r="B51" s="14">
        <v>4500000000</v>
      </c>
    </row>
    <row r="52" spans="1:8" x14ac:dyDescent="0.25">
      <c r="A52" s="13" t="s">
        <v>168</v>
      </c>
      <c r="B52" s="14">
        <v>71165496342</v>
      </c>
    </row>
    <row r="53" spans="1:8" x14ac:dyDescent="0.25">
      <c r="A53" s="13" t="s">
        <v>169</v>
      </c>
      <c r="B53" s="14">
        <v>21293999978</v>
      </c>
    </row>
    <row r="54" spans="1:8" x14ac:dyDescent="0.25">
      <c r="A54" s="13" t="s">
        <v>65</v>
      </c>
      <c r="B54" s="14">
        <v>57548670085</v>
      </c>
      <c r="E54" t="s">
        <v>189</v>
      </c>
      <c r="F54" s="15">
        <v>57548670085</v>
      </c>
      <c r="H54" s="16">
        <f>+GETPIVOTDATA("Valor Presupuesto Apropiado",$A$3,"UNIDAD","RESERVAS ")-F54</f>
        <v>0</v>
      </c>
    </row>
    <row r="55" spans="1:8" x14ac:dyDescent="0.25">
      <c r="A55" s="13" t="s">
        <v>174</v>
      </c>
      <c r="B55" s="14">
        <v>767449210281</v>
      </c>
    </row>
  </sheetData>
  <mergeCells count="1">
    <mergeCell ref="E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64"/>
  <sheetViews>
    <sheetView workbookViewId="0">
      <selection activeCell="F21" sqref="F21"/>
    </sheetView>
  </sheetViews>
  <sheetFormatPr baseColWidth="10" defaultRowHeight="15" x14ac:dyDescent="0.25"/>
  <cols>
    <col min="1" max="1" width="33" bestFit="1" customWidth="1"/>
    <col min="2" max="2" width="35.5703125" style="15" customWidth="1"/>
    <col min="3" max="3" width="20" style="15" customWidth="1"/>
    <col min="5" max="5" width="56.7109375" customWidth="1"/>
    <col min="6" max="6" width="28" style="15" customWidth="1"/>
    <col min="8" max="8" width="17.5703125" bestFit="1" customWidth="1"/>
  </cols>
  <sheetData>
    <row r="3" spans="1:8" x14ac:dyDescent="0.25">
      <c r="A3" s="12" t="s">
        <v>173</v>
      </c>
      <c r="B3" s="15" t="s">
        <v>175</v>
      </c>
      <c r="E3" s="43" t="s">
        <v>15145</v>
      </c>
      <c r="F3" s="43"/>
    </row>
    <row r="4" spans="1:8" x14ac:dyDescent="0.25">
      <c r="A4" s="13" t="s">
        <v>54</v>
      </c>
      <c r="B4" s="15">
        <v>221913881560.04398</v>
      </c>
      <c r="C4" s="15">
        <f>+GETPIVOTDATA("Valor Presupuesto Apropiado",$A$3,"UNIDAD","ACOFA")+GETPIVOTDATA("Valor Presupuesto Apropiado",$A$3,"UNIDAD","INVERSIÓN - ACOFA")</f>
        <v>304290173758.77399</v>
      </c>
      <c r="E4" t="s">
        <v>177</v>
      </c>
      <c r="F4" s="15">
        <v>304290173758.77002</v>
      </c>
      <c r="H4" s="16">
        <f>+C4-F4</f>
        <v>3.96728515625E-3</v>
      </c>
    </row>
    <row r="5" spans="1:8" x14ac:dyDescent="0.25">
      <c r="A5" s="13" t="s">
        <v>55</v>
      </c>
      <c r="B5" s="15">
        <v>30000000</v>
      </c>
      <c r="E5" t="s">
        <v>55</v>
      </c>
      <c r="F5" s="15">
        <v>30000000</v>
      </c>
      <c r="H5" s="16">
        <f>+GETPIVOTDATA("Valor Presupuesto Apropiado",$A$3,"UNIDAD","AGREGADURIA BRASIL")-F5</f>
        <v>0</v>
      </c>
    </row>
    <row r="6" spans="1:8" x14ac:dyDescent="0.25">
      <c r="A6" s="13" t="s">
        <v>178</v>
      </c>
      <c r="B6" s="15">
        <v>46000000</v>
      </c>
      <c r="E6" t="s">
        <v>178</v>
      </c>
      <c r="F6" s="15">
        <v>46000000</v>
      </c>
      <c r="H6" s="16">
        <f>+GETPIVOTDATA("Valor Presupuesto Apropiado",$A$3,"UNIDAD","AGREGADURIA DE CHILE")-F6</f>
        <v>0</v>
      </c>
    </row>
    <row r="7" spans="1:8" x14ac:dyDescent="0.25">
      <c r="A7" s="13" t="s">
        <v>179</v>
      </c>
      <c r="B7" s="15">
        <v>75000000</v>
      </c>
      <c r="E7" t="s">
        <v>179</v>
      </c>
      <c r="F7" s="15">
        <v>75000000</v>
      </c>
      <c r="H7" s="16">
        <f>+GETPIVOTDATA("Valor Presupuesto Apropiado",$A$3,"UNIDAD","AGREGADURIA DE ISRAEL")-F7</f>
        <v>0</v>
      </c>
    </row>
    <row r="8" spans="1:8" x14ac:dyDescent="0.25">
      <c r="A8" s="13" t="s">
        <v>180</v>
      </c>
      <c r="B8" s="15">
        <v>83800000</v>
      </c>
      <c r="E8" t="s">
        <v>180</v>
      </c>
      <c r="F8" s="15">
        <v>83800000</v>
      </c>
      <c r="H8" s="16">
        <f>GETPIVOTDATA("Valor Presupuesto Apropiado",$A$3,"UNIDAD","AGREGADURIA DE WASHINGTON")-F8</f>
        <v>0</v>
      </c>
    </row>
    <row r="9" spans="1:8" x14ac:dyDescent="0.25">
      <c r="A9" s="13" t="s">
        <v>57</v>
      </c>
      <c r="B9" s="15">
        <v>30000000</v>
      </c>
      <c r="E9" t="s">
        <v>57</v>
      </c>
      <c r="F9" s="15">
        <v>30000000</v>
      </c>
      <c r="H9" s="16">
        <f>GETPIVOTDATA("Valor Presupuesto Apropiado",$A$3,"UNIDAD","AGREGADURIA ECUADOR")-F9</f>
        <v>0</v>
      </c>
    </row>
    <row r="10" spans="1:8" x14ac:dyDescent="0.25">
      <c r="A10" s="13" t="s">
        <v>60</v>
      </c>
      <c r="B10" s="15">
        <v>49986120</v>
      </c>
      <c r="E10" t="s">
        <v>60</v>
      </c>
      <c r="F10" s="15">
        <v>49986120</v>
      </c>
      <c r="H10" s="16">
        <f>GETPIVOTDATA("Valor Presupuesto Apropiado",$A$3,"UNIDAD","AGREGADURIA FRANCIA")-F10</f>
        <v>0</v>
      </c>
    </row>
    <row r="11" spans="1:8" x14ac:dyDescent="0.25">
      <c r="A11" s="13" t="s">
        <v>62</v>
      </c>
      <c r="B11" s="15">
        <v>39965700</v>
      </c>
      <c r="E11" t="s">
        <v>62</v>
      </c>
      <c r="F11" s="15">
        <v>39965700</v>
      </c>
      <c r="H11" s="16">
        <f>+GETPIVOTDATA("Valor Presupuesto Apropiado",$A$3,"UNIDAD","AGREGADURIA PERU")-F11</f>
        <v>0</v>
      </c>
    </row>
    <row r="12" spans="1:8" x14ac:dyDescent="0.25">
      <c r="A12" s="13" t="s">
        <v>63</v>
      </c>
      <c r="B12" s="15">
        <v>16000000</v>
      </c>
      <c r="E12" t="s">
        <v>63</v>
      </c>
      <c r="F12" s="15">
        <v>16000000</v>
      </c>
      <c r="H12" s="16">
        <f>+GETPIVOTDATA("Valor Presupuesto Apropiado",$A$3,"UNIDAD","AGREGADURIA VENEZUELA")-F12</f>
        <v>0</v>
      </c>
    </row>
    <row r="13" spans="1:8" x14ac:dyDescent="0.25">
      <c r="A13" s="13" t="s">
        <v>11580</v>
      </c>
      <c r="B13" s="15">
        <v>12650586579.360001</v>
      </c>
      <c r="C13" s="15">
        <f>+GETPIVOTDATA("Valor Presupuesto Apropiado",$A$3,"UNIDAD","BACOF")+GETPIVOTDATA("Valor Presupuesto Apropiado",$A$3,"UNIDAD","INVERSIÓN - BACOF")</f>
        <v>12879858936.360001</v>
      </c>
      <c r="E13" t="s">
        <v>13895</v>
      </c>
      <c r="F13" s="15">
        <v>12879858936.359997</v>
      </c>
      <c r="H13" s="16">
        <f>+C13-F13</f>
        <v>0</v>
      </c>
    </row>
    <row r="14" spans="1:8" x14ac:dyDescent="0.25">
      <c r="A14" s="13" t="s">
        <v>4761</v>
      </c>
      <c r="B14" s="15">
        <v>10429363803.029999</v>
      </c>
      <c r="E14" t="s">
        <v>185</v>
      </c>
      <c r="F14" s="15">
        <v>10429363803.029999</v>
      </c>
      <c r="H14" s="16">
        <f>+GETPIVOTDATA("Valor Presupuesto Apropiado",$A$3,"UNIDAD","CACOM 4")-F14</f>
        <v>0</v>
      </c>
    </row>
    <row r="15" spans="1:8" x14ac:dyDescent="0.25">
      <c r="A15" s="13" t="s">
        <v>5900</v>
      </c>
      <c r="B15" s="15">
        <v>7523756706.6599998</v>
      </c>
      <c r="E15" t="s">
        <v>186</v>
      </c>
      <c r="F15" s="15">
        <v>7523756706.6599998</v>
      </c>
      <c r="H15" s="16">
        <f>+GETPIVOTDATA("Valor Presupuesto Apropiado",$A$3,"UNIDAD","CACOM 5")-F15</f>
        <v>0</v>
      </c>
    </row>
    <row r="16" spans="1:8" x14ac:dyDescent="0.25">
      <c r="A16" s="13" t="s">
        <v>6547</v>
      </c>
      <c r="B16" s="15">
        <v>5600823214.2380009</v>
      </c>
      <c r="E16" t="s">
        <v>181</v>
      </c>
      <c r="F16" s="15">
        <v>5600823214.3400002</v>
      </c>
      <c r="H16" s="16">
        <f>+GETPIVOTDATA("Valor Presupuesto Apropiado",$A$3,"UNIDAD","CACOM 6")-F16</f>
        <v>-0.10199928283691406</v>
      </c>
    </row>
    <row r="17" spans="1:8" x14ac:dyDescent="0.25">
      <c r="A17" s="13" t="s">
        <v>17</v>
      </c>
      <c r="B17" s="15">
        <v>11771286454.85</v>
      </c>
      <c r="C17" s="15">
        <f>+GETPIVOTDATA("Valor Presupuesto Apropiado",$A$3,"UNIDAD","CACOM-1")+GETPIVOTDATA("Valor Presupuesto Apropiado",$A$3,"UNIDAD","INVERSIÓN - CACOM 1")</f>
        <v>13696286454.85</v>
      </c>
      <c r="E17" t="s">
        <v>182</v>
      </c>
      <c r="F17" s="15">
        <v>13696286454.85</v>
      </c>
      <c r="H17" s="16">
        <f>+C17-F17</f>
        <v>0</v>
      </c>
    </row>
    <row r="18" spans="1:8" x14ac:dyDescent="0.25">
      <c r="A18" s="13" t="s">
        <v>19</v>
      </c>
      <c r="B18" s="15">
        <v>8460157232.2700005</v>
      </c>
      <c r="E18" t="s">
        <v>183</v>
      </c>
      <c r="F18" s="15">
        <v>8460157232.25</v>
      </c>
      <c r="H18" s="16">
        <f>+GETPIVOTDATA("Valor Presupuesto Apropiado",$A$3,"UNIDAD","CACOM-2")-F18</f>
        <v>2.0000457763671875E-2</v>
      </c>
    </row>
    <row r="19" spans="1:8" x14ac:dyDescent="0.25">
      <c r="A19" s="13" t="s">
        <v>21</v>
      </c>
      <c r="B19" s="15">
        <v>6412843030.5</v>
      </c>
      <c r="E19" t="s">
        <v>184</v>
      </c>
      <c r="F19" s="15">
        <v>6412843030.5</v>
      </c>
      <c r="H19" s="16">
        <f>+GETPIVOTDATA("Valor Presupuesto Apropiado",$A$3,"UNIDAD","CACOM-3")-F19</f>
        <v>0</v>
      </c>
    </row>
    <row r="20" spans="1:8" x14ac:dyDescent="0.25">
      <c r="A20" s="13" t="s">
        <v>27</v>
      </c>
      <c r="B20" s="15">
        <v>7793801959.9999981</v>
      </c>
      <c r="E20" t="s">
        <v>187</v>
      </c>
      <c r="F20" s="15">
        <v>7793801962</v>
      </c>
      <c r="H20" s="16">
        <f>+GETPIVOTDATA("Valor Presupuesto Apropiado",$A$3,"UNIDAD","CAMAN")-F20</f>
        <v>-2.0000019073486328</v>
      </c>
    </row>
    <row r="21" spans="1:8" x14ac:dyDescent="0.25">
      <c r="A21" s="13" t="s">
        <v>28</v>
      </c>
      <c r="B21" s="15">
        <v>8684003453.9999981</v>
      </c>
      <c r="E21" t="s">
        <v>188</v>
      </c>
      <c r="F21" s="15">
        <v>8684003454</v>
      </c>
      <c r="H21" s="16">
        <f>+GETPIVOTDATA("Valor Presupuesto Apropiado",$A$3,"UNIDAD","CATAM")-F21</f>
        <v>0</v>
      </c>
    </row>
    <row r="22" spans="1:8" x14ac:dyDescent="0.25">
      <c r="A22" s="13" t="s">
        <v>13903</v>
      </c>
      <c r="B22" s="15">
        <v>608627100</v>
      </c>
      <c r="E22" t="s">
        <v>13896</v>
      </c>
      <c r="F22" s="15">
        <v>608627100</v>
      </c>
      <c r="H22" s="16">
        <f>+GETPIVOTDATA("Valor Presupuesto Apropiado",$A$3,"UNIDAD","COP - JED")-F22</f>
        <v>0</v>
      </c>
    </row>
    <row r="23" spans="1:8" x14ac:dyDescent="0.25">
      <c r="A23" s="13" t="s">
        <v>13907</v>
      </c>
      <c r="B23" s="15">
        <v>14835925</v>
      </c>
      <c r="E23" t="s">
        <v>15120</v>
      </c>
      <c r="F23" s="15">
        <v>14835925</v>
      </c>
      <c r="H23" s="16">
        <f>+GETPIVOTDATA("Valor Presupuesto Apropiado",$A$3,"UNIDAD","COP - JERLA")-F23</f>
        <v>0</v>
      </c>
    </row>
    <row r="24" spans="1:8" x14ac:dyDescent="0.25">
      <c r="A24" s="13" t="s">
        <v>12737</v>
      </c>
      <c r="B24" s="15">
        <v>2318601866</v>
      </c>
      <c r="C24" s="15">
        <f>+GETPIVOTDATA("Valor Presupuesto Apropiado",$A$3,"UNIDAD","DIFRA")+GETPIVOTDATA("Valor Presupuesto Apropiado",$A$3,"UNIDAD","INVERSIÓN - DIFRA")</f>
        <v>2815785277</v>
      </c>
      <c r="E24" t="s">
        <v>13897</v>
      </c>
      <c r="F24" s="15">
        <v>2815785277</v>
      </c>
      <c r="H24" s="16">
        <f>+C24-F24</f>
        <v>0</v>
      </c>
    </row>
    <row r="25" spans="1:8" x14ac:dyDescent="0.25">
      <c r="A25" s="13" t="s">
        <v>12672</v>
      </c>
      <c r="B25" s="15">
        <v>45643195414.480003</v>
      </c>
      <c r="C25" s="15">
        <f>+GETPIVOTDATA("Valor Presupuesto Apropiado",$A$3,"UNIDAD","DILOA")+GETPIVOTDATA("Valor Presupuesto Apropiado",$A$3,"UNIDAD","INVERSIÓN - DILOA")</f>
        <v>53155136214.480003</v>
      </c>
      <c r="E25" t="s">
        <v>13898</v>
      </c>
      <c r="F25" s="15">
        <v>53155136216.479996</v>
      </c>
      <c r="H25" s="16">
        <f>+C25-F25</f>
        <v>-1.9999923706054688</v>
      </c>
    </row>
    <row r="26" spans="1:8" x14ac:dyDescent="0.25">
      <c r="A26" s="13" t="s">
        <v>12319</v>
      </c>
      <c r="B26" s="15">
        <v>27229914332.329994</v>
      </c>
      <c r="C26" s="15">
        <f>+GETPIVOTDATA("Valor Presupuesto Apropiado",$A$3,"UNIDAD","DILOS")+GETPIVOTDATA("Valor Presupuesto Apropiado",$A$3,"UNIDAD","INVERSIÓN - DILOS")</f>
        <v>29722114332.329994</v>
      </c>
      <c r="E26" t="s">
        <v>13899</v>
      </c>
      <c r="F26" s="15">
        <v>29722114332.330002</v>
      </c>
      <c r="H26" s="16">
        <f>+C26-F26</f>
        <v>0</v>
      </c>
    </row>
    <row r="27" spans="1:8" x14ac:dyDescent="0.25">
      <c r="A27" s="13" t="s">
        <v>41</v>
      </c>
      <c r="B27" s="15">
        <v>136631550</v>
      </c>
      <c r="C27" s="15">
        <f>+GETPIVOTDATA("Valor Presupuesto Apropiado",$A$3,"UNIDAD","DINSA")+GETPIVOTDATA("Valor Presupuesto Apropiado",$A$3,"UNIDAD","INVERSIÓN - JAL DINSA")</f>
        <v>5251332215</v>
      </c>
      <c r="E27" t="s">
        <v>190</v>
      </c>
      <c r="F27" s="15">
        <v>5251332215</v>
      </c>
      <c r="H27" s="16">
        <f>+C27-F27</f>
        <v>0</v>
      </c>
    </row>
    <row r="28" spans="1:8" x14ac:dyDescent="0.25">
      <c r="A28" s="13" t="s">
        <v>13071</v>
      </c>
      <c r="B28" s="15">
        <v>111930207620.87003</v>
      </c>
      <c r="C28" s="15">
        <f>+GETPIVOTDATA("Valor Presupuesto Apropiado",$A$3,"UNIDAD","DIPLO")+GETPIVOTDATA("Valor Presupuesto Apropiado",$A$3,"UNIDAD","INVERSIÓN - DIPLO")</f>
        <v>130151718168.87003</v>
      </c>
      <c r="E28" t="s">
        <v>192</v>
      </c>
      <c r="F28" s="15">
        <v>130151718168.87</v>
      </c>
      <c r="H28" s="16">
        <f>+C28-F28</f>
        <v>0</v>
      </c>
    </row>
    <row r="29" spans="1:8" x14ac:dyDescent="0.25">
      <c r="A29" s="13" t="s">
        <v>49</v>
      </c>
      <c r="B29" s="15">
        <v>7744000</v>
      </c>
      <c r="E29" t="s">
        <v>193</v>
      </c>
      <c r="F29" s="15">
        <v>7744000</v>
      </c>
      <c r="H29" s="16">
        <f>+GETPIVOTDATA("Valor Presupuesto Apropiado",$A$3,"UNIDAD","DIRES")-F29</f>
        <v>0</v>
      </c>
    </row>
    <row r="30" spans="1:8" x14ac:dyDescent="0.25">
      <c r="A30" s="13" t="s">
        <v>44</v>
      </c>
      <c r="B30" s="15">
        <v>34634618905.825218</v>
      </c>
      <c r="C30" s="15">
        <f>+GETPIVOTDATA("Valor Presupuesto Apropiado",$A$3,"UNIDAD","DISER")+GETPIVOTDATA("Valor Presupuesto Apropiado",$A$3,"UNIDAD","INVERSIÓN - JAL DISER")</f>
        <v>35765609629.825218</v>
      </c>
      <c r="E30" t="s">
        <v>191</v>
      </c>
      <c r="F30" s="15">
        <v>35765609629.830002</v>
      </c>
      <c r="H30" s="16">
        <f>+C30-F30</f>
        <v>-4.78363037109375E-3</v>
      </c>
    </row>
    <row r="31" spans="1:8" x14ac:dyDescent="0.25">
      <c r="A31" s="13" t="s">
        <v>45</v>
      </c>
      <c r="B31" s="15">
        <v>5700401388.8600006</v>
      </c>
      <c r="C31" s="15">
        <f>+GETPIVOTDATA("Valor Presupuesto Apropiado",$A$3,"UNIDAD","DITIN")+GETPIVOTDATA("Valor Presupuesto Apropiado",$A$3,"UNIDAD","INVERSIÓN - JAL DITIN")</f>
        <v>7457766083.1300011</v>
      </c>
      <c r="E31" t="s">
        <v>194</v>
      </c>
      <c r="F31" s="15">
        <v>7457766083.1300001</v>
      </c>
      <c r="H31" s="16">
        <f>+C31-F31</f>
        <v>0</v>
      </c>
    </row>
    <row r="32" spans="1:8" x14ac:dyDescent="0.25">
      <c r="A32" s="13" t="s">
        <v>29</v>
      </c>
      <c r="B32" s="15">
        <v>14126790459.499994</v>
      </c>
      <c r="C32" s="15">
        <f>+GETPIVOTDATA("Valor Presupuesto Apropiado",$A$3,"UNIDAD","EMAVI")+GETPIVOTDATA("Valor Presupuesto Apropiado",$A$3,"UNIDAD","INVERSIÓN - EMAVI")</f>
        <v>16232790459.499994</v>
      </c>
      <c r="E32" t="s">
        <v>197</v>
      </c>
      <c r="F32" s="15">
        <v>16232790544.999998</v>
      </c>
      <c r="H32" s="16">
        <f>+C32-F32</f>
        <v>-85.500003814697266</v>
      </c>
    </row>
    <row r="33" spans="1:8" x14ac:dyDescent="0.25">
      <c r="A33" s="13" t="s">
        <v>30</v>
      </c>
      <c r="B33" s="15">
        <v>1632351068</v>
      </c>
      <c r="C33" s="15">
        <f>+GETPIVOTDATA("Valor Presupuesto Apropiado",$A$3,"UNIDAD","EPFAC")+GETPIVOTDATA("Valor Presupuesto Apropiado",$A$3,"UNIDAD","INVERSIÓN - EPFAC")</f>
        <v>2882351068</v>
      </c>
      <c r="E33" t="s">
        <v>195</v>
      </c>
      <c r="F33" s="15">
        <v>2882351068</v>
      </c>
      <c r="H33" s="16">
        <f>+C33-F33</f>
        <v>0</v>
      </c>
    </row>
    <row r="34" spans="1:8" x14ac:dyDescent="0.25">
      <c r="A34" s="13" t="s">
        <v>32</v>
      </c>
      <c r="B34" s="15">
        <v>5096014293.54</v>
      </c>
      <c r="C34" s="15">
        <f>+GETPIVOTDATA("Valor Presupuesto Apropiado",$A$3,"UNIDAD","ESUFA")+GETPIVOTDATA("Valor Presupuesto Apropiado",$A$3,"UNIDAD","INVERSIÓN - ESUFA")</f>
        <v>5296014293.54</v>
      </c>
      <c r="E34" t="s">
        <v>196</v>
      </c>
      <c r="F34" s="15">
        <v>5296014293.54</v>
      </c>
      <c r="H34" s="16">
        <f>+C34-F34</f>
        <v>0</v>
      </c>
    </row>
    <row r="35" spans="1:8" x14ac:dyDescent="0.25">
      <c r="A35" s="13" t="s">
        <v>33</v>
      </c>
      <c r="B35" s="15">
        <v>1967287448.9300001</v>
      </c>
      <c r="E35" t="s">
        <v>198</v>
      </c>
      <c r="F35" s="15">
        <v>1967287448.9300001</v>
      </c>
      <c r="H35" s="16">
        <f>+GETPIVOTDATA("Valor Presupuesto Apropiado",$A$3,"UNIDAD","GAAMA")-F35</f>
        <v>0</v>
      </c>
    </row>
    <row r="36" spans="1:8" x14ac:dyDescent="0.25">
      <c r="A36" s="13" t="s">
        <v>36</v>
      </c>
      <c r="B36" s="15">
        <v>2245336287</v>
      </c>
      <c r="E36" t="s">
        <v>200</v>
      </c>
      <c r="F36" s="15">
        <v>2245336287</v>
      </c>
      <c r="H36" s="16">
        <f>+GETPIVOTDATA("Valor Presupuesto Apropiado",$A$3,"UNIDAD","GACAR")-F36</f>
        <v>0</v>
      </c>
    </row>
    <row r="37" spans="1:8" x14ac:dyDescent="0.25">
      <c r="A37" s="13" t="s">
        <v>37</v>
      </c>
      <c r="B37" s="15">
        <v>2875537927.4099998</v>
      </c>
      <c r="E37" t="s">
        <v>201</v>
      </c>
      <c r="F37" s="15">
        <v>2875537926.9999995</v>
      </c>
      <c r="H37" s="16">
        <f>+GETPIVOTDATA("Valor Presupuesto Apropiado",$A$3,"UNIDAD","GACAS")-F37</f>
        <v>0.41000032424926758</v>
      </c>
    </row>
    <row r="38" spans="1:8" x14ac:dyDescent="0.25">
      <c r="A38" s="13" t="s">
        <v>38</v>
      </c>
      <c r="B38" s="15">
        <v>2642565276.6000004</v>
      </c>
      <c r="E38" t="s">
        <v>202</v>
      </c>
      <c r="F38" s="15">
        <v>2642565277</v>
      </c>
      <c r="H38" s="16">
        <f>+GETPIVOTDATA("Valor Presupuesto Apropiado",$A$3,"UNIDAD","GAORI")-F38</f>
        <v>-0.39999961853027344</v>
      </c>
    </row>
    <row r="39" spans="1:8" x14ac:dyDescent="0.25">
      <c r="A39" s="13" t="s">
        <v>13156</v>
      </c>
      <c r="B39" s="15">
        <v>1484040646.4000001</v>
      </c>
      <c r="E39" t="s">
        <v>207</v>
      </c>
      <c r="F39" s="15">
        <v>1484040646.3999999</v>
      </c>
      <c r="H39" s="16">
        <f>+GETPIVOTDATA("Valor Presupuesto Apropiado",$A$3,"UNIDAD","GIMFA")-F39</f>
        <v>0</v>
      </c>
    </row>
    <row r="40" spans="1:8" x14ac:dyDescent="0.25">
      <c r="A40" s="13" t="s">
        <v>12234</v>
      </c>
      <c r="B40" s="15">
        <v>4932329883.5199995</v>
      </c>
      <c r="C40" s="15">
        <f>+GETPIVOTDATA("Valor Presupuesto Apropiado",$A$3,"UNIDAD","GOCOP")+GETPIVOTDATA("Valor Presupuesto Apropiado",$A$3,"UNIDAD","INVERSIÓN - GOCOP")</f>
        <v>7772329883.5199995</v>
      </c>
      <c r="E40" t="s">
        <v>13901</v>
      </c>
      <c r="F40" s="15">
        <v>7772329883.5200005</v>
      </c>
      <c r="H40" s="16">
        <f>+C40-F40</f>
        <v>0</v>
      </c>
    </row>
    <row r="41" spans="1:8" x14ac:dyDescent="0.25">
      <c r="A41" s="13" t="s">
        <v>40</v>
      </c>
      <c r="B41" s="15">
        <v>6649196885.5600014</v>
      </c>
      <c r="E41" t="s">
        <v>199</v>
      </c>
      <c r="F41" s="15">
        <v>6649196885.5599995</v>
      </c>
      <c r="H41" s="16">
        <f>+GETPIVOTDATA("Valor Presupuesto Apropiado",$A$3,"UNIDAD","GRUACO")-F41</f>
        <v>0</v>
      </c>
    </row>
    <row r="42" spans="1:8" x14ac:dyDescent="0.25">
      <c r="A42" s="40" t="s">
        <v>514</v>
      </c>
      <c r="B42" s="41">
        <v>82376292198.730011</v>
      </c>
    </row>
    <row r="43" spans="1:8" x14ac:dyDescent="0.25">
      <c r="A43" s="40" t="s">
        <v>338</v>
      </c>
      <c r="B43" s="41">
        <v>229272357</v>
      </c>
    </row>
    <row r="44" spans="1:8" x14ac:dyDescent="0.25">
      <c r="A44" s="40" t="s">
        <v>315</v>
      </c>
      <c r="B44" s="41">
        <v>1925000000</v>
      </c>
      <c r="E44" t="s">
        <v>189</v>
      </c>
      <c r="F44" s="15">
        <v>0</v>
      </c>
    </row>
    <row r="45" spans="1:8" x14ac:dyDescent="0.25">
      <c r="A45" s="40" t="s">
        <v>332</v>
      </c>
      <c r="B45" s="41">
        <v>497183411</v>
      </c>
    </row>
    <row r="46" spans="1:8" x14ac:dyDescent="0.25">
      <c r="A46" s="40" t="s">
        <v>337</v>
      </c>
      <c r="B46" s="41">
        <v>7511940800</v>
      </c>
    </row>
    <row r="47" spans="1:8" x14ac:dyDescent="0.25">
      <c r="A47" s="40" t="s">
        <v>323</v>
      </c>
      <c r="B47" s="41">
        <v>2492200000</v>
      </c>
    </row>
    <row r="48" spans="1:8" x14ac:dyDescent="0.25">
      <c r="A48" s="40" t="s">
        <v>533</v>
      </c>
      <c r="B48" s="41">
        <v>18221510548</v>
      </c>
    </row>
    <row r="49" spans="1:8" x14ac:dyDescent="0.25">
      <c r="A49" s="40" t="s">
        <v>314</v>
      </c>
      <c r="B49" s="41">
        <v>2106000000</v>
      </c>
    </row>
    <row r="50" spans="1:8" x14ac:dyDescent="0.25">
      <c r="A50" s="40" t="s">
        <v>317</v>
      </c>
      <c r="B50" s="41">
        <v>1250000000</v>
      </c>
    </row>
    <row r="51" spans="1:8" x14ac:dyDescent="0.25">
      <c r="A51" s="40" t="s">
        <v>316</v>
      </c>
      <c r="B51" s="41">
        <v>200000000</v>
      </c>
    </row>
    <row r="52" spans="1:8" x14ac:dyDescent="0.25">
      <c r="A52" s="40" t="s">
        <v>535</v>
      </c>
      <c r="B52" s="41">
        <v>10000000000</v>
      </c>
      <c r="E52" t="s">
        <v>13900</v>
      </c>
      <c r="F52" s="15">
        <v>10000000000</v>
      </c>
      <c r="H52" s="16">
        <f>+GETPIVOTDATA("Valor Presupuesto Apropiado",$A$3,"UNIDAD","INVERSIÓN - FAC GESTIÓN GENERAL")-F52</f>
        <v>0</v>
      </c>
    </row>
    <row r="53" spans="1:8" x14ac:dyDescent="0.25">
      <c r="A53" s="40" t="s">
        <v>340</v>
      </c>
      <c r="B53" s="41">
        <v>2840000000</v>
      </c>
    </row>
    <row r="54" spans="1:8" x14ac:dyDescent="0.25">
      <c r="A54" s="40" t="s">
        <v>437</v>
      </c>
      <c r="B54" s="41">
        <v>5114700665</v>
      </c>
    </row>
    <row r="55" spans="1:8" x14ac:dyDescent="0.25">
      <c r="A55" s="40" t="s">
        <v>532</v>
      </c>
      <c r="B55" s="41">
        <v>1130990724</v>
      </c>
    </row>
    <row r="56" spans="1:8" x14ac:dyDescent="0.25">
      <c r="A56" s="40" t="s">
        <v>331</v>
      </c>
      <c r="B56" s="41">
        <v>1757364694.27</v>
      </c>
    </row>
    <row r="57" spans="1:8" x14ac:dyDescent="0.25">
      <c r="A57" s="40" t="s">
        <v>330</v>
      </c>
      <c r="B57" s="41">
        <v>1000000000</v>
      </c>
    </row>
    <row r="58" spans="1:8" x14ac:dyDescent="0.25">
      <c r="A58" s="13" t="s">
        <v>46</v>
      </c>
      <c r="B58" s="15">
        <v>11054909800</v>
      </c>
    </row>
    <row r="59" spans="1:8" x14ac:dyDescent="0.25">
      <c r="A59" s="13" t="s">
        <v>47</v>
      </c>
      <c r="B59" s="15">
        <v>5775525118</v>
      </c>
      <c r="C59" s="15">
        <f>+GETPIVOTDATA("Valor Presupuesto Apropiado",$A$3,"UNIDAD","JEA")+GETPIVOTDATA("Valor Presupuesto Apropiado",$A$3,"UNIDAD","INVERSIÓN - JEA")</f>
        <v>12054909800</v>
      </c>
      <c r="E59" t="s">
        <v>204</v>
      </c>
      <c r="F59" s="15">
        <v>12054909800</v>
      </c>
      <c r="H59" s="16">
        <f>+C59-F59</f>
        <v>0</v>
      </c>
    </row>
    <row r="60" spans="1:8" x14ac:dyDescent="0.25">
      <c r="A60" s="13" t="s">
        <v>50</v>
      </c>
      <c r="B60" s="15">
        <v>678613334</v>
      </c>
      <c r="E60" t="s">
        <v>203</v>
      </c>
      <c r="F60" s="15">
        <v>5775525118</v>
      </c>
      <c r="H60" s="16">
        <f>+GETPIVOTDATA("Valor Presupuesto Apropiado",$A$3,"UNIDAD","JED")-F60</f>
        <v>0</v>
      </c>
    </row>
    <row r="61" spans="1:8" x14ac:dyDescent="0.25">
      <c r="A61" s="13" t="s">
        <v>51</v>
      </c>
      <c r="B61" s="15">
        <v>2419600000</v>
      </c>
      <c r="E61" t="s">
        <v>206</v>
      </c>
      <c r="F61" s="15">
        <v>678613334</v>
      </c>
      <c r="H61" s="16">
        <f>+GETPIVOTDATA("Valor Presupuesto Apropiado",$A$3,"UNIDAD","JES")-F61</f>
        <v>0</v>
      </c>
    </row>
    <row r="62" spans="1:8" x14ac:dyDescent="0.25">
      <c r="A62" s="13" t="s">
        <v>370</v>
      </c>
      <c r="B62" s="15">
        <v>28959429553.650005</v>
      </c>
      <c r="E62" t="s">
        <v>205</v>
      </c>
      <c r="F62" s="15">
        <v>2419600000</v>
      </c>
      <c r="H62" s="16">
        <f>+GETPIVOTDATA("Valor Presupuesto Apropiado",$A$3,"UNIDAD","JIN")-F62</f>
        <v>0</v>
      </c>
    </row>
    <row r="63" spans="1:8" x14ac:dyDescent="0.25">
      <c r="A63" s="13" t="s">
        <v>174</v>
      </c>
      <c r="B63" s="15">
        <v>761028017298.42749</v>
      </c>
      <c r="E63" t="s">
        <v>13902</v>
      </c>
      <c r="F63" s="15">
        <v>28959429553.649998</v>
      </c>
      <c r="H63" s="16">
        <f>+GETPIVOTDATA("Valor Presupuesto Apropiado",$A$3,"UNIDAD","RESERVA")-F63</f>
        <v>0</v>
      </c>
    </row>
    <row r="64" spans="1:8" x14ac:dyDescent="0.25">
      <c r="E64" t="s">
        <v>174</v>
      </c>
      <c r="F64" s="15">
        <v>761028017388.00012</v>
      </c>
    </row>
  </sheetData>
  <mergeCells count="1">
    <mergeCell ref="E3:F3"/>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6224"/>
  <sheetViews>
    <sheetView tabSelected="1" topLeftCell="A181" zoomScale="55" zoomScaleNormal="55" workbookViewId="0">
      <selection activeCell="J9" sqref="J9"/>
    </sheetView>
  </sheetViews>
  <sheetFormatPr baseColWidth="10" defaultRowHeight="14.25" x14ac:dyDescent="0.2"/>
  <cols>
    <col min="1" max="1" width="26.140625" style="9" customWidth="1"/>
    <col min="2" max="2" width="26.42578125" style="9" customWidth="1"/>
    <col min="3" max="3" width="10" style="9" customWidth="1"/>
    <col min="4" max="4" width="59" style="9" customWidth="1"/>
    <col min="5" max="5" width="130.5703125" style="9" customWidth="1"/>
    <col min="6" max="6" width="16.28515625" style="9" customWidth="1"/>
    <col min="7" max="7" width="53.85546875" style="9" customWidth="1"/>
    <col min="8" max="10" width="11.42578125" style="9" customWidth="1"/>
    <col min="11" max="11" width="20.85546875" style="27" customWidth="1"/>
    <col min="12" max="12" width="11.42578125" style="9" customWidth="1"/>
    <col min="13" max="13" width="22" style="9" customWidth="1"/>
    <col min="14" max="14" width="28.28515625" style="9" customWidth="1"/>
    <col min="15" max="16384" width="11.42578125" style="9"/>
  </cols>
  <sheetData>
    <row r="2" spans="1:13" ht="28.5" x14ac:dyDescent="0.45">
      <c r="A2" s="44" t="s">
        <v>209</v>
      </c>
      <c r="B2" s="44"/>
      <c r="C2" s="44"/>
      <c r="D2" s="44"/>
      <c r="E2" s="44"/>
      <c r="F2" s="44"/>
      <c r="G2" s="44"/>
      <c r="H2" s="44"/>
      <c r="I2" s="44"/>
      <c r="J2" s="44"/>
      <c r="K2" s="44"/>
      <c r="L2" s="44"/>
      <c r="M2" s="44"/>
    </row>
    <row r="3" spans="1:13" ht="28.5" x14ac:dyDescent="0.45">
      <c r="A3" s="44" t="s">
        <v>469</v>
      </c>
      <c r="B3" s="44"/>
      <c r="C3" s="44"/>
      <c r="D3" s="44"/>
      <c r="E3" s="44"/>
      <c r="F3" s="44"/>
      <c r="G3" s="44"/>
      <c r="H3" s="44"/>
      <c r="I3" s="44"/>
      <c r="J3" s="44"/>
      <c r="K3" s="44"/>
      <c r="L3" s="44"/>
      <c r="M3" s="44"/>
    </row>
    <row r="4" spans="1:13" ht="28.5" x14ac:dyDescent="0.45">
      <c r="A4" s="44" t="s">
        <v>544</v>
      </c>
      <c r="B4" s="44"/>
      <c r="C4" s="44"/>
      <c r="D4" s="44"/>
      <c r="E4" s="44"/>
      <c r="F4" s="44"/>
      <c r="G4" s="44"/>
      <c r="H4" s="44"/>
      <c r="I4" s="44"/>
      <c r="J4" s="44"/>
      <c r="K4" s="44"/>
      <c r="L4" s="44"/>
      <c r="M4" s="44"/>
    </row>
    <row r="5" spans="1:13" ht="28.5" x14ac:dyDescent="0.45">
      <c r="A5" s="44" t="s">
        <v>210</v>
      </c>
      <c r="B5" s="44"/>
      <c r="C5" s="44"/>
      <c r="D5" s="44"/>
      <c r="E5" s="44"/>
      <c r="F5" s="44"/>
      <c r="G5" s="44"/>
      <c r="H5" s="44"/>
      <c r="I5" s="44"/>
      <c r="J5" s="44"/>
      <c r="K5" s="44"/>
      <c r="L5" s="44"/>
      <c r="M5" s="44"/>
    </row>
    <row r="6" spans="1:13" ht="28.5" x14ac:dyDescent="0.45">
      <c r="A6" s="22"/>
      <c r="B6" s="22"/>
      <c r="C6" s="22"/>
      <c r="D6" s="22"/>
      <c r="E6" s="22"/>
      <c r="F6" s="22"/>
      <c r="G6" s="22"/>
      <c r="H6" s="22"/>
      <c r="I6" s="22"/>
      <c r="J6" s="22"/>
      <c r="K6" s="28"/>
      <c r="L6" s="22"/>
      <c r="M6" s="22"/>
    </row>
    <row r="7" spans="1:13" ht="28.5" x14ac:dyDescent="0.45">
      <c r="A7" s="23" t="s">
        <v>211</v>
      </c>
      <c r="B7" s="25" t="s">
        <v>212</v>
      </c>
      <c r="C7" s="25"/>
      <c r="D7" s="22"/>
      <c r="E7" s="22"/>
      <c r="F7" s="22"/>
      <c r="G7" s="22"/>
      <c r="H7" s="22"/>
      <c r="I7" s="22"/>
      <c r="J7" s="22"/>
      <c r="K7" s="28"/>
      <c r="L7" s="22"/>
      <c r="M7" s="22"/>
    </row>
    <row r="8" spans="1:13" ht="28.5" x14ac:dyDescent="0.45">
      <c r="A8" s="23" t="s">
        <v>213</v>
      </c>
      <c r="B8" s="25" t="s">
        <v>214</v>
      </c>
      <c r="C8" s="25"/>
      <c r="D8" s="22"/>
      <c r="E8" s="22"/>
      <c r="F8" s="22"/>
      <c r="G8" s="22"/>
      <c r="H8" s="22"/>
      <c r="I8" s="22"/>
      <c r="J8" s="22"/>
      <c r="K8" s="28"/>
      <c r="L8" s="22"/>
      <c r="M8" s="22"/>
    </row>
    <row r="9" spans="1:13" ht="28.5" x14ac:dyDescent="0.45">
      <c r="A9" s="23" t="s">
        <v>15121</v>
      </c>
      <c r="B9" s="24">
        <f>K16224</f>
        <v>761028017298.42871</v>
      </c>
      <c r="C9" s="24"/>
      <c r="D9" s="28"/>
      <c r="E9" s="30"/>
      <c r="F9" s="22"/>
      <c r="G9" s="22"/>
      <c r="H9" s="22"/>
      <c r="I9" s="22"/>
      <c r="J9" s="22"/>
      <c r="K9" s="28"/>
      <c r="L9" s="22"/>
      <c r="M9" s="22"/>
    </row>
    <row r="11" spans="1:13" ht="15" thickBot="1" x14ac:dyDescent="0.25"/>
    <row r="12" spans="1:13" s="7" customFormat="1" ht="76.5" x14ac:dyDescent="0.2">
      <c r="A12" s="29" t="s">
        <v>15</v>
      </c>
      <c r="B12" s="1" t="s">
        <v>0</v>
      </c>
      <c r="C12" s="1" t="s">
        <v>7</v>
      </c>
      <c r="D12" s="1" t="s">
        <v>15146</v>
      </c>
      <c r="E12" s="1" t="s">
        <v>15147</v>
      </c>
      <c r="F12" s="1" t="s">
        <v>15148</v>
      </c>
      <c r="G12" s="1" t="s">
        <v>15149</v>
      </c>
      <c r="H12" s="1" t="s">
        <v>5</v>
      </c>
      <c r="I12" s="1" t="s">
        <v>6</v>
      </c>
      <c r="J12" s="1" t="s">
        <v>8</v>
      </c>
      <c r="K12" s="26" t="s">
        <v>9</v>
      </c>
      <c r="L12" s="1" t="s">
        <v>10</v>
      </c>
      <c r="M12" s="1" t="s">
        <v>11</v>
      </c>
    </row>
    <row r="13" spans="1:13" s="39" customFormat="1" ht="12.75" x14ac:dyDescent="0.2">
      <c r="A13" s="33" t="s">
        <v>17</v>
      </c>
      <c r="B13" s="33" t="s">
        <v>546</v>
      </c>
      <c r="C13" s="34">
        <v>16</v>
      </c>
      <c r="D13" s="33" t="s">
        <v>43</v>
      </c>
      <c r="E13" s="33" t="s">
        <v>612</v>
      </c>
      <c r="F13" s="35">
        <v>0</v>
      </c>
      <c r="G13" s="33" t="s">
        <v>313</v>
      </c>
      <c r="H13" s="33">
        <v>1</v>
      </c>
      <c r="I13" s="33">
        <v>5</v>
      </c>
      <c r="J13" s="36">
        <v>1</v>
      </c>
      <c r="K13" s="37">
        <v>120000000</v>
      </c>
      <c r="L13" s="38" t="s">
        <v>12</v>
      </c>
      <c r="M13" s="38" t="s">
        <v>13</v>
      </c>
    </row>
    <row r="14" spans="1:13" s="39" customFormat="1" ht="12.75" x14ac:dyDescent="0.2">
      <c r="A14" s="33" t="s">
        <v>17</v>
      </c>
      <c r="B14" s="33" t="s">
        <v>547</v>
      </c>
      <c r="C14" s="34">
        <v>16</v>
      </c>
      <c r="D14" s="33" t="s">
        <v>73</v>
      </c>
      <c r="E14" s="33" t="s">
        <v>613</v>
      </c>
      <c r="F14" s="35">
        <v>86101710</v>
      </c>
      <c r="G14" s="33" t="s">
        <v>313</v>
      </c>
      <c r="H14" s="33">
        <v>1</v>
      </c>
      <c r="I14" s="33">
        <v>5</v>
      </c>
      <c r="J14" s="36">
        <v>1</v>
      </c>
      <c r="K14" s="37">
        <v>207764031.90000001</v>
      </c>
      <c r="L14" s="38" t="s">
        <v>12</v>
      </c>
      <c r="M14" s="38" t="s">
        <v>2371</v>
      </c>
    </row>
    <row r="15" spans="1:13" s="39" customFormat="1" ht="12.75" x14ac:dyDescent="0.2">
      <c r="A15" s="33" t="s">
        <v>17</v>
      </c>
      <c r="B15" s="33" t="s">
        <v>547</v>
      </c>
      <c r="C15" s="34">
        <v>16</v>
      </c>
      <c r="D15" s="33" t="s">
        <v>73</v>
      </c>
      <c r="E15" s="33" t="s">
        <v>614</v>
      </c>
      <c r="F15" s="35">
        <v>86101710</v>
      </c>
      <c r="G15" s="33" t="s">
        <v>313</v>
      </c>
      <c r="H15" s="33">
        <v>5</v>
      </c>
      <c r="I15" s="33">
        <v>1</v>
      </c>
      <c r="J15" s="36">
        <v>1</v>
      </c>
      <c r="K15" s="37">
        <v>192259253.40000001</v>
      </c>
      <c r="L15" s="38" t="s">
        <v>12</v>
      </c>
      <c r="M15" s="38" t="s">
        <v>13</v>
      </c>
    </row>
    <row r="16" spans="1:13" s="39" customFormat="1" ht="12.75" x14ac:dyDescent="0.2">
      <c r="A16" s="33" t="s">
        <v>17</v>
      </c>
      <c r="B16" s="33" t="s">
        <v>547</v>
      </c>
      <c r="C16" s="34">
        <v>16</v>
      </c>
      <c r="D16" s="33" t="s">
        <v>73</v>
      </c>
      <c r="E16" s="33" t="s">
        <v>614</v>
      </c>
      <c r="F16" s="35">
        <v>86101710</v>
      </c>
      <c r="G16" s="33" t="s">
        <v>313</v>
      </c>
      <c r="H16" s="33">
        <v>1</v>
      </c>
      <c r="I16" s="33">
        <v>6</v>
      </c>
      <c r="J16" s="36">
        <v>1</v>
      </c>
      <c r="K16" s="37">
        <v>116157006</v>
      </c>
      <c r="L16" s="38" t="s">
        <v>12</v>
      </c>
      <c r="M16" s="38" t="s">
        <v>13</v>
      </c>
    </row>
    <row r="17" spans="1:13" s="39" customFormat="1" ht="12.75" x14ac:dyDescent="0.2">
      <c r="A17" s="33" t="s">
        <v>17</v>
      </c>
      <c r="B17" s="33" t="s">
        <v>547</v>
      </c>
      <c r="C17" s="34">
        <v>16</v>
      </c>
      <c r="D17" s="33" t="s">
        <v>73</v>
      </c>
      <c r="E17" s="33" t="s">
        <v>615</v>
      </c>
      <c r="F17" s="35">
        <v>80101500</v>
      </c>
      <c r="G17" s="33" t="s">
        <v>313</v>
      </c>
      <c r="H17" s="33">
        <v>7</v>
      </c>
      <c r="I17" s="33">
        <v>5</v>
      </c>
      <c r="J17" s="36">
        <v>1</v>
      </c>
      <c r="K17" s="37">
        <v>17500000</v>
      </c>
      <c r="L17" s="38" t="s">
        <v>12</v>
      </c>
      <c r="M17" s="38" t="s">
        <v>13</v>
      </c>
    </row>
    <row r="18" spans="1:13" s="39" customFormat="1" ht="12.75" x14ac:dyDescent="0.2">
      <c r="A18" s="33" t="s">
        <v>17</v>
      </c>
      <c r="B18" s="33" t="s">
        <v>547</v>
      </c>
      <c r="C18" s="34">
        <v>16</v>
      </c>
      <c r="D18" s="33" t="s">
        <v>73</v>
      </c>
      <c r="E18" s="33" t="s">
        <v>616</v>
      </c>
      <c r="F18" s="35">
        <v>0</v>
      </c>
      <c r="G18" s="33" t="s">
        <v>15071</v>
      </c>
      <c r="H18" s="33">
        <v>1</v>
      </c>
      <c r="I18" s="33">
        <v>6</v>
      </c>
      <c r="J18" s="36">
        <v>1</v>
      </c>
      <c r="K18" s="37">
        <v>668994</v>
      </c>
      <c r="L18" s="38" t="s">
        <v>12</v>
      </c>
      <c r="M18" s="38" t="s">
        <v>13</v>
      </c>
    </row>
    <row r="19" spans="1:13" s="39" customFormat="1" ht="12.75" x14ac:dyDescent="0.2">
      <c r="A19" s="33" t="s">
        <v>17</v>
      </c>
      <c r="B19" s="33" t="s">
        <v>548</v>
      </c>
      <c r="C19" s="34">
        <v>10</v>
      </c>
      <c r="D19" s="33" t="s">
        <v>5907</v>
      </c>
      <c r="E19" s="33" t="s">
        <v>617</v>
      </c>
      <c r="F19" s="35">
        <v>93161600</v>
      </c>
      <c r="G19" s="33" t="s">
        <v>15070</v>
      </c>
      <c r="H19" s="33">
        <v>1</v>
      </c>
      <c r="I19" s="33">
        <v>11</v>
      </c>
      <c r="J19" s="36">
        <v>1</v>
      </c>
      <c r="K19" s="37">
        <v>71000</v>
      </c>
      <c r="L19" s="38" t="s">
        <v>12</v>
      </c>
      <c r="M19" s="38" t="s">
        <v>13</v>
      </c>
    </row>
    <row r="20" spans="1:13" s="39" customFormat="1" ht="12.75" x14ac:dyDescent="0.2">
      <c r="A20" s="33" t="s">
        <v>17</v>
      </c>
      <c r="B20" s="33" t="s">
        <v>548</v>
      </c>
      <c r="C20" s="34">
        <v>10</v>
      </c>
      <c r="D20" s="33" t="s">
        <v>5907</v>
      </c>
      <c r="E20" s="33" t="s">
        <v>618</v>
      </c>
      <c r="F20" s="35">
        <v>93161600</v>
      </c>
      <c r="G20" s="33" t="s">
        <v>15070</v>
      </c>
      <c r="H20" s="33">
        <v>1</v>
      </c>
      <c r="I20" s="33">
        <v>11</v>
      </c>
      <c r="J20" s="36">
        <v>1</v>
      </c>
      <c r="K20" s="37">
        <v>609400</v>
      </c>
      <c r="L20" s="38" t="s">
        <v>12</v>
      </c>
      <c r="M20" s="38" t="s">
        <v>13</v>
      </c>
    </row>
    <row r="21" spans="1:13" s="39" customFormat="1" ht="12.75" x14ac:dyDescent="0.2">
      <c r="A21" s="33" t="s">
        <v>17</v>
      </c>
      <c r="B21" s="33" t="s">
        <v>548</v>
      </c>
      <c r="C21" s="34">
        <v>10</v>
      </c>
      <c r="D21" s="33" t="s">
        <v>5907</v>
      </c>
      <c r="E21" s="33" t="s">
        <v>619</v>
      </c>
      <c r="F21" s="35">
        <v>93161600</v>
      </c>
      <c r="G21" s="33" t="s">
        <v>15070</v>
      </c>
      <c r="H21" s="33">
        <v>1</v>
      </c>
      <c r="I21" s="33">
        <v>11</v>
      </c>
      <c r="J21" s="36">
        <v>1</v>
      </c>
      <c r="K21" s="37">
        <v>1228000</v>
      </c>
      <c r="L21" s="38" t="s">
        <v>12</v>
      </c>
      <c r="M21" s="38" t="s">
        <v>13</v>
      </c>
    </row>
    <row r="22" spans="1:13" s="39" customFormat="1" ht="12.75" x14ac:dyDescent="0.2">
      <c r="A22" s="33" t="s">
        <v>17</v>
      </c>
      <c r="B22" s="33" t="s">
        <v>548</v>
      </c>
      <c r="C22" s="34">
        <v>10</v>
      </c>
      <c r="D22" s="33" t="s">
        <v>5907</v>
      </c>
      <c r="E22" s="33" t="s">
        <v>620</v>
      </c>
      <c r="F22" s="35">
        <v>93161600</v>
      </c>
      <c r="G22" s="33" t="s">
        <v>15070</v>
      </c>
      <c r="H22" s="33">
        <v>1</v>
      </c>
      <c r="I22" s="33">
        <v>10</v>
      </c>
      <c r="J22" s="36">
        <v>1</v>
      </c>
      <c r="K22" s="37">
        <v>245000</v>
      </c>
      <c r="L22" s="38" t="s">
        <v>12</v>
      </c>
      <c r="M22" s="38" t="s">
        <v>13</v>
      </c>
    </row>
    <row r="23" spans="1:13" s="39" customFormat="1" ht="12.75" x14ac:dyDescent="0.2">
      <c r="A23" s="33" t="s">
        <v>17</v>
      </c>
      <c r="B23" s="33" t="s">
        <v>548</v>
      </c>
      <c r="C23" s="34">
        <v>10</v>
      </c>
      <c r="D23" s="33" t="s">
        <v>5907</v>
      </c>
      <c r="E23" s="33" t="s">
        <v>621</v>
      </c>
      <c r="F23" s="35">
        <v>93161600</v>
      </c>
      <c r="G23" s="33" t="s">
        <v>15070</v>
      </c>
      <c r="H23" s="33">
        <v>1</v>
      </c>
      <c r="I23" s="33">
        <v>10</v>
      </c>
      <c r="J23" s="36">
        <v>1</v>
      </c>
      <c r="K23" s="37">
        <v>542200</v>
      </c>
      <c r="L23" s="38" t="s">
        <v>12</v>
      </c>
      <c r="M23" s="38" t="s">
        <v>13</v>
      </c>
    </row>
    <row r="24" spans="1:13" s="39" customFormat="1" ht="12.75" x14ac:dyDescent="0.2">
      <c r="A24" s="33" t="s">
        <v>17</v>
      </c>
      <c r="B24" s="33" t="s">
        <v>549</v>
      </c>
      <c r="C24" s="34">
        <v>10</v>
      </c>
      <c r="D24" s="33" t="s">
        <v>14</v>
      </c>
      <c r="E24" s="33" t="s">
        <v>622</v>
      </c>
      <c r="F24" s="35">
        <v>93161602</v>
      </c>
      <c r="G24" s="33" t="s">
        <v>15070</v>
      </c>
      <c r="H24" s="33">
        <v>1</v>
      </c>
      <c r="I24" s="33">
        <v>4</v>
      </c>
      <c r="J24" s="36">
        <v>1</v>
      </c>
      <c r="K24" s="37">
        <v>476238313</v>
      </c>
      <c r="L24" s="38" t="s">
        <v>12</v>
      </c>
      <c r="M24" s="38" t="s">
        <v>13</v>
      </c>
    </row>
    <row r="25" spans="1:13" s="39" customFormat="1" ht="12.75" x14ac:dyDescent="0.2">
      <c r="A25" s="33" t="s">
        <v>17</v>
      </c>
      <c r="B25" s="33" t="s">
        <v>549</v>
      </c>
      <c r="C25" s="34">
        <v>10</v>
      </c>
      <c r="D25" s="33" t="s">
        <v>14</v>
      </c>
      <c r="E25" s="33" t="s">
        <v>623</v>
      </c>
      <c r="F25" s="35">
        <v>93161602</v>
      </c>
      <c r="G25" s="33" t="s">
        <v>15070</v>
      </c>
      <c r="H25" s="33">
        <v>1</v>
      </c>
      <c r="I25" s="33">
        <v>4</v>
      </c>
      <c r="J25" s="36">
        <v>1</v>
      </c>
      <c r="K25" s="37">
        <v>16603396</v>
      </c>
      <c r="L25" s="38" t="s">
        <v>12</v>
      </c>
      <c r="M25" s="38" t="s">
        <v>13</v>
      </c>
    </row>
    <row r="26" spans="1:13" s="39" customFormat="1" ht="12.75" x14ac:dyDescent="0.2">
      <c r="A26" s="33" t="s">
        <v>17</v>
      </c>
      <c r="B26" s="33" t="s">
        <v>550</v>
      </c>
      <c r="C26" s="34">
        <v>10</v>
      </c>
      <c r="D26" s="33" t="s">
        <v>439</v>
      </c>
      <c r="E26" s="33" t="s">
        <v>624</v>
      </c>
      <c r="F26" s="35">
        <v>93161600</v>
      </c>
      <c r="G26" s="33" t="s">
        <v>15070</v>
      </c>
      <c r="H26" s="33">
        <v>1</v>
      </c>
      <c r="I26" s="33">
        <v>11</v>
      </c>
      <c r="J26" s="36">
        <v>1</v>
      </c>
      <c r="K26" s="37">
        <v>52526285</v>
      </c>
      <c r="L26" s="38" t="s">
        <v>12</v>
      </c>
      <c r="M26" s="38" t="s">
        <v>13</v>
      </c>
    </row>
    <row r="27" spans="1:13" s="39" customFormat="1" ht="12.75" x14ac:dyDescent="0.2">
      <c r="A27" s="33" t="s">
        <v>17</v>
      </c>
      <c r="B27" s="33" t="s">
        <v>550</v>
      </c>
      <c r="C27" s="34">
        <v>10</v>
      </c>
      <c r="D27" s="33" t="s">
        <v>439</v>
      </c>
      <c r="E27" s="33" t="s">
        <v>625</v>
      </c>
      <c r="F27" s="35">
        <v>93161600</v>
      </c>
      <c r="G27" s="33" t="s">
        <v>15070</v>
      </c>
      <c r="H27" s="33">
        <v>1</v>
      </c>
      <c r="I27" s="33">
        <v>11</v>
      </c>
      <c r="J27" s="36">
        <v>1</v>
      </c>
      <c r="K27" s="37">
        <v>1262438</v>
      </c>
      <c r="L27" s="38" t="s">
        <v>12</v>
      </c>
      <c r="M27" s="38" t="s">
        <v>13</v>
      </c>
    </row>
    <row r="28" spans="1:13" s="39" customFormat="1" ht="12.75" x14ac:dyDescent="0.2">
      <c r="A28" s="33" t="s">
        <v>17</v>
      </c>
      <c r="B28" s="33" t="s">
        <v>550</v>
      </c>
      <c r="C28" s="34">
        <v>10</v>
      </c>
      <c r="D28" s="33" t="s">
        <v>439</v>
      </c>
      <c r="E28" s="33" t="s">
        <v>626</v>
      </c>
      <c r="F28" s="35">
        <v>93161600</v>
      </c>
      <c r="G28" s="33" t="s">
        <v>15070</v>
      </c>
      <c r="H28" s="33">
        <v>1</v>
      </c>
      <c r="I28" s="33">
        <v>10</v>
      </c>
      <c r="J28" s="36">
        <v>1</v>
      </c>
      <c r="K28" s="37">
        <v>1335110</v>
      </c>
      <c r="L28" s="38" t="s">
        <v>12</v>
      </c>
      <c r="M28" s="38" t="s">
        <v>13</v>
      </c>
    </row>
    <row r="29" spans="1:13" s="39" customFormat="1" ht="12.75" x14ac:dyDescent="0.2">
      <c r="A29" s="33" t="s">
        <v>17</v>
      </c>
      <c r="B29" s="33" t="s">
        <v>551</v>
      </c>
      <c r="C29" s="34">
        <v>10</v>
      </c>
      <c r="D29" s="33" t="s">
        <v>440</v>
      </c>
      <c r="E29" s="33" t="s">
        <v>627</v>
      </c>
      <c r="F29" s="35">
        <v>93161600</v>
      </c>
      <c r="G29" s="33" t="s">
        <v>15070</v>
      </c>
      <c r="H29" s="33">
        <v>1</v>
      </c>
      <c r="I29" s="33">
        <v>4</v>
      </c>
      <c r="J29" s="36">
        <v>1</v>
      </c>
      <c r="K29" s="37">
        <v>16808411</v>
      </c>
      <c r="L29" s="38" t="s">
        <v>12</v>
      </c>
      <c r="M29" s="38" t="s">
        <v>13</v>
      </c>
    </row>
    <row r="30" spans="1:13" s="39" customFormat="1" ht="12.75" x14ac:dyDescent="0.2">
      <c r="A30" s="33" t="s">
        <v>17</v>
      </c>
      <c r="B30" s="33" t="s">
        <v>552</v>
      </c>
      <c r="C30" s="34">
        <v>10</v>
      </c>
      <c r="D30" s="33" t="s">
        <v>13908</v>
      </c>
      <c r="E30" s="33" t="s">
        <v>628</v>
      </c>
      <c r="F30" s="35">
        <v>49201604</v>
      </c>
      <c r="G30" s="33" t="s">
        <v>15071</v>
      </c>
      <c r="H30" s="33">
        <v>4</v>
      </c>
      <c r="I30" s="33">
        <v>3</v>
      </c>
      <c r="J30" s="36">
        <v>2</v>
      </c>
      <c r="K30" s="37">
        <v>532000</v>
      </c>
      <c r="L30" s="38" t="s">
        <v>15</v>
      </c>
      <c r="M30" s="38" t="s">
        <v>13</v>
      </c>
    </row>
    <row r="31" spans="1:13" s="39" customFormat="1" ht="12.75" x14ac:dyDescent="0.2">
      <c r="A31" s="33" t="s">
        <v>17</v>
      </c>
      <c r="B31" s="33" t="s">
        <v>552</v>
      </c>
      <c r="C31" s="34">
        <v>10</v>
      </c>
      <c r="D31" s="33" t="s">
        <v>13908</v>
      </c>
      <c r="E31" s="33" t="s">
        <v>629</v>
      </c>
      <c r="F31" s="35">
        <v>49201604</v>
      </c>
      <c r="G31" s="33" t="s">
        <v>15071</v>
      </c>
      <c r="H31" s="33">
        <v>4</v>
      </c>
      <c r="I31" s="33">
        <v>3</v>
      </c>
      <c r="J31" s="36">
        <v>1</v>
      </c>
      <c r="K31" s="37">
        <v>1000000</v>
      </c>
      <c r="L31" s="38" t="s">
        <v>15</v>
      </c>
      <c r="M31" s="38" t="s">
        <v>13</v>
      </c>
    </row>
    <row r="32" spans="1:13" s="39" customFormat="1" ht="12.75" x14ac:dyDescent="0.2">
      <c r="A32" s="33" t="s">
        <v>17</v>
      </c>
      <c r="B32" s="33" t="s">
        <v>552</v>
      </c>
      <c r="C32" s="34">
        <v>10</v>
      </c>
      <c r="D32" s="33" t="s">
        <v>13908</v>
      </c>
      <c r="E32" s="33" t="s">
        <v>630</v>
      </c>
      <c r="F32" s="35">
        <v>49201503</v>
      </c>
      <c r="G32" s="33" t="s">
        <v>15071</v>
      </c>
      <c r="H32" s="33">
        <v>4</v>
      </c>
      <c r="I32" s="33">
        <v>3</v>
      </c>
      <c r="J32" s="36">
        <v>3</v>
      </c>
      <c r="K32" s="37">
        <v>1756698</v>
      </c>
      <c r="L32" s="38" t="s">
        <v>15</v>
      </c>
      <c r="M32" s="38" t="s">
        <v>13</v>
      </c>
    </row>
    <row r="33" spans="1:13" s="39" customFormat="1" ht="12.75" x14ac:dyDescent="0.2">
      <c r="A33" s="33" t="s">
        <v>17</v>
      </c>
      <c r="B33" s="33" t="s">
        <v>552</v>
      </c>
      <c r="C33" s="34">
        <v>10</v>
      </c>
      <c r="D33" s="33" t="s">
        <v>13908</v>
      </c>
      <c r="E33" s="33" t="s">
        <v>631</v>
      </c>
      <c r="F33" s="35">
        <v>25161500</v>
      </c>
      <c r="G33" s="33" t="s">
        <v>15071</v>
      </c>
      <c r="H33" s="33">
        <v>4</v>
      </c>
      <c r="I33" s="33">
        <v>3</v>
      </c>
      <c r="J33" s="36">
        <v>4</v>
      </c>
      <c r="K33" s="37">
        <v>2240000</v>
      </c>
      <c r="L33" s="38" t="s">
        <v>15</v>
      </c>
      <c r="M33" s="38" t="s">
        <v>13</v>
      </c>
    </row>
    <row r="34" spans="1:13" s="39" customFormat="1" ht="12.75" x14ac:dyDescent="0.2">
      <c r="A34" s="33" t="s">
        <v>17</v>
      </c>
      <c r="B34" s="33" t="s">
        <v>552</v>
      </c>
      <c r="C34" s="34">
        <v>10</v>
      </c>
      <c r="D34" s="33" t="s">
        <v>13908</v>
      </c>
      <c r="E34" s="33" t="s">
        <v>632</v>
      </c>
      <c r="F34" s="35">
        <v>49181500</v>
      </c>
      <c r="G34" s="33" t="s">
        <v>15071</v>
      </c>
      <c r="H34" s="33">
        <v>4</v>
      </c>
      <c r="I34" s="33">
        <v>3</v>
      </c>
      <c r="J34" s="36">
        <v>2</v>
      </c>
      <c r="K34" s="37">
        <v>1302000</v>
      </c>
      <c r="L34" s="38" t="s">
        <v>15</v>
      </c>
      <c r="M34" s="38" t="s">
        <v>13</v>
      </c>
    </row>
    <row r="35" spans="1:13" s="39" customFormat="1" ht="12.75" x14ac:dyDescent="0.2">
      <c r="A35" s="33" t="s">
        <v>17</v>
      </c>
      <c r="B35" s="33" t="s">
        <v>552</v>
      </c>
      <c r="C35" s="34">
        <v>10</v>
      </c>
      <c r="D35" s="33" t="s">
        <v>13908</v>
      </c>
      <c r="E35" s="33" t="s">
        <v>633</v>
      </c>
      <c r="F35" s="35">
        <v>49201612</v>
      </c>
      <c r="G35" s="33" t="s">
        <v>15071</v>
      </c>
      <c r="H35" s="33">
        <v>4</v>
      </c>
      <c r="I35" s="33">
        <v>3</v>
      </c>
      <c r="J35" s="36">
        <v>1</v>
      </c>
      <c r="K35" s="37">
        <v>398860</v>
      </c>
      <c r="L35" s="38" t="s">
        <v>15</v>
      </c>
      <c r="M35" s="38" t="s">
        <v>13</v>
      </c>
    </row>
    <row r="36" spans="1:13" s="39" customFormat="1" ht="12.75" x14ac:dyDescent="0.2">
      <c r="A36" s="33" t="s">
        <v>17</v>
      </c>
      <c r="B36" s="33" t="s">
        <v>552</v>
      </c>
      <c r="C36" s="34">
        <v>10</v>
      </c>
      <c r="D36" s="33" t="s">
        <v>13908</v>
      </c>
      <c r="E36" s="33" t="s">
        <v>634</v>
      </c>
      <c r="F36" s="35">
        <v>49201600</v>
      </c>
      <c r="G36" s="33" t="s">
        <v>15071</v>
      </c>
      <c r="H36" s="33">
        <v>4</v>
      </c>
      <c r="I36" s="33">
        <v>3</v>
      </c>
      <c r="J36" s="36">
        <v>6</v>
      </c>
      <c r="K36" s="37">
        <v>580440</v>
      </c>
      <c r="L36" s="38" t="s">
        <v>15</v>
      </c>
      <c r="M36" s="38" t="s">
        <v>13</v>
      </c>
    </row>
    <row r="37" spans="1:13" s="39" customFormat="1" ht="12.75" x14ac:dyDescent="0.2">
      <c r="A37" s="33" t="s">
        <v>17</v>
      </c>
      <c r="B37" s="33" t="s">
        <v>552</v>
      </c>
      <c r="C37" s="34">
        <v>10</v>
      </c>
      <c r="D37" s="33" t="s">
        <v>13908</v>
      </c>
      <c r="E37" s="33" t="s">
        <v>635</v>
      </c>
      <c r="F37" s="35">
        <v>0</v>
      </c>
      <c r="G37" s="33" t="s">
        <v>15071</v>
      </c>
      <c r="H37" s="33">
        <v>1</v>
      </c>
      <c r="I37" s="33">
        <v>6</v>
      </c>
      <c r="J37" s="36">
        <v>1</v>
      </c>
      <c r="K37" s="37">
        <v>2</v>
      </c>
      <c r="L37" s="38" t="s">
        <v>12</v>
      </c>
      <c r="M37" s="38" t="s">
        <v>13</v>
      </c>
    </row>
    <row r="38" spans="1:13" s="39" customFormat="1" ht="12.75" x14ac:dyDescent="0.2">
      <c r="A38" s="33" t="s">
        <v>17</v>
      </c>
      <c r="B38" s="33" t="s">
        <v>553</v>
      </c>
      <c r="C38" s="34">
        <v>10</v>
      </c>
      <c r="D38" s="33" t="s">
        <v>74</v>
      </c>
      <c r="E38" s="33" t="s">
        <v>636</v>
      </c>
      <c r="F38" s="35">
        <v>27112135</v>
      </c>
      <c r="G38" s="33" t="s">
        <v>15071</v>
      </c>
      <c r="H38" s="33">
        <v>2</v>
      </c>
      <c r="I38" s="33">
        <v>3</v>
      </c>
      <c r="J38" s="36">
        <v>3</v>
      </c>
      <c r="K38" s="37">
        <v>116910</v>
      </c>
      <c r="L38" s="38" t="s">
        <v>15</v>
      </c>
      <c r="M38" s="38" t="s">
        <v>13</v>
      </c>
    </row>
    <row r="39" spans="1:13" s="39" customFormat="1" ht="12.75" x14ac:dyDescent="0.2">
      <c r="A39" s="33" t="s">
        <v>17</v>
      </c>
      <c r="B39" s="33" t="s">
        <v>553</v>
      </c>
      <c r="C39" s="34">
        <v>10</v>
      </c>
      <c r="D39" s="33" t="s">
        <v>74</v>
      </c>
      <c r="E39" s="33" t="s">
        <v>637</v>
      </c>
      <c r="F39" s="35">
        <v>27112137</v>
      </c>
      <c r="G39" s="33" t="s">
        <v>15071</v>
      </c>
      <c r="H39" s="33">
        <v>2</v>
      </c>
      <c r="I39" s="33">
        <v>3</v>
      </c>
      <c r="J39" s="36">
        <v>2</v>
      </c>
      <c r="K39" s="37">
        <v>44940</v>
      </c>
      <c r="L39" s="38" t="s">
        <v>15</v>
      </c>
      <c r="M39" s="38" t="s">
        <v>13</v>
      </c>
    </row>
    <row r="40" spans="1:13" s="39" customFormat="1" ht="12.75" x14ac:dyDescent="0.2">
      <c r="A40" s="33" t="s">
        <v>17</v>
      </c>
      <c r="B40" s="33" t="s">
        <v>553</v>
      </c>
      <c r="C40" s="34">
        <v>10</v>
      </c>
      <c r="D40" s="33" t="s">
        <v>74</v>
      </c>
      <c r="E40" s="33" t="s">
        <v>638</v>
      </c>
      <c r="F40" s="35">
        <v>27112143</v>
      </c>
      <c r="G40" s="33" t="s">
        <v>15071</v>
      </c>
      <c r="H40" s="33">
        <v>2</v>
      </c>
      <c r="I40" s="33">
        <v>3</v>
      </c>
      <c r="J40" s="36">
        <v>1</v>
      </c>
      <c r="K40" s="37">
        <v>39470</v>
      </c>
      <c r="L40" s="38" t="s">
        <v>15</v>
      </c>
      <c r="M40" s="38" t="s">
        <v>13</v>
      </c>
    </row>
    <row r="41" spans="1:13" s="39" customFormat="1" ht="12.75" x14ac:dyDescent="0.2">
      <c r="A41" s="33" t="s">
        <v>17</v>
      </c>
      <c r="B41" s="33" t="s">
        <v>553</v>
      </c>
      <c r="C41" s="34">
        <v>10</v>
      </c>
      <c r="D41" s="33" t="s">
        <v>74</v>
      </c>
      <c r="E41" s="33" t="s">
        <v>639</v>
      </c>
      <c r="F41" s="35">
        <v>27112148</v>
      </c>
      <c r="G41" s="33" t="s">
        <v>15071</v>
      </c>
      <c r="H41" s="33">
        <v>2</v>
      </c>
      <c r="I41" s="33">
        <v>3</v>
      </c>
      <c r="J41" s="36">
        <v>2</v>
      </c>
      <c r="K41" s="37">
        <v>30940</v>
      </c>
      <c r="L41" s="38" t="s">
        <v>15</v>
      </c>
      <c r="M41" s="38" t="s">
        <v>13</v>
      </c>
    </row>
    <row r="42" spans="1:13" s="39" customFormat="1" ht="12.75" x14ac:dyDescent="0.2">
      <c r="A42" s="33" t="s">
        <v>17</v>
      </c>
      <c r="B42" s="33" t="s">
        <v>553</v>
      </c>
      <c r="C42" s="34">
        <v>10</v>
      </c>
      <c r="D42" s="33" t="s">
        <v>74</v>
      </c>
      <c r="E42" s="33" t="s">
        <v>640</v>
      </c>
      <c r="F42" s="35">
        <v>27112143</v>
      </c>
      <c r="G42" s="33" t="s">
        <v>15071</v>
      </c>
      <c r="H42" s="33">
        <v>2</v>
      </c>
      <c r="I42" s="33">
        <v>3</v>
      </c>
      <c r="J42" s="36">
        <v>1</v>
      </c>
      <c r="K42" s="37">
        <v>39470</v>
      </c>
      <c r="L42" s="38" t="s">
        <v>15</v>
      </c>
      <c r="M42" s="38" t="s">
        <v>13</v>
      </c>
    </row>
    <row r="43" spans="1:13" s="39" customFormat="1" ht="12.75" x14ac:dyDescent="0.2">
      <c r="A43" s="33" t="s">
        <v>17</v>
      </c>
      <c r="B43" s="33" t="s">
        <v>553</v>
      </c>
      <c r="C43" s="34">
        <v>10</v>
      </c>
      <c r="D43" s="33" t="s">
        <v>74</v>
      </c>
      <c r="E43" s="33" t="s">
        <v>641</v>
      </c>
      <c r="F43" s="35">
        <v>27112143</v>
      </c>
      <c r="G43" s="33" t="s">
        <v>15071</v>
      </c>
      <c r="H43" s="33">
        <v>2</v>
      </c>
      <c r="I43" s="33">
        <v>3</v>
      </c>
      <c r="J43" s="36">
        <v>1</v>
      </c>
      <c r="K43" s="37">
        <v>97470</v>
      </c>
      <c r="L43" s="38" t="s">
        <v>15</v>
      </c>
      <c r="M43" s="38" t="s">
        <v>13</v>
      </c>
    </row>
    <row r="44" spans="1:13" s="39" customFormat="1" ht="12.75" x14ac:dyDescent="0.2">
      <c r="A44" s="33" t="s">
        <v>17</v>
      </c>
      <c r="B44" s="33" t="s">
        <v>553</v>
      </c>
      <c r="C44" s="34">
        <v>10</v>
      </c>
      <c r="D44" s="33" t="s">
        <v>74</v>
      </c>
      <c r="E44" s="33" t="s">
        <v>642</v>
      </c>
      <c r="F44" s="35">
        <v>27111701</v>
      </c>
      <c r="G44" s="33" t="s">
        <v>15071</v>
      </c>
      <c r="H44" s="33">
        <v>2</v>
      </c>
      <c r="I44" s="33">
        <v>3</v>
      </c>
      <c r="J44" s="36">
        <v>6</v>
      </c>
      <c r="K44" s="37">
        <v>84840</v>
      </c>
      <c r="L44" s="38" t="s">
        <v>15</v>
      </c>
      <c r="M44" s="38" t="s">
        <v>13</v>
      </c>
    </row>
    <row r="45" spans="1:13" s="39" customFormat="1" ht="12.75" x14ac:dyDescent="0.2">
      <c r="A45" s="33" t="s">
        <v>17</v>
      </c>
      <c r="B45" s="33" t="s">
        <v>553</v>
      </c>
      <c r="C45" s="34">
        <v>10</v>
      </c>
      <c r="D45" s="33" t="s">
        <v>74</v>
      </c>
      <c r="E45" s="33" t="s">
        <v>643</v>
      </c>
      <c r="F45" s="35">
        <v>41112414</v>
      </c>
      <c r="G45" s="33" t="s">
        <v>15071</v>
      </c>
      <c r="H45" s="33">
        <v>2</v>
      </c>
      <c r="I45" s="33">
        <v>3</v>
      </c>
      <c r="J45" s="36">
        <v>1</v>
      </c>
      <c r="K45" s="37">
        <v>200470</v>
      </c>
      <c r="L45" s="38" t="s">
        <v>15</v>
      </c>
      <c r="M45" s="38" t="s">
        <v>13</v>
      </c>
    </row>
    <row r="46" spans="1:13" s="39" customFormat="1" ht="12.75" x14ac:dyDescent="0.2">
      <c r="A46" s="33" t="s">
        <v>17</v>
      </c>
      <c r="B46" s="33" t="s">
        <v>553</v>
      </c>
      <c r="C46" s="34">
        <v>10</v>
      </c>
      <c r="D46" s="33" t="s">
        <v>74</v>
      </c>
      <c r="E46" s="33" t="s">
        <v>644</v>
      </c>
      <c r="F46" s="35">
        <v>60141204</v>
      </c>
      <c r="G46" s="33" t="s">
        <v>15071</v>
      </c>
      <c r="H46" s="33">
        <v>2</v>
      </c>
      <c r="I46" s="33">
        <v>3</v>
      </c>
      <c r="J46" s="36">
        <v>5</v>
      </c>
      <c r="K46" s="37">
        <v>650000</v>
      </c>
      <c r="L46" s="38" t="s">
        <v>15</v>
      </c>
      <c r="M46" s="38" t="s">
        <v>13</v>
      </c>
    </row>
    <row r="47" spans="1:13" s="39" customFormat="1" ht="12.75" x14ac:dyDescent="0.2">
      <c r="A47" s="33" t="s">
        <v>17</v>
      </c>
      <c r="B47" s="33" t="s">
        <v>553</v>
      </c>
      <c r="C47" s="34">
        <v>10</v>
      </c>
      <c r="D47" s="33" t="s">
        <v>74</v>
      </c>
      <c r="E47" s="33" t="s">
        <v>645</v>
      </c>
      <c r="F47" s="35">
        <v>23271700</v>
      </c>
      <c r="G47" s="33" t="s">
        <v>15071</v>
      </c>
      <c r="H47" s="33">
        <v>2</v>
      </c>
      <c r="I47" s="33">
        <v>3</v>
      </c>
      <c r="J47" s="36">
        <v>2</v>
      </c>
      <c r="K47" s="37">
        <v>82940</v>
      </c>
      <c r="L47" s="38" t="s">
        <v>15</v>
      </c>
      <c r="M47" s="38" t="s">
        <v>13</v>
      </c>
    </row>
    <row r="48" spans="1:13" s="39" customFormat="1" ht="12.75" x14ac:dyDescent="0.2">
      <c r="A48" s="33" t="s">
        <v>17</v>
      </c>
      <c r="B48" s="33" t="s">
        <v>553</v>
      </c>
      <c r="C48" s="34">
        <v>10</v>
      </c>
      <c r="D48" s="33" t="s">
        <v>74</v>
      </c>
      <c r="E48" s="33" t="s">
        <v>646</v>
      </c>
      <c r="F48" s="35">
        <v>23271700</v>
      </c>
      <c r="G48" s="33" t="s">
        <v>15071</v>
      </c>
      <c r="H48" s="33">
        <v>2</v>
      </c>
      <c r="I48" s="33">
        <v>3</v>
      </c>
      <c r="J48" s="36">
        <v>2</v>
      </c>
      <c r="K48" s="37">
        <v>152940</v>
      </c>
      <c r="L48" s="38" t="s">
        <v>15</v>
      </c>
      <c r="M48" s="38" t="s">
        <v>13</v>
      </c>
    </row>
    <row r="49" spans="1:13" s="39" customFormat="1" ht="12.75" x14ac:dyDescent="0.2">
      <c r="A49" s="33" t="s">
        <v>17</v>
      </c>
      <c r="B49" s="33" t="s">
        <v>553</v>
      </c>
      <c r="C49" s="34">
        <v>10</v>
      </c>
      <c r="D49" s="33" t="s">
        <v>74</v>
      </c>
      <c r="E49" s="33" t="s">
        <v>647</v>
      </c>
      <c r="F49" s="35">
        <v>23271806</v>
      </c>
      <c r="G49" s="33" t="s">
        <v>15071</v>
      </c>
      <c r="H49" s="33">
        <v>2</v>
      </c>
      <c r="I49" s="33">
        <v>3</v>
      </c>
      <c r="J49" s="36">
        <v>1</v>
      </c>
      <c r="K49" s="37">
        <v>199970</v>
      </c>
      <c r="L49" s="38" t="s">
        <v>15</v>
      </c>
      <c r="M49" s="38" t="s">
        <v>13</v>
      </c>
    </row>
    <row r="50" spans="1:13" s="39" customFormat="1" ht="12.75" x14ac:dyDescent="0.2">
      <c r="A50" s="33" t="s">
        <v>17</v>
      </c>
      <c r="B50" s="33" t="s">
        <v>553</v>
      </c>
      <c r="C50" s="34">
        <v>10</v>
      </c>
      <c r="D50" s="33" t="s">
        <v>74</v>
      </c>
      <c r="E50" s="33" t="s">
        <v>648</v>
      </c>
      <c r="F50" s="35">
        <v>27111903</v>
      </c>
      <c r="G50" s="33" t="s">
        <v>15071</v>
      </c>
      <c r="H50" s="33">
        <v>2</v>
      </c>
      <c r="I50" s="33">
        <v>3</v>
      </c>
      <c r="J50" s="36">
        <v>1</v>
      </c>
      <c r="K50" s="37">
        <v>60147</v>
      </c>
      <c r="L50" s="38" t="s">
        <v>15</v>
      </c>
      <c r="M50" s="38" t="s">
        <v>13</v>
      </c>
    </row>
    <row r="51" spans="1:13" s="39" customFormat="1" ht="12.75" x14ac:dyDescent="0.2">
      <c r="A51" s="33" t="s">
        <v>17</v>
      </c>
      <c r="B51" s="33" t="s">
        <v>553</v>
      </c>
      <c r="C51" s="34">
        <v>10</v>
      </c>
      <c r="D51" s="33" t="s">
        <v>74</v>
      </c>
      <c r="E51" s="33" t="s">
        <v>649</v>
      </c>
      <c r="F51" s="35">
        <v>27111903</v>
      </c>
      <c r="G51" s="33" t="s">
        <v>15071</v>
      </c>
      <c r="H51" s="33">
        <v>2</v>
      </c>
      <c r="I51" s="33">
        <v>3</v>
      </c>
      <c r="J51" s="36">
        <v>1</v>
      </c>
      <c r="K51" s="37">
        <v>60147</v>
      </c>
      <c r="L51" s="38" t="s">
        <v>15</v>
      </c>
      <c r="M51" s="38" t="s">
        <v>13</v>
      </c>
    </row>
    <row r="52" spans="1:13" s="39" customFormat="1" ht="12.75" x14ac:dyDescent="0.2">
      <c r="A52" s="33" t="s">
        <v>17</v>
      </c>
      <c r="B52" s="33" t="s">
        <v>553</v>
      </c>
      <c r="C52" s="34">
        <v>10</v>
      </c>
      <c r="D52" s="33" t="s">
        <v>74</v>
      </c>
      <c r="E52" s="33" t="s">
        <v>650</v>
      </c>
      <c r="F52" s="35">
        <v>27112229</v>
      </c>
      <c r="G52" s="33" t="s">
        <v>15071</v>
      </c>
      <c r="H52" s="33">
        <v>2</v>
      </c>
      <c r="I52" s="33">
        <v>3</v>
      </c>
      <c r="J52" s="36">
        <v>4</v>
      </c>
      <c r="K52" s="37">
        <v>52588</v>
      </c>
      <c r="L52" s="38" t="s">
        <v>15</v>
      </c>
      <c r="M52" s="38" t="s">
        <v>13</v>
      </c>
    </row>
    <row r="53" spans="1:13" s="39" customFormat="1" ht="12.75" x14ac:dyDescent="0.2">
      <c r="A53" s="33" t="s">
        <v>17</v>
      </c>
      <c r="B53" s="33" t="s">
        <v>553</v>
      </c>
      <c r="C53" s="34">
        <v>10</v>
      </c>
      <c r="D53" s="33" t="s">
        <v>74</v>
      </c>
      <c r="E53" s="33" t="s">
        <v>651</v>
      </c>
      <c r="F53" s="35">
        <v>27111906</v>
      </c>
      <c r="G53" s="33" t="s">
        <v>15071</v>
      </c>
      <c r="H53" s="33">
        <v>2</v>
      </c>
      <c r="I53" s="33">
        <v>3</v>
      </c>
      <c r="J53" s="36">
        <v>2</v>
      </c>
      <c r="K53" s="37">
        <v>34294</v>
      </c>
      <c r="L53" s="38" t="s">
        <v>15</v>
      </c>
      <c r="M53" s="38" t="s">
        <v>13</v>
      </c>
    </row>
    <row r="54" spans="1:13" s="39" customFormat="1" ht="12.75" x14ac:dyDescent="0.2">
      <c r="A54" s="33" t="s">
        <v>17</v>
      </c>
      <c r="B54" s="33" t="s">
        <v>553</v>
      </c>
      <c r="C54" s="34">
        <v>10</v>
      </c>
      <c r="D54" s="33" t="s">
        <v>74</v>
      </c>
      <c r="E54" s="33" t="s">
        <v>652</v>
      </c>
      <c r="F54" s="35">
        <v>27112229</v>
      </c>
      <c r="G54" s="33" t="s">
        <v>15071</v>
      </c>
      <c r="H54" s="33">
        <v>2</v>
      </c>
      <c r="I54" s="33">
        <v>3</v>
      </c>
      <c r="J54" s="36">
        <v>3</v>
      </c>
      <c r="K54" s="37">
        <v>39441</v>
      </c>
      <c r="L54" s="38" t="s">
        <v>15</v>
      </c>
      <c r="M54" s="38" t="s">
        <v>13</v>
      </c>
    </row>
    <row r="55" spans="1:13" s="39" customFormat="1" ht="12.75" x14ac:dyDescent="0.2">
      <c r="A55" s="33" t="s">
        <v>17</v>
      </c>
      <c r="B55" s="33" t="s">
        <v>553</v>
      </c>
      <c r="C55" s="34">
        <v>10</v>
      </c>
      <c r="D55" s="33" t="s">
        <v>74</v>
      </c>
      <c r="E55" s="33" t="s">
        <v>653</v>
      </c>
      <c r="F55" s="35">
        <v>27111906</v>
      </c>
      <c r="G55" s="33" t="s">
        <v>15071</v>
      </c>
      <c r="H55" s="33">
        <v>2</v>
      </c>
      <c r="I55" s="33">
        <v>3</v>
      </c>
      <c r="J55" s="36">
        <v>3</v>
      </c>
      <c r="K55" s="37">
        <v>75441</v>
      </c>
      <c r="L55" s="38" t="s">
        <v>15</v>
      </c>
      <c r="M55" s="38" t="s">
        <v>13</v>
      </c>
    </row>
    <row r="56" spans="1:13" s="39" customFormat="1" ht="12.75" x14ac:dyDescent="0.2">
      <c r="A56" s="33" t="s">
        <v>17</v>
      </c>
      <c r="B56" s="33" t="s">
        <v>553</v>
      </c>
      <c r="C56" s="34">
        <v>10</v>
      </c>
      <c r="D56" s="33" t="s">
        <v>74</v>
      </c>
      <c r="E56" s="33" t="s">
        <v>654</v>
      </c>
      <c r="F56" s="35">
        <v>27111506</v>
      </c>
      <c r="G56" s="33" t="s">
        <v>15071</v>
      </c>
      <c r="H56" s="33">
        <v>2</v>
      </c>
      <c r="I56" s="33">
        <v>3</v>
      </c>
      <c r="J56" s="36">
        <v>1</v>
      </c>
      <c r="K56" s="37">
        <v>100147</v>
      </c>
      <c r="L56" s="38" t="s">
        <v>15</v>
      </c>
      <c r="M56" s="38" t="s">
        <v>13</v>
      </c>
    </row>
    <row r="57" spans="1:13" s="39" customFormat="1" ht="12.75" x14ac:dyDescent="0.2">
      <c r="A57" s="33" t="s">
        <v>17</v>
      </c>
      <c r="B57" s="33" t="s">
        <v>553</v>
      </c>
      <c r="C57" s="34">
        <v>10</v>
      </c>
      <c r="D57" s="33" t="s">
        <v>74</v>
      </c>
      <c r="E57" s="33" t="s">
        <v>655</v>
      </c>
      <c r="F57" s="35">
        <v>27112700</v>
      </c>
      <c r="G57" s="33" t="s">
        <v>15071</v>
      </c>
      <c r="H57" s="33">
        <v>2</v>
      </c>
      <c r="I57" s="33">
        <v>3</v>
      </c>
      <c r="J57" s="36">
        <v>1</v>
      </c>
      <c r="K57" s="37">
        <v>181000</v>
      </c>
      <c r="L57" s="38" t="s">
        <v>15</v>
      </c>
      <c r="M57" s="38" t="s">
        <v>13</v>
      </c>
    </row>
    <row r="58" spans="1:13" s="39" customFormat="1" ht="12.75" x14ac:dyDescent="0.2">
      <c r="A58" s="33" t="s">
        <v>17</v>
      </c>
      <c r="B58" s="33" t="s">
        <v>553</v>
      </c>
      <c r="C58" s="34">
        <v>10</v>
      </c>
      <c r="D58" s="33" t="s">
        <v>74</v>
      </c>
      <c r="E58" s="33" t="s">
        <v>656</v>
      </c>
      <c r="F58" s="35">
        <v>27112700</v>
      </c>
      <c r="G58" s="33" t="s">
        <v>15071</v>
      </c>
      <c r="H58" s="33">
        <v>2</v>
      </c>
      <c r="I58" s="33">
        <v>3</v>
      </c>
      <c r="J58" s="36">
        <v>1</v>
      </c>
      <c r="K58" s="37">
        <v>104147</v>
      </c>
      <c r="L58" s="38" t="s">
        <v>15</v>
      </c>
      <c r="M58" s="38" t="s">
        <v>13</v>
      </c>
    </row>
    <row r="59" spans="1:13" s="39" customFormat="1" ht="12.75" x14ac:dyDescent="0.2">
      <c r="A59" s="33" t="s">
        <v>17</v>
      </c>
      <c r="B59" s="33" t="s">
        <v>553</v>
      </c>
      <c r="C59" s="34">
        <v>10</v>
      </c>
      <c r="D59" s="33" t="s">
        <v>74</v>
      </c>
      <c r="E59" s="33" t="s">
        <v>657</v>
      </c>
      <c r="F59" s="35">
        <v>27112200</v>
      </c>
      <c r="G59" s="33" t="s">
        <v>15071</v>
      </c>
      <c r="H59" s="33">
        <v>2</v>
      </c>
      <c r="I59" s="33">
        <v>3</v>
      </c>
      <c r="J59" s="36">
        <v>3</v>
      </c>
      <c r="K59" s="37">
        <v>55410</v>
      </c>
      <c r="L59" s="38" t="s">
        <v>15</v>
      </c>
      <c r="M59" s="38" t="s">
        <v>13</v>
      </c>
    </row>
    <row r="60" spans="1:13" s="39" customFormat="1" ht="12.75" x14ac:dyDescent="0.2">
      <c r="A60" s="33" t="s">
        <v>17</v>
      </c>
      <c r="B60" s="33" t="s">
        <v>553</v>
      </c>
      <c r="C60" s="34">
        <v>10</v>
      </c>
      <c r="D60" s="33" t="s">
        <v>74</v>
      </c>
      <c r="E60" s="33" t="s">
        <v>658</v>
      </c>
      <c r="F60" s="35">
        <v>27112200</v>
      </c>
      <c r="G60" s="33" t="s">
        <v>15071</v>
      </c>
      <c r="H60" s="33">
        <v>2</v>
      </c>
      <c r="I60" s="33">
        <v>3</v>
      </c>
      <c r="J60" s="36">
        <v>3</v>
      </c>
      <c r="K60" s="37">
        <v>28410</v>
      </c>
      <c r="L60" s="38" t="s">
        <v>15</v>
      </c>
      <c r="M60" s="38" t="s">
        <v>13</v>
      </c>
    </row>
    <row r="61" spans="1:13" s="39" customFormat="1" ht="12.75" x14ac:dyDescent="0.2">
      <c r="A61" s="33" t="s">
        <v>17</v>
      </c>
      <c r="B61" s="33" t="s">
        <v>553</v>
      </c>
      <c r="C61" s="34">
        <v>10</v>
      </c>
      <c r="D61" s="33" t="s">
        <v>74</v>
      </c>
      <c r="E61" s="33" t="s">
        <v>659</v>
      </c>
      <c r="F61" s="35">
        <v>23151600</v>
      </c>
      <c r="G61" s="33" t="s">
        <v>15071</v>
      </c>
      <c r="H61" s="33">
        <v>2</v>
      </c>
      <c r="I61" s="33">
        <v>3</v>
      </c>
      <c r="J61" s="36">
        <v>10</v>
      </c>
      <c r="K61" s="37">
        <v>454700</v>
      </c>
      <c r="L61" s="38" t="s">
        <v>15</v>
      </c>
      <c r="M61" s="38" t="s">
        <v>13</v>
      </c>
    </row>
    <row r="62" spans="1:13" s="39" customFormat="1" ht="12.75" x14ac:dyDescent="0.2">
      <c r="A62" s="33" t="s">
        <v>17</v>
      </c>
      <c r="B62" s="33" t="s">
        <v>553</v>
      </c>
      <c r="C62" s="34">
        <v>10</v>
      </c>
      <c r="D62" s="33" t="s">
        <v>74</v>
      </c>
      <c r="E62" s="33" t="s">
        <v>660</v>
      </c>
      <c r="F62" s="35">
        <v>27111901</v>
      </c>
      <c r="G62" s="33" t="s">
        <v>15071</v>
      </c>
      <c r="H62" s="33">
        <v>2</v>
      </c>
      <c r="I62" s="33">
        <v>3</v>
      </c>
      <c r="J62" s="36">
        <v>1</v>
      </c>
      <c r="K62" s="37">
        <v>18000</v>
      </c>
      <c r="L62" s="38" t="s">
        <v>15</v>
      </c>
      <c r="M62" s="38" t="s">
        <v>13</v>
      </c>
    </row>
    <row r="63" spans="1:13" s="39" customFormat="1" ht="12.75" x14ac:dyDescent="0.2">
      <c r="A63" s="33" t="s">
        <v>17</v>
      </c>
      <c r="B63" s="33" t="s">
        <v>553</v>
      </c>
      <c r="C63" s="34">
        <v>10</v>
      </c>
      <c r="D63" s="33" t="s">
        <v>74</v>
      </c>
      <c r="E63" s="33" t="s">
        <v>661</v>
      </c>
      <c r="F63" s="35">
        <v>27111701</v>
      </c>
      <c r="G63" s="33" t="s">
        <v>15071</v>
      </c>
      <c r="H63" s="33">
        <v>2</v>
      </c>
      <c r="I63" s="33">
        <v>3</v>
      </c>
      <c r="J63" s="36">
        <v>3</v>
      </c>
      <c r="K63" s="37">
        <v>22500</v>
      </c>
      <c r="L63" s="38" t="s">
        <v>15</v>
      </c>
      <c r="M63" s="38" t="s">
        <v>13</v>
      </c>
    </row>
    <row r="64" spans="1:13" s="39" customFormat="1" ht="12.75" x14ac:dyDescent="0.2">
      <c r="A64" s="33" t="s">
        <v>17</v>
      </c>
      <c r="B64" s="33" t="s">
        <v>553</v>
      </c>
      <c r="C64" s="34">
        <v>10</v>
      </c>
      <c r="D64" s="33" t="s">
        <v>74</v>
      </c>
      <c r="E64" s="33" t="s">
        <v>662</v>
      </c>
      <c r="F64" s="35">
        <v>27111701</v>
      </c>
      <c r="G64" s="33" t="s">
        <v>15071</v>
      </c>
      <c r="H64" s="33">
        <v>2</v>
      </c>
      <c r="I64" s="33">
        <v>3</v>
      </c>
      <c r="J64" s="36">
        <v>3</v>
      </c>
      <c r="K64" s="37">
        <v>22500</v>
      </c>
      <c r="L64" s="38" t="s">
        <v>15</v>
      </c>
      <c r="M64" s="38" t="s">
        <v>13</v>
      </c>
    </row>
    <row r="65" spans="1:13" s="39" customFormat="1" ht="12.75" x14ac:dyDescent="0.2">
      <c r="A65" s="33" t="s">
        <v>17</v>
      </c>
      <c r="B65" s="33" t="s">
        <v>553</v>
      </c>
      <c r="C65" s="34">
        <v>10</v>
      </c>
      <c r="D65" s="33" t="s">
        <v>74</v>
      </c>
      <c r="E65" s="33" t="s">
        <v>663</v>
      </c>
      <c r="F65" s="35">
        <v>41111613</v>
      </c>
      <c r="G65" s="33" t="s">
        <v>15071</v>
      </c>
      <c r="H65" s="33">
        <v>2</v>
      </c>
      <c r="I65" s="33">
        <v>3</v>
      </c>
      <c r="J65" s="36">
        <v>8</v>
      </c>
      <c r="K65" s="37">
        <v>179760</v>
      </c>
      <c r="L65" s="38" t="s">
        <v>15</v>
      </c>
      <c r="M65" s="38" t="s">
        <v>13</v>
      </c>
    </row>
    <row r="66" spans="1:13" s="39" customFormat="1" ht="12.75" x14ac:dyDescent="0.2">
      <c r="A66" s="33" t="s">
        <v>17</v>
      </c>
      <c r="B66" s="33" t="s">
        <v>553</v>
      </c>
      <c r="C66" s="34">
        <v>10</v>
      </c>
      <c r="D66" s="33" t="s">
        <v>74</v>
      </c>
      <c r="E66" s="33" t="s">
        <v>664</v>
      </c>
      <c r="F66" s="35">
        <v>27111911</v>
      </c>
      <c r="G66" s="33" t="s">
        <v>15071</v>
      </c>
      <c r="H66" s="33">
        <v>2</v>
      </c>
      <c r="I66" s="33">
        <v>3</v>
      </c>
      <c r="J66" s="36">
        <v>3</v>
      </c>
      <c r="K66" s="37">
        <v>49410</v>
      </c>
      <c r="L66" s="38" t="s">
        <v>15</v>
      </c>
      <c r="M66" s="38" t="s">
        <v>13</v>
      </c>
    </row>
    <row r="67" spans="1:13" s="39" customFormat="1" ht="12.75" x14ac:dyDescent="0.2">
      <c r="A67" s="33" t="s">
        <v>17</v>
      </c>
      <c r="B67" s="33" t="s">
        <v>553</v>
      </c>
      <c r="C67" s="34">
        <v>10</v>
      </c>
      <c r="D67" s="33" t="s">
        <v>74</v>
      </c>
      <c r="E67" s="33" t="s">
        <v>665</v>
      </c>
      <c r="F67" s="35">
        <v>41111621</v>
      </c>
      <c r="G67" s="33" t="s">
        <v>15071</v>
      </c>
      <c r="H67" s="33">
        <v>2</v>
      </c>
      <c r="I67" s="33">
        <v>3</v>
      </c>
      <c r="J67" s="36">
        <v>1</v>
      </c>
      <c r="K67" s="37">
        <v>40470</v>
      </c>
      <c r="L67" s="38" t="s">
        <v>15</v>
      </c>
      <c r="M67" s="38" t="s">
        <v>13</v>
      </c>
    </row>
    <row r="68" spans="1:13" s="39" customFormat="1" ht="12.75" x14ac:dyDescent="0.2">
      <c r="A68" s="33" t="s">
        <v>17</v>
      </c>
      <c r="B68" s="33" t="s">
        <v>553</v>
      </c>
      <c r="C68" s="34">
        <v>10</v>
      </c>
      <c r="D68" s="33" t="s">
        <v>74</v>
      </c>
      <c r="E68" s="33" t="s">
        <v>666</v>
      </c>
      <c r="F68" s="35">
        <v>25174810</v>
      </c>
      <c r="G68" s="33" t="s">
        <v>15071</v>
      </c>
      <c r="H68" s="33">
        <v>2</v>
      </c>
      <c r="I68" s="33">
        <v>3</v>
      </c>
      <c r="J68" s="36">
        <v>1</v>
      </c>
      <c r="K68" s="37">
        <v>478470</v>
      </c>
      <c r="L68" s="38" t="s">
        <v>15</v>
      </c>
      <c r="M68" s="38" t="s">
        <v>13</v>
      </c>
    </row>
    <row r="69" spans="1:13" s="39" customFormat="1" ht="12.75" x14ac:dyDescent="0.2">
      <c r="A69" s="33" t="s">
        <v>17</v>
      </c>
      <c r="B69" s="33" t="s">
        <v>553</v>
      </c>
      <c r="C69" s="34">
        <v>10</v>
      </c>
      <c r="D69" s="33" t="s">
        <v>74</v>
      </c>
      <c r="E69" s="33" t="s">
        <v>667</v>
      </c>
      <c r="F69" s="35">
        <v>25191722</v>
      </c>
      <c r="G69" s="33" t="s">
        <v>15071</v>
      </c>
      <c r="H69" s="33">
        <v>2</v>
      </c>
      <c r="I69" s="33">
        <v>3</v>
      </c>
      <c r="J69" s="36">
        <v>1</v>
      </c>
      <c r="K69" s="37">
        <v>117470</v>
      </c>
      <c r="L69" s="38" t="s">
        <v>15</v>
      </c>
      <c r="M69" s="38" t="s">
        <v>13</v>
      </c>
    </row>
    <row r="70" spans="1:13" s="39" customFormat="1" ht="12.75" x14ac:dyDescent="0.2">
      <c r="A70" s="33" t="s">
        <v>17</v>
      </c>
      <c r="B70" s="33" t="s">
        <v>553</v>
      </c>
      <c r="C70" s="34">
        <v>10</v>
      </c>
      <c r="D70" s="33" t="s">
        <v>74</v>
      </c>
      <c r="E70" s="33" t="s">
        <v>668</v>
      </c>
      <c r="F70" s="35">
        <v>27111707</v>
      </c>
      <c r="G70" s="33" t="s">
        <v>15071</v>
      </c>
      <c r="H70" s="33">
        <v>2</v>
      </c>
      <c r="I70" s="33">
        <v>3</v>
      </c>
      <c r="J70" s="36">
        <v>2</v>
      </c>
      <c r="K70" s="37">
        <v>100294</v>
      </c>
      <c r="L70" s="38" t="s">
        <v>15</v>
      </c>
      <c r="M70" s="38" t="s">
        <v>13</v>
      </c>
    </row>
    <row r="71" spans="1:13" s="39" customFormat="1" ht="12.75" x14ac:dyDescent="0.2">
      <c r="A71" s="33" t="s">
        <v>17</v>
      </c>
      <c r="B71" s="33" t="s">
        <v>553</v>
      </c>
      <c r="C71" s="34">
        <v>10</v>
      </c>
      <c r="D71" s="33" t="s">
        <v>74</v>
      </c>
      <c r="E71" s="33" t="s">
        <v>669</v>
      </c>
      <c r="F71" s="35">
        <v>27112128</v>
      </c>
      <c r="G71" s="33" t="s">
        <v>15071</v>
      </c>
      <c r="H71" s="33">
        <v>2</v>
      </c>
      <c r="I71" s="33">
        <v>3</v>
      </c>
      <c r="J71" s="36">
        <v>1</v>
      </c>
      <c r="K71" s="37">
        <v>18470</v>
      </c>
      <c r="L71" s="38" t="s">
        <v>15</v>
      </c>
      <c r="M71" s="38" t="s">
        <v>13</v>
      </c>
    </row>
    <row r="72" spans="1:13" s="39" customFormat="1" ht="12.75" x14ac:dyDescent="0.2">
      <c r="A72" s="33" t="s">
        <v>17</v>
      </c>
      <c r="B72" s="33" t="s">
        <v>553</v>
      </c>
      <c r="C72" s="34">
        <v>10</v>
      </c>
      <c r="D72" s="33" t="s">
        <v>74</v>
      </c>
      <c r="E72" s="33" t="s">
        <v>670</v>
      </c>
      <c r="F72" s="35">
        <v>27111701</v>
      </c>
      <c r="G72" s="33" t="s">
        <v>15071</v>
      </c>
      <c r="H72" s="33">
        <v>2</v>
      </c>
      <c r="I72" s="33">
        <v>3</v>
      </c>
      <c r="J72" s="36">
        <v>4</v>
      </c>
      <c r="K72" s="37">
        <v>109880</v>
      </c>
      <c r="L72" s="38" t="s">
        <v>15</v>
      </c>
      <c r="M72" s="38" t="s">
        <v>13</v>
      </c>
    </row>
    <row r="73" spans="1:13" s="39" customFormat="1" ht="12.75" x14ac:dyDescent="0.2">
      <c r="A73" s="33" t="s">
        <v>17</v>
      </c>
      <c r="B73" s="33" t="s">
        <v>553</v>
      </c>
      <c r="C73" s="34">
        <v>10</v>
      </c>
      <c r="D73" s="33" t="s">
        <v>74</v>
      </c>
      <c r="E73" s="33" t="s">
        <v>671</v>
      </c>
      <c r="F73" s="35">
        <v>27111906</v>
      </c>
      <c r="G73" s="33" t="s">
        <v>15071</v>
      </c>
      <c r="H73" s="33">
        <v>2</v>
      </c>
      <c r="I73" s="33">
        <v>3</v>
      </c>
      <c r="J73" s="36">
        <v>1</v>
      </c>
      <c r="K73" s="37">
        <v>51470</v>
      </c>
      <c r="L73" s="38" t="s">
        <v>15</v>
      </c>
      <c r="M73" s="38" t="s">
        <v>13</v>
      </c>
    </row>
    <row r="74" spans="1:13" s="39" customFormat="1" ht="12.75" x14ac:dyDescent="0.2">
      <c r="A74" s="33" t="s">
        <v>17</v>
      </c>
      <c r="B74" s="33" t="s">
        <v>553</v>
      </c>
      <c r="C74" s="34">
        <v>10</v>
      </c>
      <c r="D74" s="33" t="s">
        <v>74</v>
      </c>
      <c r="E74" s="33" t="s">
        <v>672</v>
      </c>
      <c r="F74" s="35">
        <v>27112200</v>
      </c>
      <c r="G74" s="33" t="s">
        <v>15071</v>
      </c>
      <c r="H74" s="33">
        <v>2</v>
      </c>
      <c r="I74" s="33">
        <v>3</v>
      </c>
      <c r="J74" s="36">
        <v>1</v>
      </c>
      <c r="K74" s="37">
        <v>99470</v>
      </c>
      <c r="L74" s="38" t="s">
        <v>15</v>
      </c>
      <c r="M74" s="38" t="s">
        <v>13</v>
      </c>
    </row>
    <row r="75" spans="1:13" s="39" customFormat="1" ht="12.75" x14ac:dyDescent="0.2">
      <c r="A75" s="33" t="s">
        <v>17</v>
      </c>
      <c r="B75" s="33" t="s">
        <v>553</v>
      </c>
      <c r="C75" s="34">
        <v>10</v>
      </c>
      <c r="D75" s="33" t="s">
        <v>74</v>
      </c>
      <c r="E75" s="33" t="s">
        <v>673</v>
      </c>
      <c r="F75" s="35">
        <v>27111701</v>
      </c>
      <c r="G75" s="33" t="s">
        <v>15071</v>
      </c>
      <c r="H75" s="33">
        <v>2</v>
      </c>
      <c r="I75" s="33">
        <v>3</v>
      </c>
      <c r="J75" s="36">
        <v>4</v>
      </c>
      <c r="K75" s="37">
        <v>133880</v>
      </c>
      <c r="L75" s="38" t="s">
        <v>15</v>
      </c>
      <c r="M75" s="38" t="s">
        <v>13</v>
      </c>
    </row>
    <row r="76" spans="1:13" s="39" customFormat="1" ht="12.75" x14ac:dyDescent="0.2">
      <c r="A76" s="33" t="s">
        <v>17</v>
      </c>
      <c r="B76" s="33" t="s">
        <v>553</v>
      </c>
      <c r="C76" s="34">
        <v>10</v>
      </c>
      <c r="D76" s="33" t="s">
        <v>74</v>
      </c>
      <c r="E76" s="33" t="s">
        <v>674</v>
      </c>
      <c r="F76" s="35">
        <v>27112200</v>
      </c>
      <c r="G76" s="33" t="s">
        <v>15071</v>
      </c>
      <c r="H76" s="33">
        <v>2</v>
      </c>
      <c r="I76" s="33">
        <v>3</v>
      </c>
      <c r="J76" s="36">
        <v>3</v>
      </c>
      <c r="K76" s="37">
        <v>298410</v>
      </c>
      <c r="L76" s="38" t="s">
        <v>15</v>
      </c>
      <c r="M76" s="38" t="s">
        <v>13</v>
      </c>
    </row>
    <row r="77" spans="1:13" s="39" customFormat="1" ht="12.75" x14ac:dyDescent="0.2">
      <c r="A77" s="33" t="s">
        <v>17</v>
      </c>
      <c r="B77" s="33" t="s">
        <v>553</v>
      </c>
      <c r="C77" s="34">
        <v>10</v>
      </c>
      <c r="D77" s="33" t="s">
        <v>74</v>
      </c>
      <c r="E77" s="33" t="s">
        <v>675</v>
      </c>
      <c r="F77" s="35">
        <v>27111700</v>
      </c>
      <c r="G77" s="33" t="s">
        <v>15071</v>
      </c>
      <c r="H77" s="33">
        <v>2</v>
      </c>
      <c r="I77" s="33">
        <v>3</v>
      </c>
      <c r="J77" s="36">
        <v>1</v>
      </c>
      <c r="K77" s="37">
        <v>200000</v>
      </c>
      <c r="L77" s="38" t="s">
        <v>15</v>
      </c>
      <c r="M77" s="38" t="s">
        <v>13</v>
      </c>
    </row>
    <row r="78" spans="1:13" s="39" customFormat="1" ht="12.75" x14ac:dyDescent="0.2">
      <c r="A78" s="33" t="s">
        <v>17</v>
      </c>
      <c r="B78" s="33" t="s">
        <v>553</v>
      </c>
      <c r="C78" s="34">
        <v>10</v>
      </c>
      <c r="D78" s="33" t="s">
        <v>74</v>
      </c>
      <c r="E78" s="33" t="s">
        <v>676</v>
      </c>
      <c r="F78" s="35">
        <v>27111700</v>
      </c>
      <c r="G78" s="33" t="s">
        <v>15071</v>
      </c>
      <c r="H78" s="33">
        <v>2</v>
      </c>
      <c r="I78" s="33">
        <v>3</v>
      </c>
      <c r="J78" s="36">
        <v>3</v>
      </c>
      <c r="K78" s="37">
        <v>64410</v>
      </c>
      <c r="L78" s="38" t="s">
        <v>15</v>
      </c>
      <c r="M78" s="38" t="s">
        <v>13</v>
      </c>
    </row>
    <row r="79" spans="1:13" s="39" customFormat="1" ht="12.75" x14ac:dyDescent="0.2">
      <c r="A79" s="33" t="s">
        <v>17</v>
      </c>
      <c r="B79" s="33" t="s">
        <v>553</v>
      </c>
      <c r="C79" s="34">
        <v>10</v>
      </c>
      <c r="D79" s="33" t="s">
        <v>74</v>
      </c>
      <c r="E79" s="33" t="s">
        <v>677</v>
      </c>
      <c r="F79" s="35">
        <v>41113601</v>
      </c>
      <c r="G79" s="33" t="s">
        <v>15071</v>
      </c>
      <c r="H79" s="33">
        <v>2</v>
      </c>
      <c r="I79" s="33">
        <v>3</v>
      </c>
      <c r="J79" s="36">
        <v>1</v>
      </c>
      <c r="K79" s="37">
        <v>399470</v>
      </c>
      <c r="L79" s="38" t="s">
        <v>15</v>
      </c>
      <c r="M79" s="38" t="s">
        <v>13</v>
      </c>
    </row>
    <row r="80" spans="1:13" s="39" customFormat="1" ht="12.75" x14ac:dyDescent="0.2">
      <c r="A80" s="33" t="s">
        <v>17</v>
      </c>
      <c r="B80" s="33" t="s">
        <v>553</v>
      </c>
      <c r="C80" s="34">
        <v>10</v>
      </c>
      <c r="D80" s="33" t="s">
        <v>74</v>
      </c>
      <c r="E80" s="33" t="s">
        <v>678</v>
      </c>
      <c r="F80" s="35">
        <v>27111728</v>
      </c>
      <c r="G80" s="33" t="s">
        <v>15071</v>
      </c>
      <c r="H80" s="33">
        <v>2</v>
      </c>
      <c r="I80" s="33">
        <v>3</v>
      </c>
      <c r="J80" s="36">
        <v>1</v>
      </c>
      <c r="K80" s="37">
        <v>29470</v>
      </c>
      <c r="L80" s="38" t="s">
        <v>15</v>
      </c>
      <c r="M80" s="38" t="s">
        <v>13</v>
      </c>
    </row>
    <row r="81" spans="1:13" s="39" customFormat="1" ht="12.75" x14ac:dyDescent="0.2">
      <c r="A81" s="33" t="s">
        <v>17</v>
      </c>
      <c r="B81" s="33" t="s">
        <v>553</v>
      </c>
      <c r="C81" s="34">
        <v>10</v>
      </c>
      <c r="D81" s="33" t="s">
        <v>74</v>
      </c>
      <c r="E81" s="33" t="s">
        <v>679</v>
      </c>
      <c r="F81" s="35">
        <v>27113201</v>
      </c>
      <c r="G81" s="33" t="s">
        <v>15071</v>
      </c>
      <c r="H81" s="33">
        <v>2</v>
      </c>
      <c r="I81" s="33">
        <v>3</v>
      </c>
      <c r="J81" s="36">
        <v>1</v>
      </c>
      <c r="K81" s="37">
        <v>169470</v>
      </c>
      <c r="L81" s="38" t="s">
        <v>15</v>
      </c>
      <c r="M81" s="38" t="s">
        <v>13</v>
      </c>
    </row>
    <row r="82" spans="1:13" s="39" customFormat="1" ht="12.75" x14ac:dyDescent="0.2">
      <c r="A82" s="33" t="s">
        <v>17</v>
      </c>
      <c r="B82" s="33" t="s">
        <v>553</v>
      </c>
      <c r="C82" s="34">
        <v>10</v>
      </c>
      <c r="D82" s="33" t="s">
        <v>74</v>
      </c>
      <c r="E82" s="33" t="s">
        <v>680</v>
      </c>
      <c r="F82" s="35">
        <v>27111729</v>
      </c>
      <c r="G82" s="33" t="s">
        <v>15071</v>
      </c>
      <c r="H82" s="33">
        <v>2</v>
      </c>
      <c r="I82" s="33">
        <v>3</v>
      </c>
      <c r="J82" s="36">
        <v>1</v>
      </c>
      <c r="K82" s="37">
        <v>21147</v>
      </c>
      <c r="L82" s="38" t="s">
        <v>15</v>
      </c>
      <c r="M82" s="38" t="s">
        <v>13</v>
      </c>
    </row>
    <row r="83" spans="1:13" s="39" customFormat="1" ht="12.75" x14ac:dyDescent="0.2">
      <c r="A83" s="33" t="s">
        <v>17</v>
      </c>
      <c r="B83" s="33" t="s">
        <v>553</v>
      </c>
      <c r="C83" s="34">
        <v>10</v>
      </c>
      <c r="D83" s="33" t="s">
        <v>74</v>
      </c>
      <c r="E83" s="33" t="s">
        <v>681</v>
      </c>
      <c r="F83" s="35">
        <v>27111729</v>
      </c>
      <c r="G83" s="33" t="s">
        <v>15071</v>
      </c>
      <c r="H83" s="33">
        <v>2</v>
      </c>
      <c r="I83" s="33">
        <v>3</v>
      </c>
      <c r="J83" s="36">
        <v>1</v>
      </c>
      <c r="K83" s="37">
        <v>119470</v>
      </c>
      <c r="L83" s="38" t="s">
        <v>15</v>
      </c>
      <c r="M83" s="38" t="s">
        <v>13</v>
      </c>
    </row>
    <row r="84" spans="1:13" s="39" customFormat="1" ht="12.75" x14ac:dyDescent="0.2">
      <c r="A84" s="33" t="s">
        <v>17</v>
      </c>
      <c r="B84" s="33" t="s">
        <v>553</v>
      </c>
      <c r="C84" s="34">
        <v>10</v>
      </c>
      <c r="D84" s="33" t="s">
        <v>74</v>
      </c>
      <c r="E84" s="33" t="s">
        <v>682</v>
      </c>
      <c r="F84" s="35">
        <v>39111610</v>
      </c>
      <c r="G84" s="33" t="s">
        <v>15071</v>
      </c>
      <c r="H84" s="33">
        <v>2</v>
      </c>
      <c r="I84" s="33">
        <v>3</v>
      </c>
      <c r="J84" s="36">
        <v>10</v>
      </c>
      <c r="K84" s="37">
        <v>980000</v>
      </c>
      <c r="L84" s="38" t="s">
        <v>15</v>
      </c>
      <c r="M84" s="38" t="s">
        <v>13</v>
      </c>
    </row>
    <row r="85" spans="1:13" s="39" customFormat="1" ht="12.75" x14ac:dyDescent="0.2">
      <c r="A85" s="33" t="s">
        <v>17</v>
      </c>
      <c r="B85" s="33" t="s">
        <v>553</v>
      </c>
      <c r="C85" s="34">
        <v>10</v>
      </c>
      <c r="D85" s="33" t="s">
        <v>74</v>
      </c>
      <c r="E85" s="33" t="s">
        <v>683</v>
      </c>
      <c r="F85" s="35">
        <v>39111610</v>
      </c>
      <c r="G85" s="33" t="s">
        <v>15071</v>
      </c>
      <c r="H85" s="33">
        <v>2</v>
      </c>
      <c r="I85" s="33">
        <v>3</v>
      </c>
      <c r="J85" s="36">
        <v>8</v>
      </c>
      <c r="K85" s="37">
        <v>9435760</v>
      </c>
      <c r="L85" s="38" t="s">
        <v>15</v>
      </c>
      <c r="M85" s="38" t="s">
        <v>13</v>
      </c>
    </row>
    <row r="86" spans="1:13" s="39" customFormat="1" ht="12.75" x14ac:dyDescent="0.2">
      <c r="A86" s="33" t="s">
        <v>17</v>
      </c>
      <c r="B86" s="33" t="s">
        <v>553</v>
      </c>
      <c r="C86" s="34">
        <v>10</v>
      </c>
      <c r="D86" s="33" t="s">
        <v>74</v>
      </c>
      <c r="E86" s="33" t="s">
        <v>684</v>
      </c>
      <c r="F86" s="35">
        <v>39111610</v>
      </c>
      <c r="G86" s="33" t="s">
        <v>15071</v>
      </c>
      <c r="H86" s="33">
        <v>2</v>
      </c>
      <c r="I86" s="33">
        <v>3</v>
      </c>
      <c r="J86" s="36">
        <v>1</v>
      </c>
      <c r="K86" s="37">
        <v>142470</v>
      </c>
      <c r="L86" s="38" t="s">
        <v>15</v>
      </c>
      <c r="M86" s="38" t="s">
        <v>13</v>
      </c>
    </row>
    <row r="87" spans="1:13" s="39" customFormat="1" ht="12.75" x14ac:dyDescent="0.2">
      <c r="A87" s="33" t="s">
        <v>17</v>
      </c>
      <c r="B87" s="33" t="s">
        <v>553</v>
      </c>
      <c r="C87" s="34">
        <v>10</v>
      </c>
      <c r="D87" s="33" t="s">
        <v>74</v>
      </c>
      <c r="E87" s="33" t="s">
        <v>685</v>
      </c>
      <c r="F87" s="35">
        <v>39111610</v>
      </c>
      <c r="G87" s="33" t="s">
        <v>15071</v>
      </c>
      <c r="H87" s="33">
        <v>2</v>
      </c>
      <c r="I87" s="33">
        <v>3</v>
      </c>
      <c r="J87" s="36">
        <v>8</v>
      </c>
      <c r="K87" s="37">
        <v>723760</v>
      </c>
      <c r="L87" s="38" t="s">
        <v>15</v>
      </c>
      <c r="M87" s="38" t="s">
        <v>13</v>
      </c>
    </row>
    <row r="88" spans="1:13" s="39" customFormat="1" ht="12.75" x14ac:dyDescent="0.2">
      <c r="A88" s="33" t="s">
        <v>17</v>
      </c>
      <c r="B88" s="33" t="s">
        <v>553</v>
      </c>
      <c r="C88" s="34">
        <v>10</v>
      </c>
      <c r="D88" s="33" t="s">
        <v>74</v>
      </c>
      <c r="E88" s="33" t="s">
        <v>686</v>
      </c>
      <c r="F88" s="35">
        <v>39111610</v>
      </c>
      <c r="G88" s="33" t="s">
        <v>15071</v>
      </c>
      <c r="H88" s="33">
        <v>2</v>
      </c>
      <c r="I88" s="33">
        <v>3</v>
      </c>
      <c r="J88" s="36">
        <v>10</v>
      </c>
      <c r="K88" s="37">
        <v>1014700</v>
      </c>
      <c r="L88" s="38" t="s">
        <v>15</v>
      </c>
      <c r="M88" s="38" t="s">
        <v>13</v>
      </c>
    </row>
    <row r="89" spans="1:13" s="39" customFormat="1" ht="12.75" x14ac:dyDescent="0.2">
      <c r="A89" s="33" t="s">
        <v>17</v>
      </c>
      <c r="B89" s="33" t="s">
        <v>553</v>
      </c>
      <c r="C89" s="34">
        <v>10</v>
      </c>
      <c r="D89" s="33" t="s">
        <v>74</v>
      </c>
      <c r="E89" s="33" t="s">
        <v>687</v>
      </c>
      <c r="F89" s="35">
        <v>27112202</v>
      </c>
      <c r="G89" s="33" t="s">
        <v>15071</v>
      </c>
      <c r="H89" s="33">
        <v>2</v>
      </c>
      <c r="I89" s="33">
        <v>3</v>
      </c>
      <c r="J89" s="36">
        <v>3</v>
      </c>
      <c r="K89" s="37">
        <v>21441</v>
      </c>
      <c r="L89" s="38" t="s">
        <v>15</v>
      </c>
      <c r="M89" s="38" t="s">
        <v>13</v>
      </c>
    </row>
    <row r="90" spans="1:13" s="39" customFormat="1" ht="12.75" x14ac:dyDescent="0.2">
      <c r="A90" s="33" t="s">
        <v>17</v>
      </c>
      <c r="B90" s="33" t="s">
        <v>553</v>
      </c>
      <c r="C90" s="34">
        <v>10</v>
      </c>
      <c r="D90" s="33" t="s">
        <v>74</v>
      </c>
      <c r="E90" s="33" t="s">
        <v>688</v>
      </c>
      <c r="F90" s="35">
        <v>27112202</v>
      </c>
      <c r="G90" s="33" t="s">
        <v>15071</v>
      </c>
      <c r="H90" s="33">
        <v>2</v>
      </c>
      <c r="I90" s="33">
        <v>3</v>
      </c>
      <c r="J90" s="36">
        <v>4</v>
      </c>
      <c r="K90" s="37">
        <v>88588</v>
      </c>
      <c r="L90" s="38" t="s">
        <v>15</v>
      </c>
      <c r="M90" s="38" t="s">
        <v>13</v>
      </c>
    </row>
    <row r="91" spans="1:13" s="39" customFormat="1" ht="12.75" x14ac:dyDescent="0.2">
      <c r="A91" s="33" t="s">
        <v>17</v>
      </c>
      <c r="B91" s="33" t="s">
        <v>553</v>
      </c>
      <c r="C91" s="34">
        <v>10</v>
      </c>
      <c r="D91" s="33" t="s">
        <v>74</v>
      </c>
      <c r="E91" s="33" t="s">
        <v>689</v>
      </c>
      <c r="F91" s="35">
        <v>27112202</v>
      </c>
      <c r="G91" s="33" t="s">
        <v>15071</v>
      </c>
      <c r="H91" s="33">
        <v>2</v>
      </c>
      <c r="I91" s="33">
        <v>3</v>
      </c>
      <c r="J91" s="36">
        <v>4</v>
      </c>
      <c r="K91" s="37">
        <v>80588</v>
      </c>
      <c r="L91" s="38" t="s">
        <v>15</v>
      </c>
      <c r="M91" s="38" t="s">
        <v>13</v>
      </c>
    </row>
    <row r="92" spans="1:13" s="39" customFormat="1" ht="12.75" x14ac:dyDescent="0.2">
      <c r="A92" s="33" t="s">
        <v>17</v>
      </c>
      <c r="B92" s="33" t="s">
        <v>553</v>
      </c>
      <c r="C92" s="34">
        <v>10</v>
      </c>
      <c r="D92" s="33" t="s">
        <v>74</v>
      </c>
      <c r="E92" s="33" t="s">
        <v>690</v>
      </c>
      <c r="F92" s="35">
        <v>27112202</v>
      </c>
      <c r="G92" s="33" t="s">
        <v>15071</v>
      </c>
      <c r="H92" s="33">
        <v>2</v>
      </c>
      <c r="I92" s="33">
        <v>3</v>
      </c>
      <c r="J92" s="36">
        <v>10</v>
      </c>
      <c r="K92" s="37">
        <v>194700</v>
      </c>
      <c r="L92" s="38" t="s">
        <v>15</v>
      </c>
      <c r="M92" s="38" t="s">
        <v>13</v>
      </c>
    </row>
    <row r="93" spans="1:13" s="39" customFormat="1" ht="12.75" x14ac:dyDescent="0.2">
      <c r="A93" s="33" t="s">
        <v>17</v>
      </c>
      <c r="B93" s="33" t="s">
        <v>553</v>
      </c>
      <c r="C93" s="34">
        <v>10</v>
      </c>
      <c r="D93" s="33" t="s">
        <v>74</v>
      </c>
      <c r="E93" s="33" t="s">
        <v>691</v>
      </c>
      <c r="F93" s="35">
        <v>27112202</v>
      </c>
      <c r="G93" s="33" t="s">
        <v>15071</v>
      </c>
      <c r="H93" s="33">
        <v>2</v>
      </c>
      <c r="I93" s="33">
        <v>3</v>
      </c>
      <c r="J93" s="36">
        <v>2</v>
      </c>
      <c r="K93" s="37">
        <v>136940</v>
      </c>
      <c r="L93" s="38" t="s">
        <v>15</v>
      </c>
      <c r="M93" s="38" t="s">
        <v>13</v>
      </c>
    </row>
    <row r="94" spans="1:13" s="39" customFormat="1" ht="12.75" x14ac:dyDescent="0.2">
      <c r="A94" s="33" t="s">
        <v>17</v>
      </c>
      <c r="B94" s="33" t="s">
        <v>553</v>
      </c>
      <c r="C94" s="34">
        <v>10</v>
      </c>
      <c r="D94" s="33" t="s">
        <v>74</v>
      </c>
      <c r="E94" s="33" t="s">
        <v>692</v>
      </c>
      <c r="F94" s="35">
        <v>27111708</v>
      </c>
      <c r="G94" s="33" t="s">
        <v>15071</v>
      </c>
      <c r="H94" s="33">
        <v>2</v>
      </c>
      <c r="I94" s="33">
        <v>3</v>
      </c>
      <c r="J94" s="36">
        <v>3</v>
      </c>
      <c r="K94" s="37">
        <v>277410</v>
      </c>
      <c r="L94" s="38" t="s">
        <v>15</v>
      </c>
      <c r="M94" s="38" t="s">
        <v>13</v>
      </c>
    </row>
    <row r="95" spans="1:13" s="39" customFormat="1" ht="12.75" x14ac:dyDescent="0.2">
      <c r="A95" s="33" t="s">
        <v>17</v>
      </c>
      <c r="B95" s="33" t="s">
        <v>553</v>
      </c>
      <c r="C95" s="34">
        <v>10</v>
      </c>
      <c r="D95" s="33" t="s">
        <v>74</v>
      </c>
      <c r="E95" s="33" t="s">
        <v>693</v>
      </c>
      <c r="F95" s="35">
        <v>27111708</v>
      </c>
      <c r="G95" s="33" t="s">
        <v>15071</v>
      </c>
      <c r="H95" s="33">
        <v>2</v>
      </c>
      <c r="I95" s="33">
        <v>3</v>
      </c>
      <c r="J95" s="36">
        <v>2</v>
      </c>
      <c r="K95" s="37">
        <v>184940</v>
      </c>
      <c r="L95" s="38" t="s">
        <v>15</v>
      </c>
      <c r="M95" s="38" t="s">
        <v>13</v>
      </c>
    </row>
    <row r="96" spans="1:13" s="39" customFormat="1" ht="12.75" x14ac:dyDescent="0.2">
      <c r="A96" s="33" t="s">
        <v>17</v>
      </c>
      <c r="B96" s="33" t="s">
        <v>553</v>
      </c>
      <c r="C96" s="34">
        <v>10</v>
      </c>
      <c r="D96" s="33" t="s">
        <v>74</v>
      </c>
      <c r="E96" s="33" t="s">
        <v>694</v>
      </c>
      <c r="F96" s="35">
        <v>27111760</v>
      </c>
      <c r="G96" s="33" t="s">
        <v>15071</v>
      </c>
      <c r="H96" s="33">
        <v>2</v>
      </c>
      <c r="I96" s="33">
        <v>3</v>
      </c>
      <c r="J96" s="36">
        <v>1</v>
      </c>
      <c r="K96" s="37">
        <v>147470</v>
      </c>
      <c r="L96" s="38" t="s">
        <v>15</v>
      </c>
      <c r="M96" s="38" t="s">
        <v>13</v>
      </c>
    </row>
    <row r="97" spans="1:13" s="39" customFormat="1" ht="12.75" x14ac:dyDescent="0.2">
      <c r="A97" s="33" t="s">
        <v>17</v>
      </c>
      <c r="B97" s="33" t="s">
        <v>553</v>
      </c>
      <c r="C97" s="34">
        <v>10</v>
      </c>
      <c r="D97" s="33" t="s">
        <v>74</v>
      </c>
      <c r="E97" s="33" t="s">
        <v>695</v>
      </c>
      <c r="F97" s="35">
        <v>27111760</v>
      </c>
      <c r="G97" s="33" t="s">
        <v>15071</v>
      </c>
      <c r="H97" s="33">
        <v>2</v>
      </c>
      <c r="I97" s="33">
        <v>3</v>
      </c>
      <c r="J97" s="36">
        <v>1</v>
      </c>
      <c r="K97" s="37">
        <v>375470</v>
      </c>
      <c r="L97" s="38" t="s">
        <v>15</v>
      </c>
      <c r="M97" s="38" t="s">
        <v>13</v>
      </c>
    </row>
    <row r="98" spans="1:13" s="39" customFormat="1" ht="12.75" x14ac:dyDescent="0.2">
      <c r="A98" s="33" t="s">
        <v>17</v>
      </c>
      <c r="B98" s="33" t="s">
        <v>553</v>
      </c>
      <c r="C98" s="34">
        <v>10</v>
      </c>
      <c r="D98" s="33" t="s">
        <v>74</v>
      </c>
      <c r="E98" s="33" t="s">
        <v>696</v>
      </c>
      <c r="F98" s="35">
        <v>27111760</v>
      </c>
      <c r="G98" s="33" t="s">
        <v>15071</v>
      </c>
      <c r="H98" s="33">
        <v>2</v>
      </c>
      <c r="I98" s="33">
        <v>3</v>
      </c>
      <c r="J98" s="36">
        <v>1</v>
      </c>
      <c r="K98" s="37">
        <v>355470</v>
      </c>
      <c r="L98" s="38" t="s">
        <v>15</v>
      </c>
      <c r="M98" s="38" t="s">
        <v>13</v>
      </c>
    </row>
    <row r="99" spans="1:13" s="39" customFormat="1" ht="12.75" x14ac:dyDescent="0.2">
      <c r="A99" s="33" t="s">
        <v>17</v>
      </c>
      <c r="B99" s="33" t="s">
        <v>553</v>
      </c>
      <c r="C99" s="34">
        <v>10</v>
      </c>
      <c r="D99" s="33" t="s">
        <v>74</v>
      </c>
      <c r="E99" s="33" t="s">
        <v>697</v>
      </c>
      <c r="F99" s="35">
        <v>27111708</v>
      </c>
      <c r="G99" s="33" t="s">
        <v>15071</v>
      </c>
      <c r="H99" s="33">
        <v>2</v>
      </c>
      <c r="I99" s="33">
        <v>3</v>
      </c>
      <c r="J99" s="36">
        <v>2</v>
      </c>
      <c r="K99" s="37">
        <v>46940</v>
      </c>
      <c r="L99" s="38" t="s">
        <v>15</v>
      </c>
      <c r="M99" s="38" t="s">
        <v>13</v>
      </c>
    </row>
    <row r="100" spans="1:13" s="39" customFormat="1" ht="12.75" x14ac:dyDescent="0.2">
      <c r="A100" s="33" t="s">
        <v>17</v>
      </c>
      <c r="B100" s="33" t="s">
        <v>553</v>
      </c>
      <c r="C100" s="34">
        <v>10</v>
      </c>
      <c r="D100" s="33" t="s">
        <v>74</v>
      </c>
      <c r="E100" s="33" t="s">
        <v>698</v>
      </c>
      <c r="F100" s="35">
        <v>27112700</v>
      </c>
      <c r="G100" s="33" t="s">
        <v>15071</v>
      </c>
      <c r="H100" s="33">
        <v>2</v>
      </c>
      <c r="I100" s="33">
        <v>3</v>
      </c>
      <c r="J100" s="36">
        <v>1</v>
      </c>
      <c r="K100" s="37">
        <v>875000</v>
      </c>
      <c r="L100" s="38" t="s">
        <v>15</v>
      </c>
      <c r="M100" s="38" t="s">
        <v>13</v>
      </c>
    </row>
    <row r="101" spans="1:13" s="39" customFormat="1" ht="12.75" x14ac:dyDescent="0.2">
      <c r="A101" s="33" t="s">
        <v>17</v>
      </c>
      <c r="B101" s="33" t="s">
        <v>553</v>
      </c>
      <c r="C101" s="34">
        <v>10</v>
      </c>
      <c r="D101" s="33" t="s">
        <v>74</v>
      </c>
      <c r="E101" s="33" t="s">
        <v>699</v>
      </c>
      <c r="F101" s="35">
        <v>27112700</v>
      </c>
      <c r="G101" s="33" t="s">
        <v>15071</v>
      </c>
      <c r="H101" s="33">
        <v>2</v>
      </c>
      <c r="I101" s="33">
        <v>3</v>
      </c>
      <c r="J101" s="36">
        <v>1</v>
      </c>
      <c r="K101" s="37">
        <v>563470</v>
      </c>
      <c r="L101" s="38" t="s">
        <v>15</v>
      </c>
      <c r="M101" s="38" t="s">
        <v>13</v>
      </c>
    </row>
    <row r="102" spans="1:13" s="39" customFormat="1" ht="12.75" x14ac:dyDescent="0.2">
      <c r="A102" s="33" t="s">
        <v>17</v>
      </c>
      <c r="B102" s="33" t="s">
        <v>553</v>
      </c>
      <c r="C102" s="34">
        <v>10</v>
      </c>
      <c r="D102" s="33" t="s">
        <v>74</v>
      </c>
      <c r="E102" s="33" t="s">
        <v>700</v>
      </c>
      <c r="F102" s="35">
        <v>27111602</v>
      </c>
      <c r="G102" s="33" t="s">
        <v>15071</v>
      </c>
      <c r="H102" s="33">
        <v>2</v>
      </c>
      <c r="I102" s="33">
        <v>3</v>
      </c>
      <c r="J102" s="36">
        <v>4</v>
      </c>
      <c r="K102" s="37">
        <v>97880</v>
      </c>
      <c r="L102" s="38" t="s">
        <v>15</v>
      </c>
      <c r="M102" s="38" t="s">
        <v>13</v>
      </c>
    </row>
    <row r="103" spans="1:13" s="39" customFormat="1" ht="12.75" x14ac:dyDescent="0.2">
      <c r="A103" s="33" t="s">
        <v>17</v>
      </c>
      <c r="B103" s="33" t="s">
        <v>553</v>
      </c>
      <c r="C103" s="34">
        <v>10</v>
      </c>
      <c r="D103" s="33" t="s">
        <v>74</v>
      </c>
      <c r="E103" s="33" t="s">
        <v>701</v>
      </c>
      <c r="F103" s="35" t="s">
        <v>2366</v>
      </c>
      <c r="G103" s="33" t="s">
        <v>15071</v>
      </c>
      <c r="H103" s="33">
        <v>2</v>
      </c>
      <c r="I103" s="33">
        <v>3</v>
      </c>
      <c r="J103" s="36">
        <v>10</v>
      </c>
      <c r="K103" s="37">
        <v>201070</v>
      </c>
      <c r="L103" s="38" t="s">
        <v>15</v>
      </c>
      <c r="M103" s="38" t="s">
        <v>13</v>
      </c>
    </row>
    <row r="104" spans="1:13" s="39" customFormat="1" ht="12.75" x14ac:dyDescent="0.2">
      <c r="A104" s="33" t="s">
        <v>17</v>
      </c>
      <c r="B104" s="33" t="s">
        <v>553</v>
      </c>
      <c r="C104" s="34">
        <v>10</v>
      </c>
      <c r="D104" s="33" t="s">
        <v>74</v>
      </c>
      <c r="E104" s="33" t="s">
        <v>702</v>
      </c>
      <c r="F104" s="35">
        <v>41103311</v>
      </c>
      <c r="G104" s="33" t="s">
        <v>15071</v>
      </c>
      <c r="H104" s="33">
        <v>2</v>
      </c>
      <c r="I104" s="33">
        <v>3</v>
      </c>
      <c r="J104" s="36">
        <v>2</v>
      </c>
      <c r="K104" s="37">
        <v>382940</v>
      </c>
      <c r="L104" s="38" t="s">
        <v>15</v>
      </c>
      <c r="M104" s="38" t="s">
        <v>13</v>
      </c>
    </row>
    <row r="105" spans="1:13" s="39" customFormat="1" ht="12.75" x14ac:dyDescent="0.2">
      <c r="A105" s="33" t="s">
        <v>17</v>
      </c>
      <c r="B105" s="33" t="s">
        <v>553</v>
      </c>
      <c r="C105" s="34">
        <v>10</v>
      </c>
      <c r="D105" s="33" t="s">
        <v>74</v>
      </c>
      <c r="E105" s="33" t="s">
        <v>703</v>
      </c>
      <c r="F105" s="35">
        <v>60121405</v>
      </c>
      <c r="G105" s="33" t="s">
        <v>15071</v>
      </c>
      <c r="H105" s="33">
        <v>2</v>
      </c>
      <c r="I105" s="33">
        <v>3</v>
      </c>
      <c r="J105" s="36">
        <v>3</v>
      </c>
      <c r="K105" s="37">
        <v>112410</v>
      </c>
      <c r="L105" s="38" t="s">
        <v>15</v>
      </c>
      <c r="M105" s="38" t="s">
        <v>13</v>
      </c>
    </row>
    <row r="106" spans="1:13" s="39" customFormat="1" ht="12.75" x14ac:dyDescent="0.2">
      <c r="A106" s="33" t="s">
        <v>17</v>
      </c>
      <c r="B106" s="33" t="s">
        <v>553</v>
      </c>
      <c r="C106" s="34">
        <v>10</v>
      </c>
      <c r="D106" s="33" t="s">
        <v>74</v>
      </c>
      <c r="E106" s="33" t="s">
        <v>703</v>
      </c>
      <c r="F106" s="35">
        <v>60121405</v>
      </c>
      <c r="G106" s="33" t="s">
        <v>15071</v>
      </c>
      <c r="H106" s="33">
        <v>2</v>
      </c>
      <c r="I106" s="33">
        <v>3</v>
      </c>
      <c r="J106" s="36">
        <v>3</v>
      </c>
      <c r="K106" s="37">
        <v>112410</v>
      </c>
      <c r="L106" s="38" t="s">
        <v>15</v>
      </c>
      <c r="M106" s="38" t="s">
        <v>13</v>
      </c>
    </row>
    <row r="107" spans="1:13" s="39" customFormat="1" ht="12.75" x14ac:dyDescent="0.2">
      <c r="A107" s="33" t="s">
        <v>17</v>
      </c>
      <c r="B107" s="33" t="s">
        <v>553</v>
      </c>
      <c r="C107" s="34">
        <v>10</v>
      </c>
      <c r="D107" s="33" t="s">
        <v>74</v>
      </c>
      <c r="E107" s="33" t="s">
        <v>704</v>
      </c>
      <c r="F107" s="35">
        <v>27112705</v>
      </c>
      <c r="G107" s="33" t="s">
        <v>15071</v>
      </c>
      <c r="H107" s="33">
        <v>2</v>
      </c>
      <c r="I107" s="33">
        <v>3</v>
      </c>
      <c r="J107" s="36">
        <v>3</v>
      </c>
      <c r="K107" s="37">
        <v>50850</v>
      </c>
      <c r="L107" s="38" t="s">
        <v>15</v>
      </c>
      <c r="M107" s="38" t="s">
        <v>13</v>
      </c>
    </row>
    <row r="108" spans="1:13" s="39" customFormat="1" ht="12.75" x14ac:dyDescent="0.2">
      <c r="A108" s="33" t="s">
        <v>17</v>
      </c>
      <c r="B108" s="33" t="s">
        <v>553</v>
      </c>
      <c r="C108" s="34">
        <v>10</v>
      </c>
      <c r="D108" s="33" t="s">
        <v>74</v>
      </c>
      <c r="E108" s="33" t="s">
        <v>705</v>
      </c>
      <c r="F108" s="35">
        <v>27112705</v>
      </c>
      <c r="G108" s="33" t="s">
        <v>15071</v>
      </c>
      <c r="H108" s="33">
        <v>2</v>
      </c>
      <c r="I108" s="33">
        <v>3</v>
      </c>
      <c r="J108" s="36">
        <v>3</v>
      </c>
      <c r="K108" s="37">
        <v>41850</v>
      </c>
      <c r="L108" s="38" t="s">
        <v>15</v>
      </c>
      <c r="M108" s="38" t="s">
        <v>13</v>
      </c>
    </row>
    <row r="109" spans="1:13" s="39" customFormat="1" ht="12.75" x14ac:dyDescent="0.2">
      <c r="A109" s="33" t="s">
        <v>17</v>
      </c>
      <c r="B109" s="33" t="s">
        <v>553</v>
      </c>
      <c r="C109" s="34">
        <v>10</v>
      </c>
      <c r="D109" s="33" t="s">
        <v>74</v>
      </c>
      <c r="E109" s="33" t="s">
        <v>706</v>
      </c>
      <c r="F109" s="35">
        <v>27111602</v>
      </c>
      <c r="G109" s="33" t="s">
        <v>15071</v>
      </c>
      <c r="H109" s="33">
        <v>2</v>
      </c>
      <c r="I109" s="33">
        <v>3</v>
      </c>
      <c r="J109" s="36">
        <v>5</v>
      </c>
      <c r="K109" s="37">
        <v>85735</v>
      </c>
      <c r="L109" s="38" t="s">
        <v>15</v>
      </c>
      <c r="M109" s="38" t="s">
        <v>13</v>
      </c>
    </row>
    <row r="110" spans="1:13" s="39" customFormat="1" ht="12.75" x14ac:dyDescent="0.2">
      <c r="A110" s="33" t="s">
        <v>17</v>
      </c>
      <c r="B110" s="33" t="s">
        <v>553</v>
      </c>
      <c r="C110" s="34">
        <v>10</v>
      </c>
      <c r="D110" s="33" t="s">
        <v>74</v>
      </c>
      <c r="E110" s="33" t="s">
        <v>707</v>
      </c>
      <c r="F110" s="35">
        <v>27111621</v>
      </c>
      <c r="G110" s="33" t="s">
        <v>15071</v>
      </c>
      <c r="H110" s="33">
        <v>2</v>
      </c>
      <c r="I110" s="33">
        <v>3</v>
      </c>
      <c r="J110" s="36">
        <v>2</v>
      </c>
      <c r="K110" s="37">
        <v>34294</v>
      </c>
      <c r="L110" s="38" t="s">
        <v>15</v>
      </c>
      <c r="M110" s="38" t="s">
        <v>13</v>
      </c>
    </row>
    <row r="111" spans="1:13" s="39" customFormat="1" ht="12.75" x14ac:dyDescent="0.2">
      <c r="A111" s="33" t="s">
        <v>17</v>
      </c>
      <c r="B111" s="33" t="s">
        <v>553</v>
      </c>
      <c r="C111" s="34">
        <v>10</v>
      </c>
      <c r="D111" s="33" t="s">
        <v>74</v>
      </c>
      <c r="E111" s="33" t="s">
        <v>708</v>
      </c>
      <c r="F111" s="35">
        <v>41111950</v>
      </c>
      <c r="G111" s="33" t="s">
        <v>15071</v>
      </c>
      <c r="H111" s="33">
        <v>2</v>
      </c>
      <c r="I111" s="33">
        <v>3</v>
      </c>
      <c r="J111" s="36">
        <v>2</v>
      </c>
      <c r="K111" s="37">
        <v>42294</v>
      </c>
      <c r="L111" s="38" t="s">
        <v>15</v>
      </c>
      <c r="M111" s="38" t="s">
        <v>13</v>
      </c>
    </row>
    <row r="112" spans="1:13" s="39" customFormat="1" ht="12.75" x14ac:dyDescent="0.2">
      <c r="A112" s="33" t="s">
        <v>17</v>
      </c>
      <c r="B112" s="33" t="s">
        <v>553</v>
      </c>
      <c r="C112" s="34">
        <v>10</v>
      </c>
      <c r="D112" s="33" t="s">
        <v>74</v>
      </c>
      <c r="E112" s="33" t="s">
        <v>709</v>
      </c>
      <c r="F112" s="35">
        <v>27112202</v>
      </c>
      <c r="G112" s="33" t="s">
        <v>15071</v>
      </c>
      <c r="H112" s="33">
        <v>2</v>
      </c>
      <c r="I112" s="33">
        <v>3</v>
      </c>
      <c r="J112" s="36">
        <v>5</v>
      </c>
      <c r="K112" s="37">
        <v>82350</v>
      </c>
      <c r="L112" s="38" t="s">
        <v>15</v>
      </c>
      <c r="M112" s="38" t="s">
        <v>13</v>
      </c>
    </row>
    <row r="113" spans="1:13" s="39" customFormat="1" ht="12.75" x14ac:dyDescent="0.2">
      <c r="A113" s="33" t="s">
        <v>17</v>
      </c>
      <c r="B113" s="33" t="s">
        <v>553</v>
      </c>
      <c r="C113" s="34">
        <v>10</v>
      </c>
      <c r="D113" s="33" t="s">
        <v>74</v>
      </c>
      <c r="E113" s="33" t="s">
        <v>710</v>
      </c>
      <c r="F113" s="35">
        <v>27112202</v>
      </c>
      <c r="G113" s="33" t="s">
        <v>15071</v>
      </c>
      <c r="H113" s="33">
        <v>2</v>
      </c>
      <c r="I113" s="33">
        <v>3</v>
      </c>
      <c r="J113" s="36">
        <v>3</v>
      </c>
      <c r="K113" s="37">
        <v>36312</v>
      </c>
      <c r="L113" s="38" t="s">
        <v>15</v>
      </c>
      <c r="M113" s="38" t="s">
        <v>13</v>
      </c>
    </row>
    <row r="114" spans="1:13" s="39" customFormat="1" ht="12.75" x14ac:dyDescent="0.2">
      <c r="A114" s="33" t="s">
        <v>17</v>
      </c>
      <c r="B114" s="33" t="s">
        <v>553</v>
      </c>
      <c r="C114" s="34">
        <v>10</v>
      </c>
      <c r="D114" s="33" t="s">
        <v>74</v>
      </c>
      <c r="E114" s="33" t="s">
        <v>711</v>
      </c>
      <c r="F114" s="35">
        <v>27112202</v>
      </c>
      <c r="G114" s="33" t="s">
        <v>15071</v>
      </c>
      <c r="H114" s="33">
        <v>2</v>
      </c>
      <c r="I114" s="33">
        <v>3</v>
      </c>
      <c r="J114" s="36">
        <v>3</v>
      </c>
      <c r="K114" s="37">
        <v>39312</v>
      </c>
      <c r="L114" s="38" t="s">
        <v>15</v>
      </c>
      <c r="M114" s="38" t="s">
        <v>13</v>
      </c>
    </row>
    <row r="115" spans="1:13" s="39" customFormat="1" ht="12.75" x14ac:dyDescent="0.2">
      <c r="A115" s="33" t="s">
        <v>17</v>
      </c>
      <c r="B115" s="33" t="s">
        <v>553</v>
      </c>
      <c r="C115" s="34">
        <v>10</v>
      </c>
      <c r="D115" s="33" t="s">
        <v>74</v>
      </c>
      <c r="E115" s="33" t="s">
        <v>712</v>
      </c>
      <c r="F115" s="35">
        <v>27112202</v>
      </c>
      <c r="G115" s="33" t="s">
        <v>15071</v>
      </c>
      <c r="H115" s="33">
        <v>2</v>
      </c>
      <c r="I115" s="33">
        <v>3</v>
      </c>
      <c r="J115" s="36">
        <v>5</v>
      </c>
      <c r="K115" s="37">
        <v>70520</v>
      </c>
      <c r="L115" s="38" t="s">
        <v>15</v>
      </c>
      <c r="M115" s="38" t="s">
        <v>13</v>
      </c>
    </row>
    <row r="116" spans="1:13" s="39" customFormat="1" ht="12.75" x14ac:dyDescent="0.2">
      <c r="A116" s="33" t="s">
        <v>17</v>
      </c>
      <c r="B116" s="33" t="s">
        <v>553</v>
      </c>
      <c r="C116" s="34">
        <v>10</v>
      </c>
      <c r="D116" s="33" t="s">
        <v>74</v>
      </c>
      <c r="E116" s="33" t="s">
        <v>713</v>
      </c>
      <c r="F116" s="35">
        <v>27112105</v>
      </c>
      <c r="G116" s="33" t="s">
        <v>15071</v>
      </c>
      <c r="H116" s="33">
        <v>2</v>
      </c>
      <c r="I116" s="33">
        <v>3</v>
      </c>
      <c r="J116" s="36">
        <v>1</v>
      </c>
      <c r="K116" s="37">
        <v>14470</v>
      </c>
      <c r="L116" s="38" t="s">
        <v>15</v>
      </c>
      <c r="M116" s="38" t="s">
        <v>13</v>
      </c>
    </row>
    <row r="117" spans="1:13" s="39" customFormat="1" ht="12.75" x14ac:dyDescent="0.2">
      <c r="A117" s="33" t="s">
        <v>17</v>
      </c>
      <c r="B117" s="33" t="s">
        <v>553</v>
      </c>
      <c r="C117" s="34">
        <v>10</v>
      </c>
      <c r="D117" s="33" t="s">
        <v>74</v>
      </c>
      <c r="E117" s="33" t="s">
        <v>714</v>
      </c>
      <c r="F117" s="35">
        <v>27112114</v>
      </c>
      <c r="G117" s="33" t="s">
        <v>15071</v>
      </c>
      <c r="H117" s="33">
        <v>2</v>
      </c>
      <c r="I117" s="33">
        <v>3</v>
      </c>
      <c r="J117" s="36">
        <v>2</v>
      </c>
      <c r="K117" s="37">
        <v>29900</v>
      </c>
      <c r="L117" s="38" t="s">
        <v>15</v>
      </c>
      <c r="M117" s="38" t="s">
        <v>13</v>
      </c>
    </row>
    <row r="118" spans="1:13" s="39" customFormat="1" ht="12.75" x14ac:dyDescent="0.2">
      <c r="A118" s="33" t="s">
        <v>17</v>
      </c>
      <c r="B118" s="33" t="s">
        <v>553</v>
      </c>
      <c r="C118" s="34">
        <v>10</v>
      </c>
      <c r="D118" s="33" t="s">
        <v>74</v>
      </c>
      <c r="E118" s="33" t="s">
        <v>715</v>
      </c>
      <c r="F118" s="35">
        <v>27112105</v>
      </c>
      <c r="G118" s="33" t="s">
        <v>15071</v>
      </c>
      <c r="H118" s="33">
        <v>2</v>
      </c>
      <c r="I118" s="33">
        <v>3</v>
      </c>
      <c r="J118" s="36">
        <v>4</v>
      </c>
      <c r="K118" s="37">
        <v>385880</v>
      </c>
      <c r="L118" s="38" t="s">
        <v>15</v>
      </c>
      <c r="M118" s="38" t="s">
        <v>13</v>
      </c>
    </row>
    <row r="119" spans="1:13" s="39" customFormat="1" ht="12.75" x14ac:dyDescent="0.2">
      <c r="A119" s="33" t="s">
        <v>17</v>
      </c>
      <c r="B119" s="33" t="s">
        <v>553</v>
      </c>
      <c r="C119" s="34">
        <v>10</v>
      </c>
      <c r="D119" s="33" t="s">
        <v>74</v>
      </c>
      <c r="E119" s="33" t="s">
        <v>716</v>
      </c>
      <c r="F119" s="35">
        <v>31211908</v>
      </c>
      <c r="G119" s="33" t="s">
        <v>15071</v>
      </c>
      <c r="H119" s="33">
        <v>2</v>
      </c>
      <c r="I119" s="33">
        <v>3</v>
      </c>
      <c r="J119" s="36">
        <v>1</v>
      </c>
      <c r="K119" s="37">
        <v>941147</v>
      </c>
      <c r="L119" s="38" t="s">
        <v>15</v>
      </c>
      <c r="M119" s="38" t="s">
        <v>13</v>
      </c>
    </row>
    <row r="120" spans="1:13" s="39" customFormat="1" ht="12.75" x14ac:dyDescent="0.2">
      <c r="A120" s="33" t="s">
        <v>17</v>
      </c>
      <c r="B120" s="33" t="s">
        <v>553</v>
      </c>
      <c r="C120" s="34">
        <v>10</v>
      </c>
      <c r="D120" s="33" t="s">
        <v>74</v>
      </c>
      <c r="E120" s="33" t="s">
        <v>717</v>
      </c>
      <c r="F120" s="35">
        <v>23271700</v>
      </c>
      <c r="G120" s="33" t="s">
        <v>15071</v>
      </c>
      <c r="H120" s="33">
        <v>2</v>
      </c>
      <c r="I120" s="33">
        <v>3</v>
      </c>
      <c r="J120" s="36">
        <v>2</v>
      </c>
      <c r="K120" s="37">
        <v>274294</v>
      </c>
      <c r="L120" s="38" t="s">
        <v>15</v>
      </c>
      <c r="M120" s="38" t="s">
        <v>13</v>
      </c>
    </row>
    <row r="121" spans="1:13" s="39" customFormat="1" ht="12.75" x14ac:dyDescent="0.2">
      <c r="A121" s="33" t="s">
        <v>17</v>
      </c>
      <c r="B121" s="33" t="s">
        <v>553</v>
      </c>
      <c r="C121" s="34">
        <v>10</v>
      </c>
      <c r="D121" s="33" t="s">
        <v>74</v>
      </c>
      <c r="E121" s="33" t="s">
        <v>718</v>
      </c>
      <c r="F121" s="35">
        <v>23271400</v>
      </c>
      <c r="G121" s="33" t="s">
        <v>15071</v>
      </c>
      <c r="H121" s="33">
        <v>2</v>
      </c>
      <c r="I121" s="33">
        <v>3</v>
      </c>
      <c r="J121" s="36">
        <v>1</v>
      </c>
      <c r="K121" s="37">
        <v>642470</v>
      </c>
      <c r="L121" s="38" t="s">
        <v>15</v>
      </c>
      <c r="M121" s="38" t="s">
        <v>13</v>
      </c>
    </row>
    <row r="122" spans="1:13" s="39" customFormat="1" ht="12.75" x14ac:dyDescent="0.2">
      <c r="A122" s="33" t="s">
        <v>17</v>
      </c>
      <c r="B122" s="33" t="s">
        <v>553</v>
      </c>
      <c r="C122" s="34">
        <v>10</v>
      </c>
      <c r="D122" s="33" t="s">
        <v>74</v>
      </c>
      <c r="E122" s="33" t="s">
        <v>719</v>
      </c>
      <c r="F122" s="35">
        <v>31211908</v>
      </c>
      <c r="G122" s="33" t="s">
        <v>15071</v>
      </c>
      <c r="H122" s="33">
        <v>2</v>
      </c>
      <c r="I122" s="33">
        <v>3</v>
      </c>
      <c r="J122" s="36">
        <v>1</v>
      </c>
      <c r="K122" s="37">
        <v>795470</v>
      </c>
      <c r="L122" s="38" t="s">
        <v>15</v>
      </c>
      <c r="M122" s="38" t="s">
        <v>13</v>
      </c>
    </row>
    <row r="123" spans="1:13" s="39" customFormat="1" ht="12.75" x14ac:dyDescent="0.2">
      <c r="A123" s="33" t="s">
        <v>17</v>
      </c>
      <c r="B123" s="33" t="s">
        <v>553</v>
      </c>
      <c r="C123" s="34">
        <v>10</v>
      </c>
      <c r="D123" s="33" t="s">
        <v>74</v>
      </c>
      <c r="E123" s="33" t="s">
        <v>720</v>
      </c>
      <c r="F123" s="35">
        <v>27111804</v>
      </c>
      <c r="G123" s="33" t="s">
        <v>15071</v>
      </c>
      <c r="H123" s="33">
        <v>2</v>
      </c>
      <c r="I123" s="33">
        <v>3</v>
      </c>
      <c r="J123" s="36">
        <v>2</v>
      </c>
      <c r="K123" s="37">
        <v>66940</v>
      </c>
      <c r="L123" s="38" t="s">
        <v>15</v>
      </c>
      <c r="M123" s="38" t="s">
        <v>13</v>
      </c>
    </row>
    <row r="124" spans="1:13" s="39" customFormat="1" ht="12.75" x14ac:dyDescent="0.2">
      <c r="A124" s="33" t="s">
        <v>17</v>
      </c>
      <c r="B124" s="33" t="s">
        <v>553</v>
      </c>
      <c r="C124" s="34">
        <v>10</v>
      </c>
      <c r="D124" s="33" t="s">
        <v>74</v>
      </c>
      <c r="E124" s="33" t="s">
        <v>721</v>
      </c>
      <c r="F124" s="35">
        <v>27111804</v>
      </c>
      <c r="G124" s="33" t="s">
        <v>15071</v>
      </c>
      <c r="H124" s="33">
        <v>2</v>
      </c>
      <c r="I124" s="33">
        <v>3</v>
      </c>
      <c r="J124" s="36">
        <v>2</v>
      </c>
      <c r="K124" s="37">
        <v>60940</v>
      </c>
      <c r="L124" s="38" t="s">
        <v>15</v>
      </c>
      <c r="M124" s="38" t="s">
        <v>13</v>
      </c>
    </row>
    <row r="125" spans="1:13" s="39" customFormat="1" ht="12.75" x14ac:dyDescent="0.2">
      <c r="A125" s="33" t="s">
        <v>17</v>
      </c>
      <c r="B125" s="33" t="s">
        <v>553</v>
      </c>
      <c r="C125" s="34">
        <v>10</v>
      </c>
      <c r="D125" s="33" t="s">
        <v>74</v>
      </c>
      <c r="E125" s="33" t="s">
        <v>722</v>
      </c>
      <c r="F125" s="35">
        <v>27112151</v>
      </c>
      <c r="G125" s="33" t="s">
        <v>15071</v>
      </c>
      <c r="H125" s="33">
        <v>2</v>
      </c>
      <c r="I125" s="33">
        <v>3</v>
      </c>
      <c r="J125" s="36">
        <v>1</v>
      </c>
      <c r="K125" s="37">
        <v>55104</v>
      </c>
      <c r="L125" s="38" t="s">
        <v>15</v>
      </c>
      <c r="M125" s="38" t="s">
        <v>13</v>
      </c>
    </row>
    <row r="126" spans="1:13" s="39" customFormat="1" ht="12.75" x14ac:dyDescent="0.2">
      <c r="A126" s="33" t="s">
        <v>17</v>
      </c>
      <c r="B126" s="33" t="s">
        <v>553</v>
      </c>
      <c r="C126" s="34">
        <v>10</v>
      </c>
      <c r="D126" s="33" t="s">
        <v>74</v>
      </c>
      <c r="E126" s="33" t="s">
        <v>723</v>
      </c>
      <c r="F126" s="35">
        <v>41113642</v>
      </c>
      <c r="G126" s="33" t="s">
        <v>15071</v>
      </c>
      <c r="H126" s="33">
        <v>2</v>
      </c>
      <c r="I126" s="33">
        <v>3</v>
      </c>
      <c r="J126" s="36">
        <v>1</v>
      </c>
      <c r="K126" s="37">
        <v>40147</v>
      </c>
      <c r="L126" s="38" t="s">
        <v>15</v>
      </c>
      <c r="M126" s="38" t="s">
        <v>13</v>
      </c>
    </row>
    <row r="127" spans="1:13" s="39" customFormat="1" ht="12.75" x14ac:dyDescent="0.2">
      <c r="A127" s="33" t="s">
        <v>17</v>
      </c>
      <c r="B127" s="33" t="s">
        <v>553</v>
      </c>
      <c r="C127" s="34">
        <v>10</v>
      </c>
      <c r="D127" s="33" t="s">
        <v>74</v>
      </c>
      <c r="E127" s="33" t="s">
        <v>724</v>
      </c>
      <c r="F127" s="35">
        <v>25191827</v>
      </c>
      <c r="G127" s="33" t="s">
        <v>15071</v>
      </c>
      <c r="H127" s="33">
        <v>2</v>
      </c>
      <c r="I127" s="33">
        <v>3</v>
      </c>
      <c r="J127" s="36">
        <v>1</v>
      </c>
      <c r="K127" s="37">
        <v>5995</v>
      </c>
      <c r="L127" s="38" t="s">
        <v>15</v>
      </c>
      <c r="M127" s="38" t="s">
        <v>13</v>
      </c>
    </row>
    <row r="128" spans="1:13" s="39" customFormat="1" ht="12.75" x14ac:dyDescent="0.2">
      <c r="A128" s="33" t="s">
        <v>17</v>
      </c>
      <c r="B128" s="33" t="s">
        <v>553</v>
      </c>
      <c r="C128" s="34">
        <v>10</v>
      </c>
      <c r="D128" s="33" t="s">
        <v>74</v>
      </c>
      <c r="E128" s="33" t="s">
        <v>725</v>
      </c>
      <c r="F128" s="35">
        <v>60101732</v>
      </c>
      <c r="G128" s="33" t="s">
        <v>15071</v>
      </c>
      <c r="H128" s="33">
        <v>2</v>
      </c>
      <c r="I128" s="33">
        <v>3</v>
      </c>
      <c r="J128" s="36">
        <v>3</v>
      </c>
      <c r="K128" s="37">
        <v>60441</v>
      </c>
      <c r="L128" s="38" t="s">
        <v>15</v>
      </c>
      <c r="M128" s="38" t="s">
        <v>13</v>
      </c>
    </row>
    <row r="129" spans="1:13" s="39" customFormat="1" ht="12.75" x14ac:dyDescent="0.2">
      <c r="A129" s="33" t="s">
        <v>17</v>
      </c>
      <c r="B129" s="33" t="s">
        <v>553</v>
      </c>
      <c r="C129" s="34">
        <v>10</v>
      </c>
      <c r="D129" s="33" t="s">
        <v>74</v>
      </c>
      <c r="E129" s="33" t="s">
        <v>726</v>
      </c>
      <c r="F129" s="35">
        <v>27111552</v>
      </c>
      <c r="G129" s="33" t="s">
        <v>15071</v>
      </c>
      <c r="H129" s="33">
        <v>2</v>
      </c>
      <c r="I129" s="33">
        <v>3</v>
      </c>
      <c r="J129" s="36">
        <v>60</v>
      </c>
      <c r="K129" s="37">
        <v>412200</v>
      </c>
      <c r="L129" s="38" t="s">
        <v>15</v>
      </c>
      <c r="M129" s="38" t="s">
        <v>13</v>
      </c>
    </row>
    <row r="130" spans="1:13" s="39" customFormat="1" ht="12.75" x14ac:dyDescent="0.2">
      <c r="A130" s="33" t="s">
        <v>17</v>
      </c>
      <c r="B130" s="33" t="s">
        <v>553</v>
      </c>
      <c r="C130" s="34">
        <v>10</v>
      </c>
      <c r="D130" s="33" t="s">
        <v>74</v>
      </c>
      <c r="E130" s="33" t="s">
        <v>727</v>
      </c>
      <c r="F130" s="35">
        <v>23231200</v>
      </c>
      <c r="G130" s="33" t="s">
        <v>15071</v>
      </c>
      <c r="H130" s="33">
        <v>2</v>
      </c>
      <c r="I130" s="33">
        <v>3</v>
      </c>
      <c r="J130" s="36">
        <v>1</v>
      </c>
      <c r="K130" s="37">
        <v>236147</v>
      </c>
      <c r="L130" s="38" t="s">
        <v>15</v>
      </c>
      <c r="M130" s="38" t="s">
        <v>13</v>
      </c>
    </row>
    <row r="131" spans="1:13" s="39" customFormat="1" ht="12.75" x14ac:dyDescent="0.2">
      <c r="A131" s="33" t="s">
        <v>17</v>
      </c>
      <c r="B131" s="33" t="s">
        <v>553</v>
      </c>
      <c r="C131" s="34">
        <v>10</v>
      </c>
      <c r="D131" s="33" t="s">
        <v>74</v>
      </c>
      <c r="E131" s="33" t="s">
        <v>728</v>
      </c>
      <c r="F131" s="35">
        <v>27111508</v>
      </c>
      <c r="G131" s="33" t="s">
        <v>15071</v>
      </c>
      <c r="H131" s="33">
        <v>2</v>
      </c>
      <c r="I131" s="33">
        <v>3</v>
      </c>
      <c r="J131" s="36">
        <v>2</v>
      </c>
      <c r="K131" s="37">
        <v>97500</v>
      </c>
      <c r="L131" s="38" t="s">
        <v>15</v>
      </c>
      <c r="M131" s="38" t="s">
        <v>13</v>
      </c>
    </row>
    <row r="132" spans="1:13" s="39" customFormat="1" ht="12.75" x14ac:dyDescent="0.2">
      <c r="A132" s="33" t="s">
        <v>17</v>
      </c>
      <c r="B132" s="33" t="s">
        <v>553</v>
      </c>
      <c r="C132" s="34">
        <v>10</v>
      </c>
      <c r="D132" s="33" t="s">
        <v>74</v>
      </c>
      <c r="E132" s="33" t="s">
        <v>729</v>
      </c>
      <c r="F132" s="35">
        <v>27111525</v>
      </c>
      <c r="G132" s="33" t="s">
        <v>15071</v>
      </c>
      <c r="H132" s="33">
        <v>2</v>
      </c>
      <c r="I132" s="33">
        <v>3</v>
      </c>
      <c r="J132" s="36">
        <v>3</v>
      </c>
      <c r="K132" s="37">
        <v>72312</v>
      </c>
      <c r="L132" s="38" t="s">
        <v>15</v>
      </c>
      <c r="M132" s="38" t="s">
        <v>13</v>
      </c>
    </row>
    <row r="133" spans="1:13" s="39" customFormat="1" ht="12.75" x14ac:dyDescent="0.2">
      <c r="A133" s="33" t="s">
        <v>17</v>
      </c>
      <c r="B133" s="33" t="s">
        <v>553</v>
      </c>
      <c r="C133" s="34">
        <v>10</v>
      </c>
      <c r="D133" s="33" t="s">
        <v>74</v>
      </c>
      <c r="E133" s="33" t="s">
        <v>730</v>
      </c>
      <c r="F133" s="35">
        <v>27112106</v>
      </c>
      <c r="G133" s="33" t="s">
        <v>15071</v>
      </c>
      <c r="H133" s="33">
        <v>2</v>
      </c>
      <c r="I133" s="33">
        <v>3</v>
      </c>
      <c r="J133" s="36">
        <v>2</v>
      </c>
      <c r="K133" s="37">
        <v>198940</v>
      </c>
      <c r="L133" s="38" t="s">
        <v>15</v>
      </c>
      <c r="M133" s="38" t="s">
        <v>13</v>
      </c>
    </row>
    <row r="134" spans="1:13" s="39" customFormat="1" ht="12.75" x14ac:dyDescent="0.2">
      <c r="A134" s="33" t="s">
        <v>17</v>
      </c>
      <c r="B134" s="33" t="s">
        <v>553</v>
      </c>
      <c r="C134" s="34">
        <v>10</v>
      </c>
      <c r="D134" s="33" t="s">
        <v>74</v>
      </c>
      <c r="E134" s="33" t="s">
        <v>731</v>
      </c>
      <c r="F134" s="35">
        <v>44121618</v>
      </c>
      <c r="G134" s="33" t="s">
        <v>15071</v>
      </c>
      <c r="H134" s="33">
        <v>2</v>
      </c>
      <c r="I134" s="33">
        <v>3</v>
      </c>
      <c r="J134" s="36">
        <v>3</v>
      </c>
      <c r="K134" s="37">
        <v>87312</v>
      </c>
      <c r="L134" s="38" t="s">
        <v>15</v>
      </c>
      <c r="M134" s="38" t="s">
        <v>13</v>
      </c>
    </row>
    <row r="135" spans="1:13" s="39" customFormat="1" ht="12.75" x14ac:dyDescent="0.2">
      <c r="A135" s="33" t="s">
        <v>17</v>
      </c>
      <c r="B135" s="33" t="s">
        <v>553</v>
      </c>
      <c r="C135" s="34">
        <v>10</v>
      </c>
      <c r="D135" s="33" t="s">
        <v>74</v>
      </c>
      <c r="E135" s="33" t="s">
        <v>732</v>
      </c>
      <c r="F135" s="35">
        <v>25172114</v>
      </c>
      <c r="G135" s="33" t="s">
        <v>15071</v>
      </c>
      <c r="H135" s="33">
        <v>2</v>
      </c>
      <c r="I135" s="33">
        <v>3</v>
      </c>
      <c r="J135" s="36">
        <v>1</v>
      </c>
      <c r="K135" s="37">
        <v>747500</v>
      </c>
      <c r="L135" s="38" t="s">
        <v>15</v>
      </c>
      <c r="M135" s="38" t="s">
        <v>13</v>
      </c>
    </row>
    <row r="136" spans="1:13" s="39" customFormat="1" ht="12.75" x14ac:dyDescent="0.2">
      <c r="A136" s="33" t="s">
        <v>17</v>
      </c>
      <c r="B136" s="33" t="s">
        <v>553</v>
      </c>
      <c r="C136" s="34">
        <v>10</v>
      </c>
      <c r="D136" s="33" t="s">
        <v>74</v>
      </c>
      <c r="E136" s="33" t="s">
        <v>733</v>
      </c>
      <c r="F136" s="35">
        <v>27112819</v>
      </c>
      <c r="G136" s="33" t="s">
        <v>466</v>
      </c>
      <c r="H136" s="33">
        <v>3</v>
      </c>
      <c r="I136" s="33">
        <v>6</v>
      </c>
      <c r="J136" s="36">
        <v>2</v>
      </c>
      <c r="K136" s="37">
        <v>40000</v>
      </c>
      <c r="L136" s="38" t="s">
        <v>15</v>
      </c>
      <c r="M136" s="38" t="s">
        <v>13</v>
      </c>
    </row>
    <row r="137" spans="1:13" s="39" customFormat="1" ht="12.75" x14ac:dyDescent="0.2">
      <c r="A137" s="33" t="s">
        <v>17</v>
      </c>
      <c r="B137" s="33" t="s">
        <v>553</v>
      </c>
      <c r="C137" s="34">
        <v>10</v>
      </c>
      <c r="D137" s="33" t="s">
        <v>74</v>
      </c>
      <c r="E137" s="33" t="s">
        <v>734</v>
      </c>
      <c r="F137" s="35">
        <v>23151901</v>
      </c>
      <c r="G137" s="33" t="s">
        <v>466</v>
      </c>
      <c r="H137" s="33">
        <v>3</v>
      </c>
      <c r="I137" s="33">
        <v>6</v>
      </c>
      <c r="J137" s="36">
        <v>2</v>
      </c>
      <c r="K137" s="37">
        <v>496000</v>
      </c>
      <c r="L137" s="38" t="s">
        <v>15</v>
      </c>
      <c r="M137" s="38" t="s">
        <v>13</v>
      </c>
    </row>
    <row r="138" spans="1:13" s="39" customFormat="1" ht="12.75" x14ac:dyDescent="0.2">
      <c r="A138" s="33" t="s">
        <v>17</v>
      </c>
      <c r="B138" s="33" t="s">
        <v>553</v>
      </c>
      <c r="C138" s="34">
        <v>10</v>
      </c>
      <c r="D138" s="33" t="s">
        <v>74</v>
      </c>
      <c r="E138" s="33" t="s">
        <v>735</v>
      </c>
      <c r="F138" s="35">
        <v>49201601</v>
      </c>
      <c r="G138" s="33" t="s">
        <v>466</v>
      </c>
      <c r="H138" s="33">
        <v>3</v>
      </c>
      <c r="I138" s="33">
        <v>6</v>
      </c>
      <c r="J138" s="36">
        <v>1</v>
      </c>
      <c r="K138" s="37">
        <v>20000</v>
      </c>
      <c r="L138" s="38" t="s">
        <v>15</v>
      </c>
      <c r="M138" s="38" t="s">
        <v>13</v>
      </c>
    </row>
    <row r="139" spans="1:13" s="39" customFormat="1" ht="12.75" x14ac:dyDescent="0.2">
      <c r="A139" s="33" t="s">
        <v>17</v>
      </c>
      <c r="B139" s="33" t="s">
        <v>553</v>
      </c>
      <c r="C139" s="34">
        <v>10</v>
      </c>
      <c r="D139" s="33" t="s">
        <v>74</v>
      </c>
      <c r="E139" s="33" t="s">
        <v>736</v>
      </c>
      <c r="F139" s="35">
        <v>40141736</v>
      </c>
      <c r="G139" s="33" t="s">
        <v>466</v>
      </c>
      <c r="H139" s="33">
        <v>3</v>
      </c>
      <c r="I139" s="33">
        <v>6</v>
      </c>
      <c r="J139" s="36">
        <v>1</v>
      </c>
      <c r="K139" s="37">
        <v>100000</v>
      </c>
      <c r="L139" s="38" t="s">
        <v>15</v>
      </c>
      <c r="M139" s="38" t="s">
        <v>13</v>
      </c>
    </row>
    <row r="140" spans="1:13" s="39" customFormat="1" ht="12.75" x14ac:dyDescent="0.2">
      <c r="A140" s="33" t="s">
        <v>17</v>
      </c>
      <c r="B140" s="33" t="s">
        <v>553</v>
      </c>
      <c r="C140" s="34">
        <v>10</v>
      </c>
      <c r="D140" s="33" t="s">
        <v>74</v>
      </c>
      <c r="E140" s="33" t="s">
        <v>737</v>
      </c>
      <c r="F140" s="35">
        <v>27111507</v>
      </c>
      <c r="G140" s="33" t="s">
        <v>466</v>
      </c>
      <c r="H140" s="33">
        <v>3</v>
      </c>
      <c r="I140" s="33">
        <v>6</v>
      </c>
      <c r="J140" s="36">
        <v>10</v>
      </c>
      <c r="K140" s="37">
        <v>32000</v>
      </c>
      <c r="L140" s="38" t="s">
        <v>15</v>
      </c>
      <c r="M140" s="38" t="s">
        <v>13</v>
      </c>
    </row>
    <row r="141" spans="1:13" s="39" customFormat="1" ht="12.75" x14ac:dyDescent="0.2">
      <c r="A141" s="33" t="s">
        <v>17</v>
      </c>
      <c r="B141" s="33" t="s">
        <v>553</v>
      </c>
      <c r="C141" s="34">
        <v>10</v>
      </c>
      <c r="D141" s="33" t="s">
        <v>74</v>
      </c>
      <c r="E141" s="33" t="s">
        <v>738</v>
      </c>
      <c r="F141" s="35">
        <v>40141743</v>
      </c>
      <c r="G141" s="33" t="s">
        <v>466</v>
      </c>
      <c r="H141" s="33">
        <v>3</v>
      </c>
      <c r="I141" s="33">
        <v>6</v>
      </c>
      <c r="J141" s="36">
        <v>1</v>
      </c>
      <c r="K141" s="37">
        <v>1995000</v>
      </c>
      <c r="L141" s="38" t="s">
        <v>15</v>
      </c>
      <c r="M141" s="38" t="s">
        <v>13</v>
      </c>
    </row>
    <row r="142" spans="1:13" s="39" customFormat="1" ht="12.75" x14ac:dyDescent="0.2">
      <c r="A142" s="33" t="s">
        <v>17</v>
      </c>
      <c r="B142" s="33" t="s">
        <v>553</v>
      </c>
      <c r="C142" s="34">
        <v>10</v>
      </c>
      <c r="D142" s="33" t="s">
        <v>74</v>
      </c>
      <c r="E142" s="33" t="s">
        <v>739</v>
      </c>
      <c r="F142" s="35">
        <v>40141743</v>
      </c>
      <c r="G142" s="33" t="s">
        <v>466</v>
      </c>
      <c r="H142" s="33">
        <v>3</v>
      </c>
      <c r="I142" s="33">
        <v>6</v>
      </c>
      <c r="J142" s="36">
        <v>1</v>
      </c>
      <c r="K142" s="37">
        <v>1414000</v>
      </c>
      <c r="L142" s="38" t="s">
        <v>15</v>
      </c>
      <c r="M142" s="38" t="s">
        <v>13</v>
      </c>
    </row>
    <row r="143" spans="1:13" s="39" customFormat="1" ht="12.75" x14ac:dyDescent="0.2">
      <c r="A143" s="33" t="s">
        <v>17</v>
      </c>
      <c r="B143" s="33" t="s">
        <v>553</v>
      </c>
      <c r="C143" s="34">
        <v>10</v>
      </c>
      <c r="D143" s="33" t="s">
        <v>74</v>
      </c>
      <c r="E143" s="33" t="s">
        <v>740</v>
      </c>
      <c r="F143" s="35">
        <v>27112802</v>
      </c>
      <c r="G143" s="33" t="s">
        <v>466</v>
      </c>
      <c r="H143" s="33">
        <v>3</v>
      </c>
      <c r="I143" s="33">
        <v>6</v>
      </c>
      <c r="J143" s="36">
        <v>1</v>
      </c>
      <c r="K143" s="37">
        <v>2325000</v>
      </c>
      <c r="L143" s="38" t="s">
        <v>15</v>
      </c>
      <c r="M143" s="38" t="s">
        <v>13</v>
      </c>
    </row>
    <row r="144" spans="1:13" s="39" customFormat="1" ht="12.75" x14ac:dyDescent="0.2">
      <c r="A144" s="33" t="s">
        <v>17</v>
      </c>
      <c r="B144" s="33" t="s">
        <v>553</v>
      </c>
      <c r="C144" s="34">
        <v>10</v>
      </c>
      <c r="D144" s="33" t="s">
        <v>74</v>
      </c>
      <c r="E144" s="33" t="s">
        <v>741</v>
      </c>
      <c r="F144" s="35">
        <v>60104707</v>
      </c>
      <c r="G144" s="33" t="s">
        <v>466</v>
      </c>
      <c r="H144" s="33">
        <v>3</v>
      </c>
      <c r="I144" s="33">
        <v>6</v>
      </c>
      <c r="J144" s="36">
        <v>1</v>
      </c>
      <c r="K144" s="37">
        <v>350000</v>
      </c>
      <c r="L144" s="38" t="s">
        <v>15</v>
      </c>
      <c r="M144" s="38" t="s">
        <v>13</v>
      </c>
    </row>
    <row r="145" spans="1:13" s="39" customFormat="1" ht="12.75" x14ac:dyDescent="0.2">
      <c r="A145" s="33" t="s">
        <v>17</v>
      </c>
      <c r="B145" s="33" t="s">
        <v>553</v>
      </c>
      <c r="C145" s="34">
        <v>10</v>
      </c>
      <c r="D145" s="33" t="s">
        <v>74</v>
      </c>
      <c r="E145" s="33" t="s">
        <v>742</v>
      </c>
      <c r="F145" s="35">
        <v>26101500</v>
      </c>
      <c r="G145" s="33" t="s">
        <v>466</v>
      </c>
      <c r="H145" s="33">
        <v>3</v>
      </c>
      <c r="I145" s="33">
        <v>6</v>
      </c>
      <c r="J145" s="36">
        <v>1</v>
      </c>
      <c r="K145" s="37">
        <v>2400000</v>
      </c>
      <c r="L145" s="38" t="s">
        <v>15</v>
      </c>
      <c r="M145" s="38" t="s">
        <v>13</v>
      </c>
    </row>
    <row r="146" spans="1:13" s="39" customFormat="1" ht="12.75" x14ac:dyDescent="0.2">
      <c r="A146" s="33" t="s">
        <v>17</v>
      </c>
      <c r="B146" s="33" t="s">
        <v>553</v>
      </c>
      <c r="C146" s="34">
        <v>10</v>
      </c>
      <c r="D146" s="33" t="s">
        <v>74</v>
      </c>
      <c r="E146" s="33" t="s">
        <v>743</v>
      </c>
      <c r="F146" s="35">
        <v>27112105</v>
      </c>
      <c r="G146" s="33" t="s">
        <v>466</v>
      </c>
      <c r="H146" s="33">
        <v>3</v>
      </c>
      <c r="I146" s="33">
        <v>6</v>
      </c>
      <c r="J146" s="36">
        <v>1</v>
      </c>
      <c r="K146" s="37">
        <v>542500</v>
      </c>
      <c r="L146" s="38" t="s">
        <v>15</v>
      </c>
      <c r="M146" s="38" t="s">
        <v>13</v>
      </c>
    </row>
    <row r="147" spans="1:13" s="39" customFormat="1" ht="12.75" x14ac:dyDescent="0.2">
      <c r="A147" s="33" t="s">
        <v>17</v>
      </c>
      <c r="B147" s="33" t="s">
        <v>553</v>
      </c>
      <c r="C147" s="34">
        <v>10</v>
      </c>
      <c r="D147" s="33" t="s">
        <v>74</v>
      </c>
      <c r="E147" s="33" t="s">
        <v>743</v>
      </c>
      <c r="F147" s="35">
        <v>27112105</v>
      </c>
      <c r="G147" s="33" t="s">
        <v>466</v>
      </c>
      <c r="H147" s="33">
        <v>3</v>
      </c>
      <c r="I147" s="33">
        <v>6</v>
      </c>
      <c r="J147" s="36">
        <v>1</v>
      </c>
      <c r="K147" s="37">
        <v>320000</v>
      </c>
      <c r="L147" s="38" t="s">
        <v>15</v>
      </c>
      <c r="M147" s="38" t="s">
        <v>13</v>
      </c>
    </row>
    <row r="148" spans="1:13" s="39" customFormat="1" ht="12.75" x14ac:dyDescent="0.2">
      <c r="A148" s="33" t="s">
        <v>17</v>
      </c>
      <c r="B148" s="33" t="s">
        <v>553</v>
      </c>
      <c r="C148" s="34">
        <v>10</v>
      </c>
      <c r="D148" s="33" t="s">
        <v>74</v>
      </c>
      <c r="E148" s="33" t="s">
        <v>744</v>
      </c>
      <c r="F148" s="35">
        <v>31211908</v>
      </c>
      <c r="G148" s="33" t="s">
        <v>466</v>
      </c>
      <c r="H148" s="33">
        <v>3</v>
      </c>
      <c r="I148" s="33">
        <v>6</v>
      </c>
      <c r="J148" s="36">
        <v>1</v>
      </c>
      <c r="K148" s="37">
        <v>212000</v>
      </c>
      <c r="L148" s="38" t="s">
        <v>15</v>
      </c>
      <c r="M148" s="38" t="s">
        <v>13</v>
      </c>
    </row>
    <row r="149" spans="1:13" s="39" customFormat="1" ht="12.75" x14ac:dyDescent="0.2">
      <c r="A149" s="33" t="s">
        <v>17</v>
      </c>
      <c r="B149" s="33" t="s">
        <v>553</v>
      </c>
      <c r="C149" s="34">
        <v>10</v>
      </c>
      <c r="D149" s="33" t="s">
        <v>74</v>
      </c>
      <c r="E149" s="33" t="s">
        <v>745</v>
      </c>
      <c r="F149" s="35">
        <v>27112730</v>
      </c>
      <c r="G149" s="33" t="s">
        <v>466</v>
      </c>
      <c r="H149" s="33">
        <v>3</v>
      </c>
      <c r="I149" s="33">
        <v>6</v>
      </c>
      <c r="J149" s="36">
        <v>2</v>
      </c>
      <c r="K149" s="37">
        <v>90000</v>
      </c>
      <c r="L149" s="38" t="s">
        <v>15</v>
      </c>
      <c r="M149" s="38" t="s">
        <v>13</v>
      </c>
    </row>
    <row r="150" spans="1:13" s="39" customFormat="1" ht="12.75" x14ac:dyDescent="0.2">
      <c r="A150" s="33" t="s">
        <v>17</v>
      </c>
      <c r="B150" s="33" t="s">
        <v>553</v>
      </c>
      <c r="C150" s="34">
        <v>10</v>
      </c>
      <c r="D150" s="33" t="s">
        <v>74</v>
      </c>
      <c r="E150" s="33" t="s">
        <v>746</v>
      </c>
      <c r="F150" s="35">
        <v>27112125</v>
      </c>
      <c r="G150" s="33" t="s">
        <v>466</v>
      </c>
      <c r="H150" s="33">
        <v>3</v>
      </c>
      <c r="I150" s="33">
        <v>6</v>
      </c>
      <c r="J150" s="36">
        <v>2</v>
      </c>
      <c r="K150" s="37">
        <v>464000</v>
      </c>
      <c r="L150" s="38" t="s">
        <v>15</v>
      </c>
      <c r="M150" s="38" t="s">
        <v>13</v>
      </c>
    </row>
    <row r="151" spans="1:13" s="39" customFormat="1" ht="12.75" x14ac:dyDescent="0.2">
      <c r="A151" s="33" t="s">
        <v>17</v>
      </c>
      <c r="B151" s="33" t="s">
        <v>553</v>
      </c>
      <c r="C151" s="34">
        <v>10</v>
      </c>
      <c r="D151" s="33" t="s">
        <v>74</v>
      </c>
      <c r="E151" s="33" t="s">
        <v>747</v>
      </c>
      <c r="F151" s="35">
        <v>27112100</v>
      </c>
      <c r="G151" s="33" t="s">
        <v>466</v>
      </c>
      <c r="H151" s="33">
        <v>3</v>
      </c>
      <c r="I151" s="33">
        <v>6</v>
      </c>
      <c r="J151" s="36">
        <v>6</v>
      </c>
      <c r="K151" s="37">
        <v>600000</v>
      </c>
      <c r="L151" s="38" t="s">
        <v>15</v>
      </c>
      <c r="M151" s="38" t="s">
        <v>13</v>
      </c>
    </row>
    <row r="152" spans="1:13" s="39" customFormat="1" ht="12.75" x14ac:dyDescent="0.2">
      <c r="A152" s="33" t="s">
        <v>17</v>
      </c>
      <c r="B152" s="33" t="s">
        <v>553</v>
      </c>
      <c r="C152" s="34">
        <v>10</v>
      </c>
      <c r="D152" s="33" t="s">
        <v>74</v>
      </c>
      <c r="E152" s="33" t="s">
        <v>748</v>
      </c>
      <c r="F152" s="35">
        <v>32141109</v>
      </c>
      <c r="G152" s="33" t="s">
        <v>466</v>
      </c>
      <c r="H152" s="33">
        <v>3</v>
      </c>
      <c r="I152" s="33">
        <v>6</v>
      </c>
      <c r="J152" s="36">
        <v>5</v>
      </c>
      <c r="K152" s="37">
        <v>495000</v>
      </c>
      <c r="L152" s="38" t="s">
        <v>15</v>
      </c>
      <c r="M152" s="38" t="s">
        <v>13</v>
      </c>
    </row>
    <row r="153" spans="1:13" s="39" customFormat="1" ht="12.75" x14ac:dyDescent="0.2">
      <c r="A153" s="33" t="s">
        <v>17</v>
      </c>
      <c r="B153" s="33" t="s">
        <v>553</v>
      </c>
      <c r="C153" s="34">
        <v>10</v>
      </c>
      <c r="D153" s="33" t="s">
        <v>74</v>
      </c>
      <c r="E153" s="33" t="s">
        <v>749</v>
      </c>
      <c r="F153" s="35">
        <v>27111711</v>
      </c>
      <c r="G153" s="33" t="s">
        <v>466</v>
      </c>
      <c r="H153" s="33">
        <v>3</v>
      </c>
      <c r="I153" s="33">
        <v>6</v>
      </c>
      <c r="J153" s="36">
        <v>1</v>
      </c>
      <c r="K153" s="37">
        <v>84000</v>
      </c>
      <c r="L153" s="38" t="s">
        <v>15</v>
      </c>
      <c r="M153" s="38" t="s">
        <v>13</v>
      </c>
    </row>
    <row r="154" spans="1:13" s="39" customFormat="1" ht="12.75" x14ac:dyDescent="0.2">
      <c r="A154" s="33" t="s">
        <v>17</v>
      </c>
      <c r="B154" s="33" t="s">
        <v>553</v>
      </c>
      <c r="C154" s="34">
        <v>10</v>
      </c>
      <c r="D154" s="33" t="s">
        <v>74</v>
      </c>
      <c r="E154" s="33" t="s">
        <v>750</v>
      </c>
      <c r="F154" s="35">
        <v>31161503</v>
      </c>
      <c r="G154" s="33" t="s">
        <v>466</v>
      </c>
      <c r="H154" s="33">
        <v>3</v>
      </c>
      <c r="I154" s="33">
        <v>6</v>
      </c>
      <c r="J154" s="36">
        <v>2</v>
      </c>
      <c r="K154" s="37">
        <v>1260000</v>
      </c>
      <c r="L154" s="38" t="s">
        <v>15</v>
      </c>
      <c r="M154" s="38" t="s">
        <v>13</v>
      </c>
    </row>
    <row r="155" spans="1:13" s="39" customFormat="1" ht="12.75" x14ac:dyDescent="0.2">
      <c r="A155" s="33" t="s">
        <v>17</v>
      </c>
      <c r="B155" s="33" t="s">
        <v>553</v>
      </c>
      <c r="C155" s="34">
        <v>10</v>
      </c>
      <c r="D155" s="33" t="s">
        <v>74</v>
      </c>
      <c r="E155" s="33" t="s">
        <v>750</v>
      </c>
      <c r="F155" s="35">
        <v>31161503</v>
      </c>
      <c r="G155" s="33" t="s">
        <v>466</v>
      </c>
      <c r="H155" s="33">
        <v>3</v>
      </c>
      <c r="I155" s="33">
        <v>6</v>
      </c>
      <c r="J155" s="36">
        <v>1</v>
      </c>
      <c r="K155" s="37">
        <v>360000</v>
      </c>
      <c r="L155" s="38" t="s">
        <v>15</v>
      </c>
      <c r="M155" s="38" t="s">
        <v>13</v>
      </c>
    </row>
    <row r="156" spans="1:13" s="39" customFormat="1" ht="12.75" x14ac:dyDescent="0.2">
      <c r="A156" s="33" t="s">
        <v>17</v>
      </c>
      <c r="B156" s="33" t="s">
        <v>553</v>
      </c>
      <c r="C156" s="34">
        <v>10</v>
      </c>
      <c r="D156" s="33" t="s">
        <v>74</v>
      </c>
      <c r="E156" s="33" t="s">
        <v>750</v>
      </c>
      <c r="F156" s="35">
        <v>31161503</v>
      </c>
      <c r="G156" s="33" t="s">
        <v>466</v>
      </c>
      <c r="H156" s="33">
        <v>3</v>
      </c>
      <c r="I156" s="33">
        <v>6</v>
      </c>
      <c r="J156" s="36">
        <v>1</v>
      </c>
      <c r="K156" s="37">
        <v>280000</v>
      </c>
      <c r="L156" s="38" t="s">
        <v>15</v>
      </c>
      <c r="M156" s="38" t="s">
        <v>13</v>
      </c>
    </row>
    <row r="157" spans="1:13" s="39" customFormat="1" ht="12.75" x14ac:dyDescent="0.2">
      <c r="A157" s="33" t="s">
        <v>17</v>
      </c>
      <c r="B157" s="33" t="s">
        <v>553</v>
      </c>
      <c r="C157" s="34">
        <v>10</v>
      </c>
      <c r="D157" s="33" t="s">
        <v>74</v>
      </c>
      <c r="E157" s="33" t="s">
        <v>751</v>
      </c>
      <c r="F157" s="35">
        <v>27112810</v>
      </c>
      <c r="G157" s="33" t="s">
        <v>466</v>
      </c>
      <c r="H157" s="33">
        <v>3</v>
      </c>
      <c r="I157" s="33">
        <v>6</v>
      </c>
      <c r="J157" s="36">
        <v>2</v>
      </c>
      <c r="K157" s="37">
        <v>216000</v>
      </c>
      <c r="L157" s="38" t="s">
        <v>15</v>
      </c>
      <c r="M157" s="38" t="s">
        <v>13</v>
      </c>
    </row>
    <row r="158" spans="1:13" s="39" customFormat="1" ht="12.75" x14ac:dyDescent="0.2">
      <c r="A158" s="33" t="s">
        <v>17</v>
      </c>
      <c r="B158" s="33" t="s">
        <v>553</v>
      </c>
      <c r="C158" s="34">
        <v>10</v>
      </c>
      <c r="D158" s="33" t="s">
        <v>74</v>
      </c>
      <c r="E158" s="33" t="s">
        <v>752</v>
      </c>
      <c r="F158" s="35">
        <v>27112123</v>
      </c>
      <c r="G158" s="33" t="s">
        <v>466</v>
      </c>
      <c r="H158" s="33">
        <v>3</v>
      </c>
      <c r="I158" s="33">
        <v>6</v>
      </c>
      <c r="J158" s="36">
        <v>1</v>
      </c>
      <c r="K158" s="37">
        <v>2170000</v>
      </c>
      <c r="L158" s="38" t="s">
        <v>15</v>
      </c>
      <c r="M158" s="38" t="s">
        <v>13</v>
      </c>
    </row>
    <row r="159" spans="1:13" s="39" customFormat="1" ht="12.75" x14ac:dyDescent="0.2">
      <c r="A159" s="33" t="s">
        <v>17</v>
      </c>
      <c r="B159" s="33" t="s">
        <v>553</v>
      </c>
      <c r="C159" s="34">
        <v>10</v>
      </c>
      <c r="D159" s="33" t="s">
        <v>74</v>
      </c>
      <c r="E159" s="33" t="s">
        <v>753</v>
      </c>
      <c r="F159" s="35">
        <v>27112800</v>
      </c>
      <c r="G159" s="33" t="s">
        <v>466</v>
      </c>
      <c r="H159" s="33">
        <v>3</v>
      </c>
      <c r="I159" s="33">
        <v>6</v>
      </c>
      <c r="J159" s="36">
        <v>2</v>
      </c>
      <c r="K159" s="37">
        <v>588000</v>
      </c>
      <c r="L159" s="38" t="s">
        <v>15</v>
      </c>
      <c r="M159" s="38" t="s">
        <v>13</v>
      </c>
    </row>
    <row r="160" spans="1:13" s="39" customFormat="1" ht="12.75" x14ac:dyDescent="0.2">
      <c r="A160" s="33" t="s">
        <v>17</v>
      </c>
      <c r="B160" s="33" t="s">
        <v>553</v>
      </c>
      <c r="C160" s="34">
        <v>10</v>
      </c>
      <c r="D160" s="33" t="s">
        <v>74</v>
      </c>
      <c r="E160" s="33" t="s">
        <v>754</v>
      </c>
      <c r="F160" s="35">
        <v>41111950</v>
      </c>
      <c r="G160" s="33" t="s">
        <v>15072</v>
      </c>
      <c r="H160" s="33">
        <v>4</v>
      </c>
      <c r="I160" s="33">
        <v>7</v>
      </c>
      <c r="J160" s="36">
        <v>3</v>
      </c>
      <c r="K160" s="37">
        <v>127713</v>
      </c>
      <c r="L160" s="38" t="s">
        <v>15</v>
      </c>
      <c r="M160" s="38" t="s">
        <v>13</v>
      </c>
    </row>
    <row r="161" spans="1:13" s="39" customFormat="1" ht="12.75" x14ac:dyDescent="0.2">
      <c r="A161" s="33" t="s">
        <v>17</v>
      </c>
      <c r="B161" s="33" t="s">
        <v>553</v>
      </c>
      <c r="C161" s="34">
        <v>10</v>
      </c>
      <c r="D161" s="33" t="s">
        <v>74</v>
      </c>
      <c r="E161" s="33" t="s">
        <v>755</v>
      </c>
      <c r="F161" s="35">
        <v>27111734</v>
      </c>
      <c r="G161" s="33" t="s">
        <v>15072</v>
      </c>
      <c r="H161" s="33">
        <v>4</v>
      </c>
      <c r="I161" s="33">
        <v>7</v>
      </c>
      <c r="J161" s="36">
        <v>10</v>
      </c>
      <c r="K161" s="37">
        <v>52190</v>
      </c>
      <c r="L161" s="38" t="s">
        <v>15</v>
      </c>
      <c r="M161" s="38" t="s">
        <v>13</v>
      </c>
    </row>
    <row r="162" spans="1:13" s="39" customFormat="1" ht="12.75" x14ac:dyDescent="0.2">
      <c r="A162" s="33" t="s">
        <v>17</v>
      </c>
      <c r="B162" s="33" t="s">
        <v>553</v>
      </c>
      <c r="C162" s="34">
        <v>10</v>
      </c>
      <c r="D162" s="33" t="s">
        <v>74</v>
      </c>
      <c r="E162" s="33" t="s">
        <v>756</v>
      </c>
      <c r="F162" s="35">
        <v>27111734</v>
      </c>
      <c r="G162" s="33" t="s">
        <v>15072</v>
      </c>
      <c r="H162" s="33">
        <v>4</v>
      </c>
      <c r="I162" s="33">
        <v>7</v>
      </c>
      <c r="J162" s="36">
        <v>10</v>
      </c>
      <c r="K162" s="37">
        <v>48160</v>
      </c>
      <c r="L162" s="38" t="s">
        <v>15</v>
      </c>
      <c r="M162" s="38" t="s">
        <v>13</v>
      </c>
    </row>
    <row r="163" spans="1:13" s="39" customFormat="1" ht="12.75" x14ac:dyDescent="0.2">
      <c r="A163" s="33" t="s">
        <v>17</v>
      </c>
      <c r="B163" s="33" t="s">
        <v>553</v>
      </c>
      <c r="C163" s="34">
        <v>10</v>
      </c>
      <c r="D163" s="33" t="s">
        <v>74</v>
      </c>
      <c r="E163" s="33" t="s">
        <v>757</v>
      </c>
      <c r="F163" s="35">
        <v>27111803</v>
      </c>
      <c r="G163" s="33" t="s">
        <v>15072</v>
      </c>
      <c r="H163" s="33">
        <v>4</v>
      </c>
      <c r="I163" s="33">
        <v>7</v>
      </c>
      <c r="J163" s="36">
        <v>3</v>
      </c>
      <c r="K163" s="37">
        <v>64503</v>
      </c>
      <c r="L163" s="38" t="s">
        <v>15</v>
      </c>
      <c r="M163" s="38" t="s">
        <v>13</v>
      </c>
    </row>
    <row r="164" spans="1:13" s="39" customFormat="1" ht="12.75" x14ac:dyDescent="0.2">
      <c r="A164" s="33" t="s">
        <v>17</v>
      </c>
      <c r="B164" s="33" t="s">
        <v>553</v>
      </c>
      <c r="C164" s="34">
        <v>10</v>
      </c>
      <c r="D164" s="33" t="s">
        <v>74</v>
      </c>
      <c r="E164" s="33" t="s">
        <v>758</v>
      </c>
      <c r="F164" s="35">
        <v>27112813</v>
      </c>
      <c r="G164" s="33" t="s">
        <v>15072</v>
      </c>
      <c r="H164" s="33">
        <v>4</v>
      </c>
      <c r="I164" s="33">
        <v>7</v>
      </c>
      <c r="J164" s="36">
        <v>1</v>
      </c>
      <c r="K164" s="37">
        <v>2715042</v>
      </c>
      <c r="L164" s="38" t="s">
        <v>15</v>
      </c>
      <c r="M164" s="38" t="s">
        <v>13</v>
      </c>
    </row>
    <row r="165" spans="1:13" s="39" customFormat="1" ht="12.75" x14ac:dyDescent="0.2">
      <c r="A165" s="33" t="s">
        <v>17</v>
      </c>
      <c r="B165" s="33" t="s">
        <v>553</v>
      </c>
      <c r="C165" s="34">
        <v>10</v>
      </c>
      <c r="D165" s="33" t="s">
        <v>74</v>
      </c>
      <c r="E165" s="33" t="s">
        <v>759</v>
      </c>
      <c r="F165" s="35">
        <v>40141743</v>
      </c>
      <c r="G165" s="33" t="s">
        <v>466</v>
      </c>
      <c r="H165" s="33">
        <v>4</v>
      </c>
      <c r="I165" s="33">
        <v>6</v>
      </c>
      <c r="J165" s="36">
        <v>10</v>
      </c>
      <c r="K165" s="37">
        <v>20000</v>
      </c>
      <c r="L165" s="38" t="s">
        <v>15</v>
      </c>
      <c r="M165" s="38" t="s">
        <v>13</v>
      </c>
    </row>
    <row r="166" spans="1:13" s="39" customFormat="1" ht="12.75" x14ac:dyDescent="0.2">
      <c r="A166" s="33" t="s">
        <v>17</v>
      </c>
      <c r="B166" s="33" t="s">
        <v>553</v>
      </c>
      <c r="C166" s="34">
        <v>10</v>
      </c>
      <c r="D166" s="33" t="s">
        <v>74</v>
      </c>
      <c r="E166" s="33" t="s">
        <v>760</v>
      </c>
      <c r="F166" s="35">
        <v>40141743</v>
      </c>
      <c r="G166" s="33" t="s">
        <v>466</v>
      </c>
      <c r="H166" s="33">
        <v>4</v>
      </c>
      <c r="I166" s="33">
        <v>6</v>
      </c>
      <c r="J166" s="36">
        <v>10</v>
      </c>
      <c r="K166" s="37">
        <v>20000</v>
      </c>
      <c r="L166" s="38" t="s">
        <v>15</v>
      </c>
      <c r="M166" s="38" t="s">
        <v>13</v>
      </c>
    </row>
    <row r="167" spans="1:13" s="39" customFormat="1" ht="12.75" x14ac:dyDescent="0.2">
      <c r="A167" s="33" t="s">
        <v>17</v>
      </c>
      <c r="B167" s="33" t="s">
        <v>553</v>
      </c>
      <c r="C167" s="34">
        <v>10</v>
      </c>
      <c r="D167" s="33" t="s">
        <v>74</v>
      </c>
      <c r="E167" s="33" t="s">
        <v>761</v>
      </c>
      <c r="F167" s="35">
        <v>40141743</v>
      </c>
      <c r="G167" s="33" t="s">
        <v>466</v>
      </c>
      <c r="H167" s="33">
        <v>4</v>
      </c>
      <c r="I167" s="33">
        <v>6</v>
      </c>
      <c r="J167" s="36">
        <v>10</v>
      </c>
      <c r="K167" s="37">
        <v>68000</v>
      </c>
      <c r="L167" s="38" t="s">
        <v>15</v>
      </c>
      <c r="M167" s="38" t="s">
        <v>13</v>
      </c>
    </row>
    <row r="168" spans="1:13" s="39" customFormat="1" ht="12.75" x14ac:dyDescent="0.2">
      <c r="A168" s="33" t="s">
        <v>17</v>
      </c>
      <c r="B168" s="33" t="s">
        <v>553</v>
      </c>
      <c r="C168" s="34">
        <v>10</v>
      </c>
      <c r="D168" s="33" t="s">
        <v>74</v>
      </c>
      <c r="E168" s="33" t="s">
        <v>762</v>
      </c>
      <c r="F168" s="35">
        <v>40141743</v>
      </c>
      <c r="G168" s="33" t="s">
        <v>466</v>
      </c>
      <c r="H168" s="33">
        <v>4</v>
      </c>
      <c r="I168" s="33">
        <v>6</v>
      </c>
      <c r="J168" s="36">
        <v>10</v>
      </c>
      <c r="K168" s="37">
        <v>60000</v>
      </c>
      <c r="L168" s="38" t="s">
        <v>15</v>
      </c>
      <c r="M168" s="38" t="s">
        <v>13</v>
      </c>
    </row>
    <row r="169" spans="1:13" s="39" customFormat="1" ht="12.75" x14ac:dyDescent="0.2">
      <c r="A169" s="33" t="s">
        <v>17</v>
      </c>
      <c r="B169" s="33" t="s">
        <v>553</v>
      </c>
      <c r="C169" s="34">
        <v>10</v>
      </c>
      <c r="D169" s="33" t="s">
        <v>74</v>
      </c>
      <c r="E169" s="33" t="s">
        <v>763</v>
      </c>
      <c r="F169" s="35">
        <v>40141743</v>
      </c>
      <c r="G169" s="33" t="s">
        <v>466</v>
      </c>
      <c r="H169" s="33">
        <v>4</v>
      </c>
      <c r="I169" s="33">
        <v>6</v>
      </c>
      <c r="J169" s="36">
        <v>10</v>
      </c>
      <c r="K169" s="37">
        <v>60000</v>
      </c>
      <c r="L169" s="38" t="s">
        <v>15</v>
      </c>
      <c r="M169" s="38" t="s">
        <v>13</v>
      </c>
    </row>
    <row r="170" spans="1:13" s="39" customFormat="1" ht="12.75" x14ac:dyDescent="0.2">
      <c r="A170" s="33" t="s">
        <v>17</v>
      </c>
      <c r="B170" s="33" t="s">
        <v>553</v>
      </c>
      <c r="C170" s="34">
        <v>10</v>
      </c>
      <c r="D170" s="33" t="s">
        <v>74</v>
      </c>
      <c r="E170" s="33" t="s">
        <v>764</v>
      </c>
      <c r="F170" s="35">
        <v>40141743</v>
      </c>
      <c r="G170" s="33" t="s">
        <v>466</v>
      </c>
      <c r="H170" s="33">
        <v>4</v>
      </c>
      <c r="I170" s="33">
        <v>6</v>
      </c>
      <c r="J170" s="36">
        <v>10</v>
      </c>
      <c r="K170" s="37">
        <v>60000</v>
      </c>
      <c r="L170" s="38" t="s">
        <v>15</v>
      </c>
      <c r="M170" s="38" t="s">
        <v>13</v>
      </c>
    </row>
    <row r="171" spans="1:13" s="39" customFormat="1" ht="12.75" x14ac:dyDescent="0.2">
      <c r="A171" s="33" t="s">
        <v>17</v>
      </c>
      <c r="B171" s="33" t="s">
        <v>553</v>
      </c>
      <c r="C171" s="34">
        <v>10</v>
      </c>
      <c r="D171" s="33" t="s">
        <v>74</v>
      </c>
      <c r="E171" s="33" t="s">
        <v>765</v>
      </c>
      <c r="F171" s="35">
        <v>40141743</v>
      </c>
      <c r="G171" s="33" t="s">
        <v>466</v>
      </c>
      <c r="H171" s="33">
        <v>4</v>
      </c>
      <c r="I171" s="33">
        <v>6</v>
      </c>
      <c r="J171" s="36">
        <v>10</v>
      </c>
      <c r="K171" s="37">
        <v>60000</v>
      </c>
      <c r="L171" s="38" t="s">
        <v>15</v>
      </c>
      <c r="M171" s="38" t="s">
        <v>13</v>
      </c>
    </row>
    <row r="172" spans="1:13" s="39" customFormat="1" ht="12.75" x14ac:dyDescent="0.2">
      <c r="A172" s="33" t="s">
        <v>17</v>
      </c>
      <c r="B172" s="33" t="s">
        <v>553</v>
      </c>
      <c r="C172" s="34">
        <v>10</v>
      </c>
      <c r="D172" s="33" t="s">
        <v>74</v>
      </c>
      <c r="E172" s="33" t="s">
        <v>766</v>
      </c>
      <c r="F172" s="35">
        <v>40141743</v>
      </c>
      <c r="G172" s="33" t="s">
        <v>466</v>
      </c>
      <c r="H172" s="33">
        <v>4</v>
      </c>
      <c r="I172" s="33">
        <v>6</v>
      </c>
      <c r="J172" s="36">
        <v>10</v>
      </c>
      <c r="K172" s="37">
        <v>25000</v>
      </c>
      <c r="L172" s="38" t="s">
        <v>15</v>
      </c>
      <c r="M172" s="38" t="s">
        <v>13</v>
      </c>
    </row>
    <row r="173" spans="1:13" s="39" customFormat="1" ht="12.75" x14ac:dyDescent="0.2">
      <c r="A173" s="33" t="s">
        <v>17</v>
      </c>
      <c r="B173" s="33" t="s">
        <v>553</v>
      </c>
      <c r="C173" s="34">
        <v>10</v>
      </c>
      <c r="D173" s="33" t="s">
        <v>74</v>
      </c>
      <c r="E173" s="33" t="s">
        <v>767</v>
      </c>
      <c r="F173" s="35">
        <v>40141743</v>
      </c>
      <c r="G173" s="33" t="s">
        <v>466</v>
      </c>
      <c r="H173" s="33">
        <v>4</v>
      </c>
      <c r="I173" s="33">
        <v>6</v>
      </c>
      <c r="J173" s="36">
        <v>10</v>
      </c>
      <c r="K173" s="37">
        <v>30000</v>
      </c>
      <c r="L173" s="38" t="s">
        <v>15</v>
      </c>
      <c r="M173" s="38" t="s">
        <v>13</v>
      </c>
    </row>
    <row r="174" spans="1:13" s="39" customFormat="1" ht="12.75" x14ac:dyDescent="0.2">
      <c r="A174" s="33" t="s">
        <v>17</v>
      </c>
      <c r="B174" s="33" t="s">
        <v>553</v>
      </c>
      <c r="C174" s="34">
        <v>10</v>
      </c>
      <c r="D174" s="33" t="s">
        <v>74</v>
      </c>
      <c r="E174" s="33" t="s">
        <v>768</v>
      </c>
      <c r="F174" s="35">
        <v>40141743</v>
      </c>
      <c r="G174" s="33" t="s">
        <v>466</v>
      </c>
      <c r="H174" s="33">
        <v>4</v>
      </c>
      <c r="I174" s="33">
        <v>6</v>
      </c>
      <c r="J174" s="36">
        <v>15</v>
      </c>
      <c r="K174" s="37">
        <v>340200</v>
      </c>
      <c r="L174" s="38" t="s">
        <v>15</v>
      </c>
      <c r="M174" s="38" t="s">
        <v>13</v>
      </c>
    </row>
    <row r="175" spans="1:13" s="39" customFormat="1" ht="12.75" x14ac:dyDescent="0.2">
      <c r="A175" s="33" t="s">
        <v>17</v>
      </c>
      <c r="B175" s="33" t="s">
        <v>553</v>
      </c>
      <c r="C175" s="34">
        <v>10</v>
      </c>
      <c r="D175" s="33" t="s">
        <v>74</v>
      </c>
      <c r="E175" s="33" t="s">
        <v>768</v>
      </c>
      <c r="F175" s="35">
        <v>40141743</v>
      </c>
      <c r="G175" s="33" t="s">
        <v>466</v>
      </c>
      <c r="H175" s="33">
        <v>4</v>
      </c>
      <c r="I175" s="33">
        <v>6</v>
      </c>
      <c r="J175" s="36">
        <v>15</v>
      </c>
      <c r="K175" s="37">
        <v>525000</v>
      </c>
      <c r="L175" s="38" t="s">
        <v>15</v>
      </c>
      <c r="M175" s="38" t="s">
        <v>13</v>
      </c>
    </row>
    <row r="176" spans="1:13" s="39" customFormat="1" ht="12.75" x14ac:dyDescent="0.2">
      <c r="A176" s="33" t="s">
        <v>17</v>
      </c>
      <c r="B176" s="33" t="s">
        <v>553</v>
      </c>
      <c r="C176" s="34">
        <v>10</v>
      </c>
      <c r="D176" s="33" t="s">
        <v>74</v>
      </c>
      <c r="E176" s="33" t="s">
        <v>13941</v>
      </c>
      <c r="F176" s="35">
        <v>27112004</v>
      </c>
      <c r="G176" s="33" t="s">
        <v>466</v>
      </c>
      <c r="H176" s="33">
        <v>7</v>
      </c>
      <c r="I176" s="33">
        <v>5</v>
      </c>
      <c r="J176" s="36">
        <v>45</v>
      </c>
      <c r="K176" s="37">
        <v>1011150</v>
      </c>
      <c r="L176" s="38" t="s">
        <v>15</v>
      </c>
      <c r="M176" s="38" t="s">
        <v>13</v>
      </c>
    </row>
    <row r="177" spans="1:13" s="39" customFormat="1" ht="12.75" x14ac:dyDescent="0.2">
      <c r="A177" s="33" t="s">
        <v>17</v>
      </c>
      <c r="B177" s="33" t="s">
        <v>553</v>
      </c>
      <c r="C177" s="34">
        <v>10</v>
      </c>
      <c r="D177" s="33" t="s">
        <v>74</v>
      </c>
      <c r="E177" s="33" t="s">
        <v>769</v>
      </c>
      <c r="F177" s="35">
        <v>27112001</v>
      </c>
      <c r="G177" s="33" t="s">
        <v>466</v>
      </c>
      <c r="H177" s="33">
        <v>7</v>
      </c>
      <c r="I177" s="33">
        <v>5</v>
      </c>
      <c r="J177" s="36">
        <v>100</v>
      </c>
      <c r="K177" s="37">
        <v>1917000</v>
      </c>
      <c r="L177" s="38" t="s">
        <v>15</v>
      </c>
      <c r="M177" s="38" t="s">
        <v>13</v>
      </c>
    </row>
    <row r="178" spans="1:13" s="39" customFormat="1" ht="12.75" x14ac:dyDescent="0.2">
      <c r="A178" s="33" t="s">
        <v>17</v>
      </c>
      <c r="B178" s="33" t="s">
        <v>553</v>
      </c>
      <c r="C178" s="34">
        <v>10</v>
      </c>
      <c r="D178" s="33" t="s">
        <v>74</v>
      </c>
      <c r="E178" s="33" t="s">
        <v>770</v>
      </c>
      <c r="F178" s="35">
        <v>27111933</v>
      </c>
      <c r="G178" s="33" t="s">
        <v>466</v>
      </c>
      <c r="H178" s="33">
        <v>7</v>
      </c>
      <c r="I178" s="33">
        <v>5</v>
      </c>
      <c r="J178" s="36">
        <v>30</v>
      </c>
      <c r="K178" s="37">
        <v>147000</v>
      </c>
      <c r="L178" s="38" t="s">
        <v>15</v>
      </c>
      <c r="M178" s="38" t="s">
        <v>13</v>
      </c>
    </row>
    <row r="179" spans="1:13" s="39" customFormat="1" ht="12.75" x14ac:dyDescent="0.2">
      <c r="A179" s="33" t="s">
        <v>17</v>
      </c>
      <c r="B179" s="33" t="s">
        <v>553</v>
      </c>
      <c r="C179" s="34">
        <v>10</v>
      </c>
      <c r="D179" s="33" t="s">
        <v>74</v>
      </c>
      <c r="E179" s="33" t="s">
        <v>771</v>
      </c>
      <c r="F179" s="35">
        <v>0</v>
      </c>
      <c r="G179" s="33" t="s">
        <v>15071</v>
      </c>
      <c r="H179" s="33">
        <v>1</v>
      </c>
      <c r="I179" s="33">
        <v>6</v>
      </c>
      <c r="J179" s="36">
        <v>1</v>
      </c>
      <c r="K179" s="37">
        <v>2896142</v>
      </c>
      <c r="L179" s="38" t="s">
        <v>12</v>
      </c>
      <c r="M179" s="38" t="s">
        <v>13</v>
      </c>
    </row>
    <row r="180" spans="1:13" s="39" customFormat="1" ht="12.75" x14ac:dyDescent="0.2">
      <c r="A180" s="33" t="s">
        <v>17</v>
      </c>
      <c r="B180" s="33" t="s">
        <v>554</v>
      </c>
      <c r="C180" s="34">
        <v>10</v>
      </c>
      <c r="D180" s="33" t="s">
        <v>75</v>
      </c>
      <c r="E180" s="33" t="s">
        <v>772</v>
      </c>
      <c r="F180" s="35">
        <v>52161540</v>
      </c>
      <c r="G180" s="33" t="s">
        <v>15071</v>
      </c>
      <c r="H180" s="33">
        <v>2</v>
      </c>
      <c r="I180" s="33">
        <v>7</v>
      </c>
      <c r="J180" s="36">
        <v>1</v>
      </c>
      <c r="K180" s="37">
        <v>4300000</v>
      </c>
      <c r="L180" s="38" t="s">
        <v>15</v>
      </c>
      <c r="M180" s="38" t="s">
        <v>13</v>
      </c>
    </row>
    <row r="181" spans="1:13" s="39" customFormat="1" ht="12.75" x14ac:dyDescent="0.2">
      <c r="A181" s="33" t="s">
        <v>17</v>
      </c>
      <c r="B181" s="33" t="s">
        <v>554</v>
      </c>
      <c r="C181" s="34">
        <v>10</v>
      </c>
      <c r="D181" s="33" t="s">
        <v>75</v>
      </c>
      <c r="E181" s="33" t="s">
        <v>773</v>
      </c>
      <c r="F181" s="35">
        <v>52161505</v>
      </c>
      <c r="G181" s="33" t="s">
        <v>15071</v>
      </c>
      <c r="H181" s="33">
        <v>2</v>
      </c>
      <c r="I181" s="33">
        <v>7</v>
      </c>
      <c r="J181" s="36">
        <v>2</v>
      </c>
      <c r="K181" s="37">
        <v>1889420</v>
      </c>
      <c r="L181" s="38" t="s">
        <v>15</v>
      </c>
      <c r="M181" s="38" t="s">
        <v>13</v>
      </c>
    </row>
    <row r="182" spans="1:13" s="39" customFormat="1" ht="12.75" x14ac:dyDescent="0.2">
      <c r="A182" s="33" t="s">
        <v>17</v>
      </c>
      <c r="B182" s="33" t="s">
        <v>554</v>
      </c>
      <c r="C182" s="34">
        <v>10</v>
      </c>
      <c r="D182" s="33" t="s">
        <v>75</v>
      </c>
      <c r="E182" s="33" t="s">
        <v>773</v>
      </c>
      <c r="F182" s="35">
        <v>52161505</v>
      </c>
      <c r="G182" s="33" t="s">
        <v>15071</v>
      </c>
      <c r="H182" s="33">
        <v>2</v>
      </c>
      <c r="I182" s="33">
        <v>7</v>
      </c>
      <c r="J182" s="36">
        <v>1</v>
      </c>
      <c r="K182" s="37">
        <v>2287350</v>
      </c>
      <c r="L182" s="38" t="s">
        <v>15</v>
      </c>
      <c r="M182" s="38" t="s">
        <v>13</v>
      </c>
    </row>
    <row r="183" spans="1:13" s="39" customFormat="1" ht="12.75" x14ac:dyDescent="0.2">
      <c r="A183" s="33" t="s">
        <v>17</v>
      </c>
      <c r="B183" s="33" t="s">
        <v>554</v>
      </c>
      <c r="C183" s="34">
        <v>10</v>
      </c>
      <c r="D183" s="33" t="s">
        <v>75</v>
      </c>
      <c r="E183" s="33" t="s">
        <v>774</v>
      </c>
      <c r="F183" s="35">
        <v>45111600</v>
      </c>
      <c r="G183" s="33" t="s">
        <v>15071</v>
      </c>
      <c r="H183" s="33">
        <v>2</v>
      </c>
      <c r="I183" s="33">
        <v>7</v>
      </c>
      <c r="J183" s="36">
        <v>1</v>
      </c>
      <c r="K183" s="37">
        <v>1745900</v>
      </c>
      <c r="L183" s="38" t="s">
        <v>15</v>
      </c>
      <c r="M183" s="38" t="s">
        <v>13</v>
      </c>
    </row>
    <row r="184" spans="1:13" s="39" customFormat="1" ht="12.75" x14ac:dyDescent="0.2">
      <c r="A184" s="33" t="s">
        <v>17</v>
      </c>
      <c r="B184" s="33" t="s">
        <v>554</v>
      </c>
      <c r="C184" s="34">
        <v>10</v>
      </c>
      <c r="D184" s="33" t="s">
        <v>75</v>
      </c>
      <c r="E184" s="33" t="s">
        <v>775</v>
      </c>
      <c r="F184" s="35">
        <v>45121500</v>
      </c>
      <c r="G184" s="33" t="s">
        <v>15071</v>
      </c>
      <c r="H184" s="33">
        <v>5</v>
      </c>
      <c r="I184" s="33">
        <v>2</v>
      </c>
      <c r="J184" s="36">
        <v>1</v>
      </c>
      <c r="K184" s="37">
        <v>56154978</v>
      </c>
      <c r="L184" s="38" t="s">
        <v>15</v>
      </c>
      <c r="M184" s="38" t="s">
        <v>13</v>
      </c>
    </row>
    <row r="185" spans="1:13" s="39" customFormat="1" ht="12.75" x14ac:dyDescent="0.2">
      <c r="A185" s="33" t="s">
        <v>17</v>
      </c>
      <c r="B185" s="33" t="s">
        <v>555</v>
      </c>
      <c r="C185" s="34">
        <v>10</v>
      </c>
      <c r="D185" s="33" t="s">
        <v>76</v>
      </c>
      <c r="E185" s="33" t="s">
        <v>776</v>
      </c>
      <c r="F185" s="35">
        <v>39121011</v>
      </c>
      <c r="G185" s="33" t="s">
        <v>466</v>
      </c>
      <c r="H185" s="33">
        <v>5</v>
      </c>
      <c r="I185" s="33">
        <v>4</v>
      </c>
      <c r="J185" s="36">
        <v>2</v>
      </c>
      <c r="K185" s="37">
        <v>3000000</v>
      </c>
      <c r="L185" s="38" t="s">
        <v>15</v>
      </c>
      <c r="M185" s="38" t="s">
        <v>13</v>
      </c>
    </row>
    <row r="186" spans="1:13" s="39" customFormat="1" ht="12.75" x14ac:dyDescent="0.2">
      <c r="A186" s="33" t="s">
        <v>17</v>
      </c>
      <c r="B186" s="33" t="s">
        <v>555</v>
      </c>
      <c r="C186" s="34">
        <v>10</v>
      </c>
      <c r="D186" s="33" t="s">
        <v>76</v>
      </c>
      <c r="E186" s="33" t="s">
        <v>777</v>
      </c>
      <c r="F186" s="35">
        <v>43211500</v>
      </c>
      <c r="G186" s="33" t="s">
        <v>15071</v>
      </c>
      <c r="H186" s="33">
        <v>5</v>
      </c>
      <c r="I186" s="33">
        <v>2</v>
      </c>
      <c r="J186" s="36">
        <v>1</v>
      </c>
      <c r="K186" s="37">
        <v>5650000</v>
      </c>
      <c r="L186" s="38" t="s">
        <v>15</v>
      </c>
      <c r="M186" s="38" t="s">
        <v>13</v>
      </c>
    </row>
    <row r="187" spans="1:13" s="39" customFormat="1" ht="12.75" x14ac:dyDescent="0.2">
      <c r="A187" s="33" t="s">
        <v>17</v>
      </c>
      <c r="B187" s="33" t="s">
        <v>555</v>
      </c>
      <c r="C187" s="34">
        <v>10</v>
      </c>
      <c r="D187" s="33" t="s">
        <v>76</v>
      </c>
      <c r="E187" s="33" t="s">
        <v>776</v>
      </c>
      <c r="F187" s="35">
        <v>39121011</v>
      </c>
      <c r="G187" s="33" t="s">
        <v>15071</v>
      </c>
      <c r="H187" s="33">
        <v>5</v>
      </c>
      <c r="I187" s="33">
        <v>2</v>
      </c>
      <c r="J187" s="36">
        <v>1</v>
      </c>
      <c r="K187" s="37">
        <v>890000</v>
      </c>
      <c r="L187" s="38" t="s">
        <v>15</v>
      </c>
      <c r="M187" s="38" t="s">
        <v>13</v>
      </c>
    </row>
    <row r="188" spans="1:13" s="39" customFormat="1" ht="12.75" x14ac:dyDescent="0.2">
      <c r="A188" s="33" t="s">
        <v>17</v>
      </c>
      <c r="B188" s="33" t="s">
        <v>556</v>
      </c>
      <c r="C188" s="34">
        <v>10</v>
      </c>
      <c r="D188" s="33" t="s">
        <v>129</v>
      </c>
      <c r="E188" s="33" t="s">
        <v>778</v>
      </c>
      <c r="F188" s="35">
        <v>43232502</v>
      </c>
      <c r="G188" s="33" t="s">
        <v>313</v>
      </c>
      <c r="H188" s="33">
        <v>7</v>
      </c>
      <c r="I188" s="33">
        <v>3</v>
      </c>
      <c r="J188" s="36">
        <v>1</v>
      </c>
      <c r="K188" s="37">
        <v>150000000</v>
      </c>
      <c r="L188" s="38" t="s">
        <v>15</v>
      </c>
      <c r="M188" s="38" t="s">
        <v>13</v>
      </c>
    </row>
    <row r="189" spans="1:13" s="39" customFormat="1" ht="12.75" x14ac:dyDescent="0.2">
      <c r="A189" s="33" t="s">
        <v>17</v>
      </c>
      <c r="B189" s="33" t="s">
        <v>557</v>
      </c>
      <c r="C189" s="34">
        <v>10</v>
      </c>
      <c r="D189" s="33" t="s">
        <v>77</v>
      </c>
      <c r="E189" s="33" t="s">
        <v>779</v>
      </c>
      <c r="F189" s="35">
        <v>24131601</v>
      </c>
      <c r="G189" s="33" t="s">
        <v>15071</v>
      </c>
      <c r="H189" s="33">
        <v>3</v>
      </c>
      <c r="I189" s="33">
        <v>3</v>
      </c>
      <c r="J189" s="36">
        <v>4</v>
      </c>
      <c r="K189" s="37">
        <v>5600000</v>
      </c>
      <c r="L189" s="38" t="s">
        <v>15</v>
      </c>
      <c r="M189" s="38" t="s">
        <v>13</v>
      </c>
    </row>
    <row r="190" spans="1:13" s="39" customFormat="1" ht="12.75" x14ac:dyDescent="0.2">
      <c r="A190" s="33" t="s">
        <v>17</v>
      </c>
      <c r="B190" s="33" t="s">
        <v>557</v>
      </c>
      <c r="C190" s="34">
        <v>10</v>
      </c>
      <c r="D190" s="33" t="s">
        <v>77</v>
      </c>
      <c r="E190" s="33" t="s">
        <v>780</v>
      </c>
      <c r="F190" s="35">
        <v>40101808</v>
      </c>
      <c r="G190" s="33" t="s">
        <v>15071</v>
      </c>
      <c r="H190" s="33">
        <v>3</v>
      </c>
      <c r="I190" s="33">
        <v>3</v>
      </c>
      <c r="J190" s="36">
        <v>2</v>
      </c>
      <c r="K190" s="37">
        <v>9200000</v>
      </c>
      <c r="L190" s="38" t="s">
        <v>15</v>
      </c>
      <c r="M190" s="38" t="s">
        <v>13</v>
      </c>
    </row>
    <row r="191" spans="1:13" s="39" customFormat="1" ht="12.75" x14ac:dyDescent="0.2">
      <c r="A191" s="33" t="s">
        <v>17</v>
      </c>
      <c r="B191" s="33" t="s">
        <v>557</v>
      </c>
      <c r="C191" s="34">
        <v>10</v>
      </c>
      <c r="D191" s="33" t="s">
        <v>77</v>
      </c>
      <c r="E191" s="33" t="s">
        <v>781</v>
      </c>
      <c r="F191" s="35">
        <v>52141502</v>
      </c>
      <c r="G191" s="33" t="s">
        <v>15071</v>
      </c>
      <c r="H191" s="33">
        <v>3</v>
      </c>
      <c r="I191" s="33">
        <v>3</v>
      </c>
      <c r="J191" s="36">
        <v>6</v>
      </c>
      <c r="K191" s="37">
        <v>1530000</v>
      </c>
      <c r="L191" s="38" t="s">
        <v>15</v>
      </c>
      <c r="M191" s="38" t="s">
        <v>13</v>
      </c>
    </row>
    <row r="192" spans="1:13" s="39" customFormat="1" ht="12.75" x14ac:dyDescent="0.2">
      <c r="A192" s="33" t="s">
        <v>17</v>
      </c>
      <c r="B192" s="33" t="s">
        <v>557</v>
      </c>
      <c r="C192" s="34">
        <v>10</v>
      </c>
      <c r="D192" s="33" t="s">
        <v>77</v>
      </c>
      <c r="E192" s="33" t="s">
        <v>782</v>
      </c>
      <c r="F192" s="35">
        <v>52141501</v>
      </c>
      <c r="G192" s="33" t="s">
        <v>15071</v>
      </c>
      <c r="H192" s="33">
        <v>3</v>
      </c>
      <c r="I192" s="33">
        <v>3</v>
      </c>
      <c r="J192" s="36">
        <v>4</v>
      </c>
      <c r="K192" s="37">
        <v>4200000</v>
      </c>
      <c r="L192" s="38" t="s">
        <v>15</v>
      </c>
      <c r="M192" s="38" t="s">
        <v>13</v>
      </c>
    </row>
    <row r="193" spans="1:13" s="39" customFormat="1" ht="12.75" x14ac:dyDescent="0.2">
      <c r="A193" s="33" t="s">
        <v>17</v>
      </c>
      <c r="B193" s="33" t="s">
        <v>558</v>
      </c>
      <c r="C193" s="34">
        <v>10</v>
      </c>
      <c r="D193" s="33" t="s">
        <v>78</v>
      </c>
      <c r="E193" s="33" t="s">
        <v>783</v>
      </c>
      <c r="F193" s="35">
        <v>41113630</v>
      </c>
      <c r="G193" s="33" t="s">
        <v>466</v>
      </c>
      <c r="H193" s="33">
        <v>4</v>
      </c>
      <c r="I193" s="33">
        <v>6</v>
      </c>
      <c r="J193" s="36">
        <v>1</v>
      </c>
      <c r="K193" s="37">
        <v>700000</v>
      </c>
      <c r="L193" s="38" t="s">
        <v>15</v>
      </c>
      <c r="M193" s="38" t="s">
        <v>13</v>
      </c>
    </row>
    <row r="194" spans="1:13" s="39" customFormat="1" ht="12.75" x14ac:dyDescent="0.2">
      <c r="A194" s="33" t="s">
        <v>17</v>
      </c>
      <c r="B194" s="33" t="s">
        <v>559</v>
      </c>
      <c r="C194" s="34">
        <v>10</v>
      </c>
      <c r="D194" s="33" t="s">
        <v>12594</v>
      </c>
      <c r="E194" s="33" t="s">
        <v>784</v>
      </c>
      <c r="F194" s="35">
        <v>42141800</v>
      </c>
      <c r="G194" s="33" t="s">
        <v>15071</v>
      </c>
      <c r="H194" s="33">
        <v>8</v>
      </c>
      <c r="I194" s="33">
        <v>2</v>
      </c>
      <c r="J194" s="36">
        <v>2</v>
      </c>
      <c r="K194" s="37">
        <v>520000</v>
      </c>
      <c r="L194" s="38" t="s">
        <v>15</v>
      </c>
      <c r="M194" s="38" t="s">
        <v>13</v>
      </c>
    </row>
    <row r="195" spans="1:13" s="39" customFormat="1" ht="12.75" x14ac:dyDescent="0.2">
      <c r="A195" s="33" t="s">
        <v>17</v>
      </c>
      <c r="B195" s="33" t="s">
        <v>560</v>
      </c>
      <c r="C195" s="34">
        <v>16</v>
      </c>
      <c r="D195" s="33" t="s">
        <v>79</v>
      </c>
      <c r="E195" s="33" t="s">
        <v>785</v>
      </c>
      <c r="F195" s="35">
        <v>27112000</v>
      </c>
      <c r="G195" s="33" t="s">
        <v>15071</v>
      </c>
      <c r="H195" s="33">
        <v>2</v>
      </c>
      <c r="I195" s="33">
        <v>4</v>
      </c>
      <c r="J195" s="36">
        <v>1</v>
      </c>
      <c r="K195" s="37">
        <v>8700000</v>
      </c>
      <c r="L195" s="38" t="s">
        <v>15</v>
      </c>
      <c r="M195" s="38" t="s">
        <v>13</v>
      </c>
    </row>
    <row r="196" spans="1:13" s="39" customFormat="1" ht="12.75" x14ac:dyDescent="0.2">
      <c r="A196" s="33" t="s">
        <v>17</v>
      </c>
      <c r="B196" s="33" t="s">
        <v>560</v>
      </c>
      <c r="C196" s="34">
        <v>10</v>
      </c>
      <c r="D196" s="33" t="s">
        <v>79</v>
      </c>
      <c r="E196" s="33" t="s">
        <v>786</v>
      </c>
      <c r="F196" s="35">
        <v>27112000</v>
      </c>
      <c r="G196" s="33" t="s">
        <v>15071</v>
      </c>
      <c r="H196" s="33">
        <v>2</v>
      </c>
      <c r="I196" s="33">
        <v>4</v>
      </c>
      <c r="J196" s="36">
        <v>2</v>
      </c>
      <c r="K196" s="37">
        <v>2920000</v>
      </c>
      <c r="L196" s="38" t="s">
        <v>15</v>
      </c>
      <c r="M196" s="38" t="s">
        <v>13</v>
      </c>
    </row>
    <row r="197" spans="1:13" s="39" customFormat="1" ht="12.75" x14ac:dyDescent="0.2">
      <c r="A197" s="33" t="s">
        <v>17</v>
      </c>
      <c r="B197" s="33" t="s">
        <v>560</v>
      </c>
      <c r="C197" s="34">
        <v>10</v>
      </c>
      <c r="D197" s="33" t="s">
        <v>79</v>
      </c>
      <c r="E197" s="33" t="s">
        <v>787</v>
      </c>
      <c r="F197" s="35">
        <v>27112006</v>
      </c>
      <c r="G197" s="33" t="s">
        <v>15071</v>
      </c>
      <c r="H197" s="33">
        <v>2</v>
      </c>
      <c r="I197" s="33">
        <v>4</v>
      </c>
      <c r="J197" s="36">
        <v>2</v>
      </c>
      <c r="K197" s="37">
        <v>1780000</v>
      </c>
      <c r="L197" s="38" t="s">
        <v>15</v>
      </c>
      <c r="M197" s="38" t="s">
        <v>13</v>
      </c>
    </row>
    <row r="198" spans="1:13" s="39" customFormat="1" ht="12.75" x14ac:dyDescent="0.2">
      <c r="A198" s="33" t="s">
        <v>17</v>
      </c>
      <c r="B198" s="33" t="s">
        <v>560</v>
      </c>
      <c r="C198" s="34">
        <v>16</v>
      </c>
      <c r="D198" s="33" t="s">
        <v>79</v>
      </c>
      <c r="E198" s="33" t="s">
        <v>787</v>
      </c>
      <c r="F198" s="35">
        <v>27112000</v>
      </c>
      <c r="G198" s="33" t="s">
        <v>15071</v>
      </c>
      <c r="H198" s="33">
        <v>2</v>
      </c>
      <c r="I198" s="33">
        <v>4</v>
      </c>
      <c r="J198" s="36">
        <v>15</v>
      </c>
      <c r="K198" s="37">
        <v>13349998</v>
      </c>
      <c r="L198" s="38" t="s">
        <v>15</v>
      </c>
      <c r="M198" s="38" t="s">
        <v>13</v>
      </c>
    </row>
    <row r="199" spans="1:13" s="39" customFormat="1" ht="12.75" x14ac:dyDescent="0.2">
      <c r="A199" s="33" t="s">
        <v>17</v>
      </c>
      <c r="B199" s="33" t="s">
        <v>560</v>
      </c>
      <c r="C199" s="34">
        <v>16</v>
      </c>
      <c r="D199" s="33" t="s">
        <v>79</v>
      </c>
      <c r="E199" s="33" t="s">
        <v>788</v>
      </c>
      <c r="F199" s="35">
        <v>27112045</v>
      </c>
      <c r="G199" s="33" t="s">
        <v>15071</v>
      </c>
      <c r="H199" s="33">
        <v>8</v>
      </c>
      <c r="I199" s="33">
        <v>8</v>
      </c>
      <c r="J199" s="36">
        <v>1</v>
      </c>
      <c r="K199" s="37">
        <v>49385000</v>
      </c>
      <c r="L199" s="38" t="s">
        <v>15</v>
      </c>
      <c r="M199" s="38" t="s">
        <v>13</v>
      </c>
    </row>
    <row r="200" spans="1:13" s="39" customFormat="1" ht="12.75" x14ac:dyDescent="0.2">
      <c r="A200" s="33" t="s">
        <v>17</v>
      </c>
      <c r="B200" s="33" t="s">
        <v>560</v>
      </c>
      <c r="C200" s="34">
        <v>16</v>
      </c>
      <c r="D200" s="33" t="s">
        <v>79</v>
      </c>
      <c r="E200" s="33" t="s">
        <v>789</v>
      </c>
      <c r="F200" s="35">
        <v>0</v>
      </c>
      <c r="G200" s="33" t="s">
        <v>15071</v>
      </c>
      <c r="H200" s="33">
        <v>1</v>
      </c>
      <c r="I200" s="33">
        <v>6</v>
      </c>
      <c r="J200" s="36">
        <v>1</v>
      </c>
      <c r="K200" s="37">
        <v>615000</v>
      </c>
      <c r="L200" s="38" t="s">
        <v>12</v>
      </c>
      <c r="M200" s="38" t="s">
        <v>13</v>
      </c>
    </row>
    <row r="201" spans="1:13" s="39" customFormat="1" ht="12.75" x14ac:dyDescent="0.2">
      <c r="A201" s="33" t="s">
        <v>17</v>
      </c>
      <c r="B201" s="33" t="s">
        <v>561</v>
      </c>
      <c r="C201" s="34">
        <v>10</v>
      </c>
      <c r="D201" s="33" t="s">
        <v>441</v>
      </c>
      <c r="E201" s="33" t="s">
        <v>790</v>
      </c>
      <c r="F201" s="35">
        <v>23271408</v>
      </c>
      <c r="G201" s="33" t="s">
        <v>15071</v>
      </c>
      <c r="H201" s="33">
        <v>2</v>
      </c>
      <c r="I201" s="33">
        <v>3</v>
      </c>
      <c r="J201" s="36">
        <v>1</v>
      </c>
      <c r="K201" s="37">
        <v>499470</v>
      </c>
      <c r="L201" s="38" t="s">
        <v>15</v>
      </c>
      <c r="M201" s="38" t="s">
        <v>13</v>
      </c>
    </row>
    <row r="202" spans="1:13" s="39" customFormat="1" ht="12.75" x14ac:dyDescent="0.2">
      <c r="A202" s="33" t="s">
        <v>17</v>
      </c>
      <c r="B202" s="33" t="s">
        <v>561</v>
      </c>
      <c r="C202" s="34">
        <v>10</v>
      </c>
      <c r="D202" s="33" t="s">
        <v>441</v>
      </c>
      <c r="E202" s="33" t="s">
        <v>791</v>
      </c>
      <c r="F202" s="35">
        <v>23271400</v>
      </c>
      <c r="G202" s="33" t="s">
        <v>15071</v>
      </c>
      <c r="H202" s="33">
        <v>2</v>
      </c>
      <c r="I202" s="33">
        <v>3</v>
      </c>
      <c r="J202" s="36">
        <v>1</v>
      </c>
      <c r="K202" s="37">
        <v>1200470</v>
      </c>
      <c r="L202" s="38" t="s">
        <v>15</v>
      </c>
      <c r="M202" s="38" t="s">
        <v>13</v>
      </c>
    </row>
    <row r="203" spans="1:13" s="39" customFormat="1" ht="12.75" x14ac:dyDescent="0.2">
      <c r="A203" s="33" t="s">
        <v>17</v>
      </c>
      <c r="B203" s="33" t="s">
        <v>561</v>
      </c>
      <c r="C203" s="34">
        <v>10</v>
      </c>
      <c r="D203" s="33" t="s">
        <v>441</v>
      </c>
      <c r="E203" s="33" t="s">
        <v>792</v>
      </c>
      <c r="F203" s="35">
        <v>27112708</v>
      </c>
      <c r="G203" s="33" t="s">
        <v>15071</v>
      </c>
      <c r="H203" s="33">
        <v>2</v>
      </c>
      <c r="I203" s="33">
        <v>3</v>
      </c>
      <c r="J203" s="36">
        <v>2</v>
      </c>
      <c r="K203" s="37">
        <v>430940</v>
      </c>
      <c r="L203" s="38" t="s">
        <v>15</v>
      </c>
      <c r="M203" s="38" t="s">
        <v>13</v>
      </c>
    </row>
    <row r="204" spans="1:13" s="39" customFormat="1" ht="12.75" x14ac:dyDescent="0.2">
      <c r="A204" s="33" t="s">
        <v>17</v>
      </c>
      <c r="B204" s="33" t="s">
        <v>561</v>
      </c>
      <c r="C204" s="34">
        <v>10</v>
      </c>
      <c r="D204" s="33" t="s">
        <v>441</v>
      </c>
      <c r="E204" s="33" t="s">
        <v>793</v>
      </c>
      <c r="F204" s="35">
        <v>23101537</v>
      </c>
      <c r="G204" s="33" t="s">
        <v>15071</v>
      </c>
      <c r="H204" s="33">
        <v>2</v>
      </c>
      <c r="I204" s="33">
        <v>3</v>
      </c>
      <c r="J204" s="36">
        <v>2</v>
      </c>
      <c r="K204" s="37">
        <v>597000</v>
      </c>
      <c r="L204" s="38" t="s">
        <v>15</v>
      </c>
      <c r="M204" s="38" t="s">
        <v>13</v>
      </c>
    </row>
    <row r="205" spans="1:13" s="39" customFormat="1" ht="12.75" x14ac:dyDescent="0.2">
      <c r="A205" s="33" t="s">
        <v>17</v>
      </c>
      <c r="B205" s="33" t="s">
        <v>561</v>
      </c>
      <c r="C205" s="34">
        <v>10</v>
      </c>
      <c r="D205" s="33" t="s">
        <v>441</v>
      </c>
      <c r="E205" s="33" t="s">
        <v>794</v>
      </c>
      <c r="F205" s="35">
        <v>42141812</v>
      </c>
      <c r="G205" s="33" t="s">
        <v>15071</v>
      </c>
      <c r="H205" s="33">
        <v>2</v>
      </c>
      <c r="I205" s="33">
        <v>3</v>
      </c>
      <c r="J205" s="36">
        <v>1</v>
      </c>
      <c r="K205" s="37">
        <v>1652500</v>
      </c>
      <c r="L205" s="38" t="s">
        <v>15</v>
      </c>
      <c r="M205" s="38" t="s">
        <v>13</v>
      </c>
    </row>
    <row r="206" spans="1:13" s="39" customFormat="1" ht="12.75" x14ac:dyDescent="0.2">
      <c r="A206" s="33" t="s">
        <v>17</v>
      </c>
      <c r="B206" s="33" t="s">
        <v>561</v>
      </c>
      <c r="C206" s="34">
        <v>10</v>
      </c>
      <c r="D206" s="33" t="s">
        <v>441</v>
      </c>
      <c r="E206" s="33" t="s">
        <v>795</v>
      </c>
      <c r="F206" s="35">
        <v>23131509</v>
      </c>
      <c r="G206" s="33" t="s">
        <v>15071</v>
      </c>
      <c r="H206" s="33">
        <v>2</v>
      </c>
      <c r="I206" s="33">
        <v>3</v>
      </c>
      <c r="J206" s="36">
        <v>1</v>
      </c>
      <c r="K206" s="37">
        <v>398470</v>
      </c>
      <c r="L206" s="38" t="s">
        <v>15</v>
      </c>
      <c r="M206" s="38" t="s">
        <v>13</v>
      </c>
    </row>
    <row r="207" spans="1:13" s="39" customFormat="1" ht="12.75" x14ac:dyDescent="0.2">
      <c r="A207" s="33" t="s">
        <v>17</v>
      </c>
      <c r="B207" s="33" t="s">
        <v>561</v>
      </c>
      <c r="C207" s="34">
        <v>10</v>
      </c>
      <c r="D207" s="33" t="s">
        <v>441</v>
      </c>
      <c r="E207" s="33" t="s">
        <v>796</v>
      </c>
      <c r="F207" s="35">
        <v>22101619</v>
      </c>
      <c r="G207" s="33" t="s">
        <v>15071</v>
      </c>
      <c r="H207" s="33">
        <v>2</v>
      </c>
      <c r="I207" s="33">
        <v>3</v>
      </c>
      <c r="J207" s="36">
        <v>1</v>
      </c>
      <c r="K207" s="37">
        <v>1700147</v>
      </c>
      <c r="L207" s="38" t="s">
        <v>15</v>
      </c>
      <c r="M207" s="38" t="s">
        <v>13</v>
      </c>
    </row>
    <row r="208" spans="1:13" s="39" customFormat="1" ht="12.75" x14ac:dyDescent="0.2">
      <c r="A208" s="33" t="s">
        <v>17</v>
      </c>
      <c r="B208" s="33" t="s">
        <v>561</v>
      </c>
      <c r="C208" s="34">
        <v>10</v>
      </c>
      <c r="D208" s="33" t="s">
        <v>441</v>
      </c>
      <c r="E208" s="33" t="s">
        <v>797</v>
      </c>
      <c r="F208" s="35">
        <v>23151607</v>
      </c>
      <c r="G208" s="33" t="s">
        <v>15071</v>
      </c>
      <c r="H208" s="33">
        <v>2</v>
      </c>
      <c r="I208" s="33">
        <v>3</v>
      </c>
      <c r="J208" s="36">
        <v>3</v>
      </c>
      <c r="K208" s="37">
        <v>1501410</v>
      </c>
      <c r="L208" s="38" t="s">
        <v>15</v>
      </c>
      <c r="M208" s="38" t="s">
        <v>13</v>
      </c>
    </row>
    <row r="209" spans="1:13" s="39" customFormat="1" ht="12.75" x14ac:dyDescent="0.2">
      <c r="A209" s="33" t="s">
        <v>17</v>
      </c>
      <c r="B209" s="33" t="s">
        <v>561</v>
      </c>
      <c r="C209" s="34">
        <v>10</v>
      </c>
      <c r="D209" s="33" t="s">
        <v>441</v>
      </c>
      <c r="E209" s="33" t="s">
        <v>798</v>
      </c>
      <c r="F209" s="35">
        <v>27112123</v>
      </c>
      <c r="G209" s="33" t="s">
        <v>15071</v>
      </c>
      <c r="H209" s="33">
        <v>2</v>
      </c>
      <c r="I209" s="33">
        <v>3</v>
      </c>
      <c r="J209" s="36">
        <v>1</v>
      </c>
      <c r="K209" s="37">
        <v>100000</v>
      </c>
      <c r="L209" s="38" t="s">
        <v>15</v>
      </c>
      <c r="M209" s="38" t="s">
        <v>13</v>
      </c>
    </row>
    <row r="210" spans="1:13" s="39" customFormat="1" ht="12.75" x14ac:dyDescent="0.2">
      <c r="A210" s="33" t="s">
        <v>17</v>
      </c>
      <c r="B210" s="33" t="s">
        <v>561</v>
      </c>
      <c r="C210" s="34">
        <v>10</v>
      </c>
      <c r="D210" s="33" t="s">
        <v>441</v>
      </c>
      <c r="E210" s="33" t="s">
        <v>799</v>
      </c>
      <c r="F210" s="35">
        <v>27112702</v>
      </c>
      <c r="G210" s="33" t="s">
        <v>15071</v>
      </c>
      <c r="H210" s="33">
        <v>2</v>
      </c>
      <c r="I210" s="33">
        <v>3</v>
      </c>
      <c r="J210" s="36">
        <v>1</v>
      </c>
      <c r="K210" s="37">
        <v>1154700</v>
      </c>
      <c r="L210" s="38" t="s">
        <v>15</v>
      </c>
      <c r="M210" s="38" t="s">
        <v>13</v>
      </c>
    </row>
    <row r="211" spans="1:13" s="39" customFormat="1" ht="12.75" x14ac:dyDescent="0.2">
      <c r="A211" s="33" t="s">
        <v>17</v>
      </c>
      <c r="B211" s="33" t="s">
        <v>561</v>
      </c>
      <c r="C211" s="34">
        <v>10</v>
      </c>
      <c r="D211" s="33" t="s">
        <v>441</v>
      </c>
      <c r="E211" s="33" t="s">
        <v>800</v>
      </c>
      <c r="F211" s="35">
        <v>27112702</v>
      </c>
      <c r="G211" s="33" t="s">
        <v>15071</v>
      </c>
      <c r="H211" s="33">
        <v>2</v>
      </c>
      <c r="I211" s="33">
        <v>3</v>
      </c>
      <c r="J211" s="36">
        <v>1</v>
      </c>
      <c r="K211" s="37">
        <v>380000</v>
      </c>
      <c r="L211" s="38" t="s">
        <v>15</v>
      </c>
      <c r="M211" s="38" t="s">
        <v>13</v>
      </c>
    </row>
    <row r="212" spans="1:13" s="39" customFormat="1" ht="12.75" x14ac:dyDescent="0.2">
      <c r="A212" s="33" t="s">
        <v>17</v>
      </c>
      <c r="B212" s="33" t="s">
        <v>561</v>
      </c>
      <c r="C212" s="34">
        <v>10</v>
      </c>
      <c r="D212" s="33" t="s">
        <v>441</v>
      </c>
      <c r="E212" s="33" t="s">
        <v>801</v>
      </c>
      <c r="F212" s="35">
        <v>27112702</v>
      </c>
      <c r="G212" s="33" t="s">
        <v>15071</v>
      </c>
      <c r="H212" s="33">
        <v>2</v>
      </c>
      <c r="I212" s="33">
        <v>3</v>
      </c>
      <c r="J212" s="36">
        <v>1</v>
      </c>
      <c r="K212" s="37">
        <v>612470</v>
      </c>
      <c r="L212" s="38" t="s">
        <v>15</v>
      </c>
      <c r="M212" s="38" t="s">
        <v>13</v>
      </c>
    </row>
    <row r="213" spans="1:13" s="39" customFormat="1" ht="12.75" x14ac:dyDescent="0.2">
      <c r="A213" s="33" t="s">
        <v>17</v>
      </c>
      <c r="B213" s="33" t="s">
        <v>561</v>
      </c>
      <c r="C213" s="34">
        <v>10</v>
      </c>
      <c r="D213" s="33" t="s">
        <v>441</v>
      </c>
      <c r="E213" s="33" t="s">
        <v>802</v>
      </c>
      <c r="F213" s="35">
        <v>27112702</v>
      </c>
      <c r="G213" s="33" t="s">
        <v>15071</v>
      </c>
      <c r="H213" s="33">
        <v>2</v>
      </c>
      <c r="I213" s="33">
        <v>3</v>
      </c>
      <c r="J213" s="36">
        <v>1</v>
      </c>
      <c r="K213" s="37">
        <v>899900</v>
      </c>
      <c r="L213" s="38" t="s">
        <v>15</v>
      </c>
      <c r="M213" s="38" t="s">
        <v>13</v>
      </c>
    </row>
    <row r="214" spans="1:13" s="39" customFormat="1" ht="12.75" x14ac:dyDescent="0.2">
      <c r="A214" s="33" t="s">
        <v>17</v>
      </c>
      <c r="B214" s="33" t="s">
        <v>561</v>
      </c>
      <c r="C214" s="34">
        <v>10</v>
      </c>
      <c r="D214" s="33" t="s">
        <v>441</v>
      </c>
      <c r="E214" s="33" t="s">
        <v>803</v>
      </c>
      <c r="F214" s="35">
        <v>27111900</v>
      </c>
      <c r="G214" s="33" t="s">
        <v>15071</v>
      </c>
      <c r="H214" s="33">
        <v>2</v>
      </c>
      <c r="I214" s="33">
        <v>3</v>
      </c>
      <c r="J214" s="36">
        <v>1</v>
      </c>
      <c r="K214" s="37">
        <v>765470</v>
      </c>
      <c r="L214" s="38" t="s">
        <v>15</v>
      </c>
      <c r="M214" s="38" t="s">
        <v>13</v>
      </c>
    </row>
    <row r="215" spans="1:13" s="39" customFormat="1" ht="12.75" x14ac:dyDescent="0.2">
      <c r="A215" s="33" t="s">
        <v>17</v>
      </c>
      <c r="B215" s="33" t="s">
        <v>561</v>
      </c>
      <c r="C215" s="34">
        <v>10</v>
      </c>
      <c r="D215" s="33" t="s">
        <v>441</v>
      </c>
      <c r="E215" s="33" t="s">
        <v>804</v>
      </c>
      <c r="F215" s="35">
        <v>23101502</v>
      </c>
      <c r="G215" s="33" t="s">
        <v>15071</v>
      </c>
      <c r="H215" s="33">
        <v>2</v>
      </c>
      <c r="I215" s="33">
        <v>3</v>
      </c>
      <c r="J215" s="36">
        <v>3</v>
      </c>
      <c r="K215" s="37">
        <v>899541</v>
      </c>
      <c r="L215" s="38" t="s">
        <v>15</v>
      </c>
      <c r="M215" s="38" t="s">
        <v>13</v>
      </c>
    </row>
    <row r="216" spans="1:13" s="39" customFormat="1" ht="12.75" x14ac:dyDescent="0.2">
      <c r="A216" s="33" t="s">
        <v>17</v>
      </c>
      <c r="B216" s="33" t="s">
        <v>561</v>
      </c>
      <c r="C216" s="34">
        <v>10</v>
      </c>
      <c r="D216" s="33" t="s">
        <v>441</v>
      </c>
      <c r="E216" s="33" t="s">
        <v>805</v>
      </c>
      <c r="F216" s="35">
        <v>23101502</v>
      </c>
      <c r="G216" s="33" t="s">
        <v>15071</v>
      </c>
      <c r="H216" s="33">
        <v>2</v>
      </c>
      <c r="I216" s="33">
        <v>3</v>
      </c>
      <c r="J216" s="36">
        <v>4</v>
      </c>
      <c r="K216" s="37">
        <v>2142000</v>
      </c>
      <c r="L216" s="38" t="s">
        <v>15</v>
      </c>
      <c r="M216" s="38" t="s">
        <v>13</v>
      </c>
    </row>
    <row r="217" spans="1:13" s="39" customFormat="1" ht="12.75" x14ac:dyDescent="0.2">
      <c r="A217" s="33" t="s">
        <v>17</v>
      </c>
      <c r="B217" s="33" t="s">
        <v>561</v>
      </c>
      <c r="C217" s="34">
        <v>10</v>
      </c>
      <c r="D217" s="33" t="s">
        <v>441</v>
      </c>
      <c r="E217" s="33" t="s">
        <v>806</v>
      </c>
      <c r="F217" s="35">
        <v>23101502</v>
      </c>
      <c r="G217" s="33" t="s">
        <v>15071</v>
      </c>
      <c r="H217" s="33">
        <v>2</v>
      </c>
      <c r="I217" s="33">
        <v>3</v>
      </c>
      <c r="J217" s="36">
        <v>1</v>
      </c>
      <c r="K217" s="37">
        <v>600000</v>
      </c>
      <c r="L217" s="38" t="s">
        <v>15</v>
      </c>
      <c r="M217" s="38" t="s">
        <v>13</v>
      </c>
    </row>
    <row r="218" spans="1:13" s="39" customFormat="1" ht="12.75" x14ac:dyDescent="0.2">
      <c r="A218" s="33" t="s">
        <v>17</v>
      </c>
      <c r="B218" s="33" t="s">
        <v>561</v>
      </c>
      <c r="C218" s="34">
        <v>10</v>
      </c>
      <c r="D218" s="33" t="s">
        <v>441</v>
      </c>
      <c r="E218" s="33" t="s">
        <v>807</v>
      </c>
      <c r="F218" s="35">
        <v>27111515</v>
      </c>
      <c r="G218" s="33" t="s">
        <v>466</v>
      </c>
      <c r="H218" s="33">
        <v>3</v>
      </c>
      <c r="I218" s="33">
        <v>6</v>
      </c>
      <c r="J218" s="36">
        <v>1</v>
      </c>
      <c r="K218" s="37">
        <v>519900</v>
      </c>
      <c r="L218" s="38" t="s">
        <v>15</v>
      </c>
      <c r="M218" s="38" t="s">
        <v>13</v>
      </c>
    </row>
    <row r="219" spans="1:13" s="39" customFormat="1" ht="12.75" x14ac:dyDescent="0.2">
      <c r="A219" s="33" t="s">
        <v>17</v>
      </c>
      <c r="B219" s="33" t="s">
        <v>561</v>
      </c>
      <c r="C219" s="34">
        <v>10</v>
      </c>
      <c r="D219" s="33" t="s">
        <v>441</v>
      </c>
      <c r="E219" s="33" t="s">
        <v>808</v>
      </c>
      <c r="F219" s="35">
        <v>23101502</v>
      </c>
      <c r="G219" s="33" t="s">
        <v>466</v>
      </c>
      <c r="H219" s="33">
        <v>3</v>
      </c>
      <c r="I219" s="33">
        <v>6</v>
      </c>
      <c r="J219" s="36">
        <v>1</v>
      </c>
      <c r="K219" s="37">
        <v>200000</v>
      </c>
      <c r="L219" s="38" t="s">
        <v>15</v>
      </c>
      <c r="M219" s="38" t="s">
        <v>13</v>
      </c>
    </row>
    <row r="220" spans="1:13" s="39" customFormat="1" ht="12.75" x14ac:dyDescent="0.2">
      <c r="A220" s="33" t="s">
        <v>17</v>
      </c>
      <c r="B220" s="33" t="s">
        <v>561</v>
      </c>
      <c r="C220" s="34">
        <v>10</v>
      </c>
      <c r="D220" s="33" t="s">
        <v>441</v>
      </c>
      <c r="E220" s="33" t="s">
        <v>809</v>
      </c>
      <c r="F220" s="35">
        <v>25101602</v>
      </c>
      <c r="G220" s="33" t="s">
        <v>466</v>
      </c>
      <c r="H220" s="33">
        <v>3</v>
      </c>
      <c r="I220" s="33">
        <v>6</v>
      </c>
      <c r="J220" s="36">
        <v>1</v>
      </c>
      <c r="K220" s="37">
        <v>833000</v>
      </c>
      <c r="L220" s="38" t="s">
        <v>15</v>
      </c>
      <c r="M220" s="38" t="s">
        <v>13</v>
      </c>
    </row>
    <row r="221" spans="1:13" s="39" customFormat="1" ht="12.75" x14ac:dyDescent="0.2">
      <c r="A221" s="33" t="s">
        <v>17</v>
      </c>
      <c r="B221" s="33" t="s">
        <v>561</v>
      </c>
      <c r="C221" s="34">
        <v>10</v>
      </c>
      <c r="D221" s="33" t="s">
        <v>441</v>
      </c>
      <c r="E221" s="33" t="s">
        <v>771</v>
      </c>
      <c r="F221" s="35">
        <v>0</v>
      </c>
      <c r="G221" s="33" t="s">
        <v>15071</v>
      </c>
      <c r="H221" s="33">
        <v>1</v>
      </c>
      <c r="I221" s="33">
        <v>6</v>
      </c>
      <c r="J221" s="36">
        <v>1</v>
      </c>
      <c r="K221" s="37">
        <v>1974262</v>
      </c>
      <c r="L221" s="38" t="s">
        <v>12</v>
      </c>
      <c r="M221" s="38" t="s">
        <v>13</v>
      </c>
    </row>
    <row r="222" spans="1:13" s="39" customFormat="1" ht="12.75" x14ac:dyDescent="0.2">
      <c r="A222" s="33" t="s">
        <v>17</v>
      </c>
      <c r="B222" s="33" t="s">
        <v>562</v>
      </c>
      <c r="C222" s="34">
        <v>16</v>
      </c>
      <c r="D222" s="33" t="s">
        <v>13909</v>
      </c>
      <c r="E222" s="33" t="s">
        <v>810</v>
      </c>
      <c r="F222" s="35">
        <v>0</v>
      </c>
      <c r="G222" s="33" t="s">
        <v>15071</v>
      </c>
      <c r="H222" s="33">
        <v>10</v>
      </c>
      <c r="I222" s="33">
        <v>1</v>
      </c>
      <c r="J222" s="36">
        <v>1</v>
      </c>
      <c r="K222" s="37">
        <v>35000000</v>
      </c>
      <c r="L222" s="38" t="s">
        <v>12</v>
      </c>
      <c r="M222" s="38" t="s">
        <v>13</v>
      </c>
    </row>
    <row r="223" spans="1:13" s="39" customFormat="1" ht="12.75" x14ac:dyDescent="0.2">
      <c r="A223" s="33" t="s">
        <v>17</v>
      </c>
      <c r="B223" s="33" t="s">
        <v>563</v>
      </c>
      <c r="C223" s="34">
        <v>10</v>
      </c>
      <c r="D223" s="33" t="s">
        <v>80</v>
      </c>
      <c r="E223" s="33" t="s">
        <v>811</v>
      </c>
      <c r="F223" s="35">
        <v>49211803</v>
      </c>
      <c r="G223" s="33" t="s">
        <v>466</v>
      </c>
      <c r="H223" s="33">
        <v>3</v>
      </c>
      <c r="I223" s="33">
        <v>6</v>
      </c>
      <c r="J223" s="36">
        <v>1</v>
      </c>
      <c r="K223" s="37">
        <v>3592800</v>
      </c>
      <c r="L223" s="38" t="s">
        <v>15</v>
      </c>
      <c r="M223" s="38" t="s">
        <v>13</v>
      </c>
    </row>
    <row r="224" spans="1:13" s="39" customFormat="1" ht="12.75" x14ac:dyDescent="0.2">
      <c r="A224" s="33" t="s">
        <v>17</v>
      </c>
      <c r="B224" s="33" t="s">
        <v>564</v>
      </c>
      <c r="C224" s="34">
        <v>10</v>
      </c>
      <c r="D224" s="33" t="s">
        <v>13910</v>
      </c>
      <c r="E224" s="33" t="s">
        <v>812</v>
      </c>
      <c r="F224" s="35">
        <v>40151601</v>
      </c>
      <c r="G224" s="33" t="s">
        <v>15072</v>
      </c>
      <c r="H224" s="33">
        <v>4</v>
      </c>
      <c r="I224" s="33">
        <v>7</v>
      </c>
      <c r="J224" s="36">
        <v>1</v>
      </c>
      <c r="K224" s="37">
        <v>488253</v>
      </c>
      <c r="L224" s="38" t="s">
        <v>15</v>
      </c>
      <c r="M224" s="38" t="s">
        <v>13</v>
      </c>
    </row>
    <row r="225" spans="1:13" s="39" customFormat="1" ht="12.75" x14ac:dyDescent="0.2">
      <c r="A225" s="33" t="s">
        <v>17</v>
      </c>
      <c r="B225" s="33" t="s">
        <v>565</v>
      </c>
      <c r="C225" s="34">
        <v>10</v>
      </c>
      <c r="D225" s="33" t="s">
        <v>81</v>
      </c>
      <c r="E225" s="33" t="s">
        <v>813</v>
      </c>
      <c r="F225" s="35">
        <v>40151506</v>
      </c>
      <c r="G225" s="33" t="s">
        <v>466</v>
      </c>
      <c r="H225" s="33">
        <v>3</v>
      </c>
      <c r="I225" s="33">
        <v>6</v>
      </c>
      <c r="J225" s="36">
        <v>1</v>
      </c>
      <c r="K225" s="37">
        <v>218000</v>
      </c>
      <c r="L225" s="38" t="s">
        <v>15</v>
      </c>
      <c r="M225" s="38" t="s">
        <v>13</v>
      </c>
    </row>
    <row r="226" spans="1:13" s="39" customFormat="1" ht="12.75" x14ac:dyDescent="0.2">
      <c r="A226" s="33" t="s">
        <v>17</v>
      </c>
      <c r="B226" s="33" t="s">
        <v>566</v>
      </c>
      <c r="C226" s="34">
        <v>10</v>
      </c>
      <c r="D226" s="33" t="s">
        <v>82</v>
      </c>
      <c r="E226" s="33" t="s">
        <v>814</v>
      </c>
      <c r="F226" s="35">
        <v>27112000</v>
      </c>
      <c r="G226" s="33" t="s">
        <v>15071</v>
      </c>
      <c r="H226" s="33">
        <v>2</v>
      </c>
      <c r="I226" s="33">
        <v>4</v>
      </c>
      <c r="J226" s="36">
        <v>5</v>
      </c>
      <c r="K226" s="37">
        <v>4500002</v>
      </c>
      <c r="L226" s="38" t="s">
        <v>15</v>
      </c>
      <c r="M226" s="38" t="s">
        <v>13</v>
      </c>
    </row>
    <row r="227" spans="1:13" s="39" customFormat="1" ht="12.75" x14ac:dyDescent="0.2">
      <c r="A227" s="33" t="s">
        <v>17</v>
      </c>
      <c r="B227" s="33" t="s">
        <v>566</v>
      </c>
      <c r="C227" s="34">
        <v>10</v>
      </c>
      <c r="D227" s="33" t="s">
        <v>82</v>
      </c>
      <c r="E227" s="33" t="s">
        <v>815</v>
      </c>
      <c r="F227" s="35">
        <v>40101701</v>
      </c>
      <c r="G227" s="33" t="s">
        <v>15071</v>
      </c>
      <c r="H227" s="33">
        <v>4</v>
      </c>
      <c r="I227" s="33">
        <v>4</v>
      </c>
      <c r="J227" s="36">
        <v>3</v>
      </c>
      <c r="K227" s="37">
        <v>2700000</v>
      </c>
      <c r="L227" s="38" t="s">
        <v>15</v>
      </c>
      <c r="M227" s="38" t="s">
        <v>13</v>
      </c>
    </row>
    <row r="228" spans="1:13" s="39" customFormat="1" ht="12.75" x14ac:dyDescent="0.2">
      <c r="A228" s="33" t="s">
        <v>17</v>
      </c>
      <c r="B228" s="33" t="s">
        <v>566</v>
      </c>
      <c r="C228" s="34">
        <v>10</v>
      </c>
      <c r="D228" s="33" t="s">
        <v>82</v>
      </c>
      <c r="E228" s="33" t="s">
        <v>816</v>
      </c>
      <c r="F228" s="35">
        <v>40101701</v>
      </c>
      <c r="G228" s="33" t="s">
        <v>15071</v>
      </c>
      <c r="H228" s="33">
        <v>4</v>
      </c>
      <c r="I228" s="33">
        <v>4</v>
      </c>
      <c r="J228" s="36">
        <v>10</v>
      </c>
      <c r="K228" s="37">
        <v>13500000</v>
      </c>
      <c r="L228" s="38" t="s">
        <v>15</v>
      </c>
      <c r="M228" s="38" t="s">
        <v>13</v>
      </c>
    </row>
    <row r="229" spans="1:13" s="39" customFormat="1" ht="12.75" x14ac:dyDescent="0.2">
      <c r="A229" s="33" t="s">
        <v>17</v>
      </c>
      <c r="B229" s="33" t="s">
        <v>566</v>
      </c>
      <c r="C229" s="34">
        <v>10</v>
      </c>
      <c r="D229" s="33" t="s">
        <v>82</v>
      </c>
      <c r="E229" s="33" t="s">
        <v>817</v>
      </c>
      <c r="F229" s="35">
        <v>40101701</v>
      </c>
      <c r="G229" s="33" t="s">
        <v>15071</v>
      </c>
      <c r="H229" s="33">
        <v>4</v>
      </c>
      <c r="I229" s="33">
        <v>4</v>
      </c>
      <c r="J229" s="36">
        <v>1</v>
      </c>
      <c r="K229" s="37">
        <v>1845000</v>
      </c>
      <c r="L229" s="38" t="s">
        <v>15</v>
      </c>
      <c r="M229" s="38" t="s">
        <v>13</v>
      </c>
    </row>
    <row r="230" spans="1:13" s="39" customFormat="1" ht="12.75" x14ac:dyDescent="0.2">
      <c r="A230" s="33" t="s">
        <v>17</v>
      </c>
      <c r="B230" s="33" t="s">
        <v>566</v>
      </c>
      <c r="C230" s="34">
        <v>10</v>
      </c>
      <c r="D230" s="33" t="s">
        <v>82</v>
      </c>
      <c r="E230" s="33" t="s">
        <v>817</v>
      </c>
      <c r="F230" s="35">
        <v>40101701</v>
      </c>
      <c r="G230" s="33" t="s">
        <v>15071</v>
      </c>
      <c r="H230" s="33">
        <v>4</v>
      </c>
      <c r="I230" s="33">
        <v>4</v>
      </c>
      <c r="J230" s="36">
        <v>3</v>
      </c>
      <c r="K230" s="37">
        <v>5535000</v>
      </c>
      <c r="L230" s="38" t="s">
        <v>15</v>
      </c>
      <c r="M230" s="38" t="s">
        <v>13</v>
      </c>
    </row>
    <row r="231" spans="1:13" s="39" customFormat="1" ht="12.75" x14ac:dyDescent="0.2">
      <c r="A231" s="33" t="s">
        <v>17</v>
      </c>
      <c r="B231" s="33" t="s">
        <v>566</v>
      </c>
      <c r="C231" s="34">
        <v>10</v>
      </c>
      <c r="D231" s="33" t="s">
        <v>82</v>
      </c>
      <c r="E231" s="33" t="s">
        <v>818</v>
      </c>
      <c r="F231" s="35">
        <v>47111501</v>
      </c>
      <c r="G231" s="33" t="s">
        <v>15071</v>
      </c>
      <c r="H231" s="33">
        <v>4</v>
      </c>
      <c r="I231" s="33">
        <v>4</v>
      </c>
      <c r="J231" s="36">
        <v>1</v>
      </c>
      <c r="K231" s="37">
        <v>2660000</v>
      </c>
      <c r="L231" s="38" t="s">
        <v>15</v>
      </c>
      <c r="M231" s="38" t="s">
        <v>13</v>
      </c>
    </row>
    <row r="232" spans="1:13" s="39" customFormat="1" ht="12.75" x14ac:dyDescent="0.2">
      <c r="A232" s="33" t="s">
        <v>17</v>
      </c>
      <c r="B232" s="33" t="s">
        <v>566</v>
      </c>
      <c r="C232" s="34">
        <v>10</v>
      </c>
      <c r="D232" s="33" t="s">
        <v>82</v>
      </c>
      <c r="E232" s="33" t="s">
        <v>819</v>
      </c>
      <c r="F232" s="35">
        <v>47111501</v>
      </c>
      <c r="G232" s="33" t="s">
        <v>15071</v>
      </c>
      <c r="H232" s="33">
        <v>4</v>
      </c>
      <c r="I232" s="33">
        <v>4</v>
      </c>
      <c r="J232" s="36">
        <v>1</v>
      </c>
      <c r="K232" s="37">
        <v>3300000</v>
      </c>
      <c r="L232" s="38" t="s">
        <v>15</v>
      </c>
      <c r="M232" s="38" t="s">
        <v>13</v>
      </c>
    </row>
    <row r="233" spans="1:13" s="39" customFormat="1" ht="12.75" x14ac:dyDescent="0.2">
      <c r="A233" s="33" t="s">
        <v>17</v>
      </c>
      <c r="B233" s="33" t="s">
        <v>566</v>
      </c>
      <c r="C233" s="34">
        <v>10</v>
      </c>
      <c r="D233" s="33" t="s">
        <v>82</v>
      </c>
      <c r="E233" s="33" t="s">
        <v>820</v>
      </c>
      <c r="F233" s="35">
        <v>41113601</v>
      </c>
      <c r="G233" s="33" t="s">
        <v>466</v>
      </c>
      <c r="H233" s="33">
        <v>3</v>
      </c>
      <c r="I233" s="33">
        <v>6</v>
      </c>
      <c r="J233" s="36">
        <v>1</v>
      </c>
      <c r="K233" s="37">
        <v>78156</v>
      </c>
      <c r="L233" s="38" t="s">
        <v>15</v>
      </c>
      <c r="M233" s="38" t="s">
        <v>13</v>
      </c>
    </row>
    <row r="234" spans="1:13" s="39" customFormat="1" ht="12.75" x14ac:dyDescent="0.2">
      <c r="A234" s="33" t="s">
        <v>17</v>
      </c>
      <c r="B234" s="33" t="s">
        <v>566</v>
      </c>
      <c r="C234" s="34">
        <v>10</v>
      </c>
      <c r="D234" s="33" t="s">
        <v>82</v>
      </c>
      <c r="E234" s="33" t="s">
        <v>821</v>
      </c>
      <c r="F234" s="35">
        <v>41111509</v>
      </c>
      <c r="G234" s="33" t="s">
        <v>466</v>
      </c>
      <c r="H234" s="33">
        <v>3</v>
      </c>
      <c r="I234" s="33">
        <v>6</v>
      </c>
      <c r="J234" s="36">
        <v>1</v>
      </c>
      <c r="K234" s="37">
        <v>620000</v>
      </c>
      <c r="L234" s="38" t="s">
        <v>15</v>
      </c>
      <c r="M234" s="38" t="s">
        <v>13</v>
      </c>
    </row>
    <row r="235" spans="1:13" s="39" customFormat="1" ht="12.75" x14ac:dyDescent="0.2">
      <c r="A235" s="33" t="s">
        <v>17</v>
      </c>
      <c r="B235" s="33" t="s">
        <v>566</v>
      </c>
      <c r="C235" s="34">
        <v>10</v>
      </c>
      <c r="D235" s="33" t="s">
        <v>82</v>
      </c>
      <c r="E235" s="33" t="s">
        <v>822</v>
      </c>
      <c r="F235" s="35">
        <v>22101501</v>
      </c>
      <c r="G235" s="33" t="s">
        <v>466</v>
      </c>
      <c r="H235" s="33">
        <v>3</v>
      </c>
      <c r="I235" s="33">
        <v>6</v>
      </c>
      <c r="J235" s="36">
        <v>1</v>
      </c>
      <c r="K235" s="37">
        <v>17000000</v>
      </c>
      <c r="L235" s="38" t="s">
        <v>15</v>
      </c>
      <c r="M235" s="38" t="s">
        <v>13</v>
      </c>
    </row>
    <row r="236" spans="1:13" s="39" customFormat="1" ht="12.75" x14ac:dyDescent="0.2">
      <c r="A236" s="33" t="s">
        <v>17</v>
      </c>
      <c r="B236" s="33" t="s">
        <v>566</v>
      </c>
      <c r="C236" s="34">
        <v>10</v>
      </c>
      <c r="D236" s="33" t="s">
        <v>82</v>
      </c>
      <c r="E236" s="33" t="s">
        <v>823</v>
      </c>
      <c r="F236" s="35">
        <v>23281703</v>
      </c>
      <c r="G236" s="33" t="s">
        <v>466</v>
      </c>
      <c r="H236" s="33">
        <v>3</v>
      </c>
      <c r="I236" s="33">
        <v>6</v>
      </c>
      <c r="J236" s="36">
        <v>1</v>
      </c>
      <c r="K236" s="37">
        <v>7000000</v>
      </c>
      <c r="L236" s="38" t="s">
        <v>15</v>
      </c>
      <c r="M236" s="38" t="s">
        <v>13</v>
      </c>
    </row>
    <row r="237" spans="1:13" s="39" customFormat="1" ht="12.75" x14ac:dyDescent="0.2">
      <c r="A237" s="33" t="s">
        <v>17</v>
      </c>
      <c r="B237" s="33" t="s">
        <v>566</v>
      </c>
      <c r="C237" s="34">
        <v>10</v>
      </c>
      <c r="D237" s="33" t="s">
        <v>82</v>
      </c>
      <c r="E237" s="33" t="s">
        <v>824</v>
      </c>
      <c r="F237" s="35">
        <v>27112105</v>
      </c>
      <c r="G237" s="33" t="s">
        <v>466</v>
      </c>
      <c r="H237" s="33">
        <v>3</v>
      </c>
      <c r="I237" s="33">
        <v>6</v>
      </c>
      <c r="J237" s="36">
        <v>1</v>
      </c>
      <c r="K237" s="37">
        <v>2000000</v>
      </c>
      <c r="L237" s="38" t="s">
        <v>15</v>
      </c>
      <c r="M237" s="38" t="s">
        <v>13</v>
      </c>
    </row>
    <row r="238" spans="1:13" s="39" customFormat="1" ht="12.75" x14ac:dyDescent="0.2">
      <c r="A238" s="33" t="s">
        <v>17</v>
      </c>
      <c r="B238" s="33" t="s">
        <v>566</v>
      </c>
      <c r="C238" s="34">
        <v>10</v>
      </c>
      <c r="D238" s="33" t="s">
        <v>82</v>
      </c>
      <c r="E238" s="33" t="s">
        <v>825</v>
      </c>
      <c r="F238" s="35">
        <v>26101766</v>
      </c>
      <c r="G238" s="33" t="s">
        <v>466</v>
      </c>
      <c r="H238" s="33">
        <v>3</v>
      </c>
      <c r="I238" s="33">
        <v>6</v>
      </c>
      <c r="J238" s="36">
        <v>1</v>
      </c>
      <c r="K238" s="37">
        <v>2000000</v>
      </c>
      <c r="L238" s="38" t="s">
        <v>15</v>
      </c>
      <c r="M238" s="38" t="s">
        <v>13</v>
      </c>
    </row>
    <row r="239" spans="1:13" s="39" customFormat="1" ht="12.75" x14ac:dyDescent="0.2">
      <c r="A239" s="33" t="s">
        <v>17</v>
      </c>
      <c r="B239" s="33" t="s">
        <v>566</v>
      </c>
      <c r="C239" s="34">
        <v>10</v>
      </c>
      <c r="D239" s="33" t="s">
        <v>82</v>
      </c>
      <c r="E239" s="33" t="s">
        <v>826</v>
      </c>
      <c r="F239" s="35">
        <v>26101766</v>
      </c>
      <c r="G239" s="33" t="s">
        <v>466</v>
      </c>
      <c r="H239" s="33">
        <v>3</v>
      </c>
      <c r="I239" s="33">
        <v>6</v>
      </c>
      <c r="J239" s="36">
        <v>4</v>
      </c>
      <c r="K239" s="37">
        <v>374848</v>
      </c>
      <c r="L239" s="38" t="s">
        <v>15</v>
      </c>
      <c r="M239" s="38" t="s">
        <v>13</v>
      </c>
    </row>
    <row r="240" spans="1:13" s="39" customFormat="1" ht="12.75" x14ac:dyDescent="0.2">
      <c r="A240" s="33" t="s">
        <v>17</v>
      </c>
      <c r="B240" s="33" t="s">
        <v>566</v>
      </c>
      <c r="C240" s="34">
        <v>10</v>
      </c>
      <c r="D240" s="33" t="s">
        <v>82</v>
      </c>
      <c r="E240" s="33" t="s">
        <v>827</v>
      </c>
      <c r="F240" s="35">
        <v>47121600</v>
      </c>
      <c r="G240" s="33" t="s">
        <v>466</v>
      </c>
      <c r="H240" s="33">
        <v>3</v>
      </c>
      <c r="I240" s="33">
        <v>6</v>
      </c>
      <c r="J240" s="36">
        <v>1</v>
      </c>
      <c r="K240" s="37">
        <v>920000</v>
      </c>
      <c r="L240" s="38" t="s">
        <v>15</v>
      </c>
      <c r="M240" s="38" t="s">
        <v>13</v>
      </c>
    </row>
    <row r="241" spans="1:13" s="39" customFormat="1" ht="12.75" x14ac:dyDescent="0.2">
      <c r="A241" s="33" t="s">
        <v>17</v>
      </c>
      <c r="B241" s="33" t="s">
        <v>566</v>
      </c>
      <c r="C241" s="34">
        <v>10</v>
      </c>
      <c r="D241" s="33" t="s">
        <v>82</v>
      </c>
      <c r="E241" s="33" t="s">
        <v>828</v>
      </c>
      <c r="F241" s="35">
        <v>30191501</v>
      </c>
      <c r="G241" s="33" t="s">
        <v>15072</v>
      </c>
      <c r="H241" s="33">
        <v>4</v>
      </c>
      <c r="I241" s="33">
        <v>7</v>
      </c>
      <c r="J241" s="36">
        <v>1</v>
      </c>
      <c r="K241" s="37">
        <v>312510</v>
      </c>
      <c r="L241" s="38" t="s">
        <v>15</v>
      </c>
      <c r="M241" s="38" t="s">
        <v>13</v>
      </c>
    </row>
    <row r="242" spans="1:13" s="39" customFormat="1" ht="12.75" x14ac:dyDescent="0.2">
      <c r="A242" s="33" t="s">
        <v>17</v>
      </c>
      <c r="B242" s="33" t="s">
        <v>566</v>
      </c>
      <c r="C242" s="34">
        <v>10</v>
      </c>
      <c r="D242" s="33" t="s">
        <v>82</v>
      </c>
      <c r="E242" s="33" t="s">
        <v>829</v>
      </c>
      <c r="F242" s="35">
        <v>30191501</v>
      </c>
      <c r="G242" s="33" t="s">
        <v>15072</v>
      </c>
      <c r="H242" s="33">
        <v>4</v>
      </c>
      <c r="I242" s="33">
        <v>7</v>
      </c>
      <c r="J242" s="36">
        <v>1</v>
      </c>
      <c r="K242" s="37">
        <v>245253</v>
      </c>
      <c r="L242" s="38" t="s">
        <v>15</v>
      </c>
      <c r="M242" s="38" t="s">
        <v>13</v>
      </c>
    </row>
    <row r="243" spans="1:13" s="39" customFormat="1" ht="12.75" x14ac:dyDescent="0.2">
      <c r="A243" s="33" t="s">
        <v>17</v>
      </c>
      <c r="B243" s="33" t="s">
        <v>566</v>
      </c>
      <c r="C243" s="34">
        <v>10</v>
      </c>
      <c r="D243" s="33" t="s">
        <v>82</v>
      </c>
      <c r="E243" s="33" t="s">
        <v>830</v>
      </c>
      <c r="F243" s="35">
        <v>30191501</v>
      </c>
      <c r="G243" s="33" t="s">
        <v>15072</v>
      </c>
      <c r="H243" s="33">
        <v>4</v>
      </c>
      <c r="I243" s="33">
        <v>7</v>
      </c>
      <c r="J243" s="36">
        <v>1</v>
      </c>
      <c r="K243" s="37">
        <v>196377</v>
      </c>
      <c r="L243" s="38" t="s">
        <v>15</v>
      </c>
      <c r="M243" s="38" t="s">
        <v>13</v>
      </c>
    </row>
    <row r="244" spans="1:13" s="39" customFormat="1" ht="12.75" x14ac:dyDescent="0.2">
      <c r="A244" s="33" t="s">
        <v>17</v>
      </c>
      <c r="B244" s="33" t="s">
        <v>566</v>
      </c>
      <c r="C244" s="34">
        <v>10</v>
      </c>
      <c r="D244" s="33" t="s">
        <v>82</v>
      </c>
      <c r="E244" s="33" t="s">
        <v>831</v>
      </c>
      <c r="F244" s="35">
        <v>30191501</v>
      </c>
      <c r="G244" s="33" t="s">
        <v>15072</v>
      </c>
      <c r="H244" s="33">
        <v>4</v>
      </c>
      <c r="I244" s="33">
        <v>7</v>
      </c>
      <c r="J244" s="36">
        <v>1</v>
      </c>
      <c r="K244" s="37">
        <v>199127</v>
      </c>
      <c r="L244" s="38" t="s">
        <v>15</v>
      </c>
      <c r="M244" s="38" t="s">
        <v>13</v>
      </c>
    </row>
    <row r="245" spans="1:13" s="39" customFormat="1" ht="12.75" x14ac:dyDescent="0.2">
      <c r="A245" s="33" t="s">
        <v>17</v>
      </c>
      <c r="B245" s="33" t="s">
        <v>566</v>
      </c>
      <c r="C245" s="34">
        <v>10</v>
      </c>
      <c r="D245" s="33" t="s">
        <v>82</v>
      </c>
      <c r="E245" s="33" t="s">
        <v>832</v>
      </c>
      <c r="F245" s="35">
        <v>24101905</v>
      </c>
      <c r="G245" s="33" t="s">
        <v>15072</v>
      </c>
      <c r="H245" s="33">
        <v>4</v>
      </c>
      <c r="I245" s="33">
        <v>7</v>
      </c>
      <c r="J245" s="36">
        <v>4</v>
      </c>
      <c r="K245" s="37">
        <v>2691984</v>
      </c>
      <c r="L245" s="38" t="s">
        <v>15</v>
      </c>
      <c r="M245" s="38" t="s">
        <v>13</v>
      </c>
    </row>
    <row r="246" spans="1:13" s="39" customFormat="1" ht="12.75" x14ac:dyDescent="0.2">
      <c r="A246" s="33" t="s">
        <v>17</v>
      </c>
      <c r="B246" s="33" t="s">
        <v>566</v>
      </c>
      <c r="C246" s="34">
        <v>10</v>
      </c>
      <c r="D246" s="33" t="s">
        <v>82</v>
      </c>
      <c r="E246" s="33" t="s">
        <v>833</v>
      </c>
      <c r="F246" s="35">
        <v>47121805</v>
      </c>
      <c r="G246" s="33" t="s">
        <v>15071</v>
      </c>
      <c r="H246" s="33">
        <v>4</v>
      </c>
      <c r="I246" s="33">
        <v>4</v>
      </c>
      <c r="J246" s="36">
        <v>2</v>
      </c>
      <c r="K246" s="37">
        <v>5320000</v>
      </c>
      <c r="L246" s="38" t="s">
        <v>15</v>
      </c>
      <c r="M246" s="38" t="s">
        <v>13</v>
      </c>
    </row>
    <row r="247" spans="1:13" s="39" customFormat="1" ht="12.75" x14ac:dyDescent="0.2">
      <c r="A247" s="33" t="s">
        <v>17</v>
      </c>
      <c r="B247" s="33" t="s">
        <v>566</v>
      </c>
      <c r="C247" s="34">
        <v>10</v>
      </c>
      <c r="D247" s="33" t="s">
        <v>82</v>
      </c>
      <c r="E247" s="33" t="s">
        <v>834</v>
      </c>
      <c r="F247" s="35">
        <v>52141601</v>
      </c>
      <c r="G247" s="33" t="s">
        <v>15071</v>
      </c>
      <c r="H247" s="33">
        <v>4</v>
      </c>
      <c r="I247" s="33">
        <v>4</v>
      </c>
      <c r="J247" s="36">
        <v>3</v>
      </c>
      <c r="K247" s="37">
        <v>9720000</v>
      </c>
      <c r="L247" s="38" t="s">
        <v>15</v>
      </c>
      <c r="M247" s="38" t="s">
        <v>13</v>
      </c>
    </row>
    <row r="248" spans="1:13" s="39" customFormat="1" ht="12.75" x14ac:dyDescent="0.2">
      <c r="A248" s="33" t="s">
        <v>17</v>
      </c>
      <c r="B248" s="33" t="s">
        <v>566</v>
      </c>
      <c r="C248" s="34">
        <v>16</v>
      </c>
      <c r="D248" s="33" t="s">
        <v>82</v>
      </c>
      <c r="E248" s="33" t="s">
        <v>835</v>
      </c>
      <c r="F248" s="35">
        <v>46101504</v>
      </c>
      <c r="G248" s="33" t="s">
        <v>15071</v>
      </c>
      <c r="H248" s="33">
        <v>7</v>
      </c>
      <c r="I248" s="33">
        <v>5</v>
      </c>
      <c r="J248" s="36">
        <v>1</v>
      </c>
      <c r="K248" s="37">
        <v>650000</v>
      </c>
      <c r="L248" s="38" t="s">
        <v>15</v>
      </c>
      <c r="M248" s="38" t="s">
        <v>13</v>
      </c>
    </row>
    <row r="249" spans="1:13" s="39" customFormat="1" ht="12.75" x14ac:dyDescent="0.2">
      <c r="A249" s="33" t="s">
        <v>17</v>
      </c>
      <c r="B249" s="33" t="s">
        <v>566</v>
      </c>
      <c r="C249" s="34">
        <v>16</v>
      </c>
      <c r="D249" s="33" t="s">
        <v>82</v>
      </c>
      <c r="E249" s="33" t="s">
        <v>836</v>
      </c>
      <c r="F249" s="35">
        <v>46101504</v>
      </c>
      <c r="G249" s="33" t="s">
        <v>15071</v>
      </c>
      <c r="H249" s="33">
        <v>7</v>
      </c>
      <c r="I249" s="33">
        <v>5</v>
      </c>
      <c r="J249" s="36">
        <v>1</v>
      </c>
      <c r="K249" s="37">
        <v>1200000</v>
      </c>
      <c r="L249" s="38" t="s">
        <v>15</v>
      </c>
      <c r="M249" s="38" t="s">
        <v>13</v>
      </c>
    </row>
    <row r="250" spans="1:13" s="39" customFormat="1" ht="12.75" x14ac:dyDescent="0.2">
      <c r="A250" s="33" t="s">
        <v>17</v>
      </c>
      <c r="B250" s="33" t="s">
        <v>566</v>
      </c>
      <c r="C250" s="34">
        <v>10</v>
      </c>
      <c r="D250" s="33" t="s">
        <v>82</v>
      </c>
      <c r="E250" s="33" t="s">
        <v>837</v>
      </c>
      <c r="F250" s="35">
        <v>26111704</v>
      </c>
      <c r="G250" s="33" t="s">
        <v>466</v>
      </c>
      <c r="H250" s="33">
        <v>4</v>
      </c>
      <c r="I250" s="33">
        <v>6</v>
      </c>
      <c r="J250" s="36">
        <v>3</v>
      </c>
      <c r="K250" s="37">
        <v>891000</v>
      </c>
      <c r="L250" s="38" t="s">
        <v>15</v>
      </c>
      <c r="M250" s="38" t="s">
        <v>13</v>
      </c>
    </row>
    <row r="251" spans="1:13" s="39" customFormat="1" ht="12.75" x14ac:dyDescent="0.2">
      <c r="A251" s="33" t="s">
        <v>17</v>
      </c>
      <c r="B251" s="33" t="s">
        <v>566</v>
      </c>
      <c r="C251" s="34">
        <v>10</v>
      </c>
      <c r="D251" s="33" t="s">
        <v>82</v>
      </c>
      <c r="E251" s="33" t="s">
        <v>838</v>
      </c>
      <c r="F251" s="35">
        <v>25173900</v>
      </c>
      <c r="G251" s="33" t="s">
        <v>466</v>
      </c>
      <c r="H251" s="33">
        <v>4</v>
      </c>
      <c r="I251" s="33">
        <v>6</v>
      </c>
      <c r="J251" s="36">
        <v>5</v>
      </c>
      <c r="K251" s="37">
        <v>981000</v>
      </c>
      <c r="L251" s="38" t="s">
        <v>15</v>
      </c>
      <c r="M251" s="38" t="s">
        <v>13</v>
      </c>
    </row>
    <row r="252" spans="1:13" s="39" customFormat="1" ht="12.75" x14ac:dyDescent="0.2">
      <c r="A252" s="33" t="s">
        <v>17</v>
      </c>
      <c r="B252" s="33" t="s">
        <v>566</v>
      </c>
      <c r="C252" s="34">
        <v>10</v>
      </c>
      <c r="D252" s="33" t="s">
        <v>82</v>
      </c>
      <c r="E252" s="33" t="s">
        <v>839</v>
      </c>
      <c r="F252" s="35">
        <v>22101501</v>
      </c>
      <c r="G252" s="33" t="s">
        <v>466</v>
      </c>
      <c r="H252" s="33">
        <v>4</v>
      </c>
      <c r="I252" s="33">
        <v>6</v>
      </c>
      <c r="J252" s="36">
        <v>2</v>
      </c>
      <c r="K252" s="37">
        <v>2836800</v>
      </c>
      <c r="L252" s="38" t="s">
        <v>15</v>
      </c>
      <c r="M252" s="38" t="s">
        <v>13</v>
      </c>
    </row>
    <row r="253" spans="1:13" s="39" customFormat="1" ht="12.75" x14ac:dyDescent="0.2">
      <c r="A253" s="33" t="s">
        <v>17</v>
      </c>
      <c r="B253" s="33" t="s">
        <v>566</v>
      </c>
      <c r="C253" s="34">
        <v>10</v>
      </c>
      <c r="D253" s="33" t="s">
        <v>82</v>
      </c>
      <c r="E253" s="33" t="s">
        <v>840</v>
      </c>
      <c r="F253" s="35">
        <v>22101501</v>
      </c>
      <c r="G253" s="33" t="s">
        <v>466</v>
      </c>
      <c r="H253" s="33">
        <v>4</v>
      </c>
      <c r="I253" s="33">
        <v>6</v>
      </c>
      <c r="J253" s="36">
        <v>2</v>
      </c>
      <c r="K253" s="37">
        <v>1260000</v>
      </c>
      <c r="L253" s="38" t="s">
        <v>15</v>
      </c>
      <c r="M253" s="38" t="s">
        <v>13</v>
      </c>
    </row>
    <row r="254" spans="1:13" s="39" customFormat="1" ht="12.75" x14ac:dyDescent="0.2">
      <c r="A254" s="33" t="s">
        <v>17</v>
      </c>
      <c r="B254" s="33" t="s">
        <v>566</v>
      </c>
      <c r="C254" s="34">
        <v>10</v>
      </c>
      <c r="D254" s="33" t="s">
        <v>82</v>
      </c>
      <c r="E254" s="33" t="s">
        <v>841</v>
      </c>
      <c r="F254" s="35">
        <v>26111704</v>
      </c>
      <c r="G254" s="33" t="s">
        <v>466</v>
      </c>
      <c r="H254" s="33">
        <v>4</v>
      </c>
      <c r="I254" s="33">
        <v>6</v>
      </c>
      <c r="J254" s="36">
        <v>2</v>
      </c>
      <c r="K254" s="37">
        <v>388000</v>
      </c>
      <c r="L254" s="38" t="s">
        <v>15</v>
      </c>
      <c r="M254" s="38" t="s">
        <v>13</v>
      </c>
    </row>
    <row r="255" spans="1:13" s="39" customFormat="1" ht="12.75" x14ac:dyDescent="0.2">
      <c r="A255" s="33" t="s">
        <v>17</v>
      </c>
      <c r="B255" s="33" t="s">
        <v>566</v>
      </c>
      <c r="C255" s="34">
        <v>10</v>
      </c>
      <c r="D255" s="33" t="s">
        <v>82</v>
      </c>
      <c r="E255" s="33" t="s">
        <v>842</v>
      </c>
      <c r="F255" s="35">
        <v>26111704</v>
      </c>
      <c r="G255" s="33" t="s">
        <v>466</v>
      </c>
      <c r="H255" s="33">
        <v>4</v>
      </c>
      <c r="I255" s="33">
        <v>6</v>
      </c>
      <c r="J255" s="36">
        <v>2</v>
      </c>
      <c r="K255" s="37">
        <v>1340000</v>
      </c>
      <c r="L255" s="38" t="s">
        <v>15</v>
      </c>
      <c r="M255" s="38" t="s">
        <v>13</v>
      </c>
    </row>
    <row r="256" spans="1:13" s="39" customFormat="1" ht="12.75" x14ac:dyDescent="0.2">
      <c r="A256" s="33" t="s">
        <v>17</v>
      </c>
      <c r="B256" s="33" t="s">
        <v>566</v>
      </c>
      <c r="C256" s="34">
        <v>10</v>
      </c>
      <c r="D256" s="33" t="s">
        <v>82</v>
      </c>
      <c r="E256" s="33" t="s">
        <v>843</v>
      </c>
      <c r="F256" s="35">
        <v>52141601</v>
      </c>
      <c r="G256" s="33" t="s">
        <v>15071</v>
      </c>
      <c r="H256" s="33">
        <v>7</v>
      </c>
      <c r="I256" s="33">
        <v>5</v>
      </c>
      <c r="J256" s="36">
        <v>1</v>
      </c>
      <c r="K256" s="37">
        <v>3240000</v>
      </c>
      <c r="L256" s="38" t="s">
        <v>15</v>
      </c>
      <c r="M256" s="38" t="s">
        <v>13</v>
      </c>
    </row>
    <row r="257" spans="1:13" s="39" customFormat="1" ht="12.75" x14ac:dyDescent="0.2">
      <c r="A257" s="33" t="s">
        <v>17</v>
      </c>
      <c r="B257" s="33" t="s">
        <v>566</v>
      </c>
      <c r="C257" s="34">
        <v>10</v>
      </c>
      <c r="D257" s="33" t="s">
        <v>82</v>
      </c>
      <c r="E257" s="33" t="s">
        <v>844</v>
      </c>
      <c r="F257" s="35">
        <v>52141602</v>
      </c>
      <c r="G257" s="33" t="s">
        <v>15071</v>
      </c>
      <c r="H257" s="33">
        <v>7</v>
      </c>
      <c r="I257" s="33">
        <v>5</v>
      </c>
      <c r="J257" s="36">
        <v>1</v>
      </c>
      <c r="K257" s="37">
        <v>3200000</v>
      </c>
      <c r="L257" s="38" t="s">
        <v>15</v>
      </c>
      <c r="M257" s="38" t="s">
        <v>13</v>
      </c>
    </row>
    <row r="258" spans="1:13" s="39" customFormat="1" ht="12.75" x14ac:dyDescent="0.2">
      <c r="A258" s="33" t="s">
        <v>17</v>
      </c>
      <c r="B258" s="33" t="s">
        <v>566</v>
      </c>
      <c r="C258" s="34">
        <v>10</v>
      </c>
      <c r="D258" s="33" t="s">
        <v>82</v>
      </c>
      <c r="E258" s="33" t="s">
        <v>845</v>
      </c>
      <c r="F258" s="35">
        <v>24101507</v>
      </c>
      <c r="G258" s="33" t="s">
        <v>466</v>
      </c>
      <c r="H258" s="33">
        <v>7</v>
      </c>
      <c r="I258" s="33">
        <v>5</v>
      </c>
      <c r="J258" s="36">
        <v>5</v>
      </c>
      <c r="K258" s="37">
        <v>945735</v>
      </c>
      <c r="L258" s="38" t="s">
        <v>15</v>
      </c>
      <c r="M258" s="38" t="s">
        <v>13</v>
      </c>
    </row>
    <row r="259" spans="1:13" s="39" customFormat="1" ht="12.75" x14ac:dyDescent="0.2">
      <c r="A259" s="33" t="s">
        <v>17</v>
      </c>
      <c r="B259" s="33" t="s">
        <v>566</v>
      </c>
      <c r="C259" s="34">
        <v>10</v>
      </c>
      <c r="D259" s="33" t="s">
        <v>82</v>
      </c>
      <c r="E259" s="33" t="s">
        <v>846</v>
      </c>
      <c r="F259" s="35">
        <v>47111502</v>
      </c>
      <c r="G259" s="33" t="s">
        <v>15072</v>
      </c>
      <c r="H259" s="33">
        <v>7</v>
      </c>
      <c r="I259" s="33">
        <v>8</v>
      </c>
      <c r="J259" s="36">
        <v>2</v>
      </c>
      <c r="K259" s="37">
        <v>140000000</v>
      </c>
      <c r="L259" s="38" t="s">
        <v>15</v>
      </c>
      <c r="M259" s="38" t="s">
        <v>13</v>
      </c>
    </row>
    <row r="260" spans="1:13" s="39" customFormat="1" ht="12.75" x14ac:dyDescent="0.2">
      <c r="A260" s="33" t="s">
        <v>17</v>
      </c>
      <c r="B260" s="33" t="s">
        <v>566</v>
      </c>
      <c r="C260" s="34">
        <v>10</v>
      </c>
      <c r="D260" s="33" t="s">
        <v>82</v>
      </c>
      <c r="E260" s="33" t="s">
        <v>847</v>
      </c>
      <c r="F260" s="35">
        <v>52141601</v>
      </c>
      <c r="G260" s="33" t="s">
        <v>15072</v>
      </c>
      <c r="H260" s="33">
        <v>7</v>
      </c>
      <c r="I260" s="33">
        <v>8</v>
      </c>
      <c r="J260" s="36">
        <v>2</v>
      </c>
      <c r="K260" s="37">
        <v>11400000</v>
      </c>
      <c r="L260" s="38" t="s">
        <v>15</v>
      </c>
      <c r="M260" s="38" t="s">
        <v>13</v>
      </c>
    </row>
    <row r="261" spans="1:13" s="39" customFormat="1" ht="12.75" x14ac:dyDescent="0.2">
      <c r="A261" s="33" t="s">
        <v>17</v>
      </c>
      <c r="B261" s="33" t="s">
        <v>566</v>
      </c>
      <c r="C261" s="34">
        <v>10</v>
      </c>
      <c r="D261" s="33" t="s">
        <v>82</v>
      </c>
      <c r="E261" s="33" t="s">
        <v>848</v>
      </c>
      <c r="F261" s="35">
        <v>40101701</v>
      </c>
      <c r="G261" s="33" t="s">
        <v>15071</v>
      </c>
      <c r="H261" s="33">
        <v>8</v>
      </c>
      <c r="I261" s="33">
        <v>8</v>
      </c>
      <c r="J261" s="36">
        <v>1</v>
      </c>
      <c r="K261" s="37">
        <v>14890000</v>
      </c>
      <c r="L261" s="38" t="s">
        <v>12</v>
      </c>
      <c r="M261" s="38" t="s">
        <v>13</v>
      </c>
    </row>
    <row r="262" spans="1:13" s="39" customFormat="1" ht="12.75" x14ac:dyDescent="0.2">
      <c r="A262" s="33" t="s">
        <v>17</v>
      </c>
      <c r="B262" s="33" t="s">
        <v>566</v>
      </c>
      <c r="C262" s="34">
        <v>10</v>
      </c>
      <c r="D262" s="33" t="s">
        <v>82</v>
      </c>
      <c r="E262" s="33" t="s">
        <v>771</v>
      </c>
      <c r="F262" s="35">
        <v>0</v>
      </c>
      <c r="G262" s="33" t="s">
        <v>15071</v>
      </c>
      <c r="H262" s="33">
        <v>1</v>
      </c>
      <c r="I262" s="33">
        <v>6</v>
      </c>
      <c r="J262" s="36">
        <v>1</v>
      </c>
      <c r="K262" s="37">
        <v>304265</v>
      </c>
      <c r="L262" s="38" t="s">
        <v>12</v>
      </c>
      <c r="M262" s="38" t="s">
        <v>13</v>
      </c>
    </row>
    <row r="263" spans="1:13" s="39" customFormat="1" ht="12.75" x14ac:dyDescent="0.2">
      <c r="A263" s="33" t="s">
        <v>17</v>
      </c>
      <c r="B263" s="33" t="s">
        <v>566</v>
      </c>
      <c r="C263" s="34">
        <v>16</v>
      </c>
      <c r="D263" s="33" t="s">
        <v>82</v>
      </c>
      <c r="E263" s="33" t="s">
        <v>849</v>
      </c>
      <c r="F263" s="35">
        <v>0</v>
      </c>
      <c r="G263" s="33" t="s">
        <v>15071</v>
      </c>
      <c r="H263" s="33">
        <v>1</v>
      </c>
      <c r="I263" s="33">
        <v>6</v>
      </c>
      <c r="J263" s="36">
        <v>1</v>
      </c>
      <c r="K263" s="37">
        <v>800000</v>
      </c>
      <c r="L263" s="38" t="s">
        <v>12</v>
      </c>
      <c r="M263" s="38" t="s">
        <v>13</v>
      </c>
    </row>
    <row r="264" spans="1:13" s="39" customFormat="1" ht="12.75" x14ac:dyDescent="0.2">
      <c r="A264" s="33" t="s">
        <v>17</v>
      </c>
      <c r="B264" s="33" t="s">
        <v>566</v>
      </c>
      <c r="C264" s="34">
        <v>10</v>
      </c>
      <c r="D264" s="33" t="s">
        <v>82</v>
      </c>
      <c r="E264" s="33" t="s">
        <v>850</v>
      </c>
      <c r="F264" s="35">
        <v>0</v>
      </c>
      <c r="G264" s="33" t="s">
        <v>15071</v>
      </c>
      <c r="H264" s="33">
        <v>1</v>
      </c>
      <c r="I264" s="33">
        <v>6</v>
      </c>
      <c r="J264" s="36">
        <v>1</v>
      </c>
      <c r="K264" s="37">
        <v>200000</v>
      </c>
      <c r="L264" s="38" t="s">
        <v>12</v>
      </c>
      <c r="M264" s="38" t="s">
        <v>13</v>
      </c>
    </row>
    <row r="265" spans="1:13" s="39" customFormat="1" ht="12.75" x14ac:dyDescent="0.2">
      <c r="A265" s="33" t="s">
        <v>17</v>
      </c>
      <c r="B265" s="33" t="s">
        <v>566</v>
      </c>
      <c r="C265" s="34">
        <v>10</v>
      </c>
      <c r="D265" s="33" t="s">
        <v>82</v>
      </c>
      <c r="E265" s="33" t="s">
        <v>851</v>
      </c>
      <c r="F265" s="35">
        <v>0</v>
      </c>
      <c r="G265" s="33" t="s">
        <v>15071</v>
      </c>
      <c r="H265" s="33">
        <v>1</v>
      </c>
      <c r="I265" s="33">
        <v>6</v>
      </c>
      <c r="J265" s="36">
        <v>1</v>
      </c>
      <c r="K265" s="37">
        <v>1770000</v>
      </c>
      <c r="L265" s="38" t="s">
        <v>12</v>
      </c>
      <c r="M265" s="38" t="s">
        <v>13</v>
      </c>
    </row>
    <row r="266" spans="1:13" s="39" customFormat="1" ht="12.75" x14ac:dyDescent="0.2">
      <c r="A266" s="33" t="s">
        <v>17</v>
      </c>
      <c r="B266" s="33" t="s">
        <v>567</v>
      </c>
      <c r="C266" s="34">
        <v>16</v>
      </c>
      <c r="D266" s="33" t="s">
        <v>13911</v>
      </c>
      <c r="E266" s="33" t="s">
        <v>852</v>
      </c>
      <c r="F266" s="35">
        <v>43222631</v>
      </c>
      <c r="G266" s="33" t="s">
        <v>15071</v>
      </c>
      <c r="H266" s="33">
        <v>6</v>
      </c>
      <c r="I266" s="33">
        <v>3</v>
      </c>
      <c r="J266" s="36">
        <v>1</v>
      </c>
      <c r="K266" s="37">
        <v>2903770</v>
      </c>
      <c r="L266" s="38" t="s">
        <v>15</v>
      </c>
      <c r="M266" s="38" t="s">
        <v>13</v>
      </c>
    </row>
    <row r="267" spans="1:13" s="39" customFormat="1" ht="12.75" x14ac:dyDescent="0.2">
      <c r="A267" s="33" t="s">
        <v>17</v>
      </c>
      <c r="B267" s="33" t="s">
        <v>567</v>
      </c>
      <c r="C267" s="34">
        <v>16</v>
      </c>
      <c r="D267" s="33" t="s">
        <v>13911</v>
      </c>
      <c r="E267" s="33" t="s">
        <v>853</v>
      </c>
      <c r="F267" s="35">
        <v>0</v>
      </c>
      <c r="G267" s="33" t="s">
        <v>15071</v>
      </c>
      <c r="H267" s="33">
        <v>1</v>
      </c>
      <c r="I267" s="33">
        <v>6</v>
      </c>
      <c r="J267" s="36">
        <v>1</v>
      </c>
      <c r="K267" s="37">
        <v>1096230</v>
      </c>
      <c r="L267" s="38" t="s">
        <v>12</v>
      </c>
      <c r="M267" s="38" t="s">
        <v>13</v>
      </c>
    </row>
    <row r="268" spans="1:13" s="39" customFormat="1" ht="12.75" x14ac:dyDescent="0.2">
      <c r="A268" s="33" t="s">
        <v>17</v>
      </c>
      <c r="B268" s="33" t="s">
        <v>568</v>
      </c>
      <c r="C268" s="34">
        <v>10</v>
      </c>
      <c r="D268" s="33" t="s">
        <v>83</v>
      </c>
      <c r="E268" s="33" t="s">
        <v>854</v>
      </c>
      <c r="F268" s="35">
        <v>46171506</v>
      </c>
      <c r="G268" s="33" t="s">
        <v>15071</v>
      </c>
      <c r="H268" s="33">
        <v>4</v>
      </c>
      <c r="I268" s="33">
        <v>4</v>
      </c>
      <c r="J268" s="36">
        <v>1</v>
      </c>
      <c r="K268" s="37">
        <v>8437500</v>
      </c>
      <c r="L268" s="38" t="s">
        <v>15</v>
      </c>
      <c r="M268" s="38" t="s">
        <v>13</v>
      </c>
    </row>
    <row r="269" spans="1:13" s="39" customFormat="1" ht="12.75" x14ac:dyDescent="0.2">
      <c r="A269" s="33" t="s">
        <v>17</v>
      </c>
      <c r="B269" s="33" t="s">
        <v>568</v>
      </c>
      <c r="C269" s="34">
        <v>10</v>
      </c>
      <c r="D269" s="33" t="s">
        <v>83</v>
      </c>
      <c r="E269" s="33" t="s">
        <v>855</v>
      </c>
      <c r="F269" s="35">
        <v>46171506</v>
      </c>
      <c r="G269" s="33" t="s">
        <v>15071</v>
      </c>
      <c r="H269" s="33">
        <v>4</v>
      </c>
      <c r="I269" s="33">
        <v>4</v>
      </c>
      <c r="J269" s="36">
        <v>1</v>
      </c>
      <c r="K269" s="37">
        <v>800000</v>
      </c>
      <c r="L269" s="38" t="s">
        <v>15</v>
      </c>
      <c r="M269" s="38" t="s">
        <v>13</v>
      </c>
    </row>
    <row r="270" spans="1:13" s="39" customFormat="1" ht="12.75" x14ac:dyDescent="0.2">
      <c r="A270" s="33" t="s">
        <v>17</v>
      </c>
      <c r="B270" s="33" t="s">
        <v>568</v>
      </c>
      <c r="C270" s="34">
        <v>10</v>
      </c>
      <c r="D270" s="33" t="s">
        <v>83</v>
      </c>
      <c r="E270" s="33" t="s">
        <v>856</v>
      </c>
      <c r="F270" s="35">
        <v>60121301</v>
      </c>
      <c r="G270" s="33" t="s">
        <v>15071</v>
      </c>
      <c r="H270" s="33">
        <v>4</v>
      </c>
      <c r="I270" s="33">
        <v>4</v>
      </c>
      <c r="J270" s="36">
        <v>3</v>
      </c>
      <c r="K270" s="37">
        <v>129091.20000000001</v>
      </c>
      <c r="L270" s="38" t="s">
        <v>15</v>
      </c>
      <c r="M270" s="38" t="s">
        <v>13</v>
      </c>
    </row>
    <row r="271" spans="1:13" s="39" customFormat="1" ht="12.75" x14ac:dyDescent="0.2">
      <c r="A271" s="33" t="s">
        <v>17</v>
      </c>
      <c r="B271" s="33" t="s">
        <v>568</v>
      </c>
      <c r="C271" s="34">
        <v>16</v>
      </c>
      <c r="D271" s="33" t="s">
        <v>83</v>
      </c>
      <c r="E271" s="33" t="s">
        <v>854</v>
      </c>
      <c r="F271" s="35">
        <v>46171506</v>
      </c>
      <c r="G271" s="33" t="s">
        <v>15071</v>
      </c>
      <c r="H271" s="33">
        <v>7</v>
      </c>
      <c r="I271" s="33">
        <v>5</v>
      </c>
      <c r="J271" s="36">
        <v>2</v>
      </c>
      <c r="K271" s="37">
        <v>16875000</v>
      </c>
      <c r="L271" s="38" t="s">
        <v>15</v>
      </c>
      <c r="M271" s="38" t="s">
        <v>13</v>
      </c>
    </row>
    <row r="272" spans="1:13" s="39" customFormat="1" ht="12.75" x14ac:dyDescent="0.2">
      <c r="A272" s="33" t="s">
        <v>17</v>
      </c>
      <c r="B272" s="33" t="s">
        <v>568</v>
      </c>
      <c r="C272" s="34">
        <v>10</v>
      </c>
      <c r="D272" s="33" t="s">
        <v>83</v>
      </c>
      <c r="E272" s="33" t="s">
        <v>635</v>
      </c>
      <c r="F272" s="35">
        <v>0</v>
      </c>
      <c r="G272" s="33" t="s">
        <v>15071</v>
      </c>
      <c r="H272" s="33">
        <v>1</v>
      </c>
      <c r="I272" s="33">
        <v>6</v>
      </c>
      <c r="J272" s="36">
        <v>1</v>
      </c>
      <c r="K272" s="37">
        <v>0.8</v>
      </c>
      <c r="L272" s="38" t="s">
        <v>12</v>
      </c>
      <c r="M272" s="38" t="s">
        <v>13</v>
      </c>
    </row>
    <row r="273" spans="1:13" s="39" customFormat="1" ht="12.75" x14ac:dyDescent="0.2">
      <c r="A273" s="33" t="s">
        <v>17</v>
      </c>
      <c r="B273" s="33" t="s">
        <v>569</v>
      </c>
      <c r="C273" s="34">
        <v>10</v>
      </c>
      <c r="D273" s="33" t="s">
        <v>84</v>
      </c>
      <c r="E273" s="33" t="s">
        <v>857</v>
      </c>
      <c r="F273" s="35">
        <v>47121602</v>
      </c>
      <c r="G273" s="33" t="s">
        <v>15071</v>
      </c>
      <c r="H273" s="33">
        <v>4</v>
      </c>
      <c r="I273" s="33">
        <v>6</v>
      </c>
      <c r="J273" s="36">
        <v>1</v>
      </c>
      <c r="K273" s="37">
        <v>380000</v>
      </c>
      <c r="L273" s="38" t="s">
        <v>15</v>
      </c>
      <c r="M273" s="38" t="s">
        <v>13</v>
      </c>
    </row>
    <row r="274" spans="1:13" s="39" customFormat="1" ht="12.75" x14ac:dyDescent="0.2">
      <c r="A274" s="33" t="s">
        <v>17</v>
      </c>
      <c r="B274" s="33" t="s">
        <v>569</v>
      </c>
      <c r="C274" s="34">
        <v>10</v>
      </c>
      <c r="D274" s="33" t="s">
        <v>84</v>
      </c>
      <c r="E274" s="33" t="s">
        <v>858</v>
      </c>
      <c r="F274" s="35">
        <v>47121602</v>
      </c>
      <c r="G274" s="33" t="s">
        <v>15071</v>
      </c>
      <c r="H274" s="33">
        <v>4</v>
      </c>
      <c r="I274" s="33">
        <v>6</v>
      </c>
      <c r="J274" s="36">
        <v>1</v>
      </c>
      <c r="K274" s="37">
        <v>1700000</v>
      </c>
      <c r="L274" s="38" t="s">
        <v>15</v>
      </c>
      <c r="M274" s="38" t="s">
        <v>13</v>
      </c>
    </row>
    <row r="275" spans="1:13" s="39" customFormat="1" ht="12.75" x14ac:dyDescent="0.2">
      <c r="A275" s="33" t="s">
        <v>17</v>
      </c>
      <c r="B275" s="33" t="s">
        <v>569</v>
      </c>
      <c r="C275" s="34">
        <v>10</v>
      </c>
      <c r="D275" s="33" t="s">
        <v>84</v>
      </c>
      <c r="E275" s="33" t="s">
        <v>859</v>
      </c>
      <c r="F275" s="35">
        <v>56121805</v>
      </c>
      <c r="G275" s="33" t="s">
        <v>15071</v>
      </c>
      <c r="H275" s="33">
        <v>4</v>
      </c>
      <c r="I275" s="33">
        <v>4</v>
      </c>
      <c r="J275" s="36">
        <v>3</v>
      </c>
      <c r="K275" s="37">
        <v>1440000</v>
      </c>
      <c r="L275" s="38" t="s">
        <v>15</v>
      </c>
      <c r="M275" s="38" t="s">
        <v>13</v>
      </c>
    </row>
    <row r="276" spans="1:13" s="39" customFormat="1" ht="12.75" x14ac:dyDescent="0.2">
      <c r="A276" s="33" t="s">
        <v>17</v>
      </c>
      <c r="B276" s="33" t="s">
        <v>569</v>
      </c>
      <c r="C276" s="34">
        <v>10</v>
      </c>
      <c r="D276" s="33" t="s">
        <v>84</v>
      </c>
      <c r="E276" s="33" t="s">
        <v>860</v>
      </c>
      <c r="F276" s="35">
        <v>56101700</v>
      </c>
      <c r="G276" s="33" t="s">
        <v>15071</v>
      </c>
      <c r="H276" s="33">
        <v>4</v>
      </c>
      <c r="I276" s="33">
        <v>4</v>
      </c>
      <c r="J276" s="36">
        <v>8</v>
      </c>
      <c r="K276" s="37">
        <v>2800000</v>
      </c>
      <c r="L276" s="38" t="s">
        <v>15</v>
      </c>
      <c r="M276" s="38" t="s">
        <v>13</v>
      </c>
    </row>
    <row r="277" spans="1:13" s="39" customFormat="1" ht="12.75" x14ac:dyDescent="0.2">
      <c r="A277" s="33" t="s">
        <v>17</v>
      </c>
      <c r="B277" s="33" t="s">
        <v>569</v>
      </c>
      <c r="C277" s="34">
        <v>10</v>
      </c>
      <c r="D277" s="33" t="s">
        <v>84</v>
      </c>
      <c r="E277" s="33" t="s">
        <v>861</v>
      </c>
      <c r="F277" s="35">
        <v>56101700</v>
      </c>
      <c r="G277" s="33" t="s">
        <v>15071</v>
      </c>
      <c r="H277" s="33">
        <v>4</v>
      </c>
      <c r="I277" s="33">
        <v>4</v>
      </c>
      <c r="J277" s="36">
        <v>60</v>
      </c>
      <c r="K277" s="37">
        <v>7200000</v>
      </c>
      <c r="L277" s="38" t="s">
        <v>15</v>
      </c>
      <c r="M277" s="38" t="s">
        <v>13</v>
      </c>
    </row>
    <row r="278" spans="1:13" s="39" customFormat="1" ht="12.75" x14ac:dyDescent="0.2">
      <c r="A278" s="33" t="s">
        <v>17</v>
      </c>
      <c r="B278" s="33" t="s">
        <v>569</v>
      </c>
      <c r="C278" s="34">
        <v>10</v>
      </c>
      <c r="D278" s="33" t="s">
        <v>84</v>
      </c>
      <c r="E278" s="33" t="s">
        <v>862</v>
      </c>
      <c r="F278" s="35">
        <v>56101700</v>
      </c>
      <c r="G278" s="33" t="s">
        <v>15071</v>
      </c>
      <c r="H278" s="33">
        <v>4</v>
      </c>
      <c r="I278" s="33">
        <v>4</v>
      </c>
      <c r="J278" s="36">
        <v>10</v>
      </c>
      <c r="K278" s="37">
        <v>2200000</v>
      </c>
      <c r="L278" s="38" t="s">
        <v>15</v>
      </c>
      <c r="M278" s="38" t="s">
        <v>13</v>
      </c>
    </row>
    <row r="279" spans="1:13" s="39" customFormat="1" ht="12.75" x14ac:dyDescent="0.2">
      <c r="A279" s="33" t="s">
        <v>17</v>
      </c>
      <c r="B279" s="33" t="s">
        <v>569</v>
      </c>
      <c r="C279" s="34">
        <v>10</v>
      </c>
      <c r="D279" s="33" t="s">
        <v>84</v>
      </c>
      <c r="E279" s="33" t="s">
        <v>863</v>
      </c>
      <c r="F279" s="35">
        <v>56101700</v>
      </c>
      <c r="G279" s="33" t="s">
        <v>15071</v>
      </c>
      <c r="H279" s="33">
        <v>4</v>
      </c>
      <c r="I279" s="33">
        <v>4</v>
      </c>
      <c r="J279" s="36">
        <v>38</v>
      </c>
      <c r="K279" s="37">
        <v>10260000</v>
      </c>
      <c r="L279" s="38" t="s">
        <v>15</v>
      </c>
      <c r="M279" s="38" t="s">
        <v>13</v>
      </c>
    </row>
    <row r="280" spans="1:13" s="39" customFormat="1" ht="12.75" x14ac:dyDescent="0.2">
      <c r="A280" s="33" t="s">
        <v>17</v>
      </c>
      <c r="B280" s="33" t="s">
        <v>569</v>
      </c>
      <c r="C280" s="34">
        <v>10</v>
      </c>
      <c r="D280" s="33" t="s">
        <v>84</v>
      </c>
      <c r="E280" s="33" t="s">
        <v>863</v>
      </c>
      <c r="F280" s="35">
        <v>56101700</v>
      </c>
      <c r="G280" s="33" t="s">
        <v>15071</v>
      </c>
      <c r="H280" s="33">
        <v>4</v>
      </c>
      <c r="I280" s="33">
        <v>4</v>
      </c>
      <c r="J280" s="36">
        <v>20</v>
      </c>
      <c r="K280" s="37">
        <v>5400000</v>
      </c>
      <c r="L280" s="38" t="s">
        <v>15</v>
      </c>
      <c r="M280" s="38" t="s">
        <v>13</v>
      </c>
    </row>
    <row r="281" spans="1:13" s="39" customFormat="1" ht="12.75" x14ac:dyDescent="0.2">
      <c r="A281" s="33" t="s">
        <v>17</v>
      </c>
      <c r="B281" s="33" t="s">
        <v>569</v>
      </c>
      <c r="C281" s="34">
        <v>16</v>
      </c>
      <c r="D281" s="33" t="s">
        <v>84</v>
      </c>
      <c r="E281" s="33" t="s">
        <v>864</v>
      </c>
      <c r="F281" s="35">
        <v>53131605</v>
      </c>
      <c r="G281" s="33" t="s">
        <v>15071</v>
      </c>
      <c r="H281" s="33">
        <v>4</v>
      </c>
      <c r="I281" s="33">
        <v>4</v>
      </c>
      <c r="J281" s="36">
        <v>2</v>
      </c>
      <c r="K281" s="37">
        <v>5074220</v>
      </c>
      <c r="L281" s="38" t="s">
        <v>15</v>
      </c>
      <c r="M281" s="38" t="s">
        <v>13</v>
      </c>
    </row>
    <row r="282" spans="1:13" s="39" customFormat="1" ht="12.75" x14ac:dyDescent="0.2">
      <c r="A282" s="33" t="s">
        <v>17</v>
      </c>
      <c r="B282" s="33" t="s">
        <v>569</v>
      </c>
      <c r="C282" s="34">
        <v>10</v>
      </c>
      <c r="D282" s="33" t="s">
        <v>84</v>
      </c>
      <c r="E282" s="33" t="s">
        <v>865</v>
      </c>
      <c r="F282" s="35">
        <v>56101700</v>
      </c>
      <c r="G282" s="33" t="s">
        <v>15071</v>
      </c>
      <c r="H282" s="33">
        <v>4</v>
      </c>
      <c r="I282" s="33">
        <v>4</v>
      </c>
      <c r="J282" s="36">
        <v>7</v>
      </c>
      <c r="K282" s="37">
        <v>3500000</v>
      </c>
      <c r="L282" s="38" t="s">
        <v>15</v>
      </c>
      <c r="M282" s="38" t="s">
        <v>13</v>
      </c>
    </row>
    <row r="283" spans="1:13" s="39" customFormat="1" ht="12.75" x14ac:dyDescent="0.2">
      <c r="A283" s="33" t="s">
        <v>17</v>
      </c>
      <c r="B283" s="33" t="s">
        <v>569</v>
      </c>
      <c r="C283" s="34">
        <v>10</v>
      </c>
      <c r="D283" s="33" t="s">
        <v>84</v>
      </c>
      <c r="E283" s="33" t="s">
        <v>866</v>
      </c>
      <c r="F283" s="35">
        <v>56112101</v>
      </c>
      <c r="G283" s="33" t="s">
        <v>15071</v>
      </c>
      <c r="H283" s="33">
        <v>4</v>
      </c>
      <c r="I283" s="33">
        <v>4</v>
      </c>
      <c r="J283" s="36">
        <v>19</v>
      </c>
      <c r="K283" s="37">
        <v>7609500</v>
      </c>
      <c r="L283" s="38" t="s">
        <v>15</v>
      </c>
      <c r="M283" s="38" t="s">
        <v>13</v>
      </c>
    </row>
    <row r="284" spans="1:13" s="39" customFormat="1" ht="12.75" x14ac:dyDescent="0.2">
      <c r="A284" s="33" t="s">
        <v>17</v>
      </c>
      <c r="B284" s="33" t="s">
        <v>569</v>
      </c>
      <c r="C284" s="34">
        <v>10</v>
      </c>
      <c r="D284" s="33" t="s">
        <v>84</v>
      </c>
      <c r="E284" s="33" t="s">
        <v>867</v>
      </c>
      <c r="F284" s="35">
        <v>47121602</v>
      </c>
      <c r="G284" s="33" t="s">
        <v>15071</v>
      </c>
      <c r="H284" s="33">
        <v>4</v>
      </c>
      <c r="I284" s="33">
        <v>6</v>
      </c>
      <c r="J284" s="36">
        <v>1</v>
      </c>
      <c r="K284" s="37">
        <v>2050000</v>
      </c>
      <c r="L284" s="38" t="s">
        <v>15</v>
      </c>
      <c r="M284" s="38" t="s">
        <v>13</v>
      </c>
    </row>
    <row r="285" spans="1:13" s="39" customFormat="1" ht="12.75" x14ac:dyDescent="0.2">
      <c r="A285" s="33" t="s">
        <v>17</v>
      </c>
      <c r="B285" s="33" t="s">
        <v>569</v>
      </c>
      <c r="C285" s="34">
        <v>10</v>
      </c>
      <c r="D285" s="33" t="s">
        <v>84</v>
      </c>
      <c r="E285" s="33" t="s">
        <v>868</v>
      </c>
      <c r="F285" s="35">
        <v>47121602</v>
      </c>
      <c r="G285" s="33" t="s">
        <v>15071</v>
      </c>
      <c r="H285" s="33">
        <v>4</v>
      </c>
      <c r="I285" s="33">
        <v>6</v>
      </c>
      <c r="J285" s="36">
        <v>2</v>
      </c>
      <c r="K285" s="37">
        <v>2796000</v>
      </c>
      <c r="L285" s="38" t="s">
        <v>15</v>
      </c>
      <c r="M285" s="38" t="s">
        <v>13</v>
      </c>
    </row>
    <row r="286" spans="1:13" s="39" customFormat="1" ht="12.75" x14ac:dyDescent="0.2">
      <c r="A286" s="33" t="s">
        <v>17</v>
      </c>
      <c r="B286" s="33" t="s">
        <v>569</v>
      </c>
      <c r="C286" s="34">
        <v>10</v>
      </c>
      <c r="D286" s="33" t="s">
        <v>84</v>
      </c>
      <c r="E286" s="33" t="s">
        <v>869</v>
      </c>
      <c r="F286" s="35">
        <v>49121503</v>
      </c>
      <c r="G286" s="33" t="s">
        <v>466</v>
      </c>
      <c r="H286" s="33">
        <v>4</v>
      </c>
      <c r="I286" s="33">
        <v>6</v>
      </c>
      <c r="J286" s="36">
        <v>1</v>
      </c>
      <c r="K286" s="37">
        <v>1500000</v>
      </c>
      <c r="L286" s="38" t="s">
        <v>15</v>
      </c>
      <c r="M286" s="38" t="s">
        <v>13</v>
      </c>
    </row>
    <row r="287" spans="1:13" s="39" customFormat="1" ht="12.75" x14ac:dyDescent="0.2">
      <c r="A287" s="33" t="s">
        <v>17</v>
      </c>
      <c r="B287" s="33" t="s">
        <v>569</v>
      </c>
      <c r="C287" s="34">
        <v>16</v>
      </c>
      <c r="D287" s="33" t="s">
        <v>84</v>
      </c>
      <c r="E287" s="33" t="s">
        <v>870</v>
      </c>
      <c r="F287" s="35">
        <v>56101714</v>
      </c>
      <c r="G287" s="33" t="s">
        <v>15071</v>
      </c>
      <c r="H287" s="33">
        <v>7</v>
      </c>
      <c r="I287" s="33">
        <v>5</v>
      </c>
      <c r="J287" s="36">
        <v>62</v>
      </c>
      <c r="K287" s="37">
        <v>12393800</v>
      </c>
      <c r="L287" s="38" t="s">
        <v>15</v>
      </c>
      <c r="M287" s="38" t="s">
        <v>13</v>
      </c>
    </row>
    <row r="288" spans="1:13" s="39" customFormat="1" ht="12.75" x14ac:dyDescent="0.2">
      <c r="A288" s="33" t="s">
        <v>17</v>
      </c>
      <c r="B288" s="33" t="s">
        <v>569</v>
      </c>
      <c r="C288" s="34">
        <v>16</v>
      </c>
      <c r="D288" s="33" t="s">
        <v>84</v>
      </c>
      <c r="E288" s="33" t="s">
        <v>871</v>
      </c>
      <c r="F288" s="35">
        <v>56101714</v>
      </c>
      <c r="G288" s="33" t="s">
        <v>15071</v>
      </c>
      <c r="H288" s="33">
        <v>7</v>
      </c>
      <c r="I288" s="33">
        <v>5</v>
      </c>
      <c r="J288" s="36">
        <v>8</v>
      </c>
      <c r="K288" s="37">
        <v>1599200</v>
      </c>
      <c r="L288" s="38" t="s">
        <v>15</v>
      </c>
      <c r="M288" s="38" t="s">
        <v>13</v>
      </c>
    </row>
    <row r="289" spans="1:13" s="39" customFormat="1" ht="12.75" x14ac:dyDescent="0.2">
      <c r="A289" s="33" t="s">
        <v>17</v>
      </c>
      <c r="B289" s="33" t="s">
        <v>569</v>
      </c>
      <c r="C289" s="34">
        <v>16</v>
      </c>
      <c r="D289" s="33" t="s">
        <v>84</v>
      </c>
      <c r="E289" s="33" t="s">
        <v>860</v>
      </c>
      <c r="F289" s="35">
        <v>56101700</v>
      </c>
      <c r="G289" s="33" t="s">
        <v>15071</v>
      </c>
      <c r="H289" s="33">
        <v>7</v>
      </c>
      <c r="I289" s="33">
        <v>5</v>
      </c>
      <c r="J289" s="36">
        <v>1</v>
      </c>
      <c r="K289" s="37">
        <v>350000</v>
      </c>
      <c r="L289" s="38" t="s">
        <v>15</v>
      </c>
      <c r="M289" s="38" t="s">
        <v>13</v>
      </c>
    </row>
    <row r="290" spans="1:13" s="39" customFormat="1" ht="12.75" x14ac:dyDescent="0.2">
      <c r="A290" s="33" t="s">
        <v>17</v>
      </c>
      <c r="B290" s="33" t="s">
        <v>569</v>
      </c>
      <c r="C290" s="34">
        <v>16</v>
      </c>
      <c r="D290" s="33" t="s">
        <v>84</v>
      </c>
      <c r="E290" s="33" t="s">
        <v>863</v>
      </c>
      <c r="F290" s="35">
        <v>56101700</v>
      </c>
      <c r="G290" s="33" t="s">
        <v>15071</v>
      </c>
      <c r="H290" s="33">
        <v>7</v>
      </c>
      <c r="I290" s="33">
        <v>5</v>
      </c>
      <c r="J290" s="36">
        <v>4</v>
      </c>
      <c r="K290" s="37">
        <v>1080000</v>
      </c>
      <c r="L290" s="38" t="s">
        <v>15</v>
      </c>
      <c r="M290" s="38" t="s">
        <v>13</v>
      </c>
    </row>
    <row r="291" spans="1:13" s="39" customFormat="1" ht="12.75" x14ac:dyDescent="0.2">
      <c r="A291" s="33" t="s">
        <v>17</v>
      </c>
      <c r="B291" s="33" t="s">
        <v>569</v>
      </c>
      <c r="C291" s="34">
        <v>10</v>
      </c>
      <c r="D291" s="33" t="s">
        <v>84</v>
      </c>
      <c r="E291" s="33" t="s">
        <v>872</v>
      </c>
      <c r="F291" s="35">
        <v>49121601</v>
      </c>
      <c r="G291" s="33" t="s">
        <v>15071</v>
      </c>
      <c r="H291" s="33">
        <v>8</v>
      </c>
      <c r="I291" s="33">
        <v>8</v>
      </c>
      <c r="J291" s="36">
        <v>776</v>
      </c>
      <c r="K291" s="37">
        <v>14200800</v>
      </c>
      <c r="L291" s="38" t="s">
        <v>15</v>
      </c>
      <c r="M291" s="38" t="s">
        <v>13</v>
      </c>
    </row>
    <row r="292" spans="1:13" s="39" customFormat="1" ht="12.75" x14ac:dyDescent="0.2">
      <c r="A292" s="33" t="s">
        <v>17</v>
      </c>
      <c r="B292" s="33" t="s">
        <v>569</v>
      </c>
      <c r="C292" s="34">
        <v>10</v>
      </c>
      <c r="D292" s="33" t="s">
        <v>84</v>
      </c>
      <c r="E292" s="33" t="s">
        <v>873</v>
      </c>
      <c r="F292" s="35">
        <v>0</v>
      </c>
      <c r="G292" s="33" t="s">
        <v>15071</v>
      </c>
      <c r="H292" s="33">
        <v>1</v>
      </c>
      <c r="I292" s="33">
        <v>6</v>
      </c>
      <c r="J292" s="36">
        <v>1</v>
      </c>
      <c r="K292" s="37">
        <v>154000</v>
      </c>
      <c r="L292" s="38" t="s">
        <v>12</v>
      </c>
      <c r="M292" s="38" t="s">
        <v>13</v>
      </c>
    </row>
    <row r="293" spans="1:13" s="39" customFormat="1" ht="12.75" x14ac:dyDescent="0.2">
      <c r="A293" s="33" t="s">
        <v>17</v>
      </c>
      <c r="B293" s="33" t="s">
        <v>569</v>
      </c>
      <c r="C293" s="34">
        <v>16</v>
      </c>
      <c r="D293" s="33" t="s">
        <v>84</v>
      </c>
      <c r="E293" s="33" t="s">
        <v>874</v>
      </c>
      <c r="F293" s="35">
        <v>0</v>
      </c>
      <c r="G293" s="33" t="s">
        <v>15071</v>
      </c>
      <c r="H293" s="33">
        <v>1</v>
      </c>
      <c r="I293" s="33">
        <v>6</v>
      </c>
      <c r="J293" s="36">
        <v>1</v>
      </c>
      <c r="K293" s="37">
        <v>5487002</v>
      </c>
      <c r="L293" s="38" t="s">
        <v>12</v>
      </c>
      <c r="M293" s="38" t="s">
        <v>13</v>
      </c>
    </row>
    <row r="294" spans="1:13" s="39" customFormat="1" ht="12.75" x14ac:dyDescent="0.2">
      <c r="A294" s="33" t="s">
        <v>17</v>
      </c>
      <c r="B294" s="33" t="s">
        <v>569</v>
      </c>
      <c r="C294" s="34">
        <v>10</v>
      </c>
      <c r="D294" s="33" t="s">
        <v>84</v>
      </c>
      <c r="E294" s="33" t="s">
        <v>875</v>
      </c>
      <c r="F294" s="35">
        <v>0</v>
      </c>
      <c r="G294" s="33" t="s">
        <v>15071</v>
      </c>
      <c r="H294" s="33">
        <v>1</v>
      </c>
      <c r="I294" s="33">
        <v>6</v>
      </c>
      <c r="J294" s="36">
        <v>1</v>
      </c>
      <c r="K294" s="37">
        <v>9200</v>
      </c>
      <c r="L294" s="38" t="s">
        <v>12</v>
      </c>
      <c r="M294" s="38" t="s">
        <v>13</v>
      </c>
    </row>
    <row r="295" spans="1:13" s="39" customFormat="1" ht="12.75" x14ac:dyDescent="0.2">
      <c r="A295" s="33" t="s">
        <v>17</v>
      </c>
      <c r="B295" s="33" t="s">
        <v>570</v>
      </c>
      <c r="C295" s="34">
        <v>10</v>
      </c>
      <c r="D295" s="33" t="s">
        <v>85</v>
      </c>
      <c r="E295" s="33" t="s">
        <v>876</v>
      </c>
      <c r="F295" s="35">
        <v>46161700</v>
      </c>
      <c r="G295" s="33" t="s">
        <v>15071</v>
      </c>
      <c r="H295" s="33">
        <v>3</v>
      </c>
      <c r="I295" s="33">
        <v>4</v>
      </c>
      <c r="J295" s="36">
        <v>1</v>
      </c>
      <c r="K295" s="37">
        <v>820500</v>
      </c>
      <c r="L295" s="38" t="s">
        <v>15</v>
      </c>
      <c r="M295" s="38" t="s">
        <v>13</v>
      </c>
    </row>
    <row r="296" spans="1:13" s="39" customFormat="1" ht="12.75" x14ac:dyDescent="0.2">
      <c r="A296" s="33" t="s">
        <v>17</v>
      </c>
      <c r="B296" s="33" t="s">
        <v>570</v>
      </c>
      <c r="C296" s="34">
        <v>10</v>
      </c>
      <c r="D296" s="33" t="s">
        <v>85</v>
      </c>
      <c r="E296" s="33" t="s">
        <v>877</v>
      </c>
      <c r="F296" s="35">
        <v>46161700</v>
      </c>
      <c r="G296" s="33" t="s">
        <v>15071</v>
      </c>
      <c r="H296" s="33">
        <v>3</v>
      </c>
      <c r="I296" s="33">
        <v>4</v>
      </c>
      <c r="J296" s="36">
        <v>1</v>
      </c>
      <c r="K296" s="37">
        <v>2025000</v>
      </c>
      <c r="L296" s="38" t="s">
        <v>15</v>
      </c>
      <c r="M296" s="38" t="s">
        <v>13</v>
      </c>
    </row>
    <row r="297" spans="1:13" s="39" customFormat="1" ht="12.75" x14ac:dyDescent="0.2">
      <c r="A297" s="33" t="s">
        <v>17</v>
      </c>
      <c r="B297" s="33" t="s">
        <v>570</v>
      </c>
      <c r="C297" s="34">
        <v>10</v>
      </c>
      <c r="D297" s="33" t="s">
        <v>85</v>
      </c>
      <c r="E297" s="33" t="s">
        <v>878</v>
      </c>
      <c r="F297" s="35">
        <v>46161700</v>
      </c>
      <c r="G297" s="33" t="s">
        <v>15071</v>
      </c>
      <c r="H297" s="33">
        <v>3</v>
      </c>
      <c r="I297" s="33">
        <v>4</v>
      </c>
      <c r="J297" s="36">
        <v>4</v>
      </c>
      <c r="K297" s="37">
        <v>3600000</v>
      </c>
      <c r="L297" s="38" t="s">
        <v>15</v>
      </c>
      <c r="M297" s="38" t="s">
        <v>13</v>
      </c>
    </row>
    <row r="298" spans="1:13" s="39" customFormat="1" ht="12.75" x14ac:dyDescent="0.2">
      <c r="A298" s="33" t="s">
        <v>17</v>
      </c>
      <c r="B298" s="33" t="s">
        <v>570</v>
      </c>
      <c r="C298" s="34">
        <v>10</v>
      </c>
      <c r="D298" s="33" t="s">
        <v>85</v>
      </c>
      <c r="E298" s="33" t="s">
        <v>879</v>
      </c>
      <c r="F298" s="35">
        <v>46181504</v>
      </c>
      <c r="G298" s="33" t="s">
        <v>15071</v>
      </c>
      <c r="H298" s="33">
        <v>3</v>
      </c>
      <c r="I298" s="33">
        <v>4</v>
      </c>
      <c r="J298" s="36">
        <v>3</v>
      </c>
      <c r="K298" s="37">
        <v>135000</v>
      </c>
      <c r="L298" s="38" t="s">
        <v>15</v>
      </c>
      <c r="M298" s="38" t="s">
        <v>13</v>
      </c>
    </row>
    <row r="299" spans="1:13" s="39" customFormat="1" ht="12.75" x14ac:dyDescent="0.2">
      <c r="A299" s="33" t="s">
        <v>17</v>
      </c>
      <c r="B299" s="33" t="s">
        <v>570</v>
      </c>
      <c r="C299" s="34">
        <v>10</v>
      </c>
      <c r="D299" s="33" t="s">
        <v>85</v>
      </c>
      <c r="E299" s="33" t="s">
        <v>880</v>
      </c>
      <c r="F299" s="35">
        <v>46161700</v>
      </c>
      <c r="G299" s="33" t="s">
        <v>15071</v>
      </c>
      <c r="H299" s="33">
        <v>3</v>
      </c>
      <c r="I299" s="33">
        <v>4</v>
      </c>
      <c r="J299" s="36">
        <v>4</v>
      </c>
      <c r="K299" s="37">
        <v>435000</v>
      </c>
      <c r="L299" s="38" t="s">
        <v>15</v>
      </c>
      <c r="M299" s="38" t="s">
        <v>13</v>
      </c>
    </row>
    <row r="300" spans="1:13" s="39" customFormat="1" ht="12.75" x14ac:dyDescent="0.2">
      <c r="A300" s="33" t="s">
        <v>17</v>
      </c>
      <c r="B300" s="33" t="s">
        <v>570</v>
      </c>
      <c r="C300" s="34">
        <v>10</v>
      </c>
      <c r="D300" s="33" t="s">
        <v>85</v>
      </c>
      <c r="E300" s="33" t="s">
        <v>881</v>
      </c>
      <c r="F300" s="35">
        <v>46161700</v>
      </c>
      <c r="G300" s="33" t="s">
        <v>15071</v>
      </c>
      <c r="H300" s="33">
        <v>3</v>
      </c>
      <c r="I300" s="33">
        <v>4</v>
      </c>
      <c r="J300" s="36">
        <v>1</v>
      </c>
      <c r="K300" s="37">
        <v>8025000</v>
      </c>
      <c r="L300" s="38" t="s">
        <v>15</v>
      </c>
      <c r="M300" s="38" t="s">
        <v>13</v>
      </c>
    </row>
    <row r="301" spans="1:13" s="39" customFormat="1" ht="12.75" x14ac:dyDescent="0.2">
      <c r="A301" s="33" t="s">
        <v>17</v>
      </c>
      <c r="B301" s="33" t="s">
        <v>570</v>
      </c>
      <c r="C301" s="34">
        <v>10</v>
      </c>
      <c r="D301" s="33" t="s">
        <v>85</v>
      </c>
      <c r="E301" s="33" t="s">
        <v>882</v>
      </c>
      <c r="F301" s="35">
        <v>46181500</v>
      </c>
      <c r="G301" s="33" t="s">
        <v>15071</v>
      </c>
      <c r="H301" s="33">
        <v>3</v>
      </c>
      <c r="I301" s="33">
        <v>4</v>
      </c>
      <c r="J301" s="36">
        <v>3</v>
      </c>
      <c r="K301" s="37">
        <v>1084500</v>
      </c>
      <c r="L301" s="38" t="s">
        <v>15</v>
      </c>
      <c r="M301" s="38" t="s">
        <v>13</v>
      </c>
    </row>
    <row r="302" spans="1:13" s="39" customFormat="1" ht="12.75" x14ac:dyDescent="0.2">
      <c r="A302" s="33" t="s">
        <v>17</v>
      </c>
      <c r="B302" s="33" t="s">
        <v>570</v>
      </c>
      <c r="C302" s="34">
        <v>10</v>
      </c>
      <c r="D302" s="33" t="s">
        <v>85</v>
      </c>
      <c r="E302" s="33" t="s">
        <v>883</v>
      </c>
      <c r="F302" s="35">
        <v>25171700</v>
      </c>
      <c r="G302" s="33" t="s">
        <v>466</v>
      </c>
      <c r="H302" s="33">
        <v>7</v>
      </c>
      <c r="I302" s="33">
        <v>5</v>
      </c>
      <c r="J302" s="36">
        <v>22</v>
      </c>
      <c r="K302" s="37">
        <v>355740000</v>
      </c>
      <c r="L302" s="38" t="s">
        <v>15</v>
      </c>
      <c r="M302" s="38" t="s">
        <v>13</v>
      </c>
    </row>
    <row r="303" spans="1:13" s="39" customFormat="1" ht="12.75" x14ac:dyDescent="0.2">
      <c r="A303" s="33" t="s">
        <v>17</v>
      </c>
      <c r="B303" s="33" t="s">
        <v>571</v>
      </c>
      <c r="C303" s="34">
        <v>10</v>
      </c>
      <c r="D303" s="33" t="s">
        <v>12596</v>
      </c>
      <c r="E303" s="33" t="s">
        <v>884</v>
      </c>
      <c r="F303" s="35">
        <v>15121500</v>
      </c>
      <c r="G303" s="33" t="s">
        <v>466</v>
      </c>
      <c r="H303" s="33">
        <v>3</v>
      </c>
      <c r="I303" s="33">
        <v>6</v>
      </c>
      <c r="J303" s="36">
        <v>10</v>
      </c>
      <c r="K303" s="37">
        <v>842246.3</v>
      </c>
      <c r="L303" s="38" t="s">
        <v>15</v>
      </c>
      <c r="M303" s="38" t="s">
        <v>13</v>
      </c>
    </row>
    <row r="304" spans="1:13" s="39" customFormat="1" ht="12.75" x14ac:dyDescent="0.2">
      <c r="A304" s="33" t="s">
        <v>17</v>
      </c>
      <c r="B304" s="33" t="s">
        <v>571</v>
      </c>
      <c r="C304" s="34">
        <v>10</v>
      </c>
      <c r="D304" s="33" t="s">
        <v>12596</v>
      </c>
      <c r="E304" s="33" t="s">
        <v>885</v>
      </c>
      <c r="F304" s="35">
        <v>15121500</v>
      </c>
      <c r="G304" s="33" t="s">
        <v>466</v>
      </c>
      <c r="H304" s="33">
        <v>3</v>
      </c>
      <c r="I304" s="33">
        <v>6</v>
      </c>
      <c r="J304" s="36">
        <v>16</v>
      </c>
      <c r="K304" s="37">
        <v>1347594.08</v>
      </c>
      <c r="L304" s="38" t="s">
        <v>15</v>
      </c>
      <c r="M304" s="38" t="s">
        <v>13</v>
      </c>
    </row>
    <row r="305" spans="1:13" s="39" customFormat="1" ht="12.75" x14ac:dyDescent="0.2">
      <c r="A305" s="33" t="s">
        <v>17</v>
      </c>
      <c r="B305" s="33" t="s">
        <v>571</v>
      </c>
      <c r="C305" s="34">
        <v>10</v>
      </c>
      <c r="D305" s="33" t="s">
        <v>12596</v>
      </c>
      <c r="E305" s="33" t="s">
        <v>886</v>
      </c>
      <c r="F305" s="35">
        <v>15121500</v>
      </c>
      <c r="G305" s="33" t="s">
        <v>466</v>
      </c>
      <c r="H305" s="33">
        <v>3</v>
      </c>
      <c r="I305" s="33">
        <v>6</v>
      </c>
      <c r="J305" s="36">
        <v>2</v>
      </c>
      <c r="K305" s="37">
        <v>411930.4</v>
      </c>
      <c r="L305" s="38" t="s">
        <v>15</v>
      </c>
      <c r="M305" s="38" t="s">
        <v>13</v>
      </c>
    </row>
    <row r="306" spans="1:13" s="39" customFormat="1" ht="12.75" x14ac:dyDescent="0.2">
      <c r="A306" s="33" t="s">
        <v>17</v>
      </c>
      <c r="B306" s="33" t="s">
        <v>571</v>
      </c>
      <c r="C306" s="34">
        <v>10</v>
      </c>
      <c r="D306" s="33" t="s">
        <v>12596</v>
      </c>
      <c r="E306" s="33" t="s">
        <v>887</v>
      </c>
      <c r="F306" s="35">
        <v>15121504</v>
      </c>
      <c r="G306" s="33" t="s">
        <v>466</v>
      </c>
      <c r="H306" s="33">
        <v>3</v>
      </c>
      <c r="I306" s="33">
        <v>6</v>
      </c>
      <c r="J306" s="36">
        <v>2</v>
      </c>
      <c r="K306" s="37">
        <v>6941781.7000000002</v>
      </c>
      <c r="L306" s="38" t="s">
        <v>15</v>
      </c>
      <c r="M306" s="38" t="s">
        <v>13</v>
      </c>
    </row>
    <row r="307" spans="1:13" s="39" customFormat="1" ht="12.75" x14ac:dyDescent="0.2">
      <c r="A307" s="33" t="s">
        <v>17</v>
      </c>
      <c r="B307" s="33" t="s">
        <v>571</v>
      </c>
      <c r="C307" s="34">
        <v>10</v>
      </c>
      <c r="D307" s="33" t="s">
        <v>12596</v>
      </c>
      <c r="E307" s="33" t="s">
        <v>888</v>
      </c>
      <c r="F307" s="35">
        <v>15121500</v>
      </c>
      <c r="G307" s="33" t="s">
        <v>466</v>
      </c>
      <c r="H307" s="33">
        <v>3</v>
      </c>
      <c r="I307" s="33">
        <v>6</v>
      </c>
      <c r="J307" s="36">
        <v>4</v>
      </c>
      <c r="K307" s="37">
        <v>339435.6</v>
      </c>
      <c r="L307" s="38" t="s">
        <v>15</v>
      </c>
      <c r="M307" s="38" t="s">
        <v>13</v>
      </c>
    </row>
    <row r="308" spans="1:13" s="39" customFormat="1" ht="12.75" x14ac:dyDescent="0.2">
      <c r="A308" s="33" t="s">
        <v>17</v>
      </c>
      <c r="B308" s="33" t="s">
        <v>571</v>
      </c>
      <c r="C308" s="34">
        <v>10</v>
      </c>
      <c r="D308" s="33" t="s">
        <v>12596</v>
      </c>
      <c r="E308" s="33" t="s">
        <v>889</v>
      </c>
      <c r="F308" s="35">
        <v>15121501</v>
      </c>
      <c r="G308" s="33" t="s">
        <v>466</v>
      </c>
      <c r="H308" s="33">
        <v>3</v>
      </c>
      <c r="I308" s="33">
        <v>6</v>
      </c>
      <c r="J308" s="36">
        <v>5</v>
      </c>
      <c r="K308" s="37">
        <v>424294.5</v>
      </c>
      <c r="L308" s="38" t="s">
        <v>15</v>
      </c>
      <c r="M308" s="38" t="s">
        <v>13</v>
      </c>
    </row>
    <row r="309" spans="1:13" s="39" customFormat="1" ht="12.75" x14ac:dyDescent="0.2">
      <c r="A309" s="33" t="s">
        <v>17</v>
      </c>
      <c r="B309" s="33" t="s">
        <v>571</v>
      </c>
      <c r="C309" s="34">
        <v>10</v>
      </c>
      <c r="D309" s="33" t="s">
        <v>12596</v>
      </c>
      <c r="E309" s="33" t="s">
        <v>890</v>
      </c>
      <c r="F309" s="35">
        <v>15121500</v>
      </c>
      <c r="G309" s="33" t="s">
        <v>466</v>
      </c>
      <c r="H309" s="33">
        <v>3</v>
      </c>
      <c r="I309" s="33">
        <v>6</v>
      </c>
      <c r="J309" s="36">
        <v>1</v>
      </c>
      <c r="K309" s="37">
        <v>3734287.83</v>
      </c>
      <c r="L309" s="38" t="s">
        <v>15</v>
      </c>
      <c r="M309" s="38" t="s">
        <v>13</v>
      </c>
    </row>
    <row r="310" spans="1:13" s="39" customFormat="1" ht="12.75" x14ac:dyDescent="0.2">
      <c r="A310" s="33" t="s">
        <v>17</v>
      </c>
      <c r="B310" s="33" t="s">
        <v>571</v>
      </c>
      <c r="C310" s="34">
        <v>10</v>
      </c>
      <c r="D310" s="33" t="s">
        <v>12596</v>
      </c>
      <c r="E310" s="33" t="s">
        <v>891</v>
      </c>
      <c r="F310" s="35">
        <v>15121500</v>
      </c>
      <c r="G310" s="33" t="s">
        <v>466</v>
      </c>
      <c r="H310" s="33">
        <v>3</v>
      </c>
      <c r="I310" s="33">
        <v>6</v>
      </c>
      <c r="J310" s="36">
        <v>1</v>
      </c>
      <c r="K310" s="37">
        <v>8413736.7300000004</v>
      </c>
      <c r="L310" s="38" t="s">
        <v>15</v>
      </c>
      <c r="M310" s="38" t="s">
        <v>13</v>
      </c>
    </row>
    <row r="311" spans="1:13" s="39" customFormat="1" ht="12.75" x14ac:dyDescent="0.2">
      <c r="A311" s="33" t="s">
        <v>17</v>
      </c>
      <c r="B311" s="33" t="s">
        <v>571</v>
      </c>
      <c r="C311" s="34">
        <v>10</v>
      </c>
      <c r="D311" s="33" t="s">
        <v>12596</v>
      </c>
      <c r="E311" s="33" t="s">
        <v>892</v>
      </c>
      <c r="F311" s="35">
        <v>15121500</v>
      </c>
      <c r="G311" s="33" t="s">
        <v>466</v>
      </c>
      <c r="H311" s="33">
        <v>3</v>
      </c>
      <c r="I311" s="33">
        <v>6</v>
      </c>
      <c r="J311" s="36">
        <v>4</v>
      </c>
      <c r="K311" s="37">
        <v>650849.07999999996</v>
      </c>
      <c r="L311" s="38" t="s">
        <v>15</v>
      </c>
      <c r="M311" s="38" t="s">
        <v>13</v>
      </c>
    </row>
    <row r="312" spans="1:13" s="39" customFormat="1" ht="12.75" x14ac:dyDescent="0.2">
      <c r="A312" s="33" t="s">
        <v>17</v>
      </c>
      <c r="B312" s="33" t="s">
        <v>571</v>
      </c>
      <c r="C312" s="34">
        <v>10</v>
      </c>
      <c r="D312" s="33" t="s">
        <v>12596</v>
      </c>
      <c r="E312" s="33" t="s">
        <v>893</v>
      </c>
      <c r="F312" s="35">
        <v>15121500</v>
      </c>
      <c r="G312" s="33" t="s">
        <v>466</v>
      </c>
      <c r="H312" s="33">
        <v>3</v>
      </c>
      <c r="I312" s="33">
        <v>6</v>
      </c>
      <c r="J312" s="36">
        <v>1</v>
      </c>
      <c r="K312" s="37">
        <v>202874.77</v>
      </c>
      <c r="L312" s="38" t="s">
        <v>15</v>
      </c>
      <c r="M312" s="38" t="s">
        <v>13</v>
      </c>
    </row>
    <row r="313" spans="1:13" s="39" customFormat="1" ht="12.75" x14ac:dyDescent="0.2">
      <c r="A313" s="33" t="s">
        <v>17</v>
      </c>
      <c r="B313" s="33" t="s">
        <v>571</v>
      </c>
      <c r="C313" s="34">
        <v>10</v>
      </c>
      <c r="D313" s="33" t="s">
        <v>12596</v>
      </c>
      <c r="E313" s="33" t="s">
        <v>894</v>
      </c>
      <c r="F313" s="35">
        <v>15121500</v>
      </c>
      <c r="G313" s="33" t="s">
        <v>466</v>
      </c>
      <c r="H313" s="33">
        <v>3</v>
      </c>
      <c r="I313" s="33">
        <v>6</v>
      </c>
      <c r="J313" s="36">
        <v>70</v>
      </c>
      <c r="K313" s="37">
        <v>2190373.5</v>
      </c>
      <c r="L313" s="38" t="s">
        <v>15</v>
      </c>
      <c r="M313" s="38" t="s">
        <v>13</v>
      </c>
    </row>
    <row r="314" spans="1:13" s="39" customFormat="1" ht="12.75" x14ac:dyDescent="0.2">
      <c r="A314" s="33" t="s">
        <v>17</v>
      </c>
      <c r="B314" s="33" t="s">
        <v>571</v>
      </c>
      <c r="C314" s="34">
        <v>10</v>
      </c>
      <c r="D314" s="33" t="s">
        <v>12596</v>
      </c>
      <c r="E314" s="33" t="s">
        <v>895</v>
      </c>
      <c r="F314" s="35">
        <v>15121514</v>
      </c>
      <c r="G314" s="33" t="s">
        <v>466</v>
      </c>
      <c r="H314" s="33">
        <v>3</v>
      </c>
      <c r="I314" s="33">
        <v>6</v>
      </c>
      <c r="J314" s="36">
        <v>2</v>
      </c>
      <c r="K314" s="37">
        <v>368535.86</v>
      </c>
      <c r="L314" s="38" t="s">
        <v>15</v>
      </c>
      <c r="M314" s="38" t="s">
        <v>13</v>
      </c>
    </row>
    <row r="315" spans="1:13" s="39" customFormat="1" ht="12.75" x14ac:dyDescent="0.2">
      <c r="A315" s="33" t="s">
        <v>17</v>
      </c>
      <c r="B315" s="33" t="s">
        <v>571</v>
      </c>
      <c r="C315" s="34">
        <v>10</v>
      </c>
      <c r="D315" s="33" t="s">
        <v>12596</v>
      </c>
      <c r="E315" s="33" t="s">
        <v>896</v>
      </c>
      <c r="F315" s="35">
        <v>15121514</v>
      </c>
      <c r="G315" s="33" t="s">
        <v>466</v>
      </c>
      <c r="H315" s="33">
        <v>3</v>
      </c>
      <c r="I315" s="33">
        <v>6</v>
      </c>
      <c r="J315" s="36">
        <v>4</v>
      </c>
      <c r="K315" s="37">
        <v>737071.72</v>
      </c>
      <c r="L315" s="38" t="s">
        <v>15</v>
      </c>
      <c r="M315" s="38" t="s">
        <v>13</v>
      </c>
    </row>
    <row r="316" spans="1:13" s="39" customFormat="1" ht="12.75" x14ac:dyDescent="0.2">
      <c r="A316" s="33" t="s">
        <v>17</v>
      </c>
      <c r="B316" s="33" t="s">
        <v>571</v>
      </c>
      <c r="C316" s="34">
        <v>10</v>
      </c>
      <c r="D316" s="33" t="s">
        <v>12596</v>
      </c>
      <c r="E316" s="33" t="s">
        <v>897</v>
      </c>
      <c r="F316" s="35">
        <v>15121500</v>
      </c>
      <c r="G316" s="33" t="s">
        <v>466</v>
      </c>
      <c r="H316" s="33">
        <v>3</v>
      </c>
      <c r="I316" s="33">
        <v>6</v>
      </c>
      <c r="J316" s="36">
        <v>30</v>
      </c>
      <c r="K316" s="37">
        <v>1329860.7000000002</v>
      </c>
      <c r="L316" s="38" t="s">
        <v>15</v>
      </c>
      <c r="M316" s="38" t="s">
        <v>13</v>
      </c>
    </row>
    <row r="317" spans="1:13" s="39" customFormat="1" ht="12.75" x14ac:dyDescent="0.2">
      <c r="A317" s="33" t="s">
        <v>17</v>
      </c>
      <c r="B317" s="33" t="s">
        <v>571</v>
      </c>
      <c r="C317" s="34">
        <v>10</v>
      </c>
      <c r="D317" s="33" t="s">
        <v>12596</v>
      </c>
      <c r="E317" s="33" t="s">
        <v>898</v>
      </c>
      <c r="F317" s="35">
        <v>15121500</v>
      </c>
      <c r="G317" s="33" t="s">
        <v>466</v>
      </c>
      <c r="H317" s="33">
        <v>3</v>
      </c>
      <c r="I317" s="33">
        <v>6</v>
      </c>
      <c r="J317" s="36">
        <v>20</v>
      </c>
      <c r="K317" s="37">
        <v>625821</v>
      </c>
      <c r="L317" s="38" t="s">
        <v>15</v>
      </c>
      <c r="M317" s="38" t="s">
        <v>13</v>
      </c>
    </row>
    <row r="318" spans="1:13" s="39" customFormat="1" ht="12.75" x14ac:dyDescent="0.2">
      <c r="A318" s="33" t="s">
        <v>17</v>
      </c>
      <c r="B318" s="33" t="s">
        <v>571</v>
      </c>
      <c r="C318" s="34">
        <v>10</v>
      </c>
      <c r="D318" s="33" t="s">
        <v>12596</v>
      </c>
      <c r="E318" s="33" t="s">
        <v>899</v>
      </c>
      <c r="F318" s="35">
        <v>15121500</v>
      </c>
      <c r="G318" s="33" t="s">
        <v>466</v>
      </c>
      <c r="H318" s="33">
        <v>3</v>
      </c>
      <c r="I318" s="33">
        <v>6</v>
      </c>
      <c r="J318" s="36">
        <v>30</v>
      </c>
      <c r="K318" s="37">
        <v>3283614.6</v>
      </c>
      <c r="L318" s="38" t="s">
        <v>15</v>
      </c>
      <c r="M318" s="38" t="s">
        <v>13</v>
      </c>
    </row>
    <row r="319" spans="1:13" s="39" customFormat="1" ht="12.75" x14ac:dyDescent="0.2">
      <c r="A319" s="33" t="s">
        <v>17</v>
      </c>
      <c r="B319" s="33" t="s">
        <v>571</v>
      </c>
      <c r="C319" s="34">
        <v>10</v>
      </c>
      <c r="D319" s="33" t="s">
        <v>12596</v>
      </c>
      <c r="E319" s="33" t="s">
        <v>900</v>
      </c>
      <c r="F319" s="35">
        <v>15121514</v>
      </c>
      <c r="G319" s="33" t="s">
        <v>466</v>
      </c>
      <c r="H319" s="33">
        <v>3</v>
      </c>
      <c r="I319" s="33">
        <v>6</v>
      </c>
      <c r="J319" s="36">
        <v>1</v>
      </c>
      <c r="K319" s="37">
        <v>43459.99</v>
      </c>
      <c r="L319" s="38" t="s">
        <v>15</v>
      </c>
      <c r="M319" s="38" t="s">
        <v>13</v>
      </c>
    </row>
    <row r="320" spans="1:13" s="39" customFormat="1" ht="12.75" x14ac:dyDescent="0.2">
      <c r="A320" s="33" t="s">
        <v>17</v>
      </c>
      <c r="B320" s="33" t="s">
        <v>571</v>
      </c>
      <c r="C320" s="34">
        <v>10</v>
      </c>
      <c r="D320" s="33" t="s">
        <v>12596</v>
      </c>
      <c r="E320" s="33" t="s">
        <v>901</v>
      </c>
      <c r="F320" s="35">
        <v>15121500</v>
      </c>
      <c r="G320" s="33" t="s">
        <v>466</v>
      </c>
      <c r="H320" s="33">
        <v>3</v>
      </c>
      <c r="I320" s="33">
        <v>6</v>
      </c>
      <c r="J320" s="36">
        <v>3</v>
      </c>
      <c r="K320" s="37">
        <v>5794584.8100000005</v>
      </c>
      <c r="L320" s="38" t="s">
        <v>15</v>
      </c>
      <c r="M320" s="38" t="s">
        <v>13</v>
      </c>
    </row>
    <row r="321" spans="1:13" s="39" customFormat="1" ht="12.75" x14ac:dyDescent="0.2">
      <c r="A321" s="33" t="s">
        <v>17</v>
      </c>
      <c r="B321" s="33" t="s">
        <v>571</v>
      </c>
      <c r="C321" s="34">
        <v>10</v>
      </c>
      <c r="D321" s="33" t="s">
        <v>12596</v>
      </c>
      <c r="E321" s="33" t="s">
        <v>902</v>
      </c>
      <c r="F321" s="35">
        <v>15121500</v>
      </c>
      <c r="G321" s="33" t="s">
        <v>466</v>
      </c>
      <c r="H321" s="33">
        <v>3</v>
      </c>
      <c r="I321" s="33">
        <v>6</v>
      </c>
      <c r="J321" s="36">
        <v>15</v>
      </c>
      <c r="K321" s="37">
        <v>23902667.25</v>
      </c>
      <c r="L321" s="38" t="s">
        <v>15</v>
      </c>
      <c r="M321" s="38" t="s">
        <v>13</v>
      </c>
    </row>
    <row r="322" spans="1:13" s="39" customFormat="1" ht="12.75" x14ac:dyDescent="0.2">
      <c r="A322" s="33" t="s">
        <v>17</v>
      </c>
      <c r="B322" s="33" t="s">
        <v>571</v>
      </c>
      <c r="C322" s="34">
        <v>10</v>
      </c>
      <c r="D322" s="33" t="s">
        <v>12596</v>
      </c>
      <c r="E322" s="33" t="s">
        <v>903</v>
      </c>
      <c r="F322" s="35">
        <v>15121509</v>
      </c>
      <c r="G322" s="33" t="s">
        <v>466</v>
      </c>
      <c r="H322" s="33">
        <v>3</v>
      </c>
      <c r="I322" s="33">
        <v>6</v>
      </c>
      <c r="J322" s="36">
        <v>40</v>
      </c>
      <c r="K322" s="37">
        <v>1320519.2000000002</v>
      </c>
      <c r="L322" s="38" t="s">
        <v>15</v>
      </c>
      <c r="M322" s="38" t="s">
        <v>13</v>
      </c>
    </row>
    <row r="323" spans="1:13" s="39" customFormat="1" ht="12.75" x14ac:dyDescent="0.2">
      <c r="A323" s="33" t="s">
        <v>17</v>
      </c>
      <c r="B323" s="33" t="s">
        <v>571</v>
      </c>
      <c r="C323" s="34">
        <v>10</v>
      </c>
      <c r="D323" s="33" t="s">
        <v>12596</v>
      </c>
      <c r="E323" s="33" t="s">
        <v>904</v>
      </c>
      <c r="F323" s="35">
        <v>15121500</v>
      </c>
      <c r="G323" s="33" t="s">
        <v>466</v>
      </c>
      <c r="H323" s="33">
        <v>3</v>
      </c>
      <c r="I323" s="33">
        <v>6</v>
      </c>
      <c r="J323" s="36">
        <v>2</v>
      </c>
      <c r="K323" s="37">
        <v>48325.9</v>
      </c>
      <c r="L323" s="38" t="s">
        <v>15</v>
      </c>
      <c r="M323" s="38" t="s">
        <v>13</v>
      </c>
    </row>
    <row r="324" spans="1:13" s="39" customFormat="1" ht="12.75" x14ac:dyDescent="0.2">
      <c r="A324" s="33" t="s">
        <v>17</v>
      </c>
      <c r="B324" s="33" t="s">
        <v>571</v>
      </c>
      <c r="C324" s="34">
        <v>10</v>
      </c>
      <c r="D324" s="33" t="s">
        <v>12596</v>
      </c>
      <c r="E324" s="33" t="s">
        <v>905</v>
      </c>
      <c r="F324" s="35">
        <v>15121509</v>
      </c>
      <c r="G324" s="33" t="s">
        <v>466</v>
      </c>
      <c r="H324" s="33">
        <v>3</v>
      </c>
      <c r="I324" s="33">
        <v>6</v>
      </c>
      <c r="J324" s="36">
        <v>10</v>
      </c>
      <c r="K324" s="37">
        <v>337246</v>
      </c>
      <c r="L324" s="38" t="s">
        <v>15</v>
      </c>
      <c r="M324" s="38" t="s">
        <v>13</v>
      </c>
    </row>
    <row r="325" spans="1:13" s="39" customFormat="1" ht="12.75" x14ac:dyDescent="0.2">
      <c r="A325" s="33" t="s">
        <v>17</v>
      </c>
      <c r="B325" s="33" t="s">
        <v>571</v>
      </c>
      <c r="C325" s="34">
        <v>10</v>
      </c>
      <c r="D325" s="33" t="s">
        <v>12596</v>
      </c>
      <c r="E325" s="33" t="s">
        <v>906</v>
      </c>
      <c r="F325" s="35">
        <v>25174004</v>
      </c>
      <c r="G325" s="33" t="s">
        <v>466</v>
      </c>
      <c r="H325" s="33">
        <v>3</v>
      </c>
      <c r="I325" s="33">
        <v>6</v>
      </c>
      <c r="J325" s="36">
        <v>30</v>
      </c>
      <c r="K325" s="37">
        <v>3076911.6</v>
      </c>
      <c r="L325" s="38" t="s">
        <v>15</v>
      </c>
      <c r="M325" s="38" t="s">
        <v>13</v>
      </c>
    </row>
    <row r="326" spans="1:13" s="39" customFormat="1" ht="12.75" x14ac:dyDescent="0.2">
      <c r="A326" s="33" t="s">
        <v>17</v>
      </c>
      <c r="B326" s="33" t="s">
        <v>571</v>
      </c>
      <c r="C326" s="34">
        <v>10</v>
      </c>
      <c r="D326" s="33" t="s">
        <v>12596</v>
      </c>
      <c r="E326" s="33" t="s">
        <v>907</v>
      </c>
      <c r="F326" s="35">
        <v>25174004</v>
      </c>
      <c r="G326" s="33" t="s">
        <v>466</v>
      </c>
      <c r="H326" s="33">
        <v>3</v>
      </c>
      <c r="I326" s="33">
        <v>6</v>
      </c>
      <c r="J326" s="36">
        <v>4</v>
      </c>
      <c r="K326" s="37">
        <v>245435.12</v>
      </c>
      <c r="L326" s="38" t="s">
        <v>15</v>
      </c>
      <c r="M326" s="38" t="s">
        <v>13</v>
      </c>
    </row>
    <row r="327" spans="1:13" s="39" customFormat="1" ht="12.75" x14ac:dyDescent="0.2">
      <c r="A327" s="33" t="s">
        <v>17</v>
      </c>
      <c r="B327" s="33" t="s">
        <v>571</v>
      </c>
      <c r="C327" s="34">
        <v>10</v>
      </c>
      <c r="D327" s="33" t="s">
        <v>12596</v>
      </c>
      <c r="E327" s="33" t="s">
        <v>908</v>
      </c>
      <c r="F327" s="35">
        <v>25174004</v>
      </c>
      <c r="G327" s="33" t="s">
        <v>466</v>
      </c>
      <c r="H327" s="33">
        <v>3</v>
      </c>
      <c r="I327" s="33">
        <v>6</v>
      </c>
      <c r="J327" s="36">
        <v>5</v>
      </c>
      <c r="K327" s="37">
        <v>2511959.1</v>
      </c>
      <c r="L327" s="38" t="s">
        <v>15</v>
      </c>
      <c r="M327" s="38" t="s">
        <v>13</v>
      </c>
    </row>
    <row r="328" spans="1:13" s="39" customFormat="1" ht="12.75" x14ac:dyDescent="0.2">
      <c r="A328" s="33" t="s">
        <v>17</v>
      </c>
      <c r="B328" s="33" t="s">
        <v>571</v>
      </c>
      <c r="C328" s="34">
        <v>10</v>
      </c>
      <c r="D328" s="33" t="s">
        <v>12596</v>
      </c>
      <c r="E328" s="33" t="s">
        <v>909</v>
      </c>
      <c r="F328" s="35">
        <v>15121500</v>
      </c>
      <c r="G328" s="33" t="s">
        <v>466</v>
      </c>
      <c r="H328" s="33">
        <v>3</v>
      </c>
      <c r="I328" s="33">
        <v>6</v>
      </c>
      <c r="J328" s="36">
        <v>10</v>
      </c>
      <c r="K328" s="37">
        <v>972206.2</v>
      </c>
      <c r="L328" s="38" t="s">
        <v>15</v>
      </c>
      <c r="M328" s="38" t="s">
        <v>13</v>
      </c>
    </row>
    <row r="329" spans="1:13" s="39" customFormat="1" ht="12.75" x14ac:dyDescent="0.2">
      <c r="A329" s="33" t="s">
        <v>17</v>
      </c>
      <c r="B329" s="33" t="s">
        <v>571</v>
      </c>
      <c r="C329" s="34">
        <v>10</v>
      </c>
      <c r="D329" s="33" t="s">
        <v>12596</v>
      </c>
      <c r="E329" s="33" t="s">
        <v>910</v>
      </c>
      <c r="F329" s="35">
        <v>15121514</v>
      </c>
      <c r="G329" s="33" t="s">
        <v>466</v>
      </c>
      <c r="H329" s="33">
        <v>3</v>
      </c>
      <c r="I329" s="33">
        <v>6</v>
      </c>
      <c r="J329" s="36">
        <v>10</v>
      </c>
      <c r="K329" s="37">
        <v>1007608.7</v>
      </c>
      <c r="L329" s="38" t="s">
        <v>15</v>
      </c>
      <c r="M329" s="38" t="s">
        <v>13</v>
      </c>
    </row>
    <row r="330" spans="1:13" s="39" customFormat="1" ht="12.75" x14ac:dyDescent="0.2">
      <c r="A330" s="33" t="s">
        <v>17</v>
      </c>
      <c r="B330" s="33" t="s">
        <v>571</v>
      </c>
      <c r="C330" s="34">
        <v>10</v>
      </c>
      <c r="D330" s="33" t="s">
        <v>12596</v>
      </c>
      <c r="E330" s="33" t="s">
        <v>911</v>
      </c>
      <c r="F330" s="35">
        <v>12163600</v>
      </c>
      <c r="G330" s="33" t="s">
        <v>466</v>
      </c>
      <c r="H330" s="33">
        <v>3</v>
      </c>
      <c r="I330" s="33">
        <v>6</v>
      </c>
      <c r="J330" s="36">
        <v>10</v>
      </c>
      <c r="K330" s="37">
        <v>3804465.7</v>
      </c>
      <c r="L330" s="38" t="s">
        <v>15</v>
      </c>
      <c r="M330" s="38" t="s">
        <v>13</v>
      </c>
    </row>
    <row r="331" spans="1:13" s="39" customFormat="1" ht="12.75" x14ac:dyDescent="0.2">
      <c r="A331" s="33" t="s">
        <v>17</v>
      </c>
      <c r="B331" s="33" t="s">
        <v>571</v>
      </c>
      <c r="C331" s="34">
        <v>10</v>
      </c>
      <c r="D331" s="33" t="s">
        <v>12596</v>
      </c>
      <c r="E331" s="33" t="s">
        <v>912</v>
      </c>
      <c r="F331" s="35">
        <v>15121806</v>
      </c>
      <c r="G331" s="33" t="s">
        <v>466</v>
      </c>
      <c r="H331" s="33">
        <v>3</v>
      </c>
      <c r="I331" s="33">
        <v>6</v>
      </c>
      <c r="J331" s="36">
        <v>10</v>
      </c>
      <c r="K331" s="37">
        <v>576245.6</v>
      </c>
      <c r="L331" s="38" t="s">
        <v>15</v>
      </c>
      <c r="M331" s="38" t="s">
        <v>13</v>
      </c>
    </row>
    <row r="332" spans="1:13" s="39" customFormat="1" ht="12.75" x14ac:dyDescent="0.2">
      <c r="A332" s="33" t="s">
        <v>17</v>
      </c>
      <c r="B332" s="33" t="s">
        <v>571</v>
      </c>
      <c r="C332" s="34">
        <v>10</v>
      </c>
      <c r="D332" s="33" t="s">
        <v>12596</v>
      </c>
      <c r="E332" s="33" t="s">
        <v>913</v>
      </c>
      <c r="F332" s="35">
        <v>15121500</v>
      </c>
      <c r="G332" s="33" t="s">
        <v>466</v>
      </c>
      <c r="H332" s="33">
        <v>3</v>
      </c>
      <c r="I332" s="33">
        <v>6</v>
      </c>
      <c r="J332" s="36">
        <v>20</v>
      </c>
      <c r="K332" s="37">
        <v>2456897.7999999998</v>
      </c>
      <c r="L332" s="38" t="s">
        <v>15</v>
      </c>
      <c r="M332" s="38" t="s">
        <v>13</v>
      </c>
    </row>
    <row r="333" spans="1:13" s="39" customFormat="1" ht="12.75" x14ac:dyDescent="0.2">
      <c r="A333" s="33" t="s">
        <v>17</v>
      </c>
      <c r="B333" s="33" t="s">
        <v>571</v>
      </c>
      <c r="C333" s="34">
        <v>10</v>
      </c>
      <c r="D333" s="33" t="s">
        <v>12596</v>
      </c>
      <c r="E333" s="33" t="s">
        <v>914</v>
      </c>
      <c r="F333" s="35">
        <v>15121500</v>
      </c>
      <c r="G333" s="33" t="s">
        <v>466</v>
      </c>
      <c r="H333" s="33">
        <v>3</v>
      </c>
      <c r="I333" s="33">
        <v>6</v>
      </c>
      <c r="J333" s="36">
        <v>15</v>
      </c>
      <c r="K333" s="37">
        <v>1791497.4000000001</v>
      </c>
      <c r="L333" s="38" t="s">
        <v>15</v>
      </c>
      <c r="M333" s="38" t="s">
        <v>13</v>
      </c>
    </row>
    <row r="334" spans="1:13" s="39" customFormat="1" ht="12.75" x14ac:dyDescent="0.2">
      <c r="A334" s="33" t="s">
        <v>17</v>
      </c>
      <c r="B334" s="33" t="s">
        <v>571</v>
      </c>
      <c r="C334" s="34">
        <v>10</v>
      </c>
      <c r="D334" s="33" t="s">
        <v>12596</v>
      </c>
      <c r="E334" s="33" t="s">
        <v>915</v>
      </c>
      <c r="F334" s="35">
        <v>15121500</v>
      </c>
      <c r="G334" s="33" t="s">
        <v>466</v>
      </c>
      <c r="H334" s="33">
        <v>3</v>
      </c>
      <c r="I334" s="33">
        <v>6</v>
      </c>
      <c r="J334" s="36">
        <v>4</v>
      </c>
      <c r="K334" s="37">
        <v>1416199.96</v>
      </c>
      <c r="L334" s="38" t="s">
        <v>15</v>
      </c>
      <c r="M334" s="38" t="s">
        <v>13</v>
      </c>
    </row>
    <row r="335" spans="1:13" s="39" customFormat="1" ht="12.75" x14ac:dyDescent="0.2">
      <c r="A335" s="33" t="s">
        <v>17</v>
      </c>
      <c r="B335" s="33" t="s">
        <v>571</v>
      </c>
      <c r="C335" s="34">
        <v>10</v>
      </c>
      <c r="D335" s="33" t="s">
        <v>12596</v>
      </c>
      <c r="E335" s="33" t="s">
        <v>916</v>
      </c>
      <c r="F335" s="35">
        <v>15121514</v>
      </c>
      <c r="G335" s="33" t="s">
        <v>466</v>
      </c>
      <c r="H335" s="33">
        <v>3</v>
      </c>
      <c r="I335" s="33">
        <v>6</v>
      </c>
      <c r="J335" s="36">
        <v>80</v>
      </c>
      <c r="K335" s="37">
        <v>2503284</v>
      </c>
      <c r="L335" s="38" t="s">
        <v>15</v>
      </c>
      <c r="M335" s="38" t="s">
        <v>13</v>
      </c>
    </row>
    <row r="336" spans="1:13" s="39" customFormat="1" ht="12.75" x14ac:dyDescent="0.2">
      <c r="A336" s="33" t="s">
        <v>17</v>
      </c>
      <c r="B336" s="33" t="s">
        <v>571</v>
      </c>
      <c r="C336" s="34">
        <v>10</v>
      </c>
      <c r="D336" s="33" t="s">
        <v>12596</v>
      </c>
      <c r="E336" s="33" t="s">
        <v>917</v>
      </c>
      <c r="F336" s="35">
        <v>15121500</v>
      </c>
      <c r="G336" s="33" t="s">
        <v>466</v>
      </c>
      <c r="H336" s="33">
        <v>3</v>
      </c>
      <c r="I336" s="33">
        <v>6</v>
      </c>
      <c r="J336" s="36">
        <v>40</v>
      </c>
      <c r="K336" s="37">
        <v>1251642</v>
      </c>
      <c r="L336" s="38" t="s">
        <v>15</v>
      </c>
      <c r="M336" s="38" t="s">
        <v>13</v>
      </c>
    </row>
    <row r="337" spans="1:13" s="39" customFormat="1" ht="12.75" x14ac:dyDescent="0.2">
      <c r="A337" s="33" t="s">
        <v>17</v>
      </c>
      <c r="B337" s="33" t="s">
        <v>571</v>
      </c>
      <c r="C337" s="34">
        <v>10</v>
      </c>
      <c r="D337" s="33" t="s">
        <v>12596</v>
      </c>
      <c r="E337" s="33" t="s">
        <v>918</v>
      </c>
      <c r="F337" s="35">
        <v>12181601</v>
      </c>
      <c r="G337" s="33" t="s">
        <v>466</v>
      </c>
      <c r="H337" s="33">
        <v>3</v>
      </c>
      <c r="I337" s="33">
        <v>6</v>
      </c>
      <c r="J337" s="36">
        <v>10</v>
      </c>
      <c r="K337" s="37">
        <v>1249904.6000000001</v>
      </c>
      <c r="L337" s="38" t="s">
        <v>15</v>
      </c>
      <c r="M337" s="38" t="s">
        <v>13</v>
      </c>
    </row>
    <row r="338" spans="1:13" s="39" customFormat="1" ht="12.75" x14ac:dyDescent="0.2">
      <c r="A338" s="33" t="s">
        <v>17</v>
      </c>
      <c r="B338" s="33" t="s">
        <v>571</v>
      </c>
      <c r="C338" s="34">
        <v>10</v>
      </c>
      <c r="D338" s="33" t="s">
        <v>12596</v>
      </c>
      <c r="E338" s="33" t="s">
        <v>919</v>
      </c>
      <c r="F338" s="35">
        <v>15121900</v>
      </c>
      <c r="G338" s="33" t="s">
        <v>466</v>
      </c>
      <c r="H338" s="33">
        <v>3</v>
      </c>
      <c r="I338" s="33">
        <v>6</v>
      </c>
      <c r="J338" s="36">
        <v>2</v>
      </c>
      <c r="K338" s="37">
        <v>125161.82</v>
      </c>
      <c r="L338" s="38" t="s">
        <v>15</v>
      </c>
      <c r="M338" s="38" t="s">
        <v>13</v>
      </c>
    </row>
    <row r="339" spans="1:13" s="39" customFormat="1" ht="12.75" x14ac:dyDescent="0.2">
      <c r="A339" s="33" t="s">
        <v>17</v>
      </c>
      <c r="B339" s="33" t="s">
        <v>571</v>
      </c>
      <c r="C339" s="34">
        <v>10</v>
      </c>
      <c r="D339" s="33" t="s">
        <v>12596</v>
      </c>
      <c r="E339" s="33" t="s">
        <v>920</v>
      </c>
      <c r="F339" s="35">
        <v>15121500</v>
      </c>
      <c r="G339" s="33" t="s">
        <v>466</v>
      </c>
      <c r="H339" s="33">
        <v>3</v>
      </c>
      <c r="I339" s="33">
        <v>6</v>
      </c>
      <c r="J339" s="36">
        <v>2</v>
      </c>
      <c r="K339" s="37">
        <v>1440792.5</v>
      </c>
      <c r="L339" s="38" t="s">
        <v>15</v>
      </c>
      <c r="M339" s="38" t="s">
        <v>13</v>
      </c>
    </row>
    <row r="340" spans="1:13" s="39" customFormat="1" ht="12.75" x14ac:dyDescent="0.2">
      <c r="A340" s="33" t="s">
        <v>17</v>
      </c>
      <c r="B340" s="33" t="s">
        <v>571</v>
      </c>
      <c r="C340" s="34">
        <v>10</v>
      </c>
      <c r="D340" s="33" t="s">
        <v>12596</v>
      </c>
      <c r="E340" s="33" t="s">
        <v>921</v>
      </c>
      <c r="F340" s="35">
        <v>15121500</v>
      </c>
      <c r="G340" s="33" t="s">
        <v>466</v>
      </c>
      <c r="H340" s="33">
        <v>3</v>
      </c>
      <c r="I340" s="33">
        <v>6</v>
      </c>
      <c r="J340" s="36">
        <v>4</v>
      </c>
      <c r="K340" s="37">
        <v>820823.92</v>
      </c>
      <c r="L340" s="38" t="s">
        <v>15</v>
      </c>
      <c r="M340" s="38" t="s">
        <v>13</v>
      </c>
    </row>
    <row r="341" spans="1:13" s="39" customFormat="1" ht="12.75" x14ac:dyDescent="0.2">
      <c r="A341" s="33" t="s">
        <v>17</v>
      </c>
      <c r="B341" s="33" t="s">
        <v>571</v>
      </c>
      <c r="C341" s="34">
        <v>10</v>
      </c>
      <c r="D341" s="33" t="s">
        <v>12596</v>
      </c>
      <c r="E341" s="33" t="s">
        <v>922</v>
      </c>
      <c r="F341" s="35">
        <v>25174004</v>
      </c>
      <c r="G341" s="33" t="s">
        <v>466</v>
      </c>
      <c r="H341" s="33">
        <v>3</v>
      </c>
      <c r="I341" s="33">
        <v>6</v>
      </c>
      <c r="J341" s="36">
        <v>20</v>
      </c>
      <c r="K341" s="37">
        <v>869199.79999999993</v>
      </c>
      <c r="L341" s="38" t="s">
        <v>15</v>
      </c>
      <c r="M341" s="38" t="s">
        <v>13</v>
      </c>
    </row>
    <row r="342" spans="1:13" s="39" customFormat="1" ht="12.75" x14ac:dyDescent="0.2">
      <c r="A342" s="33" t="s">
        <v>17</v>
      </c>
      <c r="B342" s="33" t="s">
        <v>571</v>
      </c>
      <c r="C342" s="34">
        <v>10</v>
      </c>
      <c r="D342" s="33" t="s">
        <v>12596</v>
      </c>
      <c r="E342" s="33" t="s">
        <v>923</v>
      </c>
      <c r="F342" s="35">
        <v>15121500</v>
      </c>
      <c r="G342" s="33" t="s">
        <v>466</v>
      </c>
      <c r="H342" s="33">
        <v>3</v>
      </c>
      <c r="I342" s="33">
        <v>6</v>
      </c>
      <c r="J342" s="36">
        <v>1</v>
      </c>
      <c r="K342" s="37">
        <v>668652.67000000004</v>
      </c>
      <c r="L342" s="38" t="s">
        <v>15</v>
      </c>
      <c r="M342" s="38" t="s">
        <v>13</v>
      </c>
    </row>
    <row r="343" spans="1:13" s="39" customFormat="1" ht="12.75" x14ac:dyDescent="0.2">
      <c r="A343" s="33" t="s">
        <v>17</v>
      </c>
      <c r="B343" s="33" t="s">
        <v>571</v>
      </c>
      <c r="C343" s="34">
        <v>10</v>
      </c>
      <c r="D343" s="33" t="s">
        <v>12596</v>
      </c>
      <c r="E343" s="33" t="s">
        <v>924</v>
      </c>
      <c r="F343" s="35">
        <v>27112913</v>
      </c>
      <c r="G343" s="33" t="s">
        <v>466</v>
      </c>
      <c r="H343" s="33">
        <v>4</v>
      </c>
      <c r="I343" s="33">
        <v>7</v>
      </c>
      <c r="J343" s="36">
        <v>3</v>
      </c>
      <c r="K343" s="37">
        <v>297900</v>
      </c>
      <c r="L343" s="38" t="s">
        <v>2367</v>
      </c>
      <c r="M343" s="38" t="s">
        <v>13</v>
      </c>
    </row>
    <row r="344" spans="1:13" s="39" customFormat="1" ht="12.75" x14ac:dyDescent="0.2">
      <c r="A344" s="33" t="s">
        <v>17</v>
      </c>
      <c r="B344" s="33" t="s">
        <v>571</v>
      </c>
      <c r="C344" s="34">
        <v>10</v>
      </c>
      <c r="D344" s="33" t="s">
        <v>12596</v>
      </c>
      <c r="E344" s="33" t="s">
        <v>925</v>
      </c>
      <c r="F344" s="35">
        <v>15121500</v>
      </c>
      <c r="G344" s="33" t="s">
        <v>15072</v>
      </c>
      <c r="H344" s="33">
        <v>4</v>
      </c>
      <c r="I344" s="33">
        <v>7</v>
      </c>
      <c r="J344" s="36">
        <v>5</v>
      </c>
      <c r="K344" s="37">
        <v>102135</v>
      </c>
      <c r="L344" s="38" t="s">
        <v>15</v>
      </c>
      <c r="M344" s="38" t="s">
        <v>13</v>
      </c>
    </row>
    <row r="345" spans="1:13" s="39" customFormat="1" ht="12.75" x14ac:dyDescent="0.2">
      <c r="A345" s="33" t="s">
        <v>17</v>
      </c>
      <c r="B345" s="33" t="s">
        <v>571</v>
      </c>
      <c r="C345" s="34">
        <v>10</v>
      </c>
      <c r="D345" s="33" t="s">
        <v>12596</v>
      </c>
      <c r="E345" s="33" t="s">
        <v>926</v>
      </c>
      <c r="F345" s="35">
        <v>27112913</v>
      </c>
      <c r="G345" s="33" t="s">
        <v>15072</v>
      </c>
      <c r="H345" s="33">
        <v>4</v>
      </c>
      <c r="I345" s="33">
        <v>7</v>
      </c>
      <c r="J345" s="36">
        <v>5</v>
      </c>
      <c r="K345" s="37">
        <v>444250</v>
      </c>
      <c r="L345" s="38" t="s">
        <v>15</v>
      </c>
      <c r="M345" s="38" t="s">
        <v>13</v>
      </c>
    </row>
    <row r="346" spans="1:13" s="39" customFormat="1" ht="12.75" x14ac:dyDescent="0.2">
      <c r="A346" s="33" t="s">
        <v>17</v>
      </c>
      <c r="B346" s="33" t="s">
        <v>571</v>
      </c>
      <c r="C346" s="34">
        <v>10</v>
      </c>
      <c r="D346" s="33" t="s">
        <v>12596</v>
      </c>
      <c r="E346" s="33" t="s">
        <v>927</v>
      </c>
      <c r="F346" s="35">
        <v>15121500</v>
      </c>
      <c r="G346" s="33" t="s">
        <v>15072</v>
      </c>
      <c r="H346" s="33">
        <v>4</v>
      </c>
      <c r="I346" s="33">
        <v>7</v>
      </c>
      <c r="J346" s="36">
        <v>20</v>
      </c>
      <c r="K346" s="37">
        <v>442560</v>
      </c>
      <c r="L346" s="38" t="s">
        <v>15</v>
      </c>
      <c r="M346" s="38" t="s">
        <v>13</v>
      </c>
    </row>
    <row r="347" spans="1:13" s="39" customFormat="1" ht="12.75" x14ac:dyDescent="0.2">
      <c r="A347" s="33" t="s">
        <v>17</v>
      </c>
      <c r="B347" s="33" t="s">
        <v>572</v>
      </c>
      <c r="C347" s="34">
        <v>10</v>
      </c>
      <c r="D347" s="33" t="s">
        <v>13912</v>
      </c>
      <c r="E347" s="33" t="s">
        <v>928</v>
      </c>
      <c r="F347" s="35">
        <v>42131504</v>
      </c>
      <c r="G347" s="33" t="s">
        <v>15071</v>
      </c>
      <c r="H347" s="33">
        <v>2</v>
      </c>
      <c r="I347" s="33">
        <v>3</v>
      </c>
      <c r="J347" s="36">
        <v>50</v>
      </c>
      <c r="K347" s="37">
        <v>1275000</v>
      </c>
      <c r="L347" s="38" t="s">
        <v>15</v>
      </c>
      <c r="M347" s="38" t="s">
        <v>13</v>
      </c>
    </row>
    <row r="348" spans="1:13" s="39" customFormat="1" ht="12.75" x14ac:dyDescent="0.2">
      <c r="A348" s="33" t="s">
        <v>17</v>
      </c>
      <c r="B348" s="33" t="s">
        <v>572</v>
      </c>
      <c r="C348" s="34">
        <v>10</v>
      </c>
      <c r="D348" s="33" t="s">
        <v>13912</v>
      </c>
      <c r="E348" s="33" t="s">
        <v>929</v>
      </c>
      <c r="F348" s="35">
        <v>52121505</v>
      </c>
      <c r="G348" s="33" t="s">
        <v>15071</v>
      </c>
      <c r="H348" s="33">
        <v>2</v>
      </c>
      <c r="I348" s="33">
        <v>3</v>
      </c>
      <c r="J348" s="36">
        <v>20</v>
      </c>
      <c r="K348" s="37">
        <v>760000</v>
      </c>
      <c r="L348" s="38" t="s">
        <v>15</v>
      </c>
      <c r="M348" s="38" t="s">
        <v>13</v>
      </c>
    </row>
    <row r="349" spans="1:13" s="39" customFormat="1" ht="12.75" x14ac:dyDescent="0.2">
      <c r="A349" s="33" t="s">
        <v>17</v>
      </c>
      <c r="B349" s="33" t="s">
        <v>572</v>
      </c>
      <c r="C349" s="34">
        <v>10</v>
      </c>
      <c r="D349" s="33" t="s">
        <v>13912</v>
      </c>
      <c r="E349" s="33" t="s">
        <v>930</v>
      </c>
      <c r="F349" s="35">
        <v>42191800</v>
      </c>
      <c r="G349" s="33" t="s">
        <v>15071</v>
      </c>
      <c r="H349" s="33">
        <v>2</v>
      </c>
      <c r="I349" s="33">
        <v>3</v>
      </c>
      <c r="J349" s="36">
        <v>60</v>
      </c>
      <c r="K349" s="37">
        <v>5700000</v>
      </c>
      <c r="L349" s="38" t="s">
        <v>15</v>
      </c>
      <c r="M349" s="38" t="s">
        <v>13</v>
      </c>
    </row>
    <row r="350" spans="1:13" s="39" customFormat="1" ht="12.75" x14ac:dyDescent="0.2">
      <c r="A350" s="33" t="s">
        <v>17</v>
      </c>
      <c r="B350" s="33" t="s">
        <v>572</v>
      </c>
      <c r="C350" s="34">
        <v>10</v>
      </c>
      <c r="D350" s="33" t="s">
        <v>13912</v>
      </c>
      <c r="E350" s="33" t="s">
        <v>931</v>
      </c>
      <c r="F350" s="35">
        <v>42191800</v>
      </c>
      <c r="G350" s="33" t="s">
        <v>15071</v>
      </c>
      <c r="H350" s="33">
        <v>2</v>
      </c>
      <c r="I350" s="33">
        <v>3</v>
      </c>
      <c r="J350" s="36">
        <v>40</v>
      </c>
      <c r="K350" s="37">
        <v>1280000</v>
      </c>
      <c r="L350" s="38" t="s">
        <v>15</v>
      </c>
      <c r="M350" s="38" t="s">
        <v>13</v>
      </c>
    </row>
    <row r="351" spans="1:13" s="39" customFormat="1" ht="12.75" x14ac:dyDescent="0.2">
      <c r="A351" s="33" t="s">
        <v>17</v>
      </c>
      <c r="B351" s="33" t="s">
        <v>572</v>
      </c>
      <c r="C351" s="34">
        <v>10</v>
      </c>
      <c r="D351" s="33" t="s">
        <v>13912</v>
      </c>
      <c r="E351" s="33" t="s">
        <v>932</v>
      </c>
      <c r="F351" s="35">
        <v>52121701</v>
      </c>
      <c r="G351" s="33" t="s">
        <v>15071</v>
      </c>
      <c r="H351" s="33">
        <v>2</v>
      </c>
      <c r="I351" s="33">
        <v>3</v>
      </c>
      <c r="J351" s="36">
        <v>50</v>
      </c>
      <c r="K351" s="37">
        <v>1500000</v>
      </c>
      <c r="L351" s="38" t="s">
        <v>15</v>
      </c>
      <c r="M351" s="38" t="s">
        <v>13</v>
      </c>
    </row>
    <row r="352" spans="1:13" s="39" customFormat="1" ht="12.75" x14ac:dyDescent="0.2">
      <c r="A352" s="33" t="s">
        <v>17</v>
      </c>
      <c r="B352" s="33" t="s">
        <v>572</v>
      </c>
      <c r="C352" s="34">
        <v>10</v>
      </c>
      <c r="D352" s="33" t="s">
        <v>13912</v>
      </c>
      <c r="E352" s="33" t="s">
        <v>933</v>
      </c>
      <c r="F352" s="35">
        <v>25172104</v>
      </c>
      <c r="G352" s="33" t="s">
        <v>15071</v>
      </c>
      <c r="H352" s="33">
        <v>2</v>
      </c>
      <c r="I352" s="33">
        <v>3</v>
      </c>
      <c r="J352" s="36">
        <v>29</v>
      </c>
      <c r="K352" s="37">
        <v>1522500</v>
      </c>
      <c r="L352" s="38" t="s">
        <v>15</v>
      </c>
      <c r="M352" s="38" t="s">
        <v>13</v>
      </c>
    </row>
    <row r="353" spans="1:13" s="39" customFormat="1" ht="12.75" x14ac:dyDescent="0.2">
      <c r="A353" s="33" t="s">
        <v>17</v>
      </c>
      <c r="B353" s="33" t="s">
        <v>572</v>
      </c>
      <c r="C353" s="34">
        <v>10</v>
      </c>
      <c r="D353" s="33" t="s">
        <v>13912</v>
      </c>
      <c r="E353" s="33" t="s">
        <v>934</v>
      </c>
      <c r="F353" s="35">
        <v>46181504</v>
      </c>
      <c r="G353" s="33" t="s">
        <v>15071</v>
      </c>
      <c r="H353" s="33">
        <v>2</v>
      </c>
      <c r="I353" s="33">
        <v>3</v>
      </c>
      <c r="J353" s="36">
        <v>6</v>
      </c>
      <c r="K353" s="37">
        <v>742500</v>
      </c>
      <c r="L353" s="38" t="s">
        <v>15</v>
      </c>
      <c r="M353" s="38" t="s">
        <v>13</v>
      </c>
    </row>
    <row r="354" spans="1:13" s="39" customFormat="1" ht="12.75" x14ac:dyDescent="0.2">
      <c r="A354" s="33" t="s">
        <v>17</v>
      </c>
      <c r="B354" s="33" t="s">
        <v>572</v>
      </c>
      <c r="C354" s="34">
        <v>10</v>
      </c>
      <c r="D354" s="33" t="s">
        <v>13912</v>
      </c>
      <c r="E354" s="33" t="s">
        <v>935</v>
      </c>
      <c r="F354" s="35">
        <v>46181504</v>
      </c>
      <c r="G354" s="33" t="s">
        <v>466</v>
      </c>
      <c r="H354" s="33">
        <v>4</v>
      </c>
      <c r="I354" s="33">
        <v>6</v>
      </c>
      <c r="J354" s="36">
        <v>5</v>
      </c>
      <c r="K354" s="37">
        <v>760862.2</v>
      </c>
      <c r="L354" s="38" t="s">
        <v>15</v>
      </c>
      <c r="M354" s="38" t="s">
        <v>13</v>
      </c>
    </row>
    <row r="355" spans="1:13" s="39" customFormat="1" ht="12.75" x14ac:dyDescent="0.2">
      <c r="A355" s="33" t="s">
        <v>17</v>
      </c>
      <c r="B355" s="33" t="s">
        <v>572</v>
      </c>
      <c r="C355" s="34">
        <v>10</v>
      </c>
      <c r="D355" s="33" t="s">
        <v>13912</v>
      </c>
      <c r="E355" s="33" t="s">
        <v>936</v>
      </c>
      <c r="F355" s="35">
        <v>46182002</v>
      </c>
      <c r="G355" s="33" t="s">
        <v>466</v>
      </c>
      <c r="H355" s="33">
        <v>4</v>
      </c>
      <c r="I355" s="33">
        <v>6</v>
      </c>
      <c r="J355" s="36">
        <v>2</v>
      </c>
      <c r="K355" s="37">
        <v>406039.9</v>
      </c>
      <c r="L355" s="38" t="s">
        <v>15</v>
      </c>
      <c r="M355" s="38" t="s">
        <v>13</v>
      </c>
    </row>
    <row r="356" spans="1:13" s="39" customFormat="1" ht="12.75" x14ac:dyDescent="0.2">
      <c r="A356" s="33" t="s">
        <v>17</v>
      </c>
      <c r="B356" s="33" t="s">
        <v>572</v>
      </c>
      <c r="C356" s="34">
        <v>10</v>
      </c>
      <c r="D356" s="33" t="s">
        <v>13912</v>
      </c>
      <c r="E356" s="33" t="s">
        <v>937</v>
      </c>
      <c r="F356" s="35">
        <v>46182002</v>
      </c>
      <c r="G356" s="33" t="s">
        <v>466</v>
      </c>
      <c r="H356" s="33">
        <v>4</v>
      </c>
      <c r="I356" s="33">
        <v>6</v>
      </c>
      <c r="J356" s="36">
        <v>2</v>
      </c>
      <c r="K356" s="37">
        <v>406039.9</v>
      </c>
      <c r="L356" s="38" t="s">
        <v>15</v>
      </c>
      <c r="M356" s="38" t="s">
        <v>13</v>
      </c>
    </row>
    <row r="357" spans="1:13" s="39" customFormat="1" ht="12.75" x14ac:dyDescent="0.2">
      <c r="A357" s="33" t="s">
        <v>17</v>
      </c>
      <c r="B357" s="33" t="s">
        <v>572</v>
      </c>
      <c r="C357" s="34">
        <v>10</v>
      </c>
      <c r="D357" s="33" t="s">
        <v>13912</v>
      </c>
      <c r="E357" s="33" t="s">
        <v>938</v>
      </c>
      <c r="F357" s="35">
        <v>46182002</v>
      </c>
      <c r="G357" s="33" t="s">
        <v>466</v>
      </c>
      <c r="H357" s="33">
        <v>4</v>
      </c>
      <c r="I357" s="33">
        <v>6</v>
      </c>
      <c r="J357" s="36">
        <v>3</v>
      </c>
      <c r="K357" s="37">
        <v>609059.85000000009</v>
      </c>
      <c r="L357" s="38" t="s">
        <v>15</v>
      </c>
      <c r="M357" s="38" t="s">
        <v>13</v>
      </c>
    </row>
    <row r="358" spans="1:13" s="39" customFormat="1" ht="12.75" x14ac:dyDescent="0.2">
      <c r="A358" s="33" t="s">
        <v>17</v>
      </c>
      <c r="B358" s="33" t="s">
        <v>572</v>
      </c>
      <c r="C358" s="34">
        <v>10</v>
      </c>
      <c r="D358" s="33" t="s">
        <v>13912</v>
      </c>
      <c r="E358" s="33" t="s">
        <v>939</v>
      </c>
      <c r="F358" s="35">
        <v>46181528</v>
      </c>
      <c r="G358" s="33" t="s">
        <v>466</v>
      </c>
      <c r="H358" s="33">
        <v>4</v>
      </c>
      <c r="I358" s="33">
        <v>6</v>
      </c>
      <c r="J358" s="36">
        <v>5</v>
      </c>
      <c r="K358" s="37">
        <v>247168.95</v>
      </c>
      <c r="L358" s="38" t="s">
        <v>15</v>
      </c>
      <c r="M358" s="38" t="s">
        <v>13</v>
      </c>
    </row>
    <row r="359" spans="1:13" s="39" customFormat="1" ht="12.75" x14ac:dyDescent="0.2">
      <c r="A359" s="33" t="s">
        <v>17</v>
      </c>
      <c r="B359" s="33" t="s">
        <v>572</v>
      </c>
      <c r="C359" s="34">
        <v>10</v>
      </c>
      <c r="D359" s="33" t="s">
        <v>13912</v>
      </c>
      <c r="E359" s="33" t="s">
        <v>940</v>
      </c>
      <c r="F359" s="35">
        <v>46181528</v>
      </c>
      <c r="G359" s="33" t="s">
        <v>466</v>
      </c>
      <c r="H359" s="33">
        <v>4</v>
      </c>
      <c r="I359" s="33">
        <v>6</v>
      </c>
      <c r="J359" s="36">
        <v>5</v>
      </c>
      <c r="K359" s="37">
        <v>247168.95</v>
      </c>
      <c r="L359" s="38" t="s">
        <v>15</v>
      </c>
      <c r="M359" s="38" t="s">
        <v>13</v>
      </c>
    </row>
    <row r="360" spans="1:13" s="39" customFormat="1" ht="12.75" x14ac:dyDescent="0.2">
      <c r="A360" s="33" t="s">
        <v>17</v>
      </c>
      <c r="B360" s="33" t="s">
        <v>572</v>
      </c>
      <c r="C360" s="34">
        <v>10</v>
      </c>
      <c r="D360" s="33" t="s">
        <v>13912</v>
      </c>
      <c r="E360" s="33" t="s">
        <v>941</v>
      </c>
      <c r="F360" s="35">
        <v>46181711</v>
      </c>
      <c r="G360" s="33" t="s">
        <v>466</v>
      </c>
      <c r="H360" s="33">
        <v>4</v>
      </c>
      <c r="I360" s="33">
        <v>6</v>
      </c>
      <c r="J360" s="36">
        <v>1</v>
      </c>
      <c r="K360" s="37">
        <v>185000</v>
      </c>
      <c r="L360" s="38" t="s">
        <v>15</v>
      </c>
      <c r="M360" s="38" t="s">
        <v>13</v>
      </c>
    </row>
    <row r="361" spans="1:13" s="39" customFormat="1" ht="12.75" x14ac:dyDescent="0.2">
      <c r="A361" s="33" t="s">
        <v>17</v>
      </c>
      <c r="B361" s="33" t="s">
        <v>572</v>
      </c>
      <c r="C361" s="34">
        <v>10</v>
      </c>
      <c r="D361" s="33" t="s">
        <v>13912</v>
      </c>
      <c r="E361" s="33" t="s">
        <v>942</v>
      </c>
      <c r="F361" s="35">
        <v>42271708</v>
      </c>
      <c r="G361" s="33" t="s">
        <v>466</v>
      </c>
      <c r="H361" s="33">
        <v>4</v>
      </c>
      <c r="I361" s="33">
        <v>6</v>
      </c>
      <c r="J361" s="36">
        <v>4</v>
      </c>
      <c r="K361" s="37">
        <v>800800</v>
      </c>
      <c r="L361" s="38" t="s">
        <v>15</v>
      </c>
      <c r="M361" s="38" t="s">
        <v>13</v>
      </c>
    </row>
    <row r="362" spans="1:13" s="39" customFormat="1" ht="12.75" x14ac:dyDescent="0.2">
      <c r="A362" s="33" t="s">
        <v>17</v>
      </c>
      <c r="B362" s="33" t="s">
        <v>572</v>
      </c>
      <c r="C362" s="34">
        <v>10</v>
      </c>
      <c r="D362" s="33" t="s">
        <v>13912</v>
      </c>
      <c r="E362" s="33" t="s">
        <v>943</v>
      </c>
      <c r="F362" s="35">
        <v>49221510</v>
      </c>
      <c r="G362" s="33" t="s">
        <v>15071</v>
      </c>
      <c r="H362" s="33">
        <v>8</v>
      </c>
      <c r="I362" s="33">
        <v>8</v>
      </c>
      <c r="J362" s="36">
        <v>5078</v>
      </c>
      <c r="K362" s="37">
        <v>41639600</v>
      </c>
      <c r="L362" s="38" t="s">
        <v>15</v>
      </c>
      <c r="M362" s="38" t="s">
        <v>13</v>
      </c>
    </row>
    <row r="363" spans="1:13" s="39" customFormat="1" ht="12.75" x14ac:dyDescent="0.2">
      <c r="A363" s="33" t="s">
        <v>17</v>
      </c>
      <c r="B363" s="33" t="s">
        <v>572</v>
      </c>
      <c r="C363" s="34">
        <v>10</v>
      </c>
      <c r="D363" s="33" t="s">
        <v>13912</v>
      </c>
      <c r="E363" s="33" t="s">
        <v>944</v>
      </c>
      <c r="F363" s="35">
        <v>46181545</v>
      </c>
      <c r="G363" s="33" t="s">
        <v>15071</v>
      </c>
      <c r="H363" s="33">
        <v>8</v>
      </c>
      <c r="I363" s="33">
        <v>8</v>
      </c>
      <c r="J363" s="36">
        <v>700</v>
      </c>
      <c r="K363" s="37">
        <v>19600000</v>
      </c>
      <c r="L363" s="38" t="s">
        <v>15</v>
      </c>
      <c r="M363" s="38" t="s">
        <v>13</v>
      </c>
    </row>
    <row r="364" spans="1:13" s="39" customFormat="1" ht="12.75" x14ac:dyDescent="0.2">
      <c r="A364" s="33" t="s">
        <v>17</v>
      </c>
      <c r="B364" s="33" t="s">
        <v>572</v>
      </c>
      <c r="C364" s="34">
        <v>10</v>
      </c>
      <c r="D364" s="33" t="s">
        <v>13912</v>
      </c>
      <c r="E364" s="33" t="s">
        <v>875</v>
      </c>
      <c r="F364" s="35">
        <v>0</v>
      </c>
      <c r="G364" s="33" t="s">
        <v>15071</v>
      </c>
      <c r="H364" s="33">
        <v>1</v>
      </c>
      <c r="I364" s="33">
        <v>6</v>
      </c>
      <c r="J364" s="36">
        <v>1</v>
      </c>
      <c r="K364" s="37">
        <v>400</v>
      </c>
      <c r="L364" s="38" t="s">
        <v>12</v>
      </c>
      <c r="M364" s="38" t="s">
        <v>13</v>
      </c>
    </row>
    <row r="365" spans="1:13" s="39" customFormat="1" ht="12.75" x14ac:dyDescent="0.2">
      <c r="A365" s="33" t="s">
        <v>17</v>
      </c>
      <c r="B365" s="33" t="s">
        <v>573</v>
      </c>
      <c r="C365" s="34">
        <v>10</v>
      </c>
      <c r="D365" s="33" t="s">
        <v>86</v>
      </c>
      <c r="E365" s="33" t="s">
        <v>945</v>
      </c>
      <c r="F365" s="35">
        <v>52121505</v>
      </c>
      <c r="G365" s="33" t="s">
        <v>15071</v>
      </c>
      <c r="H365" s="33">
        <v>2</v>
      </c>
      <c r="I365" s="33">
        <v>3</v>
      </c>
      <c r="J365" s="36">
        <v>12</v>
      </c>
      <c r="K365" s="37">
        <v>384000</v>
      </c>
      <c r="L365" s="38" t="s">
        <v>15</v>
      </c>
      <c r="M365" s="38" t="s">
        <v>13</v>
      </c>
    </row>
    <row r="366" spans="1:13" s="39" customFormat="1" ht="12.75" x14ac:dyDescent="0.2">
      <c r="A366" s="33" t="s">
        <v>17</v>
      </c>
      <c r="B366" s="33" t="s">
        <v>573</v>
      </c>
      <c r="C366" s="34">
        <v>10</v>
      </c>
      <c r="D366" s="33" t="s">
        <v>86</v>
      </c>
      <c r="E366" s="33" t="s">
        <v>946</v>
      </c>
      <c r="F366" s="35">
        <v>56101508</v>
      </c>
      <c r="G366" s="33" t="s">
        <v>15071</v>
      </c>
      <c r="H366" s="33">
        <v>2</v>
      </c>
      <c r="I366" s="33">
        <v>3</v>
      </c>
      <c r="J366" s="36">
        <v>12</v>
      </c>
      <c r="K366" s="37">
        <v>4620000</v>
      </c>
      <c r="L366" s="38" t="s">
        <v>15</v>
      </c>
      <c r="M366" s="38" t="s">
        <v>13</v>
      </c>
    </row>
    <row r="367" spans="1:13" s="39" customFormat="1" ht="12.75" x14ac:dyDescent="0.2">
      <c r="A367" s="33" t="s">
        <v>17</v>
      </c>
      <c r="B367" s="33" t="s">
        <v>574</v>
      </c>
      <c r="C367" s="34">
        <v>10</v>
      </c>
      <c r="D367" s="33" t="s">
        <v>13913</v>
      </c>
      <c r="E367" s="33" t="s">
        <v>947</v>
      </c>
      <c r="F367" s="35">
        <v>42251500</v>
      </c>
      <c r="G367" s="33" t="s">
        <v>15071</v>
      </c>
      <c r="H367" s="33">
        <v>8</v>
      </c>
      <c r="I367" s="33">
        <v>2</v>
      </c>
      <c r="J367" s="36">
        <v>1</v>
      </c>
      <c r="K367" s="37">
        <v>210000</v>
      </c>
      <c r="L367" s="38" t="s">
        <v>15</v>
      </c>
      <c r="M367" s="38" t="s">
        <v>13</v>
      </c>
    </row>
    <row r="368" spans="1:13" s="39" customFormat="1" ht="12.75" x14ac:dyDescent="0.2">
      <c r="A368" s="33" t="s">
        <v>17</v>
      </c>
      <c r="B368" s="33" t="s">
        <v>574</v>
      </c>
      <c r="C368" s="34">
        <v>10</v>
      </c>
      <c r="D368" s="33" t="s">
        <v>13913</v>
      </c>
      <c r="E368" s="33" t="s">
        <v>948</v>
      </c>
      <c r="F368" s="35">
        <v>42251500</v>
      </c>
      <c r="G368" s="33" t="s">
        <v>15071</v>
      </c>
      <c r="H368" s="33">
        <v>8</v>
      </c>
      <c r="I368" s="33">
        <v>2</v>
      </c>
      <c r="J368" s="36">
        <v>1</v>
      </c>
      <c r="K368" s="37">
        <v>100000</v>
      </c>
      <c r="L368" s="38" t="s">
        <v>15</v>
      </c>
      <c r="M368" s="38" t="s">
        <v>13</v>
      </c>
    </row>
    <row r="369" spans="1:13" s="39" customFormat="1" ht="12.75" x14ac:dyDescent="0.2">
      <c r="A369" s="33" t="s">
        <v>17</v>
      </c>
      <c r="B369" s="33" t="s">
        <v>574</v>
      </c>
      <c r="C369" s="34">
        <v>10</v>
      </c>
      <c r="D369" s="33" t="s">
        <v>13913</v>
      </c>
      <c r="E369" s="33" t="s">
        <v>949</v>
      </c>
      <c r="F369" s="35">
        <v>42251705</v>
      </c>
      <c r="G369" s="33" t="s">
        <v>15071</v>
      </c>
      <c r="H369" s="33">
        <v>8</v>
      </c>
      <c r="I369" s="33">
        <v>2</v>
      </c>
      <c r="J369" s="36">
        <v>1</v>
      </c>
      <c r="K369" s="37">
        <v>820000</v>
      </c>
      <c r="L369" s="38" t="s">
        <v>15</v>
      </c>
      <c r="M369" s="38" t="s">
        <v>13</v>
      </c>
    </row>
    <row r="370" spans="1:13" s="39" customFormat="1" ht="12.75" x14ac:dyDescent="0.2">
      <c r="A370" s="33" t="s">
        <v>17</v>
      </c>
      <c r="B370" s="33" t="s">
        <v>575</v>
      </c>
      <c r="C370" s="34">
        <v>10</v>
      </c>
      <c r="D370" s="33" t="s">
        <v>87</v>
      </c>
      <c r="E370" s="33" t="s">
        <v>950</v>
      </c>
      <c r="F370" s="35">
        <v>10191500</v>
      </c>
      <c r="G370" s="33" t="s">
        <v>468</v>
      </c>
      <c r="H370" s="33">
        <v>1</v>
      </c>
      <c r="I370" s="33">
        <v>10</v>
      </c>
      <c r="J370" s="36">
        <v>60</v>
      </c>
      <c r="K370" s="37">
        <v>355617.96</v>
      </c>
      <c r="L370" s="38" t="s">
        <v>12</v>
      </c>
      <c r="M370" s="38" t="s">
        <v>13</v>
      </c>
    </row>
    <row r="371" spans="1:13" s="39" customFormat="1" ht="12.75" x14ac:dyDescent="0.2">
      <c r="A371" s="33" t="s">
        <v>17</v>
      </c>
      <c r="B371" s="33" t="s">
        <v>575</v>
      </c>
      <c r="C371" s="34">
        <v>16</v>
      </c>
      <c r="D371" s="33" t="s">
        <v>87</v>
      </c>
      <c r="E371" s="33" t="s">
        <v>951</v>
      </c>
      <c r="F371" s="35">
        <v>10171700</v>
      </c>
      <c r="G371" s="33" t="s">
        <v>15071</v>
      </c>
      <c r="H371" s="33">
        <v>3</v>
      </c>
      <c r="I371" s="33">
        <v>5</v>
      </c>
      <c r="J371" s="36">
        <v>8</v>
      </c>
      <c r="K371" s="37">
        <v>680000</v>
      </c>
      <c r="L371" s="38" t="s">
        <v>15</v>
      </c>
      <c r="M371" s="38" t="s">
        <v>13</v>
      </c>
    </row>
    <row r="372" spans="1:13" s="39" customFormat="1" ht="12.75" x14ac:dyDescent="0.2">
      <c r="A372" s="33" t="s">
        <v>17</v>
      </c>
      <c r="B372" s="33" t="s">
        <v>575</v>
      </c>
      <c r="C372" s="34">
        <v>16</v>
      </c>
      <c r="D372" s="33" t="s">
        <v>87</v>
      </c>
      <c r="E372" s="33" t="s">
        <v>952</v>
      </c>
      <c r="F372" s="35">
        <v>10171700</v>
      </c>
      <c r="G372" s="33" t="s">
        <v>15071</v>
      </c>
      <c r="H372" s="33">
        <v>3</v>
      </c>
      <c r="I372" s="33">
        <v>5</v>
      </c>
      <c r="J372" s="36">
        <v>80</v>
      </c>
      <c r="K372" s="37">
        <v>5600000</v>
      </c>
      <c r="L372" s="38" t="s">
        <v>15</v>
      </c>
      <c r="M372" s="38" t="s">
        <v>13</v>
      </c>
    </row>
    <row r="373" spans="1:13" s="39" customFormat="1" ht="12.75" x14ac:dyDescent="0.2">
      <c r="A373" s="33" t="s">
        <v>17</v>
      </c>
      <c r="B373" s="33" t="s">
        <v>575</v>
      </c>
      <c r="C373" s="34">
        <v>16</v>
      </c>
      <c r="D373" s="33" t="s">
        <v>87</v>
      </c>
      <c r="E373" s="33" t="s">
        <v>953</v>
      </c>
      <c r="F373" s="35">
        <v>10171700</v>
      </c>
      <c r="G373" s="33" t="s">
        <v>15071</v>
      </c>
      <c r="H373" s="33">
        <v>3</v>
      </c>
      <c r="I373" s="33">
        <v>5</v>
      </c>
      <c r="J373" s="36">
        <v>9</v>
      </c>
      <c r="K373" s="37">
        <v>2250000</v>
      </c>
      <c r="L373" s="38" t="s">
        <v>15</v>
      </c>
      <c r="M373" s="38" t="s">
        <v>13</v>
      </c>
    </row>
    <row r="374" spans="1:13" s="39" customFormat="1" ht="12.75" x14ac:dyDescent="0.2">
      <c r="A374" s="33" t="s">
        <v>17</v>
      </c>
      <c r="B374" s="33" t="s">
        <v>575</v>
      </c>
      <c r="C374" s="34">
        <v>10</v>
      </c>
      <c r="D374" s="33" t="s">
        <v>87</v>
      </c>
      <c r="E374" s="33" t="s">
        <v>954</v>
      </c>
      <c r="F374" s="35">
        <v>0</v>
      </c>
      <c r="G374" s="33" t="s">
        <v>15071</v>
      </c>
      <c r="H374" s="33">
        <v>1</v>
      </c>
      <c r="I374" s="33">
        <v>6</v>
      </c>
      <c r="J374" s="36">
        <v>1</v>
      </c>
      <c r="K374" s="37">
        <v>3.9999999979045242E-2</v>
      </c>
      <c r="L374" s="38" t="s">
        <v>12</v>
      </c>
      <c r="M374" s="38" t="s">
        <v>13</v>
      </c>
    </row>
    <row r="375" spans="1:13" s="39" customFormat="1" ht="12.75" x14ac:dyDescent="0.2">
      <c r="A375" s="33" t="s">
        <v>17</v>
      </c>
      <c r="B375" s="33" t="s">
        <v>576</v>
      </c>
      <c r="C375" s="34">
        <v>10</v>
      </c>
      <c r="D375" s="33" t="s">
        <v>88</v>
      </c>
      <c r="E375" s="33" t="s">
        <v>955</v>
      </c>
      <c r="F375" s="35">
        <v>25172503</v>
      </c>
      <c r="G375" s="33" t="s">
        <v>466</v>
      </c>
      <c r="H375" s="33">
        <v>3</v>
      </c>
      <c r="I375" s="33">
        <v>6</v>
      </c>
      <c r="J375" s="36">
        <v>1</v>
      </c>
      <c r="K375" s="37">
        <v>137088</v>
      </c>
      <c r="L375" s="38" t="s">
        <v>15</v>
      </c>
      <c r="M375" s="38" t="s">
        <v>13</v>
      </c>
    </row>
    <row r="376" spans="1:13" s="39" customFormat="1" ht="12.75" x14ac:dyDescent="0.2">
      <c r="A376" s="33" t="s">
        <v>17</v>
      </c>
      <c r="B376" s="33" t="s">
        <v>576</v>
      </c>
      <c r="C376" s="34">
        <v>10</v>
      </c>
      <c r="D376" s="33" t="s">
        <v>88</v>
      </c>
      <c r="E376" s="33" t="s">
        <v>956</v>
      </c>
      <c r="F376" s="35">
        <v>25172503</v>
      </c>
      <c r="G376" s="33" t="s">
        <v>466</v>
      </c>
      <c r="H376" s="33">
        <v>3</v>
      </c>
      <c r="I376" s="33">
        <v>6</v>
      </c>
      <c r="J376" s="36">
        <v>6</v>
      </c>
      <c r="K376" s="37">
        <v>708288</v>
      </c>
      <c r="L376" s="38" t="s">
        <v>15</v>
      </c>
      <c r="M376" s="38" t="s">
        <v>13</v>
      </c>
    </row>
    <row r="377" spans="1:13" s="39" customFormat="1" ht="12.75" x14ac:dyDescent="0.2">
      <c r="A377" s="33" t="s">
        <v>17</v>
      </c>
      <c r="B377" s="33" t="s">
        <v>576</v>
      </c>
      <c r="C377" s="34">
        <v>10</v>
      </c>
      <c r="D377" s="33" t="s">
        <v>88</v>
      </c>
      <c r="E377" s="33" t="s">
        <v>957</v>
      </c>
      <c r="F377" s="35">
        <v>25172503</v>
      </c>
      <c r="G377" s="33" t="s">
        <v>466</v>
      </c>
      <c r="H377" s="33">
        <v>3</v>
      </c>
      <c r="I377" s="33">
        <v>6</v>
      </c>
      <c r="J377" s="36">
        <v>3</v>
      </c>
      <c r="K377" s="37">
        <v>308448</v>
      </c>
      <c r="L377" s="38" t="s">
        <v>15</v>
      </c>
      <c r="M377" s="38" t="s">
        <v>13</v>
      </c>
    </row>
    <row r="378" spans="1:13" s="39" customFormat="1" ht="12.75" x14ac:dyDescent="0.2">
      <c r="A378" s="33" t="s">
        <v>17</v>
      </c>
      <c r="B378" s="33" t="s">
        <v>576</v>
      </c>
      <c r="C378" s="34">
        <v>10</v>
      </c>
      <c r="D378" s="33" t="s">
        <v>88</v>
      </c>
      <c r="E378" s="33" t="s">
        <v>958</v>
      </c>
      <c r="F378" s="35">
        <v>25172503</v>
      </c>
      <c r="G378" s="33" t="s">
        <v>466</v>
      </c>
      <c r="H378" s="33">
        <v>3</v>
      </c>
      <c r="I378" s="33">
        <v>6</v>
      </c>
      <c r="J378" s="36">
        <v>3</v>
      </c>
      <c r="K378" s="37">
        <v>319872</v>
      </c>
      <c r="L378" s="38" t="s">
        <v>15</v>
      </c>
      <c r="M378" s="38" t="s">
        <v>13</v>
      </c>
    </row>
    <row r="379" spans="1:13" s="39" customFormat="1" ht="12.75" x14ac:dyDescent="0.2">
      <c r="A379" s="33" t="s">
        <v>17</v>
      </c>
      <c r="B379" s="33" t="s">
        <v>576</v>
      </c>
      <c r="C379" s="34">
        <v>10</v>
      </c>
      <c r="D379" s="33" t="s">
        <v>88</v>
      </c>
      <c r="E379" s="33" t="s">
        <v>959</v>
      </c>
      <c r="F379" s="35">
        <v>25172503</v>
      </c>
      <c r="G379" s="33" t="s">
        <v>466</v>
      </c>
      <c r="H379" s="33">
        <v>3</v>
      </c>
      <c r="I379" s="33">
        <v>6</v>
      </c>
      <c r="J379" s="36">
        <v>6</v>
      </c>
      <c r="K379" s="37">
        <v>1119552</v>
      </c>
      <c r="L379" s="38" t="s">
        <v>15</v>
      </c>
      <c r="M379" s="38" t="s">
        <v>13</v>
      </c>
    </row>
    <row r="380" spans="1:13" s="39" customFormat="1" ht="12.75" x14ac:dyDescent="0.2">
      <c r="A380" s="33" t="s">
        <v>17</v>
      </c>
      <c r="B380" s="33" t="s">
        <v>576</v>
      </c>
      <c r="C380" s="34">
        <v>10</v>
      </c>
      <c r="D380" s="33" t="s">
        <v>88</v>
      </c>
      <c r="E380" s="33" t="s">
        <v>960</v>
      </c>
      <c r="F380" s="35">
        <v>25172503</v>
      </c>
      <c r="G380" s="33" t="s">
        <v>466</v>
      </c>
      <c r="H380" s="33">
        <v>3</v>
      </c>
      <c r="I380" s="33">
        <v>6</v>
      </c>
      <c r="J380" s="36">
        <v>2</v>
      </c>
      <c r="K380" s="37">
        <v>1789760</v>
      </c>
      <c r="L380" s="38" t="s">
        <v>15</v>
      </c>
      <c r="M380" s="38" t="s">
        <v>13</v>
      </c>
    </row>
    <row r="381" spans="1:13" s="39" customFormat="1" ht="12.75" x14ac:dyDescent="0.2">
      <c r="A381" s="33" t="s">
        <v>17</v>
      </c>
      <c r="B381" s="33" t="s">
        <v>576</v>
      </c>
      <c r="C381" s="34">
        <v>10</v>
      </c>
      <c r="D381" s="33" t="s">
        <v>88</v>
      </c>
      <c r="E381" s="33" t="s">
        <v>961</v>
      </c>
      <c r="F381" s="35">
        <v>25172503</v>
      </c>
      <c r="G381" s="33" t="s">
        <v>466</v>
      </c>
      <c r="H381" s="33">
        <v>3</v>
      </c>
      <c r="I381" s="33">
        <v>6</v>
      </c>
      <c r="J381" s="36">
        <v>4</v>
      </c>
      <c r="K381" s="37">
        <v>3579520</v>
      </c>
      <c r="L381" s="38" t="s">
        <v>15</v>
      </c>
      <c r="M381" s="38" t="s">
        <v>13</v>
      </c>
    </row>
    <row r="382" spans="1:13" s="39" customFormat="1" ht="12.75" x14ac:dyDescent="0.2">
      <c r="A382" s="33" t="s">
        <v>17</v>
      </c>
      <c r="B382" s="33" t="s">
        <v>576</v>
      </c>
      <c r="C382" s="34">
        <v>10</v>
      </c>
      <c r="D382" s="33" t="s">
        <v>88</v>
      </c>
      <c r="E382" s="33" t="s">
        <v>962</v>
      </c>
      <c r="F382" s="35">
        <v>25172503</v>
      </c>
      <c r="G382" s="33" t="s">
        <v>466</v>
      </c>
      <c r="H382" s="33">
        <v>3</v>
      </c>
      <c r="I382" s="33">
        <v>6</v>
      </c>
      <c r="J382" s="36">
        <v>5</v>
      </c>
      <c r="K382" s="37">
        <v>4474400</v>
      </c>
      <c r="L382" s="38" t="s">
        <v>15</v>
      </c>
      <c r="M382" s="38" t="s">
        <v>13</v>
      </c>
    </row>
    <row r="383" spans="1:13" s="39" customFormat="1" ht="12.75" x14ac:dyDescent="0.2">
      <c r="A383" s="33" t="s">
        <v>17</v>
      </c>
      <c r="B383" s="33" t="s">
        <v>576</v>
      </c>
      <c r="C383" s="34">
        <v>10</v>
      </c>
      <c r="D383" s="33" t="s">
        <v>88</v>
      </c>
      <c r="E383" s="33" t="s">
        <v>963</v>
      </c>
      <c r="F383" s="35">
        <v>25172503</v>
      </c>
      <c r="G383" s="33" t="s">
        <v>466</v>
      </c>
      <c r="H383" s="33">
        <v>3</v>
      </c>
      <c r="I383" s="33">
        <v>6</v>
      </c>
      <c r="J383" s="36">
        <v>2</v>
      </c>
      <c r="K383" s="37">
        <v>3160640</v>
      </c>
      <c r="L383" s="38" t="s">
        <v>15</v>
      </c>
      <c r="M383" s="38" t="s">
        <v>13</v>
      </c>
    </row>
    <row r="384" spans="1:13" s="39" customFormat="1" ht="12.75" x14ac:dyDescent="0.2">
      <c r="A384" s="33" t="s">
        <v>17</v>
      </c>
      <c r="B384" s="33" t="s">
        <v>576</v>
      </c>
      <c r="C384" s="34">
        <v>10</v>
      </c>
      <c r="D384" s="33" t="s">
        <v>88</v>
      </c>
      <c r="E384" s="33" t="s">
        <v>964</v>
      </c>
      <c r="F384" s="35">
        <v>25172503</v>
      </c>
      <c r="G384" s="33" t="s">
        <v>466</v>
      </c>
      <c r="H384" s="33">
        <v>3</v>
      </c>
      <c r="I384" s="33">
        <v>6</v>
      </c>
      <c r="J384" s="36">
        <v>4</v>
      </c>
      <c r="K384" s="37">
        <v>6625920</v>
      </c>
      <c r="L384" s="38" t="s">
        <v>15</v>
      </c>
      <c r="M384" s="38" t="s">
        <v>13</v>
      </c>
    </row>
    <row r="385" spans="1:13" s="39" customFormat="1" ht="12.75" x14ac:dyDescent="0.2">
      <c r="A385" s="33" t="s">
        <v>17</v>
      </c>
      <c r="B385" s="33" t="s">
        <v>576</v>
      </c>
      <c r="C385" s="34">
        <v>10</v>
      </c>
      <c r="D385" s="33" t="s">
        <v>88</v>
      </c>
      <c r="E385" s="33" t="s">
        <v>965</v>
      </c>
      <c r="F385" s="35">
        <v>25172503</v>
      </c>
      <c r="G385" s="33" t="s">
        <v>466</v>
      </c>
      <c r="H385" s="33">
        <v>3</v>
      </c>
      <c r="I385" s="33">
        <v>6</v>
      </c>
      <c r="J385" s="36">
        <v>1</v>
      </c>
      <c r="K385" s="37">
        <v>171360</v>
      </c>
      <c r="L385" s="38" t="s">
        <v>15</v>
      </c>
      <c r="M385" s="38" t="s">
        <v>13</v>
      </c>
    </row>
    <row r="386" spans="1:13" s="39" customFormat="1" ht="12.75" x14ac:dyDescent="0.2">
      <c r="A386" s="33" t="s">
        <v>17</v>
      </c>
      <c r="B386" s="33" t="s">
        <v>576</v>
      </c>
      <c r="C386" s="34">
        <v>10</v>
      </c>
      <c r="D386" s="33" t="s">
        <v>88</v>
      </c>
      <c r="E386" s="33" t="s">
        <v>966</v>
      </c>
      <c r="F386" s="35">
        <v>25172503</v>
      </c>
      <c r="G386" s="33" t="s">
        <v>466</v>
      </c>
      <c r="H386" s="33">
        <v>3</v>
      </c>
      <c r="I386" s="33">
        <v>6</v>
      </c>
      <c r="J386" s="36">
        <v>2</v>
      </c>
      <c r="K386" s="37">
        <v>392224</v>
      </c>
      <c r="L386" s="38" t="s">
        <v>15</v>
      </c>
      <c r="M386" s="38" t="s">
        <v>13</v>
      </c>
    </row>
    <row r="387" spans="1:13" s="39" customFormat="1" ht="12.75" x14ac:dyDescent="0.2">
      <c r="A387" s="33" t="s">
        <v>17</v>
      </c>
      <c r="B387" s="33" t="s">
        <v>576</v>
      </c>
      <c r="C387" s="34">
        <v>10</v>
      </c>
      <c r="D387" s="33" t="s">
        <v>88</v>
      </c>
      <c r="E387" s="33" t="s">
        <v>967</v>
      </c>
      <c r="F387" s="35">
        <v>25172503</v>
      </c>
      <c r="G387" s="33" t="s">
        <v>466</v>
      </c>
      <c r="H387" s="33">
        <v>3</v>
      </c>
      <c r="I387" s="33">
        <v>6</v>
      </c>
      <c r="J387" s="36">
        <v>1</v>
      </c>
      <c r="K387" s="37">
        <v>104720</v>
      </c>
      <c r="L387" s="38" t="s">
        <v>15</v>
      </c>
      <c r="M387" s="38" t="s">
        <v>13</v>
      </c>
    </row>
    <row r="388" spans="1:13" s="39" customFormat="1" ht="12.75" x14ac:dyDescent="0.2">
      <c r="A388" s="33" t="s">
        <v>17</v>
      </c>
      <c r="B388" s="33" t="s">
        <v>576</v>
      </c>
      <c r="C388" s="34">
        <v>10</v>
      </c>
      <c r="D388" s="33" t="s">
        <v>88</v>
      </c>
      <c r="E388" s="33" t="s">
        <v>962</v>
      </c>
      <c r="F388" s="35">
        <v>25172503</v>
      </c>
      <c r="G388" s="33" t="s">
        <v>466</v>
      </c>
      <c r="H388" s="33">
        <v>3</v>
      </c>
      <c r="I388" s="33">
        <v>6</v>
      </c>
      <c r="J388" s="36">
        <v>4</v>
      </c>
      <c r="K388" s="37">
        <v>3579520</v>
      </c>
      <c r="L388" s="38" t="s">
        <v>15</v>
      </c>
      <c r="M388" s="38" t="s">
        <v>13</v>
      </c>
    </row>
    <row r="389" spans="1:13" s="39" customFormat="1" ht="12.75" x14ac:dyDescent="0.2">
      <c r="A389" s="33" t="s">
        <v>17</v>
      </c>
      <c r="B389" s="33" t="s">
        <v>576</v>
      </c>
      <c r="C389" s="34">
        <v>10</v>
      </c>
      <c r="D389" s="33" t="s">
        <v>88</v>
      </c>
      <c r="E389" s="33" t="s">
        <v>968</v>
      </c>
      <c r="F389" s="35">
        <v>25171900</v>
      </c>
      <c r="G389" s="33" t="s">
        <v>466</v>
      </c>
      <c r="H389" s="33">
        <v>4</v>
      </c>
      <c r="I389" s="33">
        <v>6</v>
      </c>
      <c r="J389" s="36">
        <v>4</v>
      </c>
      <c r="K389" s="37">
        <v>5225528</v>
      </c>
      <c r="L389" s="38" t="s">
        <v>15</v>
      </c>
      <c r="M389" s="38" t="s">
        <v>13</v>
      </c>
    </row>
    <row r="390" spans="1:13" s="39" customFormat="1" ht="12.75" x14ac:dyDescent="0.2">
      <c r="A390" s="33" t="s">
        <v>17</v>
      </c>
      <c r="B390" s="33" t="s">
        <v>576</v>
      </c>
      <c r="C390" s="34">
        <v>10</v>
      </c>
      <c r="D390" s="33" t="s">
        <v>88</v>
      </c>
      <c r="E390" s="33" t="s">
        <v>969</v>
      </c>
      <c r="F390" s="35">
        <v>25172502</v>
      </c>
      <c r="G390" s="33" t="s">
        <v>466</v>
      </c>
      <c r="H390" s="33">
        <v>4</v>
      </c>
      <c r="I390" s="33">
        <v>6</v>
      </c>
      <c r="J390" s="36">
        <v>1</v>
      </c>
      <c r="K390" s="37">
        <v>335580</v>
      </c>
      <c r="L390" s="38" t="s">
        <v>15</v>
      </c>
      <c r="M390" s="38" t="s">
        <v>13</v>
      </c>
    </row>
    <row r="391" spans="1:13" s="39" customFormat="1" ht="12.75" x14ac:dyDescent="0.2">
      <c r="A391" s="33" t="s">
        <v>17</v>
      </c>
      <c r="B391" s="33" t="s">
        <v>576</v>
      </c>
      <c r="C391" s="34">
        <v>10</v>
      </c>
      <c r="D391" s="33" t="s">
        <v>88</v>
      </c>
      <c r="E391" s="33" t="s">
        <v>970</v>
      </c>
      <c r="F391" s="35">
        <v>25172502</v>
      </c>
      <c r="G391" s="33" t="s">
        <v>466</v>
      </c>
      <c r="H391" s="33">
        <v>4</v>
      </c>
      <c r="I391" s="33">
        <v>6</v>
      </c>
      <c r="J391" s="36">
        <v>8</v>
      </c>
      <c r="K391" s="37">
        <v>3389120</v>
      </c>
      <c r="L391" s="38" t="s">
        <v>15</v>
      </c>
      <c r="M391" s="38" t="s">
        <v>13</v>
      </c>
    </row>
    <row r="392" spans="1:13" s="39" customFormat="1" ht="12.75" x14ac:dyDescent="0.2">
      <c r="A392" s="33" t="s">
        <v>17</v>
      </c>
      <c r="B392" s="33" t="s">
        <v>576</v>
      </c>
      <c r="C392" s="34">
        <v>10</v>
      </c>
      <c r="D392" s="33" t="s">
        <v>88</v>
      </c>
      <c r="E392" s="33" t="s">
        <v>971</v>
      </c>
      <c r="F392" s="35">
        <v>25172502</v>
      </c>
      <c r="G392" s="33" t="s">
        <v>466</v>
      </c>
      <c r="H392" s="33">
        <v>4</v>
      </c>
      <c r="I392" s="33">
        <v>6</v>
      </c>
      <c r="J392" s="36">
        <v>6</v>
      </c>
      <c r="K392" s="37">
        <v>3712800</v>
      </c>
      <c r="L392" s="38" t="s">
        <v>15</v>
      </c>
      <c r="M392" s="38" t="s">
        <v>13</v>
      </c>
    </row>
    <row r="393" spans="1:13" s="39" customFormat="1" ht="12.75" x14ac:dyDescent="0.2">
      <c r="A393" s="33" t="s">
        <v>17</v>
      </c>
      <c r="B393" s="33" t="s">
        <v>576</v>
      </c>
      <c r="C393" s="34">
        <v>10</v>
      </c>
      <c r="D393" s="33" t="s">
        <v>88</v>
      </c>
      <c r="E393" s="33" t="s">
        <v>972</v>
      </c>
      <c r="F393" s="35">
        <v>25172502</v>
      </c>
      <c r="G393" s="33" t="s">
        <v>466</v>
      </c>
      <c r="H393" s="33">
        <v>4</v>
      </c>
      <c r="I393" s="33">
        <v>6</v>
      </c>
      <c r="J393" s="36">
        <v>2</v>
      </c>
      <c r="K393" s="37">
        <v>1354220</v>
      </c>
      <c r="L393" s="38" t="s">
        <v>15</v>
      </c>
      <c r="M393" s="38" t="s">
        <v>13</v>
      </c>
    </row>
    <row r="394" spans="1:13" s="39" customFormat="1" ht="12.75" x14ac:dyDescent="0.2">
      <c r="A394" s="33" t="s">
        <v>17</v>
      </c>
      <c r="B394" s="33" t="s">
        <v>576</v>
      </c>
      <c r="C394" s="34">
        <v>10</v>
      </c>
      <c r="D394" s="33" t="s">
        <v>88</v>
      </c>
      <c r="E394" s="33" t="s">
        <v>973</v>
      </c>
      <c r="F394" s="35">
        <v>25172502</v>
      </c>
      <c r="G394" s="33" t="s">
        <v>466</v>
      </c>
      <c r="H394" s="33">
        <v>4</v>
      </c>
      <c r="I394" s="33">
        <v>6</v>
      </c>
      <c r="J394" s="36">
        <v>2</v>
      </c>
      <c r="K394" s="37">
        <v>549780</v>
      </c>
      <c r="L394" s="38" t="s">
        <v>15</v>
      </c>
      <c r="M394" s="38" t="s">
        <v>13</v>
      </c>
    </row>
    <row r="395" spans="1:13" s="39" customFormat="1" ht="12.75" x14ac:dyDescent="0.2">
      <c r="A395" s="33" t="s">
        <v>17</v>
      </c>
      <c r="B395" s="33" t="s">
        <v>576</v>
      </c>
      <c r="C395" s="34">
        <v>10</v>
      </c>
      <c r="D395" s="33" t="s">
        <v>88</v>
      </c>
      <c r="E395" s="33" t="s">
        <v>974</v>
      </c>
      <c r="F395" s="35">
        <v>25172502</v>
      </c>
      <c r="G395" s="33" t="s">
        <v>466</v>
      </c>
      <c r="H395" s="33">
        <v>4</v>
      </c>
      <c r="I395" s="33">
        <v>6</v>
      </c>
      <c r="J395" s="36">
        <v>1</v>
      </c>
      <c r="K395" s="37">
        <v>848232</v>
      </c>
      <c r="L395" s="38" t="s">
        <v>15</v>
      </c>
      <c r="M395" s="38" t="s">
        <v>13</v>
      </c>
    </row>
    <row r="396" spans="1:13" s="39" customFormat="1" ht="12.75" x14ac:dyDescent="0.2">
      <c r="A396" s="33" t="s">
        <v>17</v>
      </c>
      <c r="B396" s="33" t="s">
        <v>576</v>
      </c>
      <c r="C396" s="34">
        <v>10</v>
      </c>
      <c r="D396" s="33" t="s">
        <v>88</v>
      </c>
      <c r="E396" s="33" t="s">
        <v>975</v>
      </c>
      <c r="F396" s="35">
        <v>25172502</v>
      </c>
      <c r="G396" s="33" t="s">
        <v>466</v>
      </c>
      <c r="H396" s="33">
        <v>4</v>
      </c>
      <c r="I396" s="33">
        <v>6</v>
      </c>
      <c r="J396" s="36">
        <v>4</v>
      </c>
      <c r="K396" s="37">
        <v>904400</v>
      </c>
      <c r="L396" s="38" t="s">
        <v>15</v>
      </c>
      <c r="M396" s="38" t="s">
        <v>13</v>
      </c>
    </row>
    <row r="397" spans="1:13" s="39" customFormat="1" ht="12.75" x14ac:dyDescent="0.2">
      <c r="A397" s="33" t="s">
        <v>17</v>
      </c>
      <c r="B397" s="33" t="s">
        <v>576</v>
      </c>
      <c r="C397" s="34">
        <v>10</v>
      </c>
      <c r="D397" s="33" t="s">
        <v>88</v>
      </c>
      <c r="E397" s="33" t="s">
        <v>976</v>
      </c>
      <c r="F397" s="35">
        <v>25172502</v>
      </c>
      <c r="G397" s="33" t="s">
        <v>466</v>
      </c>
      <c r="H397" s="33">
        <v>4</v>
      </c>
      <c r="I397" s="33">
        <v>6</v>
      </c>
      <c r="J397" s="36">
        <v>2</v>
      </c>
      <c r="K397" s="37">
        <v>2612764</v>
      </c>
      <c r="L397" s="38" t="s">
        <v>15</v>
      </c>
      <c r="M397" s="38" t="s">
        <v>13</v>
      </c>
    </row>
    <row r="398" spans="1:13" s="39" customFormat="1" ht="12.75" x14ac:dyDescent="0.2">
      <c r="A398" s="33" t="s">
        <v>17</v>
      </c>
      <c r="B398" s="33" t="s">
        <v>576</v>
      </c>
      <c r="C398" s="34">
        <v>10</v>
      </c>
      <c r="D398" s="33" t="s">
        <v>88</v>
      </c>
      <c r="E398" s="33" t="s">
        <v>977</v>
      </c>
      <c r="F398" s="35">
        <v>25172502</v>
      </c>
      <c r="G398" s="33" t="s">
        <v>466</v>
      </c>
      <c r="H398" s="33">
        <v>4</v>
      </c>
      <c r="I398" s="33">
        <v>6</v>
      </c>
      <c r="J398" s="36">
        <v>8</v>
      </c>
      <c r="K398" s="37">
        <v>3665200</v>
      </c>
      <c r="L398" s="38" t="s">
        <v>15</v>
      </c>
      <c r="M398" s="38" t="s">
        <v>13</v>
      </c>
    </row>
    <row r="399" spans="1:13" s="39" customFormat="1" ht="12.75" x14ac:dyDescent="0.2">
      <c r="A399" s="33" t="s">
        <v>17</v>
      </c>
      <c r="B399" s="33" t="s">
        <v>576</v>
      </c>
      <c r="C399" s="34">
        <v>10</v>
      </c>
      <c r="D399" s="33" t="s">
        <v>88</v>
      </c>
      <c r="E399" s="33" t="s">
        <v>978</v>
      </c>
      <c r="F399" s="35">
        <v>25172503</v>
      </c>
      <c r="G399" s="33" t="s">
        <v>466</v>
      </c>
      <c r="H399" s="33">
        <v>4</v>
      </c>
      <c r="I399" s="33">
        <v>6</v>
      </c>
      <c r="J399" s="36">
        <v>10</v>
      </c>
      <c r="K399" s="37">
        <v>95200</v>
      </c>
      <c r="L399" s="38" t="s">
        <v>15</v>
      </c>
      <c r="M399" s="38" t="s">
        <v>13</v>
      </c>
    </row>
    <row r="400" spans="1:13" s="39" customFormat="1" ht="12.75" x14ac:dyDescent="0.2">
      <c r="A400" s="33" t="s">
        <v>17</v>
      </c>
      <c r="B400" s="33" t="s">
        <v>576</v>
      </c>
      <c r="C400" s="34">
        <v>10</v>
      </c>
      <c r="D400" s="33" t="s">
        <v>88</v>
      </c>
      <c r="E400" s="33" t="s">
        <v>979</v>
      </c>
      <c r="F400" s="35">
        <v>25172503</v>
      </c>
      <c r="G400" s="33" t="s">
        <v>466</v>
      </c>
      <c r="H400" s="33">
        <v>4</v>
      </c>
      <c r="I400" s="33">
        <v>6</v>
      </c>
      <c r="J400" s="36">
        <v>10</v>
      </c>
      <c r="K400" s="37">
        <v>214200</v>
      </c>
      <c r="L400" s="38" t="s">
        <v>15</v>
      </c>
      <c r="M400" s="38" t="s">
        <v>13</v>
      </c>
    </row>
    <row r="401" spans="1:13" s="39" customFormat="1" ht="12.75" x14ac:dyDescent="0.2">
      <c r="A401" s="33" t="s">
        <v>17</v>
      </c>
      <c r="B401" s="33" t="s">
        <v>576</v>
      </c>
      <c r="C401" s="34">
        <v>10</v>
      </c>
      <c r="D401" s="33" t="s">
        <v>88</v>
      </c>
      <c r="E401" s="33" t="s">
        <v>980</v>
      </c>
      <c r="F401" s="35">
        <v>25172503</v>
      </c>
      <c r="G401" s="33" t="s">
        <v>466</v>
      </c>
      <c r="H401" s="33">
        <v>4</v>
      </c>
      <c r="I401" s="33">
        <v>6</v>
      </c>
      <c r="J401" s="36">
        <v>10</v>
      </c>
      <c r="K401" s="37">
        <v>416500</v>
      </c>
      <c r="L401" s="38" t="s">
        <v>15</v>
      </c>
      <c r="M401" s="38" t="s">
        <v>13</v>
      </c>
    </row>
    <row r="402" spans="1:13" s="39" customFormat="1" ht="12.75" x14ac:dyDescent="0.2">
      <c r="A402" s="33" t="s">
        <v>17</v>
      </c>
      <c r="B402" s="33" t="s">
        <v>576</v>
      </c>
      <c r="C402" s="34">
        <v>10</v>
      </c>
      <c r="D402" s="33" t="s">
        <v>88</v>
      </c>
      <c r="E402" s="33" t="s">
        <v>981</v>
      </c>
      <c r="F402" s="35">
        <v>25172500</v>
      </c>
      <c r="G402" s="33" t="s">
        <v>15072</v>
      </c>
      <c r="H402" s="33">
        <v>4</v>
      </c>
      <c r="I402" s="33">
        <v>7</v>
      </c>
      <c r="J402" s="36">
        <v>10</v>
      </c>
      <c r="K402" s="37">
        <v>147520</v>
      </c>
      <c r="L402" s="38" t="s">
        <v>15</v>
      </c>
      <c r="M402" s="38" t="s">
        <v>13</v>
      </c>
    </row>
    <row r="403" spans="1:13" s="39" customFormat="1" ht="12.75" x14ac:dyDescent="0.2">
      <c r="A403" s="33" t="s">
        <v>17</v>
      </c>
      <c r="B403" s="33" t="s">
        <v>576</v>
      </c>
      <c r="C403" s="34">
        <v>10</v>
      </c>
      <c r="D403" s="33" t="s">
        <v>88</v>
      </c>
      <c r="E403" s="33" t="s">
        <v>982</v>
      </c>
      <c r="F403" s="35">
        <v>0</v>
      </c>
      <c r="G403" s="33" t="s">
        <v>15071</v>
      </c>
      <c r="H403" s="33">
        <v>1</v>
      </c>
      <c r="I403" s="33">
        <v>6</v>
      </c>
      <c r="J403" s="36">
        <v>1</v>
      </c>
      <c r="K403" s="37">
        <v>837413</v>
      </c>
      <c r="L403" s="38" t="s">
        <v>12</v>
      </c>
      <c r="M403" s="38" t="s">
        <v>13</v>
      </c>
    </row>
    <row r="404" spans="1:13" s="39" customFormat="1" ht="12.75" x14ac:dyDescent="0.2">
      <c r="A404" s="33" t="s">
        <v>17</v>
      </c>
      <c r="B404" s="33" t="s">
        <v>577</v>
      </c>
      <c r="C404" s="34">
        <v>10</v>
      </c>
      <c r="D404" s="33" t="s">
        <v>16</v>
      </c>
      <c r="E404" s="33" t="s">
        <v>983</v>
      </c>
      <c r="F404" s="35">
        <v>30171600</v>
      </c>
      <c r="G404" s="33" t="s">
        <v>466</v>
      </c>
      <c r="H404" s="33">
        <v>3</v>
      </c>
      <c r="I404" s="33">
        <v>7</v>
      </c>
      <c r="J404" s="36">
        <v>1</v>
      </c>
      <c r="K404" s="37">
        <v>29928500</v>
      </c>
      <c r="L404" s="38" t="s">
        <v>15</v>
      </c>
      <c r="M404" s="38" t="s">
        <v>13</v>
      </c>
    </row>
    <row r="405" spans="1:13" s="39" customFormat="1" ht="12.75" x14ac:dyDescent="0.2">
      <c r="A405" s="33" t="s">
        <v>17</v>
      </c>
      <c r="B405" s="33" t="s">
        <v>577</v>
      </c>
      <c r="C405" s="34">
        <v>10</v>
      </c>
      <c r="D405" s="33" t="s">
        <v>16</v>
      </c>
      <c r="E405" s="33" t="s">
        <v>984</v>
      </c>
      <c r="F405" s="35">
        <v>31162103</v>
      </c>
      <c r="G405" s="33" t="s">
        <v>466</v>
      </c>
      <c r="H405" s="33">
        <v>3</v>
      </c>
      <c r="I405" s="33">
        <v>7</v>
      </c>
      <c r="J405" s="36">
        <v>100</v>
      </c>
      <c r="K405" s="37">
        <v>90000</v>
      </c>
      <c r="L405" s="38" t="s">
        <v>15</v>
      </c>
      <c r="M405" s="38" t="s">
        <v>13</v>
      </c>
    </row>
    <row r="406" spans="1:13" s="39" customFormat="1" ht="12.75" x14ac:dyDescent="0.2">
      <c r="A406" s="33" t="s">
        <v>17</v>
      </c>
      <c r="B406" s="33" t="s">
        <v>577</v>
      </c>
      <c r="C406" s="34">
        <v>10</v>
      </c>
      <c r="D406" s="33" t="s">
        <v>16</v>
      </c>
      <c r="E406" s="33" t="s">
        <v>985</v>
      </c>
      <c r="F406" s="35">
        <v>31162103</v>
      </c>
      <c r="G406" s="33" t="s">
        <v>466</v>
      </c>
      <c r="H406" s="33">
        <v>3</v>
      </c>
      <c r="I406" s="33">
        <v>7</v>
      </c>
      <c r="J406" s="36">
        <v>200</v>
      </c>
      <c r="K406" s="37">
        <v>88000</v>
      </c>
      <c r="L406" s="38" t="s">
        <v>15</v>
      </c>
      <c r="M406" s="38" t="s">
        <v>13</v>
      </c>
    </row>
    <row r="407" spans="1:13" s="39" customFormat="1" ht="12.75" x14ac:dyDescent="0.2">
      <c r="A407" s="33" t="s">
        <v>17</v>
      </c>
      <c r="B407" s="33" t="s">
        <v>577</v>
      </c>
      <c r="C407" s="34">
        <v>10</v>
      </c>
      <c r="D407" s="33" t="s">
        <v>16</v>
      </c>
      <c r="E407" s="33" t="s">
        <v>986</v>
      </c>
      <c r="F407" s="35">
        <v>40183101</v>
      </c>
      <c r="G407" s="33" t="s">
        <v>466</v>
      </c>
      <c r="H407" s="33">
        <v>3</v>
      </c>
      <c r="I407" s="33">
        <v>7</v>
      </c>
      <c r="J407" s="36">
        <v>30</v>
      </c>
      <c r="K407" s="37">
        <v>210000</v>
      </c>
      <c r="L407" s="38" t="s">
        <v>15</v>
      </c>
      <c r="M407" s="38" t="s">
        <v>13</v>
      </c>
    </row>
    <row r="408" spans="1:13" s="39" customFormat="1" ht="12.75" x14ac:dyDescent="0.2">
      <c r="A408" s="33" t="s">
        <v>17</v>
      </c>
      <c r="B408" s="33" t="s">
        <v>577</v>
      </c>
      <c r="C408" s="34">
        <v>10</v>
      </c>
      <c r="D408" s="33" t="s">
        <v>16</v>
      </c>
      <c r="E408" s="33" t="s">
        <v>987</v>
      </c>
      <c r="F408" s="35">
        <v>40183101</v>
      </c>
      <c r="G408" s="33" t="s">
        <v>466</v>
      </c>
      <c r="H408" s="33">
        <v>3</v>
      </c>
      <c r="I408" s="33">
        <v>7</v>
      </c>
      <c r="J408" s="36">
        <v>30</v>
      </c>
      <c r="K408" s="37">
        <v>216000</v>
      </c>
      <c r="L408" s="38" t="s">
        <v>15</v>
      </c>
      <c r="M408" s="38" t="s">
        <v>13</v>
      </c>
    </row>
    <row r="409" spans="1:13" s="39" customFormat="1" ht="12.75" x14ac:dyDescent="0.2">
      <c r="A409" s="33" t="s">
        <v>17</v>
      </c>
      <c r="B409" s="33" t="s">
        <v>577</v>
      </c>
      <c r="C409" s="34">
        <v>10</v>
      </c>
      <c r="D409" s="33" t="s">
        <v>16</v>
      </c>
      <c r="E409" s="33" t="s">
        <v>988</v>
      </c>
      <c r="F409" s="35">
        <v>40183101</v>
      </c>
      <c r="G409" s="33" t="s">
        <v>466</v>
      </c>
      <c r="H409" s="33">
        <v>3</v>
      </c>
      <c r="I409" s="33">
        <v>7</v>
      </c>
      <c r="J409" s="36">
        <v>30</v>
      </c>
      <c r="K409" s="37">
        <v>216000</v>
      </c>
      <c r="L409" s="38" t="s">
        <v>15</v>
      </c>
      <c r="M409" s="38" t="s">
        <v>13</v>
      </c>
    </row>
    <row r="410" spans="1:13" s="39" customFormat="1" ht="12.75" x14ac:dyDescent="0.2">
      <c r="A410" s="33" t="s">
        <v>17</v>
      </c>
      <c r="B410" s="33" t="s">
        <v>577</v>
      </c>
      <c r="C410" s="34">
        <v>10</v>
      </c>
      <c r="D410" s="33" t="s">
        <v>16</v>
      </c>
      <c r="E410" s="33" t="s">
        <v>989</v>
      </c>
      <c r="F410" s="35">
        <v>40183101</v>
      </c>
      <c r="G410" s="33" t="s">
        <v>466</v>
      </c>
      <c r="H410" s="33">
        <v>3</v>
      </c>
      <c r="I410" s="33">
        <v>7</v>
      </c>
      <c r="J410" s="36">
        <v>30</v>
      </c>
      <c r="K410" s="37">
        <v>216000</v>
      </c>
      <c r="L410" s="38" t="s">
        <v>15</v>
      </c>
      <c r="M410" s="38" t="s">
        <v>13</v>
      </c>
    </row>
    <row r="411" spans="1:13" s="39" customFormat="1" ht="12.75" x14ac:dyDescent="0.2">
      <c r="A411" s="33" t="s">
        <v>17</v>
      </c>
      <c r="B411" s="33" t="s">
        <v>577</v>
      </c>
      <c r="C411" s="34">
        <v>10</v>
      </c>
      <c r="D411" s="33" t="s">
        <v>16</v>
      </c>
      <c r="E411" s="33" t="s">
        <v>990</v>
      </c>
      <c r="F411" s="35">
        <v>40171511</v>
      </c>
      <c r="G411" s="33" t="s">
        <v>466</v>
      </c>
      <c r="H411" s="33">
        <v>3</v>
      </c>
      <c r="I411" s="33">
        <v>7</v>
      </c>
      <c r="J411" s="36">
        <v>5</v>
      </c>
      <c r="K411" s="37">
        <v>375500</v>
      </c>
      <c r="L411" s="38" t="s">
        <v>15</v>
      </c>
      <c r="M411" s="38" t="s">
        <v>13</v>
      </c>
    </row>
    <row r="412" spans="1:13" s="39" customFormat="1" ht="12.75" x14ac:dyDescent="0.2">
      <c r="A412" s="33" t="s">
        <v>17</v>
      </c>
      <c r="B412" s="33" t="s">
        <v>577</v>
      </c>
      <c r="C412" s="34">
        <v>10</v>
      </c>
      <c r="D412" s="33" t="s">
        <v>16</v>
      </c>
      <c r="E412" s="33" t="s">
        <v>991</v>
      </c>
      <c r="F412" s="35">
        <v>40171511</v>
      </c>
      <c r="G412" s="33" t="s">
        <v>466</v>
      </c>
      <c r="H412" s="33">
        <v>3</v>
      </c>
      <c r="I412" s="33">
        <v>7</v>
      </c>
      <c r="J412" s="36">
        <v>5</v>
      </c>
      <c r="K412" s="37">
        <v>368500</v>
      </c>
      <c r="L412" s="38" t="s">
        <v>15</v>
      </c>
      <c r="M412" s="38" t="s">
        <v>13</v>
      </c>
    </row>
    <row r="413" spans="1:13" s="39" customFormat="1" ht="12.75" x14ac:dyDescent="0.2">
      <c r="A413" s="33" t="s">
        <v>17</v>
      </c>
      <c r="B413" s="33" t="s">
        <v>577</v>
      </c>
      <c r="C413" s="34">
        <v>10</v>
      </c>
      <c r="D413" s="33" t="s">
        <v>16</v>
      </c>
      <c r="E413" s="33" t="s">
        <v>992</v>
      </c>
      <c r="F413" s="35">
        <v>40171511</v>
      </c>
      <c r="G413" s="33" t="s">
        <v>466</v>
      </c>
      <c r="H413" s="33">
        <v>3</v>
      </c>
      <c r="I413" s="33">
        <v>7</v>
      </c>
      <c r="J413" s="36">
        <v>2</v>
      </c>
      <c r="K413" s="37">
        <v>417400</v>
      </c>
      <c r="L413" s="38" t="s">
        <v>15</v>
      </c>
      <c r="M413" s="38" t="s">
        <v>13</v>
      </c>
    </row>
    <row r="414" spans="1:13" s="39" customFormat="1" ht="12.75" x14ac:dyDescent="0.2">
      <c r="A414" s="33" t="s">
        <v>17</v>
      </c>
      <c r="B414" s="33" t="s">
        <v>577</v>
      </c>
      <c r="C414" s="34">
        <v>10</v>
      </c>
      <c r="D414" s="33" t="s">
        <v>16</v>
      </c>
      <c r="E414" s="33" t="s">
        <v>993</v>
      </c>
      <c r="F414" s="35">
        <v>40171511</v>
      </c>
      <c r="G414" s="33" t="s">
        <v>466</v>
      </c>
      <c r="H414" s="33">
        <v>3</v>
      </c>
      <c r="I414" s="33">
        <v>7</v>
      </c>
      <c r="J414" s="36">
        <v>2</v>
      </c>
      <c r="K414" s="37">
        <v>397400</v>
      </c>
      <c r="L414" s="38" t="s">
        <v>15</v>
      </c>
      <c r="M414" s="38" t="s">
        <v>13</v>
      </c>
    </row>
    <row r="415" spans="1:13" s="39" customFormat="1" ht="12.75" x14ac:dyDescent="0.2">
      <c r="A415" s="33" t="s">
        <v>17</v>
      </c>
      <c r="B415" s="33" t="s">
        <v>577</v>
      </c>
      <c r="C415" s="34">
        <v>10</v>
      </c>
      <c r="D415" s="33" t="s">
        <v>16</v>
      </c>
      <c r="E415" s="33" t="s">
        <v>994</v>
      </c>
      <c r="F415" s="35">
        <v>39121110</v>
      </c>
      <c r="G415" s="33" t="s">
        <v>15072</v>
      </c>
      <c r="H415" s="33">
        <v>4</v>
      </c>
      <c r="I415" s="33">
        <v>7</v>
      </c>
      <c r="J415" s="36">
        <v>6</v>
      </c>
      <c r="K415" s="37">
        <v>80346</v>
      </c>
      <c r="L415" s="38" t="s">
        <v>15</v>
      </c>
      <c r="M415" s="38" t="s">
        <v>13</v>
      </c>
    </row>
    <row r="416" spans="1:13" s="39" customFormat="1" ht="12.75" x14ac:dyDescent="0.2">
      <c r="A416" s="33" t="s">
        <v>17</v>
      </c>
      <c r="B416" s="33" t="s">
        <v>577</v>
      </c>
      <c r="C416" s="34">
        <v>10</v>
      </c>
      <c r="D416" s="33" t="s">
        <v>16</v>
      </c>
      <c r="E416" s="33" t="s">
        <v>995</v>
      </c>
      <c r="F416" s="35">
        <v>39121110</v>
      </c>
      <c r="G416" s="33" t="s">
        <v>15072</v>
      </c>
      <c r="H416" s="33">
        <v>4</v>
      </c>
      <c r="I416" s="33">
        <v>7</v>
      </c>
      <c r="J416" s="36">
        <v>10</v>
      </c>
      <c r="K416" s="37">
        <v>139420</v>
      </c>
      <c r="L416" s="38" t="s">
        <v>15</v>
      </c>
      <c r="M416" s="38" t="s">
        <v>13</v>
      </c>
    </row>
    <row r="417" spans="1:13" s="39" customFormat="1" ht="12.75" x14ac:dyDescent="0.2">
      <c r="A417" s="33" t="s">
        <v>17</v>
      </c>
      <c r="B417" s="33" t="s">
        <v>577</v>
      </c>
      <c r="C417" s="34">
        <v>10</v>
      </c>
      <c r="D417" s="33" t="s">
        <v>16</v>
      </c>
      <c r="E417" s="33" t="s">
        <v>996</v>
      </c>
      <c r="F417" s="35">
        <v>39121110</v>
      </c>
      <c r="G417" s="33" t="s">
        <v>15072</v>
      </c>
      <c r="H417" s="33">
        <v>4</v>
      </c>
      <c r="I417" s="33">
        <v>7</v>
      </c>
      <c r="J417" s="36">
        <v>10</v>
      </c>
      <c r="K417" s="37">
        <v>172530</v>
      </c>
      <c r="L417" s="38" t="s">
        <v>15</v>
      </c>
      <c r="M417" s="38" t="s">
        <v>13</v>
      </c>
    </row>
    <row r="418" spans="1:13" s="39" customFormat="1" ht="12.75" x14ac:dyDescent="0.2">
      <c r="A418" s="33" t="s">
        <v>17</v>
      </c>
      <c r="B418" s="33" t="s">
        <v>577</v>
      </c>
      <c r="C418" s="34">
        <v>10</v>
      </c>
      <c r="D418" s="33" t="s">
        <v>16</v>
      </c>
      <c r="E418" s="33" t="s">
        <v>997</v>
      </c>
      <c r="F418" s="35">
        <v>39121110</v>
      </c>
      <c r="G418" s="33" t="s">
        <v>15072</v>
      </c>
      <c r="H418" s="33">
        <v>4</v>
      </c>
      <c r="I418" s="33">
        <v>7</v>
      </c>
      <c r="J418" s="36">
        <v>6</v>
      </c>
      <c r="K418" s="37">
        <v>258858</v>
      </c>
      <c r="L418" s="38" t="s">
        <v>15</v>
      </c>
      <c r="M418" s="38" t="s">
        <v>13</v>
      </c>
    </row>
    <row r="419" spans="1:13" s="39" customFormat="1" ht="12.75" x14ac:dyDescent="0.2">
      <c r="A419" s="33" t="s">
        <v>17</v>
      </c>
      <c r="B419" s="33" t="s">
        <v>577</v>
      </c>
      <c r="C419" s="34">
        <v>10</v>
      </c>
      <c r="D419" s="33" t="s">
        <v>16</v>
      </c>
      <c r="E419" s="33" t="s">
        <v>998</v>
      </c>
      <c r="F419" s="35">
        <v>39121110</v>
      </c>
      <c r="G419" s="33" t="s">
        <v>15072</v>
      </c>
      <c r="H419" s="33">
        <v>4</v>
      </c>
      <c r="I419" s="33">
        <v>7</v>
      </c>
      <c r="J419" s="36">
        <v>6</v>
      </c>
      <c r="K419" s="37">
        <v>204534</v>
      </c>
      <c r="L419" s="38" t="s">
        <v>15</v>
      </c>
      <c r="M419" s="38" t="s">
        <v>13</v>
      </c>
    </row>
    <row r="420" spans="1:13" s="39" customFormat="1" ht="12.75" x14ac:dyDescent="0.2">
      <c r="A420" s="33" t="s">
        <v>17</v>
      </c>
      <c r="B420" s="33" t="s">
        <v>577</v>
      </c>
      <c r="C420" s="34">
        <v>10</v>
      </c>
      <c r="D420" s="33" t="s">
        <v>16</v>
      </c>
      <c r="E420" s="33" t="s">
        <v>999</v>
      </c>
      <c r="F420" s="35">
        <v>39121110</v>
      </c>
      <c r="G420" s="33" t="s">
        <v>15072</v>
      </c>
      <c r="H420" s="33">
        <v>4</v>
      </c>
      <c r="I420" s="33">
        <v>7</v>
      </c>
      <c r="J420" s="36">
        <v>6</v>
      </c>
      <c r="K420" s="37">
        <v>299400</v>
      </c>
      <c r="L420" s="38" t="s">
        <v>15</v>
      </c>
      <c r="M420" s="38" t="s">
        <v>13</v>
      </c>
    </row>
    <row r="421" spans="1:13" s="39" customFormat="1" ht="12.75" x14ac:dyDescent="0.2">
      <c r="A421" s="33" t="s">
        <v>17</v>
      </c>
      <c r="B421" s="33" t="s">
        <v>577</v>
      </c>
      <c r="C421" s="34">
        <v>10</v>
      </c>
      <c r="D421" s="33" t="s">
        <v>16</v>
      </c>
      <c r="E421" s="33" t="s">
        <v>1000</v>
      </c>
      <c r="F421" s="35">
        <v>39121634</v>
      </c>
      <c r="G421" s="33" t="s">
        <v>15072</v>
      </c>
      <c r="H421" s="33">
        <v>4</v>
      </c>
      <c r="I421" s="33">
        <v>7</v>
      </c>
      <c r="J421" s="36">
        <v>5</v>
      </c>
      <c r="K421" s="37">
        <v>245400</v>
      </c>
      <c r="L421" s="38" t="s">
        <v>15</v>
      </c>
      <c r="M421" s="38" t="s">
        <v>13</v>
      </c>
    </row>
    <row r="422" spans="1:13" s="39" customFormat="1" ht="12.75" x14ac:dyDescent="0.2">
      <c r="A422" s="33" t="s">
        <v>17</v>
      </c>
      <c r="B422" s="33" t="s">
        <v>577</v>
      </c>
      <c r="C422" s="34">
        <v>10</v>
      </c>
      <c r="D422" s="33" t="s">
        <v>16</v>
      </c>
      <c r="E422" s="33" t="s">
        <v>1001</v>
      </c>
      <c r="F422" s="35">
        <v>39121110</v>
      </c>
      <c r="G422" s="33" t="s">
        <v>15072</v>
      </c>
      <c r="H422" s="33">
        <v>4</v>
      </c>
      <c r="I422" s="33">
        <v>7</v>
      </c>
      <c r="J422" s="36">
        <v>10</v>
      </c>
      <c r="K422" s="37">
        <v>653420</v>
      </c>
      <c r="L422" s="38" t="s">
        <v>15</v>
      </c>
      <c r="M422" s="38" t="s">
        <v>13</v>
      </c>
    </row>
    <row r="423" spans="1:13" s="39" customFormat="1" ht="12.75" x14ac:dyDescent="0.2">
      <c r="A423" s="33" t="s">
        <v>17</v>
      </c>
      <c r="B423" s="33" t="s">
        <v>577</v>
      </c>
      <c r="C423" s="34">
        <v>10</v>
      </c>
      <c r="D423" s="33" t="s">
        <v>16</v>
      </c>
      <c r="E423" s="33" t="s">
        <v>1002</v>
      </c>
      <c r="F423" s="35">
        <v>39121110</v>
      </c>
      <c r="G423" s="33" t="s">
        <v>15072</v>
      </c>
      <c r="H423" s="33">
        <v>4</v>
      </c>
      <c r="I423" s="33">
        <v>7</v>
      </c>
      <c r="J423" s="36">
        <v>10</v>
      </c>
      <c r="K423" s="37">
        <v>473580</v>
      </c>
      <c r="L423" s="38" t="s">
        <v>15</v>
      </c>
      <c r="M423" s="38" t="s">
        <v>13</v>
      </c>
    </row>
    <row r="424" spans="1:13" s="39" customFormat="1" ht="12.75" x14ac:dyDescent="0.2">
      <c r="A424" s="33" t="s">
        <v>17</v>
      </c>
      <c r="B424" s="33" t="s">
        <v>577</v>
      </c>
      <c r="C424" s="34">
        <v>10</v>
      </c>
      <c r="D424" s="33" t="s">
        <v>16</v>
      </c>
      <c r="E424" s="33" t="s">
        <v>1003</v>
      </c>
      <c r="F424" s="35">
        <v>26121524</v>
      </c>
      <c r="G424" s="33" t="s">
        <v>15072</v>
      </c>
      <c r="H424" s="33">
        <v>4</v>
      </c>
      <c r="I424" s="33">
        <v>7</v>
      </c>
      <c r="J424" s="36">
        <v>1</v>
      </c>
      <c r="K424" s="37">
        <v>309419</v>
      </c>
      <c r="L424" s="38" t="s">
        <v>15</v>
      </c>
      <c r="M424" s="38" t="s">
        <v>13</v>
      </c>
    </row>
    <row r="425" spans="1:13" s="39" customFormat="1" ht="12.75" x14ac:dyDescent="0.2">
      <c r="A425" s="33" t="s">
        <v>17</v>
      </c>
      <c r="B425" s="33" t="s">
        <v>577</v>
      </c>
      <c r="C425" s="34">
        <v>10</v>
      </c>
      <c r="D425" s="33" t="s">
        <v>16</v>
      </c>
      <c r="E425" s="33" t="s">
        <v>1004</v>
      </c>
      <c r="F425" s="35">
        <v>39121110</v>
      </c>
      <c r="G425" s="33" t="s">
        <v>15072</v>
      </c>
      <c r="H425" s="33">
        <v>4</v>
      </c>
      <c r="I425" s="33">
        <v>7</v>
      </c>
      <c r="J425" s="36">
        <v>300</v>
      </c>
      <c r="K425" s="37">
        <v>817500</v>
      </c>
      <c r="L425" s="38" t="s">
        <v>15</v>
      </c>
      <c r="M425" s="38" t="s">
        <v>13</v>
      </c>
    </row>
    <row r="426" spans="1:13" s="39" customFormat="1" ht="12.75" x14ac:dyDescent="0.2">
      <c r="A426" s="33" t="s">
        <v>17</v>
      </c>
      <c r="B426" s="33" t="s">
        <v>577</v>
      </c>
      <c r="C426" s="34">
        <v>10</v>
      </c>
      <c r="D426" s="33" t="s">
        <v>16</v>
      </c>
      <c r="E426" s="33" t="s">
        <v>1005</v>
      </c>
      <c r="F426" s="35">
        <v>39121110</v>
      </c>
      <c r="G426" s="33" t="s">
        <v>15072</v>
      </c>
      <c r="H426" s="33">
        <v>4</v>
      </c>
      <c r="I426" s="33">
        <v>7</v>
      </c>
      <c r="J426" s="36">
        <v>400</v>
      </c>
      <c r="K426" s="37">
        <v>832000</v>
      </c>
      <c r="L426" s="38" t="s">
        <v>15</v>
      </c>
      <c r="M426" s="38" t="s">
        <v>13</v>
      </c>
    </row>
    <row r="427" spans="1:13" s="39" customFormat="1" ht="12.75" x14ac:dyDescent="0.2">
      <c r="A427" s="33" t="s">
        <v>17</v>
      </c>
      <c r="B427" s="33" t="s">
        <v>577</v>
      </c>
      <c r="C427" s="34">
        <v>10</v>
      </c>
      <c r="D427" s="33" t="s">
        <v>16</v>
      </c>
      <c r="E427" s="33" t="s">
        <v>1006</v>
      </c>
      <c r="F427" s="35">
        <v>39121110</v>
      </c>
      <c r="G427" s="33" t="s">
        <v>15072</v>
      </c>
      <c r="H427" s="33">
        <v>4</v>
      </c>
      <c r="I427" s="33">
        <v>7</v>
      </c>
      <c r="J427" s="36">
        <v>200</v>
      </c>
      <c r="K427" s="37">
        <v>728800</v>
      </c>
      <c r="L427" s="38" t="s">
        <v>15</v>
      </c>
      <c r="M427" s="38" t="s">
        <v>13</v>
      </c>
    </row>
    <row r="428" spans="1:13" s="39" customFormat="1" ht="12.75" x14ac:dyDescent="0.2">
      <c r="A428" s="33" t="s">
        <v>17</v>
      </c>
      <c r="B428" s="33" t="s">
        <v>577</v>
      </c>
      <c r="C428" s="34">
        <v>10</v>
      </c>
      <c r="D428" s="33" t="s">
        <v>16</v>
      </c>
      <c r="E428" s="33" t="s">
        <v>1007</v>
      </c>
      <c r="F428" s="35">
        <v>39121110</v>
      </c>
      <c r="G428" s="33" t="s">
        <v>15072</v>
      </c>
      <c r="H428" s="33">
        <v>4</v>
      </c>
      <c r="I428" s="33">
        <v>7</v>
      </c>
      <c r="J428" s="36">
        <v>100</v>
      </c>
      <c r="K428" s="37">
        <v>335100</v>
      </c>
      <c r="L428" s="38" t="s">
        <v>15</v>
      </c>
      <c r="M428" s="38" t="s">
        <v>13</v>
      </c>
    </row>
    <row r="429" spans="1:13" s="39" customFormat="1" ht="12.75" x14ac:dyDescent="0.2">
      <c r="A429" s="33" t="s">
        <v>17</v>
      </c>
      <c r="B429" s="33" t="s">
        <v>577</v>
      </c>
      <c r="C429" s="34">
        <v>10</v>
      </c>
      <c r="D429" s="33" t="s">
        <v>16</v>
      </c>
      <c r="E429" s="33" t="s">
        <v>1008</v>
      </c>
      <c r="F429" s="35">
        <v>39121110</v>
      </c>
      <c r="G429" s="33" t="s">
        <v>15072</v>
      </c>
      <c r="H429" s="33">
        <v>4</v>
      </c>
      <c r="I429" s="33">
        <v>7</v>
      </c>
      <c r="J429" s="36">
        <v>100</v>
      </c>
      <c r="K429" s="37">
        <v>853200</v>
      </c>
      <c r="L429" s="38" t="s">
        <v>15</v>
      </c>
      <c r="M429" s="38" t="s">
        <v>13</v>
      </c>
    </row>
    <row r="430" spans="1:13" s="39" customFormat="1" ht="12.75" x14ac:dyDescent="0.2">
      <c r="A430" s="33" t="s">
        <v>17</v>
      </c>
      <c r="B430" s="33" t="s">
        <v>577</v>
      </c>
      <c r="C430" s="34">
        <v>10</v>
      </c>
      <c r="D430" s="33" t="s">
        <v>16</v>
      </c>
      <c r="E430" s="33" t="s">
        <v>1009</v>
      </c>
      <c r="F430" s="35">
        <v>26121524</v>
      </c>
      <c r="G430" s="33" t="s">
        <v>15072</v>
      </c>
      <c r="H430" s="33">
        <v>4</v>
      </c>
      <c r="I430" s="33">
        <v>7</v>
      </c>
      <c r="J430" s="36">
        <v>1</v>
      </c>
      <c r="K430" s="37">
        <v>295191</v>
      </c>
      <c r="L430" s="38" t="s">
        <v>15</v>
      </c>
      <c r="M430" s="38" t="s">
        <v>13</v>
      </c>
    </row>
    <row r="431" spans="1:13" s="39" customFormat="1" ht="12.75" x14ac:dyDescent="0.2">
      <c r="A431" s="33" t="s">
        <v>17</v>
      </c>
      <c r="B431" s="33" t="s">
        <v>577</v>
      </c>
      <c r="C431" s="34">
        <v>10</v>
      </c>
      <c r="D431" s="33" t="s">
        <v>16</v>
      </c>
      <c r="E431" s="33" t="s">
        <v>1010</v>
      </c>
      <c r="F431" s="35">
        <v>26121524</v>
      </c>
      <c r="G431" s="33" t="s">
        <v>15072</v>
      </c>
      <c r="H431" s="33">
        <v>4</v>
      </c>
      <c r="I431" s="33">
        <v>7</v>
      </c>
      <c r="J431" s="36">
        <v>1</v>
      </c>
      <c r="K431" s="37">
        <v>293859</v>
      </c>
      <c r="L431" s="38" t="s">
        <v>15</v>
      </c>
      <c r="M431" s="38" t="s">
        <v>13</v>
      </c>
    </row>
    <row r="432" spans="1:13" s="39" customFormat="1" ht="12.75" x14ac:dyDescent="0.2">
      <c r="A432" s="33" t="s">
        <v>17</v>
      </c>
      <c r="B432" s="33" t="s">
        <v>577</v>
      </c>
      <c r="C432" s="34">
        <v>10</v>
      </c>
      <c r="D432" s="33" t="s">
        <v>16</v>
      </c>
      <c r="E432" s="33" t="s">
        <v>1011</v>
      </c>
      <c r="F432" s="35">
        <v>26121524</v>
      </c>
      <c r="G432" s="33" t="s">
        <v>15072</v>
      </c>
      <c r="H432" s="33">
        <v>4</v>
      </c>
      <c r="I432" s="33">
        <v>7</v>
      </c>
      <c r="J432" s="36">
        <v>1</v>
      </c>
      <c r="K432" s="37">
        <v>294348</v>
      </c>
      <c r="L432" s="38" t="s">
        <v>15</v>
      </c>
      <c r="M432" s="38" t="s">
        <v>13</v>
      </c>
    </row>
    <row r="433" spans="1:13" s="39" customFormat="1" ht="12.75" x14ac:dyDescent="0.2">
      <c r="A433" s="33" t="s">
        <v>17</v>
      </c>
      <c r="B433" s="33" t="s">
        <v>577</v>
      </c>
      <c r="C433" s="34">
        <v>10</v>
      </c>
      <c r="D433" s="33" t="s">
        <v>16</v>
      </c>
      <c r="E433" s="33" t="s">
        <v>1012</v>
      </c>
      <c r="F433" s="35">
        <v>43201552</v>
      </c>
      <c r="G433" s="33" t="s">
        <v>15072</v>
      </c>
      <c r="H433" s="33">
        <v>4</v>
      </c>
      <c r="I433" s="33">
        <v>7</v>
      </c>
      <c r="J433" s="36">
        <v>5</v>
      </c>
      <c r="K433" s="37">
        <v>429250</v>
      </c>
      <c r="L433" s="38" t="s">
        <v>15</v>
      </c>
      <c r="M433" s="38" t="s">
        <v>13</v>
      </c>
    </row>
    <row r="434" spans="1:13" s="39" customFormat="1" ht="12.75" x14ac:dyDescent="0.2">
      <c r="A434" s="33" t="s">
        <v>17</v>
      </c>
      <c r="B434" s="33" t="s">
        <v>577</v>
      </c>
      <c r="C434" s="34">
        <v>10</v>
      </c>
      <c r="D434" s="33" t="s">
        <v>16</v>
      </c>
      <c r="E434" s="33" t="s">
        <v>1013</v>
      </c>
      <c r="F434" s="35">
        <v>43201552</v>
      </c>
      <c r="G434" s="33" t="s">
        <v>15072</v>
      </c>
      <c r="H434" s="33">
        <v>3</v>
      </c>
      <c r="I434" s="33">
        <v>7</v>
      </c>
      <c r="J434" s="36">
        <v>4</v>
      </c>
      <c r="K434" s="37">
        <v>280888</v>
      </c>
      <c r="L434" s="38" t="s">
        <v>15</v>
      </c>
      <c r="M434" s="38" t="s">
        <v>13</v>
      </c>
    </row>
    <row r="435" spans="1:13" s="39" customFormat="1" ht="12.75" x14ac:dyDescent="0.2">
      <c r="A435" s="33" t="s">
        <v>17</v>
      </c>
      <c r="B435" s="33" t="s">
        <v>577</v>
      </c>
      <c r="C435" s="34">
        <v>10</v>
      </c>
      <c r="D435" s="33" t="s">
        <v>16</v>
      </c>
      <c r="E435" s="33" t="s">
        <v>1014</v>
      </c>
      <c r="F435" s="35">
        <v>43201552</v>
      </c>
      <c r="G435" s="33" t="s">
        <v>15072</v>
      </c>
      <c r="H435" s="33">
        <v>3</v>
      </c>
      <c r="I435" s="33">
        <v>7</v>
      </c>
      <c r="J435" s="36">
        <v>2</v>
      </c>
      <c r="K435" s="37">
        <v>178308</v>
      </c>
      <c r="L435" s="38" t="s">
        <v>15</v>
      </c>
      <c r="M435" s="38" t="s">
        <v>13</v>
      </c>
    </row>
    <row r="436" spans="1:13" s="39" customFormat="1" ht="12.75" x14ac:dyDescent="0.2">
      <c r="A436" s="33" t="s">
        <v>17</v>
      </c>
      <c r="B436" s="33" t="s">
        <v>577</v>
      </c>
      <c r="C436" s="34">
        <v>10</v>
      </c>
      <c r="D436" s="33" t="s">
        <v>16</v>
      </c>
      <c r="E436" s="33" t="s">
        <v>1015</v>
      </c>
      <c r="F436" s="35">
        <v>46171502</v>
      </c>
      <c r="G436" s="33" t="s">
        <v>15072</v>
      </c>
      <c r="H436" s="33">
        <v>3</v>
      </c>
      <c r="I436" s="33">
        <v>7</v>
      </c>
      <c r="J436" s="36">
        <v>15</v>
      </c>
      <c r="K436" s="37">
        <v>918705</v>
      </c>
      <c r="L436" s="38" t="s">
        <v>15</v>
      </c>
      <c r="M436" s="38" t="s">
        <v>13</v>
      </c>
    </row>
    <row r="437" spans="1:13" s="39" customFormat="1" ht="12.75" x14ac:dyDescent="0.2">
      <c r="A437" s="33" t="s">
        <v>17</v>
      </c>
      <c r="B437" s="33" t="s">
        <v>577</v>
      </c>
      <c r="C437" s="34">
        <v>10</v>
      </c>
      <c r="D437" s="33" t="s">
        <v>16</v>
      </c>
      <c r="E437" s="33" t="s">
        <v>984</v>
      </c>
      <c r="F437" s="35">
        <v>31162103</v>
      </c>
      <c r="G437" s="33" t="s">
        <v>15072</v>
      </c>
      <c r="H437" s="33">
        <v>3</v>
      </c>
      <c r="I437" s="33">
        <v>7</v>
      </c>
      <c r="J437" s="36">
        <v>100</v>
      </c>
      <c r="K437" s="37">
        <v>85900</v>
      </c>
      <c r="L437" s="38" t="s">
        <v>15</v>
      </c>
      <c r="M437" s="38" t="s">
        <v>13</v>
      </c>
    </row>
    <row r="438" spans="1:13" s="39" customFormat="1" ht="12.75" x14ac:dyDescent="0.2">
      <c r="A438" s="33" t="s">
        <v>17</v>
      </c>
      <c r="B438" s="33" t="s">
        <v>577</v>
      </c>
      <c r="C438" s="34">
        <v>10</v>
      </c>
      <c r="D438" s="33" t="s">
        <v>16</v>
      </c>
      <c r="E438" s="33" t="s">
        <v>985</v>
      </c>
      <c r="F438" s="35">
        <v>31162103</v>
      </c>
      <c r="G438" s="33" t="s">
        <v>15072</v>
      </c>
      <c r="H438" s="33">
        <v>3</v>
      </c>
      <c r="I438" s="33">
        <v>7</v>
      </c>
      <c r="J438" s="36">
        <v>200</v>
      </c>
      <c r="K438" s="37">
        <v>75400</v>
      </c>
      <c r="L438" s="38" t="s">
        <v>15</v>
      </c>
      <c r="M438" s="38" t="s">
        <v>13</v>
      </c>
    </row>
    <row r="439" spans="1:13" s="39" customFormat="1" ht="12.75" x14ac:dyDescent="0.2">
      <c r="A439" s="33" t="s">
        <v>17</v>
      </c>
      <c r="B439" s="33" t="s">
        <v>577</v>
      </c>
      <c r="C439" s="34">
        <v>10</v>
      </c>
      <c r="D439" s="33" t="s">
        <v>16</v>
      </c>
      <c r="E439" s="33" t="s">
        <v>1016</v>
      </c>
      <c r="F439" s="35">
        <v>31201503</v>
      </c>
      <c r="G439" s="33" t="s">
        <v>15072</v>
      </c>
      <c r="H439" s="33">
        <v>4</v>
      </c>
      <c r="I439" s="33">
        <v>7</v>
      </c>
      <c r="J439" s="36">
        <v>20</v>
      </c>
      <c r="K439" s="37">
        <v>76340</v>
      </c>
      <c r="L439" s="38" t="s">
        <v>15</v>
      </c>
      <c r="M439" s="38" t="s">
        <v>13</v>
      </c>
    </row>
    <row r="440" spans="1:13" s="39" customFormat="1" ht="12.75" x14ac:dyDescent="0.2">
      <c r="A440" s="33" t="s">
        <v>17</v>
      </c>
      <c r="B440" s="33" t="s">
        <v>577</v>
      </c>
      <c r="C440" s="34">
        <v>10</v>
      </c>
      <c r="D440" s="33" t="s">
        <v>16</v>
      </c>
      <c r="E440" s="33" t="s">
        <v>1017</v>
      </c>
      <c r="F440" s="35">
        <v>31201502</v>
      </c>
      <c r="G440" s="33" t="s">
        <v>15072</v>
      </c>
      <c r="H440" s="33">
        <v>3</v>
      </c>
      <c r="I440" s="33">
        <v>7</v>
      </c>
      <c r="J440" s="36">
        <v>12</v>
      </c>
      <c r="K440" s="37">
        <v>68676</v>
      </c>
      <c r="L440" s="38" t="s">
        <v>15</v>
      </c>
      <c r="M440" s="38" t="s">
        <v>13</v>
      </c>
    </row>
    <row r="441" spans="1:13" s="39" customFormat="1" ht="12.75" x14ac:dyDescent="0.2">
      <c r="A441" s="33" t="s">
        <v>17</v>
      </c>
      <c r="B441" s="33" t="s">
        <v>577</v>
      </c>
      <c r="C441" s="34">
        <v>10</v>
      </c>
      <c r="D441" s="33" t="s">
        <v>16</v>
      </c>
      <c r="E441" s="33" t="s">
        <v>1018</v>
      </c>
      <c r="F441" s="35">
        <v>39121110</v>
      </c>
      <c r="G441" s="33" t="s">
        <v>15072</v>
      </c>
      <c r="H441" s="33">
        <v>4</v>
      </c>
      <c r="I441" s="33">
        <v>7</v>
      </c>
      <c r="J441" s="36">
        <v>50</v>
      </c>
      <c r="K441" s="37">
        <v>633900</v>
      </c>
      <c r="L441" s="38" t="s">
        <v>15</v>
      </c>
      <c r="M441" s="38" t="s">
        <v>13</v>
      </c>
    </row>
    <row r="442" spans="1:13" s="39" customFormat="1" ht="12.75" x14ac:dyDescent="0.2">
      <c r="A442" s="33" t="s">
        <v>17</v>
      </c>
      <c r="B442" s="33" t="s">
        <v>577</v>
      </c>
      <c r="C442" s="34">
        <v>10</v>
      </c>
      <c r="D442" s="33" t="s">
        <v>16</v>
      </c>
      <c r="E442" s="33" t="s">
        <v>1019</v>
      </c>
      <c r="F442" s="35">
        <v>39121110</v>
      </c>
      <c r="G442" s="33" t="s">
        <v>15072</v>
      </c>
      <c r="H442" s="33">
        <v>4</v>
      </c>
      <c r="I442" s="33">
        <v>7</v>
      </c>
      <c r="J442" s="36">
        <v>5</v>
      </c>
      <c r="K442" s="37">
        <v>149650</v>
      </c>
      <c r="L442" s="38" t="s">
        <v>15</v>
      </c>
      <c r="M442" s="38" t="s">
        <v>13</v>
      </c>
    </row>
    <row r="443" spans="1:13" s="39" customFormat="1" ht="12.75" x14ac:dyDescent="0.2">
      <c r="A443" s="33" t="s">
        <v>17</v>
      </c>
      <c r="B443" s="33" t="s">
        <v>577</v>
      </c>
      <c r="C443" s="34">
        <v>10</v>
      </c>
      <c r="D443" s="33" t="s">
        <v>16</v>
      </c>
      <c r="E443" s="33" t="s">
        <v>1020</v>
      </c>
      <c r="F443" s="35">
        <v>39121110</v>
      </c>
      <c r="G443" s="33" t="s">
        <v>15072</v>
      </c>
      <c r="H443" s="33">
        <v>4</v>
      </c>
      <c r="I443" s="33">
        <v>7</v>
      </c>
      <c r="J443" s="36">
        <v>1</v>
      </c>
      <c r="K443" s="37">
        <v>109287</v>
      </c>
      <c r="L443" s="38" t="s">
        <v>15</v>
      </c>
      <c r="M443" s="38" t="s">
        <v>13</v>
      </c>
    </row>
    <row r="444" spans="1:13" s="39" customFormat="1" ht="12.75" x14ac:dyDescent="0.2">
      <c r="A444" s="33" t="s">
        <v>17</v>
      </c>
      <c r="B444" s="33" t="s">
        <v>577</v>
      </c>
      <c r="C444" s="34">
        <v>10</v>
      </c>
      <c r="D444" s="33" t="s">
        <v>16</v>
      </c>
      <c r="E444" s="33" t="s">
        <v>1021</v>
      </c>
      <c r="F444" s="35">
        <v>31201503</v>
      </c>
      <c r="G444" s="33" t="s">
        <v>15072</v>
      </c>
      <c r="H444" s="33">
        <v>3</v>
      </c>
      <c r="I444" s="33">
        <v>7</v>
      </c>
      <c r="J444" s="36">
        <v>10</v>
      </c>
      <c r="K444" s="37">
        <v>69640</v>
      </c>
      <c r="L444" s="38" t="s">
        <v>15</v>
      </c>
      <c r="M444" s="38" t="s">
        <v>13</v>
      </c>
    </row>
    <row r="445" spans="1:13" s="39" customFormat="1" ht="12.75" x14ac:dyDescent="0.2">
      <c r="A445" s="33" t="s">
        <v>17</v>
      </c>
      <c r="B445" s="33" t="s">
        <v>577</v>
      </c>
      <c r="C445" s="34">
        <v>10</v>
      </c>
      <c r="D445" s="33" t="s">
        <v>16</v>
      </c>
      <c r="E445" s="33" t="s">
        <v>1022</v>
      </c>
      <c r="F445" s="35">
        <v>31201503</v>
      </c>
      <c r="G445" s="33" t="s">
        <v>15072</v>
      </c>
      <c r="H445" s="33">
        <v>3</v>
      </c>
      <c r="I445" s="33">
        <v>7</v>
      </c>
      <c r="J445" s="36">
        <v>10</v>
      </c>
      <c r="K445" s="37">
        <v>77900</v>
      </c>
      <c r="L445" s="38" t="s">
        <v>15</v>
      </c>
      <c r="M445" s="38" t="s">
        <v>13</v>
      </c>
    </row>
    <row r="446" spans="1:13" s="39" customFormat="1" ht="12.75" x14ac:dyDescent="0.2">
      <c r="A446" s="33" t="s">
        <v>17</v>
      </c>
      <c r="B446" s="33" t="s">
        <v>577</v>
      </c>
      <c r="C446" s="34">
        <v>10</v>
      </c>
      <c r="D446" s="33" t="s">
        <v>16</v>
      </c>
      <c r="E446" s="33" t="s">
        <v>1023</v>
      </c>
      <c r="F446" s="35">
        <v>31201503</v>
      </c>
      <c r="G446" s="33" t="s">
        <v>15072</v>
      </c>
      <c r="H446" s="33">
        <v>3</v>
      </c>
      <c r="I446" s="33">
        <v>7</v>
      </c>
      <c r="J446" s="36">
        <v>50</v>
      </c>
      <c r="K446" s="37">
        <v>730750</v>
      </c>
      <c r="L446" s="38" t="s">
        <v>15</v>
      </c>
      <c r="M446" s="38" t="s">
        <v>13</v>
      </c>
    </row>
    <row r="447" spans="1:13" s="39" customFormat="1" ht="12.75" x14ac:dyDescent="0.2">
      <c r="A447" s="33" t="s">
        <v>17</v>
      </c>
      <c r="B447" s="33" t="s">
        <v>577</v>
      </c>
      <c r="C447" s="34">
        <v>10</v>
      </c>
      <c r="D447" s="33" t="s">
        <v>16</v>
      </c>
      <c r="E447" s="33" t="s">
        <v>1024</v>
      </c>
      <c r="F447" s="35">
        <v>31201503</v>
      </c>
      <c r="G447" s="33" t="s">
        <v>15072</v>
      </c>
      <c r="H447" s="33">
        <v>3</v>
      </c>
      <c r="I447" s="33">
        <v>7</v>
      </c>
      <c r="J447" s="36">
        <v>80</v>
      </c>
      <c r="K447" s="37">
        <v>543200</v>
      </c>
      <c r="L447" s="38" t="s">
        <v>15</v>
      </c>
      <c r="M447" s="38" t="s">
        <v>13</v>
      </c>
    </row>
    <row r="448" spans="1:13" s="39" customFormat="1" ht="12.75" x14ac:dyDescent="0.2">
      <c r="A448" s="33" t="s">
        <v>17</v>
      </c>
      <c r="B448" s="33" t="s">
        <v>577</v>
      </c>
      <c r="C448" s="34">
        <v>10</v>
      </c>
      <c r="D448" s="33" t="s">
        <v>16</v>
      </c>
      <c r="E448" s="33" t="s">
        <v>1025</v>
      </c>
      <c r="F448" s="35">
        <v>31201502</v>
      </c>
      <c r="G448" s="33" t="s">
        <v>15072</v>
      </c>
      <c r="H448" s="33">
        <v>3</v>
      </c>
      <c r="I448" s="33">
        <v>7</v>
      </c>
      <c r="J448" s="36">
        <v>40</v>
      </c>
      <c r="K448" s="37">
        <v>246000</v>
      </c>
      <c r="L448" s="38" t="s">
        <v>15</v>
      </c>
      <c r="M448" s="38" t="s">
        <v>13</v>
      </c>
    </row>
    <row r="449" spans="1:13" s="39" customFormat="1" ht="12.75" x14ac:dyDescent="0.2">
      <c r="A449" s="33" t="s">
        <v>17</v>
      </c>
      <c r="B449" s="33" t="s">
        <v>577</v>
      </c>
      <c r="C449" s="34">
        <v>10</v>
      </c>
      <c r="D449" s="33" t="s">
        <v>16</v>
      </c>
      <c r="E449" s="33" t="s">
        <v>1026</v>
      </c>
      <c r="F449" s="35">
        <v>39121110</v>
      </c>
      <c r="G449" s="33" t="s">
        <v>15072</v>
      </c>
      <c r="H449" s="33">
        <v>4</v>
      </c>
      <c r="I449" s="33">
        <v>7</v>
      </c>
      <c r="J449" s="36">
        <v>5</v>
      </c>
      <c r="K449" s="37">
        <v>28765</v>
      </c>
      <c r="L449" s="38" t="s">
        <v>15</v>
      </c>
      <c r="M449" s="38" t="s">
        <v>13</v>
      </c>
    </row>
    <row r="450" spans="1:13" s="39" customFormat="1" ht="12.75" x14ac:dyDescent="0.2">
      <c r="A450" s="33" t="s">
        <v>17</v>
      </c>
      <c r="B450" s="33" t="s">
        <v>577</v>
      </c>
      <c r="C450" s="34">
        <v>10</v>
      </c>
      <c r="D450" s="33" t="s">
        <v>16</v>
      </c>
      <c r="E450" s="33" t="s">
        <v>1027</v>
      </c>
      <c r="F450" s="35">
        <v>32141108</v>
      </c>
      <c r="G450" s="33" t="s">
        <v>15072</v>
      </c>
      <c r="H450" s="33">
        <v>3</v>
      </c>
      <c r="I450" s="33">
        <v>7</v>
      </c>
      <c r="J450" s="36">
        <v>50</v>
      </c>
      <c r="K450" s="37">
        <v>408600</v>
      </c>
      <c r="L450" s="38" t="s">
        <v>15</v>
      </c>
      <c r="M450" s="38" t="s">
        <v>13</v>
      </c>
    </row>
    <row r="451" spans="1:13" s="39" customFormat="1" ht="12.75" x14ac:dyDescent="0.2">
      <c r="A451" s="33" t="s">
        <v>17</v>
      </c>
      <c r="B451" s="33" t="s">
        <v>577</v>
      </c>
      <c r="C451" s="34">
        <v>10</v>
      </c>
      <c r="D451" s="33" t="s">
        <v>16</v>
      </c>
      <c r="E451" s="33" t="s">
        <v>1028</v>
      </c>
      <c r="F451" s="35">
        <v>32141108</v>
      </c>
      <c r="G451" s="33" t="s">
        <v>15072</v>
      </c>
      <c r="H451" s="33">
        <v>3</v>
      </c>
      <c r="I451" s="33">
        <v>7</v>
      </c>
      <c r="J451" s="36">
        <v>30</v>
      </c>
      <c r="K451" s="37">
        <v>219870</v>
      </c>
      <c r="L451" s="38" t="s">
        <v>15</v>
      </c>
      <c r="M451" s="38" t="s">
        <v>13</v>
      </c>
    </row>
    <row r="452" spans="1:13" s="39" customFormat="1" ht="12.75" x14ac:dyDescent="0.2">
      <c r="A452" s="33" t="s">
        <v>17</v>
      </c>
      <c r="B452" s="33" t="s">
        <v>577</v>
      </c>
      <c r="C452" s="34">
        <v>10</v>
      </c>
      <c r="D452" s="33" t="s">
        <v>16</v>
      </c>
      <c r="E452" s="33" t="s">
        <v>1029</v>
      </c>
      <c r="F452" s="35">
        <v>20122345</v>
      </c>
      <c r="G452" s="33" t="s">
        <v>15072</v>
      </c>
      <c r="H452" s="33">
        <v>3</v>
      </c>
      <c r="I452" s="33">
        <v>7</v>
      </c>
      <c r="J452" s="36">
        <v>4</v>
      </c>
      <c r="K452" s="37">
        <v>261764</v>
      </c>
      <c r="L452" s="38" t="s">
        <v>15</v>
      </c>
      <c r="M452" s="38" t="s">
        <v>13</v>
      </c>
    </row>
    <row r="453" spans="1:13" s="39" customFormat="1" ht="12.75" x14ac:dyDescent="0.2">
      <c r="A453" s="33" t="s">
        <v>17</v>
      </c>
      <c r="B453" s="33" t="s">
        <v>577</v>
      </c>
      <c r="C453" s="34">
        <v>10</v>
      </c>
      <c r="D453" s="33" t="s">
        <v>16</v>
      </c>
      <c r="E453" s="33" t="s">
        <v>1030</v>
      </c>
      <c r="F453" s="35">
        <v>20122345</v>
      </c>
      <c r="G453" s="33" t="s">
        <v>15072</v>
      </c>
      <c r="H453" s="33">
        <v>3</v>
      </c>
      <c r="I453" s="33">
        <v>7</v>
      </c>
      <c r="J453" s="36">
        <v>3</v>
      </c>
      <c r="K453" s="37">
        <v>282675</v>
      </c>
      <c r="L453" s="38" t="s">
        <v>15</v>
      </c>
      <c r="M453" s="38" t="s">
        <v>13</v>
      </c>
    </row>
    <row r="454" spans="1:13" s="39" customFormat="1" ht="12.75" x14ac:dyDescent="0.2">
      <c r="A454" s="33" t="s">
        <v>17</v>
      </c>
      <c r="B454" s="33" t="s">
        <v>577</v>
      </c>
      <c r="C454" s="34">
        <v>10</v>
      </c>
      <c r="D454" s="33" t="s">
        <v>16</v>
      </c>
      <c r="E454" s="33" t="s">
        <v>1031</v>
      </c>
      <c r="F454" s="35">
        <v>39121110</v>
      </c>
      <c r="G454" s="33" t="s">
        <v>15072</v>
      </c>
      <c r="H454" s="33">
        <v>4</v>
      </c>
      <c r="I454" s="33">
        <v>7</v>
      </c>
      <c r="J454" s="36">
        <v>10</v>
      </c>
      <c r="K454" s="37">
        <v>92280</v>
      </c>
      <c r="L454" s="38" t="s">
        <v>15</v>
      </c>
      <c r="M454" s="38" t="s">
        <v>13</v>
      </c>
    </row>
    <row r="455" spans="1:13" s="39" customFormat="1" ht="12.75" x14ac:dyDescent="0.2">
      <c r="A455" s="33" t="s">
        <v>17</v>
      </c>
      <c r="B455" s="33" t="s">
        <v>577</v>
      </c>
      <c r="C455" s="34">
        <v>10</v>
      </c>
      <c r="D455" s="33" t="s">
        <v>16</v>
      </c>
      <c r="E455" s="33" t="s">
        <v>1032</v>
      </c>
      <c r="F455" s="35">
        <v>39121110</v>
      </c>
      <c r="G455" s="33" t="s">
        <v>15072</v>
      </c>
      <c r="H455" s="33">
        <v>4</v>
      </c>
      <c r="I455" s="33">
        <v>7</v>
      </c>
      <c r="J455" s="36">
        <v>10</v>
      </c>
      <c r="K455" s="37">
        <v>78380</v>
      </c>
      <c r="L455" s="38" t="s">
        <v>15</v>
      </c>
      <c r="M455" s="38" t="s">
        <v>13</v>
      </c>
    </row>
    <row r="456" spans="1:13" s="39" customFormat="1" ht="12.75" x14ac:dyDescent="0.2">
      <c r="A456" s="33" t="s">
        <v>17</v>
      </c>
      <c r="B456" s="33" t="s">
        <v>577</v>
      </c>
      <c r="C456" s="34">
        <v>10</v>
      </c>
      <c r="D456" s="33" t="s">
        <v>16</v>
      </c>
      <c r="E456" s="33" t="s">
        <v>1033</v>
      </c>
      <c r="F456" s="35">
        <v>39121110</v>
      </c>
      <c r="G456" s="33" t="s">
        <v>15072</v>
      </c>
      <c r="H456" s="33">
        <v>4</v>
      </c>
      <c r="I456" s="33">
        <v>7</v>
      </c>
      <c r="J456" s="36">
        <v>10</v>
      </c>
      <c r="K456" s="37">
        <v>195240</v>
      </c>
      <c r="L456" s="38" t="s">
        <v>15</v>
      </c>
      <c r="M456" s="38" t="s">
        <v>13</v>
      </c>
    </row>
    <row r="457" spans="1:13" s="39" customFormat="1" ht="12.75" x14ac:dyDescent="0.2">
      <c r="A457" s="33" t="s">
        <v>17</v>
      </c>
      <c r="B457" s="33" t="s">
        <v>577</v>
      </c>
      <c r="C457" s="34">
        <v>10</v>
      </c>
      <c r="D457" s="33" t="s">
        <v>16</v>
      </c>
      <c r="E457" s="33" t="s">
        <v>1034</v>
      </c>
      <c r="F457" s="35">
        <v>39121110</v>
      </c>
      <c r="G457" s="33" t="s">
        <v>15072</v>
      </c>
      <c r="H457" s="33">
        <v>4</v>
      </c>
      <c r="I457" s="33">
        <v>7</v>
      </c>
      <c r="J457" s="36">
        <v>5</v>
      </c>
      <c r="K457" s="37">
        <v>735085</v>
      </c>
      <c r="L457" s="38" t="s">
        <v>15</v>
      </c>
      <c r="M457" s="38" t="s">
        <v>13</v>
      </c>
    </row>
    <row r="458" spans="1:13" s="39" customFormat="1" ht="12.75" x14ac:dyDescent="0.2">
      <c r="A458" s="33" t="s">
        <v>17</v>
      </c>
      <c r="B458" s="33" t="s">
        <v>577</v>
      </c>
      <c r="C458" s="34">
        <v>10</v>
      </c>
      <c r="D458" s="33" t="s">
        <v>16</v>
      </c>
      <c r="E458" s="33" t="s">
        <v>1035</v>
      </c>
      <c r="F458" s="35">
        <v>30102000</v>
      </c>
      <c r="G458" s="33" t="s">
        <v>15072</v>
      </c>
      <c r="H458" s="33">
        <v>4</v>
      </c>
      <c r="I458" s="33">
        <v>7</v>
      </c>
      <c r="J458" s="36">
        <v>5</v>
      </c>
      <c r="K458" s="37">
        <v>366225</v>
      </c>
      <c r="L458" s="38" t="s">
        <v>15</v>
      </c>
      <c r="M458" s="38" t="s">
        <v>13</v>
      </c>
    </row>
    <row r="459" spans="1:13" s="39" customFormat="1" ht="12.75" x14ac:dyDescent="0.2">
      <c r="A459" s="33" t="s">
        <v>17</v>
      </c>
      <c r="B459" s="33" t="s">
        <v>577</v>
      </c>
      <c r="C459" s="34">
        <v>16</v>
      </c>
      <c r="D459" s="33" t="s">
        <v>16</v>
      </c>
      <c r="E459" s="33" t="s">
        <v>16</v>
      </c>
      <c r="F459" s="35">
        <v>40141700</v>
      </c>
      <c r="G459" s="33" t="s">
        <v>15072</v>
      </c>
      <c r="H459" s="33">
        <v>3</v>
      </c>
      <c r="I459" s="33">
        <v>7</v>
      </c>
      <c r="J459" s="36">
        <v>1</v>
      </c>
      <c r="K459" s="37">
        <v>140000000</v>
      </c>
      <c r="L459" s="38" t="s">
        <v>15</v>
      </c>
      <c r="M459" s="38" t="s">
        <v>13</v>
      </c>
    </row>
    <row r="460" spans="1:13" s="39" customFormat="1" ht="12.75" x14ac:dyDescent="0.2">
      <c r="A460" s="33" t="s">
        <v>17</v>
      </c>
      <c r="B460" s="33" t="s">
        <v>577</v>
      </c>
      <c r="C460" s="34">
        <v>10</v>
      </c>
      <c r="D460" s="33" t="s">
        <v>16</v>
      </c>
      <c r="E460" s="33" t="s">
        <v>16</v>
      </c>
      <c r="F460" s="35">
        <v>40141700</v>
      </c>
      <c r="G460" s="33" t="s">
        <v>15072</v>
      </c>
      <c r="H460" s="33">
        <v>3</v>
      </c>
      <c r="I460" s="33">
        <v>7</v>
      </c>
      <c r="J460" s="36">
        <v>1</v>
      </c>
      <c r="K460" s="37">
        <v>10000000</v>
      </c>
      <c r="L460" s="38" t="s">
        <v>15</v>
      </c>
      <c r="M460" s="38" t="s">
        <v>13</v>
      </c>
    </row>
    <row r="461" spans="1:13" s="39" customFormat="1" ht="12.75" x14ac:dyDescent="0.2">
      <c r="A461" s="33" t="s">
        <v>17</v>
      </c>
      <c r="B461" s="33" t="s">
        <v>577</v>
      </c>
      <c r="C461" s="34">
        <v>10</v>
      </c>
      <c r="D461" s="33" t="s">
        <v>16</v>
      </c>
      <c r="E461" s="33" t="s">
        <v>16</v>
      </c>
      <c r="F461" s="35">
        <v>40141700</v>
      </c>
      <c r="G461" s="33" t="s">
        <v>15072</v>
      </c>
      <c r="H461" s="33">
        <v>3</v>
      </c>
      <c r="I461" s="33">
        <v>7</v>
      </c>
      <c r="J461" s="36">
        <v>1</v>
      </c>
      <c r="K461" s="37">
        <v>30000000</v>
      </c>
      <c r="L461" s="38" t="s">
        <v>15</v>
      </c>
      <c r="M461" s="38" t="s">
        <v>13</v>
      </c>
    </row>
    <row r="462" spans="1:13" s="39" customFormat="1" ht="12.75" x14ac:dyDescent="0.2">
      <c r="A462" s="33" t="s">
        <v>17</v>
      </c>
      <c r="B462" s="33" t="s">
        <v>577</v>
      </c>
      <c r="C462" s="34">
        <v>10</v>
      </c>
      <c r="D462" s="33" t="s">
        <v>16</v>
      </c>
      <c r="E462" s="33" t="s">
        <v>1036</v>
      </c>
      <c r="F462" s="35">
        <v>31191501</v>
      </c>
      <c r="G462" s="33" t="s">
        <v>15072</v>
      </c>
      <c r="H462" s="33">
        <v>4</v>
      </c>
      <c r="I462" s="33">
        <v>7</v>
      </c>
      <c r="J462" s="36">
        <v>100</v>
      </c>
      <c r="K462" s="37">
        <v>161300</v>
      </c>
      <c r="L462" s="38" t="s">
        <v>15</v>
      </c>
      <c r="M462" s="38" t="s">
        <v>13</v>
      </c>
    </row>
    <row r="463" spans="1:13" s="39" customFormat="1" ht="12.75" x14ac:dyDescent="0.2">
      <c r="A463" s="33" t="s">
        <v>17</v>
      </c>
      <c r="B463" s="33" t="s">
        <v>577</v>
      </c>
      <c r="C463" s="34">
        <v>10</v>
      </c>
      <c r="D463" s="33" t="s">
        <v>16</v>
      </c>
      <c r="E463" s="33" t="s">
        <v>1037</v>
      </c>
      <c r="F463" s="35">
        <v>39121110</v>
      </c>
      <c r="G463" s="33" t="s">
        <v>15072</v>
      </c>
      <c r="H463" s="33">
        <v>4</v>
      </c>
      <c r="I463" s="33">
        <v>7</v>
      </c>
      <c r="J463" s="36">
        <v>4</v>
      </c>
      <c r="K463" s="37">
        <v>10644</v>
      </c>
      <c r="L463" s="38" t="s">
        <v>15</v>
      </c>
      <c r="M463" s="38" t="s">
        <v>13</v>
      </c>
    </row>
    <row r="464" spans="1:13" s="39" customFormat="1" ht="12.75" x14ac:dyDescent="0.2">
      <c r="A464" s="33" t="s">
        <v>17</v>
      </c>
      <c r="B464" s="33" t="s">
        <v>577</v>
      </c>
      <c r="C464" s="34">
        <v>10</v>
      </c>
      <c r="D464" s="33" t="s">
        <v>16</v>
      </c>
      <c r="E464" s="33" t="s">
        <v>1038</v>
      </c>
      <c r="F464" s="35">
        <v>30102000</v>
      </c>
      <c r="G464" s="33" t="s">
        <v>15072</v>
      </c>
      <c r="H464" s="33">
        <v>4</v>
      </c>
      <c r="I464" s="33">
        <v>7</v>
      </c>
      <c r="J464" s="36">
        <v>1</v>
      </c>
      <c r="K464" s="37">
        <v>74911.03</v>
      </c>
      <c r="L464" s="38" t="s">
        <v>15</v>
      </c>
      <c r="M464" s="38" t="s">
        <v>13</v>
      </c>
    </row>
    <row r="465" spans="1:13" s="39" customFormat="1" ht="12.75" x14ac:dyDescent="0.2">
      <c r="A465" s="33" t="s">
        <v>17</v>
      </c>
      <c r="B465" s="33" t="s">
        <v>577</v>
      </c>
      <c r="C465" s="34">
        <v>10</v>
      </c>
      <c r="D465" s="33" t="s">
        <v>16</v>
      </c>
      <c r="E465" s="33" t="s">
        <v>13942</v>
      </c>
      <c r="F465" s="35">
        <v>39121110</v>
      </c>
      <c r="G465" s="33" t="s">
        <v>15072</v>
      </c>
      <c r="H465" s="33">
        <v>4</v>
      </c>
      <c r="I465" s="33">
        <v>7</v>
      </c>
      <c r="J465" s="36">
        <v>3</v>
      </c>
      <c r="K465" s="37">
        <v>842367</v>
      </c>
      <c r="L465" s="38" t="s">
        <v>15</v>
      </c>
      <c r="M465" s="38" t="s">
        <v>13</v>
      </c>
    </row>
    <row r="466" spans="1:13" s="39" customFormat="1" ht="12.75" x14ac:dyDescent="0.2">
      <c r="A466" s="33" t="s">
        <v>17</v>
      </c>
      <c r="B466" s="33" t="s">
        <v>577</v>
      </c>
      <c r="C466" s="34">
        <v>10</v>
      </c>
      <c r="D466" s="33" t="s">
        <v>16</v>
      </c>
      <c r="E466" s="33" t="s">
        <v>13943</v>
      </c>
      <c r="F466" s="35">
        <v>39121110</v>
      </c>
      <c r="G466" s="33" t="s">
        <v>15072</v>
      </c>
      <c r="H466" s="33">
        <v>4</v>
      </c>
      <c r="I466" s="33">
        <v>7</v>
      </c>
      <c r="J466" s="36">
        <v>8</v>
      </c>
      <c r="K466" s="37">
        <v>3073688</v>
      </c>
      <c r="L466" s="38" t="s">
        <v>15</v>
      </c>
      <c r="M466" s="38" t="s">
        <v>13</v>
      </c>
    </row>
    <row r="467" spans="1:13" s="39" customFormat="1" ht="12.75" x14ac:dyDescent="0.2">
      <c r="A467" s="33" t="s">
        <v>17</v>
      </c>
      <c r="B467" s="33" t="s">
        <v>577</v>
      </c>
      <c r="C467" s="34">
        <v>10</v>
      </c>
      <c r="D467" s="33" t="s">
        <v>16</v>
      </c>
      <c r="E467" s="33" t="s">
        <v>13944</v>
      </c>
      <c r="F467" s="35">
        <v>39121110</v>
      </c>
      <c r="G467" s="33" t="s">
        <v>15072</v>
      </c>
      <c r="H467" s="33">
        <v>4</v>
      </c>
      <c r="I467" s="33">
        <v>7</v>
      </c>
      <c r="J467" s="36">
        <v>6</v>
      </c>
      <c r="K467" s="37">
        <v>3777570</v>
      </c>
      <c r="L467" s="38" t="s">
        <v>15</v>
      </c>
      <c r="M467" s="38" t="s">
        <v>13</v>
      </c>
    </row>
    <row r="468" spans="1:13" s="39" customFormat="1" ht="12.75" x14ac:dyDescent="0.2">
      <c r="A468" s="33" t="s">
        <v>17</v>
      </c>
      <c r="B468" s="33" t="s">
        <v>577</v>
      </c>
      <c r="C468" s="34">
        <v>10</v>
      </c>
      <c r="D468" s="33" t="s">
        <v>16</v>
      </c>
      <c r="E468" s="33" t="s">
        <v>1039</v>
      </c>
      <c r="F468" s="35">
        <v>11101502</v>
      </c>
      <c r="G468" s="33" t="s">
        <v>15072</v>
      </c>
      <c r="H468" s="33">
        <v>3</v>
      </c>
      <c r="I468" s="33">
        <v>7</v>
      </c>
      <c r="J468" s="36">
        <v>2</v>
      </c>
      <c r="K468" s="37">
        <v>98748</v>
      </c>
      <c r="L468" s="38" t="s">
        <v>15</v>
      </c>
      <c r="M468" s="38" t="s">
        <v>13</v>
      </c>
    </row>
    <row r="469" spans="1:13" s="39" customFormat="1" ht="12.75" x14ac:dyDescent="0.2">
      <c r="A469" s="33" t="s">
        <v>17</v>
      </c>
      <c r="B469" s="33" t="s">
        <v>577</v>
      </c>
      <c r="C469" s="34">
        <v>10</v>
      </c>
      <c r="D469" s="33" t="s">
        <v>16</v>
      </c>
      <c r="E469" s="33" t="s">
        <v>1040</v>
      </c>
      <c r="F469" s="35">
        <v>11101502</v>
      </c>
      <c r="G469" s="33" t="s">
        <v>15072</v>
      </c>
      <c r="H469" s="33">
        <v>3</v>
      </c>
      <c r="I469" s="33">
        <v>7</v>
      </c>
      <c r="J469" s="36">
        <v>2</v>
      </c>
      <c r="K469" s="37">
        <v>115726</v>
      </c>
      <c r="L469" s="38" t="s">
        <v>15</v>
      </c>
      <c r="M469" s="38" t="s">
        <v>13</v>
      </c>
    </row>
    <row r="470" spans="1:13" s="39" customFormat="1" ht="12.75" x14ac:dyDescent="0.2">
      <c r="A470" s="33" t="s">
        <v>17</v>
      </c>
      <c r="B470" s="33" t="s">
        <v>577</v>
      </c>
      <c r="C470" s="34">
        <v>10</v>
      </c>
      <c r="D470" s="33" t="s">
        <v>16</v>
      </c>
      <c r="E470" s="33" t="s">
        <v>1041</v>
      </c>
      <c r="F470" s="35">
        <v>12352310</v>
      </c>
      <c r="G470" s="33" t="s">
        <v>15072</v>
      </c>
      <c r="H470" s="33">
        <v>4</v>
      </c>
      <c r="I470" s="33">
        <v>7</v>
      </c>
      <c r="J470" s="36">
        <v>5</v>
      </c>
      <c r="K470" s="37">
        <v>197305</v>
      </c>
      <c r="L470" s="38" t="s">
        <v>15</v>
      </c>
      <c r="M470" s="38" t="s">
        <v>13</v>
      </c>
    </row>
    <row r="471" spans="1:13" s="39" customFormat="1" ht="12.75" x14ac:dyDescent="0.2">
      <c r="A471" s="33" t="s">
        <v>17</v>
      </c>
      <c r="B471" s="33" t="s">
        <v>577</v>
      </c>
      <c r="C471" s="34">
        <v>10</v>
      </c>
      <c r="D471" s="33" t="s">
        <v>16</v>
      </c>
      <c r="E471" s="33" t="s">
        <v>1042</v>
      </c>
      <c r="F471" s="35">
        <v>31211803</v>
      </c>
      <c r="G471" s="33" t="s">
        <v>15072</v>
      </c>
      <c r="H471" s="33">
        <v>4</v>
      </c>
      <c r="I471" s="33">
        <v>7</v>
      </c>
      <c r="J471" s="36">
        <v>55</v>
      </c>
      <c r="K471" s="37">
        <v>1167925</v>
      </c>
      <c r="L471" s="38" t="s">
        <v>15</v>
      </c>
      <c r="M471" s="38" t="s">
        <v>13</v>
      </c>
    </row>
    <row r="472" spans="1:13" s="39" customFormat="1" ht="12.75" x14ac:dyDescent="0.2">
      <c r="A472" s="33" t="s">
        <v>17</v>
      </c>
      <c r="B472" s="33" t="s">
        <v>577</v>
      </c>
      <c r="C472" s="34">
        <v>10</v>
      </c>
      <c r="D472" s="33" t="s">
        <v>16</v>
      </c>
      <c r="E472" s="33" t="s">
        <v>1043</v>
      </c>
      <c r="F472" s="35">
        <v>39121110</v>
      </c>
      <c r="G472" s="33" t="s">
        <v>15072</v>
      </c>
      <c r="H472" s="33">
        <v>4</v>
      </c>
      <c r="I472" s="33">
        <v>7</v>
      </c>
      <c r="J472" s="36">
        <v>30</v>
      </c>
      <c r="K472" s="37">
        <v>186870</v>
      </c>
      <c r="L472" s="38" t="s">
        <v>15</v>
      </c>
      <c r="M472" s="38" t="s">
        <v>13</v>
      </c>
    </row>
    <row r="473" spans="1:13" s="39" customFormat="1" ht="12.75" x14ac:dyDescent="0.2">
      <c r="A473" s="33" t="s">
        <v>17</v>
      </c>
      <c r="B473" s="33" t="s">
        <v>577</v>
      </c>
      <c r="C473" s="34">
        <v>10</v>
      </c>
      <c r="D473" s="33" t="s">
        <v>16</v>
      </c>
      <c r="E473" s="33" t="s">
        <v>1044</v>
      </c>
      <c r="F473" s="35">
        <v>39121110</v>
      </c>
      <c r="G473" s="33" t="s">
        <v>15072</v>
      </c>
      <c r="H473" s="33">
        <v>4</v>
      </c>
      <c r="I473" s="33">
        <v>7</v>
      </c>
      <c r="J473" s="36">
        <v>5</v>
      </c>
      <c r="K473" s="37">
        <v>64135</v>
      </c>
      <c r="L473" s="38" t="s">
        <v>15</v>
      </c>
      <c r="M473" s="38" t="s">
        <v>13</v>
      </c>
    </row>
    <row r="474" spans="1:13" s="39" customFormat="1" ht="12.75" x14ac:dyDescent="0.2">
      <c r="A474" s="33" t="s">
        <v>17</v>
      </c>
      <c r="B474" s="33" t="s">
        <v>577</v>
      </c>
      <c r="C474" s="34">
        <v>10</v>
      </c>
      <c r="D474" s="33" t="s">
        <v>16</v>
      </c>
      <c r="E474" s="33" t="s">
        <v>1045</v>
      </c>
      <c r="F474" s="35">
        <v>39121110</v>
      </c>
      <c r="G474" s="33" t="s">
        <v>15072</v>
      </c>
      <c r="H474" s="33">
        <v>4</v>
      </c>
      <c r="I474" s="33">
        <v>7</v>
      </c>
      <c r="J474" s="36">
        <v>2</v>
      </c>
      <c r="K474" s="37">
        <v>331740</v>
      </c>
      <c r="L474" s="38" t="s">
        <v>15</v>
      </c>
      <c r="M474" s="38" t="s">
        <v>13</v>
      </c>
    </row>
    <row r="475" spans="1:13" s="39" customFormat="1" ht="12.75" x14ac:dyDescent="0.2">
      <c r="A475" s="33" t="s">
        <v>17</v>
      </c>
      <c r="B475" s="33" t="s">
        <v>577</v>
      </c>
      <c r="C475" s="34">
        <v>10</v>
      </c>
      <c r="D475" s="33" t="s">
        <v>16</v>
      </c>
      <c r="E475" s="33" t="s">
        <v>1046</v>
      </c>
      <c r="F475" s="35">
        <v>27111803</v>
      </c>
      <c r="G475" s="33" t="s">
        <v>15072</v>
      </c>
      <c r="H475" s="33">
        <v>4</v>
      </c>
      <c r="I475" s="33">
        <v>7</v>
      </c>
      <c r="J475" s="36">
        <v>3</v>
      </c>
      <c r="K475" s="37">
        <v>98886</v>
      </c>
      <c r="L475" s="38" t="s">
        <v>15</v>
      </c>
      <c r="M475" s="38" t="s">
        <v>13</v>
      </c>
    </row>
    <row r="476" spans="1:13" s="39" customFormat="1" ht="12.75" x14ac:dyDescent="0.2">
      <c r="A476" s="33" t="s">
        <v>17</v>
      </c>
      <c r="B476" s="33" t="s">
        <v>577</v>
      </c>
      <c r="C476" s="34">
        <v>10</v>
      </c>
      <c r="D476" s="33" t="s">
        <v>16</v>
      </c>
      <c r="E476" s="33" t="s">
        <v>1047</v>
      </c>
      <c r="F476" s="35">
        <v>27111803</v>
      </c>
      <c r="G476" s="33" t="s">
        <v>15072</v>
      </c>
      <c r="H476" s="33">
        <v>4</v>
      </c>
      <c r="I476" s="33">
        <v>7</v>
      </c>
      <c r="J476" s="36">
        <v>3</v>
      </c>
      <c r="K476" s="37">
        <v>74067</v>
      </c>
      <c r="L476" s="38" t="s">
        <v>15</v>
      </c>
      <c r="M476" s="38" t="s">
        <v>13</v>
      </c>
    </row>
    <row r="477" spans="1:13" s="39" customFormat="1" ht="12.75" x14ac:dyDescent="0.2">
      <c r="A477" s="33" t="s">
        <v>17</v>
      </c>
      <c r="B477" s="33" t="s">
        <v>577</v>
      </c>
      <c r="C477" s="34">
        <v>16</v>
      </c>
      <c r="D477" s="33" t="s">
        <v>16</v>
      </c>
      <c r="E477" s="33" t="s">
        <v>1023</v>
      </c>
      <c r="F477" s="35">
        <v>31201503</v>
      </c>
      <c r="G477" s="33" t="s">
        <v>15072</v>
      </c>
      <c r="H477" s="33">
        <v>1</v>
      </c>
      <c r="I477" s="33">
        <v>6</v>
      </c>
      <c r="J477" s="36">
        <v>20</v>
      </c>
      <c r="K477" s="37">
        <v>156940</v>
      </c>
      <c r="L477" s="38" t="s">
        <v>15</v>
      </c>
      <c r="M477" s="38" t="s">
        <v>13</v>
      </c>
    </row>
    <row r="478" spans="1:13" s="39" customFormat="1" ht="12.75" x14ac:dyDescent="0.2">
      <c r="A478" s="33" t="s">
        <v>17</v>
      </c>
      <c r="B478" s="33" t="s">
        <v>577</v>
      </c>
      <c r="C478" s="34">
        <v>16</v>
      </c>
      <c r="D478" s="33" t="s">
        <v>16</v>
      </c>
      <c r="E478" s="33" t="s">
        <v>983</v>
      </c>
      <c r="F478" s="35">
        <v>30171600</v>
      </c>
      <c r="G478" s="33" t="s">
        <v>15071</v>
      </c>
      <c r="H478" s="33">
        <v>7</v>
      </c>
      <c r="I478" s="33">
        <v>5</v>
      </c>
      <c r="J478" s="36">
        <v>1</v>
      </c>
      <c r="K478" s="37">
        <v>11995200</v>
      </c>
      <c r="L478" s="38" t="s">
        <v>15</v>
      </c>
      <c r="M478" s="38" t="s">
        <v>13</v>
      </c>
    </row>
    <row r="479" spans="1:13" s="39" customFormat="1" ht="12.75" x14ac:dyDescent="0.2">
      <c r="A479" s="33" t="s">
        <v>17</v>
      </c>
      <c r="B479" s="33" t="s">
        <v>577</v>
      </c>
      <c r="C479" s="34">
        <v>16</v>
      </c>
      <c r="D479" s="33" t="s">
        <v>16</v>
      </c>
      <c r="E479" s="33" t="s">
        <v>1048</v>
      </c>
      <c r="F479" s="35">
        <v>24121802</v>
      </c>
      <c r="G479" s="33" t="s">
        <v>15072</v>
      </c>
      <c r="H479" s="33">
        <v>7</v>
      </c>
      <c r="I479" s="33">
        <v>5</v>
      </c>
      <c r="J479" s="36">
        <v>1</v>
      </c>
      <c r="K479" s="37">
        <v>15000000</v>
      </c>
      <c r="L479" s="38" t="s">
        <v>12</v>
      </c>
      <c r="M479" s="38" t="s">
        <v>13</v>
      </c>
    </row>
    <row r="480" spans="1:13" s="39" customFormat="1" ht="12.75" x14ac:dyDescent="0.2">
      <c r="A480" s="33" t="s">
        <v>17</v>
      </c>
      <c r="B480" s="33" t="s">
        <v>577</v>
      </c>
      <c r="C480" s="34">
        <v>10</v>
      </c>
      <c r="D480" s="33" t="s">
        <v>16</v>
      </c>
      <c r="E480" s="33" t="s">
        <v>635</v>
      </c>
      <c r="F480" s="35">
        <v>0</v>
      </c>
      <c r="G480" s="33" t="s">
        <v>15071</v>
      </c>
      <c r="H480" s="33">
        <v>1</v>
      </c>
      <c r="I480" s="33">
        <v>6</v>
      </c>
      <c r="J480" s="36">
        <v>1</v>
      </c>
      <c r="K480" s="37">
        <v>0.97</v>
      </c>
      <c r="L480" s="38" t="s">
        <v>12</v>
      </c>
      <c r="M480" s="38" t="s">
        <v>13</v>
      </c>
    </row>
    <row r="481" spans="1:13" s="39" customFormat="1" ht="12.75" x14ac:dyDescent="0.2">
      <c r="A481" s="33" t="s">
        <v>17</v>
      </c>
      <c r="B481" s="33" t="s">
        <v>578</v>
      </c>
      <c r="C481" s="34">
        <v>10</v>
      </c>
      <c r="D481" s="33" t="s">
        <v>13914</v>
      </c>
      <c r="E481" s="33" t="s">
        <v>1049</v>
      </c>
      <c r="F481" s="35">
        <v>26142303</v>
      </c>
      <c r="G481" s="33" t="s">
        <v>466</v>
      </c>
      <c r="H481" s="33">
        <v>3</v>
      </c>
      <c r="I481" s="33">
        <v>6</v>
      </c>
      <c r="J481" s="36">
        <v>4</v>
      </c>
      <c r="K481" s="37">
        <v>8974066.0800000001</v>
      </c>
      <c r="L481" s="38" t="s">
        <v>15</v>
      </c>
      <c r="M481" s="38" t="s">
        <v>13</v>
      </c>
    </row>
    <row r="482" spans="1:13" s="39" customFormat="1" ht="12.75" x14ac:dyDescent="0.2">
      <c r="A482" s="33" t="s">
        <v>17</v>
      </c>
      <c r="B482" s="33" t="s">
        <v>578</v>
      </c>
      <c r="C482" s="34">
        <v>10</v>
      </c>
      <c r="D482" s="33" t="s">
        <v>13914</v>
      </c>
      <c r="E482" s="33" t="s">
        <v>1050</v>
      </c>
      <c r="F482" s="35">
        <v>26142303</v>
      </c>
      <c r="G482" s="33" t="s">
        <v>466</v>
      </c>
      <c r="H482" s="33">
        <v>3</v>
      </c>
      <c r="I482" s="33">
        <v>6</v>
      </c>
      <c r="J482" s="36">
        <v>20</v>
      </c>
      <c r="K482" s="37">
        <v>14139104</v>
      </c>
      <c r="L482" s="38" t="s">
        <v>15</v>
      </c>
      <c r="M482" s="38" t="s">
        <v>13</v>
      </c>
    </row>
    <row r="483" spans="1:13" s="39" customFormat="1" ht="12.75" x14ac:dyDescent="0.2">
      <c r="A483" s="33" t="s">
        <v>17</v>
      </c>
      <c r="B483" s="33" t="s">
        <v>579</v>
      </c>
      <c r="C483" s="34">
        <v>10</v>
      </c>
      <c r="D483" s="33" t="s">
        <v>89</v>
      </c>
      <c r="E483" s="33" t="s">
        <v>1051</v>
      </c>
      <c r="F483" s="35">
        <v>15111506</v>
      </c>
      <c r="G483" s="33" t="s">
        <v>466</v>
      </c>
      <c r="H483" s="33">
        <v>3</v>
      </c>
      <c r="I483" s="33">
        <v>6</v>
      </c>
      <c r="J483" s="36">
        <v>33</v>
      </c>
      <c r="K483" s="37">
        <v>2039697</v>
      </c>
      <c r="L483" s="38" t="s">
        <v>15</v>
      </c>
      <c r="M483" s="38" t="s">
        <v>13</v>
      </c>
    </row>
    <row r="484" spans="1:13" s="39" customFormat="1" ht="12.75" x14ac:dyDescent="0.2">
      <c r="A484" s="33" t="s">
        <v>17</v>
      </c>
      <c r="B484" s="33" t="s">
        <v>579</v>
      </c>
      <c r="C484" s="34">
        <v>10</v>
      </c>
      <c r="D484" s="33" t="s">
        <v>89</v>
      </c>
      <c r="E484" s="33" t="s">
        <v>1052</v>
      </c>
      <c r="F484" s="35">
        <v>42271701</v>
      </c>
      <c r="G484" s="33" t="s">
        <v>466</v>
      </c>
      <c r="H484" s="33">
        <v>3</v>
      </c>
      <c r="I484" s="33">
        <v>6</v>
      </c>
      <c r="J484" s="36">
        <v>6</v>
      </c>
      <c r="K484" s="37">
        <v>244902</v>
      </c>
      <c r="L484" s="38" t="s">
        <v>15</v>
      </c>
      <c r="M484" s="38" t="s">
        <v>13</v>
      </c>
    </row>
    <row r="485" spans="1:13" s="39" customFormat="1" ht="12.75" x14ac:dyDescent="0.2">
      <c r="A485" s="33" t="s">
        <v>17</v>
      </c>
      <c r="B485" s="33" t="s">
        <v>579</v>
      </c>
      <c r="C485" s="34">
        <v>10</v>
      </c>
      <c r="D485" s="33" t="s">
        <v>89</v>
      </c>
      <c r="E485" s="33" t="s">
        <v>1053</v>
      </c>
      <c r="F485" s="35">
        <v>42271700</v>
      </c>
      <c r="G485" s="33" t="s">
        <v>466</v>
      </c>
      <c r="H485" s="33">
        <v>3</v>
      </c>
      <c r="I485" s="33">
        <v>6</v>
      </c>
      <c r="J485" s="36">
        <v>6</v>
      </c>
      <c r="K485" s="37">
        <v>244902</v>
      </c>
      <c r="L485" s="38" t="s">
        <v>15</v>
      </c>
      <c r="M485" s="38" t="s">
        <v>13</v>
      </c>
    </row>
    <row r="486" spans="1:13" s="39" customFormat="1" ht="12.75" x14ac:dyDescent="0.2">
      <c r="A486" s="33" t="s">
        <v>17</v>
      </c>
      <c r="B486" s="33" t="s">
        <v>579</v>
      </c>
      <c r="C486" s="34">
        <v>10</v>
      </c>
      <c r="D486" s="33" t="s">
        <v>89</v>
      </c>
      <c r="E486" s="33" t="s">
        <v>1054</v>
      </c>
      <c r="F486" s="35">
        <v>12142004</v>
      </c>
      <c r="G486" s="33" t="s">
        <v>466</v>
      </c>
      <c r="H486" s="33">
        <v>2</v>
      </c>
      <c r="I486" s="33">
        <v>10</v>
      </c>
      <c r="J486" s="36">
        <v>32</v>
      </c>
      <c r="K486" s="37">
        <v>1865920</v>
      </c>
      <c r="L486" s="38" t="s">
        <v>15</v>
      </c>
      <c r="M486" s="38" t="s">
        <v>13</v>
      </c>
    </row>
    <row r="487" spans="1:13" s="39" customFormat="1" ht="12.75" x14ac:dyDescent="0.2">
      <c r="A487" s="33" t="s">
        <v>17</v>
      </c>
      <c r="B487" s="33" t="s">
        <v>579</v>
      </c>
      <c r="C487" s="34">
        <v>10</v>
      </c>
      <c r="D487" s="33" t="s">
        <v>89</v>
      </c>
      <c r="E487" s="33" t="s">
        <v>1055</v>
      </c>
      <c r="F487" s="35">
        <v>12141903</v>
      </c>
      <c r="G487" s="33" t="s">
        <v>466</v>
      </c>
      <c r="H487" s="33">
        <v>2</v>
      </c>
      <c r="I487" s="33">
        <v>10</v>
      </c>
      <c r="J487" s="36">
        <v>380</v>
      </c>
      <c r="K487" s="37">
        <v>8420040</v>
      </c>
      <c r="L487" s="38" t="s">
        <v>15</v>
      </c>
      <c r="M487" s="38" t="s">
        <v>13</v>
      </c>
    </row>
    <row r="488" spans="1:13" s="39" customFormat="1" ht="12.75" x14ac:dyDescent="0.2">
      <c r="A488" s="33" t="s">
        <v>17</v>
      </c>
      <c r="B488" s="33" t="s">
        <v>579</v>
      </c>
      <c r="C488" s="34">
        <v>10</v>
      </c>
      <c r="D488" s="33" t="s">
        <v>89</v>
      </c>
      <c r="E488" s="33" t="s">
        <v>1056</v>
      </c>
      <c r="F488" s="35">
        <v>12141904</v>
      </c>
      <c r="G488" s="33" t="s">
        <v>466</v>
      </c>
      <c r="H488" s="33">
        <v>2</v>
      </c>
      <c r="I488" s="33">
        <v>10</v>
      </c>
      <c r="J488" s="36">
        <v>1802</v>
      </c>
      <c r="K488" s="37">
        <v>42029848</v>
      </c>
      <c r="L488" s="38" t="s">
        <v>15</v>
      </c>
      <c r="M488" s="38" t="s">
        <v>13</v>
      </c>
    </row>
    <row r="489" spans="1:13" s="39" customFormat="1" ht="12.75" x14ac:dyDescent="0.2">
      <c r="A489" s="33" t="s">
        <v>17</v>
      </c>
      <c r="B489" s="33" t="s">
        <v>579</v>
      </c>
      <c r="C489" s="34">
        <v>10</v>
      </c>
      <c r="D489" s="33" t="s">
        <v>89</v>
      </c>
      <c r="E489" s="33" t="s">
        <v>1057</v>
      </c>
      <c r="F489" s="35">
        <v>42271700</v>
      </c>
      <c r="G489" s="33" t="s">
        <v>466</v>
      </c>
      <c r="H489" s="33">
        <v>2</v>
      </c>
      <c r="I489" s="33">
        <v>10</v>
      </c>
      <c r="J489" s="36">
        <v>22</v>
      </c>
      <c r="K489" s="37">
        <v>1282820</v>
      </c>
      <c r="L489" s="38" t="s">
        <v>15</v>
      </c>
      <c r="M489" s="38" t="s">
        <v>13</v>
      </c>
    </row>
    <row r="490" spans="1:13" s="39" customFormat="1" ht="12.75" x14ac:dyDescent="0.2">
      <c r="A490" s="33" t="s">
        <v>17</v>
      </c>
      <c r="B490" s="33" t="s">
        <v>579</v>
      </c>
      <c r="C490" s="34">
        <v>10</v>
      </c>
      <c r="D490" s="33" t="s">
        <v>89</v>
      </c>
      <c r="E490" s="33" t="s">
        <v>1058</v>
      </c>
      <c r="F490" s="35">
        <v>12141900</v>
      </c>
      <c r="G490" s="33" t="s">
        <v>466</v>
      </c>
      <c r="H490" s="33">
        <v>2</v>
      </c>
      <c r="I490" s="33">
        <v>10</v>
      </c>
      <c r="J490" s="36">
        <v>203</v>
      </c>
      <c r="K490" s="37">
        <v>10416539</v>
      </c>
      <c r="L490" s="38" t="s">
        <v>15</v>
      </c>
      <c r="M490" s="38" t="s">
        <v>13</v>
      </c>
    </row>
    <row r="491" spans="1:13" s="39" customFormat="1" ht="12.75" x14ac:dyDescent="0.2">
      <c r="A491" s="33" t="s">
        <v>17</v>
      </c>
      <c r="B491" s="33" t="s">
        <v>579</v>
      </c>
      <c r="C491" s="34">
        <v>10</v>
      </c>
      <c r="D491" s="33" t="s">
        <v>89</v>
      </c>
      <c r="E491" s="33" t="s">
        <v>1055</v>
      </c>
      <c r="F491" s="35">
        <v>12141903</v>
      </c>
      <c r="G491" s="33" t="s">
        <v>15071</v>
      </c>
      <c r="H491" s="33">
        <v>3</v>
      </c>
      <c r="I491" s="33">
        <v>10</v>
      </c>
      <c r="J491" s="36">
        <v>9.5</v>
      </c>
      <c r="K491" s="37">
        <v>210501</v>
      </c>
      <c r="L491" s="38" t="s">
        <v>2368</v>
      </c>
      <c r="M491" s="38" t="s">
        <v>13</v>
      </c>
    </row>
    <row r="492" spans="1:13" s="39" customFormat="1" ht="12.75" x14ac:dyDescent="0.2">
      <c r="A492" s="33" t="s">
        <v>17</v>
      </c>
      <c r="B492" s="33" t="s">
        <v>579</v>
      </c>
      <c r="C492" s="34">
        <v>10</v>
      </c>
      <c r="D492" s="33" t="s">
        <v>89</v>
      </c>
      <c r="E492" s="33" t="s">
        <v>1056</v>
      </c>
      <c r="F492" s="35">
        <v>12141904</v>
      </c>
      <c r="G492" s="33" t="s">
        <v>15071</v>
      </c>
      <c r="H492" s="33">
        <v>3</v>
      </c>
      <c r="I492" s="33">
        <v>10</v>
      </c>
      <c r="J492" s="36">
        <v>296.8</v>
      </c>
      <c r="K492" s="37">
        <v>6922563.2000000002</v>
      </c>
      <c r="L492" s="38" t="s">
        <v>2368</v>
      </c>
      <c r="M492" s="38" t="s">
        <v>13</v>
      </c>
    </row>
    <row r="493" spans="1:13" s="39" customFormat="1" ht="12.75" x14ac:dyDescent="0.2">
      <c r="A493" s="33" t="s">
        <v>17</v>
      </c>
      <c r="B493" s="33" t="s">
        <v>579</v>
      </c>
      <c r="C493" s="34">
        <v>10</v>
      </c>
      <c r="D493" s="33" t="s">
        <v>89</v>
      </c>
      <c r="E493" s="33" t="s">
        <v>1059</v>
      </c>
      <c r="F493" s="35">
        <v>15111506</v>
      </c>
      <c r="G493" s="33" t="s">
        <v>466</v>
      </c>
      <c r="H493" s="33">
        <v>2</v>
      </c>
      <c r="I493" s="33">
        <v>10</v>
      </c>
      <c r="J493" s="36">
        <v>19</v>
      </c>
      <c r="K493" s="37">
        <v>1174371</v>
      </c>
      <c r="L493" s="38" t="s">
        <v>15</v>
      </c>
      <c r="M493" s="38" t="s">
        <v>13</v>
      </c>
    </row>
    <row r="494" spans="1:13" s="39" customFormat="1" ht="12.75" x14ac:dyDescent="0.2">
      <c r="A494" s="33" t="s">
        <v>17</v>
      </c>
      <c r="B494" s="33" t="s">
        <v>579</v>
      </c>
      <c r="C494" s="34">
        <v>10</v>
      </c>
      <c r="D494" s="33" t="s">
        <v>89</v>
      </c>
      <c r="E494" s="33" t="s">
        <v>1060</v>
      </c>
      <c r="F494" s="35">
        <v>12141903</v>
      </c>
      <c r="G494" s="33" t="s">
        <v>466</v>
      </c>
      <c r="H494" s="33">
        <v>2</v>
      </c>
      <c r="I494" s="33">
        <v>10</v>
      </c>
      <c r="J494" s="36">
        <v>14</v>
      </c>
      <c r="K494" s="37">
        <v>310212</v>
      </c>
      <c r="L494" s="38" t="s">
        <v>15</v>
      </c>
      <c r="M494" s="38" t="s">
        <v>13</v>
      </c>
    </row>
    <row r="495" spans="1:13" s="39" customFormat="1" ht="12.75" x14ac:dyDescent="0.2">
      <c r="A495" s="33" t="s">
        <v>17</v>
      </c>
      <c r="B495" s="33" t="s">
        <v>579</v>
      </c>
      <c r="C495" s="34">
        <v>10</v>
      </c>
      <c r="D495" s="33" t="s">
        <v>89</v>
      </c>
      <c r="E495" s="33" t="s">
        <v>1061</v>
      </c>
      <c r="F495" s="35">
        <v>12141904</v>
      </c>
      <c r="G495" s="33" t="s">
        <v>466</v>
      </c>
      <c r="H495" s="33">
        <v>2</v>
      </c>
      <c r="I495" s="33">
        <v>10</v>
      </c>
      <c r="J495" s="36">
        <v>30</v>
      </c>
      <c r="K495" s="37">
        <v>699720</v>
      </c>
      <c r="L495" s="38" t="s">
        <v>15</v>
      </c>
      <c r="M495" s="38" t="s">
        <v>13</v>
      </c>
    </row>
    <row r="496" spans="1:13" s="39" customFormat="1" ht="12.75" x14ac:dyDescent="0.2">
      <c r="A496" s="33" t="s">
        <v>17</v>
      </c>
      <c r="B496" s="33" t="s">
        <v>579</v>
      </c>
      <c r="C496" s="34">
        <v>10</v>
      </c>
      <c r="D496" s="33" t="s">
        <v>89</v>
      </c>
      <c r="E496" s="33" t="s">
        <v>1062</v>
      </c>
      <c r="F496" s="35">
        <v>12191500</v>
      </c>
      <c r="G496" s="33" t="s">
        <v>466</v>
      </c>
      <c r="H496" s="33">
        <v>3</v>
      </c>
      <c r="I496" s="33">
        <v>6</v>
      </c>
      <c r="J496" s="36">
        <v>10</v>
      </c>
      <c r="K496" s="37">
        <v>1400998.9000000001</v>
      </c>
      <c r="L496" s="38" t="s">
        <v>15</v>
      </c>
      <c r="M496" s="38" t="s">
        <v>13</v>
      </c>
    </row>
    <row r="497" spans="1:13" s="39" customFormat="1" ht="12.75" x14ac:dyDescent="0.2">
      <c r="A497" s="33" t="s">
        <v>17</v>
      </c>
      <c r="B497" s="33" t="s">
        <v>579</v>
      </c>
      <c r="C497" s="34">
        <v>10</v>
      </c>
      <c r="D497" s="33" t="s">
        <v>89</v>
      </c>
      <c r="E497" s="33" t="s">
        <v>1063</v>
      </c>
      <c r="F497" s="35">
        <v>51102710</v>
      </c>
      <c r="G497" s="33" t="s">
        <v>466</v>
      </c>
      <c r="H497" s="33">
        <v>3</v>
      </c>
      <c r="I497" s="33">
        <v>6</v>
      </c>
      <c r="J497" s="36">
        <v>5</v>
      </c>
      <c r="K497" s="37">
        <v>13509677.300000001</v>
      </c>
      <c r="L497" s="38" t="s">
        <v>15</v>
      </c>
      <c r="M497" s="38" t="s">
        <v>13</v>
      </c>
    </row>
    <row r="498" spans="1:13" s="39" customFormat="1" ht="12.75" x14ac:dyDescent="0.2">
      <c r="A498" s="33" t="s">
        <v>17</v>
      </c>
      <c r="B498" s="33" t="s">
        <v>579</v>
      </c>
      <c r="C498" s="34">
        <v>10</v>
      </c>
      <c r="D498" s="33" t="s">
        <v>89</v>
      </c>
      <c r="E498" s="33" t="s">
        <v>1064</v>
      </c>
      <c r="F498" s="35">
        <v>41103302</v>
      </c>
      <c r="G498" s="33" t="s">
        <v>466</v>
      </c>
      <c r="H498" s="33">
        <v>3</v>
      </c>
      <c r="I498" s="33">
        <v>6</v>
      </c>
      <c r="J498" s="36">
        <v>100</v>
      </c>
      <c r="K498" s="37">
        <v>2161635</v>
      </c>
      <c r="L498" s="38" t="s">
        <v>15</v>
      </c>
      <c r="M498" s="38" t="s">
        <v>13</v>
      </c>
    </row>
    <row r="499" spans="1:13" s="39" customFormat="1" ht="12.75" x14ac:dyDescent="0.2">
      <c r="A499" s="33" t="s">
        <v>17</v>
      </c>
      <c r="B499" s="33" t="s">
        <v>579</v>
      </c>
      <c r="C499" s="34">
        <v>10</v>
      </c>
      <c r="D499" s="33" t="s">
        <v>89</v>
      </c>
      <c r="E499" s="33" t="s">
        <v>1065</v>
      </c>
      <c r="F499" s="35">
        <v>51102710</v>
      </c>
      <c r="G499" s="33" t="s">
        <v>466</v>
      </c>
      <c r="H499" s="33">
        <v>3</v>
      </c>
      <c r="I499" s="33">
        <v>6</v>
      </c>
      <c r="J499" s="36">
        <v>1</v>
      </c>
      <c r="K499" s="37">
        <v>46833.64</v>
      </c>
      <c r="L499" s="38" t="s">
        <v>15</v>
      </c>
      <c r="M499" s="38" t="s">
        <v>13</v>
      </c>
    </row>
    <row r="500" spans="1:13" s="39" customFormat="1" ht="12.75" x14ac:dyDescent="0.2">
      <c r="A500" s="33" t="s">
        <v>17</v>
      </c>
      <c r="B500" s="33" t="s">
        <v>579</v>
      </c>
      <c r="C500" s="34">
        <v>10</v>
      </c>
      <c r="D500" s="33" t="s">
        <v>89</v>
      </c>
      <c r="E500" s="33" t="s">
        <v>1066</v>
      </c>
      <c r="F500" s="35">
        <v>51102710</v>
      </c>
      <c r="G500" s="33" t="s">
        <v>466</v>
      </c>
      <c r="H500" s="33">
        <v>3</v>
      </c>
      <c r="I500" s="33">
        <v>6</v>
      </c>
      <c r="J500" s="36">
        <v>5</v>
      </c>
      <c r="K500" s="37">
        <v>225159.90000000002</v>
      </c>
      <c r="L500" s="38" t="s">
        <v>15</v>
      </c>
      <c r="M500" s="38" t="s">
        <v>13</v>
      </c>
    </row>
    <row r="501" spans="1:13" s="39" customFormat="1" ht="12.75" x14ac:dyDescent="0.2">
      <c r="A501" s="33" t="s">
        <v>17</v>
      </c>
      <c r="B501" s="33" t="s">
        <v>579</v>
      </c>
      <c r="C501" s="34">
        <v>10</v>
      </c>
      <c r="D501" s="33" t="s">
        <v>89</v>
      </c>
      <c r="E501" s="33" t="s">
        <v>1067</v>
      </c>
      <c r="F501" s="35">
        <v>15101511</v>
      </c>
      <c r="G501" s="33" t="s">
        <v>466</v>
      </c>
      <c r="H501" s="33">
        <v>2</v>
      </c>
      <c r="I501" s="33">
        <v>10</v>
      </c>
      <c r="J501" s="36">
        <v>3</v>
      </c>
      <c r="K501" s="37">
        <v>26018.159999999996</v>
      </c>
      <c r="L501" s="38" t="s">
        <v>15</v>
      </c>
      <c r="M501" s="38" t="s">
        <v>13</v>
      </c>
    </row>
    <row r="502" spans="1:13" s="39" customFormat="1" ht="12.75" x14ac:dyDescent="0.2">
      <c r="A502" s="33" t="s">
        <v>17</v>
      </c>
      <c r="B502" s="33" t="s">
        <v>579</v>
      </c>
      <c r="C502" s="34">
        <v>10</v>
      </c>
      <c r="D502" s="33" t="s">
        <v>89</v>
      </c>
      <c r="E502" s="33" t="s">
        <v>1068</v>
      </c>
      <c r="F502" s="35">
        <v>15111505</v>
      </c>
      <c r="G502" s="33" t="s">
        <v>466</v>
      </c>
      <c r="H502" s="33">
        <v>4</v>
      </c>
      <c r="I502" s="33">
        <v>6</v>
      </c>
      <c r="J502" s="36">
        <v>4</v>
      </c>
      <c r="K502" s="37">
        <v>201747.84</v>
      </c>
      <c r="L502" s="38" t="s">
        <v>15</v>
      </c>
      <c r="M502" s="38" t="s">
        <v>13</v>
      </c>
    </row>
    <row r="503" spans="1:13" s="39" customFormat="1" ht="12.75" x14ac:dyDescent="0.2">
      <c r="A503" s="33" t="s">
        <v>17</v>
      </c>
      <c r="B503" s="33" t="s">
        <v>579</v>
      </c>
      <c r="C503" s="34">
        <v>10</v>
      </c>
      <c r="D503" s="33" t="s">
        <v>89</v>
      </c>
      <c r="E503" s="33" t="s">
        <v>1069</v>
      </c>
      <c r="F503" s="35">
        <v>12191500</v>
      </c>
      <c r="G503" s="33" t="s">
        <v>466</v>
      </c>
      <c r="H503" s="33">
        <v>3</v>
      </c>
      <c r="I503" s="33">
        <v>6</v>
      </c>
      <c r="J503" s="36">
        <v>30</v>
      </c>
      <c r="K503" s="37">
        <v>1513108.8</v>
      </c>
      <c r="L503" s="38" t="s">
        <v>15</v>
      </c>
      <c r="M503" s="38" t="s">
        <v>13</v>
      </c>
    </row>
    <row r="504" spans="1:13" s="39" customFormat="1" ht="12.75" x14ac:dyDescent="0.2">
      <c r="A504" s="33" t="s">
        <v>17</v>
      </c>
      <c r="B504" s="33" t="s">
        <v>579</v>
      </c>
      <c r="C504" s="34">
        <v>10</v>
      </c>
      <c r="D504" s="33" t="s">
        <v>89</v>
      </c>
      <c r="E504" s="33" t="s">
        <v>1070</v>
      </c>
      <c r="F504" s="35">
        <v>12191500</v>
      </c>
      <c r="G504" s="33" t="s">
        <v>466</v>
      </c>
      <c r="H504" s="33">
        <v>3</v>
      </c>
      <c r="I504" s="33">
        <v>6</v>
      </c>
      <c r="J504" s="36">
        <v>5</v>
      </c>
      <c r="K504" s="37">
        <v>783567.4</v>
      </c>
      <c r="L504" s="38" t="s">
        <v>15</v>
      </c>
      <c r="M504" s="38" t="s">
        <v>13</v>
      </c>
    </row>
    <row r="505" spans="1:13" s="39" customFormat="1" ht="12.75" x14ac:dyDescent="0.2">
      <c r="A505" s="33" t="s">
        <v>17</v>
      </c>
      <c r="B505" s="33" t="s">
        <v>579</v>
      </c>
      <c r="C505" s="34">
        <v>10</v>
      </c>
      <c r="D505" s="33" t="s">
        <v>89</v>
      </c>
      <c r="E505" s="33" t="s">
        <v>1071</v>
      </c>
      <c r="F505" s="35">
        <v>12191500</v>
      </c>
      <c r="G505" s="33" t="s">
        <v>466</v>
      </c>
      <c r="H505" s="33">
        <v>3</v>
      </c>
      <c r="I505" s="33">
        <v>6</v>
      </c>
      <c r="J505" s="36">
        <v>3</v>
      </c>
      <c r="K505" s="37">
        <v>421502.76</v>
      </c>
      <c r="L505" s="38" t="s">
        <v>15</v>
      </c>
      <c r="M505" s="38" t="s">
        <v>13</v>
      </c>
    </row>
    <row r="506" spans="1:13" s="39" customFormat="1" ht="12.75" x14ac:dyDescent="0.2">
      <c r="A506" s="33" t="s">
        <v>17</v>
      </c>
      <c r="B506" s="33" t="s">
        <v>579</v>
      </c>
      <c r="C506" s="34">
        <v>10</v>
      </c>
      <c r="D506" s="33" t="s">
        <v>89</v>
      </c>
      <c r="E506" s="33" t="s">
        <v>13945</v>
      </c>
      <c r="F506" s="35">
        <v>12142102</v>
      </c>
      <c r="G506" s="33" t="s">
        <v>15071</v>
      </c>
      <c r="H506" s="33">
        <v>3</v>
      </c>
      <c r="I506" s="33">
        <v>6</v>
      </c>
      <c r="J506" s="36">
        <v>2</v>
      </c>
      <c r="K506" s="37">
        <v>35800</v>
      </c>
      <c r="L506" s="38" t="s">
        <v>15</v>
      </c>
      <c r="M506" s="38" t="s">
        <v>13</v>
      </c>
    </row>
    <row r="507" spans="1:13" s="39" customFormat="1" ht="12.75" x14ac:dyDescent="0.2">
      <c r="A507" s="33" t="s">
        <v>17</v>
      </c>
      <c r="B507" s="33" t="s">
        <v>579</v>
      </c>
      <c r="C507" s="34">
        <v>10</v>
      </c>
      <c r="D507" s="33" t="s">
        <v>89</v>
      </c>
      <c r="E507" s="33" t="s">
        <v>13946</v>
      </c>
      <c r="F507" s="35">
        <v>12142102</v>
      </c>
      <c r="G507" s="33" t="s">
        <v>15071</v>
      </c>
      <c r="H507" s="33">
        <v>3</v>
      </c>
      <c r="I507" s="33">
        <v>6</v>
      </c>
      <c r="J507" s="36">
        <v>3</v>
      </c>
      <c r="K507" s="37">
        <v>1055700</v>
      </c>
      <c r="L507" s="38" t="s">
        <v>15</v>
      </c>
      <c r="M507" s="38" t="s">
        <v>13</v>
      </c>
    </row>
    <row r="508" spans="1:13" s="39" customFormat="1" ht="12.75" x14ac:dyDescent="0.2">
      <c r="A508" s="33" t="s">
        <v>17</v>
      </c>
      <c r="B508" s="33" t="s">
        <v>579</v>
      </c>
      <c r="C508" s="34">
        <v>10</v>
      </c>
      <c r="D508" s="33" t="s">
        <v>89</v>
      </c>
      <c r="E508" s="33" t="s">
        <v>1076</v>
      </c>
      <c r="F508" s="35">
        <v>12142102</v>
      </c>
      <c r="G508" s="33" t="s">
        <v>15071</v>
      </c>
      <c r="H508" s="33">
        <v>3</v>
      </c>
      <c r="I508" s="33">
        <v>6</v>
      </c>
      <c r="J508" s="36">
        <v>6</v>
      </c>
      <c r="K508" s="37">
        <v>1405200</v>
      </c>
      <c r="L508" s="38" t="s">
        <v>15</v>
      </c>
      <c r="M508" s="38" t="s">
        <v>13</v>
      </c>
    </row>
    <row r="509" spans="1:13" s="39" customFormat="1" ht="12.75" x14ac:dyDescent="0.2">
      <c r="A509" s="33" t="s">
        <v>17</v>
      </c>
      <c r="B509" s="33" t="s">
        <v>579</v>
      </c>
      <c r="C509" s="34">
        <v>10</v>
      </c>
      <c r="D509" s="33" t="s">
        <v>89</v>
      </c>
      <c r="E509" s="33" t="s">
        <v>13947</v>
      </c>
      <c r="F509" s="35">
        <v>12142102</v>
      </c>
      <c r="G509" s="33" t="s">
        <v>15071</v>
      </c>
      <c r="H509" s="33">
        <v>3</v>
      </c>
      <c r="I509" s="33">
        <v>6</v>
      </c>
      <c r="J509" s="36">
        <v>5</v>
      </c>
      <c r="K509" s="37">
        <v>1623000</v>
      </c>
      <c r="L509" s="38" t="s">
        <v>15</v>
      </c>
      <c r="M509" s="38" t="s">
        <v>13</v>
      </c>
    </row>
    <row r="510" spans="1:13" s="39" customFormat="1" ht="12.75" x14ac:dyDescent="0.2">
      <c r="A510" s="33" t="s">
        <v>17</v>
      </c>
      <c r="B510" s="33" t="s">
        <v>579</v>
      </c>
      <c r="C510" s="34">
        <v>16</v>
      </c>
      <c r="D510" s="33" t="s">
        <v>89</v>
      </c>
      <c r="E510" s="33" t="s">
        <v>1072</v>
      </c>
      <c r="F510" s="35">
        <v>49241700</v>
      </c>
      <c r="G510" s="33" t="s">
        <v>15071</v>
      </c>
      <c r="H510" s="33">
        <v>3</v>
      </c>
      <c r="I510" s="33">
        <v>4</v>
      </c>
      <c r="J510" s="36">
        <v>45</v>
      </c>
      <c r="K510" s="37">
        <v>1215000</v>
      </c>
      <c r="L510" s="38" t="s">
        <v>15</v>
      </c>
      <c r="M510" s="38" t="s">
        <v>13</v>
      </c>
    </row>
    <row r="511" spans="1:13" s="39" customFormat="1" ht="12.75" x14ac:dyDescent="0.2">
      <c r="A511" s="33" t="s">
        <v>17</v>
      </c>
      <c r="B511" s="33" t="s">
        <v>579</v>
      </c>
      <c r="C511" s="34">
        <v>16</v>
      </c>
      <c r="D511" s="33" t="s">
        <v>89</v>
      </c>
      <c r="E511" s="33" t="s">
        <v>1073</v>
      </c>
      <c r="F511" s="35">
        <v>49241700</v>
      </c>
      <c r="G511" s="33" t="s">
        <v>15071</v>
      </c>
      <c r="H511" s="33">
        <v>3</v>
      </c>
      <c r="I511" s="33">
        <v>4</v>
      </c>
      <c r="J511" s="36">
        <v>145</v>
      </c>
      <c r="K511" s="37">
        <v>6039250</v>
      </c>
      <c r="L511" s="38" t="s">
        <v>15</v>
      </c>
      <c r="M511" s="38" t="s">
        <v>13</v>
      </c>
    </row>
    <row r="512" spans="1:13" s="39" customFormat="1" ht="12.75" x14ac:dyDescent="0.2">
      <c r="A512" s="33" t="s">
        <v>17</v>
      </c>
      <c r="B512" s="33" t="s">
        <v>579</v>
      </c>
      <c r="C512" s="34">
        <v>16</v>
      </c>
      <c r="D512" s="33" t="s">
        <v>89</v>
      </c>
      <c r="E512" s="33" t="s">
        <v>1074</v>
      </c>
      <c r="F512" s="35">
        <v>49241700</v>
      </c>
      <c r="G512" s="33" t="s">
        <v>15071</v>
      </c>
      <c r="H512" s="33">
        <v>3</v>
      </c>
      <c r="I512" s="33">
        <v>4</v>
      </c>
      <c r="J512" s="36">
        <v>50</v>
      </c>
      <c r="K512" s="37">
        <v>529550</v>
      </c>
      <c r="L512" s="38" t="s">
        <v>15</v>
      </c>
      <c r="M512" s="38" t="s">
        <v>13</v>
      </c>
    </row>
    <row r="513" spans="1:13" s="39" customFormat="1" ht="12.75" x14ac:dyDescent="0.2">
      <c r="A513" s="33" t="s">
        <v>17</v>
      </c>
      <c r="B513" s="33" t="s">
        <v>579</v>
      </c>
      <c r="C513" s="34">
        <v>16</v>
      </c>
      <c r="D513" s="33" t="s">
        <v>89</v>
      </c>
      <c r="E513" s="33" t="s">
        <v>1075</v>
      </c>
      <c r="F513" s="35">
        <v>49241700</v>
      </c>
      <c r="G513" s="33" t="s">
        <v>15071</v>
      </c>
      <c r="H513" s="33">
        <v>3</v>
      </c>
      <c r="I513" s="33">
        <v>4</v>
      </c>
      <c r="J513" s="36">
        <v>250</v>
      </c>
      <c r="K513" s="37">
        <v>3570000</v>
      </c>
      <c r="L513" s="38" t="s">
        <v>15</v>
      </c>
      <c r="M513" s="38" t="s">
        <v>13</v>
      </c>
    </row>
    <row r="514" spans="1:13" s="39" customFormat="1" ht="12.75" x14ac:dyDescent="0.2">
      <c r="A514" s="33" t="s">
        <v>17</v>
      </c>
      <c r="B514" s="33" t="s">
        <v>579</v>
      </c>
      <c r="C514" s="34">
        <v>16</v>
      </c>
      <c r="D514" s="33" t="s">
        <v>89</v>
      </c>
      <c r="E514" s="33" t="s">
        <v>1076</v>
      </c>
      <c r="F514" s="35">
        <v>12142102</v>
      </c>
      <c r="G514" s="33" t="s">
        <v>15072</v>
      </c>
      <c r="H514" s="33">
        <v>1</v>
      </c>
      <c r="I514" s="33">
        <v>6</v>
      </c>
      <c r="J514" s="36">
        <v>1</v>
      </c>
      <c r="K514" s="37">
        <v>234200</v>
      </c>
      <c r="L514" s="38" t="s">
        <v>15</v>
      </c>
      <c r="M514" s="38" t="s">
        <v>13</v>
      </c>
    </row>
    <row r="515" spans="1:13" s="39" customFormat="1" ht="12.75" x14ac:dyDescent="0.2">
      <c r="A515" s="33" t="s">
        <v>17</v>
      </c>
      <c r="B515" s="33" t="s">
        <v>579</v>
      </c>
      <c r="C515" s="34">
        <v>10</v>
      </c>
      <c r="D515" s="33" t="s">
        <v>89</v>
      </c>
      <c r="E515" s="33" t="s">
        <v>1077</v>
      </c>
      <c r="F515" s="35">
        <v>0</v>
      </c>
      <c r="G515" s="33" t="s">
        <v>15071</v>
      </c>
      <c r="H515" s="33">
        <v>1</v>
      </c>
      <c r="I515" s="33">
        <v>6</v>
      </c>
      <c r="J515" s="36">
        <v>1</v>
      </c>
      <c r="K515" s="37">
        <v>1008300</v>
      </c>
      <c r="L515" s="38" t="s">
        <v>12</v>
      </c>
      <c r="M515" s="38" t="s">
        <v>13</v>
      </c>
    </row>
    <row r="516" spans="1:13" s="39" customFormat="1" ht="12.75" x14ac:dyDescent="0.2">
      <c r="A516" s="33" t="s">
        <v>17</v>
      </c>
      <c r="B516" s="33" t="s">
        <v>580</v>
      </c>
      <c r="C516" s="34">
        <v>10</v>
      </c>
      <c r="D516" s="33" t="s">
        <v>42</v>
      </c>
      <c r="E516" s="33" t="s">
        <v>1078</v>
      </c>
      <c r="F516" s="35">
        <v>49181514</v>
      </c>
      <c r="G516" s="33" t="s">
        <v>15071</v>
      </c>
      <c r="H516" s="33">
        <v>3</v>
      </c>
      <c r="I516" s="33">
        <v>4</v>
      </c>
      <c r="J516" s="36">
        <v>2</v>
      </c>
      <c r="K516" s="37">
        <v>24200</v>
      </c>
      <c r="L516" s="38" t="s">
        <v>15</v>
      </c>
      <c r="M516" s="38" t="s">
        <v>13</v>
      </c>
    </row>
    <row r="517" spans="1:13" s="39" customFormat="1" ht="12.75" x14ac:dyDescent="0.2">
      <c r="A517" s="33" t="s">
        <v>17</v>
      </c>
      <c r="B517" s="33" t="s">
        <v>580</v>
      </c>
      <c r="C517" s="34">
        <v>10</v>
      </c>
      <c r="D517" s="33" t="s">
        <v>42</v>
      </c>
      <c r="E517" s="33" t="s">
        <v>1079</v>
      </c>
      <c r="F517" s="35">
        <v>31211908</v>
      </c>
      <c r="G517" s="33" t="s">
        <v>15072</v>
      </c>
      <c r="H517" s="33">
        <v>3</v>
      </c>
      <c r="I517" s="33">
        <v>4</v>
      </c>
      <c r="J517" s="36">
        <v>2</v>
      </c>
      <c r="K517" s="37">
        <v>75760</v>
      </c>
      <c r="L517" s="38" t="s">
        <v>15</v>
      </c>
      <c r="M517" s="38" t="s">
        <v>13</v>
      </c>
    </row>
    <row r="518" spans="1:13" s="39" customFormat="1" ht="12.75" x14ac:dyDescent="0.2">
      <c r="A518" s="33" t="s">
        <v>17</v>
      </c>
      <c r="B518" s="33" t="s">
        <v>580</v>
      </c>
      <c r="C518" s="34">
        <v>10</v>
      </c>
      <c r="D518" s="33" t="s">
        <v>42</v>
      </c>
      <c r="E518" s="33" t="s">
        <v>1080</v>
      </c>
      <c r="F518" s="35">
        <v>31211908</v>
      </c>
      <c r="G518" s="33" t="s">
        <v>15072</v>
      </c>
      <c r="H518" s="33">
        <v>3</v>
      </c>
      <c r="I518" s="33">
        <v>4</v>
      </c>
      <c r="J518" s="36">
        <v>3</v>
      </c>
      <c r="K518" s="37">
        <v>162345</v>
      </c>
      <c r="L518" s="38" t="s">
        <v>15</v>
      </c>
      <c r="M518" s="38" t="s">
        <v>13</v>
      </c>
    </row>
    <row r="519" spans="1:13" s="39" customFormat="1" ht="12.75" x14ac:dyDescent="0.2">
      <c r="A519" s="33" t="s">
        <v>17</v>
      </c>
      <c r="B519" s="33" t="s">
        <v>580</v>
      </c>
      <c r="C519" s="34">
        <v>10</v>
      </c>
      <c r="D519" s="33" t="s">
        <v>42</v>
      </c>
      <c r="E519" s="33" t="s">
        <v>1081</v>
      </c>
      <c r="F519" s="35">
        <v>41115307</v>
      </c>
      <c r="G519" s="33" t="s">
        <v>466</v>
      </c>
      <c r="H519" s="33">
        <v>3</v>
      </c>
      <c r="I519" s="33">
        <v>4</v>
      </c>
      <c r="J519" s="36">
        <v>2</v>
      </c>
      <c r="K519" s="37">
        <v>94129</v>
      </c>
      <c r="L519" s="38" t="s">
        <v>15</v>
      </c>
      <c r="M519" s="38" t="s">
        <v>13</v>
      </c>
    </row>
    <row r="520" spans="1:13" s="39" customFormat="1" ht="12.75" x14ac:dyDescent="0.2">
      <c r="A520" s="33" t="s">
        <v>17</v>
      </c>
      <c r="B520" s="33" t="s">
        <v>580</v>
      </c>
      <c r="C520" s="34">
        <v>10</v>
      </c>
      <c r="D520" s="33" t="s">
        <v>42</v>
      </c>
      <c r="E520" s="33" t="s">
        <v>13948</v>
      </c>
      <c r="F520" s="35">
        <v>44103105</v>
      </c>
      <c r="G520" s="33" t="s">
        <v>466</v>
      </c>
      <c r="H520" s="33">
        <v>3</v>
      </c>
      <c r="I520" s="33">
        <v>4</v>
      </c>
      <c r="J520" s="36">
        <v>1</v>
      </c>
      <c r="K520" s="37">
        <v>470645</v>
      </c>
      <c r="L520" s="38" t="s">
        <v>15</v>
      </c>
      <c r="M520" s="38" t="s">
        <v>13</v>
      </c>
    </row>
    <row r="521" spans="1:13" s="39" customFormat="1" ht="12.75" x14ac:dyDescent="0.2">
      <c r="A521" s="33" t="s">
        <v>17</v>
      </c>
      <c r="B521" s="33" t="s">
        <v>580</v>
      </c>
      <c r="C521" s="34">
        <v>10</v>
      </c>
      <c r="D521" s="33" t="s">
        <v>42</v>
      </c>
      <c r="E521" s="33" t="s">
        <v>13949</v>
      </c>
      <c r="F521" s="35">
        <v>44103105</v>
      </c>
      <c r="G521" s="33" t="s">
        <v>466</v>
      </c>
      <c r="H521" s="33">
        <v>3</v>
      </c>
      <c r="I521" s="33">
        <v>4</v>
      </c>
      <c r="J521" s="36">
        <v>1</v>
      </c>
      <c r="K521" s="37">
        <v>470645</v>
      </c>
      <c r="L521" s="38" t="s">
        <v>15</v>
      </c>
      <c r="M521" s="38" t="s">
        <v>13</v>
      </c>
    </row>
    <row r="522" spans="1:13" s="39" customFormat="1" ht="12.75" x14ac:dyDescent="0.2">
      <c r="A522" s="33" t="s">
        <v>17</v>
      </c>
      <c r="B522" s="33" t="s">
        <v>580</v>
      </c>
      <c r="C522" s="34">
        <v>10</v>
      </c>
      <c r="D522" s="33" t="s">
        <v>42</v>
      </c>
      <c r="E522" s="33" t="s">
        <v>13950</v>
      </c>
      <c r="F522" s="35">
        <v>44103105</v>
      </c>
      <c r="G522" s="33" t="s">
        <v>466</v>
      </c>
      <c r="H522" s="33">
        <v>3</v>
      </c>
      <c r="I522" s="33">
        <v>4</v>
      </c>
      <c r="J522" s="36">
        <v>1</v>
      </c>
      <c r="K522" s="37">
        <v>470645</v>
      </c>
      <c r="L522" s="38" t="s">
        <v>15</v>
      </c>
      <c r="M522" s="38" t="s">
        <v>13</v>
      </c>
    </row>
    <row r="523" spans="1:13" s="39" customFormat="1" ht="12.75" x14ac:dyDescent="0.2">
      <c r="A523" s="33" t="s">
        <v>17</v>
      </c>
      <c r="B523" s="33" t="s">
        <v>580</v>
      </c>
      <c r="C523" s="34">
        <v>10</v>
      </c>
      <c r="D523" s="33" t="s">
        <v>42</v>
      </c>
      <c r="E523" s="33" t="s">
        <v>13951</v>
      </c>
      <c r="F523" s="35">
        <v>44103105</v>
      </c>
      <c r="G523" s="33" t="s">
        <v>466</v>
      </c>
      <c r="H523" s="33">
        <v>3</v>
      </c>
      <c r="I523" s="33">
        <v>4</v>
      </c>
      <c r="J523" s="36">
        <v>1</v>
      </c>
      <c r="K523" s="37">
        <v>470645</v>
      </c>
      <c r="L523" s="38" t="s">
        <v>15</v>
      </c>
      <c r="M523" s="38" t="s">
        <v>13</v>
      </c>
    </row>
    <row r="524" spans="1:13" s="39" customFormat="1" ht="12.75" x14ac:dyDescent="0.2">
      <c r="A524" s="33" t="s">
        <v>17</v>
      </c>
      <c r="B524" s="33" t="s">
        <v>580</v>
      </c>
      <c r="C524" s="34">
        <v>10</v>
      </c>
      <c r="D524" s="33" t="s">
        <v>42</v>
      </c>
      <c r="E524" s="33" t="s">
        <v>13952</v>
      </c>
      <c r="F524" s="35">
        <v>44103105</v>
      </c>
      <c r="G524" s="33" t="s">
        <v>466</v>
      </c>
      <c r="H524" s="33">
        <v>3</v>
      </c>
      <c r="I524" s="33">
        <v>4</v>
      </c>
      <c r="J524" s="36">
        <v>1</v>
      </c>
      <c r="K524" s="37">
        <v>336175</v>
      </c>
      <c r="L524" s="38" t="s">
        <v>15</v>
      </c>
      <c r="M524" s="38" t="s">
        <v>13</v>
      </c>
    </row>
    <row r="525" spans="1:13" s="39" customFormat="1" ht="12.75" x14ac:dyDescent="0.2">
      <c r="A525" s="33" t="s">
        <v>17</v>
      </c>
      <c r="B525" s="33" t="s">
        <v>580</v>
      </c>
      <c r="C525" s="34">
        <v>10</v>
      </c>
      <c r="D525" s="33" t="s">
        <v>42</v>
      </c>
      <c r="E525" s="33" t="s">
        <v>13953</v>
      </c>
      <c r="F525" s="35">
        <v>44103105</v>
      </c>
      <c r="G525" s="33" t="s">
        <v>466</v>
      </c>
      <c r="H525" s="33">
        <v>3</v>
      </c>
      <c r="I525" s="33">
        <v>4</v>
      </c>
      <c r="J525" s="36">
        <v>1</v>
      </c>
      <c r="K525" s="37">
        <v>336175</v>
      </c>
      <c r="L525" s="38" t="s">
        <v>15</v>
      </c>
      <c r="M525" s="38" t="s">
        <v>13</v>
      </c>
    </row>
    <row r="526" spans="1:13" s="39" customFormat="1" ht="12.75" x14ac:dyDescent="0.2">
      <c r="A526" s="33" t="s">
        <v>17</v>
      </c>
      <c r="B526" s="33" t="s">
        <v>580</v>
      </c>
      <c r="C526" s="34">
        <v>10</v>
      </c>
      <c r="D526" s="33" t="s">
        <v>42</v>
      </c>
      <c r="E526" s="33" t="s">
        <v>13954</v>
      </c>
      <c r="F526" s="35">
        <v>44103105</v>
      </c>
      <c r="G526" s="33" t="s">
        <v>466</v>
      </c>
      <c r="H526" s="33">
        <v>3</v>
      </c>
      <c r="I526" s="33">
        <v>4</v>
      </c>
      <c r="J526" s="36">
        <v>1</v>
      </c>
      <c r="K526" s="37">
        <v>336175</v>
      </c>
      <c r="L526" s="38" t="s">
        <v>15</v>
      </c>
      <c r="M526" s="38" t="s">
        <v>13</v>
      </c>
    </row>
    <row r="527" spans="1:13" s="39" customFormat="1" ht="12.75" x14ac:dyDescent="0.2">
      <c r="A527" s="33" t="s">
        <v>17</v>
      </c>
      <c r="B527" s="33" t="s">
        <v>580</v>
      </c>
      <c r="C527" s="34">
        <v>10</v>
      </c>
      <c r="D527" s="33" t="s">
        <v>42</v>
      </c>
      <c r="E527" s="33" t="s">
        <v>13955</v>
      </c>
      <c r="F527" s="35">
        <v>44103105</v>
      </c>
      <c r="G527" s="33" t="s">
        <v>466</v>
      </c>
      <c r="H527" s="33">
        <v>3</v>
      </c>
      <c r="I527" s="33">
        <v>4</v>
      </c>
      <c r="J527" s="36">
        <v>1</v>
      </c>
      <c r="K527" s="37">
        <v>403410</v>
      </c>
      <c r="L527" s="38" t="s">
        <v>15</v>
      </c>
      <c r="M527" s="38" t="s">
        <v>13</v>
      </c>
    </row>
    <row r="528" spans="1:13" s="39" customFormat="1" ht="12.75" x14ac:dyDescent="0.2">
      <c r="A528" s="33" t="s">
        <v>17</v>
      </c>
      <c r="B528" s="33" t="s">
        <v>580</v>
      </c>
      <c r="C528" s="34">
        <v>10</v>
      </c>
      <c r="D528" s="33" t="s">
        <v>42</v>
      </c>
      <c r="E528" s="33" t="s">
        <v>1082</v>
      </c>
      <c r="F528" s="35">
        <v>44103105</v>
      </c>
      <c r="G528" s="33" t="s">
        <v>466</v>
      </c>
      <c r="H528" s="33">
        <v>3</v>
      </c>
      <c r="I528" s="33">
        <v>4</v>
      </c>
      <c r="J528" s="36">
        <v>1</v>
      </c>
      <c r="K528" s="37">
        <v>242046</v>
      </c>
      <c r="L528" s="38" t="s">
        <v>15</v>
      </c>
      <c r="M528" s="38" t="s">
        <v>13</v>
      </c>
    </row>
    <row r="529" spans="1:13" s="39" customFormat="1" ht="12.75" x14ac:dyDescent="0.2">
      <c r="A529" s="33" t="s">
        <v>17</v>
      </c>
      <c r="B529" s="33" t="s">
        <v>580</v>
      </c>
      <c r="C529" s="34">
        <v>10</v>
      </c>
      <c r="D529" s="33" t="s">
        <v>42</v>
      </c>
      <c r="E529" s="33" t="s">
        <v>1083</v>
      </c>
      <c r="F529" s="35">
        <v>44103105</v>
      </c>
      <c r="G529" s="33" t="s">
        <v>466</v>
      </c>
      <c r="H529" s="33">
        <v>3</v>
      </c>
      <c r="I529" s="33">
        <v>4</v>
      </c>
      <c r="J529" s="36">
        <v>1</v>
      </c>
      <c r="K529" s="37">
        <v>242046</v>
      </c>
      <c r="L529" s="38" t="s">
        <v>15</v>
      </c>
      <c r="M529" s="38" t="s">
        <v>13</v>
      </c>
    </row>
    <row r="530" spans="1:13" s="39" customFormat="1" ht="12.75" x14ac:dyDescent="0.2">
      <c r="A530" s="33" t="s">
        <v>17</v>
      </c>
      <c r="B530" s="33" t="s">
        <v>580</v>
      </c>
      <c r="C530" s="34">
        <v>10</v>
      </c>
      <c r="D530" s="33" t="s">
        <v>42</v>
      </c>
      <c r="E530" s="33" t="s">
        <v>1084</v>
      </c>
      <c r="F530" s="35">
        <v>44103105</v>
      </c>
      <c r="G530" s="33" t="s">
        <v>466</v>
      </c>
      <c r="H530" s="33">
        <v>3</v>
      </c>
      <c r="I530" s="33">
        <v>4</v>
      </c>
      <c r="J530" s="36">
        <v>1</v>
      </c>
      <c r="K530" s="37">
        <v>242046</v>
      </c>
      <c r="L530" s="38" t="s">
        <v>15</v>
      </c>
      <c r="M530" s="38" t="s">
        <v>13</v>
      </c>
    </row>
    <row r="531" spans="1:13" s="39" customFormat="1" ht="12.75" x14ac:dyDescent="0.2">
      <c r="A531" s="33" t="s">
        <v>17</v>
      </c>
      <c r="B531" s="33" t="s">
        <v>580</v>
      </c>
      <c r="C531" s="34">
        <v>10</v>
      </c>
      <c r="D531" s="33" t="s">
        <v>42</v>
      </c>
      <c r="E531" s="33" t="s">
        <v>1085</v>
      </c>
      <c r="F531" s="35">
        <v>44103105</v>
      </c>
      <c r="G531" s="33" t="s">
        <v>466</v>
      </c>
      <c r="H531" s="33">
        <v>3</v>
      </c>
      <c r="I531" s="33">
        <v>4</v>
      </c>
      <c r="J531" s="36">
        <v>1</v>
      </c>
      <c r="K531" s="37">
        <v>242046</v>
      </c>
      <c r="L531" s="38" t="s">
        <v>15</v>
      </c>
      <c r="M531" s="38" t="s">
        <v>13</v>
      </c>
    </row>
    <row r="532" spans="1:13" s="39" customFormat="1" ht="12.75" x14ac:dyDescent="0.2">
      <c r="A532" s="33" t="s">
        <v>17</v>
      </c>
      <c r="B532" s="33" t="s">
        <v>580</v>
      </c>
      <c r="C532" s="34">
        <v>10</v>
      </c>
      <c r="D532" s="33" t="s">
        <v>42</v>
      </c>
      <c r="E532" s="33" t="s">
        <v>1086</v>
      </c>
      <c r="F532" s="35">
        <v>44103105</v>
      </c>
      <c r="G532" s="33" t="s">
        <v>466</v>
      </c>
      <c r="H532" s="33">
        <v>3</v>
      </c>
      <c r="I532" s="33">
        <v>4</v>
      </c>
      <c r="J532" s="36">
        <v>1</v>
      </c>
      <c r="K532" s="37">
        <v>242046</v>
      </c>
      <c r="L532" s="38" t="s">
        <v>15</v>
      </c>
      <c r="M532" s="38" t="s">
        <v>13</v>
      </c>
    </row>
    <row r="533" spans="1:13" s="39" customFormat="1" ht="12.75" x14ac:dyDescent="0.2">
      <c r="A533" s="33" t="s">
        <v>17</v>
      </c>
      <c r="B533" s="33" t="s">
        <v>580</v>
      </c>
      <c r="C533" s="34">
        <v>10</v>
      </c>
      <c r="D533" s="33" t="s">
        <v>42</v>
      </c>
      <c r="E533" s="33" t="s">
        <v>1087</v>
      </c>
      <c r="F533" s="35">
        <v>44103105</v>
      </c>
      <c r="G533" s="33" t="s">
        <v>466</v>
      </c>
      <c r="H533" s="33">
        <v>3</v>
      </c>
      <c r="I533" s="33">
        <v>4</v>
      </c>
      <c r="J533" s="36">
        <v>1</v>
      </c>
      <c r="K533" s="37">
        <v>242046</v>
      </c>
      <c r="L533" s="38" t="s">
        <v>15</v>
      </c>
      <c r="M533" s="38" t="s">
        <v>13</v>
      </c>
    </row>
    <row r="534" spans="1:13" s="39" customFormat="1" ht="12.75" x14ac:dyDescent="0.2">
      <c r="A534" s="33" t="s">
        <v>17</v>
      </c>
      <c r="B534" s="33" t="s">
        <v>580</v>
      </c>
      <c r="C534" s="34">
        <v>16</v>
      </c>
      <c r="D534" s="33" t="s">
        <v>42</v>
      </c>
      <c r="E534" s="33" t="s">
        <v>1088</v>
      </c>
      <c r="F534" s="35">
        <v>44103112</v>
      </c>
      <c r="G534" s="33" t="s">
        <v>466</v>
      </c>
      <c r="H534" s="33">
        <v>3</v>
      </c>
      <c r="I534" s="33">
        <v>4</v>
      </c>
      <c r="J534" s="36">
        <v>4</v>
      </c>
      <c r="K534" s="37">
        <v>887502</v>
      </c>
      <c r="L534" s="38" t="s">
        <v>15</v>
      </c>
      <c r="M534" s="38" t="s">
        <v>13</v>
      </c>
    </row>
    <row r="535" spans="1:13" s="39" customFormat="1" ht="12.75" x14ac:dyDescent="0.2">
      <c r="A535" s="33" t="s">
        <v>17</v>
      </c>
      <c r="B535" s="33" t="s">
        <v>580</v>
      </c>
      <c r="C535" s="34">
        <v>10</v>
      </c>
      <c r="D535" s="33" t="s">
        <v>42</v>
      </c>
      <c r="E535" s="33" t="s">
        <v>1089</v>
      </c>
      <c r="F535" s="35">
        <v>31201512</v>
      </c>
      <c r="G535" s="33" t="s">
        <v>466</v>
      </c>
      <c r="H535" s="33">
        <v>3</v>
      </c>
      <c r="I535" s="33">
        <v>4</v>
      </c>
      <c r="J535" s="36">
        <v>30</v>
      </c>
      <c r="K535" s="37">
        <v>36699.599999999999</v>
      </c>
      <c r="L535" s="38" t="s">
        <v>15</v>
      </c>
      <c r="M535" s="38" t="s">
        <v>13</v>
      </c>
    </row>
    <row r="536" spans="1:13" s="39" customFormat="1" ht="12.75" x14ac:dyDescent="0.2">
      <c r="A536" s="33" t="s">
        <v>17</v>
      </c>
      <c r="B536" s="33" t="s">
        <v>580</v>
      </c>
      <c r="C536" s="34">
        <v>16</v>
      </c>
      <c r="D536" s="33" t="s">
        <v>42</v>
      </c>
      <c r="E536" s="33" t="s">
        <v>1090</v>
      </c>
      <c r="F536" s="35">
        <v>44103112</v>
      </c>
      <c r="G536" s="33" t="s">
        <v>466</v>
      </c>
      <c r="H536" s="33">
        <v>3</v>
      </c>
      <c r="I536" s="33">
        <v>4</v>
      </c>
      <c r="J536" s="36">
        <v>4</v>
      </c>
      <c r="K536" s="37">
        <v>1936368</v>
      </c>
      <c r="L536" s="38" t="s">
        <v>15</v>
      </c>
      <c r="M536" s="38" t="s">
        <v>13</v>
      </c>
    </row>
    <row r="537" spans="1:13" s="39" customFormat="1" ht="12.75" x14ac:dyDescent="0.2">
      <c r="A537" s="33" t="s">
        <v>17</v>
      </c>
      <c r="B537" s="33" t="s">
        <v>580</v>
      </c>
      <c r="C537" s="34">
        <v>10</v>
      </c>
      <c r="D537" s="33" t="s">
        <v>42</v>
      </c>
      <c r="E537" s="33" t="s">
        <v>13956</v>
      </c>
      <c r="F537" s="35">
        <v>44103103</v>
      </c>
      <c r="G537" s="33" t="s">
        <v>466</v>
      </c>
      <c r="H537" s="33">
        <v>3</v>
      </c>
      <c r="I537" s="33">
        <v>4</v>
      </c>
      <c r="J537" s="36">
        <v>2</v>
      </c>
      <c r="K537" s="37">
        <v>389963</v>
      </c>
      <c r="L537" s="38" t="s">
        <v>15</v>
      </c>
      <c r="M537" s="38" t="s">
        <v>13</v>
      </c>
    </row>
    <row r="538" spans="1:13" s="39" customFormat="1" ht="12.75" x14ac:dyDescent="0.2">
      <c r="A538" s="33" t="s">
        <v>17</v>
      </c>
      <c r="B538" s="33" t="s">
        <v>580</v>
      </c>
      <c r="C538" s="34">
        <v>10</v>
      </c>
      <c r="D538" s="33" t="s">
        <v>42</v>
      </c>
      <c r="E538" s="33" t="s">
        <v>1091</v>
      </c>
      <c r="F538" s="35">
        <v>43202005</v>
      </c>
      <c r="G538" s="33" t="s">
        <v>466</v>
      </c>
      <c r="H538" s="33">
        <v>3</v>
      </c>
      <c r="I538" s="33">
        <v>4</v>
      </c>
      <c r="J538" s="36">
        <v>2</v>
      </c>
      <c r="K538" s="37">
        <v>484092</v>
      </c>
      <c r="L538" s="38" t="s">
        <v>15</v>
      </c>
      <c r="M538" s="38" t="s">
        <v>13</v>
      </c>
    </row>
    <row r="539" spans="1:13" s="39" customFormat="1" ht="12.75" x14ac:dyDescent="0.2">
      <c r="A539" s="33" t="s">
        <v>17</v>
      </c>
      <c r="B539" s="33" t="s">
        <v>580</v>
      </c>
      <c r="C539" s="34">
        <v>10</v>
      </c>
      <c r="D539" s="33" t="s">
        <v>42</v>
      </c>
      <c r="E539" s="33" t="s">
        <v>1092</v>
      </c>
      <c r="F539" s="35">
        <v>14121812</v>
      </c>
      <c r="G539" s="33" t="s">
        <v>466</v>
      </c>
      <c r="H539" s="33">
        <v>3</v>
      </c>
      <c r="I539" s="33">
        <v>4</v>
      </c>
      <c r="J539" s="36">
        <v>3</v>
      </c>
      <c r="K539" s="37">
        <v>262216.5</v>
      </c>
      <c r="L539" s="38" t="s">
        <v>15</v>
      </c>
      <c r="M539" s="38" t="s">
        <v>13</v>
      </c>
    </row>
    <row r="540" spans="1:13" s="39" customFormat="1" ht="12.75" x14ac:dyDescent="0.2">
      <c r="A540" s="33" t="s">
        <v>17</v>
      </c>
      <c r="B540" s="33" t="s">
        <v>580</v>
      </c>
      <c r="C540" s="34">
        <v>16</v>
      </c>
      <c r="D540" s="33" t="s">
        <v>42</v>
      </c>
      <c r="E540" s="33" t="s">
        <v>1093</v>
      </c>
      <c r="F540" s="35">
        <v>45101709</v>
      </c>
      <c r="G540" s="33" t="s">
        <v>466</v>
      </c>
      <c r="H540" s="33">
        <v>3</v>
      </c>
      <c r="I540" s="33">
        <v>4</v>
      </c>
      <c r="J540" s="36">
        <v>3</v>
      </c>
      <c r="K540" s="37">
        <v>1169889</v>
      </c>
      <c r="L540" s="38" t="s">
        <v>15</v>
      </c>
      <c r="M540" s="38" t="s">
        <v>13</v>
      </c>
    </row>
    <row r="541" spans="1:13" s="39" customFormat="1" ht="12.75" x14ac:dyDescent="0.2">
      <c r="A541" s="33" t="s">
        <v>17</v>
      </c>
      <c r="B541" s="33" t="s">
        <v>580</v>
      </c>
      <c r="C541" s="34">
        <v>10</v>
      </c>
      <c r="D541" s="33" t="s">
        <v>42</v>
      </c>
      <c r="E541" s="33" t="s">
        <v>1094</v>
      </c>
      <c r="F541" s="35">
        <v>44103103</v>
      </c>
      <c r="G541" s="33" t="s">
        <v>466</v>
      </c>
      <c r="H541" s="33">
        <v>3</v>
      </c>
      <c r="I541" s="33">
        <v>4</v>
      </c>
      <c r="J541" s="36">
        <v>1</v>
      </c>
      <c r="K541" s="37">
        <v>242046</v>
      </c>
      <c r="L541" s="38" t="s">
        <v>15</v>
      </c>
      <c r="M541" s="38" t="s">
        <v>13</v>
      </c>
    </row>
    <row r="542" spans="1:13" s="39" customFormat="1" ht="12.75" x14ac:dyDescent="0.2">
      <c r="A542" s="33" t="s">
        <v>17</v>
      </c>
      <c r="B542" s="33" t="s">
        <v>580</v>
      </c>
      <c r="C542" s="34">
        <v>10</v>
      </c>
      <c r="D542" s="33" t="s">
        <v>42</v>
      </c>
      <c r="E542" s="33" t="s">
        <v>1095</v>
      </c>
      <c r="F542" s="35">
        <v>44103103</v>
      </c>
      <c r="G542" s="33" t="s">
        <v>466</v>
      </c>
      <c r="H542" s="33">
        <v>3</v>
      </c>
      <c r="I542" s="33">
        <v>4</v>
      </c>
      <c r="J542" s="36">
        <v>2</v>
      </c>
      <c r="K542" s="37">
        <v>357097.58</v>
      </c>
      <c r="L542" s="38" t="s">
        <v>15</v>
      </c>
      <c r="M542" s="38" t="s">
        <v>13</v>
      </c>
    </row>
    <row r="543" spans="1:13" s="39" customFormat="1" ht="12.75" x14ac:dyDescent="0.2">
      <c r="A543" s="33" t="s">
        <v>17</v>
      </c>
      <c r="B543" s="33" t="s">
        <v>580</v>
      </c>
      <c r="C543" s="34">
        <v>10</v>
      </c>
      <c r="D543" s="33" t="s">
        <v>42</v>
      </c>
      <c r="E543" s="33" t="s">
        <v>1096</v>
      </c>
      <c r="F543" s="35">
        <v>44103103</v>
      </c>
      <c r="G543" s="33" t="s">
        <v>466</v>
      </c>
      <c r="H543" s="33">
        <v>3</v>
      </c>
      <c r="I543" s="33">
        <v>4</v>
      </c>
      <c r="J543" s="36">
        <v>1</v>
      </c>
      <c r="K543" s="37">
        <v>178548.79</v>
      </c>
      <c r="L543" s="38" t="s">
        <v>15</v>
      </c>
      <c r="M543" s="38" t="s">
        <v>13</v>
      </c>
    </row>
    <row r="544" spans="1:13" s="39" customFormat="1" ht="12.75" x14ac:dyDescent="0.2">
      <c r="A544" s="33" t="s">
        <v>17</v>
      </c>
      <c r="B544" s="33" t="s">
        <v>580</v>
      </c>
      <c r="C544" s="34">
        <v>10</v>
      </c>
      <c r="D544" s="33" t="s">
        <v>42</v>
      </c>
      <c r="E544" s="33" t="s">
        <v>1097</v>
      </c>
      <c r="F544" s="35">
        <v>44103105</v>
      </c>
      <c r="G544" s="33" t="s">
        <v>466</v>
      </c>
      <c r="H544" s="33">
        <v>3</v>
      </c>
      <c r="I544" s="33">
        <v>4</v>
      </c>
      <c r="J544" s="36">
        <v>1</v>
      </c>
      <c r="K544" s="37">
        <v>336175</v>
      </c>
      <c r="L544" s="38" t="s">
        <v>15</v>
      </c>
      <c r="M544" s="38" t="s">
        <v>13</v>
      </c>
    </row>
    <row r="545" spans="1:13" s="39" customFormat="1" ht="12.75" x14ac:dyDescent="0.2">
      <c r="A545" s="33" t="s">
        <v>17</v>
      </c>
      <c r="B545" s="33" t="s">
        <v>580</v>
      </c>
      <c r="C545" s="34">
        <v>10</v>
      </c>
      <c r="D545" s="33" t="s">
        <v>42</v>
      </c>
      <c r="E545" s="33" t="s">
        <v>1098</v>
      </c>
      <c r="F545" s="35">
        <v>44103105</v>
      </c>
      <c r="G545" s="33" t="s">
        <v>466</v>
      </c>
      <c r="H545" s="33">
        <v>3</v>
      </c>
      <c r="I545" s="33">
        <v>4</v>
      </c>
      <c r="J545" s="36">
        <v>2</v>
      </c>
      <c r="K545" s="37">
        <v>672350</v>
      </c>
      <c r="L545" s="38" t="s">
        <v>15</v>
      </c>
      <c r="M545" s="38" t="s">
        <v>13</v>
      </c>
    </row>
    <row r="546" spans="1:13" s="39" customFormat="1" ht="12.75" x14ac:dyDescent="0.2">
      <c r="A546" s="33" t="s">
        <v>17</v>
      </c>
      <c r="B546" s="33" t="s">
        <v>580</v>
      </c>
      <c r="C546" s="34">
        <v>10</v>
      </c>
      <c r="D546" s="33" t="s">
        <v>42</v>
      </c>
      <c r="E546" s="33" t="s">
        <v>1099</v>
      </c>
      <c r="F546" s="35">
        <v>44103105</v>
      </c>
      <c r="G546" s="33" t="s">
        <v>466</v>
      </c>
      <c r="H546" s="33">
        <v>3</v>
      </c>
      <c r="I546" s="33">
        <v>4</v>
      </c>
      <c r="J546" s="36">
        <v>2</v>
      </c>
      <c r="K546" s="37">
        <v>672350</v>
      </c>
      <c r="L546" s="38" t="s">
        <v>15</v>
      </c>
      <c r="M546" s="38" t="s">
        <v>13</v>
      </c>
    </row>
    <row r="547" spans="1:13" s="39" customFormat="1" ht="12.75" x14ac:dyDescent="0.2">
      <c r="A547" s="33" t="s">
        <v>17</v>
      </c>
      <c r="B547" s="33" t="s">
        <v>580</v>
      </c>
      <c r="C547" s="34">
        <v>10</v>
      </c>
      <c r="D547" s="33" t="s">
        <v>42</v>
      </c>
      <c r="E547" s="33" t="s">
        <v>1100</v>
      </c>
      <c r="F547" s="35">
        <v>44103105</v>
      </c>
      <c r="G547" s="33" t="s">
        <v>466</v>
      </c>
      <c r="H547" s="33">
        <v>3</v>
      </c>
      <c r="I547" s="33">
        <v>4</v>
      </c>
      <c r="J547" s="36">
        <v>2</v>
      </c>
      <c r="K547" s="37">
        <v>672350</v>
      </c>
      <c r="L547" s="38" t="s">
        <v>15</v>
      </c>
      <c r="M547" s="38" t="s">
        <v>13</v>
      </c>
    </row>
    <row r="548" spans="1:13" s="39" customFormat="1" ht="12.75" x14ac:dyDescent="0.2">
      <c r="A548" s="33" t="s">
        <v>17</v>
      </c>
      <c r="B548" s="33" t="s">
        <v>580</v>
      </c>
      <c r="C548" s="34">
        <v>10</v>
      </c>
      <c r="D548" s="33" t="s">
        <v>42</v>
      </c>
      <c r="E548" s="33" t="s">
        <v>1101</v>
      </c>
      <c r="F548" s="35">
        <v>44103105</v>
      </c>
      <c r="G548" s="33" t="s">
        <v>466</v>
      </c>
      <c r="H548" s="33">
        <v>3</v>
      </c>
      <c r="I548" s="33">
        <v>4</v>
      </c>
      <c r="J548" s="36">
        <v>2</v>
      </c>
      <c r="K548" s="37">
        <v>672350</v>
      </c>
      <c r="L548" s="38" t="s">
        <v>15</v>
      </c>
      <c r="M548" s="38" t="s">
        <v>13</v>
      </c>
    </row>
    <row r="549" spans="1:13" s="39" customFormat="1" ht="12.75" x14ac:dyDescent="0.2">
      <c r="A549" s="33" t="s">
        <v>17</v>
      </c>
      <c r="B549" s="33" t="s">
        <v>580</v>
      </c>
      <c r="C549" s="34">
        <v>10</v>
      </c>
      <c r="D549" s="33" t="s">
        <v>42</v>
      </c>
      <c r="E549" s="33" t="s">
        <v>1102</v>
      </c>
      <c r="F549" s="35">
        <v>44103105</v>
      </c>
      <c r="G549" s="33" t="s">
        <v>466</v>
      </c>
      <c r="H549" s="33">
        <v>3</v>
      </c>
      <c r="I549" s="33">
        <v>4</v>
      </c>
      <c r="J549" s="36">
        <v>2</v>
      </c>
      <c r="K549" s="37">
        <v>941290</v>
      </c>
      <c r="L549" s="38" t="s">
        <v>15</v>
      </c>
      <c r="M549" s="38" t="s">
        <v>13</v>
      </c>
    </row>
    <row r="550" spans="1:13" s="39" customFormat="1" ht="12.75" x14ac:dyDescent="0.2">
      <c r="A550" s="33" t="s">
        <v>17</v>
      </c>
      <c r="B550" s="33" t="s">
        <v>580</v>
      </c>
      <c r="C550" s="34">
        <v>10</v>
      </c>
      <c r="D550" s="33" t="s">
        <v>42</v>
      </c>
      <c r="E550" s="33" t="s">
        <v>1103</v>
      </c>
      <c r="F550" s="35">
        <v>44103105</v>
      </c>
      <c r="G550" s="33" t="s">
        <v>466</v>
      </c>
      <c r="H550" s="33">
        <v>3</v>
      </c>
      <c r="I550" s="33">
        <v>4</v>
      </c>
      <c r="J550" s="36">
        <v>2</v>
      </c>
      <c r="K550" s="37">
        <v>941290</v>
      </c>
      <c r="L550" s="38" t="s">
        <v>15</v>
      </c>
      <c r="M550" s="38" t="s">
        <v>13</v>
      </c>
    </row>
    <row r="551" spans="1:13" s="39" customFormat="1" ht="12.75" x14ac:dyDescent="0.2">
      <c r="A551" s="33" t="s">
        <v>17</v>
      </c>
      <c r="B551" s="33" t="s">
        <v>580</v>
      </c>
      <c r="C551" s="34">
        <v>10</v>
      </c>
      <c r="D551" s="33" t="s">
        <v>42</v>
      </c>
      <c r="E551" s="33" t="s">
        <v>1104</v>
      </c>
      <c r="F551" s="35">
        <v>44103105</v>
      </c>
      <c r="G551" s="33" t="s">
        <v>466</v>
      </c>
      <c r="H551" s="33">
        <v>3</v>
      </c>
      <c r="I551" s="33">
        <v>4</v>
      </c>
      <c r="J551" s="36">
        <v>1</v>
      </c>
      <c r="K551" s="37">
        <v>376516</v>
      </c>
      <c r="L551" s="38" t="s">
        <v>15</v>
      </c>
      <c r="M551" s="38" t="s">
        <v>13</v>
      </c>
    </row>
    <row r="552" spans="1:13" s="39" customFormat="1" ht="12.75" x14ac:dyDescent="0.2">
      <c r="A552" s="33" t="s">
        <v>17</v>
      </c>
      <c r="B552" s="33" t="s">
        <v>580</v>
      </c>
      <c r="C552" s="34">
        <v>10</v>
      </c>
      <c r="D552" s="33" t="s">
        <v>42</v>
      </c>
      <c r="E552" s="33" t="s">
        <v>1105</v>
      </c>
      <c r="F552" s="35">
        <v>44103105</v>
      </c>
      <c r="G552" s="33" t="s">
        <v>466</v>
      </c>
      <c r="H552" s="33">
        <v>3</v>
      </c>
      <c r="I552" s="33">
        <v>4</v>
      </c>
      <c r="J552" s="36">
        <v>1</v>
      </c>
      <c r="K552" s="37">
        <v>376516</v>
      </c>
      <c r="L552" s="38" t="s">
        <v>15</v>
      </c>
      <c r="M552" s="38" t="s">
        <v>13</v>
      </c>
    </row>
    <row r="553" spans="1:13" s="39" customFormat="1" ht="12.75" x14ac:dyDescent="0.2">
      <c r="A553" s="33" t="s">
        <v>17</v>
      </c>
      <c r="B553" s="33" t="s">
        <v>580</v>
      </c>
      <c r="C553" s="34">
        <v>10</v>
      </c>
      <c r="D553" s="33" t="s">
        <v>42</v>
      </c>
      <c r="E553" s="33" t="s">
        <v>1106</v>
      </c>
      <c r="F553" s="35">
        <v>44103105</v>
      </c>
      <c r="G553" s="33" t="s">
        <v>466</v>
      </c>
      <c r="H553" s="33">
        <v>3</v>
      </c>
      <c r="I553" s="33">
        <v>4</v>
      </c>
      <c r="J553" s="36">
        <v>1</v>
      </c>
      <c r="K553" s="37">
        <v>295834</v>
      </c>
      <c r="L553" s="38" t="s">
        <v>15</v>
      </c>
      <c r="M553" s="38" t="s">
        <v>13</v>
      </c>
    </row>
    <row r="554" spans="1:13" s="39" customFormat="1" ht="12.75" x14ac:dyDescent="0.2">
      <c r="A554" s="33" t="s">
        <v>17</v>
      </c>
      <c r="B554" s="33" t="s">
        <v>580</v>
      </c>
      <c r="C554" s="34">
        <v>10</v>
      </c>
      <c r="D554" s="33" t="s">
        <v>42</v>
      </c>
      <c r="E554" s="33" t="s">
        <v>1107</v>
      </c>
      <c r="F554" s="35">
        <v>44103105</v>
      </c>
      <c r="G554" s="33" t="s">
        <v>466</v>
      </c>
      <c r="H554" s="33">
        <v>3</v>
      </c>
      <c r="I554" s="33">
        <v>4</v>
      </c>
      <c r="J554" s="36">
        <v>1</v>
      </c>
      <c r="K554" s="37">
        <v>376516</v>
      </c>
      <c r="L554" s="38" t="s">
        <v>15</v>
      </c>
      <c r="M554" s="38" t="s">
        <v>13</v>
      </c>
    </row>
    <row r="555" spans="1:13" s="39" customFormat="1" ht="12.75" x14ac:dyDescent="0.2">
      <c r="A555" s="33" t="s">
        <v>17</v>
      </c>
      <c r="B555" s="33" t="s">
        <v>580</v>
      </c>
      <c r="C555" s="34">
        <v>10</v>
      </c>
      <c r="D555" s="33" t="s">
        <v>42</v>
      </c>
      <c r="E555" s="33" t="s">
        <v>1108</v>
      </c>
      <c r="F555" s="35">
        <v>44103105</v>
      </c>
      <c r="G555" s="33" t="s">
        <v>466</v>
      </c>
      <c r="H555" s="33">
        <v>3</v>
      </c>
      <c r="I555" s="33">
        <v>4</v>
      </c>
      <c r="J555" s="36">
        <v>1</v>
      </c>
      <c r="K555" s="37">
        <v>322728</v>
      </c>
      <c r="L555" s="38" t="s">
        <v>15</v>
      </c>
      <c r="M555" s="38" t="s">
        <v>13</v>
      </c>
    </row>
    <row r="556" spans="1:13" s="39" customFormat="1" ht="12.75" x14ac:dyDescent="0.2">
      <c r="A556" s="33" t="s">
        <v>17</v>
      </c>
      <c r="B556" s="33" t="s">
        <v>580</v>
      </c>
      <c r="C556" s="34">
        <v>10</v>
      </c>
      <c r="D556" s="33" t="s">
        <v>42</v>
      </c>
      <c r="E556" s="33" t="s">
        <v>1109</v>
      </c>
      <c r="F556" s="35">
        <v>44103103</v>
      </c>
      <c r="G556" s="33" t="s">
        <v>466</v>
      </c>
      <c r="H556" s="33">
        <v>3</v>
      </c>
      <c r="I556" s="33">
        <v>4</v>
      </c>
      <c r="J556" s="36">
        <v>1</v>
      </c>
      <c r="K556" s="37">
        <v>155985.20000000001</v>
      </c>
      <c r="L556" s="38" t="s">
        <v>15</v>
      </c>
      <c r="M556" s="38" t="s">
        <v>13</v>
      </c>
    </row>
    <row r="557" spans="1:13" s="39" customFormat="1" ht="12.75" x14ac:dyDescent="0.2">
      <c r="A557" s="33" t="s">
        <v>17</v>
      </c>
      <c r="B557" s="33" t="s">
        <v>580</v>
      </c>
      <c r="C557" s="34">
        <v>10</v>
      </c>
      <c r="D557" s="33" t="s">
        <v>42</v>
      </c>
      <c r="E557" s="33" t="s">
        <v>1110</v>
      </c>
      <c r="F557" s="35">
        <v>44103103</v>
      </c>
      <c r="G557" s="33" t="s">
        <v>466</v>
      </c>
      <c r="H557" s="33">
        <v>3</v>
      </c>
      <c r="I557" s="33">
        <v>4</v>
      </c>
      <c r="J557" s="36">
        <v>1</v>
      </c>
      <c r="K557" s="37">
        <v>86060.800000000003</v>
      </c>
      <c r="L557" s="38" t="s">
        <v>15</v>
      </c>
      <c r="M557" s="38" t="s">
        <v>13</v>
      </c>
    </row>
    <row r="558" spans="1:13" s="39" customFormat="1" ht="12.75" x14ac:dyDescent="0.2">
      <c r="A558" s="33" t="s">
        <v>17</v>
      </c>
      <c r="B558" s="33" t="s">
        <v>580</v>
      </c>
      <c r="C558" s="34">
        <v>10</v>
      </c>
      <c r="D558" s="33" t="s">
        <v>42</v>
      </c>
      <c r="E558" s="33" t="s">
        <v>1111</v>
      </c>
      <c r="F558" s="35">
        <v>44103103</v>
      </c>
      <c r="G558" s="33" t="s">
        <v>466</v>
      </c>
      <c r="H558" s="33">
        <v>3</v>
      </c>
      <c r="I558" s="33">
        <v>4</v>
      </c>
      <c r="J558" s="36">
        <v>2</v>
      </c>
      <c r="K558" s="37">
        <v>135814.70000000001</v>
      </c>
      <c r="L558" s="38" t="s">
        <v>15</v>
      </c>
      <c r="M558" s="38" t="s">
        <v>13</v>
      </c>
    </row>
    <row r="559" spans="1:13" s="39" customFormat="1" ht="12.75" x14ac:dyDescent="0.2">
      <c r="A559" s="33" t="s">
        <v>17</v>
      </c>
      <c r="B559" s="33" t="s">
        <v>580</v>
      </c>
      <c r="C559" s="34">
        <v>10</v>
      </c>
      <c r="D559" s="33" t="s">
        <v>42</v>
      </c>
      <c r="E559" s="33" t="s">
        <v>1112</v>
      </c>
      <c r="F559" s="35">
        <v>44103103</v>
      </c>
      <c r="G559" s="33" t="s">
        <v>466</v>
      </c>
      <c r="H559" s="33">
        <v>3</v>
      </c>
      <c r="I559" s="33">
        <v>4</v>
      </c>
      <c r="J559" s="36">
        <v>1</v>
      </c>
      <c r="K559" s="37">
        <v>327703.39</v>
      </c>
      <c r="L559" s="38" t="s">
        <v>15</v>
      </c>
      <c r="M559" s="38" t="s">
        <v>13</v>
      </c>
    </row>
    <row r="560" spans="1:13" s="39" customFormat="1" ht="12.75" x14ac:dyDescent="0.2">
      <c r="A560" s="33" t="s">
        <v>17</v>
      </c>
      <c r="B560" s="33" t="s">
        <v>580</v>
      </c>
      <c r="C560" s="34">
        <v>10</v>
      </c>
      <c r="D560" s="33" t="s">
        <v>42</v>
      </c>
      <c r="E560" s="33" t="s">
        <v>1113</v>
      </c>
      <c r="F560" s="35">
        <v>44103103</v>
      </c>
      <c r="G560" s="33" t="s">
        <v>466</v>
      </c>
      <c r="H560" s="33">
        <v>3</v>
      </c>
      <c r="I560" s="33">
        <v>4</v>
      </c>
      <c r="J560" s="36">
        <v>1</v>
      </c>
      <c r="K560" s="37">
        <v>327703.39</v>
      </c>
      <c r="L560" s="38" t="s">
        <v>15</v>
      </c>
      <c r="M560" s="38" t="s">
        <v>13</v>
      </c>
    </row>
    <row r="561" spans="1:13" s="39" customFormat="1" ht="12.75" x14ac:dyDescent="0.2">
      <c r="A561" s="33" t="s">
        <v>17</v>
      </c>
      <c r="B561" s="33" t="s">
        <v>580</v>
      </c>
      <c r="C561" s="34">
        <v>10</v>
      </c>
      <c r="D561" s="33" t="s">
        <v>42</v>
      </c>
      <c r="E561" s="33" t="s">
        <v>1114</v>
      </c>
      <c r="F561" s="35">
        <v>44103103</v>
      </c>
      <c r="G561" s="33" t="s">
        <v>466</v>
      </c>
      <c r="H561" s="33">
        <v>3</v>
      </c>
      <c r="I561" s="33">
        <v>4</v>
      </c>
      <c r="J561" s="36">
        <v>1</v>
      </c>
      <c r="K561" s="37">
        <v>699244</v>
      </c>
      <c r="L561" s="38" t="s">
        <v>15</v>
      </c>
      <c r="M561" s="38" t="s">
        <v>13</v>
      </c>
    </row>
    <row r="562" spans="1:13" s="39" customFormat="1" ht="12.75" x14ac:dyDescent="0.2">
      <c r="A562" s="33" t="s">
        <v>17</v>
      </c>
      <c r="B562" s="33" t="s">
        <v>580</v>
      </c>
      <c r="C562" s="34">
        <v>10</v>
      </c>
      <c r="D562" s="33" t="s">
        <v>42</v>
      </c>
      <c r="E562" s="33" t="s">
        <v>1115</v>
      </c>
      <c r="F562" s="35">
        <v>44103103</v>
      </c>
      <c r="G562" s="33" t="s">
        <v>466</v>
      </c>
      <c r="H562" s="33">
        <v>3</v>
      </c>
      <c r="I562" s="33">
        <v>4</v>
      </c>
      <c r="J562" s="36">
        <v>1</v>
      </c>
      <c r="K562" s="37">
        <v>537880</v>
      </c>
      <c r="L562" s="38" t="s">
        <v>15</v>
      </c>
      <c r="M562" s="38" t="s">
        <v>13</v>
      </c>
    </row>
    <row r="563" spans="1:13" s="39" customFormat="1" ht="12.75" x14ac:dyDescent="0.2">
      <c r="A563" s="33" t="s">
        <v>17</v>
      </c>
      <c r="B563" s="33" t="s">
        <v>580</v>
      </c>
      <c r="C563" s="34">
        <v>10</v>
      </c>
      <c r="D563" s="33" t="s">
        <v>42</v>
      </c>
      <c r="E563" s="33" t="s">
        <v>1116</v>
      </c>
      <c r="F563" s="35">
        <v>44103103</v>
      </c>
      <c r="G563" s="33" t="s">
        <v>466</v>
      </c>
      <c r="H563" s="33">
        <v>3</v>
      </c>
      <c r="I563" s="33">
        <v>4</v>
      </c>
      <c r="J563" s="36">
        <v>1</v>
      </c>
      <c r="K563" s="37">
        <v>470645</v>
      </c>
      <c r="L563" s="38" t="s">
        <v>15</v>
      </c>
      <c r="M563" s="38" t="s">
        <v>13</v>
      </c>
    </row>
    <row r="564" spans="1:13" s="39" customFormat="1" ht="12.75" x14ac:dyDescent="0.2">
      <c r="A564" s="33" t="s">
        <v>17</v>
      </c>
      <c r="B564" s="33" t="s">
        <v>580</v>
      </c>
      <c r="C564" s="34">
        <v>10</v>
      </c>
      <c r="D564" s="33" t="s">
        <v>42</v>
      </c>
      <c r="E564" s="33" t="s">
        <v>1117</v>
      </c>
      <c r="F564" s="35">
        <v>44103103</v>
      </c>
      <c r="G564" s="33" t="s">
        <v>466</v>
      </c>
      <c r="H564" s="33">
        <v>3</v>
      </c>
      <c r="I564" s="33">
        <v>4</v>
      </c>
      <c r="J564" s="36">
        <v>1</v>
      </c>
      <c r="K564" s="37">
        <v>941290</v>
      </c>
      <c r="L564" s="38" t="s">
        <v>15</v>
      </c>
      <c r="M564" s="38" t="s">
        <v>13</v>
      </c>
    </row>
    <row r="565" spans="1:13" s="39" customFormat="1" ht="12.75" x14ac:dyDescent="0.2">
      <c r="A565" s="33" t="s">
        <v>17</v>
      </c>
      <c r="B565" s="33" t="s">
        <v>580</v>
      </c>
      <c r="C565" s="34">
        <v>10</v>
      </c>
      <c r="D565" s="33" t="s">
        <v>42</v>
      </c>
      <c r="E565" s="33" t="s">
        <v>1118</v>
      </c>
      <c r="F565" s="35">
        <v>44103103</v>
      </c>
      <c r="G565" s="33" t="s">
        <v>466</v>
      </c>
      <c r="H565" s="33">
        <v>3</v>
      </c>
      <c r="I565" s="33">
        <v>4</v>
      </c>
      <c r="J565" s="36">
        <v>1</v>
      </c>
      <c r="K565" s="37">
        <v>941290</v>
      </c>
      <c r="L565" s="38" t="s">
        <v>15</v>
      </c>
      <c r="M565" s="38" t="s">
        <v>13</v>
      </c>
    </row>
    <row r="566" spans="1:13" s="39" customFormat="1" ht="12.75" x14ac:dyDescent="0.2">
      <c r="A566" s="33" t="s">
        <v>17</v>
      </c>
      <c r="B566" s="33" t="s">
        <v>580</v>
      </c>
      <c r="C566" s="34">
        <v>10</v>
      </c>
      <c r="D566" s="33" t="s">
        <v>42</v>
      </c>
      <c r="E566" s="33" t="s">
        <v>1119</v>
      </c>
      <c r="F566" s="35">
        <v>44103103</v>
      </c>
      <c r="G566" s="33" t="s">
        <v>466</v>
      </c>
      <c r="H566" s="33">
        <v>3</v>
      </c>
      <c r="I566" s="33">
        <v>4</v>
      </c>
      <c r="J566" s="36">
        <v>1</v>
      </c>
      <c r="K566" s="37">
        <v>941290</v>
      </c>
      <c r="L566" s="38" t="s">
        <v>15</v>
      </c>
      <c r="M566" s="38" t="s">
        <v>13</v>
      </c>
    </row>
    <row r="567" spans="1:13" s="39" customFormat="1" ht="12.75" x14ac:dyDescent="0.2">
      <c r="A567" s="33" t="s">
        <v>17</v>
      </c>
      <c r="B567" s="33" t="s">
        <v>580</v>
      </c>
      <c r="C567" s="34">
        <v>10</v>
      </c>
      <c r="D567" s="33" t="s">
        <v>42</v>
      </c>
      <c r="E567" s="33" t="s">
        <v>1120</v>
      </c>
      <c r="F567" s="35">
        <v>44103103</v>
      </c>
      <c r="G567" s="33" t="s">
        <v>466</v>
      </c>
      <c r="H567" s="33">
        <v>3</v>
      </c>
      <c r="I567" s="33">
        <v>4</v>
      </c>
      <c r="J567" s="36">
        <v>1</v>
      </c>
      <c r="K567" s="37">
        <v>941290</v>
      </c>
      <c r="L567" s="38" t="s">
        <v>15</v>
      </c>
      <c r="M567" s="38" t="s">
        <v>13</v>
      </c>
    </row>
    <row r="568" spans="1:13" s="39" customFormat="1" ht="12.75" x14ac:dyDescent="0.2">
      <c r="A568" s="33" t="s">
        <v>17</v>
      </c>
      <c r="B568" s="33" t="s">
        <v>580</v>
      </c>
      <c r="C568" s="34">
        <v>10</v>
      </c>
      <c r="D568" s="33" t="s">
        <v>42</v>
      </c>
      <c r="E568" s="33" t="s">
        <v>1121</v>
      </c>
      <c r="F568" s="35">
        <v>44103103</v>
      </c>
      <c r="G568" s="33" t="s">
        <v>466</v>
      </c>
      <c r="H568" s="33">
        <v>3</v>
      </c>
      <c r="I568" s="33">
        <v>4</v>
      </c>
      <c r="J568" s="36">
        <v>1</v>
      </c>
      <c r="K568" s="37">
        <v>295834</v>
      </c>
      <c r="L568" s="38" t="s">
        <v>15</v>
      </c>
      <c r="M568" s="38" t="s">
        <v>13</v>
      </c>
    </row>
    <row r="569" spans="1:13" s="39" customFormat="1" ht="12.75" x14ac:dyDescent="0.2">
      <c r="A569" s="33" t="s">
        <v>17</v>
      </c>
      <c r="B569" s="33" t="s">
        <v>580</v>
      </c>
      <c r="C569" s="34">
        <v>10</v>
      </c>
      <c r="D569" s="33" t="s">
        <v>42</v>
      </c>
      <c r="E569" s="33" t="s">
        <v>1122</v>
      </c>
      <c r="F569" s="35">
        <v>44103103</v>
      </c>
      <c r="G569" s="33" t="s">
        <v>466</v>
      </c>
      <c r="H569" s="33">
        <v>3</v>
      </c>
      <c r="I569" s="33">
        <v>4</v>
      </c>
      <c r="J569" s="36">
        <v>1</v>
      </c>
      <c r="K569" s="37">
        <v>376516</v>
      </c>
      <c r="L569" s="38" t="s">
        <v>15</v>
      </c>
      <c r="M569" s="38" t="s">
        <v>13</v>
      </c>
    </row>
    <row r="570" spans="1:13" s="39" customFormat="1" ht="12.75" x14ac:dyDescent="0.2">
      <c r="A570" s="33" t="s">
        <v>17</v>
      </c>
      <c r="B570" s="33" t="s">
        <v>580</v>
      </c>
      <c r="C570" s="34">
        <v>10</v>
      </c>
      <c r="D570" s="33" t="s">
        <v>42</v>
      </c>
      <c r="E570" s="33" t="s">
        <v>1123</v>
      </c>
      <c r="F570" s="35">
        <v>44103103</v>
      </c>
      <c r="G570" s="33" t="s">
        <v>466</v>
      </c>
      <c r="H570" s="33">
        <v>3</v>
      </c>
      <c r="I570" s="33">
        <v>4</v>
      </c>
      <c r="J570" s="36">
        <v>1</v>
      </c>
      <c r="K570" s="37">
        <v>376516</v>
      </c>
      <c r="L570" s="38" t="s">
        <v>15</v>
      </c>
      <c r="M570" s="38" t="s">
        <v>13</v>
      </c>
    </row>
    <row r="571" spans="1:13" s="39" customFormat="1" ht="12.75" x14ac:dyDescent="0.2">
      <c r="A571" s="33" t="s">
        <v>17</v>
      </c>
      <c r="B571" s="33" t="s">
        <v>580</v>
      </c>
      <c r="C571" s="34">
        <v>10</v>
      </c>
      <c r="D571" s="33" t="s">
        <v>42</v>
      </c>
      <c r="E571" s="33" t="s">
        <v>1124</v>
      </c>
      <c r="F571" s="35">
        <v>44103103</v>
      </c>
      <c r="G571" s="33" t="s">
        <v>466</v>
      </c>
      <c r="H571" s="33">
        <v>3</v>
      </c>
      <c r="I571" s="33">
        <v>4</v>
      </c>
      <c r="J571" s="36">
        <v>1</v>
      </c>
      <c r="K571" s="37">
        <v>376516</v>
      </c>
      <c r="L571" s="38" t="s">
        <v>15</v>
      </c>
      <c r="M571" s="38" t="s">
        <v>13</v>
      </c>
    </row>
    <row r="572" spans="1:13" s="39" customFormat="1" ht="12.75" x14ac:dyDescent="0.2">
      <c r="A572" s="33" t="s">
        <v>17</v>
      </c>
      <c r="B572" s="33" t="s">
        <v>580</v>
      </c>
      <c r="C572" s="34">
        <v>10</v>
      </c>
      <c r="D572" s="33" t="s">
        <v>42</v>
      </c>
      <c r="E572" s="33" t="s">
        <v>1125</v>
      </c>
      <c r="F572" s="35">
        <v>44103103</v>
      </c>
      <c r="G572" s="33" t="s">
        <v>466</v>
      </c>
      <c r="H572" s="33">
        <v>3</v>
      </c>
      <c r="I572" s="33">
        <v>4</v>
      </c>
      <c r="J572" s="36">
        <v>2</v>
      </c>
      <c r="K572" s="37">
        <v>484092</v>
      </c>
      <c r="L572" s="38" t="s">
        <v>15</v>
      </c>
      <c r="M572" s="38" t="s">
        <v>13</v>
      </c>
    </row>
    <row r="573" spans="1:13" s="39" customFormat="1" ht="12.75" x14ac:dyDescent="0.2">
      <c r="A573" s="33" t="s">
        <v>17</v>
      </c>
      <c r="B573" s="33" t="s">
        <v>580</v>
      </c>
      <c r="C573" s="34">
        <v>10</v>
      </c>
      <c r="D573" s="33" t="s">
        <v>42</v>
      </c>
      <c r="E573" s="33" t="s">
        <v>1126</v>
      </c>
      <c r="F573" s="35">
        <v>44103103</v>
      </c>
      <c r="G573" s="33" t="s">
        <v>466</v>
      </c>
      <c r="H573" s="33">
        <v>3</v>
      </c>
      <c r="I573" s="33">
        <v>4</v>
      </c>
      <c r="J573" s="36">
        <v>3</v>
      </c>
      <c r="K573" s="37">
        <v>2017050</v>
      </c>
      <c r="L573" s="38" t="s">
        <v>15</v>
      </c>
      <c r="M573" s="38" t="s">
        <v>13</v>
      </c>
    </row>
    <row r="574" spans="1:13" s="39" customFormat="1" ht="12.75" x14ac:dyDescent="0.2">
      <c r="A574" s="33" t="s">
        <v>17</v>
      </c>
      <c r="B574" s="33" t="s">
        <v>580</v>
      </c>
      <c r="C574" s="34">
        <v>10</v>
      </c>
      <c r="D574" s="33" t="s">
        <v>42</v>
      </c>
      <c r="E574" s="33" t="s">
        <v>13957</v>
      </c>
      <c r="F574" s="35">
        <v>44103103</v>
      </c>
      <c r="G574" s="33" t="s">
        <v>466</v>
      </c>
      <c r="H574" s="33">
        <v>3</v>
      </c>
      <c r="I574" s="33">
        <v>4</v>
      </c>
      <c r="J574" s="36">
        <v>1</v>
      </c>
      <c r="K574" s="37">
        <v>322728</v>
      </c>
      <c r="L574" s="38" t="s">
        <v>15</v>
      </c>
      <c r="M574" s="38" t="s">
        <v>13</v>
      </c>
    </row>
    <row r="575" spans="1:13" s="39" customFormat="1" ht="12.75" x14ac:dyDescent="0.2">
      <c r="A575" s="33" t="s">
        <v>17</v>
      </c>
      <c r="B575" s="33" t="s">
        <v>580</v>
      </c>
      <c r="C575" s="34">
        <v>10</v>
      </c>
      <c r="D575" s="33" t="s">
        <v>42</v>
      </c>
      <c r="E575" s="33" t="s">
        <v>1127</v>
      </c>
      <c r="F575" s="35">
        <v>44103103</v>
      </c>
      <c r="G575" s="33" t="s">
        <v>466</v>
      </c>
      <c r="H575" s="33">
        <v>3</v>
      </c>
      <c r="I575" s="33">
        <v>4</v>
      </c>
      <c r="J575" s="36">
        <v>3</v>
      </c>
      <c r="K575" s="37">
        <v>1976709</v>
      </c>
      <c r="L575" s="38" t="s">
        <v>15</v>
      </c>
      <c r="M575" s="38" t="s">
        <v>13</v>
      </c>
    </row>
    <row r="576" spans="1:13" s="39" customFormat="1" ht="12.75" x14ac:dyDescent="0.2">
      <c r="A576" s="33" t="s">
        <v>17</v>
      </c>
      <c r="B576" s="33" t="s">
        <v>580</v>
      </c>
      <c r="C576" s="34">
        <v>10</v>
      </c>
      <c r="D576" s="33" t="s">
        <v>42</v>
      </c>
      <c r="E576" s="33" t="s">
        <v>1128</v>
      </c>
      <c r="F576" s="35">
        <v>44103103</v>
      </c>
      <c r="G576" s="33" t="s">
        <v>466</v>
      </c>
      <c r="H576" s="33">
        <v>3</v>
      </c>
      <c r="I576" s="33">
        <v>4</v>
      </c>
      <c r="J576" s="36">
        <v>1</v>
      </c>
      <c r="K576" s="37">
        <v>322728</v>
      </c>
      <c r="L576" s="38" t="s">
        <v>15</v>
      </c>
      <c r="M576" s="38" t="s">
        <v>13</v>
      </c>
    </row>
    <row r="577" spans="1:13" s="39" customFormat="1" ht="12.75" x14ac:dyDescent="0.2">
      <c r="A577" s="33" t="s">
        <v>17</v>
      </c>
      <c r="B577" s="33" t="s">
        <v>580</v>
      </c>
      <c r="C577" s="34">
        <v>10</v>
      </c>
      <c r="D577" s="33" t="s">
        <v>42</v>
      </c>
      <c r="E577" s="33" t="s">
        <v>1129</v>
      </c>
      <c r="F577" s="35">
        <v>44103103</v>
      </c>
      <c r="G577" s="33" t="s">
        <v>466</v>
      </c>
      <c r="H577" s="33">
        <v>3</v>
      </c>
      <c r="I577" s="33">
        <v>4</v>
      </c>
      <c r="J577" s="36">
        <v>2</v>
      </c>
      <c r="K577" s="37">
        <v>359358.58</v>
      </c>
      <c r="L577" s="38" t="s">
        <v>15</v>
      </c>
      <c r="M577" s="38" t="s">
        <v>13</v>
      </c>
    </row>
    <row r="578" spans="1:13" s="39" customFormat="1" ht="12.75" x14ac:dyDescent="0.2">
      <c r="A578" s="33" t="s">
        <v>17</v>
      </c>
      <c r="B578" s="33" t="s">
        <v>580</v>
      </c>
      <c r="C578" s="34">
        <v>10</v>
      </c>
      <c r="D578" s="33" t="s">
        <v>42</v>
      </c>
      <c r="E578" s="33" t="s">
        <v>1130</v>
      </c>
      <c r="F578" s="35">
        <v>44103103</v>
      </c>
      <c r="G578" s="33" t="s">
        <v>466</v>
      </c>
      <c r="H578" s="33">
        <v>3</v>
      </c>
      <c r="I578" s="33">
        <v>4</v>
      </c>
      <c r="J578" s="36">
        <v>2</v>
      </c>
      <c r="K578" s="37">
        <v>359358.58</v>
      </c>
      <c r="L578" s="38" t="s">
        <v>15</v>
      </c>
      <c r="M578" s="38" t="s">
        <v>13</v>
      </c>
    </row>
    <row r="579" spans="1:13" s="39" customFormat="1" ht="12.75" x14ac:dyDescent="0.2">
      <c r="A579" s="33" t="s">
        <v>17</v>
      </c>
      <c r="B579" s="33" t="s">
        <v>580</v>
      </c>
      <c r="C579" s="34">
        <v>10</v>
      </c>
      <c r="D579" s="33" t="s">
        <v>42</v>
      </c>
      <c r="E579" s="33" t="s">
        <v>1131</v>
      </c>
      <c r="F579" s="35">
        <v>44103103</v>
      </c>
      <c r="G579" s="33" t="s">
        <v>466</v>
      </c>
      <c r="H579" s="33">
        <v>3</v>
      </c>
      <c r="I579" s="33">
        <v>4</v>
      </c>
      <c r="J579" s="36">
        <v>1</v>
      </c>
      <c r="K579" s="37">
        <v>336175</v>
      </c>
      <c r="L579" s="38" t="s">
        <v>15</v>
      </c>
      <c r="M579" s="38" t="s">
        <v>13</v>
      </c>
    </row>
    <row r="580" spans="1:13" s="39" customFormat="1" ht="12.75" x14ac:dyDescent="0.2">
      <c r="A580" s="33" t="s">
        <v>17</v>
      </c>
      <c r="B580" s="33" t="s">
        <v>580</v>
      </c>
      <c r="C580" s="34">
        <v>10</v>
      </c>
      <c r="D580" s="33" t="s">
        <v>42</v>
      </c>
      <c r="E580" s="33" t="s">
        <v>1132</v>
      </c>
      <c r="F580" s="35">
        <v>44103103</v>
      </c>
      <c r="G580" s="33" t="s">
        <v>466</v>
      </c>
      <c r="H580" s="33">
        <v>3</v>
      </c>
      <c r="I580" s="33">
        <v>4</v>
      </c>
      <c r="J580" s="36">
        <v>1</v>
      </c>
      <c r="K580" s="37">
        <v>336175</v>
      </c>
      <c r="L580" s="38" t="s">
        <v>15</v>
      </c>
      <c r="M580" s="38" t="s">
        <v>13</v>
      </c>
    </row>
    <row r="581" spans="1:13" s="39" customFormat="1" ht="12.75" x14ac:dyDescent="0.2">
      <c r="A581" s="33" t="s">
        <v>17</v>
      </c>
      <c r="B581" s="33" t="s">
        <v>580</v>
      </c>
      <c r="C581" s="34">
        <v>10</v>
      </c>
      <c r="D581" s="33" t="s">
        <v>42</v>
      </c>
      <c r="E581" s="33" t="s">
        <v>1133</v>
      </c>
      <c r="F581" s="35">
        <v>44103103</v>
      </c>
      <c r="G581" s="33" t="s">
        <v>466</v>
      </c>
      <c r="H581" s="33">
        <v>3</v>
      </c>
      <c r="I581" s="33">
        <v>4</v>
      </c>
      <c r="J581" s="36">
        <v>1</v>
      </c>
      <c r="K581" s="37">
        <v>336175</v>
      </c>
      <c r="L581" s="38" t="s">
        <v>15</v>
      </c>
      <c r="M581" s="38" t="s">
        <v>13</v>
      </c>
    </row>
    <row r="582" spans="1:13" s="39" customFormat="1" ht="12.75" x14ac:dyDescent="0.2">
      <c r="A582" s="33" t="s">
        <v>17</v>
      </c>
      <c r="B582" s="33" t="s">
        <v>580</v>
      </c>
      <c r="C582" s="34">
        <v>10</v>
      </c>
      <c r="D582" s="33" t="s">
        <v>42</v>
      </c>
      <c r="E582" s="33" t="s">
        <v>1134</v>
      </c>
      <c r="F582" s="35">
        <v>44103103</v>
      </c>
      <c r="G582" s="33" t="s">
        <v>466</v>
      </c>
      <c r="H582" s="33">
        <v>3</v>
      </c>
      <c r="I582" s="33">
        <v>4</v>
      </c>
      <c r="J582" s="36">
        <v>1</v>
      </c>
      <c r="K582" s="37">
        <v>336175</v>
      </c>
      <c r="L582" s="38" t="s">
        <v>15</v>
      </c>
      <c r="M582" s="38" t="s">
        <v>13</v>
      </c>
    </row>
    <row r="583" spans="1:13" s="39" customFormat="1" ht="12.75" x14ac:dyDescent="0.2">
      <c r="A583" s="33" t="s">
        <v>17</v>
      </c>
      <c r="B583" s="33" t="s">
        <v>580</v>
      </c>
      <c r="C583" s="34">
        <v>10</v>
      </c>
      <c r="D583" s="33" t="s">
        <v>42</v>
      </c>
      <c r="E583" s="33" t="s">
        <v>1135</v>
      </c>
      <c r="F583" s="35">
        <v>44103103</v>
      </c>
      <c r="G583" s="33" t="s">
        <v>466</v>
      </c>
      <c r="H583" s="33">
        <v>3</v>
      </c>
      <c r="I583" s="33">
        <v>4</v>
      </c>
      <c r="J583" s="36">
        <v>1</v>
      </c>
      <c r="K583" s="37">
        <v>255493</v>
      </c>
      <c r="L583" s="38" t="s">
        <v>15</v>
      </c>
      <c r="M583" s="38" t="s">
        <v>13</v>
      </c>
    </row>
    <row r="584" spans="1:13" s="39" customFormat="1" ht="12.75" x14ac:dyDescent="0.2">
      <c r="A584" s="33" t="s">
        <v>17</v>
      </c>
      <c r="B584" s="33" t="s">
        <v>580</v>
      </c>
      <c r="C584" s="34">
        <v>10</v>
      </c>
      <c r="D584" s="33" t="s">
        <v>42</v>
      </c>
      <c r="E584" s="33" t="s">
        <v>1136</v>
      </c>
      <c r="F584" s="35">
        <v>44103103</v>
      </c>
      <c r="G584" s="33" t="s">
        <v>466</v>
      </c>
      <c r="H584" s="33">
        <v>3</v>
      </c>
      <c r="I584" s="33">
        <v>4</v>
      </c>
      <c r="J584" s="36">
        <v>1</v>
      </c>
      <c r="K584" s="37">
        <v>255493</v>
      </c>
      <c r="L584" s="38" t="s">
        <v>15</v>
      </c>
      <c r="M584" s="38" t="s">
        <v>13</v>
      </c>
    </row>
    <row r="585" spans="1:13" s="39" customFormat="1" ht="12.75" x14ac:dyDescent="0.2">
      <c r="A585" s="33" t="s">
        <v>17</v>
      </c>
      <c r="B585" s="33" t="s">
        <v>580</v>
      </c>
      <c r="C585" s="34">
        <v>10</v>
      </c>
      <c r="D585" s="33" t="s">
        <v>42</v>
      </c>
      <c r="E585" s="33" t="s">
        <v>1137</v>
      </c>
      <c r="F585" s="35">
        <v>44103103</v>
      </c>
      <c r="G585" s="33" t="s">
        <v>466</v>
      </c>
      <c r="H585" s="33">
        <v>3</v>
      </c>
      <c r="I585" s="33">
        <v>4</v>
      </c>
      <c r="J585" s="36">
        <v>1</v>
      </c>
      <c r="K585" s="37">
        <v>255493</v>
      </c>
      <c r="L585" s="38" t="s">
        <v>15</v>
      </c>
      <c r="M585" s="38" t="s">
        <v>13</v>
      </c>
    </row>
    <row r="586" spans="1:13" s="39" customFormat="1" ht="12.75" x14ac:dyDescent="0.2">
      <c r="A586" s="33" t="s">
        <v>17</v>
      </c>
      <c r="B586" s="33" t="s">
        <v>580</v>
      </c>
      <c r="C586" s="34">
        <v>10</v>
      </c>
      <c r="D586" s="33" t="s">
        <v>42</v>
      </c>
      <c r="E586" s="33" t="s">
        <v>1138</v>
      </c>
      <c r="F586" s="35">
        <v>44103103</v>
      </c>
      <c r="G586" s="33" t="s">
        <v>466</v>
      </c>
      <c r="H586" s="33">
        <v>3</v>
      </c>
      <c r="I586" s="33">
        <v>4</v>
      </c>
      <c r="J586" s="36">
        <v>1</v>
      </c>
      <c r="K586" s="37">
        <v>255493</v>
      </c>
      <c r="L586" s="38" t="s">
        <v>15</v>
      </c>
      <c r="M586" s="38" t="s">
        <v>13</v>
      </c>
    </row>
    <row r="587" spans="1:13" s="39" customFormat="1" ht="12.75" x14ac:dyDescent="0.2">
      <c r="A587" s="33" t="s">
        <v>17</v>
      </c>
      <c r="B587" s="33" t="s">
        <v>580</v>
      </c>
      <c r="C587" s="34">
        <v>10</v>
      </c>
      <c r="D587" s="33" t="s">
        <v>42</v>
      </c>
      <c r="E587" s="33" t="s">
        <v>1139</v>
      </c>
      <c r="F587" s="35">
        <v>44103103</v>
      </c>
      <c r="G587" s="33" t="s">
        <v>466</v>
      </c>
      <c r="H587" s="33">
        <v>3</v>
      </c>
      <c r="I587" s="33">
        <v>4</v>
      </c>
      <c r="J587" s="36">
        <v>1</v>
      </c>
      <c r="K587" s="37">
        <v>242046</v>
      </c>
      <c r="L587" s="38" t="s">
        <v>15</v>
      </c>
      <c r="M587" s="38" t="s">
        <v>13</v>
      </c>
    </row>
    <row r="588" spans="1:13" s="39" customFormat="1" ht="12.75" x14ac:dyDescent="0.2">
      <c r="A588" s="33" t="s">
        <v>17</v>
      </c>
      <c r="B588" s="33" t="s">
        <v>580</v>
      </c>
      <c r="C588" s="34">
        <v>10</v>
      </c>
      <c r="D588" s="33" t="s">
        <v>42</v>
      </c>
      <c r="E588" s="33" t="s">
        <v>1140</v>
      </c>
      <c r="F588" s="35">
        <v>44103103</v>
      </c>
      <c r="G588" s="33" t="s">
        <v>466</v>
      </c>
      <c r="H588" s="33">
        <v>3</v>
      </c>
      <c r="I588" s="33">
        <v>4</v>
      </c>
      <c r="J588" s="36">
        <v>1</v>
      </c>
      <c r="K588" s="37">
        <v>363069</v>
      </c>
      <c r="L588" s="38" t="s">
        <v>15</v>
      </c>
      <c r="M588" s="38" t="s">
        <v>13</v>
      </c>
    </row>
    <row r="589" spans="1:13" s="39" customFormat="1" ht="12.75" x14ac:dyDescent="0.2">
      <c r="A589" s="33" t="s">
        <v>17</v>
      </c>
      <c r="B589" s="33" t="s">
        <v>580</v>
      </c>
      <c r="C589" s="34">
        <v>10</v>
      </c>
      <c r="D589" s="33" t="s">
        <v>42</v>
      </c>
      <c r="E589" s="33" t="s">
        <v>1141</v>
      </c>
      <c r="F589" s="35">
        <v>44103103</v>
      </c>
      <c r="G589" s="33" t="s">
        <v>466</v>
      </c>
      <c r="H589" s="33">
        <v>3</v>
      </c>
      <c r="I589" s="33">
        <v>4</v>
      </c>
      <c r="J589" s="36">
        <v>1</v>
      </c>
      <c r="K589" s="37">
        <v>403410</v>
      </c>
      <c r="L589" s="38" t="s">
        <v>15</v>
      </c>
      <c r="M589" s="38" t="s">
        <v>13</v>
      </c>
    </row>
    <row r="590" spans="1:13" s="39" customFormat="1" ht="12.75" x14ac:dyDescent="0.2">
      <c r="A590" s="33" t="s">
        <v>17</v>
      </c>
      <c r="B590" s="33" t="s">
        <v>580</v>
      </c>
      <c r="C590" s="34">
        <v>10</v>
      </c>
      <c r="D590" s="33" t="s">
        <v>42</v>
      </c>
      <c r="E590" s="33" t="s">
        <v>1142</v>
      </c>
      <c r="F590" s="35">
        <v>44103103</v>
      </c>
      <c r="G590" s="33" t="s">
        <v>466</v>
      </c>
      <c r="H590" s="33">
        <v>3</v>
      </c>
      <c r="I590" s="33">
        <v>4</v>
      </c>
      <c r="J590" s="36">
        <v>2</v>
      </c>
      <c r="K590" s="37">
        <v>941290</v>
      </c>
      <c r="L590" s="38" t="s">
        <v>15</v>
      </c>
      <c r="M590" s="38" t="s">
        <v>13</v>
      </c>
    </row>
    <row r="591" spans="1:13" s="39" customFormat="1" ht="12.75" x14ac:dyDescent="0.2">
      <c r="A591" s="33" t="s">
        <v>17</v>
      </c>
      <c r="B591" s="33" t="s">
        <v>580</v>
      </c>
      <c r="C591" s="34">
        <v>10</v>
      </c>
      <c r="D591" s="33" t="s">
        <v>42</v>
      </c>
      <c r="E591" s="33" t="s">
        <v>1143</v>
      </c>
      <c r="F591" s="35">
        <v>44103103</v>
      </c>
      <c r="G591" s="33" t="s">
        <v>466</v>
      </c>
      <c r="H591" s="33">
        <v>3</v>
      </c>
      <c r="I591" s="33">
        <v>4</v>
      </c>
      <c r="J591" s="36">
        <v>2</v>
      </c>
      <c r="K591" s="37">
        <v>941290</v>
      </c>
      <c r="L591" s="38" t="s">
        <v>15</v>
      </c>
      <c r="M591" s="38" t="s">
        <v>13</v>
      </c>
    </row>
    <row r="592" spans="1:13" s="39" customFormat="1" ht="12.75" x14ac:dyDescent="0.2">
      <c r="A592" s="33" t="s">
        <v>17</v>
      </c>
      <c r="B592" s="33" t="s">
        <v>580</v>
      </c>
      <c r="C592" s="34">
        <v>10</v>
      </c>
      <c r="D592" s="33" t="s">
        <v>42</v>
      </c>
      <c r="E592" s="33" t="s">
        <v>1144</v>
      </c>
      <c r="F592" s="35">
        <v>44103103</v>
      </c>
      <c r="G592" s="33" t="s">
        <v>466</v>
      </c>
      <c r="H592" s="33">
        <v>3</v>
      </c>
      <c r="I592" s="33">
        <v>4</v>
      </c>
      <c r="J592" s="36">
        <v>1</v>
      </c>
      <c r="K592" s="37">
        <v>58494.45</v>
      </c>
      <c r="L592" s="38" t="s">
        <v>15</v>
      </c>
      <c r="M592" s="38" t="s">
        <v>13</v>
      </c>
    </row>
    <row r="593" spans="1:13" s="39" customFormat="1" ht="12.75" x14ac:dyDescent="0.2">
      <c r="A593" s="33" t="s">
        <v>17</v>
      </c>
      <c r="B593" s="33" t="s">
        <v>580</v>
      </c>
      <c r="C593" s="34">
        <v>10</v>
      </c>
      <c r="D593" s="33" t="s">
        <v>42</v>
      </c>
      <c r="E593" s="33" t="s">
        <v>1145</v>
      </c>
      <c r="F593" s="35">
        <v>44103103</v>
      </c>
      <c r="G593" s="33" t="s">
        <v>466</v>
      </c>
      <c r="H593" s="33">
        <v>3</v>
      </c>
      <c r="I593" s="33">
        <v>4</v>
      </c>
      <c r="J593" s="36">
        <v>1</v>
      </c>
      <c r="K593" s="37">
        <v>58494.45</v>
      </c>
      <c r="L593" s="38" t="s">
        <v>15</v>
      </c>
      <c r="M593" s="38" t="s">
        <v>13</v>
      </c>
    </row>
    <row r="594" spans="1:13" s="39" customFormat="1" ht="12.75" x14ac:dyDescent="0.2">
      <c r="A594" s="33" t="s">
        <v>17</v>
      </c>
      <c r="B594" s="33" t="s">
        <v>580</v>
      </c>
      <c r="C594" s="34">
        <v>10</v>
      </c>
      <c r="D594" s="33" t="s">
        <v>42</v>
      </c>
      <c r="E594" s="33" t="s">
        <v>1146</v>
      </c>
      <c r="F594" s="35">
        <v>44103103</v>
      </c>
      <c r="G594" s="33" t="s">
        <v>466</v>
      </c>
      <c r="H594" s="33">
        <v>3</v>
      </c>
      <c r="I594" s="33">
        <v>4</v>
      </c>
      <c r="J594" s="36">
        <v>3</v>
      </c>
      <c r="K594" s="37">
        <v>605115</v>
      </c>
      <c r="L594" s="38" t="s">
        <v>15</v>
      </c>
      <c r="M594" s="38" t="s">
        <v>13</v>
      </c>
    </row>
    <row r="595" spans="1:13" s="39" customFormat="1" ht="12.75" x14ac:dyDescent="0.2">
      <c r="A595" s="33" t="s">
        <v>17</v>
      </c>
      <c r="B595" s="33" t="s">
        <v>580</v>
      </c>
      <c r="C595" s="34">
        <v>10</v>
      </c>
      <c r="D595" s="33" t="s">
        <v>42</v>
      </c>
      <c r="E595" s="33" t="s">
        <v>1147</v>
      </c>
      <c r="F595" s="35">
        <v>44103103</v>
      </c>
      <c r="G595" s="33" t="s">
        <v>466</v>
      </c>
      <c r="H595" s="33">
        <v>3</v>
      </c>
      <c r="I595" s="33">
        <v>4</v>
      </c>
      <c r="J595" s="36">
        <v>3</v>
      </c>
      <c r="K595" s="37">
        <v>1411935</v>
      </c>
      <c r="L595" s="38" t="s">
        <v>15</v>
      </c>
      <c r="M595" s="38" t="s">
        <v>13</v>
      </c>
    </row>
    <row r="596" spans="1:13" s="39" customFormat="1" ht="12.75" x14ac:dyDescent="0.2">
      <c r="A596" s="33" t="s">
        <v>17</v>
      </c>
      <c r="B596" s="33" t="s">
        <v>580</v>
      </c>
      <c r="C596" s="34">
        <v>10</v>
      </c>
      <c r="D596" s="33" t="s">
        <v>42</v>
      </c>
      <c r="E596" s="33" t="s">
        <v>1148</v>
      </c>
      <c r="F596" s="35">
        <v>44103103</v>
      </c>
      <c r="G596" s="33" t="s">
        <v>466</v>
      </c>
      <c r="H596" s="33">
        <v>3</v>
      </c>
      <c r="I596" s="33">
        <v>4</v>
      </c>
      <c r="J596" s="36">
        <v>1</v>
      </c>
      <c r="K596" s="37">
        <v>295834</v>
      </c>
      <c r="L596" s="38" t="s">
        <v>15</v>
      </c>
      <c r="M596" s="38" t="s">
        <v>13</v>
      </c>
    </row>
    <row r="597" spans="1:13" s="39" customFormat="1" ht="12.75" x14ac:dyDescent="0.2">
      <c r="A597" s="33" t="s">
        <v>17</v>
      </c>
      <c r="B597" s="33" t="s">
        <v>580</v>
      </c>
      <c r="C597" s="34">
        <v>10</v>
      </c>
      <c r="D597" s="33" t="s">
        <v>42</v>
      </c>
      <c r="E597" s="33" t="s">
        <v>1149</v>
      </c>
      <c r="F597" s="35">
        <v>44103103</v>
      </c>
      <c r="G597" s="33" t="s">
        <v>466</v>
      </c>
      <c r="H597" s="33">
        <v>3</v>
      </c>
      <c r="I597" s="33">
        <v>4</v>
      </c>
      <c r="J597" s="36">
        <v>2</v>
      </c>
      <c r="K597" s="37">
        <v>941290</v>
      </c>
      <c r="L597" s="38" t="s">
        <v>15</v>
      </c>
      <c r="M597" s="38" t="s">
        <v>13</v>
      </c>
    </row>
    <row r="598" spans="1:13" s="39" customFormat="1" ht="12.75" x14ac:dyDescent="0.2">
      <c r="A598" s="33" t="s">
        <v>17</v>
      </c>
      <c r="B598" s="33" t="s">
        <v>580</v>
      </c>
      <c r="C598" s="34">
        <v>10</v>
      </c>
      <c r="D598" s="33" t="s">
        <v>42</v>
      </c>
      <c r="E598" s="33" t="s">
        <v>1150</v>
      </c>
      <c r="F598" s="35">
        <v>44103103</v>
      </c>
      <c r="G598" s="33" t="s">
        <v>466</v>
      </c>
      <c r="H598" s="33">
        <v>3</v>
      </c>
      <c r="I598" s="33">
        <v>4</v>
      </c>
      <c r="J598" s="36">
        <v>2</v>
      </c>
      <c r="K598" s="37">
        <v>968184</v>
      </c>
      <c r="L598" s="38" t="s">
        <v>15</v>
      </c>
      <c r="M598" s="38" t="s">
        <v>13</v>
      </c>
    </row>
    <row r="599" spans="1:13" s="39" customFormat="1" ht="12.75" x14ac:dyDescent="0.2">
      <c r="A599" s="33" t="s">
        <v>17</v>
      </c>
      <c r="B599" s="33" t="s">
        <v>580</v>
      </c>
      <c r="C599" s="34">
        <v>10</v>
      </c>
      <c r="D599" s="33" t="s">
        <v>42</v>
      </c>
      <c r="E599" s="33" t="s">
        <v>13958</v>
      </c>
      <c r="F599" s="35">
        <v>44103103</v>
      </c>
      <c r="G599" s="33" t="s">
        <v>466</v>
      </c>
      <c r="H599" s="33">
        <v>3</v>
      </c>
      <c r="I599" s="33">
        <v>4</v>
      </c>
      <c r="J599" s="36">
        <v>2</v>
      </c>
      <c r="K599" s="37">
        <v>537880</v>
      </c>
      <c r="L599" s="38" t="s">
        <v>15</v>
      </c>
      <c r="M599" s="38" t="s">
        <v>13</v>
      </c>
    </row>
    <row r="600" spans="1:13" s="39" customFormat="1" ht="12.75" x14ac:dyDescent="0.2">
      <c r="A600" s="33" t="s">
        <v>17</v>
      </c>
      <c r="B600" s="33" t="s">
        <v>580</v>
      </c>
      <c r="C600" s="34">
        <v>10</v>
      </c>
      <c r="D600" s="33" t="s">
        <v>42</v>
      </c>
      <c r="E600" s="33" t="s">
        <v>1151</v>
      </c>
      <c r="F600" s="35">
        <v>44103103</v>
      </c>
      <c r="G600" s="33" t="s">
        <v>466</v>
      </c>
      <c r="H600" s="33">
        <v>3</v>
      </c>
      <c r="I600" s="33">
        <v>4</v>
      </c>
      <c r="J600" s="36">
        <v>1</v>
      </c>
      <c r="K600" s="37">
        <v>672350</v>
      </c>
      <c r="L600" s="38" t="s">
        <v>15</v>
      </c>
      <c r="M600" s="38" t="s">
        <v>13</v>
      </c>
    </row>
    <row r="601" spans="1:13" s="39" customFormat="1" ht="12.75" x14ac:dyDescent="0.2">
      <c r="A601" s="33" t="s">
        <v>17</v>
      </c>
      <c r="B601" s="33" t="s">
        <v>580</v>
      </c>
      <c r="C601" s="34">
        <v>10</v>
      </c>
      <c r="D601" s="33" t="s">
        <v>42</v>
      </c>
      <c r="E601" s="33" t="s">
        <v>1152</v>
      </c>
      <c r="F601" s="35">
        <v>44103103</v>
      </c>
      <c r="G601" s="33" t="s">
        <v>466</v>
      </c>
      <c r="H601" s="33">
        <v>3</v>
      </c>
      <c r="I601" s="33">
        <v>4</v>
      </c>
      <c r="J601" s="36">
        <v>20</v>
      </c>
      <c r="K601" s="37">
        <v>17481100</v>
      </c>
      <c r="L601" s="38" t="s">
        <v>15</v>
      </c>
      <c r="M601" s="38" t="s">
        <v>13</v>
      </c>
    </row>
    <row r="602" spans="1:13" s="39" customFormat="1" ht="12.75" x14ac:dyDescent="0.2">
      <c r="A602" s="33" t="s">
        <v>17</v>
      </c>
      <c r="B602" s="33" t="s">
        <v>580</v>
      </c>
      <c r="C602" s="34">
        <v>10</v>
      </c>
      <c r="D602" s="33" t="s">
        <v>42</v>
      </c>
      <c r="E602" s="33" t="s">
        <v>1153</v>
      </c>
      <c r="F602" s="35">
        <v>44103103</v>
      </c>
      <c r="G602" s="33" t="s">
        <v>466</v>
      </c>
      <c r="H602" s="33">
        <v>3</v>
      </c>
      <c r="I602" s="33">
        <v>4</v>
      </c>
      <c r="J602" s="36">
        <v>2</v>
      </c>
      <c r="K602" s="37">
        <v>672350</v>
      </c>
      <c r="L602" s="38" t="s">
        <v>15</v>
      </c>
      <c r="M602" s="38" t="s">
        <v>13</v>
      </c>
    </row>
    <row r="603" spans="1:13" s="39" customFormat="1" ht="12.75" x14ac:dyDescent="0.2">
      <c r="A603" s="33" t="s">
        <v>17</v>
      </c>
      <c r="B603" s="33" t="s">
        <v>580</v>
      </c>
      <c r="C603" s="34">
        <v>10</v>
      </c>
      <c r="D603" s="33" t="s">
        <v>42</v>
      </c>
      <c r="E603" s="33" t="s">
        <v>1154</v>
      </c>
      <c r="F603" s="35">
        <v>44103103</v>
      </c>
      <c r="G603" s="33" t="s">
        <v>466</v>
      </c>
      <c r="H603" s="33">
        <v>3</v>
      </c>
      <c r="I603" s="33">
        <v>4</v>
      </c>
      <c r="J603" s="36">
        <v>2</v>
      </c>
      <c r="K603" s="37">
        <v>941290</v>
      </c>
      <c r="L603" s="38" t="s">
        <v>15</v>
      </c>
      <c r="M603" s="38" t="s">
        <v>13</v>
      </c>
    </row>
    <row r="604" spans="1:13" s="39" customFormat="1" ht="12.75" x14ac:dyDescent="0.2">
      <c r="A604" s="33" t="s">
        <v>17</v>
      </c>
      <c r="B604" s="33" t="s">
        <v>580</v>
      </c>
      <c r="C604" s="34">
        <v>10</v>
      </c>
      <c r="D604" s="33" t="s">
        <v>42</v>
      </c>
      <c r="E604" s="33" t="s">
        <v>1155</v>
      </c>
      <c r="F604" s="35">
        <v>44103103</v>
      </c>
      <c r="G604" s="33" t="s">
        <v>466</v>
      </c>
      <c r="H604" s="33">
        <v>3</v>
      </c>
      <c r="I604" s="33">
        <v>4</v>
      </c>
      <c r="J604" s="36">
        <v>2</v>
      </c>
      <c r="K604" s="37">
        <v>457198</v>
      </c>
      <c r="L604" s="38" t="s">
        <v>15</v>
      </c>
      <c r="M604" s="38" t="s">
        <v>13</v>
      </c>
    </row>
    <row r="605" spans="1:13" s="39" customFormat="1" ht="12.75" x14ac:dyDescent="0.2">
      <c r="A605" s="33" t="s">
        <v>17</v>
      </c>
      <c r="B605" s="33" t="s">
        <v>580</v>
      </c>
      <c r="C605" s="34">
        <v>10</v>
      </c>
      <c r="D605" s="33" t="s">
        <v>42</v>
      </c>
      <c r="E605" s="33" t="s">
        <v>1156</v>
      </c>
      <c r="F605" s="35">
        <v>44103103</v>
      </c>
      <c r="G605" s="33" t="s">
        <v>466</v>
      </c>
      <c r="H605" s="33">
        <v>3</v>
      </c>
      <c r="I605" s="33">
        <v>4</v>
      </c>
      <c r="J605" s="36">
        <v>1</v>
      </c>
      <c r="K605" s="37">
        <v>470645</v>
      </c>
      <c r="L605" s="38" t="s">
        <v>15</v>
      </c>
      <c r="M605" s="38" t="s">
        <v>13</v>
      </c>
    </row>
    <row r="606" spans="1:13" s="39" customFormat="1" ht="12.75" x14ac:dyDescent="0.2">
      <c r="A606" s="33" t="s">
        <v>17</v>
      </c>
      <c r="B606" s="33" t="s">
        <v>580</v>
      </c>
      <c r="C606" s="34">
        <v>10</v>
      </c>
      <c r="D606" s="33" t="s">
        <v>42</v>
      </c>
      <c r="E606" s="33" t="s">
        <v>1157</v>
      </c>
      <c r="F606" s="35">
        <v>44103103</v>
      </c>
      <c r="G606" s="33" t="s">
        <v>466</v>
      </c>
      <c r="H606" s="33">
        <v>3</v>
      </c>
      <c r="I606" s="33">
        <v>4</v>
      </c>
      <c r="J606" s="36">
        <v>1</v>
      </c>
      <c r="K606" s="37">
        <v>470645</v>
      </c>
      <c r="L606" s="38" t="s">
        <v>15</v>
      </c>
      <c r="M606" s="38" t="s">
        <v>13</v>
      </c>
    </row>
    <row r="607" spans="1:13" s="39" customFormat="1" ht="12.75" x14ac:dyDescent="0.2">
      <c r="A607" s="33" t="s">
        <v>17</v>
      </c>
      <c r="B607" s="33" t="s">
        <v>580</v>
      </c>
      <c r="C607" s="34">
        <v>10</v>
      </c>
      <c r="D607" s="33" t="s">
        <v>42</v>
      </c>
      <c r="E607" s="33" t="s">
        <v>1158</v>
      </c>
      <c r="F607" s="35">
        <v>44103103</v>
      </c>
      <c r="G607" s="33" t="s">
        <v>466</v>
      </c>
      <c r="H607" s="33">
        <v>3</v>
      </c>
      <c r="I607" s="33">
        <v>4</v>
      </c>
      <c r="J607" s="36">
        <v>1</v>
      </c>
      <c r="K607" s="37">
        <v>470645</v>
      </c>
      <c r="L607" s="38" t="s">
        <v>15</v>
      </c>
      <c r="M607" s="38" t="s">
        <v>13</v>
      </c>
    </row>
    <row r="608" spans="1:13" s="39" customFormat="1" ht="12.75" x14ac:dyDescent="0.2">
      <c r="A608" s="33" t="s">
        <v>17</v>
      </c>
      <c r="B608" s="33" t="s">
        <v>580</v>
      </c>
      <c r="C608" s="34">
        <v>10</v>
      </c>
      <c r="D608" s="33" t="s">
        <v>42</v>
      </c>
      <c r="E608" s="33" t="s">
        <v>1159</v>
      </c>
      <c r="F608" s="35">
        <v>44103103</v>
      </c>
      <c r="G608" s="33" t="s">
        <v>466</v>
      </c>
      <c r="H608" s="33">
        <v>3</v>
      </c>
      <c r="I608" s="33">
        <v>4</v>
      </c>
      <c r="J608" s="36">
        <v>1</v>
      </c>
      <c r="K608" s="37">
        <v>470645</v>
      </c>
      <c r="L608" s="38" t="s">
        <v>15</v>
      </c>
      <c r="M608" s="38" t="s">
        <v>13</v>
      </c>
    </row>
    <row r="609" spans="1:13" s="39" customFormat="1" ht="12.75" x14ac:dyDescent="0.2">
      <c r="A609" s="33" t="s">
        <v>17</v>
      </c>
      <c r="B609" s="33" t="s">
        <v>580</v>
      </c>
      <c r="C609" s="34">
        <v>10</v>
      </c>
      <c r="D609" s="33" t="s">
        <v>42</v>
      </c>
      <c r="E609" s="33" t="s">
        <v>1160</v>
      </c>
      <c r="F609" s="35">
        <v>44103103</v>
      </c>
      <c r="G609" s="33" t="s">
        <v>466</v>
      </c>
      <c r="H609" s="33">
        <v>3</v>
      </c>
      <c r="I609" s="33">
        <v>4</v>
      </c>
      <c r="J609" s="36">
        <v>1</v>
      </c>
      <c r="K609" s="37">
        <v>470645</v>
      </c>
      <c r="L609" s="38" t="s">
        <v>15</v>
      </c>
      <c r="M609" s="38" t="s">
        <v>13</v>
      </c>
    </row>
    <row r="610" spans="1:13" s="39" customFormat="1" ht="12.75" x14ac:dyDescent="0.2">
      <c r="A610" s="33" t="s">
        <v>17</v>
      </c>
      <c r="B610" s="33" t="s">
        <v>580</v>
      </c>
      <c r="C610" s="34">
        <v>10</v>
      </c>
      <c r="D610" s="33" t="s">
        <v>42</v>
      </c>
      <c r="E610" s="33" t="s">
        <v>1161</v>
      </c>
      <c r="F610" s="35">
        <v>44103103</v>
      </c>
      <c r="G610" s="33" t="s">
        <v>466</v>
      </c>
      <c r="H610" s="33">
        <v>3</v>
      </c>
      <c r="I610" s="33">
        <v>4</v>
      </c>
      <c r="J610" s="36">
        <v>1</v>
      </c>
      <c r="K610" s="37">
        <v>178548.79</v>
      </c>
      <c r="L610" s="38" t="s">
        <v>15</v>
      </c>
      <c r="M610" s="38" t="s">
        <v>13</v>
      </c>
    </row>
    <row r="611" spans="1:13" s="39" customFormat="1" ht="12.75" x14ac:dyDescent="0.2">
      <c r="A611" s="33" t="s">
        <v>17</v>
      </c>
      <c r="B611" s="33" t="s">
        <v>580</v>
      </c>
      <c r="C611" s="34">
        <v>10</v>
      </c>
      <c r="D611" s="33" t="s">
        <v>42</v>
      </c>
      <c r="E611" s="33" t="s">
        <v>1162</v>
      </c>
      <c r="F611" s="35">
        <v>44103103</v>
      </c>
      <c r="G611" s="33" t="s">
        <v>466</v>
      </c>
      <c r="H611" s="33">
        <v>3</v>
      </c>
      <c r="I611" s="33">
        <v>4</v>
      </c>
      <c r="J611" s="36">
        <v>1</v>
      </c>
      <c r="K611" s="37">
        <v>181534.5</v>
      </c>
      <c r="L611" s="38" t="s">
        <v>15</v>
      </c>
      <c r="M611" s="38" t="s">
        <v>13</v>
      </c>
    </row>
    <row r="612" spans="1:13" s="39" customFormat="1" ht="12.75" x14ac:dyDescent="0.2">
      <c r="A612" s="33" t="s">
        <v>17</v>
      </c>
      <c r="B612" s="33" t="s">
        <v>580</v>
      </c>
      <c r="C612" s="34">
        <v>10</v>
      </c>
      <c r="D612" s="33" t="s">
        <v>42</v>
      </c>
      <c r="E612" s="33" t="s">
        <v>1163</v>
      </c>
      <c r="F612" s="35">
        <v>44103103</v>
      </c>
      <c r="G612" s="33" t="s">
        <v>466</v>
      </c>
      <c r="H612" s="33">
        <v>3</v>
      </c>
      <c r="I612" s="33">
        <v>4</v>
      </c>
      <c r="J612" s="36">
        <v>2</v>
      </c>
      <c r="K612" s="37">
        <v>376516</v>
      </c>
      <c r="L612" s="38" t="s">
        <v>15</v>
      </c>
      <c r="M612" s="38" t="s">
        <v>13</v>
      </c>
    </row>
    <row r="613" spans="1:13" s="39" customFormat="1" ht="12.75" x14ac:dyDescent="0.2">
      <c r="A613" s="33" t="s">
        <v>17</v>
      </c>
      <c r="B613" s="33" t="s">
        <v>580</v>
      </c>
      <c r="C613" s="34">
        <v>10</v>
      </c>
      <c r="D613" s="33" t="s">
        <v>42</v>
      </c>
      <c r="E613" s="33" t="s">
        <v>1164</v>
      </c>
      <c r="F613" s="35">
        <v>44103103</v>
      </c>
      <c r="G613" s="33" t="s">
        <v>466</v>
      </c>
      <c r="H613" s="33">
        <v>3</v>
      </c>
      <c r="I613" s="33">
        <v>4</v>
      </c>
      <c r="J613" s="36">
        <v>2</v>
      </c>
      <c r="K613" s="37">
        <v>336175</v>
      </c>
      <c r="L613" s="38" t="s">
        <v>15</v>
      </c>
      <c r="M613" s="38" t="s">
        <v>13</v>
      </c>
    </row>
    <row r="614" spans="1:13" s="39" customFormat="1" ht="12.75" x14ac:dyDescent="0.2">
      <c r="A614" s="33" t="s">
        <v>17</v>
      </c>
      <c r="B614" s="33" t="s">
        <v>580</v>
      </c>
      <c r="C614" s="34">
        <v>10</v>
      </c>
      <c r="D614" s="33" t="s">
        <v>42</v>
      </c>
      <c r="E614" s="33" t="s">
        <v>1165</v>
      </c>
      <c r="F614" s="35">
        <v>27112401</v>
      </c>
      <c r="G614" s="33" t="s">
        <v>466</v>
      </c>
      <c r="H614" s="33">
        <v>4</v>
      </c>
      <c r="I614" s="33">
        <v>6</v>
      </c>
      <c r="J614" s="36">
        <v>1</v>
      </c>
      <c r="K614" s="37">
        <v>114299.5</v>
      </c>
      <c r="L614" s="38" t="s">
        <v>15</v>
      </c>
      <c r="M614" s="38" t="s">
        <v>13</v>
      </c>
    </row>
    <row r="615" spans="1:13" s="39" customFormat="1" ht="12.75" x14ac:dyDescent="0.2">
      <c r="A615" s="33" t="s">
        <v>17</v>
      </c>
      <c r="B615" s="33" t="s">
        <v>580</v>
      </c>
      <c r="C615" s="34">
        <v>10</v>
      </c>
      <c r="D615" s="33" t="s">
        <v>42</v>
      </c>
      <c r="E615" s="33" t="s">
        <v>1166</v>
      </c>
      <c r="F615" s="35">
        <v>27112600</v>
      </c>
      <c r="G615" s="33" t="s">
        <v>466</v>
      </c>
      <c r="H615" s="33">
        <v>4</v>
      </c>
      <c r="I615" s="33">
        <v>6</v>
      </c>
      <c r="J615" s="36">
        <v>2</v>
      </c>
      <c r="K615" s="37">
        <v>44375.1</v>
      </c>
      <c r="L615" s="38" t="s">
        <v>15</v>
      </c>
      <c r="M615" s="38" t="s">
        <v>13</v>
      </c>
    </row>
    <row r="616" spans="1:13" s="39" customFormat="1" ht="12.75" x14ac:dyDescent="0.2">
      <c r="A616" s="33" t="s">
        <v>17</v>
      </c>
      <c r="B616" s="33" t="s">
        <v>580</v>
      </c>
      <c r="C616" s="34">
        <v>10</v>
      </c>
      <c r="D616" s="33" t="s">
        <v>42</v>
      </c>
      <c r="E616" s="33" t="s">
        <v>1167</v>
      </c>
      <c r="F616" s="35">
        <v>0</v>
      </c>
      <c r="G616" s="33" t="s">
        <v>15071</v>
      </c>
      <c r="H616" s="33">
        <v>1</v>
      </c>
      <c r="I616" s="33">
        <v>6</v>
      </c>
      <c r="J616" s="36">
        <v>1</v>
      </c>
      <c r="K616" s="37">
        <v>216939.70000000019</v>
      </c>
      <c r="L616" s="38" t="s">
        <v>12</v>
      </c>
      <c r="M616" s="38" t="s">
        <v>13</v>
      </c>
    </row>
    <row r="617" spans="1:13" s="39" customFormat="1" ht="12.75" x14ac:dyDescent="0.2">
      <c r="A617" s="33" t="s">
        <v>17</v>
      </c>
      <c r="B617" s="33" t="s">
        <v>580</v>
      </c>
      <c r="C617" s="34">
        <v>10</v>
      </c>
      <c r="D617" s="33" t="s">
        <v>42</v>
      </c>
      <c r="E617" s="33" t="s">
        <v>1168</v>
      </c>
      <c r="F617" s="35">
        <v>0</v>
      </c>
      <c r="G617" s="33" t="s">
        <v>15071</v>
      </c>
      <c r="H617" s="33">
        <v>1</v>
      </c>
      <c r="I617" s="33">
        <v>6</v>
      </c>
      <c r="J617" s="36">
        <v>1</v>
      </c>
      <c r="K617" s="37">
        <v>26895</v>
      </c>
      <c r="L617" s="38" t="s">
        <v>12</v>
      </c>
      <c r="M617" s="38" t="s">
        <v>13</v>
      </c>
    </row>
    <row r="618" spans="1:13" s="39" customFormat="1" ht="12.75" x14ac:dyDescent="0.2">
      <c r="A618" s="33" t="s">
        <v>17</v>
      </c>
      <c r="B618" s="33" t="s">
        <v>581</v>
      </c>
      <c r="C618" s="34">
        <v>10</v>
      </c>
      <c r="D618" s="33" t="s">
        <v>90</v>
      </c>
      <c r="E618" s="33" t="s">
        <v>1169</v>
      </c>
      <c r="F618" s="35">
        <v>47131800</v>
      </c>
      <c r="G618" s="33" t="s">
        <v>468</v>
      </c>
      <c r="H618" s="33">
        <v>1</v>
      </c>
      <c r="I618" s="33">
        <v>10</v>
      </c>
      <c r="J618" s="36">
        <v>350</v>
      </c>
      <c r="K618" s="37">
        <v>1345646.42</v>
      </c>
      <c r="L618" s="38" t="s">
        <v>15</v>
      </c>
      <c r="M618" s="38" t="s">
        <v>13</v>
      </c>
    </row>
    <row r="619" spans="1:13" s="39" customFormat="1" ht="12.75" x14ac:dyDescent="0.2">
      <c r="A619" s="33" t="s">
        <v>17</v>
      </c>
      <c r="B619" s="33" t="s">
        <v>581</v>
      </c>
      <c r="C619" s="34">
        <v>10</v>
      </c>
      <c r="D619" s="33" t="s">
        <v>90</v>
      </c>
      <c r="E619" s="33" t="s">
        <v>1170</v>
      </c>
      <c r="F619" s="35">
        <v>40141742</v>
      </c>
      <c r="G619" s="33" t="s">
        <v>466</v>
      </c>
      <c r="H619" s="33">
        <v>1</v>
      </c>
      <c r="I619" s="33">
        <v>10</v>
      </c>
      <c r="J619" s="36">
        <v>66</v>
      </c>
      <c r="K619" s="37">
        <v>80490.499999999985</v>
      </c>
      <c r="L619" s="38" t="s">
        <v>15</v>
      </c>
      <c r="M619" s="38" t="s">
        <v>13</v>
      </c>
    </row>
    <row r="620" spans="1:13" s="39" customFormat="1" ht="12.75" x14ac:dyDescent="0.2">
      <c r="A620" s="33" t="s">
        <v>17</v>
      </c>
      <c r="B620" s="33" t="s">
        <v>581</v>
      </c>
      <c r="C620" s="34">
        <v>10</v>
      </c>
      <c r="D620" s="33" t="s">
        <v>90</v>
      </c>
      <c r="E620" s="33" t="s">
        <v>1171</v>
      </c>
      <c r="F620" s="35">
        <v>47121804</v>
      </c>
      <c r="G620" s="33" t="s">
        <v>468</v>
      </c>
      <c r="H620" s="33">
        <v>1</v>
      </c>
      <c r="I620" s="33">
        <v>10</v>
      </c>
      <c r="J620" s="36">
        <v>20</v>
      </c>
      <c r="K620" s="37">
        <v>47512.25</v>
      </c>
      <c r="L620" s="38" t="s">
        <v>15</v>
      </c>
      <c r="M620" s="38" t="s">
        <v>13</v>
      </c>
    </row>
    <row r="621" spans="1:13" s="39" customFormat="1" ht="12.75" x14ac:dyDescent="0.2">
      <c r="A621" s="33" t="s">
        <v>17</v>
      </c>
      <c r="B621" s="33" t="s">
        <v>581</v>
      </c>
      <c r="C621" s="34">
        <v>10</v>
      </c>
      <c r="D621" s="33" t="s">
        <v>90</v>
      </c>
      <c r="E621" s="33" t="s">
        <v>1172</v>
      </c>
      <c r="F621" s="35">
        <v>47131600</v>
      </c>
      <c r="G621" s="33" t="s">
        <v>468</v>
      </c>
      <c r="H621" s="33">
        <v>1</v>
      </c>
      <c r="I621" s="33">
        <v>10</v>
      </c>
      <c r="J621" s="36">
        <v>5</v>
      </c>
      <c r="K621" s="37">
        <v>11878.060000000001</v>
      </c>
      <c r="L621" s="38" t="s">
        <v>15</v>
      </c>
      <c r="M621" s="38" t="s">
        <v>13</v>
      </c>
    </row>
    <row r="622" spans="1:13" s="39" customFormat="1" ht="12.75" x14ac:dyDescent="0.2">
      <c r="A622" s="33" t="s">
        <v>17</v>
      </c>
      <c r="B622" s="33" t="s">
        <v>581</v>
      </c>
      <c r="C622" s="34">
        <v>10</v>
      </c>
      <c r="D622" s="33" t="s">
        <v>90</v>
      </c>
      <c r="E622" s="33" t="s">
        <v>1173</v>
      </c>
      <c r="F622" s="35">
        <v>47131500</v>
      </c>
      <c r="G622" s="33" t="s">
        <v>468</v>
      </c>
      <c r="H622" s="33">
        <v>1</v>
      </c>
      <c r="I622" s="33">
        <v>10</v>
      </c>
      <c r="J622" s="36">
        <v>20</v>
      </c>
      <c r="K622" s="37">
        <v>48180.28</v>
      </c>
      <c r="L622" s="38" t="s">
        <v>15</v>
      </c>
      <c r="M622" s="38" t="s">
        <v>13</v>
      </c>
    </row>
    <row r="623" spans="1:13" s="39" customFormat="1" ht="12.75" x14ac:dyDescent="0.2">
      <c r="A623" s="33" t="s">
        <v>17</v>
      </c>
      <c r="B623" s="33" t="s">
        <v>581</v>
      </c>
      <c r="C623" s="34">
        <v>10</v>
      </c>
      <c r="D623" s="33" t="s">
        <v>90</v>
      </c>
      <c r="E623" s="33" t="s">
        <v>1174</v>
      </c>
      <c r="F623" s="35">
        <v>47131800</v>
      </c>
      <c r="G623" s="33" t="s">
        <v>468</v>
      </c>
      <c r="H623" s="33">
        <v>1</v>
      </c>
      <c r="I623" s="33">
        <v>10</v>
      </c>
      <c r="J623" s="36">
        <v>150</v>
      </c>
      <c r="K623" s="37">
        <v>489523.04</v>
      </c>
      <c r="L623" s="38" t="s">
        <v>15</v>
      </c>
      <c r="M623" s="38" t="s">
        <v>13</v>
      </c>
    </row>
    <row r="624" spans="1:13" s="39" customFormat="1" ht="12.75" x14ac:dyDescent="0.2">
      <c r="A624" s="33" t="s">
        <v>17</v>
      </c>
      <c r="B624" s="33" t="s">
        <v>581</v>
      </c>
      <c r="C624" s="34">
        <v>10</v>
      </c>
      <c r="D624" s="33" t="s">
        <v>90</v>
      </c>
      <c r="E624" s="33" t="s">
        <v>1175</v>
      </c>
      <c r="F624" s="35">
        <v>47131800</v>
      </c>
      <c r="G624" s="33" t="s">
        <v>468</v>
      </c>
      <c r="H624" s="33">
        <v>1</v>
      </c>
      <c r="I624" s="33">
        <v>10</v>
      </c>
      <c r="J624" s="36">
        <v>50</v>
      </c>
      <c r="K624" s="37">
        <v>163174.35</v>
      </c>
      <c r="L624" s="38" t="s">
        <v>15</v>
      </c>
      <c r="M624" s="38" t="s">
        <v>13</v>
      </c>
    </row>
    <row r="625" spans="1:13" s="39" customFormat="1" ht="12.75" x14ac:dyDescent="0.2">
      <c r="A625" s="33" t="s">
        <v>17</v>
      </c>
      <c r="B625" s="33" t="s">
        <v>581</v>
      </c>
      <c r="C625" s="34">
        <v>10</v>
      </c>
      <c r="D625" s="33" t="s">
        <v>90</v>
      </c>
      <c r="E625" s="33" t="s">
        <v>1176</v>
      </c>
      <c r="F625" s="35">
        <v>47121700</v>
      </c>
      <c r="G625" s="33" t="s">
        <v>468</v>
      </c>
      <c r="H625" s="33">
        <v>1</v>
      </c>
      <c r="I625" s="33">
        <v>10</v>
      </c>
      <c r="J625" s="36">
        <v>390</v>
      </c>
      <c r="K625" s="37">
        <v>1255825.5900000001</v>
      </c>
      <c r="L625" s="38" t="s">
        <v>15</v>
      </c>
      <c r="M625" s="38" t="s">
        <v>13</v>
      </c>
    </row>
    <row r="626" spans="1:13" s="39" customFormat="1" ht="12.75" x14ac:dyDescent="0.2">
      <c r="A626" s="33" t="s">
        <v>17</v>
      </c>
      <c r="B626" s="33" t="s">
        <v>581</v>
      </c>
      <c r="C626" s="34">
        <v>10</v>
      </c>
      <c r="D626" s="33" t="s">
        <v>90</v>
      </c>
      <c r="E626" s="33" t="s">
        <v>1177</v>
      </c>
      <c r="F626" s="35">
        <v>47131800</v>
      </c>
      <c r="G626" s="33" t="s">
        <v>468</v>
      </c>
      <c r="H626" s="33">
        <v>1</v>
      </c>
      <c r="I626" s="33">
        <v>10</v>
      </c>
      <c r="J626" s="36">
        <v>10</v>
      </c>
      <c r="K626" s="37">
        <v>56292.800000000003</v>
      </c>
      <c r="L626" s="38" t="s">
        <v>15</v>
      </c>
      <c r="M626" s="38" t="s">
        <v>13</v>
      </c>
    </row>
    <row r="627" spans="1:13" s="39" customFormat="1" ht="12.75" x14ac:dyDescent="0.2">
      <c r="A627" s="33" t="s">
        <v>17</v>
      </c>
      <c r="B627" s="33" t="s">
        <v>581</v>
      </c>
      <c r="C627" s="34">
        <v>10</v>
      </c>
      <c r="D627" s="33" t="s">
        <v>90</v>
      </c>
      <c r="E627" s="33" t="s">
        <v>1178</v>
      </c>
      <c r="F627" s="35">
        <v>47131800</v>
      </c>
      <c r="G627" s="33" t="s">
        <v>468</v>
      </c>
      <c r="H627" s="33">
        <v>1</v>
      </c>
      <c r="I627" s="33">
        <v>10</v>
      </c>
      <c r="J627" s="36">
        <v>60</v>
      </c>
      <c r="K627" s="37">
        <v>653660.31999999995</v>
      </c>
      <c r="L627" s="38" t="s">
        <v>15</v>
      </c>
      <c r="M627" s="38" t="s">
        <v>13</v>
      </c>
    </row>
    <row r="628" spans="1:13" s="39" customFormat="1" ht="12.75" x14ac:dyDescent="0.2">
      <c r="A628" s="33" t="s">
        <v>17</v>
      </c>
      <c r="B628" s="33" t="s">
        <v>581</v>
      </c>
      <c r="C628" s="34">
        <v>10</v>
      </c>
      <c r="D628" s="33" t="s">
        <v>90</v>
      </c>
      <c r="E628" s="33" t="s">
        <v>1179</v>
      </c>
      <c r="F628" s="35">
        <v>47131600</v>
      </c>
      <c r="G628" s="33" t="s">
        <v>468</v>
      </c>
      <c r="H628" s="33">
        <v>1</v>
      </c>
      <c r="I628" s="33">
        <v>10</v>
      </c>
      <c r="J628" s="36">
        <v>3</v>
      </c>
      <c r="K628" s="37">
        <v>3858.4299999999994</v>
      </c>
      <c r="L628" s="38" t="s">
        <v>15</v>
      </c>
      <c r="M628" s="38" t="s">
        <v>13</v>
      </c>
    </row>
    <row r="629" spans="1:13" s="39" customFormat="1" ht="12.75" x14ac:dyDescent="0.2">
      <c r="A629" s="33" t="s">
        <v>17</v>
      </c>
      <c r="B629" s="33" t="s">
        <v>581</v>
      </c>
      <c r="C629" s="34">
        <v>10</v>
      </c>
      <c r="D629" s="33" t="s">
        <v>90</v>
      </c>
      <c r="E629" s="33" t="s">
        <v>1180</v>
      </c>
      <c r="F629" s="35">
        <v>47131600</v>
      </c>
      <c r="G629" s="33" t="s">
        <v>468</v>
      </c>
      <c r="H629" s="33">
        <v>1</v>
      </c>
      <c r="I629" s="33">
        <v>10</v>
      </c>
      <c r="J629" s="36">
        <v>2</v>
      </c>
      <c r="K629" s="37">
        <v>2572.29</v>
      </c>
      <c r="L629" s="38" t="s">
        <v>15</v>
      </c>
      <c r="M629" s="38" t="s">
        <v>13</v>
      </c>
    </row>
    <row r="630" spans="1:13" s="39" customFormat="1" ht="12.75" x14ac:dyDescent="0.2">
      <c r="A630" s="33" t="s">
        <v>17</v>
      </c>
      <c r="B630" s="33" t="s">
        <v>581</v>
      </c>
      <c r="C630" s="34">
        <v>10</v>
      </c>
      <c r="D630" s="33" t="s">
        <v>90</v>
      </c>
      <c r="E630" s="33" t="s">
        <v>1181</v>
      </c>
      <c r="F630" s="35">
        <v>47131600</v>
      </c>
      <c r="G630" s="33" t="s">
        <v>468</v>
      </c>
      <c r="H630" s="33">
        <v>1</v>
      </c>
      <c r="I630" s="33">
        <v>10</v>
      </c>
      <c r="J630" s="36">
        <v>5</v>
      </c>
      <c r="K630" s="37">
        <v>11730.22</v>
      </c>
      <c r="L630" s="38" t="s">
        <v>15</v>
      </c>
      <c r="M630" s="38" t="s">
        <v>13</v>
      </c>
    </row>
    <row r="631" spans="1:13" s="39" customFormat="1" ht="12.75" x14ac:dyDescent="0.2">
      <c r="A631" s="33" t="s">
        <v>17</v>
      </c>
      <c r="B631" s="33" t="s">
        <v>581</v>
      </c>
      <c r="C631" s="34">
        <v>10</v>
      </c>
      <c r="D631" s="33" t="s">
        <v>90</v>
      </c>
      <c r="E631" s="33" t="s">
        <v>1182</v>
      </c>
      <c r="F631" s="35">
        <v>47131800</v>
      </c>
      <c r="G631" s="33" t="s">
        <v>468</v>
      </c>
      <c r="H631" s="33">
        <v>1</v>
      </c>
      <c r="I631" s="33">
        <v>10</v>
      </c>
      <c r="J631" s="36">
        <v>10</v>
      </c>
      <c r="K631" s="37">
        <v>33435.31</v>
      </c>
      <c r="L631" s="38" t="s">
        <v>15</v>
      </c>
      <c r="M631" s="38" t="s">
        <v>13</v>
      </c>
    </row>
    <row r="632" spans="1:13" s="39" customFormat="1" ht="12.75" x14ac:dyDescent="0.2">
      <c r="A632" s="33" t="s">
        <v>17</v>
      </c>
      <c r="B632" s="33" t="s">
        <v>581</v>
      </c>
      <c r="C632" s="34">
        <v>16</v>
      </c>
      <c r="D632" s="33" t="s">
        <v>90</v>
      </c>
      <c r="E632" s="33" t="s">
        <v>1183</v>
      </c>
      <c r="F632" s="35">
        <v>47131800</v>
      </c>
      <c r="G632" s="33" t="s">
        <v>468</v>
      </c>
      <c r="H632" s="33">
        <v>1</v>
      </c>
      <c r="I632" s="33">
        <v>10</v>
      </c>
      <c r="J632" s="36">
        <v>5</v>
      </c>
      <c r="K632" s="37">
        <v>20389.96</v>
      </c>
      <c r="L632" s="38" t="s">
        <v>15</v>
      </c>
      <c r="M632" s="38" t="s">
        <v>13</v>
      </c>
    </row>
    <row r="633" spans="1:13" s="39" customFormat="1" ht="12.75" x14ac:dyDescent="0.2">
      <c r="A633" s="33" t="s">
        <v>17</v>
      </c>
      <c r="B633" s="33" t="s">
        <v>581</v>
      </c>
      <c r="C633" s="34">
        <v>10</v>
      </c>
      <c r="D633" s="33" t="s">
        <v>90</v>
      </c>
      <c r="E633" s="33" t="s">
        <v>1184</v>
      </c>
      <c r="F633" s="35">
        <v>47131800</v>
      </c>
      <c r="G633" s="33" t="s">
        <v>468</v>
      </c>
      <c r="H633" s="33">
        <v>1</v>
      </c>
      <c r="I633" s="33">
        <v>10</v>
      </c>
      <c r="J633" s="36">
        <v>15</v>
      </c>
      <c r="K633" s="37">
        <v>104641.32</v>
      </c>
      <c r="L633" s="38" t="s">
        <v>15</v>
      </c>
      <c r="M633" s="38" t="s">
        <v>13</v>
      </c>
    </row>
    <row r="634" spans="1:13" s="39" customFormat="1" ht="12.75" x14ac:dyDescent="0.2">
      <c r="A634" s="33" t="s">
        <v>17</v>
      </c>
      <c r="B634" s="33" t="s">
        <v>581</v>
      </c>
      <c r="C634" s="34">
        <v>10</v>
      </c>
      <c r="D634" s="33" t="s">
        <v>90</v>
      </c>
      <c r="E634" s="33" t="s">
        <v>1185</v>
      </c>
      <c r="F634" s="35">
        <v>47131800</v>
      </c>
      <c r="G634" s="33" t="s">
        <v>468</v>
      </c>
      <c r="H634" s="33">
        <v>1</v>
      </c>
      <c r="I634" s="33">
        <v>10</v>
      </c>
      <c r="J634" s="36">
        <v>90</v>
      </c>
      <c r="K634" s="37">
        <v>207934.2</v>
      </c>
      <c r="L634" s="38" t="s">
        <v>15</v>
      </c>
      <c r="M634" s="38" t="s">
        <v>13</v>
      </c>
    </row>
    <row r="635" spans="1:13" s="39" customFormat="1" ht="12.75" x14ac:dyDescent="0.2">
      <c r="A635" s="33" t="s">
        <v>17</v>
      </c>
      <c r="B635" s="33" t="s">
        <v>581</v>
      </c>
      <c r="C635" s="34">
        <v>10</v>
      </c>
      <c r="D635" s="33" t="s">
        <v>90</v>
      </c>
      <c r="E635" s="33" t="s">
        <v>1186</v>
      </c>
      <c r="F635" s="35">
        <v>47131800</v>
      </c>
      <c r="G635" s="33" t="s">
        <v>468</v>
      </c>
      <c r="H635" s="33">
        <v>1</v>
      </c>
      <c r="I635" s="33">
        <v>10</v>
      </c>
      <c r="J635" s="36">
        <v>10</v>
      </c>
      <c r="K635" s="37">
        <v>23103.800000000003</v>
      </c>
      <c r="L635" s="38" t="s">
        <v>15</v>
      </c>
      <c r="M635" s="38" t="s">
        <v>13</v>
      </c>
    </row>
    <row r="636" spans="1:13" s="39" customFormat="1" ht="12.75" x14ac:dyDescent="0.2">
      <c r="A636" s="33" t="s">
        <v>17</v>
      </c>
      <c r="B636" s="33" t="s">
        <v>581</v>
      </c>
      <c r="C636" s="34">
        <v>10</v>
      </c>
      <c r="D636" s="33" t="s">
        <v>90</v>
      </c>
      <c r="E636" s="33" t="s">
        <v>1187</v>
      </c>
      <c r="F636" s="35">
        <v>47131800</v>
      </c>
      <c r="G636" s="33" t="s">
        <v>468</v>
      </c>
      <c r="H636" s="33">
        <v>1</v>
      </c>
      <c r="I636" s="33">
        <v>10</v>
      </c>
      <c r="J636" s="36">
        <v>300</v>
      </c>
      <c r="K636" s="37">
        <v>875650.73</v>
      </c>
      <c r="L636" s="38" t="s">
        <v>15</v>
      </c>
      <c r="M636" s="38" t="s">
        <v>13</v>
      </c>
    </row>
    <row r="637" spans="1:13" s="39" customFormat="1" ht="12.75" x14ac:dyDescent="0.2">
      <c r="A637" s="33" t="s">
        <v>17</v>
      </c>
      <c r="B637" s="33" t="s">
        <v>581</v>
      </c>
      <c r="C637" s="34">
        <v>10</v>
      </c>
      <c r="D637" s="33" t="s">
        <v>90</v>
      </c>
      <c r="E637" s="33" t="s">
        <v>1188</v>
      </c>
      <c r="F637" s="35">
        <v>47131600</v>
      </c>
      <c r="G637" s="33" t="s">
        <v>468</v>
      </c>
      <c r="H637" s="33">
        <v>1</v>
      </c>
      <c r="I637" s="33">
        <v>10</v>
      </c>
      <c r="J637" s="36">
        <v>90</v>
      </c>
      <c r="K637" s="37">
        <v>279145.39</v>
      </c>
      <c r="L637" s="38" t="s">
        <v>15</v>
      </c>
      <c r="M637" s="38" t="s">
        <v>13</v>
      </c>
    </row>
    <row r="638" spans="1:13" s="39" customFormat="1" ht="12.75" x14ac:dyDescent="0.2">
      <c r="A638" s="33" t="s">
        <v>17</v>
      </c>
      <c r="B638" s="33" t="s">
        <v>581</v>
      </c>
      <c r="C638" s="34">
        <v>10</v>
      </c>
      <c r="D638" s="33" t="s">
        <v>90</v>
      </c>
      <c r="E638" s="33" t="s">
        <v>1189</v>
      </c>
      <c r="F638" s="35">
        <v>47131600</v>
      </c>
      <c r="G638" s="33" t="s">
        <v>468</v>
      </c>
      <c r="H638" s="33">
        <v>1</v>
      </c>
      <c r="I638" s="33">
        <v>10</v>
      </c>
      <c r="J638" s="36">
        <v>10</v>
      </c>
      <c r="K638" s="37">
        <v>31016.15</v>
      </c>
      <c r="L638" s="38" t="s">
        <v>15</v>
      </c>
      <c r="M638" s="38" t="s">
        <v>13</v>
      </c>
    </row>
    <row r="639" spans="1:13" s="39" customFormat="1" ht="12.75" x14ac:dyDescent="0.2">
      <c r="A639" s="33" t="s">
        <v>17</v>
      </c>
      <c r="B639" s="33" t="s">
        <v>581</v>
      </c>
      <c r="C639" s="34">
        <v>16</v>
      </c>
      <c r="D639" s="33" t="s">
        <v>90</v>
      </c>
      <c r="E639" s="33" t="s">
        <v>1190</v>
      </c>
      <c r="F639" s="35">
        <v>47131600</v>
      </c>
      <c r="G639" s="33" t="s">
        <v>468</v>
      </c>
      <c r="H639" s="33">
        <v>1</v>
      </c>
      <c r="I639" s="33">
        <v>10</v>
      </c>
      <c r="J639" s="36">
        <v>3</v>
      </c>
      <c r="K639" s="37">
        <v>10307.91</v>
      </c>
      <c r="L639" s="38" t="s">
        <v>15</v>
      </c>
      <c r="M639" s="38" t="s">
        <v>13</v>
      </c>
    </row>
    <row r="640" spans="1:13" s="39" customFormat="1" ht="12.75" x14ac:dyDescent="0.2">
      <c r="A640" s="33" t="s">
        <v>17</v>
      </c>
      <c r="B640" s="33" t="s">
        <v>581</v>
      </c>
      <c r="C640" s="34">
        <v>10</v>
      </c>
      <c r="D640" s="33" t="s">
        <v>90</v>
      </c>
      <c r="E640" s="33" t="s">
        <v>1191</v>
      </c>
      <c r="F640" s="35">
        <v>47131603</v>
      </c>
      <c r="G640" s="33" t="s">
        <v>466</v>
      </c>
      <c r="H640" s="33">
        <v>1</v>
      </c>
      <c r="I640" s="33">
        <v>10</v>
      </c>
      <c r="J640" s="36">
        <v>5000</v>
      </c>
      <c r="K640" s="37">
        <v>524934.36</v>
      </c>
      <c r="L640" s="38" t="s">
        <v>15</v>
      </c>
      <c r="M640" s="38" t="s">
        <v>13</v>
      </c>
    </row>
    <row r="641" spans="1:13" s="39" customFormat="1" ht="12.75" x14ac:dyDescent="0.2">
      <c r="A641" s="33" t="s">
        <v>17</v>
      </c>
      <c r="B641" s="33" t="s">
        <v>581</v>
      </c>
      <c r="C641" s="34">
        <v>10</v>
      </c>
      <c r="D641" s="33" t="s">
        <v>90</v>
      </c>
      <c r="E641" s="33" t="s">
        <v>1192</v>
      </c>
      <c r="F641" s="35">
        <v>47131603</v>
      </c>
      <c r="G641" s="33" t="s">
        <v>468</v>
      </c>
      <c r="H641" s="33">
        <v>1</v>
      </c>
      <c r="I641" s="33">
        <v>10</v>
      </c>
      <c r="J641" s="36">
        <v>50</v>
      </c>
      <c r="K641" s="37">
        <v>5249.34</v>
      </c>
      <c r="L641" s="38" t="s">
        <v>15</v>
      </c>
      <c r="M641" s="38" t="s">
        <v>13</v>
      </c>
    </row>
    <row r="642" spans="1:13" s="39" customFormat="1" ht="12.75" x14ac:dyDescent="0.2">
      <c r="A642" s="33" t="s">
        <v>17</v>
      </c>
      <c r="B642" s="33" t="s">
        <v>581</v>
      </c>
      <c r="C642" s="34">
        <v>10</v>
      </c>
      <c r="D642" s="33" t="s">
        <v>90</v>
      </c>
      <c r="E642" s="33" t="s">
        <v>1193</v>
      </c>
      <c r="F642" s="35">
        <v>46181504</v>
      </c>
      <c r="G642" s="33" t="s">
        <v>468</v>
      </c>
      <c r="H642" s="33">
        <v>1</v>
      </c>
      <c r="I642" s="33">
        <v>10</v>
      </c>
      <c r="J642" s="36">
        <v>15</v>
      </c>
      <c r="K642" s="37">
        <v>23495.16</v>
      </c>
      <c r="L642" s="38" t="s">
        <v>15</v>
      </c>
      <c r="M642" s="38" t="s">
        <v>13</v>
      </c>
    </row>
    <row r="643" spans="1:13" s="39" customFormat="1" ht="12.75" x14ac:dyDescent="0.2">
      <c r="A643" s="33" t="s">
        <v>17</v>
      </c>
      <c r="B643" s="33" t="s">
        <v>581</v>
      </c>
      <c r="C643" s="34">
        <v>10</v>
      </c>
      <c r="D643" s="33" t="s">
        <v>90</v>
      </c>
      <c r="E643" s="33" t="s">
        <v>1194</v>
      </c>
      <c r="F643" s="35">
        <v>46181504</v>
      </c>
      <c r="G643" s="33" t="s">
        <v>468</v>
      </c>
      <c r="H643" s="33">
        <v>1</v>
      </c>
      <c r="I643" s="33">
        <v>10</v>
      </c>
      <c r="J643" s="36">
        <v>5</v>
      </c>
      <c r="K643" s="37">
        <v>7831.72</v>
      </c>
      <c r="L643" s="38" t="s">
        <v>15</v>
      </c>
      <c r="M643" s="38" t="s">
        <v>13</v>
      </c>
    </row>
    <row r="644" spans="1:13" s="39" customFormat="1" ht="12.75" x14ac:dyDescent="0.2">
      <c r="A644" s="33" t="s">
        <v>17</v>
      </c>
      <c r="B644" s="33" t="s">
        <v>581</v>
      </c>
      <c r="C644" s="34">
        <v>10</v>
      </c>
      <c r="D644" s="33" t="s">
        <v>90</v>
      </c>
      <c r="E644" s="33" t="s">
        <v>1195</v>
      </c>
      <c r="F644" s="35">
        <v>47131800</v>
      </c>
      <c r="G644" s="33" t="s">
        <v>468</v>
      </c>
      <c r="H644" s="33">
        <v>1</v>
      </c>
      <c r="I644" s="33">
        <v>10</v>
      </c>
      <c r="J644" s="36">
        <v>20</v>
      </c>
      <c r="K644" s="37">
        <v>25031.9</v>
      </c>
      <c r="L644" s="38" t="s">
        <v>15</v>
      </c>
      <c r="M644" s="38" t="s">
        <v>13</v>
      </c>
    </row>
    <row r="645" spans="1:13" s="39" customFormat="1" ht="12.75" x14ac:dyDescent="0.2">
      <c r="A645" s="33" t="s">
        <v>17</v>
      </c>
      <c r="B645" s="33" t="s">
        <v>581</v>
      </c>
      <c r="C645" s="34">
        <v>10</v>
      </c>
      <c r="D645" s="33" t="s">
        <v>90</v>
      </c>
      <c r="E645" s="33" t="s">
        <v>1196</v>
      </c>
      <c r="F645" s="35">
        <v>53131608</v>
      </c>
      <c r="G645" s="33" t="s">
        <v>468</v>
      </c>
      <c r="H645" s="33">
        <v>1</v>
      </c>
      <c r="I645" s="33">
        <v>10</v>
      </c>
      <c r="J645" s="36">
        <v>40</v>
      </c>
      <c r="K645" s="37">
        <v>49974.64</v>
      </c>
      <c r="L645" s="38" t="s">
        <v>15</v>
      </c>
      <c r="M645" s="38" t="s">
        <v>13</v>
      </c>
    </row>
    <row r="646" spans="1:13" s="39" customFormat="1" ht="12.75" x14ac:dyDescent="0.2">
      <c r="A646" s="33" t="s">
        <v>17</v>
      </c>
      <c r="B646" s="33" t="s">
        <v>581</v>
      </c>
      <c r="C646" s="34">
        <v>10</v>
      </c>
      <c r="D646" s="33" t="s">
        <v>90</v>
      </c>
      <c r="E646" s="33" t="s">
        <v>1197</v>
      </c>
      <c r="F646" s="35">
        <v>47131800</v>
      </c>
      <c r="G646" s="33" t="s">
        <v>468</v>
      </c>
      <c r="H646" s="33">
        <v>1</v>
      </c>
      <c r="I646" s="33">
        <v>10</v>
      </c>
      <c r="J646" s="36">
        <v>30</v>
      </c>
      <c r="K646" s="37">
        <v>56840.03</v>
      </c>
      <c r="L646" s="38" t="s">
        <v>15</v>
      </c>
      <c r="M646" s="38" t="s">
        <v>13</v>
      </c>
    </row>
    <row r="647" spans="1:13" s="39" customFormat="1" ht="12.75" x14ac:dyDescent="0.2">
      <c r="A647" s="33" t="s">
        <v>17</v>
      </c>
      <c r="B647" s="33" t="s">
        <v>581</v>
      </c>
      <c r="C647" s="34">
        <v>10</v>
      </c>
      <c r="D647" s="33" t="s">
        <v>90</v>
      </c>
      <c r="E647" s="33" t="s">
        <v>1198</v>
      </c>
      <c r="F647" s="35">
        <v>47131800</v>
      </c>
      <c r="G647" s="33" t="s">
        <v>468</v>
      </c>
      <c r="H647" s="33">
        <v>1</v>
      </c>
      <c r="I647" s="33">
        <v>10</v>
      </c>
      <c r="J647" s="36">
        <v>14</v>
      </c>
      <c r="K647" s="37">
        <v>91101.46</v>
      </c>
      <c r="L647" s="38" t="s">
        <v>15</v>
      </c>
      <c r="M647" s="38" t="s">
        <v>13</v>
      </c>
    </row>
    <row r="648" spans="1:13" s="39" customFormat="1" ht="12.75" x14ac:dyDescent="0.2">
      <c r="A648" s="33" t="s">
        <v>17</v>
      </c>
      <c r="B648" s="33" t="s">
        <v>581</v>
      </c>
      <c r="C648" s="34">
        <v>10</v>
      </c>
      <c r="D648" s="33" t="s">
        <v>90</v>
      </c>
      <c r="E648" s="33" t="s">
        <v>1199</v>
      </c>
      <c r="F648" s="35">
        <v>47131800</v>
      </c>
      <c r="G648" s="33" t="s">
        <v>468</v>
      </c>
      <c r="H648" s="33">
        <v>1</v>
      </c>
      <c r="I648" s="33">
        <v>10</v>
      </c>
      <c r="J648" s="36">
        <v>5</v>
      </c>
      <c r="K648" s="37">
        <v>32536.240000000002</v>
      </c>
      <c r="L648" s="38" t="s">
        <v>15</v>
      </c>
      <c r="M648" s="38" t="s">
        <v>13</v>
      </c>
    </row>
    <row r="649" spans="1:13" s="39" customFormat="1" ht="12.75" x14ac:dyDescent="0.2">
      <c r="A649" s="33" t="s">
        <v>17</v>
      </c>
      <c r="B649" s="33" t="s">
        <v>581</v>
      </c>
      <c r="C649" s="34">
        <v>10</v>
      </c>
      <c r="D649" s="33" t="s">
        <v>90</v>
      </c>
      <c r="E649" s="33" t="s">
        <v>1200</v>
      </c>
      <c r="F649" s="35">
        <v>53131608</v>
      </c>
      <c r="G649" s="33" t="s">
        <v>468</v>
      </c>
      <c r="H649" s="33">
        <v>1</v>
      </c>
      <c r="I649" s="33">
        <v>10</v>
      </c>
      <c r="J649" s="36">
        <v>64</v>
      </c>
      <c r="K649" s="37">
        <v>79959.429999999993</v>
      </c>
      <c r="L649" s="38" t="s">
        <v>15</v>
      </c>
      <c r="M649" s="38" t="s">
        <v>13</v>
      </c>
    </row>
    <row r="650" spans="1:13" s="39" customFormat="1" ht="12.75" x14ac:dyDescent="0.2">
      <c r="A650" s="33" t="s">
        <v>17</v>
      </c>
      <c r="B650" s="33" t="s">
        <v>581</v>
      </c>
      <c r="C650" s="34">
        <v>10</v>
      </c>
      <c r="D650" s="33" t="s">
        <v>90</v>
      </c>
      <c r="E650" s="33" t="s">
        <v>1201</v>
      </c>
      <c r="F650" s="35">
        <v>47131800</v>
      </c>
      <c r="G650" s="33" t="s">
        <v>468</v>
      </c>
      <c r="H650" s="33">
        <v>1</v>
      </c>
      <c r="I650" s="33">
        <v>10</v>
      </c>
      <c r="J650" s="36">
        <v>90</v>
      </c>
      <c r="K650" s="37">
        <v>292118.96000000002</v>
      </c>
      <c r="L650" s="38" t="s">
        <v>15</v>
      </c>
      <c r="M650" s="38" t="s">
        <v>13</v>
      </c>
    </row>
    <row r="651" spans="1:13" s="39" customFormat="1" ht="12.75" x14ac:dyDescent="0.2">
      <c r="A651" s="33" t="s">
        <v>17</v>
      </c>
      <c r="B651" s="33" t="s">
        <v>581</v>
      </c>
      <c r="C651" s="34">
        <v>10</v>
      </c>
      <c r="D651" s="33" t="s">
        <v>90</v>
      </c>
      <c r="E651" s="33" t="s">
        <v>1202</v>
      </c>
      <c r="F651" s="35">
        <v>47131800</v>
      </c>
      <c r="G651" s="33" t="s">
        <v>468</v>
      </c>
      <c r="H651" s="33">
        <v>1</v>
      </c>
      <c r="I651" s="33">
        <v>10</v>
      </c>
      <c r="J651" s="36">
        <v>10</v>
      </c>
      <c r="K651" s="37">
        <v>32457.66</v>
      </c>
      <c r="L651" s="38" t="s">
        <v>15</v>
      </c>
      <c r="M651" s="38" t="s">
        <v>13</v>
      </c>
    </row>
    <row r="652" spans="1:13" s="39" customFormat="1" ht="12.75" x14ac:dyDescent="0.2">
      <c r="A652" s="33" t="s">
        <v>17</v>
      </c>
      <c r="B652" s="33" t="s">
        <v>581</v>
      </c>
      <c r="C652" s="34">
        <v>10</v>
      </c>
      <c r="D652" s="33" t="s">
        <v>90</v>
      </c>
      <c r="E652" s="33" t="s">
        <v>1203</v>
      </c>
      <c r="F652" s="35">
        <v>47131500</v>
      </c>
      <c r="G652" s="33" t="s">
        <v>468</v>
      </c>
      <c r="H652" s="33">
        <v>1</v>
      </c>
      <c r="I652" s="33">
        <v>10</v>
      </c>
      <c r="J652" s="36">
        <v>20</v>
      </c>
      <c r="K652" s="37">
        <v>60803.9</v>
      </c>
      <c r="L652" s="38" t="s">
        <v>15</v>
      </c>
      <c r="M652" s="38" t="s">
        <v>13</v>
      </c>
    </row>
    <row r="653" spans="1:13" s="39" customFormat="1" ht="12.75" x14ac:dyDescent="0.2">
      <c r="A653" s="33" t="s">
        <v>17</v>
      </c>
      <c r="B653" s="33" t="s">
        <v>581</v>
      </c>
      <c r="C653" s="34">
        <v>10</v>
      </c>
      <c r="D653" s="33" t="s">
        <v>90</v>
      </c>
      <c r="E653" s="33" t="s">
        <v>1204</v>
      </c>
      <c r="F653" s="35">
        <v>47131800</v>
      </c>
      <c r="G653" s="33" t="s">
        <v>468</v>
      </c>
      <c r="H653" s="33">
        <v>1</v>
      </c>
      <c r="I653" s="33">
        <v>10</v>
      </c>
      <c r="J653" s="36">
        <v>15</v>
      </c>
      <c r="K653" s="37">
        <v>40749.620000000003</v>
      </c>
      <c r="L653" s="38" t="s">
        <v>15</v>
      </c>
      <c r="M653" s="38" t="s">
        <v>13</v>
      </c>
    </row>
    <row r="654" spans="1:13" s="39" customFormat="1" ht="12.75" x14ac:dyDescent="0.2">
      <c r="A654" s="33" t="s">
        <v>17</v>
      </c>
      <c r="B654" s="33" t="s">
        <v>581</v>
      </c>
      <c r="C654" s="34">
        <v>10</v>
      </c>
      <c r="D654" s="33" t="s">
        <v>90</v>
      </c>
      <c r="E654" s="33" t="s">
        <v>1205</v>
      </c>
      <c r="F654" s="35">
        <v>47131500</v>
      </c>
      <c r="G654" s="33" t="s">
        <v>468</v>
      </c>
      <c r="H654" s="33">
        <v>1</v>
      </c>
      <c r="I654" s="33">
        <v>10</v>
      </c>
      <c r="J654" s="36">
        <v>20</v>
      </c>
      <c r="K654" s="37">
        <v>48927</v>
      </c>
      <c r="L654" s="38" t="s">
        <v>15</v>
      </c>
      <c r="M654" s="38" t="s">
        <v>13</v>
      </c>
    </row>
    <row r="655" spans="1:13" s="39" customFormat="1" ht="12.75" x14ac:dyDescent="0.2">
      <c r="A655" s="33" t="s">
        <v>17</v>
      </c>
      <c r="B655" s="33" t="s">
        <v>581</v>
      </c>
      <c r="C655" s="34">
        <v>10</v>
      </c>
      <c r="D655" s="33" t="s">
        <v>90</v>
      </c>
      <c r="E655" s="33" t="s">
        <v>1206</v>
      </c>
      <c r="F655" s="35">
        <v>14111700</v>
      </c>
      <c r="G655" s="33" t="s">
        <v>468</v>
      </c>
      <c r="H655" s="33">
        <v>1</v>
      </c>
      <c r="I655" s="33">
        <v>10</v>
      </c>
      <c r="J655" s="36">
        <v>200</v>
      </c>
      <c r="K655" s="37">
        <v>605179.13</v>
      </c>
      <c r="L655" s="38" t="s">
        <v>15</v>
      </c>
      <c r="M655" s="38" t="s">
        <v>13</v>
      </c>
    </row>
    <row r="656" spans="1:13" s="39" customFormat="1" ht="12.75" x14ac:dyDescent="0.2">
      <c r="A656" s="33" t="s">
        <v>17</v>
      </c>
      <c r="B656" s="33" t="s">
        <v>581</v>
      </c>
      <c r="C656" s="34">
        <v>10</v>
      </c>
      <c r="D656" s="33" t="s">
        <v>90</v>
      </c>
      <c r="E656" s="33" t="s">
        <v>1207</v>
      </c>
      <c r="F656" s="35">
        <v>47131600</v>
      </c>
      <c r="G656" s="33" t="s">
        <v>468</v>
      </c>
      <c r="H656" s="33">
        <v>1</v>
      </c>
      <c r="I656" s="33">
        <v>10</v>
      </c>
      <c r="J656" s="36">
        <v>30</v>
      </c>
      <c r="K656" s="37">
        <v>178377.38</v>
      </c>
      <c r="L656" s="38" t="s">
        <v>15</v>
      </c>
      <c r="M656" s="38" t="s">
        <v>13</v>
      </c>
    </row>
    <row r="657" spans="1:13" s="39" customFormat="1" ht="12.75" x14ac:dyDescent="0.2">
      <c r="A657" s="33" t="s">
        <v>17</v>
      </c>
      <c r="B657" s="33" t="s">
        <v>581</v>
      </c>
      <c r="C657" s="34">
        <v>10</v>
      </c>
      <c r="D657" s="33" t="s">
        <v>90</v>
      </c>
      <c r="E657" s="33" t="s">
        <v>1208</v>
      </c>
      <c r="F657" s="35">
        <v>47131600</v>
      </c>
      <c r="G657" s="33" t="s">
        <v>468</v>
      </c>
      <c r="H657" s="33">
        <v>1</v>
      </c>
      <c r="I657" s="33">
        <v>10</v>
      </c>
      <c r="J657" s="36">
        <v>15</v>
      </c>
      <c r="K657" s="37">
        <v>11334.57</v>
      </c>
      <c r="L657" s="38" t="s">
        <v>15</v>
      </c>
      <c r="M657" s="38" t="s">
        <v>13</v>
      </c>
    </row>
    <row r="658" spans="1:13" s="39" customFormat="1" ht="12.75" x14ac:dyDescent="0.2">
      <c r="A658" s="33" t="s">
        <v>17</v>
      </c>
      <c r="B658" s="33" t="s">
        <v>581</v>
      </c>
      <c r="C658" s="34">
        <v>10</v>
      </c>
      <c r="D658" s="33" t="s">
        <v>90</v>
      </c>
      <c r="E658" s="33" t="s">
        <v>1209</v>
      </c>
      <c r="F658" s="35">
        <v>47131600</v>
      </c>
      <c r="G658" s="33" t="s">
        <v>468</v>
      </c>
      <c r="H658" s="33">
        <v>1</v>
      </c>
      <c r="I658" s="33">
        <v>10</v>
      </c>
      <c r="J658" s="36">
        <v>5</v>
      </c>
      <c r="K658" s="37">
        <v>3778.19</v>
      </c>
      <c r="L658" s="38" t="s">
        <v>15</v>
      </c>
      <c r="M658" s="38" t="s">
        <v>13</v>
      </c>
    </row>
    <row r="659" spans="1:13" s="39" customFormat="1" ht="12.75" x14ac:dyDescent="0.2">
      <c r="A659" s="33" t="s">
        <v>17</v>
      </c>
      <c r="B659" s="33" t="s">
        <v>581</v>
      </c>
      <c r="C659" s="34">
        <v>10</v>
      </c>
      <c r="D659" s="33" t="s">
        <v>90</v>
      </c>
      <c r="E659" s="33" t="s">
        <v>1210</v>
      </c>
      <c r="F659" s="35">
        <v>47131800</v>
      </c>
      <c r="G659" s="33" t="s">
        <v>468</v>
      </c>
      <c r="H659" s="33">
        <v>1</v>
      </c>
      <c r="I659" s="33">
        <v>10</v>
      </c>
      <c r="J659" s="36">
        <v>12</v>
      </c>
      <c r="K659" s="37">
        <v>147115.37</v>
      </c>
      <c r="L659" s="38" t="s">
        <v>15</v>
      </c>
      <c r="M659" s="38" t="s">
        <v>13</v>
      </c>
    </row>
    <row r="660" spans="1:13" s="39" customFormat="1" ht="12.75" x14ac:dyDescent="0.2">
      <c r="A660" s="33" t="s">
        <v>17</v>
      </c>
      <c r="B660" s="33" t="s">
        <v>581</v>
      </c>
      <c r="C660" s="34">
        <v>10</v>
      </c>
      <c r="D660" s="33" t="s">
        <v>90</v>
      </c>
      <c r="E660" s="33" t="s">
        <v>1211</v>
      </c>
      <c r="F660" s="35">
        <v>47131603</v>
      </c>
      <c r="G660" s="33" t="s">
        <v>468</v>
      </c>
      <c r="H660" s="33">
        <v>1</v>
      </c>
      <c r="I660" s="33">
        <v>10</v>
      </c>
      <c r="J660" s="36">
        <v>740</v>
      </c>
      <c r="K660" s="37">
        <v>77690.28</v>
      </c>
      <c r="L660" s="38" t="s">
        <v>15</v>
      </c>
      <c r="M660" s="38" t="s">
        <v>13</v>
      </c>
    </row>
    <row r="661" spans="1:13" s="39" customFormat="1" ht="12.75" x14ac:dyDescent="0.2">
      <c r="A661" s="33" t="s">
        <v>17</v>
      </c>
      <c r="B661" s="33" t="s">
        <v>581</v>
      </c>
      <c r="C661" s="34">
        <v>10</v>
      </c>
      <c r="D661" s="33" t="s">
        <v>90</v>
      </c>
      <c r="E661" s="33" t="s">
        <v>1212</v>
      </c>
      <c r="F661" s="35">
        <v>14111700</v>
      </c>
      <c r="G661" s="33" t="s">
        <v>468</v>
      </c>
      <c r="H661" s="33">
        <v>1</v>
      </c>
      <c r="I661" s="33">
        <v>10</v>
      </c>
      <c r="J661" s="36">
        <v>4</v>
      </c>
      <c r="K661" s="37">
        <v>19255.41</v>
      </c>
      <c r="L661" s="38" t="s">
        <v>15</v>
      </c>
      <c r="M661" s="38" t="s">
        <v>13</v>
      </c>
    </row>
    <row r="662" spans="1:13" s="39" customFormat="1" ht="12.75" x14ac:dyDescent="0.2">
      <c r="A662" s="33" t="s">
        <v>17</v>
      </c>
      <c r="B662" s="33" t="s">
        <v>581</v>
      </c>
      <c r="C662" s="34">
        <v>10</v>
      </c>
      <c r="D662" s="33" t="s">
        <v>90</v>
      </c>
      <c r="E662" s="33" t="s">
        <v>1213</v>
      </c>
      <c r="F662" s="35">
        <v>47131600</v>
      </c>
      <c r="G662" s="33" t="s">
        <v>468</v>
      </c>
      <c r="H662" s="33">
        <v>1</v>
      </c>
      <c r="I662" s="33">
        <v>10</v>
      </c>
      <c r="J662" s="36">
        <v>6</v>
      </c>
      <c r="K662" s="37">
        <v>22194.36</v>
      </c>
      <c r="L662" s="38" t="s">
        <v>15</v>
      </c>
      <c r="M662" s="38" t="s">
        <v>13</v>
      </c>
    </row>
    <row r="663" spans="1:13" s="39" customFormat="1" ht="12.75" x14ac:dyDescent="0.2">
      <c r="A663" s="33" t="s">
        <v>17</v>
      </c>
      <c r="B663" s="33" t="s">
        <v>581</v>
      </c>
      <c r="C663" s="34">
        <v>10</v>
      </c>
      <c r="D663" s="33" t="s">
        <v>90</v>
      </c>
      <c r="E663" s="33" t="s">
        <v>1214</v>
      </c>
      <c r="F663" s="35">
        <v>47131500</v>
      </c>
      <c r="G663" s="33" t="s">
        <v>468</v>
      </c>
      <c r="H663" s="33">
        <v>1</v>
      </c>
      <c r="I663" s="33">
        <v>10</v>
      </c>
      <c r="J663" s="36">
        <v>20</v>
      </c>
      <c r="K663" s="37">
        <v>158706.28</v>
      </c>
      <c r="L663" s="38" t="s">
        <v>12</v>
      </c>
      <c r="M663" s="38" t="s">
        <v>13</v>
      </c>
    </row>
    <row r="664" spans="1:13" s="39" customFormat="1" ht="12.75" x14ac:dyDescent="0.2">
      <c r="A664" s="33" t="s">
        <v>17</v>
      </c>
      <c r="B664" s="33" t="s">
        <v>581</v>
      </c>
      <c r="C664" s="34">
        <v>10</v>
      </c>
      <c r="D664" s="33" t="s">
        <v>90</v>
      </c>
      <c r="E664" s="33" t="s">
        <v>1215</v>
      </c>
      <c r="F664" s="35">
        <v>47131600</v>
      </c>
      <c r="G664" s="33" t="s">
        <v>468</v>
      </c>
      <c r="H664" s="33">
        <v>1</v>
      </c>
      <c r="I664" s="33">
        <v>10</v>
      </c>
      <c r="J664" s="36">
        <v>160</v>
      </c>
      <c r="K664" s="37">
        <v>267393.33</v>
      </c>
      <c r="L664" s="38" t="s">
        <v>12</v>
      </c>
      <c r="M664" s="38" t="s">
        <v>13</v>
      </c>
    </row>
    <row r="665" spans="1:13" s="39" customFormat="1" ht="12.75" x14ac:dyDescent="0.2">
      <c r="A665" s="33" t="s">
        <v>17</v>
      </c>
      <c r="B665" s="33" t="s">
        <v>581</v>
      </c>
      <c r="C665" s="34">
        <v>10</v>
      </c>
      <c r="D665" s="33" t="s">
        <v>90</v>
      </c>
      <c r="E665" s="33" t="s">
        <v>1216</v>
      </c>
      <c r="F665" s="35">
        <v>47131600</v>
      </c>
      <c r="G665" s="33" t="s">
        <v>468</v>
      </c>
      <c r="H665" s="33">
        <v>1</v>
      </c>
      <c r="I665" s="33">
        <v>10</v>
      </c>
      <c r="J665" s="36">
        <v>40</v>
      </c>
      <c r="K665" s="37">
        <v>66848.33</v>
      </c>
      <c r="L665" s="38" t="s">
        <v>12</v>
      </c>
      <c r="M665" s="38" t="s">
        <v>13</v>
      </c>
    </row>
    <row r="666" spans="1:13" s="39" customFormat="1" ht="12.75" x14ac:dyDescent="0.2">
      <c r="A666" s="33" t="s">
        <v>17</v>
      </c>
      <c r="B666" s="33" t="s">
        <v>581</v>
      </c>
      <c r="C666" s="34">
        <v>10</v>
      </c>
      <c r="D666" s="33" t="s">
        <v>90</v>
      </c>
      <c r="E666" s="33" t="s">
        <v>1217</v>
      </c>
      <c r="F666" s="35">
        <v>47131800</v>
      </c>
      <c r="G666" s="33" t="s">
        <v>468</v>
      </c>
      <c r="H666" s="33">
        <v>1</v>
      </c>
      <c r="I666" s="33">
        <v>10</v>
      </c>
      <c r="J666" s="36">
        <v>25</v>
      </c>
      <c r="K666" s="37">
        <v>97477.86</v>
      </c>
      <c r="L666" s="38" t="s">
        <v>12</v>
      </c>
      <c r="M666" s="38" t="s">
        <v>13</v>
      </c>
    </row>
    <row r="667" spans="1:13" s="39" customFormat="1" ht="12.75" x14ac:dyDescent="0.2">
      <c r="A667" s="33" t="s">
        <v>17</v>
      </c>
      <c r="B667" s="33" t="s">
        <v>581</v>
      </c>
      <c r="C667" s="34">
        <v>10</v>
      </c>
      <c r="D667" s="33" t="s">
        <v>90</v>
      </c>
      <c r="E667" s="33" t="s">
        <v>1218</v>
      </c>
      <c r="F667" s="35">
        <v>47131800</v>
      </c>
      <c r="G667" s="33" t="s">
        <v>468</v>
      </c>
      <c r="H667" s="33">
        <v>1</v>
      </c>
      <c r="I667" s="33">
        <v>10</v>
      </c>
      <c r="J667" s="36">
        <v>5</v>
      </c>
      <c r="K667" s="37">
        <v>19495.57</v>
      </c>
      <c r="L667" s="38" t="s">
        <v>12</v>
      </c>
      <c r="M667" s="38" t="s">
        <v>13</v>
      </c>
    </row>
    <row r="668" spans="1:13" s="39" customFormat="1" ht="12.75" x14ac:dyDescent="0.2">
      <c r="A668" s="33" t="s">
        <v>17</v>
      </c>
      <c r="B668" s="33" t="s">
        <v>581</v>
      </c>
      <c r="C668" s="34">
        <v>10</v>
      </c>
      <c r="D668" s="33" t="s">
        <v>90</v>
      </c>
      <c r="E668" s="33" t="s">
        <v>1219</v>
      </c>
      <c r="F668" s="35">
        <v>47131500</v>
      </c>
      <c r="G668" s="33" t="s">
        <v>15071</v>
      </c>
      <c r="H668" s="33">
        <v>2</v>
      </c>
      <c r="I668" s="33">
        <v>4</v>
      </c>
      <c r="J668" s="36">
        <v>4</v>
      </c>
      <c r="K668" s="37">
        <v>9520</v>
      </c>
      <c r="L668" s="38" t="s">
        <v>15</v>
      </c>
      <c r="M668" s="38" t="s">
        <v>13</v>
      </c>
    </row>
    <row r="669" spans="1:13" s="39" customFormat="1" ht="12.75" x14ac:dyDescent="0.2">
      <c r="A669" s="33" t="s">
        <v>17</v>
      </c>
      <c r="B669" s="33" t="s">
        <v>581</v>
      </c>
      <c r="C669" s="34">
        <v>10</v>
      </c>
      <c r="D669" s="33" t="s">
        <v>90</v>
      </c>
      <c r="E669" s="33" t="s">
        <v>1220</v>
      </c>
      <c r="F669" s="35">
        <v>27113004</v>
      </c>
      <c r="G669" s="33" t="s">
        <v>15071</v>
      </c>
      <c r="H669" s="33">
        <v>3</v>
      </c>
      <c r="I669" s="33">
        <v>6</v>
      </c>
      <c r="J669" s="36">
        <v>1</v>
      </c>
      <c r="K669" s="37">
        <v>58310</v>
      </c>
      <c r="L669" s="38" t="s">
        <v>15</v>
      </c>
      <c r="M669" s="38" t="s">
        <v>13</v>
      </c>
    </row>
    <row r="670" spans="1:13" s="39" customFormat="1" ht="12.75" x14ac:dyDescent="0.2">
      <c r="A670" s="33" t="s">
        <v>17</v>
      </c>
      <c r="B670" s="33" t="s">
        <v>581</v>
      </c>
      <c r="C670" s="34">
        <v>10</v>
      </c>
      <c r="D670" s="33" t="s">
        <v>90</v>
      </c>
      <c r="E670" s="33" t="s">
        <v>1221</v>
      </c>
      <c r="F670" s="35">
        <v>27113000</v>
      </c>
      <c r="G670" s="33" t="s">
        <v>15071</v>
      </c>
      <c r="H670" s="33">
        <v>3</v>
      </c>
      <c r="I670" s="33">
        <v>6</v>
      </c>
      <c r="J670" s="36">
        <v>20</v>
      </c>
      <c r="K670" s="37">
        <v>1666000</v>
      </c>
      <c r="L670" s="38" t="s">
        <v>15</v>
      </c>
      <c r="M670" s="38" t="s">
        <v>13</v>
      </c>
    </row>
    <row r="671" spans="1:13" s="39" customFormat="1" ht="12.75" x14ac:dyDescent="0.2">
      <c r="A671" s="33" t="s">
        <v>17</v>
      </c>
      <c r="B671" s="33" t="s">
        <v>581</v>
      </c>
      <c r="C671" s="34">
        <v>10</v>
      </c>
      <c r="D671" s="33" t="s">
        <v>90</v>
      </c>
      <c r="E671" s="33" t="s">
        <v>1222</v>
      </c>
      <c r="F671" s="35">
        <v>27113000</v>
      </c>
      <c r="G671" s="33" t="s">
        <v>15071</v>
      </c>
      <c r="H671" s="33">
        <v>3</v>
      </c>
      <c r="I671" s="33">
        <v>6</v>
      </c>
      <c r="J671" s="36">
        <v>2</v>
      </c>
      <c r="K671" s="37">
        <v>309400</v>
      </c>
      <c r="L671" s="38" t="s">
        <v>15</v>
      </c>
      <c r="M671" s="38" t="s">
        <v>13</v>
      </c>
    </row>
    <row r="672" spans="1:13" s="39" customFormat="1" ht="12.75" x14ac:dyDescent="0.2">
      <c r="A672" s="33" t="s">
        <v>17</v>
      </c>
      <c r="B672" s="33" t="s">
        <v>581</v>
      </c>
      <c r="C672" s="34">
        <v>10</v>
      </c>
      <c r="D672" s="33" t="s">
        <v>90</v>
      </c>
      <c r="E672" s="33" t="s">
        <v>1223</v>
      </c>
      <c r="F672" s="35">
        <v>53131628</v>
      </c>
      <c r="G672" s="33" t="s">
        <v>15071</v>
      </c>
      <c r="H672" s="33">
        <v>3</v>
      </c>
      <c r="I672" s="33">
        <v>6</v>
      </c>
      <c r="J672" s="36">
        <v>385</v>
      </c>
      <c r="K672" s="37">
        <v>29154999.999999996</v>
      </c>
      <c r="L672" s="38" t="s">
        <v>15</v>
      </c>
      <c r="M672" s="38" t="s">
        <v>13</v>
      </c>
    </row>
    <row r="673" spans="1:13" s="39" customFormat="1" ht="12.75" x14ac:dyDescent="0.2">
      <c r="A673" s="33" t="s">
        <v>17</v>
      </c>
      <c r="B673" s="33" t="s">
        <v>581</v>
      </c>
      <c r="C673" s="34">
        <v>10</v>
      </c>
      <c r="D673" s="33" t="s">
        <v>90</v>
      </c>
      <c r="E673" s="33" t="s">
        <v>1224</v>
      </c>
      <c r="F673" s="35">
        <v>53131628</v>
      </c>
      <c r="G673" s="33" t="s">
        <v>15071</v>
      </c>
      <c r="H673" s="33">
        <v>3</v>
      </c>
      <c r="I673" s="33">
        <v>6</v>
      </c>
      <c r="J673" s="36">
        <v>35</v>
      </c>
      <c r="K673" s="37">
        <v>9163000</v>
      </c>
      <c r="L673" s="38" t="s">
        <v>15</v>
      </c>
      <c r="M673" s="38" t="s">
        <v>13</v>
      </c>
    </row>
    <row r="674" spans="1:13" s="39" customFormat="1" ht="12.75" x14ac:dyDescent="0.2">
      <c r="A674" s="33" t="s">
        <v>17</v>
      </c>
      <c r="B674" s="33" t="s">
        <v>581</v>
      </c>
      <c r="C674" s="34">
        <v>10</v>
      </c>
      <c r="D674" s="33" t="s">
        <v>90</v>
      </c>
      <c r="E674" s="33" t="s">
        <v>1225</v>
      </c>
      <c r="F674" s="35">
        <v>12163800</v>
      </c>
      <c r="G674" s="33" t="s">
        <v>15071</v>
      </c>
      <c r="H674" s="33">
        <v>3</v>
      </c>
      <c r="I674" s="33">
        <v>6</v>
      </c>
      <c r="J674" s="36">
        <v>3</v>
      </c>
      <c r="K674" s="37">
        <v>89250</v>
      </c>
      <c r="L674" s="38" t="s">
        <v>15</v>
      </c>
      <c r="M674" s="38" t="s">
        <v>13</v>
      </c>
    </row>
    <row r="675" spans="1:13" s="39" customFormat="1" ht="12.75" x14ac:dyDescent="0.2">
      <c r="A675" s="33" t="s">
        <v>17</v>
      </c>
      <c r="B675" s="33" t="s">
        <v>581</v>
      </c>
      <c r="C675" s="34">
        <v>10</v>
      </c>
      <c r="D675" s="33" t="s">
        <v>90</v>
      </c>
      <c r="E675" s="33" t="s">
        <v>1226</v>
      </c>
      <c r="F675" s="35">
        <v>47131821</v>
      </c>
      <c r="G675" s="33" t="s">
        <v>15071</v>
      </c>
      <c r="H675" s="33">
        <v>3</v>
      </c>
      <c r="I675" s="33">
        <v>6</v>
      </c>
      <c r="J675" s="36">
        <v>10</v>
      </c>
      <c r="K675" s="37">
        <v>214200</v>
      </c>
      <c r="L675" s="38" t="s">
        <v>15</v>
      </c>
      <c r="M675" s="38" t="s">
        <v>13</v>
      </c>
    </row>
    <row r="676" spans="1:13" s="39" customFormat="1" ht="12.75" x14ac:dyDescent="0.2">
      <c r="A676" s="33" t="s">
        <v>17</v>
      </c>
      <c r="B676" s="33" t="s">
        <v>581</v>
      </c>
      <c r="C676" s="34">
        <v>10</v>
      </c>
      <c r="D676" s="33" t="s">
        <v>90</v>
      </c>
      <c r="E676" s="33" t="s">
        <v>1227</v>
      </c>
      <c r="F676" s="35">
        <v>47131821</v>
      </c>
      <c r="G676" s="33" t="s">
        <v>15071</v>
      </c>
      <c r="H676" s="33">
        <v>3</v>
      </c>
      <c r="I676" s="33">
        <v>6</v>
      </c>
      <c r="J676" s="36">
        <v>10</v>
      </c>
      <c r="K676" s="37">
        <v>142800</v>
      </c>
      <c r="L676" s="38" t="s">
        <v>15</v>
      </c>
      <c r="M676" s="38" t="s">
        <v>13</v>
      </c>
    </row>
    <row r="677" spans="1:13" s="39" customFormat="1" ht="12.75" x14ac:dyDescent="0.2">
      <c r="A677" s="33" t="s">
        <v>17</v>
      </c>
      <c r="B677" s="33" t="s">
        <v>581</v>
      </c>
      <c r="C677" s="34">
        <v>10</v>
      </c>
      <c r="D677" s="33" t="s">
        <v>90</v>
      </c>
      <c r="E677" s="33" t="s">
        <v>1228</v>
      </c>
      <c r="F677" s="35">
        <v>47131603</v>
      </c>
      <c r="G677" s="33" t="s">
        <v>15071</v>
      </c>
      <c r="H677" s="33">
        <v>3</v>
      </c>
      <c r="I677" s="33">
        <v>6</v>
      </c>
      <c r="J677" s="36">
        <v>1</v>
      </c>
      <c r="K677" s="37">
        <v>238000</v>
      </c>
      <c r="L677" s="38" t="s">
        <v>15</v>
      </c>
      <c r="M677" s="38" t="s">
        <v>13</v>
      </c>
    </row>
    <row r="678" spans="1:13" s="39" customFormat="1" ht="12.75" x14ac:dyDescent="0.2">
      <c r="A678" s="33" t="s">
        <v>17</v>
      </c>
      <c r="B678" s="33" t="s">
        <v>581</v>
      </c>
      <c r="C678" s="34">
        <v>10</v>
      </c>
      <c r="D678" s="33" t="s">
        <v>90</v>
      </c>
      <c r="E678" s="33" t="s">
        <v>1229</v>
      </c>
      <c r="F678" s="35">
        <v>47131603</v>
      </c>
      <c r="G678" s="33" t="s">
        <v>15071</v>
      </c>
      <c r="H678" s="33">
        <v>3</v>
      </c>
      <c r="I678" s="33">
        <v>6</v>
      </c>
      <c r="J678" s="36">
        <v>1</v>
      </c>
      <c r="K678" s="37">
        <v>773500</v>
      </c>
      <c r="L678" s="38" t="s">
        <v>15</v>
      </c>
      <c r="M678" s="38" t="s">
        <v>13</v>
      </c>
    </row>
    <row r="679" spans="1:13" s="39" customFormat="1" ht="12.75" x14ac:dyDescent="0.2">
      <c r="A679" s="33" t="s">
        <v>17</v>
      </c>
      <c r="B679" s="33" t="s">
        <v>581</v>
      </c>
      <c r="C679" s="34">
        <v>10</v>
      </c>
      <c r="D679" s="33" t="s">
        <v>90</v>
      </c>
      <c r="E679" s="33" t="s">
        <v>1230</v>
      </c>
      <c r="F679" s="35">
        <v>47131603</v>
      </c>
      <c r="G679" s="33" t="s">
        <v>15071</v>
      </c>
      <c r="H679" s="33">
        <v>2</v>
      </c>
      <c r="I679" s="33">
        <v>4</v>
      </c>
      <c r="J679" s="36">
        <v>1</v>
      </c>
      <c r="K679" s="37">
        <v>69020</v>
      </c>
      <c r="L679" s="38" t="s">
        <v>15</v>
      </c>
      <c r="M679" s="38" t="s">
        <v>13</v>
      </c>
    </row>
    <row r="680" spans="1:13" s="39" customFormat="1" ht="12.75" x14ac:dyDescent="0.2">
      <c r="A680" s="33" t="s">
        <v>17</v>
      </c>
      <c r="B680" s="33" t="s">
        <v>581</v>
      </c>
      <c r="C680" s="34">
        <v>10</v>
      </c>
      <c r="D680" s="33" t="s">
        <v>90</v>
      </c>
      <c r="E680" s="33" t="s">
        <v>1231</v>
      </c>
      <c r="F680" s="35">
        <v>53131627</v>
      </c>
      <c r="G680" s="33" t="s">
        <v>15071</v>
      </c>
      <c r="H680" s="33">
        <v>2</v>
      </c>
      <c r="I680" s="33">
        <v>6</v>
      </c>
      <c r="J680" s="36">
        <v>10</v>
      </c>
      <c r="K680" s="37">
        <v>452200</v>
      </c>
      <c r="L680" s="38" t="s">
        <v>15</v>
      </c>
      <c r="M680" s="38" t="s">
        <v>13</v>
      </c>
    </row>
    <row r="681" spans="1:13" s="39" customFormat="1" ht="12.75" x14ac:dyDescent="0.2">
      <c r="A681" s="33" t="s">
        <v>17</v>
      </c>
      <c r="B681" s="33" t="s">
        <v>581</v>
      </c>
      <c r="C681" s="34">
        <v>10</v>
      </c>
      <c r="D681" s="33" t="s">
        <v>90</v>
      </c>
      <c r="E681" s="33" t="s">
        <v>1232</v>
      </c>
      <c r="F681" s="35">
        <v>47131500</v>
      </c>
      <c r="G681" s="33" t="s">
        <v>15071</v>
      </c>
      <c r="H681" s="33">
        <v>2</v>
      </c>
      <c r="I681" s="33">
        <v>4</v>
      </c>
      <c r="J681" s="36">
        <v>15</v>
      </c>
      <c r="K681" s="37">
        <v>1071000</v>
      </c>
      <c r="L681" s="38" t="s">
        <v>15</v>
      </c>
      <c r="M681" s="38" t="s">
        <v>13</v>
      </c>
    </row>
    <row r="682" spans="1:13" s="39" customFormat="1" ht="12.75" x14ac:dyDescent="0.2">
      <c r="A682" s="33" t="s">
        <v>17</v>
      </c>
      <c r="B682" s="33" t="s">
        <v>581</v>
      </c>
      <c r="C682" s="34">
        <v>10</v>
      </c>
      <c r="D682" s="33" t="s">
        <v>90</v>
      </c>
      <c r="E682" s="33" t="s">
        <v>1233</v>
      </c>
      <c r="F682" s="35">
        <v>47131603</v>
      </c>
      <c r="G682" s="33" t="s">
        <v>15071</v>
      </c>
      <c r="H682" s="33">
        <v>2</v>
      </c>
      <c r="I682" s="33">
        <v>6</v>
      </c>
      <c r="J682" s="36">
        <v>1</v>
      </c>
      <c r="K682" s="37">
        <v>981750</v>
      </c>
      <c r="L682" s="38" t="s">
        <v>15</v>
      </c>
      <c r="M682" s="38" t="s">
        <v>13</v>
      </c>
    </row>
    <row r="683" spans="1:13" s="39" customFormat="1" ht="12.75" x14ac:dyDescent="0.2">
      <c r="A683" s="33" t="s">
        <v>17</v>
      </c>
      <c r="B683" s="33" t="s">
        <v>581</v>
      </c>
      <c r="C683" s="34">
        <v>10</v>
      </c>
      <c r="D683" s="33" t="s">
        <v>90</v>
      </c>
      <c r="E683" s="33" t="s">
        <v>1234</v>
      </c>
      <c r="F683" s="35">
        <v>47131502</v>
      </c>
      <c r="G683" s="33" t="s">
        <v>15071</v>
      </c>
      <c r="H683" s="33">
        <v>2</v>
      </c>
      <c r="I683" s="33">
        <v>6</v>
      </c>
      <c r="J683" s="36">
        <v>2</v>
      </c>
      <c r="K683" s="37">
        <v>880600</v>
      </c>
      <c r="L683" s="38" t="s">
        <v>15</v>
      </c>
      <c r="M683" s="38" t="s">
        <v>13</v>
      </c>
    </row>
    <row r="684" spans="1:13" s="39" customFormat="1" ht="12.75" x14ac:dyDescent="0.2">
      <c r="A684" s="33" t="s">
        <v>17</v>
      </c>
      <c r="B684" s="33" t="s">
        <v>581</v>
      </c>
      <c r="C684" s="34">
        <v>10</v>
      </c>
      <c r="D684" s="33" t="s">
        <v>90</v>
      </c>
      <c r="E684" s="33" t="s">
        <v>1235</v>
      </c>
      <c r="F684" s="35">
        <v>47131500</v>
      </c>
      <c r="G684" s="33" t="s">
        <v>15071</v>
      </c>
      <c r="H684" s="33">
        <v>2</v>
      </c>
      <c r="I684" s="33">
        <v>4</v>
      </c>
      <c r="J684" s="36">
        <v>40</v>
      </c>
      <c r="K684" s="37">
        <v>285600</v>
      </c>
      <c r="L684" s="38" t="s">
        <v>15</v>
      </c>
      <c r="M684" s="38" t="s">
        <v>13</v>
      </c>
    </row>
    <row r="685" spans="1:13" s="39" customFormat="1" ht="12.75" x14ac:dyDescent="0.2">
      <c r="A685" s="33" t="s">
        <v>17</v>
      </c>
      <c r="B685" s="33" t="s">
        <v>581</v>
      </c>
      <c r="C685" s="34">
        <v>10</v>
      </c>
      <c r="D685" s="33" t="s">
        <v>90</v>
      </c>
      <c r="E685" s="33" t="s">
        <v>1236</v>
      </c>
      <c r="F685" s="35">
        <v>60121149</v>
      </c>
      <c r="G685" s="33" t="s">
        <v>15071</v>
      </c>
      <c r="H685" s="33">
        <v>2</v>
      </c>
      <c r="I685" s="33">
        <v>6</v>
      </c>
      <c r="J685" s="36">
        <v>2</v>
      </c>
      <c r="K685" s="37">
        <v>59500</v>
      </c>
      <c r="L685" s="38" t="s">
        <v>15</v>
      </c>
      <c r="M685" s="38" t="s">
        <v>13</v>
      </c>
    </row>
    <row r="686" spans="1:13" s="39" customFormat="1" ht="12.75" x14ac:dyDescent="0.2">
      <c r="A686" s="33" t="s">
        <v>17</v>
      </c>
      <c r="B686" s="33" t="s">
        <v>581</v>
      </c>
      <c r="C686" s="34">
        <v>10</v>
      </c>
      <c r="D686" s="33" t="s">
        <v>90</v>
      </c>
      <c r="E686" s="33" t="s">
        <v>1237</v>
      </c>
      <c r="F686" s="35">
        <v>60121149</v>
      </c>
      <c r="G686" s="33" t="s">
        <v>15071</v>
      </c>
      <c r="H686" s="33">
        <v>2</v>
      </c>
      <c r="I686" s="33">
        <v>6</v>
      </c>
      <c r="J686" s="36">
        <v>100</v>
      </c>
      <c r="K686" s="37">
        <v>3570000</v>
      </c>
      <c r="L686" s="38" t="s">
        <v>15</v>
      </c>
      <c r="M686" s="38" t="s">
        <v>13</v>
      </c>
    </row>
    <row r="687" spans="1:13" s="39" customFormat="1" ht="12.75" x14ac:dyDescent="0.2">
      <c r="A687" s="33" t="s">
        <v>17</v>
      </c>
      <c r="B687" s="33" t="s">
        <v>581</v>
      </c>
      <c r="C687" s="34">
        <v>10</v>
      </c>
      <c r="D687" s="33" t="s">
        <v>90</v>
      </c>
      <c r="E687" s="33" t="s">
        <v>1238</v>
      </c>
      <c r="F687" s="35">
        <v>47131500</v>
      </c>
      <c r="G687" s="33" t="s">
        <v>15071</v>
      </c>
      <c r="H687" s="33">
        <v>2</v>
      </c>
      <c r="I687" s="33">
        <v>6</v>
      </c>
      <c r="J687" s="36">
        <v>825</v>
      </c>
      <c r="K687" s="37">
        <v>5890500</v>
      </c>
      <c r="L687" s="38" t="s">
        <v>15</v>
      </c>
      <c r="M687" s="38" t="s">
        <v>13</v>
      </c>
    </row>
    <row r="688" spans="1:13" s="39" customFormat="1" ht="12.75" x14ac:dyDescent="0.2">
      <c r="A688" s="33" t="s">
        <v>17</v>
      </c>
      <c r="B688" s="33" t="s">
        <v>581</v>
      </c>
      <c r="C688" s="34">
        <v>10</v>
      </c>
      <c r="D688" s="33" t="s">
        <v>90</v>
      </c>
      <c r="E688" s="33" t="s">
        <v>1239</v>
      </c>
      <c r="F688" s="35">
        <v>47131501</v>
      </c>
      <c r="G688" s="33" t="s">
        <v>15071</v>
      </c>
      <c r="H688" s="33">
        <v>2</v>
      </c>
      <c r="I688" s="33">
        <v>6</v>
      </c>
      <c r="J688" s="36">
        <v>80</v>
      </c>
      <c r="K688" s="37">
        <v>571200</v>
      </c>
      <c r="L688" s="38" t="s">
        <v>15</v>
      </c>
      <c r="M688" s="38" t="s">
        <v>13</v>
      </c>
    </row>
    <row r="689" spans="1:13" s="39" customFormat="1" ht="12.75" x14ac:dyDescent="0.2">
      <c r="A689" s="33" t="s">
        <v>17</v>
      </c>
      <c r="B689" s="33" t="s">
        <v>581</v>
      </c>
      <c r="C689" s="34">
        <v>10</v>
      </c>
      <c r="D689" s="33" t="s">
        <v>90</v>
      </c>
      <c r="E689" s="33" t="s">
        <v>1240</v>
      </c>
      <c r="F689" s="35">
        <v>12191501</v>
      </c>
      <c r="G689" s="33" t="s">
        <v>15071</v>
      </c>
      <c r="H689" s="33">
        <v>2</v>
      </c>
      <c r="I689" s="33">
        <v>6</v>
      </c>
      <c r="J689" s="36">
        <v>45</v>
      </c>
      <c r="K689" s="37">
        <v>1338750</v>
      </c>
      <c r="L689" s="38" t="s">
        <v>15</v>
      </c>
      <c r="M689" s="38" t="s">
        <v>13</v>
      </c>
    </row>
    <row r="690" spans="1:13" s="39" customFormat="1" ht="12.75" x14ac:dyDescent="0.2">
      <c r="A690" s="33" t="s">
        <v>17</v>
      </c>
      <c r="B690" s="33" t="s">
        <v>581</v>
      </c>
      <c r="C690" s="34">
        <v>10</v>
      </c>
      <c r="D690" s="33" t="s">
        <v>90</v>
      </c>
      <c r="E690" s="33" t="s">
        <v>1241</v>
      </c>
      <c r="F690" s="35">
        <v>12191501</v>
      </c>
      <c r="G690" s="33" t="s">
        <v>15071</v>
      </c>
      <c r="H690" s="33">
        <v>2</v>
      </c>
      <c r="I690" s="33">
        <v>6</v>
      </c>
      <c r="J690" s="36">
        <v>55</v>
      </c>
      <c r="K690" s="37">
        <v>1190000</v>
      </c>
      <c r="L690" s="38" t="s">
        <v>15</v>
      </c>
      <c r="M690" s="38" t="s">
        <v>13</v>
      </c>
    </row>
    <row r="691" spans="1:13" s="39" customFormat="1" ht="12.75" x14ac:dyDescent="0.2">
      <c r="A691" s="33" t="s">
        <v>17</v>
      </c>
      <c r="B691" s="33" t="s">
        <v>581</v>
      </c>
      <c r="C691" s="34">
        <v>10</v>
      </c>
      <c r="D691" s="33" t="s">
        <v>90</v>
      </c>
      <c r="E691" s="33" t="s">
        <v>1242</v>
      </c>
      <c r="F691" s="35">
        <v>47131821</v>
      </c>
      <c r="G691" s="33" t="s">
        <v>466</v>
      </c>
      <c r="H691" s="33">
        <v>3</v>
      </c>
      <c r="I691" s="33">
        <v>6</v>
      </c>
      <c r="J691" s="36">
        <v>5</v>
      </c>
      <c r="K691" s="37">
        <v>373707.60000000003</v>
      </c>
      <c r="L691" s="38" t="s">
        <v>15</v>
      </c>
      <c r="M691" s="38" t="s">
        <v>13</v>
      </c>
    </row>
    <row r="692" spans="1:13" s="39" customFormat="1" ht="12.75" x14ac:dyDescent="0.2">
      <c r="A692" s="33" t="s">
        <v>17</v>
      </c>
      <c r="B692" s="33" t="s">
        <v>581</v>
      </c>
      <c r="C692" s="34">
        <v>10</v>
      </c>
      <c r="D692" s="33" t="s">
        <v>90</v>
      </c>
      <c r="E692" s="33" t="s">
        <v>1243</v>
      </c>
      <c r="F692" s="35">
        <v>31133700</v>
      </c>
      <c r="G692" s="33" t="s">
        <v>466</v>
      </c>
      <c r="H692" s="33">
        <v>3</v>
      </c>
      <c r="I692" s="33">
        <v>6</v>
      </c>
      <c r="J692" s="36">
        <v>10</v>
      </c>
      <c r="K692" s="37">
        <v>526301.29999999993</v>
      </c>
      <c r="L692" s="38" t="s">
        <v>15</v>
      </c>
      <c r="M692" s="38" t="s">
        <v>13</v>
      </c>
    </row>
    <row r="693" spans="1:13" s="39" customFormat="1" ht="12.75" x14ac:dyDescent="0.2">
      <c r="A693" s="33" t="s">
        <v>17</v>
      </c>
      <c r="B693" s="33" t="s">
        <v>581</v>
      </c>
      <c r="C693" s="34">
        <v>10</v>
      </c>
      <c r="D693" s="33" t="s">
        <v>90</v>
      </c>
      <c r="E693" s="33" t="s">
        <v>1244</v>
      </c>
      <c r="F693" s="35">
        <v>47131821</v>
      </c>
      <c r="G693" s="33" t="s">
        <v>466</v>
      </c>
      <c r="H693" s="33">
        <v>3</v>
      </c>
      <c r="I693" s="33">
        <v>6</v>
      </c>
      <c r="J693" s="36">
        <v>6</v>
      </c>
      <c r="K693" s="37">
        <v>342098.82</v>
      </c>
      <c r="L693" s="38" t="s">
        <v>15</v>
      </c>
      <c r="M693" s="38" t="s">
        <v>13</v>
      </c>
    </row>
    <row r="694" spans="1:13" s="39" customFormat="1" ht="12.75" x14ac:dyDescent="0.2">
      <c r="A694" s="33" t="s">
        <v>17</v>
      </c>
      <c r="B694" s="33" t="s">
        <v>581</v>
      </c>
      <c r="C694" s="34">
        <v>10</v>
      </c>
      <c r="D694" s="33" t="s">
        <v>90</v>
      </c>
      <c r="E694" s="33" t="s">
        <v>1245</v>
      </c>
      <c r="F694" s="35">
        <v>47131825</v>
      </c>
      <c r="G694" s="33" t="s">
        <v>466</v>
      </c>
      <c r="H694" s="33">
        <v>2</v>
      </c>
      <c r="I694" s="33">
        <v>6</v>
      </c>
      <c r="J694" s="36">
        <v>5</v>
      </c>
      <c r="K694" s="37">
        <v>168545.65</v>
      </c>
      <c r="L694" s="38" t="s">
        <v>15</v>
      </c>
      <c r="M694" s="38" t="s">
        <v>13</v>
      </c>
    </row>
    <row r="695" spans="1:13" s="39" customFormat="1" ht="12.75" x14ac:dyDescent="0.2">
      <c r="A695" s="33" t="s">
        <v>17</v>
      </c>
      <c r="B695" s="33" t="s">
        <v>581</v>
      </c>
      <c r="C695" s="34">
        <v>10</v>
      </c>
      <c r="D695" s="33" t="s">
        <v>90</v>
      </c>
      <c r="E695" s="33" t="s">
        <v>1246</v>
      </c>
      <c r="F695" s="35">
        <v>47131825</v>
      </c>
      <c r="G695" s="33" t="s">
        <v>466</v>
      </c>
      <c r="H695" s="33">
        <v>2</v>
      </c>
      <c r="I695" s="33">
        <v>6</v>
      </c>
      <c r="J695" s="36">
        <v>10</v>
      </c>
      <c r="K695" s="37">
        <v>733765.89999999991</v>
      </c>
      <c r="L695" s="38" t="s">
        <v>15</v>
      </c>
      <c r="M695" s="38" t="s">
        <v>13</v>
      </c>
    </row>
    <row r="696" spans="1:13" s="39" customFormat="1" ht="12.75" x14ac:dyDescent="0.2">
      <c r="A696" s="33" t="s">
        <v>17</v>
      </c>
      <c r="B696" s="33" t="s">
        <v>581</v>
      </c>
      <c r="C696" s="34">
        <v>10</v>
      </c>
      <c r="D696" s="33" t="s">
        <v>90</v>
      </c>
      <c r="E696" s="33" t="s">
        <v>1247</v>
      </c>
      <c r="F696" s="35">
        <v>47131825</v>
      </c>
      <c r="G696" s="33" t="s">
        <v>466</v>
      </c>
      <c r="H696" s="33">
        <v>2</v>
      </c>
      <c r="I696" s="33">
        <v>6</v>
      </c>
      <c r="J696" s="36">
        <v>5</v>
      </c>
      <c r="K696" s="37">
        <v>93980.25</v>
      </c>
      <c r="L696" s="38" t="s">
        <v>15</v>
      </c>
      <c r="M696" s="38" t="s">
        <v>13</v>
      </c>
    </row>
    <row r="697" spans="1:13" s="39" customFormat="1" ht="12.75" x14ac:dyDescent="0.2">
      <c r="A697" s="33" t="s">
        <v>17</v>
      </c>
      <c r="B697" s="33" t="s">
        <v>581</v>
      </c>
      <c r="C697" s="34">
        <v>10</v>
      </c>
      <c r="D697" s="33" t="s">
        <v>90</v>
      </c>
      <c r="E697" s="33" t="s">
        <v>1248</v>
      </c>
      <c r="F697" s="35">
        <v>12163800</v>
      </c>
      <c r="G697" s="33" t="s">
        <v>466</v>
      </c>
      <c r="H697" s="33">
        <v>2</v>
      </c>
      <c r="I697" s="33">
        <v>6</v>
      </c>
      <c r="J697" s="36">
        <v>1</v>
      </c>
      <c r="K697" s="37">
        <v>816833.85</v>
      </c>
      <c r="L697" s="38" t="s">
        <v>15</v>
      </c>
      <c r="M697" s="38" t="s">
        <v>13</v>
      </c>
    </row>
    <row r="698" spans="1:13" s="39" customFormat="1" ht="12.75" x14ac:dyDescent="0.2">
      <c r="A698" s="33" t="s">
        <v>17</v>
      </c>
      <c r="B698" s="33" t="s">
        <v>581</v>
      </c>
      <c r="C698" s="34">
        <v>10</v>
      </c>
      <c r="D698" s="33" t="s">
        <v>90</v>
      </c>
      <c r="E698" s="33" t="s">
        <v>1249</v>
      </c>
      <c r="F698" s="35">
        <v>51102710</v>
      </c>
      <c r="G698" s="33" t="s">
        <v>466</v>
      </c>
      <c r="H698" s="33">
        <v>2</v>
      </c>
      <c r="I698" s="33">
        <v>6</v>
      </c>
      <c r="J698" s="36">
        <v>5</v>
      </c>
      <c r="K698" s="37">
        <v>357113.05</v>
      </c>
      <c r="L698" s="38" t="s">
        <v>15</v>
      </c>
      <c r="M698" s="38" t="s">
        <v>13</v>
      </c>
    </row>
    <row r="699" spans="1:13" s="39" customFormat="1" ht="12.75" x14ac:dyDescent="0.2">
      <c r="A699" s="33" t="s">
        <v>17</v>
      </c>
      <c r="B699" s="33" t="s">
        <v>581</v>
      </c>
      <c r="C699" s="34">
        <v>10</v>
      </c>
      <c r="D699" s="33" t="s">
        <v>90</v>
      </c>
      <c r="E699" s="33" t="s">
        <v>1250</v>
      </c>
      <c r="F699" s="35">
        <v>12163800</v>
      </c>
      <c r="G699" s="33" t="s">
        <v>466</v>
      </c>
      <c r="H699" s="33">
        <v>2</v>
      </c>
      <c r="I699" s="33">
        <v>6</v>
      </c>
      <c r="J699" s="36">
        <v>5</v>
      </c>
      <c r="K699" s="37">
        <v>285659.5</v>
      </c>
      <c r="L699" s="38" t="s">
        <v>15</v>
      </c>
      <c r="M699" s="38" t="s">
        <v>13</v>
      </c>
    </row>
    <row r="700" spans="1:13" s="39" customFormat="1" ht="12.75" x14ac:dyDescent="0.2">
      <c r="A700" s="33" t="s">
        <v>17</v>
      </c>
      <c r="B700" s="33" t="s">
        <v>581</v>
      </c>
      <c r="C700" s="34">
        <v>10</v>
      </c>
      <c r="D700" s="33" t="s">
        <v>90</v>
      </c>
      <c r="E700" s="33" t="s">
        <v>1251</v>
      </c>
      <c r="F700" s="35">
        <v>12163800</v>
      </c>
      <c r="G700" s="33" t="s">
        <v>466</v>
      </c>
      <c r="H700" s="33">
        <v>2</v>
      </c>
      <c r="I700" s="33">
        <v>6</v>
      </c>
      <c r="J700" s="36">
        <v>5</v>
      </c>
      <c r="K700" s="37">
        <v>629563.55000000005</v>
      </c>
      <c r="L700" s="38" t="s">
        <v>15</v>
      </c>
      <c r="M700" s="38" t="s">
        <v>13</v>
      </c>
    </row>
    <row r="701" spans="1:13" s="39" customFormat="1" ht="12.75" x14ac:dyDescent="0.2">
      <c r="A701" s="33" t="s">
        <v>17</v>
      </c>
      <c r="B701" s="33" t="s">
        <v>581</v>
      </c>
      <c r="C701" s="34">
        <v>10</v>
      </c>
      <c r="D701" s="33" t="s">
        <v>90</v>
      </c>
      <c r="E701" s="33" t="s">
        <v>1252</v>
      </c>
      <c r="F701" s="35">
        <v>53131627</v>
      </c>
      <c r="G701" s="33" t="s">
        <v>466</v>
      </c>
      <c r="H701" s="33">
        <v>2</v>
      </c>
      <c r="I701" s="33">
        <v>6</v>
      </c>
      <c r="J701" s="36">
        <v>5</v>
      </c>
      <c r="K701" s="37">
        <v>162440.94999999998</v>
      </c>
      <c r="L701" s="38" t="s">
        <v>15</v>
      </c>
      <c r="M701" s="38" t="s">
        <v>13</v>
      </c>
    </row>
    <row r="702" spans="1:13" s="39" customFormat="1" ht="12.75" x14ac:dyDescent="0.2">
      <c r="A702" s="33" t="s">
        <v>17</v>
      </c>
      <c r="B702" s="33" t="s">
        <v>581</v>
      </c>
      <c r="C702" s="34">
        <v>10</v>
      </c>
      <c r="D702" s="33" t="s">
        <v>90</v>
      </c>
      <c r="E702" s="33" t="s">
        <v>1253</v>
      </c>
      <c r="F702" s="35">
        <v>12163800</v>
      </c>
      <c r="G702" s="33" t="s">
        <v>466</v>
      </c>
      <c r="H702" s="33">
        <v>2</v>
      </c>
      <c r="I702" s="33">
        <v>6</v>
      </c>
      <c r="J702" s="36">
        <v>10</v>
      </c>
      <c r="K702" s="37">
        <v>642790.40000000002</v>
      </c>
      <c r="L702" s="38" t="s">
        <v>15</v>
      </c>
      <c r="M702" s="38" t="s">
        <v>13</v>
      </c>
    </row>
    <row r="703" spans="1:13" s="39" customFormat="1" ht="12.75" x14ac:dyDescent="0.2">
      <c r="A703" s="33" t="s">
        <v>17</v>
      </c>
      <c r="B703" s="33" t="s">
        <v>581</v>
      </c>
      <c r="C703" s="34">
        <v>10</v>
      </c>
      <c r="D703" s="33" t="s">
        <v>90</v>
      </c>
      <c r="E703" s="33" t="s">
        <v>1254</v>
      </c>
      <c r="F703" s="35">
        <v>12163800</v>
      </c>
      <c r="G703" s="33" t="s">
        <v>466</v>
      </c>
      <c r="H703" s="33">
        <v>2</v>
      </c>
      <c r="I703" s="33">
        <v>6</v>
      </c>
      <c r="J703" s="36">
        <v>5</v>
      </c>
      <c r="K703" s="37">
        <v>1403938.2000000002</v>
      </c>
      <c r="L703" s="38" t="s">
        <v>15</v>
      </c>
      <c r="M703" s="38" t="s">
        <v>13</v>
      </c>
    </row>
    <row r="704" spans="1:13" s="39" customFormat="1" ht="12.75" x14ac:dyDescent="0.2">
      <c r="A704" s="33" t="s">
        <v>17</v>
      </c>
      <c r="B704" s="33" t="s">
        <v>581</v>
      </c>
      <c r="C704" s="34">
        <v>10</v>
      </c>
      <c r="D704" s="33" t="s">
        <v>90</v>
      </c>
      <c r="E704" s="33" t="s">
        <v>1255</v>
      </c>
      <c r="F704" s="35">
        <v>15121500</v>
      </c>
      <c r="G704" s="33" t="s">
        <v>466</v>
      </c>
      <c r="H704" s="33">
        <v>2</v>
      </c>
      <c r="I704" s="33">
        <v>6</v>
      </c>
      <c r="J704" s="36">
        <v>5</v>
      </c>
      <c r="K704" s="37">
        <v>1571246.25</v>
      </c>
      <c r="L704" s="38" t="s">
        <v>15</v>
      </c>
      <c r="M704" s="38" t="s">
        <v>13</v>
      </c>
    </row>
    <row r="705" spans="1:13" s="39" customFormat="1" ht="12.75" x14ac:dyDescent="0.2">
      <c r="A705" s="33" t="s">
        <v>17</v>
      </c>
      <c r="B705" s="33" t="s">
        <v>581</v>
      </c>
      <c r="C705" s="34">
        <v>10</v>
      </c>
      <c r="D705" s="33" t="s">
        <v>90</v>
      </c>
      <c r="E705" s="33" t="s">
        <v>1256</v>
      </c>
      <c r="F705" s="35">
        <v>47131825</v>
      </c>
      <c r="G705" s="33" t="s">
        <v>466</v>
      </c>
      <c r="H705" s="33">
        <v>2</v>
      </c>
      <c r="I705" s="33">
        <v>6</v>
      </c>
      <c r="J705" s="36">
        <v>5</v>
      </c>
      <c r="K705" s="37">
        <v>544169.15</v>
      </c>
      <c r="L705" s="38" t="s">
        <v>15</v>
      </c>
      <c r="M705" s="38" t="s">
        <v>13</v>
      </c>
    </row>
    <row r="706" spans="1:13" s="39" customFormat="1" ht="12.75" x14ac:dyDescent="0.2">
      <c r="A706" s="33" t="s">
        <v>17</v>
      </c>
      <c r="B706" s="33" t="s">
        <v>581</v>
      </c>
      <c r="C706" s="34">
        <v>10</v>
      </c>
      <c r="D706" s="33" t="s">
        <v>90</v>
      </c>
      <c r="E706" s="33" t="s">
        <v>1257</v>
      </c>
      <c r="F706" s="35">
        <v>12163800</v>
      </c>
      <c r="G706" s="33" t="s">
        <v>466</v>
      </c>
      <c r="H706" s="33">
        <v>4</v>
      </c>
      <c r="I706" s="33">
        <v>6</v>
      </c>
      <c r="J706" s="36">
        <v>15</v>
      </c>
      <c r="K706" s="37">
        <v>591049.19999999995</v>
      </c>
      <c r="L706" s="38" t="s">
        <v>15</v>
      </c>
      <c r="M706" s="38" t="s">
        <v>13</v>
      </c>
    </row>
    <row r="707" spans="1:13" s="39" customFormat="1" ht="12.75" x14ac:dyDescent="0.2">
      <c r="A707" s="33" t="s">
        <v>17</v>
      </c>
      <c r="B707" s="33" t="s">
        <v>581</v>
      </c>
      <c r="C707" s="34">
        <v>10</v>
      </c>
      <c r="D707" s="33" t="s">
        <v>90</v>
      </c>
      <c r="E707" s="33" t="s">
        <v>1258</v>
      </c>
      <c r="F707" s="35">
        <v>12191500</v>
      </c>
      <c r="G707" s="33" t="s">
        <v>466</v>
      </c>
      <c r="H707" s="33">
        <v>4</v>
      </c>
      <c r="I707" s="33">
        <v>6</v>
      </c>
      <c r="J707" s="36">
        <v>10</v>
      </c>
      <c r="K707" s="37">
        <v>163839.20000000001</v>
      </c>
      <c r="L707" s="38" t="s">
        <v>15</v>
      </c>
      <c r="M707" s="38" t="s">
        <v>13</v>
      </c>
    </row>
    <row r="708" spans="1:13" s="39" customFormat="1" ht="12.75" x14ac:dyDescent="0.2">
      <c r="A708" s="33" t="s">
        <v>17</v>
      </c>
      <c r="B708" s="33" t="s">
        <v>581</v>
      </c>
      <c r="C708" s="34">
        <v>10</v>
      </c>
      <c r="D708" s="33" t="s">
        <v>90</v>
      </c>
      <c r="E708" s="33" t="s">
        <v>1259</v>
      </c>
      <c r="F708" s="35">
        <v>47131821</v>
      </c>
      <c r="G708" s="33" t="s">
        <v>466</v>
      </c>
      <c r="H708" s="33">
        <v>4</v>
      </c>
      <c r="I708" s="33">
        <v>6</v>
      </c>
      <c r="J708" s="36">
        <v>5</v>
      </c>
      <c r="K708" s="37">
        <v>5184116</v>
      </c>
      <c r="L708" s="38" t="s">
        <v>15</v>
      </c>
      <c r="M708" s="38" t="s">
        <v>13</v>
      </c>
    </row>
    <row r="709" spans="1:13" s="39" customFormat="1" ht="12.75" x14ac:dyDescent="0.2">
      <c r="A709" s="33" t="s">
        <v>17</v>
      </c>
      <c r="B709" s="33" t="s">
        <v>581</v>
      </c>
      <c r="C709" s="34">
        <v>10</v>
      </c>
      <c r="D709" s="33" t="s">
        <v>90</v>
      </c>
      <c r="E709" s="33" t="s">
        <v>1260</v>
      </c>
      <c r="F709" s="35">
        <v>47131821</v>
      </c>
      <c r="G709" s="33" t="s">
        <v>466</v>
      </c>
      <c r="H709" s="33">
        <v>4</v>
      </c>
      <c r="I709" s="33">
        <v>6</v>
      </c>
      <c r="J709" s="36">
        <v>1</v>
      </c>
      <c r="K709" s="37">
        <v>1746908.1</v>
      </c>
      <c r="L709" s="38" t="s">
        <v>15</v>
      </c>
      <c r="M709" s="38" t="s">
        <v>13</v>
      </c>
    </row>
    <row r="710" spans="1:13" s="39" customFormat="1" ht="12.75" x14ac:dyDescent="0.2">
      <c r="A710" s="33" t="s">
        <v>17</v>
      </c>
      <c r="B710" s="33" t="s">
        <v>581</v>
      </c>
      <c r="C710" s="34">
        <v>10</v>
      </c>
      <c r="D710" s="33" t="s">
        <v>90</v>
      </c>
      <c r="E710" s="33" t="s">
        <v>1261</v>
      </c>
      <c r="F710" s="35">
        <v>12163800</v>
      </c>
      <c r="G710" s="33" t="s">
        <v>466</v>
      </c>
      <c r="H710" s="33">
        <v>1</v>
      </c>
      <c r="I710" s="33">
        <v>6</v>
      </c>
      <c r="J710" s="36">
        <v>10</v>
      </c>
      <c r="K710" s="37">
        <v>1231293</v>
      </c>
      <c r="L710" s="38" t="s">
        <v>15</v>
      </c>
      <c r="M710" s="38" t="s">
        <v>13</v>
      </c>
    </row>
    <row r="711" spans="1:13" s="39" customFormat="1" ht="12.75" x14ac:dyDescent="0.2">
      <c r="A711" s="33" t="s">
        <v>17</v>
      </c>
      <c r="B711" s="33" t="s">
        <v>581</v>
      </c>
      <c r="C711" s="34">
        <v>10</v>
      </c>
      <c r="D711" s="33" t="s">
        <v>90</v>
      </c>
      <c r="E711" s="33" t="s">
        <v>1262</v>
      </c>
      <c r="F711" s="35">
        <v>47121804</v>
      </c>
      <c r="G711" s="33" t="s">
        <v>466</v>
      </c>
      <c r="H711" s="33">
        <v>4</v>
      </c>
      <c r="I711" s="33">
        <v>7</v>
      </c>
      <c r="J711" s="36">
        <v>4</v>
      </c>
      <c r="K711" s="37">
        <v>18800</v>
      </c>
      <c r="L711" s="38" t="s">
        <v>15</v>
      </c>
      <c r="M711" s="38" t="s">
        <v>13</v>
      </c>
    </row>
    <row r="712" spans="1:13" s="39" customFormat="1" ht="12.75" x14ac:dyDescent="0.2">
      <c r="A712" s="33" t="s">
        <v>17</v>
      </c>
      <c r="B712" s="33" t="s">
        <v>581</v>
      </c>
      <c r="C712" s="34">
        <v>16</v>
      </c>
      <c r="D712" s="33" t="s">
        <v>90</v>
      </c>
      <c r="E712" s="33" t="s">
        <v>1263</v>
      </c>
      <c r="F712" s="35">
        <v>49241700</v>
      </c>
      <c r="G712" s="33" t="s">
        <v>15071</v>
      </c>
      <c r="H712" s="33">
        <v>3</v>
      </c>
      <c r="I712" s="33">
        <v>4</v>
      </c>
      <c r="J712" s="36">
        <v>2</v>
      </c>
      <c r="K712" s="37">
        <v>202300</v>
      </c>
      <c r="L712" s="38" t="s">
        <v>15</v>
      </c>
      <c r="M712" s="38" t="s">
        <v>13</v>
      </c>
    </row>
    <row r="713" spans="1:13" s="39" customFormat="1" ht="12.75" x14ac:dyDescent="0.2">
      <c r="A713" s="33" t="s">
        <v>17</v>
      </c>
      <c r="B713" s="33" t="s">
        <v>581</v>
      </c>
      <c r="C713" s="34">
        <v>10</v>
      </c>
      <c r="D713" s="33" t="s">
        <v>90</v>
      </c>
      <c r="E713" s="33" t="s">
        <v>1264</v>
      </c>
      <c r="F713" s="35">
        <v>76121600</v>
      </c>
      <c r="G713" s="33" t="s">
        <v>15072</v>
      </c>
      <c r="H713" s="33">
        <v>2</v>
      </c>
      <c r="I713" s="33">
        <v>4</v>
      </c>
      <c r="J713" s="36">
        <v>20</v>
      </c>
      <c r="K713" s="37">
        <v>587600</v>
      </c>
      <c r="L713" s="38" t="s">
        <v>15</v>
      </c>
      <c r="M713" s="38" t="s">
        <v>13</v>
      </c>
    </row>
    <row r="714" spans="1:13" s="39" customFormat="1" ht="12.75" x14ac:dyDescent="0.2">
      <c r="A714" s="33" t="s">
        <v>17</v>
      </c>
      <c r="B714" s="33" t="s">
        <v>581</v>
      </c>
      <c r="C714" s="34">
        <v>10</v>
      </c>
      <c r="D714" s="33" t="s">
        <v>90</v>
      </c>
      <c r="E714" s="33" t="s">
        <v>1265</v>
      </c>
      <c r="F714" s="35">
        <v>47121500</v>
      </c>
      <c r="G714" s="33" t="s">
        <v>15072</v>
      </c>
      <c r="H714" s="33">
        <v>1</v>
      </c>
      <c r="I714" s="33">
        <v>10</v>
      </c>
      <c r="J714" s="36">
        <v>11</v>
      </c>
      <c r="K714" s="37">
        <v>950664</v>
      </c>
      <c r="L714" s="38" t="s">
        <v>15</v>
      </c>
      <c r="M714" s="38" t="s">
        <v>13</v>
      </c>
    </row>
    <row r="715" spans="1:13" s="39" customFormat="1" ht="12.75" x14ac:dyDescent="0.2">
      <c r="A715" s="33" t="s">
        <v>17</v>
      </c>
      <c r="B715" s="33" t="s">
        <v>581</v>
      </c>
      <c r="C715" s="34">
        <v>10</v>
      </c>
      <c r="D715" s="33" t="s">
        <v>90</v>
      </c>
      <c r="E715" s="33" t="s">
        <v>1266</v>
      </c>
      <c r="F715" s="35">
        <v>47131800</v>
      </c>
      <c r="G715" s="33" t="s">
        <v>15072</v>
      </c>
      <c r="H715" s="33">
        <v>2</v>
      </c>
      <c r="I715" s="33">
        <v>4</v>
      </c>
      <c r="J715" s="36">
        <v>12</v>
      </c>
      <c r="K715" s="37">
        <v>184296</v>
      </c>
      <c r="L715" s="38" t="s">
        <v>15</v>
      </c>
      <c r="M715" s="38" t="s">
        <v>13</v>
      </c>
    </row>
    <row r="716" spans="1:13" s="39" customFormat="1" ht="12.75" x14ac:dyDescent="0.2">
      <c r="A716" s="33" t="s">
        <v>17</v>
      </c>
      <c r="B716" s="33" t="s">
        <v>581</v>
      </c>
      <c r="C716" s="34">
        <v>10</v>
      </c>
      <c r="D716" s="33" t="s">
        <v>90</v>
      </c>
      <c r="E716" s="33" t="s">
        <v>1267</v>
      </c>
      <c r="F716" s="35">
        <v>23281901</v>
      </c>
      <c r="G716" s="33" t="s">
        <v>15072</v>
      </c>
      <c r="H716" s="33">
        <v>2</v>
      </c>
      <c r="I716" s="33">
        <v>4</v>
      </c>
      <c r="J716" s="36">
        <v>5</v>
      </c>
      <c r="K716" s="37">
        <v>87730</v>
      </c>
      <c r="L716" s="38" t="s">
        <v>15</v>
      </c>
      <c r="M716" s="38" t="s">
        <v>13</v>
      </c>
    </row>
    <row r="717" spans="1:13" s="39" customFormat="1" ht="12.75" x14ac:dyDescent="0.2">
      <c r="A717" s="33" t="s">
        <v>17</v>
      </c>
      <c r="B717" s="33" t="s">
        <v>581</v>
      </c>
      <c r="C717" s="34">
        <v>10</v>
      </c>
      <c r="D717" s="33" t="s">
        <v>90</v>
      </c>
      <c r="E717" s="33" t="s">
        <v>1268</v>
      </c>
      <c r="F717" s="35">
        <v>23281901</v>
      </c>
      <c r="G717" s="33" t="s">
        <v>15072</v>
      </c>
      <c r="H717" s="33">
        <v>2</v>
      </c>
      <c r="I717" s="33">
        <v>4</v>
      </c>
      <c r="J717" s="36">
        <v>20</v>
      </c>
      <c r="K717" s="37">
        <v>379480</v>
      </c>
      <c r="L717" s="38" t="s">
        <v>15</v>
      </c>
      <c r="M717" s="38" t="s">
        <v>13</v>
      </c>
    </row>
    <row r="718" spans="1:13" s="39" customFormat="1" ht="12.75" x14ac:dyDescent="0.2">
      <c r="A718" s="33" t="s">
        <v>17</v>
      </c>
      <c r="B718" s="33" t="s">
        <v>581</v>
      </c>
      <c r="C718" s="34">
        <v>16</v>
      </c>
      <c r="D718" s="33" t="s">
        <v>90</v>
      </c>
      <c r="E718" s="33" t="s">
        <v>1269</v>
      </c>
      <c r="F718" s="35">
        <v>91101601</v>
      </c>
      <c r="G718" s="33" t="s">
        <v>15071</v>
      </c>
      <c r="H718" s="33">
        <v>2</v>
      </c>
      <c r="I718" s="33">
        <v>4</v>
      </c>
      <c r="J718" s="36">
        <v>10</v>
      </c>
      <c r="K718" s="37">
        <v>452200</v>
      </c>
      <c r="L718" s="38" t="s">
        <v>15</v>
      </c>
      <c r="M718" s="38" t="s">
        <v>13</v>
      </c>
    </row>
    <row r="719" spans="1:13" s="39" customFormat="1" ht="12.75" x14ac:dyDescent="0.2">
      <c r="A719" s="33" t="s">
        <v>17</v>
      </c>
      <c r="B719" s="33" t="s">
        <v>581</v>
      </c>
      <c r="C719" s="34">
        <v>16</v>
      </c>
      <c r="D719" s="33" t="s">
        <v>90</v>
      </c>
      <c r="E719" s="33" t="s">
        <v>1270</v>
      </c>
      <c r="F719" s="35">
        <v>53131602</v>
      </c>
      <c r="G719" s="33" t="s">
        <v>15071</v>
      </c>
      <c r="H719" s="33">
        <v>2</v>
      </c>
      <c r="I719" s="33">
        <v>4</v>
      </c>
      <c r="J719" s="36">
        <v>20</v>
      </c>
      <c r="K719" s="37">
        <v>428400</v>
      </c>
      <c r="L719" s="38" t="s">
        <v>15</v>
      </c>
      <c r="M719" s="38" t="s">
        <v>13</v>
      </c>
    </row>
    <row r="720" spans="1:13" s="39" customFormat="1" ht="12.75" x14ac:dyDescent="0.2">
      <c r="A720" s="33" t="s">
        <v>17</v>
      </c>
      <c r="B720" s="33" t="s">
        <v>581</v>
      </c>
      <c r="C720" s="34">
        <v>10</v>
      </c>
      <c r="D720" s="33" t="s">
        <v>90</v>
      </c>
      <c r="E720" s="33" t="s">
        <v>1271</v>
      </c>
      <c r="F720" s="35">
        <v>47131604</v>
      </c>
      <c r="G720" s="33" t="s">
        <v>466</v>
      </c>
      <c r="H720" s="33">
        <v>7</v>
      </c>
      <c r="I720" s="33">
        <v>5</v>
      </c>
      <c r="J720" s="36">
        <v>150</v>
      </c>
      <c r="K720" s="37">
        <v>2286000</v>
      </c>
      <c r="L720" s="38" t="s">
        <v>15</v>
      </c>
      <c r="M720" s="38" t="s">
        <v>13</v>
      </c>
    </row>
    <row r="721" spans="1:13" s="39" customFormat="1" ht="12.75" x14ac:dyDescent="0.2">
      <c r="A721" s="33" t="s">
        <v>17</v>
      </c>
      <c r="B721" s="33" t="s">
        <v>581</v>
      </c>
      <c r="C721" s="34">
        <v>10</v>
      </c>
      <c r="D721" s="33" t="s">
        <v>90</v>
      </c>
      <c r="E721" s="33" t="s">
        <v>1272</v>
      </c>
      <c r="F721" s="35">
        <v>27112003</v>
      </c>
      <c r="G721" s="33" t="s">
        <v>466</v>
      </c>
      <c r="H721" s="33">
        <v>7</v>
      </c>
      <c r="I721" s="33">
        <v>5</v>
      </c>
      <c r="J721" s="36">
        <v>150</v>
      </c>
      <c r="K721" s="37">
        <v>2151750</v>
      </c>
      <c r="L721" s="38" t="s">
        <v>15</v>
      </c>
      <c r="M721" s="38" t="s">
        <v>13</v>
      </c>
    </row>
    <row r="722" spans="1:13" s="39" customFormat="1" ht="12.75" x14ac:dyDescent="0.2">
      <c r="A722" s="33" t="s">
        <v>17</v>
      </c>
      <c r="B722" s="33" t="s">
        <v>581</v>
      </c>
      <c r="C722" s="34">
        <v>10</v>
      </c>
      <c r="D722" s="33" t="s">
        <v>90</v>
      </c>
      <c r="E722" s="33" t="s">
        <v>1273</v>
      </c>
      <c r="F722" s="35">
        <v>47131800</v>
      </c>
      <c r="G722" s="33" t="s">
        <v>15072</v>
      </c>
      <c r="H722" s="33">
        <v>8</v>
      </c>
      <c r="I722" s="33">
        <v>8</v>
      </c>
      <c r="J722" s="36">
        <v>150</v>
      </c>
      <c r="K722" s="37">
        <v>4200000</v>
      </c>
      <c r="L722" s="38" t="s">
        <v>15</v>
      </c>
      <c r="M722" s="38" t="s">
        <v>13</v>
      </c>
    </row>
    <row r="723" spans="1:13" s="39" customFormat="1" ht="12.75" x14ac:dyDescent="0.2">
      <c r="A723" s="33" t="s">
        <v>17</v>
      </c>
      <c r="B723" s="33" t="s">
        <v>581</v>
      </c>
      <c r="C723" s="34">
        <v>10</v>
      </c>
      <c r="D723" s="33" t="s">
        <v>90</v>
      </c>
      <c r="E723" s="33" t="s">
        <v>1274</v>
      </c>
      <c r="F723" s="35">
        <v>47131800</v>
      </c>
      <c r="G723" s="33" t="s">
        <v>15072</v>
      </c>
      <c r="H723" s="33">
        <v>8</v>
      </c>
      <c r="I723" s="33">
        <v>8</v>
      </c>
      <c r="J723" s="36">
        <v>150</v>
      </c>
      <c r="K723" s="37">
        <v>2700000</v>
      </c>
      <c r="L723" s="38" t="s">
        <v>15</v>
      </c>
      <c r="M723" s="38" t="s">
        <v>13</v>
      </c>
    </row>
    <row r="724" spans="1:13" s="39" customFormat="1" ht="12.75" x14ac:dyDescent="0.2">
      <c r="A724" s="33" t="s">
        <v>17</v>
      </c>
      <c r="B724" s="33" t="s">
        <v>581</v>
      </c>
      <c r="C724" s="34">
        <v>16</v>
      </c>
      <c r="D724" s="33" t="s">
        <v>90</v>
      </c>
      <c r="E724" s="33" t="s">
        <v>1275</v>
      </c>
      <c r="F724" s="35">
        <v>0</v>
      </c>
      <c r="G724" s="33" t="s">
        <v>15071</v>
      </c>
      <c r="H724" s="33">
        <v>1</v>
      </c>
      <c r="I724" s="33">
        <v>6</v>
      </c>
      <c r="J724" s="36">
        <v>1</v>
      </c>
      <c r="K724" s="37">
        <v>75080</v>
      </c>
      <c r="L724" s="38" t="s">
        <v>12</v>
      </c>
      <c r="M724" s="38" t="s">
        <v>13</v>
      </c>
    </row>
    <row r="725" spans="1:13" s="39" customFormat="1" ht="12.75" x14ac:dyDescent="0.2">
      <c r="A725" s="33" t="s">
        <v>17</v>
      </c>
      <c r="B725" s="33" t="s">
        <v>581</v>
      </c>
      <c r="C725" s="34">
        <v>16</v>
      </c>
      <c r="D725" s="33" t="s">
        <v>90</v>
      </c>
      <c r="E725" s="33" t="s">
        <v>954</v>
      </c>
      <c r="F725" s="35">
        <v>0</v>
      </c>
      <c r="G725" s="33" t="s">
        <v>15071</v>
      </c>
      <c r="H725" s="33">
        <v>1</v>
      </c>
      <c r="I725" s="33">
        <v>6</v>
      </c>
      <c r="J725" s="36">
        <v>1</v>
      </c>
      <c r="K725" s="37">
        <v>386992.13</v>
      </c>
      <c r="L725" s="38" t="s">
        <v>12</v>
      </c>
      <c r="M725" s="38" t="s">
        <v>13</v>
      </c>
    </row>
    <row r="726" spans="1:13" s="39" customFormat="1" ht="12.75" x14ac:dyDescent="0.2">
      <c r="A726" s="33" t="s">
        <v>17</v>
      </c>
      <c r="B726" s="33" t="s">
        <v>581</v>
      </c>
      <c r="C726" s="34">
        <v>16</v>
      </c>
      <c r="D726" s="33" t="s">
        <v>90</v>
      </c>
      <c r="E726" s="33" t="s">
        <v>1276</v>
      </c>
      <c r="F726" s="35">
        <v>0</v>
      </c>
      <c r="G726" s="33" t="s">
        <v>15071</v>
      </c>
      <c r="H726" s="33">
        <v>1</v>
      </c>
      <c r="I726" s="33">
        <v>6</v>
      </c>
      <c r="J726" s="36">
        <v>1</v>
      </c>
      <c r="K726" s="37">
        <v>23800</v>
      </c>
      <c r="L726" s="38" t="s">
        <v>12</v>
      </c>
      <c r="M726" s="38" t="s">
        <v>13</v>
      </c>
    </row>
    <row r="727" spans="1:13" s="39" customFormat="1" ht="12.75" x14ac:dyDescent="0.2">
      <c r="A727" s="33" t="s">
        <v>17</v>
      </c>
      <c r="B727" s="33" t="s">
        <v>581</v>
      </c>
      <c r="C727" s="34">
        <v>10</v>
      </c>
      <c r="D727" s="33" t="s">
        <v>90</v>
      </c>
      <c r="E727" s="33" t="s">
        <v>771</v>
      </c>
      <c r="F727" s="35">
        <v>0</v>
      </c>
      <c r="G727" s="33" t="s">
        <v>15071</v>
      </c>
      <c r="H727" s="33">
        <v>1</v>
      </c>
      <c r="I727" s="33">
        <v>6</v>
      </c>
      <c r="J727" s="36">
        <v>1</v>
      </c>
      <c r="K727" s="37">
        <v>1037250.64</v>
      </c>
      <c r="L727" s="38" t="s">
        <v>12</v>
      </c>
      <c r="M727" s="38" t="s">
        <v>13</v>
      </c>
    </row>
    <row r="728" spans="1:13" s="39" customFormat="1" ht="12.75" x14ac:dyDescent="0.2">
      <c r="A728" s="33" t="s">
        <v>17</v>
      </c>
      <c r="B728" s="33" t="s">
        <v>582</v>
      </c>
      <c r="C728" s="34">
        <v>10</v>
      </c>
      <c r="D728" s="33" t="s">
        <v>34</v>
      </c>
      <c r="E728" s="33" t="s">
        <v>1277</v>
      </c>
      <c r="F728" s="35">
        <v>31162800</v>
      </c>
      <c r="G728" s="33" t="s">
        <v>15071</v>
      </c>
      <c r="H728" s="33">
        <v>3</v>
      </c>
      <c r="I728" s="33">
        <v>6</v>
      </c>
      <c r="J728" s="36">
        <v>1</v>
      </c>
      <c r="K728" s="37">
        <v>7902000</v>
      </c>
      <c r="L728" s="38" t="s">
        <v>15</v>
      </c>
      <c r="M728" s="38" t="s">
        <v>13</v>
      </c>
    </row>
    <row r="729" spans="1:13" s="39" customFormat="1" ht="12.75" x14ac:dyDescent="0.2">
      <c r="A729" s="33" t="s">
        <v>17</v>
      </c>
      <c r="B729" s="33" t="s">
        <v>582</v>
      </c>
      <c r="C729" s="34">
        <v>10</v>
      </c>
      <c r="D729" s="33" t="s">
        <v>34</v>
      </c>
      <c r="E729" s="33" t="s">
        <v>1278</v>
      </c>
      <c r="F729" s="35">
        <v>25171700</v>
      </c>
      <c r="G729" s="33" t="s">
        <v>466</v>
      </c>
      <c r="H729" s="33">
        <v>3</v>
      </c>
      <c r="I729" s="33">
        <v>6</v>
      </c>
      <c r="J729" s="36">
        <v>1</v>
      </c>
      <c r="K729" s="37">
        <v>60000000</v>
      </c>
      <c r="L729" s="38" t="s">
        <v>15</v>
      </c>
      <c r="M729" s="38" t="s">
        <v>13</v>
      </c>
    </row>
    <row r="730" spans="1:13" s="39" customFormat="1" ht="12.75" x14ac:dyDescent="0.2">
      <c r="A730" s="33" t="s">
        <v>17</v>
      </c>
      <c r="B730" s="33" t="s">
        <v>582</v>
      </c>
      <c r="C730" s="34">
        <v>10</v>
      </c>
      <c r="D730" s="33" t="s">
        <v>34</v>
      </c>
      <c r="E730" s="33" t="s">
        <v>1279</v>
      </c>
      <c r="F730" s="35">
        <v>26101302</v>
      </c>
      <c r="G730" s="33" t="s">
        <v>466</v>
      </c>
      <c r="H730" s="33">
        <v>4</v>
      </c>
      <c r="I730" s="33">
        <v>6</v>
      </c>
      <c r="J730" s="36">
        <v>2</v>
      </c>
      <c r="K730" s="37">
        <v>1428000</v>
      </c>
      <c r="L730" s="38" t="s">
        <v>15</v>
      </c>
      <c r="M730" s="38" t="s">
        <v>13</v>
      </c>
    </row>
    <row r="731" spans="1:13" s="39" customFormat="1" ht="12.75" x14ac:dyDescent="0.2">
      <c r="A731" s="33" t="s">
        <v>17</v>
      </c>
      <c r="B731" s="33" t="s">
        <v>582</v>
      </c>
      <c r="C731" s="34">
        <v>10</v>
      </c>
      <c r="D731" s="33" t="s">
        <v>34</v>
      </c>
      <c r="E731" s="33" t="s">
        <v>1280</v>
      </c>
      <c r="F731" s="35">
        <v>25173900</v>
      </c>
      <c r="G731" s="33" t="s">
        <v>466</v>
      </c>
      <c r="H731" s="33">
        <v>4</v>
      </c>
      <c r="I731" s="33">
        <v>6</v>
      </c>
      <c r="J731" s="36">
        <v>1</v>
      </c>
      <c r="K731" s="37">
        <v>714000</v>
      </c>
      <c r="L731" s="38" t="s">
        <v>15</v>
      </c>
      <c r="M731" s="38" t="s">
        <v>13</v>
      </c>
    </row>
    <row r="732" spans="1:13" s="39" customFormat="1" ht="12.75" x14ac:dyDescent="0.2">
      <c r="A732" s="33" t="s">
        <v>17</v>
      </c>
      <c r="B732" s="33" t="s">
        <v>582</v>
      </c>
      <c r="C732" s="34">
        <v>10</v>
      </c>
      <c r="D732" s="33" t="s">
        <v>34</v>
      </c>
      <c r="E732" s="33" t="s">
        <v>1281</v>
      </c>
      <c r="F732" s="35">
        <v>25173900</v>
      </c>
      <c r="G732" s="33" t="s">
        <v>466</v>
      </c>
      <c r="H732" s="33">
        <v>4</v>
      </c>
      <c r="I732" s="33">
        <v>6</v>
      </c>
      <c r="J732" s="36">
        <v>1</v>
      </c>
      <c r="K732" s="37">
        <v>714000</v>
      </c>
      <c r="L732" s="38" t="s">
        <v>15</v>
      </c>
      <c r="M732" s="38" t="s">
        <v>13</v>
      </c>
    </row>
    <row r="733" spans="1:13" s="39" customFormat="1" ht="12.75" x14ac:dyDescent="0.2">
      <c r="A733" s="33" t="s">
        <v>17</v>
      </c>
      <c r="B733" s="33" t="s">
        <v>582</v>
      </c>
      <c r="C733" s="34">
        <v>10</v>
      </c>
      <c r="D733" s="33" t="s">
        <v>34</v>
      </c>
      <c r="E733" s="33" t="s">
        <v>1282</v>
      </c>
      <c r="F733" s="35">
        <v>40151510</v>
      </c>
      <c r="G733" s="33" t="s">
        <v>466</v>
      </c>
      <c r="H733" s="33">
        <v>4</v>
      </c>
      <c r="I733" s="33">
        <v>6</v>
      </c>
      <c r="J733" s="36">
        <v>1</v>
      </c>
      <c r="K733" s="37">
        <v>952000</v>
      </c>
      <c r="L733" s="38" t="s">
        <v>15</v>
      </c>
      <c r="M733" s="38" t="s">
        <v>13</v>
      </c>
    </row>
    <row r="734" spans="1:13" s="39" customFormat="1" ht="12.75" x14ac:dyDescent="0.2">
      <c r="A734" s="33" t="s">
        <v>17</v>
      </c>
      <c r="B734" s="33" t="s">
        <v>582</v>
      </c>
      <c r="C734" s="34">
        <v>10</v>
      </c>
      <c r="D734" s="33" t="s">
        <v>34</v>
      </c>
      <c r="E734" s="33" t="s">
        <v>1283</v>
      </c>
      <c r="F734" s="35">
        <v>40151510</v>
      </c>
      <c r="G734" s="33" t="s">
        <v>466</v>
      </c>
      <c r="H734" s="33">
        <v>4</v>
      </c>
      <c r="I734" s="33">
        <v>6</v>
      </c>
      <c r="J734" s="36">
        <v>1</v>
      </c>
      <c r="K734" s="37">
        <v>952000</v>
      </c>
      <c r="L734" s="38" t="s">
        <v>15</v>
      </c>
      <c r="M734" s="38" t="s">
        <v>13</v>
      </c>
    </row>
    <row r="735" spans="1:13" s="39" customFormat="1" ht="12.75" x14ac:dyDescent="0.2">
      <c r="A735" s="33" t="s">
        <v>17</v>
      </c>
      <c r="B735" s="33" t="s">
        <v>582</v>
      </c>
      <c r="C735" s="34">
        <v>10</v>
      </c>
      <c r="D735" s="33" t="s">
        <v>34</v>
      </c>
      <c r="E735" s="33" t="s">
        <v>1284</v>
      </c>
      <c r="F735" s="35">
        <v>40151510</v>
      </c>
      <c r="G735" s="33" t="s">
        <v>466</v>
      </c>
      <c r="H735" s="33">
        <v>4</v>
      </c>
      <c r="I735" s="33">
        <v>6</v>
      </c>
      <c r="J735" s="36">
        <v>1</v>
      </c>
      <c r="K735" s="37">
        <v>1071000</v>
      </c>
      <c r="L735" s="38" t="s">
        <v>15</v>
      </c>
      <c r="M735" s="38" t="s">
        <v>13</v>
      </c>
    </row>
    <row r="736" spans="1:13" s="39" customFormat="1" ht="12.75" x14ac:dyDescent="0.2">
      <c r="A736" s="33" t="s">
        <v>17</v>
      </c>
      <c r="B736" s="33" t="s">
        <v>582</v>
      </c>
      <c r="C736" s="34">
        <v>10</v>
      </c>
      <c r="D736" s="33" t="s">
        <v>34</v>
      </c>
      <c r="E736" s="33" t="s">
        <v>1285</v>
      </c>
      <c r="F736" s="35">
        <v>40151500</v>
      </c>
      <c r="G736" s="33" t="s">
        <v>466</v>
      </c>
      <c r="H736" s="33">
        <v>4</v>
      </c>
      <c r="I736" s="33">
        <v>6</v>
      </c>
      <c r="J736" s="36">
        <v>1</v>
      </c>
      <c r="K736" s="37">
        <v>476000</v>
      </c>
      <c r="L736" s="38" t="s">
        <v>15</v>
      </c>
      <c r="M736" s="38" t="s">
        <v>13</v>
      </c>
    </row>
    <row r="737" spans="1:13" s="39" customFormat="1" ht="12.75" x14ac:dyDescent="0.2">
      <c r="A737" s="33" t="s">
        <v>17</v>
      </c>
      <c r="B737" s="33" t="s">
        <v>582</v>
      </c>
      <c r="C737" s="34">
        <v>10</v>
      </c>
      <c r="D737" s="33" t="s">
        <v>34</v>
      </c>
      <c r="E737" s="33" t="s">
        <v>1286</v>
      </c>
      <c r="F737" s="35">
        <v>46131600</v>
      </c>
      <c r="G737" s="33" t="s">
        <v>466</v>
      </c>
      <c r="H737" s="33">
        <v>4</v>
      </c>
      <c r="I737" s="33">
        <v>6</v>
      </c>
      <c r="J737" s="36">
        <v>1</v>
      </c>
      <c r="K737" s="37">
        <v>476000</v>
      </c>
      <c r="L737" s="38" t="s">
        <v>15</v>
      </c>
      <c r="M737" s="38" t="s">
        <v>13</v>
      </c>
    </row>
    <row r="738" spans="1:13" s="39" customFormat="1" ht="12.75" x14ac:dyDescent="0.2">
      <c r="A738" s="33" t="s">
        <v>17</v>
      </c>
      <c r="B738" s="33" t="s">
        <v>582</v>
      </c>
      <c r="C738" s="34">
        <v>10</v>
      </c>
      <c r="D738" s="33" t="s">
        <v>34</v>
      </c>
      <c r="E738" s="33" t="s">
        <v>1287</v>
      </c>
      <c r="F738" s="35">
        <v>31191521</v>
      </c>
      <c r="G738" s="33" t="s">
        <v>466</v>
      </c>
      <c r="H738" s="33">
        <v>4</v>
      </c>
      <c r="I738" s="33">
        <v>6</v>
      </c>
      <c r="J738" s="36">
        <v>6</v>
      </c>
      <c r="K738" s="37">
        <v>10710000</v>
      </c>
      <c r="L738" s="38" t="s">
        <v>15</v>
      </c>
      <c r="M738" s="38" t="s">
        <v>13</v>
      </c>
    </row>
    <row r="739" spans="1:13" s="39" customFormat="1" ht="12.75" x14ac:dyDescent="0.2">
      <c r="A739" s="33" t="s">
        <v>17</v>
      </c>
      <c r="B739" s="33" t="s">
        <v>582</v>
      </c>
      <c r="C739" s="34">
        <v>10</v>
      </c>
      <c r="D739" s="33" t="s">
        <v>34</v>
      </c>
      <c r="E739" s="33" t="s">
        <v>1288</v>
      </c>
      <c r="F739" s="35">
        <v>25171710</v>
      </c>
      <c r="G739" s="33" t="s">
        <v>466</v>
      </c>
      <c r="H739" s="33">
        <v>4</v>
      </c>
      <c r="I739" s="33">
        <v>6</v>
      </c>
      <c r="J739" s="36">
        <v>1</v>
      </c>
      <c r="K739" s="37">
        <v>714000</v>
      </c>
      <c r="L739" s="38" t="s">
        <v>15</v>
      </c>
      <c r="M739" s="38" t="s">
        <v>13</v>
      </c>
    </row>
    <row r="740" spans="1:13" s="39" customFormat="1" ht="12.75" x14ac:dyDescent="0.2">
      <c r="A740" s="33" t="s">
        <v>17</v>
      </c>
      <c r="B740" s="33" t="s">
        <v>582</v>
      </c>
      <c r="C740" s="34">
        <v>10</v>
      </c>
      <c r="D740" s="33" t="s">
        <v>34</v>
      </c>
      <c r="E740" s="33" t="s">
        <v>1289</v>
      </c>
      <c r="F740" s="35">
        <v>31151905</v>
      </c>
      <c r="G740" s="33" t="s">
        <v>466</v>
      </c>
      <c r="H740" s="33">
        <v>4</v>
      </c>
      <c r="I740" s="33">
        <v>6</v>
      </c>
      <c r="J740" s="36">
        <v>2</v>
      </c>
      <c r="K740" s="37">
        <v>202300</v>
      </c>
      <c r="L740" s="38" t="s">
        <v>15</v>
      </c>
      <c r="M740" s="38" t="s">
        <v>13</v>
      </c>
    </row>
    <row r="741" spans="1:13" s="39" customFormat="1" ht="12.75" x14ac:dyDescent="0.2">
      <c r="A741" s="33" t="s">
        <v>17</v>
      </c>
      <c r="B741" s="33" t="s">
        <v>582</v>
      </c>
      <c r="C741" s="34">
        <v>10</v>
      </c>
      <c r="D741" s="33" t="s">
        <v>34</v>
      </c>
      <c r="E741" s="33" t="s">
        <v>1290</v>
      </c>
      <c r="F741" s="35">
        <v>31151905</v>
      </c>
      <c r="G741" s="33" t="s">
        <v>466</v>
      </c>
      <c r="H741" s="33">
        <v>4</v>
      </c>
      <c r="I741" s="33">
        <v>6</v>
      </c>
      <c r="J741" s="36">
        <v>2</v>
      </c>
      <c r="K741" s="37">
        <v>107100</v>
      </c>
      <c r="L741" s="38" t="s">
        <v>15</v>
      </c>
      <c r="M741" s="38" t="s">
        <v>13</v>
      </c>
    </row>
    <row r="742" spans="1:13" s="39" customFormat="1" ht="12.75" x14ac:dyDescent="0.2">
      <c r="A742" s="33" t="s">
        <v>17</v>
      </c>
      <c r="B742" s="33" t="s">
        <v>582</v>
      </c>
      <c r="C742" s="34">
        <v>10</v>
      </c>
      <c r="D742" s="33" t="s">
        <v>34</v>
      </c>
      <c r="E742" s="33" t="s">
        <v>1291</v>
      </c>
      <c r="F742" s="35">
        <v>31151900</v>
      </c>
      <c r="G742" s="33" t="s">
        <v>466</v>
      </c>
      <c r="H742" s="33">
        <v>4</v>
      </c>
      <c r="I742" s="33">
        <v>6</v>
      </c>
      <c r="J742" s="36">
        <v>1</v>
      </c>
      <c r="K742" s="37">
        <v>297500</v>
      </c>
      <c r="L742" s="38" t="s">
        <v>15</v>
      </c>
      <c r="M742" s="38" t="s">
        <v>13</v>
      </c>
    </row>
    <row r="743" spans="1:13" s="39" customFormat="1" ht="12.75" x14ac:dyDescent="0.2">
      <c r="A743" s="33" t="s">
        <v>17</v>
      </c>
      <c r="B743" s="33" t="s">
        <v>582</v>
      </c>
      <c r="C743" s="34">
        <v>10</v>
      </c>
      <c r="D743" s="33" t="s">
        <v>34</v>
      </c>
      <c r="E743" s="33" t="s">
        <v>1292</v>
      </c>
      <c r="F743" s="35">
        <v>31151905</v>
      </c>
      <c r="G743" s="33" t="s">
        <v>466</v>
      </c>
      <c r="H743" s="33">
        <v>4</v>
      </c>
      <c r="I743" s="33">
        <v>6</v>
      </c>
      <c r="J743" s="36">
        <v>2</v>
      </c>
      <c r="K743" s="37">
        <v>107100</v>
      </c>
      <c r="L743" s="38" t="s">
        <v>15</v>
      </c>
      <c r="M743" s="38" t="s">
        <v>13</v>
      </c>
    </row>
    <row r="744" spans="1:13" s="39" customFormat="1" ht="12.75" x14ac:dyDescent="0.2">
      <c r="A744" s="33" t="s">
        <v>17</v>
      </c>
      <c r="B744" s="33" t="s">
        <v>582</v>
      </c>
      <c r="C744" s="34">
        <v>10</v>
      </c>
      <c r="D744" s="33" t="s">
        <v>34</v>
      </c>
      <c r="E744" s="33" t="s">
        <v>1293</v>
      </c>
      <c r="F744" s="35">
        <v>40141600</v>
      </c>
      <c r="G744" s="33" t="s">
        <v>466</v>
      </c>
      <c r="H744" s="33">
        <v>4</v>
      </c>
      <c r="I744" s="33">
        <v>6</v>
      </c>
      <c r="J744" s="36">
        <v>1</v>
      </c>
      <c r="K744" s="37">
        <v>4165000</v>
      </c>
      <c r="L744" s="38" t="s">
        <v>15</v>
      </c>
      <c r="M744" s="38" t="s">
        <v>13</v>
      </c>
    </row>
    <row r="745" spans="1:13" s="39" customFormat="1" ht="12.75" x14ac:dyDescent="0.2">
      <c r="A745" s="33" t="s">
        <v>17</v>
      </c>
      <c r="B745" s="33" t="s">
        <v>582</v>
      </c>
      <c r="C745" s="34">
        <v>10</v>
      </c>
      <c r="D745" s="33" t="s">
        <v>34</v>
      </c>
      <c r="E745" s="33" t="s">
        <v>1294</v>
      </c>
      <c r="F745" s="35">
        <v>20101805</v>
      </c>
      <c r="G745" s="33" t="s">
        <v>466</v>
      </c>
      <c r="H745" s="33">
        <v>4</v>
      </c>
      <c r="I745" s="33">
        <v>6</v>
      </c>
      <c r="J745" s="36">
        <v>1</v>
      </c>
      <c r="K745" s="37">
        <v>511700</v>
      </c>
      <c r="L745" s="38" t="s">
        <v>15</v>
      </c>
      <c r="M745" s="38" t="s">
        <v>13</v>
      </c>
    </row>
    <row r="746" spans="1:13" s="39" customFormat="1" ht="12.75" x14ac:dyDescent="0.2">
      <c r="A746" s="33" t="s">
        <v>17</v>
      </c>
      <c r="B746" s="33" t="s">
        <v>582</v>
      </c>
      <c r="C746" s="34">
        <v>10</v>
      </c>
      <c r="D746" s="33" t="s">
        <v>34</v>
      </c>
      <c r="E746" s="33" t="s">
        <v>1295</v>
      </c>
      <c r="F746" s="35">
        <v>40161515</v>
      </c>
      <c r="G746" s="33" t="s">
        <v>466</v>
      </c>
      <c r="H746" s="33">
        <v>4</v>
      </c>
      <c r="I746" s="33">
        <v>6</v>
      </c>
      <c r="J746" s="36">
        <v>1</v>
      </c>
      <c r="K746" s="37">
        <v>142800</v>
      </c>
      <c r="L746" s="38" t="s">
        <v>15</v>
      </c>
      <c r="M746" s="38" t="s">
        <v>13</v>
      </c>
    </row>
    <row r="747" spans="1:13" s="39" customFormat="1" ht="12.75" x14ac:dyDescent="0.2">
      <c r="A747" s="33" t="s">
        <v>17</v>
      </c>
      <c r="B747" s="33" t="s">
        <v>582</v>
      </c>
      <c r="C747" s="34">
        <v>10</v>
      </c>
      <c r="D747" s="33" t="s">
        <v>34</v>
      </c>
      <c r="E747" s="33" t="s">
        <v>1296</v>
      </c>
      <c r="F747" s="35">
        <v>40161505</v>
      </c>
      <c r="G747" s="33" t="s">
        <v>466</v>
      </c>
      <c r="H747" s="33">
        <v>4</v>
      </c>
      <c r="I747" s="33">
        <v>6</v>
      </c>
      <c r="J747" s="36">
        <v>2</v>
      </c>
      <c r="K747" s="37">
        <v>1309000</v>
      </c>
      <c r="L747" s="38" t="s">
        <v>15</v>
      </c>
      <c r="M747" s="38" t="s">
        <v>13</v>
      </c>
    </row>
    <row r="748" spans="1:13" s="39" customFormat="1" ht="12.75" x14ac:dyDescent="0.2">
      <c r="A748" s="33" t="s">
        <v>17</v>
      </c>
      <c r="B748" s="33" t="s">
        <v>582</v>
      </c>
      <c r="C748" s="34">
        <v>10</v>
      </c>
      <c r="D748" s="33" t="s">
        <v>34</v>
      </c>
      <c r="E748" s="33" t="s">
        <v>1297</v>
      </c>
      <c r="F748" s="35">
        <v>40161505</v>
      </c>
      <c r="G748" s="33" t="s">
        <v>466</v>
      </c>
      <c r="H748" s="33">
        <v>4</v>
      </c>
      <c r="I748" s="33">
        <v>6</v>
      </c>
      <c r="J748" s="36">
        <v>2</v>
      </c>
      <c r="K748" s="37">
        <v>928200</v>
      </c>
      <c r="L748" s="38" t="s">
        <v>15</v>
      </c>
      <c r="M748" s="38" t="s">
        <v>13</v>
      </c>
    </row>
    <row r="749" spans="1:13" s="39" customFormat="1" ht="12.75" x14ac:dyDescent="0.2">
      <c r="A749" s="33" t="s">
        <v>17</v>
      </c>
      <c r="B749" s="33" t="s">
        <v>582</v>
      </c>
      <c r="C749" s="34">
        <v>10</v>
      </c>
      <c r="D749" s="33" t="s">
        <v>34</v>
      </c>
      <c r="E749" s="33" t="s">
        <v>1298</v>
      </c>
      <c r="F749" s="35">
        <v>40161504</v>
      </c>
      <c r="G749" s="33" t="s">
        <v>466</v>
      </c>
      <c r="H749" s="33">
        <v>4</v>
      </c>
      <c r="I749" s="33">
        <v>6</v>
      </c>
      <c r="J749" s="36">
        <v>3</v>
      </c>
      <c r="K749" s="37">
        <v>499800</v>
      </c>
      <c r="L749" s="38" t="s">
        <v>15</v>
      </c>
      <c r="M749" s="38" t="s">
        <v>13</v>
      </c>
    </row>
    <row r="750" spans="1:13" s="39" customFormat="1" ht="12.75" x14ac:dyDescent="0.2">
      <c r="A750" s="33" t="s">
        <v>17</v>
      </c>
      <c r="B750" s="33" t="s">
        <v>582</v>
      </c>
      <c r="C750" s="34">
        <v>10</v>
      </c>
      <c r="D750" s="33" t="s">
        <v>34</v>
      </c>
      <c r="E750" s="33" t="s">
        <v>1299</v>
      </c>
      <c r="F750" s="35">
        <v>40161504</v>
      </c>
      <c r="G750" s="33" t="s">
        <v>466</v>
      </c>
      <c r="H750" s="33">
        <v>4</v>
      </c>
      <c r="I750" s="33">
        <v>6</v>
      </c>
      <c r="J750" s="36">
        <v>2</v>
      </c>
      <c r="K750" s="37">
        <v>261800</v>
      </c>
      <c r="L750" s="38" t="s">
        <v>15</v>
      </c>
      <c r="M750" s="38" t="s">
        <v>13</v>
      </c>
    </row>
    <row r="751" spans="1:13" s="39" customFormat="1" ht="12.75" x14ac:dyDescent="0.2">
      <c r="A751" s="33" t="s">
        <v>17</v>
      </c>
      <c r="B751" s="33" t="s">
        <v>582</v>
      </c>
      <c r="C751" s="34">
        <v>10</v>
      </c>
      <c r="D751" s="33" t="s">
        <v>34</v>
      </c>
      <c r="E751" s="33" t="s">
        <v>1300</v>
      </c>
      <c r="F751" s="35">
        <v>40161500</v>
      </c>
      <c r="G751" s="33" t="s">
        <v>466</v>
      </c>
      <c r="H751" s="33">
        <v>4</v>
      </c>
      <c r="I751" s="33">
        <v>6</v>
      </c>
      <c r="J751" s="36">
        <v>3</v>
      </c>
      <c r="K751" s="37">
        <v>214200</v>
      </c>
      <c r="L751" s="38" t="s">
        <v>15</v>
      </c>
      <c r="M751" s="38" t="s">
        <v>13</v>
      </c>
    </row>
    <row r="752" spans="1:13" s="39" customFormat="1" ht="12.75" x14ac:dyDescent="0.2">
      <c r="A752" s="33" t="s">
        <v>17</v>
      </c>
      <c r="B752" s="33" t="s">
        <v>582</v>
      </c>
      <c r="C752" s="34">
        <v>10</v>
      </c>
      <c r="D752" s="33" t="s">
        <v>34</v>
      </c>
      <c r="E752" s="33" t="s">
        <v>1301</v>
      </c>
      <c r="F752" s="35">
        <v>40161502</v>
      </c>
      <c r="G752" s="33" t="s">
        <v>466</v>
      </c>
      <c r="H752" s="33">
        <v>4</v>
      </c>
      <c r="I752" s="33">
        <v>6</v>
      </c>
      <c r="J752" s="36">
        <v>3</v>
      </c>
      <c r="K752" s="37">
        <v>963900</v>
      </c>
      <c r="L752" s="38" t="s">
        <v>15</v>
      </c>
      <c r="M752" s="38" t="s">
        <v>13</v>
      </c>
    </row>
    <row r="753" spans="1:13" s="39" customFormat="1" ht="12.75" x14ac:dyDescent="0.2">
      <c r="A753" s="33" t="s">
        <v>17</v>
      </c>
      <c r="B753" s="33" t="s">
        <v>582</v>
      </c>
      <c r="C753" s="34">
        <v>10</v>
      </c>
      <c r="D753" s="33" t="s">
        <v>34</v>
      </c>
      <c r="E753" s="33" t="s">
        <v>1302</v>
      </c>
      <c r="F753" s="35">
        <v>40161505</v>
      </c>
      <c r="G753" s="33" t="s">
        <v>466</v>
      </c>
      <c r="H753" s="33">
        <v>4</v>
      </c>
      <c r="I753" s="33">
        <v>6</v>
      </c>
      <c r="J753" s="36">
        <v>3</v>
      </c>
      <c r="K753" s="37">
        <v>196350</v>
      </c>
      <c r="L753" s="38" t="s">
        <v>15</v>
      </c>
      <c r="M753" s="38" t="s">
        <v>13</v>
      </c>
    </row>
    <row r="754" spans="1:13" s="39" customFormat="1" ht="12.75" x14ac:dyDescent="0.2">
      <c r="A754" s="33" t="s">
        <v>17</v>
      </c>
      <c r="B754" s="33" t="s">
        <v>582</v>
      </c>
      <c r="C754" s="34">
        <v>10</v>
      </c>
      <c r="D754" s="33" t="s">
        <v>34</v>
      </c>
      <c r="E754" s="33" t="s">
        <v>1303</v>
      </c>
      <c r="F754" s="35">
        <v>40161505</v>
      </c>
      <c r="G754" s="33" t="s">
        <v>466</v>
      </c>
      <c r="H754" s="33">
        <v>4</v>
      </c>
      <c r="I754" s="33">
        <v>6</v>
      </c>
      <c r="J754" s="36">
        <v>2</v>
      </c>
      <c r="K754" s="37">
        <v>261800</v>
      </c>
      <c r="L754" s="38" t="s">
        <v>15</v>
      </c>
      <c r="M754" s="38" t="s">
        <v>13</v>
      </c>
    </row>
    <row r="755" spans="1:13" s="39" customFormat="1" ht="12.75" x14ac:dyDescent="0.2">
      <c r="A755" s="33" t="s">
        <v>17</v>
      </c>
      <c r="B755" s="33" t="s">
        <v>582</v>
      </c>
      <c r="C755" s="34">
        <v>10</v>
      </c>
      <c r="D755" s="33" t="s">
        <v>34</v>
      </c>
      <c r="E755" s="33" t="s">
        <v>1304</v>
      </c>
      <c r="F755" s="35">
        <v>40161505</v>
      </c>
      <c r="G755" s="33" t="s">
        <v>466</v>
      </c>
      <c r="H755" s="33">
        <v>4</v>
      </c>
      <c r="I755" s="33">
        <v>6</v>
      </c>
      <c r="J755" s="36">
        <v>3</v>
      </c>
      <c r="K755" s="37">
        <v>124950</v>
      </c>
      <c r="L755" s="38" t="s">
        <v>15</v>
      </c>
      <c r="M755" s="38" t="s">
        <v>13</v>
      </c>
    </row>
    <row r="756" spans="1:13" s="39" customFormat="1" ht="12.75" x14ac:dyDescent="0.2">
      <c r="A756" s="33" t="s">
        <v>17</v>
      </c>
      <c r="B756" s="33" t="s">
        <v>582</v>
      </c>
      <c r="C756" s="34">
        <v>10</v>
      </c>
      <c r="D756" s="33" t="s">
        <v>34</v>
      </c>
      <c r="E756" s="33" t="s">
        <v>1305</v>
      </c>
      <c r="F756" s="35">
        <v>40161505</v>
      </c>
      <c r="G756" s="33" t="s">
        <v>466</v>
      </c>
      <c r="H756" s="33">
        <v>4</v>
      </c>
      <c r="I756" s="33">
        <v>6</v>
      </c>
      <c r="J756" s="36">
        <v>3</v>
      </c>
      <c r="K756" s="37">
        <v>117810</v>
      </c>
      <c r="L756" s="38" t="s">
        <v>15</v>
      </c>
      <c r="M756" s="38" t="s">
        <v>13</v>
      </c>
    </row>
    <row r="757" spans="1:13" s="39" customFormat="1" ht="12.75" x14ac:dyDescent="0.2">
      <c r="A757" s="33" t="s">
        <v>17</v>
      </c>
      <c r="B757" s="33" t="s">
        <v>582</v>
      </c>
      <c r="C757" s="34">
        <v>10</v>
      </c>
      <c r="D757" s="33" t="s">
        <v>34</v>
      </c>
      <c r="E757" s="33" t="s">
        <v>1306</v>
      </c>
      <c r="F757" s="35">
        <v>40161505</v>
      </c>
      <c r="G757" s="33" t="s">
        <v>466</v>
      </c>
      <c r="H757" s="33">
        <v>4</v>
      </c>
      <c r="I757" s="33">
        <v>6</v>
      </c>
      <c r="J757" s="36">
        <v>1</v>
      </c>
      <c r="K757" s="37">
        <v>41650</v>
      </c>
      <c r="L757" s="38" t="s">
        <v>15</v>
      </c>
      <c r="M757" s="38" t="s">
        <v>13</v>
      </c>
    </row>
    <row r="758" spans="1:13" s="39" customFormat="1" ht="12.75" x14ac:dyDescent="0.2">
      <c r="A758" s="33" t="s">
        <v>17</v>
      </c>
      <c r="B758" s="33" t="s">
        <v>582</v>
      </c>
      <c r="C758" s="34">
        <v>10</v>
      </c>
      <c r="D758" s="33" t="s">
        <v>34</v>
      </c>
      <c r="E758" s="33" t="s">
        <v>1307</v>
      </c>
      <c r="F758" s="35">
        <v>40161505</v>
      </c>
      <c r="G758" s="33" t="s">
        <v>466</v>
      </c>
      <c r="H758" s="33">
        <v>4</v>
      </c>
      <c r="I758" s="33">
        <v>6</v>
      </c>
      <c r="J758" s="36">
        <v>1</v>
      </c>
      <c r="K758" s="37">
        <v>17850</v>
      </c>
      <c r="L758" s="38" t="s">
        <v>15</v>
      </c>
      <c r="M758" s="38" t="s">
        <v>13</v>
      </c>
    </row>
    <row r="759" spans="1:13" s="39" customFormat="1" ht="12.75" x14ac:dyDescent="0.2">
      <c r="A759" s="33" t="s">
        <v>17</v>
      </c>
      <c r="B759" s="33" t="s">
        <v>582</v>
      </c>
      <c r="C759" s="34">
        <v>10</v>
      </c>
      <c r="D759" s="33" t="s">
        <v>34</v>
      </c>
      <c r="E759" s="33" t="s">
        <v>13959</v>
      </c>
      <c r="F759" s="35">
        <v>40161505</v>
      </c>
      <c r="G759" s="33" t="s">
        <v>466</v>
      </c>
      <c r="H759" s="33">
        <v>4</v>
      </c>
      <c r="I759" s="33">
        <v>6</v>
      </c>
      <c r="J759" s="36">
        <v>4</v>
      </c>
      <c r="K759" s="37">
        <v>571200</v>
      </c>
      <c r="L759" s="38" t="s">
        <v>15</v>
      </c>
      <c r="M759" s="38" t="s">
        <v>13</v>
      </c>
    </row>
    <row r="760" spans="1:13" s="39" customFormat="1" ht="12.75" x14ac:dyDescent="0.2">
      <c r="A760" s="33" t="s">
        <v>17</v>
      </c>
      <c r="B760" s="33" t="s">
        <v>582</v>
      </c>
      <c r="C760" s="34">
        <v>10</v>
      </c>
      <c r="D760" s="33" t="s">
        <v>34</v>
      </c>
      <c r="E760" s="33" t="s">
        <v>1308</v>
      </c>
      <c r="F760" s="35">
        <v>40161505</v>
      </c>
      <c r="G760" s="33" t="s">
        <v>466</v>
      </c>
      <c r="H760" s="33">
        <v>4</v>
      </c>
      <c r="I760" s="33">
        <v>6</v>
      </c>
      <c r="J760" s="36">
        <v>4</v>
      </c>
      <c r="K760" s="37">
        <v>714000</v>
      </c>
      <c r="L760" s="38" t="s">
        <v>15</v>
      </c>
      <c r="M760" s="38" t="s">
        <v>13</v>
      </c>
    </row>
    <row r="761" spans="1:13" s="39" customFormat="1" ht="12.75" x14ac:dyDescent="0.2">
      <c r="A761" s="33" t="s">
        <v>17</v>
      </c>
      <c r="B761" s="33" t="s">
        <v>582</v>
      </c>
      <c r="C761" s="34">
        <v>10</v>
      </c>
      <c r="D761" s="33" t="s">
        <v>34</v>
      </c>
      <c r="E761" s="33" t="s">
        <v>1309</v>
      </c>
      <c r="F761" s="35">
        <v>40161505</v>
      </c>
      <c r="G761" s="33" t="s">
        <v>466</v>
      </c>
      <c r="H761" s="33">
        <v>4</v>
      </c>
      <c r="I761" s="33">
        <v>6</v>
      </c>
      <c r="J761" s="36">
        <v>1</v>
      </c>
      <c r="K761" s="37">
        <v>113050</v>
      </c>
      <c r="L761" s="38" t="s">
        <v>15</v>
      </c>
      <c r="M761" s="38" t="s">
        <v>13</v>
      </c>
    </row>
    <row r="762" spans="1:13" s="39" customFormat="1" ht="12.75" x14ac:dyDescent="0.2">
      <c r="A762" s="33" t="s">
        <v>17</v>
      </c>
      <c r="B762" s="33" t="s">
        <v>582</v>
      </c>
      <c r="C762" s="34">
        <v>10</v>
      </c>
      <c r="D762" s="33" t="s">
        <v>34</v>
      </c>
      <c r="E762" s="33" t="s">
        <v>1310</v>
      </c>
      <c r="F762" s="35">
        <v>40161505</v>
      </c>
      <c r="G762" s="33" t="s">
        <v>466</v>
      </c>
      <c r="H762" s="33">
        <v>4</v>
      </c>
      <c r="I762" s="33">
        <v>6</v>
      </c>
      <c r="J762" s="36">
        <v>2</v>
      </c>
      <c r="K762" s="37">
        <v>523600</v>
      </c>
      <c r="L762" s="38" t="s">
        <v>15</v>
      </c>
      <c r="M762" s="38" t="s">
        <v>13</v>
      </c>
    </row>
    <row r="763" spans="1:13" s="39" customFormat="1" ht="12.75" x14ac:dyDescent="0.2">
      <c r="A763" s="33" t="s">
        <v>17</v>
      </c>
      <c r="B763" s="33" t="s">
        <v>582</v>
      </c>
      <c r="C763" s="34">
        <v>10</v>
      </c>
      <c r="D763" s="33" t="s">
        <v>34</v>
      </c>
      <c r="E763" s="33" t="s">
        <v>1311</v>
      </c>
      <c r="F763" s="35">
        <v>40161513</v>
      </c>
      <c r="G763" s="33" t="s">
        <v>466</v>
      </c>
      <c r="H763" s="33">
        <v>4</v>
      </c>
      <c r="I763" s="33">
        <v>6</v>
      </c>
      <c r="J763" s="36">
        <v>8</v>
      </c>
      <c r="K763" s="37">
        <v>456960</v>
      </c>
      <c r="L763" s="38" t="s">
        <v>15</v>
      </c>
      <c r="M763" s="38" t="s">
        <v>13</v>
      </c>
    </row>
    <row r="764" spans="1:13" s="39" customFormat="1" ht="12.75" x14ac:dyDescent="0.2">
      <c r="A764" s="33" t="s">
        <v>17</v>
      </c>
      <c r="B764" s="33" t="s">
        <v>582</v>
      </c>
      <c r="C764" s="34">
        <v>10</v>
      </c>
      <c r="D764" s="33" t="s">
        <v>34</v>
      </c>
      <c r="E764" s="33" t="s">
        <v>1312</v>
      </c>
      <c r="F764" s="35">
        <v>40161513</v>
      </c>
      <c r="G764" s="33" t="s">
        <v>466</v>
      </c>
      <c r="H764" s="33">
        <v>4</v>
      </c>
      <c r="I764" s="33">
        <v>6</v>
      </c>
      <c r="J764" s="36">
        <v>6</v>
      </c>
      <c r="K764" s="37">
        <v>2570400</v>
      </c>
      <c r="L764" s="38" t="s">
        <v>15</v>
      </c>
      <c r="M764" s="38" t="s">
        <v>13</v>
      </c>
    </row>
    <row r="765" spans="1:13" s="39" customFormat="1" ht="12.75" x14ac:dyDescent="0.2">
      <c r="A765" s="33" t="s">
        <v>17</v>
      </c>
      <c r="B765" s="33" t="s">
        <v>582</v>
      </c>
      <c r="C765" s="34">
        <v>10</v>
      </c>
      <c r="D765" s="33" t="s">
        <v>34</v>
      </c>
      <c r="E765" s="33" t="s">
        <v>1313</v>
      </c>
      <c r="F765" s="35">
        <v>40161513</v>
      </c>
      <c r="G765" s="33" t="s">
        <v>466</v>
      </c>
      <c r="H765" s="33">
        <v>4</v>
      </c>
      <c r="I765" s="33">
        <v>6</v>
      </c>
      <c r="J765" s="36">
        <v>8</v>
      </c>
      <c r="K765" s="37">
        <v>428400</v>
      </c>
      <c r="L765" s="38" t="s">
        <v>15</v>
      </c>
      <c r="M765" s="38" t="s">
        <v>13</v>
      </c>
    </row>
    <row r="766" spans="1:13" s="39" customFormat="1" ht="12.75" x14ac:dyDescent="0.2">
      <c r="A766" s="33" t="s">
        <v>17</v>
      </c>
      <c r="B766" s="33" t="s">
        <v>582</v>
      </c>
      <c r="C766" s="34">
        <v>10</v>
      </c>
      <c r="D766" s="33" t="s">
        <v>34</v>
      </c>
      <c r="E766" s="33" t="s">
        <v>1314</v>
      </c>
      <c r="F766" s="35">
        <v>40161513</v>
      </c>
      <c r="G766" s="33" t="s">
        <v>466</v>
      </c>
      <c r="H766" s="33">
        <v>4</v>
      </c>
      <c r="I766" s="33">
        <v>6</v>
      </c>
      <c r="J766" s="36">
        <v>2</v>
      </c>
      <c r="K766" s="37">
        <v>83300</v>
      </c>
      <c r="L766" s="38" t="s">
        <v>15</v>
      </c>
      <c r="M766" s="38" t="s">
        <v>13</v>
      </c>
    </row>
    <row r="767" spans="1:13" s="39" customFormat="1" ht="12.75" x14ac:dyDescent="0.2">
      <c r="A767" s="33" t="s">
        <v>17</v>
      </c>
      <c r="B767" s="33" t="s">
        <v>582</v>
      </c>
      <c r="C767" s="34">
        <v>10</v>
      </c>
      <c r="D767" s="33" t="s">
        <v>34</v>
      </c>
      <c r="E767" s="33" t="s">
        <v>1315</v>
      </c>
      <c r="F767" s="35">
        <v>40161513</v>
      </c>
      <c r="G767" s="33" t="s">
        <v>466</v>
      </c>
      <c r="H767" s="33">
        <v>4</v>
      </c>
      <c r="I767" s="33">
        <v>6</v>
      </c>
      <c r="J767" s="36">
        <v>4</v>
      </c>
      <c r="K767" s="37">
        <v>199920</v>
      </c>
      <c r="L767" s="38" t="s">
        <v>15</v>
      </c>
      <c r="M767" s="38" t="s">
        <v>13</v>
      </c>
    </row>
    <row r="768" spans="1:13" s="39" customFormat="1" ht="12.75" x14ac:dyDescent="0.2">
      <c r="A768" s="33" t="s">
        <v>17</v>
      </c>
      <c r="B768" s="33" t="s">
        <v>582</v>
      </c>
      <c r="C768" s="34">
        <v>10</v>
      </c>
      <c r="D768" s="33" t="s">
        <v>34</v>
      </c>
      <c r="E768" s="33" t="s">
        <v>1316</v>
      </c>
      <c r="F768" s="35">
        <v>40161513</v>
      </c>
      <c r="G768" s="33" t="s">
        <v>466</v>
      </c>
      <c r="H768" s="33">
        <v>4</v>
      </c>
      <c r="I768" s="33">
        <v>6</v>
      </c>
      <c r="J768" s="36">
        <v>1</v>
      </c>
      <c r="K768" s="37">
        <v>130900</v>
      </c>
      <c r="L768" s="38" t="s">
        <v>15</v>
      </c>
      <c r="M768" s="38" t="s">
        <v>13</v>
      </c>
    </row>
    <row r="769" spans="1:13" s="39" customFormat="1" ht="12.75" x14ac:dyDescent="0.2">
      <c r="A769" s="33" t="s">
        <v>17</v>
      </c>
      <c r="B769" s="33" t="s">
        <v>582</v>
      </c>
      <c r="C769" s="34">
        <v>10</v>
      </c>
      <c r="D769" s="33" t="s">
        <v>34</v>
      </c>
      <c r="E769" s="33" t="s">
        <v>1317</v>
      </c>
      <c r="F769" s="35">
        <v>40161513</v>
      </c>
      <c r="G769" s="33" t="s">
        <v>466</v>
      </c>
      <c r="H769" s="33">
        <v>4</v>
      </c>
      <c r="I769" s="33">
        <v>6</v>
      </c>
      <c r="J769" s="36">
        <v>1</v>
      </c>
      <c r="K769" s="37">
        <v>178500</v>
      </c>
      <c r="L769" s="38" t="s">
        <v>15</v>
      </c>
      <c r="M769" s="38" t="s">
        <v>13</v>
      </c>
    </row>
    <row r="770" spans="1:13" s="39" customFormat="1" ht="12.75" x14ac:dyDescent="0.2">
      <c r="A770" s="33" t="s">
        <v>17</v>
      </c>
      <c r="B770" s="33" t="s">
        <v>582</v>
      </c>
      <c r="C770" s="34">
        <v>10</v>
      </c>
      <c r="D770" s="33" t="s">
        <v>34</v>
      </c>
      <c r="E770" s="33" t="s">
        <v>1318</v>
      </c>
      <c r="F770" s="35">
        <v>40161513</v>
      </c>
      <c r="G770" s="33" t="s">
        <v>466</v>
      </c>
      <c r="H770" s="33">
        <v>4</v>
      </c>
      <c r="I770" s="33">
        <v>6</v>
      </c>
      <c r="J770" s="36">
        <v>8</v>
      </c>
      <c r="K770" s="37">
        <v>333200</v>
      </c>
      <c r="L770" s="38" t="s">
        <v>15</v>
      </c>
      <c r="M770" s="38" t="s">
        <v>13</v>
      </c>
    </row>
    <row r="771" spans="1:13" s="39" customFormat="1" ht="12.75" x14ac:dyDescent="0.2">
      <c r="A771" s="33" t="s">
        <v>17</v>
      </c>
      <c r="B771" s="33" t="s">
        <v>582</v>
      </c>
      <c r="C771" s="34">
        <v>10</v>
      </c>
      <c r="D771" s="33" t="s">
        <v>34</v>
      </c>
      <c r="E771" s="33" t="s">
        <v>1319</v>
      </c>
      <c r="F771" s="35">
        <v>40161513</v>
      </c>
      <c r="G771" s="33" t="s">
        <v>466</v>
      </c>
      <c r="H771" s="33">
        <v>4</v>
      </c>
      <c r="I771" s="33">
        <v>6</v>
      </c>
      <c r="J771" s="36">
        <v>8</v>
      </c>
      <c r="K771" s="37">
        <v>209440</v>
      </c>
      <c r="L771" s="38" t="s">
        <v>15</v>
      </c>
      <c r="M771" s="38" t="s">
        <v>13</v>
      </c>
    </row>
    <row r="772" spans="1:13" s="39" customFormat="1" ht="12.75" x14ac:dyDescent="0.2">
      <c r="A772" s="33" t="s">
        <v>17</v>
      </c>
      <c r="B772" s="33" t="s">
        <v>582</v>
      </c>
      <c r="C772" s="34">
        <v>10</v>
      </c>
      <c r="D772" s="33" t="s">
        <v>34</v>
      </c>
      <c r="E772" s="33" t="s">
        <v>1320</v>
      </c>
      <c r="F772" s="35">
        <v>40161513</v>
      </c>
      <c r="G772" s="33" t="s">
        <v>466</v>
      </c>
      <c r="H772" s="33">
        <v>4</v>
      </c>
      <c r="I772" s="33">
        <v>6</v>
      </c>
      <c r="J772" s="36">
        <v>2</v>
      </c>
      <c r="K772" s="37">
        <v>452200</v>
      </c>
      <c r="L772" s="38" t="s">
        <v>15</v>
      </c>
      <c r="M772" s="38" t="s">
        <v>13</v>
      </c>
    </row>
    <row r="773" spans="1:13" s="39" customFormat="1" ht="12.75" x14ac:dyDescent="0.2">
      <c r="A773" s="33" t="s">
        <v>17</v>
      </c>
      <c r="B773" s="33" t="s">
        <v>582</v>
      </c>
      <c r="C773" s="34">
        <v>10</v>
      </c>
      <c r="D773" s="33" t="s">
        <v>34</v>
      </c>
      <c r="E773" s="33" t="s">
        <v>1321</v>
      </c>
      <c r="F773" s="35">
        <v>40161513</v>
      </c>
      <c r="G773" s="33" t="s">
        <v>466</v>
      </c>
      <c r="H773" s="33">
        <v>4</v>
      </c>
      <c r="I773" s="33">
        <v>6</v>
      </c>
      <c r="J773" s="36">
        <v>2</v>
      </c>
      <c r="K773" s="37">
        <v>133280</v>
      </c>
      <c r="L773" s="38" t="s">
        <v>15</v>
      </c>
      <c r="M773" s="38" t="s">
        <v>13</v>
      </c>
    </row>
    <row r="774" spans="1:13" s="39" customFormat="1" ht="12.75" x14ac:dyDescent="0.2">
      <c r="A774" s="33" t="s">
        <v>17</v>
      </c>
      <c r="B774" s="33" t="s">
        <v>582</v>
      </c>
      <c r="C774" s="34">
        <v>10</v>
      </c>
      <c r="D774" s="33" t="s">
        <v>34</v>
      </c>
      <c r="E774" s="33" t="s">
        <v>1322</v>
      </c>
      <c r="F774" s="35">
        <v>40161513</v>
      </c>
      <c r="G774" s="33" t="s">
        <v>466</v>
      </c>
      <c r="H774" s="33">
        <v>4</v>
      </c>
      <c r="I774" s="33">
        <v>6</v>
      </c>
      <c r="J774" s="36">
        <v>2</v>
      </c>
      <c r="K774" s="37">
        <v>107100</v>
      </c>
      <c r="L774" s="38" t="s">
        <v>15</v>
      </c>
      <c r="M774" s="38" t="s">
        <v>13</v>
      </c>
    </row>
    <row r="775" spans="1:13" s="39" customFormat="1" ht="12.75" x14ac:dyDescent="0.2">
      <c r="A775" s="33" t="s">
        <v>17</v>
      </c>
      <c r="B775" s="33" t="s">
        <v>582</v>
      </c>
      <c r="C775" s="34">
        <v>10</v>
      </c>
      <c r="D775" s="33" t="s">
        <v>34</v>
      </c>
      <c r="E775" s="33" t="s">
        <v>1323</v>
      </c>
      <c r="F775" s="35">
        <v>40161505</v>
      </c>
      <c r="G775" s="33" t="s">
        <v>466</v>
      </c>
      <c r="H775" s="33">
        <v>4</v>
      </c>
      <c r="I775" s="33">
        <v>6</v>
      </c>
      <c r="J775" s="36">
        <v>2</v>
      </c>
      <c r="K775" s="37">
        <v>4284000</v>
      </c>
      <c r="L775" s="38" t="s">
        <v>15</v>
      </c>
      <c r="M775" s="38" t="s">
        <v>13</v>
      </c>
    </row>
    <row r="776" spans="1:13" s="39" customFormat="1" ht="12.75" x14ac:dyDescent="0.2">
      <c r="A776" s="33" t="s">
        <v>17</v>
      </c>
      <c r="B776" s="33" t="s">
        <v>582</v>
      </c>
      <c r="C776" s="34">
        <v>10</v>
      </c>
      <c r="D776" s="33" t="s">
        <v>34</v>
      </c>
      <c r="E776" s="33" t="s">
        <v>1324</v>
      </c>
      <c r="F776" s="35">
        <v>40161515</v>
      </c>
      <c r="G776" s="33" t="s">
        <v>466</v>
      </c>
      <c r="H776" s="33">
        <v>4</v>
      </c>
      <c r="I776" s="33">
        <v>6</v>
      </c>
      <c r="J776" s="36">
        <v>1</v>
      </c>
      <c r="K776" s="37">
        <v>226100</v>
      </c>
      <c r="L776" s="38" t="s">
        <v>15</v>
      </c>
      <c r="M776" s="38" t="s">
        <v>13</v>
      </c>
    </row>
    <row r="777" spans="1:13" s="39" customFormat="1" ht="12.75" x14ac:dyDescent="0.2">
      <c r="A777" s="33" t="s">
        <v>17</v>
      </c>
      <c r="B777" s="33" t="s">
        <v>582</v>
      </c>
      <c r="C777" s="34">
        <v>10</v>
      </c>
      <c r="D777" s="33" t="s">
        <v>34</v>
      </c>
      <c r="E777" s="33" t="s">
        <v>1325</v>
      </c>
      <c r="F777" s="35">
        <v>40161504</v>
      </c>
      <c r="G777" s="33" t="s">
        <v>466</v>
      </c>
      <c r="H777" s="33">
        <v>4</v>
      </c>
      <c r="I777" s="33">
        <v>6</v>
      </c>
      <c r="J777" s="36">
        <v>12</v>
      </c>
      <c r="K777" s="37">
        <v>785400</v>
      </c>
      <c r="L777" s="38" t="s">
        <v>15</v>
      </c>
      <c r="M777" s="38" t="s">
        <v>13</v>
      </c>
    </row>
    <row r="778" spans="1:13" s="39" customFormat="1" ht="12.75" x14ac:dyDescent="0.2">
      <c r="A778" s="33" t="s">
        <v>17</v>
      </c>
      <c r="B778" s="33" t="s">
        <v>582</v>
      </c>
      <c r="C778" s="34">
        <v>10</v>
      </c>
      <c r="D778" s="33" t="s">
        <v>34</v>
      </c>
      <c r="E778" s="33" t="s">
        <v>1326</v>
      </c>
      <c r="F778" s="35">
        <v>40161504</v>
      </c>
      <c r="G778" s="33" t="s">
        <v>466</v>
      </c>
      <c r="H778" s="33">
        <v>4</v>
      </c>
      <c r="I778" s="33">
        <v>6</v>
      </c>
      <c r="J778" s="36">
        <v>5</v>
      </c>
      <c r="K778" s="37">
        <v>119000</v>
      </c>
      <c r="L778" s="38" t="s">
        <v>15</v>
      </c>
      <c r="M778" s="38" t="s">
        <v>13</v>
      </c>
    </row>
    <row r="779" spans="1:13" s="39" customFormat="1" ht="12.75" x14ac:dyDescent="0.2">
      <c r="A779" s="33" t="s">
        <v>17</v>
      </c>
      <c r="B779" s="33" t="s">
        <v>582</v>
      </c>
      <c r="C779" s="34">
        <v>10</v>
      </c>
      <c r="D779" s="33" t="s">
        <v>34</v>
      </c>
      <c r="E779" s="33" t="s">
        <v>1327</v>
      </c>
      <c r="F779" s="35">
        <v>40161504</v>
      </c>
      <c r="G779" s="33" t="s">
        <v>466</v>
      </c>
      <c r="H779" s="33">
        <v>4</v>
      </c>
      <c r="I779" s="33">
        <v>6</v>
      </c>
      <c r="J779" s="36">
        <v>2</v>
      </c>
      <c r="K779" s="37">
        <v>38080</v>
      </c>
      <c r="L779" s="38" t="s">
        <v>15</v>
      </c>
      <c r="M779" s="38" t="s">
        <v>13</v>
      </c>
    </row>
    <row r="780" spans="1:13" s="39" customFormat="1" ht="12.75" x14ac:dyDescent="0.2">
      <c r="A780" s="33" t="s">
        <v>17</v>
      </c>
      <c r="B780" s="33" t="s">
        <v>582</v>
      </c>
      <c r="C780" s="34">
        <v>10</v>
      </c>
      <c r="D780" s="33" t="s">
        <v>34</v>
      </c>
      <c r="E780" s="33" t="s">
        <v>1328</v>
      </c>
      <c r="F780" s="35">
        <v>40161504</v>
      </c>
      <c r="G780" s="33" t="s">
        <v>466</v>
      </c>
      <c r="H780" s="33">
        <v>4</v>
      </c>
      <c r="I780" s="33">
        <v>6</v>
      </c>
      <c r="J780" s="36">
        <v>1</v>
      </c>
      <c r="K780" s="37">
        <v>34510</v>
      </c>
      <c r="L780" s="38" t="s">
        <v>15</v>
      </c>
      <c r="M780" s="38" t="s">
        <v>13</v>
      </c>
    </row>
    <row r="781" spans="1:13" s="39" customFormat="1" ht="12.75" x14ac:dyDescent="0.2">
      <c r="A781" s="33" t="s">
        <v>17</v>
      </c>
      <c r="B781" s="33" t="s">
        <v>582</v>
      </c>
      <c r="C781" s="34">
        <v>10</v>
      </c>
      <c r="D781" s="33" t="s">
        <v>34</v>
      </c>
      <c r="E781" s="33" t="s">
        <v>1329</v>
      </c>
      <c r="F781" s="35">
        <v>40161504</v>
      </c>
      <c r="G781" s="33" t="s">
        <v>466</v>
      </c>
      <c r="H781" s="33">
        <v>4</v>
      </c>
      <c r="I781" s="33">
        <v>6</v>
      </c>
      <c r="J781" s="36">
        <v>12</v>
      </c>
      <c r="K781" s="37">
        <v>357000</v>
      </c>
      <c r="L781" s="38" t="s">
        <v>15</v>
      </c>
      <c r="M781" s="38" t="s">
        <v>13</v>
      </c>
    </row>
    <row r="782" spans="1:13" s="39" customFormat="1" ht="12.75" x14ac:dyDescent="0.2">
      <c r="A782" s="33" t="s">
        <v>17</v>
      </c>
      <c r="B782" s="33" t="s">
        <v>582</v>
      </c>
      <c r="C782" s="34">
        <v>10</v>
      </c>
      <c r="D782" s="33" t="s">
        <v>34</v>
      </c>
      <c r="E782" s="33" t="s">
        <v>1330</v>
      </c>
      <c r="F782" s="35">
        <v>40161504</v>
      </c>
      <c r="G782" s="33" t="s">
        <v>466</v>
      </c>
      <c r="H782" s="33">
        <v>4</v>
      </c>
      <c r="I782" s="33">
        <v>6</v>
      </c>
      <c r="J782" s="36">
        <v>5</v>
      </c>
      <c r="K782" s="37">
        <v>89250</v>
      </c>
      <c r="L782" s="38" t="s">
        <v>15</v>
      </c>
      <c r="M782" s="38" t="s">
        <v>13</v>
      </c>
    </row>
    <row r="783" spans="1:13" s="39" customFormat="1" ht="12.75" x14ac:dyDescent="0.2">
      <c r="A783" s="33" t="s">
        <v>17</v>
      </c>
      <c r="B783" s="33" t="s">
        <v>582</v>
      </c>
      <c r="C783" s="34">
        <v>10</v>
      </c>
      <c r="D783" s="33" t="s">
        <v>34</v>
      </c>
      <c r="E783" s="33" t="s">
        <v>1331</v>
      </c>
      <c r="F783" s="35">
        <v>40161504</v>
      </c>
      <c r="G783" s="33" t="s">
        <v>466</v>
      </c>
      <c r="H783" s="33">
        <v>4</v>
      </c>
      <c r="I783" s="33">
        <v>6</v>
      </c>
      <c r="J783" s="36">
        <v>3</v>
      </c>
      <c r="K783" s="37">
        <v>78540</v>
      </c>
      <c r="L783" s="38" t="s">
        <v>15</v>
      </c>
      <c r="M783" s="38" t="s">
        <v>13</v>
      </c>
    </row>
    <row r="784" spans="1:13" s="39" customFormat="1" ht="12.75" x14ac:dyDescent="0.2">
      <c r="A784" s="33" t="s">
        <v>17</v>
      </c>
      <c r="B784" s="33" t="s">
        <v>582</v>
      </c>
      <c r="C784" s="34">
        <v>10</v>
      </c>
      <c r="D784" s="33" t="s">
        <v>34</v>
      </c>
      <c r="E784" s="33" t="s">
        <v>1332</v>
      </c>
      <c r="F784" s="35">
        <v>40161504</v>
      </c>
      <c r="G784" s="33" t="s">
        <v>466</v>
      </c>
      <c r="H784" s="33">
        <v>4</v>
      </c>
      <c r="I784" s="33">
        <v>6</v>
      </c>
      <c r="J784" s="36">
        <v>2</v>
      </c>
      <c r="K784" s="37">
        <v>66640</v>
      </c>
      <c r="L784" s="38" t="s">
        <v>15</v>
      </c>
      <c r="M784" s="38" t="s">
        <v>13</v>
      </c>
    </row>
    <row r="785" spans="1:13" s="39" customFormat="1" ht="12.75" x14ac:dyDescent="0.2">
      <c r="A785" s="33" t="s">
        <v>17</v>
      </c>
      <c r="B785" s="33" t="s">
        <v>582</v>
      </c>
      <c r="C785" s="34">
        <v>10</v>
      </c>
      <c r="D785" s="33" t="s">
        <v>34</v>
      </c>
      <c r="E785" s="33" t="s">
        <v>1333</v>
      </c>
      <c r="F785" s="35">
        <v>40161504</v>
      </c>
      <c r="G785" s="33" t="s">
        <v>466</v>
      </c>
      <c r="H785" s="33">
        <v>4</v>
      </c>
      <c r="I785" s="33">
        <v>6</v>
      </c>
      <c r="J785" s="36">
        <v>4</v>
      </c>
      <c r="K785" s="37">
        <v>523600</v>
      </c>
      <c r="L785" s="38" t="s">
        <v>15</v>
      </c>
      <c r="M785" s="38" t="s">
        <v>13</v>
      </c>
    </row>
    <row r="786" spans="1:13" s="39" customFormat="1" ht="12.75" x14ac:dyDescent="0.2">
      <c r="A786" s="33" t="s">
        <v>17</v>
      </c>
      <c r="B786" s="33" t="s">
        <v>582</v>
      </c>
      <c r="C786" s="34">
        <v>10</v>
      </c>
      <c r="D786" s="33" t="s">
        <v>34</v>
      </c>
      <c r="E786" s="33" t="s">
        <v>1334</v>
      </c>
      <c r="F786" s="35">
        <v>40161504</v>
      </c>
      <c r="G786" s="33" t="s">
        <v>466</v>
      </c>
      <c r="H786" s="33">
        <v>4</v>
      </c>
      <c r="I786" s="33">
        <v>6</v>
      </c>
      <c r="J786" s="36">
        <v>4</v>
      </c>
      <c r="K786" s="37">
        <v>523600</v>
      </c>
      <c r="L786" s="38" t="s">
        <v>15</v>
      </c>
      <c r="M786" s="38" t="s">
        <v>13</v>
      </c>
    </row>
    <row r="787" spans="1:13" s="39" customFormat="1" ht="12.75" x14ac:dyDescent="0.2">
      <c r="A787" s="33" t="s">
        <v>17</v>
      </c>
      <c r="B787" s="33" t="s">
        <v>582</v>
      </c>
      <c r="C787" s="34">
        <v>10</v>
      </c>
      <c r="D787" s="33" t="s">
        <v>34</v>
      </c>
      <c r="E787" s="33" t="s">
        <v>1335</v>
      </c>
      <c r="F787" s="35">
        <v>40161504</v>
      </c>
      <c r="G787" s="33" t="s">
        <v>466</v>
      </c>
      <c r="H787" s="33">
        <v>4</v>
      </c>
      <c r="I787" s="33">
        <v>6</v>
      </c>
      <c r="J787" s="36">
        <v>4</v>
      </c>
      <c r="K787" s="37">
        <v>85680</v>
      </c>
      <c r="L787" s="38" t="s">
        <v>15</v>
      </c>
      <c r="M787" s="38" t="s">
        <v>13</v>
      </c>
    </row>
    <row r="788" spans="1:13" s="39" customFormat="1" ht="12.75" x14ac:dyDescent="0.2">
      <c r="A788" s="33" t="s">
        <v>17</v>
      </c>
      <c r="B788" s="33" t="s">
        <v>582</v>
      </c>
      <c r="C788" s="34">
        <v>10</v>
      </c>
      <c r="D788" s="33" t="s">
        <v>34</v>
      </c>
      <c r="E788" s="33" t="s">
        <v>1336</v>
      </c>
      <c r="F788" s="35">
        <v>40161504</v>
      </c>
      <c r="G788" s="33" t="s">
        <v>466</v>
      </c>
      <c r="H788" s="33">
        <v>4</v>
      </c>
      <c r="I788" s="33">
        <v>6</v>
      </c>
      <c r="J788" s="36">
        <v>2</v>
      </c>
      <c r="K788" s="37">
        <v>285600</v>
      </c>
      <c r="L788" s="38" t="s">
        <v>15</v>
      </c>
      <c r="M788" s="38" t="s">
        <v>13</v>
      </c>
    </row>
    <row r="789" spans="1:13" s="39" customFormat="1" ht="12.75" x14ac:dyDescent="0.2">
      <c r="A789" s="33" t="s">
        <v>17</v>
      </c>
      <c r="B789" s="33" t="s">
        <v>582</v>
      </c>
      <c r="C789" s="34">
        <v>10</v>
      </c>
      <c r="D789" s="33" t="s">
        <v>34</v>
      </c>
      <c r="E789" s="33" t="s">
        <v>1337</v>
      </c>
      <c r="F789" s="35">
        <v>31152200</v>
      </c>
      <c r="G789" s="33" t="s">
        <v>466</v>
      </c>
      <c r="H789" s="33">
        <v>4</v>
      </c>
      <c r="I789" s="33">
        <v>6</v>
      </c>
      <c r="J789" s="36">
        <v>1</v>
      </c>
      <c r="K789" s="37">
        <v>333200</v>
      </c>
      <c r="L789" s="38" t="s">
        <v>15</v>
      </c>
      <c r="M789" s="38" t="s">
        <v>13</v>
      </c>
    </row>
    <row r="790" spans="1:13" s="39" customFormat="1" ht="12.75" x14ac:dyDescent="0.2">
      <c r="A790" s="33" t="s">
        <v>17</v>
      </c>
      <c r="B790" s="33" t="s">
        <v>582</v>
      </c>
      <c r="C790" s="34">
        <v>10</v>
      </c>
      <c r="D790" s="33" t="s">
        <v>34</v>
      </c>
      <c r="E790" s="33" t="s">
        <v>1338</v>
      </c>
      <c r="F790" s="35">
        <v>20101805</v>
      </c>
      <c r="G790" s="33" t="s">
        <v>466</v>
      </c>
      <c r="H790" s="33">
        <v>4</v>
      </c>
      <c r="I790" s="33">
        <v>6</v>
      </c>
      <c r="J790" s="36">
        <v>1</v>
      </c>
      <c r="K790" s="37">
        <v>395080</v>
      </c>
      <c r="L790" s="38" t="s">
        <v>15</v>
      </c>
      <c r="M790" s="38" t="s">
        <v>13</v>
      </c>
    </row>
    <row r="791" spans="1:13" s="39" customFormat="1" ht="12.75" x14ac:dyDescent="0.2">
      <c r="A791" s="33" t="s">
        <v>17</v>
      </c>
      <c r="B791" s="33" t="s">
        <v>582</v>
      </c>
      <c r="C791" s="34">
        <v>10</v>
      </c>
      <c r="D791" s="33" t="s">
        <v>34</v>
      </c>
      <c r="E791" s="33" t="s">
        <v>1339</v>
      </c>
      <c r="F791" s="35">
        <v>23153140</v>
      </c>
      <c r="G791" s="33" t="s">
        <v>466</v>
      </c>
      <c r="H791" s="33">
        <v>4</v>
      </c>
      <c r="I791" s="33">
        <v>6</v>
      </c>
      <c r="J791" s="36">
        <v>3</v>
      </c>
      <c r="K791" s="37">
        <v>8389500</v>
      </c>
      <c r="L791" s="38" t="s">
        <v>15</v>
      </c>
      <c r="M791" s="38" t="s">
        <v>13</v>
      </c>
    </row>
    <row r="792" spans="1:13" s="39" customFormat="1" ht="12.75" x14ac:dyDescent="0.2">
      <c r="A792" s="33" t="s">
        <v>17</v>
      </c>
      <c r="B792" s="33" t="s">
        <v>582</v>
      </c>
      <c r="C792" s="34">
        <v>10</v>
      </c>
      <c r="D792" s="33" t="s">
        <v>34</v>
      </c>
      <c r="E792" s="33" t="s">
        <v>1340</v>
      </c>
      <c r="F792" s="35">
        <v>55121729</v>
      </c>
      <c r="G792" s="33" t="s">
        <v>466</v>
      </c>
      <c r="H792" s="33">
        <v>4</v>
      </c>
      <c r="I792" s="33">
        <v>6</v>
      </c>
      <c r="J792" s="36">
        <v>4</v>
      </c>
      <c r="K792" s="37">
        <v>5712000</v>
      </c>
      <c r="L792" s="38" t="s">
        <v>15</v>
      </c>
      <c r="M792" s="38" t="s">
        <v>13</v>
      </c>
    </row>
    <row r="793" spans="1:13" s="39" customFormat="1" ht="12.75" x14ac:dyDescent="0.2">
      <c r="A793" s="33" t="s">
        <v>17</v>
      </c>
      <c r="B793" s="33" t="s">
        <v>582</v>
      </c>
      <c r="C793" s="34">
        <v>10</v>
      </c>
      <c r="D793" s="33" t="s">
        <v>34</v>
      </c>
      <c r="E793" s="33" t="s">
        <v>1341</v>
      </c>
      <c r="F793" s="35">
        <v>55121729</v>
      </c>
      <c r="G793" s="33" t="s">
        <v>466</v>
      </c>
      <c r="H793" s="33">
        <v>4</v>
      </c>
      <c r="I793" s="33">
        <v>6</v>
      </c>
      <c r="J793" s="36">
        <v>2</v>
      </c>
      <c r="K793" s="37">
        <v>833000</v>
      </c>
      <c r="L793" s="38" t="s">
        <v>15</v>
      </c>
      <c r="M793" s="38" t="s">
        <v>13</v>
      </c>
    </row>
    <row r="794" spans="1:13" s="39" customFormat="1" ht="12.75" x14ac:dyDescent="0.2">
      <c r="A794" s="33" t="s">
        <v>17</v>
      </c>
      <c r="B794" s="33" t="s">
        <v>582</v>
      </c>
      <c r="C794" s="34">
        <v>10</v>
      </c>
      <c r="D794" s="33" t="s">
        <v>34</v>
      </c>
      <c r="E794" s="33" t="s">
        <v>1342</v>
      </c>
      <c r="F794" s="35">
        <v>55121729</v>
      </c>
      <c r="G794" s="33" t="s">
        <v>466</v>
      </c>
      <c r="H794" s="33">
        <v>4</v>
      </c>
      <c r="I794" s="33">
        <v>6</v>
      </c>
      <c r="J794" s="36">
        <v>3</v>
      </c>
      <c r="K794" s="37">
        <v>4284000</v>
      </c>
      <c r="L794" s="38" t="s">
        <v>15</v>
      </c>
      <c r="M794" s="38" t="s">
        <v>13</v>
      </c>
    </row>
    <row r="795" spans="1:13" s="39" customFormat="1" ht="12.75" x14ac:dyDescent="0.2">
      <c r="A795" s="33" t="s">
        <v>17</v>
      </c>
      <c r="B795" s="33" t="s">
        <v>582</v>
      </c>
      <c r="C795" s="34">
        <v>10</v>
      </c>
      <c r="D795" s="33" t="s">
        <v>34</v>
      </c>
      <c r="E795" s="33" t="s">
        <v>1343</v>
      </c>
      <c r="F795" s="35">
        <v>41112403</v>
      </c>
      <c r="G795" s="33" t="s">
        <v>466</v>
      </c>
      <c r="H795" s="33">
        <v>4</v>
      </c>
      <c r="I795" s="33">
        <v>6</v>
      </c>
      <c r="J795" s="36">
        <v>1</v>
      </c>
      <c r="K795" s="37">
        <v>166600</v>
      </c>
      <c r="L795" s="38" t="s">
        <v>15</v>
      </c>
      <c r="M795" s="38" t="s">
        <v>13</v>
      </c>
    </row>
    <row r="796" spans="1:13" s="39" customFormat="1" ht="12.75" x14ac:dyDescent="0.2">
      <c r="A796" s="33" t="s">
        <v>17</v>
      </c>
      <c r="B796" s="33" t="s">
        <v>582</v>
      </c>
      <c r="C796" s="34">
        <v>10</v>
      </c>
      <c r="D796" s="33" t="s">
        <v>34</v>
      </c>
      <c r="E796" s="33" t="s">
        <v>1344</v>
      </c>
      <c r="F796" s="35">
        <v>55121729</v>
      </c>
      <c r="G796" s="33" t="s">
        <v>466</v>
      </c>
      <c r="H796" s="33">
        <v>4</v>
      </c>
      <c r="I796" s="33">
        <v>6</v>
      </c>
      <c r="J796" s="36">
        <v>3</v>
      </c>
      <c r="K796" s="37">
        <v>4284000</v>
      </c>
      <c r="L796" s="38" t="s">
        <v>15</v>
      </c>
      <c r="M796" s="38" t="s">
        <v>13</v>
      </c>
    </row>
    <row r="797" spans="1:13" s="39" customFormat="1" ht="12.75" x14ac:dyDescent="0.2">
      <c r="A797" s="33" t="s">
        <v>17</v>
      </c>
      <c r="B797" s="33" t="s">
        <v>582</v>
      </c>
      <c r="C797" s="34">
        <v>10</v>
      </c>
      <c r="D797" s="33" t="s">
        <v>34</v>
      </c>
      <c r="E797" s="33" t="s">
        <v>1345</v>
      </c>
      <c r="F797" s="35">
        <v>55121729</v>
      </c>
      <c r="G797" s="33" t="s">
        <v>466</v>
      </c>
      <c r="H797" s="33">
        <v>4</v>
      </c>
      <c r="I797" s="33">
        <v>6</v>
      </c>
      <c r="J797" s="36">
        <v>3</v>
      </c>
      <c r="K797" s="37">
        <v>4284000</v>
      </c>
      <c r="L797" s="38" t="s">
        <v>15</v>
      </c>
      <c r="M797" s="38" t="s">
        <v>13</v>
      </c>
    </row>
    <row r="798" spans="1:13" s="39" customFormat="1" ht="12.75" x14ac:dyDescent="0.2">
      <c r="A798" s="33" t="s">
        <v>17</v>
      </c>
      <c r="B798" s="33" t="s">
        <v>582</v>
      </c>
      <c r="C798" s="34">
        <v>10</v>
      </c>
      <c r="D798" s="33" t="s">
        <v>34</v>
      </c>
      <c r="E798" s="33" t="s">
        <v>1346</v>
      </c>
      <c r="F798" s="35">
        <v>55121729</v>
      </c>
      <c r="G798" s="33" t="s">
        <v>466</v>
      </c>
      <c r="H798" s="33">
        <v>4</v>
      </c>
      <c r="I798" s="33">
        <v>6</v>
      </c>
      <c r="J798" s="36">
        <v>1</v>
      </c>
      <c r="K798" s="37">
        <v>416500</v>
      </c>
      <c r="L798" s="38" t="s">
        <v>15</v>
      </c>
      <c r="M798" s="38" t="s">
        <v>13</v>
      </c>
    </row>
    <row r="799" spans="1:13" s="39" customFormat="1" ht="12.75" x14ac:dyDescent="0.2">
      <c r="A799" s="33" t="s">
        <v>17</v>
      </c>
      <c r="B799" s="33" t="s">
        <v>582</v>
      </c>
      <c r="C799" s="34">
        <v>10</v>
      </c>
      <c r="D799" s="33" t="s">
        <v>34</v>
      </c>
      <c r="E799" s="33" t="s">
        <v>1347</v>
      </c>
      <c r="F799" s="35">
        <v>39122243</v>
      </c>
      <c r="G799" s="33" t="s">
        <v>466</v>
      </c>
      <c r="H799" s="33">
        <v>4</v>
      </c>
      <c r="I799" s="33">
        <v>6</v>
      </c>
      <c r="J799" s="36">
        <v>3</v>
      </c>
      <c r="K799" s="37">
        <v>2320500</v>
      </c>
      <c r="L799" s="38" t="s">
        <v>15</v>
      </c>
      <c r="M799" s="38" t="s">
        <v>13</v>
      </c>
    </row>
    <row r="800" spans="1:13" s="39" customFormat="1" ht="12.75" x14ac:dyDescent="0.2">
      <c r="A800" s="33" t="s">
        <v>17</v>
      </c>
      <c r="B800" s="33" t="s">
        <v>582</v>
      </c>
      <c r="C800" s="34">
        <v>10</v>
      </c>
      <c r="D800" s="33" t="s">
        <v>34</v>
      </c>
      <c r="E800" s="33" t="s">
        <v>1348</v>
      </c>
      <c r="F800" s="35">
        <v>32101507</v>
      </c>
      <c r="G800" s="33" t="s">
        <v>466</v>
      </c>
      <c r="H800" s="33">
        <v>4</v>
      </c>
      <c r="I800" s="33">
        <v>6</v>
      </c>
      <c r="J800" s="36">
        <v>1</v>
      </c>
      <c r="K800" s="37">
        <v>7140000</v>
      </c>
      <c r="L800" s="38" t="s">
        <v>15</v>
      </c>
      <c r="M800" s="38" t="s">
        <v>13</v>
      </c>
    </row>
    <row r="801" spans="1:13" s="39" customFormat="1" ht="12.75" x14ac:dyDescent="0.2">
      <c r="A801" s="33" t="s">
        <v>17</v>
      </c>
      <c r="B801" s="33" t="s">
        <v>582</v>
      </c>
      <c r="C801" s="34">
        <v>10</v>
      </c>
      <c r="D801" s="33" t="s">
        <v>34</v>
      </c>
      <c r="E801" s="33" t="s">
        <v>1349</v>
      </c>
      <c r="F801" s="35">
        <v>25173902</v>
      </c>
      <c r="G801" s="33" t="s">
        <v>466</v>
      </c>
      <c r="H801" s="33">
        <v>4</v>
      </c>
      <c r="I801" s="33">
        <v>6</v>
      </c>
      <c r="J801" s="36">
        <v>1</v>
      </c>
      <c r="K801" s="37">
        <v>1785000</v>
      </c>
      <c r="L801" s="38" t="s">
        <v>15</v>
      </c>
      <c r="M801" s="38" t="s">
        <v>13</v>
      </c>
    </row>
    <row r="802" spans="1:13" s="39" customFormat="1" ht="12.75" x14ac:dyDescent="0.2">
      <c r="A802" s="33" t="s">
        <v>17</v>
      </c>
      <c r="B802" s="33" t="s">
        <v>582</v>
      </c>
      <c r="C802" s="34">
        <v>10</v>
      </c>
      <c r="D802" s="33" t="s">
        <v>34</v>
      </c>
      <c r="E802" s="33" t="s">
        <v>1350</v>
      </c>
      <c r="F802" s="35">
        <v>25173902</v>
      </c>
      <c r="G802" s="33" t="s">
        <v>466</v>
      </c>
      <c r="H802" s="33">
        <v>4</v>
      </c>
      <c r="I802" s="33">
        <v>6</v>
      </c>
      <c r="J802" s="36">
        <v>1</v>
      </c>
      <c r="K802" s="37">
        <v>1071000</v>
      </c>
      <c r="L802" s="38" t="s">
        <v>15</v>
      </c>
      <c r="M802" s="38" t="s">
        <v>13</v>
      </c>
    </row>
    <row r="803" spans="1:13" s="39" customFormat="1" ht="12.75" x14ac:dyDescent="0.2">
      <c r="A803" s="33" t="s">
        <v>17</v>
      </c>
      <c r="B803" s="33" t="s">
        <v>582</v>
      </c>
      <c r="C803" s="34">
        <v>10</v>
      </c>
      <c r="D803" s="33" t="s">
        <v>34</v>
      </c>
      <c r="E803" s="33" t="s">
        <v>1351</v>
      </c>
      <c r="F803" s="35">
        <v>25173902</v>
      </c>
      <c r="G803" s="33" t="s">
        <v>466</v>
      </c>
      <c r="H803" s="33">
        <v>4</v>
      </c>
      <c r="I803" s="33">
        <v>6</v>
      </c>
      <c r="J803" s="36">
        <v>1</v>
      </c>
      <c r="K803" s="37">
        <v>1071000</v>
      </c>
      <c r="L803" s="38" t="s">
        <v>15</v>
      </c>
      <c r="M803" s="38" t="s">
        <v>13</v>
      </c>
    </row>
    <row r="804" spans="1:13" s="39" customFormat="1" ht="12.75" x14ac:dyDescent="0.2">
      <c r="A804" s="33" t="s">
        <v>17</v>
      </c>
      <c r="B804" s="33" t="s">
        <v>582</v>
      </c>
      <c r="C804" s="34">
        <v>10</v>
      </c>
      <c r="D804" s="33" t="s">
        <v>34</v>
      </c>
      <c r="E804" s="33" t="s">
        <v>1352</v>
      </c>
      <c r="F804" s="35">
        <v>25172013</v>
      </c>
      <c r="G804" s="33" t="s">
        <v>466</v>
      </c>
      <c r="H804" s="33">
        <v>4</v>
      </c>
      <c r="I804" s="33">
        <v>6</v>
      </c>
      <c r="J804" s="36">
        <v>4</v>
      </c>
      <c r="K804" s="37">
        <v>11900000</v>
      </c>
      <c r="L804" s="38" t="s">
        <v>15</v>
      </c>
      <c r="M804" s="38" t="s">
        <v>13</v>
      </c>
    </row>
    <row r="805" spans="1:13" s="39" customFormat="1" ht="12.75" x14ac:dyDescent="0.2">
      <c r="A805" s="33" t="s">
        <v>17</v>
      </c>
      <c r="B805" s="33" t="s">
        <v>582</v>
      </c>
      <c r="C805" s="34">
        <v>10</v>
      </c>
      <c r="D805" s="33" t="s">
        <v>34</v>
      </c>
      <c r="E805" s="33" t="s">
        <v>1353</v>
      </c>
      <c r="F805" s="35">
        <v>40151500</v>
      </c>
      <c r="G805" s="33" t="s">
        <v>466</v>
      </c>
      <c r="H805" s="33">
        <v>4</v>
      </c>
      <c r="I805" s="33">
        <v>6</v>
      </c>
      <c r="J805" s="36">
        <v>6</v>
      </c>
      <c r="K805" s="37">
        <v>3927000</v>
      </c>
      <c r="L805" s="38" t="s">
        <v>15</v>
      </c>
      <c r="M805" s="38" t="s">
        <v>13</v>
      </c>
    </row>
    <row r="806" spans="1:13" s="39" customFormat="1" ht="12.75" x14ac:dyDescent="0.2">
      <c r="A806" s="33" t="s">
        <v>17</v>
      </c>
      <c r="B806" s="33" t="s">
        <v>582</v>
      </c>
      <c r="C806" s="34">
        <v>10</v>
      </c>
      <c r="D806" s="33" t="s">
        <v>34</v>
      </c>
      <c r="E806" s="33" t="s">
        <v>1354</v>
      </c>
      <c r="F806" s="35">
        <v>20101805</v>
      </c>
      <c r="G806" s="33" t="s">
        <v>466</v>
      </c>
      <c r="H806" s="33">
        <v>4</v>
      </c>
      <c r="I806" s="33">
        <v>6</v>
      </c>
      <c r="J806" s="36">
        <v>6</v>
      </c>
      <c r="K806" s="37">
        <v>1142400</v>
      </c>
      <c r="L806" s="38" t="s">
        <v>15</v>
      </c>
      <c r="M806" s="38" t="s">
        <v>13</v>
      </c>
    </row>
    <row r="807" spans="1:13" s="39" customFormat="1" ht="12.75" x14ac:dyDescent="0.2">
      <c r="A807" s="33" t="s">
        <v>17</v>
      </c>
      <c r="B807" s="33" t="s">
        <v>582</v>
      </c>
      <c r="C807" s="34">
        <v>10</v>
      </c>
      <c r="D807" s="33" t="s">
        <v>34</v>
      </c>
      <c r="E807" s="33" t="s">
        <v>1355</v>
      </c>
      <c r="F807" s="35">
        <v>20101805</v>
      </c>
      <c r="G807" s="33" t="s">
        <v>466</v>
      </c>
      <c r="H807" s="33">
        <v>4</v>
      </c>
      <c r="I807" s="33">
        <v>6</v>
      </c>
      <c r="J807" s="36">
        <v>4</v>
      </c>
      <c r="K807" s="37">
        <v>761600</v>
      </c>
      <c r="L807" s="38" t="s">
        <v>15</v>
      </c>
      <c r="M807" s="38" t="s">
        <v>13</v>
      </c>
    </row>
    <row r="808" spans="1:13" s="39" customFormat="1" ht="12.75" x14ac:dyDescent="0.2">
      <c r="A808" s="33" t="s">
        <v>17</v>
      </c>
      <c r="B808" s="33" t="s">
        <v>582</v>
      </c>
      <c r="C808" s="34">
        <v>10</v>
      </c>
      <c r="D808" s="33" t="s">
        <v>34</v>
      </c>
      <c r="E808" s="33" t="s">
        <v>1356</v>
      </c>
      <c r="F808" s="35">
        <v>32121600</v>
      </c>
      <c r="G808" s="33" t="s">
        <v>466</v>
      </c>
      <c r="H808" s="33">
        <v>4</v>
      </c>
      <c r="I808" s="33">
        <v>6</v>
      </c>
      <c r="J808" s="36">
        <v>1</v>
      </c>
      <c r="K808" s="37">
        <v>136850</v>
      </c>
      <c r="L808" s="38" t="s">
        <v>15</v>
      </c>
      <c r="M808" s="38" t="s">
        <v>13</v>
      </c>
    </row>
    <row r="809" spans="1:13" s="39" customFormat="1" ht="12.75" x14ac:dyDescent="0.2">
      <c r="A809" s="33" t="s">
        <v>17</v>
      </c>
      <c r="B809" s="33" t="s">
        <v>582</v>
      </c>
      <c r="C809" s="34">
        <v>10</v>
      </c>
      <c r="D809" s="33" t="s">
        <v>34</v>
      </c>
      <c r="E809" s="33" t="s">
        <v>1357</v>
      </c>
      <c r="F809" s="35">
        <v>32121600</v>
      </c>
      <c r="G809" s="33" t="s">
        <v>466</v>
      </c>
      <c r="H809" s="33">
        <v>4</v>
      </c>
      <c r="I809" s="33">
        <v>6</v>
      </c>
      <c r="J809" s="36">
        <v>1</v>
      </c>
      <c r="K809" s="37">
        <v>119000</v>
      </c>
      <c r="L809" s="38" t="s">
        <v>15</v>
      </c>
      <c r="M809" s="38" t="s">
        <v>13</v>
      </c>
    </row>
    <row r="810" spans="1:13" s="39" customFormat="1" ht="12.75" x14ac:dyDescent="0.2">
      <c r="A810" s="33" t="s">
        <v>17</v>
      </c>
      <c r="B810" s="33" t="s">
        <v>582</v>
      </c>
      <c r="C810" s="34">
        <v>10</v>
      </c>
      <c r="D810" s="33" t="s">
        <v>34</v>
      </c>
      <c r="E810" s="33" t="s">
        <v>1358</v>
      </c>
      <c r="F810" s="35">
        <v>32121600</v>
      </c>
      <c r="G810" s="33" t="s">
        <v>466</v>
      </c>
      <c r="H810" s="33">
        <v>4</v>
      </c>
      <c r="I810" s="33">
        <v>6</v>
      </c>
      <c r="J810" s="36">
        <v>1</v>
      </c>
      <c r="K810" s="37">
        <v>357000</v>
      </c>
      <c r="L810" s="38" t="s">
        <v>15</v>
      </c>
      <c r="M810" s="38" t="s">
        <v>13</v>
      </c>
    </row>
    <row r="811" spans="1:13" s="39" customFormat="1" ht="12.75" x14ac:dyDescent="0.2">
      <c r="A811" s="33" t="s">
        <v>17</v>
      </c>
      <c r="B811" s="33" t="s">
        <v>582</v>
      </c>
      <c r="C811" s="34">
        <v>10</v>
      </c>
      <c r="D811" s="33" t="s">
        <v>34</v>
      </c>
      <c r="E811" s="33" t="s">
        <v>1359</v>
      </c>
      <c r="F811" s="35">
        <v>40161526</v>
      </c>
      <c r="G811" s="33" t="s">
        <v>466</v>
      </c>
      <c r="H811" s="33">
        <v>4</v>
      </c>
      <c r="I811" s="33">
        <v>6</v>
      </c>
      <c r="J811" s="36">
        <v>1</v>
      </c>
      <c r="K811" s="37">
        <v>7140</v>
      </c>
      <c r="L811" s="38" t="s">
        <v>15</v>
      </c>
      <c r="M811" s="38" t="s">
        <v>13</v>
      </c>
    </row>
    <row r="812" spans="1:13" s="39" customFormat="1" ht="12.75" x14ac:dyDescent="0.2">
      <c r="A812" s="33" t="s">
        <v>17</v>
      </c>
      <c r="B812" s="33" t="s">
        <v>582</v>
      </c>
      <c r="C812" s="34">
        <v>10</v>
      </c>
      <c r="D812" s="33" t="s">
        <v>34</v>
      </c>
      <c r="E812" s="33" t="s">
        <v>1360</v>
      </c>
      <c r="F812" s="35">
        <v>40161526</v>
      </c>
      <c r="G812" s="33" t="s">
        <v>466</v>
      </c>
      <c r="H812" s="33">
        <v>4</v>
      </c>
      <c r="I812" s="33">
        <v>6</v>
      </c>
      <c r="J812" s="36">
        <v>1</v>
      </c>
      <c r="K812" s="37">
        <v>14280</v>
      </c>
      <c r="L812" s="38" t="s">
        <v>15</v>
      </c>
      <c r="M812" s="38" t="s">
        <v>13</v>
      </c>
    </row>
    <row r="813" spans="1:13" s="39" customFormat="1" ht="12.75" x14ac:dyDescent="0.2">
      <c r="A813" s="33" t="s">
        <v>17</v>
      </c>
      <c r="B813" s="33" t="s">
        <v>582</v>
      </c>
      <c r="C813" s="34">
        <v>10</v>
      </c>
      <c r="D813" s="33" t="s">
        <v>34</v>
      </c>
      <c r="E813" s="33" t="s">
        <v>1361</v>
      </c>
      <c r="F813" s="35">
        <v>25171900</v>
      </c>
      <c r="G813" s="33" t="s">
        <v>466</v>
      </c>
      <c r="H813" s="33">
        <v>4</v>
      </c>
      <c r="I813" s="33">
        <v>6</v>
      </c>
      <c r="J813" s="36">
        <v>1</v>
      </c>
      <c r="K813" s="37">
        <v>1071000</v>
      </c>
      <c r="L813" s="38" t="s">
        <v>15</v>
      </c>
      <c r="M813" s="38" t="s">
        <v>13</v>
      </c>
    </row>
    <row r="814" spans="1:13" s="39" customFormat="1" ht="12.75" x14ac:dyDescent="0.2">
      <c r="A814" s="33" t="s">
        <v>17</v>
      </c>
      <c r="B814" s="33" t="s">
        <v>582</v>
      </c>
      <c r="C814" s="34">
        <v>10</v>
      </c>
      <c r="D814" s="33" t="s">
        <v>34</v>
      </c>
      <c r="E814" s="33" t="s">
        <v>1362</v>
      </c>
      <c r="F814" s="35">
        <v>31251510</v>
      </c>
      <c r="G814" s="33" t="s">
        <v>466</v>
      </c>
      <c r="H814" s="33">
        <v>4</v>
      </c>
      <c r="I814" s="33">
        <v>6</v>
      </c>
      <c r="J814" s="36">
        <v>1</v>
      </c>
      <c r="K814" s="37">
        <v>376040</v>
      </c>
      <c r="L814" s="38" t="s">
        <v>15</v>
      </c>
      <c r="M814" s="38" t="s">
        <v>13</v>
      </c>
    </row>
    <row r="815" spans="1:13" s="39" customFormat="1" ht="12.75" x14ac:dyDescent="0.2">
      <c r="A815" s="33" t="s">
        <v>17</v>
      </c>
      <c r="B815" s="33" t="s">
        <v>582</v>
      </c>
      <c r="C815" s="34">
        <v>10</v>
      </c>
      <c r="D815" s="33" t="s">
        <v>34</v>
      </c>
      <c r="E815" s="33" t="s">
        <v>1363</v>
      </c>
      <c r="F815" s="35">
        <v>31251510</v>
      </c>
      <c r="G815" s="33" t="s">
        <v>466</v>
      </c>
      <c r="H815" s="33">
        <v>4</v>
      </c>
      <c r="I815" s="33">
        <v>6</v>
      </c>
      <c r="J815" s="36">
        <v>1</v>
      </c>
      <c r="K815" s="37">
        <v>190400</v>
      </c>
      <c r="L815" s="38" t="s">
        <v>15</v>
      </c>
      <c r="M815" s="38" t="s">
        <v>13</v>
      </c>
    </row>
    <row r="816" spans="1:13" s="39" customFormat="1" ht="12.75" x14ac:dyDescent="0.2">
      <c r="A816" s="33" t="s">
        <v>17</v>
      </c>
      <c r="B816" s="33" t="s">
        <v>582</v>
      </c>
      <c r="C816" s="34">
        <v>10</v>
      </c>
      <c r="D816" s="33" t="s">
        <v>34</v>
      </c>
      <c r="E816" s="33" t="s">
        <v>1364</v>
      </c>
      <c r="F816" s="35">
        <v>25173902</v>
      </c>
      <c r="G816" s="33" t="s">
        <v>466</v>
      </c>
      <c r="H816" s="33">
        <v>4</v>
      </c>
      <c r="I816" s="33">
        <v>6</v>
      </c>
      <c r="J816" s="36">
        <v>1</v>
      </c>
      <c r="K816" s="37">
        <v>1428000</v>
      </c>
      <c r="L816" s="38" t="s">
        <v>15</v>
      </c>
      <c r="M816" s="38" t="s">
        <v>13</v>
      </c>
    </row>
    <row r="817" spans="1:13" s="39" customFormat="1" ht="12.75" x14ac:dyDescent="0.2">
      <c r="A817" s="33" t="s">
        <v>17</v>
      </c>
      <c r="B817" s="33" t="s">
        <v>582</v>
      </c>
      <c r="C817" s="34">
        <v>10</v>
      </c>
      <c r="D817" s="33" t="s">
        <v>34</v>
      </c>
      <c r="E817" s="33" t="s">
        <v>1365</v>
      </c>
      <c r="F817" s="35">
        <v>39122216</v>
      </c>
      <c r="G817" s="33" t="s">
        <v>466</v>
      </c>
      <c r="H817" s="33">
        <v>4</v>
      </c>
      <c r="I817" s="33">
        <v>6</v>
      </c>
      <c r="J817" s="36">
        <v>6</v>
      </c>
      <c r="K817" s="37">
        <v>1071000</v>
      </c>
      <c r="L817" s="38" t="s">
        <v>15</v>
      </c>
      <c r="M817" s="38" t="s">
        <v>13</v>
      </c>
    </row>
    <row r="818" spans="1:13" s="39" customFormat="1" ht="12.75" x14ac:dyDescent="0.2">
      <c r="A818" s="33" t="s">
        <v>17</v>
      </c>
      <c r="B818" s="33" t="s">
        <v>582</v>
      </c>
      <c r="C818" s="34">
        <v>10</v>
      </c>
      <c r="D818" s="33" t="s">
        <v>34</v>
      </c>
      <c r="E818" s="33" t="s">
        <v>1366</v>
      </c>
      <c r="F818" s="35">
        <v>39122216</v>
      </c>
      <c r="G818" s="33" t="s">
        <v>466</v>
      </c>
      <c r="H818" s="33">
        <v>4</v>
      </c>
      <c r="I818" s="33">
        <v>6</v>
      </c>
      <c r="J818" s="36">
        <v>6</v>
      </c>
      <c r="K818" s="37">
        <v>1142400</v>
      </c>
      <c r="L818" s="38" t="s">
        <v>15</v>
      </c>
      <c r="M818" s="38" t="s">
        <v>13</v>
      </c>
    </row>
    <row r="819" spans="1:13" s="39" customFormat="1" ht="12.75" x14ac:dyDescent="0.2">
      <c r="A819" s="33" t="s">
        <v>17</v>
      </c>
      <c r="B819" s="33" t="s">
        <v>582</v>
      </c>
      <c r="C819" s="34">
        <v>10</v>
      </c>
      <c r="D819" s="33" t="s">
        <v>34</v>
      </c>
      <c r="E819" s="33" t="s">
        <v>1367</v>
      </c>
      <c r="F819" s="35">
        <v>39122216</v>
      </c>
      <c r="G819" s="33" t="s">
        <v>466</v>
      </c>
      <c r="H819" s="33">
        <v>4</v>
      </c>
      <c r="I819" s="33">
        <v>6</v>
      </c>
      <c r="J819" s="36">
        <v>1</v>
      </c>
      <c r="K819" s="37">
        <v>1428000</v>
      </c>
      <c r="L819" s="38" t="s">
        <v>15</v>
      </c>
      <c r="M819" s="38" t="s">
        <v>13</v>
      </c>
    </row>
    <row r="820" spans="1:13" s="39" customFormat="1" ht="12.75" x14ac:dyDescent="0.2">
      <c r="A820" s="33" t="s">
        <v>17</v>
      </c>
      <c r="B820" s="33" t="s">
        <v>582</v>
      </c>
      <c r="C820" s="34">
        <v>10</v>
      </c>
      <c r="D820" s="33" t="s">
        <v>34</v>
      </c>
      <c r="E820" s="33" t="s">
        <v>1368</v>
      </c>
      <c r="F820" s="35">
        <v>32101507</v>
      </c>
      <c r="G820" s="33" t="s">
        <v>466</v>
      </c>
      <c r="H820" s="33">
        <v>4</v>
      </c>
      <c r="I820" s="33">
        <v>6</v>
      </c>
      <c r="J820" s="36">
        <v>4</v>
      </c>
      <c r="K820" s="37">
        <v>9044000</v>
      </c>
      <c r="L820" s="38" t="s">
        <v>15</v>
      </c>
      <c r="M820" s="38" t="s">
        <v>13</v>
      </c>
    </row>
    <row r="821" spans="1:13" s="39" customFormat="1" ht="12.75" x14ac:dyDescent="0.2">
      <c r="A821" s="33" t="s">
        <v>17</v>
      </c>
      <c r="B821" s="33" t="s">
        <v>582</v>
      </c>
      <c r="C821" s="34">
        <v>10</v>
      </c>
      <c r="D821" s="33" t="s">
        <v>34</v>
      </c>
      <c r="E821" s="33" t="s">
        <v>1369</v>
      </c>
      <c r="F821" s="35">
        <v>39121432</v>
      </c>
      <c r="G821" s="33" t="s">
        <v>466</v>
      </c>
      <c r="H821" s="33">
        <v>4</v>
      </c>
      <c r="I821" s="33">
        <v>6</v>
      </c>
      <c r="J821" s="36">
        <v>1</v>
      </c>
      <c r="K821" s="37">
        <v>595</v>
      </c>
      <c r="L821" s="38" t="s">
        <v>15</v>
      </c>
      <c r="M821" s="38" t="s">
        <v>13</v>
      </c>
    </row>
    <row r="822" spans="1:13" s="39" customFormat="1" ht="12.75" x14ac:dyDescent="0.2">
      <c r="A822" s="33" t="s">
        <v>17</v>
      </c>
      <c r="B822" s="33" t="s">
        <v>582</v>
      </c>
      <c r="C822" s="34">
        <v>10</v>
      </c>
      <c r="D822" s="33" t="s">
        <v>34</v>
      </c>
      <c r="E822" s="33" t="s">
        <v>1370</v>
      </c>
      <c r="F822" s="35">
        <v>49221516</v>
      </c>
      <c r="G822" s="33" t="s">
        <v>466</v>
      </c>
      <c r="H822" s="33">
        <v>4</v>
      </c>
      <c r="I822" s="33">
        <v>6</v>
      </c>
      <c r="J822" s="36">
        <v>1</v>
      </c>
      <c r="K822" s="37">
        <v>416500</v>
      </c>
      <c r="L822" s="38" t="s">
        <v>15</v>
      </c>
      <c r="M822" s="38" t="s">
        <v>13</v>
      </c>
    </row>
    <row r="823" spans="1:13" s="39" customFormat="1" ht="12.75" x14ac:dyDescent="0.2">
      <c r="A823" s="33" t="s">
        <v>17</v>
      </c>
      <c r="B823" s="33" t="s">
        <v>582</v>
      </c>
      <c r="C823" s="34">
        <v>10</v>
      </c>
      <c r="D823" s="33" t="s">
        <v>34</v>
      </c>
      <c r="E823" s="33" t="s">
        <v>1371</v>
      </c>
      <c r="F823" s="35">
        <v>23242100</v>
      </c>
      <c r="G823" s="33" t="s">
        <v>466</v>
      </c>
      <c r="H823" s="33">
        <v>4</v>
      </c>
      <c r="I823" s="33">
        <v>6</v>
      </c>
      <c r="J823" s="36">
        <v>25</v>
      </c>
      <c r="K823" s="37">
        <v>327993.75</v>
      </c>
      <c r="L823" s="38" t="s">
        <v>15</v>
      </c>
      <c r="M823" s="38" t="s">
        <v>13</v>
      </c>
    </row>
    <row r="824" spans="1:13" s="39" customFormat="1" ht="12.75" x14ac:dyDescent="0.2">
      <c r="A824" s="33" t="s">
        <v>17</v>
      </c>
      <c r="B824" s="33" t="s">
        <v>582</v>
      </c>
      <c r="C824" s="34">
        <v>10</v>
      </c>
      <c r="D824" s="33" t="s">
        <v>34</v>
      </c>
      <c r="E824" s="33" t="s">
        <v>1372</v>
      </c>
      <c r="F824" s="35">
        <v>23242100</v>
      </c>
      <c r="G824" s="33" t="s">
        <v>466</v>
      </c>
      <c r="H824" s="33">
        <v>4</v>
      </c>
      <c r="I824" s="33">
        <v>6</v>
      </c>
      <c r="J824" s="36">
        <v>25</v>
      </c>
      <c r="K824" s="37">
        <v>335520.5</v>
      </c>
      <c r="L824" s="38" t="s">
        <v>15</v>
      </c>
      <c r="M824" s="38" t="s">
        <v>13</v>
      </c>
    </row>
    <row r="825" spans="1:13" s="39" customFormat="1" ht="12.75" x14ac:dyDescent="0.2">
      <c r="A825" s="33" t="s">
        <v>17</v>
      </c>
      <c r="B825" s="33" t="s">
        <v>582</v>
      </c>
      <c r="C825" s="34">
        <v>10</v>
      </c>
      <c r="D825" s="33" t="s">
        <v>34</v>
      </c>
      <c r="E825" s="33" t="s">
        <v>13960</v>
      </c>
      <c r="F825" s="35">
        <v>23242100</v>
      </c>
      <c r="G825" s="33" t="s">
        <v>466</v>
      </c>
      <c r="H825" s="33">
        <v>4</v>
      </c>
      <c r="I825" s="33">
        <v>6</v>
      </c>
      <c r="J825" s="36">
        <v>50</v>
      </c>
      <c r="K825" s="37">
        <v>151606</v>
      </c>
      <c r="L825" s="38" t="s">
        <v>15</v>
      </c>
      <c r="M825" s="38" t="s">
        <v>13</v>
      </c>
    </row>
    <row r="826" spans="1:13" s="39" customFormat="1" ht="12.75" x14ac:dyDescent="0.2">
      <c r="A826" s="33" t="s">
        <v>17</v>
      </c>
      <c r="B826" s="33" t="s">
        <v>582</v>
      </c>
      <c r="C826" s="34">
        <v>10</v>
      </c>
      <c r="D826" s="33" t="s">
        <v>34</v>
      </c>
      <c r="E826" s="33" t="s">
        <v>1373</v>
      </c>
      <c r="F826" s="35">
        <v>31161800</v>
      </c>
      <c r="G826" s="33" t="s">
        <v>466</v>
      </c>
      <c r="H826" s="33">
        <v>4</v>
      </c>
      <c r="I826" s="33">
        <v>6</v>
      </c>
      <c r="J826" s="36">
        <v>40</v>
      </c>
      <c r="K826" s="37">
        <v>1309238</v>
      </c>
      <c r="L826" s="38" t="s">
        <v>15</v>
      </c>
      <c r="M826" s="38" t="s">
        <v>13</v>
      </c>
    </row>
    <row r="827" spans="1:13" s="39" customFormat="1" ht="12.75" x14ac:dyDescent="0.2">
      <c r="A827" s="33" t="s">
        <v>17</v>
      </c>
      <c r="B827" s="33" t="s">
        <v>582</v>
      </c>
      <c r="C827" s="34">
        <v>10</v>
      </c>
      <c r="D827" s="33" t="s">
        <v>34</v>
      </c>
      <c r="E827" s="33" t="s">
        <v>1374</v>
      </c>
      <c r="F827" s="35">
        <v>31161800</v>
      </c>
      <c r="G827" s="33" t="s">
        <v>466</v>
      </c>
      <c r="H827" s="33">
        <v>4</v>
      </c>
      <c r="I827" s="33">
        <v>6</v>
      </c>
      <c r="J827" s="36">
        <v>40</v>
      </c>
      <c r="K827" s="37">
        <v>1323089.5999999999</v>
      </c>
      <c r="L827" s="38" t="s">
        <v>15</v>
      </c>
      <c r="M827" s="38" t="s">
        <v>13</v>
      </c>
    </row>
    <row r="828" spans="1:13" s="39" customFormat="1" ht="12.75" x14ac:dyDescent="0.2">
      <c r="A828" s="33" t="s">
        <v>17</v>
      </c>
      <c r="B828" s="33" t="s">
        <v>582</v>
      </c>
      <c r="C828" s="34">
        <v>10</v>
      </c>
      <c r="D828" s="33" t="s">
        <v>34</v>
      </c>
      <c r="E828" s="33" t="s">
        <v>1375</v>
      </c>
      <c r="F828" s="35">
        <v>26111703</v>
      </c>
      <c r="G828" s="33" t="s">
        <v>466</v>
      </c>
      <c r="H828" s="33">
        <v>4</v>
      </c>
      <c r="I828" s="33">
        <v>6</v>
      </c>
      <c r="J828" s="36">
        <v>4</v>
      </c>
      <c r="K828" s="37">
        <v>1039069.92</v>
      </c>
      <c r="L828" s="38" t="s">
        <v>15</v>
      </c>
      <c r="M828" s="38" t="s">
        <v>13</v>
      </c>
    </row>
    <row r="829" spans="1:13" s="39" customFormat="1" ht="12.75" x14ac:dyDescent="0.2">
      <c r="A829" s="33" t="s">
        <v>17</v>
      </c>
      <c r="B829" s="33" t="s">
        <v>582</v>
      </c>
      <c r="C829" s="34">
        <v>10</v>
      </c>
      <c r="D829" s="33" t="s">
        <v>34</v>
      </c>
      <c r="E829" s="33" t="s">
        <v>1376</v>
      </c>
      <c r="F829" s="35">
        <v>26111703</v>
      </c>
      <c r="G829" s="33" t="s">
        <v>466</v>
      </c>
      <c r="H829" s="33">
        <v>4</v>
      </c>
      <c r="I829" s="33">
        <v>6</v>
      </c>
      <c r="J829" s="36">
        <v>4</v>
      </c>
      <c r="K829" s="37">
        <v>1212253</v>
      </c>
      <c r="L829" s="38" t="s">
        <v>15</v>
      </c>
      <c r="M829" s="38" t="s">
        <v>13</v>
      </c>
    </row>
    <row r="830" spans="1:13" s="39" customFormat="1" ht="12.75" x14ac:dyDescent="0.2">
      <c r="A830" s="33" t="s">
        <v>17</v>
      </c>
      <c r="B830" s="33" t="s">
        <v>582</v>
      </c>
      <c r="C830" s="34">
        <v>10</v>
      </c>
      <c r="D830" s="33" t="s">
        <v>34</v>
      </c>
      <c r="E830" s="33" t="s">
        <v>1377</v>
      </c>
      <c r="F830" s="35">
        <v>26111703</v>
      </c>
      <c r="G830" s="33" t="s">
        <v>466</v>
      </c>
      <c r="H830" s="33">
        <v>4</v>
      </c>
      <c r="I830" s="33">
        <v>6</v>
      </c>
      <c r="J830" s="36">
        <v>4</v>
      </c>
      <c r="K830" s="37">
        <v>1402752.96</v>
      </c>
      <c r="L830" s="38" t="s">
        <v>15</v>
      </c>
      <c r="M830" s="38" t="s">
        <v>13</v>
      </c>
    </row>
    <row r="831" spans="1:13" s="39" customFormat="1" ht="12.75" x14ac:dyDescent="0.2">
      <c r="A831" s="33" t="s">
        <v>17</v>
      </c>
      <c r="B831" s="33" t="s">
        <v>582</v>
      </c>
      <c r="C831" s="34">
        <v>10</v>
      </c>
      <c r="D831" s="33" t="s">
        <v>34</v>
      </c>
      <c r="E831" s="33" t="s">
        <v>1378</v>
      </c>
      <c r="F831" s="35">
        <v>26111703</v>
      </c>
      <c r="G831" s="33" t="s">
        <v>466</v>
      </c>
      <c r="H831" s="33">
        <v>4</v>
      </c>
      <c r="I831" s="33">
        <v>6</v>
      </c>
      <c r="J831" s="36">
        <v>2</v>
      </c>
      <c r="K831" s="37">
        <v>1549951.2</v>
      </c>
      <c r="L831" s="38" t="s">
        <v>15</v>
      </c>
      <c r="M831" s="38" t="s">
        <v>13</v>
      </c>
    </row>
    <row r="832" spans="1:13" s="39" customFormat="1" ht="12.75" x14ac:dyDescent="0.2">
      <c r="A832" s="33" t="s">
        <v>17</v>
      </c>
      <c r="B832" s="33" t="s">
        <v>582</v>
      </c>
      <c r="C832" s="34">
        <v>10</v>
      </c>
      <c r="D832" s="33" t="s">
        <v>34</v>
      </c>
      <c r="E832" s="33" t="s">
        <v>1379</v>
      </c>
      <c r="F832" s="35">
        <v>26111703</v>
      </c>
      <c r="G832" s="33" t="s">
        <v>466</v>
      </c>
      <c r="H832" s="33">
        <v>4</v>
      </c>
      <c r="I832" s="33">
        <v>6</v>
      </c>
      <c r="J832" s="36">
        <v>2</v>
      </c>
      <c r="K832" s="37">
        <v>1082281.2</v>
      </c>
      <c r="L832" s="38" t="s">
        <v>15</v>
      </c>
      <c r="M832" s="38" t="s">
        <v>13</v>
      </c>
    </row>
    <row r="833" spans="1:13" s="39" customFormat="1" ht="12.75" x14ac:dyDescent="0.2">
      <c r="A833" s="33" t="s">
        <v>17</v>
      </c>
      <c r="B833" s="33" t="s">
        <v>582</v>
      </c>
      <c r="C833" s="34">
        <v>10</v>
      </c>
      <c r="D833" s="33" t="s">
        <v>34</v>
      </c>
      <c r="E833" s="33" t="s">
        <v>1380</v>
      </c>
      <c r="F833" s="35">
        <v>26111703</v>
      </c>
      <c r="G833" s="33" t="s">
        <v>466</v>
      </c>
      <c r="H833" s="33">
        <v>4</v>
      </c>
      <c r="I833" s="33">
        <v>6</v>
      </c>
      <c r="J833" s="36">
        <v>4</v>
      </c>
      <c r="K833" s="37">
        <v>275827.71999999997</v>
      </c>
      <c r="L833" s="38" t="s">
        <v>15</v>
      </c>
      <c r="M833" s="38" t="s">
        <v>13</v>
      </c>
    </row>
    <row r="834" spans="1:13" s="39" customFormat="1" ht="12.75" x14ac:dyDescent="0.2">
      <c r="A834" s="33" t="s">
        <v>17</v>
      </c>
      <c r="B834" s="33" t="s">
        <v>582</v>
      </c>
      <c r="C834" s="34">
        <v>10</v>
      </c>
      <c r="D834" s="33" t="s">
        <v>34</v>
      </c>
      <c r="E834" s="33" t="s">
        <v>1381</v>
      </c>
      <c r="F834" s="35">
        <v>26111700</v>
      </c>
      <c r="G834" s="33" t="s">
        <v>466</v>
      </c>
      <c r="H834" s="33">
        <v>4</v>
      </c>
      <c r="I834" s="33">
        <v>6</v>
      </c>
      <c r="J834" s="36">
        <v>2</v>
      </c>
      <c r="K834" s="37">
        <v>1532631.94</v>
      </c>
      <c r="L834" s="38" t="s">
        <v>15</v>
      </c>
      <c r="M834" s="38" t="s">
        <v>13</v>
      </c>
    </row>
    <row r="835" spans="1:13" s="39" customFormat="1" ht="12.75" x14ac:dyDescent="0.2">
      <c r="A835" s="33" t="s">
        <v>17</v>
      </c>
      <c r="B835" s="33" t="s">
        <v>582</v>
      </c>
      <c r="C835" s="34">
        <v>10</v>
      </c>
      <c r="D835" s="33" t="s">
        <v>34</v>
      </c>
      <c r="E835" s="33" t="s">
        <v>1382</v>
      </c>
      <c r="F835" s="35">
        <v>26111700</v>
      </c>
      <c r="G835" s="33" t="s">
        <v>466</v>
      </c>
      <c r="H835" s="33">
        <v>4</v>
      </c>
      <c r="I835" s="33">
        <v>6</v>
      </c>
      <c r="J835" s="36">
        <v>2</v>
      </c>
      <c r="K835" s="37">
        <v>350081.34</v>
      </c>
      <c r="L835" s="38" t="s">
        <v>15</v>
      </c>
      <c r="M835" s="38" t="s">
        <v>13</v>
      </c>
    </row>
    <row r="836" spans="1:13" s="39" customFormat="1" ht="12.75" x14ac:dyDescent="0.2">
      <c r="A836" s="33" t="s">
        <v>17</v>
      </c>
      <c r="B836" s="33" t="s">
        <v>582</v>
      </c>
      <c r="C836" s="34">
        <v>10</v>
      </c>
      <c r="D836" s="33" t="s">
        <v>34</v>
      </c>
      <c r="E836" s="33" t="s">
        <v>1383</v>
      </c>
      <c r="F836" s="35">
        <v>26111700</v>
      </c>
      <c r="G836" s="33" t="s">
        <v>466</v>
      </c>
      <c r="H836" s="33">
        <v>4</v>
      </c>
      <c r="I836" s="33">
        <v>6</v>
      </c>
      <c r="J836" s="36">
        <v>2</v>
      </c>
      <c r="K836" s="37">
        <v>1298839.78</v>
      </c>
      <c r="L836" s="38" t="s">
        <v>15</v>
      </c>
      <c r="M836" s="38" t="s">
        <v>13</v>
      </c>
    </row>
    <row r="837" spans="1:13" s="39" customFormat="1" ht="12.75" x14ac:dyDescent="0.2">
      <c r="A837" s="33" t="s">
        <v>17</v>
      </c>
      <c r="B837" s="33" t="s">
        <v>582</v>
      </c>
      <c r="C837" s="34">
        <v>10</v>
      </c>
      <c r="D837" s="33" t="s">
        <v>34</v>
      </c>
      <c r="E837" s="33" t="s">
        <v>1384</v>
      </c>
      <c r="F837" s="35">
        <v>39101600</v>
      </c>
      <c r="G837" s="33" t="s">
        <v>466</v>
      </c>
      <c r="H837" s="33">
        <v>4</v>
      </c>
      <c r="I837" s="33">
        <v>6</v>
      </c>
      <c r="J837" s="36">
        <v>10</v>
      </c>
      <c r="K837" s="37">
        <v>103910.8</v>
      </c>
      <c r="L837" s="38" t="s">
        <v>15</v>
      </c>
      <c r="M837" s="38" t="s">
        <v>13</v>
      </c>
    </row>
    <row r="838" spans="1:13" s="39" customFormat="1" ht="12.75" x14ac:dyDescent="0.2">
      <c r="A838" s="33" t="s">
        <v>17</v>
      </c>
      <c r="B838" s="33" t="s">
        <v>582</v>
      </c>
      <c r="C838" s="34">
        <v>10</v>
      </c>
      <c r="D838" s="33" t="s">
        <v>34</v>
      </c>
      <c r="E838" s="33" t="s">
        <v>1385</v>
      </c>
      <c r="F838" s="35">
        <v>39101600</v>
      </c>
      <c r="G838" s="33" t="s">
        <v>466</v>
      </c>
      <c r="H838" s="33">
        <v>4</v>
      </c>
      <c r="I838" s="33">
        <v>6</v>
      </c>
      <c r="J838" s="36">
        <v>15</v>
      </c>
      <c r="K838" s="37">
        <v>97425.3</v>
      </c>
      <c r="L838" s="38" t="s">
        <v>15</v>
      </c>
      <c r="M838" s="38" t="s">
        <v>13</v>
      </c>
    </row>
    <row r="839" spans="1:13" s="39" customFormat="1" ht="12.75" x14ac:dyDescent="0.2">
      <c r="A839" s="33" t="s">
        <v>17</v>
      </c>
      <c r="B839" s="33" t="s">
        <v>582</v>
      </c>
      <c r="C839" s="34">
        <v>10</v>
      </c>
      <c r="D839" s="33" t="s">
        <v>34</v>
      </c>
      <c r="E839" s="33" t="s">
        <v>1386</v>
      </c>
      <c r="F839" s="35">
        <v>39101600</v>
      </c>
      <c r="G839" s="33" t="s">
        <v>466</v>
      </c>
      <c r="H839" s="33">
        <v>4</v>
      </c>
      <c r="I839" s="33">
        <v>6</v>
      </c>
      <c r="J839" s="36">
        <v>50</v>
      </c>
      <c r="K839" s="37">
        <v>342065.5</v>
      </c>
      <c r="L839" s="38" t="s">
        <v>15</v>
      </c>
      <c r="M839" s="38" t="s">
        <v>13</v>
      </c>
    </row>
    <row r="840" spans="1:13" s="39" customFormat="1" ht="12.75" x14ac:dyDescent="0.2">
      <c r="A840" s="33" t="s">
        <v>17</v>
      </c>
      <c r="B840" s="33" t="s">
        <v>582</v>
      </c>
      <c r="C840" s="34">
        <v>10</v>
      </c>
      <c r="D840" s="33" t="s">
        <v>34</v>
      </c>
      <c r="E840" s="33" t="s">
        <v>1387</v>
      </c>
      <c r="F840" s="35">
        <v>39101600</v>
      </c>
      <c r="G840" s="33" t="s">
        <v>466</v>
      </c>
      <c r="H840" s="33">
        <v>4</v>
      </c>
      <c r="I840" s="33">
        <v>6</v>
      </c>
      <c r="J840" s="36">
        <v>50</v>
      </c>
      <c r="K840" s="37">
        <v>845376</v>
      </c>
      <c r="L840" s="38" t="s">
        <v>15</v>
      </c>
      <c r="M840" s="38" t="s">
        <v>13</v>
      </c>
    </row>
    <row r="841" spans="1:13" s="39" customFormat="1" ht="12.75" x14ac:dyDescent="0.2">
      <c r="A841" s="33" t="s">
        <v>17</v>
      </c>
      <c r="B841" s="33" t="s">
        <v>582</v>
      </c>
      <c r="C841" s="34">
        <v>10</v>
      </c>
      <c r="D841" s="33" t="s">
        <v>34</v>
      </c>
      <c r="E841" s="33" t="s">
        <v>13961</v>
      </c>
      <c r="F841" s="35">
        <v>39101600</v>
      </c>
      <c r="G841" s="33" t="s">
        <v>466</v>
      </c>
      <c r="H841" s="33">
        <v>4</v>
      </c>
      <c r="I841" s="33">
        <v>6</v>
      </c>
      <c r="J841" s="36">
        <v>100</v>
      </c>
      <c r="K841" s="37">
        <v>713048</v>
      </c>
      <c r="L841" s="38" t="s">
        <v>15</v>
      </c>
      <c r="M841" s="38" t="s">
        <v>13</v>
      </c>
    </row>
    <row r="842" spans="1:13" s="39" customFormat="1" ht="12.75" x14ac:dyDescent="0.2">
      <c r="A842" s="33" t="s">
        <v>17</v>
      </c>
      <c r="B842" s="33" t="s">
        <v>582</v>
      </c>
      <c r="C842" s="34">
        <v>10</v>
      </c>
      <c r="D842" s="33" t="s">
        <v>34</v>
      </c>
      <c r="E842" s="33" t="s">
        <v>1388</v>
      </c>
      <c r="F842" s="35">
        <v>39101600</v>
      </c>
      <c r="G842" s="33" t="s">
        <v>466</v>
      </c>
      <c r="H842" s="33">
        <v>4</v>
      </c>
      <c r="I842" s="33">
        <v>6</v>
      </c>
      <c r="J842" s="36">
        <v>1</v>
      </c>
      <c r="K842" s="37">
        <v>221279.31</v>
      </c>
      <c r="L842" s="38" t="s">
        <v>15</v>
      </c>
      <c r="M842" s="38" t="s">
        <v>13</v>
      </c>
    </row>
    <row r="843" spans="1:13" s="39" customFormat="1" ht="12.75" x14ac:dyDescent="0.2">
      <c r="A843" s="33" t="s">
        <v>17</v>
      </c>
      <c r="B843" s="33" t="s">
        <v>582</v>
      </c>
      <c r="C843" s="34">
        <v>10</v>
      </c>
      <c r="D843" s="33" t="s">
        <v>34</v>
      </c>
      <c r="E843" s="33" t="s">
        <v>1389</v>
      </c>
      <c r="F843" s="35">
        <v>39101600</v>
      </c>
      <c r="G843" s="33" t="s">
        <v>466</v>
      </c>
      <c r="H843" s="33">
        <v>4</v>
      </c>
      <c r="I843" s="33">
        <v>6</v>
      </c>
      <c r="J843" s="36">
        <v>20</v>
      </c>
      <c r="K843" s="37">
        <v>1047723.6</v>
      </c>
      <c r="L843" s="38" t="s">
        <v>15</v>
      </c>
      <c r="M843" s="38" t="s">
        <v>13</v>
      </c>
    </row>
    <row r="844" spans="1:13" s="39" customFormat="1" ht="12.75" x14ac:dyDescent="0.2">
      <c r="A844" s="33" t="s">
        <v>17</v>
      </c>
      <c r="B844" s="33" t="s">
        <v>582</v>
      </c>
      <c r="C844" s="34">
        <v>10</v>
      </c>
      <c r="D844" s="33" t="s">
        <v>34</v>
      </c>
      <c r="E844" s="33" t="s">
        <v>1390</v>
      </c>
      <c r="F844" s="35">
        <v>39101600</v>
      </c>
      <c r="G844" s="33" t="s">
        <v>466</v>
      </c>
      <c r="H844" s="33">
        <v>4</v>
      </c>
      <c r="I844" s="33">
        <v>6</v>
      </c>
      <c r="J844" s="36">
        <v>30</v>
      </c>
      <c r="K844" s="37">
        <v>2206759.8000000003</v>
      </c>
      <c r="L844" s="38" t="s">
        <v>15</v>
      </c>
      <c r="M844" s="38" t="s">
        <v>13</v>
      </c>
    </row>
    <row r="845" spans="1:13" s="39" customFormat="1" ht="12.75" x14ac:dyDescent="0.2">
      <c r="A845" s="33" t="s">
        <v>17</v>
      </c>
      <c r="B845" s="33" t="s">
        <v>582</v>
      </c>
      <c r="C845" s="34">
        <v>10</v>
      </c>
      <c r="D845" s="33" t="s">
        <v>34</v>
      </c>
      <c r="E845" s="33" t="s">
        <v>1391</v>
      </c>
      <c r="F845" s="35">
        <v>39101600</v>
      </c>
      <c r="G845" s="33" t="s">
        <v>466</v>
      </c>
      <c r="H845" s="33">
        <v>4</v>
      </c>
      <c r="I845" s="33">
        <v>6</v>
      </c>
      <c r="J845" s="36">
        <v>50</v>
      </c>
      <c r="K845" s="37">
        <v>2162587</v>
      </c>
      <c r="L845" s="38" t="s">
        <v>15</v>
      </c>
      <c r="M845" s="38" t="s">
        <v>13</v>
      </c>
    </row>
    <row r="846" spans="1:13" s="39" customFormat="1" ht="12.75" x14ac:dyDescent="0.2">
      <c r="A846" s="33" t="s">
        <v>17</v>
      </c>
      <c r="B846" s="33" t="s">
        <v>582</v>
      </c>
      <c r="C846" s="34">
        <v>10</v>
      </c>
      <c r="D846" s="33" t="s">
        <v>34</v>
      </c>
      <c r="E846" s="33" t="s">
        <v>1392</v>
      </c>
      <c r="F846" s="35">
        <v>39101600</v>
      </c>
      <c r="G846" s="33" t="s">
        <v>466</v>
      </c>
      <c r="H846" s="33">
        <v>4</v>
      </c>
      <c r="I846" s="33">
        <v>6</v>
      </c>
      <c r="J846" s="36">
        <v>5</v>
      </c>
      <c r="K846" s="37">
        <v>151385.84999999998</v>
      </c>
      <c r="L846" s="38" t="s">
        <v>15</v>
      </c>
      <c r="M846" s="38" t="s">
        <v>13</v>
      </c>
    </row>
    <row r="847" spans="1:13" s="39" customFormat="1" ht="12.75" x14ac:dyDescent="0.2">
      <c r="A847" s="33" t="s">
        <v>17</v>
      </c>
      <c r="B847" s="33" t="s">
        <v>582</v>
      </c>
      <c r="C847" s="34">
        <v>10</v>
      </c>
      <c r="D847" s="33" t="s">
        <v>34</v>
      </c>
      <c r="E847" s="33" t="s">
        <v>1393</v>
      </c>
      <c r="F847" s="35">
        <v>39101600</v>
      </c>
      <c r="G847" s="33" t="s">
        <v>466</v>
      </c>
      <c r="H847" s="33">
        <v>4</v>
      </c>
      <c r="I847" s="33">
        <v>6</v>
      </c>
      <c r="J847" s="36">
        <v>50</v>
      </c>
      <c r="K847" s="37">
        <v>344921.5</v>
      </c>
      <c r="L847" s="38" t="s">
        <v>15</v>
      </c>
      <c r="M847" s="38" t="s">
        <v>13</v>
      </c>
    </row>
    <row r="848" spans="1:13" s="39" customFormat="1" ht="12.75" x14ac:dyDescent="0.2">
      <c r="A848" s="33" t="s">
        <v>17</v>
      </c>
      <c r="B848" s="33" t="s">
        <v>582</v>
      </c>
      <c r="C848" s="34">
        <v>10</v>
      </c>
      <c r="D848" s="33" t="s">
        <v>34</v>
      </c>
      <c r="E848" s="33" t="s">
        <v>1394</v>
      </c>
      <c r="F848" s="35">
        <v>39101600</v>
      </c>
      <c r="G848" s="33" t="s">
        <v>466</v>
      </c>
      <c r="H848" s="33">
        <v>4</v>
      </c>
      <c r="I848" s="33">
        <v>6</v>
      </c>
      <c r="J848" s="36">
        <v>10</v>
      </c>
      <c r="K848" s="37">
        <v>275877.7</v>
      </c>
      <c r="L848" s="38" t="s">
        <v>15</v>
      </c>
      <c r="M848" s="38" t="s">
        <v>13</v>
      </c>
    </row>
    <row r="849" spans="1:13" s="39" customFormat="1" ht="12.75" x14ac:dyDescent="0.2">
      <c r="A849" s="33" t="s">
        <v>17</v>
      </c>
      <c r="B849" s="33" t="s">
        <v>582</v>
      </c>
      <c r="C849" s="34">
        <v>10</v>
      </c>
      <c r="D849" s="33" t="s">
        <v>34</v>
      </c>
      <c r="E849" s="33" t="s">
        <v>1395</v>
      </c>
      <c r="F849" s="35">
        <v>39101600</v>
      </c>
      <c r="G849" s="33" t="s">
        <v>466</v>
      </c>
      <c r="H849" s="33">
        <v>4</v>
      </c>
      <c r="I849" s="33">
        <v>6</v>
      </c>
      <c r="J849" s="36">
        <v>10</v>
      </c>
      <c r="K849" s="37">
        <v>58452.799999999996</v>
      </c>
      <c r="L849" s="38" t="s">
        <v>15</v>
      </c>
      <c r="M849" s="38" t="s">
        <v>13</v>
      </c>
    </row>
    <row r="850" spans="1:13" s="39" customFormat="1" ht="12.75" x14ac:dyDescent="0.2">
      <c r="A850" s="33" t="s">
        <v>17</v>
      </c>
      <c r="B850" s="33" t="s">
        <v>582</v>
      </c>
      <c r="C850" s="34">
        <v>10</v>
      </c>
      <c r="D850" s="33" t="s">
        <v>34</v>
      </c>
      <c r="E850" s="33" t="s">
        <v>1396</v>
      </c>
      <c r="F850" s="35">
        <v>39101600</v>
      </c>
      <c r="G850" s="33" t="s">
        <v>466</v>
      </c>
      <c r="H850" s="33">
        <v>4</v>
      </c>
      <c r="I850" s="33">
        <v>6</v>
      </c>
      <c r="J850" s="36">
        <v>30</v>
      </c>
      <c r="K850" s="37">
        <v>123414.9</v>
      </c>
      <c r="L850" s="38" t="s">
        <v>15</v>
      </c>
      <c r="M850" s="38" t="s">
        <v>13</v>
      </c>
    </row>
    <row r="851" spans="1:13" s="39" customFormat="1" ht="12.75" x14ac:dyDescent="0.2">
      <c r="A851" s="33" t="s">
        <v>17</v>
      </c>
      <c r="B851" s="33" t="s">
        <v>582</v>
      </c>
      <c r="C851" s="34">
        <v>10</v>
      </c>
      <c r="D851" s="33" t="s">
        <v>34</v>
      </c>
      <c r="E851" s="33" t="s">
        <v>1397</v>
      </c>
      <c r="F851" s="35">
        <v>39101600</v>
      </c>
      <c r="G851" s="33" t="s">
        <v>466</v>
      </c>
      <c r="H851" s="33">
        <v>4</v>
      </c>
      <c r="I851" s="33">
        <v>6</v>
      </c>
      <c r="J851" s="36">
        <v>50</v>
      </c>
      <c r="K851" s="37">
        <v>292264</v>
      </c>
      <c r="L851" s="38" t="s">
        <v>15</v>
      </c>
      <c r="M851" s="38" t="s">
        <v>13</v>
      </c>
    </row>
    <row r="852" spans="1:13" s="39" customFormat="1" ht="12.75" x14ac:dyDescent="0.2">
      <c r="A852" s="33" t="s">
        <v>17</v>
      </c>
      <c r="B852" s="33" t="s">
        <v>582</v>
      </c>
      <c r="C852" s="34">
        <v>10</v>
      </c>
      <c r="D852" s="33" t="s">
        <v>34</v>
      </c>
      <c r="E852" s="33" t="s">
        <v>1398</v>
      </c>
      <c r="F852" s="35">
        <v>39101600</v>
      </c>
      <c r="G852" s="33" t="s">
        <v>466</v>
      </c>
      <c r="H852" s="33">
        <v>4</v>
      </c>
      <c r="I852" s="33">
        <v>6</v>
      </c>
      <c r="J852" s="36">
        <v>100</v>
      </c>
      <c r="K852" s="37">
        <v>1000195.0000000001</v>
      </c>
      <c r="L852" s="38" t="s">
        <v>15</v>
      </c>
      <c r="M852" s="38" t="s">
        <v>13</v>
      </c>
    </row>
    <row r="853" spans="1:13" s="39" customFormat="1" ht="12.75" x14ac:dyDescent="0.2">
      <c r="A853" s="33" t="s">
        <v>17</v>
      </c>
      <c r="B853" s="33" t="s">
        <v>582</v>
      </c>
      <c r="C853" s="34">
        <v>10</v>
      </c>
      <c r="D853" s="33" t="s">
        <v>34</v>
      </c>
      <c r="E853" s="33" t="s">
        <v>1399</v>
      </c>
      <c r="F853" s="35">
        <v>39101600</v>
      </c>
      <c r="G853" s="33" t="s">
        <v>466</v>
      </c>
      <c r="H853" s="33">
        <v>4</v>
      </c>
      <c r="I853" s="33">
        <v>6</v>
      </c>
      <c r="J853" s="36">
        <v>25</v>
      </c>
      <c r="K853" s="37">
        <v>800959.25</v>
      </c>
      <c r="L853" s="38" t="s">
        <v>15</v>
      </c>
      <c r="M853" s="38" t="s">
        <v>13</v>
      </c>
    </row>
    <row r="854" spans="1:13" s="39" customFormat="1" ht="12.75" x14ac:dyDescent="0.2">
      <c r="A854" s="33" t="s">
        <v>17</v>
      </c>
      <c r="B854" s="33" t="s">
        <v>582</v>
      </c>
      <c r="C854" s="34">
        <v>10</v>
      </c>
      <c r="D854" s="33" t="s">
        <v>34</v>
      </c>
      <c r="E854" s="33" t="s">
        <v>1400</v>
      </c>
      <c r="F854" s="35">
        <v>39101600</v>
      </c>
      <c r="G854" s="33" t="s">
        <v>466</v>
      </c>
      <c r="H854" s="33">
        <v>4</v>
      </c>
      <c r="I854" s="33">
        <v>6</v>
      </c>
      <c r="J854" s="36">
        <v>40</v>
      </c>
      <c r="K854" s="37">
        <v>416214.4</v>
      </c>
      <c r="L854" s="38" t="s">
        <v>15</v>
      </c>
      <c r="M854" s="38" t="s">
        <v>13</v>
      </c>
    </row>
    <row r="855" spans="1:13" s="39" customFormat="1" ht="12.75" x14ac:dyDescent="0.2">
      <c r="A855" s="33" t="s">
        <v>17</v>
      </c>
      <c r="B855" s="33" t="s">
        <v>582</v>
      </c>
      <c r="C855" s="34">
        <v>10</v>
      </c>
      <c r="D855" s="33" t="s">
        <v>34</v>
      </c>
      <c r="E855" s="33" t="s">
        <v>1401</v>
      </c>
      <c r="F855" s="35">
        <v>39101600</v>
      </c>
      <c r="G855" s="33" t="s">
        <v>466</v>
      </c>
      <c r="H855" s="33">
        <v>4</v>
      </c>
      <c r="I855" s="33">
        <v>6</v>
      </c>
      <c r="J855" s="36">
        <v>30</v>
      </c>
      <c r="K855" s="37">
        <v>23419.200000000001</v>
      </c>
      <c r="L855" s="38" t="s">
        <v>15</v>
      </c>
      <c r="M855" s="38" t="s">
        <v>13</v>
      </c>
    </row>
    <row r="856" spans="1:13" s="39" customFormat="1" ht="12.75" x14ac:dyDescent="0.2">
      <c r="A856" s="33" t="s">
        <v>17</v>
      </c>
      <c r="B856" s="33" t="s">
        <v>582</v>
      </c>
      <c r="C856" s="34">
        <v>10</v>
      </c>
      <c r="D856" s="33" t="s">
        <v>34</v>
      </c>
      <c r="E856" s="33" t="s">
        <v>1402</v>
      </c>
      <c r="F856" s="35">
        <v>27112845</v>
      </c>
      <c r="G856" s="33" t="s">
        <v>466</v>
      </c>
      <c r="H856" s="33">
        <v>4</v>
      </c>
      <c r="I856" s="33">
        <v>6</v>
      </c>
      <c r="J856" s="36">
        <v>5</v>
      </c>
      <c r="K856" s="37">
        <v>103696.6</v>
      </c>
      <c r="L856" s="38" t="s">
        <v>15</v>
      </c>
      <c r="M856" s="38" t="s">
        <v>13</v>
      </c>
    </row>
    <row r="857" spans="1:13" s="39" customFormat="1" ht="12.75" x14ac:dyDescent="0.2">
      <c r="A857" s="33" t="s">
        <v>17</v>
      </c>
      <c r="B857" s="33" t="s">
        <v>582</v>
      </c>
      <c r="C857" s="34">
        <v>10</v>
      </c>
      <c r="D857" s="33" t="s">
        <v>34</v>
      </c>
      <c r="E857" s="33" t="s">
        <v>1403</v>
      </c>
      <c r="F857" s="35">
        <v>27112845</v>
      </c>
      <c r="G857" s="33" t="s">
        <v>466</v>
      </c>
      <c r="H857" s="33">
        <v>4</v>
      </c>
      <c r="I857" s="33">
        <v>6</v>
      </c>
      <c r="J857" s="36">
        <v>5</v>
      </c>
      <c r="K857" s="37">
        <v>103696.6</v>
      </c>
      <c r="L857" s="38" t="s">
        <v>15</v>
      </c>
      <c r="M857" s="38" t="s">
        <v>13</v>
      </c>
    </row>
    <row r="858" spans="1:13" s="39" customFormat="1" ht="12.75" x14ac:dyDescent="0.2">
      <c r="A858" s="33" t="s">
        <v>17</v>
      </c>
      <c r="B858" s="33" t="s">
        <v>582</v>
      </c>
      <c r="C858" s="34">
        <v>10</v>
      </c>
      <c r="D858" s="33" t="s">
        <v>34</v>
      </c>
      <c r="E858" s="33" t="s">
        <v>1404</v>
      </c>
      <c r="F858" s="35">
        <v>27112845</v>
      </c>
      <c r="G858" s="33" t="s">
        <v>466</v>
      </c>
      <c r="H858" s="33">
        <v>4</v>
      </c>
      <c r="I858" s="33">
        <v>6</v>
      </c>
      <c r="J858" s="36">
        <v>5</v>
      </c>
      <c r="K858" s="37">
        <v>107153.54999999999</v>
      </c>
      <c r="L858" s="38" t="s">
        <v>15</v>
      </c>
      <c r="M858" s="38" t="s">
        <v>13</v>
      </c>
    </row>
    <row r="859" spans="1:13" s="39" customFormat="1" ht="12.75" x14ac:dyDescent="0.2">
      <c r="A859" s="33" t="s">
        <v>17</v>
      </c>
      <c r="B859" s="33" t="s">
        <v>582</v>
      </c>
      <c r="C859" s="34">
        <v>10</v>
      </c>
      <c r="D859" s="33" t="s">
        <v>34</v>
      </c>
      <c r="E859" s="33" t="s">
        <v>1405</v>
      </c>
      <c r="F859" s="35">
        <v>27112845</v>
      </c>
      <c r="G859" s="33" t="s">
        <v>466</v>
      </c>
      <c r="H859" s="33">
        <v>4</v>
      </c>
      <c r="I859" s="33">
        <v>6</v>
      </c>
      <c r="J859" s="36">
        <v>5</v>
      </c>
      <c r="K859" s="37">
        <v>140705.60000000001</v>
      </c>
      <c r="L859" s="38" t="s">
        <v>15</v>
      </c>
      <c r="M859" s="38" t="s">
        <v>13</v>
      </c>
    </row>
    <row r="860" spans="1:13" s="39" customFormat="1" ht="12.75" x14ac:dyDescent="0.2">
      <c r="A860" s="33" t="s">
        <v>17</v>
      </c>
      <c r="B860" s="33" t="s">
        <v>582</v>
      </c>
      <c r="C860" s="34">
        <v>10</v>
      </c>
      <c r="D860" s="33" t="s">
        <v>34</v>
      </c>
      <c r="E860" s="33" t="s">
        <v>1406</v>
      </c>
      <c r="F860" s="35">
        <v>27112845</v>
      </c>
      <c r="G860" s="33" t="s">
        <v>466</v>
      </c>
      <c r="H860" s="33">
        <v>4</v>
      </c>
      <c r="I860" s="33">
        <v>6</v>
      </c>
      <c r="J860" s="36">
        <v>10</v>
      </c>
      <c r="K860" s="37">
        <v>279685.7</v>
      </c>
      <c r="L860" s="38" t="s">
        <v>15</v>
      </c>
      <c r="M860" s="38" t="s">
        <v>13</v>
      </c>
    </row>
    <row r="861" spans="1:13" s="39" customFormat="1" ht="12.75" x14ac:dyDescent="0.2">
      <c r="A861" s="33" t="s">
        <v>17</v>
      </c>
      <c r="B861" s="33" t="s">
        <v>582</v>
      </c>
      <c r="C861" s="34">
        <v>10</v>
      </c>
      <c r="D861" s="33" t="s">
        <v>34</v>
      </c>
      <c r="E861" s="33" t="s">
        <v>1407</v>
      </c>
      <c r="F861" s="35">
        <v>27112845</v>
      </c>
      <c r="G861" s="33" t="s">
        <v>466</v>
      </c>
      <c r="H861" s="33">
        <v>4</v>
      </c>
      <c r="I861" s="33">
        <v>6</v>
      </c>
      <c r="J861" s="36">
        <v>10</v>
      </c>
      <c r="K861" s="37">
        <v>328606.60000000003</v>
      </c>
      <c r="L861" s="38" t="s">
        <v>15</v>
      </c>
      <c r="M861" s="38" t="s">
        <v>13</v>
      </c>
    </row>
    <row r="862" spans="1:13" s="39" customFormat="1" ht="12.75" x14ac:dyDescent="0.2">
      <c r="A862" s="33" t="s">
        <v>17</v>
      </c>
      <c r="B862" s="33" t="s">
        <v>582</v>
      </c>
      <c r="C862" s="34">
        <v>10</v>
      </c>
      <c r="D862" s="33" t="s">
        <v>34</v>
      </c>
      <c r="E862" s="33" t="s">
        <v>1408</v>
      </c>
      <c r="F862" s="35">
        <v>27112845</v>
      </c>
      <c r="G862" s="33" t="s">
        <v>466</v>
      </c>
      <c r="H862" s="33">
        <v>4</v>
      </c>
      <c r="I862" s="33">
        <v>6</v>
      </c>
      <c r="J862" s="36">
        <v>10</v>
      </c>
      <c r="K862" s="37">
        <v>389832.1</v>
      </c>
      <c r="L862" s="38" t="s">
        <v>15</v>
      </c>
      <c r="M862" s="38" t="s">
        <v>13</v>
      </c>
    </row>
    <row r="863" spans="1:13" s="39" customFormat="1" ht="12.75" x14ac:dyDescent="0.2">
      <c r="A863" s="33" t="s">
        <v>17</v>
      </c>
      <c r="B863" s="33" t="s">
        <v>582</v>
      </c>
      <c r="C863" s="34">
        <v>10</v>
      </c>
      <c r="D863" s="33" t="s">
        <v>34</v>
      </c>
      <c r="E863" s="33" t="s">
        <v>1409</v>
      </c>
      <c r="F863" s="35">
        <v>27112845</v>
      </c>
      <c r="G863" s="33" t="s">
        <v>466</v>
      </c>
      <c r="H863" s="33">
        <v>4</v>
      </c>
      <c r="I863" s="33">
        <v>6</v>
      </c>
      <c r="J863" s="36">
        <v>10</v>
      </c>
      <c r="K863" s="37">
        <v>390950.7</v>
      </c>
      <c r="L863" s="38" t="s">
        <v>15</v>
      </c>
      <c r="M863" s="38" t="s">
        <v>13</v>
      </c>
    </row>
    <row r="864" spans="1:13" s="39" customFormat="1" ht="12.75" x14ac:dyDescent="0.2">
      <c r="A864" s="33" t="s">
        <v>17</v>
      </c>
      <c r="B864" s="33" t="s">
        <v>582</v>
      </c>
      <c r="C864" s="34">
        <v>10</v>
      </c>
      <c r="D864" s="33" t="s">
        <v>34</v>
      </c>
      <c r="E864" s="33" t="s">
        <v>1410</v>
      </c>
      <c r="F864" s="35">
        <v>27112845</v>
      </c>
      <c r="G864" s="33" t="s">
        <v>466</v>
      </c>
      <c r="H864" s="33">
        <v>4</v>
      </c>
      <c r="I864" s="33">
        <v>6</v>
      </c>
      <c r="J864" s="36">
        <v>10</v>
      </c>
      <c r="K864" s="37">
        <v>922618.9</v>
      </c>
      <c r="L864" s="38" t="s">
        <v>15</v>
      </c>
      <c r="M864" s="38" t="s">
        <v>13</v>
      </c>
    </row>
    <row r="865" spans="1:13" s="39" customFormat="1" ht="12.75" x14ac:dyDescent="0.2">
      <c r="A865" s="33" t="s">
        <v>17</v>
      </c>
      <c r="B865" s="33" t="s">
        <v>582</v>
      </c>
      <c r="C865" s="34">
        <v>10</v>
      </c>
      <c r="D865" s="33" t="s">
        <v>34</v>
      </c>
      <c r="E865" s="33" t="s">
        <v>1411</v>
      </c>
      <c r="F865" s="35">
        <v>27112845</v>
      </c>
      <c r="G865" s="33" t="s">
        <v>466</v>
      </c>
      <c r="H865" s="33">
        <v>4</v>
      </c>
      <c r="I865" s="33">
        <v>6</v>
      </c>
      <c r="J865" s="36">
        <v>10</v>
      </c>
      <c r="K865" s="37">
        <v>306960.5</v>
      </c>
      <c r="L865" s="38" t="s">
        <v>15</v>
      </c>
      <c r="M865" s="38" t="s">
        <v>13</v>
      </c>
    </row>
    <row r="866" spans="1:13" s="39" customFormat="1" ht="12.75" x14ac:dyDescent="0.2">
      <c r="A866" s="33" t="s">
        <v>17</v>
      </c>
      <c r="B866" s="33" t="s">
        <v>582</v>
      </c>
      <c r="C866" s="34">
        <v>10</v>
      </c>
      <c r="D866" s="33" t="s">
        <v>34</v>
      </c>
      <c r="E866" s="33" t="s">
        <v>1412</v>
      </c>
      <c r="F866" s="35">
        <v>27112845</v>
      </c>
      <c r="G866" s="33" t="s">
        <v>466</v>
      </c>
      <c r="H866" s="33">
        <v>4</v>
      </c>
      <c r="I866" s="33">
        <v>6</v>
      </c>
      <c r="J866" s="36">
        <v>10</v>
      </c>
      <c r="K866" s="37">
        <v>306960.5</v>
      </c>
      <c r="L866" s="38" t="s">
        <v>15</v>
      </c>
      <c r="M866" s="38" t="s">
        <v>13</v>
      </c>
    </row>
    <row r="867" spans="1:13" s="39" customFormat="1" ht="12.75" x14ac:dyDescent="0.2">
      <c r="A867" s="33" t="s">
        <v>17</v>
      </c>
      <c r="B867" s="33" t="s">
        <v>582</v>
      </c>
      <c r="C867" s="34">
        <v>10</v>
      </c>
      <c r="D867" s="33" t="s">
        <v>34</v>
      </c>
      <c r="E867" s="33" t="s">
        <v>1413</v>
      </c>
      <c r="F867" s="35">
        <v>27112845</v>
      </c>
      <c r="G867" s="33" t="s">
        <v>466</v>
      </c>
      <c r="H867" s="33">
        <v>4</v>
      </c>
      <c r="I867" s="33">
        <v>6</v>
      </c>
      <c r="J867" s="36">
        <v>10</v>
      </c>
      <c r="K867" s="37">
        <v>374504.89999999997</v>
      </c>
      <c r="L867" s="38" t="s">
        <v>15</v>
      </c>
      <c r="M867" s="38" t="s">
        <v>13</v>
      </c>
    </row>
    <row r="868" spans="1:13" s="39" customFormat="1" ht="12.75" x14ac:dyDescent="0.2">
      <c r="A868" s="33" t="s">
        <v>17</v>
      </c>
      <c r="B868" s="33" t="s">
        <v>582</v>
      </c>
      <c r="C868" s="34">
        <v>10</v>
      </c>
      <c r="D868" s="33" t="s">
        <v>34</v>
      </c>
      <c r="E868" s="33" t="s">
        <v>1414</v>
      </c>
      <c r="F868" s="35">
        <v>27112845</v>
      </c>
      <c r="G868" s="33" t="s">
        <v>466</v>
      </c>
      <c r="H868" s="33">
        <v>4</v>
      </c>
      <c r="I868" s="33">
        <v>6</v>
      </c>
      <c r="J868" s="36">
        <v>10</v>
      </c>
      <c r="K868" s="37">
        <v>451129</v>
      </c>
      <c r="L868" s="38" t="s">
        <v>15</v>
      </c>
      <c r="M868" s="38" t="s">
        <v>13</v>
      </c>
    </row>
    <row r="869" spans="1:13" s="39" customFormat="1" ht="12.75" x14ac:dyDescent="0.2">
      <c r="A869" s="33" t="s">
        <v>17</v>
      </c>
      <c r="B869" s="33" t="s">
        <v>582</v>
      </c>
      <c r="C869" s="34">
        <v>10</v>
      </c>
      <c r="D869" s="33" t="s">
        <v>34</v>
      </c>
      <c r="E869" s="33" t="s">
        <v>1415</v>
      </c>
      <c r="F869" s="35">
        <v>27112845</v>
      </c>
      <c r="G869" s="33" t="s">
        <v>466</v>
      </c>
      <c r="H869" s="33">
        <v>4</v>
      </c>
      <c r="I869" s="33">
        <v>6</v>
      </c>
      <c r="J869" s="36">
        <v>10</v>
      </c>
      <c r="K869" s="37">
        <v>451129</v>
      </c>
      <c r="L869" s="38" t="s">
        <v>15</v>
      </c>
      <c r="M869" s="38" t="s">
        <v>13</v>
      </c>
    </row>
    <row r="870" spans="1:13" s="39" customFormat="1" ht="12.75" x14ac:dyDescent="0.2">
      <c r="A870" s="33" t="s">
        <v>17</v>
      </c>
      <c r="B870" s="33" t="s">
        <v>582</v>
      </c>
      <c r="C870" s="34">
        <v>10</v>
      </c>
      <c r="D870" s="33" t="s">
        <v>34</v>
      </c>
      <c r="E870" s="33" t="s">
        <v>1416</v>
      </c>
      <c r="F870" s="35">
        <v>27112845</v>
      </c>
      <c r="G870" s="33" t="s">
        <v>466</v>
      </c>
      <c r="H870" s="33">
        <v>4</v>
      </c>
      <c r="I870" s="33">
        <v>6</v>
      </c>
      <c r="J870" s="36">
        <v>10</v>
      </c>
      <c r="K870" s="37">
        <v>541616.60000000009</v>
      </c>
      <c r="L870" s="38" t="s">
        <v>15</v>
      </c>
      <c r="M870" s="38" t="s">
        <v>13</v>
      </c>
    </row>
    <row r="871" spans="1:13" s="39" customFormat="1" ht="12.75" x14ac:dyDescent="0.2">
      <c r="A871" s="33" t="s">
        <v>17</v>
      </c>
      <c r="B871" s="33" t="s">
        <v>582</v>
      </c>
      <c r="C871" s="34">
        <v>10</v>
      </c>
      <c r="D871" s="33" t="s">
        <v>34</v>
      </c>
      <c r="E871" s="33" t="s">
        <v>1417</v>
      </c>
      <c r="F871" s="35">
        <v>27112845</v>
      </c>
      <c r="G871" s="33" t="s">
        <v>466</v>
      </c>
      <c r="H871" s="33">
        <v>4</v>
      </c>
      <c r="I871" s="33">
        <v>6</v>
      </c>
      <c r="J871" s="36">
        <v>10</v>
      </c>
      <c r="K871" s="37">
        <v>30321.199999999997</v>
      </c>
      <c r="L871" s="38" t="s">
        <v>15</v>
      </c>
      <c r="M871" s="38" t="s">
        <v>13</v>
      </c>
    </row>
    <row r="872" spans="1:13" s="39" customFormat="1" ht="12.75" x14ac:dyDescent="0.2">
      <c r="A872" s="33" t="s">
        <v>17</v>
      </c>
      <c r="B872" s="33" t="s">
        <v>582</v>
      </c>
      <c r="C872" s="34">
        <v>10</v>
      </c>
      <c r="D872" s="33" t="s">
        <v>34</v>
      </c>
      <c r="E872" s="33" t="s">
        <v>1418</v>
      </c>
      <c r="F872" s="35">
        <v>27112845</v>
      </c>
      <c r="G872" s="33" t="s">
        <v>466</v>
      </c>
      <c r="H872" s="33">
        <v>4</v>
      </c>
      <c r="I872" s="33">
        <v>6</v>
      </c>
      <c r="J872" s="36">
        <v>10</v>
      </c>
      <c r="K872" s="37">
        <v>35509.599999999999</v>
      </c>
      <c r="L872" s="38" t="s">
        <v>15</v>
      </c>
      <c r="M872" s="38" t="s">
        <v>13</v>
      </c>
    </row>
    <row r="873" spans="1:13" s="39" customFormat="1" ht="12.75" x14ac:dyDescent="0.2">
      <c r="A873" s="33" t="s">
        <v>17</v>
      </c>
      <c r="B873" s="33" t="s">
        <v>582</v>
      </c>
      <c r="C873" s="34">
        <v>10</v>
      </c>
      <c r="D873" s="33" t="s">
        <v>34</v>
      </c>
      <c r="E873" s="33" t="s">
        <v>1419</v>
      </c>
      <c r="F873" s="35">
        <v>27112845</v>
      </c>
      <c r="G873" s="33" t="s">
        <v>466</v>
      </c>
      <c r="H873" s="33">
        <v>4</v>
      </c>
      <c r="I873" s="33">
        <v>6</v>
      </c>
      <c r="J873" s="36">
        <v>10</v>
      </c>
      <c r="K873" s="37">
        <v>45898.3</v>
      </c>
      <c r="L873" s="38" t="s">
        <v>15</v>
      </c>
      <c r="M873" s="38" t="s">
        <v>13</v>
      </c>
    </row>
    <row r="874" spans="1:13" s="39" customFormat="1" ht="12.75" x14ac:dyDescent="0.2">
      <c r="A874" s="33" t="s">
        <v>17</v>
      </c>
      <c r="B874" s="33" t="s">
        <v>582</v>
      </c>
      <c r="C874" s="34">
        <v>10</v>
      </c>
      <c r="D874" s="33" t="s">
        <v>34</v>
      </c>
      <c r="E874" s="33" t="s">
        <v>1420</v>
      </c>
      <c r="F874" s="35">
        <v>27112845</v>
      </c>
      <c r="G874" s="33" t="s">
        <v>466</v>
      </c>
      <c r="H874" s="33">
        <v>4</v>
      </c>
      <c r="I874" s="33">
        <v>6</v>
      </c>
      <c r="J874" s="36">
        <v>10</v>
      </c>
      <c r="K874" s="37">
        <v>37235.100000000006</v>
      </c>
      <c r="L874" s="38" t="s">
        <v>15</v>
      </c>
      <c r="M874" s="38" t="s">
        <v>13</v>
      </c>
    </row>
    <row r="875" spans="1:13" s="39" customFormat="1" ht="12.75" x14ac:dyDescent="0.2">
      <c r="A875" s="33" t="s">
        <v>17</v>
      </c>
      <c r="B875" s="33" t="s">
        <v>582</v>
      </c>
      <c r="C875" s="34">
        <v>10</v>
      </c>
      <c r="D875" s="33" t="s">
        <v>34</v>
      </c>
      <c r="E875" s="33" t="s">
        <v>1421</v>
      </c>
      <c r="F875" s="35">
        <v>27112845</v>
      </c>
      <c r="G875" s="33" t="s">
        <v>466</v>
      </c>
      <c r="H875" s="33">
        <v>4</v>
      </c>
      <c r="I875" s="33">
        <v>6</v>
      </c>
      <c r="J875" s="36">
        <v>10</v>
      </c>
      <c r="K875" s="37">
        <v>48504.399999999994</v>
      </c>
      <c r="L875" s="38" t="s">
        <v>15</v>
      </c>
      <c r="M875" s="38" t="s">
        <v>13</v>
      </c>
    </row>
    <row r="876" spans="1:13" s="39" customFormat="1" ht="12.75" x14ac:dyDescent="0.2">
      <c r="A876" s="33" t="s">
        <v>17</v>
      </c>
      <c r="B876" s="33" t="s">
        <v>582</v>
      </c>
      <c r="C876" s="34">
        <v>10</v>
      </c>
      <c r="D876" s="33" t="s">
        <v>34</v>
      </c>
      <c r="E876" s="33" t="s">
        <v>1422</v>
      </c>
      <c r="F876" s="35">
        <v>27112845</v>
      </c>
      <c r="G876" s="33" t="s">
        <v>466</v>
      </c>
      <c r="H876" s="33">
        <v>4</v>
      </c>
      <c r="I876" s="33">
        <v>6</v>
      </c>
      <c r="J876" s="36">
        <v>10</v>
      </c>
      <c r="K876" s="37">
        <v>52383.8</v>
      </c>
      <c r="L876" s="38" t="s">
        <v>15</v>
      </c>
      <c r="M876" s="38" t="s">
        <v>13</v>
      </c>
    </row>
    <row r="877" spans="1:13" s="39" customFormat="1" ht="12.75" x14ac:dyDescent="0.2">
      <c r="A877" s="33" t="s">
        <v>17</v>
      </c>
      <c r="B877" s="33" t="s">
        <v>582</v>
      </c>
      <c r="C877" s="34">
        <v>10</v>
      </c>
      <c r="D877" s="33" t="s">
        <v>34</v>
      </c>
      <c r="E877" s="33" t="s">
        <v>1423</v>
      </c>
      <c r="F877" s="35">
        <v>27112845</v>
      </c>
      <c r="G877" s="33" t="s">
        <v>466</v>
      </c>
      <c r="H877" s="33">
        <v>4</v>
      </c>
      <c r="I877" s="33">
        <v>6</v>
      </c>
      <c r="J877" s="36">
        <v>10</v>
      </c>
      <c r="K877" s="37">
        <v>144370.79999999999</v>
      </c>
      <c r="L877" s="38" t="s">
        <v>15</v>
      </c>
      <c r="M877" s="38" t="s">
        <v>13</v>
      </c>
    </row>
    <row r="878" spans="1:13" s="39" customFormat="1" ht="12.75" x14ac:dyDescent="0.2">
      <c r="A878" s="33" t="s">
        <v>17</v>
      </c>
      <c r="B878" s="33" t="s">
        <v>582</v>
      </c>
      <c r="C878" s="34">
        <v>10</v>
      </c>
      <c r="D878" s="33" t="s">
        <v>34</v>
      </c>
      <c r="E878" s="33" t="s">
        <v>1424</v>
      </c>
      <c r="F878" s="35">
        <v>27112845</v>
      </c>
      <c r="G878" s="33" t="s">
        <v>466</v>
      </c>
      <c r="H878" s="33">
        <v>4</v>
      </c>
      <c r="I878" s="33">
        <v>6</v>
      </c>
      <c r="J878" s="36">
        <v>10</v>
      </c>
      <c r="K878" s="37">
        <v>151391.79999999999</v>
      </c>
      <c r="L878" s="38" t="s">
        <v>15</v>
      </c>
      <c r="M878" s="38" t="s">
        <v>13</v>
      </c>
    </row>
    <row r="879" spans="1:13" s="39" customFormat="1" ht="12.75" x14ac:dyDescent="0.2">
      <c r="A879" s="33" t="s">
        <v>17</v>
      </c>
      <c r="B879" s="33" t="s">
        <v>582</v>
      </c>
      <c r="C879" s="34">
        <v>10</v>
      </c>
      <c r="D879" s="33" t="s">
        <v>34</v>
      </c>
      <c r="E879" s="33" t="s">
        <v>1425</v>
      </c>
      <c r="F879" s="35">
        <v>27112845</v>
      </c>
      <c r="G879" s="33" t="s">
        <v>466</v>
      </c>
      <c r="H879" s="33">
        <v>4</v>
      </c>
      <c r="I879" s="33">
        <v>6</v>
      </c>
      <c r="J879" s="36">
        <v>10</v>
      </c>
      <c r="K879" s="37">
        <v>151391.79999999999</v>
      </c>
      <c r="L879" s="38" t="s">
        <v>15</v>
      </c>
      <c r="M879" s="38" t="s">
        <v>13</v>
      </c>
    </row>
    <row r="880" spans="1:13" s="39" customFormat="1" ht="12.75" x14ac:dyDescent="0.2">
      <c r="A880" s="33" t="s">
        <v>17</v>
      </c>
      <c r="B880" s="33" t="s">
        <v>582</v>
      </c>
      <c r="C880" s="34">
        <v>10</v>
      </c>
      <c r="D880" s="33" t="s">
        <v>34</v>
      </c>
      <c r="E880" s="33" t="s">
        <v>1426</v>
      </c>
      <c r="F880" s="35">
        <v>27112845</v>
      </c>
      <c r="G880" s="33" t="s">
        <v>466</v>
      </c>
      <c r="H880" s="33">
        <v>4</v>
      </c>
      <c r="I880" s="33">
        <v>6</v>
      </c>
      <c r="J880" s="36">
        <v>10</v>
      </c>
      <c r="K880" s="37">
        <v>151391.79999999999</v>
      </c>
      <c r="L880" s="38" t="s">
        <v>15</v>
      </c>
      <c r="M880" s="38" t="s">
        <v>13</v>
      </c>
    </row>
    <row r="881" spans="1:13" s="39" customFormat="1" ht="12.75" x14ac:dyDescent="0.2">
      <c r="A881" s="33" t="s">
        <v>17</v>
      </c>
      <c r="B881" s="33" t="s">
        <v>582</v>
      </c>
      <c r="C881" s="34">
        <v>10</v>
      </c>
      <c r="D881" s="33" t="s">
        <v>34</v>
      </c>
      <c r="E881" s="33" t="s">
        <v>1427</v>
      </c>
      <c r="F881" s="35">
        <v>27112845</v>
      </c>
      <c r="G881" s="33" t="s">
        <v>466</v>
      </c>
      <c r="H881" s="33">
        <v>4</v>
      </c>
      <c r="I881" s="33">
        <v>6</v>
      </c>
      <c r="J881" s="36">
        <v>10</v>
      </c>
      <c r="K881" s="37">
        <v>151391.79999999999</v>
      </c>
      <c r="L881" s="38" t="s">
        <v>15</v>
      </c>
      <c r="M881" s="38" t="s">
        <v>13</v>
      </c>
    </row>
    <row r="882" spans="1:13" s="39" customFormat="1" ht="12.75" x14ac:dyDescent="0.2">
      <c r="A882" s="33" t="s">
        <v>17</v>
      </c>
      <c r="B882" s="33" t="s">
        <v>582</v>
      </c>
      <c r="C882" s="34">
        <v>10</v>
      </c>
      <c r="D882" s="33" t="s">
        <v>34</v>
      </c>
      <c r="E882" s="33" t="s">
        <v>1428</v>
      </c>
      <c r="F882" s="35">
        <v>27112845</v>
      </c>
      <c r="G882" s="33" t="s">
        <v>466</v>
      </c>
      <c r="H882" s="33">
        <v>4</v>
      </c>
      <c r="I882" s="33">
        <v>6</v>
      </c>
      <c r="J882" s="36">
        <v>10</v>
      </c>
      <c r="K882" s="37">
        <v>151391.79999999999</v>
      </c>
      <c r="L882" s="38" t="s">
        <v>15</v>
      </c>
      <c r="M882" s="38" t="s">
        <v>13</v>
      </c>
    </row>
    <row r="883" spans="1:13" s="39" customFormat="1" ht="12.75" x14ac:dyDescent="0.2">
      <c r="A883" s="33" t="s">
        <v>17</v>
      </c>
      <c r="B883" s="33" t="s">
        <v>582</v>
      </c>
      <c r="C883" s="34">
        <v>10</v>
      </c>
      <c r="D883" s="33" t="s">
        <v>34</v>
      </c>
      <c r="E883" s="33" t="s">
        <v>1429</v>
      </c>
      <c r="F883" s="35">
        <v>27112845</v>
      </c>
      <c r="G883" s="33" t="s">
        <v>466</v>
      </c>
      <c r="H883" s="33">
        <v>4</v>
      </c>
      <c r="I883" s="33">
        <v>6</v>
      </c>
      <c r="J883" s="36">
        <v>10</v>
      </c>
      <c r="K883" s="37">
        <v>151391.79999999999</v>
      </c>
      <c r="L883" s="38" t="s">
        <v>15</v>
      </c>
      <c r="M883" s="38" t="s">
        <v>13</v>
      </c>
    </row>
    <row r="884" spans="1:13" s="39" customFormat="1" ht="12.75" x14ac:dyDescent="0.2">
      <c r="A884" s="33" t="s">
        <v>17</v>
      </c>
      <c r="B884" s="33" t="s">
        <v>582</v>
      </c>
      <c r="C884" s="34">
        <v>10</v>
      </c>
      <c r="D884" s="33" t="s">
        <v>34</v>
      </c>
      <c r="E884" s="33" t="s">
        <v>1430</v>
      </c>
      <c r="F884" s="35">
        <v>41114409</v>
      </c>
      <c r="G884" s="33" t="s">
        <v>466</v>
      </c>
      <c r="H884" s="33">
        <v>4</v>
      </c>
      <c r="I884" s="33">
        <v>6</v>
      </c>
      <c r="J884" s="36">
        <v>5</v>
      </c>
      <c r="K884" s="37">
        <v>1515316.25</v>
      </c>
      <c r="L884" s="38" t="s">
        <v>15</v>
      </c>
      <c r="M884" s="38" t="s">
        <v>13</v>
      </c>
    </row>
    <row r="885" spans="1:13" s="39" customFormat="1" ht="12.75" x14ac:dyDescent="0.2">
      <c r="A885" s="33" t="s">
        <v>17</v>
      </c>
      <c r="B885" s="33" t="s">
        <v>582</v>
      </c>
      <c r="C885" s="34">
        <v>10</v>
      </c>
      <c r="D885" s="33" t="s">
        <v>34</v>
      </c>
      <c r="E885" s="33" t="s">
        <v>1431</v>
      </c>
      <c r="F885" s="35">
        <v>27112742</v>
      </c>
      <c r="G885" s="33" t="s">
        <v>466</v>
      </c>
      <c r="H885" s="33">
        <v>4</v>
      </c>
      <c r="I885" s="33">
        <v>6</v>
      </c>
      <c r="J885" s="36">
        <v>50</v>
      </c>
      <c r="K885" s="37">
        <v>424294.5</v>
      </c>
      <c r="L885" s="38" t="s">
        <v>15</v>
      </c>
      <c r="M885" s="38" t="s">
        <v>13</v>
      </c>
    </row>
    <row r="886" spans="1:13" s="39" customFormat="1" ht="12.75" x14ac:dyDescent="0.2">
      <c r="A886" s="33" t="s">
        <v>17</v>
      </c>
      <c r="B886" s="33" t="s">
        <v>582</v>
      </c>
      <c r="C886" s="34">
        <v>10</v>
      </c>
      <c r="D886" s="33" t="s">
        <v>34</v>
      </c>
      <c r="E886" s="33" t="s">
        <v>1432</v>
      </c>
      <c r="F886" s="35">
        <v>27112742</v>
      </c>
      <c r="G886" s="33" t="s">
        <v>466</v>
      </c>
      <c r="H886" s="33">
        <v>4</v>
      </c>
      <c r="I886" s="33">
        <v>6</v>
      </c>
      <c r="J886" s="36">
        <v>50</v>
      </c>
      <c r="K886" s="37">
        <v>238178.5</v>
      </c>
      <c r="L886" s="38" t="s">
        <v>15</v>
      </c>
      <c r="M886" s="38" t="s">
        <v>13</v>
      </c>
    </row>
    <row r="887" spans="1:13" s="39" customFormat="1" ht="12.75" x14ac:dyDescent="0.2">
      <c r="A887" s="33" t="s">
        <v>17</v>
      </c>
      <c r="B887" s="33" t="s">
        <v>582</v>
      </c>
      <c r="C887" s="34">
        <v>10</v>
      </c>
      <c r="D887" s="33" t="s">
        <v>34</v>
      </c>
      <c r="E887" s="33" t="s">
        <v>1433</v>
      </c>
      <c r="F887" s="35">
        <v>27112742</v>
      </c>
      <c r="G887" s="33" t="s">
        <v>466</v>
      </c>
      <c r="H887" s="33">
        <v>4</v>
      </c>
      <c r="I887" s="33">
        <v>6</v>
      </c>
      <c r="J887" s="36">
        <v>50</v>
      </c>
      <c r="K887" s="37">
        <v>251149.5</v>
      </c>
      <c r="L887" s="38" t="s">
        <v>15</v>
      </c>
      <c r="M887" s="38" t="s">
        <v>13</v>
      </c>
    </row>
    <row r="888" spans="1:13" s="39" customFormat="1" ht="12.75" x14ac:dyDescent="0.2">
      <c r="A888" s="33" t="s">
        <v>17</v>
      </c>
      <c r="B888" s="33" t="s">
        <v>582</v>
      </c>
      <c r="C888" s="34">
        <v>10</v>
      </c>
      <c r="D888" s="33" t="s">
        <v>34</v>
      </c>
      <c r="E888" s="33" t="s">
        <v>1434</v>
      </c>
      <c r="F888" s="35">
        <v>27112742</v>
      </c>
      <c r="G888" s="33" t="s">
        <v>466</v>
      </c>
      <c r="H888" s="33">
        <v>4</v>
      </c>
      <c r="I888" s="33">
        <v>6</v>
      </c>
      <c r="J888" s="36">
        <v>50</v>
      </c>
      <c r="K888" s="37">
        <v>484925</v>
      </c>
      <c r="L888" s="38" t="s">
        <v>15</v>
      </c>
      <c r="M888" s="38" t="s">
        <v>13</v>
      </c>
    </row>
    <row r="889" spans="1:13" s="39" customFormat="1" ht="12.75" x14ac:dyDescent="0.2">
      <c r="A889" s="33" t="s">
        <v>17</v>
      </c>
      <c r="B889" s="33" t="s">
        <v>582</v>
      </c>
      <c r="C889" s="34">
        <v>10</v>
      </c>
      <c r="D889" s="33" t="s">
        <v>34</v>
      </c>
      <c r="E889" s="33" t="s">
        <v>1435</v>
      </c>
      <c r="F889" s="35">
        <v>27112742</v>
      </c>
      <c r="G889" s="33" t="s">
        <v>466</v>
      </c>
      <c r="H889" s="33">
        <v>4</v>
      </c>
      <c r="I889" s="33">
        <v>6</v>
      </c>
      <c r="J889" s="36">
        <v>50</v>
      </c>
      <c r="K889" s="37">
        <v>251149.5</v>
      </c>
      <c r="L889" s="38" t="s">
        <v>15</v>
      </c>
      <c r="M889" s="38" t="s">
        <v>13</v>
      </c>
    </row>
    <row r="890" spans="1:13" s="39" customFormat="1" ht="12.75" x14ac:dyDescent="0.2">
      <c r="A890" s="33" t="s">
        <v>17</v>
      </c>
      <c r="B890" s="33" t="s">
        <v>582</v>
      </c>
      <c r="C890" s="34">
        <v>10</v>
      </c>
      <c r="D890" s="33" t="s">
        <v>34</v>
      </c>
      <c r="E890" s="33" t="s">
        <v>1436</v>
      </c>
      <c r="F890" s="35">
        <v>27112742</v>
      </c>
      <c r="G890" s="33" t="s">
        <v>466</v>
      </c>
      <c r="H890" s="33">
        <v>4</v>
      </c>
      <c r="I890" s="33">
        <v>6</v>
      </c>
      <c r="J890" s="36">
        <v>50</v>
      </c>
      <c r="K890" s="37">
        <v>251149.5</v>
      </c>
      <c r="L890" s="38" t="s">
        <v>15</v>
      </c>
      <c r="M890" s="38" t="s">
        <v>13</v>
      </c>
    </row>
    <row r="891" spans="1:13" s="39" customFormat="1" ht="12.75" x14ac:dyDescent="0.2">
      <c r="A891" s="33" t="s">
        <v>17</v>
      </c>
      <c r="B891" s="33" t="s">
        <v>582</v>
      </c>
      <c r="C891" s="34">
        <v>10</v>
      </c>
      <c r="D891" s="33" t="s">
        <v>34</v>
      </c>
      <c r="E891" s="33" t="s">
        <v>1437</v>
      </c>
      <c r="F891" s="35">
        <v>31191506</v>
      </c>
      <c r="G891" s="33" t="s">
        <v>466</v>
      </c>
      <c r="H891" s="33">
        <v>4</v>
      </c>
      <c r="I891" s="33">
        <v>6</v>
      </c>
      <c r="J891" s="36">
        <v>40</v>
      </c>
      <c r="K891" s="37">
        <v>498800.4</v>
      </c>
      <c r="L891" s="38" t="s">
        <v>15</v>
      </c>
      <c r="M891" s="38" t="s">
        <v>13</v>
      </c>
    </row>
    <row r="892" spans="1:13" s="39" customFormat="1" ht="12.75" x14ac:dyDescent="0.2">
      <c r="A892" s="33" t="s">
        <v>17</v>
      </c>
      <c r="B892" s="33" t="s">
        <v>582</v>
      </c>
      <c r="C892" s="34">
        <v>10</v>
      </c>
      <c r="D892" s="33" t="s">
        <v>34</v>
      </c>
      <c r="E892" s="33" t="s">
        <v>1438</v>
      </c>
      <c r="F892" s="35">
        <v>31191506</v>
      </c>
      <c r="G892" s="33" t="s">
        <v>466</v>
      </c>
      <c r="H892" s="33">
        <v>4</v>
      </c>
      <c r="I892" s="33">
        <v>6</v>
      </c>
      <c r="J892" s="36">
        <v>40</v>
      </c>
      <c r="K892" s="37">
        <v>745844.4</v>
      </c>
      <c r="L892" s="38" t="s">
        <v>15</v>
      </c>
      <c r="M892" s="38" t="s">
        <v>13</v>
      </c>
    </row>
    <row r="893" spans="1:13" s="39" customFormat="1" ht="12.75" x14ac:dyDescent="0.2">
      <c r="A893" s="33" t="s">
        <v>17</v>
      </c>
      <c r="B893" s="33" t="s">
        <v>582</v>
      </c>
      <c r="C893" s="34">
        <v>10</v>
      </c>
      <c r="D893" s="33" t="s">
        <v>34</v>
      </c>
      <c r="E893" s="33" t="s">
        <v>1439</v>
      </c>
      <c r="F893" s="35">
        <v>31191506</v>
      </c>
      <c r="G893" s="33" t="s">
        <v>466</v>
      </c>
      <c r="H893" s="33">
        <v>4</v>
      </c>
      <c r="I893" s="33">
        <v>6</v>
      </c>
      <c r="J893" s="36">
        <v>20</v>
      </c>
      <c r="K893" s="37">
        <v>372922.2</v>
      </c>
      <c r="L893" s="38" t="s">
        <v>15</v>
      </c>
      <c r="M893" s="38" t="s">
        <v>13</v>
      </c>
    </row>
    <row r="894" spans="1:13" s="39" customFormat="1" ht="12.75" x14ac:dyDescent="0.2">
      <c r="A894" s="33" t="s">
        <v>17</v>
      </c>
      <c r="B894" s="33" t="s">
        <v>582</v>
      </c>
      <c r="C894" s="34">
        <v>10</v>
      </c>
      <c r="D894" s="33" t="s">
        <v>34</v>
      </c>
      <c r="E894" s="33" t="s">
        <v>1440</v>
      </c>
      <c r="F894" s="35">
        <v>31191506</v>
      </c>
      <c r="G894" s="33" t="s">
        <v>466</v>
      </c>
      <c r="H894" s="33">
        <v>4</v>
      </c>
      <c r="I894" s="33">
        <v>6</v>
      </c>
      <c r="J894" s="36">
        <v>15</v>
      </c>
      <c r="K894" s="37">
        <v>255130.05</v>
      </c>
      <c r="L894" s="38" t="s">
        <v>15</v>
      </c>
      <c r="M894" s="38" t="s">
        <v>13</v>
      </c>
    </row>
    <row r="895" spans="1:13" s="39" customFormat="1" ht="12.75" x14ac:dyDescent="0.2">
      <c r="A895" s="33" t="s">
        <v>17</v>
      </c>
      <c r="B895" s="33" t="s">
        <v>582</v>
      </c>
      <c r="C895" s="34">
        <v>10</v>
      </c>
      <c r="D895" s="33" t="s">
        <v>34</v>
      </c>
      <c r="E895" s="33" t="s">
        <v>1441</v>
      </c>
      <c r="F895" s="35">
        <v>31191506</v>
      </c>
      <c r="G895" s="33" t="s">
        <v>466</v>
      </c>
      <c r="H895" s="33">
        <v>4</v>
      </c>
      <c r="I895" s="33">
        <v>6</v>
      </c>
      <c r="J895" s="36">
        <v>10</v>
      </c>
      <c r="K895" s="37">
        <v>168861</v>
      </c>
      <c r="L895" s="38" t="s">
        <v>15</v>
      </c>
      <c r="M895" s="38" t="s">
        <v>13</v>
      </c>
    </row>
    <row r="896" spans="1:13" s="39" customFormat="1" ht="12.75" x14ac:dyDescent="0.2">
      <c r="A896" s="33" t="s">
        <v>17</v>
      </c>
      <c r="B896" s="33" t="s">
        <v>582</v>
      </c>
      <c r="C896" s="34">
        <v>10</v>
      </c>
      <c r="D896" s="33" t="s">
        <v>34</v>
      </c>
      <c r="E896" s="33" t="s">
        <v>1442</v>
      </c>
      <c r="F896" s="35">
        <v>27112742</v>
      </c>
      <c r="G896" s="33" t="s">
        <v>466</v>
      </c>
      <c r="H896" s="33">
        <v>4</v>
      </c>
      <c r="I896" s="33">
        <v>6</v>
      </c>
      <c r="J896" s="36">
        <v>40</v>
      </c>
      <c r="K896" s="37">
        <v>329058.8</v>
      </c>
      <c r="L896" s="38" t="s">
        <v>15</v>
      </c>
      <c r="M896" s="38" t="s">
        <v>13</v>
      </c>
    </row>
    <row r="897" spans="1:13" s="39" customFormat="1" ht="12.75" x14ac:dyDescent="0.2">
      <c r="A897" s="33" t="s">
        <v>17</v>
      </c>
      <c r="B897" s="33" t="s">
        <v>582</v>
      </c>
      <c r="C897" s="34">
        <v>10</v>
      </c>
      <c r="D897" s="33" t="s">
        <v>34</v>
      </c>
      <c r="E897" s="33" t="s">
        <v>1443</v>
      </c>
      <c r="F897" s="35">
        <v>27112742</v>
      </c>
      <c r="G897" s="33" t="s">
        <v>466</v>
      </c>
      <c r="H897" s="33">
        <v>4</v>
      </c>
      <c r="I897" s="33">
        <v>6</v>
      </c>
      <c r="J897" s="36">
        <v>15</v>
      </c>
      <c r="K897" s="37">
        <v>516400.49999999994</v>
      </c>
      <c r="L897" s="38" t="s">
        <v>15</v>
      </c>
      <c r="M897" s="38" t="s">
        <v>13</v>
      </c>
    </row>
    <row r="898" spans="1:13" s="39" customFormat="1" ht="12.75" x14ac:dyDescent="0.2">
      <c r="A898" s="33" t="s">
        <v>17</v>
      </c>
      <c r="B898" s="33" t="s">
        <v>582</v>
      </c>
      <c r="C898" s="34">
        <v>10</v>
      </c>
      <c r="D898" s="33" t="s">
        <v>34</v>
      </c>
      <c r="E898" s="33" t="s">
        <v>1444</v>
      </c>
      <c r="F898" s="35">
        <v>27112900</v>
      </c>
      <c r="G898" s="33" t="s">
        <v>466</v>
      </c>
      <c r="H898" s="33">
        <v>4</v>
      </c>
      <c r="I898" s="33">
        <v>6</v>
      </c>
      <c r="J898" s="36">
        <v>4</v>
      </c>
      <c r="K898" s="37">
        <v>242450.6</v>
      </c>
      <c r="L898" s="38" t="s">
        <v>15</v>
      </c>
      <c r="M898" s="38" t="s">
        <v>13</v>
      </c>
    </row>
    <row r="899" spans="1:13" s="39" customFormat="1" ht="12.75" x14ac:dyDescent="0.2">
      <c r="A899" s="33" t="s">
        <v>17</v>
      </c>
      <c r="B899" s="33" t="s">
        <v>582</v>
      </c>
      <c r="C899" s="34">
        <v>10</v>
      </c>
      <c r="D899" s="33" t="s">
        <v>34</v>
      </c>
      <c r="E899" s="33" t="s">
        <v>1444</v>
      </c>
      <c r="F899" s="35">
        <v>27112900</v>
      </c>
      <c r="G899" s="33" t="s">
        <v>466</v>
      </c>
      <c r="H899" s="33">
        <v>4</v>
      </c>
      <c r="I899" s="33">
        <v>6</v>
      </c>
      <c r="J899" s="36">
        <v>4</v>
      </c>
      <c r="K899" s="37">
        <v>242450.6</v>
      </c>
      <c r="L899" s="38" t="s">
        <v>15</v>
      </c>
      <c r="M899" s="38" t="s">
        <v>13</v>
      </c>
    </row>
    <row r="900" spans="1:13" s="39" customFormat="1" ht="12.75" x14ac:dyDescent="0.2">
      <c r="A900" s="33" t="s">
        <v>17</v>
      </c>
      <c r="B900" s="33" t="s">
        <v>582</v>
      </c>
      <c r="C900" s="34">
        <v>10</v>
      </c>
      <c r="D900" s="33" t="s">
        <v>34</v>
      </c>
      <c r="E900" s="33" t="s">
        <v>1445</v>
      </c>
      <c r="F900" s="35">
        <v>27112742</v>
      </c>
      <c r="G900" s="33" t="s">
        <v>466</v>
      </c>
      <c r="H900" s="33">
        <v>4</v>
      </c>
      <c r="I900" s="33">
        <v>6</v>
      </c>
      <c r="J900" s="36">
        <v>100</v>
      </c>
      <c r="K900" s="37">
        <v>822646.99999999988</v>
      </c>
      <c r="L900" s="38" t="s">
        <v>15</v>
      </c>
      <c r="M900" s="38" t="s">
        <v>13</v>
      </c>
    </row>
    <row r="901" spans="1:13" s="39" customFormat="1" ht="12.75" x14ac:dyDescent="0.2">
      <c r="A901" s="33" t="s">
        <v>17</v>
      </c>
      <c r="B901" s="33" t="s">
        <v>582</v>
      </c>
      <c r="C901" s="34">
        <v>10</v>
      </c>
      <c r="D901" s="33" t="s">
        <v>34</v>
      </c>
      <c r="E901" s="33" t="s">
        <v>1446</v>
      </c>
      <c r="F901" s="35">
        <v>27112845</v>
      </c>
      <c r="G901" s="33" t="s">
        <v>466</v>
      </c>
      <c r="H901" s="33">
        <v>4</v>
      </c>
      <c r="I901" s="33">
        <v>6</v>
      </c>
      <c r="J901" s="36">
        <v>1</v>
      </c>
      <c r="K901" s="37">
        <v>558502.69999999995</v>
      </c>
      <c r="L901" s="38" t="s">
        <v>15</v>
      </c>
      <c r="M901" s="38" t="s">
        <v>13</v>
      </c>
    </row>
    <row r="902" spans="1:13" s="39" customFormat="1" ht="12.75" x14ac:dyDescent="0.2">
      <c r="A902" s="33" t="s">
        <v>17</v>
      </c>
      <c r="B902" s="33" t="s">
        <v>582</v>
      </c>
      <c r="C902" s="34">
        <v>10</v>
      </c>
      <c r="D902" s="33" t="s">
        <v>34</v>
      </c>
      <c r="E902" s="33" t="s">
        <v>1447</v>
      </c>
      <c r="F902" s="35">
        <v>31161500</v>
      </c>
      <c r="G902" s="33" t="s">
        <v>466</v>
      </c>
      <c r="H902" s="33">
        <v>4</v>
      </c>
      <c r="I902" s="33">
        <v>6</v>
      </c>
      <c r="J902" s="36">
        <v>100</v>
      </c>
      <c r="K902" s="37">
        <v>33320</v>
      </c>
      <c r="L902" s="38" t="s">
        <v>15</v>
      </c>
      <c r="M902" s="38" t="s">
        <v>13</v>
      </c>
    </row>
    <row r="903" spans="1:13" s="39" customFormat="1" ht="12.75" x14ac:dyDescent="0.2">
      <c r="A903" s="33" t="s">
        <v>17</v>
      </c>
      <c r="B903" s="33" t="s">
        <v>582</v>
      </c>
      <c r="C903" s="34">
        <v>10</v>
      </c>
      <c r="D903" s="33" t="s">
        <v>34</v>
      </c>
      <c r="E903" s="33" t="s">
        <v>1448</v>
      </c>
      <c r="F903" s="35">
        <v>31161500</v>
      </c>
      <c r="G903" s="33" t="s">
        <v>466</v>
      </c>
      <c r="H903" s="33">
        <v>4</v>
      </c>
      <c r="I903" s="33">
        <v>6</v>
      </c>
      <c r="J903" s="36">
        <v>100</v>
      </c>
      <c r="K903" s="37">
        <v>108290.00000000001</v>
      </c>
      <c r="L903" s="38" t="s">
        <v>15</v>
      </c>
      <c r="M903" s="38" t="s">
        <v>13</v>
      </c>
    </row>
    <row r="904" spans="1:13" s="39" customFormat="1" ht="12.75" x14ac:dyDescent="0.2">
      <c r="A904" s="33" t="s">
        <v>17</v>
      </c>
      <c r="B904" s="33" t="s">
        <v>582</v>
      </c>
      <c r="C904" s="34">
        <v>10</v>
      </c>
      <c r="D904" s="33" t="s">
        <v>34</v>
      </c>
      <c r="E904" s="33" t="s">
        <v>1449</v>
      </c>
      <c r="F904" s="35">
        <v>31161500</v>
      </c>
      <c r="G904" s="33" t="s">
        <v>466</v>
      </c>
      <c r="H904" s="33">
        <v>4</v>
      </c>
      <c r="I904" s="33">
        <v>6</v>
      </c>
      <c r="J904" s="36">
        <v>100</v>
      </c>
      <c r="K904" s="37">
        <v>30345</v>
      </c>
      <c r="L904" s="38" t="s">
        <v>15</v>
      </c>
      <c r="M904" s="38" t="s">
        <v>13</v>
      </c>
    </row>
    <row r="905" spans="1:13" s="39" customFormat="1" ht="12.75" x14ac:dyDescent="0.2">
      <c r="A905" s="33" t="s">
        <v>17</v>
      </c>
      <c r="B905" s="33" t="s">
        <v>582</v>
      </c>
      <c r="C905" s="34">
        <v>10</v>
      </c>
      <c r="D905" s="33" t="s">
        <v>34</v>
      </c>
      <c r="E905" s="33" t="s">
        <v>1450</v>
      </c>
      <c r="F905" s="35">
        <v>31161500</v>
      </c>
      <c r="G905" s="33" t="s">
        <v>466</v>
      </c>
      <c r="H905" s="33">
        <v>4</v>
      </c>
      <c r="I905" s="33">
        <v>6</v>
      </c>
      <c r="J905" s="36">
        <v>100</v>
      </c>
      <c r="K905" s="37">
        <v>78064</v>
      </c>
      <c r="L905" s="38" t="s">
        <v>15</v>
      </c>
      <c r="M905" s="38" t="s">
        <v>13</v>
      </c>
    </row>
    <row r="906" spans="1:13" s="39" customFormat="1" ht="12.75" x14ac:dyDescent="0.2">
      <c r="A906" s="33" t="s">
        <v>17</v>
      </c>
      <c r="B906" s="33" t="s">
        <v>582</v>
      </c>
      <c r="C906" s="34">
        <v>10</v>
      </c>
      <c r="D906" s="33" t="s">
        <v>34</v>
      </c>
      <c r="E906" s="33" t="s">
        <v>1451</v>
      </c>
      <c r="F906" s="35">
        <v>31161500</v>
      </c>
      <c r="G906" s="33" t="s">
        <v>466</v>
      </c>
      <c r="H906" s="33">
        <v>4</v>
      </c>
      <c r="I906" s="33">
        <v>6</v>
      </c>
      <c r="J906" s="36">
        <v>100</v>
      </c>
      <c r="K906" s="37">
        <v>78064</v>
      </c>
      <c r="L906" s="38" t="s">
        <v>15</v>
      </c>
      <c r="M906" s="38" t="s">
        <v>13</v>
      </c>
    </row>
    <row r="907" spans="1:13" s="39" customFormat="1" ht="12.75" x14ac:dyDescent="0.2">
      <c r="A907" s="33" t="s">
        <v>17</v>
      </c>
      <c r="B907" s="33" t="s">
        <v>582</v>
      </c>
      <c r="C907" s="34">
        <v>10</v>
      </c>
      <c r="D907" s="33" t="s">
        <v>34</v>
      </c>
      <c r="E907" s="33" t="s">
        <v>1452</v>
      </c>
      <c r="F907" s="35">
        <v>31161500</v>
      </c>
      <c r="G907" s="33" t="s">
        <v>466</v>
      </c>
      <c r="H907" s="33">
        <v>4</v>
      </c>
      <c r="I907" s="33">
        <v>6</v>
      </c>
      <c r="J907" s="36">
        <v>100</v>
      </c>
      <c r="K907" s="37">
        <v>34748</v>
      </c>
      <c r="L907" s="38" t="s">
        <v>15</v>
      </c>
      <c r="M907" s="38" t="s">
        <v>13</v>
      </c>
    </row>
    <row r="908" spans="1:13" s="39" customFormat="1" ht="12.75" x14ac:dyDescent="0.2">
      <c r="A908" s="33" t="s">
        <v>17</v>
      </c>
      <c r="B908" s="33" t="s">
        <v>582</v>
      </c>
      <c r="C908" s="34">
        <v>10</v>
      </c>
      <c r="D908" s="33" t="s">
        <v>34</v>
      </c>
      <c r="E908" s="33" t="s">
        <v>1453</v>
      </c>
      <c r="F908" s="35">
        <v>31161500</v>
      </c>
      <c r="G908" s="33" t="s">
        <v>466</v>
      </c>
      <c r="H908" s="33">
        <v>4</v>
      </c>
      <c r="I908" s="33">
        <v>6</v>
      </c>
      <c r="J908" s="36">
        <v>100</v>
      </c>
      <c r="K908" s="37">
        <v>30345</v>
      </c>
      <c r="L908" s="38" t="s">
        <v>15</v>
      </c>
      <c r="M908" s="38" t="s">
        <v>13</v>
      </c>
    </row>
    <row r="909" spans="1:13" s="39" customFormat="1" ht="12.75" x14ac:dyDescent="0.2">
      <c r="A909" s="33" t="s">
        <v>17</v>
      </c>
      <c r="B909" s="33" t="s">
        <v>582</v>
      </c>
      <c r="C909" s="34">
        <v>10</v>
      </c>
      <c r="D909" s="33" t="s">
        <v>34</v>
      </c>
      <c r="E909" s="33" t="s">
        <v>1454</v>
      </c>
      <c r="F909" s="35">
        <v>31161500</v>
      </c>
      <c r="G909" s="33" t="s">
        <v>466</v>
      </c>
      <c r="H909" s="33">
        <v>4</v>
      </c>
      <c r="I909" s="33">
        <v>6</v>
      </c>
      <c r="J909" s="36">
        <v>100</v>
      </c>
      <c r="K909" s="37">
        <v>76279</v>
      </c>
      <c r="L909" s="38" t="s">
        <v>15</v>
      </c>
      <c r="M909" s="38" t="s">
        <v>13</v>
      </c>
    </row>
    <row r="910" spans="1:13" s="39" customFormat="1" ht="12.75" x14ac:dyDescent="0.2">
      <c r="A910" s="33" t="s">
        <v>17</v>
      </c>
      <c r="B910" s="33" t="s">
        <v>582</v>
      </c>
      <c r="C910" s="34">
        <v>10</v>
      </c>
      <c r="D910" s="33" t="s">
        <v>34</v>
      </c>
      <c r="E910" s="33" t="s">
        <v>1455</v>
      </c>
      <c r="F910" s="35">
        <v>31161500</v>
      </c>
      <c r="G910" s="33" t="s">
        <v>466</v>
      </c>
      <c r="H910" s="33">
        <v>4</v>
      </c>
      <c r="I910" s="33">
        <v>6</v>
      </c>
      <c r="J910" s="36">
        <v>100</v>
      </c>
      <c r="K910" s="37">
        <v>77112</v>
      </c>
      <c r="L910" s="38" t="s">
        <v>15</v>
      </c>
      <c r="M910" s="38" t="s">
        <v>13</v>
      </c>
    </row>
    <row r="911" spans="1:13" s="39" customFormat="1" ht="12.75" x14ac:dyDescent="0.2">
      <c r="A911" s="33" t="s">
        <v>17</v>
      </c>
      <c r="B911" s="33" t="s">
        <v>582</v>
      </c>
      <c r="C911" s="34">
        <v>10</v>
      </c>
      <c r="D911" s="33" t="s">
        <v>34</v>
      </c>
      <c r="E911" s="33" t="s">
        <v>1456</v>
      </c>
      <c r="F911" s="35">
        <v>31161500</v>
      </c>
      <c r="G911" s="33" t="s">
        <v>466</v>
      </c>
      <c r="H911" s="33">
        <v>4</v>
      </c>
      <c r="I911" s="33">
        <v>6</v>
      </c>
      <c r="J911" s="36">
        <v>100</v>
      </c>
      <c r="K911" s="37">
        <v>78897</v>
      </c>
      <c r="L911" s="38" t="s">
        <v>15</v>
      </c>
      <c r="M911" s="38" t="s">
        <v>13</v>
      </c>
    </row>
    <row r="912" spans="1:13" s="39" customFormat="1" ht="12.75" x14ac:dyDescent="0.2">
      <c r="A912" s="33" t="s">
        <v>17</v>
      </c>
      <c r="B912" s="33" t="s">
        <v>582</v>
      </c>
      <c r="C912" s="34">
        <v>10</v>
      </c>
      <c r="D912" s="33" t="s">
        <v>34</v>
      </c>
      <c r="E912" s="33" t="s">
        <v>1457</v>
      </c>
      <c r="F912" s="35">
        <v>31161500</v>
      </c>
      <c r="G912" s="33" t="s">
        <v>466</v>
      </c>
      <c r="H912" s="33">
        <v>4</v>
      </c>
      <c r="I912" s="33">
        <v>6</v>
      </c>
      <c r="J912" s="36">
        <v>100</v>
      </c>
      <c r="K912" s="37">
        <v>78897</v>
      </c>
      <c r="L912" s="38" t="s">
        <v>15</v>
      </c>
      <c r="M912" s="38" t="s">
        <v>13</v>
      </c>
    </row>
    <row r="913" spans="1:13" s="39" customFormat="1" ht="12.75" x14ac:dyDescent="0.2">
      <c r="A913" s="33" t="s">
        <v>17</v>
      </c>
      <c r="B913" s="33" t="s">
        <v>582</v>
      </c>
      <c r="C913" s="34">
        <v>10</v>
      </c>
      <c r="D913" s="33" t="s">
        <v>34</v>
      </c>
      <c r="E913" s="33" t="s">
        <v>1458</v>
      </c>
      <c r="F913" s="35">
        <v>31161500</v>
      </c>
      <c r="G913" s="33" t="s">
        <v>466</v>
      </c>
      <c r="H913" s="33">
        <v>4</v>
      </c>
      <c r="I913" s="33">
        <v>6</v>
      </c>
      <c r="J913" s="36">
        <v>100</v>
      </c>
      <c r="K913" s="37">
        <v>82348</v>
      </c>
      <c r="L913" s="38" t="s">
        <v>15</v>
      </c>
      <c r="M913" s="38" t="s">
        <v>13</v>
      </c>
    </row>
    <row r="914" spans="1:13" s="39" customFormat="1" ht="12.75" x14ac:dyDescent="0.2">
      <c r="A914" s="33" t="s">
        <v>17</v>
      </c>
      <c r="B914" s="33" t="s">
        <v>582</v>
      </c>
      <c r="C914" s="34">
        <v>10</v>
      </c>
      <c r="D914" s="33" t="s">
        <v>34</v>
      </c>
      <c r="E914" s="33" t="s">
        <v>1459</v>
      </c>
      <c r="F914" s="35">
        <v>31161500</v>
      </c>
      <c r="G914" s="33" t="s">
        <v>466</v>
      </c>
      <c r="H914" s="33">
        <v>4</v>
      </c>
      <c r="I914" s="33">
        <v>6</v>
      </c>
      <c r="J914" s="36">
        <v>100</v>
      </c>
      <c r="K914" s="37">
        <v>83181</v>
      </c>
      <c r="L914" s="38" t="s">
        <v>15</v>
      </c>
      <c r="M914" s="38" t="s">
        <v>13</v>
      </c>
    </row>
    <row r="915" spans="1:13" s="39" customFormat="1" ht="12.75" x14ac:dyDescent="0.2">
      <c r="A915" s="33" t="s">
        <v>17</v>
      </c>
      <c r="B915" s="33" t="s">
        <v>582</v>
      </c>
      <c r="C915" s="34">
        <v>10</v>
      </c>
      <c r="D915" s="33" t="s">
        <v>34</v>
      </c>
      <c r="E915" s="33" t="s">
        <v>1460</v>
      </c>
      <c r="F915" s="35">
        <v>31161500</v>
      </c>
      <c r="G915" s="33" t="s">
        <v>466</v>
      </c>
      <c r="H915" s="33">
        <v>4</v>
      </c>
      <c r="I915" s="33">
        <v>6</v>
      </c>
      <c r="J915" s="36">
        <v>100</v>
      </c>
      <c r="K915" s="37">
        <v>85799</v>
      </c>
      <c r="L915" s="38" t="s">
        <v>15</v>
      </c>
      <c r="M915" s="38" t="s">
        <v>13</v>
      </c>
    </row>
    <row r="916" spans="1:13" s="39" customFormat="1" ht="12.75" x14ac:dyDescent="0.2">
      <c r="A916" s="33" t="s">
        <v>17</v>
      </c>
      <c r="B916" s="33" t="s">
        <v>582</v>
      </c>
      <c r="C916" s="34">
        <v>10</v>
      </c>
      <c r="D916" s="33" t="s">
        <v>34</v>
      </c>
      <c r="E916" s="33" t="s">
        <v>1461</v>
      </c>
      <c r="F916" s="35">
        <v>31161500</v>
      </c>
      <c r="G916" s="33" t="s">
        <v>466</v>
      </c>
      <c r="H916" s="33">
        <v>4</v>
      </c>
      <c r="I916" s="33">
        <v>6</v>
      </c>
      <c r="J916" s="36">
        <v>100</v>
      </c>
      <c r="K916" s="37">
        <v>91035</v>
      </c>
      <c r="L916" s="38" t="s">
        <v>15</v>
      </c>
      <c r="M916" s="38" t="s">
        <v>13</v>
      </c>
    </row>
    <row r="917" spans="1:13" s="39" customFormat="1" ht="12.75" x14ac:dyDescent="0.2">
      <c r="A917" s="33" t="s">
        <v>17</v>
      </c>
      <c r="B917" s="33" t="s">
        <v>582</v>
      </c>
      <c r="C917" s="34">
        <v>10</v>
      </c>
      <c r="D917" s="33" t="s">
        <v>34</v>
      </c>
      <c r="E917" s="33" t="s">
        <v>1462</v>
      </c>
      <c r="F917" s="35">
        <v>31161500</v>
      </c>
      <c r="G917" s="33" t="s">
        <v>466</v>
      </c>
      <c r="H917" s="33">
        <v>4</v>
      </c>
      <c r="I917" s="33">
        <v>6</v>
      </c>
      <c r="J917" s="36">
        <v>100</v>
      </c>
      <c r="K917" s="37">
        <v>34748</v>
      </c>
      <c r="L917" s="38" t="s">
        <v>15</v>
      </c>
      <c r="M917" s="38" t="s">
        <v>13</v>
      </c>
    </row>
    <row r="918" spans="1:13" s="39" customFormat="1" ht="12.75" x14ac:dyDescent="0.2">
      <c r="A918" s="33" t="s">
        <v>17</v>
      </c>
      <c r="B918" s="33" t="s">
        <v>582</v>
      </c>
      <c r="C918" s="34">
        <v>10</v>
      </c>
      <c r="D918" s="33" t="s">
        <v>34</v>
      </c>
      <c r="E918" s="33" t="s">
        <v>1463</v>
      </c>
      <c r="F918" s="35">
        <v>31161500</v>
      </c>
      <c r="G918" s="33" t="s">
        <v>466</v>
      </c>
      <c r="H918" s="33">
        <v>4</v>
      </c>
      <c r="I918" s="33">
        <v>6</v>
      </c>
      <c r="J918" s="36">
        <v>100</v>
      </c>
      <c r="K918" s="37">
        <v>151606</v>
      </c>
      <c r="L918" s="38" t="s">
        <v>15</v>
      </c>
      <c r="M918" s="38" t="s">
        <v>13</v>
      </c>
    </row>
    <row r="919" spans="1:13" s="39" customFormat="1" ht="12.75" x14ac:dyDescent="0.2">
      <c r="A919" s="33" t="s">
        <v>17</v>
      </c>
      <c r="B919" s="33" t="s">
        <v>582</v>
      </c>
      <c r="C919" s="34">
        <v>10</v>
      </c>
      <c r="D919" s="33" t="s">
        <v>34</v>
      </c>
      <c r="E919" s="33" t="s">
        <v>1464</v>
      </c>
      <c r="F919" s="35">
        <v>31161500</v>
      </c>
      <c r="G919" s="33" t="s">
        <v>466</v>
      </c>
      <c r="H919" s="33">
        <v>4</v>
      </c>
      <c r="I919" s="33">
        <v>6</v>
      </c>
      <c r="J919" s="36">
        <v>100</v>
      </c>
      <c r="K919" s="37">
        <v>155890</v>
      </c>
      <c r="L919" s="38" t="s">
        <v>15</v>
      </c>
      <c r="M919" s="38" t="s">
        <v>13</v>
      </c>
    </row>
    <row r="920" spans="1:13" s="39" customFormat="1" ht="12.75" x14ac:dyDescent="0.2">
      <c r="A920" s="33" t="s">
        <v>17</v>
      </c>
      <c r="B920" s="33" t="s">
        <v>582</v>
      </c>
      <c r="C920" s="34">
        <v>10</v>
      </c>
      <c r="D920" s="33" t="s">
        <v>34</v>
      </c>
      <c r="E920" s="33" t="s">
        <v>1465</v>
      </c>
      <c r="F920" s="35">
        <v>31161500</v>
      </c>
      <c r="G920" s="33" t="s">
        <v>466</v>
      </c>
      <c r="H920" s="33">
        <v>4</v>
      </c>
      <c r="I920" s="33">
        <v>6</v>
      </c>
      <c r="J920" s="36">
        <v>100</v>
      </c>
      <c r="K920" s="37">
        <v>160174</v>
      </c>
      <c r="L920" s="38" t="s">
        <v>15</v>
      </c>
      <c r="M920" s="38" t="s">
        <v>13</v>
      </c>
    </row>
    <row r="921" spans="1:13" s="39" customFormat="1" ht="12.75" x14ac:dyDescent="0.2">
      <c r="A921" s="33" t="s">
        <v>17</v>
      </c>
      <c r="B921" s="33" t="s">
        <v>582</v>
      </c>
      <c r="C921" s="34">
        <v>10</v>
      </c>
      <c r="D921" s="33" t="s">
        <v>34</v>
      </c>
      <c r="E921" s="33" t="s">
        <v>1466</v>
      </c>
      <c r="F921" s="35">
        <v>31161500</v>
      </c>
      <c r="G921" s="33" t="s">
        <v>466</v>
      </c>
      <c r="H921" s="33">
        <v>4</v>
      </c>
      <c r="I921" s="33">
        <v>6</v>
      </c>
      <c r="J921" s="36">
        <v>100</v>
      </c>
      <c r="K921" s="37">
        <v>181832</v>
      </c>
      <c r="L921" s="38" t="s">
        <v>15</v>
      </c>
      <c r="M921" s="38" t="s">
        <v>13</v>
      </c>
    </row>
    <row r="922" spans="1:13" s="39" customFormat="1" ht="12.75" x14ac:dyDescent="0.2">
      <c r="A922" s="33" t="s">
        <v>17</v>
      </c>
      <c r="B922" s="33" t="s">
        <v>582</v>
      </c>
      <c r="C922" s="34">
        <v>10</v>
      </c>
      <c r="D922" s="33" t="s">
        <v>34</v>
      </c>
      <c r="E922" s="33" t="s">
        <v>1467</v>
      </c>
      <c r="F922" s="35">
        <v>31161500</v>
      </c>
      <c r="G922" s="33" t="s">
        <v>466</v>
      </c>
      <c r="H922" s="33">
        <v>4</v>
      </c>
      <c r="I922" s="33">
        <v>6</v>
      </c>
      <c r="J922" s="36">
        <v>100</v>
      </c>
      <c r="K922" s="37">
        <v>30345</v>
      </c>
      <c r="L922" s="38" t="s">
        <v>15</v>
      </c>
      <c r="M922" s="38" t="s">
        <v>13</v>
      </c>
    </row>
    <row r="923" spans="1:13" s="39" customFormat="1" ht="12.75" x14ac:dyDescent="0.2">
      <c r="A923" s="33" t="s">
        <v>17</v>
      </c>
      <c r="B923" s="33" t="s">
        <v>582</v>
      </c>
      <c r="C923" s="34">
        <v>10</v>
      </c>
      <c r="D923" s="33" t="s">
        <v>34</v>
      </c>
      <c r="E923" s="33" t="s">
        <v>1468</v>
      </c>
      <c r="F923" s="35">
        <v>31161500</v>
      </c>
      <c r="G923" s="33" t="s">
        <v>466</v>
      </c>
      <c r="H923" s="33">
        <v>4</v>
      </c>
      <c r="I923" s="33">
        <v>6</v>
      </c>
      <c r="J923" s="36">
        <v>100</v>
      </c>
      <c r="K923" s="37">
        <v>34748</v>
      </c>
      <c r="L923" s="38" t="s">
        <v>15</v>
      </c>
      <c r="M923" s="38" t="s">
        <v>13</v>
      </c>
    </row>
    <row r="924" spans="1:13" s="39" customFormat="1" ht="12.75" x14ac:dyDescent="0.2">
      <c r="A924" s="33" t="s">
        <v>17</v>
      </c>
      <c r="B924" s="33" t="s">
        <v>582</v>
      </c>
      <c r="C924" s="34">
        <v>10</v>
      </c>
      <c r="D924" s="33" t="s">
        <v>34</v>
      </c>
      <c r="E924" s="33" t="s">
        <v>1469</v>
      </c>
      <c r="F924" s="35">
        <v>31161500</v>
      </c>
      <c r="G924" s="33" t="s">
        <v>466</v>
      </c>
      <c r="H924" s="33">
        <v>4</v>
      </c>
      <c r="I924" s="33">
        <v>6</v>
      </c>
      <c r="J924" s="36">
        <v>100</v>
      </c>
      <c r="K924" s="37">
        <v>30345</v>
      </c>
      <c r="L924" s="38" t="s">
        <v>15</v>
      </c>
      <c r="M924" s="38" t="s">
        <v>13</v>
      </c>
    </row>
    <row r="925" spans="1:13" s="39" customFormat="1" ht="12.75" x14ac:dyDescent="0.2">
      <c r="A925" s="33" t="s">
        <v>17</v>
      </c>
      <c r="B925" s="33" t="s">
        <v>582</v>
      </c>
      <c r="C925" s="34">
        <v>10</v>
      </c>
      <c r="D925" s="33" t="s">
        <v>34</v>
      </c>
      <c r="E925" s="33" t="s">
        <v>1470</v>
      </c>
      <c r="F925" s="35">
        <v>31161500</v>
      </c>
      <c r="G925" s="33" t="s">
        <v>466</v>
      </c>
      <c r="H925" s="33">
        <v>4</v>
      </c>
      <c r="I925" s="33">
        <v>6</v>
      </c>
      <c r="J925" s="36">
        <v>100</v>
      </c>
      <c r="K925" s="37">
        <v>34748</v>
      </c>
      <c r="L925" s="38" t="s">
        <v>15</v>
      </c>
      <c r="M925" s="38" t="s">
        <v>13</v>
      </c>
    </row>
    <row r="926" spans="1:13" s="39" customFormat="1" ht="12.75" x14ac:dyDescent="0.2">
      <c r="A926" s="33" t="s">
        <v>17</v>
      </c>
      <c r="B926" s="33" t="s">
        <v>582</v>
      </c>
      <c r="C926" s="34">
        <v>10</v>
      </c>
      <c r="D926" s="33" t="s">
        <v>34</v>
      </c>
      <c r="E926" s="33" t="s">
        <v>1471</v>
      </c>
      <c r="F926" s="35">
        <v>31161500</v>
      </c>
      <c r="G926" s="33" t="s">
        <v>466</v>
      </c>
      <c r="H926" s="33">
        <v>4</v>
      </c>
      <c r="I926" s="33">
        <v>6</v>
      </c>
      <c r="J926" s="36">
        <v>100</v>
      </c>
      <c r="K926" s="37">
        <v>43435</v>
      </c>
      <c r="L926" s="38" t="s">
        <v>15</v>
      </c>
      <c r="M926" s="38" t="s">
        <v>13</v>
      </c>
    </row>
    <row r="927" spans="1:13" s="39" customFormat="1" ht="12.75" x14ac:dyDescent="0.2">
      <c r="A927" s="33" t="s">
        <v>17</v>
      </c>
      <c r="B927" s="33" t="s">
        <v>582</v>
      </c>
      <c r="C927" s="34">
        <v>10</v>
      </c>
      <c r="D927" s="33" t="s">
        <v>34</v>
      </c>
      <c r="E927" s="33" t="s">
        <v>1472</v>
      </c>
      <c r="F927" s="35">
        <v>31161500</v>
      </c>
      <c r="G927" s="33" t="s">
        <v>466</v>
      </c>
      <c r="H927" s="33">
        <v>4</v>
      </c>
      <c r="I927" s="33">
        <v>6</v>
      </c>
      <c r="J927" s="36">
        <v>100</v>
      </c>
      <c r="K927" s="37">
        <v>43435</v>
      </c>
      <c r="L927" s="38" t="s">
        <v>15</v>
      </c>
      <c r="M927" s="38" t="s">
        <v>13</v>
      </c>
    </row>
    <row r="928" spans="1:13" s="39" customFormat="1" ht="12.75" x14ac:dyDescent="0.2">
      <c r="A928" s="33" t="s">
        <v>17</v>
      </c>
      <c r="B928" s="33" t="s">
        <v>582</v>
      </c>
      <c r="C928" s="34">
        <v>10</v>
      </c>
      <c r="D928" s="33" t="s">
        <v>34</v>
      </c>
      <c r="E928" s="33" t="s">
        <v>1473</v>
      </c>
      <c r="F928" s="35">
        <v>31161500</v>
      </c>
      <c r="G928" s="33" t="s">
        <v>466</v>
      </c>
      <c r="H928" s="33">
        <v>4</v>
      </c>
      <c r="I928" s="33">
        <v>6</v>
      </c>
      <c r="J928" s="36">
        <v>100</v>
      </c>
      <c r="K928" s="37">
        <v>47719</v>
      </c>
      <c r="L928" s="38" t="s">
        <v>15</v>
      </c>
      <c r="M928" s="38" t="s">
        <v>13</v>
      </c>
    </row>
    <row r="929" spans="1:13" s="39" customFormat="1" ht="12.75" x14ac:dyDescent="0.2">
      <c r="A929" s="33" t="s">
        <v>17</v>
      </c>
      <c r="B929" s="33" t="s">
        <v>582</v>
      </c>
      <c r="C929" s="34">
        <v>10</v>
      </c>
      <c r="D929" s="33" t="s">
        <v>34</v>
      </c>
      <c r="E929" s="33" t="s">
        <v>1474</v>
      </c>
      <c r="F929" s="35">
        <v>31161500</v>
      </c>
      <c r="G929" s="33" t="s">
        <v>466</v>
      </c>
      <c r="H929" s="33">
        <v>4</v>
      </c>
      <c r="I929" s="33">
        <v>6</v>
      </c>
      <c r="J929" s="36">
        <v>100</v>
      </c>
      <c r="K929" s="37">
        <v>34748</v>
      </c>
      <c r="L929" s="38" t="s">
        <v>15</v>
      </c>
      <c r="M929" s="38" t="s">
        <v>13</v>
      </c>
    </row>
    <row r="930" spans="1:13" s="39" customFormat="1" ht="12.75" x14ac:dyDescent="0.2">
      <c r="A930" s="33" t="s">
        <v>17</v>
      </c>
      <c r="B930" s="33" t="s">
        <v>582</v>
      </c>
      <c r="C930" s="34">
        <v>10</v>
      </c>
      <c r="D930" s="33" t="s">
        <v>34</v>
      </c>
      <c r="E930" s="33" t="s">
        <v>1475</v>
      </c>
      <c r="F930" s="35">
        <v>39101605</v>
      </c>
      <c r="G930" s="33" t="s">
        <v>466</v>
      </c>
      <c r="H930" s="33">
        <v>4</v>
      </c>
      <c r="I930" s="33">
        <v>6</v>
      </c>
      <c r="J930" s="36">
        <v>5</v>
      </c>
      <c r="K930" s="37">
        <v>379919.4</v>
      </c>
      <c r="L930" s="38" t="s">
        <v>15</v>
      </c>
      <c r="M930" s="38" t="s">
        <v>13</v>
      </c>
    </row>
    <row r="931" spans="1:13" s="39" customFormat="1" ht="12.75" x14ac:dyDescent="0.2">
      <c r="A931" s="33" t="s">
        <v>17</v>
      </c>
      <c r="B931" s="33" t="s">
        <v>582</v>
      </c>
      <c r="C931" s="34">
        <v>10</v>
      </c>
      <c r="D931" s="33" t="s">
        <v>34</v>
      </c>
      <c r="E931" s="33" t="s">
        <v>1476</v>
      </c>
      <c r="F931" s="35">
        <v>31161700</v>
      </c>
      <c r="G931" s="33" t="s">
        <v>466</v>
      </c>
      <c r="H931" s="33">
        <v>4</v>
      </c>
      <c r="I931" s="33">
        <v>6</v>
      </c>
      <c r="J931" s="36">
        <v>80</v>
      </c>
      <c r="K931" s="37">
        <v>969802.4</v>
      </c>
      <c r="L931" s="38" t="s">
        <v>15</v>
      </c>
      <c r="M931" s="38" t="s">
        <v>13</v>
      </c>
    </row>
    <row r="932" spans="1:13" s="39" customFormat="1" ht="12.75" x14ac:dyDescent="0.2">
      <c r="A932" s="33" t="s">
        <v>17</v>
      </c>
      <c r="B932" s="33" t="s">
        <v>582</v>
      </c>
      <c r="C932" s="34">
        <v>10</v>
      </c>
      <c r="D932" s="33" t="s">
        <v>34</v>
      </c>
      <c r="E932" s="33" t="s">
        <v>1477</v>
      </c>
      <c r="F932" s="35">
        <v>31161700</v>
      </c>
      <c r="G932" s="33" t="s">
        <v>466</v>
      </c>
      <c r="H932" s="33">
        <v>4</v>
      </c>
      <c r="I932" s="33">
        <v>6</v>
      </c>
      <c r="J932" s="36">
        <v>80</v>
      </c>
      <c r="K932" s="37">
        <v>176691.19999999998</v>
      </c>
      <c r="L932" s="38" t="s">
        <v>15</v>
      </c>
      <c r="M932" s="38" t="s">
        <v>13</v>
      </c>
    </row>
    <row r="933" spans="1:13" s="39" customFormat="1" ht="12.75" x14ac:dyDescent="0.2">
      <c r="A933" s="33" t="s">
        <v>17</v>
      </c>
      <c r="B933" s="33" t="s">
        <v>582</v>
      </c>
      <c r="C933" s="34">
        <v>10</v>
      </c>
      <c r="D933" s="33" t="s">
        <v>34</v>
      </c>
      <c r="E933" s="33" t="s">
        <v>1478</v>
      </c>
      <c r="F933" s="35">
        <v>26101414</v>
      </c>
      <c r="G933" s="33" t="s">
        <v>466</v>
      </c>
      <c r="H933" s="33">
        <v>4</v>
      </c>
      <c r="I933" s="33">
        <v>6</v>
      </c>
      <c r="J933" s="36">
        <v>2</v>
      </c>
      <c r="K933" s="37">
        <v>77845.039999999994</v>
      </c>
      <c r="L933" s="38" t="s">
        <v>15</v>
      </c>
      <c r="M933" s="38" t="s">
        <v>13</v>
      </c>
    </row>
    <row r="934" spans="1:13" s="39" customFormat="1" ht="12.75" x14ac:dyDescent="0.2">
      <c r="A934" s="33" t="s">
        <v>17</v>
      </c>
      <c r="B934" s="33" t="s">
        <v>582</v>
      </c>
      <c r="C934" s="34">
        <v>10</v>
      </c>
      <c r="D934" s="33" t="s">
        <v>34</v>
      </c>
      <c r="E934" s="33" t="s">
        <v>1479</v>
      </c>
      <c r="F934" s="35">
        <v>31162702</v>
      </c>
      <c r="G934" s="33" t="s">
        <v>466</v>
      </c>
      <c r="H934" s="33">
        <v>4</v>
      </c>
      <c r="I934" s="33">
        <v>6</v>
      </c>
      <c r="J934" s="36">
        <v>2</v>
      </c>
      <c r="K934" s="37">
        <v>120270.92</v>
      </c>
      <c r="L934" s="38" t="s">
        <v>15</v>
      </c>
      <c r="M934" s="38" t="s">
        <v>13</v>
      </c>
    </row>
    <row r="935" spans="1:13" s="39" customFormat="1" ht="12.75" x14ac:dyDescent="0.2">
      <c r="A935" s="33" t="s">
        <v>17</v>
      </c>
      <c r="B935" s="33" t="s">
        <v>582</v>
      </c>
      <c r="C935" s="34">
        <v>10</v>
      </c>
      <c r="D935" s="33" t="s">
        <v>34</v>
      </c>
      <c r="E935" s="33" t="s">
        <v>1480</v>
      </c>
      <c r="F935" s="35">
        <v>31162702</v>
      </c>
      <c r="G935" s="33" t="s">
        <v>466</v>
      </c>
      <c r="H935" s="33">
        <v>4</v>
      </c>
      <c r="I935" s="33">
        <v>6</v>
      </c>
      <c r="J935" s="36">
        <v>2</v>
      </c>
      <c r="K935" s="37">
        <v>194741.12</v>
      </c>
      <c r="L935" s="38" t="s">
        <v>15</v>
      </c>
      <c r="M935" s="38" t="s">
        <v>13</v>
      </c>
    </row>
    <row r="936" spans="1:13" s="39" customFormat="1" ht="12.75" x14ac:dyDescent="0.2">
      <c r="A936" s="33" t="s">
        <v>17</v>
      </c>
      <c r="B936" s="33" t="s">
        <v>582</v>
      </c>
      <c r="C936" s="34">
        <v>10</v>
      </c>
      <c r="D936" s="33" t="s">
        <v>34</v>
      </c>
      <c r="E936" s="33" t="s">
        <v>1481</v>
      </c>
      <c r="F936" s="35">
        <v>31162702</v>
      </c>
      <c r="G936" s="33" t="s">
        <v>466</v>
      </c>
      <c r="H936" s="33">
        <v>4</v>
      </c>
      <c r="I936" s="33">
        <v>6</v>
      </c>
      <c r="J936" s="36">
        <v>2</v>
      </c>
      <c r="K936" s="37">
        <v>200802.98</v>
      </c>
      <c r="L936" s="38" t="s">
        <v>15</v>
      </c>
      <c r="M936" s="38" t="s">
        <v>13</v>
      </c>
    </row>
    <row r="937" spans="1:13" s="39" customFormat="1" ht="12.75" x14ac:dyDescent="0.2">
      <c r="A937" s="33" t="s">
        <v>17</v>
      </c>
      <c r="B937" s="33" t="s">
        <v>582</v>
      </c>
      <c r="C937" s="34">
        <v>10</v>
      </c>
      <c r="D937" s="33" t="s">
        <v>34</v>
      </c>
      <c r="E937" s="33" t="s">
        <v>1482</v>
      </c>
      <c r="F937" s="35">
        <v>31162702</v>
      </c>
      <c r="G937" s="33" t="s">
        <v>466</v>
      </c>
      <c r="H937" s="33">
        <v>4</v>
      </c>
      <c r="I937" s="33">
        <v>6</v>
      </c>
      <c r="J937" s="36">
        <v>2</v>
      </c>
      <c r="K937" s="37">
        <v>251368.46</v>
      </c>
      <c r="L937" s="38" t="s">
        <v>15</v>
      </c>
      <c r="M937" s="38" t="s">
        <v>13</v>
      </c>
    </row>
    <row r="938" spans="1:13" s="39" customFormat="1" ht="12.75" x14ac:dyDescent="0.2">
      <c r="A938" s="33" t="s">
        <v>17</v>
      </c>
      <c r="B938" s="33" t="s">
        <v>582</v>
      </c>
      <c r="C938" s="34">
        <v>10</v>
      </c>
      <c r="D938" s="33" t="s">
        <v>34</v>
      </c>
      <c r="E938" s="33" t="s">
        <v>1483</v>
      </c>
      <c r="F938" s="35">
        <v>31161500</v>
      </c>
      <c r="G938" s="33" t="s">
        <v>466</v>
      </c>
      <c r="H938" s="33">
        <v>4</v>
      </c>
      <c r="I938" s="33">
        <v>6</v>
      </c>
      <c r="J938" s="36">
        <v>100</v>
      </c>
      <c r="K938" s="37">
        <v>103886.99999999999</v>
      </c>
      <c r="L938" s="38" t="s">
        <v>15</v>
      </c>
      <c r="M938" s="38" t="s">
        <v>13</v>
      </c>
    </row>
    <row r="939" spans="1:13" s="39" customFormat="1" ht="12.75" x14ac:dyDescent="0.2">
      <c r="A939" s="33" t="s">
        <v>17</v>
      </c>
      <c r="B939" s="33" t="s">
        <v>582</v>
      </c>
      <c r="C939" s="34">
        <v>10</v>
      </c>
      <c r="D939" s="33" t="s">
        <v>34</v>
      </c>
      <c r="E939" s="33" t="s">
        <v>1484</v>
      </c>
      <c r="F939" s="35">
        <v>31161500</v>
      </c>
      <c r="G939" s="33" t="s">
        <v>466</v>
      </c>
      <c r="H939" s="33">
        <v>4</v>
      </c>
      <c r="I939" s="33">
        <v>6</v>
      </c>
      <c r="J939" s="36">
        <v>100</v>
      </c>
      <c r="K939" s="37">
        <v>108290.00000000001</v>
      </c>
      <c r="L939" s="38" t="s">
        <v>15</v>
      </c>
      <c r="M939" s="38" t="s">
        <v>13</v>
      </c>
    </row>
    <row r="940" spans="1:13" s="39" customFormat="1" ht="12.75" x14ac:dyDescent="0.2">
      <c r="A940" s="33" t="s">
        <v>17</v>
      </c>
      <c r="B940" s="33" t="s">
        <v>582</v>
      </c>
      <c r="C940" s="34">
        <v>10</v>
      </c>
      <c r="D940" s="33" t="s">
        <v>34</v>
      </c>
      <c r="E940" s="33" t="s">
        <v>1485</v>
      </c>
      <c r="F940" s="35">
        <v>31161500</v>
      </c>
      <c r="G940" s="33" t="s">
        <v>466</v>
      </c>
      <c r="H940" s="33">
        <v>4</v>
      </c>
      <c r="I940" s="33">
        <v>6</v>
      </c>
      <c r="J940" s="36">
        <v>100</v>
      </c>
      <c r="K940" s="37">
        <v>112574</v>
      </c>
      <c r="L940" s="38" t="s">
        <v>15</v>
      </c>
      <c r="M940" s="38" t="s">
        <v>13</v>
      </c>
    </row>
    <row r="941" spans="1:13" s="39" customFormat="1" ht="12.75" x14ac:dyDescent="0.2">
      <c r="A941" s="33" t="s">
        <v>17</v>
      </c>
      <c r="B941" s="33" t="s">
        <v>582</v>
      </c>
      <c r="C941" s="34">
        <v>10</v>
      </c>
      <c r="D941" s="33" t="s">
        <v>34</v>
      </c>
      <c r="E941" s="33" t="s">
        <v>1486</v>
      </c>
      <c r="F941" s="35">
        <v>31161500</v>
      </c>
      <c r="G941" s="33" t="s">
        <v>466</v>
      </c>
      <c r="H941" s="33">
        <v>4</v>
      </c>
      <c r="I941" s="33">
        <v>6</v>
      </c>
      <c r="J941" s="36">
        <v>100</v>
      </c>
      <c r="K941" s="37">
        <v>122094</v>
      </c>
      <c r="L941" s="38" t="s">
        <v>15</v>
      </c>
      <c r="M941" s="38" t="s">
        <v>13</v>
      </c>
    </row>
    <row r="942" spans="1:13" s="39" customFormat="1" ht="12.75" x14ac:dyDescent="0.2">
      <c r="A942" s="33" t="s">
        <v>17</v>
      </c>
      <c r="B942" s="33" t="s">
        <v>582</v>
      </c>
      <c r="C942" s="34">
        <v>10</v>
      </c>
      <c r="D942" s="33" t="s">
        <v>34</v>
      </c>
      <c r="E942" s="33" t="s">
        <v>1487</v>
      </c>
      <c r="F942" s="35">
        <v>31161500</v>
      </c>
      <c r="G942" s="33" t="s">
        <v>466</v>
      </c>
      <c r="H942" s="33">
        <v>4</v>
      </c>
      <c r="I942" s="33">
        <v>6</v>
      </c>
      <c r="J942" s="36">
        <v>100</v>
      </c>
      <c r="K942" s="37">
        <v>137683</v>
      </c>
      <c r="L942" s="38" t="s">
        <v>15</v>
      </c>
      <c r="M942" s="38" t="s">
        <v>13</v>
      </c>
    </row>
    <row r="943" spans="1:13" s="39" customFormat="1" ht="12.75" x14ac:dyDescent="0.2">
      <c r="A943" s="33" t="s">
        <v>17</v>
      </c>
      <c r="B943" s="33" t="s">
        <v>582</v>
      </c>
      <c r="C943" s="34">
        <v>10</v>
      </c>
      <c r="D943" s="33" t="s">
        <v>34</v>
      </c>
      <c r="E943" s="33" t="s">
        <v>1488</v>
      </c>
      <c r="F943" s="35">
        <v>31171539</v>
      </c>
      <c r="G943" s="33" t="s">
        <v>15071</v>
      </c>
      <c r="H943" s="33">
        <v>3</v>
      </c>
      <c r="I943" s="33">
        <v>6</v>
      </c>
      <c r="J943" s="36">
        <v>10</v>
      </c>
      <c r="K943" s="37">
        <v>95000</v>
      </c>
      <c r="L943" s="38" t="s">
        <v>15</v>
      </c>
      <c r="M943" s="38" t="s">
        <v>13</v>
      </c>
    </row>
    <row r="944" spans="1:13" s="39" customFormat="1" ht="12.75" x14ac:dyDescent="0.2">
      <c r="A944" s="33" t="s">
        <v>17</v>
      </c>
      <c r="B944" s="33" t="s">
        <v>582</v>
      </c>
      <c r="C944" s="34">
        <v>10</v>
      </c>
      <c r="D944" s="33" t="s">
        <v>34</v>
      </c>
      <c r="E944" s="33" t="s">
        <v>1489</v>
      </c>
      <c r="F944" s="35">
        <v>31171539</v>
      </c>
      <c r="G944" s="33" t="s">
        <v>15071</v>
      </c>
      <c r="H944" s="33">
        <v>3</v>
      </c>
      <c r="I944" s="33">
        <v>6</v>
      </c>
      <c r="J944" s="36">
        <v>10</v>
      </c>
      <c r="K944" s="37">
        <v>95000</v>
      </c>
      <c r="L944" s="38" t="s">
        <v>15</v>
      </c>
      <c r="M944" s="38" t="s">
        <v>13</v>
      </c>
    </row>
    <row r="945" spans="1:13" s="39" customFormat="1" ht="12.75" x14ac:dyDescent="0.2">
      <c r="A945" s="33" t="s">
        <v>17</v>
      </c>
      <c r="B945" s="33" t="s">
        <v>582</v>
      </c>
      <c r="C945" s="34">
        <v>10</v>
      </c>
      <c r="D945" s="33" t="s">
        <v>34</v>
      </c>
      <c r="E945" s="33" t="s">
        <v>1490</v>
      </c>
      <c r="F945" s="35">
        <v>31171539</v>
      </c>
      <c r="G945" s="33" t="s">
        <v>15071</v>
      </c>
      <c r="H945" s="33">
        <v>3</v>
      </c>
      <c r="I945" s="33">
        <v>6</v>
      </c>
      <c r="J945" s="36">
        <v>10</v>
      </c>
      <c r="K945" s="37">
        <v>95000</v>
      </c>
      <c r="L945" s="38" t="s">
        <v>15</v>
      </c>
      <c r="M945" s="38" t="s">
        <v>13</v>
      </c>
    </row>
    <row r="946" spans="1:13" s="39" customFormat="1" ht="12.75" x14ac:dyDescent="0.2">
      <c r="A946" s="33" t="s">
        <v>17</v>
      </c>
      <c r="B946" s="33" t="s">
        <v>582</v>
      </c>
      <c r="C946" s="34">
        <v>10</v>
      </c>
      <c r="D946" s="33" t="s">
        <v>34</v>
      </c>
      <c r="E946" s="33" t="s">
        <v>1491</v>
      </c>
      <c r="F946" s="35">
        <v>40101700</v>
      </c>
      <c r="G946" s="33" t="s">
        <v>15071</v>
      </c>
      <c r="H946" s="33">
        <v>3</v>
      </c>
      <c r="I946" s="33">
        <v>6</v>
      </c>
      <c r="J946" s="36">
        <v>3</v>
      </c>
      <c r="K946" s="37">
        <v>381300</v>
      </c>
      <c r="L946" s="38" t="s">
        <v>15</v>
      </c>
      <c r="M946" s="38" t="s">
        <v>13</v>
      </c>
    </row>
    <row r="947" spans="1:13" s="39" customFormat="1" ht="12.75" x14ac:dyDescent="0.2">
      <c r="A947" s="33" t="s">
        <v>17</v>
      </c>
      <c r="B947" s="33" t="s">
        <v>582</v>
      </c>
      <c r="C947" s="34">
        <v>10</v>
      </c>
      <c r="D947" s="33" t="s">
        <v>34</v>
      </c>
      <c r="E947" s="33" t="s">
        <v>1492</v>
      </c>
      <c r="F947" s="35">
        <v>40101700</v>
      </c>
      <c r="G947" s="33" t="s">
        <v>15071</v>
      </c>
      <c r="H947" s="33">
        <v>3</v>
      </c>
      <c r="I947" s="33">
        <v>6</v>
      </c>
      <c r="J947" s="36">
        <v>3</v>
      </c>
      <c r="K947" s="37">
        <v>444900</v>
      </c>
      <c r="L947" s="38" t="s">
        <v>15</v>
      </c>
      <c r="M947" s="38" t="s">
        <v>13</v>
      </c>
    </row>
    <row r="948" spans="1:13" s="39" customFormat="1" ht="12.75" x14ac:dyDescent="0.2">
      <c r="A948" s="33" t="s">
        <v>17</v>
      </c>
      <c r="B948" s="33" t="s">
        <v>582</v>
      </c>
      <c r="C948" s="34">
        <v>10</v>
      </c>
      <c r="D948" s="33" t="s">
        <v>34</v>
      </c>
      <c r="E948" s="33" t="s">
        <v>1493</v>
      </c>
      <c r="F948" s="35">
        <v>40101700</v>
      </c>
      <c r="G948" s="33" t="s">
        <v>15071</v>
      </c>
      <c r="H948" s="33">
        <v>3</v>
      </c>
      <c r="I948" s="33">
        <v>6</v>
      </c>
      <c r="J948" s="36">
        <v>3</v>
      </c>
      <c r="K948" s="37">
        <v>424800</v>
      </c>
      <c r="L948" s="38" t="s">
        <v>15</v>
      </c>
      <c r="M948" s="38" t="s">
        <v>13</v>
      </c>
    </row>
    <row r="949" spans="1:13" s="39" customFormat="1" ht="12.75" x14ac:dyDescent="0.2">
      <c r="A949" s="33" t="s">
        <v>17</v>
      </c>
      <c r="B949" s="33" t="s">
        <v>582</v>
      </c>
      <c r="C949" s="34">
        <v>10</v>
      </c>
      <c r="D949" s="33" t="s">
        <v>34</v>
      </c>
      <c r="E949" s="33" t="s">
        <v>1494</v>
      </c>
      <c r="F949" s="35">
        <v>40101700</v>
      </c>
      <c r="G949" s="33" t="s">
        <v>15071</v>
      </c>
      <c r="H949" s="33">
        <v>3</v>
      </c>
      <c r="I949" s="33">
        <v>6</v>
      </c>
      <c r="J949" s="36">
        <v>3</v>
      </c>
      <c r="K949" s="37">
        <v>361200</v>
      </c>
      <c r="L949" s="38" t="s">
        <v>15</v>
      </c>
      <c r="M949" s="38" t="s">
        <v>13</v>
      </c>
    </row>
    <row r="950" spans="1:13" s="39" customFormat="1" ht="12.75" x14ac:dyDescent="0.2">
      <c r="A950" s="33" t="s">
        <v>17</v>
      </c>
      <c r="B950" s="33" t="s">
        <v>582</v>
      </c>
      <c r="C950" s="34">
        <v>10</v>
      </c>
      <c r="D950" s="33" t="s">
        <v>34</v>
      </c>
      <c r="E950" s="33" t="s">
        <v>1495</v>
      </c>
      <c r="F950" s="35">
        <v>40101700</v>
      </c>
      <c r="G950" s="33" t="s">
        <v>15071</v>
      </c>
      <c r="H950" s="33">
        <v>3</v>
      </c>
      <c r="I950" s="33">
        <v>6</v>
      </c>
      <c r="J950" s="36">
        <v>3</v>
      </c>
      <c r="K950" s="37">
        <v>414900</v>
      </c>
      <c r="L950" s="38" t="s">
        <v>15</v>
      </c>
      <c r="M950" s="38" t="s">
        <v>13</v>
      </c>
    </row>
    <row r="951" spans="1:13" s="39" customFormat="1" ht="12.75" x14ac:dyDescent="0.2">
      <c r="A951" s="33" t="s">
        <v>17</v>
      </c>
      <c r="B951" s="33" t="s">
        <v>582</v>
      </c>
      <c r="C951" s="34">
        <v>10</v>
      </c>
      <c r="D951" s="33" t="s">
        <v>34</v>
      </c>
      <c r="E951" s="33" t="s">
        <v>1496</v>
      </c>
      <c r="F951" s="35">
        <v>32121500</v>
      </c>
      <c r="G951" s="33" t="s">
        <v>15071</v>
      </c>
      <c r="H951" s="33">
        <v>3</v>
      </c>
      <c r="I951" s="33">
        <v>6</v>
      </c>
      <c r="J951" s="36">
        <v>10</v>
      </c>
      <c r="K951" s="37">
        <v>145000</v>
      </c>
      <c r="L951" s="38" t="s">
        <v>15</v>
      </c>
      <c r="M951" s="38" t="s">
        <v>13</v>
      </c>
    </row>
    <row r="952" spans="1:13" s="39" customFormat="1" ht="12.75" x14ac:dyDescent="0.2">
      <c r="A952" s="33" t="s">
        <v>17</v>
      </c>
      <c r="B952" s="33" t="s">
        <v>582</v>
      </c>
      <c r="C952" s="34">
        <v>10</v>
      </c>
      <c r="D952" s="33" t="s">
        <v>34</v>
      </c>
      <c r="E952" s="33" t="s">
        <v>1497</v>
      </c>
      <c r="F952" s="35">
        <v>32121500</v>
      </c>
      <c r="G952" s="33" t="s">
        <v>15071</v>
      </c>
      <c r="H952" s="33">
        <v>3</v>
      </c>
      <c r="I952" s="33">
        <v>6</v>
      </c>
      <c r="J952" s="36">
        <v>10</v>
      </c>
      <c r="K952" s="37">
        <v>145000</v>
      </c>
      <c r="L952" s="38" t="s">
        <v>15</v>
      </c>
      <c r="M952" s="38" t="s">
        <v>13</v>
      </c>
    </row>
    <row r="953" spans="1:13" s="39" customFormat="1" ht="12.75" x14ac:dyDescent="0.2">
      <c r="A953" s="33" t="s">
        <v>17</v>
      </c>
      <c r="B953" s="33" t="s">
        <v>582</v>
      </c>
      <c r="C953" s="34">
        <v>10</v>
      </c>
      <c r="D953" s="33" t="s">
        <v>34</v>
      </c>
      <c r="E953" s="33" t="s">
        <v>1498</v>
      </c>
      <c r="F953" s="35">
        <v>32121500</v>
      </c>
      <c r="G953" s="33" t="s">
        <v>15071</v>
      </c>
      <c r="H953" s="33">
        <v>3</v>
      </c>
      <c r="I953" s="33">
        <v>6</v>
      </c>
      <c r="J953" s="36">
        <v>10</v>
      </c>
      <c r="K953" s="37">
        <v>145000</v>
      </c>
      <c r="L953" s="38" t="s">
        <v>15</v>
      </c>
      <c r="M953" s="38" t="s">
        <v>13</v>
      </c>
    </row>
    <row r="954" spans="1:13" s="39" customFormat="1" ht="12.75" x14ac:dyDescent="0.2">
      <c r="A954" s="33" t="s">
        <v>17</v>
      </c>
      <c r="B954" s="33" t="s">
        <v>582</v>
      </c>
      <c r="C954" s="34">
        <v>10</v>
      </c>
      <c r="D954" s="33" t="s">
        <v>34</v>
      </c>
      <c r="E954" s="33" t="s">
        <v>1499</v>
      </c>
      <c r="F954" s="35">
        <v>32121500</v>
      </c>
      <c r="G954" s="33" t="s">
        <v>15071</v>
      </c>
      <c r="H954" s="33">
        <v>3</v>
      </c>
      <c r="I954" s="33">
        <v>6</v>
      </c>
      <c r="J954" s="36">
        <v>10</v>
      </c>
      <c r="K954" s="37">
        <v>145000</v>
      </c>
      <c r="L954" s="38" t="s">
        <v>15</v>
      </c>
      <c r="M954" s="38" t="s">
        <v>13</v>
      </c>
    </row>
    <row r="955" spans="1:13" s="39" customFormat="1" ht="12.75" x14ac:dyDescent="0.2">
      <c r="A955" s="33" t="s">
        <v>17</v>
      </c>
      <c r="B955" s="33" t="s">
        <v>582</v>
      </c>
      <c r="C955" s="34">
        <v>10</v>
      </c>
      <c r="D955" s="33" t="s">
        <v>34</v>
      </c>
      <c r="E955" s="33" t="s">
        <v>1500</v>
      </c>
      <c r="F955" s="35">
        <v>32121500</v>
      </c>
      <c r="G955" s="33" t="s">
        <v>15071</v>
      </c>
      <c r="H955" s="33">
        <v>3</v>
      </c>
      <c r="I955" s="33">
        <v>6</v>
      </c>
      <c r="J955" s="36">
        <v>10</v>
      </c>
      <c r="K955" s="37">
        <v>145000</v>
      </c>
      <c r="L955" s="38" t="s">
        <v>15</v>
      </c>
      <c r="M955" s="38" t="s">
        <v>13</v>
      </c>
    </row>
    <row r="956" spans="1:13" s="39" customFormat="1" ht="12.75" x14ac:dyDescent="0.2">
      <c r="A956" s="33" t="s">
        <v>17</v>
      </c>
      <c r="B956" s="33" t="s">
        <v>582</v>
      </c>
      <c r="C956" s="34">
        <v>10</v>
      </c>
      <c r="D956" s="33" t="s">
        <v>34</v>
      </c>
      <c r="E956" s="33" t="s">
        <v>1501</v>
      </c>
      <c r="F956" s="35">
        <v>32121500</v>
      </c>
      <c r="G956" s="33" t="s">
        <v>15071</v>
      </c>
      <c r="H956" s="33">
        <v>3</v>
      </c>
      <c r="I956" s="33">
        <v>6</v>
      </c>
      <c r="J956" s="36">
        <v>10</v>
      </c>
      <c r="K956" s="37">
        <v>145000</v>
      </c>
      <c r="L956" s="38" t="s">
        <v>15</v>
      </c>
      <c r="M956" s="38" t="s">
        <v>13</v>
      </c>
    </row>
    <row r="957" spans="1:13" s="39" customFormat="1" ht="12.75" x14ac:dyDescent="0.2">
      <c r="A957" s="33" t="s">
        <v>17</v>
      </c>
      <c r="B957" s="33" t="s">
        <v>582</v>
      </c>
      <c r="C957" s="34">
        <v>10</v>
      </c>
      <c r="D957" s="33" t="s">
        <v>34</v>
      </c>
      <c r="E957" s="33" t="s">
        <v>1502</v>
      </c>
      <c r="F957" s="35">
        <v>32121500</v>
      </c>
      <c r="G957" s="33" t="s">
        <v>15071</v>
      </c>
      <c r="H957" s="33">
        <v>3</v>
      </c>
      <c r="I957" s="33">
        <v>6</v>
      </c>
      <c r="J957" s="36">
        <v>10</v>
      </c>
      <c r="K957" s="37">
        <v>145000</v>
      </c>
      <c r="L957" s="38" t="s">
        <v>15</v>
      </c>
      <c r="M957" s="38" t="s">
        <v>13</v>
      </c>
    </row>
    <row r="958" spans="1:13" s="39" customFormat="1" ht="12.75" x14ac:dyDescent="0.2">
      <c r="A958" s="33" t="s">
        <v>17</v>
      </c>
      <c r="B958" s="33" t="s">
        <v>582</v>
      </c>
      <c r="C958" s="34">
        <v>10</v>
      </c>
      <c r="D958" s="33" t="s">
        <v>34</v>
      </c>
      <c r="E958" s="33" t="s">
        <v>1503</v>
      </c>
      <c r="F958" s="35">
        <v>32121500</v>
      </c>
      <c r="G958" s="33" t="s">
        <v>15071</v>
      </c>
      <c r="H958" s="33">
        <v>3</v>
      </c>
      <c r="I958" s="33">
        <v>6</v>
      </c>
      <c r="J958" s="36">
        <v>2</v>
      </c>
      <c r="K958" s="37">
        <v>202000</v>
      </c>
      <c r="L958" s="38" t="s">
        <v>15</v>
      </c>
      <c r="M958" s="38" t="s">
        <v>13</v>
      </c>
    </row>
    <row r="959" spans="1:13" s="39" customFormat="1" ht="12.75" x14ac:dyDescent="0.2">
      <c r="A959" s="33" t="s">
        <v>17</v>
      </c>
      <c r="B959" s="33" t="s">
        <v>582</v>
      </c>
      <c r="C959" s="34">
        <v>10</v>
      </c>
      <c r="D959" s="33" t="s">
        <v>34</v>
      </c>
      <c r="E959" s="33" t="s">
        <v>1504</v>
      </c>
      <c r="F959" s="35">
        <v>32121500</v>
      </c>
      <c r="G959" s="33" t="s">
        <v>15071</v>
      </c>
      <c r="H959" s="33">
        <v>3</v>
      </c>
      <c r="I959" s="33">
        <v>6</v>
      </c>
      <c r="J959" s="36">
        <v>2</v>
      </c>
      <c r="K959" s="37">
        <v>202000</v>
      </c>
      <c r="L959" s="38" t="s">
        <v>15</v>
      </c>
      <c r="M959" s="38" t="s">
        <v>13</v>
      </c>
    </row>
    <row r="960" spans="1:13" s="39" customFormat="1" ht="12.75" x14ac:dyDescent="0.2">
      <c r="A960" s="33" t="s">
        <v>17</v>
      </c>
      <c r="B960" s="33" t="s">
        <v>582</v>
      </c>
      <c r="C960" s="34">
        <v>10</v>
      </c>
      <c r="D960" s="33" t="s">
        <v>34</v>
      </c>
      <c r="E960" s="33" t="s">
        <v>1505</v>
      </c>
      <c r="F960" s="35">
        <v>40161500</v>
      </c>
      <c r="G960" s="33" t="s">
        <v>15071</v>
      </c>
      <c r="H960" s="33">
        <v>3</v>
      </c>
      <c r="I960" s="33">
        <v>6</v>
      </c>
      <c r="J960" s="36">
        <v>20</v>
      </c>
      <c r="K960" s="37">
        <v>326000</v>
      </c>
      <c r="L960" s="38" t="s">
        <v>15</v>
      </c>
      <c r="M960" s="38" t="s">
        <v>13</v>
      </c>
    </row>
    <row r="961" spans="1:13" s="39" customFormat="1" ht="12.75" x14ac:dyDescent="0.2">
      <c r="A961" s="33" t="s">
        <v>17</v>
      </c>
      <c r="B961" s="33" t="s">
        <v>582</v>
      </c>
      <c r="C961" s="34">
        <v>10</v>
      </c>
      <c r="D961" s="33" t="s">
        <v>34</v>
      </c>
      <c r="E961" s="33" t="s">
        <v>1506</v>
      </c>
      <c r="F961" s="35">
        <v>40101700</v>
      </c>
      <c r="G961" s="33" t="s">
        <v>15071</v>
      </c>
      <c r="H961" s="33">
        <v>3</v>
      </c>
      <c r="I961" s="33">
        <v>6</v>
      </c>
      <c r="J961" s="36">
        <v>1</v>
      </c>
      <c r="K961" s="37">
        <v>351000</v>
      </c>
      <c r="L961" s="38" t="s">
        <v>15</v>
      </c>
      <c r="M961" s="38" t="s">
        <v>13</v>
      </c>
    </row>
    <row r="962" spans="1:13" s="39" customFormat="1" ht="12.75" x14ac:dyDescent="0.2">
      <c r="A962" s="33" t="s">
        <v>17</v>
      </c>
      <c r="B962" s="33" t="s">
        <v>582</v>
      </c>
      <c r="C962" s="34">
        <v>10</v>
      </c>
      <c r="D962" s="33" t="s">
        <v>34</v>
      </c>
      <c r="E962" s="33" t="s">
        <v>1507</v>
      </c>
      <c r="F962" s="35">
        <v>40101701</v>
      </c>
      <c r="G962" s="33" t="s">
        <v>15071</v>
      </c>
      <c r="H962" s="33">
        <v>3</v>
      </c>
      <c r="I962" s="33">
        <v>6</v>
      </c>
      <c r="J962" s="36">
        <v>1</v>
      </c>
      <c r="K962" s="37">
        <v>515800</v>
      </c>
      <c r="L962" s="38" t="s">
        <v>15</v>
      </c>
      <c r="M962" s="38" t="s">
        <v>13</v>
      </c>
    </row>
    <row r="963" spans="1:13" s="39" customFormat="1" ht="12.75" x14ac:dyDescent="0.2">
      <c r="A963" s="33" t="s">
        <v>17</v>
      </c>
      <c r="B963" s="33" t="s">
        <v>582</v>
      </c>
      <c r="C963" s="34">
        <v>10</v>
      </c>
      <c r="D963" s="33" t="s">
        <v>34</v>
      </c>
      <c r="E963" s="33" t="s">
        <v>1508</v>
      </c>
      <c r="F963" s="35">
        <v>40101701</v>
      </c>
      <c r="G963" s="33" t="s">
        <v>15071</v>
      </c>
      <c r="H963" s="33">
        <v>3</v>
      </c>
      <c r="I963" s="33">
        <v>6</v>
      </c>
      <c r="J963" s="36">
        <v>1</v>
      </c>
      <c r="K963" s="37">
        <v>299700</v>
      </c>
      <c r="L963" s="38" t="s">
        <v>15</v>
      </c>
      <c r="M963" s="38" t="s">
        <v>13</v>
      </c>
    </row>
    <row r="964" spans="1:13" s="39" customFormat="1" ht="12.75" x14ac:dyDescent="0.2">
      <c r="A964" s="33" t="s">
        <v>17</v>
      </c>
      <c r="B964" s="33" t="s">
        <v>582</v>
      </c>
      <c r="C964" s="34">
        <v>10</v>
      </c>
      <c r="D964" s="33" t="s">
        <v>34</v>
      </c>
      <c r="E964" s="33" t="s">
        <v>1509</v>
      </c>
      <c r="F964" s="35">
        <v>40101701</v>
      </c>
      <c r="G964" s="33" t="s">
        <v>15071</v>
      </c>
      <c r="H964" s="33">
        <v>3</v>
      </c>
      <c r="I964" s="33">
        <v>6</v>
      </c>
      <c r="J964" s="36">
        <v>1</v>
      </c>
      <c r="K964" s="37">
        <v>260900</v>
      </c>
      <c r="L964" s="38" t="s">
        <v>15</v>
      </c>
      <c r="M964" s="38" t="s">
        <v>13</v>
      </c>
    </row>
    <row r="965" spans="1:13" s="39" customFormat="1" ht="12.75" x14ac:dyDescent="0.2">
      <c r="A965" s="33" t="s">
        <v>17</v>
      </c>
      <c r="B965" s="33" t="s">
        <v>582</v>
      </c>
      <c r="C965" s="34">
        <v>10</v>
      </c>
      <c r="D965" s="33" t="s">
        <v>34</v>
      </c>
      <c r="E965" s="33" t="s">
        <v>1510</v>
      </c>
      <c r="F965" s="35">
        <v>40101701</v>
      </c>
      <c r="G965" s="33" t="s">
        <v>15071</v>
      </c>
      <c r="H965" s="33">
        <v>3</v>
      </c>
      <c r="I965" s="33">
        <v>6</v>
      </c>
      <c r="J965" s="36">
        <v>1</v>
      </c>
      <c r="K965" s="37">
        <v>299700</v>
      </c>
      <c r="L965" s="38" t="s">
        <v>15</v>
      </c>
      <c r="M965" s="38" t="s">
        <v>13</v>
      </c>
    </row>
    <row r="966" spans="1:13" s="39" customFormat="1" ht="12.75" x14ac:dyDescent="0.2">
      <c r="A966" s="33" t="s">
        <v>17</v>
      </c>
      <c r="B966" s="33" t="s">
        <v>582</v>
      </c>
      <c r="C966" s="34">
        <v>10</v>
      </c>
      <c r="D966" s="33" t="s">
        <v>34</v>
      </c>
      <c r="E966" s="33" t="s">
        <v>1511</v>
      </c>
      <c r="F966" s="35">
        <v>27112156</v>
      </c>
      <c r="G966" s="33" t="s">
        <v>15071</v>
      </c>
      <c r="H966" s="33">
        <v>3</v>
      </c>
      <c r="I966" s="33">
        <v>6</v>
      </c>
      <c r="J966" s="36">
        <v>100</v>
      </c>
      <c r="K966" s="37">
        <v>100000</v>
      </c>
      <c r="L966" s="38" t="s">
        <v>15</v>
      </c>
      <c r="M966" s="38" t="s">
        <v>13</v>
      </c>
    </row>
    <row r="967" spans="1:13" s="39" customFormat="1" ht="12.75" x14ac:dyDescent="0.2">
      <c r="A967" s="33" t="s">
        <v>17</v>
      </c>
      <c r="B967" s="33" t="s">
        <v>582</v>
      </c>
      <c r="C967" s="34">
        <v>10</v>
      </c>
      <c r="D967" s="33" t="s">
        <v>34</v>
      </c>
      <c r="E967" s="33" t="s">
        <v>1512</v>
      </c>
      <c r="F967" s="35">
        <v>31161700</v>
      </c>
      <c r="G967" s="33" t="s">
        <v>15071</v>
      </c>
      <c r="H967" s="33">
        <v>3</v>
      </c>
      <c r="I967" s="33">
        <v>6</v>
      </c>
      <c r="J967" s="36">
        <v>20</v>
      </c>
      <c r="K967" s="37">
        <v>154000</v>
      </c>
      <c r="L967" s="38" t="s">
        <v>15</v>
      </c>
      <c r="M967" s="38" t="s">
        <v>13</v>
      </c>
    </row>
    <row r="968" spans="1:13" s="39" customFormat="1" ht="12.75" x14ac:dyDescent="0.2">
      <c r="A968" s="33" t="s">
        <v>17</v>
      </c>
      <c r="B968" s="33" t="s">
        <v>582</v>
      </c>
      <c r="C968" s="34">
        <v>10</v>
      </c>
      <c r="D968" s="33" t="s">
        <v>34</v>
      </c>
      <c r="E968" s="33" t="s">
        <v>1513</v>
      </c>
      <c r="F968" s="35">
        <v>31161700</v>
      </c>
      <c r="G968" s="33" t="s">
        <v>15071</v>
      </c>
      <c r="H968" s="33">
        <v>3</v>
      </c>
      <c r="I968" s="33">
        <v>6</v>
      </c>
      <c r="J968" s="36">
        <v>20</v>
      </c>
      <c r="K968" s="37">
        <v>154000</v>
      </c>
      <c r="L968" s="38" t="s">
        <v>15</v>
      </c>
      <c r="M968" s="38" t="s">
        <v>13</v>
      </c>
    </row>
    <row r="969" spans="1:13" s="39" customFormat="1" ht="12.75" x14ac:dyDescent="0.2">
      <c r="A969" s="33" t="s">
        <v>17</v>
      </c>
      <c r="B969" s="33" t="s">
        <v>582</v>
      </c>
      <c r="C969" s="34">
        <v>10</v>
      </c>
      <c r="D969" s="33" t="s">
        <v>34</v>
      </c>
      <c r="E969" s="33" t="s">
        <v>1514</v>
      </c>
      <c r="F969" s="35">
        <v>31161700</v>
      </c>
      <c r="G969" s="33" t="s">
        <v>15071</v>
      </c>
      <c r="H969" s="33">
        <v>3</v>
      </c>
      <c r="I969" s="33">
        <v>6</v>
      </c>
      <c r="J969" s="36">
        <v>20</v>
      </c>
      <c r="K969" s="37">
        <v>154000</v>
      </c>
      <c r="L969" s="38" t="s">
        <v>15</v>
      </c>
      <c r="M969" s="38" t="s">
        <v>13</v>
      </c>
    </row>
    <row r="970" spans="1:13" s="39" customFormat="1" ht="12.75" x14ac:dyDescent="0.2">
      <c r="A970" s="33" t="s">
        <v>17</v>
      </c>
      <c r="B970" s="33" t="s">
        <v>582</v>
      </c>
      <c r="C970" s="34">
        <v>10</v>
      </c>
      <c r="D970" s="33" t="s">
        <v>34</v>
      </c>
      <c r="E970" s="33" t="s">
        <v>1515</v>
      </c>
      <c r="F970" s="35">
        <v>31161700</v>
      </c>
      <c r="G970" s="33" t="s">
        <v>15071</v>
      </c>
      <c r="H970" s="33">
        <v>3</v>
      </c>
      <c r="I970" s="33">
        <v>6</v>
      </c>
      <c r="J970" s="36">
        <v>20</v>
      </c>
      <c r="K970" s="37">
        <v>154000</v>
      </c>
      <c r="L970" s="38" t="s">
        <v>15</v>
      </c>
      <c r="M970" s="38" t="s">
        <v>13</v>
      </c>
    </row>
    <row r="971" spans="1:13" s="39" customFormat="1" ht="12.75" x14ac:dyDescent="0.2">
      <c r="A971" s="33" t="s">
        <v>17</v>
      </c>
      <c r="B971" s="33" t="s">
        <v>582</v>
      </c>
      <c r="C971" s="34">
        <v>10</v>
      </c>
      <c r="D971" s="33" t="s">
        <v>34</v>
      </c>
      <c r="E971" s="33" t="s">
        <v>1516</v>
      </c>
      <c r="F971" s="35">
        <v>26111700</v>
      </c>
      <c r="G971" s="33" t="s">
        <v>15072</v>
      </c>
      <c r="H971" s="33">
        <v>4</v>
      </c>
      <c r="I971" s="33">
        <v>7</v>
      </c>
      <c r="J971" s="36">
        <v>10</v>
      </c>
      <c r="K971" s="37">
        <v>3443140</v>
      </c>
      <c r="L971" s="38" t="s">
        <v>15</v>
      </c>
      <c r="M971" s="38" t="s">
        <v>13</v>
      </c>
    </row>
    <row r="972" spans="1:13" s="39" customFormat="1" ht="12.75" x14ac:dyDescent="0.2">
      <c r="A972" s="33" t="s">
        <v>17</v>
      </c>
      <c r="B972" s="33" t="s">
        <v>582</v>
      </c>
      <c r="C972" s="34">
        <v>10</v>
      </c>
      <c r="D972" s="33" t="s">
        <v>34</v>
      </c>
      <c r="E972" s="33" t="s">
        <v>1517</v>
      </c>
      <c r="F972" s="35">
        <v>26111700</v>
      </c>
      <c r="G972" s="33" t="s">
        <v>15072</v>
      </c>
      <c r="H972" s="33">
        <v>4</v>
      </c>
      <c r="I972" s="33">
        <v>7</v>
      </c>
      <c r="J972" s="36">
        <v>6</v>
      </c>
      <c r="K972" s="37">
        <v>3290988</v>
      </c>
      <c r="L972" s="38" t="s">
        <v>15</v>
      </c>
      <c r="M972" s="38" t="s">
        <v>13</v>
      </c>
    </row>
    <row r="973" spans="1:13" s="39" customFormat="1" ht="12.75" x14ac:dyDescent="0.2">
      <c r="A973" s="33" t="s">
        <v>17</v>
      </c>
      <c r="B973" s="33" t="s">
        <v>582</v>
      </c>
      <c r="C973" s="34">
        <v>10</v>
      </c>
      <c r="D973" s="33" t="s">
        <v>34</v>
      </c>
      <c r="E973" s="33" t="s">
        <v>1518</v>
      </c>
      <c r="F973" s="35">
        <v>26111700</v>
      </c>
      <c r="G973" s="33" t="s">
        <v>15072</v>
      </c>
      <c r="H973" s="33">
        <v>4</v>
      </c>
      <c r="I973" s="33">
        <v>7</v>
      </c>
      <c r="J973" s="36">
        <v>4</v>
      </c>
      <c r="K973" s="37">
        <v>2160060</v>
      </c>
      <c r="L973" s="38" t="s">
        <v>15</v>
      </c>
      <c r="M973" s="38" t="s">
        <v>13</v>
      </c>
    </row>
    <row r="974" spans="1:13" s="39" customFormat="1" ht="12.75" x14ac:dyDescent="0.2">
      <c r="A974" s="33" t="s">
        <v>17</v>
      </c>
      <c r="B974" s="33" t="s">
        <v>582</v>
      </c>
      <c r="C974" s="34">
        <v>10</v>
      </c>
      <c r="D974" s="33" t="s">
        <v>34</v>
      </c>
      <c r="E974" s="33" t="s">
        <v>1519</v>
      </c>
      <c r="F974" s="35">
        <v>26111700</v>
      </c>
      <c r="G974" s="33" t="s">
        <v>15072</v>
      </c>
      <c r="H974" s="33">
        <v>4</v>
      </c>
      <c r="I974" s="33">
        <v>7</v>
      </c>
      <c r="J974" s="36">
        <v>12</v>
      </c>
      <c r="K974" s="37">
        <v>1517568</v>
      </c>
      <c r="L974" s="38" t="s">
        <v>15</v>
      </c>
      <c r="M974" s="38" t="s">
        <v>13</v>
      </c>
    </row>
    <row r="975" spans="1:13" s="39" customFormat="1" ht="12.75" x14ac:dyDescent="0.2">
      <c r="A975" s="33" t="s">
        <v>17</v>
      </c>
      <c r="B975" s="33" t="s">
        <v>582</v>
      </c>
      <c r="C975" s="34">
        <v>10</v>
      </c>
      <c r="D975" s="33" t="s">
        <v>34</v>
      </c>
      <c r="E975" s="33" t="s">
        <v>1520</v>
      </c>
      <c r="F975" s="35">
        <v>39121110</v>
      </c>
      <c r="G975" s="33" t="s">
        <v>15072</v>
      </c>
      <c r="H975" s="33">
        <v>4</v>
      </c>
      <c r="I975" s="33">
        <v>7</v>
      </c>
      <c r="J975" s="36">
        <v>100</v>
      </c>
      <c r="K975" s="37">
        <v>1120700</v>
      </c>
      <c r="L975" s="38" t="s">
        <v>15</v>
      </c>
      <c r="M975" s="38" t="s">
        <v>13</v>
      </c>
    </row>
    <row r="976" spans="1:13" s="39" customFormat="1" ht="12.75" x14ac:dyDescent="0.2">
      <c r="A976" s="33" t="s">
        <v>17</v>
      </c>
      <c r="B976" s="33" t="s">
        <v>582</v>
      </c>
      <c r="C976" s="34">
        <v>10</v>
      </c>
      <c r="D976" s="33" t="s">
        <v>34</v>
      </c>
      <c r="E976" s="33" t="s">
        <v>1521</v>
      </c>
      <c r="F976" s="35">
        <v>39112501</v>
      </c>
      <c r="G976" s="33" t="s">
        <v>15072</v>
      </c>
      <c r="H976" s="33">
        <v>4</v>
      </c>
      <c r="I976" s="33">
        <v>7</v>
      </c>
      <c r="J976" s="36">
        <v>100</v>
      </c>
      <c r="K976" s="37">
        <v>1419800</v>
      </c>
      <c r="L976" s="38" t="s">
        <v>15</v>
      </c>
      <c r="M976" s="38" t="s">
        <v>13</v>
      </c>
    </row>
    <row r="977" spans="1:13" s="39" customFormat="1" ht="12.75" x14ac:dyDescent="0.2">
      <c r="A977" s="33" t="s">
        <v>17</v>
      </c>
      <c r="B977" s="33" t="s">
        <v>582</v>
      </c>
      <c r="C977" s="34">
        <v>10</v>
      </c>
      <c r="D977" s="33" t="s">
        <v>34</v>
      </c>
      <c r="E977" s="33" t="s">
        <v>1522</v>
      </c>
      <c r="F977" s="35">
        <v>23242119</v>
      </c>
      <c r="G977" s="33" t="s">
        <v>15072</v>
      </c>
      <c r="H977" s="33">
        <v>4</v>
      </c>
      <c r="I977" s="33">
        <v>7</v>
      </c>
      <c r="J977" s="36">
        <v>5</v>
      </c>
      <c r="K977" s="37">
        <v>74005</v>
      </c>
      <c r="L977" s="38" t="s">
        <v>15</v>
      </c>
      <c r="M977" s="38" t="s">
        <v>13</v>
      </c>
    </row>
    <row r="978" spans="1:13" s="39" customFormat="1" ht="12.75" x14ac:dyDescent="0.2">
      <c r="A978" s="33" t="s">
        <v>17</v>
      </c>
      <c r="B978" s="33" t="s">
        <v>582</v>
      </c>
      <c r="C978" s="34">
        <v>10</v>
      </c>
      <c r="D978" s="33" t="s">
        <v>34</v>
      </c>
      <c r="E978" s="33" t="s">
        <v>1523</v>
      </c>
      <c r="F978" s="35">
        <v>23242119</v>
      </c>
      <c r="G978" s="33" t="s">
        <v>15072</v>
      </c>
      <c r="H978" s="33">
        <v>4</v>
      </c>
      <c r="I978" s="33">
        <v>7</v>
      </c>
      <c r="J978" s="36">
        <v>2</v>
      </c>
      <c r="K978" s="37">
        <v>41398</v>
      </c>
      <c r="L978" s="38" t="s">
        <v>15</v>
      </c>
      <c r="M978" s="38" t="s">
        <v>13</v>
      </c>
    </row>
    <row r="979" spans="1:13" s="39" customFormat="1" ht="12.75" x14ac:dyDescent="0.2">
      <c r="A979" s="33" t="s">
        <v>17</v>
      </c>
      <c r="B979" s="33" t="s">
        <v>582</v>
      </c>
      <c r="C979" s="34">
        <v>10</v>
      </c>
      <c r="D979" s="33" t="s">
        <v>34</v>
      </c>
      <c r="E979" s="33" t="s">
        <v>1524</v>
      </c>
      <c r="F979" s="35">
        <v>23242119</v>
      </c>
      <c r="G979" s="33" t="s">
        <v>15072</v>
      </c>
      <c r="H979" s="33">
        <v>4</v>
      </c>
      <c r="I979" s="33">
        <v>7</v>
      </c>
      <c r="J979" s="36">
        <v>5</v>
      </c>
      <c r="K979" s="37">
        <v>85565</v>
      </c>
      <c r="L979" s="38" t="s">
        <v>15</v>
      </c>
      <c r="M979" s="38" t="s">
        <v>13</v>
      </c>
    </row>
    <row r="980" spans="1:13" s="39" customFormat="1" ht="12.75" x14ac:dyDescent="0.2">
      <c r="A980" s="33" t="s">
        <v>17</v>
      </c>
      <c r="B980" s="33" t="s">
        <v>582</v>
      </c>
      <c r="C980" s="34">
        <v>10</v>
      </c>
      <c r="D980" s="33" t="s">
        <v>34</v>
      </c>
      <c r="E980" s="33" t="s">
        <v>1525</v>
      </c>
      <c r="F980" s="35">
        <v>23242119</v>
      </c>
      <c r="G980" s="33" t="s">
        <v>15072</v>
      </c>
      <c r="H980" s="33">
        <v>4</v>
      </c>
      <c r="I980" s="33">
        <v>7</v>
      </c>
      <c r="J980" s="36">
        <v>1</v>
      </c>
      <c r="K980" s="37">
        <v>160777</v>
      </c>
      <c r="L980" s="38" t="s">
        <v>15</v>
      </c>
      <c r="M980" s="38" t="s">
        <v>13</v>
      </c>
    </row>
    <row r="981" spans="1:13" s="39" customFormat="1" ht="12.75" x14ac:dyDescent="0.2">
      <c r="A981" s="33" t="s">
        <v>17</v>
      </c>
      <c r="B981" s="33" t="s">
        <v>582</v>
      </c>
      <c r="C981" s="34">
        <v>10</v>
      </c>
      <c r="D981" s="33" t="s">
        <v>34</v>
      </c>
      <c r="E981" s="33" t="s">
        <v>1526</v>
      </c>
      <c r="F981" s="35">
        <v>27112838</v>
      </c>
      <c r="G981" s="33" t="s">
        <v>15072</v>
      </c>
      <c r="H981" s="33">
        <v>4</v>
      </c>
      <c r="I981" s="33">
        <v>7</v>
      </c>
      <c r="J981" s="36">
        <v>10</v>
      </c>
      <c r="K981" s="37">
        <v>66520</v>
      </c>
      <c r="L981" s="38" t="s">
        <v>15</v>
      </c>
      <c r="M981" s="38" t="s">
        <v>13</v>
      </c>
    </row>
    <row r="982" spans="1:13" s="39" customFormat="1" ht="12.75" x14ac:dyDescent="0.2">
      <c r="A982" s="33" t="s">
        <v>17</v>
      </c>
      <c r="B982" s="33" t="s">
        <v>582</v>
      </c>
      <c r="C982" s="34">
        <v>10</v>
      </c>
      <c r="D982" s="33" t="s">
        <v>34</v>
      </c>
      <c r="E982" s="33" t="s">
        <v>1527</v>
      </c>
      <c r="F982" s="35">
        <v>27112838</v>
      </c>
      <c r="G982" s="33" t="s">
        <v>15072</v>
      </c>
      <c r="H982" s="33">
        <v>4</v>
      </c>
      <c r="I982" s="33">
        <v>7</v>
      </c>
      <c r="J982" s="36">
        <v>10</v>
      </c>
      <c r="K982" s="37">
        <v>228360</v>
      </c>
      <c r="L982" s="38" t="s">
        <v>15</v>
      </c>
      <c r="M982" s="38" t="s">
        <v>13</v>
      </c>
    </row>
    <row r="983" spans="1:13" s="39" customFormat="1" ht="12.75" x14ac:dyDescent="0.2">
      <c r="A983" s="33" t="s">
        <v>17</v>
      </c>
      <c r="B983" s="33" t="s">
        <v>582</v>
      </c>
      <c r="C983" s="34">
        <v>10</v>
      </c>
      <c r="D983" s="33" t="s">
        <v>34</v>
      </c>
      <c r="E983" s="33" t="s">
        <v>1528</v>
      </c>
      <c r="F983" s="35">
        <v>27112838</v>
      </c>
      <c r="G983" s="33" t="s">
        <v>15072</v>
      </c>
      <c r="H983" s="33">
        <v>4</v>
      </c>
      <c r="I983" s="33">
        <v>7</v>
      </c>
      <c r="J983" s="36">
        <v>10</v>
      </c>
      <c r="K983" s="37">
        <v>109190</v>
      </c>
      <c r="L983" s="38" t="s">
        <v>15</v>
      </c>
      <c r="M983" s="38" t="s">
        <v>13</v>
      </c>
    </row>
    <row r="984" spans="1:13" s="39" customFormat="1" ht="12.75" x14ac:dyDescent="0.2">
      <c r="A984" s="33" t="s">
        <v>17</v>
      </c>
      <c r="B984" s="33" t="s">
        <v>582</v>
      </c>
      <c r="C984" s="34">
        <v>10</v>
      </c>
      <c r="D984" s="33" t="s">
        <v>34</v>
      </c>
      <c r="E984" s="33" t="s">
        <v>1529</v>
      </c>
      <c r="F984" s="35">
        <v>27112838</v>
      </c>
      <c r="G984" s="33" t="s">
        <v>15072</v>
      </c>
      <c r="H984" s="33">
        <v>4</v>
      </c>
      <c r="I984" s="33">
        <v>7</v>
      </c>
      <c r="J984" s="36">
        <v>2</v>
      </c>
      <c r="K984" s="37">
        <v>369790</v>
      </c>
      <c r="L984" s="38" t="s">
        <v>15</v>
      </c>
      <c r="M984" s="38" t="s">
        <v>13</v>
      </c>
    </row>
    <row r="985" spans="1:13" s="39" customFormat="1" ht="12.75" x14ac:dyDescent="0.2">
      <c r="A985" s="33" t="s">
        <v>17</v>
      </c>
      <c r="B985" s="33" t="s">
        <v>582</v>
      </c>
      <c r="C985" s="34">
        <v>10</v>
      </c>
      <c r="D985" s="33" t="s">
        <v>34</v>
      </c>
      <c r="E985" s="33" t="s">
        <v>1530</v>
      </c>
      <c r="F985" s="35">
        <v>27112838</v>
      </c>
      <c r="G985" s="33" t="s">
        <v>15072</v>
      </c>
      <c r="H985" s="33">
        <v>4</v>
      </c>
      <c r="I985" s="33">
        <v>7</v>
      </c>
      <c r="J985" s="36">
        <v>3</v>
      </c>
      <c r="K985" s="37">
        <v>67941</v>
      </c>
      <c r="L985" s="38" t="s">
        <v>15</v>
      </c>
      <c r="M985" s="38" t="s">
        <v>13</v>
      </c>
    </row>
    <row r="986" spans="1:13" s="39" customFormat="1" ht="12.75" x14ac:dyDescent="0.2">
      <c r="A986" s="33" t="s">
        <v>17</v>
      </c>
      <c r="B986" s="33" t="s">
        <v>582</v>
      </c>
      <c r="C986" s="34">
        <v>10</v>
      </c>
      <c r="D986" s="33" t="s">
        <v>34</v>
      </c>
      <c r="E986" s="33" t="s">
        <v>1531</v>
      </c>
      <c r="F986" s="35">
        <v>27112838</v>
      </c>
      <c r="G986" s="33" t="s">
        <v>15072</v>
      </c>
      <c r="H986" s="33">
        <v>4</v>
      </c>
      <c r="I986" s="33">
        <v>7</v>
      </c>
      <c r="J986" s="36">
        <v>3</v>
      </c>
      <c r="K986" s="37">
        <v>173850</v>
      </c>
      <c r="L986" s="38" t="s">
        <v>15</v>
      </c>
      <c r="M986" s="38" t="s">
        <v>13</v>
      </c>
    </row>
    <row r="987" spans="1:13" s="39" customFormat="1" ht="12.75" x14ac:dyDescent="0.2">
      <c r="A987" s="33" t="s">
        <v>17</v>
      </c>
      <c r="B987" s="33" t="s">
        <v>582</v>
      </c>
      <c r="C987" s="34">
        <v>10</v>
      </c>
      <c r="D987" s="33" t="s">
        <v>34</v>
      </c>
      <c r="E987" s="33" t="s">
        <v>1532</v>
      </c>
      <c r="F987" s="35">
        <v>27112707</v>
      </c>
      <c r="G987" s="33" t="s">
        <v>15072</v>
      </c>
      <c r="H987" s="33">
        <v>4</v>
      </c>
      <c r="I987" s="33">
        <v>7</v>
      </c>
      <c r="J987" s="36">
        <v>1</v>
      </c>
      <c r="K987" s="37">
        <v>436014</v>
      </c>
      <c r="L987" s="38" t="s">
        <v>15</v>
      </c>
      <c r="M987" s="38" t="s">
        <v>13</v>
      </c>
    </row>
    <row r="988" spans="1:13" s="39" customFormat="1" ht="12.75" x14ac:dyDescent="0.2">
      <c r="A988" s="33" t="s">
        <v>17</v>
      </c>
      <c r="B988" s="33" t="s">
        <v>582</v>
      </c>
      <c r="C988" s="34">
        <v>10</v>
      </c>
      <c r="D988" s="33" t="s">
        <v>34</v>
      </c>
      <c r="E988" s="33" t="s">
        <v>1533</v>
      </c>
      <c r="F988" s="35">
        <v>27112707</v>
      </c>
      <c r="G988" s="33" t="s">
        <v>15072</v>
      </c>
      <c r="H988" s="33">
        <v>4</v>
      </c>
      <c r="I988" s="33">
        <v>7</v>
      </c>
      <c r="J988" s="36">
        <v>1</v>
      </c>
      <c r="K988" s="37">
        <v>953973</v>
      </c>
      <c r="L988" s="38" t="s">
        <v>15</v>
      </c>
      <c r="M988" s="38" t="s">
        <v>13</v>
      </c>
    </row>
    <row r="989" spans="1:13" s="39" customFormat="1" ht="12.75" x14ac:dyDescent="0.2">
      <c r="A989" s="33" t="s">
        <v>17</v>
      </c>
      <c r="B989" s="33" t="s">
        <v>582</v>
      </c>
      <c r="C989" s="34">
        <v>10</v>
      </c>
      <c r="D989" s="33" t="s">
        <v>34</v>
      </c>
      <c r="E989" s="33" t="s">
        <v>1534</v>
      </c>
      <c r="F989" s="35">
        <v>27111537</v>
      </c>
      <c r="G989" s="33" t="s">
        <v>15072</v>
      </c>
      <c r="H989" s="33">
        <v>4</v>
      </c>
      <c r="I989" s="33">
        <v>7</v>
      </c>
      <c r="J989" s="36">
        <v>2</v>
      </c>
      <c r="K989" s="37">
        <v>476044</v>
      </c>
      <c r="L989" s="38" t="s">
        <v>15</v>
      </c>
      <c r="M989" s="38" t="s">
        <v>13</v>
      </c>
    </row>
    <row r="990" spans="1:13" s="39" customFormat="1" ht="12.75" x14ac:dyDescent="0.2">
      <c r="A990" s="33" t="s">
        <v>17</v>
      </c>
      <c r="B990" s="33" t="s">
        <v>582</v>
      </c>
      <c r="C990" s="34">
        <v>10</v>
      </c>
      <c r="D990" s="33" t="s">
        <v>34</v>
      </c>
      <c r="E990" s="33" t="s">
        <v>1535</v>
      </c>
      <c r="F990" s="35">
        <v>27112707</v>
      </c>
      <c r="G990" s="33" t="s">
        <v>15072</v>
      </c>
      <c r="H990" s="33">
        <v>4</v>
      </c>
      <c r="I990" s="33">
        <v>7</v>
      </c>
      <c r="J990" s="36">
        <v>1</v>
      </c>
      <c r="K990" s="37">
        <v>321015</v>
      </c>
      <c r="L990" s="38" t="s">
        <v>15</v>
      </c>
      <c r="M990" s="38" t="s">
        <v>13</v>
      </c>
    </row>
    <row r="991" spans="1:13" s="39" customFormat="1" ht="12.75" x14ac:dyDescent="0.2">
      <c r="A991" s="33" t="s">
        <v>17</v>
      </c>
      <c r="B991" s="33" t="s">
        <v>582</v>
      </c>
      <c r="C991" s="34">
        <v>10</v>
      </c>
      <c r="D991" s="33" t="s">
        <v>34</v>
      </c>
      <c r="E991" s="33" t="s">
        <v>1536</v>
      </c>
      <c r="F991" s="35">
        <v>39121110</v>
      </c>
      <c r="G991" s="33" t="s">
        <v>15072</v>
      </c>
      <c r="H991" s="33">
        <v>4</v>
      </c>
      <c r="I991" s="33">
        <v>7</v>
      </c>
      <c r="J991" s="36">
        <v>51</v>
      </c>
      <c r="K991" s="37">
        <v>2301171</v>
      </c>
      <c r="L991" s="38" t="s">
        <v>15</v>
      </c>
      <c r="M991" s="38" t="s">
        <v>13</v>
      </c>
    </row>
    <row r="992" spans="1:13" s="39" customFormat="1" ht="12.75" x14ac:dyDescent="0.2">
      <c r="A992" s="33" t="s">
        <v>17</v>
      </c>
      <c r="B992" s="33" t="s">
        <v>582</v>
      </c>
      <c r="C992" s="34">
        <v>10</v>
      </c>
      <c r="D992" s="33" t="s">
        <v>34</v>
      </c>
      <c r="E992" s="33" t="s">
        <v>1537</v>
      </c>
      <c r="F992" s="35">
        <v>40151532</v>
      </c>
      <c r="G992" s="33" t="s">
        <v>15072</v>
      </c>
      <c r="H992" s="33">
        <v>4</v>
      </c>
      <c r="I992" s="33">
        <v>7</v>
      </c>
      <c r="J992" s="36">
        <v>1</v>
      </c>
      <c r="K992" s="37">
        <v>2739498</v>
      </c>
      <c r="L992" s="38" t="s">
        <v>15</v>
      </c>
      <c r="M992" s="38" t="s">
        <v>13</v>
      </c>
    </row>
    <row r="993" spans="1:13" s="39" customFormat="1" ht="12.75" x14ac:dyDescent="0.2">
      <c r="A993" s="33" t="s">
        <v>17</v>
      </c>
      <c r="B993" s="33" t="s">
        <v>582</v>
      </c>
      <c r="C993" s="34">
        <v>10</v>
      </c>
      <c r="D993" s="33" t="s">
        <v>34</v>
      </c>
      <c r="E993" s="33" t="s">
        <v>1538</v>
      </c>
      <c r="F993" s="35">
        <v>39121110</v>
      </c>
      <c r="G993" s="33" t="s">
        <v>15072</v>
      </c>
      <c r="H993" s="33">
        <v>4</v>
      </c>
      <c r="I993" s="33">
        <v>7</v>
      </c>
      <c r="J993" s="36">
        <v>150</v>
      </c>
      <c r="K993" s="37">
        <v>808800</v>
      </c>
      <c r="L993" s="38" t="s">
        <v>15</v>
      </c>
      <c r="M993" s="38" t="s">
        <v>13</v>
      </c>
    </row>
    <row r="994" spans="1:13" s="39" customFormat="1" ht="12.75" x14ac:dyDescent="0.2">
      <c r="A994" s="33" t="s">
        <v>17</v>
      </c>
      <c r="B994" s="33" t="s">
        <v>582</v>
      </c>
      <c r="C994" s="34">
        <v>10</v>
      </c>
      <c r="D994" s="33" t="s">
        <v>34</v>
      </c>
      <c r="E994" s="33" t="s">
        <v>1539</v>
      </c>
      <c r="F994" s="35">
        <v>31191506</v>
      </c>
      <c r="G994" s="33" t="s">
        <v>15072</v>
      </c>
      <c r="H994" s="33">
        <v>4</v>
      </c>
      <c r="I994" s="33">
        <v>7</v>
      </c>
      <c r="J994" s="36">
        <v>3</v>
      </c>
      <c r="K994" s="37">
        <v>37257</v>
      </c>
      <c r="L994" s="38" t="s">
        <v>15</v>
      </c>
      <c r="M994" s="38" t="s">
        <v>13</v>
      </c>
    </row>
    <row r="995" spans="1:13" s="39" customFormat="1" ht="12.75" x14ac:dyDescent="0.2">
      <c r="A995" s="33" t="s">
        <v>17</v>
      </c>
      <c r="B995" s="33" t="s">
        <v>582</v>
      </c>
      <c r="C995" s="34">
        <v>16</v>
      </c>
      <c r="D995" s="33" t="s">
        <v>34</v>
      </c>
      <c r="E995" s="33" t="s">
        <v>1540</v>
      </c>
      <c r="F995" s="35">
        <v>27111517</v>
      </c>
      <c r="G995" s="33" t="s">
        <v>15071</v>
      </c>
      <c r="H995" s="33">
        <v>4</v>
      </c>
      <c r="I995" s="33">
        <v>4</v>
      </c>
      <c r="J995" s="36">
        <v>260</v>
      </c>
      <c r="K995" s="37">
        <v>3326050</v>
      </c>
      <c r="L995" s="38" t="s">
        <v>15</v>
      </c>
      <c r="M995" s="38" t="s">
        <v>13</v>
      </c>
    </row>
    <row r="996" spans="1:13" s="39" customFormat="1" ht="12.75" x14ac:dyDescent="0.2">
      <c r="A996" s="33" t="s">
        <v>17</v>
      </c>
      <c r="B996" s="33" t="s">
        <v>582</v>
      </c>
      <c r="C996" s="34">
        <v>10</v>
      </c>
      <c r="D996" s="33" t="s">
        <v>34</v>
      </c>
      <c r="E996" s="33" t="s">
        <v>1540</v>
      </c>
      <c r="F996" s="35">
        <v>27111517</v>
      </c>
      <c r="G996" s="33" t="s">
        <v>15071</v>
      </c>
      <c r="H996" s="33">
        <v>4</v>
      </c>
      <c r="I996" s="33">
        <v>4</v>
      </c>
      <c r="J996" s="36">
        <v>100</v>
      </c>
      <c r="K996" s="37">
        <v>1279250</v>
      </c>
      <c r="L996" s="38" t="s">
        <v>15</v>
      </c>
      <c r="M996" s="38" t="s">
        <v>13</v>
      </c>
    </row>
    <row r="997" spans="1:13" s="39" customFormat="1" ht="12.75" x14ac:dyDescent="0.2">
      <c r="A997" s="33" t="s">
        <v>17</v>
      </c>
      <c r="B997" s="33" t="s">
        <v>582</v>
      </c>
      <c r="C997" s="34">
        <v>16</v>
      </c>
      <c r="D997" s="33" t="s">
        <v>34</v>
      </c>
      <c r="E997" s="33" t="s">
        <v>1541</v>
      </c>
      <c r="F997" s="35">
        <v>27111517</v>
      </c>
      <c r="G997" s="33" t="s">
        <v>15071</v>
      </c>
      <c r="H997" s="33">
        <v>4</v>
      </c>
      <c r="I997" s="33">
        <v>4</v>
      </c>
      <c r="J997" s="36">
        <v>24</v>
      </c>
      <c r="K997" s="37">
        <v>1485120</v>
      </c>
      <c r="L997" s="38" t="s">
        <v>15</v>
      </c>
      <c r="M997" s="38" t="s">
        <v>13</v>
      </c>
    </row>
    <row r="998" spans="1:13" s="39" customFormat="1" ht="12.75" x14ac:dyDescent="0.2">
      <c r="A998" s="33" t="s">
        <v>17</v>
      </c>
      <c r="B998" s="33" t="s">
        <v>582</v>
      </c>
      <c r="C998" s="34">
        <v>10</v>
      </c>
      <c r="D998" s="33" t="s">
        <v>34</v>
      </c>
      <c r="E998" s="33" t="s">
        <v>1541</v>
      </c>
      <c r="F998" s="35">
        <v>27111517</v>
      </c>
      <c r="G998" s="33" t="s">
        <v>15071</v>
      </c>
      <c r="H998" s="33">
        <v>4</v>
      </c>
      <c r="I998" s="33">
        <v>4</v>
      </c>
      <c r="J998" s="36">
        <v>17</v>
      </c>
      <c r="K998" s="37">
        <v>1051960</v>
      </c>
      <c r="L998" s="38" t="s">
        <v>15</v>
      </c>
      <c r="M998" s="38" t="s">
        <v>13</v>
      </c>
    </row>
    <row r="999" spans="1:13" s="39" customFormat="1" ht="12.75" x14ac:dyDescent="0.2">
      <c r="A999" s="33" t="s">
        <v>17</v>
      </c>
      <c r="B999" s="33" t="s">
        <v>582</v>
      </c>
      <c r="C999" s="34">
        <v>16</v>
      </c>
      <c r="D999" s="33" t="s">
        <v>34</v>
      </c>
      <c r="E999" s="33" t="s">
        <v>1542</v>
      </c>
      <c r="F999" s="35">
        <v>27111517</v>
      </c>
      <c r="G999" s="33" t="s">
        <v>15071</v>
      </c>
      <c r="H999" s="33">
        <v>4</v>
      </c>
      <c r="I999" s="33">
        <v>4</v>
      </c>
      <c r="J999" s="36">
        <v>20</v>
      </c>
      <c r="K999" s="37">
        <v>1237600</v>
      </c>
      <c r="L999" s="38" t="s">
        <v>15</v>
      </c>
      <c r="M999" s="38" t="s">
        <v>13</v>
      </c>
    </row>
    <row r="1000" spans="1:13" s="39" customFormat="1" ht="12.75" x14ac:dyDescent="0.2">
      <c r="A1000" s="33" t="s">
        <v>17</v>
      </c>
      <c r="B1000" s="33" t="s">
        <v>582</v>
      </c>
      <c r="C1000" s="34">
        <v>10</v>
      </c>
      <c r="D1000" s="33" t="s">
        <v>34</v>
      </c>
      <c r="E1000" s="33" t="s">
        <v>1543</v>
      </c>
      <c r="F1000" s="35">
        <v>43201827</v>
      </c>
      <c r="G1000" s="33" t="s">
        <v>466</v>
      </c>
      <c r="H1000" s="33">
        <v>4</v>
      </c>
      <c r="I1000" s="33">
        <v>7</v>
      </c>
      <c r="J1000" s="36">
        <v>4</v>
      </c>
      <c r="K1000" s="37">
        <v>2097732</v>
      </c>
      <c r="L1000" s="38" t="s">
        <v>15</v>
      </c>
      <c r="M1000" s="38" t="s">
        <v>13</v>
      </c>
    </row>
    <row r="1001" spans="1:13" s="39" customFormat="1" ht="12.75" x14ac:dyDescent="0.2">
      <c r="A1001" s="33" t="s">
        <v>17</v>
      </c>
      <c r="B1001" s="33" t="s">
        <v>582</v>
      </c>
      <c r="C1001" s="34">
        <v>10</v>
      </c>
      <c r="D1001" s="33" t="s">
        <v>34</v>
      </c>
      <c r="E1001" s="33" t="s">
        <v>1544</v>
      </c>
      <c r="F1001" s="35">
        <v>43201800</v>
      </c>
      <c r="G1001" s="33" t="s">
        <v>466</v>
      </c>
      <c r="H1001" s="33">
        <v>3</v>
      </c>
      <c r="I1001" s="33">
        <v>4</v>
      </c>
      <c r="J1001" s="36">
        <v>2</v>
      </c>
      <c r="K1001" s="37">
        <v>699244</v>
      </c>
      <c r="L1001" s="38" t="s">
        <v>15</v>
      </c>
      <c r="M1001" s="38" t="s">
        <v>13</v>
      </c>
    </row>
    <row r="1002" spans="1:13" s="39" customFormat="1" ht="12.75" x14ac:dyDescent="0.2">
      <c r="A1002" s="33" t="s">
        <v>17</v>
      </c>
      <c r="B1002" s="33" t="s">
        <v>582</v>
      </c>
      <c r="C1002" s="34">
        <v>10</v>
      </c>
      <c r="D1002" s="33" t="s">
        <v>34</v>
      </c>
      <c r="E1002" s="33" t="s">
        <v>1545</v>
      </c>
      <c r="F1002" s="35">
        <v>43201800</v>
      </c>
      <c r="G1002" s="33" t="s">
        <v>15071</v>
      </c>
      <c r="H1002" s="33">
        <v>3</v>
      </c>
      <c r="I1002" s="33">
        <v>4</v>
      </c>
      <c r="J1002" s="36">
        <v>1</v>
      </c>
      <c r="K1002" s="37">
        <v>672350</v>
      </c>
      <c r="L1002" s="38" t="s">
        <v>15</v>
      </c>
      <c r="M1002" s="38" t="s">
        <v>13</v>
      </c>
    </row>
    <row r="1003" spans="1:13" s="39" customFormat="1" ht="12.75" x14ac:dyDescent="0.2">
      <c r="A1003" s="33" t="s">
        <v>17</v>
      </c>
      <c r="B1003" s="33" t="s">
        <v>582</v>
      </c>
      <c r="C1003" s="34">
        <v>16</v>
      </c>
      <c r="D1003" s="33" t="s">
        <v>34</v>
      </c>
      <c r="E1003" s="33" t="s">
        <v>1546</v>
      </c>
      <c r="F1003" s="35">
        <v>32121500</v>
      </c>
      <c r="G1003" s="33" t="s">
        <v>15072</v>
      </c>
      <c r="H1003" s="33">
        <v>1</v>
      </c>
      <c r="I1003" s="33">
        <v>6</v>
      </c>
      <c r="J1003" s="36">
        <v>15</v>
      </c>
      <c r="K1003" s="37">
        <v>217500</v>
      </c>
      <c r="L1003" s="38" t="s">
        <v>15</v>
      </c>
      <c r="M1003" s="38" t="s">
        <v>13</v>
      </c>
    </row>
    <row r="1004" spans="1:13" s="39" customFormat="1" ht="12.75" x14ac:dyDescent="0.2">
      <c r="A1004" s="33" t="s">
        <v>17</v>
      </c>
      <c r="B1004" s="33" t="s">
        <v>582</v>
      </c>
      <c r="C1004" s="34">
        <v>16</v>
      </c>
      <c r="D1004" s="33" t="s">
        <v>34</v>
      </c>
      <c r="E1004" s="33" t="s">
        <v>1547</v>
      </c>
      <c r="F1004" s="35">
        <v>32121500</v>
      </c>
      <c r="G1004" s="33" t="s">
        <v>15072</v>
      </c>
      <c r="H1004" s="33">
        <v>1</v>
      </c>
      <c r="I1004" s="33">
        <v>6</v>
      </c>
      <c r="J1004" s="36">
        <v>15</v>
      </c>
      <c r="K1004" s="37">
        <v>217500</v>
      </c>
      <c r="L1004" s="38" t="s">
        <v>15</v>
      </c>
      <c r="M1004" s="38" t="s">
        <v>13</v>
      </c>
    </row>
    <row r="1005" spans="1:13" s="39" customFormat="1" ht="12.75" x14ac:dyDescent="0.2">
      <c r="A1005" s="33" t="s">
        <v>17</v>
      </c>
      <c r="B1005" s="33" t="s">
        <v>582</v>
      </c>
      <c r="C1005" s="34">
        <v>16</v>
      </c>
      <c r="D1005" s="33" t="s">
        <v>34</v>
      </c>
      <c r="E1005" s="33" t="s">
        <v>1548</v>
      </c>
      <c r="F1005" s="35">
        <v>32121500</v>
      </c>
      <c r="G1005" s="33" t="s">
        <v>15072</v>
      </c>
      <c r="H1005" s="33">
        <v>1</v>
      </c>
      <c r="I1005" s="33">
        <v>6</v>
      </c>
      <c r="J1005" s="36">
        <v>15</v>
      </c>
      <c r="K1005" s="37">
        <v>217500</v>
      </c>
      <c r="L1005" s="38" t="s">
        <v>15</v>
      </c>
      <c r="M1005" s="38" t="s">
        <v>13</v>
      </c>
    </row>
    <row r="1006" spans="1:13" s="39" customFormat="1" ht="12.75" x14ac:dyDescent="0.2">
      <c r="A1006" s="33" t="s">
        <v>17</v>
      </c>
      <c r="B1006" s="33" t="s">
        <v>582</v>
      </c>
      <c r="C1006" s="34">
        <v>16</v>
      </c>
      <c r="D1006" s="33" t="s">
        <v>34</v>
      </c>
      <c r="E1006" s="33" t="s">
        <v>1549</v>
      </c>
      <c r="F1006" s="35">
        <v>32121500</v>
      </c>
      <c r="G1006" s="33" t="s">
        <v>15072</v>
      </c>
      <c r="H1006" s="33">
        <v>1</v>
      </c>
      <c r="I1006" s="33">
        <v>6</v>
      </c>
      <c r="J1006" s="36">
        <v>18</v>
      </c>
      <c r="K1006" s="37">
        <v>261000</v>
      </c>
      <c r="L1006" s="38" t="s">
        <v>15</v>
      </c>
      <c r="M1006" s="38" t="s">
        <v>13</v>
      </c>
    </row>
    <row r="1007" spans="1:13" s="39" customFormat="1" ht="12.75" x14ac:dyDescent="0.2">
      <c r="A1007" s="33" t="s">
        <v>17</v>
      </c>
      <c r="B1007" s="33" t="s">
        <v>582</v>
      </c>
      <c r="C1007" s="34">
        <v>16</v>
      </c>
      <c r="D1007" s="33" t="s">
        <v>34</v>
      </c>
      <c r="E1007" s="33" t="s">
        <v>1550</v>
      </c>
      <c r="F1007" s="35">
        <v>43201400</v>
      </c>
      <c r="G1007" s="33" t="s">
        <v>15072</v>
      </c>
      <c r="H1007" s="33">
        <v>1</v>
      </c>
      <c r="I1007" s="33">
        <v>6</v>
      </c>
      <c r="J1007" s="36">
        <v>7</v>
      </c>
      <c r="K1007" s="37">
        <v>483000</v>
      </c>
      <c r="L1007" s="38" t="s">
        <v>15</v>
      </c>
      <c r="M1007" s="38" t="s">
        <v>13</v>
      </c>
    </row>
    <row r="1008" spans="1:13" s="39" customFormat="1" ht="12.75" x14ac:dyDescent="0.2">
      <c r="A1008" s="33" t="s">
        <v>17</v>
      </c>
      <c r="B1008" s="33" t="s">
        <v>582</v>
      </c>
      <c r="C1008" s="34">
        <v>16</v>
      </c>
      <c r="D1008" s="33" t="s">
        <v>34</v>
      </c>
      <c r="E1008" s="33" t="s">
        <v>1551</v>
      </c>
      <c r="F1008" s="35">
        <v>31171500</v>
      </c>
      <c r="G1008" s="33" t="s">
        <v>15072</v>
      </c>
      <c r="H1008" s="33">
        <v>1</v>
      </c>
      <c r="I1008" s="33">
        <v>6</v>
      </c>
      <c r="J1008" s="36">
        <v>20</v>
      </c>
      <c r="K1008" s="37">
        <v>230000</v>
      </c>
      <c r="L1008" s="38" t="s">
        <v>15</v>
      </c>
      <c r="M1008" s="38" t="s">
        <v>13</v>
      </c>
    </row>
    <row r="1009" spans="1:13" s="39" customFormat="1" ht="12.75" x14ac:dyDescent="0.2">
      <c r="A1009" s="33" t="s">
        <v>17</v>
      </c>
      <c r="B1009" s="33" t="s">
        <v>582</v>
      </c>
      <c r="C1009" s="34">
        <v>16</v>
      </c>
      <c r="D1009" s="33" t="s">
        <v>34</v>
      </c>
      <c r="E1009" s="33" t="s">
        <v>1552</v>
      </c>
      <c r="F1009" s="35">
        <v>40101701</v>
      </c>
      <c r="G1009" s="33" t="s">
        <v>15072</v>
      </c>
      <c r="H1009" s="33">
        <v>1</v>
      </c>
      <c r="I1009" s="33">
        <v>6</v>
      </c>
      <c r="J1009" s="36">
        <v>4</v>
      </c>
      <c r="K1009" s="37">
        <v>1080000</v>
      </c>
      <c r="L1009" s="38" t="s">
        <v>15</v>
      </c>
      <c r="M1009" s="38" t="s">
        <v>13</v>
      </c>
    </row>
    <row r="1010" spans="1:13" s="39" customFormat="1" ht="12.75" x14ac:dyDescent="0.2">
      <c r="A1010" s="33" t="s">
        <v>17</v>
      </c>
      <c r="B1010" s="33" t="s">
        <v>582</v>
      </c>
      <c r="C1010" s="34">
        <v>16</v>
      </c>
      <c r="D1010" s="33" t="s">
        <v>34</v>
      </c>
      <c r="E1010" s="33" t="s">
        <v>1553</v>
      </c>
      <c r="F1010" s="35">
        <v>40151600</v>
      </c>
      <c r="G1010" s="33" t="s">
        <v>15072</v>
      </c>
      <c r="H1010" s="33">
        <v>1</v>
      </c>
      <c r="I1010" s="33">
        <v>6</v>
      </c>
      <c r="J1010" s="36">
        <v>2</v>
      </c>
      <c r="K1010" s="37">
        <v>828000</v>
      </c>
      <c r="L1010" s="38" t="s">
        <v>15</v>
      </c>
      <c r="M1010" s="38" t="s">
        <v>13</v>
      </c>
    </row>
    <row r="1011" spans="1:13" s="39" customFormat="1" ht="12.75" x14ac:dyDescent="0.2">
      <c r="A1011" s="33" t="s">
        <v>17</v>
      </c>
      <c r="B1011" s="33" t="s">
        <v>582</v>
      </c>
      <c r="C1011" s="34">
        <v>10</v>
      </c>
      <c r="D1011" s="33" t="s">
        <v>34</v>
      </c>
      <c r="E1011" s="33" t="s">
        <v>1554</v>
      </c>
      <c r="F1011" s="35">
        <v>43222628</v>
      </c>
      <c r="G1011" s="33" t="s">
        <v>15071</v>
      </c>
      <c r="H1011" s="33">
        <v>5</v>
      </c>
      <c r="I1011" s="33">
        <v>2</v>
      </c>
      <c r="J1011" s="36">
        <v>1</v>
      </c>
      <c r="K1011" s="37">
        <v>920000</v>
      </c>
      <c r="L1011" s="38" t="s">
        <v>15</v>
      </c>
      <c r="M1011" s="38" t="s">
        <v>13</v>
      </c>
    </row>
    <row r="1012" spans="1:13" s="39" customFormat="1" ht="12.75" x14ac:dyDescent="0.2">
      <c r="A1012" s="33" t="s">
        <v>17</v>
      </c>
      <c r="B1012" s="33" t="s">
        <v>582</v>
      </c>
      <c r="C1012" s="34">
        <v>16</v>
      </c>
      <c r="D1012" s="33" t="s">
        <v>34</v>
      </c>
      <c r="E1012" s="33" t="s">
        <v>1555</v>
      </c>
      <c r="F1012" s="35">
        <v>43222610</v>
      </c>
      <c r="G1012" s="33" t="s">
        <v>15071</v>
      </c>
      <c r="H1012" s="33">
        <v>10</v>
      </c>
      <c r="I1012" s="33">
        <v>1</v>
      </c>
      <c r="J1012" s="36">
        <v>1</v>
      </c>
      <c r="K1012" s="37">
        <v>15000000</v>
      </c>
      <c r="L1012" s="38" t="s">
        <v>15</v>
      </c>
      <c r="M1012" s="38" t="s">
        <v>13</v>
      </c>
    </row>
    <row r="1013" spans="1:13" s="39" customFormat="1" ht="12.75" x14ac:dyDescent="0.2">
      <c r="A1013" s="33" t="s">
        <v>17</v>
      </c>
      <c r="B1013" s="33" t="s">
        <v>582</v>
      </c>
      <c r="C1013" s="34">
        <v>10</v>
      </c>
      <c r="D1013" s="33" t="s">
        <v>34</v>
      </c>
      <c r="E1013" s="33" t="s">
        <v>982</v>
      </c>
      <c r="F1013" s="35">
        <v>0</v>
      </c>
      <c r="G1013" s="33" t="s">
        <v>15071</v>
      </c>
      <c r="H1013" s="33">
        <v>1</v>
      </c>
      <c r="I1013" s="33">
        <v>6</v>
      </c>
      <c r="J1013" s="36">
        <v>1</v>
      </c>
      <c r="K1013" s="37">
        <v>8329361</v>
      </c>
      <c r="L1013" s="38" t="s">
        <v>12</v>
      </c>
      <c r="M1013" s="38" t="s">
        <v>13</v>
      </c>
    </row>
    <row r="1014" spans="1:13" s="39" customFormat="1" ht="12.75" x14ac:dyDescent="0.2">
      <c r="A1014" s="33" t="s">
        <v>17</v>
      </c>
      <c r="B1014" s="33" t="s">
        <v>583</v>
      </c>
      <c r="C1014" s="34">
        <v>10</v>
      </c>
      <c r="D1014" s="33" t="s">
        <v>91</v>
      </c>
      <c r="E1014" s="33" t="s">
        <v>1556</v>
      </c>
      <c r="F1014" s="35">
        <v>24121807</v>
      </c>
      <c r="G1014" s="33" t="s">
        <v>15071</v>
      </c>
      <c r="H1014" s="33">
        <v>4</v>
      </c>
      <c r="I1014" s="33">
        <v>3</v>
      </c>
      <c r="J1014" s="36">
        <v>15</v>
      </c>
      <c r="K1014" s="37">
        <v>2625000</v>
      </c>
      <c r="L1014" s="38" t="s">
        <v>15</v>
      </c>
      <c r="M1014" s="38" t="s">
        <v>13</v>
      </c>
    </row>
    <row r="1015" spans="1:13" s="39" customFormat="1" ht="12.75" x14ac:dyDescent="0.2">
      <c r="A1015" s="33" t="s">
        <v>17</v>
      </c>
      <c r="B1015" s="33" t="s">
        <v>583</v>
      </c>
      <c r="C1015" s="34">
        <v>10</v>
      </c>
      <c r="D1015" s="33" t="s">
        <v>91</v>
      </c>
      <c r="E1015" s="33" t="s">
        <v>13962</v>
      </c>
      <c r="F1015" s="35">
        <v>52152004</v>
      </c>
      <c r="G1015" s="33" t="s">
        <v>15071</v>
      </c>
      <c r="H1015" s="33">
        <v>4</v>
      </c>
      <c r="I1015" s="33">
        <v>3</v>
      </c>
      <c r="J1015" s="36">
        <v>40</v>
      </c>
      <c r="K1015" s="37">
        <v>280000</v>
      </c>
      <c r="L1015" s="38" t="s">
        <v>15</v>
      </c>
      <c r="M1015" s="38" t="s">
        <v>13</v>
      </c>
    </row>
    <row r="1016" spans="1:13" s="39" customFormat="1" ht="12.75" x14ac:dyDescent="0.2">
      <c r="A1016" s="33" t="s">
        <v>17</v>
      </c>
      <c r="B1016" s="33" t="s">
        <v>583</v>
      </c>
      <c r="C1016" s="34">
        <v>10</v>
      </c>
      <c r="D1016" s="33" t="s">
        <v>91</v>
      </c>
      <c r="E1016" s="33" t="s">
        <v>13963</v>
      </c>
      <c r="F1016" s="35">
        <v>52152004</v>
      </c>
      <c r="G1016" s="33" t="s">
        <v>15071</v>
      </c>
      <c r="H1016" s="33">
        <v>4</v>
      </c>
      <c r="I1016" s="33">
        <v>3</v>
      </c>
      <c r="J1016" s="36">
        <v>125</v>
      </c>
      <c r="K1016" s="37">
        <v>1537500</v>
      </c>
      <c r="L1016" s="38" t="s">
        <v>15</v>
      </c>
      <c r="M1016" s="38" t="s">
        <v>13</v>
      </c>
    </row>
    <row r="1017" spans="1:13" s="39" customFormat="1" ht="12.75" x14ac:dyDescent="0.2">
      <c r="A1017" s="33" t="s">
        <v>17</v>
      </c>
      <c r="B1017" s="33" t="s">
        <v>583</v>
      </c>
      <c r="C1017" s="34">
        <v>10</v>
      </c>
      <c r="D1017" s="33" t="s">
        <v>91</v>
      </c>
      <c r="E1017" s="33" t="s">
        <v>13964</v>
      </c>
      <c r="F1017" s="35">
        <v>52152004</v>
      </c>
      <c r="G1017" s="33" t="s">
        <v>15071</v>
      </c>
      <c r="H1017" s="33">
        <v>4</v>
      </c>
      <c r="I1017" s="33">
        <v>3</v>
      </c>
      <c r="J1017" s="36">
        <v>125</v>
      </c>
      <c r="K1017" s="37">
        <v>1250000</v>
      </c>
      <c r="L1017" s="38" t="s">
        <v>15</v>
      </c>
      <c r="M1017" s="38" t="s">
        <v>13</v>
      </c>
    </row>
    <row r="1018" spans="1:13" s="39" customFormat="1" ht="12.75" x14ac:dyDescent="0.2">
      <c r="A1018" s="33" t="s">
        <v>17</v>
      </c>
      <c r="B1018" s="33" t="s">
        <v>583</v>
      </c>
      <c r="C1018" s="34">
        <v>10</v>
      </c>
      <c r="D1018" s="33" t="s">
        <v>91</v>
      </c>
      <c r="E1018" s="33" t="s">
        <v>13965</v>
      </c>
      <c r="F1018" s="35">
        <v>52152004</v>
      </c>
      <c r="G1018" s="33" t="s">
        <v>15071</v>
      </c>
      <c r="H1018" s="33">
        <v>4</v>
      </c>
      <c r="I1018" s="33">
        <v>3</v>
      </c>
      <c r="J1018" s="36">
        <v>125</v>
      </c>
      <c r="K1018" s="37">
        <v>1762500</v>
      </c>
      <c r="L1018" s="38" t="s">
        <v>15</v>
      </c>
      <c r="M1018" s="38" t="s">
        <v>13</v>
      </c>
    </row>
    <row r="1019" spans="1:13" s="39" customFormat="1" ht="12.75" x14ac:dyDescent="0.2">
      <c r="A1019" s="33" t="s">
        <v>17</v>
      </c>
      <c r="B1019" s="33" t="s">
        <v>583</v>
      </c>
      <c r="C1019" s="34">
        <v>10</v>
      </c>
      <c r="D1019" s="33" t="s">
        <v>91</v>
      </c>
      <c r="E1019" s="33" t="s">
        <v>13966</v>
      </c>
      <c r="F1019" s="35">
        <v>52152004</v>
      </c>
      <c r="G1019" s="33" t="s">
        <v>15071</v>
      </c>
      <c r="H1019" s="33">
        <v>4</v>
      </c>
      <c r="I1019" s="33">
        <v>3</v>
      </c>
      <c r="J1019" s="36">
        <v>85</v>
      </c>
      <c r="K1019" s="37">
        <v>637585</v>
      </c>
      <c r="L1019" s="38" t="s">
        <v>15</v>
      </c>
      <c r="M1019" s="38" t="s">
        <v>13</v>
      </c>
    </row>
    <row r="1020" spans="1:13" s="39" customFormat="1" ht="12.75" x14ac:dyDescent="0.2">
      <c r="A1020" s="33" t="s">
        <v>17</v>
      </c>
      <c r="B1020" s="33" t="s">
        <v>583</v>
      </c>
      <c r="C1020" s="34">
        <v>10</v>
      </c>
      <c r="D1020" s="33" t="s">
        <v>91</v>
      </c>
      <c r="E1020" s="33" t="s">
        <v>1557</v>
      </c>
      <c r="F1020" s="35">
        <v>24121807</v>
      </c>
      <c r="G1020" s="33" t="s">
        <v>15071</v>
      </c>
      <c r="H1020" s="33">
        <v>4</v>
      </c>
      <c r="I1020" s="33">
        <v>3</v>
      </c>
      <c r="J1020" s="36">
        <v>100</v>
      </c>
      <c r="K1020" s="37">
        <v>890000</v>
      </c>
      <c r="L1020" s="38" t="s">
        <v>15</v>
      </c>
      <c r="M1020" s="38" t="s">
        <v>13</v>
      </c>
    </row>
    <row r="1021" spans="1:13" s="39" customFormat="1" ht="12.75" x14ac:dyDescent="0.2">
      <c r="A1021" s="33" t="s">
        <v>17</v>
      </c>
      <c r="B1021" s="33" t="s">
        <v>583</v>
      </c>
      <c r="C1021" s="34">
        <v>10</v>
      </c>
      <c r="D1021" s="33" t="s">
        <v>91</v>
      </c>
      <c r="E1021" s="33" t="s">
        <v>13967</v>
      </c>
      <c r="F1021" s="35">
        <v>52152004</v>
      </c>
      <c r="G1021" s="33" t="s">
        <v>15071</v>
      </c>
      <c r="H1021" s="33">
        <v>4</v>
      </c>
      <c r="I1021" s="33">
        <v>3</v>
      </c>
      <c r="J1021" s="36">
        <v>40</v>
      </c>
      <c r="K1021" s="37">
        <v>300040</v>
      </c>
      <c r="L1021" s="38" t="s">
        <v>15</v>
      </c>
      <c r="M1021" s="38" t="s">
        <v>13</v>
      </c>
    </row>
    <row r="1022" spans="1:13" s="39" customFormat="1" ht="12.75" x14ac:dyDescent="0.2">
      <c r="A1022" s="33" t="s">
        <v>17</v>
      </c>
      <c r="B1022" s="33" t="s">
        <v>583</v>
      </c>
      <c r="C1022" s="34">
        <v>10</v>
      </c>
      <c r="D1022" s="33" t="s">
        <v>91</v>
      </c>
      <c r="E1022" s="33" t="s">
        <v>13968</v>
      </c>
      <c r="F1022" s="35">
        <v>52152004</v>
      </c>
      <c r="G1022" s="33" t="s">
        <v>15071</v>
      </c>
      <c r="H1022" s="33">
        <v>4</v>
      </c>
      <c r="I1022" s="33">
        <v>3</v>
      </c>
      <c r="J1022" s="36">
        <v>85</v>
      </c>
      <c r="K1022" s="37">
        <v>866915</v>
      </c>
      <c r="L1022" s="38" t="s">
        <v>15</v>
      </c>
      <c r="M1022" s="38" t="s">
        <v>13</v>
      </c>
    </row>
    <row r="1023" spans="1:13" s="39" customFormat="1" ht="12.75" x14ac:dyDescent="0.2">
      <c r="A1023" s="33" t="s">
        <v>17</v>
      </c>
      <c r="B1023" s="33" t="s">
        <v>584</v>
      </c>
      <c r="C1023" s="34">
        <v>16</v>
      </c>
      <c r="D1023" s="33" t="s">
        <v>92</v>
      </c>
      <c r="E1023" s="33" t="s">
        <v>1558</v>
      </c>
      <c r="F1023" s="35">
        <v>50111500</v>
      </c>
      <c r="G1023" s="33" t="s">
        <v>15071</v>
      </c>
      <c r="H1023" s="33">
        <v>2</v>
      </c>
      <c r="I1023" s="33">
        <v>10</v>
      </c>
      <c r="J1023" s="36">
        <v>1</v>
      </c>
      <c r="K1023" s="37">
        <v>30000000</v>
      </c>
      <c r="L1023" s="38" t="s">
        <v>15</v>
      </c>
      <c r="M1023" s="38" t="s">
        <v>13</v>
      </c>
    </row>
    <row r="1024" spans="1:13" s="39" customFormat="1" ht="12.75" x14ac:dyDescent="0.2">
      <c r="A1024" s="33" t="s">
        <v>17</v>
      </c>
      <c r="B1024" s="33" t="s">
        <v>584</v>
      </c>
      <c r="C1024" s="34">
        <v>16</v>
      </c>
      <c r="D1024" s="33" t="s">
        <v>92</v>
      </c>
      <c r="E1024" s="33" t="s">
        <v>1558</v>
      </c>
      <c r="F1024" s="35">
        <v>50111500</v>
      </c>
      <c r="G1024" s="33" t="s">
        <v>15071</v>
      </c>
      <c r="H1024" s="33">
        <v>5</v>
      </c>
      <c r="I1024" s="33">
        <v>6</v>
      </c>
      <c r="J1024" s="36">
        <v>1</v>
      </c>
      <c r="K1024" s="37">
        <v>15000000</v>
      </c>
      <c r="L1024" s="38" t="s">
        <v>12</v>
      </c>
      <c r="M1024" s="38" t="s">
        <v>13</v>
      </c>
    </row>
    <row r="1025" spans="1:13" s="39" customFormat="1" ht="12.75" x14ac:dyDescent="0.2">
      <c r="A1025" s="33" t="s">
        <v>17</v>
      </c>
      <c r="B1025" s="33" t="s">
        <v>585</v>
      </c>
      <c r="C1025" s="34">
        <v>10</v>
      </c>
      <c r="D1025" s="33" t="s">
        <v>93</v>
      </c>
      <c r="E1025" s="33" t="s">
        <v>1559</v>
      </c>
      <c r="F1025" s="35">
        <v>12131600</v>
      </c>
      <c r="G1025" s="33" t="s">
        <v>15071</v>
      </c>
      <c r="H1025" s="33">
        <v>5</v>
      </c>
      <c r="I1025" s="33">
        <v>4</v>
      </c>
      <c r="J1025" s="36">
        <v>450</v>
      </c>
      <c r="K1025" s="37">
        <v>13409992</v>
      </c>
      <c r="L1025" s="38" t="s">
        <v>15</v>
      </c>
      <c r="M1025" s="38" t="s">
        <v>13</v>
      </c>
    </row>
    <row r="1026" spans="1:13" s="39" customFormat="1" ht="12.75" x14ac:dyDescent="0.2">
      <c r="A1026" s="33" t="s">
        <v>17</v>
      </c>
      <c r="B1026" s="33" t="s">
        <v>585</v>
      </c>
      <c r="C1026" s="34">
        <v>10</v>
      </c>
      <c r="D1026" s="33" t="s">
        <v>93</v>
      </c>
      <c r="E1026" s="33" t="s">
        <v>1559</v>
      </c>
      <c r="F1026" s="35">
        <v>12131600</v>
      </c>
      <c r="G1026" s="33" t="s">
        <v>15071</v>
      </c>
      <c r="H1026" s="33">
        <v>1</v>
      </c>
      <c r="I1026" s="33">
        <v>6</v>
      </c>
      <c r="J1026" s="36">
        <v>174</v>
      </c>
      <c r="K1026" s="37">
        <v>5185196.5199999996</v>
      </c>
      <c r="L1026" s="38" t="s">
        <v>15</v>
      </c>
      <c r="M1026" s="38" t="s">
        <v>13</v>
      </c>
    </row>
    <row r="1027" spans="1:13" s="39" customFormat="1" ht="12.75" x14ac:dyDescent="0.2">
      <c r="A1027" s="33" t="s">
        <v>17</v>
      </c>
      <c r="B1027" s="33" t="s">
        <v>585</v>
      </c>
      <c r="C1027" s="34">
        <v>16</v>
      </c>
      <c r="D1027" s="33" t="s">
        <v>93</v>
      </c>
      <c r="E1027" s="33" t="s">
        <v>1560</v>
      </c>
      <c r="F1027" s="35">
        <v>40141742</v>
      </c>
      <c r="G1027" s="33" t="s">
        <v>468</v>
      </c>
      <c r="H1027" s="33">
        <v>1</v>
      </c>
      <c r="I1027" s="33">
        <v>10</v>
      </c>
      <c r="J1027" s="36">
        <v>10</v>
      </c>
      <c r="K1027" s="37">
        <v>12195.53</v>
      </c>
      <c r="L1027" s="38" t="s">
        <v>12</v>
      </c>
      <c r="M1027" s="38" t="s">
        <v>13</v>
      </c>
    </row>
    <row r="1028" spans="1:13" s="39" customFormat="1" ht="12.75" x14ac:dyDescent="0.2">
      <c r="A1028" s="33" t="s">
        <v>17</v>
      </c>
      <c r="B1028" s="33" t="s">
        <v>585</v>
      </c>
      <c r="C1028" s="34">
        <v>10</v>
      </c>
      <c r="D1028" s="33" t="s">
        <v>93</v>
      </c>
      <c r="E1028" s="33" t="s">
        <v>1561</v>
      </c>
      <c r="F1028" s="35">
        <v>48101523</v>
      </c>
      <c r="G1028" s="33" t="s">
        <v>466</v>
      </c>
      <c r="H1028" s="33">
        <v>4</v>
      </c>
      <c r="I1028" s="33">
        <v>7</v>
      </c>
      <c r="J1028" s="36">
        <v>1</v>
      </c>
      <c r="K1028" s="37">
        <v>90000</v>
      </c>
      <c r="L1028" s="38" t="s">
        <v>15</v>
      </c>
      <c r="M1028" s="38" t="s">
        <v>13</v>
      </c>
    </row>
    <row r="1029" spans="1:13" s="39" customFormat="1" ht="12.75" x14ac:dyDescent="0.2">
      <c r="A1029" s="33" t="s">
        <v>17</v>
      </c>
      <c r="B1029" s="33" t="s">
        <v>585</v>
      </c>
      <c r="C1029" s="34">
        <v>10</v>
      </c>
      <c r="D1029" s="33" t="s">
        <v>93</v>
      </c>
      <c r="E1029" s="33" t="s">
        <v>1562</v>
      </c>
      <c r="F1029" s="35">
        <v>39121619</v>
      </c>
      <c r="G1029" s="33" t="s">
        <v>466</v>
      </c>
      <c r="H1029" s="33">
        <v>4</v>
      </c>
      <c r="I1029" s="33">
        <v>6</v>
      </c>
      <c r="J1029" s="36">
        <v>1</v>
      </c>
      <c r="K1029" s="37">
        <v>71400</v>
      </c>
      <c r="L1029" s="38" t="s">
        <v>15</v>
      </c>
      <c r="M1029" s="38" t="s">
        <v>13</v>
      </c>
    </row>
    <row r="1030" spans="1:13" s="39" customFormat="1" ht="12.75" x14ac:dyDescent="0.2">
      <c r="A1030" s="33" t="s">
        <v>17</v>
      </c>
      <c r="B1030" s="33" t="s">
        <v>585</v>
      </c>
      <c r="C1030" s="34">
        <v>10</v>
      </c>
      <c r="D1030" s="33" t="s">
        <v>93</v>
      </c>
      <c r="E1030" s="33" t="s">
        <v>1563</v>
      </c>
      <c r="F1030" s="35">
        <v>39121607</v>
      </c>
      <c r="G1030" s="33" t="s">
        <v>466</v>
      </c>
      <c r="H1030" s="33">
        <v>4</v>
      </c>
      <c r="I1030" s="33">
        <v>6</v>
      </c>
      <c r="J1030" s="36">
        <v>20</v>
      </c>
      <c r="K1030" s="37">
        <v>23800</v>
      </c>
      <c r="L1030" s="38" t="s">
        <v>15</v>
      </c>
      <c r="M1030" s="38" t="s">
        <v>13</v>
      </c>
    </row>
    <row r="1031" spans="1:13" s="39" customFormat="1" ht="12.75" x14ac:dyDescent="0.2">
      <c r="A1031" s="33" t="s">
        <v>17</v>
      </c>
      <c r="B1031" s="33" t="s">
        <v>585</v>
      </c>
      <c r="C1031" s="34">
        <v>10</v>
      </c>
      <c r="D1031" s="33" t="s">
        <v>93</v>
      </c>
      <c r="E1031" s="33" t="s">
        <v>1564</v>
      </c>
      <c r="F1031" s="35">
        <v>39121607</v>
      </c>
      <c r="G1031" s="33" t="s">
        <v>466</v>
      </c>
      <c r="H1031" s="33">
        <v>4</v>
      </c>
      <c r="I1031" s="33">
        <v>6</v>
      </c>
      <c r="J1031" s="36">
        <v>20</v>
      </c>
      <c r="K1031" s="37">
        <v>23800</v>
      </c>
      <c r="L1031" s="38" t="s">
        <v>15</v>
      </c>
      <c r="M1031" s="38" t="s">
        <v>13</v>
      </c>
    </row>
    <row r="1032" spans="1:13" s="39" customFormat="1" ht="12.75" x14ac:dyDescent="0.2">
      <c r="A1032" s="33" t="s">
        <v>17</v>
      </c>
      <c r="B1032" s="33" t="s">
        <v>585</v>
      </c>
      <c r="C1032" s="34">
        <v>10</v>
      </c>
      <c r="D1032" s="33" t="s">
        <v>93</v>
      </c>
      <c r="E1032" s="33" t="s">
        <v>1565</v>
      </c>
      <c r="F1032" s="35">
        <v>39121607</v>
      </c>
      <c r="G1032" s="33" t="s">
        <v>466</v>
      </c>
      <c r="H1032" s="33">
        <v>4</v>
      </c>
      <c r="I1032" s="33">
        <v>6</v>
      </c>
      <c r="J1032" s="36">
        <v>100</v>
      </c>
      <c r="K1032" s="37">
        <v>178500</v>
      </c>
      <c r="L1032" s="38" t="s">
        <v>15</v>
      </c>
      <c r="M1032" s="38" t="s">
        <v>13</v>
      </c>
    </row>
    <row r="1033" spans="1:13" s="39" customFormat="1" ht="12.75" x14ac:dyDescent="0.2">
      <c r="A1033" s="33" t="s">
        <v>17</v>
      </c>
      <c r="B1033" s="33" t="s">
        <v>585</v>
      </c>
      <c r="C1033" s="34">
        <v>10</v>
      </c>
      <c r="D1033" s="33" t="s">
        <v>93</v>
      </c>
      <c r="E1033" s="33" t="s">
        <v>1566</v>
      </c>
      <c r="F1033" s="35">
        <v>44102907</v>
      </c>
      <c r="G1033" s="33" t="s">
        <v>466</v>
      </c>
      <c r="H1033" s="33">
        <v>4</v>
      </c>
      <c r="I1033" s="33">
        <v>6</v>
      </c>
      <c r="J1033" s="36">
        <v>1</v>
      </c>
      <c r="K1033" s="37">
        <v>2808000</v>
      </c>
      <c r="L1033" s="38" t="s">
        <v>15</v>
      </c>
      <c r="M1033" s="38" t="s">
        <v>13</v>
      </c>
    </row>
    <row r="1034" spans="1:13" s="39" customFormat="1" ht="12.75" x14ac:dyDescent="0.2">
      <c r="A1034" s="33" t="s">
        <v>17</v>
      </c>
      <c r="B1034" s="33" t="s">
        <v>585</v>
      </c>
      <c r="C1034" s="34">
        <v>10</v>
      </c>
      <c r="D1034" s="33" t="s">
        <v>93</v>
      </c>
      <c r="E1034" s="33" t="s">
        <v>1567</v>
      </c>
      <c r="F1034" s="35">
        <v>25201513</v>
      </c>
      <c r="G1034" s="33" t="s">
        <v>466</v>
      </c>
      <c r="H1034" s="33">
        <v>4</v>
      </c>
      <c r="I1034" s="33">
        <v>6</v>
      </c>
      <c r="J1034" s="36">
        <v>3</v>
      </c>
      <c r="K1034" s="37">
        <v>8562000</v>
      </c>
      <c r="L1034" s="38" t="s">
        <v>15</v>
      </c>
      <c r="M1034" s="38" t="s">
        <v>13</v>
      </c>
    </row>
    <row r="1035" spans="1:13" s="39" customFormat="1" ht="12.75" x14ac:dyDescent="0.2">
      <c r="A1035" s="33" t="s">
        <v>17</v>
      </c>
      <c r="B1035" s="33" t="s">
        <v>585</v>
      </c>
      <c r="C1035" s="34">
        <v>10</v>
      </c>
      <c r="D1035" s="33" t="s">
        <v>93</v>
      </c>
      <c r="E1035" s="33" t="s">
        <v>1568</v>
      </c>
      <c r="F1035" s="35">
        <v>44102907</v>
      </c>
      <c r="G1035" s="33" t="s">
        <v>466</v>
      </c>
      <c r="H1035" s="33">
        <v>4</v>
      </c>
      <c r="I1035" s="33">
        <v>6</v>
      </c>
      <c r="J1035" s="36">
        <v>2</v>
      </c>
      <c r="K1035" s="37">
        <v>5630000</v>
      </c>
      <c r="L1035" s="38" t="s">
        <v>15</v>
      </c>
      <c r="M1035" s="38" t="s">
        <v>13</v>
      </c>
    </row>
    <row r="1036" spans="1:13" s="39" customFormat="1" ht="12.75" x14ac:dyDescent="0.2">
      <c r="A1036" s="33" t="s">
        <v>17</v>
      </c>
      <c r="B1036" s="33" t="s">
        <v>585</v>
      </c>
      <c r="C1036" s="34">
        <v>10</v>
      </c>
      <c r="D1036" s="33" t="s">
        <v>93</v>
      </c>
      <c r="E1036" s="33" t="s">
        <v>1569</v>
      </c>
      <c r="F1036" s="35">
        <v>41111621</v>
      </c>
      <c r="G1036" s="33" t="s">
        <v>466</v>
      </c>
      <c r="H1036" s="33">
        <v>4</v>
      </c>
      <c r="I1036" s="33">
        <v>6</v>
      </c>
      <c r="J1036" s="36">
        <v>2</v>
      </c>
      <c r="K1036" s="37">
        <v>69650</v>
      </c>
      <c r="L1036" s="38" t="s">
        <v>15</v>
      </c>
      <c r="M1036" s="38" t="s">
        <v>13</v>
      </c>
    </row>
    <row r="1037" spans="1:13" s="39" customFormat="1" ht="12.75" x14ac:dyDescent="0.2">
      <c r="A1037" s="33" t="s">
        <v>17</v>
      </c>
      <c r="B1037" s="33" t="s">
        <v>585</v>
      </c>
      <c r="C1037" s="34">
        <v>10</v>
      </c>
      <c r="D1037" s="33" t="s">
        <v>93</v>
      </c>
      <c r="E1037" s="33" t="s">
        <v>1570</v>
      </c>
      <c r="F1037" s="35">
        <v>26121600</v>
      </c>
      <c r="G1037" s="33" t="s">
        <v>466</v>
      </c>
      <c r="H1037" s="33">
        <v>4</v>
      </c>
      <c r="I1037" s="33">
        <v>6</v>
      </c>
      <c r="J1037" s="36">
        <v>3</v>
      </c>
      <c r="K1037" s="37">
        <v>359848.86</v>
      </c>
      <c r="L1037" s="38" t="s">
        <v>15</v>
      </c>
      <c r="M1037" s="38" t="s">
        <v>13</v>
      </c>
    </row>
    <row r="1038" spans="1:13" s="39" customFormat="1" ht="12.75" x14ac:dyDescent="0.2">
      <c r="A1038" s="33" t="s">
        <v>17</v>
      </c>
      <c r="B1038" s="33" t="s">
        <v>585</v>
      </c>
      <c r="C1038" s="34">
        <v>10</v>
      </c>
      <c r="D1038" s="33" t="s">
        <v>93</v>
      </c>
      <c r="E1038" s="33" t="s">
        <v>1571</v>
      </c>
      <c r="F1038" s="35">
        <v>20101805</v>
      </c>
      <c r="G1038" s="33" t="s">
        <v>466</v>
      </c>
      <c r="H1038" s="33">
        <v>4</v>
      </c>
      <c r="I1038" s="33">
        <v>6</v>
      </c>
      <c r="J1038" s="36">
        <v>1</v>
      </c>
      <c r="K1038" s="37">
        <v>162208.9</v>
      </c>
      <c r="L1038" s="38" t="s">
        <v>15</v>
      </c>
      <c r="M1038" s="38" t="s">
        <v>13</v>
      </c>
    </row>
    <row r="1039" spans="1:13" s="39" customFormat="1" ht="12.75" x14ac:dyDescent="0.2">
      <c r="A1039" s="33" t="s">
        <v>17</v>
      </c>
      <c r="B1039" s="33" t="s">
        <v>585</v>
      </c>
      <c r="C1039" s="34">
        <v>10</v>
      </c>
      <c r="D1039" s="33" t="s">
        <v>93</v>
      </c>
      <c r="E1039" s="33" t="s">
        <v>1572</v>
      </c>
      <c r="F1039" s="35">
        <v>12191500</v>
      </c>
      <c r="G1039" s="33" t="s">
        <v>466</v>
      </c>
      <c r="H1039" s="33">
        <v>4</v>
      </c>
      <c r="I1039" s="33">
        <v>6</v>
      </c>
      <c r="J1039" s="36">
        <v>1</v>
      </c>
      <c r="K1039" s="37">
        <v>652644.79</v>
      </c>
      <c r="L1039" s="38" t="s">
        <v>15</v>
      </c>
      <c r="M1039" s="38" t="s">
        <v>13</v>
      </c>
    </row>
    <row r="1040" spans="1:13" s="39" customFormat="1" ht="12.75" x14ac:dyDescent="0.2">
      <c r="A1040" s="33" t="s">
        <v>17</v>
      </c>
      <c r="B1040" s="33" t="s">
        <v>585</v>
      </c>
      <c r="C1040" s="34">
        <v>10</v>
      </c>
      <c r="D1040" s="33" t="s">
        <v>93</v>
      </c>
      <c r="E1040" s="33" t="s">
        <v>1573</v>
      </c>
      <c r="F1040" s="35">
        <v>12191500</v>
      </c>
      <c r="G1040" s="33" t="s">
        <v>466</v>
      </c>
      <c r="H1040" s="33">
        <v>4</v>
      </c>
      <c r="I1040" s="33">
        <v>6</v>
      </c>
      <c r="J1040" s="36">
        <v>1</v>
      </c>
      <c r="K1040" s="37">
        <v>677687.15</v>
      </c>
      <c r="L1040" s="38" t="s">
        <v>15</v>
      </c>
      <c r="M1040" s="38" t="s">
        <v>13</v>
      </c>
    </row>
    <row r="1041" spans="1:13" s="39" customFormat="1" ht="12.75" x14ac:dyDescent="0.2">
      <c r="A1041" s="33" t="s">
        <v>17</v>
      </c>
      <c r="B1041" s="33" t="s">
        <v>585</v>
      </c>
      <c r="C1041" s="34">
        <v>10</v>
      </c>
      <c r="D1041" s="33" t="s">
        <v>93</v>
      </c>
      <c r="E1041" s="33" t="s">
        <v>1574</v>
      </c>
      <c r="F1041" s="35">
        <v>31201600</v>
      </c>
      <c r="G1041" s="33" t="s">
        <v>466</v>
      </c>
      <c r="H1041" s="33">
        <v>4</v>
      </c>
      <c r="I1041" s="33">
        <v>6</v>
      </c>
      <c r="J1041" s="36">
        <v>2</v>
      </c>
      <c r="K1041" s="37">
        <v>349046.04</v>
      </c>
      <c r="L1041" s="38" t="s">
        <v>15</v>
      </c>
      <c r="M1041" s="38" t="s">
        <v>13</v>
      </c>
    </row>
    <row r="1042" spans="1:13" s="39" customFormat="1" ht="12.75" x14ac:dyDescent="0.2">
      <c r="A1042" s="33" t="s">
        <v>17</v>
      </c>
      <c r="B1042" s="33" t="s">
        <v>585</v>
      </c>
      <c r="C1042" s="34">
        <v>10</v>
      </c>
      <c r="D1042" s="33" t="s">
        <v>93</v>
      </c>
      <c r="E1042" s="33" t="s">
        <v>1575</v>
      </c>
      <c r="F1042" s="35">
        <v>31133700</v>
      </c>
      <c r="G1042" s="33" t="s">
        <v>466</v>
      </c>
      <c r="H1042" s="33">
        <v>4</v>
      </c>
      <c r="I1042" s="33">
        <v>6</v>
      </c>
      <c r="J1042" s="36">
        <v>2</v>
      </c>
      <c r="K1042" s="37">
        <v>723027.34</v>
      </c>
      <c r="L1042" s="38" t="s">
        <v>15</v>
      </c>
      <c r="M1042" s="38" t="s">
        <v>13</v>
      </c>
    </row>
    <row r="1043" spans="1:13" s="39" customFormat="1" ht="12.75" x14ac:dyDescent="0.2">
      <c r="A1043" s="33" t="s">
        <v>17</v>
      </c>
      <c r="B1043" s="33" t="s">
        <v>585</v>
      </c>
      <c r="C1043" s="34">
        <v>10</v>
      </c>
      <c r="D1043" s="33" t="s">
        <v>93</v>
      </c>
      <c r="E1043" s="33" t="s">
        <v>1576</v>
      </c>
      <c r="F1043" s="35">
        <v>31133700</v>
      </c>
      <c r="G1043" s="33" t="s">
        <v>466</v>
      </c>
      <c r="H1043" s="33">
        <v>4</v>
      </c>
      <c r="I1043" s="33">
        <v>6</v>
      </c>
      <c r="J1043" s="36">
        <v>5</v>
      </c>
      <c r="K1043" s="37">
        <v>701475.25</v>
      </c>
      <c r="L1043" s="38" t="s">
        <v>15</v>
      </c>
      <c r="M1043" s="38" t="s">
        <v>13</v>
      </c>
    </row>
    <row r="1044" spans="1:13" s="39" customFormat="1" ht="12.75" x14ac:dyDescent="0.2">
      <c r="A1044" s="33" t="s">
        <v>17</v>
      </c>
      <c r="B1044" s="33" t="s">
        <v>585</v>
      </c>
      <c r="C1044" s="34">
        <v>10</v>
      </c>
      <c r="D1044" s="33" t="s">
        <v>93</v>
      </c>
      <c r="E1044" s="33" t="s">
        <v>1577</v>
      </c>
      <c r="F1044" s="35">
        <v>31162414</v>
      </c>
      <c r="G1044" s="33" t="s">
        <v>466</v>
      </c>
      <c r="H1044" s="33">
        <v>4</v>
      </c>
      <c r="I1044" s="33">
        <v>6</v>
      </c>
      <c r="J1044" s="36">
        <v>25</v>
      </c>
      <c r="K1044" s="37">
        <v>86275</v>
      </c>
      <c r="L1044" s="38" t="s">
        <v>15</v>
      </c>
      <c r="M1044" s="38" t="s">
        <v>13</v>
      </c>
    </row>
    <row r="1045" spans="1:13" s="39" customFormat="1" ht="12.75" x14ac:dyDescent="0.2">
      <c r="A1045" s="33" t="s">
        <v>17</v>
      </c>
      <c r="B1045" s="33" t="s">
        <v>585</v>
      </c>
      <c r="C1045" s="34">
        <v>10</v>
      </c>
      <c r="D1045" s="33" t="s">
        <v>93</v>
      </c>
      <c r="E1045" s="33" t="s">
        <v>1578</v>
      </c>
      <c r="F1045" s="35">
        <v>31162414</v>
      </c>
      <c r="G1045" s="33" t="s">
        <v>466</v>
      </c>
      <c r="H1045" s="33">
        <v>4</v>
      </c>
      <c r="I1045" s="33">
        <v>6</v>
      </c>
      <c r="J1045" s="36">
        <v>25</v>
      </c>
      <c r="K1045" s="37">
        <v>46975.25</v>
      </c>
      <c r="L1045" s="38" t="s">
        <v>15</v>
      </c>
      <c r="M1045" s="38" t="s">
        <v>13</v>
      </c>
    </row>
    <row r="1046" spans="1:13" s="39" customFormat="1" ht="12.75" x14ac:dyDescent="0.2">
      <c r="A1046" s="33" t="s">
        <v>17</v>
      </c>
      <c r="B1046" s="33" t="s">
        <v>585</v>
      </c>
      <c r="C1046" s="34">
        <v>10</v>
      </c>
      <c r="D1046" s="33" t="s">
        <v>93</v>
      </c>
      <c r="E1046" s="33" t="s">
        <v>1579</v>
      </c>
      <c r="F1046" s="35">
        <v>31162414</v>
      </c>
      <c r="G1046" s="33" t="s">
        <v>466</v>
      </c>
      <c r="H1046" s="33">
        <v>4</v>
      </c>
      <c r="I1046" s="33">
        <v>6</v>
      </c>
      <c r="J1046" s="36">
        <v>25</v>
      </c>
      <c r="K1046" s="37">
        <v>46975.25</v>
      </c>
      <c r="L1046" s="38" t="s">
        <v>15</v>
      </c>
      <c r="M1046" s="38" t="s">
        <v>13</v>
      </c>
    </row>
    <row r="1047" spans="1:13" s="39" customFormat="1" ht="12.75" x14ac:dyDescent="0.2">
      <c r="A1047" s="33" t="s">
        <v>17</v>
      </c>
      <c r="B1047" s="33" t="s">
        <v>585</v>
      </c>
      <c r="C1047" s="34">
        <v>10</v>
      </c>
      <c r="D1047" s="33" t="s">
        <v>93</v>
      </c>
      <c r="E1047" s="33" t="s">
        <v>1580</v>
      </c>
      <c r="F1047" s="35">
        <v>31162414</v>
      </c>
      <c r="G1047" s="33" t="s">
        <v>466</v>
      </c>
      <c r="H1047" s="33">
        <v>4</v>
      </c>
      <c r="I1047" s="33">
        <v>6</v>
      </c>
      <c r="J1047" s="36">
        <v>25</v>
      </c>
      <c r="K1047" s="37">
        <v>78302</v>
      </c>
      <c r="L1047" s="38" t="s">
        <v>15</v>
      </c>
      <c r="M1047" s="38" t="s">
        <v>13</v>
      </c>
    </row>
    <row r="1048" spans="1:13" s="39" customFormat="1" ht="12.75" x14ac:dyDescent="0.2">
      <c r="A1048" s="33" t="s">
        <v>17</v>
      </c>
      <c r="B1048" s="33" t="s">
        <v>585</v>
      </c>
      <c r="C1048" s="34">
        <v>10</v>
      </c>
      <c r="D1048" s="33" t="s">
        <v>93</v>
      </c>
      <c r="E1048" s="33" t="s">
        <v>1581</v>
      </c>
      <c r="F1048" s="35">
        <v>31162414</v>
      </c>
      <c r="G1048" s="33" t="s">
        <v>466</v>
      </c>
      <c r="H1048" s="33">
        <v>4</v>
      </c>
      <c r="I1048" s="33">
        <v>6</v>
      </c>
      <c r="J1048" s="36">
        <v>25</v>
      </c>
      <c r="K1048" s="37">
        <v>104363.00000000001</v>
      </c>
      <c r="L1048" s="38" t="s">
        <v>15</v>
      </c>
      <c r="M1048" s="38" t="s">
        <v>13</v>
      </c>
    </row>
    <row r="1049" spans="1:13" s="39" customFormat="1" ht="12.75" x14ac:dyDescent="0.2">
      <c r="A1049" s="33" t="s">
        <v>17</v>
      </c>
      <c r="B1049" s="33" t="s">
        <v>585</v>
      </c>
      <c r="C1049" s="34">
        <v>10</v>
      </c>
      <c r="D1049" s="33" t="s">
        <v>93</v>
      </c>
      <c r="E1049" s="33" t="s">
        <v>1582</v>
      </c>
      <c r="F1049" s="35">
        <v>31162414</v>
      </c>
      <c r="G1049" s="33" t="s">
        <v>466</v>
      </c>
      <c r="H1049" s="33">
        <v>4</v>
      </c>
      <c r="I1049" s="33">
        <v>6</v>
      </c>
      <c r="J1049" s="36">
        <v>25</v>
      </c>
      <c r="K1049" s="37">
        <v>130453.74999999999</v>
      </c>
      <c r="L1049" s="38" t="s">
        <v>15</v>
      </c>
      <c r="M1049" s="38" t="s">
        <v>13</v>
      </c>
    </row>
    <row r="1050" spans="1:13" s="39" customFormat="1" ht="12.75" x14ac:dyDescent="0.2">
      <c r="A1050" s="33" t="s">
        <v>17</v>
      </c>
      <c r="B1050" s="33" t="s">
        <v>585</v>
      </c>
      <c r="C1050" s="34">
        <v>10</v>
      </c>
      <c r="D1050" s="33" t="s">
        <v>93</v>
      </c>
      <c r="E1050" s="33" t="s">
        <v>1583</v>
      </c>
      <c r="F1050" s="35">
        <v>31162414</v>
      </c>
      <c r="G1050" s="33" t="s">
        <v>466</v>
      </c>
      <c r="H1050" s="33">
        <v>4</v>
      </c>
      <c r="I1050" s="33">
        <v>6</v>
      </c>
      <c r="J1050" s="36">
        <v>25</v>
      </c>
      <c r="K1050" s="37">
        <v>169575</v>
      </c>
      <c r="L1050" s="38" t="s">
        <v>15</v>
      </c>
      <c r="M1050" s="38" t="s">
        <v>13</v>
      </c>
    </row>
    <row r="1051" spans="1:13" s="39" customFormat="1" ht="12.75" x14ac:dyDescent="0.2">
      <c r="A1051" s="33" t="s">
        <v>17</v>
      </c>
      <c r="B1051" s="33" t="s">
        <v>585</v>
      </c>
      <c r="C1051" s="34">
        <v>10</v>
      </c>
      <c r="D1051" s="33" t="s">
        <v>93</v>
      </c>
      <c r="E1051" s="33" t="s">
        <v>1584</v>
      </c>
      <c r="F1051" s="35">
        <v>40172600</v>
      </c>
      <c r="G1051" s="33" t="s">
        <v>466</v>
      </c>
      <c r="H1051" s="33">
        <v>4</v>
      </c>
      <c r="I1051" s="33">
        <v>6</v>
      </c>
      <c r="J1051" s="36">
        <v>4</v>
      </c>
      <c r="K1051" s="37">
        <v>394437.4</v>
      </c>
      <c r="L1051" s="38" t="s">
        <v>15</v>
      </c>
      <c r="M1051" s="38" t="s">
        <v>13</v>
      </c>
    </row>
    <row r="1052" spans="1:13" s="39" customFormat="1" ht="12.75" x14ac:dyDescent="0.2">
      <c r="A1052" s="33" t="s">
        <v>17</v>
      </c>
      <c r="B1052" s="33" t="s">
        <v>585</v>
      </c>
      <c r="C1052" s="34">
        <v>10</v>
      </c>
      <c r="D1052" s="33" t="s">
        <v>93</v>
      </c>
      <c r="E1052" s="33" t="s">
        <v>1585</v>
      </c>
      <c r="F1052" s="35">
        <v>31201601</v>
      </c>
      <c r="G1052" s="33" t="s">
        <v>466</v>
      </c>
      <c r="H1052" s="33">
        <v>4</v>
      </c>
      <c r="I1052" s="33">
        <v>6</v>
      </c>
      <c r="J1052" s="36">
        <v>7</v>
      </c>
      <c r="K1052" s="37">
        <v>1314790.54</v>
      </c>
      <c r="L1052" s="38" t="s">
        <v>15</v>
      </c>
      <c r="M1052" s="38" t="s">
        <v>13</v>
      </c>
    </row>
    <row r="1053" spans="1:13" s="39" customFormat="1" ht="12.75" x14ac:dyDescent="0.2">
      <c r="A1053" s="33" t="s">
        <v>17</v>
      </c>
      <c r="B1053" s="33" t="s">
        <v>585</v>
      </c>
      <c r="C1053" s="34">
        <v>10</v>
      </c>
      <c r="D1053" s="33" t="s">
        <v>93</v>
      </c>
      <c r="E1053" s="33" t="s">
        <v>1586</v>
      </c>
      <c r="F1053" s="35">
        <v>31201600</v>
      </c>
      <c r="G1053" s="33" t="s">
        <v>466</v>
      </c>
      <c r="H1053" s="33">
        <v>4</v>
      </c>
      <c r="I1053" s="33">
        <v>6</v>
      </c>
      <c r="J1053" s="36">
        <v>10</v>
      </c>
      <c r="K1053" s="37">
        <v>1083292.7</v>
      </c>
      <c r="L1053" s="38" t="s">
        <v>15</v>
      </c>
      <c r="M1053" s="38" t="s">
        <v>13</v>
      </c>
    </row>
    <row r="1054" spans="1:13" s="39" customFormat="1" ht="12.75" x14ac:dyDescent="0.2">
      <c r="A1054" s="33" t="s">
        <v>17</v>
      </c>
      <c r="B1054" s="33" t="s">
        <v>585</v>
      </c>
      <c r="C1054" s="34">
        <v>10</v>
      </c>
      <c r="D1054" s="33" t="s">
        <v>93</v>
      </c>
      <c r="E1054" s="33" t="s">
        <v>1587</v>
      </c>
      <c r="F1054" s="35">
        <v>31201600</v>
      </c>
      <c r="G1054" s="33" t="s">
        <v>466</v>
      </c>
      <c r="H1054" s="33">
        <v>4</v>
      </c>
      <c r="I1054" s="33">
        <v>6</v>
      </c>
      <c r="J1054" s="36">
        <v>10</v>
      </c>
      <c r="K1054" s="37">
        <v>1483834.8</v>
      </c>
      <c r="L1054" s="38" t="s">
        <v>15</v>
      </c>
      <c r="M1054" s="38" t="s">
        <v>13</v>
      </c>
    </row>
    <row r="1055" spans="1:13" s="39" customFormat="1" ht="12.75" x14ac:dyDescent="0.2">
      <c r="A1055" s="33" t="s">
        <v>17</v>
      </c>
      <c r="B1055" s="33" t="s">
        <v>585</v>
      </c>
      <c r="C1055" s="34">
        <v>10</v>
      </c>
      <c r="D1055" s="33" t="s">
        <v>93</v>
      </c>
      <c r="E1055" s="33" t="s">
        <v>1588</v>
      </c>
      <c r="F1055" s="35">
        <v>31201600</v>
      </c>
      <c r="G1055" s="33" t="s">
        <v>466</v>
      </c>
      <c r="H1055" s="33">
        <v>4</v>
      </c>
      <c r="I1055" s="33">
        <v>6</v>
      </c>
      <c r="J1055" s="36">
        <v>10</v>
      </c>
      <c r="K1055" s="37">
        <v>939124.2</v>
      </c>
      <c r="L1055" s="38" t="s">
        <v>15</v>
      </c>
      <c r="M1055" s="38" t="s">
        <v>13</v>
      </c>
    </row>
    <row r="1056" spans="1:13" s="39" customFormat="1" ht="12.75" x14ac:dyDescent="0.2">
      <c r="A1056" s="33" t="s">
        <v>17</v>
      </c>
      <c r="B1056" s="33" t="s">
        <v>585</v>
      </c>
      <c r="C1056" s="34">
        <v>10</v>
      </c>
      <c r="D1056" s="33" t="s">
        <v>93</v>
      </c>
      <c r="E1056" s="33" t="s">
        <v>1589</v>
      </c>
      <c r="F1056" s="35">
        <v>24111514</v>
      </c>
      <c r="G1056" s="33" t="s">
        <v>466</v>
      </c>
      <c r="H1056" s="33">
        <v>4</v>
      </c>
      <c r="I1056" s="33">
        <v>6</v>
      </c>
      <c r="J1056" s="36">
        <v>50</v>
      </c>
      <c r="K1056" s="37">
        <v>3101794.5</v>
      </c>
      <c r="L1056" s="38" t="s">
        <v>15</v>
      </c>
      <c r="M1056" s="38" t="s">
        <v>13</v>
      </c>
    </row>
    <row r="1057" spans="1:13" s="39" customFormat="1" ht="12.75" x14ac:dyDescent="0.2">
      <c r="A1057" s="33" t="s">
        <v>17</v>
      </c>
      <c r="B1057" s="33" t="s">
        <v>585</v>
      </c>
      <c r="C1057" s="34">
        <v>10</v>
      </c>
      <c r="D1057" s="33" t="s">
        <v>93</v>
      </c>
      <c r="E1057" s="33" t="s">
        <v>1590</v>
      </c>
      <c r="F1057" s="35">
        <v>31211900</v>
      </c>
      <c r="G1057" s="33" t="s">
        <v>466</v>
      </c>
      <c r="H1057" s="33">
        <v>4</v>
      </c>
      <c r="I1057" s="33">
        <v>6</v>
      </c>
      <c r="J1057" s="36">
        <v>8</v>
      </c>
      <c r="K1057" s="37">
        <v>830191.6</v>
      </c>
      <c r="L1057" s="38" t="s">
        <v>15</v>
      </c>
      <c r="M1057" s="38" t="s">
        <v>13</v>
      </c>
    </row>
    <row r="1058" spans="1:13" s="39" customFormat="1" ht="12.75" x14ac:dyDescent="0.2">
      <c r="A1058" s="33" t="s">
        <v>17</v>
      </c>
      <c r="B1058" s="33" t="s">
        <v>585</v>
      </c>
      <c r="C1058" s="34">
        <v>10</v>
      </c>
      <c r="D1058" s="33" t="s">
        <v>93</v>
      </c>
      <c r="E1058" s="33" t="s">
        <v>1591</v>
      </c>
      <c r="F1058" s="35">
        <v>31201500</v>
      </c>
      <c r="G1058" s="33" t="s">
        <v>466</v>
      </c>
      <c r="H1058" s="33">
        <v>4</v>
      </c>
      <c r="I1058" s="33">
        <v>6</v>
      </c>
      <c r="J1058" s="36">
        <v>1</v>
      </c>
      <c r="K1058" s="37">
        <v>46417.14</v>
      </c>
      <c r="L1058" s="38" t="s">
        <v>15</v>
      </c>
      <c r="M1058" s="38" t="s">
        <v>13</v>
      </c>
    </row>
    <row r="1059" spans="1:13" s="39" customFormat="1" ht="12.75" x14ac:dyDescent="0.2">
      <c r="A1059" s="33" t="s">
        <v>17</v>
      </c>
      <c r="B1059" s="33" t="s">
        <v>585</v>
      </c>
      <c r="C1059" s="34">
        <v>10</v>
      </c>
      <c r="D1059" s="33" t="s">
        <v>93</v>
      </c>
      <c r="E1059" s="33" t="s">
        <v>1592</v>
      </c>
      <c r="F1059" s="35">
        <v>40142200</v>
      </c>
      <c r="G1059" s="33" t="s">
        <v>466</v>
      </c>
      <c r="H1059" s="33">
        <v>4</v>
      </c>
      <c r="I1059" s="33">
        <v>6</v>
      </c>
      <c r="J1059" s="36">
        <v>8</v>
      </c>
      <c r="K1059" s="37">
        <v>2881009.04</v>
      </c>
      <c r="L1059" s="38" t="s">
        <v>15</v>
      </c>
      <c r="M1059" s="38" t="s">
        <v>13</v>
      </c>
    </row>
    <row r="1060" spans="1:13" s="39" customFormat="1" ht="12.75" x14ac:dyDescent="0.2">
      <c r="A1060" s="33" t="s">
        <v>17</v>
      </c>
      <c r="B1060" s="33" t="s">
        <v>585</v>
      </c>
      <c r="C1060" s="34">
        <v>10</v>
      </c>
      <c r="D1060" s="33" t="s">
        <v>93</v>
      </c>
      <c r="E1060" s="33" t="s">
        <v>1593</v>
      </c>
      <c r="F1060" s="35">
        <v>12171703</v>
      </c>
      <c r="G1060" s="33" t="s">
        <v>466</v>
      </c>
      <c r="H1060" s="33">
        <v>4</v>
      </c>
      <c r="I1060" s="33">
        <v>6</v>
      </c>
      <c r="J1060" s="36">
        <v>4</v>
      </c>
      <c r="K1060" s="37">
        <v>7093780.4000000004</v>
      </c>
      <c r="L1060" s="38" t="s">
        <v>15</v>
      </c>
      <c r="M1060" s="38" t="s">
        <v>13</v>
      </c>
    </row>
    <row r="1061" spans="1:13" s="39" customFormat="1" ht="12.75" x14ac:dyDescent="0.2">
      <c r="A1061" s="33" t="s">
        <v>17</v>
      </c>
      <c r="B1061" s="33" t="s">
        <v>585</v>
      </c>
      <c r="C1061" s="34">
        <v>10</v>
      </c>
      <c r="D1061" s="33" t="s">
        <v>93</v>
      </c>
      <c r="E1061" s="33" t="s">
        <v>1594</v>
      </c>
      <c r="F1061" s="35">
        <v>31211507</v>
      </c>
      <c r="G1061" s="33" t="s">
        <v>466</v>
      </c>
      <c r="H1061" s="33">
        <v>4</v>
      </c>
      <c r="I1061" s="33">
        <v>6</v>
      </c>
      <c r="J1061" s="36">
        <v>10</v>
      </c>
      <c r="K1061" s="37">
        <v>169051.4</v>
      </c>
      <c r="L1061" s="38" t="s">
        <v>15</v>
      </c>
      <c r="M1061" s="38" t="s">
        <v>13</v>
      </c>
    </row>
    <row r="1062" spans="1:13" s="39" customFormat="1" ht="12.75" x14ac:dyDescent="0.2">
      <c r="A1062" s="33" t="s">
        <v>17</v>
      </c>
      <c r="B1062" s="33" t="s">
        <v>585</v>
      </c>
      <c r="C1062" s="34">
        <v>10</v>
      </c>
      <c r="D1062" s="33" t="s">
        <v>93</v>
      </c>
      <c r="E1062" s="33" t="s">
        <v>1595</v>
      </c>
      <c r="F1062" s="35">
        <v>31211507</v>
      </c>
      <c r="G1062" s="33" t="s">
        <v>466</v>
      </c>
      <c r="H1062" s="33">
        <v>4</v>
      </c>
      <c r="I1062" s="33">
        <v>6</v>
      </c>
      <c r="J1062" s="36">
        <v>10</v>
      </c>
      <c r="K1062" s="37">
        <v>169051.4</v>
      </c>
      <c r="L1062" s="38" t="s">
        <v>15</v>
      </c>
      <c r="M1062" s="38" t="s">
        <v>13</v>
      </c>
    </row>
    <row r="1063" spans="1:13" s="39" customFormat="1" ht="12.75" x14ac:dyDescent="0.2">
      <c r="A1063" s="33" t="s">
        <v>17</v>
      </c>
      <c r="B1063" s="33" t="s">
        <v>585</v>
      </c>
      <c r="C1063" s="34">
        <v>10</v>
      </c>
      <c r="D1063" s="33" t="s">
        <v>93</v>
      </c>
      <c r="E1063" s="33" t="s">
        <v>1596</v>
      </c>
      <c r="F1063" s="35">
        <v>31211507</v>
      </c>
      <c r="G1063" s="33" t="s">
        <v>466</v>
      </c>
      <c r="H1063" s="33">
        <v>4</v>
      </c>
      <c r="I1063" s="33">
        <v>6</v>
      </c>
      <c r="J1063" s="36">
        <v>10</v>
      </c>
      <c r="K1063" s="37">
        <v>169051.4</v>
      </c>
      <c r="L1063" s="38" t="s">
        <v>15</v>
      </c>
      <c r="M1063" s="38" t="s">
        <v>13</v>
      </c>
    </row>
    <row r="1064" spans="1:13" s="39" customFormat="1" ht="12.75" x14ac:dyDescent="0.2">
      <c r="A1064" s="33" t="s">
        <v>17</v>
      </c>
      <c r="B1064" s="33" t="s">
        <v>585</v>
      </c>
      <c r="C1064" s="34">
        <v>10</v>
      </c>
      <c r="D1064" s="33" t="s">
        <v>93</v>
      </c>
      <c r="E1064" s="33" t="s">
        <v>1597</v>
      </c>
      <c r="F1064" s="35">
        <v>31211507</v>
      </c>
      <c r="G1064" s="33" t="s">
        <v>466</v>
      </c>
      <c r="H1064" s="33">
        <v>4</v>
      </c>
      <c r="I1064" s="33">
        <v>6</v>
      </c>
      <c r="J1064" s="36">
        <v>5</v>
      </c>
      <c r="K1064" s="37">
        <v>84525.7</v>
      </c>
      <c r="L1064" s="38" t="s">
        <v>15</v>
      </c>
      <c r="M1064" s="38" t="s">
        <v>13</v>
      </c>
    </row>
    <row r="1065" spans="1:13" s="39" customFormat="1" ht="12.75" x14ac:dyDescent="0.2">
      <c r="A1065" s="33" t="s">
        <v>17</v>
      </c>
      <c r="B1065" s="33" t="s">
        <v>585</v>
      </c>
      <c r="C1065" s="34">
        <v>10</v>
      </c>
      <c r="D1065" s="33" t="s">
        <v>93</v>
      </c>
      <c r="E1065" s="33" t="s">
        <v>1598</v>
      </c>
      <c r="F1065" s="35">
        <v>31211507</v>
      </c>
      <c r="G1065" s="33" t="s">
        <v>466</v>
      </c>
      <c r="H1065" s="33">
        <v>4</v>
      </c>
      <c r="I1065" s="33">
        <v>6</v>
      </c>
      <c r="J1065" s="36">
        <v>15</v>
      </c>
      <c r="K1065" s="37">
        <v>253577.09999999998</v>
      </c>
      <c r="L1065" s="38" t="s">
        <v>15</v>
      </c>
      <c r="M1065" s="38" t="s">
        <v>13</v>
      </c>
    </row>
    <row r="1066" spans="1:13" s="39" customFormat="1" ht="12.75" x14ac:dyDescent="0.2">
      <c r="A1066" s="33" t="s">
        <v>17</v>
      </c>
      <c r="B1066" s="33" t="s">
        <v>585</v>
      </c>
      <c r="C1066" s="34">
        <v>10</v>
      </c>
      <c r="D1066" s="33" t="s">
        <v>93</v>
      </c>
      <c r="E1066" s="33" t="s">
        <v>1599</v>
      </c>
      <c r="F1066" s="35">
        <v>31211507</v>
      </c>
      <c r="G1066" s="33" t="s">
        <v>466</v>
      </c>
      <c r="H1066" s="33">
        <v>4</v>
      </c>
      <c r="I1066" s="33">
        <v>6</v>
      </c>
      <c r="J1066" s="36">
        <v>5</v>
      </c>
      <c r="K1066" s="37">
        <v>84525.7</v>
      </c>
      <c r="L1066" s="38" t="s">
        <v>15</v>
      </c>
      <c r="M1066" s="38" t="s">
        <v>13</v>
      </c>
    </row>
    <row r="1067" spans="1:13" s="39" customFormat="1" ht="12.75" x14ac:dyDescent="0.2">
      <c r="A1067" s="33" t="s">
        <v>17</v>
      </c>
      <c r="B1067" s="33" t="s">
        <v>585</v>
      </c>
      <c r="C1067" s="34">
        <v>10</v>
      </c>
      <c r="D1067" s="33" t="s">
        <v>93</v>
      </c>
      <c r="E1067" s="33" t="s">
        <v>1600</v>
      </c>
      <c r="F1067" s="35">
        <v>31211507</v>
      </c>
      <c r="G1067" s="33" t="s">
        <v>466</v>
      </c>
      <c r="H1067" s="33">
        <v>4</v>
      </c>
      <c r="I1067" s="33">
        <v>6</v>
      </c>
      <c r="J1067" s="36">
        <v>5</v>
      </c>
      <c r="K1067" s="37">
        <v>84525.7</v>
      </c>
      <c r="L1067" s="38" t="s">
        <v>15</v>
      </c>
      <c r="M1067" s="38" t="s">
        <v>13</v>
      </c>
    </row>
    <row r="1068" spans="1:13" s="39" customFormat="1" ht="12.75" x14ac:dyDescent="0.2">
      <c r="A1068" s="33" t="s">
        <v>17</v>
      </c>
      <c r="B1068" s="33" t="s">
        <v>585</v>
      </c>
      <c r="C1068" s="34">
        <v>10</v>
      </c>
      <c r="D1068" s="33" t="s">
        <v>93</v>
      </c>
      <c r="E1068" s="33" t="s">
        <v>1601</v>
      </c>
      <c r="F1068" s="35">
        <v>31211507</v>
      </c>
      <c r="G1068" s="33" t="s">
        <v>466</v>
      </c>
      <c r="H1068" s="33">
        <v>4</v>
      </c>
      <c r="I1068" s="33">
        <v>6</v>
      </c>
      <c r="J1068" s="36">
        <v>5</v>
      </c>
      <c r="K1068" s="37">
        <v>84525.7</v>
      </c>
      <c r="L1068" s="38" t="s">
        <v>15</v>
      </c>
      <c r="M1068" s="38" t="s">
        <v>13</v>
      </c>
    </row>
    <row r="1069" spans="1:13" s="39" customFormat="1" ht="12.75" x14ac:dyDescent="0.2">
      <c r="A1069" s="33" t="s">
        <v>17</v>
      </c>
      <c r="B1069" s="33" t="s">
        <v>585</v>
      </c>
      <c r="C1069" s="34">
        <v>10</v>
      </c>
      <c r="D1069" s="33" t="s">
        <v>93</v>
      </c>
      <c r="E1069" s="33" t="s">
        <v>1602</v>
      </c>
      <c r="F1069" s="35">
        <v>31211507</v>
      </c>
      <c r="G1069" s="33" t="s">
        <v>466</v>
      </c>
      <c r="H1069" s="33">
        <v>4</v>
      </c>
      <c r="I1069" s="33">
        <v>6</v>
      </c>
      <c r="J1069" s="36">
        <v>10</v>
      </c>
      <c r="K1069" s="37">
        <v>169051.4</v>
      </c>
      <c r="L1069" s="38" t="s">
        <v>15</v>
      </c>
      <c r="M1069" s="38" t="s">
        <v>13</v>
      </c>
    </row>
    <row r="1070" spans="1:13" s="39" customFormat="1" ht="12.75" x14ac:dyDescent="0.2">
      <c r="A1070" s="33" t="s">
        <v>17</v>
      </c>
      <c r="B1070" s="33" t="s">
        <v>585</v>
      </c>
      <c r="C1070" s="34">
        <v>10</v>
      </c>
      <c r="D1070" s="33" t="s">
        <v>93</v>
      </c>
      <c r="E1070" s="33" t="s">
        <v>1603</v>
      </c>
      <c r="F1070" s="35">
        <v>31211507</v>
      </c>
      <c r="G1070" s="33" t="s">
        <v>466</v>
      </c>
      <c r="H1070" s="33">
        <v>4</v>
      </c>
      <c r="I1070" s="33">
        <v>6</v>
      </c>
      <c r="J1070" s="36">
        <v>5</v>
      </c>
      <c r="K1070" s="37">
        <v>84525.7</v>
      </c>
      <c r="L1070" s="38" t="s">
        <v>15</v>
      </c>
      <c r="M1070" s="38" t="s">
        <v>13</v>
      </c>
    </row>
    <row r="1071" spans="1:13" s="39" customFormat="1" ht="12.75" x14ac:dyDescent="0.2">
      <c r="A1071" s="33" t="s">
        <v>17</v>
      </c>
      <c r="B1071" s="33" t="s">
        <v>585</v>
      </c>
      <c r="C1071" s="34">
        <v>10</v>
      </c>
      <c r="D1071" s="33" t="s">
        <v>93</v>
      </c>
      <c r="E1071" s="33" t="s">
        <v>1604</v>
      </c>
      <c r="F1071" s="35">
        <v>60104912</v>
      </c>
      <c r="G1071" s="33" t="s">
        <v>466</v>
      </c>
      <c r="H1071" s="33">
        <v>4</v>
      </c>
      <c r="I1071" s="33">
        <v>6</v>
      </c>
      <c r="J1071" s="36">
        <v>5</v>
      </c>
      <c r="K1071" s="37">
        <v>277513.95</v>
      </c>
      <c r="L1071" s="38" t="s">
        <v>15</v>
      </c>
      <c r="M1071" s="38" t="s">
        <v>13</v>
      </c>
    </row>
    <row r="1072" spans="1:13" s="39" customFormat="1" ht="12.75" x14ac:dyDescent="0.2">
      <c r="A1072" s="33" t="s">
        <v>17</v>
      </c>
      <c r="B1072" s="33" t="s">
        <v>585</v>
      </c>
      <c r="C1072" s="34">
        <v>10</v>
      </c>
      <c r="D1072" s="33" t="s">
        <v>93</v>
      </c>
      <c r="E1072" s="33" t="s">
        <v>1605</v>
      </c>
      <c r="F1072" s="35">
        <v>60104912</v>
      </c>
      <c r="G1072" s="33" t="s">
        <v>466</v>
      </c>
      <c r="H1072" s="33">
        <v>4</v>
      </c>
      <c r="I1072" s="33">
        <v>6</v>
      </c>
      <c r="J1072" s="36">
        <v>10</v>
      </c>
      <c r="K1072" s="37">
        <v>484175.3</v>
      </c>
      <c r="L1072" s="38" t="s">
        <v>15</v>
      </c>
      <c r="M1072" s="38" t="s">
        <v>13</v>
      </c>
    </row>
    <row r="1073" spans="1:13" s="39" customFormat="1" ht="12.75" x14ac:dyDescent="0.2">
      <c r="A1073" s="33" t="s">
        <v>17</v>
      </c>
      <c r="B1073" s="33" t="s">
        <v>585</v>
      </c>
      <c r="C1073" s="34">
        <v>10</v>
      </c>
      <c r="D1073" s="33" t="s">
        <v>93</v>
      </c>
      <c r="E1073" s="33" t="s">
        <v>1606</v>
      </c>
      <c r="F1073" s="35">
        <v>60104912</v>
      </c>
      <c r="G1073" s="33" t="s">
        <v>466</v>
      </c>
      <c r="H1073" s="33">
        <v>4</v>
      </c>
      <c r="I1073" s="33">
        <v>6</v>
      </c>
      <c r="J1073" s="36">
        <v>20</v>
      </c>
      <c r="K1073" s="37">
        <v>665757.4</v>
      </c>
      <c r="L1073" s="38" t="s">
        <v>15</v>
      </c>
      <c r="M1073" s="38" t="s">
        <v>13</v>
      </c>
    </row>
    <row r="1074" spans="1:13" s="39" customFormat="1" ht="12.75" x14ac:dyDescent="0.2">
      <c r="A1074" s="33" t="s">
        <v>17</v>
      </c>
      <c r="B1074" s="33" t="s">
        <v>585</v>
      </c>
      <c r="C1074" s="34">
        <v>10</v>
      </c>
      <c r="D1074" s="33" t="s">
        <v>93</v>
      </c>
      <c r="E1074" s="33" t="s">
        <v>1607</v>
      </c>
      <c r="F1074" s="35">
        <v>60104912</v>
      </c>
      <c r="G1074" s="33" t="s">
        <v>466</v>
      </c>
      <c r="H1074" s="33">
        <v>4</v>
      </c>
      <c r="I1074" s="33">
        <v>6</v>
      </c>
      <c r="J1074" s="36">
        <v>5</v>
      </c>
      <c r="K1074" s="37">
        <v>1116005.8</v>
      </c>
      <c r="L1074" s="38" t="s">
        <v>15</v>
      </c>
      <c r="M1074" s="38" t="s">
        <v>13</v>
      </c>
    </row>
    <row r="1075" spans="1:13" s="39" customFormat="1" ht="12.75" x14ac:dyDescent="0.2">
      <c r="A1075" s="33" t="s">
        <v>17</v>
      </c>
      <c r="B1075" s="33" t="s">
        <v>585</v>
      </c>
      <c r="C1075" s="34">
        <v>10</v>
      </c>
      <c r="D1075" s="33" t="s">
        <v>93</v>
      </c>
      <c r="E1075" s="33" t="s">
        <v>1608</v>
      </c>
      <c r="F1075" s="35">
        <v>60104912</v>
      </c>
      <c r="G1075" s="33" t="s">
        <v>466</v>
      </c>
      <c r="H1075" s="33">
        <v>4</v>
      </c>
      <c r="I1075" s="33">
        <v>6</v>
      </c>
      <c r="J1075" s="36">
        <v>2</v>
      </c>
      <c r="K1075" s="37">
        <v>432626.88</v>
      </c>
      <c r="L1075" s="38" t="s">
        <v>15</v>
      </c>
      <c r="M1075" s="38" t="s">
        <v>13</v>
      </c>
    </row>
    <row r="1076" spans="1:13" s="39" customFormat="1" ht="12.75" x14ac:dyDescent="0.2">
      <c r="A1076" s="33" t="s">
        <v>17</v>
      </c>
      <c r="B1076" s="33" t="s">
        <v>585</v>
      </c>
      <c r="C1076" s="34">
        <v>10</v>
      </c>
      <c r="D1076" s="33" t="s">
        <v>93</v>
      </c>
      <c r="E1076" s="33" t="s">
        <v>1609</v>
      </c>
      <c r="F1076" s="35">
        <v>60104912</v>
      </c>
      <c r="G1076" s="33" t="s">
        <v>466</v>
      </c>
      <c r="H1076" s="33">
        <v>4</v>
      </c>
      <c r="I1076" s="33">
        <v>6</v>
      </c>
      <c r="J1076" s="36">
        <v>5</v>
      </c>
      <c r="K1076" s="37">
        <v>180267.15</v>
      </c>
      <c r="L1076" s="38" t="s">
        <v>15</v>
      </c>
      <c r="M1076" s="38" t="s">
        <v>13</v>
      </c>
    </row>
    <row r="1077" spans="1:13" s="39" customFormat="1" ht="12.75" x14ac:dyDescent="0.2">
      <c r="A1077" s="33" t="s">
        <v>17</v>
      </c>
      <c r="B1077" s="33" t="s">
        <v>585</v>
      </c>
      <c r="C1077" s="34">
        <v>10</v>
      </c>
      <c r="D1077" s="33" t="s">
        <v>93</v>
      </c>
      <c r="E1077" s="33" t="s">
        <v>1610</v>
      </c>
      <c r="F1077" s="35">
        <v>47131821</v>
      </c>
      <c r="G1077" s="33" t="s">
        <v>466</v>
      </c>
      <c r="H1077" s="33">
        <v>4</v>
      </c>
      <c r="I1077" s="33">
        <v>6</v>
      </c>
      <c r="J1077" s="36">
        <v>10</v>
      </c>
      <c r="K1077" s="37">
        <v>1654956.7999999998</v>
      </c>
      <c r="L1077" s="38" t="s">
        <v>15</v>
      </c>
      <c r="M1077" s="38" t="s">
        <v>13</v>
      </c>
    </row>
    <row r="1078" spans="1:13" s="39" customFormat="1" ht="12.75" x14ac:dyDescent="0.2">
      <c r="A1078" s="33" t="s">
        <v>17</v>
      </c>
      <c r="B1078" s="33" t="s">
        <v>585</v>
      </c>
      <c r="C1078" s="34">
        <v>10</v>
      </c>
      <c r="D1078" s="33" t="s">
        <v>93</v>
      </c>
      <c r="E1078" s="33" t="s">
        <v>1611</v>
      </c>
      <c r="F1078" s="35">
        <v>31211600</v>
      </c>
      <c r="G1078" s="33" t="s">
        <v>466</v>
      </c>
      <c r="H1078" s="33">
        <v>4</v>
      </c>
      <c r="I1078" s="33">
        <v>6</v>
      </c>
      <c r="J1078" s="36">
        <v>15</v>
      </c>
      <c r="K1078" s="37">
        <v>781830</v>
      </c>
      <c r="L1078" s="38" t="s">
        <v>15</v>
      </c>
      <c r="M1078" s="38" t="s">
        <v>13</v>
      </c>
    </row>
    <row r="1079" spans="1:13" s="39" customFormat="1" ht="12.75" x14ac:dyDescent="0.2">
      <c r="A1079" s="33" t="s">
        <v>17</v>
      </c>
      <c r="B1079" s="33" t="s">
        <v>585</v>
      </c>
      <c r="C1079" s="34">
        <v>10</v>
      </c>
      <c r="D1079" s="33" t="s">
        <v>93</v>
      </c>
      <c r="E1079" s="33" t="s">
        <v>1611</v>
      </c>
      <c r="F1079" s="35">
        <v>31211600</v>
      </c>
      <c r="G1079" s="33" t="s">
        <v>466</v>
      </c>
      <c r="H1079" s="33">
        <v>4</v>
      </c>
      <c r="I1079" s="33">
        <v>6</v>
      </c>
      <c r="J1079" s="36">
        <v>15</v>
      </c>
      <c r="K1079" s="37">
        <v>781830</v>
      </c>
      <c r="L1079" s="38" t="s">
        <v>15</v>
      </c>
      <c r="M1079" s="38" t="s">
        <v>13</v>
      </c>
    </row>
    <row r="1080" spans="1:13" s="39" customFormat="1" ht="12.75" x14ac:dyDescent="0.2">
      <c r="A1080" s="33" t="s">
        <v>17</v>
      </c>
      <c r="B1080" s="33" t="s">
        <v>585</v>
      </c>
      <c r="C1080" s="34">
        <v>10</v>
      </c>
      <c r="D1080" s="33" t="s">
        <v>93</v>
      </c>
      <c r="E1080" s="33" t="s">
        <v>1612</v>
      </c>
      <c r="F1080" s="35">
        <v>30101500</v>
      </c>
      <c r="G1080" s="33" t="s">
        <v>466</v>
      </c>
      <c r="H1080" s="33">
        <v>4</v>
      </c>
      <c r="I1080" s="33">
        <v>6</v>
      </c>
      <c r="J1080" s="36">
        <v>15</v>
      </c>
      <c r="K1080" s="37">
        <v>649561.5</v>
      </c>
      <c r="L1080" s="38" t="s">
        <v>15</v>
      </c>
      <c r="M1080" s="38" t="s">
        <v>13</v>
      </c>
    </row>
    <row r="1081" spans="1:13" s="39" customFormat="1" ht="12.75" x14ac:dyDescent="0.2">
      <c r="A1081" s="33" t="s">
        <v>17</v>
      </c>
      <c r="B1081" s="33" t="s">
        <v>585</v>
      </c>
      <c r="C1081" s="34">
        <v>10</v>
      </c>
      <c r="D1081" s="33" t="s">
        <v>93</v>
      </c>
      <c r="E1081" s="33" t="s">
        <v>1613</v>
      </c>
      <c r="F1081" s="35">
        <v>30101500</v>
      </c>
      <c r="G1081" s="33" t="s">
        <v>466</v>
      </c>
      <c r="H1081" s="33">
        <v>4</v>
      </c>
      <c r="I1081" s="33">
        <v>6</v>
      </c>
      <c r="J1081" s="36">
        <v>15</v>
      </c>
      <c r="K1081" s="37">
        <v>649561.5</v>
      </c>
      <c r="L1081" s="38" t="s">
        <v>15</v>
      </c>
      <c r="M1081" s="38" t="s">
        <v>13</v>
      </c>
    </row>
    <row r="1082" spans="1:13" s="39" customFormat="1" ht="12.75" x14ac:dyDescent="0.2">
      <c r="A1082" s="33" t="s">
        <v>17</v>
      </c>
      <c r="B1082" s="33" t="s">
        <v>585</v>
      </c>
      <c r="C1082" s="34">
        <v>10</v>
      </c>
      <c r="D1082" s="33" t="s">
        <v>93</v>
      </c>
      <c r="E1082" s="33" t="s">
        <v>1614</v>
      </c>
      <c r="F1082" s="35">
        <v>30101500</v>
      </c>
      <c r="G1082" s="33" t="s">
        <v>466</v>
      </c>
      <c r="H1082" s="33">
        <v>4</v>
      </c>
      <c r="I1082" s="33">
        <v>6</v>
      </c>
      <c r="J1082" s="36">
        <v>15</v>
      </c>
      <c r="K1082" s="37">
        <v>649561.5</v>
      </c>
      <c r="L1082" s="38" t="s">
        <v>15</v>
      </c>
      <c r="M1082" s="38" t="s">
        <v>13</v>
      </c>
    </row>
    <row r="1083" spans="1:13" s="39" customFormat="1" ht="12.75" x14ac:dyDescent="0.2">
      <c r="A1083" s="33" t="s">
        <v>17</v>
      </c>
      <c r="B1083" s="33" t="s">
        <v>585</v>
      </c>
      <c r="C1083" s="34">
        <v>10</v>
      </c>
      <c r="D1083" s="33" t="s">
        <v>93</v>
      </c>
      <c r="E1083" s="33" t="s">
        <v>1615</v>
      </c>
      <c r="F1083" s="35">
        <v>15121800</v>
      </c>
      <c r="G1083" s="33" t="s">
        <v>466</v>
      </c>
      <c r="H1083" s="33">
        <v>4</v>
      </c>
      <c r="I1083" s="33">
        <v>6</v>
      </c>
      <c r="J1083" s="36">
        <v>15</v>
      </c>
      <c r="K1083" s="37">
        <v>950869.5</v>
      </c>
      <c r="L1083" s="38" t="s">
        <v>15</v>
      </c>
      <c r="M1083" s="38" t="s">
        <v>13</v>
      </c>
    </row>
    <row r="1084" spans="1:13" s="39" customFormat="1" ht="12.75" x14ac:dyDescent="0.2">
      <c r="A1084" s="33" t="s">
        <v>17</v>
      </c>
      <c r="B1084" s="33" t="s">
        <v>585</v>
      </c>
      <c r="C1084" s="34">
        <v>10</v>
      </c>
      <c r="D1084" s="33" t="s">
        <v>93</v>
      </c>
      <c r="E1084" s="33" t="s">
        <v>1616</v>
      </c>
      <c r="F1084" s="35">
        <v>42181501</v>
      </c>
      <c r="G1084" s="33" t="s">
        <v>466</v>
      </c>
      <c r="H1084" s="33">
        <v>4</v>
      </c>
      <c r="I1084" s="33">
        <v>6</v>
      </c>
      <c r="J1084" s="36">
        <v>10</v>
      </c>
      <c r="K1084" s="37">
        <v>492909.89999999997</v>
      </c>
      <c r="L1084" s="38" t="s">
        <v>15</v>
      </c>
      <c r="M1084" s="38" t="s">
        <v>13</v>
      </c>
    </row>
    <row r="1085" spans="1:13" s="39" customFormat="1" ht="12.75" x14ac:dyDescent="0.2">
      <c r="A1085" s="33" t="s">
        <v>17</v>
      </c>
      <c r="B1085" s="33" t="s">
        <v>585</v>
      </c>
      <c r="C1085" s="34">
        <v>10</v>
      </c>
      <c r="D1085" s="33" t="s">
        <v>93</v>
      </c>
      <c r="E1085" s="33" t="s">
        <v>1617</v>
      </c>
      <c r="F1085" s="35">
        <v>31211705</v>
      </c>
      <c r="G1085" s="33" t="s">
        <v>466</v>
      </c>
      <c r="H1085" s="33">
        <v>4</v>
      </c>
      <c r="I1085" s="33">
        <v>6</v>
      </c>
      <c r="J1085" s="36">
        <v>2</v>
      </c>
      <c r="K1085" s="37">
        <v>90159.16</v>
      </c>
      <c r="L1085" s="38" t="s">
        <v>15</v>
      </c>
      <c r="M1085" s="38" t="s">
        <v>13</v>
      </c>
    </row>
    <row r="1086" spans="1:13" s="39" customFormat="1" ht="12.75" x14ac:dyDescent="0.2">
      <c r="A1086" s="33" t="s">
        <v>17</v>
      </c>
      <c r="B1086" s="33" t="s">
        <v>585</v>
      </c>
      <c r="C1086" s="34">
        <v>10</v>
      </c>
      <c r="D1086" s="33" t="s">
        <v>93</v>
      </c>
      <c r="E1086" s="33" t="s">
        <v>1618</v>
      </c>
      <c r="F1086" s="35">
        <v>26111702</v>
      </c>
      <c r="G1086" s="33" t="s">
        <v>466</v>
      </c>
      <c r="H1086" s="33">
        <v>4</v>
      </c>
      <c r="I1086" s="33">
        <v>6</v>
      </c>
      <c r="J1086" s="36">
        <v>100</v>
      </c>
      <c r="K1086" s="37">
        <v>489566</v>
      </c>
      <c r="L1086" s="38" t="s">
        <v>15</v>
      </c>
      <c r="M1086" s="38" t="s">
        <v>13</v>
      </c>
    </row>
    <row r="1087" spans="1:13" s="39" customFormat="1" ht="12.75" x14ac:dyDescent="0.2">
      <c r="A1087" s="33" t="s">
        <v>17</v>
      </c>
      <c r="B1087" s="33" t="s">
        <v>585</v>
      </c>
      <c r="C1087" s="34">
        <v>10</v>
      </c>
      <c r="D1087" s="33" t="s">
        <v>93</v>
      </c>
      <c r="E1087" s="33" t="s">
        <v>1619</v>
      </c>
      <c r="F1087" s="35">
        <v>26111703</v>
      </c>
      <c r="G1087" s="33" t="s">
        <v>466</v>
      </c>
      <c r="H1087" s="33">
        <v>4</v>
      </c>
      <c r="I1087" s="33">
        <v>6</v>
      </c>
      <c r="J1087" s="36">
        <v>50</v>
      </c>
      <c r="K1087" s="37">
        <v>190162</v>
      </c>
      <c r="L1087" s="38" t="s">
        <v>15</v>
      </c>
      <c r="M1087" s="38" t="s">
        <v>13</v>
      </c>
    </row>
    <row r="1088" spans="1:13" s="39" customFormat="1" ht="12.75" x14ac:dyDescent="0.2">
      <c r="A1088" s="33" t="s">
        <v>17</v>
      </c>
      <c r="B1088" s="33" t="s">
        <v>585</v>
      </c>
      <c r="C1088" s="34">
        <v>10</v>
      </c>
      <c r="D1088" s="33" t="s">
        <v>93</v>
      </c>
      <c r="E1088" s="33" t="s">
        <v>1620</v>
      </c>
      <c r="F1088" s="35">
        <v>26111703</v>
      </c>
      <c r="G1088" s="33" t="s">
        <v>466</v>
      </c>
      <c r="H1088" s="33">
        <v>4</v>
      </c>
      <c r="I1088" s="33">
        <v>6</v>
      </c>
      <c r="J1088" s="36">
        <v>32</v>
      </c>
      <c r="K1088" s="37">
        <v>1257668.1599999999</v>
      </c>
      <c r="L1088" s="38" t="s">
        <v>15</v>
      </c>
      <c r="M1088" s="38" t="s">
        <v>13</v>
      </c>
    </row>
    <row r="1089" spans="1:13" s="39" customFormat="1" ht="12.75" x14ac:dyDescent="0.2">
      <c r="A1089" s="33" t="s">
        <v>17</v>
      </c>
      <c r="B1089" s="33" t="s">
        <v>585</v>
      </c>
      <c r="C1089" s="34">
        <v>10</v>
      </c>
      <c r="D1089" s="33" t="s">
        <v>93</v>
      </c>
      <c r="E1089" s="33" t="s">
        <v>1621</v>
      </c>
      <c r="F1089" s="35">
        <v>26111703</v>
      </c>
      <c r="G1089" s="33" t="s">
        <v>466</v>
      </c>
      <c r="H1089" s="33">
        <v>4</v>
      </c>
      <c r="I1089" s="33">
        <v>6</v>
      </c>
      <c r="J1089" s="36">
        <v>20</v>
      </c>
      <c r="K1089" s="37">
        <v>786042.6</v>
      </c>
      <c r="L1089" s="38" t="s">
        <v>15</v>
      </c>
      <c r="M1089" s="38" t="s">
        <v>13</v>
      </c>
    </row>
    <row r="1090" spans="1:13" s="39" customFormat="1" ht="12.75" x14ac:dyDescent="0.2">
      <c r="A1090" s="33" t="s">
        <v>17</v>
      </c>
      <c r="B1090" s="33" t="s">
        <v>585</v>
      </c>
      <c r="C1090" s="34">
        <v>10</v>
      </c>
      <c r="D1090" s="33" t="s">
        <v>93</v>
      </c>
      <c r="E1090" s="33" t="s">
        <v>1622</v>
      </c>
      <c r="F1090" s="35">
        <v>26111702</v>
      </c>
      <c r="G1090" s="33" t="s">
        <v>466</v>
      </c>
      <c r="H1090" s="33">
        <v>4</v>
      </c>
      <c r="I1090" s="33">
        <v>6</v>
      </c>
      <c r="J1090" s="36">
        <v>100</v>
      </c>
      <c r="K1090" s="37">
        <v>338079</v>
      </c>
      <c r="L1090" s="38" t="s">
        <v>15</v>
      </c>
      <c r="M1090" s="38" t="s">
        <v>13</v>
      </c>
    </row>
    <row r="1091" spans="1:13" s="39" customFormat="1" ht="12.75" x14ac:dyDescent="0.2">
      <c r="A1091" s="33" t="s">
        <v>17</v>
      </c>
      <c r="B1091" s="33" t="s">
        <v>585</v>
      </c>
      <c r="C1091" s="34">
        <v>10</v>
      </c>
      <c r="D1091" s="33" t="s">
        <v>93</v>
      </c>
      <c r="E1091" s="33" t="s">
        <v>1623</v>
      </c>
      <c r="F1091" s="35">
        <v>27112700</v>
      </c>
      <c r="G1091" s="33" t="s">
        <v>466</v>
      </c>
      <c r="H1091" s="33">
        <v>4</v>
      </c>
      <c r="I1091" s="33">
        <v>6</v>
      </c>
      <c r="J1091" s="36">
        <v>7</v>
      </c>
      <c r="K1091" s="37">
        <v>437908.10000000003</v>
      </c>
      <c r="L1091" s="38" t="s">
        <v>15</v>
      </c>
      <c r="M1091" s="38" t="s">
        <v>13</v>
      </c>
    </row>
    <row r="1092" spans="1:13" s="39" customFormat="1" ht="12.75" x14ac:dyDescent="0.2">
      <c r="A1092" s="33" t="s">
        <v>17</v>
      </c>
      <c r="B1092" s="33" t="s">
        <v>585</v>
      </c>
      <c r="C1092" s="34">
        <v>10</v>
      </c>
      <c r="D1092" s="33" t="s">
        <v>93</v>
      </c>
      <c r="E1092" s="33" t="s">
        <v>1624</v>
      </c>
      <c r="F1092" s="35">
        <v>24111514</v>
      </c>
      <c r="G1092" s="33" t="s">
        <v>466</v>
      </c>
      <c r="H1092" s="33">
        <v>4</v>
      </c>
      <c r="I1092" s="33">
        <v>6</v>
      </c>
      <c r="J1092" s="36">
        <v>250</v>
      </c>
      <c r="K1092" s="37">
        <v>5086952.5</v>
      </c>
      <c r="L1092" s="38" t="s">
        <v>15</v>
      </c>
      <c r="M1092" s="38" t="s">
        <v>13</v>
      </c>
    </row>
    <row r="1093" spans="1:13" s="39" customFormat="1" ht="12.75" x14ac:dyDescent="0.2">
      <c r="A1093" s="33" t="s">
        <v>17</v>
      </c>
      <c r="B1093" s="33" t="s">
        <v>585</v>
      </c>
      <c r="C1093" s="34">
        <v>10</v>
      </c>
      <c r="D1093" s="33" t="s">
        <v>93</v>
      </c>
      <c r="E1093" s="33" t="s">
        <v>1625</v>
      </c>
      <c r="F1093" s="35">
        <v>24111514</v>
      </c>
      <c r="G1093" s="33" t="s">
        <v>466</v>
      </c>
      <c r="H1093" s="33">
        <v>4</v>
      </c>
      <c r="I1093" s="33">
        <v>6</v>
      </c>
      <c r="J1093" s="36">
        <v>250</v>
      </c>
      <c r="K1093" s="37">
        <v>5086952.5</v>
      </c>
      <c r="L1093" s="38" t="s">
        <v>15</v>
      </c>
      <c r="M1093" s="38" t="s">
        <v>13</v>
      </c>
    </row>
    <row r="1094" spans="1:13" s="39" customFormat="1" ht="12.75" x14ac:dyDescent="0.2">
      <c r="A1094" s="33" t="s">
        <v>17</v>
      </c>
      <c r="B1094" s="33" t="s">
        <v>585</v>
      </c>
      <c r="C1094" s="34">
        <v>10</v>
      </c>
      <c r="D1094" s="33" t="s">
        <v>93</v>
      </c>
      <c r="E1094" s="33" t="s">
        <v>1626</v>
      </c>
      <c r="F1094" s="35">
        <v>24111514</v>
      </c>
      <c r="G1094" s="33" t="s">
        <v>466</v>
      </c>
      <c r="H1094" s="33">
        <v>4</v>
      </c>
      <c r="I1094" s="33">
        <v>6</v>
      </c>
      <c r="J1094" s="36">
        <v>250</v>
      </c>
      <c r="K1094" s="37">
        <v>5086952.5</v>
      </c>
      <c r="L1094" s="38" t="s">
        <v>15</v>
      </c>
      <c r="M1094" s="38" t="s">
        <v>13</v>
      </c>
    </row>
    <row r="1095" spans="1:13" s="39" customFormat="1" ht="12.75" x14ac:dyDescent="0.2">
      <c r="A1095" s="33" t="s">
        <v>17</v>
      </c>
      <c r="B1095" s="33" t="s">
        <v>585</v>
      </c>
      <c r="C1095" s="34">
        <v>10</v>
      </c>
      <c r="D1095" s="33" t="s">
        <v>93</v>
      </c>
      <c r="E1095" s="33" t="s">
        <v>1627</v>
      </c>
      <c r="F1095" s="35">
        <v>24111507</v>
      </c>
      <c r="G1095" s="33" t="s">
        <v>466</v>
      </c>
      <c r="H1095" s="33">
        <v>4</v>
      </c>
      <c r="I1095" s="33">
        <v>6</v>
      </c>
      <c r="J1095" s="36">
        <v>20</v>
      </c>
      <c r="K1095" s="37">
        <v>408550.80000000005</v>
      </c>
      <c r="L1095" s="38" t="s">
        <v>15</v>
      </c>
      <c r="M1095" s="38" t="s">
        <v>13</v>
      </c>
    </row>
    <row r="1096" spans="1:13" s="39" customFormat="1" ht="12.75" x14ac:dyDescent="0.2">
      <c r="A1096" s="33" t="s">
        <v>17</v>
      </c>
      <c r="B1096" s="33" t="s">
        <v>585</v>
      </c>
      <c r="C1096" s="34">
        <v>10</v>
      </c>
      <c r="D1096" s="33" t="s">
        <v>93</v>
      </c>
      <c r="E1096" s="33" t="s">
        <v>1628</v>
      </c>
      <c r="F1096" s="35">
        <v>24111514</v>
      </c>
      <c r="G1096" s="33" t="s">
        <v>466</v>
      </c>
      <c r="H1096" s="33">
        <v>4</v>
      </c>
      <c r="I1096" s="33">
        <v>6</v>
      </c>
      <c r="J1096" s="36">
        <v>25</v>
      </c>
      <c r="K1096" s="37">
        <v>5098703.75</v>
      </c>
      <c r="L1096" s="38" t="s">
        <v>15</v>
      </c>
      <c r="M1096" s="38" t="s">
        <v>13</v>
      </c>
    </row>
    <row r="1097" spans="1:13" s="39" customFormat="1" ht="12.75" x14ac:dyDescent="0.2">
      <c r="A1097" s="33" t="s">
        <v>17</v>
      </c>
      <c r="B1097" s="33" t="s">
        <v>585</v>
      </c>
      <c r="C1097" s="34">
        <v>10</v>
      </c>
      <c r="D1097" s="33" t="s">
        <v>93</v>
      </c>
      <c r="E1097" s="33" t="s">
        <v>1629</v>
      </c>
      <c r="F1097" s="35">
        <v>60131509</v>
      </c>
      <c r="G1097" s="33" t="s">
        <v>466</v>
      </c>
      <c r="H1097" s="33">
        <v>4</v>
      </c>
      <c r="I1097" s="33">
        <v>6</v>
      </c>
      <c r="J1097" s="36">
        <v>1</v>
      </c>
      <c r="K1097" s="37">
        <v>11520.39</v>
      </c>
      <c r="L1097" s="38" t="s">
        <v>15</v>
      </c>
      <c r="M1097" s="38" t="s">
        <v>13</v>
      </c>
    </row>
    <row r="1098" spans="1:13" s="39" customFormat="1" ht="12.75" x14ac:dyDescent="0.2">
      <c r="A1098" s="33" t="s">
        <v>17</v>
      </c>
      <c r="B1098" s="33" t="s">
        <v>585</v>
      </c>
      <c r="C1098" s="34">
        <v>10</v>
      </c>
      <c r="D1098" s="33" t="s">
        <v>93</v>
      </c>
      <c r="E1098" s="33" t="s">
        <v>1630</v>
      </c>
      <c r="F1098" s="35">
        <v>31162917</v>
      </c>
      <c r="G1098" s="33" t="s">
        <v>466</v>
      </c>
      <c r="H1098" s="33">
        <v>4</v>
      </c>
      <c r="I1098" s="33">
        <v>6</v>
      </c>
      <c r="J1098" s="36">
        <v>8</v>
      </c>
      <c r="K1098" s="37">
        <v>303154.88</v>
      </c>
      <c r="L1098" s="38" t="s">
        <v>15</v>
      </c>
      <c r="M1098" s="38" t="s">
        <v>13</v>
      </c>
    </row>
    <row r="1099" spans="1:13" s="39" customFormat="1" ht="12.75" x14ac:dyDescent="0.2">
      <c r="A1099" s="33" t="s">
        <v>17</v>
      </c>
      <c r="B1099" s="33" t="s">
        <v>585</v>
      </c>
      <c r="C1099" s="34">
        <v>10</v>
      </c>
      <c r="D1099" s="33" t="s">
        <v>93</v>
      </c>
      <c r="E1099" s="33" t="s">
        <v>1631</v>
      </c>
      <c r="F1099" s="35">
        <v>31162917</v>
      </c>
      <c r="G1099" s="33" t="s">
        <v>466</v>
      </c>
      <c r="H1099" s="33">
        <v>4</v>
      </c>
      <c r="I1099" s="33">
        <v>6</v>
      </c>
      <c r="J1099" s="36">
        <v>4</v>
      </c>
      <c r="K1099" s="37">
        <v>151577.44</v>
      </c>
      <c r="L1099" s="38" t="s">
        <v>15</v>
      </c>
      <c r="M1099" s="38" t="s">
        <v>13</v>
      </c>
    </row>
    <row r="1100" spans="1:13" s="39" customFormat="1" ht="12.75" x14ac:dyDescent="0.2">
      <c r="A1100" s="33" t="s">
        <v>17</v>
      </c>
      <c r="B1100" s="33" t="s">
        <v>585</v>
      </c>
      <c r="C1100" s="34">
        <v>10</v>
      </c>
      <c r="D1100" s="33" t="s">
        <v>93</v>
      </c>
      <c r="E1100" s="33" t="s">
        <v>1632</v>
      </c>
      <c r="F1100" s="35">
        <v>31162414</v>
      </c>
      <c r="G1100" s="33" t="s">
        <v>466</v>
      </c>
      <c r="H1100" s="33">
        <v>4</v>
      </c>
      <c r="I1100" s="33">
        <v>6</v>
      </c>
      <c r="J1100" s="36">
        <v>40</v>
      </c>
      <c r="K1100" s="37">
        <v>2278945.1999999997</v>
      </c>
      <c r="L1100" s="38" t="s">
        <v>15</v>
      </c>
      <c r="M1100" s="38" t="s">
        <v>13</v>
      </c>
    </row>
    <row r="1101" spans="1:13" s="39" customFormat="1" ht="12.75" x14ac:dyDescent="0.2">
      <c r="A1101" s="33" t="s">
        <v>17</v>
      </c>
      <c r="B1101" s="33" t="s">
        <v>585</v>
      </c>
      <c r="C1101" s="34">
        <v>10</v>
      </c>
      <c r="D1101" s="33" t="s">
        <v>93</v>
      </c>
      <c r="E1101" s="33" t="s">
        <v>1633</v>
      </c>
      <c r="F1101" s="35">
        <v>31162414</v>
      </c>
      <c r="G1101" s="33" t="s">
        <v>466</v>
      </c>
      <c r="H1101" s="33">
        <v>4</v>
      </c>
      <c r="I1101" s="33">
        <v>6</v>
      </c>
      <c r="J1101" s="36">
        <v>1</v>
      </c>
      <c r="K1101" s="37">
        <v>56973.63</v>
      </c>
      <c r="L1101" s="38" t="s">
        <v>15</v>
      </c>
      <c r="M1101" s="38" t="s">
        <v>13</v>
      </c>
    </row>
    <row r="1102" spans="1:13" s="39" customFormat="1" ht="12.75" x14ac:dyDescent="0.2">
      <c r="A1102" s="33" t="s">
        <v>17</v>
      </c>
      <c r="B1102" s="33" t="s">
        <v>585</v>
      </c>
      <c r="C1102" s="34">
        <v>10</v>
      </c>
      <c r="D1102" s="33" t="s">
        <v>93</v>
      </c>
      <c r="E1102" s="33" t="s">
        <v>1634</v>
      </c>
      <c r="F1102" s="35">
        <v>31162414</v>
      </c>
      <c r="G1102" s="33" t="s">
        <v>466</v>
      </c>
      <c r="H1102" s="33">
        <v>4</v>
      </c>
      <c r="I1102" s="33">
        <v>6</v>
      </c>
      <c r="J1102" s="36">
        <v>1</v>
      </c>
      <c r="K1102" s="37">
        <v>57496.04</v>
      </c>
      <c r="L1102" s="38" t="s">
        <v>15</v>
      </c>
      <c r="M1102" s="38" t="s">
        <v>13</v>
      </c>
    </row>
    <row r="1103" spans="1:13" s="39" customFormat="1" ht="12.75" x14ac:dyDescent="0.2">
      <c r="A1103" s="33" t="s">
        <v>17</v>
      </c>
      <c r="B1103" s="33" t="s">
        <v>585</v>
      </c>
      <c r="C1103" s="34">
        <v>10</v>
      </c>
      <c r="D1103" s="33" t="s">
        <v>93</v>
      </c>
      <c r="E1103" s="33" t="s">
        <v>1635</v>
      </c>
      <c r="F1103" s="35">
        <v>31162414</v>
      </c>
      <c r="G1103" s="33" t="s">
        <v>466</v>
      </c>
      <c r="H1103" s="33">
        <v>4</v>
      </c>
      <c r="I1103" s="33">
        <v>6</v>
      </c>
      <c r="J1103" s="36">
        <v>1</v>
      </c>
      <c r="K1103" s="37">
        <v>62609.47</v>
      </c>
      <c r="L1103" s="38" t="s">
        <v>15</v>
      </c>
      <c r="M1103" s="38" t="s">
        <v>13</v>
      </c>
    </row>
    <row r="1104" spans="1:13" s="39" customFormat="1" ht="12.75" x14ac:dyDescent="0.2">
      <c r="A1104" s="33" t="s">
        <v>17</v>
      </c>
      <c r="B1104" s="33" t="s">
        <v>585</v>
      </c>
      <c r="C1104" s="34">
        <v>10</v>
      </c>
      <c r="D1104" s="33" t="s">
        <v>93</v>
      </c>
      <c r="E1104" s="33" t="s">
        <v>1636</v>
      </c>
      <c r="F1104" s="35">
        <v>31162414</v>
      </c>
      <c r="G1104" s="33" t="s">
        <v>466</v>
      </c>
      <c r="H1104" s="33">
        <v>4</v>
      </c>
      <c r="I1104" s="33">
        <v>6</v>
      </c>
      <c r="J1104" s="36">
        <v>1</v>
      </c>
      <c r="K1104" s="37">
        <v>57391.32</v>
      </c>
      <c r="L1104" s="38" t="s">
        <v>15</v>
      </c>
      <c r="M1104" s="38" t="s">
        <v>13</v>
      </c>
    </row>
    <row r="1105" spans="1:13" s="39" customFormat="1" ht="12.75" x14ac:dyDescent="0.2">
      <c r="A1105" s="33" t="s">
        <v>17</v>
      </c>
      <c r="B1105" s="33" t="s">
        <v>585</v>
      </c>
      <c r="C1105" s="34">
        <v>10</v>
      </c>
      <c r="D1105" s="33" t="s">
        <v>93</v>
      </c>
      <c r="E1105" s="33" t="s">
        <v>1637</v>
      </c>
      <c r="F1105" s="35">
        <v>31211900</v>
      </c>
      <c r="G1105" s="33" t="s">
        <v>466</v>
      </c>
      <c r="H1105" s="33">
        <v>4</v>
      </c>
      <c r="I1105" s="33">
        <v>6</v>
      </c>
      <c r="J1105" s="36">
        <v>20</v>
      </c>
      <c r="K1105" s="37">
        <v>1584794.4</v>
      </c>
      <c r="L1105" s="38" t="s">
        <v>15</v>
      </c>
      <c r="M1105" s="38" t="s">
        <v>13</v>
      </c>
    </row>
    <row r="1106" spans="1:13" s="39" customFormat="1" ht="12.75" x14ac:dyDescent="0.2">
      <c r="A1106" s="33" t="s">
        <v>17</v>
      </c>
      <c r="B1106" s="33" t="s">
        <v>585</v>
      </c>
      <c r="C1106" s="34">
        <v>10</v>
      </c>
      <c r="D1106" s="33" t="s">
        <v>93</v>
      </c>
      <c r="E1106" s="33" t="s">
        <v>1638</v>
      </c>
      <c r="F1106" s="35">
        <v>31211900</v>
      </c>
      <c r="G1106" s="33" t="s">
        <v>466</v>
      </c>
      <c r="H1106" s="33">
        <v>4</v>
      </c>
      <c r="I1106" s="33">
        <v>6</v>
      </c>
      <c r="J1106" s="36">
        <v>20</v>
      </c>
      <c r="K1106" s="37">
        <v>1584508.8</v>
      </c>
      <c r="L1106" s="38" t="s">
        <v>15</v>
      </c>
      <c r="M1106" s="38" t="s">
        <v>13</v>
      </c>
    </row>
    <row r="1107" spans="1:13" s="39" customFormat="1" ht="12.75" x14ac:dyDescent="0.2">
      <c r="A1107" s="33" t="s">
        <v>17</v>
      </c>
      <c r="B1107" s="33" t="s">
        <v>585</v>
      </c>
      <c r="C1107" s="34">
        <v>10</v>
      </c>
      <c r="D1107" s="33" t="s">
        <v>93</v>
      </c>
      <c r="E1107" s="33" t="s">
        <v>1639</v>
      </c>
      <c r="F1107" s="35">
        <v>31211900</v>
      </c>
      <c r="G1107" s="33" t="s">
        <v>466</v>
      </c>
      <c r="H1107" s="33">
        <v>4</v>
      </c>
      <c r="I1107" s="33">
        <v>6</v>
      </c>
      <c r="J1107" s="36">
        <v>80</v>
      </c>
      <c r="K1107" s="37">
        <v>631080.80000000005</v>
      </c>
      <c r="L1107" s="38" t="s">
        <v>15</v>
      </c>
      <c r="M1107" s="38" t="s">
        <v>13</v>
      </c>
    </row>
    <row r="1108" spans="1:13" s="39" customFormat="1" ht="12.75" x14ac:dyDescent="0.2">
      <c r="A1108" s="33" t="s">
        <v>17</v>
      </c>
      <c r="B1108" s="33" t="s">
        <v>585</v>
      </c>
      <c r="C1108" s="34">
        <v>10</v>
      </c>
      <c r="D1108" s="33" t="s">
        <v>93</v>
      </c>
      <c r="E1108" s="33" t="s">
        <v>1640</v>
      </c>
      <c r="F1108" s="35">
        <v>26111804</v>
      </c>
      <c r="G1108" s="33" t="s">
        <v>466</v>
      </c>
      <c r="H1108" s="33">
        <v>4</v>
      </c>
      <c r="I1108" s="33">
        <v>6</v>
      </c>
      <c r="J1108" s="36">
        <v>1</v>
      </c>
      <c r="K1108" s="37">
        <v>62558.3</v>
      </c>
      <c r="L1108" s="38" t="s">
        <v>15</v>
      </c>
      <c r="M1108" s="38" t="s">
        <v>13</v>
      </c>
    </row>
    <row r="1109" spans="1:13" s="39" customFormat="1" ht="12.75" x14ac:dyDescent="0.2">
      <c r="A1109" s="33" t="s">
        <v>17</v>
      </c>
      <c r="B1109" s="33" t="s">
        <v>585</v>
      </c>
      <c r="C1109" s="34">
        <v>10</v>
      </c>
      <c r="D1109" s="33" t="s">
        <v>93</v>
      </c>
      <c r="E1109" s="33" t="s">
        <v>1641</v>
      </c>
      <c r="F1109" s="35">
        <v>60104912</v>
      </c>
      <c r="G1109" s="33" t="s">
        <v>466</v>
      </c>
      <c r="H1109" s="33">
        <v>4</v>
      </c>
      <c r="I1109" s="33">
        <v>6</v>
      </c>
      <c r="J1109" s="36">
        <v>2</v>
      </c>
      <c r="K1109" s="37">
        <v>10009882.539999999</v>
      </c>
      <c r="L1109" s="38" t="s">
        <v>15</v>
      </c>
      <c r="M1109" s="38" t="s">
        <v>13</v>
      </c>
    </row>
    <row r="1110" spans="1:13" s="39" customFormat="1" ht="12.75" x14ac:dyDescent="0.2">
      <c r="A1110" s="33" t="s">
        <v>17</v>
      </c>
      <c r="B1110" s="33" t="s">
        <v>585</v>
      </c>
      <c r="C1110" s="34">
        <v>10</v>
      </c>
      <c r="D1110" s="33" t="s">
        <v>93</v>
      </c>
      <c r="E1110" s="33" t="s">
        <v>1642</v>
      </c>
      <c r="F1110" s="35">
        <v>26121600</v>
      </c>
      <c r="G1110" s="33" t="s">
        <v>466</v>
      </c>
      <c r="H1110" s="33">
        <v>4</v>
      </c>
      <c r="I1110" s="33">
        <v>6</v>
      </c>
      <c r="J1110" s="36">
        <v>80</v>
      </c>
      <c r="K1110" s="37">
        <v>41792.799999999996</v>
      </c>
      <c r="L1110" s="38" t="s">
        <v>15</v>
      </c>
      <c r="M1110" s="38" t="s">
        <v>13</v>
      </c>
    </row>
    <row r="1111" spans="1:13" s="39" customFormat="1" ht="12.75" x14ac:dyDescent="0.2">
      <c r="A1111" s="33" t="s">
        <v>17</v>
      </c>
      <c r="B1111" s="33" t="s">
        <v>585</v>
      </c>
      <c r="C1111" s="34">
        <v>10</v>
      </c>
      <c r="D1111" s="33" t="s">
        <v>93</v>
      </c>
      <c r="E1111" s="33" t="s">
        <v>1643</v>
      </c>
      <c r="F1111" s="35">
        <v>26121600</v>
      </c>
      <c r="G1111" s="33" t="s">
        <v>466</v>
      </c>
      <c r="H1111" s="33">
        <v>4</v>
      </c>
      <c r="I1111" s="33">
        <v>6</v>
      </c>
      <c r="J1111" s="36">
        <v>40</v>
      </c>
      <c r="K1111" s="37">
        <v>27179.599999999999</v>
      </c>
      <c r="L1111" s="38" t="s">
        <v>15</v>
      </c>
      <c r="M1111" s="38" t="s">
        <v>13</v>
      </c>
    </row>
    <row r="1112" spans="1:13" s="39" customFormat="1" ht="12.75" x14ac:dyDescent="0.2">
      <c r="A1112" s="33" t="s">
        <v>17</v>
      </c>
      <c r="B1112" s="33" t="s">
        <v>585</v>
      </c>
      <c r="C1112" s="34">
        <v>10</v>
      </c>
      <c r="D1112" s="33" t="s">
        <v>93</v>
      </c>
      <c r="E1112" s="33" t="s">
        <v>1644</v>
      </c>
      <c r="F1112" s="35">
        <v>60104912</v>
      </c>
      <c r="G1112" s="33" t="s">
        <v>466</v>
      </c>
      <c r="H1112" s="33">
        <v>4</v>
      </c>
      <c r="I1112" s="33">
        <v>6</v>
      </c>
      <c r="J1112" s="36">
        <v>5</v>
      </c>
      <c r="K1112" s="37">
        <v>119035.7</v>
      </c>
      <c r="L1112" s="38" t="s">
        <v>15</v>
      </c>
      <c r="M1112" s="38" t="s">
        <v>13</v>
      </c>
    </row>
    <row r="1113" spans="1:13" s="39" customFormat="1" ht="12.75" x14ac:dyDescent="0.2">
      <c r="A1113" s="33" t="s">
        <v>17</v>
      </c>
      <c r="B1113" s="33" t="s">
        <v>585</v>
      </c>
      <c r="C1113" s="34">
        <v>10</v>
      </c>
      <c r="D1113" s="33" t="s">
        <v>93</v>
      </c>
      <c r="E1113" s="33" t="s">
        <v>1645</v>
      </c>
      <c r="F1113" s="35">
        <v>60104912</v>
      </c>
      <c r="G1113" s="33" t="s">
        <v>466</v>
      </c>
      <c r="H1113" s="33">
        <v>4</v>
      </c>
      <c r="I1113" s="33">
        <v>6</v>
      </c>
      <c r="J1113" s="36">
        <v>5</v>
      </c>
      <c r="K1113" s="37">
        <v>129953.95000000001</v>
      </c>
      <c r="L1113" s="38" t="s">
        <v>15</v>
      </c>
      <c r="M1113" s="38" t="s">
        <v>13</v>
      </c>
    </row>
    <row r="1114" spans="1:13" s="39" customFormat="1" ht="12.75" x14ac:dyDescent="0.2">
      <c r="A1114" s="33" t="s">
        <v>17</v>
      </c>
      <c r="B1114" s="33" t="s">
        <v>585</v>
      </c>
      <c r="C1114" s="34">
        <v>10</v>
      </c>
      <c r="D1114" s="33" t="s">
        <v>93</v>
      </c>
      <c r="E1114" s="33" t="s">
        <v>1646</v>
      </c>
      <c r="F1114" s="35">
        <v>60104912</v>
      </c>
      <c r="G1114" s="33" t="s">
        <v>466</v>
      </c>
      <c r="H1114" s="33">
        <v>4</v>
      </c>
      <c r="I1114" s="33">
        <v>6</v>
      </c>
      <c r="J1114" s="36">
        <v>5</v>
      </c>
      <c r="K1114" s="37">
        <v>189822.85</v>
      </c>
      <c r="L1114" s="38" t="s">
        <v>15</v>
      </c>
      <c r="M1114" s="38" t="s">
        <v>13</v>
      </c>
    </row>
    <row r="1115" spans="1:13" s="39" customFormat="1" ht="12.75" x14ac:dyDescent="0.2">
      <c r="A1115" s="33" t="s">
        <v>17</v>
      </c>
      <c r="B1115" s="33" t="s">
        <v>585</v>
      </c>
      <c r="C1115" s="34">
        <v>10</v>
      </c>
      <c r="D1115" s="33" t="s">
        <v>93</v>
      </c>
      <c r="E1115" s="33" t="s">
        <v>1647</v>
      </c>
      <c r="F1115" s="35">
        <v>60104912</v>
      </c>
      <c r="G1115" s="33" t="s">
        <v>466</v>
      </c>
      <c r="H1115" s="33">
        <v>4</v>
      </c>
      <c r="I1115" s="33">
        <v>6</v>
      </c>
      <c r="J1115" s="36">
        <v>5</v>
      </c>
      <c r="K1115" s="37">
        <v>200390.05000000002</v>
      </c>
      <c r="L1115" s="38" t="s">
        <v>15</v>
      </c>
      <c r="M1115" s="38" t="s">
        <v>13</v>
      </c>
    </row>
    <row r="1116" spans="1:13" s="39" customFormat="1" ht="12.75" x14ac:dyDescent="0.2">
      <c r="A1116" s="33" t="s">
        <v>17</v>
      </c>
      <c r="B1116" s="33" t="s">
        <v>585</v>
      </c>
      <c r="C1116" s="34">
        <v>10</v>
      </c>
      <c r="D1116" s="33" t="s">
        <v>93</v>
      </c>
      <c r="E1116" s="33" t="s">
        <v>1648</v>
      </c>
      <c r="F1116" s="35">
        <v>60104912</v>
      </c>
      <c r="G1116" s="33" t="s">
        <v>466</v>
      </c>
      <c r="H1116" s="33">
        <v>4</v>
      </c>
      <c r="I1116" s="33">
        <v>6</v>
      </c>
      <c r="J1116" s="36">
        <v>5</v>
      </c>
      <c r="K1116" s="37">
        <v>137004.69999999998</v>
      </c>
      <c r="L1116" s="38" t="s">
        <v>15</v>
      </c>
      <c r="M1116" s="38" t="s">
        <v>13</v>
      </c>
    </row>
    <row r="1117" spans="1:13" s="39" customFormat="1" ht="12.75" x14ac:dyDescent="0.2">
      <c r="A1117" s="33" t="s">
        <v>17</v>
      </c>
      <c r="B1117" s="33" t="s">
        <v>585</v>
      </c>
      <c r="C1117" s="34">
        <v>10</v>
      </c>
      <c r="D1117" s="33" t="s">
        <v>93</v>
      </c>
      <c r="E1117" s="33" t="s">
        <v>1649</v>
      </c>
      <c r="F1117" s="35">
        <v>60104912</v>
      </c>
      <c r="G1117" s="33" t="s">
        <v>466</v>
      </c>
      <c r="H1117" s="33">
        <v>4</v>
      </c>
      <c r="I1117" s="33">
        <v>6</v>
      </c>
      <c r="J1117" s="36">
        <v>1</v>
      </c>
      <c r="K1117" s="37">
        <v>47193.02</v>
      </c>
      <c r="L1117" s="38" t="s">
        <v>15</v>
      </c>
      <c r="M1117" s="38" t="s">
        <v>13</v>
      </c>
    </row>
    <row r="1118" spans="1:13" s="39" customFormat="1" ht="12.75" x14ac:dyDescent="0.2">
      <c r="A1118" s="33" t="s">
        <v>17</v>
      </c>
      <c r="B1118" s="33" t="s">
        <v>585</v>
      </c>
      <c r="C1118" s="34">
        <v>10</v>
      </c>
      <c r="D1118" s="33" t="s">
        <v>93</v>
      </c>
      <c r="E1118" s="33" t="s">
        <v>1650</v>
      </c>
      <c r="F1118" s="35">
        <v>31151600</v>
      </c>
      <c r="G1118" s="33" t="s">
        <v>466</v>
      </c>
      <c r="H1118" s="33">
        <v>4</v>
      </c>
      <c r="I1118" s="33">
        <v>6</v>
      </c>
      <c r="J1118" s="36">
        <v>20</v>
      </c>
      <c r="K1118" s="37">
        <v>156532.6</v>
      </c>
      <c r="L1118" s="38" t="s">
        <v>15</v>
      </c>
      <c r="M1118" s="38" t="s">
        <v>13</v>
      </c>
    </row>
    <row r="1119" spans="1:13" s="39" customFormat="1" ht="12.75" x14ac:dyDescent="0.2">
      <c r="A1119" s="33" t="s">
        <v>17</v>
      </c>
      <c r="B1119" s="33" t="s">
        <v>585</v>
      </c>
      <c r="C1119" s="34">
        <v>10</v>
      </c>
      <c r="D1119" s="33" t="s">
        <v>93</v>
      </c>
      <c r="E1119" s="33" t="s">
        <v>1651</v>
      </c>
      <c r="F1119" s="35">
        <v>24121503</v>
      </c>
      <c r="G1119" s="33" t="s">
        <v>466</v>
      </c>
      <c r="H1119" s="33">
        <v>4</v>
      </c>
      <c r="I1119" s="33">
        <v>6</v>
      </c>
      <c r="J1119" s="36">
        <v>2</v>
      </c>
      <c r="K1119" s="37">
        <v>939131.34</v>
      </c>
      <c r="L1119" s="38" t="s">
        <v>15</v>
      </c>
      <c r="M1119" s="38" t="s">
        <v>13</v>
      </c>
    </row>
    <row r="1120" spans="1:13" s="39" customFormat="1" ht="12.75" x14ac:dyDescent="0.2">
      <c r="A1120" s="33" t="s">
        <v>17</v>
      </c>
      <c r="B1120" s="33" t="s">
        <v>585</v>
      </c>
      <c r="C1120" s="34">
        <v>10</v>
      </c>
      <c r="D1120" s="33" t="s">
        <v>93</v>
      </c>
      <c r="E1120" s="33" t="s">
        <v>1652</v>
      </c>
      <c r="F1120" s="35">
        <v>24121500</v>
      </c>
      <c r="G1120" s="33" t="s">
        <v>466</v>
      </c>
      <c r="H1120" s="33">
        <v>4</v>
      </c>
      <c r="I1120" s="33">
        <v>6</v>
      </c>
      <c r="J1120" s="36">
        <v>40</v>
      </c>
      <c r="K1120" s="37">
        <v>926629.2</v>
      </c>
      <c r="L1120" s="38" t="s">
        <v>15</v>
      </c>
      <c r="M1120" s="38" t="s">
        <v>13</v>
      </c>
    </row>
    <row r="1121" spans="1:13" s="39" customFormat="1" ht="12.75" x14ac:dyDescent="0.2">
      <c r="A1121" s="33" t="s">
        <v>17</v>
      </c>
      <c r="B1121" s="33" t="s">
        <v>585</v>
      </c>
      <c r="C1121" s="34">
        <v>10</v>
      </c>
      <c r="D1121" s="33" t="s">
        <v>93</v>
      </c>
      <c r="E1121" s="33" t="s">
        <v>1653</v>
      </c>
      <c r="F1121" s="35">
        <v>24121500</v>
      </c>
      <c r="G1121" s="33" t="s">
        <v>466</v>
      </c>
      <c r="H1121" s="33">
        <v>4</v>
      </c>
      <c r="I1121" s="33">
        <v>6</v>
      </c>
      <c r="J1121" s="36">
        <v>42</v>
      </c>
      <c r="K1121" s="37">
        <v>845861.52</v>
      </c>
      <c r="L1121" s="38" t="s">
        <v>15</v>
      </c>
      <c r="M1121" s="38" t="s">
        <v>13</v>
      </c>
    </row>
    <row r="1122" spans="1:13" s="39" customFormat="1" ht="12.75" x14ac:dyDescent="0.2">
      <c r="A1122" s="33" t="s">
        <v>17</v>
      </c>
      <c r="B1122" s="33" t="s">
        <v>585</v>
      </c>
      <c r="C1122" s="34">
        <v>10</v>
      </c>
      <c r="D1122" s="33" t="s">
        <v>93</v>
      </c>
      <c r="E1122" s="33" t="s">
        <v>1654</v>
      </c>
      <c r="F1122" s="35">
        <v>11121801</v>
      </c>
      <c r="G1122" s="33" t="s">
        <v>466</v>
      </c>
      <c r="H1122" s="33">
        <v>4</v>
      </c>
      <c r="I1122" s="33">
        <v>6</v>
      </c>
      <c r="J1122" s="36">
        <v>5</v>
      </c>
      <c r="K1122" s="37">
        <v>356875.05</v>
      </c>
      <c r="L1122" s="38" t="s">
        <v>15</v>
      </c>
      <c r="M1122" s="38" t="s">
        <v>13</v>
      </c>
    </row>
    <row r="1123" spans="1:13" s="39" customFormat="1" ht="12.75" x14ac:dyDescent="0.2">
      <c r="A1123" s="33" t="s">
        <v>17</v>
      </c>
      <c r="B1123" s="33" t="s">
        <v>585</v>
      </c>
      <c r="C1123" s="34">
        <v>10</v>
      </c>
      <c r="D1123" s="33" t="s">
        <v>93</v>
      </c>
      <c r="E1123" s="33" t="s">
        <v>1655</v>
      </c>
      <c r="F1123" s="35">
        <v>31201500</v>
      </c>
      <c r="G1123" s="33" t="s">
        <v>466</v>
      </c>
      <c r="H1123" s="33">
        <v>4</v>
      </c>
      <c r="I1123" s="33">
        <v>6</v>
      </c>
      <c r="J1123" s="36">
        <v>8</v>
      </c>
      <c r="K1123" s="37">
        <v>1452656.8</v>
      </c>
      <c r="L1123" s="38" t="s">
        <v>15</v>
      </c>
      <c r="M1123" s="38" t="s">
        <v>13</v>
      </c>
    </row>
    <row r="1124" spans="1:13" s="39" customFormat="1" ht="12.75" x14ac:dyDescent="0.2">
      <c r="A1124" s="33" t="s">
        <v>17</v>
      </c>
      <c r="B1124" s="33" t="s">
        <v>585</v>
      </c>
      <c r="C1124" s="34">
        <v>10</v>
      </c>
      <c r="D1124" s="33" t="s">
        <v>93</v>
      </c>
      <c r="E1124" s="33" t="s">
        <v>1656</v>
      </c>
      <c r="F1124" s="35">
        <v>31201500</v>
      </c>
      <c r="G1124" s="33" t="s">
        <v>466</v>
      </c>
      <c r="H1124" s="33">
        <v>4</v>
      </c>
      <c r="I1124" s="33">
        <v>6</v>
      </c>
      <c r="J1124" s="36">
        <v>25</v>
      </c>
      <c r="K1124" s="37">
        <v>1845392.5</v>
      </c>
      <c r="L1124" s="38" t="s">
        <v>15</v>
      </c>
      <c r="M1124" s="38" t="s">
        <v>13</v>
      </c>
    </row>
    <row r="1125" spans="1:13" s="39" customFormat="1" ht="12.75" x14ac:dyDescent="0.2">
      <c r="A1125" s="33" t="s">
        <v>17</v>
      </c>
      <c r="B1125" s="33" t="s">
        <v>585</v>
      </c>
      <c r="C1125" s="34">
        <v>10</v>
      </c>
      <c r="D1125" s="33" t="s">
        <v>93</v>
      </c>
      <c r="E1125" s="33" t="s">
        <v>1657</v>
      </c>
      <c r="F1125" s="35">
        <v>27112742</v>
      </c>
      <c r="G1125" s="33" t="s">
        <v>466</v>
      </c>
      <c r="H1125" s="33">
        <v>4</v>
      </c>
      <c r="I1125" s="33">
        <v>6</v>
      </c>
      <c r="J1125" s="36">
        <v>3</v>
      </c>
      <c r="K1125" s="37">
        <v>912624.09000000008</v>
      </c>
      <c r="L1125" s="38" t="s">
        <v>15</v>
      </c>
      <c r="M1125" s="38" t="s">
        <v>13</v>
      </c>
    </row>
    <row r="1126" spans="1:13" s="39" customFormat="1" ht="12.75" x14ac:dyDescent="0.2">
      <c r="A1126" s="33" t="s">
        <v>17</v>
      </c>
      <c r="B1126" s="33" t="s">
        <v>585</v>
      </c>
      <c r="C1126" s="34">
        <v>10</v>
      </c>
      <c r="D1126" s="33" t="s">
        <v>93</v>
      </c>
      <c r="E1126" s="33" t="s">
        <v>1658</v>
      </c>
      <c r="F1126" s="35">
        <v>27112742</v>
      </c>
      <c r="G1126" s="33" t="s">
        <v>466</v>
      </c>
      <c r="H1126" s="33">
        <v>4</v>
      </c>
      <c r="I1126" s="33">
        <v>6</v>
      </c>
      <c r="J1126" s="36">
        <v>3</v>
      </c>
      <c r="K1126" s="37">
        <v>1079557.29</v>
      </c>
      <c r="L1126" s="38" t="s">
        <v>15</v>
      </c>
      <c r="M1126" s="38" t="s">
        <v>13</v>
      </c>
    </row>
    <row r="1127" spans="1:13" s="39" customFormat="1" ht="12.75" x14ac:dyDescent="0.2">
      <c r="A1127" s="33" t="s">
        <v>17</v>
      </c>
      <c r="B1127" s="33" t="s">
        <v>585</v>
      </c>
      <c r="C1127" s="34">
        <v>10</v>
      </c>
      <c r="D1127" s="33" t="s">
        <v>93</v>
      </c>
      <c r="E1127" s="33" t="s">
        <v>1659</v>
      </c>
      <c r="F1127" s="35">
        <v>31201530</v>
      </c>
      <c r="G1127" s="33" t="s">
        <v>466</v>
      </c>
      <c r="H1127" s="33">
        <v>4</v>
      </c>
      <c r="I1127" s="33">
        <v>6</v>
      </c>
      <c r="J1127" s="36">
        <v>5</v>
      </c>
      <c r="K1127" s="37">
        <v>189822.85</v>
      </c>
      <c r="L1127" s="38" t="s">
        <v>15</v>
      </c>
      <c r="M1127" s="38" t="s">
        <v>13</v>
      </c>
    </row>
    <row r="1128" spans="1:13" s="39" customFormat="1" ht="12.75" x14ac:dyDescent="0.2">
      <c r="A1128" s="33" t="s">
        <v>17</v>
      </c>
      <c r="B1128" s="33" t="s">
        <v>585</v>
      </c>
      <c r="C1128" s="34">
        <v>10</v>
      </c>
      <c r="D1128" s="33" t="s">
        <v>93</v>
      </c>
      <c r="E1128" s="33" t="s">
        <v>1660</v>
      </c>
      <c r="F1128" s="35">
        <v>31201530</v>
      </c>
      <c r="G1128" s="33" t="s">
        <v>466</v>
      </c>
      <c r="H1128" s="33">
        <v>4</v>
      </c>
      <c r="I1128" s="33">
        <v>6</v>
      </c>
      <c r="J1128" s="36">
        <v>5</v>
      </c>
      <c r="K1128" s="37">
        <v>228563.30000000002</v>
      </c>
      <c r="L1128" s="38" t="s">
        <v>15</v>
      </c>
      <c r="M1128" s="38" t="s">
        <v>13</v>
      </c>
    </row>
    <row r="1129" spans="1:13" s="39" customFormat="1" ht="12.75" x14ac:dyDescent="0.2">
      <c r="A1129" s="33" t="s">
        <v>17</v>
      </c>
      <c r="B1129" s="33" t="s">
        <v>585</v>
      </c>
      <c r="C1129" s="34">
        <v>10</v>
      </c>
      <c r="D1129" s="33" t="s">
        <v>93</v>
      </c>
      <c r="E1129" s="33" t="s">
        <v>1661</v>
      </c>
      <c r="F1129" s="35">
        <v>31201530</v>
      </c>
      <c r="G1129" s="33" t="s">
        <v>466</v>
      </c>
      <c r="H1129" s="33">
        <v>4</v>
      </c>
      <c r="I1129" s="33">
        <v>6</v>
      </c>
      <c r="J1129" s="36">
        <v>5</v>
      </c>
      <c r="K1129" s="37">
        <v>256742.5</v>
      </c>
      <c r="L1129" s="38" t="s">
        <v>15</v>
      </c>
      <c r="M1129" s="38" t="s">
        <v>13</v>
      </c>
    </row>
    <row r="1130" spans="1:13" s="39" customFormat="1" ht="12.75" x14ac:dyDescent="0.2">
      <c r="A1130" s="33" t="s">
        <v>17</v>
      </c>
      <c r="B1130" s="33" t="s">
        <v>585</v>
      </c>
      <c r="C1130" s="34">
        <v>10</v>
      </c>
      <c r="D1130" s="33" t="s">
        <v>93</v>
      </c>
      <c r="E1130" s="33" t="s">
        <v>1662</v>
      </c>
      <c r="F1130" s="35">
        <v>31201517</v>
      </c>
      <c r="G1130" s="33" t="s">
        <v>466</v>
      </c>
      <c r="H1130" s="33">
        <v>4</v>
      </c>
      <c r="I1130" s="33">
        <v>6</v>
      </c>
      <c r="J1130" s="36">
        <v>20</v>
      </c>
      <c r="K1130" s="37">
        <v>717046.4</v>
      </c>
      <c r="L1130" s="38" t="s">
        <v>15</v>
      </c>
      <c r="M1130" s="38" t="s">
        <v>13</v>
      </c>
    </row>
    <row r="1131" spans="1:13" s="39" customFormat="1" ht="12.75" x14ac:dyDescent="0.2">
      <c r="A1131" s="33" t="s">
        <v>17</v>
      </c>
      <c r="B1131" s="33" t="s">
        <v>585</v>
      </c>
      <c r="C1131" s="34">
        <v>10</v>
      </c>
      <c r="D1131" s="33" t="s">
        <v>93</v>
      </c>
      <c r="E1131" s="33" t="s">
        <v>1663</v>
      </c>
      <c r="F1131" s="35">
        <v>31201503</v>
      </c>
      <c r="G1131" s="33" t="s">
        <v>466</v>
      </c>
      <c r="H1131" s="33">
        <v>4</v>
      </c>
      <c r="I1131" s="33">
        <v>6</v>
      </c>
      <c r="J1131" s="36">
        <v>10</v>
      </c>
      <c r="K1131" s="37">
        <v>547316.69999999995</v>
      </c>
      <c r="L1131" s="38" t="s">
        <v>15</v>
      </c>
      <c r="M1131" s="38" t="s">
        <v>13</v>
      </c>
    </row>
    <row r="1132" spans="1:13" s="39" customFormat="1" ht="12.75" x14ac:dyDescent="0.2">
      <c r="A1132" s="33" t="s">
        <v>17</v>
      </c>
      <c r="B1132" s="33" t="s">
        <v>585</v>
      </c>
      <c r="C1132" s="34">
        <v>10</v>
      </c>
      <c r="D1132" s="33" t="s">
        <v>93</v>
      </c>
      <c r="E1132" s="33" t="s">
        <v>1664</v>
      </c>
      <c r="F1132" s="35">
        <v>31201503</v>
      </c>
      <c r="G1132" s="33" t="s">
        <v>466</v>
      </c>
      <c r="H1132" s="33">
        <v>4</v>
      </c>
      <c r="I1132" s="33">
        <v>6</v>
      </c>
      <c r="J1132" s="36">
        <v>45</v>
      </c>
      <c r="K1132" s="37">
        <v>3106221.3</v>
      </c>
      <c r="L1132" s="38" t="s">
        <v>15</v>
      </c>
      <c r="M1132" s="38" t="s">
        <v>13</v>
      </c>
    </row>
    <row r="1133" spans="1:13" s="39" customFormat="1" ht="12.75" x14ac:dyDescent="0.2">
      <c r="A1133" s="33" t="s">
        <v>17</v>
      </c>
      <c r="B1133" s="33" t="s">
        <v>585</v>
      </c>
      <c r="C1133" s="34">
        <v>10</v>
      </c>
      <c r="D1133" s="33" t="s">
        <v>93</v>
      </c>
      <c r="E1133" s="33" t="s">
        <v>1665</v>
      </c>
      <c r="F1133" s="35">
        <v>31201503</v>
      </c>
      <c r="G1133" s="33" t="s">
        <v>466</v>
      </c>
      <c r="H1133" s="33">
        <v>4</v>
      </c>
      <c r="I1133" s="33">
        <v>6</v>
      </c>
      <c r="J1133" s="36">
        <v>50</v>
      </c>
      <c r="K1133" s="37">
        <v>2086962.5</v>
      </c>
      <c r="L1133" s="38" t="s">
        <v>15</v>
      </c>
      <c r="M1133" s="38" t="s">
        <v>13</v>
      </c>
    </row>
    <row r="1134" spans="1:13" s="39" customFormat="1" ht="12.75" x14ac:dyDescent="0.2">
      <c r="A1134" s="33" t="s">
        <v>17</v>
      </c>
      <c r="B1134" s="33" t="s">
        <v>585</v>
      </c>
      <c r="C1134" s="34">
        <v>10</v>
      </c>
      <c r="D1134" s="33" t="s">
        <v>93</v>
      </c>
      <c r="E1134" s="33" t="s">
        <v>1666</v>
      </c>
      <c r="F1134" s="35">
        <v>31201503</v>
      </c>
      <c r="G1134" s="33" t="s">
        <v>466</v>
      </c>
      <c r="H1134" s="33">
        <v>4</v>
      </c>
      <c r="I1134" s="33">
        <v>6</v>
      </c>
      <c r="J1134" s="36">
        <v>50</v>
      </c>
      <c r="K1134" s="37">
        <v>2217446</v>
      </c>
      <c r="L1134" s="38" t="s">
        <v>15</v>
      </c>
      <c r="M1134" s="38" t="s">
        <v>13</v>
      </c>
    </row>
    <row r="1135" spans="1:13" s="39" customFormat="1" ht="12.75" x14ac:dyDescent="0.2">
      <c r="A1135" s="33" t="s">
        <v>17</v>
      </c>
      <c r="B1135" s="33" t="s">
        <v>585</v>
      </c>
      <c r="C1135" s="34">
        <v>10</v>
      </c>
      <c r="D1135" s="33" t="s">
        <v>93</v>
      </c>
      <c r="E1135" s="33" t="s">
        <v>1667</v>
      </c>
      <c r="F1135" s="35">
        <v>31201503</v>
      </c>
      <c r="G1135" s="33" t="s">
        <v>466</v>
      </c>
      <c r="H1135" s="33">
        <v>4</v>
      </c>
      <c r="I1135" s="33">
        <v>6</v>
      </c>
      <c r="J1135" s="36">
        <v>20</v>
      </c>
      <c r="K1135" s="37">
        <v>1565207</v>
      </c>
      <c r="L1135" s="38" t="s">
        <v>15</v>
      </c>
      <c r="M1135" s="38" t="s">
        <v>13</v>
      </c>
    </row>
    <row r="1136" spans="1:13" s="39" customFormat="1" ht="12.75" x14ac:dyDescent="0.2">
      <c r="A1136" s="33" t="s">
        <v>17</v>
      </c>
      <c r="B1136" s="33" t="s">
        <v>585</v>
      </c>
      <c r="C1136" s="34">
        <v>10</v>
      </c>
      <c r="D1136" s="33" t="s">
        <v>93</v>
      </c>
      <c r="E1136" s="33" t="s">
        <v>1668</v>
      </c>
      <c r="F1136" s="35">
        <v>31201503</v>
      </c>
      <c r="G1136" s="33" t="s">
        <v>466</v>
      </c>
      <c r="H1136" s="33">
        <v>4</v>
      </c>
      <c r="I1136" s="33">
        <v>6</v>
      </c>
      <c r="J1136" s="36">
        <v>10</v>
      </c>
      <c r="K1136" s="37">
        <v>1878272.2</v>
      </c>
      <c r="L1136" s="38" t="s">
        <v>15</v>
      </c>
      <c r="M1136" s="38" t="s">
        <v>13</v>
      </c>
    </row>
    <row r="1137" spans="1:13" s="39" customFormat="1" ht="12.75" x14ac:dyDescent="0.2">
      <c r="A1137" s="33" t="s">
        <v>17</v>
      </c>
      <c r="B1137" s="33" t="s">
        <v>585</v>
      </c>
      <c r="C1137" s="34">
        <v>10</v>
      </c>
      <c r="D1137" s="33" t="s">
        <v>93</v>
      </c>
      <c r="E1137" s="33" t="s">
        <v>1669</v>
      </c>
      <c r="F1137" s="35">
        <v>31201507</v>
      </c>
      <c r="G1137" s="33" t="s">
        <v>466</v>
      </c>
      <c r="H1137" s="33">
        <v>4</v>
      </c>
      <c r="I1137" s="33">
        <v>6</v>
      </c>
      <c r="J1137" s="36">
        <v>10</v>
      </c>
      <c r="K1137" s="37">
        <v>1220880.5</v>
      </c>
      <c r="L1137" s="38" t="s">
        <v>15</v>
      </c>
      <c r="M1137" s="38" t="s">
        <v>13</v>
      </c>
    </row>
    <row r="1138" spans="1:13" s="39" customFormat="1" ht="12.75" x14ac:dyDescent="0.2">
      <c r="A1138" s="33" t="s">
        <v>17</v>
      </c>
      <c r="B1138" s="33" t="s">
        <v>585</v>
      </c>
      <c r="C1138" s="34">
        <v>10</v>
      </c>
      <c r="D1138" s="33" t="s">
        <v>93</v>
      </c>
      <c r="E1138" s="33" t="s">
        <v>1670</v>
      </c>
      <c r="F1138" s="35">
        <v>31201505</v>
      </c>
      <c r="G1138" s="33" t="s">
        <v>466</v>
      </c>
      <c r="H1138" s="33">
        <v>4</v>
      </c>
      <c r="I1138" s="33">
        <v>6</v>
      </c>
      <c r="J1138" s="36">
        <v>4</v>
      </c>
      <c r="K1138" s="37">
        <v>2457811.7200000002</v>
      </c>
      <c r="L1138" s="38" t="s">
        <v>15</v>
      </c>
      <c r="M1138" s="38" t="s">
        <v>13</v>
      </c>
    </row>
    <row r="1139" spans="1:13" s="39" customFormat="1" ht="12.75" x14ac:dyDescent="0.2">
      <c r="A1139" s="33" t="s">
        <v>17</v>
      </c>
      <c r="B1139" s="33" t="s">
        <v>585</v>
      </c>
      <c r="C1139" s="34">
        <v>10</v>
      </c>
      <c r="D1139" s="33" t="s">
        <v>93</v>
      </c>
      <c r="E1139" s="33" t="s">
        <v>1671</v>
      </c>
      <c r="F1139" s="35">
        <v>31201505</v>
      </c>
      <c r="G1139" s="33" t="s">
        <v>466</v>
      </c>
      <c r="H1139" s="33">
        <v>4</v>
      </c>
      <c r="I1139" s="33">
        <v>6</v>
      </c>
      <c r="J1139" s="36">
        <v>10</v>
      </c>
      <c r="K1139" s="37">
        <v>266250.60000000003</v>
      </c>
      <c r="L1139" s="38" t="s">
        <v>15</v>
      </c>
      <c r="M1139" s="38" t="s">
        <v>13</v>
      </c>
    </row>
    <row r="1140" spans="1:13" s="39" customFormat="1" ht="12.75" x14ac:dyDescent="0.2">
      <c r="A1140" s="33" t="s">
        <v>17</v>
      </c>
      <c r="B1140" s="33" t="s">
        <v>585</v>
      </c>
      <c r="C1140" s="34">
        <v>10</v>
      </c>
      <c r="D1140" s="33" t="s">
        <v>93</v>
      </c>
      <c r="E1140" s="33" t="s">
        <v>1672</v>
      </c>
      <c r="F1140" s="35">
        <v>31201518</v>
      </c>
      <c r="G1140" s="33" t="s">
        <v>466</v>
      </c>
      <c r="H1140" s="33">
        <v>4</v>
      </c>
      <c r="I1140" s="33">
        <v>6</v>
      </c>
      <c r="J1140" s="36">
        <v>15</v>
      </c>
      <c r="K1140" s="37">
        <v>848821.05</v>
      </c>
      <c r="L1140" s="38" t="s">
        <v>15</v>
      </c>
      <c r="M1140" s="38" t="s">
        <v>13</v>
      </c>
    </row>
    <row r="1141" spans="1:13" s="39" customFormat="1" ht="12.75" x14ac:dyDescent="0.2">
      <c r="A1141" s="33" t="s">
        <v>17</v>
      </c>
      <c r="B1141" s="33" t="s">
        <v>585</v>
      </c>
      <c r="C1141" s="34">
        <v>10</v>
      </c>
      <c r="D1141" s="33" t="s">
        <v>93</v>
      </c>
      <c r="E1141" s="33" t="s">
        <v>1673</v>
      </c>
      <c r="F1141" s="35">
        <v>31201500</v>
      </c>
      <c r="G1141" s="33" t="s">
        <v>466</v>
      </c>
      <c r="H1141" s="33">
        <v>4</v>
      </c>
      <c r="I1141" s="33">
        <v>6</v>
      </c>
      <c r="J1141" s="36">
        <v>20</v>
      </c>
      <c r="K1141" s="37">
        <v>842424.79999999993</v>
      </c>
      <c r="L1141" s="38" t="s">
        <v>15</v>
      </c>
      <c r="M1141" s="38" t="s">
        <v>13</v>
      </c>
    </row>
    <row r="1142" spans="1:13" s="39" customFormat="1" ht="12.75" x14ac:dyDescent="0.2">
      <c r="A1142" s="33" t="s">
        <v>17</v>
      </c>
      <c r="B1142" s="33" t="s">
        <v>585</v>
      </c>
      <c r="C1142" s="34">
        <v>10</v>
      </c>
      <c r="D1142" s="33" t="s">
        <v>93</v>
      </c>
      <c r="E1142" s="33" t="s">
        <v>1674</v>
      </c>
      <c r="F1142" s="35">
        <v>31201503</v>
      </c>
      <c r="G1142" s="33" t="s">
        <v>466</v>
      </c>
      <c r="H1142" s="33">
        <v>4</v>
      </c>
      <c r="I1142" s="33">
        <v>6</v>
      </c>
      <c r="J1142" s="36">
        <v>250</v>
      </c>
      <c r="K1142" s="37">
        <v>7826035</v>
      </c>
      <c r="L1142" s="38" t="s">
        <v>15</v>
      </c>
      <c r="M1142" s="38" t="s">
        <v>13</v>
      </c>
    </row>
    <row r="1143" spans="1:13" s="39" customFormat="1" ht="12.75" x14ac:dyDescent="0.2">
      <c r="A1143" s="33" t="s">
        <v>17</v>
      </c>
      <c r="B1143" s="33" t="s">
        <v>585</v>
      </c>
      <c r="C1143" s="34">
        <v>10</v>
      </c>
      <c r="D1143" s="33" t="s">
        <v>93</v>
      </c>
      <c r="E1143" s="33" t="s">
        <v>1675</v>
      </c>
      <c r="F1143" s="35">
        <v>31191507</v>
      </c>
      <c r="G1143" s="33" t="s">
        <v>466</v>
      </c>
      <c r="H1143" s="33">
        <v>4</v>
      </c>
      <c r="I1143" s="33">
        <v>6</v>
      </c>
      <c r="J1143" s="36">
        <v>6</v>
      </c>
      <c r="K1143" s="37">
        <v>845968.61999999988</v>
      </c>
      <c r="L1143" s="38" t="s">
        <v>15</v>
      </c>
      <c r="M1143" s="38" t="s">
        <v>13</v>
      </c>
    </row>
    <row r="1144" spans="1:13" s="39" customFormat="1" ht="12.75" x14ac:dyDescent="0.2">
      <c r="A1144" s="33" t="s">
        <v>17</v>
      </c>
      <c r="B1144" s="33" t="s">
        <v>585</v>
      </c>
      <c r="C1144" s="34">
        <v>10</v>
      </c>
      <c r="D1144" s="33" t="s">
        <v>93</v>
      </c>
      <c r="E1144" s="33" t="s">
        <v>1676</v>
      </c>
      <c r="F1144" s="35">
        <v>27111801</v>
      </c>
      <c r="G1144" s="33" t="s">
        <v>466</v>
      </c>
      <c r="H1144" s="33">
        <v>4</v>
      </c>
      <c r="I1144" s="33">
        <v>6</v>
      </c>
      <c r="J1144" s="36">
        <v>2</v>
      </c>
      <c r="K1144" s="37">
        <v>90159.16</v>
      </c>
      <c r="L1144" s="38" t="s">
        <v>15</v>
      </c>
      <c r="M1144" s="38" t="s">
        <v>13</v>
      </c>
    </row>
    <row r="1145" spans="1:13" s="39" customFormat="1" ht="12.75" x14ac:dyDescent="0.2">
      <c r="A1145" s="33" t="s">
        <v>17</v>
      </c>
      <c r="B1145" s="33" t="s">
        <v>585</v>
      </c>
      <c r="C1145" s="34">
        <v>10</v>
      </c>
      <c r="D1145" s="33" t="s">
        <v>93</v>
      </c>
      <c r="E1145" s="33" t="s">
        <v>1677</v>
      </c>
      <c r="F1145" s="35">
        <v>27112742</v>
      </c>
      <c r="G1145" s="33" t="s">
        <v>466</v>
      </c>
      <c r="H1145" s="33">
        <v>4</v>
      </c>
      <c r="I1145" s="33">
        <v>6</v>
      </c>
      <c r="J1145" s="36">
        <v>20</v>
      </c>
      <c r="K1145" s="37">
        <v>3096332.4</v>
      </c>
      <c r="L1145" s="38" t="s">
        <v>15</v>
      </c>
      <c r="M1145" s="38" t="s">
        <v>13</v>
      </c>
    </row>
    <row r="1146" spans="1:13" s="39" customFormat="1" ht="12.75" x14ac:dyDescent="0.2">
      <c r="A1146" s="33" t="s">
        <v>17</v>
      </c>
      <c r="B1146" s="33" t="s">
        <v>585</v>
      </c>
      <c r="C1146" s="34">
        <v>10</v>
      </c>
      <c r="D1146" s="33" t="s">
        <v>93</v>
      </c>
      <c r="E1146" s="33" t="s">
        <v>1678</v>
      </c>
      <c r="F1146" s="35">
        <v>27112742</v>
      </c>
      <c r="G1146" s="33" t="s">
        <v>466</v>
      </c>
      <c r="H1146" s="33">
        <v>4</v>
      </c>
      <c r="I1146" s="33">
        <v>6</v>
      </c>
      <c r="J1146" s="36">
        <v>20</v>
      </c>
      <c r="K1146" s="37">
        <v>5198110.3999999994</v>
      </c>
      <c r="L1146" s="38" t="s">
        <v>15</v>
      </c>
      <c r="M1146" s="38" t="s">
        <v>13</v>
      </c>
    </row>
    <row r="1147" spans="1:13" s="39" customFormat="1" ht="12.75" x14ac:dyDescent="0.2">
      <c r="A1147" s="33" t="s">
        <v>17</v>
      </c>
      <c r="B1147" s="33" t="s">
        <v>585</v>
      </c>
      <c r="C1147" s="34">
        <v>10</v>
      </c>
      <c r="D1147" s="33" t="s">
        <v>93</v>
      </c>
      <c r="E1147" s="33" t="s">
        <v>1679</v>
      </c>
      <c r="F1147" s="35">
        <v>31201600</v>
      </c>
      <c r="G1147" s="33" t="s">
        <v>466</v>
      </c>
      <c r="H1147" s="33">
        <v>4</v>
      </c>
      <c r="I1147" s="33">
        <v>6</v>
      </c>
      <c r="J1147" s="36">
        <v>3</v>
      </c>
      <c r="K1147" s="37">
        <v>12835256.700000001</v>
      </c>
      <c r="L1147" s="38" t="s">
        <v>15</v>
      </c>
      <c r="M1147" s="38" t="s">
        <v>13</v>
      </c>
    </row>
    <row r="1148" spans="1:13" s="39" customFormat="1" ht="12.75" x14ac:dyDescent="0.2">
      <c r="A1148" s="33" t="s">
        <v>17</v>
      </c>
      <c r="B1148" s="33" t="s">
        <v>585</v>
      </c>
      <c r="C1148" s="34">
        <v>10</v>
      </c>
      <c r="D1148" s="33" t="s">
        <v>93</v>
      </c>
      <c r="E1148" s="33" t="s">
        <v>1680</v>
      </c>
      <c r="F1148" s="35">
        <v>31201600</v>
      </c>
      <c r="G1148" s="33" t="s">
        <v>466</v>
      </c>
      <c r="H1148" s="33">
        <v>4</v>
      </c>
      <c r="I1148" s="33">
        <v>6</v>
      </c>
      <c r="J1148" s="36">
        <v>12</v>
      </c>
      <c r="K1148" s="37">
        <v>3760909.32</v>
      </c>
      <c r="L1148" s="38" t="s">
        <v>15</v>
      </c>
      <c r="M1148" s="38" t="s">
        <v>13</v>
      </c>
    </row>
    <row r="1149" spans="1:13" s="39" customFormat="1" ht="12.75" x14ac:dyDescent="0.2">
      <c r="A1149" s="33" t="s">
        <v>17</v>
      </c>
      <c r="B1149" s="33" t="s">
        <v>585</v>
      </c>
      <c r="C1149" s="34">
        <v>10</v>
      </c>
      <c r="D1149" s="33" t="s">
        <v>93</v>
      </c>
      <c r="E1149" s="33" t="s">
        <v>1681</v>
      </c>
      <c r="F1149" s="35">
        <v>31201600</v>
      </c>
      <c r="G1149" s="33" t="s">
        <v>466</v>
      </c>
      <c r="H1149" s="33">
        <v>4</v>
      </c>
      <c r="I1149" s="33">
        <v>6</v>
      </c>
      <c r="J1149" s="36">
        <v>10</v>
      </c>
      <c r="K1149" s="37">
        <v>97211.1</v>
      </c>
      <c r="L1149" s="38" t="s">
        <v>15</v>
      </c>
      <c r="M1149" s="38" t="s">
        <v>13</v>
      </c>
    </row>
    <row r="1150" spans="1:13" s="39" customFormat="1" ht="12.75" x14ac:dyDescent="0.2">
      <c r="A1150" s="33" t="s">
        <v>17</v>
      </c>
      <c r="B1150" s="33" t="s">
        <v>585</v>
      </c>
      <c r="C1150" s="34">
        <v>10</v>
      </c>
      <c r="D1150" s="33" t="s">
        <v>93</v>
      </c>
      <c r="E1150" s="33" t="s">
        <v>1682</v>
      </c>
      <c r="F1150" s="35">
        <v>31201512</v>
      </c>
      <c r="G1150" s="33" t="s">
        <v>466</v>
      </c>
      <c r="H1150" s="33">
        <v>4</v>
      </c>
      <c r="I1150" s="33">
        <v>6</v>
      </c>
      <c r="J1150" s="36">
        <v>25</v>
      </c>
      <c r="K1150" s="37">
        <v>91570.5</v>
      </c>
      <c r="L1150" s="38" t="s">
        <v>15</v>
      </c>
      <c r="M1150" s="38" t="s">
        <v>13</v>
      </c>
    </row>
    <row r="1151" spans="1:13" s="39" customFormat="1" ht="12.75" x14ac:dyDescent="0.2">
      <c r="A1151" s="33" t="s">
        <v>17</v>
      </c>
      <c r="B1151" s="33" t="s">
        <v>585</v>
      </c>
      <c r="C1151" s="34">
        <v>10</v>
      </c>
      <c r="D1151" s="33" t="s">
        <v>93</v>
      </c>
      <c r="E1151" s="33" t="s">
        <v>1683</v>
      </c>
      <c r="F1151" s="35">
        <v>31163100</v>
      </c>
      <c r="G1151" s="33" t="s">
        <v>466</v>
      </c>
      <c r="H1151" s="33">
        <v>4</v>
      </c>
      <c r="I1151" s="33">
        <v>6</v>
      </c>
      <c r="J1151" s="36">
        <v>5</v>
      </c>
      <c r="K1151" s="37">
        <v>93914.799999999988</v>
      </c>
      <c r="L1151" s="38" t="s">
        <v>15</v>
      </c>
      <c r="M1151" s="38" t="s">
        <v>13</v>
      </c>
    </row>
    <row r="1152" spans="1:13" s="39" customFormat="1" ht="12.75" x14ac:dyDescent="0.2">
      <c r="A1152" s="33" t="s">
        <v>17</v>
      </c>
      <c r="B1152" s="33" t="s">
        <v>585</v>
      </c>
      <c r="C1152" s="34">
        <v>10</v>
      </c>
      <c r="D1152" s="33" t="s">
        <v>93</v>
      </c>
      <c r="E1152" s="33" t="s">
        <v>1684</v>
      </c>
      <c r="F1152" s="35">
        <v>31163100</v>
      </c>
      <c r="G1152" s="33" t="s">
        <v>466</v>
      </c>
      <c r="H1152" s="33">
        <v>4</v>
      </c>
      <c r="I1152" s="33">
        <v>6</v>
      </c>
      <c r="J1152" s="36">
        <v>1</v>
      </c>
      <c r="K1152" s="37">
        <v>187827.22</v>
      </c>
      <c r="L1152" s="38" t="s">
        <v>15</v>
      </c>
      <c r="M1152" s="38" t="s">
        <v>13</v>
      </c>
    </row>
    <row r="1153" spans="1:13" s="39" customFormat="1" ht="12.75" x14ac:dyDescent="0.2">
      <c r="A1153" s="33" t="s">
        <v>17</v>
      </c>
      <c r="B1153" s="33" t="s">
        <v>585</v>
      </c>
      <c r="C1153" s="34">
        <v>10</v>
      </c>
      <c r="D1153" s="33" t="s">
        <v>93</v>
      </c>
      <c r="E1153" s="33" t="s">
        <v>1685</v>
      </c>
      <c r="F1153" s="35">
        <v>31163100</v>
      </c>
      <c r="G1153" s="33" t="s">
        <v>466</v>
      </c>
      <c r="H1153" s="33">
        <v>4</v>
      </c>
      <c r="I1153" s="33">
        <v>6</v>
      </c>
      <c r="J1153" s="36">
        <v>1</v>
      </c>
      <c r="K1153" s="37">
        <v>171600.38</v>
      </c>
      <c r="L1153" s="38" t="s">
        <v>15</v>
      </c>
      <c r="M1153" s="38" t="s">
        <v>13</v>
      </c>
    </row>
    <row r="1154" spans="1:13" s="39" customFormat="1" ht="12.75" x14ac:dyDescent="0.2">
      <c r="A1154" s="33" t="s">
        <v>17</v>
      </c>
      <c r="B1154" s="33" t="s">
        <v>585</v>
      </c>
      <c r="C1154" s="34">
        <v>10</v>
      </c>
      <c r="D1154" s="33" t="s">
        <v>93</v>
      </c>
      <c r="E1154" s="33" t="s">
        <v>1686</v>
      </c>
      <c r="F1154" s="35">
        <v>31151900</v>
      </c>
      <c r="G1154" s="33" t="s">
        <v>466</v>
      </c>
      <c r="H1154" s="33">
        <v>4</v>
      </c>
      <c r="I1154" s="33">
        <v>6</v>
      </c>
      <c r="J1154" s="36">
        <v>5</v>
      </c>
      <c r="K1154" s="37">
        <v>352174.55000000005</v>
      </c>
      <c r="L1154" s="38" t="s">
        <v>15</v>
      </c>
      <c r="M1154" s="38" t="s">
        <v>13</v>
      </c>
    </row>
    <row r="1155" spans="1:13" s="39" customFormat="1" ht="12.75" x14ac:dyDescent="0.2">
      <c r="A1155" s="33" t="s">
        <v>17</v>
      </c>
      <c r="B1155" s="33" t="s">
        <v>585</v>
      </c>
      <c r="C1155" s="34">
        <v>10</v>
      </c>
      <c r="D1155" s="33" t="s">
        <v>93</v>
      </c>
      <c r="E1155" s="33" t="s">
        <v>1687</v>
      </c>
      <c r="F1155" s="35">
        <v>44122100</v>
      </c>
      <c r="G1155" s="33" t="s">
        <v>466</v>
      </c>
      <c r="H1155" s="33">
        <v>4</v>
      </c>
      <c r="I1155" s="33">
        <v>6</v>
      </c>
      <c r="J1155" s="36">
        <v>2</v>
      </c>
      <c r="K1155" s="37">
        <v>2666402.06</v>
      </c>
      <c r="L1155" s="38" t="s">
        <v>15</v>
      </c>
      <c r="M1155" s="38" t="s">
        <v>13</v>
      </c>
    </row>
    <row r="1156" spans="1:13" s="39" customFormat="1" ht="12.75" x14ac:dyDescent="0.2">
      <c r="A1156" s="33" t="s">
        <v>17</v>
      </c>
      <c r="B1156" s="33" t="s">
        <v>585</v>
      </c>
      <c r="C1156" s="34">
        <v>10</v>
      </c>
      <c r="D1156" s="33" t="s">
        <v>93</v>
      </c>
      <c r="E1156" s="33" t="s">
        <v>1688</v>
      </c>
      <c r="F1156" s="35">
        <v>31211600</v>
      </c>
      <c r="G1156" s="33" t="s">
        <v>466</v>
      </c>
      <c r="H1156" s="33">
        <v>4</v>
      </c>
      <c r="I1156" s="33">
        <v>6</v>
      </c>
      <c r="J1156" s="36">
        <v>1</v>
      </c>
      <c r="K1156" s="37">
        <v>81423.37</v>
      </c>
      <c r="L1156" s="38" t="s">
        <v>15</v>
      </c>
      <c r="M1156" s="38" t="s">
        <v>13</v>
      </c>
    </row>
    <row r="1157" spans="1:13" s="39" customFormat="1" ht="12.75" x14ac:dyDescent="0.2">
      <c r="A1157" s="33" t="s">
        <v>17</v>
      </c>
      <c r="B1157" s="33" t="s">
        <v>585</v>
      </c>
      <c r="C1157" s="34">
        <v>10</v>
      </c>
      <c r="D1157" s="33" t="s">
        <v>93</v>
      </c>
      <c r="E1157" s="33" t="s">
        <v>1689</v>
      </c>
      <c r="F1157" s="35">
        <v>39121436</v>
      </c>
      <c r="G1157" s="33" t="s">
        <v>466</v>
      </c>
      <c r="H1157" s="33">
        <v>4</v>
      </c>
      <c r="I1157" s="33">
        <v>6</v>
      </c>
      <c r="J1157" s="36">
        <v>12</v>
      </c>
      <c r="K1157" s="37">
        <v>4069571.5200000005</v>
      </c>
      <c r="L1157" s="38" t="s">
        <v>15</v>
      </c>
      <c r="M1157" s="38" t="s">
        <v>13</v>
      </c>
    </row>
    <row r="1158" spans="1:13" s="39" customFormat="1" ht="12.75" x14ac:dyDescent="0.2">
      <c r="A1158" s="33" t="s">
        <v>17</v>
      </c>
      <c r="B1158" s="33" t="s">
        <v>585</v>
      </c>
      <c r="C1158" s="34">
        <v>10</v>
      </c>
      <c r="D1158" s="33" t="s">
        <v>93</v>
      </c>
      <c r="E1158" s="33" t="s">
        <v>1690</v>
      </c>
      <c r="F1158" s="35">
        <v>39121436</v>
      </c>
      <c r="G1158" s="33" t="s">
        <v>466</v>
      </c>
      <c r="H1158" s="33">
        <v>4</v>
      </c>
      <c r="I1158" s="33">
        <v>6</v>
      </c>
      <c r="J1158" s="36">
        <v>10</v>
      </c>
      <c r="K1158" s="37">
        <v>18782614.899999999</v>
      </c>
      <c r="L1158" s="38" t="s">
        <v>15</v>
      </c>
      <c r="M1158" s="38" t="s">
        <v>13</v>
      </c>
    </row>
    <row r="1159" spans="1:13" s="39" customFormat="1" ht="12.75" x14ac:dyDescent="0.2">
      <c r="A1159" s="33" t="s">
        <v>17</v>
      </c>
      <c r="B1159" s="33" t="s">
        <v>585</v>
      </c>
      <c r="C1159" s="34">
        <v>10</v>
      </c>
      <c r="D1159" s="33" t="s">
        <v>93</v>
      </c>
      <c r="E1159" s="33" t="s">
        <v>1691</v>
      </c>
      <c r="F1159" s="35">
        <v>48101617</v>
      </c>
      <c r="G1159" s="33" t="s">
        <v>466</v>
      </c>
      <c r="H1159" s="33">
        <v>4</v>
      </c>
      <c r="I1159" s="33">
        <v>6</v>
      </c>
      <c r="J1159" s="36">
        <v>40</v>
      </c>
      <c r="K1159" s="37">
        <v>563488.79999999993</v>
      </c>
      <c r="L1159" s="38" t="s">
        <v>15</v>
      </c>
      <c r="M1159" s="38" t="s">
        <v>13</v>
      </c>
    </row>
    <row r="1160" spans="1:13" s="39" customFormat="1" ht="12.75" x14ac:dyDescent="0.2">
      <c r="A1160" s="33" t="s">
        <v>17</v>
      </c>
      <c r="B1160" s="33" t="s">
        <v>585</v>
      </c>
      <c r="C1160" s="34">
        <v>10</v>
      </c>
      <c r="D1160" s="33" t="s">
        <v>93</v>
      </c>
      <c r="E1160" s="33" t="s">
        <v>1692</v>
      </c>
      <c r="F1160" s="35">
        <v>48101617</v>
      </c>
      <c r="G1160" s="33" t="s">
        <v>466</v>
      </c>
      <c r="H1160" s="33">
        <v>4</v>
      </c>
      <c r="I1160" s="33">
        <v>6</v>
      </c>
      <c r="J1160" s="36">
        <v>5</v>
      </c>
      <c r="K1160" s="37">
        <v>103048.05</v>
      </c>
      <c r="L1160" s="38" t="s">
        <v>15</v>
      </c>
      <c r="M1160" s="38" t="s">
        <v>13</v>
      </c>
    </row>
    <row r="1161" spans="1:13" s="39" customFormat="1" ht="12.75" x14ac:dyDescent="0.2">
      <c r="A1161" s="33" t="s">
        <v>17</v>
      </c>
      <c r="B1161" s="33" t="s">
        <v>585</v>
      </c>
      <c r="C1161" s="34">
        <v>10</v>
      </c>
      <c r="D1161" s="33" t="s">
        <v>93</v>
      </c>
      <c r="E1161" s="33" t="s">
        <v>1693</v>
      </c>
      <c r="F1161" s="35">
        <v>27111909</v>
      </c>
      <c r="G1161" s="33" t="s">
        <v>466</v>
      </c>
      <c r="H1161" s="33">
        <v>4</v>
      </c>
      <c r="I1161" s="33">
        <v>6</v>
      </c>
      <c r="J1161" s="36">
        <v>10</v>
      </c>
      <c r="K1161" s="37">
        <v>424187.39999999997</v>
      </c>
      <c r="L1161" s="38" t="s">
        <v>15</v>
      </c>
      <c r="M1161" s="38" t="s">
        <v>13</v>
      </c>
    </row>
    <row r="1162" spans="1:13" s="39" customFormat="1" ht="12.75" x14ac:dyDescent="0.2">
      <c r="A1162" s="33" t="s">
        <v>17</v>
      </c>
      <c r="B1162" s="33" t="s">
        <v>585</v>
      </c>
      <c r="C1162" s="34">
        <v>10</v>
      </c>
      <c r="D1162" s="33" t="s">
        <v>93</v>
      </c>
      <c r="E1162" s="33" t="s">
        <v>1694</v>
      </c>
      <c r="F1162" s="35">
        <v>26121500</v>
      </c>
      <c r="G1162" s="33" t="s">
        <v>466</v>
      </c>
      <c r="H1162" s="33">
        <v>4</v>
      </c>
      <c r="I1162" s="33">
        <v>6</v>
      </c>
      <c r="J1162" s="36">
        <v>5</v>
      </c>
      <c r="K1162" s="37">
        <v>478957.14999999997</v>
      </c>
      <c r="L1162" s="38" t="s">
        <v>15</v>
      </c>
      <c r="M1162" s="38" t="s">
        <v>13</v>
      </c>
    </row>
    <row r="1163" spans="1:13" s="39" customFormat="1" ht="12.75" x14ac:dyDescent="0.2">
      <c r="A1163" s="33" t="s">
        <v>17</v>
      </c>
      <c r="B1163" s="33" t="s">
        <v>585</v>
      </c>
      <c r="C1163" s="34">
        <v>10</v>
      </c>
      <c r="D1163" s="33" t="s">
        <v>93</v>
      </c>
      <c r="E1163" s="33" t="s">
        <v>1695</v>
      </c>
      <c r="F1163" s="35">
        <v>39121320</v>
      </c>
      <c r="G1163" s="33" t="s">
        <v>466</v>
      </c>
      <c r="H1163" s="33">
        <v>4</v>
      </c>
      <c r="I1163" s="33">
        <v>6</v>
      </c>
      <c r="J1163" s="36">
        <v>2</v>
      </c>
      <c r="K1163" s="37">
        <v>380069.34</v>
      </c>
      <c r="L1163" s="38" t="s">
        <v>15</v>
      </c>
      <c r="M1163" s="38" t="s">
        <v>13</v>
      </c>
    </row>
    <row r="1164" spans="1:13" s="39" customFormat="1" ht="12.75" x14ac:dyDescent="0.2">
      <c r="A1164" s="33" t="s">
        <v>17</v>
      </c>
      <c r="B1164" s="33" t="s">
        <v>585</v>
      </c>
      <c r="C1164" s="34">
        <v>10</v>
      </c>
      <c r="D1164" s="33" t="s">
        <v>93</v>
      </c>
      <c r="E1164" s="33" t="s">
        <v>1696</v>
      </c>
      <c r="F1164" s="35">
        <v>11151606</v>
      </c>
      <c r="G1164" s="33" t="s">
        <v>466</v>
      </c>
      <c r="H1164" s="33">
        <v>4</v>
      </c>
      <c r="I1164" s="33">
        <v>6</v>
      </c>
      <c r="J1164" s="36">
        <v>1</v>
      </c>
      <c r="K1164" s="37">
        <v>56870.1</v>
      </c>
      <c r="L1164" s="38" t="s">
        <v>15</v>
      </c>
      <c r="M1164" s="38" t="s">
        <v>13</v>
      </c>
    </row>
    <row r="1165" spans="1:13" s="39" customFormat="1" ht="12.75" x14ac:dyDescent="0.2">
      <c r="A1165" s="33" t="s">
        <v>17</v>
      </c>
      <c r="B1165" s="33" t="s">
        <v>585</v>
      </c>
      <c r="C1165" s="34">
        <v>10</v>
      </c>
      <c r="D1165" s="33" t="s">
        <v>93</v>
      </c>
      <c r="E1165" s="33" t="s">
        <v>1697</v>
      </c>
      <c r="F1165" s="35">
        <v>52152000</v>
      </c>
      <c r="G1165" s="33" t="s">
        <v>466</v>
      </c>
      <c r="H1165" s="33">
        <v>4</v>
      </c>
      <c r="I1165" s="33">
        <v>6</v>
      </c>
      <c r="J1165" s="36">
        <v>20</v>
      </c>
      <c r="K1165" s="37">
        <v>3500623</v>
      </c>
      <c r="L1165" s="38" t="s">
        <v>15</v>
      </c>
      <c r="M1165" s="38" t="s">
        <v>13</v>
      </c>
    </row>
    <row r="1166" spans="1:13" s="39" customFormat="1" ht="12.75" x14ac:dyDescent="0.2">
      <c r="A1166" s="33" t="s">
        <v>17</v>
      </c>
      <c r="B1166" s="33" t="s">
        <v>585</v>
      </c>
      <c r="C1166" s="34">
        <v>10</v>
      </c>
      <c r="D1166" s="33" t="s">
        <v>93</v>
      </c>
      <c r="E1166" s="33" t="s">
        <v>1698</v>
      </c>
      <c r="F1166" s="35">
        <v>39121719</v>
      </c>
      <c r="G1166" s="33" t="s">
        <v>466</v>
      </c>
      <c r="H1166" s="33">
        <v>4</v>
      </c>
      <c r="I1166" s="33">
        <v>6</v>
      </c>
      <c r="J1166" s="36">
        <v>6</v>
      </c>
      <c r="K1166" s="37">
        <v>908764.92</v>
      </c>
      <c r="L1166" s="38" t="s">
        <v>15</v>
      </c>
      <c r="M1166" s="38" t="s">
        <v>13</v>
      </c>
    </row>
    <row r="1167" spans="1:13" s="39" customFormat="1" ht="12.75" x14ac:dyDescent="0.2">
      <c r="A1167" s="33" t="s">
        <v>17</v>
      </c>
      <c r="B1167" s="33" t="s">
        <v>585</v>
      </c>
      <c r="C1167" s="34">
        <v>10</v>
      </c>
      <c r="D1167" s="33" t="s">
        <v>93</v>
      </c>
      <c r="E1167" s="33" t="s">
        <v>1699</v>
      </c>
      <c r="F1167" s="35">
        <v>15111505</v>
      </c>
      <c r="G1167" s="33" t="s">
        <v>466</v>
      </c>
      <c r="H1167" s="33">
        <v>4</v>
      </c>
      <c r="I1167" s="33">
        <v>6</v>
      </c>
      <c r="J1167" s="36">
        <v>5</v>
      </c>
      <c r="K1167" s="37">
        <v>492344.64999999997</v>
      </c>
      <c r="L1167" s="38" t="s">
        <v>15</v>
      </c>
      <c r="M1167" s="38" t="s">
        <v>13</v>
      </c>
    </row>
    <row r="1168" spans="1:13" s="39" customFormat="1" ht="12.75" x14ac:dyDescent="0.2">
      <c r="A1168" s="33" t="s">
        <v>17</v>
      </c>
      <c r="B1168" s="33" t="s">
        <v>585</v>
      </c>
      <c r="C1168" s="34">
        <v>10</v>
      </c>
      <c r="D1168" s="33" t="s">
        <v>93</v>
      </c>
      <c r="E1168" s="33" t="s">
        <v>1700</v>
      </c>
      <c r="F1168" s="35">
        <v>31161700</v>
      </c>
      <c r="G1168" s="33" t="s">
        <v>466</v>
      </c>
      <c r="H1168" s="33">
        <v>4</v>
      </c>
      <c r="I1168" s="33">
        <v>6</v>
      </c>
      <c r="J1168" s="36">
        <v>50</v>
      </c>
      <c r="K1168" s="37">
        <v>665269.5</v>
      </c>
      <c r="L1168" s="38" t="s">
        <v>15</v>
      </c>
      <c r="M1168" s="38" t="s">
        <v>13</v>
      </c>
    </row>
    <row r="1169" spans="1:13" s="39" customFormat="1" ht="12.75" x14ac:dyDescent="0.2">
      <c r="A1169" s="33" t="s">
        <v>17</v>
      </c>
      <c r="B1169" s="33" t="s">
        <v>585</v>
      </c>
      <c r="C1169" s="34">
        <v>10</v>
      </c>
      <c r="D1169" s="33" t="s">
        <v>93</v>
      </c>
      <c r="E1169" s="33" t="s">
        <v>1701</v>
      </c>
      <c r="F1169" s="35">
        <v>31161700</v>
      </c>
      <c r="G1169" s="33" t="s">
        <v>466</v>
      </c>
      <c r="H1169" s="33">
        <v>4</v>
      </c>
      <c r="I1169" s="33">
        <v>6</v>
      </c>
      <c r="J1169" s="36">
        <v>80</v>
      </c>
      <c r="K1169" s="37">
        <v>1064431.2</v>
      </c>
      <c r="L1169" s="38" t="s">
        <v>15</v>
      </c>
      <c r="M1169" s="38" t="s">
        <v>13</v>
      </c>
    </row>
    <row r="1170" spans="1:13" s="39" customFormat="1" ht="12.75" x14ac:dyDescent="0.2">
      <c r="A1170" s="33" t="s">
        <v>17</v>
      </c>
      <c r="B1170" s="33" t="s">
        <v>585</v>
      </c>
      <c r="C1170" s="34">
        <v>10</v>
      </c>
      <c r="D1170" s="33" t="s">
        <v>93</v>
      </c>
      <c r="E1170" s="33" t="s">
        <v>1701</v>
      </c>
      <c r="F1170" s="35">
        <v>31161700</v>
      </c>
      <c r="G1170" s="33" t="s">
        <v>466</v>
      </c>
      <c r="H1170" s="33">
        <v>4</v>
      </c>
      <c r="I1170" s="33">
        <v>6</v>
      </c>
      <c r="J1170" s="36">
        <v>80</v>
      </c>
      <c r="K1170" s="37">
        <v>1064431.2</v>
      </c>
      <c r="L1170" s="38" t="s">
        <v>15</v>
      </c>
      <c r="M1170" s="38" t="s">
        <v>13</v>
      </c>
    </row>
    <row r="1171" spans="1:13" s="39" customFormat="1" ht="12.75" x14ac:dyDescent="0.2">
      <c r="A1171" s="33" t="s">
        <v>17</v>
      </c>
      <c r="B1171" s="33" t="s">
        <v>585</v>
      </c>
      <c r="C1171" s="34">
        <v>10</v>
      </c>
      <c r="D1171" s="33" t="s">
        <v>93</v>
      </c>
      <c r="E1171" s="33" t="s">
        <v>1702</v>
      </c>
      <c r="F1171" s="35">
        <v>41102428</v>
      </c>
      <c r="G1171" s="33" t="s">
        <v>466</v>
      </c>
      <c r="H1171" s="33">
        <v>4</v>
      </c>
      <c r="I1171" s="33">
        <v>6</v>
      </c>
      <c r="J1171" s="36">
        <v>8</v>
      </c>
      <c r="K1171" s="37">
        <v>1631585.2</v>
      </c>
      <c r="L1171" s="38" t="s">
        <v>15</v>
      </c>
      <c r="M1171" s="38" t="s">
        <v>13</v>
      </c>
    </row>
    <row r="1172" spans="1:13" s="39" customFormat="1" ht="12.75" x14ac:dyDescent="0.2">
      <c r="A1172" s="33" t="s">
        <v>17</v>
      </c>
      <c r="B1172" s="33" t="s">
        <v>585</v>
      </c>
      <c r="C1172" s="34">
        <v>10</v>
      </c>
      <c r="D1172" s="33" t="s">
        <v>93</v>
      </c>
      <c r="E1172" s="33" t="s">
        <v>1703</v>
      </c>
      <c r="F1172" s="35">
        <v>31201600</v>
      </c>
      <c r="G1172" s="33" t="s">
        <v>466</v>
      </c>
      <c r="H1172" s="33">
        <v>4</v>
      </c>
      <c r="I1172" s="33">
        <v>6</v>
      </c>
      <c r="J1172" s="36">
        <v>5</v>
      </c>
      <c r="K1172" s="37">
        <v>3264259.25</v>
      </c>
      <c r="L1172" s="38" t="s">
        <v>15</v>
      </c>
      <c r="M1172" s="38" t="s">
        <v>13</v>
      </c>
    </row>
    <row r="1173" spans="1:13" s="39" customFormat="1" ht="12.75" x14ac:dyDescent="0.2">
      <c r="A1173" s="33" t="s">
        <v>17</v>
      </c>
      <c r="B1173" s="33" t="s">
        <v>585</v>
      </c>
      <c r="C1173" s="34">
        <v>10</v>
      </c>
      <c r="D1173" s="33" t="s">
        <v>93</v>
      </c>
      <c r="E1173" s="33" t="s">
        <v>1704</v>
      </c>
      <c r="F1173" s="35">
        <v>31201600</v>
      </c>
      <c r="G1173" s="33" t="s">
        <v>466</v>
      </c>
      <c r="H1173" s="33">
        <v>4</v>
      </c>
      <c r="I1173" s="33">
        <v>6</v>
      </c>
      <c r="J1173" s="36">
        <v>5</v>
      </c>
      <c r="K1173" s="37">
        <v>6233743.5999999996</v>
      </c>
      <c r="L1173" s="38" t="s">
        <v>15</v>
      </c>
      <c r="M1173" s="38" t="s">
        <v>13</v>
      </c>
    </row>
    <row r="1174" spans="1:13" s="39" customFormat="1" ht="12.75" x14ac:dyDescent="0.2">
      <c r="A1174" s="33" t="s">
        <v>17</v>
      </c>
      <c r="B1174" s="33" t="s">
        <v>585</v>
      </c>
      <c r="C1174" s="34">
        <v>10</v>
      </c>
      <c r="D1174" s="33" t="s">
        <v>93</v>
      </c>
      <c r="E1174" s="33" t="s">
        <v>1705</v>
      </c>
      <c r="F1174" s="35">
        <v>31201600</v>
      </c>
      <c r="G1174" s="33" t="s">
        <v>466</v>
      </c>
      <c r="H1174" s="33">
        <v>4</v>
      </c>
      <c r="I1174" s="33">
        <v>6</v>
      </c>
      <c r="J1174" s="36">
        <v>4</v>
      </c>
      <c r="K1174" s="37">
        <v>3443479.2</v>
      </c>
      <c r="L1174" s="38" t="s">
        <v>15</v>
      </c>
      <c r="M1174" s="38" t="s">
        <v>13</v>
      </c>
    </row>
    <row r="1175" spans="1:13" s="39" customFormat="1" ht="12.75" x14ac:dyDescent="0.2">
      <c r="A1175" s="33" t="s">
        <v>17</v>
      </c>
      <c r="B1175" s="33" t="s">
        <v>585</v>
      </c>
      <c r="C1175" s="34">
        <v>10</v>
      </c>
      <c r="D1175" s="33" t="s">
        <v>93</v>
      </c>
      <c r="E1175" s="33" t="s">
        <v>1706</v>
      </c>
      <c r="F1175" s="35">
        <v>12163600</v>
      </c>
      <c r="G1175" s="33" t="s">
        <v>466</v>
      </c>
      <c r="H1175" s="33">
        <v>4</v>
      </c>
      <c r="I1175" s="33">
        <v>6</v>
      </c>
      <c r="J1175" s="36">
        <v>10</v>
      </c>
      <c r="K1175" s="37">
        <v>607828.19999999995</v>
      </c>
      <c r="L1175" s="38" t="s">
        <v>15</v>
      </c>
      <c r="M1175" s="38" t="s">
        <v>13</v>
      </c>
    </row>
    <row r="1176" spans="1:13" s="39" customFormat="1" ht="12.75" x14ac:dyDescent="0.2">
      <c r="A1176" s="33" t="s">
        <v>17</v>
      </c>
      <c r="B1176" s="33" t="s">
        <v>585</v>
      </c>
      <c r="C1176" s="34">
        <v>10</v>
      </c>
      <c r="D1176" s="33" t="s">
        <v>93</v>
      </c>
      <c r="E1176" s="33" t="s">
        <v>1707</v>
      </c>
      <c r="F1176" s="35">
        <v>12163600</v>
      </c>
      <c r="G1176" s="33" t="s">
        <v>466</v>
      </c>
      <c r="H1176" s="33">
        <v>4</v>
      </c>
      <c r="I1176" s="33">
        <v>6</v>
      </c>
      <c r="J1176" s="36">
        <v>10</v>
      </c>
      <c r="K1176" s="37">
        <v>5375491.8000000007</v>
      </c>
      <c r="L1176" s="38" t="s">
        <v>15</v>
      </c>
      <c r="M1176" s="38" t="s">
        <v>13</v>
      </c>
    </row>
    <row r="1177" spans="1:13" s="39" customFormat="1" ht="12.75" x14ac:dyDescent="0.2">
      <c r="A1177" s="33" t="s">
        <v>17</v>
      </c>
      <c r="B1177" s="33" t="s">
        <v>585</v>
      </c>
      <c r="C1177" s="34">
        <v>10</v>
      </c>
      <c r="D1177" s="33" t="s">
        <v>93</v>
      </c>
      <c r="E1177" s="33" t="s">
        <v>1708</v>
      </c>
      <c r="F1177" s="35">
        <v>27111929</v>
      </c>
      <c r="G1177" s="33" t="s">
        <v>466</v>
      </c>
      <c r="H1177" s="33">
        <v>4</v>
      </c>
      <c r="I1177" s="33">
        <v>6</v>
      </c>
      <c r="J1177" s="36">
        <v>2</v>
      </c>
      <c r="K1177" s="37">
        <v>208488</v>
      </c>
      <c r="L1177" s="38" t="s">
        <v>15</v>
      </c>
      <c r="M1177" s="38" t="s">
        <v>13</v>
      </c>
    </row>
    <row r="1178" spans="1:13" s="39" customFormat="1" ht="12.75" x14ac:dyDescent="0.2">
      <c r="A1178" s="33" t="s">
        <v>17</v>
      </c>
      <c r="B1178" s="33" t="s">
        <v>585</v>
      </c>
      <c r="C1178" s="34">
        <v>10</v>
      </c>
      <c r="D1178" s="33" t="s">
        <v>93</v>
      </c>
      <c r="E1178" s="33" t="s">
        <v>1709</v>
      </c>
      <c r="F1178" s="35">
        <v>27113201</v>
      </c>
      <c r="G1178" s="33" t="s">
        <v>466</v>
      </c>
      <c r="H1178" s="33">
        <v>4</v>
      </c>
      <c r="I1178" s="33">
        <v>6</v>
      </c>
      <c r="J1178" s="36">
        <v>4</v>
      </c>
      <c r="K1178" s="37">
        <v>5133917.04</v>
      </c>
      <c r="L1178" s="38" t="s">
        <v>15</v>
      </c>
      <c r="M1178" s="38" t="s">
        <v>13</v>
      </c>
    </row>
    <row r="1179" spans="1:13" s="39" customFormat="1" ht="12.75" x14ac:dyDescent="0.2">
      <c r="A1179" s="33" t="s">
        <v>17</v>
      </c>
      <c r="B1179" s="33" t="s">
        <v>585</v>
      </c>
      <c r="C1179" s="34">
        <v>10</v>
      </c>
      <c r="D1179" s="33" t="s">
        <v>93</v>
      </c>
      <c r="E1179" s="33" t="s">
        <v>1710</v>
      </c>
      <c r="F1179" s="35">
        <v>30264200</v>
      </c>
      <c r="G1179" s="33" t="s">
        <v>466</v>
      </c>
      <c r="H1179" s="33">
        <v>4</v>
      </c>
      <c r="I1179" s="33">
        <v>6</v>
      </c>
      <c r="J1179" s="36">
        <v>1</v>
      </c>
      <c r="K1179" s="37">
        <v>2358263.46</v>
      </c>
      <c r="L1179" s="38" t="s">
        <v>15</v>
      </c>
      <c r="M1179" s="38" t="s">
        <v>13</v>
      </c>
    </row>
    <row r="1180" spans="1:13" s="39" customFormat="1" ht="12.75" x14ac:dyDescent="0.2">
      <c r="A1180" s="33" t="s">
        <v>17</v>
      </c>
      <c r="B1180" s="33" t="s">
        <v>585</v>
      </c>
      <c r="C1180" s="34">
        <v>10</v>
      </c>
      <c r="D1180" s="33" t="s">
        <v>93</v>
      </c>
      <c r="E1180" s="33" t="s">
        <v>1711</v>
      </c>
      <c r="F1180" s="35">
        <v>30264200</v>
      </c>
      <c r="G1180" s="33" t="s">
        <v>466</v>
      </c>
      <c r="H1180" s="33">
        <v>4</v>
      </c>
      <c r="I1180" s="33">
        <v>6</v>
      </c>
      <c r="J1180" s="36">
        <v>2</v>
      </c>
      <c r="K1180" s="37">
        <v>4434784.9000000004</v>
      </c>
      <c r="L1180" s="38" t="s">
        <v>15</v>
      </c>
      <c r="M1180" s="38" t="s">
        <v>13</v>
      </c>
    </row>
    <row r="1181" spans="1:13" s="39" customFormat="1" ht="12.75" x14ac:dyDescent="0.2">
      <c r="A1181" s="33" t="s">
        <v>17</v>
      </c>
      <c r="B1181" s="33" t="s">
        <v>585</v>
      </c>
      <c r="C1181" s="34">
        <v>10</v>
      </c>
      <c r="D1181" s="33" t="s">
        <v>93</v>
      </c>
      <c r="E1181" s="33" t="s">
        <v>1712</v>
      </c>
      <c r="F1181" s="35">
        <v>30102004</v>
      </c>
      <c r="G1181" s="33" t="s">
        <v>466</v>
      </c>
      <c r="H1181" s="33">
        <v>4</v>
      </c>
      <c r="I1181" s="33">
        <v>6</v>
      </c>
      <c r="J1181" s="36">
        <v>3</v>
      </c>
      <c r="K1181" s="37">
        <v>122343.90000000001</v>
      </c>
      <c r="L1181" s="38" t="s">
        <v>15</v>
      </c>
      <c r="M1181" s="38" t="s">
        <v>13</v>
      </c>
    </row>
    <row r="1182" spans="1:13" s="39" customFormat="1" ht="12.75" x14ac:dyDescent="0.2">
      <c r="A1182" s="33" t="s">
        <v>17</v>
      </c>
      <c r="B1182" s="33" t="s">
        <v>585</v>
      </c>
      <c r="C1182" s="34">
        <v>10</v>
      </c>
      <c r="D1182" s="33" t="s">
        <v>93</v>
      </c>
      <c r="E1182" s="33" t="s">
        <v>1713</v>
      </c>
      <c r="F1182" s="35">
        <v>30102004</v>
      </c>
      <c r="G1182" s="33" t="s">
        <v>466</v>
      </c>
      <c r="H1182" s="33">
        <v>4</v>
      </c>
      <c r="I1182" s="33">
        <v>6</v>
      </c>
      <c r="J1182" s="36">
        <v>3</v>
      </c>
      <c r="K1182" s="37">
        <v>190173.90000000002</v>
      </c>
      <c r="L1182" s="38" t="s">
        <v>15</v>
      </c>
      <c r="M1182" s="38" t="s">
        <v>13</v>
      </c>
    </row>
    <row r="1183" spans="1:13" s="39" customFormat="1" ht="12.75" x14ac:dyDescent="0.2">
      <c r="A1183" s="33" t="s">
        <v>17</v>
      </c>
      <c r="B1183" s="33" t="s">
        <v>585</v>
      </c>
      <c r="C1183" s="34">
        <v>10</v>
      </c>
      <c r="D1183" s="33" t="s">
        <v>93</v>
      </c>
      <c r="E1183" s="33" t="s">
        <v>1714</v>
      </c>
      <c r="F1183" s="35">
        <v>30264200</v>
      </c>
      <c r="G1183" s="33" t="s">
        <v>466</v>
      </c>
      <c r="H1183" s="33">
        <v>4</v>
      </c>
      <c r="I1183" s="33">
        <v>6</v>
      </c>
      <c r="J1183" s="36">
        <v>1</v>
      </c>
      <c r="K1183" s="37">
        <v>1760870.37</v>
      </c>
      <c r="L1183" s="38" t="s">
        <v>15</v>
      </c>
      <c r="M1183" s="38" t="s">
        <v>13</v>
      </c>
    </row>
    <row r="1184" spans="1:13" s="39" customFormat="1" ht="12.75" x14ac:dyDescent="0.2">
      <c r="A1184" s="33" t="s">
        <v>17</v>
      </c>
      <c r="B1184" s="33" t="s">
        <v>585</v>
      </c>
      <c r="C1184" s="34">
        <v>10</v>
      </c>
      <c r="D1184" s="33" t="s">
        <v>93</v>
      </c>
      <c r="E1184" s="33" t="s">
        <v>1715</v>
      </c>
      <c r="F1184" s="35">
        <v>30264200</v>
      </c>
      <c r="G1184" s="33" t="s">
        <v>466</v>
      </c>
      <c r="H1184" s="33">
        <v>4</v>
      </c>
      <c r="I1184" s="33">
        <v>6</v>
      </c>
      <c r="J1184" s="36">
        <v>1</v>
      </c>
      <c r="K1184" s="37">
        <v>416904.6</v>
      </c>
      <c r="L1184" s="38" t="s">
        <v>15</v>
      </c>
      <c r="M1184" s="38" t="s">
        <v>13</v>
      </c>
    </row>
    <row r="1185" spans="1:13" s="39" customFormat="1" ht="12.75" x14ac:dyDescent="0.2">
      <c r="A1185" s="33" t="s">
        <v>17</v>
      </c>
      <c r="B1185" s="33" t="s">
        <v>585</v>
      </c>
      <c r="C1185" s="34">
        <v>10</v>
      </c>
      <c r="D1185" s="33" t="s">
        <v>93</v>
      </c>
      <c r="E1185" s="33" t="s">
        <v>1716</v>
      </c>
      <c r="F1185" s="35">
        <v>30102004</v>
      </c>
      <c r="G1185" s="33" t="s">
        <v>466</v>
      </c>
      <c r="H1185" s="33">
        <v>4</v>
      </c>
      <c r="I1185" s="33">
        <v>6</v>
      </c>
      <c r="J1185" s="36">
        <v>5</v>
      </c>
      <c r="K1185" s="37">
        <v>667828</v>
      </c>
      <c r="L1185" s="38" t="s">
        <v>15</v>
      </c>
      <c r="M1185" s="38" t="s">
        <v>13</v>
      </c>
    </row>
    <row r="1186" spans="1:13" s="39" customFormat="1" ht="12.75" x14ac:dyDescent="0.2">
      <c r="A1186" s="33" t="s">
        <v>17</v>
      </c>
      <c r="B1186" s="33" t="s">
        <v>585</v>
      </c>
      <c r="C1186" s="34">
        <v>10</v>
      </c>
      <c r="D1186" s="33" t="s">
        <v>93</v>
      </c>
      <c r="E1186" s="33" t="s">
        <v>1717</v>
      </c>
      <c r="F1186" s="35">
        <v>30102004</v>
      </c>
      <c r="G1186" s="33" t="s">
        <v>466</v>
      </c>
      <c r="H1186" s="33">
        <v>4</v>
      </c>
      <c r="I1186" s="33">
        <v>6</v>
      </c>
      <c r="J1186" s="36">
        <v>5</v>
      </c>
      <c r="K1186" s="37">
        <v>667828</v>
      </c>
      <c r="L1186" s="38" t="s">
        <v>15</v>
      </c>
      <c r="M1186" s="38" t="s">
        <v>13</v>
      </c>
    </row>
    <row r="1187" spans="1:13" s="39" customFormat="1" ht="12.75" x14ac:dyDescent="0.2">
      <c r="A1187" s="33" t="s">
        <v>17</v>
      </c>
      <c r="B1187" s="33" t="s">
        <v>585</v>
      </c>
      <c r="C1187" s="34">
        <v>10</v>
      </c>
      <c r="D1187" s="33" t="s">
        <v>93</v>
      </c>
      <c r="E1187" s="33" t="s">
        <v>1718</v>
      </c>
      <c r="F1187" s="35">
        <v>11121606</v>
      </c>
      <c r="G1187" s="33" t="s">
        <v>466</v>
      </c>
      <c r="H1187" s="33">
        <v>4</v>
      </c>
      <c r="I1187" s="33">
        <v>6</v>
      </c>
      <c r="J1187" s="36">
        <v>2</v>
      </c>
      <c r="K1187" s="37">
        <v>1443774.64</v>
      </c>
      <c r="L1187" s="38" t="s">
        <v>15</v>
      </c>
      <c r="M1187" s="38" t="s">
        <v>13</v>
      </c>
    </row>
    <row r="1188" spans="1:13" s="39" customFormat="1" ht="12.75" x14ac:dyDescent="0.2">
      <c r="A1188" s="33" t="s">
        <v>17</v>
      </c>
      <c r="B1188" s="33" t="s">
        <v>585</v>
      </c>
      <c r="C1188" s="34">
        <v>10</v>
      </c>
      <c r="D1188" s="33" t="s">
        <v>93</v>
      </c>
      <c r="E1188" s="33" t="s">
        <v>1719</v>
      </c>
      <c r="F1188" s="35">
        <v>30264200</v>
      </c>
      <c r="G1188" s="33" t="s">
        <v>466</v>
      </c>
      <c r="H1188" s="33">
        <v>4</v>
      </c>
      <c r="I1188" s="33">
        <v>6</v>
      </c>
      <c r="J1188" s="36">
        <v>1</v>
      </c>
      <c r="K1188" s="37">
        <v>443479.68</v>
      </c>
      <c r="L1188" s="38" t="s">
        <v>15</v>
      </c>
      <c r="M1188" s="38" t="s">
        <v>13</v>
      </c>
    </row>
    <row r="1189" spans="1:13" s="39" customFormat="1" ht="12.75" x14ac:dyDescent="0.2">
      <c r="A1189" s="33" t="s">
        <v>17</v>
      </c>
      <c r="B1189" s="33" t="s">
        <v>585</v>
      </c>
      <c r="C1189" s="34">
        <v>10</v>
      </c>
      <c r="D1189" s="33" t="s">
        <v>93</v>
      </c>
      <c r="E1189" s="33" t="s">
        <v>1720</v>
      </c>
      <c r="F1189" s="35">
        <v>30264200</v>
      </c>
      <c r="G1189" s="33" t="s">
        <v>466</v>
      </c>
      <c r="H1189" s="33">
        <v>4</v>
      </c>
      <c r="I1189" s="33">
        <v>6</v>
      </c>
      <c r="J1189" s="36">
        <v>1</v>
      </c>
      <c r="K1189" s="37">
        <v>537392.1</v>
      </c>
      <c r="L1189" s="38" t="s">
        <v>15</v>
      </c>
      <c r="M1189" s="38" t="s">
        <v>13</v>
      </c>
    </row>
    <row r="1190" spans="1:13" s="39" customFormat="1" ht="12.75" x14ac:dyDescent="0.2">
      <c r="A1190" s="33" t="s">
        <v>17</v>
      </c>
      <c r="B1190" s="33" t="s">
        <v>585</v>
      </c>
      <c r="C1190" s="34">
        <v>10</v>
      </c>
      <c r="D1190" s="33" t="s">
        <v>93</v>
      </c>
      <c r="E1190" s="33" t="s">
        <v>1721</v>
      </c>
      <c r="F1190" s="35">
        <v>30264200</v>
      </c>
      <c r="G1190" s="33" t="s">
        <v>466</v>
      </c>
      <c r="H1190" s="33">
        <v>4</v>
      </c>
      <c r="I1190" s="33">
        <v>6</v>
      </c>
      <c r="J1190" s="36">
        <v>1</v>
      </c>
      <c r="K1190" s="37">
        <v>537392.1</v>
      </c>
      <c r="L1190" s="38" t="s">
        <v>15</v>
      </c>
      <c r="M1190" s="38" t="s">
        <v>13</v>
      </c>
    </row>
    <row r="1191" spans="1:13" s="39" customFormat="1" ht="12.75" x14ac:dyDescent="0.2">
      <c r="A1191" s="33" t="s">
        <v>17</v>
      </c>
      <c r="B1191" s="33" t="s">
        <v>585</v>
      </c>
      <c r="C1191" s="34">
        <v>10</v>
      </c>
      <c r="D1191" s="33" t="s">
        <v>93</v>
      </c>
      <c r="E1191" s="33" t="s">
        <v>1722</v>
      </c>
      <c r="F1191" s="35">
        <v>30264200</v>
      </c>
      <c r="G1191" s="33" t="s">
        <v>466</v>
      </c>
      <c r="H1191" s="33">
        <v>4</v>
      </c>
      <c r="I1191" s="33">
        <v>6</v>
      </c>
      <c r="J1191" s="36">
        <v>1</v>
      </c>
      <c r="K1191" s="37">
        <v>391304.13</v>
      </c>
      <c r="L1191" s="38" t="s">
        <v>15</v>
      </c>
      <c r="M1191" s="38" t="s">
        <v>13</v>
      </c>
    </row>
    <row r="1192" spans="1:13" s="39" customFormat="1" ht="12.75" x14ac:dyDescent="0.2">
      <c r="A1192" s="33" t="s">
        <v>17</v>
      </c>
      <c r="B1192" s="33" t="s">
        <v>585</v>
      </c>
      <c r="C1192" s="34">
        <v>10</v>
      </c>
      <c r="D1192" s="33" t="s">
        <v>93</v>
      </c>
      <c r="E1192" s="33" t="s">
        <v>1723</v>
      </c>
      <c r="F1192" s="35">
        <v>30264200</v>
      </c>
      <c r="G1192" s="33" t="s">
        <v>466</v>
      </c>
      <c r="H1192" s="33">
        <v>4</v>
      </c>
      <c r="I1192" s="33">
        <v>6</v>
      </c>
      <c r="J1192" s="36">
        <v>1</v>
      </c>
      <c r="K1192" s="37">
        <v>787826.41</v>
      </c>
      <c r="L1192" s="38" t="s">
        <v>15</v>
      </c>
      <c r="M1192" s="38" t="s">
        <v>13</v>
      </c>
    </row>
    <row r="1193" spans="1:13" s="39" customFormat="1" ht="12.75" x14ac:dyDescent="0.2">
      <c r="A1193" s="33" t="s">
        <v>17</v>
      </c>
      <c r="B1193" s="33" t="s">
        <v>585</v>
      </c>
      <c r="C1193" s="34">
        <v>10</v>
      </c>
      <c r="D1193" s="33" t="s">
        <v>93</v>
      </c>
      <c r="E1193" s="33" t="s">
        <v>1724</v>
      </c>
      <c r="F1193" s="35">
        <v>30264200</v>
      </c>
      <c r="G1193" s="33" t="s">
        <v>466</v>
      </c>
      <c r="H1193" s="33">
        <v>4</v>
      </c>
      <c r="I1193" s="33">
        <v>6</v>
      </c>
      <c r="J1193" s="36">
        <v>1</v>
      </c>
      <c r="K1193" s="37">
        <v>652174.74</v>
      </c>
      <c r="L1193" s="38" t="s">
        <v>15</v>
      </c>
      <c r="M1193" s="38" t="s">
        <v>13</v>
      </c>
    </row>
    <row r="1194" spans="1:13" s="39" customFormat="1" ht="12.75" x14ac:dyDescent="0.2">
      <c r="A1194" s="33" t="s">
        <v>17</v>
      </c>
      <c r="B1194" s="33" t="s">
        <v>585</v>
      </c>
      <c r="C1194" s="34">
        <v>10</v>
      </c>
      <c r="D1194" s="33" t="s">
        <v>93</v>
      </c>
      <c r="E1194" s="33" t="s">
        <v>13969</v>
      </c>
      <c r="F1194" s="35">
        <v>30264200</v>
      </c>
      <c r="G1194" s="33" t="s">
        <v>466</v>
      </c>
      <c r="H1194" s="33">
        <v>4</v>
      </c>
      <c r="I1194" s="33">
        <v>6</v>
      </c>
      <c r="J1194" s="36">
        <v>2</v>
      </c>
      <c r="K1194" s="37">
        <v>357668.78</v>
      </c>
      <c r="L1194" s="38" t="s">
        <v>15</v>
      </c>
      <c r="M1194" s="38" t="s">
        <v>13</v>
      </c>
    </row>
    <row r="1195" spans="1:13" s="39" customFormat="1" ht="12.75" x14ac:dyDescent="0.2">
      <c r="A1195" s="33" t="s">
        <v>17</v>
      </c>
      <c r="B1195" s="33" t="s">
        <v>585</v>
      </c>
      <c r="C1195" s="34">
        <v>10</v>
      </c>
      <c r="D1195" s="33" t="s">
        <v>93</v>
      </c>
      <c r="E1195" s="33" t="s">
        <v>13970</v>
      </c>
      <c r="F1195" s="35">
        <v>30264200</v>
      </c>
      <c r="G1195" s="33" t="s">
        <v>466</v>
      </c>
      <c r="H1195" s="33">
        <v>4</v>
      </c>
      <c r="I1195" s="33">
        <v>6</v>
      </c>
      <c r="J1195" s="36">
        <v>2</v>
      </c>
      <c r="K1195" s="37">
        <v>442192.1</v>
      </c>
      <c r="L1195" s="38" t="s">
        <v>15</v>
      </c>
      <c r="M1195" s="38" t="s">
        <v>13</v>
      </c>
    </row>
    <row r="1196" spans="1:13" s="39" customFormat="1" ht="12.75" x14ac:dyDescent="0.2">
      <c r="A1196" s="33" t="s">
        <v>17</v>
      </c>
      <c r="B1196" s="33" t="s">
        <v>585</v>
      </c>
      <c r="C1196" s="34">
        <v>10</v>
      </c>
      <c r="D1196" s="33" t="s">
        <v>93</v>
      </c>
      <c r="E1196" s="33" t="s">
        <v>13971</v>
      </c>
      <c r="F1196" s="35">
        <v>30264200</v>
      </c>
      <c r="G1196" s="33" t="s">
        <v>466</v>
      </c>
      <c r="H1196" s="33">
        <v>4</v>
      </c>
      <c r="I1196" s="33">
        <v>6</v>
      </c>
      <c r="J1196" s="36">
        <v>1</v>
      </c>
      <c r="K1196" s="37">
        <v>345130.94</v>
      </c>
      <c r="L1196" s="38" t="s">
        <v>15</v>
      </c>
      <c r="M1196" s="38" t="s">
        <v>13</v>
      </c>
    </row>
    <row r="1197" spans="1:13" s="39" customFormat="1" ht="12.75" x14ac:dyDescent="0.2">
      <c r="A1197" s="33" t="s">
        <v>17</v>
      </c>
      <c r="B1197" s="33" t="s">
        <v>585</v>
      </c>
      <c r="C1197" s="34">
        <v>10</v>
      </c>
      <c r="D1197" s="33" t="s">
        <v>93</v>
      </c>
      <c r="E1197" s="33" t="s">
        <v>13972</v>
      </c>
      <c r="F1197" s="35">
        <v>30264200</v>
      </c>
      <c r="G1197" s="33" t="s">
        <v>466</v>
      </c>
      <c r="H1197" s="33">
        <v>4</v>
      </c>
      <c r="I1197" s="33">
        <v>6</v>
      </c>
      <c r="J1197" s="36">
        <v>1</v>
      </c>
      <c r="K1197" s="37">
        <v>345130.94</v>
      </c>
      <c r="L1197" s="38" t="s">
        <v>15</v>
      </c>
      <c r="M1197" s="38" t="s">
        <v>13</v>
      </c>
    </row>
    <row r="1198" spans="1:13" s="39" customFormat="1" ht="12.75" x14ac:dyDescent="0.2">
      <c r="A1198" s="33" t="s">
        <v>17</v>
      </c>
      <c r="B1198" s="33" t="s">
        <v>585</v>
      </c>
      <c r="C1198" s="34">
        <v>10</v>
      </c>
      <c r="D1198" s="33" t="s">
        <v>93</v>
      </c>
      <c r="E1198" s="33" t="s">
        <v>1725</v>
      </c>
      <c r="F1198" s="35">
        <v>32101519</v>
      </c>
      <c r="G1198" s="33" t="s">
        <v>466</v>
      </c>
      <c r="H1198" s="33">
        <v>4</v>
      </c>
      <c r="I1198" s="33">
        <v>6</v>
      </c>
      <c r="J1198" s="36">
        <v>5</v>
      </c>
      <c r="K1198" s="37">
        <v>347997.65</v>
      </c>
      <c r="L1198" s="38" t="s">
        <v>15</v>
      </c>
      <c r="M1198" s="38" t="s">
        <v>13</v>
      </c>
    </row>
    <row r="1199" spans="1:13" s="39" customFormat="1" ht="12.75" x14ac:dyDescent="0.2">
      <c r="A1199" s="33" t="s">
        <v>17</v>
      </c>
      <c r="B1199" s="33" t="s">
        <v>585</v>
      </c>
      <c r="C1199" s="34">
        <v>10</v>
      </c>
      <c r="D1199" s="33" t="s">
        <v>93</v>
      </c>
      <c r="E1199" s="33" t="s">
        <v>13973</v>
      </c>
      <c r="F1199" s="35">
        <v>27111900</v>
      </c>
      <c r="G1199" s="33" t="s">
        <v>466</v>
      </c>
      <c r="H1199" s="33">
        <v>4</v>
      </c>
      <c r="I1199" s="33">
        <v>6</v>
      </c>
      <c r="J1199" s="36">
        <v>50</v>
      </c>
      <c r="K1199" s="37">
        <v>52895.500000000007</v>
      </c>
      <c r="L1199" s="38" t="s">
        <v>15</v>
      </c>
      <c r="M1199" s="38" t="s">
        <v>13</v>
      </c>
    </row>
    <row r="1200" spans="1:13" s="39" customFormat="1" ht="12.75" x14ac:dyDescent="0.2">
      <c r="A1200" s="33" t="s">
        <v>17</v>
      </c>
      <c r="B1200" s="33" t="s">
        <v>585</v>
      </c>
      <c r="C1200" s="34">
        <v>10</v>
      </c>
      <c r="D1200" s="33" t="s">
        <v>93</v>
      </c>
      <c r="E1200" s="33" t="s">
        <v>1726</v>
      </c>
      <c r="F1200" s="35">
        <v>27111918</v>
      </c>
      <c r="G1200" s="33" t="s">
        <v>466</v>
      </c>
      <c r="H1200" s="33">
        <v>4</v>
      </c>
      <c r="I1200" s="33">
        <v>6</v>
      </c>
      <c r="J1200" s="36">
        <v>6</v>
      </c>
      <c r="K1200" s="37">
        <v>844369.26</v>
      </c>
      <c r="L1200" s="38" t="s">
        <v>15</v>
      </c>
      <c r="M1200" s="38" t="s">
        <v>13</v>
      </c>
    </row>
    <row r="1201" spans="1:13" s="39" customFormat="1" ht="12.75" x14ac:dyDescent="0.2">
      <c r="A1201" s="33" t="s">
        <v>17</v>
      </c>
      <c r="B1201" s="33" t="s">
        <v>585</v>
      </c>
      <c r="C1201" s="34">
        <v>10</v>
      </c>
      <c r="D1201" s="33" t="s">
        <v>93</v>
      </c>
      <c r="E1201" s="33" t="s">
        <v>1727</v>
      </c>
      <c r="F1201" s="35">
        <v>27111918</v>
      </c>
      <c r="G1201" s="33" t="s">
        <v>466</v>
      </c>
      <c r="H1201" s="33">
        <v>4</v>
      </c>
      <c r="I1201" s="33">
        <v>6</v>
      </c>
      <c r="J1201" s="36">
        <v>4</v>
      </c>
      <c r="K1201" s="37">
        <v>6763.96</v>
      </c>
      <c r="L1201" s="38" t="s">
        <v>15</v>
      </c>
      <c r="M1201" s="38" t="s">
        <v>13</v>
      </c>
    </row>
    <row r="1202" spans="1:13" s="39" customFormat="1" ht="12.75" x14ac:dyDescent="0.2">
      <c r="A1202" s="33" t="s">
        <v>17</v>
      </c>
      <c r="B1202" s="33" t="s">
        <v>585</v>
      </c>
      <c r="C1202" s="34">
        <v>10</v>
      </c>
      <c r="D1202" s="33" t="s">
        <v>93</v>
      </c>
      <c r="E1202" s="33" t="s">
        <v>1728</v>
      </c>
      <c r="F1202" s="35">
        <v>27111918</v>
      </c>
      <c r="G1202" s="33" t="s">
        <v>466</v>
      </c>
      <c r="H1202" s="33">
        <v>4</v>
      </c>
      <c r="I1202" s="33">
        <v>6</v>
      </c>
      <c r="J1202" s="36">
        <v>4</v>
      </c>
      <c r="K1202" s="37">
        <v>6763.96</v>
      </c>
      <c r="L1202" s="38" t="s">
        <v>15</v>
      </c>
      <c r="M1202" s="38" t="s">
        <v>13</v>
      </c>
    </row>
    <row r="1203" spans="1:13" s="39" customFormat="1" ht="12.75" x14ac:dyDescent="0.2">
      <c r="A1203" s="33" t="s">
        <v>17</v>
      </c>
      <c r="B1203" s="33" t="s">
        <v>585</v>
      </c>
      <c r="C1203" s="34">
        <v>10</v>
      </c>
      <c r="D1203" s="33" t="s">
        <v>93</v>
      </c>
      <c r="E1203" s="33" t="s">
        <v>1729</v>
      </c>
      <c r="F1203" s="35">
        <v>27111918</v>
      </c>
      <c r="G1203" s="33" t="s">
        <v>466</v>
      </c>
      <c r="H1203" s="33">
        <v>4</v>
      </c>
      <c r="I1203" s="33">
        <v>6</v>
      </c>
      <c r="J1203" s="36">
        <v>4</v>
      </c>
      <c r="K1203" s="37">
        <v>6763.96</v>
      </c>
      <c r="L1203" s="38" t="s">
        <v>15</v>
      </c>
      <c r="M1203" s="38" t="s">
        <v>13</v>
      </c>
    </row>
    <row r="1204" spans="1:13" s="39" customFormat="1" ht="12.75" x14ac:dyDescent="0.2">
      <c r="A1204" s="33" t="s">
        <v>17</v>
      </c>
      <c r="B1204" s="33" t="s">
        <v>585</v>
      </c>
      <c r="C1204" s="34">
        <v>10</v>
      </c>
      <c r="D1204" s="33" t="s">
        <v>93</v>
      </c>
      <c r="E1204" s="33" t="s">
        <v>1730</v>
      </c>
      <c r="F1204" s="35">
        <v>27111918</v>
      </c>
      <c r="G1204" s="33" t="s">
        <v>466</v>
      </c>
      <c r="H1204" s="33">
        <v>4</v>
      </c>
      <c r="I1204" s="33">
        <v>6</v>
      </c>
      <c r="J1204" s="36">
        <v>3</v>
      </c>
      <c r="K1204" s="37">
        <v>5072.97</v>
      </c>
      <c r="L1204" s="38" t="s">
        <v>15</v>
      </c>
      <c r="M1204" s="38" t="s">
        <v>13</v>
      </c>
    </row>
    <row r="1205" spans="1:13" s="39" customFormat="1" ht="12.75" x14ac:dyDescent="0.2">
      <c r="A1205" s="33" t="s">
        <v>17</v>
      </c>
      <c r="B1205" s="33" t="s">
        <v>585</v>
      </c>
      <c r="C1205" s="34">
        <v>10</v>
      </c>
      <c r="D1205" s="33" t="s">
        <v>93</v>
      </c>
      <c r="E1205" s="33" t="s">
        <v>1731</v>
      </c>
      <c r="F1205" s="35">
        <v>27111918</v>
      </c>
      <c r="G1205" s="33" t="s">
        <v>466</v>
      </c>
      <c r="H1205" s="33">
        <v>4</v>
      </c>
      <c r="I1205" s="33">
        <v>6</v>
      </c>
      <c r="J1205" s="36">
        <v>3</v>
      </c>
      <c r="K1205" s="37">
        <v>5072.97</v>
      </c>
      <c r="L1205" s="38" t="s">
        <v>15</v>
      </c>
      <c r="M1205" s="38" t="s">
        <v>13</v>
      </c>
    </row>
    <row r="1206" spans="1:13" s="39" customFormat="1" ht="12.75" x14ac:dyDescent="0.2">
      <c r="A1206" s="33" t="s">
        <v>17</v>
      </c>
      <c r="B1206" s="33" t="s">
        <v>585</v>
      </c>
      <c r="C1206" s="34">
        <v>10</v>
      </c>
      <c r="D1206" s="33" t="s">
        <v>93</v>
      </c>
      <c r="E1206" s="33" t="s">
        <v>1732</v>
      </c>
      <c r="F1206" s="35">
        <v>27112737</v>
      </c>
      <c r="G1206" s="33" t="s">
        <v>466</v>
      </c>
      <c r="H1206" s="33">
        <v>4</v>
      </c>
      <c r="I1206" s="33">
        <v>6</v>
      </c>
      <c r="J1206" s="36">
        <v>5</v>
      </c>
      <c r="K1206" s="37">
        <v>2348613.75</v>
      </c>
      <c r="L1206" s="38" t="s">
        <v>15</v>
      </c>
      <c r="M1206" s="38" t="s">
        <v>13</v>
      </c>
    </row>
    <row r="1207" spans="1:13" s="39" customFormat="1" ht="12.75" x14ac:dyDescent="0.2">
      <c r="A1207" s="33" t="s">
        <v>17</v>
      </c>
      <c r="B1207" s="33" t="s">
        <v>585</v>
      </c>
      <c r="C1207" s="34">
        <v>10</v>
      </c>
      <c r="D1207" s="33" t="s">
        <v>93</v>
      </c>
      <c r="E1207" s="33" t="s">
        <v>13974</v>
      </c>
      <c r="F1207" s="35">
        <v>27111918</v>
      </c>
      <c r="G1207" s="33" t="s">
        <v>466</v>
      </c>
      <c r="H1207" s="33">
        <v>4</v>
      </c>
      <c r="I1207" s="33">
        <v>6</v>
      </c>
      <c r="J1207" s="36">
        <v>70</v>
      </c>
      <c r="K1207" s="37">
        <v>74053.700000000012</v>
      </c>
      <c r="L1207" s="38" t="s">
        <v>15</v>
      </c>
      <c r="M1207" s="38" t="s">
        <v>13</v>
      </c>
    </row>
    <row r="1208" spans="1:13" s="39" customFormat="1" ht="12.75" x14ac:dyDescent="0.2">
      <c r="A1208" s="33" t="s">
        <v>17</v>
      </c>
      <c r="B1208" s="33" t="s">
        <v>585</v>
      </c>
      <c r="C1208" s="34">
        <v>10</v>
      </c>
      <c r="D1208" s="33" t="s">
        <v>93</v>
      </c>
      <c r="E1208" s="33" t="s">
        <v>13975</v>
      </c>
      <c r="F1208" s="35">
        <v>27111918</v>
      </c>
      <c r="G1208" s="33" t="s">
        <v>466</v>
      </c>
      <c r="H1208" s="33">
        <v>4</v>
      </c>
      <c r="I1208" s="33">
        <v>6</v>
      </c>
      <c r="J1208" s="36">
        <v>70</v>
      </c>
      <c r="K1208" s="37">
        <v>74053.700000000012</v>
      </c>
      <c r="L1208" s="38" t="s">
        <v>15</v>
      </c>
      <c r="M1208" s="38" t="s">
        <v>13</v>
      </c>
    </row>
    <row r="1209" spans="1:13" s="39" customFormat="1" ht="12.75" x14ac:dyDescent="0.2">
      <c r="A1209" s="33" t="s">
        <v>17</v>
      </c>
      <c r="B1209" s="33" t="s">
        <v>585</v>
      </c>
      <c r="C1209" s="34">
        <v>10</v>
      </c>
      <c r="D1209" s="33" t="s">
        <v>93</v>
      </c>
      <c r="E1209" s="33" t="s">
        <v>13976</v>
      </c>
      <c r="F1209" s="35">
        <v>27111918</v>
      </c>
      <c r="G1209" s="33" t="s">
        <v>466</v>
      </c>
      <c r="H1209" s="33">
        <v>4</v>
      </c>
      <c r="I1209" s="33">
        <v>6</v>
      </c>
      <c r="J1209" s="36">
        <v>70</v>
      </c>
      <c r="K1209" s="37">
        <v>74053.700000000012</v>
      </c>
      <c r="L1209" s="38" t="s">
        <v>15</v>
      </c>
      <c r="M1209" s="38" t="s">
        <v>13</v>
      </c>
    </row>
    <row r="1210" spans="1:13" s="39" customFormat="1" ht="12.75" x14ac:dyDescent="0.2">
      <c r="A1210" s="33" t="s">
        <v>17</v>
      </c>
      <c r="B1210" s="33" t="s">
        <v>585</v>
      </c>
      <c r="C1210" s="34">
        <v>10</v>
      </c>
      <c r="D1210" s="33" t="s">
        <v>93</v>
      </c>
      <c r="E1210" s="33" t="s">
        <v>13977</v>
      </c>
      <c r="F1210" s="35">
        <v>27111918</v>
      </c>
      <c r="G1210" s="33" t="s">
        <v>466</v>
      </c>
      <c r="H1210" s="33">
        <v>4</v>
      </c>
      <c r="I1210" s="33">
        <v>6</v>
      </c>
      <c r="J1210" s="36">
        <v>70</v>
      </c>
      <c r="K1210" s="37">
        <v>74053.700000000012</v>
      </c>
      <c r="L1210" s="38" t="s">
        <v>15</v>
      </c>
      <c r="M1210" s="38" t="s">
        <v>13</v>
      </c>
    </row>
    <row r="1211" spans="1:13" s="39" customFormat="1" ht="12.75" x14ac:dyDescent="0.2">
      <c r="A1211" s="33" t="s">
        <v>17</v>
      </c>
      <c r="B1211" s="33" t="s">
        <v>585</v>
      </c>
      <c r="C1211" s="34">
        <v>10</v>
      </c>
      <c r="D1211" s="33" t="s">
        <v>93</v>
      </c>
      <c r="E1211" s="33" t="s">
        <v>13978</v>
      </c>
      <c r="F1211" s="35">
        <v>27111918</v>
      </c>
      <c r="G1211" s="33" t="s">
        <v>466</v>
      </c>
      <c r="H1211" s="33">
        <v>4</v>
      </c>
      <c r="I1211" s="33">
        <v>6</v>
      </c>
      <c r="J1211" s="36">
        <v>70</v>
      </c>
      <c r="K1211" s="37">
        <v>74053.700000000012</v>
      </c>
      <c r="L1211" s="38" t="s">
        <v>15</v>
      </c>
      <c r="M1211" s="38" t="s">
        <v>13</v>
      </c>
    </row>
    <row r="1212" spans="1:13" s="39" customFormat="1" ht="12.75" x14ac:dyDescent="0.2">
      <c r="A1212" s="33" t="s">
        <v>17</v>
      </c>
      <c r="B1212" s="33" t="s">
        <v>585</v>
      </c>
      <c r="C1212" s="34">
        <v>10</v>
      </c>
      <c r="D1212" s="33" t="s">
        <v>93</v>
      </c>
      <c r="E1212" s="33" t="s">
        <v>13979</v>
      </c>
      <c r="F1212" s="35">
        <v>27111918</v>
      </c>
      <c r="G1212" s="33" t="s">
        <v>466</v>
      </c>
      <c r="H1212" s="33">
        <v>4</v>
      </c>
      <c r="I1212" s="33">
        <v>6</v>
      </c>
      <c r="J1212" s="36">
        <v>70</v>
      </c>
      <c r="K1212" s="37">
        <v>74053.700000000012</v>
      </c>
      <c r="L1212" s="38" t="s">
        <v>15</v>
      </c>
      <c r="M1212" s="38" t="s">
        <v>13</v>
      </c>
    </row>
    <row r="1213" spans="1:13" s="39" customFormat="1" ht="12.75" x14ac:dyDescent="0.2">
      <c r="A1213" s="33" t="s">
        <v>17</v>
      </c>
      <c r="B1213" s="33" t="s">
        <v>585</v>
      </c>
      <c r="C1213" s="34">
        <v>10</v>
      </c>
      <c r="D1213" s="33" t="s">
        <v>93</v>
      </c>
      <c r="E1213" s="33" t="s">
        <v>13980</v>
      </c>
      <c r="F1213" s="35">
        <v>27111918</v>
      </c>
      <c r="G1213" s="33" t="s">
        <v>466</v>
      </c>
      <c r="H1213" s="33">
        <v>4</v>
      </c>
      <c r="I1213" s="33">
        <v>6</v>
      </c>
      <c r="J1213" s="36">
        <v>70</v>
      </c>
      <c r="K1213" s="37">
        <v>74053.700000000012</v>
      </c>
      <c r="L1213" s="38" t="s">
        <v>15</v>
      </c>
      <c r="M1213" s="38" t="s">
        <v>13</v>
      </c>
    </row>
    <row r="1214" spans="1:13" s="39" customFormat="1" ht="12.75" x14ac:dyDescent="0.2">
      <c r="A1214" s="33" t="s">
        <v>17</v>
      </c>
      <c r="B1214" s="33" t="s">
        <v>585</v>
      </c>
      <c r="C1214" s="34">
        <v>10</v>
      </c>
      <c r="D1214" s="33" t="s">
        <v>93</v>
      </c>
      <c r="E1214" s="33" t="s">
        <v>13981</v>
      </c>
      <c r="F1214" s="35">
        <v>27111918</v>
      </c>
      <c r="G1214" s="33" t="s">
        <v>466</v>
      </c>
      <c r="H1214" s="33">
        <v>4</v>
      </c>
      <c r="I1214" s="33">
        <v>6</v>
      </c>
      <c r="J1214" s="36">
        <v>70</v>
      </c>
      <c r="K1214" s="37">
        <v>74053.700000000012</v>
      </c>
      <c r="L1214" s="38" t="s">
        <v>15</v>
      </c>
      <c r="M1214" s="38" t="s">
        <v>13</v>
      </c>
    </row>
    <row r="1215" spans="1:13" s="39" customFormat="1" ht="12.75" x14ac:dyDescent="0.2">
      <c r="A1215" s="33" t="s">
        <v>17</v>
      </c>
      <c r="B1215" s="33" t="s">
        <v>585</v>
      </c>
      <c r="C1215" s="34">
        <v>10</v>
      </c>
      <c r="D1215" s="33" t="s">
        <v>93</v>
      </c>
      <c r="E1215" s="33" t="s">
        <v>1733</v>
      </c>
      <c r="F1215" s="35">
        <v>41111932</v>
      </c>
      <c r="G1215" s="33" t="s">
        <v>466</v>
      </c>
      <c r="H1215" s="33">
        <v>4</v>
      </c>
      <c r="I1215" s="33">
        <v>6</v>
      </c>
      <c r="J1215" s="36">
        <v>20</v>
      </c>
      <c r="K1215" s="37">
        <v>1442089.5999999999</v>
      </c>
      <c r="L1215" s="38" t="s">
        <v>15</v>
      </c>
      <c r="M1215" s="38" t="s">
        <v>13</v>
      </c>
    </row>
    <row r="1216" spans="1:13" s="39" customFormat="1" ht="12.75" x14ac:dyDescent="0.2">
      <c r="A1216" s="33" t="s">
        <v>17</v>
      </c>
      <c r="B1216" s="33" t="s">
        <v>585</v>
      </c>
      <c r="C1216" s="34">
        <v>10</v>
      </c>
      <c r="D1216" s="33" t="s">
        <v>93</v>
      </c>
      <c r="E1216" s="33" t="s">
        <v>1734</v>
      </c>
      <c r="F1216" s="35">
        <v>12191500</v>
      </c>
      <c r="G1216" s="33" t="s">
        <v>466</v>
      </c>
      <c r="H1216" s="33">
        <v>4</v>
      </c>
      <c r="I1216" s="33">
        <v>6</v>
      </c>
      <c r="J1216" s="36">
        <v>5</v>
      </c>
      <c r="K1216" s="37">
        <v>585319.35</v>
      </c>
      <c r="L1216" s="38" t="s">
        <v>15</v>
      </c>
      <c r="M1216" s="38" t="s">
        <v>13</v>
      </c>
    </row>
    <row r="1217" spans="1:13" s="39" customFormat="1" ht="12.75" x14ac:dyDescent="0.2">
      <c r="A1217" s="33" t="s">
        <v>17</v>
      </c>
      <c r="B1217" s="33" t="s">
        <v>585</v>
      </c>
      <c r="C1217" s="34">
        <v>10</v>
      </c>
      <c r="D1217" s="33" t="s">
        <v>93</v>
      </c>
      <c r="E1217" s="33" t="s">
        <v>1735</v>
      </c>
      <c r="F1217" s="35">
        <v>31201600</v>
      </c>
      <c r="G1217" s="33" t="s">
        <v>466</v>
      </c>
      <c r="H1217" s="33">
        <v>4</v>
      </c>
      <c r="I1217" s="33">
        <v>6</v>
      </c>
      <c r="J1217" s="36">
        <v>9</v>
      </c>
      <c r="K1217" s="37">
        <v>1644424.11</v>
      </c>
      <c r="L1217" s="38" t="s">
        <v>15</v>
      </c>
      <c r="M1217" s="38" t="s">
        <v>13</v>
      </c>
    </row>
    <row r="1218" spans="1:13" s="39" customFormat="1" ht="12.75" x14ac:dyDescent="0.2">
      <c r="A1218" s="33" t="s">
        <v>17</v>
      </c>
      <c r="B1218" s="33" t="s">
        <v>585</v>
      </c>
      <c r="C1218" s="34">
        <v>10</v>
      </c>
      <c r="D1218" s="33" t="s">
        <v>93</v>
      </c>
      <c r="E1218" s="33" t="s">
        <v>1736</v>
      </c>
      <c r="F1218" s="35">
        <v>60105704</v>
      </c>
      <c r="G1218" s="33" t="s">
        <v>466</v>
      </c>
      <c r="H1218" s="33">
        <v>4</v>
      </c>
      <c r="I1218" s="33">
        <v>6</v>
      </c>
      <c r="J1218" s="36">
        <v>10</v>
      </c>
      <c r="K1218" s="37">
        <v>280173.59999999998</v>
      </c>
      <c r="L1218" s="38" t="s">
        <v>15</v>
      </c>
      <c r="M1218" s="38" t="s">
        <v>13</v>
      </c>
    </row>
    <row r="1219" spans="1:13" s="39" customFormat="1" ht="12.75" x14ac:dyDescent="0.2">
      <c r="A1219" s="33" t="s">
        <v>17</v>
      </c>
      <c r="B1219" s="33" t="s">
        <v>585</v>
      </c>
      <c r="C1219" s="34">
        <v>10</v>
      </c>
      <c r="D1219" s="33" t="s">
        <v>93</v>
      </c>
      <c r="E1219" s="33" t="s">
        <v>1737</v>
      </c>
      <c r="F1219" s="35">
        <v>41111714</v>
      </c>
      <c r="G1219" s="33" t="s">
        <v>466</v>
      </c>
      <c r="H1219" s="33">
        <v>4</v>
      </c>
      <c r="I1219" s="33">
        <v>6</v>
      </c>
      <c r="J1219" s="36">
        <v>4</v>
      </c>
      <c r="K1219" s="37">
        <v>615653.64</v>
      </c>
      <c r="L1219" s="38" t="s">
        <v>15</v>
      </c>
      <c r="M1219" s="38" t="s">
        <v>13</v>
      </c>
    </row>
    <row r="1220" spans="1:13" s="39" customFormat="1" ht="12.75" x14ac:dyDescent="0.2">
      <c r="A1220" s="33" t="s">
        <v>17</v>
      </c>
      <c r="B1220" s="33" t="s">
        <v>585</v>
      </c>
      <c r="C1220" s="34">
        <v>10</v>
      </c>
      <c r="D1220" s="33" t="s">
        <v>93</v>
      </c>
      <c r="E1220" s="33" t="s">
        <v>1738</v>
      </c>
      <c r="F1220" s="35">
        <v>39101600</v>
      </c>
      <c r="G1220" s="33" t="s">
        <v>466</v>
      </c>
      <c r="H1220" s="33">
        <v>4</v>
      </c>
      <c r="I1220" s="33">
        <v>6</v>
      </c>
      <c r="J1220" s="36">
        <v>5</v>
      </c>
      <c r="K1220" s="37">
        <v>1197324.4500000002</v>
      </c>
      <c r="L1220" s="38" t="s">
        <v>15</v>
      </c>
      <c r="M1220" s="38" t="s">
        <v>13</v>
      </c>
    </row>
    <row r="1221" spans="1:13" s="39" customFormat="1" ht="12.75" x14ac:dyDescent="0.2">
      <c r="A1221" s="33" t="s">
        <v>17</v>
      </c>
      <c r="B1221" s="33" t="s">
        <v>585</v>
      </c>
      <c r="C1221" s="34">
        <v>10</v>
      </c>
      <c r="D1221" s="33" t="s">
        <v>93</v>
      </c>
      <c r="E1221" s="33" t="s">
        <v>1739</v>
      </c>
      <c r="F1221" s="35">
        <v>73152108</v>
      </c>
      <c r="G1221" s="33" t="s">
        <v>466</v>
      </c>
      <c r="H1221" s="33">
        <v>4</v>
      </c>
      <c r="I1221" s="33">
        <v>6</v>
      </c>
      <c r="J1221" s="36">
        <v>1</v>
      </c>
      <c r="K1221" s="37">
        <v>1261417.8500000001</v>
      </c>
      <c r="L1221" s="38" t="s">
        <v>15</v>
      </c>
      <c r="M1221" s="38" t="s">
        <v>13</v>
      </c>
    </row>
    <row r="1222" spans="1:13" s="39" customFormat="1" ht="12.75" x14ac:dyDescent="0.2">
      <c r="A1222" s="33" t="s">
        <v>17</v>
      </c>
      <c r="B1222" s="33" t="s">
        <v>585</v>
      </c>
      <c r="C1222" s="34">
        <v>10</v>
      </c>
      <c r="D1222" s="33" t="s">
        <v>93</v>
      </c>
      <c r="E1222" s="33" t="s">
        <v>1740</v>
      </c>
      <c r="F1222" s="35">
        <v>40142002</v>
      </c>
      <c r="G1222" s="33" t="s">
        <v>466</v>
      </c>
      <c r="H1222" s="33">
        <v>4</v>
      </c>
      <c r="I1222" s="33">
        <v>6</v>
      </c>
      <c r="J1222" s="36">
        <v>1</v>
      </c>
      <c r="K1222" s="37">
        <v>469722.75</v>
      </c>
      <c r="L1222" s="38" t="s">
        <v>15</v>
      </c>
      <c r="M1222" s="38" t="s">
        <v>13</v>
      </c>
    </row>
    <row r="1223" spans="1:13" s="39" customFormat="1" ht="12.75" x14ac:dyDescent="0.2">
      <c r="A1223" s="33" t="s">
        <v>17</v>
      </c>
      <c r="B1223" s="33" t="s">
        <v>585</v>
      </c>
      <c r="C1223" s="34">
        <v>10</v>
      </c>
      <c r="D1223" s="33" t="s">
        <v>93</v>
      </c>
      <c r="E1223" s="33" t="s">
        <v>1741</v>
      </c>
      <c r="F1223" s="35">
        <v>40142000</v>
      </c>
      <c r="G1223" s="33" t="s">
        <v>466</v>
      </c>
      <c r="H1223" s="33">
        <v>4</v>
      </c>
      <c r="I1223" s="33">
        <v>6</v>
      </c>
      <c r="J1223" s="36">
        <v>15</v>
      </c>
      <c r="K1223" s="37">
        <v>6031675.6500000004</v>
      </c>
      <c r="L1223" s="38" t="s">
        <v>15</v>
      </c>
      <c r="M1223" s="38" t="s">
        <v>13</v>
      </c>
    </row>
    <row r="1224" spans="1:13" s="39" customFormat="1" ht="12.75" x14ac:dyDescent="0.2">
      <c r="A1224" s="33" t="s">
        <v>17</v>
      </c>
      <c r="B1224" s="33" t="s">
        <v>585</v>
      </c>
      <c r="C1224" s="34">
        <v>10</v>
      </c>
      <c r="D1224" s="33" t="s">
        <v>93</v>
      </c>
      <c r="E1224" s="33" t="s">
        <v>1742</v>
      </c>
      <c r="F1224" s="35">
        <v>40142020</v>
      </c>
      <c r="G1224" s="33" t="s">
        <v>466</v>
      </c>
      <c r="H1224" s="33">
        <v>4</v>
      </c>
      <c r="I1224" s="33">
        <v>6</v>
      </c>
      <c r="J1224" s="36">
        <v>30</v>
      </c>
      <c r="K1224" s="37">
        <v>3913041.3000000003</v>
      </c>
      <c r="L1224" s="38" t="s">
        <v>15</v>
      </c>
      <c r="M1224" s="38" t="s">
        <v>13</v>
      </c>
    </row>
    <row r="1225" spans="1:13" s="39" customFormat="1" ht="12.75" x14ac:dyDescent="0.2">
      <c r="A1225" s="33" t="s">
        <v>17</v>
      </c>
      <c r="B1225" s="33" t="s">
        <v>585</v>
      </c>
      <c r="C1225" s="34">
        <v>10</v>
      </c>
      <c r="D1225" s="33" t="s">
        <v>93</v>
      </c>
      <c r="E1225" s="33" t="s">
        <v>1743</v>
      </c>
      <c r="F1225" s="35">
        <v>40142007</v>
      </c>
      <c r="G1225" s="33" t="s">
        <v>466</v>
      </c>
      <c r="H1225" s="33">
        <v>4</v>
      </c>
      <c r="I1225" s="33">
        <v>6</v>
      </c>
      <c r="J1225" s="36">
        <v>10</v>
      </c>
      <c r="K1225" s="37">
        <v>3683050</v>
      </c>
      <c r="L1225" s="38" t="s">
        <v>15</v>
      </c>
      <c r="M1225" s="38" t="s">
        <v>13</v>
      </c>
    </row>
    <row r="1226" spans="1:13" s="39" customFormat="1" ht="12.75" x14ac:dyDescent="0.2">
      <c r="A1226" s="33" t="s">
        <v>17</v>
      </c>
      <c r="B1226" s="33" t="s">
        <v>585</v>
      </c>
      <c r="C1226" s="34">
        <v>10</v>
      </c>
      <c r="D1226" s="33" t="s">
        <v>93</v>
      </c>
      <c r="E1226" s="33" t="s">
        <v>1744</v>
      </c>
      <c r="F1226" s="35">
        <v>40142007</v>
      </c>
      <c r="G1226" s="33" t="s">
        <v>466</v>
      </c>
      <c r="H1226" s="33">
        <v>4</v>
      </c>
      <c r="I1226" s="33">
        <v>6</v>
      </c>
      <c r="J1226" s="36">
        <v>10</v>
      </c>
      <c r="K1226" s="37">
        <v>3683050</v>
      </c>
      <c r="L1226" s="38" t="s">
        <v>15</v>
      </c>
      <c r="M1226" s="38" t="s">
        <v>13</v>
      </c>
    </row>
    <row r="1227" spans="1:13" s="39" customFormat="1" ht="12.75" x14ac:dyDescent="0.2">
      <c r="A1227" s="33" t="s">
        <v>17</v>
      </c>
      <c r="B1227" s="33" t="s">
        <v>585</v>
      </c>
      <c r="C1227" s="34">
        <v>10</v>
      </c>
      <c r="D1227" s="33" t="s">
        <v>93</v>
      </c>
      <c r="E1227" s="33" t="s">
        <v>1745</v>
      </c>
      <c r="F1227" s="35">
        <v>40142007</v>
      </c>
      <c r="G1227" s="33" t="s">
        <v>466</v>
      </c>
      <c r="H1227" s="33">
        <v>4</v>
      </c>
      <c r="I1227" s="33">
        <v>6</v>
      </c>
      <c r="J1227" s="36">
        <v>5</v>
      </c>
      <c r="K1227" s="37">
        <v>2130302.3000000003</v>
      </c>
      <c r="L1227" s="38" t="s">
        <v>15</v>
      </c>
      <c r="M1227" s="38" t="s">
        <v>13</v>
      </c>
    </row>
    <row r="1228" spans="1:13" s="39" customFormat="1" ht="12.75" x14ac:dyDescent="0.2">
      <c r="A1228" s="33" t="s">
        <v>17</v>
      </c>
      <c r="B1228" s="33" t="s">
        <v>585</v>
      </c>
      <c r="C1228" s="34">
        <v>10</v>
      </c>
      <c r="D1228" s="33" t="s">
        <v>93</v>
      </c>
      <c r="E1228" s="33" t="s">
        <v>1746</v>
      </c>
      <c r="F1228" s="35">
        <v>55121503</v>
      </c>
      <c r="G1228" s="33" t="s">
        <v>466</v>
      </c>
      <c r="H1228" s="33">
        <v>4</v>
      </c>
      <c r="I1228" s="33">
        <v>6</v>
      </c>
      <c r="J1228" s="36">
        <v>5</v>
      </c>
      <c r="K1228" s="37">
        <v>1491914.9</v>
      </c>
      <c r="L1228" s="38" t="s">
        <v>15</v>
      </c>
      <c r="M1228" s="38" t="s">
        <v>13</v>
      </c>
    </row>
    <row r="1229" spans="1:13" s="39" customFormat="1" ht="12.75" x14ac:dyDescent="0.2">
      <c r="A1229" s="33" t="s">
        <v>17</v>
      </c>
      <c r="B1229" s="33" t="s">
        <v>585</v>
      </c>
      <c r="C1229" s="34">
        <v>10</v>
      </c>
      <c r="D1229" s="33" t="s">
        <v>93</v>
      </c>
      <c r="E1229" s="33" t="s">
        <v>1747</v>
      </c>
      <c r="F1229" s="35">
        <v>31161700</v>
      </c>
      <c r="G1229" s="33" t="s">
        <v>466</v>
      </c>
      <c r="H1229" s="33">
        <v>4</v>
      </c>
      <c r="I1229" s="33">
        <v>6</v>
      </c>
      <c r="J1229" s="36">
        <v>80</v>
      </c>
      <c r="K1229" s="37">
        <v>3718988</v>
      </c>
      <c r="L1229" s="38" t="s">
        <v>15</v>
      </c>
      <c r="M1229" s="38" t="s">
        <v>13</v>
      </c>
    </row>
    <row r="1230" spans="1:13" s="39" customFormat="1" ht="12.75" x14ac:dyDescent="0.2">
      <c r="A1230" s="33" t="s">
        <v>17</v>
      </c>
      <c r="B1230" s="33" t="s">
        <v>585</v>
      </c>
      <c r="C1230" s="34">
        <v>10</v>
      </c>
      <c r="D1230" s="33" t="s">
        <v>93</v>
      </c>
      <c r="E1230" s="33" t="s">
        <v>1748</v>
      </c>
      <c r="F1230" s="35">
        <v>31161700</v>
      </c>
      <c r="G1230" s="33" t="s">
        <v>466</v>
      </c>
      <c r="H1230" s="33">
        <v>4</v>
      </c>
      <c r="I1230" s="33">
        <v>6</v>
      </c>
      <c r="J1230" s="36">
        <v>80</v>
      </c>
      <c r="K1230" s="37">
        <v>3718988</v>
      </c>
      <c r="L1230" s="38" t="s">
        <v>15</v>
      </c>
      <c r="M1230" s="38" t="s">
        <v>13</v>
      </c>
    </row>
    <row r="1231" spans="1:13" s="39" customFormat="1" ht="12.75" x14ac:dyDescent="0.2">
      <c r="A1231" s="33" t="s">
        <v>17</v>
      </c>
      <c r="B1231" s="33" t="s">
        <v>585</v>
      </c>
      <c r="C1231" s="34">
        <v>10</v>
      </c>
      <c r="D1231" s="33" t="s">
        <v>93</v>
      </c>
      <c r="E1231" s="33" t="s">
        <v>1749</v>
      </c>
      <c r="F1231" s="35">
        <v>31161700</v>
      </c>
      <c r="G1231" s="33" t="s">
        <v>466</v>
      </c>
      <c r="H1231" s="33">
        <v>4</v>
      </c>
      <c r="I1231" s="33">
        <v>6</v>
      </c>
      <c r="J1231" s="36">
        <v>80</v>
      </c>
      <c r="K1231" s="37">
        <v>3718988</v>
      </c>
      <c r="L1231" s="38" t="s">
        <v>15</v>
      </c>
      <c r="M1231" s="38" t="s">
        <v>13</v>
      </c>
    </row>
    <row r="1232" spans="1:13" s="39" customFormat="1" ht="12.75" x14ac:dyDescent="0.2">
      <c r="A1232" s="33" t="s">
        <v>17</v>
      </c>
      <c r="B1232" s="33" t="s">
        <v>585</v>
      </c>
      <c r="C1232" s="34">
        <v>10</v>
      </c>
      <c r="D1232" s="33" t="s">
        <v>93</v>
      </c>
      <c r="E1232" s="33" t="s">
        <v>1750</v>
      </c>
      <c r="F1232" s="35">
        <v>12181600</v>
      </c>
      <c r="G1232" s="33" t="s">
        <v>466</v>
      </c>
      <c r="H1232" s="33">
        <v>4</v>
      </c>
      <c r="I1232" s="33">
        <v>6</v>
      </c>
      <c r="J1232" s="36">
        <v>2</v>
      </c>
      <c r="K1232" s="37">
        <v>1565216.52</v>
      </c>
      <c r="L1232" s="38" t="s">
        <v>15</v>
      </c>
      <c r="M1232" s="38" t="s">
        <v>13</v>
      </c>
    </row>
    <row r="1233" spans="1:13" s="39" customFormat="1" ht="12.75" x14ac:dyDescent="0.2">
      <c r="A1233" s="33" t="s">
        <v>17</v>
      </c>
      <c r="B1233" s="33" t="s">
        <v>585</v>
      </c>
      <c r="C1233" s="34">
        <v>10</v>
      </c>
      <c r="D1233" s="33" t="s">
        <v>93</v>
      </c>
      <c r="E1233" s="33" t="s">
        <v>1751</v>
      </c>
      <c r="F1233" s="35">
        <v>46182002</v>
      </c>
      <c r="G1233" s="33" t="s">
        <v>466</v>
      </c>
      <c r="H1233" s="33">
        <v>4</v>
      </c>
      <c r="I1233" s="33">
        <v>6</v>
      </c>
      <c r="J1233" s="36">
        <v>10</v>
      </c>
      <c r="K1233" s="37">
        <v>620882.5</v>
      </c>
      <c r="L1233" s="38" t="s">
        <v>15</v>
      </c>
      <c r="M1233" s="38" t="s">
        <v>13</v>
      </c>
    </row>
    <row r="1234" spans="1:13" s="39" customFormat="1" ht="12.75" x14ac:dyDescent="0.2">
      <c r="A1234" s="33" t="s">
        <v>17</v>
      </c>
      <c r="B1234" s="33" t="s">
        <v>585</v>
      </c>
      <c r="C1234" s="34">
        <v>10</v>
      </c>
      <c r="D1234" s="33" t="s">
        <v>93</v>
      </c>
      <c r="E1234" s="33" t="s">
        <v>1752</v>
      </c>
      <c r="F1234" s="35">
        <v>31211500</v>
      </c>
      <c r="G1234" s="33" t="s">
        <v>466</v>
      </c>
      <c r="H1234" s="33">
        <v>4</v>
      </c>
      <c r="I1234" s="33">
        <v>6</v>
      </c>
      <c r="J1234" s="36">
        <v>3</v>
      </c>
      <c r="K1234" s="37">
        <v>2048872.98</v>
      </c>
      <c r="L1234" s="38" t="s">
        <v>15</v>
      </c>
      <c r="M1234" s="38" t="s">
        <v>13</v>
      </c>
    </row>
    <row r="1235" spans="1:13" s="39" customFormat="1" ht="12.75" x14ac:dyDescent="0.2">
      <c r="A1235" s="33" t="s">
        <v>17</v>
      </c>
      <c r="B1235" s="33" t="s">
        <v>585</v>
      </c>
      <c r="C1235" s="34">
        <v>10</v>
      </c>
      <c r="D1235" s="33" t="s">
        <v>93</v>
      </c>
      <c r="E1235" s="33" t="s">
        <v>1753</v>
      </c>
      <c r="F1235" s="35">
        <v>60121100</v>
      </c>
      <c r="G1235" s="33" t="s">
        <v>466</v>
      </c>
      <c r="H1235" s="33">
        <v>4</v>
      </c>
      <c r="I1235" s="33">
        <v>6</v>
      </c>
      <c r="J1235" s="36">
        <v>5</v>
      </c>
      <c r="K1235" s="37">
        <v>493046.75</v>
      </c>
      <c r="L1235" s="38" t="s">
        <v>15</v>
      </c>
      <c r="M1235" s="38" t="s">
        <v>13</v>
      </c>
    </row>
    <row r="1236" spans="1:13" s="39" customFormat="1" ht="12.75" x14ac:dyDescent="0.2">
      <c r="A1236" s="33" t="s">
        <v>17</v>
      </c>
      <c r="B1236" s="33" t="s">
        <v>585</v>
      </c>
      <c r="C1236" s="34">
        <v>10</v>
      </c>
      <c r="D1236" s="33" t="s">
        <v>93</v>
      </c>
      <c r="E1236" s="33" t="s">
        <v>1754</v>
      </c>
      <c r="F1236" s="35">
        <v>60121100</v>
      </c>
      <c r="G1236" s="33" t="s">
        <v>466</v>
      </c>
      <c r="H1236" s="33">
        <v>4</v>
      </c>
      <c r="I1236" s="33">
        <v>6</v>
      </c>
      <c r="J1236" s="36">
        <v>2</v>
      </c>
      <c r="K1236" s="37">
        <v>197218.7</v>
      </c>
      <c r="L1236" s="38" t="s">
        <v>15</v>
      </c>
      <c r="M1236" s="38" t="s">
        <v>13</v>
      </c>
    </row>
    <row r="1237" spans="1:13" s="39" customFormat="1" ht="12.75" x14ac:dyDescent="0.2">
      <c r="A1237" s="33" t="s">
        <v>17</v>
      </c>
      <c r="B1237" s="33" t="s">
        <v>585</v>
      </c>
      <c r="C1237" s="34">
        <v>10</v>
      </c>
      <c r="D1237" s="33" t="s">
        <v>93</v>
      </c>
      <c r="E1237" s="33" t="s">
        <v>1755</v>
      </c>
      <c r="F1237" s="35">
        <v>15121520</v>
      </c>
      <c r="G1237" s="33" t="s">
        <v>466</v>
      </c>
      <c r="H1237" s="33">
        <v>4</v>
      </c>
      <c r="I1237" s="33">
        <v>6</v>
      </c>
      <c r="J1237" s="36">
        <v>2</v>
      </c>
      <c r="K1237" s="37">
        <v>5414611.8600000003</v>
      </c>
      <c r="L1237" s="38" t="s">
        <v>15</v>
      </c>
      <c r="M1237" s="38" t="s">
        <v>13</v>
      </c>
    </row>
    <row r="1238" spans="1:13" s="39" customFormat="1" ht="12.75" x14ac:dyDescent="0.2">
      <c r="A1238" s="33" t="s">
        <v>17</v>
      </c>
      <c r="B1238" s="33" t="s">
        <v>585</v>
      </c>
      <c r="C1238" s="34">
        <v>10</v>
      </c>
      <c r="D1238" s="33" t="s">
        <v>93</v>
      </c>
      <c r="E1238" s="33" t="s">
        <v>1756</v>
      </c>
      <c r="F1238" s="35">
        <v>23242100</v>
      </c>
      <c r="G1238" s="33" t="s">
        <v>466</v>
      </c>
      <c r="H1238" s="33">
        <v>4</v>
      </c>
      <c r="I1238" s="33">
        <v>6</v>
      </c>
      <c r="J1238" s="36">
        <v>2</v>
      </c>
      <c r="K1238" s="37">
        <v>156520.70000000001</v>
      </c>
      <c r="L1238" s="38" t="s">
        <v>15</v>
      </c>
      <c r="M1238" s="38" t="s">
        <v>13</v>
      </c>
    </row>
    <row r="1239" spans="1:13" s="39" customFormat="1" ht="12.75" x14ac:dyDescent="0.2">
      <c r="A1239" s="33" t="s">
        <v>17</v>
      </c>
      <c r="B1239" s="33" t="s">
        <v>585</v>
      </c>
      <c r="C1239" s="34">
        <v>10</v>
      </c>
      <c r="D1239" s="33" t="s">
        <v>93</v>
      </c>
      <c r="E1239" s="33" t="s">
        <v>1757</v>
      </c>
      <c r="F1239" s="35">
        <v>31201601</v>
      </c>
      <c r="G1239" s="33" t="s">
        <v>466</v>
      </c>
      <c r="H1239" s="33">
        <v>4</v>
      </c>
      <c r="I1239" s="33">
        <v>6</v>
      </c>
      <c r="J1239" s="36">
        <v>1</v>
      </c>
      <c r="K1239" s="37">
        <v>798417.41</v>
      </c>
      <c r="L1239" s="38" t="s">
        <v>15</v>
      </c>
      <c r="M1239" s="38" t="s">
        <v>13</v>
      </c>
    </row>
    <row r="1240" spans="1:13" s="39" customFormat="1" ht="12.75" x14ac:dyDescent="0.2">
      <c r="A1240" s="33" t="s">
        <v>17</v>
      </c>
      <c r="B1240" s="33" t="s">
        <v>585</v>
      </c>
      <c r="C1240" s="34">
        <v>10</v>
      </c>
      <c r="D1240" s="33" t="s">
        <v>93</v>
      </c>
      <c r="E1240" s="33" t="s">
        <v>1758</v>
      </c>
      <c r="F1240" s="35">
        <v>31201601</v>
      </c>
      <c r="G1240" s="33" t="s">
        <v>466</v>
      </c>
      <c r="H1240" s="33">
        <v>4</v>
      </c>
      <c r="I1240" s="33">
        <v>6</v>
      </c>
      <c r="J1240" s="36">
        <v>1</v>
      </c>
      <c r="K1240" s="37">
        <v>81563.789999999994</v>
      </c>
      <c r="L1240" s="38" t="s">
        <v>15</v>
      </c>
      <c r="M1240" s="38" t="s">
        <v>13</v>
      </c>
    </row>
    <row r="1241" spans="1:13" s="39" customFormat="1" ht="12.75" x14ac:dyDescent="0.2">
      <c r="A1241" s="33" t="s">
        <v>17</v>
      </c>
      <c r="B1241" s="33" t="s">
        <v>585</v>
      </c>
      <c r="C1241" s="34">
        <v>10</v>
      </c>
      <c r="D1241" s="33" t="s">
        <v>93</v>
      </c>
      <c r="E1241" s="33" t="s">
        <v>1759</v>
      </c>
      <c r="F1241" s="35">
        <v>31201610</v>
      </c>
      <c r="G1241" s="33" t="s">
        <v>466</v>
      </c>
      <c r="H1241" s="33">
        <v>4</v>
      </c>
      <c r="I1241" s="33">
        <v>6</v>
      </c>
      <c r="J1241" s="36">
        <v>5</v>
      </c>
      <c r="K1241" s="37">
        <v>428614.19999999995</v>
      </c>
      <c r="L1241" s="38" t="s">
        <v>15</v>
      </c>
      <c r="M1241" s="38" t="s">
        <v>13</v>
      </c>
    </row>
    <row r="1242" spans="1:13" s="39" customFormat="1" ht="12.75" x14ac:dyDescent="0.2">
      <c r="A1242" s="33" t="s">
        <v>17</v>
      </c>
      <c r="B1242" s="33" t="s">
        <v>585</v>
      </c>
      <c r="C1242" s="34">
        <v>10</v>
      </c>
      <c r="D1242" s="33" t="s">
        <v>93</v>
      </c>
      <c r="E1242" s="33" t="s">
        <v>1760</v>
      </c>
      <c r="F1242" s="35">
        <v>31201600</v>
      </c>
      <c r="G1242" s="33" t="s">
        <v>466</v>
      </c>
      <c r="H1242" s="33">
        <v>4</v>
      </c>
      <c r="I1242" s="33">
        <v>6</v>
      </c>
      <c r="J1242" s="36">
        <v>30</v>
      </c>
      <c r="K1242" s="37">
        <v>2571685.1999999997</v>
      </c>
      <c r="L1242" s="38" t="s">
        <v>15</v>
      </c>
      <c r="M1242" s="38" t="s">
        <v>13</v>
      </c>
    </row>
    <row r="1243" spans="1:13" s="39" customFormat="1" ht="12.75" x14ac:dyDescent="0.2">
      <c r="A1243" s="33" t="s">
        <v>17</v>
      </c>
      <c r="B1243" s="33" t="s">
        <v>585</v>
      </c>
      <c r="C1243" s="34">
        <v>10</v>
      </c>
      <c r="D1243" s="33" t="s">
        <v>93</v>
      </c>
      <c r="E1243" s="33" t="s">
        <v>1761</v>
      </c>
      <c r="F1243" s="35">
        <v>26101400</v>
      </c>
      <c r="G1243" s="33" t="s">
        <v>466</v>
      </c>
      <c r="H1243" s="33">
        <v>4</v>
      </c>
      <c r="I1243" s="33">
        <v>6</v>
      </c>
      <c r="J1243" s="36">
        <v>5</v>
      </c>
      <c r="K1243" s="37">
        <v>443483.25</v>
      </c>
      <c r="L1243" s="38" t="s">
        <v>15</v>
      </c>
      <c r="M1243" s="38" t="s">
        <v>13</v>
      </c>
    </row>
    <row r="1244" spans="1:13" s="39" customFormat="1" ht="12.75" x14ac:dyDescent="0.2">
      <c r="A1244" s="33" t="s">
        <v>17</v>
      </c>
      <c r="B1244" s="33" t="s">
        <v>585</v>
      </c>
      <c r="C1244" s="34">
        <v>10</v>
      </c>
      <c r="D1244" s="33" t="s">
        <v>93</v>
      </c>
      <c r="E1244" s="33" t="s">
        <v>1762</v>
      </c>
      <c r="F1244" s="35">
        <v>47131821</v>
      </c>
      <c r="G1244" s="33" t="s">
        <v>466</v>
      </c>
      <c r="H1244" s="33">
        <v>4</v>
      </c>
      <c r="I1244" s="33">
        <v>6</v>
      </c>
      <c r="J1244" s="36">
        <v>10</v>
      </c>
      <c r="K1244" s="37">
        <v>1826090.7000000002</v>
      </c>
      <c r="L1244" s="38" t="s">
        <v>15</v>
      </c>
      <c r="M1244" s="38" t="s">
        <v>13</v>
      </c>
    </row>
    <row r="1245" spans="1:13" s="39" customFormat="1" ht="12.75" x14ac:dyDescent="0.2">
      <c r="A1245" s="33" t="s">
        <v>17</v>
      </c>
      <c r="B1245" s="33" t="s">
        <v>585</v>
      </c>
      <c r="C1245" s="34">
        <v>10</v>
      </c>
      <c r="D1245" s="33" t="s">
        <v>93</v>
      </c>
      <c r="E1245" s="33" t="s">
        <v>1763</v>
      </c>
      <c r="F1245" s="35">
        <v>60121135</v>
      </c>
      <c r="G1245" s="33" t="s">
        <v>466</v>
      </c>
      <c r="H1245" s="33">
        <v>4</v>
      </c>
      <c r="I1245" s="33">
        <v>6</v>
      </c>
      <c r="J1245" s="36">
        <v>10</v>
      </c>
      <c r="K1245" s="37">
        <v>535309.6</v>
      </c>
      <c r="L1245" s="38" t="s">
        <v>15</v>
      </c>
      <c r="M1245" s="38" t="s">
        <v>13</v>
      </c>
    </row>
    <row r="1246" spans="1:13" s="39" customFormat="1" ht="12.75" x14ac:dyDescent="0.2">
      <c r="A1246" s="33" t="s">
        <v>17</v>
      </c>
      <c r="B1246" s="33" t="s">
        <v>585</v>
      </c>
      <c r="C1246" s="34">
        <v>10</v>
      </c>
      <c r="D1246" s="33" t="s">
        <v>93</v>
      </c>
      <c r="E1246" s="33" t="s">
        <v>1764</v>
      </c>
      <c r="F1246" s="35">
        <v>30102300</v>
      </c>
      <c r="G1246" s="33" t="s">
        <v>466</v>
      </c>
      <c r="H1246" s="33">
        <v>4</v>
      </c>
      <c r="I1246" s="33">
        <v>6</v>
      </c>
      <c r="J1246" s="36">
        <v>15</v>
      </c>
      <c r="K1246" s="37">
        <v>1890118.6500000001</v>
      </c>
      <c r="L1246" s="38" t="s">
        <v>15</v>
      </c>
      <c r="M1246" s="38" t="s">
        <v>13</v>
      </c>
    </row>
    <row r="1247" spans="1:13" s="39" customFormat="1" ht="12.75" x14ac:dyDescent="0.2">
      <c r="A1247" s="33" t="s">
        <v>17</v>
      </c>
      <c r="B1247" s="33" t="s">
        <v>585</v>
      </c>
      <c r="C1247" s="34">
        <v>10</v>
      </c>
      <c r="D1247" s="33" t="s">
        <v>93</v>
      </c>
      <c r="E1247" s="33" t="s">
        <v>1765</v>
      </c>
      <c r="F1247" s="35">
        <v>27111908</v>
      </c>
      <c r="G1247" s="33" t="s">
        <v>466</v>
      </c>
      <c r="H1247" s="33">
        <v>4</v>
      </c>
      <c r="I1247" s="33">
        <v>6</v>
      </c>
      <c r="J1247" s="36">
        <v>2</v>
      </c>
      <c r="K1247" s="37">
        <v>146089.16</v>
      </c>
      <c r="L1247" s="38" t="s">
        <v>15</v>
      </c>
      <c r="M1247" s="38" t="s">
        <v>13</v>
      </c>
    </row>
    <row r="1248" spans="1:13" s="39" customFormat="1" ht="12.75" x14ac:dyDescent="0.2">
      <c r="A1248" s="33" t="s">
        <v>17</v>
      </c>
      <c r="B1248" s="33" t="s">
        <v>585</v>
      </c>
      <c r="C1248" s="34">
        <v>10</v>
      </c>
      <c r="D1248" s="33" t="s">
        <v>93</v>
      </c>
      <c r="E1248" s="33" t="s">
        <v>1766</v>
      </c>
      <c r="F1248" s="35">
        <v>26111702</v>
      </c>
      <c r="G1248" s="33" t="s">
        <v>466</v>
      </c>
      <c r="H1248" s="33">
        <v>4</v>
      </c>
      <c r="I1248" s="33">
        <v>6</v>
      </c>
      <c r="J1248" s="36">
        <v>5</v>
      </c>
      <c r="K1248" s="37">
        <v>20426.349999999999</v>
      </c>
      <c r="L1248" s="38" t="s">
        <v>15</v>
      </c>
      <c r="M1248" s="38" t="s">
        <v>13</v>
      </c>
    </row>
    <row r="1249" spans="1:13" s="39" customFormat="1" ht="12.75" x14ac:dyDescent="0.2">
      <c r="A1249" s="33" t="s">
        <v>17</v>
      </c>
      <c r="B1249" s="33" t="s">
        <v>585</v>
      </c>
      <c r="C1249" s="34">
        <v>10</v>
      </c>
      <c r="D1249" s="33" t="s">
        <v>93</v>
      </c>
      <c r="E1249" s="33" t="s">
        <v>1767</v>
      </c>
      <c r="F1249" s="35">
        <v>26111702</v>
      </c>
      <c r="G1249" s="33" t="s">
        <v>466</v>
      </c>
      <c r="H1249" s="33">
        <v>4</v>
      </c>
      <c r="I1249" s="33">
        <v>6</v>
      </c>
      <c r="J1249" s="36">
        <v>30</v>
      </c>
      <c r="K1249" s="37">
        <v>105636.3</v>
      </c>
      <c r="L1249" s="38" t="s">
        <v>15</v>
      </c>
      <c r="M1249" s="38" t="s">
        <v>13</v>
      </c>
    </row>
    <row r="1250" spans="1:13" s="39" customFormat="1" ht="12.75" x14ac:dyDescent="0.2">
      <c r="A1250" s="33" t="s">
        <v>17</v>
      </c>
      <c r="B1250" s="33" t="s">
        <v>585</v>
      </c>
      <c r="C1250" s="34">
        <v>10</v>
      </c>
      <c r="D1250" s="33" t="s">
        <v>93</v>
      </c>
      <c r="E1250" s="33" t="s">
        <v>1768</v>
      </c>
      <c r="F1250" s="35">
        <v>26111702</v>
      </c>
      <c r="G1250" s="33" t="s">
        <v>466</v>
      </c>
      <c r="H1250" s="33">
        <v>4</v>
      </c>
      <c r="I1250" s="33">
        <v>6</v>
      </c>
      <c r="J1250" s="36">
        <v>30</v>
      </c>
      <c r="K1250" s="37">
        <v>549423</v>
      </c>
      <c r="L1250" s="38" t="s">
        <v>15</v>
      </c>
      <c r="M1250" s="38" t="s">
        <v>13</v>
      </c>
    </row>
    <row r="1251" spans="1:13" s="39" customFormat="1" ht="12.75" x14ac:dyDescent="0.2">
      <c r="A1251" s="33" t="s">
        <v>17</v>
      </c>
      <c r="B1251" s="33" t="s">
        <v>585</v>
      </c>
      <c r="C1251" s="34">
        <v>10</v>
      </c>
      <c r="D1251" s="33" t="s">
        <v>93</v>
      </c>
      <c r="E1251" s="33" t="s">
        <v>1769</v>
      </c>
      <c r="F1251" s="35">
        <v>31211501</v>
      </c>
      <c r="G1251" s="33" t="s">
        <v>466</v>
      </c>
      <c r="H1251" s="33">
        <v>4</v>
      </c>
      <c r="I1251" s="33">
        <v>6</v>
      </c>
      <c r="J1251" s="36">
        <v>5</v>
      </c>
      <c r="K1251" s="37">
        <v>316956.5</v>
      </c>
      <c r="L1251" s="38" t="s">
        <v>15</v>
      </c>
      <c r="M1251" s="38" t="s">
        <v>13</v>
      </c>
    </row>
    <row r="1252" spans="1:13" s="39" customFormat="1" ht="12.75" x14ac:dyDescent="0.2">
      <c r="A1252" s="33" t="s">
        <v>17</v>
      </c>
      <c r="B1252" s="33" t="s">
        <v>585</v>
      </c>
      <c r="C1252" s="34">
        <v>10</v>
      </c>
      <c r="D1252" s="33" t="s">
        <v>93</v>
      </c>
      <c r="E1252" s="33" t="s">
        <v>1770</v>
      </c>
      <c r="F1252" s="35">
        <v>31211501</v>
      </c>
      <c r="G1252" s="33" t="s">
        <v>466</v>
      </c>
      <c r="H1252" s="33">
        <v>4</v>
      </c>
      <c r="I1252" s="33">
        <v>6</v>
      </c>
      <c r="J1252" s="36">
        <v>1</v>
      </c>
      <c r="K1252" s="37">
        <v>1194782.6100000001</v>
      </c>
      <c r="L1252" s="38" t="s">
        <v>15</v>
      </c>
      <c r="M1252" s="38" t="s">
        <v>13</v>
      </c>
    </row>
    <row r="1253" spans="1:13" s="39" customFormat="1" ht="12.75" x14ac:dyDescent="0.2">
      <c r="A1253" s="33" t="s">
        <v>17</v>
      </c>
      <c r="B1253" s="33" t="s">
        <v>585</v>
      </c>
      <c r="C1253" s="34">
        <v>10</v>
      </c>
      <c r="D1253" s="33" t="s">
        <v>93</v>
      </c>
      <c r="E1253" s="33" t="s">
        <v>1771</v>
      </c>
      <c r="F1253" s="35">
        <v>31211501</v>
      </c>
      <c r="G1253" s="33" t="s">
        <v>466</v>
      </c>
      <c r="H1253" s="33">
        <v>4</v>
      </c>
      <c r="I1253" s="33">
        <v>6</v>
      </c>
      <c r="J1253" s="36">
        <v>2</v>
      </c>
      <c r="K1253" s="37">
        <v>1554261.38</v>
      </c>
      <c r="L1253" s="38" t="s">
        <v>15</v>
      </c>
      <c r="M1253" s="38" t="s">
        <v>13</v>
      </c>
    </row>
    <row r="1254" spans="1:13" s="39" customFormat="1" ht="12.75" x14ac:dyDescent="0.2">
      <c r="A1254" s="33" t="s">
        <v>17</v>
      </c>
      <c r="B1254" s="33" t="s">
        <v>585</v>
      </c>
      <c r="C1254" s="34">
        <v>10</v>
      </c>
      <c r="D1254" s="33" t="s">
        <v>93</v>
      </c>
      <c r="E1254" s="33" t="s">
        <v>1772</v>
      </c>
      <c r="F1254" s="35">
        <v>24121500</v>
      </c>
      <c r="G1254" s="33" t="s">
        <v>466</v>
      </c>
      <c r="H1254" s="33">
        <v>4</v>
      </c>
      <c r="I1254" s="33">
        <v>6</v>
      </c>
      <c r="J1254" s="36">
        <v>20</v>
      </c>
      <c r="K1254" s="37">
        <v>1252189.3999999999</v>
      </c>
      <c r="L1254" s="38" t="s">
        <v>15</v>
      </c>
      <c r="M1254" s="38" t="s">
        <v>13</v>
      </c>
    </row>
    <row r="1255" spans="1:13" s="39" customFormat="1" ht="12.75" x14ac:dyDescent="0.2">
      <c r="A1255" s="33" t="s">
        <v>17</v>
      </c>
      <c r="B1255" s="33" t="s">
        <v>585</v>
      </c>
      <c r="C1255" s="34">
        <v>10</v>
      </c>
      <c r="D1255" s="33" t="s">
        <v>93</v>
      </c>
      <c r="E1255" s="33" t="s">
        <v>1773</v>
      </c>
      <c r="F1255" s="35">
        <v>31231402</v>
      </c>
      <c r="G1255" s="33" t="s">
        <v>466</v>
      </c>
      <c r="H1255" s="33">
        <v>4</v>
      </c>
      <c r="I1255" s="33">
        <v>6</v>
      </c>
      <c r="J1255" s="36">
        <v>10</v>
      </c>
      <c r="K1255" s="37">
        <v>457126.60000000003</v>
      </c>
      <c r="L1255" s="38" t="s">
        <v>15</v>
      </c>
      <c r="M1255" s="38" t="s">
        <v>13</v>
      </c>
    </row>
    <row r="1256" spans="1:13" s="39" customFormat="1" ht="12.75" x14ac:dyDescent="0.2">
      <c r="A1256" s="33" t="s">
        <v>17</v>
      </c>
      <c r="B1256" s="33" t="s">
        <v>585</v>
      </c>
      <c r="C1256" s="34">
        <v>10</v>
      </c>
      <c r="D1256" s="33" t="s">
        <v>93</v>
      </c>
      <c r="E1256" s="33" t="s">
        <v>1774</v>
      </c>
      <c r="F1256" s="35">
        <v>31231402</v>
      </c>
      <c r="G1256" s="33" t="s">
        <v>466</v>
      </c>
      <c r="H1256" s="33">
        <v>4</v>
      </c>
      <c r="I1256" s="33">
        <v>6</v>
      </c>
      <c r="J1256" s="36">
        <v>10</v>
      </c>
      <c r="K1256" s="37">
        <v>294287</v>
      </c>
      <c r="L1256" s="38" t="s">
        <v>15</v>
      </c>
      <c r="M1256" s="38" t="s">
        <v>13</v>
      </c>
    </row>
    <row r="1257" spans="1:13" s="39" customFormat="1" ht="12.75" x14ac:dyDescent="0.2">
      <c r="A1257" s="33" t="s">
        <v>17</v>
      </c>
      <c r="B1257" s="33" t="s">
        <v>585</v>
      </c>
      <c r="C1257" s="34">
        <v>10</v>
      </c>
      <c r="D1257" s="33" t="s">
        <v>93</v>
      </c>
      <c r="E1257" s="33" t="s">
        <v>1775</v>
      </c>
      <c r="F1257" s="35">
        <v>31201600</v>
      </c>
      <c r="G1257" s="33" t="s">
        <v>466</v>
      </c>
      <c r="H1257" s="33">
        <v>4</v>
      </c>
      <c r="I1257" s="33">
        <v>6</v>
      </c>
      <c r="J1257" s="36">
        <v>2</v>
      </c>
      <c r="K1257" s="37">
        <v>171578.96</v>
      </c>
      <c r="L1257" s="38" t="s">
        <v>15</v>
      </c>
      <c r="M1257" s="38" t="s">
        <v>13</v>
      </c>
    </row>
    <row r="1258" spans="1:13" s="39" customFormat="1" ht="12.75" x14ac:dyDescent="0.2">
      <c r="A1258" s="33" t="s">
        <v>17</v>
      </c>
      <c r="B1258" s="33" t="s">
        <v>585</v>
      </c>
      <c r="C1258" s="34">
        <v>10</v>
      </c>
      <c r="D1258" s="33" t="s">
        <v>93</v>
      </c>
      <c r="E1258" s="33" t="s">
        <v>1776</v>
      </c>
      <c r="F1258" s="35">
        <v>31201600</v>
      </c>
      <c r="G1258" s="33" t="s">
        <v>466</v>
      </c>
      <c r="H1258" s="33">
        <v>4</v>
      </c>
      <c r="I1258" s="33">
        <v>6</v>
      </c>
      <c r="J1258" s="36">
        <v>2</v>
      </c>
      <c r="K1258" s="37">
        <v>171578.96</v>
      </c>
      <c r="L1258" s="38" t="s">
        <v>15</v>
      </c>
      <c r="M1258" s="38" t="s">
        <v>13</v>
      </c>
    </row>
    <row r="1259" spans="1:13" s="39" customFormat="1" ht="12.75" x14ac:dyDescent="0.2">
      <c r="A1259" s="33" t="s">
        <v>17</v>
      </c>
      <c r="B1259" s="33" t="s">
        <v>585</v>
      </c>
      <c r="C1259" s="34">
        <v>10</v>
      </c>
      <c r="D1259" s="33" t="s">
        <v>93</v>
      </c>
      <c r="E1259" s="33" t="s">
        <v>1777</v>
      </c>
      <c r="F1259" s="35">
        <v>24121500</v>
      </c>
      <c r="G1259" s="33" t="s">
        <v>466</v>
      </c>
      <c r="H1259" s="33">
        <v>4</v>
      </c>
      <c r="I1259" s="33">
        <v>6</v>
      </c>
      <c r="J1259" s="36">
        <v>35</v>
      </c>
      <c r="K1259" s="37">
        <v>3352700.05</v>
      </c>
      <c r="L1259" s="38" t="s">
        <v>15</v>
      </c>
      <c r="M1259" s="38" t="s">
        <v>13</v>
      </c>
    </row>
    <row r="1260" spans="1:13" s="39" customFormat="1" ht="12.75" x14ac:dyDescent="0.2">
      <c r="A1260" s="33" t="s">
        <v>17</v>
      </c>
      <c r="B1260" s="33" t="s">
        <v>585</v>
      </c>
      <c r="C1260" s="34">
        <v>10</v>
      </c>
      <c r="D1260" s="33" t="s">
        <v>93</v>
      </c>
      <c r="E1260" s="33" t="s">
        <v>1778</v>
      </c>
      <c r="F1260" s="35">
        <v>24121500</v>
      </c>
      <c r="G1260" s="33" t="s">
        <v>466</v>
      </c>
      <c r="H1260" s="33">
        <v>4</v>
      </c>
      <c r="I1260" s="33">
        <v>6</v>
      </c>
      <c r="J1260" s="36">
        <v>35</v>
      </c>
      <c r="K1260" s="37">
        <v>2908960.9499999997</v>
      </c>
      <c r="L1260" s="38" t="s">
        <v>15</v>
      </c>
      <c r="M1260" s="38" t="s">
        <v>13</v>
      </c>
    </row>
    <row r="1261" spans="1:13" s="39" customFormat="1" ht="12.75" x14ac:dyDescent="0.2">
      <c r="A1261" s="33" t="s">
        <v>17</v>
      </c>
      <c r="B1261" s="33" t="s">
        <v>585</v>
      </c>
      <c r="C1261" s="34">
        <v>10</v>
      </c>
      <c r="D1261" s="33" t="s">
        <v>93</v>
      </c>
      <c r="E1261" s="33" t="s">
        <v>1779</v>
      </c>
      <c r="F1261" s="35">
        <v>24121500</v>
      </c>
      <c r="G1261" s="33" t="s">
        <v>466</v>
      </c>
      <c r="H1261" s="33">
        <v>4</v>
      </c>
      <c r="I1261" s="33">
        <v>6</v>
      </c>
      <c r="J1261" s="36">
        <v>10</v>
      </c>
      <c r="K1261" s="37">
        <v>313053.30000000005</v>
      </c>
      <c r="L1261" s="38" t="s">
        <v>15</v>
      </c>
      <c r="M1261" s="38" t="s">
        <v>13</v>
      </c>
    </row>
    <row r="1262" spans="1:13" s="39" customFormat="1" ht="12.75" x14ac:dyDescent="0.2">
      <c r="A1262" s="33" t="s">
        <v>17</v>
      </c>
      <c r="B1262" s="33" t="s">
        <v>585</v>
      </c>
      <c r="C1262" s="34">
        <v>10</v>
      </c>
      <c r="D1262" s="33" t="s">
        <v>93</v>
      </c>
      <c r="E1262" s="33" t="s">
        <v>1780</v>
      </c>
      <c r="F1262" s="35">
        <v>31211510</v>
      </c>
      <c r="G1262" s="33" t="s">
        <v>466</v>
      </c>
      <c r="H1262" s="33">
        <v>4</v>
      </c>
      <c r="I1262" s="33">
        <v>6</v>
      </c>
      <c r="J1262" s="36">
        <v>1</v>
      </c>
      <c r="K1262" s="37">
        <v>875434.21</v>
      </c>
      <c r="L1262" s="38" t="s">
        <v>15</v>
      </c>
      <c r="M1262" s="38" t="s">
        <v>13</v>
      </c>
    </row>
    <row r="1263" spans="1:13" s="39" customFormat="1" ht="12.75" x14ac:dyDescent="0.2">
      <c r="A1263" s="33" t="s">
        <v>17</v>
      </c>
      <c r="B1263" s="33" t="s">
        <v>585</v>
      </c>
      <c r="C1263" s="34">
        <v>10</v>
      </c>
      <c r="D1263" s="33" t="s">
        <v>93</v>
      </c>
      <c r="E1263" s="33" t="s">
        <v>1781</v>
      </c>
      <c r="F1263" s="35">
        <v>31211510</v>
      </c>
      <c r="G1263" s="33" t="s">
        <v>466</v>
      </c>
      <c r="H1263" s="33">
        <v>4</v>
      </c>
      <c r="I1263" s="33">
        <v>6</v>
      </c>
      <c r="J1263" s="36">
        <v>2</v>
      </c>
      <c r="K1263" s="37">
        <v>1750868.42</v>
      </c>
      <c r="L1263" s="38" t="s">
        <v>15</v>
      </c>
      <c r="M1263" s="38" t="s">
        <v>13</v>
      </c>
    </row>
    <row r="1264" spans="1:13" s="39" customFormat="1" ht="12.75" x14ac:dyDescent="0.2">
      <c r="A1264" s="33" t="s">
        <v>17</v>
      </c>
      <c r="B1264" s="33" t="s">
        <v>585</v>
      </c>
      <c r="C1264" s="34">
        <v>10</v>
      </c>
      <c r="D1264" s="33" t="s">
        <v>93</v>
      </c>
      <c r="E1264" s="33" t="s">
        <v>1782</v>
      </c>
      <c r="F1264" s="35">
        <v>31211510</v>
      </c>
      <c r="G1264" s="33" t="s">
        <v>466</v>
      </c>
      <c r="H1264" s="33">
        <v>4</v>
      </c>
      <c r="I1264" s="33">
        <v>6</v>
      </c>
      <c r="J1264" s="36">
        <v>2</v>
      </c>
      <c r="K1264" s="37">
        <v>1253738.78</v>
      </c>
      <c r="L1264" s="38" t="s">
        <v>15</v>
      </c>
      <c r="M1264" s="38" t="s">
        <v>13</v>
      </c>
    </row>
    <row r="1265" spans="1:13" s="39" customFormat="1" ht="12.75" x14ac:dyDescent="0.2">
      <c r="A1265" s="33" t="s">
        <v>17</v>
      </c>
      <c r="B1265" s="33" t="s">
        <v>585</v>
      </c>
      <c r="C1265" s="34">
        <v>10</v>
      </c>
      <c r="D1265" s="33" t="s">
        <v>93</v>
      </c>
      <c r="E1265" s="33" t="s">
        <v>1783</v>
      </c>
      <c r="F1265" s="35">
        <v>31211510</v>
      </c>
      <c r="G1265" s="33" t="s">
        <v>466</v>
      </c>
      <c r="H1265" s="33">
        <v>4</v>
      </c>
      <c r="I1265" s="33">
        <v>6</v>
      </c>
      <c r="J1265" s="36">
        <v>1</v>
      </c>
      <c r="K1265" s="37">
        <v>1109348.94</v>
      </c>
      <c r="L1265" s="38" t="s">
        <v>15</v>
      </c>
      <c r="M1265" s="38" t="s">
        <v>13</v>
      </c>
    </row>
    <row r="1266" spans="1:13" s="39" customFormat="1" ht="12.75" x14ac:dyDescent="0.2">
      <c r="A1266" s="33" t="s">
        <v>17</v>
      </c>
      <c r="B1266" s="33" t="s">
        <v>585</v>
      </c>
      <c r="C1266" s="34">
        <v>10</v>
      </c>
      <c r="D1266" s="33" t="s">
        <v>93</v>
      </c>
      <c r="E1266" s="33" t="s">
        <v>1784</v>
      </c>
      <c r="F1266" s="35">
        <v>31211510</v>
      </c>
      <c r="G1266" s="33" t="s">
        <v>466</v>
      </c>
      <c r="H1266" s="33">
        <v>4</v>
      </c>
      <c r="I1266" s="33">
        <v>6</v>
      </c>
      <c r="J1266" s="36">
        <v>3</v>
      </c>
      <c r="K1266" s="37">
        <v>4398264.99</v>
      </c>
      <c r="L1266" s="38" t="s">
        <v>15</v>
      </c>
      <c r="M1266" s="38" t="s">
        <v>13</v>
      </c>
    </row>
    <row r="1267" spans="1:13" s="39" customFormat="1" ht="12.75" x14ac:dyDescent="0.2">
      <c r="A1267" s="33" t="s">
        <v>17</v>
      </c>
      <c r="B1267" s="33" t="s">
        <v>585</v>
      </c>
      <c r="C1267" s="34">
        <v>10</v>
      </c>
      <c r="D1267" s="33" t="s">
        <v>93</v>
      </c>
      <c r="E1267" s="33" t="s">
        <v>1785</v>
      </c>
      <c r="F1267" s="35">
        <v>31211510</v>
      </c>
      <c r="G1267" s="33" t="s">
        <v>466</v>
      </c>
      <c r="H1267" s="33">
        <v>4</v>
      </c>
      <c r="I1267" s="33">
        <v>6</v>
      </c>
      <c r="J1267" s="36">
        <v>1</v>
      </c>
      <c r="K1267" s="37">
        <v>1038261.91</v>
      </c>
      <c r="L1267" s="38" t="s">
        <v>15</v>
      </c>
      <c r="M1267" s="38" t="s">
        <v>13</v>
      </c>
    </row>
    <row r="1268" spans="1:13" s="39" customFormat="1" ht="12.75" x14ac:dyDescent="0.2">
      <c r="A1268" s="33" t="s">
        <v>17</v>
      </c>
      <c r="B1268" s="33" t="s">
        <v>585</v>
      </c>
      <c r="C1268" s="34">
        <v>10</v>
      </c>
      <c r="D1268" s="33" t="s">
        <v>93</v>
      </c>
      <c r="E1268" s="33" t="s">
        <v>1786</v>
      </c>
      <c r="F1268" s="35">
        <v>31211510</v>
      </c>
      <c r="G1268" s="33" t="s">
        <v>466</v>
      </c>
      <c r="H1268" s="33">
        <v>4</v>
      </c>
      <c r="I1268" s="33">
        <v>6</v>
      </c>
      <c r="J1268" s="36">
        <v>1</v>
      </c>
      <c r="K1268" s="37">
        <v>641590.88</v>
      </c>
      <c r="L1268" s="38" t="s">
        <v>15</v>
      </c>
      <c r="M1268" s="38" t="s">
        <v>13</v>
      </c>
    </row>
    <row r="1269" spans="1:13" s="39" customFormat="1" ht="12.75" x14ac:dyDescent="0.2">
      <c r="A1269" s="33" t="s">
        <v>17</v>
      </c>
      <c r="B1269" s="33" t="s">
        <v>585</v>
      </c>
      <c r="C1269" s="34">
        <v>10</v>
      </c>
      <c r="D1269" s="33" t="s">
        <v>93</v>
      </c>
      <c r="E1269" s="33" t="s">
        <v>1787</v>
      </c>
      <c r="F1269" s="35">
        <v>31211510</v>
      </c>
      <c r="G1269" s="33" t="s">
        <v>466</v>
      </c>
      <c r="H1269" s="33">
        <v>4</v>
      </c>
      <c r="I1269" s="33">
        <v>6</v>
      </c>
      <c r="J1269" s="36">
        <v>1</v>
      </c>
      <c r="K1269" s="37">
        <v>875434.21</v>
      </c>
      <c r="L1269" s="38" t="s">
        <v>15</v>
      </c>
      <c r="M1269" s="38" t="s">
        <v>13</v>
      </c>
    </row>
    <row r="1270" spans="1:13" s="39" customFormat="1" ht="12.75" x14ac:dyDescent="0.2">
      <c r="A1270" s="33" t="s">
        <v>17</v>
      </c>
      <c r="B1270" s="33" t="s">
        <v>585</v>
      </c>
      <c r="C1270" s="34">
        <v>10</v>
      </c>
      <c r="D1270" s="33" t="s">
        <v>93</v>
      </c>
      <c r="E1270" s="33" t="s">
        <v>1788</v>
      </c>
      <c r="F1270" s="35">
        <v>31211510</v>
      </c>
      <c r="G1270" s="33" t="s">
        <v>466</v>
      </c>
      <c r="H1270" s="33">
        <v>4</v>
      </c>
      <c r="I1270" s="33">
        <v>6</v>
      </c>
      <c r="J1270" s="36">
        <v>2</v>
      </c>
      <c r="K1270" s="37">
        <v>1576190.7</v>
      </c>
      <c r="L1270" s="38" t="s">
        <v>15</v>
      </c>
      <c r="M1270" s="38" t="s">
        <v>13</v>
      </c>
    </row>
    <row r="1271" spans="1:13" s="39" customFormat="1" ht="12.75" x14ac:dyDescent="0.2">
      <c r="A1271" s="33" t="s">
        <v>17</v>
      </c>
      <c r="B1271" s="33" t="s">
        <v>585</v>
      </c>
      <c r="C1271" s="34">
        <v>10</v>
      </c>
      <c r="D1271" s="33" t="s">
        <v>93</v>
      </c>
      <c r="E1271" s="33" t="s">
        <v>1789</v>
      </c>
      <c r="F1271" s="35">
        <v>31211510</v>
      </c>
      <c r="G1271" s="33" t="s">
        <v>466</v>
      </c>
      <c r="H1271" s="33">
        <v>4</v>
      </c>
      <c r="I1271" s="33">
        <v>6</v>
      </c>
      <c r="J1271" s="36">
        <v>1</v>
      </c>
      <c r="K1271" s="37">
        <v>733156.62</v>
      </c>
      <c r="L1271" s="38" t="s">
        <v>15</v>
      </c>
      <c r="M1271" s="38" t="s">
        <v>13</v>
      </c>
    </row>
    <row r="1272" spans="1:13" s="39" customFormat="1" ht="12.75" x14ac:dyDescent="0.2">
      <c r="A1272" s="33" t="s">
        <v>17</v>
      </c>
      <c r="B1272" s="33" t="s">
        <v>585</v>
      </c>
      <c r="C1272" s="34">
        <v>10</v>
      </c>
      <c r="D1272" s="33" t="s">
        <v>93</v>
      </c>
      <c r="E1272" s="33" t="s">
        <v>1790</v>
      </c>
      <c r="F1272" s="35">
        <v>23271811</v>
      </c>
      <c r="G1272" s="33" t="s">
        <v>466</v>
      </c>
      <c r="H1272" s="33">
        <v>4</v>
      </c>
      <c r="I1272" s="33">
        <v>6</v>
      </c>
      <c r="J1272" s="36">
        <v>20</v>
      </c>
      <c r="K1272" s="37">
        <v>126806.39999999999</v>
      </c>
      <c r="L1272" s="38" t="s">
        <v>15</v>
      </c>
      <c r="M1272" s="38" t="s">
        <v>13</v>
      </c>
    </row>
    <row r="1273" spans="1:13" s="39" customFormat="1" ht="12.75" x14ac:dyDescent="0.2">
      <c r="A1273" s="33" t="s">
        <v>17</v>
      </c>
      <c r="B1273" s="33" t="s">
        <v>585</v>
      </c>
      <c r="C1273" s="34">
        <v>10</v>
      </c>
      <c r="D1273" s="33" t="s">
        <v>93</v>
      </c>
      <c r="E1273" s="33" t="s">
        <v>1791</v>
      </c>
      <c r="F1273" s="35">
        <v>39121624</v>
      </c>
      <c r="G1273" s="33" t="s">
        <v>466</v>
      </c>
      <c r="H1273" s="33">
        <v>4</v>
      </c>
      <c r="I1273" s="33">
        <v>6</v>
      </c>
      <c r="J1273" s="36">
        <v>30</v>
      </c>
      <c r="K1273" s="37">
        <v>701219.4</v>
      </c>
      <c r="L1273" s="38" t="s">
        <v>15</v>
      </c>
      <c r="M1273" s="38" t="s">
        <v>13</v>
      </c>
    </row>
    <row r="1274" spans="1:13" s="39" customFormat="1" ht="12.75" x14ac:dyDescent="0.2">
      <c r="A1274" s="33" t="s">
        <v>17</v>
      </c>
      <c r="B1274" s="33" t="s">
        <v>585</v>
      </c>
      <c r="C1274" s="34">
        <v>10</v>
      </c>
      <c r="D1274" s="33" t="s">
        <v>93</v>
      </c>
      <c r="E1274" s="33" t="s">
        <v>1792</v>
      </c>
      <c r="F1274" s="35">
        <v>31211600</v>
      </c>
      <c r="G1274" s="33" t="s">
        <v>466</v>
      </c>
      <c r="H1274" s="33">
        <v>4</v>
      </c>
      <c r="I1274" s="33">
        <v>6</v>
      </c>
      <c r="J1274" s="36">
        <v>2</v>
      </c>
      <c r="K1274" s="37">
        <v>62922.44</v>
      </c>
      <c r="L1274" s="38" t="s">
        <v>15</v>
      </c>
      <c r="M1274" s="38" t="s">
        <v>13</v>
      </c>
    </row>
    <row r="1275" spans="1:13" s="39" customFormat="1" ht="12.75" x14ac:dyDescent="0.2">
      <c r="A1275" s="33" t="s">
        <v>17</v>
      </c>
      <c r="B1275" s="33" t="s">
        <v>585</v>
      </c>
      <c r="C1275" s="34">
        <v>10</v>
      </c>
      <c r="D1275" s="33" t="s">
        <v>93</v>
      </c>
      <c r="E1275" s="33" t="s">
        <v>1793</v>
      </c>
      <c r="F1275" s="35">
        <v>31211600</v>
      </c>
      <c r="G1275" s="33" t="s">
        <v>466</v>
      </c>
      <c r="H1275" s="33">
        <v>4</v>
      </c>
      <c r="I1275" s="33">
        <v>6</v>
      </c>
      <c r="J1275" s="36">
        <v>4</v>
      </c>
      <c r="K1275" s="37">
        <v>3904494.72</v>
      </c>
      <c r="L1275" s="38" t="s">
        <v>15</v>
      </c>
      <c r="M1275" s="38" t="s">
        <v>13</v>
      </c>
    </row>
    <row r="1276" spans="1:13" s="39" customFormat="1" ht="12.75" x14ac:dyDescent="0.2">
      <c r="A1276" s="33" t="s">
        <v>17</v>
      </c>
      <c r="B1276" s="33" t="s">
        <v>585</v>
      </c>
      <c r="C1276" s="34">
        <v>10</v>
      </c>
      <c r="D1276" s="33" t="s">
        <v>93</v>
      </c>
      <c r="E1276" s="33" t="s">
        <v>1794</v>
      </c>
      <c r="F1276" s="35">
        <v>26111804</v>
      </c>
      <c r="G1276" s="33" t="s">
        <v>466</v>
      </c>
      <c r="H1276" s="33">
        <v>4</v>
      </c>
      <c r="I1276" s="33">
        <v>6</v>
      </c>
      <c r="J1276" s="36">
        <v>1</v>
      </c>
      <c r="K1276" s="37">
        <v>11270.49</v>
      </c>
      <c r="L1276" s="38" t="s">
        <v>15</v>
      </c>
      <c r="M1276" s="38" t="s">
        <v>13</v>
      </c>
    </row>
    <row r="1277" spans="1:13" s="39" customFormat="1" ht="12.75" x14ac:dyDescent="0.2">
      <c r="A1277" s="33" t="s">
        <v>17</v>
      </c>
      <c r="B1277" s="33" t="s">
        <v>585</v>
      </c>
      <c r="C1277" s="34">
        <v>10</v>
      </c>
      <c r="D1277" s="33" t="s">
        <v>93</v>
      </c>
      <c r="E1277" s="33" t="s">
        <v>1795</v>
      </c>
      <c r="F1277" s="35">
        <v>26111804</v>
      </c>
      <c r="G1277" s="33" t="s">
        <v>466</v>
      </c>
      <c r="H1277" s="33">
        <v>4</v>
      </c>
      <c r="I1277" s="33">
        <v>6</v>
      </c>
      <c r="J1277" s="36">
        <v>1</v>
      </c>
      <c r="K1277" s="37">
        <v>7044.8</v>
      </c>
      <c r="L1277" s="38" t="s">
        <v>15</v>
      </c>
      <c r="M1277" s="38" t="s">
        <v>13</v>
      </c>
    </row>
    <row r="1278" spans="1:13" s="39" customFormat="1" ht="12.75" x14ac:dyDescent="0.2">
      <c r="A1278" s="33" t="s">
        <v>17</v>
      </c>
      <c r="B1278" s="33" t="s">
        <v>585</v>
      </c>
      <c r="C1278" s="34">
        <v>10</v>
      </c>
      <c r="D1278" s="33" t="s">
        <v>93</v>
      </c>
      <c r="E1278" s="33" t="s">
        <v>1796</v>
      </c>
      <c r="F1278" s="35">
        <v>31211600</v>
      </c>
      <c r="G1278" s="33" t="s">
        <v>466</v>
      </c>
      <c r="H1278" s="33">
        <v>4</v>
      </c>
      <c r="I1278" s="33">
        <v>6</v>
      </c>
      <c r="J1278" s="36">
        <v>1</v>
      </c>
      <c r="K1278" s="37">
        <v>542609.06000000006</v>
      </c>
      <c r="L1278" s="38" t="s">
        <v>15</v>
      </c>
      <c r="M1278" s="38" t="s">
        <v>13</v>
      </c>
    </row>
    <row r="1279" spans="1:13" s="39" customFormat="1" ht="12.75" x14ac:dyDescent="0.2">
      <c r="A1279" s="33" t="s">
        <v>17</v>
      </c>
      <c r="B1279" s="33" t="s">
        <v>585</v>
      </c>
      <c r="C1279" s="34">
        <v>10</v>
      </c>
      <c r="D1279" s="33" t="s">
        <v>93</v>
      </c>
      <c r="E1279" s="33" t="s">
        <v>1797</v>
      </c>
      <c r="F1279" s="35">
        <v>39101600</v>
      </c>
      <c r="G1279" s="33" t="s">
        <v>466</v>
      </c>
      <c r="H1279" s="33">
        <v>4</v>
      </c>
      <c r="I1279" s="33">
        <v>6</v>
      </c>
      <c r="J1279" s="36">
        <v>10</v>
      </c>
      <c r="K1279" s="37">
        <v>217651</v>
      </c>
      <c r="L1279" s="38" t="s">
        <v>15</v>
      </c>
      <c r="M1279" s="38" t="s">
        <v>13</v>
      </c>
    </row>
    <row r="1280" spans="1:13" s="39" customFormat="1" ht="12.75" x14ac:dyDescent="0.2">
      <c r="A1280" s="33" t="s">
        <v>17</v>
      </c>
      <c r="B1280" s="33" t="s">
        <v>585</v>
      </c>
      <c r="C1280" s="34">
        <v>10</v>
      </c>
      <c r="D1280" s="33" t="s">
        <v>93</v>
      </c>
      <c r="E1280" s="33" t="s">
        <v>1798</v>
      </c>
      <c r="F1280" s="35">
        <v>31162200</v>
      </c>
      <c r="G1280" s="33" t="s">
        <v>466</v>
      </c>
      <c r="H1280" s="33">
        <v>4</v>
      </c>
      <c r="I1280" s="33">
        <v>6</v>
      </c>
      <c r="J1280" s="36">
        <v>80</v>
      </c>
      <c r="K1280" s="37">
        <v>127472.8</v>
      </c>
      <c r="L1280" s="38" t="s">
        <v>15</v>
      </c>
      <c r="M1280" s="38" t="s">
        <v>13</v>
      </c>
    </row>
    <row r="1281" spans="1:13" s="39" customFormat="1" ht="12.75" x14ac:dyDescent="0.2">
      <c r="A1281" s="33" t="s">
        <v>17</v>
      </c>
      <c r="B1281" s="33" t="s">
        <v>585</v>
      </c>
      <c r="C1281" s="34">
        <v>10</v>
      </c>
      <c r="D1281" s="33" t="s">
        <v>93</v>
      </c>
      <c r="E1281" s="33" t="s">
        <v>1799</v>
      </c>
      <c r="F1281" s="35">
        <v>31162200</v>
      </c>
      <c r="G1281" s="33" t="s">
        <v>466</v>
      </c>
      <c r="H1281" s="33">
        <v>4</v>
      </c>
      <c r="I1281" s="33">
        <v>6</v>
      </c>
      <c r="J1281" s="36">
        <v>80</v>
      </c>
      <c r="K1281" s="37">
        <v>124712</v>
      </c>
      <c r="L1281" s="38" t="s">
        <v>15</v>
      </c>
      <c r="M1281" s="38" t="s">
        <v>13</v>
      </c>
    </row>
    <row r="1282" spans="1:13" s="39" customFormat="1" ht="12.75" x14ac:dyDescent="0.2">
      <c r="A1282" s="33" t="s">
        <v>17</v>
      </c>
      <c r="B1282" s="33" t="s">
        <v>585</v>
      </c>
      <c r="C1282" s="34">
        <v>10</v>
      </c>
      <c r="D1282" s="33" t="s">
        <v>93</v>
      </c>
      <c r="E1282" s="33" t="s">
        <v>1800</v>
      </c>
      <c r="F1282" s="35">
        <v>31162200</v>
      </c>
      <c r="G1282" s="33" t="s">
        <v>466</v>
      </c>
      <c r="H1282" s="33">
        <v>4</v>
      </c>
      <c r="I1282" s="33">
        <v>6</v>
      </c>
      <c r="J1282" s="36">
        <v>80</v>
      </c>
      <c r="K1282" s="37">
        <v>130043.2</v>
      </c>
      <c r="L1282" s="38" t="s">
        <v>15</v>
      </c>
      <c r="M1282" s="38" t="s">
        <v>13</v>
      </c>
    </row>
    <row r="1283" spans="1:13" s="39" customFormat="1" ht="12.75" x14ac:dyDescent="0.2">
      <c r="A1283" s="33" t="s">
        <v>17</v>
      </c>
      <c r="B1283" s="33" t="s">
        <v>585</v>
      </c>
      <c r="C1283" s="34">
        <v>10</v>
      </c>
      <c r="D1283" s="33" t="s">
        <v>93</v>
      </c>
      <c r="E1283" s="33" t="s">
        <v>1801</v>
      </c>
      <c r="F1283" s="35">
        <v>31162200</v>
      </c>
      <c r="G1283" s="33" t="s">
        <v>466</v>
      </c>
      <c r="H1283" s="33">
        <v>4</v>
      </c>
      <c r="I1283" s="33">
        <v>6</v>
      </c>
      <c r="J1283" s="36">
        <v>80</v>
      </c>
      <c r="K1283" s="37">
        <v>145560.79999999999</v>
      </c>
      <c r="L1283" s="38" t="s">
        <v>15</v>
      </c>
      <c r="M1283" s="38" t="s">
        <v>13</v>
      </c>
    </row>
    <row r="1284" spans="1:13" s="39" customFormat="1" ht="12.75" x14ac:dyDescent="0.2">
      <c r="A1284" s="33" t="s">
        <v>17</v>
      </c>
      <c r="B1284" s="33" t="s">
        <v>585</v>
      </c>
      <c r="C1284" s="34">
        <v>10</v>
      </c>
      <c r="D1284" s="33" t="s">
        <v>93</v>
      </c>
      <c r="E1284" s="33" t="s">
        <v>1802</v>
      </c>
      <c r="F1284" s="35">
        <v>31162200</v>
      </c>
      <c r="G1284" s="33" t="s">
        <v>466</v>
      </c>
      <c r="H1284" s="33">
        <v>4</v>
      </c>
      <c r="I1284" s="33">
        <v>6</v>
      </c>
      <c r="J1284" s="36">
        <v>80</v>
      </c>
      <c r="K1284" s="37">
        <v>154509.59999999998</v>
      </c>
      <c r="L1284" s="38" t="s">
        <v>15</v>
      </c>
      <c r="M1284" s="38" t="s">
        <v>13</v>
      </c>
    </row>
    <row r="1285" spans="1:13" s="39" customFormat="1" ht="12.75" x14ac:dyDescent="0.2">
      <c r="A1285" s="33" t="s">
        <v>17</v>
      </c>
      <c r="B1285" s="33" t="s">
        <v>585</v>
      </c>
      <c r="C1285" s="34">
        <v>10</v>
      </c>
      <c r="D1285" s="33" t="s">
        <v>93</v>
      </c>
      <c r="E1285" s="33" t="s">
        <v>1803</v>
      </c>
      <c r="F1285" s="35">
        <v>31162200</v>
      </c>
      <c r="G1285" s="33" t="s">
        <v>466</v>
      </c>
      <c r="H1285" s="33">
        <v>4</v>
      </c>
      <c r="I1285" s="33">
        <v>6</v>
      </c>
      <c r="J1285" s="36">
        <v>80</v>
      </c>
      <c r="K1285" s="37">
        <v>189828.80000000002</v>
      </c>
      <c r="L1285" s="38" t="s">
        <v>15</v>
      </c>
      <c r="M1285" s="38" t="s">
        <v>13</v>
      </c>
    </row>
    <row r="1286" spans="1:13" s="39" customFormat="1" ht="12.75" x14ac:dyDescent="0.2">
      <c r="A1286" s="33" t="s">
        <v>17</v>
      </c>
      <c r="B1286" s="33" t="s">
        <v>585</v>
      </c>
      <c r="C1286" s="34">
        <v>10</v>
      </c>
      <c r="D1286" s="33" t="s">
        <v>93</v>
      </c>
      <c r="E1286" s="33" t="s">
        <v>1804</v>
      </c>
      <c r="F1286" s="35">
        <v>31162200</v>
      </c>
      <c r="G1286" s="33" t="s">
        <v>466</v>
      </c>
      <c r="H1286" s="33">
        <v>4</v>
      </c>
      <c r="I1286" s="33">
        <v>6</v>
      </c>
      <c r="J1286" s="36">
        <v>80</v>
      </c>
      <c r="K1286" s="37">
        <v>130043.2</v>
      </c>
      <c r="L1286" s="38" t="s">
        <v>15</v>
      </c>
      <c r="M1286" s="38" t="s">
        <v>13</v>
      </c>
    </row>
    <row r="1287" spans="1:13" s="39" customFormat="1" ht="12.75" x14ac:dyDescent="0.2">
      <c r="A1287" s="33" t="s">
        <v>17</v>
      </c>
      <c r="B1287" s="33" t="s">
        <v>585</v>
      </c>
      <c r="C1287" s="34">
        <v>10</v>
      </c>
      <c r="D1287" s="33" t="s">
        <v>93</v>
      </c>
      <c r="E1287" s="33" t="s">
        <v>1805</v>
      </c>
      <c r="F1287" s="35">
        <v>31162200</v>
      </c>
      <c r="G1287" s="33" t="s">
        <v>466</v>
      </c>
      <c r="H1287" s="33">
        <v>4</v>
      </c>
      <c r="I1287" s="33">
        <v>6</v>
      </c>
      <c r="J1287" s="36">
        <v>80</v>
      </c>
      <c r="K1287" s="37">
        <v>1168770.3999999999</v>
      </c>
      <c r="L1287" s="38" t="s">
        <v>15</v>
      </c>
      <c r="M1287" s="38" t="s">
        <v>13</v>
      </c>
    </row>
    <row r="1288" spans="1:13" s="39" customFormat="1" ht="12.75" x14ac:dyDescent="0.2">
      <c r="A1288" s="33" t="s">
        <v>17</v>
      </c>
      <c r="B1288" s="33" t="s">
        <v>585</v>
      </c>
      <c r="C1288" s="34">
        <v>10</v>
      </c>
      <c r="D1288" s="33" t="s">
        <v>93</v>
      </c>
      <c r="E1288" s="33" t="s">
        <v>1806</v>
      </c>
      <c r="F1288" s="35">
        <v>31162200</v>
      </c>
      <c r="G1288" s="33" t="s">
        <v>466</v>
      </c>
      <c r="H1288" s="33">
        <v>4</v>
      </c>
      <c r="I1288" s="33">
        <v>6</v>
      </c>
      <c r="J1288" s="36">
        <v>80</v>
      </c>
      <c r="K1288" s="37">
        <v>1168770.3999999999</v>
      </c>
      <c r="L1288" s="38" t="s">
        <v>15</v>
      </c>
      <c r="M1288" s="38" t="s">
        <v>13</v>
      </c>
    </row>
    <row r="1289" spans="1:13" s="39" customFormat="1" ht="12.75" x14ac:dyDescent="0.2">
      <c r="A1289" s="33" t="s">
        <v>17</v>
      </c>
      <c r="B1289" s="33" t="s">
        <v>585</v>
      </c>
      <c r="C1289" s="34">
        <v>10</v>
      </c>
      <c r="D1289" s="33" t="s">
        <v>93</v>
      </c>
      <c r="E1289" s="33" t="s">
        <v>1807</v>
      </c>
      <c r="F1289" s="35">
        <v>31162200</v>
      </c>
      <c r="G1289" s="33" t="s">
        <v>466</v>
      </c>
      <c r="H1289" s="33">
        <v>4</v>
      </c>
      <c r="I1289" s="33">
        <v>6</v>
      </c>
      <c r="J1289" s="36">
        <v>80</v>
      </c>
      <c r="K1289" s="37">
        <v>509224.80000000005</v>
      </c>
      <c r="L1289" s="38" t="s">
        <v>15</v>
      </c>
      <c r="M1289" s="38" t="s">
        <v>13</v>
      </c>
    </row>
    <row r="1290" spans="1:13" s="39" customFormat="1" ht="12.75" x14ac:dyDescent="0.2">
      <c r="A1290" s="33" t="s">
        <v>17</v>
      </c>
      <c r="B1290" s="33" t="s">
        <v>585</v>
      </c>
      <c r="C1290" s="34">
        <v>10</v>
      </c>
      <c r="D1290" s="33" t="s">
        <v>93</v>
      </c>
      <c r="E1290" s="33" t="s">
        <v>1808</v>
      </c>
      <c r="F1290" s="35">
        <v>31162200</v>
      </c>
      <c r="G1290" s="33" t="s">
        <v>466</v>
      </c>
      <c r="H1290" s="33">
        <v>4</v>
      </c>
      <c r="I1290" s="33">
        <v>6</v>
      </c>
      <c r="J1290" s="36">
        <v>80</v>
      </c>
      <c r="K1290" s="37">
        <v>287980</v>
      </c>
      <c r="L1290" s="38" t="s">
        <v>15</v>
      </c>
      <c r="M1290" s="38" t="s">
        <v>13</v>
      </c>
    </row>
    <row r="1291" spans="1:13" s="39" customFormat="1" ht="12.75" x14ac:dyDescent="0.2">
      <c r="A1291" s="33" t="s">
        <v>17</v>
      </c>
      <c r="B1291" s="33" t="s">
        <v>585</v>
      </c>
      <c r="C1291" s="34">
        <v>10</v>
      </c>
      <c r="D1291" s="33" t="s">
        <v>93</v>
      </c>
      <c r="E1291" s="33" t="s">
        <v>1809</v>
      </c>
      <c r="F1291" s="35">
        <v>31162200</v>
      </c>
      <c r="G1291" s="33" t="s">
        <v>466</v>
      </c>
      <c r="H1291" s="33">
        <v>4</v>
      </c>
      <c r="I1291" s="33">
        <v>6</v>
      </c>
      <c r="J1291" s="36">
        <v>80</v>
      </c>
      <c r="K1291" s="37">
        <v>1168770.3999999999</v>
      </c>
      <c r="L1291" s="38" t="s">
        <v>15</v>
      </c>
      <c r="M1291" s="38" t="s">
        <v>13</v>
      </c>
    </row>
    <row r="1292" spans="1:13" s="39" customFormat="1" ht="12.75" x14ac:dyDescent="0.2">
      <c r="A1292" s="33" t="s">
        <v>17</v>
      </c>
      <c r="B1292" s="33" t="s">
        <v>585</v>
      </c>
      <c r="C1292" s="34">
        <v>10</v>
      </c>
      <c r="D1292" s="33" t="s">
        <v>93</v>
      </c>
      <c r="E1292" s="33" t="s">
        <v>1810</v>
      </c>
      <c r="F1292" s="35">
        <v>31162200</v>
      </c>
      <c r="G1292" s="33" t="s">
        <v>466</v>
      </c>
      <c r="H1292" s="33">
        <v>4</v>
      </c>
      <c r="I1292" s="33">
        <v>6</v>
      </c>
      <c r="J1292" s="36">
        <v>80</v>
      </c>
      <c r="K1292" s="37">
        <v>127472.8</v>
      </c>
      <c r="L1292" s="38" t="s">
        <v>15</v>
      </c>
      <c r="M1292" s="38" t="s">
        <v>13</v>
      </c>
    </row>
    <row r="1293" spans="1:13" s="39" customFormat="1" ht="12.75" x14ac:dyDescent="0.2">
      <c r="A1293" s="33" t="s">
        <v>17</v>
      </c>
      <c r="B1293" s="33" t="s">
        <v>585</v>
      </c>
      <c r="C1293" s="34">
        <v>10</v>
      </c>
      <c r="D1293" s="33" t="s">
        <v>93</v>
      </c>
      <c r="E1293" s="33" t="s">
        <v>1811</v>
      </c>
      <c r="F1293" s="35">
        <v>31162200</v>
      </c>
      <c r="G1293" s="33" t="s">
        <v>466</v>
      </c>
      <c r="H1293" s="33">
        <v>4</v>
      </c>
      <c r="I1293" s="33">
        <v>6</v>
      </c>
      <c r="J1293" s="36">
        <v>80</v>
      </c>
      <c r="K1293" s="37">
        <v>124712</v>
      </c>
      <c r="L1293" s="38" t="s">
        <v>15</v>
      </c>
      <c r="M1293" s="38" t="s">
        <v>13</v>
      </c>
    </row>
    <row r="1294" spans="1:13" s="39" customFormat="1" ht="12.75" x14ac:dyDescent="0.2">
      <c r="A1294" s="33" t="s">
        <v>17</v>
      </c>
      <c r="B1294" s="33" t="s">
        <v>585</v>
      </c>
      <c r="C1294" s="34">
        <v>10</v>
      </c>
      <c r="D1294" s="33" t="s">
        <v>93</v>
      </c>
      <c r="E1294" s="33" t="s">
        <v>1812</v>
      </c>
      <c r="F1294" s="35">
        <v>31162200</v>
      </c>
      <c r="G1294" s="33" t="s">
        <v>466</v>
      </c>
      <c r="H1294" s="33">
        <v>4</v>
      </c>
      <c r="I1294" s="33">
        <v>6</v>
      </c>
      <c r="J1294" s="36">
        <v>80</v>
      </c>
      <c r="K1294" s="37">
        <v>130043.2</v>
      </c>
      <c r="L1294" s="38" t="s">
        <v>15</v>
      </c>
      <c r="M1294" s="38" t="s">
        <v>13</v>
      </c>
    </row>
    <row r="1295" spans="1:13" s="39" customFormat="1" ht="12.75" x14ac:dyDescent="0.2">
      <c r="A1295" s="33" t="s">
        <v>17</v>
      </c>
      <c r="B1295" s="33" t="s">
        <v>585</v>
      </c>
      <c r="C1295" s="34">
        <v>10</v>
      </c>
      <c r="D1295" s="33" t="s">
        <v>93</v>
      </c>
      <c r="E1295" s="33" t="s">
        <v>1813</v>
      </c>
      <c r="F1295" s="35">
        <v>31162200</v>
      </c>
      <c r="G1295" s="33" t="s">
        <v>466</v>
      </c>
      <c r="H1295" s="33">
        <v>4</v>
      </c>
      <c r="I1295" s="33">
        <v>6</v>
      </c>
      <c r="J1295" s="36">
        <v>80</v>
      </c>
      <c r="K1295" s="37">
        <v>145560.79999999999</v>
      </c>
      <c r="L1295" s="38" t="s">
        <v>15</v>
      </c>
      <c r="M1295" s="38" t="s">
        <v>13</v>
      </c>
    </row>
    <row r="1296" spans="1:13" s="39" customFormat="1" ht="12.75" x14ac:dyDescent="0.2">
      <c r="A1296" s="33" t="s">
        <v>17</v>
      </c>
      <c r="B1296" s="33" t="s">
        <v>585</v>
      </c>
      <c r="C1296" s="34">
        <v>10</v>
      </c>
      <c r="D1296" s="33" t="s">
        <v>93</v>
      </c>
      <c r="E1296" s="33" t="s">
        <v>1814</v>
      </c>
      <c r="F1296" s="35">
        <v>31162200</v>
      </c>
      <c r="G1296" s="33" t="s">
        <v>466</v>
      </c>
      <c r="H1296" s="33">
        <v>4</v>
      </c>
      <c r="I1296" s="33">
        <v>6</v>
      </c>
      <c r="J1296" s="36">
        <v>80</v>
      </c>
      <c r="K1296" s="37">
        <v>154509.59999999998</v>
      </c>
      <c r="L1296" s="38" t="s">
        <v>15</v>
      </c>
      <c r="M1296" s="38" t="s">
        <v>13</v>
      </c>
    </row>
    <row r="1297" spans="1:13" s="39" customFormat="1" ht="12.75" x14ac:dyDescent="0.2">
      <c r="A1297" s="33" t="s">
        <v>17</v>
      </c>
      <c r="B1297" s="33" t="s">
        <v>585</v>
      </c>
      <c r="C1297" s="34">
        <v>10</v>
      </c>
      <c r="D1297" s="33" t="s">
        <v>93</v>
      </c>
      <c r="E1297" s="33" t="s">
        <v>1815</v>
      </c>
      <c r="F1297" s="35">
        <v>31162200</v>
      </c>
      <c r="G1297" s="33" t="s">
        <v>466</v>
      </c>
      <c r="H1297" s="33">
        <v>4</v>
      </c>
      <c r="I1297" s="33">
        <v>6</v>
      </c>
      <c r="J1297" s="36">
        <v>80</v>
      </c>
      <c r="K1297" s="37">
        <v>187829.59999999998</v>
      </c>
      <c r="L1297" s="38" t="s">
        <v>15</v>
      </c>
      <c r="M1297" s="38" t="s">
        <v>13</v>
      </c>
    </row>
    <row r="1298" spans="1:13" s="39" customFormat="1" ht="12.75" x14ac:dyDescent="0.2">
      <c r="A1298" s="33" t="s">
        <v>17</v>
      </c>
      <c r="B1298" s="33" t="s">
        <v>585</v>
      </c>
      <c r="C1298" s="34">
        <v>10</v>
      </c>
      <c r="D1298" s="33" t="s">
        <v>93</v>
      </c>
      <c r="E1298" s="33" t="s">
        <v>1816</v>
      </c>
      <c r="F1298" s="35">
        <v>31162200</v>
      </c>
      <c r="G1298" s="33" t="s">
        <v>466</v>
      </c>
      <c r="H1298" s="33">
        <v>4</v>
      </c>
      <c r="I1298" s="33">
        <v>6</v>
      </c>
      <c r="J1298" s="36">
        <v>80</v>
      </c>
      <c r="K1298" s="37">
        <v>1168770.3999999999</v>
      </c>
      <c r="L1298" s="38" t="s">
        <v>15</v>
      </c>
      <c r="M1298" s="38" t="s">
        <v>13</v>
      </c>
    </row>
    <row r="1299" spans="1:13" s="39" customFormat="1" ht="12.75" x14ac:dyDescent="0.2">
      <c r="A1299" s="33" t="s">
        <v>17</v>
      </c>
      <c r="B1299" s="33" t="s">
        <v>585</v>
      </c>
      <c r="C1299" s="34">
        <v>10</v>
      </c>
      <c r="D1299" s="33" t="s">
        <v>93</v>
      </c>
      <c r="E1299" s="33" t="s">
        <v>1817</v>
      </c>
      <c r="F1299" s="35">
        <v>31162200</v>
      </c>
      <c r="G1299" s="33" t="s">
        <v>466</v>
      </c>
      <c r="H1299" s="33">
        <v>4</v>
      </c>
      <c r="I1299" s="33">
        <v>6</v>
      </c>
      <c r="J1299" s="36">
        <v>80</v>
      </c>
      <c r="K1299" s="37">
        <v>1168770.3999999999</v>
      </c>
      <c r="L1299" s="38" t="s">
        <v>15</v>
      </c>
      <c r="M1299" s="38" t="s">
        <v>13</v>
      </c>
    </row>
    <row r="1300" spans="1:13" s="39" customFormat="1" ht="12.75" x14ac:dyDescent="0.2">
      <c r="A1300" s="33" t="s">
        <v>17</v>
      </c>
      <c r="B1300" s="33" t="s">
        <v>585</v>
      </c>
      <c r="C1300" s="34">
        <v>10</v>
      </c>
      <c r="D1300" s="33" t="s">
        <v>93</v>
      </c>
      <c r="E1300" s="33" t="s">
        <v>1818</v>
      </c>
      <c r="F1300" s="35">
        <v>31162200</v>
      </c>
      <c r="G1300" s="33" t="s">
        <v>466</v>
      </c>
      <c r="H1300" s="33">
        <v>4</v>
      </c>
      <c r="I1300" s="33">
        <v>6</v>
      </c>
      <c r="J1300" s="36">
        <v>80</v>
      </c>
      <c r="K1300" s="37">
        <v>162792</v>
      </c>
      <c r="L1300" s="38" t="s">
        <v>15</v>
      </c>
      <c r="M1300" s="38" t="s">
        <v>13</v>
      </c>
    </row>
    <row r="1301" spans="1:13" s="39" customFormat="1" ht="12.75" x14ac:dyDescent="0.2">
      <c r="A1301" s="33" t="s">
        <v>17</v>
      </c>
      <c r="B1301" s="33" t="s">
        <v>585</v>
      </c>
      <c r="C1301" s="34">
        <v>10</v>
      </c>
      <c r="D1301" s="33" t="s">
        <v>93</v>
      </c>
      <c r="E1301" s="33" t="s">
        <v>1819</v>
      </c>
      <c r="F1301" s="35">
        <v>31162200</v>
      </c>
      <c r="G1301" s="33" t="s">
        <v>466</v>
      </c>
      <c r="H1301" s="33">
        <v>4</v>
      </c>
      <c r="I1301" s="33">
        <v>6</v>
      </c>
      <c r="J1301" s="36">
        <v>80</v>
      </c>
      <c r="K1301" s="37">
        <v>413358.39999999997</v>
      </c>
      <c r="L1301" s="38" t="s">
        <v>15</v>
      </c>
      <c r="M1301" s="38" t="s">
        <v>13</v>
      </c>
    </row>
    <row r="1302" spans="1:13" s="39" customFormat="1" ht="12.75" x14ac:dyDescent="0.2">
      <c r="A1302" s="33" t="s">
        <v>17</v>
      </c>
      <c r="B1302" s="33" t="s">
        <v>585</v>
      </c>
      <c r="C1302" s="34">
        <v>10</v>
      </c>
      <c r="D1302" s="33" t="s">
        <v>93</v>
      </c>
      <c r="E1302" s="33" t="s">
        <v>1820</v>
      </c>
      <c r="F1302" s="35">
        <v>31162200</v>
      </c>
      <c r="G1302" s="33" t="s">
        <v>466</v>
      </c>
      <c r="H1302" s="33">
        <v>4</v>
      </c>
      <c r="I1302" s="33">
        <v>6</v>
      </c>
      <c r="J1302" s="36">
        <v>80</v>
      </c>
      <c r="K1302" s="37">
        <v>1168770.3999999999</v>
      </c>
      <c r="L1302" s="38" t="s">
        <v>15</v>
      </c>
      <c r="M1302" s="38" t="s">
        <v>13</v>
      </c>
    </row>
    <row r="1303" spans="1:13" s="39" customFormat="1" ht="12.75" x14ac:dyDescent="0.2">
      <c r="A1303" s="33" t="s">
        <v>17</v>
      </c>
      <c r="B1303" s="33" t="s">
        <v>585</v>
      </c>
      <c r="C1303" s="34">
        <v>10</v>
      </c>
      <c r="D1303" s="33" t="s">
        <v>93</v>
      </c>
      <c r="E1303" s="33" t="s">
        <v>1821</v>
      </c>
      <c r="F1303" s="35">
        <v>31162200</v>
      </c>
      <c r="G1303" s="33" t="s">
        <v>466</v>
      </c>
      <c r="H1303" s="33">
        <v>4</v>
      </c>
      <c r="I1303" s="33">
        <v>6</v>
      </c>
      <c r="J1303" s="36">
        <v>80</v>
      </c>
      <c r="K1303" s="37">
        <v>140896</v>
      </c>
      <c r="L1303" s="38" t="s">
        <v>15</v>
      </c>
      <c r="M1303" s="38" t="s">
        <v>13</v>
      </c>
    </row>
    <row r="1304" spans="1:13" s="39" customFormat="1" ht="12.75" x14ac:dyDescent="0.2">
      <c r="A1304" s="33" t="s">
        <v>17</v>
      </c>
      <c r="B1304" s="33" t="s">
        <v>585</v>
      </c>
      <c r="C1304" s="34">
        <v>10</v>
      </c>
      <c r="D1304" s="33" t="s">
        <v>93</v>
      </c>
      <c r="E1304" s="33" t="s">
        <v>1822</v>
      </c>
      <c r="F1304" s="35">
        <v>31162200</v>
      </c>
      <c r="G1304" s="33" t="s">
        <v>466</v>
      </c>
      <c r="H1304" s="33">
        <v>4</v>
      </c>
      <c r="I1304" s="33">
        <v>6</v>
      </c>
      <c r="J1304" s="36">
        <v>3</v>
      </c>
      <c r="K1304" s="37">
        <v>25514.79</v>
      </c>
      <c r="L1304" s="38" t="s">
        <v>15</v>
      </c>
      <c r="M1304" s="38" t="s">
        <v>13</v>
      </c>
    </row>
    <row r="1305" spans="1:13" s="39" customFormat="1" ht="12.75" x14ac:dyDescent="0.2">
      <c r="A1305" s="33" t="s">
        <v>17</v>
      </c>
      <c r="B1305" s="33" t="s">
        <v>585</v>
      </c>
      <c r="C1305" s="34">
        <v>10</v>
      </c>
      <c r="D1305" s="33" t="s">
        <v>93</v>
      </c>
      <c r="E1305" s="33" t="s">
        <v>1823</v>
      </c>
      <c r="F1305" s="35">
        <v>31162200</v>
      </c>
      <c r="G1305" s="33" t="s">
        <v>466</v>
      </c>
      <c r="H1305" s="33">
        <v>4</v>
      </c>
      <c r="I1305" s="33">
        <v>6</v>
      </c>
      <c r="J1305" s="36">
        <v>2</v>
      </c>
      <c r="K1305" s="37">
        <v>5219.34</v>
      </c>
      <c r="L1305" s="38" t="s">
        <v>15</v>
      </c>
      <c r="M1305" s="38" t="s">
        <v>13</v>
      </c>
    </row>
    <row r="1306" spans="1:13" s="39" customFormat="1" ht="12.75" x14ac:dyDescent="0.2">
      <c r="A1306" s="33" t="s">
        <v>17</v>
      </c>
      <c r="B1306" s="33" t="s">
        <v>585</v>
      </c>
      <c r="C1306" s="34">
        <v>10</v>
      </c>
      <c r="D1306" s="33" t="s">
        <v>93</v>
      </c>
      <c r="E1306" s="33" t="s">
        <v>1824</v>
      </c>
      <c r="F1306" s="35">
        <v>31162200</v>
      </c>
      <c r="G1306" s="33" t="s">
        <v>466</v>
      </c>
      <c r="H1306" s="33">
        <v>4</v>
      </c>
      <c r="I1306" s="33">
        <v>6</v>
      </c>
      <c r="J1306" s="36">
        <v>2</v>
      </c>
      <c r="K1306" s="37">
        <v>8870.26</v>
      </c>
      <c r="L1306" s="38" t="s">
        <v>15</v>
      </c>
      <c r="M1306" s="38" t="s">
        <v>13</v>
      </c>
    </row>
    <row r="1307" spans="1:13" s="39" customFormat="1" ht="12.75" x14ac:dyDescent="0.2">
      <c r="A1307" s="33" t="s">
        <v>17</v>
      </c>
      <c r="B1307" s="33" t="s">
        <v>585</v>
      </c>
      <c r="C1307" s="34">
        <v>10</v>
      </c>
      <c r="D1307" s="33" t="s">
        <v>93</v>
      </c>
      <c r="E1307" s="33" t="s">
        <v>1825</v>
      </c>
      <c r="F1307" s="35">
        <v>31162200</v>
      </c>
      <c r="G1307" s="33" t="s">
        <v>466</v>
      </c>
      <c r="H1307" s="33">
        <v>4</v>
      </c>
      <c r="I1307" s="33">
        <v>6</v>
      </c>
      <c r="J1307" s="36">
        <v>2</v>
      </c>
      <c r="K1307" s="37">
        <v>5845.28</v>
      </c>
      <c r="L1307" s="38" t="s">
        <v>15</v>
      </c>
      <c r="M1307" s="38" t="s">
        <v>13</v>
      </c>
    </row>
    <row r="1308" spans="1:13" s="39" customFormat="1" ht="12.75" x14ac:dyDescent="0.2">
      <c r="A1308" s="33" t="s">
        <v>17</v>
      </c>
      <c r="B1308" s="33" t="s">
        <v>585</v>
      </c>
      <c r="C1308" s="34">
        <v>10</v>
      </c>
      <c r="D1308" s="33" t="s">
        <v>93</v>
      </c>
      <c r="E1308" s="33" t="s">
        <v>1826</v>
      </c>
      <c r="F1308" s="35">
        <v>31162200</v>
      </c>
      <c r="G1308" s="33" t="s">
        <v>466</v>
      </c>
      <c r="H1308" s="33">
        <v>4</v>
      </c>
      <c r="I1308" s="33">
        <v>6</v>
      </c>
      <c r="J1308" s="36">
        <v>2</v>
      </c>
      <c r="K1308" s="37">
        <v>9915.08</v>
      </c>
      <c r="L1308" s="38" t="s">
        <v>15</v>
      </c>
      <c r="M1308" s="38" t="s">
        <v>13</v>
      </c>
    </row>
    <row r="1309" spans="1:13" s="39" customFormat="1" ht="12.75" x14ac:dyDescent="0.2">
      <c r="A1309" s="33" t="s">
        <v>17</v>
      </c>
      <c r="B1309" s="33" t="s">
        <v>585</v>
      </c>
      <c r="C1309" s="34">
        <v>10</v>
      </c>
      <c r="D1309" s="33" t="s">
        <v>93</v>
      </c>
      <c r="E1309" s="33" t="s">
        <v>1827</v>
      </c>
      <c r="F1309" s="35">
        <v>31162200</v>
      </c>
      <c r="G1309" s="33" t="s">
        <v>466</v>
      </c>
      <c r="H1309" s="33">
        <v>4</v>
      </c>
      <c r="I1309" s="33">
        <v>6</v>
      </c>
      <c r="J1309" s="36">
        <v>2</v>
      </c>
      <c r="K1309" s="37">
        <v>2817.92</v>
      </c>
      <c r="L1309" s="38" t="s">
        <v>15</v>
      </c>
      <c r="M1309" s="38" t="s">
        <v>13</v>
      </c>
    </row>
    <row r="1310" spans="1:13" s="39" customFormat="1" ht="12.75" x14ac:dyDescent="0.2">
      <c r="A1310" s="33" t="s">
        <v>17</v>
      </c>
      <c r="B1310" s="33" t="s">
        <v>585</v>
      </c>
      <c r="C1310" s="34">
        <v>10</v>
      </c>
      <c r="D1310" s="33" t="s">
        <v>93</v>
      </c>
      <c r="E1310" s="33" t="s">
        <v>1828</v>
      </c>
      <c r="F1310" s="35">
        <v>31162200</v>
      </c>
      <c r="G1310" s="33" t="s">
        <v>466</v>
      </c>
      <c r="H1310" s="33">
        <v>4</v>
      </c>
      <c r="I1310" s="33">
        <v>6</v>
      </c>
      <c r="J1310" s="36">
        <v>2</v>
      </c>
      <c r="K1310" s="37">
        <v>1044.82</v>
      </c>
      <c r="L1310" s="38" t="s">
        <v>15</v>
      </c>
      <c r="M1310" s="38" t="s">
        <v>13</v>
      </c>
    </row>
    <row r="1311" spans="1:13" s="39" customFormat="1" ht="12.75" x14ac:dyDescent="0.2">
      <c r="A1311" s="33" t="s">
        <v>17</v>
      </c>
      <c r="B1311" s="33" t="s">
        <v>585</v>
      </c>
      <c r="C1311" s="34">
        <v>10</v>
      </c>
      <c r="D1311" s="33" t="s">
        <v>93</v>
      </c>
      <c r="E1311" s="33" t="s">
        <v>1829</v>
      </c>
      <c r="F1311" s="35">
        <v>31162200</v>
      </c>
      <c r="G1311" s="33" t="s">
        <v>466</v>
      </c>
      <c r="H1311" s="33">
        <v>4</v>
      </c>
      <c r="I1311" s="33">
        <v>6</v>
      </c>
      <c r="J1311" s="36">
        <v>2</v>
      </c>
      <c r="K1311" s="37">
        <v>19620.72</v>
      </c>
      <c r="L1311" s="38" t="s">
        <v>15</v>
      </c>
      <c r="M1311" s="38" t="s">
        <v>13</v>
      </c>
    </row>
    <row r="1312" spans="1:13" s="39" customFormat="1" ht="12.75" x14ac:dyDescent="0.2">
      <c r="A1312" s="33" t="s">
        <v>17</v>
      </c>
      <c r="B1312" s="33" t="s">
        <v>585</v>
      </c>
      <c r="C1312" s="34">
        <v>10</v>
      </c>
      <c r="D1312" s="33" t="s">
        <v>93</v>
      </c>
      <c r="E1312" s="33" t="s">
        <v>1830</v>
      </c>
      <c r="F1312" s="35">
        <v>31162200</v>
      </c>
      <c r="G1312" s="33" t="s">
        <v>466</v>
      </c>
      <c r="H1312" s="33">
        <v>4</v>
      </c>
      <c r="I1312" s="33">
        <v>6</v>
      </c>
      <c r="J1312" s="36">
        <v>2</v>
      </c>
      <c r="K1312" s="37">
        <v>10226.86</v>
      </c>
      <c r="L1312" s="38" t="s">
        <v>15</v>
      </c>
      <c r="M1312" s="38" t="s">
        <v>13</v>
      </c>
    </row>
    <row r="1313" spans="1:13" s="39" customFormat="1" ht="12.75" x14ac:dyDescent="0.2">
      <c r="A1313" s="33" t="s">
        <v>17</v>
      </c>
      <c r="B1313" s="33" t="s">
        <v>585</v>
      </c>
      <c r="C1313" s="34">
        <v>10</v>
      </c>
      <c r="D1313" s="33" t="s">
        <v>93</v>
      </c>
      <c r="E1313" s="33" t="s">
        <v>1831</v>
      </c>
      <c r="F1313" s="35">
        <v>31162200</v>
      </c>
      <c r="G1313" s="33" t="s">
        <v>466</v>
      </c>
      <c r="H1313" s="33">
        <v>4</v>
      </c>
      <c r="I1313" s="33">
        <v>6</v>
      </c>
      <c r="J1313" s="36">
        <v>2</v>
      </c>
      <c r="K1313" s="37">
        <v>1975.4</v>
      </c>
      <c r="L1313" s="38" t="s">
        <v>15</v>
      </c>
      <c r="M1313" s="38" t="s">
        <v>13</v>
      </c>
    </row>
    <row r="1314" spans="1:13" s="39" customFormat="1" ht="12.75" x14ac:dyDescent="0.2">
      <c r="A1314" s="33" t="s">
        <v>17</v>
      </c>
      <c r="B1314" s="33" t="s">
        <v>585</v>
      </c>
      <c r="C1314" s="34">
        <v>10</v>
      </c>
      <c r="D1314" s="33" t="s">
        <v>93</v>
      </c>
      <c r="E1314" s="33" t="s">
        <v>1832</v>
      </c>
      <c r="F1314" s="35">
        <v>31162200</v>
      </c>
      <c r="G1314" s="33" t="s">
        <v>466</v>
      </c>
      <c r="H1314" s="33">
        <v>4</v>
      </c>
      <c r="I1314" s="33">
        <v>6</v>
      </c>
      <c r="J1314" s="36">
        <v>1</v>
      </c>
      <c r="K1314" s="37">
        <v>6365.31</v>
      </c>
      <c r="L1314" s="38" t="s">
        <v>15</v>
      </c>
      <c r="M1314" s="38" t="s">
        <v>13</v>
      </c>
    </row>
    <row r="1315" spans="1:13" s="39" customFormat="1" ht="12.75" x14ac:dyDescent="0.2">
      <c r="A1315" s="33" t="s">
        <v>17</v>
      </c>
      <c r="B1315" s="33" t="s">
        <v>585</v>
      </c>
      <c r="C1315" s="34">
        <v>10</v>
      </c>
      <c r="D1315" s="33" t="s">
        <v>93</v>
      </c>
      <c r="E1315" s="33" t="s">
        <v>1833</v>
      </c>
      <c r="F1315" s="35">
        <v>31162200</v>
      </c>
      <c r="G1315" s="33" t="s">
        <v>466</v>
      </c>
      <c r="H1315" s="33">
        <v>4</v>
      </c>
      <c r="I1315" s="33">
        <v>6</v>
      </c>
      <c r="J1315" s="36">
        <v>1</v>
      </c>
      <c r="K1315" s="37">
        <v>3599.75</v>
      </c>
      <c r="L1315" s="38" t="s">
        <v>15</v>
      </c>
      <c r="M1315" s="38" t="s">
        <v>13</v>
      </c>
    </row>
    <row r="1316" spans="1:13" s="39" customFormat="1" ht="12.75" x14ac:dyDescent="0.2">
      <c r="A1316" s="33" t="s">
        <v>17</v>
      </c>
      <c r="B1316" s="33" t="s">
        <v>585</v>
      </c>
      <c r="C1316" s="34">
        <v>10</v>
      </c>
      <c r="D1316" s="33" t="s">
        <v>93</v>
      </c>
      <c r="E1316" s="33" t="s">
        <v>1834</v>
      </c>
      <c r="F1316" s="35">
        <v>31162200</v>
      </c>
      <c r="G1316" s="33" t="s">
        <v>466</v>
      </c>
      <c r="H1316" s="33">
        <v>4</v>
      </c>
      <c r="I1316" s="33">
        <v>6</v>
      </c>
      <c r="J1316" s="36">
        <v>1</v>
      </c>
      <c r="K1316" s="37">
        <v>5166.9799999999996</v>
      </c>
      <c r="L1316" s="38" t="s">
        <v>15</v>
      </c>
      <c r="M1316" s="38" t="s">
        <v>13</v>
      </c>
    </row>
    <row r="1317" spans="1:13" s="39" customFormat="1" ht="12.75" x14ac:dyDescent="0.2">
      <c r="A1317" s="33" t="s">
        <v>17</v>
      </c>
      <c r="B1317" s="33" t="s">
        <v>585</v>
      </c>
      <c r="C1317" s="34">
        <v>10</v>
      </c>
      <c r="D1317" s="33" t="s">
        <v>93</v>
      </c>
      <c r="E1317" s="33" t="s">
        <v>1835</v>
      </c>
      <c r="F1317" s="35">
        <v>31162200</v>
      </c>
      <c r="G1317" s="33" t="s">
        <v>466</v>
      </c>
      <c r="H1317" s="33">
        <v>4</v>
      </c>
      <c r="I1317" s="33">
        <v>6</v>
      </c>
      <c r="J1317" s="36">
        <v>1</v>
      </c>
      <c r="K1317" s="37">
        <v>2347.87</v>
      </c>
      <c r="L1317" s="38" t="s">
        <v>15</v>
      </c>
      <c r="M1317" s="38" t="s">
        <v>13</v>
      </c>
    </row>
    <row r="1318" spans="1:13" s="39" customFormat="1" ht="12.75" x14ac:dyDescent="0.2">
      <c r="A1318" s="33" t="s">
        <v>17</v>
      </c>
      <c r="B1318" s="33" t="s">
        <v>585</v>
      </c>
      <c r="C1318" s="34">
        <v>10</v>
      </c>
      <c r="D1318" s="33" t="s">
        <v>93</v>
      </c>
      <c r="E1318" s="33" t="s">
        <v>1836</v>
      </c>
      <c r="F1318" s="35">
        <v>31162200</v>
      </c>
      <c r="G1318" s="33" t="s">
        <v>466</v>
      </c>
      <c r="H1318" s="33">
        <v>4</v>
      </c>
      <c r="I1318" s="33">
        <v>6</v>
      </c>
      <c r="J1318" s="36">
        <v>1</v>
      </c>
      <c r="K1318" s="37">
        <v>5009.8999999999996</v>
      </c>
      <c r="L1318" s="38" t="s">
        <v>15</v>
      </c>
      <c r="M1318" s="38" t="s">
        <v>13</v>
      </c>
    </row>
    <row r="1319" spans="1:13" s="39" customFormat="1" ht="12.75" x14ac:dyDescent="0.2">
      <c r="A1319" s="33" t="s">
        <v>17</v>
      </c>
      <c r="B1319" s="33" t="s">
        <v>585</v>
      </c>
      <c r="C1319" s="34">
        <v>10</v>
      </c>
      <c r="D1319" s="33" t="s">
        <v>93</v>
      </c>
      <c r="E1319" s="33" t="s">
        <v>1837</v>
      </c>
      <c r="F1319" s="35">
        <v>31162200</v>
      </c>
      <c r="G1319" s="33" t="s">
        <v>466</v>
      </c>
      <c r="H1319" s="33">
        <v>4</v>
      </c>
      <c r="I1319" s="33">
        <v>6</v>
      </c>
      <c r="J1319" s="36">
        <v>2</v>
      </c>
      <c r="K1319" s="37">
        <v>2296.6999999999998</v>
      </c>
      <c r="L1319" s="38" t="s">
        <v>15</v>
      </c>
      <c r="M1319" s="38" t="s">
        <v>13</v>
      </c>
    </row>
    <row r="1320" spans="1:13" s="39" customFormat="1" ht="12.75" x14ac:dyDescent="0.2">
      <c r="A1320" s="33" t="s">
        <v>17</v>
      </c>
      <c r="B1320" s="33" t="s">
        <v>585</v>
      </c>
      <c r="C1320" s="34">
        <v>10</v>
      </c>
      <c r="D1320" s="33" t="s">
        <v>93</v>
      </c>
      <c r="E1320" s="33" t="s">
        <v>1838</v>
      </c>
      <c r="F1320" s="35">
        <v>31211801</v>
      </c>
      <c r="G1320" s="33" t="s">
        <v>466</v>
      </c>
      <c r="H1320" s="33">
        <v>4</v>
      </c>
      <c r="I1320" s="33">
        <v>6</v>
      </c>
      <c r="J1320" s="36">
        <v>5</v>
      </c>
      <c r="K1320" s="37">
        <v>1557138.8</v>
      </c>
      <c r="L1320" s="38" t="s">
        <v>15</v>
      </c>
      <c r="M1320" s="38" t="s">
        <v>13</v>
      </c>
    </row>
    <row r="1321" spans="1:13" s="39" customFormat="1" ht="12.75" x14ac:dyDescent="0.2">
      <c r="A1321" s="33" t="s">
        <v>17</v>
      </c>
      <c r="B1321" s="33" t="s">
        <v>585</v>
      </c>
      <c r="C1321" s="34">
        <v>10</v>
      </c>
      <c r="D1321" s="33" t="s">
        <v>93</v>
      </c>
      <c r="E1321" s="33" t="s">
        <v>1839</v>
      </c>
      <c r="F1321" s="35">
        <v>12191500</v>
      </c>
      <c r="G1321" s="33" t="s">
        <v>466</v>
      </c>
      <c r="H1321" s="33">
        <v>4</v>
      </c>
      <c r="I1321" s="33">
        <v>6</v>
      </c>
      <c r="J1321" s="36">
        <v>1</v>
      </c>
      <c r="K1321" s="37">
        <v>1262609.04</v>
      </c>
      <c r="L1321" s="38" t="s">
        <v>15</v>
      </c>
      <c r="M1321" s="38" t="s">
        <v>13</v>
      </c>
    </row>
    <row r="1322" spans="1:13" s="39" customFormat="1" ht="12.75" x14ac:dyDescent="0.2">
      <c r="A1322" s="33" t="s">
        <v>17</v>
      </c>
      <c r="B1322" s="33" t="s">
        <v>585</v>
      </c>
      <c r="C1322" s="34">
        <v>10</v>
      </c>
      <c r="D1322" s="33" t="s">
        <v>93</v>
      </c>
      <c r="E1322" s="33" t="s">
        <v>1840</v>
      </c>
      <c r="F1322" s="35">
        <v>31211801</v>
      </c>
      <c r="G1322" s="33" t="s">
        <v>466</v>
      </c>
      <c r="H1322" s="33">
        <v>4</v>
      </c>
      <c r="I1322" s="33">
        <v>6</v>
      </c>
      <c r="J1322" s="36">
        <v>2</v>
      </c>
      <c r="K1322" s="37">
        <v>626089.93999999994</v>
      </c>
      <c r="L1322" s="38" t="s">
        <v>15</v>
      </c>
      <c r="M1322" s="38" t="s">
        <v>13</v>
      </c>
    </row>
    <row r="1323" spans="1:13" s="39" customFormat="1" ht="12.75" x14ac:dyDescent="0.2">
      <c r="A1323" s="33" t="s">
        <v>17</v>
      </c>
      <c r="B1323" s="33" t="s">
        <v>585</v>
      </c>
      <c r="C1323" s="34">
        <v>10</v>
      </c>
      <c r="D1323" s="33" t="s">
        <v>93</v>
      </c>
      <c r="E1323" s="33" t="s">
        <v>1841</v>
      </c>
      <c r="F1323" s="35">
        <v>44121626</v>
      </c>
      <c r="G1323" s="33" t="s">
        <v>466</v>
      </c>
      <c r="H1323" s="33">
        <v>4</v>
      </c>
      <c r="I1323" s="33">
        <v>6</v>
      </c>
      <c r="J1323" s="36">
        <v>3</v>
      </c>
      <c r="K1323" s="37">
        <v>1121008.56</v>
      </c>
      <c r="L1323" s="38" t="s">
        <v>15</v>
      </c>
      <c r="M1323" s="38" t="s">
        <v>13</v>
      </c>
    </row>
    <row r="1324" spans="1:13" s="39" customFormat="1" ht="12.75" x14ac:dyDescent="0.2">
      <c r="A1324" s="33" t="s">
        <v>17</v>
      </c>
      <c r="B1324" s="33" t="s">
        <v>585</v>
      </c>
      <c r="C1324" s="34">
        <v>10</v>
      </c>
      <c r="D1324" s="33" t="s">
        <v>93</v>
      </c>
      <c r="E1324" s="33" t="s">
        <v>1842</v>
      </c>
      <c r="F1324" s="35">
        <v>31211801</v>
      </c>
      <c r="G1324" s="33" t="s">
        <v>466</v>
      </c>
      <c r="H1324" s="33">
        <v>4</v>
      </c>
      <c r="I1324" s="33">
        <v>6</v>
      </c>
      <c r="J1324" s="36">
        <v>2</v>
      </c>
      <c r="K1324" s="37">
        <v>1982611.4</v>
      </c>
      <c r="L1324" s="38" t="s">
        <v>15</v>
      </c>
      <c r="M1324" s="38" t="s">
        <v>13</v>
      </c>
    </row>
    <row r="1325" spans="1:13" s="39" customFormat="1" ht="12.75" x14ac:dyDescent="0.2">
      <c r="A1325" s="33" t="s">
        <v>17</v>
      </c>
      <c r="B1325" s="33" t="s">
        <v>585</v>
      </c>
      <c r="C1325" s="34">
        <v>10</v>
      </c>
      <c r="D1325" s="33" t="s">
        <v>93</v>
      </c>
      <c r="E1325" s="33" t="s">
        <v>1843</v>
      </c>
      <c r="F1325" s="35">
        <v>31201600</v>
      </c>
      <c r="G1325" s="33" t="s">
        <v>466</v>
      </c>
      <c r="H1325" s="33">
        <v>4</v>
      </c>
      <c r="I1325" s="33">
        <v>6</v>
      </c>
      <c r="J1325" s="36">
        <v>4</v>
      </c>
      <c r="K1325" s="37">
        <v>490432.32</v>
      </c>
      <c r="L1325" s="38" t="s">
        <v>15</v>
      </c>
      <c r="M1325" s="38" t="s">
        <v>13</v>
      </c>
    </row>
    <row r="1326" spans="1:13" s="39" customFormat="1" ht="12.75" x14ac:dyDescent="0.2">
      <c r="A1326" s="33" t="s">
        <v>17</v>
      </c>
      <c r="B1326" s="33" t="s">
        <v>585</v>
      </c>
      <c r="C1326" s="34">
        <v>10</v>
      </c>
      <c r="D1326" s="33" t="s">
        <v>93</v>
      </c>
      <c r="E1326" s="33" t="s">
        <v>1844</v>
      </c>
      <c r="F1326" s="35">
        <v>47131821</v>
      </c>
      <c r="G1326" s="33" t="s">
        <v>466</v>
      </c>
      <c r="H1326" s="33">
        <v>4</v>
      </c>
      <c r="I1326" s="33">
        <v>6</v>
      </c>
      <c r="J1326" s="36">
        <v>5</v>
      </c>
      <c r="K1326" s="37">
        <v>457828.7</v>
      </c>
      <c r="L1326" s="38" t="s">
        <v>15</v>
      </c>
      <c r="M1326" s="38" t="s">
        <v>13</v>
      </c>
    </row>
    <row r="1327" spans="1:13" s="39" customFormat="1" ht="12.75" x14ac:dyDescent="0.2">
      <c r="A1327" s="33" t="s">
        <v>17</v>
      </c>
      <c r="B1327" s="33" t="s">
        <v>585</v>
      </c>
      <c r="C1327" s="34">
        <v>10</v>
      </c>
      <c r="D1327" s="33" t="s">
        <v>93</v>
      </c>
      <c r="E1327" s="33" t="s">
        <v>1845</v>
      </c>
      <c r="F1327" s="35">
        <v>11121502</v>
      </c>
      <c r="G1327" s="33" t="s">
        <v>466</v>
      </c>
      <c r="H1327" s="33">
        <v>4</v>
      </c>
      <c r="I1327" s="33">
        <v>6</v>
      </c>
      <c r="J1327" s="36">
        <v>4</v>
      </c>
      <c r="K1327" s="37">
        <v>1892242.8</v>
      </c>
      <c r="L1327" s="38" t="s">
        <v>15</v>
      </c>
      <c r="M1327" s="38" t="s">
        <v>13</v>
      </c>
    </row>
    <row r="1328" spans="1:13" s="39" customFormat="1" ht="12.75" x14ac:dyDescent="0.2">
      <c r="A1328" s="33" t="s">
        <v>17</v>
      </c>
      <c r="B1328" s="33" t="s">
        <v>585</v>
      </c>
      <c r="C1328" s="34">
        <v>10</v>
      </c>
      <c r="D1328" s="33" t="s">
        <v>93</v>
      </c>
      <c r="E1328" s="33" t="s">
        <v>1846</v>
      </c>
      <c r="F1328" s="35">
        <v>31201600</v>
      </c>
      <c r="G1328" s="33" t="s">
        <v>466</v>
      </c>
      <c r="H1328" s="33">
        <v>4</v>
      </c>
      <c r="I1328" s="33">
        <v>6</v>
      </c>
      <c r="J1328" s="36">
        <v>15</v>
      </c>
      <c r="K1328" s="37">
        <v>4277859.6000000006</v>
      </c>
      <c r="L1328" s="38" t="s">
        <v>15</v>
      </c>
      <c r="M1328" s="38" t="s">
        <v>13</v>
      </c>
    </row>
    <row r="1329" spans="1:13" s="39" customFormat="1" ht="12.75" x14ac:dyDescent="0.2">
      <c r="A1329" s="33" t="s">
        <v>17</v>
      </c>
      <c r="B1329" s="33" t="s">
        <v>585</v>
      </c>
      <c r="C1329" s="34">
        <v>10</v>
      </c>
      <c r="D1329" s="33" t="s">
        <v>93</v>
      </c>
      <c r="E1329" s="33" t="s">
        <v>1847</v>
      </c>
      <c r="F1329" s="35">
        <v>31211704</v>
      </c>
      <c r="G1329" s="33" t="s">
        <v>466</v>
      </c>
      <c r="H1329" s="33">
        <v>4</v>
      </c>
      <c r="I1329" s="33">
        <v>6</v>
      </c>
      <c r="J1329" s="36">
        <v>5</v>
      </c>
      <c r="K1329" s="37">
        <v>555135</v>
      </c>
      <c r="L1329" s="38" t="s">
        <v>15</v>
      </c>
      <c r="M1329" s="38" t="s">
        <v>13</v>
      </c>
    </row>
    <row r="1330" spans="1:13" s="39" customFormat="1" ht="12.75" x14ac:dyDescent="0.2">
      <c r="A1330" s="33" t="s">
        <v>17</v>
      </c>
      <c r="B1330" s="33" t="s">
        <v>585</v>
      </c>
      <c r="C1330" s="34">
        <v>10</v>
      </c>
      <c r="D1330" s="33" t="s">
        <v>93</v>
      </c>
      <c r="E1330" s="33" t="s">
        <v>1848</v>
      </c>
      <c r="F1330" s="35">
        <v>31211704</v>
      </c>
      <c r="G1330" s="33" t="s">
        <v>466</v>
      </c>
      <c r="H1330" s="33">
        <v>4</v>
      </c>
      <c r="I1330" s="33">
        <v>6</v>
      </c>
      <c r="J1330" s="36">
        <v>5</v>
      </c>
      <c r="K1330" s="37">
        <v>1539134.1</v>
      </c>
      <c r="L1330" s="38" t="s">
        <v>15</v>
      </c>
      <c r="M1330" s="38" t="s">
        <v>13</v>
      </c>
    </row>
    <row r="1331" spans="1:13" s="39" customFormat="1" ht="12.75" x14ac:dyDescent="0.2">
      <c r="A1331" s="33" t="s">
        <v>17</v>
      </c>
      <c r="B1331" s="33" t="s">
        <v>585</v>
      </c>
      <c r="C1331" s="34">
        <v>10</v>
      </c>
      <c r="D1331" s="33" t="s">
        <v>93</v>
      </c>
      <c r="E1331" s="33" t="s">
        <v>1849</v>
      </c>
      <c r="F1331" s="35">
        <v>31211704</v>
      </c>
      <c r="G1331" s="33" t="s">
        <v>466</v>
      </c>
      <c r="H1331" s="33">
        <v>4</v>
      </c>
      <c r="I1331" s="33">
        <v>6</v>
      </c>
      <c r="J1331" s="36">
        <v>8</v>
      </c>
      <c r="K1331" s="37">
        <v>2420878.88</v>
      </c>
      <c r="L1331" s="38" t="s">
        <v>15</v>
      </c>
      <c r="M1331" s="38" t="s">
        <v>13</v>
      </c>
    </row>
    <row r="1332" spans="1:13" s="39" customFormat="1" ht="12.75" x14ac:dyDescent="0.2">
      <c r="A1332" s="33" t="s">
        <v>17</v>
      </c>
      <c r="B1332" s="33" t="s">
        <v>585</v>
      </c>
      <c r="C1332" s="34">
        <v>10</v>
      </c>
      <c r="D1332" s="33" t="s">
        <v>93</v>
      </c>
      <c r="E1332" s="33" t="s">
        <v>1850</v>
      </c>
      <c r="F1332" s="35">
        <v>31211704</v>
      </c>
      <c r="G1332" s="33" t="s">
        <v>466</v>
      </c>
      <c r="H1332" s="33">
        <v>4</v>
      </c>
      <c r="I1332" s="33">
        <v>6</v>
      </c>
      <c r="J1332" s="36">
        <v>5</v>
      </c>
      <c r="K1332" s="37">
        <v>1611914.5</v>
      </c>
      <c r="L1332" s="38" t="s">
        <v>15</v>
      </c>
      <c r="M1332" s="38" t="s">
        <v>13</v>
      </c>
    </row>
    <row r="1333" spans="1:13" s="39" customFormat="1" ht="12.75" x14ac:dyDescent="0.2">
      <c r="A1333" s="33" t="s">
        <v>17</v>
      </c>
      <c r="B1333" s="33" t="s">
        <v>585</v>
      </c>
      <c r="C1333" s="34">
        <v>10</v>
      </c>
      <c r="D1333" s="33" t="s">
        <v>93</v>
      </c>
      <c r="E1333" s="33" t="s">
        <v>1851</v>
      </c>
      <c r="F1333" s="35">
        <v>31211704</v>
      </c>
      <c r="G1333" s="33" t="s">
        <v>466</v>
      </c>
      <c r="H1333" s="33">
        <v>4</v>
      </c>
      <c r="I1333" s="33">
        <v>6</v>
      </c>
      <c r="J1333" s="36">
        <v>6</v>
      </c>
      <c r="K1333" s="37">
        <v>2180670.2399999998</v>
      </c>
      <c r="L1333" s="38" t="s">
        <v>15</v>
      </c>
      <c r="M1333" s="38" t="s">
        <v>13</v>
      </c>
    </row>
    <row r="1334" spans="1:13" s="39" customFormat="1" ht="12.75" x14ac:dyDescent="0.2">
      <c r="A1334" s="33" t="s">
        <v>17</v>
      </c>
      <c r="B1334" s="33" t="s">
        <v>585</v>
      </c>
      <c r="C1334" s="34">
        <v>10</v>
      </c>
      <c r="D1334" s="33" t="s">
        <v>93</v>
      </c>
      <c r="E1334" s="33" t="s">
        <v>1852</v>
      </c>
      <c r="F1334" s="35">
        <v>31211704</v>
      </c>
      <c r="G1334" s="33" t="s">
        <v>466</v>
      </c>
      <c r="H1334" s="33">
        <v>4</v>
      </c>
      <c r="I1334" s="33">
        <v>6</v>
      </c>
      <c r="J1334" s="36">
        <v>4</v>
      </c>
      <c r="K1334" s="37">
        <v>1965080.32</v>
      </c>
      <c r="L1334" s="38" t="s">
        <v>15</v>
      </c>
      <c r="M1334" s="38" t="s">
        <v>13</v>
      </c>
    </row>
    <row r="1335" spans="1:13" s="39" customFormat="1" ht="12.75" x14ac:dyDescent="0.2">
      <c r="A1335" s="33" t="s">
        <v>17</v>
      </c>
      <c r="B1335" s="33" t="s">
        <v>585</v>
      </c>
      <c r="C1335" s="34">
        <v>10</v>
      </c>
      <c r="D1335" s="33" t="s">
        <v>93</v>
      </c>
      <c r="E1335" s="33" t="s">
        <v>1853</v>
      </c>
      <c r="F1335" s="35">
        <v>31211704</v>
      </c>
      <c r="G1335" s="33" t="s">
        <v>466</v>
      </c>
      <c r="H1335" s="33">
        <v>4</v>
      </c>
      <c r="I1335" s="33">
        <v>6</v>
      </c>
      <c r="J1335" s="36">
        <v>3</v>
      </c>
      <c r="K1335" s="37">
        <v>1044000.0900000001</v>
      </c>
      <c r="L1335" s="38" t="s">
        <v>15</v>
      </c>
      <c r="M1335" s="38" t="s">
        <v>13</v>
      </c>
    </row>
    <row r="1336" spans="1:13" s="39" customFormat="1" ht="12.75" x14ac:dyDescent="0.2">
      <c r="A1336" s="33" t="s">
        <v>17</v>
      </c>
      <c r="B1336" s="33" t="s">
        <v>585</v>
      </c>
      <c r="C1336" s="34">
        <v>10</v>
      </c>
      <c r="D1336" s="33" t="s">
        <v>93</v>
      </c>
      <c r="E1336" s="33" t="s">
        <v>1854</v>
      </c>
      <c r="F1336" s="35">
        <v>31211704</v>
      </c>
      <c r="G1336" s="33" t="s">
        <v>466</v>
      </c>
      <c r="H1336" s="33">
        <v>4</v>
      </c>
      <c r="I1336" s="33">
        <v>6</v>
      </c>
      <c r="J1336" s="36">
        <v>4</v>
      </c>
      <c r="K1336" s="37">
        <v>1876591.92</v>
      </c>
      <c r="L1336" s="38" t="s">
        <v>15</v>
      </c>
      <c r="M1336" s="38" t="s">
        <v>13</v>
      </c>
    </row>
    <row r="1337" spans="1:13" s="39" customFormat="1" ht="12.75" x14ac:dyDescent="0.2">
      <c r="A1337" s="33" t="s">
        <v>17</v>
      </c>
      <c r="B1337" s="33" t="s">
        <v>585</v>
      </c>
      <c r="C1337" s="34">
        <v>10</v>
      </c>
      <c r="D1337" s="33" t="s">
        <v>93</v>
      </c>
      <c r="E1337" s="33" t="s">
        <v>1855</v>
      </c>
      <c r="F1337" s="35">
        <v>31211704</v>
      </c>
      <c r="G1337" s="33" t="s">
        <v>466</v>
      </c>
      <c r="H1337" s="33">
        <v>4</v>
      </c>
      <c r="I1337" s="33">
        <v>6</v>
      </c>
      <c r="J1337" s="36">
        <v>2</v>
      </c>
      <c r="K1337" s="37">
        <v>726890.08</v>
      </c>
      <c r="L1337" s="38" t="s">
        <v>15</v>
      </c>
      <c r="M1337" s="38" t="s">
        <v>13</v>
      </c>
    </row>
    <row r="1338" spans="1:13" s="39" customFormat="1" ht="12.75" x14ac:dyDescent="0.2">
      <c r="A1338" s="33" t="s">
        <v>17</v>
      </c>
      <c r="B1338" s="33" t="s">
        <v>585</v>
      </c>
      <c r="C1338" s="34">
        <v>10</v>
      </c>
      <c r="D1338" s="33" t="s">
        <v>93</v>
      </c>
      <c r="E1338" s="33" t="s">
        <v>1856</v>
      </c>
      <c r="F1338" s="35">
        <v>31211704</v>
      </c>
      <c r="G1338" s="33" t="s">
        <v>466</v>
      </c>
      <c r="H1338" s="33">
        <v>4</v>
      </c>
      <c r="I1338" s="33">
        <v>6</v>
      </c>
      <c r="J1338" s="36">
        <v>2</v>
      </c>
      <c r="K1338" s="37">
        <v>488245.1</v>
      </c>
      <c r="L1338" s="38" t="s">
        <v>15</v>
      </c>
      <c r="M1338" s="38" t="s">
        <v>13</v>
      </c>
    </row>
    <row r="1339" spans="1:13" s="39" customFormat="1" ht="12.75" x14ac:dyDescent="0.2">
      <c r="A1339" s="33" t="s">
        <v>17</v>
      </c>
      <c r="B1339" s="33" t="s">
        <v>585</v>
      </c>
      <c r="C1339" s="34">
        <v>10</v>
      </c>
      <c r="D1339" s="33" t="s">
        <v>93</v>
      </c>
      <c r="E1339" s="33" t="s">
        <v>1857</v>
      </c>
      <c r="F1339" s="35">
        <v>31201610</v>
      </c>
      <c r="G1339" s="33" t="s">
        <v>466</v>
      </c>
      <c r="H1339" s="33">
        <v>4</v>
      </c>
      <c r="I1339" s="33">
        <v>6</v>
      </c>
      <c r="J1339" s="36">
        <v>3</v>
      </c>
      <c r="K1339" s="37">
        <v>1064034.93</v>
      </c>
      <c r="L1339" s="38" t="s">
        <v>15</v>
      </c>
      <c r="M1339" s="38" t="s">
        <v>13</v>
      </c>
    </row>
    <row r="1340" spans="1:13" s="39" customFormat="1" ht="12.75" x14ac:dyDescent="0.2">
      <c r="A1340" s="33" t="s">
        <v>17</v>
      </c>
      <c r="B1340" s="33" t="s">
        <v>585</v>
      </c>
      <c r="C1340" s="34">
        <v>10</v>
      </c>
      <c r="D1340" s="33" t="s">
        <v>93</v>
      </c>
      <c r="E1340" s="33" t="s">
        <v>1858</v>
      </c>
      <c r="F1340" s="35">
        <v>31201600</v>
      </c>
      <c r="G1340" s="33" t="s">
        <v>466</v>
      </c>
      <c r="H1340" s="33">
        <v>4</v>
      </c>
      <c r="I1340" s="33">
        <v>6</v>
      </c>
      <c r="J1340" s="36">
        <v>2</v>
      </c>
      <c r="K1340" s="37">
        <v>643930.42000000004</v>
      </c>
      <c r="L1340" s="38" t="s">
        <v>15</v>
      </c>
      <c r="M1340" s="38" t="s">
        <v>13</v>
      </c>
    </row>
    <row r="1341" spans="1:13" s="39" customFormat="1" ht="12.75" x14ac:dyDescent="0.2">
      <c r="A1341" s="33" t="s">
        <v>17</v>
      </c>
      <c r="B1341" s="33" t="s">
        <v>585</v>
      </c>
      <c r="C1341" s="34">
        <v>10</v>
      </c>
      <c r="D1341" s="33" t="s">
        <v>93</v>
      </c>
      <c r="E1341" s="33" t="s">
        <v>1859</v>
      </c>
      <c r="F1341" s="35">
        <v>31211704</v>
      </c>
      <c r="G1341" s="33" t="s">
        <v>466</v>
      </c>
      <c r="H1341" s="33">
        <v>4</v>
      </c>
      <c r="I1341" s="33">
        <v>6</v>
      </c>
      <c r="J1341" s="36">
        <v>3</v>
      </c>
      <c r="K1341" s="37">
        <v>1107392.58</v>
      </c>
      <c r="L1341" s="38" t="s">
        <v>15</v>
      </c>
      <c r="M1341" s="38" t="s">
        <v>13</v>
      </c>
    </row>
    <row r="1342" spans="1:13" s="39" customFormat="1" ht="12.75" x14ac:dyDescent="0.2">
      <c r="A1342" s="33" t="s">
        <v>17</v>
      </c>
      <c r="B1342" s="33" t="s">
        <v>585</v>
      </c>
      <c r="C1342" s="34">
        <v>10</v>
      </c>
      <c r="D1342" s="33" t="s">
        <v>93</v>
      </c>
      <c r="E1342" s="33" t="s">
        <v>1860</v>
      </c>
      <c r="F1342" s="35">
        <v>31211704</v>
      </c>
      <c r="G1342" s="33" t="s">
        <v>466</v>
      </c>
      <c r="H1342" s="33">
        <v>4</v>
      </c>
      <c r="I1342" s="33">
        <v>6</v>
      </c>
      <c r="J1342" s="36">
        <v>2</v>
      </c>
      <c r="K1342" s="37">
        <v>1146993.3999999999</v>
      </c>
      <c r="L1342" s="38" t="s">
        <v>15</v>
      </c>
      <c r="M1342" s="38" t="s">
        <v>13</v>
      </c>
    </row>
    <row r="1343" spans="1:13" s="39" customFormat="1" ht="12.75" x14ac:dyDescent="0.2">
      <c r="A1343" s="33" t="s">
        <v>17</v>
      </c>
      <c r="B1343" s="33" t="s">
        <v>585</v>
      </c>
      <c r="C1343" s="34">
        <v>10</v>
      </c>
      <c r="D1343" s="33" t="s">
        <v>93</v>
      </c>
      <c r="E1343" s="33" t="s">
        <v>1861</v>
      </c>
      <c r="F1343" s="35">
        <v>31211704</v>
      </c>
      <c r="G1343" s="33" t="s">
        <v>466</v>
      </c>
      <c r="H1343" s="33">
        <v>4</v>
      </c>
      <c r="I1343" s="33">
        <v>6</v>
      </c>
      <c r="J1343" s="36">
        <v>2</v>
      </c>
      <c r="K1343" s="37">
        <v>590506.56000000006</v>
      </c>
      <c r="L1343" s="38" t="s">
        <v>15</v>
      </c>
      <c r="M1343" s="38" t="s">
        <v>13</v>
      </c>
    </row>
    <row r="1344" spans="1:13" s="39" customFormat="1" ht="12.75" x14ac:dyDescent="0.2">
      <c r="A1344" s="33" t="s">
        <v>17</v>
      </c>
      <c r="B1344" s="33" t="s">
        <v>585</v>
      </c>
      <c r="C1344" s="34">
        <v>10</v>
      </c>
      <c r="D1344" s="33" t="s">
        <v>93</v>
      </c>
      <c r="E1344" s="33" t="s">
        <v>1862</v>
      </c>
      <c r="F1344" s="35">
        <v>12141911</v>
      </c>
      <c r="G1344" s="33" t="s">
        <v>466</v>
      </c>
      <c r="H1344" s="33">
        <v>4</v>
      </c>
      <c r="I1344" s="33">
        <v>6</v>
      </c>
      <c r="J1344" s="36">
        <v>10</v>
      </c>
      <c r="K1344" s="37">
        <v>281732.5</v>
      </c>
      <c r="L1344" s="38" t="s">
        <v>15</v>
      </c>
      <c r="M1344" s="38" t="s">
        <v>13</v>
      </c>
    </row>
    <row r="1345" spans="1:13" s="39" customFormat="1" ht="12.75" x14ac:dyDescent="0.2">
      <c r="A1345" s="33" t="s">
        <v>17</v>
      </c>
      <c r="B1345" s="33" t="s">
        <v>585</v>
      </c>
      <c r="C1345" s="34">
        <v>10</v>
      </c>
      <c r="D1345" s="33" t="s">
        <v>93</v>
      </c>
      <c r="E1345" s="33" t="s">
        <v>1863</v>
      </c>
      <c r="F1345" s="35">
        <v>12141911</v>
      </c>
      <c r="G1345" s="33" t="s">
        <v>466</v>
      </c>
      <c r="H1345" s="33">
        <v>4</v>
      </c>
      <c r="I1345" s="33">
        <v>6</v>
      </c>
      <c r="J1345" s="36">
        <v>32</v>
      </c>
      <c r="K1345" s="37">
        <v>468802.88</v>
      </c>
      <c r="L1345" s="38" t="s">
        <v>15</v>
      </c>
      <c r="M1345" s="38" t="s">
        <v>13</v>
      </c>
    </row>
    <row r="1346" spans="1:13" s="39" customFormat="1" ht="12.75" x14ac:dyDescent="0.2">
      <c r="A1346" s="33" t="s">
        <v>17</v>
      </c>
      <c r="B1346" s="33" t="s">
        <v>585</v>
      </c>
      <c r="C1346" s="34">
        <v>10</v>
      </c>
      <c r="D1346" s="33" t="s">
        <v>93</v>
      </c>
      <c r="E1346" s="33" t="s">
        <v>1864</v>
      </c>
      <c r="F1346" s="35">
        <v>12141911</v>
      </c>
      <c r="G1346" s="33" t="s">
        <v>466</v>
      </c>
      <c r="H1346" s="33">
        <v>4</v>
      </c>
      <c r="I1346" s="33">
        <v>6</v>
      </c>
      <c r="J1346" s="36">
        <v>4</v>
      </c>
      <c r="K1346" s="37">
        <v>62613.04</v>
      </c>
      <c r="L1346" s="38" t="s">
        <v>15</v>
      </c>
      <c r="M1346" s="38" t="s">
        <v>13</v>
      </c>
    </row>
    <row r="1347" spans="1:13" s="39" customFormat="1" ht="12.75" x14ac:dyDescent="0.2">
      <c r="A1347" s="33" t="s">
        <v>17</v>
      </c>
      <c r="B1347" s="33" t="s">
        <v>585</v>
      </c>
      <c r="C1347" s="34">
        <v>10</v>
      </c>
      <c r="D1347" s="33" t="s">
        <v>93</v>
      </c>
      <c r="E1347" s="33" t="s">
        <v>1865</v>
      </c>
      <c r="F1347" s="35">
        <v>12141911</v>
      </c>
      <c r="G1347" s="33" t="s">
        <v>466</v>
      </c>
      <c r="H1347" s="33">
        <v>4</v>
      </c>
      <c r="I1347" s="33">
        <v>6</v>
      </c>
      <c r="J1347" s="36">
        <v>10</v>
      </c>
      <c r="K1347" s="37">
        <v>1290269.3999999999</v>
      </c>
      <c r="L1347" s="38" t="s">
        <v>15</v>
      </c>
      <c r="M1347" s="38" t="s">
        <v>13</v>
      </c>
    </row>
    <row r="1348" spans="1:13" s="39" customFormat="1" ht="12.75" x14ac:dyDescent="0.2">
      <c r="A1348" s="33" t="s">
        <v>17</v>
      </c>
      <c r="B1348" s="33" t="s">
        <v>585</v>
      </c>
      <c r="C1348" s="34">
        <v>10</v>
      </c>
      <c r="D1348" s="33" t="s">
        <v>93</v>
      </c>
      <c r="E1348" s="33" t="s">
        <v>1866</v>
      </c>
      <c r="F1348" s="35">
        <v>12141911</v>
      </c>
      <c r="G1348" s="33" t="s">
        <v>466</v>
      </c>
      <c r="H1348" s="33">
        <v>4</v>
      </c>
      <c r="I1348" s="33">
        <v>6</v>
      </c>
      <c r="J1348" s="36">
        <v>32</v>
      </c>
      <c r="K1348" s="37">
        <v>130728.64</v>
      </c>
      <c r="L1348" s="38" t="s">
        <v>15</v>
      </c>
      <c r="M1348" s="38" t="s">
        <v>13</v>
      </c>
    </row>
    <row r="1349" spans="1:13" s="39" customFormat="1" ht="12.75" x14ac:dyDescent="0.2">
      <c r="A1349" s="33" t="s">
        <v>17</v>
      </c>
      <c r="B1349" s="33" t="s">
        <v>585</v>
      </c>
      <c r="C1349" s="34">
        <v>10</v>
      </c>
      <c r="D1349" s="33" t="s">
        <v>93</v>
      </c>
      <c r="E1349" s="33" t="s">
        <v>1867</v>
      </c>
      <c r="F1349" s="35">
        <v>12141911</v>
      </c>
      <c r="G1349" s="33" t="s">
        <v>466</v>
      </c>
      <c r="H1349" s="33">
        <v>4</v>
      </c>
      <c r="I1349" s="33">
        <v>6</v>
      </c>
      <c r="J1349" s="36">
        <v>10</v>
      </c>
      <c r="K1349" s="37">
        <v>54954.2</v>
      </c>
      <c r="L1349" s="38" t="s">
        <v>15</v>
      </c>
      <c r="M1349" s="38" t="s">
        <v>13</v>
      </c>
    </row>
    <row r="1350" spans="1:13" s="39" customFormat="1" ht="12.75" x14ac:dyDescent="0.2">
      <c r="A1350" s="33" t="s">
        <v>17</v>
      </c>
      <c r="B1350" s="33" t="s">
        <v>585</v>
      </c>
      <c r="C1350" s="34">
        <v>10</v>
      </c>
      <c r="D1350" s="33" t="s">
        <v>93</v>
      </c>
      <c r="E1350" s="33" t="s">
        <v>1868</v>
      </c>
      <c r="F1350" s="35">
        <v>60105704</v>
      </c>
      <c r="G1350" s="33" t="s">
        <v>466</v>
      </c>
      <c r="H1350" s="33">
        <v>4</v>
      </c>
      <c r="I1350" s="33">
        <v>6</v>
      </c>
      <c r="J1350" s="36">
        <v>2</v>
      </c>
      <c r="K1350" s="37">
        <v>156730.14000000001</v>
      </c>
      <c r="L1350" s="38" t="s">
        <v>15</v>
      </c>
      <c r="M1350" s="38" t="s">
        <v>13</v>
      </c>
    </row>
    <row r="1351" spans="1:13" s="39" customFormat="1" ht="12.75" x14ac:dyDescent="0.2">
      <c r="A1351" s="33" t="s">
        <v>17</v>
      </c>
      <c r="B1351" s="33" t="s">
        <v>585</v>
      </c>
      <c r="C1351" s="34">
        <v>10</v>
      </c>
      <c r="D1351" s="33" t="s">
        <v>93</v>
      </c>
      <c r="E1351" s="33" t="s">
        <v>1869</v>
      </c>
      <c r="F1351" s="35">
        <v>23271812</v>
      </c>
      <c r="G1351" s="33" t="s">
        <v>466</v>
      </c>
      <c r="H1351" s="33">
        <v>4</v>
      </c>
      <c r="I1351" s="33">
        <v>6</v>
      </c>
      <c r="J1351" s="36">
        <v>10</v>
      </c>
      <c r="K1351" s="37">
        <v>125378.4</v>
      </c>
      <c r="L1351" s="38" t="s">
        <v>15</v>
      </c>
      <c r="M1351" s="38" t="s">
        <v>13</v>
      </c>
    </row>
    <row r="1352" spans="1:13" s="39" customFormat="1" ht="12.75" x14ac:dyDescent="0.2">
      <c r="A1352" s="33" t="s">
        <v>17</v>
      </c>
      <c r="B1352" s="33" t="s">
        <v>585</v>
      </c>
      <c r="C1352" s="34">
        <v>10</v>
      </c>
      <c r="D1352" s="33" t="s">
        <v>93</v>
      </c>
      <c r="E1352" s="33" t="s">
        <v>1870</v>
      </c>
      <c r="F1352" s="35">
        <v>23271812</v>
      </c>
      <c r="G1352" s="33" t="s">
        <v>466</v>
      </c>
      <c r="H1352" s="33">
        <v>4</v>
      </c>
      <c r="I1352" s="33">
        <v>6</v>
      </c>
      <c r="J1352" s="36">
        <v>10</v>
      </c>
      <c r="K1352" s="37">
        <v>253565.2</v>
      </c>
      <c r="L1352" s="38" t="s">
        <v>15</v>
      </c>
      <c r="M1352" s="38" t="s">
        <v>13</v>
      </c>
    </row>
    <row r="1353" spans="1:13" s="39" customFormat="1" ht="12.75" x14ac:dyDescent="0.2">
      <c r="A1353" s="33" t="s">
        <v>17</v>
      </c>
      <c r="B1353" s="33" t="s">
        <v>585</v>
      </c>
      <c r="C1353" s="34">
        <v>10</v>
      </c>
      <c r="D1353" s="33" t="s">
        <v>93</v>
      </c>
      <c r="E1353" s="33" t="s">
        <v>1871</v>
      </c>
      <c r="F1353" s="35">
        <v>23271812</v>
      </c>
      <c r="G1353" s="33" t="s">
        <v>466</v>
      </c>
      <c r="H1353" s="33">
        <v>4</v>
      </c>
      <c r="I1353" s="33">
        <v>6</v>
      </c>
      <c r="J1353" s="36">
        <v>10</v>
      </c>
      <c r="K1353" s="37">
        <v>140872.19999999998</v>
      </c>
      <c r="L1353" s="38" t="s">
        <v>15</v>
      </c>
      <c r="M1353" s="38" t="s">
        <v>13</v>
      </c>
    </row>
    <row r="1354" spans="1:13" s="39" customFormat="1" ht="12.75" x14ac:dyDescent="0.2">
      <c r="A1354" s="33" t="s">
        <v>17</v>
      </c>
      <c r="B1354" s="33" t="s">
        <v>585</v>
      </c>
      <c r="C1354" s="34">
        <v>10</v>
      </c>
      <c r="D1354" s="33" t="s">
        <v>93</v>
      </c>
      <c r="E1354" s="33" t="s">
        <v>1872</v>
      </c>
      <c r="F1354" s="35">
        <v>23271812</v>
      </c>
      <c r="G1354" s="33" t="s">
        <v>466</v>
      </c>
      <c r="H1354" s="33">
        <v>4</v>
      </c>
      <c r="I1354" s="33">
        <v>6</v>
      </c>
      <c r="J1354" s="36">
        <v>8</v>
      </c>
      <c r="K1354" s="37">
        <v>112697.76</v>
      </c>
      <c r="L1354" s="38" t="s">
        <v>15</v>
      </c>
      <c r="M1354" s="38" t="s">
        <v>13</v>
      </c>
    </row>
    <row r="1355" spans="1:13" s="39" customFormat="1" ht="12.75" x14ac:dyDescent="0.2">
      <c r="A1355" s="33" t="s">
        <v>17</v>
      </c>
      <c r="B1355" s="33" t="s">
        <v>585</v>
      </c>
      <c r="C1355" s="34">
        <v>10</v>
      </c>
      <c r="D1355" s="33" t="s">
        <v>93</v>
      </c>
      <c r="E1355" s="33" t="s">
        <v>1873</v>
      </c>
      <c r="F1355" s="35">
        <v>23271812</v>
      </c>
      <c r="G1355" s="33" t="s">
        <v>466</v>
      </c>
      <c r="H1355" s="33">
        <v>4</v>
      </c>
      <c r="I1355" s="33">
        <v>6</v>
      </c>
      <c r="J1355" s="36">
        <v>8</v>
      </c>
      <c r="K1355" s="37">
        <v>1791863.92</v>
      </c>
      <c r="L1355" s="38" t="s">
        <v>15</v>
      </c>
      <c r="M1355" s="38" t="s">
        <v>13</v>
      </c>
    </row>
    <row r="1356" spans="1:13" s="39" customFormat="1" ht="12.75" x14ac:dyDescent="0.2">
      <c r="A1356" s="33" t="s">
        <v>17</v>
      </c>
      <c r="B1356" s="33" t="s">
        <v>585</v>
      </c>
      <c r="C1356" s="34">
        <v>10</v>
      </c>
      <c r="D1356" s="33" t="s">
        <v>93</v>
      </c>
      <c r="E1356" s="33" t="s">
        <v>1874</v>
      </c>
      <c r="F1356" s="35">
        <v>23271812</v>
      </c>
      <c r="G1356" s="33" t="s">
        <v>466</v>
      </c>
      <c r="H1356" s="33">
        <v>4</v>
      </c>
      <c r="I1356" s="33">
        <v>6</v>
      </c>
      <c r="J1356" s="36">
        <v>6</v>
      </c>
      <c r="K1356" s="37">
        <v>1343897.94</v>
      </c>
      <c r="L1356" s="38" t="s">
        <v>15</v>
      </c>
      <c r="M1356" s="38" t="s">
        <v>13</v>
      </c>
    </row>
    <row r="1357" spans="1:13" s="39" customFormat="1" ht="12.75" x14ac:dyDescent="0.2">
      <c r="A1357" s="33" t="s">
        <v>17</v>
      </c>
      <c r="B1357" s="33" t="s">
        <v>585</v>
      </c>
      <c r="C1357" s="34">
        <v>10</v>
      </c>
      <c r="D1357" s="33" t="s">
        <v>93</v>
      </c>
      <c r="E1357" s="33" t="s">
        <v>1875</v>
      </c>
      <c r="F1357" s="35">
        <v>23271812</v>
      </c>
      <c r="G1357" s="33" t="s">
        <v>466</v>
      </c>
      <c r="H1357" s="33">
        <v>4</v>
      </c>
      <c r="I1357" s="33">
        <v>6</v>
      </c>
      <c r="J1357" s="36">
        <v>6</v>
      </c>
      <c r="K1357" s="37">
        <v>1045538.76</v>
      </c>
      <c r="L1357" s="38" t="s">
        <v>15</v>
      </c>
      <c r="M1357" s="38" t="s">
        <v>13</v>
      </c>
    </row>
    <row r="1358" spans="1:13" s="39" customFormat="1" ht="12.75" x14ac:dyDescent="0.2">
      <c r="A1358" s="33" t="s">
        <v>17</v>
      </c>
      <c r="B1358" s="33" t="s">
        <v>585</v>
      </c>
      <c r="C1358" s="34">
        <v>10</v>
      </c>
      <c r="D1358" s="33" t="s">
        <v>93</v>
      </c>
      <c r="E1358" s="33" t="s">
        <v>1876</v>
      </c>
      <c r="F1358" s="35">
        <v>23271812</v>
      </c>
      <c r="G1358" s="33" t="s">
        <v>466</v>
      </c>
      <c r="H1358" s="33">
        <v>4</v>
      </c>
      <c r="I1358" s="33">
        <v>6</v>
      </c>
      <c r="J1358" s="36">
        <v>6</v>
      </c>
      <c r="K1358" s="37">
        <v>36349.74</v>
      </c>
      <c r="L1358" s="38" t="s">
        <v>15</v>
      </c>
      <c r="M1358" s="38" t="s">
        <v>13</v>
      </c>
    </row>
    <row r="1359" spans="1:13" s="39" customFormat="1" ht="12.75" x14ac:dyDescent="0.2">
      <c r="A1359" s="33" t="s">
        <v>17</v>
      </c>
      <c r="B1359" s="33" t="s">
        <v>585</v>
      </c>
      <c r="C1359" s="34">
        <v>10</v>
      </c>
      <c r="D1359" s="33" t="s">
        <v>93</v>
      </c>
      <c r="E1359" s="33" t="s">
        <v>1877</v>
      </c>
      <c r="F1359" s="35">
        <v>23271812</v>
      </c>
      <c r="G1359" s="33" t="s">
        <v>466</v>
      </c>
      <c r="H1359" s="33">
        <v>4</v>
      </c>
      <c r="I1359" s="33">
        <v>6</v>
      </c>
      <c r="J1359" s="36">
        <v>4</v>
      </c>
      <c r="K1359" s="37">
        <v>499828.56</v>
      </c>
      <c r="L1359" s="38" t="s">
        <v>15</v>
      </c>
      <c r="M1359" s="38" t="s">
        <v>13</v>
      </c>
    </row>
    <row r="1360" spans="1:13" s="39" customFormat="1" ht="12.75" x14ac:dyDescent="0.2">
      <c r="A1360" s="33" t="s">
        <v>17</v>
      </c>
      <c r="B1360" s="33" t="s">
        <v>585</v>
      </c>
      <c r="C1360" s="34">
        <v>10</v>
      </c>
      <c r="D1360" s="33" t="s">
        <v>93</v>
      </c>
      <c r="E1360" s="33" t="s">
        <v>1878</v>
      </c>
      <c r="F1360" s="35">
        <v>23271812</v>
      </c>
      <c r="G1360" s="33" t="s">
        <v>466</v>
      </c>
      <c r="H1360" s="33">
        <v>4</v>
      </c>
      <c r="I1360" s="33">
        <v>6</v>
      </c>
      <c r="J1360" s="36">
        <v>4</v>
      </c>
      <c r="K1360" s="37">
        <v>478394.28</v>
      </c>
      <c r="L1360" s="38" t="s">
        <v>15</v>
      </c>
      <c r="M1360" s="38" t="s">
        <v>13</v>
      </c>
    </row>
    <row r="1361" spans="1:13" s="39" customFormat="1" ht="12.75" x14ac:dyDescent="0.2">
      <c r="A1361" s="33" t="s">
        <v>17</v>
      </c>
      <c r="B1361" s="33" t="s">
        <v>585</v>
      </c>
      <c r="C1361" s="34">
        <v>10</v>
      </c>
      <c r="D1361" s="33" t="s">
        <v>93</v>
      </c>
      <c r="E1361" s="33" t="s">
        <v>1879</v>
      </c>
      <c r="F1361" s="35">
        <v>23271812</v>
      </c>
      <c r="G1361" s="33" t="s">
        <v>466</v>
      </c>
      <c r="H1361" s="33">
        <v>4</v>
      </c>
      <c r="I1361" s="33">
        <v>6</v>
      </c>
      <c r="J1361" s="36">
        <v>4</v>
      </c>
      <c r="K1361" s="37">
        <v>697459</v>
      </c>
      <c r="L1361" s="38" t="s">
        <v>15</v>
      </c>
      <c r="M1361" s="38" t="s">
        <v>13</v>
      </c>
    </row>
    <row r="1362" spans="1:13" s="39" customFormat="1" ht="12.75" x14ac:dyDescent="0.2">
      <c r="A1362" s="33" t="s">
        <v>17</v>
      </c>
      <c r="B1362" s="33" t="s">
        <v>585</v>
      </c>
      <c r="C1362" s="34">
        <v>10</v>
      </c>
      <c r="D1362" s="33" t="s">
        <v>93</v>
      </c>
      <c r="E1362" s="33" t="s">
        <v>1880</v>
      </c>
      <c r="F1362" s="35">
        <v>12191500</v>
      </c>
      <c r="G1362" s="33" t="s">
        <v>466</v>
      </c>
      <c r="H1362" s="33">
        <v>4</v>
      </c>
      <c r="I1362" s="33">
        <v>6</v>
      </c>
      <c r="J1362" s="36">
        <v>1</v>
      </c>
      <c r="K1362" s="37">
        <v>408522.23999999999</v>
      </c>
      <c r="L1362" s="38" t="s">
        <v>15</v>
      </c>
      <c r="M1362" s="38" t="s">
        <v>13</v>
      </c>
    </row>
    <row r="1363" spans="1:13" s="39" customFormat="1" ht="12.75" x14ac:dyDescent="0.2">
      <c r="A1363" s="33" t="s">
        <v>17</v>
      </c>
      <c r="B1363" s="33" t="s">
        <v>585</v>
      </c>
      <c r="C1363" s="34">
        <v>10</v>
      </c>
      <c r="D1363" s="33" t="s">
        <v>93</v>
      </c>
      <c r="E1363" s="33" t="s">
        <v>1881</v>
      </c>
      <c r="F1363" s="35">
        <v>12191500</v>
      </c>
      <c r="G1363" s="33" t="s">
        <v>466</v>
      </c>
      <c r="H1363" s="33">
        <v>4</v>
      </c>
      <c r="I1363" s="33">
        <v>6</v>
      </c>
      <c r="J1363" s="36">
        <v>2</v>
      </c>
      <c r="K1363" s="37">
        <v>2011307.06</v>
      </c>
      <c r="L1363" s="38" t="s">
        <v>15</v>
      </c>
      <c r="M1363" s="38" t="s">
        <v>13</v>
      </c>
    </row>
    <row r="1364" spans="1:13" s="39" customFormat="1" ht="12.75" x14ac:dyDescent="0.2">
      <c r="A1364" s="33" t="s">
        <v>17</v>
      </c>
      <c r="B1364" s="33" t="s">
        <v>585</v>
      </c>
      <c r="C1364" s="34">
        <v>10</v>
      </c>
      <c r="D1364" s="33" t="s">
        <v>93</v>
      </c>
      <c r="E1364" s="33" t="s">
        <v>1882</v>
      </c>
      <c r="F1364" s="35">
        <v>23242114</v>
      </c>
      <c r="G1364" s="33" t="s">
        <v>466</v>
      </c>
      <c r="H1364" s="33">
        <v>4</v>
      </c>
      <c r="I1364" s="33">
        <v>6</v>
      </c>
      <c r="J1364" s="36">
        <v>5</v>
      </c>
      <c r="K1364" s="37">
        <v>348265.4</v>
      </c>
      <c r="L1364" s="38" t="s">
        <v>15</v>
      </c>
      <c r="M1364" s="38" t="s">
        <v>13</v>
      </c>
    </row>
    <row r="1365" spans="1:13" s="39" customFormat="1" ht="12.75" x14ac:dyDescent="0.2">
      <c r="A1365" s="33" t="s">
        <v>17</v>
      </c>
      <c r="B1365" s="33" t="s">
        <v>585</v>
      </c>
      <c r="C1365" s="34">
        <v>10</v>
      </c>
      <c r="D1365" s="33" t="s">
        <v>93</v>
      </c>
      <c r="E1365" s="33" t="s">
        <v>1883</v>
      </c>
      <c r="F1365" s="35">
        <v>23242114</v>
      </c>
      <c r="G1365" s="33" t="s">
        <v>466</v>
      </c>
      <c r="H1365" s="33">
        <v>4</v>
      </c>
      <c r="I1365" s="33">
        <v>6</v>
      </c>
      <c r="J1365" s="36">
        <v>5</v>
      </c>
      <c r="K1365" s="37">
        <v>384786.5</v>
      </c>
      <c r="L1365" s="38" t="s">
        <v>15</v>
      </c>
      <c r="M1365" s="38" t="s">
        <v>13</v>
      </c>
    </row>
    <row r="1366" spans="1:13" s="39" customFormat="1" ht="12.75" x14ac:dyDescent="0.2">
      <c r="A1366" s="33" t="s">
        <v>17</v>
      </c>
      <c r="B1366" s="33" t="s">
        <v>585</v>
      </c>
      <c r="C1366" s="34">
        <v>10</v>
      </c>
      <c r="D1366" s="33" t="s">
        <v>93</v>
      </c>
      <c r="E1366" s="33" t="s">
        <v>1884</v>
      </c>
      <c r="F1366" s="35">
        <v>23242114</v>
      </c>
      <c r="G1366" s="33" t="s">
        <v>466</v>
      </c>
      <c r="H1366" s="33">
        <v>4</v>
      </c>
      <c r="I1366" s="33">
        <v>6</v>
      </c>
      <c r="J1366" s="36">
        <v>5</v>
      </c>
      <c r="K1366" s="37">
        <v>260610</v>
      </c>
      <c r="L1366" s="38" t="s">
        <v>15</v>
      </c>
      <c r="M1366" s="38" t="s">
        <v>13</v>
      </c>
    </row>
    <row r="1367" spans="1:13" s="39" customFormat="1" ht="12.75" x14ac:dyDescent="0.2">
      <c r="A1367" s="33" t="s">
        <v>17</v>
      </c>
      <c r="B1367" s="33" t="s">
        <v>585</v>
      </c>
      <c r="C1367" s="34">
        <v>10</v>
      </c>
      <c r="D1367" s="33" t="s">
        <v>93</v>
      </c>
      <c r="E1367" s="33" t="s">
        <v>1885</v>
      </c>
      <c r="F1367" s="35">
        <v>23242114</v>
      </c>
      <c r="G1367" s="33" t="s">
        <v>466</v>
      </c>
      <c r="H1367" s="33">
        <v>4</v>
      </c>
      <c r="I1367" s="33">
        <v>6</v>
      </c>
      <c r="J1367" s="36">
        <v>5</v>
      </c>
      <c r="K1367" s="37">
        <v>110872.29999999999</v>
      </c>
      <c r="L1367" s="38" t="s">
        <v>15</v>
      </c>
      <c r="M1367" s="38" t="s">
        <v>13</v>
      </c>
    </row>
    <row r="1368" spans="1:13" s="39" customFormat="1" ht="12.75" x14ac:dyDescent="0.2">
      <c r="A1368" s="33" t="s">
        <v>17</v>
      </c>
      <c r="B1368" s="33" t="s">
        <v>585</v>
      </c>
      <c r="C1368" s="34">
        <v>10</v>
      </c>
      <c r="D1368" s="33" t="s">
        <v>93</v>
      </c>
      <c r="E1368" s="33" t="s">
        <v>1886</v>
      </c>
      <c r="F1368" s="35">
        <v>39121449</v>
      </c>
      <c r="G1368" s="33" t="s">
        <v>466</v>
      </c>
      <c r="H1368" s="33">
        <v>4</v>
      </c>
      <c r="I1368" s="33">
        <v>6</v>
      </c>
      <c r="J1368" s="36">
        <v>1</v>
      </c>
      <c r="K1368" s="37">
        <v>746087.16</v>
      </c>
      <c r="L1368" s="38" t="s">
        <v>15</v>
      </c>
      <c r="M1368" s="38" t="s">
        <v>13</v>
      </c>
    </row>
    <row r="1369" spans="1:13" s="39" customFormat="1" ht="12.75" x14ac:dyDescent="0.2">
      <c r="A1369" s="33" t="s">
        <v>17</v>
      </c>
      <c r="B1369" s="33" t="s">
        <v>585</v>
      </c>
      <c r="C1369" s="34">
        <v>10</v>
      </c>
      <c r="D1369" s="33" t="s">
        <v>93</v>
      </c>
      <c r="E1369" s="33" t="s">
        <v>1887</v>
      </c>
      <c r="F1369" s="35">
        <v>39121449</v>
      </c>
      <c r="G1369" s="33" t="s">
        <v>466</v>
      </c>
      <c r="H1369" s="33">
        <v>4</v>
      </c>
      <c r="I1369" s="33">
        <v>6</v>
      </c>
      <c r="J1369" s="36">
        <v>1</v>
      </c>
      <c r="K1369" s="37">
        <v>1102699.22</v>
      </c>
      <c r="L1369" s="38" t="s">
        <v>15</v>
      </c>
      <c r="M1369" s="38" t="s">
        <v>13</v>
      </c>
    </row>
    <row r="1370" spans="1:13" s="39" customFormat="1" ht="12.75" x14ac:dyDescent="0.2">
      <c r="A1370" s="33" t="s">
        <v>17</v>
      </c>
      <c r="B1370" s="33" t="s">
        <v>585</v>
      </c>
      <c r="C1370" s="34">
        <v>10</v>
      </c>
      <c r="D1370" s="33" t="s">
        <v>93</v>
      </c>
      <c r="E1370" s="33" t="s">
        <v>1888</v>
      </c>
      <c r="F1370" s="35">
        <v>39121449</v>
      </c>
      <c r="G1370" s="33" t="s">
        <v>466</v>
      </c>
      <c r="H1370" s="33">
        <v>4</v>
      </c>
      <c r="I1370" s="33">
        <v>6</v>
      </c>
      <c r="J1370" s="36">
        <v>1</v>
      </c>
      <c r="K1370" s="37">
        <v>589566.46</v>
      </c>
      <c r="L1370" s="38" t="s">
        <v>15</v>
      </c>
      <c r="M1370" s="38" t="s">
        <v>13</v>
      </c>
    </row>
    <row r="1371" spans="1:13" s="39" customFormat="1" ht="12.75" x14ac:dyDescent="0.2">
      <c r="A1371" s="33" t="s">
        <v>17</v>
      </c>
      <c r="B1371" s="33" t="s">
        <v>585</v>
      </c>
      <c r="C1371" s="34">
        <v>10</v>
      </c>
      <c r="D1371" s="33" t="s">
        <v>93</v>
      </c>
      <c r="E1371" s="33" t="s">
        <v>1889</v>
      </c>
      <c r="F1371" s="35">
        <v>39121432</v>
      </c>
      <c r="G1371" s="33" t="s">
        <v>466</v>
      </c>
      <c r="H1371" s="33">
        <v>4</v>
      </c>
      <c r="I1371" s="33">
        <v>6</v>
      </c>
      <c r="J1371" s="36">
        <v>100</v>
      </c>
      <c r="K1371" s="37">
        <v>203490</v>
      </c>
      <c r="L1371" s="38" t="s">
        <v>15</v>
      </c>
      <c r="M1371" s="38" t="s">
        <v>13</v>
      </c>
    </row>
    <row r="1372" spans="1:13" s="39" customFormat="1" ht="12.75" x14ac:dyDescent="0.2">
      <c r="A1372" s="33" t="s">
        <v>17</v>
      </c>
      <c r="B1372" s="33" t="s">
        <v>585</v>
      </c>
      <c r="C1372" s="34">
        <v>10</v>
      </c>
      <c r="D1372" s="33" t="s">
        <v>93</v>
      </c>
      <c r="E1372" s="33" t="s">
        <v>13982</v>
      </c>
      <c r="F1372" s="35">
        <v>39121432</v>
      </c>
      <c r="G1372" s="33" t="s">
        <v>466</v>
      </c>
      <c r="H1372" s="33">
        <v>4</v>
      </c>
      <c r="I1372" s="33">
        <v>6</v>
      </c>
      <c r="J1372" s="36">
        <v>100</v>
      </c>
      <c r="K1372" s="37">
        <v>57477</v>
      </c>
      <c r="L1372" s="38" t="s">
        <v>15</v>
      </c>
      <c r="M1372" s="38" t="s">
        <v>13</v>
      </c>
    </row>
    <row r="1373" spans="1:13" s="39" customFormat="1" ht="12.75" x14ac:dyDescent="0.2">
      <c r="A1373" s="33" t="s">
        <v>17</v>
      </c>
      <c r="B1373" s="33" t="s">
        <v>585</v>
      </c>
      <c r="C1373" s="34">
        <v>10</v>
      </c>
      <c r="D1373" s="33" t="s">
        <v>93</v>
      </c>
      <c r="E1373" s="33" t="s">
        <v>13983</v>
      </c>
      <c r="F1373" s="35">
        <v>39121432</v>
      </c>
      <c r="G1373" s="33" t="s">
        <v>466</v>
      </c>
      <c r="H1373" s="33">
        <v>4</v>
      </c>
      <c r="I1373" s="33">
        <v>6</v>
      </c>
      <c r="J1373" s="36">
        <v>100</v>
      </c>
      <c r="K1373" s="37">
        <v>78302</v>
      </c>
      <c r="L1373" s="38" t="s">
        <v>15</v>
      </c>
      <c r="M1373" s="38" t="s">
        <v>13</v>
      </c>
    </row>
    <row r="1374" spans="1:13" s="39" customFormat="1" ht="12.75" x14ac:dyDescent="0.2">
      <c r="A1374" s="33" t="s">
        <v>17</v>
      </c>
      <c r="B1374" s="33" t="s">
        <v>585</v>
      </c>
      <c r="C1374" s="34">
        <v>10</v>
      </c>
      <c r="D1374" s="33" t="s">
        <v>93</v>
      </c>
      <c r="E1374" s="33" t="s">
        <v>1890</v>
      </c>
      <c r="F1374" s="35">
        <v>39121700</v>
      </c>
      <c r="G1374" s="33" t="s">
        <v>466</v>
      </c>
      <c r="H1374" s="33">
        <v>4</v>
      </c>
      <c r="I1374" s="33">
        <v>6</v>
      </c>
      <c r="J1374" s="36">
        <v>1</v>
      </c>
      <c r="K1374" s="37">
        <v>14439.46</v>
      </c>
      <c r="L1374" s="38" t="s">
        <v>15</v>
      </c>
      <c r="M1374" s="38" t="s">
        <v>13</v>
      </c>
    </row>
    <row r="1375" spans="1:13" s="39" customFormat="1" ht="12.75" x14ac:dyDescent="0.2">
      <c r="A1375" s="33" t="s">
        <v>17</v>
      </c>
      <c r="B1375" s="33" t="s">
        <v>585</v>
      </c>
      <c r="C1375" s="34">
        <v>10</v>
      </c>
      <c r="D1375" s="33" t="s">
        <v>93</v>
      </c>
      <c r="E1375" s="33" t="s">
        <v>1891</v>
      </c>
      <c r="F1375" s="35">
        <v>39121700</v>
      </c>
      <c r="G1375" s="33" t="s">
        <v>466</v>
      </c>
      <c r="H1375" s="33">
        <v>4</v>
      </c>
      <c r="I1375" s="33">
        <v>6</v>
      </c>
      <c r="J1375" s="36">
        <v>1</v>
      </c>
      <c r="K1375" s="37">
        <v>15946</v>
      </c>
      <c r="L1375" s="38" t="s">
        <v>15</v>
      </c>
      <c r="M1375" s="38" t="s">
        <v>13</v>
      </c>
    </row>
    <row r="1376" spans="1:13" s="39" customFormat="1" ht="12.75" x14ac:dyDescent="0.2">
      <c r="A1376" s="33" t="s">
        <v>17</v>
      </c>
      <c r="B1376" s="33" t="s">
        <v>585</v>
      </c>
      <c r="C1376" s="34">
        <v>10</v>
      </c>
      <c r="D1376" s="33" t="s">
        <v>93</v>
      </c>
      <c r="E1376" s="33" t="s">
        <v>1892</v>
      </c>
      <c r="F1376" s="35">
        <v>39121700</v>
      </c>
      <c r="G1376" s="33" t="s">
        <v>466</v>
      </c>
      <c r="H1376" s="33">
        <v>4</v>
      </c>
      <c r="I1376" s="33">
        <v>6</v>
      </c>
      <c r="J1376" s="36">
        <v>1</v>
      </c>
      <c r="K1376" s="37">
        <v>17538.95</v>
      </c>
      <c r="L1376" s="38" t="s">
        <v>15</v>
      </c>
      <c r="M1376" s="38" t="s">
        <v>13</v>
      </c>
    </row>
    <row r="1377" spans="1:13" s="39" customFormat="1" ht="12.75" x14ac:dyDescent="0.2">
      <c r="A1377" s="33" t="s">
        <v>17</v>
      </c>
      <c r="B1377" s="33" t="s">
        <v>585</v>
      </c>
      <c r="C1377" s="34">
        <v>10</v>
      </c>
      <c r="D1377" s="33" t="s">
        <v>93</v>
      </c>
      <c r="E1377" s="33" t="s">
        <v>1893</v>
      </c>
      <c r="F1377" s="35">
        <v>39121700</v>
      </c>
      <c r="G1377" s="33" t="s">
        <v>466</v>
      </c>
      <c r="H1377" s="33">
        <v>4</v>
      </c>
      <c r="I1377" s="33">
        <v>6</v>
      </c>
      <c r="J1377" s="36">
        <v>1</v>
      </c>
      <c r="K1377" s="37">
        <v>18796.05</v>
      </c>
      <c r="L1377" s="38" t="s">
        <v>15</v>
      </c>
      <c r="M1377" s="38" t="s">
        <v>13</v>
      </c>
    </row>
    <row r="1378" spans="1:13" s="39" customFormat="1" ht="12.75" x14ac:dyDescent="0.2">
      <c r="A1378" s="33" t="s">
        <v>17</v>
      </c>
      <c r="B1378" s="33" t="s">
        <v>585</v>
      </c>
      <c r="C1378" s="34">
        <v>10</v>
      </c>
      <c r="D1378" s="33" t="s">
        <v>93</v>
      </c>
      <c r="E1378" s="33" t="s">
        <v>1894</v>
      </c>
      <c r="F1378" s="35">
        <v>31201600</v>
      </c>
      <c r="G1378" s="33" t="s">
        <v>466</v>
      </c>
      <c r="H1378" s="33">
        <v>4</v>
      </c>
      <c r="I1378" s="33">
        <v>6</v>
      </c>
      <c r="J1378" s="36">
        <v>5</v>
      </c>
      <c r="K1378" s="37">
        <v>443483.25</v>
      </c>
      <c r="L1378" s="38" t="s">
        <v>15</v>
      </c>
      <c r="M1378" s="38" t="s">
        <v>13</v>
      </c>
    </row>
    <row r="1379" spans="1:13" s="39" customFormat="1" ht="12.75" x14ac:dyDescent="0.2">
      <c r="A1379" s="33" t="s">
        <v>17</v>
      </c>
      <c r="B1379" s="33" t="s">
        <v>585</v>
      </c>
      <c r="C1379" s="34">
        <v>10</v>
      </c>
      <c r="D1379" s="33" t="s">
        <v>93</v>
      </c>
      <c r="E1379" s="33" t="s">
        <v>1895</v>
      </c>
      <c r="F1379" s="35">
        <v>31181700</v>
      </c>
      <c r="G1379" s="33" t="s">
        <v>466</v>
      </c>
      <c r="H1379" s="33">
        <v>4</v>
      </c>
      <c r="I1379" s="33">
        <v>6</v>
      </c>
      <c r="J1379" s="36">
        <v>50</v>
      </c>
      <c r="K1379" s="37">
        <v>626892</v>
      </c>
      <c r="L1379" s="38" t="s">
        <v>15</v>
      </c>
      <c r="M1379" s="38" t="s">
        <v>13</v>
      </c>
    </row>
    <row r="1380" spans="1:13" s="39" customFormat="1" ht="12.75" x14ac:dyDescent="0.2">
      <c r="A1380" s="33" t="s">
        <v>17</v>
      </c>
      <c r="B1380" s="33" t="s">
        <v>585</v>
      </c>
      <c r="C1380" s="34">
        <v>10</v>
      </c>
      <c r="D1380" s="33" t="s">
        <v>93</v>
      </c>
      <c r="E1380" s="33" t="s">
        <v>1896</v>
      </c>
      <c r="F1380" s="35">
        <v>40171527</v>
      </c>
      <c r="G1380" s="33" t="s">
        <v>466</v>
      </c>
      <c r="H1380" s="33">
        <v>4</v>
      </c>
      <c r="I1380" s="33">
        <v>6</v>
      </c>
      <c r="J1380" s="36">
        <v>15</v>
      </c>
      <c r="K1380" s="37">
        <v>1458005.85</v>
      </c>
      <c r="L1380" s="38" t="s">
        <v>15</v>
      </c>
      <c r="M1380" s="38" t="s">
        <v>13</v>
      </c>
    </row>
    <row r="1381" spans="1:13" s="39" customFormat="1" ht="12.75" x14ac:dyDescent="0.2">
      <c r="A1381" s="33" t="s">
        <v>17</v>
      </c>
      <c r="B1381" s="33" t="s">
        <v>585</v>
      </c>
      <c r="C1381" s="34">
        <v>10</v>
      </c>
      <c r="D1381" s="33" t="s">
        <v>93</v>
      </c>
      <c r="E1381" s="33" t="s">
        <v>1897</v>
      </c>
      <c r="F1381" s="35">
        <v>40171527</v>
      </c>
      <c r="G1381" s="33" t="s">
        <v>466</v>
      </c>
      <c r="H1381" s="33">
        <v>4</v>
      </c>
      <c r="I1381" s="33">
        <v>6</v>
      </c>
      <c r="J1381" s="36">
        <v>15</v>
      </c>
      <c r="K1381" s="37">
        <v>1458005.85</v>
      </c>
      <c r="L1381" s="38" t="s">
        <v>15</v>
      </c>
      <c r="M1381" s="38" t="s">
        <v>13</v>
      </c>
    </row>
    <row r="1382" spans="1:13" s="39" customFormat="1" ht="12.75" x14ac:dyDescent="0.2">
      <c r="A1382" s="33" t="s">
        <v>17</v>
      </c>
      <c r="B1382" s="33" t="s">
        <v>585</v>
      </c>
      <c r="C1382" s="34">
        <v>10</v>
      </c>
      <c r="D1382" s="33" t="s">
        <v>93</v>
      </c>
      <c r="E1382" s="33" t="s">
        <v>1898</v>
      </c>
      <c r="F1382" s="35">
        <v>40171527</v>
      </c>
      <c r="G1382" s="33" t="s">
        <v>466</v>
      </c>
      <c r="H1382" s="33">
        <v>4</v>
      </c>
      <c r="I1382" s="33">
        <v>6</v>
      </c>
      <c r="J1382" s="36">
        <v>15</v>
      </c>
      <c r="K1382" s="37">
        <v>1458005.85</v>
      </c>
      <c r="L1382" s="38" t="s">
        <v>15</v>
      </c>
      <c r="M1382" s="38" t="s">
        <v>13</v>
      </c>
    </row>
    <row r="1383" spans="1:13" s="39" customFormat="1" ht="12.75" x14ac:dyDescent="0.2">
      <c r="A1383" s="33" t="s">
        <v>17</v>
      </c>
      <c r="B1383" s="33" t="s">
        <v>585</v>
      </c>
      <c r="C1383" s="34">
        <v>10</v>
      </c>
      <c r="D1383" s="33" t="s">
        <v>93</v>
      </c>
      <c r="E1383" s="33" t="s">
        <v>13984</v>
      </c>
      <c r="F1383" s="35">
        <v>49201610</v>
      </c>
      <c r="G1383" s="33" t="s">
        <v>466</v>
      </c>
      <c r="H1383" s="33">
        <v>4</v>
      </c>
      <c r="I1383" s="33">
        <v>6</v>
      </c>
      <c r="J1383" s="36">
        <v>3</v>
      </c>
      <c r="K1383" s="37">
        <v>1487272.71</v>
      </c>
      <c r="L1383" s="38" t="s">
        <v>15</v>
      </c>
      <c r="M1383" s="38" t="s">
        <v>13</v>
      </c>
    </row>
    <row r="1384" spans="1:13" s="39" customFormat="1" ht="12.75" x14ac:dyDescent="0.2">
      <c r="A1384" s="33" t="s">
        <v>17</v>
      </c>
      <c r="B1384" s="33" t="s">
        <v>585</v>
      </c>
      <c r="C1384" s="34">
        <v>10</v>
      </c>
      <c r="D1384" s="33" t="s">
        <v>93</v>
      </c>
      <c r="E1384" s="33" t="s">
        <v>1899</v>
      </c>
      <c r="F1384" s="35">
        <v>30102400</v>
      </c>
      <c r="G1384" s="33" t="s">
        <v>466</v>
      </c>
      <c r="H1384" s="33">
        <v>4</v>
      </c>
      <c r="I1384" s="33">
        <v>6</v>
      </c>
      <c r="J1384" s="36">
        <v>10</v>
      </c>
      <c r="K1384" s="37">
        <v>766336.2</v>
      </c>
      <c r="L1384" s="38" t="s">
        <v>15</v>
      </c>
      <c r="M1384" s="38" t="s">
        <v>13</v>
      </c>
    </row>
    <row r="1385" spans="1:13" s="39" customFormat="1" ht="12.75" x14ac:dyDescent="0.2">
      <c r="A1385" s="33" t="s">
        <v>17</v>
      </c>
      <c r="B1385" s="33" t="s">
        <v>585</v>
      </c>
      <c r="C1385" s="34">
        <v>10</v>
      </c>
      <c r="D1385" s="33" t="s">
        <v>93</v>
      </c>
      <c r="E1385" s="33" t="s">
        <v>1900</v>
      </c>
      <c r="F1385" s="35">
        <v>30102400</v>
      </c>
      <c r="G1385" s="33" t="s">
        <v>466</v>
      </c>
      <c r="H1385" s="33">
        <v>4</v>
      </c>
      <c r="I1385" s="33">
        <v>6</v>
      </c>
      <c r="J1385" s="36">
        <v>10</v>
      </c>
      <c r="K1385" s="37">
        <v>766336.2</v>
      </c>
      <c r="L1385" s="38" t="s">
        <v>15</v>
      </c>
      <c r="M1385" s="38" t="s">
        <v>13</v>
      </c>
    </row>
    <row r="1386" spans="1:13" s="39" customFormat="1" ht="12.75" x14ac:dyDescent="0.2">
      <c r="A1386" s="33" t="s">
        <v>17</v>
      </c>
      <c r="B1386" s="33" t="s">
        <v>585</v>
      </c>
      <c r="C1386" s="34">
        <v>10</v>
      </c>
      <c r="D1386" s="33" t="s">
        <v>93</v>
      </c>
      <c r="E1386" s="33" t="s">
        <v>1901</v>
      </c>
      <c r="F1386" s="35">
        <v>11121800</v>
      </c>
      <c r="G1386" s="33" t="s">
        <v>466</v>
      </c>
      <c r="H1386" s="33">
        <v>4</v>
      </c>
      <c r="I1386" s="33">
        <v>6</v>
      </c>
      <c r="J1386" s="36">
        <v>100</v>
      </c>
      <c r="K1386" s="37">
        <v>42364</v>
      </c>
      <c r="L1386" s="38" t="s">
        <v>15</v>
      </c>
      <c r="M1386" s="38" t="s">
        <v>13</v>
      </c>
    </row>
    <row r="1387" spans="1:13" s="39" customFormat="1" ht="12.75" x14ac:dyDescent="0.2">
      <c r="A1387" s="33" t="s">
        <v>17</v>
      </c>
      <c r="B1387" s="33" t="s">
        <v>585</v>
      </c>
      <c r="C1387" s="34">
        <v>10</v>
      </c>
      <c r="D1387" s="33" t="s">
        <v>93</v>
      </c>
      <c r="E1387" s="33" t="s">
        <v>1902</v>
      </c>
      <c r="F1387" s="35">
        <v>11162114</v>
      </c>
      <c r="G1387" s="33" t="s">
        <v>466</v>
      </c>
      <c r="H1387" s="33">
        <v>4</v>
      </c>
      <c r="I1387" s="33">
        <v>6</v>
      </c>
      <c r="J1387" s="36">
        <v>2</v>
      </c>
      <c r="K1387" s="37">
        <v>197218.7</v>
      </c>
      <c r="L1387" s="38" t="s">
        <v>15</v>
      </c>
      <c r="M1387" s="38" t="s">
        <v>13</v>
      </c>
    </row>
    <row r="1388" spans="1:13" s="39" customFormat="1" ht="12.75" x14ac:dyDescent="0.2">
      <c r="A1388" s="33" t="s">
        <v>17</v>
      </c>
      <c r="B1388" s="33" t="s">
        <v>585</v>
      </c>
      <c r="C1388" s="34">
        <v>10</v>
      </c>
      <c r="D1388" s="33" t="s">
        <v>93</v>
      </c>
      <c r="E1388" s="33" t="s">
        <v>1903</v>
      </c>
      <c r="F1388" s="35">
        <v>11162114</v>
      </c>
      <c r="G1388" s="33" t="s">
        <v>466</v>
      </c>
      <c r="H1388" s="33">
        <v>4</v>
      </c>
      <c r="I1388" s="33">
        <v>6</v>
      </c>
      <c r="J1388" s="36">
        <v>2</v>
      </c>
      <c r="K1388" s="37">
        <v>197218.7</v>
      </c>
      <c r="L1388" s="38" t="s">
        <v>15</v>
      </c>
      <c r="M1388" s="38" t="s">
        <v>13</v>
      </c>
    </row>
    <row r="1389" spans="1:13" s="39" customFormat="1" ht="12.75" x14ac:dyDescent="0.2">
      <c r="A1389" s="33" t="s">
        <v>17</v>
      </c>
      <c r="B1389" s="33" t="s">
        <v>585</v>
      </c>
      <c r="C1389" s="34">
        <v>10</v>
      </c>
      <c r="D1389" s="33" t="s">
        <v>93</v>
      </c>
      <c r="E1389" s="33" t="s">
        <v>1904</v>
      </c>
      <c r="F1389" s="35">
        <v>11162114</v>
      </c>
      <c r="G1389" s="33" t="s">
        <v>466</v>
      </c>
      <c r="H1389" s="33">
        <v>4</v>
      </c>
      <c r="I1389" s="33">
        <v>6</v>
      </c>
      <c r="J1389" s="36">
        <v>3</v>
      </c>
      <c r="K1389" s="37">
        <v>219758.49</v>
      </c>
      <c r="L1389" s="38" t="s">
        <v>15</v>
      </c>
      <c r="M1389" s="38" t="s">
        <v>13</v>
      </c>
    </row>
    <row r="1390" spans="1:13" s="39" customFormat="1" ht="12.75" x14ac:dyDescent="0.2">
      <c r="A1390" s="33" t="s">
        <v>17</v>
      </c>
      <c r="B1390" s="33" t="s">
        <v>585</v>
      </c>
      <c r="C1390" s="34">
        <v>10</v>
      </c>
      <c r="D1390" s="33" t="s">
        <v>93</v>
      </c>
      <c r="E1390" s="33" t="s">
        <v>1905</v>
      </c>
      <c r="F1390" s="35">
        <v>11162114</v>
      </c>
      <c r="G1390" s="33" t="s">
        <v>466</v>
      </c>
      <c r="H1390" s="33">
        <v>4</v>
      </c>
      <c r="I1390" s="33">
        <v>6</v>
      </c>
      <c r="J1390" s="36">
        <v>3</v>
      </c>
      <c r="K1390" s="37">
        <v>295828.05000000005</v>
      </c>
      <c r="L1390" s="38" t="s">
        <v>15</v>
      </c>
      <c r="M1390" s="38" t="s">
        <v>13</v>
      </c>
    </row>
    <row r="1391" spans="1:13" s="39" customFormat="1" ht="12.75" x14ac:dyDescent="0.2">
      <c r="A1391" s="33" t="s">
        <v>17</v>
      </c>
      <c r="B1391" s="33" t="s">
        <v>585</v>
      </c>
      <c r="C1391" s="34">
        <v>10</v>
      </c>
      <c r="D1391" s="33" t="s">
        <v>93</v>
      </c>
      <c r="E1391" s="33" t="s">
        <v>1906</v>
      </c>
      <c r="F1391" s="35">
        <v>40141719</v>
      </c>
      <c r="G1391" s="33" t="s">
        <v>15071</v>
      </c>
      <c r="H1391" s="33">
        <v>3</v>
      </c>
      <c r="I1391" s="33">
        <v>6</v>
      </c>
      <c r="J1391" s="36">
        <v>1</v>
      </c>
      <c r="K1391" s="37">
        <v>25600</v>
      </c>
      <c r="L1391" s="38" t="s">
        <v>15</v>
      </c>
      <c r="M1391" s="38" t="s">
        <v>13</v>
      </c>
    </row>
    <row r="1392" spans="1:13" s="39" customFormat="1" ht="12.75" x14ac:dyDescent="0.2">
      <c r="A1392" s="33" t="s">
        <v>17</v>
      </c>
      <c r="B1392" s="33" t="s">
        <v>585</v>
      </c>
      <c r="C1392" s="34">
        <v>10</v>
      </c>
      <c r="D1392" s="33" t="s">
        <v>93</v>
      </c>
      <c r="E1392" s="33" t="s">
        <v>1907</v>
      </c>
      <c r="F1392" s="35">
        <v>40141731</v>
      </c>
      <c r="G1392" s="33" t="s">
        <v>466</v>
      </c>
      <c r="H1392" s="33">
        <v>4</v>
      </c>
      <c r="I1392" s="33">
        <v>7</v>
      </c>
      <c r="J1392" s="36">
        <v>3</v>
      </c>
      <c r="K1392" s="37">
        <v>739500</v>
      </c>
      <c r="L1392" s="38" t="s">
        <v>15</v>
      </c>
      <c r="M1392" s="38" t="s">
        <v>13</v>
      </c>
    </row>
    <row r="1393" spans="1:13" s="39" customFormat="1" ht="12.75" x14ac:dyDescent="0.2">
      <c r="A1393" s="33" t="s">
        <v>17</v>
      </c>
      <c r="B1393" s="33" t="s">
        <v>585</v>
      </c>
      <c r="C1393" s="34">
        <v>10</v>
      </c>
      <c r="D1393" s="33" t="s">
        <v>93</v>
      </c>
      <c r="E1393" s="33" t="s">
        <v>1908</v>
      </c>
      <c r="F1393" s="35">
        <v>27112200</v>
      </c>
      <c r="G1393" s="33" t="s">
        <v>466</v>
      </c>
      <c r="H1393" s="33">
        <v>4</v>
      </c>
      <c r="I1393" s="33">
        <v>7</v>
      </c>
      <c r="J1393" s="36">
        <v>2</v>
      </c>
      <c r="K1393" s="37">
        <v>30000</v>
      </c>
      <c r="L1393" s="38" t="s">
        <v>15</v>
      </c>
      <c r="M1393" s="38" t="s">
        <v>13</v>
      </c>
    </row>
    <row r="1394" spans="1:13" s="39" customFormat="1" ht="12.75" x14ac:dyDescent="0.2">
      <c r="A1394" s="33" t="s">
        <v>17</v>
      </c>
      <c r="B1394" s="33" t="s">
        <v>585</v>
      </c>
      <c r="C1394" s="34">
        <v>10</v>
      </c>
      <c r="D1394" s="33" t="s">
        <v>93</v>
      </c>
      <c r="E1394" s="33" t="s">
        <v>1909</v>
      </c>
      <c r="F1394" s="35">
        <v>46191603</v>
      </c>
      <c r="G1394" s="33" t="s">
        <v>466</v>
      </c>
      <c r="H1394" s="33">
        <v>4</v>
      </c>
      <c r="I1394" s="33">
        <v>7</v>
      </c>
      <c r="J1394" s="36">
        <v>10</v>
      </c>
      <c r="K1394" s="37">
        <v>505000</v>
      </c>
      <c r="L1394" s="38" t="s">
        <v>2369</v>
      </c>
      <c r="M1394" s="38" t="s">
        <v>13</v>
      </c>
    </row>
    <row r="1395" spans="1:13" s="39" customFormat="1" ht="12.75" x14ac:dyDescent="0.2">
      <c r="A1395" s="33" t="s">
        <v>17</v>
      </c>
      <c r="B1395" s="33" t="s">
        <v>585</v>
      </c>
      <c r="C1395" s="34">
        <v>10</v>
      </c>
      <c r="D1395" s="33" t="s">
        <v>93</v>
      </c>
      <c r="E1395" s="33" t="s">
        <v>1910</v>
      </c>
      <c r="F1395" s="35">
        <v>13101708</v>
      </c>
      <c r="G1395" s="33" t="s">
        <v>15071</v>
      </c>
      <c r="H1395" s="33">
        <v>4</v>
      </c>
      <c r="I1395" s="33">
        <v>7</v>
      </c>
      <c r="J1395" s="36">
        <v>10</v>
      </c>
      <c r="K1395" s="37">
        <v>220000</v>
      </c>
      <c r="L1395" s="38" t="s">
        <v>15</v>
      </c>
      <c r="M1395" s="38" t="s">
        <v>13</v>
      </c>
    </row>
    <row r="1396" spans="1:13" s="39" customFormat="1" ht="12.75" x14ac:dyDescent="0.2">
      <c r="A1396" s="33" t="s">
        <v>17</v>
      </c>
      <c r="B1396" s="33" t="s">
        <v>585</v>
      </c>
      <c r="C1396" s="34">
        <v>16</v>
      </c>
      <c r="D1396" s="33" t="s">
        <v>93</v>
      </c>
      <c r="E1396" s="33" t="s">
        <v>1911</v>
      </c>
      <c r="F1396" s="35">
        <v>49241700</v>
      </c>
      <c r="G1396" s="33" t="s">
        <v>15071</v>
      </c>
      <c r="H1396" s="33">
        <v>3</v>
      </c>
      <c r="I1396" s="33">
        <v>4</v>
      </c>
      <c r="J1396" s="36">
        <v>6</v>
      </c>
      <c r="K1396" s="37">
        <v>321300</v>
      </c>
      <c r="L1396" s="38" t="s">
        <v>15</v>
      </c>
      <c r="M1396" s="38" t="s">
        <v>13</v>
      </c>
    </row>
    <row r="1397" spans="1:13" s="39" customFormat="1" ht="12.75" x14ac:dyDescent="0.2">
      <c r="A1397" s="33" t="s">
        <v>17</v>
      </c>
      <c r="B1397" s="33" t="s">
        <v>585</v>
      </c>
      <c r="C1397" s="34">
        <v>10</v>
      </c>
      <c r="D1397" s="33" t="s">
        <v>93</v>
      </c>
      <c r="E1397" s="33" t="s">
        <v>1912</v>
      </c>
      <c r="F1397" s="35">
        <v>39121110</v>
      </c>
      <c r="G1397" s="33" t="s">
        <v>15072</v>
      </c>
      <c r="H1397" s="33">
        <v>4</v>
      </c>
      <c r="I1397" s="33">
        <v>7</v>
      </c>
      <c r="J1397" s="36">
        <v>30</v>
      </c>
      <c r="K1397" s="37">
        <v>1206030</v>
      </c>
      <c r="L1397" s="38" t="s">
        <v>15</v>
      </c>
      <c r="M1397" s="38" t="s">
        <v>13</v>
      </c>
    </row>
    <row r="1398" spans="1:13" s="39" customFormat="1" ht="12.75" x14ac:dyDescent="0.2">
      <c r="A1398" s="33" t="s">
        <v>17</v>
      </c>
      <c r="B1398" s="33" t="s">
        <v>585</v>
      </c>
      <c r="C1398" s="34">
        <v>10</v>
      </c>
      <c r="D1398" s="33" t="s">
        <v>93</v>
      </c>
      <c r="E1398" s="33" t="s">
        <v>1913</v>
      </c>
      <c r="F1398" s="35">
        <v>39121110</v>
      </c>
      <c r="G1398" s="33" t="s">
        <v>15072</v>
      </c>
      <c r="H1398" s="33">
        <v>4</v>
      </c>
      <c r="I1398" s="33">
        <v>7</v>
      </c>
      <c r="J1398" s="36">
        <v>10</v>
      </c>
      <c r="K1398" s="37">
        <v>886090</v>
      </c>
      <c r="L1398" s="38" t="s">
        <v>15</v>
      </c>
      <c r="M1398" s="38" t="s">
        <v>13</v>
      </c>
    </row>
    <row r="1399" spans="1:13" s="39" customFormat="1" ht="12.75" x14ac:dyDescent="0.2">
      <c r="A1399" s="33" t="s">
        <v>17</v>
      </c>
      <c r="B1399" s="33" t="s">
        <v>585</v>
      </c>
      <c r="C1399" s="34">
        <v>10</v>
      </c>
      <c r="D1399" s="33" t="s">
        <v>93</v>
      </c>
      <c r="E1399" s="33" t="s">
        <v>1914</v>
      </c>
      <c r="F1399" s="35">
        <v>39121110</v>
      </c>
      <c r="G1399" s="33" t="s">
        <v>15072</v>
      </c>
      <c r="H1399" s="33">
        <v>4</v>
      </c>
      <c r="I1399" s="33">
        <v>7</v>
      </c>
      <c r="J1399" s="36">
        <v>10</v>
      </c>
      <c r="K1399" s="37">
        <v>1136000</v>
      </c>
      <c r="L1399" s="38" t="s">
        <v>15</v>
      </c>
      <c r="M1399" s="38" t="s">
        <v>13</v>
      </c>
    </row>
    <row r="1400" spans="1:13" s="39" customFormat="1" ht="12.75" x14ac:dyDescent="0.2">
      <c r="A1400" s="33" t="s">
        <v>17</v>
      </c>
      <c r="B1400" s="33" t="s">
        <v>585</v>
      </c>
      <c r="C1400" s="34">
        <v>10</v>
      </c>
      <c r="D1400" s="33" t="s">
        <v>93</v>
      </c>
      <c r="E1400" s="33" t="s">
        <v>1915</v>
      </c>
      <c r="F1400" s="35">
        <v>24101905</v>
      </c>
      <c r="G1400" s="33" t="s">
        <v>15072</v>
      </c>
      <c r="H1400" s="33">
        <v>2</v>
      </c>
      <c r="I1400" s="33">
        <v>4</v>
      </c>
      <c r="J1400" s="36">
        <v>3</v>
      </c>
      <c r="K1400" s="37">
        <v>694824</v>
      </c>
      <c r="L1400" s="38" t="s">
        <v>15</v>
      </c>
      <c r="M1400" s="38" t="s">
        <v>13</v>
      </c>
    </row>
    <row r="1401" spans="1:13" s="39" customFormat="1" ht="12.75" x14ac:dyDescent="0.2">
      <c r="A1401" s="33" t="s">
        <v>17</v>
      </c>
      <c r="B1401" s="33" t="s">
        <v>585</v>
      </c>
      <c r="C1401" s="34">
        <v>10</v>
      </c>
      <c r="D1401" s="33" t="s">
        <v>93</v>
      </c>
      <c r="E1401" s="33" t="s">
        <v>1916</v>
      </c>
      <c r="F1401" s="35">
        <v>26111701</v>
      </c>
      <c r="G1401" s="33" t="s">
        <v>15072</v>
      </c>
      <c r="H1401" s="33">
        <v>4</v>
      </c>
      <c r="I1401" s="33">
        <v>7</v>
      </c>
      <c r="J1401" s="36">
        <v>50</v>
      </c>
      <c r="K1401" s="37">
        <v>310650</v>
      </c>
      <c r="L1401" s="38" t="s">
        <v>15</v>
      </c>
      <c r="M1401" s="38" t="s">
        <v>13</v>
      </c>
    </row>
    <row r="1402" spans="1:13" s="39" customFormat="1" ht="12.75" x14ac:dyDescent="0.2">
      <c r="A1402" s="33" t="s">
        <v>17</v>
      </c>
      <c r="B1402" s="33" t="s">
        <v>585</v>
      </c>
      <c r="C1402" s="34">
        <v>10</v>
      </c>
      <c r="D1402" s="33" t="s">
        <v>93</v>
      </c>
      <c r="E1402" s="33" t="s">
        <v>1917</v>
      </c>
      <c r="F1402" s="35">
        <v>26111700</v>
      </c>
      <c r="G1402" s="33" t="s">
        <v>15072</v>
      </c>
      <c r="H1402" s="33">
        <v>4</v>
      </c>
      <c r="I1402" s="33">
        <v>7</v>
      </c>
      <c r="J1402" s="36">
        <v>3</v>
      </c>
      <c r="K1402" s="37">
        <v>26928</v>
      </c>
      <c r="L1402" s="38" t="s">
        <v>15</v>
      </c>
      <c r="M1402" s="38" t="s">
        <v>13</v>
      </c>
    </row>
    <row r="1403" spans="1:13" s="39" customFormat="1" ht="12.75" x14ac:dyDescent="0.2">
      <c r="A1403" s="33" t="s">
        <v>17</v>
      </c>
      <c r="B1403" s="33" t="s">
        <v>585</v>
      </c>
      <c r="C1403" s="34">
        <v>10</v>
      </c>
      <c r="D1403" s="33" t="s">
        <v>93</v>
      </c>
      <c r="E1403" s="33" t="s">
        <v>1918</v>
      </c>
      <c r="F1403" s="35">
        <v>45121600</v>
      </c>
      <c r="G1403" s="33" t="s">
        <v>15072</v>
      </c>
      <c r="H1403" s="33">
        <v>4</v>
      </c>
      <c r="I1403" s="33">
        <v>7</v>
      </c>
      <c r="J1403" s="36">
        <v>1</v>
      </c>
      <c r="K1403" s="37">
        <v>63446</v>
      </c>
      <c r="L1403" s="38" t="s">
        <v>15</v>
      </c>
      <c r="M1403" s="38" t="s">
        <v>13</v>
      </c>
    </row>
    <row r="1404" spans="1:13" s="39" customFormat="1" ht="12.75" x14ac:dyDescent="0.2">
      <c r="A1404" s="33" t="s">
        <v>17</v>
      </c>
      <c r="B1404" s="33" t="s">
        <v>585</v>
      </c>
      <c r="C1404" s="34">
        <v>10</v>
      </c>
      <c r="D1404" s="33" t="s">
        <v>93</v>
      </c>
      <c r="E1404" s="33" t="s">
        <v>1919</v>
      </c>
      <c r="F1404" s="35">
        <v>26111701</v>
      </c>
      <c r="G1404" s="33" t="s">
        <v>15072</v>
      </c>
      <c r="H1404" s="33">
        <v>4</v>
      </c>
      <c r="I1404" s="33">
        <v>7</v>
      </c>
      <c r="J1404" s="36">
        <v>50</v>
      </c>
      <c r="K1404" s="37">
        <v>203700</v>
      </c>
      <c r="L1404" s="38" t="s">
        <v>15</v>
      </c>
      <c r="M1404" s="38" t="s">
        <v>13</v>
      </c>
    </row>
    <row r="1405" spans="1:13" s="39" customFormat="1" ht="12.75" x14ac:dyDescent="0.2">
      <c r="A1405" s="33" t="s">
        <v>17</v>
      </c>
      <c r="B1405" s="33" t="s">
        <v>585</v>
      </c>
      <c r="C1405" s="34">
        <v>10</v>
      </c>
      <c r="D1405" s="33" t="s">
        <v>93</v>
      </c>
      <c r="E1405" s="33" t="s">
        <v>1920</v>
      </c>
      <c r="F1405" s="35">
        <v>12161600</v>
      </c>
      <c r="G1405" s="33" t="s">
        <v>15072</v>
      </c>
      <c r="H1405" s="33">
        <v>4</v>
      </c>
      <c r="I1405" s="33">
        <v>7</v>
      </c>
      <c r="J1405" s="36">
        <v>3</v>
      </c>
      <c r="K1405" s="37">
        <v>269682</v>
      </c>
      <c r="L1405" s="38" t="s">
        <v>15</v>
      </c>
      <c r="M1405" s="38" t="s">
        <v>13</v>
      </c>
    </row>
    <row r="1406" spans="1:13" s="39" customFormat="1" ht="12.75" x14ac:dyDescent="0.2">
      <c r="A1406" s="33" t="s">
        <v>17</v>
      </c>
      <c r="B1406" s="33" t="s">
        <v>585</v>
      </c>
      <c r="C1406" s="34">
        <v>10</v>
      </c>
      <c r="D1406" s="33" t="s">
        <v>93</v>
      </c>
      <c r="E1406" s="33" t="s">
        <v>1921</v>
      </c>
      <c r="F1406" s="35">
        <v>20121702</v>
      </c>
      <c r="G1406" s="33" t="s">
        <v>15072</v>
      </c>
      <c r="H1406" s="33">
        <v>4</v>
      </c>
      <c r="I1406" s="33">
        <v>7</v>
      </c>
      <c r="J1406" s="36">
        <v>2</v>
      </c>
      <c r="K1406" s="37">
        <v>29540</v>
      </c>
      <c r="L1406" s="38" t="s">
        <v>15</v>
      </c>
      <c r="M1406" s="38" t="s">
        <v>13</v>
      </c>
    </row>
    <row r="1407" spans="1:13" s="39" customFormat="1" ht="12.75" x14ac:dyDescent="0.2">
      <c r="A1407" s="33" t="s">
        <v>17</v>
      </c>
      <c r="B1407" s="33" t="s">
        <v>585</v>
      </c>
      <c r="C1407" s="34">
        <v>10</v>
      </c>
      <c r="D1407" s="33" t="s">
        <v>93</v>
      </c>
      <c r="E1407" s="33" t="s">
        <v>1908</v>
      </c>
      <c r="F1407" s="35">
        <v>27112200</v>
      </c>
      <c r="G1407" s="33" t="s">
        <v>15072</v>
      </c>
      <c r="H1407" s="33">
        <v>4</v>
      </c>
      <c r="I1407" s="33">
        <v>7</v>
      </c>
      <c r="J1407" s="36">
        <v>2</v>
      </c>
      <c r="K1407" s="37">
        <v>70874</v>
      </c>
      <c r="L1407" s="38" t="s">
        <v>15</v>
      </c>
      <c r="M1407" s="38" t="s">
        <v>13</v>
      </c>
    </row>
    <row r="1408" spans="1:13" s="39" customFormat="1" ht="12.75" x14ac:dyDescent="0.2">
      <c r="A1408" s="33" t="s">
        <v>17</v>
      </c>
      <c r="B1408" s="33" t="s">
        <v>585</v>
      </c>
      <c r="C1408" s="34">
        <v>10</v>
      </c>
      <c r="D1408" s="33" t="s">
        <v>93</v>
      </c>
      <c r="E1408" s="33" t="s">
        <v>1922</v>
      </c>
      <c r="F1408" s="35">
        <v>39121110</v>
      </c>
      <c r="G1408" s="33" t="s">
        <v>15072</v>
      </c>
      <c r="H1408" s="33">
        <v>4</v>
      </c>
      <c r="I1408" s="33">
        <v>7</v>
      </c>
      <c r="J1408" s="36">
        <v>3</v>
      </c>
      <c r="K1408" s="37">
        <v>392814</v>
      </c>
      <c r="L1408" s="38" t="s">
        <v>15</v>
      </c>
      <c r="M1408" s="38" t="s">
        <v>13</v>
      </c>
    </row>
    <row r="1409" spans="1:13" s="39" customFormat="1" ht="12.75" x14ac:dyDescent="0.2">
      <c r="A1409" s="33" t="s">
        <v>17</v>
      </c>
      <c r="B1409" s="33" t="s">
        <v>585</v>
      </c>
      <c r="C1409" s="34">
        <v>10</v>
      </c>
      <c r="D1409" s="33" t="s">
        <v>93</v>
      </c>
      <c r="E1409" s="33" t="s">
        <v>1923</v>
      </c>
      <c r="F1409" s="35">
        <v>31211604</v>
      </c>
      <c r="G1409" s="33" t="s">
        <v>15072</v>
      </c>
      <c r="H1409" s="33">
        <v>4</v>
      </c>
      <c r="I1409" s="33">
        <v>7</v>
      </c>
      <c r="J1409" s="36">
        <v>10</v>
      </c>
      <c r="K1409" s="37">
        <v>369100</v>
      </c>
      <c r="L1409" s="38" t="s">
        <v>15</v>
      </c>
      <c r="M1409" s="38" t="s">
        <v>13</v>
      </c>
    </row>
    <row r="1410" spans="1:13" s="39" customFormat="1" ht="12.75" x14ac:dyDescent="0.2">
      <c r="A1410" s="33" t="s">
        <v>17</v>
      </c>
      <c r="B1410" s="33" t="s">
        <v>585</v>
      </c>
      <c r="C1410" s="34">
        <v>10</v>
      </c>
      <c r="D1410" s="33" t="s">
        <v>93</v>
      </c>
      <c r="E1410" s="33" t="s">
        <v>13985</v>
      </c>
      <c r="F1410" s="35">
        <v>39121110</v>
      </c>
      <c r="G1410" s="33" t="s">
        <v>15072</v>
      </c>
      <c r="H1410" s="33">
        <v>4</v>
      </c>
      <c r="I1410" s="33">
        <v>7</v>
      </c>
      <c r="J1410" s="36">
        <v>3</v>
      </c>
      <c r="K1410" s="37">
        <v>640971</v>
      </c>
      <c r="L1410" s="38" t="s">
        <v>15</v>
      </c>
      <c r="M1410" s="38" t="s">
        <v>13</v>
      </c>
    </row>
    <row r="1411" spans="1:13" s="39" customFormat="1" ht="12.75" x14ac:dyDescent="0.2">
      <c r="A1411" s="33" t="s">
        <v>17</v>
      </c>
      <c r="B1411" s="33" t="s">
        <v>585</v>
      </c>
      <c r="C1411" s="34">
        <v>10</v>
      </c>
      <c r="D1411" s="33" t="s">
        <v>93</v>
      </c>
      <c r="E1411" s="33" t="s">
        <v>1924</v>
      </c>
      <c r="F1411" s="35">
        <v>23271800</v>
      </c>
      <c r="G1411" s="33" t="s">
        <v>15072</v>
      </c>
      <c r="H1411" s="33">
        <v>4</v>
      </c>
      <c r="I1411" s="33">
        <v>7</v>
      </c>
      <c r="J1411" s="36">
        <v>10</v>
      </c>
      <c r="K1411" s="37">
        <v>400740</v>
      </c>
      <c r="L1411" s="38" t="s">
        <v>15</v>
      </c>
      <c r="M1411" s="38" t="s">
        <v>13</v>
      </c>
    </row>
    <row r="1412" spans="1:13" s="39" customFormat="1" ht="12.75" x14ac:dyDescent="0.2">
      <c r="A1412" s="33" t="s">
        <v>17</v>
      </c>
      <c r="B1412" s="33" t="s">
        <v>585</v>
      </c>
      <c r="C1412" s="34">
        <v>10</v>
      </c>
      <c r="D1412" s="33" t="s">
        <v>93</v>
      </c>
      <c r="E1412" s="33" t="s">
        <v>1925</v>
      </c>
      <c r="F1412" s="35">
        <v>27112200</v>
      </c>
      <c r="G1412" s="33" t="s">
        <v>15072</v>
      </c>
      <c r="H1412" s="33">
        <v>4</v>
      </c>
      <c r="I1412" s="33">
        <v>7</v>
      </c>
      <c r="J1412" s="36">
        <v>20</v>
      </c>
      <c r="K1412" s="37">
        <v>95680</v>
      </c>
      <c r="L1412" s="38" t="s">
        <v>15</v>
      </c>
      <c r="M1412" s="38" t="s">
        <v>13</v>
      </c>
    </row>
    <row r="1413" spans="1:13" s="39" customFormat="1" ht="12.75" x14ac:dyDescent="0.2">
      <c r="A1413" s="33" t="s">
        <v>17</v>
      </c>
      <c r="B1413" s="33" t="s">
        <v>585</v>
      </c>
      <c r="C1413" s="34">
        <v>10</v>
      </c>
      <c r="D1413" s="33" t="s">
        <v>93</v>
      </c>
      <c r="E1413" s="33" t="s">
        <v>1926</v>
      </c>
      <c r="F1413" s="35">
        <v>27112200</v>
      </c>
      <c r="G1413" s="33" t="s">
        <v>15072</v>
      </c>
      <c r="H1413" s="33">
        <v>4</v>
      </c>
      <c r="I1413" s="33">
        <v>7</v>
      </c>
      <c r="J1413" s="36">
        <v>10</v>
      </c>
      <c r="K1413" s="37">
        <v>58240</v>
      </c>
      <c r="L1413" s="38" t="s">
        <v>15</v>
      </c>
      <c r="M1413" s="38" t="s">
        <v>13</v>
      </c>
    </row>
    <row r="1414" spans="1:13" s="39" customFormat="1" ht="12.75" x14ac:dyDescent="0.2">
      <c r="A1414" s="33" t="s">
        <v>17</v>
      </c>
      <c r="B1414" s="33" t="s">
        <v>585</v>
      </c>
      <c r="C1414" s="34">
        <v>10</v>
      </c>
      <c r="D1414" s="33" t="s">
        <v>93</v>
      </c>
      <c r="E1414" s="33" t="s">
        <v>1927</v>
      </c>
      <c r="F1414" s="35">
        <v>56111903</v>
      </c>
      <c r="G1414" s="33" t="s">
        <v>15072</v>
      </c>
      <c r="H1414" s="33">
        <v>4</v>
      </c>
      <c r="I1414" s="33">
        <v>7</v>
      </c>
      <c r="J1414" s="36">
        <v>50</v>
      </c>
      <c r="K1414" s="37">
        <v>1471400</v>
      </c>
      <c r="L1414" s="38" t="s">
        <v>15</v>
      </c>
      <c r="M1414" s="38" t="s">
        <v>13</v>
      </c>
    </row>
    <row r="1415" spans="1:13" s="39" customFormat="1" ht="12.75" x14ac:dyDescent="0.2">
      <c r="A1415" s="33" t="s">
        <v>17</v>
      </c>
      <c r="B1415" s="33" t="s">
        <v>585</v>
      </c>
      <c r="C1415" s="34">
        <v>10</v>
      </c>
      <c r="D1415" s="33" t="s">
        <v>93</v>
      </c>
      <c r="E1415" s="33" t="s">
        <v>1928</v>
      </c>
      <c r="F1415" s="35">
        <v>39121440</v>
      </c>
      <c r="G1415" s="33" t="s">
        <v>15072</v>
      </c>
      <c r="H1415" s="33">
        <v>4</v>
      </c>
      <c r="I1415" s="33">
        <v>7</v>
      </c>
      <c r="J1415" s="36">
        <v>1</v>
      </c>
      <c r="K1415" s="37">
        <v>210560</v>
      </c>
      <c r="L1415" s="38" t="s">
        <v>15</v>
      </c>
      <c r="M1415" s="38" t="s">
        <v>13</v>
      </c>
    </row>
    <row r="1416" spans="1:13" s="39" customFormat="1" ht="12.75" x14ac:dyDescent="0.2">
      <c r="A1416" s="33" t="s">
        <v>17</v>
      </c>
      <c r="B1416" s="33" t="s">
        <v>585</v>
      </c>
      <c r="C1416" s="34">
        <v>10</v>
      </c>
      <c r="D1416" s="33" t="s">
        <v>93</v>
      </c>
      <c r="E1416" s="33" t="s">
        <v>1929</v>
      </c>
      <c r="F1416" s="35">
        <v>39121110</v>
      </c>
      <c r="G1416" s="33" t="s">
        <v>15072</v>
      </c>
      <c r="H1416" s="33">
        <v>4</v>
      </c>
      <c r="I1416" s="33">
        <v>7</v>
      </c>
      <c r="J1416" s="36">
        <v>50</v>
      </c>
      <c r="K1416" s="37">
        <v>217100</v>
      </c>
      <c r="L1416" s="38" t="s">
        <v>15</v>
      </c>
      <c r="M1416" s="38" t="s">
        <v>13</v>
      </c>
    </row>
    <row r="1417" spans="1:13" s="39" customFormat="1" ht="12.75" x14ac:dyDescent="0.2">
      <c r="A1417" s="33" t="s">
        <v>17</v>
      </c>
      <c r="B1417" s="33" t="s">
        <v>585</v>
      </c>
      <c r="C1417" s="34">
        <v>10</v>
      </c>
      <c r="D1417" s="33" t="s">
        <v>93</v>
      </c>
      <c r="E1417" s="33" t="s">
        <v>1930</v>
      </c>
      <c r="F1417" s="35">
        <v>39121110</v>
      </c>
      <c r="G1417" s="33" t="s">
        <v>15072</v>
      </c>
      <c r="H1417" s="33">
        <v>4</v>
      </c>
      <c r="I1417" s="33">
        <v>7</v>
      </c>
      <c r="J1417" s="36">
        <v>100</v>
      </c>
      <c r="K1417" s="37">
        <v>483300</v>
      </c>
      <c r="L1417" s="38" t="s">
        <v>15</v>
      </c>
      <c r="M1417" s="38" t="s">
        <v>13</v>
      </c>
    </row>
    <row r="1418" spans="1:13" s="39" customFormat="1" ht="12.75" x14ac:dyDescent="0.2">
      <c r="A1418" s="33" t="s">
        <v>17</v>
      </c>
      <c r="B1418" s="33" t="s">
        <v>585</v>
      </c>
      <c r="C1418" s="34">
        <v>10</v>
      </c>
      <c r="D1418" s="33" t="s">
        <v>93</v>
      </c>
      <c r="E1418" s="33" t="s">
        <v>1931</v>
      </c>
      <c r="F1418" s="35">
        <v>39121110</v>
      </c>
      <c r="G1418" s="33" t="s">
        <v>15072</v>
      </c>
      <c r="H1418" s="33">
        <v>4</v>
      </c>
      <c r="I1418" s="33">
        <v>7</v>
      </c>
      <c r="J1418" s="36">
        <v>25</v>
      </c>
      <c r="K1418" s="37">
        <v>165900</v>
      </c>
      <c r="L1418" s="38" t="s">
        <v>15</v>
      </c>
      <c r="M1418" s="38" t="s">
        <v>13</v>
      </c>
    </row>
    <row r="1419" spans="1:13" s="39" customFormat="1" ht="12.75" x14ac:dyDescent="0.2">
      <c r="A1419" s="33" t="s">
        <v>17</v>
      </c>
      <c r="B1419" s="33" t="s">
        <v>585</v>
      </c>
      <c r="C1419" s="34">
        <v>10</v>
      </c>
      <c r="D1419" s="33" t="s">
        <v>93</v>
      </c>
      <c r="E1419" s="33" t="s">
        <v>1932</v>
      </c>
      <c r="F1419" s="35">
        <v>39121110</v>
      </c>
      <c r="G1419" s="33" t="s">
        <v>15072</v>
      </c>
      <c r="H1419" s="33">
        <v>4</v>
      </c>
      <c r="I1419" s="33">
        <v>7</v>
      </c>
      <c r="J1419" s="36">
        <v>100</v>
      </c>
      <c r="K1419" s="37">
        <v>497000</v>
      </c>
      <c r="L1419" s="38" t="s">
        <v>15</v>
      </c>
      <c r="M1419" s="38" t="s">
        <v>13</v>
      </c>
    </row>
    <row r="1420" spans="1:13" s="39" customFormat="1" ht="12.75" x14ac:dyDescent="0.2">
      <c r="A1420" s="33" t="s">
        <v>17</v>
      </c>
      <c r="B1420" s="33" t="s">
        <v>585</v>
      </c>
      <c r="C1420" s="34">
        <v>10</v>
      </c>
      <c r="D1420" s="33" t="s">
        <v>93</v>
      </c>
      <c r="E1420" s="33" t="s">
        <v>1933</v>
      </c>
      <c r="F1420" s="35">
        <v>39121110</v>
      </c>
      <c r="G1420" s="33" t="s">
        <v>15072</v>
      </c>
      <c r="H1420" s="33">
        <v>4</v>
      </c>
      <c r="I1420" s="33">
        <v>7</v>
      </c>
      <c r="J1420" s="36">
        <v>100</v>
      </c>
      <c r="K1420" s="37">
        <v>515300</v>
      </c>
      <c r="L1420" s="38" t="s">
        <v>15</v>
      </c>
      <c r="M1420" s="38" t="s">
        <v>13</v>
      </c>
    </row>
    <row r="1421" spans="1:13" s="39" customFormat="1" ht="12.75" x14ac:dyDescent="0.2">
      <c r="A1421" s="33" t="s">
        <v>17</v>
      </c>
      <c r="B1421" s="33" t="s">
        <v>585</v>
      </c>
      <c r="C1421" s="34">
        <v>10</v>
      </c>
      <c r="D1421" s="33" t="s">
        <v>93</v>
      </c>
      <c r="E1421" s="33" t="s">
        <v>1934</v>
      </c>
      <c r="F1421" s="35">
        <v>39121110</v>
      </c>
      <c r="G1421" s="33" t="s">
        <v>15072</v>
      </c>
      <c r="H1421" s="33">
        <v>4</v>
      </c>
      <c r="I1421" s="33">
        <v>7</v>
      </c>
      <c r="J1421" s="36">
        <v>50</v>
      </c>
      <c r="K1421" s="37">
        <v>196500</v>
      </c>
      <c r="L1421" s="38" t="s">
        <v>15</v>
      </c>
      <c r="M1421" s="38" t="s">
        <v>13</v>
      </c>
    </row>
    <row r="1422" spans="1:13" s="39" customFormat="1" ht="12.75" x14ac:dyDescent="0.2">
      <c r="A1422" s="33" t="s">
        <v>17</v>
      </c>
      <c r="B1422" s="33" t="s">
        <v>585</v>
      </c>
      <c r="C1422" s="34">
        <v>10</v>
      </c>
      <c r="D1422" s="33" t="s">
        <v>93</v>
      </c>
      <c r="E1422" s="33" t="s">
        <v>1935</v>
      </c>
      <c r="F1422" s="35">
        <v>39121110</v>
      </c>
      <c r="G1422" s="33" t="s">
        <v>15072</v>
      </c>
      <c r="H1422" s="33">
        <v>4</v>
      </c>
      <c r="I1422" s="33">
        <v>7</v>
      </c>
      <c r="J1422" s="36">
        <v>100</v>
      </c>
      <c r="K1422" s="37">
        <v>557600</v>
      </c>
      <c r="L1422" s="38" t="s">
        <v>15</v>
      </c>
      <c r="M1422" s="38" t="s">
        <v>13</v>
      </c>
    </row>
    <row r="1423" spans="1:13" s="39" customFormat="1" ht="12.75" x14ac:dyDescent="0.2">
      <c r="A1423" s="33" t="s">
        <v>17</v>
      </c>
      <c r="B1423" s="33" t="s">
        <v>585</v>
      </c>
      <c r="C1423" s="34">
        <v>10</v>
      </c>
      <c r="D1423" s="33" t="s">
        <v>93</v>
      </c>
      <c r="E1423" s="33" t="s">
        <v>1936</v>
      </c>
      <c r="F1423" s="35">
        <v>39121110</v>
      </c>
      <c r="G1423" s="33" t="s">
        <v>15072</v>
      </c>
      <c r="H1423" s="33">
        <v>4</v>
      </c>
      <c r="I1423" s="33">
        <v>7</v>
      </c>
      <c r="J1423" s="36">
        <v>50</v>
      </c>
      <c r="K1423" s="37">
        <v>289150</v>
      </c>
      <c r="L1423" s="38" t="s">
        <v>15</v>
      </c>
      <c r="M1423" s="38" t="s">
        <v>13</v>
      </c>
    </row>
    <row r="1424" spans="1:13" s="39" customFormat="1" ht="12.75" x14ac:dyDescent="0.2">
      <c r="A1424" s="33" t="s">
        <v>17</v>
      </c>
      <c r="B1424" s="33" t="s">
        <v>585</v>
      </c>
      <c r="C1424" s="34">
        <v>10</v>
      </c>
      <c r="D1424" s="33" t="s">
        <v>93</v>
      </c>
      <c r="E1424" s="33" t="s">
        <v>1937</v>
      </c>
      <c r="F1424" s="35">
        <v>39121110</v>
      </c>
      <c r="G1424" s="33" t="s">
        <v>15072</v>
      </c>
      <c r="H1424" s="33">
        <v>4</v>
      </c>
      <c r="I1424" s="33">
        <v>7</v>
      </c>
      <c r="J1424" s="36">
        <v>50</v>
      </c>
      <c r="K1424" s="37">
        <v>217100</v>
      </c>
      <c r="L1424" s="38" t="s">
        <v>15</v>
      </c>
      <c r="M1424" s="38" t="s">
        <v>13</v>
      </c>
    </row>
    <row r="1425" spans="1:13" s="39" customFormat="1" ht="12.75" x14ac:dyDescent="0.2">
      <c r="A1425" s="33" t="s">
        <v>17</v>
      </c>
      <c r="B1425" s="33" t="s">
        <v>585</v>
      </c>
      <c r="C1425" s="34">
        <v>10</v>
      </c>
      <c r="D1425" s="33" t="s">
        <v>93</v>
      </c>
      <c r="E1425" s="33" t="s">
        <v>1938</v>
      </c>
      <c r="F1425" s="35">
        <v>39121110</v>
      </c>
      <c r="G1425" s="33" t="s">
        <v>15072</v>
      </c>
      <c r="H1425" s="33">
        <v>4</v>
      </c>
      <c r="I1425" s="33">
        <v>7</v>
      </c>
      <c r="J1425" s="36">
        <v>50</v>
      </c>
      <c r="K1425" s="37">
        <v>292600</v>
      </c>
      <c r="L1425" s="38" t="s">
        <v>15</v>
      </c>
      <c r="M1425" s="38" t="s">
        <v>13</v>
      </c>
    </row>
    <row r="1426" spans="1:13" s="39" customFormat="1" ht="12.75" x14ac:dyDescent="0.2">
      <c r="A1426" s="33" t="s">
        <v>17</v>
      </c>
      <c r="B1426" s="33" t="s">
        <v>585</v>
      </c>
      <c r="C1426" s="34">
        <v>10</v>
      </c>
      <c r="D1426" s="33" t="s">
        <v>93</v>
      </c>
      <c r="E1426" s="33" t="s">
        <v>1939</v>
      </c>
      <c r="F1426" s="35">
        <v>39121110</v>
      </c>
      <c r="G1426" s="33" t="s">
        <v>15072</v>
      </c>
      <c r="H1426" s="33">
        <v>4</v>
      </c>
      <c r="I1426" s="33">
        <v>7</v>
      </c>
      <c r="J1426" s="36">
        <v>50</v>
      </c>
      <c r="K1426" s="37">
        <v>219400</v>
      </c>
      <c r="L1426" s="38" t="s">
        <v>15</v>
      </c>
      <c r="M1426" s="38" t="s">
        <v>13</v>
      </c>
    </row>
    <row r="1427" spans="1:13" s="39" customFormat="1" ht="12.75" x14ac:dyDescent="0.2">
      <c r="A1427" s="33" t="s">
        <v>17</v>
      </c>
      <c r="B1427" s="33" t="s">
        <v>585</v>
      </c>
      <c r="C1427" s="34">
        <v>10</v>
      </c>
      <c r="D1427" s="33" t="s">
        <v>93</v>
      </c>
      <c r="E1427" s="33" t="s">
        <v>1940</v>
      </c>
      <c r="F1427" s="35">
        <v>39121110</v>
      </c>
      <c r="G1427" s="33" t="s">
        <v>15072</v>
      </c>
      <c r="H1427" s="33">
        <v>4</v>
      </c>
      <c r="I1427" s="33">
        <v>7</v>
      </c>
      <c r="J1427" s="36">
        <v>50</v>
      </c>
      <c r="K1427" s="37">
        <v>302850</v>
      </c>
      <c r="L1427" s="38" t="s">
        <v>15</v>
      </c>
      <c r="M1427" s="38" t="s">
        <v>13</v>
      </c>
    </row>
    <row r="1428" spans="1:13" s="39" customFormat="1" ht="12.75" x14ac:dyDescent="0.2">
      <c r="A1428" s="33" t="s">
        <v>17</v>
      </c>
      <c r="B1428" s="33" t="s">
        <v>585</v>
      </c>
      <c r="C1428" s="34">
        <v>10</v>
      </c>
      <c r="D1428" s="33" t="s">
        <v>93</v>
      </c>
      <c r="E1428" s="33" t="s">
        <v>1941</v>
      </c>
      <c r="F1428" s="35">
        <v>39121110</v>
      </c>
      <c r="G1428" s="33" t="s">
        <v>15072</v>
      </c>
      <c r="H1428" s="33">
        <v>4</v>
      </c>
      <c r="I1428" s="33">
        <v>7</v>
      </c>
      <c r="J1428" s="36">
        <v>100</v>
      </c>
      <c r="K1428" s="37">
        <v>448000</v>
      </c>
      <c r="L1428" s="38" t="s">
        <v>15</v>
      </c>
      <c r="M1428" s="38" t="s">
        <v>13</v>
      </c>
    </row>
    <row r="1429" spans="1:13" s="39" customFormat="1" ht="12.75" x14ac:dyDescent="0.2">
      <c r="A1429" s="33" t="s">
        <v>17</v>
      </c>
      <c r="B1429" s="33" t="s">
        <v>585</v>
      </c>
      <c r="C1429" s="34">
        <v>10</v>
      </c>
      <c r="D1429" s="33" t="s">
        <v>93</v>
      </c>
      <c r="E1429" s="33" t="s">
        <v>1942</v>
      </c>
      <c r="F1429" s="35">
        <v>39121110</v>
      </c>
      <c r="G1429" s="33" t="s">
        <v>15072</v>
      </c>
      <c r="H1429" s="33">
        <v>4</v>
      </c>
      <c r="I1429" s="33">
        <v>7</v>
      </c>
      <c r="J1429" s="36">
        <v>100</v>
      </c>
      <c r="K1429" s="37">
        <v>610200</v>
      </c>
      <c r="L1429" s="38" t="s">
        <v>15</v>
      </c>
      <c r="M1429" s="38" t="s">
        <v>13</v>
      </c>
    </row>
    <row r="1430" spans="1:13" s="39" customFormat="1" ht="12.75" x14ac:dyDescent="0.2">
      <c r="A1430" s="33" t="s">
        <v>17</v>
      </c>
      <c r="B1430" s="33" t="s">
        <v>585</v>
      </c>
      <c r="C1430" s="34">
        <v>10</v>
      </c>
      <c r="D1430" s="33" t="s">
        <v>93</v>
      </c>
      <c r="E1430" s="33" t="s">
        <v>1943</v>
      </c>
      <c r="F1430" s="35">
        <v>39121110</v>
      </c>
      <c r="G1430" s="33" t="s">
        <v>15072</v>
      </c>
      <c r="H1430" s="33">
        <v>4</v>
      </c>
      <c r="I1430" s="33">
        <v>7</v>
      </c>
      <c r="J1430" s="36">
        <v>100</v>
      </c>
      <c r="K1430" s="37">
        <v>452500</v>
      </c>
      <c r="L1430" s="38" t="s">
        <v>15</v>
      </c>
      <c r="M1430" s="38" t="s">
        <v>13</v>
      </c>
    </row>
    <row r="1431" spans="1:13" s="39" customFormat="1" ht="12.75" x14ac:dyDescent="0.2">
      <c r="A1431" s="33" t="s">
        <v>17</v>
      </c>
      <c r="B1431" s="33" t="s">
        <v>585</v>
      </c>
      <c r="C1431" s="34">
        <v>10</v>
      </c>
      <c r="D1431" s="33" t="s">
        <v>93</v>
      </c>
      <c r="E1431" s="33" t="s">
        <v>1944</v>
      </c>
      <c r="F1431" s="35">
        <v>39121110</v>
      </c>
      <c r="G1431" s="33" t="s">
        <v>15072</v>
      </c>
      <c r="H1431" s="33">
        <v>4</v>
      </c>
      <c r="I1431" s="33">
        <v>7</v>
      </c>
      <c r="J1431" s="36">
        <v>50</v>
      </c>
      <c r="K1431" s="37">
        <v>320000</v>
      </c>
      <c r="L1431" s="38" t="s">
        <v>15</v>
      </c>
      <c r="M1431" s="38" t="s">
        <v>13</v>
      </c>
    </row>
    <row r="1432" spans="1:13" s="39" customFormat="1" ht="12.75" x14ac:dyDescent="0.2">
      <c r="A1432" s="33" t="s">
        <v>17</v>
      </c>
      <c r="B1432" s="33" t="s">
        <v>585</v>
      </c>
      <c r="C1432" s="34">
        <v>10</v>
      </c>
      <c r="D1432" s="33" t="s">
        <v>93</v>
      </c>
      <c r="E1432" s="33" t="s">
        <v>1945</v>
      </c>
      <c r="F1432" s="35">
        <v>39121110</v>
      </c>
      <c r="G1432" s="33" t="s">
        <v>15072</v>
      </c>
      <c r="H1432" s="33">
        <v>4</v>
      </c>
      <c r="I1432" s="33">
        <v>7</v>
      </c>
      <c r="J1432" s="36">
        <v>50</v>
      </c>
      <c r="K1432" s="37">
        <v>231950</v>
      </c>
      <c r="L1432" s="38" t="s">
        <v>15</v>
      </c>
      <c r="M1432" s="38" t="s">
        <v>13</v>
      </c>
    </row>
    <row r="1433" spans="1:13" s="39" customFormat="1" ht="12.75" x14ac:dyDescent="0.2">
      <c r="A1433" s="33" t="s">
        <v>17</v>
      </c>
      <c r="B1433" s="33" t="s">
        <v>585</v>
      </c>
      <c r="C1433" s="34">
        <v>10</v>
      </c>
      <c r="D1433" s="33" t="s">
        <v>93</v>
      </c>
      <c r="E1433" s="33" t="s">
        <v>1946</v>
      </c>
      <c r="F1433" s="35">
        <v>39121110</v>
      </c>
      <c r="G1433" s="33" t="s">
        <v>15072</v>
      </c>
      <c r="H1433" s="33">
        <v>4</v>
      </c>
      <c r="I1433" s="33">
        <v>7</v>
      </c>
      <c r="J1433" s="36">
        <v>50</v>
      </c>
      <c r="K1433" s="37">
        <v>234250</v>
      </c>
      <c r="L1433" s="38" t="s">
        <v>15</v>
      </c>
      <c r="M1433" s="38" t="s">
        <v>13</v>
      </c>
    </row>
    <row r="1434" spans="1:13" s="39" customFormat="1" ht="12.75" x14ac:dyDescent="0.2">
      <c r="A1434" s="33" t="s">
        <v>17</v>
      </c>
      <c r="B1434" s="33" t="s">
        <v>585</v>
      </c>
      <c r="C1434" s="34">
        <v>10</v>
      </c>
      <c r="D1434" s="33" t="s">
        <v>93</v>
      </c>
      <c r="E1434" s="33" t="s">
        <v>1947</v>
      </c>
      <c r="F1434" s="35">
        <v>39121110</v>
      </c>
      <c r="G1434" s="33" t="s">
        <v>15072</v>
      </c>
      <c r="H1434" s="33">
        <v>4</v>
      </c>
      <c r="I1434" s="33">
        <v>7</v>
      </c>
      <c r="J1434" s="36">
        <v>50</v>
      </c>
      <c r="K1434" s="37">
        <v>243400</v>
      </c>
      <c r="L1434" s="38" t="s">
        <v>15</v>
      </c>
      <c r="M1434" s="38" t="s">
        <v>13</v>
      </c>
    </row>
    <row r="1435" spans="1:13" s="39" customFormat="1" ht="12.75" x14ac:dyDescent="0.2">
      <c r="A1435" s="33" t="s">
        <v>17</v>
      </c>
      <c r="B1435" s="33" t="s">
        <v>585</v>
      </c>
      <c r="C1435" s="34">
        <v>10</v>
      </c>
      <c r="D1435" s="33" t="s">
        <v>93</v>
      </c>
      <c r="E1435" s="33" t="s">
        <v>1948</v>
      </c>
      <c r="F1435" s="35">
        <v>39121110</v>
      </c>
      <c r="G1435" s="33" t="s">
        <v>15072</v>
      </c>
      <c r="H1435" s="33">
        <v>4</v>
      </c>
      <c r="I1435" s="33">
        <v>7</v>
      </c>
      <c r="J1435" s="36">
        <v>50</v>
      </c>
      <c r="K1435" s="37">
        <v>19100</v>
      </c>
      <c r="L1435" s="38" t="s">
        <v>15</v>
      </c>
      <c r="M1435" s="38" t="s">
        <v>13</v>
      </c>
    </row>
    <row r="1436" spans="1:13" s="39" customFormat="1" ht="12.75" x14ac:dyDescent="0.2">
      <c r="A1436" s="33" t="s">
        <v>17</v>
      </c>
      <c r="B1436" s="33" t="s">
        <v>585</v>
      </c>
      <c r="C1436" s="34">
        <v>10</v>
      </c>
      <c r="D1436" s="33" t="s">
        <v>93</v>
      </c>
      <c r="E1436" s="33" t="s">
        <v>1949</v>
      </c>
      <c r="F1436" s="35">
        <v>40142008</v>
      </c>
      <c r="G1436" s="33" t="s">
        <v>15072</v>
      </c>
      <c r="H1436" s="33">
        <v>4</v>
      </c>
      <c r="I1436" s="33">
        <v>7</v>
      </c>
      <c r="J1436" s="36">
        <v>5</v>
      </c>
      <c r="K1436" s="37">
        <v>681385</v>
      </c>
      <c r="L1436" s="38" t="s">
        <v>15</v>
      </c>
      <c r="M1436" s="38" t="s">
        <v>13</v>
      </c>
    </row>
    <row r="1437" spans="1:13" s="39" customFormat="1" ht="12.75" x14ac:dyDescent="0.2">
      <c r="A1437" s="33" t="s">
        <v>17</v>
      </c>
      <c r="B1437" s="33" t="s">
        <v>585</v>
      </c>
      <c r="C1437" s="34">
        <v>10</v>
      </c>
      <c r="D1437" s="33" t="s">
        <v>93</v>
      </c>
      <c r="E1437" s="33" t="s">
        <v>1950</v>
      </c>
      <c r="F1437" s="35">
        <v>40151532</v>
      </c>
      <c r="G1437" s="33" t="s">
        <v>15072</v>
      </c>
      <c r="H1437" s="33">
        <v>4</v>
      </c>
      <c r="I1437" s="33">
        <v>7</v>
      </c>
      <c r="J1437" s="36">
        <v>2</v>
      </c>
      <c r="K1437" s="37">
        <v>1279888</v>
      </c>
      <c r="L1437" s="38" t="s">
        <v>15</v>
      </c>
      <c r="M1437" s="38" t="s">
        <v>13</v>
      </c>
    </row>
    <row r="1438" spans="1:13" s="39" customFormat="1" ht="12.75" x14ac:dyDescent="0.2">
      <c r="A1438" s="33" t="s">
        <v>17</v>
      </c>
      <c r="B1438" s="33" t="s">
        <v>585</v>
      </c>
      <c r="C1438" s="34">
        <v>10</v>
      </c>
      <c r="D1438" s="33" t="s">
        <v>93</v>
      </c>
      <c r="E1438" s="33" t="s">
        <v>1951</v>
      </c>
      <c r="F1438" s="35">
        <v>12142102</v>
      </c>
      <c r="G1438" s="33" t="s">
        <v>15072</v>
      </c>
      <c r="H1438" s="33">
        <v>4</v>
      </c>
      <c r="I1438" s="33">
        <v>7</v>
      </c>
      <c r="J1438" s="36">
        <v>15</v>
      </c>
      <c r="K1438" s="37">
        <v>679245</v>
      </c>
      <c r="L1438" s="38" t="s">
        <v>15</v>
      </c>
      <c r="M1438" s="38" t="s">
        <v>13</v>
      </c>
    </row>
    <row r="1439" spans="1:13" s="39" customFormat="1" ht="12.75" x14ac:dyDescent="0.2">
      <c r="A1439" s="33" t="s">
        <v>17</v>
      </c>
      <c r="B1439" s="33" t="s">
        <v>585</v>
      </c>
      <c r="C1439" s="34">
        <v>10</v>
      </c>
      <c r="D1439" s="33" t="s">
        <v>93</v>
      </c>
      <c r="E1439" s="33" t="s">
        <v>1952</v>
      </c>
      <c r="F1439" s="35">
        <v>31201600</v>
      </c>
      <c r="G1439" s="33" t="s">
        <v>15072</v>
      </c>
      <c r="H1439" s="33">
        <v>4</v>
      </c>
      <c r="I1439" s="33">
        <v>7</v>
      </c>
      <c r="J1439" s="36">
        <v>10</v>
      </c>
      <c r="K1439" s="37">
        <v>421990</v>
      </c>
      <c r="L1439" s="38" t="s">
        <v>15</v>
      </c>
      <c r="M1439" s="38" t="s">
        <v>13</v>
      </c>
    </row>
    <row r="1440" spans="1:13" s="39" customFormat="1" ht="12.75" x14ac:dyDescent="0.2">
      <c r="A1440" s="33" t="s">
        <v>17</v>
      </c>
      <c r="B1440" s="33" t="s">
        <v>585</v>
      </c>
      <c r="C1440" s="34">
        <v>10</v>
      </c>
      <c r="D1440" s="33" t="s">
        <v>93</v>
      </c>
      <c r="E1440" s="33" t="s">
        <v>1953</v>
      </c>
      <c r="F1440" s="35">
        <v>24141601</v>
      </c>
      <c r="G1440" s="33" t="s">
        <v>15072</v>
      </c>
      <c r="H1440" s="33">
        <v>4</v>
      </c>
      <c r="I1440" s="33">
        <v>7</v>
      </c>
      <c r="J1440" s="36">
        <v>30</v>
      </c>
      <c r="K1440" s="37">
        <v>249960</v>
      </c>
      <c r="L1440" s="38" t="s">
        <v>15</v>
      </c>
      <c r="M1440" s="38" t="s">
        <v>13</v>
      </c>
    </row>
    <row r="1441" spans="1:13" s="39" customFormat="1" ht="12.75" x14ac:dyDescent="0.2">
      <c r="A1441" s="33" t="s">
        <v>17</v>
      </c>
      <c r="B1441" s="33" t="s">
        <v>585</v>
      </c>
      <c r="C1441" s="34">
        <v>10</v>
      </c>
      <c r="D1441" s="33" t="s">
        <v>93</v>
      </c>
      <c r="E1441" s="33" t="s">
        <v>1954</v>
      </c>
      <c r="F1441" s="35">
        <v>24112902</v>
      </c>
      <c r="G1441" s="33" t="s">
        <v>15072</v>
      </c>
      <c r="H1441" s="33">
        <v>4</v>
      </c>
      <c r="I1441" s="33">
        <v>7</v>
      </c>
      <c r="J1441" s="36">
        <v>20</v>
      </c>
      <c r="K1441" s="37">
        <v>425680</v>
      </c>
      <c r="L1441" s="38" t="s">
        <v>15</v>
      </c>
      <c r="M1441" s="38" t="s">
        <v>13</v>
      </c>
    </row>
    <row r="1442" spans="1:13" s="39" customFormat="1" ht="12.75" x14ac:dyDescent="0.2">
      <c r="A1442" s="33" t="s">
        <v>17</v>
      </c>
      <c r="B1442" s="33" t="s">
        <v>585</v>
      </c>
      <c r="C1442" s="34">
        <v>10</v>
      </c>
      <c r="D1442" s="33" t="s">
        <v>93</v>
      </c>
      <c r="E1442" s="33" t="s">
        <v>1955</v>
      </c>
      <c r="F1442" s="35">
        <v>31201610</v>
      </c>
      <c r="G1442" s="33" t="s">
        <v>15072</v>
      </c>
      <c r="H1442" s="33">
        <v>4</v>
      </c>
      <c r="I1442" s="33">
        <v>7</v>
      </c>
      <c r="J1442" s="36">
        <v>4</v>
      </c>
      <c r="K1442" s="37">
        <v>150128</v>
      </c>
      <c r="L1442" s="38" t="s">
        <v>15</v>
      </c>
      <c r="M1442" s="38" t="s">
        <v>13</v>
      </c>
    </row>
    <row r="1443" spans="1:13" s="39" customFormat="1" ht="12.75" x14ac:dyDescent="0.2">
      <c r="A1443" s="33" t="s">
        <v>17</v>
      </c>
      <c r="B1443" s="33" t="s">
        <v>585</v>
      </c>
      <c r="C1443" s="34">
        <v>10</v>
      </c>
      <c r="D1443" s="33" t="s">
        <v>93</v>
      </c>
      <c r="E1443" s="33" t="s">
        <v>1956</v>
      </c>
      <c r="F1443" s="35">
        <v>39121600</v>
      </c>
      <c r="G1443" s="33" t="s">
        <v>15072</v>
      </c>
      <c r="H1443" s="33">
        <v>4</v>
      </c>
      <c r="I1443" s="33">
        <v>7</v>
      </c>
      <c r="J1443" s="36">
        <v>200</v>
      </c>
      <c r="K1443" s="37">
        <v>8642200</v>
      </c>
      <c r="L1443" s="38" t="s">
        <v>15</v>
      </c>
      <c r="M1443" s="38" t="s">
        <v>13</v>
      </c>
    </row>
    <row r="1444" spans="1:13" s="39" customFormat="1" ht="12.75" x14ac:dyDescent="0.2">
      <c r="A1444" s="33" t="s">
        <v>17</v>
      </c>
      <c r="B1444" s="33" t="s">
        <v>585</v>
      </c>
      <c r="C1444" s="34">
        <v>10</v>
      </c>
      <c r="D1444" s="33" t="s">
        <v>93</v>
      </c>
      <c r="E1444" s="33" t="s">
        <v>1957</v>
      </c>
      <c r="F1444" s="35">
        <v>26111702</v>
      </c>
      <c r="G1444" s="33" t="s">
        <v>15072</v>
      </c>
      <c r="H1444" s="33">
        <v>4</v>
      </c>
      <c r="I1444" s="33">
        <v>7</v>
      </c>
      <c r="J1444" s="36">
        <v>40</v>
      </c>
      <c r="K1444" s="37">
        <v>481880</v>
      </c>
      <c r="L1444" s="38" t="s">
        <v>15</v>
      </c>
      <c r="M1444" s="38" t="s">
        <v>13</v>
      </c>
    </row>
    <row r="1445" spans="1:13" s="39" customFormat="1" ht="12.75" x14ac:dyDescent="0.2">
      <c r="A1445" s="33" t="s">
        <v>17</v>
      </c>
      <c r="B1445" s="33" t="s">
        <v>585</v>
      </c>
      <c r="C1445" s="34">
        <v>10</v>
      </c>
      <c r="D1445" s="33" t="s">
        <v>93</v>
      </c>
      <c r="E1445" s="33" t="s">
        <v>1958</v>
      </c>
      <c r="F1445" s="35">
        <v>26111702</v>
      </c>
      <c r="G1445" s="33" t="s">
        <v>15072</v>
      </c>
      <c r="H1445" s="33">
        <v>4</v>
      </c>
      <c r="I1445" s="33">
        <v>7</v>
      </c>
      <c r="J1445" s="36">
        <v>25</v>
      </c>
      <c r="K1445" s="37">
        <v>272625</v>
      </c>
      <c r="L1445" s="38" t="s">
        <v>15</v>
      </c>
      <c r="M1445" s="38" t="s">
        <v>13</v>
      </c>
    </row>
    <row r="1446" spans="1:13" s="39" customFormat="1" ht="12.75" x14ac:dyDescent="0.2">
      <c r="A1446" s="33" t="s">
        <v>17</v>
      </c>
      <c r="B1446" s="33" t="s">
        <v>585</v>
      </c>
      <c r="C1446" s="34">
        <v>10</v>
      </c>
      <c r="D1446" s="33" t="s">
        <v>93</v>
      </c>
      <c r="E1446" s="33" t="s">
        <v>1959</v>
      </c>
      <c r="F1446" s="35">
        <v>26111702</v>
      </c>
      <c r="G1446" s="33" t="s">
        <v>15072</v>
      </c>
      <c r="H1446" s="33">
        <v>4</v>
      </c>
      <c r="I1446" s="33">
        <v>7</v>
      </c>
      <c r="J1446" s="36">
        <v>10</v>
      </c>
      <c r="K1446" s="37">
        <v>72660</v>
      </c>
      <c r="L1446" s="38" t="s">
        <v>15</v>
      </c>
      <c r="M1446" s="38" t="s">
        <v>13</v>
      </c>
    </row>
    <row r="1447" spans="1:13" s="39" customFormat="1" ht="12.75" x14ac:dyDescent="0.2">
      <c r="A1447" s="33" t="s">
        <v>17</v>
      </c>
      <c r="B1447" s="33" t="s">
        <v>585</v>
      </c>
      <c r="C1447" s="34">
        <v>10</v>
      </c>
      <c r="D1447" s="33" t="s">
        <v>93</v>
      </c>
      <c r="E1447" s="33" t="s">
        <v>1960</v>
      </c>
      <c r="F1447" s="35">
        <v>26111702</v>
      </c>
      <c r="G1447" s="33" t="s">
        <v>15072</v>
      </c>
      <c r="H1447" s="33">
        <v>4</v>
      </c>
      <c r="I1447" s="33">
        <v>7</v>
      </c>
      <c r="J1447" s="36">
        <v>100</v>
      </c>
      <c r="K1447" s="37">
        <v>342000</v>
      </c>
      <c r="L1447" s="38" t="s">
        <v>15</v>
      </c>
      <c r="M1447" s="38" t="s">
        <v>13</v>
      </c>
    </row>
    <row r="1448" spans="1:13" s="39" customFormat="1" ht="12.75" x14ac:dyDescent="0.2">
      <c r="A1448" s="33" t="s">
        <v>17</v>
      </c>
      <c r="B1448" s="33" t="s">
        <v>585</v>
      </c>
      <c r="C1448" s="34">
        <v>10</v>
      </c>
      <c r="D1448" s="33" t="s">
        <v>93</v>
      </c>
      <c r="E1448" s="33" t="s">
        <v>1961</v>
      </c>
      <c r="F1448" s="35">
        <v>26111702</v>
      </c>
      <c r="G1448" s="33" t="s">
        <v>15072</v>
      </c>
      <c r="H1448" s="33">
        <v>4</v>
      </c>
      <c r="I1448" s="33">
        <v>7</v>
      </c>
      <c r="J1448" s="36">
        <v>2</v>
      </c>
      <c r="K1448" s="37">
        <v>6734</v>
      </c>
      <c r="L1448" s="38" t="s">
        <v>15</v>
      </c>
      <c r="M1448" s="38" t="s">
        <v>13</v>
      </c>
    </row>
    <row r="1449" spans="1:13" s="39" customFormat="1" ht="12.75" x14ac:dyDescent="0.2">
      <c r="A1449" s="33" t="s">
        <v>17</v>
      </c>
      <c r="B1449" s="33" t="s">
        <v>585</v>
      </c>
      <c r="C1449" s="34">
        <v>10</v>
      </c>
      <c r="D1449" s="33" t="s">
        <v>93</v>
      </c>
      <c r="E1449" s="33" t="s">
        <v>1962</v>
      </c>
      <c r="F1449" s="35">
        <v>31211500</v>
      </c>
      <c r="G1449" s="33" t="s">
        <v>15072</v>
      </c>
      <c r="H1449" s="33">
        <v>4</v>
      </c>
      <c r="I1449" s="33">
        <v>6</v>
      </c>
      <c r="J1449" s="36">
        <v>5</v>
      </c>
      <c r="K1449" s="37">
        <v>444215</v>
      </c>
      <c r="L1449" s="38" t="s">
        <v>15</v>
      </c>
      <c r="M1449" s="38" t="s">
        <v>13</v>
      </c>
    </row>
    <row r="1450" spans="1:13" s="39" customFormat="1" ht="12.75" x14ac:dyDescent="0.2">
      <c r="A1450" s="33" t="s">
        <v>17</v>
      </c>
      <c r="B1450" s="33" t="s">
        <v>585</v>
      </c>
      <c r="C1450" s="34">
        <v>10</v>
      </c>
      <c r="D1450" s="33" t="s">
        <v>93</v>
      </c>
      <c r="E1450" s="33" t="s">
        <v>1963</v>
      </c>
      <c r="F1450" s="35">
        <v>23231101</v>
      </c>
      <c r="G1450" s="33" t="s">
        <v>15072</v>
      </c>
      <c r="H1450" s="33">
        <v>4</v>
      </c>
      <c r="I1450" s="33">
        <v>7</v>
      </c>
      <c r="J1450" s="36">
        <v>1</v>
      </c>
      <c r="K1450" s="37">
        <v>456399</v>
      </c>
      <c r="L1450" s="38" t="s">
        <v>15</v>
      </c>
      <c r="M1450" s="38" t="s">
        <v>13</v>
      </c>
    </row>
    <row r="1451" spans="1:13" s="39" customFormat="1" ht="12.75" x14ac:dyDescent="0.2">
      <c r="A1451" s="33" t="s">
        <v>17</v>
      </c>
      <c r="B1451" s="33" t="s">
        <v>585</v>
      </c>
      <c r="C1451" s="34">
        <v>10</v>
      </c>
      <c r="D1451" s="33" t="s">
        <v>93</v>
      </c>
      <c r="E1451" s="33" t="s">
        <v>1964</v>
      </c>
      <c r="F1451" s="35">
        <v>23271400</v>
      </c>
      <c r="G1451" s="33" t="s">
        <v>15072</v>
      </c>
      <c r="H1451" s="33">
        <v>4</v>
      </c>
      <c r="I1451" s="33">
        <v>7</v>
      </c>
      <c r="J1451" s="36">
        <v>100</v>
      </c>
      <c r="K1451" s="37">
        <v>320100</v>
      </c>
      <c r="L1451" s="38" t="s">
        <v>15</v>
      </c>
      <c r="M1451" s="38" t="s">
        <v>13</v>
      </c>
    </row>
    <row r="1452" spans="1:13" s="39" customFormat="1" ht="12.75" x14ac:dyDescent="0.2">
      <c r="A1452" s="33" t="s">
        <v>17</v>
      </c>
      <c r="B1452" s="33" t="s">
        <v>585</v>
      </c>
      <c r="C1452" s="34">
        <v>10</v>
      </c>
      <c r="D1452" s="33" t="s">
        <v>93</v>
      </c>
      <c r="E1452" s="33" t="s">
        <v>1965</v>
      </c>
      <c r="F1452" s="35">
        <v>20121702</v>
      </c>
      <c r="G1452" s="33" t="s">
        <v>15072</v>
      </c>
      <c r="H1452" s="33">
        <v>4</v>
      </c>
      <c r="I1452" s="33">
        <v>7</v>
      </c>
      <c r="J1452" s="36">
        <v>4</v>
      </c>
      <c r="K1452" s="37">
        <v>52428</v>
      </c>
      <c r="L1452" s="38" t="s">
        <v>15</v>
      </c>
      <c r="M1452" s="38" t="s">
        <v>13</v>
      </c>
    </row>
    <row r="1453" spans="1:13" s="39" customFormat="1" ht="12.75" x14ac:dyDescent="0.2">
      <c r="A1453" s="33" t="s">
        <v>17</v>
      </c>
      <c r="B1453" s="33" t="s">
        <v>585</v>
      </c>
      <c r="C1453" s="34">
        <v>10</v>
      </c>
      <c r="D1453" s="33" t="s">
        <v>93</v>
      </c>
      <c r="E1453" s="33" t="s">
        <v>1966</v>
      </c>
      <c r="F1453" s="35">
        <v>39121400</v>
      </c>
      <c r="G1453" s="33" t="s">
        <v>15072</v>
      </c>
      <c r="H1453" s="33">
        <v>4</v>
      </c>
      <c r="I1453" s="33">
        <v>7</v>
      </c>
      <c r="J1453" s="36">
        <v>1000</v>
      </c>
      <c r="K1453" s="37">
        <v>283000</v>
      </c>
      <c r="L1453" s="38" t="s">
        <v>15</v>
      </c>
      <c r="M1453" s="38" t="s">
        <v>13</v>
      </c>
    </row>
    <row r="1454" spans="1:13" s="39" customFormat="1" ht="12.75" x14ac:dyDescent="0.2">
      <c r="A1454" s="33" t="s">
        <v>17</v>
      </c>
      <c r="B1454" s="33" t="s">
        <v>585</v>
      </c>
      <c r="C1454" s="34">
        <v>10</v>
      </c>
      <c r="D1454" s="33" t="s">
        <v>93</v>
      </c>
      <c r="E1454" s="33" t="s">
        <v>1967</v>
      </c>
      <c r="F1454" s="35">
        <v>11101506</v>
      </c>
      <c r="G1454" s="33" t="s">
        <v>15072</v>
      </c>
      <c r="H1454" s="33">
        <v>4</v>
      </c>
      <c r="I1454" s="33">
        <v>7</v>
      </c>
      <c r="J1454" s="36">
        <v>2</v>
      </c>
      <c r="K1454" s="37">
        <v>12248</v>
      </c>
      <c r="L1454" s="38" t="s">
        <v>15</v>
      </c>
      <c r="M1454" s="38" t="s">
        <v>13</v>
      </c>
    </row>
    <row r="1455" spans="1:13" s="39" customFormat="1" ht="12.75" x14ac:dyDescent="0.2">
      <c r="A1455" s="33" t="s">
        <v>17</v>
      </c>
      <c r="B1455" s="33" t="s">
        <v>585</v>
      </c>
      <c r="C1455" s="34">
        <v>16</v>
      </c>
      <c r="D1455" s="33" t="s">
        <v>93</v>
      </c>
      <c r="E1455" s="33" t="s">
        <v>1968</v>
      </c>
      <c r="F1455" s="35">
        <v>53131643</v>
      </c>
      <c r="G1455" s="33" t="s">
        <v>15071</v>
      </c>
      <c r="H1455" s="33">
        <v>4</v>
      </c>
      <c r="I1455" s="33">
        <v>4</v>
      </c>
      <c r="J1455" s="36">
        <v>5</v>
      </c>
      <c r="K1455" s="37">
        <v>1088850</v>
      </c>
      <c r="L1455" s="38" t="s">
        <v>15</v>
      </c>
      <c r="M1455" s="38" t="s">
        <v>13</v>
      </c>
    </row>
    <row r="1456" spans="1:13" s="39" customFormat="1" ht="12.75" x14ac:dyDescent="0.2">
      <c r="A1456" s="33" t="s">
        <v>17</v>
      </c>
      <c r="B1456" s="33" t="s">
        <v>585</v>
      </c>
      <c r="C1456" s="34">
        <v>10</v>
      </c>
      <c r="D1456" s="33" t="s">
        <v>93</v>
      </c>
      <c r="E1456" s="33" t="s">
        <v>1968</v>
      </c>
      <c r="F1456" s="35">
        <v>53131643</v>
      </c>
      <c r="G1456" s="33" t="s">
        <v>15071</v>
      </c>
      <c r="H1456" s="33">
        <v>4</v>
      </c>
      <c r="I1456" s="33">
        <v>4</v>
      </c>
      <c r="J1456" s="36">
        <v>5</v>
      </c>
      <c r="K1456" s="37">
        <v>1088850</v>
      </c>
      <c r="L1456" s="38" t="s">
        <v>15</v>
      </c>
      <c r="M1456" s="38" t="s">
        <v>13</v>
      </c>
    </row>
    <row r="1457" spans="1:13" s="39" customFormat="1" ht="12.75" x14ac:dyDescent="0.2">
      <c r="A1457" s="33" t="s">
        <v>17</v>
      </c>
      <c r="B1457" s="33" t="s">
        <v>585</v>
      </c>
      <c r="C1457" s="34">
        <v>16</v>
      </c>
      <c r="D1457" s="33" t="s">
        <v>93</v>
      </c>
      <c r="E1457" s="33" t="s">
        <v>1969</v>
      </c>
      <c r="F1457" s="35">
        <v>27111531</v>
      </c>
      <c r="G1457" s="33" t="s">
        <v>15071</v>
      </c>
      <c r="H1457" s="33">
        <v>4</v>
      </c>
      <c r="I1457" s="33">
        <v>4</v>
      </c>
      <c r="J1457" s="36">
        <v>4</v>
      </c>
      <c r="K1457" s="37">
        <v>333200</v>
      </c>
      <c r="L1457" s="38" t="s">
        <v>15</v>
      </c>
      <c r="M1457" s="38" t="s">
        <v>13</v>
      </c>
    </row>
    <row r="1458" spans="1:13" s="39" customFormat="1" ht="12.75" x14ac:dyDescent="0.2">
      <c r="A1458" s="33" t="s">
        <v>17</v>
      </c>
      <c r="B1458" s="33" t="s">
        <v>585</v>
      </c>
      <c r="C1458" s="34">
        <v>16</v>
      </c>
      <c r="D1458" s="33" t="s">
        <v>93</v>
      </c>
      <c r="E1458" s="33" t="s">
        <v>1970</v>
      </c>
      <c r="F1458" s="35">
        <v>55121807</v>
      </c>
      <c r="G1458" s="33" t="s">
        <v>466</v>
      </c>
      <c r="H1458" s="33">
        <v>3</v>
      </c>
      <c r="I1458" s="33">
        <v>4</v>
      </c>
      <c r="J1458" s="36">
        <v>1700</v>
      </c>
      <c r="K1458" s="37">
        <v>776832</v>
      </c>
      <c r="L1458" s="38" t="s">
        <v>15</v>
      </c>
      <c r="M1458" s="38" t="s">
        <v>13</v>
      </c>
    </row>
    <row r="1459" spans="1:13" s="39" customFormat="1" ht="12.75" x14ac:dyDescent="0.2">
      <c r="A1459" s="33" t="s">
        <v>17</v>
      </c>
      <c r="B1459" s="33" t="s">
        <v>585</v>
      </c>
      <c r="C1459" s="34">
        <v>16</v>
      </c>
      <c r="D1459" s="33" t="s">
        <v>93</v>
      </c>
      <c r="E1459" s="33" t="s">
        <v>1971</v>
      </c>
      <c r="F1459" s="35">
        <v>55121800</v>
      </c>
      <c r="G1459" s="33" t="s">
        <v>466</v>
      </c>
      <c r="H1459" s="33">
        <v>3</v>
      </c>
      <c r="I1459" s="33">
        <v>4</v>
      </c>
      <c r="J1459" s="36">
        <v>1700</v>
      </c>
      <c r="K1459" s="37">
        <v>10286955</v>
      </c>
      <c r="L1459" s="38" t="s">
        <v>15</v>
      </c>
      <c r="M1459" s="38" t="s">
        <v>13</v>
      </c>
    </row>
    <row r="1460" spans="1:13" s="39" customFormat="1" ht="12.75" x14ac:dyDescent="0.2">
      <c r="A1460" s="33" t="s">
        <v>17</v>
      </c>
      <c r="B1460" s="33" t="s">
        <v>585</v>
      </c>
      <c r="C1460" s="34">
        <v>16</v>
      </c>
      <c r="D1460" s="33" t="s">
        <v>93</v>
      </c>
      <c r="E1460" s="33" t="s">
        <v>1972</v>
      </c>
      <c r="F1460" s="35">
        <v>55121807</v>
      </c>
      <c r="G1460" s="33" t="s">
        <v>466</v>
      </c>
      <c r="H1460" s="33">
        <v>4</v>
      </c>
      <c r="I1460" s="33">
        <v>7</v>
      </c>
      <c r="J1460" s="36">
        <v>1700</v>
      </c>
      <c r="K1460" s="37">
        <v>1302812</v>
      </c>
      <c r="L1460" s="38" t="s">
        <v>15</v>
      </c>
      <c r="M1460" s="38" t="s">
        <v>13</v>
      </c>
    </row>
    <row r="1461" spans="1:13" s="39" customFormat="1" ht="12.75" x14ac:dyDescent="0.2">
      <c r="A1461" s="33" t="s">
        <v>17</v>
      </c>
      <c r="B1461" s="33" t="s">
        <v>585</v>
      </c>
      <c r="C1461" s="34">
        <v>16</v>
      </c>
      <c r="D1461" s="33" t="s">
        <v>93</v>
      </c>
      <c r="E1461" s="33" t="s">
        <v>1973</v>
      </c>
      <c r="F1461" s="35">
        <v>31201527</v>
      </c>
      <c r="G1461" s="33" t="s">
        <v>15072</v>
      </c>
      <c r="H1461" s="33">
        <v>1</v>
      </c>
      <c r="I1461" s="33">
        <v>6</v>
      </c>
      <c r="J1461" s="36">
        <v>10</v>
      </c>
      <c r="K1461" s="37">
        <v>81000</v>
      </c>
      <c r="L1461" s="38" t="s">
        <v>15</v>
      </c>
      <c r="M1461" s="38" t="s">
        <v>13</v>
      </c>
    </row>
    <row r="1462" spans="1:13" s="39" customFormat="1" ht="12.75" x14ac:dyDescent="0.2">
      <c r="A1462" s="33" t="s">
        <v>17</v>
      </c>
      <c r="B1462" s="33" t="s">
        <v>585</v>
      </c>
      <c r="C1462" s="34">
        <v>16</v>
      </c>
      <c r="D1462" s="33" t="s">
        <v>93</v>
      </c>
      <c r="E1462" s="33" t="s">
        <v>1966</v>
      </c>
      <c r="F1462" s="35">
        <v>39121400</v>
      </c>
      <c r="G1462" s="33" t="s">
        <v>15072</v>
      </c>
      <c r="H1462" s="33">
        <v>1</v>
      </c>
      <c r="I1462" s="33">
        <v>6</v>
      </c>
      <c r="J1462" s="36">
        <v>500</v>
      </c>
      <c r="K1462" s="37">
        <v>145000</v>
      </c>
      <c r="L1462" s="38" t="s">
        <v>15</v>
      </c>
      <c r="M1462" s="38" t="s">
        <v>13</v>
      </c>
    </row>
    <row r="1463" spans="1:13" s="39" customFormat="1" ht="12.75" x14ac:dyDescent="0.2">
      <c r="A1463" s="33" t="s">
        <v>17</v>
      </c>
      <c r="B1463" s="33" t="s">
        <v>585</v>
      </c>
      <c r="C1463" s="34">
        <v>16</v>
      </c>
      <c r="D1463" s="33" t="s">
        <v>93</v>
      </c>
      <c r="E1463" s="33" t="s">
        <v>1974</v>
      </c>
      <c r="F1463" s="35">
        <v>46101600</v>
      </c>
      <c r="G1463" s="33" t="s">
        <v>15071</v>
      </c>
      <c r="H1463" s="33">
        <v>7</v>
      </c>
      <c r="I1463" s="33">
        <v>5</v>
      </c>
      <c r="J1463" s="36">
        <v>1</v>
      </c>
      <c r="K1463" s="37">
        <v>370000</v>
      </c>
      <c r="L1463" s="38" t="s">
        <v>15</v>
      </c>
      <c r="M1463" s="38" t="s">
        <v>13</v>
      </c>
    </row>
    <row r="1464" spans="1:13" s="39" customFormat="1" ht="12.75" x14ac:dyDescent="0.2">
      <c r="A1464" s="33" t="s">
        <v>17</v>
      </c>
      <c r="B1464" s="33" t="s">
        <v>585</v>
      </c>
      <c r="C1464" s="34">
        <v>16</v>
      </c>
      <c r="D1464" s="33" t="s">
        <v>93</v>
      </c>
      <c r="E1464" s="33" t="s">
        <v>1975</v>
      </c>
      <c r="F1464" s="35">
        <v>46101600</v>
      </c>
      <c r="G1464" s="33" t="s">
        <v>15071</v>
      </c>
      <c r="H1464" s="33">
        <v>7</v>
      </c>
      <c r="I1464" s="33">
        <v>5</v>
      </c>
      <c r="J1464" s="36">
        <v>1</v>
      </c>
      <c r="K1464" s="37">
        <v>370000</v>
      </c>
      <c r="L1464" s="38" t="s">
        <v>15</v>
      </c>
      <c r="M1464" s="38" t="s">
        <v>13</v>
      </c>
    </row>
    <row r="1465" spans="1:13" s="39" customFormat="1" ht="12.75" x14ac:dyDescent="0.2">
      <c r="A1465" s="33" t="s">
        <v>17</v>
      </c>
      <c r="B1465" s="33" t="s">
        <v>585</v>
      </c>
      <c r="C1465" s="34">
        <v>16</v>
      </c>
      <c r="D1465" s="33" t="s">
        <v>93</v>
      </c>
      <c r="E1465" s="33" t="s">
        <v>1976</v>
      </c>
      <c r="F1465" s="35">
        <v>46101600</v>
      </c>
      <c r="G1465" s="33" t="s">
        <v>15071</v>
      </c>
      <c r="H1465" s="33">
        <v>7</v>
      </c>
      <c r="I1465" s="33">
        <v>5</v>
      </c>
      <c r="J1465" s="36">
        <v>1</v>
      </c>
      <c r="K1465" s="37">
        <v>4000000</v>
      </c>
      <c r="L1465" s="38" t="s">
        <v>15</v>
      </c>
      <c r="M1465" s="38" t="s">
        <v>13</v>
      </c>
    </row>
    <row r="1466" spans="1:13" s="39" customFormat="1" ht="12.75" x14ac:dyDescent="0.2">
      <c r="A1466" s="33" t="s">
        <v>17</v>
      </c>
      <c r="B1466" s="33" t="s">
        <v>585</v>
      </c>
      <c r="C1466" s="34">
        <v>10</v>
      </c>
      <c r="D1466" s="33" t="s">
        <v>93</v>
      </c>
      <c r="E1466" s="33" t="s">
        <v>1977</v>
      </c>
      <c r="F1466" s="35">
        <v>25202200</v>
      </c>
      <c r="G1466" s="33" t="s">
        <v>466</v>
      </c>
      <c r="H1466" s="33">
        <v>7</v>
      </c>
      <c r="I1466" s="33">
        <v>5</v>
      </c>
      <c r="J1466" s="36">
        <v>5</v>
      </c>
      <c r="K1466" s="37">
        <v>14175000</v>
      </c>
      <c r="L1466" s="38" t="s">
        <v>15</v>
      </c>
      <c r="M1466" s="38" t="s">
        <v>13</v>
      </c>
    </row>
    <row r="1467" spans="1:13" s="39" customFormat="1" ht="12.75" x14ac:dyDescent="0.2">
      <c r="A1467" s="33" t="s">
        <v>17</v>
      </c>
      <c r="B1467" s="33" t="s">
        <v>585</v>
      </c>
      <c r="C1467" s="34">
        <v>10</v>
      </c>
      <c r="D1467" s="33" t="s">
        <v>93</v>
      </c>
      <c r="E1467" s="33" t="s">
        <v>1978</v>
      </c>
      <c r="F1467" s="35">
        <v>25202200</v>
      </c>
      <c r="G1467" s="33" t="s">
        <v>466</v>
      </c>
      <c r="H1467" s="33">
        <v>7</v>
      </c>
      <c r="I1467" s="33">
        <v>5</v>
      </c>
      <c r="J1467" s="36">
        <v>10</v>
      </c>
      <c r="K1467" s="37">
        <v>178500000</v>
      </c>
      <c r="L1467" s="38" t="s">
        <v>15</v>
      </c>
      <c r="M1467" s="38" t="s">
        <v>13</v>
      </c>
    </row>
    <row r="1468" spans="1:13" s="39" customFormat="1" ht="12.75" x14ac:dyDescent="0.2">
      <c r="A1468" s="33" t="s">
        <v>17</v>
      </c>
      <c r="B1468" s="33" t="s">
        <v>585</v>
      </c>
      <c r="C1468" s="34">
        <v>10</v>
      </c>
      <c r="D1468" s="33" t="s">
        <v>93</v>
      </c>
      <c r="E1468" s="33" t="s">
        <v>1979</v>
      </c>
      <c r="F1468" s="35">
        <v>25202200</v>
      </c>
      <c r="G1468" s="33" t="s">
        <v>466</v>
      </c>
      <c r="H1468" s="33">
        <v>7</v>
      </c>
      <c r="I1468" s="33">
        <v>5</v>
      </c>
      <c r="J1468" s="36">
        <v>83</v>
      </c>
      <c r="K1468" s="37">
        <v>5298720</v>
      </c>
      <c r="L1468" s="38" t="s">
        <v>15</v>
      </c>
      <c r="M1468" s="38" t="s">
        <v>13</v>
      </c>
    </row>
    <row r="1469" spans="1:13" s="39" customFormat="1" ht="12.75" x14ac:dyDescent="0.2">
      <c r="A1469" s="33" t="s">
        <v>17</v>
      </c>
      <c r="B1469" s="33" t="s">
        <v>585</v>
      </c>
      <c r="C1469" s="34">
        <v>10</v>
      </c>
      <c r="D1469" s="33" t="s">
        <v>93</v>
      </c>
      <c r="E1469" s="33" t="s">
        <v>1980</v>
      </c>
      <c r="F1469" s="35">
        <v>25202200</v>
      </c>
      <c r="G1469" s="33" t="s">
        <v>466</v>
      </c>
      <c r="H1469" s="33">
        <v>7</v>
      </c>
      <c r="I1469" s="33">
        <v>5</v>
      </c>
      <c r="J1469" s="36">
        <v>71</v>
      </c>
      <c r="K1469" s="37">
        <v>149100000</v>
      </c>
      <c r="L1469" s="38" t="s">
        <v>15</v>
      </c>
      <c r="M1469" s="38" t="s">
        <v>13</v>
      </c>
    </row>
    <row r="1470" spans="1:13" s="39" customFormat="1" ht="12.75" x14ac:dyDescent="0.2">
      <c r="A1470" s="33" t="s">
        <v>17</v>
      </c>
      <c r="B1470" s="33" t="s">
        <v>585</v>
      </c>
      <c r="C1470" s="34">
        <v>10</v>
      </c>
      <c r="D1470" s="33" t="s">
        <v>93</v>
      </c>
      <c r="E1470" s="33" t="s">
        <v>1981</v>
      </c>
      <c r="F1470" s="35">
        <v>25202200</v>
      </c>
      <c r="G1470" s="33" t="s">
        <v>466</v>
      </c>
      <c r="H1470" s="33">
        <v>7</v>
      </c>
      <c r="I1470" s="33">
        <v>5</v>
      </c>
      <c r="J1470" s="36">
        <v>52</v>
      </c>
      <c r="K1470" s="37">
        <v>127400000</v>
      </c>
      <c r="L1470" s="38" t="s">
        <v>15</v>
      </c>
      <c r="M1470" s="38" t="s">
        <v>13</v>
      </c>
    </row>
    <row r="1471" spans="1:13" s="39" customFormat="1" ht="12.75" x14ac:dyDescent="0.2">
      <c r="A1471" s="33" t="s">
        <v>17</v>
      </c>
      <c r="B1471" s="33" t="s">
        <v>585</v>
      </c>
      <c r="C1471" s="34">
        <v>10</v>
      </c>
      <c r="D1471" s="33" t="s">
        <v>93</v>
      </c>
      <c r="E1471" s="33" t="s">
        <v>1982</v>
      </c>
      <c r="F1471" s="35">
        <v>25202200</v>
      </c>
      <c r="G1471" s="33" t="s">
        <v>466</v>
      </c>
      <c r="H1471" s="33">
        <v>7</v>
      </c>
      <c r="I1471" s="33">
        <v>5</v>
      </c>
      <c r="J1471" s="36">
        <v>5</v>
      </c>
      <c r="K1471" s="37">
        <v>23625000</v>
      </c>
      <c r="L1471" s="38" t="s">
        <v>15</v>
      </c>
      <c r="M1471" s="38" t="s">
        <v>13</v>
      </c>
    </row>
    <row r="1472" spans="1:13" s="39" customFormat="1" ht="12.75" x14ac:dyDescent="0.2">
      <c r="A1472" s="33" t="s">
        <v>17</v>
      </c>
      <c r="B1472" s="33" t="s">
        <v>585</v>
      </c>
      <c r="C1472" s="34">
        <v>10</v>
      </c>
      <c r="D1472" s="33" t="s">
        <v>93</v>
      </c>
      <c r="E1472" s="33" t="s">
        <v>1983</v>
      </c>
      <c r="F1472" s="35">
        <v>25202200</v>
      </c>
      <c r="G1472" s="33" t="s">
        <v>466</v>
      </c>
      <c r="H1472" s="33">
        <v>7</v>
      </c>
      <c r="I1472" s="33">
        <v>5</v>
      </c>
      <c r="J1472" s="36">
        <v>72</v>
      </c>
      <c r="K1472" s="37">
        <v>133200000</v>
      </c>
      <c r="L1472" s="38" t="s">
        <v>15</v>
      </c>
      <c r="M1472" s="38" t="s">
        <v>13</v>
      </c>
    </row>
    <row r="1473" spans="1:13" s="39" customFormat="1" ht="12.75" x14ac:dyDescent="0.2">
      <c r="A1473" s="33" t="s">
        <v>17</v>
      </c>
      <c r="B1473" s="33" t="s">
        <v>585</v>
      </c>
      <c r="C1473" s="34">
        <v>10</v>
      </c>
      <c r="D1473" s="33" t="s">
        <v>93</v>
      </c>
      <c r="E1473" s="33" t="s">
        <v>1984</v>
      </c>
      <c r="F1473" s="35">
        <v>25202200</v>
      </c>
      <c r="G1473" s="33" t="s">
        <v>466</v>
      </c>
      <c r="H1473" s="33">
        <v>7</v>
      </c>
      <c r="I1473" s="33">
        <v>5</v>
      </c>
      <c r="J1473" s="36">
        <v>22</v>
      </c>
      <c r="K1473" s="37">
        <v>1650000</v>
      </c>
      <c r="L1473" s="38" t="s">
        <v>15</v>
      </c>
      <c r="M1473" s="38" t="s">
        <v>13</v>
      </c>
    </row>
    <row r="1474" spans="1:13" s="39" customFormat="1" ht="12.75" x14ac:dyDescent="0.2">
      <c r="A1474" s="33" t="s">
        <v>17</v>
      </c>
      <c r="B1474" s="33" t="s">
        <v>585</v>
      </c>
      <c r="C1474" s="34">
        <v>10</v>
      </c>
      <c r="D1474" s="33" t="s">
        <v>93</v>
      </c>
      <c r="E1474" s="33" t="s">
        <v>1985</v>
      </c>
      <c r="F1474" s="35">
        <v>25202200</v>
      </c>
      <c r="G1474" s="33" t="s">
        <v>466</v>
      </c>
      <c r="H1474" s="33">
        <v>7</v>
      </c>
      <c r="I1474" s="33">
        <v>5</v>
      </c>
      <c r="J1474" s="36">
        <v>35</v>
      </c>
      <c r="K1474" s="37">
        <v>2388750</v>
      </c>
      <c r="L1474" s="38" t="s">
        <v>15</v>
      </c>
      <c r="M1474" s="38" t="s">
        <v>13</v>
      </c>
    </row>
    <row r="1475" spans="1:13" s="39" customFormat="1" ht="12.75" x14ac:dyDescent="0.2">
      <c r="A1475" s="33" t="s">
        <v>17</v>
      </c>
      <c r="B1475" s="33" t="s">
        <v>585</v>
      </c>
      <c r="C1475" s="34">
        <v>10</v>
      </c>
      <c r="D1475" s="33" t="s">
        <v>93</v>
      </c>
      <c r="E1475" s="33" t="s">
        <v>1986</v>
      </c>
      <c r="F1475" s="35">
        <v>25202200</v>
      </c>
      <c r="G1475" s="33" t="s">
        <v>466</v>
      </c>
      <c r="H1475" s="33">
        <v>7</v>
      </c>
      <c r="I1475" s="33">
        <v>5</v>
      </c>
      <c r="J1475" s="36">
        <v>47</v>
      </c>
      <c r="K1475" s="37">
        <v>75200</v>
      </c>
      <c r="L1475" s="38" t="s">
        <v>15</v>
      </c>
      <c r="M1475" s="38" t="s">
        <v>13</v>
      </c>
    </row>
    <row r="1476" spans="1:13" s="39" customFormat="1" ht="12.75" x14ac:dyDescent="0.2">
      <c r="A1476" s="33" t="s">
        <v>17</v>
      </c>
      <c r="B1476" s="33" t="s">
        <v>585</v>
      </c>
      <c r="C1476" s="34">
        <v>10</v>
      </c>
      <c r="D1476" s="33" t="s">
        <v>93</v>
      </c>
      <c r="E1476" s="33" t="s">
        <v>1987</v>
      </c>
      <c r="F1476" s="35">
        <v>25202200</v>
      </c>
      <c r="G1476" s="33" t="s">
        <v>466</v>
      </c>
      <c r="H1476" s="33">
        <v>7</v>
      </c>
      <c r="I1476" s="33">
        <v>5</v>
      </c>
      <c r="J1476" s="36">
        <v>43</v>
      </c>
      <c r="K1476" s="37">
        <v>2934750</v>
      </c>
      <c r="L1476" s="38" t="s">
        <v>15</v>
      </c>
      <c r="M1476" s="38" t="s">
        <v>13</v>
      </c>
    </row>
    <row r="1477" spans="1:13" s="39" customFormat="1" ht="12.75" x14ac:dyDescent="0.2">
      <c r="A1477" s="33" t="s">
        <v>17</v>
      </c>
      <c r="B1477" s="33" t="s">
        <v>585</v>
      </c>
      <c r="C1477" s="34">
        <v>10</v>
      </c>
      <c r="D1477" s="33" t="s">
        <v>93</v>
      </c>
      <c r="E1477" s="33" t="s">
        <v>1988</v>
      </c>
      <c r="F1477" s="35">
        <v>25202200</v>
      </c>
      <c r="G1477" s="33" t="s">
        <v>466</v>
      </c>
      <c r="H1477" s="33">
        <v>7</v>
      </c>
      <c r="I1477" s="33">
        <v>5</v>
      </c>
      <c r="J1477" s="36">
        <v>66</v>
      </c>
      <c r="K1477" s="37">
        <v>5890500</v>
      </c>
      <c r="L1477" s="38" t="s">
        <v>15</v>
      </c>
      <c r="M1477" s="38" t="s">
        <v>13</v>
      </c>
    </row>
    <row r="1478" spans="1:13" s="39" customFormat="1" ht="12.75" x14ac:dyDescent="0.2">
      <c r="A1478" s="33" t="s">
        <v>17</v>
      </c>
      <c r="B1478" s="33" t="s">
        <v>585</v>
      </c>
      <c r="C1478" s="34">
        <v>10</v>
      </c>
      <c r="D1478" s="33" t="s">
        <v>93</v>
      </c>
      <c r="E1478" s="33" t="s">
        <v>1989</v>
      </c>
      <c r="F1478" s="35">
        <v>42251608</v>
      </c>
      <c r="G1478" s="33" t="s">
        <v>15071</v>
      </c>
      <c r="H1478" s="33">
        <v>8</v>
      </c>
      <c r="I1478" s="33">
        <v>2</v>
      </c>
      <c r="J1478" s="36">
        <v>1</v>
      </c>
      <c r="K1478" s="37">
        <v>360000</v>
      </c>
      <c r="L1478" s="38" t="s">
        <v>15</v>
      </c>
      <c r="M1478" s="38" t="s">
        <v>13</v>
      </c>
    </row>
    <row r="1479" spans="1:13" s="39" customFormat="1" ht="12.75" x14ac:dyDescent="0.2">
      <c r="A1479" s="33" t="s">
        <v>17</v>
      </c>
      <c r="B1479" s="33" t="s">
        <v>585</v>
      </c>
      <c r="C1479" s="34">
        <v>10</v>
      </c>
      <c r="D1479" s="33" t="s">
        <v>93</v>
      </c>
      <c r="E1479" s="33" t="s">
        <v>1990</v>
      </c>
      <c r="F1479" s="35">
        <v>42251608</v>
      </c>
      <c r="G1479" s="33" t="s">
        <v>15071</v>
      </c>
      <c r="H1479" s="33">
        <v>8</v>
      </c>
      <c r="I1479" s="33">
        <v>2</v>
      </c>
      <c r="J1479" s="36">
        <v>1</v>
      </c>
      <c r="K1479" s="37">
        <v>460000</v>
      </c>
      <c r="L1479" s="38" t="s">
        <v>15</v>
      </c>
      <c r="M1479" s="38" t="s">
        <v>13</v>
      </c>
    </row>
    <row r="1480" spans="1:13" s="39" customFormat="1" ht="12.75" x14ac:dyDescent="0.2">
      <c r="A1480" s="33" t="s">
        <v>17</v>
      </c>
      <c r="B1480" s="33" t="s">
        <v>585</v>
      </c>
      <c r="C1480" s="34">
        <v>10</v>
      </c>
      <c r="D1480" s="33" t="s">
        <v>93</v>
      </c>
      <c r="E1480" s="33" t="s">
        <v>1991</v>
      </c>
      <c r="F1480" s="35">
        <v>42251608</v>
      </c>
      <c r="G1480" s="33" t="s">
        <v>15071</v>
      </c>
      <c r="H1480" s="33">
        <v>8</v>
      </c>
      <c r="I1480" s="33">
        <v>2</v>
      </c>
      <c r="J1480" s="36">
        <v>1</v>
      </c>
      <c r="K1480" s="37">
        <v>630000</v>
      </c>
      <c r="L1480" s="38" t="s">
        <v>15</v>
      </c>
      <c r="M1480" s="38" t="s">
        <v>13</v>
      </c>
    </row>
    <row r="1481" spans="1:13" s="39" customFormat="1" ht="12.75" x14ac:dyDescent="0.2">
      <c r="A1481" s="33" t="s">
        <v>17</v>
      </c>
      <c r="B1481" s="33" t="s">
        <v>585</v>
      </c>
      <c r="C1481" s="34">
        <v>10</v>
      </c>
      <c r="D1481" s="33" t="s">
        <v>93</v>
      </c>
      <c r="E1481" s="33" t="s">
        <v>1992</v>
      </c>
      <c r="F1481" s="35">
        <v>42251608</v>
      </c>
      <c r="G1481" s="33" t="s">
        <v>15071</v>
      </c>
      <c r="H1481" s="33">
        <v>8</v>
      </c>
      <c r="I1481" s="33">
        <v>2</v>
      </c>
      <c r="J1481" s="36">
        <v>1</v>
      </c>
      <c r="K1481" s="37">
        <v>500000</v>
      </c>
      <c r="L1481" s="38" t="s">
        <v>15</v>
      </c>
      <c r="M1481" s="38" t="s">
        <v>13</v>
      </c>
    </row>
    <row r="1482" spans="1:13" s="39" customFormat="1" ht="12.75" x14ac:dyDescent="0.2">
      <c r="A1482" s="33" t="s">
        <v>17</v>
      </c>
      <c r="B1482" s="33" t="s">
        <v>585</v>
      </c>
      <c r="C1482" s="34">
        <v>10</v>
      </c>
      <c r="D1482" s="33" t="s">
        <v>93</v>
      </c>
      <c r="E1482" s="33" t="s">
        <v>1993</v>
      </c>
      <c r="F1482" s="35">
        <v>42251608</v>
      </c>
      <c r="G1482" s="33" t="s">
        <v>15071</v>
      </c>
      <c r="H1482" s="33">
        <v>8</v>
      </c>
      <c r="I1482" s="33">
        <v>2</v>
      </c>
      <c r="J1482" s="36">
        <v>1</v>
      </c>
      <c r="K1482" s="37">
        <v>370000</v>
      </c>
      <c r="L1482" s="38" t="s">
        <v>15</v>
      </c>
      <c r="M1482" s="38" t="s">
        <v>13</v>
      </c>
    </row>
    <row r="1483" spans="1:13" s="39" customFormat="1" ht="12.75" x14ac:dyDescent="0.2">
      <c r="A1483" s="33" t="s">
        <v>17</v>
      </c>
      <c r="B1483" s="33" t="s">
        <v>585</v>
      </c>
      <c r="C1483" s="34">
        <v>10</v>
      </c>
      <c r="D1483" s="33" t="s">
        <v>93</v>
      </c>
      <c r="E1483" s="33" t="s">
        <v>1994</v>
      </c>
      <c r="F1483" s="35">
        <v>42251608</v>
      </c>
      <c r="G1483" s="33" t="s">
        <v>15071</v>
      </c>
      <c r="H1483" s="33">
        <v>8</v>
      </c>
      <c r="I1483" s="33">
        <v>2</v>
      </c>
      <c r="J1483" s="36">
        <v>1</v>
      </c>
      <c r="K1483" s="37">
        <v>410000</v>
      </c>
      <c r="L1483" s="38" t="s">
        <v>15</v>
      </c>
      <c r="M1483" s="38" t="s">
        <v>13</v>
      </c>
    </row>
    <row r="1484" spans="1:13" s="39" customFormat="1" ht="12.75" x14ac:dyDescent="0.2">
      <c r="A1484" s="33" t="s">
        <v>17</v>
      </c>
      <c r="B1484" s="33" t="s">
        <v>585</v>
      </c>
      <c r="C1484" s="34">
        <v>10</v>
      </c>
      <c r="D1484" s="33" t="s">
        <v>93</v>
      </c>
      <c r="E1484" s="33" t="s">
        <v>1995</v>
      </c>
      <c r="F1484" s="35">
        <v>42251610</v>
      </c>
      <c r="G1484" s="33" t="s">
        <v>15071</v>
      </c>
      <c r="H1484" s="33">
        <v>8</v>
      </c>
      <c r="I1484" s="33">
        <v>2</v>
      </c>
      <c r="J1484" s="36">
        <v>1</v>
      </c>
      <c r="K1484" s="37">
        <v>90000</v>
      </c>
      <c r="L1484" s="38" t="s">
        <v>15</v>
      </c>
      <c r="M1484" s="38" t="s">
        <v>13</v>
      </c>
    </row>
    <row r="1485" spans="1:13" s="39" customFormat="1" ht="12.75" x14ac:dyDescent="0.2">
      <c r="A1485" s="33" t="s">
        <v>17</v>
      </c>
      <c r="B1485" s="33" t="s">
        <v>585</v>
      </c>
      <c r="C1485" s="34">
        <v>10</v>
      </c>
      <c r="D1485" s="33" t="s">
        <v>93</v>
      </c>
      <c r="E1485" s="33" t="s">
        <v>1996</v>
      </c>
      <c r="F1485" s="35">
        <v>42251610</v>
      </c>
      <c r="G1485" s="33" t="s">
        <v>15071</v>
      </c>
      <c r="H1485" s="33">
        <v>8</v>
      </c>
      <c r="I1485" s="33">
        <v>2</v>
      </c>
      <c r="J1485" s="36">
        <v>1</v>
      </c>
      <c r="K1485" s="37">
        <v>140000</v>
      </c>
      <c r="L1485" s="38" t="s">
        <v>15</v>
      </c>
      <c r="M1485" s="38" t="s">
        <v>13</v>
      </c>
    </row>
    <row r="1486" spans="1:13" s="39" customFormat="1" ht="12.75" x14ac:dyDescent="0.2">
      <c r="A1486" s="33" t="s">
        <v>17</v>
      </c>
      <c r="B1486" s="33" t="s">
        <v>585</v>
      </c>
      <c r="C1486" s="34">
        <v>16</v>
      </c>
      <c r="D1486" s="33" t="s">
        <v>93</v>
      </c>
      <c r="E1486" s="33" t="s">
        <v>13986</v>
      </c>
      <c r="F1486" s="35">
        <v>52101505</v>
      </c>
      <c r="G1486" s="33" t="s">
        <v>15071</v>
      </c>
      <c r="H1486" s="33">
        <v>10</v>
      </c>
      <c r="I1486" s="33">
        <v>1</v>
      </c>
      <c r="J1486" s="36">
        <v>1090</v>
      </c>
      <c r="K1486" s="37">
        <v>58860000</v>
      </c>
      <c r="L1486" s="38" t="s">
        <v>2370</v>
      </c>
      <c r="M1486" s="38" t="s">
        <v>13</v>
      </c>
    </row>
    <row r="1487" spans="1:13" s="39" customFormat="1" ht="12.75" x14ac:dyDescent="0.2">
      <c r="A1487" s="33" t="s">
        <v>17</v>
      </c>
      <c r="B1487" s="33" t="s">
        <v>585</v>
      </c>
      <c r="C1487" s="34">
        <v>10</v>
      </c>
      <c r="D1487" s="33" t="s">
        <v>93</v>
      </c>
      <c r="E1487" s="33" t="s">
        <v>1997</v>
      </c>
      <c r="F1487" s="35">
        <v>25173705</v>
      </c>
      <c r="G1487" s="33" t="s">
        <v>15071</v>
      </c>
      <c r="H1487" s="33">
        <v>4</v>
      </c>
      <c r="I1487" s="33">
        <v>7</v>
      </c>
      <c r="J1487" s="36">
        <v>3</v>
      </c>
      <c r="K1487" s="37">
        <v>75000</v>
      </c>
      <c r="L1487" s="38" t="s">
        <v>12</v>
      </c>
      <c r="M1487" s="38" t="s">
        <v>13</v>
      </c>
    </row>
    <row r="1488" spans="1:13" s="39" customFormat="1" ht="12.75" x14ac:dyDescent="0.2">
      <c r="A1488" s="33" t="s">
        <v>17</v>
      </c>
      <c r="B1488" s="33" t="s">
        <v>585</v>
      </c>
      <c r="C1488" s="34">
        <v>16</v>
      </c>
      <c r="D1488" s="33" t="s">
        <v>93</v>
      </c>
      <c r="E1488" s="33" t="s">
        <v>1998</v>
      </c>
      <c r="F1488" s="35">
        <v>0</v>
      </c>
      <c r="G1488" s="33" t="s">
        <v>15071</v>
      </c>
      <c r="H1488" s="33">
        <v>1</v>
      </c>
      <c r="I1488" s="33">
        <v>6</v>
      </c>
      <c r="J1488" s="36">
        <v>1</v>
      </c>
      <c r="K1488" s="37">
        <v>60891</v>
      </c>
      <c r="L1488" s="38" t="s">
        <v>12</v>
      </c>
      <c r="M1488" s="38" t="s">
        <v>13</v>
      </c>
    </row>
    <row r="1489" spans="1:13" s="39" customFormat="1" ht="12.75" x14ac:dyDescent="0.2">
      <c r="A1489" s="33" t="s">
        <v>17</v>
      </c>
      <c r="B1489" s="33" t="s">
        <v>585</v>
      </c>
      <c r="C1489" s="34">
        <v>16</v>
      </c>
      <c r="D1489" s="33" t="s">
        <v>93</v>
      </c>
      <c r="E1489" s="33" t="s">
        <v>954</v>
      </c>
      <c r="F1489" s="35">
        <v>0</v>
      </c>
      <c r="G1489" s="33" t="s">
        <v>15071</v>
      </c>
      <c r="H1489" s="33">
        <v>1</v>
      </c>
      <c r="I1489" s="33">
        <v>6</v>
      </c>
      <c r="J1489" s="36">
        <v>1</v>
      </c>
      <c r="K1489" s="37">
        <v>0.47</v>
      </c>
      <c r="L1489" s="38" t="s">
        <v>12</v>
      </c>
      <c r="M1489" s="38" t="s">
        <v>13</v>
      </c>
    </row>
    <row r="1490" spans="1:13" s="39" customFormat="1" ht="12.75" x14ac:dyDescent="0.2">
      <c r="A1490" s="33" t="s">
        <v>17</v>
      </c>
      <c r="B1490" s="33" t="s">
        <v>585</v>
      </c>
      <c r="C1490" s="34">
        <v>10</v>
      </c>
      <c r="D1490" s="33" t="s">
        <v>93</v>
      </c>
      <c r="E1490" s="33" t="s">
        <v>1999</v>
      </c>
      <c r="F1490" s="35">
        <v>0</v>
      </c>
      <c r="G1490" s="33" t="s">
        <v>15071</v>
      </c>
      <c r="H1490" s="33">
        <v>1</v>
      </c>
      <c r="I1490" s="33">
        <v>6</v>
      </c>
      <c r="J1490" s="36">
        <v>1</v>
      </c>
      <c r="K1490" s="37">
        <v>697126.48</v>
      </c>
      <c r="L1490" s="38" t="s">
        <v>12</v>
      </c>
      <c r="M1490" s="38" t="s">
        <v>13</v>
      </c>
    </row>
    <row r="1491" spans="1:13" s="39" customFormat="1" ht="12.75" x14ac:dyDescent="0.2">
      <c r="A1491" s="33" t="s">
        <v>17</v>
      </c>
      <c r="B1491" s="33" t="s">
        <v>585</v>
      </c>
      <c r="C1491" s="34">
        <v>16</v>
      </c>
      <c r="D1491" s="33" t="s">
        <v>93</v>
      </c>
      <c r="E1491" s="33" t="s">
        <v>849</v>
      </c>
      <c r="F1491" s="35">
        <v>0</v>
      </c>
      <c r="G1491" s="33" t="s">
        <v>15071</v>
      </c>
      <c r="H1491" s="33">
        <v>1</v>
      </c>
      <c r="I1491" s="33">
        <v>6</v>
      </c>
      <c r="J1491" s="36">
        <v>1</v>
      </c>
      <c r="K1491" s="37">
        <v>880000</v>
      </c>
      <c r="L1491" s="38" t="s">
        <v>12</v>
      </c>
      <c r="M1491" s="38" t="s">
        <v>13</v>
      </c>
    </row>
    <row r="1492" spans="1:13" s="39" customFormat="1" ht="12.75" x14ac:dyDescent="0.2">
      <c r="A1492" s="33" t="s">
        <v>17</v>
      </c>
      <c r="B1492" s="33" t="s">
        <v>585</v>
      </c>
      <c r="C1492" s="34">
        <v>10</v>
      </c>
      <c r="D1492" s="33" t="s">
        <v>93</v>
      </c>
      <c r="E1492" s="33" t="s">
        <v>982</v>
      </c>
      <c r="F1492" s="35">
        <v>0</v>
      </c>
      <c r="G1492" s="33" t="s">
        <v>15071</v>
      </c>
      <c r="H1492" s="33">
        <v>1</v>
      </c>
      <c r="I1492" s="33">
        <v>6</v>
      </c>
      <c r="J1492" s="36">
        <v>1</v>
      </c>
      <c r="K1492" s="37">
        <v>727440</v>
      </c>
      <c r="L1492" s="38" t="s">
        <v>12</v>
      </c>
      <c r="M1492" s="38" t="s">
        <v>13</v>
      </c>
    </row>
    <row r="1493" spans="1:13" s="39" customFormat="1" ht="12.75" x14ac:dyDescent="0.2">
      <c r="A1493" s="33" t="s">
        <v>17</v>
      </c>
      <c r="B1493" s="33" t="s">
        <v>586</v>
      </c>
      <c r="C1493" s="34">
        <v>10</v>
      </c>
      <c r="D1493" s="33" t="s">
        <v>94</v>
      </c>
      <c r="E1493" s="33" t="s">
        <v>2000</v>
      </c>
      <c r="F1493" s="35">
        <v>76121701</v>
      </c>
      <c r="G1493" s="33" t="s">
        <v>466</v>
      </c>
      <c r="H1493" s="33">
        <v>1</v>
      </c>
      <c r="I1493" s="33">
        <v>4</v>
      </c>
      <c r="J1493" s="36">
        <v>1</v>
      </c>
      <c r="K1493" s="37">
        <v>42620000</v>
      </c>
      <c r="L1493" s="38" t="s">
        <v>12</v>
      </c>
      <c r="M1493" s="38" t="s">
        <v>2371</v>
      </c>
    </row>
    <row r="1494" spans="1:13" s="39" customFormat="1" ht="12.75" x14ac:dyDescent="0.2">
      <c r="A1494" s="33" t="s">
        <v>17</v>
      </c>
      <c r="B1494" s="33" t="s">
        <v>586</v>
      </c>
      <c r="C1494" s="34">
        <v>10</v>
      </c>
      <c r="D1494" s="33" t="s">
        <v>94</v>
      </c>
      <c r="E1494" s="33" t="s">
        <v>2001</v>
      </c>
      <c r="F1494" s="35">
        <v>72154100</v>
      </c>
      <c r="G1494" s="33" t="s">
        <v>467</v>
      </c>
      <c r="H1494" s="33">
        <v>4</v>
      </c>
      <c r="I1494" s="33">
        <v>6</v>
      </c>
      <c r="J1494" s="36">
        <v>1</v>
      </c>
      <c r="K1494" s="37">
        <v>244449800</v>
      </c>
      <c r="L1494" s="38" t="s">
        <v>12</v>
      </c>
      <c r="M1494" s="38" t="s">
        <v>13</v>
      </c>
    </row>
    <row r="1495" spans="1:13" s="39" customFormat="1" ht="12.75" x14ac:dyDescent="0.2">
      <c r="A1495" s="33" t="s">
        <v>17</v>
      </c>
      <c r="B1495" s="33" t="s">
        <v>586</v>
      </c>
      <c r="C1495" s="34">
        <v>10</v>
      </c>
      <c r="D1495" s="33" t="s">
        <v>94</v>
      </c>
      <c r="E1495" s="33" t="s">
        <v>2002</v>
      </c>
      <c r="F1495" s="35">
        <v>72102900</v>
      </c>
      <c r="G1495" s="33" t="s">
        <v>466</v>
      </c>
      <c r="H1495" s="33">
        <v>3</v>
      </c>
      <c r="I1495" s="33">
        <v>6</v>
      </c>
      <c r="J1495" s="36">
        <v>1</v>
      </c>
      <c r="K1495" s="37">
        <v>8000000</v>
      </c>
      <c r="L1495" s="38" t="s">
        <v>12</v>
      </c>
      <c r="M1495" s="38" t="s">
        <v>13</v>
      </c>
    </row>
    <row r="1496" spans="1:13" s="39" customFormat="1" ht="12.75" x14ac:dyDescent="0.2">
      <c r="A1496" s="33" t="s">
        <v>17</v>
      </c>
      <c r="B1496" s="33" t="s">
        <v>586</v>
      </c>
      <c r="C1496" s="34">
        <v>10</v>
      </c>
      <c r="D1496" s="33" t="s">
        <v>94</v>
      </c>
      <c r="E1496" s="33" t="s">
        <v>2003</v>
      </c>
      <c r="F1496" s="35">
        <v>72102900</v>
      </c>
      <c r="G1496" s="33" t="s">
        <v>466</v>
      </c>
      <c r="H1496" s="33">
        <v>3</v>
      </c>
      <c r="I1496" s="33">
        <v>6</v>
      </c>
      <c r="J1496" s="36">
        <v>1</v>
      </c>
      <c r="K1496" s="37">
        <v>28814459.260000002</v>
      </c>
      <c r="L1496" s="38" t="s">
        <v>12</v>
      </c>
      <c r="M1496" s="38" t="s">
        <v>13</v>
      </c>
    </row>
    <row r="1497" spans="1:13" s="39" customFormat="1" ht="12.75" x14ac:dyDescent="0.2">
      <c r="A1497" s="33" t="s">
        <v>17</v>
      </c>
      <c r="B1497" s="33" t="s">
        <v>586</v>
      </c>
      <c r="C1497" s="34">
        <v>10</v>
      </c>
      <c r="D1497" s="33" t="s">
        <v>94</v>
      </c>
      <c r="E1497" s="33" t="s">
        <v>2004</v>
      </c>
      <c r="F1497" s="35">
        <v>72102900</v>
      </c>
      <c r="G1497" s="33" t="s">
        <v>466</v>
      </c>
      <c r="H1497" s="33">
        <v>3</v>
      </c>
      <c r="I1497" s="33">
        <v>6</v>
      </c>
      <c r="J1497" s="36">
        <v>1</v>
      </c>
      <c r="K1497" s="37">
        <v>3300000</v>
      </c>
      <c r="L1497" s="38" t="s">
        <v>12</v>
      </c>
      <c r="M1497" s="38" t="s">
        <v>13</v>
      </c>
    </row>
    <row r="1498" spans="1:13" s="39" customFormat="1" ht="12.75" x14ac:dyDescent="0.2">
      <c r="A1498" s="33" t="s">
        <v>17</v>
      </c>
      <c r="B1498" s="33" t="s">
        <v>586</v>
      </c>
      <c r="C1498" s="34">
        <v>10</v>
      </c>
      <c r="D1498" s="33" t="s">
        <v>94</v>
      </c>
      <c r="E1498" s="33" t="s">
        <v>2005</v>
      </c>
      <c r="F1498" s="35">
        <v>72102900</v>
      </c>
      <c r="G1498" s="33" t="s">
        <v>466</v>
      </c>
      <c r="H1498" s="33">
        <v>3</v>
      </c>
      <c r="I1498" s="33">
        <v>6</v>
      </c>
      <c r="J1498" s="36">
        <v>1</v>
      </c>
      <c r="K1498" s="37">
        <v>3300000</v>
      </c>
      <c r="L1498" s="38" t="s">
        <v>12</v>
      </c>
      <c r="M1498" s="38" t="s">
        <v>13</v>
      </c>
    </row>
    <row r="1499" spans="1:13" s="39" customFormat="1" ht="12.75" x14ac:dyDescent="0.2">
      <c r="A1499" s="33" t="s">
        <v>17</v>
      </c>
      <c r="B1499" s="33" t="s">
        <v>586</v>
      </c>
      <c r="C1499" s="34">
        <v>10</v>
      </c>
      <c r="D1499" s="33" t="s">
        <v>94</v>
      </c>
      <c r="E1499" s="33" t="s">
        <v>2006</v>
      </c>
      <c r="F1499" s="35">
        <v>72102900</v>
      </c>
      <c r="G1499" s="33" t="s">
        <v>466</v>
      </c>
      <c r="H1499" s="33">
        <v>3</v>
      </c>
      <c r="I1499" s="33">
        <v>6</v>
      </c>
      <c r="J1499" s="36">
        <v>1</v>
      </c>
      <c r="K1499" s="37">
        <v>12000000</v>
      </c>
      <c r="L1499" s="38" t="s">
        <v>12</v>
      </c>
      <c r="M1499" s="38" t="s">
        <v>13</v>
      </c>
    </row>
    <row r="1500" spans="1:13" s="39" customFormat="1" ht="12.75" x14ac:dyDescent="0.2">
      <c r="A1500" s="33" t="s">
        <v>17</v>
      </c>
      <c r="B1500" s="33" t="s">
        <v>586</v>
      </c>
      <c r="C1500" s="34">
        <v>16</v>
      </c>
      <c r="D1500" s="33" t="s">
        <v>94</v>
      </c>
      <c r="E1500" s="33" t="s">
        <v>2007</v>
      </c>
      <c r="F1500" s="35">
        <v>72102900</v>
      </c>
      <c r="G1500" s="33" t="s">
        <v>15071</v>
      </c>
      <c r="H1500" s="33">
        <v>3</v>
      </c>
      <c r="I1500" s="33">
        <v>6</v>
      </c>
      <c r="J1500" s="36">
        <v>1</v>
      </c>
      <c r="K1500" s="37">
        <v>13206620</v>
      </c>
      <c r="L1500" s="38" t="s">
        <v>12</v>
      </c>
      <c r="M1500" s="38" t="s">
        <v>13</v>
      </c>
    </row>
    <row r="1501" spans="1:13" s="39" customFormat="1" ht="12.75" x14ac:dyDescent="0.2">
      <c r="A1501" s="33" t="s">
        <v>17</v>
      </c>
      <c r="B1501" s="33" t="s">
        <v>586</v>
      </c>
      <c r="C1501" s="34">
        <v>16</v>
      </c>
      <c r="D1501" s="33" t="s">
        <v>94</v>
      </c>
      <c r="E1501" s="33" t="s">
        <v>2008</v>
      </c>
      <c r="F1501" s="35">
        <v>72102900</v>
      </c>
      <c r="G1501" s="33" t="s">
        <v>15071</v>
      </c>
      <c r="H1501" s="33">
        <v>3</v>
      </c>
      <c r="I1501" s="33">
        <v>3</v>
      </c>
      <c r="J1501" s="36">
        <v>1</v>
      </c>
      <c r="K1501" s="37">
        <v>48949728.740000002</v>
      </c>
      <c r="L1501" s="38" t="s">
        <v>12</v>
      </c>
      <c r="M1501" s="38" t="s">
        <v>13</v>
      </c>
    </row>
    <row r="1502" spans="1:13" s="39" customFormat="1" ht="12.75" x14ac:dyDescent="0.2">
      <c r="A1502" s="33" t="s">
        <v>17</v>
      </c>
      <c r="B1502" s="33" t="s">
        <v>586</v>
      </c>
      <c r="C1502" s="34">
        <v>10</v>
      </c>
      <c r="D1502" s="33" t="s">
        <v>94</v>
      </c>
      <c r="E1502" s="33" t="s">
        <v>2009</v>
      </c>
      <c r="F1502" s="35">
        <v>72151802</v>
      </c>
      <c r="G1502" s="33" t="s">
        <v>15071</v>
      </c>
      <c r="H1502" s="33">
        <v>5</v>
      </c>
      <c r="I1502" s="33">
        <v>4</v>
      </c>
      <c r="J1502" s="36">
        <v>1</v>
      </c>
      <c r="K1502" s="37">
        <v>14994000</v>
      </c>
      <c r="L1502" s="38" t="s">
        <v>12</v>
      </c>
      <c r="M1502" s="38" t="s">
        <v>13</v>
      </c>
    </row>
    <row r="1503" spans="1:13" s="39" customFormat="1" ht="12.75" x14ac:dyDescent="0.2">
      <c r="A1503" s="33" t="s">
        <v>17</v>
      </c>
      <c r="B1503" s="33" t="s">
        <v>586</v>
      </c>
      <c r="C1503" s="34">
        <v>10</v>
      </c>
      <c r="D1503" s="33" t="s">
        <v>94</v>
      </c>
      <c r="E1503" s="33" t="s">
        <v>2010</v>
      </c>
      <c r="F1503" s="35">
        <v>72102900</v>
      </c>
      <c r="G1503" s="33" t="s">
        <v>466</v>
      </c>
      <c r="H1503" s="33">
        <v>7</v>
      </c>
      <c r="I1503" s="33">
        <v>3</v>
      </c>
      <c r="J1503" s="36">
        <v>1</v>
      </c>
      <c r="K1503" s="37">
        <v>171204909.38</v>
      </c>
      <c r="L1503" s="38" t="s">
        <v>12</v>
      </c>
      <c r="M1503" s="38" t="s">
        <v>13</v>
      </c>
    </row>
    <row r="1504" spans="1:13" s="39" customFormat="1" ht="12.75" x14ac:dyDescent="0.2">
      <c r="A1504" s="33" t="s">
        <v>17</v>
      </c>
      <c r="B1504" s="33" t="s">
        <v>586</v>
      </c>
      <c r="C1504" s="34">
        <v>16</v>
      </c>
      <c r="D1504" s="33" t="s">
        <v>94</v>
      </c>
      <c r="E1504" s="33" t="s">
        <v>2011</v>
      </c>
      <c r="F1504" s="35">
        <v>72102900</v>
      </c>
      <c r="G1504" s="33" t="s">
        <v>15071</v>
      </c>
      <c r="H1504" s="33">
        <v>7</v>
      </c>
      <c r="I1504" s="33">
        <v>5</v>
      </c>
      <c r="J1504" s="36">
        <v>1</v>
      </c>
      <c r="K1504" s="37">
        <v>11520842</v>
      </c>
      <c r="L1504" s="38" t="s">
        <v>12</v>
      </c>
      <c r="M1504" s="38" t="s">
        <v>13</v>
      </c>
    </row>
    <row r="1505" spans="1:13" s="39" customFormat="1" ht="12.75" x14ac:dyDescent="0.2">
      <c r="A1505" s="33" t="s">
        <v>17</v>
      </c>
      <c r="B1505" s="33" t="s">
        <v>586</v>
      </c>
      <c r="C1505" s="34">
        <v>16</v>
      </c>
      <c r="D1505" s="33" t="s">
        <v>94</v>
      </c>
      <c r="E1505" s="33" t="s">
        <v>2012</v>
      </c>
      <c r="F1505" s="35">
        <v>72102900</v>
      </c>
      <c r="G1505" s="33" t="s">
        <v>15071</v>
      </c>
      <c r="H1505" s="33">
        <v>7</v>
      </c>
      <c r="I1505" s="33">
        <v>5</v>
      </c>
      <c r="J1505" s="36">
        <v>1</v>
      </c>
      <c r="K1505" s="37">
        <v>7487411</v>
      </c>
      <c r="L1505" s="38" t="s">
        <v>12</v>
      </c>
      <c r="M1505" s="38" t="s">
        <v>13</v>
      </c>
    </row>
    <row r="1506" spans="1:13" s="39" customFormat="1" ht="12.75" x14ac:dyDescent="0.2">
      <c r="A1506" s="33" t="s">
        <v>17</v>
      </c>
      <c r="B1506" s="33" t="s">
        <v>586</v>
      </c>
      <c r="C1506" s="34">
        <v>16</v>
      </c>
      <c r="D1506" s="33" t="s">
        <v>94</v>
      </c>
      <c r="E1506" s="33" t="s">
        <v>2013</v>
      </c>
      <c r="F1506" s="35">
        <v>72102900</v>
      </c>
      <c r="G1506" s="33" t="s">
        <v>15071</v>
      </c>
      <c r="H1506" s="33">
        <v>7</v>
      </c>
      <c r="I1506" s="33">
        <v>5</v>
      </c>
      <c r="J1506" s="36">
        <v>1</v>
      </c>
      <c r="K1506" s="37">
        <v>14518887</v>
      </c>
      <c r="L1506" s="38" t="s">
        <v>12</v>
      </c>
      <c r="M1506" s="38" t="s">
        <v>13</v>
      </c>
    </row>
    <row r="1507" spans="1:13" s="39" customFormat="1" ht="12.75" x14ac:dyDescent="0.2">
      <c r="A1507" s="33" t="s">
        <v>17</v>
      </c>
      <c r="B1507" s="33" t="s">
        <v>586</v>
      </c>
      <c r="C1507" s="34">
        <v>16</v>
      </c>
      <c r="D1507" s="33" t="s">
        <v>94</v>
      </c>
      <c r="E1507" s="33" t="s">
        <v>2014</v>
      </c>
      <c r="F1507" s="35">
        <v>72102900</v>
      </c>
      <c r="G1507" s="33" t="s">
        <v>466</v>
      </c>
      <c r="H1507" s="33">
        <v>7</v>
      </c>
      <c r="I1507" s="33">
        <v>5</v>
      </c>
      <c r="J1507" s="36">
        <v>1</v>
      </c>
      <c r="K1507" s="37">
        <v>20000000</v>
      </c>
      <c r="L1507" s="38" t="s">
        <v>12</v>
      </c>
      <c r="M1507" s="38" t="s">
        <v>13</v>
      </c>
    </row>
    <row r="1508" spans="1:13" s="39" customFormat="1" ht="12.75" x14ac:dyDescent="0.2">
      <c r="A1508" s="33" t="s">
        <v>17</v>
      </c>
      <c r="B1508" s="33" t="s">
        <v>586</v>
      </c>
      <c r="C1508" s="34">
        <v>16</v>
      </c>
      <c r="D1508" s="33" t="s">
        <v>94</v>
      </c>
      <c r="E1508" s="33" t="s">
        <v>2015</v>
      </c>
      <c r="F1508" s="35">
        <v>72102900</v>
      </c>
      <c r="G1508" s="33" t="s">
        <v>466</v>
      </c>
      <c r="H1508" s="33">
        <v>7</v>
      </c>
      <c r="I1508" s="33">
        <v>5</v>
      </c>
      <c r="J1508" s="36">
        <v>1</v>
      </c>
      <c r="K1508" s="37">
        <v>20000000</v>
      </c>
      <c r="L1508" s="38" t="s">
        <v>12</v>
      </c>
      <c r="M1508" s="38" t="s">
        <v>13</v>
      </c>
    </row>
    <row r="1509" spans="1:13" s="39" customFormat="1" ht="12.75" x14ac:dyDescent="0.2">
      <c r="A1509" s="33" t="s">
        <v>17</v>
      </c>
      <c r="B1509" s="33" t="s">
        <v>586</v>
      </c>
      <c r="C1509" s="34">
        <v>16</v>
      </c>
      <c r="D1509" s="33" t="s">
        <v>94</v>
      </c>
      <c r="E1509" s="33" t="s">
        <v>2016</v>
      </c>
      <c r="F1509" s="35">
        <v>72102900</v>
      </c>
      <c r="G1509" s="33" t="s">
        <v>466</v>
      </c>
      <c r="H1509" s="33">
        <v>7</v>
      </c>
      <c r="I1509" s="33">
        <v>5</v>
      </c>
      <c r="J1509" s="36">
        <v>1</v>
      </c>
      <c r="K1509" s="37">
        <v>39357373.329999998</v>
      </c>
      <c r="L1509" s="38" t="s">
        <v>12</v>
      </c>
      <c r="M1509" s="38" t="s">
        <v>13</v>
      </c>
    </row>
    <row r="1510" spans="1:13" s="39" customFormat="1" ht="12.75" x14ac:dyDescent="0.2">
      <c r="A1510" s="33" t="s">
        <v>17</v>
      </c>
      <c r="B1510" s="33" t="s">
        <v>586</v>
      </c>
      <c r="C1510" s="34">
        <v>16</v>
      </c>
      <c r="D1510" s="33" t="s">
        <v>94</v>
      </c>
      <c r="E1510" s="33" t="s">
        <v>2017</v>
      </c>
      <c r="F1510" s="35">
        <v>72102900</v>
      </c>
      <c r="G1510" s="33" t="s">
        <v>466</v>
      </c>
      <c r="H1510" s="33">
        <v>7</v>
      </c>
      <c r="I1510" s="33">
        <v>5</v>
      </c>
      <c r="J1510" s="36">
        <v>1</v>
      </c>
      <c r="K1510" s="37">
        <v>9345000</v>
      </c>
      <c r="L1510" s="38" t="s">
        <v>12</v>
      </c>
      <c r="M1510" s="38" t="s">
        <v>13</v>
      </c>
    </row>
    <row r="1511" spans="1:13" s="39" customFormat="1" ht="12.75" x14ac:dyDescent="0.2">
      <c r="A1511" s="33" t="s">
        <v>17</v>
      </c>
      <c r="B1511" s="33" t="s">
        <v>586</v>
      </c>
      <c r="C1511" s="34">
        <v>16</v>
      </c>
      <c r="D1511" s="33" t="s">
        <v>94</v>
      </c>
      <c r="E1511" s="33" t="s">
        <v>2018</v>
      </c>
      <c r="F1511" s="35">
        <v>72102900</v>
      </c>
      <c r="G1511" s="33" t="s">
        <v>466</v>
      </c>
      <c r="H1511" s="33">
        <v>7</v>
      </c>
      <c r="I1511" s="33">
        <v>5</v>
      </c>
      <c r="J1511" s="36">
        <v>1</v>
      </c>
      <c r="K1511" s="37">
        <v>15079629</v>
      </c>
      <c r="L1511" s="38" t="s">
        <v>12</v>
      </c>
      <c r="M1511" s="38" t="s">
        <v>13</v>
      </c>
    </row>
    <row r="1512" spans="1:13" s="39" customFormat="1" ht="12.75" x14ac:dyDescent="0.2">
      <c r="A1512" s="33" t="s">
        <v>17</v>
      </c>
      <c r="B1512" s="33" t="s">
        <v>586</v>
      </c>
      <c r="C1512" s="34">
        <v>16</v>
      </c>
      <c r="D1512" s="33" t="s">
        <v>94</v>
      </c>
      <c r="E1512" s="33" t="s">
        <v>13987</v>
      </c>
      <c r="F1512" s="35">
        <v>0</v>
      </c>
      <c r="G1512" s="33" t="s">
        <v>15071</v>
      </c>
      <c r="H1512" s="33">
        <v>1</v>
      </c>
      <c r="I1512" s="33">
        <v>6</v>
      </c>
      <c r="J1512" s="36">
        <v>1</v>
      </c>
      <c r="K1512" s="37">
        <v>0.26</v>
      </c>
      <c r="L1512" s="38" t="s">
        <v>12</v>
      </c>
      <c r="M1512" s="38" t="s">
        <v>13</v>
      </c>
    </row>
    <row r="1513" spans="1:13" s="39" customFormat="1" ht="12.75" x14ac:dyDescent="0.2">
      <c r="A1513" s="33" t="s">
        <v>17</v>
      </c>
      <c r="B1513" s="33" t="s">
        <v>586</v>
      </c>
      <c r="C1513" s="34">
        <v>10</v>
      </c>
      <c r="D1513" s="33" t="s">
        <v>94</v>
      </c>
      <c r="E1513" s="33" t="s">
        <v>2019</v>
      </c>
      <c r="F1513" s="35">
        <v>0</v>
      </c>
      <c r="G1513" s="33" t="s">
        <v>15071</v>
      </c>
      <c r="H1513" s="33">
        <v>1</v>
      </c>
      <c r="I1513" s="33">
        <v>6</v>
      </c>
      <c r="J1513" s="36">
        <v>1</v>
      </c>
      <c r="K1513" s="37">
        <v>0.74</v>
      </c>
      <c r="L1513" s="38" t="s">
        <v>12</v>
      </c>
      <c r="M1513" s="38" t="s">
        <v>13</v>
      </c>
    </row>
    <row r="1514" spans="1:13" s="39" customFormat="1" ht="12.75" x14ac:dyDescent="0.2">
      <c r="A1514" s="33" t="s">
        <v>17</v>
      </c>
      <c r="B1514" s="33" t="s">
        <v>586</v>
      </c>
      <c r="C1514" s="34">
        <v>16</v>
      </c>
      <c r="D1514" s="33" t="s">
        <v>94</v>
      </c>
      <c r="E1514" s="33" t="s">
        <v>2020</v>
      </c>
      <c r="F1514" s="35">
        <v>0</v>
      </c>
      <c r="G1514" s="33" t="s">
        <v>15071</v>
      </c>
      <c r="H1514" s="33">
        <v>1</v>
      </c>
      <c r="I1514" s="33">
        <v>6</v>
      </c>
      <c r="J1514" s="36">
        <v>1</v>
      </c>
      <c r="K1514" s="37">
        <v>642626.67000000179</v>
      </c>
      <c r="L1514" s="38" t="s">
        <v>12</v>
      </c>
      <c r="M1514" s="38" t="s">
        <v>13</v>
      </c>
    </row>
    <row r="1515" spans="1:13" s="39" customFormat="1" ht="12.75" x14ac:dyDescent="0.2">
      <c r="A1515" s="33" t="s">
        <v>17</v>
      </c>
      <c r="B1515" s="33" t="s">
        <v>586</v>
      </c>
      <c r="C1515" s="34">
        <v>10</v>
      </c>
      <c r="D1515" s="33" t="s">
        <v>94</v>
      </c>
      <c r="E1515" s="33" t="s">
        <v>2021</v>
      </c>
      <c r="F1515" s="35">
        <v>0</v>
      </c>
      <c r="G1515" s="33" t="s">
        <v>15071</v>
      </c>
      <c r="H1515" s="33">
        <v>1</v>
      </c>
      <c r="I1515" s="33">
        <v>6</v>
      </c>
      <c r="J1515" s="36">
        <v>1</v>
      </c>
      <c r="K1515" s="37">
        <v>2795090.6200000048</v>
      </c>
      <c r="L1515" s="38" t="s">
        <v>12</v>
      </c>
      <c r="M1515" s="38" t="s">
        <v>13</v>
      </c>
    </row>
    <row r="1516" spans="1:13" s="39" customFormat="1" ht="12.75" x14ac:dyDescent="0.2">
      <c r="A1516" s="33" t="s">
        <v>17</v>
      </c>
      <c r="B1516" s="33" t="s">
        <v>586</v>
      </c>
      <c r="C1516" s="34">
        <v>10</v>
      </c>
      <c r="D1516" s="33" t="s">
        <v>94</v>
      </c>
      <c r="E1516" s="33" t="s">
        <v>2022</v>
      </c>
      <c r="F1516" s="35">
        <v>0</v>
      </c>
      <c r="G1516" s="33" t="s">
        <v>15071</v>
      </c>
      <c r="H1516" s="33">
        <v>1</v>
      </c>
      <c r="I1516" s="33">
        <v>6</v>
      </c>
      <c r="J1516" s="36">
        <v>1</v>
      </c>
      <c r="K1516" s="37">
        <v>19000</v>
      </c>
      <c r="L1516" s="38" t="s">
        <v>12</v>
      </c>
      <c r="M1516" s="38" t="s">
        <v>13</v>
      </c>
    </row>
    <row r="1517" spans="1:13" s="39" customFormat="1" ht="12.75" x14ac:dyDescent="0.2">
      <c r="A1517" s="33" t="s">
        <v>17</v>
      </c>
      <c r="B1517" s="33" t="s">
        <v>586</v>
      </c>
      <c r="C1517" s="34">
        <v>16</v>
      </c>
      <c r="D1517" s="33" t="s">
        <v>94</v>
      </c>
      <c r="E1517" s="33" t="s">
        <v>2023</v>
      </c>
      <c r="F1517" s="35">
        <v>0</v>
      </c>
      <c r="G1517" s="33" t="s">
        <v>15071</v>
      </c>
      <c r="H1517" s="33">
        <v>1</v>
      </c>
      <c r="I1517" s="33">
        <v>6</v>
      </c>
      <c r="J1517" s="36">
        <v>1</v>
      </c>
      <c r="K1517" s="37">
        <v>4723231</v>
      </c>
      <c r="L1517" s="38" t="s">
        <v>12</v>
      </c>
      <c r="M1517" s="38" t="s">
        <v>13</v>
      </c>
    </row>
    <row r="1518" spans="1:13" s="39" customFormat="1" ht="12.75" x14ac:dyDescent="0.2">
      <c r="A1518" s="33" t="s">
        <v>17</v>
      </c>
      <c r="B1518" s="33" t="s">
        <v>587</v>
      </c>
      <c r="C1518" s="34">
        <v>16</v>
      </c>
      <c r="D1518" s="33" t="s">
        <v>95</v>
      </c>
      <c r="E1518" s="33" t="s">
        <v>2024</v>
      </c>
      <c r="F1518" s="35">
        <v>72151802</v>
      </c>
      <c r="G1518" s="33" t="s">
        <v>313</v>
      </c>
      <c r="H1518" s="33">
        <v>1</v>
      </c>
      <c r="I1518" s="33">
        <v>10</v>
      </c>
      <c r="J1518" s="36">
        <v>1</v>
      </c>
      <c r="K1518" s="37">
        <v>30000000</v>
      </c>
      <c r="L1518" s="38" t="s">
        <v>12</v>
      </c>
      <c r="M1518" s="38" t="s">
        <v>13</v>
      </c>
    </row>
    <row r="1519" spans="1:13" s="39" customFormat="1" ht="12.75" x14ac:dyDescent="0.2">
      <c r="A1519" s="33" t="s">
        <v>17</v>
      </c>
      <c r="B1519" s="33" t="s">
        <v>587</v>
      </c>
      <c r="C1519" s="34">
        <v>10</v>
      </c>
      <c r="D1519" s="33" t="s">
        <v>95</v>
      </c>
      <c r="E1519" s="33" t="s">
        <v>2025</v>
      </c>
      <c r="F1519" s="35">
        <v>72154022</v>
      </c>
      <c r="G1519" s="33" t="s">
        <v>15071</v>
      </c>
      <c r="H1519" s="33">
        <v>2</v>
      </c>
      <c r="I1519" s="33">
        <v>10</v>
      </c>
      <c r="J1519" s="36">
        <v>1</v>
      </c>
      <c r="K1519" s="37">
        <v>1000000</v>
      </c>
      <c r="L1519" s="38" t="s">
        <v>12</v>
      </c>
      <c r="M1519" s="38" t="s">
        <v>13</v>
      </c>
    </row>
    <row r="1520" spans="1:13" s="39" customFormat="1" ht="12.75" x14ac:dyDescent="0.2">
      <c r="A1520" s="33" t="s">
        <v>17</v>
      </c>
      <c r="B1520" s="33" t="s">
        <v>587</v>
      </c>
      <c r="C1520" s="34">
        <v>10</v>
      </c>
      <c r="D1520" s="33" t="s">
        <v>95</v>
      </c>
      <c r="E1520" s="33" t="s">
        <v>2026</v>
      </c>
      <c r="F1520" s="35">
        <v>72154022</v>
      </c>
      <c r="G1520" s="33" t="s">
        <v>15071</v>
      </c>
      <c r="H1520" s="33">
        <v>2</v>
      </c>
      <c r="I1520" s="33">
        <v>10</v>
      </c>
      <c r="J1520" s="36">
        <v>1</v>
      </c>
      <c r="K1520" s="37">
        <v>16000000</v>
      </c>
      <c r="L1520" s="38" t="s">
        <v>12</v>
      </c>
      <c r="M1520" s="38" t="s">
        <v>13</v>
      </c>
    </row>
    <row r="1521" spans="1:13" s="39" customFormat="1" ht="12.75" x14ac:dyDescent="0.2">
      <c r="A1521" s="33" t="s">
        <v>17</v>
      </c>
      <c r="B1521" s="33" t="s">
        <v>587</v>
      </c>
      <c r="C1521" s="34">
        <v>10</v>
      </c>
      <c r="D1521" s="33" t="s">
        <v>95</v>
      </c>
      <c r="E1521" s="33" t="s">
        <v>2027</v>
      </c>
      <c r="F1521" s="35">
        <v>72151001</v>
      </c>
      <c r="G1521" s="33" t="s">
        <v>15071</v>
      </c>
      <c r="H1521" s="33">
        <v>2</v>
      </c>
      <c r="I1521" s="33">
        <v>10</v>
      </c>
      <c r="J1521" s="36">
        <v>1</v>
      </c>
      <c r="K1521" s="37">
        <v>7400000</v>
      </c>
      <c r="L1521" s="38" t="s">
        <v>12</v>
      </c>
      <c r="M1521" s="38" t="s">
        <v>13</v>
      </c>
    </row>
    <row r="1522" spans="1:13" s="39" customFormat="1" ht="12.75" x14ac:dyDescent="0.2">
      <c r="A1522" s="33" t="s">
        <v>17</v>
      </c>
      <c r="B1522" s="33" t="s">
        <v>587</v>
      </c>
      <c r="C1522" s="34">
        <v>10</v>
      </c>
      <c r="D1522" s="33" t="s">
        <v>95</v>
      </c>
      <c r="E1522" s="33" t="s">
        <v>2028</v>
      </c>
      <c r="F1522" s="35">
        <v>72151001</v>
      </c>
      <c r="G1522" s="33" t="s">
        <v>15071</v>
      </c>
      <c r="H1522" s="33">
        <v>2</v>
      </c>
      <c r="I1522" s="33">
        <v>10</v>
      </c>
      <c r="J1522" s="36">
        <v>1</v>
      </c>
      <c r="K1522" s="37">
        <v>3200000</v>
      </c>
      <c r="L1522" s="38" t="s">
        <v>12</v>
      </c>
      <c r="M1522" s="38" t="s">
        <v>13</v>
      </c>
    </row>
    <row r="1523" spans="1:13" s="39" customFormat="1" ht="12.75" x14ac:dyDescent="0.2">
      <c r="A1523" s="33" t="s">
        <v>17</v>
      </c>
      <c r="B1523" s="33" t="s">
        <v>587</v>
      </c>
      <c r="C1523" s="34">
        <v>10</v>
      </c>
      <c r="D1523" s="33" t="s">
        <v>95</v>
      </c>
      <c r="E1523" s="33" t="s">
        <v>2029</v>
      </c>
      <c r="F1523" s="35">
        <v>72154066</v>
      </c>
      <c r="G1523" s="33" t="s">
        <v>15071</v>
      </c>
      <c r="H1523" s="33">
        <v>2</v>
      </c>
      <c r="I1523" s="33">
        <v>5</v>
      </c>
      <c r="J1523" s="36">
        <v>1</v>
      </c>
      <c r="K1523" s="37">
        <v>5600000</v>
      </c>
      <c r="L1523" s="38" t="s">
        <v>12</v>
      </c>
      <c r="M1523" s="38" t="s">
        <v>13</v>
      </c>
    </row>
    <row r="1524" spans="1:13" s="39" customFormat="1" ht="12.75" x14ac:dyDescent="0.2">
      <c r="A1524" s="33" t="s">
        <v>17</v>
      </c>
      <c r="B1524" s="33" t="s">
        <v>587</v>
      </c>
      <c r="C1524" s="34">
        <v>10</v>
      </c>
      <c r="D1524" s="33" t="s">
        <v>95</v>
      </c>
      <c r="E1524" s="33" t="s">
        <v>2030</v>
      </c>
      <c r="F1524" s="35">
        <v>72154065</v>
      </c>
      <c r="G1524" s="33" t="s">
        <v>15071</v>
      </c>
      <c r="H1524" s="33">
        <v>2</v>
      </c>
      <c r="I1524" s="33">
        <v>10</v>
      </c>
      <c r="J1524" s="36">
        <v>1</v>
      </c>
      <c r="K1524" s="37">
        <v>2000000</v>
      </c>
      <c r="L1524" s="38" t="s">
        <v>12</v>
      </c>
      <c r="M1524" s="38" t="s">
        <v>13</v>
      </c>
    </row>
    <row r="1525" spans="1:13" s="39" customFormat="1" ht="12.75" x14ac:dyDescent="0.2">
      <c r="A1525" s="33" t="s">
        <v>17</v>
      </c>
      <c r="B1525" s="33" t="s">
        <v>587</v>
      </c>
      <c r="C1525" s="34">
        <v>16</v>
      </c>
      <c r="D1525" s="33" t="s">
        <v>95</v>
      </c>
      <c r="E1525" s="33" t="s">
        <v>2031</v>
      </c>
      <c r="F1525" s="35">
        <v>72101511</v>
      </c>
      <c r="G1525" s="33" t="s">
        <v>15071</v>
      </c>
      <c r="H1525" s="33">
        <v>2</v>
      </c>
      <c r="I1525" s="33">
        <v>10</v>
      </c>
      <c r="J1525" s="36">
        <v>1</v>
      </c>
      <c r="K1525" s="37">
        <v>40000000</v>
      </c>
      <c r="L1525" s="38" t="s">
        <v>12</v>
      </c>
      <c r="M1525" s="38" t="s">
        <v>13</v>
      </c>
    </row>
    <row r="1526" spans="1:13" s="39" customFormat="1" ht="12.75" x14ac:dyDescent="0.2">
      <c r="A1526" s="33" t="s">
        <v>17</v>
      </c>
      <c r="B1526" s="33" t="s">
        <v>587</v>
      </c>
      <c r="C1526" s="34">
        <v>10</v>
      </c>
      <c r="D1526" s="33" t="s">
        <v>95</v>
      </c>
      <c r="E1526" s="33" t="s">
        <v>2031</v>
      </c>
      <c r="F1526" s="35">
        <v>72101511</v>
      </c>
      <c r="G1526" s="33" t="s">
        <v>15071</v>
      </c>
      <c r="H1526" s="33">
        <v>2</v>
      </c>
      <c r="I1526" s="33">
        <v>10</v>
      </c>
      <c r="J1526" s="36">
        <v>1</v>
      </c>
      <c r="K1526" s="37">
        <v>2500000</v>
      </c>
      <c r="L1526" s="38" t="s">
        <v>12</v>
      </c>
      <c r="M1526" s="38" t="s">
        <v>13</v>
      </c>
    </row>
    <row r="1527" spans="1:13" s="39" customFormat="1" ht="12.75" x14ac:dyDescent="0.2">
      <c r="A1527" s="33" t="s">
        <v>17</v>
      </c>
      <c r="B1527" s="33" t="s">
        <v>587</v>
      </c>
      <c r="C1527" s="34">
        <v>10</v>
      </c>
      <c r="D1527" s="33" t="s">
        <v>95</v>
      </c>
      <c r="E1527" s="33" t="s">
        <v>2031</v>
      </c>
      <c r="F1527" s="35">
        <v>72101511</v>
      </c>
      <c r="G1527" s="33" t="s">
        <v>15071</v>
      </c>
      <c r="H1527" s="33">
        <v>2</v>
      </c>
      <c r="I1527" s="33">
        <v>10</v>
      </c>
      <c r="J1527" s="36">
        <v>1</v>
      </c>
      <c r="K1527" s="37">
        <v>17500000</v>
      </c>
      <c r="L1527" s="38" t="s">
        <v>12</v>
      </c>
      <c r="M1527" s="38" t="s">
        <v>13</v>
      </c>
    </row>
    <row r="1528" spans="1:13" s="39" customFormat="1" ht="12.75" x14ac:dyDescent="0.2">
      <c r="A1528" s="33" t="s">
        <v>17</v>
      </c>
      <c r="B1528" s="33" t="s">
        <v>587</v>
      </c>
      <c r="C1528" s="34">
        <v>10</v>
      </c>
      <c r="D1528" s="33" t="s">
        <v>95</v>
      </c>
      <c r="E1528" s="33" t="s">
        <v>2032</v>
      </c>
      <c r="F1528" s="35">
        <v>72101511</v>
      </c>
      <c r="G1528" s="33" t="s">
        <v>15071</v>
      </c>
      <c r="H1528" s="33">
        <v>2</v>
      </c>
      <c r="I1528" s="33">
        <v>10</v>
      </c>
      <c r="J1528" s="36">
        <v>1</v>
      </c>
      <c r="K1528" s="37">
        <v>12300000</v>
      </c>
      <c r="L1528" s="38" t="s">
        <v>12</v>
      </c>
      <c r="M1528" s="38" t="s">
        <v>13</v>
      </c>
    </row>
    <row r="1529" spans="1:13" s="39" customFormat="1" ht="12.75" x14ac:dyDescent="0.2">
      <c r="A1529" s="33" t="s">
        <v>17</v>
      </c>
      <c r="B1529" s="33" t="s">
        <v>587</v>
      </c>
      <c r="C1529" s="34">
        <v>10</v>
      </c>
      <c r="D1529" s="33" t="s">
        <v>95</v>
      </c>
      <c r="E1529" s="33" t="s">
        <v>2033</v>
      </c>
      <c r="F1529" s="35">
        <v>72102905</v>
      </c>
      <c r="G1529" s="33" t="s">
        <v>15071</v>
      </c>
      <c r="H1529" s="33">
        <v>2</v>
      </c>
      <c r="I1529" s="33">
        <v>10</v>
      </c>
      <c r="J1529" s="36">
        <v>1</v>
      </c>
      <c r="K1529" s="37">
        <v>2105018.370000001</v>
      </c>
      <c r="L1529" s="38" t="s">
        <v>12</v>
      </c>
      <c r="M1529" s="38" t="s">
        <v>13</v>
      </c>
    </row>
    <row r="1530" spans="1:13" s="39" customFormat="1" ht="12.75" x14ac:dyDescent="0.2">
      <c r="A1530" s="33" t="s">
        <v>17</v>
      </c>
      <c r="B1530" s="33" t="s">
        <v>587</v>
      </c>
      <c r="C1530" s="34">
        <v>10</v>
      </c>
      <c r="D1530" s="33" t="s">
        <v>95</v>
      </c>
      <c r="E1530" s="33" t="s">
        <v>2034</v>
      </c>
      <c r="F1530" s="35">
        <v>73152108</v>
      </c>
      <c r="G1530" s="33" t="s">
        <v>15071</v>
      </c>
      <c r="H1530" s="33">
        <v>2</v>
      </c>
      <c r="I1530" s="33">
        <v>10</v>
      </c>
      <c r="J1530" s="36">
        <v>1</v>
      </c>
      <c r="K1530" s="37">
        <v>14998760</v>
      </c>
      <c r="L1530" s="38" t="s">
        <v>12</v>
      </c>
      <c r="M1530" s="38" t="s">
        <v>13</v>
      </c>
    </row>
    <row r="1531" spans="1:13" s="39" customFormat="1" ht="12.75" x14ac:dyDescent="0.2">
      <c r="A1531" s="33" t="s">
        <v>17</v>
      </c>
      <c r="B1531" s="33" t="s">
        <v>587</v>
      </c>
      <c r="C1531" s="34">
        <v>10</v>
      </c>
      <c r="D1531" s="33" t="s">
        <v>95</v>
      </c>
      <c r="E1531" s="33" t="s">
        <v>2035</v>
      </c>
      <c r="F1531" s="35">
        <v>73152101</v>
      </c>
      <c r="G1531" s="33" t="s">
        <v>15071</v>
      </c>
      <c r="H1531" s="33">
        <v>2</v>
      </c>
      <c r="I1531" s="33">
        <v>10</v>
      </c>
      <c r="J1531" s="36">
        <v>1</v>
      </c>
      <c r="K1531" s="37">
        <v>7000000</v>
      </c>
      <c r="L1531" s="38" t="s">
        <v>12</v>
      </c>
      <c r="M1531" s="38" t="s">
        <v>13</v>
      </c>
    </row>
    <row r="1532" spans="1:13" s="39" customFormat="1" ht="12.75" x14ac:dyDescent="0.2">
      <c r="A1532" s="33" t="s">
        <v>17</v>
      </c>
      <c r="B1532" s="33" t="s">
        <v>587</v>
      </c>
      <c r="C1532" s="34">
        <v>10</v>
      </c>
      <c r="D1532" s="33" t="s">
        <v>95</v>
      </c>
      <c r="E1532" s="33" t="s">
        <v>2036</v>
      </c>
      <c r="F1532" s="35">
        <v>72151802</v>
      </c>
      <c r="G1532" s="33" t="s">
        <v>15071</v>
      </c>
      <c r="H1532" s="33">
        <v>2</v>
      </c>
      <c r="I1532" s="33">
        <v>10</v>
      </c>
      <c r="J1532" s="36">
        <v>1</v>
      </c>
      <c r="K1532" s="37">
        <v>5000000</v>
      </c>
      <c r="L1532" s="38" t="s">
        <v>12</v>
      </c>
      <c r="M1532" s="38" t="s">
        <v>13</v>
      </c>
    </row>
    <row r="1533" spans="1:13" s="39" customFormat="1" ht="12.75" x14ac:dyDescent="0.2">
      <c r="A1533" s="33" t="s">
        <v>17</v>
      </c>
      <c r="B1533" s="33" t="s">
        <v>587</v>
      </c>
      <c r="C1533" s="34">
        <v>10</v>
      </c>
      <c r="D1533" s="33" t="s">
        <v>95</v>
      </c>
      <c r="E1533" s="33" t="s">
        <v>2037</v>
      </c>
      <c r="F1533" s="35">
        <v>78181901</v>
      </c>
      <c r="G1533" s="33" t="s">
        <v>466</v>
      </c>
      <c r="H1533" s="33">
        <v>4</v>
      </c>
      <c r="I1533" s="33">
        <v>6</v>
      </c>
      <c r="J1533" s="36">
        <v>1</v>
      </c>
      <c r="K1533" s="37">
        <v>2356200</v>
      </c>
      <c r="L1533" s="38" t="s">
        <v>12</v>
      </c>
      <c r="M1533" s="38" t="s">
        <v>13</v>
      </c>
    </row>
    <row r="1534" spans="1:13" s="39" customFormat="1" ht="12.75" x14ac:dyDescent="0.2">
      <c r="A1534" s="33" t="s">
        <v>17</v>
      </c>
      <c r="B1534" s="33" t="s">
        <v>587</v>
      </c>
      <c r="C1534" s="34">
        <v>10</v>
      </c>
      <c r="D1534" s="33" t="s">
        <v>95</v>
      </c>
      <c r="E1534" s="33" t="s">
        <v>2037</v>
      </c>
      <c r="F1534" s="35">
        <v>78181901</v>
      </c>
      <c r="G1534" s="33" t="s">
        <v>466</v>
      </c>
      <c r="H1534" s="33">
        <v>4</v>
      </c>
      <c r="I1534" s="33">
        <v>6</v>
      </c>
      <c r="J1534" s="36">
        <v>1</v>
      </c>
      <c r="K1534" s="37">
        <v>2356200</v>
      </c>
      <c r="L1534" s="38" t="s">
        <v>12</v>
      </c>
      <c r="M1534" s="38" t="s">
        <v>13</v>
      </c>
    </row>
    <row r="1535" spans="1:13" s="39" customFormat="1" ht="12.75" x14ac:dyDescent="0.2">
      <c r="A1535" s="33" t="s">
        <v>17</v>
      </c>
      <c r="B1535" s="33" t="s">
        <v>587</v>
      </c>
      <c r="C1535" s="34">
        <v>10</v>
      </c>
      <c r="D1535" s="33" t="s">
        <v>95</v>
      </c>
      <c r="E1535" s="33" t="s">
        <v>2038</v>
      </c>
      <c r="F1535" s="35">
        <v>72154022</v>
      </c>
      <c r="G1535" s="33" t="s">
        <v>466</v>
      </c>
      <c r="H1535" s="33">
        <v>4</v>
      </c>
      <c r="I1535" s="33">
        <v>6</v>
      </c>
      <c r="J1535" s="36">
        <v>1</v>
      </c>
      <c r="K1535" s="37">
        <v>2975000</v>
      </c>
      <c r="L1535" s="38" t="s">
        <v>12</v>
      </c>
      <c r="M1535" s="38" t="s">
        <v>13</v>
      </c>
    </row>
    <row r="1536" spans="1:13" s="39" customFormat="1" ht="12.75" x14ac:dyDescent="0.2">
      <c r="A1536" s="33" t="s">
        <v>17</v>
      </c>
      <c r="B1536" s="33" t="s">
        <v>587</v>
      </c>
      <c r="C1536" s="34">
        <v>10</v>
      </c>
      <c r="D1536" s="33" t="s">
        <v>95</v>
      </c>
      <c r="E1536" s="33" t="s">
        <v>2038</v>
      </c>
      <c r="F1536" s="35">
        <v>72154022</v>
      </c>
      <c r="G1536" s="33" t="s">
        <v>466</v>
      </c>
      <c r="H1536" s="33">
        <v>4</v>
      </c>
      <c r="I1536" s="33">
        <v>6</v>
      </c>
      <c r="J1536" s="36">
        <v>1</v>
      </c>
      <c r="K1536" s="37">
        <v>2975000</v>
      </c>
      <c r="L1536" s="38" t="s">
        <v>12</v>
      </c>
      <c r="M1536" s="38" t="s">
        <v>13</v>
      </c>
    </row>
    <row r="1537" spans="1:13" s="39" customFormat="1" ht="12.75" x14ac:dyDescent="0.2">
      <c r="A1537" s="33" t="s">
        <v>17</v>
      </c>
      <c r="B1537" s="33" t="s">
        <v>587</v>
      </c>
      <c r="C1537" s="34">
        <v>10</v>
      </c>
      <c r="D1537" s="33" t="s">
        <v>95</v>
      </c>
      <c r="E1537" s="33" t="s">
        <v>2038</v>
      </c>
      <c r="F1537" s="35">
        <v>72154022</v>
      </c>
      <c r="G1537" s="33" t="s">
        <v>466</v>
      </c>
      <c r="H1537" s="33">
        <v>4</v>
      </c>
      <c r="I1537" s="33">
        <v>6</v>
      </c>
      <c r="J1537" s="36">
        <v>1</v>
      </c>
      <c r="K1537" s="37">
        <v>2975000</v>
      </c>
      <c r="L1537" s="38" t="s">
        <v>12</v>
      </c>
      <c r="M1537" s="38" t="s">
        <v>13</v>
      </c>
    </row>
    <row r="1538" spans="1:13" s="39" customFormat="1" ht="12.75" x14ac:dyDescent="0.2">
      <c r="A1538" s="33" t="s">
        <v>17</v>
      </c>
      <c r="B1538" s="33" t="s">
        <v>587</v>
      </c>
      <c r="C1538" s="34">
        <v>10</v>
      </c>
      <c r="D1538" s="33" t="s">
        <v>95</v>
      </c>
      <c r="E1538" s="33" t="s">
        <v>2039</v>
      </c>
      <c r="F1538" s="35">
        <v>72154101</v>
      </c>
      <c r="G1538" s="33" t="s">
        <v>466</v>
      </c>
      <c r="H1538" s="33">
        <v>2</v>
      </c>
      <c r="I1538" s="33">
        <v>6</v>
      </c>
      <c r="J1538" s="36">
        <v>1</v>
      </c>
      <c r="K1538" s="37">
        <v>32725000</v>
      </c>
      <c r="L1538" s="38" t="s">
        <v>12</v>
      </c>
      <c r="M1538" s="38" t="s">
        <v>13</v>
      </c>
    </row>
    <row r="1539" spans="1:13" s="39" customFormat="1" ht="12.75" x14ac:dyDescent="0.2">
      <c r="A1539" s="33" t="s">
        <v>17</v>
      </c>
      <c r="B1539" s="33" t="s">
        <v>587</v>
      </c>
      <c r="C1539" s="34">
        <v>10</v>
      </c>
      <c r="D1539" s="33" t="s">
        <v>95</v>
      </c>
      <c r="E1539" s="33" t="s">
        <v>2040</v>
      </c>
      <c r="F1539" s="35">
        <v>73152108</v>
      </c>
      <c r="G1539" s="33" t="s">
        <v>466</v>
      </c>
      <c r="H1539" s="33">
        <v>4</v>
      </c>
      <c r="I1539" s="33">
        <v>6</v>
      </c>
      <c r="J1539" s="36">
        <v>1</v>
      </c>
      <c r="K1539" s="37">
        <v>17255000</v>
      </c>
      <c r="L1539" s="38" t="s">
        <v>12</v>
      </c>
      <c r="M1539" s="38" t="s">
        <v>13</v>
      </c>
    </row>
    <row r="1540" spans="1:13" s="39" customFormat="1" ht="12.75" x14ac:dyDescent="0.2">
      <c r="A1540" s="33" t="s">
        <v>17</v>
      </c>
      <c r="B1540" s="33" t="s">
        <v>587</v>
      </c>
      <c r="C1540" s="34">
        <v>10</v>
      </c>
      <c r="D1540" s="33" t="s">
        <v>95</v>
      </c>
      <c r="E1540" s="33" t="s">
        <v>2041</v>
      </c>
      <c r="F1540" s="35">
        <v>72154100</v>
      </c>
      <c r="G1540" s="33" t="s">
        <v>466</v>
      </c>
      <c r="H1540" s="33">
        <v>4</v>
      </c>
      <c r="I1540" s="33">
        <v>6</v>
      </c>
      <c r="J1540" s="36">
        <v>1</v>
      </c>
      <c r="K1540" s="37">
        <v>2400000</v>
      </c>
      <c r="L1540" s="38" t="s">
        <v>12</v>
      </c>
      <c r="M1540" s="38" t="s">
        <v>13</v>
      </c>
    </row>
    <row r="1541" spans="1:13" s="39" customFormat="1" ht="12.75" x14ac:dyDescent="0.2">
      <c r="A1541" s="33" t="s">
        <v>17</v>
      </c>
      <c r="B1541" s="33" t="s">
        <v>587</v>
      </c>
      <c r="C1541" s="34">
        <v>10</v>
      </c>
      <c r="D1541" s="33" t="s">
        <v>95</v>
      </c>
      <c r="E1541" s="33" t="s">
        <v>2042</v>
      </c>
      <c r="F1541" s="35">
        <v>72101511</v>
      </c>
      <c r="G1541" s="33" t="s">
        <v>466</v>
      </c>
      <c r="H1541" s="33">
        <v>4</v>
      </c>
      <c r="I1541" s="33">
        <v>6</v>
      </c>
      <c r="J1541" s="36">
        <v>1</v>
      </c>
      <c r="K1541" s="37">
        <v>5000000</v>
      </c>
      <c r="L1541" s="38" t="s">
        <v>12</v>
      </c>
      <c r="M1541" s="38" t="s">
        <v>13</v>
      </c>
    </row>
    <row r="1542" spans="1:13" s="39" customFormat="1" ht="12.75" x14ac:dyDescent="0.2">
      <c r="A1542" s="33" t="s">
        <v>17</v>
      </c>
      <c r="B1542" s="33" t="s">
        <v>587</v>
      </c>
      <c r="C1542" s="34">
        <v>10</v>
      </c>
      <c r="D1542" s="33" t="s">
        <v>95</v>
      </c>
      <c r="E1542" s="33" t="s">
        <v>2043</v>
      </c>
      <c r="F1542" s="35">
        <v>72154501</v>
      </c>
      <c r="G1542" s="33" t="s">
        <v>466</v>
      </c>
      <c r="H1542" s="33">
        <v>4</v>
      </c>
      <c r="I1542" s="33">
        <v>6</v>
      </c>
      <c r="J1542" s="36">
        <v>1</v>
      </c>
      <c r="K1542" s="37">
        <v>34600000</v>
      </c>
      <c r="L1542" s="38" t="s">
        <v>12</v>
      </c>
      <c r="M1542" s="38" t="s">
        <v>13</v>
      </c>
    </row>
    <row r="1543" spans="1:13" s="39" customFormat="1" ht="12.75" x14ac:dyDescent="0.2">
      <c r="A1543" s="33" t="s">
        <v>17</v>
      </c>
      <c r="B1543" s="33" t="s">
        <v>587</v>
      </c>
      <c r="C1543" s="34">
        <v>10</v>
      </c>
      <c r="D1543" s="33" t="s">
        <v>95</v>
      </c>
      <c r="E1543" s="33" t="s">
        <v>2044</v>
      </c>
      <c r="F1543" s="35">
        <v>72154500</v>
      </c>
      <c r="G1543" s="33" t="s">
        <v>466</v>
      </c>
      <c r="H1543" s="33">
        <v>4</v>
      </c>
      <c r="I1543" s="33">
        <v>6</v>
      </c>
      <c r="J1543" s="36">
        <v>1</v>
      </c>
      <c r="K1543" s="37">
        <v>5000000</v>
      </c>
      <c r="L1543" s="38" t="s">
        <v>12</v>
      </c>
      <c r="M1543" s="38" t="s">
        <v>13</v>
      </c>
    </row>
    <row r="1544" spans="1:13" s="39" customFormat="1" ht="12.75" x14ac:dyDescent="0.2">
      <c r="A1544" s="33" t="s">
        <v>17</v>
      </c>
      <c r="B1544" s="33" t="s">
        <v>587</v>
      </c>
      <c r="C1544" s="34">
        <v>10</v>
      </c>
      <c r="D1544" s="33" t="s">
        <v>95</v>
      </c>
      <c r="E1544" s="33" t="s">
        <v>2045</v>
      </c>
      <c r="F1544" s="35">
        <v>70142011</v>
      </c>
      <c r="G1544" s="33" t="s">
        <v>466</v>
      </c>
      <c r="H1544" s="33">
        <v>4</v>
      </c>
      <c r="I1544" s="33">
        <v>6</v>
      </c>
      <c r="J1544" s="36">
        <v>1</v>
      </c>
      <c r="K1544" s="37">
        <v>1800000</v>
      </c>
      <c r="L1544" s="38" t="s">
        <v>12</v>
      </c>
      <c r="M1544" s="38" t="s">
        <v>13</v>
      </c>
    </row>
    <row r="1545" spans="1:13" s="39" customFormat="1" ht="12.75" x14ac:dyDescent="0.2">
      <c r="A1545" s="33" t="s">
        <v>17</v>
      </c>
      <c r="B1545" s="33" t="s">
        <v>587</v>
      </c>
      <c r="C1545" s="34">
        <v>10</v>
      </c>
      <c r="D1545" s="33" t="s">
        <v>95</v>
      </c>
      <c r="E1545" s="33" t="s">
        <v>2046</v>
      </c>
      <c r="F1545" s="35">
        <v>72154100</v>
      </c>
      <c r="G1545" s="33" t="s">
        <v>466</v>
      </c>
      <c r="H1545" s="33">
        <v>4</v>
      </c>
      <c r="I1545" s="33">
        <v>6</v>
      </c>
      <c r="J1545" s="36">
        <v>1</v>
      </c>
      <c r="K1545" s="37">
        <v>2500000</v>
      </c>
      <c r="L1545" s="38" t="s">
        <v>12</v>
      </c>
      <c r="M1545" s="38" t="s">
        <v>13</v>
      </c>
    </row>
    <row r="1546" spans="1:13" s="39" customFormat="1" ht="12.75" x14ac:dyDescent="0.2">
      <c r="A1546" s="33" t="s">
        <v>17</v>
      </c>
      <c r="B1546" s="33" t="s">
        <v>587</v>
      </c>
      <c r="C1546" s="34">
        <v>10</v>
      </c>
      <c r="D1546" s="33" t="s">
        <v>95</v>
      </c>
      <c r="E1546" s="33" t="s">
        <v>2047</v>
      </c>
      <c r="F1546" s="35">
        <v>78181901</v>
      </c>
      <c r="G1546" s="33" t="s">
        <v>15071</v>
      </c>
      <c r="H1546" s="33">
        <v>2</v>
      </c>
      <c r="I1546" s="33">
        <v>10</v>
      </c>
      <c r="J1546" s="36">
        <v>1</v>
      </c>
      <c r="K1546" s="37">
        <v>9520000</v>
      </c>
      <c r="L1546" s="38" t="s">
        <v>12</v>
      </c>
      <c r="M1546" s="38" t="s">
        <v>13</v>
      </c>
    </row>
    <row r="1547" spans="1:13" s="39" customFormat="1" ht="12.75" x14ac:dyDescent="0.2">
      <c r="A1547" s="33" t="s">
        <v>17</v>
      </c>
      <c r="B1547" s="33" t="s">
        <v>587</v>
      </c>
      <c r="C1547" s="34">
        <v>10</v>
      </c>
      <c r="D1547" s="33" t="s">
        <v>95</v>
      </c>
      <c r="E1547" s="33" t="s">
        <v>2048</v>
      </c>
      <c r="F1547" s="35">
        <v>72151511</v>
      </c>
      <c r="G1547" s="33" t="s">
        <v>466</v>
      </c>
      <c r="H1547" s="33">
        <v>4</v>
      </c>
      <c r="I1547" s="33">
        <v>6</v>
      </c>
      <c r="J1547" s="36">
        <v>1</v>
      </c>
      <c r="K1547" s="37">
        <v>5176500</v>
      </c>
      <c r="L1547" s="38" t="s">
        <v>12</v>
      </c>
      <c r="M1547" s="38" t="s">
        <v>13</v>
      </c>
    </row>
    <row r="1548" spans="1:13" s="39" customFormat="1" ht="12.75" x14ac:dyDescent="0.2">
      <c r="A1548" s="33" t="s">
        <v>17</v>
      </c>
      <c r="B1548" s="33" t="s">
        <v>587</v>
      </c>
      <c r="C1548" s="34">
        <v>10</v>
      </c>
      <c r="D1548" s="33" t="s">
        <v>95</v>
      </c>
      <c r="E1548" s="33" t="s">
        <v>2049</v>
      </c>
      <c r="F1548" s="35">
        <v>72103300</v>
      </c>
      <c r="G1548" s="33" t="s">
        <v>466</v>
      </c>
      <c r="H1548" s="33">
        <v>4</v>
      </c>
      <c r="I1548" s="33">
        <v>6</v>
      </c>
      <c r="J1548" s="36">
        <v>1</v>
      </c>
      <c r="K1548" s="37">
        <v>11697700</v>
      </c>
      <c r="L1548" s="38" t="s">
        <v>12</v>
      </c>
      <c r="M1548" s="38" t="s">
        <v>13</v>
      </c>
    </row>
    <row r="1549" spans="1:13" s="39" customFormat="1" ht="12.75" x14ac:dyDescent="0.2">
      <c r="A1549" s="33" t="s">
        <v>17</v>
      </c>
      <c r="B1549" s="33" t="s">
        <v>587</v>
      </c>
      <c r="C1549" s="34">
        <v>10</v>
      </c>
      <c r="D1549" s="33" t="s">
        <v>95</v>
      </c>
      <c r="E1549" s="33" t="s">
        <v>2050</v>
      </c>
      <c r="F1549" s="35">
        <v>72151511</v>
      </c>
      <c r="G1549" s="33" t="s">
        <v>466</v>
      </c>
      <c r="H1549" s="33">
        <v>4</v>
      </c>
      <c r="I1549" s="33">
        <v>6</v>
      </c>
      <c r="J1549" s="36">
        <v>1</v>
      </c>
      <c r="K1549" s="37">
        <v>11870000</v>
      </c>
      <c r="L1549" s="38" t="s">
        <v>12</v>
      </c>
      <c r="M1549" s="38" t="s">
        <v>13</v>
      </c>
    </row>
    <row r="1550" spans="1:13" s="39" customFormat="1" ht="12.75" x14ac:dyDescent="0.2">
      <c r="A1550" s="33" t="s">
        <v>17</v>
      </c>
      <c r="B1550" s="33" t="s">
        <v>587</v>
      </c>
      <c r="C1550" s="34">
        <v>10</v>
      </c>
      <c r="D1550" s="33" t="s">
        <v>95</v>
      </c>
      <c r="E1550" s="33" t="s">
        <v>2051</v>
      </c>
      <c r="F1550" s="35">
        <v>72151511</v>
      </c>
      <c r="G1550" s="33" t="s">
        <v>466</v>
      </c>
      <c r="H1550" s="33">
        <v>4</v>
      </c>
      <c r="I1550" s="33">
        <v>6</v>
      </c>
      <c r="J1550" s="36">
        <v>1</v>
      </c>
      <c r="K1550" s="37">
        <v>14756000</v>
      </c>
      <c r="L1550" s="38" t="s">
        <v>12</v>
      </c>
      <c r="M1550" s="38" t="s">
        <v>13</v>
      </c>
    </row>
    <row r="1551" spans="1:13" s="39" customFormat="1" ht="12.75" x14ac:dyDescent="0.2">
      <c r="A1551" s="33" t="s">
        <v>17</v>
      </c>
      <c r="B1551" s="33" t="s">
        <v>587</v>
      </c>
      <c r="C1551" s="34">
        <v>10</v>
      </c>
      <c r="D1551" s="33" t="s">
        <v>95</v>
      </c>
      <c r="E1551" s="33" t="s">
        <v>2052</v>
      </c>
      <c r="F1551" s="35">
        <v>73152108</v>
      </c>
      <c r="G1551" s="33" t="s">
        <v>466</v>
      </c>
      <c r="H1551" s="33">
        <v>4</v>
      </c>
      <c r="I1551" s="33">
        <v>6</v>
      </c>
      <c r="J1551" s="36">
        <v>1</v>
      </c>
      <c r="K1551" s="37">
        <v>11305000</v>
      </c>
      <c r="L1551" s="38" t="s">
        <v>12</v>
      </c>
      <c r="M1551" s="38" t="s">
        <v>13</v>
      </c>
    </row>
    <row r="1552" spans="1:13" s="39" customFormat="1" ht="12.75" x14ac:dyDescent="0.2">
      <c r="A1552" s="33" t="s">
        <v>17</v>
      </c>
      <c r="B1552" s="33" t="s">
        <v>587</v>
      </c>
      <c r="C1552" s="34">
        <v>10</v>
      </c>
      <c r="D1552" s="33" t="s">
        <v>95</v>
      </c>
      <c r="E1552" s="33" t="s">
        <v>2053</v>
      </c>
      <c r="F1552" s="35">
        <v>72154300</v>
      </c>
      <c r="G1552" s="33" t="s">
        <v>15071</v>
      </c>
      <c r="H1552" s="33">
        <v>3</v>
      </c>
      <c r="I1552" s="33">
        <v>6</v>
      </c>
      <c r="J1552" s="36">
        <v>1</v>
      </c>
      <c r="K1552" s="37">
        <v>7000000</v>
      </c>
      <c r="L1552" s="38" t="s">
        <v>12</v>
      </c>
      <c r="M1552" s="38" t="s">
        <v>13</v>
      </c>
    </row>
    <row r="1553" spans="1:13" s="39" customFormat="1" ht="12.75" x14ac:dyDescent="0.2">
      <c r="A1553" s="33" t="s">
        <v>17</v>
      </c>
      <c r="B1553" s="33" t="s">
        <v>587</v>
      </c>
      <c r="C1553" s="34">
        <v>10</v>
      </c>
      <c r="D1553" s="33" t="s">
        <v>95</v>
      </c>
      <c r="E1553" s="33" t="s">
        <v>2054</v>
      </c>
      <c r="F1553" s="35">
        <v>72154300</v>
      </c>
      <c r="G1553" s="33" t="s">
        <v>15071</v>
      </c>
      <c r="H1553" s="33">
        <v>3</v>
      </c>
      <c r="I1553" s="33">
        <v>6</v>
      </c>
      <c r="J1553" s="36">
        <v>1</v>
      </c>
      <c r="K1553" s="37">
        <v>4641000</v>
      </c>
      <c r="L1553" s="38" t="s">
        <v>12</v>
      </c>
      <c r="M1553" s="38" t="s">
        <v>13</v>
      </c>
    </row>
    <row r="1554" spans="1:13" s="39" customFormat="1" ht="12.75" x14ac:dyDescent="0.2">
      <c r="A1554" s="33" t="s">
        <v>17</v>
      </c>
      <c r="B1554" s="33" t="s">
        <v>587</v>
      </c>
      <c r="C1554" s="34">
        <v>10</v>
      </c>
      <c r="D1554" s="33" t="s">
        <v>95</v>
      </c>
      <c r="E1554" s="33" t="s">
        <v>2055</v>
      </c>
      <c r="F1554" s="35">
        <v>72154100</v>
      </c>
      <c r="G1554" s="33" t="s">
        <v>15071</v>
      </c>
      <c r="H1554" s="33">
        <v>2</v>
      </c>
      <c r="I1554" s="33">
        <v>10</v>
      </c>
      <c r="J1554" s="36">
        <v>1</v>
      </c>
      <c r="K1554" s="37">
        <v>2950000</v>
      </c>
      <c r="L1554" s="38" t="s">
        <v>12</v>
      </c>
      <c r="M1554" s="38" t="s">
        <v>13</v>
      </c>
    </row>
    <row r="1555" spans="1:13" s="39" customFormat="1" ht="12.75" x14ac:dyDescent="0.2">
      <c r="A1555" s="33" t="s">
        <v>17</v>
      </c>
      <c r="B1555" s="33" t="s">
        <v>587</v>
      </c>
      <c r="C1555" s="34">
        <v>10</v>
      </c>
      <c r="D1555" s="33" t="s">
        <v>95</v>
      </c>
      <c r="E1555" s="33" t="s">
        <v>2056</v>
      </c>
      <c r="F1555" s="35">
        <v>72151802</v>
      </c>
      <c r="G1555" s="33" t="s">
        <v>15071</v>
      </c>
      <c r="H1555" s="33">
        <v>2</v>
      </c>
      <c r="I1555" s="33">
        <v>10</v>
      </c>
      <c r="J1555" s="36">
        <v>1</v>
      </c>
      <c r="K1555" s="37">
        <v>6722689</v>
      </c>
      <c r="L1555" s="38" t="s">
        <v>12</v>
      </c>
      <c r="M1555" s="38" t="s">
        <v>13</v>
      </c>
    </row>
    <row r="1556" spans="1:13" s="39" customFormat="1" ht="12.75" x14ac:dyDescent="0.2">
      <c r="A1556" s="33" t="s">
        <v>17</v>
      </c>
      <c r="B1556" s="33" t="s">
        <v>587</v>
      </c>
      <c r="C1556" s="34">
        <v>10</v>
      </c>
      <c r="D1556" s="33" t="s">
        <v>95</v>
      </c>
      <c r="E1556" s="33" t="s">
        <v>2057</v>
      </c>
      <c r="F1556" s="35">
        <v>72151800</v>
      </c>
      <c r="G1556" s="33" t="s">
        <v>15071</v>
      </c>
      <c r="H1556" s="33">
        <v>2</v>
      </c>
      <c r="I1556" s="33">
        <v>5</v>
      </c>
      <c r="J1556" s="36">
        <v>1</v>
      </c>
      <c r="K1556" s="37">
        <v>9480000</v>
      </c>
      <c r="L1556" s="38" t="s">
        <v>12</v>
      </c>
      <c r="M1556" s="38" t="s">
        <v>13</v>
      </c>
    </row>
    <row r="1557" spans="1:13" s="39" customFormat="1" ht="12.75" x14ac:dyDescent="0.2">
      <c r="A1557" s="33" t="s">
        <v>17</v>
      </c>
      <c r="B1557" s="33" t="s">
        <v>587</v>
      </c>
      <c r="C1557" s="34">
        <v>10</v>
      </c>
      <c r="D1557" s="33" t="s">
        <v>95</v>
      </c>
      <c r="E1557" s="33" t="s">
        <v>2058</v>
      </c>
      <c r="F1557" s="35">
        <v>72154100</v>
      </c>
      <c r="G1557" s="33" t="s">
        <v>15071</v>
      </c>
      <c r="H1557" s="33">
        <v>2</v>
      </c>
      <c r="I1557" s="33">
        <v>10</v>
      </c>
      <c r="J1557" s="36">
        <v>1</v>
      </c>
      <c r="K1557" s="37">
        <v>1600000</v>
      </c>
      <c r="L1557" s="38" t="s">
        <v>12</v>
      </c>
      <c r="M1557" s="38" t="s">
        <v>13</v>
      </c>
    </row>
    <row r="1558" spans="1:13" s="39" customFormat="1" ht="12.75" x14ac:dyDescent="0.2">
      <c r="A1558" s="33" t="s">
        <v>17</v>
      </c>
      <c r="B1558" s="33" t="s">
        <v>587</v>
      </c>
      <c r="C1558" s="34">
        <v>10</v>
      </c>
      <c r="D1558" s="33" t="s">
        <v>95</v>
      </c>
      <c r="E1558" s="33" t="s">
        <v>2059</v>
      </c>
      <c r="F1558" s="35">
        <v>72154100</v>
      </c>
      <c r="G1558" s="33" t="s">
        <v>15071</v>
      </c>
      <c r="H1558" s="33">
        <v>2</v>
      </c>
      <c r="I1558" s="33">
        <v>10</v>
      </c>
      <c r="J1558" s="36">
        <v>1</v>
      </c>
      <c r="K1558" s="37">
        <v>7020000</v>
      </c>
      <c r="L1558" s="38" t="s">
        <v>12</v>
      </c>
      <c r="M1558" s="38" t="s">
        <v>13</v>
      </c>
    </row>
    <row r="1559" spans="1:13" s="39" customFormat="1" ht="12.75" x14ac:dyDescent="0.2">
      <c r="A1559" s="33" t="s">
        <v>17</v>
      </c>
      <c r="B1559" s="33" t="s">
        <v>587</v>
      </c>
      <c r="C1559" s="34">
        <v>10</v>
      </c>
      <c r="D1559" s="33" t="s">
        <v>95</v>
      </c>
      <c r="E1559" s="33" t="s">
        <v>2060</v>
      </c>
      <c r="F1559" s="35">
        <v>73152108</v>
      </c>
      <c r="G1559" s="33" t="s">
        <v>15071</v>
      </c>
      <c r="H1559" s="33">
        <v>2</v>
      </c>
      <c r="I1559" s="33">
        <v>10</v>
      </c>
      <c r="J1559" s="36">
        <v>1</v>
      </c>
      <c r="K1559" s="37">
        <v>1970000</v>
      </c>
      <c r="L1559" s="38" t="s">
        <v>12</v>
      </c>
      <c r="M1559" s="38" t="s">
        <v>13</v>
      </c>
    </row>
    <row r="1560" spans="1:13" s="39" customFormat="1" ht="12.75" x14ac:dyDescent="0.2">
      <c r="A1560" s="33" t="s">
        <v>17</v>
      </c>
      <c r="B1560" s="33" t="s">
        <v>587</v>
      </c>
      <c r="C1560" s="34">
        <v>10</v>
      </c>
      <c r="D1560" s="33" t="s">
        <v>95</v>
      </c>
      <c r="E1560" s="33" t="s">
        <v>2061</v>
      </c>
      <c r="F1560" s="35">
        <v>73152106</v>
      </c>
      <c r="G1560" s="33" t="s">
        <v>15071</v>
      </c>
      <c r="H1560" s="33">
        <v>2</v>
      </c>
      <c r="I1560" s="33">
        <v>10</v>
      </c>
      <c r="J1560" s="36">
        <v>1</v>
      </c>
      <c r="K1560" s="37">
        <v>2310000</v>
      </c>
      <c r="L1560" s="38" t="s">
        <v>12</v>
      </c>
      <c r="M1560" s="38" t="s">
        <v>13</v>
      </c>
    </row>
    <row r="1561" spans="1:13" s="39" customFormat="1" ht="12.75" x14ac:dyDescent="0.2">
      <c r="A1561" s="33" t="s">
        <v>17</v>
      </c>
      <c r="B1561" s="33" t="s">
        <v>587</v>
      </c>
      <c r="C1561" s="34">
        <v>10</v>
      </c>
      <c r="D1561" s="33" t="s">
        <v>95</v>
      </c>
      <c r="E1561" s="33" t="s">
        <v>2062</v>
      </c>
      <c r="F1561" s="35">
        <v>81111820</v>
      </c>
      <c r="G1561" s="33" t="s">
        <v>313</v>
      </c>
      <c r="H1561" s="33">
        <v>7</v>
      </c>
      <c r="I1561" s="33">
        <v>3</v>
      </c>
      <c r="J1561" s="36">
        <v>1</v>
      </c>
      <c r="K1561" s="37">
        <v>48500000</v>
      </c>
      <c r="L1561" s="38" t="s">
        <v>12</v>
      </c>
      <c r="M1561" s="38" t="s">
        <v>13</v>
      </c>
    </row>
    <row r="1562" spans="1:13" s="39" customFormat="1" ht="12.75" x14ac:dyDescent="0.2">
      <c r="A1562" s="33" t="s">
        <v>17</v>
      </c>
      <c r="B1562" s="33" t="s">
        <v>587</v>
      </c>
      <c r="C1562" s="34">
        <v>10</v>
      </c>
      <c r="D1562" s="33" t="s">
        <v>95</v>
      </c>
      <c r="E1562" s="33" t="s">
        <v>2063</v>
      </c>
      <c r="F1562" s="35">
        <v>81111820</v>
      </c>
      <c r="G1562" s="33" t="s">
        <v>15071</v>
      </c>
      <c r="H1562" s="33">
        <v>7</v>
      </c>
      <c r="I1562" s="33">
        <v>3</v>
      </c>
      <c r="J1562" s="36">
        <v>1</v>
      </c>
      <c r="K1562" s="37">
        <v>88500000</v>
      </c>
      <c r="L1562" s="38" t="s">
        <v>12</v>
      </c>
      <c r="M1562" s="38" t="s">
        <v>13</v>
      </c>
    </row>
    <row r="1563" spans="1:13" s="39" customFormat="1" ht="12.75" x14ac:dyDescent="0.2">
      <c r="A1563" s="33" t="s">
        <v>17</v>
      </c>
      <c r="B1563" s="33" t="s">
        <v>587</v>
      </c>
      <c r="C1563" s="34">
        <v>10</v>
      </c>
      <c r="D1563" s="33" t="s">
        <v>95</v>
      </c>
      <c r="E1563" s="33" t="s">
        <v>2064</v>
      </c>
      <c r="F1563" s="35">
        <v>81111820</v>
      </c>
      <c r="G1563" s="33" t="s">
        <v>15071</v>
      </c>
      <c r="H1563" s="33">
        <v>7</v>
      </c>
      <c r="I1563" s="33">
        <v>3</v>
      </c>
      <c r="J1563" s="36">
        <v>1</v>
      </c>
      <c r="K1563" s="37">
        <v>8960700</v>
      </c>
      <c r="L1563" s="38" t="s">
        <v>12</v>
      </c>
      <c r="M1563" s="38" t="s">
        <v>13</v>
      </c>
    </row>
    <row r="1564" spans="1:13" s="39" customFormat="1" ht="12.75" x14ac:dyDescent="0.2">
      <c r="A1564" s="33" t="s">
        <v>17</v>
      </c>
      <c r="B1564" s="33" t="s">
        <v>587</v>
      </c>
      <c r="C1564" s="34">
        <v>10</v>
      </c>
      <c r="D1564" s="33" t="s">
        <v>95</v>
      </c>
      <c r="E1564" s="33" t="s">
        <v>2065</v>
      </c>
      <c r="F1564" s="35">
        <v>72151608</v>
      </c>
      <c r="G1564" s="33" t="s">
        <v>15071</v>
      </c>
      <c r="H1564" s="33">
        <v>7</v>
      </c>
      <c r="I1564" s="33">
        <v>3</v>
      </c>
      <c r="J1564" s="36">
        <v>1</v>
      </c>
      <c r="K1564" s="37">
        <v>2100000</v>
      </c>
      <c r="L1564" s="38" t="s">
        <v>12</v>
      </c>
      <c r="M1564" s="38" t="s">
        <v>13</v>
      </c>
    </row>
    <row r="1565" spans="1:13" s="39" customFormat="1" ht="12.75" x14ac:dyDescent="0.2">
      <c r="A1565" s="33" t="s">
        <v>17</v>
      </c>
      <c r="B1565" s="33" t="s">
        <v>587</v>
      </c>
      <c r="C1565" s="34">
        <v>10</v>
      </c>
      <c r="D1565" s="33" t="s">
        <v>95</v>
      </c>
      <c r="E1565" s="33" t="s">
        <v>2066</v>
      </c>
      <c r="F1565" s="35">
        <v>73152108</v>
      </c>
      <c r="G1565" s="33" t="s">
        <v>15071</v>
      </c>
      <c r="H1565" s="33">
        <v>7</v>
      </c>
      <c r="I1565" s="33">
        <v>3</v>
      </c>
      <c r="J1565" s="36">
        <v>1</v>
      </c>
      <c r="K1565" s="37">
        <v>28000000</v>
      </c>
      <c r="L1565" s="38" t="s">
        <v>12</v>
      </c>
      <c r="M1565" s="38" t="s">
        <v>13</v>
      </c>
    </row>
    <row r="1566" spans="1:13" s="39" customFormat="1" ht="12.75" x14ac:dyDescent="0.2">
      <c r="A1566" s="33" t="s">
        <v>17</v>
      </c>
      <c r="B1566" s="33" t="s">
        <v>587</v>
      </c>
      <c r="C1566" s="34">
        <v>10</v>
      </c>
      <c r="D1566" s="33" t="s">
        <v>95</v>
      </c>
      <c r="E1566" s="33" t="s">
        <v>2067</v>
      </c>
      <c r="F1566" s="35">
        <v>73152108</v>
      </c>
      <c r="G1566" s="33" t="s">
        <v>15071</v>
      </c>
      <c r="H1566" s="33">
        <v>7</v>
      </c>
      <c r="I1566" s="33">
        <v>3</v>
      </c>
      <c r="J1566" s="36">
        <v>1</v>
      </c>
      <c r="K1566" s="37">
        <v>12990000</v>
      </c>
      <c r="L1566" s="38" t="s">
        <v>12</v>
      </c>
      <c r="M1566" s="38" t="s">
        <v>13</v>
      </c>
    </row>
    <row r="1567" spans="1:13" s="39" customFormat="1" ht="12.75" x14ac:dyDescent="0.2">
      <c r="A1567" s="33" t="s">
        <v>17</v>
      </c>
      <c r="B1567" s="33" t="s">
        <v>587</v>
      </c>
      <c r="C1567" s="34">
        <v>10</v>
      </c>
      <c r="D1567" s="33" t="s">
        <v>95</v>
      </c>
      <c r="E1567" s="33" t="s">
        <v>2068</v>
      </c>
      <c r="F1567" s="35">
        <v>73152108</v>
      </c>
      <c r="G1567" s="33" t="s">
        <v>15071</v>
      </c>
      <c r="H1567" s="33">
        <v>7</v>
      </c>
      <c r="I1567" s="33">
        <v>3</v>
      </c>
      <c r="J1567" s="36">
        <v>1</v>
      </c>
      <c r="K1567" s="37">
        <v>5425000</v>
      </c>
      <c r="L1567" s="38" t="s">
        <v>12</v>
      </c>
      <c r="M1567" s="38" t="s">
        <v>13</v>
      </c>
    </row>
    <row r="1568" spans="1:13" s="39" customFormat="1" ht="12.75" x14ac:dyDescent="0.2">
      <c r="A1568" s="33" t="s">
        <v>17</v>
      </c>
      <c r="B1568" s="33" t="s">
        <v>587</v>
      </c>
      <c r="C1568" s="34">
        <v>10</v>
      </c>
      <c r="D1568" s="33" t="s">
        <v>95</v>
      </c>
      <c r="E1568" s="33" t="s">
        <v>2069</v>
      </c>
      <c r="F1568" s="35">
        <v>73152108</v>
      </c>
      <c r="G1568" s="33" t="s">
        <v>15071</v>
      </c>
      <c r="H1568" s="33">
        <v>7</v>
      </c>
      <c r="I1568" s="33">
        <v>3</v>
      </c>
      <c r="J1568" s="36">
        <v>1</v>
      </c>
      <c r="K1568" s="37">
        <v>6737696</v>
      </c>
      <c r="L1568" s="38" t="s">
        <v>12</v>
      </c>
      <c r="M1568" s="38" t="s">
        <v>13</v>
      </c>
    </row>
    <row r="1569" spans="1:13" s="39" customFormat="1" ht="12.75" x14ac:dyDescent="0.2">
      <c r="A1569" s="33" t="s">
        <v>17</v>
      </c>
      <c r="B1569" s="33" t="s">
        <v>587</v>
      </c>
      <c r="C1569" s="34">
        <v>10</v>
      </c>
      <c r="D1569" s="33" t="s">
        <v>95</v>
      </c>
      <c r="E1569" s="33" t="s">
        <v>2070</v>
      </c>
      <c r="F1569" s="35">
        <v>72154066</v>
      </c>
      <c r="G1569" s="33" t="s">
        <v>15071</v>
      </c>
      <c r="H1569" s="33">
        <v>7</v>
      </c>
      <c r="I1569" s="33">
        <v>3</v>
      </c>
      <c r="J1569" s="36">
        <v>1</v>
      </c>
      <c r="K1569" s="37">
        <v>500000</v>
      </c>
      <c r="L1569" s="38" t="s">
        <v>12</v>
      </c>
      <c r="M1569" s="38" t="s">
        <v>13</v>
      </c>
    </row>
    <row r="1570" spans="1:13" s="39" customFormat="1" ht="12.75" x14ac:dyDescent="0.2">
      <c r="A1570" s="33" t="s">
        <v>17</v>
      </c>
      <c r="B1570" s="33" t="s">
        <v>587</v>
      </c>
      <c r="C1570" s="34">
        <v>10</v>
      </c>
      <c r="D1570" s="33" t="s">
        <v>95</v>
      </c>
      <c r="E1570" s="33" t="s">
        <v>2071</v>
      </c>
      <c r="F1570" s="35">
        <v>72154065</v>
      </c>
      <c r="G1570" s="33" t="s">
        <v>15071</v>
      </c>
      <c r="H1570" s="33">
        <v>6</v>
      </c>
      <c r="I1570" s="33">
        <v>3</v>
      </c>
      <c r="J1570" s="36">
        <v>1</v>
      </c>
      <c r="K1570" s="37">
        <v>1140000</v>
      </c>
      <c r="L1570" s="38" t="s">
        <v>12</v>
      </c>
      <c r="M1570" s="38" t="s">
        <v>13</v>
      </c>
    </row>
    <row r="1571" spans="1:13" s="39" customFormat="1" ht="12.75" x14ac:dyDescent="0.2">
      <c r="A1571" s="33" t="s">
        <v>17</v>
      </c>
      <c r="B1571" s="33" t="s">
        <v>587</v>
      </c>
      <c r="C1571" s="34">
        <v>10</v>
      </c>
      <c r="D1571" s="33" t="s">
        <v>95</v>
      </c>
      <c r="E1571" s="33" t="s">
        <v>2031</v>
      </c>
      <c r="F1571" s="35">
        <v>72101511</v>
      </c>
      <c r="G1571" s="33" t="s">
        <v>15071</v>
      </c>
      <c r="H1571" s="33">
        <v>6</v>
      </c>
      <c r="I1571" s="33">
        <v>3</v>
      </c>
      <c r="J1571" s="36">
        <v>1</v>
      </c>
      <c r="K1571" s="37">
        <v>31056900</v>
      </c>
      <c r="L1571" s="38" t="s">
        <v>12</v>
      </c>
      <c r="M1571" s="38" t="s">
        <v>13</v>
      </c>
    </row>
    <row r="1572" spans="1:13" s="39" customFormat="1" ht="12.75" x14ac:dyDescent="0.2">
      <c r="A1572" s="33" t="s">
        <v>17</v>
      </c>
      <c r="B1572" s="33" t="s">
        <v>587</v>
      </c>
      <c r="C1572" s="34">
        <v>16</v>
      </c>
      <c r="D1572" s="33" t="s">
        <v>95</v>
      </c>
      <c r="E1572" s="33" t="s">
        <v>2024</v>
      </c>
      <c r="F1572" s="35">
        <v>72151802</v>
      </c>
      <c r="G1572" s="33" t="s">
        <v>313</v>
      </c>
      <c r="H1572" s="33">
        <v>7</v>
      </c>
      <c r="I1572" s="33">
        <v>5</v>
      </c>
      <c r="J1572" s="36">
        <v>1</v>
      </c>
      <c r="K1572" s="37">
        <v>12000000</v>
      </c>
      <c r="L1572" s="38" t="s">
        <v>12</v>
      </c>
      <c r="M1572" s="38" t="s">
        <v>13</v>
      </c>
    </row>
    <row r="1573" spans="1:13" s="39" customFormat="1" ht="12.75" x14ac:dyDescent="0.2">
      <c r="A1573" s="33" t="s">
        <v>17</v>
      </c>
      <c r="B1573" s="33" t="s">
        <v>587</v>
      </c>
      <c r="C1573" s="34">
        <v>10</v>
      </c>
      <c r="D1573" s="33" t="s">
        <v>95</v>
      </c>
      <c r="E1573" s="33" t="s">
        <v>2072</v>
      </c>
      <c r="F1573" s="35">
        <v>92121704</v>
      </c>
      <c r="G1573" s="33" t="s">
        <v>15071</v>
      </c>
      <c r="H1573" s="33">
        <v>7</v>
      </c>
      <c r="I1573" s="33">
        <v>3</v>
      </c>
      <c r="J1573" s="36">
        <v>1</v>
      </c>
      <c r="K1573" s="37">
        <v>2008000</v>
      </c>
      <c r="L1573" s="38" t="s">
        <v>12</v>
      </c>
      <c r="M1573" s="38" t="s">
        <v>13</v>
      </c>
    </row>
    <row r="1574" spans="1:13" s="39" customFormat="1" ht="12.75" x14ac:dyDescent="0.2">
      <c r="A1574" s="33" t="s">
        <v>17</v>
      </c>
      <c r="B1574" s="33" t="s">
        <v>587</v>
      </c>
      <c r="C1574" s="34">
        <v>10</v>
      </c>
      <c r="D1574" s="33" t="s">
        <v>95</v>
      </c>
      <c r="E1574" s="33" t="s">
        <v>2072</v>
      </c>
      <c r="F1574" s="35">
        <v>92121704</v>
      </c>
      <c r="G1574" s="33" t="s">
        <v>15071</v>
      </c>
      <c r="H1574" s="33">
        <v>7</v>
      </c>
      <c r="I1574" s="33">
        <v>8</v>
      </c>
      <c r="J1574" s="36">
        <v>1</v>
      </c>
      <c r="K1574" s="37">
        <v>1600000</v>
      </c>
      <c r="L1574" s="38" t="s">
        <v>12</v>
      </c>
      <c r="M1574" s="38" t="s">
        <v>13</v>
      </c>
    </row>
    <row r="1575" spans="1:13" s="39" customFormat="1" ht="12.75" x14ac:dyDescent="0.2">
      <c r="A1575" s="33" t="s">
        <v>17</v>
      </c>
      <c r="B1575" s="33" t="s">
        <v>587</v>
      </c>
      <c r="C1575" s="34">
        <v>10</v>
      </c>
      <c r="D1575" s="33" t="s">
        <v>95</v>
      </c>
      <c r="E1575" s="33" t="s">
        <v>2073</v>
      </c>
      <c r="F1575" s="35">
        <v>0</v>
      </c>
      <c r="G1575" s="33" t="s">
        <v>15071</v>
      </c>
      <c r="H1575" s="33">
        <v>1</v>
      </c>
      <c r="I1575" s="33">
        <v>6</v>
      </c>
      <c r="J1575" s="36">
        <v>1</v>
      </c>
      <c r="K1575" s="37">
        <v>500000</v>
      </c>
      <c r="L1575" s="38" t="s">
        <v>12</v>
      </c>
      <c r="M1575" s="38" t="s">
        <v>13</v>
      </c>
    </row>
    <row r="1576" spans="1:13" s="39" customFormat="1" ht="12.75" x14ac:dyDescent="0.2">
      <c r="A1576" s="33" t="s">
        <v>17</v>
      </c>
      <c r="B1576" s="33" t="s">
        <v>587</v>
      </c>
      <c r="C1576" s="34">
        <v>10</v>
      </c>
      <c r="D1576" s="33" t="s">
        <v>95</v>
      </c>
      <c r="E1576" s="33" t="s">
        <v>635</v>
      </c>
      <c r="F1576" s="35">
        <v>0</v>
      </c>
      <c r="G1576" s="33" t="s">
        <v>15071</v>
      </c>
      <c r="H1576" s="33">
        <v>1</v>
      </c>
      <c r="I1576" s="33">
        <v>6</v>
      </c>
      <c r="J1576" s="36">
        <v>1</v>
      </c>
      <c r="K1576" s="37">
        <v>0.63</v>
      </c>
      <c r="L1576" s="38" t="s">
        <v>12</v>
      </c>
      <c r="M1576" s="38" t="s">
        <v>13</v>
      </c>
    </row>
    <row r="1577" spans="1:13" s="39" customFormat="1" ht="12.75" x14ac:dyDescent="0.2">
      <c r="A1577" s="33" t="s">
        <v>17</v>
      </c>
      <c r="B1577" s="33" t="s">
        <v>587</v>
      </c>
      <c r="C1577" s="34">
        <v>10</v>
      </c>
      <c r="D1577" s="33" t="s">
        <v>95</v>
      </c>
      <c r="E1577" s="33" t="s">
        <v>2074</v>
      </c>
      <c r="F1577" s="35">
        <v>0</v>
      </c>
      <c r="G1577" s="33" t="s">
        <v>15071</v>
      </c>
      <c r="H1577" s="33">
        <v>1</v>
      </c>
      <c r="I1577" s="33">
        <v>6</v>
      </c>
      <c r="J1577" s="36">
        <v>1</v>
      </c>
      <c r="K1577" s="37">
        <v>7694800</v>
      </c>
      <c r="L1577" s="38" t="s">
        <v>12</v>
      </c>
      <c r="M1577" s="38" t="s">
        <v>13</v>
      </c>
    </row>
    <row r="1578" spans="1:13" s="39" customFormat="1" ht="12.75" x14ac:dyDescent="0.2">
      <c r="A1578" s="33" t="s">
        <v>17</v>
      </c>
      <c r="B1578" s="33" t="s">
        <v>587</v>
      </c>
      <c r="C1578" s="34">
        <v>10</v>
      </c>
      <c r="D1578" s="33" t="s">
        <v>95</v>
      </c>
      <c r="E1578" s="33" t="s">
        <v>2075</v>
      </c>
      <c r="F1578" s="35">
        <v>0</v>
      </c>
      <c r="G1578" s="33" t="s">
        <v>15071</v>
      </c>
      <c r="H1578" s="33">
        <v>1</v>
      </c>
      <c r="I1578" s="33">
        <v>6</v>
      </c>
      <c r="J1578" s="36">
        <v>1</v>
      </c>
      <c r="K1578" s="37">
        <v>3534500</v>
      </c>
      <c r="L1578" s="38" t="s">
        <v>12</v>
      </c>
      <c r="M1578" s="38" t="s">
        <v>13</v>
      </c>
    </row>
    <row r="1579" spans="1:13" s="39" customFormat="1" ht="12.75" x14ac:dyDescent="0.2">
      <c r="A1579" s="33" t="s">
        <v>17</v>
      </c>
      <c r="B1579" s="33" t="s">
        <v>587</v>
      </c>
      <c r="C1579" s="34">
        <v>10</v>
      </c>
      <c r="D1579" s="33" t="s">
        <v>95</v>
      </c>
      <c r="E1579" s="33" t="s">
        <v>2076</v>
      </c>
      <c r="F1579" s="35">
        <v>0</v>
      </c>
      <c r="G1579" s="33" t="s">
        <v>15071</v>
      </c>
      <c r="H1579" s="33">
        <v>1</v>
      </c>
      <c r="I1579" s="33">
        <v>6</v>
      </c>
      <c r="J1579" s="36">
        <v>1</v>
      </c>
      <c r="K1579" s="37">
        <v>792000</v>
      </c>
      <c r="L1579" s="38" t="s">
        <v>12</v>
      </c>
      <c r="M1579" s="38" t="s">
        <v>13</v>
      </c>
    </row>
    <row r="1580" spans="1:13" s="39" customFormat="1" ht="12.75" x14ac:dyDescent="0.2">
      <c r="A1580" s="33" t="s">
        <v>17</v>
      </c>
      <c r="B1580" s="33" t="s">
        <v>587</v>
      </c>
      <c r="C1580" s="34">
        <v>16</v>
      </c>
      <c r="D1580" s="33" t="s">
        <v>95</v>
      </c>
      <c r="E1580" s="33" t="s">
        <v>2077</v>
      </c>
      <c r="F1580" s="35">
        <v>0</v>
      </c>
      <c r="G1580" s="33" t="s">
        <v>15071</v>
      </c>
      <c r="H1580" s="33">
        <v>10</v>
      </c>
      <c r="I1580" s="33">
        <v>1</v>
      </c>
      <c r="J1580" s="36">
        <v>1</v>
      </c>
      <c r="K1580" s="37">
        <v>35000000</v>
      </c>
      <c r="L1580" s="38" t="s">
        <v>12</v>
      </c>
      <c r="M1580" s="38" t="s">
        <v>13</v>
      </c>
    </row>
    <row r="1581" spans="1:13" s="39" customFormat="1" ht="12.75" x14ac:dyDescent="0.2">
      <c r="A1581" s="33" t="s">
        <v>17</v>
      </c>
      <c r="B1581" s="33" t="s">
        <v>588</v>
      </c>
      <c r="C1581" s="34">
        <v>10</v>
      </c>
      <c r="D1581" s="33" t="s">
        <v>96</v>
      </c>
      <c r="E1581" s="33" t="s">
        <v>2078</v>
      </c>
      <c r="F1581" s="35">
        <v>73152108</v>
      </c>
      <c r="G1581" s="33" t="s">
        <v>15071</v>
      </c>
      <c r="H1581" s="33">
        <v>2</v>
      </c>
      <c r="I1581" s="33">
        <v>10</v>
      </c>
      <c r="J1581" s="36">
        <v>1</v>
      </c>
      <c r="K1581" s="37">
        <v>7735000</v>
      </c>
      <c r="L1581" s="38" t="s">
        <v>12</v>
      </c>
      <c r="M1581" s="38" t="s">
        <v>13</v>
      </c>
    </row>
    <row r="1582" spans="1:13" s="39" customFormat="1" ht="12.75" x14ac:dyDescent="0.2">
      <c r="A1582" s="33" t="s">
        <v>17</v>
      </c>
      <c r="B1582" s="33" t="s">
        <v>588</v>
      </c>
      <c r="C1582" s="34">
        <v>16</v>
      </c>
      <c r="D1582" s="33" t="s">
        <v>96</v>
      </c>
      <c r="E1582" s="33" t="s">
        <v>2079</v>
      </c>
      <c r="F1582" s="35">
        <v>72103300</v>
      </c>
      <c r="G1582" s="33" t="s">
        <v>15071</v>
      </c>
      <c r="H1582" s="33">
        <v>3</v>
      </c>
      <c r="I1582" s="33">
        <v>6</v>
      </c>
      <c r="J1582" s="36">
        <v>1</v>
      </c>
      <c r="K1582" s="37">
        <v>13911100</v>
      </c>
      <c r="L1582" s="38" t="s">
        <v>12</v>
      </c>
      <c r="M1582" s="38" t="s">
        <v>13</v>
      </c>
    </row>
    <row r="1583" spans="1:13" s="39" customFormat="1" ht="12.75" x14ac:dyDescent="0.2">
      <c r="A1583" s="33" t="s">
        <v>17</v>
      </c>
      <c r="B1583" s="33" t="s">
        <v>588</v>
      </c>
      <c r="C1583" s="34">
        <v>10</v>
      </c>
      <c r="D1583" s="33" t="s">
        <v>96</v>
      </c>
      <c r="E1583" s="33" t="s">
        <v>2080</v>
      </c>
      <c r="F1583" s="35">
        <v>72103300</v>
      </c>
      <c r="G1583" s="33" t="s">
        <v>15071</v>
      </c>
      <c r="H1583" s="33">
        <v>3</v>
      </c>
      <c r="I1583" s="33">
        <v>8</v>
      </c>
      <c r="J1583" s="36">
        <v>1</v>
      </c>
      <c r="K1583" s="37">
        <v>9478350</v>
      </c>
      <c r="L1583" s="38" t="s">
        <v>12</v>
      </c>
      <c r="M1583" s="38" t="s">
        <v>13</v>
      </c>
    </row>
    <row r="1584" spans="1:13" s="39" customFormat="1" ht="12.75" x14ac:dyDescent="0.2">
      <c r="A1584" s="33" t="s">
        <v>17</v>
      </c>
      <c r="B1584" s="33" t="s">
        <v>588</v>
      </c>
      <c r="C1584" s="34">
        <v>16</v>
      </c>
      <c r="D1584" s="33" t="s">
        <v>96</v>
      </c>
      <c r="E1584" s="33" t="s">
        <v>2081</v>
      </c>
      <c r="F1584" s="35">
        <v>81141807</v>
      </c>
      <c r="G1584" s="33" t="s">
        <v>15071</v>
      </c>
      <c r="H1584" s="33">
        <v>4</v>
      </c>
      <c r="I1584" s="33">
        <v>5</v>
      </c>
      <c r="J1584" s="36">
        <v>1</v>
      </c>
      <c r="K1584" s="37">
        <v>15000000</v>
      </c>
      <c r="L1584" s="38" t="s">
        <v>12</v>
      </c>
      <c r="M1584" s="38" t="s">
        <v>13</v>
      </c>
    </row>
    <row r="1585" spans="1:13" s="39" customFormat="1" ht="12.75" x14ac:dyDescent="0.2">
      <c r="A1585" s="33" t="s">
        <v>17</v>
      </c>
      <c r="B1585" s="33" t="s">
        <v>588</v>
      </c>
      <c r="C1585" s="34">
        <v>16</v>
      </c>
      <c r="D1585" s="33" t="s">
        <v>96</v>
      </c>
      <c r="E1585" s="33" t="s">
        <v>2082</v>
      </c>
      <c r="F1585" s="35">
        <v>72103300</v>
      </c>
      <c r="G1585" s="33" t="s">
        <v>15071</v>
      </c>
      <c r="H1585" s="33">
        <v>4</v>
      </c>
      <c r="I1585" s="33">
        <v>5</v>
      </c>
      <c r="J1585" s="36">
        <v>1</v>
      </c>
      <c r="K1585" s="37">
        <v>5000000</v>
      </c>
      <c r="L1585" s="38" t="s">
        <v>12</v>
      </c>
      <c r="M1585" s="38" t="s">
        <v>13</v>
      </c>
    </row>
    <row r="1586" spans="1:13" s="39" customFormat="1" ht="12.75" x14ac:dyDescent="0.2">
      <c r="A1586" s="33" t="s">
        <v>17</v>
      </c>
      <c r="B1586" s="33" t="s">
        <v>588</v>
      </c>
      <c r="C1586" s="34">
        <v>10</v>
      </c>
      <c r="D1586" s="33" t="s">
        <v>96</v>
      </c>
      <c r="E1586" s="33" t="s">
        <v>2083</v>
      </c>
      <c r="F1586" s="35">
        <v>72154022</v>
      </c>
      <c r="G1586" s="33" t="s">
        <v>15071</v>
      </c>
      <c r="H1586" s="33">
        <v>7</v>
      </c>
      <c r="I1586" s="33">
        <v>3</v>
      </c>
      <c r="J1586" s="36">
        <v>1</v>
      </c>
      <c r="K1586" s="37">
        <v>1600000</v>
      </c>
      <c r="L1586" s="38" t="s">
        <v>12</v>
      </c>
      <c r="M1586" s="38" t="s">
        <v>13</v>
      </c>
    </row>
    <row r="1587" spans="1:13" s="39" customFormat="1" ht="12.75" x14ac:dyDescent="0.2">
      <c r="A1587" s="33" t="s">
        <v>17</v>
      </c>
      <c r="B1587" s="33" t="s">
        <v>588</v>
      </c>
      <c r="C1587" s="34">
        <v>10</v>
      </c>
      <c r="D1587" s="33" t="s">
        <v>96</v>
      </c>
      <c r="E1587" s="33" t="s">
        <v>2084</v>
      </c>
      <c r="F1587" s="35">
        <v>72101509</v>
      </c>
      <c r="G1587" s="33" t="s">
        <v>15071</v>
      </c>
      <c r="H1587" s="33">
        <v>7</v>
      </c>
      <c r="I1587" s="33">
        <v>3</v>
      </c>
      <c r="J1587" s="36">
        <v>1</v>
      </c>
      <c r="K1587" s="37">
        <v>5800000</v>
      </c>
      <c r="L1587" s="38" t="s">
        <v>12</v>
      </c>
      <c r="M1587" s="38" t="s">
        <v>13</v>
      </c>
    </row>
    <row r="1588" spans="1:13" s="39" customFormat="1" ht="12.75" x14ac:dyDescent="0.2">
      <c r="A1588" s="33" t="s">
        <v>17</v>
      </c>
      <c r="B1588" s="33" t="s">
        <v>588</v>
      </c>
      <c r="C1588" s="34">
        <v>10</v>
      </c>
      <c r="D1588" s="33" t="s">
        <v>96</v>
      </c>
      <c r="E1588" s="33" t="s">
        <v>2085</v>
      </c>
      <c r="F1588" s="35">
        <v>0</v>
      </c>
      <c r="G1588" s="33" t="s">
        <v>15071</v>
      </c>
      <c r="H1588" s="33">
        <v>1</v>
      </c>
      <c r="I1588" s="33">
        <v>6</v>
      </c>
      <c r="J1588" s="36">
        <v>1</v>
      </c>
      <c r="K1588" s="37">
        <v>3136200</v>
      </c>
      <c r="L1588" s="38" t="s">
        <v>12</v>
      </c>
      <c r="M1588" s="38" t="s">
        <v>13</v>
      </c>
    </row>
    <row r="1589" spans="1:13" s="39" customFormat="1" ht="12.75" x14ac:dyDescent="0.2">
      <c r="A1589" s="33" t="s">
        <v>17</v>
      </c>
      <c r="B1589" s="33" t="s">
        <v>589</v>
      </c>
      <c r="C1589" s="34">
        <v>10</v>
      </c>
      <c r="D1589" s="33" t="s">
        <v>13915</v>
      </c>
      <c r="E1589" s="33" t="s">
        <v>2086</v>
      </c>
      <c r="F1589" s="35">
        <v>81112300</v>
      </c>
      <c r="G1589" s="33" t="s">
        <v>15071</v>
      </c>
      <c r="H1589" s="33">
        <v>2</v>
      </c>
      <c r="I1589" s="33">
        <v>5</v>
      </c>
      <c r="J1589" s="36">
        <v>1</v>
      </c>
      <c r="K1589" s="37">
        <v>15000000</v>
      </c>
      <c r="L1589" s="38" t="s">
        <v>12</v>
      </c>
      <c r="M1589" s="38" t="s">
        <v>13</v>
      </c>
    </row>
    <row r="1590" spans="1:13" s="39" customFormat="1" ht="12.75" x14ac:dyDescent="0.2">
      <c r="A1590" s="33" t="s">
        <v>17</v>
      </c>
      <c r="B1590" s="33" t="s">
        <v>589</v>
      </c>
      <c r="C1590" s="34">
        <v>10</v>
      </c>
      <c r="D1590" s="33" t="s">
        <v>13915</v>
      </c>
      <c r="E1590" s="33" t="s">
        <v>2087</v>
      </c>
      <c r="F1590" s="35">
        <v>81112300</v>
      </c>
      <c r="G1590" s="33" t="s">
        <v>15071</v>
      </c>
      <c r="H1590" s="33">
        <v>6</v>
      </c>
      <c r="I1590" s="33">
        <v>3</v>
      </c>
      <c r="J1590" s="36">
        <v>1</v>
      </c>
      <c r="K1590" s="37">
        <v>2060000</v>
      </c>
      <c r="L1590" s="38" t="s">
        <v>12</v>
      </c>
      <c r="M1590" s="38" t="s">
        <v>13</v>
      </c>
    </row>
    <row r="1591" spans="1:13" s="39" customFormat="1" ht="12.75" x14ac:dyDescent="0.2">
      <c r="A1591" s="33" t="s">
        <v>17</v>
      </c>
      <c r="B1591" s="33" t="s">
        <v>589</v>
      </c>
      <c r="C1591" s="34">
        <v>10</v>
      </c>
      <c r="D1591" s="33" t="s">
        <v>13915</v>
      </c>
      <c r="E1591" s="33" t="s">
        <v>2088</v>
      </c>
      <c r="F1591" s="35">
        <v>81111812</v>
      </c>
      <c r="G1591" s="33" t="s">
        <v>15071</v>
      </c>
      <c r="H1591" s="33">
        <v>8</v>
      </c>
      <c r="I1591" s="33">
        <v>8</v>
      </c>
      <c r="J1591" s="36">
        <v>1</v>
      </c>
      <c r="K1591" s="37">
        <v>9990000</v>
      </c>
      <c r="L1591" s="38" t="s">
        <v>12</v>
      </c>
      <c r="M1591" s="38" t="s">
        <v>13</v>
      </c>
    </row>
    <row r="1592" spans="1:13" s="39" customFormat="1" ht="12.75" x14ac:dyDescent="0.2">
      <c r="A1592" s="33" t="s">
        <v>17</v>
      </c>
      <c r="B1592" s="33" t="s">
        <v>589</v>
      </c>
      <c r="C1592" s="34">
        <v>16</v>
      </c>
      <c r="D1592" s="33" t="s">
        <v>13915</v>
      </c>
      <c r="E1592" s="33" t="s">
        <v>2086</v>
      </c>
      <c r="F1592" s="35">
        <v>81112300</v>
      </c>
      <c r="G1592" s="33" t="s">
        <v>15071</v>
      </c>
      <c r="H1592" s="33">
        <v>8</v>
      </c>
      <c r="I1592" s="33">
        <v>8</v>
      </c>
      <c r="J1592" s="36">
        <v>1</v>
      </c>
      <c r="K1592" s="37">
        <v>7000000</v>
      </c>
      <c r="L1592" s="38" t="s">
        <v>12</v>
      </c>
      <c r="M1592" s="38" t="s">
        <v>13</v>
      </c>
    </row>
    <row r="1593" spans="1:13" s="39" customFormat="1" ht="12.75" x14ac:dyDescent="0.2">
      <c r="A1593" s="33" t="s">
        <v>17</v>
      </c>
      <c r="B1593" s="33" t="s">
        <v>589</v>
      </c>
      <c r="C1593" s="34">
        <v>10</v>
      </c>
      <c r="D1593" s="33" t="s">
        <v>13915</v>
      </c>
      <c r="E1593" s="33" t="s">
        <v>2089</v>
      </c>
      <c r="F1593" s="35">
        <v>0</v>
      </c>
      <c r="G1593" s="33" t="s">
        <v>15071</v>
      </c>
      <c r="H1593" s="33">
        <v>1</v>
      </c>
      <c r="I1593" s="33">
        <v>6</v>
      </c>
      <c r="J1593" s="36">
        <v>1</v>
      </c>
      <c r="K1593" s="37">
        <v>10000</v>
      </c>
      <c r="L1593" s="38" t="s">
        <v>12</v>
      </c>
      <c r="M1593" s="38" t="s">
        <v>13</v>
      </c>
    </row>
    <row r="1594" spans="1:13" s="39" customFormat="1" ht="12.75" x14ac:dyDescent="0.2">
      <c r="A1594" s="33" t="s">
        <v>17</v>
      </c>
      <c r="B1594" s="33" t="s">
        <v>590</v>
      </c>
      <c r="C1594" s="34">
        <v>10</v>
      </c>
      <c r="D1594" s="33" t="s">
        <v>39</v>
      </c>
      <c r="E1594" s="33" t="s">
        <v>2090</v>
      </c>
      <c r="F1594" s="35">
        <v>78181500</v>
      </c>
      <c r="G1594" s="33" t="s">
        <v>466</v>
      </c>
      <c r="H1594" s="33">
        <v>1</v>
      </c>
      <c r="I1594" s="33">
        <v>4</v>
      </c>
      <c r="J1594" s="36">
        <v>1</v>
      </c>
      <c r="K1594" s="37">
        <v>49998980.5</v>
      </c>
      <c r="L1594" s="38" t="s">
        <v>12</v>
      </c>
      <c r="M1594" s="38" t="s">
        <v>2371</v>
      </c>
    </row>
    <row r="1595" spans="1:13" s="39" customFormat="1" ht="12.75" x14ac:dyDescent="0.2">
      <c r="A1595" s="33" t="s">
        <v>17</v>
      </c>
      <c r="B1595" s="33" t="s">
        <v>590</v>
      </c>
      <c r="C1595" s="34">
        <v>10</v>
      </c>
      <c r="D1595" s="33" t="s">
        <v>39</v>
      </c>
      <c r="E1595" s="33" t="s">
        <v>2091</v>
      </c>
      <c r="F1595" s="35">
        <v>72154302</v>
      </c>
      <c r="G1595" s="33" t="s">
        <v>15071</v>
      </c>
      <c r="H1595" s="33">
        <v>2</v>
      </c>
      <c r="I1595" s="33">
        <v>10</v>
      </c>
      <c r="J1595" s="36">
        <v>1</v>
      </c>
      <c r="K1595" s="37">
        <v>20000000</v>
      </c>
      <c r="L1595" s="38" t="s">
        <v>12</v>
      </c>
      <c r="M1595" s="38" t="s">
        <v>13</v>
      </c>
    </row>
    <row r="1596" spans="1:13" s="39" customFormat="1" ht="12.75" x14ac:dyDescent="0.2">
      <c r="A1596" s="33" t="s">
        <v>17</v>
      </c>
      <c r="B1596" s="33" t="s">
        <v>590</v>
      </c>
      <c r="C1596" s="34">
        <v>10</v>
      </c>
      <c r="D1596" s="33" t="s">
        <v>39</v>
      </c>
      <c r="E1596" s="33" t="s">
        <v>2092</v>
      </c>
      <c r="F1596" s="35">
        <v>78181500</v>
      </c>
      <c r="G1596" s="33" t="s">
        <v>15071</v>
      </c>
      <c r="H1596" s="33">
        <v>2</v>
      </c>
      <c r="I1596" s="33">
        <v>10</v>
      </c>
      <c r="J1596" s="36">
        <v>1</v>
      </c>
      <c r="K1596" s="37">
        <v>30000000</v>
      </c>
      <c r="L1596" s="38" t="s">
        <v>12</v>
      </c>
      <c r="M1596" s="38" t="s">
        <v>13</v>
      </c>
    </row>
    <row r="1597" spans="1:13" s="39" customFormat="1" ht="12.75" x14ac:dyDescent="0.2">
      <c r="A1597" s="33" t="s">
        <v>17</v>
      </c>
      <c r="B1597" s="33" t="s">
        <v>590</v>
      </c>
      <c r="C1597" s="34">
        <v>10</v>
      </c>
      <c r="D1597" s="33" t="s">
        <v>39</v>
      </c>
      <c r="E1597" s="33" t="s">
        <v>2093</v>
      </c>
      <c r="F1597" s="35">
        <v>78181500</v>
      </c>
      <c r="G1597" s="33" t="s">
        <v>15071</v>
      </c>
      <c r="H1597" s="33">
        <v>3</v>
      </c>
      <c r="I1597" s="33">
        <v>6</v>
      </c>
      <c r="J1597" s="36">
        <v>1</v>
      </c>
      <c r="K1597" s="37">
        <v>46543447</v>
      </c>
      <c r="L1597" s="38" t="s">
        <v>12</v>
      </c>
      <c r="M1597" s="38" t="s">
        <v>13</v>
      </c>
    </row>
    <row r="1598" spans="1:13" s="39" customFormat="1" ht="12.75" x14ac:dyDescent="0.2">
      <c r="A1598" s="33" t="s">
        <v>17</v>
      </c>
      <c r="B1598" s="33" t="s">
        <v>590</v>
      </c>
      <c r="C1598" s="34">
        <v>10</v>
      </c>
      <c r="D1598" s="33" t="s">
        <v>39</v>
      </c>
      <c r="E1598" s="33" t="s">
        <v>2094</v>
      </c>
      <c r="F1598" s="35">
        <v>78181500</v>
      </c>
      <c r="G1598" s="33" t="s">
        <v>466</v>
      </c>
      <c r="H1598" s="33">
        <v>4</v>
      </c>
      <c r="I1598" s="33">
        <v>6</v>
      </c>
      <c r="J1598" s="36">
        <v>1</v>
      </c>
      <c r="K1598" s="37">
        <v>13090000</v>
      </c>
      <c r="L1598" s="38" t="s">
        <v>12</v>
      </c>
      <c r="M1598" s="38" t="s">
        <v>13</v>
      </c>
    </row>
    <row r="1599" spans="1:13" s="39" customFormat="1" ht="12.75" x14ac:dyDescent="0.2">
      <c r="A1599" s="33" t="s">
        <v>17</v>
      </c>
      <c r="B1599" s="33" t="s">
        <v>590</v>
      </c>
      <c r="C1599" s="34">
        <v>10</v>
      </c>
      <c r="D1599" s="33" t="s">
        <v>39</v>
      </c>
      <c r="E1599" s="33" t="s">
        <v>2095</v>
      </c>
      <c r="F1599" s="35">
        <v>78181500</v>
      </c>
      <c r="G1599" s="33" t="s">
        <v>466</v>
      </c>
      <c r="H1599" s="33">
        <v>4</v>
      </c>
      <c r="I1599" s="33">
        <v>6</v>
      </c>
      <c r="J1599" s="36">
        <v>1</v>
      </c>
      <c r="K1599" s="37">
        <v>18149848</v>
      </c>
      <c r="L1599" s="38" t="s">
        <v>12</v>
      </c>
      <c r="M1599" s="38" t="s">
        <v>13</v>
      </c>
    </row>
    <row r="1600" spans="1:13" s="39" customFormat="1" ht="12.75" x14ac:dyDescent="0.2">
      <c r="A1600" s="33" t="s">
        <v>17</v>
      </c>
      <c r="B1600" s="33" t="s">
        <v>590</v>
      </c>
      <c r="C1600" s="34">
        <v>10</v>
      </c>
      <c r="D1600" s="33" t="s">
        <v>39</v>
      </c>
      <c r="E1600" s="33" t="s">
        <v>2096</v>
      </c>
      <c r="F1600" s="35">
        <v>78181500</v>
      </c>
      <c r="G1600" s="33" t="s">
        <v>466</v>
      </c>
      <c r="H1600" s="33">
        <v>4</v>
      </c>
      <c r="I1600" s="33">
        <v>8</v>
      </c>
      <c r="J1600" s="36">
        <v>1</v>
      </c>
      <c r="K1600" s="37">
        <v>15000000</v>
      </c>
      <c r="L1600" s="38" t="s">
        <v>12</v>
      </c>
      <c r="M1600" s="38" t="s">
        <v>13</v>
      </c>
    </row>
    <row r="1601" spans="1:13" s="39" customFormat="1" ht="12.75" x14ac:dyDescent="0.2">
      <c r="A1601" s="33" t="s">
        <v>17</v>
      </c>
      <c r="B1601" s="33" t="s">
        <v>590</v>
      </c>
      <c r="C1601" s="34">
        <v>10</v>
      </c>
      <c r="D1601" s="33" t="s">
        <v>39</v>
      </c>
      <c r="E1601" s="33" t="s">
        <v>2090</v>
      </c>
      <c r="F1601" s="35">
        <v>78181500</v>
      </c>
      <c r="G1601" s="33" t="s">
        <v>466</v>
      </c>
      <c r="H1601" s="33">
        <v>4</v>
      </c>
      <c r="I1601" s="33">
        <v>8</v>
      </c>
      <c r="J1601" s="36">
        <v>1</v>
      </c>
      <c r="K1601" s="37">
        <v>78500000</v>
      </c>
      <c r="L1601" s="38" t="s">
        <v>12</v>
      </c>
      <c r="M1601" s="38" t="s">
        <v>13</v>
      </c>
    </row>
    <row r="1602" spans="1:13" s="39" customFormat="1" ht="12.75" x14ac:dyDescent="0.2">
      <c r="A1602" s="33" t="s">
        <v>17</v>
      </c>
      <c r="B1602" s="33" t="s">
        <v>590</v>
      </c>
      <c r="C1602" s="34">
        <v>10</v>
      </c>
      <c r="D1602" s="33" t="s">
        <v>39</v>
      </c>
      <c r="E1602" s="33" t="s">
        <v>2097</v>
      </c>
      <c r="F1602" s="35">
        <v>72151802</v>
      </c>
      <c r="G1602" s="33" t="s">
        <v>466</v>
      </c>
      <c r="H1602" s="33">
        <v>4</v>
      </c>
      <c r="I1602" s="33">
        <v>8</v>
      </c>
      <c r="J1602" s="36">
        <v>1</v>
      </c>
      <c r="K1602" s="37">
        <v>20000000</v>
      </c>
      <c r="L1602" s="38" t="s">
        <v>12</v>
      </c>
      <c r="M1602" s="38" t="s">
        <v>13</v>
      </c>
    </row>
    <row r="1603" spans="1:13" s="39" customFormat="1" ht="12.75" x14ac:dyDescent="0.2">
      <c r="A1603" s="33" t="s">
        <v>17</v>
      </c>
      <c r="B1603" s="33" t="s">
        <v>590</v>
      </c>
      <c r="C1603" s="34">
        <v>10</v>
      </c>
      <c r="D1603" s="33" t="s">
        <v>39</v>
      </c>
      <c r="E1603" s="33" t="s">
        <v>2098</v>
      </c>
      <c r="F1603" s="35">
        <v>78181500</v>
      </c>
      <c r="G1603" s="33" t="s">
        <v>466</v>
      </c>
      <c r="H1603" s="33">
        <v>4</v>
      </c>
      <c r="I1603" s="33">
        <v>4</v>
      </c>
      <c r="J1603" s="36">
        <v>1</v>
      </c>
      <c r="K1603" s="37">
        <v>15000000</v>
      </c>
      <c r="L1603" s="38" t="s">
        <v>12</v>
      </c>
      <c r="M1603" s="38" t="s">
        <v>13</v>
      </c>
    </row>
    <row r="1604" spans="1:13" s="39" customFormat="1" ht="12.75" x14ac:dyDescent="0.2">
      <c r="A1604" s="33" t="s">
        <v>17</v>
      </c>
      <c r="B1604" s="33" t="s">
        <v>590</v>
      </c>
      <c r="C1604" s="34">
        <v>10</v>
      </c>
      <c r="D1604" s="33" t="s">
        <v>39</v>
      </c>
      <c r="E1604" s="33" t="s">
        <v>2090</v>
      </c>
      <c r="F1604" s="35">
        <v>78181500</v>
      </c>
      <c r="G1604" s="33" t="s">
        <v>15071</v>
      </c>
      <c r="H1604" s="33">
        <v>10</v>
      </c>
      <c r="I1604" s="33">
        <v>1</v>
      </c>
      <c r="J1604" s="36">
        <v>1</v>
      </c>
      <c r="K1604" s="37">
        <v>7500000</v>
      </c>
      <c r="L1604" s="38" t="s">
        <v>12</v>
      </c>
      <c r="M1604" s="38" t="s">
        <v>2372</v>
      </c>
    </row>
    <row r="1605" spans="1:13" s="39" customFormat="1" ht="12.75" x14ac:dyDescent="0.2">
      <c r="A1605" s="33" t="s">
        <v>17</v>
      </c>
      <c r="B1605" s="33" t="s">
        <v>590</v>
      </c>
      <c r="C1605" s="34">
        <v>16</v>
      </c>
      <c r="D1605" s="33" t="s">
        <v>39</v>
      </c>
      <c r="E1605" s="33" t="s">
        <v>2096</v>
      </c>
      <c r="F1605" s="35">
        <v>78181500</v>
      </c>
      <c r="G1605" s="33" t="s">
        <v>466</v>
      </c>
      <c r="H1605" s="33">
        <v>7</v>
      </c>
      <c r="I1605" s="33">
        <v>5</v>
      </c>
      <c r="J1605" s="36">
        <v>1</v>
      </c>
      <c r="K1605" s="37">
        <v>30000000</v>
      </c>
      <c r="L1605" s="38" t="s">
        <v>12</v>
      </c>
      <c r="M1605" s="38" t="s">
        <v>13</v>
      </c>
    </row>
    <row r="1606" spans="1:13" s="39" customFormat="1" ht="12.75" x14ac:dyDescent="0.2">
      <c r="A1606" s="33" t="s">
        <v>17</v>
      </c>
      <c r="B1606" s="33" t="s">
        <v>591</v>
      </c>
      <c r="C1606" s="34">
        <v>16</v>
      </c>
      <c r="D1606" s="33" t="s">
        <v>97</v>
      </c>
      <c r="E1606" s="33" t="s">
        <v>2099</v>
      </c>
      <c r="F1606" s="35">
        <v>72102900</v>
      </c>
      <c r="G1606" s="33" t="s">
        <v>466</v>
      </c>
      <c r="H1606" s="33">
        <v>1</v>
      </c>
      <c r="I1606" s="33">
        <v>4</v>
      </c>
      <c r="J1606" s="36">
        <v>1</v>
      </c>
      <c r="K1606" s="37">
        <v>86112898</v>
      </c>
      <c r="L1606" s="38" t="s">
        <v>12</v>
      </c>
      <c r="M1606" s="38" t="s">
        <v>2371</v>
      </c>
    </row>
    <row r="1607" spans="1:13" s="39" customFormat="1" ht="12.75" x14ac:dyDescent="0.2">
      <c r="A1607" s="33" t="s">
        <v>17</v>
      </c>
      <c r="B1607" s="33" t="s">
        <v>591</v>
      </c>
      <c r="C1607" s="34">
        <v>16</v>
      </c>
      <c r="D1607" s="33" t="s">
        <v>97</v>
      </c>
      <c r="E1607" s="33" t="s">
        <v>2099</v>
      </c>
      <c r="F1607" s="35">
        <v>72102900</v>
      </c>
      <c r="G1607" s="33" t="s">
        <v>466</v>
      </c>
      <c r="H1607" s="33">
        <v>4</v>
      </c>
      <c r="I1607" s="33">
        <v>8</v>
      </c>
      <c r="J1607" s="36">
        <v>1</v>
      </c>
      <c r="K1607" s="37">
        <v>233751263.03999999</v>
      </c>
      <c r="L1607" s="38" t="s">
        <v>12</v>
      </c>
      <c r="M1607" s="38" t="s">
        <v>13</v>
      </c>
    </row>
    <row r="1608" spans="1:13" s="39" customFormat="1" ht="12.75" x14ac:dyDescent="0.2">
      <c r="A1608" s="33" t="s">
        <v>17</v>
      </c>
      <c r="B1608" s="33" t="s">
        <v>591</v>
      </c>
      <c r="C1608" s="34">
        <v>16</v>
      </c>
      <c r="D1608" s="33" t="s">
        <v>97</v>
      </c>
      <c r="E1608" s="33" t="s">
        <v>2100</v>
      </c>
      <c r="F1608" s="35">
        <v>72102900</v>
      </c>
      <c r="G1608" s="33" t="s">
        <v>466</v>
      </c>
      <c r="H1608" s="33">
        <v>4</v>
      </c>
      <c r="I1608" s="33">
        <v>8</v>
      </c>
      <c r="J1608" s="36">
        <v>1</v>
      </c>
      <c r="K1608" s="37">
        <v>25000000</v>
      </c>
      <c r="L1608" s="38" t="s">
        <v>12</v>
      </c>
      <c r="M1608" s="38" t="s">
        <v>13</v>
      </c>
    </row>
    <row r="1609" spans="1:13" s="39" customFormat="1" ht="12.75" x14ac:dyDescent="0.2">
      <c r="A1609" s="33" t="s">
        <v>17</v>
      </c>
      <c r="B1609" s="33" t="s">
        <v>591</v>
      </c>
      <c r="C1609" s="34">
        <v>16</v>
      </c>
      <c r="D1609" s="33" t="s">
        <v>97</v>
      </c>
      <c r="E1609" s="33" t="s">
        <v>2099</v>
      </c>
      <c r="F1609" s="35">
        <v>72102900</v>
      </c>
      <c r="G1609" s="33" t="s">
        <v>15071</v>
      </c>
      <c r="H1609" s="33">
        <v>10</v>
      </c>
      <c r="I1609" s="33">
        <v>1</v>
      </c>
      <c r="J1609" s="36">
        <v>1</v>
      </c>
      <c r="K1609" s="37">
        <v>13500000</v>
      </c>
      <c r="L1609" s="38" t="s">
        <v>12</v>
      </c>
      <c r="M1609" s="38" t="s">
        <v>2372</v>
      </c>
    </row>
    <row r="1610" spans="1:13" s="39" customFormat="1" ht="12.75" x14ac:dyDescent="0.2">
      <c r="A1610" s="33" t="s">
        <v>17</v>
      </c>
      <c r="B1610" s="33" t="s">
        <v>591</v>
      </c>
      <c r="C1610" s="34">
        <v>16</v>
      </c>
      <c r="D1610" s="33" t="s">
        <v>97</v>
      </c>
      <c r="E1610" s="33" t="s">
        <v>2101</v>
      </c>
      <c r="F1610" s="35">
        <v>0</v>
      </c>
      <c r="G1610" s="33" t="s">
        <v>15071</v>
      </c>
      <c r="H1610" s="33">
        <v>1</v>
      </c>
      <c r="I1610" s="33">
        <v>6</v>
      </c>
      <c r="J1610" s="36">
        <v>1</v>
      </c>
      <c r="K1610" s="37">
        <v>0.96</v>
      </c>
      <c r="L1610" s="38" t="s">
        <v>12</v>
      </c>
      <c r="M1610" s="38" t="s">
        <v>13</v>
      </c>
    </row>
    <row r="1611" spans="1:13" s="39" customFormat="1" ht="12.75" x14ac:dyDescent="0.2">
      <c r="A1611" s="33" t="s">
        <v>17</v>
      </c>
      <c r="B1611" s="33" t="s">
        <v>592</v>
      </c>
      <c r="C1611" s="34">
        <v>10</v>
      </c>
      <c r="D1611" s="33" t="s">
        <v>24</v>
      </c>
      <c r="E1611" s="33" t="s">
        <v>2102</v>
      </c>
      <c r="F1611" s="35">
        <v>76111500</v>
      </c>
      <c r="G1611" s="33" t="s">
        <v>15071</v>
      </c>
      <c r="H1611" s="33">
        <v>1</v>
      </c>
      <c r="I1611" s="33">
        <v>5</v>
      </c>
      <c r="J1611" s="36">
        <v>1</v>
      </c>
      <c r="K1611" s="37">
        <v>16266638.82</v>
      </c>
      <c r="L1611" s="38" t="s">
        <v>12</v>
      </c>
      <c r="M1611" s="38" t="s">
        <v>2371</v>
      </c>
    </row>
    <row r="1612" spans="1:13" s="39" customFormat="1" ht="12.75" x14ac:dyDescent="0.2">
      <c r="A1612" s="33" t="s">
        <v>17</v>
      </c>
      <c r="B1612" s="33" t="s">
        <v>592</v>
      </c>
      <c r="C1612" s="34">
        <v>16</v>
      </c>
      <c r="D1612" s="33" t="s">
        <v>24</v>
      </c>
      <c r="E1612" s="33" t="s">
        <v>2103</v>
      </c>
      <c r="F1612" s="35">
        <v>76111500</v>
      </c>
      <c r="G1612" s="33" t="s">
        <v>468</v>
      </c>
      <c r="H1612" s="33">
        <v>1</v>
      </c>
      <c r="I1612" s="33">
        <v>10</v>
      </c>
      <c r="J1612" s="36">
        <v>1</v>
      </c>
      <c r="K1612" s="37">
        <v>42146426.914999999</v>
      </c>
      <c r="L1612" s="38" t="s">
        <v>12</v>
      </c>
      <c r="M1612" s="38" t="s">
        <v>13</v>
      </c>
    </row>
    <row r="1613" spans="1:13" s="39" customFormat="1" ht="12.75" x14ac:dyDescent="0.2">
      <c r="A1613" s="33" t="s">
        <v>17</v>
      </c>
      <c r="B1613" s="33" t="s">
        <v>592</v>
      </c>
      <c r="C1613" s="34">
        <v>16</v>
      </c>
      <c r="D1613" s="33" t="s">
        <v>24</v>
      </c>
      <c r="E1613" s="33" t="s">
        <v>2104</v>
      </c>
      <c r="F1613" s="35">
        <v>76111500</v>
      </c>
      <c r="G1613" s="33" t="s">
        <v>468</v>
      </c>
      <c r="H1613" s="33">
        <v>1</v>
      </c>
      <c r="I1613" s="33">
        <v>10</v>
      </c>
      <c r="J1613" s="36">
        <v>1</v>
      </c>
      <c r="K1613" s="37">
        <v>42146426.914999999</v>
      </c>
      <c r="L1613" s="38" t="s">
        <v>12</v>
      </c>
      <c r="M1613" s="38" t="s">
        <v>13</v>
      </c>
    </row>
    <row r="1614" spans="1:13" s="39" customFormat="1" ht="12.75" x14ac:dyDescent="0.2">
      <c r="A1614" s="33" t="s">
        <v>17</v>
      </c>
      <c r="B1614" s="33" t="s">
        <v>592</v>
      </c>
      <c r="C1614" s="34">
        <v>10</v>
      </c>
      <c r="D1614" s="33" t="s">
        <v>24</v>
      </c>
      <c r="E1614" s="33" t="s">
        <v>2102</v>
      </c>
      <c r="F1614" s="35">
        <v>76111500</v>
      </c>
      <c r="G1614" s="33" t="s">
        <v>15071</v>
      </c>
      <c r="H1614" s="33">
        <v>4</v>
      </c>
      <c r="I1614" s="33">
        <v>6</v>
      </c>
      <c r="J1614" s="36">
        <v>1</v>
      </c>
      <c r="K1614" s="37">
        <v>14699965</v>
      </c>
      <c r="L1614" s="38" t="s">
        <v>12</v>
      </c>
      <c r="M1614" s="38" t="s">
        <v>13</v>
      </c>
    </row>
    <row r="1615" spans="1:13" s="39" customFormat="1" ht="12.75" x14ac:dyDescent="0.2">
      <c r="A1615" s="33" t="s">
        <v>17</v>
      </c>
      <c r="B1615" s="33" t="s">
        <v>592</v>
      </c>
      <c r="C1615" s="34">
        <v>10</v>
      </c>
      <c r="D1615" s="33" t="s">
        <v>24</v>
      </c>
      <c r="E1615" s="33" t="s">
        <v>2105</v>
      </c>
      <c r="F1615" s="35">
        <v>78111500</v>
      </c>
      <c r="G1615" s="33" t="s">
        <v>15071</v>
      </c>
      <c r="H1615" s="33">
        <v>10</v>
      </c>
      <c r="I1615" s="33">
        <v>1</v>
      </c>
      <c r="J1615" s="36">
        <v>1</v>
      </c>
      <c r="K1615" s="37">
        <v>4500000</v>
      </c>
      <c r="L1615" s="38" t="s">
        <v>12</v>
      </c>
      <c r="M1615" s="38" t="s">
        <v>2372</v>
      </c>
    </row>
    <row r="1616" spans="1:13" s="39" customFormat="1" ht="12.75" x14ac:dyDescent="0.2">
      <c r="A1616" s="33" t="s">
        <v>17</v>
      </c>
      <c r="B1616" s="33" t="s">
        <v>592</v>
      </c>
      <c r="C1616" s="34">
        <v>16</v>
      </c>
      <c r="D1616" s="33" t="s">
        <v>24</v>
      </c>
      <c r="E1616" s="33" t="s">
        <v>954</v>
      </c>
      <c r="F1616" s="35">
        <v>0</v>
      </c>
      <c r="G1616" s="33" t="s">
        <v>15071</v>
      </c>
      <c r="H1616" s="33">
        <v>1</v>
      </c>
      <c r="I1616" s="33">
        <v>6</v>
      </c>
      <c r="J1616" s="36">
        <v>1</v>
      </c>
      <c r="K1616" s="37">
        <v>0.17</v>
      </c>
      <c r="L1616" s="38" t="s">
        <v>12</v>
      </c>
      <c r="M1616" s="38" t="s">
        <v>13</v>
      </c>
    </row>
    <row r="1617" spans="1:13" s="39" customFormat="1" ht="12.75" x14ac:dyDescent="0.2">
      <c r="A1617" s="33" t="s">
        <v>17</v>
      </c>
      <c r="B1617" s="33" t="s">
        <v>592</v>
      </c>
      <c r="C1617" s="34">
        <v>10</v>
      </c>
      <c r="D1617" s="33" t="s">
        <v>24</v>
      </c>
      <c r="E1617" s="33" t="s">
        <v>13988</v>
      </c>
      <c r="F1617" s="35">
        <v>0</v>
      </c>
      <c r="G1617" s="33" t="s">
        <v>15071</v>
      </c>
      <c r="H1617" s="33">
        <v>1</v>
      </c>
      <c r="I1617" s="33">
        <v>6</v>
      </c>
      <c r="J1617" s="36">
        <v>1</v>
      </c>
      <c r="K1617" s="37">
        <v>3681388.18</v>
      </c>
      <c r="L1617" s="38" t="s">
        <v>12</v>
      </c>
      <c r="M1617" s="38" t="s">
        <v>13</v>
      </c>
    </row>
    <row r="1618" spans="1:13" s="39" customFormat="1" ht="12.75" x14ac:dyDescent="0.2">
      <c r="A1618" s="33" t="s">
        <v>17</v>
      </c>
      <c r="B1618" s="33" t="s">
        <v>593</v>
      </c>
      <c r="C1618" s="34">
        <v>10</v>
      </c>
      <c r="D1618" s="33" t="s">
        <v>98</v>
      </c>
      <c r="E1618" s="33" t="s">
        <v>2106</v>
      </c>
      <c r="F1618" s="35">
        <v>72101517</v>
      </c>
      <c r="G1618" s="33" t="s">
        <v>466</v>
      </c>
      <c r="H1618" s="33">
        <v>4</v>
      </c>
      <c r="I1618" s="33">
        <v>6</v>
      </c>
      <c r="J1618" s="36">
        <v>1</v>
      </c>
      <c r="K1618" s="37">
        <v>20230000</v>
      </c>
      <c r="L1618" s="38" t="s">
        <v>12</v>
      </c>
      <c r="M1618" s="38" t="s">
        <v>13</v>
      </c>
    </row>
    <row r="1619" spans="1:13" s="39" customFormat="1" ht="12.75" x14ac:dyDescent="0.2">
      <c r="A1619" s="33" t="s">
        <v>17</v>
      </c>
      <c r="B1619" s="33" t="s">
        <v>593</v>
      </c>
      <c r="C1619" s="34">
        <v>10</v>
      </c>
      <c r="D1619" s="33" t="s">
        <v>98</v>
      </c>
      <c r="E1619" s="33" t="s">
        <v>2106</v>
      </c>
      <c r="F1619" s="35">
        <v>72101517</v>
      </c>
      <c r="G1619" s="33" t="s">
        <v>466</v>
      </c>
      <c r="H1619" s="33">
        <v>4</v>
      </c>
      <c r="I1619" s="33">
        <v>6</v>
      </c>
      <c r="J1619" s="36">
        <v>1</v>
      </c>
      <c r="K1619" s="37">
        <v>20230000</v>
      </c>
      <c r="L1619" s="38" t="s">
        <v>12</v>
      </c>
      <c r="M1619" s="38" t="s">
        <v>13</v>
      </c>
    </row>
    <row r="1620" spans="1:13" s="39" customFormat="1" ht="12.75" x14ac:dyDescent="0.2">
      <c r="A1620" s="33" t="s">
        <v>17</v>
      </c>
      <c r="B1620" s="33" t="s">
        <v>593</v>
      </c>
      <c r="C1620" s="34">
        <v>10</v>
      </c>
      <c r="D1620" s="33" t="s">
        <v>98</v>
      </c>
      <c r="E1620" s="33" t="s">
        <v>2106</v>
      </c>
      <c r="F1620" s="35">
        <v>72101517</v>
      </c>
      <c r="G1620" s="33" t="s">
        <v>466</v>
      </c>
      <c r="H1620" s="33">
        <v>4</v>
      </c>
      <c r="I1620" s="33">
        <v>6</v>
      </c>
      <c r="J1620" s="36">
        <v>1</v>
      </c>
      <c r="K1620" s="37">
        <v>20706000</v>
      </c>
      <c r="L1620" s="38" t="s">
        <v>12</v>
      </c>
      <c r="M1620" s="38" t="s">
        <v>13</v>
      </c>
    </row>
    <row r="1621" spans="1:13" s="39" customFormat="1" ht="12.75" x14ac:dyDescent="0.2">
      <c r="A1621" s="33" t="s">
        <v>17</v>
      </c>
      <c r="B1621" s="33" t="s">
        <v>593</v>
      </c>
      <c r="C1621" s="34">
        <v>10</v>
      </c>
      <c r="D1621" s="33" t="s">
        <v>98</v>
      </c>
      <c r="E1621" s="33" t="s">
        <v>2107</v>
      </c>
      <c r="F1621" s="35">
        <v>72154300</v>
      </c>
      <c r="G1621" s="33" t="s">
        <v>466</v>
      </c>
      <c r="H1621" s="33">
        <v>4</v>
      </c>
      <c r="I1621" s="33">
        <v>6</v>
      </c>
      <c r="J1621" s="36">
        <v>1</v>
      </c>
      <c r="K1621" s="37">
        <v>52126052</v>
      </c>
      <c r="L1621" s="38" t="s">
        <v>12</v>
      </c>
      <c r="M1621" s="38" t="s">
        <v>13</v>
      </c>
    </row>
    <row r="1622" spans="1:13" s="39" customFormat="1" ht="12.75" x14ac:dyDescent="0.2">
      <c r="A1622" s="33" t="s">
        <v>17</v>
      </c>
      <c r="B1622" s="33" t="s">
        <v>593</v>
      </c>
      <c r="C1622" s="34">
        <v>10</v>
      </c>
      <c r="D1622" s="33" t="s">
        <v>98</v>
      </c>
      <c r="E1622" s="33" t="s">
        <v>2108</v>
      </c>
      <c r="F1622" s="35">
        <v>72154302</v>
      </c>
      <c r="G1622" s="33" t="s">
        <v>466</v>
      </c>
      <c r="H1622" s="33">
        <v>4</v>
      </c>
      <c r="I1622" s="33">
        <v>6</v>
      </c>
      <c r="J1622" s="36">
        <v>1</v>
      </c>
      <c r="K1622" s="37">
        <v>15622490</v>
      </c>
      <c r="L1622" s="38" t="s">
        <v>12</v>
      </c>
      <c r="M1622" s="38" t="s">
        <v>13</v>
      </c>
    </row>
    <row r="1623" spans="1:13" s="39" customFormat="1" ht="12.75" x14ac:dyDescent="0.2">
      <c r="A1623" s="33" t="s">
        <v>17</v>
      </c>
      <c r="B1623" s="33" t="s">
        <v>593</v>
      </c>
      <c r="C1623" s="34">
        <v>10</v>
      </c>
      <c r="D1623" s="33" t="s">
        <v>98</v>
      </c>
      <c r="E1623" s="33" t="s">
        <v>2109</v>
      </c>
      <c r="F1623" s="35">
        <v>72154302</v>
      </c>
      <c r="G1623" s="33" t="s">
        <v>466</v>
      </c>
      <c r="H1623" s="33">
        <v>4</v>
      </c>
      <c r="I1623" s="33">
        <v>6</v>
      </c>
      <c r="J1623" s="36">
        <v>1</v>
      </c>
      <c r="K1623" s="37">
        <v>16719915</v>
      </c>
      <c r="L1623" s="38" t="s">
        <v>12</v>
      </c>
      <c r="M1623" s="38" t="s">
        <v>13</v>
      </c>
    </row>
    <row r="1624" spans="1:13" s="39" customFormat="1" ht="12.75" x14ac:dyDescent="0.2">
      <c r="A1624" s="33" t="s">
        <v>17</v>
      </c>
      <c r="B1624" s="33" t="s">
        <v>593</v>
      </c>
      <c r="C1624" s="34">
        <v>10</v>
      </c>
      <c r="D1624" s="33" t="s">
        <v>98</v>
      </c>
      <c r="E1624" s="33" t="s">
        <v>2110</v>
      </c>
      <c r="F1624" s="35">
        <v>72154300</v>
      </c>
      <c r="G1624" s="33" t="s">
        <v>466</v>
      </c>
      <c r="H1624" s="33">
        <v>6</v>
      </c>
      <c r="I1624" s="33">
        <v>3</v>
      </c>
      <c r="J1624" s="36">
        <v>1</v>
      </c>
      <c r="K1624" s="37">
        <v>5950000</v>
      </c>
      <c r="L1624" s="38" t="s">
        <v>12</v>
      </c>
      <c r="M1624" s="38" t="s">
        <v>13</v>
      </c>
    </row>
    <row r="1625" spans="1:13" s="39" customFormat="1" ht="12.75" x14ac:dyDescent="0.2">
      <c r="A1625" s="33" t="s">
        <v>17</v>
      </c>
      <c r="B1625" s="33" t="s">
        <v>594</v>
      </c>
      <c r="C1625" s="34">
        <v>10</v>
      </c>
      <c r="D1625" s="33" t="s">
        <v>122</v>
      </c>
      <c r="E1625" s="33" t="s">
        <v>2111</v>
      </c>
      <c r="F1625" s="35">
        <v>73152108</v>
      </c>
      <c r="G1625" s="33" t="s">
        <v>15071</v>
      </c>
      <c r="H1625" s="33">
        <v>7</v>
      </c>
      <c r="I1625" s="33">
        <v>3</v>
      </c>
      <c r="J1625" s="36">
        <v>1</v>
      </c>
      <c r="K1625" s="37">
        <v>5952000</v>
      </c>
      <c r="L1625" s="38" t="s">
        <v>12</v>
      </c>
      <c r="M1625" s="38" t="s">
        <v>13</v>
      </c>
    </row>
    <row r="1626" spans="1:13" s="39" customFormat="1" ht="12.75" x14ac:dyDescent="0.2">
      <c r="A1626" s="33" t="s">
        <v>17</v>
      </c>
      <c r="B1626" s="33" t="s">
        <v>594</v>
      </c>
      <c r="C1626" s="34">
        <v>10</v>
      </c>
      <c r="D1626" s="33" t="s">
        <v>122</v>
      </c>
      <c r="E1626" s="33" t="s">
        <v>2076</v>
      </c>
      <c r="F1626" s="35">
        <v>0</v>
      </c>
      <c r="G1626" s="33" t="s">
        <v>15071</v>
      </c>
      <c r="H1626" s="33">
        <v>1</v>
      </c>
      <c r="I1626" s="33">
        <v>6</v>
      </c>
      <c r="J1626" s="36">
        <v>1</v>
      </c>
      <c r="K1626" s="37">
        <v>1488000</v>
      </c>
      <c r="L1626" s="38" t="s">
        <v>12</v>
      </c>
      <c r="M1626" s="38" t="s">
        <v>13</v>
      </c>
    </row>
    <row r="1627" spans="1:13" s="39" customFormat="1" ht="12.75" x14ac:dyDescent="0.2">
      <c r="A1627" s="33" t="s">
        <v>17</v>
      </c>
      <c r="B1627" s="33" t="s">
        <v>595</v>
      </c>
      <c r="C1627" s="34">
        <v>10</v>
      </c>
      <c r="D1627" s="33" t="s">
        <v>58</v>
      </c>
      <c r="E1627" s="33" t="s">
        <v>2112</v>
      </c>
      <c r="F1627" s="35">
        <v>81111500</v>
      </c>
      <c r="G1627" s="33" t="s">
        <v>466</v>
      </c>
      <c r="H1627" s="33">
        <v>7</v>
      </c>
      <c r="I1627" s="33">
        <v>3</v>
      </c>
      <c r="J1627" s="36">
        <v>1</v>
      </c>
      <c r="K1627" s="37">
        <v>30000000</v>
      </c>
      <c r="L1627" s="38" t="s">
        <v>12</v>
      </c>
      <c r="M1627" s="38" t="s">
        <v>13</v>
      </c>
    </row>
    <row r="1628" spans="1:13" s="39" customFormat="1" ht="12.75" x14ac:dyDescent="0.2">
      <c r="A1628" s="33" t="s">
        <v>17</v>
      </c>
      <c r="B1628" s="33" t="s">
        <v>596</v>
      </c>
      <c r="C1628" s="34">
        <v>16</v>
      </c>
      <c r="D1628" s="33" t="s">
        <v>99</v>
      </c>
      <c r="E1628" s="33" t="s">
        <v>2113</v>
      </c>
      <c r="F1628" s="35">
        <v>78102203</v>
      </c>
      <c r="G1628" s="33" t="s">
        <v>313</v>
      </c>
      <c r="H1628" s="33">
        <v>1</v>
      </c>
      <c r="I1628" s="33">
        <v>11</v>
      </c>
      <c r="J1628" s="36">
        <v>1</v>
      </c>
      <c r="K1628" s="37">
        <v>3000000</v>
      </c>
      <c r="L1628" s="38" t="s">
        <v>12</v>
      </c>
      <c r="M1628" s="38" t="s">
        <v>13</v>
      </c>
    </row>
    <row r="1629" spans="1:13" s="39" customFormat="1" ht="12.75" x14ac:dyDescent="0.2">
      <c r="A1629" s="33" t="s">
        <v>17</v>
      </c>
      <c r="B1629" s="33" t="s">
        <v>597</v>
      </c>
      <c r="C1629" s="34">
        <v>10</v>
      </c>
      <c r="D1629" s="33" t="s">
        <v>100</v>
      </c>
      <c r="E1629" s="33" t="s">
        <v>2114</v>
      </c>
      <c r="F1629" s="35">
        <v>93151510</v>
      </c>
      <c r="G1629" s="33" t="s">
        <v>15070</v>
      </c>
      <c r="H1629" s="33">
        <v>1</v>
      </c>
      <c r="I1629" s="33">
        <v>12</v>
      </c>
      <c r="J1629" s="36">
        <v>1</v>
      </c>
      <c r="K1629" s="37">
        <v>127100</v>
      </c>
      <c r="L1629" s="38" t="s">
        <v>12</v>
      </c>
      <c r="M1629" s="38" t="s">
        <v>13</v>
      </c>
    </row>
    <row r="1630" spans="1:13" s="39" customFormat="1" ht="12.75" x14ac:dyDescent="0.2">
      <c r="A1630" s="33" t="s">
        <v>17</v>
      </c>
      <c r="B1630" s="33" t="s">
        <v>597</v>
      </c>
      <c r="C1630" s="34">
        <v>10</v>
      </c>
      <c r="D1630" s="33" t="s">
        <v>100</v>
      </c>
      <c r="E1630" s="33" t="s">
        <v>13989</v>
      </c>
      <c r="F1630" s="35">
        <v>93151510</v>
      </c>
      <c r="G1630" s="33" t="s">
        <v>15070</v>
      </c>
      <c r="H1630" s="33">
        <v>1</v>
      </c>
      <c r="I1630" s="33">
        <v>12</v>
      </c>
      <c r="J1630" s="36">
        <v>1</v>
      </c>
      <c r="K1630" s="37">
        <v>19400</v>
      </c>
      <c r="L1630" s="38" t="s">
        <v>12</v>
      </c>
      <c r="M1630" s="38" t="s">
        <v>13</v>
      </c>
    </row>
    <row r="1631" spans="1:13" s="39" customFormat="1" ht="12.75" x14ac:dyDescent="0.2">
      <c r="A1631" s="33" t="s">
        <v>17</v>
      </c>
      <c r="B1631" s="33" t="s">
        <v>597</v>
      </c>
      <c r="C1631" s="34">
        <v>10</v>
      </c>
      <c r="D1631" s="33" t="s">
        <v>100</v>
      </c>
      <c r="E1631" s="33" t="s">
        <v>13990</v>
      </c>
      <c r="F1631" s="35">
        <v>93151510</v>
      </c>
      <c r="G1631" s="33" t="s">
        <v>15070</v>
      </c>
      <c r="H1631" s="33">
        <v>1</v>
      </c>
      <c r="I1631" s="33">
        <v>12</v>
      </c>
      <c r="J1631" s="36">
        <v>1</v>
      </c>
      <c r="K1631" s="37">
        <v>30400</v>
      </c>
      <c r="L1631" s="38" t="s">
        <v>12</v>
      </c>
      <c r="M1631" s="38" t="s">
        <v>13</v>
      </c>
    </row>
    <row r="1632" spans="1:13" s="39" customFormat="1" ht="12.75" x14ac:dyDescent="0.2">
      <c r="A1632" s="33" t="s">
        <v>17</v>
      </c>
      <c r="B1632" s="33" t="s">
        <v>597</v>
      </c>
      <c r="C1632" s="34">
        <v>10</v>
      </c>
      <c r="D1632" s="33" t="s">
        <v>100</v>
      </c>
      <c r="E1632" s="33" t="s">
        <v>13991</v>
      </c>
      <c r="F1632" s="35">
        <v>93151510</v>
      </c>
      <c r="G1632" s="33" t="s">
        <v>15070</v>
      </c>
      <c r="H1632" s="33">
        <v>1</v>
      </c>
      <c r="I1632" s="33">
        <v>12</v>
      </c>
      <c r="J1632" s="36">
        <v>1</v>
      </c>
      <c r="K1632" s="37">
        <v>61600</v>
      </c>
      <c r="L1632" s="38" t="s">
        <v>12</v>
      </c>
      <c r="M1632" s="38" t="s">
        <v>13</v>
      </c>
    </row>
    <row r="1633" spans="1:13" s="39" customFormat="1" ht="12.75" x14ac:dyDescent="0.2">
      <c r="A1633" s="33" t="s">
        <v>17</v>
      </c>
      <c r="B1633" s="33" t="s">
        <v>597</v>
      </c>
      <c r="C1633" s="34">
        <v>10</v>
      </c>
      <c r="D1633" s="33" t="s">
        <v>100</v>
      </c>
      <c r="E1633" s="33" t="s">
        <v>13992</v>
      </c>
      <c r="F1633" s="35">
        <v>93151510</v>
      </c>
      <c r="G1633" s="33" t="s">
        <v>15070</v>
      </c>
      <c r="H1633" s="33">
        <v>1</v>
      </c>
      <c r="I1633" s="33">
        <v>12</v>
      </c>
      <c r="J1633" s="36">
        <v>1</v>
      </c>
      <c r="K1633" s="37">
        <v>45200</v>
      </c>
      <c r="L1633" s="38" t="s">
        <v>12</v>
      </c>
      <c r="M1633" s="38" t="s">
        <v>13</v>
      </c>
    </row>
    <row r="1634" spans="1:13" s="39" customFormat="1" ht="12.75" x14ac:dyDescent="0.2">
      <c r="A1634" s="33" t="s">
        <v>17</v>
      </c>
      <c r="B1634" s="33" t="s">
        <v>597</v>
      </c>
      <c r="C1634" s="34">
        <v>10</v>
      </c>
      <c r="D1634" s="33" t="s">
        <v>100</v>
      </c>
      <c r="E1634" s="33" t="s">
        <v>13993</v>
      </c>
      <c r="F1634" s="35">
        <v>93151510</v>
      </c>
      <c r="G1634" s="33" t="s">
        <v>15070</v>
      </c>
      <c r="H1634" s="33">
        <v>1</v>
      </c>
      <c r="I1634" s="33">
        <v>12</v>
      </c>
      <c r="J1634" s="36">
        <v>1</v>
      </c>
      <c r="K1634" s="37">
        <v>66300</v>
      </c>
      <c r="L1634" s="38" t="s">
        <v>12</v>
      </c>
      <c r="M1634" s="38" t="s">
        <v>13</v>
      </c>
    </row>
    <row r="1635" spans="1:13" s="39" customFormat="1" ht="12.75" x14ac:dyDescent="0.2">
      <c r="A1635" s="33" t="s">
        <v>17</v>
      </c>
      <c r="B1635" s="33" t="s">
        <v>597</v>
      </c>
      <c r="C1635" s="34">
        <v>10</v>
      </c>
      <c r="D1635" s="33" t="s">
        <v>100</v>
      </c>
      <c r="E1635" s="33" t="s">
        <v>2115</v>
      </c>
      <c r="F1635" s="35">
        <v>0</v>
      </c>
      <c r="G1635" s="33" t="s">
        <v>15071</v>
      </c>
      <c r="H1635" s="33">
        <v>1</v>
      </c>
      <c r="I1635" s="33">
        <v>6</v>
      </c>
      <c r="J1635" s="36">
        <v>1</v>
      </c>
      <c r="K1635" s="37">
        <v>1000000</v>
      </c>
      <c r="L1635" s="38" t="s">
        <v>12</v>
      </c>
      <c r="M1635" s="38" t="s">
        <v>13</v>
      </c>
    </row>
    <row r="1636" spans="1:13" s="39" customFormat="1" ht="12.75" x14ac:dyDescent="0.2">
      <c r="A1636" s="33" t="s">
        <v>17</v>
      </c>
      <c r="B1636" s="33" t="s">
        <v>598</v>
      </c>
      <c r="C1636" s="34">
        <v>10</v>
      </c>
      <c r="D1636" s="33" t="s">
        <v>13916</v>
      </c>
      <c r="E1636" s="33" t="s">
        <v>2116</v>
      </c>
      <c r="F1636" s="35">
        <v>60101600</v>
      </c>
      <c r="G1636" s="33" t="s">
        <v>15071</v>
      </c>
      <c r="H1636" s="33">
        <v>3</v>
      </c>
      <c r="I1636" s="33">
        <v>4</v>
      </c>
      <c r="J1636" s="36">
        <v>1000</v>
      </c>
      <c r="K1636" s="37">
        <v>614000</v>
      </c>
      <c r="L1636" s="38" t="s">
        <v>12</v>
      </c>
      <c r="M1636" s="38" t="s">
        <v>13</v>
      </c>
    </row>
    <row r="1637" spans="1:13" s="39" customFormat="1" ht="12.75" x14ac:dyDescent="0.2">
      <c r="A1637" s="33" t="s">
        <v>17</v>
      </c>
      <c r="B1637" s="33" t="s">
        <v>598</v>
      </c>
      <c r="C1637" s="34">
        <v>10</v>
      </c>
      <c r="D1637" s="33" t="s">
        <v>13916</v>
      </c>
      <c r="E1637" s="33" t="s">
        <v>2117</v>
      </c>
      <c r="F1637" s="35">
        <v>55101500</v>
      </c>
      <c r="G1637" s="33" t="s">
        <v>15071</v>
      </c>
      <c r="H1637" s="33">
        <v>3</v>
      </c>
      <c r="I1637" s="33">
        <v>4</v>
      </c>
      <c r="J1637" s="36">
        <v>770</v>
      </c>
      <c r="K1637" s="37">
        <v>542080</v>
      </c>
      <c r="L1637" s="38" t="s">
        <v>12</v>
      </c>
      <c r="M1637" s="38" t="s">
        <v>13</v>
      </c>
    </row>
    <row r="1638" spans="1:13" s="39" customFormat="1" ht="12.75" x14ac:dyDescent="0.2">
      <c r="A1638" s="33" t="s">
        <v>17</v>
      </c>
      <c r="B1638" s="33" t="s">
        <v>598</v>
      </c>
      <c r="C1638" s="34">
        <v>10</v>
      </c>
      <c r="D1638" s="33" t="s">
        <v>13916</v>
      </c>
      <c r="E1638" s="33" t="s">
        <v>2118</v>
      </c>
      <c r="F1638" s="35">
        <v>55101500</v>
      </c>
      <c r="G1638" s="33" t="s">
        <v>15071</v>
      </c>
      <c r="H1638" s="33">
        <v>3</v>
      </c>
      <c r="I1638" s="33">
        <v>4</v>
      </c>
      <c r="J1638" s="36">
        <v>8000</v>
      </c>
      <c r="K1638" s="37">
        <v>80000</v>
      </c>
      <c r="L1638" s="38" t="s">
        <v>12</v>
      </c>
      <c r="M1638" s="38" t="s">
        <v>13</v>
      </c>
    </row>
    <row r="1639" spans="1:13" s="39" customFormat="1" ht="12.75" x14ac:dyDescent="0.2">
      <c r="A1639" s="33" t="s">
        <v>17</v>
      </c>
      <c r="B1639" s="33" t="s">
        <v>598</v>
      </c>
      <c r="C1639" s="34">
        <v>10</v>
      </c>
      <c r="D1639" s="33" t="s">
        <v>13916</v>
      </c>
      <c r="E1639" s="33" t="s">
        <v>2118</v>
      </c>
      <c r="F1639" s="35">
        <v>55101500</v>
      </c>
      <c r="G1639" s="33" t="s">
        <v>15071</v>
      </c>
      <c r="H1639" s="33">
        <v>3</v>
      </c>
      <c r="I1639" s="33">
        <v>4</v>
      </c>
      <c r="J1639" s="36">
        <v>5000</v>
      </c>
      <c r="K1639" s="37">
        <v>60000</v>
      </c>
      <c r="L1639" s="38" t="s">
        <v>12</v>
      </c>
      <c r="M1639" s="38" t="s">
        <v>13</v>
      </c>
    </row>
    <row r="1640" spans="1:13" s="39" customFormat="1" ht="12.75" x14ac:dyDescent="0.2">
      <c r="A1640" s="33" t="s">
        <v>17</v>
      </c>
      <c r="B1640" s="33" t="s">
        <v>598</v>
      </c>
      <c r="C1640" s="34">
        <v>10</v>
      </c>
      <c r="D1640" s="33" t="s">
        <v>13916</v>
      </c>
      <c r="E1640" s="33" t="s">
        <v>2119</v>
      </c>
      <c r="F1640" s="35">
        <v>55101500</v>
      </c>
      <c r="G1640" s="33" t="s">
        <v>15071</v>
      </c>
      <c r="H1640" s="33">
        <v>3</v>
      </c>
      <c r="I1640" s="33">
        <v>4</v>
      </c>
      <c r="J1640" s="36">
        <v>1500</v>
      </c>
      <c r="K1640" s="37">
        <v>64500</v>
      </c>
      <c r="L1640" s="38" t="s">
        <v>12</v>
      </c>
      <c r="M1640" s="38" t="s">
        <v>13</v>
      </c>
    </row>
    <row r="1641" spans="1:13" s="39" customFormat="1" ht="12.75" x14ac:dyDescent="0.2">
      <c r="A1641" s="33" t="s">
        <v>17</v>
      </c>
      <c r="B1641" s="33" t="s">
        <v>598</v>
      </c>
      <c r="C1641" s="34">
        <v>10</v>
      </c>
      <c r="D1641" s="33" t="s">
        <v>13916</v>
      </c>
      <c r="E1641" s="33" t="s">
        <v>2120</v>
      </c>
      <c r="F1641" s="35">
        <v>55101500</v>
      </c>
      <c r="G1641" s="33" t="s">
        <v>15071</v>
      </c>
      <c r="H1641" s="33">
        <v>3</v>
      </c>
      <c r="I1641" s="33">
        <v>4</v>
      </c>
      <c r="J1641" s="36">
        <v>1500</v>
      </c>
      <c r="K1641" s="37">
        <v>64500</v>
      </c>
      <c r="L1641" s="38" t="s">
        <v>12</v>
      </c>
      <c r="M1641" s="38" t="s">
        <v>13</v>
      </c>
    </row>
    <row r="1642" spans="1:13" s="39" customFormat="1" ht="12.75" x14ac:dyDescent="0.2">
      <c r="A1642" s="33" t="s">
        <v>17</v>
      </c>
      <c r="B1642" s="33" t="s">
        <v>598</v>
      </c>
      <c r="C1642" s="34">
        <v>10</v>
      </c>
      <c r="D1642" s="33" t="s">
        <v>13916</v>
      </c>
      <c r="E1642" s="33" t="s">
        <v>2121</v>
      </c>
      <c r="F1642" s="35">
        <v>55101500</v>
      </c>
      <c r="G1642" s="33" t="s">
        <v>15071</v>
      </c>
      <c r="H1642" s="33">
        <v>3</v>
      </c>
      <c r="I1642" s="33">
        <v>4</v>
      </c>
      <c r="J1642" s="36">
        <v>1000</v>
      </c>
      <c r="K1642" s="37">
        <v>45000</v>
      </c>
      <c r="L1642" s="38" t="s">
        <v>12</v>
      </c>
      <c r="M1642" s="38" t="s">
        <v>13</v>
      </c>
    </row>
    <row r="1643" spans="1:13" s="39" customFormat="1" ht="12.75" x14ac:dyDescent="0.2">
      <c r="A1643" s="33" t="s">
        <v>17</v>
      </c>
      <c r="B1643" s="33" t="s">
        <v>598</v>
      </c>
      <c r="C1643" s="34">
        <v>10</v>
      </c>
      <c r="D1643" s="33" t="s">
        <v>13916</v>
      </c>
      <c r="E1643" s="33" t="s">
        <v>2122</v>
      </c>
      <c r="F1643" s="35">
        <v>55101500</v>
      </c>
      <c r="G1643" s="33" t="s">
        <v>15071</v>
      </c>
      <c r="H1643" s="33">
        <v>3</v>
      </c>
      <c r="I1643" s="33">
        <v>4</v>
      </c>
      <c r="J1643" s="36">
        <v>500</v>
      </c>
      <c r="K1643" s="37">
        <v>28000</v>
      </c>
      <c r="L1643" s="38" t="s">
        <v>12</v>
      </c>
      <c r="M1643" s="38" t="s">
        <v>13</v>
      </c>
    </row>
    <row r="1644" spans="1:13" s="39" customFormat="1" ht="12.75" x14ac:dyDescent="0.2">
      <c r="A1644" s="33" t="s">
        <v>17</v>
      </c>
      <c r="B1644" s="33" t="s">
        <v>598</v>
      </c>
      <c r="C1644" s="34">
        <v>10</v>
      </c>
      <c r="D1644" s="33" t="s">
        <v>13916</v>
      </c>
      <c r="E1644" s="33" t="s">
        <v>2123</v>
      </c>
      <c r="F1644" s="35">
        <v>55101500</v>
      </c>
      <c r="G1644" s="33" t="s">
        <v>15071</v>
      </c>
      <c r="H1644" s="33">
        <v>3</v>
      </c>
      <c r="I1644" s="33">
        <v>4</v>
      </c>
      <c r="J1644" s="36">
        <v>500</v>
      </c>
      <c r="K1644" s="37">
        <v>27000</v>
      </c>
      <c r="L1644" s="38" t="s">
        <v>12</v>
      </c>
      <c r="M1644" s="38" t="s">
        <v>13</v>
      </c>
    </row>
    <row r="1645" spans="1:13" s="39" customFormat="1" ht="12.75" x14ac:dyDescent="0.2">
      <c r="A1645" s="33" t="s">
        <v>17</v>
      </c>
      <c r="B1645" s="33" t="s">
        <v>598</v>
      </c>
      <c r="C1645" s="34">
        <v>10</v>
      </c>
      <c r="D1645" s="33" t="s">
        <v>13916</v>
      </c>
      <c r="E1645" s="33" t="s">
        <v>2124</v>
      </c>
      <c r="F1645" s="35">
        <v>55101500</v>
      </c>
      <c r="G1645" s="33" t="s">
        <v>15071</v>
      </c>
      <c r="H1645" s="33">
        <v>3</v>
      </c>
      <c r="I1645" s="33">
        <v>4</v>
      </c>
      <c r="J1645" s="36">
        <v>5000</v>
      </c>
      <c r="K1645" s="37">
        <v>130000</v>
      </c>
      <c r="L1645" s="38" t="s">
        <v>12</v>
      </c>
      <c r="M1645" s="38" t="s">
        <v>13</v>
      </c>
    </row>
    <row r="1646" spans="1:13" s="39" customFormat="1" ht="12.75" x14ac:dyDescent="0.2">
      <c r="A1646" s="33" t="s">
        <v>17</v>
      </c>
      <c r="B1646" s="33" t="s">
        <v>598</v>
      </c>
      <c r="C1646" s="34">
        <v>10</v>
      </c>
      <c r="D1646" s="33" t="s">
        <v>13916</v>
      </c>
      <c r="E1646" s="33" t="s">
        <v>2125</v>
      </c>
      <c r="F1646" s="35">
        <v>55101500</v>
      </c>
      <c r="G1646" s="33" t="s">
        <v>15071</v>
      </c>
      <c r="H1646" s="33">
        <v>3</v>
      </c>
      <c r="I1646" s="33">
        <v>4</v>
      </c>
      <c r="J1646" s="36">
        <v>500</v>
      </c>
      <c r="K1646" s="37">
        <v>28000</v>
      </c>
      <c r="L1646" s="38" t="s">
        <v>12</v>
      </c>
      <c r="M1646" s="38" t="s">
        <v>13</v>
      </c>
    </row>
    <row r="1647" spans="1:13" s="39" customFormat="1" ht="12.75" x14ac:dyDescent="0.2">
      <c r="A1647" s="33" t="s">
        <v>17</v>
      </c>
      <c r="B1647" s="33" t="s">
        <v>598</v>
      </c>
      <c r="C1647" s="34">
        <v>10</v>
      </c>
      <c r="D1647" s="33" t="s">
        <v>13916</v>
      </c>
      <c r="E1647" s="33" t="s">
        <v>2126</v>
      </c>
      <c r="F1647" s="35">
        <v>55101500</v>
      </c>
      <c r="G1647" s="33" t="s">
        <v>15071</v>
      </c>
      <c r="H1647" s="33">
        <v>3</v>
      </c>
      <c r="I1647" s="33">
        <v>4</v>
      </c>
      <c r="J1647" s="36">
        <v>5000</v>
      </c>
      <c r="K1647" s="37">
        <v>225000</v>
      </c>
      <c r="L1647" s="38" t="s">
        <v>12</v>
      </c>
      <c r="M1647" s="38" t="s">
        <v>13</v>
      </c>
    </row>
    <row r="1648" spans="1:13" s="39" customFormat="1" ht="12.75" x14ac:dyDescent="0.2">
      <c r="A1648" s="33" t="s">
        <v>17</v>
      </c>
      <c r="B1648" s="33" t="s">
        <v>598</v>
      </c>
      <c r="C1648" s="34">
        <v>10</v>
      </c>
      <c r="D1648" s="33" t="s">
        <v>13916</v>
      </c>
      <c r="E1648" s="33" t="s">
        <v>2127</v>
      </c>
      <c r="F1648" s="35">
        <v>55101500</v>
      </c>
      <c r="G1648" s="33" t="s">
        <v>15071</v>
      </c>
      <c r="H1648" s="33">
        <v>3</v>
      </c>
      <c r="I1648" s="33">
        <v>4</v>
      </c>
      <c r="J1648" s="36">
        <v>50</v>
      </c>
      <c r="K1648" s="37">
        <v>350000</v>
      </c>
      <c r="L1648" s="38" t="s">
        <v>12</v>
      </c>
      <c r="M1648" s="38" t="s">
        <v>13</v>
      </c>
    </row>
    <row r="1649" spans="1:13" s="39" customFormat="1" ht="12.75" x14ac:dyDescent="0.2">
      <c r="A1649" s="33" t="s">
        <v>17</v>
      </c>
      <c r="B1649" s="33" t="s">
        <v>598</v>
      </c>
      <c r="C1649" s="34">
        <v>10</v>
      </c>
      <c r="D1649" s="33" t="s">
        <v>13916</v>
      </c>
      <c r="E1649" s="33" t="s">
        <v>2128</v>
      </c>
      <c r="F1649" s="35">
        <v>55101500</v>
      </c>
      <c r="G1649" s="33" t="s">
        <v>15071</v>
      </c>
      <c r="H1649" s="33">
        <v>3</v>
      </c>
      <c r="I1649" s="33">
        <v>4</v>
      </c>
      <c r="J1649" s="36">
        <v>50</v>
      </c>
      <c r="K1649" s="37">
        <v>350000</v>
      </c>
      <c r="L1649" s="38" t="s">
        <v>12</v>
      </c>
      <c r="M1649" s="38" t="s">
        <v>13</v>
      </c>
    </row>
    <row r="1650" spans="1:13" s="39" customFormat="1" ht="12.75" x14ac:dyDescent="0.2">
      <c r="A1650" s="33" t="s">
        <v>17</v>
      </c>
      <c r="B1650" s="33" t="s">
        <v>598</v>
      </c>
      <c r="C1650" s="34">
        <v>10</v>
      </c>
      <c r="D1650" s="33" t="s">
        <v>13916</v>
      </c>
      <c r="E1650" s="33" t="s">
        <v>2129</v>
      </c>
      <c r="F1650" s="35">
        <v>55101500</v>
      </c>
      <c r="G1650" s="33" t="s">
        <v>15071</v>
      </c>
      <c r="H1650" s="33">
        <v>3</v>
      </c>
      <c r="I1650" s="33">
        <v>4</v>
      </c>
      <c r="J1650" s="36">
        <v>10</v>
      </c>
      <c r="K1650" s="37">
        <v>78000</v>
      </c>
      <c r="L1650" s="38" t="s">
        <v>12</v>
      </c>
      <c r="M1650" s="38" t="s">
        <v>13</v>
      </c>
    </row>
    <row r="1651" spans="1:13" s="39" customFormat="1" ht="12.75" x14ac:dyDescent="0.2">
      <c r="A1651" s="33" t="s">
        <v>17</v>
      </c>
      <c r="B1651" s="33" t="s">
        <v>598</v>
      </c>
      <c r="C1651" s="34">
        <v>10</v>
      </c>
      <c r="D1651" s="33" t="s">
        <v>13916</v>
      </c>
      <c r="E1651" s="33" t="s">
        <v>2130</v>
      </c>
      <c r="F1651" s="35">
        <v>55101500</v>
      </c>
      <c r="G1651" s="33" t="s">
        <v>15071</v>
      </c>
      <c r="H1651" s="33">
        <v>3</v>
      </c>
      <c r="I1651" s="33">
        <v>4</v>
      </c>
      <c r="J1651" s="36">
        <v>30</v>
      </c>
      <c r="K1651" s="37">
        <v>201000</v>
      </c>
      <c r="L1651" s="38" t="s">
        <v>12</v>
      </c>
      <c r="M1651" s="38" t="s">
        <v>13</v>
      </c>
    </row>
    <row r="1652" spans="1:13" s="39" customFormat="1" ht="12.75" x14ac:dyDescent="0.2">
      <c r="A1652" s="33" t="s">
        <v>17</v>
      </c>
      <c r="B1652" s="33" t="s">
        <v>598</v>
      </c>
      <c r="C1652" s="34">
        <v>10</v>
      </c>
      <c r="D1652" s="33" t="s">
        <v>13916</v>
      </c>
      <c r="E1652" s="33" t="s">
        <v>2131</v>
      </c>
      <c r="F1652" s="35">
        <v>55101500</v>
      </c>
      <c r="G1652" s="33" t="s">
        <v>15071</v>
      </c>
      <c r="H1652" s="33">
        <v>3</v>
      </c>
      <c r="I1652" s="33">
        <v>4</v>
      </c>
      <c r="J1652" s="36">
        <v>10</v>
      </c>
      <c r="K1652" s="37">
        <v>75000</v>
      </c>
      <c r="L1652" s="38" t="s">
        <v>12</v>
      </c>
      <c r="M1652" s="38" t="s">
        <v>13</v>
      </c>
    </row>
    <row r="1653" spans="1:13" s="39" customFormat="1" ht="12.75" x14ac:dyDescent="0.2">
      <c r="A1653" s="33" t="s">
        <v>17</v>
      </c>
      <c r="B1653" s="33" t="s">
        <v>598</v>
      </c>
      <c r="C1653" s="34">
        <v>10</v>
      </c>
      <c r="D1653" s="33" t="s">
        <v>13916</v>
      </c>
      <c r="E1653" s="33" t="s">
        <v>2132</v>
      </c>
      <c r="F1653" s="35">
        <v>55101500</v>
      </c>
      <c r="G1653" s="33" t="s">
        <v>15071</v>
      </c>
      <c r="H1653" s="33">
        <v>3</v>
      </c>
      <c r="I1653" s="33">
        <v>4</v>
      </c>
      <c r="J1653" s="36">
        <v>3</v>
      </c>
      <c r="K1653" s="37">
        <v>36000</v>
      </c>
      <c r="L1653" s="38" t="s">
        <v>12</v>
      </c>
      <c r="M1653" s="38" t="s">
        <v>13</v>
      </c>
    </row>
    <row r="1654" spans="1:13" s="39" customFormat="1" ht="12.75" x14ac:dyDescent="0.2">
      <c r="A1654" s="33" t="s">
        <v>17</v>
      </c>
      <c r="B1654" s="33" t="s">
        <v>598</v>
      </c>
      <c r="C1654" s="34">
        <v>10</v>
      </c>
      <c r="D1654" s="33" t="s">
        <v>13916</v>
      </c>
      <c r="E1654" s="33" t="s">
        <v>2133</v>
      </c>
      <c r="F1654" s="35">
        <v>55101500</v>
      </c>
      <c r="G1654" s="33" t="s">
        <v>15071</v>
      </c>
      <c r="H1654" s="33">
        <v>3</v>
      </c>
      <c r="I1654" s="33">
        <v>4</v>
      </c>
      <c r="J1654" s="36">
        <v>1200</v>
      </c>
      <c r="K1654" s="37">
        <v>216000</v>
      </c>
      <c r="L1654" s="38" t="s">
        <v>12</v>
      </c>
      <c r="M1654" s="38" t="s">
        <v>13</v>
      </c>
    </row>
    <row r="1655" spans="1:13" s="39" customFormat="1" ht="12.75" x14ac:dyDescent="0.2">
      <c r="A1655" s="33" t="s">
        <v>17</v>
      </c>
      <c r="B1655" s="33" t="s">
        <v>598</v>
      </c>
      <c r="C1655" s="34">
        <v>10</v>
      </c>
      <c r="D1655" s="33" t="s">
        <v>13916</v>
      </c>
      <c r="E1655" s="33" t="s">
        <v>2134</v>
      </c>
      <c r="F1655" s="35">
        <v>55101500</v>
      </c>
      <c r="G1655" s="33" t="s">
        <v>15071</v>
      </c>
      <c r="H1655" s="33">
        <v>3</v>
      </c>
      <c r="I1655" s="33">
        <v>4</v>
      </c>
      <c r="J1655" s="36">
        <v>3</v>
      </c>
      <c r="K1655" s="37">
        <v>22500</v>
      </c>
      <c r="L1655" s="38" t="s">
        <v>12</v>
      </c>
      <c r="M1655" s="38" t="s">
        <v>13</v>
      </c>
    </row>
    <row r="1656" spans="1:13" s="39" customFormat="1" ht="12.75" x14ac:dyDescent="0.2">
      <c r="A1656" s="33" t="s">
        <v>17</v>
      </c>
      <c r="B1656" s="33" t="s">
        <v>598</v>
      </c>
      <c r="C1656" s="34">
        <v>10</v>
      </c>
      <c r="D1656" s="33" t="s">
        <v>13916</v>
      </c>
      <c r="E1656" s="33" t="s">
        <v>2135</v>
      </c>
      <c r="F1656" s="35">
        <v>55101500</v>
      </c>
      <c r="G1656" s="33" t="s">
        <v>15071</v>
      </c>
      <c r="H1656" s="33">
        <v>3</v>
      </c>
      <c r="I1656" s="33">
        <v>4</v>
      </c>
      <c r="J1656" s="36">
        <v>200</v>
      </c>
      <c r="K1656" s="37">
        <v>1960000</v>
      </c>
      <c r="L1656" s="38" t="s">
        <v>12</v>
      </c>
      <c r="M1656" s="38" t="s">
        <v>13</v>
      </c>
    </row>
    <row r="1657" spans="1:13" s="39" customFormat="1" ht="12.75" x14ac:dyDescent="0.2">
      <c r="A1657" s="33" t="s">
        <v>17</v>
      </c>
      <c r="B1657" s="33" t="s">
        <v>598</v>
      </c>
      <c r="C1657" s="34">
        <v>10</v>
      </c>
      <c r="D1657" s="33" t="s">
        <v>13916</v>
      </c>
      <c r="E1657" s="33" t="s">
        <v>2136</v>
      </c>
      <c r="F1657" s="35">
        <v>55101500</v>
      </c>
      <c r="G1657" s="33" t="s">
        <v>15071</v>
      </c>
      <c r="H1657" s="33">
        <v>3</v>
      </c>
      <c r="I1657" s="33">
        <v>4</v>
      </c>
      <c r="J1657" s="36">
        <v>5</v>
      </c>
      <c r="K1657" s="37">
        <v>52130</v>
      </c>
      <c r="L1657" s="38" t="s">
        <v>12</v>
      </c>
      <c r="M1657" s="38" t="s">
        <v>13</v>
      </c>
    </row>
    <row r="1658" spans="1:13" s="39" customFormat="1" ht="12.75" x14ac:dyDescent="0.2">
      <c r="A1658" s="33" t="s">
        <v>17</v>
      </c>
      <c r="B1658" s="33" t="s">
        <v>598</v>
      </c>
      <c r="C1658" s="34">
        <v>10</v>
      </c>
      <c r="D1658" s="33" t="s">
        <v>13916</v>
      </c>
      <c r="E1658" s="33" t="s">
        <v>2137</v>
      </c>
      <c r="F1658" s="35">
        <v>55101500</v>
      </c>
      <c r="G1658" s="33" t="s">
        <v>15071</v>
      </c>
      <c r="H1658" s="33">
        <v>3</v>
      </c>
      <c r="I1658" s="33">
        <v>4</v>
      </c>
      <c r="J1658" s="36">
        <v>25</v>
      </c>
      <c r="K1658" s="37">
        <v>180175</v>
      </c>
      <c r="L1658" s="38" t="s">
        <v>12</v>
      </c>
      <c r="M1658" s="38" t="s">
        <v>13</v>
      </c>
    </row>
    <row r="1659" spans="1:13" s="39" customFormat="1" ht="12.75" x14ac:dyDescent="0.2">
      <c r="A1659" s="33" t="s">
        <v>17</v>
      </c>
      <c r="B1659" s="33" t="s">
        <v>598</v>
      </c>
      <c r="C1659" s="34">
        <v>10</v>
      </c>
      <c r="D1659" s="33" t="s">
        <v>13916</v>
      </c>
      <c r="E1659" s="33" t="s">
        <v>2138</v>
      </c>
      <c r="F1659" s="35">
        <v>55101500</v>
      </c>
      <c r="G1659" s="33" t="s">
        <v>15071</v>
      </c>
      <c r="H1659" s="33">
        <v>3</v>
      </c>
      <c r="I1659" s="33">
        <v>4</v>
      </c>
      <c r="J1659" s="36">
        <v>25</v>
      </c>
      <c r="K1659" s="37">
        <v>180175</v>
      </c>
      <c r="L1659" s="38" t="s">
        <v>12</v>
      </c>
      <c r="M1659" s="38" t="s">
        <v>13</v>
      </c>
    </row>
    <row r="1660" spans="1:13" s="39" customFormat="1" ht="12.75" x14ac:dyDescent="0.2">
      <c r="A1660" s="33" t="s">
        <v>17</v>
      </c>
      <c r="B1660" s="33" t="s">
        <v>598</v>
      </c>
      <c r="C1660" s="34">
        <v>10</v>
      </c>
      <c r="D1660" s="33" t="s">
        <v>13916</v>
      </c>
      <c r="E1660" s="33" t="s">
        <v>2139</v>
      </c>
      <c r="F1660" s="35">
        <v>55101500</v>
      </c>
      <c r="G1660" s="33" t="s">
        <v>15071</v>
      </c>
      <c r="H1660" s="33">
        <v>3</v>
      </c>
      <c r="I1660" s="33">
        <v>4</v>
      </c>
      <c r="J1660" s="36">
        <v>1</v>
      </c>
      <c r="K1660" s="37">
        <v>33150</v>
      </c>
      <c r="L1660" s="38" t="s">
        <v>12</v>
      </c>
      <c r="M1660" s="38" t="s">
        <v>13</v>
      </c>
    </row>
    <row r="1661" spans="1:13" s="39" customFormat="1" ht="12.75" x14ac:dyDescent="0.2">
      <c r="A1661" s="33" t="s">
        <v>17</v>
      </c>
      <c r="B1661" s="33" t="s">
        <v>598</v>
      </c>
      <c r="C1661" s="34">
        <v>10</v>
      </c>
      <c r="D1661" s="33" t="s">
        <v>13916</v>
      </c>
      <c r="E1661" s="33" t="s">
        <v>2140</v>
      </c>
      <c r="F1661" s="35">
        <v>55101500</v>
      </c>
      <c r="G1661" s="33" t="s">
        <v>15071</v>
      </c>
      <c r="H1661" s="33">
        <v>3</v>
      </c>
      <c r="I1661" s="33">
        <v>4</v>
      </c>
      <c r="J1661" s="36">
        <v>10</v>
      </c>
      <c r="K1661" s="37">
        <v>55250</v>
      </c>
      <c r="L1661" s="38" t="s">
        <v>12</v>
      </c>
      <c r="M1661" s="38" t="s">
        <v>13</v>
      </c>
    </row>
    <row r="1662" spans="1:13" s="39" customFormat="1" ht="12.75" x14ac:dyDescent="0.2">
      <c r="A1662" s="33" t="s">
        <v>17</v>
      </c>
      <c r="B1662" s="33" t="s">
        <v>598</v>
      </c>
      <c r="C1662" s="34">
        <v>10</v>
      </c>
      <c r="D1662" s="33" t="s">
        <v>13916</v>
      </c>
      <c r="E1662" s="33" t="s">
        <v>2141</v>
      </c>
      <c r="F1662" s="35">
        <v>55101500</v>
      </c>
      <c r="G1662" s="33" t="s">
        <v>15071</v>
      </c>
      <c r="H1662" s="33">
        <v>3</v>
      </c>
      <c r="I1662" s="33">
        <v>4</v>
      </c>
      <c r="J1662" s="36">
        <v>2</v>
      </c>
      <c r="K1662" s="37">
        <v>30000</v>
      </c>
      <c r="L1662" s="38" t="s">
        <v>12</v>
      </c>
      <c r="M1662" s="38" t="s">
        <v>13</v>
      </c>
    </row>
    <row r="1663" spans="1:13" s="39" customFormat="1" ht="12.75" x14ac:dyDescent="0.2">
      <c r="A1663" s="33" t="s">
        <v>17</v>
      </c>
      <c r="B1663" s="33" t="s">
        <v>598</v>
      </c>
      <c r="C1663" s="34">
        <v>10</v>
      </c>
      <c r="D1663" s="33" t="s">
        <v>13916</v>
      </c>
      <c r="E1663" s="33" t="s">
        <v>2142</v>
      </c>
      <c r="F1663" s="35">
        <v>55101500</v>
      </c>
      <c r="G1663" s="33" t="s">
        <v>15071</v>
      </c>
      <c r="H1663" s="33">
        <v>3</v>
      </c>
      <c r="I1663" s="33">
        <v>4</v>
      </c>
      <c r="J1663" s="36">
        <v>4000</v>
      </c>
      <c r="K1663" s="37">
        <v>152000</v>
      </c>
      <c r="L1663" s="38" t="s">
        <v>12</v>
      </c>
      <c r="M1663" s="38" t="s">
        <v>13</v>
      </c>
    </row>
    <row r="1664" spans="1:13" s="39" customFormat="1" ht="12.75" x14ac:dyDescent="0.2">
      <c r="A1664" s="33" t="s">
        <v>17</v>
      </c>
      <c r="B1664" s="33" t="s">
        <v>598</v>
      </c>
      <c r="C1664" s="34">
        <v>10</v>
      </c>
      <c r="D1664" s="33" t="s">
        <v>13916</v>
      </c>
      <c r="E1664" s="33" t="s">
        <v>2143</v>
      </c>
      <c r="F1664" s="35">
        <v>55101500</v>
      </c>
      <c r="G1664" s="33" t="s">
        <v>15071</v>
      </c>
      <c r="H1664" s="33">
        <v>3</v>
      </c>
      <c r="I1664" s="33">
        <v>4</v>
      </c>
      <c r="J1664" s="36">
        <v>5000</v>
      </c>
      <c r="K1664" s="37">
        <v>125000</v>
      </c>
      <c r="L1664" s="38" t="s">
        <v>12</v>
      </c>
      <c r="M1664" s="38" t="s">
        <v>13</v>
      </c>
    </row>
    <row r="1665" spans="1:13" s="39" customFormat="1" ht="12.75" x14ac:dyDescent="0.2">
      <c r="A1665" s="33" t="s">
        <v>17</v>
      </c>
      <c r="B1665" s="33" t="s">
        <v>598</v>
      </c>
      <c r="C1665" s="34">
        <v>10</v>
      </c>
      <c r="D1665" s="33" t="s">
        <v>13916</v>
      </c>
      <c r="E1665" s="33" t="s">
        <v>2144</v>
      </c>
      <c r="F1665" s="35">
        <v>55101500</v>
      </c>
      <c r="G1665" s="33" t="s">
        <v>15071</v>
      </c>
      <c r="H1665" s="33">
        <v>3</v>
      </c>
      <c r="I1665" s="33">
        <v>4</v>
      </c>
      <c r="J1665" s="36">
        <v>3</v>
      </c>
      <c r="K1665" s="37">
        <v>15600</v>
      </c>
      <c r="L1665" s="38" t="s">
        <v>12</v>
      </c>
      <c r="M1665" s="38" t="s">
        <v>13</v>
      </c>
    </row>
    <row r="1666" spans="1:13" s="39" customFormat="1" ht="12.75" x14ac:dyDescent="0.2">
      <c r="A1666" s="33" t="s">
        <v>17</v>
      </c>
      <c r="B1666" s="33" t="s">
        <v>598</v>
      </c>
      <c r="C1666" s="34">
        <v>10</v>
      </c>
      <c r="D1666" s="33" t="s">
        <v>13916</v>
      </c>
      <c r="E1666" s="33" t="s">
        <v>2145</v>
      </c>
      <c r="F1666" s="35">
        <v>55101500</v>
      </c>
      <c r="G1666" s="33" t="s">
        <v>15071</v>
      </c>
      <c r="H1666" s="33">
        <v>3</v>
      </c>
      <c r="I1666" s="33">
        <v>4</v>
      </c>
      <c r="J1666" s="36">
        <v>4000</v>
      </c>
      <c r="K1666" s="37">
        <v>184000</v>
      </c>
      <c r="L1666" s="38" t="s">
        <v>12</v>
      </c>
      <c r="M1666" s="38" t="s">
        <v>13</v>
      </c>
    </row>
    <row r="1667" spans="1:13" s="39" customFormat="1" ht="12.75" x14ac:dyDescent="0.2">
      <c r="A1667" s="33" t="s">
        <v>17</v>
      </c>
      <c r="B1667" s="33" t="s">
        <v>598</v>
      </c>
      <c r="C1667" s="34">
        <v>10</v>
      </c>
      <c r="D1667" s="33" t="s">
        <v>13916</v>
      </c>
      <c r="E1667" s="33" t="s">
        <v>2146</v>
      </c>
      <c r="F1667" s="35">
        <v>55101500</v>
      </c>
      <c r="G1667" s="33" t="s">
        <v>15071</v>
      </c>
      <c r="H1667" s="33">
        <v>3</v>
      </c>
      <c r="I1667" s="33">
        <v>4</v>
      </c>
      <c r="J1667" s="36">
        <v>2</v>
      </c>
      <c r="K1667" s="37">
        <v>32000</v>
      </c>
      <c r="L1667" s="38" t="s">
        <v>12</v>
      </c>
      <c r="M1667" s="38" t="s">
        <v>13</v>
      </c>
    </row>
    <row r="1668" spans="1:13" s="39" customFormat="1" ht="12.75" x14ac:dyDescent="0.2">
      <c r="A1668" s="33" t="s">
        <v>17</v>
      </c>
      <c r="B1668" s="33" t="s">
        <v>598</v>
      </c>
      <c r="C1668" s="34">
        <v>10</v>
      </c>
      <c r="D1668" s="33" t="s">
        <v>13916</v>
      </c>
      <c r="E1668" s="33" t="s">
        <v>2147</v>
      </c>
      <c r="F1668" s="35">
        <v>55101500</v>
      </c>
      <c r="G1668" s="33" t="s">
        <v>15071</v>
      </c>
      <c r="H1668" s="33">
        <v>3</v>
      </c>
      <c r="I1668" s="33">
        <v>4</v>
      </c>
      <c r="J1668" s="36">
        <v>2</v>
      </c>
      <c r="K1668" s="37">
        <v>20000</v>
      </c>
      <c r="L1668" s="38" t="s">
        <v>12</v>
      </c>
      <c r="M1668" s="38" t="s">
        <v>13</v>
      </c>
    </row>
    <row r="1669" spans="1:13" s="39" customFormat="1" ht="12.75" x14ac:dyDescent="0.2">
      <c r="A1669" s="33" t="s">
        <v>17</v>
      </c>
      <c r="B1669" s="33" t="s">
        <v>598</v>
      </c>
      <c r="C1669" s="34">
        <v>10</v>
      </c>
      <c r="D1669" s="33" t="s">
        <v>13916</v>
      </c>
      <c r="E1669" s="33" t="s">
        <v>2148</v>
      </c>
      <c r="F1669" s="35">
        <v>55101500</v>
      </c>
      <c r="G1669" s="33" t="s">
        <v>15071</v>
      </c>
      <c r="H1669" s="33">
        <v>3</v>
      </c>
      <c r="I1669" s="33">
        <v>4</v>
      </c>
      <c r="J1669" s="36">
        <v>1</v>
      </c>
      <c r="K1669" s="37">
        <v>16000</v>
      </c>
      <c r="L1669" s="38" t="s">
        <v>12</v>
      </c>
      <c r="M1669" s="38" t="s">
        <v>13</v>
      </c>
    </row>
    <row r="1670" spans="1:13" s="39" customFormat="1" ht="12.75" x14ac:dyDescent="0.2">
      <c r="A1670" s="33" t="s">
        <v>17</v>
      </c>
      <c r="B1670" s="33" t="s">
        <v>598</v>
      </c>
      <c r="C1670" s="34">
        <v>10</v>
      </c>
      <c r="D1670" s="33" t="s">
        <v>13916</v>
      </c>
      <c r="E1670" s="33" t="s">
        <v>2149</v>
      </c>
      <c r="F1670" s="35">
        <v>55101500</v>
      </c>
      <c r="G1670" s="33" t="s">
        <v>15071</v>
      </c>
      <c r="H1670" s="33">
        <v>3</v>
      </c>
      <c r="I1670" s="33">
        <v>4</v>
      </c>
      <c r="J1670" s="36">
        <v>3</v>
      </c>
      <c r="K1670" s="37">
        <v>36000</v>
      </c>
      <c r="L1670" s="38" t="s">
        <v>12</v>
      </c>
      <c r="M1670" s="38" t="s">
        <v>13</v>
      </c>
    </row>
    <row r="1671" spans="1:13" s="39" customFormat="1" ht="12.75" x14ac:dyDescent="0.2">
      <c r="A1671" s="33" t="s">
        <v>17</v>
      </c>
      <c r="B1671" s="33" t="s">
        <v>598</v>
      </c>
      <c r="C1671" s="34">
        <v>10</v>
      </c>
      <c r="D1671" s="33" t="s">
        <v>13916</v>
      </c>
      <c r="E1671" s="33" t="s">
        <v>2150</v>
      </c>
      <c r="F1671" s="35">
        <v>55101500</v>
      </c>
      <c r="G1671" s="33" t="s">
        <v>15071</v>
      </c>
      <c r="H1671" s="33">
        <v>3</v>
      </c>
      <c r="I1671" s="33">
        <v>4</v>
      </c>
      <c r="J1671" s="36">
        <v>3</v>
      </c>
      <c r="K1671" s="37">
        <v>39000</v>
      </c>
      <c r="L1671" s="38" t="s">
        <v>12</v>
      </c>
      <c r="M1671" s="38" t="s">
        <v>13</v>
      </c>
    </row>
    <row r="1672" spans="1:13" s="39" customFormat="1" ht="12.75" x14ac:dyDescent="0.2">
      <c r="A1672" s="33" t="s">
        <v>17</v>
      </c>
      <c r="B1672" s="33" t="s">
        <v>598</v>
      </c>
      <c r="C1672" s="34">
        <v>10</v>
      </c>
      <c r="D1672" s="33" t="s">
        <v>13916</v>
      </c>
      <c r="E1672" s="33" t="s">
        <v>2151</v>
      </c>
      <c r="F1672" s="35">
        <v>55101500</v>
      </c>
      <c r="G1672" s="33" t="s">
        <v>15071</v>
      </c>
      <c r="H1672" s="33">
        <v>3</v>
      </c>
      <c r="I1672" s="33">
        <v>4</v>
      </c>
      <c r="J1672" s="36">
        <v>10</v>
      </c>
      <c r="K1672" s="37">
        <v>270000</v>
      </c>
      <c r="L1672" s="38" t="s">
        <v>12</v>
      </c>
      <c r="M1672" s="38" t="s">
        <v>13</v>
      </c>
    </row>
    <row r="1673" spans="1:13" s="39" customFormat="1" ht="12.75" x14ac:dyDescent="0.2">
      <c r="A1673" s="33" t="s">
        <v>17</v>
      </c>
      <c r="B1673" s="33" t="s">
        <v>598</v>
      </c>
      <c r="C1673" s="34">
        <v>10</v>
      </c>
      <c r="D1673" s="33" t="s">
        <v>13916</v>
      </c>
      <c r="E1673" s="33" t="s">
        <v>2152</v>
      </c>
      <c r="F1673" s="35">
        <v>55101500</v>
      </c>
      <c r="G1673" s="33" t="s">
        <v>15071</v>
      </c>
      <c r="H1673" s="33">
        <v>3</v>
      </c>
      <c r="I1673" s="33">
        <v>4</v>
      </c>
      <c r="J1673" s="36">
        <v>30</v>
      </c>
      <c r="K1673" s="37">
        <v>480000</v>
      </c>
      <c r="L1673" s="38" t="s">
        <v>12</v>
      </c>
      <c r="M1673" s="38" t="s">
        <v>13</v>
      </c>
    </row>
    <row r="1674" spans="1:13" s="39" customFormat="1" ht="12.75" x14ac:dyDescent="0.2">
      <c r="A1674" s="33" t="s">
        <v>17</v>
      </c>
      <c r="B1674" s="33" t="s">
        <v>598</v>
      </c>
      <c r="C1674" s="34">
        <v>10</v>
      </c>
      <c r="D1674" s="33" t="s">
        <v>13916</v>
      </c>
      <c r="E1674" s="33" t="s">
        <v>2153</v>
      </c>
      <c r="F1674" s="35">
        <v>55101500</v>
      </c>
      <c r="G1674" s="33" t="s">
        <v>15071</v>
      </c>
      <c r="H1674" s="33">
        <v>3</v>
      </c>
      <c r="I1674" s="33">
        <v>4</v>
      </c>
      <c r="J1674" s="36">
        <v>2</v>
      </c>
      <c r="K1674" s="37">
        <v>220000</v>
      </c>
      <c r="L1674" s="38" t="s">
        <v>12</v>
      </c>
      <c r="M1674" s="38" t="s">
        <v>13</v>
      </c>
    </row>
    <row r="1675" spans="1:13" s="39" customFormat="1" ht="12.75" x14ac:dyDescent="0.2">
      <c r="A1675" s="33" t="s">
        <v>17</v>
      </c>
      <c r="B1675" s="33" t="s">
        <v>598</v>
      </c>
      <c r="C1675" s="34">
        <v>10</v>
      </c>
      <c r="D1675" s="33" t="s">
        <v>13916</v>
      </c>
      <c r="E1675" s="33" t="s">
        <v>2154</v>
      </c>
      <c r="F1675" s="35">
        <v>55101500</v>
      </c>
      <c r="G1675" s="33" t="s">
        <v>15071</v>
      </c>
      <c r="H1675" s="33">
        <v>3</v>
      </c>
      <c r="I1675" s="33">
        <v>4</v>
      </c>
      <c r="J1675" s="36">
        <v>4</v>
      </c>
      <c r="K1675" s="37">
        <v>390000</v>
      </c>
      <c r="L1675" s="38" t="s">
        <v>12</v>
      </c>
      <c r="M1675" s="38" t="s">
        <v>13</v>
      </c>
    </row>
    <row r="1676" spans="1:13" s="39" customFormat="1" ht="12.75" x14ac:dyDescent="0.2">
      <c r="A1676" s="33" t="s">
        <v>17</v>
      </c>
      <c r="B1676" s="33" t="s">
        <v>598</v>
      </c>
      <c r="C1676" s="34">
        <v>10</v>
      </c>
      <c r="D1676" s="33" t="s">
        <v>13916</v>
      </c>
      <c r="E1676" s="33" t="s">
        <v>2155</v>
      </c>
      <c r="F1676" s="35">
        <v>55101500</v>
      </c>
      <c r="G1676" s="33" t="s">
        <v>15071</v>
      </c>
      <c r="H1676" s="33">
        <v>3</v>
      </c>
      <c r="I1676" s="33">
        <v>4</v>
      </c>
      <c r="J1676" s="36">
        <v>2</v>
      </c>
      <c r="K1676" s="37">
        <v>238000</v>
      </c>
      <c r="L1676" s="38" t="s">
        <v>12</v>
      </c>
      <c r="M1676" s="38" t="s">
        <v>13</v>
      </c>
    </row>
    <row r="1677" spans="1:13" s="39" customFormat="1" ht="12.75" x14ac:dyDescent="0.2">
      <c r="A1677" s="33" t="s">
        <v>17</v>
      </c>
      <c r="B1677" s="33" t="s">
        <v>598</v>
      </c>
      <c r="C1677" s="34">
        <v>10</v>
      </c>
      <c r="D1677" s="33" t="s">
        <v>13916</v>
      </c>
      <c r="E1677" s="33" t="s">
        <v>2156</v>
      </c>
      <c r="F1677" s="35">
        <v>0</v>
      </c>
      <c r="G1677" s="33" t="s">
        <v>15071</v>
      </c>
      <c r="H1677" s="33">
        <v>1</v>
      </c>
      <c r="I1677" s="33">
        <v>6</v>
      </c>
      <c r="J1677" s="36">
        <v>1</v>
      </c>
      <c r="K1677" s="37">
        <v>5083560</v>
      </c>
      <c r="L1677" s="38" t="s">
        <v>12</v>
      </c>
      <c r="M1677" s="38" t="s">
        <v>13</v>
      </c>
    </row>
    <row r="1678" spans="1:13" s="39" customFormat="1" ht="12.75" x14ac:dyDescent="0.2">
      <c r="A1678" s="33" t="s">
        <v>17</v>
      </c>
      <c r="B1678" s="33" t="s">
        <v>599</v>
      </c>
      <c r="C1678" s="34">
        <v>16</v>
      </c>
      <c r="D1678" s="33" t="s">
        <v>31</v>
      </c>
      <c r="E1678" s="33" t="s">
        <v>2157</v>
      </c>
      <c r="F1678" s="35">
        <v>76101501</v>
      </c>
      <c r="G1678" s="33" t="s">
        <v>15070</v>
      </c>
      <c r="H1678" s="33">
        <v>1</v>
      </c>
      <c r="I1678" s="33">
        <v>12</v>
      </c>
      <c r="J1678" s="36">
        <v>1</v>
      </c>
      <c r="K1678" s="37">
        <v>16758320.799999997</v>
      </c>
      <c r="L1678" s="38" t="s">
        <v>12</v>
      </c>
      <c r="M1678" s="38" t="s">
        <v>13</v>
      </c>
    </row>
    <row r="1679" spans="1:13" s="39" customFormat="1" ht="12.75" x14ac:dyDescent="0.2">
      <c r="A1679" s="33" t="s">
        <v>17</v>
      </c>
      <c r="B1679" s="33" t="s">
        <v>599</v>
      </c>
      <c r="C1679" s="34">
        <v>10</v>
      </c>
      <c r="D1679" s="33" t="s">
        <v>31</v>
      </c>
      <c r="E1679" s="33" t="s">
        <v>2158</v>
      </c>
      <c r="F1679" s="35">
        <v>76101501</v>
      </c>
      <c r="G1679" s="33" t="s">
        <v>15070</v>
      </c>
      <c r="H1679" s="33">
        <v>1</v>
      </c>
      <c r="I1679" s="33">
        <v>1</v>
      </c>
      <c r="J1679" s="36">
        <v>1</v>
      </c>
      <c r="K1679" s="37">
        <v>5586106.7999999998</v>
      </c>
      <c r="L1679" s="38" t="s">
        <v>12</v>
      </c>
      <c r="M1679" s="38" t="s">
        <v>13</v>
      </c>
    </row>
    <row r="1680" spans="1:13" s="39" customFormat="1" ht="12.75" x14ac:dyDescent="0.2">
      <c r="A1680" s="33" t="s">
        <v>17</v>
      </c>
      <c r="B1680" s="33" t="s">
        <v>599</v>
      </c>
      <c r="C1680" s="34">
        <v>10</v>
      </c>
      <c r="D1680" s="33" t="s">
        <v>31</v>
      </c>
      <c r="E1680" s="33" t="s">
        <v>2159</v>
      </c>
      <c r="F1680" s="35">
        <v>76101501</v>
      </c>
      <c r="G1680" s="33" t="s">
        <v>15070</v>
      </c>
      <c r="H1680" s="33">
        <v>1</v>
      </c>
      <c r="I1680" s="33">
        <v>1</v>
      </c>
      <c r="J1680" s="36">
        <v>1</v>
      </c>
      <c r="K1680" s="37">
        <v>5586106.7999999998</v>
      </c>
      <c r="L1680" s="38" t="s">
        <v>12</v>
      </c>
      <c r="M1680" s="38" t="s">
        <v>13</v>
      </c>
    </row>
    <row r="1681" spans="1:13" s="39" customFormat="1" ht="12.75" x14ac:dyDescent="0.2">
      <c r="A1681" s="33" t="s">
        <v>17</v>
      </c>
      <c r="B1681" s="33" t="s">
        <v>599</v>
      </c>
      <c r="C1681" s="34">
        <v>10</v>
      </c>
      <c r="D1681" s="33" t="s">
        <v>31</v>
      </c>
      <c r="E1681" s="33" t="s">
        <v>2160</v>
      </c>
      <c r="F1681" s="35">
        <v>76101501</v>
      </c>
      <c r="G1681" s="33" t="s">
        <v>15070</v>
      </c>
      <c r="H1681" s="33">
        <v>1</v>
      </c>
      <c r="I1681" s="33">
        <v>1</v>
      </c>
      <c r="J1681" s="36">
        <v>1</v>
      </c>
      <c r="K1681" s="37">
        <v>5586106.7999999998</v>
      </c>
      <c r="L1681" s="38" t="s">
        <v>12</v>
      </c>
      <c r="M1681" s="38" t="s">
        <v>13</v>
      </c>
    </row>
    <row r="1682" spans="1:13" s="39" customFormat="1" ht="12.75" x14ac:dyDescent="0.2">
      <c r="A1682" s="33" t="s">
        <v>17</v>
      </c>
      <c r="B1682" s="33" t="s">
        <v>599</v>
      </c>
      <c r="C1682" s="34">
        <v>10</v>
      </c>
      <c r="D1682" s="33" t="s">
        <v>31</v>
      </c>
      <c r="E1682" s="33" t="s">
        <v>2161</v>
      </c>
      <c r="F1682" s="35">
        <v>76101501</v>
      </c>
      <c r="G1682" s="33" t="s">
        <v>15070</v>
      </c>
      <c r="H1682" s="33">
        <v>1</v>
      </c>
      <c r="I1682" s="33">
        <v>1</v>
      </c>
      <c r="J1682" s="36">
        <v>1</v>
      </c>
      <c r="K1682" s="37">
        <v>5586106.7999999998</v>
      </c>
      <c r="L1682" s="38" t="s">
        <v>12</v>
      </c>
      <c r="M1682" s="38" t="s">
        <v>13</v>
      </c>
    </row>
    <row r="1683" spans="1:13" s="39" customFormat="1" ht="12.75" x14ac:dyDescent="0.2">
      <c r="A1683" s="33" t="s">
        <v>17</v>
      </c>
      <c r="B1683" s="33" t="s">
        <v>599</v>
      </c>
      <c r="C1683" s="34">
        <v>10</v>
      </c>
      <c r="D1683" s="33" t="s">
        <v>31</v>
      </c>
      <c r="E1683" s="33" t="s">
        <v>2162</v>
      </c>
      <c r="F1683" s="35">
        <v>76101501</v>
      </c>
      <c r="G1683" s="33" t="s">
        <v>15070</v>
      </c>
      <c r="H1683" s="33">
        <v>1</v>
      </c>
      <c r="I1683" s="33">
        <v>1</v>
      </c>
      <c r="J1683" s="36">
        <v>1</v>
      </c>
      <c r="K1683" s="37">
        <v>5586106.7999999998</v>
      </c>
      <c r="L1683" s="38" t="s">
        <v>12</v>
      </c>
      <c r="M1683" s="38" t="s">
        <v>13</v>
      </c>
    </row>
    <row r="1684" spans="1:13" s="39" customFormat="1" ht="12.75" x14ac:dyDescent="0.2">
      <c r="A1684" s="33" t="s">
        <v>17</v>
      </c>
      <c r="B1684" s="33" t="s">
        <v>599</v>
      </c>
      <c r="C1684" s="34">
        <v>10</v>
      </c>
      <c r="D1684" s="33" t="s">
        <v>31</v>
      </c>
      <c r="E1684" s="33" t="s">
        <v>2163</v>
      </c>
      <c r="F1684" s="35">
        <v>76101501</v>
      </c>
      <c r="G1684" s="33" t="s">
        <v>15070</v>
      </c>
      <c r="H1684" s="33">
        <v>1</v>
      </c>
      <c r="I1684" s="33">
        <v>1</v>
      </c>
      <c r="J1684" s="36">
        <v>1</v>
      </c>
      <c r="K1684" s="37">
        <v>5586106.7999999998</v>
      </c>
      <c r="L1684" s="38" t="s">
        <v>12</v>
      </c>
      <c r="M1684" s="38" t="s">
        <v>13</v>
      </c>
    </row>
    <row r="1685" spans="1:13" s="39" customFormat="1" ht="12.75" x14ac:dyDescent="0.2">
      <c r="A1685" s="33" t="s">
        <v>17</v>
      </c>
      <c r="B1685" s="33" t="s">
        <v>599</v>
      </c>
      <c r="C1685" s="34">
        <v>10</v>
      </c>
      <c r="D1685" s="33" t="s">
        <v>31</v>
      </c>
      <c r="E1685" s="33" t="s">
        <v>2164</v>
      </c>
      <c r="F1685" s="35">
        <v>76101501</v>
      </c>
      <c r="G1685" s="33" t="s">
        <v>15070</v>
      </c>
      <c r="H1685" s="33">
        <v>1</v>
      </c>
      <c r="I1685" s="33">
        <v>1</v>
      </c>
      <c r="J1685" s="36">
        <v>1</v>
      </c>
      <c r="K1685" s="37">
        <v>9.1999999999999993</v>
      </c>
      <c r="L1685" s="38" t="s">
        <v>12</v>
      </c>
      <c r="M1685" s="38" t="s">
        <v>13</v>
      </c>
    </row>
    <row r="1686" spans="1:13" s="39" customFormat="1" ht="12.75" x14ac:dyDescent="0.2">
      <c r="A1686" s="33" t="s">
        <v>17</v>
      </c>
      <c r="B1686" s="33" t="s">
        <v>599</v>
      </c>
      <c r="C1686" s="34">
        <v>16</v>
      </c>
      <c r="D1686" s="33" t="s">
        <v>31</v>
      </c>
      <c r="E1686" s="33" t="s">
        <v>2164</v>
      </c>
      <c r="F1686" s="35">
        <v>76101501</v>
      </c>
      <c r="G1686" s="33" t="s">
        <v>15070</v>
      </c>
      <c r="H1686" s="33">
        <v>1</v>
      </c>
      <c r="I1686" s="33">
        <v>1</v>
      </c>
      <c r="J1686" s="36">
        <v>1</v>
      </c>
      <c r="K1686" s="37">
        <v>5586097.5999999996</v>
      </c>
      <c r="L1686" s="38" t="s">
        <v>12</v>
      </c>
      <c r="M1686" s="38" t="s">
        <v>13</v>
      </c>
    </row>
    <row r="1687" spans="1:13" s="39" customFormat="1" ht="12.75" x14ac:dyDescent="0.2">
      <c r="A1687" s="33" t="s">
        <v>17</v>
      </c>
      <c r="B1687" s="33" t="s">
        <v>599</v>
      </c>
      <c r="C1687" s="34">
        <v>16</v>
      </c>
      <c r="D1687" s="33" t="s">
        <v>31</v>
      </c>
      <c r="E1687" s="33" t="s">
        <v>2165</v>
      </c>
      <c r="F1687" s="35">
        <v>76101501</v>
      </c>
      <c r="G1687" s="33" t="s">
        <v>15070</v>
      </c>
      <c r="H1687" s="33">
        <v>1</v>
      </c>
      <c r="I1687" s="33">
        <v>1</v>
      </c>
      <c r="J1687" s="36">
        <v>1</v>
      </c>
      <c r="K1687" s="37">
        <v>5586106.7999999998</v>
      </c>
      <c r="L1687" s="38" t="s">
        <v>12</v>
      </c>
      <c r="M1687" s="38" t="s">
        <v>13</v>
      </c>
    </row>
    <row r="1688" spans="1:13" s="39" customFormat="1" ht="12.75" x14ac:dyDescent="0.2">
      <c r="A1688" s="33" t="s">
        <v>17</v>
      </c>
      <c r="B1688" s="33" t="s">
        <v>599</v>
      </c>
      <c r="C1688" s="34">
        <v>16</v>
      </c>
      <c r="D1688" s="33" t="s">
        <v>31</v>
      </c>
      <c r="E1688" s="33" t="s">
        <v>2166</v>
      </c>
      <c r="F1688" s="35">
        <v>76101501</v>
      </c>
      <c r="G1688" s="33" t="s">
        <v>15070</v>
      </c>
      <c r="H1688" s="33">
        <v>1</v>
      </c>
      <c r="I1688" s="33">
        <v>1</v>
      </c>
      <c r="J1688" s="36">
        <v>1</v>
      </c>
      <c r="K1688" s="37">
        <v>5586106.7999999998</v>
      </c>
      <c r="L1688" s="38" t="s">
        <v>12</v>
      </c>
      <c r="M1688" s="38" t="s">
        <v>13</v>
      </c>
    </row>
    <row r="1689" spans="1:13" s="39" customFormat="1" ht="12.75" x14ac:dyDescent="0.2">
      <c r="A1689" s="33" t="s">
        <v>17</v>
      </c>
      <c r="B1689" s="33" t="s">
        <v>600</v>
      </c>
      <c r="C1689" s="34">
        <v>10</v>
      </c>
      <c r="D1689" s="33" t="s">
        <v>18</v>
      </c>
      <c r="E1689" s="33" t="s">
        <v>2167</v>
      </c>
      <c r="F1689" s="35">
        <v>83101800</v>
      </c>
      <c r="G1689" s="33" t="s">
        <v>15070</v>
      </c>
      <c r="H1689" s="33">
        <v>1</v>
      </c>
      <c r="I1689" s="33">
        <v>10</v>
      </c>
      <c r="J1689" s="36">
        <v>1</v>
      </c>
      <c r="K1689" s="37">
        <v>200000000</v>
      </c>
      <c r="L1689" s="38" t="s">
        <v>12</v>
      </c>
      <c r="M1689" s="38" t="s">
        <v>13</v>
      </c>
    </row>
    <row r="1690" spans="1:13" s="39" customFormat="1" ht="12.75" x14ac:dyDescent="0.2">
      <c r="A1690" s="33" t="s">
        <v>17</v>
      </c>
      <c r="B1690" s="33" t="s">
        <v>600</v>
      </c>
      <c r="C1690" s="34">
        <v>10</v>
      </c>
      <c r="D1690" s="33" t="s">
        <v>18</v>
      </c>
      <c r="E1690" s="33" t="s">
        <v>2167</v>
      </c>
      <c r="F1690" s="35">
        <v>83101800</v>
      </c>
      <c r="G1690" s="33" t="s">
        <v>15070</v>
      </c>
      <c r="H1690" s="33">
        <v>1</v>
      </c>
      <c r="I1690" s="33">
        <v>12</v>
      </c>
      <c r="J1690" s="36">
        <v>1</v>
      </c>
      <c r="K1690" s="37">
        <v>2297017880.5</v>
      </c>
      <c r="L1690" s="38" t="s">
        <v>12</v>
      </c>
      <c r="M1690" s="38" t="s">
        <v>13</v>
      </c>
    </row>
    <row r="1691" spans="1:13" s="39" customFormat="1" ht="12.75" x14ac:dyDescent="0.2">
      <c r="A1691" s="33" t="s">
        <v>17</v>
      </c>
      <c r="B1691" s="33" t="s">
        <v>600</v>
      </c>
      <c r="C1691" s="34">
        <v>16</v>
      </c>
      <c r="D1691" s="33" t="s">
        <v>18</v>
      </c>
      <c r="E1691" s="33" t="s">
        <v>2167</v>
      </c>
      <c r="F1691" s="35">
        <v>83101800</v>
      </c>
      <c r="G1691" s="33" t="s">
        <v>15070</v>
      </c>
      <c r="H1691" s="33">
        <v>1</v>
      </c>
      <c r="I1691" s="33">
        <v>12</v>
      </c>
      <c r="J1691" s="36">
        <v>1</v>
      </c>
      <c r="K1691" s="37">
        <v>377968648</v>
      </c>
      <c r="L1691" s="38" t="s">
        <v>12</v>
      </c>
      <c r="M1691" s="38" t="s">
        <v>13</v>
      </c>
    </row>
    <row r="1692" spans="1:13" s="39" customFormat="1" ht="12.75" x14ac:dyDescent="0.2">
      <c r="A1692" s="33" t="s">
        <v>17</v>
      </c>
      <c r="B1692" s="33" t="s">
        <v>600</v>
      </c>
      <c r="C1692" s="34">
        <v>10</v>
      </c>
      <c r="D1692" s="33" t="s">
        <v>18</v>
      </c>
      <c r="E1692" s="33" t="s">
        <v>2167</v>
      </c>
      <c r="F1692" s="35">
        <v>83101800</v>
      </c>
      <c r="G1692" s="33" t="s">
        <v>15070</v>
      </c>
      <c r="H1692" s="33">
        <v>1</v>
      </c>
      <c r="I1692" s="33">
        <v>12</v>
      </c>
      <c r="J1692" s="36">
        <v>1</v>
      </c>
      <c r="K1692" s="37">
        <v>106065340</v>
      </c>
      <c r="L1692" s="38" t="s">
        <v>12</v>
      </c>
      <c r="M1692" s="38" t="s">
        <v>13</v>
      </c>
    </row>
    <row r="1693" spans="1:13" s="39" customFormat="1" ht="12.75" x14ac:dyDescent="0.2">
      <c r="A1693" s="33" t="s">
        <v>17</v>
      </c>
      <c r="B1693" s="33" t="s">
        <v>601</v>
      </c>
      <c r="C1693" s="34">
        <v>10</v>
      </c>
      <c r="D1693" s="33" t="s">
        <v>8121</v>
      </c>
      <c r="E1693" s="33" t="s">
        <v>2168</v>
      </c>
      <c r="F1693" s="35">
        <v>83111501</v>
      </c>
      <c r="G1693" s="33" t="s">
        <v>15070</v>
      </c>
      <c r="H1693" s="33">
        <v>1</v>
      </c>
      <c r="I1693" s="33">
        <v>12</v>
      </c>
      <c r="J1693" s="36">
        <v>1</v>
      </c>
      <c r="K1693" s="37">
        <v>3551730</v>
      </c>
      <c r="L1693" s="38" t="s">
        <v>12</v>
      </c>
      <c r="M1693" s="38" t="s">
        <v>13</v>
      </c>
    </row>
    <row r="1694" spans="1:13" s="39" customFormat="1" ht="12.75" x14ac:dyDescent="0.2">
      <c r="A1694" s="33" t="s">
        <v>17</v>
      </c>
      <c r="B1694" s="33" t="s">
        <v>601</v>
      </c>
      <c r="C1694" s="34">
        <v>10</v>
      </c>
      <c r="D1694" s="33" t="s">
        <v>8121</v>
      </c>
      <c r="E1694" s="33" t="s">
        <v>2169</v>
      </c>
      <c r="F1694" s="35">
        <v>83111501</v>
      </c>
      <c r="G1694" s="33" t="s">
        <v>15070</v>
      </c>
      <c r="H1694" s="33">
        <v>1</v>
      </c>
      <c r="I1694" s="33">
        <v>12</v>
      </c>
      <c r="J1694" s="36">
        <v>1</v>
      </c>
      <c r="K1694" s="37">
        <v>1299747</v>
      </c>
      <c r="L1694" s="38" t="s">
        <v>12</v>
      </c>
      <c r="M1694" s="38" t="s">
        <v>13</v>
      </c>
    </row>
    <row r="1695" spans="1:13" s="39" customFormat="1" ht="12.75" x14ac:dyDescent="0.2">
      <c r="A1695" s="33" t="s">
        <v>17</v>
      </c>
      <c r="B1695" s="33" t="s">
        <v>601</v>
      </c>
      <c r="C1695" s="34">
        <v>10</v>
      </c>
      <c r="D1695" s="33" t="s">
        <v>8121</v>
      </c>
      <c r="E1695" s="33" t="s">
        <v>2170</v>
      </c>
      <c r="F1695" s="35">
        <v>83111501</v>
      </c>
      <c r="G1695" s="33" t="s">
        <v>15070</v>
      </c>
      <c r="H1695" s="33">
        <v>1</v>
      </c>
      <c r="I1695" s="33">
        <v>12</v>
      </c>
      <c r="J1695" s="36">
        <v>1</v>
      </c>
      <c r="K1695" s="37">
        <v>935224</v>
      </c>
      <c r="L1695" s="38" t="s">
        <v>12</v>
      </c>
      <c r="M1695" s="38" t="s">
        <v>13</v>
      </c>
    </row>
    <row r="1696" spans="1:13" s="39" customFormat="1" ht="12.75" x14ac:dyDescent="0.2">
      <c r="A1696" s="33" t="s">
        <v>17</v>
      </c>
      <c r="B1696" s="33" t="s">
        <v>601</v>
      </c>
      <c r="C1696" s="34">
        <v>10</v>
      </c>
      <c r="D1696" s="33" t="s">
        <v>8121</v>
      </c>
      <c r="E1696" s="33" t="s">
        <v>2171</v>
      </c>
      <c r="F1696" s="35">
        <v>83111501</v>
      </c>
      <c r="G1696" s="33" t="s">
        <v>15070</v>
      </c>
      <c r="H1696" s="33">
        <v>1</v>
      </c>
      <c r="I1696" s="33">
        <v>12</v>
      </c>
      <c r="J1696" s="36">
        <v>1</v>
      </c>
      <c r="K1696" s="37">
        <v>1028034</v>
      </c>
      <c r="L1696" s="38" t="s">
        <v>12</v>
      </c>
      <c r="M1696" s="38" t="s">
        <v>13</v>
      </c>
    </row>
    <row r="1697" spans="1:13" s="39" customFormat="1" ht="12.75" x14ac:dyDescent="0.2">
      <c r="A1697" s="33" t="s">
        <v>17</v>
      </c>
      <c r="B1697" s="33" t="s">
        <v>601</v>
      </c>
      <c r="C1697" s="34">
        <v>10</v>
      </c>
      <c r="D1697" s="33" t="s">
        <v>8121</v>
      </c>
      <c r="E1697" s="33" t="s">
        <v>2172</v>
      </c>
      <c r="F1697" s="35">
        <v>83111501</v>
      </c>
      <c r="G1697" s="33" t="s">
        <v>15070</v>
      </c>
      <c r="H1697" s="33">
        <v>1</v>
      </c>
      <c r="I1697" s="33">
        <v>12</v>
      </c>
      <c r="J1697" s="36">
        <v>1</v>
      </c>
      <c r="K1697" s="37">
        <v>1025999</v>
      </c>
      <c r="L1697" s="38" t="s">
        <v>12</v>
      </c>
      <c r="M1697" s="38" t="s">
        <v>13</v>
      </c>
    </row>
    <row r="1698" spans="1:13" s="39" customFormat="1" ht="12.75" x14ac:dyDescent="0.2">
      <c r="A1698" s="33" t="s">
        <v>17</v>
      </c>
      <c r="B1698" s="33" t="s">
        <v>601</v>
      </c>
      <c r="C1698" s="34">
        <v>10</v>
      </c>
      <c r="D1698" s="33" t="s">
        <v>8121</v>
      </c>
      <c r="E1698" s="33" t="s">
        <v>2173</v>
      </c>
      <c r="F1698" s="35">
        <v>83111501</v>
      </c>
      <c r="G1698" s="33" t="s">
        <v>15070</v>
      </c>
      <c r="H1698" s="33">
        <v>1</v>
      </c>
      <c r="I1698" s="33">
        <v>12</v>
      </c>
      <c r="J1698" s="36">
        <v>1</v>
      </c>
      <c r="K1698" s="37">
        <v>1043458</v>
      </c>
      <c r="L1698" s="38" t="s">
        <v>12</v>
      </c>
      <c r="M1698" s="38" t="s">
        <v>13</v>
      </c>
    </row>
    <row r="1699" spans="1:13" s="39" customFormat="1" ht="12.75" x14ac:dyDescent="0.2">
      <c r="A1699" s="33" t="s">
        <v>17</v>
      </c>
      <c r="B1699" s="33" t="s">
        <v>601</v>
      </c>
      <c r="C1699" s="34">
        <v>10</v>
      </c>
      <c r="D1699" s="33" t="s">
        <v>8121</v>
      </c>
      <c r="E1699" s="33" t="s">
        <v>2174</v>
      </c>
      <c r="F1699" s="35">
        <v>83111501</v>
      </c>
      <c r="G1699" s="33" t="s">
        <v>15070</v>
      </c>
      <c r="H1699" s="33">
        <v>1</v>
      </c>
      <c r="I1699" s="33">
        <v>12</v>
      </c>
      <c r="J1699" s="36">
        <v>1</v>
      </c>
      <c r="K1699" s="37">
        <v>1004534</v>
      </c>
      <c r="L1699" s="38" t="s">
        <v>12</v>
      </c>
      <c r="M1699" s="38" t="s">
        <v>13</v>
      </c>
    </row>
    <row r="1700" spans="1:13" s="39" customFormat="1" ht="12.75" x14ac:dyDescent="0.2">
      <c r="A1700" s="33" t="s">
        <v>17</v>
      </c>
      <c r="B1700" s="33" t="s">
        <v>601</v>
      </c>
      <c r="C1700" s="34">
        <v>10</v>
      </c>
      <c r="D1700" s="33" t="s">
        <v>8121</v>
      </c>
      <c r="E1700" s="33" t="s">
        <v>2175</v>
      </c>
      <c r="F1700" s="35">
        <v>83111501</v>
      </c>
      <c r="G1700" s="33" t="s">
        <v>15070</v>
      </c>
      <c r="H1700" s="33">
        <v>1</v>
      </c>
      <c r="I1700" s="33">
        <v>12</v>
      </c>
      <c r="J1700" s="36">
        <v>1</v>
      </c>
      <c r="K1700" s="37">
        <v>1112574</v>
      </c>
      <c r="L1700" s="38" t="s">
        <v>12</v>
      </c>
      <c r="M1700" s="38" t="s">
        <v>13</v>
      </c>
    </row>
    <row r="1701" spans="1:13" s="39" customFormat="1" ht="12.75" x14ac:dyDescent="0.2">
      <c r="A1701" s="33" t="s">
        <v>17</v>
      </c>
      <c r="B1701" s="33" t="s">
        <v>601</v>
      </c>
      <c r="C1701" s="34">
        <v>10</v>
      </c>
      <c r="D1701" s="33" t="s">
        <v>8121</v>
      </c>
      <c r="E1701" s="33" t="s">
        <v>2176</v>
      </c>
      <c r="F1701" s="35">
        <v>83111501</v>
      </c>
      <c r="G1701" s="33" t="s">
        <v>15070</v>
      </c>
      <c r="H1701" s="33">
        <v>1</v>
      </c>
      <c r="I1701" s="33">
        <v>10</v>
      </c>
      <c r="J1701" s="36">
        <v>1</v>
      </c>
      <c r="K1701" s="37">
        <v>1207464</v>
      </c>
      <c r="L1701" s="38" t="s">
        <v>12</v>
      </c>
      <c r="M1701" s="38" t="s">
        <v>13</v>
      </c>
    </row>
    <row r="1702" spans="1:13" s="39" customFormat="1" ht="12.75" x14ac:dyDescent="0.2">
      <c r="A1702" s="33" t="s">
        <v>17</v>
      </c>
      <c r="B1702" s="33" t="s">
        <v>601</v>
      </c>
      <c r="C1702" s="34">
        <v>10</v>
      </c>
      <c r="D1702" s="33" t="s">
        <v>8121</v>
      </c>
      <c r="E1702" s="33" t="s">
        <v>2177</v>
      </c>
      <c r="F1702" s="35">
        <v>83111501</v>
      </c>
      <c r="G1702" s="33" t="s">
        <v>15070</v>
      </c>
      <c r="H1702" s="33">
        <v>1</v>
      </c>
      <c r="I1702" s="33">
        <v>10</v>
      </c>
      <c r="J1702" s="36">
        <v>1</v>
      </c>
      <c r="K1702" s="37">
        <v>1141236</v>
      </c>
      <c r="L1702" s="38" t="s">
        <v>12</v>
      </c>
      <c r="M1702" s="38" t="s">
        <v>13</v>
      </c>
    </row>
    <row r="1703" spans="1:13" s="39" customFormat="1" ht="12.75" x14ac:dyDescent="0.2">
      <c r="A1703" s="33" t="s">
        <v>17</v>
      </c>
      <c r="B1703" s="33" t="s">
        <v>602</v>
      </c>
      <c r="C1703" s="34">
        <v>16</v>
      </c>
      <c r="D1703" s="33" t="s">
        <v>101</v>
      </c>
      <c r="E1703" s="33" t="s">
        <v>2178</v>
      </c>
      <c r="F1703" s="35">
        <v>15111510</v>
      </c>
      <c r="G1703" s="33" t="s">
        <v>15071</v>
      </c>
      <c r="H1703" s="33">
        <v>2</v>
      </c>
      <c r="I1703" s="33">
        <v>10</v>
      </c>
      <c r="J1703" s="36">
        <v>1</v>
      </c>
      <c r="K1703" s="37">
        <v>6300000</v>
      </c>
      <c r="L1703" s="38" t="s">
        <v>12</v>
      </c>
      <c r="M1703" s="38" t="s">
        <v>13</v>
      </c>
    </row>
    <row r="1704" spans="1:13" s="39" customFormat="1" ht="12.75" x14ac:dyDescent="0.2">
      <c r="A1704" s="33" t="s">
        <v>17</v>
      </c>
      <c r="B1704" s="33" t="s">
        <v>603</v>
      </c>
      <c r="C1704" s="34">
        <v>10</v>
      </c>
      <c r="D1704" s="33" t="s">
        <v>35</v>
      </c>
      <c r="E1704" s="33" t="s">
        <v>2179</v>
      </c>
      <c r="F1704" s="35">
        <v>78111800</v>
      </c>
      <c r="G1704" s="33" t="s">
        <v>15071</v>
      </c>
      <c r="H1704" s="33">
        <v>1</v>
      </c>
      <c r="I1704" s="33">
        <v>1</v>
      </c>
      <c r="J1704" s="36">
        <v>1</v>
      </c>
      <c r="K1704" s="37">
        <v>17550000</v>
      </c>
      <c r="L1704" s="38" t="s">
        <v>12</v>
      </c>
      <c r="M1704" s="38" t="s">
        <v>13</v>
      </c>
    </row>
    <row r="1705" spans="1:13" s="39" customFormat="1" ht="12.75" x14ac:dyDescent="0.2">
      <c r="A1705" s="33" t="s">
        <v>17</v>
      </c>
      <c r="B1705" s="33" t="s">
        <v>603</v>
      </c>
      <c r="C1705" s="34">
        <v>16</v>
      </c>
      <c r="D1705" s="33" t="s">
        <v>35</v>
      </c>
      <c r="E1705" s="33" t="s">
        <v>2180</v>
      </c>
      <c r="F1705" s="35">
        <v>78111800</v>
      </c>
      <c r="G1705" s="33" t="s">
        <v>15071</v>
      </c>
      <c r="H1705" s="33">
        <v>1</v>
      </c>
      <c r="I1705" s="33">
        <v>10</v>
      </c>
      <c r="J1705" s="36">
        <v>1</v>
      </c>
      <c r="K1705" s="37">
        <v>26775000</v>
      </c>
      <c r="L1705" s="38" t="s">
        <v>12</v>
      </c>
      <c r="M1705" s="38" t="s">
        <v>13</v>
      </c>
    </row>
    <row r="1706" spans="1:13" s="39" customFormat="1" ht="12.75" x14ac:dyDescent="0.2">
      <c r="A1706" s="33" t="s">
        <v>17</v>
      </c>
      <c r="B1706" s="33" t="s">
        <v>603</v>
      </c>
      <c r="C1706" s="34">
        <v>10</v>
      </c>
      <c r="D1706" s="33" t="s">
        <v>35</v>
      </c>
      <c r="E1706" s="33" t="s">
        <v>2181</v>
      </c>
      <c r="F1706" s="35">
        <v>78111800</v>
      </c>
      <c r="G1706" s="33" t="s">
        <v>15071</v>
      </c>
      <c r="H1706" s="33">
        <v>7</v>
      </c>
      <c r="I1706" s="33">
        <v>8</v>
      </c>
      <c r="J1706" s="36">
        <v>1</v>
      </c>
      <c r="K1706" s="37">
        <v>57000000</v>
      </c>
      <c r="L1706" s="38" t="s">
        <v>12</v>
      </c>
      <c r="M1706" s="38" t="s">
        <v>13</v>
      </c>
    </row>
    <row r="1707" spans="1:13" s="39" customFormat="1" ht="12.75" x14ac:dyDescent="0.2">
      <c r="A1707" s="33" t="s">
        <v>17</v>
      </c>
      <c r="B1707" s="33" t="s">
        <v>603</v>
      </c>
      <c r="C1707" s="34">
        <v>16</v>
      </c>
      <c r="D1707" s="33" t="s">
        <v>35</v>
      </c>
      <c r="E1707" s="33" t="s">
        <v>2182</v>
      </c>
      <c r="F1707" s="35">
        <v>78111800</v>
      </c>
      <c r="G1707" s="33" t="s">
        <v>15070</v>
      </c>
      <c r="H1707" s="33">
        <v>1</v>
      </c>
      <c r="I1707" s="33">
        <v>10</v>
      </c>
      <c r="J1707" s="36">
        <v>1</v>
      </c>
      <c r="K1707" s="37">
        <v>145320000</v>
      </c>
      <c r="L1707" s="38" t="s">
        <v>12</v>
      </c>
      <c r="M1707" s="38" t="s">
        <v>13</v>
      </c>
    </row>
    <row r="1708" spans="1:13" s="39" customFormat="1" ht="12.75" x14ac:dyDescent="0.2">
      <c r="A1708" s="33" t="s">
        <v>17</v>
      </c>
      <c r="B1708" s="33" t="s">
        <v>603</v>
      </c>
      <c r="C1708" s="34">
        <v>16</v>
      </c>
      <c r="D1708" s="33" t="s">
        <v>35</v>
      </c>
      <c r="E1708" s="33" t="s">
        <v>2183</v>
      </c>
      <c r="F1708" s="35">
        <v>90121500</v>
      </c>
      <c r="G1708" s="33" t="s">
        <v>15070</v>
      </c>
      <c r="H1708" s="33">
        <v>1</v>
      </c>
      <c r="I1708" s="33">
        <v>12</v>
      </c>
      <c r="J1708" s="36">
        <v>1</v>
      </c>
      <c r="K1708" s="37">
        <v>20055000</v>
      </c>
      <c r="L1708" s="38" t="s">
        <v>12</v>
      </c>
      <c r="M1708" s="38" t="s">
        <v>13</v>
      </c>
    </row>
    <row r="1709" spans="1:13" s="39" customFormat="1" ht="12.75" x14ac:dyDescent="0.2">
      <c r="A1709" s="33" t="s">
        <v>17</v>
      </c>
      <c r="B1709" s="33" t="s">
        <v>603</v>
      </c>
      <c r="C1709" s="34">
        <v>10</v>
      </c>
      <c r="D1709" s="33" t="s">
        <v>35</v>
      </c>
      <c r="E1709" s="33" t="s">
        <v>2184</v>
      </c>
      <c r="F1709" s="35">
        <v>90111503</v>
      </c>
      <c r="G1709" s="33" t="s">
        <v>15070</v>
      </c>
      <c r="H1709" s="33">
        <v>1</v>
      </c>
      <c r="I1709" s="33">
        <v>12</v>
      </c>
      <c r="J1709" s="36">
        <v>1</v>
      </c>
      <c r="K1709" s="37">
        <v>9543257</v>
      </c>
      <c r="L1709" s="38" t="s">
        <v>12</v>
      </c>
      <c r="M1709" s="38" t="s">
        <v>13</v>
      </c>
    </row>
    <row r="1710" spans="1:13" s="39" customFormat="1" ht="12.75" x14ac:dyDescent="0.2">
      <c r="A1710" s="33" t="s">
        <v>17</v>
      </c>
      <c r="B1710" s="33" t="s">
        <v>603</v>
      </c>
      <c r="C1710" s="34">
        <v>10</v>
      </c>
      <c r="D1710" s="33" t="s">
        <v>35</v>
      </c>
      <c r="E1710" s="33" t="s">
        <v>2185</v>
      </c>
      <c r="F1710" s="35">
        <v>90121500</v>
      </c>
      <c r="G1710" s="33" t="s">
        <v>15070</v>
      </c>
      <c r="H1710" s="33">
        <v>1</v>
      </c>
      <c r="I1710" s="33">
        <v>1</v>
      </c>
      <c r="J1710" s="36">
        <v>1</v>
      </c>
      <c r="K1710" s="37">
        <v>1500932</v>
      </c>
      <c r="L1710" s="38" t="s">
        <v>12</v>
      </c>
      <c r="M1710" s="38" t="s">
        <v>13</v>
      </c>
    </row>
    <row r="1711" spans="1:13" s="39" customFormat="1" ht="12.75" x14ac:dyDescent="0.2">
      <c r="A1711" s="33" t="s">
        <v>17</v>
      </c>
      <c r="B1711" s="33" t="s">
        <v>603</v>
      </c>
      <c r="C1711" s="34">
        <v>10</v>
      </c>
      <c r="D1711" s="33" t="s">
        <v>35</v>
      </c>
      <c r="E1711" s="33" t="s">
        <v>2186</v>
      </c>
      <c r="F1711" s="35">
        <v>90121500</v>
      </c>
      <c r="G1711" s="33" t="s">
        <v>15070</v>
      </c>
      <c r="H1711" s="33">
        <v>1</v>
      </c>
      <c r="I1711" s="33">
        <v>6</v>
      </c>
      <c r="J1711" s="36">
        <v>1</v>
      </c>
      <c r="K1711" s="37">
        <v>7033246</v>
      </c>
      <c r="L1711" s="38" t="s">
        <v>12</v>
      </c>
      <c r="M1711" s="38" t="s">
        <v>13</v>
      </c>
    </row>
    <row r="1712" spans="1:13" s="39" customFormat="1" ht="12.75" x14ac:dyDescent="0.2">
      <c r="A1712" s="33" t="s">
        <v>17</v>
      </c>
      <c r="B1712" s="33" t="s">
        <v>603</v>
      </c>
      <c r="C1712" s="34">
        <v>10</v>
      </c>
      <c r="D1712" s="33" t="s">
        <v>35</v>
      </c>
      <c r="E1712" s="33" t="s">
        <v>2187</v>
      </c>
      <c r="F1712" s="35">
        <v>90121500</v>
      </c>
      <c r="G1712" s="33" t="s">
        <v>15070</v>
      </c>
      <c r="H1712" s="33">
        <v>1</v>
      </c>
      <c r="I1712" s="33">
        <v>3</v>
      </c>
      <c r="J1712" s="36">
        <v>1</v>
      </c>
      <c r="K1712" s="37">
        <v>293414</v>
      </c>
      <c r="L1712" s="38" t="s">
        <v>12</v>
      </c>
      <c r="M1712" s="38" t="s">
        <v>13</v>
      </c>
    </row>
    <row r="1713" spans="1:13" s="39" customFormat="1" ht="12.75" x14ac:dyDescent="0.2">
      <c r="A1713" s="33" t="s">
        <v>17</v>
      </c>
      <c r="B1713" s="33" t="s">
        <v>603</v>
      </c>
      <c r="C1713" s="34">
        <v>10</v>
      </c>
      <c r="D1713" s="33" t="s">
        <v>35</v>
      </c>
      <c r="E1713" s="33" t="s">
        <v>2188</v>
      </c>
      <c r="F1713" s="35">
        <v>90111503</v>
      </c>
      <c r="G1713" s="33" t="s">
        <v>15070</v>
      </c>
      <c r="H1713" s="33">
        <v>1</v>
      </c>
      <c r="I1713" s="33">
        <v>3</v>
      </c>
      <c r="J1713" s="36">
        <v>1</v>
      </c>
      <c r="K1713" s="37">
        <v>16630000</v>
      </c>
      <c r="L1713" s="38" t="s">
        <v>12</v>
      </c>
      <c r="M1713" s="38" t="s">
        <v>13</v>
      </c>
    </row>
    <row r="1714" spans="1:13" s="39" customFormat="1" ht="12.75" x14ac:dyDescent="0.2">
      <c r="A1714" s="33" t="s">
        <v>17</v>
      </c>
      <c r="B1714" s="33" t="s">
        <v>603</v>
      </c>
      <c r="C1714" s="34">
        <v>10</v>
      </c>
      <c r="D1714" s="33" t="s">
        <v>35</v>
      </c>
      <c r="E1714" s="33" t="s">
        <v>2189</v>
      </c>
      <c r="F1714" s="35">
        <v>90111503</v>
      </c>
      <c r="G1714" s="33" t="s">
        <v>15070</v>
      </c>
      <c r="H1714" s="33">
        <v>1</v>
      </c>
      <c r="I1714" s="33">
        <v>3</v>
      </c>
      <c r="J1714" s="36">
        <v>1</v>
      </c>
      <c r="K1714" s="37">
        <v>8980000</v>
      </c>
      <c r="L1714" s="38" t="s">
        <v>12</v>
      </c>
      <c r="M1714" s="38" t="s">
        <v>13</v>
      </c>
    </row>
    <row r="1715" spans="1:13" s="39" customFormat="1" ht="12.75" x14ac:dyDescent="0.2">
      <c r="A1715" s="33" t="s">
        <v>17</v>
      </c>
      <c r="B1715" s="33" t="s">
        <v>603</v>
      </c>
      <c r="C1715" s="34">
        <v>10</v>
      </c>
      <c r="D1715" s="33" t="s">
        <v>35</v>
      </c>
      <c r="E1715" s="33" t="s">
        <v>13994</v>
      </c>
      <c r="F1715" s="35">
        <v>90111503</v>
      </c>
      <c r="G1715" s="33" t="s">
        <v>15070</v>
      </c>
      <c r="H1715" s="33">
        <v>1</v>
      </c>
      <c r="I1715" s="33">
        <v>3</v>
      </c>
      <c r="J1715" s="36">
        <v>1</v>
      </c>
      <c r="K1715" s="37">
        <v>2755278</v>
      </c>
      <c r="L1715" s="38" t="s">
        <v>12</v>
      </c>
      <c r="M1715" s="38" t="s">
        <v>13</v>
      </c>
    </row>
    <row r="1716" spans="1:13" s="39" customFormat="1" ht="12.75" x14ac:dyDescent="0.2">
      <c r="A1716" s="33" t="s">
        <v>17</v>
      </c>
      <c r="B1716" s="33" t="s">
        <v>603</v>
      </c>
      <c r="C1716" s="34">
        <v>10</v>
      </c>
      <c r="D1716" s="33" t="s">
        <v>35</v>
      </c>
      <c r="E1716" s="33" t="s">
        <v>2190</v>
      </c>
      <c r="F1716" s="35">
        <v>90111503</v>
      </c>
      <c r="G1716" s="33" t="s">
        <v>15070</v>
      </c>
      <c r="H1716" s="33">
        <v>1</v>
      </c>
      <c r="I1716" s="33">
        <v>3</v>
      </c>
      <c r="J1716" s="36">
        <v>1</v>
      </c>
      <c r="K1716" s="37">
        <v>570000</v>
      </c>
      <c r="L1716" s="38" t="s">
        <v>12</v>
      </c>
      <c r="M1716" s="38" t="s">
        <v>13</v>
      </c>
    </row>
    <row r="1717" spans="1:13" s="39" customFormat="1" ht="12.75" x14ac:dyDescent="0.2">
      <c r="A1717" s="33" t="s">
        <v>17</v>
      </c>
      <c r="B1717" s="33" t="s">
        <v>603</v>
      </c>
      <c r="C1717" s="34">
        <v>10</v>
      </c>
      <c r="D1717" s="33" t="s">
        <v>35</v>
      </c>
      <c r="E1717" s="33" t="s">
        <v>2191</v>
      </c>
      <c r="F1717" s="35">
        <v>90111503</v>
      </c>
      <c r="G1717" s="33" t="s">
        <v>15070</v>
      </c>
      <c r="H1717" s="33">
        <v>1</v>
      </c>
      <c r="I1717" s="33">
        <v>3</v>
      </c>
      <c r="J1717" s="36">
        <v>1</v>
      </c>
      <c r="K1717" s="37">
        <v>3030000</v>
      </c>
      <c r="L1717" s="38" t="s">
        <v>12</v>
      </c>
      <c r="M1717" s="38" t="s">
        <v>13</v>
      </c>
    </row>
    <row r="1718" spans="1:13" s="39" customFormat="1" ht="12.75" x14ac:dyDescent="0.2">
      <c r="A1718" s="33" t="s">
        <v>17</v>
      </c>
      <c r="B1718" s="33" t="s">
        <v>603</v>
      </c>
      <c r="C1718" s="34">
        <v>10</v>
      </c>
      <c r="D1718" s="33" t="s">
        <v>35</v>
      </c>
      <c r="E1718" s="33" t="s">
        <v>2192</v>
      </c>
      <c r="F1718" s="35">
        <v>90111503</v>
      </c>
      <c r="G1718" s="33" t="s">
        <v>15070</v>
      </c>
      <c r="H1718" s="33">
        <v>1</v>
      </c>
      <c r="I1718" s="33">
        <v>3</v>
      </c>
      <c r="J1718" s="36">
        <v>1</v>
      </c>
      <c r="K1718" s="37">
        <v>3990000</v>
      </c>
      <c r="L1718" s="38" t="s">
        <v>12</v>
      </c>
      <c r="M1718" s="38" t="s">
        <v>13</v>
      </c>
    </row>
    <row r="1719" spans="1:13" s="39" customFormat="1" ht="12.75" x14ac:dyDescent="0.2">
      <c r="A1719" s="33" t="s">
        <v>17</v>
      </c>
      <c r="B1719" s="33" t="s">
        <v>603</v>
      </c>
      <c r="C1719" s="34">
        <v>10</v>
      </c>
      <c r="D1719" s="33" t="s">
        <v>35</v>
      </c>
      <c r="E1719" s="33" t="s">
        <v>2193</v>
      </c>
      <c r="F1719" s="35">
        <v>90111503</v>
      </c>
      <c r="G1719" s="33" t="s">
        <v>15070</v>
      </c>
      <c r="H1719" s="33">
        <v>1</v>
      </c>
      <c r="I1719" s="33">
        <v>3</v>
      </c>
      <c r="J1719" s="36">
        <v>1</v>
      </c>
      <c r="K1719" s="37">
        <v>4560000</v>
      </c>
      <c r="L1719" s="38" t="s">
        <v>12</v>
      </c>
      <c r="M1719" s="38" t="s">
        <v>13</v>
      </c>
    </row>
    <row r="1720" spans="1:13" s="39" customFormat="1" ht="12.75" x14ac:dyDescent="0.2">
      <c r="A1720" s="33" t="s">
        <v>17</v>
      </c>
      <c r="B1720" s="33" t="s">
        <v>603</v>
      </c>
      <c r="C1720" s="34">
        <v>10</v>
      </c>
      <c r="D1720" s="33" t="s">
        <v>35</v>
      </c>
      <c r="E1720" s="33" t="s">
        <v>2194</v>
      </c>
      <c r="F1720" s="35">
        <v>90111503</v>
      </c>
      <c r="G1720" s="33" t="s">
        <v>15070</v>
      </c>
      <c r="H1720" s="33">
        <v>1</v>
      </c>
      <c r="I1720" s="33">
        <v>3</v>
      </c>
      <c r="J1720" s="36">
        <v>1</v>
      </c>
      <c r="K1720" s="37">
        <v>6690000</v>
      </c>
      <c r="L1720" s="38" t="s">
        <v>12</v>
      </c>
      <c r="M1720" s="38" t="s">
        <v>13</v>
      </c>
    </row>
    <row r="1721" spans="1:13" s="39" customFormat="1" ht="12.75" x14ac:dyDescent="0.2">
      <c r="A1721" s="33" t="s">
        <v>17</v>
      </c>
      <c r="B1721" s="33" t="s">
        <v>603</v>
      </c>
      <c r="C1721" s="34">
        <v>10</v>
      </c>
      <c r="D1721" s="33" t="s">
        <v>35</v>
      </c>
      <c r="E1721" s="33" t="s">
        <v>2195</v>
      </c>
      <c r="F1721" s="35">
        <v>90111503</v>
      </c>
      <c r="G1721" s="33" t="s">
        <v>15070</v>
      </c>
      <c r="H1721" s="33">
        <v>1</v>
      </c>
      <c r="I1721" s="33">
        <v>3</v>
      </c>
      <c r="J1721" s="36">
        <v>1</v>
      </c>
      <c r="K1721" s="37">
        <v>24540000</v>
      </c>
      <c r="L1721" s="38" t="s">
        <v>12</v>
      </c>
      <c r="M1721" s="38" t="s">
        <v>13</v>
      </c>
    </row>
    <row r="1722" spans="1:13" s="39" customFormat="1" ht="12.75" x14ac:dyDescent="0.2">
      <c r="A1722" s="33" t="s">
        <v>17</v>
      </c>
      <c r="B1722" s="33" t="s">
        <v>603</v>
      </c>
      <c r="C1722" s="34">
        <v>10</v>
      </c>
      <c r="D1722" s="33" t="s">
        <v>35</v>
      </c>
      <c r="E1722" s="33" t="s">
        <v>2196</v>
      </c>
      <c r="F1722" s="35">
        <v>90111503</v>
      </c>
      <c r="G1722" s="33" t="s">
        <v>15070</v>
      </c>
      <c r="H1722" s="33">
        <v>1</v>
      </c>
      <c r="I1722" s="33">
        <v>3</v>
      </c>
      <c r="J1722" s="36">
        <v>1</v>
      </c>
      <c r="K1722" s="37">
        <v>13372000</v>
      </c>
      <c r="L1722" s="38" t="s">
        <v>12</v>
      </c>
      <c r="M1722" s="38" t="s">
        <v>13</v>
      </c>
    </row>
    <row r="1723" spans="1:13" s="39" customFormat="1" ht="12.75" x14ac:dyDescent="0.2">
      <c r="A1723" s="33" t="s">
        <v>17</v>
      </c>
      <c r="B1723" s="33" t="s">
        <v>603</v>
      </c>
      <c r="C1723" s="34">
        <v>10</v>
      </c>
      <c r="D1723" s="33" t="s">
        <v>35</v>
      </c>
      <c r="E1723" s="33" t="s">
        <v>2197</v>
      </c>
      <c r="F1723" s="35">
        <v>90111503</v>
      </c>
      <c r="G1723" s="33" t="s">
        <v>15070</v>
      </c>
      <c r="H1723" s="33">
        <v>1</v>
      </c>
      <c r="I1723" s="33">
        <v>3</v>
      </c>
      <c r="J1723" s="36">
        <v>1</v>
      </c>
      <c r="K1723" s="37">
        <v>2052364</v>
      </c>
      <c r="L1723" s="38" t="s">
        <v>12</v>
      </c>
      <c r="M1723" s="38" t="s">
        <v>13</v>
      </c>
    </row>
    <row r="1724" spans="1:13" s="39" customFormat="1" ht="12.75" x14ac:dyDescent="0.2">
      <c r="A1724" s="33" t="s">
        <v>17</v>
      </c>
      <c r="B1724" s="33" t="s">
        <v>603</v>
      </c>
      <c r="C1724" s="34">
        <v>10</v>
      </c>
      <c r="D1724" s="33" t="s">
        <v>35</v>
      </c>
      <c r="E1724" s="33" t="s">
        <v>2198</v>
      </c>
      <c r="F1724" s="35">
        <v>90111503</v>
      </c>
      <c r="G1724" s="33" t="s">
        <v>15070</v>
      </c>
      <c r="H1724" s="33">
        <v>1</v>
      </c>
      <c r="I1724" s="33">
        <v>3</v>
      </c>
      <c r="J1724" s="36">
        <v>1</v>
      </c>
      <c r="K1724" s="37">
        <v>12450000</v>
      </c>
      <c r="L1724" s="38" t="s">
        <v>12</v>
      </c>
      <c r="M1724" s="38" t="s">
        <v>13</v>
      </c>
    </row>
    <row r="1725" spans="1:13" s="39" customFormat="1" ht="12.75" x14ac:dyDescent="0.2">
      <c r="A1725" s="33" t="s">
        <v>17</v>
      </c>
      <c r="B1725" s="33" t="s">
        <v>603</v>
      </c>
      <c r="C1725" s="34">
        <v>10</v>
      </c>
      <c r="D1725" s="33" t="s">
        <v>35</v>
      </c>
      <c r="E1725" s="33" t="s">
        <v>2199</v>
      </c>
      <c r="F1725" s="35">
        <v>90111503</v>
      </c>
      <c r="G1725" s="33" t="s">
        <v>15070</v>
      </c>
      <c r="H1725" s="33">
        <v>1</v>
      </c>
      <c r="I1725" s="33">
        <v>3</v>
      </c>
      <c r="J1725" s="36">
        <v>1</v>
      </c>
      <c r="K1725" s="37">
        <v>26924000</v>
      </c>
      <c r="L1725" s="38" t="s">
        <v>12</v>
      </c>
      <c r="M1725" s="38" t="s">
        <v>13</v>
      </c>
    </row>
    <row r="1726" spans="1:13" s="39" customFormat="1" ht="12.75" x14ac:dyDescent="0.2">
      <c r="A1726" s="33" t="s">
        <v>17</v>
      </c>
      <c r="B1726" s="33" t="s">
        <v>603</v>
      </c>
      <c r="C1726" s="34">
        <v>10</v>
      </c>
      <c r="D1726" s="33" t="s">
        <v>35</v>
      </c>
      <c r="E1726" s="33" t="s">
        <v>2200</v>
      </c>
      <c r="F1726" s="35">
        <v>90111503</v>
      </c>
      <c r="G1726" s="33" t="s">
        <v>15070</v>
      </c>
      <c r="H1726" s="33">
        <v>1</v>
      </c>
      <c r="I1726" s="33">
        <v>3</v>
      </c>
      <c r="J1726" s="36">
        <v>1</v>
      </c>
      <c r="K1726" s="37">
        <v>31750000</v>
      </c>
      <c r="L1726" s="38" t="s">
        <v>12</v>
      </c>
      <c r="M1726" s="38" t="s">
        <v>13</v>
      </c>
    </row>
    <row r="1727" spans="1:13" s="39" customFormat="1" ht="12.75" x14ac:dyDescent="0.2">
      <c r="A1727" s="33" t="s">
        <v>17</v>
      </c>
      <c r="B1727" s="33" t="s">
        <v>603</v>
      </c>
      <c r="C1727" s="34">
        <v>10</v>
      </c>
      <c r="D1727" s="33" t="s">
        <v>35</v>
      </c>
      <c r="E1727" s="33" t="s">
        <v>2201</v>
      </c>
      <c r="F1727" s="35">
        <v>90111503</v>
      </c>
      <c r="G1727" s="33" t="s">
        <v>15070</v>
      </c>
      <c r="H1727" s="33">
        <v>1</v>
      </c>
      <c r="I1727" s="33">
        <v>3</v>
      </c>
      <c r="J1727" s="36">
        <v>1</v>
      </c>
      <c r="K1727" s="37">
        <v>10410000</v>
      </c>
      <c r="L1727" s="38" t="s">
        <v>12</v>
      </c>
      <c r="M1727" s="38" t="s">
        <v>13</v>
      </c>
    </row>
    <row r="1728" spans="1:13" s="39" customFormat="1" ht="12.75" x14ac:dyDescent="0.2">
      <c r="A1728" s="33" t="s">
        <v>17</v>
      </c>
      <c r="B1728" s="33" t="s">
        <v>603</v>
      </c>
      <c r="C1728" s="34">
        <v>10</v>
      </c>
      <c r="D1728" s="33" t="s">
        <v>35</v>
      </c>
      <c r="E1728" s="33" t="s">
        <v>2202</v>
      </c>
      <c r="F1728" s="35">
        <v>90111503</v>
      </c>
      <c r="G1728" s="33" t="s">
        <v>15070</v>
      </c>
      <c r="H1728" s="33">
        <v>1</v>
      </c>
      <c r="I1728" s="33">
        <v>3</v>
      </c>
      <c r="J1728" s="36">
        <v>1</v>
      </c>
      <c r="K1728" s="37">
        <v>27220000</v>
      </c>
      <c r="L1728" s="38" t="s">
        <v>12</v>
      </c>
      <c r="M1728" s="38" t="s">
        <v>13</v>
      </c>
    </row>
    <row r="1729" spans="1:13" s="39" customFormat="1" ht="12.75" x14ac:dyDescent="0.2">
      <c r="A1729" s="33" t="s">
        <v>17</v>
      </c>
      <c r="B1729" s="33" t="s">
        <v>603</v>
      </c>
      <c r="C1729" s="34">
        <v>16</v>
      </c>
      <c r="D1729" s="33" t="s">
        <v>35</v>
      </c>
      <c r="E1729" s="33" t="s">
        <v>13995</v>
      </c>
      <c r="F1729" s="35">
        <v>90121500</v>
      </c>
      <c r="G1729" s="33" t="s">
        <v>15070</v>
      </c>
      <c r="H1729" s="33">
        <v>1</v>
      </c>
      <c r="I1729" s="33">
        <v>3</v>
      </c>
      <c r="J1729" s="36">
        <v>1</v>
      </c>
      <c r="K1729" s="37">
        <v>240000</v>
      </c>
      <c r="L1729" s="38" t="s">
        <v>12</v>
      </c>
      <c r="M1729" s="38" t="s">
        <v>13</v>
      </c>
    </row>
    <row r="1730" spans="1:13" s="39" customFormat="1" ht="12.75" x14ac:dyDescent="0.2">
      <c r="A1730" s="33" t="s">
        <v>17</v>
      </c>
      <c r="B1730" s="33" t="s">
        <v>603</v>
      </c>
      <c r="C1730" s="34">
        <v>16</v>
      </c>
      <c r="D1730" s="33" t="s">
        <v>35</v>
      </c>
      <c r="E1730" s="33" t="s">
        <v>13996</v>
      </c>
      <c r="F1730" s="35">
        <v>90121500</v>
      </c>
      <c r="G1730" s="33" t="s">
        <v>15070</v>
      </c>
      <c r="H1730" s="33">
        <v>1</v>
      </c>
      <c r="I1730" s="33">
        <v>3</v>
      </c>
      <c r="J1730" s="36">
        <v>1</v>
      </c>
      <c r="K1730" s="37">
        <v>60000</v>
      </c>
      <c r="L1730" s="38" t="s">
        <v>12</v>
      </c>
      <c r="M1730" s="38" t="s">
        <v>13</v>
      </c>
    </row>
    <row r="1731" spans="1:13" s="39" customFormat="1" ht="12.75" x14ac:dyDescent="0.2">
      <c r="A1731" s="33" t="s">
        <v>17</v>
      </c>
      <c r="B1731" s="33" t="s">
        <v>603</v>
      </c>
      <c r="C1731" s="34">
        <v>16</v>
      </c>
      <c r="D1731" s="33" t="s">
        <v>35</v>
      </c>
      <c r="E1731" s="33" t="s">
        <v>2203</v>
      </c>
      <c r="F1731" s="35">
        <v>90121500</v>
      </c>
      <c r="G1731" s="33" t="s">
        <v>15070</v>
      </c>
      <c r="H1731" s="33">
        <v>1</v>
      </c>
      <c r="I1731" s="33">
        <v>3</v>
      </c>
      <c r="J1731" s="36">
        <v>1</v>
      </c>
      <c r="K1731" s="37">
        <v>5430000</v>
      </c>
      <c r="L1731" s="38" t="s">
        <v>12</v>
      </c>
      <c r="M1731" s="38" t="s">
        <v>13</v>
      </c>
    </row>
    <row r="1732" spans="1:13" s="39" customFormat="1" ht="12.75" x14ac:dyDescent="0.2">
      <c r="A1732" s="33" t="s">
        <v>17</v>
      </c>
      <c r="B1732" s="33" t="s">
        <v>603</v>
      </c>
      <c r="C1732" s="34">
        <v>16</v>
      </c>
      <c r="D1732" s="33" t="s">
        <v>35</v>
      </c>
      <c r="E1732" s="33" t="s">
        <v>2204</v>
      </c>
      <c r="F1732" s="35">
        <v>90121500</v>
      </c>
      <c r="G1732" s="33" t="s">
        <v>15070</v>
      </c>
      <c r="H1732" s="33">
        <v>1</v>
      </c>
      <c r="I1732" s="33">
        <v>3</v>
      </c>
      <c r="J1732" s="36">
        <v>1</v>
      </c>
      <c r="K1732" s="37">
        <v>900000</v>
      </c>
      <c r="L1732" s="38" t="s">
        <v>12</v>
      </c>
      <c r="M1732" s="38" t="s">
        <v>13</v>
      </c>
    </row>
    <row r="1733" spans="1:13" s="39" customFormat="1" ht="12.75" x14ac:dyDescent="0.2">
      <c r="A1733" s="33" t="s">
        <v>17</v>
      </c>
      <c r="B1733" s="33" t="s">
        <v>603</v>
      </c>
      <c r="C1733" s="34">
        <v>16</v>
      </c>
      <c r="D1733" s="33" t="s">
        <v>35</v>
      </c>
      <c r="E1733" s="33" t="s">
        <v>2205</v>
      </c>
      <c r="F1733" s="35">
        <v>90121500</v>
      </c>
      <c r="G1733" s="33" t="s">
        <v>15070</v>
      </c>
      <c r="H1733" s="33">
        <v>1</v>
      </c>
      <c r="I1733" s="33">
        <v>3</v>
      </c>
      <c r="J1733" s="36">
        <v>1</v>
      </c>
      <c r="K1733" s="37">
        <v>6480000</v>
      </c>
      <c r="L1733" s="38" t="s">
        <v>12</v>
      </c>
      <c r="M1733" s="38" t="s">
        <v>13</v>
      </c>
    </row>
    <row r="1734" spans="1:13" s="39" customFormat="1" ht="12.75" x14ac:dyDescent="0.2">
      <c r="A1734" s="33" t="s">
        <v>17</v>
      </c>
      <c r="B1734" s="33" t="s">
        <v>603</v>
      </c>
      <c r="C1734" s="34">
        <v>16</v>
      </c>
      <c r="D1734" s="33" t="s">
        <v>35</v>
      </c>
      <c r="E1734" s="33" t="s">
        <v>2206</v>
      </c>
      <c r="F1734" s="35">
        <v>90121500</v>
      </c>
      <c r="G1734" s="33" t="s">
        <v>15070</v>
      </c>
      <c r="H1734" s="33">
        <v>1</v>
      </c>
      <c r="I1734" s="33">
        <v>3</v>
      </c>
      <c r="J1734" s="36">
        <v>1</v>
      </c>
      <c r="K1734" s="37">
        <v>2400000</v>
      </c>
      <c r="L1734" s="38" t="s">
        <v>12</v>
      </c>
      <c r="M1734" s="38" t="s">
        <v>13</v>
      </c>
    </row>
    <row r="1735" spans="1:13" s="39" customFormat="1" ht="12.75" x14ac:dyDescent="0.2">
      <c r="A1735" s="33" t="s">
        <v>17</v>
      </c>
      <c r="B1735" s="33" t="s">
        <v>603</v>
      </c>
      <c r="C1735" s="34">
        <v>10</v>
      </c>
      <c r="D1735" s="33" t="s">
        <v>35</v>
      </c>
      <c r="E1735" s="33" t="s">
        <v>2207</v>
      </c>
      <c r="F1735" s="35">
        <v>90121500</v>
      </c>
      <c r="G1735" s="33" t="s">
        <v>15070</v>
      </c>
      <c r="H1735" s="33">
        <v>1</v>
      </c>
      <c r="I1735" s="33">
        <v>3</v>
      </c>
      <c r="J1735" s="36">
        <v>1</v>
      </c>
      <c r="K1735" s="37">
        <v>370394</v>
      </c>
      <c r="L1735" s="38" t="s">
        <v>12</v>
      </c>
      <c r="M1735" s="38" t="s">
        <v>13</v>
      </c>
    </row>
    <row r="1736" spans="1:13" s="39" customFormat="1" ht="12.75" x14ac:dyDescent="0.2">
      <c r="A1736" s="33" t="s">
        <v>17</v>
      </c>
      <c r="B1736" s="33" t="s">
        <v>603</v>
      </c>
      <c r="C1736" s="34">
        <v>10</v>
      </c>
      <c r="D1736" s="33" t="s">
        <v>35</v>
      </c>
      <c r="E1736" s="33" t="s">
        <v>2208</v>
      </c>
      <c r="F1736" s="35">
        <v>90121500</v>
      </c>
      <c r="G1736" s="33" t="s">
        <v>15070</v>
      </c>
      <c r="H1736" s="33">
        <v>1</v>
      </c>
      <c r="I1736" s="33">
        <v>3</v>
      </c>
      <c r="J1736" s="36">
        <v>1</v>
      </c>
      <c r="K1736" s="37">
        <v>96798</v>
      </c>
      <c r="L1736" s="38" t="s">
        <v>12</v>
      </c>
      <c r="M1736" s="38" t="s">
        <v>13</v>
      </c>
    </row>
    <row r="1737" spans="1:13" s="39" customFormat="1" ht="12.75" x14ac:dyDescent="0.2">
      <c r="A1737" s="33" t="s">
        <v>17</v>
      </c>
      <c r="B1737" s="33" t="s">
        <v>603</v>
      </c>
      <c r="C1737" s="34">
        <v>10</v>
      </c>
      <c r="D1737" s="33" t="s">
        <v>35</v>
      </c>
      <c r="E1737" s="33" t="s">
        <v>2209</v>
      </c>
      <c r="F1737" s="35">
        <v>90121500</v>
      </c>
      <c r="G1737" s="33" t="s">
        <v>15070</v>
      </c>
      <c r="H1737" s="33">
        <v>1</v>
      </c>
      <c r="I1737" s="33">
        <v>3</v>
      </c>
      <c r="J1737" s="36">
        <v>1</v>
      </c>
      <c r="K1737" s="37">
        <v>37086000</v>
      </c>
      <c r="L1737" s="38" t="s">
        <v>12</v>
      </c>
      <c r="M1737" s="38" t="s">
        <v>13</v>
      </c>
    </row>
    <row r="1738" spans="1:13" s="39" customFormat="1" ht="12.75" x14ac:dyDescent="0.2">
      <c r="A1738" s="33" t="s">
        <v>17</v>
      </c>
      <c r="B1738" s="33" t="s">
        <v>603</v>
      </c>
      <c r="C1738" s="34">
        <v>10</v>
      </c>
      <c r="D1738" s="33" t="s">
        <v>35</v>
      </c>
      <c r="E1738" s="33" t="s">
        <v>2210</v>
      </c>
      <c r="F1738" s="35">
        <v>90121500</v>
      </c>
      <c r="G1738" s="33" t="s">
        <v>15070</v>
      </c>
      <c r="H1738" s="33">
        <v>1</v>
      </c>
      <c r="I1738" s="33">
        <v>3</v>
      </c>
      <c r="J1738" s="36">
        <v>1</v>
      </c>
      <c r="K1738" s="37">
        <v>28263000</v>
      </c>
      <c r="L1738" s="38" t="s">
        <v>12</v>
      </c>
      <c r="M1738" s="38" t="s">
        <v>13</v>
      </c>
    </row>
    <row r="1739" spans="1:13" s="39" customFormat="1" ht="12.75" x14ac:dyDescent="0.2">
      <c r="A1739" s="33" t="s">
        <v>17</v>
      </c>
      <c r="B1739" s="33" t="s">
        <v>603</v>
      </c>
      <c r="C1739" s="34">
        <v>10</v>
      </c>
      <c r="D1739" s="33" t="s">
        <v>35</v>
      </c>
      <c r="E1739" s="33" t="s">
        <v>2211</v>
      </c>
      <c r="F1739" s="35">
        <v>90121500</v>
      </c>
      <c r="G1739" s="33" t="s">
        <v>15070</v>
      </c>
      <c r="H1739" s="33">
        <v>1</v>
      </c>
      <c r="I1739" s="33">
        <v>3</v>
      </c>
      <c r="J1739" s="36">
        <v>1</v>
      </c>
      <c r="K1739" s="37">
        <v>2516551</v>
      </c>
      <c r="L1739" s="38" t="s">
        <v>12</v>
      </c>
      <c r="M1739" s="38" t="s">
        <v>13</v>
      </c>
    </row>
    <row r="1740" spans="1:13" s="39" customFormat="1" ht="12.75" x14ac:dyDescent="0.2">
      <c r="A1740" s="33" t="s">
        <v>17</v>
      </c>
      <c r="B1740" s="33" t="s">
        <v>603</v>
      </c>
      <c r="C1740" s="34">
        <v>16</v>
      </c>
      <c r="D1740" s="33" t="s">
        <v>35</v>
      </c>
      <c r="E1740" s="33" t="s">
        <v>2212</v>
      </c>
      <c r="F1740" s="35">
        <v>90121500</v>
      </c>
      <c r="G1740" s="33" t="s">
        <v>15070</v>
      </c>
      <c r="H1740" s="33">
        <v>1</v>
      </c>
      <c r="I1740" s="33">
        <v>3</v>
      </c>
      <c r="J1740" s="36">
        <v>1</v>
      </c>
      <c r="K1740" s="37">
        <v>26300000</v>
      </c>
      <c r="L1740" s="38" t="s">
        <v>12</v>
      </c>
      <c r="M1740" s="38" t="s">
        <v>13</v>
      </c>
    </row>
    <row r="1741" spans="1:13" s="39" customFormat="1" ht="12.75" x14ac:dyDescent="0.2">
      <c r="A1741" s="33" t="s">
        <v>17</v>
      </c>
      <c r="B1741" s="33" t="s">
        <v>603</v>
      </c>
      <c r="C1741" s="34">
        <v>16</v>
      </c>
      <c r="D1741" s="33" t="s">
        <v>35</v>
      </c>
      <c r="E1741" s="33" t="s">
        <v>2213</v>
      </c>
      <c r="F1741" s="35">
        <v>90121500</v>
      </c>
      <c r="G1741" s="33" t="s">
        <v>15070</v>
      </c>
      <c r="H1741" s="33">
        <v>1</v>
      </c>
      <c r="I1741" s="33">
        <v>3</v>
      </c>
      <c r="J1741" s="36">
        <v>1</v>
      </c>
      <c r="K1741" s="37">
        <v>4260000</v>
      </c>
      <c r="L1741" s="38" t="s">
        <v>12</v>
      </c>
      <c r="M1741" s="38" t="s">
        <v>13</v>
      </c>
    </row>
    <row r="1742" spans="1:13" s="39" customFormat="1" ht="12.75" x14ac:dyDescent="0.2">
      <c r="A1742" s="33" t="s">
        <v>17</v>
      </c>
      <c r="B1742" s="33" t="s">
        <v>603</v>
      </c>
      <c r="C1742" s="34">
        <v>10</v>
      </c>
      <c r="D1742" s="33" t="s">
        <v>35</v>
      </c>
      <c r="E1742" s="33" t="s">
        <v>2214</v>
      </c>
      <c r="F1742" s="35">
        <v>90121500</v>
      </c>
      <c r="G1742" s="33" t="s">
        <v>15070</v>
      </c>
      <c r="H1742" s="33">
        <v>1</v>
      </c>
      <c r="I1742" s="33">
        <v>3</v>
      </c>
      <c r="J1742" s="36">
        <v>1</v>
      </c>
      <c r="K1742" s="37">
        <v>3690000</v>
      </c>
      <c r="L1742" s="38" t="s">
        <v>12</v>
      </c>
      <c r="M1742" s="38" t="s">
        <v>13</v>
      </c>
    </row>
    <row r="1743" spans="1:13" s="39" customFormat="1" ht="12.75" x14ac:dyDescent="0.2">
      <c r="A1743" s="33" t="s">
        <v>17</v>
      </c>
      <c r="B1743" s="33" t="s">
        <v>603</v>
      </c>
      <c r="C1743" s="34">
        <v>10</v>
      </c>
      <c r="D1743" s="33" t="s">
        <v>35</v>
      </c>
      <c r="E1743" s="33" t="s">
        <v>2215</v>
      </c>
      <c r="F1743" s="35">
        <v>90121500</v>
      </c>
      <c r="G1743" s="33" t="s">
        <v>15070</v>
      </c>
      <c r="H1743" s="33">
        <v>1</v>
      </c>
      <c r="I1743" s="33">
        <v>10</v>
      </c>
      <c r="J1743" s="36">
        <v>1</v>
      </c>
      <c r="K1743" s="37">
        <v>18934000</v>
      </c>
      <c r="L1743" s="38" t="s">
        <v>12</v>
      </c>
      <c r="M1743" s="38" t="s">
        <v>13</v>
      </c>
    </row>
    <row r="1744" spans="1:13" s="39" customFormat="1" ht="12.75" x14ac:dyDescent="0.2">
      <c r="A1744" s="33" t="s">
        <v>17</v>
      </c>
      <c r="B1744" s="33" t="s">
        <v>603</v>
      </c>
      <c r="C1744" s="34">
        <v>10</v>
      </c>
      <c r="D1744" s="33" t="s">
        <v>35</v>
      </c>
      <c r="E1744" s="33" t="s">
        <v>2216</v>
      </c>
      <c r="F1744" s="35">
        <v>90121500</v>
      </c>
      <c r="G1744" s="33" t="s">
        <v>15070</v>
      </c>
      <c r="H1744" s="33">
        <v>1</v>
      </c>
      <c r="I1744" s="33">
        <v>10</v>
      </c>
      <c r="J1744" s="36">
        <v>1</v>
      </c>
      <c r="K1744" s="37">
        <v>31060000</v>
      </c>
      <c r="L1744" s="38" t="s">
        <v>12</v>
      </c>
      <c r="M1744" s="38" t="s">
        <v>13</v>
      </c>
    </row>
    <row r="1745" spans="1:13" s="39" customFormat="1" ht="12.75" x14ac:dyDescent="0.2">
      <c r="A1745" s="33" t="s">
        <v>17</v>
      </c>
      <c r="B1745" s="33" t="s">
        <v>603</v>
      </c>
      <c r="C1745" s="34">
        <v>10</v>
      </c>
      <c r="D1745" s="33" t="s">
        <v>35</v>
      </c>
      <c r="E1745" s="33" t="s">
        <v>2217</v>
      </c>
      <c r="F1745" s="35">
        <v>90121500</v>
      </c>
      <c r="G1745" s="33" t="s">
        <v>15070</v>
      </c>
      <c r="H1745" s="33">
        <v>1</v>
      </c>
      <c r="I1745" s="33">
        <v>10</v>
      </c>
      <c r="J1745" s="36">
        <v>1</v>
      </c>
      <c r="K1745" s="37">
        <v>13424000</v>
      </c>
      <c r="L1745" s="38" t="s">
        <v>12</v>
      </c>
      <c r="M1745" s="38" t="s">
        <v>13</v>
      </c>
    </row>
    <row r="1746" spans="1:13" s="39" customFormat="1" ht="12.75" x14ac:dyDescent="0.2">
      <c r="A1746" s="33" t="s">
        <v>17</v>
      </c>
      <c r="B1746" s="33" t="s">
        <v>603</v>
      </c>
      <c r="C1746" s="34">
        <v>16</v>
      </c>
      <c r="D1746" s="33" t="s">
        <v>35</v>
      </c>
      <c r="E1746" s="33" t="s">
        <v>2218</v>
      </c>
      <c r="F1746" s="35">
        <v>90121500</v>
      </c>
      <c r="G1746" s="33" t="s">
        <v>15070</v>
      </c>
      <c r="H1746" s="33">
        <v>1</v>
      </c>
      <c r="I1746" s="33">
        <v>10</v>
      </c>
      <c r="J1746" s="36">
        <v>1</v>
      </c>
      <c r="K1746" s="37">
        <v>4470000</v>
      </c>
      <c r="L1746" s="38" t="s">
        <v>12</v>
      </c>
      <c r="M1746" s="38" t="s">
        <v>13</v>
      </c>
    </row>
    <row r="1747" spans="1:13" s="39" customFormat="1" ht="12.75" x14ac:dyDescent="0.2">
      <c r="A1747" s="33" t="s">
        <v>17</v>
      </c>
      <c r="B1747" s="33" t="s">
        <v>603</v>
      </c>
      <c r="C1747" s="34">
        <v>16</v>
      </c>
      <c r="D1747" s="33" t="s">
        <v>35</v>
      </c>
      <c r="E1747" s="33" t="s">
        <v>2219</v>
      </c>
      <c r="F1747" s="35">
        <v>90121500</v>
      </c>
      <c r="G1747" s="33" t="s">
        <v>15070</v>
      </c>
      <c r="H1747" s="33">
        <v>1</v>
      </c>
      <c r="I1747" s="33">
        <v>10</v>
      </c>
      <c r="J1747" s="36">
        <v>1</v>
      </c>
      <c r="K1747" s="37">
        <v>15180000</v>
      </c>
      <c r="L1747" s="38" t="s">
        <v>12</v>
      </c>
      <c r="M1747" s="38" t="s">
        <v>13</v>
      </c>
    </row>
    <row r="1748" spans="1:13" s="39" customFormat="1" ht="12.75" x14ac:dyDescent="0.2">
      <c r="A1748" s="33" t="s">
        <v>17</v>
      </c>
      <c r="B1748" s="33" t="s">
        <v>603</v>
      </c>
      <c r="C1748" s="34">
        <v>10</v>
      </c>
      <c r="D1748" s="33" t="s">
        <v>35</v>
      </c>
      <c r="E1748" s="33" t="s">
        <v>2220</v>
      </c>
      <c r="F1748" s="35">
        <v>90121500</v>
      </c>
      <c r="G1748" s="33" t="s">
        <v>15070</v>
      </c>
      <c r="H1748" s="33">
        <v>1</v>
      </c>
      <c r="I1748" s="33">
        <v>10</v>
      </c>
      <c r="J1748" s="36">
        <v>1</v>
      </c>
      <c r="K1748" s="37">
        <v>53336000</v>
      </c>
      <c r="L1748" s="38" t="s">
        <v>12</v>
      </c>
      <c r="M1748" s="38" t="s">
        <v>13</v>
      </c>
    </row>
    <row r="1749" spans="1:13" s="39" customFormat="1" ht="12.75" x14ac:dyDescent="0.2">
      <c r="A1749" s="33" t="s">
        <v>17</v>
      </c>
      <c r="B1749" s="33" t="s">
        <v>603</v>
      </c>
      <c r="C1749" s="34">
        <v>10</v>
      </c>
      <c r="D1749" s="33" t="s">
        <v>35</v>
      </c>
      <c r="E1749" s="33" t="s">
        <v>2221</v>
      </c>
      <c r="F1749" s="35">
        <v>90121500</v>
      </c>
      <c r="G1749" s="33" t="s">
        <v>15070</v>
      </c>
      <c r="H1749" s="33">
        <v>1</v>
      </c>
      <c r="I1749" s="33">
        <v>10</v>
      </c>
      <c r="J1749" s="36">
        <v>1</v>
      </c>
      <c r="K1749" s="37">
        <v>2640000</v>
      </c>
      <c r="L1749" s="38" t="s">
        <v>12</v>
      </c>
      <c r="M1749" s="38" t="s">
        <v>13</v>
      </c>
    </row>
    <row r="1750" spans="1:13" s="39" customFormat="1" ht="12.75" x14ac:dyDescent="0.2">
      <c r="A1750" s="33" t="s">
        <v>17</v>
      </c>
      <c r="B1750" s="33" t="s">
        <v>603</v>
      </c>
      <c r="C1750" s="34">
        <v>16</v>
      </c>
      <c r="D1750" s="33" t="s">
        <v>35</v>
      </c>
      <c r="E1750" s="33" t="s">
        <v>2222</v>
      </c>
      <c r="F1750" s="35">
        <v>90121500</v>
      </c>
      <c r="G1750" s="33" t="s">
        <v>15071</v>
      </c>
      <c r="H1750" s="33">
        <v>3</v>
      </c>
      <c r="I1750" s="33">
        <v>4</v>
      </c>
      <c r="J1750" s="36">
        <v>1</v>
      </c>
      <c r="K1750" s="37">
        <v>1380000</v>
      </c>
      <c r="L1750" s="38" t="s">
        <v>12</v>
      </c>
      <c r="M1750" s="38" t="s">
        <v>13</v>
      </c>
    </row>
    <row r="1751" spans="1:13" s="39" customFormat="1" ht="12.75" x14ac:dyDescent="0.2">
      <c r="A1751" s="33" t="s">
        <v>17</v>
      </c>
      <c r="B1751" s="33" t="s">
        <v>603</v>
      </c>
      <c r="C1751" s="34">
        <v>10</v>
      </c>
      <c r="D1751" s="33" t="s">
        <v>35</v>
      </c>
      <c r="E1751" s="33" t="s">
        <v>2223</v>
      </c>
      <c r="F1751" s="35">
        <v>90121500</v>
      </c>
      <c r="G1751" s="33" t="s">
        <v>15070</v>
      </c>
      <c r="H1751" s="33">
        <v>1</v>
      </c>
      <c r="I1751" s="33">
        <v>10</v>
      </c>
      <c r="J1751" s="36">
        <v>1</v>
      </c>
      <c r="K1751" s="37">
        <v>10558000</v>
      </c>
      <c r="L1751" s="38" t="s">
        <v>12</v>
      </c>
      <c r="M1751" s="38" t="s">
        <v>13</v>
      </c>
    </row>
    <row r="1752" spans="1:13" s="39" customFormat="1" ht="12.75" x14ac:dyDescent="0.2">
      <c r="A1752" s="33" t="s">
        <v>17</v>
      </c>
      <c r="B1752" s="33" t="s">
        <v>603</v>
      </c>
      <c r="C1752" s="34">
        <v>16</v>
      </c>
      <c r="D1752" s="33" t="s">
        <v>35</v>
      </c>
      <c r="E1752" s="33" t="s">
        <v>2224</v>
      </c>
      <c r="F1752" s="35">
        <v>90121500</v>
      </c>
      <c r="G1752" s="33" t="s">
        <v>15070</v>
      </c>
      <c r="H1752" s="33">
        <v>1</v>
      </c>
      <c r="I1752" s="33">
        <v>10</v>
      </c>
      <c r="J1752" s="36">
        <v>1</v>
      </c>
      <c r="K1752" s="37">
        <v>13980000</v>
      </c>
      <c r="L1752" s="38" t="s">
        <v>12</v>
      </c>
      <c r="M1752" s="38" t="s">
        <v>13</v>
      </c>
    </row>
    <row r="1753" spans="1:13" s="39" customFormat="1" ht="12.75" x14ac:dyDescent="0.2">
      <c r="A1753" s="33" t="s">
        <v>17</v>
      </c>
      <c r="B1753" s="33" t="s">
        <v>603</v>
      </c>
      <c r="C1753" s="34">
        <v>16</v>
      </c>
      <c r="D1753" s="33" t="s">
        <v>35</v>
      </c>
      <c r="E1753" s="33" t="s">
        <v>2225</v>
      </c>
      <c r="F1753" s="35">
        <v>90121500</v>
      </c>
      <c r="G1753" s="33" t="s">
        <v>15070</v>
      </c>
      <c r="H1753" s="33">
        <v>1</v>
      </c>
      <c r="I1753" s="33">
        <v>10</v>
      </c>
      <c r="J1753" s="36">
        <v>1</v>
      </c>
      <c r="K1753" s="37">
        <v>18840000</v>
      </c>
      <c r="L1753" s="38" t="s">
        <v>12</v>
      </c>
      <c r="M1753" s="38" t="s">
        <v>13</v>
      </c>
    </row>
    <row r="1754" spans="1:13" s="39" customFormat="1" ht="12.75" x14ac:dyDescent="0.2">
      <c r="A1754" s="33" t="s">
        <v>17</v>
      </c>
      <c r="B1754" s="33" t="s">
        <v>603</v>
      </c>
      <c r="C1754" s="34">
        <v>10</v>
      </c>
      <c r="D1754" s="33" t="s">
        <v>35</v>
      </c>
      <c r="E1754" s="33" t="s">
        <v>2226</v>
      </c>
      <c r="F1754" s="35">
        <v>90121500</v>
      </c>
      <c r="G1754" s="33" t="s">
        <v>15070</v>
      </c>
      <c r="H1754" s="33">
        <v>1</v>
      </c>
      <c r="I1754" s="33">
        <v>10</v>
      </c>
      <c r="J1754" s="36">
        <v>1</v>
      </c>
      <c r="K1754" s="37">
        <v>39826000</v>
      </c>
      <c r="L1754" s="38" t="s">
        <v>12</v>
      </c>
      <c r="M1754" s="38" t="s">
        <v>13</v>
      </c>
    </row>
    <row r="1755" spans="1:13" s="39" customFormat="1" ht="12.75" x14ac:dyDescent="0.2">
      <c r="A1755" s="33" t="s">
        <v>17</v>
      </c>
      <c r="B1755" s="33" t="s">
        <v>603</v>
      </c>
      <c r="C1755" s="34">
        <v>10</v>
      </c>
      <c r="D1755" s="33" t="s">
        <v>35</v>
      </c>
      <c r="E1755" s="33" t="s">
        <v>2227</v>
      </c>
      <c r="F1755" s="35">
        <v>90121500</v>
      </c>
      <c r="G1755" s="33" t="s">
        <v>15070</v>
      </c>
      <c r="H1755" s="33">
        <v>1</v>
      </c>
      <c r="I1755" s="33">
        <v>10</v>
      </c>
      <c r="J1755" s="36">
        <v>1</v>
      </c>
      <c r="K1755" s="37">
        <v>10140000</v>
      </c>
      <c r="L1755" s="38" t="s">
        <v>12</v>
      </c>
      <c r="M1755" s="38" t="s">
        <v>13</v>
      </c>
    </row>
    <row r="1756" spans="1:13" s="39" customFormat="1" ht="12.75" x14ac:dyDescent="0.2">
      <c r="A1756" s="33" t="s">
        <v>17</v>
      </c>
      <c r="B1756" s="33" t="s">
        <v>603</v>
      </c>
      <c r="C1756" s="34">
        <v>10</v>
      </c>
      <c r="D1756" s="33" t="s">
        <v>35</v>
      </c>
      <c r="E1756" s="33" t="s">
        <v>2228</v>
      </c>
      <c r="F1756" s="35">
        <v>90121500</v>
      </c>
      <c r="G1756" s="33" t="s">
        <v>15070</v>
      </c>
      <c r="H1756" s="33">
        <v>1</v>
      </c>
      <c r="I1756" s="33">
        <v>10</v>
      </c>
      <c r="J1756" s="36">
        <v>1</v>
      </c>
      <c r="K1756" s="37">
        <v>2069556</v>
      </c>
      <c r="L1756" s="38" t="s">
        <v>12</v>
      </c>
      <c r="M1756" s="38" t="s">
        <v>13</v>
      </c>
    </row>
    <row r="1757" spans="1:13" s="39" customFormat="1" ht="12.75" x14ac:dyDescent="0.2">
      <c r="A1757" s="33" t="s">
        <v>17</v>
      </c>
      <c r="B1757" s="33" t="s">
        <v>604</v>
      </c>
      <c r="C1757" s="34">
        <v>10</v>
      </c>
      <c r="D1757" s="33" t="s">
        <v>102</v>
      </c>
      <c r="E1757" s="33" t="s">
        <v>2229</v>
      </c>
      <c r="F1757" s="35">
        <v>42121606</v>
      </c>
      <c r="G1757" s="33" t="s">
        <v>15071</v>
      </c>
      <c r="H1757" s="33">
        <v>2</v>
      </c>
      <c r="I1757" s="33">
        <v>10</v>
      </c>
      <c r="J1757" s="36">
        <v>1</v>
      </c>
      <c r="K1757" s="37">
        <v>23783</v>
      </c>
      <c r="L1757" s="38" t="s">
        <v>12</v>
      </c>
      <c r="M1757" s="38" t="s">
        <v>13</v>
      </c>
    </row>
    <row r="1758" spans="1:13" s="39" customFormat="1" ht="12.75" x14ac:dyDescent="0.2">
      <c r="A1758" s="33" t="s">
        <v>17</v>
      </c>
      <c r="B1758" s="33" t="s">
        <v>604</v>
      </c>
      <c r="C1758" s="34">
        <v>10</v>
      </c>
      <c r="D1758" s="33" t="s">
        <v>102</v>
      </c>
      <c r="E1758" s="33" t="s">
        <v>2230</v>
      </c>
      <c r="F1758" s="35">
        <v>51102702</v>
      </c>
      <c r="G1758" s="33" t="s">
        <v>15071</v>
      </c>
      <c r="H1758" s="33">
        <v>2</v>
      </c>
      <c r="I1758" s="33">
        <v>10</v>
      </c>
      <c r="J1758" s="36">
        <v>30</v>
      </c>
      <c r="K1758" s="37">
        <v>99990</v>
      </c>
      <c r="L1758" s="38" t="s">
        <v>12</v>
      </c>
      <c r="M1758" s="38" t="s">
        <v>13</v>
      </c>
    </row>
    <row r="1759" spans="1:13" s="39" customFormat="1" ht="12.75" x14ac:dyDescent="0.2">
      <c r="A1759" s="33" t="s">
        <v>17</v>
      </c>
      <c r="B1759" s="33" t="s">
        <v>604</v>
      </c>
      <c r="C1759" s="34">
        <v>10</v>
      </c>
      <c r="D1759" s="33" t="s">
        <v>102</v>
      </c>
      <c r="E1759" s="33" t="s">
        <v>2231</v>
      </c>
      <c r="F1759" s="35">
        <v>42142521</v>
      </c>
      <c r="G1759" s="33" t="s">
        <v>15071</v>
      </c>
      <c r="H1759" s="33">
        <v>2</v>
      </c>
      <c r="I1759" s="33">
        <v>10</v>
      </c>
      <c r="J1759" s="36">
        <v>1</v>
      </c>
      <c r="K1759" s="37">
        <v>14867</v>
      </c>
      <c r="L1759" s="38" t="s">
        <v>12</v>
      </c>
      <c r="M1759" s="38" t="s">
        <v>13</v>
      </c>
    </row>
    <row r="1760" spans="1:13" s="39" customFormat="1" ht="12.75" x14ac:dyDescent="0.2">
      <c r="A1760" s="33" t="s">
        <v>17</v>
      </c>
      <c r="B1760" s="33" t="s">
        <v>604</v>
      </c>
      <c r="C1760" s="34">
        <v>10</v>
      </c>
      <c r="D1760" s="33" t="s">
        <v>102</v>
      </c>
      <c r="E1760" s="33" t="s">
        <v>2232</v>
      </c>
      <c r="F1760" s="35">
        <v>42142521</v>
      </c>
      <c r="G1760" s="33" t="s">
        <v>15071</v>
      </c>
      <c r="H1760" s="33">
        <v>2</v>
      </c>
      <c r="I1760" s="33">
        <v>10</v>
      </c>
      <c r="J1760" s="36">
        <v>1</v>
      </c>
      <c r="K1760" s="37">
        <v>12883</v>
      </c>
      <c r="L1760" s="38" t="s">
        <v>12</v>
      </c>
      <c r="M1760" s="38" t="s">
        <v>13</v>
      </c>
    </row>
    <row r="1761" spans="1:13" s="39" customFormat="1" ht="12.75" x14ac:dyDescent="0.2">
      <c r="A1761" s="33" t="s">
        <v>17</v>
      </c>
      <c r="B1761" s="33" t="s">
        <v>604</v>
      </c>
      <c r="C1761" s="34">
        <v>10</v>
      </c>
      <c r="D1761" s="33" t="s">
        <v>102</v>
      </c>
      <c r="E1761" s="33" t="s">
        <v>2233</v>
      </c>
      <c r="F1761" s="35">
        <v>42121602</v>
      </c>
      <c r="G1761" s="33" t="s">
        <v>15071</v>
      </c>
      <c r="H1761" s="33">
        <v>2</v>
      </c>
      <c r="I1761" s="33">
        <v>10</v>
      </c>
      <c r="J1761" s="36">
        <v>10</v>
      </c>
      <c r="K1761" s="37">
        <v>137500</v>
      </c>
      <c r="L1761" s="38" t="s">
        <v>12</v>
      </c>
      <c r="M1761" s="38" t="s">
        <v>13</v>
      </c>
    </row>
    <row r="1762" spans="1:13" s="39" customFormat="1" ht="12.75" x14ac:dyDescent="0.2">
      <c r="A1762" s="33" t="s">
        <v>17</v>
      </c>
      <c r="B1762" s="33" t="s">
        <v>604</v>
      </c>
      <c r="C1762" s="34">
        <v>10</v>
      </c>
      <c r="D1762" s="33" t="s">
        <v>102</v>
      </c>
      <c r="E1762" s="33" t="s">
        <v>2234</v>
      </c>
      <c r="F1762" s="35">
        <v>12352104</v>
      </c>
      <c r="G1762" s="33" t="s">
        <v>15071</v>
      </c>
      <c r="H1762" s="33">
        <v>2</v>
      </c>
      <c r="I1762" s="33">
        <v>10</v>
      </c>
      <c r="J1762" s="36">
        <v>30</v>
      </c>
      <c r="K1762" s="37">
        <v>150000</v>
      </c>
      <c r="L1762" s="38" t="s">
        <v>12</v>
      </c>
      <c r="M1762" s="38" t="s">
        <v>13</v>
      </c>
    </row>
    <row r="1763" spans="1:13" s="39" customFormat="1" ht="12.75" x14ac:dyDescent="0.2">
      <c r="A1763" s="33" t="s">
        <v>17</v>
      </c>
      <c r="B1763" s="33" t="s">
        <v>604</v>
      </c>
      <c r="C1763" s="34">
        <v>10</v>
      </c>
      <c r="D1763" s="33" t="s">
        <v>102</v>
      </c>
      <c r="E1763" s="33" t="s">
        <v>13997</v>
      </c>
      <c r="F1763" s="35">
        <v>10171702</v>
      </c>
      <c r="G1763" s="33" t="s">
        <v>15071</v>
      </c>
      <c r="H1763" s="33">
        <v>2</v>
      </c>
      <c r="I1763" s="33">
        <v>10</v>
      </c>
      <c r="J1763" s="36">
        <v>1</v>
      </c>
      <c r="K1763" s="37">
        <v>55891</v>
      </c>
      <c r="L1763" s="38" t="s">
        <v>12</v>
      </c>
      <c r="M1763" s="38" t="s">
        <v>13</v>
      </c>
    </row>
    <row r="1764" spans="1:13" s="39" customFormat="1" ht="12.75" x14ac:dyDescent="0.2">
      <c r="A1764" s="33" t="s">
        <v>17</v>
      </c>
      <c r="B1764" s="33" t="s">
        <v>604</v>
      </c>
      <c r="C1764" s="34">
        <v>10</v>
      </c>
      <c r="D1764" s="33" t="s">
        <v>102</v>
      </c>
      <c r="E1764" s="33" t="s">
        <v>2235</v>
      </c>
      <c r="F1764" s="35">
        <v>42121604</v>
      </c>
      <c r="G1764" s="33" t="s">
        <v>15071</v>
      </c>
      <c r="H1764" s="33">
        <v>2</v>
      </c>
      <c r="I1764" s="33">
        <v>10</v>
      </c>
      <c r="J1764" s="36">
        <v>1</v>
      </c>
      <c r="K1764" s="37">
        <v>45000</v>
      </c>
      <c r="L1764" s="38" t="s">
        <v>12</v>
      </c>
      <c r="M1764" s="38" t="s">
        <v>13</v>
      </c>
    </row>
    <row r="1765" spans="1:13" s="39" customFormat="1" ht="12.75" x14ac:dyDescent="0.2">
      <c r="A1765" s="33" t="s">
        <v>17</v>
      </c>
      <c r="B1765" s="33" t="s">
        <v>604</v>
      </c>
      <c r="C1765" s="34">
        <v>10</v>
      </c>
      <c r="D1765" s="33" t="s">
        <v>102</v>
      </c>
      <c r="E1765" s="33" t="s">
        <v>2236</v>
      </c>
      <c r="F1765" s="35">
        <v>42121602</v>
      </c>
      <c r="G1765" s="33" t="s">
        <v>15071</v>
      </c>
      <c r="H1765" s="33">
        <v>2</v>
      </c>
      <c r="I1765" s="33">
        <v>10</v>
      </c>
      <c r="J1765" s="36">
        <v>1</v>
      </c>
      <c r="K1765" s="37">
        <v>93000</v>
      </c>
      <c r="L1765" s="38" t="s">
        <v>12</v>
      </c>
      <c r="M1765" s="38" t="s">
        <v>13</v>
      </c>
    </row>
    <row r="1766" spans="1:13" s="39" customFormat="1" ht="12.75" x14ac:dyDescent="0.2">
      <c r="A1766" s="33" t="s">
        <v>17</v>
      </c>
      <c r="B1766" s="33" t="s">
        <v>604</v>
      </c>
      <c r="C1766" s="34">
        <v>10</v>
      </c>
      <c r="D1766" s="33" t="s">
        <v>102</v>
      </c>
      <c r="E1766" s="33" t="s">
        <v>2237</v>
      </c>
      <c r="F1766" s="35">
        <v>10111302</v>
      </c>
      <c r="G1766" s="33" t="s">
        <v>15071</v>
      </c>
      <c r="H1766" s="33">
        <v>2</v>
      </c>
      <c r="I1766" s="33">
        <v>10</v>
      </c>
      <c r="J1766" s="36">
        <v>15</v>
      </c>
      <c r="K1766" s="37">
        <v>250005</v>
      </c>
      <c r="L1766" s="38" t="s">
        <v>12</v>
      </c>
      <c r="M1766" s="38" t="s">
        <v>13</v>
      </c>
    </row>
    <row r="1767" spans="1:13" s="39" customFormat="1" ht="12.75" x14ac:dyDescent="0.2">
      <c r="A1767" s="33" t="s">
        <v>17</v>
      </c>
      <c r="B1767" s="33" t="s">
        <v>604</v>
      </c>
      <c r="C1767" s="34">
        <v>10</v>
      </c>
      <c r="D1767" s="33" t="s">
        <v>102</v>
      </c>
      <c r="E1767" s="33" t="s">
        <v>2238</v>
      </c>
      <c r="F1767" s="35">
        <v>24111503</v>
      </c>
      <c r="G1767" s="33" t="s">
        <v>15071</v>
      </c>
      <c r="H1767" s="33">
        <v>2</v>
      </c>
      <c r="I1767" s="33">
        <v>10</v>
      </c>
      <c r="J1767" s="36">
        <v>5</v>
      </c>
      <c r="K1767" s="37">
        <v>105000</v>
      </c>
      <c r="L1767" s="38" t="s">
        <v>12</v>
      </c>
      <c r="M1767" s="38" t="s">
        <v>13</v>
      </c>
    </row>
    <row r="1768" spans="1:13" s="39" customFormat="1" ht="12.75" x14ac:dyDescent="0.2">
      <c r="A1768" s="33" t="s">
        <v>17</v>
      </c>
      <c r="B1768" s="33" t="s">
        <v>604</v>
      </c>
      <c r="C1768" s="34">
        <v>10</v>
      </c>
      <c r="D1768" s="33" t="s">
        <v>102</v>
      </c>
      <c r="E1768" s="33" t="s">
        <v>13998</v>
      </c>
      <c r="F1768" s="35">
        <v>24111503</v>
      </c>
      <c r="G1768" s="33" t="s">
        <v>15071</v>
      </c>
      <c r="H1768" s="33">
        <v>2</v>
      </c>
      <c r="I1768" s="33">
        <v>10</v>
      </c>
      <c r="J1768" s="36">
        <v>5</v>
      </c>
      <c r="K1768" s="37">
        <v>90000</v>
      </c>
      <c r="L1768" s="38" t="s">
        <v>12</v>
      </c>
      <c r="M1768" s="38" t="s">
        <v>13</v>
      </c>
    </row>
    <row r="1769" spans="1:13" s="39" customFormat="1" ht="12.75" x14ac:dyDescent="0.2">
      <c r="A1769" s="33" t="s">
        <v>17</v>
      </c>
      <c r="B1769" s="33" t="s">
        <v>604</v>
      </c>
      <c r="C1769" s="34">
        <v>10</v>
      </c>
      <c r="D1769" s="33" t="s">
        <v>102</v>
      </c>
      <c r="E1769" s="33" t="s">
        <v>2239</v>
      </c>
      <c r="F1769" s="35">
        <v>42132203</v>
      </c>
      <c r="G1769" s="33" t="s">
        <v>15071</v>
      </c>
      <c r="H1769" s="33">
        <v>2</v>
      </c>
      <c r="I1769" s="33">
        <v>10</v>
      </c>
      <c r="J1769" s="36">
        <v>10</v>
      </c>
      <c r="K1769" s="37">
        <v>188330</v>
      </c>
      <c r="L1769" s="38" t="s">
        <v>12</v>
      </c>
      <c r="M1769" s="38" t="s">
        <v>13</v>
      </c>
    </row>
    <row r="1770" spans="1:13" s="39" customFormat="1" ht="12.75" x14ac:dyDescent="0.2">
      <c r="A1770" s="33" t="s">
        <v>17</v>
      </c>
      <c r="B1770" s="33" t="s">
        <v>604</v>
      </c>
      <c r="C1770" s="34">
        <v>10</v>
      </c>
      <c r="D1770" s="33" t="s">
        <v>102</v>
      </c>
      <c r="E1770" s="33" t="s">
        <v>2240</v>
      </c>
      <c r="F1770" s="35">
        <v>42121602</v>
      </c>
      <c r="G1770" s="33" t="s">
        <v>15071</v>
      </c>
      <c r="H1770" s="33">
        <v>2</v>
      </c>
      <c r="I1770" s="33">
        <v>10</v>
      </c>
      <c r="J1770" s="36">
        <v>20</v>
      </c>
      <c r="K1770" s="37">
        <v>424000</v>
      </c>
      <c r="L1770" s="38" t="s">
        <v>12</v>
      </c>
      <c r="M1770" s="38" t="s">
        <v>13</v>
      </c>
    </row>
    <row r="1771" spans="1:13" s="39" customFormat="1" ht="12.75" x14ac:dyDescent="0.2">
      <c r="A1771" s="33" t="s">
        <v>17</v>
      </c>
      <c r="B1771" s="33" t="s">
        <v>604</v>
      </c>
      <c r="C1771" s="34">
        <v>10</v>
      </c>
      <c r="D1771" s="33" t="s">
        <v>102</v>
      </c>
      <c r="E1771" s="33" t="s">
        <v>2241</v>
      </c>
      <c r="F1771" s="35">
        <v>42121602</v>
      </c>
      <c r="G1771" s="33" t="s">
        <v>15071</v>
      </c>
      <c r="H1771" s="33">
        <v>2</v>
      </c>
      <c r="I1771" s="33">
        <v>10</v>
      </c>
      <c r="J1771" s="36">
        <v>2</v>
      </c>
      <c r="K1771" s="37">
        <v>96000</v>
      </c>
      <c r="L1771" s="38" t="s">
        <v>12</v>
      </c>
      <c r="M1771" s="38" t="s">
        <v>13</v>
      </c>
    </row>
    <row r="1772" spans="1:13" s="39" customFormat="1" ht="12.75" x14ac:dyDescent="0.2">
      <c r="A1772" s="33" t="s">
        <v>17</v>
      </c>
      <c r="B1772" s="33" t="s">
        <v>604</v>
      </c>
      <c r="C1772" s="34">
        <v>10</v>
      </c>
      <c r="D1772" s="33" t="s">
        <v>102</v>
      </c>
      <c r="E1772" s="33" t="s">
        <v>2242</v>
      </c>
      <c r="F1772" s="35">
        <v>10111302</v>
      </c>
      <c r="G1772" s="33" t="s">
        <v>15071</v>
      </c>
      <c r="H1772" s="33">
        <v>2</v>
      </c>
      <c r="I1772" s="33">
        <v>10</v>
      </c>
      <c r="J1772" s="36">
        <v>5</v>
      </c>
      <c r="K1772" s="37">
        <v>121500</v>
      </c>
      <c r="L1772" s="38" t="s">
        <v>12</v>
      </c>
      <c r="M1772" s="38" t="s">
        <v>13</v>
      </c>
    </row>
    <row r="1773" spans="1:13" s="39" customFormat="1" ht="12.75" x14ac:dyDescent="0.2">
      <c r="A1773" s="33" t="s">
        <v>17</v>
      </c>
      <c r="B1773" s="33" t="s">
        <v>604</v>
      </c>
      <c r="C1773" s="34">
        <v>10</v>
      </c>
      <c r="D1773" s="33" t="s">
        <v>102</v>
      </c>
      <c r="E1773" s="33" t="s">
        <v>2243</v>
      </c>
      <c r="F1773" s="35">
        <v>10191509</v>
      </c>
      <c r="G1773" s="33" t="s">
        <v>15071</v>
      </c>
      <c r="H1773" s="33">
        <v>2</v>
      </c>
      <c r="I1773" s="33">
        <v>10</v>
      </c>
      <c r="J1773" s="36">
        <v>1</v>
      </c>
      <c r="K1773" s="37">
        <v>33000</v>
      </c>
      <c r="L1773" s="38" t="s">
        <v>12</v>
      </c>
      <c r="M1773" s="38" t="s">
        <v>13</v>
      </c>
    </row>
    <row r="1774" spans="1:13" s="39" customFormat="1" ht="12.75" x14ac:dyDescent="0.2">
      <c r="A1774" s="33" t="s">
        <v>17</v>
      </c>
      <c r="B1774" s="33" t="s">
        <v>604</v>
      </c>
      <c r="C1774" s="34">
        <v>10</v>
      </c>
      <c r="D1774" s="33" t="s">
        <v>102</v>
      </c>
      <c r="E1774" s="33" t="s">
        <v>2244</v>
      </c>
      <c r="F1774" s="35">
        <v>42121608</v>
      </c>
      <c r="G1774" s="33" t="s">
        <v>15071</v>
      </c>
      <c r="H1774" s="33">
        <v>2</v>
      </c>
      <c r="I1774" s="33">
        <v>10</v>
      </c>
      <c r="J1774" s="36">
        <v>1</v>
      </c>
      <c r="K1774" s="37">
        <v>35000</v>
      </c>
      <c r="L1774" s="38" t="s">
        <v>12</v>
      </c>
      <c r="M1774" s="38" t="s">
        <v>13</v>
      </c>
    </row>
    <row r="1775" spans="1:13" s="39" customFormat="1" ht="12.75" x14ac:dyDescent="0.2">
      <c r="A1775" s="33" t="s">
        <v>17</v>
      </c>
      <c r="B1775" s="33" t="s">
        <v>604</v>
      </c>
      <c r="C1775" s="34">
        <v>10</v>
      </c>
      <c r="D1775" s="33" t="s">
        <v>102</v>
      </c>
      <c r="E1775" s="33" t="s">
        <v>2245</v>
      </c>
      <c r="F1775" s="35">
        <v>42121606</v>
      </c>
      <c r="G1775" s="33" t="s">
        <v>15071</v>
      </c>
      <c r="H1775" s="33">
        <v>2</v>
      </c>
      <c r="I1775" s="33">
        <v>10</v>
      </c>
      <c r="J1775" s="36">
        <v>20</v>
      </c>
      <c r="K1775" s="37">
        <v>360000</v>
      </c>
      <c r="L1775" s="38" t="s">
        <v>12</v>
      </c>
      <c r="M1775" s="38" t="s">
        <v>13</v>
      </c>
    </row>
    <row r="1776" spans="1:13" s="39" customFormat="1" ht="12.75" x14ac:dyDescent="0.2">
      <c r="A1776" s="33" t="s">
        <v>17</v>
      </c>
      <c r="B1776" s="33" t="s">
        <v>604</v>
      </c>
      <c r="C1776" s="34">
        <v>10</v>
      </c>
      <c r="D1776" s="33" t="s">
        <v>102</v>
      </c>
      <c r="E1776" s="33" t="s">
        <v>2246</v>
      </c>
      <c r="F1776" s="35">
        <v>10111302</v>
      </c>
      <c r="G1776" s="33" t="s">
        <v>15071</v>
      </c>
      <c r="H1776" s="33">
        <v>2</v>
      </c>
      <c r="I1776" s="33">
        <v>10</v>
      </c>
      <c r="J1776" s="36">
        <v>3</v>
      </c>
      <c r="K1776" s="37">
        <v>61500</v>
      </c>
      <c r="L1776" s="38" t="s">
        <v>12</v>
      </c>
      <c r="M1776" s="38" t="s">
        <v>13</v>
      </c>
    </row>
    <row r="1777" spans="1:13" s="39" customFormat="1" ht="12.75" x14ac:dyDescent="0.2">
      <c r="A1777" s="33" t="s">
        <v>17</v>
      </c>
      <c r="B1777" s="33" t="s">
        <v>604</v>
      </c>
      <c r="C1777" s="34">
        <v>10</v>
      </c>
      <c r="D1777" s="33" t="s">
        <v>102</v>
      </c>
      <c r="E1777" s="33" t="s">
        <v>2247</v>
      </c>
      <c r="F1777" s="35">
        <v>42121602</v>
      </c>
      <c r="G1777" s="33" t="s">
        <v>15071</v>
      </c>
      <c r="H1777" s="33">
        <v>2</v>
      </c>
      <c r="I1777" s="33">
        <v>10</v>
      </c>
      <c r="J1777" s="36">
        <v>5</v>
      </c>
      <c r="K1777" s="37">
        <v>115000</v>
      </c>
      <c r="L1777" s="38" t="s">
        <v>12</v>
      </c>
      <c r="M1777" s="38" t="s">
        <v>13</v>
      </c>
    </row>
    <row r="1778" spans="1:13" s="39" customFormat="1" ht="12.75" x14ac:dyDescent="0.2">
      <c r="A1778" s="33" t="s">
        <v>17</v>
      </c>
      <c r="B1778" s="33" t="s">
        <v>604</v>
      </c>
      <c r="C1778" s="34">
        <v>10</v>
      </c>
      <c r="D1778" s="33" t="s">
        <v>102</v>
      </c>
      <c r="E1778" s="33" t="s">
        <v>2248</v>
      </c>
      <c r="F1778" s="35">
        <v>51101715</v>
      </c>
      <c r="G1778" s="33" t="s">
        <v>15071</v>
      </c>
      <c r="H1778" s="33">
        <v>2</v>
      </c>
      <c r="I1778" s="33">
        <v>10</v>
      </c>
      <c r="J1778" s="36">
        <v>10</v>
      </c>
      <c r="K1778" s="37">
        <v>340000</v>
      </c>
      <c r="L1778" s="38" t="s">
        <v>12</v>
      </c>
      <c r="M1778" s="38" t="s">
        <v>13</v>
      </c>
    </row>
    <row r="1779" spans="1:13" s="39" customFormat="1" ht="12.75" x14ac:dyDescent="0.2">
      <c r="A1779" s="33" t="s">
        <v>17</v>
      </c>
      <c r="B1779" s="33" t="s">
        <v>604</v>
      </c>
      <c r="C1779" s="34">
        <v>10</v>
      </c>
      <c r="D1779" s="33" t="s">
        <v>102</v>
      </c>
      <c r="E1779" s="33" t="s">
        <v>2249</v>
      </c>
      <c r="F1779" s="35">
        <v>42121606</v>
      </c>
      <c r="G1779" s="33" t="s">
        <v>15071</v>
      </c>
      <c r="H1779" s="33">
        <v>2</v>
      </c>
      <c r="I1779" s="33">
        <v>10</v>
      </c>
      <c r="J1779" s="36">
        <v>1</v>
      </c>
      <c r="K1779" s="37">
        <v>28000</v>
      </c>
      <c r="L1779" s="38" t="s">
        <v>12</v>
      </c>
      <c r="M1779" s="38" t="s">
        <v>13</v>
      </c>
    </row>
    <row r="1780" spans="1:13" s="39" customFormat="1" ht="12.75" x14ac:dyDescent="0.2">
      <c r="A1780" s="33" t="s">
        <v>17</v>
      </c>
      <c r="B1780" s="33" t="s">
        <v>604</v>
      </c>
      <c r="C1780" s="34">
        <v>10</v>
      </c>
      <c r="D1780" s="33" t="s">
        <v>102</v>
      </c>
      <c r="E1780" s="33" t="s">
        <v>2250</v>
      </c>
      <c r="F1780" s="35">
        <v>42121602</v>
      </c>
      <c r="G1780" s="33" t="s">
        <v>15071</v>
      </c>
      <c r="H1780" s="33">
        <v>2</v>
      </c>
      <c r="I1780" s="33">
        <v>10</v>
      </c>
      <c r="J1780" s="36">
        <v>1</v>
      </c>
      <c r="K1780" s="37">
        <v>80800</v>
      </c>
      <c r="L1780" s="38" t="s">
        <v>12</v>
      </c>
      <c r="M1780" s="38" t="s">
        <v>13</v>
      </c>
    </row>
    <row r="1781" spans="1:13" s="39" customFormat="1" ht="12.75" x14ac:dyDescent="0.2">
      <c r="A1781" s="33" t="s">
        <v>17</v>
      </c>
      <c r="B1781" s="33" t="s">
        <v>604</v>
      </c>
      <c r="C1781" s="34">
        <v>10</v>
      </c>
      <c r="D1781" s="33" t="s">
        <v>102</v>
      </c>
      <c r="E1781" s="33" t="s">
        <v>2251</v>
      </c>
      <c r="F1781" s="35">
        <v>42121602</v>
      </c>
      <c r="G1781" s="33" t="s">
        <v>15071</v>
      </c>
      <c r="H1781" s="33">
        <v>2</v>
      </c>
      <c r="I1781" s="33">
        <v>10</v>
      </c>
      <c r="J1781" s="36">
        <v>1</v>
      </c>
      <c r="K1781" s="37">
        <v>78000</v>
      </c>
      <c r="L1781" s="38" t="s">
        <v>12</v>
      </c>
      <c r="M1781" s="38" t="s">
        <v>13</v>
      </c>
    </row>
    <row r="1782" spans="1:13" s="39" customFormat="1" ht="12.75" x14ac:dyDescent="0.2">
      <c r="A1782" s="33" t="s">
        <v>17</v>
      </c>
      <c r="B1782" s="33" t="s">
        <v>604</v>
      </c>
      <c r="C1782" s="34">
        <v>10</v>
      </c>
      <c r="D1782" s="33" t="s">
        <v>102</v>
      </c>
      <c r="E1782" s="33" t="s">
        <v>2252</v>
      </c>
      <c r="F1782" s="35">
        <v>42142521</v>
      </c>
      <c r="G1782" s="33" t="s">
        <v>15071</v>
      </c>
      <c r="H1782" s="33">
        <v>2</v>
      </c>
      <c r="I1782" s="33">
        <v>10</v>
      </c>
      <c r="J1782" s="36">
        <v>30</v>
      </c>
      <c r="K1782" s="37">
        <v>125010</v>
      </c>
      <c r="L1782" s="38" t="s">
        <v>12</v>
      </c>
      <c r="M1782" s="38" t="s">
        <v>13</v>
      </c>
    </row>
    <row r="1783" spans="1:13" s="39" customFormat="1" ht="12.75" x14ac:dyDescent="0.2">
      <c r="A1783" s="33" t="s">
        <v>17</v>
      </c>
      <c r="B1783" s="33" t="s">
        <v>604</v>
      </c>
      <c r="C1783" s="34">
        <v>10</v>
      </c>
      <c r="D1783" s="33" t="s">
        <v>102</v>
      </c>
      <c r="E1783" s="33" t="s">
        <v>2253</v>
      </c>
      <c r="F1783" s="35">
        <v>42142521</v>
      </c>
      <c r="G1783" s="33" t="s">
        <v>15071</v>
      </c>
      <c r="H1783" s="33">
        <v>2</v>
      </c>
      <c r="I1783" s="33">
        <v>10</v>
      </c>
      <c r="J1783" s="36">
        <v>30</v>
      </c>
      <c r="K1783" s="37">
        <v>120000</v>
      </c>
      <c r="L1783" s="38" t="s">
        <v>12</v>
      </c>
      <c r="M1783" s="38" t="s">
        <v>13</v>
      </c>
    </row>
    <row r="1784" spans="1:13" s="39" customFormat="1" ht="12.75" x14ac:dyDescent="0.2">
      <c r="A1784" s="33" t="s">
        <v>17</v>
      </c>
      <c r="B1784" s="33" t="s">
        <v>604</v>
      </c>
      <c r="C1784" s="34">
        <v>10</v>
      </c>
      <c r="D1784" s="33" t="s">
        <v>102</v>
      </c>
      <c r="E1784" s="33" t="s">
        <v>2254</v>
      </c>
      <c r="F1784" s="35">
        <v>51101702</v>
      </c>
      <c r="G1784" s="33" t="s">
        <v>15071</v>
      </c>
      <c r="H1784" s="33">
        <v>2</v>
      </c>
      <c r="I1784" s="33">
        <v>10</v>
      </c>
      <c r="J1784" s="36">
        <v>20</v>
      </c>
      <c r="K1784" s="37">
        <v>268000</v>
      </c>
      <c r="L1784" s="38" t="s">
        <v>12</v>
      </c>
      <c r="M1784" s="38" t="s">
        <v>13</v>
      </c>
    </row>
    <row r="1785" spans="1:13" s="39" customFormat="1" ht="12.75" x14ac:dyDescent="0.2">
      <c r="A1785" s="33" t="s">
        <v>17</v>
      </c>
      <c r="B1785" s="33" t="s">
        <v>604</v>
      </c>
      <c r="C1785" s="34">
        <v>10</v>
      </c>
      <c r="D1785" s="33" t="s">
        <v>102</v>
      </c>
      <c r="E1785" s="33" t="s">
        <v>2255</v>
      </c>
      <c r="F1785" s="35">
        <v>42311707</v>
      </c>
      <c r="G1785" s="33" t="s">
        <v>15071</v>
      </c>
      <c r="H1785" s="33">
        <v>2</v>
      </c>
      <c r="I1785" s="33">
        <v>10</v>
      </c>
      <c r="J1785" s="36">
        <v>5</v>
      </c>
      <c r="K1785" s="37">
        <v>270000</v>
      </c>
      <c r="L1785" s="38" t="s">
        <v>12</v>
      </c>
      <c r="M1785" s="38" t="s">
        <v>13</v>
      </c>
    </row>
    <row r="1786" spans="1:13" s="39" customFormat="1" ht="12.75" x14ac:dyDescent="0.2">
      <c r="A1786" s="33" t="s">
        <v>17</v>
      </c>
      <c r="B1786" s="33" t="s">
        <v>604</v>
      </c>
      <c r="C1786" s="34">
        <v>10</v>
      </c>
      <c r="D1786" s="33" t="s">
        <v>102</v>
      </c>
      <c r="E1786" s="33" t="s">
        <v>2256</v>
      </c>
      <c r="F1786" s="35">
        <v>42121602</v>
      </c>
      <c r="G1786" s="33" t="s">
        <v>15071</v>
      </c>
      <c r="H1786" s="33">
        <v>2</v>
      </c>
      <c r="I1786" s="33">
        <v>10</v>
      </c>
      <c r="J1786" s="36">
        <v>2</v>
      </c>
      <c r="K1786" s="37">
        <v>48000</v>
      </c>
      <c r="L1786" s="38" t="s">
        <v>12</v>
      </c>
      <c r="M1786" s="38" t="s">
        <v>13</v>
      </c>
    </row>
    <row r="1787" spans="1:13" s="39" customFormat="1" ht="12.75" x14ac:dyDescent="0.2">
      <c r="A1787" s="33" t="s">
        <v>17</v>
      </c>
      <c r="B1787" s="33" t="s">
        <v>604</v>
      </c>
      <c r="C1787" s="34">
        <v>10</v>
      </c>
      <c r="D1787" s="33" t="s">
        <v>102</v>
      </c>
      <c r="E1787" s="33" t="s">
        <v>2257</v>
      </c>
      <c r="F1787" s="35">
        <v>42121604</v>
      </c>
      <c r="G1787" s="33" t="s">
        <v>15071</v>
      </c>
      <c r="H1787" s="33">
        <v>2</v>
      </c>
      <c r="I1787" s="33">
        <v>10</v>
      </c>
      <c r="J1787" s="36">
        <v>3</v>
      </c>
      <c r="K1787" s="37">
        <v>129000</v>
      </c>
      <c r="L1787" s="38" t="s">
        <v>12</v>
      </c>
      <c r="M1787" s="38" t="s">
        <v>13</v>
      </c>
    </row>
    <row r="1788" spans="1:13" s="39" customFormat="1" ht="12.75" x14ac:dyDescent="0.2">
      <c r="A1788" s="33" t="s">
        <v>17</v>
      </c>
      <c r="B1788" s="33" t="s">
        <v>604</v>
      </c>
      <c r="C1788" s="34">
        <v>10</v>
      </c>
      <c r="D1788" s="33" t="s">
        <v>102</v>
      </c>
      <c r="E1788" s="33" t="s">
        <v>2258</v>
      </c>
      <c r="F1788" s="35">
        <v>42311511</v>
      </c>
      <c r="G1788" s="33" t="s">
        <v>15071</v>
      </c>
      <c r="H1788" s="33">
        <v>2</v>
      </c>
      <c r="I1788" s="33">
        <v>10</v>
      </c>
      <c r="J1788" s="36">
        <v>5</v>
      </c>
      <c r="K1788" s="37">
        <v>225000</v>
      </c>
      <c r="L1788" s="38" t="s">
        <v>12</v>
      </c>
      <c r="M1788" s="38" t="s">
        <v>13</v>
      </c>
    </row>
    <row r="1789" spans="1:13" s="39" customFormat="1" ht="12.75" x14ac:dyDescent="0.2">
      <c r="A1789" s="33" t="s">
        <v>17</v>
      </c>
      <c r="B1789" s="33" t="s">
        <v>604</v>
      </c>
      <c r="C1789" s="34">
        <v>10</v>
      </c>
      <c r="D1789" s="33" t="s">
        <v>102</v>
      </c>
      <c r="E1789" s="33" t="s">
        <v>2259</v>
      </c>
      <c r="F1789" s="35">
        <v>51101584</v>
      </c>
      <c r="G1789" s="33" t="s">
        <v>15071</v>
      </c>
      <c r="H1789" s="33">
        <v>2</v>
      </c>
      <c r="I1789" s="33">
        <v>10</v>
      </c>
      <c r="J1789" s="36">
        <v>10</v>
      </c>
      <c r="K1789" s="37">
        <v>131670</v>
      </c>
      <c r="L1789" s="38" t="s">
        <v>12</v>
      </c>
      <c r="M1789" s="38" t="s">
        <v>13</v>
      </c>
    </row>
    <row r="1790" spans="1:13" s="39" customFormat="1" ht="12.75" x14ac:dyDescent="0.2">
      <c r="A1790" s="33" t="s">
        <v>17</v>
      </c>
      <c r="B1790" s="33" t="s">
        <v>604</v>
      </c>
      <c r="C1790" s="34">
        <v>10</v>
      </c>
      <c r="D1790" s="33" t="s">
        <v>102</v>
      </c>
      <c r="E1790" s="33" t="s">
        <v>2260</v>
      </c>
      <c r="F1790" s="35">
        <v>42132203</v>
      </c>
      <c r="G1790" s="33" t="s">
        <v>15071</v>
      </c>
      <c r="H1790" s="33">
        <v>2</v>
      </c>
      <c r="I1790" s="33">
        <v>10</v>
      </c>
      <c r="J1790" s="36">
        <v>5</v>
      </c>
      <c r="K1790" s="37">
        <v>39665</v>
      </c>
      <c r="L1790" s="38" t="s">
        <v>12</v>
      </c>
      <c r="M1790" s="38" t="s">
        <v>13</v>
      </c>
    </row>
    <row r="1791" spans="1:13" s="39" customFormat="1" ht="12.75" x14ac:dyDescent="0.2">
      <c r="A1791" s="33" t="s">
        <v>17</v>
      </c>
      <c r="B1791" s="33" t="s">
        <v>604</v>
      </c>
      <c r="C1791" s="34">
        <v>10</v>
      </c>
      <c r="D1791" s="33" t="s">
        <v>102</v>
      </c>
      <c r="E1791" s="33" t="s">
        <v>2261</v>
      </c>
      <c r="F1791" s="35">
        <v>47131807</v>
      </c>
      <c r="G1791" s="33" t="s">
        <v>15071</v>
      </c>
      <c r="H1791" s="33">
        <v>2</v>
      </c>
      <c r="I1791" s="33">
        <v>10</v>
      </c>
      <c r="J1791" s="36">
        <v>4</v>
      </c>
      <c r="K1791" s="37">
        <v>60292</v>
      </c>
      <c r="L1791" s="38" t="s">
        <v>12</v>
      </c>
      <c r="M1791" s="38" t="s">
        <v>13</v>
      </c>
    </row>
    <row r="1792" spans="1:13" s="39" customFormat="1" ht="12.75" x14ac:dyDescent="0.2">
      <c r="A1792" s="33" t="s">
        <v>17</v>
      </c>
      <c r="B1792" s="33" t="s">
        <v>604</v>
      </c>
      <c r="C1792" s="34">
        <v>10</v>
      </c>
      <c r="D1792" s="33" t="s">
        <v>102</v>
      </c>
      <c r="E1792" s="33" t="s">
        <v>2262</v>
      </c>
      <c r="F1792" s="35">
        <v>41106201</v>
      </c>
      <c r="G1792" s="33" t="s">
        <v>15071</v>
      </c>
      <c r="H1792" s="33">
        <v>2</v>
      </c>
      <c r="I1792" s="33">
        <v>10</v>
      </c>
      <c r="J1792" s="36">
        <v>1</v>
      </c>
      <c r="K1792" s="37">
        <v>128000</v>
      </c>
      <c r="L1792" s="38" t="s">
        <v>12</v>
      </c>
      <c r="M1792" s="38" t="s">
        <v>13</v>
      </c>
    </row>
    <row r="1793" spans="1:13" s="39" customFormat="1" ht="12.75" x14ac:dyDescent="0.2">
      <c r="A1793" s="33" t="s">
        <v>17</v>
      </c>
      <c r="B1793" s="33" t="s">
        <v>604</v>
      </c>
      <c r="C1793" s="34">
        <v>10</v>
      </c>
      <c r="D1793" s="33" t="s">
        <v>102</v>
      </c>
      <c r="E1793" s="33" t="s">
        <v>2263</v>
      </c>
      <c r="F1793" s="35">
        <v>10111302</v>
      </c>
      <c r="G1793" s="33" t="s">
        <v>15071</v>
      </c>
      <c r="H1793" s="33">
        <v>2</v>
      </c>
      <c r="I1793" s="33">
        <v>10</v>
      </c>
      <c r="J1793" s="36">
        <v>20</v>
      </c>
      <c r="K1793" s="37">
        <v>191660</v>
      </c>
      <c r="L1793" s="38" t="s">
        <v>12</v>
      </c>
      <c r="M1793" s="38" t="s">
        <v>13</v>
      </c>
    </row>
    <row r="1794" spans="1:13" s="39" customFormat="1" ht="12.75" x14ac:dyDescent="0.2">
      <c r="A1794" s="33" t="s">
        <v>17</v>
      </c>
      <c r="B1794" s="33" t="s">
        <v>604</v>
      </c>
      <c r="C1794" s="34">
        <v>10</v>
      </c>
      <c r="D1794" s="33" t="s">
        <v>102</v>
      </c>
      <c r="E1794" s="33" t="s">
        <v>2264</v>
      </c>
      <c r="F1794" s="35">
        <v>42142609</v>
      </c>
      <c r="G1794" s="33" t="s">
        <v>15071</v>
      </c>
      <c r="H1794" s="33">
        <v>2</v>
      </c>
      <c r="I1794" s="33">
        <v>10</v>
      </c>
      <c r="J1794" s="36">
        <v>59</v>
      </c>
      <c r="K1794" s="37">
        <v>19293</v>
      </c>
      <c r="L1794" s="38" t="s">
        <v>12</v>
      </c>
      <c r="M1794" s="38" t="s">
        <v>13</v>
      </c>
    </row>
    <row r="1795" spans="1:13" s="39" customFormat="1" ht="12.75" x14ac:dyDescent="0.2">
      <c r="A1795" s="33" t="s">
        <v>17</v>
      </c>
      <c r="B1795" s="33" t="s">
        <v>604</v>
      </c>
      <c r="C1795" s="34">
        <v>10</v>
      </c>
      <c r="D1795" s="33" t="s">
        <v>102</v>
      </c>
      <c r="E1795" s="33" t="s">
        <v>2265</v>
      </c>
      <c r="F1795" s="35">
        <v>42142609</v>
      </c>
      <c r="G1795" s="33" t="s">
        <v>15071</v>
      </c>
      <c r="H1795" s="33">
        <v>2</v>
      </c>
      <c r="I1795" s="33">
        <v>10</v>
      </c>
      <c r="J1795" s="36">
        <v>49</v>
      </c>
      <c r="K1795" s="37">
        <v>25284</v>
      </c>
      <c r="L1795" s="38" t="s">
        <v>12</v>
      </c>
      <c r="M1795" s="38" t="s">
        <v>13</v>
      </c>
    </row>
    <row r="1796" spans="1:13" s="39" customFormat="1" ht="12.75" x14ac:dyDescent="0.2">
      <c r="A1796" s="33" t="s">
        <v>17</v>
      </c>
      <c r="B1796" s="33" t="s">
        <v>604</v>
      </c>
      <c r="C1796" s="34">
        <v>10</v>
      </c>
      <c r="D1796" s="33" t="s">
        <v>102</v>
      </c>
      <c r="E1796" s="33" t="s">
        <v>2266</v>
      </c>
      <c r="F1796" s="35">
        <v>42142609</v>
      </c>
      <c r="G1796" s="33" t="s">
        <v>15071</v>
      </c>
      <c r="H1796" s="33">
        <v>2</v>
      </c>
      <c r="I1796" s="33">
        <v>10</v>
      </c>
      <c r="J1796" s="36">
        <v>41</v>
      </c>
      <c r="K1796" s="37">
        <v>9348</v>
      </c>
      <c r="L1796" s="38" t="s">
        <v>12</v>
      </c>
      <c r="M1796" s="38" t="s">
        <v>13</v>
      </c>
    </row>
    <row r="1797" spans="1:13" s="39" customFormat="1" ht="12.75" x14ac:dyDescent="0.2">
      <c r="A1797" s="33" t="s">
        <v>17</v>
      </c>
      <c r="B1797" s="33" t="s">
        <v>604</v>
      </c>
      <c r="C1797" s="34">
        <v>10</v>
      </c>
      <c r="D1797" s="33" t="s">
        <v>102</v>
      </c>
      <c r="E1797" s="33" t="s">
        <v>2267</v>
      </c>
      <c r="F1797" s="35">
        <v>42142609</v>
      </c>
      <c r="G1797" s="33" t="s">
        <v>15071</v>
      </c>
      <c r="H1797" s="33">
        <v>2</v>
      </c>
      <c r="I1797" s="33">
        <v>10</v>
      </c>
      <c r="J1797" s="36">
        <v>60</v>
      </c>
      <c r="K1797" s="37">
        <v>13680</v>
      </c>
      <c r="L1797" s="38" t="s">
        <v>12</v>
      </c>
      <c r="M1797" s="38" t="s">
        <v>13</v>
      </c>
    </row>
    <row r="1798" spans="1:13" s="39" customFormat="1" ht="12.75" x14ac:dyDescent="0.2">
      <c r="A1798" s="33" t="s">
        <v>17</v>
      </c>
      <c r="B1798" s="33" t="s">
        <v>604</v>
      </c>
      <c r="C1798" s="34">
        <v>10</v>
      </c>
      <c r="D1798" s="33" t="s">
        <v>102</v>
      </c>
      <c r="E1798" s="33" t="s">
        <v>2268</v>
      </c>
      <c r="F1798" s="35">
        <v>42121602</v>
      </c>
      <c r="G1798" s="33" t="s">
        <v>15071</v>
      </c>
      <c r="H1798" s="33">
        <v>2</v>
      </c>
      <c r="I1798" s="33">
        <v>10</v>
      </c>
      <c r="J1798" s="36">
        <v>2</v>
      </c>
      <c r="K1798" s="37">
        <v>24800</v>
      </c>
      <c r="L1798" s="38" t="s">
        <v>12</v>
      </c>
      <c r="M1798" s="38" t="s">
        <v>13</v>
      </c>
    </row>
    <row r="1799" spans="1:13" s="39" customFormat="1" ht="12.75" x14ac:dyDescent="0.2">
      <c r="A1799" s="33" t="s">
        <v>17</v>
      </c>
      <c r="B1799" s="33" t="s">
        <v>604</v>
      </c>
      <c r="C1799" s="34">
        <v>10</v>
      </c>
      <c r="D1799" s="33" t="s">
        <v>102</v>
      </c>
      <c r="E1799" s="33" t="s">
        <v>2269</v>
      </c>
      <c r="F1799" s="35">
        <v>10111302</v>
      </c>
      <c r="G1799" s="33" t="s">
        <v>15071</v>
      </c>
      <c r="H1799" s="33">
        <v>2</v>
      </c>
      <c r="I1799" s="33">
        <v>10</v>
      </c>
      <c r="J1799" s="36">
        <v>15</v>
      </c>
      <c r="K1799" s="37">
        <v>225000</v>
      </c>
      <c r="L1799" s="38" t="s">
        <v>12</v>
      </c>
      <c r="M1799" s="38" t="s">
        <v>13</v>
      </c>
    </row>
    <row r="1800" spans="1:13" s="39" customFormat="1" ht="12.75" x14ac:dyDescent="0.2">
      <c r="A1800" s="33" t="s">
        <v>17</v>
      </c>
      <c r="B1800" s="33" t="s">
        <v>604</v>
      </c>
      <c r="C1800" s="34">
        <v>10</v>
      </c>
      <c r="D1800" s="33" t="s">
        <v>102</v>
      </c>
      <c r="E1800" s="33" t="s">
        <v>2270</v>
      </c>
      <c r="F1800" s="35">
        <v>10171702</v>
      </c>
      <c r="G1800" s="33" t="s">
        <v>15071</v>
      </c>
      <c r="H1800" s="33">
        <v>2</v>
      </c>
      <c r="I1800" s="33">
        <v>10</v>
      </c>
      <c r="J1800" s="36">
        <v>5</v>
      </c>
      <c r="K1800" s="37">
        <v>150000</v>
      </c>
      <c r="L1800" s="38" t="s">
        <v>12</v>
      </c>
      <c r="M1800" s="38" t="s">
        <v>13</v>
      </c>
    </row>
    <row r="1801" spans="1:13" s="39" customFormat="1" ht="12.75" x14ac:dyDescent="0.2">
      <c r="A1801" s="33" t="s">
        <v>17</v>
      </c>
      <c r="B1801" s="33" t="s">
        <v>604</v>
      </c>
      <c r="C1801" s="34">
        <v>10</v>
      </c>
      <c r="D1801" s="33" t="s">
        <v>102</v>
      </c>
      <c r="E1801" s="33" t="s">
        <v>2271</v>
      </c>
      <c r="F1801" s="35">
        <v>51191905</v>
      </c>
      <c r="G1801" s="33" t="s">
        <v>15071</v>
      </c>
      <c r="H1801" s="33">
        <v>2</v>
      </c>
      <c r="I1801" s="33">
        <v>10</v>
      </c>
      <c r="J1801" s="36">
        <v>2</v>
      </c>
      <c r="K1801" s="37">
        <v>90000</v>
      </c>
      <c r="L1801" s="38" t="s">
        <v>12</v>
      </c>
      <c r="M1801" s="38" t="s">
        <v>13</v>
      </c>
    </row>
    <row r="1802" spans="1:13" s="39" customFormat="1" ht="12.75" x14ac:dyDescent="0.2">
      <c r="A1802" s="33" t="s">
        <v>17</v>
      </c>
      <c r="B1802" s="33" t="s">
        <v>604</v>
      </c>
      <c r="C1802" s="34">
        <v>10</v>
      </c>
      <c r="D1802" s="33" t="s">
        <v>102</v>
      </c>
      <c r="E1802" s="33" t="s">
        <v>2272</v>
      </c>
      <c r="F1802" s="35">
        <v>51101715</v>
      </c>
      <c r="G1802" s="33" t="s">
        <v>15071</v>
      </c>
      <c r="H1802" s="33">
        <v>2</v>
      </c>
      <c r="I1802" s="33">
        <v>10</v>
      </c>
      <c r="J1802" s="36">
        <v>2</v>
      </c>
      <c r="K1802" s="37">
        <v>236000</v>
      </c>
      <c r="L1802" s="38" t="s">
        <v>12</v>
      </c>
      <c r="M1802" s="38" t="s">
        <v>13</v>
      </c>
    </row>
    <row r="1803" spans="1:13" s="39" customFormat="1" ht="12.75" x14ac:dyDescent="0.2">
      <c r="A1803" s="33" t="s">
        <v>17</v>
      </c>
      <c r="B1803" s="33" t="s">
        <v>604</v>
      </c>
      <c r="C1803" s="34">
        <v>10</v>
      </c>
      <c r="D1803" s="33" t="s">
        <v>102</v>
      </c>
      <c r="E1803" s="33" t="s">
        <v>2273</v>
      </c>
      <c r="F1803" s="35">
        <v>51101507</v>
      </c>
      <c r="G1803" s="33" t="s">
        <v>15071</v>
      </c>
      <c r="H1803" s="33">
        <v>2</v>
      </c>
      <c r="I1803" s="33">
        <v>10</v>
      </c>
      <c r="J1803" s="36">
        <v>1</v>
      </c>
      <c r="K1803" s="37">
        <v>83000</v>
      </c>
      <c r="L1803" s="38" t="s">
        <v>12</v>
      </c>
      <c r="M1803" s="38" t="s">
        <v>13</v>
      </c>
    </row>
    <row r="1804" spans="1:13" s="39" customFormat="1" ht="12.75" x14ac:dyDescent="0.2">
      <c r="A1804" s="33" t="s">
        <v>17</v>
      </c>
      <c r="B1804" s="33" t="s">
        <v>604</v>
      </c>
      <c r="C1804" s="34">
        <v>10</v>
      </c>
      <c r="D1804" s="33" t="s">
        <v>102</v>
      </c>
      <c r="E1804" s="33" t="s">
        <v>2274</v>
      </c>
      <c r="F1804" s="35">
        <v>51201621</v>
      </c>
      <c r="G1804" s="33" t="s">
        <v>15071</v>
      </c>
      <c r="H1804" s="33">
        <v>2</v>
      </c>
      <c r="I1804" s="33">
        <v>10</v>
      </c>
      <c r="J1804" s="36">
        <v>10</v>
      </c>
      <c r="K1804" s="37">
        <v>370000</v>
      </c>
      <c r="L1804" s="38" t="s">
        <v>12</v>
      </c>
      <c r="M1804" s="38" t="s">
        <v>13</v>
      </c>
    </row>
    <row r="1805" spans="1:13" s="39" customFormat="1" ht="12.75" x14ac:dyDescent="0.2">
      <c r="A1805" s="33" t="s">
        <v>17</v>
      </c>
      <c r="B1805" s="33" t="s">
        <v>604</v>
      </c>
      <c r="C1805" s="34">
        <v>10</v>
      </c>
      <c r="D1805" s="33" t="s">
        <v>102</v>
      </c>
      <c r="E1805" s="33" t="s">
        <v>2275</v>
      </c>
      <c r="F1805" s="35">
        <v>51101507</v>
      </c>
      <c r="G1805" s="33" t="s">
        <v>15071</v>
      </c>
      <c r="H1805" s="33">
        <v>2</v>
      </c>
      <c r="I1805" s="33">
        <v>10</v>
      </c>
      <c r="J1805" s="36">
        <v>10</v>
      </c>
      <c r="K1805" s="37">
        <v>240000</v>
      </c>
      <c r="L1805" s="38" t="s">
        <v>12</v>
      </c>
      <c r="M1805" s="38" t="s">
        <v>13</v>
      </c>
    </row>
    <row r="1806" spans="1:13" s="39" customFormat="1" ht="12.75" x14ac:dyDescent="0.2">
      <c r="A1806" s="33" t="s">
        <v>17</v>
      </c>
      <c r="B1806" s="33" t="s">
        <v>604</v>
      </c>
      <c r="C1806" s="34">
        <v>10</v>
      </c>
      <c r="D1806" s="33" t="s">
        <v>102</v>
      </c>
      <c r="E1806" s="33" t="s">
        <v>2276</v>
      </c>
      <c r="F1806" s="35">
        <v>42121606</v>
      </c>
      <c r="G1806" s="33" t="s">
        <v>15071</v>
      </c>
      <c r="H1806" s="33">
        <v>2</v>
      </c>
      <c r="I1806" s="33">
        <v>10</v>
      </c>
      <c r="J1806" s="36">
        <v>30</v>
      </c>
      <c r="K1806" s="37">
        <v>660000</v>
      </c>
      <c r="L1806" s="38" t="s">
        <v>12</v>
      </c>
      <c r="M1806" s="38" t="s">
        <v>13</v>
      </c>
    </row>
    <row r="1807" spans="1:13" s="39" customFormat="1" ht="12.75" x14ac:dyDescent="0.2">
      <c r="A1807" s="33" t="s">
        <v>17</v>
      </c>
      <c r="B1807" s="33" t="s">
        <v>604</v>
      </c>
      <c r="C1807" s="34">
        <v>10</v>
      </c>
      <c r="D1807" s="33" t="s">
        <v>102</v>
      </c>
      <c r="E1807" s="33" t="s">
        <v>2277</v>
      </c>
      <c r="F1807" s="35">
        <v>51102722</v>
      </c>
      <c r="G1807" s="33" t="s">
        <v>15071</v>
      </c>
      <c r="H1807" s="33">
        <v>2</v>
      </c>
      <c r="I1807" s="33">
        <v>10</v>
      </c>
      <c r="J1807" s="36">
        <v>10</v>
      </c>
      <c r="K1807" s="37">
        <v>440000</v>
      </c>
      <c r="L1807" s="38" t="s">
        <v>12</v>
      </c>
      <c r="M1807" s="38" t="s">
        <v>13</v>
      </c>
    </row>
    <row r="1808" spans="1:13" s="39" customFormat="1" ht="12.75" x14ac:dyDescent="0.2">
      <c r="A1808" s="33" t="s">
        <v>17</v>
      </c>
      <c r="B1808" s="33" t="s">
        <v>604</v>
      </c>
      <c r="C1808" s="34">
        <v>10</v>
      </c>
      <c r="D1808" s="33" t="s">
        <v>102</v>
      </c>
      <c r="E1808" s="33" t="s">
        <v>2278</v>
      </c>
      <c r="F1808" s="35">
        <v>51102722</v>
      </c>
      <c r="G1808" s="33" t="s">
        <v>15071</v>
      </c>
      <c r="H1808" s="33">
        <v>2</v>
      </c>
      <c r="I1808" s="33">
        <v>10</v>
      </c>
      <c r="J1808" s="36">
        <v>2</v>
      </c>
      <c r="K1808" s="37">
        <v>75030</v>
      </c>
      <c r="L1808" s="38" t="s">
        <v>12</v>
      </c>
      <c r="M1808" s="38" t="s">
        <v>13</v>
      </c>
    </row>
    <row r="1809" spans="1:13" s="39" customFormat="1" ht="12.75" x14ac:dyDescent="0.2">
      <c r="A1809" s="33" t="s">
        <v>17</v>
      </c>
      <c r="B1809" s="33" t="s">
        <v>604</v>
      </c>
      <c r="C1809" s="34">
        <v>10</v>
      </c>
      <c r="D1809" s="33" t="s">
        <v>102</v>
      </c>
      <c r="E1809" s="33" t="s">
        <v>2279</v>
      </c>
      <c r="F1809" s="35">
        <v>42121602</v>
      </c>
      <c r="G1809" s="33" t="s">
        <v>15071</v>
      </c>
      <c r="H1809" s="33">
        <v>2</v>
      </c>
      <c r="I1809" s="33">
        <v>10</v>
      </c>
      <c r="J1809" s="36">
        <v>1</v>
      </c>
      <c r="K1809" s="37">
        <v>62500</v>
      </c>
      <c r="L1809" s="38" t="s">
        <v>12</v>
      </c>
      <c r="M1809" s="38" t="s">
        <v>13</v>
      </c>
    </row>
    <row r="1810" spans="1:13" s="39" customFormat="1" ht="12.75" x14ac:dyDescent="0.2">
      <c r="A1810" s="33" t="s">
        <v>17</v>
      </c>
      <c r="B1810" s="33" t="s">
        <v>604</v>
      </c>
      <c r="C1810" s="34">
        <v>10</v>
      </c>
      <c r="D1810" s="33" t="s">
        <v>102</v>
      </c>
      <c r="E1810" s="33" t="s">
        <v>2280</v>
      </c>
      <c r="F1810" s="35">
        <v>10111302</v>
      </c>
      <c r="G1810" s="33" t="s">
        <v>15071</v>
      </c>
      <c r="H1810" s="33">
        <v>2</v>
      </c>
      <c r="I1810" s="33">
        <v>10</v>
      </c>
      <c r="J1810" s="36">
        <v>5</v>
      </c>
      <c r="K1810" s="37">
        <v>365000</v>
      </c>
      <c r="L1810" s="38" t="s">
        <v>12</v>
      </c>
      <c r="M1810" s="38" t="s">
        <v>13</v>
      </c>
    </row>
    <row r="1811" spans="1:13" s="39" customFormat="1" ht="12.75" x14ac:dyDescent="0.2">
      <c r="A1811" s="33" t="s">
        <v>17</v>
      </c>
      <c r="B1811" s="33" t="s">
        <v>604</v>
      </c>
      <c r="C1811" s="34">
        <v>10</v>
      </c>
      <c r="D1811" s="33" t="s">
        <v>102</v>
      </c>
      <c r="E1811" s="33" t="s">
        <v>2281</v>
      </c>
      <c r="F1811" s="35">
        <v>42121602</v>
      </c>
      <c r="G1811" s="33" t="s">
        <v>15071</v>
      </c>
      <c r="H1811" s="33">
        <v>2</v>
      </c>
      <c r="I1811" s="33">
        <v>10</v>
      </c>
      <c r="J1811" s="36">
        <v>30</v>
      </c>
      <c r="K1811" s="37">
        <v>87510</v>
      </c>
      <c r="L1811" s="38" t="s">
        <v>12</v>
      </c>
      <c r="M1811" s="38" t="s">
        <v>13</v>
      </c>
    </row>
    <row r="1812" spans="1:13" s="39" customFormat="1" ht="12.75" x14ac:dyDescent="0.2">
      <c r="A1812" s="33" t="s">
        <v>17</v>
      </c>
      <c r="B1812" s="33" t="s">
        <v>604</v>
      </c>
      <c r="C1812" s="34">
        <v>10</v>
      </c>
      <c r="D1812" s="33" t="s">
        <v>102</v>
      </c>
      <c r="E1812" s="33" t="s">
        <v>2282</v>
      </c>
      <c r="F1812" s="35">
        <v>42121602</v>
      </c>
      <c r="G1812" s="33" t="s">
        <v>15071</v>
      </c>
      <c r="H1812" s="33">
        <v>2</v>
      </c>
      <c r="I1812" s="33">
        <v>10</v>
      </c>
      <c r="J1812" s="36">
        <v>30</v>
      </c>
      <c r="K1812" s="37">
        <v>90000</v>
      </c>
      <c r="L1812" s="38" t="s">
        <v>12</v>
      </c>
      <c r="M1812" s="38" t="s">
        <v>13</v>
      </c>
    </row>
    <row r="1813" spans="1:13" s="39" customFormat="1" ht="12.75" x14ac:dyDescent="0.2">
      <c r="A1813" s="33" t="s">
        <v>17</v>
      </c>
      <c r="B1813" s="33" t="s">
        <v>604</v>
      </c>
      <c r="C1813" s="34">
        <v>10</v>
      </c>
      <c r="D1813" s="33" t="s">
        <v>102</v>
      </c>
      <c r="E1813" s="33" t="s">
        <v>2283</v>
      </c>
      <c r="F1813" s="35">
        <v>51241208</v>
      </c>
      <c r="G1813" s="33" t="s">
        <v>15071</v>
      </c>
      <c r="H1813" s="33">
        <v>2</v>
      </c>
      <c r="I1813" s="33">
        <v>10</v>
      </c>
      <c r="J1813" s="36">
        <v>1</v>
      </c>
      <c r="K1813" s="37">
        <v>130000</v>
      </c>
      <c r="L1813" s="38" t="s">
        <v>12</v>
      </c>
      <c r="M1813" s="38" t="s">
        <v>13</v>
      </c>
    </row>
    <row r="1814" spans="1:13" s="39" customFormat="1" ht="12.75" x14ac:dyDescent="0.2">
      <c r="A1814" s="33" t="s">
        <v>17</v>
      </c>
      <c r="B1814" s="33" t="s">
        <v>604</v>
      </c>
      <c r="C1814" s="34">
        <v>10</v>
      </c>
      <c r="D1814" s="33" t="s">
        <v>102</v>
      </c>
      <c r="E1814" s="33" t="s">
        <v>2284</v>
      </c>
      <c r="F1814" s="35">
        <v>42121602</v>
      </c>
      <c r="G1814" s="33" t="s">
        <v>15071</v>
      </c>
      <c r="H1814" s="33">
        <v>2</v>
      </c>
      <c r="I1814" s="33">
        <v>10</v>
      </c>
      <c r="J1814" s="36">
        <v>1</v>
      </c>
      <c r="K1814" s="37">
        <v>34400</v>
      </c>
      <c r="L1814" s="38" t="s">
        <v>12</v>
      </c>
      <c r="M1814" s="38" t="s">
        <v>13</v>
      </c>
    </row>
    <row r="1815" spans="1:13" s="39" customFormat="1" ht="12.75" x14ac:dyDescent="0.2">
      <c r="A1815" s="33" t="s">
        <v>17</v>
      </c>
      <c r="B1815" s="33" t="s">
        <v>604</v>
      </c>
      <c r="C1815" s="34">
        <v>10</v>
      </c>
      <c r="D1815" s="33" t="s">
        <v>102</v>
      </c>
      <c r="E1815" s="33" t="s">
        <v>2285</v>
      </c>
      <c r="F1815" s="35">
        <v>42121602</v>
      </c>
      <c r="G1815" s="33" t="s">
        <v>15071</v>
      </c>
      <c r="H1815" s="33">
        <v>2</v>
      </c>
      <c r="I1815" s="33">
        <v>10</v>
      </c>
      <c r="J1815" s="36">
        <v>2</v>
      </c>
      <c r="K1815" s="37">
        <v>258000</v>
      </c>
      <c r="L1815" s="38" t="s">
        <v>12</v>
      </c>
      <c r="M1815" s="38" t="s">
        <v>13</v>
      </c>
    </row>
    <row r="1816" spans="1:13" s="39" customFormat="1" ht="12.75" x14ac:dyDescent="0.2">
      <c r="A1816" s="33" t="s">
        <v>17</v>
      </c>
      <c r="B1816" s="33" t="s">
        <v>604</v>
      </c>
      <c r="C1816" s="34">
        <v>10</v>
      </c>
      <c r="D1816" s="33" t="s">
        <v>102</v>
      </c>
      <c r="E1816" s="33" t="s">
        <v>2286</v>
      </c>
      <c r="F1816" s="35">
        <v>42131506</v>
      </c>
      <c r="G1816" s="33" t="s">
        <v>15071</v>
      </c>
      <c r="H1816" s="33">
        <v>2</v>
      </c>
      <c r="I1816" s="33">
        <v>10</v>
      </c>
      <c r="J1816" s="36">
        <v>4</v>
      </c>
      <c r="K1816" s="37">
        <v>70000</v>
      </c>
      <c r="L1816" s="38" t="s">
        <v>12</v>
      </c>
      <c r="M1816" s="38" t="s">
        <v>13</v>
      </c>
    </row>
    <row r="1817" spans="1:13" s="39" customFormat="1" ht="12.75" x14ac:dyDescent="0.2">
      <c r="A1817" s="33" t="s">
        <v>17</v>
      </c>
      <c r="B1817" s="33" t="s">
        <v>604</v>
      </c>
      <c r="C1817" s="34">
        <v>10</v>
      </c>
      <c r="D1817" s="33" t="s">
        <v>102</v>
      </c>
      <c r="E1817" s="33" t="s">
        <v>2287</v>
      </c>
      <c r="F1817" s="35">
        <v>42121602</v>
      </c>
      <c r="G1817" s="33" t="s">
        <v>15071</v>
      </c>
      <c r="H1817" s="33">
        <v>2</v>
      </c>
      <c r="I1817" s="33">
        <v>10</v>
      </c>
      <c r="J1817" s="36">
        <v>1</v>
      </c>
      <c r="K1817" s="37">
        <v>66500</v>
      </c>
      <c r="L1817" s="38" t="s">
        <v>12</v>
      </c>
      <c r="M1817" s="38" t="s">
        <v>13</v>
      </c>
    </row>
    <row r="1818" spans="1:13" s="39" customFormat="1" ht="12.75" x14ac:dyDescent="0.2">
      <c r="A1818" s="33" t="s">
        <v>17</v>
      </c>
      <c r="B1818" s="33" t="s">
        <v>604</v>
      </c>
      <c r="C1818" s="34">
        <v>10</v>
      </c>
      <c r="D1818" s="33" t="s">
        <v>102</v>
      </c>
      <c r="E1818" s="33" t="s">
        <v>2288</v>
      </c>
      <c r="F1818" s="35">
        <v>41104107</v>
      </c>
      <c r="G1818" s="33" t="s">
        <v>15071</v>
      </c>
      <c r="H1818" s="33">
        <v>2</v>
      </c>
      <c r="I1818" s="33">
        <v>10</v>
      </c>
      <c r="J1818" s="36">
        <v>10</v>
      </c>
      <c r="K1818" s="37">
        <v>5830</v>
      </c>
      <c r="L1818" s="38" t="s">
        <v>12</v>
      </c>
      <c r="M1818" s="38" t="s">
        <v>13</v>
      </c>
    </row>
    <row r="1819" spans="1:13" s="39" customFormat="1" ht="12.75" x14ac:dyDescent="0.2">
      <c r="A1819" s="33" t="s">
        <v>17</v>
      </c>
      <c r="B1819" s="33" t="s">
        <v>604</v>
      </c>
      <c r="C1819" s="34">
        <v>10</v>
      </c>
      <c r="D1819" s="33" t="s">
        <v>102</v>
      </c>
      <c r="E1819" s="33" t="s">
        <v>2289</v>
      </c>
      <c r="F1819" s="35">
        <v>51201621</v>
      </c>
      <c r="G1819" s="33" t="s">
        <v>15071</v>
      </c>
      <c r="H1819" s="33">
        <v>2</v>
      </c>
      <c r="I1819" s="33">
        <v>10</v>
      </c>
      <c r="J1819" s="36">
        <v>1</v>
      </c>
      <c r="K1819" s="37">
        <v>49000</v>
      </c>
      <c r="L1819" s="38" t="s">
        <v>12</v>
      </c>
      <c r="M1819" s="38" t="s">
        <v>13</v>
      </c>
    </row>
    <row r="1820" spans="1:13" s="39" customFormat="1" ht="12.75" x14ac:dyDescent="0.2">
      <c r="A1820" s="33" t="s">
        <v>17</v>
      </c>
      <c r="B1820" s="33" t="s">
        <v>604</v>
      </c>
      <c r="C1820" s="34">
        <v>10</v>
      </c>
      <c r="D1820" s="33" t="s">
        <v>102</v>
      </c>
      <c r="E1820" s="33" t="s">
        <v>2290</v>
      </c>
      <c r="F1820" s="35">
        <v>51201621</v>
      </c>
      <c r="G1820" s="33" t="s">
        <v>15071</v>
      </c>
      <c r="H1820" s="33">
        <v>2</v>
      </c>
      <c r="I1820" s="33">
        <v>10</v>
      </c>
      <c r="J1820" s="36">
        <v>10</v>
      </c>
      <c r="K1820" s="37">
        <v>276670</v>
      </c>
      <c r="L1820" s="38" t="s">
        <v>12</v>
      </c>
      <c r="M1820" s="38" t="s">
        <v>13</v>
      </c>
    </row>
    <row r="1821" spans="1:13" s="39" customFormat="1" ht="12.75" x14ac:dyDescent="0.2">
      <c r="A1821" s="33" t="s">
        <v>17</v>
      </c>
      <c r="B1821" s="33" t="s">
        <v>604</v>
      </c>
      <c r="C1821" s="34">
        <v>10</v>
      </c>
      <c r="D1821" s="33" t="s">
        <v>102</v>
      </c>
      <c r="E1821" s="33" t="s">
        <v>2291</v>
      </c>
      <c r="F1821" s="35">
        <v>51201621</v>
      </c>
      <c r="G1821" s="33" t="s">
        <v>15071</v>
      </c>
      <c r="H1821" s="33">
        <v>2</v>
      </c>
      <c r="I1821" s="33">
        <v>10</v>
      </c>
      <c r="J1821" s="36">
        <v>10</v>
      </c>
      <c r="K1821" s="37">
        <v>490000</v>
      </c>
      <c r="L1821" s="38" t="s">
        <v>12</v>
      </c>
      <c r="M1821" s="38" t="s">
        <v>13</v>
      </c>
    </row>
    <row r="1822" spans="1:13" s="39" customFormat="1" ht="12.75" x14ac:dyDescent="0.2">
      <c r="A1822" s="33" t="s">
        <v>17</v>
      </c>
      <c r="B1822" s="33" t="s">
        <v>604</v>
      </c>
      <c r="C1822" s="34">
        <v>10</v>
      </c>
      <c r="D1822" s="33" t="s">
        <v>102</v>
      </c>
      <c r="E1822" s="33" t="s">
        <v>2292</v>
      </c>
      <c r="F1822" s="35">
        <v>42121606</v>
      </c>
      <c r="G1822" s="33" t="s">
        <v>15071</v>
      </c>
      <c r="H1822" s="33">
        <v>2</v>
      </c>
      <c r="I1822" s="33">
        <v>10</v>
      </c>
      <c r="J1822" s="36">
        <v>1</v>
      </c>
      <c r="K1822" s="37">
        <v>44000</v>
      </c>
      <c r="L1822" s="38" t="s">
        <v>12</v>
      </c>
      <c r="M1822" s="38" t="s">
        <v>13</v>
      </c>
    </row>
    <row r="1823" spans="1:13" s="39" customFormat="1" ht="12.75" x14ac:dyDescent="0.2">
      <c r="A1823" s="33" t="s">
        <v>17</v>
      </c>
      <c r="B1823" s="33" t="s">
        <v>604</v>
      </c>
      <c r="C1823" s="34">
        <v>10</v>
      </c>
      <c r="D1823" s="33" t="s">
        <v>102</v>
      </c>
      <c r="E1823" s="33" t="s">
        <v>2293</v>
      </c>
      <c r="F1823" s="35">
        <v>42142521</v>
      </c>
      <c r="G1823" s="33" t="s">
        <v>15071</v>
      </c>
      <c r="H1823" s="33">
        <v>2</v>
      </c>
      <c r="I1823" s="33">
        <v>10</v>
      </c>
      <c r="J1823" s="36">
        <v>50</v>
      </c>
      <c r="K1823" s="37">
        <v>141650</v>
      </c>
      <c r="L1823" s="38" t="s">
        <v>12</v>
      </c>
      <c r="M1823" s="38" t="s">
        <v>13</v>
      </c>
    </row>
    <row r="1824" spans="1:13" s="39" customFormat="1" ht="12.75" x14ac:dyDescent="0.2">
      <c r="A1824" s="33" t="s">
        <v>17</v>
      </c>
      <c r="B1824" s="33" t="s">
        <v>604</v>
      </c>
      <c r="C1824" s="34">
        <v>10</v>
      </c>
      <c r="D1824" s="33" t="s">
        <v>102</v>
      </c>
      <c r="E1824" s="33" t="s">
        <v>2294</v>
      </c>
      <c r="F1824" s="35">
        <v>51102713</v>
      </c>
      <c r="G1824" s="33" t="s">
        <v>15071</v>
      </c>
      <c r="H1824" s="33">
        <v>2</v>
      </c>
      <c r="I1824" s="33">
        <v>10</v>
      </c>
      <c r="J1824" s="36">
        <v>1</v>
      </c>
      <c r="K1824" s="37">
        <v>129000</v>
      </c>
      <c r="L1824" s="38" t="s">
        <v>12</v>
      </c>
      <c r="M1824" s="38" t="s">
        <v>13</v>
      </c>
    </row>
    <row r="1825" spans="1:13" s="39" customFormat="1" ht="12.75" x14ac:dyDescent="0.2">
      <c r="A1825" s="33" t="s">
        <v>17</v>
      </c>
      <c r="B1825" s="33" t="s">
        <v>604</v>
      </c>
      <c r="C1825" s="34">
        <v>10</v>
      </c>
      <c r="D1825" s="33" t="s">
        <v>102</v>
      </c>
      <c r="E1825" s="33" t="s">
        <v>2295</v>
      </c>
      <c r="F1825" s="35">
        <v>51102713</v>
      </c>
      <c r="G1825" s="33" t="s">
        <v>15071</v>
      </c>
      <c r="H1825" s="33">
        <v>2</v>
      </c>
      <c r="I1825" s="33">
        <v>10</v>
      </c>
      <c r="J1825" s="36">
        <v>5</v>
      </c>
      <c r="K1825" s="37">
        <v>110000</v>
      </c>
      <c r="L1825" s="38" t="s">
        <v>12</v>
      </c>
      <c r="M1825" s="38" t="s">
        <v>13</v>
      </c>
    </row>
    <row r="1826" spans="1:13" s="39" customFormat="1" ht="12.75" x14ac:dyDescent="0.2">
      <c r="A1826" s="33" t="s">
        <v>17</v>
      </c>
      <c r="B1826" s="33" t="s">
        <v>605</v>
      </c>
      <c r="C1826" s="34">
        <v>10</v>
      </c>
      <c r="D1826" s="33" t="s">
        <v>13917</v>
      </c>
      <c r="E1826" s="33" t="s">
        <v>2296</v>
      </c>
      <c r="F1826" s="35">
        <v>70122001</v>
      </c>
      <c r="G1826" s="33" t="s">
        <v>15071</v>
      </c>
      <c r="H1826" s="33">
        <v>2</v>
      </c>
      <c r="I1826" s="33">
        <v>10</v>
      </c>
      <c r="J1826" s="36">
        <v>70</v>
      </c>
      <c r="K1826" s="37">
        <v>3920000</v>
      </c>
      <c r="L1826" s="38" t="s">
        <v>12</v>
      </c>
      <c r="M1826" s="38" t="s">
        <v>13</v>
      </c>
    </row>
    <row r="1827" spans="1:13" s="39" customFormat="1" ht="12.75" x14ac:dyDescent="0.2">
      <c r="A1827" s="33" t="s">
        <v>17</v>
      </c>
      <c r="B1827" s="33" t="s">
        <v>605</v>
      </c>
      <c r="C1827" s="34">
        <v>10</v>
      </c>
      <c r="D1827" s="33" t="s">
        <v>13917</v>
      </c>
      <c r="E1827" s="33" t="s">
        <v>2297</v>
      </c>
      <c r="F1827" s="35">
        <v>70122001</v>
      </c>
      <c r="G1827" s="33" t="s">
        <v>15071</v>
      </c>
      <c r="H1827" s="33">
        <v>2</v>
      </c>
      <c r="I1827" s="33">
        <v>10</v>
      </c>
      <c r="J1827" s="36">
        <v>68</v>
      </c>
      <c r="K1827" s="37">
        <v>4352000</v>
      </c>
      <c r="L1827" s="38" t="s">
        <v>12</v>
      </c>
      <c r="M1827" s="38" t="s">
        <v>13</v>
      </c>
    </row>
    <row r="1828" spans="1:13" s="39" customFormat="1" ht="12.75" x14ac:dyDescent="0.2">
      <c r="A1828" s="33" t="s">
        <v>17</v>
      </c>
      <c r="B1828" s="33" t="s">
        <v>605</v>
      </c>
      <c r="C1828" s="34">
        <v>10</v>
      </c>
      <c r="D1828" s="33" t="s">
        <v>13917</v>
      </c>
      <c r="E1828" s="33" t="s">
        <v>2298</v>
      </c>
      <c r="F1828" s="35">
        <v>10141604</v>
      </c>
      <c r="G1828" s="33" t="s">
        <v>15071</v>
      </c>
      <c r="H1828" s="33">
        <v>2</v>
      </c>
      <c r="I1828" s="33">
        <v>10</v>
      </c>
      <c r="J1828" s="36">
        <v>3</v>
      </c>
      <c r="K1828" s="37">
        <v>761400</v>
      </c>
      <c r="L1828" s="38" t="s">
        <v>12</v>
      </c>
      <c r="M1828" s="38" t="s">
        <v>13</v>
      </c>
    </row>
    <row r="1829" spans="1:13" s="39" customFormat="1" ht="12.75" x14ac:dyDescent="0.2">
      <c r="A1829" s="33" t="s">
        <v>17</v>
      </c>
      <c r="B1829" s="33" t="s">
        <v>605</v>
      </c>
      <c r="C1829" s="34">
        <v>10</v>
      </c>
      <c r="D1829" s="33" t="s">
        <v>13917</v>
      </c>
      <c r="E1829" s="33" t="s">
        <v>2299</v>
      </c>
      <c r="F1829" s="35">
        <v>10141607</v>
      </c>
      <c r="G1829" s="33" t="s">
        <v>15071</v>
      </c>
      <c r="H1829" s="33">
        <v>2</v>
      </c>
      <c r="I1829" s="33">
        <v>10</v>
      </c>
      <c r="J1829" s="36">
        <v>4</v>
      </c>
      <c r="K1829" s="37">
        <v>113200</v>
      </c>
      <c r="L1829" s="38" t="s">
        <v>12</v>
      </c>
      <c r="M1829" s="38" t="s">
        <v>13</v>
      </c>
    </row>
    <row r="1830" spans="1:13" s="39" customFormat="1" ht="12.75" x14ac:dyDescent="0.2">
      <c r="A1830" s="33" t="s">
        <v>17</v>
      </c>
      <c r="B1830" s="33" t="s">
        <v>605</v>
      </c>
      <c r="C1830" s="34">
        <v>10</v>
      </c>
      <c r="D1830" s="33" t="s">
        <v>13917</v>
      </c>
      <c r="E1830" s="33" t="s">
        <v>2300</v>
      </c>
      <c r="F1830" s="35">
        <v>10141610</v>
      </c>
      <c r="G1830" s="33" t="s">
        <v>15071</v>
      </c>
      <c r="H1830" s="33">
        <v>2</v>
      </c>
      <c r="I1830" s="33">
        <v>10</v>
      </c>
      <c r="J1830" s="36">
        <v>6</v>
      </c>
      <c r="K1830" s="37">
        <v>228000</v>
      </c>
      <c r="L1830" s="38" t="s">
        <v>12</v>
      </c>
      <c r="M1830" s="38" t="s">
        <v>13</v>
      </c>
    </row>
    <row r="1831" spans="1:13" s="39" customFormat="1" ht="12.75" x14ac:dyDescent="0.2">
      <c r="A1831" s="33" t="s">
        <v>17</v>
      </c>
      <c r="B1831" s="33" t="s">
        <v>605</v>
      </c>
      <c r="C1831" s="34">
        <v>10</v>
      </c>
      <c r="D1831" s="33" t="s">
        <v>13917</v>
      </c>
      <c r="E1831" s="33" t="s">
        <v>2301</v>
      </c>
      <c r="F1831" s="35">
        <v>31162010</v>
      </c>
      <c r="G1831" s="33" t="s">
        <v>15071</v>
      </c>
      <c r="H1831" s="33">
        <v>2</v>
      </c>
      <c r="I1831" s="33">
        <v>10</v>
      </c>
      <c r="J1831" s="36">
        <v>50</v>
      </c>
      <c r="K1831" s="37">
        <v>1875000</v>
      </c>
      <c r="L1831" s="38" t="s">
        <v>12</v>
      </c>
      <c r="M1831" s="38" t="s">
        <v>13</v>
      </c>
    </row>
    <row r="1832" spans="1:13" s="39" customFormat="1" ht="12.75" x14ac:dyDescent="0.2">
      <c r="A1832" s="33" t="s">
        <v>17</v>
      </c>
      <c r="B1832" s="33" t="s">
        <v>605</v>
      </c>
      <c r="C1832" s="34">
        <v>10</v>
      </c>
      <c r="D1832" s="33" t="s">
        <v>13917</v>
      </c>
      <c r="E1832" s="33" t="s">
        <v>2302</v>
      </c>
      <c r="F1832" s="35">
        <v>10141607</v>
      </c>
      <c r="G1832" s="33" t="s">
        <v>15071</v>
      </c>
      <c r="H1832" s="33">
        <v>2</v>
      </c>
      <c r="I1832" s="33">
        <v>10</v>
      </c>
      <c r="J1832" s="36">
        <v>4</v>
      </c>
      <c r="K1832" s="37">
        <v>66400</v>
      </c>
      <c r="L1832" s="38" t="s">
        <v>12</v>
      </c>
      <c r="M1832" s="38" t="s">
        <v>13</v>
      </c>
    </row>
    <row r="1833" spans="1:13" s="39" customFormat="1" ht="12.75" x14ac:dyDescent="0.2">
      <c r="A1833" s="33" t="s">
        <v>17</v>
      </c>
      <c r="B1833" s="33" t="s">
        <v>605</v>
      </c>
      <c r="C1833" s="34">
        <v>10</v>
      </c>
      <c r="D1833" s="33" t="s">
        <v>13917</v>
      </c>
      <c r="E1833" s="33" t="s">
        <v>2303</v>
      </c>
      <c r="F1833" s="35">
        <v>10141607</v>
      </c>
      <c r="G1833" s="33" t="s">
        <v>15071</v>
      </c>
      <c r="H1833" s="33">
        <v>2</v>
      </c>
      <c r="I1833" s="33">
        <v>10</v>
      </c>
      <c r="J1833" s="36">
        <v>10</v>
      </c>
      <c r="K1833" s="37">
        <v>355000</v>
      </c>
      <c r="L1833" s="38" t="s">
        <v>12</v>
      </c>
      <c r="M1833" s="38" t="s">
        <v>13</v>
      </c>
    </row>
    <row r="1834" spans="1:13" s="39" customFormat="1" ht="12.75" x14ac:dyDescent="0.2">
      <c r="A1834" s="33" t="s">
        <v>17</v>
      </c>
      <c r="B1834" s="33" t="s">
        <v>605</v>
      </c>
      <c r="C1834" s="34">
        <v>10</v>
      </c>
      <c r="D1834" s="33" t="s">
        <v>13917</v>
      </c>
      <c r="E1834" s="33" t="s">
        <v>2304</v>
      </c>
      <c r="F1834" s="35">
        <v>42121515</v>
      </c>
      <c r="G1834" s="33" t="s">
        <v>15071</v>
      </c>
      <c r="H1834" s="33">
        <v>2</v>
      </c>
      <c r="I1834" s="33">
        <v>10</v>
      </c>
      <c r="J1834" s="36">
        <v>3</v>
      </c>
      <c r="K1834" s="37">
        <v>106500</v>
      </c>
      <c r="L1834" s="38" t="s">
        <v>12</v>
      </c>
      <c r="M1834" s="38" t="s">
        <v>13</v>
      </c>
    </row>
    <row r="1835" spans="1:13" s="39" customFormat="1" ht="12.75" x14ac:dyDescent="0.2">
      <c r="A1835" s="33" t="s">
        <v>17</v>
      </c>
      <c r="B1835" s="33" t="s">
        <v>605</v>
      </c>
      <c r="C1835" s="34">
        <v>10</v>
      </c>
      <c r="D1835" s="33" t="s">
        <v>13917</v>
      </c>
      <c r="E1835" s="33" t="s">
        <v>2305</v>
      </c>
      <c r="F1835" s="35">
        <v>31152002</v>
      </c>
      <c r="G1835" s="33" t="s">
        <v>15071</v>
      </c>
      <c r="H1835" s="33">
        <v>2</v>
      </c>
      <c r="I1835" s="33">
        <v>10</v>
      </c>
      <c r="J1835" s="36">
        <v>5</v>
      </c>
      <c r="K1835" s="37">
        <v>996625</v>
      </c>
      <c r="L1835" s="38" t="s">
        <v>12</v>
      </c>
      <c r="M1835" s="38" t="s">
        <v>13</v>
      </c>
    </row>
    <row r="1836" spans="1:13" s="39" customFormat="1" ht="12.75" x14ac:dyDescent="0.2">
      <c r="A1836" s="33" t="s">
        <v>17</v>
      </c>
      <c r="B1836" s="33" t="s">
        <v>605</v>
      </c>
      <c r="C1836" s="34">
        <v>10</v>
      </c>
      <c r="D1836" s="33" t="s">
        <v>13917</v>
      </c>
      <c r="E1836" s="33" t="s">
        <v>2306</v>
      </c>
      <c r="F1836" s="35">
        <v>27111602</v>
      </c>
      <c r="G1836" s="33" t="s">
        <v>15071</v>
      </c>
      <c r="H1836" s="33">
        <v>2</v>
      </c>
      <c r="I1836" s="33">
        <v>10</v>
      </c>
      <c r="J1836" s="36">
        <v>2</v>
      </c>
      <c r="K1836" s="37">
        <v>60000</v>
      </c>
      <c r="L1836" s="38" t="s">
        <v>12</v>
      </c>
      <c r="M1836" s="38" t="s">
        <v>13</v>
      </c>
    </row>
    <row r="1837" spans="1:13" s="39" customFormat="1" ht="12.75" x14ac:dyDescent="0.2">
      <c r="A1837" s="33" t="s">
        <v>17</v>
      </c>
      <c r="B1837" s="33" t="s">
        <v>605</v>
      </c>
      <c r="C1837" s="34">
        <v>10</v>
      </c>
      <c r="D1837" s="33" t="s">
        <v>13917</v>
      </c>
      <c r="E1837" s="33" t="s">
        <v>2307</v>
      </c>
      <c r="F1837" s="35">
        <v>21101800</v>
      </c>
      <c r="G1837" s="33" t="s">
        <v>15071</v>
      </c>
      <c r="H1837" s="33">
        <v>2</v>
      </c>
      <c r="I1837" s="33">
        <v>10</v>
      </c>
      <c r="J1837" s="36">
        <v>1</v>
      </c>
      <c r="K1837" s="37">
        <v>201775</v>
      </c>
      <c r="L1837" s="38" t="s">
        <v>12</v>
      </c>
      <c r="M1837" s="38" t="s">
        <v>13</v>
      </c>
    </row>
    <row r="1838" spans="1:13" s="39" customFormat="1" ht="12.75" x14ac:dyDescent="0.2">
      <c r="A1838" s="33" t="s">
        <v>17</v>
      </c>
      <c r="B1838" s="33" t="s">
        <v>605</v>
      </c>
      <c r="C1838" s="34">
        <v>10</v>
      </c>
      <c r="D1838" s="33" t="s">
        <v>13917</v>
      </c>
      <c r="E1838" s="33" t="s">
        <v>2308</v>
      </c>
      <c r="F1838" s="35">
        <v>31162010</v>
      </c>
      <c r="G1838" s="33" t="s">
        <v>15071</v>
      </c>
      <c r="H1838" s="33">
        <v>2</v>
      </c>
      <c r="I1838" s="33">
        <v>10</v>
      </c>
      <c r="J1838" s="36">
        <v>10</v>
      </c>
      <c r="K1838" s="37">
        <v>100000</v>
      </c>
      <c r="L1838" s="38" t="s">
        <v>12</v>
      </c>
      <c r="M1838" s="38" t="s">
        <v>13</v>
      </c>
    </row>
    <row r="1839" spans="1:13" s="39" customFormat="1" ht="12.75" x14ac:dyDescent="0.2">
      <c r="A1839" s="33" t="s">
        <v>17</v>
      </c>
      <c r="B1839" s="33" t="s">
        <v>605</v>
      </c>
      <c r="C1839" s="34">
        <v>10</v>
      </c>
      <c r="D1839" s="33" t="s">
        <v>13917</v>
      </c>
      <c r="E1839" s="33" t="s">
        <v>2309</v>
      </c>
      <c r="F1839" s="35">
        <v>10141503</v>
      </c>
      <c r="G1839" s="33" t="s">
        <v>15071</v>
      </c>
      <c r="H1839" s="33">
        <v>2</v>
      </c>
      <c r="I1839" s="33">
        <v>10</v>
      </c>
      <c r="J1839" s="36">
        <v>80</v>
      </c>
      <c r="K1839" s="37">
        <v>1935760</v>
      </c>
      <c r="L1839" s="38" t="s">
        <v>12</v>
      </c>
      <c r="M1839" s="38" t="s">
        <v>13</v>
      </c>
    </row>
    <row r="1840" spans="1:13" s="39" customFormat="1" ht="12.75" x14ac:dyDescent="0.2">
      <c r="A1840" s="33" t="s">
        <v>17</v>
      </c>
      <c r="B1840" s="33" t="s">
        <v>605</v>
      </c>
      <c r="C1840" s="34">
        <v>10</v>
      </c>
      <c r="D1840" s="33" t="s">
        <v>13917</v>
      </c>
      <c r="E1840" s="33" t="s">
        <v>2310</v>
      </c>
      <c r="F1840" s="35">
        <v>10141609</v>
      </c>
      <c r="G1840" s="33" t="s">
        <v>15071</v>
      </c>
      <c r="H1840" s="33">
        <v>2</v>
      </c>
      <c r="I1840" s="33">
        <v>10</v>
      </c>
      <c r="J1840" s="36">
        <v>5</v>
      </c>
      <c r="K1840" s="37">
        <v>425000</v>
      </c>
      <c r="L1840" s="38" t="s">
        <v>12</v>
      </c>
      <c r="M1840" s="38" t="s">
        <v>13</v>
      </c>
    </row>
    <row r="1841" spans="1:13" s="39" customFormat="1" ht="12.75" x14ac:dyDescent="0.2">
      <c r="A1841" s="33" t="s">
        <v>17</v>
      </c>
      <c r="B1841" s="33" t="s">
        <v>605</v>
      </c>
      <c r="C1841" s="34">
        <v>10</v>
      </c>
      <c r="D1841" s="33" t="s">
        <v>13917</v>
      </c>
      <c r="E1841" s="33" t="s">
        <v>2311</v>
      </c>
      <c r="F1841" s="35">
        <v>10141609</v>
      </c>
      <c r="G1841" s="33" t="s">
        <v>15071</v>
      </c>
      <c r="H1841" s="33">
        <v>2</v>
      </c>
      <c r="I1841" s="33">
        <v>10</v>
      </c>
      <c r="J1841" s="36">
        <v>3</v>
      </c>
      <c r="K1841" s="37">
        <v>210000</v>
      </c>
      <c r="L1841" s="38" t="s">
        <v>12</v>
      </c>
      <c r="M1841" s="38" t="s">
        <v>13</v>
      </c>
    </row>
    <row r="1842" spans="1:13" s="39" customFormat="1" ht="12.75" x14ac:dyDescent="0.2">
      <c r="A1842" s="33" t="s">
        <v>17</v>
      </c>
      <c r="B1842" s="33" t="s">
        <v>605</v>
      </c>
      <c r="C1842" s="34">
        <v>10</v>
      </c>
      <c r="D1842" s="33" t="s">
        <v>13917</v>
      </c>
      <c r="E1842" s="33" t="s">
        <v>2312</v>
      </c>
      <c r="F1842" s="35">
        <v>27111933</v>
      </c>
      <c r="G1842" s="33" t="s">
        <v>15071</v>
      </c>
      <c r="H1842" s="33">
        <v>2</v>
      </c>
      <c r="I1842" s="33">
        <v>10</v>
      </c>
      <c r="J1842" s="36">
        <v>3</v>
      </c>
      <c r="K1842" s="37">
        <v>255000</v>
      </c>
      <c r="L1842" s="38" t="s">
        <v>12</v>
      </c>
      <c r="M1842" s="38" t="s">
        <v>13</v>
      </c>
    </row>
    <row r="1843" spans="1:13" s="39" customFormat="1" ht="12.75" x14ac:dyDescent="0.2">
      <c r="A1843" s="33" t="s">
        <v>17</v>
      </c>
      <c r="B1843" s="33" t="s">
        <v>605</v>
      </c>
      <c r="C1843" s="34">
        <v>10</v>
      </c>
      <c r="D1843" s="33" t="s">
        <v>13917</v>
      </c>
      <c r="E1843" s="33" t="s">
        <v>2313</v>
      </c>
      <c r="F1843" s="35">
        <v>27111933</v>
      </c>
      <c r="G1843" s="33" t="s">
        <v>15071</v>
      </c>
      <c r="H1843" s="33">
        <v>2</v>
      </c>
      <c r="I1843" s="33">
        <v>10</v>
      </c>
      <c r="J1843" s="36">
        <v>3</v>
      </c>
      <c r="K1843" s="37">
        <v>11901</v>
      </c>
      <c r="L1843" s="38" t="s">
        <v>12</v>
      </c>
      <c r="M1843" s="38" t="s">
        <v>13</v>
      </c>
    </row>
    <row r="1844" spans="1:13" s="39" customFormat="1" ht="12.75" x14ac:dyDescent="0.2">
      <c r="A1844" s="33" t="s">
        <v>17</v>
      </c>
      <c r="B1844" s="33" t="s">
        <v>605</v>
      </c>
      <c r="C1844" s="34">
        <v>10</v>
      </c>
      <c r="D1844" s="33" t="s">
        <v>13917</v>
      </c>
      <c r="E1844" s="33" t="s">
        <v>13999</v>
      </c>
      <c r="F1844" s="35">
        <v>27111602</v>
      </c>
      <c r="G1844" s="33" t="s">
        <v>15071</v>
      </c>
      <c r="H1844" s="33">
        <v>2</v>
      </c>
      <c r="I1844" s="33">
        <v>10</v>
      </c>
      <c r="J1844" s="36">
        <v>2</v>
      </c>
      <c r="K1844" s="37">
        <v>47600</v>
      </c>
      <c r="L1844" s="38" t="s">
        <v>12</v>
      </c>
      <c r="M1844" s="38" t="s">
        <v>13</v>
      </c>
    </row>
    <row r="1845" spans="1:13" s="39" customFormat="1" ht="12.75" x14ac:dyDescent="0.2">
      <c r="A1845" s="33" t="s">
        <v>17</v>
      </c>
      <c r="B1845" s="33" t="s">
        <v>605</v>
      </c>
      <c r="C1845" s="34">
        <v>10</v>
      </c>
      <c r="D1845" s="33" t="s">
        <v>13917</v>
      </c>
      <c r="E1845" s="33" t="s">
        <v>2314</v>
      </c>
      <c r="F1845" s="35">
        <v>27111602</v>
      </c>
      <c r="G1845" s="33" t="s">
        <v>15071</v>
      </c>
      <c r="H1845" s="33">
        <v>2</v>
      </c>
      <c r="I1845" s="33">
        <v>10</v>
      </c>
      <c r="J1845" s="36">
        <v>2</v>
      </c>
      <c r="K1845" s="37">
        <v>66000</v>
      </c>
      <c r="L1845" s="38" t="s">
        <v>12</v>
      </c>
      <c r="M1845" s="38" t="s">
        <v>13</v>
      </c>
    </row>
    <row r="1846" spans="1:13" s="39" customFormat="1" ht="12.75" x14ac:dyDescent="0.2">
      <c r="A1846" s="33" t="s">
        <v>17</v>
      </c>
      <c r="B1846" s="33" t="s">
        <v>605</v>
      </c>
      <c r="C1846" s="34">
        <v>10</v>
      </c>
      <c r="D1846" s="33" t="s">
        <v>13917</v>
      </c>
      <c r="E1846" s="33" t="s">
        <v>2315</v>
      </c>
      <c r="F1846" s="35">
        <v>10111301</v>
      </c>
      <c r="G1846" s="33" t="s">
        <v>15071</v>
      </c>
      <c r="H1846" s="33">
        <v>2</v>
      </c>
      <c r="I1846" s="33">
        <v>10</v>
      </c>
      <c r="J1846" s="36">
        <v>10</v>
      </c>
      <c r="K1846" s="37">
        <v>182400</v>
      </c>
      <c r="L1846" s="38" t="s">
        <v>12</v>
      </c>
      <c r="M1846" s="38" t="s">
        <v>13</v>
      </c>
    </row>
    <row r="1847" spans="1:13" s="39" customFormat="1" ht="12.75" x14ac:dyDescent="0.2">
      <c r="A1847" s="33" t="s">
        <v>17</v>
      </c>
      <c r="B1847" s="33" t="s">
        <v>605</v>
      </c>
      <c r="C1847" s="34">
        <v>10</v>
      </c>
      <c r="D1847" s="33" t="s">
        <v>13917</v>
      </c>
      <c r="E1847" s="33" t="s">
        <v>2316</v>
      </c>
      <c r="F1847" s="35">
        <v>10111304</v>
      </c>
      <c r="G1847" s="33" t="s">
        <v>15071</v>
      </c>
      <c r="H1847" s="33">
        <v>2</v>
      </c>
      <c r="I1847" s="33">
        <v>10</v>
      </c>
      <c r="J1847" s="36">
        <v>5</v>
      </c>
      <c r="K1847" s="37">
        <v>38675</v>
      </c>
      <c r="L1847" s="38" t="s">
        <v>12</v>
      </c>
      <c r="M1847" s="38" t="s">
        <v>13</v>
      </c>
    </row>
    <row r="1848" spans="1:13" s="39" customFormat="1" ht="12.75" x14ac:dyDescent="0.2">
      <c r="A1848" s="33" t="s">
        <v>17</v>
      </c>
      <c r="B1848" s="33" t="s">
        <v>605</v>
      </c>
      <c r="C1848" s="34">
        <v>10</v>
      </c>
      <c r="D1848" s="33" t="s">
        <v>13917</v>
      </c>
      <c r="E1848" s="33" t="s">
        <v>2317</v>
      </c>
      <c r="F1848" s="35">
        <v>31162010</v>
      </c>
      <c r="G1848" s="33" t="s">
        <v>15071</v>
      </c>
      <c r="H1848" s="33">
        <v>2</v>
      </c>
      <c r="I1848" s="33">
        <v>10</v>
      </c>
      <c r="J1848" s="36">
        <v>10</v>
      </c>
      <c r="K1848" s="37">
        <v>59500</v>
      </c>
      <c r="L1848" s="38" t="s">
        <v>12</v>
      </c>
      <c r="M1848" s="38" t="s">
        <v>13</v>
      </c>
    </row>
    <row r="1849" spans="1:13" s="39" customFormat="1" ht="12.75" x14ac:dyDescent="0.2">
      <c r="A1849" s="33" t="s">
        <v>17</v>
      </c>
      <c r="B1849" s="33" t="s">
        <v>605</v>
      </c>
      <c r="C1849" s="34">
        <v>10</v>
      </c>
      <c r="D1849" s="33" t="s">
        <v>13917</v>
      </c>
      <c r="E1849" s="33" t="s">
        <v>2318</v>
      </c>
      <c r="F1849" s="35">
        <v>27111525</v>
      </c>
      <c r="G1849" s="33" t="s">
        <v>15071</v>
      </c>
      <c r="H1849" s="33">
        <v>2</v>
      </c>
      <c r="I1849" s="33">
        <v>10</v>
      </c>
      <c r="J1849" s="36">
        <v>1</v>
      </c>
      <c r="K1849" s="37">
        <v>180000</v>
      </c>
      <c r="L1849" s="38" t="s">
        <v>12</v>
      </c>
      <c r="M1849" s="38" t="s">
        <v>13</v>
      </c>
    </row>
    <row r="1850" spans="1:13" s="39" customFormat="1" ht="12.75" x14ac:dyDescent="0.2">
      <c r="A1850" s="33" t="s">
        <v>17</v>
      </c>
      <c r="B1850" s="33" t="s">
        <v>605</v>
      </c>
      <c r="C1850" s="34">
        <v>10</v>
      </c>
      <c r="D1850" s="33" t="s">
        <v>13917</v>
      </c>
      <c r="E1850" s="33" t="s">
        <v>2319</v>
      </c>
      <c r="F1850" s="35">
        <v>70122001</v>
      </c>
      <c r="G1850" s="33" t="s">
        <v>15071</v>
      </c>
      <c r="H1850" s="33">
        <v>2</v>
      </c>
      <c r="I1850" s="33">
        <v>10</v>
      </c>
      <c r="J1850" s="36">
        <v>5</v>
      </c>
      <c r="K1850" s="37">
        <v>354500</v>
      </c>
      <c r="L1850" s="38" t="s">
        <v>12</v>
      </c>
      <c r="M1850" s="38" t="s">
        <v>13</v>
      </c>
    </row>
    <row r="1851" spans="1:13" s="39" customFormat="1" ht="12.75" x14ac:dyDescent="0.2">
      <c r="A1851" s="33" t="s">
        <v>17</v>
      </c>
      <c r="B1851" s="33" t="s">
        <v>605</v>
      </c>
      <c r="C1851" s="34">
        <v>10</v>
      </c>
      <c r="D1851" s="33" t="s">
        <v>13917</v>
      </c>
      <c r="E1851" s="33" t="s">
        <v>2320</v>
      </c>
      <c r="F1851" s="35">
        <v>27112409</v>
      </c>
      <c r="G1851" s="33" t="s">
        <v>15071</v>
      </c>
      <c r="H1851" s="33">
        <v>2</v>
      </c>
      <c r="I1851" s="33">
        <v>10</v>
      </c>
      <c r="J1851" s="36">
        <v>2</v>
      </c>
      <c r="K1851" s="37">
        <v>940400</v>
      </c>
      <c r="L1851" s="38" t="s">
        <v>12</v>
      </c>
      <c r="M1851" s="38" t="s">
        <v>13</v>
      </c>
    </row>
    <row r="1852" spans="1:13" s="39" customFormat="1" ht="12.75" x14ac:dyDescent="0.2">
      <c r="A1852" s="33" t="s">
        <v>17</v>
      </c>
      <c r="B1852" s="33" t="s">
        <v>605</v>
      </c>
      <c r="C1852" s="34">
        <v>10</v>
      </c>
      <c r="D1852" s="33" t="s">
        <v>13917</v>
      </c>
      <c r="E1852" s="33" t="s">
        <v>2321</v>
      </c>
      <c r="F1852" s="35">
        <v>70122001</v>
      </c>
      <c r="G1852" s="33" t="s">
        <v>15071</v>
      </c>
      <c r="H1852" s="33">
        <v>2</v>
      </c>
      <c r="I1852" s="33">
        <v>10</v>
      </c>
      <c r="J1852" s="36">
        <v>57</v>
      </c>
      <c r="K1852" s="37">
        <v>1339500</v>
      </c>
      <c r="L1852" s="38" t="s">
        <v>12</v>
      </c>
      <c r="M1852" s="38" t="s">
        <v>13</v>
      </c>
    </row>
    <row r="1853" spans="1:13" s="39" customFormat="1" ht="12.75" x14ac:dyDescent="0.2">
      <c r="A1853" s="33" t="s">
        <v>17</v>
      </c>
      <c r="B1853" s="33" t="s">
        <v>605</v>
      </c>
      <c r="C1853" s="34">
        <v>10</v>
      </c>
      <c r="D1853" s="33" t="s">
        <v>13917</v>
      </c>
      <c r="E1853" s="33" t="s">
        <v>2322</v>
      </c>
      <c r="F1853" s="35">
        <v>10111304</v>
      </c>
      <c r="G1853" s="33" t="s">
        <v>15071</v>
      </c>
      <c r="H1853" s="33">
        <v>2</v>
      </c>
      <c r="I1853" s="33">
        <v>10</v>
      </c>
      <c r="J1853" s="36">
        <v>1</v>
      </c>
      <c r="K1853" s="37">
        <v>70000</v>
      </c>
      <c r="L1853" s="38" t="s">
        <v>12</v>
      </c>
      <c r="M1853" s="38" t="s">
        <v>13</v>
      </c>
    </row>
    <row r="1854" spans="1:13" s="39" customFormat="1" ht="12.75" x14ac:dyDescent="0.2">
      <c r="A1854" s="33" t="s">
        <v>17</v>
      </c>
      <c r="B1854" s="33" t="s">
        <v>605</v>
      </c>
      <c r="C1854" s="34">
        <v>10</v>
      </c>
      <c r="D1854" s="33" t="s">
        <v>13917</v>
      </c>
      <c r="E1854" s="33" t="s">
        <v>2323</v>
      </c>
      <c r="F1854" s="35">
        <v>44121618</v>
      </c>
      <c r="G1854" s="33" t="s">
        <v>15071</v>
      </c>
      <c r="H1854" s="33">
        <v>2</v>
      </c>
      <c r="I1854" s="33">
        <v>10</v>
      </c>
      <c r="J1854" s="36">
        <v>1</v>
      </c>
      <c r="K1854" s="37">
        <v>38600</v>
      </c>
      <c r="L1854" s="38" t="s">
        <v>12</v>
      </c>
      <c r="M1854" s="38" t="s">
        <v>13</v>
      </c>
    </row>
    <row r="1855" spans="1:13" s="39" customFormat="1" ht="12.75" x14ac:dyDescent="0.2">
      <c r="A1855" s="33" t="s">
        <v>17</v>
      </c>
      <c r="B1855" s="33" t="s">
        <v>606</v>
      </c>
      <c r="C1855" s="34">
        <v>10</v>
      </c>
      <c r="D1855" s="33" t="s">
        <v>103</v>
      </c>
      <c r="E1855" s="33" t="s">
        <v>2324</v>
      </c>
      <c r="F1855" s="35">
        <v>70122000</v>
      </c>
      <c r="G1855" s="33" t="s">
        <v>15071</v>
      </c>
      <c r="H1855" s="33">
        <v>1</v>
      </c>
      <c r="I1855" s="33">
        <v>11</v>
      </c>
      <c r="J1855" s="36">
        <v>1</v>
      </c>
      <c r="K1855" s="37">
        <v>10000000</v>
      </c>
      <c r="L1855" s="38" t="s">
        <v>12</v>
      </c>
      <c r="M1855" s="38" t="s">
        <v>13</v>
      </c>
    </row>
    <row r="1856" spans="1:13" s="39" customFormat="1" ht="12.75" x14ac:dyDescent="0.2">
      <c r="A1856" s="33" t="s">
        <v>17</v>
      </c>
      <c r="B1856" s="33" t="s">
        <v>606</v>
      </c>
      <c r="C1856" s="34">
        <v>10</v>
      </c>
      <c r="D1856" s="33" t="s">
        <v>103</v>
      </c>
      <c r="E1856" s="33" t="s">
        <v>2325</v>
      </c>
      <c r="F1856" s="35">
        <v>24121807</v>
      </c>
      <c r="G1856" s="33" t="s">
        <v>15071</v>
      </c>
      <c r="H1856" s="33">
        <v>2</v>
      </c>
      <c r="I1856" s="33">
        <v>10</v>
      </c>
      <c r="J1856" s="36">
        <v>1</v>
      </c>
      <c r="K1856" s="37">
        <v>600000</v>
      </c>
      <c r="L1856" s="38" t="s">
        <v>12</v>
      </c>
      <c r="M1856" s="38" t="s">
        <v>13</v>
      </c>
    </row>
    <row r="1857" spans="1:13" s="39" customFormat="1" ht="12.75" x14ac:dyDescent="0.2">
      <c r="A1857" s="33" t="s">
        <v>17</v>
      </c>
      <c r="B1857" s="33" t="s">
        <v>606</v>
      </c>
      <c r="C1857" s="34">
        <v>10</v>
      </c>
      <c r="D1857" s="33" t="s">
        <v>103</v>
      </c>
      <c r="E1857" s="33" t="s">
        <v>2326</v>
      </c>
      <c r="F1857" s="35">
        <v>24121807</v>
      </c>
      <c r="G1857" s="33" t="s">
        <v>15071</v>
      </c>
      <c r="H1857" s="33">
        <v>2</v>
      </c>
      <c r="I1857" s="33">
        <v>10</v>
      </c>
      <c r="J1857" s="36">
        <v>1</v>
      </c>
      <c r="K1857" s="37">
        <v>58000</v>
      </c>
      <c r="L1857" s="38" t="s">
        <v>12</v>
      </c>
      <c r="M1857" s="38" t="s">
        <v>13</v>
      </c>
    </row>
    <row r="1858" spans="1:13" s="39" customFormat="1" ht="12.75" x14ac:dyDescent="0.2">
      <c r="A1858" s="33" t="s">
        <v>17</v>
      </c>
      <c r="B1858" s="33" t="s">
        <v>607</v>
      </c>
      <c r="C1858" s="34">
        <v>10</v>
      </c>
      <c r="D1858" s="33" t="s">
        <v>104</v>
      </c>
      <c r="E1858" s="33" t="s">
        <v>2327</v>
      </c>
      <c r="F1858" s="35">
        <v>49161603</v>
      </c>
      <c r="G1858" s="33" t="s">
        <v>15071</v>
      </c>
      <c r="H1858" s="33">
        <v>4</v>
      </c>
      <c r="I1858" s="33">
        <v>3</v>
      </c>
      <c r="J1858" s="36">
        <v>2</v>
      </c>
      <c r="K1858" s="37">
        <v>160000</v>
      </c>
      <c r="L1858" s="38" t="s">
        <v>15</v>
      </c>
      <c r="M1858" s="38" t="s">
        <v>13</v>
      </c>
    </row>
    <row r="1859" spans="1:13" s="39" customFormat="1" ht="12.75" x14ac:dyDescent="0.2">
      <c r="A1859" s="33" t="s">
        <v>17</v>
      </c>
      <c r="B1859" s="33" t="s">
        <v>607</v>
      </c>
      <c r="C1859" s="34">
        <v>10</v>
      </c>
      <c r="D1859" s="33" t="s">
        <v>104</v>
      </c>
      <c r="E1859" s="33" t="s">
        <v>2328</v>
      </c>
      <c r="F1859" s="35">
        <v>49161504</v>
      </c>
      <c r="G1859" s="33" t="s">
        <v>15071</v>
      </c>
      <c r="H1859" s="33">
        <v>4</v>
      </c>
      <c r="I1859" s="33">
        <v>3</v>
      </c>
      <c r="J1859" s="36">
        <v>8</v>
      </c>
      <c r="K1859" s="37">
        <v>320000</v>
      </c>
      <c r="L1859" s="38" t="s">
        <v>15</v>
      </c>
      <c r="M1859" s="38" t="s">
        <v>13</v>
      </c>
    </row>
    <row r="1860" spans="1:13" s="39" customFormat="1" ht="12.75" x14ac:dyDescent="0.2">
      <c r="A1860" s="33" t="s">
        <v>17</v>
      </c>
      <c r="B1860" s="33" t="s">
        <v>607</v>
      </c>
      <c r="C1860" s="34">
        <v>10</v>
      </c>
      <c r="D1860" s="33" t="s">
        <v>104</v>
      </c>
      <c r="E1860" s="33" t="s">
        <v>2329</v>
      </c>
      <c r="F1860" s="35">
        <v>49161504</v>
      </c>
      <c r="G1860" s="33" t="s">
        <v>15071</v>
      </c>
      <c r="H1860" s="33">
        <v>4</v>
      </c>
      <c r="I1860" s="33">
        <v>3</v>
      </c>
      <c r="J1860" s="36">
        <v>5</v>
      </c>
      <c r="K1860" s="37">
        <v>200000</v>
      </c>
      <c r="L1860" s="38" t="s">
        <v>15</v>
      </c>
      <c r="M1860" s="38" t="s">
        <v>13</v>
      </c>
    </row>
    <row r="1861" spans="1:13" s="39" customFormat="1" ht="12.75" x14ac:dyDescent="0.2">
      <c r="A1861" s="33" t="s">
        <v>17</v>
      </c>
      <c r="B1861" s="33" t="s">
        <v>607</v>
      </c>
      <c r="C1861" s="34">
        <v>10</v>
      </c>
      <c r="D1861" s="33" t="s">
        <v>104</v>
      </c>
      <c r="E1861" s="33" t="s">
        <v>2330</v>
      </c>
      <c r="F1861" s="35">
        <v>49161608</v>
      </c>
      <c r="G1861" s="33" t="s">
        <v>15071</v>
      </c>
      <c r="H1861" s="33">
        <v>4</v>
      </c>
      <c r="I1861" s="33">
        <v>3</v>
      </c>
      <c r="J1861" s="36">
        <v>4</v>
      </c>
      <c r="K1861" s="37">
        <v>119200</v>
      </c>
      <c r="L1861" s="38" t="s">
        <v>15</v>
      </c>
      <c r="M1861" s="38" t="s">
        <v>13</v>
      </c>
    </row>
    <row r="1862" spans="1:13" s="39" customFormat="1" ht="12.75" x14ac:dyDescent="0.2">
      <c r="A1862" s="33" t="s">
        <v>17</v>
      </c>
      <c r="B1862" s="33" t="s">
        <v>607</v>
      </c>
      <c r="C1862" s="34">
        <v>10</v>
      </c>
      <c r="D1862" s="33" t="s">
        <v>104</v>
      </c>
      <c r="E1862" s="33" t="s">
        <v>2331</v>
      </c>
      <c r="F1862" s="35">
        <v>49181509</v>
      </c>
      <c r="G1862" s="33" t="s">
        <v>15071</v>
      </c>
      <c r="H1862" s="33">
        <v>4</v>
      </c>
      <c r="I1862" s="33">
        <v>3</v>
      </c>
      <c r="J1862" s="36">
        <v>4</v>
      </c>
      <c r="K1862" s="37">
        <v>28000</v>
      </c>
      <c r="L1862" s="38" t="s">
        <v>15</v>
      </c>
      <c r="M1862" s="38" t="s">
        <v>13</v>
      </c>
    </row>
    <row r="1863" spans="1:13" s="39" customFormat="1" ht="12.75" x14ac:dyDescent="0.2">
      <c r="A1863" s="33" t="s">
        <v>17</v>
      </c>
      <c r="B1863" s="33" t="s">
        <v>607</v>
      </c>
      <c r="C1863" s="34">
        <v>10</v>
      </c>
      <c r="D1863" s="33" t="s">
        <v>104</v>
      </c>
      <c r="E1863" s="33" t="s">
        <v>2332</v>
      </c>
      <c r="F1863" s="35">
        <v>49181500</v>
      </c>
      <c r="G1863" s="33" t="s">
        <v>15071</v>
      </c>
      <c r="H1863" s="33">
        <v>4</v>
      </c>
      <c r="I1863" s="33">
        <v>3</v>
      </c>
      <c r="J1863" s="36">
        <v>1</v>
      </c>
      <c r="K1863" s="37">
        <v>36400</v>
      </c>
      <c r="L1863" s="38" t="s">
        <v>15</v>
      </c>
      <c r="M1863" s="38" t="s">
        <v>13</v>
      </c>
    </row>
    <row r="1864" spans="1:13" s="39" customFormat="1" ht="12.75" x14ac:dyDescent="0.2">
      <c r="A1864" s="33" t="s">
        <v>17</v>
      </c>
      <c r="B1864" s="33" t="s">
        <v>607</v>
      </c>
      <c r="C1864" s="34">
        <v>10</v>
      </c>
      <c r="D1864" s="33" t="s">
        <v>104</v>
      </c>
      <c r="E1864" s="33" t="s">
        <v>2333</v>
      </c>
      <c r="F1864" s="35">
        <v>49221500</v>
      </c>
      <c r="G1864" s="33" t="s">
        <v>15071</v>
      </c>
      <c r="H1864" s="33">
        <v>4</v>
      </c>
      <c r="I1864" s="33">
        <v>3</v>
      </c>
      <c r="J1864" s="36">
        <v>2</v>
      </c>
      <c r="K1864" s="37">
        <v>200000</v>
      </c>
      <c r="L1864" s="38" t="s">
        <v>15</v>
      </c>
      <c r="M1864" s="38" t="s">
        <v>13</v>
      </c>
    </row>
    <row r="1865" spans="1:13" s="39" customFormat="1" ht="12.75" x14ac:dyDescent="0.2">
      <c r="A1865" s="33" t="s">
        <v>17</v>
      </c>
      <c r="B1865" s="33" t="s">
        <v>607</v>
      </c>
      <c r="C1865" s="34">
        <v>10</v>
      </c>
      <c r="D1865" s="33" t="s">
        <v>104</v>
      </c>
      <c r="E1865" s="33" t="s">
        <v>14000</v>
      </c>
      <c r="F1865" s="35">
        <v>49221505</v>
      </c>
      <c r="G1865" s="33" t="s">
        <v>15071</v>
      </c>
      <c r="H1865" s="33">
        <v>4</v>
      </c>
      <c r="I1865" s="33">
        <v>3</v>
      </c>
      <c r="J1865" s="36">
        <v>2</v>
      </c>
      <c r="K1865" s="37">
        <v>448000</v>
      </c>
      <c r="L1865" s="38" t="s">
        <v>15</v>
      </c>
      <c r="M1865" s="38" t="s">
        <v>13</v>
      </c>
    </row>
    <row r="1866" spans="1:13" s="39" customFormat="1" ht="12.75" x14ac:dyDescent="0.2">
      <c r="A1866" s="33" t="s">
        <v>17</v>
      </c>
      <c r="B1866" s="33" t="s">
        <v>607</v>
      </c>
      <c r="C1866" s="34">
        <v>10</v>
      </c>
      <c r="D1866" s="33" t="s">
        <v>104</v>
      </c>
      <c r="E1866" s="33" t="s">
        <v>14001</v>
      </c>
      <c r="F1866" s="35">
        <v>49221505</v>
      </c>
      <c r="G1866" s="33" t="s">
        <v>15071</v>
      </c>
      <c r="H1866" s="33">
        <v>4</v>
      </c>
      <c r="I1866" s="33">
        <v>3</v>
      </c>
      <c r="J1866" s="36">
        <v>2</v>
      </c>
      <c r="K1866" s="37">
        <v>364000</v>
      </c>
      <c r="L1866" s="38" t="s">
        <v>15</v>
      </c>
      <c r="M1866" s="38" t="s">
        <v>13</v>
      </c>
    </row>
    <row r="1867" spans="1:13" s="39" customFormat="1" ht="12.75" x14ac:dyDescent="0.2">
      <c r="A1867" s="33" t="s">
        <v>17</v>
      </c>
      <c r="B1867" s="33" t="s">
        <v>607</v>
      </c>
      <c r="C1867" s="34">
        <v>10</v>
      </c>
      <c r="D1867" s="33" t="s">
        <v>104</v>
      </c>
      <c r="E1867" s="33" t="s">
        <v>2334</v>
      </c>
      <c r="F1867" s="35">
        <v>49221505</v>
      </c>
      <c r="G1867" s="33" t="s">
        <v>15071</v>
      </c>
      <c r="H1867" s="33">
        <v>4</v>
      </c>
      <c r="I1867" s="33">
        <v>3</v>
      </c>
      <c r="J1867" s="36">
        <v>2</v>
      </c>
      <c r="K1867" s="37">
        <v>109200</v>
      </c>
      <c r="L1867" s="38" t="s">
        <v>15</v>
      </c>
      <c r="M1867" s="38" t="s">
        <v>13</v>
      </c>
    </row>
    <row r="1868" spans="1:13" s="39" customFormat="1" ht="12.75" x14ac:dyDescent="0.2">
      <c r="A1868" s="33" t="s">
        <v>17</v>
      </c>
      <c r="B1868" s="33" t="s">
        <v>607</v>
      </c>
      <c r="C1868" s="34">
        <v>10</v>
      </c>
      <c r="D1868" s="33" t="s">
        <v>104</v>
      </c>
      <c r="E1868" s="33" t="s">
        <v>2335</v>
      </c>
      <c r="F1868" s="35">
        <v>49161607</v>
      </c>
      <c r="G1868" s="33" t="s">
        <v>15071</v>
      </c>
      <c r="H1868" s="33">
        <v>4</v>
      </c>
      <c r="I1868" s="33">
        <v>3</v>
      </c>
      <c r="J1868" s="36">
        <v>2</v>
      </c>
      <c r="K1868" s="37">
        <v>168000</v>
      </c>
      <c r="L1868" s="38" t="s">
        <v>15</v>
      </c>
      <c r="M1868" s="38" t="s">
        <v>13</v>
      </c>
    </row>
    <row r="1869" spans="1:13" s="39" customFormat="1" ht="12.75" x14ac:dyDescent="0.2">
      <c r="A1869" s="33" t="s">
        <v>17</v>
      </c>
      <c r="B1869" s="33" t="s">
        <v>607</v>
      </c>
      <c r="C1869" s="34">
        <v>10</v>
      </c>
      <c r="D1869" s="33" t="s">
        <v>104</v>
      </c>
      <c r="E1869" s="33" t="s">
        <v>2336</v>
      </c>
      <c r="F1869" s="35">
        <v>49181508</v>
      </c>
      <c r="G1869" s="33" t="s">
        <v>15071</v>
      </c>
      <c r="H1869" s="33">
        <v>4</v>
      </c>
      <c r="I1869" s="33">
        <v>3</v>
      </c>
      <c r="J1869" s="36">
        <v>6</v>
      </c>
      <c r="K1869" s="37">
        <v>100800</v>
      </c>
      <c r="L1869" s="38" t="s">
        <v>15</v>
      </c>
      <c r="M1869" s="38" t="s">
        <v>13</v>
      </c>
    </row>
    <row r="1870" spans="1:13" s="39" customFormat="1" ht="12.75" x14ac:dyDescent="0.2">
      <c r="A1870" s="33" t="s">
        <v>17</v>
      </c>
      <c r="B1870" s="33" t="s">
        <v>607</v>
      </c>
      <c r="C1870" s="34">
        <v>10</v>
      </c>
      <c r="D1870" s="33" t="s">
        <v>104</v>
      </c>
      <c r="E1870" s="33" t="s">
        <v>2337</v>
      </c>
      <c r="F1870" s="35">
        <v>49181513</v>
      </c>
      <c r="G1870" s="33" t="s">
        <v>15071</v>
      </c>
      <c r="H1870" s="33">
        <v>4</v>
      </c>
      <c r="I1870" s="33">
        <v>3</v>
      </c>
      <c r="J1870" s="36">
        <v>4</v>
      </c>
      <c r="K1870" s="37">
        <v>196000</v>
      </c>
      <c r="L1870" s="38" t="s">
        <v>15</v>
      </c>
      <c r="M1870" s="38" t="s">
        <v>13</v>
      </c>
    </row>
    <row r="1871" spans="1:13" s="39" customFormat="1" ht="12.75" x14ac:dyDescent="0.2">
      <c r="A1871" s="33" t="s">
        <v>17</v>
      </c>
      <c r="B1871" s="33" t="s">
        <v>607</v>
      </c>
      <c r="C1871" s="34">
        <v>10</v>
      </c>
      <c r="D1871" s="33" t="s">
        <v>104</v>
      </c>
      <c r="E1871" s="33" t="s">
        <v>2338</v>
      </c>
      <c r="F1871" s="35">
        <v>49221500</v>
      </c>
      <c r="G1871" s="33" t="s">
        <v>15071</v>
      </c>
      <c r="H1871" s="33">
        <v>4</v>
      </c>
      <c r="I1871" s="33">
        <v>3</v>
      </c>
      <c r="J1871" s="36">
        <v>1</v>
      </c>
      <c r="K1871" s="37">
        <v>8540</v>
      </c>
      <c r="L1871" s="38" t="s">
        <v>15</v>
      </c>
      <c r="M1871" s="38" t="s">
        <v>13</v>
      </c>
    </row>
    <row r="1872" spans="1:13" s="39" customFormat="1" ht="12.75" x14ac:dyDescent="0.2">
      <c r="A1872" s="33" t="s">
        <v>17</v>
      </c>
      <c r="B1872" s="33" t="s">
        <v>607</v>
      </c>
      <c r="C1872" s="34">
        <v>10</v>
      </c>
      <c r="D1872" s="33" t="s">
        <v>104</v>
      </c>
      <c r="E1872" s="33" t="s">
        <v>2339</v>
      </c>
      <c r="F1872" s="35">
        <v>49161604</v>
      </c>
      <c r="G1872" s="33" t="s">
        <v>15071</v>
      </c>
      <c r="H1872" s="33">
        <v>4</v>
      </c>
      <c r="I1872" s="33">
        <v>3</v>
      </c>
      <c r="J1872" s="36">
        <v>2</v>
      </c>
      <c r="K1872" s="37">
        <v>33600</v>
      </c>
      <c r="L1872" s="38" t="s">
        <v>15</v>
      </c>
      <c r="M1872" s="38" t="s">
        <v>13</v>
      </c>
    </row>
    <row r="1873" spans="1:13" s="39" customFormat="1" ht="12.75" x14ac:dyDescent="0.2">
      <c r="A1873" s="33" t="s">
        <v>17</v>
      </c>
      <c r="B1873" s="33" t="s">
        <v>607</v>
      </c>
      <c r="C1873" s="34">
        <v>10</v>
      </c>
      <c r="D1873" s="33" t="s">
        <v>104</v>
      </c>
      <c r="E1873" s="33" t="s">
        <v>1999</v>
      </c>
      <c r="F1873" s="35">
        <v>0</v>
      </c>
      <c r="G1873" s="33" t="s">
        <v>15071</v>
      </c>
      <c r="H1873" s="33">
        <v>1</v>
      </c>
      <c r="I1873" s="33">
        <v>6</v>
      </c>
      <c r="J1873" s="36">
        <v>1</v>
      </c>
      <c r="K1873" s="37">
        <v>2014060</v>
      </c>
      <c r="L1873" s="38" t="s">
        <v>12</v>
      </c>
      <c r="M1873" s="38" t="s">
        <v>13</v>
      </c>
    </row>
    <row r="1874" spans="1:13" s="39" customFormat="1" ht="12.75" x14ac:dyDescent="0.2">
      <c r="A1874" s="33" t="s">
        <v>17</v>
      </c>
      <c r="B1874" s="33" t="s">
        <v>608</v>
      </c>
      <c r="C1874" s="34">
        <v>10</v>
      </c>
      <c r="D1874" s="33" t="s">
        <v>106</v>
      </c>
      <c r="E1874" s="33" t="s">
        <v>2340</v>
      </c>
      <c r="F1874" s="35">
        <v>85121502</v>
      </c>
      <c r="G1874" s="33" t="s">
        <v>15071</v>
      </c>
      <c r="H1874" s="33">
        <v>1</v>
      </c>
      <c r="I1874" s="33">
        <v>11</v>
      </c>
      <c r="J1874" s="36">
        <v>1</v>
      </c>
      <c r="K1874" s="37">
        <v>16556000</v>
      </c>
      <c r="L1874" s="38" t="s">
        <v>12</v>
      </c>
      <c r="M1874" s="38" t="s">
        <v>13</v>
      </c>
    </row>
    <row r="1875" spans="1:13" s="39" customFormat="1" ht="12.75" x14ac:dyDescent="0.2">
      <c r="A1875" s="33" t="s">
        <v>17</v>
      </c>
      <c r="B1875" s="33" t="s">
        <v>609</v>
      </c>
      <c r="C1875" s="34">
        <v>10</v>
      </c>
      <c r="D1875" s="33" t="s">
        <v>107</v>
      </c>
      <c r="E1875" s="33" t="s">
        <v>2341</v>
      </c>
      <c r="F1875" s="35">
        <v>86131802</v>
      </c>
      <c r="G1875" s="33" t="s">
        <v>15071</v>
      </c>
      <c r="H1875" s="33">
        <v>3</v>
      </c>
      <c r="I1875" s="33">
        <v>4</v>
      </c>
      <c r="J1875" s="36">
        <v>1</v>
      </c>
      <c r="K1875" s="37">
        <v>17351631</v>
      </c>
      <c r="L1875" s="38" t="s">
        <v>12</v>
      </c>
      <c r="M1875" s="38" t="s">
        <v>13</v>
      </c>
    </row>
    <row r="1876" spans="1:13" s="39" customFormat="1" ht="12.75" x14ac:dyDescent="0.2">
      <c r="A1876" s="33" t="s">
        <v>17</v>
      </c>
      <c r="B1876" s="33" t="s">
        <v>609</v>
      </c>
      <c r="C1876" s="34">
        <v>10</v>
      </c>
      <c r="D1876" s="33" t="s">
        <v>107</v>
      </c>
      <c r="E1876" s="33" t="s">
        <v>2342</v>
      </c>
      <c r="F1876" s="35">
        <v>86131802</v>
      </c>
      <c r="G1876" s="33" t="s">
        <v>15071</v>
      </c>
      <c r="H1876" s="33">
        <v>3</v>
      </c>
      <c r="I1876" s="33">
        <v>4</v>
      </c>
      <c r="J1876" s="36">
        <v>1</v>
      </c>
      <c r="K1876" s="37">
        <v>12619368</v>
      </c>
      <c r="L1876" s="38" t="s">
        <v>12</v>
      </c>
      <c r="M1876" s="38" t="s">
        <v>13</v>
      </c>
    </row>
    <row r="1877" spans="1:13" s="39" customFormat="1" ht="12.75" x14ac:dyDescent="0.2">
      <c r="A1877" s="33" t="s">
        <v>17</v>
      </c>
      <c r="B1877" s="33" t="s">
        <v>610</v>
      </c>
      <c r="C1877" s="34">
        <v>10</v>
      </c>
      <c r="D1877" s="33" t="s">
        <v>13918</v>
      </c>
      <c r="E1877" s="33" t="s">
        <v>2343</v>
      </c>
      <c r="F1877" s="35">
        <v>50192600</v>
      </c>
      <c r="G1877" s="33" t="s">
        <v>15071</v>
      </c>
      <c r="H1877" s="33">
        <v>4</v>
      </c>
      <c r="I1877" s="33">
        <v>1</v>
      </c>
      <c r="J1877" s="36">
        <v>1</v>
      </c>
      <c r="K1877" s="37">
        <v>30000000</v>
      </c>
      <c r="L1877" s="38" t="s">
        <v>12</v>
      </c>
      <c r="M1877" s="38" t="s">
        <v>13</v>
      </c>
    </row>
    <row r="1878" spans="1:13" s="39" customFormat="1" ht="12.75" x14ac:dyDescent="0.2">
      <c r="A1878" s="33" t="s">
        <v>17</v>
      </c>
      <c r="B1878" s="33" t="s">
        <v>611</v>
      </c>
      <c r="C1878" s="34">
        <v>10</v>
      </c>
      <c r="D1878" s="33" t="s">
        <v>108</v>
      </c>
      <c r="E1878" s="33" t="s">
        <v>2344</v>
      </c>
      <c r="F1878" s="35">
        <v>82131604</v>
      </c>
      <c r="G1878" s="33" t="s">
        <v>15071</v>
      </c>
      <c r="H1878" s="33">
        <v>1</v>
      </c>
      <c r="I1878" s="33">
        <v>10</v>
      </c>
      <c r="J1878" s="36">
        <v>1</v>
      </c>
      <c r="K1878" s="37">
        <v>6540000</v>
      </c>
      <c r="L1878" s="38" t="s">
        <v>12</v>
      </c>
      <c r="M1878" s="38" t="s">
        <v>13</v>
      </c>
    </row>
    <row r="1879" spans="1:13" s="39" customFormat="1" ht="12.75" x14ac:dyDescent="0.2">
      <c r="A1879" s="33" t="s">
        <v>17</v>
      </c>
      <c r="B1879" s="33" t="s">
        <v>611</v>
      </c>
      <c r="C1879" s="34">
        <v>16</v>
      </c>
      <c r="D1879" s="33" t="s">
        <v>108</v>
      </c>
      <c r="E1879" s="33" t="s">
        <v>2345</v>
      </c>
      <c r="F1879" s="35">
        <v>83101503</v>
      </c>
      <c r="G1879" s="33" t="s">
        <v>15071</v>
      </c>
      <c r="H1879" s="33">
        <v>2</v>
      </c>
      <c r="I1879" s="33">
        <v>10</v>
      </c>
      <c r="J1879" s="36">
        <v>1</v>
      </c>
      <c r="K1879" s="37">
        <v>9367680</v>
      </c>
      <c r="L1879" s="38" t="s">
        <v>12</v>
      </c>
      <c r="M1879" s="38" t="s">
        <v>13</v>
      </c>
    </row>
    <row r="1880" spans="1:13" s="39" customFormat="1" ht="12.75" x14ac:dyDescent="0.2">
      <c r="A1880" s="33" t="s">
        <v>17</v>
      </c>
      <c r="B1880" s="33" t="s">
        <v>611</v>
      </c>
      <c r="C1880" s="34">
        <v>10</v>
      </c>
      <c r="D1880" s="33" t="s">
        <v>108</v>
      </c>
      <c r="E1880" s="33" t="s">
        <v>2346</v>
      </c>
      <c r="F1880" s="35">
        <v>72102103</v>
      </c>
      <c r="G1880" s="33" t="s">
        <v>15071</v>
      </c>
      <c r="H1880" s="33">
        <v>2</v>
      </c>
      <c r="I1880" s="33">
        <v>10</v>
      </c>
      <c r="J1880" s="36">
        <v>1</v>
      </c>
      <c r="K1880" s="37">
        <v>2000000</v>
      </c>
      <c r="L1880" s="38" t="s">
        <v>12</v>
      </c>
      <c r="M1880" s="38" t="s">
        <v>13</v>
      </c>
    </row>
    <row r="1881" spans="1:13" s="39" customFormat="1" ht="12.75" x14ac:dyDescent="0.2">
      <c r="A1881" s="33" t="s">
        <v>17</v>
      </c>
      <c r="B1881" s="33" t="s">
        <v>611</v>
      </c>
      <c r="C1881" s="34">
        <v>16</v>
      </c>
      <c r="D1881" s="33" t="s">
        <v>108</v>
      </c>
      <c r="E1881" s="33" t="s">
        <v>2346</v>
      </c>
      <c r="F1881" s="35">
        <v>72102103</v>
      </c>
      <c r="G1881" s="33" t="s">
        <v>15071</v>
      </c>
      <c r="H1881" s="33">
        <v>2</v>
      </c>
      <c r="I1881" s="33">
        <v>10</v>
      </c>
      <c r="J1881" s="36">
        <v>1</v>
      </c>
      <c r="K1881" s="37">
        <v>4021000</v>
      </c>
      <c r="L1881" s="38" t="s">
        <v>12</v>
      </c>
      <c r="M1881" s="38" t="s">
        <v>13</v>
      </c>
    </row>
    <row r="1882" spans="1:13" s="39" customFormat="1" ht="12.75" x14ac:dyDescent="0.2">
      <c r="A1882" s="33" t="s">
        <v>17</v>
      </c>
      <c r="B1882" s="33" t="s">
        <v>611</v>
      </c>
      <c r="C1882" s="34">
        <v>10</v>
      </c>
      <c r="D1882" s="33" t="s">
        <v>108</v>
      </c>
      <c r="E1882" s="33" t="s">
        <v>2346</v>
      </c>
      <c r="F1882" s="35">
        <v>72102103</v>
      </c>
      <c r="G1882" s="33" t="s">
        <v>15071</v>
      </c>
      <c r="H1882" s="33">
        <v>2</v>
      </c>
      <c r="I1882" s="33">
        <v>10</v>
      </c>
      <c r="J1882" s="36">
        <v>1</v>
      </c>
      <c r="K1882" s="37">
        <v>1000000</v>
      </c>
      <c r="L1882" s="38" t="s">
        <v>12</v>
      </c>
      <c r="M1882" s="38" t="s">
        <v>13</v>
      </c>
    </row>
    <row r="1883" spans="1:13" s="39" customFormat="1" ht="12.75" x14ac:dyDescent="0.2">
      <c r="A1883" s="33" t="s">
        <v>17</v>
      </c>
      <c r="B1883" s="33" t="s">
        <v>611</v>
      </c>
      <c r="C1883" s="34">
        <v>16</v>
      </c>
      <c r="D1883" s="33" t="s">
        <v>108</v>
      </c>
      <c r="E1883" s="33" t="s">
        <v>2347</v>
      </c>
      <c r="F1883" s="35">
        <v>10342200</v>
      </c>
      <c r="G1883" s="33" t="s">
        <v>15071</v>
      </c>
      <c r="H1883" s="33">
        <v>2</v>
      </c>
      <c r="I1883" s="33">
        <v>10</v>
      </c>
      <c r="J1883" s="36">
        <v>1</v>
      </c>
      <c r="K1883" s="37">
        <v>420000</v>
      </c>
      <c r="L1883" s="38" t="s">
        <v>12</v>
      </c>
      <c r="M1883" s="38" t="s">
        <v>13</v>
      </c>
    </row>
    <row r="1884" spans="1:13" s="39" customFormat="1" ht="12.75" x14ac:dyDescent="0.2">
      <c r="A1884" s="33" t="s">
        <v>17</v>
      </c>
      <c r="B1884" s="33" t="s">
        <v>611</v>
      </c>
      <c r="C1884" s="34">
        <v>16</v>
      </c>
      <c r="D1884" s="33" t="s">
        <v>108</v>
      </c>
      <c r="E1884" s="33" t="s">
        <v>2348</v>
      </c>
      <c r="F1884" s="35">
        <v>10342200</v>
      </c>
      <c r="G1884" s="33" t="s">
        <v>15071</v>
      </c>
      <c r="H1884" s="33">
        <v>2</v>
      </c>
      <c r="I1884" s="33">
        <v>10</v>
      </c>
      <c r="J1884" s="36">
        <v>1</v>
      </c>
      <c r="K1884" s="37">
        <v>300000</v>
      </c>
      <c r="L1884" s="38" t="s">
        <v>12</v>
      </c>
      <c r="M1884" s="38" t="s">
        <v>13</v>
      </c>
    </row>
    <row r="1885" spans="1:13" s="39" customFormat="1" ht="12.75" x14ac:dyDescent="0.2">
      <c r="A1885" s="33" t="s">
        <v>17</v>
      </c>
      <c r="B1885" s="33" t="s">
        <v>611</v>
      </c>
      <c r="C1885" s="34">
        <v>16</v>
      </c>
      <c r="D1885" s="33" t="s">
        <v>108</v>
      </c>
      <c r="E1885" s="33" t="s">
        <v>2349</v>
      </c>
      <c r="F1885" s="35">
        <v>10342200</v>
      </c>
      <c r="G1885" s="33" t="s">
        <v>15071</v>
      </c>
      <c r="H1885" s="33">
        <v>2</v>
      </c>
      <c r="I1885" s="33">
        <v>10</v>
      </c>
      <c r="J1885" s="36">
        <v>1</v>
      </c>
      <c r="K1885" s="37">
        <v>560000</v>
      </c>
      <c r="L1885" s="38" t="s">
        <v>12</v>
      </c>
      <c r="M1885" s="38" t="s">
        <v>13</v>
      </c>
    </row>
    <row r="1886" spans="1:13" s="39" customFormat="1" ht="12.75" x14ac:dyDescent="0.2">
      <c r="A1886" s="33" t="s">
        <v>17</v>
      </c>
      <c r="B1886" s="33" t="s">
        <v>611</v>
      </c>
      <c r="C1886" s="34">
        <v>16</v>
      </c>
      <c r="D1886" s="33" t="s">
        <v>108</v>
      </c>
      <c r="E1886" s="33" t="s">
        <v>2350</v>
      </c>
      <c r="F1886" s="35">
        <v>10342200</v>
      </c>
      <c r="G1886" s="33" t="s">
        <v>15071</v>
      </c>
      <c r="H1886" s="33">
        <v>2</v>
      </c>
      <c r="I1886" s="33">
        <v>10</v>
      </c>
      <c r="J1886" s="36">
        <v>1</v>
      </c>
      <c r="K1886" s="37">
        <v>540000</v>
      </c>
      <c r="L1886" s="38" t="s">
        <v>12</v>
      </c>
      <c r="M1886" s="38" t="s">
        <v>13</v>
      </c>
    </row>
    <row r="1887" spans="1:13" s="39" customFormat="1" ht="12.75" x14ac:dyDescent="0.2">
      <c r="A1887" s="33" t="s">
        <v>17</v>
      </c>
      <c r="B1887" s="33" t="s">
        <v>611</v>
      </c>
      <c r="C1887" s="34">
        <v>16</v>
      </c>
      <c r="D1887" s="33" t="s">
        <v>108</v>
      </c>
      <c r="E1887" s="33" t="s">
        <v>2351</v>
      </c>
      <c r="F1887" s="35">
        <v>83101504</v>
      </c>
      <c r="G1887" s="33" t="s">
        <v>466</v>
      </c>
      <c r="H1887" s="33">
        <v>2</v>
      </c>
      <c r="I1887" s="33">
        <v>10</v>
      </c>
      <c r="J1887" s="36">
        <v>1</v>
      </c>
      <c r="K1887" s="37">
        <v>88536000</v>
      </c>
      <c r="L1887" s="38" t="s">
        <v>12</v>
      </c>
      <c r="M1887" s="38" t="s">
        <v>13</v>
      </c>
    </row>
    <row r="1888" spans="1:13" s="39" customFormat="1" ht="12.75" x14ac:dyDescent="0.2">
      <c r="A1888" s="33" t="s">
        <v>17</v>
      </c>
      <c r="B1888" s="33" t="s">
        <v>611</v>
      </c>
      <c r="C1888" s="34">
        <v>10</v>
      </c>
      <c r="D1888" s="33" t="s">
        <v>108</v>
      </c>
      <c r="E1888" s="33" t="s">
        <v>2352</v>
      </c>
      <c r="F1888" s="35">
        <v>72101509</v>
      </c>
      <c r="G1888" s="33" t="s">
        <v>15071</v>
      </c>
      <c r="H1888" s="33">
        <v>3</v>
      </c>
      <c r="I1888" s="33">
        <v>8</v>
      </c>
      <c r="J1888" s="36">
        <v>1</v>
      </c>
      <c r="K1888" s="37">
        <v>18008270</v>
      </c>
      <c r="L1888" s="38" t="s">
        <v>12</v>
      </c>
      <c r="M1888" s="38" t="s">
        <v>13</v>
      </c>
    </row>
    <row r="1889" spans="1:13" s="39" customFormat="1" ht="12.75" x14ac:dyDescent="0.2">
      <c r="A1889" s="33" t="s">
        <v>17</v>
      </c>
      <c r="B1889" s="33" t="s">
        <v>611</v>
      </c>
      <c r="C1889" s="34">
        <v>10</v>
      </c>
      <c r="D1889" s="33" t="s">
        <v>108</v>
      </c>
      <c r="E1889" s="33" t="s">
        <v>2353</v>
      </c>
      <c r="F1889" s="35">
        <v>76121701</v>
      </c>
      <c r="G1889" s="33" t="s">
        <v>15071</v>
      </c>
      <c r="H1889" s="33">
        <v>4</v>
      </c>
      <c r="I1889" s="33">
        <v>6</v>
      </c>
      <c r="J1889" s="36">
        <v>1</v>
      </c>
      <c r="K1889" s="37">
        <v>11000000</v>
      </c>
      <c r="L1889" s="38" t="s">
        <v>12</v>
      </c>
      <c r="M1889" s="38" t="s">
        <v>13</v>
      </c>
    </row>
    <row r="1890" spans="1:13" s="39" customFormat="1" ht="12.75" x14ac:dyDescent="0.2">
      <c r="A1890" s="33" t="s">
        <v>17</v>
      </c>
      <c r="B1890" s="33" t="s">
        <v>611</v>
      </c>
      <c r="C1890" s="34">
        <v>10</v>
      </c>
      <c r="D1890" s="33" t="s">
        <v>108</v>
      </c>
      <c r="E1890" s="33" t="s">
        <v>2353</v>
      </c>
      <c r="F1890" s="35">
        <v>76121701</v>
      </c>
      <c r="G1890" s="33" t="s">
        <v>15071</v>
      </c>
      <c r="H1890" s="33">
        <v>4</v>
      </c>
      <c r="I1890" s="33">
        <v>6</v>
      </c>
      <c r="J1890" s="36">
        <v>1</v>
      </c>
      <c r="K1890" s="37">
        <v>23000000</v>
      </c>
      <c r="L1890" s="38" t="s">
        <v>12</v>
      </c>
      <c r="M1890" s="38" t="s">
        <v>13</v>
      </c>
    </row>
    <row r="1891" spans="1:13" s="39" customFormat="1" ht="12.75" x14ac:dyDescent="0.2">
      <c r="A1891" s="33" t="s">
        <v>17</v>
      </c>
      <c r="B1891" s="33" t="s">
        <v>611</v>
      </c>
      <c r="C1891" s="34">
        <v>10</v>
      </c>
      <c r="D1891" s="33" t="s">
        <v>108</v>
      </c>
      <c r="E1891" s="33" t="s">
        <v>2354</v>
      </c>
      <c r="F1891" s="35">
        <v>76122200</v>
      </c>
      <c r="G1891" s="33" t="s">
        <v>15071</v>
      </c>
      <c r="H1891" s="33">
        <v>4</v>
      </c>
      <c r="I1891" s="33">
        <v>5</v>
      </c>
      <c r="J1891" s="36">
        <v>1</v>
      </c>
      <c r="K1891" s="37">
        <v>10000000</v>
      </c>
      <c r="L1891" s="38" t="s">
        <v>12</v>
      </c>
      <c r="M1891" s="38" t="s">
        <v>13</v>
      </c>
    </row>
    <row r="1892" spans="1:13" s="39" customFormat="1" ht="12.75" x14ac:dyDescent="0.2">
      <c r="A1892" s="33" t="s">
        <v>17</v>
      </c>
      <c r="B1892" s="33" t="s">
        <v>611</v>
      </c>
      <c r="C1892" s="34">
        <v>10</v>
      </c>
      <c r="D1892" s="33" t="s">
        <v>108</v>
      </c>
      <c r="E1892" s="33" t="s">
        <v>2355</v>
      </c>
      <c r="F1892" s="35">
        <v>78181505</v>
      </c>
      <c r="G1892" s="33" t="s">
        <v>466</v>
      </c>
      <c r="H1892" s="33">
        <v>3</v>
      </c>
      <c r="I1892" s="33">
        <v>6</v>
      </c>
      <c r="J1892" s="36">
        <v>1</v>
      </c>
      <c r="K1892" s="37">
        <v>8000000</v>
      </c>
      <c r="L1892" s="38" t="s">
        <v>12</v>
      </c>
      <c r="M1892" s="38" t="s">
        <v>13</v>
      </c>
    </row>
    <row r="1893" spans="1:13" s="39" customFormat="1" ht="12.75" x14ac:dyDescent="0.2">
      <c r="A1893" s="33" t="s">
        <v>17</v>
      </c>
      <c r="B1893" s="33" t="s">
        <v>611</v>
      </c>
      <c r="C1893" s="34">
        <v>10</v>
      </c>
      <c r="D1893" s="33" t="s">
        <v>108</v>
      </c>
      <c r="E1893" s="33" t="s">
        <v>2355</v>
      </c>
      <c r="F1893" s="35">
        <v>78181505</v>
      </c>
      <c r="G1893" s="33" t="s">
        <v>466</v>
      </c>
      <c r="H1893" s="33">
        <v>5</v>
      </c>
      <c r="I1893" s="33">
        <v>6</v>
      </c>
      <c r="J1893" s="36">
        <v>1</v>
      </c>
      <c r="K1893" s="37">
        <v>7190000</v>
      </c>
      <c r="L1893" s="38" t="s">
        <v>12</v>
      </c>
      <c r="M1893" s="38" t="s">
        <v>13</v>
      </c>
    </row>
    <row r="1894" spans="1:13" s="39" customFormat="1" ht="12.75" x14ac:dyDescent="0.2">
      <c r="A1894" s="33" t="s">
        <v>17</v>
      </c>
      <c r="B1894" s="33" t="s">
        <v>611</v>
      </c>
      <c r="C1894" s="34">
        <v>10</v>
      </c>
      <c r="D1894" s="33" t="s">
        <v>108</v>
      </c>
      <c r="E1894" s="33" t="s">
        <v>2356</v>
      </c>
      <c r="F1894" s="35">
        <v>81101500</v>
      </c>
      <c r="G1894" s="33" t="s">
        <v>466</v>
      </c>
      <c r="H1894" s="33">
        <v>3</v>
      </c>
      <c r="I1894" s="33">
        <v>8</v>
      </c>
      <c r="J1894" s="36">
        <v>1</v>
      </c>
      <c r="K1894" s="37">
        <v>89996326.349999994</v>
      </c>
      <c r="L1894" s="38" t="s">
        <v>12</v>
      </c>
      <c r="M1894" s="38" t="s">
        <v>13</v>
      </c>
    </row>
    <row r="1895" spans="1:13" s="39" customFormat="1" ht="12.75" x14ac:dyDescent="0.2">
      <c r="A1895" s="33" t="s">
        <v>17</v>
      </c>
      <c r="B1895" s="33" t="s">
        <v>611</v>
      </c>
      <c r="C1895" s="34">
        <v>10</v>
      </c>
      <c r="D1895" s="33" t="s">
        <v>108</v>
      </c>
      <c r="E1895" s="33" t="s">
        <v>14002</v>
      </c>
      <c r="F1895" s="35">
        <v>81101500</v>
      </c>
      <c r="G1895" s="33" t="s">
        <v>15073</v>
      </c>
      <c r="H1895" s="33">
        <v>3</v>
      </c>
      <c r="I1895" s="33">
        <v>8</v>
      </c>
      <c r="J1895" s="36">
        <v>1</v>
      </c>
      <c r="K1895" s="37">
        <v>84992775</v>
      </c>
      <c r="L1895" s="38" t="s">
        <v>12</v>
      </c>
      <c r="M1895" s="38" t="s">
        <v>13</v>
      </c>
    </row>
    <row r="1896" spans="1:13" s="39" customFormat="1" ht="12.75" x14ac:dyDescent="0.2">
      <c r="A1896" s="33" t="s">
        <v>17</v>
      </c>
      <c r="B1896" s="33" t="s">
        <v>611</v>
      </c>
      <c r="C1896" s="34">
        <v>10</v>
      </c>
      <c r="D1896" s="33" t="s">
        <v>108</v>
      </c>
      <c r="E1896" s="33" t="s">
        <v>2357</v>
      </c>
      <c r="F1896" s="35">
        <v>81141504</v>
      </c>
      <c r="G1896" s="33" t="s">
        <v>313</v>
      </c>
      <c r="H1896" s="33">
        <v>1</v>
      </c>
      <c r="I1896" s="33">
        <v>6</v>
      </c>
      <c r="J1896" s="36">
        <v>1</v>
      </c>
      <c r="K1896" s="37">
        <v>5899985</v>
      </c>
      <c r="L1896" s="38" t="s">
        <v>12</v>
      </c>
      <c r="M1896" s="38" t="s">
        <v>13</v>
      </c>
    </row>
    <row r="1897" spans="1:13" s="39" customFormat="1" ht="12.75" x14ac:dyDescent="0.2">
      <c r="A1897" s="33" t="s">
        <v>17</v>
      </c>
      <c r="B1897" s="33" t="s">
        <v>611</v>
      </c>
      <c r="C1897" s="34">
        <v>16</v>
      </c>
      <c r="D1897" s="33" t="s">
        <v>108</v>
      </c>
      <c r="E1897" s="33" t="s">
        <v>2358</v>
      </c>
      <c r="F1897" s="35">
        <v>76121701</v>
      </c>
      <c r="G1897" s="33" t="s">
        <v>15071</v>
      </c>
      <c r="H1897" s="33">
        <v>10</v>
      </c>
      <c r="I1897" s="33">
        <v>1</v>
      </c>
      <c r="J1897" s="36">
        <v>1</v>
      </c>
      <c r="K1897" s="37">
        <v>5255000</v>
      </c>
      <c r="L1897" s="38" t="s">
        <v>12</v>
      </c>
      <c r="M1897" s="38" t="s">
        <v>2372</v>
      </c>
    </row>
    <row r="1898" spans="1:13" s="39" customFormat="1" ht="12.75" x14ac:dyDescent="0.2">
      <c r="A1898" s="33" t="s">
        <v>17</v>
      </c>
      <c r="B1898" s="33" t="s">
        <v>611</v>
      </c>
      <c r="C1898" s="34">
        <v>16</v>
      </c>
      <c r="D1898" s="33" t="s">
        <v>108</v>
      </c>
      <c r="E1898" s="33" t="s">
        <v>2359</v>
      </c>
      <c r="F1898" s="35">
        <v>70111503</v>
      </c>
      <c r="G1898" s="33" t="s">
        <v>15071</v>
      </c>
      <c r="H1898" s="33">
        <v>7</v>
      </c>
      <c r="I1898" s="33">
        <v>5</v>
      </c>
      <c r="J1898" s="36">
        <v>1</v>
      </c>
      <c r="K1898" s="37">
        <v>29820000</v>
      </c>
      <c r="L1898" s="38" t="s">
        <v>12</v>
      </c>
      <c r="M1898" s="38" t="s">
        <v>13</v>
      </c>
    </row>
    <row r="1899" spans="1:13" s="39" customFormat="1" ht="12.75" x14ac:dyDescent="0.2">
      <c r="A1899" s="33" t="s">
        <v>17</v>
      </c>
      <c r="B1899" s="33" t="s">
        <v>611</v>
      </c>
      <c r="C1899" s="34">
        <v>10</v>
      </c>
      <c r="D1899" s="33" t="s">
        <v>108</v>
      </c>
      <c r="E1899" s="33" t="s">
        <v>2360</v>
      </c>
      <c r="F1899" s="35">
        <v>76121701</v>
      </c>
      <c r="G1899" s="33" t="s">
        <v>15071</v>
      </c>
      <c r="H1899" s="33">
        <v>7</v>
      </c>
      <c r="I1899" s="33">
        <v>5</v>
      </c>
      <c r="J1899" s="36">
        <v>1</v>
      </c>
      <c r="K1899" s="37">
        <v>13600000</v>
      </c>
      <c r="L1899" s="38" t="s">
        <v>12</v>
      </c>
      <c r="M1899" s="38" t="s">
        <v>13</v>
      </c>
    </row>
    <row r="1900" spans="1:13" s="39" customFormat="1" ht="12.75" x14ac:dyDescent="0.2">
      <c r="A1900" s="33" t="s">
        <v>17</v>
      </c>
      <c r="B1900" s="33" t="s">
        <v>611</v>
      </c>
      <c r="C1900" s="34">
        <v>10</v>
      </c>
      <c r="D1900" s="33" t="s">
        <v>108</v>
      </c>
      <c r="E1900" s="33" t="s">
        <v>2361</v>
      </c>
      <c r="F1900" s="35">
        <v>80121604</v>
      </c>
      <c r="G1900" s="33" t="s">
        <v>15070</v>
      </c>
      <c r="H1900" s="33">
        <v>1</v>
      </c>
      <c r="I1900" s="33">
        <v>4</v>
      </c>
      <c r="J1900" s="36">
        <v>1</v>
      </c>
      <c r="K1900" s="37">
        <v>4218708</v>
      </c>
      <c r="L1900" s="38" t="s">
        <v>12</v>
      </c>
      <c r="M1900" s="38" t="s">
        <v>13</v>
      </c>
    </row>
    <row r="1901" spans="1:13" s="39" customFormat="1" ht="12.75" x14ac:dyDescent="0.2">
      <c r="A1901" s="33" t="s">
        <v>17</v>
      </c>
      <c r="B1901" s="33" t="s">
        <v>611</v>
      </c>
      <c r="C1901" s="34">
        <v>10</v>
      </c>
      <c r="D1901" s="33" t="s">
        <v>108</v>
      </c>
      <c r="E1901" s="33" t="s">
        <v>2362</v>
      </c>
      <c r="F1901" s="35">
        <v>25172610</v>
      </c>
      <c r="G1901" s="33" t="s">
        <v>15070</v>
      </c>
      <c r="H1901" s="33">
        <v>1</v>
      </c>
      <c r="I1901" s="33">
        <v>11</v>
      </c>
      <c r="J1901" s="36">
        <v>1</v>
      </c>
      <c r="K1901" s="37">
        <v>3800000</v>
      </c>
      <c r="L1901" s="38" t="s">
        <v>12</v>
      </c>
      <c r="M1901" s="38" t="s">
        <v>13</v>
      </c>
    </row>
    <row r="1902" spans="1:13" s="39" customFormat="1" ht="12.75" x14ac:dyDescent="0.2">
      <c r="A1902" s="33" t="s">
        <v>17</v>
      </c>
      <c r="B1902" s="33" t="s">
        <v>611</v>
      </c>
      <c r="C1902" s="34">
        <v>10</v>
      </c>
      <c r="D1902" s="33" t="s">
        <v>108</v>
      </c>
      <c r="E1902" s="33" t="s">
        <v>2363</v>
      </c>
      <c r="F1902" s="35">
        <v>93161600</v>
      </c>
      <c r="G1902" s="33" t="s">
        <v>15070</v>
      </c>
      <c r="H1902" s="33">
        <v>2</v>
      </c>
      <c r="I1902" s="33">
        <v>1</v>
      </c>
      <c r="J1902" s="36">
        <v>1</v>
      </c>
      <c r="K1902" s="37">
        <v>4081188</v>
      </c>
      <c r="L1902" s="38" t="s">
        <v>12</v>
      </c>
      <c r="M1902" s="38" t="s">
        <v>13</v>
      </c>
    </row>
    <row r="1903" spans="1:13" s="39" customFormat="1" ht="12.75" x14ac:dyDescent="0.2">
      <c r="A1903" s="33" t="s">
        <v>17</v>
      </c>
      <c r="B1903" s="33" t="s">
        <v>611</v>
      </c>
      <c r="C1903" s="34">
        <v>16</v>
      </c>
      <c r="D1903" s="33" t="s">
        <v>108</v>
      </c>
      <c r="E1903" s="33" t="s">
        <v>2358</v>
      </c>
      <c r="F1903" s="35">
        <v>0</v>
      </c>
      <c r="G1903" s="33" t="s">
        <v>15071</v>
      </c>
      <c r="H1903" s="33">
        <v>1</v>
      </c>
      <c r="I1903" s="33">
        <v>6</v>
      </c>
      <c r="J1903" s="36">
        <v>1</v>
      </c>
      <c r="K1903" s="37">
        <v>320</v>
      </c>
      <c r="L1903" s="38" t="s">
        <v>12</v>
      </c>
      <c r="M1903" s="38" t="s">
        <v>13</v>
      </c>
    </row>
    <row r="1904" spans="1:13" s="39" customFormat="1" ht="12.75" x14ac:dyDescent="0.2">
      <c r="A1904" s="33" t="s">
        <v>17</v>
      </c>
      <c r="B1904" s="33" t="s">
        <v>611</v>
      </c>
      <c r="C1904" s="34">
        <v>10</v>
      </c>
      <c r="D1904" s="33" t="s">
        <v>108</v>
      </c>
      <c r="E1904" s="33" t="s">
        <v>2358</v>
      </c>
      <c r="F1904" s="35">
        <v>76121701</v>
      </c>
      <c r="G1904" s="33" t="s">
        <v>15071</v>
      </c>
      <c r="H1904" s="33">
        <v>10</v>
      </c>
      <c r="I1904" s="33">
        <v>1</v>
      </c>
      <c r="J1904" s="36">
        <v>1</v>
      </c>
      <c r="K1904" s="37">
        <v>2745000</v>
      </c>
      <c r="L1904" s="38" t="s">
        <v>12</v>
      </c>
      <c r="M1904" s="38" t="s">
        <v>2372</v>
      </c>
    </row>
    <row r="1905" spans="1:13" s="39" customFormat="1" ht="12.75" x14ac:dyDescent="0.2">
      <c r="A1905" s="33" t="s">
        <v>17</v>
      </c>
      <c r="B1905" s="33" t="s">
        <v>611</v>
      </c>
      <c r="C1905" s="34">
        <v>10</v>
      </c>
      <c r="D1905" s="33" t="s">
        <v>108</v>
      </c>
      <c r="E1905" s="33" t="s">
        <v>2364</v>
      </c>
      <c r="F1905" s="35">
        <v>0</v>
      </c>
      <c r="G1905" s="33" t="s">
        <v>15071</v>
      </c>
      <c r="H1905" s="33">
        <v>1</v>
      </c>
      <c r="I1905" s="33">
        <v>6</v>
      </c>
      <c r="J1905" s="36">
        <v>1</v>
      </c>
      <c r="K1905" s="37">
        <v>100015</v>
      </c>
      <c r="L1905" s="38" t="s">
        <v>12</v>
      </c>
      <c r="M1905" s="38" t="s">
        <v>13</v>
      </c>
    </row>
    <row r="1906" spans="1:13" s="39" customFormat="1" ht="12.75" x14ac:dyDescent="0.2">
      <c r="A1906" s="33" t="s">
        <v>17</v>
      </c>
      <c r="B1906" s="33" t="s">
        <v>611</v>
      </c>
      <c r="C1906" s="34">
        <v>16</v>
      </c>
      <c r="D1906" s="33" t="s">
        <v>108</v>
      </c>
      <c r="E1906" s="33" t="s">
        <v>2365</v>
      </c>
      <c r="F1906" s="35">
        <v>0</v>
      </c>
      <c r="G1906" s="33" t="s">
        <v>15071</v>
      </c>
      <c r="H1906" s="33">
        <v>1</v>
      </c>
      <c r="I1906" s="33">
        <v>6</v>
      </c>
      <c r="J1906" s="36">
        <v>1</v>
      </c>
      <c r="K1906" s="37">
        <v>180000</v>
      </c>
      <c r="L1906" s="38" t="s">
        <v>12</v>
      </c>
      <c r="M1906" s="38" t="s">
        <v>13</v>
      </c>
    </row>
    <row r="1907" spans="1:13" s="39" customFormat="1" ht="12.75" x14ac:dyDescent="0.2">
      <c r="A1907" s="33" t="s">
        <v>19</v>
      </c>
      <c r="B1907" s="33" t="s">
        <v>546</v>
      </c>
      <c r="C1907" s="34">
        <v>10</v>
      </c>
      <c r="D1907" s="33" t="s">
        <v>43</v>
      </c>
      <c r="E1907" s="33" t="s">
        <v>43</v>
      </c>
      <c r="F1907" s="35">
        <v>0</v>
      </c>
      <c r="G1907" s="33" t="s">
        <v>466</v>
      </c>
      <c r="H1907" s="33">
        <v>1</v>
      </c>
      <c r="I1907" s="33">
        <v>1</v>
      </c>
      <c r="J1907" s="36">
        <v>1</v>
      </c>
      <c r="K1907" s="37">
        <v>120000000</v>
      </c>
      <c r="L1907" s="38" t="s">
        <v>12</v>
      </c>
      <c r="M1907" s="38" t="s">
        <v>13</v>
      </c>
    </row>
    <row r="1908" spans="1:13" s="39" customFormat="1" ht="12.75" x14ac:dyDescent="0.2">
      <c r="A1908" s="33" t="s">
        <v>19</v>
      </c>
      <c r="B1908" s="33" t="s">
        <v>551</v>
      </c>
      <c r="C1908" s="34">
        <v>10</v>
      </c>
      <c r="D1908" s="33" t="s">
        <v>440</v>
      </c>
      <c r="E1908" s="33" t="s">
        <v>2382</v>
      </c>
      <c r="F1908" s="35">
        <v>93151510</v>
      </c>
      <c r="G1908" s="33" t="s">
        <v>15070</v>
      </c>
      <c r="H1908" s="33">
        <v>1</v>
      </c>
      <c r="I1908" s="33">
        <v>1</v>
      </c>
      <c r="J1908" s="36">
        <v>1</v>
      </c>
      <c r="K1908" s="37">
        <v>1250000</v>
      </c>
      <c r="L1908" s="38" t="s">
        <v>12</v>
      </c>
      <c r="M1908" s="38" t="s">
        <v>13</v>
      </c>
    </row>
    <row r="1909" spans="1:13" s="39" customFormat="1" ht="12.75" x14ac:dyDescent="0.2">
      <c r="A1909" s="33" t="s">
        <v>19</v>
      </c>
      <c r="B1909" s="33" t="s">
        <v>551</v>
      </c>
      <c r="C1909" s="34">
        <v>10</v>
      </c>
      <c r="D1909" s="33" t="s">
        <v>440</v>
      </c>
      <c r="E1909" s="33" t="s">
        <v>2383</v>
      </c>
      <c r="F1909" s="35">
        <v>93151510</v>
      </c>
      <c r="G1909" s="33" t="s">
        <v>15070</v>
      </c>
      <c r="H1909" s="33">
        <v>1</v>
      </c>
      <c r="I1909" s="33">
        <v>1</v>
      </c>
      <c r="J1909" s="36">
        <v>1</v>
      </c>
      <c r="K1909" s="37">
        <v>1250000</v>
      </c>
      <c r="L1909" s="38" t="s">
        <v>12</v>
      </c>
      <c r="M1909" s="38" t="s">
        <v>13</v>
      </c>
    </row>
    <row r="1910" spans="1:13" s="39" customFormat="1" ht="12.75" x14ac:dyDescent="0.2">
      <c r="A1910" s="33" t="s">
        <v>19</v>
      </c>
      <c r="B1910" s="33" t="s">
        <v>552</v>
      </c>
      <c r="C1910" s="34">
        <v>10</v>
      </c>
      <c r="D1910" s="33" t="s">
        <v>13908</v>
      </c>
      <c r="E1910" s="33" t="s">
        <v>2384</v>
      </c>
      <c r="F1910" s="35">
        <v>49201611</v>
      </c>
      <c r="G1910" s="33" t="s">
        <v>15071</v>
      </c>
      <c r="H1910" s="33">
        <v>4</v>
      </c>
      <c r="I1910" s="33">
        <v>3</v>
      </c>
      <c r="J1910" s="36">
        <v>2</v>
      </c>
      <c r="K1910" s="37">
        <v>16898000</v>
      </c>
      <c r="L1910" s="38" t="s">
        <v>15</v>
      </c>
      <c r="M1910" s="38" t="s">
        <v>13</v>
      </c>
    </row>
    <row r="1911" spans="1:13" s="39" customFormat="1" ht="12.75" x14ac:dyDescent="0.2">
      <c r="A1911" s="33" t="s">
        <v>19</v>
      </c>
      <c r="B1911" s="33" t="s">
        <v>553</v>
      </c>
      <c r="C1911" s="34">
        <v>10</v>
      </c>
      <c r="D1911" s="33" t="s">
        <v>74</v>
      </c>
      <c r="E1911" s="33" t="s">
        <v>2385</v>
      </c>
      <c r="F1911" s="35">
        <v>23101531</v>
      </c>
      <c r="G1911" s="33" t="s">
        <v>15071</v>
      </c>
      <c r="H1911" s="33">
        <v>2</v>
      </c>
      <c r="I1911" s="33">
        <v>2</v>
      </c>
      <c r="J1911" s="36">
        <v>1</v>
      </c>
      <c r="K1911" s="37">
        <v>45035550</v>
      </c>
      <c r="L1911" s="38" t="s">
        <v>15</v>
      </c>
      <c r="M1911" s="38" t="s">
        <v>13</v>
      </c>
    </row>
    <row r="1912" spans="1:13" s="39" customFormat="1" ht="12.75" x14ac:dyDescent="0.2">
      <c r="A1912" s="33" t="s">
        <v>19</v>
      </c>
      <c r="B1912" s="33" t="s">
        <v>553</v>
      </c>
      <c r="C1912" s="34">
        <v>10</v>
      </c>
      <c r="D1912" s="33" t="s">
        <v>74</v>
      </c>
      <c r="E1912" s="33" t="s">
        <v>2386</v>
      </c>
      <c r="F1912" s="35">
        <v>27111531</v>
      </c>
      <c r="G1912" s="33" t="s">
        <v>15071</v>
      </c>
      <c r="H1912" s="33">
        <v>2</v>
      </c>
      <c r="I1912" s="33">
        <v>2</v>
      </c>
      <c r="J1912" s="36">
        <v>10</v>
      </c>
      <c r="K1912" s="37">
        <v>239000</v>
      </c>
      <c r="L1912" s="38" t="s">
        <v>15</v>
      </c>
      <c r="M1912" s="38" t="s">
        <v>13</v>
      </c>
    </row>
    <row r="1913" spans="1:13" s="39" customFormat="1" ht="12.75" x14ac:dyDescent="0.2">
      <c r="A1913" s="33" t="s">
        <v>19</v>
      </c>
      <c r="B1913" s="33" t="s">
        <v>553</v>
      </c>
      <c r="C1913" s="34">
        <v>10</v>
      </c>
      <c r="D1913" s="33" t="s">
        <v>74</v>
      </c>
      <c r="E1913" s="33" t="s">
        <v>2387</v>
      </c>
      <c r="F1913" s="35">
        <v>53131643</v>
      </c>
      <c r="G1913" s="33" t="s">
        <v>15071</v>
      </c>
      <c r="H1913" s="33">
        <v>2</v>
      </c>
      <c r="I1913" s="33">
        <v>2</v>
      </c>
      <c r="J1913" s="36">
        <v>2</v>
      </c>
      <c r="K1913" s="37">
        <v>451000</v>
      </c>
      <c r="L1913" s="38" t="s">
        <v>15</v>
      </c>
      <c r="M1913" s="38" t="s">
        <v>13</v>
      </c>
    </row>
    <row r="1914" spans="1:13" s="39" customFormat="1" ht="12.75" x14ac:dyDescent="0.2">
      <c r="A1914" s="33" t="s">
        <v>19</v>
      </c>
      <c r="B1914" s="33" t="s">
        <v>553</v>
      </c>
      <c r="C1914" s="34">
        <v>10</v>
      </c>
      <c r="D1914" s="33" t="s">
        <v>74</v>
      </c>
      <c r="E1914" s="33" t="s">
        <v>14003</v>
      </c>
      <c r="F1914" s="35">
        <v>27112017</v>
      </c>
      <c r="G1914" s="33" t="s">
        <v>15071</v>
      </c>
      <c r="H1914" s="33">
        <v>5</v>
      </c>
      <c r="I1914" s="33">
        <v>1</v>
      </c>
      <c r="J1914" s="36">
        <v>4</v>
      </c>
      <c r="K1914" s="37">
        <v>225000</v>
      </c>
      <c r="L1914" s="38" t="s">
        <v>15</v>
      </c>
      <c r="M1914" s="38" t="s">
        <v>13</v>
      </c>
    </row>
    <row r="1915" spans="1:13" s="39" customFormat="1" ht="12.75" x14ac:dyDescent="0.2">
      <c r="A1915" s="33" t="s">
        <v>19</v>
      </c>
      <c r="B1915" s="33" t="s">
        <v>553</v>
      </c>
      <c r="C1915" s="34">
        <v>10</v>
      </c>
      <c r="D1915" s="33" t="s">
        <v>74</v>
      </c>
      <c r="E1915" s="33" t="s">
        <v>14004</v>
      </c>
      <c r="F1915" s="35">
        <v>27112004</v>
      </c>
      <c r="G1915" s="33" t="s">
        <v>15071</v>
      </c>
      <c r="H1915" s="33">
        <v>5</v>
      </c>
      <c r="I1915" s="33">
        <v>1</v>
      </c>
      <c r="J1915" s="36">
        <v>5</v>
      </c>
      <c r="K1915" s="37">
        <v>250000</v>
      </c>
      <c r="L1915" s="38" t="s">
        <v>15</v>
      </c>
      <c r="M1915" s="38" t="s">
        <v>13</v>
      </c>
    </row>
    <row r="1916" spans="1:13" s="39" customFormat="1" ht="12.75" x14ac:dyDescent="0.2">
      <c r="A1916" s="33" t="s">
        <v>19</v>
      </c>
      <c r="B1916" s="33" t="s">
        <v>553</v>
      </c>
      <c r="C1916" s="34">
        <v>10</v>
      </c>
      <c r="D1916" s="33" t="s">
        <v>74</v>
      </c>
      <c r="E1916" s="33" t="s">
        <v>14005</v>
      </c>
      <c r="F1916" s="35">
        <v>27112002</v>
      </c>
      <c r="G1916" s="33" t="s">
        <v>15071</v>
      </c>
      <c r="H1916" s="33">
        <v>5</v>
      </c>
      <c r="I1916" s="33">
        <v>1</v>
      </c>
      <c r="J1916" s="36">
        <v>5</v>
      </c>
      <c r="K1916" s="37">
        <v>187500</v>
      </c>
      <c r="L1916" s="38" t="s">
        <v>15</v>
      </c>
      <c r="M1916" s="38" t="s">
        <v>13</v>
      </c>
    </row>
    <row r="1917" spans="1:13" s="39" customFormat="1" ht="12.75" x14ac:dyDescent="0.2">
      <c r="A1917" s="33" t="s">
        <v>19</v>
      </c>
      <c r="B1917" s="33" t="s">
        <v>553</v>
      </c>
      <c r="C1917" s="34">
        <v>10</v>
      </c>
      <c r="D1917" s="33" t="s">
        <v>74</v>
      </c>
      <c r="E1917" s="33" t="s">
        <v>14006</v>
      </c>
      <c r="F1917" s="35">
        <v>27112005</v>
      </c>
      <c r="G1917" s="33" t="s">
        <v>15071</v>
      </c>
      <c r="H1917" s="33">
        <v>5</v>
      </c>
      <c r="I1917" s="33">
        <v>1</v>
      </c>
      <c r="J1917" s="36">
        <v>1</v>
      </c>
      <c r="K1917" s="37">
        <v>36800</v>
      </c>
      <c r="L1917" s="38" t="s">
        <v>15</v>
      </c>
      <c r="M1917" s="38" t="s">
        <v>13</v>
      </c>
    </row>
    <row r="1918" spans="1:13" s="39" customFormat="1" ht="12.75" x14ac:dyDescent="0.2">
      <c r="A1918" s="33" t="s">
        <v>19</v>
      </c>
      <c r="B1918" s="33" t="s">
        <v>553</v>
      </c>
      <c r="C1918" s="34">
        <v>10</v>
      </c>
      <c r="D1918" s="33" t="s">
        <v>74</v>
      </c>
      <c r="E1918" s="33" t="s">
        <v>2388</v>
      </c>
      <c r="F1918" s="35">
        <v>95121630</v>
      </c>
      <c r="G1918" s="33" t="s">
        <v>466</v>
      </c>
      <c r="H1918" s="33">
        <v>2</v>
      </c>
      <c r="I1918" s="33">
        <v>6</v>
      </c>
      <c r="J1918" s="36">
        <v>1</v>
      </c>
      <c r="K1918" s="37">
        <v>1771124.24</v>
      </c>
      <c r="L1918" s="38" t="s">
        <v>15</v>
      </c>
      <c r="M1918" s="38" t="s">
        <v>13</v>
      </c>
    </row>
    <row r="1919" spans="1:13" s="39" customFormat="1" ht="12.75" x14ac:dyDescent="0.2">
      <c r="A1919" s="33" t="s">
        <v>19</v>
      </c>
      <c r="B1919" s="33" t="s">
        <v>553</v>
      </c>
      <c r="C1919" s="34">
        <v>10</v>
      </c>
      <c r="D1919" s="33" t="s">
        <v>74</v>
      </c>
      <c r="E1919" s="33" t="s">
        <v>2389</v>
      </c>
      <c r="F1919" s="35">
        <v>20121400</v>
      </c>
      <c r="G1919" s="33" t="s">
        <v>466</v>
      </c>
      <c r="H1919" s="33">
        <v>2</v>
      </c>
      <c r="I1919" s="33">
        <v>6</v>
      </c>
      <c r="J1919" s="36">
        <v>1</v>
      </c>
      <c r="K1919" s="37">
        <v>5162569.83</v>
      </c>
      <c r="L1919" s="38" t="s">
        <v>15</v>
      </c>
      <c r="M1919" s="38" t="s">
        <v>13</v>
      </c>
    </row>
    <row r="1920" spans="1:13" s="39" customFormat="1" ht="12.75" x14ac:dyDescent="0.2">
      <c r="A1920" s="33" t="s">
        <v>19</v>
      </c>
      <c r="B1920" s="33" t="s">
        <v>553</v>
      </c>
      <c r="C1920" s="34">
        <v>10</v>
      </c>
      <c r="D1920" s="33" t="s">
        <v>74</v>
      </c>
      <c r="E1920" s="33" t="s">
        <v>2390</v>
      </c>
      <c r="F1920" s="35">
        <v>47121602</v>
      </c>
      <c r="G1920" s="33" t="s">
        <v>466</v>
      </c>
      <c r="H1920" s="33">
        <v>2</v>
      </c>
      <c r="I1920" s="33">
        <v>6</v>
      </c>
      <c r="J1920" s="36">
        <v>1</v>
      </c>
      <c r="K1920" s="37">
        <v>1771124.24</v>
      </c>
      <c r="L1920" s="38" t="s">
        <v>15</v>
      </c>
      <c r="M1920" s="38" t="s">
        <v>13</v>
      </c>
    </row>
    <row r="1921" spans="1:13" s="39" customFormat="1" ht="12.75" x14ac:dyDescent="0.2">
      <c r="A1921" s="33" t="s">
        <v>19</v>
      </c>
      <c r="B1921" s="33" t="s">
        <v>553</v>
      </c>
      <c r="C1921" s="34">
        <v>10</v>
      </c>
      <c r="D1921" s="33" t="s">
        <v>74</v>
      </c>
      <c r="E1921" s="33" t="s">
        <v>2391</v>
      </c>
      <c r="F1921" s="35">
        <v>24102208</v>
      </c>
      <c r="G1921" s="33" t="s">
        <v>466</v>
      </c>
      <c r="H1921" s="33">
        <v>2</v>
      </c>
      <c r="I1921" s="33">
        <v>6</v>
      </c>
      <c r="J1921" s="36">
        <v>2</v>
      </c>
      <c r="K1921" s="37">
        <v>1400230.3299999998</v>
      </c>
      <c r="L1921" s="38" t="s">
        <v>15</v>
      </c>
      <c r="M1921" s="38" t="s">
        <v>13</v>
      </c>
    </row>
    <row r="1922" spans="1:13" s="39" customFormat="1" ht="12.75" x14ac:dyDescent="0.2">
      <c r="A1922" s="33" t="s">
        <v>19</v>
      </c>
      <c r="B1922" s="33" t="s">
        <v>553</v>
      </c>
      <c r="C1922" s="34">
        <v>10</v>
      </c>
      <c r="D1922" s="33" t="s">
        <v>74</v>
      </c>
      <c r="E1922" s="33" t="s">
        <v>2392</v>
      </c>
      <c r="F1922" s="35">
        <v>23271406</v>
      </c>
      <c r="G1922" s="33" t="s">
        <v>466</v>
      </c>
      <c r="H1922" s="33">
        <v>2</v>
      </c>
      <c r="I1922" s="33">
        <v>6</v>
      </c>
      <c r="J1922" s="36">
        <v>1</v>
      </c>
      <c r="K1922" s="37">
        <v>491336.57</v>
      </c>
      <c r="L1922" s="38" t="s">
        <v>15</v>
      </c>
      <c r="M1922" s="38" t="s">
        <v>13</v>
      </c>
    </row>
    <row r="1923" spans="1:13" s="39" customFormat="1" ht="12.75" x14ac:dyDescent="0.2">
      <c r="A1923" s="33" t="s">
        <v>19</v>
      </c>
      <c r="B1923" s="33" t="s">
        <v>553</v>
      </c>
      <c r="C1923" s="34">
        <v>10</v>
      </c>
      <c r="D1923" s="33" t="s">
        <v>74</v>
      </c>
      <c r="E1923" s="33" t="s">
        <v>2393</v>
      </c>
      <c r="F1923" s="35">
        <v>39111610</v>
      </c>
      <c r="G1923" s="33" t="s">
        <v>466</v>
      </c>
      <c r="H1923" s="33">
        <v>2</v>
      </c>
      <c r="I1923" s="33">
        <v>6</v>
      </c>
      <c r="J1923" s="36">
        <v>3</v>
      </c>
      <c r="K1923" s="37">
        <v>1570330.79</v>
      </c>
      <c r="L1923" s="38" t="s">
        <v>15</v>
      </c>
      <c r="M1923" s="38" t="s">
        <v>13</v>
      </c>
    </row>
    <row r="1924" spans="1:13" s="39" customFormat="1" ht="12.75" x14ac:dyDescent="0.2">
      <c r="A1924" s="33" t="s">
        <v>19</v>
      </c>
      <c r="B1924" s="33" t="s">
        <v>553</v>
      </c>
      <c r="C1924" s="34">
        <v>10</v>
      </c>
      <c r="D1924" s="33" t="s">
        <v>74</v>
      </c>
      <c r="E1924" s="33" t="s">
        <v>2394</v>
      </c>
      <c r="F1924" s="35">
        <v>39111610</v>
      </c>
      <c r="G1924" s="33" t="s">
        <v>466</v>
      </c>
      <c r="H1924" s="33">
        <v>2</v>
      </c>
      <c r="I1924" s="33">
        <v>6</v>
      </c>
      <c r="J1924" s="36">
        <v>5</v>
      </c>
      <c r="K1924" s="37">
        <v>1398649.8399999999</v>
      </c>
      <c r="L1924" s="38" t="s">
        <v>15</v>
      </c>
      <c r="M1924" s="38" t="s">
        <v>13</v>
      </c>
    </row>
    <row r="1925" spans="1:13" s="39" customFormat="1" ht="12.75" x14ac:dyDescent="0.2">
      <c r="A1925" s="33" t="s">
        <v>19</v>
      </c>
      <c r="B1925" s="33" t="s">
        <v>553</v>
      </c>
      <c r="C1925" s="34">
        <v>10</v>
      </c>
      <c r="D1925" s="33" t="s">
        <v>74</v>
      </c>
      <c r="E1925" s="33" t="s">
        <v>2395</v>
      </c>
      <c r="F1925" s="35">
        <v>25191817</v>
      </c>
      <c r="G1925" s="33" t="s">
        <v>466</v>
      </c>
      <c r="H1925" s="33">
        <v>2</v>
      </c>
      <c r="I1925" s="33">
        <v>6</v>
      </c>
      <c r="J1925" s="36">
        <v>2</v>
      </c>
      <c r="K1925" s="37">
        <v>185322.05</v>
      </c>
      <c r="L1925" s="38" t="s">
        <v>15</v>
      </c>
      <c r="M1925" s="38" t="s">
        <v>13</v>
      </c>
    </row>
    <row r="1926" spans="1:13" s="39" customFormat="1" ht="12.75" x14ac:dyDescent="0.2">
      <c r="A1926" s="33" t="s">
        <v>19</v>
      </c>
      <c r="B1926" s="33" t="s">
        <v>553</v>
      </c>
      <c r="C1926" s="34">
        <v>10</v>
      </c>
      <c r="D1926" s="33" t="s">
        <v>74</v>
      </c>
      <c r="E1926" s="33" t="s">
        <v>2396</v>
      </c>
      <c r="F1926" s="35">
        <v>27112717</v>
      </c>
      <c r="G1926" s="33" t="s">
        <v>466</v>
      </c>
      <c r="H1926" s="33">
        <v>2</v>
      </c>
      <c r="I1926" s="33">
        <v>6</v>
      </c>
      <c r="J1926" s="36">
        <v>2</v>
      </c>
      <c r="K1926" s="37">
        <v>1111267.53</v>
      </c>
      <c r="L1926" s="38" t="s">
        <v>15</v>
      </c>
      <c r="M1926" s="38" t="s">
        <v>13</v>
      </c>
    </row>
    <row r="1927" spans="1:13" s="39" customFormat="1" ht="12.75" x14ac:dyDescent="0.2">
      <c r="A1927" s="33" t="s">
        <v>19</v>
      </c>
      <c r="B1927" s="33" t="s">
        <v>553</v>
      </c>
      <c r="C1927" s="34">
        <v>10</v>
      </c>
      <c r="D1927" s="33" t="s">
        <v>74</v>
      </c>
      <c r="E1927" s="33" t="s">
        <v>2397</v>
      </c>
      <c r="F1927" s="35">
        <v>27112901</v>
      </c>
      <c r="G1927" s="33" t="s">
        <v>466</v>
      </c>
      <c r="H1927" s="33">
        <v>2</v>
      </c>
      <c r="I1927" s="33">
        <v>6</v>
      </c>
      <c r="J1927" s="36">
        <v>1</v>
      </c>
      <c r="K1927" s="37">
        <v>2710794.1399999997</v>
      </c>
      <c r="L1927" s="38" t="s">
        <v>15</v>
      </c>
      <c r="M1927" s="38" t="s">
        <v>13</v>
      </c>
    </row>
    <row r="1928" spans="1:13" s="39" customFormat="1" ht="12.75" x14ac:dyDescent="0.2">
      <c r="A1928" s="33" t="s">
        <v>19</v>
      </c>
      <c r="B1928" s="33" t="s">
        <v>553</v>
      </c>
      <c r="C1928" s="34">
        <v>10</v>
      </c>
      <c r="D1928" s="33" t="s">
        <v>74</v>
      </c>
      <c r="E1928" s="33" t="s">
        <v>2398</v>
      </c>
      <c r="F1928" s="35">
        <v>40141700</v>
      </c>
      <c r="G1928" s="33" t="s">
        <v>466</v>
      </c>
      <c r="H1928" s="33">
        <v>2</v>
      </c>
      <c r="I1928" s="33">
        <v>6</v>
      </c>
      <c r="J1928" s="36">
        <v>1</v>
      </c>
      <c r="K1928" s="37">
        <v>26949.829999999998</v>
      </c>
      <c r="L1928" s="38" t="s">
        <v>15</v>
      </c>
      <c r="M1928" s="38" t="s">
        <v>13</v>
      </c>
    </row>
    <row r="1929" spans="1:13" s="39" customFormat="1" ht="12.75" x14ac:dyDescent="0.2">
      <c r="A1929" s="33" t="s">
        <v>19</v>
      </c>
      <c r="B1929" s="33" t="s">
        <v>553</v>
      </c>
      <c r="C1929" s="34">
        <v>10</v>
      </c>
      <c r="D1929" s="33" t="s">
        <v>74</v>
      </c>
      <c r="E1929" s="33" t="s">
        <v>2399</v>
      </c>
      <c r="F1929" s="35">
        <v>27112826</v>
      </c>
      <c r="G1929" s="33" t="s">
        <v>466</v>
      </c>
      <c r="H1929" s="33">
        <v>2</v>
      </c>
      <c r="I1929" s="33">
        <v>6</v>
      </c>
      <c r="J1929" s="36">
        <v>1</v>
      </c>
      <c r="K1929" s="37">
        <v>7738032.2800000003</v>
      </c>
      <c r="L1929" s="38" t="s">
        <v>15</v>
      </c>
      <c r="M1929" s="38" t="s">
        <v>13</v>
      </c>
    </row>
    <row r="1930" spans="1:13" s="39" customFormat="1" ht="12.75" x14ac:dyDescent="0.2">
      <c r="A1930" s="33" t="s">
        <v>19</v>
      </c>
      <c r="B1930" s="33" t="s">
        <v>553</v>
      </c>
      <c r="C1930" s="34">
        <v>10</v>
      </c>
      <c r="D1930" s="33" t="s">
        <v>74</v>
      </c>
      <c r="E1930" s="33" t="s">
        <v>2400</v>
      </c>
      <c r="F1930" s="35">
        <v>42152216</v>
      </c>
      <c r="G1930" s="33" t="s">
        <v>466</v>
      </c>
      <c r="H1930" s="33">
        <v>2</v>
      </c>
      <c r="I1930" s="33">
        <v>6</v>
      </c>
      <c r="J1930" s="36">
        <v>2</v>
      </c>
      <c r="K1930" s="37">
        <v>1382097.4</v>
      </c>
      <c r="L1930" s="38" t="s">
        <v>15</v>
      </c>
      <c r="M1930" s="38" t="s">
        <v>13</v>
      </c>
    </row>
    <row r="1931" spans="1:13" s="39" customFormat="1" ht="12.75" x14ac:dyDescent="0.2">
      <c r="A1931" s="33" t="s">
        <v>19</v>
      </c>
      <c r="B1931" s="33" t="s">
        <v>553</v>
      </c>
      <c r="C1931" s="34">
        <v>10</v>
      </c>
      <c r="D1931" s="33" t="s">
        <v>74</v>
      </c>
      <c r="E1931" s="33" t="s">
        <v>2401</v>
      </c>
      <c r="F1931" s="35">
        <v>27111515</v>
      </c>
      <c r="G1931" s="33" t="s">
        <v>466</v>
      </c>
      <c r="H1931" s="33">
        <v>2</v>
      </c>
      <c r="I1931" s="33">
        <v>6</v>
      </c>
      <c r="J1931" s="36">
        <v>6</v>
      </c>
      <c r="K1931" s="37">
        <v>7891829.5099999998</v>
      </c>
      <c r="L1931" s="38" t="s">
        <v>15</v>
      </c>
      <c r="M1931" s="38" t="s">
        <v>13</v>
      </c>
    </row>
    <row r="1932" spans="1:13" s="39" customFormat="1" ht="12.75" x14ac:dyDescent="0.2">
      <c r="A1932" s="33" t="s">
        <v>19</v>
      </c>
      <c r="B1932" s="33" t="s">
        <v>553</v>
      </c>
      <c r="C1932" s="34">
        <v>10</v>
      </c>
      <c r="D1932" s="33" t="s">
        <v>74</v>
      </c>
      <c r="E1932" s="33" t="s">
        <v>2402</v>
      </c>
      <c r="F1932" s="35">
        <v>26111704</v>
      </c>
      <c r="G1932" s="33" t="s">
        <v>466</v>
      </c>
      <c r="H1932" s="33">
        <v>2</v>
      </c>
      <c r="I1932" s="33">
        <v>6</v>
      </c>
      <c r="J1932" s="36">
        <v>1</v>
      </c>
      <c r="K1932" s="37">
        <v>476031.68999999994</v>
      </c>
      <c r="L1932" s="38" t="s">
        <v>15</v>
      </c>
      <c r="M1932" s="38" t="s">
        <v>13</v>
      </c>
    </row>
    <row r="1933" spans="1:13" s="39" customFormat="1" ht="12.75" x14ac:dyDescent="0.2">
      <c r="A1933" s="33" t="s">
        <v>19</v>
      </c>
      <c r="B1933" s="33" t="s">
        <v>553</v>
      </c>
      <c r="C1933" s="34">
        <v>10</v>
      </c>
      <c r="D1933" s="33" t="s">
        <v>74</v>
      </c>
      <c r="E1933" s="33" t="s">
        <v>2403</v>
      </c>
      <c r="F1933" s="35">
        <v>23151607</v>
      </c>
      <c r="G1933" s="33" t="s">
        <v>466</v>
      </c>
      <c r="H1933" s="33">
        <v>2</v>
      </c>
      <c r="I1933" s="33">
        <v>6</v>
      </c>
      <c r="J1933" s="36">
        <v>1</v>
      </c>
      <c r="K1933" s="37">
        <v>142485.08000000002</v>
      </c>
      <c r="L1933" s="38" t="s">
        <v>15</v>
      </c>
      <c r="M1933" s="38" t="s">
        <v>13</v>
      </c>
    </row>
    <row r="1934" spans="1:13" s="39" customFormat="1" ht="12.75" x14ac:dyDescent="0.2">
      <c r="A1934" s="33" t="s">
        <v>19</v>
      </c>
      <c r="B1934" s="33" t="s">
        <v>553</v>
      </c>
      <c r="C1934" s="34">
        <v>10</v>
      </c>
      <c r="D1934" s="33" t="s">
        <v>74</v>
      </c>
      <c r="E1934" s="33" t="s">
        <v>2404</v>
      </c>
      <c r="F1934" s="35">
        <v>27112309</v>
      </c>
      <c r="G1934" s="33" t="s">
        <v>466</v>
      </c>
      <c r="H1934" s="33">
        <v>2</v>
      </c>
      <c r="I1934" s="33">
        <v>6</v>
      </c>
      <c r="J1934" s="36">
        <v>2</v>
      </c>
      <c r="K1934" s="37">
        <v>215100.08000000002</v>
      </c>
      <c r="L1934" s="38" t="s">
        <v>15</v>
      </c>
      <c r="M1934" s="38" t="s">
        <v>13</v>
      </c>
    </row>
    <row r="1935" spans="1:13" s="39" customFormat="1" ht="12.75" x14ac:dyDescent="0.2">
      <c r="A1935" s="33" t="s">
        <v>19</v>
      </c>
      <c r="B1935" s="33" t="s">
        <v>553</v>
      </c>
      <c r="C1935" s="34">
        <v>10</v>
      </c>
      <c r="D1935" s="33" t="s">
        <v>74</v>
      </c>
      <c r="E1935" s="33" t="s">
        <v>2405</v>
      </c>
      <c r="F1935" s="35">
        <v>23153411</v>
      </c>
      <c r="G1935" s="33" t="s">
        <v>466</v>
      </c>
      <c r="H1935" s="33">
        <v>2</v>
      </c>
      <c r="I1935" s="33">
        <v>6</v>
      </c>
      <c r="J1935" s="36">
        <v>2</v>
      </c>
      <c r="K1935" s="37">
        <v>12616713.23</v>
      </c>
      <c r="L1935" s="38" t="s">
        <v>15</v>
      </c>
      <c r="M1935" s="38" t="s">
        <v>13</v>
      </c>
    </row>
    <row r="1936" spans="1:13" s="39" customFormat="1" ht="12.75" x14ac:dyDescent="0.2">
      <c r="A1936" s="33" t="s">
        <v>19</v>
      </c>
      <c r="B1936" s="33" t="s">
        <v>553</v>
      </c>
      <c r="C1936" s="34">
        <v>10</v>
      </c>
      <c r="D1936" s="33" t="s">
        <v>74</v>
      </c>
      <c r="E1936" s="33" t="s">
        <v>2406</v>
      </c>
      <c r="F1936" s="35">
        <v>27111715</v>
      </c>
      <c r="G1936" s="33" t="s">
        <v>466</v>
      </c>
      <c r="H1936" s="33">
        <v>2</v>
      </c>
      <c r="I1936" s="33">
        <v>6</v>
      </c>
      <c r="J1936" s="36">
        <v>1</v>
      </c>
      <c r="K1936" s="37">
        <v>31275.129999999997</v>
      </c>
      <c r="L1936" s="38" t="s">
        <v>15</v>
      </c>
      <c r="M1936" s="38" t="s">
        <v>13</v>
      </c>
    </row>
    <row r="1937" spans="1:13" s="39" customFormat="1" ht="12.75" x14ac:dyDescent="0.2">
      <c r="A1937" s="33" t="s">
        <v>19</v>
      </c>
      <c r="B1937" s="33" t="s">
        <v>553</v>
      </c>
      <c r="C1937" s="34">
        <v>10</v>
      </c>
      <c r="D1937" s="33" t="s">
        <v>74</v>
      </c>
      <c r="E1937" s="33" t="s">
        <v>2407</v>
      </c>
      <c r="F1937" s="35">
        <v>26121600</v>
      </c>
      <c r="G1937" s="33" t="s">
        <v>466</v>
      </c>
      <c r="H1937" s="33">
        <v>2</v>
      </c>
      <c r="I1937" s="33">
        <v>6</v>
      </c>
      <c r="J1937" s="36">
        <v>1</v>
      </c>
      <c r="K1937" s="37">
        <v>125599.8</v>
      </c>
      <c r="L1937" s="38" t="s">
        <v>15</v>
      </c>
      <c r="M1937" s="38" t="s">
        <v>13</v>
      </c>
    </row>
    <row r="1938" spans="1:13" s="39" customFormat="1" ht="12.75" x14ac:dyDescent="0.2">
      <c r="A1938" s="33" t="s">
        <v>19</v>
      </c>
      <c r="B1938" s="33" t="s">
        <v>553</v>
      </c>
      <c r="C1938" s="34">
        <v>10</v>
      </c>
      <c r="D1938" s="33" t="s">
        <v>74</v>
      </c>
      <c r="E1938" s="33" t="s">
        <v>2408</v>
      </c>
      <c r="F1938" s="35">
        <v>25202003</v>
      </c>
      <c r="G1938" s="33" t="s">
        <v>466</v>
      </c>
      <c r="H1938" s="33">
        <v>2</v>
      </c>
      <c r="I1938" s="33">
        <v>6</v>
      </c>
      <c r="J1938" s="36">
        <v>1</v>
      </c>
      <c r="K1938" s="37">
        <v>3199219.54</v>
      </c>
      <c r="L1938" s="38" t="s">
        <v>15</v>
      </c>
      <c r="M1938" s="38" t="s">
        <v>13</v>
      </c>
    </row>
    <row r="1939" spans="1:13" s="39" customFormat="1" ht="12.75" x14ac:dyDescent="0.2">
      <c r="A1939" s="33" t="s">
        <v>19</v>
      </c>
      <c r="B1939" s="33" t="s">
        <v>553</v>
      </c>
      <c r="C1939" s="34">
        <v>10</v>
      </c>
      <c r="D1939" s="33" t="s">
        <v>74</v>
      </c>
      <c r="E1939" s="33" t="s">
        <v>2409</v>
      </c>
      <c r="F1939" s="35">
        <v>26121536</v>
      </c>
      <c r="G1939" s="33" t="s">
        <v>466</v>
      </c>
      <c r="H1939" s="33">
        <v>2</v>
      </c>
      <c r="I1939" s="33">
        <v>3</v>
      </c>
      <c r="J1939" s="36">
        <v>1</v>
      </c>
      <c r="K1939" s="37">
        <v>30776.04</v>
      </c>
      <c r="L1939" s="38" t="s">
        <v>15</v>
      </c>
      <c r="M1939" s="38" t="s">
        <v>13</v>
      </c>
    </row>
    <row r="1940" spans="1:13" s="39" customFormat="1" ht="12.75" x14ac:dyDescent="0.2">
      <c r="A1940" s="33" t="s">
        <v>19</v>
      </c>
      <c r="B1940" s="33" t="s">
        <v>553</v>
      </c>
      <c r="C1940" s="34">
        <v>10</v>
      </c>
      <c r="D1940" s="33" t="s">
        <v>74</v>
      </c>
      <c r="E1940" s="33" t="s">
        <v>2410</v>
      </c>
      <c r="F1940" s="35">
        <v>39111610</v>
      </c>
      <c r="G1940" s="33" t="s">
        <v>466</v>
      </c>
      <c r="H1940" s="33">
        <v>2</v>
      </c>
      <c r="I1940" s="33">
        <v>3</v>
      </c>
      <c r="J1940" s="36">
        <v>2</v>
      </c>
      <c r="K1940" s="37">
        <v>76524.33</v>
      </c>
      <c r="L1940" s="38" t="s">
        <v>15</v>
      </c>
      <c r="M1940" s="38" t="s">
        <v>13</v>
      </c>
    </row>
    <row r="1941" spans="1:13" s="39" customFormat="1" ht="12.75" x14ac:dyDescent="0.2">
      <c r="A1941" s="33" t="s">
        <v>19</v>
      </c>
      <c r="B1941" s="33" t="s">
        <v>553</v>
      </c>
      <c r="C1941" s="34">
        <v>10</v>
      </c>
      <c r="D1941" s="33" t="s">
        <v>74</v>
      </c>
      <c r="E1941" s="33" t="s">
        <v>2411</v>
      </c>
      <c r="F1941" s="35">
        <v>27111504</v>
      </c>
      <c r="G1941" s="33" t="s">
        <v>467</v>
      </c>
      <c r="H1941" s="33">
        <v>2</v>
      </c>
      <c r="I1941" s="33">
        <v>6</v>
      </c>
      <c r="J1941" s="36">
        <v>1</v>
      </c>
      <c r="K1941" s="37">
        <v>20847413.120000001</v>
      </c>
      <c r="L1941" s="38" t="s">
        <v>15</v>
      </c>
      <c r="M1941" s="38" t="s">
        <v>13</v>
      </c>
    </row>
    <row r="1942" spans="1:13" s="39" customFormat="1" ht="12.75" x14ac:dyDescent="0.2">
      <c r="A1942" s="33" t="s">
        <v>19</v>
      </c>
      <c r="B1942" s="33" t="s">
        <v>553</v>
      </c>
      <c r="C1942" s="34">
        <v>10</v>
      </c>
      <c r="D1942" s="33" t="s">
        <v>74</v>
      </c>
      <c r="E1942" s="33" t="s">
        <v>2412</v>
      </c>
      <c r="F1942" s="35">
        <v>27112003</v>
      </c>
      <c r="G1942" s="33" t="s">
        <v>15071</v>
      </c>
      <c r="H1942" s="33">
        <v>4</v>
      </c>
      <c r="I1942" s="33">
        <v>3</v>
      </c>
      <c r="J1942" s="36">
        <v>15</v>
      </c>
      <c r="K1942" s="37">
        <v>185294.1</v>
      </c>
      <c r="L1942" s="38" t="s">
        <v>15</v>
      </c>
      <c r="M1942" s="38" t="s">
        <v>13</v>
      </c>
    </row>
    <row r="1943" spans="1:13" s="39" customFormat="1" ht="12.75" x14ac:dyDescent="0.2">
      <c r="A1943" s="33" t="s">
        <v>19</v>
      </c>
      <c r="B1943" s="33" t="s">
        <v>553</v>
      </c>
      <c r="C1943" s="34">
        <v>10</v>
      </c>
      <c r="D1943" s="33" t="s">
        <v>74</v>
      </c>
      <c r="E1943" s="33" t="s">
        <v>2413</v>
      </c>
      <c r="F1943" s="35">
        <v>27112001</v>
      </c>
      <c r="G1943" s="33" t="s">
        <v>15071</v>
      </c>
      <c r="H1943" s="33">
        <v>4</v>
      </c>
      <c r="I1943" s="33">
        <v>3</v>
      </c>
      <c r="J1943" s="36">
        <v>10</v>
      </c>
      <c r="K1943" s="37">
        <v>170000</v>
      </c>
      <c r="L1943" s="38" t="s">
        <v>15</v>
      </c>
      <c r="M1943" s="38" t="s">
        <v>13</v>
      </c>
    </row>
    <row r="1944" spans="1:13" s="39" customFormat="1" ht="12.75" x14ac:dyDescent="0.2">
      <c r="A1944" s="33" t="s">
        <v>19</v>
      </c>
      <c r="B1944" s="33" t="s">
        <v>553</v>
      </c>
      <c r="C1944" s="34">
        <v>10</v>
      </c>
      <c r="D1944" s="33" t="s">
        <v>74</v>
      </c>
      <c r="E1944" s="33" t="s">
        <v>2414</v>
      </c>
      <c r="F1944" s="35">
        <v>27112004</v>
      </c>
      <c r="G1944" s="33" t="s">
        <v>15071</v>
      </c>
      <c r="H1944" s="33">
        <v>4</v>
      </c>
      <c r="I1944" s="33">
        <v>3</v>
      </c>
      <c r="J1944" s="36">
        <v>4</v>
      </c>
      <c r="K1944" s="37">
        <v>66000</v>
      </c>
      <c r="L1944" s="38" t="s">
        <v>15</v>
      </c>
      <c r="M1944" s="38" t="s">
        <v>13</v>
      </c>
    </row>
    <row r="1945" spans="1:13" s="39" customFormat="1" ht="12.75" x14ac:dyDescent="0.2">
      <c r="A1945" s="33" t="s">
        <v>19</v>
      </c>
      <c r="B1945" s="33" t="s">
        <v>553</v>
      </c>
      <c r="C1945" s="34">
        <v>10</v>
      </c>
      <c r="D1945" s="33" t="s">
        <v>74</v>
      </c>
      <c r="E1945" s="33" t="s">
        <v>2415</v>
      </c>
      <c r="F1945" s="35">
        <v>27111605</v>
      </c>
      <c r="G1945" s="33" t="s">
        <v>15071</v>
      </c>
      <c r="H1945" s="33">
        <v>4</v>
      </c>
      <c r="I1945" s="33">
        <v>3</v>
      </c>
      <c r="J1945" s="36">
        <v>4</v>
      </c>
      <c r="K1945" s="37">
        <v>128000</v>
      </c>
      <c r="L1945" s="38" t="s">
        <v>15</v>
      </c>
      <c r="M1945" s="38" t="s">
        <v>13</v>
      </c>
    </row>
    <row r="1946" spans="1:13" s="39" customFormat="1" ht="12.75" x14ac:dyDescent="0.2">
      <c r="A1946" s="33" t="s">
        <v>19</v>
      </c>
      <c r="B1946" s="33" t="s">
        <v>553</v>
      </c>
      <c r="C1946" s="34">
        <v>10</v>
      </c>
      <c r="D1946" s="33" t="s">
        <v>74</v>
      </c>
      <c r="E1946" s="33" t="s">
        <v>2416</v>
      </c>
      <c r="F1946" s="35">
        <v>27112004</v>
      </c>
      <c r="G1946" s="33" t="s">
        <v>15071</v>
      </c>
      <c r="H1946" s="33">
        <v>4</v>
      </c>
      <c r="I1946" s="33">
        <v>3</v>
      </c>
      <c r="J1946" s="36">
        <v>2</v>
      </c>
      <c r="K1946" s="37">
        <v>81176.460000000006</v>
      </c>
      <c r="L1946" s="38" t="s">
        <v>15</v>
      </c>
      <c r="M1946" s="38" t="s">
        <v>13</v>
      </c>
    </row>
    <row r="1947" spans="1:13" s="39" customFormat="1" ht="12.75" x14ac:dyDescent="0.2">
      <c r="A1947" s="33" t="s">
        <v>19</v>
      </c>
      <c r="B1947" s="33" t="s">
        <v>553</v>
      </c>
      <c r="C1947" s="34">
        <v>10</v>
      </c>
      <c r="D1947" s="33" t="s">
        <v>74</v>
      </c>
      <c r="E1947" s="33" t="s">
        <v>2417</v>
      </c>
      <c r="F1947" s="35">
        <v>27112016</v>
      </c>
      <c r="G1947" s="33" t="s">
        <v>15071</v>
      </c>
      <c r="H1947" s="33">
        <v>4</v>
      </c>
      <c r="I1947" s="33">
        <v>3</v>
      </c>
      <c r="J1947" s="36">
        <v>2</v>
      </c>
      <c r="K1947" s="37">
        <v>44117.64</v>
      </c>
      <c r="L1947" s="38" t="s">
        <v>15</v>
      </c>
      <c r="M1947" s="38" t="s">
        <v>13</v>
      </c>
    </row>
    <row r="1948" spans="1:13" s="39" customFormat="1" ht="12.75" x14ac:dyDescent="0.2">
      <c r="A1948" s="33" t="s">
        <v>19</v>
      </c>
      <c r="B1948" s="33" t="s">
        <v>554</v>
      </c>
      <c r="C1948" s="34">
        <v>10</v>
      </c>
      <c r="D1948" s="33" t="s">
        <v>75</v>
      </c>
      <c r="E1948" s="33" t="s">
        <v>2418</v>
      </c>
      <c r="F1948" s="35">
        <v>45121504</v>
      </c>
      <c r="G1948" s="33" t="s">
        <v>15071</v>
      </c>
      <c r="H1948" s="33">
        <v>4</v>
      </c>
      <c r="I1948" s="33">
        <v>3</v>
      </c>
      <c r="J1948" s="36">
        <v>1</v>
      </c>
      <c r="K1948" s="37">
        <v>691985</v>
      </c>
      <c r="L1948" s="38" t="s">
        <v>15</v>
      </c>
      <c r="M1948" s="38" t="s">
        <v>13</v>
      </c>
    </row>
    <row r="1949" spans="1:13" s="39" customFormat="1" ht="12.75" x14ac:dyDescent="0.2">
      <c r="A1949" s="33" t="s">
        <v>19</v>
      </c>
      <c r="B1949" s="33" t="s">
        <v>554</v>
      </c>
      <c r="C1949" s="34">
        <v>10</v>
      </c>
      <c r="D1949" s="33" t="s">
        <v>75</v>
      </c>
      <c r="E1949" s="33" t="s">
        <v>2419</v>
      </c>
      <c r="F1949" s="35">
        <v>52161505</v>
      </c>
      <c r="G1949" s="33" t="s">
        <v>15071</v>
      </c>
      <c r="H1949" s="33">
        <v>4</v>
      </c>
      <c r="I1949" s="33">
        <v>3</v>
      </c>
      <c r="J1949" s="36">
        <v>1</v>
      </c>
      <c r="K1949" s="37">
        <v>1679900</v>
      </c>
      <c r="L1949" s="38" t="s">
        <v>15</v>
      </c>
      <c r="M1949" s="38" t="s">
        <v>13</v>
      </c>
    </row>
    <row r="1950" spans="1:13" s="39" customFormat="1" ht="12.75" x14ac:dyDescent="0.2">
      <c r="A1950" s="33" t="s">
        <v>19</v>
      </c>
      <c r="B1950" s="33" t="s">
        <v>554</v>
      </c>
      <c r="C1950" s="34">
        <v>10</v>
      </c>
      <c r="D1950" s="33" t="s">
        <v>75</v>
      </c>
      <c r="E1950" s="33" t="s">
        <v>774</v>
      </c>
      <c r="F1950" s="35">
        <v>45111609</v>
      </c>
      <c r="G1950" s="33" t="s">
        <v>15071</v>
      </c>
      <c r="H1950" s="33">
        <v>4</v>
      </c>
      <c r="I1950" s="33">
        <v>3</v>
      </c>
      <c r="J1950" s="36">
        <v>1</v>
      </c>
      <c r="K1950" s="37">
        <v>1871156</v>
      </c>
      <c r="L1950" s="38" t="s">
        <v>15</v>
      </c>
      <c r="M1950" s="38" t="s">
        <v>13</v>
      </c>
    </row>
    <row r="1951" spans="1:13" s="39" customFormat="1" ht="12.75" x14ac:dyDescent="0.2">
      <c r="A1951" s="33" t="s">
        <v>19</v>
      </c>
      <c r="B1951" s="33" t="s">
        <v>555</v>
      </c>
      <c r="C1951" s="34">
        <v>10</v>
      </c>
      <c r="D1951" s="33" t="s">
        <v>76</v>
      </c>
      <c r="E1951" s="33" t="s">
        <v>2420</v>
      </c>
      <c r="F1951" s="35">
        <v>39121009</v>
      </c>
      <c r="G1951" s="33" t="s">
        <v>15071</v>
      </c>
      <c r="H1951" s="33">
        <v>1</v>
      </c>
      <c r="I1951" s="33">
        <v>2</v>
      </c>
      <c r="J1951" s="36">
        <v>4</v>
      </c>
      <c r="K1951" s="37">
        <v>599998</v>
      </c>
      <c r="L1951" s="38" t="s">
        <v>15</v>
      </c>
      <c r="M1951" s="38" t="s">
        <v>13</v>
      </c>
    </row>
    <row r="1952" spans="1:13" s="39" customFormat="1" ht="12.75" x14ac:dyDescent="0.2">
      <c r="A1952" s="33" t="s">
        <v>19</v>
      </c>
      <c r="B1952" s="33" t="s">
        <v>555</v>
      </c>
      <c r="C1952" s="34">
        <v>10</v>
      </c>
      <c r="D1952" s="33" t="s">
        <v>76</v>
      </c>
      <c r="E1952" s="33" t="s">
        <v>2421</v>
      </c>
      <c r="F1952" s="35">
        <v>43211508</v>
      </c>
      <c r="G1952" s="33" t="s">
        <v>15071</v>
      </c>
      <c r="H1952" s="33">
        <v>4</v>
      </c>
      <c r="I1952" s="33">
        <v>3</v>
      </c>
      <c r="J1952" s="36">
        <v>1</v>
      </c>
      <c r="K1952" s="37">
        <v>5148059</v>
      </c>
      <c r="L1952" s="38" t="s">
        <v>15</v>
      </c>
      <c r="M1952" s="38" t="s">
        <v>13</v>
      </c>
    </row>
    <row r="1953" spans="1:13" s="39" customFormat="1" ht="12.75" x14ac:dyDescent="0.2">
      <c r="A1953" s="33" t="s">
        <v>19</v>
      </c>
      <c r="B1953" s="33" t="s">
        <v>555</v>
      </c>
      <c r="C1953" s="34">
        <v>10</v>
      </c>
      <c r="D1953" s="33" t="s">
        <v>76</v>
      </c>
      <c r="E1953" s="33" t="s">
        <v>2422</v>
      </c>
      <c r="F1953" s="35">
        <v>43212112</v>
      </c>
      <c r="G1953" s="33" t="s">
        <v>15071</v>
      </c>
      <c r="H1953" s="33">
        <v>4</v>
      </c>
      <c r="I1953" s="33">
        <v>3</v>
      </c>
      <c r="J1953" s="36">
        <v>2</v>
      </c>
      <c r="K1953" s="37">
        <v>495040</v>
      </c>
      <c r="L1953" s="38" t="s">
        <v>15</v>
      </c>
      <c r="M1953" s="38" t="s">
        <v>13</v>
      </c>
    </row>
    <row r="1954" spans="1:13" s="39" customFormat="1" ht="12.75" x14ac:dyDescent="0.2">
      <c r="A1954" s="33" t="s">
        <v>19</v>
      </c>
      <c r="B1954" s="33" t="s">
        <v>557</v>
      </c>
      <c r="C1954" s="34">
        <v>10</v>
      </c>
      <c r="D1954" s="33" t="s">
        <v>77</v>
      </c>
      <c r="E1954" s="33" t="s">
        <v>2423</v>
      </c>
      <c r="F1954" s="35">
        <v>24131503</v>
      </c>
      <c r="G1954" s="33" t="s">
        <v>466</v>
      </c>
      <c r="H1954" s="33">
        <v>3</v>
      </c>
      <c r="I1954" s="33">
        <v>3</v>
      </c>
      <c r="J1954" s="36">
        <v>4</v>
      </c>
      <c r="K1954" s="37">
        <v>129721900</v>
      </c>
      <c r="L1954" s="38" t="s">
        <v>15</v>
      </c>
      <c r="M1954" s="38" t="s">
        <v>13</v>
      </c>
    </row>
    <row r="1955" spans="1:13" s="39" customFormat="1" ht="12.75" x14ac:dyDescent="0.2">
      <c r="A1955" s="33" t="s">
        <v>19</v>
      </c>
      <c r="B1955" s="33" t="s">
        <v>557</v>
      </c>
      <c r="C1955" s="34">
        <v>10</v>
      </c>
      <c r="D1955" s="33" t="s">
        <v>77</v>
      </c>
      <c r="E1955" s="33" t="s">
        <v>2424</v>
      </c>
      <c r="F1955" s="35">
        <v>52141501</v>
      </c>
      <c r="G1955" s="33" t="s">
        <v>15071</v>
      </c>
      <c r="H1955" s="33">
        <v>4</v>
      </c>
      <c r="I1955" s="33">
        <v>3</v>
      </c>
      <c r="J1955" s="36">
        <v>1</v>
      </c>
      <c r="K1955" s="37">
        <v>1669900</v>
      </c>
      <c r="L1955" s="38" t="s">
        <v>15</v>
      </c>
      <c r="M1955" s="38" t="s">
        <v>13</v>
      </c>
    </row>
    <row r="1956" spans="1:13" s="39" customFormat="1" ht="12.75" x14ac:dyDescent="0.2">
      <c r="A1956" s="33" t="s">
        <v>19</v>
      </c>
      <c r="B1956" s="33" t="s">
        <v>559</v>
      </c>
      <c r="C1956" s="34">
        <v>10</v>
      </c>
      <c r="D1956" s="33" t="s">
        <v>12594</v>
      </c>
      <c r="E1956" s="33" t="s">
        <v>2425</v>
      </c>
      <c r="F1956" s="35">
        <v>42181904</v>
      </c>
      <c r="G1956" s="33" t="s">
        <v>15071</v>
      </c>
      <c r="H1956" s="33">
        <v>4</v>
      </c>
      <c r="I1956" s="33">
        <v>3</v>
      </c>
      <c r="J1956" s="36">
        <v>1</v>
      </c>
      <c r="K1956" s="37">
        <v>4879000</v>
      </c>
      <c r="L1956" s="38" t="s">
        <v>15</v>
      </c>
      <c r="M1956" s="38" t="s">
        <v>13</v>
      </c>
    </row>
    <row r="1957" spans="1:13" s="39" customFormat="1" ht="12.75" x14ac:dyDescent="0.2">
      <c r="A1957" s="33" t="s">
        <v>19</v>
      </c>
      <c r="B1957" s="33" t="s">
        <v>559</v>
      </c>
      <c r="C1957" s="34">
        <v>10</v>
      </c>
      <c r="D1957" s="33" t="s">
        <v>12594</v>
      </c>
      <c r="E1957" s="33" t="s">
        <v>2426</v>
      </c>
      <c r="F1957" s="35">
        <v>42181600</v>
      </c>
      <c r="G1957" s="33" t="s">
        <v>15071</v>
      </c>
      <c r="H1957" s="33">
        <v>4</v>
      </c>
      <c r="I1957" s="33">
        <v>3</v>
      </c>
      <c r="J1957" s="36">
        <v>1</v>
      </c>
      <c r="K1957" s="37">
        <v>686630</v>
      </c>
      <c r="L1957" s="38" t="s">
        <v>15</v>
      </c>
      <c r="M1957" s="38" t="s">
        <v>13</v>
      </c>
    </row>
    <row r="1958" spans="1:13" s="39" customFormat="1" ht="12.75" x14ac:dyDescent="0.2">
      <c r="A1958" s="33" t="s">
        <v>19</v>
      </c>
      <c r="B1958" s="33" t="s">
        <v>559</v>
      </c>
      <c r="C1958" s="34">
        <v>10</v>
      </c>
      <c r="D1958" s="33" t="s">
        <v>12594</v>
      </c>
      <c r="E1958" s="33" t="s">
        <v>2427</v>
      </c>
      <c r="F1958" s="35">
        <v>42182100</v>
      </c>
      <c r="G1958" s="33" t="s">
        <v>15071</v>
      </c>
      <c r="H1958" s="33">
        <v>4</v>
      </c>
      <c r="I1958" s="33">
        <v>3</v>
      </c>
      <c r="J1958" s="36">
        <v>1</v>
      </c>
      <c r="K1958" s="37">
        <v>345100</v>
      </c>
      <c r="L1958" s="38" t="s">
        <v>15</v>
      </c>
      <c r="M1958" s="38" t="s">
        <v>13</v>
      </c>
    </row>
    <row r="1959" spans="1:13" s="39" customFormat="1" ht="12.75" x14ac:dyDescent="0.2">
      <c r="A1959" s="33" t="s">
        <v>19</v>
      </c>
      <c r="B1959" s="33" t="s">
        <v>559</v>
      </c>
      <c r="C1959" s="34">
        <v>10</v>
      </c>
      <c r="D1959" s="33" t="s">
        <v>12594</v>
      </c>
      <c r="E1959" s="33" t="s">
        <v>2428</v>
      </c>
      <c r="F1959" s="35">
        <v>42182200</v>
      </c>
      <c r="G1959" s="33" t="s">
        <v>15071</v>
      </c>
      <c r="H1959" s="33">
        <v>4</v>
      </c>
      <c r="I1959" s="33">
        <v>3</v>
      </c>
      <c r="J1959" s="36">
        <v>2</v>
      </c>
      <c r="K1959" s="37">
        <v>47600</v>
      </c>
      <c r="L1959" s="38" t="s">
        <v>15</v>
      </c>
      <c r="M1959" s="38" t="s">
        <v>13</v>
      </c>
    </row>
    <row r="1960" spans="1:13" s="39" customFormat="1" ht="12.75" x14ac:dyDescent="0.2">
      <c r="A1960" s="33" t="s">
        <v>19</v>
      </c>
      <c r="B1960" s="33" t="s">
        <v>559</v>
      </c>
      <c r="C1960" s="34">
        <v>10</v>
      </c>
      <c r="D1960" s="33" t="s">
        <v>12594</v>
      </c>
      <c r="E1960" s="33" t="s">
        <v>2429</v>
      </c>
      <c r="F1960" s="35">
        <v>42183300</v>
      </c>
      <c r="G1960" s="33" t="s">
        <v>15071</v>
      </c>
      <c r="H1960" s="33">
        <v>4</v>
      </c>
      <c r="I1960" s="33">
        <v>3</v>
      </c>
      <c r="J1960" s="36">
        <v>1</v>
      </c>
      <c r="K1960" s="37">
        <v>2499000</v>
      </c>
      <c r="L1960" s="38" t="s">
        <v>15</v>
      </c>
      <c r="M1960" s="38" t="s">
        <v>13</v>
      </c>
    </row>
    <row r="1961" spans="1:13" s="39" customFormat="1" ht="12.75" x14ac:dyDescent="0.2">
      <c r="A1961" s="33" t="s">
        <v>19</v>
      </c>
      <c r="B1961" s="33" t="s">
        <v>559</v>
      </c>
      <c r="C1961" s="34">
        <v>10</v>
      </c>
      <c r="D1961" s="33" t="s">
        <v>12594</v>
      </c>
      <c r="E1961" s="33" t="s">
        <v>2430</v>
      </c>
      <c r="F1961" s="35">
        <v>42182302</v>
      </c>
      <c r="G1961" s="33" t="s">
        <v>15071</v>
      </c>
      <c r="H1961" s="33">
        <v>4</v>
      </c>
      <c r="I1961" s="33">
        <v>3</v>
      </c>
      <c r="J1961" s="36">
        <v>1</v>
      </c>
      <c r="K1961" s="37">
        <v>47600</v>
      </c>
      <c r="L1961" s="38" t="s">
        <v>15</v>
      </c>
      <c r="M1961" s="38" t="s">
        <v>13</v>
      </c>
    </row>
    <row r="1962" spans="1:13" s="39" customFormat="1" ht="12.75" x14ac:dyDescent="0.2">
      <c r="A1962" s="33" t="s">
        <v>19</v>
      </c>
      <c r="B1962" s="33" t="s">
        <v>559</v>
      </c>
      <c r="C1962" s="34">
        <v>10</v>
      </c>
      <c r="D1962" s="33" t="s">
        <v>12594</v>
      </c>
      <c r="E1962" s="33" t="s">
        <v>2431</v>
      </c>
      <c r="F1962" s="35">
        <v>42182805</v>
      </c>
      <c r="G1962" s="33" t="s">
        <v>15071</v>
      </c>
      <c r="H1962" s="33">
        <v>4</v>
      </c>
      <c r="I1962" s="33">
        <v>3</v>
      </c>
      <c r="J1962" s="36">
        <v>1</v>
      </c>
      <c r="K1962" s="37">
        <v>755650</v>
      </c>
      <c r="L1962" s="38" t="s">
        <v>15</v>
      </c>
      <c r="M1962" s="38" t="s">
        <v>13</v>
      </c>
    </row>
    <row r="1963" spans="1:13" s="39" customFormat="1" ht="12.75" x14ac:dyDescent="0.2">
      <c r="A1963" s="33" t="s">
        <v>19</v>
      </c>
      <c r="B1963" s="33" t="s">
        <v>559</v>
      </c>
      <c r="C1963" s="34">
        <v>10</v>
      </c>
      <c r="D1963" s="33" t="s">
        <v>12594</v>
      </c>
      <c r="E1963" s="33" t="s">
        <v>2432</v>
      </c>
      <c r="F1963" s="35">
        <v>42192207</v>
      </c>
      <c r="G1963" s="33" t="s">
        <v>15071</v>
      </c>
      <c r="H1963" s="33">
        <v>4</v>
      </c>
      <c r="I1963" s="33">
        <v>3</v>
      </c>
      <c r="J1963" s="36">
        <v>1</v>
      </c>
      <c r="K1963" s="37">
        <v>89250</v>
      </c>
      <c r="L1963" s="38" t="s">
        <v>15</v>
      </c>
      <c r="M1963" s="38" t="s">
        <v>13</v>
      </c>
    </row>
    <row r="1964" spans="1:13" s="39" customFormat="1" ht="12.75" x14ac:dyDescent="0.2">
      <c r="A1964" s="33" t="s">
        <v>19</v>
      </c>
      <c r="B1964" s="33" t="s">
        <v>560</v>
      </c>
      <c r="C1964" s="34">
        <v>10</v>
      </c>
      <c r="D1964" s="33" t="s">
        <v>79</v>
      </c>
      <c r="E1964" s="33" t="s">
        <v>14007</v>
      </c>
      <c r="F1964" s="35">
        <v>27112006</v>
      </c>
      <c r="G1964" s="33" t="s">
        <v>15071</v>
      </c>
      <c r="H1964" s="33">
        <v>5</v>
      </c>
      <c r="I1964" s="33">
        <v>1</v>
      </c>
      <c r="J1964" s="36">
        <v>7</v>
      </c>
      <c r="K1964" s="37">
        <v>7560000</v>
      </c>
      <c r="L1964" s="38" t="s">
        <v>15</v>
      </c>
      <c r="M1964" s="38" t="s">
        <v>13</v>
      </c>
    </row>
    <row r="1965" spans="1:13" s="39" customFormat="1" ht="12.75" x14ac:dyDescent="0.2">
      <c r="A1965" s="33" t="s">
        <v>19</v>
      </c>
      <c r="B1965" s="33" t="s">
        <v>560</v>
      </c>
      <c r="C1965" s="34">
        <v>10</v>
      </c>
      <c r="D1965" s="33" t="s">
        <v>79</v>
      </c>
      <c r="E1965" s="33" t="s">
        <v>14008</v>
      </c>
      <c r="F1965" s="35">
        <v>42192606</v>
      </c>
      <c r="G1965" s="33" t="s">
        <v>15071</v>
      </c>
      <c r="H1965" s="33">
        <v>5</v>
      </c>
      <c r="I1965" s="33">
        <v>1</v>
      </c>
      <c r="J1965" s="36">
        <v>1</v>
      </c>
      <c r="K1965" s="37">
        <v>1309000</v>
      </c>
      <c r="L1965" s="38" t="s">
        <v>15</v>
      </c>
      <c r="M1965" s="38" t="s">
        <v>13</v>
      </c>
    </row>
    <row r="1966" spans="1:13" s="39" customFormat="1" ht="12.75" x14ac:dyDescent="0.2">
      <c r="A1966" s="33" t="s">
        <v>19</v>
      </c>
      <c r="B1966" s="33" t="s">
        <v>560</v>
      </c>
      <c r="C1966" s="34">
        <v>10</v>
      </c>
      <c r="D1966" s="33" t="s">
        <v>79</v>
      </c>
      <c r="E1966" s="33" t="s">
        <v>4837</v>
      </c>
      <c r="F1966" s="35">
        <v>23231000</v>
      </c>
      <c r="G1966" s="33" t="s">
        <v>15071</v>
      </c>
      <c r="H1966" s="33">
        <v>5</v>
      </c>
      <c r="I1966" s="33">
        <v>1</v>
      </c>
      <c r="J1966" s="36">
        <v>1</v>
      </c>
      <c r="K1966" s="37">
        <v>1309000</v>
      </c>
      <c r="L1966" s="38" t="s">
        <v>15</v>
      </c>
      <c r="M1966" s="38" t="s">
        <v>13</v>
      </c>
    </row>
    <row r="1967" spans="1:13" s="39" customFormat="1" ht="12.75" x14ac:dyDescent="0.2">
      <c r="A1967" s="33" t="s">
        <v>19</v>
      </c>
      <c r="B1967" s="33" t="s">
        <v>560</v>
      </c>
      <c r="C1967" s="34">
        <v>10</v>
      </c>
      <c r="D1967" s="33" t="s">
        <v>79</v>
      </c>
      <c r="E1967" s="33" t="s">
        <v>14007</v>
      </c>
      <c r="F1967" s="35">
        <v>27112006</v>
      </c>
      <c r="G1967" s="33" t="s">
        <v>15071</v>
      </c>
      <c r="H1967" s="33">
        <v>5</v>
      </c>
      <c r="I1967" s="33">
        <v>1</v>
      </c>
      <c r="J1967" s="36">
        <v>5</v>
      </c>
      <c r="K1967" s="37">
        <v>5400000</v>
      </c>
      <c r="L1967" s="38" t="s">
        <v>15</v>
      </c>
      <c r="M1967" s="38" t="s">
        <v>13</v>
      </c>
    </row>
    <row r="1968" spans="1:13" s="39" customFormat="1" ht="12.75" x14ac:dyDescent="0.2">
      <c r="A1968" s="33" t="s">
        <v>19</v>
      </c>
      <c r="B1968" s="33" t="s">
        <v>560</v>
      </c>
      <c r="C1968" s="34">
        <v>10</v>
      </c>
      <c r="D1968" s="33" t="s">
        <v>79</v>
      </c>
      <c r="E1968" s="33" t="s">
        <v>14008</v>
      </c>
      <c r="F1968" s="35">
        <v>42192606</v>
      </c>
      <c r="G1968" s="33" t="s">
        <v>15071</v>
      </c>
      <c r="H1968" s="33">
        <v>5</v>
      </c>
      <c r="I1968" s="33">
        <v>1</v>
      </c>
      <c r="J1968" s="36">
        <v>1</v>
      </c>
      <c r="K1968" s="37">
        <v>1309000</v>
      </c>
      <c r="L1968" s="38" t="s">
        <v>15</v>
      </c>
      <c r="M1968" s="38" t="s">
        <v>13</v>
      </c>
    </row>
    <row r="1969" spans="1:13" s="39" customFormat="1" ht="12.75" x14ac:dyDescent="0.2">
      <c r="A1969" s="33" t="s">
        <v>19</v>
      </c>
      <c r="B1969" s="33" t="s">
        <v>560</v>
      </c>
      <c r="C1969" s="34">
        <v>10</v>
      </c>
      <c r="D1969" s="33" t="s">
        <v>79</v>
      </c>
      <c r="E1969" s="33" t="s">
        <v>14009</v>
      </c>
      <c r="F1969" s="35">
        <v>23231000</v>
      </c>
      <c r="G1969" s="33" t="s">
        <v>15071</v>
      </c>
      <c r="H1969" s="33">
        <v>5</v>
      </c>
      <c r="I1969" s="33">
        <v>1</v>
      </c>
      <c r="J1969" s="36">
        <v>1</v>
      </c>
      <c r="K1969" s="37">
        <v>1309000</v>
      </c>
      <c r="L1969" s="38" t="s">
        <v>15</v>
      </c>
      <c r="M1969" s="38" t="s">
        <v>13</v>
      </c>
    </row>
    <row r="1970" spans="1:13" s="39" customFormat="1" ht="12.75" x14ac:dyDescent="0.2">
      <c r="A1970" s="33" t="s">
        <v>19</v>
      </c>
      <c r="B1970" s="33" t="s">
        <v>563</v>
      </c>
      <c r="C1970" s="34">
        <v>10</v>
      </c>
      <c r="D1970" s="33" t="s">
        <v>80</v>
      </c>
      <c r="E1970" s="33" t="s">
        <v>2433</v>
      </c>
      <c r="F1970" s="35">
        <v>32101600</v>
      </c>
      <c r="G1970" s="33" t="s">
        <v>466</v>
      </c>
      <c r="H1970" s="33">
        <v>2</v>
      </c>
      <c r="I1970" s="33">
        <v>6</v>
      </c>
      <c r="J1970" s="36">
        <v>2</v>
      </c>
      <c r="K1970" s="37">
        <v>1753739.86</v>
      </c>
      <c r="L1970" s="38" t="s">
        <v>15</v>
      </c>
      <c r="M1970" s="38" t="s">
        <v>13</v>
      </c>
    </row>
    <row r="1971" spans="1:13" s="39" customFormat="1" ht="12.75" x14ac:dyDescent="0.2">
      <c r="A1971" s="33" t="s">
        <v>19</v>
      </c>
      <c r="B1971" s="33" t="s">
        <v>2373</v>
      </c>
      <c r="C1971" s="34">
        <v>10</v>
      </c>
      <c r="D1971" s="33" t="s">
        <v>13919</v>
      </c>
      <c r="E1971" s="33" t="s">
        <v>2434</v>
      </c>
      <c r="F1971" s="35">
        <v>46151500</v>
      </c>
      <c r="G1971" s="33" t="s">
        <v>15071</v>
      </c>
      <c r="H1971" s="33">
        <v>4</v>
      </c>
      <c r="I1971" s="33">
        <v>3</v>
      </c>
      <c r="J1971" s="36">
        <v>10</v>
      </c>
      <c r="K1971" s="37">
        <v>26705000</v>
      </c>
      <c r="L1971" s="38" t="s">
        <v>15</v>
      </c>
      <c r="M1971" s="38" t="s">
        <v>13</v>
      </c>
    </row>
    <row r="1972" spans="1:13" s="39" customFormat="1" ht="12.75" x14ac:dyDescent="0.2">
      <c r="A1972" s="33" t="s">
        <v>19</v>
      </c>
      <c r="B1972" s="33" t="s">
        <v>2373</v>
      </c>
      <c r="C1972" s="34">
        <v>10</v>
      </c>
      <c r="D1972" s="33" t="s">
        <v>13919</v>
      </c>
      <c r="E1972" s="33" t="s">
        <v>2435</v>
      </c>
      <c r="F1972" s="35">
        <v>46151506</v>
      </c>
      <c r="G1972" s="33" t="s">
        <v>15071</v>
      </c>
      <c r="H1972" s="33">
        <v>4</v>
      </c>
      <c r="I1972" s="33">
        <v>3</v>
      </c>
      <c r="J1972" s="36">
        <v>20</v>
      </c>
      <c r="K1972" s="37">
        <v>500000</v>
      </c>
      <c r="L1972" s="38" t="s">
        <v>15</v>
      </c>
      <c r="M1972" s="38" t="s">
        <v>13</v>
      </c>
    </row>
    <row r="1973" spans="1:13" s="39" customFormat="1" ht="12.75" x14ac:dyDescent="0.2">
      <c r="A1973" s="33" t="s">
        <v>19</v>
      </c>
      <c r="B1973" s="33" t="s">
        <v>565</v>
      </c>
      <c r="C1973" s="34">
        <v>10</v>
      </c>
      <c r="D1973" s="33" t="s">
        <v>81</v>
      </c>
      <c r="E1973" s="33" t="s">
        <v>2436</v>
      </c>
      <c r="F1973" s="35">
        <v>40151576</v>
      </c>
      <c r="G1973" s="33" t="s">
        <v>15071</v>
      </c>
      <c r="H1973" s="33">
        <v>1</v>
      </c>
      <c r="I1973" s="33">
        <v>2</v>
      </c>
      <c r="J1973" s="36">
        <v>1</v>
      </c>
      <c r="K1973" s="37">
        <v>7000000</v>
      </c>
      <c r="L1973" s="38" t="s">
        <v>15</v>
      </c>
      <c r="M1973" s="38" t="s">
        <v>13</v>
      </c>
    </row>
    <row r="1974" spans="1:13" s="39" customFormat="1" ht="12.75" x14ac:dyDescent="0.2">
      <c r="A1974" s="33" t="s">
        <v>19</v>
      </c>
      <c r="B1974" s="33" t="s">
        <v>565</v>
      </c>
      <c r="C1974" s="34">
        <v>10</v>
      </c>
      <c r="D1974" s="33" t="s">
        <v>81</v>
      </c>
      <c r="E1974" s="33" t="s">
        <v>2437</v>
      </c>
      <c r="F1974" s="35">
        <v>40151576</v>
      </c>
      <c r="G1974" s="33" t="s">
        <v>15071</v>
      </c>
      <c r="H1974" s="33">
        <v>1</v>
      </c>
      <c r="I1974" s="33">
        <v>2</v>
      </c>
      <c r="J1974" s="36">
        <v>1</v>
      </c>
      <c r="K1974" s="37">
        <v>3000000</v>
      </c>
      <c r="L1974" s="38" t="s">
        <v>15</v>
      </c>
      <c r="M1974" s="38" t="s">
        <v>13</v>
      </c>
    </row>
    <row r="1975" spans="1:13" s="39" customFormat="1" ht="12.75" x14ac:dyDescent="0.2">
      <c r="A1975" s="33" t="s">
        <v>19</v>
      </c>
      <c r="B1975" s="33" t="s">
        <v>565</v>
      </c>
      <c r="C1975" s="34">
        <v>10</v>
      </c>
      <c r="D1975" s="33" t="s">
        <v>81</v>
      </c>
      <c r="E1975" s="33" t="s">
        <v>2438</v>
      </c>
      <c r="F1975" s="35">
        <v>40151576</v>
      </c>
      <c r="G1975" s="33" t="s">
        <v>15071</v>
      </c>
      <c r="H1975" s="33">
        <v>1</v>
      </c>
      <c r="I1975" s="33">
        <v>2</v>
      </c>
      <c r="J1975" s="36">
        <v>1</v>
      </c>
      <c r="K1975" s="37">
        <v>3000000</v>
      </c>
      <c r="L1975" s="38" t="s">
        <v>15</v>
      </c>
      <c r="M1975" s="38" t="s">
        <v>13</v>
      </c>
    </row>
    <row r="1976" spans="1:13" s="39" customFormat="1" ht="12.75" x14ac:dyDescent="0.2">
      <c r="A1976" s="33" t="s">
        <v>19</v>
      </c>
      <c r="B1976" s="33" t="s">
        <v>566</v>
      </c>
      <c r="C1976" s="34">
        <v>10</v>
      </c>
      <c r="D1976" s="33" t="s">
        <v>82</v>
      </c>
      <c r="E1976" s="33" t="s">
        <v>2439</v>
      </c>
      <c r="F1976" s="35">
        <v>46191601</v>
      </c>
      <c r="G1976" s="33" t="s">
        <v>15071</v>
      </c>
      <c r="H1976" s="33">
        <v>1</v>
      </c>
      <c r="I1976" s="33">
        <v>2</v>
      </c>
      <c r="J1976" s="36">
        <v>1</v>
      </c>
      <c r="K1976" s="37">
        <v>729999.55</v>
      </c>
      <c r="L1976" s="38" t="s">
        <v>15</v>
      </c>
      <c r="M1976" s="38" t="s">
        <v>13</v>
      </c>
    </row>
    <row r="1977" spans="1:13" s="39" customFormat="1" ht="12.75" x14ac:dyDescent="0.2">
      <c r="A1977" s="33" t="s">
        <v>19</v>
      </c>
      <c r="B1977" s="33" t="s">
        <v>566</v>
      </c>
      <c r="C1977" s="34">
        <v>10</v>
      </c>
      <c r="D1977" s="33" t="s">
        <v>82</v>
      </c>
      <c r="E1977" s="33" t="s">
        <v>2440</v>
      </c>
      <c r="F1977" s="35">
        <v>46191601</v>
      </c>
      <c r="G1977" s="33" t="s">
        <v>15071</v>
      </c>
      <c r="H1977" s="33">
        <v>1</v>
      </c>
      <c r="I1977" s="33">
        <v>2</v>
      </c>
      <c r="J1977" s="36">
        <v>1</v>
      </c>
      <c r="K1977" s="37">
        <v>350000.42</v>
      </c>
      <c r="L1977" s="38" t="s">
        <v>15</v>
      </c>
      <c r="M1977" s="38" t="s">
        <v>13</v>
      </c>
    </row>
    <row r="1978" spans="1:13" s="39" customFormat="1" ht="12.75" x14ac:dyDescent="0.2">
      <c r="A1978" s="33" t="s">
        <v>19</v>
      </c>
      <c r="B1978" s="33" t="s">
        <v>566</v>
      </c>
      <c r="C1978" s="34">
        <v>10</v>
      </c>
      <c r="D1978" s="33" t="s">
        <v>82</v>
      </c>
      <c r="E1978" s="33" t="s">
        <v>2441</v>
      </c>
      <c r="F1978" s="35">
        <v>40101701</v>
      </c>
      <c r="G1978" s="33" t="s">
        <v>15071</v>
      </c>
      <c r="H1978" s="33">
        <v>1</v>
      </c>
      <c r="I1978" s="33">
        <v>2</v>
      </c>
      <c r="J1978" s="36">
        <v>8</v>
      </c>
      <c r="K1978" s="37">
        <v>27608000</v>
      </c>
      <c r="L1978" s="38" t="s">
        <v>15</v>
      </c>
      <c r="M1978" s="38" t="s">
        <v>13</v>
      </c>
    </row>
    <row r="1979" spans="1:13" s="39" customFormat="1" ht="12.75" x14ac:dyDescent="0.2">
      <c r="A1979" s="33" t="s">
        <v>19</v>
      </c>
      <c r="B1979" s="33" t="s">
        <v>566</v>
      </c>
      <c r="C1979" s="34">
        <v>10</v>
      </c>
      <c r="D1979" s="33" t="s">
        <v>82</v>
      </c>
      <c r="E1979" s="33" t="s">
        <v>2442</v>
      </c>
      <c r="F1979" s="35">
        <v>41103211</v>
      </c>
      <c r="G1979" s="33" t="s">
        <v>15071</v>
      </c>
      <c r="H1979" s="33">
        <v>1</v>
      </c>
      <c r="I1979" s="33">
        <v>2</v>
      </c>
      <c r="J1979" s="36">
        <v>1</v>
      </c>
      <c r="K1979" s="37">
        <v>14353780</v>
      </c>
      <c r="L1979" s="38" t="s">
        <v>15</v>
      </c>
      <c r="M1979" s="38" t="s">
        <v>13</v>
      </c>
    </row>
    <row r="1980" spans="1:13" s="39" customFormat="1" ht="12.75" x14ac:dyDescent="0.2">
      <c r="A1980" s="33" t="s">
        <v>19</v>
      </c>
      <c r="B1980" s="33" t="s">
        <v>566</v>
      </c>
      <c r="C1980" s="34">
        <v>10</v>
      </c>
      <c r="D1980" s="33" t="s">
        <v>82</v>
      </c>
      <c r="E1980" s="33" t="s">
        <v>846</v>
      </c>
      <c r="F1980" s="35">
        <v>47111500</v>
      </c>
      <c r="G1980" s="33" t="s">
        <v>15071</v>
      </c>
      <c r="H1980" s="33">
        <v>2</v>
      </c>
      <c r="I1980" s="33">
        <v>2</v>
      </c>
      <c r="J1980" s="36">
        <v>1</v>
      </c>
      <c r="K1980" s="37">
        <v>29700000</v>
      </c>
      <c r="L1980" s="38" t="s">
        <v>15</v>
      </c>
      <c r="M1980" s="38" t="s">
        <v>13</v>
      </c>
    </row>
    <row r="1981" spans="1:13" s="39" customFormat="1" ht="12.75" x14ac:dyDescent="0.2">
      <c r="A1981" s="33" t="s">
        <v>19</v>
      </c>
      <c r="B1981" s="33" t="s">
        <v>566</v>
      </c>
      <c r="C1981" s="34">
        <v>10</v>
      </c>
      <c r="D1981" s="33" t="s">
        <v>82</v>
      </c>
      <c r="E1981" s="33" t="s">
        <v>2443</v>
      </c>
      <c r="F1981" s="35">
        <v>47111601</v>
      </c>
      <c r="G1981" s="33" t="s">
        <v>15071</v>
      </c>
      <c r="H1981" s="33">
        <v>2</v>
      </c>
      <c r="I1981" s="33">
        <v>2</v>
      </c>
      <c r="J1981" s="36">
        <v>1</v>
      </c>
      <c r="K1981" s="37">
        <v>29700000</v>
      </c>
      <c r="L1981" s="38" t="s">
        <v>15</v>
      </c>
      <c r="M1981" s="38" t="s">
        <v>13</v>
      </c>
    </row>
    <row r="1982" spans="1:13" s="39" customFormat="1" ht="12.75" x14ac:dyDescent="0.2">
      <c r="A1982" s="33" t="s">
        <v>19</v>
      </c>
      <c r="B1982" s="33" t="s">
        <v>566</v>
      </c>
      <c r="C1982" s="34">
        <v>10</v>
      </c>
      <c r="D1982" s="33" t="s">
        <v>82</v>
      </c>
      <c r="E1982" s="33" t="s">
        <v>2444</v>
      </c>
      <c r="F1982" s="35">
        <v>46191601</v>
      </c>
      <c r="G1982" s="33" t="s">
        <v>15071</v>
      </c>
      <c r="H1982" s="33">
        <v>1</v>
      </c>
      <c r="I1982" s="33">
        <v>2</v>
      </c>
      <c r="J1982" s="36">
        <v>1</v>
      </c>
      <c r="K1982" s="37">
        <v>1400000.49</v>
      </c>
      <c r="L1982" s="38" t="s">
        <v>15</v>
      </c>
      <c r="M1982" s="38" t="s">
        <v>13</v>
      </c>
    </row>
    <row r="1983" spans="1:13" s="39" customFormat="1" ht="12.75" x14ac:dyDescent="0.2">
      <c r="A1983" s="33" t="s">
        <v>19</v>
      </c>
      <c r="B1983" s="33" t="s">
        <v>566</v>
      </c>
      <c r="C1983" s="34">
        <v>10</v>
      </c>
      <c r="D1983" s="33" t="s">
        <v>82</v>
      </c>
      <c r="E1983" s="33" t="s">
        <v>2445</v>
      </c>
      <c r="F1983" s="35">
        <v>40101701</v>
      </c>
      <c r="G1983" s="33" t="s">
        <v>15071</v>
      </c>
      <c r="H1983" s="33">
        <v>2</v>
      </c>
      <c r="I1983" s="33">
        <v>2</v>
      </c>
      <c r="J1983" s="36">
        <v>14</v>
      </c>
      <c r="K1983" s="37">
        <v>21658000</v>
      </c>
      <c r="L1983" s="38" t="s">
        <v>15</v>
      </c>
      <c r="M1983" s="38" t="s">
        <v>13</v>
      </c>
    </row>
    <row r="1984" spans="1:13" s="39" customFormat="1" ht="12.75" x14ac:dyDescent="0.2">
      <c r="A1984" s="33" t="s">
        <v>19</v>
      </c>
      <c r="B1984" s="33" t="s">
        <v>566</v>
      </c>
      <c r="C1984" s="34">
        <v>10</v>
      </c>
      <c r="D1984" s="33" t="s">
        <v>82</v>
      </c>
      <c r="E1984" s="33" t="s">
        <v>2446</v>
      </c>
      <c r="F1984" s="35">
        <v>47111500</v>
      </c>
      <c r="G1984" s="33" t="s">
        <v>15071</v>
      </c>
      <c r="H1984" s="33">
        <v>4</v>
      </c>
      <c r="I1984" s="33">
        <v>2</v>
      </c>
      <c r="J1984" s="36">
        <v>4</v>
      </c>
      <c r="K1984" s="37">
        <v>6664000</v>
      </c>
      <c r="L1984" s="38" t="s">
        <v>15</v>
      </c>
      <c r="M1984" s="38" t="s">
        <v>13</v>
      </c>
    </row>
    <row r="1985" spans="1:13" s="39" customFormat="1" ht="12.75" x14ac:dyDescent="0.2">
      <c r="A1985" s="33" t="s">
        <v>19</v>
      </c>
      <c r="B1985" s="33" t="s">
        <v>566</v>
      </c>
      <c r="C1985" s="34">
        <v>10</v>
      </c>
      <c r="D1985" s="33" t="s">
        <v>82</v>
      </c>
      <c r="E1985" s="33" t="s">
        <v>14010</v>
      </c>
      <c r="F1985" s="35">
        <v>47121805</v>
      </c>
      <c r="G1985" s="33" t="s">
        <v>15071</v>
      </c>
      <c r="H1985" s="33">
        <v>5</v>
      </c>
      <c r="I1985" s="33">
        <v>1</v>
      </c>
      <c r="J1985" s="36">
        <v>1</v>
      </c>
      <c r="K1985" s="37">
        <v>2499000</v>
      </c>
      <c r="L1985" s="38" t="s">
        <v>15</v>
      </c>
      <c r="M1985" s="38" t="s">
        <v>13</v>
      </c>
    </row>
    <row r="1986" spans="1:13" s="39" customFormat="1" ht="12.75" x14ac:dyDescent="0.2">
      <c r="A1986" s="33" t="s">
        <v>19</v>
      </c>
      <c r="B1986" s="33" t="s">
        <v>566</v>
      </c>
      <c r="C1986" s="34">
        <v>10</v>
      </c>
      <c r="D1986" s="33" t="s">
        <v>82</v>
      </c>
      <c r="E1986" s="33" t="s">
        <v>2447</v>
      </c>
      <c r="F1986" s="35">
        <v>47111500</v>
      </c>
      <c r="G1986" s="33" t="s">
        <v>15071</v>
      </c>
      <c r="H1986" s="33">
        <v>4</v>
      </c>
      <c r="I1986" s="33">
        <v>1</v>
      </c>
      <c r="J1986" s="36">
        <v>3</v>
      </c>
      <c r="K1986" s="37">
        <v>5176500</v>
      </c>
      <c r="L1986" s="38" t="s">
        <v>15</v>
      </c>
      <c r="M1986" s="38" t="s">
        <v>13</v>
      </c>
    </row>
    <row r="1987" spans="1:13" s="39" customFormat="1" ht="12.75" x14ac:dyDescent="0.2">
      <c r="A1987" s="33" t="s">
        <v>19</v>
      </c>
      <c r="B1987" s="33" t="s">
        <v>566</v>
      </c>
      <c r="C1987" s="34">
        <v>10</v>
      </c>
      <c r="D1987" s="33" t="s">
        <v>82</v>
      </c>
      <c r="E1987" s="33" t="s">
        <v>2448</v>
      </c>
      <c r="F1987" s="35">
        <v>41112210</v>
      </c>
      <c r="G1987" s="33" t="s">
        <v>466</v>
      </c>
      <c r="H1987" s="33">
        <v>2</v>
      </c>
      <c r="I1987" s="33">
        <v>3</v>
      </c>
      <c r="J1987" s="36">
        <v>1</v>
      </c>
      <c r="K1987" s="37">
        <v>1020602.71</v>
      </c>
      <c r="L1987" s="38" t="s">
        <v>15</v>
      </c>
      <c r="M1987" s="38" t="s">
        <v>13</v>
      </c>
    </row>
    <row r="1988" spans="1:13" s="39" customFormat="1" ht="12.75" x14ac:dyDescent="0.2">
      <c r="A1988" s="33" t="s">
        <v>19</v>
      </c>
      <c r="B1988" s="33" t="s">
        <v>566</v>
      </c>
      <c r="C1988" s="34">
        <v>10</v>
      </c>
      <c r="D1988" s="33" t="s">
        <v>82</v>
      </c>
      <c r="E1988" s="33" t="s">
        <v>2449</v>
      </c>
      <c r="F1988" s="35">
        <v>47111503</v>
      </c>
      <c r="G1988" s="33" t="s">
        <v>466</v>
      </c>
      <c r="H1988" s="33">
        <v>2</v>
      </c>
      <c r="I1988" s="33">
        <v>3</v>
      </c>
      <c r="J1988" s="36">
        <v>2</v>
      </c>
      <c r="K1988" s="37">
        <v>2274105.84</v>
      </c>
      <c r="L1988" s="38" t="s">
        <v>15</v>
      </c>
      <c r="M1988" s="38" t="s">
        <v>13</v>
      </c>
    </row>
    <row r="1989" spans="1:13" s="39" customFormat="1" ht="12.75" x14ac:dyDescent="0.2">
      <c r="A1989" s="33" t="s">
        <v>19</v>
      </c>
      <c r="B1989" s="33" t="s">
        <v>566</v>
      </c>
      <c r="C1989" s="34">
        <v>10</v>
      </c>
      <c r="D1989" s="33" t="s">
        <v>82</v>
      </c>
      <c r="E1989" s="33" t="s">
        <v>2450</v>
      </c>
      <c r="F1989" s="35">
        <v>47111501</v>
      </c>
      <c r="G1989" s="33" t="s">
        <v>466</v>
      </c>
      <c r="H1989" s="33">
        <v>2</v>
      </c>
      <c r="I1989" s="33">
        <v>3</v>
      </c>
      <c r="J1989" s="36">
        <v>2</v>
      </c>
      <c r="K1989" s="37">
        <v>3570000</v>
      </c>
      <c r="L1989" s="38" t="s">
        <v>15</v>
      </c>
      <c r="M1989" s="38" t="s">
        <v>13</v>
      </c>
    </row>
    <row r="1990" spans="1:13" s="39" customFormat="1" ht="12.75" x14ac:dyDescent="0.2">
      <c r="A1990" s="33" t="s">
        <v>19</v>
      </c>
      <c r="B1990" s="33" t="s">
        <v>566</v>
      </c>
      <c r="C1990" s="34">
        <v>10</v>
      </c>
      <c r="D1990" s="33" t="s">
        <v>82</v>
      </c>
      <c r="E1990" s="33" t="s">
        <v>2451</v>
      </c>
      <c r="F1990" s="35">
        <v>39131505</v>
      </c>
      <c r="G1990" s="33" t="s">
        <v>466</v>
      </c>
      <c r="H1990" s="33">
        <v>2</v>
      </c>
      <c r="I1990" s="33">
        <v>3</v>
      </c>
      <c r="J1990" s="36">
        <v>1</v>
      </c>
      <c r="K1990" s="37">
        <v>1137052.92</v>
      </c>
      <c r="L1990" s="38" t="s">
        <v>15</v>
      </c>
      <c r="M1990" s="38" t="s">
        <v>13</v>
      </c>
    </row>
    <row r="1991" spans="1:13" s="39" customFormat="1" ht="12.75" x14ac:dyDescent="0.2">
      <c r="A1991" s="33" t="s">
        <v>19</v>
      </c>
      <c r="B1991" s="33" t="s">
        <v>566</v>
      </c>
      <c r="C1991" s="34">
        <v>10</v>
      </c>
      <c r="D1991" s="33" t="s">
        <v>82</v>
      </c>
      <c r="E1991" s="33" t="s">
        <v>2452</v>
      </c>
      <c r="F1991" s="35">
        <v>39121910</v>
      </c>
      <c r="G1991" s="33" t="s">
        <v>15071</v>
      </c>
      <c r="H1991" s="33">
        <v>4</v>
      </c>
      <c r="I1991" s="33">
        <v>3</v>
      </c>
      <c r="J1991" s="36">
        <v>6</v>
      </c>
      <c r="K1991" s="37">
        <v>758982</v>
      </c>
      <c r="L1991" s="38" t="s">
        <v>15</v>
      </c>
      <c r="M1991" s="38" t="s">
        <v>13</v>
      </c>
    </row>
    <row r="1992" spans="1:13" s="39" customFormat="1" ht="12.75" x14ac:dyDescent="0.2">
      <c r="A1992" s="33" t="s">
        <v>19</v>
      </c>
      <c r="B1992" s="33" t="s">
        <v>566</v>
      </c>
      <c r="C1992" s="34">
        <v>10</v>
      </c>
      <c r="D1992" s="33" t="s">
        <v>82</v>
      </c>
      <c r="E1992" s="33" t="s">
        <v>2453</v>
      </c>
      <c r="F1992" s="35">
        <v>52141602</v>
      </c>
      <c r="G1992" s="33" t="s">
        <v>15071</v>
      </c>
      <c r="H1992" s="33">
        <v>4</v>
      </c>
      <c r="I1992" s="33">
        <v>3</v>
      </c>
      <c r="J1992" s="36">
        <v>1</v>
      </c>
      <c r="K1992" s="37">
        <v>3099000</v>
      </c>
      <c r="L1992" s="38" t="s">
        <v>15</v>
      </c>
      <c r="M1992" s="38" t="s">
        <v>13</v>
      </c>
    </row>
    <row r="1993" spans="1:13" s="39" customFormat="1" ht="12.75" x14ac:dyDescent="0.2">
      <c r="A1993" s="33" t="s">
        <v>19</v>
      </c>
      <c r="B1993" s="33" t="s">
        <v>566</v>
      </c>
      <c r="C1993" s="34">
        <v>10</v>
      </c>
      <c r="D1993" s="33" t="s">
        <v>82</v>
      </c>
      <c r="E1993" s="33" t="s">
        <v>2454</v>
      </c>
      <c r="F1993" s="35">
        <v>40101604</v>
      </c>
      <c r="G1993" s="33" t="s">
        <v>15071</v>
      </c>
      <c r="H1993" s="33">
        <v>4</v>
      </c>
      <c r="I1993" s="33">
        <v>3</v>
      </c>
      <c r="J1993" s="36">
        <v>8</v>
      </c>
      <c r="K1993" s="37">
        <v>983200</v>
      </c>
      <c r="L1993" s="38" t="s">
        <v>15</v>
      </c>
      <c r="M1993" s="38" t="s">
        <v>13</v>
      </c>
    </row>
    <row r="1994" spans="1:13" s="39" customFormat="1" ht="12.75" x14ac:dyDescent="0.2">
      <c r="A1994" s="33" t="s">
        <v>19</v>
      </c>
      <c r="B1994" s="33" t="s">
        <v>569</v>
      </c>
      <c r="C1994" s="34">
        <v>10</v>
      </c>
      <c r="D1994" s="33" t="s">
        <v>84</v>
      </c>
      <c r="E1994" s="33" t="s">
        <v>2455</v>
      </c>
      <c r="F1994" s="35">
        <v>56101535</v>
      </c>
      <c r="G1994" s="33" t="s">
        <v>466</v>
      </c>
      <c r="H1994" s="33">
        <v>2</v>
      </c>
      <c r="I1994" s="33">
        <v>6</v>
      </c>
      <c r="J1994" s="36">
        <v>1</v>
      </c>
      <c r="K1994" s="37">
        <v>1035300</v>
      </c>
      <c r="L1994" s="38" t="s">
        <v>15</v>
      </c>
      <c r="M1994" s="38" t="s">
        <v>13</v>
      </c>
    </row>
    <row r="1995" spans="1:13" s="39" customFormat="1" ht="12.75" x14ac:dyDescent="0.2">
      <c r="A1995" s="33" t="s">
        <v>19</v>
      </c>
      <c r="B1995" s="33" t="s">
        <v>569</v>
      </c>
      <c r="C1995" s="34">
        <v>10</v>
      </c>
      <c r="D1995" s="33" t="s">
        <v>84</v>
      </c>
      <c r="E1995" s="33" t="s">
        <v>2456</v>
      </c>
      <c r="F1995" s="35">
        <v>49241511</v>
      </c>
      <c r="G1995" s="33" t="s">
        <v>15071</v>
      </c>
      <c r="H1995" s="33">
        <v>4</v>
      </c>
      <c r="I1995" s="33">
        <v>3</v>
      </c>
      <c r="J1995" s="36">
        <v>3</v>
      </c>
      <c r="K1995" s="37">
        <v>6098274</v>
      </c>
      <c r="L1995" s="38" t="s">
        <v>15</v>
      </c>
      <c r="M1995" s="38" t="s">
        <v>13</v>
      </c>
    </row>
    <row r="1996" spans="1:13" s="39" customFormat="1" ht="12.75" x14ac:dyDescent="0.2">
      <c r="A1996" s="33" t="s">
        <v>19</v>
      </c>
      <c r="B1996" s="33" t="s">
        <v>569</v>
      </c>
      <c r="C1996" s="34">
        <v>10</v>
      </c>
      <c r="D1996" s="33" t="s">
        <v>84</v>
      </c>
      <c r="E1996" s="33" t="s">
        <v>2457</v>
      </c>
      <c r="F1996" s="35">
        <v>48102004</v>
      </c>
      <c r="G1996" s="33" t="s">
        <v>15071</v>
      </c>
      <c r="H1996" s="33">
        <v>4</v>
      </c>
      <c r="I1996" s="33">
        <v>3</v>
      </c>
      <c r="J1996" s="36">
        <v>8</v>
      </c>
      <c r="K1996" s="37">
        <v>11995200</v>
      </c>
      <c r="L1996" s="38" t="s">
        <v>15</v>
      </c>
      <c r="M1996" s="38" t="s">
        <v>13</v>
      </c>
    </row>
    <row r="1997" spans="1:13" s="39" customFormat="1" ht="12.75" x14ac:dyDescent="0.2">
      <c r="A1997" s="33" t="s">
        <v>19</v>
      </c>
      <c r="B1997" s="33" t="s">
        <v>569</v>
      </c>
      <c r="C1997" s="34">
        <v>10</v>
      </c>
      <c r="D1997" s="33" t="s">
        <v>84</v>
      </c>
      <c r="E1997" s="33" t="s">
        <v>2458</v>
      </c>
      <c r="F1997" s="35">
        <v>56111806</v>
      </c>
      <c r="G1997" s="33" t="s">
        <v>15071</v>
      </c>
      <c r="H1997" s="33">
        <v>4</v>
      </c>
      <c r="I1997" s="33">
        <v>3</v>
      </c>
      <c r="J1997" s="36">
        <v>1</v>
      </c>
      <c r="K1997" s="37">
        <v>600000</v>
      </c>
      <c r="L1997" s="38" t="s">
        <v>15</v>
      </c>
      <c r="M1997" s="38" t="s">
        <v>13</v>
      </c>
    </row>
    <row r="1998" spans="1:13" s="39" customFormat="1" ht="12.75" x14ac:dyDescent="0.2">
      <c r="A1998" s="33" t="s">
        <v>19</v>
      </c>
      <c r="B1998" s="33" t="s">
        <v>569</v>
      </c>
      <c r="C1998" s="34">
        <v>10</v>
      </c>
      <c r="D1998" s="33" t="s">
        <v>84</v>
      </c>
      <c r="E1998" s="33" t="s">
        <v>2459</v>
      </c>
      <c r="F1998" s="35">
        <v>46151715</v>
      </c>
      <c r="G1998" s="33" t="s">
        <v>15071</v>
      </c>
      <c r="H1998" s="33">
        <v>4</v>
      </c>
      <c r="I1998" s="33">
        <v>3</v>
      </c>
      <c r="J1998" s="36">
        <v>1</v>
      </c>
      <c r="K1998" s="37">
        <v>1980000</v>
      </c>
      <c r="L1998" s="38" t="s">
        <v>15</v>
      </c>
      <c r="M1998" s="38" t="s">
        <v>13</v>
      </c>
    </row>
    <row r="1999" spans="1:13" s="39" customFormat="1" ht="12.75" x14ac:dyDescent="0.2">
      <c r="A1999" s="33" t="s">
        <v>19</v>
      </c>
      <c r="B1999" s="33" t="s">
        <v>2374</v>
      </c>
      <c r="C1999" s="34">
        <v>10</v>
      </c>
      <c r="D1999" s="33" t="s">
        <v>133</v>
      </c>
      <c r="E1999" s="33" t="s">
        <v>2460</v>
      </c>
      <c r="F1999" s="35">
        <v>46151601</v>
      </c>
      <c r="G1999" s="33" t="s">
        <v>466</v>
      </c>
      <c r="H1999" s="33">
        <v>4</v>
      </c>
      <c r="I1999" s="33">
        <v>3</v>
      </c>
      <c r="J1999" s="36">
        <v>25</v>
      </c>
      <c r="K1999" s="37">
        <v>3625000</v>
      </c>
      <c r="L1999" s="38" t="s">
        <v>15</v>
      </c>
      <c r="M1999" s="38" t="s">
        <v>13</v>
      </c>
    </row>
    <row r="2000" spans="1:13" s="39" customFormat="1" ht="12.75" x14ac:dyDescent="0.2">
      <c r="A2000" s="33" t="s">
        <v>19</v>
      </c>
      <c r="B2000" s="33" t="s">
        <v>570</v>
      </c>
      <c r="C2000" s="34">
        <v>10</v>
      </c>
      <c r="D2000" s="33" t="s">
        <v>85</v>
      </c>
      <c r="E2000" s="33" t="s">
        <v>2461</v>
      </c>
      <c r="F2000" s="35">
        <v>46171633</v>
      </c>
      <c r="G2000" s="33" t="s">
        <v>466</v>
      </c>
      <c r="H2000" s="33">
        <v>4</v>
      </c>
      <c r="I2000" s="33">
        <v>3</v>
      </c>
      <c r="J2000" s="36">
        <v>2</v>
      </c>
      <c r="K2000" s="37">
        <v>736000</v>
      </c>
      <c r="L2000" s="38" t="s">
        <v>15</v>
      </c>
      <c r="M2000" s="38" t="s">
        <v>13</v>
      </c>
    </row>
    <row r="2001" spans="1:13" s="39" customFormat="1" ht="12.75" x14ac:dyDescent="0.2">
      <c r="A2001" s="33" t="s">
        <v>19</v>
      </c>
      <c r="B2001" s="33" t="s">
        <v>570</v>
      </c>
      <c r="C2001" s="34">
        <v>10</v>
      </c>
      <c r="D2001" s="33" t="s">
        <v>85</v>
      </c>
      <c r="E2001" s="33" t="s">
        <v>2462</v>
      </c>
      <c r="F2001" s="35">
        <v>46171633</v>
      </c>
      <c r="G2001" s="33" t="s">
        <v>466</v>
      </c>
      <c r="H2001" s="33">
        <v>4</v>
      </c>
      <c r="I2001" s="33">
        <v>3</v>
      </c>
      <c r="J2001" s="36">
        <v>2</v>
      </c>
      <c r="K2001" s="37">
        <v>56000000</v>
      </c>
      <c r="L2001" s="38" t="s">
        <v>15</v>
      </c>
      <c r="M2001" s="38" t="s">
        <v>13</v>
      </c>
    </row>
    <row r="2002" spans="1:13" s="39" customFormat="1" ht="12.75" x14ac:dyDescent="0.2">
      <c r="A2002" s="33" t="s">
        <v>19</v>
      </c>
      <c r="B2002" s="33" t="s">
        <v>570</v>
      </c>
      <c r="C2002" s="34">
        <v>10</v>
      </c>
      <c r="D2002" s="33" t="s">
        <v>85</v>
      </c>
      <c r="E2002" s="33" t="s">
        <v>2463</v>
      </c>
      <c r="F2002" s="35">
        <v>46171624</v>
      </c>
      <c r="G2002" s="33" t="s">
        <v>466</v>
      </c>
      <c r="H2002" s="33">
        <v>4</v>
      </c>
      <c r="I2002" s="33">
        <v>3</v>
      </c>
      <c r="J2002" s="36">
        <v>1</v>
      </c>
      <c r="K2002" s="37">
        <v>123090044</v>
      </c>
      <c r="L2002" s="38" t="s">
        <v>15</v>
      </c>
      <c r="M2002" s="38" t="s">
        <v>13</v>
      </c>
    </row>
    <row r="2003" spans="1:13" s="39" customFormat="1" ht="12.75" x14ac:dyDescent="0.2">
      <c r="A2003" s="33" t="s">
        <v>19</v>
      </c>
      <c r="B2003" s="33" t="s">
        <v>570</v>
      </c>
      <c r="C2003" s="34">
        <v>10</v>
      </c>
      <c r="D2003" s="33" t="s">
        <v>85</v>
      </c>
      <c r="E2003" s="33" t="s">
        <v>2464</v>
      </c>
      <c r="F2003" s="35">
        <v>46151700</v>
      </c>
      <c r="G2003" s="33" t="s">
        <v>466</v>
      </c>
      <c r="H2003" s="33">
        <v>4</v>
      </c>
      <c r="I2003" s="33">
        <v>3</v>
      </c>
      <c r="J2003" s="36">
        <v>1</v>
      </c>
      <c r="K2003" s="37">
        <v>450000</v>
      </c>
      <c r="L2003" s="38" t="s">
        <v>15</v>
      </c>
      <c r="M2003" s="38" t="s">
        <v>13</v>
      </c>
    </row>
    <row r="2004" spans="1:13" s="39" customFormat="1" ht="12.75" x14ac:dyDescent="0.2">
      <c r="A2004" s="33" t="s">
        <v>19</v>
      </c>
      <c r="B2004" s="33" t="s">
        <v>570</v>
      </c>
      <c r="C2004" s="34">
        <v>10</v>
      </c>
      <c r="D2004" s="33" t="s">
        <v>85</v>
      </c>
      <c r="E2004" s="33" t="s">
        <v>2465</v>
      </c>
      <c r="F2004" s="35">
        <v>46151708</v>
      </c>
      <c r="G2004" s="33" t="s">
        <v>466</v>
      </c>
      <c r="H2004" s="33">
        <v>4</v>
      </c>
      <c r="I2004" s="33">
        <v>3</v>
      </c>
      <c r="J2004" s="36">
        <v>1</v>
      </c>
      <c r="K2004" s="37">
        <v>550000</v>
      </c>
      <c r="L2004" s="38" t="s">
        <v>15</v>
      </c>
      <c r="M2004" s="38" t="s">
        <v>13</v>
      </c>
    </row>
    <row r="2005" spans="1:13" s="39" customFormat="1" ht="12.75" x14ac:dyDescent="0.2">
      <c r="A2005" s="33" t="s">
        <v>19</v>
      </c>
      <c r="B2005" s="33" t="s">
        <v>571</v>
      </c>
      <c r="C2005" s="34">
        <v>10</v>
      </c>
      <c r="D2005" s="33" t="s">
        <v>12596</v>
      </c>
      <c r="E2005" s="33" t="s">
        <v>2466</v>
      </c>
      <c r="F2005" s="35">
        <v>15121501</v>
      </c>
      <c r="G2005" s="33" t="s">
        <v>466</v>
      </c>
      <c r="H2005" s="33">
        <v>2</v>
      </c>
      <c r="I2005" s="33">
        <v>6</v>
      </c>
      <c r="J2005" s="36">
        <v>60</v>
      </c>
      <c r="K2005" s="37">
        <v>5140800</v>
      </c>
      <c r="L2005" s="38" t="s">
        <v>2367</v>
      </c>
      <c r="M2005" s="38" t="s">
        <v>13</v>
      </c>
    </row>
    <row r="2006" spans="1:13" s="39" customFormat="1" ht="12.75" x14ac:dyDescent="0.2">
      <c r="A2006" s="33" t="s">
        <v>19</v>
      </c>
      <c r="B2006" s="33" t="s">
        <v>571</v>
      </c>
      <c r="C2006" s="34">
        <v>10</v>
      </c>
      <c r="D2006" s="33" t="s">
        <v>12596</v>
      </c>
      <c r="E2006" s="33" t="s">
        <v>2467</v>
      </c>
      <c r="F2006" s="35">
        <v>15121501</v>
      </c>
      <c r="G2006" s="33" t="s">
        <v>466</v>
      </c>
      <c r="H2006" s="33">
        <v>2</v>
      </c>
      <c r="I2006" s="33">
        <v>6</v>
      </c>
      <c r="J2006" s="36">
        <v>14</v>
      </c>
      <c r="K2006" s="37">
        <v>7386460.8999999994</v>
      </c>
      <c r="L2006" s="38" t="s">
        <v>2367</v>
      </c>
      <c r="M2006" s="38" t="s">
        <v>13</v>
      </c>
    </row>
    <row r="2007" spans="1:13" s="39" customFormat="1" ht="12.75" x14ac:dyDescent="0.2">
      <c r="A2007" s="33" t="s">
        <v>19</v>
      </c>
      <c r="B2007" s="33" t="s">
        <v>571</v>
      </c>
      <c r="C2007" s="34">
        <v>10</v>
      </c>
      <c r="D2007" s="33" t="s">
        <v>12596</v>
      </c>
      <c r="E2007" s="33" t="s">
        <v>2468</v>
      </c>
      <c r="F2007" s="35">
        <v>15121501</v>
      </c>
      <c r="G2007" s="33" t="s">
        <v>466</v>
      </c>
      <c r="H2007" s="33">
        <v>2</v>
      </c>
      <c r="I2007" s="33">
        <v>6</v>
      </c>
      <c r="J2007" s="36">
        <v>11</v>
      </c>
      <c r="K2007" s="37">
        <v>5487079.29</v>
      </c>
      <c r="L2007" s="38" t="s">
        <v>2367</v>
      </c>
      <c r="M2007" s="38" t="s">
        <v>13</v>
      </c>
    </row>
    <row r="2008" spans="1:13" s="39" customFormat="1" ht="12.75" x14ac:dyDescent="0.2">
      <c r="A2008" s="33" t="s">
        <v>19</v>
      </c>
      <c r="B2008" s="33" t="s">
        <v>571</v>
      </c>
      <c r="C2008" s="34">
        <v>10</v>
      </c>
      <c r="D2008" s="33" t="s">
        <v>12596</v>
      </c>
      <c r="E2008" s="33" t="s">
        <v>2469</v>
      </c>
      <c r="F2008" s="35">
        <v>15121501</v>
      </c>
      <c r="G2008" s="33" t="s">
        <v>466</v>
      </c>
      <c r="H2008" s="33">
        <v>2</v>
      </c>
      <c r="I2008" s="33">
        <v>6</v>
      </c>
      <c r="J2008" s="36">
        <v>18</v>
      </c>
      <c r="K2008" s="37">
        <v>6561481.5</v>
      </c>
      <c r="L2008" s="38" t="s">
        <v>2367</v>
      </c>
      <c r="M2008" s="38" t="s">
        <v>13</v>
      </c>
    </row>
    <row r="2009" spans="1:13" s="39" customFormat="1" ht="12.75" x14ac:dyDescent="0.2">
      <c r="A2009" s="33" t="s">
        <v>19</v>
      </c>
      <c r="B2009" s="33" t="s">
        <v>571</v>
      </c>
      <c r="C2009" s="34">
        <v>10</v>
      </c>
      <c r="D2009" s="33" t="s">
        <v>12596</v>
      </c>
      <c r="E2009" s="33" t="s">
        <v>2470</v>
      </c>
      <c r="F2009" s="35">
        <v>15121501</v>
      </c>
      <c r="G2009" s="33" t="s">
        <v>466</v>
      </c>
      <c r="H2009" s="33">
        <v>2</v>
      </c>
      <c r="I2009" s="33">
        <v>6</v>
      </c>
      <c r="J2009" s="36">
        <v>11</v>
      </c>
      <c r="K2009" s="37">
        <v>4748436.7700000005</v>
      </c>
      <c r="L2009" s="38" t="s">
        <v>2367</v>
      </c>
      <c r="M2009" s="38" t="s">
        <v>13</v>
      </c>
    </row>
    <row r="2010" spans="1:13" s="39" customFormat="1" ht="12.75" x14ac:dyDescent="0.2">
      <c r="A2010" s="33" t="s">
        <v>19</v>
      </c>
      <c r="B2010" s="33" t="s">
        <v>571</v>
      </c>
      <c r="C2010" s="34">
        <v>10</v>
      </c>
      <c r="D2010" s="33" t="s">
        <v>12596</v>
      </c>
      <c r="E2010" s="33" t="s">
        <v>2471</v>
      </c>
      <c r="F2010" s="35">
        <v>15121806</v>
      </c>
      <c r="G2010" s="33" t="s">
        <v>466</v>
      </c>
      <c r="H2010" s="33">
        <v>2</v>
      </c>
      <c r="I2010" s="33">
        <v>6</v>
      </c>
      <c r="J2010" s="36">
        <v>2</v>
      </c>
      <c r="K2010" s="37">
        <v>4220830.04</v>
      </c>
      <c r="L2010" s="38" t="s">
        <v>15</v>
      </c>
      <c r="M2010" s="38" t="s">
        <v>13</v>
      </c>
    </row>
    <row r="2011" spans="1:13" s="39" customFormat="1" ht="12.75" x14ac:dyDescent="0.2">
      <c r="A2011" s="33" t="s">
        <v>19</v>
      </c>
      <c r="B2011" s="33" t="s">
        <v>571</v>
      </c>
      <c r="C2011" s="34">
        <v>10</v>
      </c>
      <c r="D2011" s="33" t="s">
        <v>12596</v>
      </c>
      <c r="E2011" s="33" t="s">
        <v>2471</v>
      </c>
      <c r="F2011" s="35">
        <v>15121806</v>
      </c>
      <c r="G2011" s="33" t="s">
        <v>466</v>
      </c>
      <c r="H2011" s="33">
        <v>2</v>
      </c>
      <c r="I2011" s="33">
        <v>6</v>
      </c>
      <c r="J2011" s="36">
        <v>8</v>
      </c>
      <c r="K2011" s="37">
        <v>7674233.8399999999</v>
      </c>
      <c r="L2011" s="38" t="s">
        <v>15</v>
      </c>
      <c r="M2011" s="38" t="s">
        <v>13</v>
      </c>
    </row>
    <row r="2012" spans="1:13" s="39" customFormat="1" ht="12.75" x14ac:dyDescent="0.2">
      <c r="A2012" s="33" t="s">
        <v>19</v>
      </c>
      <c r="B2012" s="33" t="s">
        <v>571</v>
      </c>
      <c r="C2012" s="34">
        <v>10</v>
      </c>
      <c r="D2012" s="33" t="s">
        <v>12596</v>
      </c>
      <c r="E2012" s="33" t="s">
        <v>2471</v>
      </c>
      <c r="F2012" s="35">
        <v>15121806</v>
      </c>
      <c r="G2012" s="33" t="s">
        <v>466</v>
      </c>
      <c r="H2012" s="33">
        <v>2</v>
      </c>
      <c r="I2012" s="33">
        <v>6</v>
      </c>
      <c r="J2012" s="36">
        <v>2</v>
      </c>
      <c r="K2012" s="37">
        <v>1976116.38</v>
      </c>
      <c r="L2012" s="38" t="s">
        <v>15</v>
      </c>
      <c r="M2012" s="38" t="s">
        <v>13</v>
      </c>
    </row>
    <row r="2013" spans="1:13" s="39" customFormat="1" ht="12.75" x14ac:dyDescent="0.2">
      <c r="A2013" s="33" t="s">
        <v>19</v>
      </c>
      <c r="B2013" s="33" t="s">
        <v>571</v>
      </c>
      <c r="C2013" s="34">
        <v>10</v>
      </c>
      <c r="D2013" s="33" t="s">
        <v>12596</v>
      </c>
      <c r="E2013" s="33" t="s">
        <v>2471</v>
      </c>
      <c r="F2013" s="35">
        <v>15121806</v>
      </c>
      <c r="G2013" s="33" t="s">
        <v>466</v>
      </c>
      <c r="H2013" s="33">
        <v>2</v>
      </c>
      <c r="I2013" s="33">
        <v>6</v>
      </c>
      <c r="J2013" s="36">
        <v>2</v>
      </c>
      <c r="K2013" s="37">
        <v>1918558.46</v>
      </c>
      <c r="L2013" s="38" t="s">
        <v>15</v>
      </c>
      <c r="M2013" s="38" t="s">
        <v>13</v>
      </c>
    </row>
    <row r="2014" spans="1:13" s="39" customFormat="1" ht="12.75" x14ac:dyDescent="0.2">
      <c r="A2014" s="33" t="s">
        <v>19</v>
      </c>
      <c r="B2014" s="33" t="s">
        <v>571</v>
      </c>
      <c r="C2014" s="34">
        <v>10</v>
      </c>
      <c r="D2014" s="33" t="s">
        <v>12596</v>
      </c>
      <c r="E2014" s="33" t="s">
        <v>2471</v>
      </c>
      <c r="F2014" s="35">
        <v>15121806</v>
      </c>
      <c r="G2014" s="33" t="s">
        <v>466</v>
      </c>
      <c r="H2014" s="33">
        <v>2</v>
      </c>
      <c r="I2014" s="33">
        <v>6</v>
      </c>
      <c r="J2014" s="36">
        <v>3</v>
      </c>
      <c r="K2014" s="37">
        <v>2877837.69</v>
      </c>
      <c r="L2014" s="38" t="s">
        <v>15</v>
      </c>
      <c r="M2014" s="38" t="s">
        <v>13</v>
      </c>
    </row>
    <row r="2015" spans="1:13" s="39" customFormat="1" ht="12.75" x14ac:dyDescent="0.2">
      <c r="A2015" s="33" t="s">
        <v>19</v>
      </c>
      <c r="B2015" s="33" t="s">
        <v>571</v>
      </c>
      <c r="C2015" s="34">
        <v>10</v>
      </c>
      <c r="D2015" s="33" t="s">
        <v>12596</v>
      </c>
      <c r="E2015" s="33" t="s">
        <v>2471</v>
      </c>
      <c r="F2015" s="35">
        <v>15121806</v>
      </c>
      <c r="G2015" s="33" t="s">
        <v>466</v>
      </c>
      <c r="H2015" s="33">
        <v>2</v>
      </c>
      <c r="I2015" s="33">
        <v>6</v>
      </c>
      <c r="J2015" s="36">
        <v>2</v>
      </c>
      <c r="K2015" s="37">
        <v>2494128.14</v>
      </c>
      <c r="L2015" s="38" t="s">
        <v>15</v>
      </c>
      <c r="M2015" s="38" t="s">
        <v>13</v>
      </c>
    </row>
    <row r="2016" spans="1:13" s="39" customFormat="1" ht="12.75" x14ac:dyDescent="0.2">
      <c r="A2016" s="33" t="s">
        <v>19</v>
      </c>
      <c r="B2016" s="33" t="s">
        <v>571</v>
      </c>
      <c r="C2016" s="34">
        <v>10</v>
      </c>
      <c r="D2016" s="33" t="s">
        <v>12596</v>
      </c>
      <c r="E2016" s="33" t="s">
        <v>2472</v>
      </c>
      <c r="F2016" s="35">
        <v>15121902</v>
      </c>
      <c r="G2016" s="33" t="s">
        <v>466</v>
      </c>
      <c r="H2016" s="33">
        <v>2</v>
      </c>
      <c r="I2016" s="33">
        <v>6</v>
      </c>
      <c r="J2016" s="36">
        <v>6</v>
      </c>
      <c r="K2016" s="37">
        <v>2532500.88</v>
      </c>
      <c r="L2016" s="38" t="s">
        <v>15</v>
      </c>
      <c r="M2016" s="38" t="s">
        <v>13</v>
      </c>
    </row>
    <row r="2017" spans="1:13" s="39" customFormat="1" ht="12.75" x14ac:dyDescent="0.2">
      <c r="A2017" s="33" t="s">
        <v>19</v>
      </c>
      <c r="B2017" s="33" t="s">
        <v>571</v>
      </c>
      <c r="C2017" s="34">
        <v>10</v>
      </c>
      <c r="D2017" s="33" t="s">
        <v>12596</v>
      </c>
      <c r="E2017" s="33" t="s">
        <v>2473</v>
      </c>
      <c r="F2017" s="35">
        <v>15121902</v>
      </c>
      <c r="G2017" s="33" t="s">
        <v>466</v>
      </c>
      <c r="H2017" s="33">
        <v>2</v>
      </c>
      <c r="I2017" s="33">
        <v>6</v>
      </c>
      <c r="J2017" s="36">
        <v>1</v>
      </c>
      <c r="K2017" s="37">
        <v>594753.67000000004</v>
      </c>
      <c r="L2017" s="38" t="s">
        <v>2367</v>
      </c>
      <c r="M2017" s="38" t="s">
        <v>13</v>
      </c>
    </row>
    <row r="2018" spans="1:13" s="39" customFormat="1" ht="12.75" x14ac:dyDescent="0.2">
      <c r="A2018" s="33" t="s">
        <v>19</v>
      </c>
      <c r="B2018" s="33" t="s">
        <v>571</v>
      </c>
      <c r="C2018" s="34">
        <v>10</v>
      </c>
      <c r="D2018" s="33" t="s">
        <v>12596</v>
      </c>
      <c r="E2018" s="33" t="s">
        <v>2474</v>
      </c>
      <c r="F2018" s="35">
        <v>15121520</v>
      </c>
      <c r="G2018" s="33" t="s">
        <v>466</v>
      </c>
      <c r="H2018" s="33">
        <v>2</v>
      </c>
      <c r="I2018" s="33">
        <v>6</v>
      </c>
      <c r="J2018" s="36">
        <v>2</v>
      </c>
      <c r="K2018" s="37">
        <v>997650.78</v>
      </c>
      <c r="L2018" s="38" t="s">
        <v>15</v>
      </c>
      <c r="M2018" s="38" t="s">
        <v>13</v>
      </c>
    </row>
    <row r="2019" spans="1:13" s="39" customFormat="1" ht="12.75" x14ac:dyDescent="0.2">
      <c r="A2019" s="33" t="s">
        <v>19</v>
      </c>
      <c r="B2019" s="33" t="s">
        <v>571</v>
      </c>
      <c r="C2019" s="34">
        <v>10</v>
      </c>
      <c r="D2019" s="33" t="s">
        <v>12596</v>
      </c>
      <c r="E2019" s="33" t="s">
        <v>2475</v>
      </c>
      <c r="F2019" s="35">
        <v>25174004</v>
      </c>
      <c r="G2019" s="33" t="s">
        <v>466</v>
      </c>
      <c r="H2019" s="33">
        <v>2</v>
      </c>
      <c r="I2019" s="33">
        <v>6</v>
      </c>
      <c r="J2019" s="36">
        <v>5</v>
      </c>
      <c r="K2019" s="37">
        <v>1414939.75</v>
      </c>
      <c r="L2019" s="38" t="s">
        <v>2367</v>
      </c>
      <c r="M2019" s="38" t="s">
        <v>13</v>
      </c>
    </row>
    <row r="2020" spans="1:13" s="39" customFormat="1" ht="12.75" x14ac:dyDescent="0.2">
      <c r="A2020" s="33" t="s">
        <v>19</v>
      </c>
      <c r="B2020" s="33" t="s">
        <v>571</v>
      </c>
      <c r="C2020" s="34">
        <v>10</v>
      </c>
      <c r="D2020" s="33" t="s">
        <v>12596</v>
      </c>
      <c r="E2020" s="33" t="s">
        <v>2475</v>
      </c>
      <c r="F2020" s="35">
        <v>25174004</v>
      </c>
      <c r="G2020" s="33" t="s">
        <v>466</v>
      </c>
      <c r="H2020" s="33">
        <v>2</v>
      </c>
      <c r="I2020" s="33">
        <v>6</v>
      </c>
      <c r="J2020" s="36">
        <v>5</v>
      </c>
      <c r="K2020" s="37">
        <v>441269.85</v>
      </c>
      <c r="L2020" s="38" t="s">
        <v>2367</v>
      </c>
      <c r="M2020" s="38" t="s">
        <v>13</v>
      </c>
    </row>
    <row r="2021" spans="1:13" s="39" customFormat="1" ht="12.75" x14ac:dyDescent="0.2">
      <c r="A2021" s="33" t="s">
        <v>19</v>
      </c>
      <c r="B2021" s="33" t="s">
        <v>571</v>
      </c>
      <c r="C2021" s="34">
        <v>10</v>
      </c>
      <c r="D2021" s="33" t="s">
        <v>12596</v>
      </c>
      <c r="E2021" s="33" t="s">
        <v>2476</v>
      </c>
      <c r="F2021" s="35">
        <v>15121514</v>
      </c>
      <c r="G2021" s="33" t="s">
        <v>466</v>
      </c>
      <c r="H2021" s="33">
        <v>2</v>
      </c>
      <c r="I2021" s="33">
        <v>6</v>
      </c>
      <c r="J2021" s="36">
        <v>250</v>
      </c>
      <c r="K2021" s="37">
        <v>7674309.9999999991</v>
      </c>
      <c r="L2021" s="38" t="s">
        <v>15</v>
      </c>
      <c r="M2021" s="38" t="s">
        <v>13</v>
      </c>
    </row>
    <row r="2022" spans="1:13" s="39" customFormat="1" ht="12.75" x14ac:dyDescent="0.2">
      <c r="A2022" s="33" t="s">
        <v>19</v>
      </c>
      <c r="B2022" s="33" t="s">
        <v>571</v>
      </c>
      <c r="C2022" s="34">
        <v>10</v>
      </c>
      <c r="D2022" s="33" t="s">
        <v>12596</v>
      </c>
      <c r="E2022" s="33" t="s">
        <v>2477</v>
      </c>
      <c r="F2022" s="35">
        <v>15121501</v>
      </c>
      <c r="G2022" s="33" t="s">
        <v>466</v>
      </c>
      <c r="H2022" s="33">
        <v>2</v>
      </c>
      <c r="I2022" s="33">
        <v>6</v>
      </c>
      <c r="J2022" s="36">
        <v>6</v>
      </c>
      <c r="K2022" s="37">
        <v>2302271.58</v>
      </c>
      <c r="L2022" s="38" t="s">
        <v>2367</v>
      </c>
      <c r="M2022" s="38" t="s">
        <v>13</v>
      </c>
    </row>
    <row r="2023" spans="1:13" s="39" customFormat="1" ht="12.75" x14ac:dyDescent="0.2">
      <c r="A2023" s="33" t="s">
        <v>19</v>
      </c>
      <c r="B2023" s="33" t="s">
        <v>571</v>
      </c>
      <c r="C2023" s="34">
        <v>10</v>
      </c>
      <c r="D2023" s="33" t="s">
        <v>12596</v>
      </c>
      <c r="E2023" s="33" t="s">
        <v>2478</v>
      </c>
      <c r="F2023" s="35">
        <v>15121514</v>
      </c>
      <c r="G2023" s="33" t="s">
        <v>466</v>
      </c>
      <c r="H2023" s="33">
        <v>2</v>
      </c>
      <c r="I2023" s="33">
        <v>3</v>
      </c>
      <c r="J2023" s="36">
        <v>12</v>
      </c>
      <c r="K2023" s="37">
        <v>273105</v>
      </c>
      <c r="L2023" s="38" t="s">
        <v>15</v>
      </c>
      <c r="M2023" s="38" t="s">
        <v>13</v>
      </c>
    </row>
    <row r="2024" spans="1:13" s="39" customFormat="1" ht="12.75" x14ac:dyDescent="0.2">
      <c r="A2024" s="33" t="s">
        <v>19</v>
      </c>
      <c r="B2024" s="33" t="s">
        <v>571</v>
      </c>
      <c r="C2024" s="34">
        <v>10</v>
      </c>
      <c r="D2024" s="33" t="s">
        <v>12596</v>
      </c>
      <c r="E2024" s="33" t="s">
        <v>2479</v>
      </c>
      <c r="F2024" s="35">
        <v>15121902</v>
      </c>
      <c r="G2024" s="33" t="s">
        <v>466</v>
      </c>
      <c r="H2024" s="33">
        <v>2</v>
      </c>
      <c r="I2024" s="33">
        <v>3</v>
      </c>
      <c r="J2024" s="36">
        <v>1</v>
      </c>
      <c r="K2024" s="37">
        <v>29750</v>
      </c>
      <c r="L2024" s="38" t="s">
        <v>15</v>
      </c>
      <c r="M2024" s="38" t="s">
        <v>13</v>
      </c>
    </row>
    <row r="2025" spans="1:13" s="39" customFormat="1" ht="12.75" x14ac:dyDescent="0.2">
      <c r="A2025" s="33" t="s">
        <v>19</v>
      </c>
      <c r="B2025" s="33" t="s">
        <v>571</v>
      </c>
      <c r="C2025" s="34">
        <v>10</v>
      </c>
      <c r="D2025" s="33" t="s">
        <v>12596</v>
      </c>
      <c r="E2025" s="33" t="s">
        <v>2480</v>
      </c>
      <c r="F2025" s="35">
        <v>15121902</v>
      </c>
      <c r="G2025" s="33" t="s">
        <v>466</v>
      </c>
      <c r="H2025" s="33">
        <v>2</v>
      </c>
      <c r="I2025" s="33">
        <v>3</v>
      </c>
      <c r="J2025" s="36">
        <v>6</v>
      </c>
      <c r="K2025" s="37">
        <v>321300</v>
      </c>
      <c r="L2025" s="38" t="s">
        <v>15</v>
      </c>
      <c r="M2025" s="38" t="s">
        <v>13</v>
      </c>
    </row>
    <row r="2026" spans="1:13" s="39" customFormat="1" ht="12.75" x14ac:dyDescent="0.2">
      <c r="A2026" s="33" t="s">
        <v>19</v>
      </c>
      <c r="B2026" s="33" t="s">
        <v>571</v>
      </c>
      <c r="C2026" s="34">
        <v>10</v>
      </c>
      <c r="D2026" s="33" t="s">
        <v>12596</v>
      </c>
      <c r="E2026" s="33" t="s">
        <v>2481</v>
      </c>
      <c r="F2026" s="35">
        <v>15121902</v>
      </c>
      <c r="G2026" s="33" t="s">
        <v>466</v>
      </c>
      <c r="H2026" s="33">
        <v>2</v>
      </c>
      <c r="I2026" s="33">
        <v>3</v>
      </c>
      <c r="J2026" s="36">
        <v>1</v>
      </c>
      <c r="K2026" s="37">
        <v>35700</v>
      </c>
      <c r="L2026" s="38" t="s">
        <v>15</v>
      </c>
      <c r="M2026" s="38" t="s">
        <v>13</v>
      </c>
    </row>
    <row r="2027" spans="1:13" s="39" customFormat="1" ht="12.75" x14ac:dyDescent="0.2">
      <c r="A2027" s="33" t="s">
        <v>19</v>
      </c>
      <c r="B2027" s="33" t="s">
        <v>571</v>
      </c>
      <c r="C2027" s="34">
        <v>10</v>
      </c>
      <c r="D2027" s="33" t="s">
        <v>12596</v>
      </c>
      <c r="E2027" s="33" t="s">
        <v>2482</v>
      </c>
      <c r="F2027" s="35">
        <v>15121902</v>
      </c>
      <c r="G2027" s="33" t="s">
        <v>466</v>
      </c>
      <c r="H2027" s="33">
        <v>2</v>
      </c>
      <c r="I2027" s="33">
        <v>3</v>
      </c>
      <c r="J2027" s="36">
        <v>5</v>
      </c>
      <c r="K2027" s="37">
        <v>535500</v>
      </c>
      <c r="L2027" s="38" t="s">
        <v>15</v>
      </c>
      <c r="M2027" s="38" t="s">
        <v>13</v>
      </c>
    </row>
    <row r="2028" spans="1:13" s="39" customFormat="1" ht="12.75" x14ac:dyDescent="0.2">
      <c r="A2028" s="33" t="s">
        <v>19</v>
      </c>
      <c r="B2028" s="33" t="s">
        <v>571</v>
      </c>
      <c r="C2028" s="34">
        <v>10</v>
      </c>
      <c r="D2028" s="33" t="s">
        <v>12596</v>
      </c>
      <c r="E2028" s="33" t="s">
        <v>2483</v>
      </c>
      <c r="F2028" s="35">
        <v>47131821</v>
      </c>
      <c r="G2028" s="33" t="s">
        <v>466</v>
      </c>
      <c r="H2028" s="33">
        <v>2</v>
      </c>
      <c r="I2028" s="33">
        <v>3</v>
      </c>
      <c r="J2028" s="36">
        <v>1</v>
      </c>
      <c r="K2028" s="37">
        <v>333200</v>
      </c>
      <c r="L2028" s="38" t="s">
        <v>15</v>
      </c>
      <c r="M2028" s="38" t="s">
        <v>13</v>
      </c>
    </row>
    <row r="2029" spans="1:13" s="39" customFormat="1" ht="12.75" x14ac:dyDescent="0.2">
      <c r="A2029" s="33" t="s">
        <v>19</v>
      </c>
      <c r="B2029" s="33" t="s">
        <v>572</v>
      </c>
      <c r="C2029" s="34">
        <v>10</v>
      </c>
      <c r="D2029" s="33" t="s">
        <v>13912</v>
      </c>
      <c r="E2029" s="33" t="s">
        <v>14011</v>
      </c>
      <c r="F2029" s="35">
        <v>46181504</v>
      </c>
      <c r="G2029" s="33" t="s">
        <v>466</v>
      </c>
      <c r="H2029" s="33">
        <v>2</v>
      </c>
      <c r="I2029" s="33">
        <v>3</v>
      </c>
      <c r="J2029" s="36">
        <v>6</v>
      </c>
      <c r="K2029" s="37">
        <v>101745</v>
      </c>
      <c r="L2029" s="38" t="s">
        <v>15</v>
      </c>
      <c r="M2029" s="38" t="s">
        <v>13</v>
      </c>
    </row>
    <row r="2030" spans="1:13" s="39" customFormat="1" ht="12.75" x14ac:dyDescent="0.2">
      <c r="A2030" s="33" t="s">
        <v>19</v>
      </c>
      <c r="B2030" s="33" t="s">
        <v>572</v>
      </c>
      <c r="C2030" s="34">
        <v>10</v>
      </c>
      <c r="D2030" s="33" t="s">
        <v>13912</v>
      </c>
      <c r="E2030" s="33" t="s">
        <v>14012</v>
      </c>
      <c r="F2030" s="35">
        <v>46181504</v>
      </c>
      <c r="G2030" s="33" t="s">
        <v>466</v>
      </c>
      <c r="H2030" s="33">
        <v>2</v>
      </c>
      <c r="I2030" s="33">
        <v>3</v>
      </c>
      <c r="J2030" s="36">
        <v>2</v>
      </c>
      <c r="K2030" s="37">
        <v>27965</v>
      </c>
      <c r="L2030" s="38" t="s">
        <v>15</v>
      </c>
      <c r="M2030" s="38" t="s">
        <v>13</v>
      </c>
    </row>
    <row r="2031" spans="1:13" s="39" customFormat="1" ht="12.75" x14ac:dyDescent="0.2">
      <c r="A2031" s="33" t="s">
        <v>19</v>
      </c>
      <c r="B2031" s="33" t="s">
        <v>572</v>
      </c>
      <c r="C2031" s="34">
        <v>10</v>
      </c>
      <c r="D2031" s="33" t="s">
        <v>13912</v>
      </c>
      <c r="E2031" s="33" t="s">
        <v>2484</v>
      </c>
      <c r="F2031" s="35">
        <v>46181504</v>
      </c>
      <c r="G2031" s="33" t="s">
        <v>466</v>
      </c>
      <c r="H2031" s="33">
        <v>2</v>
      </c>
      <c r="I2031" s="33">
        <v>3</v>
      </c>
      <c r="J2031" s="36">
        <v>1</v>
      </c>
      <c r="K2031" s="37">
        <v>31773</v>
      </c>
      <c r="L2031" s="38" t="s">
        <v>15</v>
      </c>
      <c r="M2031" s="38" t="s">
        <v>13</v>
      </c>
    </row>
    <row r="2032" spans="1:13" s="39" customFormat="1" ht="12.75" x14ac:dyDescent="0.2">
      <c r="A2032" s="33" t="s">
        <v>19</v>
      </c>
      <c r="B2032" s="33" t="s">
        <v>572</v>
      </c>
      <c r="C2032" s="34">
        <v>10</v>
      </c>
      <c r="D2032" s="33" t="s">
        <v>13912</v>
      </c>
      <c r="E2032" s="33" t="s">
        <v>2485</v>
      </c>
      <c r="F2032" s="35">
        <v>46182002</v>
      </c>
      <c r="G2032" s="33" t="s">
        <v>466</v>
      </c>
      <c r="H2032" s="33">
        <v>2</v>
      </c>
      <c r="I2032" s="33">
        <v>3</v>
      </c>
      <c r="J2032" s="36">
        <v>2</v>
      </c>
      <c r="K2032" s="37">
        <v>38675</v>
      </c>
      <c r="L2032" s="38" t="s">
        <v>15</v>
      </c>
      <c r="M2032" s="38" t="s">
        <v>13</v>
      </c>
    </row>
    <row r="2033" spans="1:13" s="39" customFormat="1" ht="12.75" x14ac:dyDescent="0.2">
      <c r="A2033" s="33" t="s">
        <v>19</v>
      </c>
      <c r="B2033" s="33" t="s">
        <v>572</v>
      </c>
      <c r="C2033" s="34">
        <v>10</v>
      </c>
      <c r="D2033" s="33" t="s">
        <v>13912</v>
      </c>
      <c r="E2033" s="33" t="s">
        <v>14013</v>
      </c>
      <c r="F2033" s="35">
        <v>46181902</v>
      </c>
      <c r="G2033" s="33" t="s">
        <v>466</v>
      </c>
      <c r="H2033" s="33">
        <v>2</v>
      </c>
      <c r="I2033" s="33">
        <v>3</v>
      </c>
      <c r="J2033" s="36">
        <v>1</v>
      </c>
      <c r="K2033" s="37">
        <v>101745</v>
      </c>
      <c r="L2033" s="38" t="s">
        <v>15</v>
      </c>
      <c r="M2033" s="38" t="s">
        <v>13</v>
      </c>
    </row>
    <row r="2034" spans="1:13" s="39" customFormat="1" ht="12.75" x14ac:dyDescent="0.2">
      <c r="A2034" s="33" t="s">
        <v>19</v>
      </c>
      <c r="B2034" s="33" t="s">
        <v>572</v>
      </c>
      <c r="C2034" s="34">
        <v>10</v>
      </c>
      <c r="D2034" s="33" t="s">
        <v>13912</v>
      </c>
      <c r="E2034" s="33" t="s">
        <v>14014</v>
      </c>
      <c r="F2034" s="35">
        <v>46181804</v>
      </c>
      <c r="G2034" s="33" t="s">
        <v>466</v>
      </c>
      <c r="H2034" s="33">
        <v>2</v>
      </c>
      <c r="I2034" s="33">
        <v>3</v>
      </c>
      <c r="J2034" s="36">
        <v>6</v>
      </c>
      <c r="K2034" s="37">
        <v>57477</v>
      </c>
      <c r="L2034" s="38" t="s">
        <v>15</v>
      </c>
      <c r="M2034" s="38" t="s">
        <v>13</v>
      </c>
    </row>
    <row r="2035" spans="1:13" s="39" customFormat="1" ht="12.75" x14ac:dyDescent="0.2">
      <c r="A2035" s="33" t="s">
        <v>19</v>
      </c>
      <c r="B2035" s="33" t="s">
        <v>572</v>
      </c>
      <c r="C2035" s="34">
        <v>10</v>
      </c>
      <c r="D2035" s="33" t="s">
        <v>13912</v>
      </c>
      <c r="E2035" s="33" t="s">
        <v>2486</v>
      </c>
      <c r="F2035" s="35">
        <v>46181504</v>
      </c>
      <c r="G2035" s="33" t="s">
        <v>15071</v>
      </c>
      <c r="H2035" s="33">
        <v>4</v>
      </c>
      <c r="I2035" s="33">
        <v>3</v>
      </c>
      <c r="J2035" s="36">
        <v>20</v>
      </c>
      <c r="K2035" s="37">
        <v>160000</v>
      </c>
      <c r="L2035" s="38" t="s">
        <v>15</v>
      </c>
      <c r="M2035" s="38" t="s">
        <v>13</v>
      </c>
    </row>
    <row r="2036" spans="1:13" s="39" customFormat="1" ht="12.75" x14ac:dyDescent="0.2">
      <c r="A2036" s="33" t="s">
        <v>19</v>
      </c>
      <c r="B2036" s="33" t="s">
        <v>575</v>
      </c>
      <c r="C2036" s="34">
        <v>10</v>
      </c>
      <c r="D2036" s="33" t="s">
        <v>87</v>
      </c>
      <c r="E2036" s="33" t="s">
        <v>2487</v>
      </c>
      <c r="F2036" s="35">
        <v>10191509</v>
      </c>
      <c r="G2036" s="33" t="s">
        <v>15071</v>
      </c>
      <c r="H2036" s="33">
        <v>6</v>
      </c>
      <c r="I2036" s="33">
        <v>3</v>
      </c>
      <c r="J2036" s="36">
        <v>10</v>
      </c>
      <c r="K2036" s="37">
        <v>220000</v>
      </c>
      <c r="L2036" s="38" t="s">
        <v>15</v>
      </c>
      <c r="M2036" s="38" t="s">
        <v>13</v>
      </c>
    </row>
    <row r="2037" spans="1:13" s="39" customFormat="1" ht="12.75" x14ac:dyDescent="0.2">
      <c r="A2037" s="33" t="s">
        <v>19</v>
      </c>
      <c r="B2037" s="33" t="s">
        <v>575</v>
      </c>
      <c r="C2037" s="34">
        <v>10</v>
      </c>
      <c r="D2037" s="33" t="s">
        <v>87</v>
      </c>
      <c r="E2037" s="33" t="s">
        <v>14015</v>
      </c>
      <c r="F2037" s="35">
        <v>42121606</v>
      </c>
      <c r="G2037" s="33" t="s">
        <v>15071</v>
      </c>
      <c r="H2037" s="33">
        <v>4</v>
      </c>
      <c r="I2037" s="33">
        <v>1</v>
      </c>
      <c r="J2037" s="36">
        <v>4</v>
      </c>
      <c r="K2037" s="37">
        <v>1200000</v>
      </c>
      <c r="L2037" s="38" t="s">
        <v>15</v>
      </c>
      <c r="M2037" s="38" t="s">
        <v>13</v>
      </c>
    </row>
    <row r="2038" spans="1:13" s="39" customFormat="1" ht="12.75" x14ac:dyDescent="0.2">
      <c r="A2038" s="33" t="s">
        <v>19</v>
      </c>
      <c r="B2038" s="33" t="s">
        <v>575</v>
      </c>
      <c r="C2038" s="34">
        <v>10</v>
      </c>
      <c r="D2038" s="33" t="s">
        <v>87</v>
      </c>
      <c r="E2038" s="33" t="s">
        <v>14016</v>
      </c>
      <c r="F2038" s="35">
        <v>10171701</v>
      </c>
      <c r="G2038" s="33" t="s">
        <v>466</v>
      </c>
      <c r="H2038" s="33">
        <v>2</v>
      </c>
      <c r="I2038" s="33">
        <v>3</v>
      </c>
      <c r="J2038" s="36">
        <v>11</v>
      </c>
      <c r="K2038" s="37">
        <v>233750</v>
      </c>
      <c r="L2038" s="38" t="s">
        <v>15</v>
      </c>
      <c r="M2038" s="38" t="s">
        <v>13</v>
      </c>
    </row>
    <row r="2039" spans="1:13" s="39" customFormat="1" ht="12.75" x14ac:dyDescent="0.2">
      <c r="A2039" s="33" t="s">
        <v>19</v>
      </c>
      <c r="B2039" s="33" t="s">
        <v>575</v>
      </c>
      <c r="C2039" s="34">
        <v>10</v>
      </c>
      <c r="D2039" s="33" t="s">
        <v>87</v>
      </c>
      <c r="E2039" s="33" t="s">
        <v>2488</v>
      </c>
      <c r="F2039" s="35">
        <v>10191509</v>
      </c>
      <c r="G2039" s="33" t="s">
        <v>466</v>
      </c>
      <c r="H2039" s="33">
        <v>2</v>
      </c>
      <c r="I2039" s="33">
        <v>3</v>
      </c>
      <c r="J2039" s="36">
        <v>5</v>
      </c>
      <c r="K2039" s="37">
        <v>145000</v>
      </c>
      <c r="L2039" s="38" t="s">
        <v>15</v>
      </c>
      <c r="M2039" s="38" t="s">
        <v>13</v>
      </c>
    </row>
    <row r="2040" spans="1:13" s="39" customFormat="1" ht="12.75" x14ac:dyDescent="0.2">
      <c r="A2040" s="33" t="s">
        <v>19</v>
      </c>
      <c r="B2040" s="33" t="s">
        <v>576</v>
      </c>
      <c r="C2040" s="34">
        <v>10</v>
      </c>
      <c r="D2040" s="33" t="s">
        <v>88</v>
      </c>
      <c r="E2040" s="33" t="s">
        <v>2489</v>
      </c>
      <c r="F2040" s="35">
        <v>25172503</v>
      </c>
      <c r="G2040" s="33" t="s">
        <v>466</v>
      </c>
      <c r="H2040" s="33">
        <v>2</v>
      </c>
      <c r="I2040" s="33">
        <v>6</v>
      </c>
      <c r="J2040" s="36">
        <v>6</v>
      </c>
      <c r="K2040" s="37">
        <v>508725</v>
      </c>
      <c r="L2040" s="38" t="s">
        <v>15</v>
      </c>
      <c r="M2040" s="38" t="s">
        <v>13</v>
      </c>
    </row>
    <row r="2041" spans="1:13" s="39" customFormat="1" ht="12.75" x14ac:dyDescent="0.2">
      <c r="A2041" s="33" t="s">
        <v>19</v>
      </c>
      <c r="B2041" s="33" t="s">
        <v>576</v>
      </c>
      <c r="C2041" s="34">
        <v>10</v>
      </c>
      <c r="D2041" s="33" t="s">
        <v>88</v>
      </c>
      <c r="E2041" s="33" t="s">
        <v>2490</v>
      </c>
      <c r="F2041" s="35">
        <v>25172503</v>
      </c>
      <c r="G2041" s="33" t="s">
        <v>466</v>
      </c>
      <c r="H2041" s="33">
        <v>2</v>
      </c>
      <c r="I2041" s="33">
        <v>6</v>
      </c>
      <c r="J2041" s="36">
        <v>4</v>
      </c>
      <c r="K2041" s="37">
        <v>6497400</v>
      </c>
      <c r="L2041" s="38" t="s">
        <v>15</v>
      </c>
      <c r="M2041" s="38" t="s">
        <v>13</v>
      </c>
    </row>
    <row r="2042" spans="1:13" s="39" customFormat="1" ht="12.75" x14ac:dyDescent="0.2">
      <c r="A2042" s="33" t="s">
        <v>19</v>
      </c>
      <c r="B2042" s="33" t="s">
        <v>576</v>
      </c>
      <c r="C2042" s="34">
        <v>10</v>
      </c>
      <c r="D2042" s="33" t="s">
        <v>88</v>
      </c>
      <c r="E2042" s="33" t="s">
        <v>2491</v>
      </c>
      <c r="F2042" s="35">
        <v>25172503</v>
      </c>
      <c r="G2042" s="33" t="s">
        <v>466</v>
      </c>
      <c r="H2042" s="33">
        <v>2</v>
      </c>
      <c r="I2042" s="33">
        <v>6</v>
      </c>
      <c r="J2042" s="36">
        <v>2</v>
      </c>
      <c r="K2042" s="37">
        <v>940100</v>
      </c>
      <c r="L2042" s="38" t="s">
        <v>15</v>
      </c>
      <c r="M2042" s="38" t="s">
        <v>13</v>
      </c>
    </row>
    <row r="2043" spans="1:13" s="39" customFormat="1" ht="12.75" x14ac:dyDescent="0.2">
      <c r="A2043" s="33" t="s">
        <v>19</v>
      </c>
      <c r="B2043" s="33" t="s">
        <v>576</v>
      </c>
      <c r="C2043" s="34">
        <v>10</v>
      </c>
      <c r="D2043" s="33" t="s">
        <v>88</v>
      </c>
      <c r="E2043" s="33" t="s">
        <v>2492</v>
      </c>
      <c r="F2043" s="35">
        <v>25172503</v>
      </c>
      <c r="G2043" s="33" t="s">
        <v>466</v>
      </c>
      <c r="H2043" s="33">
        <v>2</v>
      </c>
      <c r="I2043" s="33">
        <v>6</v>
      </c>
      <c r="J2043" s="36">
        <v>4</v>
      </c>
      <c r="K2043" s="37">
        <v>1696940</v>
      </c>
      <c r="L2043" s="38" t="s">
        <v>15</v>
      </c>
      <c r="M2043" s="38" t="s">
        <v>13</v>
      </c>
    </row>
    <row r="2044" spans="1:13" s="39" customFormat="1" ht="12.75" x14ac:dyDescent="0.2">
      <c r="A2044" s="33" t="s">
        <v>19</v>
      </c>
      <c r="B2044" s="33" t="s">
        <v>576</v>
      </c>
      <c r="C2044" s="34">
        <v>10</v>
      </c>
      <c r="D2044" s="33" t="s">
        <v>88</v>
      </c>
      <c r="E2044" s="33" t="s">
        <v>2493</v>
      </c>
      <c r="F2044" s="35">
        <v>25172503</v>
      </c>
      <c r="G2044" s="33" t="s">
        <v>466</v>
      </c>
      <c r="H2044" s="33">
        <v>2</v>
      </c>
      <c r="I2044" s="33">
        <v>6</v>
      </c>
      <c r="J2044" s="36">
        <v>4</v>
      </c>
      <c r="K2044" s="37">
        <v>2346680</v>
      </c>
      <c r="L2044" s="38" t="s">
        <v>15</v>
      </c>
      <c r="M2044" s="38" t="s">
        <v>13</v>
      </c>
    </row>
    <row r="2045" spans="1:13" s="39" customFormat="1" ht="12.75" x14ac:dyDescent="0.2">
      <c r="A2045" s="33" t="s">
        <v>19</v>
      </c>
      <c r="B2045" s="33" t="s">
        <v>576</v>
      </c>
      <c r="C2045" s="34">
        <v>10</v>
      </c>
      <c r="D2045" s="33" t="s">
        <v>88</v>
      </c>
      <c r="E2045" s="33" t="s">
        <v>2494</v>
      </c>
      <c r="F2045" s="35">
        <v>25172503</v>
      </c>
      <c r="G2045" s="33" t="s">
        <v>466</v>
      </c>
      <c r="H2045" s="33">
        <v>2</v>
      </c>
      <c r="I2045" s="33">
        <v>6</v>
      </c>
      <c r="J2045" s="36">
        <v>8</v>
      </c>
      <c r="K2045" s="37">
        <v>1251880</v>
      </c>
      <c r="L2045" s="38" t="s">
        <v>15</v>
      </c>
      <c r="M2045" s="38" t="s">
        <v>13</v>
      </c>
    </row>
    <row r="2046" spans="1:13" s="39" customFormat="1" ht="12.75" x14ac:dyDescent="0.2">
      <c r="A2046" s="33" t="s">
        <v>19</v>
      </c>
      <c r="B2046" s="33" t="s">
        <v>576</v>
      </c>
      <c r="C2046" s="34">
        <v>10</v>
      </c>
      <c r="D2046" s="33" t="s">
        <v>88</v>
      </c>
      <c r="E2046" s="33" t="s">
        <v>2495</v>
      </c>
      <c r="F2046" s="35">
        <v>25172503</v>
      </c>
      <c r="G2046" s="33" t="s">
        <v>466</v>
      </c>
      <c r="H2046" s="33">
        <v>2</v>
      </c>
      <c r="I2046" s="33">
        <v>6</v>
      </c>
      <c r="J2046" s="36">
        <v>4</v>
      </c>
      <c r="K2046" s="37">
        <v>1642200</v>
      </c>
      <c r="L2046" s="38" t="s">
        <v>15</v>
      </c>
      <c r="M2046" s="38" t="s">
        <v>13</v>
      </c>
    </row>
    <row r="2047" spans="1:13" s="39" customFormat="1" ht="12.75" x14ac:dyDescent="0.2">
      <c r="A2047" s="33" t="s">
        <v>19</v>
      </c>
      <c r="B2047" s="33" t="s">
        <v>576</v>
      </c>
      <c r="C2047" s="34">
        <v>10</v>
      </c>
      <c r="D2047" s="33" t="s">
        <v>88</v>
      </c>
      <c r="E2047" s="33" t="s">
        <v>2496</v>
      </c>
      <c r="F2047" s="35">
        <v>25172503</v>
      </c>
      <c r="G2047" s="33" t="s">
        <v>466</v>
      </c>
      <c r="H2047" s="33">
        <v>2</v>
      </c>
      <c r="I2047" s="33">
        <v>6</v>
      </c>
      <c r="J2047" s="36">
        <v>8</v>
      </c>
      <c r="K2047" s="37">
        <v>1656480</v>
      </c>
      <c r="L2047" s="38" t="s">
        <v>15</v>
      </c>
      <c r="M2047" s="38" t="s">
        <v>13</v>
      </c>
    </row>
    <row r="2048" spans="1:13" s="39" customFormat="1" ht="12.75" x14ac:dyDescent="0.2">
      <c r="A2048" s="33" t="s">
        <v>19</v>
      </c>
      <c r="B2048" s="33" t="s">
        <v>576</v>
      </c>
      <c r="C2048" s="34">
        <v>10</v>
      </c>
      <c r="D2048" s="33" t="s">
        <v>88</v>
      </c>
      <c r="E2048" s="33" t="s">
        <v>2497</v>
      </c>
      <c r="F2048" s="35">
        <v>25172503</v>
      </c>
      <c r="G2048" s="33" t="s">
        <v>466</v>
      </c>
      <c r="H2048" s="33">
        <v>2</v>
      </c>
      <c r="I2048" s="33">
        <v>6</v>
      </c>
      <c r="J2048" s="36">
        <v>10</v>
      </c>
      <c r="K2048" s="37">
        <v>847280</v>
      </c>
      <c r="L2048" s="38" t="s">
        <v>15</v>
      </c>
      <c r="M2048" s="38" t="s">
        <v>13</v>
      </c>
    </row>
    <row r="2049" spans="1:13" s="39" customFormat="1" ht="12.75" x14ac:dyDescent="0.2">
      <c r="A2049" s="33" t="s">
        <v>19</v>
      </c>
      <c r="B2049" s="33" t="s">
        <v>576</v>
      </c>
      <c r="C2049" s="34">
        <v>10</v>
      </c>
      <c r="D2049" s="33" t="s">
        <v>88</v>
      </c>
      <c r="E2049" s="33" t="s">
        <v>2498</v>
      </c>
      <c r="F2049" s="35">
        <v>25172503</v>
      </c>
      <c r="G2049" s="33" t="s">
        <v>466</v>
      </c>
      <c r="H2049" s="33">
        <v>2</v>
      </c>
      <c r="I2049" s="33">
        <v>6</v>
      </c>
      <c r="J2049" s="36">
        <v>6</v>
      </c>
      <c r="K2049" s="37">
        <v>8817900</v>
      </c>
      <c r="L2049" s="38" t="s">
        <v>15</v>
      </c>
      <c r="M2049" s="38" t="s">
        <v>13</v>
      </c>
    </row>
    <row r="2050" spans="1:13" s="39" customFormat="1" ht="12.75" x14ac:dyDescent="0.2">
      <c r="A2050" s="33" t="s">
        <v>19</v>
      </c>
      <c r="B2050" s="33" t="s">
        <v>576</v>
      </c>
      <c r="C2050" s="34">
        <v>10</v>
      </c>
      <c r="D2050" s="33" t="s">
        <v>88</v>
      </c>
      <c r="E2050" s="33" t="s">
        <v>2499</v>
      </c>
      <c r="F2050" s="35">
        <v>25172503</v>
      </c>
      <c r="G2050" s="33" t="s">
        <v>466</v>
      </c>
      <c r="H2050" s="33">
        <v>2</v>
      </c>
      <c r="I2050" s="33">
        <v>6</v>
      </c>
      <c r="J2050" s="36">
        <v>6</v>
      </c>
      <c r="K2050" s="37">
        <v>542640</v>
      </c>
      <c r="L2050" s="38" t="s">
        <v>15</v>
      </c>
      <c r="M2050" s="38" t="s">
        <v>13</v>
      </c>
    </row>
    <row r="2051" spans="1:13" s="39" customFormat="1" ht="12.75" x14ac:dyDescent="0.2">
      <c r="A2051" s="33" t="s">
        <v>19</v>
      </c>
      <c r="B2051" s="33" t="s">
        <v>576</v>
      </c>
      <c r="C2051" s="34">
        <v>10</v>
      </c>
      <c r="D2051" s="33" t="s">
        <v>88</v>
      </c>
      <c r="E2051" s="33" t="s">
        <v>2500</v>
      </c>
      <c r="F2051" s="35">
        <v>25172503</v>
      </c>
      <c r="G2051" s="33" t="s">
        <v>466</v>
      </c>
      <c r="H2051" s="33">
        <v>2</v>
      </c>
      <c r="I2051" s="33">
        <v>6</v>
      </c>
      <c r="J2051" s="36">
        <v>8</v>
      </c>
      <c r="K2051" s="37">
        <v>6730640</v>
      </c>
      <c r="L2051" s="38" t="s">
        <v>15</v>
      </c>
      <c r="M2051" s="38" t="s">
        <v>13</v>
      </c>
    </row>
    <row r="2052" spans="1:13" s="39" customFormat="1" ht="12.75" x14ac:dyDescent="0.2">
      <c r="A2052" s="33" t="s">
        <v>19</v>
      </c>
      <c r="B2052" s="33" t="s">
        <v>576</v>
      </c>
      <c r="C2052" s="34">
        <v>10</v>
      </c>
      <c r="D2052" s="33" t="s">
        <v>88</v>
      </c>
      <c r="E2052" s="33" t="s">
        <v>2501</v>
      </c>
      <c r="F2052" s="35">
        <v>25172503</v>
      </c>
      <c r="G2052" s="33" t="s">
        <v>466</v>
      </c>
      <c r="H2052" s="33">
        <v>2</v>
      </c>
      <c r="I2052" s="33">
        <v>6</v>
      </c>
      <c r="J2052" s="36">
        <v>2</v>
      </c>
      <c r="K2052" s="37">
        <v>1801660</v>
      </c>
      <c r="L2052" s="38" t="s">
        <v>15</v>
      </c>
      <c r="M2052" s="38" t="s">
        <v>13</v>
      </c>
    </row>
    <row r="2053" spans="1:13" s="39" customFormat="1" ht="12.75" x14ac:dyDescent="0.2">
      <c r="A2053" s="33" t="s">
        <v>19</v>
      </c>
      <c r="B2053" s="33" t="s">
        <v>576</v>
      </c>
      <c r="C2053" s="34">
        <v>10</v>
      </c>
      <c r="D2053" s="33" t="s">
        <v>88</v>
      </c>
      <c r="E2053" s="33" t="s">
        <v>2502</v>
      </c>
      <c r="F2053" s="35">
        <v>25172503</v>
      </c>
      <c r="G2053" s="33" t="s">
        <v>466</v>
      </c>
      <c r="H2053" s="33">
        <v>2</v>
      </c>
      <c r="I2053" s="33">
        <v>6</v>
      </c>
      <c r="J2053" s="36">
        <v>2</v>
      </c>
      <c r="K2053" s="37">
        <v>2457350</v>
      </c>
      <c r="L2053" s="38" t="s">
        <v>15</v>
      </c>
      <c r="M2053" s="38" t="s">
        <v>13</v>
      </c>
    </row>
    <row r="2054" spans="1:13" s="39" customFormat="1" ht="12.75" x14ac:dyDescent="0.2">
      <c r="A2054" s="33" t="s">
        <v>19</v>
      </c>
      <c r="B2054" s="33" t="s">
        <v>576</v>
      </c>
      <c r="C2054" s="34">
        <v>10</v>
      </c>
      <c r="D2054" s="33" t="s">
        <v>88</v>
      </c>
      <c r="E2054" s="33" t="s">
        <v>2503</v>
      </c>
      <c r="F2054" s="35">
        <v>25172503</v>
      </c>
      <c r="G2054" s="33" t="s">
        <v>466</v>
      </c>
      <c r="H2054" s="33">
        <v>2</v>
      </c>
      <c r="I2054" s="33">
        <v>6</v>
      </c>
      <c r="J2054" s="36">
        <v>2</v>
      </c>
      <c r="K2054" s="37">
        <v>175525</v>
      </c>
      <c r="L2054" s="38" t="s">
        <v>15</v>
      </c>
      <c r="M2054" s="38" t="s">
        <v>13</v>
      </c>
    </row>
    <row r="2055" spans="1:13" s="39" customFormat="1" ht="12.75" x14ac:dyDescent="0.2">
      <c r="A2055" s="33" t="s">
        <v>19</v>
      </c>
      <c r="B2055" s="33" t="s">
        <v>576</v>
      </c>
      <c r="C2055" s="34">
        <v>10</v>
      </c>
      <c r="D2055" s="33" t="s">
        <v>88</v>
      </c>
      <c r="E2055" s="33" t="s">
        <v>2504</v>
      </c>
      <c r="F2055" s="35">
        <v>25172503</v>
      </c>
      <c r="G2055" s="33" t="s">
        <v>466</v>
      </c>
      <c r="H2055" s="33">
        <v>2</v>
      </c>
      <c r="I2055" s="33">
        <v>6</v>
      </c>
      <c r="J2055" s="36">
        <v>4</v>
      </c>
      <c r="K2055" s="37">
        <v>6307000</v>
      </c>
      <c r="L2055" s="38" t="s">
        <v>15</v>
      </c>
      <c r="M2055" s="38" t="s">
        <v>13</v>
      </c>
    </row>
    <row r="2056" spans="1:13" s="39" customFormat="1" ht="12.75" x14ac:dyDescent="0.2">
      <c r="A2056" s="33" t="s">
        <v>19</v>
      </c>
      <c r="B2056" s="33" t="s">
        <v>576</v>
      </c>
      <c r="C2056" s="34">
        <v>10</v>
      </c>
      <c r="D2056" s="33" t="s">
        <v>88</v>
      </c>
      <c r="E2056" s="33" t="s">
        <v>2505</v>
      </c>
      <c r="F2056" s="35">
        <v>25172503</v>
      </c>
      <c r="G2056" s="33" t="s">
        <v>466</v>
      </c>
      <c r="H2056" s="33">
        <v>2</v>
      </c>
      <c r="I2056" s="33">
        <v>6</v>
      </c>
      <c r="J2056" s="36">
        <v>2</v>
      </c>
      <c r="K2056" s="37">
        <v>586670</v>
      </c>
      <c r="L2056" s="38" t="s">
        <v>15</v>
      </c>
      <c r="M2056" s="38" t="s">
        <v>13</v>
      </c>
    </row>
    <row r="2057" spans="1:13" s="39" customFormat="1" ht="12.75" x14ac:dyDescent="0.2">
      <c r="A2057" s="33" t="s">
        <v>19</v>
      </c>
      <c r="B2057" s="33" t="s">
        <v>576</v>
      </c>
      <c r="C2057" s="34">
        <v>10</v>
      </c>
      <c r="D2057" s="33" t="s">
        <v>88</v>
      </c>
      <c r="E2057" s="33" t="s">
        <v>2506</v>
      </c>
      <c r="F2057" s="35">
        <v>25172503</v>
      </c>
      <c r="G2057" s="33" t="s">
        <v>466</v>
      </c>
      <c r="H2057" s="33">
        <v>2</v>
      </c>
      <c r="I2057" s="33">
        <v>6</v>
      </c>
      <c r="J2057" s="36">
        <v>4</v>
      </c>
      <c r="K2057" s="37">
        <v>2460920</v>
      </c>
      <c r="L2057" s="38" t="s">
        <v>15</v>
      </c>
      <c r="M2057" s="38" t="s">
        <v>13</v>
      </c>
    </row>
    <row r="2058" spans="1:13" s="39" customFormat="1" ht="12.75" x14ac:dyDescent="0.2">
      <c r="A2058" s="33" t="s">
        <v>19</v>
      </c>
      <c r="B2058" s="33" t="s">
        <v>576</v>
      </c>
      <c r="C2058" s="34">
        <v>10</v>
      </c>
      <c r="D2058" s="33" t="s">
        <v>88</v>
      </c>
      <c r="E2058" s="33" t="s">
        <v>2507</v>
      </c>
      <c r="F2058" s="35">
        <v>25172503</v>
      </c>
      <c r="G2058" s="33" t="s">
        <v>466</v>
      </c>
      <c r="H2058" s="33">
        <v>2</v>
      </c>
      <c r="I2058" s="33">
        <v>6</v>
      </c>
      <c r="J2058" s="36">
        <v>2</v>
      </c>
      <c r="K2058" s="37">
        <v>496230</v>
      </c>
      <c r="L2058" s="38" t="s">
        <v>15</v>
      </c>
      <c r="M2058" s="38" t="s">
        <v>13</v>
      </c>
    </row>
    <row r="2059" spans="1:13" s="39" customFormat="1" ht="12.75" x14ac:dyDescent="0.2">
      <c r="A2059" s="33" t="s">
        <v>19</v>
      </c>
      <c r="B2059" s="33" t="s">
        <v>576</v>
      </c>
      <c r="C2059" s="34">
        <v>10</v>
      </c>
      <c r="D2059" s="33" t="s">
        <v>88</v>
      </c>
      <c r="E2059" s="33" t="s">
        <v>2508</v>
      </c>
      <c r="F2059" s="35">
        <v>25172503</v>
      </c>
      <c r="G2059" s="33" t="s">
        <v>466</v>
      </c>
      <c r="H2059" s="33">
        <v>2</v>
      </c>
      <c r="I2059" s="33">
        <v>6</v>
      </c>
      <c r="J2059" s="36">
        <v>8</v>
      </c>
      <c r="K2059" s="37">
        <v>2558500</v>
      </c>
      <c r="L2059" s="38" t="s">
        <v>15</v>
      </c>
      <c r="M2059" s="38" t="s">
        <v>13</v>
      </c>
    </row>
    <row r="2060" spans="1:13" s="39" customFormat="1" ht="12.75" x14ac:dyDescent="0.2">
      <c r="A2060" s="33" t="s">
        <v>19</v>
      </c>
      <c r="B2060" s="33" t="s">
        <v>576</v>
      </c>
      <c r="C2060" s="34">
        <v>10</v>
      </c>
      <c r="D2060" s="33" t="s">
        <v>88</v>
      </c>
      <c r="E2060" s="33" t="s">
        <v>2509</v>
      </c>
      <c r="F2060" s="35">
        <v>25172503</v>
      </c>
      <c r="G2060" s="33" t="s">
        <v>466</v>
      </c>
      <c r="H2060" s="33">
        <v>2</v>
      </c>
      <c r="I2060" s="33">
        <v>6</v>
      </c>
      <c r="J2060" s="36">
        <v>2</v>
      </c>
      <c r="K2060" s="37">
        <v>1410150</v>
      </c>
      <c r="L2060" s="38" t="s">
        <v>15</v>
      </c>
      <c r="M2060" s="38" t="s">
        <v>13</v>
      </c>
    </row>
    <row r="2061" spans="1:13" s="39" customFormat="1" ht="12.75" x14ac:dyDescent="0.2">
      <c r="A2061" s="33" t="s">
        <v>19</v>
      </c>
      <c r="B2061" s="33" t="s">
        <v>576</v>
      </c>
      <c r="C2061" s="34">
        <v>10</v>
      </c>
      <c r="D2061" s="33" t="s">
        <v>88</v>
      </c>
      <c r="E2061" s="33" t="s">
        <v>2510</v>
      </c>
      <c r="F2061" s="35">
        <v>25172503</v>
      </c>
      <c r="G2061" s="33" t="s">
        <v>466</v>
      </c>
      <c r="H2061" s="33">
        <v>2</v>
      </c>
      <c r="I2061" s="33">
        <v>6</v>
      </c>
      <c r="J2061" s="36">
        <v>4</v>
      </c>
      <c r="K2061" s="37">
        <v>3341520</v>
      </c>
      <c r="L2061" s="38" t="s">
        <v>15</v>
      </c>
      <c r="M2061" s="38" t="s">
        <v>13</v>
      </c>
    </row>
    <row r="2062" spans="1:13" s="39" customFormat="1" ht="12.75" x14ac:dyDescent="0.2">
      <c r="A2062" s="33" t="s">
        <v>19</v>
      </c>
      <c r="B2062" s="33" t="s">
        <v>576</v>
      </c>
      <c r="C2062" s="34">
        <v>10</v>
      </c>
      <c r="D2062" s="33" t="s">
        <v>88</v>
      </c>
      <c r="E2062" s="33" t="s">
        <v>2511</v>
      </c>
      <c r="F2062" s="35">
        <v>25172509</v>
      </c>
      <c r="G2062" s="33" t="s">
        <v>466</v>
      </c>
      <c r="H2062" s="33">
        <v>2</v>
      </c>
      <c r="I2062" s="33">
        <v>6</v>
      </c>
      <c r="J2062" s="36">
        <v>2</v>
      </c>
      <c r="K2062" s="37">
        <v>1410150</v>
      </c>
      <c r="L2062" s="38" t="s">
        <v>15</v>
      </c>
      <c r="M2062" s="38" t="s">
        <v>13</v>
      </c>
    </row>
    <row r="2063" spans="1:13" s="39" customFormat="1" ht="12.75" x14ac:dyDescent="0.2">
      <c r="A2063" s="33" t="s">
        <v>19</v>
      </c>
      <c r="B2063" s="33" t="s">
        <v>576</v>
      </c>
      <c r="C2063" s="34">
        <v>10</v>
      </c>
      <c r="D2063" s="33" t="s">
        <v>88</v>
      </c>
      <c r="E2063" s="33" t="s">
        <v>2512</v>
      </c>
      <c r="F2063" s="35">
        <v>25172509</v>
      </c>
      <c r="G2063" s="33" t="s">
        <v>466</v>
      </c>
      <c r="H2063" s="33">
        <v>2</v>
      </c>
      <c r="I2063" s="33">
        <v>6</v>
      </c>
      <c r="J2063" s="36">
        <v>2</v>
      </c>
      <c r="K2063" s="37">
        <v>2796500</v>
      </c>
      <c r="L2063" s="38" t="s">
        <v>15</v>
      </c>
      <c r="M2063" s="38" t="s">
        <v>13</v>
      </c>
    </row>
    <row r="2064" spans="1:13" s="39" customFormat="1" ht="12.75" x14ac:dyDescent="0.2">
      <c r="A2064" s="33" t="s">
        <v>19</v>
      </c>
      <c r="B2064" s="33" t="s">
        <v>576</v>
      </c>
      <c r="C2064" s="34">
        <v>10</v>
      </c>
      <c r="D2064" s="33" t="s">
        <v>88</v>
      </c>
      <c r="E2064" s="33" t="s">
        <v>2513</v>
      </c>
      <c r="F2064" s="35">
        <v>25172509</v>
      </c>
      <c r="G2064" s="33" t="s">
        <v>466</v>
      </c>
      <c r="H2064" s="33">
        <v>2</v>
      </c>
      <c r="I2064" s="33">
        <v>6</v>
      </c>
      <c r="J2064" s="36">
        <v>2</v>
      </c>
      <c r="K2064" s="37">
        <v>3672340</v>
      </c>
      <c r="L2064" s="38" t="s">
        <v>15</v>
      </c>
      <c r="M2064" s="38" t="s">
        <v>13</v>
      </c>
    </row>
    <row r="2065" spans="1:13" s="39" customFormat="1" ht="12.75" x14ac:dyDescent="0.2">
      <c r="A2065" s="33" t="s">
        <v>19</v>
      </c>
      <c r="B2065" s="33" t="s">
        <v>576</v>
      </c>
      <c r="C2065" s="34">
        <v>10</v>
      </c>
      <c r="D2065" s="33" t="s">
        <v>88</v>
      </c>
      <c r="E2065" s="33" t="s">
        <v>2514</v>
      </c>
      <c r="F2065" s="35">
        <v>25172503</v>
      </c>
      <c r="G2065" s="33" t="s">
        <v>466</v>
      </c>
      <c r="H2065" s="33">
        <v>2</v>
      </c>
      <c r="I2065" s="33">
        <v>6</v>
      </c>
      <c r="J2065" s="36">
        <v>4</v>
      </c>
      <c r="K2065" s="37">
        <v>4355400</v>
      </c>
      <c r="L2065" s="38" t="s">
        <v>15</v>
      </c>
      <c r="M2065" s="38" t="s">
        <v>13</v>
      </c>
    </row>
    <row r="2066" spans="1:13" s="39" customFormat="1" ht="12.75" x14ac:dyDescent="0.2">
      <c r="A2066" s="33" t="s">
        <v>19</v>
      </c>
      <c r="B2066" s="33" t="s">
        <v>577</v>
      </c>
      <c r="C2066" s="34">
        <v>10</v>
      </c>
      <c r="D2066" s="33" t="s">
        <v>16</v>
      </c>
      <c r="E2066" s="33" t="s">
        <v>2515</v>
      </c>
      <c r="F2066" s="35" t="s">
        <v>3308</v>
      </c>
      <c r="G2066" s="33" t="s">
        <v>15071</v>
      </c>
      <c r="H2066" s="33">
        <v>7</v>
      </c>
      <c r="I2066" s="33">
        <v>3</v>
      </c>
      <c r="J2066" s="36">
        <v>200</v>
      </c>
      <c r="K2066" s="37">
        <v>192000</v>
      </c>
      <c r="L2066" s="38" t="s">
        <v>2369</v>
      </c>
      <c r="M2066" s="38" t="s">
        <v>13</v>
      </c>
    </row>
    <row r="2067" spans="1:13" s="39" customFormat="1" ht="12.75" x14ac:dyDescent="0.2">
      <c r="A2067" s="33" t="s">
        <v>19</v>
      </c>
      <c r="B2067" s="33" t="s">
        <v>577</v>
      </c>
      <c r="C2067" s="34">
        <v>10</v>
      </c>
      <c r="D2067" s="33" t="s">
        <v>16</v>
      </c>
      <c r="E2067" s="33" t="s">
        <v>2516</v>
      </c>
      <c r="F2067" s="35" t="s">
        <v>3308</v>
      </c>
      <c r="G2067" s="33" t="s">
        <v>15071</v>
      </c>
      <c r="H2067" s="33">
        <v>7</v>
      </c>
      <c r="I2067" s="33">
        <v>3</v>
      </c>
      <c r="J2067" s="36">
        <v>200</v>
      </c>
      <c r="K2067" s="37">
        <v>448000</v>
      </c>
      <c r="L2067" s="38" t="s">
        <v>2369</v>
      </c>
      <c r="M2067" s="38" t="s">
        <v>13</v>
      </c>
    </row>
    <row r="2068" spans="1:13" s="39" customFormat="1" ht="12.75" x14ac:dyDescent="0.2">
      <c r="A2068" s="33" t="s">
        <v>19</v>
      </c>
      <c r="B2068" s="33" t="s">
        <v>577</v>
      </c>
      <c r="C2068" s="34">
        <v>10</v>
      </c>
      <c r="D2068" s="33" t="s">
        <v>16</v>
      </c>
      <c r="E2068" s="33" t="s">
        <v>2517</v>
      </c>
      <c r="F2068" s="35" t="s">
        <v>3308</v>
      </c>
      <c r="G2068" s="33" t="s">
        <v>15071</v>
      </c>
      <c r="H2068" s="33">
        <v>7</v>
      </c>
      <c r="I2068" s="33">
        <v>3</v>
      </c>
      <c r="J2068" s="36">
        <v>100</v>
      </c>
      <c r="K2068" s="37">
        <v>110000</v>
      </c>
      <c r="L2068" s="38" t="s">
        <v>15</v>
      </c>
      <c r="M2068" s="38" t="s">
        <v>13</v>
      </c>
    </row>
    <row r="2069" spans="1:13" s="39" customFormat="1" ht="12.75" x14ac:dyDescent="0.2">
      <c r="A2069" s="33" t="s">
        <v>19</v>
      </c>
      <c r="B2069" s="33" t="s">
        <v>577</v>
      </c>
      <c r="C2069" s="34">
        <v>10</v>
      </c>
      <c r="D2069" s="33" t="s">
        <v>16</v>
      </c>
      <c r="E2069" s="33" t="s">
        <v>2518</v>
      </c>
      <c r="F2069" s="35">
        <v>43211714</v>
      </c>
      <c r="G2069" s="33" t="s">
        <v>15071</v>
      </c>
      <c r="H2069" s="33">
        <v>7</v>
      </c>
      <c r="I2069" s="33">
        <v>3</v>
      </c>
      <c r="J2069" s="36">
        <v>1</v>
      </c>
      <c r="K2069" s="37">
        <v>1685782</v>
      </c>
      <c r="L2069" s="38" t="s">
        <v>15</v>
      </c>
      <c r="M2069" s="38" t="s">
        <v>13</v>
      </c>
    </row>
    <row r="2070" spans="1:13" s="39" customFormat="1" ht="12.75" x14ac:dyDescent="0.2">
      <c r="A2070" s="33" t="s">
        <v>19</v>
      </c>
      <c r="B2070" s="33" t="s">
        <v>577</v>
      </c>
      <c r="C2070" s="34">
        <v>10</v>
      </c>
      <c r="D2070" s="33" t="s">
        <v>16</v>
      </c>
      <c r="E2070" s="33" t="s">
        <v>2519</v>
      </c>
      <c r="F2070" s="35">
        <v>40183002</v>
      </c>
      <c r="G2070" s="33" t="s">
        <v>15071</v>
      </c>
      <c r="H2070" s="33">
        <v>7</v>
      </c>
      <c r="I2070" s="33">
        <v>3</v>
      </c>
      <c r="J2070" s="36">
        <v>10</v>
      </c>
      <c r="K2070" s="37">
        <v>35000</v>
      </c>
      <c r="L2070" s="38" t="s">
        <v>2369</v>
      </c>
      <c r="M2070" s="38" t="s">
        <v>13</v>
      </c>
    </row>
    <row r="2071" spans="1:13" s="39" customFormat="1" ht="12.75" x14ac:dyDescent="0.2">
      <c r="A2071" s="33" t="s">
        <v>19</v>
      </c>
      <c r="B2071" s="33" t="s">
        <v>577</v>
      </c>
      <c r="C2071" s="34">
        <v>10</v>
      </c>
      <c r="D2071" s="33" t="s">
        <v>16</v>
      </c>
      <c r="E2071" s="33" t="s">
        <v>2520</v>
      </c>
      <c r="F2071" s="35">
        <v>40171511</v>
      </c>
      <c r="G2071" s="33" t="s">
        <v>15071</v>
      </c>
      <c r="H2071" s="33">
        <v>7</v>
      </c>
      <c r="I2071" s="33">
        <v>3</v>
      </c>
      <c r="J2071" s="36">
        <v>20</v>
      </c>
      <c r="K2071" s="37">
        <v>47940</v>
      </c>
      <c r="L2071" s="38" t="s">
        <v>2369</v>
      </c>
      <c r="M2071" s="38" t="s">
        <v>13</v>
      </c>
    </row>
    <row r="2072" spans="1:13" s="39" customFormat="1" ht="12.75" x14ac:dyDescent="0.2">
      <c r="A2072" s="33" t="s">
        <v>19</v>
      </c>
      <c r="B2072" s="33" t="s">
        <v>577</v>
      </c>
      <c r="C2072" s="34">
        <v>10</v>
      </c>
      <c r="D2072" s="33" t="s">
        <v>16</v>
      </c>
      <c r="E2072" s="33" t="s">
        <v>2521</v>
      </c>
      <c r="F2072" s="35">
        <v>40171511</v>
      </c>
      <c r="G2072" s="33" t="s">
        <v>15071</v>
      </c>
      <c r="H2072" s="33">
        <v>7</v>
      </c>
      <c r="I2072" s="33">
        <v>3</v>
      </c>
      <c r="J2072" s="36">
        <v>20</v>
      </c>
      <c r="K2072" s="37">
        <v>23800</v>
      </c>
      <c r="L2072" s="38" t="s">
        <v>2369</v>
      </c>
      <c r="M2072" s="38" t="s">
        <v>13</v>
      </c>
    </row>
    <row r="2073" spans="1:13" s="39" customFormat="1" ht="12.75" x14ac:dyDescent="0.2">
      <c r="A2073" s="33" t="s">
        <v>19</v>
      </c>
      <c r="B2073" s="33" t="s">
        <v>577</v>
      </c>
      <c r="C2073" s="34">
        <v>10</v>
      </c>
      <c r="D2073" s="33" t="s">
        <v>16</v>
      </c>
      <c r="E2073" s="33" t="s">
        <v>2522</v>
      </c>
      <c r="F2073" s="35">
        <v>40171511</v>
      </c>
      <c r="G2073" s="33" t="s">
        <v>15071</v>
      </c>
      <c r="H2073" s="33">
        <v>7</v>
      </c>
      <c r="I2073" s="33">
        <v>3</v>
      </c>
      <c r="J2073" s="36">
        <v>24</v>
      </c>
      <c r="K2073" s="37">
        <v>23760</v>
      </c>
      <c r="L2073" s="38" t="s">
        <v>2369</v>
      </c>
      <c r="M2073" s="38" t="s">
        <v>13</v>
      </c>
    </row>
    <row r="2074" spans="1:13" s="39" customFormat="1" ht="12.75" x14ac:dyDescent="0.2">
      <c r="A2074" s="33" t="s">
        <v>19</v>
      </c>
      <c r="B2074" s="33" t="s">
        <v>577</v>
      </c>
      <c r="C2074" s="34">
        <v>10</v>
      </c>
      <c r="D2074" s="33" t="s">
        <v>16</v>
      </c>
      <c r="E2074" s="33" t="s">
        <v>2523</v>
      </c>
      <c r="F2074" s="35">
        <v>40171511</v>
      </c>
      <c r="G2074" s="33" t="s">
        <v>15071</v>
      </c>
      <c r="H2074" s="33">
        <v>7</v>
      </c>
      <c r="I2074" s="33">
        <v>3</v>
      </c>
      <c r="J2074" s="36">
        <v>20</v>
      </c>
      <c r="K2074" s="37">
        <v>54000</v>
      </c>
      <c r="L2074" s="38" t="s">
        <v>2369</v>
      </c>
      <c r="M2074" s="38" t="s">
        <v>13</v>
      </c>
    </row>
    <row r="2075" spans="1:13" s="39" customFormat="1" ht="12.75" x14ac:dyDescent="0.2">
      <c r="A2075" s="33" t="s">
        <v>19</v>
      </c>
      <c r="B2075" s="33" t="s">
        <v>577</v>
      </c>
      <c r="C2075" s="34">
        <v>10</v>
      </c>
      <c r="D2075" s="33" t="s">
        <v>16</v>
      </c>
      <c r="E2075" s="33" t="s">
        <v>2524</v>
      </c>
      <c r="F2075" s="35">
        <v>39131714</v>
      </c>
      <c r="G2075" s="33" t="s">
        <v>15071</v>
      </c>
      <c r="H2075" s="33">
        <v>7</v>
      </c>
      <c r="I2075" s="33">
        <v>3</v>
      </c>
      <c r="J2075" s="36">
        <v>4</v>
      </c>
      <c r="K2075" s="37">
        <v>24000</v>
      </c>
      <c r="L2075" s="38" t="s">
        <v>2369</v>
      </c>
      <c r="M2075" s="38" t="s">
        <v>13</v>
      </c>
    </row>
    <row r="2076" spans="1:13" s="39" customFormat="1" ht="12.75" x14ac:dyDescent="0.2">
      <c r="A2076" s="33" t="s">
        <v>19</v>
      </c>
      <c r="B2076" s="33" t="s">
        <v>577</v>
      </c>
      <c r="C2076" s="34">
        <v>10</v>
      </c>
      <c r="D2076" s="33" t="s">
        <v>16</v>
      </c>
      <c r="E2076" s="33" t="s">
        <v>2525</v>
      </c>
      <c r="F2076" s="35">
        <v>39121700</v>
      </c>
      <c r="G2076" s="33" t="s">
        <v>15071</v>
      </c>
      <c r="H2076" s="33">
        <v>7</v>
      </c>
      <c r="I2076" s="33">
        <v>3</v>
      </c>
      <c r="J2076" s="36">
        <v>40</v>
      </c>
      <c r="K2076" s="37">
        <v>140000</v>
      </c>
      <c r="L2076" s="38" t="s">
        <v>15</v>
      </c>
      <c r="M2076" s="38" t="s">
        <v>13</v>
      </c>
    </row>
    <row r="2077" spans="1:13" s="39" customFormat="1" ht="12.75" x14ac:dyDescent="0.2">
      <c r="A2077" s="33" t="s">
        <v>19</v>
      </c>
      <c r="B2077" s="33" t="s">
        <v>577</v>
      </c>
      <c r="C2077" s="34">
        <v>10</v>
      </c>
      <c r="D2077" s="33" t="s">
        <v>16</v>
      </c>
      <c r="E2077" s="33" t="s">
        <v>2526</v>
      </c>
      <c r="F2077" s="35">
        <v>39121523</v>
      </c>
      <c r="G2077" s="33" t="s">
        <v>15071</v>
      </c>
      <c r="H2077" s="33">
        <v>7</v>
      </c>
      <c r="I2077" s="33">
        <v>3</v>
      </c>
      <c r="J2077" s="36">
        <v>5</v>
      </c>
      <c r="K2077" s="37">
        <v>700000</v>
      </c>
      <c r="L2077" s="38" t="s">
        <v>15</v>
      </c>
      <c r="M2077" s="38" t="s">
        <v>13</v>
      </c>
    </row>
    <row r="2078" spans="1:13" s="39" customFormat="1" ht="12.75" x14ac:dyDescent="0.2">
      <c r="A2078" s="33" t="s">
        <v>19</v>
      </c>
      <c r="B2078" s="33" t="s">
        <v>577</v>
      </c>
      <c r="C2078" s="34">
        <v>10</v>
      </c>
      <c r="D2078" s="33" t="s">
        <v>16</v>
      </c>
      <c r="E2078" s="33" t="s">
        <v>2527</v>
      </c>
      <c r="F2078" s="35">
        <v>39121500</v>
      </c>
      <c r="G2078" s="33" t="s">
        <v>15071</v>
      </c>
      <c r="H2078" s="33">
        <v>7</v>
      </c>
      <c r="I2078" s="33">
        <v>3</v>
      </c>
      <c r="J2078" s="36">
        <v>80</v>
      </c>
      <c r="K2078" s="37">
        <v>280000</v>
      </c>
      <c r="L2078" s="38" t="s">
        <v>15</v>
      </c>
      <c r="M2078" s="38" t="s">
        <v>13</v>
      </c>
    </row>
    <row r="2079" spans="1:13" s="39" customFormat="1" ht="12.75" x14ac:dyDescent="0.2">
      <c r="A2079" s="33" t="s">
        <v>19</v>
      </c>
      <c r="B2079" s="33" t="s">
        <v>577</v>
      </c>
      <c r="C2079" s="34">
        <v>10</v>
      </c>
      <c r="D2079" s="33" t="s">
        <v>16</v>
      </c>
      <c r="E2079" s="33" t="s">
        <v>2528</v>
      </c>
      <c r="F2079" s="35">
        <v>31211500</v>
      </c>
      <c r="G2079" s="33" t="s">
        <v>15071</v>
      </c>
      <c r="H2079" s="33">
        <v>7</v>
      </c>
      <c r="I2079" s="33">
        <v>3</v>
      </c>
      <c r="J2079" s="36">
        <v>4</v>
      </c>
      <c r="K2079" s="37">
        <v>552000</v>
      </c>
      <c r="L2079" s="38" t="s">
        <v>2367</v>
      </c>
      <c r="M2079" s="38" t="s">
        <v>13</v>
      </c>
    </row>
    <row r="2080" spans="1:13" s="39" customFormat="1" ht="12.75" x14ac:dyDescent="0.2">
      <c r="A2080" s="33" t="s">
        <v>19</v>
      </c>
      <c r="B2080" s="33" t="s">
        <v>577</v>
      </c>
      <c r="C2080" s="34">
        <v>10</v>
      </c>
      <c r="D2080" s="33" t="s">
        <v>16</v>
      </c>
      <c r="E2080" s="33" t="s">
        <v>2529</v>
      </c>
      <c r="F2080" s="35">
        <v>31201503</v>
      </c>
      <c r="G2080" s="33" t="s">
        <v>15071</v>
      </c>
      <c r="H2080" s="33">
        <v>7</v>
      </c>
      <c r="I2080" s="33">
        <v>3</v>
      </c>
      <c r="J2080" s="36">
        <v>30</v>
      </c>
      <c r="K2080" s="37">
        <v>84000</v>
      </c>
      <c r="L2080" s="38" t="s">
        <v>15</v>
      </c>
      <c r="M2080" s="38" t="s">
        <v>13</v>
      </c>
    </row>
    <row r="2081" spans="1:13" s="39" customFormat="1" ht="12.75" x14ac:dyDescent="0.2">
      <c r="A2081" s="33" t="s">
        <v>19</v>
      </c>
      <c r="B2081" s="33" t="s">
        <v>577</v>
      </c>
      <c r="C2081" s="34">
        <v>10</v>
      </c>
      <c r="D2081" s="33" t="s">
        <v>16</v>
      </c>
      <c r="E2081" s="33" t="s">
        <v>2530</v>
      </c>
      <c r="F2081" s="35">
        <v>31201503</v>
      </c>
      <c r="G2081" s="33" t="s">
        <v>15071</v>
      </c>
      <c r="H2081" s="33">
        <v>7</v>
      </c>
      <c r="I2081" s="33">
        <v>3</v>
      </c>
      <c r="J2081" s="36">
        <v>30</v>
      </c>
      <c r="K2081" s="37">
        <v>102000</v>
      </c>
      <c r="L2081" s="38" t="s">
        <v>15</v>
      </c>
      <c r="M2081" s="38" t="s">
        <v>13</v>
      </c>
    </row>
    <row r="2082" spans="1:13" s="39" customFormat="1" ht="12.75" x14ac:dyDescent="0.2">
      <c r="A2082" s="33" t="s">
        <v>19</v>
      </c>
      <c r="B2082" s="33" t="s">
        <v>577</v>
      </c>
      <c r="C2082" s="34">
        <v>10</v>
      </c>
      <c r="D2082" s="33" t="s">
        <v>16</v>
      </c>
      <c r="E2082" s="33" t="s">
        <v>2531</v>
      </c>
      <c r="F2082" s="35">
        <v>31201503</v>
      </c>
      <c r="G2082" s="33" t="s">
        <v>15071</v>
      </c>
      <c r="H2082" s="33">
        <v>7</v>
      </c>
      <c r="I2082" s="33">
        <v>3</v>
      </c>
      <c r="J2082" s="36">
        <v>30</v>
      </c>
      <c r="K2082" s="37">
        <v>153000</v>
      </c>
      <c r="L2082" s="38" t="s">
        <v>15</v>
      </c>
      <c r="M2082" s="38" t="s">
        <v>13</v>
      </c>
    </row>
    <row r="2083" spans="1:13" s="39" customFormat="1" ht="12.75" x14ac:dyDescent="0.2">
      <c r="A2083" s="33" t="s">
        <v>19</v>
      </c>
      <c r="B2083" s="33" t="s">
        <v>577</v>
      </c>
      <c r="C2083" s="34">
        <v>10</v>
      </c>
      <c r="D2083" s="33" t="s">
        <v>16</v>
      </c>
      <c r="E2083" s="33" t="s">
        <v>2532</v>
      </c>
      <c r="F2083" s="35">
        <v>31162004</v>
      </c>
      <c r="G2083" s="33" t="s">
        <v>15071</v>
      </c>
      <c r="H2083" s="33">
        <v>3</v>
      </c>
      <c r="I2083" s="33">
        <v>2</v>
      </c>
      <c r="J2083" s="36">
        <v>5</v>
      </c>
      <c r="K2083" s="37">
        <v>21900</v>
      </c>
      <c r="L2083" s="38" t="s">
        <v>15</v>
      </c>
      <c r="M2083" s="38" t="s">
        <v>13</v>
      </c>
    </row>
    <row r="2084" spans="1:13" s="39" customFormat="1" ht="12.75" x14ac:dyDescent="0.2">
      <c r="A2084" s="33" t="s">
        <v>19</v>
      </c>
      <c r="B2084" s="33" t="s">
        <v>577</v>
      </c>
      <c r="C2084" s="34">
        <v>10</v>
      </c>
      <c r="D2084" s="33" t="s">
        <v>16</v>
      </c>
      <c r="E2084" s="33" t="s">
        <v>2533</v>
      </c>
      <c r="F2084" s="35">
        <v>31162004</v>
      </c>
      <c r="G2084" s="33" t="s">
        <v>15071</v>
      </c>
      <c r="H2084" s="33">
        <v>3</v>
      </c>
      <c r="I2084" s="33">
        <v>2</v>
      </c>
      <c r="J2084" s="36">
        <v>4</v>
      </c>
      <c r="K2084" s="37">
        <v>17520</v>
      </c>
      <c r="L2084" s="38" t="s">
        <v>15</v>
      </c>
      <c r="M2084" s="38" t="s">
        <v>13</v>
      </c>
    </row>
    <row r="2085" spans="1:13" s="39" customFormat="1" ht="12.75" x14ac:dyDescent="0.2">
      <c r="A2085" s="33" t="s">
        <v>19</v>
      </c>
      <c r="B2085" s="33" t="s">
        <v>577</v>
      </c>
      <c r="C2085" s="34">
        <v>10</v>
      </c>
      <c r="D2085" s="33" t="s">
        <v>16</v>
      </c>
      <c r="E2085" s="33" t="s">
        <v>2534</v>
      </c>
      <c r="F2085" s="35">
        <v>31162004</v>
      </c>
      <c r="G2085" s="33" t="s">
        <v>15071</v>
      </c>
      <c r="H2085" s="33">
        <v>3</v>
      </c>
      <c r="I2085" s="33">
        <v>2</v>
      </c>
      <c r="J2085" s="36">
        <v>2</v>
      </c>
      <c r="K2085" s="37">
        <v>9040</v>
      </c>
      <c r="L2085" s="38" t="s">
        <v>15</v>
      </c>
      <c r="M2085" s="38" t="s">
        <v>13</v>
      </c>
    </row>
    <row r="2086" spans="1:13" s="39" customFormat="1" ht="12.75" x14ac:dyDescent="0.2">
      <c r="A2086" s="33" t="s">
        <v>19</v>
      </c>
      <c r="B2086" s="33" t="s">
        <v>577</v>
      </c>
      <c r="C2086" s="34">
        <v>10</v>
      </c>
      <c r="D2086" s="33" t="s">
        <v>16</v>
      </c>
      <c r="E2086" s="33" t="s">
        <v>2535</v>
      </c>
      <c r="F2086" s="35">
        <v>31162000</v>
      </c>
      <c r="G2086" s="33" t="s">
        <v>15071</v>
      </c>
      <c r="H2086" s="33">
        <v>3</v>
      </c>
      <c r="I2086" s="33">
        <v>2</v>
      </c>
      <c r="J2086" s="36">
        <v>2</v>
      </c>
      <c r="K2086" s="37">
        <v>3900</v>
      </c>
      <c r="L2086" s="38" t="s">
        <v>15</v>
      </c>
      <c r="M2086" s="38" t="s">
        <v>13</v>
      </c>
    </row>
    <row r="2087" spans="1:13" s="39" customFormat="1" ht="12.75" x14ac:dyDescent="0.2">
      <c r="A2087" s="33" t="s">
        <v>19</v>
      </c>
      <c r="B2087" s="33" t="s">
        <v>577</v>
      </c>
      <c r="C2087" s="34">
        <v>10</v>
      </c>
      <c r="D2087" s="33" t="s">
        <v>16</v>
      </c>
      <c r="E2087" s="33" t="s">
        <v>2536</v>
      </c>
      <c r="F2087" s="35">
        <v>31162000</v>
      </c>
      <c r="G2087" s="33" t="s">
        <v>15071</v>
      </c>
      <c r="H2087" s="33">
        <v>3</v>
      </c>
      <c r="I2087" s="33">
        <v>2</v>
      </c>
      <c r="J2087" s="36">
        <v>2</v>
      </c>
      <c r="K2087" s="37">
        <v>4660</v>
      </c>
      <c r="L2087" s="38" t="s">
        <v>15</v>
      </c>
      <c r="M2087" s="38" t="s">
        <v>13</v>
      </c>
    </row>
    <row r="2088" spans="1:13" s="39" customFormat="1" ht="12.75" x14ac:dyDescent="0.2">
      <c r="A2088" s="33" t="s">
        <v>19</v>
      </c>
      <c r="B2088" s="33" t="s">
        <v>577</v>
      </c>
      <c r="C2088" s="34">
        <v>10</v>
      </c>
      <c r="D2088" s="33" t="s">
        <v>16</v>
      </c>
      <c r="E2088" s="33" t="s">
        <v>2537</v>
      </c>
      <c r="F2088" s="35">
        <v>31162000</v>
      </c>
      <c r="G2088" s="33" t="s">
        <v>15071</v>
      </c>
      <c r="H2088" s="33">
        <v>3</v>
      </c>
      <c r="I2088" s="33">
        <v>2</v>
      </c>
      <c r="J2088" s="36">
        <v>2</v>
      </c>
      <c r="K2088" s="37">
        <v>9100</v>
      </c>
      <c r="L2088" s="38" t="s">
        <v>15</v>
      </c>
      <c r="M2088" s="38" t="s">
        <v>13</v>
      </c>
    </row>
    <row r="2089" spans="1:13" s="39" customFormat="1" ht="12.75" x14ac:dyDescent="0.2">
      <c r="A2089" s="33" t="s">
        <v>19</v>
      </c>
      <c r="B2089" s="33" t="s">
        <v>577</v>
      </c>
      <c r="C2089" s="34">
        <v>10</v>
      </c>
      <c r="D2089" s="33" t="s">
        <v>16</v>
      </c>
      <c r="E2089" s="33" t="s">
        <v>2538</v>
      </c>
      <c r="F2089" s="35">
        <v>31162000</v>
      </c>
      <c r="G2089" s="33" t="s">
        <v>15071</v>
      </c>
      <c r="H2089" s="33">
        <v>3</v>
      </c>
      <c r="I2089" s="33">
        <v>2</v>
      </c>
      <c r="J2089" s="36">
        <v>2</v>
      </c>
      <c r="K2089" s="37">
        <v>3800</v>
      </c>
      <c r="L2089" s="38" t="s">
        <v>15</v>
      </c>
      <c r="M2089" s="38" t="s">
        <v>13</v>
      </c>
    </row>
    <row r="2090" spans="1:13" s="39" customFormat="1" ht="12.75" x14ac:dyDescent="0.2">
      <c r="A2090" s="33" t="s">
        <v>19</v>
      </c>
      <c r="B2090" s="33" t="s">
        <v>577</v>
      </c>
      <c r="C2090" s="34">
        <v>10</v>
      </c>
      <c r="D2090" s="33" t="s">
        <v>16</v>
      </c>
      <c r="E2090" s="33" t="s">
        <v>2539</v>
      </c>
      <c r="F2090" s="35">
        <v>31162000</v>
      </c>
      <c r="G2090" s="33" t="s">
        <v>15071</v>
      </c>
      <c r="H2090" s="33">
        <v>3</v>
      </c>
      <c r="I2090" s="33">
        <v>2</v>
      </c>
      <c r="J2090" s="36">
        <v>5</v>
      </c>
      <c r="K2090" s="37">
        <v>9500</v>
      </c>
      <c r="L2090" s="38" t="s">
        <v>15</v>
      </c>
      <c r="M2090" s="38" t="s">
        <v>13</v>
      </c>
    </row>
    <row r="2091" spans="1:13" s="39" customFormat="1" ht="12.75" x14ac:dyDescent="0.2">
      <c r="A2091" s="33" t="s">
        <v>19</v>
      </c>
      <c r="B2091" s="33" t="s">
        <v>577</v>
      </c>
      <c r="C2091" s="34">
        <v>10</v>
      </c>
      <c r="D2091" s="33" t="s">
        <v>16</v>
      </c>
      <c r="E2091" s="33" t="s">
        <v>2540</v>
      </c>
      <c r="F2091" s="35">
        <v>31162000</v>
      </c>
      <c r="G2091" s="33" t="s">
        <v>15071</v>
      </c>
      <c r="H2091" s="33">
        <v>3</v>
      </c>
      <c r="I2091" s="33">
        <v>2</v>
      </c>
      <c r="J2091" s="36">
        <v>5</v>
      </c>
      <c r="K2091" s="37">
        <v>11750</v>
      </c>
      <c r="L2091" s="38" t="s">
        <v>15</v>
      </c>
      <c r="M2091" s="38" t="s">
        <v>13</v>
      </c>
    </row>
    <row r="2092" spans="1:13" s="39" customFormat="1" ht="12.75" x14ac:dyDescent="0.2">
      <c r="A2092" s="33" t="s">
        <v>19</v>
      </c>
      <c r="B2092" s="33" t="s">
        <v>577</v>
      </c>
      <c r="C2092" s="34">
        <v>10</v>
      </c>
      <c r="D2092" s="33" t="s">
        <v>16</v>
      </c>
      <c r="E2092" s="33" t="s">
        <v>2541</v>
      </c>
      <c r="F2092" s="35">
        <v>31162000</v>
      </c>
      <c r="G2092" s="33" t="s">
        <v>15071</v>
      </c>
      <c r="H2092" s="33">
        <v>3</v>
      </c>
      <c r="I2092" s="33">
        <v>2</v>
      </c>
      <c r="J2092" s="36">
        <v>2</v>
      </c>
      <c r="K2092" s="37">
        <v>4900</v>
      </c>
      <c r="L2092" s="38" t="s">
        <v>15</v>
      </c>
      <c r="M2092" s="38" t="s">
        <v>13</v>
      </c>
    </row>
    <row r="2093" spans="1:13" s="39" customFormat="1" ht="12.75" x14ac:dyDescent="0.2">
      <c r="A2093" s="33" t="s">
        <v>19</v>
      </c>
      <c r="B2093" s="33" t="s">
        <v>577</v>
      </c>
      <c r="C2093" s="34">
        <v>10</v>
      </c>
      <c r="D2093" s="33" t="s">
        <v>16</v>
      </c>
      <c r="E2093" s="33" t="s">
        <v>2542</v>
      </c>
      <c r="F2093" s="35">
        <v>31162000</v>
      </c>
      <c r="G2093" s="33" t="s">
        <v>15071</v>
      </c>
      <c r="H2093" s="33">
        <v>3</v>
      </c>
      <c r="I2093" s="33">
        <v>2</v>
      </c>
      <c r="J2093" s="36">
        <v>2</v>
      </c>
      <c r="K2093" s="37">
        <v>4300</v>
      </c>
      <c r="L2093" s="38" t="s">
        <v>15</v>
      </c>
      <c r="M2093" s="38" t="s">
        <v>13</v>
      </c>
    </row>
    <row r="2094" spans="1:13" s="39" customFormat="1" ht="12.75" x14ac:dyDescent="0.2">
      <c r="A2094" s="33" t="s">
        <v>19</v>
      </c>
      <c r="B2094" s="33" t="s">
        <v>577</v>
      </c>
      <c r="C2094" s="34">
        <v>10</v>
      </c>
      <c r="D2094" s="33" t="s">
        <v>16</v>
      </c>
      <c r="E2094" s="33" t="s">
        <v>2543</v>
      </c>
      <c r="F2094" s="35">
        <v>31162000</v>
      </c>
      <c r="G2094" s="33" t="s">
        <v>15071</v>
      </c>
      <c r="H2094" s="33">
        <v>3</v>
      </c>
      <c r="I2094" s="33">
        <v>2</v>
      </c>
      <c r="J2094" s="36">
        <v>2</v>
      </c>
      <c r="K2094" s="37">
        <v>47780</v>
      </c>
      <c r="L2094" s="38" t="s">
        <v>15</v>
      </c>
      <c r="M2094" s="38" t="s">
        <v>13</v>
      </c>
    </row>
    <row r="2095" spans="1:13" s="39" customFormat="1" ht="12.75" x14ac:dyDescent="0.2">
      <c r="A2095" s="33" t="s">
        <v>19</v>
      </c>
      <c r="B2095" s="33" t="s">
        <v>577</v>
      </c>
      <c r="C2095" s="34">
        <v>10</v>
      </c>
      <c r="D2095" s="33" t="s">
        <v>16</v>
      </c>
      <c r="E2095" s="33" t="s">
        <v>2544</v>
      </c>
      <c r="F2095" s="35">
        <v>31162000</v>
      </c>
      <c r="G2095" s="33" t="s">
        <v>15071</v>
      </c>
      <c r="H2095" s="33">
        <v>3</v>
      </c>
      <c r="I2095" s="33">
        <v>2</v>
      </c>
      <c r="J2095" s="36">
        <v>2</v>
      </c>
      <c r="K2095" s="37">
        <v>4660</v>
      </c>
      <c r="L2095" s="38" t="s">
        <v>15</v>
      </c>
      <c r="M2095" s="38" t="s">
        <v>13</v>
      </c>
    </row>
    <row r="2096" spans="1:13" s="39" customFormat="1" ht="12.75" x14ac:dyDescent="0.2">
      <c r="A2096" s="33" t="s">
        <v>19</v>
      </c>
      <c r="B2096" s="33" t="s">
        <v>577</v>
      </c>
      <c r="C2096" s="34">
        <v>10</v>
      </c>
      <c r="D2096" s="33" t="s">
        <v>16</v>
      </c>
      <c r="E2096" s="33" t="s">
        <v>2545</v>
      </c>
      <c r="F2096" s="35">
        <v>31162000</v>
      </c>
      <c r="G2096" s="33" t="s">
        <v>15071</v>
      </c>
      <c r="H2096" s="33">
        <v>3</v>
      </c>
      <c r="I2096" s="33">
        <v>2</v>
      </c>
      <c r="J2096" s="36">
        <v>2</v>
      </c>
      <c r="K2096" s="37">
        <v>4000</v>
      </c>
      <c r="L2096" s="38" t="s">
        <v>15</v>
      </c>
      <c r="M2096" s="38" t="s">
        <v>13</v>
      </c>
    </row>
    <row r="2097" spans="1:13" s="39" customFormat="1" ht="12.75" x14ac:dyDescent="0.2">
      <c r="A2097" s="33" t="s">
        <v>19</v>
      </c>
      <c r="B2097" s="33" t="s">
        <v>577</v>
      </c>
      <c r="C2097" s="34">
        <v>10</v>
      </c>
      <c r="D2097" s="33" t="s">
        <v>16</v>
      </c>
      <c r="E2097" s="33" t="s">
        <v>2546</v>
      </c>
      <c r="F2097" s="35">
        <v>31162000</v>
      </c>
      <c r="G2097" s="33" t="s">
        <v>15071</v>
      </c>
      <c r="H2097" s="33">
        <v>3</v>
      </c>
      <c r="I2097" s="33">
        <v>2</v>
      </c>
      <c r="J2097" s="36">
        <v>2</v>
      </c>
      <c r="K2097" s="37">
        <v>5100</v>
      </c>
      <c r="L2097" s="38" t="s">
        <v>15</v>
      </c>
      <c r="M2097" s="38" t="s">
        <v>13</v>
      </c>
    </row>
    <row r="2098" spans="1:13" s="39" customFormat="1" ht="12.75" x14ac:dyDescent="0.2">
      <c r="A2098" s="33" t="s">
        <v>19</v>
      </c>
      <c r="B2098" s="33" t="s">
        <v>577</v>
      </c>
      <c r="C2098" s="34">
        <v>10</v>
      </c>
      <c r="D2098" s="33" t="s">
        <v>16</v>
      </c>
      <c r="E2098" s="33" t="s">
        <v>2547</v>
      </c>
      <c r="F2098" s="35">
        <v>39121300</v>
      </c>
      <c r="G2098" s="33" t="s">
        <v>15072</v>
      </c>
      <c r="H2098" s="33">
        <v>1</v>
      </c>
      <c r="I2098" s="33">
        <v>3</v>
      </c>
      <c r="J2098" s="36">
        <v>1</v>
      </c>
      <c r="K2098" s="37">
        <v>116727528.72</v>
      </c>
      <c r="L2098" s="38" t="s">
        <v>12</v>
      </c>
      <c r="M2098" s="38" t="s">
        <v>13</v>
      </c>
    </row>
    <row r="2099" spans="1:13" s="39" customFormat="1" ht="12.75" x14ac:dyDescent="0.2">
      <c r="A2099" s="33" t="s">
        <v>19</v>
      </c>
      <c r="B2099" s="33" t="s">
        <v>577</v>
      </c>
      <c r="C2099" s="34">
        <v>16</v>
      </c>
      <c r="D2099" s="33" t="s">
        <v>16</v>
      </c>
      <c r="E2099" s="33" t="s">
        <v>2547</v>
      </c>
      <c r="F2099" s="35">
        <v>30121601</v>
      </c>
      <c r="G2099" s="33" t="s">
        <v>15072</v>
      </c>
      <c r="H2099" s="33">
        <v>1</v>
      </c>
      <c r="I2099" s="33">
        <v>3</v>
      </c>
      <c r="J2099" s="36">
        <v>1</v>
      </c>
      <c r="K2099" s="37">
        <v>99997920</v>
      </c>
      <c r="L2099" s="38" t="s">
        <v>12</v>
      </c>
      <c r="M2099" s="38" t="s">
        <v>13</v>
      </c>
    </row>
    <row r="2100" spans="1:13" s="39" customFormat="1" ht="12.75" x14ac:dyDescent="0.2">
      <c r="A2100" s="33" t="s">
        <v>19</v>
      </c>
      <c r="B2100" s="33" t="s">
        <v>577</v>
      </c>
      <c r="C2100" s="34">
        <v>10</v>
      </c>
      <c r="D2100" s="33" t="s">
        <v>16</v>
      </c>
      <c r="E2100" s="33" t="s">
        <v>2548</v>
      </c>
      <c r="F2100" s="35">
        <v>31211904</v>
      </c>
      <c r="G2100" s="33" t="s">
        <v>466</v>
      </c>
      <c r="H2100" s="33">
        <v>2</v>
      </c>
      <c r="I2100" s="33">
        <v>6</v>
      </c>
      <c r="J2100" s="36">
        <v>20</v>
      </c>
      <c r="K2100" s="37">
        <v>101102.39999999999</v>
      </c>
      <c r="L2100" s="38" t="s">
        <v>15</v>
      </c>
      <c r="M2100" s="38" t="s">
        <v>13</v>
      </c>
    </row>
    <row r="2101" spans="1:13" s="39" customFormat="1" ht="12.75" x14ac:dyDescent="0.2">
      <c r="A2101" s="33" t="s">
        <v>19</v>
      </c>
      <c r="B2101" s="33" t="s">
        <v>577</v>
      </c>
      <c r="C2101" s="34">
        <v>10</v>
      </c>
      <c r="D2101" s="33" t="s">
        <v>16</v>
      </c>
      <c r="E2101" s="33" t="s">
        <v>2549</v>
      </c>
      <c r="F2101" s="35">
        <v>31211904</v>
      </c>
      <c r="G2101" s="33" t="s">
        <v>466</v>
      </c>
      <c r="H2101" s="33">
        <v>2</v>
      </c>
      <c r="I2101" s="33">
        <v>6</v>
      </c>
      <c r="J2101" s="36">
        <v>20</v>
      </c>
      <c r="K2101" s="37">
        <v>245021</v>
      </c>
      <c r="L2101" s="38" t="s">
        <v>15</v>
      </c>
      <c r="M2101" s="38" t="s">
        <v>13</v>
      </c>
    </row>
    <row r="2102" spans="1:13" s="39" customFormat="1" ht="12.75" x14ac:dyDescent="0.2">
      <c r="A2102" s="33" t="s">
        <v>19</v>
      </c>
      <c r="B2102" s="33" t="s">
        <v>577</v>
      </c>
      <c r="C2102" s="34">
        <v>10</v>
      </c>
      <c r="D2102" s="33" t="s">
        <v>16</v>
      </c>
      <c r="E2102" s="33" t="s">
        <v>2550</v>
      </c>
      <c r="F2102" s="35">
        <v>31211904</v>
      </c>
      <c r="G2102" s="33" t="s">
        <v>466</v>
      </c>
      <c r="H2102" s="33">
        <v>2</v>
      </c>
      <c r="I2102" s="33">
        <v>6</v>
      </c>
      <c r="J2102" s="36">
        <v>20</v>
      </c>
      <c r="K2102" s="37">
        <v>358094.79999999993</v>
      </c>
      <c r="L2102" s="38" t="s">
        <v>15</v>
      </c>
      <c r="M2102" s="38" t="s">
        <v>13</v>
      </c>
    </row>
    <row r="2103" spans="1:13" s="39" customFormat="1" ht="12.75" x14ac:dyDescent="0.2">
      <c r="A2103" s="33" t="s">
        <v>19</v>
      </c>
      <c r="B2103" s="33" t="s">
        <v>577</v>
      </c>
      <c r="C2103" s="34">
        <v>10</v>
      </c>
      <c r="D2103" s="33" t="s">
        <v>16</v>
      </c>
      <c r="E2103" s="33" t="s">
        <v>2551</v>
      </c>
      <c r="F2103" s="35">
        <v>31211904</v>
      </c>
      <c r="G2103" s="33" t="s">
        <v>466</v>
      </c>
      <c r="H2103" s="33">
        <v>2</v>
      </c>
      <c r="I2103" s="33">
        <v>6</v>
      </c>
      <c r="J2103" s="36">
        <v>28</v>
      </c>
      <c r="K2103" s="37">
        <v>81567.360000000001</v>
      </c>
      <c r="L2103" s="38" t="s">
        <v>15</v>
      </c>
      <c r="M2103" s="38" t="s">
        <v>13</v>
      </c>
    </row>
    <row r="2104" spans="1:13" s="39" customFormat="1" ht="12.75" x14ac:dyDescent="0.2">
      <c r="A2104" s="33" t="s">
        <v>19</v>
      </c>
      <c r="B2104" s="33" t="s">
        <v>577</v>
      </c>
      <c r="C2104" s="34">
        <v>10</v>
      </c>
      <c r="D2104" s="33" t="s">
        <v>16</v>
      </c>
      <c r="E2104" s="33" t="s">
        <v>2552</v>
      </c>
      <c r="F2104" s="35">
        <v>31211904</v>
      </c>
      <c r="G2104" s="33" t="s">
        <v>466</v>
      </c>
      <c r="H2104" s="33">
        <v>2</v>
      </c>
      <c r="I2104" s="33">
        <v>3</v>
      </c>
      <c r="J2104" s="36">
        <v>1</v>
      </c>
      <c r="K2104" s="37">
        <v>2308.1</v>
      </c>
      <c r="L2104" s="38" t="s">
        <v>15</v>
      </c>
      <c r="M2104" s="38" t="s">
        <v>13</v>
      </c>
    </row>
    <row r="2105" spans="1:13" s="39" customFormat="1" ht="12.75" x14ac:dyDescent="0.2">
      <c r="A2105" s="33" t="s">
        <v>19</v>
      </c>
      <c r="B2105" s="33" t="s">
        <v>577</v>
      </c>
      <c r="C2105" s="34">
        <v>10</v>
      </c>
      <c r="D2105" s="33" t="s">
        <v>16</v>
      </c>
      <c r="E2105" s="33" t="s">
        <v>2553</v>
      </c>
      <c r="F2105" s="35">
        <v>31211904</v>
      </c>
      <c r="G2105" s="33" t="s">
        <v>466</v>
      </c>
      <c r="H2105" s="33">
        <v>2</v>
      </c>
      <c r="I2105" s="33">
        <v>3</v>
      </c>
      <c r="J2105" s="36">
        <v>1</v>
      </c>
      <c r="K2105" s="37">
        <v>3657.87</v>
      </c>
      <c r="L2105" s="38" t="s">
        <v>15</v>
      </c>
      <c r="M2105" s="38" t="s">
        <v>13</v>
      </c>
    </row>
    <row r="2106" spans="1:13" s="39" customFormat="1" ht="12.75" x14ac:dyDescent="0.2">
      <c r="A2106" s="33" t="s">
        <v>19</v>
      </c>
      <c r="B2106" s="33" t="s">
        <v>577</v>
      </c>
      <c r="C2106" s="34">
        <v>10</v>
      </c>
      <c r="D2106" s="33" t="s">
        <v>16</v>
      </c>
      <c r="E2106" s="33" t="s">
        <v>2554</v>
      </c>
      <c r="F2106" s="35">
        <v>31211905</v>
      </c>
      <c r="G2106" s="33" t="s">
        <v>466</v>
      </c>
      <c r="H2106" s="33">
        <v>2</v>
      </c>
      <c r="I2106" s="33">
        <v>3</v>
      </c>
      <c r="J2106" s="36">
        <v>6</v>
      </c>
      <c r="K2106" s="37">
        <v>34900.319999999992</v>
      </c>
      <c r="L2106" s="38" t="s">
        <v>15</v>
      </c>
      <c r="M2106" s="38" t="s">
        <v>13</v>
      </c>
    </row>
    <row r="2107" spans="1:13" s="39" customFormat="1" ht="12.75" x14ac:dyDescent="0.2">
      <c r="A2107" s="33" t="s">
        <v>19</v>
      </c>
      <c r="B2107" s="33" t="s">
        <v>577</v>
      </c>
      <c r="C2107" s="34">
        <v>10</v>
      </c>
      <c r="D2107" s="33" t="s">
        <v>16</v>
      </c>
      <c r="E2107" s="33" t="s">
        <v>2555</v>
      </c>
      <c r="F2107" s="35">
        <v>30111601</v>
      </c>
      <c r="G2107" s="33" t="s">
        <v>466</v>
      </c>
      <c r="H2107" s="33">
        <v>2</v>
      </c>
      <c r="I2107" s="33">
        <v>3</v>
      </c>
      <c r="J2107" s="36">
        <v>1</v>
      </c>
      <c r="K2107" s="37">
        <v>24464.02</v>
      </c>
      <c r="L2107" s="38" t="s">
        <v>15</v>
      </c>
      <c r="M2107" s="38" t="s">
        <v>13</v>
      </c>
    </row>
    <row r="2108" spans="1:13" s="39" customFormat="1" ht="12.75" x14ac:dyDescent="0.2">
      <c r="A2108" s="33" t="s">
        <v>19</v>
      </c>
      <c r="B2108" s="33" t="s">
        <v>577</v>
      </c>
      <c r="C2108" s="34">
        <v>10</v>
      </c>
      <c r="D2108" s="33" t="s">
        <v>16</v>
      </c>
      <c r="E2108" s="33" t="s">
        <v>2556</v>
      </c>
      <c r="F2108" s="35">
        <v>27112845</v>
      </c>
      <c r="G2108" s="33" t="s">
        <v>466</v>
      </c>
      <c r="H2108" s="33">
        <v>2</v>
      </c>
      <c r="I2108" s="33">
        <v>3</v>
      </c>
      <c r="J2108" s="36">
        <v>1</v>
      </c>
      <c r="K2108" s="37">
        <v>38680.949999999997</v>
      </c>
      <c r="L2108" s="38" t="s">
        <v>15</v>
      </c>
      <c r="M2108" s="38" t="s">
        <v>13</v>
      </c>
    </row>
    <row r="2109" spans="1:13" s="39" customFormat="1" ht="12.75" x14ac:dyDescent="0.2">
      <c r="A2109" s="33" t="s">
        <v>19</v>
      </c>
      <c r="B2109" s="33" t="s">
        <v>577</v>
      </c>
      <c r="C2109" s="34">
        <v>10</v>
      </c>
      <c r="D2109" s="33" t="s">
        <v>16</v>
      </c>
      <c r="E2109" s="33" t="s">
        <v>14017</v>
      </c>
      <c r="F2109" s="35">
        <v>31201505</v>
      </c>
      <c r="G2109" s="33" t="s">
        <v>466</v>
      </c>
      <c r="H2109" s="33">
        <v>2</v>
      </c>
      <c r="I2109" s="33">
        <v>3</v>
      </c>
      <c r="J2109" s="36">
        <v>1</v>
      </c>
      <c r="K2109" s="37">
        <v>3118.99</v>
      </c>
      <c r="L2109" s="38" t="s">
        <v>15</v>
      </c>
      <c r="M2109" s="38" t="s">
        <v>13</v>
      </c>
    </row>
    <row r="2110" spans="1:13" s="39" customFormat="1" ht="12.75" x14ac:dyDescent="0.2">
      <c r="A2110" s="33" t="s">
        <v>19</v>
      </c>
      <c r="B2110" s="33" t="s">
        <v>577</v>
      </c>
      <c r="C2110" s="34">
        <v>10</v>
      </c>
      <c r="D2110" s="33" t="s">
        <v>16</v>
      </c>
      <c r="E2110" s="33" t="s">
        <v>2557</v>
      </c>
      <c r="F2110" s="35">
        <v>31201503</v>
      </c>
      <c r="G2110" s="33" t="s">
        <v>466</v>
      </c>
      <c r="H2110" s="33">
        <v>2</v>
      </c>
      <c r="I2110" s="33">
        <v>3</v>
      </c>
      <c r="J2110" s="36">
        <v>4</v>
      </c>
      <c r="K2110" s="37">
        <v>52531.360000000001</v>
      </c>
      <c r="L2110" s="38" t="s">
        <v>15</v>
      </c>
      <c r="M2110" s="38" t="s">
        <v>13</v>
      </c>
    </row>
    <row r="2111" spans="1:13" s="39" customFormat="1" ht="12.75" x14ac:dyDescent="0.2">
      <c r="A2111" s="33" t="s">
        <v>19</v>
      </c>
      <c r="B2111" s="33" t="s">
        <v>577</v>
      </c>
      <c r="C2111" s="34">
        <v>10</v>
      </c>
      <c r="D2111" s="33" t="s">
        <v>16</v>
      </c>
      <c r="E2111" s="33" t="s">
        <v>2558</v>
      </c>
      <c r="F2111" s="35">
        <v>31201503</v>
      </c>
      <c r="G2111" s="33" t="s">
        <v>466</v>
      </c>
      <c r="H2111" s="33">
        <v>2</v>
      </c>
      <c r="I2111" s="33">
        <v>3</v>
      </c>
      <c r="J2111" s="36">
        <v>4</v>
      </c>
      <c r="K2111" s="37">
        <v>17750.04</v>
      </c>
      <c r="L2111" s="38" t="s">
        <v>15</v>
      </c>
      <c r="M2111" s="38" t="s">
        <v>13</v>
      </c>
    </row>
    <row r="2112" spans="1:13" s="39" customFormat="1" ht="12.75" x14ac:dyDescent="0.2">
      <c r="A2112" s="33" t="s">
        <v>19</v>
      </c>
      <c r="B2112" s="33" t="s">
        <v>577</v>
      </c>
      <c r="C2112" s="34">
        <v>10</v>
      </c>
      <c r="D2112" s="33" t="s">
        <v>16</v>
      </c>
      <c r="E2112" s="33" t="s">
        <v>2559</v>
      </c>
      <c r="F2112" s="35">
        <v>31201503</v>
      </c>
      <c r="G2112" s="33" t="s">
        <v>466</v>
      </c>
      <c r="H2112" s="33">
        <v>2</v>
      </c>
      <c r="I2112" s="33">
        <v>3</v>
      </c>
      <c r="J2112" s="36">
        <v>3</v>
      </c>
      <c r="K2112" s="37">
        <v>132414.87</v>
      </c>
      <c r="L2112" s="38" t="s">
        <v>15</v>
      </c>
      <c r="M2112" s="38" t="s">
        <v>13</v>
      </c>
    </row>
    <row r="2113" spans="1:13" s="39" customFormat="1" ht="12.75" x14ac:dyDescent="0.2">
      <c r="A2113" s="33" t="s">
        <v>19</v>
      </c>
      <c r="B2113" s="33" t="s">
        <v>577</v>
      </c>
      <c r="C2113" s="34">
        <v>10</v>
      </c>
      <c r="D2113" s="33" t="s">
        <v>16</v>
      </c>
      <c r="E2113" s="33" t="s">
        <v>2560</v>
      </c>
      <c r="F2113" s="35">
        <v>31201503</v>
      </c>
      <c r="G2113" s="33" t="s">
        <v>466</v>
      </c>
      <c r="H2113" s="33">
        <v>2</v>
      </c>
      <c r="I2113" s="33">
        <v>3</v>
      </c>
      <c r="J2113" s="36">
        <v>2</v>
      </c>
      <c r="K2113" s="37">
        <v>36000</v>
      </c>
      <c r="L2113" s="38" t="s">
        <v>15</v>
      </c>
      <c r="M2113" s="38" t="s">
        <v>13</v>
      </c>
    </row>
    <row r="2114" spans="1:13" s="39" customFormat="1" ht="12.75" x14ac:dyDescent="0.2">
      <c r="A2114" s="33" t="s">
        <v>19</v>
      </c>
      <c r="B2114" s="33" t="s">
        <v>577</v>
      </c>
      <c r="C2114" s="34">
        <v>10</v>
      </c>
      <c r="D2114" s="33" t="s">
        <v>16</v>
      </c>
      <c r="E2114" s="33" t="s">
        <v>2561</v>
      </c>
      <c r="F2114" s="35">
        <v>31201503</v>
      </c>
      <c r="G2114" s="33" t="s">
        <v>466</v>
      </c>
      <c r="H2114" s="33">
        <v>2</v>
      </c>
      <c r="I2114" s="33">
        <v>3</v>
      </c>
      <c r="J2114" s="36">
        <v>5</v>
      </c>
      <c r="K2114" s="37">
        <v>9000</v>
      </c>
      <c r="L2114" s="38" t="s">
        <v>15</v>
      </c>
      <c r="M2114" s="38" t="s">
        <v>13</v>
      </c>
    </row>
    <row r="2115" spans="1:13" s="39" customFormat="1" ht="12.75" x14ac:dyDescent="0.2">
      <c r="A2115" s="33" t="s">
        <v>19</v>
      </c>
      <c r="B2115" s="33" t="s">
        <v>577</v>
      </c>
      <c r="C2115" s="34">
        <v>10</v>
      </c>
      <c r="D2115" s="33" t="s">
        <v>16</v>
      </c>
      <c r="E2115" s="33" t="s">
        <v>2562</v>
      </c>
      <c r="F2115" s="35">
        <v>31201503</v>
      </c>
      <c r="G2115" s="33" t="s">
        <v>466</v>
      </c>
      <c r="H2115" s="33">
        <v>2</v>
      </c>
      <c r="I2115" s="33">
        <v>3</v>
      </c>
      <c r="J2115" s="36">
        <v>5</v>
      </c>
      <c r="K2115" s="37">
        <v>9000</v>
      </c>
      <c r="L2115" s="38" t="s">
        <v>15</v>
      </c>
      <c r="M2115" s="38" t="s">
        <v>13</v>
      </c>
    </row>
    <row r="2116" spans="1:13" s="39" customFormat="1" ht="12.75" x14ac:dyDescent="0.2">
      <c r="A2116" s="33" t="s">
        <v>19</v>
      </c>
      <c r="B2116" s="33" t="s">
        <v>577</v>
      </c>
      <c r="C2116" s="34">
        <v>10</v>
      </c>
      <c r="D2116" s="33" t="s">
        <v>16</v>
      </c>
      <c r="E2116" s="33" t="s">
        <v>2563</v>
      </c>
      <c r="F2116" s="35">
        <v>31201503</v>
      </c>
      <c r="G2116" s="33" t="s">
        <v>466</v>
      </c>
      <c r="H2116" s="33">
        <v>2</v>
      </c>
      <c r="I2116" s="33">
        <v>3</v>
      </c>
      <c r="J2116" s="36">
        <v>5</v>
      </c>
      <c r="K2116" s="37">
        <v>9000</v>
      </c>
      <c r="L2116" s="38" t="s">
        <v>15</v>
      </c>
      <c r="M2116" s="38" t="s">
        <v>13</v>
      </c>
    </row>
    <row r="2117" spans="1:13" s="39" customFormat="1" ht="12.75" x14ac:dyDescent="0.2">
      <c r="A2117" s="33" t="s">
        <v>19</v>
      </c>
      <c r="B2117" s="33" t="s">
        <v>577</v>
      </c>
      <c r="C2117" s="34">
        <v>10</v>
      </c>
      <c r="D2117" s="33" t="s">
        <v>16</v>
      </c>
      <c r="E2117" s="33" t="s">
        <v>2564</v>
      </c>
      <c r="F2117" s="35">
        <v>31201605</v>
      </c>
      <c r="G2117" s="33" t="s">
        <v>466</v>
      </c>
      <c r="H2117" s="33">
        <v>2</v>
      </c>
      <c r="I2117" s="33">
        <v>3</v>
      </c>
      <c r="J2117" s="36">
        <v>1</v>
      </c>
      <c r="K2117" s="37">
        <v>13793.289999999999</v>
      </c>
      <c r="L2117" s="38" t="s">
        <v>15</v>
      </c>
      <c r="M2117" s="38" t="s">
        <v>13</v>
      </c>
    </row>
    <row r="2118" spans="1:13" s="39" customFormat="1" ht="12.75" x14ac:dyDescent="0.2">
      <c r="A2118" s="33" t="s">
        <v>19</v>
      </c>
      <c r="B2118" s="33" t="s">
        <v>577</v>
      </c>
      <c r="C2118" s="34">
        <v>10</v>
      </c>
      <c r="D2118" s="33" t="s">
        <v>16</v>
      </c>
      <c r="E2118" s="33" t="s">
        <v>2565</v>
      </c>
      <c r="F2118" s="35">
        <v>31211518</v>
      </c>
      <c r="G2118" s="33" t="s">
        <v>466</v>
      </c>
      <c r="H2118" s="33">
        <v>2</v>
      </c>
      <c r="I2118" s="33">
        <v>3</v>
      </c>
      <c r="J2118" s="36">
        <v>1</v>
      </c>
      <c r="K2118" s="37">
        <v>23028.879999999997</v>
      </c>
      <c r="L2118" s="38" t="s">
        <v>2367</v>
      </c>
      <c r="M2118" s="38" t="s">
        <v>13</v>
      </c>
    </row>
    <row r="2119" spans="1:13" s="39" customFormat="1" ht="12.75" x14ac:dyDescent="0.2">
      <c r="A2119" s="33" t="s">
        <v>19</v>
      </c>
      <c r="B2119" s="33" t="s">
        <v>577</v>
      </c>
      <c r="C2119" s="34">
        <v>10</v>
      </c>
      <c r="D2119" s="33" t="s">
        <v>16</v>
      </c>
      <c r="E2119" s="33" t="s">
        <v>2566</v>
      </c>
      <c r="F2119" s="35">
        <v>31211518</v>
      </c>
      <c r="G2119" s="33" t="s">
        <v>466</v>
      </c>
      <c r="H2119" s="33">
        <v>2</v>
      </c>
      <c r="I2119" s="33">
        <v>3</v>
      </c>
      <c r="J2119" s="36">
        <v>1</v>
      </c>
      <c r="K2119" s="37">
        <v>15772.259999999998</v>
      </c>
      <c r="L2119" s="38" t="s">
        <v>2367</v>
      </c>
      <c r="M2119" s="38" t="s">
        <v>13</v>
      </c>
    </row>
    <row r="2120" spans="1:13" s="39" customFormat="1" ht="12.75" x14ac:dyDescent="0.2">
      <c r="A2120" s="33" t="s">
        <v>19</v>
      </c>
      <c r="B2120" s="33" t="s">
        <v>577</v>
      </c>
      <c r="C2120" s="34">
        <v>10</v>
      </c>
      <c r="D2120" s="33" t="s">
        <v>16</v>
      </c>
      <c r="E2120" s="33" t="s">
        <v>2567</v>
      </c>
      <c r="F2120" s="35">
        <v>31211502</v>
      </c>
      <c r="G2120" s="33" t="s">
        <v>466</v>
      </c>
      <c r="H2120" s="33">
        <v>2</v>
      </c>
      <c r="I2120" s="33">
        <v>3</v>
      </c>
      <c r="J2120" s="36">
        <v>1</v>
      </c>
      <c r="K2120" s="37">
        <v>211094.09999999998</v>
      </c>
      <c r="L2120" s="38" t="s">
        <v>15</v>
      </c>
      <c r="M2120" s="38" t="s">
        <v>13</v>
      </c>
    </row>
    <row r="2121" spans="1:13" s="39" customFormat="1" ht="12.75" x14ac:dyDescent="0.2">
      <c r="A2121" s="33" t="s">
        <v>19</v>
      </c>
      <c r="B2121" s="33" t="s">
        <v>577</v>
      </c>
      <c r="C2121" s="34">
        <v>10</v>
      </c>
      <c r="D2121" s="33" t="s">
        <v>16</v>
      </c>
      <c r="E2121" s="33" t="s">
        <v>2568</v>
      </c>
      <c r="F2121" s="35">
        <v>31211501</v>
      </c>
      <c r="G2121" s="33" t="s">
        <v>466</v>
      </c>
      <c r="H2121" s="33">
        <v>2</v>
      </c>
      <c r="I2121" s="33">
        <v>3</v>
      </c>
      <c r="J2121" s="36">
        <v>1</v>
      </c>
      <c r="K2121" s="37">
        <v>42818.579999999994</v>
      </c>
      <c r="L2121" s="38" t="s">
        <v>2367</v>
      </c>
      <c r="M2121" s="38" t="s">
        <v>13</v>
      </c>
    </row>
    <row r="2122" spans="1:13" s="39" customFormat="1" ht="12.75" x14ac:dyDescent="0.2">
      <c r="A2122" s="33" t="s">
        <v>19</v>
      </c>
      <c r="B2122" s="33" t="s">
        <v>577</v>
      </c>
      <c r="C2122" s="34">
        <v>10</v>
      </c>
      <c r="D2122" s="33" t="s">
        <v>16</v>
      </c>
      <c r="E2122" s="33" t="s">
        <v>2569</v>
      </c>
      <c r="F2122" s="35">
        <v>39121308</v>
      </c>
      <c r="G2122" s="33" t="s">
        <v>466</v>
      </c>
      <c r="H2122" s="33">
        <v>2</v>
      </c>
      <c r="I2122" s="33">
        <v>3</v>
      </c>
      <c r="J2122" s="36">
        <v>4</v>
      </c>
      <c r="K2122" s="37">
        <v>7200</v>
      </c>
      <c r="L2122" s="38" t="s">
        <v>15</v>
      </c>
      <c r="M2122" s="38" t="s">
        <v>13</v>
      </c>
    </row>
    <row r="2123" spans="1:13" s="39" customFormat="1" ht="12.75" x14ac:dyDescent="0.2">
      <c r="A2123" s="33" t="s">
        <v>19</v>
      </c>
      <c r="B2123" s="33" t="s">
        <v>577</v>
      </c>
      <c r="C2123" s="34">
        <v>10</v>
      </c>
      <c r="D2123" s="33" t="s">
        <v>16</v>
      </c>
      <c r="E2123" s="33" t="s">
        <v>2570</v>
      </c>
      <c r="F2123" s="35">
        <v>39121640</v>
      </c>
      <c r="G2123" s="33" t="s">
        <v>466</v>
      </c>
      <c r="H2123" s="33">
        <v>2</v>
      </c>
      <c r="I2123" s="33">
        <v>3</v>
      </c>
      <c r="J2123" s="36">
        <v>2</v>
      </c>
      <c r="K2123" s="37">
        <v>140000</v>
      </c>
      <c r="L2123" s="38" t="s">
        <v>15</v>
      </c>
      <c r="M2123" s="38" t="s">
        <v>13</v>
      </c>
    </row>
    <row r="2124" spans="1:13" s="39" customFormat="1" ht="12.75" x14ac:dyDescent="0.2">
      <c r="A2124" s="33" t="s">
        <v>19</v>
      </c>
      <c r="B2124" s="33" t="s">
        <v>577</v>
      </c>
      <c r="C2124" s="34">
        <v>10</v>
      </c>
      <c r="D2124" s="33" t="s">
        <v>16</v>
      </c>
      <c r="E2124" s="33" t="s">
        <v>2571</v>
      </c>
      <c r="F2124" s="35">
        <v>39121640</v>
      </c>
      <c r="G2124" s="33" t="s">
        <v>466</v>
      </c>
      <c r="H2124" s="33">
        <v>2</v>
      </c>
      <c r="I2124" s="33">
        <v>3</v>
      </c>
      <c r="J2124" s="36">
        <v>2</v>
      </c>
      <c r="K2124" s="37">
        <v>40000</v>
      </c>
      <c r="L2124" s="38" t="s">
        <v>15</v>
      </c>
      <c r="M2124" s="38" t="s">
        <v>13</v>
      </c>
    </row>
    <row r="2125" spans="1:13" s="39" customFormat="1" ht="12.75" x14ac:dyDescent="0.2">
      <c r="A2125" s="33" t="s">
        <v>19</v>
      </c>
      <c r="B2125" s="33" t="s">
        <v>577</v>
      </c>
      <c r="C2125" s="34">
        <v>10</v>
      </c>
      <c r="D2125" s="33" t="s">
        <v>16</v>
      </c>
      <c r="E2125" s="33" t="s">
        <v>2572</v>
      </c>
      <c r="F2125" s="35">
        <v>31201502</v>
      </c>
      <c r="G2125" s="33" t="s">
        <v>466</v>
      </c>
      <c r="H2125" s="33">
        <v>2</v>
      </c>
      <c r="I2125" s="33">
        <v>3</v>
      </c>
      <c r="J2125" s="36">
        <v>1</v>
      </c>
      <c r="K2125" s="37">
        <v>220000</v>
      </c>
      <c r="L2125" s="38" t="s">
        <v>15</v>
      </c>
      <c r="M2125" s="38" t="s">
        <v>13</v>
      </c>
    </row>
    <row r="2126" spans="1:13" s="39" customFormat="1" ht="12.75" x14ac:dyDescent="0.2">
      <c r="A2126" s="33" t="s">
        <v>19</v>
      </c>
      <c r="B2126" s="33" t="s">
        <v>577</v>
      </c>
      <c r="C2126" s="34">
        <v>10</v>
      </c>
      <c r="D2126" s="33" t="s">
        <v>16</v>
      </c>
      <c r="E2126" s="33" t="s">
        <v>2573</v>
      </c>
      <c r="F2126" s="35">
        <v>39121640</v>
      </c>
      <c r="G2126" s="33" t="s">
        <v>466</v>
      </c>
      <c r="H2126" s="33">
        <v>2</v>
      </c>
      <c r="I2126" s="33">
        <v>3</v>
      </c>
      <c r="J2126" s="36">
        <v>2</v>
      </c>
      <c r="K2126" s="37">
        <v>16000</v>
      </c>
      <c r="L2126" s="38" t="s">
        <v>15</v>
      </c>
      <c r="M2126" s="38" t="s">
        <v>13</v>
      </c>
    </row>
    <row r="2127" spans="1:13" s="39" customFormat="1" ht="12.75" x14ac:dyDescent="0.2">
      <c r="A2127" s="33" t="s">
        <v>19</v>
      </c>
      <c r="B2127" s="33" t="s">
        <v>577</v>
      </c>
      <c r="C2127" s="34">
        <v>10</v>
      </c>
      <c r="D2127" s="33" t="s">
        <v>16</v>
      </c>
      <c r="E2127" s="33" t="s">
        <v>2574</v>
      </c>
      <c r="F2127" s="35">
        <v>31211801</v>
      </c>
      <c r="G2127" s="33" t="s">
        <v>466</v>
      </c>
      <c r="H2127" s="33">
        <v>2</v>
      </c>
      <c r="I2127" s="33">
        <v>6</v>
      </c>
      <c r="J2127" s="36">
        <v>2</v>
      </c>
      <c r="K2127" s="37">
        <v>116405.79999999999</v>
      </c>
      <c r="L2127" s="38" t="s">
        <v>15</v>
      </c>
      <c r="M2127" s="38" t="s">
        <v>13</v>
      </c>
    </row>
    <row r="2128" spans="1:13" s="39" customFormat="1" ht="12.75" x14ac:dyDescent="0.2">
      <c r="A2128" s="33" t="s">
        <v>19</v>
      </c>
      <c r="B2128" s="33" t="s">
        <v>577</v>
      </c>
      <c r="C2128" s="34">
        <v>10</v>
      </c>
      <c r="D2128" s="33" t="s">
        <v>16</v>
      </c>
      <c r="E2128" s="33" t="s">
        <v>2575</v>
      </c>
      <c r="F2128" s="35">
        <v>0</v>
      </c>
      <c r="G2128" s="33" t="s">
        <v>15071</v>
      </c>
      <c r="H2128" s="33">
        <v>1</v>
      </c>
      <c r="I2128" s="33">
        <v>6</v>
      </c>
      <c r="J2128" s="36">
        <v>1</v>
      </c>
      <c r="K2128" s="37">
        <v>354900</v>
      </c>
      <c r="L2128" s="38" t="s">
        <v>12</v>
      </c>
      <c r="M2128" s="38" t="s">
        <v>13</v>
      </c>
    </row>
    <row r="2129" spans="1:13" s="39" customFormat="1" ht="12.75" x14ac:dyDescent="0.2">
      <c r="A2129" s="33" t="s">
        <v>19</v>
      </c>
      <c r="B2129" s="33" t="s">
        <v>577</v>
      </c>
      <c r="C2129" s="34">
        <v>10</v>
      </c>
      <c r="D2129" s="33" t="s">
        <v>16</v>
      </c>
      <c r="E2129" s="33" t="s">
        <v>2576</v>
      </c>
      <c r="F2129" s="35">
        <v>40142008</v>
      </c>
      <c r="G2129" s="33" t="s">
        <v>15071</v>
      </c>
      <c r="H2129" s="33">
        <v>4</v>
      </c>
      <c r="I2129" s="33">
        <v>3</v>
      </c>
      <c r="J2129" s="36">
        <v>1</v>
      </c>
      <c r="K2129" s="37">
        <v>142000</v>
      </c>
      <c r="L2129" s="38" t="s">
        <v>15</v>
      </c>
      <c r="M2129" s="38" t="s">
        <v>13</v>
      </c>
    </row>
    <row r="2130" spans="1:13" s="39" customFormat="1" ht="12.75" x14ac:dyDescent="0.2">
      <c r="A2130" s="33" t="s">
        <v>19</v>
      </c>
      <c r="B2130" s="33" t="s">
        <v>577</v>
      </c>
      <c r="C2130" s="34">
        <v>10</v>
      </c>
      <c r="D2130" s="33" t="s">
        <v>16</v>
      </c>
      <c r="E2130" s="33" t="s">
        <v>2577</v>
      </c>
      <c r="F2130" s="35">
        <v>31152206</v>
      </c>
      <c r="G2130" s="33" t="s">
        <v>15071</v>
      </c>
      <c r="H2130" s="33">
        <v>4</v>
      </c>
      <c r="I2130" s="33">
        <v>3</v>
      </c>
      <c r="J2130" s="36">
        <v>180</v>
      </c>
      <c r="K2130" s="37">
        <v>675000</v>
      </c>
      <c r="L2130" s="38" t="s">
        <v>15</v>
      </c>
      <c r="M2130" s="38" t="s">
        <v>13</v>
      </c>
    </row>
    <row r="2131" spans="1:13" s="39" customFormat="1" ht="12.75" x14ac:dyDescent="0.2">
      <c r="A2131" s="33" t="s">
        <v>19</v>
      </c>
      <c r="B2131" s="33" t="s">
        <v>577</v>
      </c>
      <c r="C2131" s="34">
        <v>10</v>
      </c>
      <c r="D2131" s="33" t="s">
        <v>16</v>
      </c>
      <c r="E2131" s="33" t="s">
        <v>2578</v>
      </c>
      <c r="F2131" s="35">
        <v>31152000</v>
      </c>
      <c r="G2131" s="33" t="s">
        <v>15071</v>
      </c>
      <c r="H2131" s="33">
        <v>4</v>
      </c>
      <c r="I2131" s="33">
        <v>3</v>
      </c>
      <c r="J2131" s="36">
        <v>56</v>
      </c>
      <c r="K2131" s="37">
        <v>3136000</v>
      </c>
      <c r="L2131" s="38" t="s">
        <v>2369</v>
      </c>
      <c r="M2131" s="38" t="s">
        <v>13</v>
      </c>
    </row>
    <row r="2132" spans="1:13" s="39" customFormat="1" ht="12.75" x14ac:dyDescent="0.2">
      <c r="A2132" s="33" t="s">
        <v>19</v>
      </c>
      <c r="B2132" s="33" t="s">
        <v>577</v>
      </c>
      <c r="C2132" s="34">
        <v>10</v>
      </c>
      <c r="D2132" s="33" t="s">
        <v>16</v>
      </c>
      <c r="E2132" s="33" t="s">
        <v>2579</v>
      </c>
      <c r="F2132" s="35">
        <v>31211502</v>
      </c>
      <c r="G2132" s="33" t="s">
        <v>15072</v>
      </c>
      <c r="H2132" s="33">
        <v>4</v>
      </c>
      <c r="I2132" s="33">
        <v>3</v>
      </c>
      <c r="J2132" s="36">
        <v>10</v>
      </c>
      <c r="K2132" s="37">
        <v>60000</v>
      </c>
      <c r="L2132" s="38" t="s">
        <v>15</v>
      </c>
      <c r="M2132" s="38" t="s">
        <v>13</v>
      </c>
    </row>
    <row r="2133" spans="1:13" s="39" customFormat="1" ht="12.75" x14ac:dyDescent="0.2">
      <c r="A2133" s="33" t="s">
        <v>19</v>
      </c>
      <c r="B2133" s="33" t="s">
        <v>2375</v>
      </c>
      <c r="C2133" s="34">
        <v>10</v>
      </c>
      <c r="D2133" s="33" t="s">
        <v>13920</v>
      </c>
      <c r="E2133" s="33" t="s">
        <v>2580</v>
      </c>
      <c r="F2133" s="35">
        <v>42151902</v>
      </c>
      <c r="G2133" s="33" t="s">
        <v>15071</v>
      </c>
      <c r="H2133" s="33">
        <v>4</v>
      </c>
      <c r="I2133" s="33">
        <v>3</v>
      </c>
      <c r="J2133" s="36">
        <v>41</v>
      </c>
      <c r="K2133" s="37">
        <v>536690</v>
      </c>
      <c r="L2133" s="38" t="s">
        <v>15</v>
      </c>
      <c r="M2133" s="38" t="s">
        <v>13</v>
      </c>
    </row>
    <row r="2134" spans="1:13" s="39" customFormat="1" ht="12.75" x14ac:dyDescent="0.2">
      <c r="A2134" s="33" t="s">
        <v>19</v>
      </c>
      <c r="B2134" s="33" t="s">
        <v>579</v>
      </c>
      <c r="C2134" s="34">
        <v>10</v>
      </c>
      <c r="D2134" s="33" t="s">
        <v>89</v>
      </c>
      <c r="E2134" s="33" t="s">
        <v>2581</v>
      </c>
      <c r="F2134" s="35">
        <v>12352104</v>
      </c>
      <c r="G2134" s="33" t="s">
        <v>466</v>
      </c>
      <c r="H2134" s="33">
        <v>2</v>
      </c>
      <c r="I2134" s="33">
        <v>6</v>
      </c>
      <c r="J2134" s="36">
        <v>10</v>
      </c>
      <c r="K2134" s="37">
        <v>16660000</v>
      </c>
      <c r="L2134" s="38" t="s">
        <v>15</v>
      </c>
      <c r="M2134" s="38" t="s">
        <v>13</v>
      </c>
    </row>
    <row r="2135" spans="1:13" s="39" customFormat="1" ht="12.75" x14ac:dyDescent="0.2">
      <c r="A2135" s="33" t="s">
        <v>19</v>
      </c>
      <c r="B2135" s="33" t="s">
        <v>579</v>
      </c>
      <c r="C2135" s="34">
        <v>10</v>
      </c>
      <c r="D2135" s="33" t="s">
        <v>89</v>
      </c>
      <c r="E2135" s="33" t="s">
        <v>2582</v>
      </c>
      <c r="F2135" s="35">
        <v>12191501</v>
      </c>
      <c r="G2135" s="33" t="s">
        <v>466</v>
      </c>
      <c r="H2135" s="33">
        <v>2</v>
      </c>
      <c r="I2135" s="33">
        <v>6</v>
      </c>
      <c r="J2135" s="36">
        <v>5</v>
      </c>
      <c r="K2135" s="37">
        <v>1856400</v>
      </c>
      <c r="L2135" s="38" t="s">
        <v>2367</v>
      </c>
      <c r="M2135" s="38" t="s">
        <v>13</v>
      </c>
    </row>
    <row r="2136" spans="1:13" s="39" customFormat="1" ht="12.75" x14ac:dyDescent="0.2">
      <c r="A2136" s="33" t="s">
        <v>19</v>
      </c>
      <c r="B2136" s="33" t="s">
        <v>579</v>
      </c>
      <c r="C2136" s="34">
        <v>10</v>
      </c>
      <c r="D2136" s="33" t="s">
        <v>89</v>
      </c>
      <c r="E2136" s="33" t="s">
        <v>2583</v>
      </c>
      <c r="F2136" s="35">
        <v>31201601</v>
      </c>
      <c r="G2136" s="33" t="s">
        <v>466</v>
      </c>
      <c r="H2136" s="33">
        <v>2</v>
      </c>
      <c r="I2136" s="33">
        <v>6</v>
      </c>
      <c r="J2136" s="36">
        <v>10</v>
      </c>
      <c r="K2136" s="37">
        <v>541450</v>
      </c>
      <c r="L2136" s="38" t="s">
        <v>15</v>
      </c>
      <c r="M2136" s="38" t="s">
        <v>13</v>
      </c>
    </row>
    <row r="2137" spans="1:13" s="39" customFormat="1" ht="12.75" x14ac:dyDescent="0.2">
      <c r="A2137" s="33" t="s">
        <v>19</v>
      </c>
      <c r="B2137" s="33" t="s">
        <v>579</v>
      </c>
      <c r="C2137" s="34">
        <v>10</v>
      </c>
      <c r="D2137" s="33" t="s">
        <v>89</v>
      </c>
      <c r="E2137" s="33" t="s">
        <v>14018</v>
      </c>
      <c r="F2137" s="35">
        <v>25174004</v>
      </c>
      <c r="G2137" s="33" t="s">
        <v>15071</v>
      </c>
      <c r="H2137" s="33">
        <v>7</v>
      </c>
      <c r="I2137" s="33">
        <v>3</v>
      </c>
      <c r="J2137" s="36">
        <v>5</v>
      </c>
      <c r="K2137" s="37">
        <v>185000</v>
      </c>
      <c r="L2137" s="38" t="s">
        <v>15</v>
      </c>
      <c r="M2137" s="38" t="s">
        <v>13</v>
      </c>
    </row>
    <row r="2138" spans="1:13" s="39" customFormat="1" ht="12.75" x14ac:dyDescent="0.2">
      <c r="A2138" s="33" t="s">
        <v>19</v>
      </c>
      <c r="B2138" s="33" t="s">
        <v>579</v>
      </c>
      <c r="C2138" s="34">
        <v>10</v>
      </c>
      <c r="D2138" s="33" t="s">
        <v>89</v>
      </c>
      <c r="E2138" s="33" t="s">
        <v>2584</v>
      </c>
      <c r="F2138" s="35">
        <v>25174004</v>
      </c>
      <c r="G2138" s="33" t="s">
        <v>15071</v>
      </c>
      <c r="H2138" s="33">
        <v>7</v>
      </c>
      <c r="I2138" s="33">
        <v>3</v>
      </c>
      <c r="J2138" s="36">
        <v>5</v>
      </c>
      <c r="K2138" s="37">
        <v>1425000</v>
      </c>
      <c r="L2138" s="38" t="s">
        <v>15</v>
      </c>
      <c r="M2138" s="38" t="s">
        <v>13</v>
      </c>
    </row>
    <row r="2139" spans="1:13" s="39" customFormat="1" ht="12.75" x14ac:dyDescent="0.2">
      <c r="A2139" s="33" t="s">
        <v>19</v>
      </c>
      <c r="B2139" s="33" t="s">
        <v>579</v>
      </c>
      <c r="C2139" s="34">
        <v>10</v>
      </c>
      <c r="D2139" s="33" t="s">
        <v>89</v>
      </c>
      <c r="E2139" s="33" t="s">
        <v>2585</v>
      </c>
      <c r="F2139" s="35">
        <v>15121501</v>
      </c>
      <c r="G2139" s="33" t="s">
        <v>466</v>
      </c>
      <c r="H2139" s="33">
        <v>2</v>
      </c>
      <c r="I2139" s="33">
        <v>6</v>
      </c>
      <c r="J2139" s="36">
        <v>2</v>
      </c>
      <c r="K2139" s="37">
        <v>28778.92</v>
      </c>
      <c r="L2139" s="38" t="s">
        <v>15</v>
      </c>
      <c r="M2139" s="38" t="s">
        <v>13</v>
      </c>
    </row>
    <row r="2140" spans="1:13" s="39" customFormat="1" ht="12.75" x14ac:dyDescent="0.2">
      <c r="A2140" s="33" t="s">
        <v>19</v>
      </c>
      <c r="B2140" s="33" t="s">
        <v>579</v>
      </c>
      <c r="C2140" s="34">
        <v>10</v>
      </c>
      <c r="D2140" s="33" t="s">
        <v>89</v>
      </c>
      <c r="E2140" s="33" t="s">
        <v>1051</v>
      </c>
      <c r="F2140" s="35">
        <v>15111506</v>
      </c>
      <c r="G2140" s="33" t="s">
        <v>466</v>
      </c>
      <c r="H2140" s="33">
        <v>2</v>
      </c>
      <c r="I2140" s="33">
        <v>6</v>
      </c>
      <c r="J2140" s="36">
        <v>5</v>
      </c>
      <c r="K2140" s="37">
        <v>178500</v>
      </c>
      <c r="L2140" s="38" t="s">
        <v>3312</v>
      </c>
      <c r="M2140" s="38" t="s">
        <v>13</v>
      </c>
    </row>
    <row r="2141" spans="1:13" s="39" customFormat="1" ht="12.75" x14ac:dyDescent="0.2">
      <c r="A2141" s="33" t="s">
        <v>19</v>
      </c>
      <c r="B2141" s="33" t="s">
        <v>579</v>
      </c>
      <c r="C2141" s="34">
        <v>10</v>
      </c>
      <c r="D2141" s="33" t="s">
        <v>89</v>
      </c>
      <c r="E2141" s="33" t="s">
        <v>1060</v>
      </c>
      <c r="F2141" s="35">
        <v>12141903</v>
      </c>
      <c r="G2141" s="33" t="s">
        <v>466</v>
      </c>
      <c r="H2141" s="33">
        <v>2</v>
      </c>
      <c r="I2141" s="33">
        <v>6</v>
      </c>
      <c r="J2141" s="36">
        <v>680</v>
      </c>
      <c r="K2141" s="37">
        <v>6878200</v>
      </c>
      <c r="L2141" s="38" t="s">
        <v>2368</v>
      </c>
      <c r="M2141" s="38" t="s">
        <v>13</v>
      </c>
    </row>
    <row r="2142" spans="1:13" s="39" customFormat="1" ht="12.75" x14ac:dyDescent="0.2">
      <c r="A2142" s="33" t="s">
        <v>19</v>
      </c>
      <c r="B2142" s="33" t="s">
        <v>579</v>
      </c>
      <c r="C2142" s="34">
        <v>10</v>
      </c>
      <c r="D2142" s="33" t="s">
        <v>89</v>
      </c>
      <c r="E2142" s="33" t="s">
        <v>2586</v>
      </c>
      <c r="F2142" s="35">
        <v>12141904</v>
      </c>
      <c r="G2142" s="33" t="s">
        <v>466</v>
      </c>
      <c r="H2142" s="33">
        <v>2</v>
      </c>
      <c r="I2142" s="33">
        <v>6</v>
      </c>
      <c r="J2142" s="36">
        <v>2000</v>
      </c>
      <c r="K2142" s="37">
        <v>19635000</v>
      </c>
      <c r="L2142" s="38" t="s">
        <v>2368</v>
      </c>
      <c r="M2142" s="38" t="s">
        <v>13</v>
      </c>
    </row>
    <row r="2143" spans="1:13" s="39" customFormat="1" ht="12.75" x14ac:dyDescent="0.2">
      <c r="A2143" s="33" t="s">
        <v>19</v>
      </c>
      <c r="B2143" s="33" t="s">
        <v>579</v>
      </c>
      <c r="C2143" s="34">
        <v>10</v>
      </c>
      <c r="D2143" s="33" t="s">
        <v>89</v>
      </c>
      <c r="E2143" s="33" t="s">
        <v>2587</v>
      </c>
      <c r="F2143" s="35">
        <v>31211801</v>
      </c>
      <c r="G2143" s="33" t="s">
        <v>466</v>
      </c>
      <c r="H2143" s="33">
        <v>2</v>
      </c>
      <c r="I2143" s="33">
        <v>6</v>
      </c>
      <c r="J2143" s="36">
        <v>3</v>
      </c>
      <c r="K2143" s="37">
        <v>321657</v>
      </c>
      <c r="L2143" s="38" t="s">
        <v>2368</v>
      </c>
      <c r="M2143" s="38" t="s">
        <v>13</v>
      </c>
    </row>
    <row r="2144" spans="1:13" s="39" customFormat="1" ht="12.75" x14ac:dyDescent="0.2">
      <c r="A2144" s="33" t="s">
        <v>19</v>
      </c>
      <c r="B2144" s="33" t="s">
        <v>579</v>
      </c>
      <c r="C2144" s="34">
        <v>10</v>
      </c>
      <c r="D2144" s="33" t="s">
        <v>89</v>
      </c>
      <c r="E2144" s="33" t="s">
        <v>2588</v>
      </c>
      <c r="F2144" s="35">
        <v>12352104</v>
      </c>
      <c r="G2144" s="33" t="s">
        <v>466</v>
      </c>
      <c r="H2144" s="33">
        <v>2</v>
      </c>
      <c r="I2144" s="33">
        <v>3</v>
      </c>
      <c r="J2144" s="36">
        <v>20</v>
      </c>
      <c r="K2144" s="37">
        <v>315350</v>
      </c>
      <c r="L2144" s="38" t="s">
        <v>15</v>
      </c>
      <c r="M2144" s="38" t="s">
        <v>13</v>
      </c>
    </row>
    <row r="2145" spans="1:13" s="39" customFormat="1" ht="12.75" x14ac:dyDescent="0.2">
      <c r="A2145" s="33" t="s">
        <v>19</v>
      </c>
      <c r="B2145" s="33" t="s">
        <v>579</v>
      </c>
      <c r="C2145" s="34">
        <v>10</v>
      </c>
      <c r="D2145" s="33" t="s">
        <v>89</v>
      </c>
      <c r="E2145" s="33" t="s">
        <v>2589</v>
      </c>
      <c r="F2145" s="35">
        <v>12141901</v>
      </c>
      <c r="G2145" s="33" t="s">
        <v>466</v>
      </c>
      <c r="H2145" s="33">
        <v>2</v>
      </c>
      <c r="I2145" s="33">
        <v>3</v>
      </c>
      <c r="J2145" s="36">
        <v>10</v>
      </c>
      <c r="K2145" s="37">
        <v>44030</v>
      </c>
      <c r="L2145" s="38" t="s">
        <v>15</v>
      </c>
      <c r="M2145" s="38" t="s">
        <v>13</v>
      </c>
    </row>
    <row r="2146" spans="1:13" s="39" customFormat="1" ht="12.75" x14ac:dyDescent="0.2">
      <c r="A2146" s="33" t="s">
        <v>19</v>
      </c>
      <c r="B2146" s="33" t="s">
        <v>2376</v>
      </c>
      <c r="C2146" s="34">
        <v>10</v>
      </c>
      <c r="D2146" s="33" t="s">
        <v>13921</v>
      </c>
      <c r="E2146" s="33" t="s">
        <v>2590</v>
      </c>
      <c r="F2146" s="35">
        <v>46182500</v>
      </c>
      <c r="G2146" s="33" t="s">
        <v>466</v>
      </c>
      <c r="H2146" s="33">
        <v>4</v>
      </c>
      <c r="I2146" s="33">
        <v>3</v>
      </c>
      <c r="J2146" s="36">
        <v>30</v>
      </c>
      <c r="K2146" s="37">
        <v>1320000</v>
      </c>
      <c r="L2146" s="38" t="s">
        <v>15</v>
      </c>
      <c r="M2146" s="38" t="s">
        <v>13</v>
      </c>
    </row>
    <row r="2147" spans="1:13" s="39" customFormat="1" ht="12.75" x14ac:dyDescent="0.2">
      <c r="A2147" s="33" t="s">
        <v>19</v>
      </c>
      <c r="B2147" s="33" t="s">
        <v>580</v>
      </c>
      <c r="C2147" s="34">
        <v>10</v>
      </c>
      <c r="D2147" s="33" t="s">
        <v>42</v>
      </c>
      <c r="E2147" s="33" t="s">
        <v>2591</v>
      </c>
      <c r="F2147" s="35">
        <v>46151703</v>
      </c>
      <c r="G2147" s="33" t="s">
        <v>15071</v>
      </c>
      <c r="H2147" s="33">
        <v>4</v>
      </c>
      <c r="I2147" s="33">
        <v>3</v>
      </c>
      <c r="J2147" s="36">
        <v>2</v>
      </c>
      <c r="K2147" s="37">
        <v>240000</v>
      </c>
      <c r="L2147" s="38" t="s">
        <v>15</v>
      </c>
      <c r="M2147" s="38" t="s">
        <v>13</v>
      </c>
    </row>
    <row r="2148" spans="1:13" s="39" customFormat="1" ht="12.75" x14ac:dyDescent="0.2">
      <c r="A2148" s="33" t="s">
        <v>19</v>
      </c>
      <c r="B2148" s="33" t="s">
        <v>580</v>
      </c>
      <c r="C2148" s="34">
        <v>10</v>
      </c>
      <c r="D2148" s="33" t="s">
        <v>42</v>
      </c>
      <c r="E2148" s="33" t="s">
        <v>2592</v>
      </c>
      <c r="F2148" s="35">
        <v>46151705</v>
      </c>
      <c r="G2148" s="33" t="s">
        <v>15071</v>
      </c>
      <c r="H2148" s="33">
        <v>4</v>
      </c>
      <c r="I2148" s="33">
        <v>3</v>
      </c>
      <c r="J2148" s="36">
        <v>2</v>
      </c>
      <c r="K2148" s="37">
        <v>200000</v>
      </c>
      <c r="L2148" s="38" t="s">
        <v>15</v>
      </c>
      <c r="M2148" s="38" t="s">
        <v>13</v>
      </c>
    </row>
    <row r="2149" spans="1:13" s="39" customFormat="1" ht="12.75" x14ac:dyDescent="0.2">
      <c r="A2149" s="33" t="s">
        <v>19</v>
      </c>
      <c r="B2149" s="33" t="s">
        <v>580</v>
      </c>
      <c r="C2149" s="34">
        <v>10</v>
      </c>
      <c r="D2149" s="33" t="s">
        <v>42</v>
      </c>
      <c r="E2149" s="33" t="s">
        <v>2593</v>
      </c>
      <c r="F2149" s="35">
        <v>44121625</v>
      </c>
      <c r="G2149" s="33" t="s">
        <v>15071</v>
      </c>
      <c r="H2149" s="33">
        <v>4</v>
      </c>
      <c r="I2149" s="33">
        <v>3</v>
      </c>
      <c r="J2149" s="36">
        <v>1</v>
      </c>
      <c r="K2149" s="37">
        <v>190000</v>
      </c>
      <c r="L2149" s="38" t="s">
        <v>15</v>
      </c>
      <c r="M2149" s="38" t="s">
        <v>13</v>
      </c>
    </row>
    <row r="2150" spans="1:13" s="39" customFormat="1" ht="12.75" x14ac:dyDescent="0.2">
      <c r="A2150" s="33" t="s">
        <v>19</v>
      </c>
      <c r="B2150" s="33" t="s">
        <v>580</v>
      </c>
      <c r="C2150" s="34">
        <v>10</v>
      </c>
      <c r="D2150" s="33" t="s">
        <v>42</v>
      </c>
      <c r="E2150" s="33" t="s">
        <v>2594</v>
      </c>
      <c r="F2150" s="35">
        <v>46151715</v>
      </c>
      <c r="G2150" s="33" t="s">
        <v>15071</v>
      </c>
      <c r="H2150" s="33">
        <v>4</v>
      </c>
      <c r="I2150" s="33">
        <v>3</v>
      </c>
      <c r="J2150" s="36">
        <v>2</v>
      </c>
      <c r="K2150" s="37">
        <v>120000</v>
      </c>
      <c r="L2150" s="38" t="s">
        <v>15</v>
      </c>
      <c r="M2150" s="38" t="s">
        <v>13</v>
      </c>
    </row>
    <row r="2151" spans="1:13" s="39" customFormat="1" ht="12.75" x14ac:dyDescent="0.2">
      <c r="A2151" s="33" t="s">
        <v>19</v>
      </c>
      <c r="B2151" s="33" t="s">
        <v>581</v>
      </c>
      <c r="C2151" s="34">
        <v>10</v>
      </c>
      <c r="D2151" s="33" t="s">
        <v>90</v>
      </c>
      <c r="E2151" s="33" t="s">
        <v>2595</v>
      </c>
      <c r="F2151" s="35">
        <v>47121803</v>
      </c>
      <c r="G2151" s="33" t="s">
        <v>466</v>
      </c>
      <c r="H2151" s="33">
        <v>2</v>
      </c>
      <c r="I2151" s="33">
        <v>6</v>
      </c>
      <c r="J2151" s="36">
        <v>25</v>
      </c>
      <c r="K2151" s="37">
        <v>8330000</v>
      </c>
      <c r="L2151" s="38" t="s">
        <v>15</v>
      </c>
      <c r="M2151" s="38" t="s">
        <v>13</v>
      </c>
    </row>
    <row r="2152" spans="1:13" s="39" customFormat="1" ht="12.75" x14ac:dyDescent="0.2">
      <c r="A2152" s="33" t="s">
        <v>19</v>
      </c>
      <c r="B2152" s="33" t="s">
        <v>581</v>
      </c>
      <c r="C2152" s="34">
        <v>10</v>
      </c>
      <c r="D2152" s="33" t="s">
        <v>90</v>
      </c>
      <c r="E2152" s="33" t="s">
        <v>2596</v>
      </c>
      <c r="F2152" s="35">
        <v>47131800</v>
      </c>
      <c r="G2152" s="33" t="s">
        <v>466</v>
      </c>
      <c r="H2152" s="33">
        <v>2</v>
      </c>
      <c r="I2152" s="33">
        <v>6</v>
      </c>
      <c r="J2152" s="36">
        <v>50</v>
      </c>
      <c r="K2152" s="37">
        <v>5995517.5</v>
      </c>
      <c r="L2152" s="38" t="s">
        <v>2367</v>
      </c>
      <c r="M2152" s="38" t="s">
        <v>13</v>
      </c>
    </row>
    <row r="2153" spans="1:13" s="39" customFormat="1" ht="12.75" x14ac:dyDescent="0.2">
      <c r="A2153" s="33" t="s">
        <v>19</v>
      </c>
      <c r="B2153" s="33" t="s">
        <v>581</v>
      </c>
      <c r="C2153" s="34">
        <v>10</v>
      </c>
      <c r="D2153" s="33" t="s">
        <v>90</v>
      </c>
      <c r="E2153" s="33" t="s">
        <v>2597</v>
      </c>
      <c r="F2153" s="35">
        <v>10324900</v>
      </c>
      <c r="G2153" s="33" t="s">
        <v>466</v>
      </c>
      <c r="H2153" s="33">
        <v>2</v>
      </c>
      <c r="I2153" s="33">
        <v>6</v>
      </c>
      <c r="J2153" s="36">
        <v>13</v>
      </c>
      <c r="K2153" s="37">
        <v>67092013.170000002</v>
      </c>
      <c r="L2153" s="38" t="s">
        <v>15</v>
      </c>
      <c r="M2153" s="38" t="s">
        <v>13</v>
      </c>
    </row>
    <row r="2154" spans="1:13" s="39" customFormat="1" ht="12.75" x14ac:dyDescent="0.2">
      <c r="A2154" s="33" t="s">
        <v>19</v>
      </c>
      <c r="B2154" s="33" t="s">
        <v>581</v>
      </c>
      <c r="C2154" s="34">
        <v>10</v>
      </c>
      <c r="D2154" s="33" t="s">
        <v>90</v>
      </c>
      <c r="E2154" s="33" t="s">
        <v>2598</v>
      </c>
      <c r="F2154" s="35">
        <v>53131604</v>
      </c>
      <c r="G2154" s="33" t="s">
        <v>15071</v>
      </c>
      <c r="H2154" s="33">
        <v>6</v>
      </c>
      <c r="I2154" s="33">
        <v>3</v>
      </c>
      <c r="J2154" s="36">
        <v>10</v>
      </c>
      <c r="K2154" s="37">
        <v>31000</v>
      </c>
      <c r="L2154" s="38" t="s">
        <v>15</v>
      </c>
      <c r="M2154" s="38" t="s">
        <v>13</v>
      </c>
    </row>
    <row r="2155" spans="1:13" s="39" customFormat="1" ht="12.75" x14ac:dyDescent="0.2">
      <c r="A2155" s="33" t="s">
        <v>19</v>
      </c>
      <c r="B2155" s="33" t="s">
        <v>581</v>
      </c>
      <c r="C2155" s="34">
        <v>10</v>
      </c>
      <c r="D2155" s="33" t="s">
        <v>90</v>
      </c>
      <c r="E2155" s="33" t="s">
        <v>2599</v>
      </c>
      <c r="F2155" s="35">
        <v>53131608</v>
      </c>
      <c r="G2155" s="33" t="s">
        <v>15071</v>
      </c>
      <c r="H2155" s="33">
        <v>6</v>
      </c>
      <c r="I2155" s="33">
        <v>3</v>
      </c>
      <c r="J2155" s="36">
        <v>1500</v>
      </c>
      <c r="K2155" s="37">
        <v>375000</v>
      </c>
      <c r="L2155" s="38" t="s">
        <v>15</v>
      </c>
      <c r="M2155" s="38" t="s">
        <v>13</v>
      </c>
    </row>
    <row r="2156" spans="1:13" s="39" customFormat="1" ht="12.75" x14ac:dyDescent="0.2">
      <c r="A2156" s="33" t="s">
        <v>19</v>
      </c>
      <c r="B2156" s="33" t="s">
        <v>581</v>
      </c>
      <c r="C2156" s="34">
        <v>10</v>
      </c>
      <c r="D2156" s="33" t="s">
        <v>90</v>
      </c>
      <c r="E2156" s="33" t="s">
        <v>2600</v>
      </c>
      <c r="F2156" s="35">
        <v>53131608</v>
      </c>
      <c r="G2156" s="33" t="s">
        <v>15071</v>
      </c>
      <c r="H2156" s="33">
        <v>6</v>
      </c>
      <c r="I2156" s="33">
        <v>3</v>
      </c>
      <c r="J2156" s="36">
        <v>10</v>
      </c>
      <c r="K2156" s="37">
        <v>70000</v>
      </c>
      <c r="L2156" s="38" t="s">
        <v>15</v>
      </c>
      <c r="M2156" s="38" t="s">
        <v>13</v>
      </c>
    </row>
    <row r="2157" spans="1:13" s="39" customFormat="1" ht="12.75" x14ac:dyDescent="0.2">
      <c r="A2157" s="33" t="s">
        <v>19</v>
      </c>
      <c r="B2157" s="33" t="s">
        <v>581</v>
      </c>
      <c r="C2157" s="34">
        <v>10</v>
      </c>
      <c r="D2157" s="33" t="s">
        <v>90</v>
      </c>
      <c r="E2157" s="33" t="s">
        <v>2601</v>
      </c>
      <c r="F2157" s="35">
        <v>52121601</v>
      </c>
      <c r="G2157" s="33" t="s">
        <v>15071</v>
      </c>
      <c r="H2157" s="33">
        <v>6</v>
      </c>
      <c r="I2157" s="33">
        <v>3</v>
      </c>
      <c r="J2157" s="36">
        <v>10</v>
      </c>
      <c r="K2157" s="37">
        <v>26000</v>
      </c>
      <c r="L2157" s="38" t="s">
        <v>15</v>
      </c>
      <c r="M2157" s="38" t="s">
        <v>13</v>
      </c>
    </row>
    <row r="2158" spans="1:13" s="39" customFormat="1" ht="12.75" x14ac:dyDescent="0.2">
      <c r="A2158" s="33" t="s">
        <v>19</v>
      </c>
      <c r="B2158" s="33" t="s">
        <v>581</v>
      </c>
      <c r="C2158" s="34">
        <v>10</v>
      </c>
      <c r="D2158" s="33" t="s">
        <v>90</v>
      </c>
      <c r="E2158" s="33" t="s">
        <v>2602</v>
      </c>
      <c r="F2158" s="35">
        <v>47131824</v>
      </c>
      <c r="G2158" s="33" t="s">
        <v>15071</v>
      </c>
      <c r="H2158" s="33">
        <v>6</v>
      </c>
      <c r="I2158" s="33">
        <v>3</v>
      </c>
      <c r="J2158" s="36">
        <v>60</v>
      </c>
      <c r="K2158" s="37">
        <v>453000</v>
      </c>
      <c r="L2158" s="38" t="s">
        <v>15</v>
      </c>
      <c r="M2158" s="38" t="s">
        <v>13</v>
      </c>
    </row>
    <row r="2159" spans="1:13" s="39" customFormat="1" ht="12.75" x14ac:dyDescent="0.2">
      <c r="A2159" s="33" t="s">
        <v>19</v>
      </c>
      <c r="B2159" s="33" t="s">
        <v>581</v>
      </c>
      <c r="C2159" s="34">
        <v>10</v>
      </c>
      <c r="D2159" s="33" t="s">
        <v>90</v>
      </c>
      <c r="E2159" s="33" t="s">
        <v>2603</v>
      </c>
      <c r="F2159" s="35">
        <v>47131816</v>
      </c>
      <c r="G2159" s="33" t="s">
        <v>15071</v>
      </c>
      <c r="H2159" s="33">
        <v>6</v>
      </c>
      <c r="I2159" s="33">
        <v>3</v>
      </c>
      <c r="J2159" s="36">
        <v>15</v>
      </c>
      <c r="K2159" s="37">
        <v>150000</v>
      </c>
      <c r="L2159" s="38" t="s">
        <v>15</v>
      </c>
      <c r="M2159" s="38" t="s">
        <v>13</v>
      </c>
    </row>
    <row r="2160" spans="1:13" s="39" customFormat="1" ht="12.75" x14ac:dyDescent="0.2">
      <c r="A2160" s="33" t="s">
        <v>19</v>
      </c>
      <c r="B2160" s="33" t="s">
        <v>581</v>
      </c>
      <c r="C2160" s="34">
        <v>10</v>
      </c>
      <c r="D2160" s="33" t="s">
        <v>90</v>
      </c>
      <c r="E2160" s="33" t="s">
        <v>14019</v>
      </c>
      <c r="F2160" s="35">
        <v>47131700</v>
      </c>
      <c r="G2160" s="33" t="s">
        <v>15071</v>
      </c>
      <c r="H2160" s="33">
        <v>6</v>
      </c>
      <c r="I2160" s="33">
        <v>3</v>
      </c>
      <c r="J2160" s="36">
        <v>80</v>
      </c>
      <c r="K2160" s="37">
        <v>480000</v>
      </c>
      <c r="L2160" s="38" t="s">
        <v>2367</v>
      </c>
      <c r="M2160" s="38" t="s">
        <v>13</v>
      </c>
    </row>
    <row r="2161" spans="1:13" s="39" customFormat="1" ht="12.75" x14ac:dyDescent="0.2">
      <c r="A2161" s="33" t="s">
        <v>19</v>
      </c>
      <c r="B2161" s="33" t="s">
        <v>581</v>
      </c>
      <c r="C2161" s="34">
        <v>10</v>
      </c>
      <c r="D2161" s="33" t="s">
        <v>90</v>
      </c>
      <c r="E2161" s="33" t="s">
        <v>2604</v>
      </c>
      <c r="F2161" s="35">
        <v>47131700</v>
      </c>
      <c r="G2161" s="33" t="s">
        <v>15071</v>
      </c>
      <c r="H2161" s="33">
        <v>6</v>
      </c>
      <c r="I2161" s="33">
        <v>3</v>
      </c>
      <c r="J2161" s="36">
        <v>10</v>
      </c>
      <c r="K2161" s="37">
        <v>685500</v>
      </c>
      <c r="L2161" s="38" t="s">
        <v>15</v>
      </c>
      <c r="M2161" s="38" t="s">
        <v>13</v>
      </c>
    </row>
    <row r="2162" spans="1:13" s="39" customFormat="1" ht="12.75" x14ac:dyDescent="0.2">
      <c r="A2162" s="33" t="s">
        <v>19</v>
      </c>
      <c r="B2162" s="33" t="s">
        <v>581</v>
      </c>
      <c r="C2162" s="34">
        <v>10</v>
      </c>
      <c r="D2162" s="33" t="s">
        <v>90</v>
      </c>
      <c r="E2162" s="33" t="s">
        <v>2605</v>
      </c>
      <c r="F2162" s="35">
        <v>47131810</v>
      </c>
      <c r="G2162" s="33" t="s">
        <v>15071</v>
      </c>
      <c r="H2162" s="33">
        <v>6</v>
      </c>
      <c r="I2162" s="33">
        <v>3</v>
      </c>
      <c r="J2162" s="36">
        <v>40</v>
      </c>
      <c r="K2162" s="37">
        <v>204000</v>
      </c>
      <c r="L2162" s="38" t="s">
        <v>15</v>
      </c>
      <c r="M2162" s="38" t="s">
        <v>13</v>
      </c>
    </row>
    <row r="2163" spans="1:13" s="39" customFormat="1" ht="12.75" x14ac:dyDescent="0.2">
      <c r="A2163" s="33" t="s">
        <v>19</v>
      </c>
      <c r="B2163" s="33" t="s">
        <v>581</v>
      </c>
      <c r="C2163" s="34">
        <v>10</v>
      </c>
      <c r="D2163" s="33" t="s">
        <v>90</v>
      </c>
      <c r="E2163" s="33" t="s">
        <v>2606</v>
      </c>
      <c r="F2163" s="35">
        <v>47131806</v>
      </c>
      <c r="G2163" s="33" t="s">
        <v>15071</v>
      </c>
      <c r="H2163" s="33">
        <v>6</v>
      </c>
      <c r="I2163" s="33">
        <v>3</v>
      </c>
      <c r="J2163" s="36">
        <v>30</v>
      </c>
      <c r="K2163" s="37">
        <v>316500</v>
      </c>
      <c r="L2163" s="38" t="s">
        <v>15</v>
      </c>
      <c r="M2163" s="38" t="s">
        <v>13</v>
      </c>
    </row>
    <row r="2164" spans="1:13" s="39" customFormat="1" ht="12.75" x14ac:dyDescent="0.2">
      <c r="A2164" s="33" t="s">
        <v>19</v>
      </c>
      <c r="B2164" s="33" t="s">
        <v>581</v>
      </c>
      <c r="C2164" s="34">
        <v>10</v>
      </c>
      <c r="D2164" s="33" t="s">
        <v>90</v>
      </c>
      <c r="E2164" s="33" t="s">
        <v>2607</v>
      </c>
      <c r="F2164" s="35">
        <v>47131700</v>
      </c>
      <c r="G2164" s="33" t="s">
        <v>15071</v>
      </c>
      <c r="H2164" s="33">
        <v>6</v>
      </c>
      <c r="I2164" s="33">
        <v>3</v>
      </c>
      <c r="J2164" s="36">
        <v>30</v>
      </c>
      <c r="K2164" s="37">
        <v>568500</v>
      </c>
      <c r="L2164" s="38" t="s">
        <v>15</v>
      </c>
      <c r="M2164" s="38" t="s">
        <v>13</v>
      </c>
    </row>
    <row r="2165" spans="1:13" s="39" customFormat="1" ht="12.75" x14ac:dyDescent="0.2">
      <c r="A2165" s="33" t="s">
        <v>19</v>
      </c>
      <c r="B2165" s="33" t="s">
        <v>581</v>
      </c>
      <c r="C2165" s="34">
        <v>10</v>
      </c>
      <c r="D2165" s="33" t="s">
        <v>90</v>
      </c>
      <c r="E2165" s="33" t="s">
        <v>2608</v>
      </c>
      <c r="F2165" s="35">
        <v>47131803</v>
      </c>
      <c r="G2165" s="33" t="s">
        <v>15071</v>
      </c>
      <c r="H2165" s="33">
        <v>6</v>
      </c>
      <c r="I2165" s="33">
        <v>3</v>
      </c>
      <c r="J2165" s="36">
        <v>80</v>
      </c>
      <c r="K2165" s="37">
        <v>1004000</v>
      </c>
      <c r="L2165" s="38" t="s">
        <v>15</v>
      </c>
      <c r="M2165" s="38" t="s">
        <v>13</v>
      </c>
    </row>
    <row r="2166" spans="1:13" s="39" customFormat="1" ht="12.75" x14ac:dyDescent="0.2">
      <c r="A2166" s="33" t="s">
        <v>19</v>
      </c>
      <c r="B2166" s="33" t="s">
        <v>581</v>
      </c>
      <c r="C2166" s="34">
        <v>10</v>
      </c>
      <c r="D2166" s="33" t="s">
        <v>90</v>
      </c>
      <c r="E2166" s="33" t="s">
        <v>2609</v>
      </c>
      <c r="F2166" s="35">
        <v>47131803</v>
      </c>
      <c r="G2166" s="33" t="s">
        <v>15071</v>
      </c>
      <c r="H2166" s="33">
        <v>6</v>
      </c>
      <c r="I2166" s="33">
        <v>3</v>
      </c>
      <c r="J2166" s="36">
        <v>10</v>
      </c>
      <c r="K2166" s="37">
        <v>272000</v>
      </c>
      <c r="L2166" s="38" t="s">
        <v>15</v>
      </c>
      <c r="M2166" s="38" t="s">
        <v>13</v>
      </c>
    </row>
    <row r="2167" spans="1:13" s="39" customFormat="1" ht="12.75" x14ac:dyDescent="0.2">
      <c r="A2167" s="33" t="s">
        <v>19</v>
      </c>
      <c r="B2167" s="33" t="s">
        <v>581</v>
      </c>
      <c r="C2167" s="34">
        <v>10</v>
      </c>
      <c r="D2167" s="33" t="s">
        <v>90</v>
      </c>
      <c r="E2167" s="33" t="s">
        <v>2610</v>
      </c>
      <c r="F2167" s="35">
        <v>47131802</v>
      </c>
      <c r="G2167" s="33" t="s">
        <v>15071</v>
      </c>
      <c r="H2167" s="33">
        <v>6</v>
      </c>
      <c r="I2167" s="33">
        <v>3</v>
      </c>
      <c r="J2167" s="36">
        <v>40</v>
      </c>
      <c r="K2167" s="37">
        <v>952000</v>
      </c>
      <c r="L2167" s="38" t="s">
        <v>15</v>
      </c>
      <c r="M2167" s="38" t="s">
        <v>13</v>
      </c>
    </row>
    <row r="2168" spans="1:13" s="39" customFormat="1" ht="12.75" x14ac:dyDescent="0.2">
      <c r="A2168" s="33" t="s">
        <v>19</v>
      </c>
      <c r="B2168" s="33" t="s">
        <v>581</v>
      </c>
      <c r="C2168" s="34">
        <v>10</v>
      </c>
      <c r="D2168" s="33" t="s">
        <v>90</v>
      </c>
      <c r="E2168" s="33" t="s">
        <v>2611</v>
      </c>
      <c r="F2168" s="35">
        <v>47131802</v>
      </c>
      <c r="G2168" s="33" t="s">
        <v>15071</v>
      </c>
      <c r="H2168" s="33">
        <v>6</v>
      </c>
      <c r="I2168" s="33">
        <v>3</v>
      </c>
      <c r="J2168" s="36">
        <v>20</v>
      </c>
      <c r="K2168" s="37">
        <v>368000</v>
      </c>
      <c r="L2168" s="38" t="s">
        <v>15</v>
      </c>
      <c r="M2168" s="38" t="s">
        <v>13</v>
      </c>
    </row>
    <row r="2169" spans="1:13" s="39" customFormat="1" ht="12.75" x14ac:dyDescent="0.2">
      <c r="A2169" s="33" t="s">
        <v>19</v>
      </c>
      <c r="B2169" s="33" t="s">
        <v>581</v>
      </c>
      <c r="C2169" s="34">
        <v>10</v>
      </c>
      <c r="D2169" s="33" t="s">
        <v>90</v>
      </c>
      <c r="E2169" s="33" t="s">
        <v>2612</v>
      </c>
      <c r="F2169" s="35">
        <v>47131801</v>
      </c>
      <c r="G2169" s="33" t="s">
        <v>15071</v>
      </c>
      <c r="H2169" s="33">
        <v>6</v>
      </c>
      <c r="I2169" s="33">
        <v>3</v>
      </c>
      <c r="J2169" s="36">
        <v>20</v>
      </c>
      <c r="K2169" s="37">
        <v>521000</v>
      </c>
      <c r="L2169" s="38" t="s">
        <v>15</v>
      </c>
      <c r="M2169" s="38" t="s">
        <v>13</v>
      </c>
    </row>
    <row r="2170" spans="1:13" s="39" customFormat="1" ht="12.75" x14ac:dyDescent="0.2">
      <c r="A2170" s="33" t="s">
        <v>19</v>
      </c>
      <c r="B2170" s="33" t="s">
        <v>581</v>
      </c>
      <c r="C2170" s="34">
        <v>10</v>
      </c>
      <c r="D2170" s="33" t="s">
        <v>90</v>
      </c>
      <c r="E2170" s="33" t="s">
        <v>2613</v>
      </c>
      <c r="F2170" s="35">
        <v>47131800</v>
      </c>
      <c r="G2170" s="33" t="s">
        <v>15071</v>
      </c>
      <c r="H2170" s="33">
        <v>6</v>
      </c>
      <c r="I2170" s="33">
        <v>3</v>
      </c>
      <c r="J2170" s="36">
        <v>20</v>
      </c>
      <c r="K2170" s="37">
        <v>87000</v>
      </c>
      <c r="L2170" s="38" t="s">
        <v>15</v>
      </c>
      <c r="M2170" s="38" t="s">
        <v>13</v>
      </c>
    </row>
    <row r="2171" spans="1:13" s="39" customFormat="1" ht="12.75" x14ac:dyDescent="0.2">
      <c r="A2171" s="33" t="s">
        <v>19</v>
      </c>
      <c r="B2171" s="33" t="s">
        <v>581</v>
      </c>
      <c r="C2171" s="34">
        <v>10</v>
      </c>
      <c r="D2171" s="33" t="s">
        <v>90</v>
      </c>
      <c r="E2171" s="33" t="s">
        <v>2614</v>
      </c>
      <c r="F2171" s="35">
        <v>47131800</v>
      </c>
      <c r="G2171" s="33" t="s">
        <v>15071</v>
      </c>
      <c r="H2171" s="33">
        <v>6</v>
      </c>
      <c r="I2171" s="33">
        <v>3</v>
      </c>
      <c r="J2171" s="36">
        <v>20</v>
      </c>
      <c r="K2171" s="37">
        <v>254000</v>
      </c>
      <c r="L2171" s="38" t="s">
        <v>15</v>
      </c>
      <c r="M2171" s="38" t="s">
        <v>13</v>
      </c>
    </row>
    <row r="2172" spans="1:13" s="39" customFormat="1" ht="12.75" x14ac:dyDescent="0.2">
      <c r="A2172" s="33" t="s">
        <v>19</v>
      </c>
      <c r="B2172" s="33" t="s">
        <v>581</v>
      </c>
      <c r="C2172" s="34">
        <v>10</v>
      </c>
      <c r="D2172" s="33" t="s">
        <v>90</v>
      </c>
      <c r="E2172" s="33" t="s">
        <v>2615</v>
      </c>
      <c r="F2172" s="35">
        <v>47131611</v>
      </c>
      <c r="G2172" s="33" t="s">
        <v>15071</v>
      </c>
      <c r="H2172" s="33">
        <v>6</v>
      </c>
      <c r="I2172" s="33">
        <v>3</v>
      </c>
      <c r="J2172" s="36">
        <v>10</v>
      </c>
      <c r="K2172" s="37">
        <v>63500</v>
      </c>
      <c r="L2172" s="38" t="s">
        <v>15</v>
      </c>
      <c r="M2172" s="38" t="s">
        <v>13</v>
      </c>
    </row>
    <row r="2173" spans="1:13" s="39" customFormat="1" ht="12.75" x14ac:dyDescent="0.2">
      <c r="A2173" s="33" t="s">
        <v>19</v>
      </c>
      <c r="B2173" s="33" t="s">
        <v>581</v>
      </c>
      <c r="C2173" s="34">
        <v>10</v>
      </c>
      <c r="D2173" s="33" t="s">
        <v>90</v>
      </c>
      <c r="E2173" s="33" t="s">
        <v>2616</v>
      </c>
      <c r="F2173" s="35">
        <v>47131706</v>
      </c>
      <c r="G2173" s="33" t="s">
        <v>15071</v>
      </c>
      <c r="H2173" s="33">
        <v>6</v>
      </c>
      <c r="I2173" s="33">
        <v>3</v>
      </c>
      <c r="J2173" s="36">
        <v>50</v>
      </c>
      <c r="K2173" s="37">
        <v>397500</v>
      </c>
      <c r="L2173" s="38" t="s">
        <v>15</v>
      </c>
      <c r="M2173" s="38" t="s">
        <v>13</v>
      </c>
    </row>
    <row r="2174" spans="1:13" s="39" customFormat="1" ht="12.75" x14ac:dyDescent="0.2">
      <c r="A2174" s="33" t="s">
        <v>19</v>
      </c>
      <c r="B2174" s="33" t="s">
        <v>581</v>
      </c>
      <c r="C2174" s="34">
        <v>10</v>
      </c>
      <c r="D2174" s="33" t="s">
        <v>90</v>
      </c>
      <c r="E2174" s="33" t="s">
        <v>2617</v>
      </c>
      <c r="F2174" s="35">
        <v>47131604</v>
      </c>
      <c r="G2174" s="33" t="s">
        <v>15071</v>
      </c>
      <c r="H2174" s="33">
        <v>6</v>
      </c>
      <c r="I2174" s="33">
        <v>3</v>
      </c>
      <c r="J2174" s="36">
        <v>15</v>
      </c>
      <c r="K2174" s="37">
        <v>76500</v>
      </c>
      <c r="L2174" s="38" t="s">
        <v>15</v>
      </c>
      <c r="M2174" s="38" t="s">
        <v>13</v>
      </c>
    </row>
    <row r="2175" spans="1:13" s="39" customFormat="1" ht="12.75" x14ac:dyDescent="0.2">
      <c r="A2175" s="33" t="s">
        <v>19</v>
      </c>
      <c r="B2175" s="33" t="s">
        <v>581</v>
      </c>
      <c r="C2175" s="34">
        <v>10</v>
      </c>
      <c r="D2175" s="33" t="s">
        <v>90</v>
      </c>
      <c r="E2175" s="33" t="s">
        <v>2618</v>
      </c>
      <c r="F2175" s="35">
        <v>47131608</v>
      </c>
      <c r="G2175" s="33" t="s">
        <v>15071</v>
      </c>
      <c r="H2175" s="33">
        <v>6</v>
      </c>
      <c r="I2175" s="33">
        <v>3</v>
      </c>
      <c r="J2175" s="36">
        <v>80</v>
      </c>
      <c r="K2175" s="37">
        <v>416000</v>
      </c>
      <c r="L2175" s="38" t="s">
        <v>15</v>
      </c>
      <c r="M2175" s="38" t="s">
        <v>13</v>
      </c>
    </row>
    <row r="2176" spans="1:13" s="39" customFormat="1" ht="12.75" x14ac:dyDescent="0.2">
      <c r="A2176" s="33" t="s">
        <v>19</v>
      </c>
      <c r="B2176" s="33" t="s">
        <v>581</v>
      </c>
      <c r="C2176" s="34">
        <v>10</v>
      </c>
      <c r="D2176" s="33" t="s">
        <v>90</v>
      </c>
      <c r="E2176" s="33" t="s">
        <v>2619</v>
      </c>
      <c r="F2176" s="35">
        <v>47131605</v>
      </c>
      <c r="G2176" s="33" t="s">
        <v>15071</v>
      </c>
      <c r="H2176" s="33">
        <v>6</v>
      </c>
      <c r="I2176" s="33">
        <v>3</v>
      </c>
      <c r="J2176" s="36">
        <v>5</v>
      </c>
      <c r="K2176" s="37">
        <v>25500</v>
      </c>
      <c r="L2176" s="38" t="s">
        <v>15</v>
      </c>
      <c r="M2176" s="38" t="s">
        <v>13</v>
      </c>
    </row>
    <row r="2177" spans="1:13" s="39" customFormat="1" ht="12.75" x14ac:dyDescent="0.2">
      <c r="A2177" s="33" t="s">
        <v>19</v>
      </c>
      <c r="B2177" s="33" t="s">
        <v>581</v>
      </c>
      <c r="C2177" s="34">
        <v>10</v>
      </c>
      <c r="D2177" s="33" t="s">
        <v>90</v>
      </c>
      <c r="E2177" s="33" t="s">
        <v>2620</v>
      </c>
      <c r="F2177" s="35">
        <v>47131604</v>
      </c>
      <c r="G2177" s="33" t="s">
        <v>15071</v>
      </c>
      <c r="H2177" s="33">
        <v>6</v>
      </c>
      <c r="I2177" s="33">
        <v>3</v>
      </c>
      <c r="J2177" s="36">
        <v>50</v>
      </c>
      <c r="K2177" s="37">
        <v>365000</v>
      </c>
      <c r="L2177" s="38" t="s">
        <v>15</v>
      </c>
      <c r="M2177" s="38" t="s">
        <v>13</v>
      </c>
    </row>
    <row r="2178" spans="1:13" s="39" customFormat="1" ht="12.75" x14ac:dyDescent="0.2">
      <c r="A2178" s="33" t="s">
        <v>19</v>
      </c>
      <c r="B2178" s="33" t="s">
        <v>581</v>
      </c>
      <c r="C2178" s="34">
        <v>10</v>
      </c>
      <c r="D2178" s="33" t="s">
        <v>90</v>
      </c>
      <c r="E2178" s="33" t="s">
        <v>2621</v>
      </c>
      <c r="F2178" s="35">
        <v>47131601</v>
      </c>
      <c r="G2178" s="33" t="s">
        <v>15071</v>
      </c>
      <c r="H2178" s="33">
        <v>6</v>
      </c>
      <c r="I2178" s="33">
        <v>3</v>
      </c>
      <c r="J2178" s="36">
        <v>10</v>
      </c>
      <c r="K2178" s="37">
        <v>9300</v>
      </c>
      <c r="L2178" s="38" t="s">
        <v>15</v>
      </c>
      <c r="M2178" s="38" t="s">
        <v>13</v>
      </c>
    </row>
    <row r="2179" spans="1:13" s="39" customFormat="1" ht="12.75" x14ac:dyDescent="0.2">
      <c r="A2179" s="33" t="s">
        <v>19</v>
      </c>
      <c r="B2179" s="33" t="s">
        <v>581</v>
      </c>
      <c r="C2179" s="34">
        <v>10</v>
      </c>
      <c r="D2179" s="33" t="s">
        <v>90</v>
      </c>
      <c r="E2179" s="33" t="s">
        <v>2622</v>
      </c>
      <c r="F2179" s="35">
        <v>47131600</v>
      </c>
      <c r="G2179" s="33" t="s">
        <v>15071</v>
      </c>
      <c r="H2179" s="33">
        <v>6</v>
      </c>
      <c r="I2179" s="33">
        <v>3</v>
      </c>
      <c r="J2179" s="36">
        <v>6</v>
      </c>
      <c r="K2179" s="37">
        <v>84000</v>
      </c>
      <c r="L2179" s="38" t="s">
        <v>2367</v>
      </c>
      <c r="M2179" s="38" t="s">
        <v>13</v>
      </c>
    </row>
    <row r="2180" spans="1:13" s="39" customFormat="1" ht="12.75" x14ac:dyDescent="0.2">
      <c r="A2180" s="33" t="s">
        <v>19</v>
      </c>
      <c r="B2180" s="33" t="s">
        <v>581</v>
      </c>
      <c r="C2180" s="34">
        <v>10</v>
      </c>
      <c r="D2180" s="33" t="s">
        <v>90</v>
      </c>
      <c r="E2180" s="33" t="s">
        <v>2623</v>
      </c>
      <c r="F2180" s="35">
        <v>47131500</v>
      </c>
      <c r="G2180" s="33" t="s">
        <v>15071</v>
      </c>
      <c r="H2180" s="33">
        <v>6</v>
      </c>
      <c r="I2180" s="33">
        <v>3</v>
      </c>
      <c r="J2180" s="36">
        <v>50</v>
      </c>
      <c r="K2180" s="37">
        <v>250000</v>
      </c>
      <c r="L2180" s="38" t="s">
        <v>15</v>
      </c>
      <c r="M2180" s="38" t="s">
        <v>13</v>
      </c>
    </row>
    <row r="2181" spans="1:13" s="39" customFormat="1" ht="12.75" x14ac:dyDescent="0.2">
      <c r="A2181" s="33" t="s">
        <v>19</v>
      </c>
      <c r="B2181" s="33" t="s">
        <v>581</v>
      </c>
      <c r="C2181" s="34">
        <v>10</v>
      </c>
      <c r="D2181" s="33" t="s">
        <v>90</v>
      </c>
      <c r="E2181" s="33" t="s">
        <v>2624</v>
      </c>
      <c r="F2181" s="35">
        <v>47131706</v>
      </c>
      <c r="G2181" s="33" t="s">
        <v>15071</v>
      </c>
      <c r="H2181" s="33">
        <v>6</v>
      </c>
      <c r="I2181" s="33">
        <v>3</v>
      </c>
      <c r="J2181" s="36">
        <v>10</v>
      </c>
      <c r="K2181" s="37">
        <v>175000</v>
      </c>
      <c r="L2181" s="38" t="s">
        <v>15</v>
      </c>
      <c r="M2181" s="38" t="s">
        <v>13</v>
      </c>
    </row>
    <row r="2182" spans="1:13" s="39" customFormat="1" ht="12.75" x14ac:dyDescent="0.2">
      <c r="A2182" s="33" t="s">
        <v>19</v>
      </c>
      <c r="B2182" s="33" t="s">
        <v>581</v>
      </c>
      <c r="C2182" s="34">
        <v>10</v>
      </c>
      <c r="D2182" s="33" t="s">
        <v>90</v>
      </c>
      <c r="E2182" s="33" t="s">
        <v>2625</v>
      </c>
      <c r="F2182" s="35">
        <v>47121701</v>
      </c>
      <c r="G2182" s="33" t="s">
        <v>15071</v>
      </c>
      <c r="H2182" s="33">
        <v>6</v>
      </c>
      <c r="I2182" s="33">
        <v>3</v>
      </c>
      <c r="J2182" s="36">
        <v>20</v>
      </c>
      <c r="K2182" s="37">
        <v>102000</v>
      </c>
      <c r="L2182" s="38" t="s">
        <v>15</v>
      </c>
      <c r="M2182" s="38" t="s">
        <v>13</v>
      </c>
    </row>
    <row r="2183" spans="1:13" s="39" customFormat="1" ht="12.75" x14ac:dyDescent="0.2">
      <c r="A2183" s="33" t="s">
        <v>19</v>
      </c>
      <c r="B2183" s="33" t="s">
        <v>581</v>
      </c>
      <c r="C2183" s="34">
        <v>10</v>
      </c>
      <c r="D2183" s="33" t="s">
        <v>90</v>
      </c>
      <c r="E2183" s="33" t="s">
        <v>2626</v>
      </c>
      <c r="F2183" s="35">
        <v>46181504</v>
      </c>
      <c r="G2183" s="33" t="s">
        <v>15071</v>
      </c>
      <c r="H2183" s="33">
        <v>6</v>
      </c>
      <c r="I2183" s="33">
        <v>3</v>
      </c>
      <c r="J2183" s="36">
        <v>10</v>
      </c>
      <c r="K2183" s="37">
        <v>80500</v>
      </c>
      <c r="L2183" s="38" t="s">
        <v>15</v>
      </c>
      <c r="M2183" s="38" t="s">
        <v>13</v>
      </c>
    </row>
    <row r="2184" spans="1:13" s="39" customFormat="1" ht="12.75" x14ac:dyDescent="0.2">
      <c r="A2184" s="33" t="s">
        <v>19</v>
      </c>
      <c r="B2184" s="33" t="s">
        <v>581</v>
      </c>
      <c r="C2184" s="34">
        <v>10</v>
      </c>
      <c r="D2184" s="33" t="s">
        <v>90</v>
      </c>
      <c r="E2184" s="33" t="s">
        <v>2627</v>
      </c>
      <c r="F2184" s="35">
        <v>47131500</v>
      </c>
      <c r="G2184" s="33" t="s">
        <v>15071</v>
      </c>
      <c r="H2184" s="33">
        <v>6</v>
      </c>
      <c r="I2184" s="33">
        <v>3</v>
      </c>
      <c r="J2184" s="36">
        <v>20</v>
      </c>
      <c r="K2184" s="37">
        <v>40000</v>
      </c>
      <c r="L2184" s="38" t="s">
        <v>15</v>
      </c>
      <c r="M2184" s="38" t="s">
        <v>13</v>
      </c>
    </row>
    <row r="2185" spans="1:13" s="39" customFormat="1" ht="12.75" x14ac:dyDescent="0.2">
      <c r="A2185" s="33" t="s">
        <v>19</v>
      </c>
      <c r="B2185" s="33" t="s">
        <v>581</v>
      </c>
      <c r="C2185" s="34">
        <v>10</v>
      </c>
      <c r="D2185" s="33" t="s">
        <v>90</v>
      </c>
      <c r="E2185" s="33" t="s">
        <v>2628</v>
      </c>
      <c r="F2185" s="35">
        <v>27113005</v>
      </c>
      <c r="G2185" s="33" t="s">
        <v>15071</v>
      </c>
      <c r="H2185" s="33">
        <v>6</v>
      </c>
      <c r="I2185" s="33">
        <v>3</v>
      </c>
      <c r="J2185" s="36">
        <v>10</v>
      </c>
      <c r="K2185" s="37">
        <v>126500</v>
      </c>
      <c r="L2185" s="38" t="s">
        <v>15</v>
      </c>
      <c r="M2185" s="38" t="s">
        <v>13</v>
      </c>
    </row>
    <row r="2186" spans="1:13" s="39" customFormat="1" ht="12.75" x14ac:dyDescent="0.2">
      <c r="A2186" s="33" t="s">
        <v>19</v>
      </c>
      <c r="B2186" s="33" t="s">
        <v>581</v>
      </c>
      <c r="C2186" s="34">
        <v>10</v>
      </c>
      <c r="D2186" s="33" t="s">
        <v>90</v>
      </c>
      <c r="E2186" s="33" t="s">
        <v>2629</v>
      </c>
      <c r="F2186" s="35">
        <v>27111502</v>
      </c>
      <c r="G2186" s="33" t="s">
        <v>15071</v>
      </c>
      <c r="H2186" s="33">
        <v>6</v>
      </c>
      <c r="I2186" s="33">
        <v>3</v>
      </c>
      <c r="J2186" s="36">
        <v>10</v>
      </c>
      <c r="K2186" s="37">
        <v>372500</v>
      </c>
      <c r="L2186" s="38" t="s">
        <v>15</v>
      </c>
      <c r="M2186" s="38" t="s">
        <v>13</v>
      </c>
    </row>
    <row r="2187" spans="1:13" s="39" customFormat="1" ht="12.75" x14ac:dyDescent="0.2">
      <c r="A2187" s="33" t="s">
        <v>19</v>
      </c>
      <c r="B2187" s="33" t="s">
        <v>581</v>
      </c>
      <c r="C2187" s="34">
        <v>10</v>
      </c>
      <c r="D2187" s="33" t="s">
        <v>90</v>
      </c>
      <c r="E2187" s="33" t="s">
        <v>2630</v>
      </c>
      <c r="F2187" s="35">
        <v>24112006</v>
      </c>
      <c r="G2187" s="33" t="s">
        <v>15071</v>
      </c>
      <c r="H2187" s="33">
        <v>6</v>
      </c>
      <c r="I2187" s="33">
        <v>3</v>
      </c>
      <c r="J2187" s="36">
        <v>10</v>
      </c>
      <c r="K2187" s="37">
        <v>263000</v>
      </c>
      <c r="L2187" s="38" t="s">
        <v>15</v>
      </c>
      <c r="M2187" s="38" t="s">
        <v>13</v>
      </c>
    </row>
    <row r="2188" spans="1:13" s="39" customFormat="1" ht="12.75" x14ac:dyDescent="0.2">
      <c r="A2188" s="33" t="s">
        <v>19</v>
      </c>
      <c r="B2188" s="33" t="s">
        <v>581</v>
      </c>
      <c r="C2188" s="34">
        <v>10</v>
      </c>
      <c r="D2188" s="33" t="s">
        <v>90</v>
      </c>
      <c r="E2188" s="33" t="s">
        <v>14020</v>
      </c>
      <c r="F2188" s="35">
        <v>24112006</v>
      </c>
      <c r="G2188" s="33" t="s">
        <v>15071</v>
      </c>
      <c r="H2188" s="33">
        <v>6</v>
      </c>
      <c r="I2188" s="33">
        <v>3</v>
      </c>
      <c r="J2188" s="36">
        <v>400</v>
      </c>
      <c r="K2188" s="37">
        <v>1600000</v>
      </c>
      <c r="L2188" s="38" t="s">
        <v>15</v>
      </c>
      <c r="M2188" s="38" t="s">
        <v>13</v>
      </c>
    </row>
    <row r="2189" spans="1:13" s="39" customFormat="1" ht="12.75" x14ac:dyDescent="0.2">
      <c r="A2189" s="33" t="s">
        <v>19</v>
      </c>
      <c r="B2189" s="33" t="s">
        <v>581</v>
      </c>
      <c r="C2189" s="34">
        <v>10</v>
      </c>
      <c r="D2189" s="33" t="s">
        <v>90</v>
      </c>
      <c r="E2189" s="33" t="s">
        <v>2631</v>
      </c>
      <c r="F2189" s="35">
        <v>14111704</v>
      </c>
      <c r="G2189" s="33" t="s">
        <v>15071</v>
      </c>
      <c r="H2189" s="33">
        <v>6</v>
      </c>
      <c r="I2189" s="33">
        <v>3</v>
      </c>
      <c r="J2189" s="36">
        <v>2000</v>
      </c>
      <c r="K2189" s="37">
        <v>2800000</v>
      </c>
      <c r="L2189" s="38" t="s">
        <v>15</v>
      </c>
      <c r="M2189" s="38" t="s">
        <v>13</v>
      </c>
    </row>
    <row r="2190" spans="1:13" s="39" customFormat="1" ht="12.75" x14ac:dyDescent="0.2">
      <c r="A2190" s="33" t="s">
        <v>19</v>
      </c>
      <c r="B2190" s="33" t="s">
        <v>581</v>
      </c>
      <c r="C2190" s="34">
        <v>10</v>
      </c>
      <c r="D2190" s="33" t="s">
        <v>90</v>
      </c>
      <c r="E2190" s="33" t="s">
        <v>2632</v>
      </c>
      <c r="F2190" s="35">
        <v>14111704</v>
      </c>
      <c r="G2190" s="33" t="s">
        <v>15071</v>
      </c>
      <c r="H2190" s="33">
        <v>6</v>
      </c>
      <c r="I2190" s="33">
        <v>3</v>
      </c>
      <c r="J2190" s="36">
        <v>50</v>
      </c>
      <c r="K2190" s="37">
        <v>1927500</v>
      </c>
      <c r="L2190" s="38" t="s">
        <v>15</v>
      </c>
      <c r="M2190" s="38" t="s">
        <v>13</v>
      </c>
    </row>
    <row r="2191" spans="1:13" s="39" customFormat="1" ht="12.75" x14ac:dyDescent="0.2">
      <c r="A2191" s="33" t="s">
        <v>19</v>
      </c>
      <c r="B2191" s="33" t="s">
        <v>581</v>
      </c>
      <c r="C2191" s="34">
        <v>10</v>
      </c>
      <c r="D2191" s="33" t="s">
        <v>90</v>
      </c>
      <c r="E2191" s="33" t="s">
        <v>2633</v>
      </c>
      <c r="F2191" s="35">
        <v>47131600</v>
      </c>
      <c r="G2191" s="33" t="s">
        <v>15071</v>
      </c>
      <c r="H2191" s="33">
        <v>6</v>
      </c>
      <c r="I2191" s="33">
        <v>3</v>
      </c>
      <c r="J2191" s="36">
        <v>80</v>
      </c>
      <c r="K2191" s="37">
        <v>408000</v>
      </c>
      <c r="L2191" s="38" t="s">
        <v>15</v>
      </c>
      <c r="M2191" s="38" t="s">
        <v>13</v>
      </c>
    </row>
    <row r="2192" spans="1:13" s="39" customFormat="1" ht="12.75" x14ac:dyDescent="0.2">
      <c r="A2192" s="33" t="s">
        <v>19</v>
      </c>
      <c r="B2192" s="33" t="s">
        <v>581</v>
      </c>
      <c r="C2192" s="34">
        <v>10</v>
      </c>
      <c r="D2192" s="33" t="s">
        <v>90</v>
      </c>
      <c r="E2192" s="33" t="s">
        <v>2634</v>
      </c>
      <c r="F2192" s="35">
        <v>14111703</v>
      </c>
      <c r="G2192" s="33" t="s">
        <v>15071</v>
      </c>
      <c r="H2192" s="33">
        <v>6</v>
      </c>
      <c r="I2192" s="33">
        <v>3</v>
      </c>
      <c r="J2192" s="36">
        <v>50</v>
      </c>
      <c r="K2192" s="37">
        <v>922500</v>
      </c>
      <c r="L2192" s="38" t="s">
        <v>15</v>
      </c>
      <c r="M2192" s="38" t="s">
        <v>13</v>
      </c>
    </row>
    <row r="2193" spans="1:13" s="39" customFormat="1" ht="12.75" x14ac:dyDescent="0.2">
      <c r="A2193" s="33" t="s">
        <v>19</v>
      </c>
      <c r="B2193" s="33" t="s">
        <v>581</v>
      </c>
      <c r="C2193" s="34">
        <v>10</v>
      </c>
      <c r="D2193" s="33" t="s">
        <v>90</v>
      </c>
      <c r="E2193" s="33" t="s">
        <v>2635</v>
      </c>
      <c r="F2193" s="35">
        <v>12181600</v>
      </c>
      <c r="G2193" s="33" t="s">
        <v>15071</v>
      </c>
      <c r="H2193" s="33">
        <v>6</v>
      </c>
      <c r="I2193" s="33">
        <v>3</v>
      </c>
      <c r="J2193" s="36">
        <v>1</v>
      </c>
      <c r="K2193" s="37">
        <v>21278</v>
      </c>
      <c r="L2193" s="38" t="s">
        <v>15</v>
      </c>
      <c r="M2193" s="38" t="s">
        <v>13</v>
      </c>
    </row>
    <row r="2194" spans="1:13" s="39" customFormat="1" ht="12.75" x14ac:dyDescent="0.2">
      <c r="A2194" s="33" t="s">
        <v>19</v>
      </c>
      <c r="B2194" s="33" t="s">
        <v>581</v>
      </c>
      <c r="C2194" s="34">
        <v>10</v>
      </c>
      <c r="D2194" s="33" t="s">
        <v>90</v>
      </c>
      <c r="E2194" s="33" t="s">
        <v>2636</v>
      </c>
      <c r="F2194" s="35">
        <v>47131604</v>
      </c>
      <c r="G2194" s="33" t="s">
        <v>15071</v>
      </c>
      <c r="H2194" s="33">
        <v>4</v>
      </c>
      <c r="I2194" s="33">
        <v>3</v>
      </c>
      <c r="J2194" s="36">
        <v>40</v>
      </c>
      <c r="K2194" s="37">
        <v>560000</v>
      </c>
      <c r="L2194" s="38" t="s">
        <v>15</v>
      </c>
      <c r="M2194" s="38" t="s">
        <v>13</v>
      </c>
    </row>
    <row r="2195" spans="1:13" s="39" customFormat="1" ht="12.75" x14ac:dyDescent="0.2">
      <c r="A2195" s="33" t="s">
        <v>19</v>
      </c>
      <c r="B2195" s="33" t="s">
        <v>581</v>
      </c>
      <c r="C2195" s="34">
        <v>10</v>
      </c>
      <c r="D2195" s="33" t="s">
        <v>90</v>
      </c>
      <c r="E2195" s="33" t="s">
        <v>2637</v>
      </c>
      <c r="F2195" s="35">
        <v>47131618</v>
      </c>
      <c r="G2195" s="33" t="s">
        <v>15071</v>
      </c>
      <c r="H2195" s="33">
        <v>4</v>
      </c>
      <c r="I2195" s="33">
        <v>3</v>
      </c>
      <c r="J2195" s="36">
        <v>40</v>
      </c>
      <c r="K2195" s="37">
        <v>580000</v>
      </c>
      <c r="L2195" s="38" t="s">
        <v>15</v>
      </c>
      <c r="M2195" s="38" t="s">
        <v>13</v>
      </c>
    </row>
    <row r="2196" spans="1:13" s="39" customFormat="1" ht="12.75" x14ac:dyDescent="0.2">
      <c r="A2196" s="33" t="s">
        <v>19</v>
      </c>
      <c r="B2196" s="33" t="s">
        <v>581</v>
      </c>
      <c r="C2196" s="34">
        <v>10</v>
      </c>
      <c r="D2196" s="33" t="s">
        <v>90</v>
      </c>
      <c r="E2196" s="33" t="s">
        <v>2638</v>
      </c>
      <c r="F2196" s="35">
        <v>47131601</v>
      </c>
      <c r="G2196" s="33" t="s">
        <v>15071</v>
      </c>
      <c r="H2196" s="33">
        <v>4</v>
      </c>
      <c r="I2196" s="33">
        <v>3</v>
      </c>
      <c r="J2196" s="36">
        <v>8</v>
      </c>
      <c r="K2196" s="37">
        <v>240000</v>
      </c>
      <c r="L2196" s="38" t="s">
        <v>15</v>
      </c>
      <c r="M2196" s="38" t="s">
        <v>13</v>
      </c>
    </row>
    <row r="2197" spans="1:13" s="39" customFormat="1" ht="12.75" x14ac:dyDescent="0.2">
      <c r="A2197" s="33" t="s">
        <v>19</v>
      </c>
      <c r="B2197" s="33" t="s">
        <v>581</v>
      </c>
      <c r="C2197" s="34">
        <v>10</v>
      </c>
      <c r="D2197" s="33" t="s">
        <v>90</v>
      </c>
      <c r="E2197" s="33" t="s">
        <v>2639</v>
      </c>
      <c r="F2197" s="35">
        <v>47131811</v>
      </c>
      <c r="G2197" s="33" t="s">
        <v>15071</v>
      </c>
      <c r="H2197" s="33">
        <v>4</v>
      </c>
      <c r="I2197" s="33">
        <v>3</v>
      </c>
      <c r="J2197" s="36">
        <v>300</v>
      </c>
      <c r="K2197" s="37">
        <v>1980000</v>
      </c>
      <c r="L2197" s="38" t="s">
        <v>3312</v>
      </c>
      <c r="M2197" s="38" t="s">
        <v>13</v>
      </c>
    </row>
    <row r="2198" spans="1:13" s="39" customFormat="1" ht="12.75" x14ac:dyDescent="0.2">
      <c r="A2198" s="33" t="s">
        <v>19</v>
      </c>
      <c r="B2198" s="33" t="s">
        <v>581</v>
      </c>
      <c r="C2198" s="34">
        <v>10</v>
      </c>
      <c r="D2198" s="33" t="s">
        <v>90</v>
      </c>
      <c r="E2198" s="33" t="s">
        <v>2640</v>
      </c>
      <c r="F2198" s="35">
        <v>52141606</v>
      </c>
      <c r="G2198" s="33" t="s">
        <v>15071</v>
      </c>
      <c r="H2198" s="33">
        <v>4</v>
      </c>
      <c r="I2198" s="33">
        <v>3</v>
      </c>
      <c r="J2198" s="36">
        <v>3</v>
      </c>
      <c r="K2198" s="37">
        <v>242700</v>
      </c>
      <c r="L2198" s="38" t="s">
        <v>15</v>
      </c>
      <c r="M2198" s="38" t="s">
        <v>13</v>
      </c>
    </row>
    <row r="2199" spans="1:13" s="39" customFormat="1" ht="12.75" x14ac:dyDescent="0.2">
      <c r="A2199" s="33" t="s">
        <v>19</v>
      </c>
      <c r="B2199" s="33" t="s">
        <v>581</v>
      </c>
      <c r="C2199" s="34">
        <v>10</v>
      </c>
      <c r="D2199" s="33" t="s">
        <v>90</v>
      </c>
      <c r="E2199" s="33" t="s">
        <v>2641</v>
      </c>
      <c r="F2199" s="35">
        <v>47131807</v>
      </c>
      <c r="G2199" s="33" t="s">
        <v>15071</v>
      </c>
      <c r="H2199" s="33">
        <v>4</v>
      </c>
      <c r="I2199" s="33">
        <v>3</v>
      </c>
      <c r="J2199" s="36">
        <v>10</v>
      </c>
      <c r="K2199" s="37">
        <v>330000</v>
      </c>
      <c r="L2199" s="38" t="s">
        <v>3313</v>
      </c>
      <c r="M2199" s="38" t="s">
        <v>13</v>
      </c>
    </row>
    <row r="2200" spans="1:13" s="39" customFormat="1" ht="12.75" x14ac:dyDescent="0.2">
      <c r="A2200" s="33" t="s">
        <v>19</v>
      </c>
      <c r="B2200" s="33" t="s">
        <v>581</v>
      </c>
      <c r="C2200" s="34">
        <v>10</v>
      </c>
      <c r="D2200" s="33" t="s">
        <v>90</v>
      </c>
      <c r="E2200" s="33" t="s">
        <v>2642</v>
      </c>
      <c r="F2200" s="35">
        <v>24111503</v>
      </c>
      <c r="G2200" s="33" t="s">
        <v>15071</v>
      </c>
      <c r="H2200" s="33">
        <v>4</v>
      </c>
      <c r="I2200" s="33">
        <v>3</v>
      </c>
      <c r="J2200" s="36">
        <v>1</v>
      </c>
      <c r="K2200" s="37">
        <v>632500</v>
      </c>
      <c r="L2200" s="38" t="s">
        <v>15</v>
      </c>
      <c r="M2200" s="38" t="s">
        <v>13</v>
      </c>
    </row>
    <row r="2201" spans="1:13" s="39" customFormat="1" ht="12.75" x14ac:dyDescent="0.2">
      <c r="A2201" s="33" t="s">
        <v>19</v>
      </c>
      <c r="B2201" s="33" t="s">
        <v>581</v>
      </c>
      <c r="C2201" s="34">
        <v>10</v>
      </c>
      <c r="D2201" s="33" t="s">
        <v>90</v>
      </c>
      <c r="E2201" s="33" t="s">
        <v>2643</v>
      </c>
      <c r="F2201" s="35">
        <v>47121702</v>
      </c>
      <c r="G2201" s="33" t="s">
        <v>15071</v>
      </c>
      <c r="H2201" s="33">
        <v>4</v>
      </c>
      <c r="I2201" s="33">
        <v>3</v>
      </c>
      <c r="J2201" s="36">
        <v>15</v>
      </c>
      <c r="K2201" s="37">
        <v>619500</v>
      </c>
      <c r="L2201" s="38" t="s">
        <v>15</v>
      </c>
      <c r="M2201" s="38" t="s">
        <v>13</v>
      </c>
    </row>
    <row r="2202" spans="1:13" s="39" customFormat="1" ht="12.75" x14ac:dyDescent="0.2">
      <c r="A2202" s="33" t="s">
        <v>19</v>
      </c>
      <c r="B2202" s="33" t="s">
        <v>581</v>
      </c>
      <c r="C2202" s="34">
        <v>10</v>
      </c>
      <c r="D2202" s="33" t="s">
        <v>90</v>
      </c>
      <c r="E2202" s="33" t="s">
        <v>2644</v>
      </c>
      <c r="F2202" s="35">
        <v>47121702</v>
      </c>
      <c r="G2202" s="33" t="s">
        <v>15071</v>
      </c>
      <c r="H2202" s="33">
        <v>4</v>
      </c>
      <c r="I2202" s="33">
        <v>3</v>
      </c>
      <c r="J2202" s="36">
        <v>3</v>
      </c>
      <c r="K2202" s="37">
        <v>1241997</v>
      </c>
      <c r="L2202" s="38" t="s">
        <v>15</v>
      </c>
      <c r="M2202" s="38" t="s">
        <v>13</v>
      </c>
    </row>
    <row r="2203" spans="1:13" s="39" customFormat="1" ht="12.75" x14ac:dyDescent="0.2">
      <c r="A2203" s="33" t="s">
        <v>19</v>
      </c>
      <c r="B2203" s="33" t="s">
        <v>581</v>
      </c>
      <c r="C2203" s="34">
        <v>10</v>
      </c>
      <c r="D2203" s="33" t="s">
        <v>90</v>
      </c>
      <c r="E2203" s="33" t="s">
        <v>2645</v>
      </c>
      <c r="F2203" s="35">
        <v>47131611</v>
      </c>
      <c r="G2203" s="33" t="s">
        <v>15071</v>
      </c>
      <c r="H2203" s="33">
        <v>4</v>
      </c>
      <c r="I2203" s="33">
        <v>3</v>
      </c>
      <c r="J2203" s="36">
        <v>20</v>
      </c>
      <c r="K2203" s="37">
        <v>330000</v>
      </c>
      <c r="L2203" s="38" t="s">
        <v>15</v>
      </c>
      <c r="M2203" s="38" t="s">
        <v>13</v>
      </c>
    </row>
    <row r="2204" spans="1:13" s="39" customFormat="1" ht="12.75" x14ac:dyDescent="0.2">
      <c r="A2204" s="33" t="s">
        <v>19</v>
      </c>
      <c r="B2204" s="33" t="s">
        <v>581</v>
      </c>
      <c r="C2204" s="34">
        <v>10</v>
      </c>
      <c r="D2204" s="33" t="s">
        <v>90</v>
      </c>
      <c r="E2204" s="33" t="s">
        <v>2646</v>
      </c>
      <c r="F2204" s="35">
        <v>47121804</v>
      </c>
      <c r="G2204" s="33" t="s">
        <v>15071</v>
      </c>
      <c r="H2204" s="33">
        <v>4</v>
      </c>
      <c r="I2204" s="33">
        <v>3</v>
      </c>
      <c r="J2204" s="36">
        <v>8</v>
      </c>
      <c r="K2204" s="37">
        <v>91600</v>
      </c>
      <c r="L2204" s="38" t="s">
        <v>15</v>
      </c>
      <c r="M2204" s="38" t="s">
        <v>13</v>
      </c>
    </row>
    <row r="2205" spans="1:13" s="39" customFormat="1" ht="12.75" x14ac:dyDescent="0.2">
      <c r="A2205" s="33" t="s">
        <v>19</v>
      </c>
      <c r="B2205" s="33" t="s">
        <v>581</v>
      </c>
      <c r="C2205" s="34">
        <v>10</v>
      </c>
      <c r="D2205" s="33" t="s">
        <v>90</v>
      </c>
      <c r="E2205" s="33" t="s">
        <v>2647</v>
      </c>
      <c r="F2205" s="35">
        <v>47121803</v>
      </c>
      <c r="G2205" s="33" t="s">
        <v>15071</v>
      </c>
      <c r="H2205" s="33">
        <v>4</v>
      </c>
      <c r="I2205" s="33">
        <v>3</v>
      </c>
      <c r="J2205" s="36">
        <v>30</v>
      </c>
      <c r="K2205" s="37">
        <v>90000</v>
      </c>
      <c r="L2205" s="38" t="s">
        <v>15</v>
      </c>
      <c r="M2205" s="38" t="s">
        <v>13</v>
      </c>
    </row>
    <row r="2206" spans="1:13" s="39" customFormat="1" ht="12.75" x14ac:dyDescent="0.2">
      <c r="A2206" s="33" t="s">
        <v>19</v>
      </c>
      <c r="B2206" s="33" t="s">
        <v>581</v>
      </c>
      <c r="C2206" s="34">
        <v>10</v>
      </c>
      <c r="D2206" s="33" t="s">
        <v>90</v>
      </c>
      <c r="E2206" s="33" t="s">
        <v>2648</v>
      </c>
      <c r="F2206" s="35">
        <v>47131805</v>
      </c>
      <c r="G2206" s="33" t="s">
        <v>15071</v>
      </c>
      <c r="H2206" s="33">
        <v>4</v>
      </c>
      <c r="I2206" s="33">
        <v>3</v>
      </c>
      <c r="J2206" s="36">
        <v>40</v>
      </c>
      <c r="K2206" s="37">
        <v>232000</v>
      </c>
      <c r="L2206" s="38" t="s">
        <v>15</v>
      </c>
      <c r="M2206" s="38" t="s">
        <v>13</v>
      </c>
    </row>
    <row r="2207" spans="1:13" s="39" customFormat="1" ht="12.75" x14ac:dyDescent="0.2">
      <c r="A2207" s="33" t="s">
        <v>19</v>
      </c>
      <c r="B2207" s="33" t="s">
        <v>581</v>
      </c>
      <c r="C2207" s="34">
        <v>10</v>
      </c>
      <c r="D2207" s="33" t="s">
        <v>90</v>
      </c>
      <c r="E2207" s="33" t="s">
        <v>2649</v>
      </c>
      <c r="F2207" s="35">
        <v>47131810</v>
      </c>
      <c r="G2207" s="33" t="s">
        <v>15071</v>
      </c>
      <c r="H2207" s="33">
        <v>4</v>
      </c>
      <c r="I2207" s="33">
        <v>3</v>
      </c>
      <c r="J2207" s="36">
        <v>20</v>
      </c>
      <c r="K2207" s="37">
        <v>389000</v>
      </c>
      <c r="L2207" s="38" t="s">
        <v>15</v>
      </c>
      <c r="M2207" s="38" t="s">
        <v>13</v>
      </c>
    </row>
    <row r="2208" spans="1:13" s="39" customFormat="1" ht="12.75" x14ac:dyDescent="0.2">
      <c r="A2208" s="33" t="s">
        <v>19</v>
      </c>
      <c r="B2208" s="33" t="s">
        <v>582</v>
      </c>
      <c r="C2208" s="34">
        <v>10</v>
      </c>
      <c r="D2208" s="33" t="s">
        <v>34</v>
      </c>
      <c r="E2208" s="33" t="s">
        <v>2650</v>
      </c>
      <c r="F2208" s="35">
        <v>26111504</v>
      </c>
      <c r="G2208" s="33" t="s">
        <v>466</v>
      </c>
      <c r="H2208" s="33">
        <v>2</v>
      </c>
      <c r="I2208" s="33">
        <v>6</v>
      </c>
      <c r="J2208" s="36">
        <v>1</v>
      </c>
      <c r="K2208" s="37">
        <v>134298.64000000001</v>
      </c>
      <c r="L2208" s="38" t="s">
        <v>15</v>
      </c>
      <c r="M2208" s="38" t="s">
        <v>13</v>
      </c>
    </row>
    <row r="2209" spans="1:13" s="39" customFormat="1" ht="12.75" x14ac:dyDescent="0.2">
      <c r="A2209" s="33" t="s">
        <v>19</v>
      </c>
      <c r="B2209" s="33" t="s">
        <v>582</v>
      </c>
      <c r="C2209" s="34">
        <v>10</v>
      </c>
      <c r="D2209" s="33" t="s">
        <v>34</v>
      </c>
      <c r="E2209" s="33" t="s">
        <v>2651</v>
      </c>
      <c r="F2209" s="35">
        <v>26111504</v>
      </c>
      <c r="G2209" s="33" t="s">
        <v>466</v>
      </c>
      <c r="H2209" s="33">
        <v>2</v>
      </c>
      <c r="I2209" s="33">
        <v>6</v>
      </c>
      <c r="J2209" s="36">
        <v>7</v>
      </c>
      <c r="K2209" s="37">
        <v>503623.47000000003</v>
      </c>
      <c r="L2209" s="38" t="s">
        <v>15</v>
      </c>
      <c r="M2209" s="38" t="s">
        <v>13</v>
      </c>
    </row>
    <row r="2210" spans="1:13" s="39" customFormat="1" ht="12.75" x14ac:dyDescent="0.2">
      <c r="A2210" s="33" t="s">
        <v>19</v>
      </c>
      <c r="B2210" s="33" t="s">
        <v>582</v>
      </c>
      <c r="C2210" s="34">
        <v>10</v>
      </c>
      <c r="D2210" s="33" t="s">
        <v>34</v>
      </c>
      <c r="E2210" s="33" t="s">
        <v>2652</v>
      </c>
      <c r="F2210" s="35">
        <v>26111504</v>
      </c>
      <c r="G2210" s="33" t="s">
        <v>466</v>
      </c>
      <c r="H2210" s="33">
        <v>2</v>
      </c>
      <c r="I2210" s="33">
        <v>6</v>
      </c>
      <c r="J2210" s="36">
        <v>2</v>
      </c>
      <c r="K2210" s="37">
        <v>1074393.8799999999</v>
      </c>
      <c r="L2210" s="38" t="s">
        <v>15</v>
      </c>
      <c r="M2210" s="38" t="s">
        <v>13</v>
      </c>
    </row>
    <row r="2211" spans="1:13" s="39" customFormat="1" ht="12.75" x14ac:dyDescent="0.2">
      <c r="A2211" s="33" t="s">
        <v>19</v>
      </c>
      <c r="B2211" s="33" t="s">
        <v>582</v>
      </c>
      <c r="C2211" s="34">
        <v>10</v>
      </c>
      <c r="D2211" s="33" t="s">
        <v>34</v>
      </c>
      <c r="E2211" s="33" t="s">
        <v>2653</v>
      </c>
      <c r="F2211" s="35">
        <v>40151600</v>
      </c>
      <c r="G2211" s="33" t="s">
        <v>15071</v>
      </c>
      <c r="H2211" s="33">
        <v>6</v>
      </c>
      <c r="I2211" s="33">
        <v>2</v>
      </c>
      <c r="J2211" s="36">
        <v>2</v>
      </c>
      <c r="K2211" s="37">
        <v>1800000</v>
      </c>
      <c r="L2211" s="38" t="s">
        <v>15</v>
      </c>
      <c r="M2211" s="38" t="s">
        <v>13</v>
      </c>
    </row>
    <row r="2212" spans="1:13" s="39" customFormat="1" ht="12.75" x14ac:dyDescent="0.2">
      <c r="A2212" s="33" t="s">
        <v>19</v>
      </c>
      <c r="B2212" s="33" t="s">
        <v>582</v>
      </c>
      <c r="C2212" s="34">
        <v>10</v>
      </c>
      <c r="D2212" s="33" t="s">
        <v>34</v>
      </c>
      <c r="E2212" s="33" t="s">
        <v>2654</v>
      </c>
      <c r="F2212" s="35">
        <v>40151600</v>
      </c>
      <c r="G2212" s="33" t="s">
        <v>15071</v>
      </c>
      <c r="H2212" s="33">
        <v>6</v>
      </c>
      <c r="I2212" s="33">
        <v>2</v>
      </c>
      <c r="J2212" s="36">
        <v>2</v>
      </c>
      <c r="K2212" s="37">
        <v>2000000</v>
      </c>
      <c r="L2212" s="38" t="s">
        <v>15</v>
      </c>
      <c r="M2212" s="38" t="s">
        <v>13</v>
      </c>
    </row>
    <row r="2213" spans="1:13" s="39" customFormat="1" ht="12.75" x14ac:dyDescent="0.2">
      <c r="A2213" s="33" t="s">
        <v>19</v>
      </c>
      <c r="B2213" s="33" t="s">
        <v>582</v>
      </c>
      <c r="C2213" s="34">
        <v>10</v>
      </c>
      <c r="D2213" s="33" t="s">
        <v>34</v>
      </c>
      <c r="E2213" s="33" t="s">
        <v>2655</v>
      </c>
      <c r="F2213" s="35">
        <v>40151600</v>
      </c>
      <c r="G2213" s="33" t="s">
        <v>15071</v>
      </c>
      <c r="H2213" s="33">
        <v>6</v>
      </c>
      <c r="I2213" s="33">
        <v>2</v>
      </c>
      <c r="J2213" s="36">
        <v>2</v>
      </c>
      <c r="K2213" s="37">
        <v>2400000</v>
      </c>
      <c r="L2213" s="38" t="s">
        <v>15</v>
      </c>
      <c r="M2213" s="38" t="s">
        <v>13</v>
      </c>
    </row>
    <row r="2214" spans="1:13" s="39" customFormat="1" ht="12.75" x14ac:dyDescent="0.2">
      <c r="A2214" s="33" t="s">
        <v>19</v>
      </c>
      <c r="B2214" s="33" t="s">
        <v>582</v>
      </c>
      <c r="C2214" s="34">
        <v>10</v>
      </c>
      <c r="D2214" s="33" t="s">
        <v>34</v>
      </c>
      <c r="E2214" s="33" t="s">
        <v>2656</v>
      </c>
      <c r="F2214" s="35">
        <v>40101600</v>
      </c>
      <c r="G2214" s="33" t="s">
        <v>15071</v>
      </c>
      <c r="H2214" s="33">
        <v>6</v>
      </c>
      <c r="I2214" s="33">
        <v>2</v>
      </c>
      <c r="J2214" s="36">
        <v>2</v>
      </c>
      <c r="K2214" s="37">
        <v>274000</v>
      </c>
      <c r="L2214" s="38" t="s">
        <v>15</v>
      </c>
      <c r="M2214" s="38" t="s">
        <v>13</v>
      </c>
    </row>
    <row r="2215" spans="1:13" s="39" customFormat="1" ht="12.75" x14ac:dyDescent="0.2">
      <c r="A2215" s="33" t="s">
        <v>19</v>
      </c>
      <c r="B2215" s="33" t="s">
        <v>582</v>
      </c>
      <c r="C2215" s="34">
        <v>10</v>
      </c>
      <c r="D2215" s="33" t="s">
        <v>34</v>
      </c>
      <c r="E2215" s="33" t="s">
        <v>2657</v>
      </c>
      <c r="F2215" s="35">
        <v>40101600</v>
      </c>
      <c r="G2215" s="33" t="s">
        <v>15071</v>
      </c>
      <c r="H2215" s="33">
        <v>6</v>
      </c>
      <c r="I2215" s="33">
        <v>2</v>
      </c>
      <c r="J2215" s="36">
        <v>3</v>
      </c>
      <c r="K2215" s="37">
        <v>441000</v>
      </c>
      <c r="L2215" s="38" t="s">
        <v>15</v>
      </c>
      <c r="M2215" s="38" t="s">
        <v>13</v>
      </c>
    </row>
    <row r="2216" spans="1:13" s="39" customFormat="1" ht="12.75" x14ac:dyDescent="0.2">
      <c r="A2216" s="33" t="s">
        <v>19</v>
      </c>
      <c r="B2216" s="33" t="s">
        <v>582</v>
      </c>
      <c r="C2216" s="34">
        <v>10</v>
      </c>
      <c r="D2216" s="33" t="s">
        <v>34</v>
      </c>
      <c r="E2216" s="33" t="s">
        <v>2658</v>
      </c>
      <c r="F2216" s="35">
        <v>40101600</v>
      </c>
      <c r="G2216" s="33" t="s">
        <v>15071</v>
      </c>
      <c r="H2216" s="33">
        <v>6</v>
      </c>
      <c r="I2216" s="33">
        <v>2</v>
      </c>
      <c r="J2216" s="36">
        <v>2</v>
      </c>
      <c r="K2216" s="37">
        <v>400000</v>
      </c>
      <c r="L2216" s="38" t="s">
        <v>15</v>
      </c>
      <c r="M2216" s="38" t="s">
        <v>13</v>
      </c>
    </row>
    <row r="2217" spans="1:13" s="39" customFormat="1" ht="12.75" x14ac:dyDescent="0.2">
      <c r="A2217" s="33" t="s">
        <v>19</v>
      </c>
      <c r="B2217" s="33" t="s">
        <v>582</v>
      </c>
      <c r="C2217" s="34">
        <v>10</v>
      </c>
      <c r="D2217" s="33" t="s">
        <v>34</v>
      </c>
      <c r="E2217" s="33" t="s">
        <v>2659</v>
      </c>
      <c r="F2217" s="35">
        <v>40101600</v>
      </c>
      <c r="G2217" s="33" t="s">
        <v>15071</v>
      </c>
      <c r="H2217" s="33">
        <v>6</v>
      </c>
      <c r="I2217" s="33">
        <v>2</v>
      </c>
      <c r="J2217" s="36">
        <v>6</v>
      </c>
      <c r="K2217" s="37">
        <v>1140000</v>
      </c>
      <c r="L2217" s="38" t="s">
        <v>15</v>
      </c>
      <c r="M2217" s="38" t="s">
        <v>13</v>
      </c>
    </row>
    <row r="2218" spans="1:13" s="39" customFormat="1" ht="12.75" x14ac:dyDescent="0.2">
      <c r="A2218" s="33" t="s">
        <v>19</v>
      </c>
      <c r="B2218" s="33" t="s">
        <v>582</v>
      </c>
      <c r="C2218" s="34">
        <v>10</v>
      </c>
      <c r="D2218" s="33" t="s">
        <v>34</v>
      </c>
      <c r="E2218" s="33" t="s">
        <v>2660</v>
      </c>
      <c r="F2218" s="35">
        <v>40101600</v>
      </c>
      <c r="G2218" s="33" t="s">
        <v>15071</v>
      </c>
      <c r="H2218" s="33">
        <v>6</v>
      </c>
      <c r="I2218" s="33">
        <v>2</v>
      </c>
      <c r="J2218" s="36">
        <v>2</v>
      </c>
      <c r="K2218" s="37">
        <v>580000</v>
      </c>
      <c r="L2218" s="38" t="s">
        <v>15</v>
      </c>
      <c r="M2218" s="38" t="s">
        <v>13</v>
      </c>
    </row>
    <row r="2219" spans="1:13" s="39" customFormat="1" ht="12.75" x14ac:dyDescent="0.2">
      <c r="A2219" s="33" t="s">
        <v>19</v>
      </c>
      <c r="B2219" s="33" t="s">
        <v>582</v>
      </c>
      <c r="C2219" s="34">
        <v>10</v>
      </c>
      <c r="D2219" s="33" t="s">
        <v>34</v>
      </c>
      <c r="E2219" s="33" t="s">
        <v>2661</v>
      </c>
      <c r="F2219" s="35">
        <v>40101600</v>
      </c>
      <c r="G2219" s="33" t="s">
        <v>15071</v>
      </c>
      <c r="H2219" s="33">
        <v>6</v>
      </c>
      <c r="I2219" s="33">
        <v>2</v>
      </c>
      <c r="J2219" s="36">
        <v>3</v>
      </c>
      <c r="K2219" s="37">
        <v>540000</v>
      </c>
      <c r="L2219" s="38" t="s">
        <v>15</v>
      </c>
      <c r="M2219" s="38" t="s">
        <v>13</v>
      </c>
    </row>
    <row r="2220" spans="1:13" s="39" customFormat="1" ht="12.75" x14ac:dyDescent="0.2">
      <c r="A2220" s="33" t="s">
        <v>19</v>
      </c>
      <c r="B2220" s="33" t="s">
        <v>582</v>
      </c>
      <c r="C2220" s="34">
        <v>10</v>
      </c>
      <c r="D2220" s="33" t="s">
        <v>34</v>
      </c>
      <c r="E2220" s="33" t="s">
        <v>2662</v>
      </c>
      <c r="F2220" s="35">
        <v>39122300</v>
      </c>
      <c r="G2220" s="33" t="s">
        <v>15071</v>
      </c>
      <c r="H2220" s="33">
        <v>6</v>
      </c>
      <c r="I2220" s="33">
        <v>2</v>
      </c>
      <c r="J2220" s="36">
        <v>5</v>
      </c>
      <c r="K2220" s="37">
        <v>225000</v>
      </c>
      <c r="L2220" s="38" t="s">
        <v>15</v>
      </c>
      <c r="M2220" s="38" t="s">
        <v>13</v>
      </c>
    </row>
    <row r="2221" spans="1:13" s="39" customFormat="1" ht="12.75" x14ac:dyDescent="0.2">
      <c r="A2221" s="33" t="s">
        <v>19</v>
      </c>
      <c r="B2221" s="33" t="s">
        <v>582</v>
      </c>
      <c r="C2221" s="34">
        <v>10</v>
      </c>
      <c r="D2221" s="33" t="s">
        <v>34</v>
      </c>
      <c r="E2221" s="33" t="s">
        <v>2663</v>
      </c>
      <c r="F2221" s="35">
        <v>39122300</v>
      </c>
      <c r="G2221" s="33" t="s">
        <v>15071</v>
      </c>
      <c r="H2221" s="33">
        <v>6</v>
      </c>
      <c r="I2221" s="33">
        <v>2</v>
      </c>
      <c r="J2221" s="36">
        <v>5</v>
      </c>
      <c r="K2221" s="37">
        <v>325000</v>
      </c>
      <c r="L2221" s="38" t="s">
        <v>15</v>
      </c>
      <c r="M2221" s="38" t="s">
        <v>13</v>
      </c>
    </row>
    <row r="2222" spans="1:13" s="39" customFormat="1" ht="12.75" x14ac:dyDescent="0.2">
      <c r="A2222" s="33" t="s">
        <v>19</v>
      </c>
      <c r="B2222" s="33" t="s">
        <v>582</v>
      </c>
      <c r="C2222" s="34">
        <v>10</v>
      </c>
      <c r="D2222" s="33" t="s">
        <v>34</v>
      </c>
      <c r="E2222" s="33" t="s">
        <v>14021</v>
      </c>
      <c r="F2222" s="35">
        <v>23153138</v>
      </c>
      <c r="G2222" s="33" t="s">
        <v>15071</v>
      </c>
      <c r="H2222" s="33">
        <v>5</v>
      </c>
      <c r="I2222" s="33">
        <v>1</v>
      </c>
      <c r="J2222" s="36">
        <v>9</v>
      </c>
      <c r="K2222" s="37">
        <v>378144</v>
      </c>
      <c r="L2222" s="38" t="s">
        <v>15</v>
      </c>
      <c r="M2222" s="38" t="s">
        <v>13</v>
      </c>
    </row>
    <row r="2223" spans="1:13" s="39" customFormat="1" ht="12.75" x14ac:dyDescent="0.2">
      <c r="A2223" s="33" t="s">
        <v>19</v>
      </c>
      <c r="B2223" s="33" t="s">
        <v>582</v>
      </c>
      <c r="C2223" s="34">
        <v>10</v>
      </c>
      <c r="D2223" s="33" t="s">
        <v>34</v>
      </c>
      <c r="E2223" s="33" t="s">
        <v>14022</v>
      </c>
      <c r="F2223" s="35">
        <v>23153100</v>
      </c>
      <c r="G2223" s="33" t="s">
        <v>15071</v>
      </c>
      <c r="H2223" s="33">
        <v>5</v>
      </c>
      <c r="I2223" s="33">
        <v>1</v>
      </c>
      <c r="J2223" s="36">
        <v>10</v>
      </c>
      <c r="K2223" s="37">
        <v>731250</v>
      </c>
      <c r="L2223" s="38" t="s">
        <v>15</v>
      </c>
      <c r="M2223" s="38" t="s">
        <v>13</v>
      </c>
    </row>
    <row r="2224" spans="1:13" s="39" customFormat="1" ht="12.75" x14ac:dyDescent="0.2">
      <c r="A2224" s="33" t="s">
        <v>19</v>
      </c>
      <c r="B2224" s="33" t="s">
        <v>582</v>
      </c>
      <c r="C2224" s="34">
        <v>10</v>
      </c>
      <c r="D2224" s="33" t="s">
        <v>34</v>
      </c>
      <c r="E2224" s="33" t="s">
        <v>14023</v>
      </c>
      <c r="F2224" s="35">
        <v>23231400</v>
      </c>
      <c r="G2224" s="33" t="s">
        <v>15071</v>
      </c>
      <c r="H2224" s="33">
        <v>5</v>
      </c>
      <c r="I2224" s="33">
        <v>1</v>
      </c>
      <c r="J2224" s="36">
        <v>3</v>
      </c>
      <c r="K2224" s="37">
        <v>397500</v>
      </c>
      <c r="L2224" s="38" t="s">
        <v>15</v>
      </c>
      <c r="M2224" s="38" t="s">
        <v>13</v>
      </c>
    </row>
    <row r="2225" spans="1:13" s="39" customFormat="1" ht="12.75" x14ac:dyDescent="0.2">
      <c r="A2225" s="33" t="s">
        <v>19</v>
      </c>
      <c r="B2225" s="33" t="s">
        <v>582</v>
      </c>
      <c r="C2225" s="34">
        <v>10</v>
      </c>
      <c r="D2225" s="33" t="s">
        <v>34</v>
      </c>
      <c r="E2225" s="33" t="s">
        <v>14024</v>
      </c>
      <c r="F2225" s="35">
        <v>23231400</v>
      </c>
      <c r="G2225" s="33" t="s">
        <v>15071</v>
      </c>
      <c r="H2225" s="33">
        <v>5</v>
      </c>
      <c r="I2225" s="33">
        <v>1</v>
      </c>
      <c r="J2225" s="36">
        <v>3</v>
      </c>
      <c r="K2225" s="37">
        <v>825000</v>
      </c>
      <c r="L2225" s="38" t="s">
        <v>15</v>
      </c>
      <c r="M2225" s="38" t="s">
        <v>13</v>
      </c>
    </row>
    <row r="2226" spans="1:13" s="39" customFormat="1" ht="12.75" x14ac:dyDescent="0.2">
      <c r="A2226" s="33" t="s">
        <v>19</v>
      </c>
      <c r="B2226" s="33" t="s">
        <v>582</v>
      </c>
      <c r="C2226" s="34">
        <v>10</v>
      </c>
      <c r="D2226" s="33" t="s">
        <v>34</v>
      </c>
      <c r="E2226" s="33" t="s">
        <v>14025</v>
      </c>
      <c r="F2226" s="35">
        <v>27111500</v>
      </c>
      <c r="G2226" s="33" t="s">
        <v>15071</v>
      </c>
      <c r="H2226" s="33">
        <v>5</v>
      </c>
      <c r="I2226" s="33">
        <v>1</v>
      </c>
      <c r="J2226" s="36">
        <v>200</v>
      </c>
      <c r="K2226" s="37">
        <v>1680750</v>
      </c>
      <c r="L2226" s="38" t="s">
        <v>15</v>
      </c>
      <c r="M2226" s="38" t="s">
        <v>13</v>
      </c>
    </row>
    <row r="2227" spans="1:13" s="39" customFormat="1" ht="12.75" x14ac:dyDescent="0.2">
      <c r="A2227" s="33" t="s">
        <v>19</v>
      </c>
      <c r="B2227" s="33" t="s">
        <v>582</v>
      </c>
      <c r="C2227" s="34">
        <v>10</v>
      </c>
      <c r="D2227" s="33" t="s">
        <v>34</v>
      </c>
      <c r="E2227" s="33" t="s">
        <v>14021</v>
      </c>
      <c r="F2227" s="35">
        <v>23153138</v>
      </c>
      <c r="G2227" s="33" t="s">
        <v>15071</v>
      </c>
      <c r="H2227" s="33">
        <v>5</v>
      </c>
      <c r="I2227" s="33">
        <v>1</v>
      </c>
      <c r="J2227" s="36">
        <v>8</v>
      </c>
      <c r="K2227" s="37">
        <v>336130</v>
      </c>
      <c r="L2227" s="38" t="s">
        <v>15</v>
      </c>
      <c r="M2227" s="38" t="s">
        <v>13</v>
      </c>
    </row>
    <row r="2228" spans="1:13" s="39" customFormat="1" ht="12.75" x14ac:dyDescent="0.2">
      <c r="A2228" s="33" t="s">
        <v>19</v>
      </c>
      <c r="B2228" s="33" t="s">
        <v>582</v>
      </c>
      <c r="C2228" s="34">
        <v>10</v>
      </c>
      <c r="D2228" s="33" t="s">
        <v>34</v>
      </c>
      <c r="E2228" s="33" t="s">
        <v>14026</v>
      </c>
      <c r="F2228" s="35">
        <v>31171500</v>
      </c>
      <c r="G2228" s="33" t="s">
        <v>15071</v>
      </c>
      <c r="H2228" s="33">
        <v>5</v>
      </c>
      <c r="I2228" s="33">
        <v>1</v>
      </c>
      <c r="J2228" s="36">
        <v>8</v>
      </c>
      <c r="K2228" s="37">
        <v>119500</v>
      </c>
      <c r="L2228" s="38" t="s">
        <v>15</v>
      </c>
      <c r="M2228" s="38" t="s">
        <v>13</v>
      </c>
    </row>
    <row r="2229" spans="1:13" s="39" customFormat="1" ht="12.75" x14ac:dyDescent="0.2">
      <c r="A2229" s="33" t="s">
        <v>19</v>
      </c>
      <c r="B2229" s="33" t="s">
        <v>582</v>
      </c>
      <c r="C2229" s="34">
        <v>10</v>
      </c>
      <c r="D2229" s="33" t="s">
        <v>34</v>
      </c>
      <c r="E2229" s="33" t="s">
        <v>14027</v>
      </c>
      <c r="F2229" s="35">
        <v>31171500</v>
      </c>
      <c r="G2229" s="33" t="s">
        <v>15071</v>
      </c>
      <c r="H2229" s="33">
        <v>5</v>
      </c>
      <c r="I2229" s="33">
        <v>1</v>
      </c>
      <c r="J2229" s="36">
        <v>8</v>
      </c>
      <c r="K2229" s="37">
        <v>160000</v>
      </c>
      <c r="L2229" s="38" t="s">
        <v>15</v>
      </c>
      <c r="M2229" s="38" t="s">
        <v>13</v>
      </c>
    </row>
    <row r="2230" spans="1:13" s="39" customFormat="1" ht="12.75" x14ac:dyDescent="0.2">
      <c r="A2230" s="33" t="s">
        <v>19</v>
      </c>
      <c r="B2230" s="33" t="s">
        <v>582</v>
      </c>
      <c r="C2230" s="34">
        <v>10</v>
      </c>
      <c r="D2230" s="33" t="s">
        <v>34</v>
      </c>
      <c r="E2230" s="33" t="s">
        <v>14028</v>
      </c>
      <c r="F2230" s="35">
        <v>31171500</v>
      </c>
      <c r="G2230" s="33" t="s">
        <v>15071</v>
      </c>
      <c r="H2230" s="33">
        <v>5</v>
      </c>
      <c r="I2230" s="33">
        <v>1</v>
      </c>
      <c r="J2230" s="36">
        <v>8</v>
      </c>
      <c r="K2230" s="37">
        <v>88000</v>
      </c>
      <c r="L2230" s="38" t="s">
        <v>15</v>
      </c>
      <c r="M2230" s="38" t="s">
        <v>13</v>
      </c>
    </row>
    <row r="2231" spans="1:13" s="39" customFormat="1" ht="12.75" x14ac:dyDescent="0.2">
      <c r="A2231" s="33" t="s">
        <v>19</v>
      </c>
      <c r="B2231" s="33" t="s">
        <v>582</v>
      </c>
      <c r="C2231" s="34">
        <v>10</v>
      </c>
      <c r="D2231" s="33" t="s">
        <v>34</v>
      </c>
      <c r="E2231" s="33" t="s">
        <v>14029</v>
      </c>
      <c r="F2231" s="35">
        <v>31151504</v>
      </c>
      <c r="G2231" s="33" t="s">
        <v>15071</v>
      </c>
      <c r="H2231" s="33">
        <v>5</v>
      </c>
      <c r="I2231" s="33">
        <v>1</v>
      </c>
      <c r="J2231" s="36">
        <v>8</v>
      </c>
      <c r="K2231" s="37">
        <v>1241700</v>
      </c>
      <c r="L2231" s="38" t="s">
        <v>15</v>
      </c>
      <c r="M2231" s="38" t="s">
        <v>13</v>
      </c>
    </row>
    <row r="2232" spans="1:13" s="39" customFormat="1" ht="12.75" x14ac:dyDescent="0.2">
      <c r="A2232" s="33" t="s">
        <v>19</v>
      </c>
      <c r="B2232" s="33" t="s">
        <v>582</v>
      </c>
      <c r="C2232" s="34">
        <v>10</v>
      </c>
      <c r="D2232" s="33" t="s">
        <v>34</v>
      </c>
      <c r="E2232" s="33" t="s">
        <v>14030</v>
      </c>
      <c r="F2232" s="35">
        <v>23153100</v>
      </c>
      <c r="G2232" s="33" t="s">
        <v>15071</v>
      </c>
      <c r="H2232" s="33">
        <v>5</v>
      </c>
      <c r="I2232" s="33">
        <v>1</v>
      </c>
      <c r="J2232" s="36">
        <v>7</v>
      </c>
      <c r="K2232" s="37">
        <v>962500</v>
      </c>
      <c r="L2232" s="38" t="s">
        <v>15</v>
      </c>
      <c r="M2232" s="38" t="s">
        <v>13</v>
      </c>
    </row>
    <row r="2233" spans="1:13" s="39" customFormat="1" ht="12.75" x14ac:dyDescent="0.2">
      <c r="A2233" s="33" t="s">
        <v>19</v>
      </c>
      <c r="B2233" s="33" t="s">
        <v>582</v>
      </c>
      <c r="C2233" s="34">
        <v>10</v>
      </c>
      <c r="D2233" s="33" t="s">
        <v>34</v>
      </c>
      <c r="E2233" s="33" t="s">
        <v>14031</v>
      </c>
      <c r="F2233" s="35">
        <v>31161500</v>
      </c>
      <c r="G2233" s="33" t="s">
        <v>15071</v>
      </c>
      <c r="H2233" s="33">
        <v>5</v>
      </c>
      <c r="I2233" s="33">
        <v>1</v>
      </c>
      <c r="J2233" s="36">
        <v>8</v>
      </c>
      <c r="K2233" s="37">
        <v>100000</v>
      </c>
      <c r="L2233" s="38" t="s">
        <v>15</v>
      </c>
      <c r="M2233" s="38" t="s">
        <v>13</v>
      </c>
    </row>
    <row r="2234" spans="1:13" s="39" customFormat="1" ht="12.75" x14ac:dyDescent="0.2">
      <c r="A2234" s="33" t="s">
        <v>19</v>
      </c>
      <c r="B2234" s="33" t="s">
        <v>582</v>
      </c>
      <c r="C2234" s="34">
        <v>10</v>
      </c>
      <c r="D2234" s="33" t="s">
        <v>34</v>
      </c>
      <c r="E2234" s="33" t="s">
        <v>14022</v>
      </c>
      <c r="F2234" s="35">
        <v>23153100</v>
      </c>
      <c r="G2234" s="33" t="s">
        <v>15071</v>
      </c>
      <c r="H2234" s="33">
        <v>5</v>
      </c>
      <c r="I2234" s="33">
        <v>1</v>
      </c>
      <c r="J2234" s="36">
        <v>9</v>
      </c>
      <c r="K2234" s="37">
        <v>658125</v>
      </c>
      <c r="L2234" s="38" t="s">
        <v>15</v>
      </c>
      <c r="M2234" s="38" t="s">
        <v>13</v>
      </c>
    </row>
    <row r="2235" spans="1:13" s="39" customFormat="1" ht="12.75" x14ac:dyDescent="0.2">
      <c r="A2235" s="33" t="s">
        <v>19</v>
      </c>
      <c r="B2235" s="33" t="s">
        <v>582</v>
      </c>
      <c r="C2235" s="34">
        <v>10</v>
      </c>
      <c r="D2235" s="33" t="s">
        <v>34</v>
      </c>
      <c r="E2235" s="33" t="s">
        <v>14032</v>
      </c>
      <c r="F2235" s="35">
        <v>23153100</v>
      </c>
      <c r="G2235" s="33" t="s">
        <v>15071</v>
      </c>
      <c r="H2235" s="33">
        <v>5</v>
      </c>
      <c r="I2235" s="33">
        <v>1</v>
      </c>
      <c r="J2235" s="36">
        <v>5</v>
      </c>
      <c r="K2235" s="37">
        <v>1231250</v>
      </c>
      <c r="L2235" s="38" t="s">
        <v>15</v>
      </c>
      <c r="M2235" s="38" t="s">
        <v>13</v>
      </c>
    </row>
    <row r="2236" spans="1:13" s="39" customFormat="1" ht="12.75" x14ac:dyDescent="0.2">
      <c r="A2236" s="33" t="s">
        <v>19</v>
      </c>
      <c r="B2236" s="33" t="s">
        <v>582</v>
      </c>
      <c r="C2236" s="34">
        <v>10</v>
      </c>
      <c r="D2236" s="33" t="s">
        <v>34</v>
      </c>
      <c r="E2236" s="33" t="s">
        <v>14033</v>
      </c>
      <c r="F2236" s="35">
        <v>23153100</v>
      </c>
      <c r="G2236" s="33" t="s">
        <v>15071</v>
      </c>
      <c r="H2236" s="33">
        <v>5</v>
      </c>
      <c r="I2236" s="33">
        <v>1</v>
      </c>
      <c r="J2236" s="36">
        <v>6</v>
      </c>
      <c r="K2236" s="37">
        <v>438750</v>
      </c>
      <c r="L2236" s="38" t="s">
        <v>15</v>
      </c>
      <c r="M2236" s="38" t="s">
        <v>13</v>
      </c>
    </row>
    <row r="2237" spans="1:13" s="39" customFormat="1" ht="12.75" x14ac:dyDescent="0.2">
      <c r="A2237" s="33" t="s">
        <v>19</v>
      </c>
      <c r="B2237" s="33" t="s">
        <v>582</v>
      </c>
      <c r="C2237" s="34">
        <v>10</v>
      </c>
      <c r="D2237" s="33" t="s">
        <v>34</v>
      </c>
      <c r="E2237" s="33" t="s">
        <v>14023</v>
      </c>
      <c r="F2237" s="35">
        <v>23231400</v>
      </c>
      <c r="G2237" s="33" t="s">
        <v>15071</v>
      </c>
      <c r="H2237" s="33">
        <v>5</v>
      </c>
      <c r="I2237" s="33">
        <v>1</v>
      </c>
      <c r="J2237" s="36">
        <v>2</v>
      </c>
      <c r="K2237" s="37">
        <v>265000</v>
      </c>
      <c r="L2237" s="38" t="s">
        <v>15</v>
      </c>
      <c r="M2237" s="38" t="s">
        <v>13</v>
      </c>
    </row>
    <row r="2238" spans="1:13" s="39" customFormat="1" ht="12.75" x14ac:dyDescent="0.2">
      <c r="A2238" s="33" t="s">
        <v>19</v>
      </c>
      <c r="B2238" s="33" t="s">
        <v>582</v>
      </c>
      <c r="C2238" s="34">
        <v>10</v>
      </c>
      <c r="D2238" s="33" t="s">
        <v>34</v>
      </c>
      <c r="E2238" s="33" t="s">
        <v>14034</v>
      </c>
      <c r="F2238" s="35">
        <v>23231400</v>
      </c>
      <c r="G2238" s="33" t="s">
        <v>15071</v>
      </c>
      <c r="H2238" s="33">
        <v>5</v>
      </c>
      <c r="I2238" s="33">
        <v>1</v>
      </c>
      <c r="J2238" s="36">
        <v>1</v>
      </c>
      <c r="K2238" s="37">
        <v>263243</v>
      </c>
      <c r="L2238" s="38" t="s">
        <v>15</v>
      </c>
      <c r="M2238" s="38" t="s">
        <v>13</v>
      </c>
    </row>
    <row r="2239" spans="1:13" s="39" customFormat="1" ht="12.75" x14ac:dyDescent="0.2">
      <c r="A2239" s="33" t="s">
        <v>19</v>
      </c>
      <c r="B2239" s="33" t="s">
        <v>582</v>
      </c>
      <c r="C2239" s="34">
        <v>10</v>
      </c>
      <c r="D2239" s="33" t="s">
        <v>34</v>
      </c>
      <c r="E2239" s="33" t="s">
        <v>2664</v>
      </c>
      <c r="F2239" s="35">
        <v>40161513</v>
      </c>
      <c r="G2239" s="33" t="s">
        <v>466</v>
      </c>
      <c r="H2239" s="33">
        <v>2</v>
      </c>
      <c r="I2239" s="33">
        <v>3</v>
      </c>
      <c r="J2239" s="36">
        <v>6</v>
      </c>
      <c r="K2239" s="37">
        <v>149940</v>
      </c>
      <c r="L2239" s="38" t="s">
        <v>15</v>
      </c>
      <c r="M2239" s="38" t="s">
        <v>13</v>
      </c>
    </row>
    <row r="2240" spans="1:13" s="39" customFormat="1" ht="12.75" x14ac:dyDescent="0.2">
      <c r="A2240" s="33" t="s">
        <v>19</v>
      </c>
      <c r="B2240" s="33" t="s">
        <v>582</v>
      </c>
      <c r="C2240" s="34">
        <v>10</v>
      </c>
      <c r="D2240" s="33" t="s">
        <v>34</v>
      </c>
      <c r="E2240" s="33" t="s">
        <v>2665</v>
      </c>
      <c r="F2240" s="35">
        <v>26111504</v>
      </c>
      <c r="G2240" s="33" t="s">
        <v>466</v>
      </c>
      <c r="H2240" s="33">
        <v>2</v>
      </c>
      <c r="I2240" s="33">
        <v>6</v>
      </c>
      <c r="J2240" s="36">
        <v>1</v>
      </c>
      <c r="K2240" s="37">
        <v>51800.7</v>
      </c>
      <c r="L2240" s="38" t="s">
        <v>15</v>
      </c>
      <c r="M2240" s="38" t="s">
        <v>13</v>
      </c>
    </row>
    <row r="2241" spans="1:13" s="39" customFormat="1" ht="12.75" x14ac:dyDescent="0.2">
      <c r="A2241" s="33" t="s">
        <v>19</v>
      </c>
      <c r="B2241" s="33" t="s">
        <v>582</v>
      </c>
      <c r="C2241" s="34">
        <v>10</v>
      </c>
      <c r="D2241" s="33" t="s">
        <v>34</v>
      </c>
      <c r="E2241" s="33" t="s">
        <v>2666</v>
      </c>
      <c r="F2241" s="35">
        <v>26111504</v>
      </c>
      <c r="G2241" s="33" t="s">
        <v>466</v>
      </c>
      <c r="H2241" s="33">
        <v>2</v>
      </c>
      <c r="I2241" s="33">
        <v>6</v>
      </c>
      <c r="J2241" s="36">
        <v>1</v>
      </c>
      <c r="K2241" s="37">
        <v>124706.05</v>
      </c>
      <c r="L2241" s="38" t="s">
        <v>15</v>
      </c>
      <c r="M2241" s="38" t="s">
        <v>13</v>
      </c>
    </row>
    <row r="2242" spans="1:13" s="39" customFormat="1" ht="12.75" x14ac:dyDescent="0.2">
      <c r="A2242" s="33" t="s">
        <v>19</v>
      </c>
      <c r="B2242" s="33" t="s">
        <v>582</v>
      </c>
      <c r="C2242" s="34">
        <v>10</v>
      </c>
      <c r="D2242" s="33" t="s">
        <v>34</v>
      </c>
      <c r="E2242" s="33" t="s">
        <v>2667</v>
      </c>
      <c r="F2242" s="35">
        <v>26111504</v>
      </c>
      <c r="G2242" s="33" t="s">
        <v>466</v>
      </c>
      <c r="H2242" s="33">
        <v>2</v>
      </c>
      <c r="I2242" s="33">
        <v>6</v>
      </c>
      <c r="J2242" s="36">
        <v>2</v>
      </c>
      <c r="K2242" s="37">
        <v>1189507.3400000001</v>
      </c>
      <c r="L2242" s="38" t="s">
        <v>15</v>
      </c>
      <c r="M2242" s="38" t="s">
        <v>13</v>
      </c>
    </row>
    <row r="2243" spans="1:13" s="39" customFormat="1" ht="12.75" x14ac:dyDescent="0.2">
      <c r="A2243" s="33" t="s">
        <v>19</v>
      </c>
      <c r="B2243" s="33" t="s">
        <v>582</v>
      </c>
      <c r="C2243" s="34">
        <v>10</v>
      </c>
      <c r="D2243" s="33" t="s">
        <v>34</v>
      </c>
      <c r="E2243" s="33" t="s">
        <v>2668</v>
      </c>
      <c r="F2243" s="35">
        <v>26111504</v>
      </c>
      <c r="G2243" s="33" t="s">
        <v>466</v>
      </c>
      <c r="H2243" s="33">
        <v>2</v>
      </c>
      <c r="I2243" s="33">
        <v>6</v>
      </c>
      <c r="J2243" s="36">
        <v>2</v>
      </c>
      <c r="K2243" s="37">
        <v>211041.74</v>
      </c>
      <c r="L2243" s="38" t="s">
        <v>15</v>
      </c>
      <c r="M2243" s="38" t="s">
        <v>13</v>
      </c>
    </row>
    <row r="2244" spans="1:13" s="39" customFormat="1" ht="12.75" x14ac:dyDescent="0.2">
      <c r="A2244" s="33" t="s">
        <v>19</v>
      </c>
      <c r="B2244" s="33" t="s">
        <v>582</v>
      </c>
      <c r="C2244" s="34">
        <v>10</v>
      </c>
      <c r="D2244" s="33" t="s">
        <v>34</v>
      </c>
      <c r="E2244" s="33" t="s">
        <v>2669</v>
      </c>
      <c r="F2244" s="35">
        <v>26111504</v>
      </c>
      <c r="G2244" s="33" t="s">
        <v>466</v>
      </c>
      <c r="H2244" s="33">
        <v>2</v>
      </c>
      <c r="I2244" s="33">
        <v>6</v>
      </c>
      <c r="J2244" s="36">
        <v>2</v>
      </c>
      <c r="K2244" s="37">
        <v>997650.78</v>
      </c>
      <c r="L2244" s="38" t="s">
        <v>15</v>
      </c>
      <c r="M2244" s="38" t="s">
        <v>13</v>
      </c>
    </row>
    <row r="2245" spans="1:13" s="39" customFormat="1" ht="12.75" x14ac:dyDescent="0.2">
      <c r="A2245" s="33" t="s">
        <v>19</v>
      </c>
      <c r="B2245" s="33" t="s">
        <v>582</v>
      </c>
      <c r="C2245" s="34">
        <v>10</v>
      </c>
      <c r="D2245" s="33" t="s">
        <v>34</v>
      </c>
      <c r="E2245" s="33" t="s">
        <v>2670</v>
      </c>
      <c r="F2245" s="35">
        <v>26111504</v>
      </c>
      <c r="G2245" s="33" t="s">
        <v>466</v>
      </c>
      <c r="H2245" s="33">
        <v>2</v>
      </c>
      <c r="I2245" s="33">
        <v>6</v>
      </c>
      <c r="J2245" s="36">
        <v>1</v>
      </c>
      <c r="K2245" s="37">
        <v>76741.91</v>
      </c>
      <c r="L2245" s="38" t="s">
        <v>15</v>
      </c>
      <c r="M2245" s="38" t="s">
        <v>13</v>
      </c>
    </row>
    <row r="2246" spans="1:13" s="39" customFormat="1" ht="12.75" x14ac:dyDescent="0.2">
      <c r="A2246" s="33" t="s">
        <v>19</v>
      </c>
      <c r="B2246" s="33" t="s">
        <v>582</v>
      </c>
      <c r="C2246" s="34">
        <v>10</v>
      </c>
      <c r="D2246" s="33" t="s">
        <v>34</v>
      </c>
      <c r="E2246" s="33" t="s">
        <v>2671</v>
      </c>
      <c r="F2246" s="35">
        <v>26111504</v>
      </c>
      <c r="G2246" s="33" t="s">
        <v>466</v>
      </c>
      <c r="H2246" s="33">
        <v>2</v>
      </c>
      <c r="I2246" s="33">
        <v>6</v>
      </c>
      <c r="J2246" s="36">
        <v>1</v>
      </c>
      <c r="K2246" s="37">
        <v>143892.42000000001</v>
      </c>
      <c r="L2246" s="38" t="s">
        <v>15</v>
      </c>
      <c r="M2246" s="38" t="s">
        <v>13</v>
      </c>
    </row>
    <row r="2247" spans="1:13" s="39" customFormat="1" ht="12.75" x14ac:dyDescent="0.2">
      <c r="A2247" s="33" t="s">
        <v>19</v>
      </c>
      <c r="B2247" s="33" t="s">
        <v>582</v>
      </c>
      <c r="C2247" s="34">
        <v>10</v>
      </c>
      <c r="D2247" s="33" t="s">
        <v>34</v>
      </c>
      <c r="E2247" s="33" t="s">
        <v>2672</v>
      </c>
      <c r="F2247" s="35">
        <v>26111504</v>
      </c>
      <c r="G2247" s="33" t="s">
        <v>466</v>
      </c>
      <c r="H2247" s="33">
        <v>2</v>
      </c>
      <c r="I2247" s="33">
        <v>6</v>
      </c>
      <c r="J2247" s="36">
        <v>7</v>
      </c>
      <c r="K2247" s="37">
        <v>940090.4800000001</v>
      </c>
      <c r="L2247" s="38" t="s">
        <v>15</v>
      </c>
      <c r="M2247" s="38" t="s">
        <v>13</v>
      </c>
    </row>
    <row r="2248" spans="1:13" s="39" customFormat="1" ht="12.75" x14ac:dyDescent="0.2">
      <c r="A2248" s="33" t="s">
        <v>19</v>
      </c>
      <c r="B2248" s="33" t="s">
        <v>582</v>
      </c>
      <c r="C2248" s="34">
        <v>10</v>
      </c>
      <c r="D2248" s="33" t="s">
        <v>34</v>
      </c>
      <c r="E2248" s="33" t="s">
        <v>2673</v>
      </c>
      <c r="F2248" s="35">
        <v>26111504</v>
      </c>
      <c r="G2248" s="33" t="s">
        <v>466</v>
      </c>
      <c r="H2248" s="33">
        <v>2</v>
      </c>
      <c r="I2248" s="33">
        <v>6</v>
      </c>
      <c r="J2248" s="36">
        <v>1</v>
      </c>
      <c r="K2248" s="37">
        <v>76741.91</v>
      </c>
      <c r="L2248" s="38" t="s">
        <v>15</v>
      </c>
      <c r="M2248" s="38" t="s">
        <v>13</v>
      </c>
    </row>
    <row r="2249" spans="1:13" s="39" customFormat="1" ht="12.75" x14ac:dyDescent="0.2">
      <c r="A2249" s="33" t="s">
        <v>19</v>
      </c>
      <c r="B2249" s="33" t="s">
        <v>582</v>
      </c>
      <c r="C2249" s="34">
        <v>10</v>
      </c>
      <c r="D2249" s="33" t="s">
        <v>34</v>
      </c>
      <c r="E2249" s="33" t="s">
        <v>2674</v>
      </c>
      <c r="F2249" s="35">
        <v>26111504</v>
      </c>
      <c r="G2249" s="33" t="s">
        <v>466</v>
      </c>
      <c r="H2249" s="33">
        <v>2</v>
      </c>
      <c r="I2249" s="33">
        <v>6</v>
      </c>
      <c r="J2249" s="36">
        <v>1</v>
      </c>
      <c r="K2249" s="37">
        <v>335747.79</v>
      </c>
      <c r="L2249" s="38" t="s">
        <v>15</v>
      </c>
      <c r="M2249" s="38" t="s">
        <v>13</v>
      </c>
    </row>
    <row r="2250" spans="1:13" s="39" customFormat="1" ht="12.75" x14ac:dyDescent="0.2">
      <c r="A2250" s="33" t="s">
        <v>19</v>
      </c>
      <c r="B2250" s="33" t="s">
        <v>584</v>
      </c>
      <c r="C2250" s="34">
        <v>10</v>
      </c>
      <c r="D2250" s="33" t="s">
        <v>92</v>
      </c>
      <c r="E2250" s="33" t="s">
        <v>2675</v>
      </c>
      <c r="F2250" s="35" t="s">
        <v>3309</v>
      </c>
      <c r="G2250" s="33" t="s">
        <v>15071</v>
      </c>
      <c r="H2250" s="33">
        <v>6</v>
      </c>
      <c r="I2250" s="33">
        <v>3</v>
      </c>
      <c r="J2250" s="36">
        <v>43</v>
      </c>
      <c r="K2250" s="37">
        <v>334110</v>
      </c>
      <c r="L2250" s="38" t="s">
        <v>15</v>
      </c>
      <c r="M2250" s="38" t="s">
        <v>13</v>
      </c>
    </row>
    <row r="2251" spans="1:13" s="39" customFormat="1" ht="12.75" x14ac:dyDescent="0.2">
      <c r="A2251" s="33" t="s">
        <v>19</v>
      </c>
      <c r="B2251" s="33" t="s">
        <v>584</v>
      </c>
      <c r="C2251" s="34">
        <v>10</v>
      </c>
      <c r="D2251" s="33" t="s">
        <v>92</v>
      </c>
      <c r="E2251" s="33" t="s">
        <v>2676</v>
      </c>
      <c r="F2251" s="35" t="s">
        <v>3309</v>
      </c>
      <c r="G2251" s="33" t="s">
        <v>15071</v>
      </c>
      <c r="H2251" s="33">
        <v>6</v>
      </c>
      <c r="I2251" s="33">
        <v>3</v>
      </c>
      <c r="J2251" s="36">
        <v>35</v>
      </c>
      <c r="K2251" s="37">
        <v>476000</v>
      </c>
      <c r="L2251" s="38" t="s">
        <v>15</v>
      </c>
      <c r="M2251" s="38" t="s">
        <v>13</v>
      </c>
    </row>
    <row r="2252" spans="1:13" s="39" customFormat="1" ht="12.75" x14ac:dyDescent="0.2">
      <c r="A2252" s="33" t="s">
        <v>19</v>
      </c>
      <c r="B2252" s="33" t="s">
        <v>584</v>
      </c>
      <c r="C2252" s="34">
        <v>10</v>
      </c>
      <c r="D2252" s="33" t="s">
        <v>92</v>
      </c>
      <c r="E2252" s="33" t="s">
        <v>2677</v>
      </c>
      <c r="F2252" s="35">
        <v>50161509</v>
      </c>
      <c r="G2252" s="33" t="s">
        <v>15071</v>
      </c>
      <c r="H2252" s="33">
        <v>6</v>
      </c>
      <c r="I2252" s="33">
        <v>3</v>
      </c>
      <c r="J2252" s="36">
        <v>29</v>
      </c>
      <c r="K2252" s="37">
        <v>1495095</v>
      </c>
      <c r="L2252" s="38" t="s">
        <v>15</v>
      </c>
      <c r="M2252" s="38" t="s">
        <v>13</v>
      </c>
    </row>
    <row r="2253" spans="1:13" s="39" customFormat="1" ht="12.75" x14ac:dyDescent="0.2">
      <c r="A2253" s="33" t="s">
        <v>19</v>
      </c>
      <c r="B2253" s="33" t="s">
        <v>584</v>
      </c>
      <c r="C2253" s="34">
        <v>10</v>
      </c>
      <c r="D2253" s="33" t="s">
        <v>92</v>
      </c>
      <c r="E2253" s="33" t="s">
        <v>2678</v>
      </c>
      <c r="F2253" s="35">
        <v>50161509</v>
      </c>
      <c r="G2253" s="33" t="s">
        <v>15071</v>
      </c>
      <c r="H2253" s="33">
        <v>6</v>
      </c>
      <c r="I2253" s="33">
        <v>3</v>
      </c>
      <c r="J2253" s="36">
        <v>100</v>
      </c>
      <c r="K2253" s="37">
        <v>440000</v>
      </c>
      <c r="L2253" s="38" t="s">
        <v>15</v>
      </c>
      <c r="M2253" s="38" t="s">
        <v>13</v>
      </c>
    </row>
    <row r="2254" spans="1:13" s="39" customFormat="1" ht="12.75" x14ac:dyDescent="0.2">
      <c r="A2254" s="33" t="s">
        <v>19</v>
      </c>
      <c r="B2254" s="33" t="s">
        <v>584</v>
      </c>
      <c r="C2254" s="34">
        <v>10</v>
      </c>
      <c r="D2254" s="33" t="s">
        <v>92</v>
      </c>
      <c r="E2254" s="33" t="s">
        <v>2679</v>
      </c>
      <c r="F2254" s="35">
        <v>50161509</v>
      </c>
      <c r="G2254" s="33" t="s">
        <v>15071</v>
      </c>
      <c r="H2254" s="33">
        <v>6</v>
      </c>
      <c r="I2254" s="33">
        <v>3</v>
      </c>
      <c r="J2254" s="36">
        <v>100</v>
      </c>
      <c r="K2254" s="37">
        <v>280000</v>
      </c>
      <c r="L2254" s="38" t="s">
        <v>3312</v>
      </c>
      <c r="M2254" s="38" t="s">
        <v>13</v>
      </c>
    </row>
    <row r="2255" spans="1:13" s="39" customFormat="1" ht="12.75" x14ac:dyDescent="0.2">
      <c r="A2255" s="33" t="s">
        <v>19</v>
      </c>
      <c r="B2255" s="33" t="s">
        <v>584</v>
      </c>
      <c r="C2255" s="34">
        <v>10</v>
      </c>
      <c r="D2255" s="33" t="s">
        <v>92</v>
      </c>
      <c r="E2255" s="33" t="s">
        <v>2680</v>
      </c>
      <c r="F2255" s="35">
        <v>50201713</v>
      </c>
      <c r="G2255" s="33" t="s">
        <v>15071</v>
      </c>
      <c r="H2255" s="33">
        <v>6</v>
      </c>
      <c r="I2255" s="33">
        <v>3</v>
      </c>
      <c r="J2255" s="36">
        <v>158</v>
      </c>
      <c r="K2255" s="37">
        <v>244426</v>
      </c>
      <c r="L2255" s="38" t="s">
        <v>15</v>
      </c>
      <c r="M2255" s="38" t="s">
        <v>13</v>
      </c>
    </row>
    <row r="2256" spans="1:13" s="39" customFormat="1" ht="12.75" x14ac:dyDescent="0.2">
      <c r="A2256" s="33" t="s">
        <v>19</v>
      </c>
      <c r="B2256" s="33" t="s">
        <v>584</v>
      </c>
      <c r="C2256" s="34">
        <v>10</v>
      </c>
      <c r="D2256" s="33" t="s">
        <v>92</v>
      </c>
      <c r="E2256" s="33" t="s">
        <v>2681</v>
      </c>
      <c r="F2256" s="35">
        <v>50131700</v>
      </c>
      <c r="G2256" s="33" t="s">
        <v>15071</v>
      </c>
      <c r="H2256" s="33">
        <v>6</v>
      </c>
      <c r="I2256" s="33">
        <v>3</v>
      </c>
      <c r="J2256" s="36">
        <v>200</v>
      </c>
      <c r="K2256" s="37">
        <v>2080000</v>
      </c>
      <c r="L2256" s="38" t="s">
        <v>15</v>
      </c>
      <c r="M2256" s="38" t="s">
        <v>13</v>
      </c>
    </row>
    <row r="2257" spans="1:13" s="39" customFormat="1" ht="12.75" x14ac:dyDescent="0.2">
      <c r="A2257" s="33" t="s">
        <v>19</v>
      </c>
      <c r="B2257" s="33" t="s">
        <v>585</v>
      </c>
      <c r="C2257" s="34">
        <v>10</v>
      </c>
      <c r="D2257" s="33" t="s">
        <v>93</v>
      </c>
      <c r="E2257" s="33" t="s">
        <v>2682</v>
      </c>
      <c r="F2257" s="35">
        <v>31211904</v>
      </c>
      <c r="G2257" s="33" t="s">
        <v>15071</v>
      </c>
      <c r="H2257" s="33">
        <v>3</v>
      </c>
      <c r="I2257" s="33">
        <v>2</v>
      </c>
      <c r="J2257" s="36">
        <v>4</v>
      </c>
      <c r="K2257" s="37">
        <v>50400</v>
      </c>
      <c r="L2257" s="38" t="s">
        <v>15</v>
      </c>
      <c r="M2257" s="38" t="s">
        <v>13</v>
      </c>
    </row>
    <row r="2258" spans="1:13" s="39" customFormat="1" ht="12.75" x14ac:dyDescent="0.2">
      <c r="A2258" s="33" t="s">
        <v>19</v>
      </c>
      <c r="B2258" s="33" t="s">
        <v>585</v>
      </c>
      <c r="C2258" s="34">
        <v>10</v>
      </c>
      <c r="D2258" s="33" t="s">
        <v>93</v>
      </c>
      <c r="E2258" s="33" t="s">
        <v>2683</v>
      </c>
      <c r="F2258" s="35">
        <v>53102104</v>
      </c>
      <c r="G2258" s="33" t="s">
        <v>15071</v>
      </c>
      <c r="H2258" s="33">
        <v>3</v>
      </c>
      <c r="I2258" s="33">
        <v>2</v>
      </c>
      <c r="J2258" s="36">
        <v>12</v>
      </c>
      <c r="K2258" s="37">
        <v>148800</v>
      </c>
      <c r="L2258" s="38" t="s">
        <v>15</v>
      </c>
      <c r="M2258" s="38" t="s">
        <v>13</v>
      </c>
    </row>
    <row r="2259" spans="1:13" s="39" customFormat="1" ht="12.75" x14ac:dyDescent="0.2">
      <c r="A2259" s="33" t="s">
        <v>19</v>
      </c>
      <c r="B2259" s="33" t="s">
        <v>585</v>
      </c>
      <c r="C2259" s="34">
        <v>10</v>
      </c>
      <c r="D2259" s="33" t="s">
        <v>93</v>
      </c>
      <c r="E2259" s="33" t="s">
        <v>2684</v>
      </c>
      <c r="F2259" s="35">
        <v>47131502</v>
      </c>
      <c r="G2259" s="33" t="s">
        <v>15071</v>
      </c>
      <c r="H2259" s="33">
        <v>3</v>
      </c>
      <c r="I2259" s="33">
        <v>2</v>
      </c>
      <c r="J2259" s="36">
        <v>18</v>
      </c>
      <c r="K2259" s="37">
        <v>104400</v>
      </c>
      <c r="L2259" s="38" t="s">
        <v>15</v>
      </c>
      <c r="M2259" s="38" t="s">
        <v>13</v>
      </c>
    </row>
    <row r="2260" spans="1:13" s="39" customFormat="1" ht="12.75" x14ac:dyDescent="0.2">
      <c r="A2260" s="33" t="s">
        <v>19</v>
      </c>
      <c r="B2260" s="33" t="s">
        <v>585</v>
      </c>
      <c r="C2260" s="34">
        <v>10</v>
      </c>
      <c r="D2260" s="33" t="s">
        <v>93</v>
      </c>
      <c r="E2260" s="33" t="s">
        <v>2685</v>
      </c>
      <c r="F2260" s="35">
        <v>46171501</v>
      </c>
      <c r="G2260" s="33" t="s">
        <v>15071</v>
      </c>
      <c r="H2260" s="33">
        <v>3</v>
      </c>
      <c r="I2260" s="33">
        <v>2</v>
      </c>
      <c r="J2260" s="36">
        <v>2</v>
      </c>
      <c r="K2260" s="37">
        <v>40500</v>
      </c>
      <c r="L2260" s="38" t="s">
        <v>15</v>
      </c>
      <c r="M2260" s="38" t="s">
        <v>13</v>
      </c>
    </row>
    <row r="2261" spans="1:13" s="39" customFormat="1" ht="12.75" x14ac:dyDescent="0.2">
      <c r="A2261" s="33" t="s">
        <v>19</v>
      </c>
      <c r="B2261" s="33" t="s">
        <v>585</v>
      </c>
      <c r="C2261" s="34">
        <v>10</v>
      </c>
      <c r="D2261" s="33" t="s">
        <v>93</v>
      </c>
      <c r="E2261" s="33" t="s">
        <v>2686</v>
      </c>
      <c r="F2261" s="35">
        <v>46161508</v>
      </c>
      <c r="G2261" s="33" t="s">
        <v>15071</v>
      </c>
      <c r="H2261" s="33">
        <v>3</v>
      </c>
      <c r="I2261" s="33">
        <v>2</v>
      </c>
      <c r="J2261" s="36">
        <v>6</v>
      </c>
      <c r="K2261" s="37">
        <v>270000</v>
      </c>
      <c r="L2261" s="38" t="s">
        <v>15</v>
      </c>
      <c r="M2261" s="38" t="s">
        <v>13</v>
      </c>
    </row>
    <row r="2262" spans="1:13" s="39" customFormat="1" ht="12.75" x14ac:dyDescent="0.2">
      <c r="A2262" s="33" t="s">
        <v>19</v>
      </c>
      <c r="B2262" s="33" t="s">
        <v>585</v>
      </c>
      <c r="C2262" s="34">
        <v>10</v>
      </c>
      <c r="D2262" s="33" t="s">
        <v>93</v>
      </c>
      <c r="E2262" s="33" t="s">
        <v>2687</v>
      </c>
      <c r="F2262" s="35">
        <v>42182400</v>
      </c>
      <c r="G2262" s="33" t="s">
        <v>15071</v>
      </c>
      <c r="H2262" s="33">
        <v>3</v>
      </c>
      <c r="I2262" s="33">
        <v>2</v>
      </c>
      <c r="J2262" s="36">
        <v>10</v>
      </c>
      <c r="K2262" s="37">
        <v>60000</v>
      </c>
      <c r="L2262" s="38" t="s">
        <v>2369</v>
      </c>
      <c r="M2262" s="38" t="s">
        <v>13</v>
      </c>
    </row>
    <row r="2263" spans="1:13" s="39" customFormat="1" ht="12.75" x14ac:dyDescent="0.2">
      <c r="A2263" s="33" t="s">
        <v>19</v>
      </c>
      <c r="B2263" s="33" t="s">
        <v>585</v>
      </c>
      <c r="C2263" s="34">
        <v>10</v>
      </c>
      <c r="D2263" s="33" t="s">
        <v>93</v>
      </c>
      <c r="E2263" s="33" t="s">
        <v>2688</v>
      </c>
      <c r="F2263" s="35">
        <v>40142008</v>
      </c>
      <c r="G2263" s="33" t="s">
        <v>15071</v>
      </c>
      <c r="H2263" s="33">
        <v>3</v>
      </c>
      <c r="I2263" s="33">
        <v>2</v>
      </c>
      <c r="J2263" s="36">
        <v>3</v>
      </c>
      <c r="K2263" s="37">
        <v>600000</v>
      </c>
      <c r="L2263" s="38" t="s">
        <v>2369</v>
      </c>
      <c r="M2263" s="38" t="s">
        <v>13</v>
      </c>
    </row>
    <row r="2264" spans="1:13" s="39" customFormat="1" ht="12.75" x14ac:dyDescent="0.2">
      <c r="A2264" s="33" t="s">
        <v>19</v>
      </c>
      <c r="B2264" s="33" t="s">
        <v>585</v>
      </c>
      <c r="C2264" s="34">
        <v>10</v>
      </c>
      <c r="D2264" s="33" t="s">
        <v>93</v>
      </c>
      <c r="E2264" s="33" t="s">
        <v>2689</v>
      </c>
      <c r="F2264" s="35">
        <v>39121700</v>
      </c>
      <c r="G2264" s="33" t="s">
        <v>15071</v>
      </c>
      <c r="H2264" s="33">
        <v>3</v>
      </c>
      <c r="I2264" s="33">
        <v>2</v>
      </c>
      <c r="J2264" s="36">
        <v>15</v>
      </c>
      <c r="K2264" s="37">
        <v>1350000</v>
      </c>
      <c r="L2264" s="38" t="s">
        <v>15</v>
      </c>
      <c r="M2264" s="38" t="s">
        <v>13</v>
      </c>
    </row>
    <row r="2265" spans="1:13" s="39" customFormat="1" ht="12.75" x14ac:dyDescent="0.2">
      <c r="A2265" s="33" t="s">
        <v>19</v>
      </c>
      <c r="B2265" s="33" t="s">
        <v>585</v>
      </c>
      <c r="C2265" s="34">
        <v>10</v>
      </c>
      <c r="D2265" s="33" t="s">
        <v>93</v>
      </c>
      <c r="E2265" s="33" t="s">
        <v>2690</v>
      </c>
      <c r="F2265" s="35">
        <v>39121700</v>
      </c>
      <c r="G2265" s="33" t="s">
        <v>15071</v>
      </c>
      <c r="H2265" s="33">
        <v>3</v>
      </c>
      <c r="I2265" s="33">
        <v>2</v>
      </c>
      <c r="J2265" s="36">
        <v>50</v>
      </c>
      <c r="K2265" s="37">
        <v>40000</v>
      </c>
      <c r="L2265" s="38" t="s">
        <v>15</v>
      </c>
      <c r="M2265" s="38" t="s">
        <v>13</v>
      </c>
    </row>
    <row r="2266" spans="1:13" s="39" customFormat="1" ht="12.75" x14ac:dyDescent="0.2">
      <c r="A2266" s="33" t="s">
        <v>19</v>
      </c>
      <c r="B2266" s="33" t="s">
        <v>585</v>
      </c>
      <c r="C2266" s="34">
        <v>10</v>
      </c>
      <c r="D2266" s="33" t="s">
        <v>93</v>
      </c>
      <c r="E2266" s="33" t="s">
        <v>2691</v>
      </c>
      <c r="F2266" s="35">
        <v>39121700</v>
      </c>
      <c r="G2266" s="33" t="s">
        <v>15071</v>
      </c>
      <c r="H2266" s="33">
        <v>3</v>
      </c>
      <c r="I2266" s="33">
        <v>2</v>
      </c>
      <c r="J2266" s="36">
        <v>20</v>
      </c>
      <c r="K2266" s="37">
        <v>400000</v>
      </c>
      <c r="L2266" s="38" t="s">
        <v>15</v>
      </c>
      <c r="M2266" s="38" t="s">
        <v>13</v>
      </c>
    </row>
    <row r="2267" spans="1:13" s="39" customFormat="1" ht="12.75" x14ac:dyDescent="0.2">
      <c r="A2267" s="33" t="s">
        <v>19</v>
      </c>
      <c r="B2267" s="33" t="s">
        <v>585</v>
      </c>
      <c r="C2267" s="34">
        <v>10</v>
      </c>
      <c r="D2267" s="33" t="s">
        <v>93</v>
      </c>
      <c r="E2267" s="33" t="s">
        <v>2692</v>
      </c>
      <c r="F2267" s="35">
        <v>39121529</v>
      </c>
      <c r="G2267" s="33" t="s">
        <v>15071</v>
      </c>
      <c r="H2267" s="33">
        <v>3</v>
      </c>
      <c r="I2267" s="33">
        <v>2</v>
      </c>
      <c r="J2267" s="36">
        <v>6</v>
      </c>
      <c r="K2267" s="37">
        <v>270000</v>
      </c>
      <c r="L2267" s="38" t="s">
        <v>15</v>
      </c>
      <c r="M2267" s="38" t="s">
        <v>13</v>
      </c>
    </row>
    <row r="2268" spans="1:13" s="39" customFormat="1" ht="12.75" x14ac:dyDescent="0.2">
      <c r="A2268" s="33" t="s">
        <v>19</v>
      </c>
      <c r="B2268" s="33" t="s">
        <v>585</v>
      </c>
      <c r="C2268" s="34">
        <v>10</v>
      </c>
      <c r="D2268" s="33" t="s">
        <v>93</v>
      </c>
      <c r="E2268" s="33" t="s">
        <v>2693</v>
      </c>
      <c r="F2268" s="35">
        <v>39121529</v>
      </c>
      <c r="G2268" s="33" t="s">
        <v>15071</v>
      </c>
      <c r="H2268" s="33">
        <v>3</v>
      </c>
      <c r="I2268" s="33">
        <v>2</v>
      </c>
      <c r="J2268" s="36">
        <v>6</v>
      </c>
      <c r="K2268" s="37">
        <v>330000</v>
      </c>
      <c r="L2268" s="38" t="s">
        <v>15</v>
      </c>
      <c r="M2268" s="38" t="s">
        <v>13</v>
      </c>
    </row>
    <row r="2269" spans="1:13" s="39" customFormat="1" ht="12.75" x14ac:dyDescent="0.2">
      <c r="A2269" s="33" t="s">
        <v>19</v>
      </c>
      <c r="B2269" s="33" t="s">
        <v>585</v>
      </c>
      <c r="C2269" s="34">
        <v>10</v>
      </c>
      <c r="D2269" s="33" t="s">
        <v>93</v>
      </c>
      <c r="E2269" s="33" t="s">
        <v>2694</v>
      </c>
      <c r="F2269" s="35">
        <v>39121529</v>
      </c>
      <c r="G2269" s="33" t="s">
        <v>15071</v>
      </c>
      <c r="H2269" s="33">
        <v>3</v>
      </c>
      <c r="I2269" s="33">
        <v>2</v>
      </c>
      <c r="J2269" s="36">
        <v>5</v>
      </c>
      <c r="K2269" s="37">
        <v>275000</v>
      </c>
      <c r="L2269" s="38" t="s">
        <v>15</v>
      </c>
      <c r="M2269" s="38" t="s">
        <v>13</v>
      </c>
    </row>
    <row r="2270" spans="1:13" s="39" customFormat="1" ht="12.75" x14ac:dyDescent="0.2">
      <c r="A2270" s="33" t="s">
        <v>19</v>
      </c>
      <c r="B2270" s="33" t="s">
        <v>585</v>
      </c>
      <c r="C2270" s="34">
        <v>10</v>
      </c>
      <c r="D2270" s="33" t="s">
        <v>93</v>
      </c>
      <c r="E2270" s="33" t="s">
        <v>2695</v>
      </c>
      <c r="F2270" s="35">
        <v>39121529</v>
      </c>
      <c r="G2270" s="33" t="s">
        <v>15071</v>
      </c>
      <c r="H2270" s="33">
        <v>3</v>
      </c>
      <c r="I2270" s="33">
        <v>2</v>
      </c>
      <c r="J2270" s="36">
        <v>5</v>
      </c>
      <c r="K2270" s="37">
        <v>240000</v>
      </c>
      <c r="L2270" s="38" t="s">
        <v>15</v>
      </c>
      <c r="M2270" s="38" t="s">
        <v>13</v>
      </c>
    </row>
    <row r="2271" spans="1:13" s="39" customFormat="1" ht="12.75" x14ac:dyDescent="0.2">
      <c r="A2271" s="33" t="s">
        <v>19</v>
      </c>
      <c r="B2271" s="33" t="s">
        <v>585</v>
      </c>
      <c r="C2271" s="34">
        <v>10</v>
      </c>
      <c r="D2271" s="33" t="s">
        <v>93</v>
      </c>
      <c r="E2271" s="33" t="s">
        <v>2696</v>
      </c>
      <c r="F2271" s="35">
        <v>39121529</v>
      </c>
      <c r="G2271" s="33" t="s">
        <v>15071</v>
      </c>
      <c r="H2271" s="33">
        <v>3</v>
      </c>
      <c r="I2271" s="33">
        <v>2</v>
      </c>
      <c r="J2271" s="36">
        <v>5</v>
      </c>
      <c r="K2271" s="37">
        <v>250000</v>
      </c>
      <c r="L2271" s="38" t="s">
        <v>15</v>
      </c>
      <c r="M2271" s="38" t="s">
        <v>13</v>
      </c>
    </row>
    <row r="2272" spans="1:13" s="39" customFormat="1" ht="12.75" x14ac:dyDescent="0.2">
      <c r="A2272" s="33" t="s">
        <v>19</v>
      </c>
      <c r="B2272" s="33" t="s">
        <v>585</v>
      </c>
      <c r="C2272" s="34">
        <v>10</v>
      </c>
      <c r="D2272" s="33" t="s">
        <v>93</v>
      </c>
      <c r="E2272" s="33" t="s">
        <v>2697</v>
      </c>
      <c r="F2272" s="35">
        <v>39121529</v>
      </c>
      <c r="G2272" s="33" t="s">
        <v>15071</v>
      </c>
      <c r="H2272" s="33">
        <v>3</v>
      </c>
      <c r="I2272" s="33">
        <v>2</v>
      </c>
      <c r="J2272" s="36">
        <v>4</v>
      </c>
      <c r="K2272" s="37">
        <v>260000</v>
      </c>
      <c r="L2272" s="38" t="s">
        <v>15</v>
      </c>
      <c r="M2272" s="38" t="s">
        <v>13</v>
      </c>
    </row>
    <row r="2273" spans="1:13" s="39" customFormat="1" ht="12.75" x14ac:dyDescent="0.2">
      <c r="A2273" s="33" t="s">
        <v>19</v>
      </c>
      <c r="B2273" s="33" t="s">
        <v>585</v>
      </c>
      <c r="C2273" s="34">
        <v>10</v>
      </c>
      <c r="D2273" s="33" t="s">
        <v>93</v>
      </c>
      <c r="E2273" s="33" t="s">
        <v>2698</v>
      </c>
      <c r="F2273" s="35">
        <v>40101721</v>
      </c>
      <c r="G2273" s="33" t="s">
        <v>15071</v>
      </c>
      <c r="H2273" s="33">
        <v>3</v>
      </c>
      <c r="I2273" s="33">
        <v>2</v>
      </c>
      <c r="J2273" s="36">
        <v>50</v>
      </c>
      <c r="K2273" s="37">
        <v>450000</v>
      </c>
      <c r="L2273" s="38" t="s">
        <v>15</v>
      </c>
      <c r="M2273" s="38" t="s">
        <v>13</v>
      </c>
    </row>
    <row r="2274" spans="1:13" s="39" customFormat="1" ht="12.75" x14ac:dyDescent="0.2">
      <c r="A2274" s="33" t="s">
        <v>19</v>
      </c>
      <c r="B2274" s="33" t="s">
        <v>585</v>
      </c>
      <c r="C2274" s="34">
        <v>10</v>
      </c>
      <c r="D2274" s="33" t="s">
        <v>93</v>
      </c>
      <c r="E2274" s="33" t="s">
        <v>2699</v>
      </c>
      <c r="F2274" s="35">
        <v>40101721</v>
      </c>
      <c r="G2274" s="33" t="s">
        <v>15071</v>
      </c>
      <c r="H2274" s="33">
        <v>3</v>
      </c>
      <c r="I2274" s="33">
        <v>2</v>
      </c>
      <c r="J2274" s="36">
        <v>25</v>
      </c>
      <c r="K2274" s="37">
        <v>212500</v>
      </c>
      <c r="L2274" s="38" t="s">
        <v>15</v>
      </c>
      <c r="M2274" s="38" t="s">
        <v>13</v>
      </c>
    </row>
    <row r="2275" spans="1:13" s="39" customFormat="1" ht="12.75" x14ac:dyDescent="0.2">
      <c r="A2275" s="33" t="s">
        <v>19</v>
      </c>
      <c r="B2275" s="33" t="s">
        <v>585</v>
      </c>
      <c r="C2275" s="34">
        <v>10</v>
      </c>
      <c r="D2275" s="33" t="s">
        <v>93</v>
      </c>
      <c r="E2275" s="33" t="s">
        <v>2700</v>
      </c>
      <c r="F2275" s="35">
        <v>40101721</v>
      </c>
      <c r="G2275" s="33" t="s">
        <v>15071</v>
      </c>
      <c r="H2275" s="33">
        <v>3</v>
      </c>
      <c r="I2275" s="33">
        <v>2</v>
      </c>
      <c r="J2275" s="36">
        <v>8</v>
      </c>
      <c r="K2275" s="37">
        <v>76000</v>
      </c>
      <c r="L2275" s="38" t="s">
        <v>15</v>
      </c>
      <c r="M2275" s="38" t="s">
        <v>13</v>
      </c>
    </row>
    <row r="2276" spans="1:13" s="39" customFormat="1" ht="12.75" x14ac:dyDescent="0.2">
      <c r="A2276" s="33" t="s">
        <v>19</v>
      </c>
      <c r="B2276" s="33" t="s">
        <v>585</v>
      </c>
      <c r="C2276" s="34">
        <v>10</v>
      </c>
      <c r="D2276" s="33" t="s">
        <v>93</v>
      </c>
      <c r="E2276" s="33" t="s">
        <v>2701</v>
      </c>
      <c r="F2276" s="35">
        <v>40101721</v>
      </c>
      <c r="G2276" s="33" t="s">
        <v>15071</v>
      </c>
      <c r="H2276" s="33">
        <v>3</v>
      </c>
      <c r="I2276" s="33">
        <v>2</v>
      </c>
      <c r="J2276" s="36">
        <v>25</v>
      </c>
      <c r="K2276" s="37">
        <v>175000</v>
      </c>
      <c r="L2276" s="38" t="s">
        <v>15</v>
      </c>
      <c r="M2276" s="38" t="s">
        <v>13</v>
      </c>
    </row>
    <row r="2277" spans="1:13" s="39" customFormat="1" ht="12.75" x14ac:dyDescent="0.2">
      <c r="A2277" s="33" t="s">
        <v>19</v>
      </c>
      <c r="B2277" s="33" t="s">
        <v>585</v>
      </c>
      <c r="C2277" s="34">
        <v>10</v>
      </c>
      <c r="D2277" s="33" t="s">
        <v>93</v>
      </c>
      <c r="E2277" s="33" t="s">
        <v>2702</v>
      </c>
      <c r="F2277" s="35">
        <v>40101721</v>
      </c>
      <c r="G2277" s="33" t="s">
        <v>15071</v>
      </c>
      <c r="H2277" s="33">
        <v>3</v>
      </c>
      <c r="I2277" s="33">
        <v>2</v>
      </c>
      <c r="J2277" s="36">
        <v>6</v>
      </c>
      <c r="K2277" s="37">
        <v>210000</v>
      </c>
      <c r="L2277" s="38" t="s">
        <v>15</v>
      </c>
      <c r="M2277" s="38" t="s">
        <v>13</v>
      </c>
    </row>
    <row r="2278" spans="1:13" s="39" customFormat="1" ht="12.75" x14ac:dyDescent="0.2">
      <c r="A2278" s="33" t="s">
        <v>19</v>
      </c>
      <c r="B2278" s="33" t="s">
        <v>585</v>
      </c>
      <c r="C2278" s="34">
        <v>10</v>
      </c>
      <c r="D2278" s="33" t="s">
        <v>93</v>
      </c>
      <c r="E2278" s="33" t="s">
        <v>2703</v>
      </c>
      <c r="F2278" s="35">
        <v>40101721</v>
      </c>
      <c r="G2278" s="33" t="s">
        <v>15071</v>
      </c>
      <c r="H2278" s="33">
        <v>3</v>
      </c>
      <c r="I2278" s="33">
        <v>2</v>
      </c>
      <c r="J2278" s="36">
        <v>18</v>
      </c>
      <c r="K2278" s="37">
        <v>270000</v>
      </c>
      <c r="L2278" s="38" t="s">
        <v>15</v>
      </c>
      <c r="M2278" s="38" t="s">
        <v>13</v>
      </c>
    </row>
    <row r="2279" spans="1:13" s="39" customFormat="1" ht="12.75" x14ac:dyDescent="0.2">
      <c r="A2279" s="33" t="s">
        <v>19</v>
      </c>
      <c r="B2279" s="33" t="s">
        <v>585</v>
      </c>
      <c r="C2279" s="34">
        <v>10</v>
      </c>
      <c r="D2279" s="33" t="s">
        <v>93</v>
      </c>
      <c r="E2279" s="33" t="s">
        <v>2704</v>
      </c>
      <c r="F2279" s="35">
        <v>40101721</v>
      </c>
      <c r="G2279" s="33" t="s">
        <v>15071</v>
      </c>
      <c r="H2279" s="33">
        <v>3</v>
      </c>
      <c r="I2279" s="33">
        <v>2</v>
      </c>
      <c r="J2279" s="36">
        <v>25</v>
      </c>
      <c r="K2279" s="37">
        <v>1375000</v>
      </c>
      <c r="L2279" s="38" t="s">
        <v>15</v>
      </c>
      <c r="M2279" s="38" t="s">
        <v>13</v>
      </c>
    </row>
    <row r="2280" spans="1:13" s="39" customFormat="1" ht="12.75" x14ac:dyDescent="0.2">
      <c r="A2280" s="33" t="s">
        <v>19</v>
      </c>
      <c r="B2280" s="33" t="s">
        <v>585</v>
      </c>
      <c r="C2280" s="34">
        <v>10</v>
      </c>
      <c r="D2280" s="33" t="s">
        <v>93</v>
      </c>
      <c r="E2280" s="33" t="s">
        <v>2705</v>
      </c>
      <c r="F2280" s="35">
        <v>40101721</v>
      </c>
      <c r="G2280" s="33" t="s">
        <v>15071</v>
      </c>
      <c r="H2280" s="33">
        <v>3</v>
      </c>
      <c r="I2280" s="33">
        <v>2</v>
      </c>
      <c r="J2280" s="36">
        <v>30</v>
      </c>
      <c r="K2280" s="37">
        <v>1050000</v>
      </c>
      <c r="L2280" s="38" t="s">
        <v>15</v>
      </c>
      <c r="M2280" s="38" t="s">
        <v>13</v>
      </c>
    </row>
    <row r="2281" spans="1:13" s="39" customFormat="1" ht="12.75" x14ac:dyDescent="0.2">
      <c r="A2281" s="33" t="s">
        <v>19</v>
      </c>
      <c r="B2281" s="33" t="s">
        <v>585</v>
      </c>
      <c r="C2281" s="34">
        <v>10</v>
      </c>
      <c r="D2281" s="33" t="s">
        <v>93</v>
      </c>
      <c r="E2281" s="33" t="s">
        <v>2706</v>
      </c>
      <c r="F2281" s="35">
        <v>24131503</v>
      </c>
      <c r="G2281" s="33" t="s">
        <v>15071</v>
      </c>
      <c r="H2281" s="33">
        <v>3</v>
      </c>
      <c r="I2281" s="33">
        <v>2</v>
      </c>
      <c r="J2281" s="36">
        <v>2</v>
      </c>
      <c r="K2281" s="37">
        <v>88000</v>
      </c>
      <c r="L2281" s="38" t="s">
        <v>15</v>
      </c>
      <c r="M2281" s="38" t="s">
        <v>13</v>
      </c>
    </row>
    <row r="2282" spans="1:13" s="39" customFormat="1" ht="12.75" x14ac:dyDescent="0.2">
      <c r="A2282" s="33" t="s">
        <v>19</v>
      </c>
      <c r="B2282" s="33" t="s">
        <v>585</v>
      </c>
      <c r="C2282" s="34">
        <v>10</v>
      </c>
      <c r="D2282" s="33" t="s">
        <v>93</v>
      </c>
      <c r="E2282" s="33" t="s">
        <v>2707</v>
      </c>
      <c r="F2282" s="35">
        <v>24131503</v>
      </c>
      <c r="G2282" s="33" t="s">
        <v>15071</v>
      </c>
      <c r="H2282" s="33">
        <v>3</v>
      </c>
      <c r="I2282" s="33">
        <v>2</v>
      </c>
      <c r="J2282" s="36">
        <v>2</v>
      </c>
      <c r="K2282" s="37">
        <v>88000</v>
      </c>
      <c r="L2282" s="38" t="s">
        <v>15</v>
      </c>
      <c r="M2282" s="38" t="s">
        <v>13</v>
      </c>
    </row>
    <row r="2283" spans="1:13" s="39" customFormat="1" ht="12.75" x14ac:dyDescent="0.2">
      <c r="A2283" s="33" t="s">
        <v>19</v>
      </c>
      <c r="B2283" s="33" t="s">
        <v>585</v>
      </c>
      <c r="C2283" s="34">
        <v>10</v>
      </c>
      <c r="D2283" s="33" t="s">
        <v>93</v>
      </c>
      <c r="E2283" s="33" t="s">
        <v>2708</v>
      </c>
      <c r="F2283" s="35">
        <v>39101900</v>
      </c>
      <c r="G2283" s="33" t="s">
        <v>15071</v>
      </c>
      <c r="H2283" s="33">
        <v>3</v>
      </c>
      <c r="I2283" s="33">
        <v>2</v>
      </c>
      <c r="J2283" s="36">
        <v>30</v>
      </c>
      <c r="K2283" s="37">
        <v>1109970</v>
      </c>
      <c r="L2283" s="38" t="s">
        <v>15</v>
      </c>
      <c r="M2283" s="38" t="s">
        <v>13</v>
      </c>
    </row>
    <row r="2284" spans="1:13" s="39" customFormat="1" ht="12.75" x14ac:dyDescent="0.2">
      <c r="A2284" s="33" t="s">
        <v>19</v>
      </c>
      <c r="B2284" s="33" t="s">
        <v>585</v>
      </c>
      <c r="C2284" s="34">
        <v>10</v>
      </c>
      <c r="D2284" s="33" t="s">
        <v>93</v>
      </c>
      <c r="E2284" s="33" t="s">
        <v>2709</v>
      </c>
      <c r="F2284" s="35">
        <v>39101600</v>
      </c>
      <c r="G2284" s="33" t="s">
        <v>15071</v>
      </c>
      <c r="H2284" s="33">
        <v>3</v>
      </c>
      <c r="I2284" s="33">
        <v>2</v>
      </c>
      <c r="J2284" s="36">
        <v>1</v>
      </c>
      <c r="K2284" s="37">
        <v>2900000</v>
      </c>
      <c r="L2284" s="38" t="s">
        <v>12</v>
      </c>
      <c r="M2284" s="38" t="s">
        <v>13</v>
      </c>
    </row>
    <row r="2285" spans="1:13" s="39" customFormat="1" ht="12.75" x14ac:dyDescent="0.2">
      <c r="A2285" s="33" t="s">
        <v>19</v>
      </c>
      <c r="B2285" s="33" t="s">
        <v>585</v>
      </c>
      <c r="C2285" s="34">
        <v>10</v>
      </c>
      <c r="D2285" s="33" t="s">
        <v>93</v>
      </c>
      <c r="E2285" s="33" t="s">
        <v>2710</v>
      </c>
      <c r="F2285" s="35">
        <v>32141100</v>
      </c>
      <c r="G2285" s="33" t="s">
        <v>15071</v>
      </c>
      <c r="H2285" s="33">
        <v>3</v>
      </c>
      <c r="I2285" s="33">
        <v>2</v>
      </c>
      <c r="J2285" s="36">
        <v>16</v>
      </c>
      <c r="K2285" s="37">
        <v>28800</v>
      </c>
      <c r="L2285" s="38" t="s">
        <v>15</v>
      </c>
      <c r="M2285" s="38" t="s">
        <v>13</v>
      </c>
    </row>
    <row r="2286" spans="1:13" s="39" customFormat="1" ht="12.75" x14ac:dyDescent="0.2">
      <c r="A2286" s="33" t="s">
        <v>19</v>
      </c>
      <c r="B2286" s="33" t="s">
        <v>585</v>
      </c>
      <c r="C2286" s="34">
        <v>10</v>
      </c>
      <c r="D2286" s="33" t="s">
        <v>93</v>
      </c>
      <c r="E2286" s="33" t="s">
        <v>2711</v>
      </c>
      <c r="F2286" s="35">
        <v>32141100</v>
      </c>
      <c r="G2286" s="33" t="s">
        <v>15071</v>
      </c>
      <c r="H2286" s="33">
        <v>3</v>
      </c>
      <c r="I2286" s="33">
        <v>2</v>
      </c>
      <c r="J2286" s="36">
        <v>5</v>
      </c>
      <c r="K2286" s="37">
        <v>10000</v>
      </c>
      <c r="L2286" s="38" t="s">
        <v>15</v>
      </c>
      <c r="M2286" s="38" t="s">
        <v>13</v>
      </c>
    </row>
    <row r="2287" spans="1:13" s="39" customFormat="1" ht="12.75" x14ac:dyDescent="0.2">
      <c r="A2287" s="33" t="s">
        <v>19</v>
      </c>
      <c r="B2287" s="33" t="s">
        <v>585</v>
      </c>
      <c r="C2287" s="34">
        <v>10</v>
      </c>
      <c r="D2287" s="33" t="s">
        <v>93</v>
      </c>
      <c r="E2287" s="33" t="s">
        <v>2712</v>
      </c>
      <c r="F2287" s="35">
        <v>32101600</v>
      </c>
      <c r="G2287" s="33" t="s">
        <v>15071</v>
      </c>
      <c r="H2287" s="33">
        <v>3</v>
      </c>
      <c r="I2287" s="33">
        <v>2</v>
      </c>
      <c r="J2287" s="36">
        <v>15</v>
      </c>
      <c r="K2287" s="37">
        <v>1275000</v>
      </c>
      <c r="L2287" s="38" t="s">
        <v>15</v>
      </c>
      <c r="M2287" s="38" t="s">
        <v>13</v>
      </c>
    </row>
    <row r="2288" spans="1:13" s="39" customFormat="1" ht="12.75" x14ac:dyDescent="0.2">
      <c r="A2288" s="33" t="s">
        <v>19</v>
      </c>
      <c r="B2288" s="33" t="s">
        <v>585</v>
      </c>
      <c r="C2288" s="34">
        <v>10</v>
      </c>
      <c r="D2288" s="33" t="s">
        <v>93</v>
      </c>
      <c r="E2288" s="33" t="s">
        <v>2713</v>
      </c>
      <c r="F2288" s="35">
        <v>31211800</v>
      </c>
      <c r="G2288" s="33" t="s">
        <v>15071</v>
      </c>
      <c r="H2288" s="33">
        <v>3</v>
      </c>
      <c r="I2288" s="33">
        <v>2</v>
      </c>
      <c r="J2288" s="36">
        <v>12</v>
      </c>
      <c r="K2288" s="37">
        <v>310548</v>
      </c>
      <c r="L2288" s="38" t="s">
        <v>2367</v>
      </c>
      <c r="M2288" s="38" t="s">
        <v>13</v>
      </c>
    </row>
    <row r="2289" spans="1:13" s="39" customFormat="1" ht="12.75" x14ac:dyDescent="0.2">
      <c r="A2289" s="33" t="s">
        <v>19</v>
      </c>
      <c r="B2289" s="33" t="s">
        <v>585</v>
      </c>
      <c r="C2289" s="34">
        <v>10</v>
      </c>
      <c r="D2289" s="33" t="s">
        <v>93</v>
      </c>
      <c r="E2289" s="33" t="s">
        <v>2714</v>
      </c>
      <c r="F2289" s="35">
        <v>31211800</v>
      </c>
      <c r="G2289" s="33" t="s">
        <v>15071</v>
      </c>
      <c r="H2289" s="33">
        <v>3</v>
      </c>
      <c r="I2289" s="33">
        <v>2</v>
      </c>
      <c r="J2289" s="36">
        <v>45</v>
      </c>
      <c r="K2289" s="37">
        <v>405000</v>
      </c>
      <c r="L2289" s="38" t="s">
        <v>2367</v>
      </c>
      <c r="M2289" s="38" t="s">
        <v>13</v>
      </c>
    </row>
    <row r="2290" spans="1:13" s="39" customFormat="1" ht="12.75" x14ac:dyDescent="0.2">
      <c r="A2290" s="33" t="s">
        <v>19</v>
      </c>
      <c r="B2290" s="33" t="s">
        <v>585</v>
      </c>
      <c r="C2290" s="34">
        <v>10</v>
      </c>
      <c r="D2290" s="33" t="s">
        <v>93</v>
      </c>
      <c r="E2290" s="33" t="s">
        <v>2715</v>
      </c>
      <c r="F2290" s="35">
        <v>31211700</v>
      </c>
      <c r="G2290" s="33" t="s">
        <v>15071</v>
      </c>
      <c r="H2290" s="33">
        <v>3</v>
      </c>
      <c r="I2290" s="33">
        <v>2</v>
      </c>
      <c r="J2290" s="36">
        <v>4</v>
      </c>
      <c r="K2290" s="37">
        <v>244000</v>
      </c>
      <c r="L2290" s="38" t="s">
        <v>15</v>
      </c>
      <c r="M2290" s="38" t="s">
        <v>13</v>
      </c>
    </row>
    <row r="2291" spans="1:13" s="39" customFormat="1" ht="12.75" x14ac:dyDescent="0.2">
      <c r="A2291" s="33" t="s">
        <v>19</v>
      </c>
      <c r="B2291" s="33" t="s">
        <v>585</v>
      </c>
      <c r="C2291" s="34">
        <v>10</v>
      </c>
      <c r="D2291" s="33" t="s">
        <v>93</v>
      </c>
      <c r="E2291" s="33" t="s">
        <v>2716</v>
      </c>
      <c r="F2291" s="35">
        <v>31211700</v>
      </c>
      <c r="G2291" s="33" t="s">
        <v>15071</v>
      </c>
      <c r="H2291" s="33">
        <v>3</v>
      </c>
      <c r="I2291" s="33">
        <v>2</v>
      </c>
      <c r="J2291" s="36">
        <v>2</v>
      </c>
      <c r="K2291" s="37">
        <v>67240</v>
      </c>
      <c r="L2291" s="38" t="s">
        <v>2367</v>
      </c>
      <c r="M2291" s="38" t="s">
        <v>13</v>
      </c>
    </row>
    <row r="2292" spans="1:13" s="39" customFormat="1" ht="12.75" x14ac:dyDescent="0.2">
      <c r="A2292" s="33" t="s">
        <v>19</v>
      </c>
      <c r="B2292" s="33" t="s">
        <v>585</v>
      </c>
      <c r="C2292" s="34">
        <v>10</v>
      </c>
      <c r="D2292" s="33" t="s">
        <v>93</v>
      </c>
      <c r="E2292" s="33" t="s">
        <v>2717</v>
      </c>
      <c r="F2292" s="35">
        <v>31211500</v>
      </c>
      <c r="G2292" s="33" t="s">
        <v>15071</v>
      </c>
      <c r="H2292" s="33">
        <v>3</v>
      </c>
      <c r="I2292" s="33">
        <v>2</v>
      </c>
      <c r="J2292" s="36">
        <v>7</v>
      </c>
      <c r="K2292" s="37">
        <v>280000</v>
      </c>
      <c r="L2292" s="38" t="s">
        <v>2367</v>
      </c>
      <c r="M2292" s="38" t="s">
        <v>13</v>
      </c>
    </row>
    <row r="2293" spans="1:13" s="39" customFormat="1" ht="12.75" x14ac:dyDescent="0.2">
      <c r="A2293" s="33" t="s">
        <v>19</v>
      </c>
      <c r="B2293" s="33" t="s">
        <v>585</v>
      </c>
      <c r="C2293" s="34">
        <v>10</v>
      </c>
      <c r="D2293" s="33" t="s">
        <v>93</v>
      </c>
      <c r="E2293" s="33" t="s">
        <v>2718</v>
      </c>
      <c r="F2293" s="35">
        <v>31211500</v>
      </c>
      <c r="G2293" s="33" t="s">
        <v>15071</v>
      </c>
      <c r="H2293" s="33">
        <v>3</v>
      </c>
      <c r="I2293" s="33">
        <v>2</v>
      </c>
      <c r="J2293" s="36">
        <v>4</v>
      </c>
      <c r="K2293" s="37">
        <v>342720</v>
      </c>
      <c r="L2293" s="38" t="s">
        <v>2367</v>
      </c>
      <c r="M2293" s="38" t="s">
        <v>13</v>
      </c>
    </row>
    <row r="2294" spans="1:13" s="39" customFormat="1" ht="12.75" x14ac:dyDescent="0.2">
      <c r="A2294" s="33" t="s">
        <v>19</v>
      </c>
      <c r="B2294" s="33" t="s">
        <v>585</v>
      </c>
      <c r="C2294" s="34">
        <v>10</v>
      </c>
      <c r="D2294" s="33" t="s">
        <v>93</v>
      </c>
      <c r="E2294" s="33" t="s">
        <v>2719</v>
      </c>
      <c r="F2294" s="35">
        <v>31211500</v>
      </c>
      <c r="G2294" s="33" t="s">
        <v>15071</v>
      </c>
      <c r="H2294" s="33">
        <v>3</v>
      </c>
      <c r="I2294" s="33">
        <v>2</v>
      </c>
      <c r="J2294" s="36">
        <v>6</v>
      </c>
      <c r="K2294" s="37">
        <v>300000</v>
      </c>
      <c r="L2294" s="38" t="s">
        <v>2367</v>
      </c>
      <c r="M2294" s="38" t="s">
        <v>13</v>
      </c>
    </row>
    <row r="2295" spans="1:13" s="39" customFormat="1" ht="12.75" x14ac:dyDescent="0.2">
      <c r="A2295" s="33" t="s">
        <v>19</v>
      </c>
      <c r="B2295" s="33" t="s">
        <v>585</v>
      </c>
      <c r="C2295" s="34">
        <v>10</v>
      </c>
      <c r="D2295" s="33" t="s">
        <v>93</v>
      </c>
      <c r="E2295" s="33" t="s">
        <v>2720</v>
      </c>
      <c r="F2295" s="35">
        <v>31211500</v>
      </c>
      <c r="G2295" s="33" t="s">
        <v>15071</v>
      </c>
      <c r="H2295" s="33">
        <v>3</v>
      </c>
      <c r="I2295" s="33">
        <v>2</v>
      </c>
      <c r="J2295" s="36">
        <v>2</v>
      </c>
      <c r="K2295" s="37">
        <v>100000</v>
      </c>
      <c r="L2295" s="38" t="s">
        <v>2367</v>
      </c>
      <c r="M2295" s="38" t="s">
        <v>13</v>
      </c>
    </row>
    <row r="2296" spans="1:13" s="39" customFormat="1" ht="12.75" x14ac:dyDescent="0.2">
      <c r="A2296" s="33" t="s">
        <v>19</v>
      </c>
      <c r="B2296" s="33" t="s">
        <v>585</v>
      </c>
      <c r="C2296" s="34">
        <v>10</v>
      </c>
      <c r="D2296" s="33" t="s">
        <v>93</v>
      </c>
      <c r="E2296" s="33" t="s">
        <v>2721</v>
      </c>
      <c r="F2296" s="35">
        <v>31201616</v>
      </c>
      <c r="G2296" s="33" t="s">
        <v>15071</v>
      </c>
      <c r="H2296" s="33">
        <v>3</v>
      </c>
      <c r="I2296" s="33">
        <v>2</v>
      </c>
      <c r="J2296" s="36">
        <v>5</v>
      </c>
      <c r="K2296" s="37">
        <v>210500</v>
      </c>
      <c r="L2296" s="38" t="s">
        <v>15</v>
      </c>
      <c r="M2296" s="38" t="s">
        <v>13</v>
      </c>
    </row>
    <row r="2297" spans="1:13" s="39" customFormat="1" ht="12.75" x14ac:dyDescent="0.2">
      <c r="A2297" s="33" t="s">
        <v>19</v>
      </c>
      <c r="B2297" s="33" t="s">
        <v>585</v>
      </c>
      <c r="C2297" s="34">
        <v>10</v>
      </c>
      <c r="D2297" s="33" t="s">
        <v>93</v>
      </c>
      <c r="E2297" s="33" t="s">
        <v>2722</v>
      </c>
      <c r="F2297" s="35">
        <v>31201616</v>
      </c>
      <c r="G2297" s="33" t="s">
        <v>15071</v>
      </c>
      <c r="H2297" s="33">
        <v>3</v>
      </c>
      <c r="I2297" s="33">
        <v>2</v>
      </c>
      <c r="J2297" s="36">
        <v>7</v>
      </c>
      <c r="K2297" s="37">
        <v>110264</v>
      </c>
      <c r="L2297" s="38" t="s">
        <v>15</v>
      </c>
      <c r="M2297" s="38" t="s">
        <v>13</v>
      </c>
    </row>
    <row r="2298" spans="1:13" s="39" customFormat="1" ht="12.75" x14ac:dyDescent="0.2">
      <c r="A2298" s="33" t="s">
        <v>19</v>
      </c>
      <c r="B2298" s="33" t="s">
        <v>585</v>
      </c>
      <c r="C2298" s="34">
        <v>10</v>
      </c>
      <c r="D2298" s="33" t="s">
        <v>93</v>
      </c>
      <c r="E2298" s="33" t="s">
        <v>2723</v>
      </c>
      <c r="F2298" s="35">
        <v>31201600</v>
      </c>
      <c r="G2298" s="33" t="s">
        <v>15071</v>
      </c>
      <c r="H2298" s="33">
        <v>3</v>
      </c>
      <c r="I2298" s="33">
        <v>2</v>
      </c>
      <c r="J2298" s="36">
        <v>12</v>
      </c>
      <c r="K2298" s="37">
        <v>238440</v>
      </c>
      <c r="L2298" s="38" t="s">
        <v>15</v>
      </c>
      <c r="M2298" s="38" t="s">
        <v>13</v>
      </c>
    </row>
    <row r="2299" spans="1:13" s="39" customFormat="1" ht="12.75" x14ac:dyDescent="0.2">
      <c r="A2299" s="33" t="s">
        <v>19</v>
      </c>
      <c r="B2299" s="33" t="s">
        <v>585</v>
      </c>
      <c r="C2299" s="34">
        <v>10</v>
      </c>
      <c r="D2299" s="33" t="s">
        <v>93</v>
      </c>
      <c r="E2299" s="33" t="s">
        <v>2724</v>
      </c>
      <c r="F2299" s="35">
        <v>31201532</v>
      </c>
      <c r="G2299" s="33" t="s">
        <v>15071</v>
      </c>
      <c r="H2299" s="33">
        <v>3</v>
      </c>
      <c r="I2299" s="33">
        <v>2</v>
      </c>
      <c r="J2299" s="36">
        <v>20</v>
      </c>
      <c r="K2299" s="37">
        <v>39000</v>
      </c>
      <c r="L2299" s="38" t="s">
        <v>15</v>
      </c>
      <c r="M2299" s="38" t="s">
        <v>13</v>
      </c>
    </row>
    <row r="2300" spans="1:13" s="39" customFormat="1" ht="12.75" x14ac:dyDescent="0.2">
      <c r="A2300" s="33" t="s">
        <v>19</v>
      </c>
      <c r="B2300" s="33" t="s">
        <v>585</v>
      </c>
      <c r="C2300" s="34">
        <v>10</v>
      </c>
      <c r="D2300" s="33" t="s">
        <v>93</v>
      </c>
      <c r="E2300" s="33" t="s">
        <v>2725</v>
      </c>
      <c r="F2300" s="35">
        <v>31201502</v>
      </c>
      <c r="G2300" s="33" t="s">
        <v>15071</v>
      </c>
      <c r="H2300" s="33">
        <v>3</v>
      </c>
      <c r="I2300" s="33">
        <v>2</v>
      </c>
      <c r="J2300" s="36">
        <v>5</v>
      </c>
      <c r="K2300" s="37">
        <v>35000</v>
      </c>
      <c r="L2300" s="38" t="s">
        <v>15</v>
      </c>
      <c r="M2300" s="38" t="s">
        <v>13</v>
      </c>
    </row>
    <row r="2301" spans="1:13" s="39" customFormat="1" ht="12.75" x14ac:dyDescent="0.2">
      <c r="A2301" s="33" t="s">
        <v>19</v>
      </c>
      <c r="B2301" s="33" t="s">
        <v>585</v>
      </c>
      <c r="C2301" s="34">
        <v>10</v>
      </c>
      <c r="D2301" s="33" t="s">
        <v>93</v>
      </c>
      <c r="E2301" s="33" t="s">
        <v>2726</v>
      </c>
      <c r="F2301" s="35">
        <v>41122703</v>
      </c>
      <c r="G2301" s="33" t="s">
        <v>15071</v>
      </c>
      <c r="H2301" s="33">
        <v>3</v>
      </c>
      <c r="I2301" s="33">
        <v>2</v>
      </c>
      <c r="J2301" s="36">
        <v>8</v>
      </c>
      <c r="K2301" s="37">
        <v>280000</v>
      </c>
      <c r="L2301" s="38" t="s">
        <v>15</v>
      </c>
      <c r="M2301" s="38" t="s">
        <v>13</v>
      </c>
    </row>
    <row r="2302" spans="1:13" s="39" customFormat="1" ht="12.75" x14ac:dyDescent="0.2">
      <c r="A2302" s="33" t="s">
        <v>19</v>
      </c>
      <c r="B2302" s="33" t="s">
        <v>585</v>
      </c>
      <c r="C2302" s="34">
        <v>10</v>
      </c>
      <c r="D2302" s="33" t="s">
        <v>93</v>
      </c>
      <c r="E2302" s="33" t="s">
        <v>2727</v>
      </c>
      <c r="F2302" s="35">
        <v>31201500</v>
      </c>
      <c r="G2302" s="33" t="s">
        <v>15071</v>
      </c>
      <c r="H2302" s="33">
        <v>3</v>
      </c>
      <c r="I2302" s="33">
        <v>2</v>
      </c>
      <c r="J2302" s="36">
        <v>10</v>
      </c>
      <c r="K2302" s="37">
        <v>342000</v>
      </c>
      <c r="L2302" s="38" t="s">
        <v>15</v>
      </c>
      <c r="M2302" s="38" t="s">
        <v>13</v>
      </c>
    </row>
    <row r="2303" spans="1:13" s="39" customFormat="1" ht="12.75" x14ac:dyDescent="0.2">
      <c r="A2303" s="33" t="s">
        <v>19</v>
      </c>
      <c r="B2303" s="33" t="s">
        <v>585</v>
      </c>
      <c r="C2303" s="34">
        <v>10</v>
      </c>
      <c r="D2303" s="33" t="s">
        <v>93</v>
      </c>
      <c r="E2303" s="33" t="s">
        <v>2728</v>
      </c>
      <c r="F2303" s="35">
        <v>31191509</v>
      </c>
      <c r="G2303" s="33" t="s">
        <v>15071</v>
      </c>
      <c r="H2303" s="33">
        <v>3</v>
      </c>
      <c r="I2303" s="33">
        <v>2</v>
      </c>
      <c r="J2303" s="36">
        <v>4</v>
      </c>
      <c r="K2303" s="37">
        <v>80000</v>
      </c>
      <c r="L2303" s="38" t="s">
        <v>15</v>
      </c>
      <c r="M2303" s="38" t="s">
        <v>13</v>
      </c>
    </row>
    <row r="2304" spans="1:13" s="39" customFormat="1" ht="12.75" x14ac:dyDescent="0.2">
      <c r="A2304" s="33" t="s">
        <v>19</v>
      </c>
      <c r="B2304" s="33" t="s">
        <v>585</v>
      </c>
      <c r="C2304" s="34">
        <v>10</v>
      </c>
      <c r="D2304" s="33" t="s">
        <v>93</v>
      </c>
      <c r="E2304" s="33" t="s">
        <v>2729</v>
      </c>
      <c r="F2304" s="35">
        <v>31191509</v>
      </c>
      <c r="G2304" s="33" t="s">
        <v>15071</v>
      </c>
      <c r="H2304" s="33">
        <v>3</v>
      </c>
      <c r="I2304" s="33">
        <v>2</v>
      </c>
      <c r="J2304" s="36">
        <v>1</v>
      </c>
      <c r="K2304" s="37">
        <v>35000</v>
      </c>
      <c r="L2304" s="38" t="s">
        <v>15</v>
      </c>
      <c r="M2304" s="38" t="s">
        <v>13</v>
      </c>
    </row>
    <row r="2305" spans="1:13" s="39" customFormat="1" ht="12.75" x14ac:dyDescent="0.2">
      <c r="A2305" s="33" t="s">
        <v>19</v>
      </c>
      <c r="B2305" s="33" t="s">
        <v>585</v>
      </c>
      <c r="C2305" s="34">
        <v>10</v>
      </c>
      <c r="D2305" s="33" t="s">
        <v>93</v>
      </c>
      <c r="E2305" s="33" t="s">
        <v>2730</v>
      </c>
      <c r="F2305" s="35">
        <v>31191506</v>
      </c>
      <c r="G2305" s="33" t="s">
        <v>15071</v>
      </c>
      <c r="H2305" s="33">
        <v>3</v>
      </c>
      <c r="I2305" s="33">
        <v>2</v>
      </c>
      <c r="J2305" s="36">
        <v>6</v>
      </c>
      <c r="K2305" s="37">
        <v>28800</v>
      </c>
      <c r="L2305" s="38" t="s">
        <v>15</v>
      </c>
      <c r="M2305" s="38" t="s">
        <v>13</v>
      </c>
    </row>
    <row r="2306" spans="1:13" s="39" customFormat="1" ht="12.75" x14ac:dyDescent="0.2">
      <c r="A2306" s="33" t="s">
        <v>19</v>
      </c>
      <c r="B2306" s="33" t="s">
        <v>585</v>
      </c>
      <c r="C2306" s="34">
        <v>10</v>
      </c>
      <c r="D2306" s="33" t="s">
        <v>93</v>
      </c>
      <c r="E2306" s="33" t="s">
        <v>2731</v>
      </c>
      <c r="F2306" s="35">
        <v>31191500</v>
      </c>
      <c r="G2306" s="33" t="s">
        <v>15071</v>
      </c>
      <c r="H2306" s="33">
        <v>3</v>
      </c>
      <c r="I2306" s="33">
        <v>2</v>
      </c>
      <c r="J2306" s="36">
        <v>1</v>
      </c>
      <c r="K2306" s="37">
        <v>46000</v>
      </c>
      <c r="L2306" s="38" t="s">
        <v>15</v>
      </c>
      <c r="M2306" s="38" t="s">
        <v>13</v>
      </c>
    </row>
    <row r="2307" spans="1:13" s="39" customFormat="1" ht="12.75" x14ac:dyDescent="0.2">
      <c r="A2307" s="33" t="s">
        <v>19</v>
      </c>
      <c r="B2307" s="33" t="s">
        <v>585</v>
      </c>
      <c r="C2307" s="34">
        <v>10</v>
      </c>
      <c r="D2307" s="33" t="s">
        <v>93</v>
      </c>
      <c r="E2307" s="33" t="s">
        <v>2732</v>
      </c>
      <c r="F2307" s="35">
        <v>31191500</v>
      </c>
      <c r="G2307" s="33" t="s">
        <v>15071</v>
      </c>
      <c r="H2307" s="33">
        <v>3</v>
      </c>
      <c r="I2307" s="33">
        <v>2</v>
      </c>
      <c r="J2307" s="36">
        <v>1</v>
      </c>
      <c r="K2307" s="37">
        <v>125897</v>
      </c>
      <c r="L2307" s="38" t="s">
        <v>15</v>
      </c>
      <c r="M2307" s="38" t="s">
        <v>13</v>
      </c>
    </row>
    <row r="2308" spans="1:13" s="39" customFormat="1" ht="12.75" x14ac:dyDescent="0.2">
      <c r="A2308" s="33" t="s">
        <v>19</v>
      </c>
      <c r="B2308" s="33" t="s">
        <v>585</v>
      </c>
      <c r="C2308" s="34">
        <v>10</v>
      </c>
      <c r="D2308" s="33" t="s">
        <v>93</v>
      </c>
      <c r="E2308" s="33" t="s">
        <v>2733</v>
      </c>
      <c r="F2308" s="35">
        <v>31191500</v>
      </c>
      <c r="G2308" s="33" t="s">
        <v>15071</v>
      </c>
      <c r="H2308" s="33">
        <v>3</v>
      </c>
      <c r="I2308" s="33">
        <v>2</v>
      </c>
      <c r="J2308" s="36">
        <v>1</v>
      </c>
      <c r="K2308" s="37">
        <v>344812.79</v>
      </c>
      <c r="L2308" s="38" t="s">
        <v>15</v>
      </c>
      <c r="M2308" s="38" t="s">
        <v>13</v>
      </c>
    </row>
    <row r="2309" spans="1:13" s="39" customFormat="1" ht="12.75" x14ac:dyDescent="0.2">
      <c r="A2309" s="33" t="s">
        <v>19</v>
      </c>
      <c r="B2309" s="33" t="s">
        <v>585</v>
      </c>
      <c r="C2309" s="34">
        <v>10</v>
      </c>
      <c r="D2309" s="33" t="s">
        <v>93</v>
      </c>
      <c r="E2309" s="33" t="s">
        <v>2734</v>
      </c>
      <c r="F2309" s="35">
        <v>31162801</v>
      </c>
      <c r="G2309" s="33" t="s">
        <v>15071</v>
      </c>
      <c r="H2309" s="33">
        <v>3</v>
      </c>
      <c r="I2309" s="33">
        <v>2</v>
      </c>
      <c r="J2309" s="36">
        <v>4</v>
      </c>
      <c r="K2309" s="37">
        <v>200000</v>
      </c>
      <c r="L2309" s="38" t="s">
        <v>15</v>
      </c>
      <c r="M2309" s="38" t="s">
        <v>13</v>
      </c>
    </row>
    <row r="2310" spans="1:13" s="39" customFormat="1" ht="12.75" x14ac:dyDescent="0.2">
      <c r="A2310" s="33" t="s">
        <v>19</v>
      </c>
      <c r="B2310" s="33" t="s">
        <v>585</v>
      </c>
      <c r="C2310" s="34">
        <v>10</v>
      </c>
      <c r="D2310" s="33" t="s">
        <v>93</v>
      </c>
      <c r="E2310" s="33" t="s">
        <v>2735</v>
      </c>
      <c r="F2310" s="35">
        <v>31161722</v>
      </c>
      <c r="G2310" s="33" t="s">
        <v>15071</v>
      </c>
      <c r="H2310" s="33">
        <v>3</v>
      </c>
      <c r="I2310" s="33">
        <v>2</v>
      </c>
      <c r="J2310" s="36">
        <v>8</v>
      </c>
      <c r="K2310" s="37">
        <v>47984</v>
      </c>
      <c r="L2310" s="38" t="s">
        <v>15</v>
      </c>
      <c r="M2310" s="38" t="s">
        <v>13</v>
      </c>
    </row>
    <row r="2311" spans="1:13" s="39" customFormat="1" ht="12.75" x14ac:dyDescent="0.2">
      <c r="A2311" s="33" t="s">
        <v>19</v>
      </c>
      <c r="B2311" s="33" t="s">
        <v>585</v>
      </c>
      <c r="C2311" s="34">
        <v>10</v>
      </c>
      <c r="D2311" s="33" t="s">
        <v>93</v>
      </c>
      <c r="E2311" s="33" t="s">
        <v>2736</v>
      </c>
      <c r="F2311" s="35">
        <v>31161722</v>
      </c>
      <c r="G2311" s="33" t="s">
        <v>15071</v>
      </c>
      <c r="H2311" s="33">
        <v>3</v>
      </c>
      <c r="I2311" s="33">
        <v>2</v>
      </c>
      <c r="J2311" s="36">
        <v>8</v>
      </c>
      <c r="K2311" s="37">
        <v>38400</v>
      </c>
      <c r="L2311" s="38" t="s">
        <v>15</v>
      </c>
      <c r="M2311" s="38" t="s">
        <v>13</v>
      </c>
    </row>
    <row r="2312" spans="1:13" s="39" customFormat="1" ht="12.75" x14ac:dyDescent="0.2">
      <c r="A2312" s="33" t="s">
        <v>19</v>
      </c>
      <c r="B2312" s="33" t="s">
        <v>585</v>
      </c>
      <c r="C2312" s="34">
        <v>10</v>
      </c>
      <c r="D2312" s="33" t="s">
        <v>93</v>
      </c>
      <c r="E2312" s="33" t="s">
        <v>2737</v>
      </c>
      <c r="F2312" s="35">
        <v>31161528</v>
      </c>
      <c r="G2312" s="33" t="s">
        <v>15071</v>
      </c>
      <c r="H2312" s="33">
        <v>3</v>
      </c>
      <c r="I2312" s="33">
        <v>2</v>
      </c>
      <c r="J2312" s="36">
        <v>5</v>
      </c>
      <c r="K2312" s="37">
        <v>10250</v>
      </c>
      <c r="L2312" s="38" t="s">
        <v>15</v>
      </c>
      <c r="M2312" s="38" t="s">
        <v>13</v>
      </c>
    </row>
    <row r="2313" spans="1:13" s="39" customFormat="1" ht="12.75" x14ac:dyDescent="0.2">
      <c r="A2313" s="33" t="s">
        <v>19</v>
      </c>
      <c r="B2313" s="33" t="s">
        <v>585</v>
      </c>
      <c r="C2313" s="34">
        <v>10</v>
      </c>
      <c r="D2313" s="33" t="s">
        <v>93</v>
      </c>
      <c r="E2313" s="33" t="s">
        <v>2738</v>
      </c>
      <c r="F2313" s="35">
        <v>31161528</v>
      </c>
      <c r="G2313" s="33" t="s">
        <v>15071</v>
      </c>
      <c r="H2313" s="33">
        <v>3</v>
      </c>
      <c r="I2313" s="33">
        <v>2</v>
      </c>
      <c r="J2313" s="36">
        <v>7</v>
      </c>
      <c r="K2313" s="37">
        <v>14700</v>
      </c>
      <c r="L2313" s="38" t="s">
        <v>15</v>
      </c>
      <c r="M2313" s="38" t="s">
        <v>13</v>
      </c>
    </row>
    <row r="2314" spans="1:13" s="39" customFormat="1" ht="12.75" x14ac:dyDescent="0.2">
      <c r="A2314" s="33" t="s">
        <v>19</v>
      </c>
      <c r="B2314" s="33" t="s">
        <v>585</v>
      </c>
      <c r="C2314" s="34">
        <v>10</v>
      </c>
      <c r="D2314" s="33" t="s">
        <v>93</v>
      </c>
      <c r="E2314" s="33" t="s">
        <v>2739</v>
      </c>
      <c r="F2314" s="35">
        <v>31161528</v>
      </c>
      <c r="G2314" s="33" t="s">
        <v>15071</v>
      </c>
      <c r="H2314" s="33">
        <v>3</v>
      </c>
      <c r="I2314" s="33">
        <v>2</v>
      </c>
      <c r="J2314" s="36">
        <v>7</v>
      </c>
      <c r="K2314" s="37">
        <v>23660</v>
      </c>
      <c r="L2314" s="38" t="s">
        <v>15</v>
      </c>
      <c r="M2314" s="38" t="s">
        <v>13</v>
      </c>
    </row>
    <row r="2315" spans="1:13" s="39" customFormat="1" ht="12.75" x14ac:dyDescent="0.2">
      <c r="A2315" s="33" t="s">
        <v>19</v>
      </c>
      <c r="B2315" s="33" t="s">
        <v>585</v>
      </c>
      <c r="C2315" s="34">
        <v>10</v>
      </c>
      <c r="D2315" s="33" t="s">
        <v>93</v>
      </c>
      <c r="E2315" s="33" t="s">
        <v>2740</v>
      </c>
      <c r="F2315" s="35">
        <v>31161528</v>
      </c>
      <c r="G2315" s="33" t="s">
        <v>15071</v>
      </c>
      <c r="H2315" s="33">
        <v>3</v>
      </c>
      <c r="I2315" s="33">
        <v>2</v>
      </c>
      <c r="J2315" s="36">
        <v>7</v>
      </c>
      <c r="K2315" s="37">
        <v>24850</v>
      </c>
      <c r="L2315" s="38" t="s">
        <v>15</v>
      </c>
      <c r="M2315" s="38" t="s">
        <v>13</v>
      </c>
    </row>
    <row r="2316" spans="1:13" s="39" customFormat="1" ht="12.75" x14ac:dyDescent="0.2">
      <c r="A2316" s="33" t="s">
        <v>19</v>
      </c>
      <c r="B2316" s="33" t="s">
        <v>585</v>
      </c>
      <c r="C2316" s="34">
        <v>10</v>
      </c>
      <c r="D2316" s="33" t="s">
        <v>93</v>
      </c>
      <c r="E2316" s="33" t="s">
        <v>2741</v>
      </c>
      <c r="F2316" s="35">
        <v>31161528</v>
      </c>
      <c r="G2316" s="33" t="s">
        <v>15071</v>
      </c>
      <c r="H2316" s="33">
        <v>3</v>
      </c>
      <c r="I2316" s="33">
        <v>2</v>
      </c>
      <c r="J2316" s="36">
        <v>5</v>
      </c>
      <c r="K2316" s="37">
        <v>8350</v>
      </c>
      <c r="L2316" s="38" t="s">
        <v>15</v>
      </c>
      <c r="M2316" s="38" t="s">
        <v>13</v>
      </c>
    </row>
    <row r="2317" spans="1:13" s="39" customFormat="1" ht="12.75" x14ac:dyDescent="0.2">
      <c r="A2317" s="33" t="s">
        <v>19</v>
      </c>
      <c r="B2317" s="33" t="s">
        <v>585</v>
      </c>
      <c r="C2317" s="34">
        <v>10</v>
      </c>
      <c r="D2317" s="33" t="s">
        <v>93</v>
      </c>
      <c r="E2317" s="33" t="s">
        <v>2742</v>
      </c>
      <c r="F2317" s="35">
        <v>30181700</v>
      </c>
      <c r="G2317" s="33" t="s">
        <v>15071</v>
      </c>
      <c r="H2317" s="33">
        <v>3</v>
      </c>
      <c r="I2317" s="33">
        <v>2</v>
      </c>
      <c r="J2317" s="36">
        <v>120</v>
      </c>
      <c r="K2317" s="37">
        <v>216000</v>
      </c>
      <c r="L2317" s="38" t="s">
        <v>15</v>
      </c>
      <c r="M2317" s="38" t="s">
        <v>13</v>
      </c>
    </row>
    <row r="2318" spans="1:13" s="39" customFormat="1" ht="12.75" x14ac:dyDescent="0.2">
      <c r="A2318" s="33" t="s">
        <v>19</v>
      </c>
      <c r="B2318" s="33" t="s">
        <v>585</v>
      </c>
      <c r="C2318" s="34">
        <v>10</v>
      </c>
      <c r="D2318" s="33" t="s">
        <v>93</v>
      </c>
      <c r="E2318" s="33" t="s">
        <v>2743</v>
      </c>
      <c r="F2318" s="35">
        <v>30101706</v>
      </c>
      <c r="G2318" s="33" t="s">
        <v>15071</v>
      </c>
      <c r="H2318" s="33">
        <v>3</v>
      </c>
      <c r="I2318" s="33">
        <v>2</v>
      </c>
      <c r="J2318" s="36">
        <v>3</v>
      </c>
      <c r="K2318" s="37">
        <v>66900</v>
      </c>
      <c r="L2318" s="38" t="s">
        <v>15</v>
      </c>
      <c r="M2318" s="38" t="s">
        <v>13</v>
      </c>
    </row>
    <row r="2319" spans="1:13" s="39" customFormat="1" ht="12.75" x14ac:dyDescent="0.2">
      <c r="A2319" s="33" t="s">
        <v>19</v>
      </c>
      <c r="B2319" s="33" t="s">
        <v>585</v>
      </c>
      <c r="C2319" s="34">
        <v>10</v>
      </c>
      <c r="D2319" s="33" t="s">
        <v>93</v>
      </c>
      <c r="E2319" s="33" t="s">
        <v>2744</v>
      </c>
      <c r="F2319" s="35">
        <v>27111500</v>
      </c>
      <c r="G2319" s="33" t="s">
        <v>15071</v>
      </c>
      <c r="H2319" s="33">
        <v>3</v>
      </c>
      <c r="I2319" s="33">
        <v>2</v>
      </c>
      <c r="J2319" s="36">
        <v>1</v>
      </c>
      <c r="K2319" s="37">
        <v>8300</v>
      </c>
      <c r="L2319" s="38" t="s">
        <v>15</v>
      </c>
      <c r="M2319" s="38" t="s">
        <v>13</v>
      </c>
    </row>
    <row r="2320" spans="1:13" s="39" customFormat="1" ht="12.75" x14ac:dyDescent="0.2">
      <c r="A2320" s="33" t="s">
        <v>19</v>
      </c>
      <c r="B2320" s="33" t="s">
        <v>585</v>
      </c>
      <c r="C2320" s="34">
        <v>10</v>
      </c>
      <c r="D2320" s="33" t="s">
        <v>93</v>
      </c>
      <c r="E2320" s="33" t="s">
        <v>2745</v>
      </c>
      <c r="F2320" s="35">
        <v>27111500</v>
      </c>
      <c r="G2320" s="33" t="s">
        <v>15071</v>
      </c>
      <c r="H2320" s="33">
        <v>3</v>
      </c>
      <c r="I2320" s="33">
        <v>2</v>
      </c>
      <c r="J2320" s="36">
        <v>1</v>
      </c>
      <c r="K2320" s="37">
        <v>4800</v>
      </c>
      <c r="L2320" s="38" t="s">
        <v>15</v>
      </c>
      <c r="M2320" s="38" t="s">
        <v>13</v>
      </c>
    </row>
    <row r="2321" spans="1:13" s="39" customFormat="1" ht="12.75" x14ac:dyDescent="0.2">
      <c r="A2321" s="33" t="s">
        <v>19</v>
      </c>
      <c r="B2321" s="33" t="s">
        <v>585</v>
      </c>
      <c r="C2321" s="34">
        <v>10</v>
      </c>
      <c r="D2321" s="33" t="s">
        <v>93</v>
      </c>
      <c r="E2321" s="33" t="s">
        <v>2746</v>
      </c>
      <c r="F2321" s="35">
        <v>27111500</v>
      </c>
      <c r="G2321" s="33" t="s">
        <v>15071</v>
      </c>
      <c r="H2321" s="33">
        <v>3</v>
      </c>
      <c r="I2321" s="33">
        <v>2</v>
      </c>
      <c r="J2321" s="36">
        <v>1</v>
      </c>
      <c r="K2321" s="37">
        <v>5300</v>
      </c>
      <c r="L2321" s="38" t="s">
        <v>15</v>
      </c>
      <c r="M2321" s="38" t="s">
        <v>13</v>
      </c>
    </row>
    <row r="2322" spans="1:13" s="39" customFormat="1" ht="12.75" x14ac:dyDescent="0.2">
      <c r="A2322" s="33" t="s">
        <v>19</v>
      </c>
      <c r="B2322" s="33" t="s">
        <v>585</v>
      </c>
      <c r="C2322" s="34">
        <v>10</v>
      </c>
      <c r="D2322" s="33" t="s">
        <v>93</v>
      </c>
      <c r="E2322" s="33" t="s">
        <v>2747</v>
      </c>
      <c r="F2322" s="35">
        <v>27111500</v>
      </c>
      <c r="G2322" s="33" t="s">
        <v>15071</v>
      </c>
      <c r="H2322" s="33">
        <v>3</v>
      </c>
      <c r="I2322" s="33">
        <v>2</v>
      </c>
      <c r="J2322" s="36">
        <v>2</v>
      </c>
      <c r="K2322" s="37">
        <v>6100</v>
      </c>
      <c r="L2322" s="38" t="s">
        <v>15</v>
      </c>
      <c r="M2322" s="38" t="s">
        <v>13</v>
      </c>
    </row>
    <row r="2323" spans="1:13" s="39" customFormat="1" ht="12.75" x14ac:dyDescent="0.2">
      <c r="A2323" s="33" t="s">
        <v>19</v>
      </c>
      <c r="B2323" s="33" t="s">
        <v>585</v>
      </c>
      <c r="C2323" s="34">
        <v>10</v>
      </c>
      <c r="D2323" s="33" t="s">
        <v>93</v>
      </c>
      <c r="E2323" s="33" t="s">
        <v>2748</v>
      </c>
      <c r="F2323" s="35">
        <v>27111500</v>
      </c>
      <c r="G2323" s="33" t="s">
        <v>15071</v>
      </c>
      <c r="H2323" s="33">
        <v>3</v>
      </c>
      <c r="I2323" s="33">
        <v>2</v>
      </c>
      <c r="J2323" s="36">
        <v>2</v>
      </c>
      <c r="K2323" s="37">
        <v>15400</v>
      </c>
      <c r="L2323" s="38" t="s">
        <v>15</v>
      </c>
      <c r="M2323" s="38" t="s">
        <v>13</v>
      </c>
    </row>
    <row r="2324" spans="1:13" s="39" customFormat="1" ht="12.75" x14ac:dyDescent="0.2">
      <c r="A2324" s="33" t="s">
        <v>19</v>
      </c>
      <c r="B2324" s="33" t="s">
        <v>585</v>
      </c>
      <c r="C2324" s="34">
        <v>10</v>
      </c>
      <c r="D2324" s="33" t="s">
        <v>93</v>
      </c>
      <c r="E2324" s="33" t="s">
        <v>2749</v>
      </c>
      <c r="F2324" s="35">
        <v>27111500</v>
      </c>
      <c r="G2324" s="33" t="s">
        <v>15071</v>
      </c>
      <c r="H2324" s="33">
        <v>3</v>
      </c>
      <c r="I2324" s="33">
        <v>2</v>
      </c>
      <c r="J2324" s="36">
        <v>2</v>
      </c>
      <c r="K2324" s="37">
        <v>3300</v>
      </c>
      <c r="L2324" s="38" t="s">
        <v>15</v>
      </c>
      <c r="M2324" s="38" t="s">
        <v>13</v>
      </c>
    </row>
    <row r="2325" spans="1:13" s="39" customFormat="1" ht="12.75" x14ac:dyDescent="0.2">
      <c r="A2325" s="33" t="s">
        <v>19</v>
      </c>
      <c r="B2325" s="33" t="s">
        <v>585</v>
      </c>
      <c r="C2325" s="34">
        <v>10</v>
      </c>
      <c r="D2325" s="33" t="s">
        <v>93</v>
      </c>
      <c r="E2325" s="33" t="s">
        <v>2744</v>
      </c>
      <c r="F2325" s="35">
        <v>27111500</v>
      </c>
      <c r="G2325" s="33" t="s">
        <v>15071</v>
      </c>
      <c r="H2325" s="33">
        <v>3</v>
      </c>
      <c r="I2325" s="33">
        <v>2</v>
      </c>
      <c r="J2325" s="36">
        <v>2</v>
      </c>
      <c r="K2325" s="37">
        <v>16120</v>
      </c>
      <c r="L2325" s="38" t="s">
        <v>15</v>
      </c>
      <c r="M2325" s="38" t="s">
        <v>13</v>
      </c>
    </row>
    <row r="2326" spans="1:13" s="39" customFormat="1" ht="12.75" x14ac:dyDescent="0.2">
      <c r="A2326" s="33" t="s">
        <v>19</v>
      </c>
      <c r="B2326" s="33" t="s">
        <v>585</v>
      </c>
      <c r="C2326" s="34">
        <v>10</v>
      </c>
      <c r="D2326" s="33" t="s">
        <v>93</v>
      </c>
      <c r="E2326" s="33" t="s">
        <v>2746</v>
      </c>
      <c r="F2326" s="35">
        <v>27111500</v>
      </c>
      <c r="G2326" s="33" t="s">
        <v>15071</v>
      </c>
      <c r="H2326" s="33">
        <v>3</v>
      </c>
      <c r="I2326" s="33">
        <v>2</v>
      </c>
      <c r="J2326" s="36">
        <v>2</v>
      </c>
      <c r="K2326" s="37">
        <v>9500</v>
      </c>
      <c r="L2326" s="38" t="s">
        <v>15</v>
      </c>
      <c r="M2326" s="38" t="s">
        <v>13</v>
      </c>
    </row>
    <row r="2327" spans="1:13" s="39" customFormat="1" ht="12.75" x14ac:dyDescent="0.2">
      <c r="A2327" s="33" t="s">
        <v>19</v>
      </c>
      <c r="B2327" s="33" t="s">
        <v>585</v>
      </c>
      <c r="C2327" s="34">
        <v>10</v>
      </c>
      <c r="D2327" s="33" t="s">
        <v>93</v>
      </c>
      <c r="E2327" s="33" t="s">
        <v>2746</v>
      </c>
      <c r="F2327" s="35">
        <v>27111500</v>
      </c>
      <c r="G2327" s="33" t="s">
        <v>15071</v>
      </c>
      <c r="H2327" s="33">
        <v>3</v>
      </c>
      <c r="I2327" s="33">
        <v>2</v>
      </c>
      <c r="J2327" s="36">
        <v>2</v>
      </c>
      <c r="K2327" s="37">
        <v>11200</v>
      </c>
      <c r="L2327" s="38" t="s">
        <v>15</v>
      </c>
      <c r="M2327" s="38" t="s">
        <v>13</v>
      </c>
    </row>
    <row r="2328" spans="1:13" s="39" customFormat="1" ht="12.75" x14ac:dyDescent="0.2">
      <c r="A2328" s="33" t="s">
        <v>19</v>
      </c>
      <c r="B2328" s="33" t="s">
        <v>585</v>
      </c>
      <c r="C2328" s="34">
        <v>10</v>
      </c>
      <c r="D2328" s="33" t="s">
        <v>93</v>
      </c>
      <c r="E2328" s="33" t="s">
        <v>2750</v>
      </c>
      <c r="F2328" s="35">
        <v>26121600</v>
      </c>
      <c r="G2328" s="33" t="s">
        <v>15071</v>
      </c>
      <c r="H2328" s="33">
        <v>3</v>
      </c>
      <c r="I2328" s="33">
        <v>2</v>
      </c>
      <c r="J2328" s="36">
        <v>1</v>
      </c>
      <c r="K2328" s="37">
        <v>249997</v>
      </c>
      <c r="L2328" s="38" t="s">
        <v>2369</v>
      </c>
      <c r="M2328" s="38" t="s">
        <v>13</v>
      </c>
    </row>
    <row r="2329" spans="1:13" s="39" customFormat="1" ht="12.75" x14ac:dyDescent="0.2">
      <c r="A2329" s="33" t="s">
        <v>19</v>
      </c>
      <c r="B2329" s="33" t="s">
        <v>585</v>
      </c>
      <c r="C2329" s="34">
        <v>10</v>
      </c>
      <c r="D2329" s="33" t="s">
        <v>93</v>
      </c>
      <c r="E2329" s="33" t="s">
        <v>2751</v>
      </c>
      <c r="F2329" s="35">
        <v>26111704</v>
      </c>
      <c r="G2329" s="33" t="s">
        <v>15071</v>
      </c>
      <c r="H2329" s="33">
        <v>3</v>
      </c>
      <c r="I2329" s="33">
        <v>2</v>
      </c>
      <c r="J2329" s="36">
        <v>5</v>
      </c>
      <c r="K2329" s="37">
        <v>250000</v>
      </c>
      <c r="L2329" s="38" t="s">
        <v>15</v>
      </c>
      <c r="M2329" s="38" t="s">
        <v>13</v>
      </c>
    </row>
    <row r="2330" spans="1:13" s="39" customFormat="1" ht="12.75" x14ac:dyDescent="0.2">
      <c r="A2330" s="33" t="s">
        <v>19</v>
      </c>
      <c r="B2330" s="33" t="s">
        <v>585</v>
      </c>
      <c r="C2330" s="34">
        <v>10</v>
      </c>
      <c r="D2330" s="33" t="s">
        <v>93</v>
      </c>
      <c r="E2330" s="33" t="s">
        <v>2752</v>
      </c>
      <c r="F2330" s="35">
        <v>26111702</v>
      </c>
      <c r="G2330" s="33" t="s">
        <v>15071</v>
      </c>
      <c r="H2330" s="33">
        <v>3</v>
      </c>
      <c r="I2330" s="33">
        <v>2</v>
      </c>
      <c r="J2330" s="36">
        <v>10</v>
      </c>
      <c r="K2330" s="37">
        <v>80000</v>
      </c>
      <c r="L2330" s="38" t="s">
        <v>15</v>
      </c>
      <c r="M2330" s="38" t="s">
        <v>13</v>
      </c>
    </row>
    <row r="2331" spans="1:13" s="39" customFormat="1" ht="12.75" x14ac:dyDescent="0.2">
      <c r="A2331" s="33" t="s">
        <v>19</v>
      </c>
      <c r="B2331" s="33" t="s">
        <v>585</v>
      </c>
      <c r="C2331" s="34">
        <v>10</v>
      </c>
      <c r="D2331" s="33" t="s">
        <v>93</v>
      </c>
      <c r="E2331" s="33" t="s">
        <v>2753</v>
      </c>
      <c r="F2331" s="35">
        <v>26111702</v>
      </c>
      <c r="G2331" s="33" t="s">
        <v>15071</v>
      </c>
      <c r="H2331" s="33">
        <v>3</v>
      </c>
      <c r="I2331" s="33">
        <v>2</v>
      </c>
      <c r="J2331" s="36">
        <v>20</v>
      </c>
      <c r="K2331" s="37">
        <v>64000</v>
      </c>
      <c r="L2331" s="38" t="s">
        <v>15</v>
      </c>
      <c r="M2331" s="38" t="s">
        <v>13</v>
      </c>
    </row>
    <row r="2332" spans="1:13" s="39" customFormat="1" ht="12.75" x14ac:dyDescent="0.2">
      <c r="A2332" s="33" t="s">
        <v>19</v>
      </c>
      <c r="B2332" s="33" t="s">
        <v>585</v>
      </c>
      <c r="C2332" s="34">
        <v>10</v>
      </c>
      <c r="D2332" s="33" t="s">
        <v>93</v>
      </c>
      <c r="E2332" s="33" t="s">
        <v>2754</v>
      </c>
      <c r="F2332" s="35">
        <v>26111702</v>
      </c>
      <c r="G2332" s="33" t="s">
        <v>15071</v>
      </c>
      <c r="H2332" s="33">
        <v>3</v>
      </c>
      <c r="I2332" s="33">
        <v>2</v>
      </c>
      <c r="J2332" s="36">
        <v>20</v>
      </c>
      <c r="K2332" s="37">
        <v>152000</v>
      </c>
      <c r="L2332" s="38" t="s">
        <v>15</v>
      </c>
      <c r="M2332" s="38" t="s">
        <v>13</v>
      </c>
    </row>
    <row r="2333" spans="1:13" s="39" customFormat="1" ht="12.75" x14ac:dyDescent="0.2">
      <c r="A2333" s="33" t="s">
        <v>19</v>
      </c>
      <c r="B2333" s="33" t="s">
        <v>585</v>
      </c>
      <c r="C2333" s="34">
        <v>10</v>
      </c>
      <c r="D2333" s="33" t="s">
        <v>93</v>
      </c>
      <c r="E2333" s="33" t="s">
        <v>2755</v>
      </c>
      <c r="F2333" s="35">
        <v>23271812</v>
      </c>
      <c r="G2333" s="33" t="s">
        <v>15071</v>
      </c>
      <c r="H2333" s="33">
        <v>3</v>
      </c>
      <c r="I2333" s="33">
        <v>2</v>
      </c>
      <c r="J2333" s="36">
        <v>10</v>
      </c>
      <c r="K2333" s="37">
        <v>21000</v>
      </c>
      <c r="L2333" s="38" t="s">
        <v>15</v>
      </c>
      <c r="M2333" s="38" t="s">
        <v>13</v>
      </c>
    </row>
    <row r="2334" spans="1:13" s="39" customFormat="1" ht="12.75" x14ac:dyDescent="0.2">
      <c r="A2334" s="33" t="s">
        <v>19</v>
      </c>
      <c r="B2334" s="33" t="s">
        <v>585</v>
      </c>
      <c r="C2334" s="34">
        <v>10</v>
      </c>
      <c r="D2334" s="33" t="s">
        <v>93</v>
      </c>
      <c r="E2334" s="33" t="s">
        <v>2756</v>
      </c>
      <c r="F2334" s="35">
        <v>27112200</v>
      </c>
      <c r="G2334" s="33" t="s">
        <v>15071</v>
      </c>
      <c r="H2334" s="33">
        <v>3</v>
      </c>
      <c r="I2334" s="33">
        <v>2</v>
      </c>
      <c r="J2334" s="36">
        <v>16</v>
      </c>
      <c r="K2334" s="37">
        <v>137600</v>
      </c>
      <c r="L2334" s="38" t="s">
        <v>15</v>
      </c>
      <c r="M2334" s="38" t="s">
        <v>13</v>
      </c>
    </row>
    <row r="2335" spans="1:13" s="39" customFormat="1" ht="12.75" x14ac:dyDescent="0.2">
      <c r="A2335" s="33" t="s">
        <v>19</v>
      </c>
      <c r="B2335" s="33" t="s">
        <v>585</v>
      </c>
      <c r="C2335" s="34">
        <v>10</v>
      </c>
      <c r="D2335" s="33" t="s">
        <v>93</v>
      </c>
      <c r="E2335" s="33" t="s">
        <v>2757</v>
      </c>
      <c r="F2335" s="35">
        <v>11162116</v>
      </c>
      <c r="G2335" s="33" t="s">
        <v>15071</v>
      </c>
      <c r="H2335" s="33">
        <v>3</v>
      </c>
      <c r="I2335" s="33">
        <v>2</v>
      </c>
      <c r="J2335" s="36">
        <v>15</v>
      </c>
      <c r="K2335" s="37">
        <v>135000</v>
      </c>
      <c r="L2335" s="38" t="s">
        <v>15</v>
      </c>
      <c r="M2335" s="38" t="s">
        <v>13</v>
      </c>
    </row>
    <row r="2336" spans="1:13" s="39" customFormat="1" ht="12.75" x14ac:dyDescent="0.2">
      <c r="A2336" s="33" t="s">
        <v>19</v>
      </c>
      <c r="B2336" s="33" t="s">
        <v>585</v>
      </c>
      <c r="C2336" s="34">
        <v>10</v>
      </c>
      <c r="D2336" s="33" t="s">
        <v>93</v>
      </c>
      <c r="E2336" s="33" t="s">
        <v>2758</v>
      </c>
      <c r="F2336" s="35">
        <v>14111823</v>
      </c>
      <c r="G2336" s="33" t="s">
        <v>15071</v>
      </c>
      <c r="H2336" s="33">
        <v>4</v>
      </c>
      <c r="I2336" s="33">
        <v>2</v>
      </c>
      <c r="J2336" s="36">
        <v>800</v>
      </c>
      <c r="K2336" s="37">
        <v>45696</v>
      </c>
      <c r="L2336" s="38" t="s">
        <v>15</v>
      </c>
      <c r="M2336" s="38" t="s">
        <v>13</v>
      </c>
    </row>
    <row r="2337" spans="1:13" s="39" customFormat="1" ht="12.75" x14ac:dyDescent="0.2">
      <c r="A2337" s="33" t="s">
        <v>19</v>
      </c>
      <c r="B2337" s="33" t="s">
        <v>585</v>
      </c>
      <c r="C2337" s="34">
        <v>10</v>
      </c>
      <c r="D2337" s="33" t="s">
        <v>93</v>
      </c>
      <c r="E2337" s="33" t="s">
        <v>2759</v>
      </c>
      <c r="F2337" s="35">
        <v>55121802</v>
      </c>
      <c r="G2337" s="33" t="s">
        <v>15071</v>
      </c>
      <c r="H2337" s="33">
        <v>4</v>
      </c>
      <c r="I2337" s="33">
        <v>2</v>
      </c>
      <c r="J2337" s="36">
        <v>800</v>
      </c>
      <c r="K2337" s="37">
        <v>276080</v>
      </c>
      <c r="L2337" s="38" t="s">
        <v>15</v>
      </c>
      <c r="M2337" s="38" t="s">
        <v>13</v>
      </c>
    </row>
    <row r="2338" spans="1:13" s="39" customFormat="1" ht="12.75" x14ac:dyDescent="0.2">
      <c r="A2338" s="33" t="s">
        <v>19</v>
      </c>
      <c r="B2338" s="33" t="s">
        <v>585</v>
      </c>
      <c r="C2338" s="34">
        <v>10</v>
      </c>
      <c r="D2338" s="33" t="s">
        <v>93</v>
      </c>
      <c r="E2338" s="33" t="s">
        <v>2760</v>
      </c>
      <c r="F2338" s="35">
        <v>82121508</v>
      </c>
      <c r="G2338" s="33" t="s">
        <v>15071</v>
      </c>
      <c r="H2338" s="33">
        <v>4</v>
      </c>
      <c r="I2338" s="33">
        <v>2</v>
      </c>
      <c r="J2338" s="36">
        <v>800</v>
      </c>
      <c r="K2338" s="37">
        <v>95200</v>
      </c>
      <c r="L2338" s="38" t="s">
        <v>15</v>
      </c>
      <c r="M2338" s="38" t="s">
        <v>13</v>
      </c>
    </row>
    <row r="2339" spans="1:13" s="39" customFormat="1" ht="12.75" x14ac:dyDescent="0.2">
      <c r="A2339" s="33" t="s">
        <v>19</v>
      </c>
      <c r="B2339" s="33" t="s">
        <v>585</v>
      </c>
      <c r="C2339" s="34">
        <v>10</v>
      </c>
      <c r="D2339" s="33" t="s">
        <v>93</v>
      </c>
      <c r="E2339" s="33" t="s">
        <v>2761</v>
      </c>
      <c r="F2339" s="35">
        <v>14111537</v>
      </c>
      <c r="G2339" s="33" t="s">
        <v>15071</v>
      </c>
      <c r="H2339" s="33">
        <v>4</v>
      </c>
      <c r="I2339" s="33">
        <v>2</v>
      </c>
      <c r="J2339" s="36">
        <v>800</v>
      </c>
      <c r="K2339" s="37">
        <v>171360</v>
      </c>
      <c r="L2339" s="38" t="s">
        <v>15</v>
      </c>
      <c r="M2339" s="38" t="s">
        <v>13</v>
      </c>
    </row>
    <row r="2340" spans="1:13" s="39" customFormat="1" ht="12.75" x14ac:dyDescent="0.2">
      <c r="A2340" s="33" t="s">
        <v>19</v>
      </c>
      <c r="B2340" s="33" t="s">
        <v>585</v>
      </c>
      <c r="C2340" s="34">
        <v>10</v>
      </c>
      <c r="D2340" s="33" t="s">
        <v>93</v>
      </c>
      <c r="E2340" s="33" t="s">
        <v>2762</v>
      </c>
      <c r="F2340" s="35">
        <v>14111537</v>
      </c>
      <c r="G2340" s="33" t="s">
        <v>15071</v>
      </c>
      <c r="H2340" s="33">
        <v>4</v>
      </c>
      <c r="I2340" s="33">
        <v>2</v>
      </c>
      <c r="J2340" s="36">
        <v>200</v>
      </c>
      <c r="K2340" s="37">
        <v>52360</v>
      </c>
      <c r="L2340" s="38" t="s">
        <v>15</v>
      </c>
      <c r="M2340" s="38" t="s">
        <v>13</v>
      </c>
    </row>
    <row r="2341" spans="1:13" s="39" customFormat="1" ht="12.75" x14ac:dyDescent="0.2">
      <c r="A2341" s="33" t="s">
        <v>19</v>
      </c>
      <c r="B2341" s="33" t="s">
        <v>585</v>
      </c>
      <c r="C2341" s="34">
        <v>10</v>
      </c>
      <c r="D2341" s="33" t="s">
        <v>93</v>
      </c>
      <c r="E2341" s="33" t="s">
        <v>14035</v>
      </c>
      <c r="F2341" s="35">
        <v>31151504</v>
      </c>
      <c r="G2341" s="33" t="s">
        <v>15071</v>
      </c>
      <c r="H2341" s="33">
        <v>5</v>
      </c>
      <c r="I2341" s="33">
        <v>1</v>
      </c>
      <c r="J2341" s="36">
        <v>12</v>
      </c>
      <c r="K2341" s="37">
        <v>2841720</v>
      </c>
      <c r="L2341" s="38" t="s">
        <v>15</v>
      </c>
      <c r="M2341" s="38" t="s">
        <v>13</v>
      </c>
    </row>
    <row r="2342" spans="1:13" s="39" customFormat="1" ht="12.75" x14ac:dyDescent="0.2">
      <c r="A2342" s="33" t="s">
        <v>19</v>
      </c>
      <c r="B2342" s="33" t="s">
        <v>585</v>
      </c>
      <c r="C2342" s="34">
        <v>10</v>
      </c>
      <c r="D2342" s="33" t="s">
        <v>93</v>
      </c>
      <c r="E2342" s="33" t="s">
        <v>2763</v>
      </c>
      <c r="F2342" s="35">
        <v>47101613</v>
      </c>
      <c r="G2342" s="33" t="s">
        <v>466</v>
      </c>
      <c r="H2342" s="33">
        <v>2</v>
      </c>
      <c r="I2342" s="33">
        <v>3</v>
      </c>
      <c r="J2342" s="36">
        <v>1</v>
      </c>
      <c r="K2342" s="37">
        <v>345100</v>
      </c>
      <c r="L2342" s="38" t="s">
        <v>2367</v>
      </c>
      <c r="M2342" s="38" t="s">
        <v>13</v>
      </c>
    </row>
    <row r="2343" spans="1:13" s="39" customFormat="1" ht="12.75" x14ac:dyDescent="0.2">
      <c r="A2343" s="33" t="s">
        <v>19</v>
      </c>
      <c r="B2343" s="33" t="s">
        <v>585</v>
      </c>
      <c r="C2343" s="34">
        <v>10</v>
      </c>
      <c r="D2343" s="33" t="s">
        <v>93</v>
      </c>
      <c r="E2343" s="33" t="s">
        <v>2764</v>
      </c>
      <c r="F2343" s="35">
        <v>39101600</v>
      </c>
      <c r="G2343" s="33" t="s">
        <v>466</v>
      </c>
      <c r="H2343" s="33">
        <v>2</v>
      </c>
      <c r="I2343" s="33">
        <v>3</v>
      </c>
      <c r="J2343" s="36">
        <v>5</v>
      </c>
      <c r="K2343" s="37">
        <v>22015</v>
      </c>
      <c r="L2343" s="38" t="s">
        <v>15</v>
      </c>
      <c r="M2343" s="38" t="s">
        <v>13</v>
      </c>
    </row>
    <row r="2344" spans="1:13" s="39" customFormat="1" ht="12.75" x14ac:dyDescent="0.2">
      <c r="A2344" s="33" t="s">
        <v>19</v>
      </c>
      <c r="B2344" s="33" t="s">
        <v>585</v>
      </c>
      <c r="C2344" s="34">
        <v>10</v>
      </c>
      <c r="D2344" s="33" t="s">
        <v>93</v>
      </c>
      <c r="E2344" s="33" t="s">
        <v>14036</v>
      </c>
      <c r="F2344" s="35">
        <v>46171501</v>
      </c>
      <c r="G2344" s="33" t="s">
        <v>466</v>
      </c>
      <c r="H2344" s="33">
        <v>2</v>
      </c>
      <c r="I2344" s="33">
        <v>3</v>
      </c>
      <c r="J2344" s="36">
        <v>3</v>
      </c>
      <c r="K2344" s="37">
        <v>221340</v>
      </c>
      <c r="L2344" s="38" t="s">
        <v>15</v>
      </c>
      <c r="M2344" s="38" t="s">
        <v>13</v>
      </c>
    </row>
    <row r="2345" spans="1:13" s="39" customFormat="1" ht="12.75" x14ac:dyDescent="0.2">
      <c r="A2345" s="33" t="s">
        <v>19</v>
      </c>
      <c r="B2345" s="33" t="s">
        <v>585</v>
      </c>
      <c r="C2345" s="34">
        <v>10</v>
      </c>
      <c r="D2345" s="33" t="s">
        <v>93</v>
      </c>
      <c r="E2345" s="33" t="s">
        <v>14037</v>
      </c>
      <c r="F2345" s="35">
        <v>53131600</v>
      </c>
      <c r="G2345" s="33" t="s">
        <v>466</v>
      </c>
      <c r="H2345" s="33">
        <v>2</v>
      </c>
      <c r="I2345" s="33">
        <v>3</v>
      </c>
      <c r="J2345" s="36">
        <v>3</v>
      </c>
      <c r="K2345" s="37">
        <v>83895</v>
      </c>
      <c r="L2345" s="38" t="s">
        <v>15</v>
      </c>
      <c r="M2345" s="38" t="s">
        <v>13</v>
      </c>
    </row>
    <row r="2346" spans="1:13" s="39" customFormat="1" ht="12.75" x14ac:dyDescent="0.2">
      <c r="A2346" s="33" t="s">
        <v>19</v>
      </c>
      <c r="B2346" s="33" t="s">
        <v>585</v>
      </c>
      <c r="C2346" s="34">
        <v>10</v>
      </c>
      <c r="D2346" s="33" t="s">
        <v>93</v>
      </c>
      <c r="E2346" s="33" t="s">
        <v>2765</v>
      </c>
      <c r="F2346" s="35">
        <v>44121618</v>
      </c>
      <c r="G2346" s="33" t="s">
        <v>466</v>
      </c>
      <c r="H2346" s="33">
        <v>2</v>
      </c>
      <c r="I2346" s="33">
        <v>3</v>
      </c>
      <c r="J2346" s="36">
        <v>1</v>
      </c>
      <c r="K2346" s="37">
        <v>79135</v>
      </c>
      <c r="L2346" s="38" t="s">
        <v>15</v>
      </c>
      <c r="M2346" s="38" t="s">
        <v>13</v>
      </c>
    </row>
    <row r="2347" spans="1:13" s="39" customFormat="1" ht="12.75" x14ac:dyDescent="0.2">
      <c r="A2347" s="33" t="s">
        <v>19</v>
      </c>
      <c r="B2347" s="33" t="s">
        <v>585</v>
      </c>
      <c r="C2347" s="34">
        <v>10</v>
      </c>
      <c r="D2347" s="33" t="s">
        <v>93</v>
      </c>
      <c r="E2347" s="33" t="s">
        <v>2766</v>
      </c>
      <c r="F2347" s="35">
        <v>31151904</v>
      </c>
      <c r="G2347" s="33" t="s">
        <v>466</v>
      </c>
      <c r="H2347" s="33">
        <v>2</v>
      </c>
      <c r="I2347" s="33">
        <v>3</v>
      </c>
      <c r="J2347" s="36">
        <v>2</v>
      </c>
      <c r="K2347" s="37">
        <v>17850</v>
      </c>
      <c r="L2347" s="38" t="s">
        <v>2369</v>
      </c>
      <c r="M2347" s="38" t="s">
        <v>13</v>
      </c>
    </row>
    <row r="2348" spans="1:13" s="39" customFormat="1" ht="12.75" x14ac:dyDescent="0.2">
      <c r="A2348" s="33" t="s">
        <v>19</v>
      </c>
      <c r="B2348" s="33" t="s">
        <v>585</v>
      </c>
      <c r="C2348" s="34">
        <v>10</v>
      </c>
      <c r="D2348" s="33" t="s">
        <v>93</v>
      </c>
      <c r="E2348" s="33" t="s">
        <v>2767</v>
      </c>
      <c r="F2348" s="35">
        <v>31151904</v>
      </c>
      <c r="G2348" s="33" t="s">
        <v>466</v>
      </c>
      <c r="H2348" s="33">
        <v>2</v>
      </c>
      <c r="I2348" s="33">
        <v>3</v>
      </c>
      <c r="J2348" s="36">
        <v>2</v>
      </c>
      <c r="K2348" s="37">
        <v>20230</v>
      </c>
      <c r="L2348" s="38" t="s">
        <v>2369</v>
      </c>
      <c r="M2348" s="38" t="s">
        <v>13</v>
      </c>
    </row>
    <row r="2349" spans="1:13" s="39" customFormat="1" ht="12.75" x14ac:dyDescent="0.2">
      <c r="A2349" s="33" t="s">
        <v>19</v>
      </c>
      <c r="B2349" s="33" t="s">
        <v>585</v>
      </c>
      <c r="C2349" s="34">
        <v>10</v>
      </c>
      <c r="D2349" s="33" t="s">
        <v>93</v>
      </c>
      <c r="E2349" s="33" t="s">
        <v>2768</v>
      </c>
      <c r="F2349" s="35">
        <v>31151904</v>
      </c>
      <c r="G2349" s="33" t="s">
        <v>466</v>
      </c>
      <c r="H2349" s="33">
        <v>2</v>
      </c>
      <c r="I2349" s="33">
        <v>3</v>
      </c>
      <c r="J2349" s="36">
        <v>2</v>
      </c>
      <c r="K2349" s="37">
        <v>35700</v>
      </c>
      <c r="L2349" s="38" t="s">
        <v>2369</v>
      </c>
      <c r="M2349" s="38" t="s">
        <v>13</v>
      </c>
    </row>
    <row r="2350" spans="1:13" s="39" customFormat="1" ht="12.75" x14ac:dyDescent="0.2">
      <c r="A2350" s="33" t="s">
        <v>19</v>
      </c>
      <c r="B2350" s="33" t="s">
        <v>585</v>
      </c>
      <c r="C2350" s="34">
        <v>10</v>
      </c>
      <c r="D2350" s="33" t="s">
        <v>93</v>
      </c>
      <c r="E2350" s="33" t="s">
        <v>2769</v>
      </c>
      <c r="F2350" s="35">
        <v>31151904</v>
      </c>
      <c r="G2350" s="33" t="s">
        <v>466</v>
      </c>
      <c r="H2350" s="33">
        <v>2</v>
      </c>
      <c r="I2350" s="33">
        <v>3</v>
      </c>
      <c r="J2350" s="36">
        <v>2</v>
      </c>
      <c r="K2350" s="37">
        <v>376040</v>
      </c>
      <c r="L2350" s="38" t="s">
        <v>2369</v>
      </c>
      <c r="M2350" s="38" t="s">
        <v>13</v>
      </c>
    </row>
    <row r="2351" spans="1:13" s="39" customFormat="1" ht="12.75" x14ac:dyDescent="0.2">
      <c r="A2351" s="33" t="s">
        <v>19</v>
      </c>
      <c r="B2351" s="33" t="s">
        <v>585</v>
      </c>
      <c r="C2351" s="34">
        <v>10</v>
      </c>
      <c r="D2351" s="33" t="s">
        <v>93</v>
      </c>
      <c r="E2351" s="33" t="s">
        <v>2770</v>
      </c>
      <c r="F2351" s="35">
        <v>44102912</v>
      </c>
      <c r="G2351" s="33" t="s">
        <v>466</v>
      </c>
      <c r="H2351" s="33">
        <v>2</v>
      </c>
      <c r="I2351" s="33">
        <v>3</v>
      </c>
      <c r="J2351" s="36">
        <v>5</v>
      </c>
      <c r="K2351" s="37">
        <v>124950</v>
      </c>
      <c r="L2351" s="38" t="s">
        <v>15</v>
      </c>
      <c r="M2351" s="38" t="s">
        <v>13</v>
      </c>
    </row>
    <row r="2352" spans="1:13" s="39" customFormat="1" ht="12.75" x14ac:dyDescent="0.2">
      <c r="A2352" s="33" t="s">
        <v>19</v>
      </c>
      <c r="B2352" s="33" t="s">
        <v>585</v>
      </c>
      <c r="C2352" s="34">
        <v>10</v>
      </c>
      <c r="D2352" s="33" t="s">
        <v>93</v>
      </c>
      <c r="E2352" s="33" t="s">
        <v>2771</v>
      </c>
      <c r="F2352" s="35" t="s">
        <v>3310</v>
      </c>
      <c r="G2352" s="33" t="s">
        <v>466</v>
      </c>
      <c r="H2352" s="33">
        <v>2</v>
      </c>
      <c r="I2352" s="33">
        <v>3</v>
      </c>
      <c r="J2352" s="36">
        <v>5</v>
      </c>
      <c r="K2352" s="37">
        <v>172550</v>
      </c>
      <c r="L2352" s="38" t="s">
        <v>15</v>
      </c>
      <c r="M2352" s="38" t="s">
        <v>13</v>
      </c>
    </row>
    <row r="2353" spans="1:13" s="39" customFormat="1" ht="12.75" x14ac:dyDescent="0.2">
      <c r="A2353" s="33" t="s">
        <v>19</v>
      </c>
      <c r="B2353" s="33" t="s">
        <v>585</v>
      </c>
      <c r="C2353" s="34">
        <v>10</v>
      </c>
      <c r="D2353" s="33" t="s">
        <v>93</v>
      </c>
      <c r="E2353" s="33" t="s">
        <v>2772</v>
      </c>
      <c r="F2353" s="35" t="s">
        <v>3310</v>
      </c>
      <c r="G2353" s="33" t="s">
        <v>466</v>
      </c>
      <c r="H2353" s="33">
        <v>2</v>
      </c>
      <c r="I2353" s="33">
        <v>3</v>
      </c>
      <c r="J2353" s="36">
        <v>5</v>
      </c>
      <c r="K2353" s="37">
        <v>19635</v>
      </c>
      <c r="L2353" s="38" t="s">
        <v>15</v>
      </c>
      <c r="M2353" s="38" t="s">
        <v>13</v>
      </c>
    </row>
    <row r="2354" spans="1:13" s="39" customFormat="1" ht="12.75" x14ac:dyDescent="0.2">
      <c r="A2354" s="33" t="s">
        <v>19</v>
      </c>
      <c r="B2354" s="33" t="s">
        <v>585</v>
      </c>
      <c r="C2354" s="34">
        <v>10</v>
      </c>
      <c r="D2354" s="33" t="s">
        <v>93</v>
      </c>
      <c r="E2354" s="33" t="s">
        <v>14038</v>
      </c>
      <c r="F2354" s="35">
        <v>26111700</v>
      </c>
      <c r="G2354" s="33" t="s">
        <v>466</v>
      </c>
      <c r="H2354" s="33">
        <v>2</v>
      </c>
      <c r="I2354" s="33">
        <v>3</v>
      </c>
      <c r="J2354" s="36">
        <v>10</v>
      </c>
      <c r="K2354" s="37">
        <v>246330</v>
      </c>
      <c r="L2354" s="38" t="s">
        <v>15</v>
      </c>
      <c r="M2354" s="38" t="s">
        <v>13</v>
      </c>
    </row>
    <row r="2355" spans="1:13" s="39" customFormat="1" ht="12.75" x14ac:dyDescent="0.2">
      <c r="A2355" s="33" t="s">
        <v>19</v>
      </c>
      <c r="B2355" s="33" t="s">
        <v>585</v>
      </c>
      <c r="C2355" s="34">
        <v>10</v>
      </c>
      <c r="D2355" s="33" t="s">
        <v>93</v>
      </c>
      <c r="E2355" s="33" t="s">
        <v>14039</v>
      </c>
      <c r="F2355" s="35">
        <v>26111700</v>
      </c>
      <c r="G2355" s="33" t="s">
        <v>466</v>
      </c>
      <c r="H2355" s="33">
        <v>2</v>
      </c>
      <c r="I2355" s="33">
        <v>3</v>
      </c>
      <c r="J2355" s="36">
        <v>10</v>
      </c>
      <c r="K2355" s="37">
        <v>157080</v>
      </c>
      <c r="L2355" s="38" t="s">
        <v>15</v>
      </c>
      <c r="M2355" s="38" t="s">
        <v>13</v>
      </c>
    </row>
    <row r="2356" spans="1:13" s="39" customFormat="1" ht="12.75" x14ac:dyDescent="0.2">
      <c r="A2356" s="33" t="s">
        <v>19</v>
      </c>
      <c r="B2356" s="33" t="s">
        <v>585</v>
      </c>
      <c r="C2356" s="34">
        <v>10</v>
      </c>
      <c r="D2356" s="33" t="s">
        <v>93</v>
      </c>
      <c r="E2356" s="33" t="s">
        <v>2773</v>
      </c>
      <c r="F2356" s="35">
        <v>23281900</v>
      </c>
      <c r="G2356" s="33" t="s">
        <v>466</v>
      </c>
      <c r="H2356" s="33">
        <v>2</v>
      </c>
      <c r="I2356" s="33">
        <v>3</v>
      </c>
      <c r="J2356" s="36">
        <v>10</v>
      </c>
      <c r="K2356" s="37">
        <v>223720</v>
      </c>
      <c r="L2356" s="38" t="s">
        <v>15</v>
      </c>
      <c r="M2356" s="38" t="s">
        <v>13</v>
      </c>
    </row>
    <row r="2357" spans="1:13" s="39" customFormat="1" ht="12.75" x14ac:dyDescent="0.2">
      <c r="A2357" s="33" t="s">
        <v>19</v>
      </c>
      <c r="B2357" s="33" t="s">
        <v>585</v>
      </c>
      <c r="C2357" s="34">
        <v>10</v>
      </c>
      <c r="D2357" s="33" t="s">
        <v>93</v>
      </c>
      <c r="E2357" s="33" t="s">
        <v>2774</v>
      </c>
      <c r="F2357" s="35">
        <v>23281900</v>
      </c>
      <c r="G2357" s="33" t="s">
        <v>466</v>
      </c>
      <c r="H2357" s="33">
        <v>2</v>
      </c>
      <c r="I2357" s="33">
        <v>3</v>
      </c>
      <c r="J2357" s="36">
        <v>2</v>
      </c>
      <c r="K2357" s="37">
        <v>2975</v>
      </c>
      <c r="L2357" s="38" t="s">
        <v>15</v>
      </c>
      <c r="M2357" s="38" t="s">
        <v>13</v>
      </c>
    </row>
    <row r="2358" spans="1:13" s="39" customFormat="1" ht="12.75" x14ac:dyDescent="0.2">
      <c r="A2358" s="33" t="s">
        <v>19</v>
      </c>
      <c r="B2358" s="33" t="s">
        <v>585</v>
      </c>
      <c r="C2358" s="34">
        <v>10</v>
      </c>
      <c r="D2358" s="33" t="s">
        <v>93</v>
      </c>
      <c r="E2358" s="33" t="s">
        <v>2775</v>
      </c>
      <c r="F2358" s="35">
        <v>39111500</v>
      </c>
      <c r="G2358" s="33" t="s">
        <v>466</v>
      </c>
      <c r="H2358" s="33">
        <v>2</v>
      </c>
      <c r="I2358" s="33">
        <v>3</v>
      </c>
      <c r="J2358" s="36">
        <v>3</v>
      </c>
      <c r="K2358" s="37">
        <v>182070</v>
      </c>
      <c r="L2358" s="38" t="s">
        <v>15</v>
      </c>
      <c r="M2358" s="38" t="s">
        <v>13</v>
      </c>
    </row>
    <row r="2359" spans="1:13" s="39" customFormat="1" ht="12.75" x14ac:dyDescent="0.2">
      <c r="A2359" s="33" t="s">
        <v>19</v>
      </c>
      <c r="B2359" s="33" t="s">
        <v>585</v>
      </c>
      <c r="C2359" s="34">
        <v>10</v>
      </c>
      <c r="D2359" s="33" t="s">
        <v>93</v>
      </c>
      <c r="E2359" s="33" t="s">
        <v>2776</v>
      </c>
      <c r="F2359" s="35">
        <v>48102109</v>
      </c>
      <c r="G2359" s="33" t="s">
        <v>466</v>
      </c>
      <c r="H2359" s="33">
        <v>2</v>
      </c>
      <c r="I2359" s="33">
        <v>3</v>
      </c>
      <c r="J2359" s="36">
        <v>15</v>
      </c>
      <c r="K2359" s="37">
        <v>533715</v>
      </c>
      <c r="L2359" s="38" t="s">
        <v>15</v>
      </c>
      <c r="M2359" s="38" t="s">
        <v>13</v>
      </c>
    </row>
    <row r="2360" spans="1:13" s="39" customFormat="1" ht="12.75" x14ac:dyDescent="0.2">
      <c r="A2360" s="33" t="s">
        <v>19</v>
      </c>
      <c r="B2360" s="33" t="s">
        <v>585</v>
      </c>
      <c r="C2360" s="34">
        <v>10</v>
      </c>
      <c r="D2360" s="33" t="s">
        <v>93</v>
      </c>
      <c r="E2360" s="33" t="s">
        <v>14040</v>
      </c>
      <c r="F2360" s="35">
        <v>30263201</v>
      </c>
      <c r="G2360" s="33" t="s">
        <v>466</v>
      </c>
      <c r="H2360" s="33">
        <v>2</v>
      </c>
      <c r="I2360" s="33">
        <v>3</v>
      </c>
      <c r="J2360" s="36">
        <v>5</v>
      </c>
      <c r="K2360" s="37">
        <v>148750</v>
      </c>
      <c r="L2360" s="38" t="s">
        <v>15</v>
      </c>
      <c r="M2360" s="38" t="s">
        <v>13</v>
      </c>
    </row>
    <row r="2361" spans="1:13" s="39" customFormat="1" ht="12.75" x14ac:dyDescent="0.2">
      <c r="A2361" s="33" t="s">
        <v>19</v>
      </c>
      <c r="B2361" s="33" t="s">
        <v>585</v>
      </c>
      <c r="C2361" s="34">
        <v>10</v>
      </c>
      <c r="D2361" s="33" t="s">
        <v>93</v>
      </c>
      <c r="E2361" s="33" t="s">
        <v>14041</v>
      </c>
      <c r="F2361" s="35">
        <v>30263201</v>
      </c>
      <c r="G2361" s="33" t="s">
        <v>466</v>
      </c>
      <c r="H2361" s="33">
        <v>2</v>
      </c>
      <c r="I2361" s="33">
        <v>3</v>
      </c>
      <c r="J2361" s="36">
        <v>6</v>
      </c>
      <c r="K2361" s="37">
        <v>147798</v>
      </c>
      <c r="L2361" s="38" t="s">
        <v>15</v>
      </c>
      <c r="M2361" s="38" t="s">
        <v>13</v>
      </c>
    </row>
    <row r="2362" spans="1:13" s="39" customFormat="1" ht="12.75" x14ac:dyDescent="0.2">
      <c r="A2362" s="33" t="s">
        <v>19</v>
      </c>
      <c r="B2362" s="33" t="s">
        <v>585</v>
      </c>
      <c r="C2362" s="34">
        <v>10</v>
      </c>
      <c r="D2362" s="33" t="s">
        <v>93</v>
      </c>
      <c r="E2362" s="33" t="s">
        <v>2777</v>
      </c>
      <c r="F2362" s="35">
        <v>41113123</v>
      </c>
      <c r="G2362" s="33" t="s">
        <v>466</v>
      </c>
      <c r="H2362" s="33">
        <v>2</v>
      </c>
      <c r="I2362" s="33">
        <v>3</v>
      </c>
      <c r="J2362" s="36">
        <v>8</v>
      </c>
      <c r="K2362" s="37">
        <v>203728</v>
      </c>
      <c r="L2362" s="38" t="s">
        <v>15</v>
      </c>
      <c r="M2362" s="38" t="s">
        <v>13</v>
      </c>
    </row>
    <row r="2363" spans="1:13" s="39" customFormat="1" ht="12.75" x14ac:dyDescent="0.2">
      <c r="A2363" s="33" t="s">
        <v>19</v>
      </c>
      <c r="B2363" s="33" t="s">
        <v>585</v>
      </c>
      <c r="C2363" s="34">
        <v>10</v>
      </c>
      <c r="D2363" s="33" t="s">
        <v>93</v>
      </c>
      <c r="E2363" s="33" t="s">
        <v>2778</v>
      </c>
      <c r="F2363" s="35">
        <v>31201621</v>
      </c>
      <c r="G2363" s="33" t="s">
        <v>466</v>
      </c>
      <c r="H2363" s="33">
        <v>2</v>
      </c>
      <c r="I2363" s="33">
        <v>3</v>
      </c>
      <c r="J2363" s="36">
        <v>10</v>
      </c>
      <c r="K2363" s="37">
        <v>476000</v>
      </c>
      <c r="L2363" s="38" t="s">
        <v>15</v>
      </c>
      <c r="M2363" s="38" t="s">
        <v>13</v>
      </c>
    </row>
    <row r="2364" spans="1:13" s="39" customFormat="1" ht="12.75" x14ac:dyDescent="0.2">
      <c r="A2364" s="33" t="s">
        <v>19</v>
      </c>
      <c r="B2364" s="33" t="s">
        <v>585</v>
      </c>
      <c r="C2364" s="34">
        <v>10</v>
      </c>
      <c r="D2364" s="33" t="s">
        <v>93</v>
      </c>
      <c r="E2364" s="33" t="s">
        <v>2779</v>
      </c>
      <c r="F2364" s="35">
        <v>27111503</v>
      </c>
      <c r="G2364" s="33" t="s">
        <v>466</v>
      </c>
      <c r="H2364" s="33">
        <v>2</v>
      </c>
      <c r="I2364" s="33">
        <v>3</v>
      </c>
      <c r="J2364" s="36">
        <v>2</v>
      </c>
      <c r="K2364" s="37">
        <v>95200</v>
      </c>
      <c r="L2364" s="38" t="s">
        <v>15</v>
      </c>
      <c r="M2364" s="38" t="s">
        <v>13</v>
      </c>
    </row>
    <row r="2365" spans="1:13" s="39" customFormat="1" ht="12.75" x14ac:dyDescent="0.2">
      <c r="A2365" s="33" t="s">
        <v>19</v>
      </c>
      <c r="B2365" s="33" t="s">
        <v>585</v>
      </c>
      <c r="C2365" s="34">
        <v>10</v>
      </c>
      <c r="D2365" s="33" t="s">
        <v>93</v>
      </c>
      <c r="E2365" s="33" t="s">
        <v>2780</v>
      </c>
      <c r="F2365" s="35">
        <v>53131643</v>
      </c>
      <c r="G2365" s="33" t="s">
        <v>15071</v>
      </c>
      <c r="H2365" s="33">
        <v>4</v>
      </c>
      <c r="I2365" s="33">
        <v>3</v>
      </c>
      <c r="J2365" s="36">
        <v>1</v>
      </c>
      <c r="K2365" s="37">
        <v>167800</v>
      </c>
      <c r="L2365" s="38" t="s">
        <v>15</v>
      </c>
      <c r="M2365" s="38" t="s">
        <v>13</v>
      </c>
    </row>
    <row r="2366" spans="1:13" s="39" customFormat="1" ht="12.75" x14ac:dyDescent="0.2">
      <c r="A2366" s="33" t="s">
        <v>19</v>
      </c>
      <c r="B2366" s="33" t="s">
        <v>585</v>
      </c>
      <c r="C2366" s="34">
        <v>10</v>
      </c>
      <c r="D2366" s="33" t="s">
        <v>93</v>
      </c>
      <c r="E2366" s="33" t="s">
        <v>2781</v>
      </c>
      <c r="F2366" s="35">
        <v>39111610</v>
      </c>
      <c r="G2366" s="33" t="s">
        <v>15071</v>
      </c>
      <c r="H2366" s="33">
        <v>4</v>
      </c>
      <c r="I2366" s="33">
        <v>3</v>
      </c>
      <c r="J2366" s="36">
        <v>8</v>
      </c>
      <c r="K2366" s="37">
        <v>960000</v>
      </c>
      <c r="L2366" s="38" t="s">
        <v>15</v>
      </c>
      <c r="M2366" s="38" t="s">
        <v>13</v>
      </c>
    </row>
    <row r="2367" spans="1:13" s="39" customFormat="1" ht="12.75" x14ac:dyDescent="0.2">
      <c r="A2367" s="33" t="s">
        <v>19</v>
      </c>
      <c r="B2367" s="33" t="s">
        <v>585</v>
      </c>
      <c r="C2367" s="34">
        <v>10</v>
      </c>
      <c r="D2367" s="33" t="s">
        <v>93</v>
      </c>
      <c r="E2367" s="33" t="s">
        <v>2782</v>
      </c>
      <c r="F2367" s="35">
        <v>42132203</v>
      </c>
      <c r="G2367" s="33" t="s">
        <v>15071</v>
      </c>
      <c r="H2367" s="33">
        <v>4</v>
      </c>
      <c r="I2367" s="33">
        <v>3</v>
      </c>
      <c r="J2367" s="36">
        <v>10</v>
      </c>
      <c r="K2367" s="37">
        <v>166600</v>
      </c>
      <c r="L2367" s="38" t="s">
        <v>15</v>
      </c>
      <c r="M2367" s="38" t="s">
        <v>13</v>
      </c>
    </row>
    <row r="2368" spans="1:13" s="39" customFormat="1" ht="12.75" x14ac:dyDescent="0.2">
      <c r="A2368" s="33" t="s">
        <v>19</v>
      </c>
      <c r="B2368" s="33" t="s">
        <v>585</v>
      </c>
      <c r="C2368" s="34">
        <v>10</v>
      </c>
      <c r="D2368" s="33" t="s">
        <v>93</v>
      </c>
      <c r="E2368" s="33" t="s">
        <v>2783</v>
      </c>
      <c r="F2368" s="35">
        <v>46171501</v>
      </c>
      <c r="G2368" s="33" t="s">
        <v>15071</v>
      </c>
      <c r="H2368" s="33">
        <v>4</v>
      </c>
      <c r="I2368" s="33">
        <v>3</v>
      </c>
      <c r="J2368" s="36">
        <v>30</v>
      </c>
      <c r="K2368" s="37">
        <v>1620000</v>
      </c>
      <c r="L2368" s="38" t="s">
        <v>15</v>
      </c>
      <c r="M2368" s="38" t="s">
        <v>13</v>
      </c>
    </row>
    <row r="2369" spans="1:13" s="39" customFormat="1" ht="12.75" x14ac:dyDescent="0.2">
      <c r="A2369" s="33" t="s">
        <v>19</v>
      </c>
      <c r="B2369" s="33" t="s">
        <v>585</v>
      </c>
      <c r="C2369" s="34">
        <v>10</v>
      </c>
      <c r="D2369" s="33" t="s">
        <v>93</v>
      </c>
      <c r="E2369" s="33" t="s">
        <v>2784</v>
      </c>
      <c r="F2369" s="35">
        <v>24111514</v>
      </c>
      <c r="G2369" s="33" t="s">
        <v>15071</v>
      </c>
      <c r="H2369" s="33">
        <v>4</v>
      </c>
      <c r="I2369" s="33">
        <v>3</v>
      </c>
      <c r="J2369" s="36">
        <v>5</v>
      </c>
      <c r="K2369" s="37">
        <v>250000</v>
      </c>
      <c r="L2369" s="38" t="s">
        <v>15</v>
      </c>
      <c r="M2369" s="38" t="s">
        <v>13</v>
      </c>
    </row>
    <row r="2370" spans="1:13" s="39" customFormat="1" ht="12.75" x14ac:dyDescent="0.2">
      <c r="A2370" s="33" t="s">
        <v>19</v>
      </c>
      <c r="B2370" s="33" t="s">
        <v>585</v>
      </c>
      <c r="C2370" s="34">
        <v>10</v>
      </c>
      <c r="D2370" s="33" t="s">
        <v>93</v>
      </c>
      <c r="E2370" s="33" t="s">
        <v>2785</v>
      </c>
      <c r="F2370" s="35">
        <v>53131642</v>
      </c>
      <c r="G2370" s="33" t="s">
        <v>15071</v>
      </c>
      <c r="H2370" s="33">
        <v>4</v>
      </c>
      <c r="I2370" s="33">
        <v>3</v>
      </c>
      <c r="J2370" s="36">
        <v>2</v>
      </c>
      <c r="K2370" s="37">
        <v>50000</v>
      </c>
      <c r="L2370" s="38" t="s">
        <v>15</v>
      </c>
      <c r="M2370" s="38" t="s">
        <v>13</v>
      </c>
    </row>
    <row r="2371" spans="1:13" s="39" customFormat="1" ht="12.75" x14ac:dyDescent="0.2">
      <c r="A2371" s="33" t="s">
        <v>19</v>
      </c>
      <c r="B2371" s="33" t="s">
        <v>585</v>
      </c>
      <c r="C2371" s="34">
        <v>10</v>
      </c>
      <c r="D2371" s="33" t="s">
        <v>93</v>
      </c>
      <c r="E2371" s="33" t="s">
        <v>2786</v>
      </c>
      <c r="F2371" s="35">
        <v>55121704</v>
      </c>
      <c r="G2371" s="33" t="s">
        <v>15071</v>
      </c>
      <c r="H2371" s="33">
        <v>4</v>
      </c>
      <c r="I2371" s="33">
        <v>3</v>
      </c>
      <c r="J2371" s="36">
        <v>10</v>
      </c>
      <c r="K2371" s="37">
        <v>1300000</v>
      </c>
      <c r="L2371" s="38" t="s">
        <v>15</v>
      </c>
      <c r="M2371" s="38" t="s">
        <v>13</v>
      </c>
    </row>
    <row r="2372" spans="1:13" s="39" customFormat="1" ht="12.75" x14ac:dyDescent="0.2">
      <c r="A2372" s="33" t="s">
        <v>19</v>
      </c>
      <c r="B2372" s="33" t="s">
        <v>585</v>
      </c>
      <c r="C2372" s="34">
        <v>10</v>
      </c>
      <c r="D2372" s="33" t="s">
        <v>93</v>
      </c>
      <c r="E2372" s="33" t="s">
        <v>2787</v>
      </c>
      <c r="F2372" s="35">
        <v>72103301</v>
      </c>
      <c r="G2372" s="33" t="s">
        <v>15071</v>
      </c>
      <c r="H2372" s="33">
        <v>1</v>
      </c>
      <c r="I2372" s="33">
        <v>6</v>
      </c>
      <c r="J2372" s="36">
        <v>1</v>
      </c>
      <c r="K2372" s="37">
        <v>40725158.079999998</v>
      </c>
      <c r="L2372" s="38" t="s">
        <v>12</v>
      </c>
      <c r="M2372" s="38" t="s">
        <v>13</v>
      </c>
    </row>
    <row r="2373" spans="1:13" s="39" customFormat="1" ht="12.75" x14ac:dyDescent="0.2">
      <c r="A2373" s="33" t="s">
        <v>19</v>
      </c>
      <c r="B2373" s="33" t="s">
        <v>586</v>
      </c>
      <c r="C2373" s="34">
        <v>10</v>
      </c>
      <c r="D2373" s="33" t="s">
        <v>94</v>
      </c>
      <c r="E2373" s="33" t="s">
        <v>2788</v>
      </c>
      <c r="F2373" s="35">
        <v>81141504</v>
      </c>
      <c r="G2373" s="33" t="s">
        <v>15071</v>
      </c>
      <c r="H2373" s="33">
        <v>7</v>
      </c>
      <c r="I2373" s="33">
        <v>3</v>
      </c>
      <c r="J2373" s="36">
        <v>1</v>
      </c>
      <c r="K2373" s="37">
        <v>15351000</v>
      </c>
      <c r="L2373" s="38" t="s">
        <v>12</v>
      </c>
      <c r="M2373" s="38" t="s">
        <v>13</v>
      </c>
    </row>
    <row r="2374" spans="1:13" s="39" customFormat="1" ht="12.75" x14ac:dyDescent="0.2">
      <c r="A2374" s="33" t="s">
        <v>19</v>
      </c>
      <c r="B2374" s="33" t="s">
        <v>586</v>
      </c>
      <c r="C2374" s="34">
        <v>10</v>
      </c>
      <c r="D2374" s="33" t="s">
        <v>94</v>
      </c>
      <c r="E2374" s="33" t="s">
        <v>2789</v>
      </c>
      <c r="F2374" s="35">
        <v>72101507</v>
      </c>
      <c r="G2374" s="33" t="s">
        <v>15071</v>
      </c>
      <c r="H2374" s="33">
        <v>3</v>
      </c>
      <c r="I2374" s="33">
        <v>10</v>
      </c>
      <c r="J2374" s="36">
        <v>1</v>
      </c>
      <c r="K2374" s="37">
        <v>51830660.640000001</v>
      </c>
      <c r="L2374" s="38" t="s">
        <v>12</v>
      </c>
      <c r="M2374" s="38" t="s">
        <v>13</v>
      </c>
    </row>
    <row r="2375" spans="1:13" s="39" customFormat="1" ht="12.75" x14ac:dyDescent="0.2">
      <c r="A2375" s="33" t="s">
        <v>19</v>
      </c>
      <c r="B2375" s="33" t="s">
        <v>586</v>
      </c>
      <c r="C2375" s="34">
        <v>10</v>
      </c>
      <c r="D2375" s="33" t="s">
        <v>94</v>
      </c>
      <c r="E2375" s="33" t="s">
        <v>2790</v>
      </c>
      <c r="F2375" s="35">
        <v>72101507</v>
      </c>
      <c r="G2375" s="33" t="s">
        <v>15071</v>
      </c>
      <c r="H2375" s="33">
        <v>2</v>
      </c>
      <c r="I2375" s="33">
        <v>2</v>
      </c>
      <c r="J2375" s="36">
        <v>1</v>
      </c>
      <c r="K2375" s="37">
        <v>30993324</v>
      </c>
      <c r="L2375" s="38" t="s">
        <v>12</v>
      </c>
      <c r="M2375" s="38" t="s">
        <v>13</v>
      </c>
    </row>
    <row r="2376" spans="1:13" s="39" customFormat="1" ht="12.75" x14ac:dyDescent="0.2">
      <c r="A2376" s="33" t="s">
        <v>19</v>
      </c>
      <c r="B2376" s="33" t="s">
        <v>586</v>
      </c>
      <c r="C2376" s="34">
        <v>10</v>
      </c>
      <c r="D2376" s="33" t="s">
        <v>94</v>
      </c>
      <c r="E2376" s="33" t="s">
        <v>2791</v>
      </c>
      <c r="F2376" s="35">
        <v>72154100</v>
      </c>
      <c r="G2376" s="33" t="s">
        <v>466</v>
      </c>
      <c r="H2376" s="33">
        <v>2</v>
      </c>
      <c r="I2376" s="33">
        <v>6</v>
      </c>
      <c r="J2376" s="36">
        <v>1</v>
      </c>
      <c r="K2376" s="37">
        <v>270000000</v>
      </c>
      <c r="L2376" s="38" t="s">
        <v>12</v>
      </c>
      <c r="M2376" s="38" t="s">
        <v>13</v>
      </c>
    </row>
    <row r="2377" spans="1:13" s="39" customFormat="1" ht="12.75" x14ac:dyDescent="0.2">
      <c r="A2377" s="33" t="s">
        <v>19</v>
      </c>
      <c r="B2377" s="33" t="s">
        <v>586</v>
      </c>
      <c r="C2377" s="34">
        <v>10</v>
      </c>
      <c r="D2377" s="33" t="s">
        <v>94</v>
      </c>
      <c r="E2377" s="33" t="s">
        <v>2792</v>
      </c>
      <c r="F2377" s="35" t="s">
        <v>3311</v>
      </c>
      <c r="G2377" s="33" t="s">
        <v>466</v>
      </c>
      <c r="H2377" s="33">
        <v>2</v>
      </c>
      <c r="I2377" s="33">
        <v>3</v>
      </c>
      <c r="J2377" s="36">
        <v>1</v>
      </c>
      <c r="K2377" s="37">
        <v>24980564.199999999</v>
      </c>
      <c r="L2377" s="38" t="s">
        <v>12</v>
      </c>
      <c r="M2377" s="38" t="s">
        <v>13</v>
      </c>
    </row>
    <row r="2378" spans="1:13" s="39" customFormat="1" ht="12.75" x14ac:dyDescent="0.2">
      <c r="A2378" s="33" t="s">
        <v>19</v>
      </c>
      <c r="B2378" s="33" t="s">
        <v>586</v>
      </c>
      <c r="C2378" s="34">
        <v>10</v>
      </c>
      <c r="D2378" s="33" t="s">
        <v>94</v>
      </c>
      <c r="E2378" s="33" t="s">
        <v>2793</v>
      </c>
      <c r="F2378" s="35">
        <v>72153303</v>
      </c>
      <c r="G2378" s="33" t="s">
        <v>15071</v>
      </c>
      <c r="H2378" s="33">
        <v>2</v>
      </c>
      <c r="I2378" s="33">
        <v>3</v>
      </c>
      <c r="J2378" s="36">
        <v>1</v>
      </c>
      <c r="K2378" s="37">
        <v>10000000</v>
      </c>
      <c r="L2378" s="38" t="s">
        <v>12</v>
      </c>
      <c r="M2378" s="38" t="s">
        <v>13</v>
      </c>
    </row>
    <row r="2379" spans="1:13" s="39" customFormat="1" ht="12.75" x14ac:dyDescent="0.2">
      <c r="A2379" s="33" t="s">
        <v>19</v>
      </c>
      <c r="B2379" s="33" t="s">
        <v>586</v>
      </c>
      <c r="C2379" s="34">
        <v>10</v>
      </c>
      <c r="D2379" s="33" t="s">
        <v>94</v>
      </c>
      <c r="E2379" s="33" t="s">
        <v>2794</v>
      </c>
      <c r="F2379" s="35">
        <v>72101507</v>
      </c>
      <c r="G2379" s="33" t="s">
        <v>466</v>
      </c>
      <c r="H2379" s="33">
        <v>3</v>
      </c>
      <c r="I2379" s="33">
        <v>3</v>
      </c>
      <c r="J2379" s="36">
        <v>1</v>
      </c>
      <c r="K2379" s="37">
        <v>12141882.140000001</v>
      </c>
      <c r="L2379" s="38" t="s">
        <v>12</v>
      </c>
      <c r="M2379" s="38" t="s">
        <v>13</v>
      </c>
    </row>
    <row r="2380" spans="1:13" s="39" customFormat="1" ht="12.75" x14ac:dyDescent="0.2">
      <c r="A2380" s="33" t="s">
        <v>19</v>
      </c>
      <c r="B2380" s="33" t="s">
        <v>587</v>
      </c>
      <c r="C2380" s="34">
        <v>10</v>
      </c>
      <c r="D2380" s="33" t="s">
        <v>95</v>
      </c>
      <c r="E2380" s="33" t="s">
        <v>2795</v>
      </c>
      <c r="F2380" s="35">
        <v>73152108</v>
      </c>
      <c r="G2380" s="33" t="s">
        <v>15071</v>
      </c>
      <c r="H2380" s="33">
        <v>8</v>
      </c>
      <c r="I2380" s="33">
        <v>4</v>
      </c>
      <c r="J2380" s="36">
        <v>1</v>
      </c>
      <c r="K2380" s="37">
        <v>20000000</v>
      </c>
      <c r="L2380" s="38" t="s">
        <v>12</v>
      </c>
      <c r="M2380" s="38" t="s">
        <v>13</v>
      </c>
    </row>
    <row r="2381" spans="1:13" s="39" customFormat="1" ht="12.75" x14ac:dyDescent="0.2">
      <c r="A2381" s="33" t="s">
        <v>19</v>
      </c>
      <c r="B2381" s="33" t="s">
        <v>587</v>
      </c>
      <c r="C2381" s="34">
        <v>10</v>
      </c>
      <c r="D2381" s="33" t="s">
        <v>95</v>
      </c>
      <c r="E2381" s="33" t="s">
        <v>2796</v>
      </c>
      <c r="F2381" s="35">
        <v>72101511</v>
      </c>
      <c r="G2381" s="33" t="s">
        <v>15071</v>
      </c>
      <c r="H2381" s="33">
        <v>5</v>
      </c>
      <c r="I2381" s="33">
        <v>3</v>
      </c>
      <c r="J2381" s="36">
        <v>1</v>
      </c>
      <c r="K2381" s="37">
        <v>30000000</v>
      </c>
      <c r="L2381" s="38" t="s">
        <v>12</v>
      </c>
      <c r="M2381" s="38" t="s">
        <v>13</v>
      </c>
    </row>
    <row r="2382" spans="1:13" s="39" customFormat="1" ht="12.75" x14ac:dyDescent="0.2">
      <c r="A2382" s="33" t="s">
        <v>19</v>
      </c>
      <c r="B2382" s="33" t="s">
        <v>587</v>
      </c>
      <c r="C2382" s="34">
        <v>10</v>
      </c>
      <c r="D2382" s="33" t="s">
        <v>95</v>
      </c>
      <c r="E2382" s="33" t="s">
        <v>2797</v>
      </c>
      <c r="F2382" s="35">
        <v>73152101</v>
      </c>
      <c r="G2382" s="33" t="s">
        <v>15071</v>
      </c>
      <c r="H2382" s="33">
        <v>8</v>
      </c>
      <c r="I2382" s="33">
        <v>3</v>
      </c>
      <c r="J2382" s="36">
        <v>1</v>
      </c>
      <c r="K2382" s="37">
        <v>4000000</v>
      </c>
      <c r="L2382" s="38" t="s">
        <v>12</v>
      </c>
      <c r="M2382" s="38" t="s">
        <v>13</v>
      </c>
    </row>
    <row r="2383" spans="1:13" s="39" customFormat="1" ht="12.75" x14ac:dyDescent="0.2">
      <c r="A2383" s="33" t="s">
        <v>19</v>
      </c>
      <c r="B2383" s="33" t="s">
        <v>587</v>
      </c>
      <c r="C2383" s="34">
        <v>10</v>
      </c>
      <c r="D2383" s="33" t="s">
        <v>95</v>
      </c>
      <c r="E2383" s="33" t="s">
        <v>2798</v>
      </c>
      <c r="F2383" s="35">
        <v>81101700</v>
      </c>
      <c r="G2383" s="33" t="s">
        <v>15071</v>
      </c>
      <c r="H2383" s="33">
        <v>3</v>
      </c>
      <c r="I2383" s="33">
        <v>1</v>
      </c>
      <c r="J2383" s="36">
        <v>1</v>
      </c>
      <c r="K2383" s="37">
        <v>11211213.720000001</v>
      </c>
      <c r="L2383" s="38" t="s">
        <v>12</v>
      </c>
      <c r="M2383" s="38" t="s">
        <v>13</v>
      </c>
    </row>
    <row r="2384" spans="1:13" s="39" customFormat="1" ht="12.75" x14ac:dyDescent="0.2">
      <c r="A2384" s="33" t="s">
        <v>19</v>
      </c>
      <c r="B2384" s="33" t="s">
        <v>587</v>
      </c>
      <c r="C2384" s="34">
        <v>10</v>
      </c>
      <c r="D2384" s="33" t="s">
        <v>95</v>
      </c>
      <c r="E2384" s="33" t="s">
        <v>2799</v>
      </c>
      <c r="F2384" s="35">
        <v>73152106</v>
      </c>
      <c r="G2384" s="33" t="s">
        <v>15071</v>
      </c>
      <c r="H2384" s="33">
        <v>8</v>
      </c>
      <c r="I2384" s="33">
        <v>3</v>
      </c>
      <c r="J2384" s="36">
        <v>1</v>
      </c>
      <c r="K2384" s="37">
        <v>7080500</v>
      </c>
      <c r="L2384" s="38" t="s">
        <v>12</v>
      </c>
      <c r="M2384" s="38" t="s">
        <v>13</v>
      </c>
    </row>
    <row r="2385" spans="1:13" s="39" customFormat="1" ht="12.75" x14ac:dyDescent="0.2">
      <c r="A2385" s="33" t="s">
        <v>19</v>
      </c>
      <c r="B2385" s="33" t="s">
        <v>587</v>
      </c>
      <c r="C2385" s="34">
        <v>10</v>
      </c>
      <c r="D2385" s="33" t="s">
        <v>95</v>
      </c>
      <c r="E2385" s="33" t="s">
        <v>2800</v>
      </c>
      <c r="F2385" s="35">
        <v>76111500</v>
      </c>
      <c r="G2385" s="33" t="s">
        <v>15071</v>
      </c>
      <c r="H2385" s="33">
        <v>3</v>
      </c>
      <c r="I2385" s="33">
        <v>2</v>
      </c>
      <c r="J2385" s="36">
        <v>1</v>
      </c>
      <c r="K2385" s="37">
        <v>5545400</v>
      </c>
      <c r="L2385" s="38" t="s">
        <v>12</v>
      </c>
      <c r="M2385" s="38" t="s">
        <v>13</v>
      </c>
    </row>
    <row r="2386" spans="1:13" s="39" customFormat="1" ht="12.75" x14ac:dyDescent="0.2">
      <c r="A2386" s="33" t="s">
        <v>19</v>
      </c>
      <c r="B2386" s="33" t="s">
        <v>587</v>
      </c>
      <c r="C2386" s="34">
        <v>10</v>
      </c>
      <c r="D2386" s="33" t="s">
        <v>95</v>
      </c>
      <c r="E2386" s="33" t="s">
        <v>2801</v>
      </c>
      <c r="F2386" s="35">
        <v>73152108</v>
      </c>
      <c r="G2386" s="33" t="s">
        <v>15071</v>
      </c>
      <c r="H2386" s="33">
        <v>3</v>
      </c>
      <c r="I2386" s="33">
        <v>1</v>
      </c>
      <c r="J2386" s="36">
        <v>1</v>
      </c>
      <c r="K2386" s="37">
        <v>1999997.3</v>
      </c>
      <c r="L2386" s="38" t="s">
        <v>12</v>
      </c>
      <c r="M2386" s="38" t="s">
        <v>13</v>
      </c>
    </row>
    <row r="2387" spans="1:13" s="39" customFormat="1" ht="12.75" x14ac:dyDescent="0.2">
      <c r="A2387" s="33" t="s">
        <v>19</v>
      </c>
      <c r="B2387" s="33" t="s">
        <v>587</v>
      </c>
      <c r="C2387" s="34">
        <v>10</v>
      </c>
      <c r="D2387" s="33" t="s">
        <v>95</v>
      </c>
      <c r="E2387" s="33" t="s">
        <v>2802</v>
      </c>
      <c r="F2387" s="35">
        <v>81141504</v>
      </c>
      <c r="G2387" s="33" t="s">
        <v>15071</v>
      </c>
      <c r="H2387" s="33">
        <v>7</v>
      </c>
      <c r="I2387" s="33">
        <v>3</v>
      </c>
      <c r="J2387" s="36">
        <v>1</v>
      </c>
      <c r="K2387" s="37">
        <v>1546997.62</v>
      </c>
      <c r="L2387" s="38" t="s">
        <v>12</v>
      </c>
      <c r="M2387" s="38" t="s">
        <v>13</v>
      </c>
    </row>
    <row r="2388" spans="1:13" s="39" customFormat="1" ht="12.75" x14ac:dyDescent="0.2">
      <c r="A2388" s="33" t="s">
        <v>19</v>
      </c>
      <c r="B2388" s="33" t="s">
        <v>587</v>
      </c>
      <c r="C2388" s="34">
        <v>10</v>
      </c>
      <c r="D2388" s="33" t="s">
        <v>95</v>
      </c>
      <c r="E2388" s="33" t="s">
        <v>2803</v>
      </c>
      <c r="F2388" s="35">
        <v>72153303</v>
      </c>
      <c r="G2388" s="33" t="s">
        <v>15071</v>
      </c>
      <c r="H2388" s="33">
        <v>3</v>
      </c>
      <c r="I2388" s="33">
        <v>3</v>
      </c>
      <c r="J2388" s="36">
        <v>1</v>
      </c>
      <c r="K2388" s="37">
        <v>25000000</v>
      </c>
      <c r="L2388" s="38" t="s">
        <v>12</v>
      </c>
      <c r="M2388" s="38" t="s">
        <v>13</v>
      </c>
    </row>
    <row r="2389" spans="1:13" s="39" customFormat="1" ht="12.75" x14ac:dyDescent="0.2">
      <c r="A2389" s="33" t="s">
        <v>19</v>
      </c>
      <c r="B2389" s="33" t="s">
        <v>587</v>
      </c>
      <c r="C2389" s="34">
        <v>10</v>
      </c>
      <c r="D2389" s="33" t="s">
        <v>95</v>
      </c>
      <c r="E2389" s="33" t="s">
        <v>14042</v>
      </c>
      <c r="F2389" s="35">
        <v>73152101</v>
      </c>
      <c r="G2389" s="33" t="s">
        <v>466</v>
      </c>
      <c r="H2389" s="33">
        <v>5</v>
      </c>
      <c r="I2389" s="33">
        <v>1</v>
      </c>
      <c r="J2389" s="36">
        <v>1</v>
      </c>
      <c r="K2389" s="37">
        <v>6426000</v>
      </c>
      <c r="L2389" s="38" t="s">
        <v>12</v>
      </c>
      <c r="M2389" s="38" t="s">
        <v>13</v>
      </c>
    </row>
    <row r="2390" spans="1:13" s="39" customFormat="1" ht="12.75" x14ac:dyDescent="0.2">
      <c r="A2390" s="33" t="s">
        <v>19</v>
      </c>
      <c r="B2390" s="33" t="s">
        <v>587</v>
      </c>
      <c r="C2390" s="34">
        <v>10</v>
      </c>
      <c r="D2390" s="33" t="s">
        <v>95</v>
      </c>
      <c r="E2390" s="33" t="s">
        <v>2804</v>
      </c>
      <c r="F2390" s="35">
        <v>12141904</v>
      </c>
      <c r="G2390" s="33" t="s">
        <v>466</v>
      </c>
      <c r="H2390" s="33">
        <v>2</v>
      </c>
      <c r="I2390" s="33">
        <v>6</v>
      </c>
      <c r="J2390" s="36">
        <v>1</v>
      </c>
      <c r="K2390" s="37">
        <v>2165800</v>
      </c>
      <c r="L2390" s="38" t="s">
        <v>12</v>
      </c>
      <c r="M2390" s="38" t="s">
        <v>13</v>
      </c>
    </row>
    <row r="2391" spans="1:13" s="39" customFormat="1" ht="12.75" x14ac:dyDescent="0.2">
      <c r="A2391" s="33" t="s">
        <v>19</v>
      </c>
      <c r="B2391" s="33" t="s">
        <v>587</v>
      </c>
      <c r="C2391" s="34">
        <v>10</v>
      </c>
      <c r="D2391" s="33" t="s">
        <v>95</v>
      </c>
      <c r="E2391" s="33" t="s">
        <v>2805</v>
      </c>
      <c r="F2391" s="35">
        <v>12141904</v>
      </c>
      <c r="G2391" s="33" t="s">
        <v>466</v>
      </c>
      <c r="H2391" s="33">
        <v>2</v>
      </c>
      <c r="I2391" s="33">
        <v>6</v>
      </c>
      <c r="J2391" s="36">
        <v>1</v>
      </c>
      <c r="K2391" s="37">
        <v>2070600</v>
      </c>
      <c r="L2391" s="38" t="s">
        <v>12</v>
      </c>
      <c r="M2391" s="38" t="s">
        <v>13</v>
      </c>
    </row>
    <row r="2392" spans="1:13" s="39" customFormat="1" ht="12.75" x14ac:dyDescent="0.2">
      <c r="A2392" s="33" t="s">
        <v>19</v>
      </c>
      <c r="B2392" s="33" t="s">
        <v>587</v>
      </c>
      <c r="C2392" s="34">
        <v>10</v>
      </c>
      <c r="D2392" s="33" t="s">
        <v>95</v>
      </c>
      <c r="E2392" s="33" t="s">
        <v>2806</v>
      </c>
      <c r="F2392" s="35">
        <v>12141904</v>
      </c>
      <c r="G2392" s="33" t="s">
        <v>466</v>
      </c>
      <c r="H2392" s="33">
        <v>2</v>
      </c>
      <c r="I2392" s="33">
        <v>6</v>
      </c>
      <c r="J2392" s="36">
        <v>1</v>
      </c>
      <c r="K2392" s="37">
        <v>9127300</v>
      </c>
      <c r="L2392" s="38" t="s">
        <v>12</v>
      </c>
      <c r="M2392" s="38" t="s">
        <v>13</v>
      </c>
    </row>
    <row r="2393" spans="1:13" s="39" customFormat="1" ht="12.75" x14ac:dyDescent="0.2">
      <c r="A2393" s="33" t="s">
        <v>19</v>
      </c>
      <c r="B2393" s="33" t="s">
        <v>587</v>
      </c>
      <c r="C2393" s="34">
        <v>10</v>
      </c>
      <c r="D2393" s="33" t="s">
        <v>95</v>
      </c>
      <c r="E2393" s="33" t="s">
        <v>2807</v>
      </c>
      <c r="F2393" s="35">
        <v>72154501</v>
      </c>
      <c r="G2393" s="33" t="s">
        <v>466</v>
      </c>
      <c r="H2393" s="33">
        <v>2</v>
      </c>
      <c r="I2393" s="33">
        <v>6</v>
      </c>
      <c r="J2393" s="36">
        <v>1</v>
      </c>
      <c r="K2393" s="37">
        <v>14864885</v>
      </c>
      <c r="L2393" s="38" t="s">
        <v>12</v>
      </c>
      <c r="M2393" s="38" t="s">
        <v>13</v>
      </c>
    </row>
    <row r="2394" spans="1:13" s="39" customFormat="1" ht="12.75" x14ac:dyDescent="0.2">
      <c r="A2394" s="33" t="s">
        <v>19</v>
      </c>
      <c r="B2394" s="33" t="s">
        <v>587</v>
      </c>
      <c r="C2394" s="34">
        <v>10</v>
      </c>
      <c r="D2394" s="33" t="s">
        <v>95</v>
      </c>
      <c r="E2394" s="33" t="s">
        <v>2808</v>
      </c>
      <c r="F2394" s="35">
        <v>72154501</v>
      </c>
      <c r="G2394" s="33" t="s">
        <v>466</v>
      </c>
      <c r="H2394" s="33">
        <v>2</v>
      </c>
      <c r="I2394" s="33">
        <v>6</v>
      </c>
      <c r="J2394" s="36">
        <v>1</v>
      </c>
      <c r="K2394" s="37">
        <v>14188965</v>
      </c>
      <c r="L2394" s="38" t="s">
        <v>12</v>
      </c>
      <c r="M2394" s="38" t="s">
        <v>13</v>
      </c>
    </row>
    <row r="2395" spans="1:13" s="39" customFormat="1" ht="12.75" x14ac:dyDescent="0.2">
      <c r="A2395" s="33" t="s">
        <v>19</v>
      </c>
      <c r="B2395" s="33" t="s">
        <v>587</v>
      </c>
      <c r="C2395" s="34">
        <v>10</v>
      </c>
      <c r="D2395" s="33" t="s">
        <v>95</v>
      </c>
      <c r="E2395" s="33" t="s">
        <v>2809</v>
      </c>
      <c r="F2395" s="35">
        <v>72154501</v>
      </c>
      <c r="G2395" s="33" t="s">
        <v>466</v>
      </c>
      <c r="H2395" s="33">
        <v>2</v>
      </c>
      <c r="I2395" s="33">
        <v>6</v>
      </c>
      <c r="J2395" s="36">
        <v>1</v>
      </c>
      <c r="K2395" s="37">
        <v>7094542</v>
      </c>
      <c r="L2395" s="38" t="s">
        <v>12</v>
      </c>
      <c r="M2395" s="38" t="s">
        <v>13</v>
      </c>
    </row>
    <row r="2396" spans="1:13" s="39" customFormat="1" ht="12.75" x14ac:dyDescent="0.2">
      <c r="A2396" s="33" t="s">
        <v>19</v>
      </c>
      <c r="B2396" s="33" t="s">
        <v>587</v>
      </c>
      <c r="C2396" s="34">
        <v>10</v>
      </c>
      <c r="D2396" s="33" t="s">
        <v>95</v>
      </c>
      <c r="E2396" s="33" t="s">
        <v>2810</v>
      </c>
      <c r="F2396" s="35">
        <v>72154501</v>
      </c>
      <c r="G2396" s="33" t="s">
        <v>466</v>
      </c>
      <c r="H2396" s="33">
        <v>2</v>
      </c>
      <c r="I2396" s="33">
        <v>6</v>
      </c>
      <c r="J2396" s="36">
        <v>1</v>
      </c>
      <c r="K2396" s="37">
        <v>6486452</v>
      </c>
      <c r="L2396" s="38" t="s">
        <v>12</v>
      </c>
      <c r="M2396" s="38" t="s">
        <v>13</v>
      </c>
    </row>
    <row r="2397" spans="1:13" s="39" customFormat="1" ht="12.75" x14ac:dyDescent="0.2">
      <c r="A2397" s="33" t="s">
        <v>19</v>
      </c>
      <c r="B2397" s="33" t="s">
        <v>587</v>
      </c>
      <c r="C2397" s="34">
        <v>10</v>
      </c>
      <c r="D2397" s="33" t="s">
        <v>95</v>
      </c>
      <c r="E2397" s="33" t="s">
        <v>2811</v>
      </c>
      <c r="F2397" s="35">
        <v>72154501</v>
      </c>
      <c r="G2397" s="33" t="s">
        <v>466</v>
      </c>
      <c r="H2397" s="33">
        <v>2</v>
      </c>
      <c r="I2397" s="33">
        <v>6</v>
      </c>
      <c r="J2397" s="36">
        <v>1</v>
      </c>
      <c r="K2397" s="37">
        <v>14188965</v>
      </c>
      <c r="L2397" s="38" t="s">
        <v>12</v>
      </c>
      <c r="M2397" s="38" t="s">
        <v>13</v>
      </c>
    </row>
    <row r="2398" spans="1:13" s="39" customFormat="1" ht="12.75" x14ac:dyDescent="0.2">
      <c r="A2398" s="33" t="s">
        <v>19</v>
      </c>
      <c r="B2398" s="33" t="s">
        <v>587</v>
      </c>
      <c r="C2398" s="34">
        <v>10</v>
      </c>
      <c r="D2398" s="33" t="s">
        <v>95</v>
      </c>
      <c r="E2398" s="33" t="s">
        <v>2812</v>
      </c>
      <c r="F2398" s="35">
        <v>72154501</v>
      </c>
      <c r="G2398" s="33" t="s">
        <v>466</v>
      </c>
      <c r="H2398" s="33">
        <v>2</v>
      </c>
      <c r="I2398" s="33">
        <v>6</v>
      </c>
      <c r="J2398" s="36">
        <v>1</v>
      </c>
      <c r="K2398" s="37">
        <v>11621540</v>
      </c>
      <c r="L2398" s="38" t="s">
        <v>12</v>
      </c>
      <c r="M2398" s="38" t="s">
        <v>13</v>
      </c>
    </row>
    <row r="2399" spans="1:13" s="39" customFormat="1" ht="12.75" x14ac:dyDescent="0.2">
      <c r="A2399" s="33" t="s">
        <v>19</v>
      </c>
      <c r="B2399" s="33" t="s">
        <v>587</v>
      </c>
      <c r="C2399" s="34">
        <v>10</v>
      </c>
      <c r="D2399" s="33" t="s">
        <v>95</v>
      </c>
      <c r="E2399" s="33" t="s">
        <v>2813</v>
      </c>
      <c r="F2399" s="35">
        <v>72154501</v>
      </c>
      <c r="G2399" s="33" t="s">
        <v>466</v>
      </c>
      <c r="H2399" s="33">
        <v>2</v>
      </c>
      <c r="I2399" s="33">
        <v>6</v>
      </c>
      <c r="J2399" s="36">
        <v>1</v>
      </c>
      <c r="K2399" s="37">
        <v>19458880</v>
      </c>
      <c r="L2399" s="38" t="s">
        <v>12</v>
      </c>
      <c r="M2399" s="38" t="s">
        <v>13</v>
      </c>
    </row>
    <row r="2400" spans="1:13" s="39" customFormat="1" ht="12.75" x14ac:dyDescent="0.2">
      <c r="A2400" s="33" t="s">
        <v>19</v>
      </c>
      <c r="B2400" s="33" t="s">
        <v>587</v>
      </c>
      <c r="C2400" s="34">
        <v>10</v>
      </c>
      <c r="D2400" s="33" t="s">
        <v>95</v>
      </c>
      <c r="E2400" s="33" t="s">
        <v>2814</v>
      </c>
      <c r="F2400" s="35">
        <v>72154501</v>
      </c>
      <c r="G2400" s="33" t="s">
        <v>466</v>
      </c>
      <c r="H2400" s="33">
        <v>2</v>
      </c>
      <c r="I2400" s="33">
        <v>6</v>
      </c>
      <c r="J2400" s="36">
        <v>1</v>
      </c>
      <c r="K2400" s="37">
        <v>2251480</v>
      </c>
      <c r="L2400" s="38" t="s">
        <v>12</v>
      </c>
      <c r="M2400" s="38" t="s">
        <v>13</v>
      </c>
    </row>
    <row r="2401" spans="1:13" s="39" customFormat="1" ht="12.75" x14ac:dyDescent="0.2">
      <c r="A2401" s="33" t="s">
        <v>19</v>
      </c>
      <c r="B2401" s="33" t="s">
        <v>587</v>
      </c>
      <c r="C2401" s="34">
        <v>10</v>
      </c>
      <c r="D2401" s="33" t="s">
        <v>95</v>
      </c>
      <c r="E2401" s="33" t="s">
        <v>2815</v>
      </c>
      <c r="F2401" s="35">
        <v>72154501</v>
      </c>
      <c r="G2401" s="33" t="s">
        <v>466</v>
      </c>
      <c r="H2401" s="33">
        <v>2</v>
      </c>
      <c r="I2401" s="33">
        <v>6</v>
      </c>
      <c r="J2401" s="36">
        <v>1</v>
      </c>
      <c r="K2401" s="37">
        <v>17404940</v>
      </c>
      <c r="L2401" s="38" t="s">
        <v>12</v>
      </c>
      <c r="M2401" s="38" t="s">
        <v>13</v>
      </c>
    </row>
    <row r="2402" spans="1:13" s="39" customFormat="1" ht="12.75" x14ac:dyDescent="0.2">
      <c r="A2402" s="33" t="s">
        <v>19</v>
      </c>
      <c r="B2402" s="33" t="s">
        <v>587</v>
      </c>
      <c r="C2402" s="34">
        <v>10</v>
      </c>
      <c r="D2402" s="33" t="s">
        <v>95</v>
      </c>
      <c r="E2402" s="33" t="s">
        <v>2816</v>
      </c>
      <c r="F2402" s="35">
        <v>72154501</v>
      </c>
      <c r="G2402" s="33" t="s">
        <v>466</v>
      </c>
      <c r="H2402" s="33">
        <v>2</v>
      </c>
      <c r="I2402" s="33">
        <v>6</v>
      </c>
      <c r="J2402" s="36">
        <v>1</v>
      </c>
      <c r="K2402" s="37">
        <v>11621540</v>
      </c>
      <c r="L2402" s="38" t="s">
        <v>12</v>
      </c>
      <c r="M2402" s="38" t="s">
        <v>13</v>
      </c>
    </row>
    <row r="2403" spans="1:13" s="39" customFormat="1" ht="12.75" x14ac:dyDescent="0.2">
      <c r="A2403" s="33" t="s">
        <v>19</v>
      </c>
      <c r="B2403" s="33" t="s">
        <v>587</v>
      </c>
      <c r="C2403" s="34">
        <v>10</v>
      </c>
      <c r="D2403" s="33" t="s">
        <v>95</v>
      </c>
      <c r="E2403" s="33" t="s">
        <v>2817</v>
      </c>
      <c r="F2403" s="35">
        <v>72154300</v>
      </c>
      <c r="G2403" s="33" t="s">
        <v>466</v>
      </c>
      <c r="H2403" s="33">
        <v>2</v>
      </c>
      <c r="I2403" s="33">
        <v>3</v>
      </c>
      <c r="J2403" s="36">
        <v>1</v>
      </c>
      <c r="K2403" s="37">
        <v>300000.19</v>
      </c>
      <c r="L2403" s="38" t="s">
        <v>12</v>
      </c>
      <c r="M2403" s="38" t="s">
        <v>13</v>
      </c>
    </row>
    <row r="2404" spans="1:13" s="39" customFormat="1" ht="12.75" x14ac:dyDescent="0.2">
      <c r="A2404" s="33" t="s">
        <v>19</v>
      </c>
      <c r="B2404" s="33" t="s">
        <v>587</v>
      </c>
      <c r="C2404" s="34">
        <v>10</v>
      </c>
      <c r="D2404" s="33" t="s">
        <v>95</v>
      </c>
      <c r="E2404" s="33" t="s">
        <v>2818</v>
      </c>
      <c r="F2404" s="35">
        <v>72154300</v>
      </c>
      <c r="G2404" s="33" t="s">
        <v>466</v>
      </c>
      <c r="H2404" s="33">
        <v>2</v>
      </c>
      <c r="I2404" s="33">
        <v>3</v>
      </c>
      <c r="J2404" s="36">
        <v>1</v>
      </c>
      <c r="K2404" s="37">
        <v>300000.19</v>
      </c>
      <c r="L2404" s="38" t="s">
        <v>12</v>
      </c>
      <c r="M2404" s="38" t="s">
        <v>13</v>
      </c>
    </row>
    <row r="2405" spans="1:13" s="39" customFormat="1" ht="12.75" x14ac:dyDescent="0.2">
      <c r="A2405" s="33" t="s">
        <v>19</v>
      </c>
      <c r="B2405" s="33" t="s">
        <v>587</v>
      </c>
      <c r="C2405" s="34">
        <v>10</v>
      </c>
      <c r="D2405" s="33" t="s">
        <v>95</v>
      </c>
      <c r="E2405" s="33" t="s">
        <v>14043</v>
      </c>
      <c r="F2405" s="35">
        <v>72101511</v>
      </c>
      <c r="G2405" s="33" t="s">
        <v>466</v>
      </c>
      <c r="H2405" s="33">
        <v>2</v>
      </c>
      <c r="I2405" s="33">
        <v>3</v>
      </c>
      <c r="J2405" s="36">
        <v>1</v>
      </c>
      <c r="K2405" s="37">
        <v>3839987.2</v>
      </c>
      <c r="L2405" s="38" t="s">
        <v>12</v>
      </c>
      <c r="M2405" s="38" t="s">
        <v>13</v>
      </c>
    </row>
    <row r="2406" spans="1:13" s="39" customFormat="1" ht="12.75" x14ac:dyDescent="0.2">
      <c r="A2406" s="33" t="s">
        <v>19</v>
      </c>
      <c r="B2406" s="33" t="s">
        <v>587</v>
      </c>
      <c r="C2406" s="34">
        <v>10</v>
      </c>
      <c r="D2406" s="33" t="s">
        <v>95</v>
      </c>
      <c r="E2406" s="33" t="s">
        <v>2819</v>
      </c>
      <c r="F2406" s="35">
        <v>72101511</v>
      </c>
      <c r="G2406" s="33" t="s">
        <v>466</v>
      </c>
      <c r="H2406" s="33">
        <v>2</v>
      </c>
      <c r="I2406" s="33">
        <v>3</v>
      </c>
      <c r="J2406" s="36">
        <v>1</v>
      </c>
      <c r="K2406" s="37">
        <v>1050001.26</v>
      </c>
      <c r="L2406" s="38" t="s">
        <v>12</v>
      </c>
      <c r="M2406" s="38" t="s">
        <v>13</v>
      </c>
    </row>
    <row r="2407" spans="1:13" s="39" customFormat="1" ht="12.75" x14ac:dyDescent="0.2">
      <c r="A2407" s="33" t="s">
        <v>19</v>
      </c>
      <c r="B2407" s="33" t="s">
        <v>587</v>
      </c>
      <c r="C2407" s="34">
        <v>10</v>
      </c>
      <c r="D2407" s="33" t="s">
        <v>95</v>
      </c>
      <c r="E2407" s="33" t="s">
        <v>2820</v>
      </c>
      <c r="F2407" s="35">
        <v>73152108</v>
      </c>
      <c r="G2407" s="33" t="s">
        <v>466</v>
      </c>
      <c r="H2407" s="33">
        <v>2</v>
      </c>
      <c r="I2407" s="33">
        <v>3</v>
      </c>
      <c r="J2407" s="36">
        <v>1</v>
      </c>
      <c r="K2407" s="37">
        <v>1400006.44</v>
      </c>
      <c r="L2407" s="38" t="s">
        <v>12</v>
      </c>
      <c r="M2407" s="38" t="s">
        <v>13</v>
      </c>
    </row>
    <row r="2408" spans="1:13" s="39" customFormat="1" ht="12.75" x14ac:dyDescent="0.2">
      <c r="A2408" s="33" t="s">
        <v>19</v>
      </c>
      <c r="B2408" s="33" t="s">
        <v>587</v>
      </c>
      <c r="C2408" s="34">
        <v>10</v>
      </c>
      <c r="D2408" s="33" t="s">
        <v>95</v>
      </c>
      <c r="E2408" s="33" t="s">
        <v>2821</v>
      </c>
      <c r="F2408" s="35">
        <v>72154101</v>
      </c>
      <c r="G2408" s="33" t="s">
        <v>466</v>
      </c>
      <c r="H2408" s="33">
        <v>2</v>
      </c>
      <c r="I2408" s="33">
        <v>3</v>
      </c>
      <c r="J2408" s="36">
        <v>1</v>
      </c>
      <c r="K2408" s="37">
        <v>414120</v>
      </c>
      <c r="L2408" s="38" t="s">
        <v>12</v>
      </c>
      <c r="M2408" s="38" t="s">
        <v>13</v>
      </c>
    </row>
    <row r="2409" spans="1:13" s="39" customFormat="1" ht="12.75" x14ac:dyDescent="0.2">
      <c r="A2409" s="33" t="s">
        <v>19</v>
      </c>
      <c r="B2409" s="33" t="s">
        <v>587</v>
      </c>
      <c r="C2409" s="34">
        <v>10</v>
      </c>
      <c r="D2409" s="33" t="s">
        <v>95</v>
      </c>
      <c r="E2409" s="33" t="s">
        <v>2822</v>
      </c>
      <c r="F2409" s="35">
        <v>72154300</v>
      </c>
      <c r="G2409" s="33" t="s">
        <v>466</v>
      </c>
      <c r="H2409" s="33">
        <v>2</v>
      </c>
      <c r="I2409" s="33">
        <v>3</v>
      </c>
      <c r="J2409" s="36">
        <v>1</v>
      </c>
      <c r="K2409" s="37">
        <v>239999.2</v>
      </c>
      <c r="L2409" s="38" t="s">
        <v>12</v>
      </c>
      <c r="M2409" s="38" t="s">
        <v>13</v>
      </c>
    </row>
    <row r="2410" spans="1:13" s="39" customFormat="1" ht="12.75" x14ac:dyDescent="0.2">
      <c r="A2410" s="33" t="s">
        <v>19</v>
      </c>
      <c r="B2410" s="33" t="s">
        <v>587</v>
      </c>
      <c r="C2410" s="34">
        <v>10</v>
      </c>
      <c r="D2410" s="33" t="s">
        <v>95</v>
      </c>
      <c r="E2410" s="33" t="s">
        <v>2823</v>
      </c>
      <c r="F2410" s="35">
        <v>72154300</v>
      </c>
      <c r="G2410" s="33" t="s">
        <v>466</v>
      </c>
      <c r="H2410" s="33">
        <v>2</v>
      </c>
      <c r="I2410" s="33">
        <v>3</v>
      </c>
      <c r="J2410" s="36">
        <v>1</v>
      </c>
      <c r="K2410" s="37">
        <v>3000000</v>
      </c>
      <c r="L2410" s="38" t="s">
        <v>12</v>
      </c>
      <c r="M2410" s="38" t="s">
        <v>13</v>
      </c>
    </row>
    <row r="2411" spans="1:13" s="39" customFormat="1" ht="12.75" x14ac:dyDescent="0.2">
      <c r="A2411" s="33" t="s">
        <v>19</v>
      </c>
      <c r="B2411" s="33" t="s">
        <v>587</v>
      </c>
      <c r="C2411" s="34">
        <v>10</v>
      </c>
      <c r="D2411" s="33" t="s">
        <v>95</v>
      </c>
      <c r="E2411" s="33" t="s">
        <v>2824</v>
      </c>
      <c r="F2411" s="35">
        <v>72154022</v>
      </c>
      <c r="G2411" s="33" t="s">
        <v>466</v>
      </c>
      <c r="H2411" s="33">
        <v>2</v>
      </c>
      <c r="I2411" s="33">
        <v>3</v>
      </c>
      <c r="J2411" s="36">
        <v>1</v>
      </c>
      <c r="K2411" s="37">
        <v>8000000</v>
      </c>
      <c r="L2411" s="38" t="s">
        <v>12</v>
      </c>
      <c r="M2411" s="38" t="s">
        <v>13</v>
      </c>
    </row>
    <row r="2412" spans="1:13" s="39" customFormat="1" ht="12.75" x14ac:dyDescent="0.2">
      <c r="A2412" s="33" t="s">
        <v>19</v>
      </c>
      <c r="B2412" s="33" t="s">
        <v>587</v>
      </c>
      <c r="C2412" s="34">
        <v>10</v>
      </c>
      <c r="D2412" s="33" t="s">
        <v>95</v>
      </c>
      <c r="E2412" s="33" t="s">
        <v>2825</v>
      </c>
      <c r="F2412" s="35">
        <v>0</v>
      </c>
      <c r="G2412" s="33" t="s">
        <v>15071</v>
      </c>
      <c r="H2412" s="33">
        <v>1</v>
      </c>
      <c r="I2412" s="33">
        <v>6</v>
      </c>
      <c r="J2412" s="36">
        <v>1</v>
      </c>
      <c r="K2412" s="37">
        <v>0.98000000044703484</v>
      </c>
      <c r="L2412" s="38" t="s">
        <v>12</v>
      </c>
      <c r="M2412" s="38" t="s">
        <v>13</v>
      </c>
    </row>
    <row r="2413" spans="1:13" s="39" customFormat="1" ht="12.75" x14ac:dyDescent="0.2">
      <c r="A2413" s="33" t="s">
        <v>19</v>
      </c>
      <c r="B2413" s="33" t="s">
        <v>588</v>
      </c>
      <c r="C2413" s="34">
        <v>10</v>
      </c>
      <c r="D2413" s="33" t="s">
        <v>96</v>
      </c>
      <c r="E2413" s="33" t="s">
        <v>2826</v>
      </c>
      <c r="F2413" s="35">
        <v>72154300</v>
      </c>
      <c r="G2413" s="33" t="s">
        <v>15071</v>
      </c>
      <c r="H2413" s="33">
        <v>8</v>
      </c>
      <c r="I2413" s="33">
        <v>4</v>
      </c>
      <c r="J2413" s="36">
        <v>1</v>
      </c>
      <c r="K2413" s="37">
        <v>47215892</v>
      </c>
      <c r="L2413" s="38" t="s">
        <v>12</v>
      </c>
      <c r="M2413" s="38" t="s">
        <v>13</v>
      </c>
    </row>
    <row r="2414" spans="1:13" s="39" customFormat="1" ht="12.75" x14ac:dyDescent="0.2">
      <c r="A2414" s="33" t="s">
        <v>19</v>
      </c>
      <c r="B2414" s="33" t="s">
        <v>588</v>
      </c>
      <c r="C2414" s="34">
        <v>10</v>
      </c>
      <c r="D2414" s="33" t="s">
        <v>96</v>
      </c>
      <c r="E2414" s="33" t="s">
        <v>2827</v>
      </c>
      <c r="F2414" s="35">
        <v>72154300</v>
      </c>
      <c r="G2414" s="33" t="s">
        <v>15071</v>
      </c>
      <c r="H2414" s="33">
        <v>8</v>
      </c>
      <c r="I2414" s="33">
        <v>4</v>
      </c>
      <c r="J2414" s="36">
        <v>1</v>
      </c>
      <c r="K2414" s="37">
        <v>29563155</v>
      </c>
      <c r="L2414" s="38" t="s">
        <v>12</v>
      </c>
      <c r="M2414" s="38" t="s">
        <v>13</v>
      </c>
    </row>
    <row r="2415" spans="1:13" s="39" customFormat="1" ht="12.75" x14ac:dyDescent="0.2">
      <c r="A2415" s="33" t="s">
        <v>19</v>
      </c>
      <c r="B2415" s="33" t="s">
        <v>588</v>
      </c>
      <c r="C2415" s="34">
        <v>16</v>
      </c>
      <c r="D2415" s="33" t="s">
        <v>96</v>
      </c>
      <c r="E2415" s="33" t="s">
        <v>2828</v>
      </c>
      <c r="F2415" s="35">
        <v>72103300</v>
      </c>
      <c r="G2415" s="33" t="s">
        <v>466</v>
      </c>
      <c r="H2415" s="33">
        <v>2</v>
      </c>
      <c r="I2415" s="33">
        <v>2</v>
      </c>
      <c r="J2415" s="36">
        <v>1</v>
      </c>
      <c r="K2415" s="37">
        <v>39577033.130000003</v>
      </c>
      <c r="L2415" s="38" t="s">
        <v>12</v>
      </c>
      <c r="M2415" s="38" t="s">
        <v>13</v>
      </c>
    </row>
    <row r="2416" spans="1:13" s="39" customFormat="1" ht="12.75" x14ac:dyDescent="0.2">
      <c r="A2416" s="33" t="s">
        <v>19</v>
      </c>
      <c r="B2416" s="33" t="s">
        <v>588</v>
      </c>
      <c r="C2416" s="34">
        <v>16</v>
      </c>
      <c r="D2416" s="33" t="s">
        <v>96</v>
      </c>
      <c r="E2416" s="33" t="s">
        <v>2829</v>
      </c>
      <c r="F2416" s="35">
        <v>0</v>
      </c>
      <c r="G2416" s="33" t="s">
        <v>15071</v>
      </c>
      <c r="H2416" s="33">
        <v>1</v>
      </c>
      <c r="I2416" s="33">
        <v>6</v>
      </c>
      <c r="J2416" s="36">
        <v>1</v>
      </c>
      <c r="K2416" s="37">
        <v>4200000</v>
      </c>
      <c r="L2416" s="38" t="s">
        <v>12</v>
      </c>
      <c r="M2416" s="38" t="s">
        <v>13</v>
      </c>
    </row>
    <row r="2417" spans="1:13" s="39" customFormat="1" ht="12.75" x14ac:dyDescent="0.2">
      <c r="A2417" s="33" t="s">
        <v>19</v>
      </c>
      <c r="B2417" s="33" t="s">
        <v>588</v>
      </c>
      <c r="C2417" s="34">
        <v>16</v>
      </c>
      <c r="D2417" s="33" t="s">
        <v>96</v>
      </c>
      <c r="E2417" s="33" t="s">
        <v>2830</v>
      </c>
      <c r="F2417" s="35">
        <v>72103301</v>
      </c>
      <c r="G2417" s="33" t="s">
        <v>15071</v>
      </c>
      <c r="H2417" s="33">
        <v>5</v>
      </c>
      <c r="I2417" s="33">
        <v>3</v>
      </c>
      <c r="J2417" s="36">
        <v>1</v>
      </c>
      <c r="K2417" s="37">
        <v>40781819.380000003</v>
      </c>
      <c r="L2417" s="38" t="s">
        <v>12</v>
      </c>
      <c r="M2417" s="38" t="s">
        <v>13</v>
      </c>
    </row>
    <row r="2418" spans="1:13" s="39" customFormat="1" ht="12.75" x14ac:dyDescent="0.2">
      <c r="A2418" s="33" t="s">
        <v>19</v>
      </c>
      <c r="B2418" s="33" t="s">
        <v>590</v>
      </c>
      <c r="C2418" s="34">
        <v>10</v>
      </c>
      <c r="D2418" s="33" t="s">
        <v>39</v>
      </c>
      <c r="E2418" s="33" t="s">
        <v>2831</v>
      </c>
      <c r="F2418" s="35">
        <v>72154501</v>
      </c>
      <c r="G2418" s="33" t="s">
        <v>467</v>
      </c>
      <c r="H2418" s="33">
        <v>2</v>
      </c>
      <c r="I2418" s="33">
        <v>6</v>
      </c>
      <c r="J2418" s="36">
        <v>1</v>
      </c>
      <c r="K2418" s="37">
        <v>4729060</v>
      </c>
      <c r="L2418" s="38" t="s">
        <v>12</v>
      </c>
      <c r="M2418" s="38" t="s">
        <v>13</v>
      </c>
    </row>
    <row r="2419" spans="1:13" s="39" customFormat="1" ht="12.75" x14ac:dyDescent="0.2">
      <c r="A2419" s="33" t="s">
        <v>19</v>
      </c>
      <c r="B2419" s="33" t="s">
        <v>590</v>
      </c>
      <c r="C2419" s="34">
        <v>10</v>
      </c>
      <c r="D2419" s="33" t="s">
        <v>39</v>
      </c>
      <c r="E2419" s="33" t="s">
        <v>2832</v>
      </c>
      <c r="F2419" s="35">
        <v>72154501</v>
      </c>
      <c r="G2419" s="33" t="s">
        <v>467</v>
      </c>
      <c r="H2419" s="33">
        <v>2</v>
      </c>
      <c r="I2419" s="33">
        <v>6</v>
      </c>
      <c r="J2419" s="36">
        <v>1</v>
      </c>
      <c r="K2419" s="37">
        <v>12026140</v>
      </c>
      <c r="L2419" s="38" t="s">
        <v>12</v>
      </c>
      <c r="M2419" s="38" t="s">
        <v>13</v>
      </c>
    </row>
    <row r="2420" spans="1:13" s="39" customFormat="1" ht="12.75" x14ac:dyDescent="0.2">
      <c r="A2420" s="33" t="s">
        <v>19</v>
      </c>
      <c r="B2420" s="33" t="s">
        <v>590</v>
      </c>
      <c r="C2420" s="34">
        <v>10</v>
      </c>
      <c r="D2420" s="33" t="s">
        <v>39</v>
      </c>
      <c r="E2420" s="33" t="s">
        <v>2833</v>
      </c>
      <c r="F2420" s="35">
        <v>78181500</v>
      </c>
      <c r="G2420" s="33" t="s">
        <v>466</v>
      </c>
      <c r="H2420" s="33">
        <v>1</v>
      </c>
      <c r="I2420" s="33">
        <v>7</v>
      </c>
      <c r="J2420" s="36">
        <v>1</v>
      </c>
      <c r="K2420" s="37">
        <v>130000000</v>
      </c>
      <c r="L2420" s="38" t="s">
        <v>12</v>
      </c>
      <c r="M2420" s="38" t="s">
        <v>2371</v>
      </c>
    </row>
    <row r="2421" spans="1:13" s="39" customFormat="1" ht="12.75" x14ac:dyDescent="0.2">
      <c r="A2421" s="33" t="s">
        <v>19</v>
      </c>
      <c r="B2421" s="33" t="s">
        <v>590</v>
      </c>
      <c r="C2421" s="34">
        <v>10</v>
      </c>
      <c r="D2421" s="33" t="s">
        <v>39</v>
      </c>
      <c r="E2421" s="33" t="s">
        <v>2834</v>
      </c>
      <c r="F2421" s="35">
        <v>78181500</v>
      </c>
      <c r="G2421" s="33" t="s">
        <v>466</v>
      </c>
      <c r="H2421" s="33">
        <v>7</v>
      </c>
      <c r="I2421" s="33">
        <v>4</v>
      </c>
      <c r="J2421" s="36">
        <v>1</v>
      </c>
      <c r="K2421" s="37">
        <v>80000000</v>
      </c>
      <c r="L2421" s="38" t="s">
        <v>12</v>
      </c>
      <c r="M2421" s="38" t="s">
        <v>13</v>
      </c>
    </row>
    <row r="2422" spans="1:13" s="39" customFormat="1" ht="12.75" x14ac:dyDescent="0.2">
      <c r="A2422" s="33" t="s">
        <v>19</v>
      </c>
      <c r="B2422" s="33" t="s">
        <v>590</v>
      </c>
      <c r="C2422" s="34">
        <v>10</v>
      </c>
      <c r="D2422" s="33" t="s">
        <v>39</v>
      </c>
      <c r="E2422" s="33" t="s">
        <v>2835</v>
      </c>
      <c r="F2422" s="35">
        <v>78181500</v>
      </c>
      <c r="G2422" s="33" t="s">
        <v>466</v>
      </c>
      <c r="H2422" s="33">
        <v>2</v>
      </c>
      <c r="I2422" s="33">
        <v>3</v>
      </c>
      <c r="J2422" s="36">
        <v>1</v>
      </c>
      <c r="K2422" s="37">
        <v>4504690</v>
      </c>
      <c r="L2422" s="38" t="s">
        <v>12</v>
      </c>
      <c r="M2422" s="38" t="s">
        <v>13</v>
      </c>
    </row>
    <row r="2423" spans="1:13" s="39" customFormat="1" ht="12.75" x14ac:dyDescent="0.2">
      <c r="A2423" s="33" t="s">
        <v>19</v>
      </c>
      <c r="B2423" s="33" t="s">
        <v>590</v>
      </c>
      <c r="C2423" s="34">
        <v>10</v>
      </c>
      <c r="D2423" s="33" t="s">
        <v>39</v>
      </c>
      <c r="E2423" s="33" t="s">
        <v>2836</v>
      </c>
      <c r="F2423" s="35">
        <v>78181500</v>
      </c>
      <c r="G2423" s="33" t="s">
        <v>466</v>
      </c>
      <c r="H2423" s="33">
        <v>2</v>
      </c>
      <c r="I2423" s="33">
        <v>3</v>
      </c>
      <c r="J2423" s="36">
        <v>1</v>
      </c>
      <c r="K2423" s="37">
        <v>9000000</v>
      </c>
      <c r="L2423" s="38" t="s">
        <v>12</v>
      </c>
      <c r="M2423" s="38" t="s">
        <v>13</v>
      </c>
    </row>
    <row r="2424" spans="1:13" s="39" customFormat="1" ht="12.75" x14ac:dyDescent="0.2">
      <c r="A2424" s="33" t="s">
        <v>19</v>
      </c>
      <c r="B2424" s="33" t="s">
        <v>591</v>
      </c>
      <c r="C2424" s="34">
        <v>16</v>
      </c>
      <c r="D2424" s="33" t="s">
        <v>97</v>
      </c>
      <c r="E2424" s="33" t="s">
        <v>2837</v>
      </c>
      <c r="F2424" s="35">
        <v>72101507</v>
      </c>
      <c r="G2424" s="33" t="s">
        <v>466</v>
      </c>
      <c r="H2424" s="33">
        <v>3</v>
      </c>
      <c r="I2424" s="33">
        <v>10</v>
      </c>
      <c r="J2424" s="36">
        <v>1</v>
      </c>
      <c r="K2424" s="37">
        <v>434963146.00999999</v>
      </c>
      <c r="L2424" s="38" t="s">
        <v>12</v>
      </c>
      <c r="M2424" s="38" t="s">
        <v>13</v>
      </c>
    </row>
    <row r="2425" spans="1:13" s="39" customFormat="1" ht="12.75" x14ac:dyDescent="0.2">
      <c r="A2425" s="33" t="s">
        <v>19</v>
      </c>
      <c r="B2425" s="33" t="s">
        <v>592</v>
      </c>
      <c r="C2425" s="34">
        <v>10</v>
      </c>
      <c r="D2425" s="33" t="s">
        <v>24</v>
      </c>
      <c r="E2425" s="33" t="s">
        <v>2838</v>
      </c>
      <c r="F2425" s="35">
        <v>76111501</v>
      </c>
      <c r="G2425" s="33" t="s">
        <v>468</v>
      </c>
      <c r="H2425" s="33">
        <v>1</v>
      </c>
      <c r="I2425" s="33">
        <v>7</v>
      </c>
      <c r="J2425" s="36">
        <v>1</v>
      </c>
      <c r="K2425" s="37">
        <v>47942237.700000003</v>
      </c>
      <c r="L2425" s="38" t="s">
        <v>12</v>
      </c>
      <c r="M2425" s="38" t="s">
        <v>2371</v>
      </c>
    </row>
    <row r="2426" spans="1:13" s="39" customFormat="1" ht="12.75" x14ac:dyDescent="0.2">
      <c r="A2426" s="33" t="s">
        <v>19</v>
      </c>
      <c r="B2426" s="33" t="s">
        <v>592</v>
      </c>
      <c r="C2426" s="34">
        <v>10</v>
      </c>
      <c r="D2426" s="33" t="s">
        <v>24</v>
      </c>
      <c r="E2426" s="33" t="s">
        <v>2839</v>
      </c>
      <c r="F2426" s="35">
        <v>76111501</v>
      </c>
      <c r="G2426" s="33" t="s">
        <v>15071</v>
      </c>
      <c r="H2426" s="33">
        <v>1</v>
      </c>
      <c r="I2426" s="33">
        <v>7</v>
      </c>
      <c r="J2426" s="36">
        <v>1</v>
      </c>
      <c r="K2426" s="37">
        <v>34263003</v>
      </c>
      <c r="L2426" s="38" t="s">
        <v>12</v>
      </c>
      <c r="M2426" s="38" t="s">
        <v>2371</v>
      </c>
    </row>
    <row r="2427" spans="1:13" s="39" customFormat="1" ht="12.75" x14ac:dyDescent="0.2">
      <c r="A2427" s="33" t="s">
        <v>19</v>
      </c>
      <c r="B2427" s="33" t="s">
        <v>592</v>
      </c>
      <c r="C2427" s="34">
        <v>10</v>
      </c>
      <c r="D2427" s="33" t="s">
        <v>24</v>
      </c>
      <c r="E2427" s="33" t="s">
        <v>2840</v>
      </c>
      <c r="F2427" s="35">
        <v>70111500</v>
      </c>
      <c r="G2427" s="33" t="s">
        <v>15071</v>
      </c>
      <c r="H2427" s="33">
        <v>1</v>
      </c>
      <c r="I2427" s="33">
        <v>7</v>
      </c>
      <c r="J2427" s="36">
        <v>1</v>
      </c>
      <c r="K2427" s="37">
        <v>101589270</v>
      </c>
      <c r="L2427" s="38" t="s">
        <v>12</v>
      </c>
      <c r="M2427" s="38" t="s">
        <v>2371</v>
      </c>
    </row>
    <row r="2428" spans="1:13" s="39" customFormat="1" ht="12.75" x14ac:dyDescent="0.2">
      <c r="A2428" s="33" t="s">
        <v>19</v>
      </c>
      <c r="B2428" s="33" t="s">
        <v>592</v>
      </c>
      <c r="C2428" s="34">
        <v>10</v>
      </c>
      <c r="D2428" s="33" t="s">
        <v>24</v>
      </c>
      <c r="E2428" s="33" t="s">
        <v>2841</v>
      </c>
      <c r="F2428" s="35">
        <v>76111501</v>
      </c>
      <c r="G2428" s="33" t="s">
        <v>468</v>
      </c>
      <c r="H2428" s="33">
        <v>7</v>
      </c>
      <c r="I2428" s="33">
        <v>5</v>
      </c>
      <c r="J2428" s="36">
        <v>1</v>
      </c>
      <c r="K2428" s="37">
        <v>33543000</v>
      </c>
      <c r="L2428" s="38" t="s">
        <v>12</v>
      </c>
      <c r="M2428" s="38" t="s">
        <v>13</v>
      </c>
    </row>
    <row r="2429" spans="1:13" s="39" customFormat="1" ht="12.75" x14ac:dyDescent="0.2">
      <c r="A2429" s="33" t="s">
        <v>19</v>
      </c>
      <c r="B2429" s="33" t="s">
        <v>592</v>
      </c>
      <c r="C2429" s="34">
        <v>10</v>
      </c>
      <c r="D2429" s="33" t="s">
        <v>24</v>
      </c>
      <c r="E2429" s="33" t="s">
        <v>2842</v>
      </c>
      <c r="F2429" s="35">
        <v>76111501</v>
      </c>
      <c r="G2429" s="33" t="s">
        <v>15071</v>
      </c>
      <c r="H2429" s="33">
        <v>7</v>
      </c>
      <c r="I2429" s="33">
        <v>5</v>
      </c>
      <c r="J2429" s="36">
        <v>1</v>
      </c>
      <c r="K2429" s="37">
        <v>1823142</v>
      </c>
      <c r="L2429" s="38" t="s">
        <v>12</v>
      </c>
      <c r="M2429" s="38" t="s">
        <v>13</v>
      </c>
    </row>
    <row r="2430" spans="1:13" s="39" customFormat="1" ht="12.75" x14ac:dyDescent="0.2">
      <c r="A2430" s="33" t="s">
        <v>19</v>
      </c>
      <c r="B2430" s="33" t="s">
        <v>592</v>
      </c>
      <c r="C2430" s="34">
        <v>10</v>
      </c>
      <c r="D2430" s="33" t="s">
        <v>24</v>
      </c>
      <c r="E2430" s="33" t="s">
        <v>2843</v>
      </c>
      <c r="F2430" s="35">
        <v>72102902</v>
      </c>
      <c r="G2430" s="33" t="s">
        <v>15071</v>
      </c>
      <c r="H2430" s="33">
        <v>8</v>
      </c>
      <c r="I2430" s="33">
        <v>4</v>
      </c>
      <c r="J2430" s="36">
        <v>1</v>
      </c>
      <c r="K2430" s="37">
        <v>1083277.8299999982</v>
      </c>
      <c r="L2430" s="38" t="s">
        <v>12</v>
      </c>
      <c r="M2430" s="38" t="s">
        <v>13</v>
      </c>
    </row>
    <row r="2431" spans="1:13" s="39" customFormat="1" ht="12.75" x14ac:dyDescent="0.2">
      <c r="A2431" s="33" t="s">
        <v>19</v>
      </c>
      <c r="B2431" s="33" t="s">
        <v>2377</v>
      </c>
      <c r="C2431" s="34">
        <v>16</v>
      </c>
      <c r="D2431" s="33" t="s">
        <v>20</v>
      </c>
      <c r="E2431" s="33" t="s">
        <v>2844</v>
      </c>
      <c r="F2431" s="35">
        <v>90101700</v>
      </c>
      <c r="G2431" s="33" t="s">
        <v>15071</v>
      </c>
      <c r="H2431" s="33">
        <v>1</v>
      </c>
      <c r="I2431" s="33">
        <v>7</v>
      </c>
      <c r="J2431" s="36">
        <v>1</v>
      </c>
      <c r="K2431" s="37">
        <v>37912500</v>
      </c>
      <c r="L2431" s="38" t="s">
        <v>12</v>
      </c>
      <c r="M2431" s="38" t="s">
        <v>2371</v>
      </c>
    </row>
    <row r="2432" spans="1:13" s="39" customFormat="1" ht="12.75" x14ac:dyDescent="0.2">
      <c r="A2432" s="33" t="s">
        <v>19</v>
      </c>
      <c r="B2432" s="33" t="s">
        <v>2377</v>
      </c>
      <c r="C2432" s="34">
        <v>16</v>
      </c>
      <c r="D2432" s="33" t="s">
        <v>20</v>
      </c>
      <c r="E2432" s="33" t="s">
        <v>2845</v>
      </c>
      <c r="F2432" s="35">
        <v>90101700</v>
      </c>
      <c r="G2432" s="33" t="s">
        <v>15071</v>
      </c>
      <c r="H2432" s="33">
        <v>7</v>
      </c>
      <c r="I2432" s="33">
        <v>10</v>
      </c>
      <c r="J2432" s="36">
        <v>1</v>
      </c>
      <c r="K2432" s="37">
        <v>7087500</v>
      </c>
      <c r="L2432" s="38" t="s">
        <v>12</v>
      </c>
      <c r="M2432" s="38" t="s">
        <v>13</v>
      </c>
    </row>
    <row r="2433" spans="1:13" s="39" customFormat="1" ht="12.75" x14ac:dyDescent="0.2">
      <c r="A2433" s="33" t="s">
        <v>19</v>
      </c>
      <c r="B2433" s="33" t="s">
        <v>593</v>
      </c>
      <c r="C2433" s="34">
        <v>10</v>
      </c>
      <c r="D2433" s="33" t="s">
        <v>98</v>
      </c>
      <c r="E2433" s="33" t="s">
        <v>2846</v>
      </c>
      <c r="F2433" s="35">
        <v>72154501</v>
      </c>
      <c r="G2433" s="33" t="s">
        <v>466</v>
      </c>
      <c r="H2433" s="33">
        <v>2</v>
      </c>
      <c r="I2433" s="33">
        <v>6</v>
      </c>
      <c r="J2433" s="36">
        <v>1</v>
      </c>
      <c r="K2433" s="37">
        <v>38134794</v>
      </c>
      <c r="L2433" s="38" t="s">
        <v>12</v>
      </c>
      <c r="M2433" s="38" t="s">
        <v>13</v>
      </c>
    </row>
    <row r="2434" spans="1:13" s="39" customFormat="1" ht="12.75" x14ac:dyDescent="0.2">
      <c r="A2434" s="33" t="s">
        <v>19</v>
      </c>
      <c r="B2434" s="33" t="s">
        <v>593</v>
      </c>
      <c r="C2434" s="34">
        <v>10</v>
      </c>
      <c r="D2434" s="33" t="s">
        <v>98</v>
      </c>
      <c r="E2434" s="33" t="s">
        <v>2847</v>
      </c>
      <c r="F2434" s="35">
        <v>72154501</v>
      </c>
      <c r="G2434" s="33" t="s">
        <v>466</v>
      </c>
      <c r="H2434" s="33">
        <v>2</v>
      </c>
      <c r="I2434" s="33">
        <v>6</v>
      </c>
      <c r="J2434" s="36">
        <v>1</v>
      </c>
      <c r="K2434" s="37">
        <v>38917760</v>
      </c>
      <c r="L2434" s="38" t="s">
        <v>12</v>
      </c>
      <c r="M2434" s="38" t="s">
        <v>13</v>
      </c>
    </row>
    <row r="2435" spans="1:13" s="39" customFormat="1" ht="12.75" x14ac:dyDescent="0.2">
      <c r="A2435" s="33" t="s">
        <v>19</v>
      </c>
      <c r="B2435" s="33" t="s">
        <v>593</v>
      </c>
      <c r="C2435" s="34">
        <v>10</v>
      </c>
      <c r="D2435" s="33" t="s">
        <v>98</v>
      </c>
      <c r="E2435" s="33" t="s">
        <v>2848</v>
      </c>
      <c r="F2435" s="35">
        <v>81101605</v>
      </c>
      <c r="G2435" s="33" t="s">
        <v>466</v>
      </c>
      <c r="H2435" s="33">
        <v>6</v>
      </c>
      <c r="I2435" s="33">
        <v>5</v>
      </c>
      <c r="J2435" s="36">
        <v>1</v>
      </c>
      <c r="K2435" s="37">
        <v>23185100</v>
      </c>
      <c r="L2435" s="38" t="s">
        <v>12</v>
      </c>
      <c r="M2435" s="38" t="s">
        <v>13</v>
      </c>
    </row>
    <row r="2436" spans="1:13" s="39" customFormat="1" ht="12.75" x14ac:dyDescent="0.2">
      <c r="A2436" s="33" t="s">
        <v>19</v>
      </c>
      <c r="B2436" s="33" t="s">
        <v>593</v>
      </c>
      <c r="C2436" s="34">
        <v>10</v>
      </c>
      <c r="D2436" s="33" t="s">
        <v>98</v>
      </c>
      <c r="E2436" s="33" t="s">
        <v>2849</v>
      </c>
      <c r="F2436" s="35">
        <v>73152108</v>
      </c>
      <c r="G2436" s="33" t="s">
        <v>466</v>
      </c>
      <c r="H2436" s="33">
        <v>6</v>
      </c>
      <c r="I2436" s="33">
        <v>5</v>
      </c>
      <c r="J2436" s="36">
        <v>1</v>
      </c>
      <c r="K2436" s="37">
        <v>20000000</v>
      </c>
      <c r="L2436" s="38" t="s">
        <v>12</v>
      </c>
      <c r="M2436" s="38" t="s">
        <v>13</v>
      </c>
    </row>
    <row r="2437" spans="1:13" s="39" customFormat="1" ht="12.75" x14ac:dyDescent="0.2">
      <c r="A2437" s="33" t="s">
        <v>19</v>
      </c>
      <c r="B2437" s="33" t="s">
        <v>593</v>
      </c>
      <c r="C2437" s="34">
        <v>10</v>
      </c>
      <c r="D2437" s="33" t="s">
        <v>98</v>
      </c>
      <c r="E2437" s="33" t="s">
        <v>2850</v>
      </c>
      <c r="F2437" s="35">
        <v>72101517</v>
      </c>
      <c r="G2437" s="33" t="s">
        <v>466</v>
      </c>
      <c r="H2437" s="33">
        <v>2</v>
      </c>
      <c r="I2437" s="33">
        <v>3</v>
      </c>
      <c r="J2437" s="36">
        <v>1</v>
      </c>
      <c r="K2437" s="37">
        <v>8558480</v>
      </c>
      <c r="L2437" s="38" t="s">
        <v>12</v>
      </c>
      <c r="M2437" s="38" t="s">
        <v>13</v>
      </c>
    </row>
    <row r="2438" spans="1:13" s="39" customFormat="1" ht="12.75" x14ac:dyDescent="0.2">
      <c r="A2438" s="33" t="s">
        <v>19</v>
      </c>
      <c r="B2438" s="33" t="s">
        <v>596</v>
      </c>
      <c r="C2438" s="34">
        <v>10</v>
      </c>
      <c r="D2438" s="33" t="s">
        <v>99</v>
      </c>
      <c r="E2438" s="33" t="s">
        <v>2851</v>
      </c>
      <c r="F2438" s="35">
        <v>78102203</v>
      </c>
      <c r="G2438" s="33" t="s">
        <v>15071</v>
      </c>
      <c r="H2438" s="33">
        <v>2</v>
      </c>
      <c r="I2438" s="33">
        <v>10</v>
      </c>
      <c r="J2438" s="36">
        <v>1</v>
      </c>
      <c r="K2438" s="37">
        <v>4000000</v>
      </c>
      <c r="L2438" s="38" t="s">
        <v>12</v>
      </c>
      <c r="M2438" s="38" t="s">
        <v>13</v>
      </c>
    </row>
    <row r="2439" spans="1:13" s="39" customFormat="1" ht="12.75" x14ac:dyDescent="0.2">
      <c r="A2439" s="33" t="s">
        <v>19</v>
      </c>
      <c r="B2439" s="33" t="s">
        <v>596</v>
      </c>
      <c r="C2439" s="34">
        <v>10</v>
      </c>
      <c r="D2439" s="33" t="s">
        <v>99</v>
      </c>
      <c r="E2439" s="33" t="s">
        <v>2852</v>
      </c>
      <c r="F2439" s="35">
        <v>78102200</v>
      </c>
      <c r="G2439" s="33" t="s">
        <v>15071</v>
      </c>
      <c r="H2439" s="33">
        <v>4</v>
      </c>
      <c r="I2439" s="33">
        <v>3</v>
      </c>
      <c r="J2439" s="36">
        <v>1</v>
      </c>
      <c r="K2439" s="37">
        <v>800000</v>
      </c>
      <c r="L2439" s="38" t="s">
        <v>12</v>
      </c>
      <c r="M2439" s="38" t="s">
        <v>13</v>
      </c>
    </row>
    <row r="2440" spans="1:13" s="39" customFormat="1" ht="12.75" x14ac:dyDescent="0.2">
      <c r="A2440" s="33" t="s">
        <v>19</v>
      </c>
      <c r="B2440" s="33" t="s">
        <v>2378</v>
      </c>
      <c r="C2440" s="34">
        <v>10</v>
      </c>
      <c r="D2440" s="33" t="s">
        <v>109</v>
      </c>
      <c r="E2440" s="33" t="s">
        <v>14044</v>
      </c>
      <c r="F2440" s="35">
        <v>78101800</v>
      </c>
      <c r="G2440" s="33" t="s">
        <v>15071</v>
      </c>
      <c r="H2440" s="33">
        <v>3</v>
      </c>
      <c r="I2440" s="33">
        <v>11</v>
      </c>
      <c r="J2440" s="36">
        <v>1</v>
      </c>
      <c r="K2440" s="37">
        <v>33418000</v>
      </c>
      <c r="L2440" s="38" t="s">
        <v>12</v>
      </c>
      <c r="M2440" s="38" t="s">
        <v>13</v>
      </c>
    </row>
    <row r="2441" spans="1:13" s="39" customFormat="1" ht="12.75" x14ac:dyDescent="0.2">
      <c r="A2441" s="33" t="s">
        <v>19</v>
      </c>
      <c r="B2441" s="33" t="s">
        <v>2378</v>
      </c>
      <c r="C2441" s="34">
        <v>10</v>
      </c>
      <c r="D2441" s="33" t="s">
        <v>109</v>
      </c>
      <c r="E2441" s="33" t="s">
        <v>2853</v>
      </c>
      <c r="F2441" s="35">
        <v>0</v>
      </c>
      <c r="G2441" s="33" t="s">
        <v>15071</v>
      </c>
      <c r="H2441" s="33">
        <v>1</v>
      </c>
      <c r="I2441" s="33">
        <v>6</v>
      </c>
      <c r="J2441" s="36">
        <v>1</v>
      </c>
      <c r="K2441" s="37">
        <v>6159375</v>
      </c>
      <c r="L2441" s="38" t="s">
        <v>12</v>
      </c>
      <c r="M2441" s="38" t="s">
        <v>13</v>
      </c>
    </row>
    <row r="2442" spans="1:13" s="39" customFormat="1" ht="12.75" x14ac:dyDescent="0.2">
      <c r="A2442" s="33" t="s">
        <v>19</v>
      </c>
      <c r="B2442" s="33" t="s">
        <v>2379</v>
      </c>
      <c r="C2442" s="34">
        <v>10</v>
      </c>
      <c r="D2442" s="33" t="s">
        <v>110</v>
      </c>
      <c r="E2442" s="33" t="s">
        <v>2854</v>
      </c>
      <c r="F2442" s="35">
        <v>60101606</v>
      </c>
      <c r="G2442" s="33" t="s">
        <v>15071</v>
      </c>
      <c r="H2442" s="33">
        <v>4</v>
      </c>
      <c r="I2442" s="33">
        <v>2</v>
      </c>
      <c r="J2442" s="36">
        <v>600</v>
      </c>
      <c r="K2442" s="37">
        <v>414120</v>
      </c>
      <c r="L2442" s="38" t="s">
        <v>15</v>
      </c>
      <c r="M2442" s="38" t="s">
        <v>13</v>
      </c>
    </row>
    <row r="2443" spans="1:13" s="39" customFormat="1" ht="12.75" x14ac:dyDescent="0.2">
      <c r="A2443" s="33" t="s">
        <v>19</v>
      </c>
      <c r="B2443" s="33" t="s">
        <v>2379</v>
      </c>
      <c r="C2443" s="34">
        <v>10</v>
      </c>
      <c r="D2443" s="33" t="s">
        <v>110</v>
      </c>
      <c r="E2443" s="33" t="s">
        <v>2855</v>
      </c>
      <c r="F2443" s="35">
        <v>14111823</v>
      </c>
      <c r="G2443" s="33" t="s">
        <v>15071</v>
      </c>
      <c r="H2443" s="33">
        <v>4</v>
      </c>
      <c r="I2443" s="33">
        <v>2</v>
      </c>
      <c r="J2443" s="36">
        <v>150</v>
      </c>
      <c r="K2443" s="37">
        <v>133875</v>
      </c>
      <c r="L2443" s="38" t="s">
        <v>15</v>
      </c>
      <c r="M2443" s="38" t="s">
        <v>13</v>
      </c>
    </row>
    <row r="2444" spans="1:13" s="39" customFormat="1" ht="12.75" x14ac:dyDescent="0.2">
      <c r="A2444" s="33" t="s">
        <v>19</v>
      </c>
      <c r="B2444" s="33" t="s">
        <v>2379</v>
      </c>
      <c r="C2444" s="34">
        <v>10</v>
      </c>
      <c r="D2444" s="33" t="s">
        <v>110</v>
      </c>
      <c r="E2444" s="33" t="s">
        <v>2856</v>
      </c>
      <c r="F2444" s="35">
        <v>14111823</v>
      </c>
      <c r="G2444" s="33" t="s">
        <v>15071</v>
      </c>
      <c r="H2444" s="33">
        <v>4</v>
      </c>
      <c r="I2444" s="33">
        <v>2</v>
      </c>
      <c r="J2444" s="36">
        <v>4000</v>
      </c>
      <c r="K2444" s="37">
        <v>285600</v>
      </c>
      <c r="L2444" s="38" t="s">
        <v>15</v>
      </c>
      <c r="M2444" s="38" t="s">
        <v>13</v>
      </c>
    </row>
    <row r="2445" spans="1:13" s="39" customFormat="1" ht="12.75" x14ac:dyDescent="0.2">
      <c r="A2445" s="33" t="s">
        <v>19</v>
      </c>
      <c r="B2445" s="33" t="s">
        <v>2379</v>
      </c>
      <c r="C2445" s="34">
        <v>10</v>
      </c>
      <c r="D2445" s="33" t="s">
        <v>110</v>
      </c>
      <c r="E2445" s="33" t="s">
        <v>2857</v>
      </c>
      <c r="F2445" s="35">
        <v>14111823</v>
      </c>
      <c r="G2445" s="33" t="s">
        <v>15071</v>
      </c>
      <c r="H2445" s="33">
        <v>4</v>
      </c>
      <c r="I2445" s="33">
        <v>2</v>
      </c>
      <c r="J2445" s="36">
        <v>1500</v>
      </c>
      <c r="K2445" s="37">
        <v>357000</v>
      </c>
      <c r="L2445" s="38" t="s">
        <v>15</v>
      </c>
      <c r="M2445" s="38" t="s">
        <v>13</v>
      </c>
    </row>
    <row r="2446" spans="1:13" s="39" customFormat="1" ht="12.75" x14ac:dyDescent="0.2">
      <c r="A2446" s="33" t="s">
        <v>19</v>
      </c>
      <c r="B2446" s="33" t="s">
        <v>2379</v>
      </c>
      <c r="C2446" s="34">
        <v>10</v>
      </c>
      <c r="D2446" s="33" t="s">
        <v>110</v>
      </c>
      <c r="E2446" s="33" t="s">
        <v>2858</v>
      </c>
      <c r="F2446" s="35">
        <v>14111823</v>
      </c>
      <c r="G2446" s="33" t="s">
        <v>15071</v>
      </c>
      <c r="H2446" s="33">
        <v>4</v>
      </c>
      <c r="I2446" s="33">
        <v>2</v>
      </c>
      <c r="J2446" s="36">
        <v>400</v>
      </c>
      <c r="K2446" s="37">
        <v>67592</v>
      </c>
      <c r="L2446" s="38" t="s">
        <v>15</v>
      </c>
      <c r="M2446" s="38" t="s">
        <v>13</v>
      </c>
    </row>
    <row r="2447" spans="1:13" s="39" customFormat="1" ht="12.75" x14ac:dyDescent="0.2">
      <c r="A2447" s="33" t="s">
        <v>19</v>
      </c>
      <c r="B2447" s="33" t="s">
        <v>2379</v>
      </c>
      <c r="C2447" s="34">
        <v>10</v>
      </c>
      <c r="D2447" s="33" t="s">
        <v>110</v>
      </c>
      <c r="E2447" s="33" t="s">
        <v>2859</v>
      </c>
      <c r="F2447" s="35">
        <v>14111823</v>
      </c>
      <c r="G2447" s="33" t="s">
        <v>15071</v>
      </c>
      <c r="H2447" s="33">
        <v>4</v>
      </c>
      <c r="I2447" s="33">
        <v>2</v>
      </c>
      <c r="J2447" s="36">
        <v>1800</v>
      </c>
      <c r="K2447" s="37">
        <v>128520.00000000001</v>
      </c>
      <c r="L2447" s="38" t="s">
        <v>15</v>
      </c>
      <c r="M2447" s="38" t="s">
        <v>13</v>
      </c>
    </row>
    <row r="2448" spans="1:13" s="39" customFormat="1" ht="12.75" x14ac:dyDescent="0.2">
      <c r="A2448" s="33" t="s">
        <v>19</v>
      </c>
      <c r="B2448" s="33" t="s">
        <v>2379</v>
      </c>
      <c r="C2448" s="34">
        <v>10</v>
      </c>
      <c r="D2448" s="33" t="s">
        <v>110</v>
      </c>
      <c r="E2448" s="33" t="s">
        <v>2860</v>
      </c>
      <c r="F2448" s="35">
        <v>14111823</v>
      </c>
      <c r="G2448" s="33" t="s">
        <v>15071</v>
      </c>
      <c r="H2448" s="33">
        <v>4</v>
      </c>
      <c r="I2448" s="33">
        <v>2</v>
      </c>
      <c r="J2448" s="36">
        <v>800</v>
      </c>
      <c r="K2448" s="37">
        <v>76160</v>
      </c>
      <c r="L2448" s="38" t="s">
        <v>15</v>
      </c>
      <c r="M2448" s="38" t="s">
        <v>13</v>
      </c>
    </row>
    <row r="2449" spans="1:13" s="39" customFormat="1" ht="12.75" x14ac:dyDescent="0.2">
      <c r="A2449" s="33" t="s">
        <v>19</v>
      </c>
      <c r="B2449" s="33" t="s">
        <v>2379</v>
      </c>
      <c r="C2449" s="34">
        <v>10</v>
      </c>
      <c r="D2449" s="33" t="s">
        <v>110</v>
      </c>
      <c r="E2449" s="33" t="s">
        <v>2861</v>
      </c>
      <c r="F2449" s="35">
        <v>14111823</v>
      </c>
      <c r="G2449" s="33" t="s">
        <v>15071</v>
      </c>
      <c r="H2449" s="33">
        <v>4</v>
      </c>
      <c r="I2449" s="33">
        <v>2</v>
      </c>
      <c r="J2449" s="36">
        <v>800</v>
      </c>
      <c r="K2449" s="37">
        <v>76160</v>
      </c>
      <c r="L2449" s="38" t="s">
        <v>15</v>
      </c>
      <c r="M2449" s="38" t="s">
        <v>13</v>
      </c>
    </row>
    <row r="2450" spans="1:13" s="39" customFormat="1" ht="12.75" x14ac:dyDescent="0.2">
      <c r="A2450" s="33" t="s">
        <v>19</v>
      </c>
      <c r="B2450" s="33" t="s">
        <v>2379</v>
      </c>
      <c r="C2450" s="34">
        <v>10</v>
      </c>
      <c r="D2450" s="33" t="s">
        <v>110</v>
      </c>
      <c r="E2450" s="33" t="s">
        <v>2862</v>
      </c>
      <c r="F2450" s="35">
        <v>14111823</v>
      </c>
      <c r="G2450" s="33" t="s">
        <v>15071</v>
      </c>
      <c r="H2450" s="33">
        <v>4</v>
      </c>
      <c r="I2450" s="33">
        <v>2</v>
      </c>
      <c r="J2450" s="36">
        <v>4000</v>
      </c>
      <c r="K2450" s="37">
        <v>357000</v>
      </c>
      <c r="L2450" s="38" t="s">
        <v>15</v>
      </c>
      <c r="M2450" s="38" t="s">
        <v>13</v>
      </c>
    </row>
    <row r="2451" spans="1:13" s="39" customFormat="1" ht="12.75" x14ac:dyDescent="0.2">
      <c r="A2451" s="33" t="s">
        <v>19</v>
      </c>
      <c r="B2451" s="33" t="s">
        <v>2379</v>
      </c>
      <c r="C2451" s="34">
        <v>10</v>
      </c>
      <c r="D2451" s="33" t="s">
        <v>110</v>
      </c>
      <c r="E2451" s="33" t="s">
        <v>2863</v>
      </c>
      <c r="F2451" s="35">
        <v>14111823</v>
      </c>
      <c r="G2451" s="33" t="s">
        <v>15071</v>
      </c>
      <c r="H2451" s="33">
        <v>4</v>
      </c>
      <c r="I2451" s="33">
        <v>2</v>
      </c>
      <c r="J2451" s="36">
        <v>150</v>
      </c>
      <c r="K2451" s="37">
        <v>49980</v>
      </c>
      <c r="L2451" s="38" t="s">
        <v>15</v>
      </c>
      <c r="M2451" s="38" t="s">
        <v>13</v>
      </c>
    </row>
    <row r="2452" spans="1:13" s="39" customFormat="1" ht="12.75" x14ac:dyDescent="0.2">
      <c r="A2452" s="33" t="s">
        <v>19</v>
      </c>
      <c r="B2452" s="33" t="s">
        <v>2379</v>
      </c>
      <c r="C2452" s="34">
        <v>10</v>
      </c>
      <c r="D2452" s="33" t="s">
        <v>110</v>
      </c>
      <c r="E2452" s="33" t="s">
        <v>2864</v>
      </c>
      <c r="F2452" s="35">
        <v>14111823</v>
      </c>
      <c r="G2452" s="33" t="s">
        <v>15071</v>
      </c>
      <c r="H2452" s="33">
        <v>4</v>
      </c>
      <c r="I2452" s="33">
        <v>2</v>
      </c>
      <c r="J2452" s="36">
        <v>800</v>
      </c>
      <c r="K2452" s="37">
        <v>76160</v>
      </c>
      <c r="L2452" s="38" t="s">
        <v>15</v>
      </c>
      <c r="M2452" s="38" t="s">
        <v>13</v>
      </c>
    </row>
    <row r="2453" spans="1:13" s="39" customFormat="1" ht="12.75" x14ac:dyDescent="0.2">
      <c r="A2453" s="33" t="s">
        <v>19</v>
      </c>
      <c r="B2453" s="33" t="s">
        <v>2379</v>
      </c>
      <c r="C2453" s="34">
        <v>10</v>
      </c>
      <c r="D2453" s="33" t="s">
        <v>110</v>
      </c>
      <c r="E2453" s="33" t="s">
        <v>2865</v>
      </c>
      <c r="F2453" s="35">
        <v>14111823</v>
      </c>
      <c r="G2453" s="33" t="s">
        <v>15071</v>
      </c>
      <c r="H2453" s="33">
        <v>4</v>
      </c>
      <c r="I2453" s="33">
        <v>2</v>
      </c>
      <c r="J2453" s="36">
        <v>200</v>
      </c>
      <c r="K2453" s="37">
        <v>66640</v>
      </c>
      <c r="L2453" s="38" t="s">
        <v>15</v>
      </c>
      <c r="M2453" s="38" t="s">
        <v>13</v>
      </c>
    </row>
    <row r="2454" spans="1:13" s="39" customFormat="1" ht="12.75" x14ac:dyDescent="0.2">
      <c r="A2454" s="33" t="s">
        <v>19</v>
      </c>
      <c r="B2454" s="33" t="s">
        <v>2379</v>
      </c>
      <c r="C2454" s="34">
        <v>10</v>
      </c>
      <c r="D2454" s="33" t="s">
        <v>110</v>
      </c>
      <c r="E2454" s="33" t="s">
        <v>2866</v>
      </c>
      <c r="F2454" s="35">
        <v>14111812</v>
      </c>
      <c r="G2454" s="33" t="s">
        <v>15071</v>
      </c>
      <c r="H2454" s="33">
        <v>4</v>
      </c>
      <c r="I2454" s="33">
        <v>2</v>
      </c>
      <c r="J2454" s="36">
        <v>50</v>
      </c>
      <c r="K2454" s="37">
        <v>297500</v>
      </c>
      <c r="L2454" s="38" t="s">
        <v>15</v>
      </c>
      <c r="M2454" s="38" t="s">
        <v>13</v>
      </c>
    </row>
    <row r="2455" spans="1:13" s="39" customFormat="1" ht="12.75" x14ac:dyDescent="0.2">
      <c r="A2455" s="33" t="s">
        <v>19</v>
      </c>
      <c r="B2455" s="33" t="s">
        <v>2379</v>
      </c>
      <c r="C2455" s="34">
        <v>10</v>
      </c>
      <c r="D2455" s="33" t="s">
        <v>110</v>
      </c>
      <c r="E2455" s="33" t="s">
        <v>2867</v>
      </c>
      <c r="F2455" s="35">
        <v>14111812</v>
      </c>
      <c r="G2455" s="33" t="s">
        <v>15071</v>
      </c>
      <c r="H2455" s="33">
        <v>4</v>
      </c>
      <c r="I2455" s="33">
        <v>2</v>
      </c>
      <c r="J2455" s="36">
        <v>10</v>
      </c>
      <c r="K2455" s="37">
        <v>94010</v>
      </c>
      <c r="L2455" s="38" t="s">
        <v>15</v>
      </c>
      <c r="M2455" s="38" t="s">
        <v>13</v>
      </c>
    </row>
    <row r="2456" spans="1:13" s="39" customFormat="1" ht="12.75" x14ac:dyDescent="0.2">
      <c r="A2456" s="33" t="s">
        <v>19</v>
      </c>
      <c r="B2456" s="33" t="s">
        <v>2379</v>
      </c>
      <c r="C2456" s="34">
        <v>10</v>
      </c>
      <c r="D2456" s="33" t="s">
        <v>110</v>
      </c>
      <c r="E2456" s="33" t="s">
        <v>2868</v>
      </c>
      <c r="F2456" s="35">
        <v>14111823</v>
      </c>
      <c r="G2456" s="33" t="s">
        <v>15071</v>
      </c>
      <c r="H2456" s="33">
        <v>4</v>
      </c>
      <c r="I2456" s="33">
        <v>2</v>
      </c>
      <c r="J2456" s="36">
        <v>20000</v>
      </c>
      <c r="K2456" s="37">
        <v>380800</v>
      </c>
      <c r="L2456" s="38" t="s">
        <v>15</v>
      </c>
      <c r="M2456" s="38" t="s">
        <v>13</v>
      </c>
    </row>
    <row r="2457" spans="1:13" s="39" customFormat="1" ht="12.75" x14ac:dyDescent="0.2">
      <c r="A2457" s="33" t="s">
        <v>19</v>
      </c>
      <c r="B2457" s="33" t="s">
        <v>2379</v>
      </c>
      <c r="C2457" s="34">
        <v>10</v>
      </c>
      <c r="D2457" s="33" t="s">
        <v>110</v>
      </c>
      <c r="E2457" s="33" t="s">
        <v>2869</v>
      </c>
      <c r="F2457" s="35">
        <v>14111823</v>
      </c>
      <c r="G2457" s="33" t="s">
        <v>15071</v>
      </c>
      <c r="H2457" s="33">
        <v>4</v>
      </c>
      <c r="I2457" s="33">
        <v>2</v>
      </c>
      <c r="J2457" s="36">
        <v>20000</v>
      </c>
      <c r="K2457" s="37">
        <v>380800</v>
      </c>
      <c r="L2457" s="38" t="s">
        <v>15</v>
      </c>
      <c r="M2457" s="38" t="s">
        <v>13</v>
      </c>
    </row>
    <row r="2458" spans="1:13" s="39" customFormat="1" ht="12.75" x14ac:dyDescent="0.2">
      <c r="A2458" s="33" t="s">
        <v>19</v>
      </c>
      <c r="B2458" s="33" t="s">
        <v>2379</v>
      </c>
      <c r="C2458" s="34">
        <v>10</v>
      </c>
      <c r="D2458" s="33" t="s">
        <v>110</v>
      </c>
      <c r="E2458" s="33" t="s">
        <v>2870</v>
      </c>
      <c r="F2458" s="35">
        <v>14111821</v>
      </c>
      <c r="G2458" s="33" t="s">
        <v>15071</v>
      </c>
      <c r="H2458" s="33">
        <v>4</v>
      </c>
      <c r="I2458" s="33">
        <v>2</v>
      </c>
      <c r="J2458" s="36">
        <v>800</v>
      </c>
      <c r="K2458" s="37">
        <v>38080</v>
      </c>
      <c r="L2458" s="38" t="s">
        <v>15</v>
      </c>
      <c r="M2458" s="38" t="s">
        <v>13</v>
      </c>
    </row>
    <row r="2459" spans="1:13" s="39" customFormat="1" ht="12.75" x14ac:dyDescent="0.2">
      <c r="A2459" s="33" t="s">
        <v>19</v>
      </c>
      <c r="B2459" s="33" t="s">
        <v>2379</v>
      </c>
      <c r="C2459" s="34">
        <v>10</v>
      </c>
      <c r="D2459" s="33" t="s">
        <v>110</v>
      </c>
      <c r="E2459" s="33" t="s">
        <v>2871</v>
      </c>
      <c r="F2459" s="35">
        <v>14111821</v>
      </c>
      <c r="G2459" s="33" t="s">
        <v>15071</v>
      </c>
      <c r="H2459" s="33">
        <v>4</v>
      </c>
      <c r="I2459" s="33">
        <v>2</v>
      </c>
      <c r="J2459" s="36">
        <v>3000</v>
      </c>
      <c r="K2459" s="37">
        <v>178500</v>
      </c>
      <c r="L2459" s="38" t="s">
        <v>15</v>
      </c>
      <c r="M2459" s="38" t="s">
        <v>13</v>
      </c>
    </row>
    <row r="2460" spans="1:13" s="39" customFormat="1" ht="12.75" x14ac:dyDescent="0.2">
      <c r="A2460" s="33" t="s">
        <v>19</v>
      </c>
      <c r="B2460" s="33" t="s">
        <v>2379</v>
      </c>
      <c r="C2460" s="34">
        <v>10</v>
      </c>
      <c r="D2460" s="33" t="s">
        <v>110</v>
      </c>
      <c r="E2460" s="33" t="s">
        <v>2872</v>
      </c>
      <c r="F2460" s="35">
        <v>14111821</v>
      </c>
      <c r="G2460" s="33" t="s">
        <v>15071</v>
      </c>
      <c r="H2460" s="33">
        <v>4</v>
      </c>
      <c r="I2460" s="33">
        <v>2</v>
      </c>
      <c r="J2460" s="36">
        <v>2000</v>
      </c>
      <c r="K2460" s="37">
        <v>119000</v>
      </c>
      <c r="L2460" s="38" t="s">
        <v>15</v>
      </c>
      <c r="M2460" s="38" t="s">
        <v>13</v>
      </c>
    </row>
    <row r="2461" spans="1:13" s="39" customFormat="1" ht="12.75" x14ac:dyDescent="0.2">
      <c r="A2461" s="33" t="s">
        <v>19</v>
      </c>
      <c r="B2461" s="33" t="s">
        <v>2379</v>
      </c>
      <c r="C2461" s="34">
        <v>10</v>
      </c>
      <c r="D2461" s="33" t="s">
        <v>110</v>
      </c>
      <c r="E2461" s="33" t="s">
        <v>2873</v>
      </c>
      <c r="F2461" s="35">
        <v>55121621</v>
      </c>
      <c r="G2461" s="33" t="s">
        <v>15071</v>
      </c>
      <c r="H2461" s="33">
        <v>4</v>
      </c>
      <c r="I2461" s="33">
        <v>3</v>
      </c>
      <c r="J2461" s="36">
        <v>15</v>
      </c>
      <c r="K2461" s="37">
        <v>645000</v>
      </c>
      <c r="L2461" s="38" t="s">
        <v>15</v>
      </c>
      <c r="M2461" s="38" t="s">
        <v>13</v>
      </c>
    </row>
    <row r="2462" spans="1:13" s="39" customFormat="1" ht="12.75" x14ac:dyDescent="0.2">
      <c r="A2462" s="33" t="s">
        <v>19</v>
      </c>
      <c r="B2462" s="33" t="s">
        <v>599</v>
      </c>
      <c r="C2462" s="34">
        <v>16</v>
      </c>
      <c r="D2462" s="33" t="s">
        <v>31</v>
      </c>
      <c r="E2462" s="33" t="s">
        <v>2874</v>
      </c>
      <c r="F2462" s="35">
        <v>76121500</v>
      </c>
      <c r="G2462" s="33" t="s">
        <v>15070</v>
      </c>
      <c r="H2462" s="33">
        <v>1</v>
      </c>
      <c r="I2462" s="33">
        <v>12</v>
      </c>
      <c r="J2462" s="36">
        <v>1</v>
      </c>
      <c r="K2462" s="37">
        <v>58000000</v>
      </c>
      <c r="L2462" s="38" t="s">
        <v>12</v>
      </c>
      <c r="M2462" s="38" t="s">
        <v>13</v>
      </c>
    </row>
    <row r="2463" spans="1:13" s="39" customFormat="1" ht="12.75" x14ac:dyDescent="0.2">
      <c r="A2463" s="33" t="s">
        <v>19</v>
      </c>
      <c r="B2463" s="33" t="s">
        <v>600</v>
      </c>
      <c r="C2463" s="34">
        <v>10</v>
      </c>
      <c r="D2463" s="33" t="s">
        <v>18</v>
      </c>
      <c r="E2463" s="33" t="s">
        <v>2875</v>
      </c>
      <c r="F2463" s="35">
        <v>83101804</v>
      </c>
      <c r="G2463" s="33" t="s">
        <v>15070</v>
      </c>
      <c r="H2463" s="33">
        <v>1</v>
      </c>
      <c r="I2463" s="33">
        <v>12</v>
      </c>
      <c r="J2463" s="36">
        <v>1</v>
      </c>
      <c r="K2463" s="37">
        <v>918360000</v>
      </c>
      <c r="L2463" s="38" t="s">
        <v>12</v>
      </c>
      <c r="M2463" s="38" t="s">
        <v>13</v>
      </c>
    </row>
    <row r="2464" spans="1:13" s="39" customFormat="1" ht="12.75" x14ac:dyDescent="0.2">
      <c r="A2464" s="33" t="s">
        <v>19</v>
      </c>
      <c r="B2464" s="33" t="s">
        <v>600</v>
      </c>
      <c r="C2464" s="34">
        <v>10</v>
      </c>
      <c r="D2464" s="33" t="s">
        <v>18</v>
      </c>
      <c r="E2464" s="33" t="s">
        <v>2876</v>
      </c>
      <c r="F2464" s="35">
        <v>83101804</v>
      </c>
      <c r="G2464" s="33" t="s">
        <v>15070</v>
      </c>
      <c r="H2464" s="33">
        <v>1</v>
      </c>
      <c r="I2464" s="33">
        <v>12</v>
      </c>
      <c r="J2464" s="36">
        <v>1</v>
      </c>
      <c r="K2464" s="37">
        <v>100000000</v>
      </c>
      <c r="L2464" s="38" t="s">
        <v>12</v>
      </c>
      <c r="M2464" s="38" t="s">
        <v>13</v>
      </c>
    </row>
    <row r="2465" spans="1:13" s="39" customFormat="1" ht="12.75" x14ac:dyDescent="0.2">
      <c r="A2465" s="33" t="s">
        <v>19</v>
      </c>
      <c r="B2465" s="33" t="s">
        <v>600</v>
      </c>
      <c r="C2465" s="34">
        <v>16</v>
      </c>
      <c r="D2465" s="33" t="s">
        <v>18</v>
      </c>
      <c r="E2465" s="33" t="s">
        <v>18</v>
      </c>
      <c r="F2465" s="35">
        <v>83101800</v>
      </c>
      <c r="G2465" s="33" t="s">
        <v>15070</v>
      </c>
      <c r="H2465" s="33">
        <v>1</v>
      </c>
      <c r="I2465" s="33">
        <v>12</v>
      </c>
      <c r="J2465" s="36">
        <v>1</v>
      </c>
      <c r="K2465" s="37">
        <v>857000000</v>
      </c>
      <c r="L2465" s="38" t="s">
        <v>12</v>
      </c>
      <c r="M2465" s="38" t="s">
        <v>13</v>
      </c>
    </row>
    <row r="2466" spans="1:13" s="39" customFormat="1" ht="12.75" x14ac:dyDescent="0.2">
      <c r="A2466" s="33" t="s">
        <v>19</v>
      </c>
      <c r="B2466" s="33" t="s">
        <v>600</v>
      </c>
      <c r="C2466" s="34">
        <v>10</v>
      </c>
      <c r="D2466" s="33" t="s">
        <v>18</v>
      </c>
      <c r="E2466" s="33" t="s">
        <v>2877</v>
      </c>
      <c r="F2466" s="35">
        <v>83101803</v>
      </c>
      <c r="G2466" s="33" t="s">
        <v>15070</v>
      </c>
      <c r="H2466" s="33">
        <v>2</v>
      </c>
      <c r="I2466" s="33">
        <v>3</v>
      </c>
      <c r="J2466" s="36">
        <v>1</v>
      </c>
      <c r="K2466" s="37">
        <v>252000000</v>
      </c>
      <c r="L2466" s="38" t="s">
        <v>12</v>
      </c>
      <c r="M2466" s="38" t="s">
        <v>13</v>
      </c>
    </row>
    <row r="2467" spans="1:13" s="39" customFormat="1" ht="12.75" x14ac:dyDescent="0.2">
      <c r="A2467" s="33" t="s">
        <v>19</v>
      </c>
      <c r="B2467" s="33" t="s">
        <v>600</v>
      </c>
      <c r="C2467" s="34">
        <v>10</v>
      </c>
      <c r="D2467" s="33" t="s">
        <v>18</v>
      </c>
      <c r="E2467" s="33" t="s">
        <v>2167</v>
      </c>
      <c r="F2467" s="35">
        <v>83101800</v>
      </c>
      <c r="G2467" s="33" t="s">
        <v>15070</v>
      </c>
      <c r="H2467" s="33">
        <v>4</v>
      </c>
      <c r="I2467" s="33">
        <v>3</v>
      </c>
      <c r="J2467" s="36">
        <v>1</v>
      </c>
      <c r="K2467" s="37">
        <v>93414603</v>
      </c>
      <c r="L2467" s="38" t="s">
        <v>12</v>
      </c>
      <c r="M2467" s="38" t="s">
        <v>13</v>
      </c>
    </row>
    <row r="2468" spans="1:13" s="39" customFormat="1" ht="12.75" x14ac:dyDescent="0.2">
      <c r="A2468" s="33" t="s">
        <v>19</v>
      </c>
      <c r="B2468" s="33" t="s">
        <v>2380</v>
      </c>
      <c r="C2468" s="34">
        <v>10</v>
      </c>
      <c r="D2468" s="33" t="s">
        <v>4543</v>
      </c>
      <c r="E2468" s="33" t="s">
        <v>2878</v>
      </c>
      <c r="F2468" s="35">
        <v>83101601</v>
      </c>
      <c r="G2468" s="33" t="s">
        <v>15070</v>
      </c>
      <c r="H2468" s="33">
        <v>1</v>
      </c>
      <c r="I2468" s="33">
        <v>12</v>
      </c>
      <c r="J2468" s="36">
        <v>1</v>
      </c>
      <c r="K2468" s="37">
        <v>76320000</v>
      </c>
      <c r="L2468" s="38" t="s">
        <v>12</v>
      </c>
      <c r="M2468" s="38" t="s">
        <v>13</v>
      </c>
    </row>
    <row r="2469" spans="1:13" s="39" customFormat="1" ht="12.75" x14ac:dyDescent="0.2">
      <c r="A2469" s="33" t="s">
        <v>19</v>
      </c>
      <c r="B2469" s="33" t="s">
        <v>601</v>
      </c>
      <c r="C2469" s="34">
        <v>10</v>
      </c>
      <c r="D2469" s="33" t="s">
        <v>8121</v>
      </c>
      <c r="E2469" s="33" t="s">
        <v>2879</v>
      </c>
      <c r="F2469" s="35">
        <v>83111501</v>
      </c>
      <c r="G2469" s="33" t="s">
        <v>15070</v>
      </c>
      <c r="H2469" s="33">
        <v>1</v>
      </c>
      <c r="I2469" s="33">
        <v>12</v>
      </c>
      <c r="J2469" s="36">
        <v>1</v>
      </c>
      <c r="K2469" s="37">
        <v>10000000</v>
      </c>
      <c r="L2469" s="38" t="s">
        <v>12</v>
      </c>
      <c r="M2469" s="38" t="s">
        <v>13</v>
      </c>
    </row>
    <row r="2470" spans="1:13" s="39" customFormat="1" ht="12.75" x14ac:dyDescent="0.2">
      <c r="A2470" s="33" t="s">
        <v>19</v>
      </c>
      <c r="B2470" s="33" t="s">
        <v>602</v>
      </c>
      <c r="C2470" s="34">
        <v>10</v>
      </c>
      <c r="D2470" s="33" t="s">
        <v>101</v>
      </c>
      <c r="E2470" s="33" t="s">
        <v>2880</v>
      </c>
      <c r="F2470" s="35">
        <v>81112100</v>
      </c>
      <c r="G2470" s="33" t="s">
        <v>15070</v>
      </c>
      <c r="H2470" s="33">
        <v>1</v>
      </c>
      <c r="I2470" s="33">
        <v>12</v>
      </c>
      <c r="J2470" s="36">
        <v>1</v>
      </c>
      <c r="K2470" s="37">
        <v>35000000</v>
      </c>
      <c r="L2470" s="38" t="s">
        <v>12</v>
      </c>
      <c r="M2470" s="38" t="s">
        <v>13</v>
      </c>
    </row>
    <row r="2471" spans="1:13" s="39" customFormat="1" ht="12.75" x14ac:dyDescent="0.2">
      <c r="A2471" s="33" t="s">
        <v>19</v>
      </c>
      <c r="B2471" s="33" t="s">
        <v>602</v>
      </c>
      <c r="C2471" s="34">
        <v>10</v>
      </c>
      <c r="D2471" s="33" t="s">
        <v>101</v>
      </c>
      <c r="E2471" s="33" t="s">
        <v>14045</v>
      </c>
      <c r="F2471" s="35">
        <v>83101600</v>
      </c>
      <c r="G2471" s="33" t="s">
        <v>15071</v>
      </c>
      <c r="H2471" s="33">
        <v>3</v>
      </c>
      <c r="I2471" s="33">
        <v>11</v>
      </c>
      <c r="J2471" s="36">
        <v>1</v>
      </c>
      <c r="K2471" s="37">
        <v>8943200</v>
      </c>
      <c r="L2471" s="38" t="s">
        <v>12</v>
      </c>
      <c r="M2471" s="38" t="s">
        <v>13</v>
      </c>
    </row>
    <row r="2472" spans="1:13" s="39" customFormat="1" ht="12.75" x14ac:dyDescent="0.2">
      <c r="A2472" s="33" t="s">
        <v>19</v>
      </c>
      <c r="B2472" s="33" t="s">
        <v>602</v>
      </c>
      <c r="C2472" s="34">
        <v>10</v>
      </c>
      <c r="D2472" s="33" t="s">
        <v>101</v>
      </c>
      <c r="E2472" s="33" t="s">
        <v>14046</v>
      </c>
      <c r="F2472" s="35">
        <v>83101600</v>
      </c>
      <c r="G2472" s="33" t="s">
        <v>15071</v>
      </c>
      <c r="H2472" s="33">
        <v>3</v>
      </c>
      <c r="I2472" s="33">
        <v>11</v>
      </c>
      <c r="J2472" s="36">
        <v>1</v>
      </c>
      <c r="K2472" s="37">
        <v>600000</v>
      </c>
      <c r="L2472" s="38" t="s">
        <v>12</v>
      </c>
      <c r="M2472" s="38" t="s">
        <v>13</v>
      </c>
    </row>
    <row r="2473" spans="1:13" s="39" customFormat="1" ht="12.75" x14ac:dyDescent="0.2">
      <c r="A2473" s="33" t="s">
        <v>19</v>
      </c>
      <c r="B2473" s="33" t="s">
        <v>603</v>
      </c>
      <c r="C2473" s="34">
        <v>10</v>
      </c>
      <c r="D2473" s="33" t="s">
        <v>35</v>
      </c>
      <c r="E2473" s="33" t="s">
        <v>14047</v>
      </c>
      <c r="F2473" s="35">
        <v>78111802</v>
      </c>
      <c r="G2473" s="33" t="s">
        <v>15071</v>
      </c>
      <c r="H2473" s="33">
        <v>2</v>
      </c>
      <c r="I2473" s="33">
        <v>10</v>
      </c>
      <c r="J2473" s="36">
        <v>1</v>
      </c>
      <c r="K2473" s="37">
        <v>29000000</v>
      </c>
      <c r="L2473" s="38" t="s">
        <v>12</v>
      </c>
      <c r="M2473" s="38" t="s">
        <v>13</v>
      </c>
    </row>
    <row r="2474" spans="1:13" s="39" customFormat="1" ht="12.75" x14ac:dyDescent="0.2">
      <c r="A2474" s="33" t="s">
        <v>19</v>
      </c>
      <c r="B2474" s="33" t="s">
        <v>603</v>
      </c>
      <c r="C2474" s="34">
        <v>10</v>
      </c>
      <c r="D2474" s="33" t="s">
        <v>35</v>
      </c>
      <c r="E2474" s="33" t="s">
        <v>2184</v>
      </c>
      <c r="F2474" s="35">
        <v>78111802</v>
      </c>
      <c r="G2474" s="33" t="s">
        <v>15070</v>
      </c>
      <c r="H2474" s="33">
        <v>1</v>
      </c>
      <c r="I2474" s="33">
        <v>12</v>
      </c>
      <c r="J2474" s="36">
        <v>1</v>
      </c>
      <c r="K2474" s="37">
        <v>804286018</v>
      </c>
      <c r="L2474" s="38" t="s">
        <v>12</v>
      </c>
      <c r="M2474" s="38" t="s">
        <v>13</v>
      </c>
    </row>
    <row r="2475" spans="1:13" s="39" customFormat="1" ht="12.75" x14ac:dyDescent="0.2">
      <c r="A2475" s="33" t="s">
        <v>19</v>
      </c>
      <c r="B2475" s="33" t="s">
        <v>603</v>
      </c>
      <c r="C2475" s="34">
        <v>16</v>
      </c>
      <c r="D2475" s="33" t="s">
        <v>35</v>
      </c>
      <c r="E2475" s="33" t="s">
        <v>2881</v>
      </c>
      <c r="F2475" s="35">
        <v>90121500</v>
      </c>
      <c r="G2475" s="33" t="s">
        <v>15070</v>
      </c>
      <c r="H2475" s="33">
        <v>1</v>
      </c>
      <c r="I2475" s="33">
        <v>12</v>
      </c>
      <c r="J2475" s="36">
        <v>1</v>
      </c>
      <c r="K2475" s="37">
        <v>21840000</v>
      </c>
      <c r="L2475" s="38" t="s">
        <v>12</v>
      </c>
      <c r="M2475" s="38" t="s">
        <v>13</v>
      </c>
    </row>
    <row r="2476" spans="1:13" s="39" customFormat="1" ht="12.75" x14ac:dyDescent="0.2">
      <c r="A2476" s="33" t="s">
        <v>19</v>
      </c>
      <c r="B2476" s="33" t="s">
        <v>603</v>
      </c>
      <c r="C2476" s="34">
        <v>10</v>
      </c>
      <c r="D2476" s="33" t="s">
        <v>35</v>
      </c>
      <c r="E2476" s="33" t="s">
        <v>2882</v>
      </c>
      <c r="F2476" s="35">
        <v>81102600</v>
      </c>
      <c r="G2476" s="33" t="s">
        <v>15070</v>
      </c>
      <c r="H2476" s="33">
        <v>1</v>
      </c>
      <c r="I2476" s="33">
        <v>1</v>
      </c>
      <c r="J2476" s="36">
        <v>1</v>
      </c>
      <c r="K2476" s="37">
        <v>1824103</v>
      </c>
      <c r="L2476" s="38" t="s">
        <v>12</v>
      </c>
      <c r="M2476" s="38" t="s">
        <v>13</v>
      </c>
    </row>
    <row r="2477" spans="1:13" s="39" customFormat="1" ht="12.75" x14ac:dyDescent="0.2">
      <c r="A2477" s="33" t="s">
        <v>19</v>
      </c>
      <c r="B2477" s="33" t="s">
        <v>603</v>
      </c>
      <c r="C2477" s="34">
        <v>10</v>
      </c>
      <c r="D2477" s="33" t="s">
        <v>35</v>
      </c>
      <c r="E2477" s="33" t="s">
        <v>2882</v>
      </c>
      <c r="F2477" s="35">
        <v>0</v>
      </c>
      <c r="G2477" s="33" t="s">
        <v>15070</v>
      </c>
      <c r="H2477" s="33">
        <v>1</v>
      </c>
      <c r="I2477" s="33">
        <v>12</v>
      </c>
      <c r="J2477" s="36">
        <v>1</v>
      </c>
      <c r="K2477" s="37">
        <v>17037994</v>
      </c>
      <c r="L2477" s="38" t="s">
        <v>12</v>
      </c>
      <c r="M2477" s="38" t="s">
        <v>13</v>
      </c>
    </row>
    <row r="2478" spans="1:13" s="39" customFormat="1" ht="12.75" x14ac:dyDescent="0.2">
      <c r="A2478" s="33" t="s">
        <v>19</v>
      </c>
      <c r="B2478" s="33" t="s">
        <v>603</v>
      </c>
      <c r="C2478" s="34">
        <v>10</v>
      </c>
      <c r="D2478" s="33" t="s">
        <v>35</v>
      </c>
      <c r="E2478" s="33" t="s">
        <v>2883</v>
      </c>
      <c r="F2478" s="35">
        <v>78102200</v>
      </c>
      <c r="G2478" s="33" t="s">
        <v>15070</v>
      </c>
      <c r="H2478" s="33">
        <v>4</v>
      </c>
      <c r="I2478" s="33">
        <v>3</v>
      </c>
      <c r="J2478" s="36">
        <v>1</v>
      </c>
      <c r="K2478" s="37">
        <v>1200000</v>
      </c>
      <c r="L2478" s="38" t="s">
        <v>12</v>
      </c>
      <c r="M2478" s="38" t="s">
        <v>13</v>
      </c>
    </row>
    <row r="2479" spans="1:13" s="39" customFormat="1" ht="12.75" x14ac:dyDescent="0.2">
      <c r="A2479" s="33" t="s">
        <v>19</v>
      </c>
      <c r="B2479" s="33" t="s">
        <v>604</v>
      </c>
      <c r="C2479" s="34">
        <v>10</v>
      </c>
      <c r="D2479" s="33" t="s">
        <v>102</v>
      </c>
      <c r="E2479" s="33" t="s">
        <v>14048</v>
      </c>
      <c r="F2479" s="35">
        <v>11121802</v>
      </c>
      <c r="G2479" s="33" t="s">
        <v>15071</v>
      </c>
      <c r="H2479" s="33">
        <v>4</v>
      </c>
      <c r="I2479" s="33">
        <v>1</v>
      </c>
      <c r="J2479" s="36">
        <v>42</v>
      </c>
      <c r="K2479" s="37">
        <v>189000</v>
      </c>
      <c r="L2479" s="38" t="s">
        <v>15</v>
      </c>
      <c r="M2479" s="38" t="s">
        <v>13</v>
      </c>
    </row>
    <row r="2480" spans="1:13" s="39" customFormat="1" ht="12.75" x14ac:dyDescent="0.2">
      <c r="A2480" s="33" t="s">
        <v>19</v>
      </c>
      <c r="B2480" s="33" t="s">
        <v>604</v>
      </c>
      <c r="C2480" s="34">
        <v>10</v>
      </c>
      <c r="D2480" s="33" t="s">
        <v>102</v>
      </c>
      <c r="E2480" s="33" t="s">
        <v>14049</v>
      </c>
      <c r="F2480" s="35">
        <v>42121606</v>
      </c>
      <c r="G2480" s="33" t="s">
        <v>15071</v>
      </c>
      <c r="H2480" s="33">
        <v>4</v>
      </c>
      <c r="I2480" s="33">
        <v>1</v>
      </c>
      <c r="J2480" s="36">
        <v>4</v>
      </c>
      <c r="K2480" s="37">
        <v>260000</v>
      </c>
      <c r="L2480" s="38" t="s">
        <v>15</v>
      </c>
      <c r="M2480" s="38" t="s">
        <v>13</v>
      </c>
    </row>
    <row r="2481" spans="1:13" s="39" customFormat="1" ht="12.75" x14ac:dyDescent="0.2">
      <c r="A2481" s="33" t="s">
        <v>19</v>
      </c>
      <c r="B2481" s="33" t="s">
        <v>604</v>
      </c>
      <c r="C2481" s="34">
        <v>10</v>
      </c>
      <c r="D2481" s="33" t="s">
        <v>102</v>
      </c>
      <c r="E2481" s="33" t="s">
        <v>14050</v>
      </c>
      <c r="F2481" s="35">
        <v>10111302</v>
      </c>
      <c r="G2481" s="33" t="s">
        <v>15071</v>
      </c>
      <c r="H2481" s="33">
        <v>4</v>
      </c>
      <c r="I2481" s="33">
        <v>1</v>
      </c>
      <c r="J2481" s="36">
        <v>18</v>
      </c>
      <c r="K2481" s="37">
        <v>306000</v>
      </c>
      <c r="L2481" s="38" t="s">
        <v>15</v>
      </c>
      <c r="M2481" s="38" t="s">
        <v>13</v>
      </c>
    </row>
    <row r="2482" spans="1:13" s="39" customFormat="1" ht="12.75" x14ac:dyDescent="0.2">
      <c r="A2482" s="33" t="s">
        <v>19</v>
      </c>
      <c r="B2482" s="33" t="s">
        <v>604</v>
      </c>
      <c r="C2482" s="34">
        <v>10</v>
      </c>
      <c r="D2482" s="33" t="s">
        <v>102</v>
      </c>
      <c r="E2482" s="33" t="s">
        <v>14051</v>
      </c>
      <c r="F2482" s="35">
        <v>42121606</v>
      </c>
      <c r="G2482" s="33" t="s">
        <v>15071</v>
      </c>
      <c r="H2482" s="33">
        <v>4</v>
      </c>
      <c r="I2482" s="33">
        <v>1</v>
      </c>
      <c r="J2482" s="36">
        <v>4</v>
      </c>
      <c r="K2482" s="37">
        <v>649600</v>
      </c>
      <c r="L2482" s="38" t="s">
        <v>15</v>
      </c>
      <c r="M2482" s="38" t="s">
        <v>13</v>
      </c>
    </row>
    <row r="2483" spans="1:13" s="39" customFormat="1" ht="12.75" x14ac:dyDescent="0.2">
      <c r="A2483" s="33" t="s">
        <v>19</v>
      </c>
      <c r="B2483" s="33" t="s">
        <v>604</v>
      </c>
      <c r="C2483" s="34">
        <v>10</v>
      </c>
      <c r="D2483" s="33" t="s">
        <v>102</v>
      </c>
      <c r="E2483" s="33" t="s">
        <v>14052</v>
      </c>
      <c r="F2483" s="35">
        <v>42311703</v>
      </c>
      <c r="G2483" s="33" t="s">
        <v>15071</v>
      </c>
      <c r="H2483" s="33">
        <v>4</v>
      </c>
      <c r="I2483" s="33">
        <v>11</v>
      </c>
      <c r="J2483" s="36">
        <v>8</v>
      </c>
      <c r="K2483" s="37">
        <v>136000</v>
      </c>
      <c r="L2483" s="38" t="s">
        <v>15</v>
      </c>
      <c r="M2483" s="38" t="s">
        <v>13</v>
      </c>
    </row>
    <row r="2484" spans="1:13" s="39" customFormat="1" ht="12.75" x14ac:dyDescent="0.2">
      <c r="A2484" s="33" t="s">
        <v>19</v>
      </c>
      <c r="B2484" s="33" t="s">
        <v>604</v>
      </c>
      <c r="C2484" s="34">
        <v>10</v>
      </c>
      <c r="D2484" s="33" t="s">
        <v>102</v>
      </c>
      <c r="E2484" s="33" t="s">
        <v>14053</v>
      </c>
      <c r="F2484" s="35">
        <v>46181504</v>
      </c>
      <c r="G2484" s="33" t="s">
        <v>15071</v>
      </c>
      <c r="H2484" s="33">
        <v>4</v>
      </c>
      <c r="I2484" s="33">
        <v>1</v>
      </c>
      <c r="J2484" s="36">
        <v>10</v>
      </c>
      <c r="K2484" s="37">
        <v>182000</v>
      </c>
      <c r="L2484" s="38" t="s">
        <v>15</v>
      </c>
      <c r="M2484" s="38" t="s">
        <v>13</v>
      </c>
    </row>
    <row r="2485" spans="1:13" s="39" customFormat="1" ht="12.75" x14ac:dyDescent="0.2">
      <c r="A2485" s="33" t="s">
        <v>19</v>
      </c>
      <c r="B2485" s="33" t="s">
        <v>604</v>
      </c>
      <c r="C2485" s="34">
        <v>10</v>
      </c>
      <c r="D2485" s="33" t="s">
        <v>102</v>
      </c>
      <c r="E2485" s="33" t="s">
        <v>14054</v>
      </c>
      <c r="F2485" s="35">
        <v>51251000</v>
      </c>
      <c r="G2485" s="33" t="s">
        <v>15071</v>
      </c>
      <c r="H2485" s="33">
        <v>4</v>
      </c>
      <c r="I2485" s="33">
        <v>1</v>
      </c>
      <c r="J2485" s="36">
        <v>5</v>
      </c>
      <c r="K2485" s="37">
        <v>240000</v>
      </c>
      <c r="L2485" s="38" t="s">
        <v>15</v>
      </c>
      <c r="M2485" s="38" t="s">
        <v>13</v>
      </c>
    </row>
    <row r="2486" spans="1:13" s="39" customFormat="1" ht="12.75" x14ac:dyDescent="0.2">
      <c r="A2486" s="33" t="s">
        <v>19</v>
      </c>
      <c r="B2486" s="33" t="s">
        <v>604</v>
      </c>
      <c r="C2486" s="34">
        <v>10</v>
      </c>
      <c r="D2486" s="33" t="s">
        <v>102</v>
      </c>
      <c r="E2486" s="33" t="s">
        <v>14055</v>
      </c>
      <c r="F2486" s="35">
        <v>10111302</v>
      </c>
      <c r="G2486" s="33" t="s">
        <v>15071</v>
      </c>
      <c r="H2486" s="33">
        <v>4</v>
      </c>
      <c r="I2486" s="33">
        <v>1</v>
      </c>
      <c r="J2486" s="36">
        <v>30</v>
      </c>
      <c r="K2486" s="37">
        <v>1008000</v>
      </c>
      <c r="L2486" s="38" t="s">
        <v>15</v>
      </c>
      <c r="M2486" s="38" t="s">
        <v>13</v>
      </c>
    </row>
    <row r="2487" spans="1:13" s="39" customFormat="1" ht="12.75" x14ac:dyDescent="0.2">
      <c r="A2487" s="33" t="s">
        <v>19</v>
      </c>
      <c r="B2487" s="33" t="s">
        <v>604</v>
      </c>
      <c r="C2487" s="34">
        <v>10</v>
      </c>
      <c r="D2487" s="33" t="s">
        <v>102</v>
      </c>
      <c r="E2487" s="33" t="s">
        <v>14056</v>
      </c>
      <c r="F2487" s="35">
        <v>10111302</v>
      </c>
      <c r="G2487" s="33" t="s">
        <v>15071</v>
      </c>
      <c r="H2487" s="33">
        <v>4</v>
      </c>
      <c r="I2487" s="33">
        <v>1</v>
      </c>
      <c r="J2487" s="36">
        <v>20</v>
      </c>
      <c r="K2487" s="37">
        <v>1580000</v>
      </c>
      <c r="L2487" s="38" t="s">
        <v>15</v>
      </c>
      <c r="M2487" s="38" t="s">
        <v>13</v>
      </c>
    </row>
    <row r="2488" spans="1:13" s="39" customFormat="1" ht="12.75" x14ac:dyDescent="0.2">
      <c r="A2488" s="33" t="s">
        <v>19</v>
      </c>
      <c r="B2488" s="33" t="s">
        <v>604</v>
      </c>
      <c r="C2488" s="34">
        <v>10</v>
      </c>
      <c r="D2488" s="33" t="s">
        <v>102</v>
      </c>
      <c r="E2488" s="33" t="s">
        <v>14057</v>
      </c>
      <c r="F2488" s="35">
        <v>51251000</v>
      </c>
      <c r="G2488" s="33" t="s">
        <v>15071</v>
      </c>
      <c r="H2488" s="33">
        <v>4</v>
      </c>
      <c r="I2488" s="33">
        <v>1</v>
      </c>
      <c r="J2488" s="36">
        <v>15</v>
      </c>
      <c r="K2488" s="37">
        <v>67500</v>
      </c>
      <c r="L2488" s="38" t="s">
        <v>15</v>
      </c>
      <c r="M2488" s="38" t="s">
        <v>13</v>
      </c>
    </row>
    <row r="2489" spans="1:13" s="39" customFormat="1" ht="12.75" x14ac:dyDescent="0.2">
      <c r="A2489" s="33" t="s">
        <v>19</v>
      </c>
      <c r="B2489" s="33" t="s">
        <v>605</v>
      </c>
      <c r="C2489" s="34">
        <v>10</v>
      </c>
      <c r="D2489" s="33" t="s">
        <v>13917</v>
      </c>
      <c r="E2489" s="33" t="s">
        <v>14058</v>
      </c>
      <c r="F2489" s="35">
        <v>10122100</v>
      </c>
      <c r="G2489" s="33" t="s">
        <v>15071</v>
      </c>
      <c r="H2489" s="33">
        <v>4</v>
      </c>
      <c r="I2489" s="33">
        <v>1</v>
      </c>
      <c r="J2489" s="36">
        <v>120</v>
      </c>
      <c r="K2489" s="37">
        <v>9840000</v>
      </c>
      <c r="L2489" s="38" t="s">
        <v>15</v>
      </c>
      <c r="M2489" s="38" t="s">
        <v>13</v>
      </c>
    </row>
    <row r="2490" spans="1:13" s="39" customFormat="1" ht="12.75" x14ac:dyDescent="0.2">
      <c r="A2490" s="33" t="s">
        <v>19</v>
      </c>
      <c r="B2490" s="33" t="s">
        <v>605</v>
      </c>
      <c r="C2490" s="34">
        <v>10</v>
      </c>
      <c r="D2490" s="33" t="s">
        <v>13917</v>
      </c>
      <c r="E2490" s="33" t="s">
        <v>14059</v>
      </c>
      <c r="F2490" s="35">
        <v>10121801</v>
      </c>
      <c r="G2490" s="33" t="s">
        <v>15071</v>
      </c>
      <c r="H2490" s="33">
        <v>4</v>
      </c>
      <c r="I2490" s="33">
        <v>1</v>
      </c>
      <c r="J2490" s="36">
        <v>20</v>
      </c>
      <c r="K2490" s="37">
        <v>2440000</v>
      </c>
      <c r="L2490" s="38" t="s">
        <v>15</v>
      </c>
      <c r="M2490" s="38" t="s">
        <v>13</v>
      </c>
    </row>
    <row r="2491" spans="1:13" s="39" customFormat="1" ht="12.75" x14ac:dyDescent="0.2">
      <c r="A2491" s="33" t="s">
        <v>19</v>
      </c>
      <c r="B2491" s="33" t="s">
        <v>605</v>
      </c>
      <c r="C2491" s="34">
        <v>10</v>
      </c>
      <c r="D2491" s="33" t="s">
        <v>13917</v>
      </c>
      <c r="E2491" s="33" t="s">
        <v>14060</v>
      </c>
      <c r="F2491" s="35">
        <v>10121801</v>
      </c>
      <c r="G2491" s="33" t="s">
        <v>15071</v>
      </c>
      <c r="H2491" s="33">
        <v>4</v>
      </c>
      <c r="I2491" s="33">
        <v>1</v>
      </c>
      <c r="J2491" s="36">
        <v>215</v>
      </c>
      <c r="K2491" s="37">
        <v>1935000</v>
      </c>
      <c r="L2491" s="38" t="s">
        <v>15</v>
      </c>
      <c r="M2491" s="38" t="s">
        <v>13</v>
      </c>
    </row>
    <row r="2492" spans="1:13" s="39" customFormat="1" ht="12.75" x14ac:dyDescent="0.2">
      <c r="A2492" s="33" t="s">
        <v>19</v>
      </c>
      <c r="B2492" s="33" t="s">
        <v>605</v>
      </c>
      <c r="C2492" s="34">
        <v>10</v>
      </c>
      <c r="D2492" s="33" t="s">
        <v>13917</v>
      </c>
      <c r="E2492" s="33" t="s">
        <v>14061</v>
      </c>
      <c r="F2492" s="35">
        <v>10122100</v>
      </c>
      <c r="G2492" s="33" t="s">
        <v>15071</v>
      </c>
      <c r="H2492" s="33">
        <v>4</v>
      </c>
      <c r="I2492" s="33">
        <v>1</v>
      </c>
      <c r="J2492" s="36">
        <v>20</v>
      </c>
      <c r="K2492" s="37">
        <v>520000</v>
      </c>
      <c r="L2492" s="38" t="s">
        <v>15</v>
      </c>
      <c r="M2492" s="38" t="s">
        <v>13</v>
      </c>
    </row>
    <row r="2493" spans="1:13" s="39" customFormat="1" ht="12.75" x14ac:dyDescent="0.2">
      <c r="A2493" s="33" t="s">
        <v>19</v>
      </c>
      <c r="B2493" s="33" t="s">
        <v>605</v>
      </c>
      <c r="C2493" s="34">
        <v>10</v>
      </c>
      <c r="D2493" s="33" t="s">
        <v>13917</v>
      </c>
      <c r="E2493" s="33" t="s">
        <v>14062</v>
      </c>
      <c r="F2493" s="35">
        <v>51102702</v>
      </c>
      <c r="G2493" s="33" t="s">
        <v>15071</v>
      </c>
      <c r="H2493" s="33">
        <v>4</v>
      </c>
      <c r="I2493" s="33">
        <v>1</v>
      </c>
      <c r="J2493" s="36">
        <v>20</v>
      </c>
      <c r="K2493" s="37">
        <v>90000</v>
      </c>
      <c r="L2493" s="38" t="s">
        <v>15</v>
      </c>
      <c r="M2493" s="38" t="s">
        <v>13</v>
      </c>
    </row>
    <row r="2494" spans="1:13" s="39" customFormat="1" ht="12.75" x14ac:dyDescent="0.2">
      <c r="A2494" s="33" t="s">
        <v>19</v>
      </c>
      <c r="B2494" s="33" t="s">
        <v>605</v>
      </c>
      <c r="C2494" s="34">
        <v>10</v>
      </c>
      <c r="D2494" s="33" t="s">
        <v>13917</v>
      </c>
      <c r="E2494" s="33" t="s">
        <v>2884</v>
      </c>
      <c r="F2494" s="35">
        <v>10131602</v>
      </c>
      <c r="G2494" s="33" t="s">
        <v>15071</v>
      </c>
      <c r="H2494" s="33">
        <v>4</v>
      </c>
      <c r="I2494" s="33">
        <v>3</v>
      </c>
      <c r="J2494" s="36">
        <v>3</v>
      </c>
      <c r="K2494" s="37">
        <v>570000</v>
      </c>
      <c r="L2494" s="38" t="s">
        <v>15</v>
      </c>
      <c r="M2494" s="38" t="s">
        <v>13</v>
      </c>
    </row>
    <row r="2495" spans="1:13" s="39" customFormat="1" ht="12.75" x14ac:dyDescent="0.2">
      <c r="A2495" s="33" t="s">
        <v>19</v>
      </c>
      <c r="B2495" s="33" t="s">
        <v>606</v>
      </c>
      <c r="C2495" s="34">
        <v>10</v>
      </c>
      <c r="D2495" s="33" t="s">
        <v>103</v>
      </c>
      <c r="E2495" s="33" t="s">
        <v>14063</v>
      </c>
      <c r="F2495" s="35">
        <v>10141607</v>
      </c>
      <c r="G2495" s="33" t="s">
        <v>15071</v>
      </c>
      <c r="H2495" s="33">
        <v>4</v>
      </c>
      <c r="I2495" s="33">
        <v>11</v>
      </c>
      <c r="J2495" s="36">
        <v>1</v>
      </c>
      <c r="K2495" s="37">
        <v>150000</v>
      </c>
      <c r="L2495" s="38" t="s">
        <v>15</v>
      </c>
      <c r="M2495" s="38" t="s">
        <v>13</v>
      </c>
    </row>
    <row r="2496" spans="1:13" s="39" customFormat="1" ht="12.75" x14ac:dyDescent="0.2">
      <c r="A2496" s="33" t="s">
        <v>19</v>
      </c>
      <c r="B2496" s="33" t="s">
        <v>606</v>
      </c>
      <c r="C2496" s="34">
        <v>10</v>
      </c>
      <c r="D2496" s="33" t="s">
        <v>103</v>
      </c>
      <c r="E2496" s="33" t="s">
        <v>14064</v>
      </c>
      <c r="F2496" s="35">
        <v>10111302</v>
      </c>
      <c r="G2496" s="33" t="s">
        <v>15071</v>
      </c>
      <c r="H2496" s="33">
        <v>4</v>
      </c>
      <c r="I2496" s="33">
        <v>1</v>
      </c>
      <c r="J2496" s="36">
        <v>22</v>
      </c>
      <c r="K2496" s="37">
        <v>198000</v>
      </c>
      <c r="L2496" s="38" t="s">
        <v>15</v>
      </c>
      <c r="M2496" s="38" t="s">
        <v>13</v>
      </c>
    </row>
    <row r="2497" spans="1:13" s="39" customFormat="1" ht="12.75" x14ac:dyDescent="0.2">
      <c r="A2497" s="33" t="s">
        <v>19</v>
      </c>
      <c r="B2497" s="33" t="s">
        <v>606</v>
      </c>
      <c r="C2497" s="34">
        <v>10</v>
      </c>
      <c r="D2497" s="33" t="s">
        <v>103</v>
      </c>
      <c r="E2497" s="33" t="s">
        <v>14065</v>
      </c>
      <c r="F2497" s="35">
        <v>10111302</v>
      </c>
      <c r="G2497" s="33" t="s">
        <v>15071</v>
      </c>
      <c r="H2497" s="33">
        <v>4</v>
      </c>
      <c r="I2497" s="33">
        <v>1</v>
      </c>
      <c r="J2497" s="36">
        <v>10</v>
      </c>
      <c r="K2497" s="37">
        <v>200000</v>
      </c>
      <c r="L2497" s="38" t="s">
        <v>15</v>
      </c>
      <c r="M2497" s="38" t="s">
        <v>13</v>
      </c>
    </row>
    <row r="2498" spans="1:13" s="39" customFormat="1" ht="12.75" x14ac:dyDescent="0.2">
      <c r="A2498" s="33" t="s">
        <v>19</v>
      </c>
      <c r="B2498" s="33" t="s">
        <v>606</v>
      </c>
      <c r="C2498" s="34">
        <v>10</v>
      </c>
      <c r="D2498" s="33" t="s">
        <v>103</v>
      </c>
      <c r="E2498" s="33" t="s">
        <v>14066</v>
      </c>
      <c r="F2498" s="35">
        <v>31162010</v>
      </c>
      <c r="G2498" s="33" t="s">
        <v>15071</v>
      </c>
      <c r="H2498" s="33">
        <v>4</v>
      </c>
      <c r="I2498" s="33">
        <v>1</v>
      </c>
      <c r="J2498" s="36">
        <v>6</v>
      </c>
      <c r="K2498" s="37">
        <v>150000</v>
      </c>
      <c r="L2498" s="38" t="s">
        <v>15</v>
      </c>
      <c r="M2498" s="38" t="s">
        <v>13</v>
      </c>
    </row>
    <row r="2499" spans="1:13" s="39" customFormat="1" ht="12.75" x14ac:dyDescent="0.2">
      <c r="A2499" s="33" t="s">
        <v>19</v>
      </c>
      <c r="B2499" s="33" t="s">
        <v>606</v>
      </c>
      <c r="C2499" s="34">
        <v>10</v>
      </c>
      <c r="D2499" s="33" t="s">
        <v>103</v>
      </c>
      <c r="E2499" s="33" t="s">
        <v>14067</v>
      </c>
      <c r="F2499" s="35">
        <v>10131604</v>
      </c>
      <c r="G2499" s="33" t="s">
        <v>15071</v>
      </c>
      <c r="H2499" s="33">
        <v>4</v>
      </c>
      <c r="I2499" s="33">
        <v>1</v>
      </c>
      <c r="J2499" s="36">
        <v>15</v>
      </c>
      <c r="K2499" s="37">
        <v>450000</v>
      </c>
      <c r="L2499" s="38" t="s">
        <v>15</v>
      </c>
      <c r="M2499" s="38" t="s">
        <v>13</v>
      </c>
    </row>
    <row r="2500" spans="1:13" s="39" customFormat="1" ht="12.75" x14ac:dyDescent="0.2">
      <c r="A2500" s="33" t="s">
        <v>19</v>
      </c>
      <c r="B2500" s="33" t="s">
        <v>606</v>
      </c>
      <c r="C2500" s="34">
        <v>10</v>
      </c>
      <c r="D2500" s="33" t="s">
        <v>103</v>
      </c>
      <c r="E2500" s="33" t="s">
        <v>14068</v>
      </c>
      <c r="F2500" s="35">
        <v>10131604</v>
      </c>
      <c r="G2500" s="33" t="s">
        <v>15071</v>
      </c>
      <c r="H2500" s="33">
        <v>4</v>
      </c>
      <c r="I2500" s="33">
        <v>1</v>
      </c>
      <c r="J2500" s="36">
        <v>22</v>
      </c>
      <c r="K2500" s="37">
        <v>660000</v>
      </c>
      <c r="L2500" s="38" t="s">
        <v>15</v>
      </c>
      <c r="M2500" s="38" t="s">
        <v>13</v>
      </c>
    </row>
    <row r="2501" spans="1:13" s="39" customFormat="1" ht="12.75" x14ac:dyDescent="0.2">
      <c r="A2501" s="33" t="s">
        <v>19</v>
      </c>
      <c r="B2501" s="33" t="s">
        <v>606</v>
      </c>
      <c r="C2501" s="34">
        <v>10</v>
      </c>
      <c r="D2501" s="33" t="s">
        <v>103</v>
      </c>
      <c r="E2501" s="33" t="s">
        <v>14069</v>
      </c>
      <c r="F2501" s="35">
        <v>10131604</v>
      </c>
      <c r="G2501" s="33" t="s">
        <v>15071</v>
      </c>
      <c r="H2501" s="33">
        <v>4</v>
      </c>
      <c r="I2501" s="33">
        <v>1</v>
      </c>
      <c r="J2501" s="36">
        <v>14</v>
      </c>
      <c r="K2501" s="37">
        <v>840000</v>
      </c>
      <c r="L2501" s="38" t="s">
        <v>15</v>
      </c>
      <c r="M2501" s="38" t="s">
        <v>13</v>
      </c>
    </row>
    <row r="2502" spans="1:13" s="39" customFormat="1" ht="12.75" x14ac:dyDescent="0.2">
      <c r="A2502" s="33" t="s">
        <v>19</v>
      </c>
      <c r="B2502" s="33" t="s">
        <v>606</v>
      </c>
      <c r="C2502" s="34">
        <v>10</v>
      </c>
      <c r="D2502" s="33" t="s">
        <v>103</v>
      </c>
      <c r="E2502" s="33" t="s">
        <v>14070</v>
      </c>
      <c r="F2502" s="35">
        <v>10131603</v>
      </c>
      <c r="G2502" s="33" t="s">
        <v>15071</v>
      </c>
      <c r="H2502" s="33">
        <v>4</v>
      </c>
      <c r="I2502" s="33">
        <v>1</v>
      </c>
      <c r="J2502" s="36">
        <v>3</v>
      </c>
      <c r="K2502" s="37">
        <v>2940000</v>
      </c>
      <c r="L2502" s="38" t="s">
        <v>15</v>
      </c>
      <c r="M2502" s="38" t="s">
        <v>13</v>
      </c>
    </row>
    <row r="2503" spans="1:13" s="39" customFormat="1" ht="12.75" x14ac:dyDescent="0.2">
      <c r="A2503" s="33" t="s">
        <v>19</v>
      </c>
      <c r="B2503" s="33" t="s">
        <v>606</v>
      </c>
      <c r="C2503" s="34">
        <v>10</v>
      </c>
      <c r="D2503" s="33" t="s">
        <v>103</v>
      </c>
      <c r="E2503" s="33" t="s">
        <v>14071</v>
      </c>
      <c r="F2503" s="35">
        <v>70122005</v>
      </c>
      <c r="G2503" s="33" t="s">
        <v>15071</v>
      </c>
      <c r="H2503" s="33">
        <v>4</v>
      </c>
      <c r="I2503" s="33">
        <v>11</v>
      </c>
      <c r="J2503" s="36">
        <v>1</v>
      </c>
      <c r="K2503" s="37">
        <v>12100000</v>
      </c>
      <c r="L2503" s="38" t="s">
        <v>15</v>
      </c>
      <c r="M2503" s="38" t="s">
        <v>13</v>
      </c>
    </row>
    <row r="2504" spans="1:13" s="39" customFormat="1" ht="12.75" x14ac:dyDescent="0.2">
      <c r="A2504" s="33" t="s">
        <v>19</v>
      </c>
      <c r="B2504" s="33" t="s">
        <v>606</v>
      </c>
      <c r="C2504" s="34">
        <v>10</v>
      </c>
      <c r="D2504" s="33" t="s">
        <v>103</v>
      </c>
      <c r="E2504" s="33" t="s">
        <v>11232</v>
      </c>
      <c r="F2504" s="35">
        <v>51201600</v>
      </c>
      <c r="G2504" s="33" t="s">
        <v>15071</v>
      </c>
      <c r="H2504" s="33">
        <v>4</v>
      </c>
      <c r="I2504" s="33">
        <v>1</v>
      </c>
      <c r="J2504" s="36">
        <v>23</v>
      </c>
      <c r="K2504" s="37">
        <v>989000</v>
      </c>
      <c r="L2504" s="38" t="s">
        <v>15</v>
      </c>
      <c r="M2504" s="38" t="s">
        <v>13</v>
      </c>
    </row>
    <row r="2505" spans="1:13" s="39" customFormat="1" ht="12.75" x14ac:dyDescent="0.2">
      <c r="A2505" s="33" t="s">
        <v>19</v>
      </c>
      <c r="B2505" s="33" t="s">
        <v>606</v>
      </c>
      <c r="C2505" s="34">
        <v>10</v>
      </c>
      <c r="D2505" s="33" t="s">
        <v>103</v>
      </c>
      <c r="E2505" s="33" t="s">
        <v>14072</v>
      </c>
      <c r="F2505" s="35">
        <v>10111302</v>
      </c>
      <c r="G2505" s="33" t="s">
        <v>15071</v>
      </c>
      <c r="H2505" s="33">
        <v>4</v>
      </c>
      <c r="I2505" s="33">
        <v>1</v>
      </c>
      <c r="J2505" s="36">
        <v>8</v>
      </c>
      <c r="K2505" s="37">
        <v>1120000</v>
      </c>
      <c r="L2505" s="38" t="s">
        <v>15</v>
      </c>
      <c r="M2505" s="38" t="s">
        <v>13</v>
      </c>
    </row>
    <row r="2506" spans="1:13" s="39" customFormat="1" ht="12.75" x14ac:dyDescent="0.2">
      <c r="A2506" s="33" t="s">
        <v>19</v>
      </c>
      <c r="B2506" s="33" t="s">
        <v>606</v>
      </c>
      <c r="C2506" s="34">
        <v>10</v>
      </c>
      <c r="D2506" s="33" t="s">
        <v>103</v>
      </c>
      <c r="E2506" s="33" t="s">
        <v>14073</v>
      </c>
      <c r="F2506" s="35">
        <v>10141501</v>
      </c>
      <c r="G2506" s="33" t="s">
        <v>15071</v>
      </c>
      <c r="H2506" s="33">
        <v>4</v>
      </c>
      <c r="I2506" s="33">
        <v>1</v>
      </c>
      <c r="J2506" s="36">
        <v>8</v>
      </c>
      <c r="K2506" s="37">
        <v>392000</v>
      </c>
      <c r="L2506" s="38" t="s">
        <v>15</v>
      </c>
      <c r="M2506" s="38" t="s">
        <v>13</v>
      </c>
    </row>
    <row r="2507" spans="1:13" s="39" customFormat="1" ht="12.75" x14ac:dyDescent="0.2">
      <c r="A2507" s="33" t="s">
        <v>19</v>
      </c>
      <c r="B2507" s="33" t="s">
        <v>606</v>
      </c>
      <c r="C2507" s="34">
        <v>10</v>
      </c>
      <c r="D2507" s="33" t="s">
        <v>103</v>
      </c>
      <c r="E2507" s="33" t="s">
        <v>14074</v>
      </c>
      <c r="F2507" s="35">
        <v>10141605</v>
      </c>
      <c r="G2507" s="33" t="s">
        <v>15071</v>
      </c>
      <c r="H2507" s="33">
        <v>4</v>
      </c>
      <c r="I2507" s="33">
        <v>1</v>
      </c>
      <c r="J2507" s="36">
        <v>8</v>
      </c>
      <c r="K2507" s="37">
        <v>784000</v>
      </c>
      <c r="L2507" s="38" t="s">
        <v>15</v>
      </c>
      <c r="M2507" s="38" t="s">
        <v>13</v>
      </c>
    </row>
    <row r="2508" spans="1:13" s="39" customFormat="1" ht="12.75" x14ac:dyDescent="0.2">
      <c r="A2508" s="33" t="s">
        <v>19</v>
      </c>
      <c r="B2508" s="33" t="s">
        <v>606</v>
      </c>
      <c r="C2508" s="34">
        <v>10</v>
      </c>
      <c r="D2508" s="33" t="s">
        <v>103</v>
      </c>
      <c r="E2508" s="33" t="s">
        <v>14075</v>
      </c>
      <c r="F2508" s="35">
        <v>46181527</v>
      </c>
      <c r="G2508" s="33" t="s">
        <v>15071</v>
      </c>
      <c r="H2508" s="33">
        <v>4</v>
      </c>
      <c r="I2508" s="33">
        <v>1</v>
      </c>
      <c r="J2508" s="36">
        <v>1</v>
      </c>
      <c r="K2508" s="37">
        <v>224000</v>
      </c>
      <c r="L2508" s="38" t="s">
        <v>15</v>
      </c>
      <c r="M2508" s="38" t="s">
        <v>13</v>
      </c>
    </row>
    <row r="2509" spans="1:13" s="39" customFormat="1" ht="12.75" x14ac:dyDescent="0.2">
      <c r="A2509" s="33" t="s">
        <v>19</v>
      </c>
      <c r="B2509" s="33" t="s">
        <v>606</v>
      </c>
      <c r="C2509" s="34">
        <v>10</v>
      </c>
      <c r="D2509" s="33" t="s">
        <v>103</v>
      </c>
      <c r="E2509" s="33" t="s">
        <v>14076</v>
      </c>
      <c r="F2509" s="35">
        <v>44121618</v>
      </c>
      <c r="G2509" s="33" t="s">
        <v>15071</v>
      </c>
      <c r="H2509" s="33">
        <v>4</v>
      </c>
      <c r="I2509" s="33">
        <v>1</v>
      </c>
      <c r="J2509" s="36">
        <v>2</v>
      </c>
      <c r="K2509" s="37">
        <v>182000</v>
      </c>
      <c r="L2509" s="38" t="s">
        <v>15</v>
      </c>
      <c r="M2509" s="38" t="s">
        <v>13</v>
      </c>
    </row>
    <row r="2510" spans="1:13" s="39" customFormat="1" ht="12.75" x14ac:dyDescent="0.2">
      <c r="A2510" s="33" t="s">
        <v>19</v>
      </c>
      <c r="B2510" s="33" t="s">
        <v>606</v>
      </c>
      <c r="C2510" s="34">
        <v>10</v>
      </c>
      <c r="D2510" s="33" t="s">
        <v>103</v>
      </c>
      <c r="E2510" s="33" t="s">
        <v>14077</v>
      </c>
      <c r="F2510" s="35">
        <v>31151504</v>
      </c>
      <c r="G2510" s="33" t="s">
        <v>15071</v>
      </c>
      <c r="H2510" s="33">
        <v>4</v>
      </c>
      <c r="I2510" s="33">
        <v>1</v>
      </c>
      <c r="J2510" s="36">
        <v>1</v>
      </c>
      <c r="K2510" s="37">
        <v>80000</v>
      </c>
      <c r="L2510" s="38" t="s">
        <v>15</v>
      </c>
      <c r="M2510" s="38" t="s">
        <v>13</v>
      </c>
    </row>
    <row r="2511" spans="1:13" s="39" customFormat="1" ht="12.75" x14ac:dyDescent="0.2">
      <c r="A2511" s="33" t="s">
        <v>19</v>
      </c>
      <c r="B2511" s="33" t="s">
        <v>606</v>
      </c>
      <c r="C2511" s="34">
        <v>10</v>
      </c>
      <c r="D2511" s="33" t="s">
        <v>103</v>
      </c>
      <c r="E2511" s="33" t="s">
        <v>14078</v>
      </c>
      <c r="F2511" s="35">
        <v>51101507</v>
      </c>
      <c r="G2511" s="33" t="s">
        <v>15071</v>
      </c>
      <c r="H2511" s="33">
        <v>4</v>
      </c>
      <c r="I2511" s="33">
        <v>1</v>
      </c>
      <c r="J2511" s="36">
        <v>2</v>
      </c>
      <c r="K2511" s="37">
        <v>50000</v>
      </c>
      <c r="L2511" s="38" t="s">
        <v>15</v>
      </c>
      <c r="M2511" s="38" t="s">
        <v>13</v>
      </c>
    </row>
    <row r="2512" spans="1:13" s="39" customFormat="1" ht="12.75" x14ac:dyDescent="0.2">
      <c r="A2512" s="33" t="s">
        <v>19</v>
      </c>
      <c r="B2512" s="33" t="s">
        <v>606</v>
      </c>
      <c r="C2512" s="34">
        <v>10</v>
      </c>
      <c r="D2512" s="33" t="s">
        <v>103</v>
      </c>
      <c r="E2512" s="33" t="s">
        <v>14079</v>
      </c>
      <c r="F2512" s="35">
        <v>42142600</v>
      </c>
      <c r="G2512" s="33" t="s">
        <v>15071</v>
      </c>
      <c r="H2512" s="33">
        <v>4</v>
      </c>
      <c r="I2512" s="33">
        <v>1</v>
      </c>
      <c r="J2512" s="36">
        <v>50</v>
      </c>
      <c r="K2512" s="37">
        <v>40000</v>
      </c>
      <c r="L2512" s="38" t="s">
        <v>15</v>
      </c>
      <c r="M2512" s="38" t="s">
        <v>13</v>
      </c>
    </row>
    <row r="2513" spans="1:13" s="39" customFormat="1" ht="12.75" x14ac:dyDescent="0.2">
      <c r="A2513" s="33" t="s">
        <v>19</v>
      </c>
      <c r="B2513" s="33" t="s">
        <v>606</v>
      </c>
      <c r="C2513" s="34">
        <v>10</v>
      </c>
      <c r="D2513" s="33" t="s">
        <v>103</v>
      </c>
      <c r="E2513" s="33" t="s">
        <v>14080</v>
      </c>
      <c r="F2513" s="35">
        <v>42142600</v>
      </c>
      <c r="G2513" s="33" t="s">
        <v>15071</v>
      </c>
      <c r="H2513" s="33">
        <v>4</v>
      </c>
      <c r="I2513" s="33">
        <v>1</v>
      </c>
      <c r="J2513" s="36">
        <v>25</v>
      </c>
      <c r="K2513" s="37">
        <v>87500</v>
      </c>
      <c r="L2513" s="38" t="s">
        <v>15</v>
      </c>
      <c r="M2513" s="38" t="s">
        <v>13</v>
      </c>
    </row>
    <row r="2514" spans="1:13" s="39" customFormat="1" ht="12.75" x14ac:dyDescent="0.2">
      <c r="A2514" s="33" t="s">
        <v>19</v>
      </c>
      <c r="B2514" s="33" t="s">
        <v>606</v>
      </c>
      <c r="C2514" s="34">
        <v>10</v>
      </c>
      <c r="D2514" s="33" t="s">
        <v>103</v>
      </c>
      <c r="E2514" s="33" t="s">
        <v>14081</v>
      </c>
      <c r="F2514" s="35">
        <v>42271710</v>
      </c>
      <c r="G2514" s="33" t="s">
        <v>15071</v>
      </c>
      <c r="H2514" s="33">
        <v>4</v>
      </c>
      <c r="I2514" s="33">
        <v>1</v>
      </c>
      <c r="J2514" s="36">
        <v>20</v>
      </c>
      <c r="K2514" s="37">
        <v>80000</v>
      </c>
      <c r="L2514" s="38" t="s">
        <v>15</v>
      </c>
      <c r="M2514" s="38" t="s">
        <v>13</v>
      </c>
    </row>
    <row r="2515" spans="1:13" s="39" customFormat="1" ht="12.75" x14ac:dyDescent="0.2">
      <c r="A2515" s="33" t="s">
        <v>19</v>
      </c>
      <c r="B2515" s="33" t="s">
        <v>606</v>
      </c>
      <c r="C2515" s="34">
        <v>10</v>
      </c>
      <c r="D2515" s="33" t="s">
        <v>103</v>
      </c>
      <c r="E2515" s="33" t="s">
        <v>14082</v>
      </c>
      <c r="F2515" s="35">
        <v>51101604</v>
      </c>
      <c r="G2515" s="33" t="s">
        <v>15071</v>
      </c>
      <c r="H2515" s="33">
        <v>4</v>
      </c>
      <c r="I2515" s="33">
        <v>1</v>
      </c>
      <c r="J2515" s="36">
        <v>8</v>
      </c>
      <c r="K2515" s="37">
        <v>880000</v>
      </c>
      <c r="L2515" s="38" t="s">
        <v>15</v>
      </c>
      <c r="M2515" s="38" t="s">
        <v>13</v>
      </c>
    </row>
    <row r="2516" spans="1:13" s="39" customFormat="1" ht="12.75" x14ac:dyDescent="0.2">
      <c r="A2516" s="33" t="s">
        <v>19</v>
      </c>
      <c r="B2516" s="33" t="s">
        <v>606</v>
      </c>
      <c r="C2516" s="34">
        <v>10</v>
      </c>
      <c r="D2516" s="33" t="s">
        <v>103</v>
      </c>
      <c r="E2516" s="33" t="s">
        <v>14083</v>
      </c>
      <c r="F2516" s="35">
        <v>13111305</v>
      </c>
      <c r="G2516" s="33" t="s">
        <v>15071</v>
      </c>
      <c r="H2516" s="33">
        <v>4</v>
      </c>
      <c r="I2516" s="33">
        <v>1</v>
      </c>
      <c r="J2516" s="36">
        <v>3</v>
      </c>
      <c r="K2516" s="37">
        <v>720000</v>
      </c>
      <c r="L2516" s="38" t="s">
        <v>15</v>
      </c>
      <c r="M2516" s="38" t="s">
        <v>13</v>
      </c>
    </row>
    <row r="2517" spans="1:13" s="39" customFormat="1" ht="12.75" x14ac:dyDescent="0.2">
      <c r="A2517" s="33" t="s">
        <v>19</v>
      </c>
      <c r="B2517" s="33" t="s">
        <v>606</v>
      </c>
      <c r="C2517" s="34">
        <v>10</v>
      </c>
      <c r="D2517" s="33" t="s">
        <v>103</v>
      </c>
      <c r="E2517" s="33" t="s">
        <v>14084</v>
      </c>
      <c r="F2517" s="35">
        <v>10141604</v>
      </c>
      <c r="G2517" s="33" t="s">
        <v>15071</v>
      </c>
      <c r="H2517" s="33">
        <v>4</v>
      </c>
      <c r="I2517" s="33">
        <v>1</v>
      </c>
      <c r="J2517" s="36">
        <v>10</v>
      </c>
      <c r="K2517" s="37">
        <v>1800000</v>
      </c>
      <c r="L2517" s="38" t="s">
        <v>15</v>
      </c>
      <c r="M2517" s="38" t="s">
        <v>13</v>
      </c>
    </row>
    <row r="2518" spans="1:13" s="39" customFormat="1" ht="12.75" x14ac:dyDescent="0.2">
      <c r="A2518" s="33" t="s">
        <v>19</v>
      </c>
      <c r="B2518" s="33" t="s">
        <v>606</v>
      </c>
      <c r="C2518" s="34">
        <v>10</v>
      </c>
      <c r="D2518" s="33" t="s">
        <v>103</v>
      </c>
      <c r="E2518" s="33" t="s">
        <v>14085</v>
      </c>
      <c r="F2518" s="35">
        <v>46181516</v>
      </c>
      <c r="G2518" s="33" t="s">
        <v>15071</v>
      </c>
      <c r="H2518" s="33">
        <v>4</v>
      </c>
      <c r="I2518" s="33">
        <v>1</v>
      </c>
      <c r="J2518" s="36">
        <v>2</v>
      </c>
      <c r="K2518" s="37">
        <v>1300000</v>
      </c>
      <c r="L2518" s="38" t="s">
        <v>15</v>
      </c>
      <c r="M2518" s="38" t="s">
        <v>13</v>
      </c>
    </row>
    <row r="2519" spans="1:13" s="39" customFormat="1" ht="12.75" x14ac:dyDescent="0.2">
      <c r="A2519" s="33" t="s">
        <v>19</v>
      </c>
      <c r="B2519" s="33" t="s">
        <v>606</v>
      </c>
      <c r="C2519" s="34">
        <v>10</v>
      </c>
      <c r="D2519" s="33" t="s">
        <v>103</v>
      </c>
      <c r="E2519" s="33" t="s">
        <v>14086</v>
      </c>
      <c r="F2519" s="35">
        <v>10141502</v>
      </c>
      <c r="G2519" s="33" t="s">
        <v>15071</v>
      </c>
      <c r="H2519" s="33">
        <v>4</v>
      </c>
      <c r="I2519" s="33">
        <v>1</v>
      </c>
      <c r="J2519" s="36">
        <v>2</v>
      </c>
      <c r="K2519" s="37">
        <v>224000</v>
      </c>
      <c r="L2519" s="38" t="s">
        <v>15</v>
      </c>
      <c r="M2519" s="38" t="s">
        <v>13</v>
      </c>
    </row>
    <row r="2520" spans="1:13" s="39" customFormat="1" ht="12.75" x14ac:dyDescent="0.2">
      <c r="A2520" s="33" t="s">
        <v>19</v>
      </c>
      <c r="B2520" s="33" t="s">
        <v>606</v>
      </c>
      <c r="C2520" s="34">
        <v>10</v>
      </c>
      <c r="D2520" s="33" t="s">
        <v>103</v>
      </c>
      <c r="E2520" s="33" t="s">
        <v>14087</v>
      </c>
      <c r="F2520" s="35">
        <v>10131604</v>
      </c>
      <c r="G2520" s="33" t="s">
        <v>15071</v>
      </c>
      <c r="H2520" s="33">
        <v>4</v>
      </c>
      <c r="I2520" s="33">
        <v>1</v>
      </c>
      <c r="J2520" s="36">
        <v>1</v>
      </c>
      <c r="K2520" s="37">
        <v>406000</v>
      </c>
      <c r="L2520" s="38" t="s">
        <v>15</v>
      </c>
      <c r="M2520" s="38" t="s">
        <v>13</v>
      </c>
    </row>
    <row r="2521" spans="1:13" s="39" customFormat="1" ht="12.75" x14ac:dyDescent="0.2">
      <c r="A2521" s="33" t="s">
        <v>19</v>
      </c>
      <c r="B2521" s="33" t="s">
        <v>606</v>
      </c>
      <c r="C2521" s="34">
        <v>10</v>
      </c>
      <c r="D2521" s="33" t="s">
        <v>103</v>
      </c>
      <c r="E2521" s="33" t="s">
        <v>14088</v>
      </c>
      <c r="F2521" s="35">
        <v>53131608</v>
      </c>
      <c r="G2521" s="33" t="s">
        <v>15071</v>
      </c>
      <c r="H2521" s="33">
        <v>4</v>
      </c>
      <c r="I2521" s="33">
        <v>1</v>
      </c>
      <c r="J2521" s="36">
        <v>28</v>
      </c>
      <c r="K2521" s="37">
        <v>252000</v>
      </c>
      <c r="L2521" s="38" t="s">
        <v>15</v>
      </c>
      <c r="M2521" s="38" t="s">
        <v>13</v>
      </c>
    </row>
    <row r="2522" spans="1:13" s="39" customFormat="1" ht="12.75" x14ac:dyDescent="0.2">
      <c r="A2522" s="33" t="s">
        <v>19</v>
      </c>
      <c r="B2522" s="33" t="s">
        <v>606</v>
      </c>
      <c r="C2522" s="34">
        <v>10</v>
      </c>
      <c r="D2522" s="33" t="s">
        <v>103</v>
      </c>
      <c r="E2522" s="33" t="s">
        <v>14089</v>
      </c>
      <c r="F2522" s="35">
        <v>10141610</v>
      </c>
      <c r="G2522" s="33" t="s">
        <v>15071</v>
      </c>
      <c r="H2522" s="33">
        <v>4</v>
      </c>
      <c r="I2522" s="33">
        <v>1</v>
      </c>
      <c r="J2522" s="36">
        <v>10</v>
      </c>
      <c r="K2522" s="37">
        <v>280000</v>
      </c>
      <c r="L2522" s="38" t="s">
        <v>15</v>
      </c>
      <c r="M2522" s="38" t="s">
        <v>13</v>
      </c>
    </row>
    <row r="2523" spans="1:13" s="39" customFormat="1" ht="12.75" x14ac:dyDescent="0.2">
      <c r="A2523" s="33" t="s">
        <v>19</v>
      </c>
      <c r="B2523" s="33" t="s">
        <v>606</v>
      </c>
      <c r="C2523" s="34">
        <v>10</v>
      </c>
      <c r="D2523" s="33" t="s">
        <v>103</v>
      </c>
      <c r="E2523" s="33" t="s">
        <v>14090</v>
      </c>
      <c r="F2523" s="35">
        <v>51102700</v>
      </c>
      <c r="G2523" s="33" t="s">
        <v>15071</v>
      </c>
      <c r="H2523" s="33">
        <v>4</v>
      </c>
      <c r="I2523" s="33">
        <v>1</v>
      </c>
      <c r="J2523" s="36">
        <v>15</v>
      </c>
      <c r="K2523" s="37">
        <v>360000</v>
      </c>
      <c r="L2523" s="38" t="s">
        <v>15</v>
      </c>
      <c r="M2523" s="38" t="s">
        <v>13</v>
      </c>
    </row>
    <row r="2524" spans="1:13" s="39" customFormat="1" ht="12.75" x14ac:dyDescent="0.2">
      <c r="A2524" s="33" t="s">
        <v>19</v>
      </c>
      <c r="B2524" s="33" t="s">
        <v>606</v>
      </c>
      <c r="C2524" s="34">
        <v>10</v>
      </c>
      <c r="D2524" s="33" t="s">
        <v>103</v>
      </c>
      <c r="E2524" s="33" t="s">
        <v>14091</v>
      </c>
      <c r="F2524" s="35">
        <v>42121606</v>
      </c>
      <c r="G2524" s="33" t="s">
        <v>15071</v>
      </c>
      <c r="H2524" s="33">
        <v>4</v>
      </c>
      <c r="I2524" s="33">
        <v>1</v>
      </c>
      <c r="J2524" s="36">
        <v>46</v>
      </c>
      <c r="K2524" s="37">
        <v>3910000</v>
      </c>
      <c r="L2524" s="38" t="s">
        <v>15</v>
      </c>
      <c r="M2524" s="38" t="s">
        <v>13</v>
      </c>
    </row>
    <row r="2525" spans="1:13" s="39" customFormat="1" ht="12.75" x14ac:dyDescent="0.2">
      <c r="A2525" s="33" t="s">
        <v>19</v>
      </c>
      <c r="B2525" s="33" t="s">
        <v>606</v>
      </c>
      <c r="C2525" s="34">
        <v>10</v>
      </c>
      <c r="D2525" s="33" t="s">
        <v>103</v>
      </c>
      <c r="E2525" s="33" t="s">
        <v>14092</v>
      </c>
      <c r="F2525" s="35">
        <v>10141503</v>
      </c>
      <c r="G2525" s="33" t="s">
        <v>15071</v>
      </c>
      <c r="H2525" s="33">
        <v>4</v>
      </c>
      <c r="I2525" s="33">
        <v>11</v>
      </c>
      <c r="J2525" s="36">
        <v>1</v>
      </c>
      <c r="K2525" s="37">
        <v>5250000</v>
      </c>
      <c r="L2525" s="38" t="s">
        <v>12</v>
      </c>
      <c r="M2525" s="38" t="s">
        <v>13</v>
      </c>
    </row>
    <row r="2526" spans="1:13" s="39" customFormat="1" ht="12.75" x14ac:dyDescent="0.2">
      <c r="A2526" s="33" t="s">
        <v>19</v>
      </c>
      <c r="B2526" s="33" t="s">
        <v>606</v>
      </c>
      <c r="C2526" s="34">
        <v>10</v>
      </c>
      <c r="D2526" s="33" t="s">
        <v>103</v>
      </c>
      <c r="E2526" s="33" t="s">
        <v>14093</v>
      </c>
      <c r="F2526" s="35">
        <v>10141500</v>
      </c>
      <c r="G2526" s="33" t="s">
        <v>15071</v>
      </c>
      <c r="H2526" s="33">
        <v>4</v>
      </c>
      <c r="I2526" s="33">
        <v>3</v>
      </c>
      <c r="J2526" s="36">
        <v>1</v>
      </c>
      <c r="K2526" s="37">
        <v>2625000</v>
      </c>
      <c r="L2526" s="38" t="s">
        <v>12</v>
      </c>
      <c r="M2526" s="38" t="s">
        <v>13</v>
      </c>
    </row>
    <row r="2527" spans="1:13" s="39" customFormat="1" ht="12.75" x14ac:dyDescent="0.2">
      <c r="A2527" s="33" t="s">
        <v>19</v>
      </c>
      <c r="B2527" s="33" t="s">
        <v>606</v>
      </c>
      <c r="C2527" s="34">
        <v>10</v>
      </c>
      <c r="D2527" s="33" t="s">
        <v>103</v>
      </c>
      <c r="E2527" s="33" t="s">
        <v>14094</v>
      </c>
      <c r="F2527" s="35">
        <v>70122005</v>
      </c>
      <c r="G2527" s="33" t="s">
        <v>15071</v>
      </c>
      <c r="H2527" s="33">
        <v>4</v>
      </c>
      <c r="I2527" s="33">
        <v>11</v>
      </c>
      <c r="J2527" s="36">
        <v>1</v>
      </c>
      <c r="K2527" s="37">
        <v>4400000</v>
      </c>
      <c r="L2527" s="38" t="s">
        <v>12</v>
      </c>
      <c r="M2527" s="38" t="s">
        <v>13</v>
      </c>
    </row>
    <row r="2528" spans="1:13" s="39" customFormat="1" ht="12.75" x14ac:dyDescent="0.2">
      <c r="A2528" s="33" t="s">
        <v>19</v>
      </c>
      <c r="B2528" s="33" t="s">
        <v>607</v>
      </c>
      <c r="C2528" s="34">
        <v>10</v>
      </c>
      <c r="D2528" s="33" t="s">
        <v>104</v>
      </c>
      <c r="E2528" s="33" t="s">
        <v>2885</v>
      </c>
      <c r="F2528" s="35">
        <v>49161504</v>
      </c>
      <c r="G2528" s="33" t="s">
        <v>15071</v>
      </c>
      <c r="H2528" s="33">
        <v>4</v>
      </c>
      <c r="I2528" s="33">
        <v>3</v>
      </c>
      <c r="J2528" s="36">
        <v>2</v>
      </c>
      <c r="K2528" s="37">
        <v>239800</v>
      </c>
      <c r="L2528" s="38" t="s">
        <v>15</v>
      </c>
      <c r="M2528" s="38" t="s">
        <v>13</v>
      </c>
    </row>
    <row r="2529" spans="1:13" s="39" customFormat="1" ht="12.75" x14ac:dyDescent="0.2">
      <c r="A2529" s="33" t="s">
        <v>19</v>
      </c>
      <c r="B2529" s="33" t="s">
        <v>607</v>
      </c>
      <c r="C2529" s="34">
        <v>10</v>
      </c>
      <c r="D2529" s="33" t="s">
        <v>104</v>
      </c>
      <c r="E2529" s="33" t="s">
        <v>2886</v>
      </c>
      <c r="F2529" s="35">
        <v>49221505</v>
      </c>
      <c r="G2529" s="33" t="s">
        <v>15071</v>
      </c>
      <c r="H2529" s="33">
        <v>4</v>
      </c>
      <c r="I2529" s="33">
        <v>3</v>
      </c>
      <c r="J2529" s="36">
        <v>2</v>
      </c>
      <c r="K2529" s="37">
        <v>326400</v>
      </c>
      <c r="L2529" s="38" t="s">
        <v>15</v>
      </c>
      <c r="M2529" s="38" t="s">
        <v>13</v>
      </c>
    </row>
    <row r="2530" spans="1:13" s="39" customFormat="1" ht="12.75" x14ac:dyDescent="0.2">
      <c r="A2530" s="33" t="s">
        <v>19</v>
      </c>
      <c r="B2530" s="33" t="s">
        <v>607</v>
      </c>
      <c r="C2530" s="34">
        <v>10</v>
      </c>
      <c r="D2530" s="33" t="s">
        <v>104</v>
      </c>
      <c r="E2530" s="33" t="s">
        <v>2887</v>
      </c>
      <c r="F2530" s="35">
        <v>49221505</v>
      </c>
      <c r="G2530" s="33" t="s">
        <v>15071</v>
      </c>
      <c r="H2530" s="33">
        <v>4</v>
      </c>
      <c r="I2530" s="33">
        <v>3</v>
      </c>
      <c r="J2530" s="36">
        <v>2</v>
      </c>
      <c r="K2530" s="37">
        <v>108600</v>
      </c>
      <c r="L2530" s="38" t="s">
        <v>15</v>
      </c>
      <c r="M2530" s="38" t="s">
        <v>13</v>
      </c>
    </row>
    <row r="2531" spans="1:13" s="39" customFormat="1" ht="12.75" x14ac:dyDescent="0.2">
      <c r="A2531" s="33" t="s">
        <v>19</v>
      </c>
      <c r="B2531" s="33" t="s">
        <v>607</v>
      </c>
      <c r="C2531" s="34">
        <v>10</v>
      </c>
      <c r="D2531" s="33" t="s">
        <v>104</v>
      </c>
      <c r="E2531" s="33" t="s">
        <v>2888</v>
      </c>
      <c r="F2531" s="35">
        <v>49161515</v>
      </c>
      <c r="G2531" s="33" t="s">
        <v>15071</v>
      </c>
      <c r="H2531" s="33">
        <v>4</v>
      </c>
      <c r="I2531" s="33">
        <v>3</v>
      </c>
      <c r="J2531" s="36">
        <v>2</v>
      </c>
      <c r="K2531" s="37">
        <v>157798</v>
      </c>
      <c r="L2531" s="38" t="s">
        <v>15</v>
      </c>
      <c r="M2531" s="38" t="s">
        <v>13</v>
      </c>
    </row>
    <row r="2532" spans="1:13" s="39" customFormat="1" ht="12.75" x14ac:dyDescent="0.2">
      <c r="A2532" s="33" t="s">
        <v>19</v>
      </c>
      <c r="B2532" s="33" t="s">
        <v>607</v>
      </c>
      <c r="C2532" s="34">
        <v>10</v>
      </c>
      <c r="D2532" s="33" t="s">
        <v>104</v>
      </c>
      <c r="E2532" s="33" t="s">
        <v>2889</v>
      </c>
      <c r="F2532" s="35">
        <v>49221500</v>
      </c>
      <c r="G2532" s="33" t="s">
        <v>15071</v>
      </c>
      <c r="H2532" s="33">
        <v>4</v>
      </c>
      <c r="I2532" s="33">
        <v>3</v>
      </c>
      <c r="J2532" s="36">
        <v>30</v>
      </c>
      <c r="K2532" s="37">
        <v>300000</v>
      </c>
      <c r="L2532" s="38" t="s">
        <v>15</v>
      </c>
      <c r="M2532" s="38" t="s">
        <v>13</v>
      </c>
    </row>
    <row r="2533" spans="1:13" s="39" customFormat="1" ht="12.75" x14ac:dyDescent="0.2">
      <c r="A2533" s="33" t="s">
        <v>19</v>
      </c>
      <c r="B2533" s="33" t="s">
        <v>607</v>
      </c>
      <c r="C2533" s="34">
        <v>10</v>
      </c>
      <c r="D2533" s="33" t="s">
        <v>104</v>
      </c>
      <c r="E2533" s="33" t="s">
        <v>2890</v>
      </c>
      <c r="F2533" s="35">
        <v>49161515</v>
      </c>
      <c r="G2533" s="33" t="s">
        <v>15071</v>
      </c>
      <c r="H2533" s="33">
        <v>4</v>
      </c>
      <c r="I2533" s="33">
        <v>3</v>
      </c>
      <c r="J2533" s="36">
        <v>2</v>
      </c>
      <c r="K2533" s="37">
        <v>191200</v>
      </c>
      <c r="L2533" s="38" t="s">
        <v>15</v>
      </c>
      <c r="M2533" s="38" t="s">
        <v>13</v>
      </c>
    </row>
    <row r="2534" spans="1:13" s="39" customFormat="1" ht="12.75" x14ac:dyDescent="0.2">
      <c r="A2534" s="33" t="s">
        <v>19</v>
      </c>
      <c r="B2534" s="33" t="s">
        <v>2381</v>
      </c>
      <c r="C2534" s="34">
        <v>10</v>
      </c>
      <c r="D2534" s="33" t="s">
        <v>114</v>
      </c>
      <c r="E2534" s="33" t="s">
        <v>2891</v>
      </c>
      <c r="F2534" s="35">
        <v>44111905</v>
      </c>
      <c r="G2534" s="33" t="s">
        <v>15071</v>
      </c>
      <c r="H2534" s="33">
        <v>4</v>
      </c>
      <c r="I2534" s="33">
        <v>3</v>
      </c>
      <c r="J2534" s="36">
        <v>3</v>
      </c>
      <c r="K2534" s="37">
        <v>960000</v>
      </c>
      <c r="L2534" s="38" t="s">
        <v>15</v>
      </c>
      <c r="M2534" s="38" t="s">
        <v>13</v>
      </c>
    </row>
    <row r="2535" spans="1:13" s="39" customFormat="1" ht="12.75" x14ac:dyDescent="0.2">
      <c r="A2535" s="33" t="s">
        <v>19</v>
      </c>
      <c r="B2535" s="33" t="s">
        <v>608</v>
      </c>
      <c r="C2535" s="34">
        <v>10</v>
      </c>
      <c r="D2535" s="33" t="s">
        <v>106</v>
      </c>
      <c r="E2535" s="33" t="s">
        <v>2340</v>
      </c>
      <c r="F2535" s="35">
        <v>85121502</v>
      </c>
      <c r="G2535" s="33" t="s">
        <v>15071</v>
      </c>
      <c r="H2535" s="33">
        <v>1</v>
      </c>
      <c r="I2535" s="33">
        <v>11</v>
      </c>
      <c r="J2535" s="36">
        <v>1</v>
      </c>
      <c r="K2535" s="37">
        <v>12275000</v>
      </c>
      <c r="L2535" s="38" t="s">
        <v>12</v>
      </c>
      <c r="M2535" s="38" t="s">
        <v>13</v>
      </c>
    </row>
    <row r="2536" spans="1:13" s="39" customFormat="1" ht="12.75" x14ac:dyDescent="0.2">
      <c r="A2536" s="33" t="s">
        <v>19</v>
      </c>
      <c r="B2536" s="33" t="s">
        <v>611</v>
      </c>
      <c r="C2536" s="34">
        <v>10</v>
      </c>
      <c r="D2536" s="33" t="s">
        <v>108</v>
      </c>
      <c r="E2536" s="33" t="s">
        <v>2892</v>
      </c>
      <c r="F2536" s="35">
        <v>83101506</v>
      </c>
      <c r="G2536" s="33" t="s">
        <v>15071</v>
      </c>
      <c r="H2536" s="33">
        <v>1</v>
      </c>
      <c r="I2536" s="33">
        <v>2</v>
      </c>
      <c r="J2536" s="36">
        <v>1</v>
      </c>
      <c r="K2536" s="37">
        <v>1723775</v>
      </c>
      <c r="L2536" s="38" t="s">
        <v>12</v>
      </c>
      <c r="M2536" s="38" t="s">
        <v>13</v>
      </c>
    </row>
    <row r="2537" spans="1:13" s="39" customFormat="1" ht="12.75" x14ac:dyDescent="0.2">
      <c r="A2537" s="33" t="s">
        <v>19</v>
      </c>
      <c r="B2537" s="33" t="s">
        <v>611</v>
      </c>
      <c r="C2537" s="34">
        <v>10</v>
      </c>
      <c r="D2537" s="33" t="s">
        <v>108</v>
      </c>
      <c r="E2537" s="33" t="s">
        <v>2893</v>
      </c>
      <c r="F2537" s="35">
        <v>83101506</v>
      </c>
      <c r="G2537" s="33" t="s">
        <v>15071</v>
      </c>
      <c r="H2537" s="33">
        <v>1</v>
      </c>
      <c r="I2537" s="33">
        <v>7</v>
      </c>
      <c r="J2537" s="36">
        <v>1</v>
      </c>
      <c r="K2537" s="37">
        <v>102986000</v>
      </c>
      <c r="L2537" s="38" t="s">
        <v>12</v>
      </c>
      <c r="M2537" s="38" t="s">
        <v>2371</v>
      </c>
    </row>
    <row r="2538" spans="1:13" s="39" customFormat="1" ht="12.75" x14ac:dyDescent="0.2">
      <c r="A2538" s="33" t="s">
        <v>19</v>
      </c>
      <c r="B2538" s="33" t="s">
        <v>611</v>
      </c>
      <c r="C2538" s="34">
        <v>10</v>
      </c>
      <c r="D2538" s="33" t="s">
        <v>108</v>
      </c>
      <c r="E2538" s="33" t="s">
        <v>2894</v>
      </c>
      <c r="F2538" s="35">
        <v>80161801</v>
      </c>
      <c r="G2538" s="33" t="s">
        <v>15071</v>
      </c>
      <c r="H2538" s="33">
        <v>1</v>
      </c>
      <c r="I2538" s="33">
        <v>7</v>
      </c>
      <c r="J2538" s="36">
        <v>1</v>
      </c>
      <c r="K2538" s="37">
        <v>40842100</v>
      </c>
      <c r="L2538" s="38" t="s">
        <v>12</v>
      </c>
      <c r="M2538" s="38" t="s">
        <v>2371</v>
      </c>
    </row>
    <row r="2539" spans="1:13" s="39" customFormat="1" ht="12.75" x14ac:dyDescent="0.2">
      <c r="A2539" s="33" t="s">
        <v>19</v>
      </c>
      <c r="B2539" s="33" t="s">
        <v>611</v>
      </c>
      <c r="C2539" s="34">
        <v>10</v>
      </c>
      <c r="D2539" s="33" t="s">
        <v>108</v>
      </c>
      <c r="E2539" s="33" t="s">
        <v>2895</v>
      </c>
      <c r="F2539" s="35">
        <v>78181505</v>
      </c>
      <c r="G2539" s="33" t="s">
        <v>15071</v>
      </c>
      <c r="H2539" s="33">
        <v>1</v>
      </c>
      <c r="I2539" s="33">
        <v>12</v>
      </c>
      <c r="J2539" s="36">
        <v>1</v>
      </c>
      <c r="K2539" s="37">
        <v>9600000</v>
      </c>
      <c r="L2539" s="38" t="s">
        <v>12</v>
      </c>
      <c r="M2539" s="38" t="s">
        <v>13</v>
      </c>
    </row>
    <row r="2540" spans="1:13" s="39" customFormat="1" ht="12.75" x14ac:dyDescent="0.2">
      <c r="A2540" s="33" t="s">
        <v>19</v>
      </c>
      <c r="B2540" s="33" t="s">
        <v>611</v>
      </c>
      <c r="C2540" s="34">
        <v>10</v>
      </c>
      <c r="D2540" s="33" t="s">
        <v>108</v>
      </c>
      <c r="E2540" s="33" t="s">
        <v>2896</v>
      </c>
      <c r="F2540" s="35">
        <v>72102103</v>
      </c>
      <c r="G2540" s="33" t="s">
        <v>15071</v>
      </c>
      <c r="H2540" s="33">
        <v>4</v>
      </c>
      <c r="I2540" s="33">
        <v>8</v>
      </c>
      <c r="J2540" s="36">
        <v>1</v>
      </c>
      <c r="K2540" s="37">
        <v>9050000</v>
      </c>
      <c r="L2540" s="38" t="s">
        <v>12</v>
      </c>
      <c r="M2540" s="38" t="s">
        <v>13</v>
      </c>
    </row>
    <row r="2541" spans="1:13" s="39" customFormat="1" ht="12.75" x14ac:dyDescent="0.2">
      <c r="A2541" s="33" t="s">
        <v>19</v>
      </c>
      <c r="B2541" s="33" t="s">
        <v>611</v>
      </c>
      <c r="C2541" s="34">
        <v>10</v>
      </c>
      <c r="D2541" s="33" t="s">
        <v>108</v>
      </c>
      <c r="E2541" s="33" t="s">
        <v>2897</v>
      </c>
      <c r="F2541" s="35">
        <v>77121707</v>
      </c>
      <c r="G2541" s="33" t="s">
        <v>15071</v>
      </c>
      <c r="H2541" s="33">
        <v>7</v>
      </c>
      <c r="I2541" s="33">
        <v>4</v>
      </c>
      <c r="J2541" s="36">
        <v>1</v>
      </c>
      <c r="K2541" s="37">
        <v>454700</v>
      </c>
      <c r="L2541" s="38" t="s">
        <v>12</v>
      </c>
      <c r="M2541" s="38" t="s">
        <v>13</v>
      </c>
    </row>
    <row r="2542" spans="1:13" s="39" customFormat="1" ht="12.75" x14ac:dyDescent="0.2">
      <c r="A2542" s="33" t="s">
        <v>19</v>
      </c>
      <c r="B2542" s="33" t="s">
        <v>611</v>
      </c>
      <c r="C2542" s="34">
        <v>10</v>
      </c>
      <c r="D2542" s="33" t="s">
        <v>108</v>
      </c>
      <c r="E2542" s="33" t="s">
        <v>2898</v>
      </c>
      <c r="F2542" s="35">
        <v>76122200</v>
      </c>
      <c r="G2542" s="33" t="s">
        <v>15071</v>
      </c>
      <c r="H2542" s="33">
        <v>3</v>
      </c>
      <c r="I2542" s="33">
        <v>8</v>
      </c>
      <c r="J2542" s="36">
        <v>1</v>
      </c>
      <c r="K2542" s="37">
        <v>15000000</v>
      </c>
      <c r="L2542" s="38" t="s">
        <v>12</v>
      </c>
      <c r="M2542" s="38" t="s">
        <v>13</v>
      </c>
    </row>
    <row r="2543" spans="1:13" s="39" customFormat="1" ht="12.75" x14ac:dyDescent="0.2">
      <c r="A2543" s="33" t="s">
        <v>19</v>
      </c>
      <c r="B2543" s="33" t="s">
        <v>611</v>
      </c>
      <c r="C2543" s="34">
        <v>10</v>
      </c>
      <c r="D2543" s="33" t="s">
        <v>108</v>
      </c>
      <c r="E2543" s="33" t="s">
        <v>2899</v>
      </c>
      <c r="F2543" s="35">
        <v>72101516</v>
      </c>
      <c r="G2543" s="33" t="s">
        <v>15071</v>
      </c>
      <c r="H2543" s="33">
        <v>7</v>
      </c>
      <c r="I2543" s="33">
        <v>5</v>
      </c>
      <c r="J2543" s="36">
        <v>1</v>
      </c>
      <c r="K2543" s="37">
        <v>12915000</v>
      </c>
      <c r="L2543" s="38" t="s">
        <v>12</v>
      </c>
      <c r="M2543" s="38" t="s">
        <v>13</v>
      </c>
    </row>
    <row r="2544" spans="1:13" s="39" customFormat="1" ht="12.75" x14ac:dyDescent="0.2">
      <c r="A2544" s="33" t="s">
        <v>19</v>
      </c>
      <c r="B2544" s="33" t="s">
        <v>611</v>
      </c>
      <c r="C2544" s="34">
        <v>10</v>
      </c>
      <c r="D2544" s="33" t="s">
        <v>108</v>
      </c>
      <c r="E2544" s="33" t="s">
        <v>2900</v>
      </c>
      <c r="F2544" s="35">
        <v>77121702</v>
      </c>
      <c r="G2544" s="33" t="s">
        <v>15071</v>
      </c>
      <c r="H2544" s="33">
        <v>2</v>
      </c>
      <c r="I2544" s="33">
        <v>9</v>
      </c>
      <c r="J2544" s="36">
        <v>1</v>
      </c>
      <c r="K2544" s="37">
        <v>1700600</v>
      </c>
      <c r="L2544" s="38" t="s">
        <v>12</v>
      </c>
      <c r="M2544" s="38" t="s">
        <v>13</v>
      </c>
    </row>
    <row r="2545" spans="1:13" s="39" customFormat="1" ht="12.75" x14ac:dyDescent="0.2">
      <c r="A2545" s="33" t="s">
        <v>19</v>
      </c>
      <c r="B2545" s="33" t="s">
        <v>611</v>
      </c>
      <c r="C2545" s="34">
        <v>10</v>
      </c>
      <c r="D2545" s="33" t="s">
        <v>108</v>
      </c>
      <c r="E2545" s="33" t="s">
        <v>2901</v>
      </c>
      <c r="F2545" s="35">
        <v>77121707</v>
      </c>
      <c r="G2545" s="33" t="s">
        <v>15071</v>
      </c>
      <c r="H2545" s="33">
        <v>1</v>
      </c>
      <c r="I2545" s="33">
        <v>7</v>
      </c>
      <c r="J2545" s="36">
        <v>1</v>
      </c>
      <c r="K2545" s="37">
        <v>7238650</v>
      </c>
      <c r="L2545" s="38" t="s">
        <v>12</v>
      </c>
      <c r="M2545" s="38" t="s">
        <v>2371</v>
      </c>
    </row>
    <row r="2546" spans="1:13" s="39" customFormat="1" ht="12.75" x14ac:dyDescent="0.2">
      <c r="A2546" s="33" t="s">
        <v>19</v>
      </c>
      <c r="B2546" s="33" t="s">
        <v>585</v>
      </c>
      <c r="C2546" s="34">
        <v>10</v>
      </c>
      <c r="D2546" s="33" t="s">
        <v>93</v>
      </c>
      <c r="E2546" s="33" t="s">
        <v>2902</v>
      </c>
      <c r="F2546" s="35">
        <v>30101504</v>
      </c>
      <c r="G2546" s="33" t="s">
        <v>466</v>
      </c>
      <c r="H2546" s="33">
        <v>1</v>
      </c>
      <c r="I2546" s="33">
        <v>6</v>
      </c>
      <c r="J2546" s="36">
        <v>20</v>
      </c>
      <c r="K2546" s="37">
        <v>899640</v>
      </c>
      <c r="L2546" s="38" t="s">
        <v>2369</v>
      </c>
      <c r="M2546" s="38" t="s">
        <v>13</v>
      </c>
    </row>
    <row r="2547" spans="1:13" s="39" customFormat="1" ht="12.75" x14ac:dyDescent="0.2">
      <c r="A2547" s="33" t="s">
        <v>19</v>
      </c>
      <c r="B2547" s="33" t="s">
        <v>585</v>
      </c>
      <c r="C2547" s="34">
        <v>10</v>
      </c>
      <c r="D2547" s="33" t="s">
        <v>93</v>
      </c>
      <c r="E2547" s="33" t="s">
        <v>2903</v>
      </c>
      <c r="F2547" s="35">
        <v>30101504</v>
      </c>
      <c r="G2547" s="33" t="s">
        <v>466</v>
      </c>
      <c r="H2547" s="33">
        <v>1</v>
      </c>
      <c r="I2547" s="33">
        <v>6</v>
      </c>
      <c r="J2547" s="36">
        <v>10</v>
      </c>
      <c r="K2547" s="37">
        <v>622370</v>
      </c>
      <c r="L2547" s="38" t="s">
        <v>2369</v>
      </c>
      <c r="M2547" s="38" t="s">
        <v>13</v>
      </c>
    </row>
    <row r="2548" spans="1:13" s="39" customFormat="1" ht="12.75" x14ac:dyDescent="0.2">
      <c r="A2548" s="33" t="s">
        <v>19</v>
      </c>
      <c r="B2548" s="33" t="s">
        <v>585</v>
      </c>
      <c r="C2548" s="34">
        <v>10</v>
      </c>
      <c r="D2548" s="33" t="s">
        <v>93</v>
      </c>
      <c r="E2548" s="33" t="s">
        <v>2904</v>
      </c>
      <c r="F2548" s="35">
        <v>30101504</v>
      </c>
      <c r="G2548" s="33" t="s">
        <v>466</v>
      </c>
      <c r="H2548" s="33">
        <v>1</v>
      </c>
      <c r="I2548" s="33">
        <v>6</v>
      </c>
      <c r="J2548" s="36">
        <v>20</v>
      </c>
      <c r="K2548" s="37">
        <v>990080</v>
      </c>
      <c r="L2548" s="38" t="s">
        <v>2369</v>
      </c>
      <c r="M2548" s="38" t="s">
        <v>13</v>
      </c>
    </row>
    <row r="2549" spans="1:13" s="39" customFormat="1" ht="12.75" x14ac:dyDescent="0.2">
      <c r="A2549" s="33" t="s">
        <v>19</v>
      </c>
      <c r="B2549" s="33" t="s">
        <v>585</v>
      </c>
      <c r="C2549" s="34">
        <v>10</v>
      </c>
      <c r="D2549" s="33" t="s">
        <v>93</v>
      </c>
      <c r="E2549" s="33" t="s">
        <v>2905</v>
      </c>
      <c r="F2549" s="35">
        <v>30101504</v>
      </c>
      <c r="G2549" s="33" t="s">
        <v>466</v>
      </c>
      <c r="H2549" s="33">
        <v>1</v>
      </c>
      <c r="I2549" s="33">
        <v>6</v>
      </c>
      <c r="J2549" s="36">
        <v>10</v>
      </c>
      <c r="K2549" s="37">
        <v>622370</v>
      </c>
      <c r="L2549" s="38" t="s">
        <v>2369</v>
      </c>
      <c r="M2549" s="38" t="s">
        <v>13</v>
      </c>
    </row>
    <row r="2550" spans="1:13" s="39" customFormat="1" ht="12.75" x14ac:dyDescent="0.2">
      <c r="A2550" s="33" t="s">
        <v>19</v>
      </c>
      <c r="B2550" s="33" t="s">
        <v>585</v>
      </c>
      <c r="C2550" s="34">
        <v>10</v>
      </c>
      <c r="D2550" s="33" t="s">
        <v>93</v>
      </c>
      <c r="E2550" s="33" t="s">
        <v>2906</v>
      </c>
      <c r="F2550" s="35">
        <v>30101504</v>
      </c>
      <c r="G2550" s="33" t="s">
        <v>466</v>
      </c>
      <c r="H2550" s="33">
        <v>1</v>
      </c>
      <c r="I2550" s="33">
        <v>6</v>
      </c>
      <c r="J2550" s="36">
        <v>2</v>
      </c>
      <c r="K2550" s="37">
        <v>124474</v>
      </c>
      <c r="L2550" s="38" t="s">
        <v>2369</v>
      </c>
      <c r="M2550" s="38" t="s">
        <v>13</v>
      </c>
    </row>
    <row r="2551" spans="1:13" s="39" customFormat="1" ht="12.75" x14ac:dyDescent="0.2">
      <c r="A2551" s="33" t="s">
        <v>19</v>
      </c>
      <c r="B2551" s="33" t="s">
        <v>585</v>
      </c>
      <c r="C2551" s="34">
        <v>10</v>
      </c>
      <c r="D2551" s="33" t="s">
        <v>93</v>
      </c>
      <c r="E2551" s="33" t="s">
        <v>2907</v>
      </c>
      <c r="F2551" s="35">
        <v>30101504</v>
      </c>
      <c r="G2551" s="33" t="s">
        <v>466</v>
      </c>
      <c r="H2551" s="33">
        <v>1</v>
      </c>
      <c r="I2551" s="33">
        <v>6</v>
      </c>
      <c r="J2551" s="36">
        <v>20</v>
      </c>
      <c r="K2551" s="37">
        <v>990080</v>
      </c>
      <c r="L2551" s="38" t="s">
        <v>2369</v>
      </c>
      <c r="M2551" s="38" t="s">
        <v>13</v>
      </c>
    </row>
    <row r="2552" spans="1:13" s="39" customFormat="1" ht="12.75" x14ac:dyDescent="0.2">
      <c r="A2552" s="33" t="s">
        <v>19</v>
      </c>
      <c r="B2552" s="33" t="s">
        <v>585</v>
      </c>
      <c r="C2552" s="34">
        <v>10</v>
      </c>
      <c r="D2552" s="33" t="s">
        <v>93</v>
      </c>
      <c r="E2552" s="33" t="s">
        <v>2908</v>
      </c>
      <c r="F2552" s="35">
        <v>26111711</v>
      </c>
      <c r="G2552" s="33" t="s">
        <v>466</v>
      </c>
      <c r="H2552" s="33">
        <v>1</v>
      </c>
      <c r="I2552" s="33">
        <v>6</v>
      </c>
      <c r="J2552" s="36">
        <v>20</v>
      </c>
      <c r="K2552" s="37">
        <v>1547000</v>
      </c>
      <c r="L2552" s="38" t="s">
        <v>15</v>
      </c>
      <c r="M2552" s="38" t="s">
        <v>13</v>
      </c>
    </row>
    <row r="2553" spans="1:13" s="39" customFormat="1" ht="12.75" x14ac:dyDescent="0.2">
      <c r="A2553" s="33" t="s">
        <v>19</v>
      </c>
      <c r="B2553" s="33" t="s">
        <v>585</v>
      </c>
      <c r="C2553" s="34">
        <v>10</v>
      </c>
      <c r="D2553" s="33" t="s">
        <v>93</v>
      </c>
      <c r="E2553" s="33" t="s">
        <v>2909</v>
      </c>
      <c r="F2553" s="35">
        <v>26111701</v>
      </c>
      <c r="G2553" s="33" t="s">
        <v>466</v>
      </c>
      <c r="H2553" s="33">
        <v>1</v>
      </c>
      <c r="I2553" s="33">
        <v>6</v>
      </c>
      <c r="J2553" s="36">
        <v>800</v>
      </c>
      <c r="K2553" s="37">
        <v>2237200</v>
      </c>
      <c r="L2553" s="38" t="s">
        <v>15</v>
      </c>
      <c r="M2553" s="38" t="s">
        <v>13</v>
      </c>
    </row>
    <row r="2554" spans="1:13" s="39" customFormat="1" ht="12.75" x14ac:dyDescent="0.2">
      <c r="A2554" s="33" t="s">
        <v>19</v>
      </c>
      <c r="B2554" s="33" t="s">
        <v>585</v>
      </c>
      <c r="C2554" s="34">
        <v>10</v>
      </c>
      <c r="D2554" s="33" t="s">
        <v>93</v>
      </c>
      <c r="E2554" s="33" t="s">
        <v>2910</v>
      </c>
      <c r="F2554" s="35">
        <v>26111701</v>
      </c>
      <c r="G2554" s="33" t="s">
        <v>466</v>
      </c>
      <c r="H2554" s="33">
        <v>1</v>
      </c>
      <c r="I2554" s="33">
        <v>6</v>
      </c>
      <c r="J2554" s="36">
        <v>500</v>
      </c>
      <c r="K2554" s="37">
        <v>1487500</v>
      </c>
      <c r="L2554" s="38" t="s">
        <v>15</v>
      </c>
      <c r="M2554" s="38" t="s">
        <v>13</v>
      </c>
    </row>
    <row r="2555" spans="1:13" s="39" customFormat="1" ht="12.75" x14ac:dyDescent="0.2">
      <c r="A2555" s="33" t="s">
        <v>19</v>
      </c>
      <c r="B2555" s="33" t="s">
        <v>585</v>
      </c>
      <c r="C2555" s="34">
        <v>10</v>
      </c>
      <c r="D2555" s="33" t="s">
        <v>93</v>
      </c>
      <c r="E2555" s="33" t="s">
        <v>2911</v>
      </c>
      <c r="F2555" s="35">
        <v>26111702</v>
      </c>
      <c r="G2555" s="33" t="s">
        <v>466</v>
      </c>
      <c r="H2555" s="33">
        <v>1</v>
      </c>
      <c r="I2555" s="33">
        <v>6</v>
      </c>
      <c r="J2555" s="36">
        <v>40</v>
      </c>
      <c r="K2555" s="37">
        <v>1042440</v>
      </c>
      <c r="L2555" s="38" t="s">
        <v>15</v>
      </c>
      <c r="M2555" s="38" t="s">
        <v>13</v>
      </c>
    </row>
    <row r="2556" spans="1:13" s="39" customFormat="1" ht="12.75" x14ac:dyDescent="0.2">
      <c r="A2556" s="33" t="s">
        <v>19</v>
      </c>
      <c r="B2556" s="33" t="s">
        <v>585</v>
      </c>
      <c r="C2556" s="34">
        <v>10</v>
      </c>
      <c r="D2556" s="33" t="s">
        <v>93</v>
      </c>
      <c r="E2556" s="33" t="s">
        <v>2912</v>
      </c>
      <c r="F2556" s="35">
        <v>26111711</v>
      </c>
      <c r="G2556" s="33" t="s">
        <v>466</v>
      </c>
      <c r="H2556" s="33">
        <v>1</v>
      </c>
      <c r="I2556" s="33">
        <v>6</v>
      </c>
      <c r="J2556" s="36">
        <v>5</v>
      </c>
      <c r="K2556" s="37">
        <v>49385</v>
      </c>
      <c r="L2556" s="38" t="s">
        <v>15</v>
      </c>
      <c r="M2556" s="38" t="s">
        <v>13</v>
      </c>
    </row>
    <row r="2557" spans="1:13" s="39" customFormat="1" ht="12.75" x14ac:dyDescent="0.2">
      <c r="A2557" s="33" t="s">
        <v>19</v>
      </c>
      <c r="B2557" s="33" t="s">
        <v>585</v>
      </c>
      <c r="C2557" s="34">
        <v>10</v>
      </c>
      <c r="D2557" s="33" t="s">
        <v>93</v>
      </c>
      <c r="E2557" s="33" t="s">
        <v>2913</v>
      </c>
      <c r="F2557" s="35">
        <v>26111702</v>
      </c>
      <c r="G2557" s="33" t="s">
        <v>466</v>
      </c>
      <c r="H2557" s="33">
        <v>1</v>
      </c>
      <c r="I2557" s="33">
        <v>6</v>
      </c>
      <c r="J2557" s="36">
        <v>20</v>
      </c>
      <c r="K2557" s="37">
        <v>197540</v>
      </c>
      <c r="L2557" s="38" t="s">
        <v>15</v>
      </c>
      <c r="M2557" s="38" t="s">
        <v>13</v>
      </c>
    </row>
    <row r="2558" spans="1:13" s="39" customFormat="1" ht="12.75" x14ac:dyDescent="0.2">
      <c r="A2558" s="33" t="s">
        <v>19</v>
      </c>
      <c r="B2558" s="33" t="s">
        <v>585</v>
      </c>
      <c r="C2558" s="34">
        <v>10</v>
      </c>
      <c r="D2558" s="33" t="s">
        <v>93</v>
      </c>
      <c r="E2558" s="33" t="s">
        <v>2914</v>
      </c>
      <c r="F2558" s="35">
        <v>26111703</v>
      </c>
      <c r="G2558" s="33" t="s">
        <v>466</v>
      </c>
      <c r="H2558" s="33">
        <v>1</v>
      </c>
      <c r="I2558" s="33">
        <v>6</v>
      </c>
      <c r="J2558" s="36">
        <v>2</v>
      </c>
      <c r="K2558" s="37">
        <v>2202214</v>
      </c>
      <c r="L2558" s="38" t="s">
        <v>15</v>
      </c>
      <c r="M2558" s="38" t="s">
        <v>13</v>
      </c>
    </row>
    <row r="2559" spans="1:13" s="39" customFormat="1" ht="12.75" x14ac:dyDescent="0.2">
      <c r="A2559" s="33" t="s">
        <v>19</v>
      </c>
      <c r="B2559" s="33" t="s">
        <v>585</v>
      </c>
      <c r="C2559" s="34">
        <v>10</v>
      </c>
      <c r="D2559" s="33" t="s">
        <v>93</v>
      </c>
      <c r="E2559" s="33" t="s">
        <v>2915</v>
      </c>
      <c r="F2559" s="35">
        <v>26111703</v>
      </c>
      <c r="G2559" s="33" t="s">
        <v>466</v>
      </c>
      <c r="H2559" s="33">
        <v>1</v>
      </c>
      <c r="I2559" s="33">
        <v>6</v>
      </c>
      <c r="J2559" s="36">
        <v>7</v>
      </c>
      <c r="K2559" s="37">
        <v>2813041</v>
      </c>
      <c r="L2559" s="38" t="s">
        <v>15</v>
      </c>
      <c r="M2559" s="38" t="s">
        <v>13</v>
      </c>
    </row>
    <row r="2560" spans="1:13" s="39" customFormat="1" ht="12.75" x14ac:dyDescent="0.2">
      <c r="A2560" s="33" t="s">
        <v>19</v>
      </c>
      <c r="B2560" s="33" t="s">
        <v>585</v>
      </c>
      <c r="C2560" s="34">
        <v>10</v>
      </c>
      <c r="D2560" s="33" t="s">
        <v>93</v>
      </c>
      <c r="E2560" s="33" t="s">
        <v>2916</v>
      </c>
      <c r="F2560" s="35">
        <v>26111703</v>
      </c>
      <c r="G2560" s="33" t="s">
        <v>466</v>
      </c>
      <c r="H2560" s="33">
        <v>1</v>
      </c>
      <c r="I2560" s="33">
        <v>6</v>
      </c>
      <c r="J2560" s="36">
        <v>10</v>
      </c>
      <c r="K2560" s="37">
        <v>21420000</v>
      </c>
      <c r="L2560" s="38" t="s">
        <v>15</v>
      </c>
      <c r="M2560" s="38" t="s">
        <v>13</v>
      </c>
    </row>
    <row r="2561" spans="1:13" s="39" customFormat="1" ht="12.75" x14ac:dyDescent="0.2">
      <c r="A2561" s="33" t="s">
        <v>19</v>
      </c>
      <c r="B2561" s="33" t="s">
        <v>585</v>
      </c>
      <c r="C2561" s="34">
        <v>10</v>
      </c>
      <c r="D2561" s="33" t="s">
        <v>93</v>
      </c>
      <c r="E2561" s="33" t="s">
        <v>2917</v>
      </c>
      <c r="F2561" s="35">
        <v>26111703</v>
      </c>
      <c r="G2561" s="33" t="s">
        <v>466</v>
      </c>
      <c r="H2561" s="33">
        <v>1</v>
      </c>
      <c r="I2561" s="33">
        <v>6</v>
      </c>
      <c r="J2561" s="36">
        <v>2</v>
      </c>
      <c r="K2561" s="37">
        <v>3886540</v>
      </c>
      <c r="L2561" s="38" t="s">
        <v>15</v>
      </c>
      <c r="M2561" s="38" t="s">
        <v>13</v>
      </c>
    </row>
    <row r="2562" spans="1:13" s="39" customFormat="1" ht="12.75" x14ac:dyDescent="0.2">
      <c r="A2562" s="33" t="s">
        <v>19</v>
      </c>
      <c r="B2562" s="33" t="s">
        <v>585</v>
      </c>
      <c r="C2562" s="34">
        <v>10</v>
      </c>
      <c r="D2562" s="33" t="s">
        <v>93</v>
      </c>
      <c r="E2562" s="33" t="s">
        <v>2918</v>
      </c>
      <c r="F2562" s="35">
        <v>26111703</v>
      </c>
      <c r="G2562" s="33" t="s">
        <v>466</v>
      </c>
      <c r="H2562" s="33">
        <v>1</v>
      </c>
      <c r="I2562" s="33">
        <v>6</v>
      </c>
      <c r="J2562" s="36">
        <v>2</v>
      </c>
      <c r="K2562" s="37">
        <v>2021572</v>
      </c>
      <c r="L2562" s="38" t="s">
        <v>15</v>
      </c>
      <c r="M2562" s="38" t="s">
        <v>13</v>
      </c>
    </row>
    <row r="2563" spans="1:13" s="39" customFormat="1" ht="12.75" x14ac:dyDescent="0.2">
      <c r="A2563" s="33" t="s">
        <v>19</v>
      </c>
      <c r="B2563" s="33" t="s">
        <v>585</v>
      </c>
      <c r="C2563" s="34">
        <v>10</v>
      </c>
      <c r="D2563" s="33" t="s">
        <v>93</v>
      </c>
      <c r="E2563" s="33" t="s">
        <v>2919</v>
      </c>
      <c r="F2563" s="35">
        <v>26111703</v>
      </c>
      <c r="G2563" s="33" t="s">
        <v>466</v>
      </c>
      <c r="H2563" s="33">
        <v>1</v>
      </c>
      <c r="I2563" s="33">
        <v>6</v>
      </c>
      <c r="J2563" s="36">
        <v>8</v>
      </c>
      <c r="K2563" s="37">
        <v>5182688</v>
      </c>
      <c r="L2563" s="38" t="s">
        <v>15</v>
      </c>
      <c r="M2563" s="38" t="s">
        <v>13</v>
      </c>
    </row>
    <row r="2564" spans="1:13" s="39" customFormat="1" ht="12.75" x14ac:dyDescent="0.2">
      <c r="A2564" s="33" t="s">
        <v>19</v>
      </c>
      <c r="B2564" s="33" t="s">
        <v>585</v>
      </c>
      <c r="C2564" s="34">
        <v>10</v>
      </c>
      <c r="D2564" s="33" t="s">
        <v>93</v>
      </c>
      <c r="E2564" s="33" t="s">
        <v>2920</v>
      </c>
      <c r="F2564" s="35">
        <v>26111703</v>
      </c>
      <c r="G2564" s="33" t="s">
        <v>466</v>
      </c>
      <c r="H2564" s="33">
        <v>1</v>
      </c>
      <c r="I2564" s="33">
        <v>6</v>
      </c>
      <c r="J2564" s="36">
        <v>2</v>
      </c>
      <c r="K2564" s="37">
        <v>1329468</v>
      </c>
      <c r="L2564" s="38" t="s">
        <v>15</v>
      </c>
      <c r="M2564" s="38" t="s">
        <v>13</v>
      </c>
    </row>
    <row r="2565" spans="1:13" s="39" customFormat="1" ht="12.75" x14ac:dyDescent="0.2">
      <c r="A2565" s="33" t="s">
        <v>19</v>
      </c>
      <c r="B2565" s="33" t="s">
        <v>585</v>
      </c>
      <c r="C2565" s="34">
        <v>10</v>
      </c>
      <c r="D2565" s="33" t="s">
        <v>93</v>
      </c>
      <c r="E2565" s="33" t="s">
        <v>2921</v>
      </c>
      <c r="F2565" s="35">
        <v>26111701</v>
      </c>
      <c r="G2565" s="33" t="s">
        <v>466</v>
      </c>
      <c r="H2565" s="33">
        <v>1</v>
      </c>
      <c r="I2565" s="33">
        <v>6</v>
      </c>
      <c r="J2565" s="36">
        <v>20</v>
      </c>
      <c r="K2565" s="37">
        <v>197540</v>
      </c>
      <c r="L2565" s="38" t="s">
        <v>15</v>
      </c>
      <c r="M2565" s="38" t="s">
        <v>13</v>
      </c>
    </row>
    <row r="2566" spans="1:13" s="39" customFormat="1" ht="12.75" x14ac:dyDescent="0.2">
      <c r="A2566" s="33" t="s">
        <v>19</v>
      </c>
      <c r="B2566" s="33" t="s">
        <v>585</v>
      </c>
      <c r="C2566" s="34">
        <v>10</v>
      </c>
      <c r="D2566" s="33" t="s">
        <v>93</v>
      </c>
      <c r="E2566" s="33" t="s">
        <v>2922</v>
      </c>
      <c r="F2566" s="35">
        <v>26111702</v>
      </c>
      <c r="G2566" s="33" t="s">
        <v>466</v>
      </c>
      <c r="H2566" s="33">
        <v>1</v>
      </c>
      <c r="I2566" s="33">
        <v>6</v>
      </c>
      <c r="J2566" s="36">
        <v>100</v>
      </c>
      <c r="K2566" s="37">
        <v>1654100</v>
      </c>
      <c r="L2566" s="38" t="s">
        <v>15</v>
      </c>
      <c r="M2566" s="38" t="s">
        <v>13</v>
      </c>
    </row>
    <row r="2567" spans="1:13" s="39" customFormat="1" ht="12.75" x14ac:dyDescent="0.2">
      <c r="A2567" s="33" t="s">
        <v>19</v>
      </c>
      <c r="B2567" s="33" t="s">
        <v>585</v>
      </c>
      <c r="C2567" s="34">
        <v>10</v>
      </c>
      <c r="D2567" s="33" t="s">
        <v>93</v>
      </c>
      <c r="E2567" s="33" t="s">
        <v>2923</v>
      </c>
      <c r="F2567" s="35">
        <v>32101508</v>
      </c>
      <c r="G2567" s="33" t="s">
        <v>466</v>
      </c>
      <c r="H2567" s="33">
        <v>1</v>
      </c>
      <c r="I2567" s="33">
        <v>6</v>
      </c>
      <c r="J2567" s="36">
        <v>1</v>
      </c>
      <c r="K2567" s="37">
        <v>860965</v>
      </c>
      <c r="L2567" s="38" t="s">
        <v>15</v>
      </c>
      <c r="M2567" s="38" t="s">
        <v>13</v>
      </c>
    </row>
    <row r="2568" spans="1:13" s="39" customFormat="1" ht="12.75" x14ac:dyDescent="0.2">
      <c r="A2568" s="33" t="s">
        <v>19</v>
      </c>
      <c r="B2568" s="33" t="s">
        <v>585</v>
      </c>
      <c r="C2568" s="34">
        <v>10</v>
      </c>
      <c r="D2568" s="33" t="s">
        <v>93</v>
      </c>
      <c r="E2568" s="33" t="s">
        <v>2924</v>
      </c>
      <c r="F2568" s="35">
        <v>39101601</v>
      </c>
      <c r="G2568" s="33" t="s">
        <v>466</v>
      </c>
      <c r="H2568" s="33">
        <v>1</v>
      </c>
      <c r="I2568" s="33">
        <v>6</v>
      </c>
      <c r="J2568" s="36">
        <v>15</v>
      </c>
      <c r="K2568" s="37">
        <v>478380</v>
      </c>
      <c r="L2568" s="38" t="s">
        <v>15</v>
      </c>
      <c r="M2568" s="38" t="s">
        <v>13</v>
      </c>
    </row>
    <row r="2569" spans="1:13" s="39" customFormat="1" ht="12.75" x14ac:dyDescent="0.2">
      <c r="A2569" s="33" t="s">
        <v>19</v>
      </c>
      <c r="B2569" s="33" t="s">
        <v>585</v>
      </c>
      <c r="C2569" s="34">
        <v>10</v>
      </c>
      <c r="D2569" s="33" t="s">
        <v>93</v>
      </c>
      <c r="E2569" s="33" t="s">
        <v>2925</v>
      </c>
      <c r="F2569" s="35">
        <v>39101601</v>
      </c>
      <c r="G2569" s="33" t="s">
        <v>466</v>
      </c>
      <c r="H2569" s="33">
        <v>1</v>
      </c>
      <c r="I2569" s="33">
        <v>6</v>
      </c>
      <c r="J2569" s="36">
        <v>8</v>
      </c>
      <c r="K2569" s="37">
        <v>132328</v>
      </c>
      <c r="L2569" s="38" t="s">
        <v>15</v>
      </c>
      <c r="M2569" s="38" t="s">
        <v>13</v>
      </c>
    </row>
    <row r="2570" spans="1:13" s="39" customFormat="1" ht="12.75" x14ac:dyDescent="0.2">
      <c r="A2570" s="33" t="s">
        <v>19</v>
      </c>
      <c r="B2570" s="33" t="s">
        <v>585</v>
      </c>
      <c r="C2570" s="34">
        <v>10</v>
      </c>
      <c r="D2570" s="33" t="s">
        <v>93</v>
      </c>
      <c r="E2570" s="33" t="s">
        <v>2926</v>
      </c>
      <c r="F2570" s="35">
        <v>39101601</v>
      </c>
      <c r="G2570" s="33" t="s">
        <v>466</v>
      </c>
      <c r="H2570" s="33">
        <v>1</v>
      </c>
      <c r="I2570" s="33">
        <v>6</v>
      </c>
      <c r="J2570" s="36">
        <v>8</v>
      </c>
      <c r="K2570" s="37">
        <v>93296</v>
      </c>
      <c r="L2570" s="38" t="s">
        <v>15</v>
      </c>
      <c r="M2570" s="38" t="s">
        <v>13</v>
      </c>
    </row>
    <row r="2571" spans="1:13" s="39" customFormat="1" ht="12.75" x14ac:dyDescent="0.2">
      <c r="A2571" s="33" t="s">
        <v>19</v>
      </c>
      <c r="B2571" s="33" t="s">
        <v>585</v>
      </c>
      <c r="C2571" s="34">
        <v>10</v>
      </c>
      <c r="D2571" s="33" t="s">
        <v>93</v>
      </c>
      <c r="E2571" s="33" t="s">
        <v>2927</v>
      </c>
      <c r="F2571" s="35">
        <v>39101601</v>
      </c>
      <c r="G2571" s="33" t="s">
        <v>466</v>
      </c>
      <c r="H2571" s="33">
        <v>1</v>
      </c>
      <c r="I2571" s="33">
        <v>6</v>
      </c>
      <c r="J2571" s="36">
        <v>20</v>
      </c>
      <c r="K2571" s="37">
        <v>45220</v>
      </c>
      <c r="L2571" s="38" t="s">
        <v>15</v>
      </c>
      <c r="M2571" s="38" t="s">
        <v>13</v>
      </c>
    </row>
    <row r="2572" spans="1:13" s="39" customFormat="1" ht="12.75" x14ac:dyDescent="0.2">
      <c r="A2572" s="33" t="s">
        <v>19</v>
      </c>
      <c r="B2572" s="33" t="s">
        <v>585</v>
      </c>
      <c r="C2572" s="34">
        <v>10</v>
      </c>
      <c r="D2572" s="33" t="s">
        <v>93</v>
      </c>
      <c r="E2572" s="33" t="s">
        <v>2928</v>
      </c>
      <c r="F2572" s="35">
        <v>39101601</v>
      </c>
      <c r="G2572" s="33" t="s">
        <v>466</v>
      </c>
      <c r="H2572" s="33">
        <v>1</v>
      </c>
      <c r="I2572" s="33">
        <v>6</v>
      </c>
      <c r="J2572" s="36">
        <v>20</v>
      </c>
      <c r="K2572" s="37">
        <v>223720</v>
      </c>
      <c r="L2572" s="38" t="s">
        <v>15</v>
      </c>
      <c r="M2572" s="38" t="s">
        <v>13</v>
      </c>
    </row>
    <row r="2573" spans="1:13" s="39" customFormat="1" ht="12.75" x14ac:dyDescent="0.2">
      <c r="A2573" s="33" t="s">
        <v>19</v>
      </c>
      <c r="B2573" s="33" t="s">
        <v>585</v>
      </c>
      <c r="C2573" s="34">
        <v>10</v>
      </c>
      <c r="D2573" s="33" t="s">
        <v>93</v>
      </c>
      <c r="E2573" s="33" t="s">
        <v>2929</v>
      </c>
      <c r="F2573" s="35">
        <v>30262500</v>
      </c>
      <c r="G2573" s="33" t="s">
        <v>466</v>
      </c>
      <c r="H2573" s="33">
        <v>1</v>
      </c>
      <c r="I2573" s="33">
        <v>6</v>
      </c>
      <c r="J2573" s="36">
        <v>2</v>
      </c>
      <c r="K2573" s="37">
        <v>313208</v>
      </c>
      <c r="L2573" s="38" t="s">
        <v>2369</v>
      </c>
      <c r="M2573" s="38" t="s">
        <v>13</v>
      </c>
    </row>
    <row r="2574" spans="1:13" s="39" customFormat="1" ht="12.75" x14ac:dyDescent="0.2">
      <c r="A2574" s="33" t="s">
        <v>19</v>
      </c>
      <c r="B2574" s="33" t="s">
        <v>585</v>
      </c>
      <c r="C2574" s="34">
        <v>10</v>
      </c>
      <c r="D2574" s="33" t="s">
        <v>93</v>
      </c>
      <c r="E2574" s="33" t="s">
        <v>2930</v>
      </c>
      <c r="F2574" s="35">
        <v>30262500</v>
      </c>
      <c r="G2574" s="33" t="s">
        <v>466</v>
      </c>
      <c r="H2574" s="33">
        <v>1</v>
      </c>
      <c r="I2574" s="33">
        <v>6</v>
      </c>
      <c r="J2574" s="36">
        <v>2</v>
      </c>
      <c r="K2574" s="37">
        <v>122332</v>
      </c>
      <c r="L2574" s="38" t="s">
        <v>2369</v>
      </c>
      <c r="M2574" s="38" t="s">
        <v>13</v>
      </c>
    </row>
    <row r="2575" spans="1:13" s="39" customFormat="1" ht="12.75" x14ac:dyDescent="0.2">
      <c r="A2575" s="33" t="s">
        <v>19</v>
      </c>
      <c r="B2575" s="33" t="s">
        <v>585</v>
      </c>
      <c r="C2575" s="34">
        <v>10</v>
      </c>
      <c r="D2575" s="33" t="s">
        <v>93</v>
      </c>
      <c r="E2575" s="33" t="s">
        <v>2931</v>
      </c>
      <c r="F2575" s="35">
        <v>39121414</v>
      </c>
      <c r="G2575" s="33" t="s">
        <v>466</v>
      </c>
      <c r="H2575" s="33">
        <v>1</v>
      </c>
      <c r="I2575" s="33">
        <v>6</v>
      </c>
      <c r="J2575" s="36">
        <v>20</v>
      </c>
      <c r="K2575" s="37">
        <v>35700</v>
      </c>
      <c r="L2575" s="38" t="s">
        <v>15</v>
      </c>
      <c r="M2575" s="38" t="s">
        <v>13</v>
      </c>
    </row>
    <row r="2576" spans="1:13" s="39" customFormat="1" ht="12.75" x14ac:dyDescent="0.2">
      <c r="A2576" s="33" t="s">
        <v>19</v>
      </c>
      <c r="B2576" s="33" t="s">
        <v>585</v>
      </c>
      <c r="C2576" s="34">
        <v>10</v>
      </c>
      <c r="D2576" s="33" t="s">
        <v>93</v>
      </c>
      <c r="E2576" s="33" t="s">
        <v>2932</v>
      </c>
      <c r="F2576" s="35">
        <v>43223310</v>
      </c>
      <c r="G2576" s="33" t="s">
        <v>466</v>
      </c>
      <c r="H2576" s="33">
        <v>1</v>
      </c>
      <c r="I2576" s="33">
        <v>6</v>
      </c>
      <c r="J2576" s="36">
        <v>80</v>
      </c>
      <c r="K2576" s="37">
        <v>133280</v>
      </c>
      <c r="L2576" s="38" t="s">
        <v>15</v>
      </c>
      <c r="M2576" s="38" t="s">
        <v>13</v>
      </c>
    </row>
    <row r="2577" spans="1:13" s="39" customFormat="1" ht="12.75" x14ac:dyDescent="0.2">
      <c r="A2577" s="33" t="s">
        <v>19</v>
      </c>
      <c r="B2577" s="33" t="s">
        <v>585</v>
      </c>
      <c r="C2577" s="34">
        <v>10</v>
      </c>
      <c r="D2577" s="33" t="s">
        <v>93</v>
      </c>
      <c r="E2577" s="33" t="s">
        <v>2933</v>
      </c>
      <c r="F2577" s="35">
        <v>39121447</v>
      </c>
      <c r="G2577" s="33" t="s">
        <v>466</v>
      </c>
      <c r="H2577" s="33">
        <v>1</v>
      </c>
      <c r="I2577" s="33">
        <v>6</v>
      </c>
      <c r="J2577" s="36">
        <v>200</v>
      </c>
      <c r="K2577" s="37">
        <v>345100</v>
      </c>
      <c r="L2577" s="38" t="s">
        <v>15</v>
      </c>
      <c r="M2577" s="38" t="s">
        <v>13</v>
      </c>
    </row>
    <row r="2578" spans="1:13" s="39" customFormat="1" ht="12.75" x14ac:dyDescent="0.2">
      <c r="A2578" s="33" t="s">
        <v>19</v>
      </c>
      <c r="B2578" s="33" t="s">
        <v>585</v>
      </c>
      <c r="C2578" s="34">
        <v>10</v>
      </c>
      <c r="D2578" s="33" t="s">
        <v>93</v>
      </c>
      <c r="E2578" s="33" t="s">
        <v>2934</v>
      </c>
      <c r="F2578" s="35">
        <v>39121447</v>
      </c>
      <c r="G2578" s="33" t="s">
        <v>466</v>
      </c>
      <c r="H2578" s="33">
        <v>1</v>
      </c>
      <c r="I2578" s="33">
        <v>6</v>
      </c>
      <c r="J2578" s="36">
        <v>200</v>
      </c>
      <c r="K2578" s="37">
        <v>345100</v>
      </c>
      <c r="L2578" s="38" t="s">
        <v>15</v>
      </c>
      <c r="M2578" s="38" t="s">
        <v>13</v>
      </c>
    </row>
    <row r="2579" spans="1:13" s="39" customFormat="1" ht="12.75" x14ac:dyDescent="0.2">
      <c r="A2579" s="33" t="s">
        <v>19</v>
      </c>
      <c r="B2579" s="33" t="s">
        <v>585</v>
      </c>
      <c r="C2579" s="34">
        <v>10</v>
      </c>
      <c r="D2579" s="33" t="s">
        <v>93</v>
      </c>
      <c r="E2579" s="33" t="s">
        <v>2935</v>
      </c>
      <c r="F2579" s="35">
        <v>39121447</v>
      </c>
      <c r="G2579" s="33" t="s">
        <v>466</v>
      </c>
      <c r="H2579" s="33">
        <v>1</v>
      </c>
      <c r="I2579" s="33">
        <v>6</v>
      </c>
      <c r="J2579" s="36">
        <v>200</v>
      </c>
      <c r="K2579" s="37">
        <v>345100</v>
      </c>
      <c r="L2579" s="38" t="s">
        <v>15</v>
      </c>
      <c r="M2579" s="38" t="s">
        <v>13</v>
      </c>
    </row>
    <row r="2580" spans="1:13" s="39" customFormat="1" ht="12.75" x14ac:dyDescent="0.2">
      <c r="A2580" s="33" t="s">
        <v>19</v>
      </c>
      <c r="B2580" s="33" t="s">
        <v>585</v>
      </c>
      <c r="C2580" s="34">
        <v>10</v>
      </c>
      <c r="D2580" s="33" t="s">
        <v>93</v>
      </c>
      <c r="E2580" s="33" t="s">
        <v>2936</v>
      </c>
      <c r="F2580" s="35">
        <v>39121447</v>
      </c>
      <c r="G2580" s="33" t="s">
        <v>466</v>
      </c>
      <c r="H2580" s="33">
        <v>1</v>
      </c>
      <c r="I2580" s="33">
        <v>6</v>
      </c>
      <c r="J2580" s="36">
        <v>150</v>
      </c>
      <c r="K2580" s="37">
        <v>258825</v>
      </c>
      <c r="L2580" s="38" t="s">
        <v>15</v>
      </c>
      <c r="M2580" s="38" t="s">
        <v>13</v>
      </c>
    </row>
    <row r="2581" spans="1:13" s="39" customFormat="1" ht="12.75" x14ac:dyDescent="0.2">
      <c r="A2581" s="33" t="s">
        <v>19</v>
      </c>
      <c r="B2581" s="33" t="s">
        <v>585</v>
      </c>
      <c r="C2581" s="34">
        <v>10</v>
      </c>
      <c r="D2581" s="33" t="s">
        <v>93</v>
      </c>
      <c r="E2581" s="33" t="s">
        <v>2937</v>
      </c>
      <c r="F2581" s="35">
        <v>30102006</v>
      </c>
      <c r="G2581" s="33" t="s">
        <v>466</v>
      </c>
      <c r="H2581" s="33">
        <v>1</v>
      </c>
      <c r="I2581" s="33">
        <v>6</v>
      </c>
      <c r="J2581" s="36">
        <v>1</v>
      </c>
      <c r="K2581" s="37">
        <v>86275</v>
      </c>
      <c r="L2581" s="38" t="s">
        <v>2369</v>
      </c>
      <c r="M2581" s="38" t="s">
        <v>13</v>
      </c>
    </row>
    <row r="2582" spans="1:13" s="39" customFormat="1" ht="12.75" x14ac:dyDescent="0.2">
      <c r="A2582" s="33" t="s">
        <v>19</v>
      </c>
      <c r="B2582" s="33" t="s">
        <v>585</v>
      </c>
      <c r="C2582" s="34">
        <v>10</v>
      </c>
      <c r="D2582" s="33" t="s">
        <v>93</v>
      </c>
      <c r="E2582" s="33" t="s">
        <v>2938</v>
      </c>
      <c r="F2582" s="35">
        <v>40141735</v>
      </c>
      <c r="G2582" s="33" t="s">
        <v>466</v>
      </c>
      <c r="H2582" s="33">
        <v>1</v>
      </c>
      <c r="I2582" s="33">
        <v>6</v>
      </c>
      <c r="J2582" s="36">
        <v>15</v>
      </c>
      <c r="K2582" s="37">
        <v>755055</v>
      </c>
      <c r="L2582" s="38" t="s">
        <v>15</v>
      </c>
      <c r="M2582" s="38" t="s">
        <v>13</v>
      </c>
    </row>
    <row r="2583" spans="1:13" s="39" customFormat="1" ht="12.75" x14ac:dyDescent="0.2">
      <c r="A2583" s="33" t="s">
        <v>19</v>
      </c>
      <c r="B2583" s="33" t="s">
        <v>585</v>
      </c>
      <c r="C2583" s="34">
        <v>10</v>
      </c>
      <c r="D2583" s="33" t="s">
        <v>93</v>
      </c>
      <c r="E2583" s="33" t="s">
        <v>2939</v>
      </c>
      <c r="F2583" s="35">
        <v>39121718</v>
      </c>
      <c r="G2583" s="33" t="s">
        <v>466</v>
      </c>
      <c r="H2583" s="33">
        <v>1</v>
      </c>
      <c r="I2583" s="33">
        <v>6</v>
      </c>
      <c r="J2583" s="36">
        <v>150</v>
      </c>
      <c r="K2583" s="37">
        <v>410550</v>
      </c>
      <c r="L2583" s="38" t="s">
        <v>2369</v>
      </c>
      <c r="M2583" s="38" t="s">
        <v>13</v>
      </c>
    </row>
    <row r="2584" spans="1:13" s="39" customFormat="1" ht="12.75" x14ac:dyDescent="0.2">
      <c r="A2584" s="33" t="s">
        <v>19</v>
      </c>
      <c r="B2584" s="33" t="s">
        <v>585</v>
      </c>
      <c r="C2584" s="34">
        <v>10</v>
      </c>
      <c r="D2584" s="33" t="s">
        <v>93</v>
      </c>
      <c r="E2584" s="33" t="s">
        <v>2940</v>
      </c>
      <c r="F2584" s="35">
        <v>39121718</v>
      </c>
      <c r="G2584" s="33" t="s">
        <v>466</v>
      </c>
      <c r="H2584" s="33">
        <v>1</v>
      </c>
      <c r="I2584" s="33">
        <v>6</v>
      </c>
      <c r="J2584" s="36">
        <v>150</v>
      </c>
      <c r="K2584" s="37">
        <v>410550</v>
      </c>
      <c r="L2584" s="38" t="s">
        <v>2369</v>
      </c>
      <c r="M2584" s="38" t="s">
        <v>13</v>
      </c>
    </row>
    <row r="2585" spans="1:13" s="39" customFormat="1" ht="12.75" x14ac:dyDescent="0.2">
      <c r="A2585" s="33" t="s">
        <v>19</v>
      </c>
      <c r="B2585" s="33" t="s">
        <v>585</v>
      </c>
      <c r="C2585" s="34">
        <v>10</v>
      </c>
      <c r="D2585" s="33" t="s">
        <v>93</v>
      </c>
      <c r="E2585" s="33" t="s">
        <v>2941</v>
      </c>
      <c r="F2585" s="35">
        <v>39121718</v>
      </c>
      <c r="G2585" s="33" t="s">
        <v>466</v>
      </c>
      <c r="H2585" s="33">
        <v>1</v>
      </c>
      <c r="I2585" s="33">
        <v>6</v>
      </c>
      <c r="J2585" s="36">
        <v>50</v>
      </c>
      <c r="K2585" s="37">
        <v>398650</v>
      </c>
      <c r="L2585" s="38" t="s">
        <v>15</v>
      </c>
      <c r="M2585" s="38" t="s">
        <v>13</v>
      </c>
    </row>
    <row r="2586" spans="1:13" s="39" customFormat="1" ht="12.75" x14ac:dyDescent="0.2">
      <c r="A2586" s="33" t="s">
        <v>19</v>
      </c>
      <c r="B2586" s="33" t="s">
        <v>585</v>
      </c>
      <c r="C2586" s="34">
        <v>10</v>
      </c>
      <c r="D2586" s="33" t="s">
        <v>93</v>
      </c>
      <c r="E2586" s="33" t="s">
        <v>2942</v>
      </c>
      <c r="F2586" s="35">
        <v>39121718</v>
      </c>
      <c r="G2586" s="33" t="s">
        <v>466</v>
      </c>
      <c r="H2586" s="33">
        <v>1</v>
      </c>
      <c r="I2586" s="33">
        <v>6</v>
      </c>
      <c r="J2586" s="36">
        <v>100</v>
      </c>
      <c r="K2586" s="37">
        <v>725900</v>
      </c>
      <c r="L2586" s="38" t="s">
        <v>15</v>
      </c>
      <c r="M2586" s="38" t="s">
        <v>13</v>
      </c>
    </row>
    <row r="2587" spans="1:13" s="39" customFormat="1" ht="12.75" x14ac:dyDescent="0.2">
      <c r="A2587" s="33" t="s">
        <v>19</v>
      </c>
      <c r="B2587" s="33" t="s">
        <v>585</v>
      </c>
      <c r="C2587" s="34">
        <v>10</v>
      </c>
      <c r="D2587" s="33" t="s">
        <v>93</v>
      </c>
      <c r="E2587" s="33" t="s">
        <v>2943</v>
      </c>
      <c r="F2587" s="35">
        <v>39121718</v>
      </c>
      <c r="G2587" s="33" t="s">
        <v>466</v>
      </c>
      <c r="H2587" s="33">
        <v>1</v>
      </c>
      <c r="I2587" s="33">
        <v>6</v>
      </c>
      <c r="J2587" s="36">
        <v>200</v>
      </c>
      <c r="K2587" s="37">
        <v>785400</v>
      </c>
      <c r="L2587" s="38" t="s">
        <v>15</v>
      </c>
      <c r="M2587" s="38" t="s">
        <v>13</v>
      </c>
    </row>
    <row r="2588" spans="1:13" s="39" customFormat="1" ht="12.75" x14ac:dyDescent="0.2">
      <c r="A2588" s="33" t="s">
        <v>19</v>
      </c>
      <c r="B2588" s="33" t="s">
        <v>585</v>
      </c>
      <c r="C2588" s="34">
        <v>10</v>
      </c>
      <c r="D2588" s="33" t="s">
        <v>93</v>
      </c>
      <c r="E2588" s="33" t="s">
        <v>2944</v>
      </c>
      <c r="F2588" s="35">
        <v>39121718</v>
      </c>
      <c r="G2588" s="33" t="s">
        <v>466</v>
      </c>
      <c r="H2588" s="33">
        <v>1</v>
      </c>
      <c r="I2588" s="33">
        <v>6</v>
      </c>
      <c r="J2588" s="36">
        <v>250</v>
      </c>
      <c r="K2588" s="37">
        <v>684250</v>
      </c>
      <c r="L2588" s="38" t="s">
        <v>2369</v>
      </c>
      <c r="M2588" s="38" t="s">
        <v>13</v>
      </c>
    </row>
    <row r="2589" spans="1:13" s="39" customFormat="1" ht="12.75" x14ac:dyDescent="0.2">
      <c r="A2589" s="33" t="s">
        <v>19</v>
      </c>
      <c r="B2589" s="33" t="s">
        <v>585</v>
      </c>
      <c r="C2589" s="34">
        <v>10</v>
      </c>
      <c r="D2589" s="33" t="s">
        <v>93</v>
      </c>
      <c r="E2589" s="33" t="s">
        <v>2945</v>
      </c>
      <c r="F2589" s="35">
        <v>39121718</v>
      </c>
      <c r="G2589" s="33" t="s">
        <v>466</v>
      </c>
      <c r="H2589" s="33">
        <v>1</v>
      </c>
      <c r="I2589" s="33">
        <v>6</v>
      </c>
      <c r="J2589" s="36">
        <v>400</v>
      </c>
      <c r="K2589" s="37">
        <v>3141600</v>
      </c>
      <c r="L2589" s="38" t="s">
        <v>15</v>
      </c>
      <c r="M2589" s="38" t="s">
        <v>13</v>
      </c>
    </row>
    <row r="2590" spans="1:13" s="39" customFormat="1" ht="12.75" x14ac:dyDescent="0.2">
      <c r="A2590" s="33" t="s">
        <v>19</v>
      </c>
      <c r="B2590" s="33" t="s">
        <v>585</v>
      </c>
      <c r="C2590" s="34">
        <v>10</v>
      </c>
      <c r="D2590" s="33" t="s">
        <v>93</v>
      </c>
      <c r="E2590" s="33" t="s">
        <v>2946</v>
      </c>
      <c r="F2590" s="35">
        <v>39121718</v>
      </c>
      <c r="G2590" s="33" t="s">
        <v>466</v>
      </c>
      <c r="H2590" s="33">
        <v>1</v>
      </c>
      <c r="I2590" s="33">
        <v>6</v>
      </c>
      <c r="J2590" s="36">
        <v>200</v>
      </c>
      <c r="K2590" s="37">
        <v>1904000</v>
      </c>
      <c r="L2590" s="38" t="s">
        <v>15</v>
      </c>
      <c r="M2590" s="38" t="s">
        <v>13</v>
      </c>
    </row>
    <row r="2591" spans="1:13" s="39" customFormat="1" ht="12.75" x14ac:dyDescent="0.2">
      <c r="A2591" s="33" t="s">
        <v>19</v>
      </c>
      <c r="B2591" s="33" t="s">
        <v>585</v>
      </c>
      <c r="C2591" s="34">
        <v>10</v>
      </c>
      <c r="D2591" s="33" t="s">
        <v>93</v>
      </c>
      <c r="E2591" s="33" t="s">
        <v>2947</v>
      </c>
      <c r="F2591" s="35">
        <v>39121718</v>
      </c>
      <c r="G2591" s="33" t="s">
        <v>466</v>
      </c>
      <c r="H2591" s="33">
        <v>1</v>
      </c>
      <c r="I2591" s="33">
        <v>6</v>
      </c>
      <c r="J2591" s="36">
        <v>200</v>
      </c>
      <c r="K2591" s="37">
        <v>3284400</v>
      </c>
      <c r="L2591" s="38" t="s">
        <v>15</v>
      </c>
      <c r="M2591" s="38" t="s">
        <v>13</v>
      </c>
    </row>
    <row r="2592" spans="1:13" s="39" customFormat="1" ht="12.75" x14ac:dyDescent="0.2">
      <c r="A2592" s="33" t="s">
        <v>19</v>
      </c>
      <c r="B2592" s="33" t="s">
        <v>585</v>
      </c>
      <c r="C2592" s="34">
        <v>10</v>
      </c>
      <c r="D2592" s="33" t="s">
        <v>93</v>
      </c>
      <c r="E2592" s="33" t="s">
        <v>2948</v>
      </c>
      <c r="F2592" s="35">
        <v>39121718</v>
      </c>
      <c r="G2592" s="33" t="s">
        <v>466</v>
      </c>
      <c r="H2592" s="33">
        <v>1</v>
      </c>
      <c r="I2592" s="33">
        <v>6</v>
      </c>
      <c r="J2592" s="36">
        <v>200</v>
      </c>
      <c r="K2592" s="37">
        <v>2832200</v>
      </c>
      <c r="L2592" s="38" t="s">
        <v>15</v>
      </c>
      <c r="M2592" s="38" t="s">
        <v>13</v>
      </c>
    </row>
    <row r="2593" spans="1:13" s="39" customFormat="1" ht="12.75" x14ac:dyDescent="0.2">
      <c r="A2593" s="33" t="s">
        <v>19</v>
      </c>
      <c r="B2593" s="33" t="s">
        <v>585</v>
      </c>
      <c r="C2593" s="34">
        <v>10</v>
      </c>
      <c r="D2593" s="33" t="s">
        <v>93</v>
      </c>
      <c r="E2593" s="33" t="s">
        <v>2949</v>
      </c>
      <c r="F2593" s="35">
        <v>39121718</v>
      </c>
      <c r="G2593" s="33" t="s">
        <v>466</v>
      </c>
      <c r="H2593" s="33">
        <v>1</v>
      </c>
      <c r="I2593" s="33">
        <v>6</v>
      </c>
      <c r="J2593" s="36">
        <v>100</v>
      </c>
      <c r="K2593" s="37">
        <v>1297100</v>
      </c>
      <c r="L2593" s="38" t="s">
        <v>15</v>
      </c>
      <c r="M2593" s="38" t="s">
        <v>13</v>
      </c>
    </row>
    <row r="2594" spans="1:13" s="39" customFormat="1" ht="12.75" x14ac:dyDescent="0.2">
      <c r="A2594" s="33" t="s">
        <v>19</v>
      </c>
      <c r="B2594" s="33" t="s">
        <v>585</v>
      </c>
      <c r="C2594" s="34">
        <v>10</v>
      </c>
      <c r="D2594" s="33" t="s">
        <v>93</v>
      </c>
      <c r="E2594" s="33" t="s">
        <v>2950</v>
      </c>
      <c r="F2594" s="35">
        <v>39121718</v>
      </c>
      <c r="G2594" s="33" t="s">
        <v>466</v>
      </c>
      <c r="H2594" s="33">
        <v>1</v>
      </c>
      <c r="I2594" s="33">
        <v>6</v>
      </c>
      <c r="J2594" s="36">
        <v>50</v>
      </c>
      <c r="K2594" s="37">
        <v>892500</v>
      </c>
      <c r="L2594" s="38" t="s">
        <v>2369</v>
      </c>
      <c r="M2594" s="38" t="s">
        <v>13</v>
      </c>
    </row>
    <row r="2595" spans="1:13" s="39" customFormat="1" ht="12.75" x14ac:dyDescent="0.2">
      <c r="A2595" s="33" t="s">
        <v>19</v>
      </c>
      <c r="B2595" s="33" t="s">
        <v>585</v>
      </c>
      <c r="C2595" s="34">
        <v>10</v>
      </c>
      <c r="D2595" s="33" t="s">
        <v>93</v>
      </c>
      <c r="E2595" s="33" t="s">
        <v>2951</v>
      </c>
      <c r="F2595" s="35">
        <v>39121718</v>
      </c>
      <c r="G2595" s="33" t="s">
        <v>466</v>
      </c>
      <c r="H2595" s="33">
        <v>1</v>
      </c>
      <c r="I2595" s="33">
        <v>6</v>
      </c>
      <c r="J2595" s="36">
        <v>50</v>
      </c>
      <c r="K2595" s="37">
        <v>892500</v>
      </c>
      <c r="L2595" s="38" t="s">
        <v>2369</v>
      </c>
      <c r="M2595" s="38" t="s">
        <v>13</v>
      </c>
    </row>
    <row r="2596" spans="1:13" s="39" customFormat="1" ht="12.75" x14ac:dyDescent="0.2">
      <c r="A2596" s="33" t="s">
        <v>19</v>
      </c>
      <c r="B2596" s="33" t="s">
        <v>585</v>
      </c>
      <c r="C2596" s="34">
        <v>10</v>
      </c>
      <c r="D2596" s="33" t="s">
        <v>93</v>
      </c>
      <c r="E2596" s="33" t="s">
        <v>2952</v>
      </c>
      <c r="F2596" s="35">
        <v>39121718</v>
      </c>
      <c r="G2596" s="33" t="s">
        <v>466</v>
      </c>
      <c r="H2596" s="33">
        <v>1</v>
      </c>
      <c r="I2596" s="33">
        <v>6</v>
      </c>
      <c r="J2596" s="36">
        <v>100</v>
      </c>
      <c r="K2596" s="37">
        <v>1785000</v>
      </c>
      <c r="L2596" s="38" t="s">
        <v>2369</v>
      </c>
      <c r="M2596" s="38" t="s">
        <v>13</v>
      </c>
    </row>
    <row r="2597" spans="1:13" s="39" customFormat="1" ht="12.75" x14ac:dyDescent="0.2">
      <c r="A2597" s="33" t="s">
        <v>19</v>
      </c>
      <c r="B2597" s="33" t="s">
        <v>585</v>
      </c>
      <c r="C2597" s="34">
        <v>10</v>
      </c>
      <c r="D2597" s="33" t="s">
        <v>93</v>
      </c>
      <c r="E2597" s="33" t="s">
        <v>2953</v>
      </c>
      <c r="F2597" s="35">
        <v>39121718</v>
      </c>
      <c r="G2597" s="33" t="s">
        <v>466</v>
      </c>
      <c r="H2597" s="33">
        <v>1</v>
      </c>
      <c r="I2597" s="33">
        <v>6</v>
      </c>
      <c r="J2597" s="36">
        <v>100</v>
      </c>
      <c r="K2597" s="37">
        <v>1785000</v>
      </c>
      <c r="L2597" s="38" t="s">
        <v>2369</v>
      </c>
      <c r="M2597" s="38" t="s">
        <v>13</v>
      </c>
    </row>
    <row r="2598" spans="1:13" s="39" customFormat="1" ht="12.75" x14ac:dyDescent="0.2">
      <c r="A2598" s="33" t="s">
        <v>19</v>
      </c>
      <c r="B2598" s="33" t="s">
        <v>585</v>
      </c>
      <c r="C2598" s="34">
        <v>10</v>
      </c>
      <c r="D2598" s="33" t="s">
        <v>93</v>
      </c>
      <c r="E2598" s="33" t="s">
        <v>2954</v>
      </c>
      <c r="F2598" s="35">
        <v>39121718</v>
      </c>
      <c r="G2598" s="33" t="s">
        <v>466</v>
      </c>
      <c r="H2598" s="33">
        <v>1</v>
      </c>
      <c r="I2598" s="33">
        <v>6</v>
      </c>
      <c r="J2598" s="36">
        <v>10</v>
      </c>
      <c r="K2598" s="37">
        <v>3129700</v>
      </c>
      <c r="L2598" s="38" t="s">
        <v>15</v>
      </c>
      <c r="M2598" s="38" t="s">
        <v>13</v>
      </c>
    </row>
    <row r="2599" spans="1:13" s="39" customFormat="1" ht="12.75" x14ac:dyDescent="0.2">
      <c r="A2599" s="33" t="s">
        <v>19</v>
      </c>
      <c r="B2599" s="33" t="s">
        <v>585</v>
      </c>
      <c r="C2599" s="34">
        <v>10</v>
      </c>
      <c r="D2599" s="33" t="s">
        <v>93</v>
      </c>
      <c r="E2599" s="33" t="s">
        <v>2955</v>
      </c>
      <c r="F2599" s="35">
        <v>39121718</v>
      </c>
      <c r="G2599" s="33" t="s">
        <v>466</v>
      </c>
      <c r="H2599" s="33">
        <v>1</v>
      </c>
      <c r="I2599" s="33">
        <v>6</v>
      </c>
      <c r="J2599" s="36">
        <v>5</v>
      </c>
      <c r="K2599" s="37">
        <v>92225</v>
      </c>
      <c r="L2599" s="38" t="s">
        <v>15</v>
      </c>
      <c r="M2599" s="38" t="s">
        <v>13</v>
      </c>
    </row>
    <row r="2600" spans="1:13" s="39" customFormat="1" ht="12.75" x14ac:dyDescent="0.2">
      <c r="A2600" s="33" t="s">
        <v>19</v>
      </c>
      <c r="B2600" s="33" t="s">
        <v>585</v>
      </c>
      <c r="C2600" s="34">
        <v>10</v>
      </c>
      <c r="D2600" s="33" t="s">
        <v>93</v>
      </c>
      <c r="E2600" s="33" t="s">
        <v>2956</v>
      </c>
      <c r="F2600" s="35">
        <v>23271808</v>
      </c>
      <c r="G2600" s="33" t="s">
        <v>466</v>
      </c>
      <c r="H2600" s="33">
        <v>1</v>
      </c>
      <c r="I2600" s="33">
        <v>6</v>
      </c>
      <c r="J2600" s="36">
        <v>10</v>
      </c>
      <c r="K2600" s="37">
        <v>479570</v>
      </c>
      <c r="L2600" s="38" t="s">
        <v>15</v>
      </c>
      <c r="M2600" s="38" t="s">
        <v>13</v>
      </c>
    </row>
    <row r="2601" spans="1:13" s="39" customFormat="1" ht="12.75" x14ac:dyDescent="0.2">
      <c r="A2601" s="33" t="s">
        <v>19</v>
      </c>
      <c r="B2601" s="33" t="s">
        <v>585</v>
      </c>
      <c r="C2601" s="34">
        <v>10</v>
      </c>
      <c r="D2601" s="33" t="s">
        <v>93</v>
      </c>
      <c r="E2601" s="33" t="s">
        <v>2957</v>
      </c>
      <c r="F2601" s="35">
        <v>39121718</v>
      </c>
      <c r="G2601" s="33" t="s">
        <v>466</v>
      </c>
      <c r="H2601" s="33">
        <v>1</v>
      </c>
      <c r="I2601" s="33">
        <v>6</v>
      </c>
      <c r="J2601" s="36">
        <v>200</v>
      </c>
      <c r="K2601" s="37">
        <v>952000</v>
      </c>
      <c r="L2601" s="38" t="s">
        <v>15</v>
      </c>
      <c r="M2601" s="38" t="s">
        <v>13</v>
      </c>
    </row>
    <row r="2602" spans="1:13" s="39" customFormat="1" ht="12.75" x14ac:dyDescent="0.2">
      <c r="A2602" s="33" t="s">
        <v>19</v>
      </c>
      <c r="B2602" s="33" t="s">
        <v>585</v>
      </c>
      <c r="C2602" s="34">
        <v>10</v>
      </c>
      <c r="D2602" s="33" t="s">
        <v>93</v>
      </c>
      <c r="E2602" s="33" t="s">
        <v>2958</v>
      </c>
      <c r="F2602" s="35">
        <v>39121718</v>
      </c>
      <c r="G2602" s="33" t="s">
        <v>466</v>
      </c>
      <c r="H2602" s="33">
        <v>1</v>
      </c>
      <c r="I2602" s="33">
        <v>6</v>
      </c>
      <c r="J2602" s="36">
        <v>200</v>
      </c>
      <c r="K2602" s="37">
        <v>809200</v>
      </c>
      <c r="L2602" s="38" t="s">
        <v>15</v>
      </c>
      <c r="M2602" s="38" t="s">
        <v>13</v>
      </c>
    </row>
    <row r="2603" spans="1:13" s="39" customFormat="1" ht="12.75" x14ac:dyDescent="0.2">
      <c r="A2603" s="33" t="s">
        <v>19</v>
      </c>
      <c r="B2603" s="33" t="s">
        <v>585</v>
      </c>
      <c r="C2603" s="34">
        <v>10</v>
      </c>
      <c r="D2603" s="33" t="s">
        <v>93</v>
      </c>
      <c r="E2603" s="33" t="s">
        <v>2959</v>
      </c>
      <c r="F2603" s="35">
        <v>39121718</v>
      </c>
      <c r="G2603" s="33" t="s">
        <v>466</v>
      </c>
      <c r="H2603" s="33">
        <v>1</v>
      </c>
      <c r="I2603" s="33">
        <v>6</v>
      </c>
      <c r="J2603" s="36">
        <v>200</v>
      </c>
      <c r="K2603" s="37">
        <v>1713600</v>
      </c>
      <c r="L2603" s="38" t="s">
        <v>15</v>
      </c>
      <c r="M2603" s="38" t="s">
        <v>13</v>
      </c>
    </row>
    <row r="2604" spans="1:13" s="39" customFormat="1" ht="12.75" x14ac:dyDescent="0.2">
      <c r="A2604" s="33" t="s">
        <v>19</v>
      </c>
      <c r="B2604" s="33" t="s">
        <v>585</v>
      </c>
      <c r="C2604" s="34">
        <v>10</v>
      </c>
      <c r="D2604" s="33" t="s">
        <v>93</v>
      </c>
      <c r="E2604" s="33" t="s">
        <v>2960</v>
      </c>
      <c r="F2604" s="35">
        <v>31201619</v>
      </c>
      <c r="G2604" s="33" t="s">
        <v>466</v>
      </c>
      <c r="H2604" s="33">
        <v>1</v>
      </c>
      <c r="I2604" s="33">
        <v>6</v>
      </c>
      <c r="J2604" s="36">
        <v>5</v>
      </c>
      <c r="K2604" s="37">
        <v>652120</v>
      </c>
      <c r="L2604" s="38" t="s">
        <v>15</v>
      </c>
      <c r="M2604" s="38" t="s">
        <v>13</v>
      </c>
    </row>
    <row r="2605" spans="1:13" s="39" customFormat="1" ht="12.75" x14ac:dyDescent="0.2">
      <c r="A2605" s="33" t="s">
        <v>19</v>
      </c>
      <c r="B2605" s="33" t="s">
        <v>585</v>
      </c>
      <c r="C2605" s="34">
        <v>10</v>
      </c>
      <c r="D2605" s="33" t="s">
        <v>93</v>
      </c>
      <c r="E2605" s="33" t="s">
        <v>2961</v>
      </c>
      <c r="F2605" s="35">
        <v>31201619</v>
      </c>
      <c r="G2605" s="33" t="s">
        <v>466</v>
      </c>
      <c r="H2605" s="33">
        <v>1</v>
      </c>
      <c r="I2605" s="33">
        <v>6</v>
      </c>
      <c r="J2605" s="36">
        <v>5</v>
      </c>
      <c r="K2605" s="37">
        <v>581910</v>
      </c>
      <c r="L2605" s="38" t="s">
        <v>15</v>
      </c>
      <c r="M2605" s="38" t="s">
        <v>13</v>
      </c>
    </row>
    <row r="2606" spans="1:13" s="39" customFormat="1" ht="12.75" x14ac:dyDescent="0.2">
      <c r="A2606" s="33" t="s">
        <v>19</v>
      </c>
      <c r="B2606" s="33" t="s">
        <v>585</v>
      </c>
      <c r="C2606" s="34">
        <v>10</v>
      </c>
      <c r="D2606" s="33" t="s">
        <v>93</v>
      </c>
      <c r="E2606" s="33" t="s">
        <v>2962</v>
      </c>
      <c r="F2606" s="35">
        <v>31201619</v>
      </c>
      <c r="G2606" s="33" t="s">
        <v>466</v>
      </c>
      <c r="H2606" s="33">
        <v>1</v>
      </c>
      <c r="I2606" s="33">
        <v>6</v>
      </c>
      <c r="J2606" s="36">
        <v>5</v>
      </c>
      <c r="K2606" s="37">
        <v>496825</v>
      </c>
      <c r="L2606" s="38" t="s">
        <v>15</v>
      </c>
      <c r="M2606" s="38" t="s">
        <v>13</v>
      </c>
    </row>
    <row r="2607" spans="1:13" s="39" customFormat="1" ht="12.75" x14ac:dyDescent="0.2">
      <c r="A2607" s="33" t="s">
        <v>19</v>
      </c>
      <c r="B2607" s="33" t="s">
        <v>585</v>
      </c>
      <c r="C2607" s="34">
        <v>10</v>
      </c>
      <c r="D2607" s="33" t="s">
        <v>93</v>
      </c>
      <c r="E2607" s="33" t="s">
        <v>2963</v>
      </c>
      <c r="F2607" s="35">
        <v>31201619</v>
      </c>
      <c r="G2607" s="33" t="s">
        <v>466</v>
      </c>
      <c r="H2607" s="33">
        <v>1</v>
      </c>
      <c r="I2607" s="33">
        <v>6</v>
      </c>
      <c r="J2607" s="36">
        <v>5</v>
      </c>
      <c r="K2607" s="37">
        <v>487900</v>
      </c>
      <c r="L2607" s="38" t="s">
        <v>15</v>
      </c>
      <c r="M2607" s="38" t="s">
        <v>13</v>
      </c>
    </row>
    <row r="2608" spans="1:13" s="39" customFormat="1" ht="12.75" x14ac:dyDescent="0.2">
      <c r="A2608" s="33" t="s">
        <v>19</v>
      </c>
      <c r="B2608" s="33" t="s">
        <v>585</v>
      </c>
      <c r="C2608" s="34">
        <v>10</v>
      </c>
      <c r="D2608" s="33" t="s">
        <v>93</v>
      </c>
      <c r="E2608" s="33" t="s">
        <v>2964</v>
      </c>
      <c r="F2608" s="35">
        <v>40161513</v>
      </c>
      <c r="G2608" s="33" t="s">
        <v>466</v>
      </c>
      <c r="H2608" s="33">
        <v>1</v>
      </c>
      <c r="I2608" s="33">
        <v>6</v>
      </c>
      <c r="J2608" s="36">
        <v>2</v>
      </c>
      <c r="K2608" s="37">
        <v>293692</v>
      </c>
      <c r="L2608" s="38" t="s">
        <v>15</v>
      </c>
      <c r="M2608" s="38" t="s">
        <v>13</v>
      </c>
    </row>
    <row r="2609" spans="1:13" s="39" customFormat="1" ht="12.75" x14ac:dyDescent="0.2">
      <c r="A2609" s="33" t="s">
        <v>19</v>
      </c>
      <c r="B2609" s="33" t="s">
        <v>585</v>
      </c>
      <c r="C2609" s="34">
        <v>10</v>
      </c>
      <c r="D2609" s="33" t="s">
        <v>93</v>
      </c>
      <c r="E2609" s="33" t="s">
        <v>2965</v>
      </c>
      <c r="F2609" s="35">
        <v>46182005</v>
      </c>
      <c r="G2609" s="33" t="s">
        <v>466</v>
      </c>
      <c r="H2609" s="33">
        <v>1</v>
      </c>
      <c r="I2609" s="33">
        <v>6</v>
      </c>
      <c r="J2609" s="36">
        <v>15</v>
      </c>
      <c r="K2609" s="37">
        <v>3507525</v>
      </c>
      <c r="L2609" s="38" t="s">
        <v>15</v>
      </c>
      <c r="M2609" s="38" t="s">
        <v>13</v>
      </c>
    </row>
    <row r="2610" spans="1:13" s="39" customFormat="1" ht="12.75" x14ac:dyDescent="0.2">
      <c r="A2610" s="33" t="s">
        <v>19</v>
      </c>
      <c r="B2610" s="33" t="s">
        <v>585</v>
      </c>
      <c r="C2610" s="34">
        <v>10</v>
      </c>
      <c r="D2610" s="33" t="s">
        <v>93</v>
      </c>
      <c r="E2610" s="33" t="s">
        <v>2966</v>
      </c>
      <c r="F2610" s="35">
        <v>32111503</v>
      </c>
      <c r="G2610" s="33" t="s">
        <v>466</v>
      </c>
      <c r="H2610" s="33">
        <v>1</v>
      </c>
      <c r="I2610" s="33">
        <v>6</v>
      </c>
      <c r="J2610" s="36">
        <v>1</v>
      </c>
      <c r="K2610" s="37">
        <v>48909</v>
      </c>
      <c r="L2610" s="38" t="s">
        <v>15</v>
      </c>
      <c r="M2610" s="38" t="s">
        <v>13</v>
      </c>
    </row>
    <row r="2611" spans="1:13" s="39" customFormat="1" ht="12.75" x14ac:dyDescent="0.2">
      <c r="A2611" s="33" t="s">
        <v>19</v>
      </c>
      <c r="B2611" s="33" t="s">
        <v>585</v>
      </c>
      <c r="C2611" s="34">
        <v>10</v>
      </c>
      <c r="D2611" s="33" t="s">
        <v>93</v>
      </c>
      <c r="E2611" s="33" t="s">
        <v>2967</v>
      </c>
      <c r="F2611" s="35">
        <v>39121529</v>
      </c>
      <c r="G2611" s="33" t="s">
        <v>466</v>
      </c>
      <c r="H2611" s="33">
        <v>1</v>
      </c>
      <c r="I2611" s="33">
        <v>6</v>
      </c>
      <c r="J2611" s="36">
        <v>8</v>
      </c>
      <c r="K2611" s="37">
        <v>678776</v>
      </c>
      <c r="L2611" s="38" t="s">
        <v>15</v>
      </c>
      <c r="M2611" s="38" t="s">
        <v>13</v>
      </c>
    </row>
    <row r="2612" spans="1:13" s="39" customFormat="1" ht="12.75" x14ac:dyDescent="0.2">
      <c r="A2612" s="33" t="s">
        <v>19</v>
      </c>
      <c r="B2612" s="33" t="s">
        <v>585</v>
      </c>
      <c r="C2612" s="34">
        <v>10</v>
      </c>
      <c r="D2612" s="33" t="s">
        <v>93</v>
      </c>
      <c r="E2612" s="33" t="s">
        <v>2968</v>
      </c>
      <c r="F2612" s="35">
        <v>39121623</v>
      </c>
      <c r="G2612" s="33" t="s">
        <v>466</v>
      </c>
      <c r="H2612" s="33">
        <v>1</v>
      </c>
      <c r="I2612" s="33">
        <v>6</v>
      </c>
      <c r="J2612" s="36">
        <v>20</v>
      </c>
      <c r="K2612" s="37">
        <v>109480</v>
      </c>
      <c r="L2612" s="38" t="s">
        <v>15</v>
      </c>
      <c r="M2612" s="38" t="s">
        <v>13</v>
      </c>
    </row>
    <row r="2613" spans="1:13" s="39" customFormat="1" ht="12.75" x14ac:dyDescent="0.2">
      <c r="A2613" s="33" t="s">
        <v>19</v>
      </c>
      <c r="B2613" s="33" t="s">
        <v>585</v>
      </c>
      <c r="C2613" s="34">
        <v>10</v>
      </c>
      <c r="D2613" s="33" t="s">
        <v>93</v>
      </c>
      <c r="E2613" s="33" t="s">
        <v>2969</v>
      </c>
      <c r="F2613" s="35">
        <v>39121623</v>
      </c>
      <c r="G2613" s="33" t="s">
        <v>466</v>
      </c>
      <c r="H2613" s="33">
        <v>1</v>
      </c>
      <c r="I2613" s="33">
        <v>6</v>
      </c>
      <c r="J2613" s="36">
        <v>20</v>
      </c>
      <c r="K2613" s="37">
        <v>109480</v>
      </c>
      <c r="L2613" s="38" t="s">
        <v>15</v>
      </c>
      <c r="M2613" s="38" t="s">
        <v>13</v>
      </c>
    </row>
    <row r="2614" spans="1:13" s="39" customFormat="1" ht="12.75" x14ac:dyDescent="0.2">
      <c r="A2614" s="33" t="s">
        <v>19</v>
      </c>
      <c r="B2614" s="33" t="s">
        <v>585</v>
      </c>
      <c r="C2614" s="34">
        <v>10</v>
      </c>
      <c r="D2614" s="33" t="s">
        <v>93</v>
      </c>
      <c r="E2614" s="33" t="s">
        <v>2970</v>
      </c>
      <c r="F2614" s="35">
        <v>39121623</v>
      </c>
      <c r="G2614" s="33" t="s">
        <v>466</v>
      </c>
      <c r="H2614" s="33">
        <v>1</v>
      </c>
      <c r="I2614" s="33">
        <v>6</v>
      </c>
      <c r="J2614" s="36">
        <v>20</v>
      </c>
      <c r="K2614" s="37">
        <v>73780</v>
      </c>
      <c r="L2614" s="38" t="s">
        <v>15</v>
      </c>
      <c r="M2614" s="38" t="s">
        <v>13</v>
      </c>
    </row>
    <row r="2615" spans="1:13" s="39" customFormat="1" ht="12.75" x14ac:dyDescent="0.2">
      <c r="A2615" s="33" t="s">
        <v>19</v>
      </c>
      <c r="B2615" s="33" t="s">
        <v>585</v>
      </c>
      <c r="C2615" s="34">
        <v>10</v>
      </c>
      <c r="D2615" s="33" t="s">
        <v>93</v>
      </c>
      <c r="E2615" s="33" t="s">
        <v>2971</v>
      </c>
      <c r="F2615" s="35">
        <v>39121623</v>
      </c>
      <c r="G2615" s="33" t="s">
        <v>466</v>
      </c>
      <c r="H2615" s="33">
        <v>1</v>
      </c>
      <c r="I2615" s="33">
        <v>6</v>
      </c>
      <c r="J2615" s="36">
        <v>20</v>
      </c>
      <c r="K2615" s="37">
        <v>73780</v>
      </c>
      <c r="L2615" s="38" t="s">
        <v>15</v>
      </c>
      <c r="M2615" s="38" t="s">
        <v>13</v>
      </c>
    </row>
    <row r="2616" spans="1:13" s="39" customFormat="1" ht="12.75" x14ac:dyDescent="0.2">
      <c r="A2616" s="33" t="s">
        <v>19</v>
      </c>
      <c r="B2616" s="33" t="s">
        <v>585</v>
      </c>
      <c r="C2616" s="34">
        <v>10</v>
      </c>
      <c r="D2616" s="33" t="s">
        <v>93</v>
      </c>
      <c r="E2616" s="33" t="s">
        <v>2972</v>
      </c>
      <c r="F2616" s="35">
        <v>39121623</v>
      </c>
      <c r="G2616" s="33" t="s">
        <v>466</v>
      </c>
      <c r="H2616" s="33">
        <v>1</v>
      </c>
      <c r="I2616" s="33">
        <v>6</v>
      </c>
      <c r="J2616" s="36">
        <v>20</v>
      </c>
      <c r="K2616" s="37">
        <v>128520</v>
      </c>
      <c r="L2616" s="38" t="s">
        <v>15</v>
      </c>
      <c r="M2616" s="38" t="s">
        <v>13</v>
      </c>
    </row>
    <row r="2617" spans="1:13" s="39" customFormat="1" ht="12.75" x14ac:dyDescent="0.2">
      <c r="A2617" s="33" t="s">
        <v>19</v>
      </c>
      <c r="B2617" s="33" t="s">
        <v>585</v>
      </c>
      <c r="C2617" s="34">
        <v>10</v>
      </c>
      <c r="D2617" s="33" t="s">
        <v>93</v>
      </c>
      <c r="E2617" s="33" t="s">
        <v>2973</v>
      </c>
      <c r="F2617" s="35">
        <v>39121623</v>
      </c>
      <c r="G2617" s="33" t="s">
        <v>466</v>
      </c>
      <c r="H2617" s="33">
        <v>1</v>
      </c>
      <c r="I2617" s="33">
        <v>6</v>
      </c>
      <c r="J2617" s="36">
        <v>20</v>
      </c>
      <c r="K2617" s="37">
        <v>128520</v>
      </c>
      <c r="L2617" s="38" t="s">
        <v>15</v>
      </c>
      <c r="M2617" s="38" t="s">
        <v>13</v>
      </c>
    </row>
    <row r="2618" spans="1:13" s="39" customFormat="1" ht="12.75" x14ac:dyDescent="0.2">
      <c r="A2618" s="33" t="s">
        <v>19</v>
      </c>
      <c r="B2618" s="33" t="s">
        <v>585</v>
      </c>
      <c r="C2618" s="34">
        <v>10</v>
      </c>
      <c r="D2618" s="33" t="s">
        <v>93</v>
      </c>
      <c r="E2618" s="33" t="s">
        <v>2974</v>
      </c>
      <c r="F2618" s="35">
        <v>39121623</v>
      </c>
      <c r="G2618" s="33" t="s">
        <v>466</v>
      </c>
      <c r="H2618" s="33">
        <v>1</v>
      </c>
      <c r="I2618" s="33">
        <v>6</v>
      </c>
      <c r="J2618" s="36">
        <v>20</v>
      </c>
      <c r="K2618" s="37">
        <v>178500</v>
      </c>
      <c r="L2618" s="38" t="s">
        <v>15</v>
      </c>
      <c r="M2618" s="38" t="s">
        <v>13</v>
      </c>
    </row>
    <row r="2619" spans="1:13" s="39" customFormat="1" ht="12.75" x14ac:dyDescent="0.2">
      <c r="A2619" s="33" t="s">
        <v>19</v>
      </c>
      <c r="B2619" s="33" t="s">
        <v>585</v>
      </c>
      <c r="C2619" s="34">
        <v>10</v>
      </c>
      <c r="D2619" s="33" t="s">
        <v>93</v>
      </c>
      <c r="E2619" s="33" t="s">
        <v>2975</v>
      </c>
      <c r="F2619" s="35">
        <v>39121623</v>
      </c>
      <c r="G2619" s="33" t="s">
        <v>466</v>
      </c>
      <c r="H2619" s="33">
        <v>1</v>
      </c>
      <c r="I2619" s="33">
        <v>6</v>
      </c>
      <c r="J2619" s="36">
        <v>20</v>
      </c>
      <c r="K2619" s="37">
        <v>178500</v>
      </c>
      <c r="L2619" s="38" t="s">
        <v>15</v>
      </c>
      <c r="M2619" s="38" t="s">
        <v>13</v>
      </c>
    </row>
    <row r="2620" spans="1:13" s="39" customFormat="1" ht="12.75" x14ac:dyDescent="0.2">
      <c r="A2620" s="33" t="s">
        <v>19</v>
      </c>
      <c r="B2620" s="33" t="s">
        <v>585</v>
      </c>
      <c r="C2620" s="34">
        <v>10</v>
      </c>
      <c r="D2620" s="33" t="s">
        <v>93</v>
      </c>
      <c r="E2620" s="33" t="s">
        <v>2976</v>
      </c>
      <c r="F2620" s="35">
        <v>39121623</v>
      </c>
      <c r="G2620" s="33" t="s">
        <v>466</v>
      </c>
      <c r="H2620" s="33">
        <v>1</v>
      </c>
      <c r="I2620" s="33">
        <v>6</v>
      </c>
      <c r="J2620" s="36">
        <v>20</v>
      </c>
      <c r="K2620" s="37">
        <v>61880</v>
      </c>
      <c r="L2620" s="38" t="s">
        <v>15</v>
      </c>
      <c r="M2620" s="38" t="s">
        <v>13</v>
      </c>
    </row>
    <row r="2621" spans="1:13" s="39" customFormat="1" ht="12.75" x14ac:dyDescent="0.2">
      <c r="A2621" s="33" t="s">
        <v>19</v>
      </c>
      <c r="B2621" s="33" t="s">
        <v>585</v>
      </c>
      <c r="C2621" s="34">
        <v>10</v>
      </c>
      <c r="D2621" s="33" t="s">
        <v>93</v>
      </c>
      <c r="E2621" s="33" t="s">
        <v>2977</v>
      </c>
      <c r="F2621" s="35">
        <v>39121623</v>
      </c>
      <c r="G2621" s="33" t="s">
        <v>466</v>
      </c>
      <c r="H2621" s="33">
        <v>1</v>
      </c>
      <c r="I2621" s="33">
        <v>6</v>
      </c>
      <c r="J2621" s="36">
        <v>20</v>
      </c>
      <c r="K2621" s="37">
        <v>61880</v>
      </c>
      <c r="L2621" s="38" t="s">
        <v>15</v>
      </c>
      <c r="M2621" s="38" t="s">
        <v>13</v>
      </c>
    </row>
    <row r="2622" spans="1:13" s="39" customFormat="1" ht="12.75" x14ac:dyDescent="0.2">
      <c r="A2622" s="33" t="s">
        <v>19</v>
      </c>
      <c r="B2622" s="33" t="s">
        <v>585</v>
      </c>
      <c r="C2622" s="34">
        <v>10</v>
      </c>
      <c r="D2622" s="33" t="s">
        <v>93</v>
      </c>
      <c r="E2622" s="33" t="s">
        <v>2978</v>
      </c>
      <c r="F2622" s="35">
        <v>39121623</v>
      </c>
      <c r="G2622" s="33" t="s">
        <v>466</v>
      </c>
      <c r="H2622" s="33">
        <v>1</v>
      </c>
      <c r="I2622" s="33">
        <v>6</v>
      </c>
      <c r="J2622" s="36">
        <v>20</v>
      </c>
      <c r="K2622" s="37">
        <v>1894480</v>
      </c>
      <c r="L2622" s="38" t="s">
        <v>15</v>
      </c>
      <c r="M2622" s="38" t="s">
        <v>13</v>
      </c>
    </row>
    <row r="2623" spans="1:13" s="39" customFormat="1" ht="12.75" x14ac:dyDescent="0.2">
      <c r="A2623" s="33" t="s">
        <v>19</v>
      </c>
      <c r="B2623" s="33" t="s">
        <v>585</v>
      </c>
      <c r="C2623" s="34">
        <v>10</v>
      </c>
      <c r="D2623" s="33" t="s">
        <v>93</v>
      </c>
      <c r="E2623" s="33" t="s">
        <v>2979</v>
      </c>
      <c r="F2623" s="35">
        <v>39121623</v>
      </c>
      <c r="G2623" s="33" t="s">
        <v>466</v>
      </c>
      <c r="H2623" s="33">
        <v>1</v>
      </c>
      <c r="I2623" s="33">
        <v>6</v>
      </c>
      <c r="J2623" s="36">
        <v>20</v>
      </c>
      <c r="K2623" s="37">
        <v>73780</v>
      </c>
      <c r="L2623" s="38" t="s">
        <v>15</v>
      </c>
      <c r="M2623" s="38" t="s">
        <v>13</v>
      </c>
    </row>
    <row r="2624" spans="1:13" s="39" customFormat="1" ht="12.75" x14ac:dyDescent="0.2">
      <c r="A2624" s="33" t="s">
        <v>19</v>
      </c>
      <c r="B2624" s="33" t="s">
        <v>585</v>
      </c>
      <c r="C2624" s="34">
        <v>10</v>
      </c>
      <c r="D2624" s="33" t="s">
        <v>93</v>
      </c>
      <c r="E2624" s="33" t="s">
        <v>2980</v>
      </c>
      <c r="F2624" s="35">
        <v>39121623</v>
      </c>
      <c r="G2624" s="33" t="s">
        <v>466</v>
      </c>
      <c r="H2624" s="33">
        <v>1</v>
      </c>
      <c r="I2624" s="33">
        <v>6</v>
      </c>
      <c r="J2624" s="36">
        <v>20</v>
      </c>
      <c r="K2624" s="37">
        <v>73780</v>
      </c>
      <c r="L2624" s="38" t="s">
        <v>15</v>
      </c>
      <c r="M2624" s="38" t="s">
        <v>13</v>
      </c>
    </row>
    <row r="2625" spans="1:13" s="39" customFormat="1" ht="12.75" x14ac:dyDescent="0.2">
      <c r="A2625" s="33" t="s">
        <v>19</v>
      </c>
      <c r="B2625" s="33" t="s">
        <v>585</v>
      </c>
      <c r="C2625" s="34">
        <v>10</v>
      </c>
      <c r="D2625" s="33" t="s">
        <v>93</v>
      </c>
      <c r="E2625" s="33" t="s">
        <v>2981</v>
      </c>
      <c r="F2625" s="35">
        <v>39121623</v>
      </c>
      <c r="G2625" s="33" t="s">
        <v>466</v>
      </c>
      <c r="H2625" s="33">
        <v>1</v>
      </c>
      <c r="I2625" s="33">
        <v>6</v>
      </c>
      <c r="J2625" s="36">
        <v>20</v>
      </c>
      <c r="K2625" s="37">
        <v>59500</v>
      </c>
      <c r="L2625" s="38" t="s">
        <v>15</v>
      </c>
      <c r="M2625" s="38" t="s">
        <v>13</v>
      </c>
    </row>
    <row r="2626" spans="1:13" s="39" customFormat="1" ht="12.75" x14ac:dyDescent="0.2">
      <c r="A2626" s="33" t="s">
        <v>19</v>
      </c>
      <c r="B2626" s="33" t="s">
        <v>585</v>
      </c>
      <c r="C2626" s="34">
        <v>10</v>
      </c>
      <c r="D2626" s="33" t="s">
        <v>93</v>
      </c>
      <c r="E2626" s="33" t="s">
        <v>2982</v>
      </c>
      <c r="F2626" s="35">
        <v>39121623</v>
      </c>
      <c r="G2626" s="33" t="s">
        <v>466</v>
      </c>
      <c r="H2626" s="33">
        <v>1</v>
      </c>
      <c r="I2626" s="33">
        <v>6</v>
      </c>
      <c r="J2626" s="36">
        <v>20</v>
      </c>
      <c r="K2626" s="37">
        <v>59500</v>
      </c>
      <c r="L2626" s="38" t="s">
        <v>15</v>
      </c>
      <c r="M2626" s="38" t="s">
        <v>13</v>
      </c>
    </row>
    <row r="2627" spans="1:13" s="39" customFormat="1" ht="12.75" x14ac:dyDescent="0.2">
      <c r="A2627" s="33" t="s">
        <v>19</v>
      </c>
      <c r="B2627" s="33" t="s">
        <v>585</v>
      </c>
      <c r="C2627" s="34">
        <v>10</v>
      </c>
      <c r="D2627" s="33" t="s">
        <v>93</v>
      </c>
      <c r="E2627" s="33" t="s">
        <v>2983</v>
      </c>
      <c r="F2627" s="35">
        <v>39121623</v>
      </c>
      <c r="G2627" s="33" t="s">
        <v>466</v>
      </c>
      <c r="H2627" s="33">
        <v>1</v>
      </c>
      <c r="I2627" s="33">
        <v>6</v>
      </c>
      <c r="J2627" s="36">
        <v>20</v>
      </c>
      <c r="K2627" s="37">
        <v>449820</v>
      </c>
      <c r="L2627" s="38" t="s">
        <v>15</v>
      </c>
      <c r="M2627" s="38" t="s">
        <v>13</v>
      </c>
    </row>
    <row r="2628" spans="1:13" s="39" customFormat="1" ht="12.75" x14ac:dyDescent="0.2">
      <c r="A2628" s="33" t="s">
        <v>19</v>
      </c>
      <c r="B2628" s="33" t="s">
        <v>585</v>
      </c>
      <c r="C2628" s="34">
        <v>10</v>
      </c>
      <c r="D2628" s="33" t="s">
        <v>93</v>
      </c>
      <c r="E2628" s="33" t="s">
        <v>2984</v>
      </c>
      <c r="F2628" s="35">
        <v>39121623</v>
      </c>
      <c r="G2628" s="33" t="s">
        <v>466</v>
      </c>
      <c r="H2628" s="33">
        <v>1</v>
      </c>
      <c r="I2628" s="33">
        <v>6</v>
      </c>
      <c r="J2628" s="36">
        <v>20</v>
      </c>
      <c r="K2628" s="37">
        <v>461720</v>
      </c>
      <c r="L2628" s="38" t="s">
        <v>15</v>
      </c>
      <c r="M2628" s="38" t="s">
        <v>13</v>
      </c>
    </row>
    <row r="2629" spans="1:13" s="39" customFormat="1" ht="12.75" x14ac:dyDescent="0.2">
      <c r="A2629" s="33" t="s">
        <v>19</v>
      </c>
      <c r="B2629" s="33" t="s">
        <v>585</v>
      </c>
      <c r="C2629" s="34">
        <v>10</v>
      </c>
      <c r="D2629" s="33" t="s">
        <v>93</v>
      </c>
      <c r="E2629" s="33" t="s">
        <v>2985</v>
      </c>
      <c r="F2629" s="35">
        <v>39121623</v>
      </c>
      <c r="G2629" s="33" t="s">
        <v>466</v>
      </c>
      <c r="H2629" s="33">
        <v>1</v>
      </c>
      <c r="I2629" s="33">
        <v>6</v>
      </c>
      <c r="J2629" s="36">
        <v>20</v>
      </c>
      <c r="K2629" s="37">
        <v>585480</v>
      </c>
      <c r="L2629" s="38" t="s">
        <v>15</v>
      </c>
      <c r="M2629" s="38" t="s">
        <v>13</v>
      </c>
    </row>
    <row r="2630" spans="1:13" s="39" customFormat="1" ht="12.75" x14ac:dyDescent="0.2">
      <c r="A2630" s="33" t="s">
        <v>19</v>
      </c>
      <c r="B2630" s="33" t="s">
        <v>585</v>
      </c>
      <c r="C2630" s="34">
        <v>10</v>
      </c>
      <c r="D2630" s="33" t="s">
        <v>93</v>
      </c>
      <c r="E2630" s="33" t="s">
        <v>2986</v>
      </c>
      <c r="F2630" s="35">
        <v>39121623</v>
      </c>
      <c r="G2630" s="33" t="s">
        <v>466</v>
      </c>
      <c r="H2630" s="33">
        <v>1</v>
      </c>
      <c r="I2630" s="33">
        <v>6</v>
      </c>
      <c r="J2630" s="36">
        <v>20</v>
      </c>
      <c r="K2630" s="37">
        <v>585480</v>
      </c>
      <c r="L2630" s="38" t="s">
        <v>15</v>
      </c>
      <c r="M2630" s="38" t="s">
        <v>13</v>
      </c>
    </row>
    <row r="2631" spans="1:13" s="39" customFormat="1" ht="12.75" x14ac:dyDescent="0.2">
      <c r="A2631" s="33" t="s">
        <v>19</v>
      </c>
      <c r="B2631" s="33" t="s">
        <v>585</v>
      </c>
      <c r="C2631" s="34">
        <v>10</v>
      </c>
      <c r="D2631" s="33" t="s">
        <v>93</v>
      </c>
      <c r="E2631" s="33" t="s">
        <v>2987</v>
      </c>
      <c r="F2631" s="35">
        <v>39121623</v>
      </c>
      <c r="G2631" s="33" t="s">
        <v>466</v>
      </c>
      <c r="H2631" s="33">
        <v>1</v>
      </c>
      <c r="I2631" s="33">
        <v>6</v>
      </c>
      <c r="J2631" s="36">
        <v>20</v>
      </c>
      <c r="K2631" s="37">
        <v>142800</v>
      </c>
      <c r="L2631" s="38" t="s">
        <v>15</v>
      </c>
      <c r="M2631" s="38" t="s">
        <v>13</v>
      </c>
    </row>
    <row r="2632" spans="1:13" s="39" customFormat="1" ht="12.75" x14ac:dyDescent="0.2">
      <c r="A2632" s="33" t="s">
        <v>19</v>
      </c>
      <c r="B2632" s="33" t="s">
        <v>585</v>
      </c>
      <c r="C2632" s="34">
        <v>10</v>
      </c>
      <c r="D2632" s="33" t="s">
        <v>93</v>
      </c>
      <c r="E2632" s="33" t="s">
        <v>2988</v>
      </c>
      <c r="F2632" s="35">
        <v>39121623</v>
      </c>
      <c r="G2632" s="33" t="s">
        <v>466</v>
      </c>
      <c r="H2632" s="33">
        <v>1</v>
      </c>
      <c r="I2632" s="33">
        <v>6</v>
      </c>
      <c r="J2632" s="36">
        <v>20</v>
      </c>
      <c r="K2632" s="37">
        <v>142800</v>
      </c>
      <c r="L2632" s="38" t="s">
        <v>15</v>
      </c>
      <c r="M2632" s="38" t="s">
        <v>13</v>
      </c>
    </row>
    <row r="2633" spans="1:13" s="39" customFormat="1" ht="12.75" x14ac:dyDescent="0.2">
      <c r="A2633" s="33" t="s">
        <v>19</v>
      </c>
      <c r="B2633" s="33" t="s">
        <v>585</v>
      </c>
      <c r="C2633" s="34">
        <v>10</v>
      </c>
      <c r="D2633" s="33" t="s">
        <v>93</v>
      </c>
      <c r="E2633" s="33" t="s">
        <v>2989</v>
      </c>
      <c r="F2633" s="35">
        <v>39121623</v>
      </c>
      <c r="G2633" s="33" t="s">
        <v>466</v>
      </c>
      <c r="H2633" s="33">
        <v>1</v>
      </c>
      <c r="I2633" s="33">
        <v>6</v>
      </c>
      <c r="J2633" s="36">
        <v>20</v>
      </c>
      <c r="K2633" s="37">
        <v>142800</v>
      </c>
      <c r="L2633" s="38" t="s">
        <v>15</v>
      </c>
      <c r="M2633" s="38" t="s">
        <v>13</v>
      </c>
    </row>
    <row r="2634" spans="1:13" s="39" customFormat="1" ht="12.75" x14ac:dyDescent="0.2">
      <c r="A2634" s="33" t="s">
        <v>19</v>
      </c>
      <c r="B2634" s="33" t="s">
        <v>585</v>
      </c>
      <c r="C2634" s="34">
        <v>10</v>
      </c>
      <c r="D2634" s="33" t="s">
        <v>93</v>
      </c>
      <c r="E2634" s="33" t="s">
        <v>2990</v>
      </c>
      <c r="F2634" s="35">
        <v>39121623</v>
      </c>
      <c r="G2634" s="33" t="s">
        <v>466</v>
      </c>
      <c r="H2634" s="33">
        <v>1</v>
      </c>
      <c r="I2634" s="33">
        <v>6</v>
      </c>
      <c r="J2634" s="36">
        <v>20</v>
      </c>
      <c r="K2634" s="37">
        <v>142800</v>
      </c>
      <c r="L2634" s="38" t="s">
        <v>15</v>
      </c>
      <c r="M2634" s="38" t="s">
        <v>13</v>
      </c>
    </row>
    <row r="2635" spans="1:13" s="39" customFormat="1" ht="12.75" x14ac:dyDescent="0.2">
      <c r="A2635" s="33" t="s">
        <v>19</v>
      </c>
      <c r="B2635" s="33" t="s">
        <v>585</v>
      </c>
      <c r="C2635" s="34">
        <v>10</v>
      </c>
      <c r="D2635" s="33" t="s">
        <v>93</v>
      </c>
      <c r="E2635" s="33" t="s">
        <v>2991</v>
      </c>
      <c r="F2635" s="35">
        <v>39121623</v>
      </c>
      <c r="G2635" s="33" t="s">
        <v>466</v>
      </c>
      <c r="H2635" s="33">
        <v>1</v>
      </c>
      <c r="I2635" s="33">
        <v>6</v>
      </c>
      <c r="J2635" s="36">
        <v>20</v>
      </c>
      <c r="K2635" s="37">
        <v>142800</v>
      </c>
      <c r="L2635" s="38" t="s">
        <v>15</v>
      </c>
      <c r="M2635" s="38" t="s">
        <v>13</v>
      </c>
    </row>
    <row r="2636" spans="1:13" s="39" customFormat="1" ht="12.75" x14ac:dyDescent="0.2">
      <c r="A2636" s="33" t="s">
        <v>19</v>
      </c>
      <c r="B2636" s="33" t="s">
        <v>585</v>
      </c>
      <c r="C2636" s="34">
        <v>10</v>
      </c>
      <c r="D2636" s="33" t="s">
        <v>93</v>
      </c>
      <c r="E2636" s="33" t="s">
        <v>2992</v>
      </c>
      <c r="F2636" s="35">
        <v>39121623</v>
      </c>
      <c r="G2636" s="33" t="s">
        <v>466</v>
      </c>
      <c r="H2636" s="33">
        <v>1</v>
      </c>
      <c r="I2636" s="33">
        <v>6</v>
      </c>
      <c r="J2636" s="36">
        <v>20</v>
      </c>
      <c r="K2636" s="37">
        <v>142800</v>
      </c>
      <c r="L2636" s="38" t="s">
        <v>15</v>
      </c>
      <c r="M2636" s="38" t="s">
        <v>13</v>
      </c>
    </row>
    <row r="2637" spans="1:13" s="39" customFormat="1" ht="12.75" x14ac:dyDescent="0.2">
      <c r="A2637" s="33" t="s">
        <v>19</v>
      </c>
      <c r="B2637" s="33" t="s">
        <v>585</v>
      </c>
      <c r="C2637" s="34">
        <v>10</v>
      </c>
      <c r="D2637" s="33" t="s">
        <v>93</v>
      </c>
      <c r="E2637" s="33" t="s">
        <v>2993</v>
      </c>
      <c r="F2637" s="35">
        <v>39121409</v>
      </c>
      <c r="G2637" s="33" t="s">
        <v>466</v>
      </c>
      <c r="H2637" s="33">
        <v>1</v>
      </c>
      <c r="I2637" s="33">
        <v>6</v>
      </c>
      <c r="J2637" s="36">
        <v>5</v>
      </c>
      <c r="K2637" s="37">
        <v>628320</v>
      </c>
      <c r="L2637" s="38" t="s">
        <v>15</v>
      </c>
      <c r="M2637" s="38" t="s">
        <v>13</v>
      </c>
    </row>
    <row r="2638" spans="1:13" s="39" customFormat="1" ht="12.75" x14ac:dyDescent="0.2">
      <c r="A2638" s="33" t="s">
        <v>19</v>
      </c>
      <c r="B2638" s="33" t="s">
        <v>585</v>
      </c>
      <c r="C2638" s="34">
        <v>10</v>
      </c>
      <c r="D2638" s="33" t="s">
        <v>93</v>
      </c>
      <c r="E2638" s="33" t="s">
        <v>2994</v>
      </c>
      <c r="F2638" s="35">
        <v>39121409</v>
      </c>
      <c r="G2638" s="33" t="s">
        <v>466</v>
      </c>
      <c r="H2638" s="33">
        <v>1</v>
      </c>
      <c r="I2638" s="33">
        <v>6</v>
      </c>
      <c r="J2638" s="36">
        <v>2</v>
      </c>
      <c r="K2638" s="37">
        <v>5202680</v>
      </c>
      <c r="L2638" s="38" t="s">
        <v>15</v>
      </c>
      <c r="M2638" s="38" t="s">
        <v>13</v>
      </c>
    </row>
    <row r="2639" spans="1:13" s="39" customFormat="1" ht="12.75" x14ac:dyDescent="0.2">
      <c r="A2639" s="33" t="s">
        <v>19</v>
      </c>
      <c r="B2639" s="33" t="s">
        <v>585</v>
      </c>
      <c r="C2639" s="34">
        <v>10</v>
      </c>
      <c r="D2639" s="33" t="s">
        <v>93</v>
      </c>
      <c r="E2639" s="33" t="s">
        <v>2995</v>
      </c>
      <c r="F2639" s="35">
        <v>11151503</v>
      </c>
      <c r="G2639" s="33" t="s">
        <v>466</v>
      </c>
      <c r="H2639" s="33">
        <v>1</v>
      </c>
      <c r="I2639" s="33">
        <v>6</v>
      </c>
      <c r="J2639" s="36">
        <v>3</v>
      </c>
      <c r="K2639" s="37">
        <v>605829</v>
      </c>
      <c r="L2639" s="38" t="s">
        <v>15</v>
      </c>
      <c r="M2639" s="38" t="s">
        <v>13</v>
      </c>
    </row>
    <row r="2640" spans="1:13" s="39" customFormat="1" ht="12.75" x14ac:dyDescent="0.2">
      <c r="A2640" s="33" t="s">
        <v>19</v>
      </c>
      <c r="B2640" s="33" t="s">
        <v>585</v>
      </c>
      <c r="C2640" s="34">
        <v>10</v>
      </c>
      <c r="D2640" s="33" t="s">
        <v>93</v>
      </c>
      <c r="E2640" s="33" t="s">
        <v>2996</v>
      </c>
      <c r="F2640" s="35">
        <v>24111514</v>
      </c>
      <c r="G2640" s="33" t="s">
        <v>466</v>
      </c>
      <c r="H2640" s="33">
        <v>1</v>
      </c>
      <c r="I2640" s="33">
        <v>6</v>
      </c>
      <c r="J2640" s="36">
        <v>1</v>
      </c>
      <c r="K2640" s="37">
        <v>266203</v>
      </c>
      <c r="L2640" s="38" t="s">
        <v>15</v>
      </c>
      <c r="M2640" s="38" t="s">
        <v>13</v>
      </c>
    </row>
    <row r="2641" spans="1:13" s="39" customFormat="1" ht="12.75" x14ac:dyDescent="0.2">
      <c r="A2641" s="33" t="s">
        <v>19</v>
      </c>
      <c r="B2641" s="33" t="s">
        <v>585</v>
      </c>
      <c r="C2641" s="34">
        <v>10</v>
      </c>
      <c r="D2641" s="33" t="s">
        <v>93</v>
      </c>
      <c r="E2641" s="33" t="s">
        <v>2997</v>
      </c>
      <c r="F2641" s="35">
        <v>24111514</v>
      </c>
      <c r="G2641" s="33" t="s">
        <v>466</v>
      </c>
      <c r="H2641" s="33">
        <v>1</v>
      </c>
      <c r="I2641" s="33">
        <v>6</v>
      </c>
      <c r="J2641" s="36">
        <v>1</v>
      </c>
      <c r="K2641" s="37">
        <v>266203</v>
      </c>
      <c r="L2641" s="38" t="s">
        <v>15</v>
      </c>
      <c r="M2641" s="38" t="s">
        <v>13</v>
      </c>
    </row>
    <row r="2642" spans="1:13" s="39" customFormat="1" ht="12.75" x14ac:dyDescent="0.2">
      <c r="A2642" s="33" t="s">
        <v>19</v>
      </c>
      <c r="B2642" s="33" t="s">
        <v>585</v>
      </c>
      <c r="C2642" s="34">
        <v>10</v>
      </c>
      <c r="D2642" s="33" t="s">
        <v>93</v>
      </c>
      <c r="E2642" s="33" t="s">
        <v>2998</v>
      </c>
      <c r="F2642" s="35">
        <v>24111514</v>
      </c>
      <c r="G2642" s="33" t="s">
        <v>466</v>
      </c>
      <c r="H2642" s="33">
        <v>1</v>
      </c>
      <c r="I2642" s="33">
        <v>6</v>
      </c>
      <c r="J2642" s="36">
        <v>150</v>
      </c>
      <c r="K2642" s="37">
        <v>401625</v>
      </c>
      <c r="L2642" s="38" t="s">
        <v>15</v>
      </c>
      <c r="M2642" s="38" t="s">
        <v>13</v>
      </c>
    </row>
    <row r="2643" spans="1:13" s="39" customFormat="1" ht="12.75" x14ac:dyDescent="0.2">
      <c r="A2643" s="33" t="s">
        <v>19</v>
      </c>
      <c r="B2643" s="33" t="s">
        <v>585</v>
      </c>
      <c r="C2643" s="34">
        <v>10</v>
      </c>
      <c r="D2643" s="33" t="s">
        <v>93</v>
      </c>
      <c r="E2643" s="33" t="s">
        <v>2999</v>
      </c>
      <c r="F2643" s="35">
        <v>39101605</v>
      </c>
      <c r="G2643" s="33" t="s">
        <v>466</v>
      </c>
      <c r="H2643" s="33">
        <v>1</v>
      </c>
      <c r="I2643" s="33">
        <v>6</v>
      </c>
      <c r="J2643" s="36">
        <v>2</v>
      </c>
      <c r="K2643" s="37">
        <v>420546</v>
      </c>
      <c r="L2643" s="38" t="s">
        <v>15</v>
      </c>
      <c r="M2643" s="38" t="s">
        <v>13</v>
      </c>
    </row>
    <row r="2644" spans="1:13" s="39" customFormat="1" ht="12.75" x14ac:dyDescent="0.2">
      <c r="A2644" s="33" t="s">
        <v>19</v>
      </c>
      <c r="B2644" s="33" t="s">
        <v>585</v>
      </c>
      <c r="C2644" s="34">
        <v>10</v>
      </c>
      <c r="D2644" s="33" t="s">
        <v>93</v>
      </c>
      <c r="E2644" s="33" t="s">
        <v>3000</v>
      </c>
      <c r="F2644" s="35">
        <v>23271809</v>
      </c>
      <c r="G2644" s="33" t="s">
        <v>466</v>
      </c>
      <c r="H2644" s="33">
        <v>1</v>
      </c>
      <c r="I2644" s="33">
        <v>6</v>
      </c>
      <c r="J2644" s="36">
        <v>10</v>
      </c>
      <c r="K2644" s="37">
        <v>210630</v>
      </c>
      <c r="L2644" s="38" t="s">
        <v>3312</v>
      </c>
      <c r="M2644" s="38" t="s">
        <v>13</v>
      </c>
    </row>
    <row r="2645" spans="1:13" s="39" customFormat="1" ht="12.75" x14ac:dyDescent="0.2">
      <c r="A2645" s="33" t="s">
        <v>19</v>
      </c>
      <c r="B2645" s="33" t="s">
        <v>585</v>
      </c>
      <c r="C2645" s="34">
        <v>10</v>
      </c>
      <c r="D2645" s="33" t="s">
        <v>93</v>
      </c>
      <c r="E2645" s="33" t="s">
        <v>3001</v>
      </c>
      <c r="F2645" s="35">
        <v>23271809</v>
      </c>
      <c r="G2645" s="33" t="s">
        <v>466</v>
      </c>
      <c r="H2645" s="33">
        <v>1</v>
      </c>
      <c r="I2645" s="33">
        <v>6</v>
      </c>
      <c r="J2645" s="36">
        <v>20</v>
      </c>
      <c r="K2645" s="37">
        <v>102340</v>
      </c>
      <c r="L2645" s="38" t="s">
        <v>3312</v>
      </c>
      <c r="M2645" s="38" t="s">
        <v>13</v>
      </c>
    </row>
    <row r="2646" spans="1:13" s="39" customFormat="1" ht="12.75" x14ac:dyDescent="0.2">
      <c r="A2646" s="33" t="s">
        <v>19</v>
      </c>
      <c r="B2646" s="33" t="s">
        <v>585</v>
      </c>
      <c r="C2646" s="34">
        <v>10</v>
      </c>
      <c r="D2646" s="33" t="s">
        <v>93</v>
      </c>
      <c r="E2646" s="33" t="s">
        <v>3002</v>
      </c>
      <c r="F2646" s="35">
        <v>23271809</v>
      </c>
      <c r="G2646" s="33" t="s">
        <v>466</v>
      </c>
      <c r="H2646" s="33">
        <v>1</v>
      </c>
      <c r="I2646" s="33">
        <v>6</v>
      </c>
      <c r="J2646" s="36">
        <v>5</v>
      </c>
      <c r="K2646" s="37">
        <v>25585</v>
      </c>
      <c r="L2646" s="38" t="s">
        <v>3312</v>
      </c>
      <c r="M2646" s="38" t="s">
        <v>13</v>
      </c>
    </row>
    <row r="2647" spans="1:13" s="39" customFormat="1" ht="12.75" x14ac:dyDescent="0.2">
      <c r="A2647" s="33" t="s">
        <v>19</v>
      </c>
      <c r="B2647" s="33" t="s">
        <v>585</v>
      </c>
      <c r="C2647" s="34">
        <v>10</v>
      </c>
      <c r="D2647" s="33" t="s">
        <v>93</v>
      </c>
      <c r="E2647" s="33" t="s">
        <v>3003</v>
      </c>
      <c r="F2647" s="35">
        <v>23271809</v>
      </c>
      <c r="G2647" s="33" t="s">
        <v>466</v>
      </c>
      <c r="H2647" s="33">
        <v>1</v>
      </c>
      <c r="I2647" s="33">
        <v>6</v>
      </c>
      <c r="J2647" s="36">
        <v>5</v>
      </c>
      <c r="K2647" s="37">
        <v>35700</v>
      </c>
      <c r="L2647" s="38" t="s">
        <v>3312</v>
      </c>
      <c r="M2647" s="38" t="s">
        <v>13</v>
      </c>
    </row>
    <row r="2648" spans="1:13" s="39" customFormat="1" ht="12.75" x14ac:dyDescent="0.2">
      <c r="A2648" s="33" t="s">
        <v>19</v>
      </c>
      <c r="B2648" s="33" t="s">
        <v>585</v>
      </c>
      <c r="C2648" s="34">
        <v>10</v>
      </c>
      <c r="D2648" s="33" t="s">
        <v>93</v>
      </c>
      <c r="E2648" s="33" t="s">
        <v>3004</v>
      </c>
      <c r="F2648" s="35">
        <v>23271809</v>
      </c>
      <c r="G2648" s="33" t="s">
        <v>466</v>
      </c>
      <c r="H2648" s="33">
        <v>1</v>
      </c>
      <c r="I2648" s="33">
        <v>6</v>
      </c>
      <c r="J2648" s="36">
        <v>5</v>
      </c>
      <c r="K2648" s="37">
        <v>86870</v>
      </c>
      <c r="L2648" s="38" t="s">
        <v>3312</v>
      </c>
      <c r="M2648" s="38" t="s">
        <v>13</v>
      </c>
    </row>
    <row r="2649" spans="1:13" s="39" customFormat="1" ht="12.75" x14ac:dyDescent="0.2">
      <c r="A2649" s="33" t="s">
        <v>19</v>
      </c>
      <c r="B2649" s="33" t="s">
        <v>585</v>
      </c>
      <c r="C2649" s="34">
        <v>10</v>
      </c>
      <c r="D2649" s="33" t="s">
        <v>93</v>
      </c>
      <c r="E2649" s="33" t="s">
        <v>3005</v>
      </c>
      <c r="F2649" s="35">
        <v>23271809</v>
      </c>
      <c r="G2649" s="33" t="s">
        <v>466</v>
      </c>
      <c r="H2649" s="33">
        <v>1</v>
      </c>
      <c r="I2649" s="33">
        <v>6</v>
      </c>
      <c r="J2649" s="36">
        <v>5</v>
      </c>
      <c r="K2649" s="37">
        <v>3153500</v>
      </c>
      <c r="L2649" s="38" t="s">
        <v>3312</v>
      </c>
      <c r="M2649" s="38" t="s">
        <v>13</v>
      </c>
    </row>
    <row r="2650" spans="1:13" s="39" customFormat="1" ht="12.75" x14ac:dyDescent="0.2">
      <c r="A2650" s="33" t="s">
        <v>19</v>
      </c>
      <c r="B2650" s="33" t="s">
        <v>585</v>
      </c>
      <c r="C2650" s="34">
        <v>10</v>
      </c>
      <c r="D2650" s="33" t="s">
        <v>93</v>
      </c>
      <c r="E2650" s="33" t="s">
        <v>3006</v>
      </c>
      <c r="F2650" s="35">
        <v>31251510</v>
      </c>
      <c r="G2650" s="33" t="s">
        <v>466</v>
      </c>
      <c r="H2650" s="33">
        <v>1</v>
      </c>
      <c r="I2650" s="33">
        <v>6</v>
      </c>
      <c r="J2650" s="36">
        <v>2</v>
      </c>
      <c r="K2650" s="37">
        <v>141134</v>
      </c>
      <c r="L2650" s="38" t="s">
        <v>15</v>
      </c>
      <c r="M2650" s="38" t="s">
        <v>13</v>
      </c>
    </row>
    <row r="2651" spans="1:13" s="39" customFormat="1" ht="12.75" x14ac:dyDescent="0.2">
      <c r="A2651" s="33" t="s">
        <v>19</v>
      </c>
      <c r="B2651" s="33" t="s">
        <v>585</v>
      </c>
      <c r="C2651" s="34">
        <v>10</v>
      </c>
      <c r="D2651" s="33" t="s">
        <v>93</v>
      </c>
      <c r="E2651" s="33" t="s">
        <v>3007</v>
      </c>
      <c r="F2651" s="35">
        <v>31251510</v>
      </c>
      <c r="G2651" s="33" t="s">
        <v>466</v>
      </c>
      <c r="H2651" s="33">
        <v>1</v>
      </c>
      <c r="I2651" s="33">
        <v>6</v>
      </c>
      <c r="J2651" s="36">
        <v>1</v>
      </c>
      <c r="K2651" s="37">
        <v>294644</v>
      </c>
      <c r="L2651" s="38" t="s">
        <v>15</v>
      </c>
      <c r="M2651" s="38" t="s">
        <v>13</v>
      </c>
    </row>
    <row r="2652" spans="1:13" s="39" customFormat="1" ht="12.75" x14ac:dyDescent="0.2">
      <c r="A2652" s="33" t="s">
        <v>19</v>
      </c>
      <c r="B2652" s="33" t="s">
        <v>585</v>
      </c>
      <c r="C2652" s="34">
        <v>10</v>
      </c>
      <c r="D2652" s="33" t="s">
        <v>93</v>
      </c>
      <c r="E2652" s="33" t="s">
        <v>3008</v>
      </c>
      <c r="F2652" s="35">
        <v>31251510</v>
      </c>
      <c r="G2652" s="33" t="s">
        <v>466</v>
      </c>
      <c r="H2652" s="33">
        <v>1</v>
      </c>
      <c r="I2652" s="33">
        <v>6</v>
      </c>
      <c r="J2652" s="36">
        <v>1</v>
      </c>
      <c r="K2652" s="37">
        <v>112931</v>
      </c>
      <c r="L2652" s="38" t="s">
        <v>15</v>
      </c>
      <c r="M2652" s="38" t="s">
        <v>13</v>
      </c>
    </row>
    <row r="2653" spans="1:13" s="39" customFormat="1" ht="12.75" x14ac:dyDescent="0.2">
      <c r="A2653" s="33" t="s">
        <v>19</v>
      </c>
      <c r="B2653" s="33" t="s">
        <v>585</v>
      </c>
      <c r="C2653" s="34">
        <v>10</v>
      </c>
      <c r="D2653" s="33" t="s">
        <v>93</v>
      </c>
      <c r="E2653" s="33" t="s">
        <v>3009</v>
      </c>
      <c r="F2653" s="35">
        <v>26101718</v>
      </c>
      <c r="G2653" s="33" t="s">
        <v>466</v>
      </c>
      <c r="H2653" s="33">
        <v>1</v>
      </c>
      <c r="I2653" s="33">
        <v>6</v>
      </c>
      <c r="J2653" s="36">
        <v>5</v>
      </c>
      <c r="K2653" s="37">
        <v>327845</v>
      </c>
      <c r="L2653" s="38" t="s">
        <v>15</v>
      </c>
      <c r="M2653" s="38" t="s">
        <v>13</v>
      </c>
    </row>
    <row r="2654" spans="1:13" s="39" customFormat="1" ht="12.75" x14ac:dyDescent="0.2">
      <c r="A2654" s="33" t="s">
        <v>19</v>
      </c>
      <c r="B2654" s="33" t="s">
        <v>585</v>
      </c>
      <c r="C2654" s="34">
        <v>10</v>
      </c>
      <c r="D2654" s="33" t="s">
        <v>93</v>
      </c>
      <c r="E2654" s="33" t="s">
        <v>3010</v>
      </c>
      <c r="F2654" s="35">
        <v>39121718</v>
      </c>
      <c r="G2654" s="33" t="s">
        <v>466</v>
      </c>
      <c r="H2654" s="33">
        <v>1</v>
      </c>
      <c r="I2654" s="33">
        <v>6</v>
      </c>
      <c r="J2654" s="36">
        <v>100</v>
      </c>
      <c r="K2654" s="37">
        <v>1249500</v>
      </c>
      <c r="L2654" s="38" t="s">
        <v>15</v>
      </c>
      <c r="M2654" s="38" t="s">
        <v>13</v>
      </c>
    </row>
    <row r="2655" spans="1:13" s="39" customFormat="1" ht="12.75" x14ac:dyDescent="0.2">
      <c r="A2655" s="33" t="s">
        <v>19</v>
      </c>
      <c r="B2655" s="33" t="s">
        <v>585</v>
      </c>
      <c r="C2655" s="34">
        <v>10</v>
      </c>
      <c r="D2655" s="33" t="s">
        <v>93</v>
      </c>
      <c r="E2655" s="33" t="s">
        <v>3011</v>
      </c>
      <c r="F2655" s="35">
        <v>39121432</v>
      </c>
      <c r="G2655" s="33" t="s">
        <v>466</v>
      </c>
      <c r="H2655" s="33">
        <v>1</v>
      </c>
      <c r="I2655" s="33">
        <v>6</v>
      </c>
      <c r="J2655" s="36">
        <v>500</v>
      </c>
      <c r="K2655" s="37">
        <v>714000</v>
      </c>
      <c r="L2655" s="38" t="s">
        <v>15</v>
      </c>
      <c r="M2655" s="38" t="s">
        <v>13</v>
      </c>
    </row>
    <row r="2656" spans="1:13" s="39" customFormat="1" ht="12.75" x14ac:dyDescent="0.2">
      <c r="A2656" s="33" t="s">
        <v>19</v>
      </c>
      <c r="B2656" s="33" t="s">
        <v>585</v>
      </c>
      <c r="C2656" s="34">
        <v>10</v>
      </c>
      <c r="D2656" s="33" t="s">
        <v>93</v>
      </c>
      <c r="E2656" s="33" t="s">
        <v>3012</v>
      </c>
      <c r="F2656" s="35">
        <v>39121432</v>
      </c>
      <c r="G2656" s="33" t="s">
        <v>466</v>
      </c>
      <c r="H2656" s="33">
        <v>1</v>
      </c>
      <c r="I2656" s="33">
        <v>6</v>
      </c>
      <c r="J2656" s="36">
        <v>200</v>
      </c>
      <c r="K2656" s="37">
        <v>285600</v>
      </c>
      <c r="L2656" s="38" t="s">
        <v>15</v>
      </c>
      <c r="M2656" s="38" t="s">
        <v>13</v>
      </c>
    </row>
    <row r="2657" spans="1:13" s="39" customFormat="1" ht="12.75" x14ac:dyDescent="0.2">
      <c r="A2657" s="33" t="s">
        <v>19</v>
      </c>
      <c r="B2657" s="33" t="s">
        <v>585</v>
      </c>
      <c r="C2657" s="34">
        <v>10</v>
      </c>
      <c r="D2657" s="33" t="s">
        <v>93</v>
      </c>
      <c r="E2657" s="33" t="s">
        <v>3013</v>
      </c>
      <c r="F2657" s="35">
        <v>39121432</v>
      </c>
      <c r="G2657" s="33" t="s">
        <v>466</v>
      </c>
      <c r="H2657" s="33">
        <v>1</v>
      </c>
      <c r="I2657" s="33">
        <v>6</v>
      </c>
      <c r="J2657" s="36">
        <v>250</v>
      </c>
      <c r="K2657" s="37">
        <v>357000</v>
      </c>
      <c r="L2657" s="38" t="s">
        <v>15</v>
      </c>
      <c r="M2657" s="38" t="s">
        <v>13</v>
      </c>
    </row>
    <row r="2658" spans="1:13" s="39" customFormat="1" ht="12.75" x14ac:dyDescent="0.2">
      <c r="A2658" s="33" t="s">
        <v>19</v>
      </c>
      <c r="B2658" s="33" t="s">
        <v>585</v>
      </c>
      <c r="C2658" s="34">
        <v>10</v>
      </c>
      <c r="D2658" s="33" t="s">
        <v>93</v>
      </c>
      <c r="E2658" s="33" t="s">
        <v>3014</v>
      </c>
      <c r="F2658" s="35">
        <v>39121432</v>
      </c>
      <c r="G2658" s="33" t="s">
        <v>466</v>
      </c>
      <c r="H2658" s="33">
        <v>1</v>
      </c>
      <c r="I2658" s="33">
        <v>6</v>
      </c>
      <c r="J2658" s="36">
        <v>500</v>
      </c>
      <c r="K2658" s="37">
        <v>714000</v>
      </c>
      <c r="L2658" s="38" t="s">
        <v>15</v>
      </c>
      <c r="M2658" s="38" t="s">
        <v>13</v>
      </c>
    </row>
    <row r="2659" spans="1:13" s="39" customFormat="1" ht="12.75" x14ac:dyDescent="0.2">
      <c r="A2659" s="33" t="s">
        <v>19</v>
      </c>
      <c r="B2659" s="33" t="s">
        <v>585</v>
      </c>
      <c r="C2659" s="34">
        <v>10</v>
      </c>
      <c r="D2659" s="33" t="s">
        <v>93</v>
      </c>
      <c r="E2659" s="33" t="s">
        <v>3015</v>
      </c>
      <c r="F2659" s="35">
        <v>39121718</v>
      </c>
      <c r="G2659" s="33" t="s">
        <v>466</v>
      </c>
      <c r="H2659" s="33">
        <v>1</v>
      </c>
      <c r="I2659" s="33">
        <v>6</v>
      </c>
      <c r="J2659" s="36">
        <v>200</v>
      </c>
      <c r="K2659" s="37">
        <v>833000</v>
      </c>
      <c r="L2659" s="38" t="s">
        <v>15</v>
      </c>
      <c r="M2659" s="38" t="s">
        <v>13</v>
      </c>
    </row>
    <row r="2660" spans="1:13" s="39" customFormat="1" ht="12.75" x14ac:dyDescent="0.2">
      <c r="A2660" s="33" t="s">
        <v>19</v>
      </c>
      <c r="B2660" s="33" t="s">
        <v>585</v>
      </c>
      <c r="C2660" s="34">
        <v>10</v>
      </c>
      <c r="D2660" s="33" t="s">
        <v>93</v>
      </c>
      <c r="E2660" s="33" t="s">
        <v>3016</v>
      </c>
      <c r="F2660" s="35">
        <v>39121432</v>
      </c>
      <c r="G2660" s="33" t="s">
        <v>466</v>
      </c>
      <c r="H2660" s="33">
        <v>1</v>
      </c>
      <c r="I2660" s="33">
        <v>6</v>
      </c>
      <c r="J2660" s="36">
        <v>200</v>
      </c>
      <c r="K2660" s="37">
        <v>285600</v>
      </c>
      <c r="L2660" s="38" t="s">
        <v>15</v>
      </c>
      <c r="M2660" s="38" t="s">
        <v>13</v>
      </c>
    </row>
    <row r="2661" spans="1:13" s="39" customFormat="1" ht="12.75" x14ac:dyDescent="0.2">
      <c r="A2661" s="33" t="s">
        <v>19</v>
      </c>
      <c r="B2661" s="33" t="s">
        <v>585</v>
      </c>
      <c r="C2661" s="34">
        <v>10</v>
      </c>
      <c r="D2661" s="33" t="s">
        <v>93</v>
      </c>
      <c r="E2661" s="33" t="s">
        <v>3017</v>
      </c>
      <c r="F2661" s="35">
        <v>39121402</v>
      </c>
      <c r="G2661" s="33" t="s">
        <v>466</v>
      </c>
      <c r="H2661" s="33">
        <v>1</v>
      </c>
      <c r="I2661" s="33">
        <v>6</v>
      </c>
      <c r="J2661" s="36">
        <v>10</v>
      </c>
      <c r="K2661" s="37">
        <v>631890</v>
      </c>
      <c r="L2661" s="38" t="s">
        <v>15</v>
      </c>
      <c r="M2661" s="38" t="s">
        <v>13</v>
      </c>
    </row>
    <row r="2662" spans="1:13" s="39" customFormat="1" ht="12.75" x14ac:dyDescent="0.2">
      <c r="A2662" s="33" t="s">
        <v>19</v>
      </c>
      <c r="B2662" s="33" t="s">
        <v>585</v>
      </c>
      <c r="C2662" s="34">
        <v>10</v>
      </c>
      <c r="D2662" s="33" t="s">
        <v>93</v>
      </c>
      <c r="E2662" s="33" t="s">
        <v>3018</v>
      </c>
      <c r="F2662" s="35">
        <v>40171505</v>
      </c>
      <c r="G2662" s="33" t="s">
        <v>466</v>
      </c>
      <c r="H2662" s="33">
        <v>1</v>
      </c>
      <c r="I2662" s="33">
        <v>6</v>
      </c>
      <c r="J2662" s="36">
        <v>15</v>
      </c>
      <c r="K2662" s="37">
        <v>914812.5</v>
      </c>
      <c r="L2662" s="38" t="s">
        <v>2369</v>
      </c>
      <c r="M2662" s="38" t="s">
        <v>13</v>
      </c>
    </row>
    <row r="2663" spans="1:13" s="39" customFormat="1" ht="12.75" x14ac:dyDescent="0.2">
      <c r="A2663" s="33" t="s">
        <v>19</v>
      </c>
      <c r="B2663" s="33" t="s">
        <v>585</v>
      </c>
      <c r="C2663" s="34">
        <v>10</v>
      </c>
      <c r="D2663" s="33" t="s">
        <v>93</v>
      </c>
      <c r="E2663" s="33" t="s">
        <v>3019</v>
      </c>
      <c r="F2663" s="35">
        <v>40171505</v>
      </c>
      <c r="G2663" s="33" t="s">
        <v>466</v>
      </c>
      <c r="H2663" s="33">
        <v>1</v>
      </c>
      <c r="I2663" s="33">
        <v>6</v>
      </c>
      <c r="J2663" s="36">
        <v>10</v>
      </c>
      <c r="K2663" s="37">
        <v>621775</v>
      </c>
      <c r="L2663" s="38" t="s">
        <v>2369</v>
      </c>
      <c r="M2663" s="38" t="s">
        <v>13</v>
      </c>
    </row>
    <row r="2664" spans="1:13" s="39" customFormat="1" ht="12.75" x14ac:dyDescent="0.2">
      <c r="A2664" s="33" t="s">
        <v>19</v>
      </c>
      <c r="B2664" s="33" t="s">
        <v>585</v>
      </c>
      <c r="C2664" s="34">
        <v>10</v>
      </c>
      <c r="D2664" s="33" t="s">
        <v>93</v>
      </c>
      <c r="E2664" s="33" t="s">
        <v>3020</v>
      </c>
      <c r="F2664" s="35">
        <v>40171505</v>
      </c>
      <c r="G2664" s="33" t="s">
        <v>466</v>
      </c>
      <c r="H2664" s="33">
        <v>1</v>
      </c>
      <c r="I2664" s="33">
        <v>6</v>
      </c>
      <c r="J2664" s="36">
        <v>10</v>
      </c>
      <c r="K2664" s="37">
        <v>608090</v>
      </c>
      <c r="L2664" s="38" t="s">
        <v>2369</v>
      </c>
      <c r="M2664" s="38" t="s">
        <v>13</v>
      </c>
    </row>
    <row r="2665" spans="1:13" s="39" customFormat="1" ht="12.75" x14ac:dyDescent="0.2">
      <c r="A2665" s="33" t="s">
        <v>19</v>
      </c>
      <c r="B2665" s="33" t="s">
        <v>585</v>
      </c>
      <c r="C2665" s="34">
        <v>10</v>
      </c>
      <c r="D2665" s="33" t="s">
        <v>93</v>
      </c>
      <c r="E2665" s="33" t="s">
        <v>3021</v>
      </c>
      <c r="F2665" s="35">
        <v>40171505</v>
      </c>
      <c r="G2665" s="33" t="s">
        <v>466</v>
      </c>
      <c r="H2665" s="33">
        <v>1</v>
      </c>
      <c r="I2665" s="33">
        <v>6</v>
      </c>
      <c r="J2665" s="36">
        <v>10</v>
      </c>
      <c r="K2665" s="37">
        <v>606900</v>
      </c>
      <c r="L2665" s="38" t="s">
        <v>2369</v>
      </c>
      <c r="M2665" s="38" t="s">
        <v>13</v>
      </c>
    </row>
    <row r="2666" spans="1:13" s="39" customFormat="1" ht="12.75" x14ac:dyDescent="0.2">
      <c r="A2666" s="33" t="s">
        <v>19</v>
      </c>
      <c r="B2666" s="33" t="s">
        <v>585</v>
      </c>
      <c r="C2666" s="34">
        <v>10</v>
      </c>
      <c r="D2666" s="33" t="s">
        <v>93</v>
      </c>
      <c r="E2666" s="33" t="s">
        <v>3022</v>
      </c>
      <c r="F2666" s="35">
        <v>40171505</v>
      </c>
      <c r="G2666" s="33" t="s">
        <v>466</v>
      </c>
      <c r="H2666" s="33">
        <v>1</v>
      </c>
      <c r="I2666" s="33">
        <v>6</v>
      </c>
      <c r="J2666" s="36">
        <v>10</v>
      </c>
      <c r="K2666" s="37">
        <v>952595</v>
      </c>
      <c r="L2666" s="38" t="s">
        <v>2369</v>
      </c>
      <c r="M2666" s="38" t="s">
        <v>13</v>
      </c>
    </row>
    <row r="2667" spans="1:13" s="39" customFormat="1" ht="12.75" x14ac:dyDescent="0.2">
      <c r="A2667" s="33" t="s">
        <v>19</v>
      </c>
      <c r="B2667" s="33" t="s">
        <v>585</v>
      </c>
      <c r="C2667" s="34">
        <v>10</v>
      </c>
      <c r="D2667" s="33" t="s">
        <v>93</v>
      </c>
      <c r="E2667" s="33" t="s">
        <v>3023</v>
      </c>
      <c r="F2667" s="35">
        <v>40171505</v>
      </c>
      <c r="G2667" s="33" t="s">
        <v>466</v>
      </c>
      <c r="H2667" s="33">
        <v>1</v>
      </c>
      <c r="I2667" s="33">
        <v>6</v>
      </c>
      <c r="J2667" s="36">
        <v>10</v>
      </c>
      <c r="K2667" s="37">
        <v>952000</v>
      </c>
      <c r="L2667" s="38" t="s">
        <v>2369</v>
      </c>
      <c r="M2667" s="38" t="s">
        <v>13</v>
      </c>
    </row>
    <row r="2668" spans="1:13" s="39" customFormat="1" ht="12.75" x14ac:dyDescent="0.2">
      <c r="A2668" s="33" t="s">
        <v>19</v>
      </c>
      <c r="B2668" s="33" t="s">
        <v>585</v>
      </c>
      <c r="C2668" s="34">
        <v>10</v>
      </c>
      <c r="D2668" s="33" t="s">
        <v>93</v>
      </c>
      <c r="E2668" s="33" t="s">
        <v>3024</v>
      </c>
      <c r="F2668" s="35">
        <v>40171505</v>
      </c>
      <c r="G2668" s="33" t="s">
        <v>466</v>
      </c>
      <c r="H2668" s="33">
        <v>1</v>
      </c>
      <c r="I2668" s="33">
        <v>6</v>
      </c>
      <c r="J2668" s="36">
        <v>10</v>
      </c>
      <c r="K2668" s="37">
        <v>953190</v>
      </c>
      <c r="L2668" s="38" t="s">
        <v>2369</v>
      </c>
      <c r="M2668" s="38" t="s">
        <v>13</v>
      </c>
    </row>
    <row r="2669" spans="1:13" s="39" customFormat="1" ht="12.75" x14ac:dyDescent="0.2">
      <c r="A2669" s="33" t="s">
        <v>19</v>
      </c>
      <c r="B2669" s="33" t="s">
        <v>585</v>
      </c>
      <c r="C2669" s="34">
        <v>10</v>
      </c>
      <c r="D2669" s="33" t="s">
        <v>93</v>
      </c>
      <c r="E2669" s="33" t="s">
        <v>3025</v>
      </c>
      <c r="F2669" s="35">
        <v>24111502</v>
      </c>
      <c r="G2669" s="33" t="s">
        <v>466</v>
      </c>
      <c r="H2669" s="33">
        <v>1</v>
      </c>
      <c r="I2669" s="33">
        <v>6</v>
      </c>
      <c r="J2669" s="36">
        <v>300</v>
      </c>
      <c r="K2669" s="37">
        <v>892500</v>
      </c>
      <c r="L2669" s="38" t="s">
        <v>15</v>
      </c>
      <c r="M2669" s="38" t="s">
        <v>13</v>
      </c>
    </row>
    <row r="2670" spans="1:13" s="39" customFormat="1" ht="12.75" x14ac:dyDescent="0.2">
      <c r="A2670" s="33" t="s">
        <v>19</v>
      </c>
      <c r="B2670" s="33" t="s">
        <v>585</v>
      </c>
      <c r="C2670" s="34">
        <v>10</v>
      </c>
      <c r="D2670" s="33" t="s">
        <v>93</v>
      </c>
      <c r="E2670" s="33" t="s">
        <v>3026</v>
      </c>
      <c r="F2670" s="35">
        <v>39121633</v>
      </c>
      <c r="G2670" s="33" t="s">
        <v>466</v>
      </c>
      <c r="H2670" s="33">
        <v>1</v>
      </c>
      <c r="I2670" s="33">
        <v>6</v>
      </c>
      <c r="J2670" s="36">
        <v>1</v>
      </c>
      <c r="K2670" s="37">
        <v>782544</v>
      </c>
      <c r="L2670" s="38" t="s">
        <v>15</v>
      </c>
      <c r="M2670" s="38" t="s">
        <v>13</v>
      </c>
    </row>
    <row r="2671" spans="1:13" s="39" customFormat="1" ht="12.75" x14ac:dyDescent="0.2">
      <c r="A2671" s="33" t="s">
        <v>19</v>
      </c>
      <c r="B2671" s="33" t="s">
        <v>585</v>
      </c>
      <c r="C2671" s="34">
        <v>10</v>
      </c>
      <c r="D2671" s="33" t="s">
        <v>93</v>
      </c>
      <c r="E2671" s="33" t="s">
        <v>3027</v>
      </c>
      <c r="F2671" s="35">
        <v>47131604</v>
      </c>
      <c r="G2671" s="33" t="s">
        <v>466</v>
      </c>
      <c r="H2671" s="33">
        <v>1</v>
      </c>
      <c r="I2671" s="33">
        <v>6</v>
      </c>
      <c r="J2671" s="36">
        <v>60</v>
      </c>
      <c r="K2671" s="37">
        <v>2456160</v>
      </c>
      <c r="L2671" s="38" t="s">
        <v>15</v>
      </c>
      <c r="M2671" s="38" t="s">
        <v>13</v>
      </c>
    </row>
    <row r="2672" spans="1:13" s="39" customFormat="1" ht="12.75" x14ac:dyDescent="0.2">
      <c r="A2672" s="33" t="s">
        <v>19</v>
      </c>
      <c r="B2672" s="33" t="s">
        <v>585</v>
      </c>
      <c r="C2672" s="34">
        <v>10</v>
      </c>
      <c r="D2672" s="33" t="s">
        <v>93</v>
      </c>
      <c r="E2672" s="33" t="s">
        <v>3028</v>
      </c>
      <c r="F2672" s="35">
        <v>27112132</v>
      </c>
      <c r="G2672" s="33" t="s">
        <v>466</v>
      </c>
      <c r="H2672" s="33">
        <v>1</v>
      </c>
      <c r="I2672" s="33">
        <v>6</v>
      </c>
      <c r="J2672" s="36">
        <v>20</v>
      </c>
      <c r="K2672" s="37">
        <v>328440</v>
      </c>
      <c r="L2672" s="38" t="s">
        <v>15</v>
      </c>
      <c r="M2672" s="38" t="s">
        <v>13</v>
      </c>
    </row>
    <row r="2673" spans="1:13" s="39" customFormat="1" ht="12.75" x14ac:dyDescent="0.2">
      <c r="A2673" s="33" t="s">
        <v>19</v>
      </c>
      <c r="B2673" s="33" t="s">
        <v>585</v>
      </c>
      <c r="C2673" s="34">
        <v>10</v>
      </c>
      <c r="D2673" s="33" t="s">
        <v>93</v>
      </c>
      <c r="E2673" s="33" t="s">
        <v>3029</v>
      </c>
      <c r="F2673" s="35">
        <v>27112132</v>
      </c>
      <c r="G2673" s="33" t="s">
        <v>466</v>
      </c>
      <c r="H2673" s="33">
        <v>1</v>
      </c>
      <c r="I2673" s="33">
        <v>6</v>
      </c>
      <c r="J2673" s="36">
        <v>20</v>
      </c>
      <c r="K2673" s="37">
        <v>399840</v>
      </c>
      <c r="L2673" s="38" t="s">
        <v>15</v>
      </c>
      <c r="M2673" s="38" t="s">
        <v>13</v>
      </c>
    </row>
    <row r="2674" spans="1:13" s="39" customFormat="1" ht="12.75" x14ac:dyDescent="0.2">
      <c r="A2674" s="33" t="s">
        <v>19</v>
      </c>
      <c r="B2674" s="33" t="s">
        <v>585</v>
      </c>
      <c r="C2674" s="34">
        <v>10</v>
      </c>
      <c r="D2674" s="33" t="s">
        <v>93</v>
      </c>
      <c r="E2674" s="33" t="s">
        <v>3030</v>
      </c>
      <c r="F2674" s="35">
        <v>27112132</v>
      </c>
      <c r="G2674" s="33" t="s">
        <v>466</v>
      </c>
      <c r="H2674" s="33">
        <v>1</v>
      </c>
      <c r="I2674" s="33">
        <v>6</v>
      </c>
      <c r="J2674" s="36">
        <v>20</v>
      </c>
      <c r="K2674" s="37">
        <v>406980</v>
      </c>
      <c r="L2674" s="38" t="s">
        <v>15</v>
      </c>
      <c r="M2674" s="38" t="s">
        <v>13</v>
      </c>
    </row>
    <row r="2675" spans="1:13" s="39" customFormat="1" ht="12.75" x14ac:dyDescent="0.2">
      <c r="A2675" s="33" t="s">
        <v>19</v>
      </c>
      <c r="B2675" s="33" t="s">
        <v>585</v>
      </c>
      <c r="C2675" s="34">
        <v>10</v>
      </c>
      <c r="D2675" s="33" t="s">
        <v>93</v>
      </c>
      <c r="E2675" s="33" t="s">
        <v>3031</v>
      </c>
      <c r="F2675" s="35">
        <v>27112132</v>
      </c>
      <c r="G2675" s="33" t="s">
        <v>466</v>
      </c>
      <c r="H2675" s="33">
        <v>1</v>
      </c>
      <c r="I2675" s="33">
        <v>6</v>
      </c>
      <c r="J2675" s="36">
        <v>20</v>
      </c>
      <c r="K2675" s="37">
        <v>516460</v>
      </c>
      <c r="L2675" s="38" t="s">
        <v>15</v>
      </c>
      <c r="M2675" s="38" t="s">
        <v>13</v>
      </c>
    </row>
    <row r="2676" spans="1:13" s="39" customFormat="1" ht="12.75" x14ac:dyDescent="0.2">
      <c r="A2676" s="33" t="s">
        <v>19</v>
      </c>
      <c r="B2676" s="33" t="s">
        <v>585</v>
      </c>
      <c r="C2676" s="34">
        <v>10</v>
      </c>
      <c r="D2676" s="33" t="s">
        <v>93</v>
      </c>
      <c r="E2676" s="33" t="s">
        <v>3032</v>
      </c>
      <c r="F2676" s="35">
        <v>27112132</v>
      </c>
      <c r="G2676" s="33" t="s">
        <v>466</v>
      </c>
      <c r="H2676" s="33">
        <v>1</v>
      </c>
      <c r="I2676" s="33">
        <v>6</v>
      </c>
      <c r="J2676" s="36">
        <v>10</v>
      </c>
      <c r="K2676" s="37">
        <v>293930</v>
      </c>
      <c r="L2676" s="38" t="s">
        <v>15</v>
      </c>
      <c r="M2676" s="38" t="s">
        <v>13</v>
      </c>
    </row>
    <row r="2677" spans="1:13" s="39" customFormat="1" ht="12.75" x14ac:dyDescent="0.2">
      <c r="A2677" s="33" t="s">
        <v>19</v>
      </c>
      <c r="B2677" s="33" t="s">
        <v>585</v>
      </c>
      <c r="C2677" s="34">
        <v>10</v>
      </c>
      <c r="D2677" s="33" t="s">
        <v>93</v>
      </c>
      <c r="E2677" s="33" t="s">
        <v>3033</v>
      </c>
      <c r="F2677" s="35">
        <v>23271807</v>
      </c>
      <c r="G2677" s="33" t="s">
        <v>466</v>
      </c>
      <c r="H2677" s="33">
        <v>1</v>
      </c>
      <c r="I2677" s="33">
        <v>6</v>
      </c>
      <c r="J2677" s="36">
        <v>5</v>
      </c>
      <c r="K2677" s="37">
        <v>57591.5</v>
      </c>
      <c r="L2677" s="38" t="s">
        <v>15</v>
      </c>
      <c r="M2677" s="38" t="s">
        <v>13</v>
      </c>
    </row>
    <row r="2678" spans="1:13" s="39" customFormat="1" ht="12.75" x14ac:dyDescent="0.2">
      <c r="A2678" s="33" t="s">
        <v>19</v>
      </c>
      <c r="B2678" s="33" t="s">
        <v>585</v>
      </c>
      <c r="C2678" s="34">
        <v>10</v>
      </c>
      <c r="D2678" s="33" t="s">
        <v>93</v>
      </c>
      <c r="E2678" s="33" t="s">
        <v>3034</v>
      </c>
      <c r="F2678" s="35">
        <v>42141502</v>
      </c>
      <c r="G2678" s="33" t="s">
        <v>466</v>
      </c>
      <c r="H2678" s="33">
        <v>1</v>
      </c>
      <c r="I2678" s="33">
        <v>6</v>
      </c>
      <c r="J2678" s="36">
        <v>50</v>
      </c>
      <c r="K2678" s="37">
        <v>5950</v>
      </c>
      <c r="L2678" s="38" t="s">
        <v>15</v>
      </c>
      <c r="M2678" s="38" t="s">
        <v>13</v>
      </c>
    </row>
    <row r="2679" spans="1:13" s="39" customFormat="1" ht="12.75" x14ac:dyDescent="0.2">
      <c r="A2679" s="33" t="s">
        <v>19</v>
      </c>
      <c r="B2679" s="33" t="s">
        <v>585</v>
      </c>
      <c r="C2679" s="34">
        <v>10</v>
      </c>
      <c r="D2679" s="33" t="s">
        <v>93</v>
      </c>
      <c r="E2679" s="33" t="s">
        <v>3035</v>
      </c>
      <c r="F2679" s="35">
        <v>40141742</v>
      </c>
      <c r="G2679" s="33" t="s">
        <v>466</v>
      </c>
      <c r="H2679" s="33">
        <v>1</v>
      </c>
      <c r="I2679" s="33">
        <v>6</v>
      </c>
      <c r="J2679" s="36">
        <v>20</v>
      </c>
      <c r="K2679" s="37">
        <v>164220</v>
      </c>
      <c r="L2679" s="38" t="s">
        <v>15</v>
      </c>
      <c r="M2679" s="38" t="s">
        <v>13</v>
      </c>
    </row>
    <row r="2680" spans="1:13" s="39" customFormat="1" ht="12.75" x14ac:dyDescent="0.2">
      <c r="A2680" s="33" t="s">
        <v>19</v>
      </c>
      <c r="B2680" s="33" t="s">
        <v>585</v>
      </c>
      <c r="C2680" s="34">
        <v>10</v>
      </c>
      <c r="D2680" s="33" t="s">
        <v>93</v>
      </c>
      <c r="E2680" s="33" t="s">
        <v>3036</v>
      </c>
      <c r="F2680" s="35">
        <v>24112207</v>
      </c>
      <c r="G2680" s="33" t="s">
        <v>466</v>
      </c>
      <c r="H2680" s="33">
        <v>1</v>
      </c>
      <c r="I2680" s="33">
        <v>6</v>
      </c>
      <c r="J2680" s="36">
        <v>8</v>
      </c>
      <c r="K2680" s="37">
        <v>5653928</v>
      </c>
      <c r="L2680" s="38" t="s">
        <v>15</v>
      </c>
      <c r="M2680" s="38" t="s">
        <v>13</v>
      </c>
    </row>
    <row r="2681" spans="1:13" s="39" customFormat="1" ht="12.75" x14ac:dyDescent="0.2">
      <c r="A2681" s="33" t="s">
        <v>19</v>
      </c>
      <c r="B2681" s="33" t="s">
        <v>585</v>
      </c>
      <c r="C2681" s="34">
        <v>10</v>
      </c>
      <c r="D2681" s="33" t="s">
        <v>93</v>
      </c>
      <c r="E2681" s="33" t="s">
        <v>3037</v>
      </c>
      <c r="F2681" s="35">
        <v>27111503</v>
      </c>
      <c r="G2681" s="33" t="s">
        <v>466</v>
      </c>
      <c r="H2681" s="33">
        <v>1</v>
      </c>
      <c r="I2681" s="33">
        <v>6</v>
      </c>
      <c r="J2681" s="36">
        <v>13</v>
      </c>
      <c r="K2681" s="37">
        <v>436254</v>
      </c>
      <c r="L2681" s="38" t="s">
        <v>15</v>
      </c>
      <c r="M2681" s="38" t="s">
        <v>13</v>
      </c>
    </row>
    <row r="2682" spans="1:13" s="39" customFormat="1" ht="12.75" x14ac:dyDescent="0.2">
      <c r="A2682" s="33" t="s">
        <v>19</v>
      </c>
      <c r="B2682" s="33" t="s">
        <v>585</v>
      </c>
      <c r="C2682" s="34">
        <v>10</v>
      </c>
      <c r="D2682" s="33" t="s">
        <v>93</v>
      </c>
      <c r="E2682" s="33" t="s">
        <v>3038</v>
      </c>
      <c r="F2682" s="35">
        <v>24111501</v>
      </c>
      <c r="G2682" s="33" t="s">
        <v>466</v>
      </c>
      <c r="H2682" s="33">
        <v>1</v>
      </c>
      <c r="I2682" s="33">
        <v>6</v>
      </c>
      <c r="J2682" s="36">
        <v>200</v>
      </c>
      <c r="K2682" s="37">
        <v>285600</v>
      </c>
      <c r="L2682" s="38" t="s">
        <v>15</v>
      </c>
      <c r="M2682" s="38" t="s">
        <v>13</v>
      </c>
    </row>
    <row r="2683" spans="1:13" s="39" customFormat="1" ht="12.75" x14ac:dyDescent="0.2">
      <c r="A2683" s="33" t="s">
        <v>19</v>
      </c>
      <c r="B2683" s="33" t="s">
        <v>585</v>
      </c>
      <c r="C2683" s="34">
        <v>10</v>
      </c>
      <c r="D2683" s="33" t="s">
        <v>93</v>
      </c>
      <c r="E2683" s="33" t="s">
        <v>3039</v>
      </c>
      <c r="F2683" s="35">
        <v>24111503</v>
      </c>
      <c r="G2683" s="33" t="s">
        <v>466</v>
      </c>
      <c r="H2683" s="33">
        <v>1</v>
      </c>
      <c r="I2683" s="33">
        <v>6</v>
      </c>
      <c r="J2683" s="36">
        <v>400</v>
      </c>
      <c r="K2683" s="37">
        <v>499800</v>
      </c>
      <c r="L2683" s="38" t="s">
        <v>15</v>
      </c>
      <c r="M2683" s="38" t="s">
        <v>13</v>
      </c>
    </row>
    <row r="2684" spans="1:13" s="39" customFormat="1" ht="12.75" x14ac:dyDescent="0.2">
      <c r="A2684" s="33" t="s">
        <v>19</v>
      </c>
      <c r="B2684" s="33" t="s">
        <v>585</v>
      </c>
      <c r="C2684" s="34">
        <v>10</v>
      </c>
      <c r="D2684" s="33" t="s">
        <v>93</v>
      </c>
      <c r="E2684" s="33" t="s">
        <v>3040</v>
      </c>
      <c r="F2684" s="35">
        <v>20111614</v>
      </c>
      <c r="G2684" s="33" t="s">
        <v>466</v>
      </c>
      <c r="H2684" s="33">
        <v>1</v>
      </c>
      <c r="I2684" s="33">
        <v>6</v>
      </c>
      <c r="J2684" s="36">
        <v>1</v>
      </c>
      <c r="K2684" s="37">
        <v>697816</v>
      </c>
      <c r="L2684" s="38" t="s">
        <v>15</v>
      </c>
      <c r="M2684" s="38" t="s">
        <v>13</v>
      </c>
    </row>
    <row r="2685" spans="1:13" s="39" customFormat="1" ht="12.75" x14ac:dyDescent="0.2">
      <c r="A2685" s="33" t="s">
        <v>19</v>
      </c>
      <c r="B2685" s="33" t="s">
        <v>585</v>
      </c>
      <c r="C2685" s="34">
        <v>10</v>
      </c>
      <c r="D2685" s="33" t="s">
        <v>93</v>
      </c>
      <c r="E2685" s="33" t="s">
        <v>3041</v>
      </c>
      <c r="F2685" s="35">
        <v>24101808</v>
      </c>
      <c r="G2685" s="33" t="s">
        <v>466</v>
      </c>
      <c r="H2685" s="33">
        <v>1</v>
      </c>
      <c r="I2685" s="33">
        <v>6</v>
      </c>
      <c r="J2685" s="36">
        <v>8</v>
      </c>
      <c r="K2685" s="37">
        <v>8545152</v>
      </c>
      <c r="L2685" s="38" t="s">
        <v>15</v>
      </c>
      <c r="M2685" s="38" t="s">
        <v>13</v>
      </c>
    </row>
    <row r="2686" spans="1:13" s="39" customFormat="1" ht="12.75" x14ac:dyDescent="0.2">
      <c r="A2686" s="33" t="s">
        <v>19</v>
      </c>
      <c r="B2686" s="33" t="s">
        <v>585</v>
      </c>
      <c r="C2686" s="34">
        <v>10</v>
      </c>
      <c r="D2686" s="33" t="s">
        <v>93</v>
      </c>
      <c r="E2686" s="33" t="s">
        <v>3042</v>
      </c>
      <c r="F2686" s="35">
        <v>31201532</v>
      </c>
      <c r="G2686" s="33" t="s">
        <v>466</v>
      </c>
      <c r="H2686" s="33">
        <v>1</v>
      </c>
      <c r="I2686" s="33">
        <v>6</v>
      </c>
      <c r="J2686" s="36">
        <v>150</v>
      </c>
      <c r="K2686" s="37">
        <v>2463300</v>
      </c>
      <c r="L2686" s="38" t="s">
        <v>15</v>
      </c>
      <c r="M2686" s="38" t="s">
        <v>13</v>
      </c>
    </row>
    <row r="2687" spans="1:13" s="39" customFormat="1" ht="12.75" x14ac:dyDescent="0.2">
      <c r="A2687" s="33" t="s">
        <v>19</v>
      </c>
      <c r="B2687" s="33" t="s">
        <v>585</v>
      </c>
      <c r="C2687" s="34">
        <v>10</v>
      </c>
      <c r="D2687" s="33" t="s">
        <v>93</v>
      </c>
      <c r="E2687" s="33" t="s">
        <v>3043</v>
      </c>
      <c r="F2687" s="35">
        <v>31201505</v>
      </c>
      <c r="G2687" s="33" t="s">
        <v>466</v>
      </c>
      <c r="H2687" s="33">
        <v>1</v>
      </c>
      <c r="I2687" s="33">
        <v>6</v>
      </c>
      <c r="J2687" s="36">
        <v>10</v>
      </c>
      <c r="K2687" s="37">
        <v>479570</v>
      </c>
      <c r="L2687" s="38" t="s">
        <v>15</v>
      </c>
      <c r="M2687" s="38" t="s">
        <v>13</v>
      </c>
    </row>
    <row r="2688" spans="1:13" s="39" customFormat="1" ht="12.75" x14ac:dyDescent="0.2">
      <c r="A2688" s="33" t="s">
        <v>19</v>
      </c>
      <c r="B2688" s="33" t="s">
        <v>585</v>
      </c>
      <c r="C2688" s="34">
        <v>10</v>
      </c>
      <c r="D2688" s="33" t="s">
        <v>93</v>
      </c>
      <c r="E2688" s="33" t="s">
        <v>3044</v>
      </c>
      <c r="F2688" s="35">
        <v>31201501</v>
      </c>
      <c r="G2688" s="33" t="s">
        <v>466</v>
      </c>
      <c r="H2688" s="33">
        <v>1</v>
      </c>
      <c r="I2688" s="33">
        <v>6</v>
      </c>
      <c r="J2688" s="36">
        <v>25</v>
      </c>
      <c r="K2688" s="37">
        <v>1282225</v>
      </c>
      <c r="L2688" s="38" t="s">
        <v>15</v>
      </c>
      <c r="M2688" s="38" t="s">
        <v>13</v>
      </c>
    </row>
    <row r="2689" spans="1:13" s="39" customFormat="1" ht="12.75" x14ac:dyDescent="0.2">
      <c r="A2689" s="33" t="s">
        <v>19</v>
      </c>
      <c r="B2689" s="33" t="s">
        <v>585</v>
      </c>
      <c r="C2689" s="34">
        <v>10</v>
      </c>
      <c r="D2689" s="33" t="s">
        <v>93</v>
      </c>
      <c r="E2689" s="33" t="s">
        <v>3045</v>
      </c>
      <c r="F2689" s="35">
        <v>31201503</v>
      </c>
      <c r="G2689" s="33" t="s">
        <v>466</v>
      </c>
      <c r="H2689" s="33">
        <v>1</v>
      </c>
      <c r="I2689" s="33">
        <v>6</v>
      </c>
      <c r="J2689" s="36">
        <v>100</v>
      </c>
      <c r="K2689" s="37">
        <v>809200</v>
      </c>
      <c r="L2689" s="38" t="s">
        <v>15</v>
      </c>
      <c r="M2689" s="38" t="s">
        <v>13</v>
      </c>
    </row>
    <row r="2690" spans="1:13" s="39" customFormat="1" ht="12.75" x14ac:dyDescent="0.2">
      <c r="A2690" s="33" t="s">
        <v>19</v>
      </c>
      <c r="B2690" s="33" t="s">
        <v>585</v>
      </c>
      <c r="C2690" s="34">
        <v>10</v>
      </c>
      <c r="D2690" s="33" t="s">
        <v>93</v>
      </c>
      <c r="E2690" s="33" t="s">
        <v>3046</v>
      </c>
      <c r="F2690" s="35">
        <v>31201502</v>
      </c>
      <c r="G2690" s="33" t="s">
        <v>466</v>
      </c>
      <c r="H2690" s="33">
        <v>1</v>
      </c>
      <c r="I2690" s="33">
        <v>6</v>
      </c>
      <c r="J2690" s="36">
        <v>3</v>
      </c>
      <c r="K2690" s="37">
        <v>2677.5</v>
      </c>
      <c r="L2690" s="38" t="s">
        <v>15</v>
      </c>
      <c r="M2690" s="38" t="s">
        <v>13</v>
      </c>
    </row>
    <row r="2691" spans="1:13" s="39" customFormat="1" ht="12.75" x14ac:dyDescent="0.2">
      <c r="A2691" s="33" t="s">
        <v>19</v>
      </c>
      <c r="B2691" s="33" t="s">
        <v>585</v>
      </c>
      <c r="C2691" s="34">
        <v>10</v>
      </c>
      <c r="D2691" s="33" t="s">
        <v>93</v>
      </c>
      <c r="E2691" s="33" t="s">
        <v>3047</v>
      </c>
      <c r="F2691" s="35">
        <v>31201502</v>
      </c>
      <c r="G2691" s="33" t="s">
        <v>466</v>
      </c>
      <c r="H2691" s="33">
        <v>1</v>
      </c>
      <c r="I2691" s="33">
        <v>6</v>
      </c>
      <c r="J2691" s="36">
        <v>30</v>
      </c>
      <c r="K2691" s="37">
        <v>1552950</v>
      </c>
      <c r="L2691" s="38" t="s">
        <v>15</v>
      </c>
      <c r="M2691" s="38" t="s">
        <v>13</v>
      </c>
    </row>
    <row r="2692" spans="1:13" s="39" customFormat="1" ht="12.75" x14ac:dyDescent="0.2">
      <c r="A2692" s="33" t="s">
        <v>19</v>
      </c>
      <c r="B2692" s="33" t="s">
        <v>585</v>
      </c>
      <c r="C2692" s="34">
        <v>10</v>
      </c>
      <c r="D2692" s="33" t="s">
        <v>93</v>
      </c>
      <c r="E2692" s="33" t="s">
        <v>3048</v>
      </c>
      <c r="F2692" s="35">
        <v>31201502</v>
      </c>
      <c r="G2692" s="33" t="s">
        <v>466</v>
      </c>
      <c r="H2692" s="33">
        <v>1</v>
      </c>
      <c r="I2692" s="33">
        <v>6</v>
      </c>
      <c r="J2692" s="36">
        <v>12</v>
      </c>
      <c r="K2692" s="37">
        <v>357000</v>
      </c>
      <c r="L2692" s="38" t="s">
        <v>15</v>
      </c>
      <c r="M2692" s="38" t="s">
        <v>13</v>
      </c>
    </row>
    <row r="2693" spans="1:13" s="39" customFormat="1" ht="12.75" x14ac:dyDescent="0.2">
      <c r="A2693" s="33" t="s">
        <v>19</v>
      </c>
      <c r="B2693" s="33" t="s">
        <v>585</v>
      </c>
      <c r="C2693" s="34">
        <v>10</v>
      </c>
      <c r="D2693" s="33" t="s">
        <v>93</v>
      </c>
      <c r="E2693" s="33" t="s">
        <v>3049</v>
      </c>
      <c r="F2693" s="35">
        <v>31201507</v>
      </c>
      <c r="G2693" s="33" t="s">
        <v>466</v>
      </c>
      <c r="H2693" s="33">
        <v>1</v>
      </c>
      <c r="I2693" s="33">
        <v>6</v>
      </c>
      <c r="J2693" s="36">
        <v>2</v>
      </c>
      <c r="K2693" s="37">
        <v>573818</v>
      </c>
      <c r="L2693" s="38" t="s">
        <v>15</v>
      </c>
      <c r="M2693" s="38" t="s">
        <v>13</v>
      </c>
    </row>
    <row r="2694" spans="1:13" s="39" customFormat="1" ht="12.75" x14ac:dyDescent="0.2">
      <c r="A2694" s="33" t="s">
        <v>19</v>
      </c>
      <c r="B2694" s="33" t="s">
        <v>585</v>
      </c>
      <c r="C2694" s="34">
        <v>10</v>
      </c>
      <c r="D2694" s="33" t="s">
        <v>93</v>
      </c>
      <c r="E2694" s="33" t="s">
        <v>3050</v>
      </c>
      <c r="F2694" s="35">
        <v>30241511</v>
      </c>
      <c r="G2694" s="33" t="s">
        <v>466</v>
      </c>
      <c r="H2694" s="33">
        <v>1</v>
      </c>
      <c r="I2694" s="33">
        <v>6</v>
      </c>
      <c r="J2694" s="36">
        <v>10</v>
      </c>
      <c r="K2694" s="37">
        <v>77350</v>
      </c>
      <c r="L2694" s="38" t="s">
        <v>15</v>
      </c>
      <c r="M2694" s="38" t="s">
        <v>13</v>
      </c>
    </row>
    <row r="2695" spans="1:13" s="39" customFormat="1" ht="12.75" x14ac:dyDescent="0.2">
      <c r="A2695" s="33" t="s">
        <v>19</v>
      </c>
      <c r="B2695" s="33" t="s">
        <v>585</v>
      </c>
      <c r="C2695" s="34">
        <v>10</v>
      </c>
      <c r="D2695" s="33" t="s">
        <v>93</v>
      </c>
      <c r="E2695" s="33" t="s">
        <v>3051</v>
      </c>
      <c r="F2695" s="35">
        <v>27111503</v>
      </c>
      <c r="G2695" s="33" t="s">
        <v>466</v>
      </c>
      <c r="H2695" s="33">
        <v>1</v>
      </c>
      <c r="I2695" s="33">
        <v>6</v>
      </c>
      <c r="J2695" s="36">
        <v>5</v>
      </c>
      <c r="K2695" s="37">
        <v>4760</v>
      </c>
      <c r="L2695" s="38" t="s">
        <v>15</v>
      </c>
      <c r="M2695" s="38" t="s">
        <v>13</v>
      </c>
    </row>
    <row r="2696" spans="1:13" s="39" customFormat="1" ht="12.75" x14ac:dyDescent="0.2">
      <c r="A2696" s="33" t="s">
        <v>19</v>
      </c>
      <c r="B2696" s="33" t="s">
        <v>585</v>
      </c>
      <c r="C2696" s="34">
        <v>10</v>
      </c>
      <c r="D2696" s="33" t="s">
        <v>93</v>
      </c>
      <c r="E2696" s="33" t="s">
        <v>3052</v>
      </c>
      <c r="F2696" s="35">
        <v>26121545</v>
      </c>
      <c r="G2696" s="33" t="s">
        <v>466</v>
      </c>
      <c r="H2696" s="33">
        <v>1</v>
      </c>
      <c r="I2696" s="33">
        <v>6</v>
      </c>
      <c r="J2696" s="36">
        <v>1</v>
      </c>
      <c r="K2696" s="37">
        <v>130186</v>
      </c>
      <c r="L2696" s="38" t="s">
        <v>15</v>
      </c>
      <c r="M2696" s="38" t="s">
        <v>13</v>
      </c>
    </row>
    <row r="2697" spans="1:13" s="39" customFormat="1" ht="12.75" x14ac:dyDescent="0.2">
      <c r="A2697" s="33" t="s">
        <v>19</v>
      </c>
      <c r="B2697" s="33" t="s">
        <v>585</v>
      </c>
      <c r="C2697" s="34">
        <v>10</v>
      </c>
      <c r="D2697" s="33" t="s">
        <v>93</v>
      </c>
      <c r="E2697" s="33" t="s">
        <v>3053</v>
      </c>
      <c r="F2697" s="35">
        <v>26121545</v>
      </c>
      <c r="G2697" s="33" t="s">
        <v>466</v>
      </c>
      <c r="H2697" s="33">
        <v>1</v>
      </c>
      <c r="I2697" s="33">
        <v>6</v>
      </c>
      <c r="J2697" s="36">
        <v>4</v>
      </c>
      <c r="K2697" s="37">
        <v>168028</v>
      </c>
      <c r="L2697" s="38" t="s">
        <v>15</v>
      </c>
      <c r="M2697" s="38" t="s">
        <v>13</v>
      </c>
    </row>
    <row r="2698" spans="1:13" s="39" customFormat="1" ht="12.75" x14ac:dyDescent="0.2">
      <c r="A2698" s="33" t="s">
        <v>19</v>
      </c>
      <c r="B2698" s="33" t="s">
        <v>585</v>
      </c>
      <c r="C2698" s="34">
        <v>10</v>
      </c>
      <c r="D2698" s="33" t="s">
        <v>93</v>
      </c>
      <c r="E2698" s="33" t="s">
        <v>3054</v>
      </c>
      <c r="F2698" s="35">
        <v>26121545</v>
      </c>
      <c r="G2698" s="33" t="s">
        <v>466</v>
      </c>
      <c r="H2698" s="33">
        <v>1</v>
      </c>
      <c r="I2698" s="33">
        <v>6</v>
      </c>
      <c r="J2698" s="36">
        <v>2</v>
      </c>
      <c r="K2698" s="37">
        <v>168266</v>
      </c>
      <c r="L2698" s="38" t="s">
        <v>15</v>
      </c>
      <c r="M2698" s="38" t="s">
        <v>13</v>
      </c>
    </row>
    <row r="2699" spans="1:13" s="39" customFormat="1" ht="12.75" x14ac:dyDescent="0.2">
      <c r="A2699" s="33" t="s">
        <v>19</v>
      </c>
      <c r="B2699" s="33" t="s">
        <v>585</v>
      </c>
      <c r="C2699" s="34">
        <v>10</v>
      </c>
      <c r="D2699" s="33" t="s">
        <v>93</v>
      </c>
      <c r="E2699" s="33" t="s">
        <v>3055</v>
      </c>
      <c r="F2699" s="35">
        <v>47131902</v>
      </c>
      <c r="G2699" s="33" t="s">
        <v>466</v>
      </c>
      <c r="H2699" s="33">
        <v>1</v>
      </c>
      <c r="I2699" s="33">
        <v>6</v>
      </c>
      <c r="J2699" s="36">
        <v>2</v>
      </c>
      <c r="K2699" s="37">
        <v>100912</v>
      </c>
      <c r="L2699" s="38" t="s">
        <v>15</v>
      </c>
      <c r="M2699" s="38" t="s">
        <v>13</v>
      </c>
    </row>
    <row r="2700" spans="1:13" s="39" customFormat="1" ht="12.75" x14ac:dyDescent="0.2">
      <c r="A2700" s="33" t="s">
        <v>19</v>
      </c>
      <c r="B2700" s="33" t="s">
        <v>585</v>
      </c>
      <c r="C2700" s="34">
        <v>10</v>
      </c>
      <c r="D2700" s="33" t="s">
        <v>93</v>
      </c>
      <c r="E2700" s="33" t="s">
        <v>3056</v>
      </c>
      <c r="F2700" s="35">
        <v>23281901</v>
      </c>
      <c r="G2700" s="33" t="s">
        <v>466</v>
      </c>
      <c r="H2700" s="33">
        <v>1</v>
      </c>
      <c r="I2700" s="33">
        <v>6</v>
      </c>
      <c r="J2700" s="36">
        <v>80</v>
      </c>
      <c r="K2700" s="37">
        <v>8092000</v>
      </c>
      <c r="L2700" s="38" t="s">
        <v>15</v>
      </c>
      <c r="M2700" s="38" t="s">
        <v>13</v>
      </c>
    </row>
    <row r="2701" spans="1:13" s="39" customFormat="1" ht="12.75" x14ac:dyDescent="0.2">
      <c r="A2701" s="33" t="s">
        <v>19</v>
      </c>
      <c r="B2701" s="33" t="s">
        <v>585</v>
      </c>
      <c r="C2701" s="34">
        <v>10</v>
      </c>
      <c r="D2701" s="33" t="s">
        <v>93</v>
      </c>
      <c r="E2701" s="33" t="s">
        <v>3057</v>
      </c>
      <c r="F2701" s="35">
        <v>45121622</v>
      </c>
      <c r="G2701" s="33" t="s">
        <v>466</v>
      </c>
      <c r="H2701" s="33">
        <v>1</v>
      </c>
      <c r="I2701" s="33">
        <v>6</v>
      </c>
      <c r="J2701" s="36">
        <v>2</v>
      </c>
      <c r="K2701" s="37">
        <v>97580</v>
      </c>
      <c r="L2701" s="38" t="s">
        <v>15</v>
      </c>
      <c r="M2701" s="38" t="s">
        <v>13</v>
      </c>
    </row>
    <row r="2702" spans="1:13" s="39" customFormat="1" ht="12.75" x14ac:dyDescent="0.2">
      <c r="A2702" s="33" t="s">
        <v>19</v>
      </c>
      <c r="B2702" s="33" t="s">
        <v>585</v>
      </c>
      <c r="C2702" s="34">
        <v>10</v>
      </c>
      <c r="D2702" s="33" t="s">
        <v>93</v>
      </c>
      <c r="E2702" s="33" t="s">
        <v>3058</v>
      </c>
      <c r="F2702" s="35">
        <v>23281901</v>
      </c>
      <c r="G2702" s="33" t="s">
        <v>466</v>
      </c>
      <c r="H2702" s="33">
        <v>1</v>
      </c>
      <c r="I2702" s="33">
        <v>6</v>
      </c>
      <c r="J2702" s="36">
        <v>4</v>
      </c>
      <c r="K2702" s="37">
        <v>77350</v>
      </c>
      <c r="L2702" s="38" t="s">
        <v>15</v>
      </c>
      <c r="M2702" s="38" t="s">
        <v>13</v>
      </c>
    </row>
    <row r="2703" spans="1:13" s="39" customFormat="1" ht="12.75" x14ac:dyDescent="0.2">
      <c r="A2703" s="33" t="s">
        <v>19</v>
      </c>
      <c r="B2703" s="33" t="s">
        <v>585</v>
      </c>
      <c r="C2703" s="34">
        <v>10</v>
      </c>
      <c r="D2703" s="33" t="s">
        <v>93</v>
      </c>
      <c r="E2703" s="33" t="s">
        <v>3059</v>
      </c>
      <c r="F2703" s="35">
        <v>47131502</v>
      </c>
      <c r="G2703" s="33" t="s">
        <v>466</v>
      </c>
      <c r="H2703" s="33">
        <v>1</v>
      </c>
      <c r="I2703" s="33">
        <v>6</v>
      </c>
      <c r="J2703" s="36">
        <v>365</v>
      </c>
      <c r="K2703" s="37">
        <v>21109410</v>
      </c>
      <c r="L2703" s="38" t="s">
        <v>15</v>
      </c>
      <c r="M2703" s="38" t="s">
        <v>13</v>
      </c>
    </row>
    <row r="2704" spans="1:13" s="39" customFormat="1" ht="12.75" x14ac:dyDescent="0.2">
      <c r="A2704" s="33" t="s">
        <v>19</v>
      </c>
      <c r="B2704" s="33" t="s">
        <v>585</v>
      </c>
      <c r="C2704" s="34">
        <v>10</v>
      </c>
      <c r="D2704" s="33" t="s">
        <v>93</v>
      </c>
      <c r="E2704" s="33" t="s">
        <v>3060</v>
      </c>
      <c r="F2704" s="35">
        <v>44102912</v>
      </c>
      <c r="G2704" s="33" t="s">
        <v>466</v>
      </c>
      <c r="H2704" s="33">
        <v>1</v>
      </c>
      <c r="I2704" s="33">
        <v>6</v>
      </c>
      <c r="J2704" s="36">
        <v>5</v>
      </c>
      <c r="K2704" s="37">
        <v>535500</v>
      </c>
      <c r="L2704" s="38" t="s">
        <v>15</v>
      </c>
      <c r="M2704" s="38" t="s">
        <v>13</v>
      </c>
    </row>
    <row r="2705" spans="1:13" s="39" customFormat="1" ht="12.75" x14ac:dyDescent="0.2">
      <c r="A2705" s="33" t="s">
        <v>19</v>
      </c>
      <c r="B2705" s="33" t="s">
        <v>585</v>
      </c>
      <c r="C2705" s="34">
        <v>10</v>
      </c>
      <c r="D2705" s="33" t="s">
        <v>93</v>
      </c>
      <c r="E2705" s="33" t="s">
        <v>3061</v>
      </c>
      <c r="F2705" s="35">
        <v>39111610</v>
      </c>
      <c r="G2705" s="33" t="s">
        <v>466</v>
      </c>
      <c r="H2705" s="33">
        <v>1</v>
      </c>
      <c r="I2705" s="33">
        <v>6</v>
      </c>
      <c r="J2705" s="36">
        <v>5</v>
      </c>
      <c r="K2705" s="37">
        <v>503965</v>
      </c>
      <c r="L2705" s="38" t="s">
        <v>15</v>
      </c>
      <c r="M2705" s="38" t="s">
        <v>13</v>
      </c>
    </row>
    <row r="2706" spans="1:13" s="39" customFormat="1" ht="12.75" x14ac:dyDescent="0.2">
      <c r="A2706" s="33" t="s">
        <v>19</v>
      </c>
      <c r="B2706" s="33" t="s">
        <v>585</v>
      </c>
      <c r="C2706" s="34">
        <v>10</v>
      </c>
      <c r="D2706" s="33" t="s">
        <v>93</v>
      </c>
      <c r="E2706" s="33" t="s">
        <v>3062</v>
      </c>
      <c r="F2706" s="35">
        <v>47131824</v>
      </c>
      <c r="G2706" s="33" t="s">
        <v>466</v>
      </c>
      <c r="H2706" s="33">
        <v>1</v>
      </c>
      <c r="I2706" s="33">
        <v>6</v>
      </c>
      <c r="J2706" s="36">
        <v>20</v>
      </c>
      <c r="K2706" s="37">
        <v>671160</v>
      </c>
      <c r="L2706" s="38" t="s">
        <v>15</v>
      </c>
      <c r="M2706" s="38" t="s">
        <v>13</v>
      </c>
    </row>
    <row r="2707" spans="1:13" s="39" customFormat="1" ht="12.75" x14ac:dyDescent="0.2">
      <c r="A2707" s="33" t="s">
        <v>19</v>
      </c>
      <c r="B2707" s="33" t="s">
        <v>585</v>
      </c>
      <c r="C2707" s="34">
        <v>10</v>
      </c>
      <c r="D2707" s="33" t="s">
        <v>93</v>
      </c>
      <c r="E2707" s="33" t="s">
        <v>3063</v>
      </c>
      <c r="F2707" s="35">
        <v>15121806</v>
      </c>
      <c r="G2707" s="33" t="s">
        <v>466</v>
      </c>
      <c r="H2707" s="33">
        <v>1</v>
      </c>
      <c r="I2707" s="33">
        <v>6</v>
      </c>
      <c r="J2707" s="36">
        <v>3</v>
      </c>
      <c r="K2707" s="37">
        <v>311304</v>
      </c>
      <c r="L2707" s="38" t="s">
        <v>15</v>
      </c>
      <c r="M2707" s="38" t="s">
        <v>13</v>
      </c>
    </row>
    <row r="2708" spans="1:13" s="39" customFormat="1" ht="12.75" x14ac:dyDescent="0.2">
      <c r="A2708" s="33" t="s">
        <v>19</v>
      </c>
      <c r="B2708" s="33" t="s">
        <v>585</v>
      </c>
      <c r="C2708" s="34">
        <v>10</v>
      </c>
      <c r="D2708" s="33" t="s">
        <v>93</v>
      </c>
      <c r="E2708" s="33" t="s">
        <v>3064</v>
      </c>
      <c r="F2708" s="35">
        <v>15121806</v>
      </c>
      <c r="G2708" s="33" t="s">
        <v>466</v>
      </c>
      <c r="H2708" s="33">
        <v>1</v>
      </c>
      <c r="I2708" s="33">
        <v>6</v>
      </c>
      <c r="J2708" s="36">
        <v>3</v>
      </c>
      <c r="K2708" s="37">
        <v>395913</v>
      </c>
      <c r="L2708" s="38" t="s">
        <v>15</v>
      </c>
      <c r="M2708" s="38" t="s">
        <v>13</v>
      </c>
    </row>
    <row r="2709" spans="1:13" s="39" customFormat="1" ht="12.75" x14ac:dyDescent="0.2">
      <c r="A2709" s="33" t="s">
        <v>19</v>
      </c>
      <c r="B2709" s="33" t="s">
        <v>585</v>
      </c>
      <c r="C2709" s="34">
        <v>10</v>
      </c>
      <c r="D2709" s="33" t="s">
        <v>93</v>
      </c>
      <c r="E2709" s="33" t="s">
        <v>3065</v>
      </c>
      <c r="F2709" s="35">
        <v>25174004</v>
      </c>
      <c r="G2709" s="33" t="s">
        <v>466</v>
      </c>
      <c r="H2709" s="33">
        <v>1</v>
      </c>
      <c r="I2709" s="33">
        <v>6</v>
      </c>
      <c r="J2709" s="36">
        <v>2</v>
      </c>
      <c r="K2709" s="37">
        <v>908446</v>
      </c>
      <c r="L2709" s="38" t="s">
        <v>2367</v>
      </c>
      <c r="M2709" s="38" t="s">
        <v>13</v>
      </c>
    </row>
    <row r="2710" spans="1:13" s="39" customFormat="1" ht="12.75" x14ac:dyDescent="0.2">
      <c r="A2710" s="33" t="s">
        <v>19</v>
      </c>
      <c r="B2710" s="33" t="s">
        <v>585</v>
      </c>
      <c r="C2710" s="34">
        <v>10</v>
      </c>
      <c r="D2710" s="33" t="s">
        <v>93</v>
      </c>
      <c r="E2710" s="33" t="s">
        <v>3066</v>
      </c>
      <c r="F2710" s="35">
        <v>25174004</v>
      </c>
      <c r="G2710" s="33" t="s">
        <v>466</v>
      </c>
      <c r="H2710" s="33">
        <v>1</v>
      </c>
      <c r="I2710" s="33">
        <v>6</v>
      </c>
      <c r="J2710" s="36">
        <v>5</v>
      </c>
      <c r="K2710" s="37">
        <v>553350</v>
      </c>
      <c r="L2710" s="38" t="s">
        <v>2367</v>
      </c>
      <c r="M2710" s="38" t="s">
        <v>13</v>
      </c>
    </row>
    <row r="2711" spans="1:13" s="39" customFormat="1" ht="12.75" x14ac:dyDescent="0.2">
      <c r="A2711" s="33" t="s">
        <v>19</v>
      </c>
      <c r="B2711" s="33" t="s">
        <v>585</v>
      </c>
      <c r="C2711" s="34">
        <v>10</v>
      </c>
      <c r="D2711" s="33" t="s">
        <v>93</v>
      </c>
      <c r="E2711" s="33" t="s">
        <v>3067</v>
      </c>
      <c r="F2711" s="35">
        <v>25174004</v>
      </c>
      <c r="G2711" s="33" t="s">
        <v>466</v>
      </c>
      <c r="H2711" s="33">
        <v>1</v>
      </c>
      <c r="I2711" s="33">
        <v>6</v>
      </c>
      <c r="J2711" s="36">
        <v>5</v>
      </c>
      <c r="K2711" s="37">
        <v>503965</v>
      </c>
      <c r="L2711" s="38" t="s">
        <v>2367</v>
      </c>
      <c r="M2711" s="38" t="s">
        <v>13</v>
      </c>
    </row>
    <row r="2712" spans="1:13" s="39" customFormat="1" ht="12.75" x14ac:dyDescent="0.2">
      <c r="A2712" s="33" t="s">
        <v>19</v>
      </c>
      <c r="B2712" s="33" t="s">
        <v>585</v>
      </c>
      <c r="C2712" s="34">
        <v>10</v>
      </c>
      <c r="D2712" s="33" t="s">
        <v>93</v>
      </c>
      <c r="E2712" s="33" t="s">
        <v>3068</v>
      </c>
      <c r="F2712" s="35">
        <v>45141501</v>
      </c>
      <c r="G2712" s="33" t="s">
        <v>466</v>
      </c>
      <c r="H2712" s="33">
        <v>1</v>
      </c>
      <c r="I2712" s="33">
        <v>6</v>
      </c>
      <c r="J2712" s="36">
        <v>2</v>
      </c>
      <c r="K2712" s="37">
        <v>166600</v>
      </c>
      <c r="L2712" s="38" t="s">
        <v>15</v>
      </c>
      <c r="M2712" s="38" t="s">
        <v>13</v>
      </c>
    </row>
    <row r="2713" spans="1:13" s="39" customFormat="1" ht="12.75" x14ac:dyDescent="0.2">
      <c r="A2713" s="33" t="s">
        <v>19</v>
      </c>
      <c r="B2713" s="33" t="s">
        <v>585</v>
      </c>
      <c r="C2713" s="34">
        <v>10</v>
      </c>
      <c r="D2713" s="33" t="s">
        <v>93</v>
      </c>
      <c r="E2713" s="33" t="s">
        <v>3069</v>
      </c>
      <c r="F2713" s="35">
        <v>27111723</v>
      </c>
      <c r="G2713" s="33" t="s">
        <v>466</v>
      </c>
      <c r="H2713" s="33">
        <v>1</v>
      </c>
      <c r="I2713" s="33">
        <v>6</v>
      </c>
      <c r="J2713" s="36">
        <v>1</v>
      </c>
      <c r="K2713" s="37">
        <v>43673</v>
      </c>
      <c r="L2713" s="38" t="s">
        <v>15</v>
      </c>
      <c r="M2713" s="38" t="s">
        <v>13</v>
      </c>
    </row>
    <row r="2714" spans="1:13" s="39" customFormat="1" ht="12.75" x14ac:dyDescent="0.2">
      <c r="A2714" s="33" t="s">
        <v>19</v>
      </c>
      <c r="B2714" s="33" t="s">
        <v>585</v>
      </c>
      <c r="C2714" s="34">
        <v>10</v>
      </c>
      <c r="D2714" s="33" t="s">
        <v>93</v>
      </c>
      <c r="E2714" s="33" t="s">
        <v>3070</v>
      </c>
      <c r="F2714" s="35">
        <v>40142002</v>
      </c>
      <c r="G2714" s="33" t="s">
        <v>466</v>
      </c>
      <c r="H2714" s="33">
        <v>1</v>
      </c>
      <c r="I2714" s="33">
        <v>6</v>
      </c>
      <c r="J2714" s="36">
        <v>1</v>
      </c>
      <c r="K2714" s="37">
        <v>42007</v>
      </c>
      <c r="L2714" s="38" t="s">
        <v>15</v>
      </c>
      <c r="M2714" s="38" t="s">
        <v>13</v>
      </c>
    </row>
    <row r="2715" spans="1:13" s="39" customFormat="1" ht="12.75" x14ac:dyDescent="0.2">
      <c r="A2715" s="33" t="s">
        <v>19</v>
      </c>
      <c r="B2715" s="33" t="s">
        <v>585</v>
      </c>
      <c r="C2715" s="34">
        <v>10</v>
      </c>
      <c r="D2715" s="33" t="s">
        <v>93</v>
      </c>
      <c r="E2715" s="33" t="s">
        <v>3070</v>
      </c>
      <c r="F2715" s="35">
        <v>40142008</v>
      </c>
      <c r="G2715" s="33" t="s">
        <v>466</v>
      </c>
      <c r="H2715" s="33">
        <v>1</v>
      </c>
      <c r="I2715" s="33">
        <v>6</v>
      </c>
      <c r="J2715" s="36">
        <v>50</v>
      </c>
      <c r="K2715" s="37">
        <v>2629900</v>
      </c>
      <c r="L2715" s="38" t="s">
        <v>15</v>
      </c>
      <c r="M2715" s="38" t="s">
        <v>13</v>
      </c>
    </row>
    <row r="2716" spans="1:13" s="39" customFormat="1" ht="12.75" x14ac:dyDescent="0.2">
      <c r="A2716" s="33" t="s">
        <v>19</v>
      </c>
      <c r="B2716" s="33" t="s">
        <v>585</v>
      </c>
      <c r="C2716" s="34">
        <v>10</v>
      </c>
      <c r="D2716" s="33" t="s">
        <v>93</v>
      </c>
      <c r="E2716" s="33" t="s">
        <v>3071</v>
      </c>
      <c r="F2716" s="35">
        <v>40142008</v>
      </c>
      <c r="G2716" s="33" t="s">
        <v>466</v>
      </c>
      <c r="H2716" s="33">
        <v>1</v>
      </c>
      <c r="I2716" s="33">
        <v>6</v>
      </c>
      <c r="J2716" s="36">
        <v>1</v>
      </c>
      <c r="K2716" s="37">
        <v>98175</v>
      </c>
      <c r="L2716" s="38" t="s">
        <v>15</v>
      </c>
      <c r="M2716" s="38" t="s">
        <v>13</v>
      </c>
    </row>
    <row r="2717" spans="1:13" s="39" customFormat="1" ht="12.75" x14ac:dyDescent="0.2">
      <c r="A2717" s="33" t="s">
        <v>19</v>
      </c>
      <c r="B2717" s="33" t="s">
        <v>585</v>
      </c>
      <c r="C2717" s="34">
        <v>10</v>
      </c>
      <c r="D2717" s="33" t="s">
        <v>93</v>
      </c>
      <c r="E2717" s="33" t="s">
        <v>3072</v>
      </c>
      <c r="F2717" s="35">
        <v>44102911</v>
      </c>
      <c r="G2717" s="33" t="s">
        <v>466</v>
      </c>
      <c r="H2717" s="33">
        <v>1</v>
      </c>
      <c r="I2717" s="33">
        <v>6</v>
      </c>
      <c r="J2717" s="36">
        <v>12</v>
      </c>
      <c r="K2717" s="37">
        <v>375564</v>
      </c>
      <c r="L2717" s="38" t="s">
        <v>15</v>
      </c>
      <c r="M2717" s="38" t="s">
        <v>13</v>
      </c>
    </row>
    <row r="2718" spans="1:13" s="39" customFormat="1" ht="12.75" x14ac:dyDescent="0.2">
      <c r="A2718" s="33" t="s">
        <v>19</v>
      </c>
      <c r="B2718" s="33" t="s">
        <v>585</v>
      </c>
      <c r="C2718" s="34">
        <v>10</v>
      </c>
      <c r="D2718" s="33" t="s">
        <v>93</v>
      </c>
      <c r="E2718" s="33" t="s">
        <v>3073</v>
      </c>
      <c r="F2718" s="35">
        <v>31201619</v>
      </c>
      <c r="G2718" s="33" t="s">
        <v>466</v>
      </c>
      <c r="H2718" s="33">
        <v>1</v>
      </c>
      <c r="I2718" s="33">
        <v>6</v>
      </c>
      <c r="J2718" s="36">
        <v>3</v>
      </c>
      <c r="K2718" s="37">
        <v>126021</v>
      </c>
      <c r="L2718" s="38" t="s">
        <v>15</v>
      </c>
      <c r="M2718" s="38" t="s">
        <v>13</v>
      </c>
    </row>
    <row r="2719" spans="1:13" s="39" customFormat="1" ht="12.75" x14ac:dyDescent="0.2">
      <c r="A2719" s="33" t="s">
        <v>19</v>
      </c>
      <c r="B2719" s="33" t="s">
        <v>585</v>
      </c>
      <c r="C2719" s="34">
        <v>10</v>
      </c>
      <c r="D2719" s="33" t="s">
        <v>93</v>
      </c>
      <c r="E2719" s="33" t="s">
        <v>3074</v>
      </c>
      <c r="F2719" s="35">
        <v>31201619</v>
      </c>
      <c r="G2719" s="33" t="s">
        <v>466</v>
      </c>
      <c r="H2719" s="33">
        <v>1</v>
      </c>
      <c r="I2719" s="33">
        <v>6</v>
      </c>
      <c r="J2719" s="36">
        <v>196</v>
      </c>
      <c r="K2719" s="37">
        <v>1889244</v>
      </c>
      <c r="L2719" s="38" t="s">
        <v>15</v>
      </c>
      <c r="M2719" s="38" t="s">
        <v>13</v>
      </c>
    </row>
    <row r="2720" spans="1:13" s="39" customFormat="1" ht="12.75" x14ac:dyDescent="0.2">
      <c r="A2720" s="33" t="s">
        <v>19</v>
      </c>
      <c r="B2720" s="33" t="s">
        <v>585</v>
      </c>
      <c r="C2720" s="34">
        <v>10</v>
      </c>
      <c r="D2720" s="33" t="s">
        <v>93</v>
      </c>
      <c r="E2720" s="33" t="s">
        <v>3075</v>
      </c>
      <c r="F2720" s="35">
        <v>15121806</v>
      </c>
      <c r="G2720" s="33" t="s">
        <v>466</v>
      </c>
      <c r="H2720" s="33">
        <v>1</v>
      </c>
      <c r="I2720" s="33">
        <v>6</v>
      </c>
      <c r="J2720" s="36">
        <v>16</v>
      </c>
      <c r="K2720" s="37">
        <v>437920</v>
      </c>
      <c r="L2720" s="38" t="s">
        <v>15</v>
      </c>
      <c r="M2720" s="38" t="s">
        <v>13</v>
      </c>
    </row>
    <row r="2721" spans="1:13" s="39" customFormat="1" ht="12.75" x14ac:dyDescent="0.2">
      <c r="A2721" s="33" t="s">
        <v>19</v>
      </c>
      <c r="B2721" s="33" t="s">
        <v>585</v>
      </c>
      <c r="C2721" s="34">
        <v>10</v>
      </c>
      <c r="D2721" s="33" t="s">
        <v>93</v>
      </c>
      <c r="E2721" s="33" t="s">
        <v>3076</v>
      </c>
      <c r="F2721" s="35">
        <v>40171505</v>
      </c>
      <c r="G2721" s="33" t="s">
        <v>466</v>
      </c>
      <c r="H2721" s="33">
        <v>1</v>
      </c>
      <c r="I2721" s="33">
        <v>6</v>
      </c>
      <c r="J2721" s="36">
        <v>10</v>
      </c>
      <c r="K2721" s="37">
        <v>737800</v>
      </c>
      <c r="L2721" s="38" t="s">
        <v>2369</v>
      </c>
      <c r="M2721" s="38" t="s">
        <v>13</v>
      </c>
    </row>
    <row r="2722" spans="1:13" s="39" customFormat="1" ht="12.75" x14ac:dyDescent="0.2">
      <c r="A2722" s="33" t="s">
        <v>19</v>
      </c>
      <c r="B2722" s="33" t="s">
        <v>585</v>
      </c>
      <c r="C2722" s="34">
        <v>10</v>
      </c>
      <c r="D2722" s="33" t="s">
        <v>93</v>
      </c>
      <c r="E2722" s="33" t="s">
        <v>3077</v>
      </c>
      <c r="F2722" s="35">
        <v>60121226</v>
      </c>
      <c r="G2722" s="33" t="s">
        <v>466</v>
      </c>
      <c r="H2722" s="33">
        <v>1</v>
      </c>
      <c r="I2722" s="33">
        <v>6</v>
      </c>
      <c r="J2722" s="36">
        <v>20</v>
      </c>
      <c r="K2722" s="37">
        <v>35700</v>
      </c>
      <c r="L2722" s="38" t="s">
        <v>15</v>
      </c>
      <c r="M2722" s="38" t="s">
        <v>13</v>
      </c>
    </row>
    <row r="2723" spans="1:13" s="39" customFormat="1" ht="12.75" x14ac:dyDescent="0.2">
      <c r="A2723" s="33" t="s">
        <v>19</v>
      </c>
      <c r="B2723" s="33" t="s">
        <v>585</v>
      </c>
      <c r="C2723" s="34">
        <v>10</v>
      </c>
      <c r="D2723" s="33" t="s">
        <v>93</v>
      </c>
      <c r="E2723" s="33" t="s">
        <v>3078</v>
      </c>
      <c r="F2723" s="35">
        <v>24141601</v>
      </c>
      <c r="G2723" s="33" t="s">
        <v>466</v>
      </c>
      <c r="H2723" s="33">
        <v>1</v>
      </c>
      <c r="I2723" s="33">
        <v>6</v>
      </c>
      <c r="J2723" s="36">
        <v>30</v>
      </c>
      <c r="K2723" s="37">
        <v>2773890</v>
      </c>
      <c r="L2723" s="38" t="s">
        <v>15</v>
      </c>
      <c r="M2723" s="38" t="s">
        <v>13</v>
      </c>
    </row>
    <row r="2724" spans="1:13" s="39" customFormat="1" ht="12.75" x14ac:dyDescent="0.2">
      <c r="A2724" s="33" t="s">
        <v>19</v>
      </c>
      <c r="B2724" s="33" t="s">
        <v>585</v>
      </c>
      <c r="C2724" s="34">
        <v>10</v>
      </c>
      <c r="D2724" s="33" t="s">
        <v>93</v>
      </c>
      <c r="E2724" s="33" t="s">
        <v>3079</v>
      </c>
      <c r="F2724" s="35">
        <v>24141601</v>
      </c>
      <c r="G2724" s="33" t="s">
        <v>466</v>
      </c>
      <c r="H2724" s="33">
        <v>1</v>
      </c>
      <c r="I2724" s="33">
        <v>6</v>
      </c>
      <c r="J2724" s="36">
        <v>20</v>
      </c>
      <c r="K2724" s="37">
        <v>1582700</v>
      </c>
      <c r="L2724" s="38" t="s">
        <v>15</v>
      </c>
      <c r="M2724" s="38" t="s">
        <v>13</v>
      </c>
    </row>
    <row r="2725" spans="1:13" s="39" customFormat="1" ht="12.75" x14ac:dyDescent="0.2">
      <c r="A2725" s="33" t="s">
        <v>19</v>
      </c>
      <c r="B2725" s="33" t="s">
        <v>585</v>
      </c>
      <c r="C2725" s="34">
        <v>10</v>
      </c>
      <c r="D2725" s="33" t="s">
        <v>93</v>
      </c>
      <c r="E2725" s="33" t="s">
        <v>3080</v>
      </c>
      <c r="F2725" s="35">
        <v>14121500</v>
      </c>
      <c r="G2725" s="33" t="s">
        <v>466</v>
      </c>
      <c r="H2725" s="33">
        <v>1</v>
      </c>
      <c r="I2725" s="33">
        <v>6</v>
      </c>
      <c r="J2725" s="36">
        <v>36</v>
      </c>
      <c r="K2725" s="37">
        <v>1512252</v>
      </c>
      <c r="L2725" s="38" t="s">
        <v>15</v>
      </c>
      <c r="M2725" s="38" t="s">
        <v>13</v>
      </c>
    </row>
    <row r="2726" spans="1:13" s="39" customFormat="1" ht="12.75" x14ac:dyDescent="0.2">
      <c r="A2726" s="33" t="s">
        <v>19</v>
      </c>
      <c r="B2726" s="33" t="s">
        <v>585</v>
      </c>
      <c r="C2726" s="34">
        <v>10</v>
      </c>
      <c r="D2726" s="33" t="s">
        <v>93</v>
      </c>
      <c r="E2726" s="33" t="s">
        <v>3081</v>
      </c>
      <c r="F2726" s="35">
        <v>14121500</v>
      </c>
      <c r="G2726" s="33" t="s">
        <v>466</v>
      </c>
      <c r="H2726" s="33">
        <v>1</v>
      </c>
      <c r="I2726" s="33">
        <v>6</v>
      </c>
      <c r="J2726" s="36">
        <v>30</v>
      </c>
      <c r="K2726" s="37">
        <v>1410150</v>
      </c>
      <c r="L2726" s="38" t="s">
        <v>15</v>
      </c>
      <c r="M2726" s="38" t="s">
        <v>13</v>
      </c>
    </row>
    <row r="2727" spans="1:13" s="39" customFormat="1" ht="12.75" x14ac:dyDescent="0.2">
      <c r="A2727" s="33" t="s">
        <v>19</v>
      </c>
      <c r="B2727" s="33" t="s">
        <v>585</v>
      </c>
      <c r="C2727" s="34">
        <v>10</v>
      </c>
      <c r="D2727" s="33" t="s">
        <v>93</v>
      </c>
      <c r="E2727" s="33" t="s">
        <v>3082</v>
      </c>
      <c r="F2727" s="35">
        <v>27111700</v>
      </c>
      <c r="G2727" s="33" t="s">
        <v>466</v>
      </c>
      <c r="H2727" s="33">
        <v>1</v>
      </c>
      <c r="I2727" s="33">
        <v>6</v>
      </c>
      <c r="J2727" s="36">
        <v>100</v>
      </c>
      <c r="K2727" s="37">
        <v>2368100</v>
      </c>
      <c r="L2727" s="38" t="s">
        <v>15</v>
      </c>
      <c r="M2727" s="38" t="s">
        <v>13</v>
      </c>
    </row>
    <row r="2728" spans="1:13" s="39" customFormat="1" ht="12.75" x14ac:dyDescent="0.2">
      <c r="A2728" s="33" t="s">
        <v>19</v>
      </c>
      <c r="B2728" s="33" t="s">
        <v>585</v>
      </c>
      <c r="C2728" s="34">
        <v>10</v>
      </c>
      <c r="D2728" s="33" t="s">
        <v>93</v>
      </c>
      <c r="E2728" s="33" t="s">
        <v>3083</v>
      </c>
      <c r="F2728" s="35">
        <v>27111700</v>
      </c>
      <c r="G2728" s="33" t="s">
        <v>466</v>
      </c>
      <c r="H2728" s="33">
        <v>1</v>
      </c>
      <c r="I2728" s="33">
        <v>6</v>
      </c>
      <c r="J2728" s="36">
        <v>200</v>
      </c>
      <c r="K2728" s="37">
        <v>3022600</v>
      </c>
      <c r="L2728" s="38" t="s">
        <v>15</v>
      </c>
      <c r="M2728" s="38" t="s">
        <v>13</v>
      </c>
    </row>
    <row r="2729" spans="1:13" s="39" customFormat="1" ht="12.75" x14ac:dyDescent="0.2">
      <c r="A2729" s="33" t="s">
        <v>19</v>
      </c>
      <c r="B2729" s="33" t="s">
        <v>585</v>
      </c>
      <c r="C2729" s="34">
        <v>10</v>
      </c>
      <c r="D2729" s="33" t="s">
        <v>93</v>
      </c>
      <c r="E2729" s="33" t="s">
        <v>3084</v>
      </c>
      <c r="F2729" s="35">
        <v>41121806</v>
      </c>
      <c r="G2729" s="33" t="s">
        <v>466</v>
      </c>
      <c r="H2729" s="33">
        <v>1</v>
      </c>
      <c r="I2729" s="33">
        <v>6</v>
      </c>
      <c r="J2729" s="36">
        <v>50</v>
      </c>
      <c r="K2729" s="37">
        <v>493850</v>
      </c>
      <c r="L2729" s="38" t="s">
        <v>15</v>
      </c>
      <c r="M2729" s="38" t="s">
        <v>13</v>
      </c>
    </row>
    <row r="2730" spans="1:13" s="39" customFormat="1" ht="12.75" x14ac:dyDescent="0.2">
      <c r="A2730" s="33" t="s">
        <v>19</v>
      </c>
      <c r="B2730" s="33" t="s">
        <v>585</v>
      </c>
      <c r="C2730" s="34">
        <v>10</v>
      </c>
      <c r="D2730" s="33" t="s">
        <v>93</v>
      </c>
      <c r="E2730" s="33" t="s">
        <v>3085</v>
      </c>
      <c r="F2730" s="35">
        <v>27111552</v>
      </c>
      <c r="G2730" s="33" t="s">
        <v>466</v>
      </c>
      <c r="H2730" s="33">
        <v>1</v>
      </c>
      <c r="I2730" s="33">
        <v>6</v>
      </c>
      <c r="J2730" s="36">
        <v>2</v>
      </c>
      <c r="K2730" s="37">
        <v>690200</v>
      </c>
      <c r="L2730" s="38" t="s">
        <v>15</v>
      </c>
      <c r="M2730" s="38" t="s">
        <v>13</v>
      </c>
    </row>
    <row r="2731" spans="1:13" s="39" customFormat="1" ht="12.75" x14ac:dyDescent="0.2">
      <c r="A2731" s="33" t="s">
        <v>19</v>
      </c>
      <c r="B2731" s="33" t="s">
        <v>585</v>
      </c>
      <c r="C2731" s="34">
        <v>10</v>
      </c>
      <c r="D2731" s="33" t="s">
        <v>93</v>
      </c>
      <c r="E2731" s="33" t="s">
        <v>3086</v>
      </c>
      <c r="F2731" s="35">
        <v>12352310</v>
      </c>
      <c r="G2731" s="33" t="s">
        <v>466</v>
      </c>
      <c r="H2731" s="33">
        <v>1</v>
      </c>
      <c r="I2731" s="33">
        <v>6</v>
      </c>
      <c r="J2731" s="36">
        <v>10</v>
      </c>
      <c r="K2731" s="37">
        <v>96390</v>
      </c>
      <c r="L2731" s="38" t="s">
        <v>15</v>
      </c>
      <c r="M2731" s="38" t="s">
        <v>13</v>
      </c>
    </row>
    <row r="2732" spans="1:13" s="39" customFormat="1" ht="12.75" x14ac:dyDescent="0.2">
      <c r="A2732" s="33" t="s">
        <v>19</v>
      </c>
      <c r="B2732" s="33" t="s">
        <v>585</v>
      </c>
      <c r="C2732" s="34">
        <v>10</v>
      </c>
      <c r="D2732" s="33" t="s">
        <v>93</v>
      </c>
      <c r="E2732" s="33" t="s">
        <v>3087</v>
      </c>
      <c r="F2732" s="35">
        <v>12352310</v>
      </c>
      <c r="G2732" s="33" t="s">
        <v>466</v>
      </c>
      <c r="H2732" s="33">
        <v>1</v>
      </c>
      <c r="I2732" s="33">
        <v>6</v>
      </c>
      <c r="J2732" s="36">
        <v>120</v>
      </c>
      <c r="K2732" s="37">
        <v>1156680</v>
      </c>
      <c r="L2732" s="38" t="s">
        <v>15</v>
      </c>
      <c r="M2732" s="38" t="s">
        <v>13</v>
      </c>
    </row>
    <row r="2733" spans="1:13" s="39" customFormat="1" ht="12.75" x14ac:dyDescent="0.2">
      <c r="A2733" s="33" t="s">
        <v>19</v>
      </c>
      <c r="B2733" s="33" t="s">
        <v>585</v>
      </c>
      <c r="C2733" s="34">
        <v>10</v>
      </c>
      <c r="D2733" s="33" t="s">
        <v>93</v>
      </c>
      <c r="E2733" s="33" t="s">
        <v>3088</v>
      </c>
      <c r="F2733" s="35">
        <v>12352310</v>
      </c>
      <c r="G2733" s="33" t="s">
        <v>466</v>
      </c>
      <c r="H2733" s="33">
        <v>1</v>
      </c>
      <c r="I2733" s="33">
        <v>6</v>
      </c>
      <c r="J2733" s="36">
        <v>10</v>
      </c>
      <c r="K2733" s="37">
        <v>439110</v>
      </c>
      <c r="L2733" s="38" t="s">
        <v>15</v>
      </c>
      <c r="M2733" s="38" t="s">
        <v>13</v>
      </c>
    </row>
    <row r="2734" spans="1:13" s="39" customFormat="1" ht="12.75" x14ac:dyDescent="0.2">
      <c r="A2734" s="33" t="s">
        <v>19</v>
      </c>
      <c r="B2734" s="33" t="s">
        <v>585</v>
      </c>
      <c r="C2734" s="34">
        <v>10</v>
      </c>
      <c r="D2734" s="33" t="s">
        <v>93</v>
      </c>
      <c r="E2734" s="33" t="s">
        <v>3089</v>
      </c>
      <c r="F2734" s="35">
        <v>12352310</v>
      </c>
      <c r="G2734" s="33" t="s">
        <v>466</v>
      </c>
      <c r="H2734" s="33">
        <v>1</v>
      </c>
      <c r="I2734" s="33">
        <v>6</v>
      </c>
      <c r="J2734" s="36">
        <v>15</v>
      </c>
      <c r="K2734" s="37">
        <v>144585</v>
      </c>
      <c r="L2734" s="38" t="s">
        <v>15</v>
      </c>
      <c r="M2734" s="38" t="s">
        <v>13</v>
      </c>
    </row>
    <row r="2735" spans="1:13" s="39" customFormat="1" ht="12.75" x14ac:dyDescent="0.2">
      <c r="A2735" s="33" t="s">
        <v>19</v>
      </c>
      <c r="B2735" s="33" t="s">
        <v>585</v>
      </c>
      <c r="C2735" s="34">
        <v>10</v>
      </c>
      <c r="D2735" s="33" t="s">
        <v>93</v>
      </c>
      <c r="E2735" s="33" t="s">
        <v>3090</v>
      </c>
      <c r="F2735" s="35">
        <v>12352310</v>
      </c>
      <c r="G2735" s="33" t="s">
        <v>466</v>
      </c>
      <c r="H2735" s="33">
        <v>1</v>
      </c>
      <c r="I2735" s="33">
        <v>6</v>
      </c>
      <c r="J2735" s="36">
        <v>65</v>
      </c>
      <c r="K2735" s="37">
        <v>541450</v>
      </c>
      <c r="L2735" s="38" t="s">
        <v>15</v>
      </c>
      <c r="M2735" s="38" t="s">
        <v>13</v>
      </c>
    </row>
    <row r="2736" spans="1:13" s="39" customFormat="1" ht="12.75" x14ac:dyDescent="0.2">
      <c r="A2736" s="33" t="s">
        <v>19</v>
      </c>
      <c r="B2736" s="33" t="s">
        <v>585</v>
      </c>
      <c r="C2736" s="34">
        <v>10</v>
      </c>
      <c r="D2736" s="33" t="s">
        <v>93</v>
      </c>
      <c r="E2736" s="33" t="s">
        <v>3091</v>
      </c>
      <c r="F2736" s="35">
        <v>12352310</v>
      </c>
      <c r="G2736" s="33" t="s">
        <v>466</v>
      </c>
      <c r="H2736" s="33">
        <v>1</v>
      </c>
      <c r="I2736" s="33">
        <v>6</v>
      </c>
      <c r="J2736" s="36">
        <v>12</v>
      </c>
      <c r="K2736" s="37">
        <v>1645056</v>
      </c>
      <c r="L2736" s="38" t="s">
        <v>15</v>
      </c>
      <c r="M2736" s="38" t="s">
        <v>13</v>
      </c>
    </row>
    <row r="2737" spans="1:13" s="39" customFormat="1" ht="12.75" x14ac:dyDescent="0.2">
      <c r="A2737" s="33" t="s">
        <v>19</v>
      </c>
      <c r="B2737" s="33" t="s">
        <v>585</v>
      </c>
      <c r="C2737" s="34">
        <v>10</v>
      </c>
      <c r="D2737" s="33" t="s">
        <v>93</v>
      </c>
      <c r="E2737" s="33" t="s">
        <v>3092</v>
      </c>
      <c r="F2737" s="35">
        <v>12191502</v>
      </c>
      <c r="G2737" s="33" t="s">
        <v>466</v>
      </c>
      <c r="H2737" s="33">
        <v>1</v>
      </c>
      <c r="I2737" s="33">
        <v>6</v>
      </c>
      <c r="J2737" s="36">
        <v>15</v>
      </c>
      <c r="K2737" s="37">
        <v>3368295</v>
      </c>
      <c r="L2737" s="38" t="s">
        <v>2367</v>
      </c>
      <c r="M2737" s="38" t="s">
        <v>13</v>
      </c>
    </row>
    <row r="2738" spans="1:13" s="39" customFormat="1" ht="12.75" x14ac:dyDescent="0.2">
      <c r="A2738" s="33" t="s">
        <v>19</v>
      </c>
      <c r="B2738" s="33" t="s">
        <v>585</v>
      </c>
      <c r="C2738" s="34">
        <v>10</v>
      </c>
      <c r="D2738" s="33" t="s">
        <v>93</v>
      </c>
      <c r="E2738" s="33" t="s">
        <v>3093</v>
      </c>
      <c r="F2738" s="35">
        <v>53131627</v>
      </c>
      <c r="G2738" s="33" t="s">
        <v>466</v>
      </c>
      <c r="H2738" s="33">
        <v>1</v>
      </c>
      <c r="I2738" s="33">
        <v>6</v>
      </c>
      <c r="J2738" s="36">
        <v>50</v>
      </c>
      <c r="K2738" s="37">
        <v>1677900</v>
      </c>
      <c r="L2738" s="38" t="s">
        <v>15</v>
      </c>
      <c r="M2738" s="38" t="s">
        <v>13</v>
      </c>
    </row>
    <row r="2739" spans="1:13" s="39" customFormat="1" ht="12.75" x14ac:dyDescent="0.2">
      <c r="A2739" s="33" t="s">
        <v>19</v>
      </c>
      <c r="B2739" s="33" t="s">
        <v>585</v>
      </c>
      <c r="C2739" s="34">
        <v>10</v>
      </c>
      <c r="D2739" s="33" t="s">
        <v>93</v>
      </c>
      <c r="E2739" s="33" t="s">
        <v>3094</v>
      </c>
      <c r="F2739" s="35">
        <v>47131805</v>
      </c>
      <c r="G2739" s="33" t="s">
        <v>466</v>
      </c>
      <c r="H2739" s="33">
        <v>1</v>
      </c>
      <c r="I2739" s="33">
        <v>6</v>
      </c>
      <c r="J2739" s="36">
        <v>50</v>
      </c>
      <c r="K2739" s="37">
        <v>1677900</v>
      </c>
      <c r="L2739" s="38" t="s">
        <v>3312</v>
      </c>
      <c r="M2739" s="38" t="s">
        <v>13</v>
      </c>
    </row>
    <row r="2740" spans="1:13" s="39" customFormat="1" ht="12.75" x14ac:dyDescent="0.2">
      <c r="A2740" s="33" t="s">
        <v>19</v>
      </c>
      <c r="B2740" s="33" t="s">
        <v>585</v>
      </c>
      <c r="C2740" s="34">
        <v>10</v>
      </c>
      <c r="D2740" s="33" t="s">
        <v>93</v>
      </c>
      <c r="E2740" s="33" t="s">
        <v>3095</v>
      </c>
      <c r="F2740" s="35">
        <v>31201534</v>
      </c>
      <c r="G2740" s="33" t="s">
        <v>466</v>
      </c>
      <c r="H2740" s="33">
        <v>1</v>
      </c>
      <c r="I2740" s="33">
        <v>6</v>
      </c>
      <c r="J2740" s="36">
        <v>1</v>
      </c>
      <c r="K2740" s="37">
        <v>119</v>
      </c>
      <c r="L2740" s="38" t="s">
        <v>2369</v>
      </c>
      <c r="M2740" s="38" t="s">
        <v>13</v>
      </c>
    </row>
    <row r="2741" spans="1:13" s="39" customFormat="1" ht="12.75" x14ac:dyDescent="0.2">
      <c r="A2741" s="33" t="s">
        <v>19</v>
      </c>
      <c r="B2741" s="33" t="s">
        <v>585</v>
      </c>
      <c r="C2741" s="34">
        <v>10</v>
      </c>
      <c r="D2741" s="33" t="s">
        <v>93</v>
      </c>
      <c r="E2741" s="33" t="s">
        <v>3096</v>
      </c>
      <c r="F2741" s="35">
        <v>31201534</v>
      </c>
      <c r="G2741" s="33" t="s">
        <v>466</v>
      </c>
      <c r="H2741" s="33">
        <v>1</v>
      </c>
      <c r="I2741" s="33">
        <v>6</v>
      </c>
      <c r="J2741" s="36">
        <v>1</v>
      </c>
      <c r="K2741" s="37">
        <v>357</v>
      </c>
      <c r="L2741" s="38" t="s">
        <v>2369</v>
      </c>
      <c r="M2741" s="38" t="s">
        <v>13</v>
      </c>
    </row>
    <row r="2742" spans="1:13" s="39" customFormat="1" ht="12.75" x14ac:dyDescent="0.2">
      <c r="A2742" s="33" t="s">
        <v>19</v>
      </c>
      <c r="B2742" s="33" t="s">
        <v>585</v>
      </c>
      <c r="C2742" s="34">
        <v>10</v>
      </c>
      <c r="D2742" s="33" t="s">
        <v>93</v>
      </c>
      <c r="E2742" s="33" t="s">
        <v>3097</v>
      </c>
      <c r="F2742" s="35">
        <v>31201534</v>
      </c>
      <c r="G2742" s="33" t="s">
        <v>466</v>
      </c>
      <c r="H2742" s="33">
        <v>1</v>
      </c>
      <c r="I2742" s="33">
        <v>6</v>
      </c>
      <c r="J2742" s="36">
        <v>1</v>
      </c>
      <c r="K2742" s="37">
        <v>1130.5</v>
      </c>
      <c r="L2742" s="38" t="s">
        <v>2369</v>
      </c>
      <c r="M2742" s="38" t="s">
        <v>13</v>
      </c>
    </row>
    <row r="2743" spans="1:13" s="39" customFormat="1" ht="12.75" x14ac:dyDescent="0.2">
      <c r="A2743" s="33" t="s">
        <v>19</v>
      </c>
      <c r="B2743" s="33" t="s">
        <v>585</v>
      </c>
      <c r="C2743" s="34">
        <v>10</v>
      </c>
      <c r="D2743" s="33" t="s">
        <v>93</v>
      </c>
      <c r="E2743" s="33" t="s">
        <v>3098</v>
      </c>
      <c r="F2743" s="35">
        <v>44121618</v>
      </c>
      <c r="G2743" s="33" t="s">
        <v>466</v>
      </c>
      <c r="H2743" s="33">
        <v>1</v>
      </c>
      <c r="I2743" s="33">
        <v>6</v>
      </c>
      <c r="J2743" s="36">
        <v>5</v>
      </c>
      <c r="K2743" s="37">
        <v>1792735</v>
      </c>
      <c r="L2743" s="38" t="s">
        <v>15</v>
      </c>
      <c r="M2743" s="38" t="s">
        <v>13</v>
      </c>
    </row>
    <row r="2744" spans="1:13" s="39" customFormat="1" ht="12.75" x14ac:dyDescent="0.2">
      <c r="A2744" s="33" t="s">
        <v>19</v>
      </c>
      <c r="B2744" s="33" t="s">
        <v>585</v>
      </c>
      <c r="C2744" s="34">
        <v>10</v>
      </c>
      <c r="D2744" s="33" t="s">
        <v>93</v>
      </c>
      <c r="E2744" s="33" t="s">
        <v>3099</v>
      </c>
      <c r="F2744" s="35">
        <v>20121129</v>
      </c>
      <c r="G2744" s="33" t="s">
        <v>466</v>
      </c>
      <c r="H2744" s="33">
        <v>1</v>
      </c>
      <c r="I2744" s="33">
        <v>6</v>
      </c>
      <c r="J2744" s="36">
        <v>100</v>
      </c>
      <c r="K2744" s="37">
        <v>2582300</v>
      </c>
      <c r="L2744" s="38" t="s">
        <v>15</v>
      </c>
      <c r="M2744" s="38" t="s">
        <v>13</v>
      </c>
    </row>
    <row r="2745" spans="1:13" s="39" customFormat="1" ht="12.75" x14ac:dyDescent="0.2">
      <c r="A2745" s="33" t="s">
        <v>19</v>
      </c>
      <c r="B2745" s="33" t="s">
        <v>585</v>
      </c>
      <c r="C2745" s="34">
        <v>10</v>
      </c>
      <c r="D2745" s="33" t="s">
        <v>93</v>
      </c>
      <c r="E2745" s="33" t="s">
        <v>3100</v>
      </c>
      <c r="F2745" s="35">
        <v>31201619</v>
      </c>
      <c r="G2745" s="33" t="s">
        <v>466</v>
      </c>
      <c r="H2745" s="33">
        <v>1</v>
      </c>
      <c r="I2745" s="33">
        <v>6</v>
      </c>
      <c r="J2745" s="36">
        <v>20</v>
      </c>
      <c r="K2745" s="37">
        <v>990080</v>
      </c>
      <c r="L2745" s="38" t="s">
        <v>15</v>
      </c>
      <c r="M2745" s="38" t="s">
        <v>13</v>
      </c>
    </row>
    <row r="2746" spans="1:13" s="39" customFormat="1" ht="12.75" x14ac:dyDescent="0.2">
      <c r="A2746" s="33" t="s">
        <v>19</v>
      </c>
      <c r="B2746" s="33" t="s">
        <v>585</v>
      </c>
      <c r="C2746" s="34">
        <v>10</v>
      </c>
      <c r="D2746" s="33" t="s">
        <v>93</v>
      </c>
      <c r="E2746" s="33" t="s">
        <v>3101</v>
      </c>
      <c r="F2746" s="35">
        <v>12191500</v>
      </c>
      <c r="G2746" s="33" t="s">
        <v>466</v>
      </c>
      <c r="H2746" s="33">
        <v>1</v>
      </c>
      <c r="I2746" s="33">
        <v>6</v>
      </c>
      <c r="J2746" s="36">
        <v>2</v>
      </c>
      <c r="K2746" s="37">
        <v>1968974</v>
      </c>
      <c r="L2746" s="38" t="s">
        <v>15</v>
      </c>
      <c r="M2746" s="38" t="s">
        <v>13</v>
      </c>
    </row>
    <row r="2747" spans="1:13" s="39" customFormat="1" ht="12.75" x14ac:dyDescent="0.2">
      <c r="A2747" s="33" t="s">
        <v>19</v>
      </c>
      <c r="B2747" s="33" t="s">
        <v>585</v>
      </c>
      <c r="C2747" s="34">
        <v>10</v>
      </c>
      <c r="D2747" s="33" t="s">
        <v>93</v>
      </c>
      <c r="E2747" s="33" t="s">
        <v>3102</v>
      </c>
      <c r="F2747" s="35">
        <v>15121520</v>
      </c>
      <c r="G2747" s="33" t="s">
        <v>466</v>
      </c>
      <c r="H2747" s="33">
        <v>1</v>
      </c>
      <c r="I2747" s="33">
        <v>6</v>
      </c>
      <c r="J2747" s="36">
        <v>5</v>
      </c>
      <c r="K2747" s="37">
        <v>100555</v>
      </c>
      <c r="L2747" s="38" t="s">
        <v>15</v>
      </c>
      <c r="M2747" s="38" t="s">
        <v>13</v>
      </c>
    </row>
    <row r="2748" spans="1:13" s="39" customFormat="1" ht="12.75" x14ac:dyDescent="0.2">
      <c r="A2748" s="33" t="s">
        <v>19</v>
      </c>
      <c r="B2748" s="33" t="s">
        <v>585</v>
      </c>
      <c r="C2748" s="34">
        <v>10</v>
      </c>
      <c r="D2748" s="33" t="s">
        <v>93</v>
      </c>
      <c r="E2748" s="33" t="s">
        <v>3103</v>
      </c>
      <c r="F2748" s="35">
        <v>11162114</v>
      </c>
      <c r="G2748" s="33" t="s">
        <v>466</v>
      </c>
      <c r="H2748" s="33">
        <v>1</v>
      </c>
      <c r="I2748" s="33">
        <v>6</v>
      </c>
      <c r="J2748" s="36">
        <v>2</v>
      </c>
      <c r="K2748" s="37">
        <v>181594</v>
      </c>
      <c r="L2748" s="38" t="s">
        <v>15</v>
      </c>
      <c r="M2748" s="38" t="s">
        <v>13</v>
      </c>
    </row>
    <row r="2749" spans="1:13" s="39" customFormat="1" ht="12.75" x14ac:dyDescent="0.2">
      <c r="A2749" s="33" t="s">
        <v>19</v>
      </c>
      <c r="B2749" s="33" t="s">
        <v>585</v>
      </c>
      <c r="C2749" s="34">
        <v>10</v>
      </c>
      <c r="D2749" s="33" t="s">
        <v>93</v>
      </c>
      <c r="E2749" s="33" t="s">
        <v>3104</v>
      </c>
      <c r="F2749" s="35">
        <v>11162114</v>
      </c>
      <c r="G2749" s="33" t="s">
        <v>466</v>
      </c>
      <c r="H2749" s="33">
        <v>1</v>
      </c>
      <c r="I2749" s="33">
        <v>6</v>
      </c>
      <c r="J2749" s="36">
        <v>2</v>
      </c>
      <c r="K2749" s="37">
        <v>181594</v>
      </c>
      <c r="L2749" s="38" t="s">
        <v>15</v>
      </c>
      <c r="M2749" s="38" t="s">
        <v>13</v>
      </c>
    </row>
    <row r="2750" spans="1:13" s="39" customFormat="1" ht="12.75" x14ac:dyDescent="0.2">
      <c r="A2750" s="33" t="s">
        <v>19</v>
      </c>
      <c r="B2750" s="33" t="s">
        <v>585</v>
      </c>
      <c r="C2750" s="34">
        <v>10</v>
      </c>
      <c r="D2750" s="33" t="s">
        <v>93</v>
      </c>
      <c r="E2750" s="33" t="s">
        <v>3105</v>
      </c>
      <c r="F2750" s="35">
        <v>31211510</v>
      </c>
      <c r="G2750" s="33" t="s">
        <v>466</v>
      </c>
      <c r="H2750" s="33">
        <v>1</v>
      </c>
      <c r="I2750" s="33">
        <v>6</v>
      </c>
      <c r="J2750" s="36">
        <v>8</v>
      </c>
      <c r="K2750" s="37">
        <v>86632</v>
      </c>
      <c r="L2750" s="38" t="s">
        <v>15</v>
      </c>
      <c r="M2750" s="38" t="s">
        <v>13</v>
      </c>
    </row>
    <row r="2751" spans="1:13" s="39" customFormat="1" ht="12.75" x14ac:dyDescent="0.2">
      <c r="A2751" s="33" t="s">
        <v>19</v>
      </c>
      <c r="B2751" s="33" t="s">
        <v>585</v>
      </c>
      <c r="C2751" s="34">
        <v>10</v>
      </c>
      <c r="D2751" s="33" t="s">
        <v>93</v>
      </c>
      <c r="E2751" s="33" t="s">
        <v>3106</v>
      </c>
      <c r="F2751" s="35">
        <v>31231116</v>
      </c>
      <c r="G2751" s="33" t="s">
        <v>466</v>
      </c>
      <c r="H2751" s="33">
        <v>1</v>
      </c>
      <c r="I2751" s="33">
        <v>6</v>
      </c>
      <c r="J2751" s="36">
        <v>2</v>
      </c>
      <c r="K2751" s="37">
        <v>122788.95999999999</v>
      </c>
      <c r="L2751" s="38" t="s">
        <v>2369</v>
      </c>
      <c r="M2751" s="38" t="s">
        <v>13</v>
      </c>
    </row>
    <row r="2752" spans="1:13" s="39" customFormat="1" ht="12.75" x14ac:dyDescent="0.2">
      <c r="A2752" s="33" t="s">
        <v>19</v>
      </c>
      <c r="B2752" s="33" t="s">
        <v>585</v>
      </c>
      <c r="C2752" s="34">
        <v>10</v>
      </c>
      <c r="D2752" s="33" t="s">
        <v>93</v>
      </c>
      <c r="E2752" s="33" t="s">
        <v>3107</v>
      </c>
      <c r="F2752" s="35">
        <v>31231116</v>
      </c>
      <c r="G2752" s="33" t="s">
        <v>466</v>
      </c>
      <c r="H2752" s="33">
        <v>1</v>
      </c>
      <c r="I2752" s="33">
        <v>6</v>
      </c>
      <c r="J2752" s="36">
        <v>2</v>
      </c>
      <c r="K2752" s="37">
        <v>8825.0400000000009</v>
      </c>
      <c r="L2752" s="38" t="s">
        <v>2369</v>
      </c>
      <c r="M2752" s="38" t="s">
        <v>13</v>
      </c>
    </row>
    <row r="2753" spans="1:13" s="39" customFormat="1" ht="12.75" x14ac:dyDescent="0.2">
      <c r="A2753" s="33" t="s">
        <v>19</v>
      </c>
      <c r="B2753" s="33" t="s">
        <v>585</v>
      </c>
      <c r="C2753" s="34">
        <v>10</v>
      </c>
      <c r="D2753" s="33" t="s">
        <v>93</v>
      </c>
      <c r="E2753" s="33" t="s">
        <v>3108</v>
      </c>
      <c r="F2753" s="35">
        <v>31231116</v>
      </c>
      <c r="G2753" s="33" t="s">
        <v>466</v>
      </c>
      <c r="H2753" s="33">
        <v>1</v>
      </c>
      <c r="I2753" s="33">
        <v>6</v>
      </c>
      <c r="J2753" s="36">
        <v>2</v>
      </c>
      <c r="K2753" s="37">
        <v>5181.26</v>
      </c>
      <c r="L2753" s="38" t="s">
        <v>2369</v>
      </c>
      <c r="M2753" s="38" t="s">
        <v>13</v>
      </c>
    </row>
    <row r="2754" spans="1:13" s="39" customFormat="1" ht="12.75" x14ac:dyDescent="0.2">
      <c r="A2754" s="33" t="s">
        <v>19</v>
      </c>
      <c r="B2754" s="33" t="s">
        <v>585</v>
      </c>
      <c r="C2754" s="34">
        <v>10</v>
      </c>
      <c r="D2754" s="33" t="s">
        <v>93</v>
      </c>
      <c r="E2754" s="33" t="s">
        <v>3109</v>
      </c>
      <c r="F2754" s="35">
        <v>31231116</v>
      </c>
      <c r="G2754" s="33" t="s">
        <v>466</v>
      </c>
      <c r="H2754" s="33">
        <v>1</v>
      </c>
      <c r="I2754" s="33">
        <v>6</v>
      </c>
      <c r="J2754" s="36">
        <v>1</v>
      </c>
      <c r="K2754" s="37">
        <v>61394.479999999996</v>
      </c>
      <c r="L2754" s="38" t="s">
        <v>2369</v>
      </c>
      <c r="M2754" s="38" t="s">
        <v>13</v>
      </c>
    </row>
    <row r="2755" spans="1:13" s="39" customFormat="1" ht="12.75" x14ac:dyDescent="0.2">
      <c r="A2755" s="33" t="s">
        <v>19</v>
      </c>
      <c r="B2755" s="33" t="s">
        <v>585</v>
      </c>
      <c r="C2755" s="34">
        <v>10</v>
      </c>
      <c r="D2755" s="33" t="s">
        <v>93</v>
      </c>
      <c r="E2755" s="33" t="s">
        <v>3110</v>
      </c>
      <c r="F2755" s="35">
        <v>31231116</v>
      </c>
      <c r="G2755" s="33" t="s">
        <v>466</v>
      </c>
      <c r="H2755" s="33">
        <v>1</v>
      </c>
      <c r="I2755" s="33">
        <v>6</v>
      </c>
      <c r="J2755" s="36">
        <v>1</v>
      </c>
      <c r="K2755" s="37">
        <v>61394.479999999996</v>
      </c>
      <c r="L2755" s="38" t="s">
        <v>2369</v>
      </c>
      <c r="M2755" s="38" t="s">
        <v>13</v>
      </c>
    </row>
    <row r="2756" spans="1:13" s="39" customFormat="1" ht="12.75" x14ac:dyDescent="0.2">
      <c r="A2756" s="33" t="s">
        <v>19</v>
      </c>
      <c r="B2756" s="33" t="s">
        <v>585</v>
      </c>
      <c r="C2756" s="34">
        <v>10</v>
      </c>
      <c r="D2756" s="33" t="s">
        <v>93</v>
      </c>
      <c r="E2756" s="33" t="s">
        <v>3111</v>
      </c>
      <c r="F2756" s="35">
        <v>31231116</v>
      </c>
      <c r="G2756" s="33" t="s">
        <v>466</v>
      </c>
      <c r="H2756" s="33">
        <v>1</v>
      </c>
      <c r="I2756" s="33">
        <v>6</v>
      </c>
      <c r="J2756" s="36">
        <v>1</v>
      </c>
      <c r="K2756" s="37">
        <v>383711.93</v>
      </c>
      <c r="L2756" s="38" t="s">
        <v>2369</v>
      </c>
      <c r="M2756" s="38" t="s">
        <v>13</v>
      </c>
    </row>
    <row r="2757" spans="1:13" s="39" customFormat="1" ht="12.75" x14ac:dyDescent="0.2">
      <c r="A2757" s="33" t="s">
        <v>19</v>
      </c>
      <c r="B2757" s="33" t="s">
        <v>585</v>
      </c>
      <c r="C2757" s="34">
        <v>10</v>
      </c>
      <c r="D2757" s="33" t="s">
        <v>93</v>
      </c>
      <c r="E2757" s="33" t="s">
        <v>3112</v>
      </c>
      <c r="F2757" s="35">
        <v>31152203</v>
      </c>
      <c r="G2757" s="33" t="s">
        <v>466</v>
      </c>
      <c r="H2757" s="33">
        <v>1</v>
      </c>
      <c r="I2757" s="33">
        <v>6</v>
      </c>
      <c r="J2757" s="36">
        <v>20</v>
      </c>
      <c r="K2757" s="37">
        <v>3837107.4</v>
      </c>
      <c r="L2757" s="38" t="s">
        <v>15</v>
      </c>
      <c r="M2757" s="38" t="s">
        <v>13</v>
      </c>
    </row>
    <row r="2758" spans="1:13" s="39" customFormat="1" ht="12.75" x14ac:dyDescent="0.2">
      <c r="A2758" s="33" t="s">
        <v>19</v>
      </c>
      <c r="B2758" s="33" t="s">
        <v>585</v>
      </c>
      <c r="C2758" s="34">
        <v>10</v>
      </c>
      <c r="D2758" s="33" t="s">
        <v>93</v>
      </c>
      <c r="E2758" s="33" t="s">
        <v>3113</v>
      </c>
      <c r="F2758" s="35">
        <v>31152203</v>
      </c>
      <c r="G2758" s="33" t="s">
        <v>466</v>
      </c>
      <c r="H2758" s="33">
        <v>1</v>
      </c>
      <c r="I2758" s="33">
        <v>6</v>
      </c>
      <c r="J2758" s="36">
        <v>30</v>
      </c>
      <c r="K2758" s="37">
        <v>777010.5</v>
      </c>
      <c r="L2758" s="38" t="s">
        <v>15</v>
      </c>
      <c r="M2758" s="38" t="s">
        <v>13</v>
      </c>
    </row>
    <row r="2759" spans="1:13" s="39" customFormat="1" ht="12.75" x14ac:dyDescent="0.2">
      <c r="A2759" s="33" t="s">
        <v>19</v>
      </c>
      <c r="B2759" s="33" t="s">
        <v>585</v>
      </c>
      <c r="C2759" s="34">
        <v>10</v>
      </c>
      <c r="D2759" s="33" t="s">
        <v>93</v>
      </c>
      <c r="E2759" s="33" t="s">
        <v>3114</v>
      </c>
      <c r="F2759" s="35">
        <v>31152203</v>
      </c>
      <c r="G2759" s="33" t="s">
        <v>466</v>
      </c>
      <c r="H2759" s="33">
        <v>1</v>
      </c>
      <c r="I2759" s="33">
        <v>6</v>
      </c>
      <c r="J2759" s="36">
        <v>2</v>
      </c>
      <c r="K2759" s="37">
        <v>57557.919999999998</v>
      </c>
      <c r="L2759" s="38" t="s">
        <v>15</v>
      </c>
      <c r="M2759" s="38" t="s">
        <v>13</v>
      </c>
    </row>
    <row r="2760" spans="1:13" s="39" customFormat="1" ht="12.75" x14ac:dyDescent="0.2">
      <c r="A2760" s="33" t="s">
        <v>19</v>
      </c>
      <c r="B2760" s="33" t="s">
        <v>585</v>
      </c>
      <c r="C2760" s="34">
        <v>10</v>
      </c>
      <c r="D2760" s="33" t="s">
        <v>93</v>
      </c>
      <c r="E2760" s="33" t="s">
        <v>3115</v>
      </c>
      <c r="F2760" s="35">
        <v>31152203</v>
      </c>
      <c r="G2760" s="33" t="s">
        <v>466</v>
      </c>
      <c r="H2760" s="33">
        <v>1</v>
      </c>
      <c r="I2760" s="33">
        <v>6</v>
      </c>
      <c r="J2760" s="36">
        <v>20</v>
      </c>
      <c r="K2760" s="37">
        <v>594762</v>
      </c>
      <c r="L2760" s="38" t="s">
        <v>15</v>
      </c>
      <c r="M2760" s="38" t="s">
        <v>13</v>
      </c>
    </row>
    <row r="2761" spans="1:13" s="39" customFormat="1" ht="12.75" x14ac:dyDescent="0.2">
      <c r="A2761" s="33" t="s">
        <v>19</v>
      </c>
      <c r="B2761" s="33" t="s">
        <v>585</v>
      </c>
      <c r="C2761" s="34">
        <v>10</v>
      </c>
      <c r="D2761" s="33" t="s">
        <v>93</v>
      </c>
      <c r="E2761" s="33" t="s">
        <v>3116</v>
      </c>
      <c r="F2761" s="35">
        <v>25173902</v>
      </c>
      <c r="G2761" s="33" t="s">
        <v>466</v>
      </c>
      <c r="H2761" s="33">
        <v>1</v>
      </c>
      <c r="I2761" s="33">
        <v>6</v>
      </c>
      <c r="J2761" s="36">
        <v>1</v>
      </c>
      <c r="K2761" s="37">
        <v>1247064.07</v>
      </c>
      <c r="L2761" s="38" t="s">
        <v>15</v>
      </c>
      <c r="M2761" s="38" t="s">
        <v>13</v>
      </c>
    </row>
    <row r="2762" spans="1:13" s="39" customFormat="1" ht="12.75" x14ac:dyDescent="0.2">
      <c r="A2762" s="33" t="s">
        <v>19</v>
      </c>
      <c r="B2762" s="33" t="s">
        <v>585</v>
      </c>
      <c r="C2762" s="34">
        <v>10</v>
      </c>
      <c r="D2762" s="33" t="s">
        <v>93</v>
      </c>
      <c r="E2762" s="33" t="s">
        <v>3117</v>
      </c>
      <c r="F2762" s="35">
        <v>25173902</v>
      </c>
      <c r="G2762" s="33" t="s">
        <v>466</v>
      </c>
      <c r="H2762" s="33">
        <v>1</v>
      </c>
      <c r="I2762" s="33">
        <v>6</v>
      </c>
      <c r="J2762" s="36">
        <v>1</v>
      </c>
      <c r="K2762" s="37">
        <v>1151135.79</v>
      </c>
      <c r="L2762" s="38" t="s">
        <v>15</v>
      </c>
      <c r="M2762" s="38" t="s">
        <v>13</v>
      </c>
    </row>
    <row r="2763" spans="1:13" s="39" customFormat="1" ht="12.75" x14ac:dyDescent="0.2">
      <c r="A2763" s="33" t="s">
        <v>19</v>
      </c>
      <c r="B2763" s="33" t="s">
        <v>585</v>
      </c>
      <c r="C2763" s="34">
        <v>10</v>
      </c>
      <c r="D2763" s="33" t="s">
        <v>93</v>
      </c>
      <c r="E2763" s="33" t="s">
        <v>3118</v>
      </c>
      <c r="F2763" s="35">
        <v>25173902</v>
      </c>
      <c r="G2763" s="33" t="s">
        <v>466</v>
      </c>
      <c r="H2763" s="33">
        <v>1</v>
      </c>
      <c r="I2763" s="33">
        <v>6</v>
      </c>
      <c r="J2763" s="36">
        <v>1</v>
      </c>
      <c r="K2763" s="37">
        <v>1342991.16</v>
      </c>
      <c r="L2763" s="38" t="s">
        <v>15</v>
      </c>
      <c r="M2763" s="38" t="s">
        <v>13</v>
      </c>
    </row>
    <row r="2764" spans="1:13" s="39" customFormat="1" ht="12.75" x14ac:dyDescent="0.2">
      <c r="A2764" s="33" t="s">
        <v>19</v>
      </c>
      <c r="B2764" s="33" t="s">
        <v>585</v>
      </c>
      <c r="C2764" s="34">
        <v>10</v>
      </c>
      <c r="D2764" s="33" t="s">
        <v>93</v>
      </c>
      <c r="E2764" s="33" t="s">
        <v>3119</v>
      </c>
      <c r="F2764" s="35">
        <v>25173902</v>
      </c>
      <c r="G2764" s="33" t="s">
        <v>466</v>
      </c>
      <c r="H2764" s="33">
        <v>1</v>
      </c>
      <c r="I2764" s="33">
        <v>6</v>
      </c>
      <c r="J2764" s="36">
        <v>2</v>
      </c>
      <c r="K2764" s="37">
        <v>297376.24</v>
      </c>
      <c r="L2764" s="38" t="s">
        <v>15</v>
      </c>
      <c r="M2764" s="38" t="s">
        <v>13</v>
      </c>
    </row>
    <row r="2765" spans="1:13" s="39" customFormat="1" ht="12.75" x14ac:dyDescent="0.2">
      <c r="A2765" s="33" t="s">
        <v>19</v>
      </c>
      <c r="B2765" s="33" t="s">
        <v>585</v>
      </c>
      <c r="C2765" s="34">
        <v>10</v>
      </c>
      <c r="D2765" s="33" t="s">
        <v>93</v>
      </c>
      <c r="E2765" s="33" t="s">
        <v>3120</v>
      </c>
      <c r="F2765" s="35">
        <v>32121701</v>
      </c>
      <c r="G2765" s="33" t="s">
        <v>466</v>
      </c>
      <c r="H2765" s="33">
        <v>1</v>
      </c>
      <c r="I2765" s="33">
        <v>6</v>
      </c>
      <c r="J2765" s="36">
        <v>1</v>
      </c>
      <c r="K2765" s="37">
        <v>43167.25</v>
      </c>
      <c r="L2765" s="38" t="s">
        <v>15</v>
      </c>
      <c r="M2765" s="38" t="s">
        <v>13</v>
      </c>
    </row>
    <row r="2766" spans="1:13" s="39" customFormat="1" ht="12.75" x14ac:dyDescent="0.2">
      <c r="A2766" s="33" t="s">
        <v>19</v>
      </c>
      <c r="B2766" s="33" t="s">
        <v>585</v>
      </c>
      <c r="C2766" s="34">
        <v>10</v>
      </c>
      <c r="D2766" s="33" t="s">
        <v>93</v>
      </c>
      <c r="E2766" s="33" t="s">
        <v>3121</v>
      </c>
      <c r="F2766" s="35">
        <v>26121609</v>
      </c>
      <c r="G2766" s="33" t="s">
        <v>466</v>
      </c>
      <c r="H2766" s="33">
        <v>1</v>
      </c>
      <c r="I2766" s="33">
        <v>6</v>
      </c>
      <c r="J2766" s="36">
        <v>1</v>
      </c>
      <c r="K2766" s="37">
        <v>791405.93</v>
      </c>
      <c r="L2766" s="38" t="s">
        <v>15</v>
      </c>
      <c r="M2766" s="38" t="s">
        <v>13</v>
      </c>
    </row>
    <row r="2767" spans="1:13" s="39" customFormat="1" ht="12.75" x14ac:dyDescent="0.2">
      <c r="A2767" s="33" t="s">
        <v>19</v>
      </c>
      <c r="B2767" s="33" t="s">
        <v>585</v>
      </c>
      <c r="C2767" s="34">
        <v>10</v>
      </c>
      <c r="D2767" s="33" t="s">
        <v>93</v>
      </c>
      <c r="E2767" s="33" t="s">
        <v>3122</v>
      </c>
      <c r="F2767" s="35">
        <v>43202222</v>
      </c>
      <c r="G2767" s="33" t="s">
        <v>466</v>
      </c>
      <c r="H2767" s="33">
        <v>1</v>
      </c>
      <c r="I2767" s="33">
        <v>6</v>
      </c>
      <c r="J2767" s="36">
        <v>2</v>
      </c>
      <c r="K2767" s="37">
        <v>57557.919999999998</v>
      </c>
      <c r="L2767" s="38" t="s">
        <v>15</v>
      </c>
      <c r="M2767" s="38" t="s">
        <v>13</v>
      </c>
    </row>
    <row r="2768" spans="1:13" s="39" customFormat="1" ht="12.75" x14ac:dyDescent="0.2">
      <c r="A2768" s="33" t="s">
        <v>19</v>
      </c>
      <c r="B2768" s="33" t="s">
        <v>585</v>
      </c>
      <c r="C2768" s="34">
        <v>10</v>
      </c>
      <c r="D2768" s="33" t="s">
        <v>93</v>
      </c>
      <c r="E2768" s="33" t="s">
        <v>3123</v>
      </c>
      <c r="F2768" s="35">
        <v>32121501</v>
      </c>
      <c r="G2768" s="33" t="s">
        <v>466</v>
      </c>
      <c r="H2768" s="33">
        <v>1</v>
      </c>
      <c r="I2768" s="33">
        <v>6</v>
      </c>
      <c r="J2768" s="36">
        <v>2</v>
      </c>
      <c r="K2768" s="37">
        <v>134298.64000000001</v>
      </c>
      <c r="L2768" s="38" t="s">
        <v>15</v>
      </c>
      <c r="M2768" s="38" t="s">
        <v>13</v>
      </c>
    </row>
    <row r="2769" spans="1:13" s="39" customFormat="1" ht="12.75" x14ac:dyDescent="0.2">
      <c r="A2769" s="33" t="s">
        <v>19</v>
      </c>
      <c r="B2769" s="33" t="s">
        <v>585</v>
      </c>
      <c r="C2769" s="34">
        <v>10</v>
      </c>
      <c r="D2769" s="33" t="s">
        <v>93</v>
      </c>
      <c r="E2769" s="33" t="s">
        <v>3124</v>
      </c>
      <c r="F2769" s="35">
        <v>32121501</v>
      </c>
      <c r="G2769" s="33" t="s">
        <v>466</v>
      </c>
      <c r="H2769" s="33">
        <v>1</v>
      </c>
      <c r="I2769" s="33">
        <v>6</v>
      </c>
      <c r="J2769" s="36">
        <v>2</v>
      </c>
      <c r="K2769" s="37">
        <v>518011.76</v>
      </c>
      <c r="L2769" s="38" t="s">
        <v>15</v>
      </c>
      <c r="M2769" s="38" t="s">
        <v>13</v>
      </c>
    </row>
    <row r="2770" spans="1:13" s="39" customFormat="1" ht="12.75" x14ac:dyDescent="0.2">
      <c r="A2770" s="33" t="s">
        <v>19</v>
      </c>
      <c r="B2770" s="33" t="s">
        <v>585</v>
      </c>
      <c r="C2770" s="34">
        <v>10</v>
      </c>
      <c r="D2770" s="33" t="s">
        <v>93</v>
      </c>
      <c r="E2770" s="33" t="s">
        <v>3125</v>
      </c>
      <c r="F2770" s="35">
        <v>32121501</v>
      </c>
      <c r="G2770" s="33" t="s">
        <v>466</v>
      </c>
      <c r="H2770" s="33">
        <v>1</v>
      </c>
      <c r="I2770" s="33">
        <v>6</v>
      </c>
      <c r="J2770" s="36">
        <v>50</v>
      </c>
      <c r="K2770" s="37">
        <v>5371957.5</v>
      </c>
      <c r="L2770" s="38" t="s">
        <v>15</v>
      </c>
      <c r="M2770" s="38" t="s">
        <v>13</v>
      </c>
    </row>
    <row r="2771" spans="1:13" s="39" customFormat="1" ht="12.75" x14ac:dyDescent="0.2">
      <c r="A2771" s="33" t="s">
        <v>19</v>
      </c>
      <c r="B2771" s="33" t="s">
        <v>585</v>
      </c>
      <c r="C2771" s="34">
        <v>10</v>
      </c>
      <c r="D2771" s="33" t="s">
        <v>93</v>
      </c>
      <c r="E2771" s="33" t="s">
        <v>3126</v>
      </c>
      <c r="F2771" s="35">
        <v>39121463</v>
      </c>
      <c r="G2771" s="33" t="s">
        <v>466</v>
      </c>
      <c r="H2771" s="33">
        <v>1</v>
      </c>
      <c r="I2771" s="33">
        <v>6</v>
      </c>
      <c r="J2771" s="36">
        <v>1</v>
      </c>
      <c r="K2771" s="37">
        <v>2685982.32</v>
      </c>
      <c r="L2771" s="38" t="s">
        <v>15</v>
      </c>
      <c r="M2771" s="38" t="s">
        <v>13</v>
      </c>
    </row>
    <row r="2772" spans="1:13" s="39" customFormat="1" ht="12.75" x14ac:dyDescent="0.2">
      <c r="A2772" s="33" t="s">
        <v>19</v>
      </c>
      <c r="B2772" s="33" t="s">
        <v>585</v>
      </c>
      <c r="C2772" s="34">
        <v>10</v>
      </c>
      <c r="D2772" s="33" t="s">
        <v>93</v>
      </c>
      <c r="E2772" s="33" t="s">
        <v>3127</v>
      </c>
      <c r="F2772" s="35">
        <v>30102006</v>
      </c>
      <c r="G2772" s="33" t="s">
        <v>466</v>
      </c>
      <c r="H2772" s="33">
        <v>1</v>
      </c>
      <c r="I2772" s="33">
        <v>6</v>
      </c>
      <c r="J2772" s="36">
        <v>2</v>
      </c>
      <c r="K2772" s="37">
        <v>652310.4</v>
      </c>
      <c r="L2772" s="38" t="s">
        <v>15</v>
      </c>
      <c r="M2772" s="38" t="s">
        <v>13</v>
      </c>
    </row>
    <row r="2773" spans="1:13" s="39" customFormat="1" ht="12.75" x14ac:dyDescent="0.2">
      <c r="A2773" s="33" t="s">
        <v>19</v>
      </c>
      <c r="B2773" s="33" t="s">
        <v>585</v>
      </c>
      <c r="C2773" s="34">
        <v>10</v>
      </c>
      <c r="D2773" s="33" t="s">
        <v>93</v>
      </c>
      <c r="E2773" s="33" t="s">
        <v>3128</v>
      </c>
      <c r="F2773" s="35">
        <v>30102006</v>
      </c>
      <c r="G2773" s="33" t="s">
        <v>466</v>
      </c>
      <c r="H2773" s="33">
        <v>1</v>
      </c>
      <c r="I2773" s="33">
        <v>6</v>
      </c>
      <c r="J2773" s="36">
        <v>2</v>
      </c>
      <c r="K2773" s="37">
        <v>1304620.8</v>
      </c>
      <c r="L2773" s="38" t="s">
        <v>15</v>
      </c>
      <c r="M2773" s="38" t="s">
        <v>13</v>
      </c>
    </row>
    <row r="2774" spans="1:13" s="39" customFormat="1" ht="12.75" x14ac:dyDescent="0.2">
      <c r="A2774" s="33" t="s">
        <v>19</v>
      </c>
      <c r="B2774" s="33" t="s">
        <v>585</v>
      </c>
      <c r="C2774" s="34">
        <v>10</v>
      </c>
      <c r="D2774" s="33" t="s">
        <v>93</v>
      </c>
      <c r="E2774" s="33" t="s">
        <v>3129</v>
      </c>
      <c r="F2774" s="35">
        <v>30102006</v>
      </c>
      <c r="G2774" s="33" t="s">
        <v>466</v>
      </c>
      <c r="H2774" s="33">
        <v>1</v>
      </c>
      <c r="I2774" s="33">
        <v>6</v>
      </c>
      <c r="J2774" s="36">
        <v>1</v>
      </c>
      <c r="K2774" s="37">
        <v>5180110.46</v>
      </c>
      <c r="L2774" s="38" t="s">
        <v>15</v>
      </c>
      <c r="M2774" s="38" t="s">
        <v>13</v>
      </c>
    </row>
    <row r="2775" spans="1:13" s="39" customFormat="1" ht="12.75" x14ac:dyDescent="0.2">
      <c r="A2775" s="33" t="s">
        <v>19</v>
      </c>
      <c r="B2775" s="33" t="s">
        <v>585</v>
      </c>
      <c r="C2775" s="34">
        <v>10</v>
      </c>
      <c r="D2775" s="33" t="s">
        <v>93</v>
      </c>
      <c r="E2775" s="33" t="s">
        <v>3130</v>
      </c>
      <c r="F2775" s="35">
        <v>30102006</v>
      </c>
      <c r="G2775" s="33" t="s">
        <v>466</v>
      </c>
      <c r="H2775" s="33">
        <v>1</v>
      </c>
      <c r="I2775" s="33">
        <v>6</v>
      </c>
      <c r="J2775" s="36">
        <v>1</v>
      </c>
      <c r="K2775" s="37">
        <v>1131949.42</v>
      </c>
      <c r="L2775" s="38" t="s">
        <v>15</v>
      </c>
      <c r="M2775" s="38" t="s">
        <v>13</v>
      </c>
    </row>
    <row r="2776" spans="1:13" s="39" customFormat="1" ht="12.75" x14ac:dyDescent="0.2">
      <c r="A2776" s="33" t="s">
        <v>19</v>
      </c>
      <c r="B2776" s="33" t="s">
        <v>585</v>
      </c>
      <c r="C2776" s="34">
        <v>10</v>
      </c>
      <c r="D2776" s="33" t="s">
        <v>93</v>
      </c>
      <c r="E2776" s="33" t="s">
        <v>3131</v>
      </c>
      <c r="F2776" s="35">
        <v>39121436</v>
      </c>
      <c r="G2776" s="33" t="s">
        <v>466</v>
      </c>
      <c r="H2776" s="33">
        <v>1</v>
      </c>
      <c r="I2776" s="33">
        <v>6</v>
      </c>
      <c r="J2776" s="36">
        <v>2</v>
      </c>
      <c r="K2776" s="37">
        <v>5371964.6399999997</v>
      </c>
      <c r="L2776" s="38" t="s">
        <v>15</v>
      </c>
      <c r="M2776" s="38" t="s">
        <v>13</v>
      </c>
    </row>
    <row r="2777" spans="1:13" s="39" customFormat="1" ht="12.75" x14ac:dyDescent="0.2">
      <c r="A2777" s="33" t="s">
        <v>19</v>
      </c>
      <c r="B2777" s="33" t="s">
        <v>585</v>
      </c>
      <c r="C2777" s="34">
        <v>10</v>
      </c>
      <c r="D2777" s="33" t="s">
        <v>93</v>
      </c>
      <c r="E2777" s="33" t="s">
        <v>3132</v>
      </c>
      <c r="F2777" s="35">
        <v>39111706</v>
      </c>
      <c r="G2777" s="33" t="s">
        <v>466</v>
      </c>
      <c r="H2777" s="33">
        <v>1</v>
      </c>
      <c r="I2777" s="33">
        <v>6</v>
      </c>
      <c r="J2777" s="36">
        <v>3</v>
      </c>
      <c r="K2777" s="37">
        <v>431677.26</v>
      </c>
      <c r="L2777" s="38" t="s">
        <v>15</v>
      </c>
      <c r="M2777" s="38" t="s">
        <v>13</v>
      </c>
    </row>
    <row r="2778" spans="1:13" s="39" customFormat="1" ht="12.75" x14ac:dyDescent="0.2">
      <c r="A2778" s="33" t="s">
        <v>19</v>
      </c>
      <c r="B2778" s="33" t="s">
        <v>585</v>
      </c>
      <c r="C2778" s="34">
        <v>10</v>
      </c>
      <c r="D2778" s="33" t="s">
        <v>93</v>
      </c>
      <c r="E2778" s="33" t="s">
        <v>3133</v>
      </c>
      <c r="F2778" s="35">
        <v>39111706</v>
      </c>
      <c r="G2778" s="33" t="s">
        <v>466</v>
      </c>
      <c r="H2778" s="33">
        <v>1</v>
      </c>
      <c r="I2778" s="33">
        <v>6</v>
      </c>
      <c r="J2778" s="36">
        <v>4</v>
      </c>
      <c r="K2778" s="37">
        <v>575569.68000000005</v>
      </c>
      <c r="L2778" s="38" t="s">
        <v>15</v>
      </c>
      <c r="M2778" s="38" t="s">
        <v>13</v>
      </c>
    </row>
    <row r="2779" spans="1:13" s="39" customFormat="1" ht="12.75" x14ac:dyDescent="0.2">
      <c r="A2779" s="33" t="s">
        <v>19</v>
      </c>
      <c r="B2779" s="33" t="s">
        <v>585</v>
      </c>
      <c r="C2779" s="34">
        <v>10</v>
      </c>
      <c r="D2779" s="33" t="s">
        <v>93</v>
      </c>
      <c r="E2779" s="33" t="s">
        <v>3134</v>
      </c>
      <c r="F2779" s="35">
        <v>26101302</v>
      </c>
      <c r="G2779" s="33" t="s">
        <v>466</v>
      </c>
      <c r="H2779" s="33">
        <v>1</v>
      </c>
      <c r="I2779" s="33">
        <v>6</v>
      </c>
      <c r="J2779" s="36">
        <v>1</v>
      </c>
      <c r="K2779" s="37">
        <v>410571.42</v>
      </c>
      <c r="L2779" s="38" t="s">
        <v>15</v>
      </c>
      <c r="M2779" s="38" t="s">
        <v>13</v>
      </c>
    </row>
    <row r="2780" spans="1:13" s="39" customFormat="1" ht="12.75" x14ac:dyDescent="0.2">
      <c r="A2780" s="33" t="s">
        <v>19</v>
      </c>
      <c r="B2780" s="33" t="s">
        <v>585</v>
      </c>
      <c r="C2780" s="34">
        <v>10</v>
      </c>
      <c r="D2780" s="33" t="s">
        <v>93</v>
      </c>
      <c r="E2780" s="33" t="s">
        <v>3135</v>
      </c>
      <c r="F2780" s="35">
        <v>26101302</v>
      </c>
      <c r="G2780" s="33" t="s">
        <v>466</v>
      </c>
      <c r="H2780" s="33">
        <v>1</v>
      </c>
      <c r="I2780" s="33">
        <v>6</v>
      </c>
      <c r="J2780" s="36">
        <v>1</v>
      </c>
      <c r="K2780" s="37">
        <v>1093579.06</v>
      </c>
      <c r="L2780" s="38" t="s">
        <v>15</v>
      </c>
      <c r="M2780" s="38" t="s">
        <v>13</v>
      </c>
    </row>
    <row r="2781" spans="1:13" s="39" customFormat="1" ht="12.75" x14ac:dyDescent="0.2">
      <c r="A2781" s="33" t="s">
        <v>19</v>
      </c>
      <c r="B2781" s="33" t="s">
        <v>585</v>
      </c>
      <c r="C2781" s="34">
        <v>10</v>
      </c>
      <c r="D2781" s="33" t="s">
        <v>93</v>
      </c>
      <c r="E2781" s="33" t="s">
        <v>3136</v>
      </c>
      <c r="F2781" s="35">
        <v>26101302</v>
      </c>
      <c r="G2781" s="33" t="s">
        <v>466</v>
      </c>
      <c r="H2781" s="33">
        <v>1</v>
      </c>
      <c r="I2781" s="33">
        <v>6</v>
      </c>
      <c r="J2781" s="36">
        <v>2</v>
      </c>
      <c r="K2781" s="37">
        <v>1534847.72</v>
      </c>
      <c r="L2781" s="38" t="s">
        <v>15</v>
      </c>
      <c r="M2781" s="38" t="s">
        <v>13</v>
      </c>
    </row>
    <row r="2782" spans="1:13" s="39" customFormat="1" ht="12.75" x14ac:dyDescent="0.2">
      <c r="A2782" s="33" t="s">
        <v>19</v>
      </c>
      <c r="B2782" s="33" t="s">
        <v>585</v>
      </c>
      <c r="C2782" s="34">
        <v>10</v>
      </c>
      <c r="D2782" s="33" t="s">
        <v>93</v>
      </c>
      <c r="E2782" s="33" t="s">
        <v>3137</v>
      </c>
      <c r="F2782" s="35">
        <v>26101302</v>
      </c>
      <c r="G2782" s="33" t="s">
        <v>466</v>
      </c>
      <c r="H2782" s="33">
        <v>1</v>
      </c>
      <c r="I2782" s="33">
        <v>6</v>
      </c>
      <c r="J2782" s="36">
        <v>2</v>
      </c>
      <c r="K2782" s="37">
        <v>1534847.72</v>
      </c>
      <c r="L2782" s="38" t="s">
        <v>15</v>
      </c>
      <c r="M2782" s="38" t="s">
        <v>13</v>
      </c>
    </row>
    <row r="2783" spans="1:13" s="39" customFormat="1" ht="12.75" x14ac:dyDescent="0.2">
      <c r="A2783" s="33" t="s">
        <v>19</v>
      </c>
      <c r="B2783" s="33" t="s">
        <v>585</v>
      </c>
      <c r="C2783" s="34">
        <v>10</v>
      </c>
      <c r="D2783" s="33" t="s">
        <v>93</v>
      </c>
      <c r="E2783" s="33" t="s">
        <v>3138</v>
      </c>
      <c r="F2783" s="35">
        <v>26101302</v>
      </c>
      <c r="G2783" s="33" t="s">
        <v>466</v>
      </c>
      <c r="H2783" s="33">
        <v>1</v>
      </c>
      <c r="I2783" s="33">
        <v>6</v>
      </c>
      <c r="J2783" s="36">
        <v>1</v>
      </c>
      <c r="K2783" s="37">
        <v>7002740.6399999997</v>
      </c>
      <c r="L2783" s="38" t="s">
        <v>15</v>
      </c>
      <c r="M2783" s="38" t="s">
        <v>13</v>
      </c>
    </row>
    <row r="2784" spans="1:13" s="39" customFormat="1" ht="12.75" x14ac:dyDescent="0.2">
      <c r="A2784" s="33" t="s">
        <v>19</v>
      </c>
      <c r="B2784" s="33" t="s">
        <v>585</v>
      </c>
      <c r="C2784" s="34">
        <v>10</v>
      </c>
      <c r="D2784" s="33" t="s">
        <v>93</v>
      </c>
      <c r="E2784" s="33" t="s">
        <v>3139</v>
      </c>
      <c r="F2784" s="35">
        <v>26101302</v>
      </c>
      <c r="G2784" s="33" t="s">
        <v>466</v>
      </c>
      <c r="H2784" s="33">
        <v>1</v>
      </c>
      <c r="I2784" s="33">
        <v>6</v>
      </c>
      <c r="J2784" s="36">
        <v>1</v>
      </c>
      <c r="K2784" s="37">
        <v>911315.09</v>
      </c>
      <c r="L2784" s="38" t="s">
        <v>15</v>
      </c>
      <c r="M2784" s="38" t="s">
        <v>13</v>
      </c>
    </row>
    <row r="2785" spans="1:13" s="39" customFormat="1" ht="12.75" x14ac:dyDescent="0.2">
      <c r="A2785" s="33" t="s">
        <v>19</v>
      </c>
      <c r="B2785" s="33" t="s">
        <v>585</v>
      </c>
      <c r="C2785" s="34">
        <v>10</v>
      </c>
      <c r="D2785" s="33" t="s">
        <v>93</v>
      </c>
      <c r="E2785" s="33" t="s">
        <v>3140</v>
      </c>
      <c r="F2785" s="35">
        <v>26101302</v>
      </c>
      <c r="G2785" s="33" t="s">
        <v>466</v>
      </c>
      <c r="H2785" s="33">
        <v>1</v>
      </c>
      <c r="I2785" s="33">
        <v>6</v>
      </c>
      <c r="J2785" s="36">
        <v>5</v>
      </c>
      <c r="K2785" s="37">
        <v>407694</v>
      </c>
      <c r="L2785" s="38" t="s">
        <v>15</v>
      </c>
      <c r="M2785" s="38" t="s">
        <v>13</v>
      </c>
    </row>
    <row r="2786" spans="1:13" s="39" customFormat="1" ht="12.75" x14ac:dyDescent="0.2">
      <c r="A2786" s="33" t="s">
        <v>19</v>
      </c>
      <c r="B2786" s="33" t="s">
        <v>585</v>
      </c>
      <c r="C2786" s="34">
        <v>10</v>
      </c>
      <c r="D2786" s="33" t="s">
        <v>93</v>
      </c>
      <c r="E2786" s="33" t="s">
        <v>3141</v>
      </c>
      <c r="F2786" s="35">
        <v>41113633</v>
      </c>
      <c r="G2786" s="33" t="s">
        <v>466</v>
      </c>
      <c r="H2786" s="33">
        <v>1</v>
      </c>
      <c r="I2786" s="33">
        <v>6</v>
      </c>
      <c r="J2786" s="36">
        <v>1</v>
      </c>
      <c r="K2786" s="37">
        <v>38371.550000000003</v>
      </c>
      <c r="L2786" s="38" t="s">
        <v>15</v>
      </c>
      <c r="M2786" s="38" t="s">
        <v>13</v>
      </c>
    </row>
    <row r="2787" spans="1:13" s="39" customFormat="1" ht="12.75" x14ac:dyDescent="0.2">
      <c r="A2787" s="33" t="s">
        <v>19</v>
      </c>
      <c r="B2787" s="33" t="s">
        <v>585</v>
      </c>
      <c r="C2787" s="34">
        <v>10</v>
      </c>
      <c r="D2787" s="33" t="s">
        <v>93</v>
      </c>
      <c r="E2787" s="33" t="s">
        <v>3142</v>
      </c>
      <c r="F2787" s="35">
        <v>39121634</v>
      </c>
      <c r="G2787" s="33" t="s">
        <v>466</v>
      </c>
      <c r="H2787" s="33">
        <v>1</v>
      </c>
      <c r="I2787" s="33">
        <v>6</v>
      </c>
      <c r="J2787" s="36">
        <v>1</v>
      </c>
      <c r="K2787" s="37">
        <v>959279.23</v>
      </c>
      <c r="L2787" s="38" t="s">
        <v>15</v>
      </c>
      <c r="M2787" s="38" t="s">
        <v>13</v>
      </c>
    </row>
    <row r="2788" spans="1:13" s="39" customFormat="1" ht="12.75" x14ac:dyDescent="0.2">
      <c r="A2788" s="33" t="s">
        <v>19</v>
      </c>
      <c r="B2788" s="33" t="s">
        <v>585</v>
      </c>
      <c r="C2788" s="34">
        <v>10</v>
      </c>
      <c r="D2788" s="33" t="s">
        <v>93</v>
      </c>
      <c r="E2788" s="33" t="s">
        <v>3143</v>
      </c>
      <c r="F2788" s="35">
        <v>26101302</v>
      </c>
      <c r="G2788" s="33" t="s">
        <v>466</v>
      </c>
      <c r="H2788" s="33">
        <v>1</v>
      </c>
      <c r="I2788" s="33">
        <v>6</v>
      </c>
      <c r="J2788" s="36">
        <v>5</v>
      </c>
      <c r="K2788" s="37">
        <v>287783.64999999997</v>
      </c>
      <c r="L2788" s="38" t="s">
        <v>15</v>
      </c>
      <c r="M2788" s="38" t="s">
        <v>13</v>
      </c>
    </row>
    <row r="2789" spans="1:13" s="39" customFormat="1" ht="12.75" x14ac:dyDescent="0.2">
      <c r="A2789" s="33" t="s">
        <v>19</v>
      </c>
      <c r="B2789" s="33" t="s">
        <v>585</v>
      </c>
      <c r="C2789" s="34">
        <v>10</v>
      </c>
      <c r="D2789" s="33" t="s">
        <v>93</v>
      </c>
      <c r="E2789" s="33" t="s">
        <v>3144</v>
      </c>
      <c r="F2789" s="35">
        <v>39121635</v>
      </c>
      <c r="G2789" s="33" t="s">
        <v>466</v>
      </c>
      <c r="H2789" s="33">
        <v>1</v>
      </c>
      <c r="I2789" s="33">
        <v>6</v>
      </c>
      <c r="J2789" s="36">
        <v>100</v>
      </c>
      <c r="K2789" s="37">
        <v>141967</v>
      </c>
      <c r="L2789" s="38" t="s">
        <v>15</v>
      </c>
      <c r="M2789" s="38" t="s">
        <v>13</v>
      </c>
    </row>
    <row r="2790" spans="1:13" s="39" customFormat="1" ht="12.75" x14ac:dyDescent="0.2">
      <c r="A2790" s="33" t="s">
        <v>19</v>
      </c>
      <c r="B2790" s="33" t="s">
        <v>585</v>
      </c>
      <c r="C2790" s="34">
        <v>10</v>
      </c>
      <c r="D2790" s="33" t="s">
        <v>93</v>
      </c>
      <c r="E2790" s="33" t="s">
        <v>3145</v>
      </c>
      <c r="F2790" s="35">
        <v>39121635</v>
      </c>
      <c r="G2790" s="33" t="s">
        <v>466</v>
      </c>
      <c r="H2790" s="33">
        <v>1</v>
      </c>
      <c r="I2790" s="33">
        <v>6</v>
      </c>
      <c r="J2790" s="36">
        <v>5</v>
      </c>
      <c r="K2790" s="37">
        <v>335746.60000000003</v>
      </c>
      <c r="L2790" s="38" t="s">
        <v>15</v>
      </c>
      <c r="M2790" s="38" t="s">
        <v>13</v>
      </c>
    </row>
    <row r="2791" spans="1:13" s="39" customFormat="1" ht="12.75" x14ac:dyDescent="0.2">
      <c r="A2791" s="33" t="s">
        <v>19</v>
      </c>
      <c r="B2791" s="33" t="s">
        <v>585</v>
      </c>
      <c r="C2791" s="34">
        <v>10</v>
      </c>
      <c r="D2791" s="33" t="s">
        <v>93</v>
      </c>
      <c r="E2791" s="33" t="s">
        <v>3146</v>
      </c>
      <c r="F2791" s="35">
        <v>26101766</v>
      </c>
      <c r="G2791" s="33" t="s">
        <v>466</v>
      </c>
      <c r="H2791" s="33">
        <v>1</v>
      </c>
      <c r="I2791" s="33">
        <v>6</v>
      </c>
      <c r="J2791" s="36">
        <v>2</v>
      </c>
      <c r="K2791" s="37">
        <v>863352.14</v>
      </c>
      <c r="L2791" s="38" t="s">
        <v>15</v>
      </c>
      <c r="M2791" s="38" t="s">
        <v>13</v>
      </c>
    </row>
    <row r="2792" spans="1:13" s="39" customFormat="1" ht="12.75" x14ac:dyDescent="0.2">
      <c r="A2792" s="33" t="s">
        <v>19</v>
      </c>
      <c r="B2792" s="33" t="s">
        <v>585</v>
      </c>
      <c r="C2792" s="34">
        <v>10</v>
      </c>
      <c r="D2792" s="33" t="s">
        <v>93</v>
      </c>
      <c r="E2792" s="33" t="s">
        <v>3147</v>
      </c>
      <c r="F2792" s="35">
        <v>32121602</v>
      </c>
      <c r="G2792" s="33" t="s">
        <v>466</v>
      </c>
      <c r="H2792" s="33">
        <v>1</v>
      </c>
      <c r="I2792" s="33">
        <v>6</v>
      </c>
      <c r="J2792" s="36">
        <v>1</v>
      </c>
      <c r="K2792" s="37">
        <v>431676.07</v>
      </c>
      <c r="L2792" s="38" t="s">
        <v>15</v>
      </c>
      <c r="M2792" s="38" t="s">
        <v>13</v>
      </c>
    </row>
    <row r="2793" spans="1:13" s="39" customFormat="1" ht="12.75" x14ac:dyDescent="0.2">
      <c r="A2793" s="33" t="s">
        <v>19</v>
      </c>
      <c r="B2793" s="33" t="s">
        <v>585</v>
      </c>
      <c r="C2793" s="34">
        <v>10</v>
      </c>
      <c r="D2793" s="33" t="s">
        <v>93</v>
      </c>
      <c r="E2793" s="33" t="s">
        <v>3148</v>
      </c>
      <c r="F2793" s="35">
        <v>13111001</v>
      </c>
      <c r="G2793" s="33" t="s">
        <v>466</v>
      </c>
      <c r="H2793" s="33">
        <v>1</v>
      </c>
      <c r="I2793" s="33">
        <v>6</v>
      </c>
      <c r="J2793" s="36">
        <v>5</v>
      </c>
      <c r="K2793" s="37">
        <v>2158380.35</v>
      </c>
      <c r="L2793" s="38" t="s">
        <v>15</v>
      </c>
      <c r="M2793" s="38" t="s">
        <v>13</v>
      </c>
    </row>
    <row r="2794" spans="1:13" s="39" customFormat="1" ht="12.75" x14ac:dyDescent="0.2">
      <c r="A2794" s="33" t="s">
        <v>19</v>
      </c>
      <c r="B2794" s="33" t="s">
        <v>585</v>
      </c>
      <c r="C2794" s="34">
        <v>10</v>
      </c>
      <c r="D2794" s="33" t="s">
        <v>93</v>
      </c>
      <c r="E2794" s="33" t="s">
        <v>3149</v>
      </c>
      <c r="F2794" s="35">
        <v>32121602</v>
      </c>
      <c r="G2794" s="33" t="s">
        <v>466</v>
      </c>
      <c r="H2794" s="33">
        <v>1</v>
      </c>
      <c r="I2794" s="33">
        <v>6</v>
      </c>
      <c r="J2794" s="36">
        <v>100</v>
      </c>
      <c r="K2794" s="37">
        <v>230265</v>
      </c>
      <c r="L2794" s="38" t="s">
        <v>15</v>
      </c>
      <c r="M2794" s="38" t="s">
        <v>13</v>
      </c>
    </row>
    <row r="2795" spans="1:13" s="39" customFormat="1" ht="12.75" x14ac:dyDescent="0.2">
      <c r="A2795" s="33" t="s">
        <v>19</v>
      </c>
      <c r="B2795" s="33" t="s">
        <v>585</v>
      </c>
      <c r="C2795" s="34">
        <v>10</v>
      </c>
      <c r="D2795" s="33" t="s">
        <v>93</v>
      </c>
      <c r="E2795" s="33" t="s">
        <v>3150</v>
      </c>
      <c r="F2795" s="35">
        <v>32121602</v>
      </c>
      <c r="G2795" s="33" t="s">
        <v>466</v>
      </c>
      <c r="H2795" s="33">
        <v>1</v>
      </c>
      <c r="I2795" s="33">
        <v>6</v>
      </c>
      <c r="J2795" s="36">
        <v>3</v>
      </c>
      <c r="K2795" s="37">
        <v>141015</v>
      </c>
      <c r="L2795" s="38" t="s">
        <v>15</v>
      </c>
      <c r="M2795" s="38" t="s">
        <v>13</v>
      </c>
    </row>
    <row r="2796" spans="1:13" s="39" customFormat="1" ht="12.75" x14ac:dyDescent="0.2">
      <c r="A2796" s="33" t="s">
        <v>19</v>
      </c>
      <c r="B2796" s="33" t="s">
        <v>585</v>
      </c>
      <c r="C2796" s="34">
        <v>10</v>
      </c>
      <c r="D2796" s="33" t="s">
        <v>93</v>
      </c>
      <c r="E2796" s="33" t="s">
        <v>3151</v>
      </c>
      <c r="F2796" s="35">
        <v>32121602</v>
      </c>
      <c r="G2796" s="33" t="s">
        <v>466</v>
      </c>
      <c r="H2796" s="33">
        <v>1</v>
      </c>
      <c r="I2796" s="33">
        <v>6</v>
      </c>
      <c r="J2796" s="36">
        <v>2</v>
      </c>
      <c r="K2796" s="37">
        <v>46045.86</v>
      </c>
      <c r="L2796" s="38" t="s">
        <v>15</v>
      </c>
      <c r="M2796" s="38" t="s">
        <v>13</v>
      </c>
    </row>
    <row r="2797" spans="1:13" s="39" customFormat="1" ht="12.75" x14ac:dyDescent="0.2">
      <c r="A2797" s="33" t="s">
        <v>19</v>
      </c>
      <c r="B2797" s="33" t="s">
        <v>585</v>
      </c>
      <c r="C2797" s="34">
        <v>10</v>
      </c>
      <c r="D2797" s="33" t="s">
        <v>93</v>
      </c>
      <c r="E2797" s="33" t="s">
        <v>3152</v>
      </c>
      <c r="F2797" s="35">
        <v>46182002</v>
      </c>
      <c r="G2797" s="33" t="s">
        <v>466</v>
      </c>
      <c r="H2797" s="33">
        <v>1</v>
      </c>
      <c r="I2797" s="33">
        <v>6</v>
      </c>
      <c r="J2797" s="36">
        <v>3</v>
      </c>
      <c r="K2797" s="37">
        <v>1384238.94</v>
      </c>
      <c r="L2797" s="38" t="s">
        <v>15</v>
      </c>
      <c r="M2797" s="38" t="s">
        <v>13</v>
      </c>
    </row>
    <row r="2798" spans="1:13" s="39" customFormat="1" ht="12.75" x14ac:dyDescent="0.2">
      <c r="A2798" s="33" t="s">
        <v>19</v>
      </c>
      <c r="B2798" s="33" t="s">
        <v>585</v>
      </c>
      <c r="C2798" s="34">
        <v>10</v>
      </c>
      <c r="D2798" s="33" t="s">
        <v>93</v>
      </c>
      <c r="E2798" s="33" t="s">
        <v>3153</v>
      </c>
      <c r="F2798" s="35">
        <v>31201619</v>
      </c>
      <c r="G2798" s="33" t="s">
        <v>466</v>
      </c>
      <c r="H2798" s="33">
        <v>1</v>
      </c>
      <c r="I2798" s="33">
        <v>6</v>
      </c>
      <c r="J2798" s="36">
        <v>3</v>
      </c>
      <c r="K2798" s="37">
        <v>259007.07</v>
      </c>
      <c r="L2798" s="38" t="s">
        <v>15</v>
      </c>
      <c r="M2798" s="38" t="s">
        <v>13</v>
      </c>
    </row>
    <row r="2799" spans="1:13" s="39" customFormat="1" ht="12.75" x14ac:dyDescent="0.2">
      <c r="A2799" s="33" t="s">
        <v>19</v>
      </c>
      <c r="B2799" s="33" t="s">
        <v>585</v>
      </c>
      <c r="C2799" s="34">
        <v>10</v>
      </c>
      <c r="D2799" s="33" t="s">
        <v>93</v>
      </c>
      <c r="E2799" s="33" t="s">
        <v>3154</v>
      </c>
      <c r="F2799" s="35">
        <v>31201619</v>
      </c>
      <c r="G2799" s="33" t="s">
        <v>466</v>
      </c>
      <c r="H2799" s="33">
        <v>1</v>
      </c>
      <c r="I2799" s="33">
        <v>6</v>
      </c>
      <c r="J2799" s="36">
        <v>10</v>
      </c>
      <c r="K2799" s="37">
        <v>757827.70000000007</v>
      </c>
      <c r="L2799" s="38" t="s">
        <v>15</v>
      </c>
      <c r="M2799" s="38" t="s">
        <v>13</v>
      </c>
    </row>
    <row r="2800" spans="1:13" s="39" customFormat="1" ht="12.75" x14ac:dyDescent="0.2">
      <c r="A2800" s="33" t="s">
        <v>19</v>
      </c>
      <c r="B2800" s="33" t="s">
        <v>585</v>
      </c>
      <c r="C2800" s="34">
        <v>10</v>
      </c>
      <c r="D2800" s="33" t="s">
        <v>93</v>
      </c>
      <c r="E2800" s="33" t="s">
        <v>3155</v>
      </c>
      <c r="F2800" s="35">
        <v>32121603</v>
      </c>
      <c r="G2800" s="33" t="s">
        <v>466</v>
      </c>
      <c r="H2800" s="33">
        <v>1</v>
      </c>
      <c r="I2800" s="33">
        <v>6</v>
      </c>
      <c r="J2800" s="36">
        <v>19</v>
      </c>
      <c r="K2800" s="37">
        <v>100252.74</v>
      </c>
      <c r="L2800" s="38" t="s">
        <v>15</v>
      </c>
      <c r="M2800" s="38" t="s">
        <v>13</v>
      </c>
    </row>
    <row r="2801" spans="1:13" s="39" customFormat="1" ht="12.75" x14ac:dyDescent="0.2">
      <c r="A2801" s="33" t="s">
        <v>19</v>
      </c>
      <c r="B2801" s="33" t="s">
        <v>585</v>
      </c>
      <c r="C2801" s="34">
        <v>10</v>
      </c>
      <c r="D2801" s="33" t="s">
        <v>93</v>
      </c>
      <c r="E2801" s="33" t="s">
        <v>3155</v>
      </c>
      <c r="F2801" s="35">
        <v>32121603</v>
      </c>
      <c r="G2801" s="33" t="s">
        <v>466</v>
      </c>
      <c r="H2801" s="33">
        <v>1</v>
      </c>
      <c r="I2801" s="33">
        <v>6</v>
      </c>
      <c r="J2801" s="36">
        <v>20</v>
      </c>
      <c r="K2801" s="37">
        <v>105529.2</v>
      </c>
      <c r="L2801" s="38" t="s">
        <v>15</v>
      </c>
      <c r="M2801" s="38" t="s">
        <v>13</v>
      </c>
    </row>
    <row r="2802" spans="1:13" s="39" customFormat="1" ht="12.75" x14ac:dyDescent="0.2">
      <c r="A2802" s="33" t="s">
        <v>19</v>
      </c>
      <c r="B2802" s="33" t="s">
        <v>585</v>
      </c>
      <c r="C2802" s="34">
        <v>10</v>
      </c>
      <c r="D2802" s="33" t="s">
        <v>93</v>
      </c>
      <c r="E2802" s="33" t="s">
        <v>3156</v>
      </c>
      <c r="F2802" s="35">
        <v>47131902</v>
      </c>
      <c r="G2802" s="33" t="s">
        <v>466</v>
      </c>
      <c r="H2802" s="33">
        <v>1</v>
      </c>
      <c r="I2802" s="33">
        <v>6</v>
      </c>
      <c r="J2802" s="36">
        <v>100</v>
      </c>
      <c r="K2802" s="37">
        <v>3069724</v>
      </c>
      <c r="L2802" s="38" t="s">
        <v>15</v>
      </c>
      <c r="M2802" s="38" t="s">
        <v>13</v>
      </c>
    </row>
    <row r="2803" spans="1:13" s="39" customFormat="1" ht="12.75" x14ac:dyDescent="0.2">
      <c r="A2803" s="33" t="s">
        <v>19</v>
      </c>
      <c r="B2803" s="33" t="s">
        <v>585</v>
      </c>
      <c r="C2803" s="34">
        <v>10</v>
      </c>
      <c r="D2803" s="33" t="s">
        <v>93</v>
      </c>
      <c r="E2803" s="33" t="s">
        <v>3157</v>
      </c>
      <c r="F2803" s="35">
        <v>30265801</v>
      </c>
      <c r="G2803" s="33" t="s">
        <v>466</v>
      </c>
      <c r="H2803" s="33">
        <v>1</v>
      </c>
      <c r="I2803" s="33">
        <v>6</v>
      </c>
      <c r="J2803" s="36">
        <v>1</v>
      </c>
      <c r="K2803" s="37">
        <v>19185.18</v>
      </c>
      <c r="L2803" s="38" t="s">
        <v>15</v>
      </c>
      <c r="M2803" s="38" t="s">
        <v>13</v>
      </c>
    </row>
    <row r="2804" spans="1:13" s="39" customFormat="1" ht="12.75" x14ac:dyDescent="0.2">
      <c r="A2804" s="33" t="s">
        <v>19</v>
      </c>
      <c r="B2804" s="33" t="s">
        <v>585</v>
      </c>
      <c r="C2804" s="34">
        <v>10</v>
      </c>
      <c r="D2804" s="33" t="s">
        <v>93</v>
      </c>
      <c r="E2804" s="33" t="s">
        <v>3158</v>
      </c>
      <c r="F2804" s="35">
        <v>11101507</v>
      </c>
      <c r="G2804" s="33" t="s">
        <v>466</v>
      </c>
      <c r="H2804" s="33">
        <v>1</v>
      </c>
      <c r="I2804" s="33">
        <v>6</v>
      </c>
      <c r="J2804" s="36">
        <v>2</v>
      </c>
      <c r="K2804" s="37">
        <v>2877838.88</v>
      </c>
      <c r="L2804" s="38" t="s">
        <v>15</v>
      </c>
      <c r="M2804" s="38" t="s">
        <v>13</v>
      </c>
    </row>
    <row r="2805" spans="1:13" s="39" customFormat="1" ht="12.75" x14ac:dyDescent="0.2">
      <c r="A2805" s="33" t="s">
        <v>19</v>
      </c>
      <c r="B2805" s="33" t="s">
        <v>585</v>
      </c>
      <c r="C2805" s="34">
        <v>10</v>
      </c>
      <c r="D2805" s="33" t="s">
        <v>93</v>
      </c>
      <c r="E2805" s="33" t="s">
        <v>3159</v>
      </c>
      <c r="F2805" s="35">
        <v>31151904</v>
      </c>
      <c r="G2805" s="33" t="s">
        <v>466</v>
      </c>
      <c r="H2805" s="33">
        <v>1</v>
      </c>
      <c r="I2805" s="33">
        <v>6</v>
      </c>
      <c r="J2805" s="36">
        <v>1</v>
      </c>
      <c r="K2805" s="37">
        <v>2685982.32</v>
      </c>
      <c r="L2805" s="38" t="s">
        <v>15</v>
      </c>
      <c r="M2805" s="38" t="s">
        <v>13</v>
      </c>
    </row>
    <row r="2806" spans="1:13" s="39" customFormat="1" ht="12.75" x14ac:dyDescent="0.2">
      <c r="A2806" s="33" t="s">
        <v>19</v>
      </c>
      <c r="B2806" s="33" t="s">
        <v>585</v>
      </c>
      <c r="C2806" s="34">
        <v>10</v>
      </c>
      <c r="D2806" s="33" t="s">
        <v>93</v>
      </c>
      <c r="E2806" s="33" t="s">
        <v>3160</v>
      </c>
      <c r="F2806" s="35">
        <v>26121852</v>
      </c>
      <c r="G2806" s="33" t="s">
        <v>466</v>
      </c>
      <c r="H2806" s="33">
        <v>1</v>
      </c>
      <c r="I2806" s="33">
        <v>6</v>
      </c>
      <c r="J2806" s="36">
        <v>10</v>
      </c>
      <c r="K2806" s="37">
        <v>1630776</v>
      </c>
      <c r="L2806" s="38" t="s">
        <v>15</v>
      </c>
      <c r="M2806" s="38" t="s">
        <v>13</v>
      </c>
    </row>
    <row r="2807" spans="1:13" s="39" customFormat="1" ht="12.75" x14ac:dyDescent="0.2">
      <c r="A2807" s="33" t="s">
        <v>19</v>
      </c>
      <c r="B2807" s="33" t="s">
        <v>585</v>
      </c>
      <c r="C2807" s="34">
        <v>10</v>
      </c>
      <c r="D2807" s="33" t="s">
        <v>93</v>
      </c>
      <c r="E2807" s="33" t="s">
        <v>3161</v>
      </c>
      <c r="F2807" s="35">
        <v>26121852</v>
      </c>
      <c r="G2807" s="33" t="s">
        <v>466</v>
      </c>
      <c r="H2807" s="33">
        <v>1</v>
      </c>
      <c r="I2807" s="33">
        <v>6</v>
      </c>
      <c r="J2807" s="36">
        <v>10</v>
      </c>
      <c r="K2807" s="37">
        <v>1915888.1</v>
      </c>
      <c r="L2807" s="38" t="s">
        <v>15</v>
      </c>
      <c r="M2807" s="38" t="s">
        <v>13</v>
      </c>
    </row>
    <row r="2808" spans="1:13" s="39" customFormat="1" ht="12.75" x14ac:dyDescent="0.2">
      <c r="A2808" s="33" t="s">
        <v>19</v>
      </c>
      <c r="B2808" s="33" t="s">
        <v>585</v>
      </c>
      <c r="C2808" s="34">
        <v>10</v>
      </c>
      <c r="D2808" s="33" t="s">
        <v>93</v>
      </c>
      <c r="E2808" s="33" t="s">
        <v>3162</v>
      </c>
      <c r="F2808" s="35">
        <v>26121852</v>
      </c>
      <c r="G2808" s="33" t="s">
        <v>466</v>
      </c>
      <c r="H2808" s="33">
        <v>1</v>
      </c>
      <c r="I2808" s="33">
        <v>6</v>
      </c>
      <c r="J2808" s="36">
        <v>10</v>
      </c>
      <c r="K2808" s="37">
        <v>2165800</v>
      </c>
      <c r="L2808" s="38" t="s">
        <v>15</v>
      </c>
      <c r="M2808" s="38" t="s">
        <v>13</v>
      </c>
    </row>
    <row r="2809" spans="1:13" s="39" customFormat="1" ht="12.75" x14ac:dyDescent="0.2">
      <c r="A2809" s="33" t="s">
        <v>19</v>
      </c>
      <c r="B2809" s="33" t="s">
        <v>585</v>
      </c>
      <c r="C2809" s="34">
        <v>10</v>
      </c>
      <c r="D2809" s="33" t="s">
        <v>93</v>
      </c>
      <c r="E2809" s="33" t="s">
        <v>3163</v>
      </c>
      <c r="F2809" s="35">
        <v>26121852</v>
      </c>
      <c r="G2809" s="33" t="s">
        <v>466</v>
      </c>
      <c r="H2809" s="33">
        <v>1</v>
      </c>
      <c r="I2809" s="33">
        <v>6</v>
      </c>
      <c r="J2809" s="36">
        <v>25</v>
      </c>
      <c r="K2809" s="37">
        <v>671487.25</v>
      </c>
      <c r="L2809" s="38" t="s">
        <v>15</v>
      </c>
      <c r="M2809" s="38" t="s">
        <v>13</v>
      </c>
    </row>
    <row r="2810" spans="1:13" s="39" customFormat="1" ht="12.75" x14ac:dyDescent="0.2">
      <c r="A2810" s="33" t="s">
        <v>19</v>
      </c>
      <c r="B2810" s="33" t="s">
        <v>585</v>
      </c>
      <c r="C2810" s="34">
        <v>10</v>
      </c>
      <c r="D2810" s="33" t="s">
        <v>93</v>
      </c>
      <c r="E2810" s="33" t="s">
        <v>3164</v>
      </c>
      <c r="F2810" s="35">
        <v>60104912</v>
      </c>
      <c r="G2810" s="33" t="s">
        <v>466</v>
      </c>
      <c r="H2810" s="33">
        <v>1</v>
      </c>
      <c r="I2810" s="33">
        <v>6</v>
      </c>
      <c r="J2810" s="36">
        <v>1</v>
      </c>
      <c r="K2810" s="37">
        <v>10264291.449999999</v>
      </c>
      <c r="L2810" s="38" t="s">
        <v>15</v>
      </c>
      <c r="M2810" s="38" t="s">
        <v>13</v>
      </c>
    </row>
    <row r="2811" spans="1:13" s="39" customFormat="1" ht="12.75" x14ac:dyDescent="0.2">
      <c r="A2811" s="33" t="s">
        <v>19</v>
      </c>
      <c r="B2811" s="33" t="s">
        <v>585</v>
      </c>
      <c r="C2811" s="34">
        <v>10</v>
      </c>
      <c r="D2811" s="33" t="s">
        <v>93</v>
      </c>
      <c r="E2811" s="33" t="s">
        <v>3165</v>
      </c>
      <c r="F2811" s="35">
        <v>31151904</v>
      </c>
      <c r="G2811" s="33" t="s">
        <v>466</v>
      </c>
      <c r="H2811" s="33">
        <v>1</v>
      </c>
      <c r="I2811" s="33">
        <v>6</v>
      </c>
      <c r="J2811" s="36">
        <v>1</v>
      </c>
      <c r="K2811" s="37">
        <v>95928.28</v>
      </c>
      <c r="L2811" s="38" t="s">
        <v>15</v>
      </c>
      <c r="M2811" s="38" t="s">
        <v>13</v>
      </c>
    </row>
    <row r="2812" spans="1:13" s="39" customFormat="1" ht="12.75" x14ac:dyDescent="0.2">
      <c r="A2812" s="33" t="s">
        <v>19</v>
      </c>
      <c r="B2812" s="33" t="s">
        <v>585</v>
      </c>
      <c r="C2812" s="34">
        <v>10</v>
      </c>
      <c r="D2812" s="33" t="s">
        <v>93</v>
      </c>
      <c r="E2812" s="33" t="s">
        <v>3166</v>
      </c>
      <c r="F2812" s="35">
        <v>47131502</v>
      </c>
      <c r="G2812" s="33" t="s">
        <v>466</v>
      </c>
      <c r="H2812" s="33">
        <v>1</v>
      </c>
      <c r="I2812" s="33">
        <v>6</v>
      </c>
      <c r="J2812" s="36">
        <v>5</v>
      </c>
      <c r="K2812" s="37">
        <v>1918559.65</v>
      </c>
      <c r="L2812" s="38" t="s">
        <v>15</v>
      </c>
      <c r="M2812" s="38" t="s">
        <v>13</v>
      </c>
    </row>
    <row r="2813" spans="1:13" s="39" customFormat="1" ht="12.75" x14ac:dyDescent="0.2">
      <c r="A2813" s="33" t="s">
        <v>19</v>
      </c>
      <c r="B2813" s="33" t="s">
        <v>585</v>
      </c>
      <c r="C2813" s="34">
        <v>10</v>
      </c>
      <c r="D2813" s="33" t="s">
        <v>93</v>
      </c>
      <c r="E2813" s="33" t="s">
        <v>3167</v>
      </c>
      <c r="F2813" s="35">
        <v>41123403</v>
      </c>
      <c r="G2813" s="33" t="s">
        <v>466</v>
      </c>
      <c r="H2813" s="33">
        <v>1</v>
      </c>
      <c r="I2813" s="33">
        <v>6</v>
      </c>
      <c r="J2813" s="36">
        <v>1</v>
      </c>
      <c r="K2813" s="37">
        <v>959279.23</v>
      </c>
      <c r="L2813" s="38" t="s">
        <v>15</v>
      </c>
      <c r="M2813" s="38" t="s">
        <v>13</v>
      </c>
    </row>
    <row r="2814" spans="1:13" s="39" customFormat="1" ht="12.75" x14ac:dyDescent="0.2">
      <c r="A2814" s="33" t="s">
        <v>19</v>
      </c>
      <c r="B2814" s="33" t="s">
        <v>585</v>
      </c>
      <c r="C2814" s="34">
        <v>10</v>
      </c>
      <c r="D2814" s="33" t="s">
        <v>93</v>
      </c>
      <c r="E2814" s="33" t="s">
        <v>3168</v>
      </c>
      <c r="F2814" s="35">
        <v>47131601</v>
      </c>
      <c r="G2814" s="33" t="s">
        <v>466</v>
      </c>
      <c r="H2814" s="33">
        <v>1</v>
      </c>
      <c r="I2814" s="33">
        <v>6</v>
      </c>
      <c r="J2814" s="36">
        <v>1</v>
      </c>
      <c r="K2814" s="37">
        <v>354932.97</v>
      </c>
      <c r="L2814" s="38" t="s">
        <v>15</v>
      </c>
      <c r="M2814" s="38" t="s">
        <v>13</v>
      </c>
    </row>
    <row r="2815" spans="1:13" s="39" customFormat="1" ht="12.75" x14ac:dyDescent="0.2">
      <c r="A2815" s="33" t="s">
        <v>19</v>
      </c>
      <c r="B2815" s="33" t="s">
        <v>585</v>
      </c>
      <c r="C2815" s="34">
        <v>10</v>
      </c>
      <c r="D2815" s="33" t="s">
        <v>93</v>
      </c>
      <c r="E2815" s="33" t="s">
        <v>3169</v>
      </c>
      <c r="F2815" s="35">
        <v>47131601</v>
      </c>
      <c r="G2815" s="33" t="s">
        <v>466</v>
      </c>
      <c r="H2815" s="33">
        <v>1</v>
      </c>
      <c r="I2815" s="33">
        <v>6</v>
      </c>
      <c r="J2815" s="36">
        <v>3</v>
      </c>
      <c r="K2815" s="37">
        <v>2762745.7199999997</v>
      </c>
      <c r="L2815" s="38" t="s">
        <v>15</v>
      </c>
      <c r="M2815" s="38" t="s">
        <v>13</v>
      </c>
    </row>
    <row r="2816" spans="1:13" s="39" customFormat="1" ht="12.75" x14ac:dyDescent="0.2">
      <c r="A2816" s="33" t="s">
        <v>19</v>
      </c>
      <c r="B2816" s="33" t="s">
        <v>585</v>
      </c>
      <c r="C2816" s="34">
        <v>10</v>
      </c>
      <c r="D2816" s="33" t="s">
        <v>93</v>
      </c>
      <c r="E2816" s="33" t="s">
        <v>3170</v>
      </c>
      <c r="F2816" s="35">
        <v>47131601</v>
      </c>
      <c r="G2816" s="33" t="s">
        <v>466</v>
      </c>
      <c r="H2816" s="33">
        <v>1</v>
      </c>
      <c r="I2816" s="33">
        <v>6</v>
      </c>
      <c r="J2816" s="36">
        <v>10</v>
      </c>
      <c r="K2816" s="37">
        <v>63308</v>
      </c>
      <c r="L2816" s="38" t="s">
        <v>15</v>
      </c>
      <c r="M2816" s="38" t="s">
        <v>13</v>
      </c>
    </row>
    <row r="2817" spans="1:13" s="39" customFormat="1" ht="12.75" x14ac:dyDescent="0.2">
      <c r="A2817" s="33" t="s">
        <v>19</v>
      </c>
      <c r="B2817" s="33" t="s">
        <v>585</v>
      </c>
      <c r="C2817" s="34">
        <v>10</v>
      </c>
      <c r="D2817" s="33" t="s">
        <v>93</v>
      </c>
      <c r="E2817" s="33" t="s">
        <v>3171</v>
      </c>
      <c r="F2817" s="35">
        <v>25173902</v>
      </c>
      <c r="G2817" s="33" t="s">
        <v>466</v>
      </c>
      <c r="H2817" s="33">
        <v>1</v>
      </c>
      <c r="I2817" s="33">
        <v>6</v>
      </c>
      <c r="J2817" s="36">
        <v>1</v>
      </c>
      <c r="K2817" s="37">
        <v>157321.57</v>
      </c>
      <c r="L2817" s="38" t="s">
        <v>15</v>
      </c>
      <c r="M2817" s="38" t="s">
        <v>13</v>
      </c>
    </row>
    <row r="2818" spans="1:13" s="39" customFormat="1" ht="12.75" x14ac:dyDescent="0.2">
      <c r="A2818" s="33" t="s">
        <v>19</v>
      </c>
      <c r="B2818" s="33" t="s">
        <v>585</v>
      </c>
      <c r="C2818" s="34">
        <v>10</v>
      </c>
      <c r="D2818" s="33" t="s">
        <v>93</v>
      </c>
      <c r="E2818" s="33" t="s">
        <v>3172</v>
      </c>
      <c r="F2818" s="35">
        <v>32101508</v>
      </c>
      <c r="G2818" s="33" t="s">
        <v>466</v>
      </c>
      <c r="H2818" s="33">
        <v>1</v>
      </c>
      <c r="I2818" s="33">
        <v>6</v>
      </c>
      <c r="J2818" s="36">
        <v>1</v>
      </c>
      <c r="K2818" s="37">
        <v>863352.14</v>
      </c>
      <c r="L2818" s="38" t="s">
        <v>15</v>
      </c>
      <c r="M2818" s="38" t="s">
        <v>13</v>
      </c>
    </row>
    <row r="2819" spans="1:13" s="39" customFormat="1" ht="12.75" x14ac:dyDescent="0.2">
      <c r="A2819" s="33" t="s">
        <v>19</v>
      </c>
      <c r="B2819" s="33" t="s">
        <v>585</v>
      </c>
      <c r="C2819" s="34">
        <v>10</v>
      </c>
      <c r="D2819" s="33" t="s">
        <v>93</v>
      </c>
      <c r="E2819" s="33" t="s">
        <v>3173</v>
      </c>
      <c r="F2819" s="35">
        <v>32121602</v>
      </c>
      <c r="G2819" s="33" t="s">
        <v>466</v>
      </c>
      <c r="H2819" s="33">
        <v>1</v>
      </c>
      <c r="I2819" s="33">
        <v>6</v>
      </c>
      <c r="J2819" s="36">
        <v>1</v>
      </c>
      <c r="K2819" s="37">
        <v>78661.38</v>
      </c>
      <c r="L2819" s="38" t="s">
        <v>15</v>
      </c>
      <c r="M2819" s="38" t="s">
        <v>13</v>
      </c>
    </row>
    <row r="2820" spans="1:13" s="39" customFormat="1" ht="12.75" x14ac:dyDescent="0.2">
      <c r="A2820" s="33" t="s">
        <v>19</v>
      </c>
      <c r="B2820" s="33" t="s">
        <v>585</v>
      </c>
      <c r="C2820" s="34">
        <v>10</v>
      </c>
      <c r="D2820" s="33" t="s">
        <v>93</v>
      </c>
      <c r="E2820" s="33" t="s">
        <v>3174</v>
      </c>
      <c r="F2820" s="35">
        <v>25191802</v>
      </c>
      <c r="G2820" s="33" t="s">
        <v>466</v>
      </c>
      <c r="H2820" s="33">
        <v>1</v>
      </c>
      <c r="I2820" s="33">
        <v>6</v>
      </c>
      <c r="J2820" s="36">
        <v>6</v>
      </c>
      <c r="K2820" s="37">
        <v>6619029.8999999994</v>
      </c>
      <c r="L2820" s="38" t="s">
        <v>15</v>
      </c>
      <c r="M2820" s="38" t="s">
        <v>13</v>
      </c>
    </row>
    <row r="2821" spans="1:13" s="39" customFormat="1" ht="12.75" x14ac:dyDescent="0.2">
      <c r="A2821" s="33" t="s">
        <v>19</v>
      </c>
      <c r="B2821" s="33" t="s">
        <v>585</v>
      </c>
      <c r="C2821" s="34">
        <v>10</v>
      </c>
      <c r="D2821" s="33" t="s">
        <v>93</v>
      </c>
      <c r="E2821" s="33" t="s">
        <v>3175</v>
      </c>
      <c r="F2821" s="35">
        <v>41111969</v>
      </c>
      <c r="G2821" s="33" t="s">
        <v>466</v>
      </c>
      <c r="H2821" s="33">
        <v>1</v>
      </c>
      <c r="I2821" s="33">
        <v>6</v>
      </c>
      <c r="J2821" s="36">
        <v>5</v>
      </c>
      <c r="K2821" s="37">
        <v>1079187.2</v>
      </c>
      <c r="L2821" s="38" t="s">
        <v>15</v>
      </c>
      <c r="M2821" s="38" t="s">
        <v>13</v>
      </c>
    </row>
    <row r="2822" spans="1:13" s="39" customFormat="1" ht="12.75" x14ac:dyDescent="0.2">
      <c r="A2822" s="33" t="s">
        <v>19</v>
      </c>
      <c r="B2822" s="33" t="s">
        <v>585</v>
      </c>
      <c r="C2822" s="34">
        <v>10</v>
      </c>
      <c r="D2822" s="33" t="s">
        <v>93</v>
      </c>
      <c r="E2822" s="33" t="s">
        <v>3176</v>
      </c>
      <c r="F2822" s="35">
        <v>41111969</v>
      </c>
      <c r="G2822" s="33" t="s">
        <v>466</v>
      </c>
      <c r="H2822" s="33">
        <v>1</v>
      </c>
      <c r="I2822" s="33">
        <v>6</v>
      </c>
      <c r="J2822" s="36">
        <v>5</v>
      </c>
      <c r="K2822" s="37">
        <v>815388</v>
      </c>
      <c r="L2822" s="38" t="s">
        <v>15</v>
      </c>
      <c r="M2822" s="38" t="s">
        <v>13</v>
      </c>
    </row>
    <row r="2823" spans="1:13" s="39" customFormat="1" ht="12.75" x14ac:dyDescent="0.2">
      <c r="A2823" s="33" t="s">
        <v>19</v>
      </c>
      <c r="B2823" s="33" t="s">
        <v>585</v>
      </c>
      <c r="C2823" s="34">
        <v>10</v>
      </c>
      <c r="D2823" s="33" t="s">
        <v>93</v>
      </c>
      <c r="E2823" s="33" t="s">
        <v>3177</v>
      </c>
      <c r="F2823" s="35">
        <v>41111963</v>
      </c>
      <c r="G2823" s="33" t="s">
        <v>466</v>
      </c>
      <c r="H2823" s="33">
        <v>1</v>
      </c>
      <c r="I2823" s="33">
        <v>6</v>
      </c>
      <c r="J2823" s="36">
        <v>1</v>
      </c>
      <c r="K2823" s="37">
        <v>489232.8</v>
      </c>
      <c r="L2823" s="38" t="s">
        <v>15</v>
      </c>
      <c r="M2823" s="38" t="s">
        <v>13</v>
      </c>
    </row>
    <row r="2824" spans="1:13" s="39" customFormat="1" ht="12.75" x14ac:dyDescent="0.2">
      <c r="A2824" s="33" t="s">
        <v>19</v>
      </c>
      <c r="B2824" s="33" t="s">
        <v>585</v>
      </c>
      <c r="C2824" s="34">
        <v>10</v>
      </c>
      <c r="D2824" s="33" t="s">
        <v>93</v>
      </c>
      <c r="E2824" s="33" t="s">
        <v>3178</v>
      </c>
      <c r="F2824" s="35">
        <v>41111970</v>
      </c>
      <c r="G2824" s="33" t="s">
        <v>466</v>
      </c>
      <c r="H2824" s="33">
        <v>1</v>
      </c>
      <c r="I2824" s="33">
        <v>6</v>
      </c>
      <c r="J2824" s="36">
        <v>5</v>
      </c>
      <c r="K2824" s="37">
        <v>431678.45</v>
      </c>
      <c r="L2824" s="38" t="s">
        <v>15</v>
      </c>
      <c r="M2824" s="38" t="s">
        <v>13</v>
      </c>
    </row>
    <row r="2825" spans="1:13" s="39" customFormat="1" ht="12.75" x14ac:dyDescent="0.2">
      <c r="A2825" s="33" t="s">
        <v>19</v>
      </c>
      <c r="B2825" s="33" t="s">
        <v>585</v>
      </c>
      <c r="C2825" s="34">
        <v>10</v>
      </c>
      <c r="D2825" s="33" t="s">
        <v>93</v>
      </c>
      <c r="E2825" s="33" t="s">
        <v>3179</v>
      </c>
      <c r="F2825" s="35">
        <v>25174417</v>
      </c>
      <c r="G2825" s="33" t="s">
        <v>466</v>
      </c>
      <c r="H2825" s="33">
        <v>1</v>
      </c>
      <c r="I2825" s="33">
        <v>6</v>
      </c>
      <c r="J2825" s="36">
        <v>2</v>
      </c>
      <c r="K2825" s="37">
        <v>690680.76</v>
      </c>
      <c r="L2825" s="38" t="s">
        <v>15</v>
      </c>
      <c r="M2825" s="38" t="s">
        <v>13</v>
      </c>
    </row>
    <row r="2826" spans="1:13" s="39" customFormat="1" ht="12.75" x14ac:dyDescent="0.2">
      <c r="A2826" s="33" t="s">
        <v>19</v>
      </c>
      <c r="B2826" s="33" t="s">
        <v>585</v>
      </c>
      <c r="C2826" s="34">
        <v>10</v>
      </c>
      <c r="D2826" s="33" t="s">
        <v>93</v>
      </c>
      <c r="E2826" s="33" t="s">
        <v>3180</v>
      </c>
      <c r="F2826" s="35">
        <v>39121633</v>
      </c>
      <c r="G2826" s="33" t="s">
        <v>466</v>
      </c>
      <c r="H2826" s="33">
        <v>1</v>
      </c>
      <c r="I2826" s="33">
        <v>6</v>
      </c>
      <c r="J2826" s="36">
        <v>4</v>
      </c>
      <c r="K2826" s="37">
        <v>134298.64000000001</v>
      </c>
      <c r="L2826" s="38" t="s">
        <v>15</v>
      </c>
      <c r="M2826" s="38" t="s">
        <v>13</v>
      </c>
    </row>
    <row r="2827" spans="1:13" s="39" customFormat="1" ht="12.75" x14ac:dyDescent="0.2">
      <c r="A2827" s="33" t="s">
        <v>19</v>
      </c>
      <c r="B2827" s="33" t="s">
        <v>585</v>
      </c>
      <c r="C2827" s="34">
        <v>10</v>
      </c>
      <c r="D2827" s="33" t="s">
        <v>93</v>
      </c>
      <c r="E2827" s="33" t="s">
        <v>3181</v>
      </c>
      <c r="F2827" s="35">
        <v>39121633</v>
      </c>
      <c r="G2827" s="33" t="s">
        <v>466</v>
      </c>
      <c r="H2827" s="33">
        <v>1</v>
      </c>
      <c r="I2827" s="33">
        <v>6</v>
      </c>
      <c r="J2827" s="36">
        <v>4</v>
      </c>
      <c r="K2827" s="37">
        <v>652310.4</v>
      </c>
      <c r="L2827" s="38" t="s">
        <v>15</v>
      </c>
      <c r="M2827" s="38" t="s">
        <v>13</v>
      </c>
    </row>
    <row r="2828" spans="1:13" s="39" customFormat="1" ht="12.75" x14ac:dyDescent="0.2">
      <c r="A2828" s="33" t="s">
        <v>19</v>
      </c>
      <c r="B2828" s="33" t="s">
        <v>585</v>
      </c>
      <c r="C2828" s="34">
        <v>10</v>
      </c>
      <c r="D2828" s="33" t="s">
        <v>93</v>
      </c>
      <c r="E2828" s="33" t="s">
        <v>3182</v>
      </c>
      <c r="F2828" s="35">
        <v>25172511</v>
      </c>
      <c r="G2828" s="33" t="s">
        <v>466</v>
      </c>
      <c r="H2828" s="33">
        <v>1</v>
      </c>
      <c r="I2828" s="33">
        <v>6</v>
      </c>
      <c r="J2828" s="36">
        <v>1</v>
      </c>
      <c r="K2828" s="37">
        <v>24990</v>
      </c>
      <c r="L2828" s="38" t="s">
        <v>15</v>
      </c>
      <c r="M2828" s="38" t="s">
        <v>13</v>
      </c>
    </row>
    <row r="2829" spans="1:13" s="39" customFormat="1" ht="12.75" x14ac:dyDescent="0.2">
      <c r="A2829" s="33" t="s">
        <v>19</v>
      </c>
      <c r="B2829" s="33" t="s">
        <v>585</v>
      </c>
      <c r="C2829" s="34">
        <v>10</v>
      </c>
      <c r="D2829" s="33" t="s">
        <v>93</v>
      </c>
      <c r="E2829" s="33" t="s">
        <v>3183</v>
      </c>
      <c r="F2829" s="35">
        <v>25172511</v>
      </c>
      <c r="G2829" s="33" t="s">
        <v>466</v>
      </c>
      <c r="H2829" s="33">
        <v>1</v>
      </c>
      <c r="I2829" s="33">
        <v>6</v>
      </c>
      <c r="J2829" s="36">
        <v>4</v>
      </c>
      <c r="K2829" s="37">
        <v>76740.72</v>
      </c>
      <c r="L2829" s="38" t="s">
        <v>15</v>
      </c>
      <c r="M2829" s="38" t="s">
        <v>13</v>
      </c>
    </row>
    <row r="2830" spans="1:13" s="39" customFormat="1" ht="12.75" x14ac:dyDescent="0.2">
      <c r="A2830" s="33" t="s">
        <v>19</v>
      </c>
      <c r="B2830" s="33" t="s">
        <v>585</v>
      </c>
      <c r="C2830" s="34">
        <v>10</v>
      </c>
      <c r="D2830" s="33" t="s">
        <v>93</v>
      </c>
      <c r="E2830" s="33" t="s">
        <v>3184</v>
      </c>
      <c r="F2830" s="35">
        <v>25172511</v>
      </c>
      <c r="G2830" s="33" t="s">
        <v>466</v>
      </c>
      <c r="H2830" s="33">
        <v>1</v>
      </c>
      <c r="I2830" s="33">
        <v>6</v>
      </c>
      <c r="J2830" s="36">
        <v>4</v>
      </c>
      <c r="K2830" s="37">
        <v>76740.72</v>
      </c>
      <c r="L2830" s="38" t="s">
        <v>15</v>
      </c>
      <c r="M2830" s="38" t="s">
        <v>13</v>
      </c>
    </row>
    <row r="2831" spans="1:13" s="39" customFormat="1" ht="12.75" x14ac:dyDescent="0.2">
      <c r="A2831" s="33" t="s">
        <v>19</v>
      </c>
      <c r="B2831" s="33" t="s">
        <v>585</v>
      </c>
      <c r="C2831" s="34">
        <v>10</v>
      </c>
      <c r="D2831" s="33" t="s">
        <v>93</v>
      </c>
      <c r="E2831" s="33" t="s">
        <v>3185</v>
      </c>
      <c r="F2831" s="35">
        <v>39121405</v>
      </c>
      <c r="G2831" s="33" t="s">
        <v>466</v>
      </c>
      <c r="H2831" s="33">
        <v>1</v>
      </c>
      <c r="I2831" s="33">
        <v>6</v>
      </c>
      <c r="J2831" s="36">
        <v>1</v>
      </c>
      <c r="K2831" s="37">
        <v>230226.91999999998</v>
      </c>
      <c r="L2831" s="38" t="s">
        <v>15</v>
      </c>
      <c r="M2831" s="38" t="s">
        <v>13</v>
      </c>
    </row>
    <row r="2832" spans="1:13" s="39" customFormat="1" ht="12.75" x14ac:dyDescent="0.2">
      <c r="A2832" s="33" t="s">
        <v>19</v>
      </c>
      <c r="B2832" s="33" t="s">
        <v>585</v>
      </c>
      <c r="C2832" s="34">
        <v>10</v>
      </c>
      <c r="D2832" s="33" t="s">
        <v>93</v>
      </c>
      <c r="E2832" s="33" t="s">
        <v>3186</v>
      </c>
      <c r="F2832" s="35">
        <v>30266403</v>
      </c>
      <c r="G2832" s="33" t="s">
        <v>466</v>
      </c>
      <c r="H2832" s="33">
        <v>1</v>
      </c>
      <c r="I2832" s="33">
        <v>6</v>
      </c>
      <c r="J2832" s="36">
        <v>2</v>
      </c>
      <c r="K2832" s="37">
        <v>259005.88</v>
      </c>
      <c r="L2832" s="38" t="s">
        <v>15</v>
      </c>
      <c r="M2832" s="38" t="s">
        <v>13</v>
      </c>
    </row>
    <row r="2833" spans="1:13" s="39" customFormat="1" ht="12.75" x14ac:dyDescent="0.2">
      <c r="A2833" s="33" t="s">
        <v>19</v>
      </c>
      <c r="B2833" s="33" t="s">
        <v>585</v>
      </c>
      <c r="C2833" s="34">
        <v>10</v>
      </c>
      <c r="D2833" s="33" t="s">
        <v>93</v>
      </c>
      <c r="E2833" s="33" t="s">
        <v>3187</v>
      </c>
      <c r="F2833" s="35">
        <v>39101601</v>
      </c>
      <c r="G2833" s="33" t="s">
        <v>466</v>
      </c>
      <c r="H2833" s="33">
        <v>1</v>
      </c>
      <c r="I2833" s="33">
        <v>6</v>
      </c>
      <c r="J2833" s="36">
        <v>2</v>
      </c>
      <c r="K2833" s="37">
        <v>47964.14</v>
      </c>
      <c r="L2833" s="38" t="s">
        <v>15</v>
      </c>
      <c r="M2833" s="38" t="s">
        <v>13</v>
      </c>
    </row>
    <row r="2834" spans="1:13" s="39" customFormat="1" ht="12.75" x14ac:dyDescent="0.2">
      <c r="A2834" s="33" t="s">
        <v>19</v>
      </c>
      <c r="B2834" s="33" t="s">
        <v>585</v>
      </c>
      <c r="C2834" s="34">
        <v>10</v>
      </c>
      <c r="D2834" s="33" t="s">
        <v>93</v>
      </c>
      <c r="E2834" s="33" t="s">
        <v>3188</v>
      </c>
      <c r="F2834" s="35">
        <v>39101601</v>
      </c>
      <c r="G2834" s="33" t="s">
        <v>466</v>
      </c>
      <c r="H2834" s="33">
        <v>1</v>
      </c>
      <c r="I2834" s="33">
        <v>6</v>
      </c>
      <c r="J2834" s="36">
        <v>5</v>
      </c>
      <c r="K2834" s="37">
        <v>2158380.35</v>
      </c>
      <c r="L2834" s="38" t="s">
        <v>15</v>
      </c>
      <c r="M2834" s="38" t="s">
        <v>13</v>
      </c>
    </row>
    <row r="2835" spans="1:13" s="39" customFormat="1" ht="12.75" x14ac:dyDescent="0.2">
      <c r="A2835" s="33" t="s">
        <v>19</v>
      </c>
      <c r="B2835" s="33" t="s">
        <v>585</v>
      </c>
      <c r="C2835" s="34">
        <v>10</v>
      </c>
      <c r="D2835" s="33" t="s">
        <v>93</v>
      </c>
      <c r="E2835" s="33" t="s">
        <v>3189</v>
      </c>
      <c r="F2835" s="35">
        <v>25171505</v>
      </c>
      <c r="G2835" s="33" t="s">
        <v>466</v>
      </c>
      <c r="H2835" s="33">
        <v>1</v>
      </c>
      <c r="I2835" s="33">
        <v>6</v>
      </c>
      <c r="J2835" s="36">
        <v>2</v>
      </c>
      <c r="K2835" s="37">
        <v>153483.82</v>
      </c>
      <c r="L2835" s="38" t="s">
        <v>15</v>
      </c>
      <c r="M2835" s="38" t="s">
        <v>13</v>
      </c>
    </row>
    <row r="2836" spans="1:13" s="39" customFormat="1" ht="12.75" x14ac:dyDescent="0.2">
      <c r="A2836" s="33" t="s">
        <v>19</v>
      </c>
      <c r="B2836" s="33" t="s">
        <v>585</v>
      </c>
      <c r="C2836" s="34">
        <v>10</v>
      </c>
      <c r="D2836" s="33" t="s">
        <v>93</v>
      </c>
      <c r="E2836" s="33" t="s">
        <v>3190</v>
      </c>
      <c r="F2836" s="35">
        <v>15121514</v>
      </c>
      <c r="G2836" s="33" t="s">
        <v>466</v>
      </c>
      <c r="H2836" s="33">
        <v>1</v>
      </c>
      <c r="I2836" s="33">
        <v>6</v>
      </c>
      <c r="J2836" s="36">
        <v>15</v>
      </c>
      <c r="K2836" s="37">
        <v>503619.9</v>
      </c>
      <c r="L2836" s="38" t="s">
        <v>15</v>
      </c>
      <c r="M2836" s="38" t="s">
        <v>13</v>
      </c>
    </row>
    <row r="2837" spans="1:13" s="39" customFormat="1" ht="12.75" x14ac:dyDescent="0.2">
      <c r="A2837" s="33" t="s">
        <v>19</v>
      </c>
      <c r="B2837" s="33" t="s">
        <v>585</v>
      </c>
      <c r="C2837" s="34">
        <v>10</v>
      </c>
      <c r="D2837" s="33" t="s">
        <v>93</v>
      </c>
      <c r="E2837" s="33" t="s">
        <v>3191</v>
      </c>
      <c r="F2837" s="35">
        <v>26101725</v>
      </c>
      <c r="G2837" s="33" t="s">
        <v>466</v>
      </c>
      <c r="H2837" s="33">
        <v>1</v>
      </c>
      <c r="I2837" s="33">
        <v>6</v>
      </c>
      <c r="J2837" s="36">
        <v>7</v>
      </c>
      <c r="K2837" s="37">
        <v>4163275.6900000004</v>
      </c>
      <c r="L2837" s="38" t="s">
        <v>15</v>
      </c>
      <c r="M2837" s="38" t="s">
        <v>13</v>
      </c>
    </row>
    <row r="2838" spans="1:13" s="39" customFormat="1" ht="12.75" x14ac:dyDescent="0.2">
      <c r="A2838" s="33" t="s">
        <v>19</v>
      </c>
      <c r="B2838" s="33" t="s">
        <v>585</v>
      </c>
      <c r="C2838" s="34">
        <v>10</v>
      </c>
      <c r="D2838" s="33" t="s">
        <v>93</v>
      </c>
      <c r="E2838" s="33" t="s">
        <v>3192</v>
      </c>
      <c r="F2838" s="35">
        <v>25191825</v>
      </c>
      <c r="G2838" s="33" t="s">
        <v>466</v>
      </c>
      <c r="H2838" s="33">
        <v>1</v>
      </c>
      <c r="I2838" s="33">
        <v>6</v>
      </c>
      <c r="J2838" s="36">
        <v>8</v>
      </c>
      <c r="K2838" s="37">
        <v>613935.28</v>
      </c>
      <c r="L2838" s="38" t="s">
        <v>15</v>
      </c>
      <c r="M2838" s="38" t="s">
        <v>13</v>
      </c>
    </row>
    <row r="2839" spans="1:13" s="39" customFormat="1" ht="12.75" x14ac:dyDescent="0.2">
      <c r="A2839" s="33" t="s">
        <v>19</v>
      </c>
      <c r="B2839" s="33" t="s">
        <v>585</v>
      </c>
      <c r="C2839" s="34">
        <v>10</v>
      </c>
      <c r="D2839" s="33" t="s">
        <v>93</v>
      </c>
      <c r="E2839" s="33" t="s">
        <v>3193</v>
      </c>
      <c r="F2839" s="35">
        <v>31211510</v>
      </c>
      <c r="G2839" s="33" t="s">
        <v>466</v>
      </c>
      <c r="H2839" s="33">
        <v>1</v>
      </c>
      <c r="I2839" s="33">
        <v>6</v>
      </c>
      <c r="J2839" s="36">
        <v>2</v>
      </c>
      <c r="K2839" s="37">
        <v>1918558.46</v>
      </c>
      <c r="L2839" s="38" t="s">
        <v>2367</v>
      </c>
      <c r="M2839" s="38" t="s">
        <v>13</v>
      </c>
    </row>
    <row r="2840" spans="1:13" s="39" customFormat="1" ht="12.75" x14ac:dyDescent="0.2">
      <c r="A2840" s="33" t="s">
        <v>19</v>
      </c>
      <c r="B2840" s="33" t="s">
        <v>585</v>
      </c>
      <c r="C2840" s="34">
        <v>10</v>
      </c>
      <c r="D2840" s="33" t="s">
        <v>93</v>
      </c>
      <c r="E2840" s="33" t="s">
        <v>3194</v>
      </c>
      <c r="F2840" s="35">
        <v>31211510</v>
      </c>
      <c r="G2840" s="33" t="s">
        <v>466</v>
      </c>
      <c r="H2840" s="33">
        <v>1</v>
      </c>
      <c r="I2840" s="33">
        <v>6</v>
      </c>
      <c r="J2840" s="36">
        <v>5</v>
      </c>
      <c r="K2840" s="37">
        <v>455656.95</v>
      </c>
      <c r="L2840" s="38" t="s">
        <v>2367</v>
      </c>
      <c r="M2840" s="38" t="s">
        <v>13</v>
      </c>
    </row>
    <row r="2841" spans="1:13" s="39" customFormat="1" ht="12.75" x14ac:dyDescent="0.2">
      <c r="A2841" s="33" t="s">
        <v>19</v>
      </c>
      <c r="B2841" s="33" t="s">
        <v>585</v>
      </c>
      <c r="C2841" s="34">
        <v>10</v>
      </c>
      <c r="D2841" s="33" t="s">
        <v>93</v>
      </c>
      <c r="E2841" s="33" t="s">
        <v>3195</v>
      </c>
      <c r="F2841" s="35">
        <v>31211507</v>
      </c>
      <c r="G2841" s="33" t="s">
        <v>466</v>
      </c>
      <c r="H2841" s="33">
        <v>1</v>
      </c>
      <c r="I2841" s="33">
        <v>6</v>
      </c>
      <c r="J2841" s="36">
        <v>5</v>
      </c>
      <c r="K2841" s="37">
        <v>47962.95</v>
      </c>
      <c r="L2841" s="38" t="s">
        <v>15</v>
      </c>
      <c r="M2841" s="38" t="s">
        <v>13</v>
      </c>
    </row>
    <row r="2842" spans="1:13" s="39" customFormat="1" ht="12.75" x14ac:dyDescent="0.2">
      <c r="A2842" s="33" t="s">
        <v>19</v>
      </c>
      <c r="B2842" s="33" t="s">
        <v>585</v>
      </c>
      <c r="C2842" s="34">
        <v>10</v>
      </c>
      <c r="D2842" s="33" t="s">
        <v>93</v>
      </c>
      <c r="E2842" s="33" t="s">
        <v>3196</v>
      </c>
      <c r="F2842" s="35">
        <v>25191506</v>
      </c>
      <c r="G2842" s="33" t="s">
        <v>466</v>
      </c>
      <c r="H2842" s="33">
        <v>1</v>
      </c>
      <c r="I2842" s="33">
        <v>6</v>
      </c>
      <c r="J2842" s="36">
        <v>1</v>
      </c>
      <c r="K2842" s="37">
        <v>290479</v>
      </c>
      <c r="L2842" s="38" t="s">
        <v>15</v>
      </c>
      <c r="M2842" s="38" t="s">
        <v>13</v>
      </c>
    </row>
    <row r="2843" spans="1:13" s="39" customFormat="1" ht="12.75" x14ac:dyDescent="0.2">
      <c r="A2843" s="33" t="s">
        <v>19</v>
      </c>
      <c r="B2843" s="33" t="s">
        <v>585</v>
      </c>
      <c r="C2843" s="34">
        <v>10</v>
      </c>
      <c r="D2843" s="33" t="s">
        <v>93</v>
      </c>
      <c r="E2843" s="33" t="s">
        <v>3197</v>
      </c>
      <c r="F2843" s="35">
        <v>25172110</v>
      </c>
      <c r="G2843" s="33" t="s">
        <v>466</v>
      </c>
      <c r="H2843" s="33">
        <v>1</v>
      </c>
      <c r="I2843" s="33">
        <v>6</v>
      </c>
      <c r="J2843" s="36">
        <v>5</v>
      </c>
      <c r="K2843" s="37">
        <v>275657.55</v>
      </c>
      <c r="L2843" s="38" t="s">
        <v>15</v>
      </c>
      <c r="M2843" s="38" t="s">
        <v>13</v>
      </c>
    </row>
    <row r="2844" spans="1:13" s="39" customFormat="1" ht="12.75" x14ac:dyDescent="0.2">
      <c r="A2844" s="33" t="s">
        <v>19</v>
      </c>
      <c r="B2844" s="33" t="s">
        <v>585</v>
      </c>
      <c r="C2844" s="34">
        <v>10</v>
      </c>
      <c r="D2844" s="33" t="s">
        <v>93</v>
      </c>
      <c r="E2844" s="33" t="s">
        <v>3198</v>
      </c>
      <c r="F2844" s="35">
        <v>41104019</v>
      </c>
      <c r="G2844" s="33" t="s">
        <v>466</v>
      </c>
      <c r="H2844" s="33">
        <v>1</v>
      </c>
      <c r="I2844" s="33">
        <v>6</v>
      </c>
      <c r="J2844" s="36">
        <v>1</v>
      </c>
      <c r="K2844" s="37">
        <v>606440.66</v>
      </c>
      <c r="L2844" s="38" t="s">
        <v>15</v>
      </c>
      <c r="M2844" s="38" t="s">
        <v>13</v>
      </c>
    </row>
    <row r="2845" spans="1:13" s="39" customFormat="1" ht="12.75" x14ac:dyDescent="0.2">
      <c r="A2845" s="33" t="s">
        <v>19</v>
      </c>
      <c r="B2845" s="33" t="s">
        <v>585</v>
      </c>
      <c r="C2845" s="34">
        <v>10</v>
      </c>
      <c r="D2845" s="33" t="s">
        <v>93</v>
      </c>
      <c r="E2845" s="33" t="s">
        <v>3199</v>
      </c>
      <c r="F2845" s="35">
        <v>31211510</v>
      </c>
      <c r="G2845" s="33" t="s">
        <v>466</v>
      </c>
      <c r="H2845" s="33">
        <v>1</v>
      </c>
      <c r="I2845" s="33">
        <v>6</v>
      </c>
      <c r="J2845" s="36">
        <v>2</v>
      </c>
      <c r="K2845" s="37">
        <v>2302271.58</v>
      </c>
      <c r="L2845" s="38" t="s">
        <v>15</v>
      </c>
      <c r="M2845" s="38" t="s">
        <v>13</v>
      </c>
    </row>
    <row r="2846" spans="1:13" s="39" customFormat="1" ht="12.75" x14ac:dyDescent="0.2">
      <c r="A2846" s="33" t="s">
        <v>19</v>
      </c>
      <c r="B2846" s="33" t="s">
        <v>585</v>
      </c>
      <c r="C2846" s="34">
        <v>10</v>
      </c>
      <c r="D2846" s="33" t="s">
        <v>93</v>
      </c>
      <c r="E2846" s="33" t="s">
        <v>3200</v>
      </c>
      <c r="F2846" s="35">
        <v>31201619</v>
      </c>
      <c r="G2846" s="33" t="s">
        <v>466</v>
      </c>
      <c r="H2846" s="33">
        <v>1</v>
      </c>
      <c r="I2846" s="33">
        <v>6</v>
      </c>
      <c r="J2846" s="36">
        <v>10</v>
      </c>
      <c r="K2846" s="37">
        <v>3165626.0999999996</v>
      </c>
      <c r="L2846" s="38" t="s">
        <v>15</v>
      </c>
      <c r="M2846" s="38" t="s">
        <v>13</v>
      </c>
    </row>
    <row r="2847" spans="1:13" s="39" customFormat="1" ht="12.75" x14ac:dyDescent="0.2">
      <c r="A2847" s="33" t="s">
        <v>19</v>
      </c>
      <c r="B2847" s="33" t="s">
        <v>585</v>
      </c>
      <c r="C2847" s="34">
        <v>10</v>
      </c>
      <c r="D2847" s="33" t="s">
        <v>93</v>
      </c>
      <c r="E2847" s="33" t="s">
        <v>3201</v>
      </c>
      <c r="F2847" s="35">
        <v>31211704</v>
      </c>
      <c r="G2847" s="33" t="s">
        <v>466</v>
      </c>
      <c r="H2847" s="33">
        <v>1</v>
      </c>
      <c r="I2847" s="33">
        <v>6</v>
      </c>
      <c r="J2847" s="36">
        <v>10</v>
      </c>
      <c r="K2847" s="37">
        <v>8153880</v>
      </c>
      <c r="L2847" s="38" t="s">
        <v>15</v>
      </c>
      <c r="M2847" s="38" t="s">
        <v>13</v>
      </c>
    </row>
    <row r="2848" spans="1:13" s="39" customFormat="1" ht="12.75" x14ac:dyDescent="0.2">
      <c r="A2848" s="33" t="s">
        <v>19</v>
      </c>
      <c r="B2848" s="33" t="s">
        <v>585</v>
      </c>
      <c r="C2848" s="34">
        <v>10</v>
      </c>
      <c r="D2848" s="33" t="s">
        <v>93</v>
      </c>
      <c r="E2848" s="33" t="s">
        <v>3202</v>
      </c>
      <c r="F2848" s="35">
        <v>31211704</v>
      </c>
      <c r="G2848" s="33" t="s">
        <v>466</v>
      </c>
      <c r="H2848" s="33">
        <v>1</v>
      </c>
      <c r="I2848" s="33">
        <v>6</v>
      </c>
      <c r="J2848" s="36">
        <v>15</v>
      </c>
      <c r="K2848" s="37">
        <v>17267036.850000001</v>
      </c>
      <c r="L2848" s="38" t="s">
        <v>15</v>
      </c>
      <c r="M2848" s="38" t="s">
        <v>13</v>
      </c>
    </row>
    <row r="2849" spans="1:13" s="39" customFormat="1" ht="12.75" x14ac:dyDescent="0.2">
      <c r="A2849" s="33" t="s">
        <v>19</v>
      </c>
      <c r="B2849" s="33" t="s">
        <v>585</v>
      </c>
      <c r="C2849" s="34">
        <v>10</v>
      </c>
      <c r="D2849" s="33" t="s">
        <v>93</v>
      </c>
      <c r="E2849" s="33" t="s">
        <v>3203</v>
      </c>
      <c r="F2849" s="35">
        <v>31211704</v>
      </c>
      <c r="G2849" s="33" t="s">
        <v>466</v>
      </c>
      <c r="H2849" s="33">
        <v>1</v>
      </c>
      <c r="I2849" s="33">
        <v>6</v>
      </c>
      <c r="J2849" s="36">
        <v>15</v>
      </c>
      <c r="K2849" s="37">
        <v>17267036.850000001</v>
      </c>
      <c r="L2849" s="38" t="s">
        <v>15</v>
      </c>
      <c r="M2849" s="38" t="s">
        <v>13</v>
      </c>
    </row>
    <row r="2850" spans="1:13" s="39" customFormat="1" ht="12.75" x14ac:dyDescent="0.2">
      <c r="A2850" s="33" t="s">
        <v>19</v>
      </c>
      <c r="B2850" s="33" t="s">
        <v>585</v>
      </c>
      <c r="C2850" s="34">
        <v>10</v>
      </c>
      <c r="D2850" s="33" t="s">
        <v>93</v>
      </c>
      <c r="E2850" s="33" t="s">
        <v>3204</v>
      </c>
      <c r="F2850" s="35">
        <v>31211704</v>
      </c>
      <c r="G2850" s="33" t="s">
        <v>466</v>
      </c>
      <c r="H2850" s="33">
        <v>1</v>
      </c>
      <c r="I2850" s="33">
        <v>6</v>
      </c>
      <c r="J2850" s="36">
        <v>10</v>
      </c>
      <c r="K2850" s="37">
        <v>9113150.9000000004</v>
      </c>
      <c r="L2850" s="38" t="s">
        <v>15</v>
      </c>
      <c r="M2850" s="38" t="s">
        <v>13</v>
      </c>
    </row>
    <row r="2851" spans="1:13" s="39" customFormat="1" ht="12.75" x14ac:dyDescent="0.2">
      <c r="A2851" s="33" t="s">
        <v>19</v>
      </c>
      <c r="B2851" s="33" t="s">
        <v>585</v>
      </c>
      <c r="C2851" s="34">
        <v>10</v>
      </c>
      <c r="D2851" s="33" t="s">
        <v>93</v>
      </c>
      <c r="E2851" s="33" t="s">
        <v>3205</v>
      </c>
      <c r="F2851" s="35">
        <v>31211704</v>
      </c>
      <c r="G2851" s="33" t="s">
        <v>466</v>
      </c>
      <c r="H2851" s="33">
        <v>1</v>
      </c>
      <c r="I2851" s="33">
        <v>6</v>
      </c>
      <c r="J2851" s="36">
        <v>10</v>
      </c>
      <c r="K2851" s="37">
        <v>8153880</v>
      </c>
      <c r="L2851" s="38" t="s">
        <v>15</v>
      </c>
      <c r="M2851" s="38" t="s">
        <v>13</v>
      </c>
    </row>
    <row r="2852" spans="1:13" s="39" customFormat="1" ht="12.75" x14ac:dyDescent="0.2">
      <c r="A2852" s="33" t="s">
        <v>19</v>
      </c>
      <c r="B2852" s="33" t="s">
        <v>585</v>
      </c>
      <c r="C2852" s="34">
        <v>10</v>
      </c>
      <c r="D2852" s="33" t="s">
        <v>93</v>
      </c>
      <c r="E2852" s="33" t="s">
        <v>3206</v>
      </c>
      <c r="F2852" s="35">
        <v>31211704</v>
      </c>
      <c r="G2852" s="33" t="s">
        <v>466</v>
      </c>
      <c r="H2852" s="33">
        <v>1</v>
      </c>
      <c r="I2852" s="33">
        <v>6</v>
      </c>
      <c r="J2852" s="36">
        <v>10</v>
      </c>
      <c r="K2852" s="37">
        <v>10743926.899999999</v>
      </c>
      <c r="L2852" s="38" t="s">
        <v>15</v>
      </c>
      <c r="M2852" s="38" t="s">
        <v>13</v>
      </c>
    </row>
    <row r="2853" spans="1:13" s="39" customFormat="1" ht="12.75" x14ac:dyDescent="0.2">
      <c r="A2853" s="33" t="s">
        <v>19</v>
      </c>
      <c r="B2853" s="33" t="s">
        <v>585</v>
      </c>
      <c r="C2853" s="34">
        <v>10</v>
      </c>
      <c r="D2853" s="33" t="s">
        <v>93</v>
      </c>
      <c r="E2853" s="33" t="s">
        <v>3207</v>
      </c>
      <c r="F2853" s="35">
        <v>31211704</v>
      </c>
      <c r="G2853" s="33" t="s">
        <v>466</v>
      </c>
      <c r="H2853" s="33">
        <v>1</v>
      </c>
      <c r="I2853" s="33">
        <v>6</v>
      </c>
      <c r="J2853" s="36">
        <v>15</v>
      </c>
      <c r="K2853" s="37">
        <v>11511357.9</v>
      </c>
      <c r="L2853" s="38" t="s">
        <v>15</v>
      </c>
      <c r="M2853" s="38" t="s">
        <v>13</v>
      </c>
    </row>
    <row r="2854" spans="1:13" s="39" customFormat="1" ht="12.75" x14ac:dyDescent="0.2">
      <c r="A2854" s="33" t="s">
        <v>19</v>
      </c>
      <c r="B2854" s="33" t="s">
        <v>585</v>
      </c>
      <c r="C2854" s="34">
        <v>10</v>
      </c>
      <c r="D2854" s="33" t="s">
        <v>93</v>
      </c>
      <c r="E2854" s="33" t="s">
        <v>3208</v>
      </c>
      <c r="F2854" s="35">
        <v>31211704</v>
      </c>
      <c r="G2854" s="33" t="s">
        <v>466</v>
      </c>
      <c r="H2854" s="33">
        <v>1</v>
      </c>
      <c r="I2854" s="33">
        <v>6</v>
      </c>
      <c r="J2854" s="36">
        <v>10</v>
      </c>
      <c r="K2854" s="37">
        <v>7674238.5999999996</v>
      </c>
      <c r="L2854" s="38" t="s">
        <v>15</v>
      </c>
      <c r="M2854" s="38" t="s">
        <v>13</v>
      </c>
    </row>
    <row r="2855" spans="1:13" s="39" customFormat="1" ht="12.75" x14ac:dyDescent="0.2">
      <c r="A2855" s="33" t="s">
        <v>19</v>
      </c>
      <c r="B2855" s="33" t="s">
        <v>585</v>
      </c>
      <c r="C2855" s="34">
        <v>10</v>
      </c>
      <c r="D2855" s="33" t="s">
        <v>93</v>
      </c>
      <c r="E2855" s="33" t="s">
        <v>3209</v>
      </c>
      <c r="F2855" s="35">
        <v>31211704</v>
      </c>
      <c r="G2855" s="33" t="s">
        <v>466</v>
      </c>
      <c r="H2855" s="33">
        <v>1</v>
      </c>
      <c r="I2855" s="33">
        <v>6</v>
      </c>
      <c r="J2855" s="36">
        <v>15</v>
      </c>
      <c r="K2855" s="37">
        <v>10748734.5</v>
      </c>
      <c r="L2855" s="38" t="s">
        <v>15</v>
      </c>
      <c r="M2855" s="38" t="s">
        <v>13</v>
      </c>
    </row>
    <row r="2856" spans="1:13" s="39" customFormat="1" ht="12.75" x14ac:dyDescent="0.2">
      <c r="A2856" s="33" t="s">
        <v>19</v>
      </c>
      <c r="B2856" s="33" t="s">
        <v>585</v>
      </c>
      <c r="C2856" s="34">
        <v>10</v>
      </c>
      <c r="D2856" s="33" t="s">
        <v>93</v>
      </c>
      <c r="E2856" s="33" t="s">
        <v>3210</v>
      </c>
      <c r="F2856" s="35">
        <v>31211704</v>
      </c>
      <c r="G2856" s="33" t="s">
        <v>466</v>
      </c>
      <c r="H2856" s="33">
        <v>1</v>
      </c>
      <c r="I2856" s="33">
        <v>6</v>
      </c>
      <c r="J2856" s="36">
        <v>10</v>
      </c>
      <c r="K2856" s="37">
        <v>863356.9</v>
      </c>
      <c r="L2856" s="38" t="s">
        <v>15</v>
      </c>
      <c r="M2856" s="38" t="s">
        <v>13</v>
      </c>
    </row>
    <row r="2857" spans="1:13" s="39" customFormat="1" ht="12.75" x14ac:dyDescent="0.2">
      <c r="A2857" s="33" t="s">
        <v>19</v>
      </c>
      <c r="B2857" s="33" t="s">
        <v>585</v>
      </c>
      <c r="C2857" s="34">
        <v>10</v>
      </c>
      <c r="D2857" s="33" t="s">
        <v>93</v>
      </c>
      <c r="E2857" s="33" t="s">
        <v>3211</v>
      </c>
      <c r="F2857" s="35">
        <v>31211704</v>
      </c>
      <c r="G2857" s="33" t="s">
        <v>466</v>
      </c>
      <c r="H2857" s="33">
        <v>1</v>
      </c>
      <c r="I2857" s="33">
        <v>6</v>
      </c>
      <c r="J2857" s="36">
        <v>10</v>
      </c>
      <c r="K2857" s="37">
        <v>7194597.1999999993</v>
      </c>
      <c r="L2857" s="38" t="s">
        <v>15</v>
      </c>
      <c r="M2857" s="38" t="s">
        <v>13</v>
      </c>
    </row>
    <row r="2858" spans="1:13" s="39" customFormat="1" ht="12.75" x14ac:dyDescent="0.2">
      <c r="A2858" s="33" t="s">
        <v>19</v>
      </c>
      <c r="B2858" s="33" t="s">
        <v>585</v>
      </c>
      <c r="C2858" s="34">
        <v>10</v>
      </c>
      <c r="D2858" s="33" t="s">
        <v>93</v>
      </c>
      <c r="E2858" s="33" t="s">
        <v>3212</v>
      </c>
      <c r="F2858" s="35">
        <v>31211704</v>
      </c>
      <c r="G2858" s="33" t="s">
        <v>466</v>
      </c>
      <c r="H2858" s="33">
        <v>1</v>
      </c>
      <c r="I2858" s="33">
        <v>6</v>
      </c>
      <c r="J2858" s="36">
        <v>10</v>
      </c>
      <c r="K2858" s="37">
        <v>7194597.1999999993</v>
      </c>
      <c r="L2858" s="38" t="s">
        <v>15</v>
      </c>
      <c r="M2858" s="38" t="s">
        <v>13</v>
      </c>
    </row>
    <row r="2859" spans="1:13" s="39" customFormat="1" ht="12.75" x14ac:dyDescent="0.2">
      <c r="A2859" s="33" t="s">
        <v>19</v>
      </c>
      <c r="B2859" s="33" t="s">
        <v>585</v>
      </c>
      <c r="C2859" s="34">
        <v>10</v>
      </c>
      <c r="D2859" s="33" t="s">
        <v>93</v>
      </c>
      <c r="E2859" s="33" t="s">
        <v>3213</v>
      </c>
      <c r="F2859" s="35">
        <v>31211704</v>
      </c>
      <c r="G2859" s="33" t="s">
        <v>466</v>
      </c>
      <c r="H2859" s="33">
        <v>1</v>
      </c>
      <c r="I2859" s="33">
        <v>6</v>
      </c>
      <c r="J2859" s="36">
        <v>15</v>
      </c>
      <c r="K2859" s="37">
        <v>10791895.799999999</v>
      </c>
      <c r="L2859" s="38" t="s">
        <v>15</v>
      </c>
      <c r="M2859" s="38" t="s">
        <v>13</v>
      </c>
    </row>
    <row r="2860" spans="1:13" s="39" customFormat="1" ht="12.75" x14ac:dyDescent="0.2">
      <c r="A2860" s="33" t="s">
        <v>19</v>
      </c>
      <c r="B2860" s="33" t="s">
        <v>585</v>
      </c>
      <c r="C2860" s="34">
        <v>10</v>
      </c>
      <c r="D2860" s="33" t="s">
        <v>93</v>
      </c>
      <c r="E2860" s="33" t="s">
        <v>3214</v>
      </c>
      <c r="F2860" s="35">
        <v>31211704</v>
      </c>
      <c r="G2860" s="33" t="s">
        <v>466</v>
      </c>
      <c r="H2860" s="33">
        <v>1</v>
      </c>
      <c r="I2860" s="33">
        <v>6</v>
      </c>
      <c r="J2860" s="36">
        <v>15</v>
      </c>
      <c r="K2860" s="37">
        <v>9784656</v>
      </c>
      <c r="L2860" s="38" t="s">
        <v>15</v>
      </c>
      <c r="M2860" s="38" t="s">
        <v>13</v>
      </c>
    </row>
    <row r="2861" spans="1:13" s="39" customFormat="1" ht="12.75" x14ac:dyDescent="0.2">
      <c r="A2861" s="33" t="s">
        <v>19</v>
      </c>
      <c r="B2861" s="33" t="s">
        <v>585</v>
      </c>
      <c r="C2861" s="34">
        <v>10</v>
      </c>
      <c r="D2861" s="33" t="s">
        <v>93</v>
      </c>
      <c r="E2861" s="33" t="s">
        <v>3215</v>
      </c>
      <c r="F2861" s="35">
        <v>15121807</v>
      </c>
      <c r="G2861" s="33" t="s">
        <v>466</v>
      </c>
      <c r="H2861" s="33">
        <v>1</v>
      </c>
      <c r="I2861" s="33">
        <v>6</v>
      </c>
      <c r="J2861" s="36">
        <v>150</v>
      </c>
      <c r="K2861" s="37">
        <v>41728659</v>
      </c>
      <c r="L2861" s="38" t="s">
        <v>2367</v>
      </c>
      <c r="M2861" s="38" t="s">
        <v>13</v>
      </c>
    </row>
    <row r="2862" spans="1:13" s="39" customFormat="1" ht="12.75" x14ac:dyDescent="0.2">
      <c r="A2862" s="33" t="s">
        <v>19</v>
      </c>
      <c r="B2862" s="33" t="s">
        <v>585</v>
      </c>
      <c r="C2862" s="34">
        <v>10</v>
      </c>
      <c r="D2862" s="33" t="s">
        <v>93</v>
      </c>
      <c r="E2862" s="33" t="s">
        <v>3216</v>
      </c>
      <c r="F2862" s="35">
        <v>11162117</v>
      </c>
      <c r="G2862" s="33" t="s">
        <v>466</v>
      </c>
      <c r="H2862" s="33">
        <v>1</v>
      </c>
      <c r="I2862" s="33">
        <v>6</v>
      </c>
      <c r="J2862" s="36">
        <v>416</v>
      </c>
      <c r="K2862" s="37">
        <v>11972047.359999999</v>
      </c>
      <c r="L2862" s="38" t="s">
        <v>2369</v>
      </c>
      <c r="M2862" s="38" t="s">
        <v>13</v>
      </c>
    </row>
    <row r="2863" spans="1:13" s="39" customFormat="1" ht="12.75" x14ac:dyDescent="0.2">
      <c r="A2863" s="33" t="s">
        <v>19</v>
      </c>
      <c r="B2863" s="33" t="s">
        <v>585</v>
      </c>
      <c r="C2863" s="34">
        <v>10</v>
      </c>
      <c r="D2863" s="33" t="s">
        <v>93</v>
      </c>
      <c r="E2863" s="33" t="s">
        <v>3217</v>
      </c>
      <c r="F2863" s="35">
        <v>11162117</v>
      </c>
      <c r="G2863" s="33" t="s">
        <v>466</v>
      </c>
      <c r="H2863" s="33">
        <v>1</v>
      </c>
      <c r="I2863" s="33">
        <v>6</v>
      </c>
      <c r="J2863" s="36">
        <v>312</v>
      </c>
      <c r="K2863" s="37">
        <v>8979035.5199999996</v>
      </c>
      <c r="L2863" s="38" t="s">
        <v>2369</v>
      </c>
      <c r="M2863" s="38" t="s">
        <v>13</v>
      </c>
    </row>
    <row r="2864" spans="1:13" s="39" customFormat="1" ht="12.75" x14ac:dyDescent="0.2">
      <c r="A2864" s="33" t="s">
        <v>19</v>
      </c>
      <c r="B2864" s="33" t="s">
        <v>585</v>
      </c>
      <c r="C2864" s="34">
        <v>10</v>
      </c>
      <c r="D2864" s="33" t="s">
        <v>93</v>
      </c>
      <c r="E2864" s="33" t="s">
        <v>3218</v>
      </c>
      <c r="F2864" s="35">
        <v>11162113</v>
      </c>
      <c r="G2864" s="33" t="s">
        <v>466</v>
      </c>
      <c r="H2864" s="33">
        <v>1</v>
      </c>
      <c r="I2864" s="33">
        <v>6</v>
      </c>
      <c r="J2864" s="36">
        <v>312</v>
      </c>
      <c r="K2864" s="37">
        <v>7482405.8399999999</v>
      </c>
      <c r="L2864" s="38" t="s">
        <v>2369</v>
      </c>
      <c r="M2864" s="38" t="s">
        <v>13</v>
      </c>
    </row>
    <row r="2865" spans="1:13" s="39" customFormat="1" ht="12.75" x14ac:dyDescent="0.2">
      <c r="A2865" s="33" t="s">
        <v>19</v>
      </c>
      <c r="B2865" s="33" t="s">
        <v>585</v>
      </c>
      <c r="C2865" s="34">
        <v>10</v>
      </c>
      <c r="D2865" s="33" t="s">
        <v>93</v>
      </c>
      <c r="E2865" s="33" t="s">
        <v>3219</v>
      </c>
      <c r="F2865" s="35">
        <v>46181547</v>
      </c>
      <c r="G2865" s="33" t="s">
        <v>466</v>
      </c>
      <c r="H2865" s="33">
        <v>1</v>
      </c>
      <c r="I2865" s="33">
        <v>6</v>
      </c>
      <c r="J2865" s="36">
        <v>338</v>
      </c>
      <c r="K2865" s="37">
        <v>4442117.6800000006</v>
      </c>
      <c r="L2865" s="38" t="s">
        <v>2369</v>
      </c>
      <c r="M2865" s="38" t="s">
        <v>13</v>
      </c>
    </row>
    <row r="2866" spans="1:13" s="39" customFormat="1" ht="12.75" x14ac:dyDescent="0.2">
      <c r="A2866" s="33" t="s">
        <v>19</v>
      </c>
      <c r="B2866" s="33" t="s">
        <v>585</v>
      </c>
      <c r="C2866" s="34">
        <v>10</v>
      </c>
      <c r="D2866" s="33" t="s">
        <v>93</v>
      </c>
      <c r="E2866" s="33" t="s">
        <v>3220</v>
      </c>
      <c r="F2866" s="35">
        <v>24101611</v>
      </c>
      <c r="G2866" s="33" t="s">
        <v>466</v>
      </c>
      <c r="H2866" s="33">
        <v>1</v>
      </c>
      <c r="I2866" s="33">
        <v>6</v>
      </c>
      <c r="J2866" s="36">
        <v>416</v>
      </c>
      <c r="K2866" s="37">
        <v>2713809.28</v>
      </c>
      <c r="L2866" s="38" t="s">
        <v>2369</v>
      </c>
      <c r="M2866" s="38" t="s">
        <v>13</v>
      </c>
    </row>
    <row r="2867" spans="1:13" s="39" customFormat="1" ht="12.75" x14ac:dyDescent="0.2">
      <c r="A2867" s="33" t="s">
        <v>19</v>
      </c>
      <c r="B2867" s="33" t="s">
        <v>585</v>
      </c>
      <c r="C2867" s="34">
        <v>10</v>
      </c>
      <c r="D2867" s="33" t="s">
        <v>93</v>
      </c>
      <c r="E2867" s="33" t="s">
        <v>3221</v>
      </c>
      <c r="F2867" s="35">
        <v>24101611</v>
      </c>
      <c r="G2867" s="33" t="s">
        <v>466</v>
      </c>
      <c r="H2867" s="33">
        <v>1</v>
      </c>
      <c r="I2867" s="33">
        <v>6</v>
      </c>
      <c r="J2867" s="36">
        <v>182</v>
      </c>
      <c r="K2867" s="37">
        <v>995185.1</v>
      </c>
      <c r="L2867" s="38" t="s">
        <v>2369</v>
      </c>
      <c r="M2867" s="38" t="s">
        <v>13</v>
      </c>
    </row>
    <row r="2868" spans="1:13" s="39" customFormat="1" ht="12.75" x14ac:dyDescent="0.2">
      <c r="A2868" s="33" t="s">
        <v>19</v>
      </c>
      <c r="B2868" s="33" t="s">
        <v>585</v>
      </c>
      <c r="C2868" s="34">
        <v>10</v>
      </c>
      <c r="D2868" s="33" t="s">
        <v>93</v>
      </c>
      <c r="E2868" s="33" t="s">
        <v>3222</v>
      </c>
      <c r="F2868" s="35">
        <v>60105802</v>
      </c>
      <c r="G2868" s="33" t="s">
        <v>466</v>
      </c>
      <c r="H2868" s="33">
        <v>1</v>
      </c>
      <c r="I2868" s="33">
        <v>6</v>
      </c>
      <c r="J2868" s="36">
        <v>78</v>
      </c>
      <c r="K2868" s="37">
        <v>352716</v>
      </c>
      <c r="L2868" s="38" t="s">
        <v>15</v>
      </c>
      <c r="M2868" s="38" t="s">
        <v>13</v>
      </c>
    </row>
    <row r="2869" spans="1:13" s="39" customFormat="1" ht="12.75" x14ac:dyDescent="0.2">
      <c r="A2869" s="33" t="s">
        <v>19</v>
      </c>
      <c r="B2869" s="33" t="s">
        <v>585</v>
      </c>
      <c r="C2869" s="34">
        <v>10</v>
      </c>
      <c r="D2869" s="33" t="s">
        <v>93</v>
      </c>
      <c r="E2869" s="33" t="s">
        <v>3223</v>
      </c>
      <c r="F2869" s="35">
        <v>60105802</v>
      </c>
      <c r="G2869" s="33" t="s">
        <v>466</v>
      </c>
      <c r="H2869" s="33">
        <v>1</v>
      </c>
      <c r="I2869" s="33">
        <v>6</v>
      </c>
      <c r="J2869" s="36">
        <v>78</v>
      </c>
      <c r="K2869" s="37">
        <v>426507.9</v>
      </c>
      <c r="L2869" s="38" t="s">
        <v>2369</v>
      </c>
      <c r="M2869" s="38" t="s">
        <v>13</v>
      </c>
    </row>
    <row r="2870" spans="1:13" s="39" customFormat="1" ht="12.75" x14ac:dyDescent="0.2">
      <c r="A2870" s="33" t="s">
        <v>19</v>
      </c>
      <c r="B2870" s="33" t="s">
        <v>585</v>
      </c>
      <c r="C2870" s="34">
        <v>10</v>
      </c>
      <c r="D2870" s="33" t="s">
        <v>93</v>
      </c>
      <c r="E2870" s="33" t="s">
        <v>3224</v>
      </c>
      <c r="F2870" s="35">
        <v>60105802</v>
      </c>
      <c r="G2870" s="33" t="s">
        <v>466</v>
      </c>
      <c r="H2870" s="33">
        <v>1</v>
      </c>
      <c r="I2870" s="33">
        <v>6</v>
      </c>
      <c r="J2870" s="36">
        <v>26</v>
      </c>
      <c r="K2870" s="37">
        <v>2294603.2200000002</v>
      </c>
      <c r="L2870" s="38" t="s">
        <v>15</v>
      </c>
      <c r="M2870" s="38" t="s">
        <v>13</v>
      </c>
    </row>
    <row r="2871" spans="1:13" s="39" customFormat="1" ht="12.75" x14ac:dyDescent="0.2">
      <c r="A2871" s="33" t="s">
        <v>19</v>
      </c>
      <c r="B2871" s="33" t="s">
        <v>585</v>
      </c>
      <c r="C2871" s="34">
        <v>10</v>
      </c>
      <c r="D2871" s="33" t="s">
        <v>93</v>
      </c>
      <c r="E2871" s="33" t="s">
        <v>3225</v>
      </c>
      <c r="F2871" s="35">
        <v>13111302</v>
      </c>
      <c r="G2871" s="33" t="s">
        <v>466</v>
      </c>
      <c r="H2871" s="33">
        <v>1</v>
      </c>
      <c r="I2871" s="33">
        <v>6</v>
      </c>
      <c r="J2871" s="36">
        <v>26</v>
      </c>
      <c r="K2871" s="37">
        <v>4300721.88</v>
      </c>
      <c r="L2871" s="38" t="s">
        <v>15</v>
      </c>
      <c r="M2871" s="38" t="s">
        <v>13</v>
      </c>
    </row>
    <row r="2872" spans="1:13" s="39" customFormat="1" ht="12.75" x14ac:dyDescent="0.2">
      <c r="A2872" s="33" t="s">
        <v>19</v>
      </c>
      <c r="B2872" s="33" t="s">
        <v>585</v>
      </c>
      <c r="C2872" s="34">
        <v>10</v>
      </c>
      <c r="D2872" s="33" t="s">
        <v>93</v>
      </c>
      <c r="E2872" s="33" t="s">
        <v>3226</v>
      </c>
      <c r="F2872" s="35">
        <v>11162114</v>
      </c>
      <c r="G2872" s="33" t="s">
        <v>466</v>
      </c>
      <c r="H2872" s="33">
        <v>1</v>
      </c>
      <c r="I2872" s="33">
        <v>6</v>
      </c>
      <c r="J2872" s="36">
        <v>26</v>
      </c>
      <c r="K2872" s="37">
        <v>2856535.5</v>
      </c>
      <c r="L2872" s="38" t="s">
        <v>15</v>
      </c>
      <c r="M2872" s="38" t="s">
        <v>13</v>
      </c>
    </row>
    <row r="2873" spans="1:13" s="39" customFormat="1" ht="12.75" x14ac:dyDescent="0.2">
      <c r="A2873" s="33" t="s">
        <v>19</v>
      </c>
      <c r="B2873" s="33" t="s">
        <v>577</v>
      </c>
      <c r="C2873" s="34">
        <v>16</v>
      </c>
      <c r="D2873" s="33" t="s">
        <v>16</v>
      </c>
      <c r="E2873" s="33" t="s">
        <v>3227</v>
      </c>
      <c r="F2873" s="35">
        <v>0</v>
      </c>
      <c r="G2873" s="33" t="s">
        <v>15071</v>
      </c>
      <c r="H2873" s="33">
        <v>1</v>
      </c>
      <c r="I2873" s="33">
        <v>6</v>
      </c>
      <c r="J2873" s="36">
        <v>1</v>
      </c>
      <c r="K2873" s="37">
        <v>2080</v>
      </c>
      <c r="L2873" s="38" t="s">
        <v>12</v>
      </c>
      <c r="M2873" s="38" t="s">
        <v>13</v>
      </c>
    </row>
    <row r="2874" spans="1:13" s="39" customFormat="1" ht="12.75" x14ac:dyDescent="0.2">
      <c r="A2874" s="33" t="s">
        <v>19</v>
      </c>
      <c r="B2874" s="33" t="s">
        <v>577</v>
      </c>
      <c r="C2874" s="34">
        <v>10</v>
      </c>
      <c r="D2874" s="33" t="s">
        <v>16</v>
      </c>
      <c r="E2874" s="33" t="s">
        <v>3228</v>
      </c>
      <c r="F2874" s="35">
        <v>0</v>
      </c>
      <c r="G2874" s="33" t="s">
        <v>15071</v>
      </c>
      <c r="H2874" s="33">
        <v>1</v>
      </c>
      <c r="I2874" s="33">
        <v>6</v>
      </c>
      <c r="J2874" s="36">
        <v>1</v>
      </c>
      <c r="K2874" s="37">
        <v>67961.3</v>
      </c>
      <c r="L2874" s="38" t="s">
        <v>12</v>
      </c>
      <c r="M2874" s="38" t="s">
        <v>13</v>
      </c>
    </row>
    <row r="2875" spans="1:13" s="39" customFormat="1" ht="12.75" x14ac:dyDescent="0.2">
      <c r="A2875" s="33" t="s">
        <v>19</v>
      </c>
      <c r="B2875" s="33" t="s">
        <v>577</v>
      </c>
      <c r="C2875" s="34">
        <v>10</v>
      </c>
      <c r="D2875" s="33" t="s">
        <v>16</v>
      </c>
      <c r="E2875" s="33" t="s">
        <v>3229</v>
      </c>
      <c r="F2875" s="35">
        <v>0</v>
      </c>
      <c r="G2875" s="33" t="s">
        <v>15071</v>
      </c>
      <c r="H2875" s="33">
        <v>1</v>
      </c>
      <c r="I2875" s="33">
        <v>6</v>
      </c>
      <c r="J2875" s="36">
        <v>1</v>
      </c>
      <c r="K2875" s="37">
        <v>0.36</v>
      </c>
      <c r="L2875" s="38" t="s">
        <v>12</v>
      </c>
      <c r="M2875" s="38" t="s">
        <v>13</v>
      </c>
    </row>
    <row r="2876" spans="1:13" s="39" customFormat="1" ht="12.75" x14ac:dyDescent="0.2">
      <c r="A2876" s="33" t="s">
        <v>19</v>
      </c>
      <c r="B2876" s="33" t="s">
        <v>585</v>
      </c>
      <c r="C2876" s="34">
        <v>10</v>
      </c>
      <c r="D2876" s="33" t="s">
        <v>93</v>
      </c>
      <c r="E2876" s="33" t="s">
        <v>3227</v>
      </c>
      <c r="F2876" s="35">
        <v>0</v>
      </c>
      <c r="G2876" s="33" t="s">
        <v>15071</v>
      </c>
      <c r="H2876" s="33">
        <v>1</v>
      </c>
      <c r="I2876" s="33">
        <v>6</v>
      </c>
      <c r="J2876" s="36">
        <v>1</v>
      </c>
      <c r="K2876" s="37">
        <v>0.21</v>
      </c>
      <c r="L2876" s="38" t="s">
        <v>12</v>
      </c>
      <c r="M2876" s="38" t="s">
        <v>13</v>
      </c>
    </row>
    <row r="2877" spans="1:13" s="39" customFormat="1" ht="12.75" x14ac:dyDescent="0.2">
      <c r="A2877" s="33" t="s">
        <v>19</v>
      </c>
      <c r="B2877" s="33" t="s">
        <v>586</v>
      </c>
      <c r="C2877" s="34">
        <v>10</v>
      </c>
      <c r="D2877" s="33" t="s">
        <v>94</v>
      </c>
      <c r="E2877" s="33" t="s">
        <v>2016</v>
      </c>
      <c r="F2877" s="35">
        <v>72101507</v>
      </c>
      <c r="G2877" s="33" t="s">
        <v>466</v>
      </c>
      <c r="H2877" s="33">
        <v>6</v>
      </c>
      <c r="I2877" s="33">
        <v>3</v>
      </c>
      <c r="J2877" s="36">
        <v>1</v>
      </c>
      <c r="K2877" s="37">
        <v>76726502.169999987</v>
      </c>
      <c r="L2877" s="38" t="s">
        <v>12</v>
      </c>
      <c r="M2877" s="38" t="s">
        <v>13</v>
      </c>
    </row>
    <row r="2878" spans="1:13" s="39" customFormat="1" ht="12.75" x14ac:dyDescent="0.2">
      <c r="A2878" s="33" t="s">
        <v>19</v>
      </c>
      <c r="B2878" s="33" t="s">
        <v>588</v>
      </c>
      <c r="C2878" s="34">
        <v>16</v>
      </c>
      <c r="D2878" s="33" t="s">
        <v>96</v>
      </c>
      <c r="E2878" s="33" t="s">
        <v>3230</v>
      </c>
      <c r="F2878" s="35">
        <v>0</v>
      </c>
      <c r="G2878" s="33" t="s">
        <v>15071</v>
      </c>
      <c r="H2878" s="33">
        <v>1</v>
      </c>
      <c r="I2878" s="33">
        <v>6</v>
      </c>
      <c r="J2878" s="36">
        <v>1</v>
      </c>
      <c r="K2878" s="37">
        <v>0.87000000104308128</v>
      </c>
      <c r="L2878" s="38" t="s">
        <v>12</v>
      </c>
      <c r="M2878" s="38" t="s">
        <v>13</v>
      </c>
    </row>
    <row r="2879" spans="1:13" s="39" customFormat="1" ht="12.75" x14ac:dyDescent="0.2">
      <c r="A2879" s="33" t="s">
        <v>19</v>
      </c>
      <c r="B2879" s="33" t="s">
        <v>585</v>
      </c>
      <c r="C2879" s="34">
        <v>10</v>
      </c>
      <c r="D2879" s="33" t="s">
        <v>93</v>
      </c>
      <c r="E2879" s="33" t="s">
        <v>3231</v>
      </c>
      <c r="F2879" s="35">
        <v>0</v>
      </c>
      <c r="G2879" s="33" t="s">
        <v>15071</v>
      </c>
      <c r="H2879" s="33">
        <v>1</v>
      </c>
      <c r="I2879" s="33">
        <v>6</v>
      </c>
      <c r="J2879" s="36">
        <v>1</v>
      </c>
      <c r="K2879" s="37">
        <v>43904</v>
      </c>
      <c r="L2879" s="38" t="s">
        <v>12</v>
      </c>
      <c r="M2879" s="38" t="s">
        <v>13</v>
      </c>
    </row>
    <row r="2880" spans="1:13" s="39" customFormat="1" ht="12.75" x14ac:dyDescent="0.2">
      <c r="A2880" s="33" t="s">
        <v>19</v>
      </c>
      <c r="B2880" s="33" t="s">
        <v>581</v>
      </c>
      <c r="C2880" s="34">
        <v>10</v>
      </c>
      <c r="D2880" s="33" t="s">
        <v>90</v>
      </c>
      <c r="E2880" s="33" t="s">
        <v>3232</v>
      </c>
      <c r="F2880" s="35">
        <v>0</v>
      </c>
      <c r="G2880" s="33" t="s">
        <v>15071</v>
      </c>
      <c r="H2880" s="33">
        <v>1</v>
      </c>
      <c r="I2880" s="33">
        <v>6</v>
      </c>
      <c r="J2880" s="36">
        <v>1</v>
      </c>
      <c r="K2880" s="37">
        <v>300</v>
      </c>
      <c r="L2880" s="38" t="s">
        <v>12</v>
      </c>
      <c r="M2880" s="38" t="s">
        <v>13</v>
      </c>
    </row>
    <row r="2881" spans="1:13" s="39" customFormat="1" ht="12.75" x14ac:dyDescent="0.2">
      <c r="A2881" s="33" t="s">
        <v>19</v>
      </c>
      <c r="B2881" s="33" t="s">
        <v>566</v>
      </c>
      <c r="C2881" s="34">
        <v>10</v>
      </c>
      <c r="D2881" s="33" t="s">
        <v>82</v>
      </c>
      <c r="E2881" s="33" t="s">
        <v>3233</v>
      </c>
      <c r="F2881" s="35">
        <v>0</v>
      </c>
      <c r="G2881" s="33" t="s">
        <v>15071</v>
      </c>
      <c r="H2881" s="33">
        <v>1</v>
      </c>
      <c r="I2881" s="33">
        <v>6</v>
      </c>
      <c r="J2881" s="36">
        <v>1</v>
      </c>
      <c r="K2881" s="37">
        <v>1</v>
      </c>
      <c r="L2881" s="38" t="s">
        <v>12</v>
      </c>
      <c r="M2881" s="38" t="s">
        <v>13</v>
      </c>
    </row>
    <row r="2882" spans="1:13" s="39" customFormat="1" ht="12.75" x14ac:dyDescent="0.2">
      <c r="A2882" s="33" t="s">
        <v>19</v>
      </c>
      <c r="B2882" s="33" t="s">
        <v>611</v>
      </c>
      <c r="C2882" s="34">
        <v>10</v>
      </c>
      <c r="D2882" s="33" t="s">
        <v>108</v>
      </c>
      <c r="E2882" s="33" t="s">
        <v>3234</v>
      </c>
      <c r="F2882" s="35">
        <v>93151510</v>
      </c>
      <c r="G2882" s="33" t="s">
        <v>15071</v>
      </c>
      <c r="H2882" s="33">
        <v>1</v>
      </c>
      <c r="I2882" s="33">
        <v>6</v>
      </c>
      <c r="J2882" s="36">
        <v>1</v>
      </c>
      <c r="K2882" s="37">
        <v>2102309</v>
      </c>
      <c r="L2882" s="38" t="s">
        <v>12</v>
      </c>
      <c r="M2882" s="38" t="s">
        <v>13</v>
      </c>
    </row>
    <row r="2883" spans="1:13" s="39" customFormat="1" ht="12.75" x14ac:dyDescent="0.2">
      <c r="A2883" s="33" t="s">
        <v>19</v>
      </c>
      <c r="B2883" s="33" t="s">
        <v>588</v>
      </c>
      <c r="C2883" s="34">
        <v>16</v>
      </c>
      <c r="D2883" s="33" t="s">
        <v>96</v>
      </c>
      <c r="E2883" s="33" t="s">
        <v>3235</v>
      </c>
      <c r="F2883" s="35">
        <v>0</v>
      </c>
      <c r="G2883" s="33" t="s">
        <v>15071</v>
      </c>
      <c r="H2883" s="33">
        <v>1</v>
      </c>
      <c r="I2883" s="33">
        <v>6</v>
      </c>
      <c r="J2883" s="36">
        <v>1</v>
      </c>
      <c r="K2883" s="37">
        <v>0.61999999918043613</v>
      </c>
      <c r="L2883" s="38" t="s">
        <v>12</v>
      </c>
      <c r="M2883" s="38" t="s">
        <v>13</v>
      </c>
    </row>
    <row r="2884" spans="1:13" s="39" customFormat="1" ht="12.75" x14ac:dyDescent="0.2">
      <c r="A2884" s="33" t="s">
        <v>19</v>
      </c>
      <c r="B2884" s="33" t="s">
        <v>575</v>
      </c>
      <c r="C2884" s="34">
        <v>10</v>
      </c>
      <c r="D2884" s="33" t="s">
        <v>87</v>
      </c>
      <c r="E2884" s="33" t="s">
        <v>3236</v>
      </c>
      <c r="F2884" s="35">
        <v>0</v>
      </c>
      <c r="G2884" s="33" t="s">
        <v>15071</v>
      </c>
      <c r="H2884" s="33">
        <v>1</v>
      </c>
      <c r="I2884" s="33">
        <v>6</v>
      </c>
      <c r="J2884" s="36">
        <v>1</v>
      </c>
      <c r="K2884" s="37">
        <v>76050</v>
      </c>
      <c r="L2884" s="38" t="s">
        <v>12</v>
      </c>
      <c r="M2884" s="38" t="s">
        <v>13</v>
      </c>
    </row>
    <row r="2885" spans="1:13" s="39" customFormat="1" ht="12.75" x14ac:dyDescent="0.2">
      <c r="A2885" s="33" t="s">
        <v>19</v>
      </c>
      <c r="B2885" s="33" t="s">
        <v>580</v>
      </c>
      <c r="C2885" s="34">
        <v>10</v>
      </c>
      <c r="D2885" s="33" t="s">
        <v>42</v>
      </c>
      <c r="E2885" s="33" t="s">
        <v>3237</v>
      </c>
      <c r="F2885" s="35">
        <v>0</v>
      </c>
      <c r="G2885" s="33" t="s">
        <v>15071</v>
      </c>
      <c r="H2885" s="33">
        <v>1</v>
      </c>
      <c r="I2885" s="33">
        <v>6</v>
      </c>
      <c r="J2885" s="36">
        <v>1</v>
      </c>
      <c r="K2885" s="37">
        <v>0.4</v>
      </c>
      <c r="L2885" s="38" t="s">
        <v>12</v>
      </c>
      <c r="M2885" s="38" t="s">
        <v>13</v>
      </c>
    </row>
    <row r="2886" spans="1:13" s="39" customFormat="1" ht="12.75" x14ac:dyDescent="0.2">
      <c r="A2886" s="33" t="s">
        <v>19</v>
      </c>
      <c r="B2886" s="33" t="s">
        <v>592</v>
      </c>
      <c r="C2886" s="34">
        <v>10</v>
      </c>
      <c r="D2886" s="33" t="s">
        <v>24</v>
      </c>
      <c r="E2886" s="33" t="s">
        <v>3238</v>
      </c>
      <c r="F2886" s="35">
        <v>76111501</v>
      </c>
      <c r="G2886" s="33" t="s">
        <v>15071</v>
      </c>
      <c r="H2886" s="33">
        <v>1</v>
      </c>
      <c r="I2886" s="33">
        <v>6</v>
      </c>
      <c r="J2886" s="36">
        <v>1</v>
      </c>
      <c r="K2886" s="37">
        <v>3669000</v>
      </c>
      <c r="L2886" s="38" t="s">
        <v>12</v>
      </c>
      <c r="M2886" s="38" t="s">
        <v>13</v>
      </c>
    </row>
    <row r="2887" spans="1:13" s="39" customFormat="1" ht="12.75" x14ac:dyDescent="0.2">
      <c r="A2887" s="33" t="s">
        <v>19</v>
      </c>
      <c r="B2887" s="33" t="s">
        <v>611</v>
      </c>
      <c r="C2887" s="34">
        <v>10</v>
      </c>
      <c r="D2887" s="33" t="s">
        <v>108</v>
      </c>
      <c r="E2887" s="33" t="s">
        <v>3239</v>
      </c>
      <c r="F2887" s="35">
        <v>77121707</v>
      </c>
      <c r="G2887" s="33" t="s">
        <v>15071</v>
      </c>
      <c r="H2887" s="33">
        <v>1</v>
      </c>
      <c r="I2887" s="33">
        <v>6</v>
      </c>
      <c r="J2887" s="36">
        <v>1</v>
      </c>
      <c r="K2887" s="37">
        <v>1725000</v>
      </c>
      <c r="L2887" s="38" t="s">
        <v>12</v>
      </c>
      <c r="M2887" s="38" t="s">
        <v>13</v>
      </c>
    </row>
    <row r="2888" spans="1:13" s="39" customFormat="1" ht="12.75" x14ac:dyDescent="0.2">
      <c r="A2888" s="33" t="s">
        <v>19</v>
      </c>
      <c r="B2888" s="33" t="s">
        <v>592</v>
      </c>
      <c r="C2888" s="34">
        <v>10</v>
      </c>
      <c r="D2888" s="33" t="s">
        <v>24</v>
      </c>
      <c r="E2888" s="33" t="s">
        <v>3240</v>
      </c>
      <c r="F2888" s="35">
        <v>76111501</v>
      </c>
      <c r="G2888" s="33" t="s">
        <v>15071</v>
      </c>
      <c r="H2888" s="33">
        <v>1</v>
      </c>
      <c r="I2888" s="33">
        <v>6</v>
      </c>
      <c r="J2888" s="36">
        <v>1</v>
      </c>
      <c r="K2888" s="37">
        <v>4389857</v>
      </c>
      <c r="L2888" s="38" t="s">
        <v>12</v>
      </c>
      <c r="M2888" s="38" t="s">
        <v>13</v>
      </c>
    </row>
    <row r="2889" spans="1:13" s="39" customFormat="1" ht="12.75" x14ac:dyDescent="0.2">
      <c r="A2889" s="33" t="s">
        <v>19</v>
      </c>
      <c r="B2889" s="33" t="s">
        <v>611</v>
      </c>
      <c r="C2889" s="34">
        <v>10</v>
      </c>
      <c r="D2889" s="33" t="s">
        <v>108</v>
      </c>
      <c r="E2889" s="33" t="s">
        <v>3241</v>
      </c>
      <c r="F2889" s="35">
        <v>80161801</v>
      </c>
      <c r="G2889" s="33" t="s">
        <v>15071</v>
      </c>
      <c r="H2889" s="33">
        <v>1</v>
      </c>
      <c r="I2889" s="33">
        <v>6</v>
      </c>
      <c r="J2889" s="36">
        <v>1</v>
      </c>
      <c r="K2889" s="37">
        <v>5107900</v>
      </c>
      <c r="L2889" s="38" t="s">
        <v>12</v>
      </c>
      <c r="M2889" s="38" t="s">
        <v>13</v>
      </c>
    </row>
    <row r="2890" spans="1:13" s="39" customFormat="1" ht="12.75" x14ac:dyDescent="0.2">
      <c r="A2890" s="33" t="s">
        <v>19</v>
      </c>
      <c r="B2890" s="33" t="s">
        <v>592</v>
      </c>
      <c r="C2890" s="34">
        <v>10</v>
      </c>
      <c r="D2890" s="33" t="s">
        <v>24</v>
      </c>
      <c r="E2890" s="33" t="s">
        <v>3242</v>
      </c>
      <c r="F2890" s="35">
        <v>72102902</v>
      </c>
      <c r="G2890" s="33" t="s">
        <v>15071</v>
      </c>
      <c r="H2890" s="33">
        <v>1</v>
      </c>
      <c r="I2890" s="33">
        <v>6</v>
      </c>
      <c r="J2890" s="36">
        <v>1</v>
      </c>
      <c r="K2890" s="37">
        <v>27442200</v>
      </c>
      <c r="L2890" s="38" t="s">
        <v>12</v>
      </c>
      <c r="M2890" s="38" t="s">
        <v>13</v>
      </c>
    </row>
    <row r="2891" spans="1:13" s="39" customFormat="1" ht="12.75" x14ac:dyDescent="0.2">
      <c r="A2891" s="33" t="s">
        <v>19</v>
      </c>
      <c r="B2891" s="33" t="s">
        <v>611</v>
      </c>
      <c r="C2891" s="34">
        <v>10</v>
      </c>
      <c r="D2891" s="33" t="s">
        <v>108</v>
      </c>
      <c r="E2891" s="33" t="s">
        <v>3243</v>
      </c>
      <c r="F2891" s="35">
        <v>83101506</v>
      </c>
      <c r="G2891" s="33" t="s">
        <v>15071</v>
      </c>
      <c r="H2891" s="33">
        <v>1</v>
      </c>
      <c r="I2891" s="33">
        <v>6</v>
      </c>
      <c r="J2891" s="36">
        <v>1</v>
      </c>
      <c r="K2891" s="37">
        <v>23373000</v>
      </c>
      <c r="L2891" s="38" t="s">
        <v>12</v>
      </c>
      <c r="M2891" s="38" t="s">
        <v>13</v>
      </c>
    </row>
    <row r="2892" spans="1:13" s="39" customFormat="1" ht="12.75" x14ac:dyDescent="0.2">
      <c r="A2892" s="33" t="s">
        <v>19</v>
      </c>
      <c r="B2892" s="33" t="s">
        <v>602</v>
      </c>
      <c r="C2892" s="34">
        <v>10</v>
      </c>
      <c r="D2892" s="33" t="s">
        <v>101</v>
      </c>
      <c r="E2892" s="33" t="s">
        <v>2880</v>
      </c>
      <c r="F2892" s="35">
        <v>81112100</v>
      </c>
      <c r="G2892" s="33" t="s">
        <v>15071</v>
      </c>
      <c r="H2892" s="33">
        <v>1</v>
      </c>
      <c r="I2892" s="33">
        <v>6</v>
      </c>
      <c r="J2892" s="36">
        <v>1</v>
      </c>
      <c r="K2892" s="37">
        <v>780000</v>
      </c>
      <c r="L2892" s="38" t="s">
        <v>12</v>
      </c>
      <c r="M2892" s="38" t="s">
        <v>13</v>
      </c>
    </row>
    <row r="2893" spans="1:13" s="39" customFormat="1" ht="12.75" x14ac:dyDescent="0.2">
      <c r="A2893" s="33" t="s">
        <v>19</v>
      </c>
      <c r="B2893" s="33" t="s">
        <v>611</v>
      </c>
      <c r="C2893" s="34">
        <v>10</v>
      </c>
      <c r="D2893" s="33" t="s">
        <v>108</v>
      </c>
      <c r="E2893" s="33" t="s">
        <v>3244</v>
      </c>
      <c r="F2893" s="35">
        <v>80161801</v>
      </c>
      <c r="G2893" s="33" t="s">
        <v>15071</v>
      </c>
      <c r="H2893" s="33">
        <v>6</v>
      </c>
      <c r="I2893" s="33">
        <v>6</v>
      </c>
      <c r="J2893" s="36">
        <v>1</v>
      </c>
      <c r="K2893" s="37">
        <v>1657900</v>
      </c>
      <c r="L2893" s="38" t="s">
        <v>12</v>
      </c>
      <c r="M2893" s="38" t="s">
        <v>13</v>
      </c>
    </row>
    <row r="2894" spans="1:13" s="39" customFormat="1" ht="12.75" x14ac:dyDescent="0.2">
      <c r="A2894" s="33" t="s">
        <v>19</v>
      </c>
      <c r="B2894" s="33" t="s">
        <v>586</v>
      </c>
      <c r="C2894" s="34">
        <v>10</v>
      </c>
      <c r="D2894" s="33" t="s">
        <v>94</v>
      </c>
      <c r="E2894" s="33" t="s">
        <v>3245</v>
      </c>
      <c r="F2894" s="35" t="s">
        <v>3311</v>
      </c>
      <c r="G2894" s="33" t="s">
        <v>466</v>
      </c>
      <c r="H2894" s="33">
        <v>6</v>
      </c>
      <c r="I2894" s="33">
        <v>6</v>
      </c>
      <c r="J2894" s="36">
        <v>1</v>
      </c>
      <c r="K2894" s="37">
        <v>24558854</v>
      </c>
      <c r="L2894" s="38" t="s">
        <v>12</v>
      </c>
      <c r="M2894" s="38" t="s">
        <v>13</v>
      </c>
    </row>
    <row r="2895" spans="1:13" s="39" customFormat="1" ht="12.75" x14ac:dyDescent="0.2">
      <c r="A2895" s="33" t="s">
        <v>19</v>
      </c>
      <c r="B2895" s="33" t="s">
        <v>586</v>
      </c>
      <c r="C2895" s="34">
        <v>16</v>
      </c>
      <c r="D2895" s="33" t="s">
        <v>94</v>
      </c>
      <c r="E2895" s="33" t="s">
        <v>3245</v>
      </c>
      <c r="F2895" s="35" t="s">
        <v>3311</v>
      </c>
      <c r="G2895" s="33" t="s">
        <v>466</v>
      </c>
      <c r="H2895" s="33">
        <v>6</v>
      </c>
      <c r="I2895" s="33">
        <v>6</v>
      </c>
      <c r="J2895" s="36">
        <v>1</v>
      </c>
      <c r="K2895" s="37">
        <v>34441146</v>
      </c>
      <c r="L2895" s="38" t="s">
        <v>12</v>
      </c>
      <c r="M2895" s="38" t="s">
        <v>13</v>
      </c>
    </row>
    <row r="2896" spans="1:13" s="39" customFormat="1" ht="12.75" x14ac:dyDescent="0.2">
      <c r="A2896" s="33" t="s">
        <v>19</v>
      </c>
      <c r="B2896" s="33" t="s">
        <v>586</v>
      </c>
      <c r="C2896" s="34">
        <v>10</v>
      </c>
      <c r="D2896" s="33" t="s">
        <v>94</v>
      </c>
      <c r="E2896" s="33" t="s">
        <v>3246</v>
      </c>
      <c r="F2896" s="35">
        <v>0</v>
      </c>
      <c r="G2896" s="33" t="s">
        <v>15071</v>
      </c>
      <c r="H2896" s="33">
        <v>1</v>
      </c>
      <c r="I2896" s="33">
        <v>6</v>
      </c>
      <c r="J2896" s="36">
        <v>1</v>
      </c>
      <c r="K2896" s="37">
        <v>34616.14</v>
      </c>
      <c r="L2896" s="38" t="s">
        <v>12</v>
      </c>
      <c r="M2896" s="38" t="s">
        <v>13</v>
      </c>
    </row>
    <row r="2897" spans="1:13" s="39" customFormat="1" ht="12.75" x14ac:dyDescent="0.2">
      <c r="A2897" s="33" t="s">
        <v>19</v>
      </c>
      <c r="B2897" s="33" t="s">
        <v>591</v>
      </c>
      <c r="C2897" s="34">
        <v>16</v>
      </c>
      <c r="D2897" s="33" t="s">
        <v>97</v>
      </c>
      <c r="E2897" s="33" t="s">
        <v>3246</v>
      </c>
      <c r="F2897" s="35">
        <v>0</v>
      </c>
      <c r="G2897" s="33" t="s">
        <v>15071</v>
      </c>
      <c r="H2897" s="33">
        <v>1</v>
      </c>
      <c r="I2897" s="33">
        <v>6</v>
      </c>
      <c r="J2897" s="36">
        <v>1</v>
      </c>
      <c r="K2897" s="37">
        <v>36854.01</v>
      </c>
      <c r="L2897" s="38" t="s">
        <v>12</v>
      </c>
      <c r="M2897" s="38" t="s">
        <v>13</v>
      </c>
    </row>
    <row r="2898" spans="1:13" s="39" customFormat="1" ht="12.75" x14ac:dyDescent="0.2">
      <c r="A2898" s="33" t="s">
        <v>19</v>
      </c>
      <c r="B2898" s="33" t="s">
        <v>586</v>
      </c>
      <c r="C2898" s="34">
        <v>16</v>
      </c>
      <c r="D2898" s="33" t="s">
        <v>94</v>
      </c>
      <c r="E2898" s="33" t="s">
        <v>3247</v>
      </c>
      <c r="F2898" s="35">
        <v>72101507</v>
      </c>
      <c r="G2898" s="33" t="s">
        <v>466</v>
      </c>
      <c r="H2898" s="33">
        <v>6</v>
      </c>
      <c r="I2898" s="33">
        <v>4</v>
      </c>
      <c r="J2898" s="36">
        <v>1</v>
      </c>
      <c r="K2898" s="37">
        <v>100000000</v>
      </c>
      <c r="L2898" s="38" t="s">
        <v>12</v>
      </c>
      <c r="M2898" s="38" t="s">
        <v>13</v>
      </c>
    </row>
    <row r="2899" spans="1:13" s="39" customFormat="1" ht="12.75" x14ac:dyDescent="0.2">
      <c r="A2899" s="33" t="s">
        <v>19</v>
      </c>
      <c r="B2899" s="33" t="s">
        <v>600</v>
      </c>
      <c r="C2899" s="34">
        <v>16</v>
      </c>
      <c r="D2899" s="33" t="s">
        <v>18</v>
      </c>
      <c r="E2899" s="33" t="s">
        <v>3248</v>
      </c>
      <c r="F2899" s="35">
        <v>0</v>
      </c>
      <c r="G2899" s="33" t="s">
        <v>15070</v>
      </c>
      <c r="H2899" s="33">
        <v>6</v>
      </c>
      <c r="I2899" s="33">
        <v>6</v>
      </c>
      <c r="J2899" s="36">
        <v>1</v>
      </c>
      <c r="K2899" s="37">
        <v>100000000</v>
      </c>
      <c r="L2899" s="38" t="s">
        <v>12</v>
      </c>
      <c r="M2899" s="38" t="s">
        <v>13</v>
      </c>
    </row>
    <row r="2900" spans="1:13" s="39" customFormat="1" ht="12.75" x14ac:dyDescent="0.2">
      <c r="A2900" s="33" t="s">
        <v>19</v>
      </c>
      <c r="B2900" s="33" t="s">
        <v>553</v>
      </c>
      <c r="C2900" s="34">
        <v>10</v>
      </c>
      <c r="D2900" s="33" t="s">
        <v>74</v>
      </c>
      <c r="E2900" s="33" t="s">
        <v>3249</v>
      </c>
      <c r="F2900" s="35">
        <v>27111909</v>
      </c>
      <c r="G2900" s="33" t="s">
        <v>15071</v>
      </c>
      <c r="H2900" s="33">
        <v>6</v>
      </c>
      <c r="I2900" s="33">
        <v>6</v>
      </c>
      <c r="J2900" s="36">
        <v>15</v>
      </c>
      <c r="K2900" s="37">
        <v>1189039.0899999999</v>
      </c>
      <c r="L2900" s="38" t="s">
        <v>15</v>
      </c>
      <c r="M2900" s="38" t="s">
        <v>13</v>
      </c>
    </row>
    <row r="2901" spans="1:13" s="39" customFormat="1" ht="12.75" x14ac:dyDescent="0.2">
      <c r="A2901" s="33" t="s">
        <v>19</v>
      </c>
      <c r="B2901" s="33" t="s">
        <v>553</v>
      </c>
      <c r="C2901" s="34">
        <v>10</v>
      </c>
      <c r="D2901" s="33" t="s">
        <v>74</v>
      </c>
      <c r="E2901" s="33" t="s">
        <v>3250</v>
      </c>
      <c r="F2901" s="35">
        <v>39111610</v>
      </c>
      <c r="G2901" s="33" t="s">
        <v>15071</v>
      </c>
      <c r="H2901" s="33">
        <v>6</v>
      </c>
      <c r="I2901" s="33">
        <v>6</v>
      </c>
      <c r="J2901" s="36">
        <v>10</v>
      </c>
      <c r="K2901" s="37">
        <v>938255.62000000011</v>
      </c>
      <c r="L2901" s="38" t="s">
        <v>15</v>
      </c>
      <c r="M2901" s="38" t="s">
        <v>13</v>
      </c>
    </row>
    <row r="2902" spans="1:13" s="39" customFormat="1" ht="12.75" x14ac:dyDescent="0.2">
      <c r="A2902" s="33" t="s">
        <v>19</v>
      </c>
      <c r="B2902" s="33" t="s">
        <v>553</v>
      </c>
      <c r="C2902" s="34">
        <v>10</v>
      </c>
      <c r="D2902" s="33" t="s">
        <v>74</v>
      </c>
      <c r="E2902" s="33" t="s">
        <v>3251</v>
      </c>
      <c r="F2902" s="35">
        <v>39111610</v>
      </c>
      <c r="G2902" s="33" t="s">
        <v>15071</v>
      </c>
      <c r="H2902" s="33">
        <v>6</v>
      </c>
      <c r="I2902" s="33">
        <v>6</v>
      </c>
      <c r="J2902" s="36">
        <v>10</v>
      </c>
      <c r="K2902" s="37">
        <v>1019770.64</v>
      </c>
      <c r="L2902" s="38" t="s">
        <v>15</v>
      </c>
      <c r="M2902" s="38" t="s">
        <v>13</v>
      </c>
    </row>
    <row r="2903" spans="1:13" s="39" customFormat="1" ht="12.75" x14ac:dyDescent="0.2">
      <c r="A2903" s="33" t="s">
        <v>19</v>
      </c>
      <c r="B2903" s="33" t="s">
        <v>572</v>
      </c>
      <c r="C2903" s="34">
        <v>10</v>
      </c>
      <c r="D2903" s="33" t="s">
        <v>13912</v>
      </c>
      <c r="E2903" s="33" t="s">
        <v>3252</v>
      </c>
      <c r="F2903" s="35">
        <v>46181804</v>
      </c>
      <c r="G2903" s="33" t="s">
        <v>15071</v>
      </c>
      <c r="H2903" s="33">
        <v>6</v>
      </c>
      <c r="I2903" s="33">
        <v>6</v>
      </c>
      <c r="J2903" s="36">
        <v>10</v>
      </c>
      <c r="K2903" s="37">
        <v>932805.3</v>
      </c>
      <c r="L2903" s="38" t="s">
        <v>15</v>
      </c>
      <c r="M2903" s="38" t="s">
        <v>13</v>
      </c>
    </row>
    <row r="2904" spans="1:13" s="39" customFormat="1" ht="12.75" x14ac:dyDescent="0.2">
      <c r="A2904" s="33" t="s">
        <v>19</v>
      </c>
      <c r="B2904" s="33" t="s">
        <v>572</v>
      </c>
      <c r="C2904" s="34">
        <v>10</v>
      </c>
      <c r="D2904" s="33" t="s">
        <v>13912</v>
      </c>
      <c r="E2904" s="33" t="s">
        <v>3253</v>
      </c>
      <c r="F2904" s="35">
        <v>46181541</v>
      </c>
      <c r="G2904" s="33" t="s">
        <v>15071</v>
      </c>
      <c r="H2904" s="33">
        <v>6</v>
      </c>
      <c r="I2904" s="33">
        <v>6</v>
      </c>
      <c r="J2904" s="36">
        <v>15</v>
      </c>
      <c r="K2904" s="37">
        <v>1407918.75</v>
      </c>
      <c r="L2904" s="38" t="s">
        <v>15</v>
      </c>
      <c r="M2904" s="38" t="s">
        <v>13</v>
      </c>
    </row>
    <row r="2905" spans="1:13" s="39" customFormat="1" ht="12.75" x14ac:dyDescent="0.2">
      <c r="A2905" s="33" t="s">
        <v>19</v>
      </c>
      <c r="B2905" s="33" t="s">
        <v>572</v>
      </c>
      <c r="C2905" s="34">
        <v>10</v>
      </c>
      <c r="D2905" s="33" t="s">
        <v>13912</v>
      </c>
      <c r="E2905" s="33" t="s">
        <v>3254</v>
      </c>
      <c r="F2905" s="35">
        <v>46181536</v>
      </c>
      <c r="G2905" s="33" t="s">
        <v>15071</v>
      </c>
      <c r="H2905" s="33">
        <v>6</v>
      </c>
      <c r="I2905" s="33">
        <v>6</v>
      </c>
      <c r="J2905" s="36">
        <v>10</v>
      </c>
      <c r="K2905" s="37">
        <v>333200</v>
      </c>
      <c r="L2905" s="38" t="s">
        <v>15</v>
      </c>
      <c r="M2905" s="38" t="s">
        <v>13</v>
      </c>
    </row>
    <row r="2906" spans="1:13" s="39" customFormat="1" ht="12.75" x14ac:dyDescent="0.2">
      <c r="A2906" s="33" t="s">
        <v>19</v>
      </c>
      <c r="B2906" s="33" t="s">
        <v>572</v>
      </c>
      <c r="C2906" s="34">
        <v>10</v>
      </c>
      <c r="D2906" s="33" t="s">
        <v>13912</v>
      </c>
      <c r="E2906" s="33" t="s">
        <v>3255</v>
      </c>
      <c r="F2906" s="35">
        <v>46181700</v>
      </c>
      <c r="G2906" s="33" t="s">
        <v>15071</v>
      </c>
      <c r="H2906" s="33">
        <v>6</v>
      </c>
      <c r="I2906" s="33">
        <v>6</v>
      </c>
      <c r="J2906" s="36">
        <v>4</v>
      </c>
      <c r="K2906" s="37">
        <v>990675</v>
      </c>
      <c r="L2906" s="38" t="s">
        <v>15</v>
      </c>
      <c r="M2906" s="38" t="s">
        <v>13</v>
      </c>
    </row>
    <row r="2907" spans="1:13" s="39" customFormat="1" ht="12.75" x14ac:dyDescent="0.2">
      <c r="A2907" s="33" t="s">
        <v>19</v>
      </c>
      <c r="B2907" s="33" t="s">
        <v>582</v>
      </c>
      <c r="C2907" s="34">
        <v>10</v>
      </c>
      <c r="D2907" s="33" t="s">
        <v>34</v>
      </c>
      <c r="E2907" s="33" t="s">
        <v>3256</v>
      </c>
      <c r="F2907" s="35">
        <v>26101100</v>
      </c>
      <c r="G2907" s="33" t="s">
        <v>15071</v>
      </c>
      <c r="H2907" s="33">
        <v>6</v>
      </c>
      <c r="I2907" s="33">
        <v>6</v>
      </c>
      <c r="J2907" s="36">
        <v>1</v>
      </c>
      <c r="K2907" s="37">
        <v>1556772.72</v>
      </c>
      <c r="L2907" s="38" t="s">
        <v>15</v>
      </c>
      <c r="M2907" s="38" t="s">
        <v>13</v>
      </c>
    </row>
    <row r="2908" spans="1:13" s="39" customFormat="1" ht="12.75" x14ac:dyDescent="0.2">
      <c r="A2908" s="33" t="s">
        <v>19</v>
      </c>
      <c r="B2908" s="33" t="s">
        <v>607</v>
      </c>
      <c r="C2908" s="34">
        <v>10</v>
      </c>
      <c r="D2908" s="33" t="s">
        <v>104</v>
      </c>
      <c r="E2908" s="33" t="s">
        <v>14095</v>
      </c>
      <c r="F2908" s="35">
        <v>49161504</v>
      </c>
      <c r="G2908" s="33" t="s">
        <v>15071</v>
      </c>
      <c r="H2908" s="33">
        <v>6</v>
      </c>
      <c r="I2908" s="33">
        <v>2</v>
      </c>
      <c r="J2908" s="36">
        <v>2</v>
      </c>
      <c r="K2908" s="37">
        <v>230000</v>
      </c>
      <c r="L2908" s="38" t="s">
        <v>15</v>
      </c>
      <c r="M2908" s="38" t="s">
        <v>13</v>
      </c>
    </row>
    <row r="2909" spans="1:13" s="39" customFormat="1" ht="12.75" x14ac:dyDescent="0.2">
      <c r="A2909" s="33" t="s">
        <v>19</v>
      </c>
      <c r="B2909" s="33" t="s">
        <v>607</v>
      </c>
      <c r="C2909" s="34">
        <v>10</v>
      </c>
      <c r="D2909" s="33" t="s">
        <v>104</v>
      </c>
      <c r="E2909" s="33" t="s">
        <v>14096</v>
      </c>
      <c r="F2909" s="35">
        <v>49161504</v>
      </c>
      <c r="G2909" s="33" t="s">
        <v>15071</v>
      </c>
      <c r="H2909" s="33">
        <v>6</v>
      </c>
      <c r="I2909" s="33">
        <v>2</v>
      </c>
      <c r="J2909" s="36">
        <v>1</v>
      </c>
      <c r="K2909" s="37">
        <v>115000</v>
      </c>
      <c r="L2909" s="38" t="s">
        <v>15</v>
      </c>
      <c r="M2909" s="38" t="s">
        <v>13</v>
      </c>
    </row>
    <row r="2910" spans="1:13" s="39" customFormat="1" ht="12.75" x14ac:dyDescent="0.2">
      <c r="A2910" s="33" t="s">
        <v>19</v>
      </c>
      <c r="B2910" s="33" t="s">
        <v>607</v>
      </c>
      <c r="C2910" s="34">
        <v>10</v>
      </c>
      <c r="D2910" s="33" t="s">
        <v>104</v>
      </c>
      <c r="E2910" s="33" t="s">
        <v>14097</v>
      </c>
      <c r="F2910" s="35">
        <v>49161608</v>
      </c>
      <c r="G2910" s="33" t="s">
        <v>15071</v>
      </c>
      <c r="H2910" s="33">
        <v>6</v>
      </c>
      <c r="I2910" s="33">
        <v>2</v>
      </c>
      <c r="J2910" s="36">
        <v>2</v>
      </c>
      <c r="K2910" s="37">
        <v>230000</v>
      </c>
      <c r="L2910" s="38" t="s">
        <v>15</v>
      </c>
      <c r="M2910" s="38" t="s">
        <v>13</v>
      </c>
    </row>
    <row r="2911" spans="1:13" s="39" customFormat="1" ht="12.75" x14ac:dyDescent="0.2">
      <c r="A2911" s="33" t="s">
        <v>19</v>
      </c>
      <c r="B2911" s="33" t="s">
        <v>607</v>
      </c>
      <c r="C2911" s="34">
        <v>10</v>
      </c>
      <c r="D2911" s="33" t="s">
        <v>104</v>
      </c>
      <c r="E2911" s="33" t="s">
        <v>14098</v>
      </c>
      <c r="F2911" s="35">
        <v>49161515</v>
      </c>
      <c r="G2911" s="33" t="s">
        <v>15071</v>
      </c>
      <c r="H2911" s="33">
        <v>6</v>
      </c>
      <c r="I2911" s="33">
        <v>2</v>
      </c>
      <c r="J2911" s="36">
        <v>1</v>
      </c>
      <c r="K2911" s="37">
        <v>115000</v>
      </c>
      <c r="L2911" s="38" t="s">
        <v>15</v>
      </c>
      <c r="M2911" s="38" t="s">
        <v>13</v>
      </c>
    </row>
    <row r="2912" spans="1:13" s="39" customFormat="1" ht="12.75" x14ac:dyDescent="0.2">
      <c r="A2912" s="33" t="s">
        <v>19</v>
      </c>
      <c r="B2912" s="33" t="s">
        <v>607</v>
      </c>
      <c r="C2912" s="34">
        <v>10</v>
      </c>
      <c r="D2912" s="33" t="s">
        <v>104</v>
      </c>
      <c r="E2912" s="33" t="s">
        <v>14099</v>
      </c>
      <c r="F2912" s="35">
        <v>49221505</v>
      </c>
      <c r="G2912" s="33" t="s">
        <v>15071</v>
      </c>
      <c r="H2912" s="33">
        <v>6</v>
      </c>
      <c r="I2912" s="33">
        <v>2</v>
      </c>
      <c r="J2912" s="36">
        <v>1</v>
      </c>
      <c r="K2912" s="37">
        <v>220000</v>
      </c>
      <c r="L2912" s="38" t="s">
        <v>15</v>
      </c>
      <c r="M2912" s="38" t="s">
        <v>13</v>
      </c>
    </row>
    <row r="2913" spans="1:13" s="39" customFormat="1" ht="12.75" x14ac:dyDescent="0.2">
      <c r="A2913" s="33" t="s">
        <v>19</v>
      </c>
      <c r="B2913" s="33" t="s">
        <v>607</v>
      </c>
      <c r="C2913" s="34">
        <v>10</v>
      </c>
      <c r="D2913" s="33" t="s">
        <v>104</v>
      </c>
      <c r="E2913" s="33" t="s">
        <v>14100</v>
      </c>
      <c r="F2913" s="35">
        <v>53103001</v>
      </c>
      <c r="G2913" s="33" t="s">
        <v>15071</v>
      </c>
      <c r="H2913" s="33">
        <v>6</v>
      </c>
      <c r="I2913" s="33">
        <v>2</v>
      </c>
      <c r="J2913" s="36">
        <v>12</v>
      </c>
      <c r="K2913" s="37">
        <v>144000</v>
      </c>
      <c r="L2913" s="38" t="s">
        <v>15</v>
      </c>
      <c r="M2913" s="38" t="s">
        <v>13</v>
      </c>
    </row>
    <row r="2914" spans="1:13" s="39" customFormat="1" ht="12.75" x14ac:dyDescent="0.2">
      <c r="A2914" s="33" t="s">
        <v>19</v>
      </c>
      <c r="B2914" s="33" t="s">
        <v>549</v>
      </c>
      <c r="C2914" s="34">
        <v>10</v>
      </c>
      <c r="D2914" s="33" t="s">
        <v>14</v>
      </c>
      <c r="E2914" s="33" t="s">
        <v>3257</v>
      </c>
      <c r="F2914" s="35">
        <v>0</v>
      </c>
      <c r="G2914" s="33" t="s">
        <v>15071</v>
      </c>
      <c r="H2914" s="33">
        <v>1</v>
      </c>
      <c r="I2914" s="33">
        <v>6</v>
      </c>
      <c r="J2914" s="36">
        <v>1</v>
      </c>
      <c r="K2914" s="37">
        <v>255588357</v>
      </c>
      <c r="L2914" s="38" t="s">
        <v>12</v>
      </c>
      <c r="M2914" s="38" t="s">
        <v>13</v>
      </c>
    </row>
    <row r="2915" spans="1:13" s="39" customFormat="1" ht="12.75" x14ac:dyDescent="0.2">
      <c r="A2915" s="33" t="s">
        <v>19</v>
      </c>
      <c r="B2915" s="33" t="s">
        <v>586</v>
      </c>
      <c r="C2915" s="34">
        <v>10</v>
      </c>
      <c r="D2915" s="33" t="s">
        <v>94</v>
      </c>
      <c r="E2915" s="33" t="s">
        <v>3258</v>
      </c>
      <c r="F2915" s="35">
        <v>0</v>
      </c>
      <c r="G2915" s="33" t="s">
        <v>15071</v>
      </c>
      <c r="H2915" s="33">
        <v>1</v>
      </c>
      <c r="I2915" s="33">
        <v>6</v>
      </c>
      <c r="J2915" s="36">
        <v>1</v>
      </c>
      <c r="K2915" s="37">
        <v>0.86000000010244548</v>
      </c>
      <c r="L2915" s="38" t="s">
        <v>12</v>
      </c>
      <c r="M2915" s="38" t="s">
        <v>13</v>
      </c>
    </row>
    <row r="2916" spans="1:13" s="39" customFormat="1" ht="12.75" x14ac:dyDescent="0.2">
      <c r="A2916" s="33" t="s">
        <v>19</v>
      </c>
      <c r="B2916" s="33" t="s">
        <v>592</v>
      </c>
      <c r="C2916" s="34">
        <v>10</v>
      </c>
      <c r="D2916" s="33" t="s">
        <v>24</v>
      </c>
      <c r="E2916" s="33" t="s">
        <v>3259</v>
      </c>
      <c r="F2916" s="35">
        <v>0</v>
      </c>
      <c r="G2916" s="33" t="s">
        <v>15071</v>
      </c>
      <c r="H2916" s="33">
        <v>1</v>
      </c>
      <c r="I2916" s="33">
        <v>6</v>
      </c>
      <c r="J2916" s="36">
        <v>1</v>
      </c>
      <c r="K2916" s="37">
        <v>0.46999999973922968</v>
      </c>
      <c r="L2916" s="38" t="s">
        <v>12</v>
      </c>
      <c r="M2916" s="38" t="s">
        <v>13</v>
      </c>
    </row>
    <row r="2917" spans="1:13" s="39" customFormat="1" ht="12.75" x14ac:dyDescent="0.2">
      <c r="A2917" s="33" t="s">
        <v>19</v>
      </c>
      <c r="B2917" s="33" t="s">
        <v>611</v>
      </c>
      <c r="C2917" s="34">
        <v>16</v>
      </c>
      <c r="D2917" s="33" t="s">
        <v>108</v>
      </c>
      <c r="E2917" s="33" t="s">
        <v>3260</v>
      </c>
      <c r="F2917" s="35">
        <v>93141506</v>
      </c>
      <c r="G2917" s="33" t="s">
        <v>15071</v>
      </c>
      <c r="H2917" s="33">
        <v>8</v>
      </c>
      <c r="I2917" s="33">
        <v>8</v>
      </c>
      <c r="J2917" s="36">
        <v>1</v>
      </c>
      <c r="K2917" s="37">
        <v>11591200</v>
      </c>
      <c r="L2917" s="38" t="s">
        <v>12</v>
      </c>
      <c r="M2917" s="38" t="s">
        <v>13</v>
      </c>
    </row>
    <row r="2918" spans="1:13" s="39" customFormat="1" ht="12.75" x14ac:dyDescent="0.2">
      <c r="A2918" s="33" t="s">
        <v>19</v>
      </c>
      <c r="B2918" s="33" t="s">
        <v>557</v>
      </c>
      <c r="C2918" s="34">
        <v>10</v>
      </c>
      <c r="D2918" s="33" t="s">
        <v>77</v>
      </c>
      <c r="E2918" s="33" t="s">
        <v>3261</v>
      </c>
      <c r="F2918" s="35">
        <v>0</v>
      </c>
      <c r="G2918" s="33" t="s">
        <v>466</v>
      </c>
      <c r="H2918" s="33">
        <v>1</v>
      </c>
      <c r="I2918" s="33">
        <v>6</v>
      </c>
      <c r="J2918" s="36">
        <v>1</v>
      </c>
      <c r="K2918" s="37">
        <v>4799270</v>
      </c>
      <c r="L2918" s="38" t="s">
        <v>15</v>
      </c>
      <c r="M2918" s="38" t="s">
        <v>13</v>
      </c>
    </row>
    <row r="2919" spans="1:13" s="39" customFormat="1" ht="12.75" x14ac:dyDescent="0.2">
      <c r="A2919" s="33" t="s">
        <v>19</v>
      </c>
      <c r="B2919" s="33" t="s">
        <v>553</v>
      </c>
      <c r="C2919" s="34">
        <v>10</v>
      </c>
      <c r="D2919" s="33" t="s">
        <v>74</v>
      </c>
      <c r="E2919" s="33" t="s">
        <v>3262</v>
      </c>
      <c r="F2919" s="35">
        <v>0</v>
      </c>
      <c r="G2919" s="33" t="s">
        <v>15071</v>
      </c>
      <c r="H2919" s="33">
        <v>1</v>
      </c>
      <c r="I2919" s="33">
        <v>6</v>
      </c>
      <c r="J2919" s="36">
        <v>1</v>
      </c>
      <c r="K2919" s="37">
        <v>0.8</v>
      </c>
      <c r="L2919" s="38" t="s">
        <v>12</v>
      </c>
      <c r="M2919" s="38" t="s">
        <v>13</v>
      </c>
    </row>
    <row r="2920" spans="1:13" s="39" customFormat="1" ht="12.75" x14ac:dyDescent="0.2">
      <c r="A2920" s="33" t="s">
        <v>19</v>
      </c>
      <c r="B2920" s="33" t="s">
        <v>577</v>
      </c>
      <c r="C2920" s="34">
        <v>10</v>
      </c>
      <c r="D2920" s="33" t="s">
        <v>16</v>
      </c>
      <c r="E2920" s="33" t="s">
        <v>3262</v>
      </c>
      <c r="F2920" s="35">
        <v>0</v>
      </c>
      <c r="G2920" s="33" t="s">
        <v>15071</v>
      </c>
      <c r="H2920" s="33">
        <v>1</v>
      </c>
      <c r="I2920" s="33">
        <v>6</v>
      </c>
      <c r="J2920" s="36">
        <v>1</v>
      </c>
      <c r="K2920" s="37">
        <v>179349</v>
      </c>
      <c r="L2920" s="38" t="s">
        <v>12</v>
      </c>
      <c r="M2920" s="38" t="s">
        <v>13</v>
      </c>
    </row>
    <row r="2921" spans="1:13" s="39" customFormat="1" ht="12.75" x14ac:dyDescent="0.2">
      <c r="A2921" s="33" t="s">
        <v>19</v>
      </c>
      <c r="B2921" s="33" t="s">
        <v>585</v>
      </c>
      <c r="C2921" s="34">
        <v>10</v>
      </c>
      <c r="D2921" s="33" t="s">
        <v>93</v>
      </c>
      <c r="E2921" s="33" t="s">
        <v>3262</v>
      </c>
      <c r="F2921" s="35">
        <v>0</v>
      </c>
      <c r="G2921" s="33" t="s">
        <v>15071</v>
      </c>
      <c r="H2921" s="33">
        <v>1</v>
      </c>
      <c r="I2921" s="33">
        <v>6</v>
      </c>
      <c r="J2921" s="36">
        <v>1</v>
      </c>
      <c r="K2921" s="37">
        <v>122200</v>
      </c>
      <c r="L2921" s="38" t="s">
        <v>12</v>
      </c>
      <c r="M2921" s="38" t="s">
        <v>13</v>
      </c>
    </row>
    <row r="2922" spans="1:13" s="39" customFormat="1" ht="12.75" x14ac:dyDescent="0.2">
      <c r="A2922" s="33" t="s">
        <v>19</v>
      </c>
      <c r="B2922" s="33" t="s">
        <v>605</v>
      </c>
      <c r="C2922" s="34">
        <v>10</v>
      </c>
      <c r="D2922" s="33" t="s">
        <v>13917</v>
      </c>
      <c r="E2922" s="33" t="s">
        <v>3262</v>
      </c>
      <c r="F2922" s="35">
        <v>0</v>
      </c>
      <c r="G2922" s="33" t="s">
        <v>15071</v>
      </c>
      <c r="H2922" s="33">
        <v>1</v>
      </c>
      <c r="I2922" s="33">
        <v>6</v>
      </c>
      <c r="J2922" s="36">
        <v>1</v>
      </c>
      <c r="K2922" s="37">
        <v>744000</v>
      </c>
      <c r="L2922" s="38" t="s">
        <v>12</v>
      </c>
      <c r="M2922" s="38" t="s">
        <v>13</v>
      </c>
    </row>
    <row r="2923" spans="1:13" s="39" customFormat="1" ht="12.75" x14ac:dyDescent="0.2">
      <c r="A2923" s="33" t="s">
        <v>19</v>
      </c>
      <c r="B2923" s="33" t="s">
        <v>586</v>
      </c>
      <c r="C2923" s="34">
        <v>10</v>
      </c>
      <c r="D2923" s="33" t="s">
        <v>94</v>
      </c>
      <c r="E2923" s="33" t="s">
        <v>3263</v>
      </c>
      <c r="F2923" s="35">
        <v>0</v>
      </c>
      <c r="G2923" s="33" t="s">
        <v>15071</v>
      </c>
      <c r="H2923" s="33">
        <v>1</v>
      </c>
      <c r="I2923" s="33">
        <v>6</v>
      </c>
      <c r="J2923" s="36">
        <v>1</v>
      </c>
      <c r="K2923" s="37">
        <v>0.04</v>
      </c>
      <c r="L2923" s="38" t="s">
        <v>12</v>
      </c>
      <c r="M2923" s="38" t="s">
        <v>13</v>
      </c>
    </row>
    <row r="2924" spans="1:13" s="39" customFormat="1" ht="12.75" x14ac:dyDescent="0.2">
      <c r="A2924" s="33" t="s">
        <v>19</v>
      </c>
      <c r="B2924" s="33" t="s">
        <v>554</v>
      </c>
      <c r="C2924" s="34">
        <v>10</v>
      </c>
      <c r="D2924" s="33" t="s">
        <v>75</v>
      </c>
      <c r="E2924" s="33" t="s">
        <v>3264</v>
      </c>
      <c r="F2924" s="35">
        <v>0</v>
      </c>
      <c r="G2924" s="33" t="s">
        <v>15071</v>
      </c>
      <c r="H2924" s="33">
        <v>1</v>
      </c>
      <c r="I2924" s="33">
        <v>6</v>
      </c>
      <c r="J2924" s="36">
        <v>1</v>
      </c>
      <c r="K2924" s="37">
        <v>15644</v>
      </c>
      <c r="L2924" s="38" t="s">
        <v>12</v>
      </c>
      <c r="M2924" s="38" t="s">
        <v>13</v>
      </c>
    </row>
    <row r="2925" spans="1:13" s="39" customFormat="1" ht="12.75" x14ac:dyDescent="0.2">
      <c r="A2925" s="33" t="s">
        <v>19</v>
      </c>
      <c r="B2925" s="33" t="s">
        <v>566</v>
      </c>
      <c r="C2925" s="34">
        <v>10</v>
      </c>
      <c r="D2925" s="33" t="s">
        <v>82</v>
      </c>
      <c r="E2925" s="33" t="s">
        <v>3265</v>
      </c>
      <c r="F2925" s="35">
        <v>0</v>
      </c>
      <c r="G2925" s="33" t="s">
        <v>466</v>
      </c>
      <c r="H2925" s="33">
        <v>2</v>
      </c>
      <c r="I2925" s="33">
        <v>2</v>
      </c>
      <c r="J2925" s="36">
        <v>4</v>
      </c>
      <c r="K2925" s="37">
        <v>31416000</v>
      </c>
      <c r="L2925" s="38" t="s">
        <v>12</v>
      </c>
      <c r="M2925" s="38" t="s">
        <v>13</v>
      </c>
    </row>
    <row r="2926" spans="1:13" s="39" customFormat="1" ht="12.75" x14ac:dyDescent="0.2">
      <c r="A2926" s="33" t="s">
        <v>19</v>
      </c>
      <c r="B2926" s="33" t="s">
        <v>566</v>
      </c>
      <c r="C2926" s="34">
        <v>10</v>
      </c>
      <c r="D2926" s="33" t="s">
        <v>82</v>
      </c>
      <c r="E2926" s="33" t="s">
        <v>3266</v>
      </c>
      <c r="F2926" s="35">
        <v>0</v>
      </c>
      <c r="G2926" s="33" t="s">
        <v>15071</v>
      </c>
      <c r="H2926" s="33">
        <v>1</v>
      </c>
      <c r="I2926" s="33">
        <v>6</v>
      </c>
      <c r="J2926" s="36">
        <v>1</v>
      </c>
      <c r="K2926" s="37">
        <v>962806</v>
      </c>
      <c r="L2926" s="38" t="s">
        <v>12</v>
      </c>
      <c r="M2926" s="38" t="s">
        <v>13</v>
      </c>
    </row>
    <row r="2927" spans="1:13" s="39" customFormat="1" ht="12.75" x14ac:dyDescent="0.2">
      <c r="A2927" s="33" t="s">
        <v>19</v>
      </c>
      <c r="B2927" s="33" t="s">
        <v>566</v>
      </c>
      <c r="C2927" s="34">
        <v>10</v>
      </c>
      <c r="D2927" s="33" t="s">
        <v>82</v>
      </c>
      <c r="E2927" s="33" t="s">
        <v>3267</v>
      </c>
      <c r="F2927" s="35">
        <v>0</v>
      </c>
      <c r="G2927" s="33" t="s">
        <v>15071</v>
      </c>
      <c r="H2927" s="33">
        <v>1</v>
      </c>
      <c r="I2927" s="33">
        <v>6</v>
      </c>
      <c r="J2927" s="36">
        <v>1</v>
      </c>
      <c r="K2927" s="37">
        <v>231800</v>
      </c>
      <c r="L2927" s="38" t="s">
        <v>12</v>
      </c>
      <c r="M2927" s="38" t="s">
        <v>13</v>
      </c>
    </row>
    <row r="2928" spans="1:13" s="39" customFormat="1" ht="12.75" x14ac:dyDescent="0.2">
      <c r="A2928" s="33" t="s">
        <v>19</v>
      </c>
      <c r="B2928" s="33" t="s">
        <v>569</v>
      </c>
      <c r="C2928" s="34">
        <v>10</v>
      </c>
      <c r="D2928" s="33" t="s">
        <v>84</v>
      </c>
      <c r="E2928" s="33" t="s">
        <v>3268</v>
      </c>
      <c r="F2928" s="35">
        <v>0</v>
      </c>
      <c r="G2928" s="33" t="s">
        <v>15071</v>
      </c>
      <c r="H2928" s="33">
        <v>1</v>
      </c>
      <c r="I2928" s="33">
        <v>6</v>
      </c>
      <c r="J2928" s="36">
        <v>1</v>
      </c>
      <c r="K2928" s="37">
        <v>788800</v>
      </c>
      <c r="L2928" s="38" t="s">
        <v>12</v>
      </c>
      <c r="M2928" s="38" t="s">
        <v>13</v>
      </c>
    </row>
    <row r="2929" spans="1:13" s="39" customFormat="1" ht="12.75" x14ac:dyDescent="0.2">
      <c r="A2929" s="33" t="s">
        <v>19</v>
      </c>
      <c r="B2929" s="33" t="s">
        <v>600</v>
      </c>
      <c r="C2929" s="34">
        <v>10</v>
      </c>
      <c r="D2929" s="33" t="s">
        <v>18</v>
      </c>
      <c r="E2929" s="33" t="s">
        <v>3269</v>
      </c>
      <c r="F2929" s="35">
        <v>0</v>
      </c>
      <c r="G2929" s="33" t="s">
        <v>15071</v>
      </c>
      <c r="H2929" s="33">
        <v>1</v>
      </c>
      <c r="I2929" s="33">
        <v>6</v>
      </c>
      <c r="J2929" s="36">
        <v>1</v>
      </c>
      <c r="K2929" s="37">
        <v>17427491.890000001</v>
      </c>
      <c r="L2929" s="38" t="s">
        <v>12</v>
      </c>
      <c r="M2929" s="38" t="s">
        <v>13</v>
      </c>
    </row>
    <row r="2930" spans="1:13" s="39" customFormat="1" ht="12.75" x14ac:dyDescent="0.2">
      <c r="A2930" s="33" t="s">
        <v>19</v>
      </c>
      <c r="B2930" s="33" t="s">
        <v>566</v>
      </c>
      <c r="C2930" s="34">
        <v>10</v>
      </c>
      <c r="D2930" s="33" t="s">
        <v>82</v>
      </c>
      <c r="E2930" s="33" t="s">
        <v>3270</v>
      </c>
      <c r="F2930" s="35">
        <v>0</v>
      </c>
      <c r="G2930" s="33" t="s">
        <v>15071</v>
      </c>
      <c r="H2930" s="33">
        <v>1</v>
      </c>
      <c r="I2930" s="33">
        <v>6</v>
      </c>
      <c r="J2930" s="36">
        <v>1</v>
      </c>
      <c r="K2930" s="37">
        <v>2019999.54</v>
      </c>
      <c r="L2930" s="38" t="s">
        <v>12</v>
      </c>
      <c r="M2930" s="38" t="s">
        <v>13</v>
      </c>
    </row>
    <row r="2931" spans="1:13" s="39" customFormat="1" ht="12.75" x14ac:dyDescent="0.2">
      <c r="A2931" s="33" t="s">
        <v>19</v>
      </c>
      <c r="B2931" s="33" t="s">
        <v>569</v>
      </c>
      <c r="C2931" s="34">
        <v>10</v>
      </c>
      <c r="D2931" s="33" t="s">
        <v>84</v>
      </c>
      <c r="E2931" s="33" t="s">
        <v>14101</v>
      </c>
      <c r="F2931" s="35">
        <v>56101703</v>
      </c>
      <c r="G2931" s="33" t="s">
        <v>15071</v>
      </c>
      <c r="H2931" s="33">
        <v>8</v>
      </c>
      <c r="I2931" s="33">
        <v>3</v>
      </c>
      <c r="J2931" s="36">
        <v>7</v>
      </c>
      <c r="K2931" s="37">
        <v>4998000</v>
      </c>
      <c r="L2931" s="38" t="s">
        <v>15</v>
      </c>
      <c r="M2931" s="38" t="s">
        <v>13</v>
      </c>
    </row>
    <row r="2932" spans="1:13" s="39" customFormat="1" ht="12.75" x14ac:dyDescent="0.2">
      <c r="A2932" s="33" t="s">
        <v>19</v>
      </c>
      <c r="B2932" s="33" t="s">
        <v>569</v>
      </c>
      <c r="C2932" s="34">
        <v>10</v>
      </c>
      <c r="D2932" s="33" t="s">
        <v>84</v>
      </c>
      <c r="E2932" s="33" t="s">
        <v>3271</v>
      </c>
      <c r="F2932" s="35">
        <v>56101703</v>
      </c>
      <c r="G2932" s="33" t="s">
        <v>15071</v>
      </c>
      <c r="H2932" s="33">
        <v>8</v>
      </c>
      <c r="I2932" s="33">
        <v>3</v>
      </c>
      <c r="J2932" s="36">
        <v>4</v>
      </c>
      <c r="K2932" s="37">
        <v>1904000</v>
      </c>
      <c r="L2932" s="38" t="s">
        <v>15</v>
      </c>
      <c r="M2932" s="38" t="s">
        <v>13</v>
      </c>
    </row>
    <row r="2933" spans="1:13" s="39" customFormat="1" ht="12.75" x14ac:dyDescent="0.2">
      <c r="A2933" s="33" t="s">
        <v>19</v>
      </c>
      <c r="B2933" s="33" t="s">
        <v>569</v>
      </c>
      <c r="C2933" s="34">
        <v>10</v>
      </c>
      <c r="D2933" s="33" t="s">
        <v>84</v>
      </c>
      <c r="E2933" s="33" t="s">
        <v>3272</v>
      </c>
      <c r="F2933" s="35">
        <v>56111501</v>
      </c>
      <c r="G2933" s="33" t="s">
        <v>15071</v>
      </c>
      <c r="H2933" s="33">
        <v>8</v>
      </c>
      <c r="I2933" s="33">
        <v>3</v>
      </c>
      <c r="J2933" s="36">
        <v>1</v>
      </c>
      <c r="K2933" s="37">
        <v>833000</v>
      </c>
      <c r="L2933" s="38" t="s">
        <v>15</v>
      </c>
      <c r="M2933" s="38" t="s">
        <v>13</v>
      </c>
    </row>
    <row r="2934" spans="1:13" s="39" customFormat="1" ht="12.75" x14ac:dyDescent="0.2">
      <c r="A2934" s="33" t="s">
        <v>19</v>
      </c>
      <c r="B2934" s="33" t="s">
        <v>569</v>
      </c>
      <c r="C2934" s="34">
        <v>10</v>
      </c>
      <c r="D2934" s="33" t="s">
        <v>84</v>
      </c>
      <c r="E2934" s="33" t="s">
        <v>14102</v>
      </c>
      <c r="F2934" s="35">
        <v>56101510</v>
      </c>
      <c r="G2934" s="33" t="s">
        <v>15071</v>
      </c>
      <c r="H2934" s="33">
        <v>8</v>
      </c>
      <c r="I2934" s="33">
        <v>3</v>
      </c>
      <c r="J2934" s="36">
        <v>11</v>
      </c>
      <c r="K2934" s="37">
        <v>1963500</v>
      </c>
      <c r="L2934" s="38" t="s">
        <v>15</v>
      </c>
      <c r="M2934" s="38" t="s">
        <v>13</v>
      </c>
    </row>
    <row r="2935" spans="1:13" s="39" customFormat="1" ht="12.75" x14ac:dyDescent="0.2">
      <c r="A2935" s="33" t="s">
        <v>19</v>
      </c>
      <c r="B2935" s="33" t="s">
        <v>569</v>
      </c>
      <c r="C2935" s="34">
        <v>10</v>
      </c>
      <c r="D2935" s="33" t="s">
        <v>84</v>
      </c>
      <c r="E2935" s="33" t="s">
        <v>14103</v>
      </c>
      <c r="F2935" s="35">
        <v>56101510</v>
      </c>
      <c r="G2935" s="33" t="s">
        <v>15071</v>
      </c>
      <c r="H2935" s="33">
        <v>8</v>
      </c>
      <c r="I2935" s="33">
        <v>3</v>
      </c>
      <c r="J2935" s="36">
        <v>6</v>
      </c>
      <c r="K2935" s="37">
        <v>2356200</v>
      </c>
      <c r="L2935" s="38" t="s">
        <v>15</v>
      </c>
      <c r="M2935" s="38" t="s">
        <v>13</v>
      </c>
    </row>
    <row r="2936" spans="1:13" s="39" customFormat="1" ht="12.75" x14ac:dyDescent="0.2">
      <c r="A2936" s="33" t="s">
        <v>19</v>
      </c>
      <c r="B2936" s="33" t="s">
        <v>569</v>
      </c>
      <c r="C2936" s="34">
        <v>10</v>
      </c>
      <c r="D2936" s="33" t="s">
        <v>84</v>
      </c>
      <c r="E2936" s="33" t="s">
        <v>3273</v>
      </c>
      <c r="F2936" s="35">
        <v>56112104</v>
      </c>
      <c r="G2936" s="33" t="s">
        <v>15071</v>
      </c>
      <c r="H2936" s="33">
        <v>8</v>
      </c>
      <c r="I2936" s="33">
        <v>3</v>
      </c>
      <c r="J2936" s="36">
        <v>2</v>
      </c>
      <c r="K2936" s="37">
        <v>1190000</v>
      </c>
      <c r="L2936" s="38" t="s">
        <v>15</v>
      </c>
      <c r="M2936" s="38" t="s">
        <v>13</v>
      </c>
    </row>
    <row r="2937" spans="1:13" s="39" customFormat="1" ht="12.75" x14ac:dyDescent="0.2">
      <c r="A2937" s="33" t="s">
        <v>19</v>
      </c>
      <c r="B2937" s="33" t="s">
        <v>569</v>
      </c>
      <c r="C2937" s="34">
        <v>10</v>
      </c>
      <c r="D2937" s="33" t="s">
        <v>84</v>
      </c>
      <c r="E2937" s="33" t="s">
        <v>3274</v>
      </c>
      <c r="F2937" s="35">
        <v>56112104</v>
      </c>
      <c r="G2937" s="33" t="s">
        <v>15071</v>
      </c>
      <c r="H2937" s="33">
        <v>8</v>
      </c>
      <c r="I2937" s="33">
        <v>3</v>
      </c>
      <c r="J2937" s="36">
        <v>17</v>
      </c>
      <c r="K2937" s="37">
        <v>5057500</v>
      </c>
      <c r="L2937" s="38" t="s">
        <v>15</v>
      </c>
      <c r="M2937" s="38" t="s">
        <v>13</v>
      </c>
    </row>
    <row r="2938" spans="1:13" s="39" customFormat="1" ht="12.75" x14ac:dyDescent="0.2">
      <c r="A2938" s="33" t="s">
        <v>19</v>
      </c>
      <c r="B2938" s="33" t="s">
        <v>569</v>
      </c>
      <c r="C2938" s="34">
        <v>10</v>
      </c>
      <c r="D2938" s="33" t="s">
        <v>84</v>
      </c>
      <c r="E2938" s="33" t="s">
        <v>3275</v>
      </c>
      <c r="F2938" s="35">
        <v>56112104</v>
      </c>
      <c r="G2938" s="33" t="s">
        <v>15071</v>
      </c>
      <c r="H2938" s="33">
        <v>8</v>
      </c>
      <c r="I2938" s="33">
        <v>3</v>
      </c>
      <c r="J2938" s="36">
        <v>4</v>
      </c>
      <c r="K2938" s="37">
        <v>380800</v>
      </c>
      <c r="L2938" s="38" t="s">
        <v>15</v>
      </c>
      <c r="M2938" s="38" t="s">
        <v>13</v>
      </c>
    </row>
    <row r="2939" spans="1:13" s="39" customFormat="1" ht="12.75" x14ac:dyDescent="0.2">
      <c r="A2939" s="33" t="s">
        <v>19</v>
      </c>
      <c r="B2939" s="33" t="s">
        <v>569</v>
      </c>
      <c r="C2939" s="34">
        <v>10</v>
      </c>
      <c r="D2939" s="33" t="s">
        <v>84</v>
      </c>
      <c r="E2939" s="33" t="s">
        <v>3276</v>
      </c>
      <c r="F2939" s="35">
        <v>56101706</v>
      </c>
      <c r="G2939" s="33" t="s">
        <v>15071</v>
      </c>
      <c r="H2939" s="33">
        <v>8</v>
      </c>
      <c r="I2939" s="33">
        <v>3</v>
      </c>
      <c r="J2939" s="36">
        <v>1</v>
      </c>
      <c r="K2939" s="37">
        <v>1725500</v>
      </c>
      <c r="L2939" s="38" t="s">
        <v>15</v>
      </c>
      <c r="M2939" s="38" t="s">
        <v>13</v>
      </c>
    </row>
    <row r="2940" spans="1:13" s="39" customFormat="1" ht="12.75" x14ac:dyDescent="0.2">
      <c r="A2940" s="33" t="s">
        <v>19</v>
      </c>
      <c r="B2940" s="33" t="s">
        <v>569</v>
      </c>
      <c r="C2940" s="34">
        <v>10</v>
      </c>
      <c r="D2940" s="33" t="s">
        <v>84</v>
      </c>
      <c r="E2940" s="33" t="s">
        <v>3277</v>
      </c>
      <c r="F2940" s="35">
        <v>56101702</v>
      </c>
      <c r="G2940" s="33" t="s">
        <v>15071</v>
      </c>
      <c r="H2940" s="33">
        <v>8</v>
      </c>
      <c r="I2940" s="33">
        <v>3</v>
      </c>
      <c r="J2940" s="36">
        <v>6</v>
      </c>
      <c r="K2940" s="37">
        <v>1570800</v>
      </c>
      <c r="L2940" s="38" t="s">
        <v>15</v>
      </c>
      <c r="M2940" s="38" t="s">
        <v>13</v>
      </c>
    </row>
    <row r="2941" spans="1:13" s="39" customFormat="1" ht="12.75" x14ac:dyDescent="0.2">
      <c r="A2941" s="33" t="s">
        <v>19</v>
      </c>
      <c r="B2941" s="33" t="s">
        <v>569</v>
      </c>
      <c r="C2941" s="34">
        <v>10</v>
      </c>
      <c r="D2941" s="33" t="s">
        <v>84</v>
      </c>
      <c r="E2941" s="33" t="s">
        <v>3278</v>
      </c>
      <c r="F2941" s="35">
        <v>56121805</v>
      </c>
      <c r="G2941" s="33" t="s">
        <v>15071</v>
      </c>
      <c r="H2941" s="33">
        <v>8</v>
      </c>
      <c r="I2941" s="33">
        <v>3</v>
      </c>
      <c r="J2941" s="36">
        <v>2</v>
      </c>
      <c r="K2941" s="37">
        <v>737800</v>
      </c>
      <c r="L2941" s="38" t="s">
        <v>15</v>
      </c>
      <c r="M2941" s="38" t="s">
        <v>13</v>
      </c>
    </row>
    <row r="2942" spans="1:13" s="39" customFormat="1" ht="12.75" x14ac:dyDescent="0.2">
      <c r="A2942" s="33" t="s">
        <v>19</v>
      </c>
      <c r="B2942" s="33" t="s">
        <v>569</v>
      </c>
      <c r="C2942" s="34">
        <v>10</v>
      </c>
      <c r="D2942" s="33" t="s">
        <v>84</v>
      </c>
      <c r="E2942" s="33" t="s">
        <v>3279</v>
      </c>
      <c r="F2942" s="35">
        <v>56112104</v>
      </c>
      <c r="G2942" s="33" t="s">
        <v>15071</v>
      </c>
      <c r="H2942" s="33">
        <v>8</v>
      </c>
      <c r="I2942" s="33">
        <v>3</v>
      </c>
      <c r="J2942" s="36">
        <v>1</v>
      </c>
      <c r="K2942" s="37">
        <v>833000</v>
      </c>
      <c r="L2942" s="38" t="s">
        <v>15</v>
      </c>
      <c r="M2942" s="38" t="s">
        <v>13</v>
      </c>
    </row>
    <row r="2943" spans="1:13" s="39" customFormat="1" ht="12.75" x14ac:dyDescent="0.2">
      <c r="A2943" s="33" t="s">
        <v>19</v>
      </c>
      <c r="B2943" s="33" t="s">
        <v>569</v>
      </c>
      <c r="C2943" s="34">
        <v>10</v>
      </c>
      <c r="D2943" s="33" t="s">
        <v>84</v>
      </c>
      <c r="E2943" s="33" t="s">
        <v>3280</v>
      </c>
      <c r="F2943" s="35">
        <v>56101543</v>
      </c>
      <c r="G2943" s="33" t="s">
        <v>15071</v>
      </c>
      <c r="H2943" s="33">
        <v>8</v>
      </c>
      <c r="I2943" s="33">
        <v>3</v>
      </c>
      <c r="J2943" s="36">
        <v>4</v>
      </c>
      <c r="K2943" s="37">
        <v>2380000</v>
      </c>
      <c r="L2943" s="38" t="s">
        <v>15</v>
      </c>
      <c r="M2943" s="38" t="s">
        <v>13</v>
      </c>
    </row>
    <row r="2944" spans="1:13" s="39" customFormat="1" ht="12.75" x14ac:dyDescent="0.2">
      <c r="A2944" s="33" t="s">
        <v>19</v>
      </c>
      <c r="B2944" s="33" t="s">
        <v>569</v>
      </c>
      <c r="C2944" s="34">
        <v>10</v>
      </c>
      <c r="D2944" s="33" t="s">
        <v>84</v>
      </c>
      <c r="E2944" s="33" t="s">
        <v>3281</v>
      </c>
      <c r="F2944" s="35">
        <v>24102004</v>
      </c>
      <c r="G2944" s="33" t="s">
        <v>15071</v>
      </c>
      <c r="H2944" s="33">
        <v>8</v>
      </c>
      <c r="I2944" s="33">
        <v>3</v>
      </c>
      <c r="J2944" s="36">
        <v>10</v>
      </c>
      <c r="K2944" s="37">
        <v>2380000</v>
      </c>
      <c r="L2944" s="38" t="s">
        <v>15</v>
      </c>
      <c r="M2944" s="38" t="s">
        <v>13</v>
      </c>
    </row>
    <row r="2945" spans="1:13" s="39" customFormat="1" ht="12.75" x14ac:dyDescent="0.2">
      <c r="A2945" s="33" t="s">
        <v>19</v>
      </c>
      <c r="B2945" s="33" t="s">
        <v>569</v>
      </c>
      <c r="C2945" s="34">
        <v>10</v>
      </c>
      <c r="D2945" s="33" t="s">
        <v>84</v>
      </c>
      <c r="E2945" s="33" t="s">
        <v>3282</v>
      </c>
      <c r="F2945" s="35">
        <v>56121506</v>
      </c>
      <c r="G2945" s="33" t="s">
        <v>15071</v>
      </c>
      <c r="H2945" s="33">
        <v>8</v>
      </c>
      <c r="I2945" s="33">
        <v>3</v>
      </c>
      <c r="J2945" s="36">
        <v>20</v>
      </c>
      <c r="K2945" s="37">
        <v>2261000</v>
      </c>
      <c r="L2945" s="38" t="s">
        <v>15</v>
      </c>
      <c r="M2945" s="38" t="s">
        <v>13</v>
      </c>
    </row>
    <row r="2946" spans="1:13" s="39" customFormat="1" ht="12.75" x14ac:dyDescent="0.2">
      <c r="A2946" s="33" t="s">
        <v>19</v>
      </c>
      <c r="B2946" s="33" t="s">
        <v>569</v>
      </c>
      <c r="C2946" s="34">
        <v>10</v>
      </c>
      <c r="D2946" s="33" t="s">
        <v>84</v>
      </c>
      <c r="E2946" s="33" t="s">
        <v>3283</v>
      </c>
      <c r="F2946" s="35">
        <v>56101520</v>
      </c>
      <c r="G2946" s="33" t="s">
        <v>15071</v>
      </c>
      <c r="H2946" s="33">
        <v>8</v>
      </c>
      <c r="I2946" s="33">
        <v>3</v>
      </c>
      <c r="J2946" s="36">
        <v>2</v>
      </c>
      <c r="K2946" s="37">
        <v>833000</v>
      </c>
      <c r="L2946" s="38" t="s">
        <v>15</v>
      </c>
      <c r="M2946" s="38" t="s">
        <v>13</v>
      </c>
    </row>
    <row r="2947" spans="1:13" s="39" customFormat="1" ht="12.75" x14ac:dyDescent="0.2">
      <c r="A2947" s="33" t="s">
        <v>19</v>
      </c>
      <c r="B2947" s="33" t="s">
        <v>569</v>
      </c>
      <c r="C2947" s="34">
        <v>10</v>
      </c>
      <c r="D2947" s="33" t="s">
        <v>84</v>
      </c>
      <c r="E2947" s="33" t="s">
        <v>3284</v>
      </c>
      <c r="F2947" s="35">
        <v>0</v>
      </c>
      <c r="G2947" s="33" t="s">
        <v>15071</v>
      </c>
      <c r="H2947" s="33">
        <v>1</v>
      </c>
      <c r="I2947" s="33">
        <v>6</v>
      </c>
      <c r="J2947" s="36">
        <v>1</v>
      </c>
      <c r="K2947" s="37">
        <v>13863697</v>
      </c>
      <c r="L2947" s="38" t="s">
        <v>12</v>
      </c>
      <c r="M2947" s="38" t="s">
        <v>13</v>
      </c>
    </row>
    <row r="2948" spans="1:13" s="39" customFormat="1" ht="12.75" x14ac:dyDescent="0.2">
      <c r="A2948" s="33" t="s">
        <v>19</v>
      </c>
      <c r="B2948" s="33" t="s">
        <v>554</v>
      </c>
      <c r="C2948" s="34">
        <v>10</v>
      </c>
      <c r="D2948" s="33" t="s">
        <v>75</v>
      </c>
      <c r="E2948" s="33" t="s">
        <v>3285</v>
      </c>
      <c r="F2948" s="35">
        <v>0</v>
      </c>
      <c r="G2948" s="33" t="s">
        <v>15071</v>
      </c>
      <c r="H2948" s="33">
        <v>1</v>
      </c>
      <c r="I2948" s="33">
        <v>6</v>
      </c>
      <c r="J2948" s="36">
        <v>1</v>
      </c>
      <c r="K2948" s="37">
        <v>25859</v>
      </c>
      <c r="L2948" s="38" t="s">
        <v>12</v>
      </c>
      <c r="M2948" s="38" t="s">
        <v>13</v>
      </c>
    </row>
    <row r="2949" spans="1:13" s="39" customFormat="1" ht="12.75" x14ac:dyDescent="0.2">
      <c r="A2949" s="33" t="s">
        <v>19</v>
      </c>
      <c r="B2949" s="33" t="s">
        <v>555</v>
      </c>
      <c r="C2949" s="34">
        <v>10</v>
      </c>
      <c r="D2949" s="33" t="s">
        <v>76</v>
      </c>
      <c r="E2949" s="33" t="s">
        <v>3285</v>
      </c>
      <c r="F2949" s="35">
        <v>0</v>
      </c>
      <c r="G2949" s="33" t="s">
        <v>15071</v>
      </c>
      <c r="H2949" s="33">
        <v>1</v>
      </c>
      <c r="I2949" s="33">
        <v>6</v>
      </c>
      <c r="J2949" s="36">
        <v>1</v>
      </c>
      <c r="K2949" s="37">
        <v>56901</v>
      </c>
      <c r="L2949" s="38" t="s">
        <v>12</v>
      </c>
      <c r="M2949" s="38" t="s">
        <v>13</v>
      </c>
    </row>
    <row r="2950" spans="1:13" s="39" customFormat="1" ht="12.75" x14ac:dyDescent="0.2">
      <c r="A2950" s="33" t="s">
        <v>19</v>
      </c>
      <c r="B2950" s="33" t="s">
        <v>566</v>
      </c>
      <c r="C2950" s="34">
        <v>10</v>
      </c>
      <c r="D2950" s="33" t="s">
        <v>82</v>
      </c>
      <c r="E2950" s="33" t="s">
        <v>3285</v>
      </c>
      <c r="F2950" s="35">
        <v>0</v>
      </c>
      <c r="G2950" s="33" t="s">
        <v>15071</v>
      </c>
      <c r="H2950" s="33">
        <v>1</v>
      </c>
      <c r="I2950" s="33">
        <v>6</v>
      </c>
      <c r="J2950" s="36">
        <v>1</v>
      </c>
      <c r="K2950" s="37">
        <v>7818</v>
      </c>
      <c r="L2950" s="38" t="s">
        <v>12</v>
      </c>
      <c r="M2950" s="38" t="s">
        <v>13</v>
      </c>
    </row>
    <row r="2951" spans="1:13" s="39" customFormat="1" ht="12.75" x14ac:dyDescent="0.2">
      <c r="A2951" s="33" t="s">
        <v>19</v>
      </c>
      <c r="B2951" s="33" t="s">
        <v>611</v>
      </c>
      <c r="C2951" s="34">
        <v>16</v>
      </c>
      <c r="D2951" s="33" t="s">
        <v>108</v>
      </c>
      <c r="E2951" s="33" t="s">
        <v>3286</v>
      </c>
      <c r="F2951" s="35">
        <v>0</v>
      </c>
      <c r="G2951" s="33" t="s">
        <v>15071</v>
      </c>
      <c r="H2951" s="33">
        <v>1</v>
      </c>
      <c r="I2951" s="33">
        <v>6</v>
      </c>
      <c r="J2951" s="36">
        <v>1</v>
      </c>
      <c r="K2951" s="37">
        <v>408800</v>
      </c>
      <c r="L2951" s="38" t="s">
        <v>12</v>
      </c>
      <c r="M2951" s="38" t="s">
        <v>13</v>
      </c>
    </row>
    <row r="2952" spans="1:13" s="39" customFormat="1" ht="12.75" x14ac:dyDescent="0.2">
      <c r="A2952" s="33" t="s">
        <v>19</v>
      </c>
      <c r="B2952" s="33" t="s">
        <v>586</v>
      </c>
      <c r="C2952" s="34">
        <v>10</v>
      </c>
      <c r="D2952" s="33" t="s">
        <v>94</v>
      </c>
      <c r="E2952" s="33" t="s">
        <v>3287</v>
      </c>
      <c r="F2952" s="35">
        <v>0</v>
      </c>
      <c r="G2952" s="33" t="s">
        <v>15071</v>
      </c>
      <c r="H2952" s="33">
        <v>1</v>
      </c>
      <c r="I2952" s="33">
        <v>6</v>
      </c>
      <c r="J2952" s="36">
        <v>1</v>
      </c>
      <c r="K2952" s="37">
        <v>309000</v>
      </c>
      <c r="L2952" s="38" t="s">
        <v>12</v>
      </c>
      <c r="M2952" s="38" t="s">
        <v>13</v>
      </c>
    </row>
    <row r="2953" spans="1:13" s="39" customFormat="1" ht="12.75" x14ac:dyDescent="0.2">
      <c r="A2953" s="33" t="s">
        <v>19</v>
      </c>
      <c r="B2953" s="33" t="s">
        <v>587</v>
      </c>
      <c r="C2953" s="34">
        <v>10</v>
      </c>
      <c r="D2953" s="33" t="s">
        <v>95</v>
      </c>
      <c r="E2953" s="33" t="s">
        <v>3287</v>
      </c>
      <c r="F2953" s="35">
        <v>0</v>
      </c>
      <c r="G2953" s="33" t="s">
        <v>15071</v>
      </c>
      <c r="H2953" s="33">
        <v>1</v>
      </c>
      <c r="I2953" s="33">
        <v>6</v>
      </c>
      <c r="J2953" s="36">
        <v>1</v>
      </c>
      <c r="K2953" s="37">
        <v>653002.38</v>
      </c>
      <c r="L2953" s="38" t="s">
        <v>12</v>
      </c>
      <c r="M2953" s="38" t="s">
        <v>13</v>
      </c>
    </row>
    <row r="2954" spans="1:13" s="39" customFormat="1" ht="12.75" x14ac:dyDescent="0.2">
      <c r="A2954" s="33" t="s">
        <v>19</v>
      </c>
      <c r="B2954" s="33" t="s">
        <v>559</v>
      </c>
      <c r="C2954" s="34">
        <v>10</v>
      </c>
      <c r="D2954" s="33" t="s">
        <v>12594</v>
      </c>
      <c r="E2954" s="33" t="s">
        <v>3288</v>
      </c>
      <c r="F2954" s="35">
        <v>0</v>
      </c>
      <c r="G2954" s="33" t="s">
        <v>15071</v>
      </c>
      <c r="H2954" s="33">
        <v>1</v>
      </c>
      <c r="I2954" s="33">
        <v>6</v>
      </c>
      <c r="J2954" s="36">
        <v>1</v>
      </c>
      <c r="K2954" s="37">
        <v>3531570</v>
      </c>
      <c r="L2954" s="38" t="s">
        <v>12</v>
      </c>
      <c r="M2954" s="38" t="s">
        <v>13</v>
      </c>
    </row>
    <row r="2955" spans="1:13" s="39" customFormat="1" ht="12.75" x14ac:dyDescent="0.2">
      <c r="A2955" s="33" t="s">
        <v>19</v>
      </c>
      <c r="B2955" s="33" t="s">
        <v>2375</v>
      </c>
      <c r="C2955" s="34">
        <v>10</v>
      </c>
      <c r="D2955" s="33" t="s">
        <v>13920</v>
      </c>
      <c r="E2955" s="33" t="s">
        <v>3288</v>
      </c>
      <c r="F2955" s="35">
        <v>0</v>
      </c>
      <c r="G2955" s="33" t="s">
        <v>15071</v>
      </c>
      <c r="H2955" s="33">
        <v>1</v>
      </c>
      <c r="I2955" s="33">
        <v>6</v>
      </c>
      <c r="J2955" s="36">
        <v>1</v>
      </c>
      <c r="K2955" s="37">
        <v>57810</v>
      </c>
      <c r="L2955" s="38" t="s">
        <v>12</v>
      </c>
      <c r="M2955" s="38" t="s">
        <v>13</v>
      </c>
    </row>
    <row r="2956" spans="1:13" s="39" customFormat="1" ht="12.75" x14ac:dyDescent="0.2">
      <c r="A2956" s="33" t="s">
        <v>19</v>
      </c>
      <c r="B2956" s="33" t="s">
        <v>585</v>
      </c>
      <c r="C2956" s="34">
        <v>10</v>
      </c>
      <c r="D2956" s="33" t="s">
        <v>93</v>
      </c>
      <c r="E2956" s="33" t="s">
        <v>3288</v>
      </c>
      <c r="F2956" s="35">
        <v>0</v>
      </c>
      <c r="G2956" s="33" t="s">
        <v>15071</v>
      </c>
      <c r="H2956" s="33">
        <v>1</v>
      </c>
      <c r="I2956" s="33">
        <v>6</v>
      </c>
      <c r="J2956" s="36">
        <v>1</v>
      </c>
      <c r="K2956" s="37">
        <v>83400</v>
      </c>
      <c r="L2956" s="38" t="s">
        <v>12</v>
      </c>
      <c r="M2956" s="38" t="s">
        <v>13</v>
      </c>
    </row>
    <row r="2957" spans="1:13" s="39" customFormat="1" ht="12.75" x14ac:dyDescent="0.2">
      <c r="A2957" s="33" t="s">
        <v>19</v>
      </c>
      <c r="B2957" s="33" t="s">
        <v>563</v>
      </c>
      <c r="C2957" s="34">
        <v>10</v>
      </c>
      <c r="D2957" s="33" t="s">
        <v>80</v>
      </c>
      <c r="E2957" s="33" t="s">
        <v>3289</v>
      </c>
      <c r="F2957" s="35">
        <v>0</v>
      </c>
      <c r="G2957" s="33" t="s">
        <v>15071</v>
      </c>
      <c r="H2957" s="33">
        <v>1</v>
      </c>
      <c r="I2957" s="33">
        <v>6</v>
      </c>
      <c r="J2957" s="36">
        <v>1</v>
      </c>
      <c r="K2957" s="37">
        <v>806460.14</v>
      </c>
      <c r="L2957" s="38" t="s">
        <v>12</v>
      </c>
      <c r="M2957" s="38" t="s">
        <v>13</v>
      </c>
    </row>
    <row r="2958" spans="1:13" s="39" customFormat="1" ht="12.75" x14ac:dyDescent="0.2">
      <c r="A2958" s="33" t="s">
        <v>19</v>
      </c>
      <c r="B2958" s="33" t="s">
        <v>553</v>
      </c>
      <c r="C2958" s="34">
        <v>10</v>
      </c>
      <c r="D2958" s="33" t="s">
        <v>74</v>
      </c>
      <c r="E2958" s="33" t="s">
        <v>3289</v>
      </c>
      <c r="F2958" s="35">
        <v>0</v>
      </c>
      <c r="G2958" s="33" t="s">
        <v>15071</v>
      </c>
      <c r="H2958" s="33">
        <v>1</v>
      </c>
      <c r="I2958" s="33">
        <v>6</v>
      </c>
      <c r="J2958" s="36">
        <v>1</v>
      </c>
      <c r="K2958" s="37">
        <v>34681651.399999999</v>
      </c>
      <c r="L2958" s="38" t="s">
        <v>12</v>
      </c>
      <c r="M2958" s="38" t="s">
        <v>13</v>
      </c>
    </row>
    <row r="2959" spans="1:13" s="39" customFormat="1" ht="12.75" x14ac:dyDescent="0.2">
      <c r="A2959" s="33" t="s">
        <v>19</v>
      </c>
      <c r="B2959" s="33" t="s">
        <v>582</v>
      </c>
      <c r="C2959" s="34">
        <v>10</v>
      </c>
      <c r="D2959" s="33" t="s">
        <v>34</v>
      </c>
      <c r="E2959" s="33" t="s">
        <v>3289</v>
      </c>
      <c r="F2959" s="35">
        <v>0</v>
      </c>
      <c r="G2959" s="33" t="s">
        <v>15071</v>
      </c>
      <c r="H2959" s="33">
        <v>1</v>
      </c>
      <c r="I2959" s="33">
        <v>6</v>
      </c>
      <c r="J2959" s="36">
        <v>1</v>
      </c>
      <c r="K2959" s="37">
        <v>716008.28</v>
      </c>
      <c r="L2959" s="38" t="s">
        <v>12</v>
      </c>
      <c r="M2959" s="38" t="s">
        <v>13</v>
      </c>
    </row>
    <row r="2960" spans="1:13" s="39" customFormat="1" ht="12.75" x14ac:dyDescent="0.2">
      <c r="A2960" s="33" t="s">
        <v>19</v>
      </c>
      <c r="B2960" s="33" t="s">
        <v>553</v>
      </c>
      <c r="C2960" s="34">
        <v>10</v>
      </c>
      <c r="D2960" s="33" t="s">
        <v>74</v>
      </c>
      <c r="E2960" s="33" t="s">
        <v>3290</v>
      </c>
      <c r="F2960" s="35">
        <v>0</v>
      </c>
      <c r="G2960" s="33" t="s">
        <v>15071</v>
      </c>
      <c r="H2960" s="33">
        <v>1</v>
      </c>
      <c r="I2960" s="33">
        <v>6</v>
      </c>
      <c r="J2960" s="36">
        <v>1</v>
      </c>
      <c r="K2960" s="37">
        <v>49499.63</v>
      </c>
      <c r="L2960" s="38" t="s">
        <v>12</v>
      </c>
      <c r="M2960" s="38" t="s">
        <v>13</v>
      </c>
    </row>
    <row r="2961" spans="1:13" s="39" customFormat="1" ht="12.75" x14ac:dyDescent="0.2">
      <c r="A2961" s="33" t="s">
        <v>19</v>
      </c>
      <c r="B2961" s="33" t="s">
        <v>566</v>
      </c>
      <c r="C2961" s="34">
        <v>10</v>
      </c>
      <c r="D2961" s="33" t="s">
        <v>82</v>
      </c>
      <c r="E2961" s="33" t="s">
        <v>3291</v>
      </c>
      <c r="F2961" s="35">
        <v>0</v>
      </c>
      <c r="G2961" s="33" t="s">
        <v>15071</v>
      </c>
      <c r="H2961" s="33">
        <v>1</v>
      </c>
      <c r="I2961" s="33">
        <v>6</v>
      </c>
      <c r="J2961" s="36">
        <v>1</v>
      </c>
      <c r="K2961" s="37">
        <v>2764238.53</v>
      </c>
      <c r="L2961" s="38" t="s">
        <v>12</v>
      </c>
      <c r="M2961" s="38" t="s">
        <v>13</v>
      </c>
    </row>
    <row r="2962" spans="1:13" s="39" customFormat="1" ht="12.75" x14ac:dyDescent="0.2">
      <c r="A2962" s="33" t="s">
        <v>19</v>
      </c>
      <c r="B2962" s="33" t="s">
        <v>588</v>
      </c>
      <c r="C2962" s="34">
        <v>10</v>
      </c>
      <c r="D2962" s="33" t="s">
        <v>96</v>
      </c>
      <c r="E2962" s="33" t="s">
        <v>3292</v>
      </c>
      <c r="F2962" s="35">
        <v>0</v>
      </c>
      <c r="G2962" s="33" t="s">
        <v>15071</v>
      </c>
      <c r="H2962" s="33">
        <v>1</v>
      </c>
      <c r="I2962" s="33">
        <v>6</v>
      </c>
      <c r="J2962" s="36">
        <v>1</v>
      </c>
      <c r="K2962" s="37">
        <v>3220953</v>
      </c>
      <c r="L2962" s="38" t="s">
        <v>12</v>
      </c>
      <c r="M2962" s="38" t="s">
        <v>13</v>
      </c>
    </row>
    <row r="2963" spans="1:13" s="39" customFormat="1" ht="12.75" x14ac:dyDescent="0.2">
      <c r="A2963" s="33" t="s">
        <v>19</v>
      </c>
      <c r="B2963" s="33" t="s">
        <v>569</v>
      </c>
      <c r="C2963" s="34">
        <v>10</v>
      </c>
      <c r="D2963" s="33" t="s">
        <v>84</v>
      </c>
      <c r="E2963" s="33" t="s">
        <v>14104</v>
      </c>
      <c r="F2963" s="35">
        <v>56101703</v>
      </c>
      <c r="G2963" s="33" t="s">
        <v>15071</v>
      </c>
      <c r="H2963" s="33">
        <v>10</v>
      </c>
      <c r="I2963" s="33">
        <v>2</v>
      </c>
      <c r="J2963" s="36">
        <v>3</v>
      </c>
      <c r="K2963" s="37">
        <v>2460000</v>
      </c>
      <c r="L2963" s="38" t="s">
        <v>15</v>
      </c>
      <c r="M2963" s="38" t="s">
        <v>13</v>
      </c>
    </row>
    <row r="2964" spans="1:13" s="39" customFormat="1" ht="12.75" x14ac:dyDescent="0.2">
      <c r="A2964" s="33" t="s">
        <v>19</v>
      </c>
      <c r="B2964" s="33" t="s">
        <v>569</v>
      </c>
      <c r="C2964" s="34">
        <v>10</v>
      </c>
      <c r="D2964" s="33" t="s">
        <v>84</v>
      </c>
      <c r="E2964" s="33" t="s">
        <v>3293</v>
      </c>
      <c r="F2964" s="35">
        <v>56112104</v>
      </c>
      <c r="G2964" s="33" t="s">
        <v>15071</v>
      </c>
      <c r="H2964" s="33">
        <v>10</v>
      </c>
      <c r="I2964" s="33">
        <v>2</v>
      </c>
      <c r="J2964" s="36">
        <v>3</v>
      </c>
      <c r="K2964" s="37">
        <v>645000</v>
      </c>
      <c r="L2964" s="38" t="s">
        <v>15</v>
      </c>
      <c r="M2964" s="38" t="s">
        <v>13</v>
      </c>
    </row>
    <row r="2965" spans="1:13" s="39" customFormat="1" ht="12.75" x14ac:dyDescent="0.2">
      <c r="A2965" s="33" t="s">
        <v>19</v>
      </c>
      <c r="B2965" s="33" t="s">
        <v>569</v>
      </c>
      <c r="C2965" s="34">
        <v>10</v>
      </c>
      <c r="D2965" s="33" t="s">
        <v>84</v>
      </c>
      <c r="E2965" s="33" t="s">
        <v>3294</v>
      </c>
      <c r="F2965" s="35">
        <v>56121805</v>
      </c>
      <c r="G2965" s="33" t="s">
        <v>15071</v>
      </c>
      <c r="H2965" s="33">
        <v>10</v>
      </c>
      <c r="I2965" s="33">
        <v>2</v>
      </c>
      <c r="J2965" s="36">
        <v>1</v>
      </c>
      <c r="K2965" s="37">
        <v>31600000</v>
      </c>
      <c r="L2965" s="38" t="s">
        <v>15</v>
      </c>
      <c r="M2965" s="38" t="s">
        <v>13</v>
      </c>
    </row>
    <row r="2966" spans="1:13" s="39" customFormat="1" ht="12.75" x14ac:dyDescent="0.2">
      <c r="A2966" s="33" t="s">
        <v>19</v>
      </c>
      <c r="B2966" s="33" t="s">
        <v>580</v>
      </c>
      <c r="C2966" s="34">
        <v>10</v>
      </c>
      <c r="D2966" s="33" t="s">
        <v>42</v>
      </c>
      <c r="E2966" s="33" t="s">
        <v>3295</v>
      </c>
      <c r="F2966" s="35">
        <v>14111616</v>
      </c>
      <c r="G2966" s="33" t="s">
        <v>15071</v>
      </c>
      <c r="H2966" s="33">
        <v>10</v>
      </c>
      <c r="I2966" s="33">
        <v>2</v>
      </c>
      <c r="J2966" s="36">
        <v>3</v>
      </c>
      <c r="K2966" s="37">
        <v>701343</v>
      </c>
      <c r="L2966" s="38" t="s">
        <v>15</v>
      </c>
      <c r="M2966" s="38" t="s">
        <v>13</v>
      </c>
    </row>
    <row r="2967" spans="1:13" s="39" customFormat="1" ht="12.75" x14ac:dyDescent="0.2">
      <c r="A2967" s="33" t="s">
        <v>19</v>
      </c>
      <c r="B2967" s="33" t="s">
        <v>580</v>
      </c>
      <c r="C2967" s="34">
        <v>10</v>
      </c>
      <c r="D2967" s="33" t="s">
        <v>42</v>
      </c>
      <c r="E2967" s="33" t="s">
        <v>3296</v>
      </c>
      <c r="F2967" s="35">
        <v>44103112</v>
      </c>
      <c r="G2967" s="33" t="s">
        <v>15071</v>
      </c>
      <c r="H2967" s="33">
        <v>10</v>
      </c>
      <c r="I2967" s="33">
        <v>2</v>
      </c>
      <c r="J2967" s="36">
        <v>2</v>
      </c>
      <c r="K2967" s="37">
        <v>570952</v>
      </c>
      <c r="L2967" s="38" t="s">
        <v>15</v>
      </c>
      <c r="M2967" s="38" t="s">
        <v>13</v>
      </c>
    </row>
    <row r="2968" spans="1:13" s="39" customFormat="1" ht="12.75" x14ac:dyDescent="0.2">
      <c r="A2968" s="33" t="s">
        <v>19</v>
      </c>
      <c r="B2968" s="33" t="s">
        <v>580</v>
      </c>
      <c r="C2968" s="34">
        <v>10</v>
      </c>
      <c r="D2968" s="33" t="s">
        <v>42</v>
      </c>
      <c r="E2968" s="33" t="s">
        <v>3297</v>
      </c>
      <c r="F2968" s="35">
        <v>44103112</v>
      </c>
      <c r="G2968" s="33" t="s">
        <v>15071</v>
      </c>
      <c r="H2968" s="33">
        <v>10</v>
      </c>
      <c r="I2968" s="33">
        <v>2</v>
      </c>
      <c r="J2968" s="36">
        <v>3</v>
      </c>
      <c r="K2968" s="37">
        <v>1242000</v>
      </c>
      <c r="L2968" s="38" t="s">
        <v>15</v>
      </c>
      <c r="M2968" s="38" t="s">
        <v>13</v>
      </c>
    </row>
    <row r="2969" spans="1:13" s="39" customFormat="1" ht="12.75" x14ac:dyDescent="0.2">
      <c r="A2969" s="33" t="s">
        <v>19</v>
      </c>
      <c r="B2969" s="33" t="s">
        <v>580</v>
      </c>
      <c r="C2969" s="34">
        <v>10</v>
      </c>
      <c r="D2969" s="33" t="s">
        <v>42</v>
      </c>
      <c r="E2969" s="33" t="s">
        <v>3298</v>
      </c>
      <c r="F2969" s="35">
        <v>44102001</v>
      </c>
      <c r="G2969" s="33" t="s">
        <v>15071</v>
      </c>
      <c r="H2969" s="33">
        <v>10</v>
      </c>
      <c r="I2969" s="33">
        <v>2</v>
      </c>
      <c r="J2969" s="36">
        <v>5</v>
      </c>
      <c r="K2969" s="37">
        <v>200000</v>
      </c>
      <c r="L2969" s="38" t="s">
        <v>15</v>
      </c>
      <c r="M2969" s="38" t="s">
        <v>13</v>
      </c>
    </row>
    <row r="2970" spans="1:13" s="39" customFormat="1" ht="12.75" x14ac:dyDescent="0.2">
      <c r="A2970" s="33" t="s">
        <v>19</v>
      </c>
      <c r="B2970" s="33" t="s">
        <v>585</v>
      </c>
      <c r="C2970" s="34">
        <v>10</v>
      </c>
      <c r="D2970" s="33" t="s">
        <v>93</v>
      </c>
      <c r="E2970" s="33" t="s">
        <v>3299</v>
      </c>
      <c r="F2970" s="35">
        <v>55121802</v>
      </c>
      <c r="G2970" s="33" t="s">
        <v>15071</v>
      </c>
      <c r="H2970" s="33">
        <v>10</v>
      </c>
      <c r="I2970" s="33">
        <v>2</v>
      </c>
      <c r="J2970" s="36">
        <v>1000</v>
      </c>
      <c r="K2970" s="37">
        <v>350000</v>
      </c>
      <c r="L2970" s="38" t="s">
        <v>15</v>
      </c>
      <c r="M2970" s="38" t="s">
        <v>13</v>
      </c>
    </row>
    <row r="2971" spans="1:13" s="39" customFormat="1" ht="12.75" x14ac:dyDescent="0.2">
      <c r="A2971" s="33" t="s">
        <v>19</v>
      </c>
      <c r="B2971" s="33" t="s">
        <v>585</v>
      </c>
      <c r="C2971" s="34">
        <v>10</v>
      </c>
      <c r="D2971" s="33" t="s">
        <v>93</v>
      </c>
      <c r="E2971" s="33" t="s">
        <v>3300</v>
      </c>
      <c r="F2971" s="35">
        <v>55121802</v>
      </c>
      <c r="G2971" s="33" t="s">
        <v>15071</v>
      </c>
      <c r="H2971" s="33">
        <v>10</v>
      </c>
      <c r="I2971" s="33">
        <v>2</v>
      </c>
      <c r="J2971" s="36">
        <v>350</v>
      </c>
      <c r="K2971" s="37">
        <v>1400000</v>
      </c>
      <c r="L2971" s="38" t="s">
        <v>15</v>
      </c>
      <c r="M2971" s="38" t="s">
        <v>13</v>
      </c>
    </row>
    <row r="2972" spans="1:13" s="39" customFormat="1" ht="12.75" x14ac:dyDescent="0.2">
      <c r="A2972" s="33" t="s">
        <v>19</v>
      </c>
      <c r="B2972" s="33" t="s">
        <v>585</v>
      </c>
      <c r="C2972" s="34">
        <v>10</v>
      </c>
      <c r="D2972" s="33" t="s">
        <v>93</v>
      </c>
      <c r="E2972" s="33" t="s">
        <v>3301</v>
      </c>
      <c r="F2972" s="35">
        <v>31162600</v>
      </c>
      <c r="G2972" s="33" t="s">
        <v>15071</v>
      </c>
      <c r="H2972" s="33">
        <v>10</v>
      </c>
      <c r="I2972" s="33">
        <v>2</v>
      </c>
      <c r="J2972" s="36">
        <v>500</v>
      </c>
      <c r="K2972" s="37">
        <v>240000</v>
      </c>
      <c r="L2972" s="38" t="s">
        <v>15</v>
      </c>
      <c r="M2972" s="38" t="s">
        <v>13</v>
      </c>
    </row>
    <row r="2973" spans="1:13" s="39" customFormat="1" ht="12.75" x14ac:dyDescent="0.2">
      <c r="A2973" s="33" t="s">
        <v>19</v>
      </c>
      <c r="B2973" s="33" t="s">
        <v>585</v>
      </c>
      <c r="C2973" s="34">
        <v>10</v>
      </c>
      <c r="D2973" s="33" t="s">
        <v>93</v>
      </c>
      <c r="E2973" s="33" t="s">
        <v>3302</v>
      </c>
      <c r="F2973" s="35">
        <v>60101405</v>
      </c>
      <c r="G2973" s="33" t="s">
        <v>15071</v>
      </c>
      <c r="H2973" s="33">
        <v>10</v>
      </c>
      <c r="I2973" s="33">
        <v>2</v>
      </c>
      <c r="J2973" s="36">
        <v>500</v>
      </c>
      <c r="K2973" s="37">
        <v>240000</v>
      </c>
      <c r="L2973" s="38" t="s">
        <v>15</v>
      </c>
      <c r="M2973" s="38" t="s">
        <v>13</v>
      </c>
    </row>
    <row r="2974" spans="1:13" s="39" customFormat="1" ht="12.75" x14ac:dyDescent="0.2">
      <c r="A2974" s="33" t="s">
        <v>19</v>
      </c>
      <c r="B2974" s="33" t="s">
        <v>585</v>
      </c>
      <c r="C2974" s="34">
        <v>10</v>
      </c>
      <c r="D2974" s="33" t="s">
        <v>93</v>
      </c>
      <c r="E2974" s="33" t="s">
        <v>3303</v>
      </c>
      <c r="F2974" s="35">
        <v>55121802</v>
      </c>
      <c r="G2974" s="33" t="s">
        <v>15071</v>
      </c>
      <c r="H2974" s="33">
        <v>10</v>
      </c>
      <c r="I2974" s="33">
        <v>2</v>
      </c>
      <c r="J2974" s="36">
        <v>5000</v>
      </c>
      <c r="K2974" s="37">
        <v>750000</v>
      </c>
      <c r="L2974" s="38" t="s">
        <v>15</v>
      </c>
      <c r="M2974" s="38" t="s">
        <v>13</v>
      </c>
    </row>
    <row r="2975" spans="1:13" s="39" customFormat="1" ht="12.75" x14ac:dyDescent="0.2">
      <c r="A2975" s="33" t="s">
        <v>19</v>
      </c>
      <c r="B2975" s="33" t="s">
        <v>585</v>
      </c>
      <c r="C2975" s="34">
        <v>10</v>
      </c>
      <c r="D2975" s="33" t="s">
        <v>93</v>
      </c>
      <c r="E2975" s="33" t="s">
        <v>3304</v>
      </c>
      <c r="F2975" s="35">
        <v>55121807</v>
      </c>
      <c r="G2975" s="33" t="s">
        <v>15071</v>
      </c>
      <c r="H2975" s="33">
        <v>10</v>
      </c>
      <c r="I2975" s="33">
        <v>2</v>
      </c>
      <c r="J2975" s="36">
        <v>500</v>
      </c>
      <c r="K2975" s="37">
        <v>160000</v>
      </c>
      <c r="L2975" s="38" t="s">
        <v>15</v>
      </c>
      <c r="M2975" s="38" t="s">
        <v>13</v>
      </c>
    </row>
    <row r="2976" spans="1:13" s="39" customFormat="1" ht="12.75" x14ac:dyDescent="0.2">
      <c r="A2976" s="33" t="s">
        <v>19</v>
      </c>
      <c r="B2976" s="33" t="s">
        <v>588</v>
      </c>
      <c r="C2976" s="34">
        <v>10</v>
      </c>
      <c r="D2976" s="33" t="s">
        <v>96</v>
      </c>
      <c r="E2976" s="33" t="s">
        <v>3305</v>
      </c>
      <c r="F2976" s="35">
        <v>72103300</v>
      </c>
      <c r="G2976" s="33" t="s">
        <v>15071</v>
      </c>
      <c r="H2976" s="33">
        <v>10</v>
      </c>
      <c r="I2976" s="33">
        <v>2</v>
      </c>
      <c r="J2976" s="36">
        <v>1</v>
      </c>
      <c r="K2976" s="37">
        <v>19768224</v>
      </c>
      <c r="L2976" s="38" t="s">
        <v>12</v>
      </c>
      <c r="M2976" s="38" t="s">
        <v>13</v>
      </c>
    </row>
    <row r="2977" spans="1:13" s="39" customFormat="1" ht="12.75" x14ac:dyDescent="0.2">
      <c r="A2977" s="33" t="s">
        <v>19</v>
      </c>
      <c r="B2977" s="33" t="s">
        <v>586</v>
      </c>
      <c r="C2977" s="34">
        <v>10</v>
      </c>
      <c r="D2977" s="33" t="s">
        <v>94</v>
      </c>
      <c r="E2977" s="33" t="s">
        <v>3306</v>
      </c>
      <c r="F2977" s="35">
        <v>0</v>
      </c>
      <c r="G2977" s="33" t="s">
        <v>15071</v>
      </c>
      <c r="H2977" s="33">
        <v>1</v>
      </c>
      <c r="I2977" s="33">
        <v>6</v>
      </c>
      <c r="J2977" s="36">
        <v>1</v>
      </c>
      <c r="K2977" s="37">
        <v>1967497.79</v>
      </c>
      <c r="L2977" s="38" t="s">
        <v>12</v>
      </c>
      <c r="M2977" s="38" t="s">
        <v>13</v>
      </c>
    </row>
    <row r="2978" spans="1:13" s="39" customFormat="1" ht="12.75" x14ac:dyDescent="0.2">
      <c r="A2978" s="33" t="s">
        <v>19</v>
      </c>
      <c r="B2978" s="33" t="s">
        <v>611</v>
      </c>
      <c r="C2978" s="34">
        <v>10</v>
      </c>
      <c r="D2978" s="33" t="s">
        <v>108</v>
      </c>
      <c r="E2978" s="33" t="s">
        <v>3307</v>
      </c>
      <c r="F2978" s="35">
        <v>0</v>
      </c>
      <c r="G2978" s="33" t="s">
        <v>15071</v>
      </c>
      <c r="H2978" s="33">
        <v>1</v>
      </c>
      <c r="I2978" s="33">
        <v>6</v>
      </c>
      <c r="J2978" s="36">
        <v>1</v>
      </c>
      <c r="K2978" s="37">
        <v>19811491</v>
      </c>
      <c r="L2978" s="38" t="s">
        <v>12</v>
      </c>
      <c r="M2978" s="38" t="s">
        <v>13</v>
      </c>
    </row>
    <row r="2979" spans="1:13" s="39" customFormat="1" ht="12.75" x14ac:dyDescent="0.2">
      <c r="A2979" s="33" t="s">
        <v>19</v>
      </c>
      <c r="B2979" s="33" t="s">
        <v>555</v>
      </c>
      <c r="C2979" s="34">
        <v>10</v>
      </c>
      <c r="D2979" s="33" t="s">
        <v>76</v>
      </c>
      <c r="E2979" s="33" t="s">
        <v>14105</v>
      </c>
      <c r="F2979" s="35">
        <v>0</v>
      </c>
      <c r="G2979" s="33" t="s">
        <v>15071</v>
      </c>
      <c r="H2979" s="33">
        <v>1</v>
      </c>
      <c r="I2979" s="33">
        <v>6</v>
      </c>
      <c r="J2979" s="36">
        <v>1</v>
      </c>
      <c r="K2979" s="37">
        <v>2</v>
      </c>
      <c r="L2979" s="38" t="s">
        <v>12</v>
      </c>
      <c r="M2979" s="38" t="s">
        <v>13</v>
      </c>
    </row>
    <row r="2980" spans="1:13" s="39" customFormat="1" ht="12.75" x14ac:dyDescent="0.2">
      <c r="A2980" s="33" t="s">
        <v>19</v>
      </c>
      <c r="B2980" s="33" t="s">
        <v>585</v>
      </c>
      <c r="C2980" s="34">
        <v>10</v>
      </c>
      <c r="D2980" s="33" t="s">
        <v>93</v>
      </c>
      <c r="E2980" s="33" t="s">
        <v>14105</v>
      </c>
      <c r="F2980" s="35">
        <v>0</v>
      </c>
      <c r="G2980" s="33" t="s">
        <v>15071</v>
      </c>
      <c r="H2980" s="33">
        <v>1</v>
      </c>
      <c r="I2980" s="33">
        <v>6</v>
      </c>
      <c r="J2980" s="36">
        <v>1</v>
      </c>
      <c r="K2980" s="37">
        <v>49</v>
      </c>
      <c r="L2980" s="38" t="s">
        <v>12</v>
      </c>
      <c r="M2980" s="38" t="s">
        <v>13</v>
      </c>
    </row>
    <row r="2981" spans="1:13" s="39" customFormat="1" ht="12.75" x14ac:dyDescent="0.2">
      <c r="A2981" s="33" t="s">
        <v>19</v>
      </c>
      <c r="B2981" s="33" t="s">
        <v>577</v>
      </c>
      <c r="C2981" s="34">
        <v>10</v>
      </c>
      <c r="D2981" s="33" t="s">
        <v>16</v>
      </c>
      <c r="E2981" s="33" t="s">
        <v>14105</v>
      </c>
      <c r="F2981" s="35">
        <v>0</v>
      </c>
      <c r="G2981" s="33" t="s">
        <v>15071</v>
      </c>
      <c r="H2981" s="33">
        <v>1</v>
      </c>
      <c r="I2981" s="33">
        <v>6</v>
      </c>
      <c r="J2981" s="36">
        <v>1</v>
      </c>
      <c r="K2981" s="37">
        <v>60</v>
      </c>
      <c r="L2981" s="38" t="s">
        <v>12</v>
      </c>
      <c r="M2981" s="38" t="s">
        <v>13</v>
      </c>
    </row>
    <row r="2982" spans="1:13" s="39" customFormat="1" ht="12.75" x14ac:dyDescent="0.2">
      <c r="A2982" s="33" t="s">
        <v>19</v>
      </c>
      <c r="B2982" s="33" t="s">
        <v>581</v>
      </c>
      <c r="C2982" s="34">
        <v>10</v>
      </c>
      <c r="D2982" s="33" t="s">
        <v>90</v>
      </c>
      <c r="E2982" s="33" t="s">
        <v>3232</v>
      </c>
      <c r="F2982" s="35">
        <v>0</v>
      </c>
      <c r="G2982" s="33" t="s">
        <v>15071</v>
      </c>
      <c r="H2982" s="33">
        <v>1</v>
      </c>
      <c r="I2982" s="33">
        <v>6</v>
      </c>
      <c r="J2982" s="36">
        <v>1</v>
      </c>
      <c r="K2982" s="37">
        <v>1322</v>
      </c>
      <c r="L2982" s="38" t="s">
        <v>12</v>
      </c>
      <c r="M2982" s="38" t="s">
        <v>13</v>
      </c>
    </row>
    <row r="2983" spans="1:13" s="39" customFormat="1" ht="12.75" x14ac:dyDescent="0.2">
      <c r="A2983" s="33" t="s">
        <v>21</v>
      </c>
      <c r="B2983" s="33" t="s">
        <v>546</v>
      </c>
      <c r="C2983" s="34">
        <v>10</v>
      </c>
      <c r="D2983" s="33" t="s">
        <v>43</v>
      </c>
      <c r="E2983" s="33" t="s">
        <v>43</v>
      </c>
      <c r="F2983" s="35">
        <v>0</v>
      </c>
      <c r="G2983" s="33" t="s">
        <v>466</v>
      </c>
      <c r="H2983" s="33">
        <v>1</v>
      </c>
      <c r="I2983" s="33">
        <v>1</v>
      </c>
      <c r="J2983" s="36">
        <v>1</v>
      </c>
      <c r="K2983" s="37">
        <v>60000000</v>
      </c>
      <c r="L2983" s="38" t="s">
        <v>12</v>
      </c>
      <c r="M2983" s="38" t="s">
        <v>13</v>
      </c>
    </row>
    <row r="2984" spans="1:13" s="39" customFormat="1" ht="12.75" x14ac:dyDescent="0.2">
      <c r="A2984" s="33" t="s">
        <v>21</v>
      </c>
      <c r="B2984" s="33" t="s">
        <v>549</v>
      </c>
      <c r="C2984" s="34">
        <v>10</v>
      </c>
      <c r="D2984" s="33" t="s">
        <v>14</v>
      </c>
      <c r="E2984" s="33" t="s">
        <v>14106</v>
      </c>
      <c r="F2984" s="35">
        <v>93161602</v>
      </c>
      <c r="G2984" s="33" t="s">
        <v>15070</v>
      </c>
      <c r="H2984" s="33">
        <v>2</v>
      </c>
      <c r="I2984" s="33">
        <v>1</v>
      </c>
      <c r="J2984" s="36">
        <v>1</v>
      </c>
      <c r="K2984" s="37">
        <v>447426</v>
      </c>
      <c r="L2984" s="38" t="s">
        <v>12</v>
      </c>
      <c r="M2984" s="38" t="s">
        <v>13</v>
      </c>
    </row>
    <row r="2985" spans="1:13" s="39" customFormat="1" ht="12.75" x14ac:dyDescent="0.2">
      <c r="A2985" s="33" t="s">
        <v>21</v>
      </c>
      <c r="B2985" s="33" t="s">
        <v>553</v>
      </c>
      <c r="C2985" s="34">
        <v>16</v>
      </c>
      <c r="D2985" s="33" t="s">
        <v>74</v>
      </c>
      <c r="E2985" s="33" t="s">
        <v>3317</v>
      </c>
      <c r="F2985" s="35">
        <v>27112007</v>
      </c>
      <c r="G2985" s="33" t="s">
        <v>15071</v>
      </c>
      <c r="H2985" s="33">
        <v>3</v>
      </c>
      <c r="I2985" s="33">
        <v>2</v>
      </c>
      <c r="J2985" s="36">
        <v>1</v>
      </c>
      <c r="K2985" s="37">
        <v>230000</v>
      </c>
      <c r="L2985" s="38" t="s">
        <v>15</v>
      </c>
      <c r="M2985" s="38" t="s">
        <v>13</v>
      </c>
    </row>
    <row r="2986" spans="1:13" s="39" customFormat="1" ht="12.75" x14ac:dyDescent="0.2">
      <c r="A2986" s="33" t="s">
        <v>21</v>
      </c>
      <c r="B2986" s="33" t="s">
        <v>553</v>
      </c>
      <c r="C2986" s="34">
        <v>16</v>
      </c>
      <c r="D2986" s="33" t="s">
        <v>74</v>
      </c>
      <c r="E2986" s="33" t="s">
        <v>3318</v>
      </c>
      <c r="F2986" s="35">
        <v>27112000</v>
      </c>
      <c r="G2986" s="33" t="s">
        <v>15071</v>
      </c>
      <c r="H2986" s="33">
        <v>3</v>
      </c>
      <c r="I2986" s="33">
        <v>2</v>
      </c>
      <c r="J2986" s="36">
        <v>2</v>
      </c>
      <c r="K2986" s="37">
        <v>130000</v>
      </c>
      <c r="L2986" s="38" t="s">
        <v>15</v>
      </c>
      <c r="M2986" s="38" t="s">
        <v>13</v>
      </c>
    </row>
    <row r="2987" spans="1:13" s="39" customFormat="1" ht="12.75" x14ac:dyDescent="0.2">
      <c r="A2987" s="33" t="s">
        <v>21</v>
      </c>
      <c r="B2987" s="33" t="s">
        <v>553</v>
      </c>
      <c r="C2987" s="34">
        <v>16</v>
      </c>
      <c r="D2987" s="33" t="s">
        <v>74</v>
      </c>
      <c r="E2987" s="33" t="s">
        <v>3319</v>
      </c>
      <c r="F2987" s="35">
        <v>27112000</v>
      </c>
      <c r="G2987" s="33" t="s">
        <v>15071</v>
      </c>
      <c r="H2987" s="33">
        <v>2</v>
      </c>
      <c r="I2987" s="33">
        <v>2</v>
      </c>
      <c r="J2987" s="36">
        <v>1</v>
      </c>
      <c r="K2987" s="37">
        <v>305000</v>
      </c>
      <c r="L2987" s="38" t="s">
        <v>15</v>
      </c>
      <c r="M2987" s="38" t="s">
        <v>13</v>
      </c>
    </row>
    <row r="2988" spans="1:13" s="39" customFormat="1" ht="12.75" x14ac:dyDescent="0.2">
      <c r="A2988" s="33" t="s">
        <v>21</v>
      </c>
      <c r="B2988" s="33" t="s">
        <v>553</v>
      </c>
      <c r="C2988" s="34">
        <v>10</v>
      </c>
      <c r="D2988" s="33" t="s">
        <v>74</v>
      </c>
      <c r="E2988" s="33" t="s">
        <v>3320</v>
      </c>
      <c r="F2988" s="35">
        <v>27111900</v>
      </c>
      <c r="G2988" s="33" t="s">
        <v>15072</v>
      </c>
      <c r="H2988" s="33">
        <v>4</v>
      </c>
      <c r="I2988" s="33">
        <v>6</v>
      </c>
      <c r="J2988" s="36">
        <v>10</v>
      </c>
      <c r="K2988" s="37">
        <v>53000</v>
      </c>
      <c r="L2988" s="38" t="s">
        <v>15</v>
      </c>
      <c r="M2988" s="38" t="s">
        <v>13</v>
      </c>
    </row>
    <row r="2989" spans="1:13" s="39" customFormat="1" ht="12.75" x14ac:dyDescent="0.2">
      <c r="A2989" s="33" t="s">
        <v>21</v>
      </c>
      <c r="B2989" s="33" t="s">
        <v>553</v>
      </c>
      <c r="C2989" s="34">
        <v>10</v>
      </c>
      <c r="D2989" s="33" t="s">
        <v>74</v>
      </c>
      <c r="E2989" s="33" t="s">
        <v>3321</v>
      </c>
      <c r="F2989" s="35">
        <v>27112151</v>
      </c>
      <c r="G2989" s="33" t="s">
        <v>15072</v>
      </c>
      <c r="H2989" s="33">
        <v>4</v>
      </c>
      <c r="I2989" s="33">
        <v>7</v>
      </c>
      <c r="J2989" s="36">
        <v>2</v>
      </c>
      <c r="K2989" s="37">
        <v>91556</v>
      </c>
      <c r="L2989" s="38" t="s">
        <v>15</v>
      </c>
      <c r="M2989" s="38" t="s">
        <v>13</v>
      </c>
    </row>
    <row r="2990" spans="1:13" s="39" customFormat="1" ht="12.75" x14ac:dyDescent="0.2">
      <c r="A2990" s="33" t="s">
        <v>21</v>
      </c>
      <c r="B2990" s="33" t="s">
        <v>553</v>
      </c>
      <c r="C2990" s="34">
        <v>10</v>
      </c>
      <c r="D2990" s="33" t="s">
        <v>74</v>
      </c>
      <c r="E2990" s="33" t="s">
        <v>3322</v>
      </c>
      <c r="F2990" s="35">
        <v>27111500</v>
      </c>
      <c r="G2990" s="33" t="s">
        <v>15072</v>
      </c>
      <c r="H2990" s="33">
        <v>4</v>
      </c>
      <c r="I2990" s="33">
        <v>6</v>
      </c>
      <c r="J2990" s="36">
        <v>15</v>
      </c>
      <c r="K2990" s="37">
        <v>483975</v>
      </c>
      <c r="L2990" s="38" t="s">
        <v>15</v>
      </c>
      <c r="M2990" s="38" t="s">
        <v>13</v>
      </c>
    </row>
    <row r="2991" spans="1:13" s="39" customFormat="1" ht="12.75" x14ac:dyDescent="0.2">
      <c r="A2991" s="33" t="s">
        <v>21</v>
      </c>
      <c r="B2991" s="33" t="s">
        <v>553</v>
      </c>
      <c r="C2991" s="34">
        <v>10</v>
      </c>
      <c r="D2991" s="33" t="s">
        <v>74</v>
      </c>
      <c r="E2991" s="33" t="s">
        <v>3323</v>
      </c>
      <c r="F2991" s="35">
        <v>27112105</v>
      </c>
      <c r="G2991" s="33" t="s">
        <v>15072</v>
      </c>
      <c r="H2991" s="33">
        <v>4</v>
      </c>
      <c r="I2991" s="33">
        <v>6</v>
      </c>
      <c r="J2991" s="36">
        <v>1</v>
      </c>
      <c r="K2991" s="37">
        <v>145800</v>
      </c>
      <c r="L2991" s="38" t="s">
        <v>15</v>
      </c>
      <c r="M2991" s="38" t="s">
        <v>13</v>
      </c>
    </row>
    <row r="2992" spans="1:13" s="39" customFormat="1" ht="12.75" x14ac:dyDescent="0.2">
      <c r="A2992" s="33" t="s">
        <v>21</v>
      </c>
      <c r="B2992" s="33" t="s">
        <v>553</v>
      </c>
      <c r="C2992" s="34">
        <v>10</v>
      </c>
      <c r="D2992" s="33" t="s">
        <v>74</v>
      </c>
      <c r="E2992" s="33" t="s">
        <v>3324</v>
      </c>
      <c r="F2992" s="35">
        <v>31211908</v>
      </c>
      <c r="G2992" s="33" t="s">
        <v>15072</v>
      </c>
      <c r="H2992" s="33">
        <v>4</v>
      </c>
      <c r="I2992" s="33">
        <v>7</v>
      </c>
      <c r="J2992" s="36">
        <v>1</v>
      </c>
      <c r="K2992" s="37">
        <v>111349</v>
      </c>
      <c r="L2992" s="38" t="s">
        <v>15</v>
      </c>
      <c r="M2992" s="38" t="s">
        <v>13</v>
      </c>
    </row>
    <row r="2993" spans="1:13" s="39" customFormat="1" ht="12.75" x14ac:dyDescent="0.2">
      <c r="A2993" s="33" t="s">
        <v>21</v>
      </c>
      <c r="B2993" s="33" t="s">
        <v>553</v>
      </c>
      <c r="C2993" s="34">
        <v>10</v>
      </c>
      <c r="D2993" s="33" t="s">
        <v>74</v>
      </c>
      <c r="E2993" s="33" t="s">
        <v>3325</v>
      </c>
      <c r="F2993" s="35">
        <v>27111801</v>
      </c>
      <c r="G2993" s="33" t="s">
        <v>15072</v>
      </c>
      <c r="H2993" s="33">
        <v>4</v>
      </c>
      <c r="I2993" s="33">
        <v>6</v>
      </c>
      <c r="J2993" s="36">
        <v>1</v>
      </c>
      <c r="K2993" s="37">
        <v>160380</v>
      </c>
      <c r="L2993" s="38" t="s">
        <v>15</v>
      </c>
      <c r="M2993" s="38" t="s">
        <v>13</v>
      </c>
    </row>
    <row r="2994" spans="1:13" s="39" customFormat="1" ht="12.75" x14ac:dyDescent="0.2">
      <c r="A2994" s="33" t="s">
        <v>21</v>
      </c>
      <c r="B2994" s="33" t="s">
        <v>553</v>
      </c>
      <c r="C2994" s="34">
        <v>10</v>
      </c>
      <c r="D2994" s="33" t="s">
        <v>74</v>
      </c>
      <c r="E2994" s="33" t="s">
        <v>3326</v>
      </c>
      <c r="F2994" s="35">
        <v>40141746</v>
      </c>
      <c r="G2994" s="33" t="s">
        <v>15072</v>
      </c>
      <c r="H2994" s="33">
        <v>4</v>
      </c>
      <c r="I2994" s="33">
        <v>6</v>
      </c>
      <c r="J2994" s="36">
        <v>1</v>
      </c>
      <c r="K2994" s="37">
        <v>194400</v>
      </c>
      <c r="L2994" s="38" t="s">
        <v>15</v>
      </c>
      <c r="M2994" s="38" t="s">
        <v>13</v>
      </c>
    </row>
    <row r="2995" spans="1:13" s="39" customFormat="1" ht="12.75" x14ac:dyDescent="0.2">
      <c r="A2995" s="33" t="s">
        <v>21</v>
      </c>
      <c r="B2995" s="33" t="s">
        <v>553</v>
      </c>
      <c r="C2995" s="34">
        <v>10</v>
      </c>
      <c r="D2995" s="33" t="s">
        <v>74</v>
      </c>
      <c r="E2995" s="33" t="s">
        <v>3327</v>
      </c>
      <c r="F2995" s="35">
        <v>27112831</v>
      </c>
      <c r="G2995" s="33" t="s">
        <v>15072</v>
      </c>
      <c r="H2995" s="33">
        <v>4</v>
      </c>
      <c r="I2995" s="33">
        <v>6</v>
      </c>
      <c r="J2995" s="36">
        <v>1</v>
      </c>
      <c r="K2995" s="37">
        <v>223560</v>
      </c>
      <c r="L2995" s="38" t="s">
        <v>15</v>
      </c>
      <c r="M2995" s="38" t="s">
        <v>13</v>
      </c>
    </row>
    <row r="2996" spans="1:13" s="39" customFormat="1" ht="12.75" x14ac:dyDescent="0.2">
      <c r="A2996" s="33" t="s">
        <v>21</v>
      </c>
      <c r="B2996" s="33" t="s">
        <v>553</v>
      </c>
      <c r="C2996" s="34">
        <v>10</v>
      </c>
      <c r="D2996" s="33" t="s">
        <v>74</v>
      </c>
      <c r="E2996" s="33" t="s">
        <v>3328</v>
      </c>
      <c r="F2996" s="35">
        <v>27111512</v>
      </c>
      <c r="G2996" s="33" t="s">
        <v>15072</v>
      </c>
      <c r="H2996" s="33">
        <v>4</v>
      </c>
      <c r="I2996" s="33">
        <v>6</v>
      </c>
      <c r="J2996" s="36">
        <v>1</v>
      </c>
      <c r="K2996" s="37">
        <v>281880</v>
      </c>
      <c r="L2996" s="38" t="s">
        <v>15</v>
      </c>
      <c r="M2996" s="38" t="s">
        <v>13</v>
      </c>
    </row>
    <row r="2997" spans="1:13" s="39" customFormat="1" ht="12.75" x14ac:dyDescent="0.2">
      <c r="A2997" s="33" t="s">
        <v>21</v>
      </c>
      <c r="B2997" s="33" t="s">
        <v>553</v>
      </c>
      <c r="C2997" s="34">
        <v>10</v>
      </c>
      <c r="D2997" s="33" t="s">
        <v>74</v>
      </c>
      <c r="E2997" s="33" t="s">
        <v>3329</v>
      </c>
      <c r="F2997" s="35">
        <v>27112105</v>
      </c>
      <c r="G2997" s="33" t="s">
        <v>15072</v>
      </c>
      <c r="H2997" s="33">
        <v>4</v>
      </c>
      <c r="I2997" s="33">
        <v>7</v>
      </c>
      <c r="J2997" s="36">
        <v>2</v>
      </c>
      <c r="K2997" s="37">
        <v>286390</v>
      </c>
      <c r="L2997" s="38" t="s">
        <v>15</v>
      </c>
      <c r="M2997" s="38" t="s">
        <v>13</v>
      </c>
    </row>
    <row r="2998" spans="1:13" s="39" customFormat="1" ht="12.75" x14ac:dyDescent="0.2">
      <c r="A2998" s="33" t="s">
        <v>21</v>
      </c>
      <c r="B2998" s="33" t="s">
        <v>553</v>
      </c>
      <c r="C2998" s="34">
        <v>10</v>
      </c>
      <c r="D2998" s="33" t="s">
        <v>74</v>
      </c>
      <c r="E2998" s="33" t="s">
        <v>3330</v>
      </c>
      <c r="F2998" s="35">
        <v>31241700</v>
      </c>
      <c r="G2998" s="33" t="s">
        <v>15072</v>
      </c>
      <c r="H2998" s="33">
        <v>4</v>
      </c>
      <c r="I2998" s="33">
        <v>6</v>
      </c>
      <c r="J2998" s="36">
        <v>3</v>
      </c>
      <c r="K2998" s="37">
        <v>291600</v>
      </c>
      <c r="L2998" s="38" t="s">
        <v>15</v>
      </c>
      <c r="M2998" s="38" t="s">
        <v>13</v>
      </c>
    </row>
    <row r="2999" spans="1:13" s="39" customFormat="1" ht="12.75" x14ac:dyDescent="0.2">
      <c r="A2999" s="33" t="s">
        <v>21</v>
      </c>
      <c r="B2999" s="33" t="s">
        <v>553</v>
      </c>
      <c r="C2999" s="34">
        <v>10</v>
      </c>
      <c r="D2999" s="33" t="s">
        <v>74</v>
      </c>
      <c r="E2999" s="33" t="s">
        <v>3331</v>
      </c>
      <c r="F2999" s="35">
        <v>27111500</v>
      </c>
      <c r="G2999" s="33" t="s">
        <v>15072</v>
      </c>
      <c r="H2999" s="33">
        <v>4</v>
      </c>
      <c r="I2999" s="33">
        <v>6</v>
      </c>
      <c r="J2999" s="36">
        <v>1</v>
      </c>
      <c r="K2999" s="37">
        <v>291600</v>
      </c>
      <c r="L2999" s="38" t="s">
        <v>15</v>
      </c>
      <c r="M2999" s="38" t="s">
        <v>13</v>
      </c>
    </row>
    <row r="3000" spans="1:13" s="39" customFormat="1" ht="12.75" x14ac:dyDescent="0.2">
      <c r="A3000" s="33" t="s">
        <v>21</v>
      </c>
      <c r="B3000" s="33" t="s">
        <v>553</v>
      </c>
      <c r="C3000" s="34">
        <v>10</v>
      </c>
      <c r="D3000" s="33" t="s">
        <v>74</v>
      </c>
      <c r="E3000" s="33" t="s">
        <v>3332</v>
      </c>
      <c r="F3000" s="35">
        <v>31211908</v>
      </c>
      <c r="G3000" s="33" t="s">
        <v>15072</v>
      </c>
      <c r="H3000" s="33">
        <v>4</v>
      </c>
      <c r="I3000" s="33">
        <v>6</v>
      </c>
      <c r="J3000" s="36">
        <v>2</v>
      </c>
      <c r="K3000" s="37">
        <v>291600</v>
      </c>
      <c r="L3000" s="38" t="s">
        <v>15</v>
      </c>
      <c r="M3000" s="38" t="s">
        <v>13</v>
      </c>
    </row>
    <row r="3001" spans="1:13" s="39" customFormat="1" ht="12.75" x14ac:dyDescent="0.2">
      <c r="A3001" s="33" t="s">
        <v>21</v>
      </c>
      <c r="B3001" s="33" t="s">
        <v>553</v>
      </c>
      <c r="C3001" s="34">
        <v>10</v>
      </c>
      <c r="D3001" s="33" t="s">
        <v>74</v>
      </c>
      <c r="E3001" s="33" t="s">
        <v>3333</v>
      </c>
      <c r="F3001" s="35">
        <v>27111909</v>
      </c>
      <c r="G3001" s="33" t="s">
        <v>15072</v>
      </c>
      <c r="H3001" s="33">
        <v>4</v>
      </c>
      <c r="I3001" s="33">
        <v>6</v>
      </c>
      <c r="J3001" s="36">
        <v>1</v>
      </c>
      <c r="K3001" s="37">
        <v>311040</v>
      </c>
      <c r="L3001" s="38" t="s">
        <v>15</v>
      </c>
      <c r="M3001" s="38" t="s">
        <v>13</v>
      </c>
    </row>
    <row r="3002" spans="1:13" s="39" customFormat="1" ht="12.75" x14ac:dyDescent="0.2">
      <c r="A3002" s="33" t="s">
        <v>21</v>
      </c>
      <c r="B3002" s="33" t="s">
        <v>553</v>
      </c>
      <c r="C3002" s="34">
        <v>10</v>
      </c>
      <c r="D3002" s="33" t="s">
        <v>74</v>
      </c>
      <c r="E3002" s="33" t="s">
        <v>3334</v>
      </c>
      <c r="F3002" s="35">
        <v>24101605</v>
      </c>
      <c r="G3002" s="33" t="s">
        <v>15072</v>
      </c>
      <c r="H3002" s="33">
        <v>4</v>
      </c>
      <c r="I3002" s="33">
        <v>7</v>
      </c>
      <c r="J3002" s="36">
        <v>2</v>
      </c>
      <c r="K3002" s="37">
        <v>222834</v>
      </c>
      <c r="L3002" s="38" t="s">
        <v>15</v>
      </c>
      <c r="M3002" s="38" t="s">
        <v>13</v>
      </c>
    </row>
    <row r="3003" spans="1:13" s="39" customFormat="1" ht="12.75" x14ac:dyDescent="0.2">
      <c r="A3003" s="33" t="s">
        <v>21</v>
      </c>
      <c r="B3003" s="33" t="s">
        <v>553</v>
      </c>
      <c r="C3003" s="34">
        <v>10</v>
      </c>
      <c r="D3003" s="33" t="s">
        <v>74</v>
      </c>
      <c r="E3003" s="33" t="s">
        <v>3335</v>
      </c>
      <c r="F3003" s="35">
        <v>27111500</v>
      </c>
      <c r="G3003" s="33" t="s">
        <v>15072</v>
      </c>
      <c r="H3003" s="33">
        <v>4</v>
      </c>
      <c r="I3003" s="33">
        <v>6</v>
      </c>
      <c r="J3003" s="36">
        <v>1</v>
      </c>
      <c r="K3003" s="37">
        <v>340200</v>
      </c>
      <c r="L3003" s="38" t="s">
        <v>15</v>
      </c>
      <c r="M3003" s="38" t="s">
        <v>13</v>
      </c>
    </row>
    <row r="3004" spans="1:13" s="39" customFormat="1" ht="12.75" x14ac:dyDescent="0.2">
      <c r="A3004" s="33" t="s">
        <v>21</v>
      </c>
      <c r="B3004" s="33" t="s">
        <v>553</v>
      </c>
      <c r="C3004" s="34">
        <v>10</v>
      </c>
      <c r="D3004" s="33" t="s">
        <v>74</v>
      </c>
      <c r="E3004" s="33" t="s">
        <v>3336</v>
      </c>
      <c r="F3004" s="35">
        <v>27111909</v>
      </c>
      <c r="G3004" s="33" t="s">
        <v>15072</v>
      </c>
      <c r="H3004" s="33">
        <v>4</v>
      </c>
      <c r="I3004" s="33">
        <v>6</v>
      </c>
      <c r="J3004" s="36">
        <v>20</v>
      </c>
      <c r="K3004" s="37">
        <v>49340</v>
      </c>
      <c r="L3004" s="38" t="s">
        <v>15</v>
      </c>
      <c r="M3004" s="38" t="s">
        <v>13</v>
      </c>
    </row>
    <row r="3005" spans="1:13" s="39" customFormat="1" ht="12.75" x14ac:dyDescent="0.2">
      <c r="A3005" s="33" t="s">
        <v>21</v>
      </c>
      <c r="B3005" s="33" t="s">
        <v>553</v>
      </c>
      <c r="C3005" s="34">
        <v>10</v>
      </c>
      <c r="D3005" s="33" t="s">
        <v>74</v>
      </c>
      <c r="E3005" s="33" t="s">
        <v>3337</v>
      </c>
      <c r="F3005" s="35">
        <v>27112148</v>
      </c>
      <c r="G3005" s="33" t="s">
        <v>15072</v>
      </c>
      <c r="H3005" s="33">
        <v>4</v>
      </c>
      <c r="I3005" s="33">
        <v>6</v>
      </c>
      <c r="J3005" s="36">
        <v>1</v>
      </c>
      <c r="K3005" s="37">
        <v>417960</v>
      </c>
      <c r="L3005" s="38" t="s">
        <v>15</v>
      </c>
      <c r="M3005" s="38" t="s">
        <v>13</v>
      </c>
    </row>
    <row r="3006" spans="1:13" s="39" customFormat="1" ht="12.75" x14ac:dyDescent="0.2">
      <c r="A3006" s="33" t="s">
        <v>21</v>
      </c>
      <c r="B3006" s="33" t="s">
        <v>553</v>
      </c>
      <c r="C3006" s="34">
        <v>10</v>
      </c>
      <c r="D3006" s="33" t="s">
        <v>74</v>
      </c>
      <c r="E3006" s="33" t="s">
        <v>3338</v>
      </c>
      <c r="F3006" s="35">
        <v>27111525</v>
      </c>
      <c r="G3006" s="33" t="s">
        <v>15072</v>
      </c>
      <c r="H3006" s="33">
        <v>4</v>
      </c>
      <c r="I3006" s="33">
        <v>6</v>
      </c>
      <c r="J3006" s="36">
        <v>1</v>
      </c>
      <c r="K3006" s="37">
        <v>447120</v>
      </c>
      <c r="L3006" s="38" t="s">
        <v>15</v>
      </c>
      <c r="M3006" s="38" t="s">
        <v>13</v>
      </c>
    </row>
    <row r="3007" spans="1:13" s="39" customFormat="1" ht="12.75" x14ac:dyDescent="0.2">
      <c r="A3007" s="33" t="s">
        <v>21</v>
      </c>
      <c r="B3007" s="33" t="s">
        <v>553</v>
      </c>
      <c r="C3007" s="34">
        <v>10</v>
      </c>
      <c r="D3007" s="33" t="s">
        <v>74</v>
      </c>
      <c r="E3007" s="33" t="s">
        <v>3339</v>
      </c>
      <c r="F3007" s="35">
        <v>27111750</v>
      </c>
      <c r="G3007" s="33" t="s">
        <v>15072</v>
      </c>
      <c r="H3007" s="33">
        <v>4</v>
      </c>
      <c r="I3007" s="33">
        <v>6</v>
      </c>
      <c r="J3007" s="36">
        <v>1</v>
      </c>
      <c r="K3007" s="37">
        <v>447120</v>
      </c>
      <c r="L3007" s="38" t="s">
        <v>15</v>
      </c>
      <c r="M3007" s="38" t="s">
        <v>13</v>
      </c>
    </row>
    <row r="3008" spans="1:13" s="39" customFormat="1" ht="12.75" x14ac:dyDescent="0.2">
      <c r="A3008" s="33" t="s">
        <v>21</v>
      </c>
      <c r="B3008" s="33" t="s">
        <v>553</v>
      </c>
      <c r="C3008" s="34">
        <v>10</v>
      </c>
      <c r="D3008" s="33" t="s">
        <v>74</v>
      </c>
      <c r="E3008" s="33" t="s">
        <v>3340</v>
      </c>
      <c r="F3008" s="35">
        <v>27112151</v>
      </c>
      <c r="G3008" s="33" t="s">
        <v>15072</v>
      </c>
      <c r="H3008" s="33">
        <v>4</v>
      </c>
      <c r="I3008" s="33">
        <v>6</v>
      </c>
      <c r="J3008" s="36">
        <v>1</v>
      </c>
      <c r="K3008" s="37">
        <v>456840</v>
      </c>
      <c r="L3008" s="38" t="s">
        <v>15</v>
      </c>
      <c r="M3008" s="38" t="s">
        <v>13</v>
      </c>
    </row>
    <row r="3009" spans="1:13" s="39" customFormat="1" ht="12.75" x14ac:dyDescent="0.2">
      <c r="A3009" s="33" t="s">
        <v>21</v>
      </c>
      <c r="B3009" s="33" t="s">
        <v>553</v>
      </c>
      <c r="C3009" s="34">
        <v>10</v>
      </c>
      <c r="D3009" s="33" t="s">
        <v>74</v>
      </c>
      <c r="E3009" s="33" t="s">
        <v>3341</v>
      </c>
      <c r="F3009" s="35">
        <v>23153145</v>
      </c>
      <c r="G3009" s="33" t="s">
        <v>15072</v>
      </c>
      <c r="H3009" s="33">
        <v>4</v>
      </c>
      <c r="I3009" s="33">
        <v>6</v>
      </c>
      <c r="J3009" s="36">
        <v>1</v>
      </c>
      <c r="K3009" s="37">
        <v>486000</v>
      </c>
      <c r="L3009" s="38" t="s">
        <v>15</v>
      </c>
      <c r="M3009" s="38" t="s">
        <v>13</v>
      </c>
    </row>
    <row r="3010" spans="1:13" s="39" customFormat="1" ht="12.75" x14ac:dyDescent="0.2">
      <c r="A3010" s="33" t="s">
        <v>21</v>
      </c>
      <c r="B3010" s="33" t="s">
        <v>553</v>
      </c>
      <c r="C3010" s="34">
        <v>10</v>
      </c>
      <c r="D3010" s="33" t="s">
        <v>74</v>
      </c>
      <c r="E3010" s="33" t="s">
        <v>3342</v>
      </c>
      <c r="F3010" s="35">
        <v>27111750</v>
      </c>
      <c r="G3010" s="33" t="s">
        <v>15072</v>
      </c>
      <c r="H3010" s="33">
        <v>4</v>
      </c>
      <c r="I3010" s="33">
        <v>6</v>
      </c>
      <c r="J3010" s="36">
        <v>1</v>
      </c>
      <c r="K3010" s="37">
        <v>495720</v>
      </c>
      <c r="L3010" s="38" t="s">
        <v>15</v>
      </c>
      <c r="M3010" s="38" t="s">
        <v>13</v>
      </c>
    </row>
    <row r="3011" spans="1:13" s="39" customFormat="1" ht="12.75" x14ac:dyDescent="0.2">
      <c r="A3011" s="33" t="s">
        <v>21</v>
      </c>
      <c r="B3011" s="33" t="s">
        <v>553</v>
      </c>
      <c r="C3011" s="34">
        <v>10</v>
      </c>
      <c r="D3011" s="33" t="s">
        <v>74</v>
      </c>
      <c r="E3011" s="33" t="s">
        <v>3343</v>
      </c>
      <c r="F3011" s="35">
        <v>27111728</v>
      </c>
      <c r="G3011" s="33" t="s">
        <v>15072</v>
      </c>
      <c r="H3011" s="33">
        <v>4</v>
      </c>
      <c r="I3011" s="33">
        <v>6</v>
      </c>
      <c r="J3011" s="36">
        <v>1</v>
      </c>
      <c r="K3011" s="37">
        <v>515160</v>
      </c>
      <c r="L3011" s="38" t="s">
        <v>15</v>
      </c>
      <c r="M3011" s="38" t="s">
        <v>13</v>
      </c>
    </row>
    <row r="3012" spans="1:13" s="39" customFormat="1" ht="12.75" x14ac:dyDescent="0.2">
      <c r="A3012" s="33" t="s">
        <v>21</v>
      </c>
      <c r="B3012" s="33" t="s">
        <v>553</v>
      </c>
      <c r="C3012" s="34">
        <v>10</v>
      </c>
      <c r="D3012" s="33" t="s">
        <v>74</v>
      </c>
      <c r="E3012" s="33" t="s">
        <v>3344</v>
      </c>
      <c r="F3012" s="35">
        <v>27111728</v>
      </c>
      <c r="G3012" s="33" t="s">
        <v>15072</v>
      </c>
      <c r="H3012" s="33">
        <v>4</v>
      </c>
      <c r="I3012" s="33">
        <v>6</v>
      </c>
      <c r="J3012" s="36">
        <v>1</v>
      </c>
      <c r="K3012" s="37">
        <v>515160</v>
      </c>
      <c r="L3012" s="38" t="s">
        <v>15</v>
      </c>
      <c r="M3012" s="38" t="s">
        <v>13</v>
      </c>
    </row>
    <row r="3013" spans="1:13" s="39" customFormat="1" ht="12.75" x14ac:dyDescent="0.2">
      <c r="A3013" s="33" t="s">
        <v>21</v>
      </c>
      <c r="B3013" s="33" t="s">
        <v>553</v>
      </c>
      <c r="C3013" s="34">
        <v>10</v>
      </c>
      <c r="D3013" s="33" t="s">
        <v>74</v>
      </c>
      <c r="E3013" s="33" t="s">
        <v>3345</v>
      </c>
      <c r="F3013" s="35">
        <v>27111933</v>
      </c>
      <c r="G3013" s="33" t="s">
        <v>15072</v>
      </c>
      <c r="H3013" s="33">
        <v>4</v>
      </c>
      <c r="I3013" s="33">
        <v>6</v>
      </c>
      <c r="J3013" s="36">
        <v>1</v>
      </c>
      <c r="K3013" s="37">
        <v>737489</v>
      </c>
      <c r="L3013" s="38" t="s">
        <v>15</v>
      </c>
      <c r="M3013" s="38" t="s">
        <v>13</v>
      </c>
    </row>
    <row r="3014" spans="1:13" s="39" customFormat="1" ht="12.75" x14ac:dyDescent="0.2">
      <c r="A3014" s="33" t="s">
        <v>21</v>
      </c>
      <c r="B3014" s="33" t="s">
        <v>553</v>
      </c>
      <c r="C3014" s="34">
        <v>10</v>
      </c>
      <c r="D3014" s="33" t="s">
        <v>74</v>
      </c>
      <c r="E3014" s="33" t="s">
        <v>3346</v>
      </c>
      <c r="F3014" s="35">
        <v>27111926</v>
      </c>
      <c r="G3014" s="33" t="s">
        <v>15072</v>
      </c>
      <c r="H3014" s="33">
        <v>4</v>
      </c>
      <c r="I3014" s="33">
        <v>6</v>
      </c>
      <c r="J3014" s="36">
        <v>1</v>
      </c>
      <c r="K3014" s="37">
        <v>737489</v>
      </c>
      <c r="L3014" s="38" t="s">
        <v>15</v>
      </c>
      <c r="M3014" s="38" t="s">
        <v>13</v>
      </c>
    </row>
    <row r="3015" spans="1:13" s="39" customFormat="1" ht="12.75" x14ac:dyDescent="0.2">
      <c r="A3015" s="33" t="s">
        <v>21</v>
      </c>
      <c r="B3015" s="33" t="s">
        <v>553</v>
      </c>
      <c r="C3015" s="34">
        <v>10</v>
      </c>
      <c r="D3015" s="33" t="s">
        <v>74</v>
      </c>
      <c r="E3015" s="33" t="s">
        <v>3347</v>
      </c>
      <c r="F3015" s="35">
        <v>27111926</v>
      </c>
      <c r="G3015" s="33" t="s">
        <v>15072</v>
      </c>
      <c r="H3015" s="33">
        <v>4</v>
      </c>
      <c r="I3015" s="33">
        <v>6</v>
      </c>
      <c r="J3015" s="36">
        <v>1</v>
      </c>
      <c r="K3015" s="37">
        <v>602640</v>
      </c>
      <c r="L3015" s="38" t="s">
        <v>15</v>
      </c>
      <c r="M3015" s="38" t="s">
        <v>13</v>
      </c>
    </row>
    <row r="3016" spans="1:13" s="39" customFormat="1" ht="12.75" x14ac:dyDescent="0.2">
      <c r="A3016" s="33" t="s">
        <v>21</v>
      </c>
      <c r="B3016" s="33" t="s">
        <v>553</v>
      </c>
      <c r="C3016" s="34">
        <v>10</v>
      </c>
      <c r="D3016" s="33" t="s">
        <v>74</v>
      </c>
      <c r="E3016" s="33" t="s">
        <v>3348</v>
      </c>
      <c r="F3016" s="35">
        <v>27111930</v>
      </c>
      <c r="G3016" s="33" t="s">
        <v>15072</v>
      </c>
      <c r="H3016" s="33">
        <v>4</v>
      </c>
      <c r="I3016" s="33">
        <v>6</v>
      </c>
      <c r="J3016" s="36">
        <v>1</v>
      </c>
      <c r="K3016" s="37">
        <v>770413</v>
      </c>
      <c r="L3016" s="38" t="s">
        <v>15</v>
      </c>
      <c r="M3016" s="38" t="s">
        <v>13</v>
      </c>
    </row>
    <row r="3017" spans="1:13" s="39" customFormat="1" ht="12.75" x14ac:dyDescent="0.2">
      <c r="A3017" s="33" t="s">
        <v>21</v>
      </c>
      <c r="B3017" s="33" t="s">
        <v>553</v>
      </c>
      <c r="C3017" s="34">
        <v>10</v>
      </c>
      <c r="D3017" s="33" t="s">
        <v>74</v>
      </c>
      <c r="E3017" s="33" t="s">
        <v>3349</v>
      </c>
      <c r="F3017" s="35">
        <v>27111942</v>
      </c>
      <c r="G3017" s="33" t="s">
        <v>15072</v>
      </c>
      <c r="H3017" s="33">
        <v>4</v>
      </c>
      <c r="I3017" s="33">
        <v>6</v>
      </c>
      <c r="J3017" s="36">
        <v>1</v>
      </c>
      <c r="K3017" s="37">
        <v>796752</v>
      </c>
      <c r="L3017" s="38" t="s">
        <v>15</v>
      </c>
      <c r="M3017" s="38" t="s">
        <v>13</v>
      </c>
    </row>
    <row r="3018" spans="1:13" s="39" customFormat="1" ht="12.75" x14ac:dyDescent="0.2">
      <c r="A3018" s="33" t="s">
        <v>21</v>
      </c>
      <c r="B3018" s="33" t="s">
        <v>553</v>
      </c>
      <c r="C3018" s="34">
        <v>10</v>
      </c>
      <c r="D3018" s="33" t="s">
        <v>74</v>
      </c>
      <c r="E3018" s="33" t="s">
        <v>3350</v>
      </c>
      <c r="F3018" s="35">
        <v>27111729</v>
      </c>
      <c r="G3018" s="33" t="s">
        <v>15072</v>
      </c>
      <c r="H3018" s="33">
        <v>4</v>
      </c>
      <c r="I3018" s="33">
        <v>6</v>
      </c>
      <c r="J3018" s="36">
        <v>1</v>
      </c>
      <c r="K3018" s="37">
        <v>767880</v>
      </c>
      <c r="L3018" s="38" t="s">
        <v>15</v>
      </c>
      <c r="M3018" s="38" t="s">
        <v>13</v>
      </c>
    </row>
    <row r="3019" spans="1:13" s="39" customFormat="1" ht="12.75" x14ac:dyDescent="0.2">
      <c r="A3019" s="33" t="s">
        <v>21</v>
      </c>
      <c r="B3019" s="33" t="s">
        <v>553</v>
      </c>
      <c r="C3019" s="34">
        <v>10</v>
      </c>
      <c r="D3019" s="33" t="s">
        <v>74</v>
      </c>
      <c r="E3019" s="33" t="s">
        <v>3351</v>
      </c>
      <c r="F3019" s="35">
        <v>23131500</v>
      </c>
      <c r="G3019" s="33" t="s">
        <v>15072</v>
      </c>
      <c r="H3019" s="33">
        <v>4</v>
      </c>
      <c r="I3019" s="33">
        <v>6</v>
      </c>
      <c r="J3019" s="36">
        <v>1</v>
      </c>
      <c r="K3019" s="37">
        <v>464223</v>
      </c>
      <c r="L3019" s="38" t="s">
        <v>15</v>
      </c>
      <c r="M3019" s="38" t="s">
        <v>13</v>
      </c>
    </row>
    <row r="3020" spans="1:13" s="39" customFormat="1" ht="12.75" x14ac:dyDescent="0.2">
      <c r="A3020" s="33" t="s">
        <v>21</v>
      </c>
      <c r="B3020" s="33" t="s">
        <v>553</v>
      </c>
      <c r="C3020" s="34">
        <v>10</v>
      </c>
      <c r="D3020" s="33" t="s">
        <v>74</v>
      </c>
      <c r="E3020" s="33" t="s">
        <v>3352</v>
      </c>
      <c r="F3020" s="35">
        <v>27111704</v>
      </c>
      <c r="G3020" s="33" t="s">
        <v>15072</v>
      </c>
      <c r="H3020" s="33">
        <v>4</v>
      </c>
      <c r="I3020" s="33">
        <v>6</v>
      </c>
      <c r="J3020" s="36">
        <v>5</v>
      </c>
      <c r="K3020" s="37">
        <v>777600</v>
      </c>
      <c r="L3020" s="38" t="s">
        <v>15</v>
      </c>
      <c r="M3020" s="38" t="s">
        <v>13</v>
      </c>
    </row>
    <row r="3021" spans="1:13" s="39" customFormat="1" ht="12.75" x14ac:dyDescent="0.2">
      <c r="A3021" s="33" t="s">
        <v>21</v>
      </c>
      <c r="B3021" s="33" t="s">
        <v>553</v>
      </c>
      <c r="C3021" s="34">
        <v>10</v>
      </c>
      <c r="D3021" s="33" t="s">
        <v>74</v>
      </c>
      <c r="E3021" s="33" t="s">
        <v>3353</v>
      </c>
      <c r="F3021" s="35">
        <v>27111704</v>
      </c>
      <c r="G3021" s="33" t="s">
        <v>15072</v>
      </c>
      <c r="H3021" s="33">
        <v>4</v>
      </c>
      <c r="I3021" s="33">
        <v>6</v>
      </c>
      <c r="J3021" s="36">
        <v>5</v>
      </c>
      <c r="K3021" s="37">
        <v>777600</v>
      </c>
      <c r="L3021" s="38" t="s">
        <v>15</v>
      </c>
      <c r="M3021" s="38" t="s">
        <v>13</v>
      </c>
    </row>
    <row r="3022" spans="1:13" s="39" customFormat="1" ht="12.75" x14ac:dyDescent="0.2">
      <c r="A3022" s="33" t="s">
        <v>21</v>
      </c>
      <c r="B3022" s="33" t="s">
        <v>553</v>
      </c>
      <c r="C3022" s="34">
        <v>10</v>
      </c>
      <c r="D3022" s="33" t="s">
        <v>74</v>
      </c>
      <c r="E3022" s="33" t="s">
        <v>3354</v>
      </c>
      <c r="F3022" s="35">
        <v>27111704</v>
      </c>
      <c r="G3022" s="33" t="s">
        <v>15072</v>
      </c>
      <c r="H3022" s="33">
        <v>4</v>
      </c>
      <c r="I3022" s="33">
        <v>6</v>
      </c>
      <c r="J3022" s="36">
        <v>5</v>
      </c>
      <c r="K3022" s="37">
        <v>777600</v>
      </c>
      <c r="L3022" s="38" t="s">
        <v>15</v>
      </c>
      <c r="M3022" s="38" t="s">
        <v>13</v>
      </c>
    </row>
    <row r="3023" spans="1:13" s="39" customFormat="1" ht="12.75" x14ac:dyDescent="0.2">
      <c r="A3023" s="33" t="s">
        <v>21</v>
      </c>
      <c r="B3023" s="33" t="s">
        <v>553</v>
      </c>
      <c r="C3023" s="34">
        <v>10</v>
      </c>
      <c r="D3023" s="33" t="s">
        <v>74</v>
      </c>
      <c r="E3023" s="33" t="s">
        <v>3355</v>
      </c>
      <c r="F3023" s="35">
        <v>23271806</v>
      </c>
      <c r="G3023" s="33" t="s">
        <v>15072</v>
      </c>
      <c r="H3023" s="33">
        <v>4</v>
      </c>
      <c r="I3023" s="33">
        <v>6</v>
      </c>
      <c r="J3023" s="36">
        <v>1</v>
      </c>
      <c r="K3023" s="37">
        <v>806760</v>
      </c>
      <c r="L3023" s="38" t="s">
        <v>15</v>
      </c>
      <c r="M3023" s="38" t="s">
        <v>13</v>
      </c>
    </row>
    <row r="3024" spans="1:13" s="39" customFormat="1" ht="12.75" x14ac:dyDescent="0.2">
      <c r="A3024" s="33" t="s">
        <v>21</v>
      </c>
      <c r="B3024" s="33" t="s">
        <v>553</v>
      </c>
      <c r="C3024" s="34">
        <v>10</v>
      </c>
      <c r="D3024" s="33" t="s">
        <v>74</v>
      </c>
      <c r="E3024" s="33" t="s">
        <v>3356</v>
      </c>
      <c r="F3024" s="35">
        <v>27112904</v>
      </c>
      <c r="G3024" s="33" t="s">
        <v>15072</v>
      </c>
      <c r="H3024" s="33">
        <v>4</v>
      </c>
      <c r="I3024" s="33">
        <v>6</v>
      </c>
      <c r="J3024" s="36">
        <v>1</v>
      </c>
      <c r="K3024" s="37">
        <v>845640</v>
      </c>
      <c r="L3024" s="38" t="s">
        <v>15</v>
      </c>
      <c r="M3024" s="38" t="s">
        <v>13</v>
      </c>
    </row>
    <row r="3025" spans="1:13" s="39" customFormat="1" ht="12.75" x14ac:dyDescent="0.2">
      <c r="A3025" s="33" t="s">
        <v>21</v>
      </c>
      <c r="B3025" s="33" t="s">
        <v>553</v>
      </c>
      <c r="C3025" s="34">
        <v>10</v>
      </c>
      <c r="D3025" s="33" t="s">
        <v>74</v>
      </c>
      <c r="E3025" s="33" t="s">
        <v>3357</v>
      </c>
      <c r="F3025" s="35">
        <v>27111704</v>
      </c>
      <c r="G3025" s="33" t="s">
        <v>15072</v>
      </c>
      <c r="H3025" s="33">
        <v>4</v>
      </c>
      <c r="I3025" s="33">
        <v>6</v>
      </c>
      <c r="J3025" s="36">
        <v>5</v>
      </c>
      <c r="K3025" s="37">
        <v>874800</v>
      </c>
      <c r="L3025" s="38" t="s">
        <v>15</v>
      </c>
      <c r="M3025" s="38" t="s">
        <v>13</v>
      </c>
    </row>
    <row r="3026" spans="1:13" s="39" customFormat="1" ht="12.75" x14ac:dyDescent="0.2">
      <c r="A3026" s="33" t="s">
        <v>21</v>
      </c>
      <c r="B3026" s="33" t="s">
        <v>553</v>
      </c>
      <c r="C3026" s="34">
        <v>10</v>
      </c>
      <c r="D3026" s="33" t="s">
        <v>74</v>
      </c>
      <c r="E3026" s="33" t="s">
        <v>3358</v>
      </c>
      <c r="F3026" s="35">
        <v>27112800</v>
      </c>
      <c r="G3026" s="33" t="s">
        <v>15072</v>
      </c>
      <c r="H3026" s="33">
        <v>4</v>
      </c>
      <c r="I3026" s="33">
        <v>6</v>
      </c>
      <c r="J3026" s="36">
        <v>1</v>
      </c>
      <c r="K3026" s="37">
        <v>1020600</v>
      </c>
      <c r="L3026" s="38" t="s">
        <v>15</v>
      </c>
      <c r="M3026" s="38" t="s">
        <v>13</v>
      </c>
    </row>
    <row r="3027" spans="1:13" s="39" customFormat="1" ht="12.75" x14ac:dyDescent="0.2">
      <c r="A3027" s="33" t="s">
        <v>21</v>
      </c>
      <c r="B3027" s="33" t="s">
        <v>553</v>
      </c>
      <c r="C3027" s="34">
        <v>10</v>
      </c>
      <c r="D3027" s="33" t="s">
        <v>74</v>
      </c>
      <c r="E3027" s="33" t="s">
        <v>3359</v>
      </c>
      <c r="F3027" s="35">
        <v>27111704</v>
      </c>
      <c r="G3027" s="33" t="s">
        <v>15072</v>
      </c>
      <c r="H3027" s="33">
        <v>4</v>
      </c>
      <c r="I3027" s="33">
        <v>6</v>
      </c>
      <c r="J3027" s="36">
        <v>5</v>
      </c>
      <c r="K3027" s="37">
        <v>1117800</v>
      </c>
      <c r="L3027" s="38" t="s">
        <v>15</v>
      </c>
      <c r="M3027" s="38" t="s">
        <v>13</v>
      </c>
    </row>
    <row r="3028" spans="1:13" s="39" customFormat="1" ht="12.75" x14ac:dyDescent="0.2">
      <c r="A3028" s="33" t="s">
        <v>21</v>
      </c>
      <c r="B3028" s="33" t="s">
        <v>553</v>
      </c>
      <c r="C3028" s="34">
        <v>10</v>
      </c>
      <c r="D3028" s="33" t="s">
        <v>74</v>
      </c>
      <c r="E3028" s="33" t="s">
        <v>3360</v>
      </c>
      <c r="F3028" s="35">
        <v>27111704</v>
      </c>
      <c r="G3028" s="33" t="s">
        <v>15072</v>
      </c>
      <c r="H3028" s="33">
        <v>4</v>
      </c>
      <c r="I3028" s="33">
        <v>6</v>
      </c>
      <c r="J3028" s="36">
        <v>5</v>
      </c>
      <c r="K3028" s="37">
        <v>1117800</v>
      </c>
      <c r="L3028" s="38" t="s">
        <v>15</v>
      </c>
      <c r="M3028" s="38" t="s">
        <v>13</v>
      </c>
    </row>
    <row r="3029" spans="1:13" s="39" customFormat="1" ht="12.75" x14ac:dyDescent="0.2">
      <c r="A3029" s="33" t="s">
        <v>21</v>
      </c>
      <c r="B3029" s="33" t="s">
        <v>553</v>
      </c>
      <c r="C3029" s="34">
        <v>10</v>
      </c>
      <c r="D3029" s="33" t="s">
        <v>74</v>
      </c>
      <c r="E3029" s="33" t="s">
        <v>3361</v>
      </c>
      <c r="F3029" s="35">
        <v>41112414</v>
      </c>
      <c r="G3029" s="33" t="s">
        <v>15072</v>
      </c>
      <c r="H3029" s="33">
        <v>4</v>
      </c>
      <c r="I3029" s="33">
        <v>6</v>
      </c>
      <c r="J3029" s="36">
        <v>1</v>
      </c>
      <c r="K3029" s="37">
        <v>1146960</v>
      </c>
      <c r="L3029" s="38" t="s">
        <v>15</v>
      </c>
      <c r="M3029" s="38" t="s">
        <v>13</v>
      </c>
    </row>
    <row r="3030" spans="1:13" s="39" customFormat="1" ht="12.75" x14ac:dyDescent="0.2">
      <c r="A3030" s="33" t="s">
        <v>21</v>
      </c>
      <c r="B3030" s="33" t="s">
        <v>553</v>
      </c>
      <c r="C3030" s="34">
        <v>10</v>
      </c>
      <c r="D3030" s="33" t="s">
        <v>74</v>
      </c>
      <c r="E3030" s="33" t="s">
        <v>3362</v>
      </c>
      <c r="F3030" s="35">
        <v>41111600</v>
      </c>
      <c r="G3030" s="33" t="s">
        <v>15072</v>
      </c>
      <c r="H3030" s="33">
        <v>4</v>
      </c>
      <c r="I3030" s="33">
        <v>6</v>
      </c>
      <c r="J3030" s="36">
        <v>1</v>
      </c>
      <c r="K3030" s="37">
        <v>1156680</v>
      </c>
      <c r="L3030" s="38" t="s">
        <v>15</v>
      </c>
      <c r="M3030" s="38" t="s">
        <v>13</v>
      </c>
    </row>
    <row r="3031" spans="1:13" s="39" customFormat="1" ht="12.75" x14ac:dyDescent="0.2">
      <c r="A3031" s="33" t="s">
        <v>21</v>
      </c>
      <c r="B3031" s="33" t="s">
        <v>553</v>
      </c>
      <c r="C3031" s="34">
        <v>10</v>
      </c>
      <c r="D3031" s="33" t="s">
        <v>74</v>
      </c>
      <c r="E3031" s="33" t="s">
        <v>3363</v>
      </c>
      <c r="F3031" s="35">
        <v>27112110</v>
      </c>
      <c r="G3031" s="33" t="s">
        <v>15072</v>
      </c>
      <c r="H3031" s="33">
        <v>4</v>
      </c>
      <c r="I3031" s="33">
        <v>6</v>
      </c>
      <c r="J3031" s="36">
        <v>1</v>
      </c>
      <c r="K3031" s="37">
        <v>1263600</v>
      </c>
      <c r="L3031" s="38" t="s">
        <v>15</v>
      </c>
      <c r="M3031" s="38" t="s">
        <v>13</v>
      </c>
    </row>
    <row r="3032" spans="1:13" s="39" customFormat="1" ht="12.75" x14ac:dyDescent="0.2">
      <c r="A3032" s="33" t="s">
        <v>21</v>
      </c>
      <c r="B3032" s="33" t="s">
        <v>553</v>
      </c>
      <c r="C3032" s="34">
        <v>10</v>
      </c>
      <c r="D3032" s="33" t="s">
        <v>74</v>
      </c>
      <c r="E3032" s="33" t="s">
        <v>3364</v>
      </c>
      <c r="F3032" s="35">
        <v>27111704</v>
      </c>
      <c r="G3032" s="33" t="s">
        <v>15072</v>
      </c>
      <c r="H3032" s="33">
        <v>4</v>
      </c>
      <c r="I3032" s="33">
        <v>6</v>
      </c>
      <c r="J3032" s="36">
        <v>1</v>
      </c>
      <c r="K3032" s="37">
        <v>1389960</v>
      </c>
      <c r="L3032" s="38" t="s">
        <v>15</v>
      </c>
      <c r="M3032" s="38" t="s">
        <v>13</v>
      </c>
    </row>
    <row r="3033" spans="1:13" s="39" customFormat="1" ht="12.75" x14ac:dyDescent="0.2">
      <c r="A3033" s="33" t="s">
        <v>21</v>
      </c>
      <c r="B3033" s="33" t="s">
        <v>553</v>
      </c>
      <c r="C3033" s="34">
        <v>10</v>
      </c>
      <c r="D3033" s="33" t="s">
        <v>74</v>
      </c>
      <c r="E3033" s="33" t="s">
        <v>3365</v>
      </c>
      <c r="F3033" s="35">
        <v>23271704</v>
      </c>
      <c r="G3033" s="33" t="s">
        <v>15072</v>
      </c>
      <c r="H3033" s="33">
        <v>4</v>
      </c>
      <c r="I3033" s="33">
        <v>6</v>
      </c>
      <c r="J3033" s="36">
        <v>1</v>
      </c>
      <c r="K3033" s="37">
        <v>1458000</v>
      </c>
      <c r="L3033" s="38" t="s">
        <v>15</v>
      </c>
      <c r="M3033" s="38" t="s">
        <v>13</v>
      </c>
    </row>
    <row r="3034" spans="1:13" s="39" customFormat="1" ht="12.75" x14ac:dyDescent="0.2">
      <c r="A3034" s="33" t="s">
        <v>21</v>
      </c>
      <c r="B3034" s="33" t="s">
        <v>553</v>
      </c>
      <c r="C3034" s="34">
        <v>10</v>
      </c>
      <c r="D3034" s="33" t="s">
        <v>74</v>
      </c>
      <c r="E3034" s="33" t="s">
        <v>3366</v>
      </c>
      <c r="F3034" s="35">
        <v>27112400</v>
      </c>
      <c r="G3034" s="33" t="s">
        <v>15072</v>
      </c>
      <c r="H3034" s="33">
        <v>4</v>
      </c>
      <c r="I3034" s="33">
        <v>6</v>
      </c>
      <c r="J3034" s="36">
        <v>1</v>
      </c>
      <c r="K3034" s="37">
        <v>1720440</v>
      </c>
      <c r="L3034" s="38" t="s">
        <v>15</v>
      </c>
      <c r="M3034" s="38" t="s">
        <v>13</v>
      </c>
    </row>
    <row r="3035" spans="1:13" s="39" customFormat="1" ht="12.75" x14ac:dyDescent="0.2">
      <c r="A3035" s="33" t="s">
        <v>21</v>
      </c>
      <c r="B3035" s="33" t="s">
        <v>553</v>
      </c>
      <c r="C3035" s="34">
        <v>10</v>
      </c>
      <c r="D3035" s="33" t="s">
        <v>74</v>
      </c>
      <c r="E3035" s="33" t="s">
        <v>3367</v>
      </c>
      <c r="F3035" s="35">
        <v>27111909</v>
      </c>
      <c r="G3035" s="33" t="s">
        <v>15072</v>
      </c>
      <c r="H3035" s="33">
        <v>4</v>
      </c>
      <c r="I3035" s="33">
        <v>6</v>
      </c>
      <c r="J3035" s="36">
        <v>2</v>
      </c>
      <c r="K3035" s="37">
        <v>1663620</v>
      </c>
      <c r="L3035" s="38" t="s">
        <v>15</v>
      </c>
      <c r="M3035" s="38" t="s">
        <v>13</v>
      </c>
    </row>
    <row r="3036" spans="1:13" s="39" customFormat="1" ht="12.75" x14ac:dyDescent="0.2">
      <c r="A3036" s="33" t="s">
        <v>21</v>
      </c>
      <c r="B3036" s="33" t="s">
        <v>553</v>
      </c>
      <c r="C3036" s="34">
        <v>10</v>
      </c>
      <c r="D3036" s="33" t="s">
        <v>74</v>
      </c>
      <c r="E3036" s="33" t="s">
        <v>3368</v>
      </c>
      <c r="F3036" s="35">
        <v>27111729</v>
      </c>
      <c r="G3036" s="33" t="s">
        <v>15072</v>
      </c>
      <c r="H3036" s="33">
        <v>4</v>
      </c>
      <c r="I3036" s="33">
        <v>6</v>
      </c>
      <c r="J3036" s="36">
        <v>1</v>
      </c>
      <c r="K3036" s="37">
        <v>1944000</v>
      </c>
      <c r="L3036" s="38" t="s">
        <v>15</v>
      </c>
      <c r="M3036" s="38" t="s">
        <v>13</v>
      </c>
    </row>
    <row r="3037" spans="1:13" s="39" customFormat="1" ht="12.75" x14ac:dyDescent="0.2">
      <c r="A3037" s="33" t="s">
        <v>21</v>
      </c>
      <c r="B3037" s="33" t="s">
        <v>553</v>
      </c>
      <c r="C3037" s="34">
        <v>10</v>
      </c>
      <c r="D3037" s="33" t="s">
        <v>74</v>
      </c>
      <c r="E3037" s="33" t="s">
        <v>3369</v>
      </c>
      <c r="F3037" s="35">
        <v>27112137</v>
      </c>
      <c r="G3037" s="33" t="s">
        <v>15072</v>
      </c>
      <c r="H3037" s="33">
        <v>4</v>
      </c>
      <c r="I3037" s="33">
        <v>6</v>
      </c>
      <c r="J3037" s="36">
        <v>2</v>
      </c>
      <c r="K3037" s="37">
        <v>2002320</v>
      </c>
      <c r="L3037" s="38" t="s">
        <v>15</v>
      </c>
      <c r="M3037" s="38" t="s">
        <v>13</v>
      </c>
    </row>
    <row r="3038" spans="1:13" s="39" customFormat="1" ht="12.75" x14ac:dyDescent="0.2">
      <c r="A3038" s="33" t="s">
        <v>21</v>
      </c>
      <c r="B3038" s="33" t="s">
        <v>553</v>
      </c>
      <c r="C3038" s="34">
        <v>10</v>
      </c>
      <c r="D3038" s="33" t="s">
        <v>74</v>
      </c>
      <c r="E3038" s="33" t="s">
        <v>3370</v>
      </c>
      <c r="F3038" s="35">
        <v>27112800</v>
      </c>
      <c r="G3038" s="33" t="s">
        <v>15072</v>
      </c>
      <c r="H3038" s="33">
        <v>4</v>
      </c>
      <c r="I3038" s="33">
        <v>6</v>
      </c>
      <c r="J3038" s="36">
        <v>1</v>
      </c>
      <c r="K3038" s="37">
        <v>2187000</v>
      </c>
      <c r="L3038" s="38" t="s">
        <v>15</v>
      </c>
      <c r="M3038" s="38" t="s">
        <v>13</v>
      </c>
    </row>
    <row r="3039" spans="1:13" s="39" customFormat="1" ht="12.75" x14ac:dyDescent="0.2">
      <c r="A3039" s="33" t="s">
        <v>21</v>
      </c>
      <c r="B3039" s="33" t="s">
        <v>553</v>
      </c>
      <c r="C3039" s="34">
        <v>10</v>
      </c>
      <c r="D3039" s="33" t="s">
        <v>74</v>
      </c>
      <c r="E3039" s="33" t="s">
        <v>3371</v>
      </c>
      <c r="F3039" s="35">
        <v>41112414</v>
      </c>
      <c r="G3039" s="33" t="s">
        <v>15072</v>
      </c>
      <c r="H3039" s="33">
        <v>4</v>
      </c>
      <c r="I3039" s="33">
        <v>6</v>
      </c>
      <c r="J3039" s="36">
        <v>1</v>
      </c>
      <c r="K3039" s="37">
        <v>2293920</v>
      </c>
      <c r="L3039" s="38" t="s">
        <v>15</v>
      </c>
      <c r="M3039" s="38" t="s">
        <v>13</v>
      </c>
    </row>
    <row r="3040" spans="1:13" s="39" customFormat="1" ht="12.75" x14ac:dyDescent="0.2">
      <c r="A3040" s="33" t="s">
        <v>21</v>
      </c>
      <c r="B3040" s="33" t="s">
        <v>553</v>
      </c>
      <c r="C3040" s="34">
        <v>10</v>
      </c>
      <c r="D3040" s="33" t="s">
        <v>74</v>
      </c>
      <c r="E3040" s="33" t="s">
        <v>3372</v>
      </c>
      <c r="F3040" s="35">
        <v>27112906</v>
      </c>
      <c r="G3040" s="33" t="s">
        <v>15072</v>
      </c>
      <c r="H3040" s="33">
        <v>4</v>
      </c>
      <c r="I3040" s="33">
        <v>6</v>
      </c>
      <c r="J3040" s="36">
        <v>1</v>
      </c>
      <c r="K3040" s="37">
        <v>2818800</v>
      </c>
      <c r="L3040" s="38" t="s">
        <v>15</v>
      </c>
      <c r="M3040" s="38" t="s">
        <v>13</v>
      </c>
    </row>
    <row r="3041" spans="1:13" s="39" customFormat="1" ht="12.75" x14ac:dyDescent="0.2">
      <c r="A3041" s="33" t="s">
        <v>21</v>
      </c>
      <c r="B3041" s="33" t="s">
        <v>553</v>
      </c>
      <c r="C3041" s="34">
        <v>10</v>
      </c>
      <c r="D3041" s="33" t="s">
        <v>74</v>
      </c>
      <c r="E3041" s="33" t="s">
        <v>3373</v>
      </c>
      <c r="F3041" s="35">
        <v>27112500</v>
      </c>
      <c r="G3041" s="33" t="s">
        <v>15072</v>
      </c>
      <c r="H3041" s="33">
        <v>4</v>
      </c>
      <c r="I3041" s="33">
        <v>6</v>
      </c>
      <c r="J3041" s="36">
        <v>2</v>
      </c>
      <c r="K3041" s="37">
        <v>2877120</v>
      </c>
      <c r="L3041" s="38" t="s">
        <v>15</v>
      </c>
      <c r="M3041" s="38" t="s">
        <v>13</v>
      </c>
    </row>
    <row r="3042" spans="1:13" s="39" customFormat="1" ht="12.75" x14ac:dyDescent="0.2">
      <c r="A3042" s="33" t="s">
        <v>21</v>
      </c>
      <c r="B3042" s="33" t="s">
        <v>553</v>
      </c>
      <c r="C3042" s="34">
        <v>10</v>
      </c>
      <c r="D3042" s="33" t="s">
        <v>74</v>
      </c>
      <c r="E3042" s="33" t="s">
        <v>3374</v>
      </c>
      <c r="F3042" s="35">
        <v>27111712</v>
      </c>
      <c r="G3042" s="33" t="s">
        <v>15072</v>
      </c>
      <c r="H3042" s="33">
        <v>4</v>
      </c>
      <c r="I3042" s="33">
        <v>6</v>
      </c>
      <c r="J3042" s="36">
        <v>1</v>
      </c>
      <c r="K3042" s="37">
        <v>3450600</v>
      </c>
      <c r="L3042" s="38" t="s">
        <v>15</v>
      </c>
      <c r="M3042" s="38" t="s">
        <v>13</v>
      </c>
    </row>
    <row r="3043" spans="1:13" s="39" customFormat="1" ht="12.75" x14ac:dyDescent="0.2">
      <c r="A3043" s="33" t="s">
        <v>21</v>
      </c>
      <c r="B3043" s="33" t="s">
        <v>553</v>
      </c>
      <c r="C3043" s="34">
        <v>10</v>
      </c>
      <c r="D3043" s="33" t="s">
        <v>74</v>
      </c>
      <c r="E3043" s="33" t="s">
        <v>3375</v>
      </c>
      <c r="F3043" s="35">
        <v>27111512</v>
      </c>
      <c r="G3043" s="33" t="s">
        <v>15072</v>
      </c>
      <c r="H3043" s="33">
        <v>4</v>
      </c>
      <c r="I3043" s="33">
        <v>6</v>
      </c>
      <c r="J3043" s="36">
        <v>1</v>
      </c>
      <c r="K3043" s="37">
        <v>4247640</v>
      </c>
      <c r="L3043" s="38" t="s">
        <v>15</v>
      </c>
      <c r="M3043" s="38" t="s">
        <v>13</v>
      </c>
    </row>
    <row r="3044" spans="1:13" s="39" customFormat="1" ht="12.75" x14ac:dyDescent="0.2">
      <c r="A3044" s="33" t="s">
        <v>21</v>
      </c>
      <c r="B3044" s="33" t="s">
        <v>553</v>
      </c>
      <c r="C3044" s="34">
        <v>10</v>
      </c>
      <c r="D3044" s="33" t="s">
        <v>74</v>
      </c>
      <c r="E3044" s="33" t="s">
        <v>3376</v>
      </c>
      <c r="F3044" s="35">
        <v>27111715</v>
      </c>
      <c r="G3044" s="33" t="s">
        <v>15072</v>
      </c>
      <c r="H3044" s="33">
        <v>4</v>
      </c>
      <c r="I3044" s="33">
        <v>6</v>
      </c>
      <c r="J3044" s="36">
        <v>1</v>
      </c>
      <c r="K3044" s="37">
        <v>4374000</v>
      </c>
      <c r="L3044" s="38" t="s">
        <v>15</v>
      </c>
      <c r="M3044" s="38" t="s">
        <v>13</v>
      </c>
    </row>
    <row r="3045" spans="1:13" s="39" customFormat="1" ht="12.75" x14ac:dyDescent="0.2">
      <c r="A3045" s="33" t="s">
        <v>21</v>
      </c>
      <c r="B3045" s="33" t="s">
        <v>553</v>
      </c>
      <c r="C3045" s="34">
        <v>10</v>
      </c>
      <c r="D3045" s="33" t="s">
        <v>74</v>
      </c>
      <c r="E3045" s="33" t="s">
        <v>3377</v>
      </c>
      <c r="F3045" s="35">
        <v>27113200</v>
      </c>
      <c r="G3045" s="33" t="s">
        <v>15072</v>
      </c>
      <c r="H3045" s="33">
        <v>4</v>
      </c>
      <c r="I3045" s="33">
        <v>6</v>
      </c>
      <c r="J3045" s="36">
        <v>1</v>
      </c>
      <c r="K3045" s="37">
        <v>4539240</v>
      </c>
      <c r="L3045" s="38" t="s">
        <v>15</v>
      </c>
      <c r="M3045" s="38" t="s">
        <v>13</v>
      </c>
    </row>
    <row r="3046" spans="1:13" s="39" customFormat="1" ht="12.75" x14ac:dyDescent="0.2">
      <c r="A3046" s="33" t="s">
        <v>21</v>
      </c>
      <c r="B3046" s="33" t="s">
        <v>553</v>
      </c>
      <c r="C3046" s="34">
        <v>10</v>
      </c>
      <c r="D3046" s="33" t="s">
        <v>74</v>
      </c>
      <c r="E3046" s="33" t="s">
        <v>3378</v>
      </c>
      <c r="F3046" s="35">
        <v>27112108</v>
      </c>
      <c r="G3046" s="33" t="s">
        <v>15072</v>
      </c>
      <c r="H3046" s="33">
        <v>1</v>
      </c>
      <c r="I3046" s="33">
        <v>7</v>
      </c>
      <c r="J3046" s="36">
        <v>3</v>
      </c>
      <c r="K3046" s="37">
        <v>61587</v>
      </c>
      <c r="L3046" s="38" t="s">
        <v>15</v>
      </c>
      <c r="M3046" s="38" t="s">
        <v>13</v>
      </c>
    </row>
    <row r="3047" spans="1:13" s="39" customFormat="1" ht="12.75" x14ac:dyDescent="0.2">
      <c r="A3047" s="33" t="s">
        <v>21</v>
      </c>
      <c r="B3047" s="33" t="s">
        <v>553</v>
      </c>
      <c r="C3047" s="34">
        <v>10</v>
      </c>
      <c r="D3047" s="33" t="s">
        <v>74</v>
      </c>
      <c r="E3047" s="33" t="s">
        <v>3379</v>
      </c>
      <c r="F3047" s="35">
        <v>27111903</v>
      </c>
      <c r="G3047" s="33" t="s">
        <v>15072</v>
      </c>
      <c r="H3047" s="33">
        <v>1</v>
      </c>
      <c r="I3047" s="33">
        <v>7</v>
      </c>
      <c r="J3047" s="36">
        <v>1</v>
      </c>
      <c r="K3047" s="37">
        <v>388524</v>
      </c>
      <c r="L3047" s="38" t="s">
        <v>15</v>
      </c>
      <c r="M3047" s="38" t="s">
        <v>13</v>
      </c>
    </row>
    <row r="3048" spans="1:13" s="39" customFormat="1" ht="12.75" x14ac:dyDescent="0.2">
      <c r="A3048" s="33" t="s">
        <v>21</v>
      </c>
      <c r="B3048" s="33" t="s">
        <v>553</v>
      </c>
      <c r="C3048" s="34">
        <v>10</v>
      </c>
      <c r="D3048" s="33" t="s">
        <v>74</v>
      </c>
      <c r="E3048" s="33" t="s">
        <v>3380</v>
      </c>
      <c r="F3048" s="35">
        <v>41111621</v>
      </c>
      <c r="G3048" s="33" t="s">
        <v>15072</v>
      </c>
      <c r="H3048" s="33">
        <v>1</v>
      </c>
      <c r="I3048" s="33">
        <v>7</v>
      </c>
      <c r="J3048" s="36">
        <v>1</v>
      </c>
      <c r="K3048" s="37">
        <v>18652</v>
      </c>
      <c r="L3048" s="38" t="s">
        <v>15</v>
      </c>
      <c r="M3048" s="38" t="s">
        <v>13</v>
      </c>
    </row>
    <row r="3049" spans="1:13" s="39" customFormat="1" ht="12.75" x14ac:dyDescent="0.2">
      <c r="A3049" s="33" t="s">
        <v>21</v>
      </c>
      <c r="B3049" s="33" t="s">
        <v>553</v>
      </c>
      <c r="C3049" s="34">
        <v>10</v>
      </c>
      <c r="D3049" s="33" t="s">
        <v>74</v>
      </c>
      <c r="E3049" s="33" t="s">
        <v>3381</v>
      </c>
      <c r="F3049" s="35">
        <v>27111901</v>
      </c>
      <c r="G3049" s="33" t="s">
        <v>15072</v>
      </c>
      <c r="H3049" s="33">
        <v>1</v>
      </c>
      <c r="I3049" s="33">
        <v>7</v>
      </c>
      <c r="J3049" s="36">
        <v>1</v>
      </c>
      <c r="K3049" s="37">
        <v>12652</v>
      </c>
      <c r="L3049" s="38" t="s">
        <v>15</v>
      </c>
      <c r="M3049" s="38" t="s">
        <v>13</v>
      </c>
    </row>
    <row r="3050" spans="1:13" s="39" customFormat="1" ht="12.75" x14ac:dyDescent="0.2">
      <c r="A3050" s="33" t="s">
        <v>21</v>
      </c>
      <c r="B3050" s="33" t="s">
        <v>553</v>
      </c>
      <c r="C3050" s="34">
        <v>10</v>
      </c>
      <c r="D3050" s="33" t="s">
        <v>74</v>
      </c>
      <c r="E3050" s="33" t="s">
        <v>3382</v>
      </c>
      <c r="F3050" s="35">
        <v>27112229</v>
      </c>
      <c r="G3050" s="33" t="s">
        <v>15072</v>
      </c>
      <c r="H3050" s="33">
        <v>1</v>
      </c>
      <c r="I3050" s="33">
        <v>7</v>
      </c>
      <c r="J3050" s="36">
        <v>1</v>
      </c>
      <c r="K3050" s="37">
        <v>20447</v>
      </c>
      <c r="L3050" s="38" t="s">
        <v>15</v>
      </c>
      <c r="M3050" s="38" t="s">
        <v>13</v>
      </c>
    </row>
    <row r="3051" spans="1:13" s="39" customFormat="1" ht="12.75" x14ac:dyDescent="0.2">
      <c r="A3051" s="33" t="s">
        <v>21</v>
      </c>
      <c r="B3051" s="33" t="s">
        <v>553</v>
      </c>
      <c r="C3051" s="34">
        <v>10</v>
      </c>
      <c r="D3051" s="33" t="s">
        <v>74</v>
      </c>
      <c r="E3051" s="33" t="s">
        <v>3383</v>
      </c>
      <c r="F3051" s="35">
        <v>27112229</v>
      </c>
      <c r="G3051" s="33" t="s">
        <v>15072</v>
      </c>
      <c r="H3051" s="33">
        <v>1</v>
      </c>
      <c r="I3051" s="33">
        <v>7</v>
      </c>
      <c r="J3051" s="36">
        <v>1</v>
      </c>
      <c r="K3051" s="37">
        <v>20447</v>
      </c>
      <c r="L3051" s="38" t="s">
        <v>15</v>
      </c>
      <c r="M3051" s="38" t="s">
        <v>13</v>
      </c>
    </row>
    <row r="3052" spans="1:13" s="39" customFormat="1" ht="12.75" x14ac:dyDescent="0.2">
      <c r="A3052" s="33" t="s">
        <v>21</v>
      </c>
      <c r="B3052" s="33" t="s">
        <v>553</v>
      </c>
      <c r="C3052" s="34">
        <v>10</v>
      </c>
      <c r="D3052" s="33" t="s">
        <v>74</v>
      </c>
      <c r="E3052" s="33" t="s">
        <v>3384</v>
      </c>
      <c r="F3052" s="35">
        <v>27112501</v>
      </c>
      <c r="G3052" s="33" t="s">
        <v>15072</v>
      </c>
      <c r="H3052" s="33">
        <v>1</v>
      </c>
      <c r="I3052" s="33">
        <v>7</v>
      </c>
      <c r="J3052" s="36">
        <v>1</v>
      </c>
      <c r="K3052" s="37">
        <v>74210</v>
      </c>
      <c r="L3052" s="38" t="s">
        <v>15</v>
      </c>
      <c r="M3052" s="38" t="s">
        <v>13</v>
      </c>
    </row>
    <row r="3053" spans="1:13" s="39" customFormat="1" ht="12.75" x14ac:dyDescent="0.2">
      <c r="A3053" s="33" t="s">
        <v>21</v>
      </c>
      <c r="B3053" s="33" t="s">
        <v>553</v>
      </c>
      <c r="C3053" s="34">
        <v>10</v>
      </c>
      <c r="D3053" s="33" t="s">
        <v>74</v>
      </c>
      <c r="E3053" s="33" t="s">
        <v>3385</v>
      </c>
      <c r="F3053" s="35">
        <v>27111742</v>
      </c>
      <c r="G3053" s="33" t="s">
        <v>15072</v>
      </c>
      <c r="H3053" s="33">
        <v>1</v>
      </c>
      <c r="I3053" s="33">
        <v>7</v>
      </c>
      <c r="J3053" s="36">
        <v>1</v>
      </c>
      <c r="K3053" s="37">
        <v>121348</v>
      </c>
      <c r="L3053" s="38" t="s">
        <v>15</v>
      </c>
      <c r="M3053" s="38" t="s">
        <v>13</v>
      </c>
    </row>
    <row r="3054" spans="1:13" s="39" customFormat="1" ht="12.75" x14ac:dyDescent="0.2">
      <c r="A3054" s="33" t="s">
        <v>21</v>
      </c>
      <c r="B3054" s="33" t="s">
        <v>553</v>
      </c>
      <c r="C3054" s="34">
        <v>10</v>
      </c>
      <c r="D3054" s="33" t="s">
        <v>74</v>
      </c>
      <c r="E3054" s="33" t="s">
        <v>3386</v>
      </c>
      <c r="F3054" s="35">
        <v>32101519</v>
      </c>
      <c r="G3054" s="33" t="s">
        <v>15072</v>
      </c>
      <c r="H3054" s="33">
        <v>1</v>
      </c>
      <c r="I3054" s="33">
        <v>7</v>
      </c>
      <c r="J3054" s="36">
        <v>1</v>
      </c>
      <c r="K3054" s="37">
        <v>202278</v>
      </c>
      <c r="L3054" s="38" t="s">
        <v>15</v>
      </c>
      <c r="M3054" s="38" t="s">
        <v>13</v>
      </c>
    </row>
    <row r="3055" spans="1:13" s="39" customFormat="1" ht="12.75" x14ac:dyDescent="0.2">
      <c r="A3055" s="33" t="s">
        <v>21</v>
      </c>
      <c r="B3055" s="33" t="s">
        <v>553</v>
      </c>
      <c r="C3055" s="34">
        <v>10</v>
      </c>
      <c r="D3055" s="33" t="s">
        <v>74</v>
      </c>
      <c r="E3055" s="33" t="s">
        <v>3387</v>
      </c>
      <c r="F3055" s="35">
        <v>27112503</v>
      </c>
      <c r="G3055" s="33" t="s">
        <v>15072</v>
      </c>
      <c r="H3055" s="33">
        <v>1</v>
      </c>
      <c r="I3055" s="33">
        <v>7</v>
      </c>
      <c r="J3055" s="36">
        <v>1</v>
      </c>
      <c r="K3055" s="37">
        <v>47533</v>
      </c>
      <c r="L3055" s="38" t="s">
        <v>15</v>
      </c>
      <c r="M3055" s="38" t="s">
        <v>13</v>
      </c>
    </row>
    <row r="3056" spans="1:13" s="39" customFormat="1" ht="12.75" x14ac:dyDescent="0.2">
      <c r="A3056" s="33" t="s">
        <v>21</v>
      </c>
      <c r="B3056" s="33" t="s">
        <v>553</v>
      </c>
      <c r="C3056" s="34">
        <v>10</v>
      </c>
      <c r="D3056" s="33" t="s">
        <v>74</v>
      </c>
      <c r="E3056" s="33" t="s">
        <v>3388</v>
      </c>
      <c r="F3056" s="35">
        <v>27111712</v>
      </c>
      <c r="G3056" s="33" t="s">
        <v>15072</v>
      </c>
      <c r="H3056" s="33">
        <v>1</v>
      </c>
      <c r="I3056" s="33">
        <v>7</v>
      </c>
      <c r="J3056" s="36">
        <v>1</v>
      </c>
      <c r="K3056" s="37">
        <v>476365</v>
      </c>
      <c r="L3056" s="38" t="s">
        <v>15</v>
      </c>
      <c r="M3056" s="38" t="s">
        <v>13</v>
      </c>
    </row>
    <row r="3057" spans="1:13" s="39" customFormat="1" ht="12.75" x14ac:dyDescent="0.2">
      <c r="A3057" s="33" t="s">
        <v>21</v>
      </c>
      <c r="B3057" s="33" t="s">
        <v>553</v>
      </c>
      <c r="C3057" s="34">
        <v>10</v>
      </c>
      <c r="D3057" s="33" t="s">
        <v>74</v>
      </c>
      <c r="E3057" s="33" t="s">
        <v>3389</v>
      </c>
      <c r="F3057" s="35">
        <v>41111613</v>
      </c>
      <c r="G3057" s="33" t="s">
        <v>15072</v>
      </c>
      <c r="H3057" s="33">
        <v>1</v>
      </c>
      <c r="I3057" s="33">
        <v>7</v>
      </c>
      <c r="J3057" s="36">
        <v>3</v>
      </c>
      <c r="K3057" s="37">
        <v>22041</v>
      </c>
      <c r="L3057" s="38" t="s">
        <v>15</v>
      </c>
      <c r="M3057" s="38" t="s">
        <v>13</v>
      </c>
    </row>
    <row r="3058" spans="1:13" s="39" customFormat="1" ht="12.75" x14ac:dyDescent="0.2">
      <c r="A3058" s="33" t="s">
        <v>21</v>
      </c>
      <c r="B3058" s="33" t="s">
        <v>553</v>
      </c>
      <c r="C3058" s="34">
        <v>10</v>
      </c>
      <c r="D3058" s="33" t="s">
        <v>74</v>
      </c>
      <c r="E3058" s="33" t="s">
        <v>3390</v>
      </c>
      <c r="F3058" s="35">
        <v>27112000</v>
      </c>
      <c r="G3058" s="33" t="s">
        <v>15072</v>
      </c>
      <c r="H3058" s="33">
        <v>1</v>
      </c>
      <c r="I3058" s="33">
        <v>7</v>
      </c>
      <c r="J3058" s="36">
        <v>1</v>
      </c>
      <c r="K3058" s="37">
        <v>23474</v>
      </c>
      <c r="L3058" s="38" t="s">
        <v>15</v>
      </c>
      <c r="M3058" s="38" t="s">
        <v>13</v>
      </c>
    </row>
    <row r="3059" spans="1:13" s="39" customFormat="1" ht="12.75" x14ac:dyDescent="0.2">
      <c r="A3059" s="33" t="s">
        <v>21</v>
      </c>
      <c r="B3059" s="33" t="s">
        <v>553</v>
      </c>
      <c r="C3059" s="34">
        <v>10</v>
      </c>
      <c r="D3059" s="33" t="s">
        <v>74</v>
      </c>
      <c r="E3059" s="33" t="s">
        <v>3391</v>
      </c>
      <c r="F3059" s="35">
        <v>27111750</v>
      </c>
      <c r="G3059" s="33" t="s">
        <v>15072</v>
      </c>
      <c r="H3059" s="33">
        <v>1</v>
      </c>
      <c r="I3059" s="33">
        <v>7</v>
      </c>
      <c r="J3059" s="36">
        <v>2</v>
      </c>
      <c r="K3059" s="37">
        <v>56648</v>
      </c>
      <c r="L3059" s="38" t="s">
        <v>15</v>
      </c>
      <c r="M3059" s="38" t="s">
        <v>13</v>
      </c>
    </row>
    <row r="3060" spans="1:13" s="39" customFormat="1" ht="12.75" x14ac:dyDescent="0.2">
      <c r="A3060" s="33" t="s">
        <v>21</v>
      </c>
      <c r="B3060" s="33" t="s">
        <v>553</v>
      </c>
      <c r="C3060" s="34">
        <v>10</v>
      </c>
      <c r="D3060" s="33" t="s">
        <v>74</v>
      </c>
      <c r="E3060" s="33" t="s">
        <v>3392</v>
      </c>
      <c r="F3060" s="35">
        <v>27111728</v>
      </c>
      <c r="G3060" s="33" t="s">
        <v>15072</v>
      </c>
      <c r="H3060" s="33">
        <v>1</v>
      </c>
      <c r="I3060" s="33">
        <v>7</v>
      </c>
      <c r="J3060" s="36">
        <v>5</v>
      </c>
      <c r="K3060" s="37">
        <v>67205</v>
      </c>
      <c r="L3060" s="38" t="s">
        <v>15</v>
      </c>
      <c r="M3060" s="38" t="s">
        <v>13</v>
      </c>
    </row>
    <row r="3061" spans="1:13" s="39" customFormat="1" ht="12.75" x14ac:dyDescent="0.2">
      <c r="A3061" s="33" t="s">
        <v>21</v>
      </c>
      <c r="B3061" s="33" t="s">
        <v>553</v>
      </c>
      <c r="C3061" s="34">
        <v>10</v>
      </c>
      <c r="D3061" s="33" t="s">
        <v>74</v>
      </c>
      <c r="E3061" s="33" t="s">
        <v>3393</v>
      </c>
      <c r="F3061" s="35">
        <v>27111728</v>
      </c>
      <c r="G3061" s="33" t="s">
        <v>15072</v>
      </c>
      <c r="H3061" s="33">
        <v>1</v>
      </c>
      <c r="I3061" s="33">
        <v>7</v>
      </c>
      <c r="J3061" s="36">
        <v>1</v>
      </c>
      <c r="K3061" s="37">
        <v>26630</v>
      </c>
      <c r="L3061" s="38" t="s">
        <v>15</v>
      </c>
      <c r="M3061" s="38" t="s">
        <v>13</v>
      </c>
    </row>
    <row r="3062" spans="1:13" s="39" customFormat="1" ht="12.75" x14ac:dyDescent="0.2">
      <c r="A3062" s="33" t="s">
        <v>21</v>
      </c>
      <c r="B3062" s="33" t="s">
        <v>553</v>
      </c>
      <c r="C3062" s="34">
        <v>10</v>
      </c>
      <c r="D3062" s="33" t="s">
        <v>74</v>
      </c>
      <c r="E3062" s="33" t="s">
        <v>3394</v>
      </c>
      <c r="F3062" s="35">
        <v>27113200</v>
      </c>
      <c r="G3062" s="33" t="s">
        <v>15072</v>
      </c>
      <c r="H3062" s="33">
        <v>1</v>
      </c>
      <c r="I3062" s="33">
        <v>7</v>
      </c>
      <c r="J3062" s="36">
        <v>2</v>
      </c>
      <c r="K3062" s="37">
        <v>129510</v>
      </c>
      <c r="L3062" s="38" t="s">
        <v>15</v>
      </c>
      <c r="M3062" s="38" t="s">
        <v>13</v>
      </c>
    </row>
    <row r="3063" spans="1:13" s="39" customFormat="1" ht="12.75" x14ac:dyDescent="0.2">
      <c r="A3063" s="33" t="s">
        <v>21</v>
      </c>
      <c r="B3063" s="33" t="s">
        <v>553</v>
      </c>
      <c r="C3063" s="34">
        <v>10</v>
      </c>
      <c r="D3063" s="33" t="s">
        <v>74</v>
      </c>
      <c r="E3063" s="33" t="s">
        <v>3395</v>
      </c>
      <c r="F3063" s="35">
        <v>27111729</v>
      </c>
      <c r="G3063" s="33" t="s">
        <v>15072</v>
      </c>
      <c r="H3063" s="33">
        <v>1</v>
      </c>
      <c r="I3063" s="33">
        <v>7</v>
      </c>
      <c r="J3063" s="36">
        <v>1</v>
      </c>
      <c r="K3063" s="37">
        <v>40404</v>
      </c>
      <c r="L3063" s="38" t="s">
        <v>15</v>
      </c>
      <c r="M3063" s="38" t="s">
        <v>13</v>
      </c>
    </row>
    <row r="3064" spans="1:13" s="39" customFormat="1" ht="12.75" x14ac:dyDescent="0.2">
      <c r="A3064" s="33" t="s">
        <v>21</v>
      </c>
      <c r="B3064" s="33" t="s">
        <v>553</v>
      </c>
      <c r="C3064" s="34">
        <v>10</v>
      </c>
      <c r="D3064" s="33" t="s">
        <v>74</v>
      </c>
      <c r="E3064" s="33" t="s">
        <v>3396</v>
      </c>
      <c r="F3064" s="35">
        <v>27111729</v>
      </c>
      <c r="G3064" s="33" t="s">
        <v>15072</v>
      </c>
      <c r="H3064" s="33">
        <v>1</v>
      </c>
      <c r="I3064" s="33">
        <v>7</v>
      </c>
      <c r="J3064" s="36">
        <v>2</v>
      </c>
      <c r="K3064" s="37">
        <v>64620</v>
      </c>
      <c r="L3064" s="38" t="s">
        <v>15</v>
      </c>
      <c r="M3064" s="38" t="s">
        <v>13</v>
      </c>
    </row>
    <row r="3065" spans="1:13" s="39" customFormat="1" ht="12.75" x14ac:dyDescent="0.2">
      <c r="A3065" s="33" t="s">
        <v>21</v>
      </c>
      <c r="B3065" s="33" t="s">
        <v>553</v>
      </c>
      <c r="C3065" s="34">
        <v>10</v>
      </c>
      <c r="D3065" s="33" t="s">
        <v>74</v>
      </c>
      <c r="E3065" s="33" t="s">
        <v>3397</v>
      </c>
      <c r="F3065" s="35">
        <v>27111729</v>
      </c>
      <c r="G3065" s="33" t="s">
        <v>15072</v>
      </c>
      <c r="H3065" s="33">
        <v>1</v>
      </c>
      <c r="I3065" s="33">
        <v>7</v>
      </c>
      <c r="J3065" s="36">
        <v>1</v>
      </c>
      <c r="K3065" s="37">
        <v>80264</v>
      </c>
      <c r="L3065" s="38" t="s">
        <v>15</v>
      </c>
      <c r="M3065" s="38" t="s">
        <v>13</v>
      </c>
    </row>
    <row r="3066" spans="1:13" s="39" customFormat="1" ht="12.75" x14ac:dyDescent="0.2">
      <c r="A3066" s="33" t="s">
        <v>21</v>
      </c>
      <c r="B3066" s="33" t="s">
        <v>553</v>
      </c>
      <c r="C3066" s="34">
        <v>10</v>
      </c>
      <c r="D3066" s="33" t="s">
        <v>74</v>
      </c>
      <c r="E3066" s="33" t="s">
        <v>3398</v>
      </c>
      <c r="F3066" s="35">
        <v>27111911</v>
      </c>
      <c r="G3066" s="33" t="s">
        <v>15072</v>
      </c>
      <c r="H3066" s="33">
        <v>1</v>
      </c>
      <c r="I3066" s="33">
        <v>7</v>
      </c>
      <c r="J3066" s="36">
        <v>1</v>
      </c>
      <c r="K3066" s="37">
        <v>40404</v>
      </c>
      <c r="L3066" s="38" t="s">
        <v>15</v>
      </c>
      <c r="M3066" s="38" t="s">
        <v>13</v>
      </c>
    </row>
    <row r="3067" spans="1:13" s="39" customFormat="1" ht="12.75" x14ac:dyDescent="0.2">
      <c r="A3067" s="33" t="s">
        <v>21</v>
      </c>
      <c r="B3067" s="33" t="s">
        <v>553</v>
      </c>
      <c r="C3067" s="34">
        <v>10</v>
      </c>
      <c r="D3067" s="33" t="s">
        <v>74</v>
      </c>
      <c r="E3067" s="33" t="s">
        <v>3399</v>
      </c>
      <c r="F3067" s="35">
        <v>60104707</v>
      </c>
      <c r="G3067" s="33" t="s">
        <v>15072</v>
      </c>
      <c r="H3067" s="33">
        <v>1</v>
      </c>
      <c r="I3067" s="33">
        <v>7</v>
      </c>
      <c r="J3067" s="36">
        <v>1</v>
      </c>
      <c r="K3067" s="37">
        <v>161208</v>
      </c>
      <c r="L3067" s="38" t="s">
        <v>15</v>
      </c>
      <c r="M3067" s="38" t="s">
        <v>13</v>
      </c>
    </row>
    <row r="3068" spans="1:13" s="39" customFormat="1" ht="12.75" x14ac:dyDescent="0.2">
      <c r="A3068" s="33" t="s">
        <v>21</v>
      </c>
      <c r="B3068" s="33" t="s">
        <v>553</v>
      </c>
      <c r="C3068" s="34">
        <v>10</v>
      </c>
      <c r="D3068" s="33" t="s">
        <v>74</v>
      </c>
      <c r="E3068" s="33" t="s">
        <v>3400</v>
      </c>
      <c r="F3068" s="35">
        <v>60104707</v>
      </c>
      <c r="G3068" s="33" t="s">
        <v>15072</v>
      </c>
      <c r="H3068" s="33">
        <v>1</v>
      </c>
      <c r="I3068" s="33">
        <v>7</v>
      </c>
      <c r="J3068" s="36">
        <v>1</v>
      </c>
      <c r="K3068" s="37">
        <v>161208</v>
      </c>
      <c r="L3068" s="38" t="s">
        <v>15</v>
      </c>
      <c r="M3068" s="38" t="s">
        <v>13</v>
      </c>
    </row>
    <row r="3069" spans="1:13" s="39" customFormat="1" ht="12.75" x14ac:dyDescent="0.2">
      <c r="A3069" s="33" t="s">
        <v>21</v>
      </c>
      <c r="B3069" s="33" t="s">
        <v>553</v>
      </c>
      <c r="C3069" s="34">
        <v>10</v>
      </c>
      <c r="D3069" s="33" t="s">
        <v>74</v>
      </c>
      <c r="E3069" s="33" t="s">
        <v>3401</v>
      </c>
      <c r="F3069" s="35">
        <v>27111919</v>
      </c>
      <c r="G3069" s="33" t="s">
        <v>15072</v>
      </c>
      <c r="H3069" s="33">
        <v>1</v>
      </c>
      <c r="I3069" s="33">
        <v>7</v>
      </c>
      <c r="J3069" s="36">
        <v>2</v>
      </c>
      <c r="K3069" s="37">
        <v>48024</v>
      </c>
      <c r="L3069" s="38" t="s">
        <v>15</v>
      </c>
      <c r="M3069" s="38" t="s">
        <v>13</v>
      </c>
    </row>
    <row r="3070" spans="1:13" s="39" customFormat="1" ht="12.75" x14ac:dyDescent="0.2">
      <c r="A3070" s="33" t="s">
        <v>21</v>
      </c>
      <c r="B3070" s="33" t="s">
        <v>553</v>
      </c>
      <c r="C3070" s="34">
        <v>10</v>
      </c>
      <c r="D3070" s="33" t="s">
        <v>74</v>
      </c>
      <c r="E3070" s="33" t="s">
        <v>3402</v>
      </c>
      <c r="F3070" s="35">
        <v>27111926</v>
      </c>
      <c r="G3070" s="33" t="s">
        <v>15072</v>
      </c>
      <c r="H3070" s="33">
        <v>1</v>
      </c>
      <c r="I3070" s="33">
        <v>7</v>
      </c>
      <c r="J3070" s="36">
        <v>2</v>
      </c>
      <c r="K3070" s="37">
        <v>38500</v>
      </c>
      <c r="L3070" s="38" t="s">
        <v>15</v>
      </c>
      <c r="M3070" s="38" t="s">
        <v>13</v>
      </c>
    </row>
    <row r="3071" spans="1:13" s="39" customFormat="1" ht="12.75" x14ac:dyDescent="0.2">
      <c r="A3071" s="33" t="s">
        <v>21</v>
      </c>
      <c r="B3071" s="33" t="s">
        <v>553</v>
      </c>
      <c r="C3071" s="34">
        <v>10</v>
      </c>
      <c r="D3071" s="33" t="s">
        <v>74</v>
      </c>
      <c r="E3071" s="33" t="s">
        <v>3403</v>
      </c>
      <c r="F3071" s="35">
        <v>27111930</v>
      </c>
      <c r="G3071" s="33" t="s">
        <v>15072</v>
      </c>
      <c r="H3071" s="33">
        <v>1</v>
      </c>
      <c r="I3071" s="33">
        <v>7</v>
      </c>
      <c r="J3071" s="36">
        <v>1</v>
      </c>
      <c r="K3071" s="37">
        <v>7285</v>
      </c>
      <c r="L3071" s="38" t="s">
        <v>15</v>
      </c>
      <c r="M3071" s="38" t="s">
        <v>13</v>
      </c>
    </row>
    <row r="3072" spans="1:13" s="39" customFormat="1" ht="12.75" x14ac:dyDescent="0.2">
      <c r="A3072" s="33" t="s">
        <v>21</v>
      </c>
      <c r="B3072" s="33" t="s">
        <v>553</v>
      </c>
      <c r="C3072" s="34">
        <v>10</v>
      </c>
      <c r="D3072" s="33" t="s">
        <v>74</v>
      </c>
      <c r="E3072" s="33" t="s">
        <v>14107</v>
      </c>
      <c r="F3072" s="35">
        <v>27111743</v>
      </c>
      <c r="G3072" s="33" t="s">
        <v>15072</v>
      </c>
      <c r="H3072" s="33">
        <v>1</v>
      </c>
      <c r="I3072" s="33">
        <v>7</v>
      </c>
      <c r="J3072" s="36">
        <v>3</v>
      </c>
      <c r="K3072" s="37">
        <v>71217</v>
      </c>
      <c r="L3072" s="38" t="s">
        <v>15</v>
      </c>
      <c r="M3072" s="38" t="s">
        <v>13</v>
      </c>
    </row>
    <row r="3073" spans="1:13" s="39" customFormat="1" ht="12.75" x14ac:dyDescent="0.2">
      <c r="A3073" s="33" t="s">
        <v>21</v>
      </c>
      <c r="B3073" s="33" t="s">
        <v>553</v>
      </c>
      <c r="C3073" s="34">
        <v>10</v>
      </c>
      <c r="D3073" s="33" t="s">
        <v>74</v>
      </c>
      <c r="E3073" s="33" t="s">
        <v>3404</v>
      </c>
      <c r="F3073" s="35">
        <v>27111749</v>
      </c>
      <c r="G3073" s="33" t="s">
        <v>15072</v>
      </c>
      <c r="H3073" s="33">
        <v>1</v>
      </c>
      <c r="I3073" s="33">
        <v>7</v>
      </c>
      <c r="J3073" s="36">
        <v>1</v>
      </c>
      <c r="K3073" s="37">
        <v>52607</v>
      </c>
      <c r="L3073" s="38" t="s">
        <v>15</v>
      </c>
      <c r="M3073" s="38" t="s">
        <v>13</v>
      </c>
    </row>
    <row r="3074" spans="1:13" s="39" customFormat="1" ht="12.75" x14ac:dyDescent="0.2">
      <c r="A3074" s="33" t="s">
        <v>21</v>
      </c>
      <c r="B3074" s="33" t="s">
        <v>553</v>
      </c>
      <c r="C3074" s="34">
        <v>10</v>
      </c>
      <c r="D3074" s="33" t="s">
        <v>74</v>
      </c>
      <c r="E3074" s="33" t="s">
        <v>3405</v>
      </c>
      <c r="F3074" s="35">
        <v>27111749</v>
      </c>
      <c r="G3074" s="33" t="s">
        <v>15072</v>
      </c>
      <c r="H3074" s="33">
        <v>1</v>
      </c>
      <c r="I3074" s="33">
        <v>7</v>
      </c>
      <c r="J3074" s="36">
        <v>1</v>
      </c>
      <c r="K3074" s="37">
        <v>9129</v>
      </c>
      <c r="L3074" s="38" t="s">
        <v>15</v>
      </c>
      <c r="M3074" s="38" t="s">
        <v>13</v>
      </c>
    </row>
    <row r="3075" spans="1:13" s="39" customFormat="1" ht="12.75" x14ac:dyDescent="0.2">
      <c r="A3075" s="33" t="s">
        <v>21</v>
      </c>
      <c r="B3075" s="33" t="s">
        <v>553</v>
      </c>
      <c r="C3075" s="34">
        <v>10</v>
      </c>
      <c r="D3075" s="33" t="s">
        <v>74</v>
      </c>
      <c r="E3075" s="33" t="s">
        <v>3406</v>
      </c>
      <c r="F3075" s="35">
        <v>27111749</v>
      </c>
      <c r="G3075" s="33" t="s">
        <v>15072</v>
      </c>
      <c r="H3075" s="33">
        <v>1</v>
      </c>
      <c r="I3075" s="33">
        <v>7</v>
      </c>
      <c r="J3075" s="36">
        <v>2</v>
      </c>
      <c r="K3075" s="37">
        <v>14734</v>
      </c>
      <c r="L3075" s="38" t="s">
        <v>15</v>
      </c>
      <c r="M3075" s="38" t="s">
        <v>13</v>
      </c>
    </row>
    <row r="3076" spans="1:13" s="39" customFormat="1" ht="12.75" x14ac:dyDescent="0.2">
      <c r="A3076" s="33" t="s">
        <v>21</v>
      </c>
      <c r="B3076" s="33" t="s">
        <v>553</v>
      </c>
      <c r="C3076" s="34">
        <v>10</v>
      </c>
      <c r="D3076" s="33" t="s">
        <v>74</v>
      </c>
      <c r="E3076" s="33" t="s">
        <v>3407</v>
      </c>
      <c r="F3076" s="35">
        <v>27111700</v>
      </c>
      <c r="G3076" s="33" t="s">
        <v>15072</v>
      </c>
      <c r="H3076" s="33">
        <v>1</v>
      </c>
      <c r="I3076" s="33">
        <v>7</v>
      </c>
      <c r="J3076" s="36">
        <v>1</v>
      </c>
      <c r="K3076" s="37">
        <v>12013</v>
      </c>
      <c r="L3076" s="38" t="s">
        <v>15</v>
      </c>
      <c r="M3076" s="38" t="s">
        <v>13</v>
      </c>
    </row>
    <row r="3077" spans="1:13" s="39" customFormat="1" ht="12.75" x14ac:dyDescent="0.2">
      <c r="A3077" s="33" t="s">
        <v>21</v>
      </c>
      <c r="B3077" s="33" t="s">
        <v>553</v>
      </c>
      <c r="C3077" s="34">
        <v>10</v>
      </c>
      <c r="D3077" s="33" t="s">
        <v>74</v>
      </c>
      <c r="E3077" s="33" t="s">
        <v>3408</v>
      </c>
      <c r="F3077" s="35">
        <v>27111700</v>
      </c>
      <c r="G3077" s="33" t="s">
        <v>15072</v>
      </c>
      <c r="H3077" s="33">
        <v>1</v>
      </c>
      <c r="I3077" s="33">
        <v>7</v>
      </c>
      <c r="J3077" s="36">
        <v>1</v>
      </c>
      <c r="K3077" s="37">
        <v>20230</v>
      </c>
      <c r="L3077" s="38" t="s">
        <v>15</v>
      </c>
      <c r="M3077" s="38" t="s">
        <v>13</v>
      </c>
    </row>
    <row r="3078" spans="1:13" s="39" customFormat="1" ht="12.75" x14ac:dyDescent="0.2">
      <c r="A3078" s="33" t="s">
        <v>21</v>
      </c>
      <c r="B3078" s="33" t="s">
        <v>553</v>
      </c>
      <c r="C3078" s="34">
        <v>10</v>
      </c>
      <c r="D3078" s="33" t="s">
        <v>74</v>
      </c>
      <c r="E3078" s="33" t="s">
        <v>3409</v>
      </c>
      <c r="F3078" s="35">
        <v>27111707</v>
      </c>
      <c r="G3078" s="33" t="s">
        <v>15072</v>
      </c>
      <c r="H3078" s="33">
        <v>1</v>
      </c>
      <c r="I3078" s="33">
        <v>7</v>
      </c>
      <c r="J3078" s="36">
        <v>1</v>
      </c>
      <c r="K3078" s="37">
        <v>28324</v>
      </c>
      <c r="L3078" s="38" t="s">
        <v>15</v>
      </c>
      <c r="M3078" s="38" t="s">
        <v>13</v>
      </c>
    </row>
    <row r="3079" spans="1:13" s="39" customFormat="1" ht="12.75" x14ac:dyDescent="0.2">
      <c r="A3079" s="33" t="s">
        <v>21</v>
      </c>
      <c r="B3079" s="33" t="s">
        <v>553</v>
      </c>
      <c r="C3079" s="34">
        <v>10</v>
      </c>
      <c r="D3079" s="33" t="s">
        <v>74</v>
      </c>
      <c r="E3079" s="33" t="s">
        <v>3410</v>
      </c>
      <c r="F3079" s="35">
        <v>20121917</v>
      </c>
      <c r="G3079" s="33" t="s">
        <v>15072</v>
      </c>
      <c r="H3079" s="33">
        <v>1</v>
      </c>
      <c r="I3079" s="33">
        <v>7</v>
      </c>
      <c r="J3079" s="36">
        <v>2</v>
      </c>
      <c r="K3079" s="37">
        <v>47342</v>
      </c>
      <c r="L3079" s="38" t="s">
        <v>15</v>
      </c>
      <c r="M3079" s="38" t="s">
        <v>13</v>
      </c>
    </row>
    <row r="3080" spans="1:13" s="39" customFormat="1" ht="12.75" x14ac:dyDescent="0.2">
      <c r="A3080" s="33" t="s">
        <v>21</v>
      </c>
      <c r="B3080" s="33" t="s">
        <v>553</v>
      </c>
      <c r="C3080" s="34">
        <v>10</v>
      </c>
      <c r="D3080" s="33" t="s">
        <v>74</v>
      </c>
      <c r="E3080" s="33" t="s">
        <v>3411</v>
      </c>
      <c r="F3080" s="35">
        <v>20121917</v>
      </c>
      <c r="G3080" s="33" t="s">
        <v>15072</v>
      </c>
      <c r="H3080" s="33">
        <v>1</v>
      </c>
      <c r="I3080" s="33">
        <v>7</v>
      </c>
      <c r="J3080" s="36">
        <v>1</v>
      </c>
      <c r="K3080" s="37">
        <v>52607</v>
      </c>
      <c r="L3080" s="38" t="s">
        <v>15</v>
      </c>
      <c r="M3080" s="38" t="s">
        <v>13</v>
      </c>
    </row>
    <row r="3081" spans="1:13" s="39" customFormat="1" ht="12.75" x14ac:dyDescent="0.2">
      <c r="A3081" s="33" t="s">
        <v>21</v>
      </c>
      <c r="B3081" s="33" t="s">
        <v>553</v>
      </c>
      <c r="C3081" s="34">
        <v>10</v>
      </c>
      <c r="D3081" s="33" t="s">
        <v>74</v>
      </c>
      <c r="E3081" s="33" t="s">
        <v>3412</v>
      </c>
      <c r="F3081" s="35">
        <v>27111602</v>
      </c>
      <c r="G3081" s="33" t="s">
        <v>15072</v>
      </c>
      <c r="H3081" s="33">
        <v>1</v>
      </c>
      <c r="I3081" s="33">
        <v>7</v>
      </c>
      <c r="J3081" s="36">
        <v>1</v>
      </c>
      <c r="K3081" s="37">
        <v>40404</v>
      </c>
      <c r="L3081" s="38" t="s">
        <v>15</v>
      </c>
      <c r="M3081" s="38" t="s">
        <v>13</v>
      </c>
    </row>
    <row r="3082" spans="1:13" s="39" customFormat="1" ht="12.75" x14ac:dyDescent="0.2">
      <c r="A3082" s="33" t="s">
        <v>21</v>
      </c>
      <c r="B3082" s="33" t="s">
        <v>553</v>
      </c>
      <c r="C3082" s="34">
        <v>10</v>
      </c>
      <c r="D3082" s="33" t="s">
        <v>74</v>
      </c>
      <c r="E3082" s="33" t="s">
        <v>3413</v>
      </c>
      <c r="F3082" s="35">
        <v>27111515</v>
      </c>
      <c r="G3082" s="33" t="s">
        <v>15072</v>
      </c>
      <c r="H3082" s="33">
        <v>1</v>
      </c>
      <c r="I3082" s="33">
        <v>7</v>
      </c>
      <c r="J3082" s="36">
        <v>2</v>
      </c>
      <c r="K3082" s="37">
        <v>501988</v>
      </c>
      <c r="L3082" s="38" t="s">
        <v>15</v>
      </c>
      <c r="M3082" s="38" t="s">
        <v>13</v>
      </c>
    </row>
    <row r="3083" spans="1:13" s="39" customFormat="1" ht="12.75" x14ac:dyDescent="0.2">
      <c r="A3083" s="33" t="s">
        <v>21</v>
      </c>
      <c r="B3083" s="33" t="s">
        <v>553</v>
      </c>
      <c r="C3083" s="34">
        <v>10</v>
      </c>
      <c r="D3083" s="33" t="s">
        <v>74</v>
      </c>
      <c r="E3083" s="33" t="s">
        <v>3414</v>
      </c>
      <c r="F3083" s="35">
        <v>41113630</v>
      </c>
      <c r="G3083" s="33" t="s">
        <v>15072</v>
      </c>
      <c r="H3083" s="33">
        <v>1</v>
      </c>
      <c r="I3083" s="33">
        <v>7</v>
      </c>
      <c r="J3083" s="36">
        <v>2</v>
      </c>
      <c r="K3083" s="37">
        <v>40460</v>
      </c>
      <c r="L3083" s="38" t="s">
        <v>15</v>
      </c>
      <c r="M3083" s="38" t="s">
        <v>13</v>
      </c>
    </row>
    <row r="3084" spans="1:13" s="39" customFormat="1" ht="12.75" x14ac:dyDescent="0.2">
      <c r="A3084" s="33" t="s">
        <v>21</v>
      </c>
      <c r="B3084" s="33" t="s">
        <v>553</v>
      </c>
      <c r="C3084" s="34">
        <v>10</v>
      </c>
      <c r="D3084" s="33" t="s">
        <v>74</v>
      </c>
      <c r="E3084" s="33" t="s">
        <v>3415</v>
      </c>
      <c r="F3084" s="35">
        <v>23241635</v>
      </c>
      <c r="G3084" s="33" t="s">
        <v>15072</v>
      </c>
      <c r="H3084" s="33">
        <v>1</v>
      </c>
      <c r="I3084" s="33">
        <v>7</v>
      </c>
      <c r="J3084" s="36">
        <v>1</v>
      </c>
      <c r="K3084" s="37">
        <v>72462</v>
      </c>
      <c r="L3084" s="38" t="s">
        <v>15</v>
      </c>
      <c r="M3084" s="38" t="s">
        <v>13</v>
      </c>
    </row>
    <row r="3085" spans="1:13" s="39" customFormat="1" ht="12.75" x14ac:dyDescent="0.2">
      <c r="A3085" s="33" t="s">
        <v>21</v>
      </c>
      <c r="B3085" s="33" t="s">
        <v>553</v>
      </c>
      <c r="C3085" s="34">
        <v>10</v>
      </c>
      <c r="D3085" s="33" t="s">
        <v>74</v>
      </c>
      <c r="E3085" s="33" t="s">
        <v>3416</v>
      </c>
      <c r="F3085" s="35">
        <v>27112813</v>
      </c>
      <c r="G3085" s="33" t="s">
        <v>15072</v>
      </c>
      <c r="H3085" s="33">
        <v>1</v>
      </c>
      <c r="I3085" s="33">
        <v>7</v>
      </c>
      <c r="J3085" s="36">
        <v>3</v>
      </c>
      <c r="K3085" s="37">
        <v>16284</v>
      </c>
      <c r="L3085" s="38" t="s">
        <v>15</v>
      </c>
      <c r="M3085" s="38" t="s">
        <v>13</v>
      </c>
    </row>
    <row r="3086" spans="1:13" s="39" customFormat="1" ht="12.75" x14ac:dyDescent="0.2">
      <c r="A3086" s="33" t="s">
        <v>21</v>
      </c>
      <c r="B3086" s="33" t="s">
        <v>553</v>
      </c>
      <c r="C3086" s="34">
        <v>10</v>
      </c>
      <c r="D3086" s="33" t="s">
        <v>74</v>
      </c>
      <c r="E3086" s="33" t="s">
        <v>3417</v>
      </c>
      <c r="F3086" s="35">
        <v>41111950</v>
      </c>
      <c r="G3086" s="33" t="s">
        <v>15072</v>
      </c>
      <c r="H3086" s="33">
        <v>1</v>
      </c>
      <c r="I3086" s="33">
        <v>7</v>
      </c>
      <c r="J3086" s="36">
        <v>2</v>
      </c>
      <c r="K3086" s="37">
        <v>48432</v>
      </c>
      <c r="L3086" s="38" t="s">
        <v>15</v>
      </c>
      <c r="M3086" s="38" t="s">
        <v>13</v>
      </c>
    </row>
    <row r="3087" spans="1:13" s="39" customFormat="1" ht="12.75" x14ac:dyDescent="0.2">
      <c r="A3087" s="33" t="s">
        <v>21</v>
      </c>
      <c r="B3087" s="33" t="s">
        <v>553</v>
      </c>
      <c r="C3087" s="34">
        <v>10</v>
      </c>
      <c r="D3087" s="33" t="s">
        <v>74</v>
      </c>
      <c r="E3087" s="33" t="s">
        <v>3418</v>
      </c>
      <c r="F3087" s="35">
        <v>27112813</v>
      </c>
      <c r="G3087" s="33" t="s">
        <v>15072</v>
      </c>
      <c r="H3087" s="33">
        <v>1</v>
      </c>
      <c r="I3087" s="33">
        <v>7</v>
      </c>
      <c r="J3087" s="36">
        <v>1</v>
      </c>
      <c r="K3087" s="37">
        <v>680000</v>
      </c>
      <c r="L3087" s="38" t="s">
        <v>15</v>
      </c>
      <c r="M3087" s="38" t="s">
        <v>13</v>
      </c>
    </row>
    <row r="3088" spans="1:13" s="39" customFormat="1" ht="12.75" x14ac:dyDescent="0.2">
      <c r="A3088" s="33" t="s">
        <v>21</v>
      </c>
      <c r="B3088" s="33" t="s">
        <v>553</v>
      </c>
      <c r="C3088" s="34">
        <v>10</v>
      </c>
      <c r="D3088" s="33" t="s">
        <v>74</v>
      </c>
      <c r="E3088" s="33" t="s">
        <v>3419</v>
      </c>
      <c r="F3088" s="35">
        <v>27112105</v>
      </c>
      <c r="G3088" s="33" t="s">
        <v>15072</v>
      </c>
      <c r="H3088" s="33">
        <v>1</v>
      </c>
      <c r="I3088" s="33">
        <v>7</v>
      </c>
      <c r="J3088" s="36">
        <v>2</v>
      </c>
      <c r="K3088" s="37">
        <v>161752</v>
      </c>
      <c r="L3088" s="38" t="s">
        <v>15</v>
      </c>
      <c r="M3088" s="38" t="s">
        <v>13</v>
      </c>
    </row>
    <row r="3089" spans="1:13" s="39" customFormat="1" ht="12.75" x14ac:dyDescent="0.2">
      <c r="A3089" s="33" t="s">
        <v>21</v>
      </c>
      <c r="B3089" s="33" t="s">
        <v>553</v>
      </c>
      <c r="C3089" s="34">
        <v>10</v>
      </c>
      <c r="D3089" s="33" t="s">
        <v>74</v>
      </c>
      <c r="E3089" s="33" t="s">
        <v>3420</v>
      </c>
      <c r="F3089" s="35">
        <v>27112103</v>
      </c>
      <c r="G3089" s="33" t="s">
        <v>15072</v>
      </c>
      <c r="H3089" s="33">
        <v>1</v>
      </c>
      <c r="I3089" s="33">
        <v>7</v>
      </c>
      <c r="J3089" s="36">
        <v>3</v>
      </c>
      <c r="K3089" s="37">
        <v>45447</v>
      </c>
      <c r="L3089" s="38" t="s">
        <v>15</v>
      </c>
      <c r="M3089" s="38" t="s">
        <v>13</v>
      </c>
    </row>
    <row r="3090" spans="1:13" s="39" customFormat="1" ht="12.75" x14ac:dyDescent="0.2">
      <c r="A3090" s="33" t="s">
        <v>21</v>
      </c>
      <c r="B3090" s="33" t="s">
        <v>553</v>
      </c>
      <c r="C3090" s="34">
        <v>10</v>
      </c>
      <c r="D3090" s="33" t="s">
        <v>74</v>
      </c>
      <c r="E3090" s="33" t="s">
        <v>3421</v>
      </c>
      <c r="F3090" s="35">
        <v>27112105</v>
      </c>
      <c r="G3090" s="33" t="s">
        <v>15072</v>
      </c>
      <c r="H3090" s="33">
        <v>1</v>
      </c>
      <c r="I3090" s="33">
        <v>7</v>
      </c>
      <c r="J3090" s="36">
        <v>2</v>
      </c>
      <c r="K3090" s="37">
        <v>291398</v>
      </c>
      <c r="L3090" s="38" t="s">
        <v>15</v>
      </c>
      <c r="M3090" s="38" t="s">
        <v>13</v>
      </c>
    </row>
    <row r="3091" spans="1:13" s="39" customFormat="1" ht="12.75" x14ac:dyDescent="0.2">
      <c r="A3091" s="33" t="s">
        <v>21</v>
      </c>
      <c r="B3091" s="33" t="s">
        <v>553</v>
      </c>
      <c r="C3091" s="34">
        <v>10</v>
      </c>
      <c r="D3091" s="33" t="s">
        <v>74</v>
      </c>
      <c r="E3091" s="33" t="s">
        <v>3422</v>
      </c>
      <c r="F3091" s="35">
        <v>41113637</v>
      </c>
      <c r="G3091" s="33" t="s">
        <v>15072</v>
      </c>
      <c r="H3091" s="33">
        <v>1</v>
      </c>
      <c r="I3091" s="33">
        <v>7</v>
      </c>
      <c r="J3091" s="36">
        <v>3</v>
      </c>
      <c r="K3091" s="37">
        <v>240279</v>
      </c>
      <c r="L3091" s="38" t="s">
        <v>15</v>
      </c>
      <c r="M3091" s="38" t="s">
        <v>13</v>
      </c>
    </row>
    <row r="3092" spans="1:13" s="39" customFormat="1" ht="12.75" x14ac:dyDescent="0.2">
      <c r="A3092" s="33" t="s">
        <v>21</v>
      </c>
      <c r="B3092" s="33" t="s">
        <v>553</v>
      </c>
      <c r="C3092" s="34">
        <v>10</v>
      </c>
      <c r="D3092" s="33" t="s">
        <v>74</v>
      </c>
      <c r="E3092" s="33" t="s">
        <v>3423</v>
      </c>
      <c r="F3092" s="35">
        <v>41113637</v>
      </c>
      <c r="G3092" s="33" t="s">
        <v>15072</v>
      </c>
      <c r="H3092" s="33">
        <v>1</v>
      </c>
      <c r="I3092" s="33">
        <v>7</v>
      </c>
      <c r="J3092" s="36">
        <v>1</v>
      </c>
      <c r="K3092" s="37">
        <v>1460000</v>
      </c>
      <c r="L3092" s="38" t="s">
        <v>15</v>
      </c>
      <c r="M3092" s="38" t="s">
        <v>13</v>
      </c>
    </row>
    <row r="3093" spans="1:13" s="39" customFormat="1" ht="12.75" x14ac:dyDescent="0.2">
      <c r="A3093" s="33" t="s">
        <v>21</v>
      </c>
      <c r="B3093" s="33" t="s">
        <v>553</v>
      </c>
      <c r="C3093" s="34">
        <v>10</v>
      </c>
      <c r="D3093" s="33" t="s">
        <v>74</v>
      </c>
      <c r="E3093" s="33" t="s">
        <v>3424</v>
      </c>
      <c r="F3093" s="35">
        <v>41102412</v>
      </c>
      <c r="G3093" s="33" t="s">
        <v>15072</v>
      </c>
      <c r="H3093" s="33">
        <v>1</v>
      </c>
      <c r="I3093" s="33">
        <v>7</v>
      </c>
      <c r="J3093" s="36">
        <v>1</v>
      </c>
      <c r="K3093" s="37">
        <v>265979</v>
      </c>
      <c r="L3093" s="38" t="s">
        <v>15</v>
      </c>
      <c r="M3093" s="38" t="s">
        <v>13</v>
      </c>
    </row>
    <row r="3094" spans="1:13" s="39" customFormat="1" ht="12.75" x14ac:dyDescent="0.2">
      <c r="A3094" s="33" t="s">
        <v>21</v>
      </c>
      <c r="B3094" s="33" t="s">
        <v>553</v>
      </c>
      <c r="C3094" s="34">
        <v>10</v>
      </c>
      <c r="D3094" s="33" t="s">
        <v>74</v>
      </c>
      <c r="E3094" s="33" t="s">
        <v>3425</v>
      </c>
      <c r="F3094" s="35">
        <v>23151601</v>
      </c>
      <c r="G3094" s="33" t="s">
        <v>15072</v>
      </c>
      <c r="H3094" s="33">
        <v>1</v>
      </c>
      <c r="I3094" s="33">
        <v>7</v>
      </c>
      <c r="J3094" s="36">
        <v>1</v>
      </c>
      <c r="K3094" s="37">
        <v>54348</v>
      </c>
      <c r="L3094" s="38" t="s">
        <v>15</v>
      </c>
      <c r="M3094" s="38" t="s">
        <v>13</v>
      </c>
    </row>
    <row r="3095" spans="1:13" s="39" customFormat="1" ht="12.75" x14ac:dyDescent="0.2">
      <c r="A3095" s="33" t="s">
        <v>21</v>
      </c>
      <c r="B3095" s="33" t="s">
        <v>553</v>
      </c>
      <c r="C3095" s="34">
        <v>10</v>
      </c>
      <c r="D3095" s="33" t="s">
        <v>74</v>
      </c>
      <c r="E3095" s="33" t="s">
        <v>3426</v>
      </c>
      <c r="F3095" s="35">
        <v>41111604</v>
      </c>
      <c r="G3095" s="33" t="s">
        <v>15072</v>
      </c>
      <c r="H3095" s="33">
        <v>1</v>
      </c>
      <c r="I3095" s="33">
        <v>7</v>
      </c>
      <c r="J3095" s="36">
        <v>1</v>
      </c>
      <c r="K3095" s="37">
        <v>40064</v>
      </c>
      <c r="L3095" s="38" t="s">
        <v>15</v>
      </c>
      <c r="M3095" s="38" t="s">
        <v>13</v>
      </c>
    </row>
    <row r="3096" spans="1:13" s="39" customFormat="1" ht="12.75" x14ac:dyDescent="0.2">
      <c r="A3096" s="33" t="s">
        <v>21</v>
      </c>
      <c r="B3096" s="33" t="s">
        <v>553</v>
      </c>
      <c r="C3096" s="34">
        <v>10</v>
      </c>
      <c r="D3096" s="33" t="s">
        <v>74</v>
      </c>
      <c r="E3096" s="33" t="s">
        <v>3427</v>
      </c>
      <c r="F3096" s="35">
        <v>27112007</v>
      </c>
      <c r="G3096" s="33" t="s">
        <v>15072</v>
      </c>
      <c r="H3096" s="33">
        <v>1</v>
      </c>
      <c r="I3096" s="33">
        <v>7</v>
      </c>
      <c r="J3096" s="36">
        <v>1</v>
      </c>
      <c r="K3096" s="37">
        <v>33262</v>
      </c>
      <c r="L3096" s="38" t="s">
        <v>15</v>
      </c>
      <c r="M3096" s="38" t="s">
        <v>13</v>
      </c>
    </row>
    <row r="3097" spans="1:13" s="39" customFormat="1" ht="12.75" x14ac:dyDescent="0.2">
      <c r="A3097" s="33" t="s">
        <v>21</v>
      </c>
      <c r="B3097" s="33" t="s">
        <v>554</v>
      </c>
      <c r="C3097" s="34">
        <v>10</v>
      </c>
      <c r="D3097" s="33" t="s">
        <v>75</v>
      </c>
      <c r="E3097" s="33" t="s">
        <v>3428</v>
      </c>
      <c r="F3097" s="35">
        <v>52161547</v>
      </c>
      <c r="G3097" s="33" t="s">
        <v>15071</v>
      </c>
      <c r="H3097" s="33">
        <v>2</v>
      </c>
      <c r="I3097" s="33">
        <v>1</v>
      </c>
      <c r="J3097" s="36">
        <v>1</v>
      </c>
      <c r="K3097" s="37">
        <v>11200000</v>
      </c>
      <c r="L3097" s="38" t="s">
        <v>12</v>
      </c>
      <c r="M3097" s="38" t="s">
        <v>13</v>
      </c>
    </row>
    <row r="3098" spans="1:13" s="39" customFormat="1" ht="12.75" x14ac:dyDescent="0.2">
      <c r="A3098" s="33" t="s">
        <v>21</v>
      </c>
      <c r="B3098" s="33" t="s">
        <v>555</v>
      </c>
      <c r="C3098" s="34">
        <v>10</v>
      </c>
      <c r="D3098" s="33" t="s">
        <v>76</v>
      </c>
      <c r="E3098" s="33" t="s">
        <v>3429</v>
      </c>
      <c r="F3098" s="35">
        <v>43212108</v>
      </c>
      <c r="G3098" s="33" t="s">
        <v>15071</v>
      </c>
      <c r="H3098" s="33">
        <v>2</v>
      </c>
      <c r="I3098" s="33">
        <v>1</v>
      </c>
      <c r="J3098" s="36">
        <v>1</v>
      </c>
      <c r="K3098" s="37">
        <v>9300000</v>
      </c>
      <c r="L3098" s="38" t="s">
        <v>12</v>
      </c>
      <c r="M3098" s="38" t="s">
        <v>13</v>
      </c>
    </row>
    <row r="3099" spans="1:13" s="39" customFormat="1" ht="12.75" x14ac:dyDescent="0.2">
      <c r="A3099" s="33" t="s">
        <v>21</v>
      </c>
      <c r="B3099" s="33" t="s">
        <v>557</v>
      </c>
      <c r="C3099" s="34">
        <v>16</v>
      </c>
      <c r="D3099" s="33" t="s">
        <v>77</v>
      </c>
      <c r="E3099" s="33" t="s">
        <v>3430</v>
      </c>
      <c r="F3099" s="35">
        <v>48101608</v>
      </c>
      <c r="G3099" s="33" t="s">
        <v>15071</v>
      </c>
      <c r="H3099" s="33">
        <v>2</v>
      </c>
      <c r="I3099" s="33">
        <v>2</v>
      </c>
      <c r="J3099" s="36">
        <v>2</v>
      </c>
      <c r="K3099" s="37">
        <v>3400000</v>
      </c>
      <c r="L3099" s="38" t="s">
        <v>15</v>
      </c>
      <c r="M3099" s="38" t="s">
        <v>13</v>
      </c>
    </row>
    <row r="3100" spans="1:13" s="39" customFormat="1" ht="12.75" x14ac:dyDescent="0.2">
      <c r="A3100" s="33" t="s">
        <v>21</v>
      </c>
      <c r="B3100" s="33" t="s">
        <v>557</v>
      </c>
      <c r="C3100" s="34">
        <v>10</v>
      </c>
      <c r="D3100" s="33" t="s">
        <v>77</v>
      </c>
      <c r="E3100" s="33" t="s">
        <v>3431</v>
      </c>
      <c r="F3100" s="35">
        <v>48102101</v>
      </c>
      <c r="G3100" s="33" t="s">
        <v>15071</v>
      </c>
      <c r="H3100" s="33">
        <v>1</v>
      </c>
      <c r="I3100" s="33">
        <v>6</v>
      </c>
      <c r="J3100" s="36">
        <v>1</v>
      </c>
      <c r="K3100" s="37">
        <v>13000000</v>
      </c>
      <c r="L3100" s="38" t="s">
        <v>15</v>
      </c>
      <c r="M3100" s="38" t="s">
        <v>13</v>
      </c>
    </row>
    <row r="3101" spans="1:13" s="39" customFormat="1" ht="12.75" x14ac:dyDescent="0.2">
      <c r="A3101" s="33" t="s">
        <v>21</v>
      </c>
      <c r="B3101" s="33" t="s">
        <v>557</v>
      </c>
      <c r="C3101" s="34">
        <v>16</v>
      </c>
      <c r="D3101" s="33" t="s">
        <v>77</v>
      </c>
      <c r="E3101" s="33" t="s">
        <v>3432</v>
      </c>
      <c r="F3101" s="35">
        <v>48102101</v>
      </c>
      <c r="G3101" s="33" t="s">
        <v>15071</v>
      </c>
      <c r="H3101" s="33">
        <v>1</v>
      </c>
      <c r="I3101" s="33">
        <v>6</v>
      </c>
      <c r="J3101" s="36">
        <v>1</v>
      </c>
      <c r="K3101" s="37">
        <v>2790000</v>
      </c>
      <c r="L3101" s="38" t="s">
        <v>15</v>
      </c>
      <c r="M3101" s="38" t="s">
        <v>13</v>
      </c>
    </row>
    <row r="3102" spans="1:13" s="39" customFormat="1" ht="12.75" x14ac:dyDescent="0.2">
      <c r="A3102" s="33" t="s">
        <v>21</v>
      </c>
      <c r="B3102" s="33" t="s">
        <v>558</v>
      </c>
      <c r="C3102" s="34">
        <v>10</v>
      </c>
      <c r="D3102" s="33" t="s">
        <v>78</v>
      </c>
      <c r="E3102" s="33" t="s">
        <v>3433</v>
      </c>
      <c r="F3102" s="35">
        <v>41111727</v>
      </c>
      <c r="G3102" s="33" t="s">
        <v>15072</v>
      </c>
      <c r="H3102" s="33">
        <v>4</v>
      </c>
      <c r="I3102" s="33">
        <v>6</v>
      </c>
      <c r="J3102" s="36">
        <v>1</v>
      </c>
      <c r="K3102" s="37">
        <v>160380</v>
      </c>
      <c r="L3102" s="38" t="s">
        <v>15</v>
      </c>
      <c r="M3102" s="38" t="s">
        <v>13</v>
      </c>
    </row>
    <row r="3103" spans="1:13" s="39" customFormat="1" ht="12.75" x14ac:dyDescent="0.2">
      <c r="A3103" s="33" t="s">
        <v>21</v>
      </c>
      <c r="B3103" s="33" t="s">
        <v>558</v>
      </c>
      <c r="C3103" s="34">
        <v>10</v>
      </c>
      <c r="D3103" s="33" t="s">
        <v>78</v>
      </c>
      <c r="E3103" s="33" t="s">
        <v>3434</v>
      </c>
      <c r="F3103" s="35">
        <v>41113710</v>
      </c>
      <c r="G3103" s="33" t="s">
        <v>15072</v>
      </c>
      <c r="H3103" s="33">
        <v>7</v>
      </c>
      <c r="I3103" s="33">
        <v>4</v>
      </c>
      <c r="J3103" s="36">
        <v>2</v>
      </c>
      <c r="K3103" s="37">
        <v>160000</v>
      </c>
      <c r="L3103" s="38" t="s">
        <v>15</v>
      </c>
      <c r="M3103" s="38" t="s">
        <v>13</v>
      </c>
    </row>
    <row r="3104" spans="1:13" s="39" customFormat="1" ht="12.75" x14ac:dyDescent="0.2">
      <c r="A3104" s="33" t="s">
        <v>21</v>
      </c>
      <c r="B3104" s="33" t="s">
        <v>560</v>
      </c>
      <c r="C3104" s="34">
        <v>10</v>
      </c>
      <c r="D3104" s="33" t="s">
        <v>79</v>
      </c>
      <c r="E3104" s="33" t="s">
        <v>3435</v>
      </c>
      <c r="F3104" s="35">
        <v>27112019</v>
      </c>
      <c r="G3104" s="33" t="s">
        <v>15071</v>
      </c>
      <c r="H3104" s="33">
        <v>2</v>
      </c>
      <c r="I3104" s="33">
        <v>2</v>
      </c>
      <c r="J3104" s="36">
        <v>1</v>
      </c>
      <c r="K3104" s="37">
        <v>1500000</v>
      </c>
      <c r="L3104" s="38" t="s">
        <v>15</v>
      </c>
      <c r="M3104" s="38" t="s">
        <v>13</v>
      </c>
    </row>
    <row r="3105" spans="1:13" s="39" customFormat="1" ht="12.75" x14ac:dyDescent="0.2">
      <c r="A3105" s="33" t="s">
        <v>21</v>
      </c>
      <c r="B3105" s="33" t="s">
        <v>560</v>
      </c>
      <c r="C3105" s="34">
        <v>10</v>
      </c>
      <c r="D3105" s="33" t="s">
        <v>79</v>
      </c>
      <c r="E3105" s="33" t="s">
        <v>3436</v>
      </c>
      <c r="F3105" s="35">
        <v>27112006</v>
      </c>
      <c r="G3105" s="33" t="s">
        <v>15071</v>
      </c>
      <c r="H3105" s="33">
        <v>4</v>
      </c>
      <c r="I3105" s="33">
        <v>7</v>
      </c>
      <c r="J3105" s="36">
        <v>1</v>
      </c>
      <c r="K3105" s="37">
        <v>1350000</v>
      </c>
      <c r="L3105" s="38" t="s">
        <v>15</v>
      </c>
      <c r="M3105" s="38" t="s">
        <v>13</v>
      </c>
    </row>
    <row r="3106" spans="1:13" s="39" customFormat="1" ht="12.75" x14ac:dyDescent="0.2">
      <c r="A3106" s="33" t="s">
        <v>21</v>
      </c>
      <c r="B3106" s="33" t="s">
        <v>561</v>
      </c>
      <c r="C3106" s="34">
        <v>16</v>
      </c>
      <c r="D3106" s="33" t="s">
        <v>441</v>
      </c>
      <c r="E3106" s="33" t="s">
        <v>3437</v>
      </c>
      <c r="F3106" s="35">
        <v>39121022</v>
      </c>
      <c r="G3106" s="33" t="s">
        <v>15071</v>
      </c>
      <c r="H3106" s="33">
        <v>3</v>
      </c>
      <c r="I3106" s="33">
        <v>2</v>
      </c>
      <c r="J3106" s="36">
        <v>3</v>
      </c>
      <c r="K3106" s="37">
        <v>87000</v>
      </c>
      <c r="L3106" s="38" t="s">
        <v>15</v>
      </c>
      <c r="M3106" s="38" t="s">
        <v>13</v>
      </c>
    </row>
    <row r="3107" spans="1:13" s="39" customFormat="1" ht="12.75" x14ac:dyDescent="0.2">
      <c r="A3107" s="33" t="s">
        <v>21</v>
      </c>
      <c r="B3107" s="33" t="s">
        <v>561</v>
      </c>
      <c r="C3107" s="34">
        <v>10</v>
      </c>
      <c r="D3107" s="33" t="s">
        <v>441</v>
      </c>
      <c r="E3107" s="33" t="s">
        <v>3438</v>
      </c>
      <c r="F3107" s="35">
        <v>23251503</v>
      </c>
      <c r="G3107" s="33" t="s">
        <v>15072</v>
      </c>
      <c r="H3107" s="33">
        <v>4</v>
      </c>
      <c r="I3107" s="33">
        <v>6</v>
      </c>
      <c r="J3107" s="36">
        <v>1</v>
      </c>
      <c r="K3107" s="37">
        <v>223560</v>
      </c>
      <c r="L3107" s="38" t="s">
        <v>15</v>
      </c>
      <c r="M3107" s="38" t="s">
        <v>13</v>
      </c>
    </row>
    <row r="3108" spans="1:13" s="39" customFormat="1" ht="12.75" x14ac:dyDescent="0.2">
      <c r="A3108" s="33" t="s">
        <v>21</v>
      </c>
      <c r="B3108" s="33" t="s">
        <v>561</v>
      </c>
      <c r="C3108" s="34">
        <v>10</v>
      </c>
      <c r="D3108" s="33" t="s">
        <v>441</v>
      </c>
      <c r="E3108" s="33" t="s">
        <v>3439</v>
      </c>
      <c r="F3108" s="35">
        <v>23251503</v>
      </c>
      <c r="G3108" s="33" t="s">
        <v>15072</v>
      </c>
      <c r="H3108" s="33">
        <v>4</v>
      </c>
      <c r="I3108" s="33">
        <v>6</v>
      </c>
      <c r="J3108" s="36">
        <v>1</v>
      </c>
      <c r="K3108" s="37">
        <v>437400</v>
      </c>
      <c r="L3108" s="38" t="s">
        <v>15</v>
      </c>
      <c r="M3108" s="38" t="s">
        <v>13</v>
      </c>
    </row>
    <row r="3109" spans="1:13" s="39" customFormat="1" ht="12.75" x14ac:dyDescent="0.2">
      <c r="A3109" s="33" t="s">
        <v>21</v>
      </c>
      <c r="B3109" s="33" t="s">
        <v>561</v>
      </c>
      <c r="C3109" s="34">
        <v>10</v>
      </c>
      <c r="D3109" s="33" t="s">
        <v>441</v>
      </c>
      <c r="E3109" s="33" t="s">
        <v>3440</v>
      </c>
      <c r="F3109" s="35">
        <v>23251503</v>
      </c>
      <c r="G3109" s="33" t="s">
        <v>15072</v>
      </c>
      <c r="H3109" s="33">
        <v>4</v>
      </c>
      <c r="I3109" s="33">
        <v>6</v>
      </c>
      <c r="J3109" s="36">
        <v>1</v>
      </c>
      <c r="K3109" s="37">
        <v>680400</v>
      </c>
      <c r="L3109" s="38" t="s">
        <v>15</v>
      </c>
      <c r="M3109" s="38" t="s">
        <v>13</v>
      </c>
    </row>
    <row r="3110" spans="1:13" s="39" customFormat="1" ht="12.75" x14ac:dyDescent="0.2">
      <c r="A3110" s="33" t="s">
        <v>21</v>
      </c>
      <c r="B3110" s="33" t="s">
        <v>561</v>
      </c>
      <c r="C3110" s="34">
        <v>10</v>
      </c>
      <c r="D3110" s="33" t="s">
        <v>441</v>
      </c>
      <c r="E3110" s="33" t="s">
        <v>3441</v>
      </c>
      <c r="F3110" s="35">
        <v>23251503</v>
      </c>
      <c r="G3110" s="33" t="s">
        <v>15072</v>
      </c>
      <c r="H3110" s="33">
        <v>4</v>
      </c>
      <c r="I3110" s="33">
        <v>6</v>
      </c>
      <c r="J3110" s="36">
        <v>1</v>
      </c>
      <c r="K3110" s="37">
        <v>777600</v>
      </c>
      <c r="L3110" s="38" t="s">
        <v>15</v>
      </c>
      <c r="M3110" s="38" t="s">
        <v>13</v>
      </c>
    </row>
    <row r="3111" spans="1:13" s="39" customFormat="1" ht="12.75" x14ac:dyDescent="0.2">
      <c r="A3111" s="33" t="s">
        <v>21</v>
      </c>
      <c r="B3111" s="33" t="s">
        <v>561</v>
      </c>
      <c r="C3111" s="34">
        <v>10</v>
      </c>
      <c r="D3111" s="33" t="s">
        <v>441</v>
      </c>
      <c r="E3111" s="33" t="s">
        <v>3442</v>
      </c>
      <c r="F3111" s="35">
        <v>44102400</v>
      </c>
      <c r="G3111" s="33" t="s">
        <v>15072</v>
      </c>
      <c r="H3111" s="33">
        <v>4</v>
      </c>
      <c r="I3111" s="33">
        <v>6</v>
      </c>
      <c r="J3111" s="36">
        <v>1</v>
      </c>
      <c r="K3111" s="37">
        <v>1331640</v>
      </c>
      <c r="L3111" s="38" t="s">
        <v>15</v>
      </c>
      <c r="M3111" s="38" t="s">
        <v>13</v>
      </c>
    </row>
    <row r="3112" spans="1:13" s="39" customFormat="1" ht="12.75" x14ac:dyDescent="0.2">
      <c r="A3112" s="33" t="s">
        <v>21</v>
      </c>
      <c r="B3112" s="33" t="s">
        <v>561</v>
      </c>
      <c r="C3112" s="34">
        <v>10</v>
      </c>
      <c r="D3112" s="33" t="s">
        <v>441</v>
      </c>
      <c r="E3112" s="33" t="s">
        <v>3443</v>
      </c>
      <c r="F3112" s="35">
        <v>23101510</v>
      </c>
      <c r="G3112" s="33" t="s">
        <v>15072</v>
      </c>
      <c r="H3112" s="33">
        <v>4</v>
      </c>
      <c r="I3112" s="33">
        <v>6</v>
      </c>
      <c r="J3112" s="36">
        <v>1</v>
      </c>
      <c r="K3112" s="37">
        <v>1730160</v>
      </c>
      <c r="L3112" s="38" t="s">
        <v>15</v>
      </c>
      <c r="M3112" s="38" t="s">
        <v>13</v>
      </c>
    </row>
    <row r="3113" spans="1:13" s="39" customFormat="1" ht="12.75" x14ac:dyDescent="0.2">
      <c r="A3113" s="33" t="s">
        <v>21</v>
      </c>
      <c r="B3113" s="33" t="s">
        <v>561</v>
      </c>
      <c r="C3113" s="34">
        <v>10</v>
      </c>
      <c r="D3113" s="33" t="s">
        <v>441</v>
      </c>
      <c r="E3113" s="33" t="s">
        <v>3444</v>
      </c>
      <c r="F3113" s="35">
        <v>23101502</v>
      </c>
      <c r="G3113" s="33" t="s">
        <v>15072</v>
      </c>
      <c r="H3113" s="33">
        <v>4</v>
      </c>
      <c r="I3113" s="33">
        <v>6</v>
      </c>
      <c r="J3113" s="36">
        <v>1</v>
      </c>
      <c r="K3113" s="37">
        <v>2566080</v>
      </c>
      <c r="L3113" s="38" t="s">
        <v>15</v>
      </c>
      <c r="M3113" s="38" t="s">
        <v>13</v>
      </c>
    </row>
    <row r="3114" spans="1:13" s="39" customFormat="1" ht="12.75" x14ac:dyDescent="0.2">
      <c r="A3114" s="33" t="s">
        <v>21</v>
      </c>
      <c r="B3114" s="33" t="s">
        <v>561</v>
      </c>
      <c r="C3114" s="34">
        <v>10</v>
      </c>
      <c r="D3114" s="33" t="s">
        <v>441</v>
      </c>
      <c r="E3114" s="33" t="s">
        <v>3445</v>
      </c>
      <c r="F3114" s="35">
        <v>27112826</v>
      </c>
      <c r="G3114" s="33" t="s">
        <v>15072</v>
      </c>
      <c r="H3114" s="33">
        <v>7</v>
      </c>
      <c r="I3114" s="33">
        <v>4</v>
      </c>
      <c r="J3114" s="36">
        <v>1</v>
      </c>
      <c r="K3114" s="37">
        <v>342937</v>
      </c>
      <c r="L3114" s="38" t="s">
        <v>15</v>
      </c>
      <c r="M3114" s="38" t="s">
        <v>13</v>
      </c>
    </row>
    <row r="3115" spans="1:13" s="39" customFormat="1" ht="12.75" x14ac:dyDescent="0.2">
      <c r="A3115" s="33" t="s">
        <v>21</v>
      </c>
      <c r="B3115" s="33" t="s">
        <v>561</v>
      </c>
      <c r="C3115" s="34">
        <v>10</v>
      </c>
      <c r="D3115" s="33" t="s">
        <v>441</v>
      </c>
      <c r="E3115" s="33" t="s">
        <v>3446</v>
      </c>
      <c r="F3115" s="35">
        <v>23101508</v>
      </c>
      <c r="G3115" s="33" t="s">
        <v>15072</v>
      </c>
      <c r="H3115" s="33">
        <v>7</v>
      </c>
      <c r="I3115" s="33">
        <v>4</v>
      </c>
      <c r="J3115" s="36">
        <v>2</v>
      </c>
      <c r="K3115" s="37">
        <v>62036</v>
      </c>
      <c r="L3115" s="38" t="s">
        <v>15</v>
      </c>
      <c r="M3115" s="38" t="s">
        <v>13</v>
      </c>
    </row>
    <row r="3116" spans="1:13" s="39" customFormat="1" ht="12.75" x14ac:dyDescent="0.2">
      <c r="A3116" s="33" t="s">
        <v>21</v>
      </c>
      <c r="B3116" s="33" t="s">
        <v>561</v>
      </c>
      <c r="C3116" s="34">
        <v>10</v>
      </c>
      <c r="D3116" s="33" t="s">
        <v>441</v>
      </c>
      <c r="E3116" s="33" t="s">
        <v>3447</v>
      </c>
      <c r="F3116" s="35">
        <v>23101508</v>
      </c>
      <c r="G3116" s="33" t="s">
        <v>15072</v>
      </c>
      <c r="H3116" s="33">
        <v>7</v>
      </c>
      <c r="I3116" s="33">
        <v>4</v>
      </c>
      <c r="J3116" s="36">
        <v>2</v>
      </c>
      <c r="K3116" s="37">
        <v>62036</v>
      </c>
      <c r="L3116" s="38" t="s">
        <v>15</v>
      </c>
      <c r="M3116" s="38" t="s">
        <v>13</v>
      </c>
    </row>
    <row r="3117" spans="1:13" s="39" customFormat="1" ht="12.75" x14ac:dyDescent="0.2">
      <c r="A3117" s="33" t="s">
        <v>21</v>
      </c>
      <c r="B3117" s="33" t="s">
        <v>561</v>
      </c>
      <c r="C3117" s="34">
        <v>10</v>
      </c>
      <c r="D3117" s="33" t="s">
        <v>441</v>
      </c>
      <c r="E3117" s="33" t="s">
        <v>3448</v>
      </c>
      <c r="F3117" s="35">
        <v>27112708</v>
      </c>
      <c r="G3117" s="33" t="s">
        <v>15072</v>
      </c>
      <c r="H3117" s="33">
        <v>7</v>
      </c>
      <c r="I3117" s="33">
        <v>4</v>
      </c>
      <c r="J3117" s="36">
        <v>1</v>
      </c>
      <c r="K3117" s="37">
        <v>194198</v>
      </c>
      <c r="L3117" s="38" t="s">
        <v>15</v>
      </c>
      <c r="M3117" s="38" t="s">
        <v>13</v>
      </c>
    </row>
    <row r="3118" spans="1:13" s="39" customFormat="1" ht="12.75" x14ac:dyDescent="0.2">
      <c r="A3118" s="33" t="s">
        <v>21</v>
      </c>
      <c r="B3118" s="33" t="s">
        <v>561</v>
      </c>
      <c r="C3118" s="34">
        <v>10</v>
      </c>
      <c r="D3118" s="33" t="s">
        <v>441</v>
      </c>
      <c r="E3118" s="33" t="s">
        <v>3449</v>
      </c>
      <c r="F3118" s="35">
        <v>23231800</v>
      </c>
      <c r="G3118" s="33" t="s">
        <v>15072</v>
      </c>
      <c r="H3118" s="33">
        <v>7</v>
      </c>
      <c r="I3118" s="33">
        <v>4</v>
      </c>
      <c r="J3118" s="36">
        <v>1</v>
      </c>
      <c r="K3118" s="37">
        <v>242764</v>
      </c>
      <c r="L3118" s="38" t="s">
        <v>15</v>
      </c>
      <c r="M3118" s="38" t="s">
        <v>13</v>
      </c>
    </row>
    <row r="3119" spans="1:13" s="39" customFormat="1" ht="12.75" x14ac:dyDescent="0.2">
      <c r="A3119" s="33" t="s">
        <v>21</v>
      </c>
      <c r="B3119" s="33" t="s">
        <v>561</v>
      </c>
      <c r="C3119" s="34">
        <v>10</v>
      </c>
      <c r="D3119" s="33" t="s">
        <v>441</v>
      </c>
      <c r="E3119" s="33" t="s">
        <v>3450</v>
      </c>
      <c r="F3119" s="35">
        <v>20111603</v>
      </c>
      <c r="G3119" s="33" t="s">
        <v>15072</v>
      </c>
      <c r="H3119" s="33">
        <v>7</v>
      </c>
      <c r="I3119" s="33">
        <v>4</v>
      </c>
      <c r="J3119" s="36">
        <v>1</v>
      </c>
      <c r="K3119" s="37">
        <v>516952</v>
      </c>
      <c r="L3119" s="38" t="s">
        <v>15</v>
      </c>
      <c r="M3119" s="38" t="s">
        <v>13</v>
      </c>
    </row>
    <row r="3120" spans="1:13" s="39" customFormat="1" ht="12.75" x14ac:dyDescent="0.2">
      <c r="A3120" s="33" t="s">
        <v>21</v>
      </c>
      <c r="B3120" s="33" t="s">
        <v>561</v>
      </c>
      <c r="C3120" s="34">
        <v>10</v>
      </c>
      <c r="D3120" s="33" t="s">
        <v>441</v>
      </c>
      <c r="E3120" s="33" t="s">
        <v>3451</v>
      </c>
      <c r="F3120" s="35">
        <v>23101502</v>
      </c>
      <c r="G3120" s="33" t="s">
        <v>15072</v>
      </c>
      <c r="H3120" s="33">
        <v>7</v>
      </c>
      <c r="I3120" s="33">
        <v>4</v>
      </c>
      <c r="J3120" s="36">
        <v>1</v>
      </c>
      <c r="K3120" s="37">
        <v>471606</v>
      </c>
      <c r="L3120" s="38" t="s">
        <v>15</v>
      </c>
      <c r="M3120" s="38" t="s">
        <v>13</v>
      </c>
    </row>
    <row r="3121" spans="1:13" s="39" customFormat="1" ht="12.75" x14ac:dyDescent="0.2">
      <c r="A3121" s="33" t="s">
        <v>21</v>
      </c>
      <c r="B3121" s="33" t="s">
        <v>561</v>
      </c>
      <c r="C3121" s="34">
        <v>10</v>
      </c>
      <c r="D3121" s="33" t="s">
        <v>441</v>
      </c>
      <c r="E3121" s="33" t="s">
        <v>3452</v>
      </c>
      <c r="F3121" s="35">
        <v>23101502</v>
      </c>
      <c r="G3121" s="33" t="s">
        <v>15072</v>
      </c>
      <c r="H3121" s="33">
        <v>7</v>
      </c>
      <c r="I3121" s="33">
        <v>4</v>
      </c>
      <c r="J3121" s="36">
        <v>1</v>
      </c>
      <c r="K3121" s="37">
        <v>168891</v>
      </c>
      <c r="L3121" s="38" t="s">
        <v>15</v>
      </c>
      <c r="M3121" s="38" t="s">
        <v>13</v>
      </c>
    </row>
    <row r="3122" spans="1:13" s="39" customFormat="1" ht="12.75" x14ac:dyDescent="0.2">
      <c r="A3122" s="33" t="s">
        <v>21</v>
      </c>
      <c r="B3122" s="33" t="s">
        <v>564</v>
      </c>
      <c r="C3122" s="34">
        <v>16</v>
      </c>
      <c r="D3122" s="33" t="s">
        <v>13910</v>
      </c>
      <c r="E3122" s="33" t="s">
        <v>3453</v>
      </c>
      <c r="F3122" s="35">
        <v>40151601</v>
      </c>
      <c r="G3122" s="33" t="s">
        <v>15071</v>
      </c>
      <c r="H3122" s="33">
        <v>3</v>
      </c>
      <c r="I3122" s="33">
        <v>2</v>
      </c>
      <c r="J3122" s="36">
        <v>6</v>
      </c>
      <c r="K3122" s="37">
        <v>2100000</v>
      </c>
      <c r="L3122" s="38" t="s">
        <v>15</v>
      </c>
      <c r="M3122" s="38" t="s">
        <v>13</v>
      </c>
    </row>
    <row r="3123" spans="1:13" s="39" customFormat="1" ht="12.75" x14ac:dyDescent="0.2">
      <c r="A3123" s="33" t="s">
        <v>21</v>
      </c>
      <c r="B3123" s="33" t="s">
        <v>564</v>
      </c>
      <c r="C3123" s="34">
        <v>10</v>
      </c>
      <c r="D3123" s="33" t="s">
        <v>13910</v>
      </c>
      <c r="E3123" s="33" t="s">
        <v>3454</v>
      </c>
      <c r="F3123" s="35">
        <v>40151601</v>
      </c>
      <c r="G3123" s="33" t="s">
        <v>15072</v>
      </c>
      <c r="H3123" s="33">
        <v>4</v>
      </c>
      <c r="I3123" s="33">
        <v>7</v>
      </c>
      <c r="J3123" s="36">
        <v>1</v>
      </c>
      <c r="K3123" s="37">
        <v>1502529</v>
      </c>
      <c r="L3123" s="38" t="s">
        <v>15</v>
      </c>
      <c r="M3123" s="38" t="s">
        <v>13</v>
      </c>
    </row>
    <row r="3124" spans="1:13" s="39" customFormat="1" ht="12.75" x14ac:dyDescent="0.2">
      <c r="A3124" s="33" t="s">
        <v>21</v>
      </c>
      <c r="B3124" s="33" t="s">
        <v>564</v>
      </c>
      <c r="C3124" s="34">
        <v>10</v>
      </c>
      <c r="D3124" s="33" t="s">
        <v>13910</v>
      </c>
      <c r="E3124" s="33" t="s">
        <v>3455</v>
      </c>
      <c r="F3124" s="35">
        <v>40151601</v>
      </c>
      <c r="G3124" s="33" t="s">
        <v>15072</v>
      </c>
      <c r="H3124" s="33">
        <v>4</v>
      </c>
      <c r="I3124" s="33">
        <v>7</v>
      </c>
      <c r="J3124" s="36">
        <v>1</v>
      </c>
      <c r="K3124" s="37">
        <v>363227</v>
      </c>
      <c r="L3124" s="38" t="s">
        <v>15</v>
      </c>
      <c r="M3124" s="38" t="s">
        <v>13</v>
      </c>
    </row>
    <row r="3125" spans="1:13" s="39" customFormat="1" ht="12.75" x14ac:dyDescent="0.2">
      <c r="A3125" s="33" t="s">
        <v>21</v>
      </c>
      <c r="B3125" s="33" t="s">
        <v>565</v>
      </c>
      <c r="C3125" s="34">
        <v>10</v>
      </c>
      <c r="D3125" s="33" t="s">
        <v>81</v>
      </c>
      <c r="E3125" s="33" t="s">
        <v>3456</v>
      </c>
      <c r="F3125" s="35">
        <v>40151502</v>
      </c>
      <c r="G3125" s="33" t="s">
        <v>15071</v>
      </c>
      <c r="H3125" s="33">
        <v>3</v>
      </c>
      <c r="I3125" s="33">
        <v>2</v>
      </c>
      <c r="J3125" s="36">
        <v>1</v>
      </c>
      <c r="K3125" s="37">
        <v>633150</v>
      </c>
      <c r="L3125" s="38" t="s">
        <v>15</v>
      </c>
      <c r="M3125" s="38" t="s">
        <v>13</v>
      </c>
    </row>
    <row r="3126" spans="1:13" s="39" customFormat="1" ht="12.75" x14ac:dyDescent="0.2">
      <c r="A3126" s="33" t="s">
        <v>21</v>
      </c>
      <c r="B3126" s="33" t="s">
        <v>565</v>
      </c>
      <c r="C3126" s="34">
        <v>10</v>
      </c>
      <c r="D3126" s="33" t="s">
        <v>81</v>
      </c>
      <c r="E3126" s="33" t="s">
        <v>3457</v>
      </c>
      <c r="F3126" s="35">
        <v>40151510</v>
      </c>
      <c r="G3126" s="33" t="s">
        <v>15071</v>
      </c>
      <c r="H3126" s="33">
        <v>4</v>
      </c>
      <c r="I3126" s="33">
        <v>7</v>
      </c>
      <c r="J3126" s="36">
        <v>1</v>
      </c>
      <c r="K3126" s="37">
        <v>843412.5</v>
      </c>
      <c r="L3126" s="38" t="s">
        <v>15</v>
      </c>
      <c r="M3126" s="38" t="s">
        <v>13</v>
      </c>
    </row>
    <row r="3127" spans="1:13" s="39" customFormat="1" ht="12.75" x14ac:dyDescent="0.2">
      <c r="A3127" s="33" t="s">
        <v>21</v>
      </c>
      <c r="B3127" s="33" t="s">
        <v>565</v>
      </c>
      <c r="C3127" s="34">
        <v>10</v>
      </c>
      <c r="D3127" s="33" t="s">
        <v>81</v>
      </c>
      <c r="E3127" s="33" t="s">
        <v>3458</v>
      </c>
      <c r="F3127" s="35">
        <v>40151510</v>
      </c>
      <c r="G3127" s="33" t="s">
        <v>15071</v>
      </c>
      <c r="H3127" s="33">
        <v>4</v>
      </c>
      <c r="I3127" s="33">
        <v>7</v>
      </c>
      <c r="J3127" s="36">
        <v>1</v>
      </c>
      <c r="K3127" s="37">
        <v>1206808.75</v>
      </c>
      <c r="L3127" s="38" t="s">
        <v>15</v>
      </c>
      <c r="M3127" s="38" t="s">
        <v>13</v>
      </c>
    </row>
    <row r="3128" spans="1:13" s="39" customFormat="1" ht="12.75" x14ac:dyDescent="0.2">
      <c r="A3128" s="33" t="s">
        <v>21</v>
      </c>
      <c r="B3128" s="33" t="s">
        <v>3314</v>
      </c>
      <c r="C3128" s="34">
        <v>10</v>
      </c>
      <c r="D3128" s="33" t="s">
        <v>13922</v>
      </c>
      <c r="E3128" s="33" t="s">
        <v>3459</v>
      </c>
      <c r="F3128" s="35">
        <v>30191502</v>
      </c>
      <c r="G3128" s="33" t="s">
        <v>15071</v>
      </c>
      <c r="H3128" s="33">
        <v>1</v>
      </c>
      <c r="I3128" s="33">
        <v>6</v>
      </c>
      <c r="J3128" s="36">
        <v>6</v>
      </c>
      <c r="K3128" s="37">
        <v>1456584</v>
      </c>
      <c r="L3128" s="38" t="s">
        <v>15</v>
      </c>
      <c r="M3128" s="38" t="s">
        <v>13</v>
      </c>
    </row>
    <row r="3129" spans="1:13" s="39" customFormat="1" ht="12.75" x14ac:dyDescent="0.2">
      <c r="A3129" s="33" t="s">
        <v>21</v>
      </c>
      <c r="B3129" s="33" t="s">
        <v>566</v>
      </c>
      <c r="C3129" s="34">
        <v>16</v>
      </c>
      <c r="D3129" s="33" t="s">
        <v>82</v>
      </c>
      <c r="E3129" s="33" t="s">
        <v>3460</v>
      </c>
      <c r="F3129" s="35">
        <v>40101701</v>
      </c>
      <c r="G3129" s="33" t="s">
        <v>15071</v>
      </c>
      <c r="H3129" s="33">
        <v>3</v>
      </c>
      <c r="I3129" s="33">
        <v>3</v>
      </c>
      <c r="J3129" s="36">
        <v>4</v>
      </c>
      <c r="K3129" s="37">
        <v>6846000</v>
      </c>
      <c r="L3129" s="38" t="s">
        <v>15</v>
      </c>
      <c r="M3129" s="38" t="s">
        <v>13</v>
      </c>
    </row>
    <row r="3130" spans="1:13" s="39" customFormat="1" ht="12.75" x14ac:dyDescent="0.2">
      <c r="A3130" s="33" t="s">
        <v>21</v>
      </c>
      <c r="B3130" s="33" t="s">
        <v>566</v>
      </c>
      <c r="C3130" s="34">
        <v>10</v>
      </c>
      <c r="D3130" s="33" t="s">
        <v>82</v>
      </c>
      <c r="E3130" s="33" t="s">
        <v>3461</v>
      </c>
      <c r="F3130" s="35">
        <v>40101604</v>
      </c>
      <c r="G3130" s="33" t="s">
        <v>15071</v>
      </c>
      <c r="H3130" s="33">
        <v>3</v>
      </c>
      <c r="I3130" s="33">
        <v>3</v>
      </c>
      <c r="J3130" s="36">
        <v>30</v>
      </c>
      <c r="K3130" s="37">
        <v>4500000</v>
      </c>
      <c r="L3130" s="38" t="s">
        <v>15</v>
      </c>
      <c r="M3130" s="38" t="s">
        <v>13</v>
      </c>
    </row>
    <row r="3131" spans="1:13" s="39" customFormat="1" ht="12.75" x14ac:dyDescent="0.2">
      <c r="A3131" s="33" t="s">
        <v>21</v>
      </c>
      <c r="B3131" s="33" t="s">
        <v>566</v>
      </c>
      <c r="C3131" s="34">
        <v>16</v>
      </c>
      <c r="D3131" s="33" t="s">
        <v>82</v>
      </c>
      <c r="E3131" s="33" t="s">
        <v>14108</v>
      </c>
      <c r="F3131" s="35">
        <v>39111610</v>
      </c>
      <c r="G3131" s="33" t="s">
        <v>15071</v>
      </c>
      <c r="H3131" s="33">
        <v>3</v>
      </c>
      <c r="I3131" s="33">
        <v>2</v>
      </c>
      <c r="J3131" s="36">
        <v>4</v>
      </c>
      <c r="K3131" s="37">
        <v>402864</v>
      </c>
      <c r="L3131" s="38" t="s">
        <v>15</v>
      </c>
      <c r="M3131" s="38" t="s">
        <v>13</v>
      </c>
    </row>
    <row r="3132" spans="1:13" s="39" customFormat="1" ht="12.75" x14ac:dyDescent="0.2">
      <c r="A3132" s="33" t="s">
        <v>21</v>
      </c>
      <c r="B3132" s="33" t="s">
        <v>566</v>
      </c>
      <c r="C3132" s="34">
        <v>16</v>
      </c>
      <c r="D3132" s="33" t="s">
        <v>82</v>
      </c>
      <c r="E3132" s="33" t="s">
        <v>3462</v>
      </c>
      <c r="F3132" s="35">
        <v>47131710</v>
      </c>
      <c r="G3132" s="33" t="s">
        <v>468</v>
      </c>
      <c r="H3132" s="33">
        <v>3</v>
      </c>
      <c r="I3132" s="33">
        <v>3</v>
      </c>
      <c r="J3132" s="36">
        <v>6</v>
      </c>
      <c r="K3132" s="37">
        <v>762000</v>
      </c>
      <c r="L3132" s="38" t="s">
        <v>15</v>
      </c>
      <c r="M3132" s="38" t="s">
        <v>13</v>
      </c>
    </row>
    <row r="3133" spans="1:13" s="39" customFormat="1" ht="12.75" x14ac:dyDescent="0.2">
      <c r="A3133" s="33" t="s">
        <v>21</v>
      </c>
      <c r="B3133" s="33" t="s">
        <v>566</v>
      </c>
      <c r="C3133" s="34">
        <v>10</v>
      </c>
      <c r="D3133" s="33" t="s">
        <v>82</v>
      </c>
      <c r="E3133" s="33" t="s">
        <v>3463</v>
      </c>
      <c r="F3133" s="35">
        <v>41111913</v>
      </c>
      <c r="G3133" s="33" t="s">
        <v>15072</v>
      </c>
      <c r="H3133" s="33">
        <v>4</v>
      </c>
      <c r="I3133" s="33">
        <v>6</v>
      </c>
      <c r="J3133" s="36">
        <v>1</v>
      </c>
      <c r="K3133" s="37">
        <v>262440</v>
      </c>
      <c r="L3133" s="38" t="s">
        <v>15</v>
      </c>
      <c r="M3133" s="38" t="s">
        <v>13</v>
      </c>
    </row>
    <row r="3134" spans="1:13" s="39" customFormat="1" ht="12.75" x14ac:dyDescent="0.2">
      <c r="A3134" s="33" t="s">
        <v>21</v>
      </c>
      <c r="B3134" s="33" t="s">
        <v>566</v>
      </c>
      <c r="C3134" s="34">
        <v>10</v>
      </c>
      <c r="D3134" s="33" t="s">
        <v>82</v>
      </c>
      <c r="E3134" s="33" t="s">
        <v>3464</v>
      </c>
      <c r="F3134" s="35">
        <v>39111610</v>
      </c>
      <c r="G3134" s="33" t="s">
        <v>15072</v>
      </c>
      <c r="H3134" s="33">
        <v>4</v>
      </c>
      <c r="I3134" s="33">
        <v>6</v>
      </c>
      <c r="J3134" s="36">
        <v>2</v>
      </c>
      <c r="K3134" s="37">
        <v>447120</v>
      </c>
      <c r="L3134" s="38" t="s">
        <v>15</v>
      </c>
      <c r="M3134" s="38" t="s">
        <v>13</v>
      </c>
    </row>
    <row r="3135" spans="1:13" s="39" customFormat="1" ht="12.75" x14ac:dyDescent="0.2">
      <c r="A3135" s="33" t="s">
        <v>21</v>
      </c>
      <c r="B3135" s="33" t="s">
        <v>566</v>
      </c>
      <c r="C3135" s="34">
        <v>10</v>
      </c>
      <c r="D3135" s="33" t="s">
        <v>82</v>
      </c>
      <c r="E3135" s="33" t="s">
        <v>3465</v>
      </c>
      <c r="F3135" s="35">
        <v>41111951</v>
      </c>
      <c r="G3135" s="33" t="s">
        <v>15072</v>
      </c>
      <c r="H3135" s="33">
        <v>4</v>
      </c>
      <c r="I3135" s="33">
        <v>6</v>
      </c>
      <c r="J3135" s="36">
        <v>1</v>
      </c>
      <c r="K3135" s="37">
        <v>495720</v>
      </c>
      <c r="L3135" s="38" t="s">
        <v>15</v>
      </c>
      <c r="M3135" s="38" t="s">
        <v>13</v>
      </c>
    </row>
    <row r="3136" spans="1:13" s="39" customFormat="1" ht="12.75" x14ac:dyDescent="0.2">
      <c r="A3136" s="33" t="s">
        <v>21</v>
      </c>
      <c r="B3136" s="33" t="s">
        <v>566</v>
      </c>
      <c r="C3136" s="34">
        <v>10</v>
      </c>
      <c r="D3136" s="33" t="s">
        <v>82</v>
      </c>
      <c r="E3136" s="33" t="s">
        <v>3466</v>
      </c>
      <c r="F3136" s="35">
        <v>39112009</v>
      </c>
      <c r="G3136" s="33" t="s">
        <v>15072</v>
      </c>
      <c r="H3136" s="33">
        <v>4</v>
      </c>
      <c r="I3136" s="33">
        <v>6</v>
      </c>
      <c r="J3136" s="36">
        <v>1</v>
      </c>
      <c r="K3136" s="37">
        <v>699840</v>
      </c>
      <c r="L3136" s="38" t="s">
        <v>15</v>
      </c>
      <c r="M3136" s="38" t="s">
        <v>13</v>
      </c>
    </row>
    <row r="3137" spans="1:13" s="39" customFormat="1" ht="12.75" x14ac:dyDescent="0.2">
      <c r="A3137" s="33" t="s">
        <v>21</v>
      </c>
      <c r="B3137" s="33" t="s">
        <v>566</v>
      </c>
      <c r="C3137" s="34">
        <v>10</v>
      </c>
      <c r="D3137" s="33" t="s">
        <v>82</v>
      </c>
      <c r="E3137" s="33" t="s">
        <v>3467</v>
      </c>
      <c r="F3137" s="35">
        <v>41111500</v>
      </c>
      <c r="G3137" s="33" t="s">
        <v>15072</v>
      </c>
      <c r="H3137" s="33">
        <v>4</v>
      </c>
      <c r="I3137" s="33">
        <v>6</v>
      </c>
      <c r="J3137" s="36">
        <v>2</v>
      </c>
      <c r="K3137" s="37">
        <v>1360800</v>
      </c>
      <c r="L3137" s="38" t="s">
        <v>15</v>
      </c>
      <c r="M3137" s="38" t="s">
        <v>13</v>
      </c>
    </row>
    <row r="3138" spans="1:13" s="39" customFormat="1" ht="12.75" x14ac:dyDescent="0.2">
      <c r="A3138" s="33" t="s">
        <v>21</v>
      </c>
      <c r="B3138" s="33" t="s">
        <v>566</v>
      </c>
      <c r="C3138" s="34">
        <v>10</v>
      </c>
      <c r="D3138" s="33" t="s">
        <v>82</v>
      </c>
      <c r="E3138" s="33" t="s">
        <v>3468</v>
      </c>
      <c r="F3138" s="35">
        <v>27112903</v>
      </c>
      <c r="G3138" s="33" t="s">
        <v>15072</v>
      </c>
      <c r="H3138" s="33">
        <v>4</v>
      </c>
      <c r="I3138" s="33">
        <v>6</v>
      </c>
      <c r="J3138" s="36">
        <v>1</v>
      </c>
      <c r="K3138" s="37">
        <v>1370520</v>
      </c>
      <c r="L3138" s="38" t="s">
        <v>15</v>
      </c>
      <c r="M3138" s="38" t="s">
        <v>13</v>
      </c>
    </row>
    <row r="3139" spans="1:13" s="39" customFormat="1" ht="12.75" x14ac:dyDescent="0.2">
      <c r="A3139" s="33" t="s">
        <v>21</v>
      </c>
      <c r="B3139" s="33" t="s">
        <v>566</v>
      </c>
      <c r="C3139" s="34">
        <v>10</v>
      </c>
      <c r="D3139" s="33" t="s">
        <v>82</v>
      </c>
      <c r="E3139" s="33" t="s">
        <v>3469</v>
      </c>
      <c r="F3139" s="35">
        <v>39112009</v>
      </c>
      <c r="G3139" s="33" t="s">
        <v>15072</v>
      </c>
      <c r="H3139" s="33">
        <v>4</v>
      </c>
      <c r="I3139" s="33">
        <v>6</v>
      </c>
      <c r="J3139" s="36">
        <v>2</v>
      </c>
      <c r="K3139" s="37">
        <v>1671840</v>
      </c>
      <c r="L3139" s="38" t="s">
        <v>15</v>
      </c>
      <c r="M3139" s="38" t="s">
        <v>13</v>
      </c>
    </row>
    <row r="3140" spans="1:13" s="39" customFormat="1" ht="12.75" x14ac:dyDescent="0.2">
      <c r="A3140" s="33" t="s">
        <v>21</v>
      </c>
      <c r="B3140" s="33" t="s">
        <v>566</v>
      </c>
      <c r="C3140" s="34">
        <v>10</v>
      </c>
      <c r="D3140" s="33" t="s">
        <v>82</v>
      </c>
      <c r="E3140" s="33" t="s">
        <v>3470</v>
      </c>
      <c r="F3140" s="35">
        <v>31211905</v>
      </c>
      <c r="G3140" s="33" t="s">
        <v>15072</v>
      </c>
      <c r="H3140" s="33">
        <v>4</v>
      </c>
      <c r="I3140" s="33">
        <v>6</v>
      </c>
      <c r="J3140" s="36">
        <v>1</v>
      </c>
      <c r="K3140" s="37">
        <v>1846800</v>
      </c>
      <c r="L3140" s="38" t="s">
        <v>15</v>
      </c>
      <c r="M3140" s="38" t="s">
        <v>13</v>
      </c>
    </row>
    <row r="3141" spans="1:13" s="39" customFormat="1" ht="12.75" x14ac:dyDescent="0.2">
      <c r="A3141" s="33" t="s">
        <v>21</v>
      </c>
      <c r="B3141" s="33" t="s">
        <v>566</v>
      </c>
      <c r="C3141" s="34">
        <v>10</v>
      </c>
      <c r="D3141" s="33" t="s">
        <v>82</v>
      </c>
      <c r="E3141" s="33" t="s">
        <v>3471</v>
      </c>
      <c r="F3141" s="35">
        <v>23271400</v>
      </c>
      <c r="G3141" s="33" t="s">
        <v>15072</v>
      </c>
      <c r="H3141" s="33">
        <v>4</v>
      </c>
      <c r="I3141" s="33">
        <v>6</v>
      </c>
      <c r="J3141" s="36">
        <v>1</v>
      </c>
      <c r="K3141" s="37">
        <v>1875960</v>
      </c>
      <c r="L3141" s="38" t="s">
        <v>15</v>
      </c>
      <c r="M3141" s="38" t="s">
        <v>13</v>
      </c>
    </row>
    <row r="3142" spans="1:13" s="39" customFormat="1" ht="12.75" x14ac:dyDescent="0.2">
      <c r="A3142" s="33" t="s">
        <v>21</v>
      </c>
      <c r="B3142" s="33" t="s">
        <v>566</v>
      </c>
      <c r="C3142" s="34">
        <v>10</v>
      </c>
      <c r="D3142" s="33" t="s">
        <v>82</v>
      </c>
      <c r="E3142" s="33" t="s">
        <v>3472</v>
      </c>
      <c r="F3142" s="35">
        <v>26111704</v>
      </c>
      <c r="G3142" s="33" t="s">
        <v>15072</v>
      </c>
      <c r="H3142" s="33">
        <v>4</v>
      </c>
      <c r="I3142" s="33">
        <v>6</v>
      </c>
      <c r="J3142" s="36">
        <v>1</v>
      </c>
      <c r="K3142" s="37">
        <v>3781080</v>
      </c>
      <c r="L3142" s="38" t="s">
        <v>15</v>
      </c>
      <c r="M3142" s="38" t="s">
        <v>13</v>
      </c>
    </row>
    <row r="3143" spans="1:13" s="39" customFormat="1" ht="12.75" x14ac:dyDescent="0.2">
      <c r="A3143" s="33" t="s">
        <v>21</v>
      </c>
      <c r="B3143" s="33" t="s">
        <v>566</v>
      </c>
      <c r="C3143" s="34">
        <v>10</v>
      </c>
      <c r="D3143" s="33" t="s">
        <v>82</v>
      </c>
      <c r="E3143" s="33" t="s">
        <v>3473</v>
      </c>
      <c r="F3143" s="35">
        <v>24101630</v>
      </c>
      <c r="G3143" s="33" t="s">
        <v>15072</v>
      </c>
      <c r="H3143" s="33">
        <v>4</v>
      </c>
      <c r="I3143" s="33">
        <v>6</v>
      </c>
      <c r="J3143" s="36">
        <v>1</v>
      </c>
      <c r="K3143" s="37">
        <v>4004640</v>
      </c>
      <c r="L3143" s="38" t="s">
        <v>15</v>
      </c>
      <c r="M3143" s="38" t="s">
        <v>13</v>
      </c>
    </row>
    <row r="3144" spans="1:13" s="39" customFormat="1" ht="12.75" x14ac:dyDescent="0.2">
      <c r="A3144" s="33" t="s">
        <v>21</v>
      </c>
      <c r="B3144" s="33" t="s">
        <v>566</v>
      </c>
      <c r="C3144" s="34">
        <v>10</v>
      </c>
      <c r="D3144" s="33" t="s">
        <v>82</v>
      </c>
      <c r="E3144" s="33" t="s">
        <v>3474</v>
      </c>
      <c r="F3144" s="35">
        <v>20121904</v>
      </c>
      <c r="G3144" s="33" t="s">
        <v>15072</v>
      </c>
      <c r="H3144" s="33">
        <v>4</v>
      </c>
      <c r="I3144" s="33">
        <v>6</v>
      </c>
      <c r="J3144" s="36">
        <v>1</v>
      </c>
      <c r="K3144" s="37">
        <v>5676480</v>
      </c>
      <c r="L3144" s="38" t="s">
        <v>15</v>
      </c>
      <c r="M3144" s="38" t="s">
        <v>13</v>
      </c>
    </row>
    <row r="3145" spans="1:13" s="39" customFormat="1" ht="12.75" x14ac:dyDescent="0.2">
      <c r="A3145" s="33" t="s">
        <v>21</v>
      </c>
      <c r="B3145" s="33" t="s">
        <v>566</v>
      </c>
      <c r="C3145" s="34">
        <v>10</v>
      </c>
      <c r="D3145" s="33" t="s">
        <v>82</v>
      </c>
      <c r="E3145" s="33" t="s">
        <v>3475</v>
      </c>
      <c r="F3145" s="35">
        <v>40101701</v>
      </c>
      <c r="G3145" s="33" t="s">
        <v>15071</v>
      </c>
      <c r="H3145" s="33">
        <v>3</v>
      </c>
      <c r="I3145" s="33">
        <v>3</v>
      </c>
      <c r="J3145" s="36">
        <v>5</v>
      </c>
      <c r="K3145" s="37">
        <v>37500000</v>
      </c>
      <c r="L3145" s="38" t="s">
        <v>15</v>
      </c>
      <c r="M3145" s="38" t="s">
        <v>13</v>
      </c>
    </row>
    <row r="3146" spans="1:13" s="39" customFormat="1" ht="12.75" x14ac:dyDescent="0.2">
      <c r="A3146" s="33" t="s">
        <v>21</v>
      </c>
      <c r="B3146" s="33" t="s">
        <v>566</v>
      </c>
      <c r="C3146" s="34">
        <v>10</v>
      </c>
      <c r="D3146" s="33" t="s">
        <v>82</v>
      </c>
      <c r="E3146" s="33" t="s">
        <v>3476</v>
      </c>
      <c r="F3146" s="35">
        <v>30191501</v>
      </c>
      <c r="G3146" s="33" t="s">
        <v>15072</v>
      </c>
      <c r="H3146" s="33">
        <v>4</v>
      </c>
      <c r="I3146" s="33">
        <v>6</v>
      </c>
      <c r="J3146" s="36">
        <v>1</v>
      </c>
      <c r="K3146" s="37">
        <v>280000</v>
      </c>
      <c r="L3146" s="38" t="s">
        <v>15</v>
      </c>
      <c r="M3146" s="38" t="s">
        <v>13</v>
      </c>
    </row>
    <row r="3147" spans="1:13" s="39" customFormat="1" ht="12.75" x14ac:dyDescent="0.2">
      <c r="A3147" s="33" t="s">
        <v>21</v>
      </c>
      <c r="B3147" s="33" t="s">
        <v>569</v>
      </c>
      <c r="C3147" s="34">
        <v>10</v>
      </c>
      <c r="D3147" s="33" t="s">
        <v>84</v>
      </c>
      <c r="E3147" s="33" t="s">
        <v>3477</v>
      </c>
      <c r="F3147" s="35">
        <v>47121604</v>
      </c>
      <c r="G3147" s="33" t="s">
        <v>15072</v>
      </c>
      <c r="H3147" s="33">
        <v>4</v>
      </c>
      <c r="I3147" s="33">
        <v>6</v>
      </c>
      <c r="J3147" s="36">
        <v>1</v>
      </c>
      <c r="K3147" s="37">
        <v>651240</v>
      </c>
      <c r="L3147" s="38" t="s">
        <v>15</v>
      </c>
      <c r="M3147" s="38" t="s">
        <v>13</v>
      </c>
    </row>
    <row r="3148" spans="1:13" s="39" customFormat="1" ht="12.75" x14ac:dyDescent="0.2">
      <c r="A3148" s="33" t="s">
        <v>21</v>
      </c>
      <c r="B3148" s="33" t="s">
        <v>569</v>
      </c>
      <c r="C3148" s="34">
        <v>10</v>
      </c>
      <c r="D3148" s="33" t="s">
        <v>84</v>
      </c>
      <c r="E3148" s="33" t="s">
        <v>3478</v>
      </c>
      <c r="F3148" s="35">
        <v>24101508</v>
      </c>
      <c r="G3148" s="33" t="s">
        <v>15072</v>
      </c>
      <c r="H3148" s="33">
        <v>4</v>
      </c>
      <c r="I3148" s="33">
        <v>6</v>
      </c>
      <c r="J3148" s="36">
        <v>2</v>
      </c>
      <c r="K3148" s="37">
        <v>2313360</v>
      </c>
      <c r="L3148" s="38" t="s">
        <v>15</v>
      </c>
      <c r="M3148" s="38" t="s">
        <v>13</v>
      </c>
    </row>
    <row r="3149" spans="1:13" s="39" customFormat="1" ht="12.75" x14ac:dyDescent="0.2">
      <c r="A3149" s="33" t="s">
        <v>21</v>
      </c>
      <c r="B3149" s="33" t="s">
        <v>569</v>
      </c>
      <c r="C3149" s="34">
        <v>10</v>
      </c>
      <c r="D3149" s="33" t="s">
        <v>84</v>
      </c>
      <c r="E3149" s="33" t="s">
        <v>3479</v>
      </c>
      <c r="F3149" s="35">
        <v>47121604</v>
      </c>
      <c r="G3149" s="33" t="s">
        <v>15072</v>
      </c>
      <c r="H3149" s="33">
        <v>4</v>
      </c>
      <c r="I3149" s="33">
        <v>6</v>
      </c>
      <c r="J3149" s="36">
        <v>2</v>
      </c>
      <c r="K3149" s="37">
        <v>9642240</v>
      </c>
      <c r="L3149" s="38" t="s">
        <v>15</v>
      </c>
      <c r="M3149" s="38" t="s">
        <v>13</v>
      </c>
    </row>
    <row r="3150" spans="1:13" s="39" customFormat="1" ht="12.75" x14ac:dyDescent="0.2">
      <c r="A3150" s="33" t="s">
        <v>21</v>
      </c>
      <c r="B3150" s="33" t="s">
        <v>569</v>
      </c>
      <c r="C3150" s="34">
        <v>10</v>
      </c>
      <c r="D3150" s="33" t="s">
        <v>84</v>
      </c>
      <c r="E3150" s="33" t="s">
        <v>3480</v>
      </c>
      <c r="F3150" s="35">
        <v>56112103</v>
      </c>
      <c r="G3150" s="33" t="s">
        <v>15071</v>
      </c>
      <c r="H3150" s="33">
        <v>2</v>
      </c>
      <c r="I3150" s="33">
        <v>2</v>
      </c>
      <c r="J3150" s="36">
        <v>300</v>
      </c>
      <c r="K3150" s="37">
        <v>6000000</v>
      </c>
      <c r="L3150" s="38" t="s">
        <v>15</v>
      </c>
      <c r="M3150" s="38" t="s">
        <v>13</v>
      </c>
    </row>
    <row r="3151" spans="1:13" s="39" customFormat="1" ht="12.75" x14ac:dyDescent="0.2">
      <c r="A3151" s="33" t="s">
        <v>21</v>
      </c>
      <c r="B3151" s="33" t="s">
        <v>569</v>
      </c>
      <c r="C3151" s="34">
        <v>10</v>
      </c>
      <c r="D3151" s="33" t="s">
        <v>84</v>
      </c>
      <c r="E3151" s="33" t="s">
        <v>3481</v>
      </c>
      <c r="F3151" s="35">
        <v>56101519</v>
      </c>
      <c r="G3151" s="33" t="s">
        <v>15071</v>
      </c>
      <c r="H3151" s="33">
        <v>2</v>
      </c>
      <c r="I3151" s="33">
        <v>2</v>
      </c>
      <c r="J3151" s="36">
        <v>48</v>
      </c>
      <c r="K3151" s="37">
        <v>9600000</v>
      </c>
      <c r="L3151" s="38" t="s">
        <v>15</v>
      </c>
      <c r="M3151" s="38" t="s">
        <v>13</v>
      </c>
    </row>
    <row r="3152" spans="1:13" s="39" customFormat="1" ht="12.75" x14ac:dyDescent="0.2">
      <c r="A3152" s="33" t="s">
        <v>21</v>
      </c>
      <c r="B3152" s="33" t="s">
        <v>569</v>
      </c>
      <c r="C3152" s="34">
        <v>16</v>
      </c>
      <c r="D3152" s="33" t="s">
        <v>84</v>
      </c>
      <c r="E3152" s="33" t="s">
        <v>3482</v>
      </c>
      <c r="F3152" s="35">
        <v>56101520</v>
      </c>
      <c r="G3152" s="33" t="s">
        <v>15071</v>
      </c>
      <c r="H3152" s="33">
        <v>2</v>
      </c>
      <c r="I3152" s="33">
        <v>2</v>
      </c>
      <c r="J3152" s="36">
        <v>3</v>
      </c>
      <c r="K3152" s="37">
        <v>3600000</v>
      </c>
      <c r="L3152" s="38" t="s">
        <v>15</v>
      </c>
      <c r="M3152" s="38" t="s">
        <v>13</v>
      </c>
    </row>
    <row r="3153" spans="1:13" s="39" customFormat="1" ht="12.75" x14ac:dyDescent="0.2">
      <c r="A3153" s="33" t="s">
        <v>21</v>
      </c>
      <c r="B3153" s="33" t="s">
        <v>570</v>
      </c>
      <c r="C3153" s="34">
        <v>10</v>
      </c>
      <c r="D3153" s="33" t="s">
        <v>85</v>
      </c>
      <c r="E3153" s="33" t="s">
        <v>3483</v>
      </c>
      <c r="F3153" s="35">
        <v>46181509</v>
      </c>
      <c r="G3153" s="33" t="s">
        <v>15072</v>
      </c>
      <c r="H3153" s="33">
        <v>4</v>
      </c>
      <c r="I3153" s="33">
        <v>6</v>
      </c>
      <c r="J3153" s="36">
        <v>1</v>
      </c>
      <c r="K3153" s="37">
        <v>5540400</v>
      </c>
      <c r="L3153" s="38" t="s">
        <v>15</v>
      </c>
      <c r="M3153" s="38" t="s">
        <v>13</v>
      </c>
    </row>
    <row r="3154" spans="1:13" s="39" customFormat="1" ht="12.75" x14ac:dyDescent="0.2">
      <c r="A3154" s="33" t="s">
        <v>21</v>
      </c>
      <c r="B3154" s="33" t="s">
        <v>571</v>
      </c>
      <c r="C3154" s="34">
        <v>10</v>
      </c>
      <c r="D3154" s="33" t="s">
        <v>12596</v>
      </c>
      <c r="E3154" s="33" t="s">
        <v>3484</v>
      </c>
      <c r="F3154" s="35">
        <v>12163600</v>
      </c>
      <c r="G3154" s="33" t="s">
        <v>15072</v>
      </c>
      <c r="H3154" s="33">
        <v>4</v>
      </c>
      <c r="I3154" s="33">
        <v>6</v>
      </c>
      <c r="J3154" s="36">
        <v>1</v>
      </c>
      <c r="K3154" s="37">
        <v>225000</v>
      </c>
      <c r="L3154" s="38" t="s">
        <v>2367</v>
      </c>
      <c r="M3154" s="38" t="s">
        <v>13</v>
      </c>
    </row>
    <row r="3155" spans="1:13" s="39" customFormat="1" ht="12.75" x14ac:dyDescent="0.2">
      <c r="A3155" s="33" t="s">
        <v>21</v>
      </c>
      <c r="B3155" s="33" t="s">
        <v>571</v>
      </c>
      <c r="C3155" s="34">
        <v>10</v>
      </c>
      <c r="D3155" s="33" t="s">
        <v>12596</v>
      </c>
      <c r="E3155" s="33" t="s">
        <v>3485</v>
      </c>
      <c r="F3155" s="35">
        <v>12163600</v>
      </c>
      <c r="G3155" s="33" t="s">
        <v>15072</v>
      </c>
      <c r="H3155" s="33">
        <v>4</v>
      </c>
      <c r="I3155" s="33">
        <v>6</v>
      </c>
      <c r="J3155" s="36">
        <v>1</v>
      </c>
      <c r="K3155" s="37">
        <v>485000</v>
      </c>
      <c r="L3155" s="38" t="s">
        <v>2367</v>
      </c>
      <c r="M3155" s="38" t="s">
        <v>13</v>
      </c>
    </row>
    <row r="3156" spans="1:13" s="39" customFormat="1" ht="12.75" x14ac:dyDescent="0.2">
      <c r="A3156" s="33" t="s">
        <v>21</v>
      </c>
      <c r="B3156" s="33" t="s">
        <v>571</v>
      </c>
      <c r="C3156" s="34">
        <v>10</v>
      </c>
      <c r="D3156" s="33" t="s">
        <v>12596</v>
      </c>
      <c r="E3156" s="33" t="s">
        <v>3486</v>
      </c>
      <c r="F3156" s="35">
        <v>15121905</v>
      </c>
      <c r="G3156" s="33" t="s">
        <v>15072</v>
      </c>
      <c r="H3156" s="33">
        <v>4</v>
      </c>
      <c r="I3156" s="33">
        <v>6</v>
      </c>
      <c r="J3156" s="36">
        <v>1</v>
      </c>
      <c r="K3156" s="37">
        <v>152000</v>
      </c>
      <c r="L3156" s="38" t="s">
        <v>15</v>
      </c>
      <c r="M3156" s="38" t="s">
        <v>13</v>
      </c>
    </row>
    <row r="3157" spans="1:13" s="39" customFormat="1" ht="12.75" x14ac:dyDescent="0.2">
      <c r="A3157" s="33" t="s">
        <v>21</v>
      </c>
      <c r="B3157" s="33" t="s">
        <v>571</v>
      </c>
      <c r="C3157" s="34">
        <v>10</v>
      </c>
      <c r="D3157" s="33" t="s">
        <v>12596</v>
      </c>
      <c r="E3157" s="33" t="s">
        <v>3487</v>
      </c>
      <c r="F3157" s="35">
        <v>15121501</v>
      </c>
      <c r="G3157" s="33" t="s">
        <v>15072</v>
      </c>
      <c r="H3157" s="33">
        <v>4</v>
      </c>
      <c r="I3157" s="33">
        <v>7</v>
      </c>
      <c r="J3157" s="36">
        <v>6</v>
      </c>
      <c r="K3157" s="37">
        <v>247200</v>
      </c>
      <c r="L3157" s="38" t="s">
        <v>15</v>
      </c>
      <c r="M3157" s="38" t="s">
        <v>13</v>
      </c>
    </row>
    <row r="3158" spans="1:13" s="39" customFormat="1" ht="12.75" x14ac:dyDescent="0.2">
      <c r="A3158" s="33" t="s">
        <v>21</v>
      </c>
      <c r="B3158" s="33" t="s">
        <v>571</v>
      </c>
      <c r="C3158" s="34">
        <v>10</v>
      </c>
      <c r="D3158" s="33" t="s">
        <v>12596</v>
      </c>
      <c r="E3158" s="33" t="s">
        <v>3488</v>
      </c>
      <c r="F3158" s="35">
        <v>12191502</v>
      </c>
      <c r="G3158" s="33" t="s">
        <v>15072</v>
      </c>
      <c r="H3158" s="33">
        <v>4</v>
      </c>
      <c r="I3158" s="33">
        <v>6</v>
      </c>
      <c r="J3158" s="36">
        <v>2</v>
      </c>
      <c r="K3158" s="37">
        <v>270000</v>
      </c>
      <c r="L3158" s="38" t="s">
        <v>2367</v>
      </c>
      <c r="M3158" s="38" t="s">
        <v>13</v>
      </c>
    </row>
    <row r="3159" spans="1:13" s="39" customFormat="1" ht="12.75" x14ac:dyDescent="0.2">
      <c r="A3159" s="33" t="s">
        <v>21</v>
      </c>
      <c r="B3159" s="33" t="s">
        <v>571</v>
      </c>
      <c r="C3159" s="34">
        <v>10</v>
      </c>
      <c r="D3159" s="33" t="s">
        <v>12596</v>
      </c>
      <c r="E3159" s="33" t="s">
        <v>3489</v>
      </c>
      <c r="F3159" s="35">
        <v>15121514</v>
      </c>
      <c r="G3159" s="33" t="s">
        <v>15072</v>
      </c>
      <c r="H3159" s="33">
        <v>4</v>
      </c>
      <c r="I3159" s="33">
        <v>7</v>
      </c>
      <c r="J3159" s="36">
        <v>8</v>
      </c>
      <c r="K3159" s="37">
        <v>232000</v>
      </c>
      <c r="L3159" s="38" t="s">
        <v>15</v>
      </c>
      <c r="M3159" s="38" t="s">
        <v>13</v>
      </c>
    </row>
    <row r="3160" spans="1:13" s="39" customFormat="1" ht="12.75" x14ac:dyDescent="0.2">
      <c r="A3160" s="33" t="s">
        <v>21</v>
      </c>
      <c r="B3160" s="33" t="s">
        <v>571</v>
      </c>
      <c r="C3160" s="34">
        <v>10</v>
      </c>
      <c r="D3160" s="33" t="s">
        <v>12596</v>
      </c>
      <c r="E3160" s="33" t="s">
        <v>3490</v>
      </c>
      <c r="F3160" s="35">
        <v>15121520</v>
      </c>
      <c r="G3160" s="33" t="s">
        <v>15072</v>
      </c>
      <c r="H3160" s="33">
        <v>4</v>
      </c>
      <c r="I3160" s="33">
        <v>6</v>
      </c>
      <c r="J3160" s="36">
        <v>1</v>
      </c>
      <c r="K3160" s="37">
        <v>174000</v>
      </c>
      <c r="L3160" s="38" t="s">
        <v>15</v>
      </c>
      <c r="M3160" s="38" t="s">
        <v>13</v>
      </c>
    </row>
    <row r="3161" spans="1:13" s="39" customFormat="1" ht="12.75" x14ac:dyDescent="0.2">
      <c r="A3161" s="33" t="s">
        <v>21</v>
      </c>
      <c r="B3161" s="33" t="s">
        <v>571</v>
      </c>
      <c r="C3161" s="34">
        <v>10</v>
      </c>
      <c r="D3161" s="33" t="s">
        <v>12596</v>
      </c>
      <c r="E3161" s="33" t="s">
        <v>3491</v>
      </c>
      <c r="F3161" s="35">
        <v>15121503</v>
      </c>
      <c r="G3161" s="33" t="s">
        <v>15072</v>
      </c>
      <c r="H3161" s="33">
        <v>4</v>
      </c>
      <c r="I3161" s="33">
        <v>6</v>
      </c>
      <c r="J3161" s="36">
        <v>1</v>
      </c>
      <c r="K3161" s="37">
        <v>370000</v>
      </c>
      <c r="L3161" s="38" t="s">
        <v>2367</v>
      </c>
      <c r="M3161" s="38" t="s">
        <v>13</v>
      </c>
    </row>
    <row r="3162" spans="1:13" s="39" customFormat="1" ht="12.75" x14ac:dyDescent="0.2">
      <c r="A3162" s="33" t="s">
        <v>21</v>
      </c>
      <c r="B3162" s="33" t="s">
        <v>571</v>
      </c>
      <c r="C3162" s="34">
        <v>10</v>
      </c>
      <c r="D3162" s="33" t="s">
        <v>12596</v>
      </c>
      <c r="E3162" s="33" t="s">
        <v>3492</v>
      </c>
      <c r="F3162" s="35">
        <v>15121500</v>
      </c>
      <c r="G3162" s="33" t="s">
        <v>15072</v>
      </c>
      <c r="H3162" s="33">
        <v>4</v>
      </c>
      <c r="I3162" s="33">
        <v>6</v>
      </c>
      <c r="J3162" s="36">
        <v>1</v>
      </c>
      <c r="K3162" s="37">
        <v>480000</v>
      </c>
      <c r="L3162" s="38" t="s">
        <v>2367</v>
      </c>
      <c r="M3162" s="38" t="s">
        <v>13</v>
      </c>
    </row>
    <row r="3163" spans="1:13" s="39" customFormat="1" ht="12.75" x14ac:dyDescent="0.2">
      <c r="A3163" s="33" t="s">
        <v>21</v>
      </c>
      <c r="B3163" s="33" t="s">
        <v>571</v>
      </c>
      <c r="C3163" s="34">
        <v>10</v>
      </c>
      <c r="D3163" s="33" t="s">
        <v>12596</v>
      </c>
      <c r="E3163" s="33" t="s">
        <v>3493</v>
      </c>
      <c r="F3163" s="35">
        <v>15121514</v>
      </c>
      <c r="G3163" s="33" t="s">
        <v>15072</v>
      </c>
      <c r="H3163" s="33">
        <v>4</v>
      </c>
      <c r="I3163" s="33">
        <v>6</v>
      </c>
      <c r="J3163" s="36">
        <v>10</v>
      </c>
      <c r="K3163" s="37">
        <v>415000</v>
      </c>
      <c r="L3163" s="38" t="s">
        <v>15</v>
      </c>
      <c r="M3163" s="38" t="s">
        <v>13</v>
      </c>
    </row>
    <row r="3164" spans="1:13" s="39" customFormat="1" ht="12.75" x14ac:dyDescent="0.2">
      <c r="A3164" s="33" t="s">
        <v>21</v>
      </c>
      <c r="B3164" s="33" t="s">
        <v>571</v>
      </c>
      <c r="C3164" s="34">
        <v>10</v>
      </c>
      <c r="D3164" s="33" t="s">
        <v>12596</v>
      </c>
      <c r="E3164" s="33" t="s">
        <v>3494</v>
      </c>
      <c r="F3164" s="35">
        <v>12163600</v>
      </c>
      <c r="G3164" s="33" t="s">
        <v>15072</v>
      </c>
      <c r="H3164" s="33">
        <v>4</v>
      </c>
      <c r="I3164" s="33">
        <v>7</v>
      </c>
      <c r="J3164" s="36">
        <v>3</v>
      </c>
      <c r="K3164" s="37">
        <v>465000</v>
      </c>
      <c r="L3164" s="38" t="s">
        <v>15</v>
      </c>
      <c r="M3164" s="38" t="s">
        <v>13</v>
      </c>
    </row>
    <row r="3165" spans="1:13" s="39" customFormat="1" ht="12.75" x14ac:dyDescent="0.2">
      <c r="A3165" s="33" t="s">
        <v>21</v>
      </c>
      <c r="B3165" s="33" t="s">
        <v>571</v>
      </c>
      <c r="C3165" s="34">
        <v>10</v>
      </c>
      <c r="D3165" s="33" t="s">
        <v>12596</v>
      </c>
      <c r="E3165" s="33" t="s">
        <v>3495</v>
      </c>
      <c r="F3165" s="35">
        <v>12163600</v>
      </c>
      <c r="G3165" s="33" t="s">
        <v>15072</v>
      </c>
      <c r="H3165" s="33">
        <v>4</v>
      </c>
      <c r="I3165" s="33">
        <v>6</v>
      </c>
      <c r="J3165" s="36">
        <v>1</v>
      </c>
      <c r="K3165" s="37">
        <v>296905</v>
      </c>
      <c r="L3165" s="38" t="s">
        <v>2367</v>
      </c>
      <c r="M3165" s="38" t="s">
        <v>13</v>
      </c>
    </row>
    <row r="3166" spans="1:13" s="39" customFormat="1" ht="12.75" x14ac:dyDescent="0.2">
      <c r="A3166" s="33" t="s">
        <v>21</v>
      </c>
      <c r="B3166" s="33" t="s">
        <v>571</v>
      </c>
      <c r="C3166" s="34">
        <v>10</v>
      </c>
      <c r="D3166" s="33" t="s">
        <v>12596</v>
      </c>
      <c r="E3166" s="33" t="s">
        <v>3496</v>
      </c>
      <c r="F3166" s="35">
        <v>15121500</v>
      </c>
      <c r="G3166" s="33" t="s">
        <v>15072</v>
      </c>
      <c r="H3166" s="33">
        <v>4</v>
      </c>
      <c r="I3166" s="33">
        <v>6</v>
      </c>
      <c r="J3166" s="36">
        <v>1</v>
      </c>
      <c r="K3166" s="37">
        <v>145000</v>
      </c>
      <c r="L3166" s="38" t="s">
        <v>15</v>
      </c>
      <c r="M3166" s="38" t="s">
        <v>13</v>
      </c>
    </row>
    <row r="3167" spans="1:13" s="39" customFormat="1" ht="12.75" x14ac:dyDescent="0.2">
      <c r="A3167" s="33" t="s">
        <v>21</v>
      </c>
      <c r="B3167" s="33" t="s">
        <v>571</v>
      </c>
      <c r="C3167" s="34">
        <v>10</v>
      </c>
      <c r="D3167" s="33" t="s">
        <v>12596</v>
      </c>
      <c r="E3167" s="33" t="s">
        <v>3497</v>
      </c>
      <c r="F3167" s="35">
        <v>15121509</v>
      </c>
      <c r="G3167" s="33" t="s">
        <v>15072</v>
      </c>
      <c r="H3167" s="33">
        <v>4</v>
      </c>
      <c r="I3167" s="33">
        <v>6</v>
      </c>
      <c r="J3167" s="36">
        <v>20</v>
      </c>
      <c r="K3167" s="37">
        <v>1300000</v>
      </c>
      <c r="L3167" s="38" t="s">
        <v>15</v>
      </c>
      <c r="M3167" s="38" t="s">
        <v>13</v>
      </c>
    </row>
    <row r="3168" spans="1:13" s="39" customFormat="1" ht="12.75" x14ac:dyDescent="0.2">
      <c r="A3168" s="33" t="s">
        <v>21</v>
      </c>
      <c r="B3168" s="33" t="s">
        <v>571</v>
      </c>
      <c r="C3168" s="34">
        <v>10</v>
      </c>
      <c r="D3168" s="33" t="s">
        <v>12596</v>
      </c>
      <c r="E3168" s="33" t="s">
        <v>3498</v>
      </c>
      <c r="F3168" s="35">
        <v>25174004</v>
      </c>
      <c r="G3168" s="33" t="s">
        <v>15072</v>
      </c>
      <c r="H3168" s="33">
        <v>4</v>
      </c>
      <c r="I3168" s="33">
        <v>6</v>
      </c>
      <c r="J3168" s="36">
        <v>30</v>
      </c>
      <c r="K3168" s="37">
        <v>2040000</v>
      </c>
      <c r="L3168" s="38" t="s">
        <v>2367</v>
      </c>
      <c r="M3168" s="38" t="s">
        <v>13</v>
      </c>
    </row>
    <row r="3169" spans="1:13" s="39" customFormat="1" ht="12.75" x14ac:dyDescent="0.2">
      <c r="A3169" s="33" t="s">
        <v>21</v>
      </c>
      <c r="B3169" s="33" t="s">
        <v>571</v>
      </c>
      <c r="C3169" s="34">
        <v>10</v>
      </c>
      <c r="D3169" s="33" t="s">
        <v>12596</v>
      </c>
      <c r="E3169" s="33" t="s">
        <v>3499</v>
      </c>
      <c r="F3169" s="35">
        <v>15121802</v>
      </c>
      <c r="G3169" s="33" t="s">
        <v>15072</v>
      </c>
      <c r="H3169" s="33">
        <v>4</v>
      </c>
      <c r="I3169" s="33">
        <v>6</v>
      </c>
      <c r="J3169" s="36">
        <v>1</v>
      </c>
      <c r="K3169" s="37">
        <v>499000</v>
      </c>
      <c r="L3169" s="38" t="s">
        <v>2367</v>
      </c>
      <c r="M3169" s="38" t="s">
        <v>13</v>
      </c>
    </row>
    <row r="3170" spans="1:13" s="39" customFormat="1" ht="12.75" x14ac:dyDescent="0.2">
      <c r="A3170" s="33" t="s">
        <v>21</v>
      </c>
      <c r="B3170" s="33" t="s">
        <v>571</v>
      </c>
      <c r="C3170" s="34">
        <v>10</v>
      </c>
      <c r="D3170" s="33" t="s">
        <v>12596</v>
      </c>
      <c r="E3170" s="33" t="s">
        <v>3500</v>
      </c>
      <c r="F3170" s="35">
        <v>15121501</v>
      </c>
      <c r="G3170" s="33" t="s">
        <v>15072</v>
      </c>
      <c r="H3170" s="33">
        <v>4</v>
      </c>
      <c r="I3170" s="33">
        <v>6</v>
      </c>
      <c r="J3170" s="36">
        <v>10</v>
      </c>
      <c r="K3170" s="37">
        <v>2360000</v>
      </c>
      <c r="L3170" s="38" t="s">
        <v>2367</v>
      </c>
      <c r="M3170" s="38" t="s">
        <v>13</v>
      </c>
    </row>
    <row r="3171" spans="1:13" s="39" customFormat="1" ht="12.75" x14ac:dyDescent="0.2">
      <c r="A3171" s="33" t="s">
        <v>21</v>
      </c>
      <c r="B3171" s="33" t="s">
        <v>571</v>
      </c>
      <c r="C3171" s="34">
        <v>10</v>
      </c>
      <c r="D3171" s="33" t="s">
        <v>12596</v>
      </c>
      <c r="E3171" s="33" t="s">
        <v>3501</v>
      </c>
      <c r="F3171" s="35">
        <v>12191502</v>
      </c>
      <c r="G3171" s="33" t="s">
        <v>15072</v>
      </c>
      <c r="H3171" s="33">
        <v>4</v>
      </c>
      <c r="I3171" s="33">
        <v>6</v>
      </c>
      <c r="J3171" s="36">
        <v>1</v>
      </c>
      <c r="K3171" s="37">
        <v>458000.00000000006</v>
      </c>
      <c r="L3171" s="38" t="s">
        <v>2367</v>
      </c>
      <c r="M3171" s="38" t="s">
        <v>13</v>
      </c>
    </row>
    <row r="3172" spans="1:13" s="39" customFormat="1" ht="12.75" x14ac:dyDescent="0.2">
      <c r="A3172" s="33" t="s">
        <v>21</v>
      </c>
      <c r="B3172" s="33" t="s">
        <v>571</v>
      </c>
      <c r="C3172" s="34">
        <v>10</v>
      </c>
      <c r="D3172" s="33" t="s">
        <v>12596</v>
      </c>
      <c r="E3172" s="33" t="s">
        <v>3502</v>
      </c>
      <c r="F3172" s="35">
        <v>15121500</v>
      </c>
      <c r="G3172" s="33" t="s">
        <v>15072</v>
      </c>
      <c r="H3172" s="33">
        <v>4</v>
      </c>
      <c r="I3172" s="33">
        <v>6</v>
      </c>
      <c r="J3172" s="36">
        <v>1</v>
      </c>
      <c r="K3172" s="37">
        <v>525000</v>
      </c>
      <c r="L3172" s="38" t="s">
        <v>15</v>
      </c>
      <c r="M3172" s="38" t="s">
        <v>13</v>
      </c>
    </row>
    <row r="3173" spans="1:13" s="39" customFormat="1" ht="12.75" x14ac:dyDescent="0.2">
      <c r="A3173" s="33" t="s">
        <v>21</v>
      </c>
      <c r="B3173" s="33" t="s">
        <v>571</v>
      </c>
      <c r="C3173" s="34">
        <v>10</v>
      </c>
      <c r="D3173" s="33" t="s">
        <v>12596</v>
      </c>
      <c r="E3173" s="33" t="s">
        <v>3503</v>
      </c>
      <c r="F3173" s="35">
        <v>12163600</v>
      </c>
      <c r="G3173" s="33" t="s">
        <v>15072</v>
      </c>
      <c r="H3173" s="33">
        <v>4</v>
      </c>
      <c r="I3173" s="33">
        <v>6</v>
      </c>
      <c r="J3173" s="36">
        <v>1</v>
      </c>
      <c r="K3173" s="37">
        <v>485000</v>
      </c>
      <c r="L3173" s="38" t="s">
        <v>2367</v>
      </c>
      <c r="M3173" s="38" t="s">
        <v>13</v>
      </c>
    </row>
    <row r="3174" spans="1:13" s="39" customFormat="1" ht="12.75" x14ac:dyDescent="0.2">
      <c r="A3174" s="33" t="s">
        <v>21</v>
      </c>
      <c r="B3174" s="33" t="s">
        <v>571</v>
      </c>
      <c r="C3174" s="34">
        <v>10</v>
      </c>
      <c r="D3174" s="33" t="s">
        <v>12596</v>
      </c>
      <c r="E3174" s="33" t="s">
        <v>3504</v>
      </c>
      <c r="F3174" s="35">
        <v>12163600</v>
      </c>
      <c r="G3174" s="33" t="s">
        <v>15072</v>
      </c>
      <c r="H3174" s="33">
        <v>4</v>
      </c>
      <c r="I3174" s="33">
        <v>6</v>
      </c>
      <c r="J3174" s="36">
        <v>1</v>
      </c>
      <c r="K3174" s="37">
        <v>71000</v>
      </c>
      <c r="L3174" s="38" t="s">
        <v>15</v>
      </c>
      <c r="M3174" s="38" t="s">
        <v>13</v>
      </c>
    </row>
    <row r="3175" spans="1:13" s="39" customFormat="1" ht="12.75" x14ac:dyDescent="0.2">
      <c r="A3175" s="33" t="s">
        <v>21</v>
      </c>
      <c r="B3175" s="33" t="s">
        <v>571</v>
      </c>
      <c r="C3175" s="34">
        <v>10</v>
      </c>
      <c r="D3175" s="33" t="s">
        <v>12596</v>
      </c>
      <c r="E3175" s="33" t="s">
        <v>3505</v>
      </c>
      <c r="F3175" s="35">
        <v>15121500</v>
      </c>
      <c r="G3175" s="33" t="s">
        <v>15072</v>
      </c>
      <c r="H3175" s="33">
        <v>4</v>
      </c>
      <c r="I3175" s="33">
        <v>6</v>
      </c>
      <c r="J3175" s="36">
        <v>1</v>
      </c>
      <c r="K3175" s="37">
        <v>350000</v>
      </c>
      <c r="L3175" s="38" t="s">
        <v>2367</v>
      </c>
      <c r="M3175" s="38" t="s">
        <v>13</v>
      </c>
    </row>
    <row r="3176" spans="1:13" s="39" customFormat="1" ht="12.75" x14ac:dyDescent="0.2">
      <c r="A3176" s="33" t="s">
        <v>21</v>
      </c>
      <c r="B3176" s="33" t="s">
        <v>571</v>
      </c>
      <c r="C3176" s="34">
        <v>10</v>
      </c>
      <c r="D3176" s="33" t="s">
        <v>12596</v>
      </c>
      <c r="E3176" s="33" t="s">
        <v>3506</v>
      </c>
      <c r="F3176" s="35">
        <v>12163600</v>
      </c>
      <c r="G3176" s="33" t="s">
        <v>15072</v>
      </c>
      <c r="H3176" s="33">
        <v>4</v>
      </c>
      <c r="I3176" s="33">
        <v>6</v>
      </c>
      <c r="J3176" s="36">
        <v>1</v>
      </c>
      <c r="K3176" s="37">
        <v>68000</v>
      </c>
      <c r="L3176" s="38" t="s">
        <v>15</v>
      </c>
      <c r="M3176" s="38" t="s">
        <v>13</v>
      </c>
    </row>
    <row r="3177" spans="1:13" s="39" customFormat="1" ht="12.75" x14ac:dyDescent="0.2">
      <c r="A3177" s="33" t="s">
        <v>21</v>
      </c>
      <c r="B3177" s="33" t="s">
        <v>571</v>
      </c>
      <c r="C3177" s="34">
        <v>10</v>
      </c>
      <c r="D3177" s="33" t="s">
        <v>12596</v>
      </c>
      <c r="E3177" s="33" t="s">
        <v>3507</v>
      </c>
      <c r="F3177" s="35">
        <v>12163600</v>
      </c>
      <c r="G3177" s="33" t="s">
        <v>15072</v>
      </c>
      <c r="H3177" s="33">
        <v>4</v>
      </c>
      <c r="I3177" s="33">
        <v>6</v>
      </c>
      <c r="J3177" s="36">
        <v>1</v>
      </c>
      <c r="K3177" s="37">
        <v>138500</v>
      </c>
      <c r="L3177" s="38" t="s">
        <v>15</v>
      </c>
      <c r="M3177" s="38" t="s">
        <v>13</v>
      </c>
    </row>
    <row r="3178" spans="1:13" s="39" customFormat="1" ht="12.75" x14ac:dyDescent="0.2">
      <c r="A3178" s="33" t="s">
        <v>21</v>
      </c>
      <c r="B3178" s="33" t="s">
        <v>571</v>
      </c>
      <c r="C3178" s="34">
        <v>10</v>
      </c>
      <c r="D3178" s="33" t="s">
        <v>12596</v>
      </c>
      <c r="E3178" s="33" t="s">
        <v>3508</v>
      </c>
      <c r="F3178" s="35">
        <v>12163600</v>
      </c>
      <c r="G3178" s="33" t="s">
        <v>15072</v>
      </c>
      <c r="H3178" s="33">
        <v>4</v>
      </c>
      <c r="I3178" s="33">
        <v>6</v>
      </c>
      <c r="J3178" s="36">
        <v>1</v>
      </c>
      <c r="K3178" s="37">
        <v>128000.00000000001</v>
      </c>
      <c r="L3178" s="38" t="s">
        <v>15</v>
      </c>
      <c r="M3178" s="38" t="s">
        <v>13</v>
      </c>
    </row>
    <row r="3179" spans="1:13" s="39" customFormat="1" ht="12.75" x14ac:dyDescent="0.2">
      <c r="A3179" s="33" t="s">
        <v>21</v>
      </c>
      <c r="B3179" s="33" t="s">
        <v>571</v>
      </c>
      <c r="C3179" s="34">
        <v>10</v>
      </c>
      <c r="D3179" s="33" t="s">
        <v>12596</v>
      </c>
      <c r="E3179" s="33" t="s">
        <v>3509</v>
      </c>
      <c r="F3179" s="35">
        <v>12163600</v>
      </c>
      <c r="G3179" s="33" t="s">
        <v>15072</v>
      </c>
      <c r="H3179" s="33">
        <v>4</v>
      </c>
      <c r="I3179" s="33">
        <v>6</v>
      </c>
      <c r="J3179" s="36">
        <v>1</v>
      </c>
      <c r="K3179" s="37">
        <v>135000</v>
      </c>
      <c r="L3179" s="38" t="s">
        <v>15</v>
      </c>
      <c r="M3179" s="38" t="s">
        <v>13</v>
      </c>
    </row>
    <row r="3180" spans="1:13" s="39" customFormat="1" ht="12.75" x14ac:dyDescent="0.2">
      <c r="A3180" s="33" t="s">
        <v>21</v>
      </c>
      <c r="B3180" s="33" t="s">
        <v>571</v>
      </c>
      <c r="C3180" s="34">
        <v>10</v>
      </c>
      <c r="D3180" s="33" t="s">
        <v>12596</v>
      </c>
      <c r="E3180" s="33" t="s">
        <v>3510</v>
      </c>
      <c r="F3180" s="35">
        <v>12163600</v>
      </c>
      <c r="G3180" s="33" t="s">
        <v>15072</v>
      </c>
      <c r="H3180" s="33">
        <v>4</v>
      </c>
      <c r="I3180" s="33">
        <v>6</v>
      </c>
      <c r="J3180" s="36">
        <v>1</v>
      </c>
      <c r="K3180" s="37">
        <v>76000</v>
      </c>
      <c r="L3180" s="38" t="s">
        <v>15</v>
      </c>
      <c r="M3180" s="38" t="s">
        <v>13</v>
      </c>
    </row>
    <row r="3181" spans="1:13" s="39" customFormat="1" ht="12.75" x14ac:dyDescent="0.2">
      <c r="A3181" s="33" t="s">
        <v>21</v>
      </c>
      <c r="B3181" s="33" t="s">
        <v>571</v>
      </c>
      <c r="C3181" s="34">
        <v>10</v>
      </c>
      <c r="D3181" s="33" t="s">
        <v>12596</v>
      </c>
      <c r="E3181" s="33" t="s">
        <v>3511</v>
      </c>
      <c r="F3181" s="35">
        <v>15121514</v>
      </c>
      <c r="G3181" s="33" t="s">
        <v>15072</v>
      </c>
      <c r="H3181" s="33">
        <v>4</v>
      </c>
      <c r="I3181" s="33">
        <v>6</v>
      </c>
      <c r="J3181" s="36">
        <v>55</v>
      </c>
      <c r="K3181" s="37">
        <v>3190000</v>
      </c>
      <c r="L3181" s="38" t="s">
        <v>15</v>
      </c>
      <c r="M3181" s="38" t="s">
        <v>13</v>
      </c>
    </row>
    <row r="3182" spans="1:13" s="39" customFormat="1" ht="12.75" x14ac:dyDescent="0.2">
      <c r="A3182" s="33" t="s">
        <v>21</v>
      </c>
      <c r="B3182" s="33" t="s">
        <v>571</v>
      </c>
      <c r="C3182" s="34">
        <v>10</v>
      </c>
      <c r="D3182" s="33" t="s">
        <v>12596</v>
      </c>
      <c r="E3182" s="33" t="s">
        <v>3512</v>
      </c>
      <c r="F3182" s="35">
        <v>15121504</v>
      </c>
      <c r="G3182" s="33" t="s">
        <v>15072</v>
      </c>
      <c r="H3182" s="33">
        <v>4</v>
      </c>
      <c r="I3182" s="33">
        <v>6</v>
      </c>
      <c r="J3182" s="36">
        <v>40</v>
      </c>
      <c r="K3182" s="37">
        <v>3520000</v>
      </c>
      <c r="L3182" s="38" t="s">
        <v>2367</v>
      </c>
      <c r="M3182" s="38" t="s">
        <v>13</v>
      </c>
    </row>
    <row r="3183" spans="1:13" s="39" customFormat="1" ht="12.75" x14ac:dyDescent="0.2">
      <c r="A3183" s="33" t="s">
        <v>21</v>
      </c>
      <c r="B3183" s="33" t="s">
        <v>571</v>
      </c>
      <c r="C3183" s="34">
        <v>10</v>
      </c>
      <c r="D3183" s="33" t="s">
        <v>12596</v>
      </c>
      <c r="E3183" s="33" t="s">
        <v>3513</v>
      </c>
      <c r="F3183" s="35">
        <v>15121501</v>
      </c>
      <c r="G3183" s="33" t="s">
        <v>15072</v>
      </c>
      <c r="H3183" s="33">
        <v>4</v>
      </c>
      <c r="I3183" s="33">
        <v>6</v>
      </c>
      <c r="J3183" s="36">
        <v>40</v>
      </c>
      <c r="K3183" s="37">
        <v>3032000</v>
      </c>
      <c r="L3183" s="38" t="s">
        <v>15</v>
      </c>
      <c r="M3183" s="38" t="s">
        <v>13</v>
      </c>
    </row>
    <row r="3184" spans="1:13" s="39" customFormat="1" ht="12.75" x14ac:dyDescent="0.2">
      <c r="A3184" s="33" t="s">
        <v>21</v>
      </c>
      <c r="B3184" s="33" t="s">
        <v>571</v>
      </c>
      <c r="C3184" s="34">
        <v>10</v>
      </c>
      <c r="D3184" s="33" t="s">
        <v>12596</v>
      </c>
      <c r="E3184" s="33" t="s">
        <v>3514</v>
      </c>
      <c r="F3184" s="35">
        <v>12163600</v>
      </c>
      <c r="G3184" s="33" t="s">
        <v>15072</v>
      </c>
      <c r="H3184" s="33">
        <v>4</v>
      </c>
      <c r="I3184" s="33">
        <v>6</v>
      </c>
      <c r="J3184" s="36">
        <v>9</v>
      </c>
      <c r="K3184" s="37">
        <v>16164000</v>
      </c>
      <c r="L3184" s="38" t="s">
        <v>2367</v>
      </c>
      <c r="M3184" s="38" t="s">
        <v>13</v>
      </c>
    </row>
    <row r="3185" spans="1:13" s="39" customFormat="1" ht="12.75" x14ac:dyDescent="0.2">
      <c r="A3185" s="33" t="s">
        <v>21</v>
      </c>
      <c r="B3185" s="33" t="s">
        <v>572</v>
      </c>
      <c r="C3185" s="34">
        <v>10</v>
      </c>
      <c r="D3185" s="33" t="s">
        <v>13912</v>
      </c>
      <c r="E3185" s="33" t="s">
        <v>3515</v>
      </c>
      <c r="F3185" s="35">
        <v>46181541</v>
      </c>
      <c r="G3185" s="33" t="s">
        <v>15072</v>
      </c>
      <c r="H3185" s="33">
        <v>4</v>
      </c>
      <c r="I3185" s="33">
        <v>6</v>
      </c>
      <c r="J3185" s="36">
        <v>3</v>
      </c>
      <c r="K3185" s="37">
        <v>315000</v>
      </c>
      <c r="L3185" s="38" t="s">
        <v>15</v>
      </c>
      <c r="M3185" s="38" t="s">
        <v>13</v>
      </c>
    </row>
    <row r="3186" spans="1:13" s="39" customFormat="1" ht="12.75" x14ac:dyDescent="0.2">
      <c r="A3186" s="33" t="s">
        <v>21</v>
      </c>
      <c r="B3186" s="33" t="s">
        <v>572</v>
      </c>
      <c r="C3186" s="34">
        <v>10</v>
      </c>
      <c r="D3186" s="33" t="s">
        <v>13912</v>
      </c>
      <c r="E3186" s="33" t="s">
        <v>3516</v>
      </c>
      <c r="F3186" s="35">
        <v>46181804</v>
      </c>
      <c r="G3186" s="33" t="s">
        <v>15072</v>
      </c>
      <c r="H3186" s="33">
        <v>4</v>
      </c>
      <c r="I3186" s="33">
        <v>6</v>
      </c>
      <c r="J3186" s="36">
        <v>4</v>
      </c>
      <c r="K3186" s="37">
        <v>777600</v>
      </c>
      <c r="L3186" s="38" t="s">
        <v>15</v>
      </c>
      <c r="M3186" s="38" t="s">
        <v>13</v>
      </c>
    </row>
    <row r="3187" spans="1:13" s="39" customFormat="1" ht="12.75" x14ac:dyDescent="0.2">
      <c r="A3187" s="33" t="s">
        <v>21</v>
      </c>
      <c r="B3187" s="33" t="s">
        <v>573</v>
      </c>
      <c r="C3187" s="34">
        <v>16</v>
      </c>
      <c r="D3187" s="33" t="s">
        <v>86</v>
      </c>
      <c r="E3187" s="33" t="s">
        <v>3517</v>
      </c>
      <c r="F3187" s="35">
        <v>49121503</v>
      </c>
      <c r="G3187" s="33" t="s">
        <v>15071</v>
      </c>
      <c r="H3187" s="33">
        <v>2</v>
      </c>
      <c r="I3187" s="33">
        <v>1</v>
      </c>
      <c r="J3187" s="36">
        <v>20</v>
      </c>
      <c r="K3187" s="37">
        <v>900000</v>
      </c>
      <c r="L3187" s="38" t="s">
        <v>15</v>
      </c>
      <c r="M3187" s="38" t="s">
        <v>13</v>
      </c>
    </row>
    <row r="3188" spans="1:13" s="39" customFormat="1" ht="12.75" x14ac:dyDescent="0.2">
      <c r="A3188" s="33" t="s">
        <v>21</v>
      </c>
      <c r="B3188" s="33" t="s">
        <v>573</v>
      </c>
      <c r="C3188" s="34">
        <v>16</v>
      </c>
      <c r="D3188" s="33" t="s">
        <v>86</v>
      </c>
      <c r="E3188" s="33" t="s">
        <v>3518</v>
      </c>
      <c r="F3188" s="35">
        <v>56101508</v>
      </c>
      <c r="G3188" s="33" t="s">
        <v>15071</v>
      </c>
      <c r="H3188" s="33">
        <v>2</v>
      </c>
      <c r="I3188" s="33">
        <v>1</v>
      </c>
      <c r="J3188" s="36">
        <v>80</v>
      </c>
      <c r="K3188" s="37">
        <v>3440000</v>
      </c>
      <c r="L3188" s="38" t="s">
        <v>15</v>
      </c>
      <c r="M3188" s="38" t="s">
        <v>13</v>
      </c>
    </row>
    <row r="3189" spans="1:13" s="39" customFormat="1" ht="12.75" x14ac:dyDescent="0.2">
      <c r="A3189" s="33" t="s">
        <v>21</v>
      </c>
      <c r="B3189" s="33" t="s">
        <v>573</v>
      </c>
      <c r="C3189" s="34">
        <v>16</v>
      </c>
      <c r="D3189" s="33" t="s">
        <v>86</v>
      </c>
      <c r="E3189" s="33" t="s">
        <v>3519</v>
      </c>
      <c r="F3189" s="35">
        <v>52121502</v>
      </c>
      <c r="G3189" s="33" t="s">
        <v>15071</v>
      </c>
      <c r="H3189" s="33">
        <v>2</v>
      </c>
      <c r="I3189" s="33">
        <v>1</v>
      </c>
      <c r="J3189" s="36">
        <v>30</v>
      </c>
      <c r="K3189" s="37">
        <v>1470000</v>
      </c>
      <c r="L3189" s="38" t="s">
        <v>15</v>
      </c>
      <c r="M3189" s="38" t="s">
        <v>13</v>
      </c>
    </row>
    <row r="3190" spans="1:13" s="39" customFormat="1" ht="12.75" x14ac:dyDescent="0.2">
      <c r="A3190" s="33" t="s">
        <v>21</v>
      </c>
      <c r="B3190" s="33" t="s">
        <v>573</v>
      </c>
      <c r="C3190" s="34">
        <v>16</v>
      </c>
      <c r="D3190" s="33" t="s">
        <v>86</v>
      </c>
      <c r="E3190" s="33" t="s">
        <v>3520</v>
      </c>
      <c r="F3190" s="35">
        <v>52121509</v>
      </c>
      <c r="G3190" s="33" t="s">
        <v>15071</v>
      </c>
      <c r="H3190" s="33">
        <v>2</v>
      </c>
      <c r="I3190" s="33">
        <v>1</v>
      </c>
      <c r="J3190" s="36">
        <v>20</v>
      </c>
      <c r="K3190" s="37">
        <v>1260000</v>
      </c>
      <c r="L3190" s="38" t="s">
        <v>15</v>
      </c>
      <c r="M3190" s="38" t="s">
        <v>13</v>
      </c>
    </row>
    <row r="3191" spans="1:13" s="39" customFormat="1" ht="12.75" x14ac:dyDescent="0.2">
      <c r="A3191" s="33" t="s">
        <v>21</v>
      </c>
      <c r="B3191" s="33" t="s">
        <v>573</v>
      </c>
      <c r="C3191" s="34">
        <v>16</v>
      </c>
      <c r="D3191" s="33" t="s">
        <v>86</v>
      </c>
      <c r="E3191" s="33" t="s">
        <v>3521</v>
      </c>
      <c r="F3191" s="35">
        <v>52121509</v>
      </c>
      <c r="G3191" s="33" t="s">
        <v>15071</v>
      </c>
      <c r="H3191" s="33">
        <v>2</v>
      </c>
      <c r="I3191" s="33">
        <v>1</v>
      </c>
      <c r="J3191" s="36">
        <v>50</v>
      </c>
      <c r="K3191" s="37">
        <v>2450000</v>
      </c>
      <c r="L3191" s="38" t="s">
        <v>15</v>
      </c>
      <c r="M3191" s="38" t="s">
        <v>13</v>
      </c>
    </row>
    <row r="3192" spans="1:13" s="39" customFormat="1" ht="12.75" x14ac:dyDescent="0.2">
      <c r="A3192" s="33" t="s">
        <v>21</v>
      </c>
      <c r="B3192" s="33" t="s">
        <v>573</v>
      </c>
      <c r="C3192" s="34">
        <v>16</v>
      </c>
      <c r="D3192" s="33" t="s">
        <v>86</v>
      </c>
      <c r="E3192" s="33" t="s">
        <v>3522</v>
      </c>
      <c r="F3192" s="35">
        <v>52121700</v>
      </c>
      <c r="G3192" s="33" t="s">
        <v>15071</v>
      </c>
      <c r="H3192" s="33">
        <v>2</v>
      </c>
      <c r="I3192" s="33">
        <v>1</v>
      </c>
      <c r="J3192" s="36">
        <v>50</v>
      </c>
      <c r="K3192" s="37">
        <v>950000</v>
      </c>
      <c r="L3192" s="38" t="s">
        <v>15</v>
      </c>
      <c r="M3192" s="38" t="s">
        <v>13</v>
      </c>
    </row>
    <row r="3193" spans="1:13" s="39" customFormat="1" ht="12.75" x14ac:dyDescent="0.2">
      <c r="A3193" s="33" t="s">
        <v>21</v>
      </c>
      <c r="B3193" s="33" t="s">
        <v>573</v>
      </c>
      <c r="C3193" s="34">
        <v>16</v>
      </c>
      <c r="D3193" s="33" t="s">
        <v>86</v>
      </c>
      <c r="E3193" s="33" t="s">
        <v>3523</v>
      </c>
      <c r="F3193" s="35">
        <v>52121700</v>
      </c>
      <c r="G3193" s="33" t="s">
        <v>15071</v>
      </c>
      <c r="H3193" s="33">
        <v>2</v>
      </c>
      <c r="I3193" s="33">
        <v>1</v>
      </c>
      <c r="J3193" s="36">
        <v>30</v>
      </c>
      <c r="K3193" s="37">
        <v>375000</v>
      </c>
      <c r="L3193" s="38" t="s">
        <v>15</v>
      </c>
      <c r="M3193" s="38" t="s">
        <v>13</v>
      </c>
    </row>
    <row r="3194" spans="1:13" s="39" customFormat="1" ht="12.75" x14ac:dyDescent="0.2">
      <c r="A3194" s="33" t="s">
        <v>21</v>
      </c>
      <c r="B3194" s="33" t="s">
        <v>573</v>
      </c>
      <c r="C3194" s="34">
        <v>16</v>
      </c>
      <c r="D3194" s="33" t="s">
        <v>86</v>
      </c>
      <c r="E3194" s="33" t="s">
        <v>3524</v>
      </c>
      <c r="F3194" s="35">
        <v>52121505</v>
      </c>
      <c r="G3194" s="33" t="s">
        <v>15071</v>
      </c>
      <c r="H3194" s="33">
        <v>2</v>
      </c>
      <c r="I3194" s="33">
        <v>1</v>
      </c>
      <c r="J3194" s="36">
        <v>297</v>
      </c>
      <c r="K3194" s="37">
        <v>4900500</v>
      </c>
      <c r="L3194" s="38" t="s">
        <v>15</v>
      </c>
      <c r="M3194" s="38" t="s">
        <v>13</v>
      </c>
    </row>
    <row r="3195" spans="1:13" s="39" customFormat="1" ht="12.75" x14ac:dyDescent="0.2">
      <c r="A3195" s="33" t="s">
        <v>21</v>
      </c>
      <c r="B3195" s="33" t="s">
        <v>573</v>
      </c>
      <c r="C3195" s="34">
        <v>16</v>
      </c>
      <c r="D3195" s="33" t="s">
        <v>86</v>
      </c>
      <c r="E3195" s="33" t="s">
        <v>3525</v>
      </c>
      <c r="F3195" s="35">
        <v>52121512</v>
      </c>
      <c r="G3195" s="33" t="s">
        <v>15071</v>
      </c>
      <c r="H3195" s="33">
        <v>2</v>
      </c>
      <c r="I3195" s="33">
        <v>1</v>
      </c>
      <c r="J3195" s="36">
        <v>40</v>
      </c>
      <c r="K3195" s="37">
        <v>392000</v>
      </c>
      <c r="L3195" s="38" t="s">
        <v>15</v>
      </c>
      <c r="M3195" s="38" t="s">
        <v>13</v>
      </c>
    </row>
    <row r="3196" spans="1:13" s="39" customFormat="1" ht="12.75" x14ac:dyDescent="0.2">
      <c r="A3196" s="33" t="s">
        <v>21</v>
      </c>
      <c r="B3196" s="33" t="s">
        <v>573</v>
      </c>
      <c r="C3196" s="34">
        <v>16</v>
      </c>
      <c r="D3196" s="33" t="s">
        <v>86</v>
      </c>
      <c r="E3196" s="33" t="s">
        <v>3526</v>
      </c>
      <c r="F3196" s="35">
        <v>52101507</v>
      </c>
      <c r="G3196" s="33" t="s">
        <v>15071</v>
      </c>
      <c r="H3196" s="33">
        <v>2</v>
      </c>
      <c r="I3196" s="33">
        <v>1</v>
      </c>
      <c r="J3196" s="36">
        <v>20</v>
      </c>
      <c r="K3196" s="37">
        <v>330000</v>
      </c>
      <c r="L3196" s="38" t="s">
        <v>15</v>
      </c>
      <c r="M3196" s="38" t="s">
        <v>13</v>
      </c>
    </row>
    <row r="3197" spans="1:13" s="39" customFormat="1" ht="12.75" x14ac:dyDescent="0.2">
      <c r="A3197" s="33" t="s">
        <v>21</v>
      </c>
      <c r="B3197" s="33" t="s">
        <v>575</v>
      </c>
      <c r="C3197" s="34">
        <v>10</v>
      </c>
      <c r="D3197" s="33" t="s">
        <v>87</v>
      </c>
      <c r="E3197" s="33" t="s">
        <v>3527</v>
      </c>
      <c r="F3197" s="35">
        <v>10171700</v>
      </c>
      <c r="G3197" s="33" t="s">
        <v>15071</v>
      </c>
      <c r="H3197" s="33">
        <v>3</v>
      </c>
      <c r="I3197" s="33">
        <v>2</v>
      </c>
      <c r="J3197" s="36">
        <v>20</v>
      </c>
      <c r="K3197" s="37">
        <v>250000</v>
      </c>
      <c r="L3197" s="38" t="s">
        <v>3313</v>
      </c>
      <c r="M3197" s="38" t="s">
        <v>13</v>
      </c>
    </row>
    <row r="3198" spans="1:13" s="39" customFormat="1" ht="12.75" x14ac:dyDescent="0.2">
      <c r="A3198" s="33" t="s">
        <v>21</v>
      </c>
      <c r="B3198" s="33" t="s">
        <v>575</v>
      </c>
      <c r="C3198" s="34">
        <v>10</v>
      </c>
      <c r="D3198" s="33" t="s">
        <v>87</v>
      </c>
      <c r="E3198" s="33" t="s">
        <v>3528</v>
      </c>
      <c r="F3198" s="35">
        <v>10171500</v>
      </c>
      <c r="G3198" s="33" t="s">
        <v>15071</v>
      </c>
      <c r="H3198" s="33">
        <v>3</v>
      </c>
      <c r="I3198" s="33">
        <v>2</v>
      </c>
      <c r="J3198" s="36">
        <v>50</v>
      </c>
      <c r="K3198" s="37">
        <v>550000</v>
      </c>
      <c r="L3198" s="38" t="s">
        <v>3312</v>
      </c>
      <c r="M3198" s="38" t="s">
        <v>13</v>
      </c>
    </row>
    <row r="3199" spans="1:13" s="39" customFormat="1" ht="12.75" x14ac:dyDescent="0.2">
      <c r="A3199" s="33" t="s">
        <v>21</v>
      </c>
      <c r="B3199" s="33" t="s">
        <v>575</v>
      </c>
      <c r="C3199" s="34">
        <v>10</v>
      </c>
      <c r="D3199" s="33" t="s">
        <v>87</v>
      </c>
      <c r="E3199" s="33" t="s">
        <v>3529</v>
      </c>
      <c r="F3199" s="35">
        <v>10191509</v>
      </c>
      <c r="G3199" s="33" t="s">
        <v>15071</v>
      </c>
      <c r="H3199" s="33">
        <v>3</v>
      </c>
      <c r="I3199" s="33">
        <v>2</v>
      </c>
      <c r="J3199" s="36">
        <v>12</v>
      </c>
      <c r="K3199" s="37">
        <v>426000</v>
      </c>
      <c r="L3199" s="38" t="s">
        <v>3313</v>
      </c>
      <c r="M3199" s="38" t="s">
        <v>13</v>
      </c>
    </row>
    <row r="3200" spans="1:13" s="39" customFormat="1" ht="12.75" x14ac:dyDescent="0.2">
      <c r="A3200" s="33" t="s">
        <v>21</v>
      </c>
      <c r="B3200" s="33" t="s">
        <v>575</v>
      </c>
      <c r="C3200" s="34">
        <v>10</v>
      </c>
      <c r="D3200" s="33" t="s">
        <v>87</v>
      </c>
      <c r="E3200" s="33" t="s">
        <v>3530</v>
      </c>
      <c r="F3200" s="35">
        <v>24111500</v>
      </c>
      <c r="G3200" s="33" t="s">
        <v>15071</v>
      </c>
      <c r="H3200" s="33">
        <v>3</v>
      </c>
      <c r="I3200" s="33">
        <v>2</v>
      </c>
      <c r="J3200" s="36">
        <v>2000</v>
      </c>
      <c r="K3200" s="37">
        <v>700000</v>
      </c>
      <c r="L3200" s="38" t="s">
        <v>15</v>
      </c>
      <c r="M3200" s="38" t="s">
        <v>13</v>
      </c>
    </row>
    <row r="3201" spans="1:13" s="39" customFormat="1" ht="12.75" x14ac:dyDescent="0.2">
      <c r="A3201" s="33" t="s">
        <v>21</v>
      </c>
      <c r="B3201" s="33" t="s">
        <v>575</v>
      </c>
      <c r="C3201" s="34">
        <v>10</v>
      </c>
      <c r="D3201" s="33" t="s">
        <v>87</v>
      </c>
      <c r="E3201" s="33" t="s">
        <v>3531</v>
      </c>
      <c r="F3201" s="35">
        <v>24111500</v>
      </c>
      <c r="G3201" s="33" t="s">
        <v>15071</v>
      </c>
      <c r="H3201" s="33">
        <v>3</v>
      </c>
      <c r="I3201" s="33">
        <v>2</v>
      </c>
      <c r="J3201" s="36">
        <v>2000</v>
      </c>
      <c r="K3201" s="37">
        <v>840000</v>
      </c>
      <c r="L3201" s="38" t="s">
        <v>15</v>
      </c>
      <c r="M3201" s="38" t="s">
        <v>13</v>
      </c>
    </row>
    <row r="3202" spans="1:13" s="39" customFormat="1" ht="12.75" x14ac:dyDescent="0.2">
      <c r="A3202" s="33" t="s">
        <v>21</v>
      </c>
      <c r="B3202" s="33" t="s">
        <v>575</v>
      </c>
      <c r="C3202" s="34">
        <v>10</v>
      </c>
      <c r="D3202" s="33" t="s">
        <v>87</v>
      </c>
      <c r="E3202" s="33" t="s">
        <v>3532</v>
      </c>
      <c r="F3202" s="35">
        <v>24111500</v>
      </c>
      <c r="G3202" s="33" t="s">
        <v>15071</v>
      </c>
      <c r="H3202" s="33">
        <v>3</v>
      </c>
      <c r="I3202" s="33">
        <v>2</v>
      </c>
      <c r="J3202" s="36">
        <v>2000</v>
      </c>
      <c r="K3202" s="37">
        <v>900000</v>
      </c>
      <c r="L3202" s="38" t="s">
        <v>15</v>
      </c>
      <c r="M3202" s="38" t="s">
        <v>13</v>
      </c>
    </row>
    <row r="3203" spans="1:13" s="39" customFormat="1" ht="12.75" x14ac:dyDescent="0.2">
      <c r="A3203" s="33" t="s">
        <v>21</v>
      </c>
      <c r="B3203" s="33" t="s">
        <v>575</v>
      </c>
      <c r="C3203" s="34">
        <v>10</v>
      </c>
      <c r="D3203" s="33" t="s">
        <v>87</v>
      </c>
      <c r="E3203" s="33" t="s">
        <v>3533</v>
      </c>
      <c r="F3203" s="35">
        <v>40142008</v>
      </c>
      <c r="G3203" s="33" t="s">
        <v>15071</v>
      </c>
      <c r="H3203" s="33">
        <v>3</v>
      </c>
      <c r="I3203" s="33">
        <v>2</v>
      </c>
      <c r="J3203" s="36">
        <v>600</v>
      </c>
      <c r="K3203" s="37">
        <v>900000</v>
      </c>
      <c r="L3203" s="38" t="s">
        <v>2369</v>
      </c>
      <c r="M3203" s="38" t="s">
        <v>13</v>
      </c>
    </row>
    <row r="3204" spans="1:13" s="39" customFormat="1" ht="12.75" x14ac:dyDescent="0.2">
      <c r="A3204" s="33" t="s">
        <v>21</v>
      </c>
      <c r="B3204" s="33" t="s">
        <v>575</v>
      </c>
      <c r="C3204" s="34">
        <v>10</v>
      </c>
      <c r="D3204" s="33" t="s">
        <v>87</v>
      </c>
      <c r="E3204" s="33" t="s">
        <v>3534</v>
      </c>
      <c r="F3204" s="35">
        <v>21101800</v>
      </c>
      <c r="G3204" s="33" t="s">
        <v>15071</v>
      </c>
      <c r="H3204" s="33">
        <v>3</v>
      </c>
      <c r="I3204" s="33">
        <v>2</v>
      </c>
      <c r="J3204" s="36">
        <v>20</v>
      </c>
      <c r="K3204" s="37">
        <v>182000</v>
      </c>
      <c r="L3204" s="38" t="s">
        <v>15</v>
      </c>
      <c r="M3204" s="38" t="s">
        <v>13</v>
      </c>
    </row>
    <row r="3205" spans="1:13" s="39" customFormat="1" ht="12.75" x14ac:dyDescent="0.2">
      <c r="A3205" s="33" t="s">
        <v>21</v>
      </c>
      <c r="B3205" s="33" t="s">
        <v>576</v>
      </c>
      <c r="C3205" s="34">
        <v>10</v>
      </c>
      <c r="D3205" s="33" t="s">
        <v>88</v>
      </c>
      <c r="E3205" s="33" t="s">
        <v>3535</v>
      </c>
      <c r="F3205" s="35">
        <v>25172502</v>
      </c>
      <c r="G3205" s="33" t="s">
        <v>15071</v>
      </c>
      <c r="H3205" s="33">
        <v>2</v>
      </c>
      <c r="I3205" s="33">
        <v>3</v>
      </c>
      <c r="J3205" s="36">
        <v>2</v>
      </c>
      <c r="K3205" s="37">
        <v>21420</v>
      </c>
      <c r="L3205" s="38" t="s">
        <v>15</v>
      </c>
      <c r="M3205" s="38" t="s">
        <v>13</v>
      </c>
    </row>
    <row r="3206" spans="1:13" s="39" customFormat="1" ht="12.75" x14ac:dyDescent="0.2">
      <c r="A3206" s="33" t="s">
        <v>21</v>
      </c>
      <c r="B3206" s="33" t="s">
        <v>576</v>
      </c>
      <c r="C3206" s="34">
        <v>10</v>
      </c>
      <c r="D3206" s="33" t="s">
        <v>88</v>
      </c>
      <c r="E3206" s="33" t="s">
        <v>3536</v>
      </c>
      <c r="F3206" s="35">
        <v>25172502</v>
      </c>
      <c r="G3206" s="33" t="s">
        <v>15071</v>
      </c>
      <c r="H3206" s="33">
        <v>2</v>
      </c>
      <c r="I3206" s="33">
        <v>3</v>
      </c>
      <c r="J3206" s="36">
        <v>2</v>
      </c>
      <c r="K3206" s="37">
        <v>21420</v>
      </c>
      <c r="L3206" s="38" t="s">
        <v>15</v>
      </c>
      <c r="M3206" s="38" t="s">
        <v>13</v>
      </c>
    </row>
    <row r="3207" spans="1:13" s="39" customFormat="1" ht="12.75" x14ac:dyDescent="0.2">
      <c r="A3207" s="33" t="s">
        <v>21</v>
      </c>
      <c r="B3207" s="33" t="s">
        <v>576</v>
      </c>
      <c r="C3207" s="34">
        <v>10</v>
      </c>
      <c r="D3207" s="33" t="s">
        <v>88</v>
      </c>
      <c r="E3207" s="33" t="s">
        <v>3537</v>
      </c>
      <c r="F3207" s="35">
        <v>25172502</v>
      </c>
      <c r="G3207" s="33" t="s">
        <v>15071</v>
      </c>
      <c r="H3207" s="33">
        <v>2</v>
      </c>
      <c r="I3207" s="33">
        <v>3</v>
      </c>
      <c r="J3207" s="36">
        <v>2</v>
      </c>
      <c r="K3207" s="37">
        <v>59500</v>
      </c>
      <c r="L3207" s="38" t="s">
        <v>15</v>
      </c>
      <c r="M3207" s="38" t="s">
        <v>13</v>
      </c>
    </row>
    <row r="3208" spans="1:13" s="39" customFormat="1" ht="12.75" x14ac:dyDescent="0.2">
      <c r="A3208" s="33" t="s">
        <v>21</v>
      </c>
      <c r="B3208" s="33" t="s">
        <v>576</v>
      </c>
      <c r="C3208" s="34">
        <v>10</v>
      </c>
      <c r="D3208" s="33" t="s">
        <v>88</v>
      </c>
      <c r="E3208" s="33" t="s">
        <v>3538</v>
      </c>
      <c r="F3208" s="35">
        <v>25172502</v>
      </c>
      <c r="G3208" s="33" t="s">
        <v>15071</v>
      </c>
      <c r="H3208" s="33">
        <v>2</v>
      </c>
      <c r="I3208" s="33">
        <v>3</v>
      </c>
      <c r="J3208" s="36">
        <v>2</v>
      </c>
      <c r="K3208" s="37">
        <v>30940</v>
      </c>
      <c r="L3208" s="38" t="s">
        <v>15</v>
      </c>
      <c r="M3208" s="38" t="s">
        <v>13</v>
      </c>
    </row>
    <row r="3209" spans="1:13" s="39" customFormat="1" ht="12.75" x14ac:dyDescent="0.2">
      <c r="A3209" s="33" t="s">
        <v>21</v>
      </c>
      <c r="B3209" s="33" t="s">
        <v>576</v>
      </c>
      <c r="C3209" s="34">
        <v>10</v>
      </c>
      <c r="D3209" s="33" t="s">
        <v>88</v>
      </c>
      <c r="E3209" s="33" t="s">
        <v>3539</v>
      </c>
      <c r="F3209" s="35">
        <v>25172502</v>
      </c>
      <c r="G3209" s="33" t="s">
        <v>15071</v>
      </c>
      <c r="H3209" s="33">
        <v>2</v>
      </c>
      <c r="I3209" s="33">
        <v>3</v>
      </c>
      <c r="J3209" s="36">
        <v>2</v>
      </c>
      <c r="K3209" s="37">
        <v>54740</v>
      </c>
      <c r="L3209" s="38" t="s">
        <v>15</v>
      </c>
      <c r="M3209" s="38" t="s">
        <v>13</v>
      </c>
    </row>
    <row r="3210" spans="1:13" s="39" customFormat="1" ht="12.75" x14ac:dyDescent="0.2">
      <c r="A3210" s="33" t="s">
        <v>21</v>
      </c>
      <c r="B3210" s="33" t="s">
        <v>576</v>
      </c>
      <c r="C3210" s="34">
        <v>10</v>
      </c>
      <c r="D3210" s="33" t="s">
        <v>88</v>
      </c>
      <c r="E3210" s="33" t="s">
        <v>3540</v>
      </c>
      <c r="F3210" s="35">
        <v>25172502</v>
      </c>
      <c r="G3210" s="33" t="s">
        <v>15071</v>
      </c>
      <c r="H3210" s="33">
        <v>2</v>
      </c>
      <c r="I3210" s="33">
        <v>3</v>
      </c>
      <c r="J3210" s="36">
        <v>2</v>
      </c>
      <c r="K3210" s="37">
        <v>54740</v>
      </c>
      <c r="L3210" s="38" t="s">
        <v>15</v>
      </c>
      <c r="M3210" s="38" t="s">
        <v>13</v>
      </c>
    </row>
    <row r="3211" spans="1:13" s="39" customFormat="1" ht="12.75" x14ac:dyDescent="0.2">
      <c r="A3211" s="33" t="s">
        <v>21</v>
      </c>
      <c r="B3211" s="33" t="s">
        <v>576</v>
      </c>
      <c r="C3211" s="34">
        <v>10</v>
      </c>
      <c r="D3211" s="33" t="s">
        <v>88</v>
      </c>
      <c r="E3211" s="33" t="s">
        <v>3541</v>
      </c>
      <c r="F3211" s="35">
        <v>25172502</v>
      </c>
      <c r="G3211" s="33" t="s">
        <v>15071</v>
      </c>
      <c r="H3211" s="33">
        <v>2</v>
      </c>
      <c r="I3211" s="33">
        <v>3</v>
      </c>
      <c r="J3211" s="36">
        <v>2</v>
      </c>
      <c r="K3211" s="37">
        <v>76160</v>
      </c>
      <c r="L3211" s="38" t="s">
        <v>15</v>
      </c>
      <c r="M3211" s="38" t="s">
        <v>13</v>
      </c>
    </row>
    <row r="3212" spans="1:13" s="39" customFormat="1" ht="12.75" x14ac:dyDescent="0.2">
      <c r="A3212" s="33" t="s">
        <v>21</v>
      </c>
      <c r="B3212" s="33" t="s">
        <v>576</v>
      </c>
      <c r="C3212" s="34">
        <v>10</v>
      </c>
      <c r="D3212" s="33" t="s">
        <v>88</v>
      </c>
      <c r="E3212" s="33" t="s">
        <v>3542</v>
      </c>
      <c r="F3212" s="35">
        <v>25172500</v>
      </c>
      <c r="G3212" s="33" t="s">
        <v>15071</v>
      </c>
      <c r="H3212" s="33">
        <v>2</v>
      </c>
      <c r="I3212" s="33">
        <v>3</v>
      </c>
      <c r="J3212" s="36">
        <v>16</v>
      </c>
      <c r="K3212" s="37">
        <v>875840</v>
      </c>
      <c r="L3212" s="38" t="s">
        <v>15</v>
      </c>
      <c r="M3212" s="38" t="s">
        <v>13</v>
      </c>
    </row>
    <row r="3213" spans="1:13" s="39" customFormat="1" ht="12.75" x14ac:dyDescent="0.2">
      <c r="A3213" s="33" t="s">
        <v>21</v>
      </c>
      <c r="B3213" s="33" t="s">
        <v>576</v>
      </c>
      <c r="C3213" s="34">
        <v>10</v>
      </c>
      <c r="D3213" s="33" t="s">
        <v>88</v>
      </c>
      <c r="E3213" s="33" t="s">
        <v>3543</v>
      </c>
      <c r="F3213" s="35">
        <v>25172500</v>
      </c>
      <c r="G3213" s="33" t="s">
        <v>15071</v>
      </c>
      <c r="H3213" s="33">
        <v>2</v>
      </c>
      <c r="I3213" s="33">
        <v>3</v>
      </c>
      <c r="J3213" s="36">
        <v>10</v>
      </c>
      <c r="K3213" s="37">
        <v>1094800</v>
      </c>
      <c r="L3213" s="38" t="s">
        <v>15</v>
      </c>
      <c r="M3213" s="38" t="s">
        <v>13</v>
      </c>
    </row>
    <row r="3214" spans="1:13" s="39" customFormat="1" ht="12.75" x14ac:dyDescent="0.2">
      <c r="A3214" s="33" t="s">
        <v>21</v>
      </c>
      <c r="B3214" s="33" t="s">
        <v>576</v>
      </c>
      <c r="C3214" s="34">
        <v>10</v>
      </c>
      <c r="D3214" s="33" t="s">
        <v>88</v>
      </c>
      <c r="E3214" s="33" t="s">
        <v>3544</v>
      </c>
      <c r="F3214" s="35">
        <v>25172500</v>
      </c>
      <c r="G3214" s="33" t="s">
        <v>15071</v>
      </c>
      <c r="H3214" s="33">
        <v>2</v>
      </c>
      <c r="I3214" s="33">
        <v>3</v>
      </c>
      <c r="J3214" s="36">
        <v>2</v>
      </c>
      <c r="K3214" s="37">
        <v>2951200</v>
      </c>
      <c r="L3214" s="38" t="s">
        <v>15</v>
      </c>
      <c r="M3214" s="38" t="s">
        <v>13</v>
      </c>
    </row>
    <row r="3215" spans="1:13" s="39" customFormat="1" ht="12.75" x14ac:dyDescent="0.2">
      <c r="A3215" s="33" t="s">
        <v>21</v>
      </c>
      <c r="B3215" s="33" t="s">
        <v>576</v>
      </c>
      <c r="C3215" s="34">
        <v>10</v>
      </c>
      <c r="D3215" s="33" t="s">
        <v>88</v>
      </c>
      <c r="E3215" s="33" t="s">
        <v>3545</v>
      </c>
      <c r="F3215" s="35">
        <v>25172500</v>
      </c>
      <c r="G3215" s="33" t="s">
        <v>15071</v>
      </c>
      <c r="H3215" s="33">
        <v>2</v>
      </c>
      <c r="I3215" s="33">
        <v>3</v>
      </c>
      <c r="J3215" s="36">
        <v>4</v>
      </c>
      <c r="K3215" s="37">
        <v>2237200</v>
      </c>
      <c r="L3215" s="38" t="s">
        <v>15</v>
      </c>
      <c r="M3215" s="38" t="s">
        <v>13</v>
      </c>
    </row>
    <row r="3216" spans="1:13" s="39" customFormat="1" ht="12.75" x14ac:dyDescent="0.2">
      <c r="A3216" s="33" t="s">
        <v>21</v>
      </c>
      <c r="B3216" s="33" t="s">
        <v>576</v>
      </c>
      <c r="C3216" s="34">
        <v>10</v>
      </c>
      <c r="D3216" s="33" t="s">
        <v>88</v>
      </c>
      <c r="E3216" s="33" t="s">
        <v>3546</v>
      </c>
      <c r="F3216" s="35">
        <v>25172500</v>
      </c>
      <c r="G3216" s="33" t="s">
        <v>15071</v>
      </c>
      <c r="H3216" s="33">
        <v>2</v>
      </c>
      <c r="I3216" s="33">
        <v>3</v>
      </c>
      <c r="J3216" s="36">
        <v>4</v>
      </c>
      <c r="K3216" s="37">
        <v>2237200</v>
      </c>
      <c r="L3216" s="38" t="s">
        <v>15</v>
      </c>
      <c r="M3216" s="38" t="s">
        <v>13</v>
      </c>
    </row>
    <row r="3217" spans="1:13" s="39" customFormat="1" ht="12.75" x14ac:dyDescent="0.2">
      <c r="A3217" s="33" t="s">
        <v>21</v>
      </c>
      <c r="B3217" s="33" t="s">
        <v>576</v>
      </c>
      <c r="C3217" s="34">
        <v>10</v>
      </c>
      <c r="D3217" s="33" t="s">
        <v>88</v>
      </c>
      <c r="E3217" s="33" t="s">
        <v>3547</v>
      </c>
      <c r="F3217" s="35">
        <v>25172500</v>
      </c>
      <c r="G3217" s="33" t="s">
        <v>15071</v>
      </c>
      <c r="H3217" s="33">
        <v>2</v>
      </c>
      <c r="I3217" s="33">
        <v>3</v>
      </c>
      <c r="J3217" s="36">
        <v>3</v>
      </c>
      <c r="K3217" s="37">
        <v>4676700</v>
      </c>
      <c r="L3217" s="38" t="s">
        <v>15</v>
      </c>
      <c r="M3217" s="38" t="s">
        <v>13</v>
      </c>
    </row>
    <row r="3218" spans="1:13" s="39" customFormat="1" ht="12.75" x14ac:dyDescent="0.2">
      <c r="A3218" s="33" t="s">
        <v>21</v>
      </c>
      <c r="B3218" s="33" t="s">
        <v>3315</v>
      </c>
      <c r="C3218" s="34">
        <v>10</v>
      </c>
      <c r="D3218" s="33" t="s">
        <v>112</v>
      </c>
      <c r="E3218" s="33" t="s">
        <v>3548</v>
      </c>
      <c r="F3218" s="35">
        <v>42311511</v>
      </c>
      <c r="G3218" s="33" t="s">
        <v>15072</v>
      </c>
      <c r="H3218" s="33">
        <v>4</v>
      </c>
      <c r="I3218" s="33">
        <v>6</v>
      </c>
      <c r="J3218" s="36">
        <v>22</v>
      </c>
      <c r="K3218" s="37">
        <v>42460</v>
      </c>
      <c r="L3218" s="38" t="s">
        <v>15</v>
      </c>
      <c r="M3218" s="38" t="s">
        <v>13</v>
      </c>
    </row>
    <row r="3219" spans="1:13" s="39" customFormat="1" ht="12.75" x14ac:dyDescent="0.2">
      <c r="A3219" s="33" t="s">
        <v>21</v>
      </c>
      <c r="B3219" s="33" t="s">
        <v>3315</v>
      </c>
      <c r="C3219" s="34">
        <v>10</v>
      </c>
      <c r="D3219" s="33" t="s">
        <v>112</v>
      </c>
      <c r="E3219" s="33" t="s">
        <v>3549</v>
      </c>
      <c r="F3219" s="35">
        <v>42141500</v>
      </c>
      <c r="G3219" s="33" t="s">
        <v>15072</v>
      </c>
      <c r="H3219" s="33">
        <v>4</v>
      </c>
      <c r="I3219" s="33">
        <v>6</v>
      </c>
      <c r="J3219" s="36">
        <v>24</v>
      </c>
      <c r="K3219" s="37">
        <v>42480</v>
      </c>
      <c r="L3219" s="38" t="s">
        <v>15</v>
      </c>
      <c r="M3219" s="38" t="s">
        <v>13</v>
      </c>
    </row>
    <row r="3220" spans="1:13" s="39" customFormat="1" ht="12.75" x14ac:dyDescent="0.2">
      <c r="A3220" s="33" t="s">
        <v>21</v>
      </c>
      <c r="B3220" s="33" t="s">
        <v>3315</v>
      </c>
      <c r="C3220" s="34">
        <v>10</v>
      </c>
      <c r="D3220" s="33" t="s">
        <v>112</v>
      </c>
      <c r="E3220" s="33" t="s">
        <v>3550</v>
      </c>
      <c r="F3220" s="35">
        <v>24141501</v>
      </c>
      <c r="G3220" s="33" t="s">
        <v>15072</v>
      </c>
      <c r="H3220" s="33">
        <v>4</v>
      </c>
      <c r="I3220" s="33">
        <v>6</v>
      </c>
      <c r="J3220" s="36">
        <v>10</v>
      </c>
      <c r="K3220" s="37">
        <v>440000</v>
      </c>
      <c r="L3220" s="38" t="s">
        <v>15</v>
      </c>
      <c r="M3220" s="38" t="s">
        <v>13</v>
      </c>
    </row>
    <row r="3221" spans="1:13" s="39" customFormat="1" ht="12.75" x14ac:dyDescent="0.2">
      <c r="A3221" s="33" t="s">
        <v>21</v>
      </c>
      <c r="B3221" s="33" t="s">
        <v>3315</v>
      </c>
      <c r="C3221" s="34">
        <v>10</v>
      </c>
      <c r="D3221" s="33" t="s">
        <v>112</v>
      </c>
      <c r="E3221" s="33" t="s">
        <v>3551</v>
      </c>
      <c r="F3221" s="35">
        <v>24141501</v>
      </c>
      <c r="G3221" s="33" t="s">
        <v>15072</v>
      </c>
      <c r="H3221" s="33">
        <v>4</v>
      </c>
      <c r="I3221" s="33">
        <v>6</v>
      </c>
      <c r="J3221" s="36">
        <v>20</v>
      </c>
      <c r="K3221" s="37">
        <v>3100000</v>
      </c>
      <c r="L3221" s="38" t="s">
        <v>15</v>
      </c>
      <c r="M3221" s="38" t="s">
        <v>13</v>
      </c>
    </row>
    <row r="3222" spans="1:13" s="39" customFormat="1" ht="12.75" x14ac:dyDescent="0.2">
      <c r="A3222" s="33" t="s">
        <v>21</v>
      </c>
      <c r="B3222" s="33" t="s">
        <v>3315</v>
      </c>
      <c r="C3222" s="34">
        <v>10</v>
      </c>
      <c r="D3222" s="33" t="s">
        <v>112</v>
      </c>
      <c r="E3222" s="33" t="s">
        <v>3552</v>
      </c>
      <c r="F3222" s="35">
        <v>12352104</v>
      </c>
      <c r="G3222" s="33" t="s">
        <v>15072</v>
      </c>
      <c r="H3222" s="33">
        <v>4</v>
      </c>
      <c r="I3222" s="33">
        <v>6</v>
      </c>
      <c r="J3222" s="36">
        <v>24</v>
      </c>
      <c r="K3222" s="37">
        <v>8400000</v>
      </c>
      <c r="L3222" s="38" t="s">
        <v>15</v>
      </c>
      <c r="M3222" s="38" t="s">
        <v>13</v>
      </c>
    </row>
    <row r="3223" spans="1:13" s="39" customFormat="1" ht="12.75" x14ac:dyDescent="0.2">
      <c r="A3223" s="33" t="s">
        <v>21</v>
      </c>
      <c r="B3223" s="33" t="s">
        <v>577</v>
      </c>
      <c r="C3223" s="34">
        <v>16</v>
      </c>
      <c r="D3223" s="33" t="s">
        <v>16</v>
      </c>
      <c r="E3223" s="33" t="s">
        <v>3553</v>
      </c>
      <c r="F3223" s="35">
        <v>32121500</v>
      </c>
      <c r="G3223" s="33" t="s">
        <v>15071</v>
      </c>
      <c r="H3223" s="33">
        <v>3</v>
      </c>
      <c r="I3223" s="33">
        <v>3</v>
      </c>
      <c r="J3223" s="36">
        <v>5</v>
      </c>
      <c r="K3223" s="37">
        <v>10850</v>
      </c>
      <c r="L3223" s="38" t="s">
        <v>15</v>
      </c>
      <c r="M3223" s="38" t="s">
        <v>13</v>
      </c>
    </row>
    <row r="3224" spans="1:13" s="39" customFormat="1" ht="12.75" x14ac:dyDescent="0.2">
      <c r="A3224" s="33" t="s">
        <v>21</v>
      </c>
      <c r="B3224" s="33" t="s">
        <v>577</v>
      </c>
      <c r="C3224" s="34">
        <v>16</v>
      </c>
      <c r="D3224" s="33" t="s">
        <v>16</v>
      </c>
      <c r="E3224" s="33" t="s">
        <v>3554</v>
      </c>
      <c r="F3224" s="35">
        <v>32121500</v>
      </c>
      <c r="G3224" s="33" t="s">
        <v>15071</v>
      </c>
      <c r="H3224" s="33">
        <v>3</v>
      </c>
      <c r="I3224" s="33">
        <v>3</v>
      </c>
      <c r="J3224" s="36">
        <v>5</v>
      </c>
      <c r="K3224" s="37">
        <v>14880</v>
      </c>
      <c r="L3224" s="38" t="s">
        <v>15</v>
      </c>
      <c r="M3224" s="38" t="s">
        <v>13</v>
      </c>
    </row>
    <row r="3225" spans="1:13" s="39" customFormat="1" ht="12.75" x14ac:dyDescent="0.2">
      <c r="A3225" s="33" t="s">
        <v>21</v>
      </c>
      <c r="B3225" s="33" t="s">
        <v>577</v>
      </c>
      <c r="C3225" s="34">
        <v>16</v>
      </c>
      <c r="D3225" s="33" t="s">
        <v>16</v>
      </c>
      <c r="E3225" s="33" t="s">
        <v>3555</v>
      </c>
      <c r="F3225" s="35">
        <v>32121500</v>
      </c>
      <c r="G3225" s="33" t="s">
        <v>15071</v>
      </c>
      <c r="H3225" s="33">
        <v>3</v>
      </c>
      <c r="I3225" s="33">
        <v>3</v>
      </c>
      <c r="J3225" s="36">
        <v>10</v>
      </c>
      <c r="K3225" s="37">
        <v>94240</v>
      </c>
      <c r="L3225" s="38" t="s">
        <v>15</v>
      </c>
      <c r="M3225" s="38" t="s">
        <v>13</v>
      </c>
    </row>
    <row r="3226" spans="1:13" s="39" customFormat="1" ht="12.75" x14ac:dyDescent="0.2">
      <c r="A3226" s="33" t="s">
        <v>21</v>
      </c>
      <c r="B3226" s="33" t="s">
        <v>577</v>
      </c>
      <c r="C3226" s="34">
        <v>16</v>
      </c>
      <c r="D3226" s="33" t="s">
        <v>16</v>
      </c>
      <c r="E3226" s="33" t="s">
        <v>3556</v>
      </c>
      <c r="F3226" s="35">
        <v>32121500</v>
      </c>
      <c r="G3226" s="33" t="s">
        <v>15071</v>
      </c>
      <c r="H3226" s="33">
        <v>3</v>
      </c>
      <c r="I3226" s="33">
        <v>3</v>
      </c>
      <c r="J3226" s="36">
        <v>10</v>
      </c>
      <c r="K3226" s="37">
        <v>93000</v>
      </c>
      <c r="L3226" s="38" t="s">
        <v>15</v>
      </c>
      <c r="M3226" s="38" t="s">
        <v>13</v>
      </c>
    </row>
    <row r="3227" spans="1:13" s="39" customFormat="1" ht="12.75" x14ac:dyDescent="0.2">
      <c r="A3227" s="33" t="s">
        <v>21</v>
      </c>
      <c r="B3227" s="33" t="s">
        <v>577</v>
      </c>
      <c r="C3227" s="34">
        <v>16</v>
      </c>
      <c r="D3227" s="33" t="s">
        <v>16</v>
      </c>
      <c r="E3227" s="33" t="s">
        <v>3557</v>
      </c>
      <c r="F3227" s="35">
        <v>32121500</v>
      </c>
      <c r="G3227" s="33" t="s">
        <v>15071</v>
      </c>
      <c r="H3227" s="33">
        <v>3</v>
      </c>
      <c r="I3227" s="33">
        <v>3</v>
      </c>
      <c r="J3227" s="36">
        <v>10</v>
      </c>
      <c r="K3227" s="37">
        <v>93000</v>
      </c>
      <c r="L3227" s="38" t="s">
        <v>15</v>
      </c>
      <c r="M3227" s="38" t="s">
        <v>13</v>
      </c>
    </row>
    <row r="3228" spans="1:13" s="39" customFormat="1" ht="12.75" x14ac:dyDescent="0.2">
      <c r="A3228" s="33" t="s">
        <v>21</v>
      </c>
      <c r="B3228" s="33" t="s">
        <v>577</v>
      </c>
      <c r="C3228" s="34">
        <v>16</v>
      </c>
      <c r="D3228" s="33" t="s">
        <v>16</v>
      </c>
      <c r="E3228" s="33" t="s">
        <v>3558</v>
      </c>
      <c r="F3228" s="35">
        <v>32121500</v>
      </c>
      <c r="G3228" s="33" t="s">
        <v>15071</v>
      </c>
      <c r="H3228" s="33">
        <v>3</v>
      </c>
      <c r="I3228" s="33">
        <v>3</v>
      </c>
      <c r="J3228" s="36">
        <v>10</v>
      </c>
      <c r="K3228" s="37">
        <v>105400</v>
      </c>
      <c r="L3228" s="38" t="s">
        <v>15</v>
      </c>
      <c r="M3228" s="38" t="s">
        <v>13</v>
      </c>
    </row>
    <row r="3229" spans="1:13" s="39" customFormat="1" ht="12.75" x14ac:dyDescent="0.2">
      <c r="A3229" s="33" t="s">
        <v>21</v>
      </c>
      <c r="B3229" s="33" t="s">
        <v>577</v>
      </c>
      <c r="C3229" s="34">
        <v>16</v>
      </c>
      <c r="D3229" s="33" t="s">
        <v>16</v>
      </c>
      <c r="E3229" s="33" t="s">
        <v>3559</v>
      </c>
      <c r="F3229" s="35">
        <v>32121500</v>
      </c>
      <c r="G3229" s="33" t="s">
        <v>15071</v>
      </c>
      <c r="H3229" s="33">
        <v>3</v>
      </c>
      <c r="I3229" s="33">
        <v>3</v>
      </c>
      <c r="J3229" s="36">
        <v>15</v>
      </c>
      <c r="K3229" s="37">
        <v>139500</v>
      </c>
      <c r="L3229" s="38" t="s">
        <v>15</v>
      </c>
      <c r="M3229" s="38" t="s">
        <v>13</v>
      </c>
    </row>
    <row r="3230" spans="1:13" s="39" customFormat="1" ht="12.75" x14ac:dyDescent="0.2">
      <c r="A3230" s="33" t="s">
        <v>21</v>
      </c>
      <c r="B3230" s="33" t="s">
        <v>577</v>
      </c>
      <c r="C3230" s="34">
        <v>16</v>
      </c>
      <c r="D3230" s="33" t="s">
        <v>16</v>
      </c>
      <c r="E3230" s="33" t="s">
        <v>3560</v>
      </c>
      <c r="F3230" s="35">
        <v>40171511</v>
      </c>
      <c r="G3230" s="33" t="s">
        <v>15071</v>
      </c>
      <c r="H3230" s="33">
        <v>3</v>
      </c>
      <c r="I3230" s="33">
        <v>3</v>
      </c>
      <c r="J3230" s="36">
        <v>15</v>
      </c>
      <c r="K3230" s="37">
        <v>74400</v>
      </c>
      <c r="L3230" s="38" t="s">
        <v>15</v>
      </c>
      <c r="M3230" s="38" t="s">
        <v>13</v>
      </c>
    </row>
    <row r="3231" spans="1:13" s="39" customFormat="1" ht="12.75" x14ac:dyDescent="0.2">
      <c r="A3231" s="33" t="s">
        <v>21</v>
      </c>
      <c r="B3231" s="33" t="s">
        <v>577</v>
      </c>
      <c r="C3231" s="34">
        <v>16</v>
      </c>
      <c r="D3231" s="33" t="s">
        <v>16</v>
      </c>
      <c r="E3231" s="33" t="s">
        <v>3561</v>
      </c>
      <c r="F3231" s="35">
        <v>40171511</v>
      </c>
      <c r="G3231" s="33" t="s">
        <v>15071</v>
      </c>
      <c r="H3231" s="33">
        <v>3</v>
      </c>
      <c r="I3231" s="33">
        <v>3</v>
      </c>
      <c r="J3231" s="36">
        <v>6</v>
      </c>
      <c r="K3231" s="37">
        <v>14880</v>
      </c>
      <c r="L3231" s="38" t="s">
        <v>15</v>
      </c>
      <c r="M3231" s="38" t="s">
        <v>13</v>
      </c>
    </row>
    <row r="3232" spans="1:13" s="39" customFormat="1" ht="12.75" x14ac:dyDescent="0.2">
      <c r="A3232" s="33" t="s">
        <v>21</v>
      </c>
      <c r="B3232" s="33" t="s">
        <v>577</v>
      </c>
      <c r="C3232" s="34">
        <v>16</v>
      </c>
      <c r="D3232" s="33" t="s">
        <v>16</v>
      </c>
      <c r="E3232" s="33" t="s">
        <v>3562</v>
      </c>
      <c r="F3232" s="35">
        <v>40171511</v>
      </c>
      <c r="G3232" s="33" t="s">
        <v>15071</v>
      </c>
      <c r="H3232" s="33">
        <v>3</v>
      </c>
      <c r="I3232" s="33">
        <v>3</v>
      </c>
      <c r="J3232" s="36">
        <v>6</v>
      </c>
      <c r="K3232" s="37">
        <v>53940</v>
      </c>
      <c r="L3232" s="38" t="s">
        <v>15</v>
      </c>
      <c r="M3232" s="38" t="s">
        <v>13</v>
      </c>
    </row>
    <row r="3233" spans="1:13" s="39" customFormat="1" ht="12.75" x14ac:dyDescent="0.2">
      <c r="A3233" s="33" t="s">
        <v>21</v>
      </c>
      <c r="B3233" s="33" t="s">
        <v>577</v>
      </c>
      <c r="C3233" s="34">
        <v>16</v>
      </c>
      <c r="D3233" s="33" t="s">
        <v>16</v>
      </c>
      <c r="E3233" s="33" t="s">
        <v>3563</v>
      </c>
      <c r="F3233" s="35">
        <v>23271804</v>
      </c>
      <c r="G3233" s="33" t="s">
        <v>15071</v>
      </c>
      <c r="H3233" s="33">
        <v>3</v>
      </c>
      <c r="I3233" s="33">
        <v>3</v>
      </c>
      <c r="J3233" s="36">
        <v>50</v>
      </c>
      <c r="K3233" s="37">
        <v>46500</v>
      </c>
      <c r="L3233" s="38" t="s">
        <v>15</v>
      </c>
      <c r="M3233" s="38" t="s">
        <v>13</v>
      </c>
    </row>
    <row r="3234" spans="1:13" s="39" customFormat="1" ht="12.75" x14ac:dyDescent="0.2">
      <c r="A3234" s="33" t="s">
        <v>21</v>
      </c>
      <c r="B3234" s="33" t="s">
        <v>577</v>
      </c>
      <c r="C3234" s="34">
        <v>16</v>
      </c>
      <c r="D3234" s="33" t="s">
        <v>16</v>
      </c>
      <c r="E3234" s="33" t="s">
        <v>3564</v>
      </c>
      <c r="F3234" s="35">
        <v>40161500</v>
      </c>
      <c r="G3234" s="33" t="s">
        <v>15071</v>
      </c>
      <c r="H3234" s="33">
        <v>3</v>
      </c>
      <c r="I3234" s="33">
        <v>3</v>
      </c>
      <c r="J3234" s="36">
        <v>4</v>
      </c>
      <c r="K3234" s="37">
        <v>86800</v>
      </c>
      <c r="L3234" s="38" t="s">
        <v>15</v>
      </c>
      <c r="M3234" s="38" t="s">
        <v>13</v>
      </c>
    </row>
    <row r="3235" spans="1:13" s="39" customFormat="1" ht="12.75" x14ac:dyDescent="0.2">
      <c r="A3235" s="33" t="s">
        <v>21</v>
      </c>
      <c r="B3235" s="33" t="s">
        <v>577</v>
      </c>
      <c r="C3235" s="34">
        <v>16</v>
      </c>
      <c r="D3235" s="33" t="s">
        <v>16</v>
      </c>
      <c r="E3235" s="33" t="s">
        <v>3565</v>
      </c>
      <c r="F3235" s="35">
        <v>40161500</v>
      </c>
      <c r="G3235" s="33" t="s">
        <v>15071</v>
      </c>
      <c r="H3235" s="33">
        <v>3</v>
      </c>
      <c r="I3235" s="33">
        <v>3</v>
      </c>
      <c r="J3235" s="36">
        <v>2</v>
      </c>
      <c r="K3235" s="37">
        <v>27280</v>
      </c>
      <c r="L3235" s="38" t="s">
        <v>15</v>
      </c>
      <c r="M3235" s="38" t="s">
        <v>13</v>
      </c>
    </row>
    <row r="3236" spans="1:13" s="39" customFormat="1" ht="12.75" x14ac:dyDescent="0.2">
      <c r="A3236" s="33" t="s">
        <v>21</v>
      </c>
      <c r="B3236" s="33" t="s">
        <v>577</v>
      </c>
      <c r="C3236" s="34">
        <v>16</v>
      </c>
      <c r="D3236" s="33" t="s">
        <v>16</v>
      </c>
      <c r="E3236" s="33" t="s">
        <v>3566</v>
      </c>
      <c r="F3236" s="35">
        <v>40161500</v>
      </c>
      <c r="G3236" s="33" t="s">
        <v>15071</v>
      </c>
      <c r="H3236" s="33">
        <v>3</v>
      </c>
      <c r="I3236" s="33">
        <v>3</v>
      </c>
      <c r="J3236" s="36">
        <v>1</v>
      </c>
      <c r="K3236" s="37">
        <v>35960</v>
      </c>
      <c r="L3236" s="38" t="s">
        <v>15</v>
      </c>
      <c r="M3236" s="38" t="s">
        <v>13</v>
      </c>
    </row>
    <row r="3237" spans="1:13" s="39" customFormat="1" ht="12.75" x14ac:dyDescent="0.2">
      <c r="A3237" s="33" t="s">
        <v>21</v>
      </c>
      <c r="B3237" s="33" t="s">
        <v>577</v>
      </c>
      <c r="C3237" s="34">
        <v>16</v>
      </c>
      <c r="D3237" s="33" t="s">
        <v>16</v>
      </c>
      <c r="E3237" s="33" t="s">
        <v>3567</v>
      </c>
      <c r="F3237" s="35">
        <v>40161500</v>
      </c>
      <c r="G3237" s="33" t="s">
        <v>15071</v>
      </c>
      <c r="H3237" s="33">
        <v>3</v>
      </c>
      <c r="I3237" s="33">
        <v>3</v>
      </c>
      <c r="J3237" s="36">
        <v>1</v>
      </c>
      <c r="K3237" s="37">
        <v>7750</v>
      </c>
      <c r="L3237" s="38" t="s">
        <v>15</v>
      </c>
      <c r="M3237" s="38" t="s">
        <v>13</v>
      </c>
    </row>
    <row r="3238" spans="1:13" s="39" customFormat="1" ht="12.75" x14ac:dyDescent="0.2">
      <c r="A3238" s="33" t="s">
        <v>21</v>
      </c>
      <c r="B3238" s="33" t="s">
        <v>577</v>
      </c>
      <c r="C3238" s="34">
        <v>16</v>
      </c>
      <c r="D3238" s="33" t="s">
        <v>16</v>
      </c>
      <c r="E3238" s="33" t="s">
        <v>3568</v>
      </c>
      <c r="F3238" s="35">
        <v>39121600</v>
      </c>
      <c r="G3238" s="33" t="s">
        <v>15071</v>
      </c>
      <c r="H3238" s="33">
        <v>3</v>
      </c>
      <c r="I3238" s="33">
        <v>3</v>
      </c>
      <c r="J3238" s="36">
        <v>15</v>
      </c>
      <c r="K3238" s="37">
        <v>558000</v>
      </c>
      <c r="L3238" s="38" t="s">
        <v>15</v>
      </c>
      <c r="M3238" s="38" t="s">
        <v>13</v>
      </c>
    </row>
    <row r="3239" spans="1:13" s="39" customFormat="1" ht="12.75" x14ac:dyDescent="0.2">
      <c r="A3239" s="33" t="s">
        <v>21</v>
      </c>
      <c r="B3239" s="33" t="s">
        <v>577</v>
      </c>
      <c r="C3239" s="34">
        <v>16</v>
      </c>
      <c r="D3239" s="33" t="s">
        <v>16</v>
      </c>
      <c r="E3239" s="33" t="s">
        <v>3569</v>
      </c>
      <c r="F3239" s="35">
        <v>39121600</v>
      </c>
      <c r="G3239" s="33" t="s">
        <v>15071</v>
      </c>
      <c r="H3239" s="33">
        <v>3</v>
      </c>
      <c r="I3239" s="33">
        <v>3</v>
      </c>
      <c r="J3239" s="36">
        <v>10</v>
      </c>
      <c r="K3239" s="37">
        <v>1229460</v>
      </c>
      <c r="L3239" s="38" t="s">
        <v>15</v>
      </c>
      <c r="M3239" s="38" t="s">
        <v>13</v>
      </c>
    </row>
    <row r="3240" spans="1:13" s="39" customFormat="1" ht="12.75" x14ac:dyDescent="0.2">
      <c r="A3240" s="33" t="s">
        <v>21</v>
      </c>
      <c r="B3240" s="33" t="s">
        <v>577</v>
      </c>
      <c r="C3240" s="34">
        <v>16</v>
      </c>
      <c r="D3240" s="33" t="s">
        <v>16</v>
      </c>
      <c r="E3240" s="33" t="s">
        <v>3570</v>
      </c>
      <c r="F3240" s="35">
        <v>31201502</v>
      </c>
      <c r="G3240" s="33" t="s">
        <v>15071</v>
      </c>
      <c r="H3240" s="33">
        <v>3</v>
      </c>
      <c r="I3240" s="33">
        <v>3</v>
      </c>
      <c r="J3240" s="36">
        <v>10</v>
      </c>
      <c r="K3240" s="37">
        <v>99200</v>
      </c>
      <c r="L3240" s="38" t="s">
        <v>15</v>
      </c>
      <c r="M3240" s="38" t="s">
        <v>13</v>
      </c>
    </row>
    <row r="3241" spans="1:13" s="39" customFormat="1" ht="12.75" x14ac:dyDescent="0.2">
      <c r="A3241" s="33" t="s">
        <v>21</v>
      </c>
      <c r="B3241" s="33" t="s">
        <v>577</v>
      </c>
      <c r="C3241" s="34">
        <v>16</v>
      </c>
      <c r="D3241" s="33" t="s">
        <v>16</v>
      </c>
      <c r="E3241" s="33" t="s">
        <v>3571</v>
      </c>
      <c r="F3241" s="35">
        <v>39121633</v>
      </c>
      <c r="G3241" s="33" t="s">
        <v>15071</v>
      </c>
      <c r="H3241" s="33">
        <v>3</v>
      </c>
      <c r="I3241" s="33">
        <v>3</v>
      </c>
      <c r="J3241" s="36">
        <v>10</v>
      </c>
      <c r="K3241" s="37">
        <v>37820</v>
      </c>
      <c r="L3241" s="38" t="s">
        <v>15</v>
      </c>
      <c r="M3241" s="38" t="s">
        <v>13</v>
      </c>
    </row>
    <row r="3242" spans="1:13" s="39" customFormat="1" ht="12.75" x14ac:dyDescent="0.2">
      <c r="A3242" s="33" t="s">
        <v>21</v>
      </c>
      <c r="B3242" s="33" t="s">
        <v>577</v>
      </c>
      <c r="C3242" s="34">
        <v>16</v>
      </c>
      <c r="D3242" s="33" t="s">
        <v>16</v>
      </c>
      <c r="E3242" s="33" t="s">
        <v>3572</v>
      </c>
      <c r="F3242" s="35">
        <v>39121633</v>
      </c>
      <c r="G3242" s="33" t="s">
        <v>15071</v>
      </c>
      <c r="H3242" s="33">
        <v>3</v>
      </c>
      <c r="I3242" s="33">
        <v>3</v>
      </c>
      <c r="J3242" s="36">
        <v>10</v>
      </c>
      <c r="K3242" s="37">
        <v>31000</v>
      </c>
      <c r="L3242" s="38" t="s">
        <v>15</v>
      </c>
      <c r="M3242" s="38" t="s">
        <v>13</v>
      </c>
    </row>
    <row r="3243" spans="1:13" s="39" customFormat="1" ht="12.75" x14ac:dyDescent="0.2">
      <c r="A3243" s="33" t="s">
        <v>21</v>
      </c>
      <c r="B3243" s="33" t="s">
        <v>577</v>
      </c>
      <c r="C3243" s="34">
        <v>16</v>
      </c>
      <c r="D3243" s="33" t="s">
        <v>16</v>
      </c>
      <c r="E3243" s="33" t="s">
        <v>3573</v>
      </c>
      <c r="F3243" s="35">
        <v>39121633</v>
      </c>
      <c r="G3243" s="33" t="s">
        <v>15071</v>
      </c>
      <c r="H3243" s="33">
        <v>3</v>
      </c>
      <c r="I3243" s="33">
        <v>3</v>
      </c>
      <c r="J3243" s="36">
        <v>5</v>
      </c>
      <c r="K3243" s="37">
        <v>17980</v>
      </c>
      <c r="L3243" s="38" t="s">
        <v>15</v>
      </c>
      <c r="M3243" s="38" t="s">
        <v>13</v>
      </c>
    </row>
    <row r="3244" spans="1:13" s="39" customFormat="1" ht="12.75" x14ac:dyDescent="0.2">
      <c r="A3244" s="33" t="s">
        <v>21</v>
      </c>
      <c r="B3244" s="33" t="s">
        <v>577</v>
      </c>
      <c r="C3244" s="34">
        <v>16</v>
      </c>
      <c r="D3244" s="33" t="s">
        <v>16</v>
      </c>
      <c r="E3244" s="33" t="s">
        <v>3574</v>
      </c>
      <c r="F3244" s="35">
        <v>39121633</v>
      </c>
      <c r="G3244" s="33" t="s">
        <v>15071</v>
      </c>
      <c r="H3244" s="33">
        <v>3</v>
      </c>
      <c r="I3244" s="33">
        <v>3</v>
      </c>
      <c r="J3244" s="36">
        <v>20</v>
      </c>
      <c r="K3244" s="37">
        <v>75640</v>
      </c>
      <c r="L3244" s="38" t="s">
        <v>15</v>
      </c>
      <c r="M3244" s="38" t="s">
        <v>13</v>
      </c>
    </row>
    <row r="3245" spans="1:13" s="39" customFormat="1" ht="12.75" x14ac:dyDescent="0.2">
      <c r="A3245" s="33" t="s">
        <v>21</v>
      </c>
      <c r="B3245" s="33" t="s">
        <v>577</v>
      </c>
      <c r="C3245" s="34">
        <v>16</v>
      </c>
      <c r="D3245" s="33" t="s">
        <v>16</v>
      </c>
      <c r="E3245" s="33" t="s">
        <v>3575</v>
      </c>
      <c r="F3245" s="35">
        <v>39122200</v>
      </c>
      <c r="G3245" s="33" t="s">
        <v>15071</v>
      </c>
      <c r="H3245" s="33">
        <v>3</v>
      </c>
      <c r="I3245" s="33">
        <v>3</v>
      </c>
      <c r="J3245" s="36">
        <v>20</v>
      </c>
      <c r="K3245" s="37">
        <v>80600</v>
      </c>
      <c r="L3245" s="38" t="s">
        <v>15</v>
      </c>
      <c r="M3245" s="38" t="s">
        <v>13</v>
      </c>
    </row>
    <row r="3246" spans="1:13" s="39" customFormat="1" ht="12.75" x14ac:dyDescent="0.2">
      <c r="A3246" s="33" t="s">
        <v>21</v>
      </c>
      <c r="B3246" s="33" t="s">
        <v>577</v>
      </c>
      <c r="C3246" s="34">
        <v>16</v>
      </c>
      <c r="D3246" s="33" t="s">
        <v>16</v>
      </c>
      <c r="E3246" s="33" t="s">
        <v>3576</v>
      </c>
      <c r="F3246" s="35">
        <v>39121102</v>
      </c>
      <c r="G3246" s="33" t="s">
        <v>15071</v>
      </c>
      <c r="H3246" s="33">
        <v>3</v>
      </c>
      <c r="I3246" s="33">
        <v>3</v>
      </c>
      <c r="J3246" s="36">
        <v>50</v>
      </c>
      <c r="K3246" s="37">
        <v>86800</v>
      </c>
      <c r="L3246" s="38" t="s">
        <v>15</v>
      </c>
      <c r="M3246" s="38" t="s">
        <v>13</v>
      </c>
    </row>
    <row r="3247" spans="1:13" s="39" customFormat="1" ht="12.75" x14ac:dyDescent="0.2">
      <c r="A3247" s="33" t="s">
        <v>21</v>
      </c>
      <c r="B3247" s="33" t="s">
        <v>577</v>
      </c>
      <c r="C3247" s="34">
        <v>16</v>
      </c>
      <c r="D3247" s="33" t="s">
        <v>16</v>
      </c>
      <c r="E3247" s="33" t="s">
        <v>3577</v>
      </c>
      <c r="F3247" s="35">
        <v>39121102</v>
      </c>
      <c r="G3247" s="33" t="s">
        <v>15071</v>
      </c>
      <c r="H3247" s="33">
        <v>3</v>
      </c>
      <c r="I3247" s="33">
        <v>3</v>
      </c>
      <c r="J3247" s="36">
        <v>5</v>
      </c>
      <c r="K3247" s="37">
        <v>26660</v>
      </c>
      <c r="L3247" s="38" t="s">
        <v>15</v>
      </c>
      <c r="M3247" s="38" t="s">
        <v>13</v>
      </c>
    </row>
    <row r="3248" spans="1:13" s="39" customFormat="1" ht="12.75" x14ac:dyDescent="0.2">
      <c r="A3248" s="33" t="s">
        <v>21</v>
      </c>
      <c r="B3248" s="33" t="s">
        <v>577</v>
      </c>
      <c r="C3248" s="34">
        <v>16</v>
      </c>
      <c r="D3248" s="33" t="s">
        <v>16</v>
      </c>
      <c r="E3248" s="33" t="s">
        <v>3578</v>
      </c>
      <c r="F3248" s="35">
        <v>39121102</v>
      </c>
      <c r="G3248" s="33" t="s">
        <v>15071</v>
      </c>
      <c r="H3248" s="33">
        <v>3</v>
      </c>
      <c r="I3248" s="33">
        <v>3</v>
      </c>
      <c r="J3248" s="36">
        <v>5</v>
      </c>
      <c r="K3248" s="37">
        <v>53320</v>
      </c>
      <c r="L3248" s="38" t="s">
        <v>15</v>
      </c>
      <c r="M3248" s="38" t="s">
        <v>13</v>
      </c>
    </row>
    <row r="3249" spans="1:13" s="39" customFormat="1" ht="12.75" x14ac:dyDescent="0.2">
      <c r="A3249" s="33" t="s">
        <v>21</v>
      </c>
      <c r="B3249" s="33" t="s">
        <v>577</v>
      </c>
      <c r="C3249" s="34">
        <v>16</v>
      </c>
      <c r="D3249" s="33" t="s">
        <v>16</v>
      </c>
      <c r="E3249" s="33" t="s">
        <v>3579</v>
      </c>
      <c r="F3249" s="35">
        <v>39121640</v>
      </c>
      <c r="G3249" s="33" t="s">
        <v>15071</v>
      </c>
      <c r="H3249" s="33">
        <v>3</v>
      </c>
      <c r="I3249" s="33">
        <v>3</v>
      </c>
      <c r="J3249" s="36">
        <v>5</v>
      </c>
      <c r="K3249" s="37">
        <v>31000</v>
      </c>
      <c r="L3249" s="38" t="s">
        <v>15</v>
      </c>
      <c r="M3249" s="38" t="s">
        <v>13</v>
      </c>
    </row>
    <row r="3250" spans="1:13" s="39" customFormat="1" ht="12.75" x14ac:dyDescent="0.2">
      <c r="A3250" s="33" t="s">
        <v>21</v>
      </c>
      <c r="B3250" s="33" t="s">
        <v>577</v>
      </c>
      <c r="C3250" s="34">
        <v>16</v>
      </c>
      <c r="D3250" s="33" t="s">
        <v>16</v>
      </c>
      <c r="E3250" s="33" t="s">
        <v>3580</v>
      </c>
      <c r="F3250" s="35">
        <v>39121640</v>
      </c>
      <c r="G3250" s="33" t="s">
        <v>15071</v>
      </c>
      <c r="H3250" s="33">
        <v>3</v>
      </c>
      <c r="I3250" s="33">
        <v>3</v>
      </c>
      <c r="J3250" s="36">
        <v>5</v>
      </c>
      <c r="K3250" s="37">
        <v>31000</v>
      </c>
      <c r="L3250" s="38" t="s">
        <v>15</v>
      </c>
      <c r="M3250" s="38" t="s">
        <v>13</v>
      </c>
    </row>
    <row r="3251" spans="1:13" s="39" customFormat="1" ht="12.75" x14ac:dyDescent="0.2">
      <c r="A3251" s="33" t="s">
        <v>21</v>
      </c>
      <c r="B3251" s="33" t="s">
        <v>577</v>
      </c>
      <c r="C3251" s="34">
        <v>16</v>
      </c>
      <c r="D3251" s="33" t="s">
        <v>16</v>
      </c>
      <c r="E3251" s="33" t="s">
        <v>3581</v>
      </c>
      <c r="F3251" s="35">
        <v>39121640</v>
      </c>
      <c r="G3251" s="33" t="s">
        <v>15071</v>
      </c>
      <c r="H3251" s="33">
        <v>3</v>
      </c>
      <c r="I3251" s="33">
        <v>3</v>
      </c>
      <c r="J3251" s="36">
        <v>5</v>
      </c>
      <c r="K3251" s="37">
        <v>127410</v>
      </c>
      <c r="L3251" s="38" t="s">
        <v>15</v>
      </c>
      <c r="M3251" s="38" t="s">
        <v>13</v>
      </c>
    </row>
    <row r="3252" spans="1:13" s="39" customFormat="1" ht="12.75" x14ac:dyDescent="0.2">
      <c r="A3252" s="33" t="s">
        <v>21</v>
      </c>
      <c r="B3252" s="33" t="s">
        <v>577</v>
      </c>
      <c r="C3252" s="34">
        <v>16</v>
      </c>
      <c r="D3252" s="33" t="s">
        <v>16</v>
      </c>
      <c r="E3252" s="33" t="s">
        <v>3582</v>
      </c>
      <c r="F3252" s="35">
        <v>39121640</v>
      </c>
      <c r="G3252" s="33" t="s">
        <v>15071</v>
      </c>
      <c r="H3252" s="33">
        <v>3</v>
      </c>
      <c r="I3252" s="33">
        <v>3</v>
      </c>
      <c r="J3252" s="36">
        <v>5</v>
      </c>
      <c r="K3252" s="37">
        <v>127410</v>
      </c>
      <c r="L3252" s="38" t="s">
        <v>15</v>
      </c>
      <c r="M3252" s="38" t="s">
        <v>13</v>
      </c>
    </row>
    <row r="3253" spans="1:13" s="39" customFormat="1" ht="12.75" x14ac:dyDescent="0.2">
      <c r="A3253" s="33" t="s">
        <v>21</v>
      </c>
      <c r="B3253" s="33" t="s">
        <v>577</v>
      </c>
      <c r="C3253" s="34">
        <v>16</v>
      </c>
      <c r="D3253" s="33" t="s">
        <v>16</v>
      </c>
      <c r="E3253" s="33" t="s">
        <v>3583</v>
      </c>
      <c r="F3253" s="35">
        <v>39121640</v>
      </c>
      <c r="G3253" s="33" t="s">
        <v>15071</v>
      </c>
      <c r="H3253" s="33">
        <v>3</v>
      </c>
      <c r="I3253" s="33">
        <v>3</v>
      </c>
      <c r="J3253" s="36">
        <v>5</v>
      </c>
      <c r="K3253" s="37">
        <v>127410</v>
      </c>
      <c r="L3253" s="38" t="s">
        <v>15</v>
      </c>
      <c r="M3253" s="38" t="s">
        <v>13</v>
      </c>
    </row>
    <row r="3254" spans="1:13" s="39" customFormat="1" ht="12.75" x14ac:dyDescent="0.2">
      <c r="A3254" s="33" t="s">
        <v>21</v>
      </c>
      <c r="B3254" s="33" t="s">
        <v>577</v>
      </c>
      <c r="C3254" s="34">
        <v>16</v>
      </c>
      <c r="D3254" s="33" t="s">
        <v>16</v>
      </c>
      <c r="E3254" s="33" t="s">
        <v>3584</v>
      </c>
      <c r="F3254" s="35">
        <v>39121640</v>
      </c>
      <c r="G3254" s="33" t="s">
        <v>15071</v>
      </c>
      <c r="H3254" s="33">
        <v>3</v>
      </c>
      <c r="I3254" s="33">
        <v>3</v>
      </c>
      <c r="J3254" s="36">
        <v>3</v>
      </c>
      <c r="K3254" s="37">
        <v>83886</v>
      </c>
      <c r="L3254" s="38" t="s">
        <v>15</v>
      </c>
      <c r="M3254" s="38" t="s">
        <v>13</v>
      </c>
    </row>
    <row r="3255" spans="1:13" s="39" customFormat="1" ht="12.75" x14ac:dyDescent="0.2">
      <c r="A3255" s="33" t="s">
        <v>21</v>
      </c>
      <c r="B3255" s="33" t="s">
        <v>577</v>
      </c>
      <c r="C3255" s="34">
        <v>16</v>
      </c>
      <c r="D3255" s="33" t="s">
        <v>16</v>
      </c>
      <c r="E3255" s="33" t="s">
        <v>3585</v>
      </c>
      <c r="F3255" s="35">
        <v>39121640</v>
      </c>
      <c r="G3255" s="33" t="s">
        <v>15071</v>
      </c>
      <c r="H3255" s="33">
        <v>3</v>
      </c>
      <c r="I3255" s="33">
        <v>3</v>
      </c>
      <c r="J3255" s="36">
        <v>1</v>
      </c>
      <c r="K3255" s="37">
        <v>58900</v>
      </c>
      <c r="L3255" s="38" t="s">
        <v>15</v>
      </c>
      <c r="M3255" s="38" t="s">
        <v>13</v>
      </c>
    </row>
    <row r="3256" spans="1:13" s="39" customFormat="1" ht="12.75" x14ac:dyDescent="0.2">
      <c r="A3256" s="33" t="s">
        <v>21</v>
      </c>
      <c r="B3256" s="33" t="s">
        <v>577</v>
      </c>
      <c r="C3256" s="34">
        <v>16</v>
      </c>
      <c r="D3256" s="33" t="s">
        <v>16</v>
      </c>
      <c r="E3256" s="33" t="s">
        <v>3586</v>
      </c>
      <c r="F3256" s="35">
        <v>39121402</v>
      </c>
      <c r="G3256" s="33" t="s">
        <v>15071</v>
      </c>
      <c r="H3256" s="33">
        <v>3</v>
      </c>
      <c r="I3256" s="33">
        <v>3</v>
      </c>
      <c r="J3256" s="36">
        <v>5</v>
      </c>
      <c r="K3256" s="37">
        <v>13950</v>
      </c>
      <c r="L3256" s="38" t="s">
        <v>15</v>
      </c>
      <c r="M3256" s="38" t="s">
        <v>13</v>
      </c>
    </row>
    <row r="3257" spans="1:13" s="39" customFormat="1" ht="12.75" x14ac:dyDescent="0.2">
      <c r="A3257" s="33" t="s">
        <v>21</v>
      </c>
      <c r="B3257" s="33" t="s">
        <v>577</v>
      </c>
      <c r="C3257" s="34">
        <v>16</v>
      </c>
      <c r="D3257" s="33" t="s">
        <v>16</v>
      </c>
      <c r="E3257" s="33" t="s">
        <v>3587</v>
      </c>
      <c r="F3257" s="35">
        <v>39121402</v>
      </c>
      <c r="G3257" s="33" t="s">
        <v>15071</v>
      </c>
      <c r="H3257" s="33">
        <v>3</v>
      </c>
      <c r="I3257" s="33">
        <v>3</v>
      </c>
      <c r="J3257" s="36">
        <v>2</v>
      </c>
      <c r="K3257" s="37">
        <v>5828</v>
      </c>
      <c r="L3257" s="38" t="s">
        <v>15</v>
      </c>
      <c r="M3257" s="38" t="s">
        <v>13</v>
      </c>
    </row>
    <row r="3258" spans="1:13" s="39" customFormat="1" ht="12.75" x14ac:dyDescent="0.2">
      <c r="A3258" s="33" t="s">
        <v>21</v>
      </c>
      <c r="B3258" s="33" t="s">
        <v>577</v>
      </c>
      <c r="C3258" s="34">
        <v>16</v>
      </c>
      <c r="D3258" s="33" t="s">
        <v>16</v>
      </c>
      <c r="E3258" s="33" t="s">
        <v>3588</v>
      </c>
      <c r="F3258" s="35">
        <v>39121402</v>
      </c>
      <c r="G3258" s="33" t="s">
        <v>15071</v>
      </c>
      <c r="H3258" s="33">
        <v>3</v>
      </c>
      <c r="I3258" s="33">
        <v>3</v>
      </c>
      <c r="J3258" s="36">
        <v>2</v>
      </c>
      <c r="K3258" s="37">
        <v>16120</v>
      </c>
      <c r="L3258" s="38" t="s">
        <v>15</v>
      </c>
      <c r="M3258" s="38" t="s">
        <v>13</v>
      </c>
    </row>
    <row r="3259" spans="1:13" s="39" customFormat="1" ht="12.75" x14ac:dyDescent="0.2">
      <c r="A3259" s="33" t="s">
        <v>21</v>
      </c>
      <c r="B3259" s="33" t="s">
        <v>577</v>
      </c>
      <c r="C3259" s="34">
        <v>16</v>
      </c>
      <c r="D3259" s="33" t="s">
        <v>16</v>
      </c>
      <c r="E3259" s="33" t="s">
        <v>3589</v>
      </c>
      <c r="F3259" s="35">
        <v>39111603</v>
      </c>
      <c r="G3259" s="33" t="s">
        <v>15071</v>
      </c>
      <c r="H3259" s="33">
        <v>3</v>
      </c>
      <c r="I3259" s="33">
        <v>3</v>
      </c>
      <c r="J3259" s="36">
        <v>7</v>
      </c>
      <c r="K3259" s="37">
        <v>164920</v>
      </c>
      <c r="L3259" s="38" t="s">
        <v>15</v>
      </c>
      <c r="M3259" s="38" t="s">
        <v>13</v>
      </c>
    </row>
    <row r="3260" spans="1:13" s="39" customFormat="1" ht="12.75" x14ac:dyDescent="0.2">
      <c r="A3260" s="33" t="s">
        <v>21</v>
      </c>
      <c r="B3260" s="33" t="s">
        <v>577</v>
      </c>
      <c r="C3260" s="34">
        <v>16</v>
      </c>
      <c r="D3260" s="33" t="s">
        <v>16</v>
      </c>
      <c r="E3260" s="33" t="s">
        <v>3590</v>
      </c>
      <c r="F3260" s="35">
        <v>31162414</v>
      </c>
      <c r="G3260" s="33" t="s">
        <v>15071</v>
      </c>
      <c r="H3260" s="33">
        <v>3</v>
      </c>
      <c r="I3260" s="33">
        <v>3</v>
      </c>
      <c r="J3260" s="36">
        <v>5</v>
      </c>
      <c r="K3260" s="37">
        <v>46500</v>
      </c>
      <c r="L3260" s="38" t="s">
        <v>15</v>
      </c>
      <c r="M3260" s="38" t="s">
        <v>13</v>
      </c>
    </row>
    <row r="3261" spans="1:13" s="39" customFormat="1" ht="12.75" x14ac:dyDescent="0.2">
      <c r="A3261" s="33" t="s">
        <v>21</v>
      </c>
      <c r="B3261" s="33" t="s">
        <v>577</v>
      </c>
      <c r="C3261" s="34">
        <v>16</v>
      </c>
      <c r="D3261" s="33" t="s">
        <v>16</v>
      </c>
      <c r="E3261" s="33" t="s">
        <v>3591</v>
      </c>
      <c r="F3261" s="35">
        <v>39121400</v>
      </c>
      <c r="G3261" s="33" t="s">
        <v>15071</v>
      </c>
      <c r="H3261" s="33">
        <v>3</v>
      </c>
      <c r="I3261" s="33">
        <v>3</v>
      </c>
      <c r="J3261" s="36">
        <v>1</v>
      </c>
      <c r="K3261" s="37">
        <v>312480</v>
      </c>
      <c r="L3261" s="38" t="s">
        <v>15</v>
      </c>
      <c r="M3261" s="38" t="s">
        <v>13</v>
      </c>
    </row>
    <row r="3262" spans="1:13" s="39" customFormat="1" ht="12.75" x14ac:dyDescent="0.2">
      <c r="A3262" s="33" t="s">
        <v>21</v>
      </c>
      <c r="B3262" s="33" t="s">
        <v>577</v>
      </c>
      <c r="C3262" s="34">
        <v>16</v>
      </c>
      <c r="D3262" s="33" t="s">
        <v>16</v>
      </c>
      <c r="E3262" s="33" t="s">
        <v>3592</v>
      </c>
      <c r="F3262" s="35">
        <v>39121400</v>
      </c>
      <c r="G3262" s="33" t="s">
        <v>15071</v>
      </c>
      <c r="H3262" s="33">
        <v>3</v>
      </c>
      <c r="I3262" s="33">
        <v>3</v>
      </c>
      <c r="J3262" s="36">
        <v>1</v>
      </c>
      <c r="K3262" s="37">
        <v>201600</v>
      </c>
      <c r="L3262" s="38" t="s">
        <v>15</v>
      </c>
      <c r="M3262" s="38" t="s">
        <v>13</v>
      </c>
    </row>
    <row r="3263" spans="1:13" s="39" customFormat="1" ht="12.75" x14ac:dyDescent="0.2">
      <c r="A3263" s="33" t="s">
        <v>21</v>
      </c>
      <c r="B3263" s="33" t="s">
        <v>577</v>
      </c>
      <c r="C3263" s="34">
        <v>16</v>
      </c>
      <c r="D3263" s="33" t="s">
        <v>16</v>
      </c>
      <c r="E3263" s="33" t="s">
        <v>3593</v>
      </c>
      <c r="F3263" s="35">
        <v>39121400</v>
      </c>
      <c r="G3263" s="33" t="s">
        <v>15071</v>
      </c>
      <c r="H3263" s="33">
        <v>3</v>
      </c>
      <c r="I3263" s="33">
        <v>3</v>
      </c>
      <c r="J3263" s="36">
        <v>3</v>
      </c>
      <c r="K3263" s="37">
        <v>1188000</v>
      </c>
      <c r="L3263" s="38" t="s">
        <v>15</v>
      </c>
      <c r="M3263" s="38" t="s">
        <v>13</v>
      </c>
    </row>
    <row r="3264" spans="1:13" s="39" customFormat="1" ht="12.75" x14ac:dyDescent="0.2">
      <c r="A3264" s="33" t="s">
        <v>21</v>
      </c>
      <c r="B3264" s="33" t="s">
        <v>577</v>
      </c>
      <c r="C3264" s="34">
        <v>16</v>
      </c>
      <c r="D3264" s="33" t="s">
        <v>16</v>
      </c>
      <c r="E3264" s="33" t="s">
        <v>3594</v>
      </c>
      <c r="F3264" s="35">
        <v>39111801</v>
      </c>
      <c r="G3264" s="33" t="s">
        <v>15071</v>
      </c>
      <c r="H3264" s="33">
        <v>3</v>
      </c>
      <c r="I3264" s="33">
        <v>3</v>
      </c>
      <c r="J3264" s="36">
        <v>5</v>
      </c>
      <c r="K3264" s="37">
        <v>306000</v>
      </c>
      <c r="L3264" s="38" t="s">
        <v>15</v>
      </c>
      <c r="M3264" s="38" t="s">
        <v>13</v>
      </c>
    </row>
    <row r="3265" spans="1:13" s="39" customFormat="1" ht="12.75" x14ac:dyDescent="0.2">
      <c r="A3265" s="33" t="s">
        <v>21</v>
      </c>
      <c r="B3265" s="33" t="s">
        <v>577</v>
      </c>
      <c r="C3265" s="34">
        <v>16</v>
      </c>
      <c r="D3265" s="33" t="s">
        <v>16</v>
      </c>
      <c r="E3265" s="33" t="s">
        <v>3595</v>
      </c>
      <c r="F3265" s="35">
        <v>60104912</v>
      </c>
      <c r="G3265" s="33" t="s">
        <v>15071</v>
      </c>
      <c r="H3265" s="33">
        <v>3</v>
      </c>
      <c r="I3265" s="33">
        <v>3</v>
      </c>
      <c r="J3265" s="36">
        <v>100</v>
      </c>
      <c r="K3265" s="37">
        <v>57600</v>
      </c>
      <c r="L3265" s="38" t="s">
        <v>2369</v>
      </c>
      <c r="M3265" s="38" t="s">
        <v>13</v>
      </c>
    </row>
    <row r="3266" spans="1:13" s="39" customFormat="1" ht="12.75" x14ac:dyDescent="0.2">
      <c r="A3266" s="33" t="s">
        <v>21</v>
      </c>
      <c r="B3266" s="33" t="s">
        <v>577</v>
      </c>
      <c r="C3266" s="34">
        <v>16</v>
      </c>
      <c r="D3266" s="33" t="s">
        <v>16</v>
      </c>
      <c r="E3266" s="33" t="s">
        <v>3596</v>
      </c>
      <c r="F3266" s="35">
        <v>60104912</v>
      </c>
      <c r="G3266" s="33" t="s">
        <v>15071</v>
      </c>
      <c r="H3266" s="33">
        <v>3</v>
      </c>
      <c r="I3266" s="33">
        <v>3</v>
      </c>
      <c r="J3266" s="36">
        <v>100</v>
      </c>
      <c r="K3266" s="37">
        <v>72000</v>
      </c>
      <c r="L3266" s="38" t="s">
        <v>2369</v>
      </c>
      <c r="M3266" s="38" t="s">
        <v>13</v>
      </c>
    </row>
    <row r="3267" spans="1:13" s="39" customFormat="1" ht="12.75" x14ac:dyDescent="0.2">
      <c r="A3267" s="33" t="s">
        <v>21</v>
      </c>
      <c r="B3267" s="33" t="s">
        <v>577</v>
      </c>
      <c r="C3267" s="34">
        <v>16</v>
      </c>
      <c r="D3267" s="33" t="s">
        <v>16</v>
      </c>
      <c r="E3267" s="33" t="s">
        <v>3597</v>
      </c>
      <c r="F3267" s="35">
        <v>60104912</v>
      </c>
      <c r="G3267" s="33" t="s">
        <v>15071</v>
      </c>
      <c r="H3267" s="33">
        <v>3</v>
      </c>
      <c r="I3267" s="33">
        <v>3</v>
      </c>
      <c r="J3267" s="36">
        <v>100</v>
      </c>
      <c r="K3267" s="37">
        <v>122400</v>
      </c>
      <c r="L3267" s="38" t="s">
        <v>2369</v>
      </c>
      <c r="M3267" s="38" t="s">
        <v>13</v>
      </c>
    </row>
    <row r="3268" spans="1:13" s="39" customFormat="1" ht="12.75" x14ac:dyDescent="0.2">
      <c r="A3268" s="33" t="s">
        <v>21</v>
      </c>
      <c r="B3268" s="33" t="s">
        <v>577</v>
      </c>
      <c r="C3268" s="34">
        <v>16</v>
      </c>
      <c r="D3268" s="33" t="s">
        <v>16</v>
      </c>
      <c r="E3268" s="33" t="s">
        <v>3598</v>
      </c>
      <c r="F3268" s="35">
        <v>39121308</v>
      </c>
      <c r="G3268" s="33" t="s">
        <v>15071</v>
      </c>
      <c r="H3268" s="33">
        <v>3</v>
      </c>
      <c r="I3268" s="33">
        <v>3</v>
      </c>
      <c r="J3268" s="36">
        <v>10</v>
      </c>
      <c r="K3268" s="37">
        <v>3600</v>
      </c>
      <c r="L3268" s="38" t="s">
        <v>15</v>
      </c>
      <c r="M3268" s="38" t="s">
        <v>13</v>
      </c>
    </row>
    <row r="3269" spans="1:13" s="39" customFormat="1" ht="12.75" x14ac:dyDescent="0.2">
      <c r="A3269" s="33" t="s">
        <v>21</v>
      </c>
      <c r="B3269" s="33" t="s">
        <v>577</v>
      </c>
      <c r="C3269" s="34">
        <v>16</v>
      </c>
      <c r="D3269" s="33" t="s">
        <v>16</v>
      </c>
      <c r="E3269" s="33" t="s">
        <v>3599</v>
      </c>
      <c r="F3269" s="35">
        <v>39121308</v>
      </c>
      <c r="G3269" s="33" t="s">
        <v>15071</v>
      </c>
      <c r="H3269" s="33">
        <v>3</v>
      </c>
      <c r="I3269" s="33">
        <v>3</v>
      </c>
      <c r="J3269" s="36">
        <v>10</v>
      </c>
      <c r="K3269" s="37">
        <v>5760</v>
      </c>
      <c r="L3269" s="38" t="s">
        <v>15</v>
      </c>
      <c r="M3269" s="38" t="s">
        <v>13</v>
      </c>
    </row>
    <row r="3270" spans="1:13" s="39" customFormat="1" ht="12.75" x14ac:dyDescent="0.2">
      <c r="A3270" s="33" t="s">
        <v>21</v>
      </c>
      <c r="B3270" s="33" t="s">
        <v>577</v>
      </c>
      <c r="C3270" s="34">
        <v>16</v>
      </c>
      <c r="D3270" s="33" t="s">
        <v>16</v>
      </c>
      <c r="E3270" s="33" t="s">
        <v>3600</v>
      </c>
      <c r="F3270" s="35">
        <v>39121308</v>
      </c>
      <c r="G3270" s="33" t="s">
        <v>15071</v>
      </c>
      <c r="H3270" s="33">
        <v>3</v>
      </c>
      <c r="I3270" s="33">
        <v>3</v>
      </c>
      <c r="J3270" s="36">
        <v>5</v>
      </c>
      <c r="K3270" s="37">
        <v>46800</v>
      </c>
      <c r="L3270" s="38" t="s">
        <v>15</v>
      </c>
      <c r="M3270" s="38" t="s">
        <v>13</v>
      </c>
    </row>
    <row r="3271" spans="1:13" s="39" customFormat="1" ht="12.75" x14ac:dyDescent="0.2">
      <c r="A3271" s="33" t="s">
        <v>21</v>
      </c>
      <c r="B3271" s="33" t="s">
        <v>577</v>
      </c>
      <c r="C3271" s="34">
        <v>16</v>
      </c>
      <c r="D3271" s="33" t="s">
        <v>16</v>
      </c>
      <c r="E3271" s="33" t="s">
        <v>3601</v>
      </c>
      <c r="F3271" s="35">
        <v>26121600</v>
      </c>
      <c r="G3271" s="33" t="s">
        <v>15071</v>
      </c>
      <c r="H3271" s="33">
        <v>3</v>
      </c>
      <c r="I3271" s="33">
        <v>3</v>
      </c>
      <c r="J3271" s="36">
        <v>100</v>
      </c>
      <c r="K3271" s="37">
        <v>115200</v>
      </c>
      <c r="L3271" s="38" t="s">
        <v>2369</v>
      </c>
      <c r="M3271" s="38" t="s">
        <v>13</v>
      </c>
    </row>
    <row r="3272" spans="1:13" s="39" customFormat="1" ht="12.75" x14ac:dyDescent="0.2">
      <c r="A3272" s="33" t="s">
        <v>21</v>
      </c>
      <c r="B3272" s="33" t="s">
        <v>577</v>
      </c>
      <c r="C3272" s="34">
        <v>16</v>
      </c>
      <c r="D3272" s="33" t="s">
        <v>16</v>
      </c>
      <c r="E3272" s="33" t="s">
        <v>3602</v>
      </c>
      <c r="F3272" s="35">
        <v>39121640</v>
      </c>
      <c r="G3272" s="33" t="s">
        <v>15071</v>
      </c>
      <c r="H3272" s="33">
        <v>3</v>
      </c>
      <c r="I3272" s="33">
        <v>3</v>
      </c>
      <c r="J3272" s="36">
        <v>1</v>
      </c>
      <c r="K3272" s="37">
        <v>108720</v>
      </c>
      <c r="L3272" s="38" t="s">
        <v>15</v>
      </c>
      <c r="M3272" s="38" t="s">
        <v>13</v>
      </c>
    </row>
    <row r="3273" spans="1:13" s="39" customFormat="1" ht="12.75" x14ac:dyDescent="0.2">
      <c r="A3273" s="33" t="s">
        <v>21</v>
      </c>
      <c r="B3273" s="33" t="s">
        <v>577</v>
      </c>
      <c r="C3273" s="34">
        <v>16</v>
      </c>
      <c r="D3273" s="33" t="s">
        <v>16</v>
      </c>
      <c r="E3273" s="33" t="s">
        <v>3603</v>
      </c>
      <c r="F3273" s="35">
        <v>39121640</v>
      </c>
      <c r="G3273" s="33" t="s">
        <v>15071</v>
      </c>
      <c r="H3273" s="33">
        <v>3</v>
      </c>
      <c r="I3273" s="33">
        <v>3</v>
      </c>
      <c r="J3273" s="36">
        <v>1</v>
      </c>
      <c r="K3273" s="37">
        <v>108720</v>
      </c>
      <c r="L3273" s="38" t="s">
        <v>15</v>
      </c>
      <c r="M3273" s="38" t="s">
        <v>13</v>
      </c>
    </row>
    <row r="3274" spans="1:13" s="39" customFormat="1" ht="12.75" x14ac:dyDescent="0.2">
      <c r="A3274" s="33" t="s">
        <v>21</v>
      </c>
      <c r="B3274" s="33" t="s">
        <v>577</v>
      </c>
      <c r="C3274" s="34">
        <v>16</v>
      </c>
      <c r="D3274" s="33" t="s">
        <v>16</v>
      </c>
      <c r="E3274" s="33" t="s">
        <v>3604</v>
      </c>
      <c r="F3274" s="35">
        <v>39121640</v>
      </c>
      <c r="G3274" s="33" t="s">
        <v>15071</v>
      </c>
      <c r="H3274" s="33">
        <v>3</v>
      </c>
      <c r="I3274" s="33">
        <v>3</v>
      </c>
      <c r="J3274" s="36">
        <v>1</v>
      </c>
      <c r="K3274" s="37">
        <v>108720</v>
      </c>
      <c r="L3274" s="38" t="s">
        <v>15</v>
      </c>
      <c r="M3274" s="38" t="s">
        <v>13</v>
      </c>
    </row>
    <row r="3275" spans="1:13" s="39" customFormat="1" ht="12.75" x14ac:dyDescent="0.2">
      <c r="A3275" s="33" t="s">
        <v>21</v>
      </c>
      <c r="B3275" s="33" t="s">
        <v>577</v>
      </c>
      <c r="C3275" s="34">
        <v>16</v>
      </c>
      <c r="D3275" s="33" t="s">
        <v>16</v>
      </c>
      <c r="E3275" s="33" t="s">
        <v>3605</v>
      </c>
      <c r="F3275" s="35">
        <v>39121640</v>
      </c>
      <c r="G3275" s="33" t="s">
        <v>15071</v>
      </c>
      <c r="H3275" s="33">
        <v>3</v>
      </c>
      <c r="I3275" s="33">
        <v>3</v>
      </c>
      <c r="J3275" s="36">
        <v>1</v>
      </c>
      <c r="K3275" s="37">
        <v>108720</v>
      </c>
      <c r="L3275" s="38" t="s">
        <v>15</v>
      </c>
      <c r="M3275" s="38" t="s">
        <v>13</v>
      </c>
    </row>
    <row r="3276" spans="1:13" s="39" customFormat="1" ht="12.75" x14ac:dyDescent="0.2">
      <c r="A3276" s="33" t="s">
        <v>21</v>
      </c>
      <c r="B3276" s="33" t="s">
        <v>577</v>
      </c>
      <c r="C3276" s="34">
        <v>16</v>
      </c>
      <c r="D3276" s="33" t="s">
        <v>16</v>
      </c>
      <c r="E3276" s="33" t="s">
        <v>3606</v>
      </c>
      <c r="F3276" s="35">
        <v>39121308</v>
      </c>
      <c r="G3276" s="33" t="s">
        <v>15071</v>
      </c>
      <c r="H3276" s="33">
        <v>3</v>
      </c>
      <c r="I3276" s="33">
        <v>3</v>
      </c>
      <c r="J3276" s="36">
        <v>1</v>
      </c>
      <c r="K3276" s="37">
        <v>126000</v>
      </c>
      <c r="L3276" s="38" t="s">
        <v>15</v>
      </c>
      <c r="M3276" s="38" t="s">
        <v>13</v>
      </c>
    </row>
    <row r="3277" spans="1:13" s="39" customFormat="1" ht="12.75" x14ac:dyDescent="0.2">
      <c r="A3277" s="33" t="s">
        <v>21</v>
      </c>
      <c r="B3277" s="33" t="s">
        <v>577</v>
      </c>
      <c r="C3277" s="34">
        <v>16</v>
      </c>
      <c r="D3277" s="33" t="s">
        <v>16</v>
      </c>
      <c r="E3277" s="33" t="s">
        <v>3607</v>
      </c>
      <c r="F3277" s="35">
        <v>39121102</v>
      </c>
      <c r="G3277" s="33" t="s">
        <v>15071</v>
      </c>
      <c r="H3277" s="33">
        <v>3</v>
      </c>
      <c r="I3277" s="33">
        <v>3</v>
      </c>
      <c r="J3277" s="36">
        <v>5</v>
      </c>
      <c r="K3277" s="37">
        <v>18180</v>
      </c>
      <c r="L3277" s="38" t="s">
        <v>15</v>
      </c>
      <c r="M3277" s="38" t="s">
        <v>13</v>
      </c>
    </row>
    <row r="3278" spans="1:13" s="39" customFormat="1" ht="12.75" x14ac:dyDescent="0.2">
      <c r="A3278" s="33" t="s">
        <v>21</v>
      </c>
      <c r="B3278" s="33" t="s">
        <v>577</v>
      </c>
      <c r="C3278" s="34">
        <v>16</v>
      </c>
      <c r="D3278" s="33" t="s">
        <v>16</v>
      </c>
      <c r="E3278" s="33" t="s">
        <v>3608</v>
      </c>
      <c r="F3278" s="35">
        <v>39131700</v>
      </c>
      <c r="G3278" s="33" t="s">
        <v>15071</v>
      </c>
      <c r="H3278" s="33">
        <v>3</v>
      </c>
      <c r="I3278" s="33">
        <v>3</v>
      </c>
      <c r="J3278" s="36">
        <v>10</v>
      </c>
      <c r="K3278" s="37">
        <v>19800</v>
      </c>
      <c r="L3278" s="38" t="s">
        <v>15</v>
      </c>
      <c r="M3278" s="38" t="s">
        <v>13</v>
      </c>
    </row>
    <row r="3279" spans="1:13" s="39" customFormat="1" ht="12.75" x14ac:dyDescent="0.2">
      <c r="A3279" s="33" t="s">
        <v>21</v>
      </c>
      <c r="B3279" s="33" t="s">
        <v>577</v>
      </c>
      <c r="C3279" s="34">
        <v>16</v>
      </c>
      <c r="D3279" s="33" t="s">
        <v>16</v>
      </c>
      <c r="E3279" s="33" t="s">
        <v>3609</v>
      </c>
      <c r="F3279" s="35">
        <v>31231400</v>
      </c>
      <c r="G3279" s="33" t="s">
        <v>15071</v>
      </c>
      <c r="H3279" s="33">
        <v>3</v>
      </c>
      <c r="I3279" s="33">
        <v>3</v>
      </c>
      <c r="J3279" s="36">
        <v>50</v>
      </c>
      <c r="K3279" s="37">
        <v>18000</v>
      </c>
      <c r="L3279" s="38" t="s">
        <v>15</v>
      </c>
      <c r="M3279" s="38" t="s">
        <v>13</v>
      </c>
    </row>
    <row r="3280" spans="1:13" s="39" customFormat="1" ht="12.75" x14ac:dyDescent="0.2">
      <c r="A3280" s="33" t="s">
        <v>21</v>
      </c>
      <c r="B3280" s="33" t="s">
        <v>577</v>
      </c>
      <c r="C3280" s="34">
        <v>16</v>
      </c>
      <c r="D3280" s="33" t="s">
        <v>16</v>
      </c>
      <c r="E3280" s="33" t="s">
        <v>3610</v>
      </c>
      <c r="F3280" s="35">
        <v>39121416</v>
      </c>
      <c r="G3280" s="33" t="s">
        <v>15071</v>
      </c>
      <c r="H3280" s="33">
        <v>3</v>
      </c>
      <c r="I3280" s="33">
        <v>3</v>
      </c>
      <c r="J3280" s="36">
        <v>30</v>
      </c>
      <c r="K3280" s="37">
        <v>7680</v>
      </c>
      <c r="L3280" s="38" t="s">
        <v>15</v>
      </c>
      <c r="M3280" s="38" t="s">
        <v>13</v>
      </c>
    </row>
    <row r="3281" spans="1:13" s="39" customFormat="1" ht="12.75" x14ac:dyDescent="0.2">
      <c r="A3281" s="33" t="s">
        <v>21</v>
      </c>
      <c r="B3281" s="33" t="s">
        <v>577</v>
      </c>
      <c r="C3281" s="34">
        <v>16</v>
      </c>
      <c r="D3281" s="33" t="s">
        <v>16</v>
      </c>
      <c r="E3281" s="33" t="s">
        <v>3611</v>
      </c>
      <c r="F3281" s="35">
        <v>39121416</v>
      </c>
      <c r="G3281" s="33" t="s">
        <v>15071</v>
      </c>
      <c r="H3281" s="33">
        <v>3</v>
      </c>
      <c r="I3281" s="33">
        <v>3</v>
      </c>
      <c r="J3281" s="36">
        <v>30</v>
      </c>
      <c r="K3281" s="37">
        <v>7560</v>
      </c>
      <c r="L3281" s="38" t="s">
        <v>15</v>
      </c>
      <c r="M3281" s="38" t="s">
        <v>13</v>
      </c>
    </row>
    <row r="3282" spans="1:13" s="39" customFormat="1" ht="12.75" x14ac:dyDescent="0.2">
      <c r="A3282" s="33" t="s">
        <v>21</v>
      </c>
      <c r="B3282" s="33" t="s">
        <v>577</v>
      </c>
      <c r="C3282" s="34">
        <v>16</v>
      </c>
      <c r="D3282" s="33" t="s">
        <v>16</v>
      </c>
      <c r="E3282" s="33" t="s">
        <v>3612</v>
      </c>
      <c r="F3282" s="35">
        <v>40183107</v>
      </c>
      <c r="G3282" s="33" t="s">
        <v>15072</v>
      </c>
      <c r="H3282" s="33">
        <v>3</v>
      </c>
      <c r="I3282" s="33">
        <v>3</v>
      </c>
      <c r="J3282" s="36">
        <v>6</v>
      </c>
      <c r="K3282" s="37">
        <v>46734</v>
      </c>
      <c r="L3282" s="38" t="s">
        <v>15</v>
      </c>
      <c r="M3282" s="38" t="s">
        <v>13</v>
      </c>
    </row>
    <row r="3283" spans="1:13" s="39" customFormat="1" ht="12.75" x14ac:dyDescent="0.2">
      <c r="A3283" s="33" t="s">
        <v>21</v>
      </c>
      <c r="B3283" s="33" t="s">
        <v>577</v>
      </c>
      <c r="C3283" s="34">
        <v>16</v>
      </c>
      <c r="D3283" s="33" t="s">
        <v>16</v>
      </c>
      <c r="E3283" s="33" t="s">
        <v>3613</v>
      </c>
      <c r="F3283" s="35">
        <v>40183109</v>
      </c>
      <c r="G3283" s="33" t="s">
        <v>15072</v>
      </c>
      <c r="H3283" s="33">
        <v>3</v>
      </c>
      <c r="I3283" s="33">
        <v>3</v>
      </c>
      <c r="J3283" s="36">
        <v>10</v>
      </c>
      <c r="K3283" s="37">
        <v>5720</v>
      </c>
      <c r="L3283" s="38" t="s">
        <v>15</v>
      </c>
      <c r="M3283" s="38" t="s">
        <v>13</v>
      </c>
    </row>
    <row r="3284" spans="1:13" s="39" customFormat="1" ht="12.75" x14ac:dyDescent="0.2">
      <c r="A3284" s="33" t="s">
        <v>21</v>
      </c>
      <c r="B3284" s="33" t="s">
        <v>577</v>
      </c>
      <c r="C3284" s="34">
        <v>16</v>
      </c>
      <c r="D3284" s="33" t="s">
        <v>16</v>
      </c>
      <c r="E3284" s="33" t="s">
        <v>3614</v>
      </c>
      <c r="F3284" s="35">
        <v>40183109</v>
      </c>
      <c r="G3284" s="33" t="s">
        <v>15072</v>
      </c>
      <c r="H3284" s="33">
        <v>3</v>
      </c>
      <c r="I3284" s="33">
        <v>3</v>
      </c>
      <c r="J3284" s="36">
        <v>5</v>
      </c>
      <c r="K3284" s="37">
        <v>15920</v>
      </c>
      <c r="L3284" s="38" t="s">
        <v>15</v>
      </c>
      <c r="M3284" s="38" t="s">
        <v>13</v>
      </c>
    </row>
    <row r="3285" spans="1:13" s="39" customFormat="1" ht="12.75" x14ac:dyDescent="0.2">
      <c r="A3285" s="33" t="s">
        <v>21</v>
      </c>
      <c r="B3285" s="33" t="s">
        <v>577</v>
      </c>
      <c r="C3285" s="34">
        <v>16</v>
      </c>
      <c r="D3285" s="33" t="s">
        <v>16</v>
      </c>
      <c r="E3285" s="33" t="s">
        <v>3615</v>
      </c>
      <c r="F3285" s="35">
        <v>40183109</v>
      </c>
      <c r="G3285" s="33" t="s">
        <v>15072</v>
      </c>
      <c r="H3285" s="33">
        <v>3</v>
      </c>
      <c r="I3285" s="33">
        <v>3</v>
      </c>
      <c r="J3285" s="36">
        <v>4</v>
      </c>
      <c r="K3285" s="37">
        <v>40432</v>
      </c>
      <c r="L3285" s="38" t="s">
        <v>15</v>
      </c>
      <c r="M3285" s="38" t="s">
        <v>13</v>
      </c>
    </row>
    <row r="3286" spans="1:13" s="39" customFormat="1" ht="12.75" x14ac:dyDescent="0.2">
      <c r="A3286" s="33" t="s">
        <v>21</v>
      </c>
      <c r="B3286" s="33" t="s">
        <v>577</v>
      </c>
      <c r="C3286" s="34">
        <v>16</v>
      </c>
      <c r="D3286" s="33" t="s">
        <v>16</v>
      </c>
      <c r="E3286" s="33" t="s">
        <v>3616</v>
      </c>
      <c r="F3286" s="35">
        <v>31152304</v>
      </c>
      <c r="G3286" s="33" t="s">
        <v>15072</v>
      </c>
      <c r="H3286" s="33">
        <v>3</v>
      </c>
      <c r="I3286" s="33">
        <v>3</v>
      </c>
      <c r="J3286" s="36">
        <v>10</v>
      </c>
      <c r="K3286" s="37">
        <v>50680</v>
      </c>
      <c r="L3286" s="38" t="s">
        <v>3312</v>
      </c>
      <c r="M3286" s="38" t="s">
        <v>13</v>
      </c>
    </row>
    <row r="3287" spans="1:13" s="39" customFormat="1" ht="12.75" x14ac:dyDescent="0.2">
      <c r="A3287" s="33" t="s">
        <v>21</v>
      </c>
      <c r="B3287" s="33" t="s">
        <v>577</v>
      </c>
      <c r="C3287" s="34">
        <v>16</v>
      </c>
      <c r="D3287" s="33" t="s">
        <v>16</v>
      </c>
      <c r="E3287" s="33" t="s">
        <v>3617</v>
      </c>
      <c r="F3287" s="35">
        <v>30101503</v>
      </c>
      <c r="G3287" s="33" t="s">
        <v>15072</v>
      </c>
      <c r="H3287" s="33">
        <v>3</v>
      </c>
      <c r="I3287" s="33">
        <v>3</v>
      </c>
      <c r="J3287" s="36">
        <v>16</v>
      </c>
      <c r="K3287" s="37">
        <v>335216</v>
      </c>
      <c r="L3287" s="38" t="s">
        <v>15</v>
      </c>
      <c r="M3287" s="38" t="s">
        <v>13</v>
      </c>
    </row>
    <row r="3288" spans="1:13" s="39" customFormat="1" ht="12.75" x14ac:dyDescent="0.2">
      <c r="A3288" s="33" t="s">
        <v>21</v>
      </c>
      <c r="B3288" s="33" t="s">
        <v>577</v>
      </c>
      <c r="C3288" s="34">
        <v>16</v>
      </c>
      <c r="D3288" s="33" t="s">
        <v>16</v>
      </c>
      <c r="E3288" s="33" t="s">
        <v>3618</v>
      </c>
      <c r="F3288" s="35">
        <v>30101503</v>
      </c>
      <c r="G3288" s="33" t="s">
        <v>15072</v>
      </c>
      <c r="H3288" s="33">
        <v>3</v>
      </c>
      <c r="I3288" s="33">
        <v>3</v>
      </c>
      <c r="J3288" s="36">
        <v>26</v>
      </c>
      <c r="K3288" s="37">
        <v>104364</v>
      </c>
      <c r="L3288" s="38" t="s">
        <v>15</v>
      </c>
      <c r="M3288" s="38" t="s">
        <v>13</v>
      </c>
    </row>
    <row r="3289" spans="1:13" s="39" customFormat="1" ht="12.75" x14ac:dyDescent="0.2">
      <c r="A3289" s="33" t="s">
        <v>21</v>
      </c>
      <c r="B3289" s="33" t="s">
        <v>577</v>
      </c>
      <c r="C3289" s="34">
        <v>16</v>
      </c>
      <c r="D3289" s="33" t="s">
        <v>16</v>
      </c>
      <c r="E3289" s="33" t="s">
        <v>3619</v>
      </c>
      <c r="F3289" s="35">
        <v>30101503</v>
      </c>
      <c r="G3289" s="33" t="s">
        <v>15072</v>
      </c>
      <c r="H3289" s="33">
        <v>3</v>
      </c>
      <c r="I3289" s="33">
        <v>3</v>
      </c>
      <c r="J3289" s="36">
        <v>16</v>
      </c>
      <c r="K3289" s="37">
        <v>74016</v>
      </c>
      <c r="L3289" s="38" t="s">
        <v>15</v>
      </c>
      <c r="M3289" s="38" t="s">
        <v>13</v>
      </c>
    </row>
    <row r="3290" spans="1:13" s="39" customFormat="1" ht="12.75" x14ac:dyDescent="0.2">
      <c r="A3290" s="33" t="s">
        <v>21</v>
      </c>
      <c r="B3290" s="33" t="s">
        <v>577</v>
      </c>
      <c r="C3290" s="34">
        <v>16</v>
      </c>
      <c r="D3290" s="33" t="s">
        <v>16</v>
      </c>
      <c r="E3290" s="33" t="s">
        <v>3620</v>
      </c>
      <c r="F3290" s="35">
        <v>11111700</v>
      </c>
      <c r="G3290" s="33" t="s">
        <v>15072</v>
      </c>
      <c r="H3290" s="33">
        <v>3</v>
      </c>
      <c r="I3290" s="33">
        <v>3</v>
      </c>
      <c r="J3290" s="36">
        <v>20</v>
      </c>
      <c r="K3290" s="37">
        <v>1063300</v>
      </c>
      <c r="L3290" s="38" t="s">
        <v>2368</v>
      </c>
      <c r="M3290" s="38" t="s">
        <v>13</v>
      </c>
    </row>
    <row r="3291" spans="1:13" s="39" customFormat="1" ht="12.75" x14ac:dyDescent="0.2">
      <c r="A3291" s="33" t="s">
        <v>21</v>
      </c>
      <c r="B3291" s="33" t="s">
        <v>577</v>
      </c>
      <c r="C3291" s="34">
        <v>16</v>
      </c>
      <c r="D3291" s="33" t="s">
        <v>16</v>
      </c>
      <c r="E3291" s="33" t="s">
        <v>14109</v>
      </c>
      <c r="F3291" s="35">
        <v>30131700</v>
      </c>
      <c r="G3291" s="33" t="s">
        <v>15072</v>
      </c>
      <c r="H3291" s="33">
        <v>3</v>
      </c>
      <c r="I3291" s="33">
        <v>3</v>
      </c>
      <c r="J3291" s="36">
        <v>144</v>
      </c>
      <c r="K3291" s="37">
        <v>2913120</v>
      </c>
      <c r="L3291" s="38" t="s">
        <v>15</v>
      </c>
      <c r="M3291" s="38" t="s">
        <v>13</v>
      </c>
    </row>
    <row r="3292" spans="1:13" s="39" customFormat="1" ht="12.75" x14ac:dyDescent="0.2">
      <c r="A3292" s="33" t="s">
        <v>21</v>
      </c>
      <c r="B3292" s="33" t="s">
        <v>577</v>
      </c>
      <c r="C3292" s="34">
        <v>16</v>
      </c>
      <c r="D3292" s="33" t="s">
        <v>16</v>
      </c>
      <c r="E3292" s="33" t="s">
        <v>3621</v>
      </c>
      <c r="F3292" s="35">
        <v>30131700</v>
      </c>
      <c r="G3292" s="33" t="s">
        <v>15072</v>
      </c>
      <c r="H3292" s="33">
        <v>3</v>
      </c>
      <c r="I3292" s="33">
        <v>3</v>
      </c>
      <c r="J3292" s="36">
        <v>40</v>
      </c>
      <c r="K3292" s="37">
        <v>744440</v>
      </c>
      <c r="L3292" s="38" t="s">
        <v>2370</v>
      </c>
      <c r="M3292" s="38" t="s">
        <v>13</v>
      </c>
    </row>
    <row r="3293" spans="1:13" s="39" customFormat="1" ht="12.75" x14ac:dyDescent="0.2">
      <c r="A3293" s="33" t="s">
        <v>21</v>
      </c>
      <c r="B3293" s="33" t="s">
        <v>577</v>
      </c>
      <c r="C3293" s="34">
        <v>16</v>
      </c>
      <c r="D3293" s="33" t="s">
        <v>16</v>
      </c>
      <c r="E3293" s="33" t="s">
        <v>3622</v>
      </c>
      <c r="F3293" s="35">
        <v>30131700</v>
      </c>
      <c r="G3293" s="33" t="s">
        <v>15072</v>
      </c>
      <c r="H3293" s="33">
        <v>3</v>
      </c>
      <c r="I3293" s="33">
        <v>3</v>
      </c>
      <c r="J3293" s="36">
        <v>12</v>
      </c>
      <c r="K3293" s="37">
        <v>242760</v>
      </c>
      <c r="L3293" s="38" t="s">
        <v>2370</v>
      </c>
      <c r="M3293" s="38" t="s">
        <v>13</v>
      </c>
    </row>
    <row r="3294" spans="1:13" s="39" customFormat="1" ht="12.75" x14ac:dyDescent="0.2">
      <c r="A3294" s="33" t="s">
        <v>21</v>
      </c>
      <c r="B3294" s="33" t="s">
        <v>577</v>
      </c>
      <c r="C3294" s="34">
        <v>16</v>
      </c>
      <c r="D3294" s="33" t="s">
        <v>16</v>
      </c>
      <c r="E3294" s="33" t="s">
        <v>14110</v>
      </c>
      <c r="F3294" s="35">
        <v>30131500</v>
      </c>
      <c r="G3294" s="33" t="s">
        <v>15072</v>
      </c>
      <c r="H3294" s="33">
        <v>3</v>
      </c>
      <c r="I3294" s="33">
        <v>3</v>
      </c>
      <c r="J3294" s="36">
        <v>500</v>
      </c>
      <c r="K3294" s="37">
        <v>1000000</v>
      </c>
      <c r="L3294" s="38" t="s">
        <v>15</v>
      </c>
      <c r="M3294" s="38" t="s">
        <v>13</v>
      </c>
    </row>
    <row r="3295" spans="1:13" s="39" customFormat="1" ht="12.75" x14ac:dyDescent="0.2">
      <c r="A3295" s="33" t="s">
        <v>21</v>
      </c>
      <c r="B3295" s="33" t="s">
        <v>577</v>
      </c>
      <c r="C3295" s="34">
        <v>16</v>
      </c>
      <c r="D3295" s="33" t="s">
        <v>16</v>
      </c>
      <c r="E3295" s="33" t="s">
        <v>14111</v>
      </c>
      <c r="F3295" s="35">
        <v>30131500</v>
      </c>
      <c r="G3295" s="33" t="s">
        <v>15072</v>
      </c>
      <c r="H3295" s="33">
        <v>3</v>
      </c>
      <c r="I3295" s="33">
        <v>3</v>
      </c>
      <c r="J3295" s="36">
        <v>500</v>
      </c>
      <c r="K3295" s="37">
        <v>625000</v>
      </c>
      <c r="L3295" s="38" t="s">
        <v>15</v>
      </c>
      <c r="M3295" s="38" t="s">
        <v>13</v>
      </c>
    </row>
    <row r="3296" spans="1:13" s="39" customFormat="1" ht="12.75" x14ac:dyDescent="0.2">
      <c r="A3296" s="33" t="s">
        <v>21</v>
      </c>
      <c r="B3296" s="33" t="s">
        <v>577</v>
      </c>
      <c r="C3296" s="34">
        <v>16</v>
      </c>
      <c r="D3296" s="33" t="s">
        <v>16</v>
      </c>
      <c r="E3296" s="33" t="s">
        <v>3623</v>
      </c>
      <c r="F3296" s="35">
        <v>40141731</v>
      </c>
      <c r="G3296" s="33" t="s">
        <v>15072</v>
      </c>
      <c r="H3296" s="33">
        <v>3</v>
      </c>
      <c r="I3296" s="33">
        <v>3</v>
      </c>
      <c r="J3296" s="36">
        <v>198</v>
      </c>
      <c r="K3296" s="37">
        <v>1973070</v>
      </c>
      <c r="L3296" s="38" t="s">
        <v>15</v>
      </c>
      <c r="M3296" s="38" t="s">
        <v>13</v>
      </c>
    </row>
    <row r="3297" spans="1:13" s="39" customFormat="1" ht="12.75" x14ac:dyDescent="0.2">
      <c r="A3297" s="33" t="s">
        <v>21</v>
      </c>
      <c r="B3297" s="33" t="s">
        <v>577</v>
      </c>
      <c r="C3297" s="34">
        <v>16</v>
      </c>
      <c r="D3297" s="33" t="s">
        <v>16</v>
      </c>
      <c r="E3297" s="33" t="s">
        <v>3624</v>
      </c>
      <c r="F3297" s="35">
        <v>10141601</v>
      </c>
      <c r="G3297" s="33" t="s">
        <v>15072</v>
      </c>
      <c r="H3297" s="33">
        <v>3</v>
      </c>
      <c r="I3297" s="33">
        <v>3</v>
      </c>
      <c r="J3297" s="36">
        <v>6</v>
      </c>
      <c r="K3297" s="37">
        <v>159780</v>
      </c>
      <c r="L3297" s="38" t="s">
        <v>15</v>
      </c>
      <c r="M3297" s="38" t="s">
        <v>13</v>
      </c>
    </row>
    <row r="3298" spans="1:13" s="39" customFormat="1" ht="12.75" x14ac:dyDescent="0.2">
      <c r="A3298" s="33" t="s">
        <v>21</v>
      </c>
      <c r="B3298" s="33" t="s">
        <v>577</v>
      </c>
      <c r="C3298" s="34">
        <v>16</v>
      </c>
      <c r="D3298" s="33" t="s">
        <v>16</v>
      </c>
      <c r="E3298" s="33" t="s">
        <v>3625</v>
      </c>
      <c r="F3298" s="35">
        <v>31211904</v>
      </c>
      <c r="G3298" s="33" t="s">
        <v>15072</v>
      </c>
      <c r="H3298" s="33">
        <v>3</v>
      </c>
      <c r="I3298" s="33">
        <v>3</v>
      </c>
      <c r="J3298" s="36">
        <v>50</v>
      </c>
      <c r="K3298" s="37">
        <v>222450</v>
      </c>
      <c r="L3298" s="38" t="s">
        <v>15</v>
      </c>
      <c r="M3298" s="38" t="s">
        <v>13</v>
      </c>
    </row>
    <row r="3299" spans="1:13" s="39" customFormat="1" ht="12.75" x14ac:dyDescent="0.2">
      <c r="A3299" s="33" t="s">
        <v>21</v>
      </c>
      <c r="B3299" s="33" t="s">
        <v>577</v>
      </c>
      <c r="C3299" s="34">
        <v>16</v>
      </c>
      <c r="D3299" s="33" t="s">
        <v>16</v>
      </c>
      <c r="E3299" s="33" t="s">
        <v>3626</v>
      </c>
      <c r="F3299" s="35">
        <v>31211904</v>
      </c>
      <c r="G3299" s="33" t="s">
        <v>15072</v>
      </c>
      <c r="H3299" s="33">
        <v>3</v>
      </c>
      <c r="I3299" s="33">
        <v>3</v>
      </c>
      <c r="J3299" s="36">
        <v>50</v>
      </c>
      <c r="K3299" s="37">
        <v>242500</v>
      </c>
      <c r="L3299" s="38" t="s">
        <v>15</v>
      </c>
      <c r="M3299" s="38" t="s">
        <v>13</v>
      </c>
    </row>
    <row r="3300" spans="1:13" s="39" customFormat="1" ht="12.75" x14ac:dyDescent="0.2">
      <c r="A3300" s="33" t="s">
        <v>21</v>
      </c>
      <c r="B3300" s="33" t="s">
        <v>577</v>
      </c>
      <c r="C3300" s="34">
        <v>16</v>
      </c>
      <c r="D3300" s="33" t="s">
        <v>16</v>
      </c>
      <c r="E3300" s="33" t="s">
        <v>3627</v>
      </c>
      <c r="F3300" s="35">
        <v>31211904</v>
      </c>
      <c r="G3300" s="33" t="s">
        <v>15072</v>
      </c>
      <c r="H3300" s="33">
        <v>3</v>
      </c>
      <c r="I3300" s="33">
        <v>3</v>
      </c>
      <c r="J3300" s="36">
        <v>50</v>
      </c>
      <c r="K3300" s="37">
        <v>288750</v>
      </c>
      <c r="L3300" s="38" t="s">
        <v>15</v>
      </c>
      <c r="M3300" s="38" t="s">
        <v>13</v>
      </c>
    </row>
    <row r="3301" spans="1:13" s="39" customFormat="1" ht="12.75" x14ac:dyDescent="0.2">
      <c r="A3301" s="33" t="s">
        <v>21</v>
      </c>
      <c r="B3301" s="33" t="s">
        <v>577</v>
      </c>
      <c r="C3301" s="34">
        <v>16</v>
      </c>
      <c r="D3301" s="33" t="s">
        <v>16</v>
      </c>
      <c r="E3301" s="33" t="s">
        <v>3628</v>
      </c>
      <c r="F3301" s="35">
        <v>60121408</v>
      </c>
      <c r="G3301" s="33" t="s">
        <v>15072</v>
      </c>
      <c r="H3301" s="33">
        <v>3</v>
      </c>
      <c r="I3301" s="33">
        <v>3</v>
      </c>
      <c r="J3301" s="36">
        <v>2</v>
      </c>
      <c r="K3301" s="37">
        <v>6368</v>
      </c>
      <c r="L3301" s="38" t="s">
        <v>15</v>
      </c>
      <c r="M3301" s="38" t="s">
        <v>13</v>
      </c>
    </row>
    <row r="3302" spans="1:13" s="39" customFormat="1" ht="12.75" x14ac:dyDescent="0.2">
      <c r="A3302" s="33" t="s">
        <v>21</v>
      </c>
      <c r="B3302" s="33" t="s">
        <v>577</v>
      </c>
      <c r="C3302" s="34">
        <v>16</v>
      </c>
      <c r="D3302" s="33" t="s">
        <v>16</v>
      </c>
      <c r="E3302" s="33" t="s">
        <v>3629</v>
      </c>
      <c r="F3302" s="35">
        <v>60121408</v>
      </c>
      <c r="G3302" s="33" t="s">
        <v>15072</v>
      </c>
      <c r="H3302" s="33">
        <v>3</v>
      </c>
      <c r="I3302" s="33">
        <v>3</v>
      </c>
      <c r="J3302" s="36">
        <v>4</v>
      </c>
      <c r="K3302" s="37">
        <v>12736</v>
      </c>
      <c r="L3302" s="38" t="s">
        <v>15</v>
      </c>
      <c r="M3302" s="38" t="s">
        <v>13</v>
      </c>
    </row>
    <row r="3303" spans="1:13" s="39" customFormat="1" ht="12.75" x14ac:dyDescent="0.2">
      <c r="A3303" s="33" t="s">
        <v>21</v>
      </c>
      <c r="B3303" s="33" t="s">
        <v>577</v>
      </c>
      <c r="C3303" s="34">
        <v>16</v>
      </c>
      <c r="D3303" s="33" t="s">
        <v>16</v>
      </c>
      <c r="E3303" s="33" t="s">
        <v>3630</v>
      </c>
      <c r="F3303" s="35">
        <v>30151703</v>
      </c>
      <c r="G3303" s="33" t="s">
        <v>15072</v>
      </c>
      <c r="H3303" s="33">
        <v>3</v>
      </c>
      <c r="I3303" s="33">
        <v>3</v>
      </c>
      <c r="J3303" s="36">
        <v>72</v>
      </c>
      <c r="K3303" s="37">
        <v>256680</v>
      </c>
      <c r="L3303" s="38" t="s">
        <v>15</v>
      </c>
      <c r="M3303" s="38" t="s">
        <v>13</v>
      </c>
    </row>
    <row r="3304" spans="1:13" s="39" customFormat="1" ht="12.75" x14ac:dyDescent="0.2">
      <c r="A3304" s="33" t="s">
        <v>21</v>
      </c>
      <c r="B3304" s="33" t="s">
        <v>577</v>
      </c>
      <c r="C3304" s="34">
        <v>16</v>
      </c>
      <c r="D3304" s="33" t="s">
        <v>16</v>
      </c>
      <c r="E3304" s="33" t="s">
        <v>3631</v>
      </c>
      <c r="F3304" s="35">
        <v>30111600</v>
      </c>
      <c r="G3304" s="33" t="s">
        <v>15072</v>
      </c>
      <c r="H3304" s="33">
        <v>3</v>
      </c>
      <c r="I3304" s="33">
        <v>3</v>
      </c>
      <c r="J3304" s="36">
        <v>30</v>
      </c>
      <c r="K3304" s="37">
        <v>1212120</v>
      </c>
      <c r="L3304" s="38" t="s">
        <v>15</v>
      </c>
      <c r="M3304" s="38" t="s">
        <v>13</v>
      </c>
    </row>
    <row r="3305" spans="1:13" s="39" customFormat="1" ht="12.75" x14ac:dyDescent="0.2">
      <c r="A3305" s="33" t="s">
        <v>21</v>
      </c>
      <c r="B3305" s="33" t="s">
        <v>577</v>
      </c>
      <c r="C3305" s="34">
        <v>16</v>
      </c>
      <c r="D3305" s="33" t="s">
        <v>16</v>
      </c>
      <c r="E3305" s="33" t="s">
        <v>3632</v>
      </c>
      <c r="F3305" s="35">
        <v>30111601</v>
      </c>
      <c r="G3305" s="33" t="s">
        <v>15072</v>
      </c>
      <c r="H3305" s="33">
        <v>3</v>
      </c>
      <c r="I3305" s="33">
        <v>3</v>
      </c>
      <c r="J3305" s="36">
        <v>60</v>
      </c>
      <c r="K3305" s="37">
        <v>1620000</v>
      </c>
      <c r="L3305" s="38" t="s">
        <v>15</v>
      </c>
      <c r="M3305" s="38" t="s">
        <v>13</v>
      </c>
    </row>
    <row r="3306" spans="1:13" s="39" customFormat="1" ht="12.75" x14ac:dyDescent="0.2">
      <c r="A3306" s="33" t="s">
        <v>21</v>
      </c>
      <c r="B3306" s="33" t="s">
        <v>577</v>
      </c>
      <c r="C3306" s="34">
        <v>16</v>
      </c>
      <c r="D3306" s="33" t="s">
        <v>16</v>
      </c>
      <c r="E3306" s="33" t="s">
        <v>3633</v>
      </c>
      <c r="F3306" s="35">
        <v>31162400</v>
      </c>
      <c r="G3306" s="33" t="s">
        <v>15072</v>
      </c>
      <c r="H3306" s="33">
        <v>3</v>
      </c>
      <c r="I3306" s="33">
        <v>3</v>
      </c>
      <c r="J3306" s="36">
        <v>224</v>
      </c>
      <c r="K3306" s="37">
        <v>35168</v>
      </c>
      <c r="L3306" s="38" t="s">
        <v>15</v>
      </c>
      <c r="M3306" s="38" t="s">
        <v>13</v>
      </c>
    </row>
    <row r="3307" spans="1:13" s="39" customFormat="1" ht="12.75" x14ac:dyDescent="0.2">
      <c r="A3307" s="33" t="s">
        <v>21</v>
      </c>
      <c r="B3307" s="33" t="s">
        <v>577</v>
      </c>
      <c r="C3307" s="34">
        <v>16</v>
      </c>
      <c r="D3307" s="33" t="s">
        <v>16</v>
      </c>
      <c r="E3307" s="33" t="s">
        <v>3634</v>
      </c>
      <c r="F3307" s="35">
        <v>31162400</v>
      </c>
      <c r="G3307" s="33" t="s">
        <v>15072</v>
      </c>
      <c r="H3307" s="33">
        <v>3</v>
      </c>
      <c r="I3307" s="33">
        <v>3</v>
      </c>
      <c r="J3307" s="36">
        <v>1000</v>
      </c>
      <c r="K3307" s="37">
        <v>33000</v>
      </c>
      <c r="L3307" s="38" t="s">
        <v>15</v>
      </c>
      <c r="M3307" s="38" t="s">
        <v>13</v>
      </c>
    </row>
    <row r="3308" spans="1:13" s="39" customFormat="1" ht="12.75" x14ac:dyDescent="0.2">
      <c r="A3308" s="33" t="s">
        <v>21</v>
      </c>
      <c r="B3308" s="33" t="s">
        <v>577</v>
      </c>
      <c r="C3308" s="34">
        <v>16</v>
      </c>
      <c r="D3308" s="33" t="s">
        <v>16</v>
      </c>
      <c r="E3308" s="33" t="s">
        <v>3635</v>
      </c>
      <c r="F3308" s="35">
        <v>31162400</v>
      </c>
      <c r="G3308" s="33" t="s">
        <v>15072</v>
      </c>
      <c r="H3308" s="33">
        <v>3</v>
      </c>
      <c r="I3308" s="33">
        <v>3</v>
      </c>
      <c r="J3308" s="36">
        <v>12</v>
      </c>
      <c r="K3308" s="37">
        <v>1944</v>
      </c>
      <c r="L3308" s="38" t="s">
        <v>15</v>
      </c>
      <c r="M3308" s="38" t="s">
        <v>13</v>
      </c>
    </row>
    <row r="3309" spans="1:13" s="39" customFormat="1" ht="12.75" x14ac:dyDescent="0.2">
      <c r="A3309" s="33" t="s">
        <v>21</v>
      </c>
      <c r="B3309" s="33" t="s">
        <v>577</v>
      </c>
      <c r="C3309" s="34">
        <v>16</v>
      </c>
      <c r="D3309" s="33" t="s">
        <v>16</v>
      </c>
      <c r="E3309" s="33" t="s">
        <v>3636</v>
      </c>
      <c r="F3309" s="35">
        <v>31162400</v>
      </c>
      <c r="G3309" s="33" t="s">
        <v>15072</v>
      </c>
      <c r="H3309" s="33">
        <v>3</v>
      </c>
      <c r="I3309" s="33">
        <v>3</v>
      </c>
      <c r="J3309" s="36">
        <v>45</v>
      </c>
      <c r="K3309" s="37">
        <v>5850</v>
      </c>
      <c r="L3309" s="38" t="s">
        <v>15</v>
      </c>
      <c r="M3309" s="38" t="s">
        <v>13</v>
      </c>
    </row>
    <row r="3310" spans="1:13" s="39" customFormat="1" ht="12.75" x14ac:dyDescent="0.2">
      <c r="A3310" s="33" t="s">
        <v>21</v>
      </c>
      <c r="B3310" s="33" t="s">
        <v>577</v>
      </c>
      <c r="C3310" s="34">
        <v>16</v>
      </c>
      <c r="D3310" s="33" t="s">
        <v>16</v>
      </c>
      <c r="E3310" s="33" t="s">
        <v>3637</v>
      </c>
      <c r="F3310" s="35">
        <v>31201509</v>
      </c>
      <c r="G3310" s="33" t="s">
        <v>15072</v>
      </c>
      <c r="H3310" s="33">
        <v>3</v>
      </c>
      <c r="I3310" s="33">
        <v>3</v>
      </c>
      <c r="J3310" s="36">
        <v>30</v>
      </c>
      <c r="K3310" s="37">
        <v>1021350</v>
      </c>
      <c r="L3310" s="38" t="s">
        <v>15</v>
      </c>
      <c r="M3310" s="38" t="s">
        <v>13</v>
      </c>
    </row>
    <row r="3311" spans="1:13" s="39" customFormat="1" ht="12.75" x14ac:dyDescent="0.2">
      <c r="A3311" s="33" t="s">
        <v>21</v>
      </c>
      <c r="B3311" s="33" t="s">
        <v>577</v>
      </c>
      <c r="C3311" s="34">
        <v>16</v>
      </c>
      <c r="D3311" s="33" t="s">
        <v>16</v>
      </c>
      <c r="E3311" s="33" t="s">
        <v>3638</v>
      </c>
      <c r="F3311" s="35">
        <v>40172100</v>
      </c>
      <c r="G3311" s="33" t="s">
        <v>15072</v>
      </c>
      <c r="H3311" s="33">
        <v>3</v>
      </c>
      <c r="I3311" s="33">
        <v>3</v>
      </c>
      <c r="J3311" s="36">
        <v>6</v>
      </c>
      <c r="K3311" s="37">
        <v>12168</v>
      </c>
      <c r="L3311" s="38" t="s">
        <v>15</v>
      </c>
      <c r="M3311" s="38" t="s">
        <v>13</v>
      </c>
    </row>
    <row r="3312" spans="1:13" s="39" customFormat="1" ht="12.75" x14ac:dyDescent="0.2">
      <c r="A3312" s="33" t="s">
        <v>21</v>
      </c>
      <c r="B3312" s="33" t="s">
        <v>577</v>
      </c>
      <c r="C3312" s="34">
        <v>16</v>
      </c>
      <c r="D3312" s="33" t="s">
        <v>16</v>
      </c>
      <c r="E3312" s="33" t="s">
        <v>3639</v>
      </c>
      <c r="F3312" s="35">
        <v>40172100</v>
      </c>
      <c r="G3312" s="33" t="s">
        <v>15072</v>
      </c>
      <c r="H3312" s="33">
        <v>3</v>
      </c>
      <c r="I3312" s="33">
        <v>3</v>
      </c>
      <c r="J3312" s="36">
        <v>6</v>
      </c>
      <c r="K3312" s="37">
        <v>3918</v>
      </c>
      <c r="L3312" s="38" t="s">
        <v>15</v>
      </c>
      <c r="M3312" s="38" t="s">
        <v>13</v>
      </c>
    </row>
    <row r="3313" spans="1:13" s="39" customFormat="1" ht="12.75" x14ac:dyDescent="0.2">
      <c r="A3313" s="33" t="s">
        <v>21</v>
      </c>
      <c r="B3313" s="33" t="s">
        <v>577</v>
      </c>
      <c r="C3313" s="34">
        <v>16</v>
      </c>
      <c r="D3313" s="33" t="s">
        <v>16</v>
      </c>
      <c r="E3313" s="33" t="s">
        <v>3640</v>
      </c>
      <c r="F3313" s="35">
        <v>40172100</v>
      </c>
      <c r="G3313" s="33" t="s">
        <v>15072</v>
      </c>
      <c r="H3313" s="33">
        <v>3</v>
      </c>
      <c r="I3313" s="33">
        <v>3</v>
      </c>
      <c r="J3313" s="36">
        <v>6</v>
      </c>
      <c r="K3313" s="37">
        <v>14328</v>
      </c>
      <c r="L3313" s="38" t="s">
        <v>15</v>
      </c>
      <c r="M3313" s="38" t="s">
        <v>13</v>
      </c>
    </row>
    <row r="3314" spans="1:13" s="39" customFormat="1" ht="12.75" x14ac:dyDescent="0.2">
      <c r="A3314" s="33" t="s">
        <v>21</v>
      </c>
      <c r="B3314" s="33" t="s">
        <v>577</v>
      </c>
      <c r="C3314" s="34">
        <v>16</v>
      </c>
      <c r="D3314" s="33" t="s">
        <v>16</v>
      </c>
      <c r="E3314" s="33" t="s">
        <v>3641</v>
      </c>
      <c r="F3314" s="35">
        <v>40172100</v>
      </c>
      <c r="G3314" s="33" t="s">
        <v>15072</v>
      </c>
      <c r="H3314" s="33">
        <v>3</v>
      </c>
      <c r="I3314" s="33">
        <v>3</v>
      </c>
      <c r="J3314" s="36">
        <v>6</v>
      </c>
      <c r="K3314" s="37">
        <v>26814</v>
      </c>
      <c r="L3314" s="38" t="s">
        <v>15</v>
      </c>
      <c r="M3314" s="38" t="s">
        <v>13</v>
      </c>
    </row>
    <row r="3315" spans="1:13" s="39" customFormat="1" ht="12.75" x14ac:dyDescent="0.2">
      <c r="A3315" s="33" t="s">
        <v>21</v>
      </c>
      <c r="B3315" s="33" t="s">
        <v>577</v>
      </c>
      <c r="C3315" s="34">
        <v>16</v>
      </c>
      <c r="D3315" s="33" t="s">
        <v>16</v>
      </c>
      <c r="E3315" s="33" t="s">
        <v>3642</v>
      </c>
      <c r="F3315" s="35">
        <v>40172100</v>
      </c>
      <c r="G3315" s="33" t="s">
        <v>15072</v>
      </c>
      <c r="H3315" s="33">
        <v>3</v>
      </c>
      <c r="I3315" s="33">
        <v>3</v>
      </c>
      <c r="J3315" s="36">
        <v>6</v>
      </c>
      <c r="K3315" s="37">
        <v>7428</v>
      </c>
      <c r="L3315" s="38" t="s">
        <v>15</v>
      </c>
      <c r="M3315" s="38" t="s">
        <v>13</v>
      </c>
    </row>
    <row r="3316" spans="1:13" s="39" customFormat="1" ht="12.75" x14ac:dyDescent="0.2">
      <c r="A3316" s="33" t="s">
        <v>21</v>
      </c>
      <c r="B3316" s="33" t="s">
        <v>577</v>
      </c>
      <c r="C3316" s="34">
        <v>16</v>
      </c>
      <c r="D3316" s="33" t="s">
        <v>16</v>
      </c>
      <c r="E3316" s="33" t="s">
        <v>3643</v>
      </c>
      <c r="F3316" s="35">
        <v>40172100</v>
      </c>
      <c r="G3316" s="33" t="s">
        <v>15072</v>
      </c>
      <c r="H3316" s="33">
        <v>3</v>
      </c>
      <c r="I3316" s="33">
        <v>3</v>
      </c>
      <c r="J3316" s="36">
        <v>6</v>
      </c>
      <c r="K3316" s="37">
        <v>43914</v>
      </c>
      <c r="L3316" s="38" t="s">
        <v>15</v>
      </c>
      <c r="M3316" s="38" t="s">
        <v>13</v>
      </c>
    </row>
    <row r="3317" spans="1:13" s="39" customFormat="1" ht="12.75" x14ac:dyDescent="0.2">
      <c r="A3317" s="33" t="s">
        <v>21</v>
      </c>
      <c r="B3317" s="33" t="s">
        <v>577</v>
      </c>
      <c r="C3317" s="34">
        <v>16</v>
      </c>
      <c r="D3317" s="33" t="s">
        <v>16</v>
      </c>
      <c r="E3317" s="33" t="s">
        <v>3644</v>
      </c>
      <c r="F3317" s="35">
        <v>40172100</v>
      </c>
      <c r="G3317" s="33" t="s">
        <v>15072</v>
      </c>
      <c r="H3317" s="33">
        <v>3</v>
      </c>
      <c r="I3317" s="33">
        <v>3</v>
      </c>
      <c r="J3317" s="36">
        <v>6</v>
      </c>
      <c r="K3317" s="37">
        <v>355392</v>
      </c>
      <c r="L3317" s="38" t="s">
        <v>15</v>
      </c>
      <c r="M3317" s="38" t="s">
        <v>13</v>
      </c>
    </row>
    <row r="3318" spans="1:13" s="39" customFormat="1" ht="12.75" x14ac:dyDescent="0.2">
      <c r="A3318" s="33" t="s">
        <v>21</v>
      </c>
      <c r="B3318" s="33" t="s">
        <v>577</v>
      </c>
      <c r="C3318" s="34">
        <v>16</v>
      </c>
      <c r="D3318" s="33" t="s">
        <v>16</v>
      </c>
      <c r="E3318" s="33" t="s">
        <v>3645</v>
      </c>
      <c r="F3318" s="35">
        <v>27112838</v>
      </c>
      <c r="G3318" s="33" t="s">
        <v>15072</v>
      </c>
      <c r="H3318" s="33">
        <v>3</v>
      </c>
      <c r="I3318" s="33">
        <v>3</v>
      </c>
      <c r="J3318" s="36">
        <v>10</v>
      </c>
      <c r="K3318" s="37">
        <v>28300</v>
      </c>
      <c r="L3318" s="38" t="s">
        <v>15</v>
      </c>
      <c r="M3318" s="38" t="s">
        <v>13</v>
      </c>
    </row>
    <row r="3319" spans="1:13" s="39" customFormat="1" ht="12.75" x14ac:dyDescent="0.2">
      <c r="A3319" s="33" t="s">
        <v>21</v>
      </c>
      <c r="B3319" s="33" t="s">
        <v>577</v>
      </c>
      <c r="C3319" s="34">
        <v>16</v>
      </c>
      <c r="D3319" s="33" t="s">
        <v>16</v>
      </c>
      <c r="E3319" s="33" t="s">
        <v>3646</v>
      </c>
      <c r="F3319" s="35">
        <v>27112838</v>
      </c>
      <c r="G3319" s="33" t="s">
        <v>15072</v>
      </c>
      <c r="H3319" s="33">
        <v>3</v>
      </c>
      <c r="I3319" s="33">
        <v>3</v>
      </c>
      <c r="J3319" s="36">
        <v>10</v>
      </c>
      <c r="K3319" s="37">
        <v>169370</v>
      </c>
      <c r="L3319" s="38" t="s">
        <v>15</v>
      </c>
      <c r="M3319" s="38" t="s">
        <v>13</v>
      </c>
    </row>
    <row r="3320" spans="1:13" s="39" customFormat="1" ht="12.75" x14ac:dyDescent="0.2">
      <c r="A3320" s="33" t="s">
        <v>21</v>
      </c>
      <c r="B3320" s="33" t="s">
        <v>577</v>
      </c>
      <c r="C3320" s="34">
        <v>16</v>
      </c>
      <c r="D3320" s="33" t="s">
        <v>16</v>
      </c>
      <c r="E3320" s="33" t="s">
        <v>3647</v>
      </c>
      <c r="F3320" s="35">
        <v>30181503</v>
      </c>
      <c r="G3320" s="33" t="s">
        <v>15072</v>
      </c>
      <c r="H3320" s="33">
        <v>3</v>
      </c>
      <c r="I3320" s="33">
        <v>3</v>
      </c>
      <c r="J3320" s="36">
        <v>20</v>
      </c>
      <c r="K3320" s="37">
        <v>830680</v>
      </c>
      <c r="L3320" s="38" t="s">
        <v>15</v>
      </c>
      <c r="M3320" s="38" t="s">
        <v>13</v>
      </c>
    </row>
    <row r="3321" spans="1:13" s="39" customFormat="1" ht="12.75" x14ac:dyDescent="0.2">
      <c r="A3321" s="33" t="s">
        <v>21</v>
      </c>
      <c r="B3321" s="33" t="s">
        <v>577</v>
      </c>
      <c r="C3321" s="34">
        <v>16</v>
      </c>
      <c r="D3321" s="33" t="s">
        <v>16</v>
      </c>
      <c r="E3321" s="33" t="s">
        <v>3648</v>
      </c>
      <c r="F3321" s="35">
        <v>40183002</v>
      </c>
      <c r="G3321" s="33" t="s">
        <v>15072</v>
      </c>
      <c r="H3321" s="33">
        <v>3</v>
      </c>
      <c r="I3321" s="33">
        <v>3</v>
      </c>
      <c r="J3321" s="36">
        <v>228</v>
      </c>
      <c r="K3321" s="37">
        <v>314868</v>
      </c>
      <c r="L3321" s="38" t="s">
        <v>15</v>
      </c>
      <c r="M3321" s="38" t="s">
        <v>13</v>
      </c>
    </row>
    <row r="3322" spans="1:13" s="39" customFormat="1" ht="12.75" x14ac:dyDescent="0.2">
      <c r="A3322" s="33" t="s">
        <v>21</v>
      </c>
      <c r="B3322" s="33" t="s">
        <v>577</v>
      </c>
      <c r="C3322" s="34">
        <v>16</v>
      </c>
      <c r="D3322" s="33" t="s">
        <v>16</v>
      </c>
      <c r="E3322" s="33" t="s">
        <v>3649</v>
      </c>
      <c r="F3322" s="35">
        <v>39131719</v>
      </c>
      <c r="G3322" s="33" t="s">
        <v>15072</v>
      </c>
      <c r="H3322" s="33">
        <v>3</v>
      </c>
      <c r="I3322" s="33">
        <v>3</v>
      </c>
      <c r="J3322" s="36">
        <v>30</v>
      </c>
      <c r="K3322" s="37">
        <v>124890</v>
      </c>
      <c r="L3322" s="38" t="s">
        <v>15</v>
      </c>
      <c r="M3322" s="38" t="s">
        <v>13</v>
      </c>
    </row>
    <row r="3323" spans="1:13" s="39" customFormat="1" ht="12.75" x14ac:dyDescent="0.2">
      <c r="A3323" s="33" t="s">
        <v>21</v>
      </c>
      <c r="B3323" s="33" t="s">
        <v>577</v>
      </c>
      <c r="C3323" s="34">
        <v>16</v>
      </c>
      <c r="D3323" s="33" t="s">
        <v>16</v>
      </c>
      <c r="E3323" s="33" t="s">
        <v>3650</v>
      </c>
      <c r="F3323" s="35">
        <v>12161804</v>
      </c>
      <c r="G3323" s="33" t="s">
        <v>15072</v>
      </c>
      <c r="H3323" s="33">
        <v>3</v>
      </c>
      <c r="I3323" s="33">
        <v>3</v>
      </c>
      <c r="J3323" s="36">
        <v>15</v>
      </c>
      <c r="K3323" s="37">
        <v>206310</v>
      </c>
      <c r="L3323" s="38" t="s">
        <v>3312</v>
      </c>
      <c r="M3323" s="38" t="s">
        <v>13</v>
      </c>
    </row>
    <row r="3324" spans="1:13" s="39" customFormat="1" ht="12.75" x14ac:dyDescent="0.2">
      <c r="A3324" s="33" t="s">
        <v>21</v>
      </c>
      <c r="B3324" s="33" t="s">
        <v>577</v>
      </c>
      <c r="C3324" s="34">
        <v>16</v>
      </c>
      <c r="D3324" s="33" t="s">
        <v>16</v>
      </c>
      <c r="E3324" s="33" t="s">
        <v>3651</v>
      </c>
      <c r="F3324" s="35">
        <v>30131700</v>
      </c>
      <c r="G3324" s="33" t="s">
        <v>15072</v>
      </c>
      <c r="H3324" s="33">
        <v>3</v>
      </c>
      <c r="I3324" s="33">
        <v>3</v>
      </c>
      <c r="J3324" s="36">
        <v>17</v>
      </c>
      <c r="K3324" s="37">
        <v>398939</v>
      </c>
      <c r="L3324" s="38" t="s">
        <v>2370</v>
      </c>
      <c r="M3324" s="38" t="s">
        <v>13</v>
      </c>
    </row>
    <row r="3325" spans="1:13" s="39" customFormat="1" ht="12.75" x14ac:dyDescent="0.2">
      <c r="A3325" s="33" t="s">
        <v>21</v>
      </c>
      <c r="B3325" s="33" t="s">
        <v>577</v>
      </c>
      <c r="C3325" s="34">
        <v>16</v>
      </c>
      <c r="D3325" s="33" t="s">
        <v>16</v>
      </c>
      <c r="E3325" s="33" t="s">
        <v>3652</v>
      </c>
      <c r="F3325" s="35">
        <v>30131700</v>
      </c>
      <c r="G3325" s="33" t="s">
        <v>15072</v>
      </c>
      <c r="H3325" s="33">
        <v>3</v>
      </c>
      <c r="I3325" s="33">
        <v>3</v>
      </c>
      <c r="J3325" s="36">
        <v>18</v>
      </c>
      <c r="K3325" s="37">
        <v>334998</v>
      </c>
      <c r="L3325" s="38" t="s">
        <v>2370</v>
      </c>
      <c r="M3325" s="38" t="s">
        <v>13</v>
      </c>
    </row>
    <row r="3326" spans="1:13" s="39" customFormat="1" ht="12.75" x14ac:dyDescent="0.2">
      <c r="A3326" s="33" t="s">
        <v>21</v>
      </c>
      <c r="B3326" s="33" t="s">
        <v>577</v>
      </c>
      <c r="C3326" s="34">
        <v>16</v>
      </c>
      <c r="D3326" s="33" t="s">
        <v>16</v>
      </c>
      <c r="E3326" s="33" t="s">
        <v>3653</v>
      </c>
      <c r="F3326" s="35">
        <v>30131700</v>
      </c>
      <c r="G3326" s="33" t="s">
        <v>15072</v>
      </c>
      <c r="H3326" s="33">
        <v>3</v>
      </c>
      <c r="I3326" s="33">
        <v>3</v>
      </c>
      <c r="J3326" s="36">
        <v>126</v>
      </c>
      <c r="K3326" s="37">
        <v>3262014</v>
      </c>
      <c r="L3326" s="38" t="s">
        <v>2370</v>
      </c>
      <c r="M3326" s="38" t="s">
        <v>13</v>
      </c>
    </row>
    <row r="3327" spans="1:13" s="39" customFormat="1" ht="12.75" x14ac:dyDescent="0.2">
      <c r="A3327" s="33" t="s">
        <v>21</v>
      </c>
      <c r="B3327" s="33" t="s">
        <v>577</v>
      </c>
      <c r="C3327" s="34">
        <v>16</v>
      </c>
      <c r="D3327" s="33" t="s">
        <v>16</v>
      </c>
      <c r="E3327" s="33" t="s">
        <v>3654</v>
      </c>
      <c r="F3327" s="35">
        <v>30131700</v>
      </c>
      <c r="G3327" s="33" t="s">
        <v>15072</v>
      </c>
      <c r="H3327" s="33">
        <v>3</v>
      </c>
      <c r="I3327" s="33">
        <v>3</v>
      </c>
      <c r="J3327" s="36">
        <v>40</v>
      </c>
      <c r="K3327" s="37">
        <v>744440</v>
      </c>
      <c r="L3327" s="38" t="s">
        <v>2370</v>
      </c>
      <c r="M3327" s="38" t="s">
        <v>13</v>
      </c>
    </row>
    <row r="3328" spans="1:13" s="39" customFormat="1" ht="12.75" x14ac:dyDescent="0.2">
      <c r="A3328" s="33" t="s">
        <v>21</v>
      </c>
      <c r="B3328" s="33" t="s">
        <v>577</v>
      </c>
      <c r="C3328" s="34">
        <v>16</v>
      </c>
      <c r="D3328" s="33" t="s">
        <v>16</v>
      </c>
      <c r="E3328" s="33" t="s">
        <v>3655</v>
      </c>
      <c r="F3328" s="35">
        <v>31211501</v>
      </c>
      <c r="G3328" s="33" t="s">
        <v>15072</v>
      </c>
      <c r="H3328" s="33">
        <v>3</v>
      </c>
      <c r="I3328" s="33">
        <v>3</v>
      </c>
      <c r="J3328" s="36">
        <v>62</v>
      </c>
      <c r="K3328" s="37">
        <v>3410000</v>
      </c>
      <c r="L3328" s="38" t="s">
        <v>15</v>
      </c>
      <c r="M3328" s="38" t="s">
        <v>13</v>
      </c>
    </row>
    <row r="3329" spans="1:13" s="39" customFormat="1" ht="12.75" x14ac:dyDescent="0.2">
      <c r="A3329" s="33" t="s">
        <v>21</v>
      </c>
      <c r="B3329" s="33" t="s">
        <v>577</v>
      </c>
      <c r="C3329" s="34">
        <v>16</v>
      </c>
      <c r="D3329" s="33" t="s">
        <v>16</v>
      </c>
      <c r="E3329" s="33" t="s">
        <v>14112</v>
      </c>
      <c r="F3329" s="35">
        <v>30141508</v>
      </c>
      <c r="G3329" s="33" t="s">
        <v>15072</v>
      </c>
      <c r="H3329" s="33">
        <v>3</v>
      </c>
      <c r="I3329" s="33">
        <v>3</v>
      </c>
      <c r="J3329" s="36">
        <v>6</v>
      </c>
      <c r="K3329" s="37">
        <v>1221912</v>
      </c>
      <c r="L3329" s="38" t="s">
        <v>15</v>
      </c>
      <c r="M3329" s="38" t="s">
        <v>13</v>
      </c>
    </row>
    <row r="3330" spans="1:13" s="39" customFormat="1" ht="12.75" x14ac:dyDescent="0.2">
      <c r="A3330" s="33" t="s">
        <v>21</v>
      </c>
      <c r="B3330" s="33" t="s">
        <v>577</v>
      </c>
      <c r="C3330" s="34">
        <v>16</v>
      </c>
      <c r="D3330" s="33" t="s">
        <v>16</v>
      </c>
      <c r="E3330" s="33" t="s">
        <v>3656</v>
      </c>
      <c r="F3330" s="35">
        <v>11111611</v>
      </c>
      <c r="G3330" s="33" t="s">
        <v>15072</v>
      </c>
      <c r="H3330" s="33">
        <v>3</v>
      </c>
      <c r="I3330" s="33">
        <v>3</v>
      </c>
      <c r="J3330" s="36">
        <v>10</v>
      </c>
      <c r="K3330" s="37">
        <v>1162940</v>
      </c>
      <c r="L3330" s="38" t="s">
        <v>2368</v>
      </c>
      <c r="M3330" s="38" t="s">
        <v>13</v>
      </c>
    </row>
    <row r="3331" spans="1:13" s="39" customFormat="1" ht="12.75" x14ac:dyDescent="0.2">
      <c r="A3331" s="33" t="s">
        <v>21</v>
      </c>
      <c r="B3331" s="33" t="s">
        <v>577</v>
      </c>
      <c r="C3331" s="34">
        <v>16</v>
      </c>
      <c r="D3331" s="33" t="s">
        <v>16</v>
      </c>
      <c r="E3331" s="33" t="s">
        <v>3657</v>
      </c>
      <c r="F3331" s="35">
        <v>30181700</v>
      </c>
      <c r="G3331" s="33" t="s">
        <v>15072</v>
      </c>
      <c r="H3331" s="33">
        <v>3</v>
      </c>
      <c r="I3331" s="33">
        <v>3</v>
      </c>
      <c r="J3331" s="36">
        <v>9</v>
      </c>
      <c r="K3331" s="37">
        <v>549990</v>
      </c>
      <c r="L3331" s="38" t="s">
        <v>15</v>
      </c>
      <c r="M3331" s="38" t="s">
        <v>13</v>
      </c>
    </row>
    <row r="3332" spans="1:13" s="39" customFormat="1" ht="12.75" x14ac:dyDescent="0.2">
      <c r="A3332" s="33" t="s">
        <v>21</v>
      </c>
      <c r="B3332" s="33" t="s">
        <v>577</v>
      </c>
      <c r="C3332" s="34">
        <v>16</v>
      </c>
      <c r="D3332" s="33" t="s">
        <v>16</v>
      </c>
      <c r="E3332" s="33" t="s">
        <v>3658</v>
      </c>
      <c r="F3332" s="35">
        <v>30181700</v>
      </c>
      <c r="G3332" s="33" t="s">
        <v>15072</v>
      </c>
      <c r="H3332" s="33">
        <v>3</v>
      </c>
      <c r="I3332" s="33">
        <v>3</v>
      </c>
      <c r="J3332" s="36">
        <v>8</v>
      </c>
      <c r="K3332" s="37">
        <v>1368000</v>
      </c>
      <c r="L3332" s="38" t="s">
        <v>15</v>
      </c>
      <c r="M3332" s="38" t="s">
        <v>13</v>
      </c>
    </row>
    <row r="3333" spans="1:13" s="39" customFormat="1" ht="12.75" x14ac:dyDescent="0.2">
      <c r="A3333" s="33" t="s">
        <v>21</v>
      </c>
      <c r="B3333" s="33" t="s">
        <v>577</v>
      </c>
      <c r="C3333" s="34">
        <v>16</v>
      </c>
      <c r="D3333" s="33" t="s">
        <v>16</v>
      </c>
      <c r="E3333" s="33" t="s">
        <v>3659</v>
      </c>
      <c r="F3333" s="35">
        <v>30181700</v>
      </c>
      <c r="G3333" s="33" t="s">
        <v>15072</v>
      </c>
      <c r="H3333" s="33">
        <v>3</v>
      </c>
      <c r="I3333" s="33">
        <v>3</v>
      </c>
      <c r="J3333" s="36">
        <v>10</v>
      </c>
      <c r="K3333" s="37">
        <v>996840</v>
      </c>
      <c r="L3333" s="38" t="s">
        <v>15</v>
      </c>
      <c r="M3333" s="38" t="s">
        <v>13</v>
      </c>
    </row>
    <row r="3334" spans="1:13" s="39" customFormat="1" ht="12.75" x14ac:dyDescent="0.2">
      <c r="A3334" s="33" t="s">
        <v>21</v>
      </c>
      <c r="B3334" s="33" t="s">
        <v>577</v>
      </c>
      <c r="C3334" s="34">
        <v>16</v>
      </c>
      <c r="D3334" s="33" t="s">
        <v>16</v>
      </c>
      <c r="E3334" s="33" t="s">
        <v>3660</v>
      </c>
      <c r="F3334" s="35">
        <v>30111602</v>
      </c>
      <c r="G3334" s="33" t="s">
        <v>15072</v>
      </c>
      <c r="H3334" s="33">
        <v>3</v>
      </c>
      <c r="I3334" s="33">
        <v>3</v>
      </c>
      <c r="J3334" s="36">
        <v>2</v>
      </c>
      <c r="K3334" s="37">
        <v>59492</v>
      </c>
      <c r="L3334" s="38" t="s">
        <v>2367</v>
      </c>
      <c r="M3334" s="38" t="s">
        <v>13</v>
      </c>
    </row>
    <row r="3335" spans="1:13" s="39" customFormat="1" ht="12.75" x14ac:dyDescent="0.2">
      <c r="A3335" s="33" t="s">
        <v>21</v>
      </c>
      <c r="B3335" s="33" t="s">
        <v>577</v>
      </c>
      <c r="C3335" s="34">
        <v>16</v>
      </c>
      <c r="D3335" s="33" t="s">
        <v>16</v>
      </c>
      <c r="E3335" s="33" t="s">
        <v>3661</v>
      </c>
      <c r="F3335" s="35">
        <v>12164900</v>
      </c>
      <c r="G3335" s="33" t="s">
        <v>15072</v>
      </c>
      <c r="H3335" s="33">
        <v>3</v>
      </c>
      <c r="I3335" s="33">
        <v>3</v>
      </c>
      <c r="J3335" s="36">
        <v>8</v>
      </c>
      <c r="K3335" s="37">
        <v>59536</v>
      </c>
      <c r="L3335" s="38" t="s">
        <v>3312</v>
      </c>
      <c r="M3335" s="38" t="s">
        <v>13</v>
      </c>
    </row>
    <row r="3336" spans="1:13" s="39" customFormat="1" ht="12.75" x14ac:dyDescent="0.2">
      <c r="A3336" s="33" t="s">
        <v>21</v>
      </c>
      <c r="B3336" s="33" t="s">
        <v>577</v>
      </c>
      <c r="C3336" s="34">
        <v>16</v>
      </c>
      <c r="D3336" s="33" t="s">
        <v>16</v>
      </c>
      <c r="E3336" s="33" t="s">
        <v>3662</v>
      </c>
      <c r="F3336" s="35">
        <v>31211703</v>
      </c>
      <c r="G3336" s="33" t="s">
        <v>15072</v>
      </c>
      <c r="H3336" s="33">
        <v>3</v>
      </c>
      <c r="I3336" s="33">
        <v>3</v>
      </c>
      <c r="J3336" s="36">
        <v>15</v>
      </c>
      <c r="K3336" s="37">
        <v>1068360</v>
      </c>
      <c r="L3336" s="38" t="s">
        <v>2367</v>
      </c>
      <c r="M3336" s="38" t="s">
        <v>13</v>
      </c>
    </row>
    <row r="3337" spans="1:13" s="39" customFormat="1" ht="12.75" x14ac:dyDescent="0.2">
      <c r="A3337" s="33" t="s">
        <v>21</v>
      </c>
      <c r="B3337" s="33" t="s">
        <v>577</v>
      </c>
      <c r="C3337" s="34">
        <v>16</v>
      </c>
      <c r="D3337" s="33" t="s">
        <v>16</v>
      </c>
      <c r="E3337" s="33" t="s">
        <v>3663</v>
      </c>
      <c r="F3337" s="35">
        <v>31211703</v>
      </c>
      <c r="G3337" s="33" t="s">
        <v>15072</v>
      </c>
      <c r="H3337" s="33">
        <v>3</v>
      </c>
      <c r="I3337" s="33">
        <v>3</v>
      </c>
      <c r="J3337" s="36">
        <v>15</v>
      </c>
      <c r="K3337" s="37">
        <v>1068360</v>
      </c>
      <c r="L3337" s="38" t="s">
        <v>2367</v>
      </c>
      <c r="M3337" s="38" t="s">
        <v>13</v>
      </c>
    </row>
    <row r="3338" spans="1:13" s="39" customFormat="1" ht="12.75" x14ac:dyDescent="0.2">
      <c r="A3338" s="33" t="s">
        <v>21</v>
      </c>
      <c r="B3338" s="33" t="s">
        <v>577</v>
      </c>
      <c r="C3338" s="34">
        <v>16</v>
      </c>
      <c r="D3338" s="33" t="s">
        <v>16</v>
      </c>
      <c r="E3338" s="33" t="s">
        <v>3664</v>
      </c>
      <c r="F3338" s="35">
        <v>30103604</v>
      </c>
      <c r="G3338" s="33" t="s">
        <v>15072</v>
      </c>
      <c r="H3338" s="33">
        <v>3</v>
      </c>
      <c r="I3338" s="33">
        <v>3</v>
      </c>
      <c r="J3338" s="36">
        <v>14</v>
      </c>
      <c r="K3338" s="37">
        <v>1489950</v>
      </c>
      <c r="L3338" s="38" t="s">
        <v>15</v>
      </c>
      <c r="M3338" s="38" t="s">
        <v>13</v>
      </c>
    </row>
    <row r="3339" spans="1:13" s="39" customFormat="1" ht="12.75" x14ac:dyDescent="0.2">
      <c r="A3339" s="33" t="s">
        <v>21</v>
      </c>
      <c r="B3339" s="33" t="s">
        <v>577</v>
      </c>
      <c r="C3339" s="34">
        <v>16</v>
      </c>
      <c r="D3339" s="33" t="s">
        <v>16</v>
      </c>
      <c r="E3339" s="33" t="s">
        <v>3665</v>
      </c>
      <c r="F3339" s="35">
        <v>30103604</v>
      </c>
      <c r="G3339" s="33" t="s">
        <v>15072</v>
      </c>
      <c r="H3339" s="33">
        <v>3</v>
      </c>
      <c r="I3339" s="33">
        <v>3</v>
      </c>
      <c r="J3339" s="36">
        <v>6</v>
      </c>
      <c r="K3339" s="37">
        <v>897048</v>
      </c>
      <c r="L3339" s="38" t="s">
        <v>15</v>
      </c>
      <c r="M3339" s="38" t="s">
        <v>13</v>
      </c>
    </row>
    <row r="3340" spans="1:13" s="39" customFormat="1" ht="12.75" x14ac:dyDescent="0.2">
      <c r="A3340" s="33" t="s">
        <v>21</v>
      </c>
      <c r="B3340" s="33" t="s">
        <v>577</v>
      </c>
      <c r="C3340" s="34">
        <v>16</v>
      </c>
      <c r="D3340" s="33" t="s">
        <v>16</v>
      </c>
      <c r="E3340" s="33" t="s">
        <v>3666</v>
      </c>
      <c r="F3340" s="35">
        <v>30103604</v>
      </c>
      <c r="G3340" s="33" t="s">
        <v>15072</v>
      </c>
      <c r="H3340" s="33">
        <v>3</v>
      </c>
      <c r="I3340" s="33">
        <v>3</v>
      </c>
      <c r="J3340" s="36">
        <v>20</v>
      </c>
      <c r="K3340" s="37">
        <v>804960</v>
      </c>
      <c r="L3340" s="38" t="s">
        <v>15</v>
      </c>
      <c r="M3340" s="38" t="s">
        <v>13</v>
      </c>
    </row>
    <row r="3341" spans="1:13" s="39" customFormat="1" ht="12.75" x14ac:dyDescent="0.2">
      <c r="A3341" s="33" t="s">
        <v>21</v>
      </c>
      <c r="B3341" s="33" t="s">
        <v>577</v>
      </c>
      <c r="C3341" s="34">
        <v>16</v>
      </c>
      <c r="D3341" s="33" t="s">
        <v>16</v>
      </c>
      <c r="E3341" s="33" t="s">
        <v>3667</v>
      </c>
      <c r="F3341" s="35">
        <v>30161503</v>
      </c>
      <c r="G3341" s="33" t="s">
        <v>15072</v>
      </c>
      <c r="H3341" s="33">
        <v>3</v>
      </c>
      <c r="I3341" s="33">
        <v>3</v>
      </c>
      <c r="J3341" s="36">
        <v>110</v>
      </c>
      <c r="K3341" s="37">
        <v>2344980</v>
      </c>
      <c r="L3341" s="38" t="s">
        <v>15</v>
      </c>
      <c r="M3341" s="38" t="s">
        <v>13</v>
      </c>
    </row>
    <row r="3342" spans="1:13" s="39" customFormat="1" ht="12.75" x14ac:dyDescent="0.2">
      <c r="A3342" s="33" t="s">
        <v>21</v>
      </c>
      <c r="B3342" s="33" t="s">
        <v>577</v>
      </c>
      <c r="C3342" s="34">
        <v>16</v>
      </c>
      <c r="D3342" s="33" t="s">
        <v>16</v>
      </c>
      <c r="E3342" s="33" t="s">
        <v>3668</v>
      </c>
      <c r="F3342" s="35">
        <v>11111605</v>
      </c>
      <c r="G3342" s="33" t="s">
        <v>15072</v>
      </c>
      <c r="H3342" s="33">
        <v>3</v>
      </c>
      <c r="I3342" s="33">
        <v>3</v>
      </c>
      <c r="J3342" s="36">
        <v>11</v>
      </c>
      <c r="K3342" s="37">
        <v>3382038</v>
      </c>
      <c r="L3342" s="38" t="s">
        <v>15</v>
      </c>
      <c r="M3342" s="38" t="s">
        <v>13</v>
      </c>
    </row>
    <row r="3343" spans="1:13" s="39" customFormat="1" ht="12.75" x14ac:dyDescent="0.2">
      <c r="A3343" s="33" t="s">
        <v>21</v>
      </c>
      <c r="B3343" s="33" t="s">
        <v>577</v>
      </c>
      <c r="C3343" s="34">
        <v>16</v>
      </c>
      <c r="D3343" s="33" t="s">
        <v>16</v>
      </c>
      <c r="E3343" s="33" t="s">
        <v>3669</v>
      </c>
      <c r="F3343" s="35">
        <v>11111605</v>
      </c>
      <c r="G3343" s="33" t="s">
        <v>15072</v>
      </c>
      <c r="H3343" s="33">
        <v>3</v>
      </c>
      <c r="I3343" s="33">
        <v>3</v>
      </c>
      <c r="J3343" s="36">
        <v>11</v>
      </c>
      <c r="K3343" s="37">
        <v>188628</v>
      </c>
      <c r="L3343" s="38" t="s">
        <v>15</v>
      </c>
      <c r="M3343" s="38" t="s">
        <v>13</v>
      </c>
    </row>
    <row r="3344" spans="1:13" s="39" customFormat="1" ht="12.75" x14ac:dyDescent="0.2">
      <c r="A3344" s="33" t="s">
        <v>21</v>
      </c>
      <c r="B3344" s="33" t="s">
        <v>577</v>
      </c>
      <c r="C3344" s="34">
        <v>16</v>
      </c>
      <c r="D3344" s="33" t="s">
        <v>16</v>
      </c>
      <c r="E3344" s="33" t="s">
        <v>3670</v>
      </c>
      <c r="F3344" s="35">
        <v>11111605</v>
      </c>
      <c r="G3344" s="33" t="s">
        <v>15072</v>
      </c>
      <c r="H3344" s="33">
        <v>3</v>
      </c>
      <c r="I3344" s="33">
        <v>3</v>
      </c>
      <c r="J3344" s="36">
        <v>16</v>
      </c>
      <c r="K3344" s="37">
        <v>551456</v>
      </c>
      <c r="L3344" s="38" t="s">
        <v>15</v>
      </c>
      <c r="M3344" s="38" t="s">
        <v>13</v>
      </c>
    </row>
    <row r="3345" spans="1:13" s="39" customFormat="1" ht="12.75" x14ac:dyDescent="0.2">
      <c r="A3345" s="33" t="s">
        <v>21</v>
      </c>
      <c r="B3345" s="33" t="s">
        <v>577</v>
      </c>
      <c r="C3345" s="34">
        <v>16</v>
      </c>
      <c r="D3345" s="33" t="s">
        <v>16</v>
      </c>
      <c r="E3345" s="33" t="s">
        <v>3671</v>
      </c>
      <c r="F3345" s="35">
        <v>30181504</v>
      </c>
      <c r="G3345" s="33" t="s">
        <v>15072</v>
      </c>
      <c r="H3345" s="33">
        <v>3</v>
      </c>
      <c r="I3345" s="33">
        <v>3</v>
      </c>
      <c r="J3345" s="36">
        <v>12</v>
      </c>
      <c r="K3345" s="37">
        <v>1567272</v>
      </c>
      <c r="L3345" s="38" t="s">
        <v>15</v>
      </c>
      <c r="M3345" s="38" t="s">
        <v>13</v>
      </c>
    </row>
    <row r="3346" spans="1:13" s="39" customFormat="1" ht="12.75" x14ac:dyDescent="0.2">
      <c r="A3346" s="33" t="s">
        <v>21</v>
      </c>
      <c r="B3346" s="33" t="s">
        <v>577</v>
      </c>
      <c r="C3346" s="34">
        <v>16</v>
      </c>
      <c r="D3346" s="33" t="s">
        <v>16</v>
      </c>
      <c r="E3346" s="33" t="s">
        <v>3672</v>
      </c>
      <c r="F3346" s="35">
        <v>27111918</v>
      </c>
      <c r="G3346" s="33" t="s">
        <v>15072</v>
      </c>
      <c r="H3346" s="33">
        <v>3</v>
      </c>
      <c r="I3346" s="33">
        <v>3</v>
      </c>
      <c r="J3346" s="36">
        <v>2</v>
      </c>
      <c r="K3346" s="37">
        <v>1376</v>
      </c>
      <c r="L3346" s="38" t="s">
        <v>15</v>
      </c>
      <c r="M3346" s="38" t="s">
        <v>13</v>
      </c>
    </row>
    <row r="3347" spans="1:13" s="39" customFormat="1" ht="12.75" x14ac:dyDescent="0.2">
      <c r="A3347" s="33" t="s">
        <v>21</v>
      </c>
      <c r="B3347" s="33" t="s">
        <v>577</v>
      </c>
      <c r="C3347" s="34">
        <v>16</v>
      </c>
      <c r="D3347" s="33" t="s">
        <v>16</v>
      </c>
      <c r="E3347" s="33" t="s">
        <v>14113</v>
      </c>
      <c r="F3347" s="35">
        <v>27111918</v>
      </c>
      <c r="G3347" s="33" t="s">
        <v>15072</v>
      </c>
      <c r="H3347" s="33">
        <v>3</v>
      </c>
      <c r="I3347" s="33">
        <v>3</v>
      </c>
      <c r="J3347" s="36">
        <v>70</v>
      </c>
      <c r="K3347" s="37">
        <v>67200</v>
      </c>
      <c r="L3347" s="38" t="s">
        <v>15</v>
      </c>
      <c r="M3347" s="38" t="s">
        <v>13</v>
      </c>
    </row>
    <row r="3348" spans="1:13" s="39" customFormat="1" ht="12.75" x14ac:dyDescent="0.2">
      <c r="A3348" s="33" t="s">
        <v>21</v>
      </c>
      <c r="B3348" s="33" t="s">
        <v>577</v>
      </c>
      <c r="C3348" s="34">
        <v>16</v>
      </c>
      <c r="D3348" s="33" t="s">
        <v>16</v>
      </c>
      <c r="E3348" s="33" t="s">
        <v>14114</v>
      </c>
      <c r="F3348" s="35">
        <v>27111918</v>
      </c>
      <c r="G3348" s="33" t="s">
        <v>15072</v>
      </c>
      <c r="H3348" s="33">
        <v>3</v>
      </c>
      <c r="I3348" s="33">
        <v>3</v>
      </c>
      <c r="J3348" s="36">
        <v>120</v>
      </c>
      <c r="K3348" s="37">
        <v>95520</v>
      </c>
      <c r="L3348" s="38" t="s">
        <v>15</v>
      </c>
      <c r="M3348" s="38" t="s">
        <v>13</v>
      </c>
    </row>
    <row r="3349" spans="1:13" s="39" customFormat="1" ht="12.75" x14ac:dyDescent="0.2">
      <c r="A3349" s="33" t="s">
        <v>21</v>
      </c>
      <c r="B3349" s="33" t="s">
        <v>577</v>
      </c>
      <c r="C3349" s="34">
        <v>16</v>
      </c>
      <c r="D3349" s="33" t="s">
        <v>16</v>
      </c>
      <c r="E3349" s="33" t="s">
        <v>14115</v>
      </c>
      <c r="F3349" s="35">
        <v>27111918</v>
      </c>
      <c r="G3349" s="33" t="s">
        <v>15072</v>
      </c>
      <c r="H3349" s="33">
        <v>3</v>
      </c>
      <c r="I3349" s="33">
        <v>3</v>
      </c>
      <c r="J3349" s="36">
        <v>120</v>
      </c>
      <c r="K3349" s="37">
        <v>95520</v>
      </c>
      <c r="L3349" s="38" t="s">
        <v>15</v>
      </c>
      <c r="M3349" s="38" t="s">
        <v>13</v>
      </c>
    </row>
    <row r="3350" spans="1:13" s="39" customFormat="1" ht="12.75" x14ac:dyDescent="0.2">
      <c r="A3350" s="33" t="s">
        <v>21</v>
      </c>
      <c r="B3350" s="33" t="s">
        <v>577</v>
      </c>
      <c r="C3350" s="34">
        <v>16</v>
      </c>
      <c r="D3350" s="33" t="s">
        <v>16</v>
      </c>
      <c r="E3350" s="33" t="s">
        <v>3673</v>
      </c>
      <c r="F3350" s="35">
        <v>47131825</v>
      </c>
      <c r="G3350" s="33" t="s">
        <v>15072</v>
      </c>
      <c r="H3350" s="33">
        <v>3</v>
      </c>
      <c r="I3350" s="33">
        <v>3</v>
      </c>
      <c r="J3350" s="36">
        <v>1</v>
      </c>
      <c r="K3350" s="37">
        <v>32337</v>
      </c>
      <c r="L3350" s="38" t="s">
        <v>2367</v>
      </c>
      <c r="M3350" s="38" t="s">
        <v>13</v>
      </c>
    </row>
    <row r="3351" spans="1:13" s="39" customFormat="1" ht="12.75" x14ac:dyDescent="0.2">
      <c r="A3351" s="33" t="s">
        <v>21</v>
      </c>
      <c r="B3351" s="33" t="s">
        <v>577</v>
      </c>
      <c r="C3351" s="34">
        <v>16</v>
      </c>
      <c r="D3351" s="33" t="s">
        <v>16</v>
      </c>
      <c r="E3351" s="33" t="s">
        <v>3674</v>
      </c>
      <c r="F3351" s="35">
        <v>47131826</v>
      </c>
      <c r="G3351" s="33" t="s">
        <v>15072</v>
      </c>
      <c r="H3351" s="33">
        <v>3</v>
      </c>
      <c r="I3351" s="33">
        <v>3</v>
      </c>
      <c r="J3351" s="36">
        <v>2</v>
      </c>
      <c r="K3351" s="37">
        <v>74156</v>
      </c>
      <c r="L3351" s="38" t="s">
        <v>2367</v>
      </c>
      <c r="M3351" s="38" t="s">
        <v>13</v>
      </c>
    </row>
    <row r="3352" spans="1:13" s="39" customFormat="1" ht="12.75" x14ac:dyDescent="0.2">
      <c r="A3352" s="33" t="s">
        <v>21</v>
      </c>
      <c r="B3352" s="33" t="s">
        <v>577</v>
      </c>
      <c r="C3352" s="34">
        <v>16</v>
      </c>
      <c r="D3352" s="33" t="s">
        <v>16</v>
      </c>
      <c r="E3352" s="33" t="s">
        <v>3675</v>
      </c>
      <c r="F3352" s="35">
        <v>27111751</v>
      </c>
      <c r="G3352" s="33" t="s">
        <v>15072</v>
      </c>
      <c r="H3352" s="33">
        <v>3</v>
      </c>
      <c r="I3352" s="33">
        <v>3</v>
      </c>
      <c r="J3352" s="36">
        <v>20</v>
      </c>
      <c r="K3352" s="37">
        <v>141220</v>
      </c>
      <c r="L3352" s="38" t="s">
        <v>15</v>
      </c>
      <c r="M3352" s="38" t="s">
        <v>13</v>
      </c>
    </row>
    <row r="3353" spans="1:13" s="39" customFormat="1" ht="12.75" x14ac:dyDescent="0.2">
      <c r="A3353" s="33" t="s">
        <v>21</v>
      </c>
      <c r="B3353" s="33" t="s">
        <v>577</v>
      </c>
      <c r="C3353" s="34">
        <v>16</v>
      </c>
      <c r="D3353" s="33" t="s">
        <v>16</v>
      </c>
      <c r="E3353" s="33" t="s">
        <v>3676</v>
      </c>
      <c r="F3353" s="35">
        <v>11121600</v>
      </c>
      <c r="G3353" s="33" t="s">
        <v>15072</v>
      </c>
      <c r="H3353" s="33">
        <v>3</v>
      </c>
      <c r="I3353" s="33">
        <v>3</v>
      </c>
      <c r="J3353" s="36">
        <v>51</v>
      </c>
      <c r="K3353" s="37">
        <v>812481</v>
      </c>
      <c r="L3353" s="38" t="s">
        <v>15</v>
      </c>
      <c r="M3353" s="38" t="s">
        <v>13</v>
      </c>
    </row>
    <row r="3354" spans="1:13" s="39" customFormat="1" ht="12.75" x14ac:dyDescent="0.2">
      <c r="A3354" s="33" t="s">
        <v>21</v>
      </c>
      <c r="B3354" s="33" t="s">
        <v>577</v>
      </c>
      <c r="C3354" s="34">
        <v>16</v>
      </c>
      <c r="D3354" s="33" t="s">
        <v>16</v>
      </c>
      <c r="E3354" s="33" t="s">
        <v>3677</v>
      </c>
      <c r="F3354" s="35">
        <v>11162111</v>
      </c>
      <c r="G3354" s="33" t="s">
        <v>15072</v>
      </c>
      <c r="H3354" s="33">
        <v>3</v>
      </c>
      <c r="I3354" s="33">
        <v>3</v>
      </c>
      <c r="J3354" s="36">
        <v>325</v>
      </c>
      <c r="K3354" s="37">
        <v>6574750</v>
      </c>
      <c r="L3354" s="38" t="s">
        <v>2370</v>
      </c>
      <c r="M3354" s="38" t="s">
        <v>13</v>
      </c>
    </row>
    <row r="3355" spans="1:13" s="39" customFormat="1" ht="12.75" x14ac:dyDescent="0.2">
      <c r="A3355" s="33" t="s">
        <v>21</v>
      </c>
      <c r="B3355" s="33" t="s">
        <v>577</v>
      </c>
      <c r="C3355" s="34">
        <v>16</v>
      </c>
      <c r="D3355" s="33" t="s">
        <v>16</v>
      </c>
      <c r="E3355" s="33" t="s">
        <v>3678</v>
      </c>
      <c r="F3355" s="35">
        <v>40142000</v>
      </c>
      <c r="G3355" s="33" t="s">
        <v>15072</v>
      </c>
      <c r="H3355" s="33">
        <v>3</v>
      </c>
      <c r="I3355" s="33">
        <v>3</v>
      </c>
      <c r="J3355" s="36">
        <v>5</v>
      </c>
      <c r="K3355" s="37">
        <v>6589100</v>
      </c>
      <c r="L3355" s="38" t="s">
        <v>15</v>
      </c>
      <c r="M3355" s="38" t="s">
        <v>13</v>
      </c>
    </row>
    <row r="3356" spans="1:13" s="39" customFormat="1" ht="12.75" x14ac:dyDescent="0.2">
      <c r="A3356" s="33" t="s">
        <v>21</v>
      </c>
      <c r="B3356" s="33" t="s">
        <v>577</v>
      </c>
      <c r="C3356" s="34">
        <v>16</v>
      </c>
      <c r="D3356" s="33" t="s">
        <v>16</v>
      </c>
      <c r="E3356" s="33" t="s">
        <v>3679</v>
      </c>
      <c r="F3356" s="35">
        <v>40142000</v>
      </c>
      <c r="G3356" s="33" t="s">
        <v>15072</v>
      </c>
      <c r="H3356" s="33">
        <v>3</v>
      </c>
      <c r="I3356" s="33">
        <v>3</v>
      </c>
      <c r="J3356" s="36">
        <v>2</v>
      </c>
      <c r="K3356" s="37">
        <v>3896186</v>
      </c>
      <c r="L3356" s="38" t="s">
        <v>15</v>
      </c>
      <c r="M3356" s="38" t="s">
        <v>13</v>
      </c>
    </row>
    <row r="3357" spans="1:13" s="39" customFormat="1" ht="12.75" x14ac:dyDescent="0.2">
      <c r="A3357" s="33" t="s">
        <v>21</v>
      </c>
      <c r="B3357" s="33" t="s">
        <v>577</v>
      </c>
      <c r="C3357" s="34">
        <v>16</v>
      </c>
      <c r="D3357" s="33" t="s">
        <v>16</v>
      </c>
      <c r="E3357" s="33" t="s">
        <v>3680</v>
      </c>
      <c r="F3357" s="35">
        <v>31201605</v>
      </c>
      <c r="G3357" s="33" t="s">
        <v>15072</v>
      </c>
      <c r="H3357" s="33">
        <v>3</v>
      </c>
      <c r="I3357" s="33">
        <v>3</v>
      </c>
      <c r="J3357" s="36">
        <v>13</v>
      </c>
      <c r="K3357" s="37">
        <v>147680</v>
      </c>
      <c r="L3357" s="38" t="s">
        <v>2367</v>
      </c>
      <c r="M3357" s="38" t="s">
        <v>13</v>
      </c>
    </row>
    <row r="3358" spans="1:13" s="39" customFormat="1" ht="12.75" x14ac:dyDescent="0.2">
      <c r="A3358" s="33" t="s">
        <v>21</v>
      </c>
      <c r="B3358" s="33" t="s">
        <v>577</v>
      </c>
      <c r="C3358" s="34">
        <v>16</v>
      </c>
      <c r="D3358" s="33" t="s">
        <v>16</v>
      </c>
      <c r="E3358" s="33" t="s">
        <v>3681</v>
      </c>
      <c r="F3358" s="35">
        <v>40141700</v>
      </c>
      <c r="G3358" s="33" t="s">
        <v>15072</v>
      </c>
      <c r="H3358" s="33">
        <v>3</v>
      </c>
      <c r="I3358" s="33">
        <v>3</v>
      </c>
      <c r="J3358" s="36">
        <v>5</v>
      </c>
      <c r="K3358" s="37">
        <v>86115</v>
      </c>
      <c r="L3358" s="38" t="s">
        <v>15</v>
      </c>
      <c r="M3358" s="38" t="s">
        <v>13</v>
      </c>
    </row>
    <row r="3359" spans="1:13" s="39" customFormat="1" ht="12.75" x14ac:dyDescent="0.2">
      <c r="A3359" s="33" t="s">
        <v>21</v>
      </c>
      <c r="B3359" s="33" t="s">
        <v>577</v>
      </c>
      <c r="C3359" s="34">
        <v>16</v>
      </c>
      <c r="D3359" s="33" t="s">
        <v>16</v>
      </c>
      <c r="E3359" s="33" t="s">
        <v>3682</v>
      </c>
      <c r="F3359" s="35">
        <v>40141700</v>
      </c>
      <c r="G3359" s="33" t="s">
        <v>15072</v>
      </c>
      <c r="H3359" s="33">
        <v>3</v>
      </c>
      <c r="I3359" s="33">
        <v>3</v>
      </c>
      <c r="J3359" s="36">
        <v>5</v>
      </c>
      <c r="K3359" s="37">
        <v>369010</v>
      </c>
      <c r="L3359" s="38" t="s">
        <v>15</v>
      </c>
      <c r="M3359" s="38" t="s">
        <v>13</v>
      </c>
    </row>
    <row r="3360" spans="1:13" s="39" customFormat="1" ht="12.75" x14ac:dyDescent="0.2">
      <c r="A3360" s="33" t="s">
        <v>21</v>
      </c>
      <c r="B3360" s="33" t="s">
        <v>577</v>
      </c>
      <c r="C3360" s="34">
        <v>16</v>
      </c>
      <c r="D3360" s="33" t="s">
        <v>16</v>
      </c>
      <c r="E3360" s="33" t="s">
        <v>3683</v>
      </c>
      <c r="F3360" s="35">
        <v>40141700</v>
      </c>
      <c r="G3360" s="33" t="s">
        <v>15072</v>
      </c>
      <c r="H3360" s="33">
        <v>3</v>
      </c>
      <c r="I3360" s="33">
        <v>3</v>
      </c>
      <c r="J3360" s="36">
        <v>5</v>
      </c>
      <c r="K3360" s="37">
        <v>315650</v>
      </c>
      <c r="L3360" s="38" t="s">
        <v>15</v>
      </c>
      <c r="M3360" s="38" t="s">
        <v>13</v>
      </c>
    </row>
    <row r="3361" spans="1:13" s="39" customFormat="1" ht="12.75" x14ac:dyDescent="0.2">
      <c r="A3361" s="33" t="s">
        <v>21</v>
      </c>
      <c r="B3361" s="33" t="s">
        <v>577</v>
      </c>
      <c r="C3361" s="34">
        <v>16</v>
      </c>
      <c r="D3361" s="33" t="s">
        <v>16</v>
      </c>
      <c r="E3361" s="33" t="s">
        <v>3684</v>
      </c>
      <c r="F3361" s="35">
        <v>31162301</v>
      </c>
      <c r="G3361" s="33" t="s">
        <v>15072</v>
      </c>
      <c r="H3361" s="33">
        <v>3</v>
      </c>
      <c r="I3361" s="33">
        <v>3</v>
      </c>
      <c r="J3361" s="36">
        <v>250</v>
      </c>
      <c r="K3361" s="37">
        <v>1343500</v>
      </c>
      <c r="L3361" s="38" t="s">
        <v>15</v>
      </c>
      <c r="M3361" s="38" t="s">
        <v>13</v>
      </c>
    </row>
    <row r="3362" spans="1:13" s="39" customFormat="1" ht="12.75" x14ac:dyDescent="0.2">
      <c r="A3362" s="33" t="s">
        <v>21</v>
      </c>
      <c r="B3362" s="33" t="s">
        <v>577</v>
      </c>
      <c r="C3362" s="34">
        <v>16</v>
      </c>
      <c r="D3362" s="33" t="s">
        <v>16</v>
      </c>
      <c r="E3362" s="33" t="s">
        <v>3685</v>
      </c>
      <c r="F3362" s="35">
        <v>30101704</v>
      </c>
      <c r="G3362" s="33" t="s">
        <v>15072</v>
      </c>
      <c r="H3362" s="33">
        <v>3</v>
      </c>
      <c r="I3362" s="33">
        <v>3</v>
      </c>
      <c r="J3362" s="36">
        <v>145</v>
      </c>
      <c r="K3362" s="37">
        <v>516925</v>
      </c>
      <c r="L3362" s="38" t="s">
        <v>15</v>
      </c>
      <c r="M3362" s="38" t="s">
        <v>13</v>
      </c>
    </row>
    <row r="3363" spans="1:13" s="39" customFormat="1" ht="12.75" x14ac:dyDescent="0.2">
      <c r="A3363" s="33" t="s">
        <v>21</v>
      </c>
      <c r="B3363" s="33" t="s">
        <v>577</v>
      </c>
      <c r="C3363" s="34">
        <v>16</v>
      </c>
      <c r="D3363" s="33" t="s">
        <v>16</v>
      </c>
      <c r="E3363" s="33" t="s">
        <v>14116</v>
      </c>
      <c r="F3363" s="35">
        <v>30162401</v>
      </c>
      <c r="G3363" s="33" t="s">
        <v>15072</v>
      </c>
      <c r="H3363" s="33">
        <v>3</v>
      </c>
      <c r="I3363" s="33">
        <v>3</v>
      </c>
      <c r="J3363" s="36">
        <v>150</v>
      </c>
      <c r="K3363" s="37">
        <v>5098500</v>
      </c>
      <c r="L3363" s="38" t="s">
        <v>15</v>
      </c>
      <c r="M3363" s="38" t="s">
        <v>13</v>
      </c>
    </row>
    <row r="3364" spans="1:13" s="39" customFormat="1" ht="12.75" x14ac:dyDescent="0.2">
      <c r="A3364" s="33" t="s">
        <v>21</v>
      </c>
      <c r="B3364" s="33" t="s">
        <v>577</v>
      </c>
      <c r="C3364" s="34">
        <v>16</v>
      </c>
      <c r="D3364" s="33" t="s">
        <v>16</v>
      </c>
      <c r="E3364" s="33" t="s">
        <v>3686</v>
      </c>
      <c r="F3364" s="35">
        <v>31201607</v>
      </c>
      <c r="G3364" s="33" t="s">
        <v>15072</v>
      </c>
      <c r="H3364" s="33">
        <v>3</v>
      </c>
      <c r="I3364" s="33">
        <v>3</v>
      </c>
      <c r="J3364" s="36">
        <v>232</v>
      </c>
      <c r="K3364" s="37">
        <v>4901696</v>
      </c>
      <c r="L3364" s="38" t="s">
        <v>15</v>
      </c>
      <c r="M3364" s="38" t="s">
        <v>13</v>
      </c>
    </row>
    <row r="3365" spans="1:13" s="39" customFormat="1" ht="12.75" x14ac:dyDescent="0.2">
      <c r="A3365" s="33" t="s">
        <v>21</v>
      </c>
      <c r="B3365" s="33" t="s">
        <v>577</v>
      </c>
      <c r="C3365" s="34">
        <v>16</v>
      </c>
      <c r="D3365" s="33" t="s">
        <v>16</v>
      </c>
      <c r="E3365" s="33" t="s">
        <v>3687</v>
      </c>
      <c r="F3365" s="35">
        <v>31201610</v>
      </c>
      <c r="G3365" s="33" t="s">
        <v>15072</v>
      </c>
      <c r="H3365" s="33">
        <v>3</v>
      </c>
      <c r="I3365" s="33">
        <v>3</v>
      </c>
      <c r="J3365" s="36">
        <v>2</v>
      </c>
      <c r="K3365" s="37">
        <v>40460</v>
      </c>
      <c r="L3365" s="38" t="s">
        <v>2367</v>
      </c>
      <c r="M3365" s="38" t="s">
        <v>13</v>
      </c>
    </row>
    <row r="3366" spans="1:13" s="39" customFormat="1" ht="12.75" x14ac:dyDescent="0.2">
      <c r="A3366" s="33" t="s">
        <v>21</v>
      </c>
      <c r="B3366" s="33" t="s">
        <v>577</v>
      </c>
      <c r="C3366" s="34">
        <v>16</v>
      </c>
      <c r="D3366" s="33" t="s">
        <v>16</v>
      </c>
      <c r="E3366" s="33" t="s">
        <v>3688</v>
      </c>
      <c r="F3366" s="35">
        <v>31162301</v>
      </c>
      <c r="G3366" s="33" t="s">
        <v>15072</v>
      </c>
      <c r="H3366" s="33">
        <v>3</v>
      </c>
      <c r="I3366" s="33">
        <v>3</v>
      </c>
      <c r="J3366" s="36">
        <v>100</v>
      </c>
      <c r="K3366" s="37">
        <v>704700</v>
      </c>
      <c r="L3366" s="38" t="s">
        <v>15</v>
      </c>
      <c r="M3366" s="38" t="s">
        <v>13</v>
      </c>
    </row>
    <row r="3367" spans="1:13" s="39" customFormat="1" ht="12.75" x14ac:dyDescent="0.2">
      <c r="A3367" s="33" t="s">
        <v>21</v>
      </c>
      <c r="B3367" s="33" t="s">
        <v>577</v>
      </c>
      <c r="C3367" s="34">
        <v>16</v>
      </c>
      <c r="D3367" s="33" t="s">
        <v>16</v>
      </c>
      <c r="E3367" s="33" t="s">
        <v>3689</v>
      </c>
      <c r="F3367" s="35">
        <v>31162301</v>
      </c>
      <c r="G3367" s="33" t="s">
        <v>15072</v>
      </c>
      <c r="H3367" s="33">
        <v>3</v>
      </c>
      <c r="I3367" s="33">
        <v>3</v>
      </c>
      <c r="J3367" s="36">
        <v>180</v>
      </c>
      <c r="K3367" s="37">
        <v>1268460</v>
      </c>
      <c r="L3367" s="38" t="s">
        <v>15</v>
      </c>
      <c r="M3367" s="38" t="s">
        <v>13</v>
      </c>
    </row>
    <row r="3368" spans="1:13" s="39" customFormat="1" ht="12.75" x14ac:dyDescent="0.2">
      <c r="A3368" s="33" t="s">
        <v>21</v>
      </c>
      <c r="B3368" s="33" t="s">
        <v>577</v>
      </c>
      <c r="C3368" s="34">
        <v>16</v>
      </c>
      <c r="D3368" s="33" t="s">
        <v>16</v>
      </c>
      <c r="E3368" s="33" t="s">
        <v>3690</v>
      </c>
      <c r="F3368" s="35">
        <v>31211501</v>
      </c>
      <c r="G3368" s="33" t="s">
        <v>15072</v>
      </c>
      <c r="H3368" s="33">
        <v>3</v>
      </c>
      <c r="I3368" s="33">
        <v>3</v>
      </c>
      <c r="J3368" s="36">
        <v>15</v>
      </c>
      <c r="K3368" s="37">
        <v>679830</v>
      </c>
      <c r="L3368" s="38" t="s">
        <v>2367</v>
      </c>
      <c r="M3368" s="38" t="s">
        <v>13</v>
      </c>
    </row>
    <row r="3369" spans="1:13" s="39" customFormat="1" ht="12.75" x14ac:dyDescent="0.2">
      <c r="A3369" s="33" t="s">
        <v>21</v>
      </c>
      <c r="B3369" s="33" t="s">
        <v>577</v>
      </c>
      <c r="C3369" s="34">
        <v>16</v>
      </c>
      <c r="D3369" s="33" t="s">
        <v>16</v>
      </c>
      <c r="E3369" s="33" t="s">
        <v>3691</v>
      </c>
      <c r="F3369" s="35">
        <v>31211501</v>
      </c>
      <c r="G3369" s="33" t="s">
        <v>15072</v>
      </c>
      <c r="H3369" s="33">
        <v>3</v>
      </c>
      <c r="I3369" s="33">
        <v>3</v>
      </c>
      <c r="J3369" s="36">
        <v>8</v>
      </c>
      <c r="K3369" s="37">
        <v>467984</v>
      </c>
      <c r="L3369" s="38" t="s">
        <v>2367</v>
      </c>
      <c r="M3369" s="38" t="s">
        <v>13</v>
      </c>
    </row>
    <row r="3370" spans="1:13" s="39" customFormat="1" ht="12.75" x14ac:dyDescent="0.2">
      <c r="A3370" s="33" t="s">
        <v>21</v>
      </c>
      <c r="B3370" s="33" t="s">
        <v>577</v>
      </c>
      <c r="C3370" s="34">
        <v>16</v>
      </c>
      <c r="D3370" s="33" t="s">
        <v>16</v>
      </c>
      <c r="E3370" s="33" t="s">
        <v>3692</v>
      </c>
      <c r="F3370" s="35">
        <v>31211501</v>
      </c>
      <c r="G3370" s="33" t="s">
        <v>15072</v>
      </c>
      <c r="H3370" s="33">
        <v>3</v>
      </c>
      <c r="I3370" s="33">
        <v>3</v>
      </c>
      <c r="J3370" s="36">
        <v>6</v>
      </c>
      <c r="K3370" s="37">
        <v>350988</v>
      </c>
      <c r="L3370" s="38" t="s">
        <v>2367</v>
      </c>
      <c r="M3370" s="38" t="s">
        <v>13</v>
      </c>
    </row>
    <row r="3371" spans="1:13" s="39" customFormat="1" ht="12.75" x14ac:dyDescent="0.2">
      <c r="A3371" s="33" t="s">
        <v>21</v>
      </c>
      <c r="B3371" s="33" t="s">
        <v>577</v>
      </c>
      <c r="C3371" s="34">
        <v>16</v>
      </c>
      <c r="D3371" s="33" t="s">
        <v>16</v>
      </c>
      <c r="E3371" s="33" t="s">
        <v>3693</v>
      </c>
      <c r="F3371" s="35">
        <v>31211501</v>
      </c>
      <c r="G3371" s="33" t="s">
        <v>15072</v>
      </c>
      <c r="H3371" s="33">
        <v>3</v>
      </c>
      <c r="I3371" s="33">
        <v>3</v>
      </c>
      <c r="J3371" s="36">
        <v>10</v>
      </c>
      <c r="K3371" s="37">
        <v>584980</v>
      </c>
      <c r="L3371" s="38" t="s">
        <v>2367</v>
      </c>
      <c r="M3371" s="38" t="s">
        <v>13</v>
      </c>
    </row>
    <row r="3372" spans="1:13" s="39" customFormat="1" ht="12.75" x14ac:dyDescent="0.2">
      <c r="A3372" s="33" t="s">
        <v>21</v>
      </c>
      <c r="B3372" s="33" t="s">
        <v>577</v>
      </c>
      <c r="C3372" s="34">
        <v>16</v>
      </c>
      <c r="D3372" s="33" t="s">
        <v>16</v>
      </c>
      <c r="E3372" s="33" t="s">
        <v>3694</v>
      </c>
      <c r="F3372" s="35">
        <v>31211501</v>
      </c>
      <c r="G3372" s="33" t="s">
        <v>15072</v>
      </c>
      <c r="H3372" s="33">
        <v>3</v>
      </c>
      <c r="I3372" s="33">
        <v>3</v>
      </c>
      <c r="J3372" s="36">
        <v>8</v>
      </c>
      <c r="K3372" s="37">
        <v>86528</v>
      </c>
      <c r="L3372" s="38" t="s">
        <v>2367</v>
      </c>
      <c r="M3372" s="38" t="s">
        <v>13</v>
      </c>
    </row>
    <row r="3373" spans="1:13" s="39" customFormat="1" ht="12.75" x14ac:dyDescent="0.2">
      <c r="A3373" s="33" t="s">
        <v>21</v>
      </c>
      <c r="B3373" s="33" t="s">
        <v>577</v>
      </c>
      <c r="C3373" s="34">
        <v>16</v>
      </c>
      <c r="D3373" s="33" t="s">
        <v>16</v>
      </c>
      <c r="E3373" s="33" t="s">
        <v>3695</v>
      </c>
      <c r="F3373" s="35">
        <v>31211501</v>
      </c>
      <c r="G3373" s="33" t="s">
        <v>15072</v>
      </c>
      <c r="H3373" s="33">
        <v>3</v>
      </c>
      <c r="I3373" s="33">
        <v>3</v>
      </c>
      <c r="J3373" s="36">
        <v>5</v>
      </c>
      <c r="K3373" s="37">
        <v>292490</v>
      </c>
      <c r="L3373" s="38" t="s">
        <v>2367</v>
      </c>
      <c r="M3373" s="38" t="s">
        <v>13</v>
      </c>
    </row>
    <row r="3374" spans="1:13" s="39" customFormat="1" ht="12.75" x14ac:dyDescent="0.2">
      <c r="A3374" s="33" t="s">
        <v>21</v>
      </c>
      <c r="B3374" s="33" t="s">
        <v>577</v>
      </c>
      <c r="C3374" s="34">
        <v>16</v>
      </c>
      <c r="D3374" s="33" t="s">
        <v>16</v>
      </c>
      <c r="E3374" s="33" t="s">
        <v>3696</v>
      </c>
      <c r="F3374" s="35">
        <v>31211501</v>
      </c>
      <c r="G3374" s="33" t="s">
        <v>15072</v>
      </c>
      <c r="H3374" s="33">
        <v>3</v>
      </c>
      <c r="I3374" s="33">
        <v>3</v>
      </c>
      <c r="J3374" s="36">
        <v>3</v>
      </c>
      <c r="K3374" s="37">
        <v>175494</v>
      </c>
      <c r="L3374" s="38" t="s">
        <v>2367</v>
      </c>
      <c r="M3374" s="38" t="s">
        <v>13</v>
      </c>
    </row>
    <row r="3375" spans="1:13" s="39" customFormat="1" ht="12.75" x14ac:dyDescent="0.2">
      <c r="A3375" s="33" t="s">
        <v>21</v>
      </c>
      <c r="B3375" s="33" t="s">
        <v>577</v>
      </c>
      <c r="C3375" s="34">
        <v>16</v>
      </c>
      <c r="D3375" s="33" t="s">
        <v>16</v>
      </c>
      <c r="E3375" s="33" t="s">
        <v>3697</v>
      </c>
      <c r="F3375" s="35">
        <v>40141600</v>
      </c>
      <c r="G3375" s="33" t="s">
        <v>15072</v>
      </c>
      <c r="H3375" s="33">
        <v>3</v>
      </c>
      <c r="I3375" s="33">
        <v>3</v>
      </c>
      <c r="J3375" s="36">
        <v>2</v>
      </c>
      <c r="K3375" s="37">
        <v>591774</v>
      </c>
      <c r="L3375" s="38" t="s">
        <v>15</v>
      </c>
      <c r="M3375" s="38" t="s">
        <v>13</v>
      </c>
    </row>
    <row r="3376" spans="1:13" s="39" customFormat="1" ht="12.75" x14ac:dyDescent="0.2">
      <c r="A3376" s="33" t="s">
        <v>21</v>
      </c>
      <c r="B3376" s="33" t="s">
        <v>577</v>
      </c>
      <c r="C3376" s="34">
        <v>16</v>
      </c>
      <c r="D3376" s="33" t="s">
        <v>16</v>
      </c>
      <c r="E3376" s="33" t="s">
        <v>3698</v>
      </c>
      <c r="F3376" s="35">
        <v>40142513</v>
      </c>
      <c r="G3376" s="33" t="s">
        <v>15072</v>
      </c>
      <c r="H3376" s="33">
        <v>3</v>
      </c>
      <c r="I3376" s="33">
        <v>3</v>
      </c>
      <c r="J3376" s="36">
        <v>15</v>
      </c>
      <c r="K3376" s="37">
        <v>25920</v>
      </c>
      <c r="L3376" s="38" t="s">
        <v>15</v>
      </c>
      <c r="M3376" s="38" t="s">
        <v>13</v>
      </c>
    </row>
    <row r="3377" spans="1:13" s="39" customFormat="1" ht="12.75" x14ac:dyDescent="0.2">
      <c r="A3377" s="33" t="s">
        <v>21</v>
      </c>
      <c r="B3377" s="33" t="s">
        <v>577</v>
      </c>
      <c r="C3377" s="34">
        <v>16</v>
      </c>
      <c r="D3377" s="33" t="s">
        <v>16</v>
      </c>
      <c r="E3377" s="33" t="s">
        <v>3699</v>
      </c>
      <c r="F3377" s="35">
        <v>31211906</v>
      </c>
      <c r="G3377" s="33" t="s">
        <v>15072</v>
      </c>
      <c r="H3377" s="33">
        <v>3</v>
      </c>
      <c r="I3377" s="33">
        <v>3</v>
      </c>
      <c r="J3377" s="36">
        <v>80</v>
      </c>
      <c r="K3377" s="37">
        <v>759680</v>
      </c>
      <c r="L3377" s="38" t="s">
        <v>15</v>
      </c>
      <c r="M3377" s="38" t="s">
        <v>13</v>
      </c>
    </row>
    <row r="3378" spans="1:13" s="39" customFormat="1" ht="12.75" x14ac:dyDescent="0.2">
      <c r="A3378" s="33" t="s">
        <v>21</v>
      </c>
      <c r="B3378" s="33" t="s">
        <v>577</v>
      </c>
      <c r="C3378" s="34">
        <v>16</v>
      </c>
      <c r="D3378" s="33" t="s">
        <v>16</v>
      </c>
      <c r="E3378" s="33" t="s">
        <v>3700</v>
      </c>
      <c r="F3378" s="35">
        <v>30181505</v>
      </c>
      <c r="G3378" s="33" t="s">
        <v>15072</v>
      </c>
      <c r="H3378" s="33">
        <v>3</v>
      </c>
      <c r="I3378" s="33">
        <v>3</v>
      </c>
      <c r="J3378" s="36">
        <v>6</v>
      </c>
      <c r="K3378" s="37">
        <v>1745532</v>
      </c>
      <c r="L3378" s="38" t="s">
        <v>15</v>
      </c>
      <c r="M3378" s="38" t="s">
        <v>13</v>
      </c>
    </row>
    <row r="3379" spans="1:13" s="39" customFormat="1" ht="12.75" x14ac:dyDescent="0.2">
      <c r="A3379" s="33" t="s">
        <v>21</v>
      </c>
      <c r="B3379" s="33" t="s">
        <v>577</v>
      </c>
      <c r="C3379" s="34">
        <v>16</v>
      </c>
      <c r="D3379" s="33" t="s">
        <v>16</v>
      </c>
      <c r="E3379" s="33" t="s">
        <v>3701</v>
      </c>
      <c r="F3379" s="35">
        <v>31201600</v>
      </c>
      <c r="G3379" s="33" t="s">
        <v>15072</v>
      </c>
      <c r="H3379" s="33">
        <v>3</v>
      </c>
      <c r="I3379" s="33">
        <v>3</v>
      </c>
      <c r="J3379" s="36">
        <v>25</v>
      </c>
      <c r="K3379" s="37">
        <v>1052100</v>
      </c>
      <c r="L3379" s="38" t="s">
        <v>2367</v>
      </c>
      <c r="M3379" s="38" t="s">
        <v>13</v>
      </c>
    </row>
    <row r="3380" spans="1:13" s="39" customFormat="1" ht="12.75" x14ac:dyDescent="0.2">
      <c r="A3380" s="33" t="s">
        <v>21</v>
      </c>
      <c r="B3380" s="33" t="s">
        <v>577</v>
      </c>
      <c r="C3380" s="34">
        <v>16</v>
      </c>
      <c r="D3380" s="33" t="s">
        <v>16</v>
      </c>
      <c r="E3380" s="33" t="s">
        <v>3702</v>
      </c>
      <c r="F3380" s="35">
        <v>40142513</v>
      </c>
      <c r="G3380" s="33" t="s">
        <v>15072</v>
      </c>
      <c r="H3380" s="33">
        <v>3</v>
      </c>
      <c r="I3380" s="33">
        <v>3</v>
      </c>
      <c r="J3380" s="36">
        <v>2</v>
      </c>
      <c r="K3380" s="37">
        <v>20516</v>
      </c>
      <c r="L3380" s="38" t="s">
        <v>15</v>
      </c>
      <c r="M3380" s="38" t="s">
        <v>13</v>
      </c>
    </row>
    <row r="3381" spans="1:13" s="39" customFormat="1" ht="12.75" x14ac:dyDescent="0.2">
      <c r="A3381" s="33" t="s">
        <v>21</v>
      </c>
      <c r="B3381" s="33" t="s">
        <v>577</v>
      </c>
      <c r="C3381" s="34">
        <v>16</v>
      </c>
      <c r="D3381" s="33" t="s">
        <v>16</v>
      </c>
      <c r="E3381" s="33" t="s">
        <v>3703</v>
      </c>
      <c r="F3381" s="35">
        <v>40142513</v>
      </c>
      <c r="G3381" s="33" t="s">
        <v>15072</v>
      </c>
      <c r="H3381" s="33">
        <v>3</v>
      </c>
      <c r="I3381" s="33">
        <v>3</v>
      </c>
      <c r="J3381" s="36">
        <v>10</v>
      </c>
      <c r="K3381" s="37">
        <v>59320</v>
      </c>
      <c r="L3381" s="38" t="s">
        <v>15</v>
      </c>
      <c r="M3381" s="38" t="s">
        <v>13</v>
      </c>
    </row>
    <row r="3382" spans="1:13" s="39" customFormat="1" ht="12.75" x14ac:dyDescent="0.2">
      <c r="A3382" s="33" t="s">
        <v>21</v>
      </c>
      <c r="B3382" s="33" t="s">
        <v>577</v>
      </c>
      <c r="C3382" s="34">
        <v>16</v>
      </c>
      <c r="D3382" s="33" t="s">
        <v>16</v>
      </c>
      <c r="E3382" s="33" t="s">
        <v>3704</v>
      </c>
      <c r="F3382" s="35">
        <v>40142513</v>
      </c>
      <c r="G3382" s="33" t="s">
        <v>15072</v>
      </c>
      <c r="H3382" s="33">
        <v>3</v>
      </c>
      <c r="I3382" s="33">
        <v>3</v>
      </c>
      <c r="J3382" s="36">
        <v>10</v>
      </c>
      <c r="K3382" s="37">
        <v>40950</v>
      </c>
      <c r="L3382" s="38" t="s">
        <v>15</v>
      </c>
      <c r="M3382" s="38" t="s">
        <v>13</v>
      </c>
    </row>
    <row r="3383" spans="1:13" s="39" customFormat="1" ht="12.75" x14ac:dyDescent="0.2">
      <c r="A3383" s="33" t="s">
        <v>21</v>
      </c>
      <c r="B3383" s="33" t="s">
        <v>577</v>
      </c>
      <c r="C3383" s="34">
        <v>16</v>
      </c>
      <c r="D3383" s="33" t="s">
        <v>16</v>
      </c>
      <c r="E3383" s="33" t="s">
        <v>3705</v>
      </c>
      <c r="F3383" s="35">
        <v>40142513</v>
      </c>
      <c r="G3383" s="33" t="s">
        <v>15072</v>
      </c>
      <c r="H3383" s="33">
        <v>3</v>
      </c>
      <c r="I3383" s="33">
        <v>3</v>
      </c>
      <c r="J3383" s="36">
        <v>2</v>
      </c>
      <c r="K3383" s="37">
        <v>49832</v>
      </c>
      <c r="L3383" s="38" t="s">
        <v>15</v>
      </c>
      <c r="M3383" s="38" t="s">
        <v>13</v>
      </c>
    </row>
    <row r="3384" spans="1:13" s="39" customFormat="1" ht="12.75" x14ac:dyDescent="0.2">
      <c r="A3384" s="33" t="s">
        <v>21</v>
      </c>
      <c r="B3384" s="33" t="s">
        <v>577</v>
      </c>
      <c r="C3384" s="34">
        <v>16</v>
      </c>
      <c r="D3384" s="33" t="s">
        <v>16</v>
      </c>
      <c r="E3384" s="33" t="s">
        <v>3706</v>
      </c>
      <c r="F3384" s="35">
        <v>40142513</v>
      </c>
      <c r="G3384" s="33" t="s">
        <v>15072</v>
      </c>
      <c r="H3384" s="33">
        <v>3</v>
      </c>
      <c r="I3384" s="33">
        <v>3</v>
      </c>
      <c r="J3384" s="36">
        <v>2</v>
      </c>
      <c r="K3384" s="37">
        <v>24896</v>
      </c>
      <c r="L3384" s="38" t="s">
        <v>15</v>
      </c>
      <c r="M3384" s="38" t="s">
        <v>13</v>
      </c>
    </row>
    <row r="3385" spans="1:13" s="39" customFormat="1" ht="12.75" x14ac:dyDescent="0.2">
      <c r="A3385" s="33" t="s">
        <v>21</v>
      </c>
      <c r="B3385" s="33" t="s">
        <v>577</v>
      </c>
      <c r="C3385" s="34">
        <v>16</v>
      </c>
      <c r="D3385" s="33" t="s">
        <v>16</v>
      </c>
      <c r="E3385" s="33" t="s">
        <v>3707</v>
      </c>
      <c r="F3385" s="35">
        <v>40142513</v>
      </c>
      <c r="G3385" s="33" t="s">
        <v>15072</v>
      </c>
      <c r="H3385" s="33">
        <v>3</v>
      </c>
      <c r="I3385" s="33">
        <v>3</v>
      </c>
      <c r="J3385" s="36">
        <v>2</v>
      </c>
      <c r="K3385" s="37">
        <v>24896</v>
      </c>
      <c r="L3385" s="38" t="s">
        <v>15</v>
      </c>
      <c r="M3385" s="38" t="s">
        <v>13</v>
      </c>
    </row>
    <row r="3386" spans="1:13" s="39" customFormat="1" ht="12.75" x14ac:dyDescent="0.2">
      <c r="A3386" s="33" t="s">
        <v>21</v>
      </c>
      <c r="B3386" s="33" t="s">
        <v>577</v>
      </c>
      <c r="C3386" s="34">
        <v>16</v>
      </c>
      <c r="D3386" s="33" t="s">
        <v>16</v>
      </c>
      <c r="E3386" s="33" t="s">
        <v>3708</v>
      </c>
      <c r="F3386" s="35">
        <v>40142513</v>
      </c>
      <c r="G3386" s="33" t="s">
        <v>15072</v>
      </c>
      <c r="H3386" s="33">
        <v>3</v>
      </c>
      <c r="I3386" s="33">
        <v>3</v>
      </c>
      <c r="J3386" s="36">
        <v>13</v>
      </c>
      <c r="K3386" s="37">
        <v>64740</v>
      </c>
      <c r="L3386" s="38" t="s">
        <v>15</v>
      </c>
      <c r="M3386" s="38" t="s">
        <v>13</v>
      </c>
    </row>
    <row r="3387" spans="1:13" s="39" customFormat="1" ht="12.75" x14ac:dyDescent="0.2">
      <c r="A3387" s="33" t="s">
        <v>21</v>
      </c>
      <c r="B3387" s="33" t="s">
        <v>577</v>
      </c>
      <c r="C3387" s="34">
        <v>16</v>
      </c>
      <c r="D3387" s="33" t="s">
        <v>16</v>
      </c>
      <c r="E3387" s="33" t="s">
        <v>3709</v>
      </c>
      <c r="F3387" s="35">
        <v>40142513</v>
      </c>
      <c r="G3387" s="33" t="s">
        <v>15072</v>
      </c>
      <c r="H3387" s="33">
        <v>3</v>
      </c>
      <c r="I3387" s="33">
        <v>3</v>
      </c>
      <c r="J3387" s="36">
        <v>2</v>
      </c>
      <c r="K3387" s="37">
        <v>19930</v>
      </c>
      <c r="L3387" s="38" t="s">
        <v>15</v>
      </c>
      <c r="M3387" s="38" t="s">
        <v>13</v>
      </c>
    </row>
    <row r="3388" spans="1:13" s="39" customFormat="1" ht="12.75" x14ac:dyDescent="0.2">
      <c r="A3388" s="33" t="s">
        <v>21</v>
      </c>
      <c r="B3388" s="33" t="s">
        <v>577</v>
      </c>
      <c r="C3388" s="34">
        <v>16</v>
      </c>
      <c r="D3388" s="33" t="s">
        <v>16</v>
      </c>
      <c r="E3388" s="33" t="s">
        <v>3710</v>
      </c>
      <c r="F3388" s="35">
        <v>31133710</v>
      </c>
      <c r="G3388" s="33" t="s">
        <v>15072</v>
      </c>
      <c r="H3388" s="33">
        <v>3</v>
      </c>
      <c r="I3388" s="33">
        <v>3</v>
      </c>
      <c r="J3388" s="36">
        <v>5</v>
      </c>
      <c r="K3388" s="37">
        <v>184030</v>
      </c>
      <c r="L3388" s="38" t="s">
        <v>15</v>
      </c>
      <c r="M3388" s="38" t="s">
        <v>13</v>
      </c>
    </row>
    <row r="3389" spans="1:13" s="39" customFormat="1" ht="12.75" x14ac:dyDescent="0.2">
      <c r="A3389" s="33" t="s">
        <v>21</v>
      </c>
      <c r="B3389" s="33" t="s">
        <v>577</v>
      </c>
      <c r="C3389" s="34">
        <v>16</v>
      </c>
      <c r="D3389" s="33" t="s">
        <v>16</v>
      </c>
      <c r="E3389" s="33" t="s">
        <v>3711</v>
      </c>
      <c r="F3389" s="35">
        <v>31133710</v>
      </c>
      <c r="G3389" s="33" t="s">
        <v>15072</v>
      </c>
      <c r="H3389" s="33">
        <v>3</v>
      </c>
      <c r="I3389" s="33">
        <v>3</v>
      </c>
      <c r="J3389" s="36">
        <v>32</v>
      </c>
      <c r="K3389" s="37">
        <v>218784</v>
      </c>
      <c r="L3389" s="38" t="s">
        <v>15</v>
      </c>
      <c r="M3389" s="38" t="s">
        <v>13</v>
      </c>
    </row>
    <row r="3390" spans="1:13" s="39" customFormat="1" ht="12.75" x14ac:dyDescent="0.2">
      <c r="A3390" s="33" t="s">
        <v>21</v>
      </c>
      <c r="B3390" s="33" t="s">
        <v>577</v>
      </c>
      <c r="C3390" s="34">
        <v>16</v>
      </c>
      <c r="D3390" s="33" t="s">
        <v>16</v>
      </c>
      <c r="E3390" s="33" t="s">
        <v>3712</v>
      </c>
      <c r="F3390" s="35">
        <v>23271700</v>
      </c>
      <c r="G3390" s="33" t="s">
        <v>15072</v>
      </c>
      <c r="H3390" s="33">
        <v>3</v>
      </c>
      <c r="I3390" s="33">
        <v>3</v>
      </c>
      <c r="J3390" s="36">
        <v>24</v>
      </c>
      <c r="K3390" s="37">
        <v>194280</v>
      </c>
      <c r="L3390" s="38" t="s">
        <v>15</v>
      </c>
      <c r="M3390" s="38" t="s">
        <v>13</v>
      </c>
    </row>
    <row r="3391" spans="1:13" s="39" customFormat="1" ht="12.75" x14ac:dyDescent="0.2">
      <c r="A3391" s="33" t="s">
        <v>21</v>
      </c>
      <c r="B3391" s="33" t="s">
        <v>577</v>
      </c>
      <c r="C3391" s="34">
        <v>16</v>
      </c>
      <c r="D3391" s="33" t="s">
        <v>16</v>
      </c>
      <c r="E3391" s="33" t="s">
        <v>3713</v>
      </c>
      <c r="F3391" s="35">
        <v>11121600</v>
      </c>
      <c r="G3391" s="33" t="s">
        <v>15072</v>
      </c>
      <c r="H3391" s="33">
        <v>3</v>
      </c>
      <c r="I3391" s="33">
        <v>3</v>
      </c>
      <c r="J3391" s="36">
        <v>6</v>
      </c>
      <c r="K3391" s="37">
        <v>135906</v>
      </c>
      <c r="L3391" s="38" t="s">
        <v>15</v>
      </c>
      <c r="M3391" s="38" t="s">
        <v>13</v>
      </c>
    </row>
    <row r="3392" spans="1:13" s="39" customFormat="1" ht="12.75" x14ac:dyDescent="0.2">
      <c r="A3392" s="33" t="s">
        <v>21</v>
      </c>
      <c r="B3392" s="33" t="s">
        <v>577</v>
      </c>
      <c r="C3392" s="34">
        <v>16</v>
      </c>
      <c r="D3392" s="33" t="s">
        <v>16</v>
      </c>
      <c r="E3392" s="33" t="s">
        <v>3714</v>
      </c>
      <c r="F3392" s="35">
        <v>40174608</v>
      </c>
      <c r="G3392" s="33" t="s">
        <v>15072</v>
      </c>
      <c r="H3392" s="33">
        <v>3</v>
      </c>
      <c r="I3392" s="33">
        <v>3</v>
      </c>
      <c r="J3392" s="36">
        <v>10</v>
      </c>
      <c r="K3392" s="37">
        <v>5310</v>
      </c>
      <c r="L3392" s="38" t="s">
        <v>15</v>
      </c>
      <c r="M3392" s="38" t="s">
        <v>13</v>
      </c>
    </row>
    <row r="3393" spans="1:13" s="39" customFormat="1" ht="12.75" x14ac:dyDescent="0.2">
      <c r="A3393" s="33" t="s">
        <v>21</v>
      </c>
      <c r="B3393" s="33" t="s">
        <v>577</v>
      </c>
      <c r="C3393" s="34">
        <v>16</v>
      </c>
      <c r="D3393" s="33" t="s">
        <v>16</v>
      </c>
      <c r="E3393" s="33" t="s">
        <v>3715</v>
      </c>
      <c r="F3393" s="35">
        <v>40174608</v>
      </c>
      <c r="G3393" s="33" t="s">
        <v>15072</v>
      </c>
      <c r="H3393" s="33">
        <v>3</v>
      </c>
      <c r="I3393" s="33">
        <v>3</v>
      </c>
      <c r="J3393" s="36">
        <v>5</v>
      </c>
      <c r="K3393" s="37">
        <v>29355</v>
      </c>
      <c r="L3393" s="38" t="s">
        <v>15</v>
      </c>
      <c r="M3393" s="38" t="s">
        <v>13</v>
      </c>
    </row>
    <row r="3394" spans="1:13" s="39" customFormat="1" ht="12.75" x14ac:dyDescent="0.2">
      <c r="A3394" s="33" t="s">
        <v>21</v>
      </c>
      <c r="B3394" s="33" t="s">
        <v>577</v>
      </c>
      <c r="C3394" s="34">
        <v>16</v>
      </c>
      <c r="D3394" s="33" t="s">
        <v>16</v>
      </c>
      <c r="E3394" s="33" t="s">
        <v>3716</v>
      </c>
      <c r="F3394" s="35">
        <v>40174608</v>
      </c>
      <c r="G3394" s="33" t="s">
        <v>15072</v>
      </c>
      <c r="H3394" s="33">
        <v>3</v>
      </c>
      <c r="I3394" s="33">
        <v>3</v>
      </c>
      <c r="J3394" s="36">
        <v>5</v>
      </c>
      <c r="K3394" s="37">
        <v>18265</v>
      </c>
      <c r="L3394" s="38" t="s">
        <v>15</v>
      </c>
      <c r="M3394" s="38" t="s">
        <v>13</v>
      </c>
    </row>
    <row r="3395" spans="1:13" s="39" customFormat="1" ht="12.75" x14ac:dyDescent="0.2">
      <c r="A3395" s="33" t="s">
        <v>21</v>
      </c>
      <c r="B3395" s="33" t="s">
        <v>577</v>
      </c>
      <c r="C3395" s="34">
        <v>16</v>
      </c>
      <c r="D3395" s="33" t="s">
        <v>16</v>
      </c>
      <c r="E3395" s="33" t="s">
        <v>3717</v>
      </c>
      <c r="F3395" s="35">
        <v>40174608</v>
      </c>
      <c r="G3395" s="33" t="s">
        <v>15072</v>
      </c>
      <c r="H3395" s="33">
        <v>3</v>
      </c>
      <c r="I3395" s="33">
        <v>3</v>
      </c>
      <c r="J3395" s="36">
        <v>2</v>
      </c>
      <c r="K3395" s="37">
        <v>44526</v>
      </c>
      <c r="L3395" s="38" t="s">
        <v>15</v>
      </c>
      <c r="M3395" s="38" t="s">
        <v>13</v>
      </c>
    </row>
    <row r="3396" spans="1:13" s="39" customFormat="1" ht="12.75" x14ac:dyDescent="0.2">
      <c r="A3396" s="33" t="s">
        <v>21</v>
      </c>
      <c r="B3396" s="33" t="s">
        <v>577</v>
      </c>
      <c r="C3396" s="34">
        <v>16</v>
      </c>
      <c r="D3396" s="33" t="s">
        <v>16</v>
      </c>
      <c r="E3396" s="33" t="s">
        <v>3718</v>
      </c>
      <c r="F3396" s="35">
        <v>40174608</v>
      </c>
      <c r="G3396" s="33" t="s">
        <v>15072</v>
      </c>
      <c r="H3396" s="33">
        <v>3</v>
      </c>
      <c r="I3396" s="33">
        <v>3</v>
      </c>
      <c r="J3396" s="36">
        <v>5</v>
      </c>
      <c r="K3396" s="37">
        <v>21600</v>
      </c>
      <c r="L3396" s="38" t="s">
        <v>15</v>
      </c>
      <c r="M3396" s="38" t="s">
        <v>13</v>
      </c>
    </row>
    <row r="3397" spans="1:13" s="39" customFormat="1" ht="12.75" x14ac:dyDescent="0.2">
      <c r="A3397" s="33" t="s">
        <v>21</v>
      </c>
      <c r="B3397" s="33" t="s">
        <v>577</v>
      </c>
      <c r="C3397" s="34">
        <v>16</v>
      </c>
      <c r="D3397" s="33" t="s">
        <v>16</v>
      </c>
      <c r="E3397" s="33" t="s">
        <v>3719</v>
      </c>
      <c r="F3397" s="35">
        <v>40174608</v>
      </c>
      <c r="G3397" s="33" t="s">
        <v>15072</v>
      </c>
      <c r="H3397" s="33">
        <v>3</v>
      </c>
      <c r="I3397" s="33">
        <v>3</v>
      </c>
      <c r="J3397" s="36">
        <v>2</v>
      </c>
      <c r="K3397" s="37">
        <v>10626</v>
      </c>
      <c r="L3397" s="38" t="s">
        <v>15</v>
      </c>
      <c r="M3397" s="38" t="s">
        <v>13</v>
      </c>
    </row>
    <row r="3398" spans="1:13" s="39" customFormat="1" ht="12.75" x14ac:dyDescent="0.2">
      <c r="A3398" s="33" t="s">
        <v>21</v>
      </c>
      <c r="B3398" s="33" t="s">
        <v>577</v>
      </c>
      <c r="C3398" s="34">
        <v>16</v>
      </c>
      <c r="D3398" s="33" t="s">
        <v>16</v>
      </c>
      <c r="E3398" s="33" t="s">
        <v>3720</v>
      </c>
      <c r="F3398" s="35">
        <v>40174608</v>
      </c>
      <c r="G3398" s="33" t="s">
        <v>15072</v>
      </c>
      <c r="H3398" s="33">
        <v>3</v>
      </c>
      <c r="I3398" s="33">
        <v>3</v>
      </c>
      <c r="J3398" s="36">
        <v>2</v>
      </c>
      <c r="K3398" s="37">
        <v>21930</v>
      </c>
      <c r="L3398" s="38" t="s">
        <v>15</v>
      </c>
      <c r="M3398" s="38" t="s">
        <v>13</v>
      </c>
    </row>
    <row r="3399" spans="1:13" s="39" customFormat="1" ht="12.75" x14ac:dyDescent="0.2">
      <c r="A3399" s="33" t="s">
        <v>21</v>
      </c>
      <c r="B3399" s="33" t="s">
        <v>577</v>
      </c>
      <c r="C3399" s="34">
        <v>16</v>
      </c>
      <c r="D3399" s="33" t="s">
        <v>16</v>
      </c>
      <c r="E3399" s="33" t="s">
        <v>3721</v>
      </c>
      <c r="F3399" s="35">
        <v>30161604</v>
      </c>
      <c r="G3399" s="33" t="s">
        <v>15072</v>
      </c>
      <c r="H3399" s="33">
        <v>3</v>
      </c>
      <c r="I3399" s="33">
        <v>3</v>
      </c>
      <c r="J3399" s="36">
        <v>30</v>
      </c>
      <c r="K3399" s="37">
        <v>101850</v>
      </c>
      <c r="L3399" s="38" t="s">
        <v>15</v>
      </c>
      <c r="M3399" s="38" t="s">
        <v>13</v>
      </c>
    </row>
    <row r="3400" spans="1:13" s="39" customFormat="1" ht="12.75" x14ac:dyDescent="0.2">
      <c r="A3400" s="33" t="s">
        <v>21</v>
      </c>
      <c r="B3400" s="33" t="s">
        <v>577</v>
      </c>
      <c r="C3400" s="34">
        <v>16</v>
      </c>
      <c r="D3400" s="33" t="s">
        <v>16</v>
      </c>
      <c r="E3400" s="33" t="s">
        <v>3722</v>
      </c>
      <c r="F3400" s="35">
        <v>40174608</v>
      </c>
      <c r="G3400" s="33" t="s">
        <v>15072</v>
      </c>
      <c r="H3400" s="33">
        <v>3</v>
      </c>
      <c r="I3400" s="33">
        <v>3</v>
      </c>
      <c r="J3400" s="36">
        <v>2</v>
      </c>
      <c r="K3400" s="37">
        <v>20258</v>
      </c>
      <c r="L3400" s="38" t="s">
        <v>15</v>
      </c>
      <c r="M3400" s="38" t="s">
        <v>13</v>
      </c>
    </row>
    <row r="3401" spans="1:13" s="39" customFormat="1" ht="12.75" x14ac:dyDescent="0.2">
      <c r="A3401" s="33" t="s">
        <v>21</v>
      </c>
      <c r="B3401" s="33" t="s">
        <v>577</v>
      </c>
      <c r="C3401" s="34">
        <v>16</v>
      </c>
      <c r="D3401" s="33" t="s">
        <v>16</v>
      </c>
      <c r="E3401" s="33" t="s">
        <v>3723</v>
      </c>
      <c r="F3401" s="35">
        <v>40174608</v>
      </c>
      <c r="G3401" s="33" t="s">
        <v>15072</v>
      </c>
      <c r="H3401" s="33">
        <v>3</v>
      </c>
      <c r="I3401" s="33">
        <v>3</v>
      </c>
      <c r="J3401" s="36">
        <v>2</v>
      </c>
      <c r="K3401" s="37">
        <v>13292</v>
      </c>
      <c r="L3401" s="38" t="s">
        <v>15</v>
      </c>
      <c r="M3401" s="38" t="s">
        <v>13</v>
      </c>
    </row>
    <row r="3402" spans="1:13" s="39" customFormat="1" ht="12.75" x14ac:dyDescent="0.2">
      <c r="A3402" s="33" t="s">
        <v>21</v>
      </c>
      <c r="B3402" s="33" t="s">
        <v>577</v>
      </c>
      <c r="C3402" s="34">
        <v>16</v>
      </c>
      <c r="D3402" s="33" t="s">
        <v>16</v>
      </c>
      <c r="E3402" s="33" t="s">
        <v>3724</v>
      </c>
      <c r="F3402" s="35">
        <v>40174608</v>
      </c>
      <c r="G3402" s="33" t="s">
        <v>15072</v>
      </c>
      <c r="H3402" s="33">
        <v>3</v>
      </c>
      <c r="I3402" s="33">
        <v>3</v>
      </c>
      <c r="J3402" s="36">
        <v>2</v>
      </c>
      <c r="K3402" s="37">
        <v>34882</v>
      </c>
      <c r="L3402" s="38" t="s">
        <v>15</v>
      </c>
      <c r="M3402" s="38" t="s">
        <v>13</v>
      </c>
    </row>
    <row r="3403" spans="1:13" s="39" customFormat="1" ht="12.75" x14ac:dyDescent="0.2">
      <c r="A3403" s="33" t="s">
        <v>21</v>
      </c>
      <c r="B3403" s="33" t="s">
        <v>577</v>
      </c>
      <c r="C3403" s="34">
        <v>16</v>
      </c>
      <c r="D3403" s="33" t="s">
        <v>16</v>
      </c>
      <c r="E3403" s="33" t="s">
        <v>3725</v>
      </c>
      <c r="F3403" s="35">
        <v>40183109</v>
      </c>
      <c r="G3403" s="33" t="s">
        <v>15072</v>
      </c>
      <c r="H3403" s="33">
        <v>3</v>
      </c>
      <c r="I3403" s="33">
        <v>3</v>
      </c>
      <c r="J3403" s="36">
        <v>76</v>
      </c>
      <c r="K3403" s="37">
        <v>380532</v>
      </c>
      <c r="L3403" s="38" t="s">
        <v>15</v>
      </c>
      <c r="M3403" s="38" t="s">
        <v>13</v>
      </c>
    </row>
    <row r="3404" spans="1:13" s="39" customFormat="1" ht="12.75" x14ac:dyDescent="0.2">
      <c r="A3404" s="33" t="s">
        <v>21</v>
      </c>
      <c r="B3404" s="33" t="s">
        <v>577</v>
      </c>
      <c r="C3404" s="34">
        <v>16</v>
      </c>
      <c r="D3404" s="33" t="s">
        <v>16</v>
      </c>
      <c r="E3404" s="33" t="s">
        <v>3726</v>
      </c>
      <c r="F3404" s="35">
        <v>31211800</v>
      </c>
      <c r="G3404" s="33" t="s">
        <v>15072</v>
      </c>
      <c r="H3404" s="33">
        <v>3</v>
      </c>
      <c r="I3404" s="33">
        <v>3</v>
      </c>
      <c r="J3404" s="36">
        <v>4</v>
      </c>
      <c r="K3404" s="37">
        <v>3262240</v>
      </c>
      <c r="L3404" s="38" t="s">
        <v>15</v>
      </c>
      <c r="M3404" s="38" t="s">
        <v>13</v>
      </c>
    </row>
    <row r="3405" spans="1:13" s="39" customFormat="1" ht="12.75" x14ac:dyDescent="0.2">
      <c r="A3405" s="33" t="s">
        <v>21</v>
      </c>
      <c r="B3405" s="33" t="s">
        <v>577</v>
      </c>
      <c r="C3405" s="34">
        <v>16</v>
      </c>
      <c r="D3405" s="33" t="s">
        <v>16</v>
      </c>
      <c r="E3405" s="33" t="s">
        <v>3727</v>
      </c>
      <c r="F3405" s="35">
        <v>31161509</v>
      </c>
      <c r="G3405" s="33" t="s">
        <v>15072</v>
      </c>
      <c r="H3405" s="33">
        <v>3</v>
      </c>
      <c r="I3405" s="33">
        <v>3</v>
      </c>
      <c r="J3405" s="36">
        <v>10000</v>
      </c>
      <c r="K3405" s="37">
        <v>330000</v>
      </c>
      <c r="L3405" s="38" t="s">
        <v>15</v>
      </c>
      <c r="M3405" s="38" t="s">
        <v>13</v>
      </c>
    </row>
    <row r="3406" spans="1:13" s="39" customFormat="1" ht="12.75" x14ac:dyDescent="0.2">
      <c r="A3406" s="33" t="s">
        <v>21</v>
      </c>
      <c r="B3406" s="33" t="s">
        <v>577</v>
      </c>
      <c r="C3406" s="34">
        <v>16</v>
      </c>
      <c r="D3406" s="33" t="s">
        <v>16</v>
      </c>
      <c r="E3406" s="33" t="s">
        <v>3728</v>
      </c>
      <c r="F3406" s="35">
        <v>31161500</v>
      </c>
      <c r="G3406" s="33" t="s">
        <v>15072</v>
      </c>
      <c r="H3406" s="33">
        <v>3</v>
      </c>
      <c r="I3406" s="33">
        <v>3</v>
      </c>
      <c r="J3406" s="36">
        <v>3550</v>
      </c>
      <c r="K3406" s="37">
        <v>74550</v>
      </c>
      <c r="L3406" s="38" t="s">
        <v>15</v>
      </c>
      <c r="M3406" s="38" t="s">
        <v>13</v>
      </c>
    </row>
    <row r="3407" spans="1:13" s="39" customFormat="1" ht="12.75" x14ac:dyDescent="0.2">
      <c r="A3407" s="33" t="s">
        <v>21</v>
      </c>
      <c r="B3407" s="33" t="s">
        <v>577</v>
      </c>
      <c r="C3407" s="34">
        <v>16</v>
      </c>
      <c r="D3407" s="33" t="s">
        <v>16</v>
      </c>
      <c r="E3407" s="33" t="s">
        <v>3729</v>
      </c>
      <c r="F3407" s="35">
        <v>31161500</v>
      </c>
      <c r="G3407" s="33" t="s">
        <v>15072</v>
      </c>
      <c r="H3407" s="33">
        <v>3</v>
      </c>
      <c r="I3407" s="33">
        <v>3</v>
      </c>
      <c r="J3407" s="36">
        <v>1000</v>
      </c>
      <c r="K3407" s="37">
        <v>55000</v>
      </c>
      <c r="L3407" s="38" t="s">
        <v>15</v>
      </c>
      <c r="M3407" s="38" t="s">
        <v>13</v>
      </c>
    </row>
    <row r="3408" spans="1:13" s="39" customFormat="1" ht="12.75" x14ac:dyDescent="0.2">
      <c r="A3408" s="33" t="s">
        <v>21</v>
      </c>
      <c r="B3408" s="33" t="s">
        <v>577</v>
      </c>
      <c r="C3408" s="34">
        <v>16</v>
      </c>
      <c r="D3408" s="33" t="s">
        <v>16</v>
      </c>
      <c r="E3408" s="33" t="s">
        <v>3730</v>
      </c>
      <c r="F3408" s="35">
        <v>40183002</v>
      </c>
      <c r="G3408" s="33" t="s">
        <v>15072</v>
      </c>
      <c r="H3408" s="33">
        <v>3</v>
      </c>
      <c r="I3408" s="33">
        <v>3</v>
      </c>
      <c r="J3408" s="36">
        <v>28</v>
      </c>
      <c r="K3408" s="37">
        <v>259616</v>
      </c>
      <c r="L3408" s="38" t="s">
        <v>15</v>
      </c>
      <c r="M3408" s="38" t="s">
        <v>13</v>
      </c>
    </row>
    <row r="3409" spans="1:13" s="39" customFormat="1" ht="12.75" x14ac:dyDescent="0.2">
      <c r="A3409" s="33" t="s">
        <v>21</v>
      </c>
      <c r="B3409" s="33" t="s">
        <v>577</v>
      </c>
      <c r="C3409" s="34">
        <v>16</v>
      </c>
      <c r="D3409" s="33" t="s">
        <v>16</v>
      </c>
      <c r="E3409" s="33" t="s">
        <v>3731</v>
      </c>
      <c r="F3409" s="35">
        <v>40183002</v>
      </c>
      <c r="G3409" s="33" t="s">
        <v>15072</v>
      </c>
      <c r="H3409" s="33">
        <v>3</v>
      </c>
      <c r="I3409" s="33">
        <v>3</v>
      </c>
      <c r="J3409" s="36">
        <v>8</v>
      </c>
      <c r="K3409" s="37">
        <v>110744</v>
      </c>
      <c r="L3409" s="38" t="s">
        <v>15</v>
      </c>
      <c r="M3409" s="38" t="s">
        <v>13</v>
      </c>
    </row>
    <row r="3410" spans="1:13" s="39" customFormat="1" ht="12.75" x14ac:dyDescent="0.2">
      <c r="A3410" s="33" t="s">
        <v>21</v>
      </c>
      <c r="B3410" s="33" t="s">
        <v>577</v>
      </c>
      <c r="C3410" s="34">
        <v>16</v>
      </c>
      <c r="D3410" s="33" t="s">
        <v>16</v>
      </c>
      <c r="E3410" s="33" t="s">
        <v>3732</v>
      </c>
      <c r="F3410" s="35">
        <v>40183002</v>
      </c>
      <c r="G3410" s="33" t="s">
        <v>15072</v>
      </c>
      <c r="H3410" s="33">
        <v>3</v>
      </c>
      <c r="I3410" s="33">
        <v>3</v>
      </c>
      <c r="J3410" s="36">
        <v>17</v>
      </c>
      <c r="K3410" s="37">
        <v>328066</v>
      </c>
      <c r="L3410" s="38" t="s">
        <v>15</v>
      </c>
      <c r="M3410" s="38" t="s">
        <v>13</v>
      </c>
    </row>
    <row r="3411" spans="1:13" s="39" customFormat="1" ht="12.75" x14ac:dyDescent="0.2">
      <c r="A3411" s="33" t="s">
        <v>21</v>
      </c>
      <c r="B3411" s="33" t="s">
        <v>577</v>
      </c>
      <c r="C3411" s="34">
        <v>16</v>
      </c>
      <c r="D3411" s="33" t="s">
        <v>16</v>
      </c>
      <c r="E3411" s="33" t="s">
        <v>3733</v>
      </c>
      <c r="F3411" s="35">
        <v>40101506</v>
      </c>
      <c r="G3411" s="33" t="s">
        <v>15072</v>
      </c>
      <c r="H3411" s="33">
        <v>3</v>
      </c>
      <c r="I3411" s="33">
        <v>3</v>
      </c>
      <c r="J3411" s="36">
        <v>9</v>
      </c>
      <c r="K3411" s="37">
        <v>54675</v>
      </c>
      <c r="L3411" s="38" t="s">
        <v>15</v>
      </c>
      <c r="M3411" s="38" t="s">
        <v>13</v>
      </c>
    </row>
    <row r="3412" spans="1:13" s="39" customFormat="1" ht="12.75" x14ac:dyDescent="0.2">
      <c r="A3412" s="33" t="s">
        <v>21</v>
      </c>
      <c r="B3412" s="33" t="s">
        <v>577</v>
      </c>
      <c r="C3412" s="34">
        <v>16</v>
      </c>
      <c r="D3412" s="33" t="s">
        <v>16</v>
      </c>
      <c r="E3412" s="33" t="s">
        <v>3734</v>
      </c>
      <c r="F3412" s="35">
        <v>40174900</v>
      </c>
      <c r="G3412" s="33" t="s">
        <v>15072</v>
      </c>
      <c r="H3412" s="33">
        <v>3</v>
      </c>
      <c r="I3412" s="33">
        <v>3</v>
      </c>
      <c r="J3412" s="36">
        <v>5</v>
      </c>
      <c r="K3412" s="37">
        <v>1444065</v>
      </c>
      <c r="L3412" s="38" t="s">
        <v>15</v>
      </c>
      <c r="M3412" s="38" t="s">
        <v>13</v>
      </c>
    </row>
    <row r="3413" spans="1:13" s="39" customFormat="1" ht="12.75" x14ac:dyDescent="0.2">
      <c r="A3413" s="33" t="s">
        <v>21</v>
      </c>
      <c r="B3413" s="33" t="s">
        <v>577</v>
      </c>
      <c r="C3413" s="34">
        <v>16</v>
      </c>
      <c r="D3413" s="33" t="s">
        <v>16</v>
      </c>
      <c r="E3413" s="33" t="s">
        <v>3735</v>
      </c>
      <c r="F3413" s="35">
        <v>40174900</v>
      </c>
      <c r="G3413" s="33" t="s">
        <v>15072</v>
      </c>
      <c r="H3413" s="33">
        <v>3</v>
      </c>
      <c r="I3413" s="33">
        <v>3</v>
      </c>
      <c r="J3413" s="36">
        <v>5</v>
      </c>
      <c r="K3413" s="37">
        <v>1142060</v>
      </c>
      <c r="L3413" s="38" t="s">
        <v>15</v>
      </c>
      <c r="M3413" s="38" t="s">
        <v>13</v>
      </c>
    </row>
    <row r="3414" spans="1:13" s="39" customFormat="1" ht="12.75" x14ac:dyDescent="0.2">
      <c r="A3414" s="33" t="s">
        <v>21</v>
      </c>
      <c r="B3414" s="33" t="s">
        <v>577</v>
      </c>
      <c r="C3414" s="34">
        <v>16</v>
      </c>
      <c r="D3414" s="33" t="s">
        <v>16</v>
      </c>
      <c r="E3414" s="33" t="s">
        <v>3736</v>
      </c>
      <c r="F3414" s="35">
        <v>40174900</v>
      </c>
      <c r="G3414" s="33" t="s">
        <v>15072</v>
      </c>
      <c r="H3414" s="33">
        <v>3</v>
      </c>
      <c r="I3414" s="33">
        <v>3</v>
      </c>
      <c r="J3414" s="36">
        <v>10</v>
      </c>
      <c r="K3414" s="37">
        <v>8920</v>
      </c>
      <c r="L3414" s="38" t="s">
        <v>15</v>
      </c>
      <c r="M3414" s="38" t="s">
        <v>13</v>
      </c>
    </row>
    <row r="3415" spans="1:13" s="39" customFormat="1" ht="12.75" x14ac:dyDescent="0.2">
      <c r="A3415" s="33" t="s">
        <v>21</v>
      </c>
      <c r="B3415" s="33" t="s">
        <v>577</v>
      </c>
      <c r="C3415" s="34">
        <v>16</v>
      </c>
      <c r="D3415" s="33" t="s">
        <v>16</v>
      </c>
      <c r="E3415" s="33" t="s">
        <v>3737</v>
      </c>
      <c r="F3415" s="35">
        <v>40174908</v>
      </c>
      <c r="G3415" s="33" t="s">
        <v>15072</v>
      </c>
      <c r="H3415" s="33">
        <v>3</v>
      </c>
      <c r="I3415" s="33">
        <v>3</v>
      </c>
      <c r="J3415" s="36">
        <v>38</v>
      </c>
      <c r="K3415" s="37">
        <v>13452</v>
      </c>
      <c r="L3415" s="38" t="s">
        <v>15</v>
      </c>
      <c r="M3415" s="38" t="s">
        <v>13</v>
      </c>
    </row>
    <row r="3416" spans="1:13" s="39" customFormat="1" ht="12.75" x14ac:dyDescent="0.2">
      <c r="A3416" s="33" t="s">
        <v>21</v>
      </c>
      <c r="B3416" s="33" t="s">
        <v>577</v>
      </c>
      <c r="C3416" s="34">
        <v>16</v>
      </c>
      <c r="D3416" s="33" t="s">
        <v>16</v>
      </c>
      <c r="E3416" s="33" t="s">
        <v>3738</v>
      </c>
      <c r="F3416" s="35">
        <v>40174908</v>
      </c>
      <c r="G3416" s="33" t="s">
        <v>15072</v>
      </c>
      <c r="H3416" s="33">
        <v>3</v>
      </c>
      <c r="I3416" s="33">
        <v>3</v>
      </c>
      <c r="J3416" s="36">
        <v>50</v>
      </c>
      <c r="K3416" s="37">
        <v>13300</v>
      </c>
      <c r="L3416" s="38" t="s">
        <v>15</v>
      </c>
      <c r="M3416" s="38" t="s">
        <v>13</v>
      </c>
    </row>
    <row r="3417" spans="1:13" s="39" customFormat="1" ht="12.75" x14ac:dyDescent="0.2">
      <c r="A3417" s="33" t="s">
        <v>21</v>
      </c>
      <c r="B3417" s="33" t="s">
        <v>577</v>
      </c>
      <c r="C3417" s="34">
        <v>16</v>
      </c>
      <c r="D3417" s="33" t="s">
        <v>16</v>
      </c>
      <c r="E3417" s="33" t="s">
        <v>3739</v>
      </c>
      <c r="F3417" s="35">
        <v>40174908</v>
      </c>
      <c r="G3417" s="33" t="s">
        <v>15072</v>
      </c>
      <c r="H3417" s="33">
        <v>3</v>
      </c>
      <c r="I3417" s="33">
        <v>3</v>
      </c>
      <c r="J3417" s="36">
        <v>2</v>
      </c>
      <c r="K3417" s="37">
        <v>1988</v>
      </c>
      <c r="L3417" s="38" t="s">
        <v>15</v>
      </c>
      <c r="M3417" s="38" t="s">
        <v>13</v>
      </c>
    </row>
    <row r="3418" spans="1:13" s="39" customFormat="1" ht="12.75" x14ac:dyDescent="0.2">
      <c r="A3418" s="33" t="s">
        <v>21</v>
      </c>
      <c r="B3418" s="33" t="s">
        <v>577</v>
      </c>
      <c r="C3418" s="34">
        <v>16</v>
      </c>
      <c r="D3418" s="33" t="s">
        <v>16</v>
      </c>
      <c r="E3418" s="33" t="s">
        <v>3740</v>
      </c>
      <c r="F3418" s="35">
        <v>40174908</v>
      </c>
      <c r="G3418" s="33" t="s">
        <v>15072</v>
      </c>
      <c r="H3418" s="33">
        <v>3</v>
      </c>
      <c r="I3418" s="33">
        <v>3</v>
      </c>
      <c r="J3418" s="36">
        <v>2</v>
      </c>
      <c r="K3418" s="37">
        <v>5646</v>
      </c>
      <c r="L3418" s="38" t="s">
        <v>15</v>
      </c>
      <c r="M3418" s="38" t="s">
        <v>13</v>
      </c>
    </row>
    <row r="3419" spans="1:13" s="39" customFormat="1" ht="12.75" x14ac:dyDescent="0.2">
      <c r="A3419" s="33" t="s">
        <v>21</v>
      </c>
      <c r="B3419" s="33" t="s">
        <v>577</v>
      </c>
      <c r="C3419" s="34">
        <v>16</v>
      </c>
      <c r="D3419" s="33" t="s">
        <v>16</v>
      </c>
      <c r="E3419" s="33" t="s">
        <v>3741</v>
      </c>
      <c r="F3419" s="35">
        <v>40172906</v>
      </c>
      <c r="G3419" s="33" t="s">
        <v>15072</v>
      </c>
      <c r="H3419" s="33">
        <v>3</v>
      </c>
      <c r="I3419" s="33">
        <v>3</v>
      </c>
      <c r="J3419" s="36">
        <v>3</v>
      </c>
      <c r="K3419" s="37">
        <v>64689</v>
      </c>
      <c r="L3419" s="38" t="s">
        <v>15</v>
      </c>
      <c r="M3419" s="38" t="s">
        <v>13</v>
      </c>
    </row>
    <row r="3420" spans="1:13" s="39" customFormat="1" ht="12.75" x14ac:dyDescent="0.2">
      <c r="A3420" s="33" t="s">
        <v>21</v>
      </c>
      <c r="B3420" s="33" t="s">
        <v>577</v>
      </c>
      <c r="C3420" s="34">
        <v>16</v>
      </c>
      <c r="D3420" s="33" t="s">
        <v>16</v>
      </c>
      <c r="E3420" s="33" t="s">
        <v>3742</v>
      </c>
      <c r="F3420" s="35">
        <v>40172906</v>
      </c>
      <c r="G3420" s="33" t="s">
        <v>15072</v>
      </c>
      <c r="H3420" s="33">
        <v>3</v>
      </c>
      <c r="I3420" s="33">
        <v>3</v>
      </c>
      <c r="J3420" s="36">
        <v>18</v>
      </c>
      <c r="K3420" s="37">
        <v>36126</v>
      </c>
      <c r="L3420" s="38" t="s">
        <v>15</v>
      </c>
      <c r="M3420" s="38" t="s">
        <v>13</v>
      </c>
    </row>
    <row r="3421" spans="1:13" s="39" customFormat="1" ht="12.75" x14ac:dyDescent="0.2">
      <c r="A3421" s="33" t="s">
        <v>21</v>
      </c>
      <c r="B3421" s="33" t="s">
        <v>577</v>
      </c>
      <c r="C3421" s="34">
        <v>16</v>
      </c>
      <c r="D3421" s="33" t="s">
        <v>16</v>
      </c>
      <c r="E3421" s="33" t="s">
        <v>3743</v>
      </c>
      <c r="F3421" s="35">
        <v>40172906</v>
      </c>
      <c r="G3421" s="33" t="s">
        <v>15072</v>
      </c>
      <c r="H3421" s="33">
        <v>3</v>
      </c>
      <c r="I3421" s="33">
        <v>3</v>
      </c>
      <c r="J3421" s="36">
        <v>2</v>
      </c>
      <c r="K3421" s="37">
        <v>57220</v>
      </c>
      <c r="L3421" s="38" t="s">
        <v>15</v>
      </c>
      <c r="M3421" s="38" t="s">
        <v>13</v>
      </c>
    </row>
    <row r="3422" spans="1:13" s="39" customFormat="1" ht="12.75" x14ac:dyDescent="0.2">
      <c r="A3422" s="33" t="s">
        <v>21</v>
      </c>
      <c r="B3422" s="33" t="s">
        <v>577</v>
      </c>
      <c r="C3422" s="34">
        <v>16</v>
      </c>
      <c r="D3422" s="33" t="s">
        <v>16</v>
      </c>
      <c r="E3422" s="33" t="s">
        <v>3744</v>
      </c>
      <c r="F3422" s="35">
        <v>40172906</v>
      </c>
      <c r="G3422" s="33" t="s">
        <v>15072</v>
      </c>
      <c r="H3422" s="33">
        <v>3</v>
      </c>
      <c r="I3422" s="33">
        <v>3</v>
      </c>
      <c r="J3422" s="36">
        <v>5</v>
      </c>
      <c r="K3422" s="37">
        <v>10820</v>
      </c>
      <c r="L3422" s="38" t="s">
        <v>15</v>
      </c>
      <c r="M3422" s="38" t="s">
        <v>13</v>
      </c>
    </row>
    <row r="3423" spans="1:13" s="39" customFormat="1" ht="12.75" x14ac:dyDescent="0.2">
      <c r="A3423" s="33" t="s">
        <v>21</v>
      </c>
      <c r="B3423" s="33" t="s">
        <v>577</v>
      </c>
      <c r="C3423" s="34">
        <v>16</v>
      </c>
      <c r="D3423" s="33" t="s">
        <v>16</v>
      </c>
      <c r="E3423" s="33" t="s">
        <v>3745</v>
      </c>
      <c r="F3423" s="35">
        <v>40141600</v>
      </c>
      <c r="G3423" s="33" t="s">
        <v>15072</v>
      </c>
      <c r="H3423" s="33">
        <v>3</v>
      </c>
      <c r="I3423" s="33">
        <v>3</v>
      </c>
      <c r="J3423" s="36">
        <v>5</v>
      </c>
      <c r="K3423" s="37">
        <v>29420</v>
      </c>
      <c r="L3423" s="38" t="s">
        <v>15</v>
      </c>
      <c r="M3423" s="38" t="s">
        <v>13</v>
      </c>
    </row>
    <row r="3424" spans="1:13" s="39" customFormat="1" ht="12.75" x14ac:dyDescent="0.2">
      <c r="A3424" s="33" t="s">
        <v>21</v>
      </c>
      <c r="B3424" s="33" t="s">
        <v>577</v>
      </c>
      <c r="C3424" s="34">
        <v>16</v>
      </c>
      <c r="D3424" s="33" t="s">
        <v>16</v>
      </c>
      <c r="E3424" s="33" t="s">
        <v>3746</v>
      </c>
      <c r="F3424" s="35">
        <v>40141600</v>
      </c>
      <c r="G3424" s="33" t="s">
        <v>15072</v>
      </c>
      <c r="H3424" s="33">
        <v>3</v>
      </c>
      <c r="I3424" s="33">
        <v>3</v>
      </c>
      <c r="J3424" s="36">
        <v>5</v>
      </c>
      <c r="K3424" s="37">
        <v>47140</v>
      </c>
      <c r="L3424" s="38" t="s">
        <v>15</v>
      </c>
      <c r="M3424" s="38" t="s">
        <v>13</v>
      </c>
    </row>
    <row r="3425" spans="1:13" s="39" customFormat="1" ht="12.75" x14ac:dyDescent="0.2">
      <c r="A3425" s="33" t="s">
        <v>21</v>
      </c>
      <c r="B3425" s="33" t="s">
        <v>577</v>
      </c>
      <c r="C3425" s="34">
        <v>16</v>
      </c>
      <c r="D3425" s="33" t="s">
        <v>16</v>
      </c>
      <c r="E3425" s="33" t="s">
        <v>3747</v>
      </c>
      <c r="F3425" s="35">
        <v>40141600</v>
      </c>
      <c r="G3425" s="33" t="s">
        <v>15072</v>
      </c>
      <c r="H3425" s="33">
        <v>3</v>
      </c>
      <c r="I3425" s="33">
        <v>3</v>
      </c>
      <c r="J3425" s="36">
        <v>5</v>
      </c>
      <c r="K3425" s="37">
        <v>192500</v>
      </c>
      <c r="L3425" s="38" t="s">
        <v>15</v>
      </c>
      <c r="M3425" s="38" t="s">
        <v>13</v>
      </c>
    </row>
    <row r="3426" spans="1:13" s="39" customFormat="1" ht="12.75" x14ac:dyDescent="0.2">
      <c r="A3426" s="33" t="s">
        <v>21</v>
      </c>
      <c r="B3426" s="33" t="s">
        <v>577</v>
      </c>
      <c r="C3426" s="34">
        <v>16</v>
      </c>
      <c r="D3426" s="33" t="s">
        <v>16</v>
      </c>
      <c r="E3426" s="33" t="s">
        <v>3748</v>
      </c>
      <c r="F3426" s="35">
        <v>30102400</v>
      </c>
      <c r="G3426" s="33" t="s">
        <v>15072</v>
      </c>
      <c r="H3426" s="33">
        <v>3</v>
      </c>
      <c r="I3426" s="33">
        <v>3</v>
      </c>
      <c r="J3426" s="36">
        <v>30</v>
      </c>
      <c r="K3426" s="37">
        <v>436710</v>
      </c>
      <c r="L3426" s="38" t="s">
        <v>15</v>
      </c>
      <c r="M3426" s="38" t="s">
        <v>13</v>
      </c>
    </row>
    <row r="3427" spans="1:13" s="39" customFormat="1" ht="12.75" x14ac:dyDescent="0.2">
      <c r="A3427" s="33" t="s">
        <v>21</v>
      </c>
      <c r="B3427" s="33" t="s">
        <v>577</v>
      </c>
      <c r="C3427" s="34">
        <v>16</v>
      </c>
      <c r="D3427" s="33" t="s">
        <v>16</v>
      </c>
      <c r="E3427" s="33" t="s">
        <v>3749</v>
      </c>
      <c r="F3427" s="35">
        <v>30102400</v>
      </c>
      <c r="G3427" s="33" t="s">
        <v>15072</v>
      </c>
      <c r="H3427" s="33">
        <v>3</v>
      </c>
      <c r="I3427" s="33">
        <v>3</v>
      </c>
      <c r="J3427" s="36">
        <v>120</v>
      </c>
      <c r="K3427" s="37">
        <v>1239120</v>
      </c>
      <c r="L3427" s="38" t="s">
        <v>15</v>
      </c>
      <c r="M3427" s="38" t="s">
        <v>13</v>
      </c>
    </row>
    <row r="3428" spans="1:13" s="39" customFormat="1" ht="12.75" x14ac:dyDescent="0.2">
      <c r="A3428" s="33" t="s">
        <v>21</v>
      </c>
      <c r="B3428" s="33" t="s">
        <v>577</v>
      </c>
      <c r="C3428" s="34">
        <v>16</v>
      </c>
      <c r="D3428" s="33" t="s">
        <v>16</v>
      </c>
      <c r="E3428" s="33" t="s">
        <v>3750</v>
      </c>
      <c r="F3428" s="35">
        <v>31162301</v>
      </c>
      <c r="G3428" s="33" t="s">
        <v>15072</v>
      </c>
      <c r="H3428" s="33">
        <v>3</v>
      </c>
      <c r="I3428" s="33">
        <v>3</v>
      </c>
      <c r="J3428" s="36">
        <v>200</v>
      </c>
      <c r="K3428" s="37">
        <v>1074800</v>
      </c>
      <c r="L3428" s="38" t="s">
        <v>15</v>
      </c>
      <c r="M3428" s="38" t="s">
        <v>13</v>
      </c>
    </row>
    <row r="3429" spans="1:13" s="39" customFormat="1" ht="12.75" x14ac:dyDescent="0.2">
      <c r="A3429" s="33" t="s">
        <v>21</v>
      </c>
      <c r="B3429" s="33" t="s">
        <v>577</v>
      </c>
      <c r="C3429" s="34">
        <v>16</v>
      </c>
      <c r="D3429" s="33" t="s">
        <v>16</v>
      </c>
      <c r="E3429" s="33" t="s">
        <v>3751</v>
      </c>
      <c r="F3429" s="35">
        <v>31211502</v>
      </c>
      <c r="G3429" s="33" t="s">
        <v>15072</v>
      </c>
      <c r="H3429" s="33">
        <v>3</v>
      </c>
      <c r="I3429" s="33">
        <v>3</v>
      </c>
      <c r="J3429" s="36">
        <v>83</v>
      </c>
      <c r="K3429" s="37">
        <v>15770000</v>
      </c>
      <c r="L3429" s="38" t="s">
        <v>15</v>
      </c>
      <c r="M3429" s="38" t="s">
        <v>13</v>
      </c>
    </row>
    <row r="3430" spans="1:13" s="39" customFormat="1" ht="12.75" x14ac:dyDescent="0.2">
      <c r="A3430" s="33" t="s">
        <v>21</v>
      </c>
      <c r="B3430" s="33" t="s">
        <v>577</v>
      </c>
      <c r="C3430" s="34">
        <v>16</v>
      </c>
      <c r="D3430" s="33" t="s">
        <v>16</v>
      </c>
      <c r="E3430" s="33" t="s">
        <v>3752</v>
      </c>
      <c r="F3430" s="35">
        <v>31211502</v>
      </c>
      <c r="G3430" s="33" t="s">
        <v>15072</v>
      </c>
      <c r="H3430" s="33">
        <v>3</v>
      </c>
      <c r="I3430" s="33">
        <v>3</v>
      </c>
      <c r="J3430" s="36">
        <v>59</v>
      </c>
      <c r="K3430" s="37">
        <v>11446000</v>
      </c>
      <c r="L3430" s="38" t="s">
        <v>15</v>
      </c>
      <c r="M3430" s="38" t="s">
        <v>13</v>
      </c>
    </row>
    <row r="3431" spans="1:13" s="39" customFormat="1" ht="12.75" x14ac:dyDescent="0.2">
      <c r="A3431" s="33" t="s">
        <v>21</v>
      </c>
      <c r="B3431" s="33" t="s">
        <v>577</v>
      </c>
      <c r="C3431" s="34">
        <v>16</v>
      </c>
      <c r="D3431" s="33" t="s">
        <v>16</v>
      </c>
      <c r="E3431" s="33" t="s">
        <v>3753</v>
      </c>
      <c r="F3431" s="35">
        <v>31211502</v>
      </c>
      <c r="G3431" s="33" t="s">
        <v>15072</v>
      </c>
      <c r="H3431" s="33">
        <v>3</v>
      </c>
      <c r="I3431" s="33">
        <v>3</v>
      </c>
      <c r="J3431" s="36">
        <v>47</v>
      </c>
      <c r="K3431" s="37">
        <v>10810000</v>
      </c>
      <c r="L3431" s="38" t="s">
        <v>15</v>
      </c>
      <c r="M3431" s="38" t="s">
        <v>13</v>
      </c>
    </row>
    <row r="3432" spans="1:13" s="39" customFormat="1" ht="12.75" x14ac:dyDescent="0.2">
      <c r="A3432" s="33" t="s">
        <v>21</v>
      </c>
      <c r="B3432" s="33" t="s">
        <v>577</v>
      </c>
      <c r="C3432" s="34">
        <v>16</v>
      </c>
      <c r="D3432" s="33" t="s">
        <v>16</v>
      </c>
      <c r="E3432" s="33" t="s">
        <v>3754</v>
      </c>
      <c r="F3432" s="35">
        <v>40175200</v>
      </c>
      <c r="G3432" s="33" t="s">
        <v>15072</v>
      </c>
      <c r="H3432" s="33">
        <v>3</v>
      </c>
      <c r="I3432" s="33">
        <v>3</v>
      </c>
      <c r="J3432" s="36">
        <v>3</v>
      </c>
      <c r="K3432" s="37">
        <v>17163</v>
      </c>
      <c r="L3432" s="38" t="s">
        <v>15</v>
      </c>
      <c r="M3432" s="38" t="s">
        <v>13</v>
      </c>
    </row>
    <row r="3433" spans="1:13" s="39" customFormat="1" ht="12.75" x14ac:dyDescent="0.2">
      <c r="A3433" s="33" t="s">
        <v>21</v>
      </c>
      <c r="B3433" s="33" t="s">
        <v>577</v>
      </c>
      <c r="C3433" s="34">
        <v>16</v>
      </c>
      <c r="D3433" s="33" t="s">
        <v>16</v>
      </c>
      <c r="E3433" s="33" t="s">
        <v>3755</v>
      </c>
      <c r="F3433" s="35">
        <v>40175200</v>
      </c>
      <c r="G3433" s="33" t="s">
        <v>15072</v>
      </c>
      <c r="H3433" s="33">
        <v>3</v>
      </c>
      <c r="I3433" s="33">
        <v>3</v>
      </c>
      <c r="J3433" s="36">
        <v>2</v>
      </c>
      <c r="K3433" s="37">
        <v>23496</v>
      </c>
      <c r="L3433" s="38" t="s">
        <v>15</v>
      </c>
      <c r="M3433" s="38" t="s">
        <v>13</v>
      </c>
    </row>
    <row r="3434" spans="1:13" s="39" customFormat="1" ht="12.75" x14ac:dyDescent="0.2">
      <c r="A3434" s="33" t="s">
        <v>21</v>
      </c>
      <c r="B3434" s="33" t="s">
        <v>577</v>
      </c>
      <c r="C3434" s="34">
        <v>16</v>
      </c>
      <c r="D3434" s="33" t="s">
        <v>16</v>
      </c>
      <c r="E3434" s="33" t="s">
        <v>3756</v>
      </c>
      <c r="F3434" s="35">
        <v>40175200</v>
      </c>
      <c r="G3434" s="33" t="s">
        <v>15072</v>
      </c>
      <c r="H3434" s="33">
        <v>3</v>
      </c>
      <c r="I3434" s="33">
        <v>3</v>
      </c>
      <c r="J3434" s="36">
        <v>1</v>
      </c>
      <c r="K3434" s="37">
        <v>20264</v>
      </c>
      <c r="L3434" s="38" t="s">
        <v>15</v>
      </c>
      <c r="M3434" s="38" t="s">
        <v>13</v>
      </c>
    </row>
    <row r="3435" spans="1:13" s="39" customFormat="1" ht="12.75" x14ac:dyDescent="0.2">
      <c r="A3435" s="33" t="s">
        <v>21</v>
      </c>
      <c r="B3435" s="33" t="s">
        <v>577</v>
      </c>
      <c r="C3435" s="34">
        <v>16</v>
      </c>
      <c r="D3435" s="33" t="s">
        <v>16</v>
      </c>
      <c r="E3435" s="33" t="s">
        <v>3757</v>
      </c>
      <c r="F3435" s="35">
        <v>30111700</v>
      </c>
      <c r="G3435" s="33" t="s">
        <v>15072</v>
      </c>
      <c r="H3435" s="33">
        <v>3</v>
      </c>
      <c r="I3435" s="33">
        <v>3</v>
      </c>
      <c r="J3435" s="36">
        <v>100</v>
      </c>
      <c r="K3435" s="37">
        <v>53100</v>
      </c>
      <c r="L3435" s="38" t="s">
        <v>3312</v>
      </c>
      <c r="M3435" s="38" t="s">
        <v>13</v>
      </c>
    </row>
    <row r="3436" spans="1:13" s="39" customFormat="1" ht="12.75" x14ac:dyDescent="0.2">
      <c r="A3436" s="33" t="s">
        <v>21</v>
      </c>
      <c r="B3436" s="33" t="s">
        <v>577</v>
      </c>
      <c r="C3436" s="34">
        <v>16</v>
      </c>
      <c r="D3436" s="33" t="s">
        <v>16</v>
      </c>
      <c r="E3436" s="33" t="s">
        <v>3758</v>
      </c>
      <c r="F3436" s="35">
        <v>39121633</v>
      </c>
      <c r="G3436" s="33" t="s">
        <v>15071</v>
      </c>
      <c r="H3436" s="33">
        <v>3</v>
      </c>
      <c r="I3436" s="33">
        <v>3</v>
      </c>
      <c r="J3436" s="36">
        <v>4</v>
      </c>
      <c r="K3436" s="37">
        <v>21204</v>
      </c>
      <c r="L3436" s="38" t="s">
        <v>15</v>
      </c>
      <c r="M3436" s="38" t="s">
        <v>13</v>
      </c>
    </row>
    <row r="3437" spans="1:13" s="39" customFormat="1" ht="12.75" x14ac:dyDescent="0.2">
      <c r="A3437" s="33" t="s">
        <v>21</v>
      </c>
      <c r="B3437" s="33" t="s">
        <v>577</v>
      </c>
      <c r="C3437" s="34">
        <v>16</v>
      </c>
      <c r="D3437" s="33" t="s">
        <v>16</v>
      </c>
      <c r="E3437" s="33" t="s">
        <v>3759</v>
      </c>
      <c r="F3437" s="35">
        <v>39121633</v>
      </c>
      <c r="G3437" s="33" t="s">
        <v>15071</v>
      </c>
      <c r="H3437" s="33">
        <v>3</v>
      </c>
      <c r="I3437" s="33">
        <v>3</v>
      </c>
      <c r="J3437" s="36">
        <v>11</v>
      </c>
      <c r="K3437" s="37">
        <v>51018</v>
      </c>
      <c r="L3437" s="38" t="s">
        <v>15</v>
      </c>
      <c r="M3437" s="38" t="s">
        <v>13</v>
      </c>
    </row>
    <row r="3438" spans="1:13" s="39" customFormat="1" ht="12.75" x14ac:dyDescent="0.2">
      <c r="A3438" s="33" t="s">
        <v>21</v>
      </c>
      <c r="B3438" s="33" t="s">
        <v>577</v>
      </c>
      <c r="C3438" s="34">
        <v>16</v>
      </c>
      <c r="D3438" s="33" t="s">
        <v>16</v>
      </c>
      <c r="E3438" s="33" t="s">
        <v>3760</v>
      </c>
      <c r="F3438" s="35">
        <v>39121633</v>
      </c>
      <c r="G3438" s="33" t="s">
        <v>15071</v>
      </c>
      <c r="H3438" s="33">
        <v>3</v>
      </c>
      <c r="I3438" s="33">
        <v>3</v>
      </c>
      <c r="J3438" s="36">
        <v>3</v>
      </c>
      <c r="K3438" s="37">
        <v>102816</v>
      </c>
      <c r="L3438" s="38" t="s">
        <v>15</v>
      </c>
      <c r="M3438" s="38" t="s">
        <v>13</v>
      </c>
    </row>
    <row r="3439" spans="1:13" s="39" customFormat="1" ht="12.75" x14ac:dyDescent="0.2">
      <c r="A3439" s="33" t="s">
        <v>21</v>
      </c>
      <c r="B3439" s="33" t="s">
        <v>577</v>
      </c>
      <c r="C3439" s="34">
        <v>16</v>
      </c>
      <c r="D3439" s="33" t="s">
        <v>16</v>
      </c>
      <c r="E3439" s="33" t="s">
        <v>3761</v>
      </c>
      <c r="F3439" s="35">
        <v>39121416</v>
      </c>
      <c r="G3439" s="33" t="s">
        <v>15071</v>
      </c>
      <c r="H3439" s="33">
        <v>3</v>
      </c>
      <c r="I3439" s="33">
        <v>3</v>
      </c>
      <c r="J3439" s="36">
        <v>2</v>
      </c>
      <c r="K3439" s="37">
        <v>16964</v>
      </c>
      <c r="L3439" s="38" t="s">
        <v>15</v>
      </c>
      <c r="M3439" s="38" t="s">
        <v>13</v>
      </c>
    </row>
    <row r="3440" spans="1:13" s="39" customFormat="1" ht="12.75" x14ac:dyDescent="0.2">
      <c r="A3440" s="33" t="s">
        <v>21</v>
      </c>
      <c r="B3440" s="33" t="s">
        <v>577</v>
      </c>
      <c r="C3440" s="34">
        <v>16</v>
      </c>
      <c r="D3440" s="33" t="s">
        <v>16</v>
      </c>
      <c r="E3440" s="33" t="s">
        <v>3762</v>
      </c>
      <c r="F3440" s="35">
        <v>39121102</v>
      </c>
      <c r="G3440" s="33" t="s">
        <v>15071</v>
      </c>
      <c r="H3440" s="33">
        <v>3</v>
      </c>
      <c r="I3440" s="33">
        <v>3</v>
      </c>
      <c r="J3440" s="36">
        <v>10</v>
      </c>
      <c r="K3440" s="37">
        <v>59740</v>
      </c>
      <c r="L3440" s="38" t="s">
        <v>15</v>
      </c>
      <c r="M3440" s="38" t="s">
        <v>13</v>
      </c>
    </row>
    <row r="3441" spans="1:13" s="39" customFormat="1" ht="12.75" x14ac:dyDescent="0.2">
      <c r="A3441" s="33" t="s">
        <v>21</v>
      </c>
      <c r="B3441" s="33" t="s">
        <v>577</v>
      </c>
      <c r="C3441" s="34">
        <v>10</v>
      </c>
      <c r="D3441" s="33" t="s">
        <v>16</v>
      </c>
      <c r="E3441" s="33" t="s">
        <v>3763</v>
      </c>
      <c r="F3441" s="35">
        <v>10141601</v>
      </c>
      <c r="G3441" s="33" t="s">
        <v>15072</v>
      </c>
      <c r="H3441" s="33">
        <v>4</v>
      </c>
      <c r="I3441" s="33">
        <v>7</v>
      </c>
      <c r="J3441" s="36">
        <v>4</v>
      </c>
      <c r="K3441" s="37">
        <v>18608</v>
      </c>
      <c r="L3441" s="38" t="s">
        <v>15</v>
      </c>
      <c r="M3441" s="38" t="s">
        <v>13</v>
      </c>
    </row>
    <row r="3442" spans="1:13" s="39" customFormat="1" ht="12.75" x14ac:dyDescent="0.2">
      <c r="A3442" s="33" t="s">
        <v>21</v>
      </c>
      <c r="B3442" s="33" t="s">
        <v>577</v>
      </c>
      <c r="C3442" s="34">
        <v>10</v>
      </c>
      <c r="D3442" s="33" t="s">
        <v>16</v>
      </c>
      <c r="E3442" s="33" t="s">
        <v>3764</v>
      </c>
      <c r="F3442" s="35">
        <v>27111918</v>
      </c>
      <c r="G3442" s="33" t="s">
        <v>15072</v>
      </c>
      <c r="H3442" s="33">
        <v>4</v>
      </c>
      <c r="I3442" s="33">
        <v>7</v>
      </c>
      <c r="J3442" s="36">
        <v>10</v>
      </c>
      <c r="K3442" s="37">
        <v>11230</v>
      </c>
      <c r="L3442" s="38" t="s">
        <v>15</v>
      </c>
      <c r="M3442" s="38" t="s">
        <v>13</v>
      </c>
    </row>
    <row r="3443" spans="1:13" s="39" customFormat="1" ht="12.75" x14ac:dyDescent="0.2">
      <c r="A3443" s="33" t="s">
        <v>21</v>
      </c>
      <c r="B3443" s="33" t="s">
        <v>577</v>
      </c>
      <c r="C3443" s="34">
        <v>10</v>
      </c>
      <c r="D3443" s="33" t="s">
        <v>16</v>
      </c>
      <c r="E3443" s="33" t="s">
        <v>3765</v>
      </c>
      <c r="F3443" s="35">
        <v>27111918</v>
      </c>
      <c r="G3443" s="33" t="s">
        <v>15072</v>
      </c>
      <c r="H3443" s="33">
        <v>4</v>
      </c>
      <c r="I3443" s="33">
        <v>7</v>
      </c>
      <c r="J3443" s="36">
        <v>10</v>
      </c>
      <c r="K3443" s="37">
        <v>11230</v>
      </c>
      <c r="L3443" s="38" t="s">
        <v>15</v>
      </c>
      <c r="M3443" s="38" t="s">
        <v>13</v>
      </c>
    </row>
    <row r="3444" spans="1:13" s="39" customFormat="1" ht="12.75" x14ac:dyDescent="0.2">
      <c r="A3444" s="33" t="s">
        <v>21</v>
      </c>
      <c r="B3444" s="33" t="s">
        <v>577</v>
      </c>
      <c r="C3444" s="34">
        <v>10</v>
      </c>
      <c r="D3444" s="33" t="s">
        <v>16</v>
      </c>
      <c r="E3444" s="33" t="s">
        <v>3766</v>
      </c>
      <c r="F3444" s="35">
        <v>27111918</v>
      </c>
      <c r="G3444" s="33" t="s">
        <v>15072</v>
      </c>
      <c r="H3444" s="33">
        <v>4</v>
      </c>
      <c r="I3444" s="33">
        <v>7</v>
      </c>
      <c r="J3444" s="36">
        <v>10</v>
      </c>
      <c r="K3444" s="37">
        <v>11230</v>
      </c>
      <c r="L3444" s="38" t="s">
        <v>15</v>
      </c>
      <c r="M3444" s="38" t="s">
        <v>13</v>
      </c>
    </row>
    <row r="3445" spans="1:13" s="39" customFormat="1" ht="12.75" x14ac:dyDescent="0.2">
      <c r="A3445" s="33" t="s">
        <v>21</v>
      </c>
      <c r="B3445" s="33" t="s">
        <v>577</v>
      </c>
      <c r="C3445" s="34">
        <v>10</v>
      </c>
      <c r="D3445" s="33" t="s">
        <v>16</v>
      </c>
      <c r="E3445" s="33" t="s">
        <v>3767</v>
      </c>
      <c r="F3445" s="35">
        <v>60121229</v>
      </c>
      <c r="G3445" s="33" t="s">
        <v>15072</v>
      </c>
      <c r="H3445" s="33">
        <v>4</v>
      </c>
      <c r="I3445" s="33">
        <v>6</v>
      </c>
      <c r="J3445" s="36">
        <v>5</v>
      </c>
      <c r="K3445" s="37">
        <v>15905</v>
      </c>
      <c r="L3445" s="38" t="s">
        <v>15</v>
      </c>
      <c r="M3445" s="38" t="s">
        <v>13</v>
      </c>
    </row>
    <row r="3446" spans="1:13" s="39" customFormat="1" ht="12.75" x14ac:dyDescent="0.2">
      <c r="A3446" s="33" t="s">
        <v>21</v>
      </c>
      <c r="B3446" s="33" t="s">
        <v>577</v>
      </c>
      <c r="C3446" s="34">
        <v>10</v>
      </c>
      <c r="D3446" s="33" t="s">
        <v>16</v>
      </c>
      <c r="E3446" s="33" t="s">
        <v>3768</v>
      </c>
      <c r="F3446" s="35">
        <v>31152306</v>
      </c>
      <c r="G3446" s="33" t="s">
        <v>15072</v>
      </c>
      <c r="H3446" s="33">
        <v>4</v>
      </c>
      <c r="I3446" s="33">
        <v>6</v>
      </c>
      <c r="J3446" s="36">
        <v>1</v>
      </c>
      <c r="K3446" s="37">
        <v>88500.000000000015</v>
      </c>
      <c r="L3446" s="38" t="s">
        <v>15</v>
      </c>
      <c r="M3446" s="38" t="s">
        <v>13</v>
      </c>
    </row>
    <row r="3447" spans="1:13" s="39" customFormat="1" ht="12.75" x14ac:dyDescent="0.2">
      <c r="A3447" s="33" t="s">
        <v>21</v>
      </c>
      <c r="B3447" s="33" t="s">
        <v>577</v>
      </c>
      <c r="C3447" s="34">
        <v>10</v>
      </c>
      <c r="D3447" s="33" t="s">
        <v>16</v>
      </c>
      <c r="E3447" s="33" t="s">
        <v>3769</v>
      </c>
      <c r="F3447" s="35">
        <v>39121601</v>
      </c>
      <c r="G3447" s="33" t="s">
        <v>15071</v>
      </c>
      <c r="H3447" s="33">
        <v>4</v>
      </c>
      <c r="I3447" s="33">
        <v>7</v>
      </c>
      <c r="J3447" s="36">
        <v>3</v>
      </c>
      <c r="K3447" s="37">
        <v>20421</v>
      </c>
      <c r="L3447" s="38" t="s">
        <v>15</v>
      </c>
      <c r="M3447" s="38" t="s">
        <v>13</v>
      </c>
    </row>
    <row r="3448" spans="1:13" s="39" customFormat="1" ht="12.75" x14ac:dyDescent="0.2">
      <c r="A3448" s="33" t="s">
        <v>21</v>
      </c>
      <c r="B3448" s="33" t="s">
        <v>577</v>
      </c>
      <c r="C3448" s="34">
        <v>10</v>
      </c>
      <c r="D3448" s="33" t="s">
        <v>16</v>
      </c>
      <c r="E3448" s="33" t="s">
        <v>3770</v>
      </c>
      <c r="F3448" s="35">
        <v>39121601</v>
      </c>
      <c r="G3448" s="33" t="s">
        <v>15071</v>
      </c>
      <c r="H3448" s="33">
        <v>4</v>
      </c>
      <c r="I3448" s="33">
        <v>7</v>
      </c>
      <c r="J3448" s="36">
        <v>3</v>
      </c>
      <c r="K3448" s="37">
        <v>20421</v>
      </c>
      <c r="L3448" s="38" t="s">
        <v>15</v>
      </c>
      <c r="M3448" s="38" t="s">
        <v>13</v>
      </c>
    </row>
    <row r="3449" spans="1:13" s="39" customFormat="1" ht="12.75" x14ac:dyDescent="0.2">
      <c r="A3449" s="33" t="s">
        <v>21</v>
      </c>
      <c r="B3449" s="33" t="s">
        <v>577</v>
      </c>
      <c r="C3449" s="34">
        <v>10</v>
      </c>
      <c r="D3449" s="33" t="s">
        <v>16</v>
      </c>
      <c r="E3449" s="33" t="s">
        <v>3771</v>
      </c>
      <c r="F3449" s="35">
        <v>39121601</v>
      </c>
      <c r="G3449" s="33" t="s">
        <v>15071</v>
      </c>
      <c r="H3449" s="33">
        <v>4</v>
      </c>
      <c r="I3449" s="33">
        <v>7</v>
      </c>
      <c r="J3449" s="36">
        <v>3</v>
      </c>
      <c r="K3449" s="37">
        <v>20421</v>
      </c>
      <c r="L3449" s="38" t="s">
        <v>15</v>
      </c>
      <c r="M3449" s="38" t="s">
        <v>13</v>
      </c>
    </row>
    <row r="3450" spans="1:13" s="39" customFormat="1" ht="12.75" x14ac:dyDescent="0.2">
      <c r="A3450" s="33" t="s">
        <v>21</v>
      </c>
      <c r="B3450" s="33" t="s">
        <v>577</v>
      </c>
      <c r="C3450" s="34">
        <v>10</v>
      </c>
      <c r="D3450" s="33" t="s">
        <v>16</v>
      </c>
      <c r="E3450" s="33" t="s">
        <v>3772</v>
      </c>
      <c r="F3450" s="35">
        <v>60121229</v>
      </c>
      <c r="G3450" s="33" t="s">
        <v>15072</v>
      </c>
      <c r="H3450" s="33">
        <v>4</v>
      </c>
      <c r="I3450" s="33">
        <v>6</v>
      </c>
      <c r="J3450" s="36">
        <v>4</v>
      </c>
      <c r="K3450" s="37">
        <v>20956</v>
      </c>
      <c r="L3450" s="38" t="s">
        <v>15</v>
      </c>
      <c r="M3450" s="38" t="s">
        <v>13</v>
      </c>
    </row>
    <row r="3451" spans="1:13" s="39" customFormat="1" ht="12.75" x14ac:dyDescent="0.2">
      <c r="A3451" s="33" t="s">
        <v>21</v>
      </c>
      <c r="B3451" s="33" t="s">
        <v>577</v>
      </c>
      <c r="C3451" s="34">
        <v>10</v>
      </c>
      <c r="D3451" s="33" t="s">
        <v>16</v>
      </c>
      <c r="E3451" s="33" t="s">
        <v>3773</v>
      </c>
      <c r="F3451" s="35">
        <v>27112838</v>
      </c>
      <c r="G3451" s="33" t="s">
        <v>15072</v>
      </c>
      <c r="H3451" s="33">
        <v>4</v>
      </c>
      <c r="I3451" s="33">
        <v>6</v>
      </c>
      <c r="J3451" s="36">
        <v>5</v>
      </c>
      <c r="K3451" s="37">
        <v>142500</v>
      </c>
      <c r="L3451" s="38" t="s">
        <v>15</v>
      </c>
      <c r="M3451" s="38" t="s">
        <v>13</v>
      </c>
    </row>
    <row r="3452" spans="1:13" s="39" customFormat="1" ht="12.75" x14ac:dyDescent="0.2">
      <c r="A3452" s="33" t="s">
        <v>21</v>
      </c>
      <c r="B3452" s="33" t="s">
        <v>577</v>
      </c>
      <c r="C3452" s="34">
        <v>10</v>
      </c>
      <c r="D3452" s="33" t="s">
        <v>16</v>
      </c>
      <c r="E3452" s="33" t="s">
        <v>3774</v>
      </c>
      <c r="F3452" s="35">
        <v>31211518</v>
      </c>
      <c r="G3452" s="33" t="s">
        <v>15072</v>
      </c>
      <c r="H3452" s="33">
        <v>4</v>
      </c>
      <c r="I3452" s="33">
        <v>7</v>
      </c>
      <c r="J3452" s="36">
        <v>3</v>
      </c>
      <c r="K3452" s="37">
        <v>24612</v>
      </c>
      <c r="L3452" s="38" t="s">
        <v>15</v>
      </c>
      <c r="M3452" s="38" t="s">
        <v>13</v>
      </c>
    </row>
    <row r="3453" spans="1:13" s="39" customFormat="1" ht="12.75" x14ac:dyDescent="0.2">
      <c r="A3453" s="33" t="s">
        <v>21</v>
      </c>
      <c r="B3453" s="33" t="s">
        <v>577</v>
      </c>
      <c r="C3453" s="34">
        <v>10</v>
      </c>
      <c r="D3453" s="33" t="s">
        <v>16</v>
      </c>
      <c r="E3453" s="33" t="s">
        <v>3775</v>
      </c>
      <c r="F3453" s="35">
        <v>10141601</v>
      </c>
      <c r="G3453" s="33" t="s">
        <v>15072</v>
      </c>
      <c r="H3453" s="33">
        <v>4</v>
      </c>
      <c r="I3453" s="33">
        <v>6</v>
      </c>
      <c r="J3453" s="36">
        <v>2</v>
      </c>
      <c r="K3453" s="37">
        <v>42800</v>
      </c>
      <c r="L3453" s="38" t="s">
        <v>15</v>
      </c>
      <c r="M3453" s="38" t="s">
        <v>13</v>
      </c>
    </row>
    <row r="3454" spans="1:13" s="39" customFormat="1" ht="12.75" x14ac:dyDescent="0.2">
      <c r="A3454" s="33" t="s">
        <v>21</v>
      </c>
      <c r="B3454" s="33" t="s">
        <v>577</v>
      </c>
      <c r="C3454" s="34">
        <v>10</v>
      </c>
      <c r="D3454" s="33" t="s">
        <v>16</v>
      </c>
      <c r="E3454" s="33" t="s">
        <v>3776</v>
      </c>
      <c r="F3454" s="35">
        <v>31211904</v>
      </c>
      <c r="G3454" s="33" t="s">
        <v>15072</v>
      </c>
      <c r="H3454" s="33">
        <v>4</v>
      </c>
      <c r="I3454" s="33">
        <v>6</v>
      </c>
      <c r="J3454" s="36">
        <v>5</v>
      </c>
      <c r="K3454" s="37">
        <v>26870</v>
      </c>
      <c r="L3454" s="38" t="s">
        <v>15</v>
      </c>
      <c r="M3454" s="38" t="s">
        <v>13</v>
      </c>
    </row>
    <row r="3455" spans="1:13" s="39" customFormat="1" ht="12.75" x14ac:dyDescent="0.2">
      <c r="A3455" s="33" t="s">
        <v>21</v>
      </c>
      <c r="B3455" s="33" t="s">
        <v>577</v>
      </c>
      <c r="C3455" s="34">
        <v>10</v>
      </c>
      <c r="D3455" s="33" t="s">
        <v>16</v>
      </c>
      <c r="E3455" s="33" t="s">
        <v>3777</v>
      </c>
      <c r="F3455" s="35">
        <v>60121229</v>
      </c>
      <c r="G3455" s="33" t="s">
        <v>15072</v>
      </c>
      <c r="H3455" s="33">
        <v>4</v>
      </c>
      <c r="I3455" s="33">
        <v>6</v>
      </c>
      <c r="J3455" s="36">
        <v>1</v>
      </c>
      <c r="K3455" s="37">
        <v>7017</v>
      </c>
      <c r="L3455" s="38" t="s">
        <v>15</v>
      </c>
      <c r="M3455" s="38" t="s">
        <v>13</v>
      </c>
    </row>
    <row r="3456" spans="1:13" s="39" customFormat="1" ht="12.75" x14ac:dyDescent="0.2">
      <c r="A3456" s="33" t="s">
        <v>21</v>
      </c>
      <c r="B3456" s="33" t="s">
        <v>577</v>
      </c>
      <c r="C3456" s="34">
        <v>10</v>
      </c>
      <c r="D3456" s="33" t="s">
        <v>16</v>
      </c>
      <c r="E3456" s="33" t="s">
        <v>3778</v>
      </c>
      <c r="F3456" s="35">
        <v>31211906</v>
      </c>
      <c r="G3456" s="33" t="s">
        <v>15072</v>
      </c>
      <c r="H3456" s="33">
        <v>4</v>
      </c>
      <c r="I3456" s="33">
        <v>7</v>
      </c>
      <c r="J3456" s="36">
        <v>3</v>
      </c>
      <c r="K3456" s="37">
        <v>28488</v>
      </c>
      <c r="L3456" s="38" t="s">
        <v>15</v>
      </c>
      <c r="M3456" s="38" t="s">
        <v>13</v>
      </c>
    </row>
    <row r="3457" spans="1:13" s="39" customFormat="1" ht="12.75" x14ac:dyDescent="0.2">
      <c r="A3457" s="33" t="s">
        <v>21</v>
      </c>
      <c r="B3457" s="33" t="s">
        <v>577</v>
      </c>
      <c r="C3457" s="34">
        <v>10</v>
      </c>
      <c r="D3457" s="33" t="s">
        <v>16</v>
      </c>
      <c r="E3457" s="33" t="s">
        <v>3779</v>
      </c>
      <c r="F3457" s="35">
        <v>31201503</v>
      </c>
      <c r="G3457" s="33" t="s">
        <v>15072</v>
      </c>
      <c r="H3457" s="33">
        <v>4</v>
      </c>
      <c r="I3457" s="33">
        <v>6</v>
      </c>
      <c r="J3457" s="36">
        <v>10</v>
      </c>
      <c r="K3457" s="37">
        <v>33330</v>
      </c>
      <c r="L3457" s="38" t="s">
        <v>15</v>
      </c>
      <c r="M3457" s="38" t="s">
        <v>13</v>
      </c>
    </row>
    <row r="3458" spans="1:13" s="39" customFormat="1" ht="12.75" x14ac:dyDescent="0.2">
      <c r="A3458" s="33" t="s">
        <v>21</v>
      </c>
      <c r="B3458" s="33" t="s">
        <v>577</v>
      </c>
      <c r="C3458" s="34">
        <v>10</v>
      </c>
      <c r="D3458" s="33" t="s">
        <v>16</v>
      </c>
      <c r="E3458" s="33" t="s">
        <v>3780</v>
      </c>
      <c r="F3458" s="35">
        <v>10141601</v>
      </c>
      <c r="G3458" s="33" t="s">
        <v>15072</v>
      </c>
      <c r="H3458" s="33">
        <v>4</v>
      </c>
      <c r="I3458" s="33">
        <v>6</v>
      </c>
      <c r="J3458" s="36">
        <v>2</v>
      </c>
      <c r="K3458" s="37">
        <v>57068.000000000007</v>
      </c>
      <c r="L3458" s="38" t="s">
        <v>15</v>
      </c>
      <c r="M3458" s="38" t="s">
        <v>13</v>
      </c>
    </row>
    <row r="3459" spans="1:13" s="39" customFormat="1" ht="12.75" x14ac:dyDescent="0.2">
      <c r="A3459" s="33" t="s">
        <v>21</v>
      </c>
      <c r="B3459" s="33" t="s">
        <v>577</v>
      </c>
      <c r="C3459" s="34">
        <v>10</v>
      </c>
      <c r="D3459" s="33" t="s">
        <v>16</v>
      </c>
      <c r="E3459" s="33" t="s">
        <v>3781</v>
      </c>
      <c r="F3459" s="35">
        <v>31211904</v>
      </c>
      <c r="G3459" s="33" t="s">
        <v>15072</v>
      </c>
      <c r="H3459" s="33">
        <v>4</v>
      </c>
      <c r="I3459" s="33">
        <v>6</v>
      </c>
      <c r="J3459" s="36">
        <v>1</v>
      </c>
      <c r="K3459" s="37">
        <v>3800</v>
      </c>
      <c r="L3459" s="38" t="s">
        <v>15</v>
      </c>
      <c r="M3459" s="38" t="s">
        <v>13</v>
      </c>
    </row>
    <row r="3460" spans="1:13" s="39" customFormat="1" ht="12.75" x14ac:dyDescent="0.2">
      <c r="A3460" s="33" t="s">
        <v>21</v>
      </c>
      <c r="B3460" s="33" t="s">
        <v>577</v>
      </c>
      <c r="C3460" s="34">
        <v>10</v>
      </c>
      <c r="D3460" s="33" t="s">
        <v>16</v>
      </c>
      <c r="E3460" s="33" t="s">
        <v>3782</v>
      </c>
      <c r="F3460" s="35">
        <v>31201503</v>
      </c>
      <c r="G3460" s="33" t="s">
        <v>15072</v>
      </c>
      <c r="H3460" s="33">
        <v>4</v>
      </c>
      <c r="I3460" s="33">
        <v>6</v>
      </c>
      <c r="J3460" s="36">
        <v>10</v>
      </c>
      <c r="K3460" s="37">
        <v>450000</v>
      </c>
      <c r="L3460" s="38" t="s">
        <v>15</v>
      </c>
      <c r="M3460" s="38" t="s">
        <v>13</v>
      </c>
    </row>
    <row r="3461" spans="1:13" s="39" customFormat="1" ht="12.75" x14ac:dyDescent="0.2">
      <c r="A3461" s="33" t="s">
        <v>21</v>
      </c>
      <c r="B3461" s="33" t="s">
        <v>577</v>
      </c>
      <c r="C3461" s="34">
        <v>10</v>
      </c>
      <c r="D3461" s="33" t="s">
        <v>16</v>
      </c>
      <c r="E3461" s="33" t="s">
        <v>3783</v>
      </c>
      <c r="F3461" s="35">
        <v>31163204</v>
      </c>
      <c r="G3461" s="33" t="s">
        <v>15072</v>
      </c>
      <c r="H3461" s="33">
        <v>4</v>
      </c>
      <c r="I3461" s="33">
        <v>6</v>
      </c>
      <c r="J3461" s="36">
        <v>1</v>
      </c>
      <c r="K3461" s="37">
        <v>303</v>
      </c>
      <c r="L3461" s="38" t="s">
        <v>15</v>
      </c>
      <c r="M3461" s="38" t="s">
        <v>13</v>
      </c>
    </row>
    <row r="3462" spans="1:13" s="39" customFormat="1" ht="12.75" x14ac:dyDescent="0.2">
      <c r="A3462" s="33" t="s">
        <v>21</v>
      </c>
      <c r="B3462" s="33" t="s">
        <v>577</v>
      </c>
      <c r="C3462" s="34">
        <v>10</v>
      </c>
      <c r="D3462" s="33" t="s">
        <v>16</v>
      </c>
      <c r="E3462" s="33" t="s">
        <v>3784</v>
      </c>
      <c r="F3462" s="35">
        <v>31163204</v>
      </c>
      <c r="G3462" s="33" t="s">
        <v>15072</v>
      </c>
      <c r="H3462" s="33">
        <v>4</v>
      </c>
      <c r="I3462" s="33">
        <v>6</v>
      </c>
      <c r="J3462" s="36">
        <v>1</v>
      </c>
      <c r="K3462" s="37">
        <v>302</v>
      </c>
      <c r="L3462" s="38" t="s">
        <v>15</v>
      </c>
      <c r="M3462" s="38" t="s">
        <v>13</v>
      </c>
    </row>
    <row r="3463" spans="1:13" s="39" customFormat="1" ht="12.75" x14ac:dyDescent="0.2">
      <c r="A3463" s="33" t="s">
        <v>21</v>
      </c>
      <c r="B3463" s="33" t="s">
        <v>577</v>
      </c>
      <c r="C3463" s="34">
        <v>10</v>
      </c>
      <c r="D3463" s="33" t="s">
        <v>16</v>
      </c>
      <c r="E3463" s="33" t="s">
        <v>3785</v>
      </c>
      <c r="F3463" s="35">
        <v>60121229</v>
      </c>
      <c r="G3463" s="33" t="s">
        <v>15072</v>
      </c>
      <c r="H3463" s="33">
        <v>4</v>
      </c>
      <c r="I3463" s="33">
        <v>6</v>
      </c>
      <c r="J3463" s="36">
        <v>1</v>
      </c>
      <c r="K3463" s="37">
        <v>8420</v>
      </c>
      <c r="L3463" s="38" t="s">
        <v>15</v>
      </c>
      <c r="M3463" s="38" t="s">
        <v>13</v>
      </c>
    </row>
    <row r="3464" spans="1:13" s="39" customFormat="1" ht="12.75" x14ac:dyDescent="0.2">
      <c r="A3464" s="33" t="s">
        <v>21</v>
      </c>
      <c r="B3464" s="33" t="s">
        <v>577</v>
      </c>
      <c r="C3464" s="34">
        <v>10</v>
      </c>
      <c r="D3464" s="33" t="s">
        <v>16</v>
      </c>
      <c r="E3464" s="33" t="s">
        <v>3786</v>
      </c>
      <c r="F3464" s="35">
        <v>10141601</v>
      </c>
      <c r="G3464" s="33" t="s">
        <v>15072</v>
      </c>
      <c r="H3464" s="33">
        <v>4</v>
      </c>
      <c r="I3464" s="33">
        <v>7</v>
      </c>
      <c r="J3464" s="36">
        <v>4</v>
      </c>
      <c r="K3464" s="37">
        <v>64152.000000000007</v>
      </c>
      <c r="L3464" s="38" t="s">
        <v>15</v>
      </c>
      <c r="M3464" s="38" t="s">
        <v>13</v>
      </c>
    </row>
    <row r="3465" spans="1:13" s="39" customFormat="1" ht="12.75" x14ac:dyDescent="0.2">
      <c r="A3465" s="33" t="s">
        <v>21</v>
      </c>
      <c r="B3465" s="33" t="s">
        <v>577</v>
      </c>
      <c r="C3465" s="34">
        <v>10</v>
      </c>
      <c r="D3465" s="33" t="s">
        <v>16</v>
      </c>
      <c r="E3465" s="33" t="s">
        <v>3787</v>
      </c>
      <c r="F3465" s="35">
        <v>31211507</v>
      </c>
      <c r="G3465" s="33" t="s">
        <v>15072</v>
      </c>
      <c r="H3465" s="33">
        <v>4</v>
      </c>
      <c r="I3465" s="33">
        <v>7</v>
      </c>
      <c r="J3465" s="36">
        <v>2</v>
      </c>
      <c r="K3465" s="37">
        <v>24056</v>
      </c>
      <c r="L3465" s="38" t="s">
        <v>15</v>
      </c>
      <c r="M3465" s="38" t="s">
        <v>13</v>
      </c>
    </row>
    <row r="3466" spans="1:13" s="39" customFormat="1" ht="12.75" x14ac:dyDescent="0.2">
      <c r="A3466" s="33" t="s">
        <v>21</v>
      </c>
      <c r="B3466" s="33" t="s">
        <v>577</v>
      </c>
      <c r="C3466" s="34">
        <v>10</v>
      </c>
      <c r="D3466" s="33" t="s">
        <v>16</v>
      </c>
      <c r="E3466" s="33" t="s">
        <v>3627</v>
      </c>
      <c r="F3466" s="35">
        <v>31211904</v>
      </c>
      <c r="G3466" s="33" t="s">
        <v>15072</v>
      </c>
      <c r="H3466" s="33">
        <v>4</v>
      </c>
      <c r="I3466" s="33">
        <v>7</v>
      </c>
      <c r="J3466" s="36">
        <v>5</v>
      </c>
      <c r="K3466" s="37">
        <v>28875</v>
      </c>
      <c r="L3466" s="38" t="s">
        <v>15</v>
      </c>
      <c r="M3466" s="38" t="s">
        <v>13</v>
      </c>
    </row>
    <row r="3467" spans="1:13" s="39" customFormat="1" ht="12.75" x14ac:dyDescent="0.2">
      <c r="A3467" s="33" t="s">
        <v>21</v>
      </c>
      <c r="B3467" s="33" t="s">
        <v>577</v>
      </c>
      <c r="C3467" s="34">
        <v>10</v>
      </c>
      <c r="D3467" s="33" t="s">
        <v>16</v>
      </c>
      <c r="E3467" s="33" t="s">
        <v>3788</v>
      </c>
      <c r="F3467" s="35">
        <v>39131718</v>
      </c>
      <c r="G3467" s="33" t="s">
        <v>15072</v>
      </c>
      <c r="H3467" s="33">
        <v>4</v>
      </c>
      <c r="I3467" s="33">
        <v>6</v>
      </c>
      <c r="J3467" s="36">
        <v>1</v>
      </c>
      <c r="K3467" s="37">
        <v>7062</v>
      </c>
      <c r="L3467" s="38" t="s">
        <v>15</v>
      </c>
      <c r="M3467" s="38" t="s">
        <v>13</v>
      </c>
    </row>
    <row r="3468" spans="1:13" s="39" customFormat="1" ht="12.75" x14ac:dyDescent="0.2">
      <c r="A3468" s="33" t="s">
        <v>21</v>
      </c>
      <c r="B3468" s="33" t="s">
        <v>577</v>
      </c>
      <c r="C3468" s="34">
        <v>10</v>
      </c>
      <c r="D3468" s="33" t="s">
        <v>16</v>
      </c>
      <c r="E3468" s="33" t="s">
        <v>3789</v>
      </c>
      <c r="F3468" s="35">
        <v>39131718</v>
      </c>
      <c r="G3468" s="33" t="s">
        <v>15072</v>
      </c>
      <c r="H3468" s="33">
        <v>4</v>
      </c>
      <c r="I3468" s="33">
        <v>6</v>
      </c>
      <c r="J3468" s="36">
        <v>1</v>
      </c>
      <c r="K3468" s="37">
        <v>7062</v>
      </c>
      <c r="L3468" s="38" t="s">
        <v>15</v>
      </c>
      <c r="M3468" s="38" t="s">
        <v>13</v>
      </c>
    </row>
    <row r="3469" spans="1:13" s="39" customFormat="1" ht="12.75" x14ac:dyDescent="0.2">
      <c r="A3469" s="33" t="s">
        <v>21</v>
      </c>
      <c r="B3469" s="33" t="s">
        <v>577</v>
      </c>
      <c r="C3469" s="34">
        <v>10</v>
      </c>
      <c r="D3469" s="33" t="s">
        <v>16</v>
      </c>
      <c r="E3469" s="33" t="s">
        <v>3790</v>
      </c>
      <c r="F3469" s="35">
        <v>39131718</v>
      </c>
      <c r="G3469" s="33" t="s">
        <v>15072</v>
      </c>
      <c r="H3469" s="33">
        <v>4</v>
      </c>
      <c r="I3469" s="33">
        <v>6</v>
      </c>
      <c r="J3469" s="36">
        <v>1</v>
      </c>
      <c r="K3469" s="37">
        <v>7133</v>
      </c>
      <c r="L3469" s="38" t="s">
        <v>15</v>
      </c>
      <c r="M3469" s="38" t="s">
        <v>13</v>
      </c>
    </row>
    <row r="3470" spans="1:13" s="39" customFormat="1" ht="12.75" x14ac:dyDescent="0.2">
      <c r="A3470" s="33" t="s">
        <v>21</v>
      </c>
      <c r="B3470" s="33" t="s">
        <v>577</v>
      </c>
      <c r="C3470" s="34">
        <v>10</v>
      </c>
      <c r="D3470" s="33" t="s">
        <v>16</v>
      </c>
      <c r="E3470" s="33" t="s">
        <v>3791</v>
      </c>
      <c r="F3470" s="35">
        <v>31211904</v>
      </c>
      <c r="G3470" s="33" t="s">
        <v>15072</v>
      </c>
      <c r="H3470" s="33">
        <v>4</v>
      </c>
      <c r="I3470" s="33">
        <v>6</v>
      </c>
      <c r="J3470" s="36">
        <v>15</v>
      </c>
      <c r="K3470" s="37">
        <v>39795</v>
      </c>
      <c r="L3470" s="38" t="s">
        <v>15</v>
      </c>
      <c r="M3470" s="38" t="s">
        <v>13</v>
      </c>
    </row>
    <row r="3471" spans="1:13" s="39" customFormat="1" ht="12.75" x14ac:dyDescent="0.2">
      <c r="A3471" s="33" t="s">
        <v>21</v>
      </c>
      <c r="B3471" s="33" t="s">
        <v>577</v>
      </c>
      <c r="C3471" s="34">
        <v>10</v>
      </c>
      <c r="D3471" s="33" t="s">
        <v>16</v>
      </c>
      <c r="E3471" s="33" t="s">
        <v>3792</v>
      </c>
      <c r="F3471" s="35">
        <v>23131506</v>
      </c>
      <c r="G3471" s="33" t="s">
        <v>15072</v>
      </c>
      <c r="H3471" s="33">
        <v>4</v>
      </c>
      <c r="I3471" s="33">
        <v>6</v>
      </c>
      <c r="J3471" s="36">
        <v>4</v>
      </c>
      <c r="K3471" s="37">
        <v>126000</v>
      </c>
      <c r="L3471" s="38" t="s">
        <v>15</v>
      </c>
      <c r="M3471" s="38" t="s">
        <v>13</v>
      </c>
    </row>
    <row r="3472" spans="1:13" s="39" customFormat="1" ht="12.75" x14ac:dyDescent="0.2">
      <c r="A3472" s="33" t="s">
        <v>21</v>
      </c>
      <c r="B3472" s="33" t="s">
        <v>577</v>
      </c>
      <c r="C3472" s="34">
        <v>10</v>
      </c>
      <c r="D3472" s="33" t="s">
        <v>16</v>
      </c>
      <c r="E3472" s="33" t="s">
        <v>3793</v>
      </c>
      <c r="F3472" s="35">
        <v>60121229</v>
      </c>
      <c r="G3472" s="33" t="s">
        <v>15072</v>
      </c>
      <c r="H3472" s="33">
        <v>4</v>
      </c>
      <c r="I3472" s="33">
        <v>6</v>
      </c>
      <c r="J3472" s="36">
        <v>1</v>
      </c>
      <c r="K3472" s="37">
        <v>8420</v>
      </c>
      <c r="L3472" s="38" t="s">
        <v>15</v>
      </c>
      <c r="M3472" s="38" t="s">
        <v>13</v>
      </c>
    </row>
    <row r="3473" spans="1:13" s="39" customFormat="1" ht="12.75" x14ac:dyDescent="0.2">
      <c r="A3473" s="33" t="s">
        <v>21</v>
      </c>
      <c r="B3473" s="33" t="s">
        <v>577</v>
      </c>
      <c r="C3473" s="34">
        <v>10</v>
      </c>
      <c r="D3473" s="33" t="s">
        <v>16</v>
      </c>
      <c r="E3473" s="33" t="s">
        <v>3794</v>
      </c>
      <c r="F3473" s="35">
        <v>31211518</v>
      </c>
      <c r="G3473" s="33" t="s">
        <v>15072</v>
      </c>
      <c r="H3473" s="33">
        <v>4</v>
      </c>
      <c r="I3473" s="33">
        <v>7</v>
      </c>
      <c r="J3473" s="36">
        <v>2</v>
      </c>
      <c r="K3473" s="37">
        <v>40800</v>
      </c>
      <c r="L3473" s="38" t="s">
        <v>15</v>
      </c>
      <c r="M3473" s="38" t="s">
        <v>13</v>
      </c>
    </row>
    <row r="3474" spans="1:13" s="39" customFormat="1" ht="12.75" x14ac:dyDescent="0.2">
      <c r="A3474" s="33" t="s">
        <v>21</v>
      </c>
      <c r="B3474" s="33" t="s">
        <v>577</v>
      </c>
      <c r="C3474" s="34">
        <v>10</v>
      </c>
      <c r="D3474" s="33" t="s">
        <v>16</v>
      </c>
      <c r="E3474" s="33" t="s">
        <v>3795</v>
      </c>
      <c r="F3474" s="35">
        <v>11151512</v>
      </c>
      <c r="G3474" s="33" t="s">
        <v>15072</v>
      </c>
      <c r="H3474" s="33">
        <v>4</v>
      </c>
      <c r="I3474" s="33">
        <v>6</v>
      </c>
      <c r="J3474" s="36">
        <v>1</v>
      </c>
      <c r="K3474" s="37">
        <v>6250000</v>
      </c>
      <c r="L3474" s="38" t="s">
        <v>15</v>
      </c>
      <c r="M3474" s="38" t="s">
        <v>13</v>
      </c>
    </row>
    <row r="3475" spans="1:13" s="39" customFormat="1" ht="12.75" x14ac:dyDescent="0.2">
      <c r="A3475" s="33" t="s">
        <v>21</v>
      </c>
      <c r="B3475" s="33" t="s">
        <v>577</v>
      </c>
      <c r="C3475" s="34">
        <v>10</v>
      </c>
      <c r="D3475" s="33" t="s">
        <v>16</v>
      </c>
      <c r="E3475" s="33" t="s">
        <v>3796</v>
      </c>
      <c r="F3475" s="35">
        <v>31133710</v>
      </c>
      <c r="G3475" s="33" t="s">
        <v>15072</v>
      </c>
      <c r="H3475" s="33">
        <v>4</v>
      </c>
      <c r="I3475" s="33">
        <v>7</v>
      </c>
      <c r="J3475" s="36">
        <v>5</v>
      </c>
      <c r="K3475" s="37">
        <v>47480</v>
      </c>
      <c r="L3475" s="38" t="s">
        <v>15</v>
      </c>
      <c r="M3475" s="38" t="s">
        <v>13</v>
      </c>
    </row>
    <row r="3476" spans="1:13" s="39" customFormat="1" ht="12.75" x14ac:dyDescent="0.2">
      <c r="A3476" s="33" t="s">
        <v>21</v>
      </c>
      <c r="B3476" s="33" t="s">
        <v>577</v>
      </c>
      <c r="C3476" s="34">
        <v>10</v>
      </c>
      <c r="D3476" s="33" t="s">
        <v>16</v>
      </c>
      <c r="E3476" s="33" t="s">
        <v>3797</v>
      </c>
      <c r="F3476" s="35">
        <v>60121229</v>
      </c>
      <c r="G3476" s="33" t="s">
        <v>15072</v>
      </c>
      <c r="H3476" s="33">
        <v>4</v>
      </c>
      <c r="I3476" s="33">
        <v>6</v>
      </c>
      <c r="J3476" s="36">
        <v>1</v>
      </c>
      <c r="K3476" s="37">
        <v>18710</v>
      </c>
      <c r="L3476" s="38" t="s">
        <v>15</v>
      </c>
      <c r="M3476" s="38" t="s">
        <v>13</v>
      </c>
    </row>
    <row r="3477" spans="1:13" s="39" customFormat="1" ht="12.75" x14ac:dyDescent="0.2">
      <c r="A3477" s="33" t="s">
        <v>21</v>
      </c>
      <c r="B3477" s="33" t="s">
        <v>577</v>
      </c>
      <c r="C3477" s="34">
        <v>10</v>
      </c>
      <c r="D3477" s="33" t="s">
        <v>16</v>
      </c>
      <c r="E3477" s="33" t="s">
        <v>3798</v>
      </c>
      <c r="F3477" s="35">
        <v>10141601</v>
      </c>
      <c r="G3477" s="33" t="s">
        <v>15072</v>
      </c>
      <c r="H3477" s="33">
        <v>4</v>
      </c>
      <c r="I3477" s="33">
        <v>6</v>
      </c>
      <c r="J3477" s="36">
        <v>3</v>
      </c>
      <c r="K3477" s="37">
        <v>25260</v>
      </c>
      <c r="L3477" s="38" t="s">
        <v>15</v>
      </c>
      <c r="M3477" s="38" t="s">
        <v>13</v>
      </c>
    </row>
    <row r="3478" spans="1:13" s="39" customFormat="1" ht="12.75" x14ac:dyDescent="0.2">
      <c r="A3478" s="33" t="s">
        <v>21</v>
      </c>
      <c r="B3478" s="33" t="s">
        <v>577</v>
      </c>
      <c r="C3478" s="34">
        <v>10</v>
      </c>
      <c r="D3478" s="33" t="s">
        <v>16</v>
      </c>
      <c r="E3478" s="33" t="s">
        <v>3626</v>
      </c>
      <c r="F3478" s="35">
        <v>31211904</v>
      </c>
      <c r="G3478" s="33" t="s">
        <v>15072</v>
      </c>
      <c r="H3478" s="33">
        <v>4</v>
      </c>
      <c r="I3478" s="33">
        <v>7</v>
      </c>
      <c r="J3478" s="36">
        <v>5</v>
      </c>
      <c r="K3478" s="37">
        <v>24250</v>
      </c>
      <c r="L3478" s="38" t="s">
        <v>15</v>
      </c>
      <c r="M3478" s="38" t="s">
        <v>13</v>
      </c>
    </row>
    <row r="3479" spans="1:13" s="39" customFormat="1" ht="12.75" x14ac:dyDescent="0.2">
      <c r="A3479" s="33" t="s">
        <v>21</v>
      </c>
      <c r="B3479" s="33" t="s">
        <v>577</v>
      </c>
      <c r="C3479" s="34">
        <v>10</v>
      </c>
      <c r="D3479" s="33" t="s">
        <v>16</v>
      </c>
      <c r="E3479" s="33" t="s">
        <v>3799</v>
      </c>
      <c r="F3479" s="35">
        <v>31211904</v>
      </c>
      <c r="G3479" s="33" t="s">
        <v>15072</v>
      </c>
      <c r="H3479" s="33">
        <v>4</v>
      </c>
      <c r="I3479" s="33">
        <v>6</v>
      </c>
      <c r="J3479" s="36">
        <v>10</v>
      </c>
      <c r="K3479" s="37">
        <v>53740</v>
      </c>
      <c r="L3479" s="38" t="s">
        <v>15</v>
      </c>
      <c r="M3479" s="38" t="s">
        <v>13</v>
      </c>
    </row>
    <row r="3480" spans="1:13" s="39" customFormat="1" ht="12.75" x14ac:dyDescent="0.2">
      <c r="A3480" s="33" t="s">
        <v>21</v>
      </c>
      <c r="B3480" s="33" t="s">
        <v>577</v>
      </c>
      <c r="C3480" s="34">
        <v>10</v>
      </c>
      <c r="D3480" s="33" t="s">
        <v>16</v>
      </c>
      <c r="E3480" s="33" t="s">
        <v>3800</v>
      </c>
      <c r="F3480" s="35">
        <v>31211904</v>
      </c>
      <c r="G3480" s="33" t="s">
        <v>15072</v>
      </c>
      <c r="H3480" s="33">
        <v>4</v>
      </c>
      <c r="I3480" s="33">
        <v>6</v>
      </c>
      <c r="J3480" s="36">
        <v>10</v>
      </c>
      <c r="K3480" s="37">
        <v>53740</v>
      </c>
      <c r="L3480" s="38" t="s">
        <v>15</v>
      </c>
      <c r="M3480" s="38" t="s">
        <v>13</v>
      </c>
    </row>
    <row r="3481" spans="1:13" s="39" customFormat="1" ht="12.75" x14ac:dyDescent="0.2">
      <c r="A3481" s="33" t="s">
        <v>21</v>
      </c>
      <c r="B3481" s="33" t="s">
        <v>577</v>
      </c>
      <c r="C3481" s="34">
        <v>10</v>
      </c>
      <c r="D3481" s="33" t="s">
        <v>16</v>
      </c>
      <c r="E3481" s="33" t="s">
        <v>3801</v>
      </c>
      <c r="F3481" s="35">
        <v>31211904</v>
      </c>
      <c r="G3481" s="33" t="s">
        <v>15072</v>
      </c>
      <c r="H3481" s="33">
        <v>4</v>
      </c>
      <c r="I3481" s="33">
        <v>6</v>
      </c>
      <c r="J3481" s="36">
        <v>10</v>
      </c>
      <c r="K3481" s="37">
        <v>53740</v>
      </c>
      <c r="L3481" s="38" t="s">
        <v>15</v>
      </c>
      <c r="M3481" s="38" t="s">
        <v>13</v>
      </c>
    </row>
    <row r="3482" spans="1:13" s="39" customFormat="1" ht="12.75" x14ac:dyDescent="0.2">
      <c r="A3482" s="33" t="s">
        <v>21</v>
      </c>
      <c r="B3482" s="33" t="s">
        <v>577</v>
      </c>
      <c r="C3482" s="34">
        <v>10</v>
      </c>
      <c r="D3482" s="33" t="s">
        <v>16</v>
      </c>
      <c r="E3482" s="33" t="s">
        <v>3802</v>
      </c>
      <c r="F3482" s="35">
        <v>31161500</v>
      </c>
      <c r="G3482" s="33" t="s">
        <v>15072</v>
      </c>
      <c r="H3482" s="33">
        <v>4</v>
      </c>
      <c r="I3482" s="33">
        <v>6</v>
      </c>
      <c r="J3482" s="36">
        <v>1</v>
      </c>
      <c r="K3482" s="37">
        <v>428.00000000000006</v>
      </c>
      <c r="L3482" s="38" t="s">
        <v>15</v>
      </c>
      <c r="M3482" s="38" t="s">
        <v>13</v>
      </c>
    </row>
    <row r="3483" spans="1:13" s="39" customFormat="1" ht="12.75" x14ac:dyDescent="0.2">
      <c r="A3483" s="33" t="s">
        <v>21</v>
      </c>
      <c r="B3483" s="33" t="s">
        <v>577</v>
      </c>
      <c r="C3483" s="34">
        <v>10</v>
      </c>
      <c r="D3483" s="33" t="s">
        <v>16</v>
      </c>
      <c r="E3483" s="33" t="s">
        <v>3803</v>
      </c>
      <c r="F3483" s="35">
        <v>11151512</v>
      </c>
      <c r="G3483" s="33" t="s">
        <v>15072</v>
      </c>
      <c r="H3483" s="33">
        <v>4</v>
      </c>
      <c r="I3483" s="33">
        <v>6</v>
      </c>
      <c r="J3483" s="36">
        <v>1</v>
      </c>
      <c r="K3483" s="37">
        <v>2550000</v>
      </c>
      <c r="L3483" s="38" t="s">
        <v>15</v>
      </c>
      <c r="M3483" s="38" t="s">
        <v>13</v>
      </c>
    </row>
    <row r="3484" spans="1:13" s="39" customFormat="1" ht="12.75" x14ac:dyDescent="0.2">
      <c r="A3484" s="33" t="s">
        <v>21</v>
      </c>
      <c r="B3484" s="33" t="s">
        <v>577</v>
      </c>
      <c r="C3484" s="34">
        <v>10</v>
      </c>
      <c r="D3484" s="33" t="s">
        <v>16</v>
      </c>
      <c r="E3484" s="33" t="s">
        <v>3804</v>
      </c>
      <c r="F3484" s="35">
        <v>31201502</v>
      </c>
      <c r="G3484" s="33" t="s">
        <v>15072</v>
      </c>
      <c r="H3484" s="33">
        <v>4</v>
      </c>
      <c r="I3484" s="33">
        <v>7</v>
      </c>
      <c r="J3484" s="36">
        <v>6</v>
      </c>
      <c r="K3484" s="37">
        <v>56976</v>
      </c>
      <c r="L3484" s="38" t="s">
        <v>15</v>
      </c>
      <c r="M3484" s="38" t="s">
        <v>13</v>
      </c>
    </row>
    <row r="3485" spans="1:13" s="39" customFormat="1" ht="12.75" x14ac:dyDescent="0.2">
      <c r="A3485" s="33" t="s">
        <v>21</v>
      </c>
      <c r="B3485" s="33" t="s">
        <v>577</v>
      </c>
      <c r="C3485" s="34">
        <v>10</v>
      </c>
      <c r="D3485" s="33" t="s">
        <v>16</v>
      </c>
      <c r="E3485" s="33" t="s">
        <v>3805</v>
      </c>
      <c r="F3485" s="35">
        <v>31201500</v>
      </c>
      <c r="G3485" s="33" t="s">
        <v>15072</v>
      </c>
      <c r="H3485" s="33">
        <v>4</v>
      </c>
      <c r="I3485" s="33">
        <v>7</v>
      </c>
      <c r="J3485" s="36">
        <v>10</v>
      </c>
      <c r="K3485" s="37">
        <v>57820</v>
      </c>
      <c r="L3485" s="38" t="s">
        <v>15</v>
      </c>
      <c r="M3485" s="38" t="s">
        <v>13</v>
      </c>
    </row>
    <row r="3486" spans="1:13" s="39" customFormat="1" ht="12.75" x14ac:dyDescent="0.2">
      <c r="A3486" s="33" t="s">
        <v>21</v>
      </c>
      <c r="B3486" s="33" t="s">
        <v>577</v>
      </c>
      <c r="C3486" s="34">
        <v>10</v>
      </c>
      <c r="D3486" s="33" t="s">
        <v>16</v>
      </c>
      <c r="E3486" s="33" t="s">
        <v>3806</v>
      </c>
      <c r="F3486" s="35">
        <v>27112838</v>
      </c>
      <c r="G3486" s="33" t="s">
        <v>15072</v>
      </c>
      <c r="H3486" s="33">
        <v>4</v>
      </c>
      <c r="I3486" s="33">
        <v>6</v>
      </c>
      <c r="J3486" s="36">
        <v>5</v>
      </c>
      <c r="K3486" s="37">
        <v>142500</v>
      </c>
      <c r="L3486" s="38" t="s">
        <v>15</v>
      </c>
      <c r="M3486" s="38" t="s">
        <v>13</v>
      </c>
    </row>
    <row r="3487" spans="1:13" s="39" customFormat="1" ht="12.75" x14ac:dyDescent="0.2">
      <c r="A3487" s="33" t="s">
        <v>21</v>
      </c>
      <c r="B3487" s="33" t="s">
        <v>577</v>
      </c>
      <c r="C3487" s="34">
        <v>10</v>
      </c>
      <c r="D3487" s="33" t="s">
        <v>16</v>
      </c>
      <c r="E3487" s="33" t="s">
        <v>3807</v>
      </c>
      <c r="F3487" s="35">
        <v>27112838</v>
      </c>
      <c r="G3487" s="33" t="s">
        <v>15072</v>
      </c>
      <c r="H3487" s="33">
        <v>4</v>
      </c>
      <c r="I3487" s="33">
        <v>6</v>
      </c>
      <c r="J3487" s="36">
        <v>5</v>
      </c>
      <c r="K3487" s="37">
        <v>74500.000000000015</v>
      </c>
      <c r="L3487" s="38" t="s">
        <v>15</v>
      </c>
      <c r="M3487" s="38" t="s">
        <v>13</v>
      </c>
    </row>
    <row r="3488" spans="1:13" s="39" customFormat="1" ht="12.75" x14ac:dyDescent="0.2">
      <c r="A3488" s="33" t="s">
        <v>21</v>
      </c>
      <c r="B3488" s="33" t="s">
        <v>577</v>
      </c>
      <c r="C3488" s="34">
        <v>10</v>
      </c>
      <c r="D3488" s="33" t="s">
        <v>16</v>
      </c>
      <c r="E3488" s="33" t="s">
        <v>3808</v>
      </c>
      <c r="F3488" s="35">
        <v>27112838</v>
      </c>
      <c r="G3488" s="33" t="s">
        <v>15072</v>
      </c>
      <c r="H3488" s="33">
        <v>4</v>
      </c>
      <c r="I3488" s="33">
        <v>6</v>
      </c>
      <c r="J3488" s="36">
        <v>5</v>
      </c>
      <c r="K3488" s="37">
        <v>74500.000000000015</v>
      </c>
      <c r="L3488" s="38" t="s">
        <v>15</v>
      </c>
      <c r="M3488" s="38" t="s">
        <v>13</v>
      </c>
    </row>
    <row r="3489" spans="1:13" s="39" customFormat="1" ht="12.75" x14ac:dyDescent="0.2">
      <c r="A3489" s="33" t="s">
        <v>21</v>
      </c>
      <c r="B3489" s="33" t="s">
        <v>577</v>
      </c>
      <c r="C3489" s="34">
        <v>10</v>
      </c>
      <c r="D3489" s="33" t="s">
        <v>16</v>
      </c>
      <c r="E3489" s="33" t="s">
        <v>3809</v>
      </c>
      <c r="F3489" s="35">
        <v>27112838</v>
      </c>
      <c r="G3489" s="33" t="s">
        <v>15072</v>
      </c>
      <c r="H3489" s="33">
        <v>4</v>
      </c>
      <c r="I3489" s="33">
        <v>6</v>
      </c>
      <c r="J3489" s="36">
        <v>1</v>
      </c>
      <c r="K3489" s="37">
        <v>125000</v>
      </c>
      <c r="L3489" s="38" t="s">
        <v>15</v>
      </c>
      <c r="M3489" s="38" t="s">
        <v>13</v>
      </c>
    </row>
    <row r="3490" spans="1:13" s="39" customFormat="1" ht="12.75" x14ac:dyDescent="0.2">
      <c r="A3490" s="33" t="s">
        <v>21</v>
      </c>
      <c r="B3490" s="33" t="s">
        <v>577</v>
      </c>
      <c r="C3490" s="34">
        <v>10</v>
      </c>
      <c r="D3490" s="33" t="s">
        <v>16</v>
      </c>
      <c r="E3490" s="33" t="s">
        <v>3810</v>
      </c>
      <c r="F3490" s="35">
        <v>23131506</v>
      </c>
      <c r="G3490" s="33" t="s">
        <v>15072</v>
      </c>
      <c r="H3490" s="33">
        <v>4</v>
      </c>
      <c r="I3490" s="33">
        <v>6</v>
      </c>
      <c r="J3490" s="36">
        <v>5</v>
      </c>
      <c r="K3490" s="37">
        <v>110000</v>
      </c>
      <c r="L3490" s="38" t="s">
        <v>15</v>
      </c>
      <c r="M3490" s="38" t="s">
        <v>13</v>
      </c>
    </row>
    <row r="3491" spans="1:13" s="39" customFormat="1" ht="12.75" x14ac:dyDescent="0.2">
      <c r="A3491" s="33" t="s">
        <v>21</v>
      </c>
      <c r="B3491" s="33" t="s">
        <v>577</v>
      </c>
      <c r="C3491" s="34">
        <v>10</v>
      </c>
      <c r="D3491" s="33" t="s">
        <v>16</v>
      </c>
      <c r="E3491" s="33" t="s">
        <v>3811</v>
      </c>
      <c r="F3491" s="35">
        <v>31201610</v>
      </c>
      <c r="G3491" s="33" t="s">
        <v>15072</v>
      </c>
      <c r="H3491" s="33">
        <v>4</v>
      </c>
      <c r="I3491" s="33">
        <v>6</v>
      </c>
      <c r="J3491" s="36">
        <v>1</v>
      </c>
      <c r="K3491" s="37">
        <v>19100</v>
      </c>
      <c r="L3491" s="38" t="s">
        <v>15</v>
      </c>
      <c r="M3491" s="38" t="s">
        <v>13</v>
      </c>
    </row>
    <row r="3492" spans="1:13" s="39" customFormat="1" ht="12.75" x14ac:dyDescent="0.2">
      <c r="A3492" s="33" t="s">
        <v>21</v>
      </c>
      <c r="B3492" s="33" t="s">
        <v>577</v>
      </c>
      <c r="C3492" s="34">
        <v>10</v>
      </c>
      <c r="D3492" s="33" t="s">
        <v>16</v>
      </c>
      <c r="E3492" s="33" t="s">
        <v>3812</v>
      </c>
      <c r="F3492" s="35">
        <v>31133710</v>
      </c>
      <c r="G3492" s="33" t="s">
        <v>15072</v>
      </c>
      <c r="H3492" s="33">
        <v>4</v>
      </c>
      <c r="I3492" s="33">
        <v>7</v>
      </c>
      <c r="J3492" s="36">
        <v>5</v>
      </c>
      <c r="K3492" s="37">
        <v>64350</v>
      </c>
      <c r="L3492" s="38" t="s">
        <v>15</v>
      </c>
      <c r="M3492" s="38" t="s">
        <v>13</v>
      </c>
    </row>
    <row r="3493" spans="1:13" s="39" customFormat="1" ht="12.75" x14ac:dyDescent="0.2">
      <c r="A3493" s="33" t="s">
        <v>21</v>
      </c>
      <c r="B3493" s="33" t="s">
        <v>577</v>
      </c>
      <c r="C3493" s="34">
        <v>10</v>
      </c>
      <c r="D3493" s="33" t="s">
        <v>16</v>
      </c>
      <c r="E3493" s="33" t="s">
        <v>3813</v>
      </c>
      <c r="F3493" s="35">
        <v>31211518</v>
      </c>
      <c r="G3493" s="33" t="s">
        <v>15072</v>
      </c>
      <c r="H3493" s="33">
        <v>4</v>
      </c>
      <c r="I3493" s="33">
        <v>7</v>
      </c>
      <c r="J3493" s="36">
        <v>3</v>
      </c>
      <c r="K3493" s="37">
        <v>36084</v>
      </c>
      <c r="L3493" s="38" t="s">
        <v>15</v>
      </c>
      <c r="M3493" s="38" t="s">
        <v>13</v>
      </c>
    </row>
    <row r="3494" spans="1:13" s="39" customFormat="1" ht="12.75" x14ac:dyDescent="0.2">
      <c r="A3494" s="33" t="s">
        <v>21</v>
      </c>
      <c r="B3494" s="33" t="s">
        <v>577</v>
      </c>
      <c r="C3494" s="34">
        <v>10</v>
      </c>
      <c r="D3494" s="33" t="s">
        <v>16</v>
      </c>
      <c r="E3494" s="33" t="s">
        <v>3814</v>
      </c>
      <c r="F3494" s="35">
        <v>31201519</v>
      </c>
      <c r="G3494" s="33" t="s">
        <v>15072</v>
      </c>
      <c r="H3494" s="33">
        <v>4</v>
      </c>
      <c r="I3494" s="33">
        <v>6</v>
      </c>
      <c r="J3494" s="36">
        <v>10</v>
      </c>
      <c r="K3494" s="37">
        <v>67340</v>
      </c>
      <c r="L3494" s="38" t="s">
        <v>15</v>
      </c>
      <c r="M3494" s="38" t="s">
        <v>13</v>
      </c>
    </row>
    <row r="3495" spans="1:13" s="39" customFormat="1" ht="12.75" x14ac:dyDescent="0.2">
      <c r="A3495" s="33" t="s">
        <v>21</v>
      </c>
      <c r="B3495" s="33" t="s">
        <v>577</v>
      </c>
      <c r="C3495" s="34">
        <v>10</v>
      </c>
      <c r="D3495" s="33" t="s">
        <v>16</v>
      </c>
      <c r="E3495" s="33" t="s">
        <v>3815</v>
      </c>
      <c r="F3495" s="35">
        <v>27112838</v>
      </c>
      <c r="G3495" s="33" t="s">
        <v>15072</v>
      </c>
      <c r="H3495" s="33">
        <v>4</v>
      </c>
      <c r="I3495" s="33">
        <v>6</v>
      </c>
      <c r="J3495" s="36">
        <v>4</v>
      </c>
      <c r="K3495" s="37">
        <v>180000</v>
      </c>
      <c r="L3495" s="38" t="s">
        <v>15</v>
      </c>
      <c r="M3495" s="38" t="s">
        <v>13</v>
      </c>
    </row>
    <row r="3496" spans="1:13" s="39" customFormat="1" ht="12.75" x14ac:dyDescent="0.2">
      <c r="A3496" s="33" t="s">
        <v>21</v>
      </c>
      <c r="B3496" s="33" t="s">
        <v>577</v>
      </c>
      <c r="C3496" s="34">
        <v>10</v>
      </c>
      <c r="D3496" s="33" t="s">
        <v>16</v>
      </c>
      <c r="E3496" s="33" t="s">
        <v>3816</v>
      </c>
      <c r="F3496" s="35">
        <v>31201630</v>
      </c>
      <c r="G3496" s="33" t="s">
        <v>15072</v>
      </c>
      <c r="H3496" s="33">
        <v>4</v>
      </c>
      <c r="I3496" s="33">
        <v>6</v>
      </c>
      <c r="J3496" s="36">
        <v>1</v>
      </c>
      <c r="K3496" s="37">
        <v>31290</v>
      </c>
      <c r="L3496" s="38" t="s">
        <v>15</v>
      </c>
      <c r="M3496" s="38" t="s">
        <v>13</v>
      </c>
    </row>
    <row r="3497" spans="1:13" s="39" customFormat="1" ht="12.75" x14ac:dyDescent="0.2">
      <c r="A3497" s="33" t="s">
        <v>21</v>
      </c>
      <c r="B3497" s="33" t="s">
        <v>577</v>
      </c>
      <c r="C3497" s="34">
        <v>10</v>
      </c>
      <c r="D3497" s="33" t="s">
        <v>16</v>
      </c>
      <c r="E3497" s="33" t="s">
        <v>3817</v>
      </c>
      <c r="F3497" s="35">
        <v>31163204</v>
      </c>
      <c r="G3497" s="33" t="s">
        <v>15072</v>
      </c>
      <c r="H3497" s="33">
        <v>4</v>
      </c>
      <c r="I3497" s="33">
        <v>6</v>
      </c>
      <c r="J3497" s="36">
        <v>1</v>
      </c>
      <c r="K3497" s="37">
        <v>302</v>
      </c>
      <c r="L3497" s="38" t="s">
        <v>15</v>
      </c>
      <c r="M3497" s="38" t="s">
        <v>13</v>
      </c>
    </row>
    <row r="3498" spans="1:13" s="39" customFormat="1" ht="12.75" x14ac:dyDescent="0.2">
      <c r="A3498" s="33" t="s">
        <v>21</v>
      </c>
      <c r="B3498" s="33" t="s">
        <v>577</v>
      </c>
      <c r="C3498" s="34">
        <v>10</v>
      </c>
      <c r="D3498" s="33" t="s">
        <v>16</v>
      </c>
      <c r="E3498" s="33" t="s">
        <v>3818</v>
      </c>
      <c r="F3498" s="35">
        <v>31163204</v>
      </c>
      <c r="G3498" s="33" t="s">
        <v>15072</v>
      </c>
      <c r="H3498" s="33">
        <v>4</v>
      </c>
      <c r="I3498" s="33">
        <v>6</v>
      </c>
      <c r="J3498" s="36">
        <v>1</v>
      </c>
      <c r="K3498" s="37">
        <v>300</v>
      </c>
      <c r="L3498" s="38" t="s">
        <v>15</v>
      </c>
      <c r="M3498" s="38" t="s">
        <v>13</v>
      </c>
    </row>
    <row r="3499" spans="1:13" s="39" customFormat="1" ht="12.75" x14ac:dyDescent="0.2">
      <c r="A3499" s="33" t="s">
        <v>21</v>
      </c>
      <c r="B3499" s="33" t="s">
        <v>577</v>
      </c>
      <c r="C3499" s="34">
        <v>10</v>
      </c>
      <c r="D3499" s="33" t="s">
        <v>16</v>
      </c>
      <c r="E3499" s="33" t="s">
        <v>3819</v>
      </c>
      <c r="F3499" s="35">
        <v>39121409</v>
      </c>
      <c r="G3499" s="33" t="s">
        <v>15072</v>
      </c>
      <c r="H3499" s="33">
        <v>4</v>
      </c>
      <c r="I3499" s="33">
        <v>6</v>
      </c>
      <c r="J3499" s="36">
        <v>1</v>
      </c>
      <c r="K3499" s="37">
        <v>4779</v>
      </c>
      <c r="L3499" s="38" t="s">
        <v>15</v>
      </c>
      <c r="M3499" s="38" t="s">
        <v>13</v>
      </c>
    </row>
    <row r="3500" spans="1:13" s="39" customFormat="1" ht="12.75" x14ac:dyDescent="0.2">
      <c r="A3500" s="33" t="s">
        <v>21</v>
      </c>
      <c r="B3500" s="33" t="s">
        <v>577</v>
      </c>
      <c r="C3500" s="34">
        <v>10</v>
      </c>
      <c r="D3500" s="33" t="s">
        <v>16</v>
      </c>
      <c r="E3500" s="33" t="s">
        <v>3820</v>
      </c>
      <c r="F3500" s="35">
        <v>39121409</v>
      </c>
      <c r="G3500" s="33" t="s">
        <v>15072</v>
      </c>
      <c r="H3500" s="33">
        <v>4</v>
      </c>
      <c r="I3500" s="33">
        <v>6</v>
      </c>
      <c r="J3500" s="36">
        <v>1</v>
      </c>
      <c r="K3500" s="37">
        <v>7704</v>
      </c>
      <c r="L3500" s="38" t="s">
        <v>15</v>
      </c>
      <c r="M3500" s="38" t="s">
        <v>13</v>
      </c>
    </row>
    <row r="3501" spans="1:13" s="39" customFormat="1" ht="12.75" x14ac:dyDescent="0.2">
      <c r="A3501" s="33" t="s">
        <v>21</v>
      </c>
      <c r="B3501" s="33" t="s">
        <v>577</v>
      </c>
      <c r="C3501" s="34">
        <v>10</v>
      </c>
      <c r="D3501" s="33" t="s">
        <v>16</v>
      </c>
      <c r="E3501" s="33" t="s">
        <v>3821</v>
      </c>
      <c r="F3501" s="35">
        <v>39121409</v>
      </c>
      <c r="G3501" s="33" t="s">
        <v>15072</v>
      </c>
      <c r="H3501" s="33">
        <v>4</v>
      </c>
      <c r="I3501" s="33">
        <v>6</v>
      </c>
      <c r="J3501" s="36">
        <v>1</v>
      </c>
      <c r="K3501" s="37">
        <v>3924.0000000000005</v>
      </c>
      <c r="L3501" s="38" t="s">
        <v>15</v>
      </c>
      <c r="M3501" s="38" t="s">
        <v>13</v>
      </c>
    </row>
    <row r="3502" spans="1:13" s="39" customFormat="1" ht="12.75" x14ac:dyDescent="0.2">
      <c r="A3502" s="33" t="s">
        <v>21</v>
      </c>
      <c r="B3502" s="33" t="s">
        <v>577</v>
      </c>
      <c r="C3502" s="34">
        <v>10</v>
      </c>
      <c r="D3502" s="33" t="s">
        <v>16</v>
      </c>
      <c r="E3502" s="33" t="s">
        <v>3822</v>
      </c>
      <c r="F3502" s="35">
        <v>31162200</v>
      </c>
      <c r="G3502" s="33" t="s">
        <v>15072</v>
      </c>
      <c r="H3502" s="33">
        <v>4</v>
      </c>
      <c r="I3502" s="33">
        <v>6</v>
      </c>
      <c r="J3502" s="36">
        <v>1</v>
      </c>
      <c r="K3502" s="37">
        <v>388811</v>
      </c>
      <c r="L3502" s="38" t="s">
        <v>15</v>
      </c>
      <c r="M3502" s="38" t="s">
        <v>13</v>
      </c>
    </row>
    <row r="3503" spans="1:13" s="39" customFormat="1" ht="12.75" x14ac:dyDescent="0.2">
      <c r="A3503" s="33" t="s">
        <v>21</v>
      </c>
      <c r="B3503" s="33" t="s">
        <v>577</v>
      </c>
      <c r="C3503" s="34">
        <v>10</v>
      </c>
      <c r="D3503" s="33" t="s">
        <v>16</v>
      </c>
      <c r="E3503" s="33" t="s">
        <v>3823</v>
      </c>
      <c r="F3503" s="35">
        <v>31162200</v>
      </c>
      <c r="G3503" s="33" t="s">
        <v>15072</v>
      </c>
      <c r="H3503" s="33">
        <v>4</v>
      </c>
      <c r="I3503" s="33">
        <v>6</v>
      </c>
      <c r="J3503" s="36">
        <v>1</v>
      </c>
      <c r="K3503" s="37">
        <v>380658.00000000006</v>
      </c>
      <c r="L3503" s="38" t="s">
        <v>15</v>
      </c>
      <c r="M3503" s="38" t="s">
        <v>13</v>
      </c>
    </row>
    <row r="3504" spans="1:13" s="39" customFormat="1" ht="12.75" x14ac:dyDescent="0.2">
      <c r="A3504" s="33" t="s">
        <v>21</v>
      </c>
      <c r="B3504" s="33" t="s">
        <v>577</v>
      </c>
      <c r="C3504" s="34">
        <v>10</v>
      </c>
      <c r="D3504" s="33" t="s">
        <v>16</v>
      </c>
      <c r="E3504" s="33" t="s">
        <v>3824</v>
      </c>
      <c r="F3504" s="35">
        <v>31162200</v>
      </c>
      <c r="G3504" s="33" t="s">
        <v>15072</v>
      </c>
      <c r="H3504" s="33">
        <v>4</v>
      </c>
      <c r="I3504" s="33">
        <v>6</v>
      </c>
      <c r="J3504" s="36">
        <v>1</v>
      </c>
      <c r="K3504" s="37">
        <v>38066</v>
      </c>
      <c r="L3504" s="38" t="s">
        <v>15</v>
      </c>
      <c r="M3504" s="38" t="s">
        <v>13</v>
      </c>
    </row>
    <row r="3505" spans="1:13" s="39" customFormat="1" ht="12.75" x14ac:dyDescent="0.2">
      <c r="A3505" s="33" t="s">
        <v>21</v>
      </c>
      <c r="B3505" s="33" t="s">
        <v>577</v>
      </c>
      <c r="C3505" s="34">
        <v>10</v>
      </c>
      <c r="D3505" s="33" t="s">
        <v>16</v>
      </c>
      <c r="E3505" s="33" t="s">
        <v>3825</v>
      </c>
      <c r="F3505" s="35">
        <v>31162200</v>
      </c>
      <c r="G3505" s="33" t="s">
        <v>15072</v>
      </c>
      <c r="H3505" s="33">
        <v>4</v>
      </c>
      <c r="I3505" s="33">
        <v>6</v>
      </c>
      <c r="J3505" s="36">
        <v>1</v>
      </c>
      <c r="K3505" s="37">
        <v>38066</v>
      </c>
      <c r="L3505" s="38" t="s">
        <v>15</v>
      </c>
      <c r="M3505" s="38" t="s">
        <v>13</v>
      </c>
    </row>
    <row r="3506" spans="1:13" s="39" customFormat="1" ht="12.75" x14ac:dyDescent="0.2">
      <c r="A3506" s="33" t="s">
        <v>21</v>
      </c>
      <c r="B3506" s="33" t="s">
        <v>577</v>
      </c>
      <c r="C3506" s="34">
        <v>10</v>
      </c>
      <c r="D3506" s="33" t="s">
        <v>16</v>
      </c>
      <c r="E3506" s="33" t="s">
        <v>3826</v>
      </c>
      <c r="F3506" s="35">
        <v>31162200</v>
      </c>
      <c r="G3506" s="33" t="s">
        <v>15072</v>
      </c>
      <c r="H3506" s="33">
        <v>4</v>
      </c>
      <c r="I3506" s="33">
        <v>6</v>
      </c>
      <c r="J3506" s="36">
        <v>1</v>
      </c>
      <c r="K3506" s="37">
        <v>135039</v>
      </c>
      <c r="L3506" s="38" t="s">
        <v>15</v>
      </c>
      <c r="M3506" s="38" t="s">
        <v>13</v>
      </c>
    </row>
    <row r="3507" spans="1:13" s="39" customFormat="1" ht="12.75" x14ac:dyDescent="0.2">
      <c r="A3507" s="33" t="s">
        <v>21</v>
      </c>
      <c r="B3507" s="33" t="s">
        <v>577</v>
      </c>
      <c r="C3507" s="34">
        <v>10</v>
      </c>
      <c r="D3507" s="33" t="s">
        <v>16</v>
      </c>
      <c r="E3507" s="33" t="s">
        <v>3827</v>
      </c>
      <c r="F3507" s="35">
        <v>31162200</v>
      </c>
      <c r="G3507" s="33" t="s">
        <v>15072</v>
      </c>
      <c r="H3507" s="33">
        <v>4</v>
      </c>
      <c r="I3507" s="33">
        <v>6</v>
      </c>
      <c r="J3507" s="36">
        <v>1</v>
      </c>
      <c r="K3507" s="37">
        <v>70068</v>
      </c>
      <c r="L3507" s="38" t="s">
        <v>15</v>
      </c>
      <c r="M3507" s="38" t="s">
        <v>13</v>
      </c>
    </row>
    <row r="3508" spans="1:13" s="39" customFormat="1" ht="12.75" x14ac:dyDescent="0.2">
      <c r="A3508" s="33" t="s">
        <v>21</v>
      </c>
      <c r="B3508" s="33" t="s">
        <v>577</v>
      </c>
      <c r="C3508" s="34">
        <v>10</v>
      </c>
      <c r="D3508" s="33" t="s">
        <v>16</v>
      </c>
      <c r="E3508" s="33" t="s">
        <v>3828</v>
      </c>
      <c r="F3508" s="35">
        <v>31162200</v>
      </c>
      <c r="G3508" s="33" t="s">
        <v>15072</v>
      </c>
      <c r="H3508" s="33">
        <v>4</v>
      </c>
      <c r="I3508" s="33">
        <v>6</v>
      </c>
      <c r="J3508" s="36">
        <v>1</v>
      </c>
      <c r="K3508" s="37">
        <v>19109</v>
      </c>
      <c r="L3508" s="38" t="s">
        <v>15</v>
      </c>
      <c r="M3508" s="38" t="s">
        <v>13</v>
      </c>
    </row>
    <row r="3509" spans="1:13" s="39" customFormat="1" ht="12.75" x14ac:dyDescent="0.2">
      <c r="A3509" s="33" t="s">
        <v>21</v>
      </c>
      <c r="B3509" s="33" t="s">
        <v>577</v>
      </c>
      <c r="C3509" s="34">
        <v>10</v>
      </c>
      <c r="D3509" s="33" t="s">
        <v>16</v>
      </c>
      <c r="E3509" s="33" t="s">
        <v>3829</v>
      </c>
      <c r="F3509" s="35">
        <v>31162200</v>
      </c>
      <c r="G3509" s="33" t="s">
        <v>15072</v>
      </c>
      <c r="H3509" s="33">
        <v>4</v>
      </c>
      <c r="I3509" s="33">
        <v>6</v>
      </c>
      <c r="J3509" s="36">
        <v>1</v>
      </c>
      <c r="K3509" s="37">
        <v>34588</v>
      </c>
      <c r="L3509" s="38" t="s">
        <v>15</v>
      </c>
      <c r="M3509" s="38" t="s">
        <v>13</v>
      </c>
    </row>
    <row r="3510" spans="1:13" s="39" customFormat="1" ht="12.75" x14ac:dyDescent="0.2">
      <c r="A3510" s="33" t="s">
        <v>21</v>
      </c>
      <c r="B3510" s="33" t="s">
        <v>577</v>
      </c>
      <c r="C3510" s="34">
        <v>10</v>
      </c>
      <c r="D3510" s="33" t="s">
        <v>16</v>
      </c>
      <c r="E3510" s="33" t="s">
        <v>3830</v>
      </c>
      <c r="F3510" s="35">
        <v>31162200</v>
      </c>
      <c r="G3510" s="33" t="s">
        <v>15072</v>
      </c>
      <c r="H3510" s="33">
        <v>4</v>
      </c>
      <c r="I3510" s="33">
        <v>6</v>
      </c>
      <c r="J3510" s="36">
        <v>1</v>
      </c>
      <c r="K3510" s="37">
        <v>61927</v>
      </c>
      <c r="L3510" s="38" t="s">
        <v>15</v>
      </c>
      <c r="M3510" s="38" t="s">
        <v>13</v>
      </c>
    </row>
    <row r="3511" spans="1:13" s="39" customFormat="1" ht="12.75" x14ac:dyDescent="0.2">
      <c r="A3511" s="33" t="s">
        <v>21</v>
      </c>
      <c r="B3511" s="33" t="s">
        <v>577</v>
      </c>
      <c r="C3511" s="34">
        <v>10</v>
      </c>
      <c r="D3511" s="33" t="s">
        <v>16</v>
      </c>
      <c r="E3511" s="33" t="s">
        <v>3831</v>
      </c>
      <c r="F3511" s="35">
        <v>31162200</v>
      </c>
      <c r="G3511" s="33" t="s">
        <v>15072</v>
      </c>
      <c r="H3511" s="33">
        <v>4</v>
      </c>
      <c r="I3511" s="33">
        <v>6</v>
      </c>
      <c r="J3511" s="36">
        <v>1</v>
      </c>
      <c r="K3511" s="37">
        <v>85126</v>
      </c>
      <c r="L3511" s="38" t="s">
        <v>15</v>
      </c>
      <c r="M3511" s="38" t="s">
        <v>13</v>
      </c>
    </row>
    <row r="3512" spans="1:13" s="39" customFormat="1" ht="12.75" x14ac:dyDescent="0.2">
      <c r="A3512" s="33" t="s">
        <v>21</v>
      </c>
      <c r="B3512" s="33" t="s">
        <v>577</v>
      </c>
      <c r="C3512" s="34">
        <v>10</v>
      </c>
      <c r="D3512" s="33" t="s">
        <v>16</v>
      </c>
      <c r="E3512" s="33" t="s">
        <v>3832</v>
      </c>
      <c r="F3512" s="35">
        <v>31162200</v>
      </c>
      <c r="G3512" s="33" t="s">
        <v>15072</v>
      </c>
      <c r="H3512" s="33">
        <v>4</v>
      </c>
      <c r="I3512" s="33">
        <v>6</v>
      </c>
      <c r="J3512" s="36">
        <v>1</v>
      </c>
      <c r="K3512" s="37">
        <v>35798</v>
      </c>
      <c r="L3512" s="38" t="s">
        <v>15</v>
      </c>
      <c r="M3512" s="38" t="s">
        <v>13</v>
      </c>
    </row>
    <row r="3513" spans="1:13" s="39" customFormat="1" ht="12.75" x14ac:dyDescent="0.2">
      <c r="A3513" s="33" t="s">
        <v>21</v>
      </c>
      <c r="B3513" s="33" t="s">
        <v>577</v>
      </c>
      <c r="C3513" s="34">
        <v>10</v>
      </c>
      <c r="D3513" s="33" t="s">
        <v>16</v>
      </c>
      <c r="E3513" s="33" t="s">
        <v>3833</v>
      </c>
      <c r="F3513" s="35">
        <v>31162200</v>
      </c>
      <c r="G3513" s="33" t="s">
        <v>15072</v>
      </c>
      <c r="H3513" s="33">
        <v>4</v>
      </c>
      <c r="I3513" s="33">
        <v>6</v>
      </c>
      <c r="J3513" s="36">
        <v>1</v>
      </c>
      <c r="K3513" s="37">
        <v>37773</v>
      </c>
      <c r="L3513" s="38" t="s">
        <v>15</v>
      </c>
      <c r="M3513" s="38" t="s">
        <v>13</v>
      </c>
    </row>
    <row r="3514" spans="1:13" s="39" customFormat="1" ht="12.75" x14ac:dyDescent="0.2">
      <c r="A3514" s="33" t="s">
        <v>21</v>
      </c>
      <c r="B3514" s="33" t="s">
        <v>577</v>
      </c>
      <c r="C3514" s="34">
        <v>10</v>
      </c>
      <c r="D3514" s="33" t="s">
        <v>16</v>
      </c>
      <c r="E3514" s="33" t="s">
        <v>3834</v>
      </c>
      <c r="F3514" s="35">
        <v>31162200</v>
      </c>
      <c r="G3514" s="33" t="s">
        <v>15072</v>
      </c>
      <c r="H3514" s="33">
        <v>4</v>
      </c>
      <c r="I3514" s="33">
        <v>6</v>
      </c>
      <c r="J3514" s="36">
        <v>1</v>
      </c>
      <c r="K3514" s="37">
        <v>23925.000000000004</v>
      </c>
      <c r="L3514" s="38" t="s">
        <v>15</v>
      </c>
      <c r="M3514" s="38" t="s">
        <v>13</v>
      </c>
    </row>
    <row r="3515" spans="1:13" s="39" customFormat="1" ht="12.75" x14ac:dyDescent="0.2">
      <c r="A3515" s="33" t="s">
        <v>21</v>
      </c>
      <c r="B3515" s="33" t="s">
        <v>577</v>
      </c>
      <c r="C3515" s="34">
        <v>10</v>
      </c>
      <c r="D3515" s="33" t="s">
        <v>16</v>
      </c>
      <c r="E3515" s="33" t="s">
        <v>3835</v>
      </c>
      <c r="F3515" s="35">
        <v>31162200</v>
      </c>
      <c r="G3515" s="33" t="s">
        <v>15072</v>
      </c>
      <c r="H3515" s="33">
        <v>4</v>
      </c>
      <c r="I3515" s="33">
        <v>6</v>
      </c>
      <c r="J3515" s="36">
        <v>1</v>
      </c>
      <c r="K3515" s="37">
        <v>21785</v>
      </c>
      <c r="L3515" s="38" t="s">
        <v>15</v>
      </c>
      <c r="M3515" s="38" t="s">
        <v>13</v>
      </c>
    </row>
    <row r="3516" spans="1:13" s="39" customFormat="1" ht="12.75" x14ac:dyDescent="0.2">
      <c r="A3516" s="33" t="s">
        <v>21</v>
      </c>
      <c r="B3516" s="33" t="s">
        <v>577</v>
      </c>
      <c r="C3516" s="34">
        <v>10</v>
      </c>
      <c r="D3516" s="33" t="s">
        <v>16</v>
      </c>
      <c r="E3516" s="33" t="s">
        <v>3836</v>
      </c>
      <c r="F3516" s="35">
        <v>31162200</v>
      </c>
      <c r="G3516" s="33" t="s">
        <v>15072</v>
      </c>
      <c r="H3516" s="33">
        <v>4</v>
      </c>
      <c r="I3516" s="33">
        <v>6</v>
      </c>
      <c r="J3516" s="36">
        <v>1</v>
      </c>
      <c r="K3516" s="37">
        <v>57863</v>
      </c>
      <c r="L3516" s="38" t="s">
        <v>15</v>
      </c>
      <c r="M3516" s="38" t="s">
        <v>13</v>
      </c>
    </row>
    <row r="3517" spans="1:13" s="39" customFormat="1" ht="12.75" x14ac:dyDescent="0.2">
      <c r="A3517" s="33" t="s">
        <v>21</v>
      </c>
      <c r="B3517" s="33" t="s">
        <v>577</v>
      </c>
      <c r="C3517" s="34">
        <v>10</v>
      </c>
      <c r="D3517" s="33" t="s">
        <v>16</v>
      </c>
      <c r="E3517" s="33" t="s">
        <v>3837</v>
      </c>
      <c r="F3517" s="35">
        <v>31162200</v>
      </c>
      <c r="G3517" s="33" t="s">
        <v>15072</v>
      </c>
      <c r="H3517" s="33">
        <v>4</v>
      </c>
      <c r="I3517" s="33">
        <v>6</v>
      </c>
      <c r="J3517" s="36">
        <v>1</v>
      </c>
      <c r="K3517" s="37">
        <v>23517</v>
      </c>
      <c r="L3517" s="38" t="s">
        <v>15</v>
      </c>
      <c r="M3517" s="38" t="s">
        <v>13</v>
      </c>
    </row>
    <row r="3518" spans="1:13" s="39" customFormat="1" ht="12.75" x14ac:dyDescent="0.2">
      <c r="A3518" s="33" t="s">
        <v>21</v>
      </c>
      <c r="B3518" s="33" t="s">
        <v>577</v>
      </c>
      <c r="C3518" s="34">
        <v>10</v>
      </c>
      <c r="D3518" s="33" t="s">
        <v>16</v>
      </c>
      <c r="E3518" s="33" t="s">
        <v>3838</v>
      </c>
      <c r="F3518" s="35">
        <v>31162200</v>
      </c>
      <c r="G3518" s="33" t="s">
        <v>15072</v>
      </c>
      <c r="H3518" s="33">
        <v>4</v>
      </c>
      <c r="I3518" s="33">
        <v>6</v>
      </c>
      <c r="J3518" s="36">
        <v>1</v>
      </c>
      <c r="K3518" s="37">
        <v>39747</v>
      </c>
      <c r="L3518" s="38" t="s">
        <v>15</v>
      </c>
      <c r="M3518" s="38" t="s">
        <v>13</v>
      </c>
    </row>
    <row r="3519" spans="1:13" s="39" customFormat="1" ht="12.75" x14ac:dyDescent="0.2">
      <c r="A3519" s="33" t="s">
        <v>21</v>
      </c>
      <c r="B3519" s="33" t="s">
        <v>577</v>
      </c>
      <c r="C3519" s="34">
        <v>10</v>
      </c>
      <c r="D3519" s="33" t="s">
        <v>16</v>
      </c>
      <c r="E3519" s="33" t="s">
        <v>3839</v>
      </c>
      <c r="F3519" s="35">
        <v>31162200</v>
      </c>
      <c r="G3519" s="33" t="s">
        <v>15072</v>
      </c>
      <c r="H3519" s="33">
        <v>4</v>
      </c>
      <c r="I3519" s="33">
        <v>6</v>
      </c>
      <c r="J3519" s="36">
        <v>1</v>
      </c>
      <c r="K3519" s="37">
        <v>20523</v>
      </c>
      <c r="L3519" s="38" t="s">
        <v>15</v>
      </c>
      <c r="M3519" s="38" t="s">
        <v>13</v>
      </c>
    </row>
    <row r="3520" spans="1:13" s="39" customFormat="1" ht="12.75" x14ac:dyDescent="0.2">
      <c r="A3520" s="33" t="s">
        <v>21</v>
      </c>
      <c r="B3520" s="33" t="s">
        <v>577</v>
      </c>
      <c r="C3520" s="34">
        <v>10</v>
      </c>
      <c r="D3520" s="33" t="s">
        <v>16</v>
      </c>
      <c r="E3520" s="33" t="s">
        <v>3840</v>
      </c>
      <c r="F3520" s="35">
        <v>31162200</v>
      </c>
      <c r="G3520" s="33" t="s">
        <v>15072</v>
      </c>
      <c r="H3520" s="33">
        <v>4</v>
      </c>
      <c r="I3520" s="33">
        <v>6</v>
      </c>
      <c r="J3520" s="36">
        <v>1</v>
      </c>
      <c r="K3520" s="37">
        <v>23887</v>
      </c>
      <c r="L3520" s="38" t="s">
        <v>15</v>
      </c>
      <c r="M3520" s="38" t="s">
        <v>13</v>
      </c>
    </row>
    <row r="3521" spans="1:13" s="39" customFormat="1" ht="12.75" x14ac:dyDescent="0.2">
      <c r="A3521" s="33" t="s">
        <v>21</v>
      </c>
      <c r="B3521" s="33" t="s">
        <v>577</v>
      </c>
      <c r="C3521" s="34">
        <v>10</v>
      </c>
      <c r="D3521" s="33" t="s">
        <v>16</v>
      </c>
      <c r="E3521" s="33" t="s">
        <v>3841</v>
      </c>
      <c r="F3521" s="35">
        <v>31162200</v>
      </c>
      <c r="G3521" s="33" t="s">
        <v>15072</v>
      </c>
      <c r="H3521" s="33">
        <v>4</v>
      </c>
      <c r="I3521" s="33">
        <v>6</v>
      </c>
      <c r="J3521" s="36">
        <v>1</v>
      </c>
      <c r="K3521" s="37">
        <v>41569</v>
      </c>
      <c r="L3521" s="38" t="s">
        <v>15</v>
      </c>
      <c r="M3521" s="38" t="s">
        <v>13</v>
      </c>
    </row>
    <row r="3522" spans="1:13" s="39" customFormat="1" ht="12.75" x14ac:dyDescent="0.2">
      <c r="A3522" s="33" t="s">
        <v>21</v>
      </c>
      <c r="B3522" s="33" t="s">
        <v>577</v>
      </c>
      <c r="C3522" s="34">
        <v>10</v>
      </c>
      <c r="D3522" s="33" t="s">
        <v>16</v>
      </c>
      <c r="E3522" s="33" t="s">
        <v>3842</v>
      </c>
      <c r="F3522" s="35">
        <v>31162200</v>
      </c>
      <c r="G3522" s="33" t="s">
        <v>15072</v>
      </c>
      <c r="H3522" s="33">
        <v>4</v>
      </c>
      <c r="I3522" s="33">
        <v>6</v>
      </c>
      <c r="J3522" s="36">
        <v>1</v>
      </c>
      <c r="K3522" s="37">
        <v>75737</v>
      </c>
      <c r="L3522" s="38" t="s">
        <v>15</v>
      </c>
      <c r="M3522" s="38" t="s">
        <v>13</v>
      </c>
    </row>
    <row r="3523" spans="1:13" s="39" customFormat="1" ht="12.75" x14ac:dyDescent="0.2">
      <c r="A3523" s="33" t="s">
        <v>21</v>
      </c>
      <c r="B3523" s="33" t="s">
        <v>577</v>
      </c>
      <c r="C3523" s="34">
        <v>10</v>
      </c>
      <c r="D3523" s="33" t="s">
        <v>16</v>
      </c>
      <c r="E3523" s="33" t="s">
        <v>3843</v>
      </c>
      <c r="F3523" s="35">
        <v>31162200</v>
      </c>
      <c r="G3523" s="33" t="s">
        <v>15072</v>
      </c>
      <c r="H3523" s="33">
        <v>4</v>
      </c>
      <c r="I3523" s="33">
        <v>6</v>
      </c>
      <c r="J3523" s="36">
        <v>1</v>
      </c>
      <c r="K3523" s="37">
        <v>57863</v>
      </c>
      <c r="L3523" s="38" t="s">
        <v>15</v>
      </c>
      <c r="M3523" s="38" t="s">
        <v>13</v>
      </c>
    </row>
    <row r="3524" spans="1:13" s="39" customFormat="1" ht="12.75" x14ac:dyDescent="0.2">
      <c r="A3524" s="33" t="s">
        <v>21</v>
      </c>
      <c r="B3524" s="33" t="s">
        <v>577</v>
      </c>
      <c r="C3524" s="34">
        <v>10</v>
      </c>
      <c r="D3524" s="33" t="s">
        <v>16</v>
      </c>
      <c r="E3524" s="33" t="s">
        <v>3844</v>
      </c>
      <c r="F3524" s="35">
        <v>31162200</v>
      </c>
      <c r="G3524" s="33" t="s">
        <v>15072</v>
      </c>
      <c r="H3524" s="33">
        <v>4</v>
      </c>
      <c r="I3524" s="33">
        <v>6</v>
      </c>
      <c r="J3524" s="36">
        <v>1</v>
      </c>
      <c r="K3524" s="37">
        <v>21377</v>
      </c>
      <c r="L3524" s="38" t="s">
        <v>15</v>
      </c>
      <c r="M3524" s="38" t="s">
        <v>13</v>
      </c>
    </row>
    <row r="3525" spans="1:13" s="39" customFormat="1" ht="12.75" x14ac:dyDescent="0.2">
      <c r="A3525" s="33" t="s">
        <v>21</v>
      </c>
      <c r="B3525" s="33" t="s">
        <v>577</v>
      </c>
      <c r="C3525" s="34">
        <v>10</v>
      </c>
      <c r="D3525" s="33" t="s">
        <v>16</v>
      </c>
      <c r="E3525" s="33" t="s">
        <v>3845</v>
      </c>
      <c r="F3525" s="35">
        <v>31162200</v>
      </c>
      <c r="G3525" s="33" t="s">
        <v>15072</v>
      </c>
      <c r="H3525" s="33">
        <v>4</v>
      </c>
      <c r="I3525" s="33">
        <v>6</v>
      </c>
      <c r="J3525" s="36">
        <v>1</v>
      </c>
      <c r="K3525" s="37">
        <v>18294</v>
      </c>
      <c r="L3525" s="38" t="s">
        <v>15</v>
      </c>
      <c r="M3525" s="38" t="s">
        <v>13</v>
      </c>
    </row>
    <row r="3526" spans="1:13" s="39" customFormat="1" ht="12.75" x14ac:dyDescent="0.2">
      <c r="A3526" s="33" t="s">
        <v>21</v>
      </c>
      <c r="B3526" s="33" t="s">
        <v>577</v>
      </c>
      <c r="C3526" s="34">
        <v>10</v>
      </c>
      <c r="D3526" s="33" t="s">
        <v>16</v>
      </c>
      <c r="E3526" s="33" t="s">
        <v>3846</v>
      </c>
      <c r="F3526" s="35">
        <v>31162200</v>
      </c>
      <c r="G3526" s="33" t="s">
        <v>15072</v>
      </c>
      <c r="H3526" s="33">
        <v>4</v>
      </c>
      <c r="I3526" s="33">
        <v>6</v>
      </c>
      <c r="J3526" s="36">
        <v>1</v>
      </c>
      <c r="K3526" s="37">
        <v>20154</v>
      </c>
      <c r="L3526" s="38" t="s">
        <v>15</v>
      </c>
      <c r="M3526" s="38" t="s">
        <v>13</v>
      </c>
    </row>
    <row r="3527" spans="1:13" s="39" customFormat="1" ht="12.75" x14ac:dyDescent="0.2">
      <c r="A3527" s="33" t="s">
        <v>21</v>
      </c>
      <c r="B3527" s="33" t="s">
        <v>577</v>
      </c>
      <c r="C3527" s="34">
        <v>10</v>
      </c>
      <c r="D3527" s="33" t="s">
        <v>16</v>
      </c>
      <c r="E3527" s="33" t="s">
        <v>3847</v>
      </c>
      <c r="F3527" s="35">
        <v>31162200</v>
      </c>
      <c r="G3527" s="33" t="s">
        <v>15072</v>
      </c>
      <c r="H3527" s="33">
        <v>4</v>
      </c>
      <c r="I3527" s="33">
        <v>6</v>
      </c>
      <c r="J3527" s="36">
        <v>1</v>
      </c>
      <c r="K3527" s="37">
        <v>20014.000000000004</v>
      </c>
      <c r="L3527" s="38" t="s">
        <v>15</v>
      </c>
      <c r="M3527" s="38" t="s">
        <v>13</v>
      </c>
    </row>
    <row r="3528" spans="1:13" s="39" customFormat="1" ht="12.75" x14ac:dyDescent="0.2">
      <c r="A3528" s="33" t="s">
        <v>21</v>
      </c>
      <c r="B3528" s="33" t="s">
        <v>577</v>
      </c>
      <c r="C3528" s="34">
        <v>10</v>
      </c>
      <c r="D3528" s="33" t="s">
        <v>16</v>
      </c>
      <c r="E3528" s="33" t="s">
        <v>3848</v>
      </c>
      <c r="F3528" s="35">
        <v>31201501</v>
      </c>
      <c r="G3528" s="33" t="s">
        <v>15072</v>
      </c>
      <c r="H3528" s="33">
        <v>4</v>
      </c>
      <c r="I3528" s="33">
        <v>7</v>
      </c>
      <c r="J3528" s="36">
        <v>3</v>
      </c>
      <c r="K3528" s="37">
        <v>69954</v>
      </c>
      <c r="L3528" s="38" t="s">
        <v>15</v>
      </c>
      <c r="M3528" s="38" t="s">
        <v>13</v>
      </c>
    </row>
    <row r="3529" spans="1:13" s="39" customFormat="1" ht="12.75" x14ac:dyDescent="0.2">
      <c r="A3529" s="33" t="s">
        <v>21</v>
      </c>
      <c r="B3529" s="33" t="s">
        <v>577</v>
      </c>
      <c r="C3529" s="34">
        <v>10</v>
      </c>
      <c r="D3529" s="33" t="s">
        <v>16</v>
      </c>
      <c r="E3529" s="33" t="s">
        <v>3849</v>
      </c>
      <c r="F3529" s="35">
        <v>26121634</v>
      </c>
      <c r="G3529" s="33" t="s">
        <v>15072</v>
      </c>
      <c r="H3529" s="33">
        <v>4</v>
      </c>
      <c r="I3529" s="33">
        <v>6</v>
      </c>
      <c r="J3529" s="36">
        <v>1</v>
      </c>
      <c r="K3529" s="37">
        <v>4238</v>
      </c>
      <c r="L3529" s="38" t="s">
        <v>2369</v>
      </c>
      <c r="M3529" s="38" t="s">
        <v>13</v>
      </c>
    </row>
    <row r="3530" spans="1:13" s="39" customFormat="1" ht="12.75" x14ac:dyDescent="0.2">
      <c r="A3530" s="33" t="s">
        <v>21</v>
      </c>
      <c r="B3530" s="33" t="s">
        <v>577</v>
      </c>
      <c r="C3530" s="34">
        <v>10</v>
      </c>
      <c r="D3530" s="33" t="s">
        <v>16</v>
      </c>
      <c r="E3530" s="33" t="s">
        <v>3850</v>
      </c>
      <c r="F3530" s="35">
        <v>26121634</v>
      </c>
      <c r="G3530" s="33" t="s">
        <v>15072</v>
      </c>
      <c r="H3530" s="33">
        <v>4</v>
      </c>
      <c r="I3530" s="33">
        <v>6</v>
      </c>
      <c r="J3530" s="36">
        <v>1</v>
      </c>
      <c r="K3530" s="37">
        <v>6356</v>
      </c>
      <c r="L3530" s="38" t="s">
        <v>2369</v>
      </c>
      <c r="M3530" s="38" t="s">
        <v>13</v>
      </c>
    </row>
    <row r="3531" spans="1:13" s="39" customFormat="1" ht="12.75" x14ac:dyDescent="0.2">
      <c r="A3531" s="33" t="s">
        <v>21</v>
      </c>
      <c r="B3531" s="33" t="s">
        <v>577</v>
      </c>
      <c r="C3531" s="34">
        <v>10</v>
      </c>
      <c r="D3531" s="33" t="s">
        <v>16</v>
      </c>
      <c r="E3531" s="33" t="s">
        <v>3851</v>
      </c>
      <c r="F3531" s="35">
        <v>31211507</v>
      </c>
      <c r="G3531" s="33" t="s">
        <v>15072</v>
      </c>
      <c r="H3531" s="33">
        <v>4</v>
      </c>
      <c r="I3531" s="33">
        <v>6</v>
      </c>
      <c r="J3531" s="36">
        <v>1</v>
      </c>
      <c r="K3531" s="37">
        <v>15904.000000000002</v>
      </c>
      <c r="L3531" s="38" t="s">
        <v>15</v>
      </c>
      <c r="M3531" s="38" t="s">
        <v>13</v>
      </c>
    </row>
    <row r="3532" spans="1:13" s="39" customFormat="1" ht="12.75" x14ac:dyDescent="0.2">
      <c r="A3532" s="33" t="s">
        <v>21</v>
      </c>
      <c r="B3532" s="33" t="s">
        <v>577</v>
      </c>
      <c r="C3532" s="34">
        <v>10</v>
      </c>
      <c r="D3532" s="33" t="s">
        <v>16</v>
      </c>
      <c r="E3532" s="33" t="s">
        <v>3852</v>
      </c>
      <c r="F3532" s="35">
        <v>31211507</v>
      </c>
      <c r="G3532" s="33" t="s">
        <v>15072</v>
      </c>
      <c r="H3532" s="33">
        <v>4</v>
      </c>
      <c r="I3532" s="33">
        <v>6</v>
      </c>
      <c r="J3532" s="36">
        <v>1</v>
      </c>
      <c r="K3532" s="37">
        <v>15904.000000000002</v>
      </c>
      <c r="L3532" s="38" t="s">
        <v>15</v>
      </c>
      <c r="M3532" s="38" t="s">
        <v>13</v>
      </c>
    </row>
    <row r="3533" spans="1:13" s="39" customFormat="1" ht="12.75" x14ac:dyDescent="0.2">
      <c r="A3533" s="33" t="s">
        <v>21</v>
      </c>
      <c r="B3533" s="33" t="s">
        <v>577</v>
      </c>
      <c r="C3533" s="34">
        <v>10</v>
      </c>
      <c r="D3533" s="33" t="s">
        <v>16</v>
      </c>
      <c r="E3533" s="33" t="s">
        <v>3853</v>
      </c>
      <c r="F3533" s="35">
        <v>31211507</v>
      </c>
      <c r="G3533" s="33" t="s">
        <v>15072</v>
      </c>
      <c r="H3533" s="33">
        <v>4</v>
      </c>
      <c r="I3533" s="33">
        <v>6</v>
      </c>
      <c r="J3533" s="36">
        <v>1</v>
      </c>
      <c r="K3533" s="37">
        <v>15904.000000000002</v>
      </c>
      <c r="L3533" s="38" t="s">
        <v>15</v>
      </c>
      <c r="M3533" s="38" t="s">
        <v>13</v>
      </c>
    </row>
    <row r="3534" spans="1:13" s="39" customFormat="1" ht="12.75" x14ac:dyDescent="0.2">
      <c r="A3534" s="33" t="s">
        <v>21</v>
      </c>
      <c r="B3534" s="33" t="s">
        <v>577</v>
      </c>
      <c r="C3534" s="34">
        <v>10</v>
      </c>
      <c r="D3534" s="33" t="s">
        <v>16</v>
      </c>
      <c r="E3534" s="33" t="s">
        <v>3854</v>
      </c>
      <c r="F3534" s="35">
        <v>31211518</v>
      </c>
      <c r="G3534" s="33" t="s">
        <v>15072</v>
      </c>
      <c r="H3534" s="33">
        <v>4</v>
      </c>
      <c r="I3534" s="33">
        <v>7</v>
      </c>
      <c r="J3534" s="36">
        <v>3</v>
      </c>
      <c r="K3534" s="37">
        <v>36084</v>
      </c>
      <c r="L3534" s="38" t="s">
        <v>15</v>
      </c>
      <c r="M3534" s="38" t="s">
        <v>13</v>
      </c>
    </row>
    <row r="3535" spans="1:13" s="39" customFormat="1" ht="12.75" x14ac:dyDescent="0.2">
      <c r="A3535" s="33" t="s">
        <v>21</v>
      </c>
      <c r="B3535" s="33" t="s">
        <v>577</v>
      </c>
      <c r="C3535" s="34">
        <v>10</v>
      </c>
      <c r="D3535" s="33" t="s">
        <v>16</v>
      </c>
      <c r="E3535" s="33" t="s">
        <v>3855</v>
      </c>
      <c r="F3535" s="35">
        <v>10141601</v>
      </c>
      <c r="G3535" s="33" t="s">
        <v>15072</v>
      </c>
      <c r="H3535" s="33">
        <v>4</v>
      </c>
      <c r="I3535" s="33">
        <v>6</v>
      </c>
      <c r="J3535" s="36">
        <v>2</v>
      </c>
      <c r="K3535" s="37">
        <v>35550</v>
      </c>
      <c r="L3535" s="38" t="s">
        <v>15</v>
      </c>
      <c r="M3535" s="38" t="s">
        <v>13</v>
      </c>
    </row>
    <row r="3536" spans="1:13" s="39" customFormat="1" ht="12.75" x14ac:dyDescent="0.2">
      <c r="A3536" s="33" t="s">
        <v>21</v>
      </c>
      <c r="B3536" s="33" t="s">
        <v>577</v>
      </c>
      <c r="C3536" s="34">
        <v>10</v>
      </c>
      <c r="D3536" s="33" t="s">
        <v>16</v>
      </c>
      <c r="E3536" s="33" t="s">
        <v>3856</v>
      </c>
      <c r="F3536" s="35">
        <v>31211904</v>
      </c>
      <c r="G3536" s="33" t="s">
        <v>15072</v>
      </c>
      <c r="H3536" s="33">
        <v>4</v>
      </c>
      <c r="I3536" s="33">
        <v>6</v>
      </c>
      <c r="J3536" s="36">
        <v>30</v>
      </c>
      <c r="K3536" s="37">
        <v>79590</v>
      </c>
      <c r="L3536" s="38" t="s">
        <v>15</v>
      </c>
      <c r="M3536" s="38" t="s">
        <v>13</v>
      </c>
    </row>
    <row r="3537" spans="1:13" s="39" customFormat="1" ht="12.75" x14ac:dyDescent="0.2">
      <c r="A3537" s="33" t="s">
        <v>21</v>
      </c>
      <c r="B3537" s="33" t="s">
        <v>577</v>
      </c>
      <c r="C3537" s="34">
        <v>10</v>
      </c>
      <c r="D3537" s="33" t="s">
        <v>16</v>
      </c>
      <c r="E3537" s="33" t="s">
        <v>3857</v>
      </c>
      <c r="F3537" s="35">
        <v>39121405</v>
      </c>
      <c r="G3537" s="33" t="s">
        <v>15072</v>
      </c>
      <c r="H3537" s="33">
        <v>4</v>
      </c>
      <c r="I3537" s="33">
        <v>6</v>
      </c>
      <c r="J3537" s="36">
        <v>1</v>
      </c>
      <c r="K3537" s="37">
        <v>192603.00000000003</v>
      </c>
      <c r="L3537" s="38" t="s">
        <v>15</v>
      </c>
      <c r="M3537" s="38" t="s">
        <v>13</v>
      </c>
    </row>
    <row r="3538" spans="1:13" s="39" customFormat="1" ht="12.75" x14ac:dyDescent="0.2">
      <c r="A3538" s="33" t="s">
        <v>21</v>
      </c>
      <c r="B3538" s="33" t="s">
        <v>577</v>
      </c>
      <c r="C3538" s="34">
        <v>10</v>
      </c>
      <c r="D3538" s="33" t="s">
        <v>16</v>
      </c>
      <c r="E3538" s="33" t="s">
        <v>3858</v>
      </c>
      <c r="F3538" s="35">
        <v>39121405</v>
      </c>
      <c r="G3538" s="33" t="s">
        <v>15072</v>
      </c>
      <c r="H3538" s="33">
        <v>4</v>
      </c>
      <c r="I3538" s="33">
        <v>6</v>
      </c>
      <c r="J3538" s="36">
        <v>1</v>
      </c>
      <c r="K3538" s="37">
        <v>214004.00000000003</v>
      </c>
      <c r="L3538" s="38" t="s">
        <v>15</v>
      </c>
      <c r="M3538" s="38" t="s">
        <v>13</v>
      </c>
    </row>
    <row r="3539" spans="1:13" s="39" customFormat="1" ht="12.75" x14ac:dyDescent="0.2">
      <c r="A3539" s="33" t="s">
        <v>21</v>
      </c>
      <c r="B3539" s="33" t="s">
        <v>577</v>
      </c>
      <c r="C3539" s="34">
        <v>10</v>
      </c>
      <c r="D3539" s="33" t="s">
        <v>16</v>
      </c>
      <c r="E3539" s="33" t="s">
        <v>3859</v>
      </c>
      <c r="F3539" s="35">
        <v>27112838</v>
      </c>
      <c r="G3539" s="33" t="s">
        <v>15072</v>
      </c>
      <c r="H3539" s="33">
        <v>4</v>
      </c>
      <c r="I3539" s="33">
        <v>6</v>
      </c>
      <c r="J3539" s="36">
        <v>5</v>
      </c>
      <c r="K3539" s="37">
        <v>242500.00000000003</v>
      </c>
      <c r="L3539" s="38" t="s">
        <v>15</v>
      </c>
      <c r="M3539" s="38" t="s">
        <v>13</v>
      </c>
    </row>
    <row r="3540" spans="1:13" s="39" customFormat="1" ht="12.75" x14ac:dyDescent="0.2">
      <c r="A3540" s="33" t="s">
        <v>21</v>
      </c>
      <c r="B3540" s="33" t="s">
        <v>577</v>
      </c>
      <c r="C3540" s="34">
        <v>10</v>
      </c>
      <c r="D3540" s="33" t="s">
        <v>16</v>
      </c>
      <c r="E3540" s="33" t="s">
        <v>3860</v>
      </c>
      <c r="F3540" s="35">
        <v>31211904</v>
      </c>
      <c r="G3540" s="33" t="s">
        <v>15072</v>
      </c>
      <c r="H3540" s="33">
        <v>4</v>
      </c>
      <c r="I3540" s="33">
        <v>7</v>
      </c>
      <c r="J3540" s="36">
        <v>5</v>
      </c>
      <c r="K3540" s="37">
        <v>85945</v>
      </c>
      <c r="L3540" s="38" t="s">
        <v>15</v>
      </c>
      <c r="M3540" s="38" t="s">
        <v>13</v>
      </c>
    </row>
    <row r="3541" spans="1:13" s="39" customFormat="1" ht="12.75" x14ac:dyDescent="0.2">
      <c r="A3541" s="33" t="s">
        <v>21</v>
      </c>
      <c r="B3541" s="33" t="s">
        <v>577</v>
      </c>
      <c r="C3541" s="34">
        <v>10</v>
      </c>
      <c r="D3541" s="33" t="s">
        <v>16</v>
      </c>
      <c r="E3541" s="33" t="s">
        <v>3861</v>
      </c>
      <c r="F3541" s="35">
        <v>12164900</v>
      </c>
      <c r="G3541" s="33" t="s">
        <v>15072</v>
      </c>
      <c r="H3541" s="33">
        <v>4</v>
      </c>
      <c r="I3541" s="33">
        <v>6</v>
      </c>
      <c r="J3541" s="36">
        <v>1</v>
      </c>
      <c r="K3541" s="37">
        <v>10800000</v>
      </c>
      <c r="L3541" s="38" t="s">
        <v>15</v>
      </c>
      <c r="M3541" s="38" t="s">
        <v>13</v>
      </c>
    </row>
    <row r="3542" spans="1:13" s="39" customFormat="1" ht="12.75" x14ac:dyDescent="0.2">
      <c r="A3542" s="33" t="s">
        <v>21</v>
      </c>
      <c r="B3542" s="33" t="s">
        <v>577</v>
      </c>
      <c r="C3542" s="34">
        <v>10</v>
      </c>
      <c r="D3542" s="33" t="s">
        <v>16</v>
      </c>
      <c r="E3542" s="33" t="s">
        <v>3862</v>
      </c>
      <c r="F3542" s="35">
        <v>10141601</v>
      </c>
      <c r="G3542" s="33" t="s">
        <v>15072</v>
      </c>
      <c r="H3542" s="33">
        <v>4</v>
      </c>
      <c r="I3542" s="33">
        <v>6</v>
      </c>
      <c r="J3542" s="36">
        <v>2</v>
      </c>
      <c r="K3542" s="37">
        <v>43034.000000000007</v>
      </c>
      <c r="L3542" s="38" t="s">
        <v>15</v>
      </c>
      <c r="M3542" s="38" t="s">
        <v>13</v>
      </c>
    </row>
    <row r="3543" spans="1:13" s="39" customFormat="1" ht="12.75" x14ac:dyDescent="0.2">
      <c r="A3543" s="33" t="s">
        <v>21</v>
      </c>
      <c r="B3543" s="33" t="s">
        <v>577</v>
      </c>
      <c r="C3543" s="34">
        <v>10</v>
      </c>
      <c r="D3543" s="33" t="s">
        <v>16</v>
      </c>
      <c r="E3543" s="33" t="s">
        <v>3863</v>
      </c>
      <c r="F3543" s="35">
        <v>31201525</v>
      </c>
      <c r="G3543" s="33" t="s">
        <v>15072</v>
      </c>
      <c r="H3543" s="33">
        <v>4</v>
      </c>
      <c r="I3543" s="33">
        <v>6</v>
      </c>
      <c r="J3543" s="36">
        <v>1</v>
      </c>
      <c r="K3543" s="37">
        <v>8600</v>
      </c>
      <c r="L3543" s="38" t="s">
        <v>15</v>
      </c>
      <c r="M3543" s="38" t="s">
        <v>13</v>
      </c>
    </row>
    <row r="3544" spans="1:13" s="39" customFormat="1" ht="12.75" x14ac:dyDescent="0.2">
      <c r="A3544" s="33" t="s">
        <v>21</v>
      </c>
      <c r="B3544" s="33" t="s">
        <v>577</v>
      </c>
      <c r="C3544" s="34">
        <v>10</v>
      </c>
      <c r="D3544" s="33" t="s">
        <v>16</v>
      </c>
      <c r="E3544" s="33" t="s">
        <v>3864</v>
      </c>
      <c r="F3544" s="35">
        <v>23271813</v>
      </c>
      <c r="G3544" s="33" t="s">
        <v>15072</v>
      </c>
      <c r="H3544" s="33">
        <v>4</v>
      </c>
      <c r="I3544" s="33">
        <v>6</v>
      </c>
      <c r="J3544" s="36">
        <v>4</v>
      </c>
      <c r="K3544" s="37">
        <v>560000</v>
      </c>
      <c r="L3544" s="38" t="s">
        <v>3312</v>
      </c>
      <c r="M3544" s="38" t="s">
        <v>13</v>
      </c>
    </row>
    <row r="3545" spans="1:13" s="39" customFormat="1" ht="12.75" x14ac:dyDescent="0.2">
      <c r="A3545" s="33" t="s">
        <v>21</v>
      </c>
      <c r="B3545" s="33" t="s">
        <v>577</v>
      </c>
      <c r="C3545" s="34">
        <v>10</v>
      </c>
      <c r="D3545" s="33" t="s">
        <v>16</v>
      </c>
      <c r="E3545" s="33" t="s">
        <v>3865</v>
      </c>
      <c r="F3545" s="35">
        <v>31201534</v>
      </c>
      <c r="G3545" s="33" t="s">
        <v>15072</v>
      </c>
      <c r="H3545" s="33">
        <v>4</v>
      </c>
      <c r="I3545" s="33">
        <v>6</v>
      </c>
      <c r="J3545" s="36">
        <v>1</v>
      </c>
      <c r="K3545" s="37">
        <v>46379</v>
      </c>
      <c r="L3545" s="38" t="s">
        <v>15</v>
      </c>
      <c r="M3545" s="38" t="s">
        <v>13</v>
      </c>
    </row>
    <row r="3546" spans="1:13" s="39" customFormat="1" ht="12.75" x14ac:dyDescent="0.2">
      <c r="A3546" s="33" t="s">
        <v>21</v>
      </c>
      <c r="B3546" s="33" t="s">
        <v>577</v>
      </c>
      <c r="C3546" s="34">
        <v>10</v>
      </c>
      <c r="D3546" s="33" t="s">
        <v>16</v>
      </c>
      <c r="E3546" s="33" t="s">
        <v>3866</v>
      </c>
      <c r="F3546" s="35">
        <v>31162200</v>
      </c>
      <c r="G3546" s="33" t="s">
        <v>15072</v>
      </c>
      <c r="H3546" s="33">
        <v>4</v>
      </c>
      <c r="I3546" s="33">
        <v>6</v>
      </c>
      <c r="J3546" s="36">
        <v>1</v>
      </c>
      <c r="K3546" s="37">
        <v>53774</v>
      </c>
      <c r="L3546" s="38" t="s">
        <v>15</v>
      </c>
      <c r="M3546" s="38" t="s">
        <v>13</v>
      </c>
    </row>
    <row r="3547" spans="1:13" s="39" customFormat="1" ht="12.75" x14ac:dyDescent="0.2">
      <c r="A3547" s="33" t="s">
        <v>21</v>
      </c>
      <c r="B3547" s="33" t="s">
        <v>577</v>
      </c>
      <c r="C3547" s="34">
        <v>10</v>
      </c>
      <c r="D3547" s="33" t="s">
        <v>16</v>
      </c>
      <c r="E3547" s="33" t="s">
        <v>3867</v>
      </c>
      <c r="F3547" s="35">
        <v>31162200</v>
      </c>
      <c r="G3547" s="33" t="s">
        <v>15072</v>
      </c>
      <c r="H3547" s="33">
        <v>4</v>
      </c>
      <c r="I3547" s="33">
        <v>6</v>
      </c>
      <c r="J3547" s="36">
        <v>1</v>
      </c>
      <c r="K3547" s="37">
        <v>56258</v>
      </c>
      <c r="L3547" s="38" t="s">
        <v>15</v>
      </c>
      <c r="M3547" s="38" t="s">
        <v>13</v>
      </c>
    </row>
    <row r="3548" spans="1:13" s="39" customFormat="1" ht="12.75" x14ac:dyDescent="0.2">
      <c r="A3548" s="33" t="s">
        <v>21</v>
      </c>
      <c r="B3548" s="33" t="s">
        <v>577</v>
      </c>
      <c r="C3548" s="34">
        <v>10</v>
      </c>
      <c r="D3548" s="33" t="s">
        <v>16</v>
      </c>
      <c r="E3548" s="33" t="s">
        <v>3868</v>
      </c>
      <c r="F3548" s="35">
        <v>31162200</v>
      </c>
      <c r="G3548" s="33" t="s">
        <v>15072</v>
      </c>
      <c r="H3548" s="33">
        <v>4</v>
      </c>
      <c r="I3548" s="33">
        <v>6</v>
      </c>
      <c r="J3548" s="36">
        <v>1</v>
      </c>
      <c r="K3548" s="37">
        <v>65201</v>
      </c>
      <c r="L3548" s="38" t="s">
        <v>15</v>
      </c>
      <c r="M3548" s="38" t="s">
        <v>13</v>
      </c>
    </row>
    <row r="3549" spans="1:13" s="39" customFormat="1" ht="12.75" x14ac:dyDescent="0.2">
      <c r="A3549" s="33" t="s">
        <v>21</v>
      </c>
      <c r="B3549" s="33" t="s">
        <v>577</v>
      </c>
      <c r="C3549" s="34">
        <v>10</v>
      </c>
      <c r="D3549" s="33" t="s">
        <v>16</v>
      </c>
      <c r="E3549" s="33" t="s">
        <v>3869</v>
      </c>
      <c r="F3549" s="35">
        <v>31162200</v>
      </c>
      <c r="G3549" s="33" t="s">
        <v>15072</v>
      </c>
      <c r="H3549" s="33">
        <v>4</v>
      </c>
      <c r="I3549" s="33">
        <v>6</v>
      </c>
      <c r="J3549" s="36">
        <v>1</v>
      </c>
      <c r="K3549" s="37">
        <v>23237</v>
      </c>
      <c r="L3549" s="38" t="s">
        <v>15</v>
      </c>
      <c r="M3549" s="38" t="s">
        <v>13</v>
      </c>
    </row>
    <row r="3550" spans="1:13" s="39" customFormat="1" ht="12.75" x14ac:dyDescent="0.2">
      <c r="A3550" s="33" t="s">
        <v>21</v>
      </c>
      <c r="B3550" s="33" t="s">
        <v>577</v>
      </c>
      <c r="C3550" s="34">
        <v>10</v>
      </c>
      <c r="D3550" s="33" t="s">
        <v>16</v>
      </c>
      <c r="E3550" s="33" t="s">
        <v>3870</v>
      </c>
      <c r="F3550" s="35">
        <v>31162200</v>
      </c>
      <c r="G3550" s="33" t="s">
        <v>15072</v>
      </c>
      <c r="H3550" s="33">
        <v>4</v>
      </c>
      <c r="I3550" s="33">
        <v>6</v>
      </c>
      <c r="J3550" s="36">
        <v>1</v>
      </c>
      <c r="K3550" s="37">
        <v>31785</v>
      </c>
      <c r="L3550" s="38" t="s">
        <v>15</v>
      </c>
      <c r="M3550" s="38" t="s">
        <v>13</v>
      </c>
    </row>
    <row r="3551" spans="1:13" s="39" customFormat="1" ht="12.75" x14ac:dyDescent="0.2">
      <c r="A3551" s="33" t="s">
        <v>21</v>
      </c>
      <c r="B3551" s="33" t="s">
        <v>577</v>
      </c>
      <c r="C3551" s="34">
        <v>10</v>
      </c>
      <c r="D3551" s="33" t="s">
        <v>16</v>
      </c>
      <c r="E3551" s="33" t="s">
        <v>3871</v>
      </c>
      <c r="F3551" s="35">
        <v>31162200</v>
      </c>
      <c r="G3551" s="33" t="s">
        <v>15072</v>
      </c>
      <c r="H3551" s="33">
        <v>4</v>
      </c>
      <c r="I3551" s="33">
        <v>6</v>
      </c>
      <c r="J3551" s="36">
        <v>1</v>
      </c>
      <c r="K3551" s="37">
        <v>19390</v>
      </c>
      <c r="L3551" s="38" t="s">
        <v>15</v>
      </c>
      <c r="M3551" s="38" t="s">
        <v>13</v>
      </c>
    </row>
    <row r="3552" spans="1:13" s="39" customFormat="1" ht="12.75" x14ac:dyDescent="0.2">
      <c r="A3552" s="33" t="s">
        <v>21</v>
      </c>
      <c r="B3552" s="33" t="s">
        <v>577</v>
      </c>
      <c r="C3552" s="34">
        <v>10</v>
      </c>
      <c r="D3552" s="33" t="s">
        <v>16</v>
      </c>
      <c r="E3552" s="33" t="s">
        <v>3872</v>
      </c>
      <c r="F3552" s="35">
        <v>31162403</v>
      </c>
      <c r="G3552" s="33" t="s">
        <v>15072</v>
      </c>
      <c r="H3552" s="33">
        <v>4</v>
      </c>
      <c r="I3552" s="33">
        <v>6</v>
      </c>
      <c r="J3552" s="36">
        <v>1</v>
      </c>
      <c r="K3552" s="37">
        <v>240051.00000000003</v>
      </c>
      <c r="L3552" s="38" t="s">
        <v>15</v>
      </c>
      <c r="M3552" s="38" t="s">
        <v>13</v>
      </c>
    </row>
    <row r="3553" spans="1:13" s="39" customFormat="1" ht="12.75" x14ac:dyDescent="0.2">
      <c r="A3553" s="33" t="s">
        <v>21</v>
      </c>
      <c r="B3553" s="33" t="s">
        <v>577</v>
      </c>
      <c r="C3553" s="34">
        <v>10</v>
      </c>
      <c r="D3553" s="33" t="s">
        <v>16</v>
      </c>
      <c r="E3553" s="33" t="s">
        <v>3873</v>
      </c>
      <c r="F3553" s="35">
        <v>31211704</v>
      </c>
      <c r="G3553" s="33" t="s">
        <v>15072</v>
      </c>
      <c r="H3553" s="33">
        <v>4</v>
      </c>
      <c r="I3553" s="33">
        <v>7</v>
      </c>
      <c r="J3553" s="36">
        <v>5</v>
      </c>
      <c r="K3553" s="37">
        <v>111860</v>
      </c>
      <c r="L3553" s="38" t="s">
        <v>15</v>
      </c>
      <c r="M3553" s="38" t="s">
        <v>13</v>
      </c>
    </row>
    <row r="3554" spans="1:13" s="39" customFormat="1" ht="12.75" x14ac:dyDescent="0.2">
      <c r="A3554" s="33" t="s">
        <v>21</v>
      </c>
      <c r="B3554" s="33" t="s">
        <v>577</v>
      </c>
      <c r="C3554" s="34">
        <v>10</v>
      </c>
      <c r="D3554" s="33" t="s">
        <v>16</v>
      </c>
      <c r="E3554" s="33" t="s">
        <v>3874</v>
      </c>
      <c r="F3554" s="35">
        <v>23271813</v>
      </c>
      <c r="G3554" s="33" t="s">
        <v>15072</v>
      </c>
      <c r="H3554" s="33">
        <v>4</v>
      </c>
      <c r="I3554" s="33">
        <v>6</v>
      </c>
      <c r="J3554" s="36">
        <v>4</v>
      </c>
      <c r="K3554" s="37">
        <v>560000</v>
      </c>
      <c r="L3554" s="38" t="s">
        <v>3312</v>
      </c>
      <c r="M3554" s="38" t="s">
        <v>13</v>
      </c>
    </row>
    <row r="3555" spans="1:13" s="39" customFormat="1" ht="12.75" x14ac:dyDescent="0.2">
      <c r="A3555" s="33" t="s">
        <v>21</v>
      </c>
      <c r="B3555" s="33" t="s">
        <v>577</v>
      </c>
      <c r="C3555" s="34">
        <v>10</v>
      </c>
      <c r="D3555" s="33" t="s">
        <v>16</v>
      </c>
      <c r="E3555" s="33" t="s">
        <v>3875</v>
      </c>
      <c r="F3555" s="35">
        <v>23271813</v>
      </c>
      <c r="G3555" s="33" t="s">
        <v>15072</v>
      </c>
      <c r="H3555" s="33">
        <v>4</v>
      </c>
      <c r="I3555" s="33">
        <v>6</v>
      </c>
      <c r="J3555" s="36">
        <v>4</v>
      </c>
      <c r="K3555" s="37">
        <v>564000</v>
      </c>
      <c r="L3555" s="38" t="s">
        <v>3312</v>
      </c>
      <c r="M3555" s="38" t="s">
        <v>13</v>
      </c>
    </row>
    <row r="3556" spans="1:13" s="39" customFormat="1" ht="12.75" x14ac:dyDescent="0.2">
      <c r="A3556" s="33" t="s">
        <v>21</v>
      </c>
      <c r="B3556" s="33" t="s">
        <v>577</v>
      </c>
      <c r="C3556" s="34">
        <v>10</v>
      </c>
      <c r="D3556" s="33" t="s">
        <v>16</v>
      </c>
      <c r="E3556" s="33" t="s">
        <v>3876</v>
      </c>
      <c r="F3556" s="35">
        <v>23271813</v>
      </c>
      <c r="G3556" s="33" t="s">
        <v>15072</v>
      </c>
      <c r="H3556" s="33">
        <v>4</v>
      </c>
      <c r="I3556" s="33">
        <v>6</v>
      </c>
      <c r="J3556" s="36">
        <v>4</v>
      </c>
      <c r="K3556" s="37">
        <v>580124</v>
      </c>
      <c r="L3556" s="38" t="s">
        <v>3312</v>
      </c>
      <c r="M3556" s="38" t="s">
        <v>13</v>
      </c>
    </row>
    <row r="3557" spans="1:13" s="39" customFormat="1" ht="12.75" x14ac:dyDescent="0.2">
      <c r="A3557" s="33" t="s">
        <v>21</v>
      </c>
      <c r="B3557" s="33" t="s">
        <v>577</v>
      </c>
      <c r="C3557" s="34">
        <v>10</v>
      </c>
      <c r="D3557" s="33" t="s">
        <v>16</v>
      </c>
      <c r="E3557" s="33" t="s">
        <v>3877</v>
      </c>
      <c r="F3557" s="35">
        <v>23271813</v>
      </c>
      <c r="G3557" s="33" t="s">
        <v>15072</v>
      </c>
      <c r="H3557" s="33">
        <v>4</v>
      </c>
      <c r="I3557" s="33">
        <v>6</v>
      </c>
      <c r="J3557" s="36">
        <v>10</v>
      </c>
      <c r="K3557" s="37">
        <v>1150000</v>
      </c>
      <c r="L3557" s="38" t="s">
        <v>3312</v>
      </c>
      <c r="M3557" s="38" t="s">
        <v>13</v>
      </c>
    </row>
    <row r="3558" spans="1:13" s="39" customFormat="1" ht="12.75" x14ac:dyDescent="0.2">
      <c r="A3558" s="33" t="s">
        <v>21</v>
      </c>
      <c r="B3558" s="33" t="s">
        <v>577</v>
      </c>
      <c r="C3558" s="34">
        <v>10</v>
      </c>
      <c r="D3558" s="33" t="s">
        <v>16</v>
      </c>
      <c r="E3558" s="33" t="s">
        <v>3878</v>
      </c>
      <c r="F3558" s="35">
        <v>23271813</v>
      </c>
      <c r="G3558" s="33" t="s">
        <v>15072</v>
      </c>
      <c r="H3558" s="33">
        <v>4</v>
      </c>
      <c r="I3558" s="33">
        <v>6</v>
      </c>
      <c r="J3558" s="36">
        <v>10</v>
      </c>
      <c r="K3558" s="37">
        <v>1380000</v>
      </c>
      <c r="L3558" s="38" t="s">
        <v>3312</v>
      </c>
      <c r="M3558" s="38" t="s">
        <v>13</v>
      </c>
    </row>
    <row r="3559" spans="1:13" s="39" customFormat="1" ht="12.75" x14ac:dyDescent="0.2">
      <c r="A3559" s="33" t="s">
        <v>21</v>
      </c>
      <c r="B3559" s="33" t="s">
        <v>577</v>
      </c>
      <c r="C3559" s="34">
        <v>10</v>
      </c>
      <c r="D3559" s="33" t="s">
        <v>16</v>
      </c>
      <c r="E3559" s="33" t="s">
        <v>3879</v>
      </c>
      <c r="F3559" s="35">
        <v>13111202</v>
      </c>
      <c r="G3559" s="33" t="s">
        <v>15072</v>
      </c>
      <c r="H3559" s="33">
        <v>4</v>
      </c>
      <c r="I3559" s="33">
        <v>6</v>
      </c>
      <c r="J3559" s="36">
        <v>1</v>
      </c>
      <c r="K3559" s="37">
        <v>1052692</v>
      </c>
      <c r="L3559" s="38" t="s">
        <v>15</v>
      </c>
      <c r="M3559" s="38" t="s">
        <v>13</v>
      </c>
    </row>
    <row r="3560" spans="1:13" s="39" customFormat="1" ht="12.75" x14ac:dyDescent="0.2">
      <c r="A3560" s="33" t="s">
        <v>21</v>
      </c>
      <c r="B3560" s="33" t="s">
        <v>577</v>
      </c>
      <c r="C3560" s="34">
        <v>10</v>
      </c>
      <c r="D3560" s="33" t="s">
        <v>16</v>
      </c>
      <c r="E3560" s="33" t="s">
        <v>3880</v>
      </c>
      <c r="F3560" s="35">
        <v>31162403</v>
      </c>
      <c r="G3560" s="33" t="s">
        <v>15072</v>
      </c>
      <c r="H3560" s="33">
        <v>4</v>
      </c>
      <c r="I3560" s="33">
        <v>6</v>
      </c>
      <c r="J3560" s="36">
        <v>1</v>
      </c>
      <c r="K3560" s="37">
        <v>33527</v>
      </c>
      <c r="L3560" s="38" t="s">
        <v>15</v>
      </c>
      <c r="M3560" s="38" t="s">
        <v>13</v>
      </c>
    </row>
    <row r="3561" spans="1:13" s="39" customFormat="1" ht="12.75" x14ac:dyDescent="0.2">
      <c r="A3561" s="33" t="s">
        <v>21</v>
      </c>
      <c r="B3561" s="33" t="s">
        <v>577</v>
      </c>
      <c r="C3561" s="34">
        <v>10</v>
      </c>
      <c r="D3561" s="33" t="s">
        <v>16</v>
      </c>
      <c r="E3561" s="33" t="s">
        <v>3881</v>
      </c>
      <c r="F3561" s="35">
        <v>40142020</v>
      </c>
      <c r="G3561" s="33" t="s">
        <v>15071</v>
      </c>
      <c r="H3561" s="33">
        <v>2</v>
      </c>
      <c r="I3561" s="33">
        <v>4</v>
      </c>
      <c r="J3561" s="36">
        <v>10</v>
      </c>
      <c r="K3561" s="37">
        <v>200000</v>
      </c>
      <c r="L3561" s="38" t="s">
        <v>2369</v>
      </c>
      <c r="M3561" s="38" t="s">
        <v>13</v>
      </c>
    </row>
    <row r="3562" spans="1:13" s="39" customFormat="1" ht="12.75" x14ac:dyDescent="0.2">
      <c r="A3562" s="33" t="s">
        <v>21</v>
      </c>
      <c r="B3562" s="33" t="s">
        <v>577</v>
      </c>
      <c r="C3562" s="34">
        <v>10</v>
      </c>
      <c r="D3562" s="33" t="s">
        <v>16</v>
      </c>
      <c r="E3562" s="33" t="s">
        <v>3882</v>
      </c>
      <c r="F3562" s="35">
        <v>31162200</v>
      </c>
      <c r="G3562" s="33" t="s">
        <v>15072</v>
      </c>
      <c r="H3562" s="33">
        <v>4</v>
      </c>
      <c r="I3562" s="33">
        <v>6</v>
      </c>
      <c r="J3562" s="36">
        <v>1</v>
      </c>
      <c r="K3562" s="37">
        <v>397092.00000000006</v>
      </c>
      <c r="L3562" s="38" t="s">
        <v>15</v>
      </c>
      <c r="M3562" s="38" t="s">
        <v>13</v>
      </c>
    </row>
    <row r="3563" spans="1:13" s="39" customFormat="1" ht="12.75" x14ac:dyDescent="0.2">
      <c r="A3563" s="33" t="s">
        <v>21</v>
      </c>
      <c r="B3563" s="33" t="s">
        <v>577</v>
      </c>
      <c r="C3563" s="34">
        <v>10</v>
      </c>
      <c r="D3563" s="33" t="s">
        <v>16</v>
      </c>
      <c r="E3563" s="33" t="s">
        <v>3883</v>
      </c>
      <c r="F3563" s="35">
        <v>31162200</v>
      </c>
      <c r="G3563" s="33" t="s">
        <v>15072</v>
      </c>
      <c r="H3563" s="33">
        <v>4</v>
      </c>
      <c r="I3563" s="33">
        <v>6</v>
      </c>
      <c r="J3563" s="36">
        <v>1</v>
      </c>
      <c r="K3563" s="37">
        <v>393015</v>
      </c>
      <c r="L3563" s="38" t="s">
        <v>15</v>
      </c>
      <c r="M3563" s="38" t="s">
        <v>13</v>
      </c>
    </row>
    <row r="3564" spans="1:13" s="39" customFormat="1" ht="12.75" x14ac:dyDescent="0.2">
      <c r="A3564" s="33" t="s">
        <v>21</v>
      </c>
      <c r="B3564" s="33" t="s">
        <v>577</v>
      </c>
      <c r="C3564" s="34">
        <v>10</v>
      </c>
      <c r="D3564" s="33" t="s">
        <v>16</v>
      </c>
      <c r="E3564" s="33" t="s">
        <v>3884</v>
      </c>
      <c r="F3564" s="35">
        <v>31162200</v>
      </c>
      <c r="G3564" s="33" t="s">
        <v>15072</v>
      </c>
      <c r="H3564" s="33">
        <v>4</v>
      </c>
      <c r="I3564" s="33">
        <v>6</v>
      </c>
      <c r="J3564" s="36">
        <v>1</v>
      </c>
      <c r="K3564" s="37">
        <v>509582</v>
      </c>
      <c r="L3564" s="38" t="s">
        <v>15</v>
      </c>
      <c r="M3564" s="38" t="s">
        <v>13</v>
      </c>
    </row>
    <row r="3565" spans="1:13" s="39" customFormat="1" ht="12.75" x14ac:dyDescent="0.2">
      <c r="A3565" s="33" t="s">
        <v>21</v>
      </c>
      <c r="B3565" s="33" t="s">
        <v>577</v>
      </c>
      <c r="C3565" s="34">
        <v>10</v>
      </c>
      <c r="D3565" s="33" t="s">
        <v>16</v>
      </c>
      <c r="E3565" s="33" t="s">
        <v>3885</v>
      </c>
      <c r="F3565" s="35">
        <v>31162200</v>
      </c>
      <c r="G3565" s="33" t="s">
        <v>15072</v>
      </c>
      <c r="H3565" s="33">
        <v>4</v>
      </c>
      <c r="I3565" s="33">
        <v>6</v>
      </c>
      <c r="J3565" s="36">
        <v>1</v>
      </c>
      <c r="K3565" s="37">
        <v>413653</v>
      </c>
      <c r="L3565" s="38" t="s">
        <v>15</v>
      </c>
      <c r="M3565" s="38" t="s">
        <v>13</v>
      </c>
    </row>
    <row r="3566" spans="1:13" s="39" customFormat="1" ht="12.75" x14ac:dyDescent="0.2">
      <c r="A3566" s="33" t="s">
        <v>21</v>
      </c>
      <c r="B3566" s="33" t="s">
        <v>577</v>
      </c>
      <c r="C3566" s="34">
        <v>10</v>
      </c>
      <c r="D3566" s="33" t="s">
        <v>16</v>
      </c>
      <c r="E3566" s="33" t="s">
        <v>3886</v>
      </c>
      <c r="F3566" s="35">
        <v>31162200</v>
      </c>
      <c r="G3566" s="33" t="s">
        <v>15072</v>
      </c>
      <c r="H3566" s="33">
        <v>4</v>
      </c>
      <c r="I3566" s="33">
        <v>6</v>
      </c>
      <c r="J3566" s="36">
        <v>1</v>
      </c>
      <c r="K3566" s="37">
        <v>62424.000000000007</v>
      </c>
      <c r="L3566" s="38" t="s">
        <v>15</v>
      </c>
      <c r="M3566" s="38" t="s">
        <v>13</v>
      </c>
    </row>
    <row r="3567" spans="1:13" s="39" customFormat="1" ht="12.75" x14ac:dyDescent="0.2">
      <c r="A3567" s="33" t="s">
        <v>21</v>
      </c>
      <c r="B3567" s="33" t="s">
        <v>577</v>
      </c>
      <c r="C3567" s="34">
        <v>10</v>
      </c>
      <c r="D3567" s="33" t="s">
        <v>16</v>
      </c>
      <c r="E3567" s="33" t="s">
        <v>3887</v>
      </c>
      <c r="F3567" s="35">
        <v>31162200</v>
      </c>
      <c r="G3567" s="33" t="s">
        <v>15072</v>
      </c>
      <c r="H3567" s="33">
        <v>4</v>
      </c>
      <c r="I3567" s="33">
        <v>6</v>
      </c>
      <c r="J3567" s="36">
        <v>1</v>
      </c>
      <c r="K3567" s="37">
        <v>397092.00000000006</v>
      </c>
      <c r="L3567" s="38" t="s">
        <v>15</v>
      </c>
      <c r="M3567" s="38" t="s">
        <v>13</v>
      </c>
    </row>
    <row r="3568" spans="1:13" s="39" customFormat="1" ht="12.75" x14ac:dyDescent="0.2">
      <c r="A3568" s="33" t="s">
        <v>21</v>
      </c>
      <c r="B3568" s="33" t="s">
        <v>577</v>
      </c>
      <c r="C3568" s="34">
        <v>10</v>
      </c>
      <c r="D3568" s="33" t="s">
        <v>16</v>
      </c>
      <c r="E3568" s="33" t="s">
        <v>3888</v>
      </c>
      <c r="F3568" s="35">
        <v>31162200</v>
      </c>
      <c r="G3568" s="33" t="s">
        <v>15072</v>
      </c>
      <c r="H3568" s="33">
        <v>4</v>
      </c>
      <c r="I3568" s="33">
        <v>6</v>
      </c>
      <c r="J3568" s="36">
        <v>1</v>
      </c>
      <c r="K3568" s="37">
        <v>444228</v>
      </c>
      <c r="L3568" s="38" t="s">
        <v>15</v>
      </c>
      <c r="M3568" s="38" t="s">
        <v>13</v>
      </c>
    </row>
    <row r="3569" spans="1:13" s="39" customFormat="1" ht="12.75" x14ac:dyDescent="0.2">
      <c r="A3569" s="33" t="s">
        <v>21</v>
      </c>
      <c r="B3569" s="33" t="s">
        <v>577</v>
      </c>
      <c r="C3569" s="34">
        <v>10</v>
      </c>
      <c r="D3569" s="33" t="s">
        <v>16</v>
      </c>
      <c r="E3569" s="33" t="s">
        <v>3889</v>
      </c>
      <c r="F3569" s="35">
        <v>31162200</v>
      </c>
      <c r="G3569" s="33" t="s">
        <v>15072</v>
      </c>
      <c r="H3569" s="33">
        <v>4</v>
      </c>
      <c r="I3569" s="33">
        <v>6</v>
      </c>
      <c r="J3569" s="36">
        <v>1</v>
      </c>
      <c r="K3569" s="37">
        <v>513404</v>
      </c>
      <c r="L3569" s="38" t="s">
        <v>15</v>
      </c>
      <c r="M3569" s="38" t="s">
        <v>13</v>
      </c>
    </row>
    <row r="3570" spans="1:13" s="39" customFormat="1" ht="12.75" x14ac:dyDescent="0.2">
      <c r="A3570" s="33" t="s">
        <v>21</v>
      </c>
      <c r="B3570" s="33" t="s">
        <v>577</v>
      </c>
      <c r="C3570" s="34">
        <v>10</v>
      </c>
      <c r="D3570" s="33" t="s">
        <v>16</v>
      </c>
      <c r="E3570" s="33" t="s">
        <v>3890</v>
      </c>
      <c r="F3570" s="35">
        <v>31162200</v>
      </c>
      <c r="G3570" s="33" t="s">
        <v>15072</v>
      </c>
      <c r="H3570" s="33">
        <v>4</v>
      </c>
      <c r="I3570" s="33">
        <v>6</v>
      </c>
      <c r="J3570" s="36">
        <v>1</v>
      </c>
      <c r="K3570" s="37">
        <v>121450</v>
      </c>
      <c r="L3570" s="38" t="s">
        <v>15</v>
      </c>
      <c r="M3570" s="38" t="s">
        <v>13</v>
      </c>
    </row>
    <row r="3571" spans="1:13" s="39" customFormat="1" ht="12.75" x14ac:dyDescent="0.2">
      <c r="A3571" s="33" t="s">
        <v>21</v>
      </c>
      <c r="B3571" s="33" t="s">
        <v>577</v>
      </c>
      <c r="C3571" s="34">
        <v>10</v>
      </c>
      <c r="D3571" s="33" t="s">
        <v>16</v>
      </c>
      <c r="E3571" s="33" t="s">
        <v>3891</v>
      </c>
      <c r="F3571" s="35">
        <v>31162200</v>
      </c>
      <c r="G3571" s="33" t="s">
        <v>15072</v>
      </c>
      <c r="H3571" s="33">
        <v>4</v>
      </c>
      <c r="I3571" s="33">
        <v>6</v>
      </c>
      <c r="J3571" s="36">
        <v>1</v>
      </c>
      <c r="K3571" s="37">
        <v>62282</v>
      </c>
      <c r="L3571" s="38" t="s">
        <v>15</v>
      </c>
      <c r="M3571" s="38" t="s">
        <v>13</v>
      </c>
    </row>
    <row r="3572" spans="1:13" s="39" customFormat="1" ht="12.75" x14ac:dyDescent="0.2">
      <c r="A3572" s="33" t="s">
        <v>21</v>
      </c>
      <c r="B3572" s="33" t="s">
        <v>577</v>
      </c>
      <c r="C3572" s="34">
        <v>10</v>
      </c>
      <c r="D3572" s="33" t="s">
        <v>16</v>
      </c>
      <c r="E3572" s="33" t="s">
        <v>3892</v>
      </c>
      <c r="F3572" s="35">
        <v>31162200</v>
      </c>
      <c r="G3572" s="33" t="s">
        <v>15072</v>
      </c>
      <c r="H3572" s="33">
        <v>4</v>
      </c>
      <c r="I3572" s="33">
        <v>6</v>
      </c>
      <c r="J3572" s="36">
        <v>1</v>
      </c>
      <c r="K3572" s="37">
        <v>76296</v>
      </c>
      <c r="L3572" s="38" t="s">
        <v>15</v>
      </c>
      <c r="M3572" s="38" t="s">
        <v>13</v>
      </c>
    </row>
    <row r="3573" spans="1:13" s="39" customFormat="1" ht="12.75" x14ac:dyDescent="0.2">
      <c r="A3573" s="33" t="s">
        <v>21</v>
      </c>
      <c r="B3573" s="33" t="s">
        <v>577</v>
      </c>
      <c r="C3573" s="34">
        <v>10</v>
      </c>
      <c r="D3573" s="33" t="s">
        <v>16</v>
      </c>
      <c r="E3573" s="33" t="s">
        <v>3893</v>
      </c>
      <c r="F3573" s="35">
        <v>31162200</v>
      </c>
      <c r="G3573" s="33" t="s">
        <v>15072</v>
      </c>
      <c r="H3573" s="33">
        <v>4</v>
      </c>
      <c r="I3573" s="33">
        <v>6</v>
      </c>
      <c r="J3573" s="36">
        <v>1</v>
      </c>
      <c r="K3573" s="37">
        <v>108994</v>
      </c>
      <c r="L3573" s="38" t="s">
        <v>15</v>
      </c>
      <c r="M3573" s="38" t="s">
        <v>13</v>
      </c>
    </row>
    <row r="3574" spans="1:13" s="39" customFormat="1" ht="12.75" x14ac:dyDescent="0.2">
      <c r="A3574" s="33" t="s">
        <v>21</v>
      </c>
      <c r="B3574" s="33" t="s">
        <v>577</v>
      </c>
      <c r="C3574" s="34">
        <v>10</v>
      </c>
      <c r="D3574" s="33" t="s">
        <v>16</v>
      </c>
      <c r="E3574" s="33" t="s">
        <v>3894</v>
      </c>
      <c r="F3574" s="35">
        <v>31162200</v>
      </c>
      <c r="G3574" s="33" t="s">
        <v>15072</v>
      </c>
      <c r="H3574" s="33">
        <v>4</v>
      </c>
      <c r="I3574" s="33">
        <v>6</v>
      </c>
      <c r="J3574" s="36">
        <v>1</v>
      </c>
      <c r="K3574" s="37">
        <v>112108</v>
      </c>
      <c r="L3574" s="38" t="s">
        <v>15</v>
      </c>
      <c r="M3574" s="38" t="s">
        <v>13</v>
      </c>
    </row>
    <row r="3575" spans="1:13" s="39" customFormat="1" ht="12.75" x14ac:dyDescent="0.2">
      <c r="A3575" s="33" t="s">
        <v>21</v>
      </c>
      <c r="B3575" s="33" t="s">
        <v>577</v>
      </c>
      <c r="C3575" s="34">
        <v>10</v>
      </c>
      <c r="D3575" s="33" t="s">
        <v>16</v>
      </c>
      <c r="E3575" s="33" t="s">
        <v>3895</v>
      </c>
      <c r="F3575" s="35">
        <v>31162200</v>
      </c>
      <c r="G3575" s="33" t="s">
        <v>15072</v>
      </c>
      <c r="H3575" s="33">
        <v>4</v>
      </c>
      <c r="I3575" s="33">
        <v>6</v>
      </c>
      <c r="J3575" s="36">
        <v>1</v>
      </c>
      <c r="K3575" s="37">
        <v>112108</v>
      </c>
      <c r="L3575" s="38" t="s">
        <v>15</v>
      </c>
      <c r="M3575" s="38" t="s">
        <v>13</v>
      </c>
    </row>
    <row r="3576" spans="1:13" s="39" customFormat="1" ht="12.75" x14ac:dyDescent="0.2">
      <c r="A3576" s="33" t="s">
        <v>21</v>
      </c>
      <c r="B3576" s="33" t="s">
        <v>577</v>
      </c>
      <c r="C3576" s="34">
        <v>10</v>
      </c>
      <c r="D3576" s="33" t="s">
        <v>16</v>
      </c>
      <c r="E3576" s="33" t="s">
        <v>3896</v>
      </c>
      <c r="F3576" s="35">
        <v>31162200</v>
      </c>
      <c r="G3576" s="33" t="s">
        <v>15072</v>
      </c>
      <c r="H3576" s="33">
        <v>4</v>
      </c>
      <c r="I3576" s="33">
        <v>6</v>
      </c>
      <c r="J3576" s="36">
        <v>1</v>
      </c>
      <c r="K3576" s="37">
        <v>62687</v>
      </c>
      <c r="L3576" s="38" t="s">
        <v>15</v>
      </c>
      <c r="M3576" s="38" t="s">
        <v>13</v>
      </c>
    </row>
    <row r="3577" spans="1:13" s="39" customFormat="1" ht="12.75" x14ac:dyDescent="0.2">
      <c r="A3577" s="33" t="s">
        <v>21</v>
      </c>
      <c r="B3577" s="33" t="s">
        <v>577</v>
      </c>
      <c r="C3577" s="34">
        <v>10</v>
      </c>
      <c r="D3577" s="33" t="s">
        <v>16</v>
      </c>
      <c r="E3577" s="33" t="s">
        <v>3897</v>
      </c>
      <c r="F3577" s="35">
        <v>31162200</v>
      </c>
      <c r="G3577" s="33" t="s">
        <v>15072</v>
      </c>
      <c r="H3577" s="33">
        <v>4</v>
      </c>
      <c r="I3577" s="33">
        <v>6</v>
      </c>
      <c r="J3577" s="36">
        <v>1</v>
      </c>
      <c r="K3577" s="37">
        <v>64727</v>
      </c>
      <c r="L3577" s="38" t="s">
        <v>15</v>
      </c>
      <c r="M3577" s="38" t="s">
        <v>13</v>
      </c>
    </row>
    <row r="3578" spans="1:13" s="39" customFormat="1" ht="12.75" x14ac:dyDescent="0.2">
      <c r="A3578" s="33" t="s">
        <v>21</v>
      </c>
      <c r="B3578" s="33" t="s">
        <v>577</v>
      </c>
      <c r="C3578" s="34">
        <v>10</v>
      </c>
      <c r="D3578" s="33" t="s">
        <v>16</v>
      </c>
      <c r="E3578" s="33" t="s">
        <v>3898</v>
      </c>
      <c r="F3578" s="35">
        <v>31162200</v>
      </c>
      <c r="G3578" s="33" t="s">
        <v>15072</v>
      </c>
      <c r="H3578" s="33">
        <v>4</v>
      </c>
      <c r="I3578" s="33">
        <v>6</v>
      </c>
      <c r="J3578" s="36">
        <v>1</v>
      </c>
      <c r="K3578" s="37">
        <v>525662</v>
      </c>
      <c r="L3578" s="38" t="s">
        <v>15</v>
      </c>
      <c r="M3578" s="38" t="s">
        <v>13</v>
      </c>
    </row>
    <row r="3579" spans="1:13" s="39" customFormat="1" ht="12.75" x14ac:dyDescent="0.2">
      <c r="A3579" s="33" t="s">
        <v>21</v>
      </c>
      <c r="B3579" s="33" t="s">
        <v>577</v>
      </c>
      <c r="C3579" s="34">
        <v>10</v>
      </c>
      <c r="D3579" s="33" t="s">
        <v>16</v>
      </c>
      <c r="E3579" s="33" t="s">
        <v>3899</v>
      </c>
      <c r="F3579" s="35">
        <v>31162200</v>
      </c>
      <c r="G3579" s="33" t="s">
        <v>15072</v>
      </c>
      <c r="H3579" s="33">
        <v>4</v>
      </c>
      <c r="I3579" s="33">
        <v>6</v>
      </c>
      <c r="J3579" s="36">
        <v>1</v>
      </c>
      <c r="K3579" s="37">
        <v>460110.00000000006</v>
      </c>
      <c r="L3579" s="38" t="s">
        <v>15</v>
      </c>
      <c r="M3579" s="38" t="s">
        <v>13</v>
      </c>
    </row>
    <row r="3580" spans="1:13" s="39" customFormat="1" ht="12.75" x14ac:dyDescent="0.2">
      <c r="A3580" s="33" t="s">
        <v>21</v>
      </c>
      <c r="B3580" s="33" t="s">
        <v>577</v>
      </c>
      <c r="C3580" s="34">
        <v>10</v>
      </c>
      <c r="D3580" s="33" t="s">
        <v>16</v>
      </c>
      <c r="E3580" s="33" t="s">
        <v>3900</v>
      </c>
      <c r="F3580" s="35">
        <v>31162200</v>
      </c>
      <c r="G3580" s="33" t="s">
        <v>15072</v>
      </c>
      <c r="H3580" s="33">
        <v>4</v>
      </c>
      <c r="I3580" s="33">
        <v>6</v>
      </c>
      <c r="J3580" s="36">
        <v>1</v>
      </c>
      <c r="K3580" s="37">
        <v>654000</v>
      </c>
      <c r="L3580" s="38" t="s">
        <v>15</v>
      </c>
      <c r="M3580" s="38" t="s">
        <v>13</v>
      </c>
    </row>
    <row r="3581" spans="1:13" s="39" customFormat="1" ht="12.75" x14ac:dyDescent="0.2">
      <c r="A3581" s="33" t="s">
        <v>21</v>
      </c>
      <c r="B3581" s="33" t="s">
        <v>577</v>
      </c>
      <c r="C3581" s="34">
        <v>10</v>
      </c>
      <c r="D3581" s="33" t="s">
        <v>16</v>
      </c>
      <c r="E3581" s="33" t="s">
        <v>3901</v>
      </c>
      <c r="F3581" s="35">
        <v>31162200</v>
      </c>
      <c r="G3581" s="33" t="s">
        <v>15072</v>
      </c>
      <c r="H3581" s="33">
        <v>4</v>
      </c>
      <c r="I3581" s="33">
        <v>6</v>
      </c>
      <c r="J3581" s="36">
        <v>1</v>
      </c>
      <c r="K3581" s="37">
        <v>789000</v>
      </c>
      <c r="L3581" s="38" t="s">
        <v>15</v>
      </c>
      <c r="M3581" s="38" t="s">
        <v>13</v>
      </c>
    </row>
    <row r="3582" spans="1:13" s="39" customFormat="1" ht="12.75" x14ac:dyDescent="0.2">
      <c r="A3582" s="33" t="s">
        <v>21</v>
      </c>
      <c r="B3582" s="33" t="s">
        <v>577</v>
      </c>
      <c r="C3582" s="34">
        <v>10</v>
      </c>
      <c r="D3582" s="33" t="s">
        <v>16</v>
      </c>
      <c r="E3582" s="33" t="s">
        <v>3902</v>
      </c>
      <c r="F3582" s="35">
        <v>31162200</v>
      </c>
      <c r="G3582" s="33" t="s">
        <v>15072</v>
      </c>
      <c r="H3582" s="33">
        <v>4</v>
      </c>
      <c r="I3582" s="33">
        <v>6</v>
      </c>
      <c r="J3582" s="36">
        <v>1</v>
      </c>
      <c r="K3582" s="37">
        <v>734000</v>
      </c>
      <c r="L3582" s="38" t="s">
        <v>15</v>
      </c>
      <c r="M3582" s="38" t="s">
        <v>13</v>
      </c>
    </row>
    <row r="3583" spans="1:13" s="39" customFormat="1" ht="12.75" x14ac:dyDescent="0.2">
      <c r="A3583" s="33" t="s">
        <v>21</v>
      </c>
      <c r="B3583" s="33" t="s">
        <v>577</v>
      </c>
      <c r="C3583" s="34">
        <v>10</v>
      </c>
      <c r="D3583" s="33" t="s">
        <v>16</v>
      </c>
      <c r="E3583" s="33" t="s">
        <v>3903</v>
      </c>
      <c r="F3583" s="35">
        <v>31162200</v>
      </c>
      <c r="G3583" s="33" t="s">
        <v>15072</v>
      </c>
      <c r="H3583" s="33">
        <v>4</v>
      </c>
      <c r="I3583" s="33">
        <v>6</v>
      </c>
      <c r="J3583" s="36">
        <v>1</v>
      </c>
      <c r="K3583" s="37">
        <v>820000</v>
      </c>
      <c r="L3583" s="38" t="s">
        <v>15</v>
      </c>
      <c r="M3583" s="38" t="s">
        <v>13</v>
      </c>
    </row>
    <row r="3584" spans="1:13" s="39" customFormat="1" ht="12.75" x14ac:dyDescent="0.2">
      <c r="A3584" s="33" t="s">
        <v>21</v>
      </c>
      <c r="B3584" s="33" t="s">
        <v>577</v>
      </c>
      <c r="C3584" s="34">
        <v>10</v>
      </c>
      <c r="D3584" s="33" t="s">
        <v>16</v>
      </c>
      <c r="E3584" s="33" t="s">
        <v>3904</v>
      </c>
      <c r="F3584" s="35">
        <v>31162200</v>
      </c>
      <c r="G3584" s="33" t="s">
        <v>15072</v>
      </c>
      <c r="H3584" s="33">
        <v>4</v>
      </c>
      <c r="I3584" s="33">
        <v>6</v>
      </c>
      <c r="J3584" s="36">
        <v>1</v>
      </c>
      <c r="K3584" s="37">
        <v>35000</v>
      </c>
      <c r="L3584" s="38" t="s">
        <v>15</v>
      </c>
      <c r="M3584" s="38" t="s">
        <v>13</v>
      </c>
    </row>
    <row r="3585" spans="1:13" s="39" customFormat="1" ht="12.75" x14ac:dyDescent="0.2">
      <c r="A3585" s="33" t="s">
        <v>21</v>
      </c>
      <c r="B3585" s="33" t="s">
        <v>577</v>
      </c>
      <c r="C3585" s="34">
        <v>10</v>
      </c>
      <c r="D3585" s="33" t="s">
        <v>16</v>
      </c>
      <c r="E3585" s="33" t="s">
        <v>3905</v>
      </c>
      <c r="F3585" s="35">
        <v>31201512</v>
      </c>
      <c r="G3585" s="33" t="s">
        <v>15072</v>
      </c>
      <c r="H3585" s="33">
        <v>4</v>
      </c>
      <c r="I3585" s="33">
        <v>7</v>
      </c>
      <c r="J3585" s="36">
        <v>10</v>
      </c>
      <c r="K3585" s="37">
        <v>149000.00000000003</v>
      </c>
      <c r="L3585" s="38" t="s">
        <v>15</v>
      </c>
      <c r="M3585" s="38" t="s">
        <v>13</v>
      </c>
    </row>
    <row r="3586" spans="1:13" s="39" customFormat="1" ht="12.75" x14ac:dyDescent="0.2">
      <c r="A3586" s="33" t="s">
        <v>21</v>
      </c>
      <c r="B3586" s="33" t="s">
        <v>577</v>
      </c>
      <c r="C3586" s="34">
        <v>10</v>
      </c>
      <c r="D3586" s="33" t="s">
        <v>16</v>
      </c>
      <c r="E3586" s="33" t="s">
        <v>3625</v>
      </c>
      <c r="F3586" s="35">
        <v>31211904</v>
      </c>
      <c r="G3586" s="33" t="s">
        <v>15072</v>
      </c>
      <c r="H3586" s="33">
        <v>4</v>
      </c>
      <c r="I3586" s="33">
        <v>6</v>
      </c>
      <c r="J3586" s="36">
        <v>30</v>
      </c>
      <c r="K3586" s="37">
        <v>132660</v>
      </c>
      <c r="L3586" s="38" t="s">
        <v>15</v>
      </c>
      <c r="M3586" s="38" t="s">
        <v>13</v>
      </c>
    </row>
    <row r="3587" spans="1:13" s="39" customFormat="1" ht="12.75" x14ac:dyDescent="0.2">
      <c r="A3587" s="33" t="s">
        <v>21</v>
      </c>
      <c r="B3587" s="33" t="s">
        <v>577</v>
      </c>
      <c r="C3587" s="34">
        <v>10</v>
      </c>
      <c r="D3587" s="33" t="s">
        <v>16</v>
      </c>
      <c r="E3587" s="33" t="s">
        <v>3906</v>
      </c>
      <c r="F3587" s="35">
        <v>31201531</v>
      </c>
      <c r="G3587" s="33" t="s">
        <v>15072</v>
      </c>
      <c r="H3587" s="33">
        <v>4</v>
      </c>
      <c r="I3587" s="33">
        <v>6</v>
      </c>
      <c r="J3587" s="36">
        <v>1</v>
      </c>
      <c r="K3587" s="37">
        <v>65200</v>
      </c>
      <c r="L3587" s="38" t="s">
        <v>15</v>
      </c>
      <c r="M3587" s="38" t="s">
        <v>13</v>
      </c>
    </row>
    <row r="3588" spans="1:13" s="39" customFormat="1" ht="12.75" x14ac:dyDescent="0.2">
      <c r="A3588" s="33" t="s">
        <v>21</v>
      </c>
      <c r="B3588" s="33" t="s">
        <v>577</v>
      </c>
      <c r="C3588" s="34">
        <v>10</v>
      </c>
      <c r="D3588" s="33" t="s">
        <v>16</v>
      </c>
      <c r="E3588" s="33" t="s">
        <v>3907</v>
      </c>
      <c r="F3588" s="35">
        <v>31201610</v>
      </c>
      <c r="G3588" s="33" t="s">
        <v>15072</v>
      </c>
      <c r="H3588" s="33">
        <v>4</v>
      </c>
      <c r="I3588" s="33">
        <v>6</v>
      </c>
      <c r="J3588" s="36">
        <v>1</v>
      </c>
      <c r="K3588" s="37">
        <v>62260</v>
      </c>
      <c r="L3588" s="38" t="s">
        <v>15</v>
      </c>
      <c r="M3588" s="38" t="s">
        <v>13</v>
      </c>
    </row>
    <row r="3589" spans="1:13" s="39" customFormat="1" ht="12.75" x14ac:dyDescent="0.2">
      <c r="A3589" s="33" t="s">
        <v>21</v>
      </c>
      <c r="B3589" s="33" t="s">
        <v>577</v>
      </c>
      <c r="C3589" s="34">
        <v>10</v>
      </c>
      <c r="D3589" s="33" t="s">
        <v>16</v>
      </c>
      <c r="E3589" s="33" t="s">
        <v>3908</v>
      </c>
      <c r="F3589" s="35">
        <v>31201610</v>
      </c>
      <c r="G3589" s="33" t="s">
        <v>15072</v>
      </c>
      <c r="H3589" s="33">
        <v>4</v>
      </c>
      <c r="I3589" s="33">
        <v>6</v>
      </c>
      <c r="J3589" s="36">
        <v>1</v>
      </c>
      <c r="K3589" s="37">
        <v>46776.000000000007</v>
      </c>
      <c r="L3589" s="38" t="s">
        <v>15</v>
      </c>
      <c r="M3589" s="38" t="s">
        <v>13</v>
      </c>
    </row>
    <row r="3590" spans="1:13" s="39" customFormat="1" ht="12.75" x14ac:dyDescent="0.2">
      <c r="A3590" s="33" t="s">
        <v>21</v>
      </c>
      <c r="B3590" s="33" t="s">
        <v>577</v>
      </c>
      <c r="C3590" s="34">
        <v>10</v>
      </c>
      <c r="D3590" s="33" t="s">
        <v>16</v>
      </c>
      <c r="E3590" s="33" t="s">
        <v>3909</v>
      </c>
      <c r="F3590" s="35">
        <v>39121700</v>
      </c>
      <c r="G3590" s="33" t="s">
        <v>15072</v>
      </c>
      <c r="H3590" s="33">
        <v>4</v>
      </c>
      <c r="I3590" s="33">
        <v>6</v>
      </c>
      <c r="J3590" s="36">
        <v>1</v>
      </c>
      <c r="K3590" s="37">
        <v>39000</v>
      </c>
      <c r="L3590" s="38" t="s">
        <v>15</v>
      </c>
      <c r="M3590" s="38" t="s">
        <v>13</v>
      </c>
    </row>
    <row r="3591" spans="1:13" s="39" customFormat="1" ht="12.75" x14ac:dyDescent="0.2">
      <c r="A3591" s="33" t="s">
        <v>21</v>
      </c>
      <c r="B3591" s="33" t="s">
        <v>577</v>
      </c>
      <c r="C3591" s="34">
        <v>10</v>
      </c>
      <c r="D3591" s="33" t="s">
        <v>16</v>
      </c>
      <c r="E3591" s="33" t="s">
        <v>3910</v>
      </c>
      <c r="F3591" s="35">
        <v>40142020</v>
      </c>
      <c r="G3591" s="33" t="s">
        <v>15071</v>
      </c>
      <c r="H3591" s="33">
        <v>2</v>
      </c>
      <c r="I3591" s="33">
        <v>4</v>
      </c>
      <c r="J3591" s="36">
        <v>12</v>
      </c>
      <c r="K3591" s="37">
        <v>240000</v>
      </c>
      <c r="L3591" s="38" t="s">
        <v>2369</v>
      </c>
      <c r="M3591" s="38" t="s">
        <v>13</v>
      </c>
    </row>
    <row r="3592" spans="1:13" s="39" customFormat="1" ht="12.75" x14ac:dyDescent="0.2">
      <c r="A3592" s="33" t="s">
        <v>21</v>
      </c>
      <c r="B3592" s="33" t="s">
        <v>577</v>
      </c>
      <c r="C3592" s="34">
        <v>10</v>
      </c>
      <c r="D3592" s="33" t="s">
        <v>16</v>
      </c>
      <c r="E3592" s="33" t="s">
        <v>3911</v>
      </c>
      <c r="F3592" s="35">
        <v>31163204</v>
      </c>
      <c r="G3592" s="33" t="s">
        <v>15072</v>
      </c>
      <c r="H3592" s="33">
        <v>4</v>
      </c>
      <c r="I3592" s="33">
        <v>6</v>
      </c>
      <c r="J3592" s="36">
        <v>1</v>
      </c>
      <c r="K3592" s="37">
        <v>2885</v>
      </c>
      <c r="L3592" s="38" t="s">
        <v>15</v>
      </c>
      <c r="M3592" s="38" t="s">
        <v>13</v>
      </c>
    </row>
    <row r="3593" spans="1:13" s="39" customFormat="1" ht="12.75" x14ac:dyDescent="0.2">
      <c r="A3593" s="33" t="s">
        <v>21</v>
      </c>
      <c r="B3593" s="33" t="s">
        <v>577</v>
      </c>
      <c r="C3593" s="34">
        <v>10</v>
      </c>
      <c r="D3593" s="33" t="s">
        <v>16</v>
      </c>
      <c r="E3593" s="33" t="s">
        <v>3912</v>
      </c>
      <c r="F3593" s="35">
        <v>40142020</v>
      </c>
      <c r="G3593" s="33" t="s">
        <v>15071</v>
      </c>
      <c r="H3593" s="33">
        <v>2</v>
      </c>
      <c r="I3593" s="33">
        <v>4</v>
      </c>
      <c r="J3593" s="36">
        <v>10</v>
      </c>
      <c r="K3593" s="37">
        <v>250000</v>
      </c>
      <c r="L3593" s="38" t="s">
        <v>2369</v>
      </c>
      <c r="M3593" s="38" t="s">
        <v>13</v>
      </c>
    </row>
    <row r="3594" spans="1:13" s="39" customFormat="1" ht="12.75" x14ac:dyDescent="0.2">
      <c r="A3594" s="33" t="s">
        <v>21</v>
      </c>
      <c r="B3594" s="33" t="s">
        <v>577</v>
      </c>
      <c r="C3594" s="34">
        <v>10</v>
      </c>
      <c r="D3594" s="33" t="s">
        <v>16</v>
      </c>
      <c r="E3594" s="33" t="s">
        <v>3913</v>
      </c>
      <c r="F3594" s="35">
        <v>47131825</v>
      </c>
      <c r="G3594" s="33" t="s">
        <v>15072</v>
      </c>
      <c r="H3594" s="33">
        <v>4</v>
      </c>
      <c r="I3594" s="33">
        <v>6</v>
      </c>
      <c r="J3594" s="36">
        <v>1</v>
      </c>
      <c r="K3594" s="37">
        <v>180385</v>
      </c>
      <c r="L3594" s="38" t="s">
        <v>15</v>
      </c>
      <c r="M3594" s="38" t="s">
        <v>13</v>
      </c>
    </row>
    <row r="3595" spans="1:13" s="39" customFormat="1" ht="12.75" x14ac:dyDescent="0.2">
      <c r="A3595" s="33" t="s">
        <v>21</v>
      </c>
      <c r="B3595" s="33" t="s">
        <v>577</v>
      </c>
      <c r="C3595" s="34">
        <v>10</v>
      </c>
      <c r="D3595" s="33" t="s">
        <v>16</v>
      </c>
      <c r="E3595" s="33" t="s">
        <v>3914</v>
      </c>
      <c r="F3595" s="35">
        <v>23271800</v>
      </c>
      <c r="G3595" s="33" t="s">
        <v>15072</v>
      </c>
      <c r="H3595" s="33">
        <v>4</v>
      </c>
      <c r="I3595" s="33">
        <v>6</v>
      </c>
      <c r="J3595" s="36">
        <v>1</v>
      </c>
      <c r="K3595" s="37">
        <v>70313</v>
      </c>
      <c r="L3595" s="38" t="s">
        <v>15</v>
      </c>
      <c r="M3595" s="38" t="s">
        <v>13</v>
      </c>
    </row>
    <row r="3596" spans="1:13" s="39" customFormat="1" ht="12.75" x14ac:dyDescent="0.2">
      <c r="A3596" s="33" t="s">
        <v>21</v>
      </c>
      <c r="B3596" s="33" t="s">
        <v>577</v>
      </c>
      <c r="C3596" s="34">
        <v>10</v>
      </c>
      <c r="D3596" s="33" t="s">
        <v>16</v>
      </c>
      <c r="E3596" s="33" t="s">
        <v>3915</v>
      </c>
      <c r="F3596" s="35">
        <v>31211518</v>
      </c>
      <c r="G3596" s="33" t="s">
        <v>15072</v>
      </c>
      <c r="H3596" s="33">
        <v>4</v>
      </c>
      <c r="I3596" s="33">
        <v>7</v>
      </c>
      <c r="J3596" s="36">
        <v>1</v>
      </c>
      <c r="K3596" s="37">
        <v>136435</v>
      </c>
      <c r="L3596" s="38" t="s">
        <v>15</v>
      </c>
      <c r="M3596" s="38" t="s">
        <v>13</v>
      </c>
    </row>
    <row r="3597" spans="1:13" s="39" customFormat="1" ht="12.75" x14ac:dyDescent="0.2">
      <c r="A3597" s="33" t="s">
        <v>21</v>
      </c>
      <c r="B3597" s="33" t="s">
        <v>577</v>
      </c>
      <c r="C3597" s="34">
        <v>10</v>
      </c>
      <c r="D3597" s="33" t="s">
        <v>16</v>
      </c>
      <c r="E3597" s="33" t="s">
        <v>3916</v>
      </c>
      <c r="F3597" s="35">
        <v>30265100</v>
      </c>
      <c r="G3597" s="33" t="s">
        <v>15072</v>
      </c>
      <c r="H3597" s="33">
        <v>4</v>
      </c>
      <c r="I3597" s="33">
        <v>6</v>
      </c>
      <c r="J3597" s="36">
        <v>1</v>
      </c>
      <c r="K3597" s="37">
        <v>1871672</v>
      </c>
      <c r="L3597" s="38" t="s">
        <v>15</v>
      </c>
      <c r="M3597" s="38" t="s">
        <v>13</v>
      </c>
    </row>
    <row r="3598" spans="1:13" s="39" customFormat="1" ht="12.75" x14ac:dyDescent="0.2">
      <c r="A3598" s="33" t="s">
        <v>21</v>
      </c>
      <c r="B3598" s="33" t="s">
        <v>577</v>
      </c>
      <c r="C3598" s="34">
        <v>10</v>
      </c>
      <c r="D3598" s="33" t="s">
        <v>16</v>
      </c>
      <c r="E3598" s="33" t="s">
        <v>3917</v>
      </c>
      <c r="F3598" s="35">
        <v>31151904</v>
      </c>
      <c r="G3598" s="33" t="s">
        <v>15072</v>
      </c>
      <c r="H3598" s="33">
        <v>4</v>
      </c>
      <c r="I3598" s="33">
        <v>6</v>
      </c>
      <c r="J3598" s="36">
        <v>1</v>
      </c>
      <c r="K3598" s="37">
        <v>121875.00000000001</v>
      </c>
      <c r="L3598" s="38" t="s">
        <v>15</v>
      </c>
      <c r="M3598" s="38" t="s">
        <v>13</v>
      </c>
    </row>
    <row r="3599" spans="1:13" s="39" customFormat="1" ht="12.75" x14ac:dyDescent="0.2">
      <c r="A3599" s="33" t="s">
        <v>21</v>
      </c>
      <c r="B3599" s="33" t="s">
        <v>577</v>
      </c>
      <c r="C3599" s="34">
        <v>10</v>
      </c>
      <c r="D3599" s="33" t="s">
        <v>16</v>
      </c>
      <c r="E3599" s="33" t="s">
        <v>3918</v>
      </c>
      <c r="F3599" s="35">
        <v>31201502</v>
      </c>
      <c r="G3599" s="33" t="s">
        <v>15072</v>
      </c>
      <c r="H3599" s="33">
        <v>4</v>
      </c>
      <c r="I3599" s="33">
        <v>6</v>
      </c>
      <c r="J3599" s="36">
        <v>1</v>
      </c>
      <c r="K3599" s="37">
        <v>55498.000000000007</v>
      </c>
      <c r="L3599" s="38" t="s">
        <v>15</v>
      </c>
      <c r="M3599" s="38" t="s">
        <v>13</v>
      </c>
    </row>
    <row r="3600" spans="1:13" s="39" customFormat="1" ht="12.75" x14ac:dyDescent="0.2">
      <c r="A3600" s="33" t="s">
        <v>21</v>
      </c>
      <c r="B3600" s="33" t="s">
        <v>577</v>
      </c>
      <c r="C3600" s="34">
        <v>10</v>
      </c>
      <c r="D3600" s="33" t="s">
        <v>16</v>
      </c>
      <c r="E3600" s="33" t="s">
        <v>3919</v>
      </c>
      <c r="F3600" s="35">
        <v>11101507</v>
      </c>
      <c r="G3600" s="33" t="s">
        <v>15072</v>
      </c>
      <c r="H3600" s="33">
        <v>4</v>
      </c>
      <c r="I3600" s="33">
        <v>6</v>
      </c>
      <c r="J3600" s="36">
        <v>1</v>
      </c>
      <c r="K3600" s="37">
        <v>53961</v>
      </c>
      <c r="L3600" s="38" t="s">
        <v>15</v>
      </c>
      <c r="M3600" s="38" t="s">
        <v>13</v>
      </c>
    </row>
    <row r="3601" spans="1:13" s="39" customFormat="1" ht="12.75" x14ac:dyDescent="0.2">
      <c r="A3601" s="33" t="s">
        <v>21</v>
      </c>
      <c r="B3601" s="33" t="s">
        <v>577</v>
      </c>
      <c r="C3601" s="34">
        <v>10</v>
      </c>
      <c r="D3601" s="33" t="s">
        <v>16</v>
      </c>
      <c r="E3601" s="33" t="s">
        <v>3920</v>
      </c>
      <c r="F3601" s="35">
        <v>27111918</v>
      </c>
      <c r="G3601" s="33" t="s">
        <v>15072</v>
      </c>
      <c r="H3601" s="33">
        <v>4</v>
      </c>
      <c r="I3601" s="33">
        <v>6</v>
      </c>
      <c r="J3601" s="36">
        <v>1</v>
      </c>
      <c r="K3601" s="37">
        <v>9300</v>
      </c>
      <c r="L3601" s="38" t="s">
        <v>15</v>
      </c>
      <c r="M3601" s="38" t="s">
        <v>13</v>
      </c>
    </row>
    <row r="3602" spans="1:13" s="39" customFormat="1" ht="12.75" x14ac:dyDescent="0.2">
      <c r="A3602" s="33" t="s">
        <v>21</v>
      </c>
      <c r="B3602" s="33" t="s">
        <v>577</v>
      </c>
      <c r="C3602" s="34">
        <v>10</v>
      </c>
      <c r="D3602" s="33" t="s">
        <v>16</v>
      </c>
      <c r="E3602" s="33" t="s">
        <v>3921</v>
      </c>
      <c r="F3602" s="35">
        <v>31201516</v>
      </c>
      <c r="G3602" s="33" t="s">
        <v>15072</v>
      </c>
      <c r="H3602" s="33">
        <v>4</v>
      </c>
      <c r="I3602" s="33">
        <v>6</v>
      </c>
      <c r="J3602" s="36">
        <v>1</v>
      </c>
      <c r="K3602" s="37">
        <v>318994.00000000006</v>
      </c>
      <c r="L3602" s="38" t="s">
        <v>15</v>
      </c>
      <c r="M3602" s="38" t="s">
        <v>13</v>
      </c>
    </row>
    <row r="3603" spans="1:13" s="39" customFormat="1" ht="12.75" x14ac:dyDescent="0.2">
      <c r="A3603" s="33" t="s">
        <v>21</v>
      </c>
      <c r="B3603" s="33" t="s">
        <v>577</v>
      </c>
      <c r="C3603" s="34">
        <v>10</v>
      </c>
      <c r="D3603" s="33" t="s">
        <v>16</v>
      </c>
      <c r="E3603" s="33" t="s">
        <v>3922</v>
      </c>
      <c r="F3603" s="35">
        <v>31201501</v>
      </c>
      <c r="G3603" s="33" t="s">
        <v>15072</v>
      </c>
      <c r="H3603" s="33">
        <v>4</v>
      </c>
      <c r="I3603" s="33">
        <v>6</v>
      </c>
      <c r="J3603" s="36">
        <v>1</v>
      </c>
      <c r="K3603" s="37">
        <v>138745</v>
      </c>
      <c r="L3603" s="38" t="s">
        <v>15</v>
      </c>
      <c r="M3603" s="38" t="s">
        <v>13</v>
      </c>
    </row>
    <row r="3604" spans="1:13" s="39" customFormat="1" ht="12.75" x14ac:dyDescent="0.2">
      <c r="A3604" s="33" t="s">
        <v>21</v>
      </c>
      <c r="B3604" s="33" t="s">
        <v>577</v>
      </c>
      <c r="C3604" s="34">
        <v>10</v>
      </c>
      <c r="D3604" s="33" t="s">
        <v>16</v>
      </c>
      <c r="E3604" s="33" t="s">
        <v>3923</v>
      </c>
      <c r="F3604" s="35">
        <v>31133710</v>
      </c>
      <c r="G3604" s="33" t="s">
        <v>15072</v>
      </c>
      <c r="H3604" s="33">
        <v>4</v>
      </c>
      <c r="I3604" s="33">
        <v>6</v>
      </c>
      <c r="J3604" s="36">
        <v>1</v>
      </c>
      <c r="K3604" s="37">
        <v>57639.000000000007</v>
      </c>
      <c r="L3604" s="38" t="s">
        <v>15</v>
      </c>
      <c r="M3604" s="38" t="s">
        <v>13</v>
      </c>
    </row>
    <row r="3605" spans="1:13" s="39" customFormat="1" ht="12.75" x14ac:dyDescent="0.2">
      <c r="A3605" s="33" t="s">
        <v>21</v>
      </c>
      <c r="B3605" s="33" t="s">
        <v>577</v>
      </c>
      <c r="C3605" s="34">
        <v>10</v>
      </c>
      <c r="D3605" s="33" t="s">
        <v>16</v>
      </c>
      <c r="E3605" s="33" t="s">
        <v>3924</v>
      </c>
      <c r="F3605" s="35">
        <v>31211505</v>
      </c>
      <c r="G3605" s="33" t="s">
        <v>15072</v>
      </c>
      <c r="H3605" s="33">
        <v>4</v>
      </c>
      <c r="I3605" s="33">
        <v>7</v>
      </c>
      <c r="J3605" s="36">
        <v>1</v>
      </c>
      <c r="K3605" s="37">
        <v>244383</v>
      </c>
      <c r="L3605" s="38" t="s">
        <v>15</v>
      </c>
      <c r="M3605" s="38" t="s">
        <v>13</v>
      </c>
    </row>
    <row r="3606" spans="1:13" s="39" customFormat="1" ht="12.75" x14ac:dyDescent="0.2">
      <c r="A3606" s="33" t="s">
        <v>21</v>
      </c>
      <c r="B3606" s="33" t="s">
        <v>577</v>
      </c>
      <c r="C3606" s="34">
        <v>10</v>
      </c>
      <c r="D3606" s="33" t="s">
        <v>16</v>
      </c>
      <c r="E3606" s="33" t="s">
        <v>3925</v>
      </c>
      <c r="F3606" s="35">
        <v>31211505</v>
      </c>
      <c r="G3606" s="33" t="s">
        <v>15072</v>
      </c>
      <c r="H3606" s="33">
        <v>4</v>
      </c>
      <c r="I3606" s="33">
        <v>7</v>
      </c>
      <c r="J3606" s="36">
        <v>1</v>
      </c>
      <c r="K3606" s="37">
        <v>244383</v>
      </c>
      <c r="L3606" s="38" t="s">
        <v>15</v>
      </c>
      <c r="M3606" s="38" t="s">
        <v>13</v>
      </c>
    </row>
    <row r="3607" spans="1:13" s="39" customFormat="1" ht="12.75" x14ac:dyDescent="0.2">
      <c r="A3607" s="33" t="s">
        <v>21</v>
      </c>
      <c r="B3607" s="33" t="s">
        <v>577</v>
      </c>
      <c r="C3607" s="34">
        <v>10</v>
      </c>
      <c r="D3607" s="33" t="s">
        <v>16</v>
      </c>
      <c r="E3607" s="33" t="s">
        <v>3926</v>
      </c>
      <c r="F3607" s="35">
        <v>31201515</v>
      </c>
      <c r="G3607" s="33" t="s">
        <v>15072</v>
      </c>
      <c r="H3607" s="33">
        <v>4</v>
      </c>
      <c r="I3607" s="33">
        <v>6</v>
      </c>
      <c r="J3607" s="36">
        <v>1</v>
      </c>
      <c r="K3607" s="37">
        <v>52359</v>
      </c>
      <c r="L3607" s="38" t="s">
        <v>15</v>
      </c>
      <c r="M3607" s="38" t="s">
        <v>13</v>
      </c>
    </row>
    <row r="3608" spans="1:13" s="39" customFormat="1" ht="12.75" x14ac:dyDescent="0.2">
      <c r="A3608" s="33" t="s">
        <v>21</v>
      </c>
      <c r="B3608" s="33" t="s">
        <v>577</v>
      </c>
      <c r="C3608" s="34">
        <v>10</v>
      </c>
      <c r="D3608" s="33" t="s">
        <v>16</v>
      </c>
      <c r="E3608" s="33" t="s">
        <v>3927</v>
      </c>
      <c r="F3608" s="35">
        <v>27111918</v>
      </c>
      <c r="G3608" s="33" t="s">
        <v>15072</v>
      </c>
      <c r="H3608" s="33">
        <v>4</v>
      </c>
      <c r="I3608" s="33">
        <v>6</v>
      </c>
      <c r="J3608" s="36">
        <v>30</v>
      </c>
      <c r="K3608" s="37">
        <v>199680</v>
      </c>
      <c r="L3608" s="38" t="s">
        <v>15</v>
      </c>
      <c r="M3608" s="38" t="s">
        <v>13</v>
      </c>
    </row>
    <row r="3609" spans="1:13" s="39" customFormat="1" ht="12.75" x14ac:dyDescent="0.2">
      <c r="A3609" s="33" t="s">
        <v>21</v>
      </c>
      <c r="B3609" s="33" t="s">
        <v>577</v>
      </c>
      <c r="C3609" s="34">
        <v>10</v>
      </c>
      <c r="D3609" s="33" t="s">
        <v>16</v>
      </c>
      <c r="E3609" s="33" t="s">
        <v>3928</v>
      </c>
      <c r="F3609" s="35">
        <v>31201610</v>
      </c>
      <c r="G3609" s="33" t="s">
        <v>15072</v>
      </c>
      <c r="H3609" s="33">
        <v>4</v>
      </c>
      <c r="I3609" s="33">
        <v>6</v>
      </c>
      <c r="J3609" s="36">
        <v>5</v>
      </c>
      <c r="K3609" s="37">
        <v>445315</v>
      </c>
      <c r="L3609" s="38" t="s">
        <v>15</v>
      </c>
      <c r="M3609" s="38" t="s">
        <v>13</v>
      </c>
    </row>
    <row r="3610" spans="1:13" s="39" customFormat="1" ht="12.75" x14ac:dyDescent="0.2">
      <c r="A3610" s="33" t="s">
        <v>21</v>
      </c>
      <c r="B3610" s="33" t="s">
        <v>577</v>
      </c>
      <c r="C3610" s="34">
        <v>10</v>
      </c>
      <c r="D3610" s="33" t="s">
        <v>16</v>
      </c>
      <c r="E3610" s="33" t="s">
        <v>3929</v>
      </c>
      <c r="F3610" s="35">
        <v>31211507</v>
      </c>
      <c r="G3610" s="33" t="s">
        <v>15072</v>
      </c>
      <c r="H3610" s="33">
        <v>4</v>
      </c>
      <c r="I3610" s="33">
        <v>6</v>
      </c>
      <c r="J3610" s="36">
        <v>5</v>
      </c>
      <c r="K3610" s="37">
        <v>88875</v>
      </c>
      <c r="L3610" s="38" t="s">
        <v>15</v>
      </c>
      <c r="M3610" s="38" t="s">
        <v>13</v>
      </c>
    </row>
    <row r="3611" spans="1:13" s="39" customFormat="1" ht="12.75" x14ac:dyDescent="0.2">
      <c r="A3611" s="33" t="s">
        <v>21</v>
      </c>
      <c r="B3611" s="33" t="s">
        <v>577</v>
      </c>
      <c r="C3611" s="34">
        <v>10</v>
      </c>
      <c r="D3611" s="33" t="s">
        <v>16</v>
      </c>
      <c r="E3611" s="33" t="s">
        <v>3930</v>
      </c>
      <c r="F3611" s="35">
        <v>31211507</v>
      </c>
      <c r="G3611" s="33" t="s">
        <v>15072</v>
      </c>
      <c r="H3611" s="33">
        <v>4</v>
      </c>
      <c r="I3611" s="33">
        <v>6</v>
      </c>
      <c r="J3611" s="36">
        <v>5</v>
      </c>
      <c r="K3611" s="37">
        <v>88875</v>
      </c>
      <c r="L3611" s="38" t="s">
        <v>15</v>
      </c>
      <c r="M3611" s="38" t="s">
        <v>13</v>
      </c>
    </row>
    <row r="3612" spans="1:13" s="39" customFormat="1" ht="12.75" x14ac:dyDescent="0.2">
      <c r="A3612" s="33" t="s">
        <v>21</v>
      </c>
      <c r="B3612" s="33" t="s">
        <v>577</v>
      </c>
      <c r="C3612" s="34">
        <v>10</v>
      </c>
      <c r="D3612" s="33" t="s">
        <v>16</v>
      </c>
      <c r="E3612" s="33" t="s">
        <v>3931</v>
      </c>
      <c r="F3612" s="35">
        <v>31211507</v>
      </c>
      <c r="G3612" s="33" t="s">
        <v>15072</v>
      </c>
      <c r="H3612" s="33">
        <v>4</v>
      </c>
      <c r="I3612" s="33">
        <v>6</v>
      </c>
      <c r="J3612" s="36">
        <v>5</v>
      </c>
      <c r="K3612" s="37">
        <v>88875</v>
      </c>
      <c r="L3612" s="38" t="s">
        <v>15</v>
      </c>
      <c r="M3612" s="38" t="s">
        <v>13</v>
      </c>
    </row>
    <row r="3613" spans="1:13" s="39" customFormat="1" ht="12.75" x14ac:dyDescent="0.2">
      <c r="A3613" s="33" t="s">
        <v>21</v>
      </c>
      <c r="B3613" s="33" t="s">
        <v>577</v>
      </c>
      <c r="C3613" s="34">
        <v>10</v>
      </c>
      <c r="D3613" s="33" t="s">
        <v>16</v>
      </c>
      <c r="E3613" s="33" t="s">
        <v>3932</v>
      </c>
      <c r="F3613" s="35">
        <v>39121405</v>
      </c>
      <c r="G3613" s="33" t="s">
        <v>15072</v>
      </c>
      <c r="H3613" s="33">
        <v>4</v>
      </c>
      <c r="I3613" s="33">
        <v>6</v>
      </c>
      <c r="J3613" s="36">
        <v>1</v>
      </c>
      <c r="K3613" s="37">
        <v>7708</v>
      </c>
      <c r="L3613" s="38" t="s">
        <v>15</v>
      </c>
      <c r="M3613" s="38" t="s">
        <v>13</v>
      </c>
    </row>
    <row r="3614" spans="1:13" s="39" customFormat="1" ht="12.75" x14ac:dyDescent="0.2">
      <c r="A3614" s="33" t="s">
        <v>21</v>
      </c>
      <c r="B3614" s="33" t="s">
        <v>577</v>
      </c>
      <c r="C3614" s="34">
        <v>10</v>
      </c>
      <c r="D3614" s="33" t="s">
        <v>16</v>
      </c>
      <c r="E3614" s="33" t="s">
        <v>3933</v>
      </c>
      <c r="F3614" s="35">
        <v>39121405</v>
      </c>
      <c r="G3614" s="33" t="s">
        <v>15072</v>
      </c>
      <c r="H3614" s="33">
        <v>4</v>
      </c>
      <c r="I3614" s="33">
        <v>6</v>
      </c>
      <c r="J3614" s="36">
        <v>1</v>
      </c>
      <c r="K3614" s="37">
        <v>9500</v>
      </c>
      <c r="L3614" s="38" t="s">
        <v>15</v>
      </c>
      <c r="M3614" s="38" t="s">
        <v>13</v>
      </c>
    </row>
    <row r="3615" spans="1:13" s="39" customFormat="1" ht="12.75" x14ac:dyDescent="0.2">
      <c r="A3615" s="33" t="s">
        <v>21</v>
      </c>
      <c r="B3615" s="33" t="s">
        <v>577</v>
      </c>
      <c r="C3615" s="34">
        <v>10</v>
      </c>
      <c r="D3615" s="33" t="s">
        <v>16</v>
      </c>
      <c r="E3615" s="33" t="s">
        <v>3934</v>
      </c>
      <c r="F3615" s="35">
        <v>39121405</v>
      </c>
      <c r="G3615" s="33" t="s">
        <v>15072</v>
      </c>
      <c r="H3615" s="33">
        <v>4</v>
      </c>
      <c r="I3615" s="33">
        <v>6</v>
      </c>
      <c r="J3615" s="36">
        <v>1</v>
      </c>
      <c r="K3615" s="37">
        <v>12000.000000000002</v>
      </c>
      <c r="L3615" s="38" t="s">
        <v>15</v>
      </c>
      <c r="M3615" s="38" t="s">
        <v>13</v>
      </c>
    </row>
    <row r="3616" spans="1:13" s="39" customFormat="1" ht="12.75" x14ac:dyDescent="0.2">
      <c r="A3616" s="33" t="s">
        <v>21</v>
      </c>
      <c r="B3616" s="33" t="s">
        <v>577</v>
      </c>
      <c r="C3616" s="34">
        <v>10</v>
      </c>
      <c r="D3616" s="33" t="s">
        <v>16</v>
      </c>
      <c r="E3616" s="33" t="s">
        <v>3935</v>
      </c>
      <c r="F3616" s="35">
        <v>30265100</v>
      </c>
      <c r="G3616" s="33" t="s">
        <v>15072</v>
      </c>
      <c r="H3616" s="33">
        <v>4</v>
      </c>
      <c r="I3616" s="33">
        <v>6</v>
      </c>
      <c r="J3616" s="36">
        <v>10</v>
      </c>
      <c r="K3616" s="37">
        <v>503620</v>
      </c>
      <c r="L3616" s="38" t="s">
        <v>15</v>
      </c>
      <c r="M3616" s="38" t="s">
        <v>13</v>
      </c>
    </row>
    <row r="3617" spans="1:13" s="39" customFormat="1" ht="12.75" x14ac:dyDescent="0.2">
      <c r="A3617" s="33" t="s">
        <v>21</v>
      </c>
      <c r="B3617" s="33" t="s">
        <v>577</v>
      </c>
      <c r="C3617" s="34">
        <v>10</v>
      </c>
      <c r="D3617" s="33" t="s">
        <v>16</v>
      </c>
      <c r="E3617" s="33" t="s">
        <v>3936</v>
      </c>
      <c r="F3617" s="35">
        <v>39121633</v>
      </c>
      <c r="G3617" s="33" t="s">
        <v>15072</v>
      </c>
      <c r="H3617" s="33">
        <v>4</v>
      </c>
      <c r="I3617" s="33">
        <v>6</v>
      </c>
      <c r="J3617" s="36">
        <v>1</v>
      </c>
      <c r="K3617" s="37">
        <v>13000</v>
      </c>
      <c r="L3617" s="38" t="s">
        <v>15</v>
      </c>
      <c r="M3617" s="38" t="s">
        <v>13</v>
      </c>
    </row>
    <row r="3618" spans="1:13" s="39" customFormat="1" ht="12.75" x14ac:dyDescent="0.2">
      <c r="A3618" s="33" t="s">
        <v>21</v>
      </c>
      <c r="B3618" s="33" t="s">
        <v>577</v>
      </c>
      <c r="C3618" s="34">
        <v>10</v>
      </c>
      <c r="D3618" s="33" t="s">
        <v>16</v>
      </c>
      <c r="E3618" s="33" t="s">
        <v>3937</v>
      </c>
      <c r="F3618" s="35">
        <v>39121633</v>
      </c>
      <c r="G3618" s="33" t="s">
        <v>15072</v>
      </c>
      <c r="H3618" s="33">
        <v>4</v>
      </c>
      <c r="I3618" s="33">
        <v>6</v>
      </c>
      <c r="J3618" s="36">
        <v>1</v>
      </c>
      <c r="K3618" s="37">
        <v>12484.000000000002</v>
      </c>
      <c r="L3618" s="38" t="s">
        <v>15</v>
      </c>
      <c r="M3618" s="38" t="s">
        <v>13</v>
      </c>
    </row>
    <row r="3619" spans="1:13" s="39" customFormat="1" ht="12.75" x14ac:dyDescent="0.2">
      <c r="A3619" s="33" t="s">
        <v>21</v>
      </c>
      <c r="B3619" s="33" t="s">
        <v>577</v>
      </c>
      <c r="C3619" s="34">
        <v>10</v>
      </c>
      <c r="D3619" s="33" t="s">
        <v>16</v>
      </c>
      <c r="E3619" s="33" t="s">
        <v>3938</v>
      </c>
      <c r="F3619" s="35">
        <v>40142008</v>
      </c>
      <c r="G3619" s="33" t="s">
        <v>15071</v>
      </c>
      <c r="H3619" s="33">
        <v>2</v>
      </c>
      <c r="I3619" s="33">
        <v>4</v>
      </c>
      <c r="J3619" s="36">
        <v>20</v>
      </c>
      <c r="K3619" s="37">
        <v>400000</v>
      </c>
      <c r="L3619" s="38" t="s">
        <v>2369</v>
      </c>
      <c r="M3619" s="38" t="s">
        <v>13</v>
      </c>
    </row>
    <row r="3620" spans="1:13" s="39" customFormat="1" ht="12.75" x14ac:dyDescent="0.2">
      <c r="A3620" s="33" t="s">
        <v>21</v>
      </c>
      <c r="B3620" s="33" t="s">
        <v>577</v>
      </c>
      <c r="C3620" s="34">
        <v>10</v>
      </c>
      <c r="D3620" s="33" t="s">
        <v>16</v>
      </c>
      <c r="E3620" s="33" t="s">
        <v>3939</v>
      </c>
      <c r="F3620" s="35">
        <v>27111918</v>
      </c>
      <c r="G3620" s="33" t="s">
        <v>15072</v>
      </c>
      <c r="H3620" s="33">
        <v>4</v>
      </c>
      <c r="I3620" s="33">
        <v>6</v>
      </c>
      <c r="J3620" s="36">
        <v>1</v>
      </c>
      <c r="K3620" s="37">
        <v>24800</v>
      </c>
      <c r="L3620" s="38" t="s">
        <v>15</v>
      </c>
      <c r="M3620" s="38" t="s">
        <v>13</v>
      </c>
    </row>
    <row r="3621" spans="1:13" s="39" customFormat="1" ht="12.75" x14ac:dyDescent="0.2">
      <c r="A3621" s="33" t="s">
        <v>21</v>
      </c>
      <c r="B3621" s="33" t="s">
        <v>577</v>
      </c>
      <c r="C3621" s="34">
        <v>10</v>
      </c>
      <c r="D3621" s="33" t="s">
        <v>16</v>
      </c>
      <c r="E3621" s="33" t="s">
        <v>3940</v>
      </c>
      <c r="F3621" s="35">
        <v>47131814</v>
      </c>
      <c r="G3621" s="33" t="s">
        <v>15072</v>
      </c>
      <c r="H3621" s="33">
        <v>4</v>
      </c>
      <c r="I3621" s="33">
        <v>6</v>
      </c>
      <c r="J3621" s="36">
        <v>1</v>
      </c>
      <c r="K3621" s="37">
        <v>268004</v>
      </c>
      <c r="L3621" s="38" t="s">
        <v>2367</v>
      </c>
      <c r="M3621" s="38" t="s">
        <v>13</v>
      </c>
    </row>
    <row r="3622" spans="1:13" s="39" customFormat="1" ht="12.75" x14ac:dyDescent="0.2">
      <c r="A3622" s="33" t="s">
        <v>21</v>
      </c>
      <c r="B3622" s="33" t="s">
        <v>577</v>
      </c>
      <c r="C3622" s="34">
        <v>10</v>
      </c>
      <c r="D3622" s="33" t="s">
        <v>16</v>
      </c>
      <c r="E3622" s="33" t="s">
        <v>3941</v>
      </c>
      <c r="F3622" s="35">
        <v>11111700</v>
      </c>
      <c r="G3622" s="33" t="s">
        <v>15072</v>
      </c>
      <c r="H3622" s="33">
        <v>4</v>
      </c>
      <c r="I3622" s="33">
        <v>6</v>
      </c>
      <c r="J3622" s="36">
        <v>1</v>
      </c>
      <c r="K3622" s="37">
        <v>383000</v>
      </c>
      <c r="L3622" s="38" t="s">
        <v>15</v>
      </c>
      <c r="M3622" s="38" t="s">
        <v>13</v>
      </c>
    </row>
    <row r="3623" spans="1:13" s="39" customFormat="1" ht="12.75" x14ac:dyDescent="0.2">
      <c r="A3623" s="33" t="s">
        <v>21</v>
      </c>
      <c r="B3623" s="33" t="s">
        <v>577</v>
      </c>
      <c r="C3623" s="34">
        <v>10</v>
      </c>
      <c r="D3623" s="33" t="s">
        <v>16</v>
      </c>
      <c r="E3623" s="33" t="s">
        <v>3942</v>
      </c>
      <c r="F3623" s="35">
        <v>11111700</v>
      </c>
      <c r="G3623" s="33" t="s">
        <v>15072</v>
      </c>
      <c r="H3623" s="33">
        <v>4</v>
      </c>
      <c r="I3623" s="33">
        <v>6</v>
      </c>
      <c r="J3623" s="36">
        <v>1</v>
      </c>
      <c r="K3623" s="37">
        <v>370000</v>
      </c>
      <c r="L3623" s="38" t="s">
        <v>15</v>
      </c>
      <c r="M3623" s="38" t="s">
        <v>13</v>
      </c>
    </row>
    <row r="3624" spans="1:13" s="39" customFormat="1" ht="12.75" x14ac:dyDescent="0.2">
      <c r="A3624" s="33" t="s">
        <v>21</v>
      </c>
      <c r="B3624" s="33" t="s">
        <v>577</v>
      </c>
      <c r="C3624" s="34">
        <v>10</v>
      </c>
      <c r="D3624" s="33" t="s">
        <v>16</v>
      </c>
      <c r="E3624" s="33" t="s">
        <v>3943</v>
      </c>
      <c r="F3624" s="35">
        <v>11111700</v>
      </c>
      <c r="G3624" s="33" t="s">
        <v>15072</v>
      </c>
      <c r="H3624" s="33">
        <v>4</v>
      </c>
      <c r="I3624" s="33">
        <v>6</v>
      </c>
      <c r="J3624" s="36">
        <v>1</v>
      </c>
      <c r="K3624" s="37">
        <v>865000.00000000012</v>
      </c>
      <c r="L3624" s="38" t="s">
        <v>15</v>
      </c>
      <c r="M3624" s="38" t="s">
        <v>13</v>
      </c>
    </row>
    <row r="3625" spans="1:13" s="39" customFormat="1" ht="12.75" x14ac:dyDescent="0.2">
      <c r="A3625" s="33" t="s">
        <v>21</v>
      </c>
      <c r="B3625" s="33" t="s">
        <v>577</v>
      </c>
      <c r="C3625" s="34">
        <v>10</v>
      </c>
      <c r="D3625" s="33" t="s">
        <v>16</v>
      </c>
      <c r="E3625" s="33" t="s">
        <v>3944</v>
      </c>
      <c r="F3625" s="35">
        <v>31151904</v>
      </c>
      <c r="G3625" s="33" t="s">
        <v>15072</v>
      </c>
      <c r="H3625" s="33">
        <v>4</v>
      </c>
      <c r="I3625" s="33">
        <v>6</v>
      </c>
      <c r="J3625" s="36">
        <v>3</v>
      </c>
      <c r="K3625" s="37">
        <v>421875</v>
      </c>
      <c r="L3625" s="38" t="s">
        <v>15</v>
      </c>
      <c r="M3625" s="38" t="s">
        <v>13</v>
      </c>
    </row>
    <row r="3626" spans="1:13" s="39" customFormat="1" ht="12.75" x14ac:dyDescent="0.2">
      <c r="A3626" s="33" t="s">
        <v>21</v>
      </c>
      <c r="B3626" s="33" t="s">
        <v>577</v>
      </c>
      <c r="C3626" s="34">
        <v>10</v>
      </c>
      <c r="D3626" s="33" t="s">
        <v>16</v>
      </c>
      <c r="E3626" s="33" t="s">
        <v>3945</v>
      </c>
      <c r="F3626" s="35">
        <v>31201521</v>
      </c>
      <c r="G3626" s="33" t="s">
        <v>15072</v>
      </c>
      <c r="H3626" s="33">
        <v>4</v>
      </c>
      <c r="I3626" s="33">
        <v>6</v>
      </c>
      <c r="J3626" s="36">
        <v>1</v>
      </c>
      <c r="K3626" s="37">
        <v>293000</v>
      </c>
      <c r="L3626" s="38" t="s">
        <v>15</v>
      </c>
      <c r="M3626" s="38" t="s">
        <v>13</v>
      </c>
    </row>
    <row r="3627" spans="1:13" s="39" customFormat="1" ht="12.75" x14ac:dyDescent="0.2">
      <c r="A3627" s="33" t="s">
        <v>21</v>
      </c>
      <c r="B3627" s="33" t="s">
        <v>577</v>
      </c>
      <c r="C3627" s="34">
        <v>10</v>
      </c>
      <c r="D3627" s="33" t="s">
        <v>16</v>
      </c>
      <c r="E3627" s="33" t="s">
        <v>3946</v>
      </c>
      <c r="F3627" s="35">
        <v>31211510</v>
      </c>
      <c r="G3627" s="33" t="s">
        <v>15072</v>
      </c>
      <c r="H3627" s="33">
        <v>4</v>
      </c>
      <c r="I3627" s="33">
        <v>6</v>
      </c>
      <c r="J3627" s="36">
        <v>10</v>
      </c>
      <c r="K3627" s="37">
        <v>1570000.0000000002</v>
      </c>
      <c r="L3627" s="38" t="s">
        <v>15</v>
      </c>
      <c r="M3627" s="38" t="s">
        <v>13</v>
      </c>
    </row>
    <row r="3628" spans="1:13" s="39" customFormat="1" ht="12.75" x14ac:dyDescent="0.2">
      <c r="A3628" s="33" t="s">
        <v>21</v>
      </c>
      <c r="B3628" s="33" t="s">
        <v>577</v>
      </c>
      <c r="C3628" s="34">
        <v>10</v>
      </c>
      <c r="D3628" s="33" t="s">
        <v>16</v>
      </c>
      <c r="E3628" s="33" t="s">
        <v>3947</v>
      </c>
      <c r="F3628" s="35">
        <v>31151904</v>
      </c>
      <c r="G3628" s="33" t="s">
        <v>15072</v>
      </c>
      <c r="H3628" s="33">
        <v>4</v>
      </c>
      <c r="I3628" s="33">
        <v>6</v>
      </c>
      <c r="J3628" s="36">
        <v>2</v>
      </c>
      <c r="K3628" s="37">
        <v>862500</v>
      </c>
      <c r="L3628" s="38" t="s">
        <v>15</v>
      </c>
      <c r="M3628" s="38" t="s">
        <v>13</v>
      </c>
    </row>
    <row r="3629" spans="1:13" s="39" customFormat="1" ht="12.75" x14ac:dyDescent="0.2">
      <c r="A3629" s="33" t="s">
        <v>21</v>
      </c>
      <c r="B3629" s="33" t="s">
        <v>577</v>
      </c>
      <c r="C3629" s="34">
        <v>10</v>
      </c>
      <c r="D3629" s="33" t="s">
        <v>16</v>
      </c>
      <c r="E3629" s="33" t="s">
        <v>3948</v>
      </c>
      <c r="F3629" s="35">
        <v>31201512</v>
      </c>
      <c r="G3629" s="33" t="s">
        <v>15072</v>
      </c>
      <c r="H3629" s="33">
        <v>4</v>
      </c>
      <c r="I3629" s="33">
        <v>6</v>
      </c>
      <c r="J3629" s="36">
        <v>59</v>
      </c>
      <c r="K3629" s="37">
        <v>554600</v>
      </c>
      <c r="L3629" s="38" t="s">
        <v>15</v>
      </c>
      <c r="M3629" s="38" t="s">
        <v>13</v>
      </c>
    </row>
    <row r="3630" spans="1:13" s="39" customFormat="1" ht="12.75" x14ac:dyDescent="0.2">
      <c r="A3630" s="33" t="s">
        <v>21</v>
      </c>
      <c r="B3630" s="33" t="s">
        <v>577</v>
      </c>
      <c r="C3630" s="34">
        <v>10</v>
      </c>
      <c r="D3630" s="33" t="s">
        <v>16</v>
      </c>
      <c r="E3630" s="33" t="s">
        <v>3949</v>
      </c>
      <c r="F3630" s="35">
        <v>39121633</v>
      </c>
      <c r="G3630" s="33" t="s">
        <v>15072</v>
      </c>
      <c r="H3630" s="33">
        <v>4</v>
      </c>
      <c r="I3630" s="33">
        <v>6</v>
      </c>
      <c r="J3630" s="36">
        <v>1</v>
      </c>
      <c r="K3630" s="37">
        <v>35363</v>
      </c>
      <c r="L3630" s="38" t="s">
        <v>15</v>
      </c>
      <c r="M3630" s="38" t="s">
        <v>13</v>
      </c>
    </row>
    <row r="3631" spans="1:13" s="39" customFormat="1" ht="12.75" x14ac:dyDescent="0.2">
      <c r="A3631" s="33" t="s">
        <v>21</v>
      </c>
      <c r="B3631" s="33" t="s">
        <v>577</v>
      </c>
      <c r="C3631" s="34">
        <v>10</v>
      </c>
      <c r="D3631" s="33" t="s">
        <v>16</v>
      </c>
      <c r="E3631" s="33" t="s">
        <v>3950</v>
      </c>
      <c r="F3631" s="35">
        <v>27111918</v>
      </c>
      <c r="G3631" s="33" t="s">
        <v>15072</v>
      </c>
      <c r="H3631" s="33">
        <v>4</v>
      </c>
      <c r="I3631" s="33">
        <v>6</v>
      </c>
      <c r="J3631" s="36">
        <v>100</v>
      </c>
      <c r="K3631" s="37">
        <v>224500</v>
      </c>
      <c r="L3631" s="38" t="s">
        <v>15</v>
      </c>
      <c r="M3631" s="38" t="s">
        <v>13</v>
      </c>
    </row>
    <row r="3632" spans="1:13" s="39" customFormat="1" ht="12.75" x14ac:dyDescent="0.2">
      <c r="A3632" s="33" t="s">
        <v>21</v>
      </c>
      <c r="B3632" s="33" t="s">
        <v>577</v>
      </c>
      <c r="C3632" s="34">
        <v>10</v>
      </c>
      <c r="D3632" s="33" t="s">
        <v>16</v>
      </c>
      <c r="E3632" s="33" t="s">
        <v>3951</v>
      </c>
      <c r="F3632" s="35">
        <v>27111918</v>
      </c>
      <c r="G3632" s="33" t="s">
        <v>15072</v>
      </c>
      <c r="H3632" s="33">
        <v>4</v>
      </c>
      <c r="I3632" s="33">
        <v>6</v>
      </c>
      <c r="J3632" s="36">
        <v>100</v>
      </c>
      <c r="K3632" s="37">
        <v>224500</v>
      </c>
      <c r="L3632" s="38" t="s">
        <v>15</v>
      </c>
      <c r="M3632" s="38" t="s">
        <v>13</v>
      </c>
    </row>
    <row r="3633" spans="1:13" s="39" customFormat="1" ht="12.75" x14ac:dyDescent="0.2">
      <c r="A3633" s="33" t="s">
        <v>21</v>
      </c>
      <c r="B3633" s="33" t="s">
        <v>577</v>
      </c>
      <c r="C3633" s="34">
        <v>10</v>
      </c>
      <c r="D3633" s="33" t="s">
        <v>16</v>
      </c>
      <c r="E3633" s="33" t="s">
        <v>3952</v>
      </c>
      <c r="F3633" s="35">
        <v>31163212</v>
      </c>
      <c r="G3633" s="33" t="s">
        <v>15072</v>
      </c>
      <c r="H3633" s="33">
        <v>4</v>
      </c>
      <c r="I3633" s="33">
        <v>6</v>
      </c>
      <c r="J3633" s="36">
        <v>1</v>
      </c>
      <c r="K3633" s="37">
        <v>17000</v>
      </c>
      <c r="L3633" s="38" t="s">
        <v>15</v>
      </c>
      <c r="M3633" s="38" t="s">
        <v>13</v>
      </c>
    </row>
    <row r="3634" spans="1:13" s="39" customFormat="1" ht="12.75" x14ac:dyDescent="0.2">
      <c r="A3634" s="33" t="s">
        <v>21</v>
      </c>
      <c r="B3634" s="33" t="s">
        <v>577</v>
      </c>
      <c r="C3634" s="34">
        <v>10</v>
      </c>
      <c r="D3634" s="33" t="s">
        <v>16</v>
      </c>
      <c r="E3634" s="33" t="s">
        <v>3953</v>
      </c>
      <c r="F3634" s="35">
        <v>31163212</v>
      </c>
      <c r="G3634" s="33" t="s">
        <v>15072</v>
      </c>
      <c r="H3634" s="33">
        <v>4</v>
      </c>
      <c r="I3634" s="33">
        <v>6</v>
      </c>
      <c r="J3634" s="36">
        <v>1</v>
      </c>
      <c r="K3634" s="37">
        <v>32000.000000000004</v>
      </c>
      <c r="L3634" s="38" t="s">
        <v>15</v>
      </c>
      <c r="M3634" s="38" t="s">
        <v>13</v>
      </c>
    </row>
    <row r="3635" spans="1:13" s="39" customFormat="1" ht="12.75" x14ac:dyDescent="0.2">
      <c r="A3635" s="33" t="s">
        <v>21</v>
      </c>
      <c r="B3635" s="33" t="s">
        <v>577</v>
      </c>
      <c r="C3635" s="34">
        <v>10</v>
      </c>
      <c r="D3635" s="33" t="s">
        <v>16</v>
      </c>
      <c r="E3635" s="33" t="s">
        <v>3954</v>
      </c>
      <c r="F3635" s="35">
        <v>31211502</v>
      </c>
      <c r="G3635" s="33" t="s">
        <v>15072</v>
      </c>
      <c r="H3635" s="33">
        <v>4</v>
      </c>
      <c r="I3635" s="33">
        <v>7</v>
      </c>
      <c r="J3635" s="36">
        <v>2</v>
      </c>
      <c r="K3635" s="37">
        <v>380000</v>
      </c>
      <c r="L3635" s="38" t="s">
        <v>15</v>
      </c>
      <c r="M3635" s="38" t="s">
        <v>13</v>
      </c>
    </row>
    <row r="3636" spans="1:13" s="39" customFormat="1" ht="12.75" x14ac:dyDescent="0.2">
      <c r="A3636" s="33" t="s">
        <v>21</v>
      </c>
      <c r="B3636" s="33" t="s">
        <v>577</v>
      </c>
      <c r="C3636" s="34">
        <v>10</v>
      </c>
      <c r="D3636" s="33" t="s">
        <v>16</v>
      </c>
      <c r="E3636" s="33" t="s">
        <v>3955</v>
      </c>
      <c r="F3636" s="35">
        <v>31201530</v>
      </c>
      <c r="G3636" s="33" t="s">
        <v>15072</v>
      </c>
      <c r="H3636" s="33">
        <v>4</v>
      </c>
      <c r="I3636" s="33">
        <v>6</v>
      </c>
      <c r="J3636" s="36">
        <v>1</v>
      </c>
      <c r="K3636" s="37">
        <v>194500.00000000003</v>
      </c>
      <c r="L3636" s="38" t="s">
        <v>15</v>
      </c>
      <c r="M3636" s="38" t="s">
        <v>13</v>
      </c>
    </row>
    <row r="3637" spans="1:13" s="39" customFormat="1" ht="12.75" x14ac:dyDescent="0.2">
      <c r="A3637" s="33" t="s">
        <v>21</v>
      </c>
      <c r="B3637" s="33" t="s">
        <v>577</v>
      </c>
      <c r="C3637" s="34">
        <v>10</v>
      </c>
      <c r="D3637" s="33" t="s">
        <v>16</v>
      </c>
      <c r="E3637" s="33" t="s">
        <v>3956</v>
      </c>
      <c r="F3637" s="35">
        <v>31201507</v>
      </c>
      <c r="G3637" s="33" t="s">
        <v>15072</v>
      </c>
      <c r="H3637" s="33">
        <v>4</v>
      </c>
      <c r="I3637" s="33">
        <v>6</v>
      </c>
      <c r="J3637" s="36">
        <v>1</v>
      </c>
      <c r="K3637" s="37">
        <v>10478</v>
      </c>
      <c r="L3637" s="38" t="s">
        <v>15</v>
      </c>
      <c r="M3637" s="38" t="s">
        <v>13</v>
      </c>
    </row>
    <row r="3638" spans="1:13" s="39" customFormat="1" ht="12.75" x14ac:dyDescent="0.2">
      <c r="A3638" s="33" t="s">
        <v>21</v>
      </c>
      <c r="B3638" s="33" t="s">
        <v>577</v>
      </c>
      <c r="C3638" s="34">
        <v>10</v>
      </c>
      <c r="D3638" s="33" t="s">
        <v>16</v>
      </c>
      <c r="E3638" s="33" t="s">
        <v>3957</v>
      </c>
      <c r="F3638" s="35">
        <v>30102006</v>
      </c>
      <c r="G3638" s="33" t="s">
        <v>15072</v>
      </c>
      <c r="H3638" s="33">
        <v>4</v>
      </c>
      <c r="I3638" s="33">
        <v>6</v>
      </c>
      <c r="J3638" s="36">
        <v>1</v>
      </c>
      <c r="K3638" s="37">
        <v>572816</v>
      </c>
      <c r="L3638" s="38" t="s">
        <v>15</v>
      </c>
      <c r="M3638" s="38" t="s">
        <v>13</v>
      </c>
    </row>
    <row r="3639" spans="1:13" s="39" customFormat="1" ht="12.75" x14ac:dyDescent="0.2">
      <c r="A3639" s="33" t="s">
        <v>21</v>
      </c>
      <c r="B3639" s="33" t="s">
        <v>577</v>
      </c>
      <c r="C3639" s="34">
        <v>10</v>
      </c>
      <c r="D3639" s="33" t="s">
        <v>16</v>
      </c>
      <c r="E3639" s="33" t="s">
        <v>3958</v>
      </c>
      <c r="F3639" s="35">
        <v>30102006</v>
      </c>
      <c r="G3639" s="33" t="s">
        <v>15072</v>
      </c>
      <c r="H3639" s="33">
        <v>4</v>
      </c>
      <c r="I3639" s="33">
        <v>6</v>
      </c>
      <c r="J3639" s="36">
        <v>1</v>
      </c>
      <c r="K3639" s="37">
        <v>634449</v>
      </c>
      <c r="L3639" s="38" t="s">
        <v>15</v>
      </c>
      <c r="M3639" s="38" t="s">
        <v>13</v>
      </c>
    </row>
    <row r="3640" spans="1:13" s="39" customFormat="1" ht="12.75" x14ac:dyDescent="0.2">
      <c r="A3640" s="33" t="s">
        <v>21</v>
      </c>
      <c r="B3640" s="33" t="s">
        <v>577</v>
      </c>
      <c r="C3640" s="34">
        <v>10</v>
      </c>
      <c r="D3640" s="33" t="s">
        <v>16</v>
      </c>
      <c r="E3640" s="33" t="s">
        <v>3959</v>
      </c>
      <c r="F3640" s="35">
        <v>27112737</v>
      </c>
      <c r="G3640" s="33" t="s">
        <v>15072</v>
      </c>
      <c r="H3640" s="33">
        <v>4</v>
      </c>
      <c r="I3640" s="33">
        <v>6</v>
      </c>
      <c r="J3640" s="36">
        <v>1</v>
      </c>
      <c r="K3640" s="37">
        <v>7406</v>
      </c>
      <c r="L3640" s="38" t="s">
        <v>15</v>
      </c>
      <c r="M3640" s="38" t="s">
        <v>13</v>
      </c>
    </row>
    <row r="3641" spans="1:13" s="39" customFormat="1" ht="12.75" x14ac:dyDescent="0.2">
      <c r="A3641" s="33" t="s">
        <v>21</v>
      </c>
      <c r="B3641" s="33" t="s">
        <v>577</v>
      </c>
      <c r="C3641" s="34">
        <v>10</v>
      </c>
      <c r="D3641" s="33" t="s">
        <v>16</v>
      </c>
      <c r="E3641" s="33" t="s">
        <v>3960</v>
      </c>
      <c r="F3641" s="35">
        <v>47131825</v>
      </c>
      <c r="G3641" s="33" t="s">
        <v>15072</v>
      </c>
      <c r="H3641" s="33">
        <v>4</v>
      </c>
      <c r="I3641" s="33">
        <v>7</v>
      </c>
      <c r="J3641" s="36">
        <v>10</v>
      </c>
      <c r="K3641" s="37">
        <v>200470</v>
      </c>
      <c r="L3641" s="38" t="s">
        <v>15</v>
      </c>
      <c r="M3641" s="38" t="s">
        <v>13</v>
      </c>
    </row>
    <row r="3642" spans="1:13" s="39" customFormat="1" ht="12.75" x14ac:dyDescent="0.2">
      <c r="A3642" s="33" t="s">
        <v>21</v>
      </c>
      <c r="B3642" s="33" t="s">
        <v>577</v>
      </c>
      <c r="C3642" s="34">
        <v>10</v>
      </c>
      <c r="D3642" s="33" t="s">
        <v>16</v>
      </c>
      <c r="E3642" s="33" t="s">
        <v>3961</v>
      </c>
      <c r="F3642" s="35">
        <v>31201530</v>
      </c>
      <c r="G3642" s="33" t="s">
        <v>15072</v>
      </c>
      <c r="H3642" s="33">
        <v>4</v>
      </c>
      <c r="I3642" s="33">
        <v>6</v>
      </c>
      <c r="J3642" s="36">
        <v>1</v>
      </c>
      <c r="K3642" s="37">
        <v>78500.000000000015</v>
      </c>
      <c r="L3642" s="38" t="s">
        <v>15</v>
      </c>
      <c r="M3642" s="38" t="s">
        <v>13</v>
      </c>
    </row>
    <row r="3643" spans="1:13" s="39" customFormat="1" ht="12.75" x14ac:dyDescent="0.2">
      <c r="A3643" s="33" t="s">
        <v>21</v>
      </c>
      <c r="B3643" s="33" t="s">
        <v>577</v>
      </c>
      <c r="C3643" s="34">
        <v>10</v>
      </c>
      <c r="D3643" s="33" t="s">
        <v>16</v>
      </c>
      <c r="E3643" s="33" t="s">
        <v>3962</v>
      </c>
      <c r="F3643" s="35">
        <v>31201503</v>
      </c>
      <c r="G3643" s="33" t="s">
        <v>15072</v>
      </c>
      <c r="H3643" s="33">
        <v>4</v>
      </c>
      <c r="I3643" s="33">
        <v>6</v>
      </c>
      <c r="J3643" s="36">
        <v>120</v>
      </c>
      <c r="K3643" s="37">
        <v>399960</v>
      </c>
      <c r="L3643" s="38" t="s">
        <v>15</v>
      </c>
      <c r="M3643" s="38" t="s">
        <v>13</v>
      </c>
    </row>
    <row r="3644" spans="1:13" s="39" customFormat="1" ht="12.75" x14ac:dyDescent="0.2">
      <c r="A3644" s="33" t="s">
        <v>21</v>
      </c>
      <c r="B3644" s="33" t="s">
        <v>577</v>
      </c>
      <c r="C3644" s="34">
        <v>10</v>
      </c>
      <c r="D3644" s="33" t="s">
        <v>16</v>
      </c>
      <c r="E3644" s="33" t="s">
        <v>3963</v>
      </c>
      <c r="F3644" s="35">
        <v>31201503</v>
      </c>
      <c r="G3644" s="33" t="s">
        <v>15072</v>
      </c>
      <c r="H3644" s="33">
        <v>4</v>
      </c>
      <c r="I3644" s="33">
        <v>6</v>
      </c>
      <c r="J3644" s="36">
        <v>1</v>
      </c>
      <c r="K3644" s="37">
        <v>79000</v>
      </c>
      <c r="L3644" s="38" t="s">
        <v>15</v>
      </c>
      <c r="M3644" s="38" t="s">
        <v>13</v>
      </c>
    </row>
    <row r="3645" spans="1:13" s="39" customFormat="1" ht="12.75" x14ac:dyDescent="0.2">
      <c r="A3645" s="33" t="s">
        <v>21</v>
      </c>
      <c r="B3645" s="33" t="s">
        <v>577</v>
      </c>
      <c r="C3645" s="34">
        <v>10</v>
      </c>
      <c r="D3645" s="33" t="s">
        <v>16</v>
      </c>
      <c r="E3645" s="33" t="s">
        <v>3964</v>
      </c>
      <c r="F3645" s="35">
        <v>13111204</v>
      </c>
      <c r="G3645" s="33" t="s">
        <v>15072</v>
      </c>
      <c r="H3645" s="33">
        <v>4</v>
      </c>
      <c r="I3645" s="33">
        <v>6</v>
      </c>
      <c r="J3645" s="36">
        <v>1</v>
      </c>
      <c r="K3645" s="37">
        <v>850000</v>
      </c>
      <c r="L3645" s="38" t="s">
        <v>15</v>
      </c>
      <c r="M3645" s="38" t="s">
        <v>13</v>
      </c>
    </row>
    <row r="3646" spans="1:13" s="39" customFormat="1" ht="12.75" x14ac:dyDescent="0.2">
      <c r="A3646" s="33" t="s">
        <v>21</v>
      </c>
      <c r="B3646" s="33" t="s">
        <v>577</v>
      </c>
      <c r="C3646" s="34">
        <v>10</v>
      </c>
      <c r="D3646" s="33" t="s">
        <v>16</v>
      </c>
      <c r="E3646" s="33" t="s">
        <v>3965</v>
      </c>
      <c r="F3646" s="35">
        <v>30102006</v>
      </c>
      <c r="G3646" s="33" t="s">
        <v>15072</v>
      </c>
      <c r="H3646" s="33">
        <v>4</v>
      </c>
      <c r="I3646" s="33">
        <v>6</v>
      </c>
      <c r="J3646" s="36">
        <v>1</v>
      </c>
      <c r="K3646" s="37">
        <v>812001</v>
      </c>
      <c r="L3646" s="38" t="s">
        <v>15</v>
      </c>
      <c r="M3646" s="38" t="s">
        <v>13</v>
      </c>
    </row>
    <row r="3647" spans="1:13" s="39" customFormat="1" ht="12.75" x14ac:dyDescent="0.2">
      <c r="A3647" s="33" t="s">
        <v>21</v>
      </c>
      <c r="B3647" s="33" t="s">
        <v>577</v>
      </c>
      <c r="C3647" s="34">
        <v>10</v>
      </c>
      <c r="D3647" s="33" t="s">
        <v>16</v>
      </c>
      <c r="E3647" s="33" t="s">
        <v>3966</v>
      </c>
      <c r="F3647" s="35">
        <v>40142020</v>
      </c>
      <c r="G3647" s="33" t="s">
        <v>15071</v>
      </c>
      <c r="H3647" s="33">
        <v>2</v>
      </c>
      <c r="I3647" s="33">
        <v>4</v>
      </c>
      <c r="J3647" s="36">
        <v>12</v>
      </c>
      <c r="K3647" s="37">
        <v>600000</v>
      </c>
      <c r="L3647" s="38" t="s">
        <v>2369</v>
      </c>
      <c r="M3647" s="38" t="s">
        <v>13</v>
      </c>
    </row>
    <row r="3648" spans="1:13" s="39" customFormat="1" ht="12.75" x14ac:dyDescent="0.2">
      <c r="A3648" s="33" t="s">
        <v>21</v>
      </c>
      <c r="B3648" s="33" t="s">
        <v>577</v>
      </c>
      <c r="C3648" s="34">
        <v>10</v>
      </c>
      <c r="D3648" s="33" t="s">
        <v>16</v>
      </c>
      <c r="E3648" s="33" t="s">
        <v>3967</v>
      </c>
      <c r="F3648" s="35">
        <v>30102006</v>
      </c>
      <c r="G3648" s="33" t="s">
        <v>15072</v>
      </c>
      <c r="H3648" s="33">
        <v>4</v>
      </c>
      <c r="I3648" s="33">
        <v>6</v>
      </c>
      <c r="J3648" s="36">
        <v>1</v>
      </c>
      <c r="K3648" s="37">
        <v>549275</v>
      </c>
      <c r="L3648" s="38" t="s">
        <v>15</v>
      </c>
      <c r="M3648" s="38" t="s">
        <v>13</v>
      </c>
    </row>
    <row r="3649" spans="1:13" s="39" customFormat="1" ht="12.75" x14ac:dyDescent="0.2">
      <c r="A3649" s="33" t="s">
        <v>21</v>
      </c>
      <c r="B3649" s="33" t="s">
        <v>577</v>
      </c>
      <c r="C3649" s="34">
        <v>10</v>
      </c>
      <c r="D3649" s="33" t="s">
        <v>16</v>
      </c>
      <c r="E3649" s="33" t="s">
        <v>3968</v>
      </c>
      <c r="F3649" s="35">
        <v>23271811</v>
      </c>
      <c r="G3649" s="33" t="s">
        <v>15072</v>
      </c>
      <c r="H3649" s="33">
        <v>4</v>
      </c>
      <c r="I3649" s="33">
        <v>6</v>
      </c>
      <c r="J3649" s="36">
        <v>1</v>
      </c>
      <c r="K3649" s="37">
        <v>28248</v>
      </c>
      <c r="L3649" s="38" t="s">
        <v>15</v>
      </c>
      <c r="M3649" s="38" t="s">
        <v>13</v>
      </c>
    </row>
    <row r="3650" spans="1:13" s="39" customFormat="1" ht="12.75" x14ac:dyDescent="0.2">
      <c r="A3650" s="33" t="s">
        <v>21</v>
      </c>
      <c r="B3650" s="33" t="s">
        <v>577</v>
      </c>
      <c r="C3650" s="34">
        <v>10</v>
      </c>
      <c r="D3650" s="33" t="s">
        <v>16</v>
      </c>
      <c r="E3650" s="33" t="s">
        <v>3969</v>
      </c>
      <c r="F3650" s="35">
        <v>31201601</v>
      </c>
      <c r="G3650" s="33" t="s">
        <v>15072</v>
      </c>
      <c r="H3650" s="33">
        <v>4</v>
      </c>
      <c r="I3650" s="33">
        <v>6</v>
      </c>
      <c r="J3650" s="36">
        <v>1</v>
      </c>
      <c r="K3650" s="37">
        <v>2122801</v>
      </c>
      <c r="L3650" s="38" t="s">
        <v>15</v>
      </c>
      <c r="M3650" s="38" t="s">
        <v>13</v>
      </c>
    </row>
    <row r="3651" spans="1:13" s="39" customFormat="1" ht="12.75" x14ac:dyDescent="0.2">
      <c r="A3651" s="33" t="s">
        <v>21</v>
      </c>
      <c r="B3651" s="33" t="s">
        <v>577</v>
      </c>
      <c r="C3651" s="34">
        <v>10</v>
      </c>
      <c r="D3651" s="33" t="s">
        <v>16</v>
      </c>
      <c r="E3651" s="33" t="s">
        <v>3970</v>
      </c>
      <c r="F3651" s="35">
        <v>31201600</v>
      </c>
      <c r="G3651" s="33" t="s">
        <v>15072</v>
      </c>
      <c r="H3651" s="33">
        <v>4</v>
      </c>
      <c r="I3651" s="33">
        <v>6</v>
      </c>
      <c r="J3651" s="36">
        <v>1</v>
      </c>
      <c r="K3651" s="37">
        <v>835256</v>
      </c>
      <c r="L3651" s="38" t="s">
        <v>15</v>
      </c>
      <c r="M3651" s="38" t="s">
        <v>13</v>
      </c>
    </row>
    <row r="3652" spans="1:13" s="39" customFormat="1" ht="12.75" x14ac:dyDescent="0.2">
      <c r="A3652" s="33" t="s">
        <v>21</v>
      </c>
      <c r="B3652" s="33" t="s">
        <v>577</v>
      </c>
      <c r="C3652" s="34">
        <v>10</v>
      </c>
      <c r="D3652" s="33" t="s">
        <v>16</v>
      </c>
      <c r="E3652" s="33" t="s">
        <v>3971</v>
      </c>
      <c r="F3652" s="35">
        <v>31201600</v>
      </c>
      <c r="G3652" s="33" t="s">
        <v>15072</v>
      </c>
      <c r="H3652" s="33">
        <v>4</v>
      </c>
      <c r="I3652" s="33">
        <v>6</v>
      </c>
      <c r="J3652" s="36">
        <v>1</v>
      </c>
      <c r="K3652" s="37">
        <v>1566078</v>
      </c>
      <c r="L3652" s="38" t="s">
        <v>15</v>
      </c>
      <c r="M3652" s="38" t="s">
        <v>13</v>
      </c>
    </row>
    <row r="3653" spans="1:13" s="39" customFormat="1" ht="12.75" x14ac:dyDescent="0.2">
      <c r="A3653" s="33" t="s">
        <v>21</v>
      </c>
      <c r="B3653" s="33" t="s">
        <v>577</v>
      </c>
      <c r="C3653" s="34">
        <v>10</v>
      </c>
      <c r="D3653" s="33" t="s">
        <v>16</v>
      </c>
      <c r="E3653" s="33" t="s">
        <v>3972</v>
      </c>
      <c r="F3653" s="35">
        <v>31201600</v>
      </c>
      <c r="G3653" s="33" t="s">
        <v>15072</v>
      </c>
      <c r="H3653" s="33">
        <v>4</v>
      </c>
      <c r="I3653" s="33">
        <v>6</v>
      </c>
      <c r="J3653" s="36">
        <v>1</v>
      </c>
      <c r="K3653" s="37">
        <v>1101563</v>
      </c>
      <c r="L3653" s="38" t="s">
        <v>15</v>
      </c>
      <c r="M3653" s="38" t="s">
        <v>13</v>
      </c>
    </row>
    <row r="3654" spans="1:13" s="39" customFormat="1" ht="12.75" x14ac:dyDescent="0.2">
      <c r="A3654" s="33" t="s">
        <v>21</v>
      </c>
      <c r="B3654" s="33" t="s">
        <v>577</v>
      </c>
      <c r="C3654" s="34">
        <v>10</v>
      </c>
      <c r="D3654" s="33" t="s">
        <v>16</v>
      </c>
      <c r="E3654" s="33" t="s">
        <v>3973</v>
      </c>
      <c r="F3654" s="35">
        <v>31133710</v>
      </c>
      <c r="G3654" s="33" t="s">
        <v>15072</v>
      </c>
      <c r="H3654" s="33">
        <v>4</v>
      </c>
      <c r="I3654" s="33">
        <v>6</v>
      </c>
      <c r="J3654" s="36">
        <v>10</v>
      </c>
      <c r="K3654" s="37">
        <v>680000</v>
      </c>
      <c r="L3654" s="38" t="s">
        <v>15</v>
      </c>
      <c r="M3654" s="38" t="s">
        <v>13</v>
      </c>
    </row>
    <row r="3655" spans="1:13" s="39" customFormat="1" ht="12.75" x14ac:dyDescent="0.2">
      <c r="A3655" s="33" t="s">
        <v>21</v>
      </c>
      <c r="B3655" s="33" t="s">
        <v>577</v>
      </c>
      <c r="C3655" s="34">
        <v>10</v>
      </c>
      <c r="D3655" s="33" t="s">
        <v>16</v>
      </c>
      <c r="E3655" s="33" t="s">
        <v>3974</v>
      </c>
      <c r="F3655" s="35">
        <v>31201631</v>
      </c>
      <c r="G3655" s="33" t="s">
        <v>15072</v>
      </c>
      <c r="H3655" s="33">
        <v>4</v>
      </c>
      <c r="I3655" s="33">
        <v>6</v>
      </c>
      <c r="J3655" s="36">
        <v>1</v>
      </c>
      <c r="K3655" s="37">
        <v>49934.000000000007</v>
      </c>
      <c r="L3655" s="38" t="s">
        <v>15</v>
      </c>
      <c r="M3655" s="38" t="s">
        <v>13</v>
      </c>
    </row>
    <row r="3656" spans="1:13" s="39" customFormat="1" ht="12.75" x14ac:dyDescent="0.2">
      <c r="A3656" s="33" t="s">
        <v>21</v>
      </c>
      <c r="B3656" s="33" t="s">
        <v>577</v>
      </c>
      <c r="C3656" s="34">
        <v>10</v>
      </c>
      <c r="D3656" s="33" t="s">
        <v>16</v>
      </c>
      <c r="E3656" s="33" t="s">
        <v>3975</v>
      </c>
      <c r="F3656" s="35">
        <v>31201631</v>
      </c>
      <c r="G3656" s="33" t="s">
        <v>15072</v>
      </c>
      <c r="H3656" s="33">
        <v>4</v>
      </c>
      <c r="I3656" s="33">
        <v>6</v>
      </c>
      <c r="J3656" s="36">
        <v>1</v>
      </c>
      <c r="K3656" s="37">
        <v>117916</v>
      </c>
      <c r="L3656" s="38" t="s">
        <v>15</v>
      </c>
      <c r="M3656" s="38" t="s">
        <v>13</v>
      </c>
    </row>
    <row r="3657" spans="1:13" s="39" customFormat="1" ht="12.75" x14ac:dyDescent="0.2">
      <c r="A3657" s="33" t="s">
        <v>21</v>
      </c>
      <c r="B3657" s="33" t="s">
        <v>577</v>
      </c>
      <c r="C3657" s="34">
        <v>10</v>
      </c>
      <c r="D3657" s="33" t="s">
        <v>16</v>
      </c>
      <c r="E3657" s="33" t="s">
        <v>3976</v>
      </c>
      <c r="F3657" s="35">
        <v>31201600</v>
      </c>
      <c r="G3657" s="33" t="s">
        <v>15072</v>
      </c>
      <c r="H3657" s="33">
        <v>4</v>
      </c>
      <c r="I3657" s="33">
        <v>6</v>
      </c>
      <c r="J3657" s="36">
        <v>1</v>
      </c>
      <c r="K3657" s="37">
        <v>1193070</v>
      </c>
      <c r="L3657" s="38" t="s">
        <v>15</v>
      </c>
      <c r="M3657" s="38" t="s">
        <v>13</v>
      </c>
    </row>
    <row r="3658" spans="1:13" s="39" customFormat="1" ht="12.75" x14ac:dyDescent="0.2">
      <c r="A3658" s="33" t="s">
        <v>21</v>
      </c>
      <c r="B3658" s="33" t="s">
        <v>577</v>
      </c>
      <c r="C3658" s="34">
        <v>10</v>
      </c>
      <c r="D3658" s="33" t="s">
        <v>16</v>
      </c>
      <c r="E3658" s="33" t="s">
        <v>3977</v>
      </c>
      <c r="F3658" s="35">
        <v>31201601</v>
      </c>
      <c r="G3658" s="33" t="s">
        <v>15072</v>
      </c>
      <c r="H3658" s="33">
        <v>4</v>
      </c>
      <c r="I3658" s="33">
        <v>6</v>
      </c>
      <c r="J3658" s="36">
        <v>1</v>
      </c>
      <c r="K3658" s="37">
        <v>609981</v>
      </c>
      <c r="L3658" s="38" t="s">
        <v>15</v>
      </c>
      <c r="M3658" s="38" t="s">
        <v>13</v>
      </c>
    </row>
    <row r="3659" spans="1:13" s="39" customFormat="1" ht="12.75" x14ac:dyDescent="0.2">
      <c r="A3659" s="33" t="s">
        <v>21</v>
      </c>
      <c r="B3659" s="33" t="s">
        <v>577</v>
      </c>
      <c r="C3659" s="34">
        <v>10</v>
      </c>
      <c r="D3659" s="33" t="s">
        <v>16</v>
      </c>
      <c r="E3659" s="33" t="s">
        <v>3978</v>
      </c>
      <c r="F3659" s="35">
        <v>31201601</v>
      </c>
      <c r="G3659" s="33" t="s">
        <v>15072</v>
      </c>
      <c r="H3659" s="33">
        <v>4</v>
      </c>
      <c r="I3659" s="33">
        <v>6</v>
      </c>
      <c r="J3659" s="36">
        <v>1</v>
      </c>
      <c r="K3659" s="37">
        <v>1106150</v>
      </c>
      <c r="L3659" s="38" t="s">
        <v>15</v>
      </c>
      <c r="M3659" s="38" t="s">
        <v>13</v>
      </c>
    </row>
    <row r="3660" spans="1:13" s="39" customFormat="1" ht="12.75" x14ac:dyDescent="0.2">
      <c r="A3660" s="33" t="s">
        <v>21</v>
      </c>
      <c r="B3660" s="33" t="s">
        <v>577</v>
      </c>
      <c r="C3660" s="34">
        <v>10</v>
      </c>
      <c r="D3660" s="33" t="s">
        <v>16</v>
      </c>
      <c r="E3660" s="33" t="s">
        <v>3979</v>
      </c>
      <c r="F3660" s="35">
        <v>47131800</v>
      </c>
      <c r="G3660" s="33" t="s">
        <v>15072</v>
      </c>
      <c r="H3660" s="33">
        <v>4</v>
      </c>
      <c r="I3660" s="33">
        <v>6</v>
      </c>
      <c r="J3660" s="36">
        <v>5</v>
      </c>
      <c r="K3660" s="37">
        <v>736885</v>
      </c>
      <c r="L3660" s="38" t="s">
        <v>15</v>
      </c>
      <c r="M3660" s="38" t="s">
        <v>13</v>
      </c>
    </row>
    <row r="3661" spans="1:13" s="39" customFormat="1" ht="12.75" x14ac:dyDescent="0.2">
      <c r="A3661" s="33" t="s">
        <v>21</v>
      </c>
      <c r="B3661" s="33" t="s">
        <v>577</v>
      </c>
      <c r="C3661" s="34">
        <v>10</v>
      </c>
      <c r="D3661" s="33" t="s">
        <v>16</v>
      </c>
      <c r="E3661" s="33" t="s">
        <v>3980</v>
      </c>
      <c r="F3661" s="35">
        <v>31201600</v>
      </c>
      <c r="G3661" s="33" t="s">
        <v>15072</v>
      </c>
      <c r="H3661" s="33">
        <v>4</v>
      </c>
      <c r="I3661" s="33">
        <v>6</v>
      </c>
      <c r="J3661" s="36">
        <v>1</v>
      </c>
      <c r="K3661" s="37">
        <v>783824</v>
      </c>
      <c r="L3661" s="38" t="s">
        <v>15</v>
      </c>
      <c r="M3661" s="38" t="s">
        <v>13</v>
      </c>
    </row>
    <row r="3662" spans="1:13" s="39" customFormat="1" ht="12.75" x14ac:dyDescent="0.2">
      <c r="A3662" s="33" t="s">
        <v>21</v>
      </c>
      <c r="B3662" s="33" t="s">
        <v>577</v>
      </c>
      <c r="C3662" s="34">
        <v>10</v>
      </c>
      <c r="D3662" s="33" t="s">
        <v>16</v>
      </c>
      <c r="E3662" s="33" t="s">
        <v>3981</v>
      </c>
      <c r="F3662" s="35">
        <v>31201600</v>
      </c>
      <c r="G3662" s="33" t="s">
        <v>15072</v>
      </c>
      <c r="H3662" s="33">
        <v>4</v>
      </c>
      <c r="I3662" s="33">
        <v>6</v>
      </c>
      <c r="J3662" s="36">
        <v>1</v>
      </c>
      <c r="K3662" s="37">
        <v>987341</v>
      </c>
      <c r="L3662" s="38" t="s">
        <v>15</v>
      </c>
      <c r="M3662" s="38" t="s">
        <v>13</v>
      </c>
    </row>
    <row r="3663" spans="1:13" s="39" customFormat="1" ht="12.75" x14ac:dyDescent="0.2">
      <c r="A3663" s="33" t="s">
        <v>21</v>
      </c>
      <c r="B3663" s="33" t="s">
        <v>577</v>
      </c>
      <c r="C3663" s="34">
        <v>10</v>
      </c>
      <c r="D3663" s="33" t="s">
        <v>16</v>
      </c>
      <c r="E3663" s="33" t="s">
        <v>3982</v>
      </c>
      <c r="F3663" s="35">
        <v>31201501</v>
      </c>
      <c r="G3663" s="33" t="s">
        <v>15072</v>
      </c>
      <c r="H3663" s="33">
        <v>4</v>
      </c>
      <c r="I3663" s="33">
        <v>6</v>
      </c>
      <c r="J3663" s="36">
        <v>1</v>
      </c>
      <c r="K3663" s="37">
        <v>65200</v>
      </c>
      <c r="L3663" s="38" t="s">
        <v>15</v>
      </c>
      <c r="M3663" s="38" t="s">
        <v>13</v>
      </c>
    </row>
    <row r="3664" spans="1:13" s="39" customFormat="1" ht="12.75" x14ac:dyDescent="0.2">
      <c r="A3664" s="33" t="s">
        <v>21</v>
      </c>
      <c r="B3664" s="33" t="s">
        <v>577</v>
      </c>
      <c r="C3664" s="34">
        <v>10</v>
      </c>
      <c r="D3664" s="33" t="s">
        <v>16</v>
      </c>
      <c r="E3664" s="33" t="s">
        <v>3983</v>
      </c>
      <c r="F3664" s="35">
        <v>30102006</v>
      </c>
      <c r="G3664" s="33" t="s">
        <v>15072</v>
      </c>
      <c r="H3664" s="33">
        <v>4</v>
      </c>
      <c r="I3664" s="33">
        <v>6</v>
      </c>
      <c r="J3664" s="36">
        <v>1</v>
      </c>
      <c r="K3664" s="37">
        <v>1098552</v>
      </c>
      <c r="L3664" s="38" t="s">
        <v>15</v>
      </c>
      <c r="M3664" s="38" t="s">
        <v>13</v>
      </c>
    </row>
    <row r="3665" spans="1:13" s="39" customFormat="1" ht="12.75" x14ac:dyDescent="0.2">
      <c r="A3665" s="33" t="s">
        <v>21</v>
      </c>
      <c r="B3665" s="33" t="s">
        <v>577</v>
      </c>
      <c r="C3665" s="34">
        <v>10</v>
      </c>
      <c r="D3665" s="33" t="s">
        <v>16</v>
      </c>
      <c r="E3665" s="33" t="s">
        <v>3984</v>
      </c>
      <c r="F3665" s="35">
        <v>27111918</v>
      </c>
      <c r="G3665" s="33" t="s">
        <v>15072</v>
      </c>
      <c r="H3665" s="33">
        <v>4</v>
      </c>
      <c r="I3665" s="33">
        <v>6</v>
      </c>
      <c r="J3665" s="36">
        <v>1</v>
      </c>
      <c r="K3665" s="37">
        <v>215173</v>
      </c>
      <c r="L3665" s="38" t="s">
        <v>15</v>
      </c>
      <c r="M3665" s="38" t="s">
        <v>13</v>
      </c>
    </row>
    <row r="3666" spans="1:13" s="39" customFormat="1" ht="12.75" x14ac:dyDescent="0.2">
      <c r="A3666" s="33" t="s">
        <v>21</v>
      </c>
      <c r="B3666" s="33" t="s">
        <v>577</v>
      </c>
      <c r="C3666" s="34">
        <v>10</v>
      </c>
      <c r="D3666" s="33" t="s">
        <v>16</v>
      </c>
      <c r="E3666" s="33" t="s">
        <v>3985</v>
      </c>
      <c r="F3666" s="35">
        <v>31201530</v>
      </c>
      <c r="G3666" s="33" t="s">
        <v>15072</v>
      </c>
      <c r="H3666" s="33">
        <v>4</v>
      </c>
      <c r="I3666" s="33">
        <v>6</v>
      </c>
      <c r="J3666" s="36">
        <v>1</v>
      </c>
      <c r="K3666" s="37">
        <v>127906</v>
      </c>
      <c r="L3666" s="38" t="s">
        <v>15</v>
      </c>
      <c r="M3666" s="38" t="s">
        <v>13</v>
      </c>
    </row>
    <row r="3667" spans="1:13" s="39" customFormat="1" ht="12.75" x14ac:dyDescent="0.2">
      <c r="A3667" s="33" t="s">
        <v>21</v>
      </c>
      <c r="B3667" s="33" t="s">
        <v>577</v>
      </c>
      <c r="C3667" s="34">
        <v>10</v>
      </c>
      <c r="D3667" s="33" t="s">
        <v>16</v>
      </c>
      <c r="E3667" s="33" t="s">
        <v>3986</v>
      </c>
      <c r="F3667" s="35">
        <v>31211704</v>
      </c>
      <c r="G3667" s="33" t="s">
        <v>15072</v>
      </c>
      <c r="H3667" s="33">
        <v>4</v>
      </c>
      <c r="I3667" s="33">
        <v>6</v>
      </c>
      <c r="J3667" s="36">
        <v>1</v>
      </c>
      <c r="K3667" s="37">
        <v>678891</v>
      </c>
      <c r="L3667" s="38" t="s">
        <v>15</v>
      </c>
      <c r="M3667" s="38" t="s">
        <v>13</v>
      </c>
    </row>
    <row r="3668" spans="1:13" s="39" customFormat="1" ht="12.75" x14ac:dyDescent="0.2">
      <c r="A3668" s="33" t="s">
        <v>21</v>
      </c>
      <c r="B3668" s="33" t="s">
        <v>577</v>
      </c>
      <c r="C3668" s="34">
        <v>10</v>
      </c>
      <c r="D3668" s="33" t="s">
        <v>16</v>
      </c>
      <c r="E3668" s="33" t="s">
        <v>3987</v>
      </c>
      <c r="F3668" s="35">
        <v>30101506</v>
      </c>
      <c r="G3668" s="33" t="s">
        <v>15072</v>
      </c>
      <c r="H3668" s="33">
        <v>4</v>
      </c>
      <c r="I3668" s="33">
        <v>6</v>
      </c>
      <c r="J3668" s="36">
        <v>1</v>
      </c>
      <c r="K3668" s="37">
        <v>594930</v>
      </c>
      <c r="L3668" s="38" t="s">
        <v>15</v>
      </c>
      <c r="M3668" s="38" t="s">
        <v>13</v>
      </c>
    </row>
    <row r="3669" spans="1:13" s="39" customFormat="1" ht="12.75" x14ac:dyDescent="0.2">
      <c r="A3669" s="33" t="s">
        <v>21</v>
      </c>
      <c r="B3669" s="33" t="s">
        <v>577</v>
      </c>
      <c r="C3669" s="34">
        <v>10</v>
      </c>
      <c r="D3669" s="33" t="s">
        <v>16</v>
      </c>
      <c r="E3669" s="33" t="s">
        <v>3988</v>
      </c>
      <c r="F3669" s="35">
        <v>31201516</v>
      </c>
      <c r="G3669" s="33" t="s">
        <v>15072</v>
      </c>
      <c r="H3669" s="33">
        <v>4</v>
      </c>
      <c r="I3669" s="33">
        <v>6</v>
      </c>
      <c r="J3669" s="36">
        <v>2</v>
      </c>
      <c r="K3669" s="37">
        <v>2677500</v>
      </c>
      <c r="L3669" s="38" t="s">
        <v>15</v>
      </c>
      <c r="M3669" s="38" t="s">
        <v>13</v>
      </c>
    </row>
    <row r="3670" spans="1:13" s="39" customFormat="1" ht="12.75" x14ac:dyDescent="0.2">
      <c r="A3670" s="33" t="s">
        <v>21</v>
      </c>
      <c r="B3670" s="33" t="s">
        <v>577</v>
      </c>
      <c r="C3670" s="34">
        <v>10</v>
      </c>
      <c r="D3670" s="33" t="s">
        <v>16</v>
      </c>
      <c r="E3670" s="33" t="s">
        <v>3989</v>
      </c>
      <c r="F3670" s="35">
        <v>31201503</v>
      </c>
      <c r="G3670" s="33" t="s">
        <v>15072</v>
      </c>
      <c r="H3670" s="33">
        <v>4</v>
      </c>
      <c r="I3670" s="33">
        <v>6</v>
      </c>
      <c r="J3670" s="36">
        <v>1</v>
      </c>
      <c r="K3670" s="37">
        <v>92000</v>
      </c>
      <c r="L3670" s="38" t="s">
        <v>15</v>
      </c>
      <c r="M3670" s="38" t="s">
        <v>13</v>
      </c>
    </row>
    <row r="3671" spans="1:13" s="39" customFormat="1" ht="12.75" x14ac:dyDescent="0.2">
      <c r="A3671" s="33" t="s">
        <v>21</v>
      </c>
      <c r="B3671" s="33" t="s">
        <v>577</v>
      </c>
      <c r="C3671" s="34">
        <v>10</v>
      </c>
      <c r="D3671" s="33" t="s">
        <v>16</v>
      </c>
      <c r="E3671" s="33" t="s">
        <v>3990</v>
      </c>
      <c r="F3671" s="35">
        <v>31191506</v>
      </c>
      <c r="G3671" s="33" t="s">
        <v>15072</v>
      </c>
      <c r="H3671" s="33">
        <v>4</v>
      </c>
      <c r="I3671" s="33">
        <v>6</v>
      </c>
      <c r="J3671" s="36">
        <v>1</v>
      </c>
      <c r="K3671" s="37">
        <v>310000</v>
      </c>
      <c r="L3671" s="38" t="s">
        <v>15</v>
      </c>
      <c r="M3671" s="38" t="s">
        <v>13</v>
      </c>
    </row>
    <row r="3672" spans="1:13" s="39" customFormat="1" ht="12.75" x14ac:dyDescent="0.2">
      <c r="A3672" s="33" t="s">
        <v>21</v>
      </c>
      <c r="B3672" s="33" t="s">
        <v>577</v>
      </c>
      <c r="C3672" s="34">
        <v>10</v>
      </c>
      <c r="D3672" s="33" t="s">
        <v>16</v>
      </c>
      <c r="E3672" s="33" t="s">
        <v>3991</v>
      </c>
      <c r="F3672" s="35">
        <v>31211500</v>
      </c>
      <c r="G3672" s="33" t="s">
        <v>15072</v>
      </c>
      <c r="H3672" s="33">
        <v>4</v>
      </c>
      <c r="I3672" s="33">
        <v>7</v>
      </c>
      <c r="J3672" s="36">
        <v>2</v>
      </c>
      <c r="K3672" s="37">
        <v>647714</v>
      </c>
      <c r="L3672" s="38" t="s">
        <v>15</v>
      </c>
      <c r="M3672" s="38" t="s">
        <v>13</v>
      </c>
    </row>
    <row r="3673" spans="1:13" s="39" customFormat="1" ht="12.75" x14ac:dyDescent="0.2">
      <c r="A3673" s="33" t="s">
        <v>21</v>
      </c>
      <c r="B3673" s="33" t="s">
        <v>577</v>
      </c>
      <c r="C3673" s="34">
        <v>10</v>
      </c>
      <c r="D3673" s="33" t="s">
        <v>16</v>
      </c>
      <c r="E3673" s="33" t="s">
        <v>3992</v>
      </c>
      <c r="F3673" s="35">
        <v>23271807</v>
      </c>
      <c r="G3673" s="33" t="s">
        <v>15072</v>
      </c>
      <c r="H3673" s="33">
        <v>4</v>
      </c>
      <c r="I3673" s="33">
        <v>6</v>
      </c>
      <c r="J3673" s="36">
        <v>1</v>
      </c>
      <c r="K3673" s="37">
        <v>45000</v>
      </c>
      <c r="L3673" s="38" t="s">
        <v>15</v>
      </c>
      <c r="M3673" s="38" t="s">
        <v>13</v>
      </c>
    </row>
    <row r="3674" spans="1:13" s="39" customFormat="1" ht="12.75" x14ac:dyDescent="0.2">
      <c r="A3674" s="33" t="s">
        <v>21</v>
      </c>
      <c r="B3674" s="33" t="s">
        <v>577</v>
      </c>
      <c r="C3674" s="34">
        <v>10</v>
      </c>
      <c r="D3674" s="33" t="s">
        <v>16</v>
      </c>
      <c r="E3674" s="33" t="s">
        <v>3993</v>
      </c>
      <c r="F3674" s="35">
        <v>31201505</v>
      </c>
      <c r="G3674" s="33" t="s">
        <v>15072</v>
      </c>
      <c r="H3674" s="33">
        <v>4</v>
      </c>
      <c r="I3674" s="33">
        <v>6</v>
      </c>
      <c r="J3674" s="36">
        <v>10</v>
      </c>
      <c r="K3674" s="37">
        <v>1450000</v>
      </c>
      <c r="L3674" s="38" t="s">
        <v>15</v>
      </c>
      <c r="M3674" s="38" t="s">
        <v>13</v>
      </c>
    </row>
    <row r="3675" spans="1:13" s="39" customFormat="1" ht="12.75" x14ac:dyDescent="0.2">
      <c r="A3675" s="33" t="s">
        <v>21</v>
      </c>
      <c r="B3675" s="33" t="s">
        <v>577</v>
      </c>
      <c r="C3675" s="34">
        <v>10</v>
      </c>
      <c r="D3675" s="33" t="s">
        <v>16</v>
      </c>
      <c r="E3675" s="33" t="s">
        <v>3994</v>
      </c>
      <c r="F3675" s="35">
        <v>40142002</v>
      </c>
      <c r="G3675" s="33" t="s">
        <v>15072</v>
      </c>
      <c r="H3675" s="33">
        <v>4</v>
      </c>
      <c r="I3675" s="33">
        <v>6</v>
      </c>
      <c r="J3675" s="36">
        <v>1</v>
      </c>
      <c r="K3675" s="37">
        <v>127000.00000000001</v>
      </c>
      <c r="L3675" s="38" t="s">
        <v>15</v>
      </c>
      <c r="M3675" s="38" t="s">
        <v>13</v>
      </c>
    </row>
    <row r="3676" spans="1:13" s="39" customFormat="1" ht="12.75" x14ac:dyDescent="0.2">
      <c r="A3676" s="33" t="s">
        <v>21</v>
      </c>
      <c r="B3676" s="33" t="s">
        <v>577</v>
      </c>
      <c r="C3676" s="34">
        <v>10</v>
      </c>
      <c r="D3676" s="33" t="s">
        <v>16</v>
      </c>
      <c r="E3676" s="33" t="s">
        <v>3995</v>
      </c>
      <c r="F3676" s="35">
        <v>40142002</v>
      </c>
      <c r="G3676" s="33" t="s">
        <v>15072</v>
      </c>
      <c r="H3676" s="33">
        <v>4</v>
      </c>
      <c r="I3676" s="33">
        <v>6</v>
      </c>
      <c r="J3676" s="36">
        <v>1</v>
      </c>
      <c r="K3676" s="37">
        <v>255000</v>
      </c>
      <c r="L3676" s="38" t="s">
        <v>15</v>
      </c>
      <c r="M3676" s="38" t="s">
        <v>13</v>
      </c>
    </row>
    <row r="3677" spans="1:13" s="39" customFormat="1" ht="12.75" x14ac:dyDescent="0.2">
      <c r="A3677" s="33" t="s">
        <v>21</v>
      </c>
      <c r="B3677" s="33" t="s">
        <v>577</v>
      </c>
      <c r="C3677" s="34">
        <v>10</v>
      </c>
      <c r="D3677" s="33" t="s">
        <v>16</v>
      </c>
      <c r="E3677" s="33" t="s">
        <v>3996</v>
      </c>
      <c r="F3677" s="35">
        <v>31211704</v>
      </c>
      <c r="G3677" s="33" t="s">
        <v>15072</v>
      </c>
      <c r="H3677" s="33">
        <v>4</v>
      </c>
      <c r="I3677" s="33">
        <v>6</v>
      </c>
      <c r="J3677" s="36">
        <v>4</v>
      </c>
      <c r="K3677" s="37">
        <v>7000000.0000000009</v>
      </c>
      <c r="L3677" s="38" t="s">
        <v>15</v>
      </c>
      <c r="M3677" s="38" t="s">
        <v>13</v>
      </c>
    </row>
    <row r="3678" spans="1:13" s="39" customFormat="1" ht="12.75" x14ac:dyDescent="0.2">
      <c r="A3678" s="33" t="s">
        <v>21</v>
      </c>
      <c r="B3678" s="33" t="s">
        <v>577</v>
      </c>
      <c r="C3678" s="34">
        <v>10</v>
      </c>
      <c r="D3678" s="33" t="s">
        <v>16</v>
      </c>
      <c r="E3678" s="33" t="s">
        <v>3997</v>
      </c>
      <c r="F3678" s="35">
        <v>30102006</v>
      </c>
      <c r="G3678" s="33" t="s">
        <v>15072</v>
      </c>
      <c r="H3678" s="33">
        <v>4</v>
      </c>
      <c r="I3678" s="33">
        <v>6</v>
      </c>
      <c r="J3678" s="36">
        <v>2</v>
      </c>
      <c r="K3678" s="37">
        <v>2500000</v>
      </c>
      <c r="L3678" s="38" t="s">
        <v>15</v>
      </c>
      <c r="M3678" s="38" t="s">
        <v>13</v>
      </c>
    </row>
    <row r="3679" spans="1:13" s="39" customFormat="1" ht="12.75" x14ac:dyDescent="0.2">
      <c r="A3679" s="33" t="s">
        <v>21</v>
      </c>
      <c r="B3679" s="33" t="s">
        <v>577</v>
      </c>
      <c r="C3679" s="34">
        <v>10</v>
      </c>
      <c r="D3679" s="33" t="s">
        <v>16</v>
      </c>
      <c r="E3679" s="33" t="s">
        <v>3998</v>
      </c>
      <c r="F3679" s="35">
        <v>31211704</v>
      </c>
      <c r="G3679" s="33" t="s">
        <v>15072</v>
      </c>
      <c r="H3679" s="33">
        <v>4</v>
      </c>
      <c r="I3679" s="33">
        <v>6</v>
      </c>
      <c r="J3679" s="36">
        <v>4</v>
      </c>
      <c r="K3679" s="37">
        <v>4200000</v>
      </c>
      <c r="L3679" s="38" t="s">
        <v>15</v>
      </c>
      <c r="M3679" s="38" t="s">
        <v>13</v>
      </c>
    </row>
    <row r="3680" spans="1:13" s="39" customFormat="1" ht="12.75" x14ac:dyDescent="0.2">
      <c r="A3680" s="33" t="s">
        <v>21</v>
      </c>
      <c r="B3680" s="33" t="s">
        <v>577</v>
      </c>
      <c r="C3680" s="34">
        <v>10</v>
      </c>
      <c r="D3680" s="33" t="s">
        <v>16</v>
      </c>
      <c r="E3680" s="33" t="s">
        <v>3999</v>
      </c>
      <c r="F3680" s="35">
        <v>31133710</v>
      </c>
      <c r="G3680" s="33" t="s">
        <v>15072</v>
      </c>
      <c r="H3680" s="33">
        <v>4</v>
      </c>
      <c r="I3680" s="33">
        <v>6</v>
      </c>
      <c r="J3680" s="36">
        <v>1</v>
      </c>
      <c r="K3680" s="37">
        <v>197740</v>
      </c>
      <c r="L3680" s="38" t="s">
        <v>15</v>
      </c>
      <c r="M3680" s="38" t="s">
        <v>13</v>
      </c>
    </row>
    <row r="3681" spans="1:13" s="39" customFormat="1" ht="12.75" x14ac:dyDescent="0.2">
      <c r="A3681" s="33" t="s">
        <v>21</v>
      </c>
      <c r="B3681" s="33" t="s">
        <v>577</v>
      </c>
      <c r="C3681" s="34">
        <v>10</v>
      </c>
      <c r="D3681" s="33" t="s">
        <v>16</v>
      </c>
      <c r="E3681" s="33" t="s">
        <v>4000</v>
      </c>
      <c r="F3681" s="35">
        <v>31191506</v>
      </c>
      <c r="G3681" s="33" t="s">
        <v>15072</v>
      </c>
      <c r="H3681" s="33">
        <v>4</v>
      </c>
      <c r="I3681" s="33">
        <v>6</v>
      </c>
      <c r="J3681" s="36">
        <v>1</v>
      </c>
      <c r="K3681" s="37">
        <v>9315</v>
      </c>
      <c r="L3681" s="38" t="s">
        <v>15</v>
      </c>
      <c r="M3681" s="38" t="s">
        <v>13</v>
      </c>
    </row>
    <row r="3682" spans="1:13" s="39" customFormat="1" ht="12.75" x14ac:dyDescent="0.2">
      <c r="A3682" s="33" t="s">
        <v>21</v>
      </c>
      <c r="B3682" s="33" t="s">
        <v>577</v>
      </c>
      <c r="C3682" s="34">
        <v>10</v>
      </c>
      <c r="D3682" s="33" t="s">
        <v>16</v>
      </c>
      <c r="E3682" s="33" t="s">
        <v>4001</v>
      </c>
      <c r="F3682" s="35">
        <v>31191506</v>
      </c>
      <c r="G3682" s="33" t="s">
        <v>15072</v>
      </c>
      <c r="H3682" s="33">
        <v>4</v>
      </c>
      <c r="I3682" s="33">
        <v>6</v>
      </c>
      <c r="J3682" s="36">
        <v>1</v>
      </c>
      <c r="K3682" s="37">
        <v>12068</v>
      </c>
      <c r="L3682" s="38" t="s">
        <v>15</v>
      </c>
      <c r="M3682" s="38" t="s">
        <v>13</v>
      </c>
    </row>
    <row r="3683" spans="1:13" s="39" customFormat="1" ht="12.75" x14ac:dyDescent="0.2">
      <c r="A3683" s="33" t="s">
        <v>21</v>
      </c>
      <c r="B3683" s="33" t="s">
        <v>577</v>
      </c>
      <c r="C3683" s="34">
        <v>10</v>
      </c>
      <c r="D3683" s="33" t="s">
        <v>16</v>
      </c>
      <c r="E3683" s="33" t="s">
        <v>4002</v>
      </c>
      <c r="F3683" s="35">
        <v>31191506</v>
      </c>
      <c r="G3683" s="33" t="s">
        <v>15072</v>
      </c>
      <c r="H3683" s="33">
        <v>4</v>
      </c>
      <c r="I3683" s="33">
        <v>6</v>
      </c>
      <c r="J3683" s="36">
        <v>1</v>
      </c>
      <c r="K3683" s="37">
        <v>11900</v>
      </c>
      <c r="L3683" s="38" t="s">
        <v>15</v>
      </c>
      <c r="M3683" s="38" t="s">
        <v>13</v>
      </c>
    </row>
    <row r="3684" spans="1:13" s="39" customFormat="1" ht="12.75" x14ac:dyDescent="0.2">
      <c r="A3684" s="33" t="s">
        <v>21</v>
      </c>
      <c r="B3684" s="33" t="s">
        <v>577</v>
      </c>
      <c r="C3684" s="34">
        <v>10</v>
      </c>
      <c r="D3684" s="33" t="s">
        <v>16</v>
      </c>
      <c r="E3684" s="33" t="s">
        <v>4003</v>
      </c>
      <c r="F3684" s="35">
        <v>31211800</v>
      </c>
      <c r="G3684" s="33" t="s">
        <v>15072</v>
      </c>
      <c r="H3684" s="33">
        <v>4</v>
      </c>
      <c r="I3684" s="33">
        <v>6</v>
      </c>
      <c r="J3684" s="36">
        <v>1</v>
      </c>
      <c r="K3684" s="37">
        <v>815560</v>
      </c>
      <c r="L3684" s="38" t="s">
        <v>15</v>
      </c>
      <c r="M3684" s="38" t="s">
        <v>13</v>
      </c>
    </row>
    <row r="3685" spans="1:13" s="39" customFormat="1" ht="12.75" x14ac:dyDescent="0.2">
      <c r="A3685" s="33" t="s">
        <v>21</v>
      </c>
      <c r="B3685" s="33" t="s">
        <v>577</v>
      </c>
      <c r="C3685" s="34">
        <v>10</v>
      </c>
      <c r="D3685" s="33" t="s">
        <v>16</v>
      </c>
      <c r="E3685" s="33" t="s">
        <v>4004</v>
      </c>
      <c r="F3685" s="35">
        <v>31201530</v>
      </c>
      <c r="G3685" s="33" t="s">
        <v>15072</v>
      </c>
      <c r="H3685" s="33">
        <v>4</v>
      </c>
      <c r="I3685" s="33">
        <v>6</v>
      </c>
      <c r="J3685" s="36">
        <v>1</v>
      </c>
      <c r="K3685" s="37">
        <v>273328</v>
      </c>
      <c r="L3685" s="38" t="s">
        <v>15</v>
      </c>
      <c r="M3685" s="38" t="s">
        <v>13</v>
      </c>
    </row>
    <row r="3686" spans="1:13" s="39" customFormat="1" ht="12.75" x14ac:dyDescent="0.2">
      <c r="A3686" s="33" t="s">
        <v>21</v>
      </c>
      <c r="B3686" s="33" t="s">
        <v>577</v>
      </c>
      <c r="C3686" s="34">
        <v>10</v>
      </c>
      <c r="D3686" s="33" t="s">
        <v>16</v>
      </c>
      <c r="E3686" s="33" t="s">
        <v>4005</v>
      </c>
      <c r="F3686" s="35">
        <v>27112742</v>
      </c>
      <c r="G3686" s="33" t="s">
        <v>15072</v>
      </c>
      <c r="H3686" s="33">
        <v>4</v>
      </c>
      <c r="I3686" s="33">
        <v>6</v>
      </c>
      <c r="J3686" s="36">
        <v>1</v>
      </c>
      <c r="K3686" s="37">
        <v>294748</v>
      </c>
      <c r="L3686" s="38" t="s">
        <v>15</v>
      </c>
      <c r="M3686" s="38" t="s">
        <v>13</v>
      </c>
    </row>
    <row r="3687" spans="1:13" s="39" customFormat="1" ht="12.75" x14ac:dyDescent="0.2">
      <c r="A3687" s="33" t="s">
        <v>21</v>
      </c>
      <c r="B3687" s="33" t="s">
        <v>577</v>
      </c>
      <c r="C3687" s="34">
        <v>10</v>
      </c>
      <c r="D3687" s="33" t="s">
        <v>16</v>
      </c>
      <c r="E3687" s="33" t="s">
        <v>4006</v>
      </c>
      <c r="F3687" s="35">
        <v>27112742</v>
      </c>
      <c r="G3687" s="33" t="s">
        <v>15072</v>
      </c>
      <c r="H3687" s="33">
        <v>4</v>
      </c>
      <c r="I3687" s="33">
        <v>6</v>
      </c>
      <c r="J3687" s="36">
        <v>1</v>
      </c>
      <c r="K3687" s="37">
        <v>294748</v>
      </c>
      <c r="L3687" s="38" t="s">
        <v>15</v>
      </c>
      <c r="M3687" s="38" t="s">
        <v>13</v>
      </c>
    </row>
    <row r="3688" spans="1:13" s="39" customFormat="1" ht="12.75" x14ac:dyDescent="0.2">
      <c r="A3688" s="33" t="s">
        <v>21</v>
      </c>
      <c r="B3688" s="33" t="s">
        <v>577</v>
      </c>
      <c r="C3688" s="34">
        <v>10</v>
      </c>
      <c r="D3688" s="33" t="s">
        <v>16</v>
      </c>
      <c r="E3688" s="33" t="s">
        <v>4007</v>
      </c>
      <c r="F3688" s="35">
        <v>31211510</v>
      </c>
      <c r="G3688" s="33" t="s">
        <v>15072</v>
      </c>
      <c r="H3688" s="33">
        <v>4</v>
      </c>
      <c r="I3688" s="33">
        <v>6</v>
      </c>
      <c r="J3688" s="36">
        <v>1</v>
      </c>
      <c r="K3688" s="37">
        <v>1589766</v>
      </c>
      <c r="L3688" s="38" t="s">
        <v>2367</v>
      </c>
      <c r="M3688" s="38" t="s">
        <v>13</v>
      </c>
    </row>
    <row r="3689" spans="1:13" s="39" customFormat="1" ht="12.75" x14ac:dyDescent="0.2">
      <c r="A3689" s="33" t="s">
        <v>21</v>
      </c>
      <c r="B3689" s="33" t="s">
        <v>577</v>
      </c>
      <c r="C3689" s="34">
        <v>10</v>
      </c>
      <c r="D3689" s="33" t="s">
        <v>16</v>
      </c>
      <c r="E3689" s="33" t="s">
        <v>4008</v>
      </c>
      <c r="F3689" s="35">
        <v>31211704</v>
      </c>
      <c r="G3689" s="33" t="s">
        <v>15072</v>
      </c>
      <c r="H3689" s="33">
        <v>4</v>
      </c>
      <c r="I3689" s="33">
        <v>6</v>
      </c>
      <c r="J3689" s="36">
        <v>4</v>
      </c>
      <c r="K3689" s="37">
        <v>4200000</v>
      </c>
      <c r="L3689" s="38" t="s">
        <v>15</v>
      </c>
      <c r="M3689" s="38" t="s">
        <v>13</v>
      </c>
    </row>
    <row r="3690" spans="1:13" s="39" customFormat="1" ht="12.75" x14ac:dyDescent="0.2">
      <c r="A3690" s="33" t="s">
        <v>21</v>
      </c>
      <c r="B3690" s="33" t="s">
        <v>577</v>
      </c>
      <c r="C3690" s="34">
        <v>10</v>
      </c>
      <c r="D3690" s="33" t="s">
        <v>16</v>
      </c>
      <c r="E3690" s="33" t="s">
        <v>4009</v>
      </c>
      <c r="F3690" s="35">
        <v>31211704</v>
      </c>
      <c r="G3690" s="33" t="s">
        <v>15072</v>
      </c>
      <c r="H3690" s="33">
        <v>4</v>
      </c>
      <c r="I3690" s="33">
        <v>6</v>
      </c>
      <c r="J3690" s="36">
        <v>4</v>
      </c>
      <c r="K3690" s="37">
        <v>6380000.0000000009</v>
      </c>
      <c r="L3690" s="38" t="s">
        <v>15</v>
      </c>
      <c r="M3690" s="38" t="s">
        <v>13</v>
      </c>
    </row>
    <row r="3691" spans="1:13" s="39" customFormat="1" ht="12.75" x14ac:dyDescent="0.2">
      <c r="A3691" s="33" t="s">
        <v>21</v>
      </c>
      <c r="B3691" s="33" t="s">
        <v>577</v>
      </c>
      <c r="C3691" s="34">
        <v>10</v>
      </c>
      <c r="D3691" s="33" t="s">
        <v>16</v>
      </c>
      <c r="E3691" s="33" t="s">
        <v>4010</v>
      </c>
      <c r="F3691" s="35">
        <v>31211704</v>
      </c>
      <c r="G3691" s="33" t="s">
        <v>15072</v>
      </c>
      <c r="H3691" s="33">
        <v>4</v>
      </c>
      <c r="I3691" s="33">
        <v>6</v>
      </c>
      <c r="J3691" s="36">
        <v>4</v>
      </c>
      <c r="K3691" s="37">
        <v>6380000.0000000009</v>
      </c>
      <c r="L3691" s="38" t="s">
        <v>15</v>
      </c>
      <c r="M3691" s="38" t="s">
        <v>13</v>
      </c>
    </row>
    <row r="3692" spans="1:13" s="39" customFormat="1" ht="12.75" x14ac:dyDescent="0.2">
      <c r="A3692" s="33" t="s">
        <v>21</v>
      </c>
      <c r="B3692" s="33" t="s">
        <v>577</v>
      </c>
      <c r="C3692" s="34">
        <v>10</v>
      </c>
      <c r="D3692" s="33" t="s">
        <v>16</v>
      </c>
      <c r="E3692" s="33" t="s">
        <v>4011</v>
      </c>
      <c r="F3692" s="35">
        <v>31201601</v>
      </c>
      <c r="G3692" s="33" t="s">
        <v>15072</v>
      </c>
      <c r="H3692" s="33">
        <v>4</v>
      </c>
      <c r="I3692" s="33">
        <v>6</v>
      </c>
      <c r="J3692" s="36">
        <v>1</v>
      </c>
      <c r="K3692" s="37">
        <v>860750</v>
      </c>
      <c r="L3692" s="38" t="s">
        <v>15</v>
      </c>
      <c r="M3692" s="38" t="s">
        <v>13</v>
      </c>
    </row>
    <row r="3693" spans="1:13" s="39" customFormat="1" ht="12.75" x14ac:dyDescent="0.2">
      <c r="A3693" s="33" t="s">
        <v>21</v>
      </c>
      <c r="B3693" s="33" t="s">
        <v>577</v>
      </c>
      <c r="C3693" s="34">
        <v>10</v>
      </c>
      <c r="D3693" s="33" t="s">
        <v>16</v>
      </c>
      <c r="E3693" s="33" t="s">
        <v>4012</v>
      </c>
      <c r="F3693" s="35">
        <v>27112737</v>
      </c>
      <c r="G3693" s="33" t="s">
        <v>15072</v>
      </c>
      <c r="H3693" s="33">
        <v>4</v>
      </c>
      <c r="I3693" s="33">
        <v>6</v>
      </c>
      <c r="J3693" s="36">
        <v>1</v>
      </c>
      <c r="K3693" s="37">
        <v>6046</v>
      </c>
      <c r="L3693" s="38" t="s">
        <v>15</v>
      </c>
      <c r="M3693" s="38" t="s">
        <v>13</v>
      </c>
    </row>
    <row r="3694" spans="1:13" s="39" customFormat="1" ht="12.75" x14ac:dyDescent="0.2">
      <c r="A3694" s="33" t="s">
        <v>21</v>
      </c>
      <c r="B3694" s="33" t="s">
        <v>577</v>
      </c>
      <c r="C3694" s="34">
        <v>10</v>
      </c>
      <c r="D3694" s="33" t="s">
        <v>16</v>
      </c>
      <c r="E3694" s="33" t="s">
        <v>4013</v>
      </c>
      <c r="F3694" s="35">
        <v>47131825</v>
      </c>
      <c r="G3694" s="33" t="s">
        <v>15072</v>
      </c>
      <c r="H3694" s="33">
        <v>4</v>
      </c>
      <c r="I3694" s="33">
        <v>6</v>
      </c>
      <c r="J3694" s="36">
        <v>28</v>
      </c>
      <c r="K3694" s="37">
        <v>2293200.0000000005</v>
      </c>
      <c r="L3694" s="38" t="s">
        <v>15</v>
      </c>
      <c r="M3694" s="38" t="s">
        <v>13</v>
      </c>
    </row>
    <row r="3695" spans="1:13" s="39" customFormat="1" ht="12.75" x14ac:dyDescent="0.2">
      <c r="A3695" s="33" t="s">
        <v>21</v>
      </c>
      <c r="B3695" s="33" t="s">
        <v>577</v>
      </c>
      <c r="C3695" s="34">
        <v>10</v>
      </c>
      <c r="D3695" s="33" t="s">
        <v>16</v>
      </c>
      <c r="E3695" s="33" t="s">
        <v>4014</v>
      </c>
      <c r="F3695" s="35">
        <v>31211704</v>
      </c>
      <c r="G3695" s="33" t="s">
        <v>15072</v>
      </c>
      <c r="H3695" s="33">
        <v>4</v>
      </c>
      <c r="I3695" s="33">
        <v>6</v>
      </c>
      <c r="J3695" s="36">
        <v>1</v>
      </c>
      <c r="K3695" s="37">
        <v>1853654</v>
      </c>
      <c r="L3695" s="38" t="s">
        <v>15</v>
      </c>
      <c r="M3695" s="38" t="s">
        <v>13</v>
      </c>
    </row>
    <row r="3696" spans="1:13" s="39" customFormat="1" ht="12.75" x14ac:dyDescent="0.2">
      <c r="A3696" s="33" t="s">
        <v>21</v>
      </c>
      <c r="B3696" s="33" t="s">
        <v>577</v>
      </c>
      <c r="C3696" s="34">
        <v>10</v>
      </c>
      <c r="D3696" s="33" t="s">
        <v>16</v>
      </c>
      <c r="E3696" s="33" t="s">
        <v>4015</v>
      </c>
      <c r="F3696" s="35">
        <v>31211510</v>
      </c>
      <c r="G3696" s="33" t="s">
        <v>15072</v>
      </c>
      <c r="H3696" s="33">
        <v>4</v>
      </c>
      <c r="I3696" s="33">
        <v>6</v>
      </c>
      <c r="J3696" s="36">
        <v>1</v>
      </c>
      <c r="K3696" s="37">
        <v>215000</v>
      </c>
      <c r="L3696" s="38" t="s">
        <v>15</v>
      </c>
      <c r="M3696" s="38" t="s">
        <v>13</v>
      </c>
    </row>
    <row r="3697" spans="1:13" s="39" customFormat="1" ht="12.75" x14ac:dyDescent="0.2">
      <c r="A3697" s="33" t="s">
        <v>21</v>
      </c>
      <c r="B3697" s="33" t="s">
        <v>577</v>
      </c>
      <c r="C3697" s="34">
        <v>10</v>
      </c>
      <c r="D3697" s="33" t="s">
        <v>16</v>
      </c>
      <c r="E3697" s="33" t="s">
        <v>4016</v>
      </c>
      <c r="F3697" s="35">
        <v>31201500</v>
      </c>
      <c r="G3697" s="33" t="s">
        <v>15072</v>
      </c>
      <c r="H3697" s="33">
        <v>4</v>
      </c>
      <c r="I3697" s="33">
        <v>6</v>
      </c>
      <c r="J3697" s="36">
        <v>1</v>
      </c>
      <c r="K3697" s="37">
        <v>77000</v>
      </c>
      <c r="L3697" s="38" t="s">
        <v>15</v>
      </c>
      <c r="M3697" s="38" t="s">
        <v>13</v>
      </c>
    </row>
    <row r="3698" spans="1:13" s="39" customFormat="1" ht="12.75" x14ac:dyDescent="0.2">
      <c r="A3698" s="33" t="s">
        <v>21</v>
      </c>
      <c r="B3698" s="33" t="s">
        <v>577</v>
      </c>
      <c r="C3698" s="34">
        <v>10</v>
      </c>
      <c r="D3698" s="33" t="s">
        <v>16</v>
      </c>
      <c r="E3698" s="33" t="s">
        <v>4017</v>
      </c>
      <c r="F3698" s="35">
        <v>31211704</v>
      </c>
      <c r="G3698" s="33" t="s">
        <v>15072</v>
      </c>
      <c r="H3698" s="33">
        <v>4</v>
      </c>
      <c r="I3698" s="33">
        <v>6</v>
      </c>
      <c r="J3698" s="36">
        <v>1</v>
      </c>
      <c r="K3698" s="37">
        <v>784109.00000000012</v>
      </c>
      <c r="L3698" s="38" t="s">
        <v>15</v>
      </c>
      <c r="M3698" s="38" t="s">
        <v>13</v>
      </c>
    </row>
    <row r="3699" spans="1:13" s="39" customFormat="1" ht="12.75" x14ac:dyDescent="0.2">
      <c r="A3699" s="33" t="s">
        <v>21</v>
      </c>
      <c r="B3699" s="33" t="s">
        <v>577</v>
      </c>
      <c r="C3699" s="34">
        <v>10</v>
      </c>
      <c r="D3699" s="33" t="s">
        <v>16</v>
      </c>
      <c r="E3699" s="33" t="s">
        <v>4018</v>
      </c>
      <c r="F3699" s="35">
        <v>31201601</v>
      </c>
      <c r="G3699" s="33" t="s">
        <v>15072</v>
      </c>
      <c r="H3699" s="33">
        <v>4</v>
      </c>
      <c r="I3699" s="33">
        <v>6</v>
      </c>
      <c r="J3699" s="36">
        <v>1</v>
      </c>
      <c r="K3699" s="37">
        <v>64201</v>
      </c>
      <c r="L3699" s="38" t="s">
        <v>15</v>
      </c>
      <c r="M3699" s="38" t="s">
        <v>13</v>
      </c>
    </row>
    <row r="3700" spans="1:13" s="39" customFormat="1" ht="12.75" x14ac:dyDescent="0.2">
      <c r="A3700" s="33" t="s">
        <v>21</v>
      </c>
      <c r="B3700" s="33" t="s">
        <v>577</v>
      </c>
      <c r="C3700" s="34">
        <v>10</v>
      </c>
      <c r="D3700" s="33" t="s">
        <v>16</v>
      </c>
      <c r="E3700" s="33" t="s">
        <v>4019</v>
      </c>
      <c r="F3700" s="35">
        <v>31201500</v>
      </c>
      <c r="G3700" s="33" t="s">
        <v>15072</v>
      </c>
      <c r="H3700" s="33">
        <v>4</v>
      </c>
      <c r="I3700" s="33">
        <v>6</v>
      </c>
      <c r="J3700" s="36">
        <v>30</v>
      </c>
      <c r="K3700" s="37">
        <v>5550000</v>
      </c>
      <c r="L3700" s="38" t="s">
        <v>15</v>
      </c>
      <c r="M3700" s="38" t="s">
        <v>13</v>
      </c>
    </row>
    <row r="3701" spans="1:13" s="39" customFormat="1" ht="12.75" x14ac:dyDescent="0.2">
      <c r="A3701" s="33" t="s">
        <v>21</v>
      </c>
      <c r="B3701" s="33" t="s">
        <v>577</v>
      </c>
      <c r="C3701" s="34">
        <v>10</v>
      </c>
      <c r="D3701" s="33" t="s">
        <v>16</v>
      </c>
      <c r="E3701" s="33" t="s">
        <v>4020</v>
      </c>
      <c r="F3701" s="35">
        <v>47131825</v>
      </c>
      <c r="G3701" s="33" t="s">
        <v>15072</v>
      </c>
      <c r="H3701" s="33">
        <v>4</v>
      </c>
      <c r="I3701" s="33">
        <v>6</v>
      </c>
      <c r="J3701" s="36">
        <v>1</v>
      </c>
      <c r="K3701" s="37">
        <v>103435.00000000001</v>
      </c>
      <c r="L3701" s="38" t="s">
        <v>15</v>
      </c>
      <c r="M3701" s="38" t="s">
        <v>13</v>
      </c>
    </row>
    <row r="3702" spans="1:13" s="39" customFormat="1" ht="12.75" x14ac:dyDescent="0.2">
      <c r="A3702" s="33" t="s">
        <v>21</v>
      </c>
      <c r="B3702" s="33" t="s">
        <v>577</v>
      </c>
      <c r="C3702" s="34">
        <v>10</v>
      </c>
      <c r="D3702" s="33" t="s">
        <v>16</v>
      </c>
      <c r="E3702" s="33" t="s">
        <v>4021</v>
      </c>
      <c r="F3702" s="35">
        <v>27112737</v>
      </c>
      <c r="G3702" s="33" t="s">
        <v>15072</v>
      </c>
      <c r="H3702" s="33">
        <v>4</v>
      </c>
      <c r="I3702" s="33">
        <v>6</v>
      </c>
      <c r="J3702" s="36">
        <v>1</v>
      </c>
      <c r="K3702" s="37">
        <v>9200</v>
      </c>
      <c r="L3702" s="38" t="s">
        <v>15</v>
      </c>
      <c r="M3702" s="38" t="s">
        <v>13</v>
      </c>
    </row>
    <row r="3703" spans="1:13" s="39" customFormat="1" ht="12.75" x14ac:dyDescent="0.2">
      <c r="A3703" s="33" t="s">
        <v>21</v>
      </c>
      <c r="B3703" s="33" t="s">
        <v>577</v>
      </c>
      <c r="C3703" s="34">
        <v>10</v>
      </c>
      <c r="D3703" s="33" t="s">
        <v>16</v>
      </c>
      <c r="E3703" s="33" t="s">
        <v>4022</v>
      </c>
      <c r="F3703" s="35">
        <v>31191506</v>
      </c>
      <c r="G3703" s="33" t="s">
        <v>15072</v>
      </c>
      <c r="H3703" s="33">
        <v>4</v>
      </c>
      <c r="I3703" s="33">
        <v>6</v>
      </c>
      <c r="J3703" s="36">
        <v>1</v>
      </c>
      <c r="K3703" s="37">
        <v>312000</v>
      </c>
      <c r="L3703" s="38" t="s">
        <v>15</v>
      </c>
      <c r="M3703" s="38" t="s">
        <v>13</v>
      </c>
    </row>
    <row r="3704" spans="1:13" s="39" customFormat="1" ht="12.75" x14ac:dyDescent="0.2">
      <c r="A3704" s="33" t="s">
        <v>21</v>
      </c>
      <c r="B3704" s="33" t="s">
        <v>577</v>
      </c>
      <c r="C3704" s="34">
        <v>10</v>
      </c>
      <c r="D3704" s="33" t="s">
        <v>16</v>
      </c>
      <c r="E3704" s="33" t="s">
        <v>4023</v>
      </c>
      <c r="F3704" s="35">
        <v>30101506</v>
      </c>
      <c r="G3704" s="33" t="s">
        <v>15072</v>
      </c>
      <c r="H3704" s="33">
        <v>4</v>
      </c>
      <c r="I3704" s="33">
        <v>6</v>
      </c>
      <c r="J3704" s="36">
        <v>1</v>
      </c>
      <c r="K3704" s="37">
        <v>963016</v>
      </c>
      <c r="L3704" s="38" t="s">
        <v>15</v>
      </c>
      <c r="M3704" s="38" t="s">
        <v>13</v>
      </c>
    </row>
    <row r="3705" spans="1:13" s="39" customFormat="1" ht="12.75" x14ac:dyDescent="0.2">
      <c r="A3705" s="33" t="s">
        <v>21</v>
      </c>
      <c r="B3705" s="33" t="s">
        <v>577</v>
      </c>
      <c r="C3705" s="34">
        <v>10</v>
      </c>
      <c r="D3705" s="33" t="s">
        <v>16</v>
      </c>
      <c r="E3705" s="33" t="s">
        <v>4024</v>
      </c>
      <c r="F3705" s="35">
        <v>31201601</v>
      </c>
      <c r="G3705" s="33" t="s">
        <v>15072</v>
      </c>
      <c r="H3705" s="33">
        <v>4</v>
      </c>
      <c r="I3705" s="33">
        <v>6</v>
      </c>
      <c r="J3705" s="36">
        <v>1</v>
      </c>
      <c r="K3705" s="37">
        <v>1141352</v>
      </c>
      <c r="L3705" s="38" t="s">
        <v>15</v>
      </c>
      <c r="M3705" s="38" t="s">
        <v>13</v>
      </c>
    </row>
    <row r="3706" spans="1:13" s="39" customFormat="1" ht="12.75" x14ac:dyDescent="0.2">
      <c r="A3706" s="33" t="s">
        <v>21</v>
      </c>
      <c r="B3706" s="33" t="s">
        <v>577</v>
      </c>
      <c r="C3706" s="34">
        <v>10</v>
      </c>
      <c r="D3706" s="33" t="s">
        <v>16</v>
      </c>
      <c r="E3706" s="33" t="s">
        <v>4025</v>
      </c>
      <c r="F3706" s="35">
        <v>31211505</v>
      </c>
      <c r="G3706" s="33" t="s">
        <v>15072</v>
      </c>
      <c r="H3706" s="33">
        <v>4</v>
      </c>
      <c r="I3706" s="33">
        <v>6</v>
      </c>
      <c r="J3706" s="36">
        <v>1</v>
      </c>
      <c r="K3706" s="37">
        <v>1248354</v>
      </c>
      <c r="L3706" s="38" t="s">
        <v>15</v>
      </c>
      <c r="M3706" s="38" t="s">
        <v>13</v>
      </c>
    </row>
    <row r="3707" spans="1:13" s="39" customFormat="1" ht="12.75" x14ac:dyDescent="0.2">
      <c r="A3707" s="33" t="s">
        <v>21</v>
      </c>
      <c r="B3707" s="33" t="s">
        <v>577</v>
      </c>
      <c r="C3707" s="34">
        <v>10</v>
      </c>
      <c r="D3707" s="33" t="s">
        <v>16</v>
      </c>
      <c r="E3707" s="33" t="s">
        <v>4026</v>
      </c>
      <c r="F3707" s="35">
        <v>26121634</v>
      </c>
      <c r="G3707" s="33" t="s">
        <v>15072</v>
      </c>
      <c r="H3707" s="33">
        <v>4</v>
      </c>
      <c r="I3707" s="33">
        <v>6</v>
      </c>
      <c r="J3707" s="36">
        <v>1</v>
      </c>
      <c r="K3707" s="37">
        <v>40600</v>
      </c>
      <c r="L3707" s="38" t="s">
        <v>2369</v>
      </c>
      <c r="M3707" s="38" t="s">
        <v>13</v>
      </c>
    </row>
    <row r="3708" spans="1:13" s="39" customFormat="1" ht="12.75" x14ac:dyDescent="0.2">
      <c r="A3708" s="33" t="s">
        <v>21</v>
      </c>
      <c r="B3708" s="33" t="s">
        <v>577</v>
      </c>
      <c r="C3708" s="34">
        <v>10</v>
      </c>
      <c r="D3708" s="33" t="s">
        <v>16</v>
      </c>
      <c r="E3708" s="33" t="s">
        <v>4027</v>
      </c>
      <c r="F3708" s="35">
        <v>31191506</v>
      </c>
      <c r="G3708" s="33" t="s">
        <v>15072</v>
      </c>
      <c r="H3708" s="33">
        <v>4</v>
      </c>
      <c r="I3708" s="33">
        <v>6</v>
      </c>
      <c r="J3708" s="36">
        <v>1</v>
      </c>
      <c r="K3708" s="37">
        <v>10400.000000000002</v>
      </c>
      <c r="L3708" s="38" t="s">
        <v>15</v>
      </c>
      <c r="M3708" s="38" t="s">
        <v>13</v>
      </c>
    </row>
    <row r="3709" spans="1:13" s="39" customFormat="1" ht="12.75" x14ac:dyDescent="0.2">
      <c r="A3709" s="33" t="s">
        <v>21</v>
      </c>
      <c r="B3709" s="33" t="s">
        <v>577</v>
      </c>
      <c r="C3709" s="34">
        <v>10</v>
      </c>
      <c r="D3709" s="33" t="s">
        <v>16</v>
      </c>
      <c r="E3709" s="33" t="s">
        <v>4028</v>
      </c>
      <c r="F3709" s="35">
        <v>31211505</v>
      </c>
      <c r="G3709" s="33" t="s">
        <v>15072</v>
      </c>
      <c r="H3709" s="33">
        <v>4</v>
      </c>
      <c r="I3709" s="33">
        <v>6</v>
      </c>
      <c r="J3709" s="36">
        <v>1</v>
      </c>
      <c r="K3709" s="37">
        <v>1248354</v>
      </c>
      <c r="L3709" s="38" t="s">
        <v>15</v>
      </c>
      <c r="M3709" s="38" t="s">
        <v>13</v>
      </c>
    </row>
    <row r="3710" spans="1:13" s="39" customFormat="1" ht="12.75" x14ac:dyDescent="0.2">
      <c r="A3710" s="33" t="s">
        <v>21</v>
      </c>
      <c r="B3710" s="33" t="s">
        <v>577</v>
      </c>
      <c r="C3710" s="34">
        <v>10</v>
      </c>
      <c r="D3710" s="33" t="s">
        <v>16</v>
      </c>
      <c r="E3710" s="33" t="s">
        <v>4029</v>
      </c>
      <c r="F3710" s="35">
        <v>31211505</v>
      </c>
      <c r="G3710" s="33" t="s">
        <v>15072</v>
      </c>
      <c r="H3710" s="33">
        <v>4</v>
      </c>
      <c r="I3710" s="33">
        <v>6</v>
      </c>
      <c r="J3710" s="36">
        <v>1</v>
      </c>
      <c r="K3710" s="37">
        <v>1248354</v>
      </c>
      <c r="L3710" s="38" t="s">
        <v>15</v>
      </c>
      <c r="M3710" s="38" t="s">
        <v>13</v>
      </c>
    </row>
    <row r="3711" spans="1:13" s="39" customFormat="1" ht="12.75" x14ac:dyDescent="0.2">
      <c r="A3711" s="33" t="s">
        <v>21</v>
      </c>
      <c r="B3711" s="33" t="s">
        <v>577</v>
      </c>
      <c r="C3711" s="34">
        <v>10</v>
      </c>
      <c r="D3711" s="33" t="s">
        <v>16</v>
      </c>
      <c r="E3711" s="33" t="s">
        <v>4030</v>
      </c>
      <c r="F3711" s="35">
        <v>31191506</v>
      </c>
      <c r="G3711" s="33" t="s">
        <v>15072</v>
      </c>
      <c r="H3711" s="33">
        <v>4</v>
      </c>
      <c r="I3711" s="33">
        <v>6</v>
      </c>
      <c r="J3711" s="36">
        <v>1</v>
      </c>
      <c r="K3711" s="37">
        <v>10900</v>
      </c>
      <c r="L3711" s="38" t="s">
        <v>15</v>
      </c>
      <c r="M3711" s="38" t="s">
        <v>13</v>
      </c>
    </row>
    <row r="3712" spans="1:13" s="39" customFormat="1" ht="12.75" x14ac:dyDescent="0.2">
      <c r="A3712" s="33" t="s">
        <v>21</v>
      </c>
      <c r="B3712" s="33" t="s">
        <v>577</v>
      </c>
      <c r="C3712" s="34">
        <v>10</v>
      </c>
      <c r="D3712" s="33" t="s">
        <v>16</v>
      </c>
      <c r="E3712" s="33" t="s">
        <v>4031</v>
      </c>
      <c r="F3712" s="35">
        <v>31211505</v>
      </c>
      <c r="G3712" s="33" t="s">
        <v>15072</v>
      </c>
      <c r="H3712" s="33">
        <v>4</v>
      </c>
      <c r="I3712" s="33">
        <v>6</v>
      </c>
      <c r="J3712" s="36">
        <v>1</v>
      </c>
      <c r="K3712" s="37">
        <v>1248354</v>
      </c>
      <c r="L3712" s="38" t="s">
        <v>15</v>
      </c>
      <c r="M3712" s="38" t="s">
        <v>13</v>
      </c>
    </row>
    <row r="3713" spans="1:13" s="39" customFormat="1" ht="12.75" x14ac:dyDescent="0.2">
      <c r="A3713" s="33" t="s">
        <v>21</v>
      </c>
      <c r="B3713" s="33" t="s">
        <v>577</v>
      </c>
      <c r="C3713" s="34">
        <v>10</v>
      </c>
      <c r="D3713" s="33" t="s">
        <v>16</v>
      </c>
      <c r="E3713" s="33" t="s">
        <v>4032</v>
      </c>
      <c r="F3713" s="35">
        <v>31133710</v>
      </c>
      <c r="G3713" s="33" t="s">
        <v>15072</v>
      </c>
      <c r="H3713" s="33">
        <v>4</v>
      </c>
      <c r="I3713" s="33">
        <v>6</v>
      </c>
      <c r="J3713" s="36">
        <v>1</v>
      </c>
      <c r="K3713" s="37">
        <v>225000</v>
      </c>
      <c r="L3713" s="38" t="s">
        <v>15</v>
      </c>
      <c r="M3713" s="38" t="s">
        <v>13</v>
      </c>
    </row>
    <row r="3714" spans="1:13" s="39" customFormat="1" ht="12.75" x14ac:dyDescent="0.2">
      <c r="A3714" s="33" t="s">
        <v>21</v>
      </c>
      <c r="B3714" s="33" t="s">
        <v>577</v>
      </c>
      <c r="C3714" s="34">
        <v>10</v>
      </c>
      <c r="D3714" s="33" t="s">
        <v>16</v>
      </c>
      <c r="E3714" s="33" t="s">
        <v>4033</v>
      </c>
      <c r="F3714" s="35">
        <v>31201503</v>
      </c>
      <c r="G3714" s="33" t="s">
        <v>15072</v>
      </c>
      <c r="H3714" s="33">
        <v>4</v>
      </c>
      <c r="I3714" s="33">
        <v>6</v>
      </c>
      <c r="J3714" s="36">
        <v>180</v>
      </c>
      <c r="K3714" s="37">
        <v>1457100</v>
      </c>
      <c r="L3714" s="38" t="s">
        <v>15</v>
      </c>
      <c r="M3714" s="38" t="s">
        <v>13</v>
      </c>
    </row>
    <row r="3715" spans="1:13" s="39" customFormat="1" ht="12.75" x14ac:dyDescent="0.2">
      <c r="A3715" s="33" t="s">
        <v>21</v>
      </c>
      <c r="B3715" s="33" t="s">
        <v>577</v>
      </c>
      <c r="C3715" s="34">
        <v>10</v>
      </c>
      <c r="D3715" s="33" t="s">
        <v>16</v>
      </c>
      <c r="E3715" s="33" t="s">
        <v>4034</v>
      </c>
      <c r="F3715" s="35">
        <v>31201610</v>
      </c>
      <c r="G3715" s="33" t="s">
        <v>15072</v>
      </c>
      <c r="H3715" s="33">
        <v>4</v>
      </c>
      <c r="I3715" s="33">
        <v>6</v>
      </c>
      <c r="J3715" s="36">
        <v>1</v>
      </c>
      <c r="K3715" s="37">
        <v>470000</v>
      </c>
      <c r="L3715" s="38" t="s">
        <v>15</v>
      </c>
      <c r="M3715" s="38" t="s">
        <v>13</v>
      </c>
    </row>
    <row r="3716" spans="1:13" s="39" customFormat="1" ht="12.75" x14ac:dyDescent="0.2">
      <c r="A3716" s="33" t="s">
        <v>21</v>
      </c>
      <c r="B3716" s="33" t="s">
        <v>577</v>
      </c>
      <c r="C3716" s="34">
        <v>10</v>
      </c>
      <c r="D3716" s="33" t="s">
        <v>16</v>
      </c>
      <c r="E3716" s="33" t="s">
        <v>4035</v>
      </c>
      <c r="F3716" s="35">
        <v>31201523</v>
      </c>
      <c r="G3716" s="33" t="s">
        <v>15072</v>
      </c>
      <c r="H3716" s="33">
        <v>4</v>
      </c>
      <c r="I3716" s="33">
        <v>6</v>
      </c>
      <c r="J3716" s="36">
        <v>1</v>
      </c>
      <c r="K3716" s="37">
        <v>1150000</v>
      </c>
      <c r="L3716" s="38" t="s">
        <v>15</v>
      </c>
      <c r="M3716" s="38" t="s">
        <v>13</v>
      </c>
    </row>
    <row r="3717" spans="1:13" s="39" customFormat="1" ht="12.75" x14ac:dyDescent="0.2">
      <c r="A3717" s="33" t="s">
        <v>21</v>
      </c>
      <c r="B3717" s="33" t="s">
        <v>577</v>
      </c>
      <c r="C3717" s="34">
        <v>10</v>
      </c>
      <c r="D3717" s="33" t="s">
        <v>16</v>
      </c>
      <c r="E3717" s="33" t="s">
        <v>4036</v>
      </c>
      <c r="F3717" s="35">
        <v>31211704</v>
      </c>
      <c r="G3717" s="33" t="s">
        <v>15072</v>
      </c>
      <c r="H3717" s="33">
        <v>4</v>
      </c>
      <c r="I3717" s="33">
        <v>6</v>
      </c>
      <c r="J3717" s="36">
        <v>1</v>
      </c>
      <c r="K3717" s="37">
        <v>1455462</v>
      </c>
      <c r="L3717" s="38" t="s">
        <v>15</v>
      </c>
      <c r="M3717" s="38" t="s">
        <v>13</v>
      </c>
    </row>
    <row r="3718" spans="1:13" s="39" customFormat="1" ht="12.75" x14ac:dyDescent="0.2">
      <c r="A3718" s="33" t="s">
        <v>21</v>
      </c>
      <c r="B3718" s="33" t="s">
        <v>577</v>
      </c>
      <c r="C3718" s="34">
        <v>10</v>
      </c>
      <c r="D3718" s="33" t="s">
        <v>16</v>
      </c>
      <c r="E3718" s="33" t="s">
        <v>4037</v>
      </c>
      <c r="F3718" s="35">
        <v>31201503</v>
      </c>
      <c r="G3718" s="33" t="s">
        <v>15072</v>
      </c>
      <c r="H3718" s="33">
        <v>4</v>
      </c>
      <c r="I3718" s="33">
        <v>6</v>
      </c>
      <c r="J3718" s="36">
        <v>150</v>
      </c>
      <c r="K3718" s="37">
        <v>1520250</v>
      </c>
      <c r="L3718" s="38" t="s">
        <v>15</v>
      </c>
      <c r="M3718" s="38" t="s">
        <v>13</v>
      </c>
    </row>
    <row r="3719" spans="1:13" s="39" customFormat="1" ht="12.75" x14ac:dyDescent="0.2">
      <c r="A3719" s="33" t="s">
        <v>21</v>
      </c>
      <c r="B3719" s="33" t="s">
        <v>577</v>
      </c>
      <c r="C3719" s="34">
        <v>10</v>
      </c>
      <c r="D3719" s="33" t="s">
        <v>16</v>
      </c>
      <c r="E3719" s="33" t="s">
        <v>4038</v>
      </c>
      <c r="F3719" s="35">
        <v>31211510</v>
      </c>
      <c r="G3719" s="33" t="s">
        <v>15072</v>
      </c>
      <c r="H3719" s="33">
        <v>4</v>
      </c>
      <c r="I3719" s="33">
        <v>6</v>
      </c>
      <c r="J3719" s="36">
        <v>1</v>
      </c>
      <c r="K3719" s="37">
        <v>939000</v>
      </c>
      <c r="L3719" s="38" t="s">
        <v>2367</v>
      </c>
      <c r="M3719" s="38" t="s">
        <v>13</v>
      </c>
    </row>
    <row r="3720" spans="1:13" s="39" customFormat="1" ht="12.75" x14ac:dyDescent="0.2">
      <c r="A3720" s="33" t="s">
        <v>21</v>
      </c>
      <c r="B3720" s="33" t="s">
        <v>577</v>
      </c>
      <c r="C3720" s="34">
        <v>10</v>
      </c>
      <c r="D3720" s="33" t="s">
        <v>16</v>
      </c>
      <c r="E3720" s="33" t="s">
        <v>4039</v>
      </c>
      <c r="F3720" s="35">
        <v>31211801</v>
      </c>
      <c r="G3720" s="33" t="s">
        <v>15072</v>
      </c>
      <c r="H3720" s="33">
        <v>4</v>
      </c>
      <c r="I3720" s="33">
        <v>6</v>
      </c>
      <c r="J3720" s="36">
        <v>1</v>
      </c>
      <c r="K3720" s="37">
        <v>858173</v>
      </c>
      <c r="L3720" s="38" t="s">
        <v>15</v>
      </c>
      <c r="M3720" s="38" t="s">
        <v>13</v>
      </c>
    </row>
    <row r="3721" spans="1:13" s="39" customFormat="1" ht="12.75" x14ac:dyDescent="0.2">
      <c r="A3721" s="33" t="s">
        <v>21</v>
      </c>
      <c r="B3721" s="33" t="s">
        <v>577</v>
      </c>
      <c r="C3721" s="34">
        <v>10</v>
      </c>
      <c r="D3721" s="33" t="s">
        <v>16</v>
      </c>
      <c r="E3721" s="33" t="s">
        <v>4040</v>
      </c>
      <c r="F3721" s="35">
        <v>31211505</v>
      </c>
      <c r="G3721" s="33" t="s">
        <v>15072</v>
      </c>
      <c r="H3721" s="33">
        <v>4</v>
      </c>
      <c r="I3721" s="33">
        <v>6</v>
      </c>
      <c r="J3721" s="36">
        <v>1</v>
      </c>
      <c r="K3721" s="37">
        <v>1359000.0000000002</v>
      </c>
      <c r="L3721" s="38" t="s">
        <v>2367</v>
      </c>
      <c r="M3721" s="38" t="s">
        <v>13</v>
      </c>
    </row>
    <row r="3722" spans="1:13" s="39" customFormat="1" ht="12.75" x14ac:dyDescent="0.2">
      <c r="A3722" s="33" t="s">
        <v>21</v>
      </c>
      <c r="B3722" s="33" t="s">
        <v>577</v>
      </c>
      <c r="C3722" s="34">
        <v>10</v>
      </c>
      <c r="D3722" s="33" t="s">
        <v>16</v>
      </c>
      <c r="E3722" s="33" t="s">
        <v>4041</v>
      </c>
      <c r="F3722" s="35">
        <v>31211505</v>
      </c>
      <c r="G3722" s="33" t="s">
        <v>15072</v>
      </c>
      <c r="H3722" s="33">
        <v>4</v>
      </c>
      <c r="I3722" s="33">
        <v>6</v>
      </c>
      <c r="J3722" s="36">
        <v>1</v>
      </c>
      <c r="K3722" s="37">
        <v>1285000</v>
      </c>
      <c r="L3722" s="38" t="s">
        <v>2367</v>
      </c>
      <c r="M3722" s="38" t="s">
        <v>13</v>
      </c>
    </row>
    <row r="3723" spans="1:13" s="39" customFormat="1" ht="12.75" x14ac:dyDescent="0.2">
      <c r="A3723" s="33" t="s">
        <v>21</v>
      </c>
      <c r="B3723" s="33" t="s">
        <v>577</v>
      </c>
      <c r="C3723" s="34">
        <v>10</v>
      </c>
      <c r="D3723" s="33" t="s">
        <v>16</v>
      </c>
      <c r="E3723" s="33" t="s">
        <v>4042</v>
      </c>
      <c r="F3723" s="35">
        <v>30102006</v>
      </c>
      <c r="G3723" s="33" t="s">
        <v>15072</v>
      </c>
      <c r="H3723" s="33">
        <v>4</v>
      </c>
      <c r="I3723" s="33">
        <v>6</v>
      </c>
      <c r="J3723" s="36">
        <v>1</v>
      </c>
      <c r="K3723" s="37">
        <v>2889048</v>
      </c>
      <c r="L3723" s="38" t="s">
        <v>15</v>
      </c>
      <c r="M3723" s="38" t="s">
        <v>13</v>
      </c>
    </row>
    <row r="3724" spans="1:13" s="39" customFormat="1" ht="12.75" x14ac:dyDescent="0.2">
      <c r="A3724" s="33" t="s">
        <v>21</v>
      </c>
      <c r="B3724" s="33" t="s">
        <v>577</v>
      </c>
      <c r="C3724" s="34">
        <v>10</v>
      </c>
      <c r="D3724" s="33" t="s">
        <v>16</v>
      </c>
      <c r="E3724" s="33" t="s">
        <v>4043</v>
      </c>
      <c r="F3724" s="35">
        <v>23271800</v>
      </c>
      <c r="G3724" s="33" t="s">
        <v>15072</v>
      </c>
      <c r="H3724" s="33">
        <v>4</v>
      </c>
      <c r="I3724" s="33">
        <v>6</v>
      </c>
      <c r="J3724" s="36">
        <v>2</v>
      </c>
      <c r="K3724" s="37">
        <v>4900000</v>
      </c>
      <c r="L3724" s="38" t="s">
        <v>3312</v>
      </c>
      <c r="M3724" s="38" t="s">
        <v>13</v>
      </c>
    </row>
    <row r="3725" spans="1:13" s="39" customFormat="1" ht="12.75" x14ac:dyDescent="0.2">
      <c r="A3725" s="33" t="s">
        <v>21</v>
      </c>
      <c r="B3725" s="33" t="s">
        <v>577</v>
      </c>
      <c r="C3725" s="34">
        <v>10</v>
      </c>
      <c r="D3725" s="33" t="s">
        <v>16</v>
      </c>
      <c r="E3725" s="33" t="s">
        <v>4044</v>
      </c>
      <c r="F3725" s="35">
        <v>31133710</v>
      </c>
      <c r="G3725" s="33" t="s">
        <v>15072</v>
      </c>
      <c r="H3725" s="33">
        <v>4</v>
      </c>
      <c r="I3725" s="33">
        <v>6</v>
      </c>
      <c r="J3725" s="36">
        <v>1</v>
      </c>
      <c r="K3725" s="37">
        <v>131500</v>
      </c>
      <c r="L3725" s="38" t="s">
        <v>15</v>
      </c>
      <c r="M3725" s="38" t="s">
        <v>13</v>
      </c>
    </row>
    <row r="3726" spans="1:13" s="39" customFormat="1" ht="12.75" x14ac:dyDescent="0.2">
      <c r="A3726" s="33" t="s">
        <v>21</v>
      </c>
      <c r="B3726" s="33" t="s">
        <v>577</v>
      </c>
      <c r="C3726" s="34">
        <v>10</v>
      </c>
      <c r="D3726" s="33" t="s">
        <v>16</v>
      </c>
      <c r="E3726" s="33" t="s">
        <v>4045</v>
      </c>
      <c r="F3726" s="35">
        <v>30102008</v>
      </c>
      <c r="G3726" s="33" t="s">
        <v>15072</v>
      </c>
      <c r="H3726" s="33">
        <v>4</v>
      </c>
      <c r="I3726" s="33">
        <v>6</v>
      </c>
      <c r="J3726" s="36">
        <v>1</v>
      </c>
      <c r="K3726" s="37">
        <v>4100000.0000000005</v>
      </c>
      <c r="L3726" s="38" t="s">
        <v>15</v>
      </c>
      <c r="M3726" s="38" t="s">
        <v>13</v>
      </c>
    </row>
    <row r="3727" spans="1:13" s="39" customFormat="1" ht="12.75" x14ac:dyDescent="0.2">
      <c r="A3727" s="33" t="s">
        <v>21</v>
      </c>
      <c r="B3727" s="33" t="s">
        <v>577</v>
      </c>
      <c r="C3727" s="34">
        <v>10</v>
      </c>
      <c r="D3727" s="33" t="s">
        <v>16</v>
      </c>
      <c r="E3727" s="33" t="s">
        <v>4046</v>
      </c>
      <c r="F3727" s="35">
        <v>30102008</v>
      </c>
      <c r="G3727" s="33" t="s">
        <v>15072</v>
      </c>
      <c r="H3727" s="33">
        <v>4</v>
      </c>
      <c r="I3727" s="33">
        <v>6</v>
      </c>
      <c r="J3727" s="36">
        <v>1</v>
      </c>
      <c r="K3727" s="37">
        <v>3775301</v>
      </c>
      <c r="L3727" s="38" t="s">
        <v>15</v>
      </c>
      <c r="M3727" s="38" t="s">
        <v>13</v>
      </c>
    </row>
    <row r="3728" spans="1:13" s="39" customFormat="1" ht="12.75" x14ac:dyDescent="0.2">
      <c r="A3728" s="33" t="s">
        <v>21</v>
      </c>
      <c r="B3728" s="33" t="s">
        <v>577</v>
      </c>
      <c r="C3728" s="34">
        <v>10</v>
      </c>
      <c r="D3728" s="33" t="s">
        <v>16</v>
      </c>
      <c r="E3728" s="33" t="s">
        <v>4047</v>
      </c>
      <c r="F3728" s="35">
        <v>31211704</v>
      </c>
      <c r="G3728" s="33" t="s">
        <v>15072</v>
      </c>
      <c r="H3728" s="33">
        <v>4</v>
      </c>
      <c r="I3728" s="33">
        <v>6</v>
      </c>
      <c r="J3728" s="36">
        <v>5</v>
      </c>
      <c r="K3728" s="37">
        <v>6200000</v>
      </c>
      <c r="L3728" s="38" t="s">
        <v>15</v>
      </c>
      <c r="M3728" s="38" t="s">
        <v>13</v>
      </c>
    </row>
    <row r="3729" spans="1:13" s="39" customFormat="1" ht="12.75" x14ac:dyDescent="0.2">
      <c r="A3729" s="33" t="s">
        <v>21</v>
      </c>
      <c r="B3729" s="33" t="s">
        <v>577</v>
      </c>
      <c r="C3729" s="34">
        <v>10</v>
      </c>
      <c r="D3729" s="33" t="s">
        <v>16</v>
      </c>
      <c r="E3729" s="33" t="s">
        <v>4048</v>
      </c>
      <c r="F3729" s="35">
        <v>13111000</v>
      </c>
      <c r="G3729" s="33" t="s">
        <v>15072</v>
      </c>
      <c r="H3729" s="33">
        <v>4</v>
      </c>
      <c r="I3729" s="33">
        <v>6</v>
      </c>
      <c r="J3729" s="36">
        <v>1</v>
      </c>
      <c r="K3729" s="37">
        <v>725156.00000000012</v>
      </c>
      <c r="L3729" s="38" t="s">
        <v>15</v>
      </c>
      <c r="M3729" s="38" t="s">
        <v>13</v>
      </c>
    </row>
    <row r="3730" spans="1:13" s="39" customFormat="1" ht="12.75" x14ac:dyDescent="0.2">
      <c r="A3730" s="33" t="s">
        <v>21</v>
      </c>
      <c r="B3730" s="33" t="s">
        <v>577</v>
      </c>
      <c r="C3730" s="34">
        <v>10</v>
      </c>
      <c r="D3730" s="33" t="s">
        <v>16</v>
      </c>
      <c r="E3730" s="33" t="s">
        <v>4049</v>
      </c>
      <c r="F3730" s="35">
        <v>31211510</v>
      </c>
      <c r="G3730" s="33" t="s">
        <v>15072</v>
      </c>
      <c r="H3730" s="33">
        <v>4</v>
      </c>
      <c r="I3730" s="33">
        <v>6</v>
      </c>
      <c r="J3730" s="36">
        <v>3</v>
      </c>
      <c r="K3730" s="37">
        <v>2550000</v>
      </c>
      <c r="L3730" s="38" t="s">
        <v>2367</v>
      </c>
      <c r="M3730" s="38" t="s">
        <v>13</v>
      </c>
    </row>
    <row r="3731" spans="1:13" s="39" customFormat="1" ht="12.75" x14ac:dyDescent="0.2">
      <c r="A3731" s="33" t="s">
        <v>21</v>
      </c>
      <c r="B3731" s="33" t="s">
        <v>577</v>
      </c>
      <c r="C3731" s="34">
        <v>10</v>
      </c>
      <c r="D3731" s="33" t="s">
        <v>16</v>
      </c>
      <c r="E3731" s="33" t="s">
        <v>4050</v>
      </c>
      <c r="F3731" s="35">
        <v>12164900</v>
      </c>
      <c r="G3731" s="33" t="s">
        <v>15072</v>
      </c>
      <c r="H3731" s="33">
        <v>4</v>
      </c>
      <c r="I3731" s="33">
        <v>6</v>
      </c>
      <c r="J3731" s="36">
        <v>1</v>
      </c>
      <c r="K3731" s="37">
        <v>4750000</v>
      </c>
      <c r="L3731" s="38" t="s">
        <v>15</v>
      </c>
      <c r="M3731" s="38" t="s">
        <v>13</v>
      </c>
    </row>
    <row r="3732" spans="1:13" s="39" customFormat="1" ht="12.75" x14ac:dyDescent="0.2">
      <c r="A3732" s="33" t="s">
        <v>21</v>
      </c>
      <c r="B3732" s="33" t="s">
        <v>577</v>
      </c>
      <c r="C3732" s="34">
        <v>10</v>
      </c>
      <c r="D3732" s="33" t="s">
        <v>16</v>
      </c>
      <c r="E3732" s="33" t="s">
        <v>4051</v>
      </c>
      <c r="F3732" s="35">
        <v>30102006</v>
      </c>
      <c r="G3732" s="33" t="s">
        <v>15072</v>
      </c>
      <c r="H3732" s="33">
        <v>4</v>
      </c>
      <c r="I3732" s="33">
        <v>6</v>
      </c>
      <c r="J3732" s="36">
        <v>1</v>
      </c>
      <c r="K3732" s="37">
        <v>783395.00000000012</v>
      </c>
      <c r="L3732" s="38" t="s">
        <v>15</v>
      </c>
      <c r="M3732" s="38" t="s">
        <v>13</v>
      </c>
    </row>
    <row r="3733" spans="1:13" s="39" customFormat="1" ht="12.75" x14ac:dyDescent="0.2">
      <c r="A3733" s="33" t="s">
        <v>21</v>
      </c>
      <c r="B3733" s="33" t="s">
        <v>577</v>
      </c>
      <c r="C3733" s="34">
        <v>10</v>
      </c>
      <c r="D3733" s="33" t="s">
        <v>16</v>
      </c>
      <c r="E3733" s="33" t="s">
        <v>4052</v>
      </c>
      <c r="F3733" s="35">
        <v>11151512</v>
      </c>
      <c r="G3733" s="33" t="s">
        <v>15072</v>
      </c>
      <c r="H3733" s="33">
        <v>4</v>
      </c>
      <c r="I3733" s="33">
        <v>6</v>
      </c>
      <c r="J3733" s="36">
        <v>1</v>
      </c>
      <c r="K3733" s="37">
        <v>5100000</v>
      </c>
      <c r="L3733" s="38" t="s">
        <v>15</v>
      </c>
      <c r="M3733" s="38" t="s">
        <v>13</v>
      </c>
    </row>
    <row r="3734" spans="1:13" s="39" customFormat="1" ht="12.75" x14ac:dyDescent="0.2">
      <c r="A3734" s="33" t="s">
        <v>21</v>
      </c>
      <c r="B3734" s="33" t="s">
        <v>577</v>
      </c>
      <c r="C3734" s="34">
        <v>10</v>
      </c>
      <c r="D3734" s="33" t="s">
        <v>16</v>
      </c>
      <c r="E3734" s="33" t="s">
        <v>4053</v>
      </c>
      <c r="F3734" s="35">
        <v>31211704</v>
      </c>
      <c r="G3734" s="33" t="s">
        <v>15072</v>
      </c>
      <c r="H3734" s="33">
        <v>4</v>
      </c>
      <c r="I3734" s="33">
        <v>6</v>
      </c>
      <c r="J3734" s="36">
        <v>10</v>
      </c>
      <c r="K3734" s="37">
        <v>11300000</v>
      </c>
      <c r="L3734" s="38" t="s">
        <v>15</v>
      </c>
      <c r="M3734" s="38" t="s">
        <v>13</v>
      </c>
    </row>
    <row r="3735" spans="1:13" s="39" customFormat="1" ht="12.75" x14ac:dyDescent="0.2">
      <c r="A3735" s="33" t="s">
        <v>21</v>
      </c>
      <c r="B3735" s="33" t="s">
        <v>577</v>
      </c>
      <c r="C3735" s="34">
        <v>10</v>
      </c>
      <c r="D3735" s="33" t="s">
        <v>16</v>
      </c>
      <c r="E3735" s="33" t="s">
        <v>4054</v>
      </c>
      <c r="F3735" s="35">
        <v>31201631</v>
      </c>
      <c r="G3735" s="33" t="s">
        <v>15072</v>
      </c>
      <c r="H3735" s="33">
        <v>4</v>
      </c>
      <c r="I3735" s="33">
        <v>6</v>
      </c>
      <c r="J3735" s="36">
        <v>10</v>
      </c>
      <c r="K3735" s="37">
        <v>3923400.0000000005</v>
      </c>
      <c r="L3735" s="38" t="s">
        <v>15</v>
      </c>
      <c r="M3735" s="38" t="s">
        <v>13</v>
      </c>
    </row>
    <row r="3736" spans="1:13" s="39" customFormat="1" ht="12.75" x14ac:dyDescent="0.2">
      <c r="A3736" s="33" t="s">
        <v>21</v>
      </c>
      <c r="B3736" s="33" t="s">
        <v>577</v>
      </c>
      <c r="C3736" s="34">
        <v>10</v>
      </c>
      <c r="D3736" s="33" t="s">
        <v>16</v>
      </c>
      <c r="E3736" s="33" t="s">
        <v>4055</v>
      </c>
      <c r="F3736" s="35">
        <v>11151512</v>
      </c>
      <c r="G3736" s="33" t="s">
        <v>15072</v>
      </c>
      <c r="H3736" s="33">
        <v>4</v>
      </c>
      <c r="I3736" s="33">
        <v>6</v>
      </c>
      <c r="J3736" s="36">
        <v>1</v>
      </c>
      <c r="K3736" s="37">
        <v>4462500</v>
      </c>
      <c r="L3736" s="38" t="s">
        <v>15</v>
      </c>
      <c r="M3736" s="38" t="s">
        <v>13</v>
      </c>
    </row>
    <row r="3737" spans="1:13" s="39" customFormat="1" ht="12.75" x14ac:dyDescent="0.2">
      <c r="A3737" s="33" t="s">
        <v>21</v>
      </c>
      <c r="B3737" s="33" t="s">
        <v>577</v>
      </c>
      <c r="C3737" s="34">
        <v>10</v>
      </c>
      <c r="D3737" s="33" t="s">
        <v>16</v>
      </c>
      <c r="E3737" s="33" t="s">
        <v>4056</v>
      </c>
      <c r="F3737" s="35">
        <v>11151512</v>
      </c>
      <c r="G3737" s="33" t="s">
        <v>15072</v>
      </c>
      <c r="H3737" s="33">
        <v>4</v>
      </c>
      <c r="I3737" s="33">
        <v>6</v>
      </c>
      <c r="J3737" s="36">
        <v>1</v>
      </c>
      <c r="K3737" s="37">
        <v>3566725</v>
      </c>
      <c r="L3737" s="38" t="s">
        <v>15</v>
      </c>
      <c r="M3737" s="38" t="s">
        <v>13</v>
      </c>
    </row>
    <row r="3738" spans="1:13" s="39" customFormat="1" ht="12.75" x14ac:dyDescent="0.2">
      <c r="A3738" s="33" t="s">
        <v>21</v>
      </c>
      <c r="B3738" s="33" t="s">
        <v>577</v>
      </c>
      <c r="C3738" s="34">
        <v>10</v>
      </c>
      <c r="D3738" s="33" t="s">
        <v>16</v>
      </c>
      <c r="E3738" s="33" t="s">
        <v>4057</v>
      </c>
      <c r="F3738" s="35">
        <v>31211505</v>
      </c>
      <c r="G3738" s="33" t="s">
        <v>15072</v>
      </c>
      <c r="H3738" s="33">
        <v>4</v>
      </c>
      <c r="I3738" s="33">
        <v>6</v>
      </c>
      <c r="J3738" s="36">
        <v>1</v>
      </c>
      <c r="K3738" s="37">
        <v>1274120.0000000002</v>
      </c>
      <c r="L3738" s="38" t="s">
        <v>2367</v>
      </c>
      <c r="M3738" s="38" t="s">
        <v>13</v>
      </c>
    </row>
    <row r="3739" spans="1:13" s="39" customFormat="1" ht="12.75" x14ac:dyDescent="0.2">
      <c r="A3739" s="33" t="s">
        <v>21</v>
      </c>
      <c r="B3739" s="33" t="s">
        <v>577</v>
      </c>
      <c r="C3739" s="34">
        <v>10</v>
      </c>
      <c r="D3739" s="33" t="s">
        <v>16</v>
      </c>
      <c r="E3739" s="33" t="s">
        <v>4058</v>
      </c>
      <c r="F3739" s="35">
        <v>31211704</v>
      </c>
      <c r="G3739" s="33" t="s">
        <v>15072</v>
      </c>
      <c r="H3739" s="33">
        <v>4</v>
      </c>
      <c r="I3739" s="33">
        <v>6</v>
      </c>
      <c r="J3739" s="36">
        <v>8</v>
      </c>
      <c r="K3739" s="37">
        <v>9920000</v>
      </c>
      <c r="L3739" s="38" t="s">
        <v>15</v>
      </c>
      <c r="M3739" s="38" t="s">
        <v>13</v>
      </c>
    </row>
    <row r="3740" spans="1:13" s="39" customFormat="1" ht="12.75" x14ac:dyDescent="0.2">
      <c r="A3740" s="33" t="s">
        <v>21</v>
      </c>
      <c r="B3740" s="33" t="s">
        <v>577</v>
      </c>
      <c r="C3740" s="34">
        <v>10</v>
      </c>
      <c r="D3740" s="33" t="s">
        <v>16</v>
      </c>
      <c r="E3740" s="33" t="s">
        <v>4059</v>
      </c>
      <c r="F3740" s="35">
        <v>31211704</v>
      </c>
      <c r="G3740" s="33" t="s">
        <v>15072</v>
      </c>
      <c r="H3740" s="33">
        <v>4</v>
      </c>
      <c r="I3740" s="33">
        <v>6</v>
      </c>
      <c r="J3740" s="36">
        <v>8</v>
      </c>
      <c r="K3740" s="37">
        <v>9920000</v>
      </c>
      <c r="L3740" s="38" t="s">
        <v>15</v>
      </c>
      <c r="M3740" s="38" t="s">
        <v>13</v>
      </c>
    </row>
    <row r="3741" spans="1:13" s="39" customFormat="1" ht="12.75" x14ac:dyDescent="0.2">
      <c r="A3741" s="33" t="s">
        <v>21</v>
      </c>
      <c r="B3741" s="33" t="s">
        <v>577</v>
      </c>
      <c r="C3741" s="34">
        <v>10</v>
      </c>
      <c r="D3741" s="33" t="s">
        <v>16</v>
      </c>
      <c r="E3741" s="33" t="s">
        <v>4060</v>
      </c>
      <c r="F3741" s="35">
        <v>12164900</v>
      </c>
      <c r="G3741" s="33" t="s">
        <v>15072</v>
      </c>
      <c r="H3741" s="33">
        <v>4</v>
      </c>
      <c r="I3741" s="33">
        <v>6</v>
      </c>
      <c r="J3741" s="36">
        <v>2</v>
      </c>
      <c r="K3741" s="37">
        <v>15800000</v>
      </c>
      <c r="L3741" s="38" t="s">
        <v>15</v>
      </c>
      <c r="M3741" s="38" t="s">
        <v>13</v>
      </c>
    </row>
    <row r="3742" spans="1:13" s="39" customFormat="1" ht="12.75" x14ac:dyDescent="0.2">
      <c r="A3742" s="33" t="s">
        <v>21</v>
      </c>
      <c r="B3742" s="33" t="s">
        <v>577</v>
      </c>
      <c r="C3742" s="34">
        <v>10</v>
      </c>
      <c r="D3742" s="33" t="s">
        <v>16</v>
      </c>
      <c r="E3742" s="33" t="s">
        <v>4061</v>
      </c>
      <c r="F3742" s="35">
        <v>12164900</v>
      </c>
      <c r="G3742" s="33" t="s">
        <v>15072</v>
      </c>
      <c r="H3742" s="33">
        <v>4</v>
      </c>
      <c r="I3742" s="33">
        <v>6</v>
      </c>
      <c r="J3742" s="36">
        <v>2</v>
      </c>
      <c r="K3742" s="37">
        <v>16200000</v>
      </c>
      <c r="L3742" s="38" t="s">
        <v>15</v>
      </c>
      <c r="M3742" s="38" t="s">
        <v>13</v>
      </c>
    </row>
    <row r="3743" spans="1:13" s="39" customFormat="1" ht="12.75" x14ac:dyDescent="0.2">
      <c r="A3743" s="33" t="s">
        <v>21</v>
      </c>
      <c r="B3743" s="33" t="s">
        <v>577</v>
      </c>
      <c r="C3743" s="34">
        <v>10</v>
      </c>
      <c r="D3743" s="33" t="s">
        <v>16</v>
      </c>
      <c r="E3743" s="33" t="s">
        <v>4062</v>
      </c>
      <c r="F3743" s="35">
        <v>31211510</v>
      </c>
      <c r="G3743" s="33" t="s">
        <v>15072</v>
      </c>
      <c r="H3743" s="33">
        <v>4</v>
      </c>
      <c r="I3743" s="33">
        <v>6</v>
      </c>
      <c r="J3743" s="36">
        <v>6</v>
      </c>
      <c r="K3743" s="37">
        <v>17700000.000000004</v>
      </c>
      <c r="L3743" s="38" t="s">
        <v>2367</v>
      </c>
      <c r="M3743" s="38" t="s">
        <v>13</v>
      </c>
    </row>
    <row r="3744" spans="1:13" s="39" customFormat="1" ht="12.75" x14ac:dyDescent="0.2">
      <c r="A3744" s="33" t="s">
        <v>21</v>
      </c>
      <c r="B3744" s="33" t="s">
        <v>577</v>
      </c>
      <c r="C3744" s="34">
        <v>10</v>
      </c>
      <c r="D3744" s="33" t="s">
        <v>16</v>
      </c>
      <c r="E3744" s="33" t="s">
        <v>4063</v>
      </c>
      <c r="F3744" s="35">
        <v>31211704</v>
      </c>
      <c r="G3744" s="33" t="s">
        <v>15072</v>
      </c>
      <c r="H3744" s="33">
        <v>4</v>
      </c>
      <c r="I3744" s="33">
        <v>6</v>
      </c>
      <c r="J3744" s="36">
        <v>18</v>
      </c>
      <c r="K3744" s="37">
        <v>24210000</v>
      </c>
      <c r="L3744" s="38" t="s">
        <v>15</v>
      </c>
      <c r="M3744" s="38" t="s">
        <v>13</v>
      </c>
    </row>
    <row r="3745" spans="1:13" s="39" customFormat="1" ht="12.75" x14ac:dyDescent="0.2">
      <c r="A3745" s="33" t="s">
        <v>21</v>
      </c>
      <c r="B3745" s="33" t="s">
        <v>577</v>
      </c>
      <c r="C3745" s="34">
        <v>10</v>
      </c>
      <c r="D3745" s="33" t="s">
        <v>16</v>
      </c>
      <c r="E3745" s="33" t="s">
        <v>3701</v>
      </c>
      <c r="F3745" s="35">
        <v>31201600</v>
      </c>
      <c r="G3745" s="33" t="s">
        <v>15071</v>
      </c>
      <c r="H3745" s="33">
        <v>1</v>
      </c>
      <c r="I3745" s="33">
        <v>6</v>
      </c>
      <c r="J3745" s="36">
        <v>1</v>
      </c>
      <c r="K3745" s="37">
        <v>1919878.69</v>
      </c>
      <c r="L3745" s="38" t="s">
        <v>15</v>
      </c>
      <c r="M3745" s="38" t="s">
        <v>13</v>
      </c>
    </row>
    <row r="3746" spans="1:13" s="39" customFormat="1" ht="12.75" x14ac:dyDescent="0.2">
      <c r="A3746" s="33" t="s">
        <v>21</v>
      </c>
      <c r="B3746" s="33" t="s">
        <v>579</v>
      </c>
      <c r="C3746" s="34">
        <v>16</v>
      </c>
      <c r="D3746" s="33" t="s">
        <v>89</v>
      </c>
      <c r="E3746" s="33" t="s">
        <v>4064</v>
      </c>
      <c r="F3746" s="35">
        <v>24131513</v>
      </c>
      <c r="G3746" s="33" t="s">
        <v>15071</v>
      </c>
      <c r="H3746" s="33">
        <v>3</v>
      </c>
      <c r="I3746" s="33">
        <v>3</v>
      </c>
      <c r="J3746" s="36">
        <v>5</v>
      </c>
      <c r="K3746" s="37">
        <v>775000</v>
      </c>
      <c r="L3746" s="38" t="s">
        <v>15</v>
      </c>
      <c r="M3746" s="38" t="s">
        <v>13</v>
      </c>
    </row>
    <row r="3747" spans="1:13" s="39" customFormat="1" ht="12.75" x14ac:dyDescent="0.2">
      <c r="A3747" s="33" t="s">
        <v>21</v>
      </c>
      <c r="B3747" s="33" t="s">
        <v>579</v>
      </c>
      <c r="C3747" s="34">
        <v>16</v>
      </c>
      <c r="D3747" s="33" t="s">
        <v>89</v>
      </c>
      <c r="E3747" s="33" t="s">
        <v>4065</v>
      </c>
      <c r="F3747" s="35">
        <v>24111802</v>
      </c>
      <c r="G3747" s="33" t="s">
        <v>15071</v>
      </c>
      <c r="H3747" s="33">
        <v>3</v>
      </c>
      <c r="I3747" s="33">
        <v>3</v>
      </c>
      <c r="J3747" s="36">
        <v>5</v>
      </c>
      <c r="K3747" s="37">
        <v>105000</v>
      </c>
      <c r="L3747" s="38" t="s">
        <v>15</v>
      </c>
      <c r="M3747" s="38" t="s">
        <v>13</v>
      </c>
    </row>
    <row r="3748" spans="1:13" s="39" customFormat="1" ht="12.75" x14ac:dyDescent="0.2">
      <c r="A3748" s="33" t="s">
        <v>21</v>
      </c>
      <c r="B3748" s="33" t="s">
        <v>579</v>
      </c>
      <c r="C3748" s="34">
        <v>10</v>
      </c>
      <c r="D3748" s="33" t="s">
        <v>89</v>
      </c>
      <c r="E3748" s="33" t="s">
        <v>4066</v>
      </c>
      <c r="F3748" s="35">
        <v>41104213</v>
      </c>
      <c r="G3748" s="33" t="s">
        <v>15072</v>
      </c>
      <c r="H3748" s="33">
        <v>4</v>
      </c>
      <c r="I3748" s="33">
        <v>6</v>
      </c>
      <c r="J3748" s="36">
        <v>19</v>
      </c>
      <c r="K3748" s="37">
        <v>376200</v>
      </c>
      <c r="L3748" s="38" t="s">
        <v>15</v>
      </c>
      <c r="M3748" s="38" t="s">
        <v>13</v>
      </c>
    </row>
    <row r="3749" spans="1:13" s="39" customFormat="1" ht="12.75" x14ac:dyDescent="0.2">
      <c r="A3749" s="33" t="s">
        <v>21</v>
      </c>
      <c r="B3749" s="33" t="s">
        <v>579</v>
      </c>
      <c r="C3749" s="34">
        <v>10</v>
      </c>
      <c r="D3749" s="33" t="s">
        <v>89</v>
      </c>
      <c r="E3749" s="33" t="s">
        <v>4067</v>
      </c>
      <c r="F3749" s="35">
        <v>24131513</v>
      </c>
      <c r="G3749" s="33" t="s">
        <v>15072</v>
      </c>
      <c r="H3749" s="33">
        <v>4</v>
      </c>
      <c r="I3749" s="33">
        <v>6</v>
      </c>
      <c r="J3749" s="36">
        <v>2</v>
      </c>
      <c r="K3749" s="37">
        <v>1768154</v>
      </c>
      <c r="L3749" s="38" t="s">
        <v>15</v>
      </c>
      <c r="M3749" s="38" t="s">
        <v>13</v>
      </c>
    </row>
    <row r="3750" spans="1:13" s="39" customFormat="1" ht="12.75" x14ac:dyDescent="0.2">
      <c r="A3750" s="33" t="s">
        <v>21</v>
      </c>
      <c r="B3750" s="33" t="s">
        <v>579</v>
      </c>
      <c r="C3750" s="34">
        <v>10</v>
      </c>
      <c r="D3750" s="33" t="s">
        <v>89</v>
      </c>
      <c r="E3750" s="33" t="s">
        <v>4068</v>
      </c>
      <c r="F3750" s="35">
        <v>12352115</v>
      </c>
      <c r="G3750" s="33" t="s">
        <v>15072</v>
      </c>
      <c r="H3750" s="33">
        <v>4</v>
      </c>
      <c r="I3750" s="33">
        <v>6</v>
      </c>
      <c r="J3750" s="36">
        <v>3</v>
      </c>
      <c r="K3750" s="37">
        <v>435000</v>
      </c>
      <c r="L3750" s="38" t="s">
        <v>2367</v>
      </c>
      <c r="M3750" s="38" t="s">
        <v>13</v>
      </c>
    </row>
    <row r="3751" spans="1:13" s="39" customFormat="1" ht="12.75" x14ac:dyDescent="0.2">
      <c r="A3751" s="33" t="s">
        <v>21</v>
      </c>
      <c r="B3751" s="33" t="s">
        <v>579</v>
      </c>
      <c r="C3751" s="34">
        <v>10</v>
      </c>
      <c r="D3751" s="33" t="s">
        <v>89</v>
      </c>
      <c r="E3751" s="33" t="s">
        <v>4069</v>
      </c>
      <c r="F3751" s="35">
        <v>12352104</v>
      </c>
      <c r="G3751" s="33" t="s">
        <v>15072</v>
      </c>
      <c r="H3751" s="33">
        <v>4</v>
      </c>
      <c r="I3751" s="33">
        <v>6</v>
      </c>
      <c r="J3751" s="36">
        <v>3</v>
      </c>
      <c r="K3751" s="37">
        <v>555000</v>
      </c>
      <c r="L3751" s="38" t="s">
        <v>15</v>
      </c>
      <c r="M3751" s="38" t="s">
        <v>13</v>
      </c>
    </row>
    <row r="3752" spans="1:13" s="39" customFormat="1" ht="12.75" x14ac:dyDescent="0.2">
      <c r="A3752" s="33" t="s">
        <v>21</v>
      </c>
      <c r="B3752" s="33" t="s">
        <v>579</v>
      </c>
      <c r="C3752" s="34">
        <v>10</v>
      </c>
      <c r="D3752" s="33" t="s">
        <v>89</v>
      </c>
      <c r="E3752" s="33" t="s">
        <v>4070</v>
      </c>
      <c r="F3752" s="35">
        <v>12352104</v>
      </c>
      <c r="G3752" s="33" t="s">
        <v>15072</v>
      </c>
      <c r="H3752" s="33">
        <v>4</v>
      </c>
      <c r="I3752" s="33">
        <v>6</v>
      </c>
      <c r="J3752" s="36">
        <v>20</v>
      </c>
      <c r="K3752" s="37">
        <v>2500000</v>
      </c>
      <c r="L3752" s="38" t="s">
        <v>2367</v>
      </c>
      <c r="M3752" s="38" t="s">
        <v>13</v>
      </c>
    </row>
    <row r="3753" spans="1:13" s="39" customFormat="1" ht="12.75" x14ac:dyDescent="0.2">
      <c r="A3753" s="33" t="s">
        <v>21</v>
      </c>
      <c r="B3753" s="33" t="s">
        <v>579</v>
      </c>
      <c r="C3753" s="34">
        <v>10</v>
      </c>
      <c r="D3753" s="33" t="s">
        <v>89</v>
      </c>
      <c r="E3753" s="33" t="s">
        <v>4071</v>
      </c>
      <c r="F3753" s="35">
        <v>12141904</v>
      </c>
      <c r="G3753" s="33" t="s">
        <v>15071</v>
      </c>
      <c r="H3753" s="33">
        <v>2</v>
      </c>
      <c r="I3753" s="33">
        <v>8</v>
      </c>
      <c r="J3753" s="36">
        <v>636</v>
      </c>
      <c r="K3753" s="37">
        <v>5373564</v>
      </c>
      <c r="L3753" s="38" t="s">
        <v>2368</v>
      </c>
      <c r="M3753" s="38" t="s">
        <v>13</v>
      </c>
    </row>
    <row r="3754" spans="1:13" s="39" customFormat="1" ht="12.75" x14ac:dyDescent="0.2">
      <c r="A3754" s="33" t="s">
        <v>21</v>
      </c>
      <c r="B3754" s="33" t="s">
        <v>579</v>
      </c>
      <c r="C3754" s="34">
        <v>10</v>
      </c>
      <c r="D3754" s="33" t="s">
        <v>89</v>
      </c>
      <c r="E3754" s="33" t="s">
        <v>4072</v>
      </c>
      <c r="F3754" s="35">
        <v>12141903</v>
      </c>
      <c r="G3754" s="33" t="s">
        <v>15071</v>
      </c>
      <c r="H3754" s="33">
        <v>2</v>
      </c>
      <c r="I3754" s="33">
        <v>8</v>
      </c>
      <c r="J3754" s="36">
        <v>798</v>
      </c>
      <c r="K3754" s="37">
        <v>7501998</v>
      </c>
      <c r="L3754" s="38" t="s">
        <v>2368</v>
      </c>
      <c r="M3754" s="38" t="s">
        <v>13</v>
      </c>
    </row>
    <row r="3755" spans="1:13" s="39" customFormat="1" ht="12.75" x14ac:dyDescent="0.2">
      <c r="A3755" s="33" t="s">
        <v>21</v>
      </c>
      <c r="B3755" s="33" t="s">
        <v>579</v>
      </c>
      <c r="C3755" s="34">
        <v>10</v>
      </c>
      <c r="D3755" s="33" t="s">
        <v>89</v>
      </c>
      <c r="E3755" s="33" t="s">
        <v>4071</v>
      </c>
      <c r="F3755" s="35">
        <v>12141904</v>
      </c>
      <c r="G3755" s="33" t="s">
        <v>15071</v>
      </c>
      <c r="H3755" s="33">
        <v>2</v>
      </c>
      <c r="I3755" s="33">
        <v>8</v>
      </c>
      <c r="J3755" s="36">
        <v>90</v>
      </c>
      <c r="K3755" s="37">
        <v>760410</v>
      </c>
      <c r="L3755" s="38" t="s">
        <v>2368</v>
      </c>
      <c r="M3755" s="38" t="s">
        <v>13</v>
      </c>
    </row>
    <row r="3756" spans="1:13" s="39" customFormat="1" ht="12.75" x14ac:dyDescent="0.2">
      <c r="A3756" s="33" t="s">
        <v>21</v>
      </c>
      <c r="B3756" s="33" t="s">
        <v>579</v>
      </c>
      <c r="C3756" s="34">
        <v>10</v>
      </c>
      <c r="D3756" s="33" t="s">
        <v>89</v>
      </c>
      <c r="E3756" s="33" t="s">
        <v>4072</v>
      </c>
      <c r="F3756" s="35">
        <v>12141903</v>
      </c>
      <c r="G3756" s="33" t="s">
        <v>15071</v>
      </c>
      <c r="H3756" s="33">
        <v>2</v>
      </c>
      <c r="I3756" s="33">
        <v>8</v>
      </c>
      <c r="J3756" s="36">
        <v>70</v>
      </c>
      <c r="K3756" s="37">
        <v>658070</v>
      </c>
      <c r="L3756" s="38" t="s">
        <v>2368</v>
      </c>
      <c r="M3756" s="38" t="s">
        <v>13</v>
      </c>
    </row>
    <row r="3757" spans="1:13" s="39" customFormat="1" ht="12.75" x14ac:dyDescent="0.2">
      <c r="A3757" s="33" t="s">
        <v>21</v>
      </c>
      <c r="B3757" s="33" t="s">
        <v>580</v>
      </c>
      <c r="C3757" s="34">
        <v>16</v>
      </c>
      <c r="D3757" s="33" t="s">
        <v>42</v>
      </c>
      <c r="E3757" s="33" t="s">
        <v>4073</v>
      </c>
      <c r="F3757" s="35">
        <v>44103105</v>
      </c>
      <c r="G3757" s="33" t="s">
        <v>15071</v>
      </c>
      <c r="H3757" s="33">
        <v>4</v>
      </c>
      <c r="I3757" s="33">
        <v>6</v>
      </c>
      <c r="J3757" s="36">
        <v>1</v>
      </c>
      <c r="K3757" s="37">
        <v>537075</v>
      </c>
      <c r="L3757" s="38" t="s">
        <v>15</v>
      </c>
      <c r="M3757" s="38" t="s">
        <v>13</v>
      </c>
    </row>
    <row r="3758" spans="1:13" s="39" customFormat="1" ht="12.75" x14ac:dyDescent="0.2">
      <c r="A3758" s="33" t="s">
        <v>21</v>
      </c>
      <c r="B3758" s="33" t="s">
        <v>580</v>
      </c>
      <c r="C3758" s="34">
        <v>16</v>
      </c>
      <c r="D3758" s="33" t="s">
        <v>42</v>
      </c>
      <c r="E3758" s="33" t="s">
        <v>4074</v>
      </c>
      <c r="F3758" s="35">
        <v>44103105</v>
      </c>
      <c r="G3758" s="33" t="s">
        <v>15071</v>
      </c>
      <c r="H3758" s="33">
        <v>4</v>
      </c>
      <c r="I3758" s="33">
        <v>6</v>
      </c>
      <c r="J3758" s="36">
        <v>3</v>
      </c>
      <c r="K3758" s="37">
        <v>1611225</v>
      </c>
      <c r="L3758" s="38" t="s">
        <v>15</v>
      </c>
      <c r="M3758" s="38" t="s">
        <v>13</v>
      </c>
    </row>
    <row r="3759" spans="1:13" s="39" customFormat="1" ht="12.75" x14ac:dyDescent="0.2">
      <c r="A3759" s="33" t="s">
        <v>21</v>
      </c>
      <c r="B3759" s="33" t="s">
        <v>580</v>
      </c>
      <c r="C3759" s="34">
        <v>16</v>
      </c>
      <c r="D3759" s="33" t="s">
        <v>42</v>
      </c>
      <c r="E3759" s="33" t="s">
        <v>4075</v>
      </c>
      <c r="F3759" s="35">
        <v>44103105</v>
      </c>
      <c r="G3759" s="33" t="s">
        <v>15071</v>
      </c>
      <c r="H3759" s="33">
        <v>4</v>
      </c>
      <c r="I3759" s="33">
        <v>6</v>
      </c>
      <c r="J3759" s="36">
        <v>8</v>
      </c>
      <c r="K3759" s="37">
        <v>10936800</v>
      </c>
      <c r="L3759" s="38" t="s">
        <v>15</v>
      </c>
      <c r="M3759" s="38" t="s">
        <v>13</v>
      </c>
    </row>
    <row r="3760" spans="1:13" s="39" customFormat="1" ht="12.75" x14ac:dyDescent="0.2">
      <c r="A3760" s="33" t="s">
        <v>21</v>
      </c>
      <c r="B3760" s="33" t="s">
        <v>580</v>
      </c>
      <c r="C3760" s="34">
        <v>16</v>
      </c>
      <c r="D3760" s="33" t="s">
        <v>42</v>
      </c>
      <c r="E3760" s="33" t="s">
        <v>4076</v>
      </c>
      <c r="F3760" s="35">
        <v>44103105</v>
      </c>
      <c r="G3760" s="33" t="s">
        <v>15071</v>
      </c>
      <c r="H3760" s="33">
        <v>4</v>
      </c>
      <c r="I3760" s="33">
        <v>6</v>
      </c>
      <c r="J3760" s="36">
        <v>2</v>
      </c>
      <c r="K3760" s="37">
        <v>683550</v>
      </c>
      <c r="L3760" s="38" t="s">
        <v>15</v>
      </c>
      <c r="M3760" s="38" t="s">
        <v>13</v>
      </c>
    </row>
    <row r="3761" spans="1:13" s="39" customFormat="1" ht="12.75" x14ac:dyDescent="0.2">
      <c r="A3761" s="33" t="s">
        <v>21</v>
      </c>
      <c r="B3761" s="33" t="s">
        <v>580</v>
      </c>
      <c r="C3761" s="34">
        <v>16</v>
      </c>
      <c r="D3761" s="33" t="s">
        <v>42</v>
      </c>
      <c r="E3761" s="33" t="s">
        <v>4077</v>
      </c>
      <c r="F3761" s="35">
        <v>44103105</v>
      </c>
      <c r="G3761" s="33" t="s">
        <v>15071</v>
      </c>
      <c r="H3761" s="33">
        <v>4</v>
      </c>
      <c r="I3761" s="33">
        <v>6</v>
      </c>
      <c r="J3761" s="36">
        <v>2</v>
      </c>
      <c r="K3761" s="37">
        <v>683550</v>
      </c>
      <c r="L3761" s="38" t="s">
        <v>15</v>
      </c>
      <c r="M3761" s="38" t="s">
        <v>13</v>
      </c>
    </row>
    <row r="3762" spans="1:13" s="39" customFormat="1" ht="12.75" x14ac:dyDescent="0.2">
      <c r="A3762" s="33" t="s">
        <v>21</v>
      </c>
      <c r="B3762" s="33" t="s">
        <v>580</v>
      </c>
      <c r="C3762" s="34">
        <v>16</v>
      </c>
      <c r="D3762" s="33" t="s">
        <v>42</v>
      </c>
      <c r="E3762" s="33" t="s">
        <v>4078</v>
      </c>
      <c r="F3762" s="35">
        <v>44103105</v>
      </c>
      <c r="G3762" s="33" t="s">
        <v>15071</v>
      </c>
      <c r="H3762" s="33">
        <v>4</v>
      </c>
      <c r="I3762" s="33">
        <v>6</v>
      </c>
      <c r="J3762" s="36">
        <v>2</v>
      </c>
      <c r="K3762" s="37">
        <v>781200</v>
      </c>
      <c r="L3762" s="38" t="s">
        <v>15</v>
      </c>
      <c r="M3762" s="38" t="s">
        <v>13</v>
      </c>
    </row>
    <row r="3763" spans="1:13" s="39" customFormat="1" ht="12.75" x14ac:dyDescent="0.2">
      <c r="A3763" s="33" t="s">
        <v>21</v>
      </c>
      <c r="B3763" s="33" t="s">
        <v>580</v>
      </c>
      <c r="C3763" s="34">
        <v>16</v>
      </c>
      <c r="D3763" s="33" t="s">
        <v>42</v>
      </c>
      <c r="E3763" s="33" t="s">
        <v>4079</v>
      </c>
      <c r="F3763" s="35">
        <v>44103105</v>
      </c>
      <c r="G3763" s="33" t="s">
        <v>15071</v>
      </c>
      <c r="H3763" s="33">
        <v>4</v>
      </c>
      <c r="I3763" s="33">
        <v>6</v>
      </c>
      <c r="J3763" s="36">
        <v>3</v>
      </c>
      <c r="K3763" s="37">
        <v>878850</v>
      </c>
      <c r="L3763" s="38" t="s">
        <v>15</v>
      </c>
      <c r="M3763" s="38" t="s">
        <v>13</v>
      </c>
    </row>
    <row r="3764" spans="1:13" s="39" customFormat="1" ht="12.75" x14ac:dyDescent="0.2">
      <c r="A3764" s="33" t="s">
        <v>21</v>
      </c>
      <c r="B3764" s="33" t="s">
        <v>580</v>
      </c>
      <c r="C3764" s="34">
        <v>16</v>
      </c>
      <c r="D3764" s="33" t="s">
        <v>42</v>
      </c>
      <c r="E3764" s="33" t="s">
        <v>4080</v>
      </c>
      <c r="F3764" s="35">
        <v>44103105</v>
      </c>
      <c r="G3764" s="33" t="s">
        <v>15071</v>
      </c>
      <c r="H3764" s="33">
        <v>4</v>
      </c>
      <c r="I3764" s="33">
        <v>6</v>
      </c>
      <c r="J3764" s="36">
        <v>5</v>
      </c>
      <c r="K3764" s="37">
        <v>1220625</v>
      </c>
      <c r="L3764" s="38" t="s">
        <v>15</v>
      </c>
      <c r="M3764" s="38" t="s">
        <v>13</v>
      </c>
    </row>
    <row r="3765" spans="1:13" s="39" customFormat="1" ht="12.75" x14ac:dyDescent="0.2">
      <c r="A3765" s="33" t="s">
        <v>21</v>
      </c>
      <c r="B3765" s="33" t="s">
        <v>580</v>
      </c>
      <c r="C3765" s="34">
        <v>16</v>
      </c>
      <c r="D3765" s="33" t="s">
        <v>42</v>
      </c>
      <c r="E3765" s="33" t="s">
        <v>4081</v>
      </c>
      <c r="F3765" s="35">
        <v>44103105</v>
      </c>
      <c r="G3765" s="33" t="s">
        <v>15071</v>
      </c>
      <c r="H3765" s="33">
        <v>4</v>
      </c>
      <c r="I3765" s="33">
        <v>6</v>
      </c>
      <c r="J3765" s="36">
        <v>1</v>
      </c>
      <c r="K3765" s="37">
        <v>585900</v>
      </c>
      <c r="L3765" s="38" t="s">
        <v>15</v>
      </c>
      <c r="M3765" s="38" t="s">
        <v>13</v>
      </c>
    </row>
    <row r="3766" spans="1:13" s="39" customFormat="1" ht="12.75" x14ac:dyDescent="0.2">
      <c r="A3766" s="33" t="s">
        <v>21</v>
      </c>
      <c r="B3766" s="33" t="s">
        <v>580</v>
      </c>
      <c r="C3766" s="34">
        <v>16</v>
      </c>
      <c r="D3766" s="33" t="s">
        <v>42</v>
      </c>
      <c r="E3766" s="33" t="s">
        <v>4082</v>
      </c>
      <c r="F3766" s="35">
        <v>44103105</v>
      </c>
      <c r="G3766" s="33" t="s">
        <v>15071</v>
      </c>
      <c r="H3766" s="33">
        <v>4</v>
      </c>
      <c r="I3766" s="33">
        <v>6</v>
      </c>
      <c r="J3766" s="36">
        <v>1</v>
      </c>
      <c r="K3766" s="37">
        <v>683550</v>
      </c>
      <c r="L3766" s="38" t="s">
        <v>15</v>
      </c>
      <c r="M3766" s="38" t="s">
        <v>13</v>
      </c>
    </row>
    <row r="3767" spans="1:13" s="39" customFormat="1" ht="12.75" x14ac:dyDescent="0.2">
      <c r="A3767" s="33" t="s">
        <v>21</v>
      </c>
      <c r="B3767" s="33" t="s">
        <v>580</v>
      </c>
      <c r="C3767" s="34">
        <v>16</v>
      </c>
      <c r="D3767" s="33" t="s">
        <v>42</v>
      </c>
      <c r="E3767" s="33" t="s">
        <v>4083</v>
      </c>
      <c r="F3767" s="35">
        <v>44103105</v>
      </c>
      <c r="G3767" s="33" t="s">
        <v>15071</v>
      </c>
      <c r="H3767" s="33">
        <v>4</v>
      </c>
      <c r="I3767" s="33">
        <v>6</v>
      </c>
      <c r="J3767" s="36">
        <v>2</v>
      </c>
      <c r="K3767" s="37">
        <v>1757700</v>
      </c>
      <c r="L3767" s="38" t="s">
        <v>15</v>
      </c>
      <c r="M3767" s="38" t="s">
        <v>13</v>
      </c>
    </row>
    <row r="3768" spans="1:13" s="39" customFormat="1" ht="12.75" x14ac:dyDescent="0.2">
      <c r="A3768" s="33" t="s">
        <v>21</v>
      </c>
      <c r="B3768" s="33" t="s">
        <v>580</v>
      </c>
      <c r="C3768" s="34">
        <v>16</v>
      </c>
      <c r="D3768" s="33" t="s">
        <v>42</v>
      </c>
      <c r="E3768" s="33" t="s">
        <v>4084</v>
      </c>
      <c r="F3768" s="35">
        <v>44103105</v>
      </c>
      <c r="G3768" s="33" t="s">
        <v>15071</v>
      </c>
      <c r="H3768" s="33">
        <v>4</v>
      </c>
      <c r="I3768" s="33">
        <v>6</v>
      </c>
      <c r="J3768" s="36">
        <v>2</v>
      </c>
      <c r="K3768" s="37">
        <v>1074150</v>
      </c>
      <c r="L3768" s="38" t="s">
        <v>15</v>
      </c>
      <c r="M3768" s="38" t="s">
        <v>13</v>
      </c>
    </row>
    <row r="3769" spans="1:13" s="39" customFormat="1" ht="12.75" x14ac:dyDescent="0.2">
      <c r="A3769" s="33" t="s">
        <v>21</v>
      </c>
      <c r="B3769" s="33" t="s">
        <v>580</v>
      </c>
      <c r="C3769" s="34">
        <v>16</v>
      </c>
      <c r="D3769" s="33" t="s">
        <v>42</v>
      </c>
      <c r="E3769" s="33" t="s">
        <v>4085</v>
      </c>
      <c r="F3769" s="35">
        <v>44103105</v>
      </c>
      <c r="G3769" s="33" t="s">
        <v>15071</v>
      </c>
      <c r="H3769" s="33">
        <v>4</v>
      </c>
      <c r="I3769" s="33">
        <v>6</v>
      </c>
      <c r="J3769" s="36">
        <v>1</v>
      </c>
      <c r="K3769" s="37">
        <v>292950</v>
      </c>
      <c r="L3769" s="38" t="s">
        <v>15</v>
      </c>
      <c r="M3769" s="38" t="s">
        <v>13</v>
      </c>
    </row>
    <row r="3770" spans="1:13" s="39" customFormat="1" ht="12.75" x14ac:dyDescent="0.2">
      <c r="A3770" s="33" t="s">
        <v>21</v>
      </c>
      <c r="B3770" s="33" t="s">
        <v>580</v>
      </c>
      <c r="C3770" s="34">
        <v>16</v>
      </c>
      <c r="D3770" s="33" t="s">
        <v>42</v>
      </c>
      <c r="E3770" s="33" t="s">
        <v>4086</v>
      </c>
      <c r="F3770" s="35">
        <v>44103105</v>
      </c>
      <c r="G3770" s="33" t="s">
        <v>15071</v>
      </c>
      <c r="H3770" s="33">
        <v>4</v>
      </c>
      <c r="I3770" s="33">
        <v>6</v>
      </c>
      <c r="J3770" s="36">
        <v>1</v>
      </c>
      <c r="K3770" s="37">
        <v>292950</v>
      </c>
      <c r="L3770" s="38" t="s">
        <v>15</v>
      </c>
      <c r="M3770" s="38" t="s">
        <v>13</v>
      </c>
    </row>
    <row r="3771" spans="1:13" s="39" customFormat="1" ht="12.75" x14ac:dyDescent="0.2">
      <c r="A3771" s="33" t="s">
        <v>21</v>
      </c>
      <c r="B3771" s="33" t="s">
        <v>580</v>
      </c>
      <c r="C3771" s="34">
        <v>16</v>
      </c>
      <c r="D3771" s="33" t="s">
        <v>42</v>
      </c>
      <c r="E3771" s="33" t="s">
        <v>4087</v>
      </c>
      <c r="F3771" s="35">
        <v>44103105</v>
      </c>
      <c r="G3771" s="33" t="s">
        <v>15071</v>
      </c>
      <c r="H3771" s="33">
        <v>4</v>
      </c>
      <c r="I3771" s="33">
        <v>6</v>
      </c>
      <c r="J3771" s="36">
        <v>1</v>
      </c>
      <c r="K3771" s="37">
        <v>292950</v>
      </c>
      <c r="L3771" s="38" t="s">
        <v>15</v>
      </c>
      <c r="M3771" s="38" t="s">
        <v>13</v>
      </c>
    </row>
    <row r="3772" spans="1:13" s="39" customFormat="1" ht="12.75" x14ac:dyDescent="0.2">
      <c r="A3772" s="33" t="s">
        <v>21</v>
      </c>
      <c r="B3772" s="33" t="s">
        <v>580</v>
      </c>
      <c r="C3772" s="34">
        <v>16</v>
      </c>
      <c r="D3772" s="33" t="s">
        <v>42</v>
      </c>
      <c r="E3772" s="33" t="s">
        <v>4088</v>
      </c>
      <c r="F3772" s="35">
        <v>44103105</v>
      </c>
      <c r="G3772" s="33" t="s">
        <v>15071</v>
      </c>
      <c r="H3772" s="33">
        <v>4</v>
      </c>
      <c r="I3772" s="33">
        <v>6</v>
      </c>
      <c r="J3772" s="36">
        <v>3</v>
      </c>
      <c r="K3772" s="37">
        <v>878850</v>
      </c>
      <c r="L3772" s="38" t="s">
        <v>15</v>
      </c>
      <c r="M3772" s="38" t="s">
        <v>13</v>
      </c>
    </row>
    <row r="3773" spans="1:13" s="39" customFormat="1" ht="12.75" x14ac:dyDescent="0.2">
      <c r="A3773" s="33" t="s">
        <v>21</v>
      </c>
      <c r="B3773" s="33" t="s">
        <v>580</v>
      </c>
      <c r="C3773" s="34">
        <v>16</v>
      </c>
      <c r="D3773" s="33" t="s">
        <v>42</v>
      </c>
      <c r="E3773" s="33" t="s">
        <v>4089</v>
      </c>
      <c r="F3773" s="35">
        <v>44103105</v>
      </c>
      <c r="G3773" s="33" t="s">
        <v>15071</v>
      </c>
      <c r="H3773" s="33">
        <v>4</v>
      </c>
      <c r="I3773" s="33">
        <v>6</v>
      </c>
      <c r="J3773" s="36">
        <v>1</v>
      </c>
      <c r="K3773" s="37">
        <v>292950</v>
      </c>
      <c r="L3773" s="38" t="s">
        <v>15</v>
      </c>
      <c r="M3773" s="38" t="s">
        <v>13</v>
      </c>
    </row>
    <row r="3774" spans="1:13" s="39" customFormat="1" ht="12.75" x14ac:dyDescent="0.2">
      <c r="A3774" s="33" t="s">
        <v>21</v>
      </c>
      <c r="B3774" s="33" t="s">
        <v>580</v>
      </c>
      <c r="C3774" s="34">
        <v>16</v>
      </c>
      <c r="D3774" s="33" t="s">
        <v>42</v>
      </c>
      <c r="E3774" s="33" t="s">
        <v>4090</v>
      </c>
      <c r="F3774" s="35">
        <v>44103105</v>
      </c>
      <c r="G3774" s="33" t="s">
        <v>15071</v>
      </c>
      <c r="H3774" s="33">
        <v>4</v>
      </c>
      <c r="I3774" s="33">
        <v>6</v>
      </c>
      <c r="J3774" s="36">
        <v>1</v>
      </c>
      <c r="K3774" s="37">
        <v>292950</v>
      </c>
      <c r="L3774" s="38" t="s">
        <v>15</v>
      </c>
      <c r="M3774" s="38" t="s">
        <v>13</v>
      </c>
    </row>
    <row r="3775" spans="1:13" s="39" customFormat="1" ht="12.75" x14ac:dyDescent="0.2">
      <c r="A3775" s="33" t="s">
        <v>21</v>
      </c>
      <c r="B3775" s="33" t="s">
        <v>580</v>
      </c>
      <c r="C3775" s="34">
        <v>16</v>
      </c>
      <c r="D3775" s="33" t="s">
        <v>42</v>
      </c>
      <c r="E3775" s="33" t="s">
        <v>4091</v>
      </c>
      <c r="F3775" s="35">
        <v>44103105</v>
      </c>
      <c r="G3775" s="33" t="s">
        <v>15071</v>
      </c>
      <c r="H3775" s="33">
        <v>4</v>
      </c>
      <c r="I3775" s="33">
        <v>6</v>
      </c>
      <c r="J3775" s="36">
        <v>1</v>
      </c>
      <c r="K3775" s="37">
        <v>1464750</v>
      </c>
      <c r="L3775" s="38" t="s">
        <v>15</v>
      </c>
      <c r="M3775" s="38" t="s">
        <v>13</v>
      </c>
    </row>
    <row r="3776" spans="1:13" s="39" customFormat="1" ht="12.75" x14ac:dyDescent="0.2">
      <c r="A3776" s="33" t="s">
        <v>21</v>
      </c>
      <c r="B3776" s="33" t="s">
        <v>580</v>
      </c>
      <c r="C3776" s="34">
        <v>16</v>
      </c>
      <c r="D3776" s="33" t="s">
        <v>42</v>
      </c>
      <c r="E3776" s="33" t="s">
        <v>4092</v>
      </c>
      <c r="F3776" s="35">
        <v>44103105</v>
      </c>
      <c r="G3776" s="33" t="s">
        <v>15071</v>
      </c>
      <c r="H3776" s="33">
        <v>4</v>
      </c>
      <c r="I3776" s="33">
        <v>6</v>
      </c>
      <c r="J3776" s="36">
        <v>2</v>
      </c>
      <c r="K3776" s="37">
        <v>585900</v>
      </c>
      <c r="L3776" s="38" t="s">
        <v>15</v>
      </c>
      <c r="M3776" s="38" t="s">
        <v>13</v>
      </c>
    </row>
    <row r="3777" spans="1:13" s="39" customFormat="1" ht="12.75" x14ac:dyDescent="0.2">
      <c r="A3777" s="33" t="s">
        <v>21</v>
      </c>
      <c r="B3777" s="33" t="s">
        <v>580</v>
      </c>
      <c r="C3777" s="34">
        <v>16</v>
      </c>
      <c r="D3777" s="33" t="s">
        <v>42</v>
      </c>
      <c r="E3777" s="33" t="s">
        <v>4093</v>
      </c>
      <c r="F3777" s="35">
        <v>44103105</v>
      </c>
      <c r="G3777" s="33" t="s">
        <v>15071</v>
      </c>
      <c r="H3777" s="33">
        <v>4</v>
      </c>
      <c r="I3777" s="33">
        <v>6</v>
      </c>
      <c r="J3777" s="36">
        <v>1</v>
      </c>
      <c r="K3777" s="37">
        <v>292950</v>
      </c>
      <c r="L3777" s="38" t="s">
        <v>15</v>
      </c>
      <c r="M3777" s="38" t="s">
        <v>13</v>
      </c>
    </row>
    <row r="3778" spans="1:13" s="39" customFormat="1" ht="12.75" x14ac:dyDescent="0.2">
      <c r="A3778" s="33" t="s">
        <v>21</v>
      </c>
      <c r="B3778" s="33" t="s">
        <v>580</v>
      </c>
      <c r="C3778" s="34">
        <v>16</v>
      </c>
      <c r="D3778" s="33" t="s">
        <v>42</v>
      </c>
      <c r="E3778" s="33" t="s">
        <v>4094</v>
      </c>
      <c r="F3778" s="35">
        <v>44103105</v>
      </c>
      <c r="G3778" s="33" t="s">
        <v>15071</v>
      </c>
      <c r="H3778" s="33">
        <v>4</v>
      </c>
      <c r="I3778" s="33">
        <v>6</v>
      </c>
      <c r="J3778" s="36">
        <v>1</v>
      </c>
      <c r="K3778" s="37">
        <v>292950</v>
      </c>
      <c r="L3778" s="38" t="s">
        <v>15</v>
      </c>
      <c r="M3778" s="38" t="s">
        <v>13</v>
      </c>
    </row>
    <row r="3779" spans="1:13" s="39" customFormat="1" ht="12.75" x14ac:dyDescent="0.2">
      <c r="A3779" s="33" t="s">
        <v>21</v>
      </c>
      <c r="B3779" s="33" t="s">
        <v>580</v>
      </c>
      <c r="C3779" s="34">
        <v>16</v>
      </c>
      <c r="D3779" s="33" t="s">
        <v>42</v>
      </c>
      <c r="E3779" s="33" t="s">
        <v>4095</v>
      </c>
      <c r="F3779" s="35">
        <v>44103105</v>
      </c>
      <c r="G3779" s="33" t="s">
        <v>15071</v>
      </c>
      <c r="H3779" s="33">
        <v>4</v>
      </c>
      <c r="I3779" s="33">
        <v>6</v>
      </c>
      <c r="J3779" s="36">
        <v>1</v>
      </c>
      <c r="K3779" s="37">
        <v>292950</v>
      </c>
      <c r="L3779" s="38" t="s">
        <v>15</v>
      </c>
      <c r="M3779" s="38" t="s">
        <v>13</v>
      </c>
    </row>
    <row r="3780" spans="1:13" s="39" customFormat="1" ht="12.75" x14ac:dyDescent="0.2">
      <c r="A3780" s="33" t="s">
        <v>21</v>
      </c>
      <c r="B3780" s="33" t="s">
        <v>580</v>
      </c>
      <c r="C3780" s="34">
        <v>16</v>
      </c>
      <c r="D3780" s="33" t="s">
        <v>42</v>
      </c>
      <c r="E3780" s="33" t="s">
        <v>4096</v>
      </c>
      <c r="F3780" s="35">
        <v>44103105</v>
      </c>
      <c r="G3780" s="33" t="s">
        <v>15071</v>
      </c>
      <c r="H3780" s="33">
        <v>4</v>
      </c>
      <c r="I3780" s="33">
        <v>6</v>
      </c>
      <c r="J3780" s="36">
        <v>1</v>
      </c>
      <c r="K3780" s="37">
        <v>341775</v>
      </c>
      <c r="L3780" s="38" t="s">
        <v>15</v>
      </c>
      <c r="M3780" s="38" t="s">
        <v>13</v>
      </c>
    </row>
    <row r="3781" spans="1:13" s="39" customFormat="1" ht="12.75" x14ac:dyDescent="0.2">
      <c r="A3781" s="33" t="s">
        <v>21</v>
      </c>
      <c r="B3781" s="33" t="s">
        <v>580</v>
      </c>
      <c r="C3781" s="34">
        <v>16</v>
      </c>
      <c r="D3781" s="33" t="s">
        <v>42</v>
      </c>
      <c r="E3781" s="33" t="s">
        <v>4097</v>
      </c>
      <c r="F3781" s="35">
        <v>44103105</v>
      </c>
      <c r="G3781" s="33" t="s">
        <v>15071</v>
      </c>
      <c r="H3781" s="33">
        <v>4</v>
      </c>
      <c r="I3781" s="33">
        <v>6</v>
      </c>
      <c r="J3781" s="36">
        <v>1</v>
      </c>
      <c r="K3781" s="37">
        <v>341775</v>
      </c>
      <c r="L3781" s="38" t="s">
        <v>15</v>
      </c>
      <c r="M3781" s="38" t="s">
        <v>13</v>
      </c>
    </row>
    <row r="3782" spans="1:13" s="39" customFormat="1" ht="12.75" x14ac:dyDescent="0.2">
      <c r="A3782" s="33" t="s">
        <v>21</v>
      </c>
      <c r="B3782" s="33" t="s">
        <v>580</v>
      </c>
      <c r="C3782" s="34">
        <v>16</v>
      </c>
      <c r="D3782" s="33" t="s">
        <v>42</v>
      </c>
      <c r="E3782" s="33" t="s">
        <v>4098</v>
      </c>
      <c r="F3782" s="35">
        <v>44103105</v>
      </c>
      <c r="G3782" s="33" t="s">
        <v>15071</v>
      </c>
      <c r="H3782" s="33">
        <v>4</v>
      </c>
      <c r="I3782" s="33">
        <v>6</v>
      </c>
      <c r="J3782" s="36">
        <v>1</v>
      </c>
      <c r="K3782" s="37">
        <v>341775</v>
      </c>
      <c r="L3782" s="38" t="s">
        <v>15</v>
      </c>
      <c r="M3782" s="38" t="s">
        <v>13</v>
      </c>
    </row>
    <row r="3783" spans="1:13" s="39" customFormat="1" ht="12.75" x14ac:dyDescent="0.2">
      <c r="A3783" s="33" t="s">
        <v>21</v>
      </c>
      <c r="B3783" s="33" t="s">
        <v>580</v>
      </c>
      <c r="C3783" s="34">
        <v>16</v>
      </c>
      <c r="D3783" s="33" t="s">
        <v>42</v>
      </c>
      <c r="E3783" s="33" t="s">
        <v>4099</v>
      </c>
      <c r="F3783" s="35">
        <v>44103105</v>
      </c>
      <c r="G3783" s="33" t="s">
        <v>15071</v>
      </c>
      <c r="H3783" s="33">
        <v>4</v>
      </c>
      <c r="I3783" s="33">
        <v>6</v>
      </c>
      <c r="J3783" s="36">
        <v>2</v>
      </c>
      <c r="K3783" s="37">
        <v>683550</v>
      </c>
      <c r="L3783" s="38" t="s">
        <v>15</v>
      </c>
      <c r="M3783" s="38" t="s">
        <v>13</v>
      </c>
    </row>
    <row r="3784" spans="1:13" s="39" customFormat="1" ht="12.75" x14ac:dyDescent="0.2">
      <c r="A3784" s="33" t="s">
        <v>21</v>
      </c>
      <c r="B3784" s="33" t="s">
        <v>580</v>
      </c>
      <c r="C3784" s="34">
        <v>16</v>
      </c>
      <c r="D3784" s="33" t="s">
        <v>42</v>
      </c>
      <c r="E3784" s="33" t="s">
        <v>4100</v>
      </c>
      <c r="F3784" s="35">
        <v>44103105</v>
      </c>
      <c r="G3784" s="33" t="s">
        <v>15071</v>
      </c>
      <c r="H3784" s="33">
        <v>4</v>
      </c>
      <c r="I3784" s="33">
        <v>6</v>
      </c>
      <c r="J3784" s="36">
        <v>1</v>
      </c>
      <c r="K3784" s="37">
        <v>341775</v>
      </c>
      <c r="L3784" s="38" t="s">
        <v>15</v>
      </c>
      <c r="M3784" s="38" t="s">
        <v>13</v>
      </c>
    </row>
    <row r="3785" spans="1:13" s="39" customFormat="1" ht="12.75" x14ac:dyDescent="0.2">
      <c r="A3785" s="33" t="s">
        <v>21</v>
      </c>
      <c r="B3785" s="33" t="s">
        <v>580</v>
      </c>
      <c r="C3785" s="34">
        <v>16</v>
      </c>
      <c r="D3785" s="33" t="s">
        <v>42</v>
      </c>
      <c r="E3785" s="33" t="s">
        <v>4101</v>
      </c>
      <c r="F3785" s="35">
        <v>44103105</v>
      </c>
      <c r="G3785" s="33" t="s">
        <v>15071</v>
      </c>
      <c r="H3785" s="33">
        <v>4</v>
      </c>
      <c r="I3785" s="33">
        <v>6</v>
      </c>
      <c r="J3785" s="36">
        <v>6</v>
      </c>
      <c r="K3785" s="37">
        <v>2343600</v>
      </c>
      <c r="L3785" s="38" t="s">
        <v>15</v>
      </c>
      <c r="M3785" s="38" t="s">
        <v>13</v>
      </c>
    </row>
    <row r="3786" spans="1:13" s="39" customFormat="1" ht="12.75" x14ac:dyDescent="0.2">
      <c r="A3786" s="33" t="s">
        <v>21</v>
      </c>
      <c r="B3786" s="33" t="s">
        <v>580</v>
      </c>
      <c r="C3786" s="34">
        <v>16</v>
      </c>
      <c r="D3786" s="33" t="s">
        <v>42</v>
      </c>
      <c r="E3786" s="33" t="s">
        <v>4102</v>
      </c>
      <c r="F3786" s="35">
        <v>44103105</v>
      </c>
      <c r="G3786" s="33" t="s">
        <v>15071</v>
      </c>
      <c r="H3786" s="33">
        <v>4</v>
      </c>
      <c r="I3786" s="33">
        <v>6</v>
      </c>
      <c r="J3786" s="36">
        <v>1</v>
      </c>
      <c r="K3786" s="37">
        <v>1464750</v>
      </c>
      <c r="L3786" s="38" t="s">
        <v>15</v>
      </c>
      <c r="M3786" s="38" t="s">
        <v>13</v>
      </c>
    </row>
    <row r="3787" spans="1:13" s="39" customFormat="1" ht="12.75" x14ac:dyDescent="0.2">
      <c r="A3787" s="33" t="s">
        <v>21</v>
      </c>
      <c r="B3787" s="33" t="s">
        <v>580</v>
      </c>
      <c r="C3787" s="34">
        <v>16</v>
      </c>
      <c r="D3787" s="33" t="s">
        <v>42</v>
      </c>
      <c r="E3787" s="33" t="s">
        <v>4103</v>
      </c>
      <c r="F3787" s="35">
        <v>44103105</v>
      </c>
      <c r="G3787" s="33" t="s">
        <v>15071</v>
      </c>
      <c r="H3787" s="33">
        <v>4</v>
      </c>
      <c r="I3787" s="33">
        <v>6</v>
      </c>
      <c r="J3787" s="36">
        <v>1</v>
      </c>
      <c r="K3787" s="37">
        <v>1464750</v>
      </c>
      <c r="L3787" s="38" t="s">
        <v>15</v>
      </c>
      <c r="M3787" s="38" t="s">
        <v>13</v>
      </c>
    </row>
    <row r="3788" spans="1:13" s="39" customFormat="1" ht="12.75" x14ac:dyDescent="0.2">
      <c r="A3788" s="33" t="s">
        <v>21</v>
      </c>
      <c r="B3788" s="33" t="s">
        <v>580</v>
      </c>
      <c r="C3788" s="34">
        <v>16</v>
      </c>
      <c r="D3788" s="33" t="s">
        <v>42</v>
      </c>
      <c r="E3788" s="33" t="s">
        <v>4104</v>
      </c>
      <c r="F3788" s="35">
        <v>44103105</v>
      </c>
      <c r="G3788" s="33" t="s">
        <v>15071</v>
      </c>
      <c r="H3788" s="33">
        <v>4</v>
      </c>
      <c r="I3788" s="33">
        <v>6</v>
      </c>
      <c r="J3788" s="36">
        <v>1</v>
      </c>
      <c r="K3788" s="37">
        <v>1171800</v>
      </c>
      <c r="L3788" s="38" t="s">
        <v>15</v>
      </c>
      <c r="M3788" s="38" t="s">
        <v>13</v>
      </c>
    </row>
    <row r="3789" spans="1:13" s="39" customFormat="1" ht="12.75" x14ac:dyDescent="0.2">
      <c r="A3789" s="33" t="s">
        <v>21</v>
      </c>
      <c r="B3789" s="33" t="s">
        <v>580</v>
      </c>
      <c r="C3789" s="34">
        <v>16</v>
      </c>
      <c r="D3789" s="33" t="s">
        <v>42</v>
      </c>
      <c r="E3789" s="33" t="s">
        <v>4105</v>
      </c>
      <c r="F3789" s="35">
        <v>44103105</v>
      </c>
      <c r="G3789" s="33" t="s">
        <v>15071</v>
      </c>
      <c r="H3789" s="33">
        <v>4</v>
      </c>
      <c r="I3789" s="33">
        <v>6</v>
      </c>
      <c r="J3789" s="36">
        <v>8</v>
      </c>
      <c r="K3789" s="37">
        <v>390600</v>
      </c>
      <c r="L3789" s="38" t="s">
        <v>15</v>
      </c>
      <c r="M3789" s="38" t="s">
        <v>13</v>
      </c>
    </row>
    <row r="3790" spans="1:13" s="39" customFormat="1" ht="12.75" x14ac:dyDescent="0.2">
      <c r="A3790" s="33" t="s">
        <v>21</v>
      </c>
      <c r="B3790" s="33" t="s">
        <v>580</v>
      </c>
      <c r="C3790" s="34">
        <v>16</v>
      </c>
      <c r="D3790" s="33" t="s">
        <v>42</v>
      </c>
      <c r="E3790" s="33" t="s">
        <v>4106</v>
      </c>
      <c r="F3790" s="35">
        <v>44103105</v>
      </c>
      <c r="G3790" s="33" t="s">
        <v>15071</v>
      </c>
      <c r="H3790" s="33">
        <v>4</v>
      </c>
      <c r="I3790" s="33">
        <v>6</v>
      </c>
      <c r="J3790" s="36">
        <v>6</v>
      </c>
      <c r="K3790" s="37">
        <v>292950</v>
      </c>
      <c r="L3790" s="38" t="s">
        <v>15</v>
      </c>
      <c r="M3790" s="38" t="s">
        <v>13</v>
      </c>
    </row>
    <row r="3791" spans="1:13" s="39" customFormat="1" ht="12.75" x14ac:dyDescent="0.2">
      <c r="A3791" s="33" t="s">
        <v>21</v>
      </c>
      <c r="B3791" s="33" t="s">
        <v>580</v>
      </c>
      <c r="C3791" s="34">
        <v>16</v>
      </c>
      <c r="D3791" s="33" t="s">
        <v>42</v>
      </c>
      <c r="E3791" s="33" t="s">
        <v>4107</v>
      </c>
      <c r="F3791" s="35">
        <v>44103105</v>
      </c>
      <c r="G3791" s="33" t="s">
        <v>15071</v>
      </c>
      <c r="H3791" s="33">
        <v>4</v>
      </c>
      <c r="I3791" s="33">
        <v>6</v>
      </c>
      <c r="J3791" s="36">
        <v>6</v>
      </c>
      <c r="K3791" s="37">
        <v>292950</v>
      </c>
      <c r="L3791" s="38" t="s">
        <v>15</v>
      </c>
      <c r="M3791" s="38" t="s">
        <v>13</v>
      </c>
    </row>
    <row r="3792" spans="1:13" s="39" customFormat="1" ht="12.75" x14ac:dyDescent="0.2">
      <c r="A3792" s="33" t="s">
        <v>21</v>
      </c>
      <c r="B3792" s="33" t="s">
        <v>580</v>
      </c>
      <c r="C3792" s="34">
        <v>16</v>
      </c>
      <c r="D3792" s="33" t="s">
        <v>42</v>
      </c>
      <c r="E3792" s="33" t="s">
        <v>4108</v>
      </c>
      <c r="F3792" s="35">
        <v>44103105</v>
      </c>
      <c r="G3792" s="33" t="s">
        <v>15071</v>
      </c>
      <c r="H3792" s="33">
        <v>4</v>
      </c>
      <c r="I3792" s="33">
        <v>6</v>
      </c>
      <c r="J3792" s="36">
        <v>6</v>
      </c>
      <c r="K3792" s="37">
        <v>292950</v>
      </c>
      <c r="L3792" s="38" t="s">
        <v>15</v>
      </c>
      <c r="M3792" s="38" t="s">
        <v>13</v>
      </c>
    </row>
    <row r="3793" spans="1:13" s="39" customFormat="1" ht="12.75" x14ac:dyDescent="0.2">
      <c r="A3793" s="33" t="s">
        <v>21</v>
      </c>
      <c r="B3793" s="33" t="s">
        <v>580</v>
      </c>
      <c r="C3793" s="34">
        <v>16</v>
      </c>
      <c r="D3793" s="33" t="s">
        <v>42</v>
      </c>
      <c r="E3793" s="33" t="s">
        <v>4109</v>
      </c>
      <c r="F3793" s="35">
        <v>55121807</v>
      </c>
      <c r="G3793" s="33" t="s">
        <v>15071</v>
      </c>
      <c r="H3793" s="33">
        <v>4</v>
      </c>
      <c r="I3793" s="33">
        <v>6</v>
      </c>
      <c r="J3793" s="36">
        <v>200</v>
      </c>
      <c r="K3793" s="37">
        <v>97800</v>
      </c>
      <c r="L3793" s="38" t="s">
        <v>15</v>
      </c>
      <c r="M3793" s="38" t="s">
        <v>13</v>
      </c>
    </row>
    <row r="3794" spans="1:13" s="39" customFormat="1" ht="12.75" x14ac:dyDescent="0.2">
      <c r="A3794" s="33" t="s">
        <v>21</v>
      </c>
      <c r="B3794" s="33" t="s">
        <v>580</v>
      </c>
      <c r="C3794" s="34">
        <v>16</v>
      </c>
      <c r="D3794" s="33" t="s">
        <v>42</v>
      </c>
      <c r="E3794" s="33" t="s">
        <v>4110</v>
      </c>
      <c r="F3794" s="35">
        <v>55121807</v>
      </c>
      <c r="G3794" s="33" t="s">
        <v>15071</v>
      </c>
      <c r="H3794" s="33">
        <v>4</v>
      </c>
      <c r="I3794" s="33">
        <v>6</v>
      </c>
      <c r="J3794" s="36">
        <v>200</v>
      </c>
      <c r="K3794" s="37">
        <v>742200</v>
      </c>
      <c r="L3794" s="38" t="s">
        <v>15</v>
      </c>
      <c r="M3794" s="38" t="s">
        <v>13</v>
      </c>
    </row>
    <row r="3795" spans="1:13" s="39" customFormat="1" ht="12.75" x14ac:dyDescent="0.2">
      <c r="A3795" s="33" t="s">
        <v>21</v>
      </c>
      <c r="B3795" s="33" t="s">
        <v>580</v>
      </c>
      <c r="C3795" s="34">
        <v>16</v>
      </c>
      <c r="D3795" s="33" t="s">
        <v>42</v>
      </c>
      <c r="E3795" s="33" t="s">
        <v>4111</v>
      </c>
      <c r="F3795" s="35">
        <v>55121802</v>
      </c>
      <c r="G3795" s="33" t="s">
        <v>15071</v>
      </c>
      <c r="H3795" s="33">
        <v>4</v>
      </c>
      <c r="I3795" s="33">
        <v>6</v>
      </c>
      <c r="J3795" s="36">
        <v>300</v>
      </c>
      <c r="K3795" s="37">
        <v>1172100</v>
      </c>
      <c r="L3795" s="38" t="s">
        <v>15</v>
      </c>
      <c r="M3795" s="38" t="s">
        <v>13</v>
      </c>
    </row>
    <row r="3796" spans="1:13" s="39" customFormat="1" ht="12.75" x14ac:dyDescent="0.2">
      <c r="A3796" s="33" t="s">
        <v>21</v>
      </c>
      <c r="B3796" s="33" t="s">
        <v>580</v>
      </c>
      <c r="C3796" s="34">
        <v>16</v>
      </c>
      <c r="D3796" s="33" t="s">
        <v>42</v>
      </c>
      <c r="E3796" s="33" t="s">
        <v>4112</v>
      </c>
      <c r="F3796" s="35">
        <v>44103112</v>
      </c>
      <c r="G3796" s="33" t="s">
        <v>15071</v>
      </c>
      <c r="H3796" s="33">
        <v>4</v>
      </c>
      <c r="I3796" s="33">
        <v>6</v>
      </c>
      <c r="J3796" s="36">
        <v>3</v>
      </c>
      <c r="K3796" s="37">
        <v>1530000</v>
      </c>
      <c r="L3796" s="38" t="s">
        <v>15</v>
      </c>
      <c r="M3796" s="38" t="s">
        <v>13</v>
      </c>
    </row>
    <row r="3797" spans="1:13" s="39" customFormat="1" ht="12.75" x14ac:dyDescent="0.2">
      <c r="A3797" s="33" t="s">
        <v>21</v>
      </c>
      <c r="B3797" s="33" t="s">
        <v>580</v>
      </c>
      <c r="C3797" s="34">
        <v>16</v>
      </c>
      <c r="D3797" s="33" t="s">
        <v>42</v>
      </c>
      <c r="E3797" s="33" t="s">
        <v>4113</v>
      </c>
      <c r="F3797" s="35">
        <v>44103112</v>
      </c>
      <c r="G3797" s="33" t="s">
        <v>15071</v>
      </c>
      <c r="H3797" s="33">
        <v>4</v>
      </c>
      <c r="I3797" s="33">
        <v>6</v>
      </c>
      <c r="J3797" s="36">
        <v>3</v>
      </c>
      <c r="K3797" s="37">
        <v>948000</v>
      </c>
      <c r="L3797" s="38" t="s">
        <v>15</v>
      </c>
      <c r="M3797" s="38" t="s">
        <v>13</v>
      </c>
    </row>
    <row r="3798" spans="1:13" s="39" customFormat="1" ht="12.75" x14ac:dyDescent="0.2">
      <c r="A3798" s="33" t="s">
        <v>21</v>
      </c>
      <c r="B3798" s="33" t="s">
        <v>581</v>
      </c>
      <c r="C3798" s="34">
        <v>16</v>
      </c>
      <c r="D3798" s="33" t="s">
        <v>90</v>
      </c>
      <c r="E3798" s="33" t="s">
        <v>4114</v>
      </c>
      <c r="F3798" s="35">
        <v>47131604</v>
      </c>
      <c r="G3798" s="33" t="s">
        <v>468</v>
      </c>
      <c r="H3798" s="33">
        <v>3</v>
      </c>
      <c r="I3798" s="33">
        <v>2</v>
      </c>
      <c r="J3798" s="36">
        <v>100</v>
      </c>
      <c r="K3798" s="37">
        <v>850400</v>
      </c>
      <c r="L3798" s="38" t="s">
        <v>15</v>
      </c>
      <c r="M3798" s="38" t="s">
        <v>13</v>
      </c>
    </row>
    <row r="3799" spans="1:13" s="39" customFormat="1" ht="12.75" x14ac:dyDescent="0.2">
      <c r="A3799" s="33" t="s">
        <v>21</v>
      </c>
      <c r="B3799" s="33" t="s">
        <v>581</v>
      </c>
      <c r="C3799" s="34">
        <v>16</v>
      </c>
      <c r="D3799" s="33" t="s">
        <v>90</v>
      </c>
      <c r="E3799" s="33" t="s">
        <v>4115</v>
      </c>
      <c r="F3799" s="35">
        <v>47131611</v>
      </c>
      <c r="G3799" s="33" t="s">
        <v>468</v>
      </c>
      <c r="H3799" s="33">
        <v>3</v>
      </c>
      <c r="I3799" s="33">
        <v>2</v>
      </c>
      <c r="J3799" s="36">
        <v>5</v>
      </c>
      <c r="K3799" s="37">
        <v>15855</v>
      </c>
      <c r="L3799" s="38" t="s">
        <v>15</v>
      </c>
      <c r="M3799" s="38" t="s">
        <v>13</v>
      </c>
    </row>
    <row r="3800" spans="1:13" s="39" customFormat="1" ht="12.75" x14ac:dyDescent="0.2">
      <c r="A3800" s="33" t="s">
        <v>21</v>
      </c>
      <c r="B3800" s="33" t="s">
        <v>581</v>
      </c>
      <c r="C3800" s="34">
        <v>16</v>
      </c>
      <c r="D3800" s="33" t="s">
        <v>90</v>
      </c>
      <c r="E3800" s="33" t="s">
        <v>4116</v>
      </c>
      <c r="F3800" s="35">
        <v>47131618</v>
      </c>
      <c r="G3800" s="33" t="s">
        <v>468</v>
      </c>
      <c r="H3800" s="33">
        <v>3</v>
      </c>
      <c r="I3800" s="33">
        <v>2</v>
      </c>
      <c r="J3800" s="36">
        <v>60</v>
      </c>
      <c r="K3800" s="37">
        <v>480720</v>
      </c>
      <c r="L3800" s="38" t="s">
        <v>15</v>
      </c>
      <c r="M3800" s="38" t="s">
        <v>13</v>
      </c>
    </row>
    <row r="3801" spans="1:13" s="39" customFormat="1" ht="12.75" x14ac:dyDescent="0.2">
      <c r="A3801" s="33" t="s">
        <v>21</v>
      </c>
      <c r="B3801" s="33" t="s">
        <v>581</v>
      </c>
      <c r="C3801" s="34">
        <v>16</v>
      </c>
      <c r="D3801" s="33" t="s">
        <v>90</v>
      </c>
      <c r="E3801" s="33" t="s">
        <v>1240</v>
      </c>
      <c r="F3801" s="35">
        <v>47131805</v>
      </c>
      <c r="G3801" s="33" t="s">
        <v>468</v>
      </c>
      <c r="H3801" s="33">
        <v>3</v>
      </c>
      <c r="I3801" s="33">
        <v>2</v>
      </c>
      <c r="J3801" s="36">
        <v>10</v>
      </c>
      <c r="K3801" s="37">
        <v>171790</v>
      </c>
      <c r="L3801" s="38" t="s">
        <v>15</v>
      </c>
      <c r="M3801" s="38" t="s">
        <v>13</v>
      </c>
    </row>
    <row r="3802" spans="1:13" s="39" customFormat="1" ht="12.75" x14ac:dyDescent="0.2">
      <c r="A3802" s="33" t="s">
        <v>21</v>
      </c>
      <c r="B3802" s="33" t="s">
        <v>581</v>
      </c>
      <c r="C3802" s="34">
        <v>16</v>
      </c>
      <c r="D3802" s="33" t="s">
        <v>90</v>
      </c>
      <c r="E3802" s="33" t="s">
        <v>4117</v>
      </c>
      <c r="F3802" s="35">
        <v>47131812</v>
      </c>
      <c r="G3802" s="33" t="s">
        <v>468</v>
      </c>
      <c r="H3802" s="33">
        <v>3</v>
      </c>
      <c r="I3802" s="33">
        <v>2</v>
      </c>
      <c r="J3802" s="36">
        <v>10</v>
      </c>
      <c r="K3802" s="37">
        <v>77300</v>
      </c>
      <c r="L3802" s="38" t="s">
        <v>15</v>
      </c>
      <c r="M3802" s="38" t="s">
        <v>13</v>
      </c>
    </row>
    <row r="3803" spans="1:13" s="39" customFormat="1" ht="12.75" x14ac:dyDescent="0.2">
      <c r="A3803" s="33" t="s">
        <v>21</v>
      </c>
      <c r="B3803" s="33" t="s">
        <v>581</v>
      </c>
      <c r="C3803" s="34">
        <v>16</v>
      </c>
      <c r="D3803" s="33" t="s">
        <v>90</v>
      </c>
      <c r="E3803" s="33" t="s">
        <v>4118</v>
      </c>
      <c r="F3803" s="35">
        <v>47131807</v>
      </c>
      <c r="G3803" s="33" t="s">
        <v>468</v>
      </c>
      <c r="H3803" s="33">
        <v>3</v>
      </c>
      <c r="I3803" s="33">
        <v>2</v>
      </c>
      <c r="J3803" s="36">
        <v>9</v>
      </c>
      <c r="K3803" s="37">
        <v>56358</v>
      </c>
      <c r="L3803" s="38" t="s">
        <v>15</v>
      </c>
      <c r="M3803" s="38" t="s">
        <v>13</v>
      </c>
    </row>
    <row r="3804" spans="1:13" s="39" customFormat="1" ht="12.75" x14ac:dyDescent="0.2">
      <c r="A3804" s="33" t="s">
        <v>21</v>
      </c>
      <c r="B3804" s="33" t="s">
        <v>581</v>
      </c>
      <c r="C3804" s="34">
        <v>16</v>
      </c>
      <c r="D3804" s="33" t="s">
        <v>90</v>
      </c>
      <c r="E3804" s="33" t="s">
        <v>4119</v>
      </c>
      <c r="F3804" s="35">
        <v>47131828</v>
      </c>
      <c r="G3804" s="33" t="s">
        <v>468</v>
      </c>
      <c r="H3804" s="33">
        <v>3</v>
      </c>
      <c r="I3804" s="33">
        <v>2</v>
      </c>
      <c r="J3804" s="36">
        <v>5</v>
      </c>
      <c r="K3804" s="37">
        <v>61845</v>
      </c>
      <c r="L3804" s="38" t="s">
        <v>15</v>
      </c>
      <c r="M3804" s="38" t="s">
        <v>13</v>
      </c>
    </row>
    <row r="3805" spans="1:13" s="39" customFormat="1" ht="12.75" x14ac:dyDescent="0.2">
      <c r="A3805" s="33" t="s">
        <v>21</v>
      </c>
      <c r="B3805" s="33" t="s">
        <v>581</v>
      </c>
      <c r="C3805" s="34">
        <v>16</v>
      </c>
      <c r="D3805" s="33" t="s">
        <v>90</v>
      </c>
      <c r="E3805" s="33" t="s">
        <v>4120</v>
      </c>
      <c r="F3805" s="35">
        <v>47131821</v>
      </c>
      <c r="G3805" s="33" t="s">
        <v>468</v>
      </c>
      <c r="H3805" s="33">
        <v>3</v>
      </c>
      <c r="I3805" s="33">
        <v>2</v>
      </c>
      <c r="J3805" s="36">
        <v>2</v>
      </c>
      <c r="K3805" s="37">
        <v>54924</v>
      </c>
      <c r="L3805" s="38" t="s">
        <v>15</v>
      </c>
      <c r="M3805" s="38" t="s">
        <v>13</v>
      </c>
    </row>
    <row r="3806" spans="1:13" s="39" customFormat="1" ht="12.75" x14ac:dyDescent="0.2">
      <c r="A3806" s="33" t="s">
        <v>21</v>
      </c>
      <c r="B3806" s="33" t="s">
        <v>581</v>
      </c>
      <c r="C3806" s="34">
        <v>16</v>
      </c>
      <c r="D3806" s="33" t="s">
        <v>90</v>
      </c>
      <c r="E3806" s="33" t="s">
        <v>4121</v>
      </c>
      <c r="F3806" s="35">
        <v>47131803</v>
      </c>
      <c r="G3806" s="33" t="s">
        <v>468</v>
      </c>
      <c r="H3806" s="33">
        <v>3</v>
      </c>
      <c r="I3806" s="33">
        <v>2</v>
      </c>
      <c r="J3806" s="36">
        <v>5</v>
      </c>
      <c r="K3806" s="37">
        <v>72835</v>
      </c>
      <c r="L3806" s="38" t="s">
        <v>15</v>
      </c>
      <c r="M3806" s="38" t="s">
        <v>13</v>
      </c>
    </row>
    <row r="3807" spans="1:13" s="39" customFormat="1" ht="12.75" x14ac:dyDescent="0.2">
      <c r="A3807" s="33" t="s">
        <v>21</v>
      </c>
      <c r="B3807" s="33" t="s">
        <v>581</v>
      </c>
      <c r="C3807" s="34">
        <v>16</v>
      </c>
      <c r="D3807" s="33" t="s">
        <v>90</v>
      </c>
      <c r="E3807" s="33" t="s">
        <v>4122</v>
      </c>
      <c r="F3807" s="35">
        <v>53131608</v>
      </c>
      <c r="G3807" s="33" t="s">
        <v>468</v>
      </c>
      <c r="H3807" s="33">
        <v>3</v>
      </c>
      <c r="I3807" s="33">
        <v>2</v>
      </c>
      <c r="J3807" s="36">
        <v>35</v>
      </c>
      <c r="K3807" s="37">
        <v>2692305</v>
      </c>
      <c r="L3807" s="38" t="s">
        <v>15</v>
      </c>
      <c r="M3807" s="38" t="s">
        <v>13</v>
      </c>
    </row>
    <row r="3808" spans="1:13" s="39" customFormat="1" ht="12.75" x14ac:dyDescent="0.2">
      <c r="A3808" s="33" t="s">
        <v>21</v>
      </c>
      <c r="B3808" s="33" t="s">
        <v>581</v>
      </c>
      <c r="C3808" s="34">
        <v>16</v>
      </c>
      <c r="D3808" s="33" t="s">
        <v>90</v>
      </c>
      <c r="E3808" s="33" t="s">
        <v>4123</v>
      </c>
      <c r="F3808" s="35">
        <v>47131821</v>
      </c>
      <c r="G3808" s="33" t="s">
        <v>468</v>
      </c>
      <c r="H3808" s="33">
        <v>3</v>
      </c>
      <c r="I3808" s="33">
        <v>2</v>
      </c>
      <c r="J3808" s="36">
        <v>2</v>
      </c>
      <c r="K3808" s="37">
        <v>29000</v>
      </c>
      <c r="L3808" s="38" t="s">
        <v>15</v>
      </c>
      <c r="M3808" s="38" t="s">
        <v>13</v>
      </c>
    </row>
    <row r="3809" spans="1:13" s="39" customFormat="1" ht="12.75" x14ac:dyDescent="0.2">
      <c r="A3809" s="33" t="s">
        <v>21</v>
      </c>
      <c r="B3809" s="33" t="s">
        <v>581</v>
      </c>
      <c r="C3809" s="34">
        <v>16</v>
      </c>
      <c r="D3809" s="33" t="s">
        <v>90</v>
      </c>
      <c r="E3809" s="33" t="s">
        <v>4124</v>
      </c>
      <c r="F3809" s="35">
        <v>47131824</v>
      </c>
      <c r="G3809" s="33" t="s">
        <v>468</v>
      </c>
      <c r="H3809" s="33">
        <v>3</v>
      </c>
      <c r="I3809" s="33">
        <v>2</v>
      </c>
      <c r="J3809" s="36">
        <v>10</v>
      </c>
      <c r="K3809" s="37">
        <v>33880</v>
      </c>
      <c r="L3809" s="38" t="s">
        <v>15</v>
      </c>
      <c r="M3809" s="38" t="s">
        <v>13</v>
      </c>
    </row>
    <row r="3810" spans="1:13" s="39" customFormat="1" ht="12.75" x14ac:dyDescent="0.2">
      <c r="A3810" s="33" t="s">
        <v>21</v>
      </c>
      <c r="B3810" s="33" t="s">
        <v>581</v>
      </c>
      <c r="C3810" s="34">
        <v>10</v>
      </c>
      <c r="D3810" s="33" t="s">
        <v>90</v>
      </c>
      <c r="E3810" s="33" t="s">
        <v>4125</v>
      </c>
      <c r="F3810" s="35">
        <v>15121900</v>
      </c>
      <c r="G3810" s="33" t="s">
        <v>15072</v>
      </c>
      <c r="H3810" s="33">
        <v>4</v>
      </c>
      <c r="I3810" s="33">
        <v>6</v>
      </c>
      <c r="J3810" s="36">
        <v>4</v>
      </c>
      <c r="K3810" s="37">
        <v>138000</v>
      </c>
      <c r="L3810" s="38" t="s">
        <v>3312</v>
      </c>
      <c r="M3810" s="38" t="s">
        <v>13</v>
      </c>
    </row>
    <row r="3811" spans="1:13" s="39" customFormat="1" ht="12.75" x14ac:dyDescent="0.2">
      <c r="A3811" s="33" t="s">
        <v>21</v>
      </c>
      <c r="B3811" s="33" t="s">
        <v>581</v>
      </c>
      <c r="C3811" s="34">
        <v>10</v>
      </c>
      <c r="D3811" s="33" t="s">
        <v>90</v>
      </c>
      <c r="E3811" s="33" t="s">
        <v>4126</v>
      </c>
      <c r="F3811" s="35">
        <v>27111907</v>
      </c>
      <c r="G3811" s="33" t="s">
        <v>468</v>
      </c>
      <c r="H3811" s="33">
        <v>4</v>
      </c>
      <c r="I3811" s="33">
        <v>7</v>
      </c>
      <c r="J3811" s="36">
        <v>6</v>
      </c>
      <c r="K3811" s="37">
        <v>34014</v>
      </c>
      <c r="L3811" s="38" t="s">
        <v>15</v>
      </c>
      <c r="M3811" s="38" t="s">
        <v>13</v>
      </c>
    </row>
    <row r="3812" spans="1:13" s="39" customFormat="1" ht="12.75" x14ac:dyDescent="0.2">
      <c r="A3812" s="33" t="s">
        <v>21</v>
      </c>
      <c r="B3812" s="33" t="s">
        <v>581</v>
      </c>
      <c r="C3812" s="34">
        <v>10</v>
      </c>
      <c r="D3812" s="33" t="s">
        <v>90</v>
      </c>
      <c r="E3812" s="33" t="s">
        <v>4127</v>
      </c>
      <c r="F3812" s="35">
        <v>47131824</v>
      </c>
      <c r="G3812" s="33" t="s">
        <v>15072</v>
      </c>
      <c r="H3812" s="33">
        <v>4</v>
      </c>
      <c r="I3812" s="33">
        <v>6</v>
      </c>
      <c r="J3812" s="36">
        <v>2</v>
      </c>
      <c r="K3812" s="37">
        <v>446250</v>
      </c>
      <c r="L3812" s="38" t="s">
        <v>15</v>
      </c>
      <c r="M3812" s="38" t="s">
        <v>13</v>
      </c>
    </row>
    <row r="3813" spans="1:13" s="39" customFormat="1" ht="12.75" x14ac:dyDescent="0.2">
      <c r="A3813" s="33" t="s">
        <v>21</v>
      </c>
      <c r="B3813" s="33" t="s">
        <v>581</v>
      </c>
      <c r="C3813" s="34">
        <v>10</v>
      </c>
      <c r="D3813" s="33" t="s">
        <v>90</v>
      </c>
      <c r="E3813" s="33" t="s">
        <v>4128</v>
      </c>
      <c r="F3813" s="35">
        <v>47131821</v>
      </c>
      <c r="G3813" s="33" t="s">
        <v>15072</v>
      </c>
      <c r="H3813" s="33">
        <v>4</v>
      </c>
      <c r="I3813" s="33">
        <v>6</v>
      </c>
      <c r="J3813" s="36">
        <v>3</v>
      </c>
      <c r="K3813" s="37">
        <v>474000</v>
      </c>
      <c r="L3813" s="38" t="s">
        <v>2367</v>
      </c>
      <c r="M3813" s="38" t="s">
        <v>13</v>
      </c>
    </row>
    <row r="3814" spans="1:13" s="39" customFormat="1" ht="12.75" x14ac:dyDescent="0.2">
      <c r="A3814" s="33" t="s">
        <v>21</v>
      </c>
      <c r="B3814" s="33" t="s">
        <v>581</v>
      </c>
      <c r="C3814" s="34">
        <v>10</v>
      </c>
      <c r="D3814" s="33" t="s">
        <v>90</v>
      </c>
      <c r="E3814" s="33" t="s">
        <v>4129</v>
      </c>
      <c r="F3814" s="35">
        <v>27111907</v>
      </c>
      <c r="G3814" s="33" t="s">
        <v>468</v>
      </c>
      <c r="H3814" s="33">
        <v>4</v>
      </c>
      <c r="I3814" s="33">
        <v>7</v>
      </c>
      <c r="J3814" s="36">
        <v>4</v>
      </c>
      <c r="K3814" s="37">
        <v>121624</v>
      </c>
      <c r="L3814" s="38" t="s">
        <v>15</v>
      </c>
      <c r="M3814" s="38" t="s">
        <v>13</v>
      </c>
    </row>
    <row r="3815" spans="1:13" s="39" customFormat="1" ht="12.75" x14ac:dyDescent="0.2">
      <c r="A3815" s="33" t="s">
        <v>21</v>
      </c>
      <c r="B3815" s="33" t="s">
        <v>581</v>
      </c>
      <c r="C3815" s="34">
        <v>10</v>
      </c>
      <c r="D3815" s="33" t="s">
        <v>90</v>
      </c>
      <c r="E3815" s="33" t="s">
        <v>4130</v>
      </c>
      <c r="F3815" s="35">
        <v>47131600</v>
      </c>
      <c r="G3815" s="33" t="s">
        <v>15072</v>
      </c>
      <c r="H3815" s="33">
        <v>4</v>
      </c>
      <c r="I3815" s="33">
        <v>6</v>
      </c>
      <c r="J3815" s="36">
        <v>3</v>
      </c>
      <c r="K3815" s="37">
        <v>711150</v>
      </c>
      <c r="L3815" s="38" t="s">
        <v>15</v>
      </c>
      <c r="M3815" s="38" t="s">
        <v>13</v>
      </c>
    </row>
    <row r="3816" spans="1:13" s="39" customFormat="1" ht="12.75" x14ac:dyDescent="0.2">
      <c r="A3816" s="33" t="s">
        <v>21</v>
      </c>
      <c r="B3816" s="33" t="s">
        <v>581</v>
      </c>
      <c r="C3816" s="34">
        <v>10</v>
      </c>
      <c r="D3816" s="33" t="s">
        <v>90</v>
      </c>
      <c r="E3816" s="33" t="s">
        <v>4131</v>
      </c>
      <c r="F3816" s="35">
        <v>47131500</v>
      </c>
      <c r="G3816" s="33" t="s">
        <v>15072</v>
      </c>
      <c r="H3816" s="33">
        <v>4</v>
      </c>
      <c r="I3816" s="33">
        <v>6</v>
      </c>
      <c r="J3816" s="36">
        <v>1</v>
      </c>
      <c r="K3816" s="37">
        <v>12500</v>
      </c>
      <c r="L3816" s="38" t="s">
        <v>2369</v>
      </c>
      <c r="M3816" s="38" t="s">
        <v>13</v>
      </c>
    </row>
    <row r="3817" spans="1:13" s="39" customFormat="1" ht="12.75" x14ac:dyDescent="0.2">
      <c r="A3817" s="33" t="s">
        <v>21</v>
      </c>
      <c r="B3817" s="33" t="s">
        <v>581</v>
      </c>
      <c r="C3817" s="34">
        <v>10</v>
      </c>
      <c r="D3817" s="33" t="s">
        <v>90</v>
      </c>
      <c r="E3817" s="33" t="s">
        <v>1240</v>
      </c>
      <c r="F3817" s="35">
        <v>47131805</v>
      </c>
      <c r="G3817" s="33" t="s">
        <v>468</v>
      </c>
      <c r="H3817" s="33">
        <v>4</v>
      </c>
      <c r="I3817" s="33">
        <v>6</v>
      </c>
      <c r="J3817" s="36">
        <v>9</v>
      </c>
      <c r="K3817" s="37">
        <v>154611</v>
      </c>
      <c r="L3817" s="38" t="s">
        <v>2367</v>
      </c>
      <c r="M3817" s="38" t="s">
        <v>13</v>
      </c>
    </row>
    <row r="3818" spans="1:13" s="39" customFormat="1" ht="12.75" x14ac:dyDescent="0.2">
      <c r="A3818" s="33" t="s">
        <v>21</v>
      </c>
      <c r="B3818" s="33" t="s">
        <v>581</v>
      </c>
      <c r="C3818" s="34">
        <v>10</v>
      </c>
      <c r="D3818" s="33" t="s">
        <v>90</v>
      </c>
      <c r="E3818" s="33" t="s">
        <v>4132</v>
      </c>
      <c r="F3818" s="35">
        <v>47131821</v>
      </c>
      <c r="G3818" s="33" t="s">
        <v>468</v>
      </c>
      <c r="H3818" s="33">
        <v>4</v>
      </c>
      <c r="I3818" s="33">
        <v>7</v>
      </c>
      <c r="J3818" s="36">
        <v>10</v>
      </c>
      <c r="K3818" s="37">
        <v>399990</v>
      </c>
      <c r="L3818" s="38" t="s">
        <v>15</v>
      </c>
      <c r="M3818" s="38" t="s">
        <v>13</v>
      </c>
    </row>
    <row r="3819" spans="1:13" s="39" customFormat="1" ht="12.75" x14ac:dyDescent="0.2">
      <c r="A3819" s="33" t="s">
        <v>21</v>
      </c>
      <c r="B3819" s="33" t="s">
        <v>581</v>
      </c>
      <c r="C3819" s="34">
        <v>10</v>
      </c>
      <c r="D3819" s="33" t="s">
        <v>90</v>
      </c>
      <c r="E3819" s="33" t="s">
        <v>4133</v>
      </c>
      <c r="F3819" s="35">
        <v>47131800</v>
      </c>
      <c r="G3819" s="33" t="s">
        <v>15072</v>
      </c>
      <c r="H3819" s="33">
        <v>4</v>
      </c>
      <c r="I3819" s="33">
        <v>6</v>
      </c>
      <c r="J3819" s="36">
        <v>2</v>
      </c>
      <c r="K3819" s="37">
        <v>1100000</v>
      </c>
      <c r="L3819" s="38" t="s">
        <v>2367</v>
      </c>
      <c r="M3819" s="38" t="s">
        <v>13</v>
      </c>
    </row>
    <row r="3820" spans="1:13" s="39" customFormat="1" ht="12.75" x14ac:dyDescent="0.2">
      <c r="A3820" s="33" t="s">
        <v>21</v>
      </c>
      <c r="B3820" s="33" t="s">
        <v>581</v>
      </c>
      <c r="C3820" s="34">
        <v>10</v>
      </c>
      <c r="D3820" s="33" t="s">
        <v>90</v>
      </c>
      <c r="E3820" s="33" t="s">
        <v>4134</v>
      </c>
      <c r="F3820" s="35">
        <v>47131814</v>
      </c>
      <c r="G3820" s="33" t="s">
        <v>15072</v>
      </c>
      <c r="H3820" s="33">
        <v>4</v>
      </c>
      <c r="I3820" s="33">
        <v>6</v>
      </c>
      <c r="J3820" s="36">
        <v>3</v>
      </c>
      <c r="K3820" s="37">
        <v>789180</v>
      </c>
      <c r="L3820" s="38" t="s">
        <v>15</v>
      </c>
      <c r="M3820" s="38" t="s">
        <v>13</v>
      </c>
    </row>
    <row r="3821" spans="1:13" s="39" customFormat="1" ht="12.75" x14ac:dyDescent="0.2">
      <c r="A3821" s="33" t="s">
        <v>21</v>
      </c>
      <c r="B3821" s="33" t="s">
        <v>581</v>
      </c>
      <c r="C3821" s="34">
        <v>10</v>
      </c>
      <c r="D3821" s="33" t="s">
        <v>90</v>
      </c>
      <c r="E3821" s="33" t="s">
        <v>4135</v>
      </c>
      <c r="F3821" s="35">
        <v>53131627</v>
      </c>
      <c r="G3821" s="33" t="s">
        <v>15072</v>
      </c>
      <c r="H3821" s="33">
        <v>4</v>
      </c>
      <c r="I3821" s="33">
        <v>6</v>
      </c>
      <c r="J3821" s="36">
        <v>3</v>
      </c>
      <c r="K3821" s="37">
        <v>1746939</v>
      </c>
      <c r="L3821" s="38" t="s">
        <v>15</v>
      </c>
      <c r="M3821" s="38" t="s">
        <v>13</v>
      </c>
    </row>
    <row r="3822" spans="1:13" s="39" customFormat="1" ht="12.75" x14ac:dyDescent="0.2">
      <c r="A3822" s="33" t="s">
        <v>21</v>
      </c>
      <c r="B3822" s="33" t="s">
        <v>581</v>
      </c>
      <c r="C3822" s="34">
        <v>10</v>
      </c>
      <c r="D3822" s="33" t="s">
        <v>90</v>
      </c>
      <c r="E3822" s="33" t="s">
        <v>4136</v>
      </c>
      <c r="F3822" s="35">
        <v>12181501</v>
      </c>
      <c r="G3822" s="33" t="s">
        <v>15072</v>
      </c>
      <c r="H3822" s="33">
        <v>4</v>
      </c>
      <c r="I3822" s="33">
        <v>6</v>
      </c>
      <c r="J3822" s="36">
        <v>3</v>
      </c>
      <c r="K3822" s="37">
        <v>1198500</v>
      </c>
      <c r="L3822" s="38" t="s">
        <v>15</v>
      </c>
      <c r="M3822" s="38" t="s">
        <v>13</v>
      </c>
    </row>
    <row r="3823" spans="1:13" s="39" customFormat="1" ht="12.75" x14ac:dyDescent="0.2">
      <c r="A3823" s="33" t="s">
        <v>21</v>
      </c>
      <c r="B3823" s="33" t="s">
        <v>581</v>
      </c>
      <c r="C3823" s="34">
        <v>10</v>
      </c>
      <c r="D3823" s="33" t="s">
        <v>90</v>
      </c>
      <c r="E3823" s="33" t="s">
        <v>4137</v>
      </c>
      <c r="F3823" s="35">
        <v>47131824</v>
      </c>
      <c r="G3823" s="33" t="s">
        <v>15072</v>
      </c>
      <c r="H3823" s="33">
        <v>4</v>
      </c>
      <c r="I3823" s="33">
        <v>6</v>
      </c>
      <c r="J3823" s="36">
        <v>9</v>
      </c>
      <c r="K3823" s="37">
        <v>1305000</v>
      </c>
      <c r="L3823" s="38" t="s">
        <v>15</v>
      </c>
      <c r="M3823" s="38" t="s">
        <v>13</v>
      </c>
    </row>
    <row r="3824" spans="1:13" s="39" customFormat="1" ht="12.75" x14ac:dyDescent="0.2">
      <c r="A3824" s="33" t="s">
        <v>21</v>
      </c>
      <c r="B3824" s="33" t="s">
        <v>581</v>
      </c>
      <c r="C3824" s="34">
        <v>10</v>
      </c>
      <c r="D3824" s="33" t="s">
        <v>90</v>
      </c>
      <c r="E3824" s="33" t="s">
        <v>4138</v>
      </c>
      <c r="F3824" s="35">
        <v>31191504</v>
      </c>
      <c r="G3824" s="33" t="s">
        <v>15072</v>
      </c>
      <c r="H3824" s="33">
        <v>4</v>
      </c>
      <c r="I3824" s="33">
        <v>6</v>
      </c>
      <c r="J3824" s="36">
        <v>20</v>
      </c>
      <c r="K3824" s="37">
        <v>6300000</v>
      </c>
      <c r="L3824" s="38" t="s">
        <v>15</v>
      </c>
      <c r="M3824" s="38" t="s">
        <v>13</v>
      </c>
    </row>
    <row r="3825" spans="1:13" s="39" customFormat="1" ht="12.75" x14ac:dyDescent="0.2">
      <c r="A3825" s="33" t="s">
        <v>21</v>
      </c>
      <c r="B3825" s="33" t="s">
        <v>581</v>
      </c>
      <c r="C3825" s="34">
        <v>10</v>
      </c>
      <c r="D3825" s="33" t="s">
        <v>90</v>
      </c>
      <c r="E3825" s="33" t="s">
        <v>4139</v>
      </c>
      <c r="F3825" s="35">
        <v>47131824</v>
      </c>
      <c r="G3825" s="33" t="s">
        <v>15072</v>
      </c>
      <c r="H3825" s="33">
        <v>4</v>
      </c>
      <c r="I3825" s="33">
        <v>6</v>
      </c>
      <c r="J3825" s="36">
        <v>10</v>
      </c>
      <c r="K3825" s="37">
        <v>385000</v>
      </c>
      <c r="L3825" s="38" t="s">
        <v>15</v>
      </c>
      <c r="M3825" s="38" t="s">
        <v>13</v>
      </c>
    </row>
    <row r="3826" spans="1:13" s="39" customFormat="1" ht="12.75" x14ac:dyDescent="0.2">
      <c r="A3826" s="33" t="s">
        <v>21</v>
      </c>
      <c r="B3826" s="33" t="s">
        <v>581</v>
      </c>
      <c r="C3826" s="34">
        <v>10</v>
      </c>
      <c r="D3826" s="33" t="s">
        <v>90</v>
      </c>
      <c r="E3826" s="33" t="s">
        <v>4140</v>
      </c>
      <c r="F3826" s="35">
        <v>12181501</v>
      </c>
      <c r="G3826" s="33" t="s">
        <v>15072</v>
      </c>
      <c r="H3826" s="33">
        <v>4</v>
      </c>
      <c r="I3826" s="33">
        <v>6</v>
      </c>
      <c r="J3826" s="36">
        <v>2</v>
      </c>
      <c r="K3826" s="37">
        <v>1438762</v>
      </c>
      <c r="L3826" s="38" t="s">
        <v>15</v>
      </c>
      <c r="M3826" s="38" t="s">
        <v>13</v>
      </c>
    </row>
    <row r="3827" spans="1:13" s="39" customFormat="1" ht="12.75" x14ac:dyDescent="0.2">
      <c r="A3827" s="33" t="s">
        <v>21</v>
      </c>
      <c r="B3827" s="33" t="s">
        <v>581</v>
      </c>
      <c r="C3827" s="34">
        <v>10</v>
      </c>
      <c r="D3827" s="33" t="s">
        <v>90</v>
      </c>
      <c r="E3827" s="33" t="s">
        <v>4141</v>
      </c>
      <c r="F3827" s="35">
        <v>47131500</v>
      </c>
      <c r="G3827" s="33" t="s">
        <v>15072</v>
      </c>
      <c r="H3827" s="33">
        <v>4</v>
      </c>
      <c r="I3827" s="33">
        <v>6</v>
      </c>
      <c r="J3827" s="36">
        <v>30</v>
      </c>
      <c r="K3827" s="37">
        <v>5670000</v>
      </c>
      <c r="L3827" s="38" t="s">
        <v>15</v>
      </c>
      <c r="M3827" s="38" t="s">
        <v>13</v>
      </c>
    </row>
    <row r="3828" spans="1:13" s="39" customFormat="1" ht="12.75" x14ac:dyDescent="0.2">
      <c r="A3828" s="33" t="s">
        <v>21</v>
      </c>
      <c r="B3828" s="33" t="s">
        <v>581</v>
      </c>
      <c r="C3828" s="34">
        <v>10</v>
      </c>
      <c r="D3828" s="33" t="s">
        <v>90</v>
      </c>
      <c r="E3828" s="33" t="s">
        <v>4142</v>
      </c>
      <c r="F3828" s="35">
        <v>47131502</v>
      </c>
      <c r="G3828" s="33" t="s">
        <v>15072</v>
      </c>
      <c r="H3828" s="33">
        <v>4</v>
      </c>
      <c r="I3828" s="33">
        <v>6</v>
      </c>
      <c r="J3828" s="36">
        <v>1</v>
      </c>
      <c r="K3828" s="37">
        <v>3500000</v>
      </c>
      <c r="L3828" s="38" t="s">
        <v>15</v>
      </c>
      <c r="M3828" s="38" t="s">
        <v>13</v>
      </c>
    </row>
    <row r="3829" spans="1:13" s="39" customFormat="1" ht="12.75" x14ac:dyDescent="0.2">
      <c r="A3829" s="33" t="s">
        <v>21</v>
      </c>
      <c r="B3829" s="33" t="s">
        <v>581</v>
      </c>
      <c r="C3829" s="34">
        <v>10</v>
      </c>
      <c r="D3829" s="33" t="s">
        <v>90</v>
      </c>
      <c r="E3829" s="33" t="s">
        <v>4143</v>
      </c>
      <c r="F3829" s="35">
        <v>47131502</v>
      </c>
      <c r="G3829" s="33" t="s">
        <v>15072</v>
      </c>
      <c r="H3829" s="33">
        <v>4</v>
      </c>
      <c r="I3829" s="33">
        <v>6</v>
      </c>
      <c r="J3829" s="36">
        <v>50</v>
      </c>
      <c r="K3829" s="37">
        <v>10750000</v>
      </c>
      <c r="L3829" s="38" t="s">
        <v>15</v>
      </c>
      <c r="M3829" s="38" t="s">
        <v>13</v>
      </c>
    </row>
    <row r="3830" spans="1:13" s="39" customFormat="1" ht="12.75" x14ac:dyDescent="0.2">
      <c r="A3830" s="33" t="s">
        <v>21</v>
      </c>
      <c r="B3830" s="33" t="s">
        <v>581</v>
      </c>
      <c r="C3830" s="34">
        <v>10</v>
      </c>
      <c r="D3830" s="33" t="s">
        <v>90</v>
      </c>
      <c r="E3830" s="33" t="s">
        <v>4144</v>
      </c>
      <c r="F3830" s="35">
        <v>47131800</v>
      </c>
      <c r="G3830" s="33" t="s">
        <v>15072</v>
      </c>
      <c r="H3830" s="33">
        <v>4</v>
      </c>
      <c r="I3830" s="33">
        <v>6</v>
      </c>
      <c r="J3830" s="36">
        <v>3</v>
      </c>
      <c r="K3830" s="37">
        <v>9750000</v>
      </c>
      <c r="L3830" s="38" t="s">
        <v>15</v>
      </c>
      <c r="M3830" s="38" t="s">
        <v>13</v>
      </c>
    </row>
    <row r="3831" spans="1:13" s="39" customFormat="1" ht="12.75" x14ac:dyDescent="0.2">
      <c r="A3831" s="33" t="s">
        <v>21</v>
      </c>
      <c r="B3831" s="33" t="s">
        <v>581</v>
      </c>
      <c r="C3831" s="34">
        <v>10</v>
      </c>
      <c r="D3831" s="33" t="s">
        <v>90</v>
      </c>
      <c r="E3831" s="33" t="s">
        <v>4145</v>
      </c>
      <c r="F3831" s="35">
        <v>47131812</v>
      </c>
      <c r="G3831" s="33" t="s">
        <v>468</v>
      </c>
      <c r="H3831" s="33">
        <v>3</v>
      </c>
      <c r="I3831" s="33">
        <v>2</v>
      </c>
      <c r="J3831" s="36">
        <v>20</v>
      </c>
      <c r="K3831" s="37">
        <v>167720</v>
      </c>
      <c r="L3831" s="38" t="s">
        <v>15</v>
      </c>
      <c r="M3831" s="38" t="s">
        <v>13</v>
      </c>
    </row>
    <row r="3832" spans="1:13" s="39" customFormat="1" ht="12.75" x14ac:dyDescent="0.2">
      <c r="A3832" s="33" t="s">
        <v>21</v>
      </c>
      <c r="B3832" s="33" t="s">
        <v>581</v>
      </c>
      <c r="C3832" s="34">
        <v>10</v>
      </c>
      <c r="D3832" s="33" t="s">
        <v>90</v>
      </c>
      <c r="E3832" s="33" t="s">
        <v>4146</v>
      </c>
      <c r="F3832" s="35">
        <v>47131812</v>
      </c>
      <c r="G3832" s="33" t="s">
        <v>468</v>
      </c>
      <c r="H3832" s="33">
        <v>3</v>
      </c>
      <c r="I3832" s="33">
        <v>2</v>
      </c>
      <c r="J3832" s="36">
        <v>12</v>
      </c>
      <c r="K3832" s="37">
        <v>92760</v>
      </c>
      <c r="L3832" s="38" t="s">
        <v>15</v>
      </c>
      <c r="M3832" s="38" t="s">
        <v>13</v>
      </c>
    </row>
    <row r="3833" spans="1:13" s="39" customFormat="1" ht="12.75" x14ac:dyDescent="0.2">
      <c r="A3833" s="33" t="s">
        <v>21</v>
      </c>
      <c r="B3833" s="33" t="s">
        <v>581</v>
      </c>
      <c r="C3833" s="34">
        <v>10</v>
      </c>
      <c r="D3833" s="33" t="s">
        <v>90</v>
      </c>
      <c r="E3833" s="33" t="s">
        <v>4147</v>
      </c>
      <c r="F3833" s="35">
        <v>47131807</v>
      </c>
      <c r="G3833" s="33" t="s">
        <v>468</v>
      </c>
      <c r="H3833" s="33">
        <v>3</v>
      </c>
      <c r="I3833" s="33">
        <v>2</v>
      </c>
      <c r="J3833" s="36">
        <v>12</v>
      </c>
      <c r="K3833" s="37">
        <v>75144</v>
      </c>
      <c r="L3833" s="38" t="s">
        <v>15</v>
      </c>
      <c r="M3833" s="38" t="s">
        <v>13</v>
      </c>
    </row>
    <row r="3834" spans="1:13" s="39" customFormat="1" ht="12.75" x14ac:dyDescent="0.2">
      <c r="A3834" s="33" t="s">
        <v>21</v>
      </c>
      <c r="B3834" s="33" t="s">
        <v>581</v>
      </c>
      <c r="C3834" s="34">
        <v>10</v>
      </c>
      <c r="D3834" s="33" t="s">
        <v>90</v>
      </c>
      <c r="E3834" s="33" t="s">
        <v>4148</v>
      </c>
      <c r="F3834" s="35">
        <v>47131800</v>
      </c>
      <c r="G3834" s="33" t="s">
        <v>468</v>
      </c>
      <c r="H3834" s="33">
        <v>3</v>
      </c>
      <c r="I3834" s="33">
        <v>2</v>
      </c>
      <c r="J3834" s="36">
        <v>16</v>
      </c>
      <c r="K3834" s="37">
        <v>60464</v>
      </c>
      <c r="L3834" s="38" t="s">
        <v>15</v>
      </c>
      <c r="M3834" s="38" t="s">
        <v>13</v>
      </c>
    </row>
    <row r="3835" spans="1:13" s="39" customFormat="1" ht="12.75" x14ac:dyDescent="0.2">
      <c r="A3835" s="33" t="s">
        <v>21</v>
      </c>
      <c r="B3835" s="33" t="s">
        <v>581</v>
      </c>
      <c r="C3835" s="34">
        <v>10</v>
      </c>
      <c r="D3835" s="33" t="s">
        <v>90</v>
      </c>
      <c r="E3835" s="33" t="s">
        <v>4149</v>
      </c>
      <c r="F3835" s="35">
        <v>53131608</v>
      </c>
      <c r="G3835" s="33" t="s">
        <v>468</v>
      </c>
      <c r="H3835" s="33">
        <v>3</v>
      </c>
      <c r="I3835" s="33">
        <v>2</v>
      </c>
      <c r="J3835" s="36">
        <v>41</v>
      </c>
      <c r="K3835" s="37">
        <v>140630</v>
      </c>
      <c r="L3835" s="38" t="s">
        <v>15</v>
      </c>
      <c r="M3835" s="38" t="s">
        <v>13</v>
      </c>
    </row>
    <row r="3836" spans="1:13" s="39" customFormat="1" ht="12.75" x14ac:dyDescent="0.2">
      <c r="A3836" s="33" t="s">
        <v>21</v>
      </c>
      <c r="B3836" s="33" t="s">
        <v>581</v>
      </c>
      <c r="C3836" s="34">
        <v>10</v>
      </c>
      <c r="D3836" s="33" t="s">
        <v>90</v>
      </c>
      <c r="E3836" s="33" t="s">
        <v>4150</v>
      </c>
      <c r="F3836" s="35">
        <v>47131604</v>
      </c>
      <c r="G3836" s="33" t="s">
        <v>468</v>
      </c>
      <c r="H3836" s="33">
        <v>3</v>
      </c>
      <c r="I3836" s="33">
        <v>2</v>
      </c>
      <c r="J3836" s="36">
        <v>15</v>
      </c>
      <c r="K3836" s="37">
        <v>66045</v>
      </c>
      <c r="L3836" s="38" t="s">
        <v>15</v>
      </c>
      <c r="M3836" s="38" t="s">
        <v>13</v>
      </c>
    </row>
    <row r="3837" spans="1:13" s="39" customFormat="1" ht="12.75" x14ac:dyDescent="0.2">
      <c r="A3837" s="33" t="s">
        <v>21</v>
      </c>
      <c r="B3837" s="33" t="s">
        <v>581</v>
      </c>
      <c r="C3837" s="34">
        <v>10</v>
      </c>
      <c r="D3837" s="33" t="s">
        <v>90</v>
      </c>
      <c r="E3837" s="33" t="s">
        <v>4151</v>
      </c>
      <c r="F3837" s="35">
        <v>47131603</v>
      </c>
      <c r="G3837" s="33" t="s">
        <v>468</v>
      </c>
      <c r="H3837" s="33">
        <v>3</v>
      </c>
      <c r="I3837" s="33">
        <v>2</v>
      </c>
      <c r="J3837" s="36">
        <v>20</v>
      </c>
      <c r="K3837" s="37">
        <v>8760</v>
      </c>
      <c r="L3837" s="38" t="s">
        <v>15</v>
      </c>
      <c r="M3837" s="38" t="s">
        <v>13</v>
      </c>
    </row>
    <row r="3838" spans="1:13" s="39" customFormat="1" ht="12.75" x14ac:dyDescent="0.2">
      <c r="A3838" s="33" t="s">
        <v>21</v>
      </c>
      <c r="B3838" s="33" t="s">
        <v>581</v>
      </c>
      <c r="C3838" s="34">
        <v>10</v>
      </c>
      <c r="D3838" s="33" t="s">
        <v>90</v>
      </c>
      <c r="E3838" s="33" t="s">
        <v>4152</v>
      </c>
      <c r="F3838" s="35">
        <v>47131603</v>
      </c>
      <c r="G3838" s="33" t="s">
        <v>468</v>
      </c>
      <c r="H3838" s="33">
        <v>3</v>
      </c>
      <c r="I3838" s="33">
        <v>2</v>
      </c>
      <c r="J3838" s="36">
        <v>10</v>
      </c>
      <c r="K3838" s="37">
        <v>2240</v>
      </c>
      <c r="L3838" s="38" t="s">
        <v>15</v>
      </c>
      <c r="M3838" s="38" t="s">
        <v>13</v>
      </c>
    </row>
    <row r="3839" spans="1:13" s="39" customFormat="1" ht="12.75" x14ac:dyDescent="0.2">
      <c r="A3839" s="33" t="s">
        <v>21</v>
      </c>
      <c r="B3839" s="33" t="s">
        <v>581</v>
      </c>
      <c r="C3839" s="34">
        <v>10</v>
      </c>
      <c r="D3839" s="33" t="s">
        <v>90</v>
      </c>
      <c r="E3839" s="33" t="s">
        <v>4153</v>
      </c>
      <c r="F3839" s="35">
        <v>53131608</v>
      </c>
      <c r="G3839" s="33" t="s">
        <v>468</v>
      </c>
      <c r="H3839" s="33">
        <v>3</v>
      </c>
      <c r="I3839" s="33">
        <v>2</v>
      </c>
      <c r="J3839" s="36">
        <v>2</v>
      </c>
      <c r="K3839" s="37">
        <v>14786</v>
      </c>
      <c r="L3839" s="38" t="s">
        <v>15</v>
      </c>
      <c r="M3839" s="38" t="s">
        <v>13</v>
      </c>
    </row>
    <row r="3840" spans="1:13" s="39" customFormat="1" ht="12.75" x14ac:dyDescent="0.2">
      <c r="A3840" s="33" t="s">
        <v>21</v>
      </c>
      <c r="B3840" s="33" t="s">
        <v>581</v>
      </c>
      <c r="C3840" s="34">
        <v>10</v>
      </c>
      <c r="D3840" s="33" t="s">
        <v>90</v>
      </c>
      <c r="E3840" s="33" t="s">
        <v>4121</v>
      </c>
      <c r="F3840" s="35">
        <v>47131803</v>
      </c>
      <c r="G3840" s="33" t="s">
        <v>468</v>
      </c>
      <c r="H3840" s="33">
        <v>3</v>
      </c>
      <c r="I3840" s="33">
        <v>2</v>
      </c>
      <c r="J3840" s="36">
        <v>10</v>
      </c>
      <c r="K3840" s="37">
        <v>145670</v>
      </c>
      <c r="L3840" s="38" t="s">
        <v>15</v>
      </c>
      <c r="M3840" s="38" t="s">
        <v>13</v>
      </c>
    </row>
    <row r="3841" spans="1:13" s="39" customFormat="1" ht="12.75" x14ac:dyDescent="0.2">
      <c r="A3841" s="33" t="s">
        <v>21</v>
      </c>
      <c r="B3841" s="33" t="s">
        <v>581</v>
      </c>
      <c r="C3841" s="34">
        <v>10</v>
      </c>
      <c r="D3841" s="33" t="s">
        <v>90</v>
      </c>
      <c r="E3841" s="33" t="s">
        <v>1201</v>
      </c>
      <c r="F3841" s="35">
        <v>47131824</v>
      </c>
      <c r="G3841" s="33" t="s">
        <v>468</v>
      </c>
      <c r="H3841" s="33">
        <v>3</v>
      </c>
      <c r="I3841" s="33">
        <v>2</v>
      </c>
      <c r="J3841" s="36">
        <v>10</v>
      </c>
      <c r="K3841" s="37">
        <v>33880</v>
      </c>
      <c r="L3841" s="38" t="s">
        <v>15</v>
      </c>
      <c r="M3841" s="38" t="s">
        <v>13</v>
      </c>
    </row>
    <row r="3842" spans="1:13" s="39" customFormat="1" ht="12.75" x14ac:dyDescent="0.2">
      <c r="A3842" s="33" t="s">
        <v>21</v>
      </c>
      <c r="B3842" s="33" t="s">
        <v>581</v>
      </c>
      <c r="C3842" s="34">
        <v>10</v>
      </c>
      <c r="D3842" s="33" t="s">
        <v>90</v>
      </c>
      <c r="E3842" s="33" t="s">
        <v>4115</v>
      </c>
      <c r="F3842" s="35">
        <v>47131611</v>
      </c>
      <c r="G3842" s="33" t="s">
        <v>468</v>
      </c>
      <c r="H3842" s="33">
        <v>3</v>
      </c>
      <c r="I3842" s="33">
        <v>2</v>
      </c>
      <c r="J3842" s="36">
        <v>4</v>
      </c>
      <c r="K3842" s="37">
        <v>12688</v>
      </c>
      <c r="L3842" s="38" t="s">
        <v>15</v>
      </c>
      <c r="M3842" s="38" t="s">
        <v>13</v>
      </c>
    </row>
    <row r="3843" spans="1:13" s="39" customFormat="1" ht="12.75" x14ac:dyDescent="0.2">
      <c r="A3843" s="33" t="s">
        <v>21</v>
      </c>
      <c r="B3843" s="33" t="s">
        <v>581</v>
      </c>
      <c r="C3843" s="34">
        <v>10</v>
      </c>
      <c r="D3843" s="33" t="s">
        <v>90</v>
      </c>
      <c r="E3843" s="33" t="s">
        <v>4154</v>
      </c>
      <c r="F3843" s="35">
        <v>14111705</v>
      </c>
      <c r="G3843" s="33" t="s">
        <v>468</v>
      </c>
      <c r="H3843" s="33">
        <v>3</v>
      </c>
      <c r="I3843" s="33">
        <v>2</v>
      </c>
      <c r="J3843" s="36">
        <v>12</v>
      </c>
      <c r="K3843" s="37">
        <v>29988</v>
      </c>
      <c r="L3843" s="38" t="s">
        <v>15</v>
      </c>
      <c r="M3843" s="38" t="s">
        <v>13</v>
      </c>
    </row>
    <row r="3844" spans="1:13" s="39" customFormat="1" ht="12.75" x14ac:dyDescent="0.2">
      <c r="A3844" s="33" t="s">
        <v>21</v>
      </c>
      <c r="B3844" s="33" t="s">
        <v>581</v>
      </c>
      <c r="C3844" s="34">
        <v>10</v>
      </c>
      <c r="D3844" s="33" t="s">
        <v>90</v>
      </c>
      <c r="E3844" s="33" t="s">
        <v>4116</v>
      </c>
      <c r="F3844" s="35">
        <v>47131618</v>
      </c>
      <c r="G3844" s="33" t="s">
        <v>468</v>
      </c>
      <c r="H3844" s="33">
        <v>3</v>
      </c>
      <c r="I3844" s="33">
        <v>2</v>
      </c>
      <c r="J3844" s="36">
        <v>20</v>
      </c>
      <c r="K3844" s="37">
        <v>160240</v>
      </c>
      <c r="L3844" s="38" t="s">
        <v>15</v>
      </c>
      <c r="M3844" s="38" t="s">
        <v>13</v>
      </c>
    </row>
    <row r="3845" spans="1:13" s="39" customFormat="1" ht="12.75" x14ac:dyDescent="0.2">
      <c r="A3845" s="33" t="s">
        <v>21</v>
      </c>
      <c r="B3845" s="33" t="s">
        <v>581</v>
      </c>
      <c r="C3845" s="34">
        <v>10</v>
      </c>
      <c r="D3845" s="33" t="s">
        <v>90</v>
      </c>
      <c r="E3845" s="33" t="s">
        <v>4155</v>
      </c>
      <c r="F3845" s="35">
        <v>11162116</v>
      </c>
      <c r="G3845" s="33" t="s">
        <v>468</v>
      </c>
      <c r="H3845" s="33">
        <v>3</v>
      </c>
      <c r="I3845" s="33">
        <v>2</v>
      </c>
      <c r="J3845" s="36">
        <v>2</v>
      </c>
      <c r="K3845" s="37">
        <v>99358</v>
      </c>
      <c r="L3845" s="38" t="s">
        <v>15</v>
      </c>
      <c r="M3845" s="38" t="s">
        <v>13</v>
      </c>
    </row>
    <row r="3846" spans="1:13" s="39" customFormat="1" ht="12.75" x14ac:dyDescent="0.2">
      <c r="A3846" s="33" t="s">
        <v>21</v>
      </c>
      <c r="B3846" s="33" t="s">
        <v>581</v>
      </c>
      <c r="C3846" s="34">
        <v>10</v>
      </c>
      <c r="D3846" s="33" t="s">
        <v>90</v>
      </c>
      <c r="E3846" s="33" t="s">
        <v>14117</v>
      </c>
      <c r="F3846" s="35">
        <v>11162116</v>
      </c>
      <c r="G3846" s="33" t="s">
        <v>15071</v>
      </c>
      <c r="H3846" s="33">
        <v>1</v>
      </c>
      <c r="I3846" s="33">
        <v>6</v>
      </c>
      <c r="J3846" s="36">
        <v>1</v>
      </c>
      <c r="K3846" s="37">
        <v>847973</v>
      </c>
      <c r="L3846" s="38" t="s">
        <v>15</v>
      </c>
      <c r="M3846" s="38" t="s">
        <v>13</v>
      </c>
    </row>
    <row r="3847" spans="1:13" s="39" customFormat="1" ht="12.75" x14ac:dyDescent="0.2">
      <c r="A3847" s="33" t="s">
        <v>21</v>
      </c>
      <c r="B3847" s="33" t="s">
        <v>582</v>
      </c>
      <c r="C3847" s="34">
        <v>16</v>
      </c>
      <c r="D3847" s="33" t="s">
        <v>34</v>
      </c>
      <c r="E3847" s="33" t="s">
        <v>4156</v>
      </c>
      <c r="F3847" s="35">
        <v>39101600</v>
      </c>
      <c r="G3847" s="33" t="s">
        <v>15071</v>
      </c>
      <c r="H3847" s="33">
        <v>3</v>
      </c>
      <c r="I3847" s="33">
        <v>3</v>
      </c>
      <c r="J3847" s="36">
        <v>25</v>
      </c>
      <c r="K3847" s="37">
        <v>2428750</v>
      </c>
      <c r="L3847" s="38" t="s">
        <v>15</v>
      </c>
      <c r="M3847" s="38" t="s">
        <v>13</v>
      </c>
    </row>
    <row r="3848" spans="1:13" s="39" customFormat="1" ht="12.75" x14ac:dyDescent="0.2">
      <c r="A3848" s="33" t="s">
        <v>21</v>
      </c>
      <c r="B3848" s="33" t="s">
        <v>582</v>
      </c>
      <c r="C3848" s="34">
        <v>16</v>
      </c>
      <c r="D3848" s="33" t="s">
        <v>34</v>
      </c>
      <c r="E3848" s="33" t="s">
        <v>4157</v>
      </c>
      <c r="F3848" s="35">
        <v>39101600</v>
      </c>
      <c r="G3848" s="33" t="s">
        <v>15071</v>
      </c>
      <c r="H3848" s="33">
        <v>3</v>
      </c>
      <c r="I3848" s="33">
        <v>3</v>
      </c>
      <c r="J3848" s="36">
        <v>5</v>
      </c>
      <c r="K3848" s="37">
        <v>282805</v>
      </c>
      <c r="L3848" s="38" t="s">
        <v>15</v>
      </c>
      <c r="M3848" s="38" t="s">
        <v>13</v>
      </c>
    </row>
    <row r="3849" spans="1:13" s="39" customFormat="1" ht="12.75" x14ac:dyDescent="0.2">
      <c r="A3849" s="33" t="s">
        <v>21</v>
      </c>
      <c r="B3849" s="33" t="s">
        <v>582</v>
      </c>
      <c r="C3849" s="34">
        <v>16</v>
      </c>
      <c r="D3849" s="33" t="s">
        <v>34</v>
      </c>
      <c r="E3849" s="33" t="s">
        <v>4158</v>
      </c>
      <c r="F3849" s="35">
        <v>39101600</v>
      </c>
      <c r="G3849" s="33" t="s">
        <v>15071</v>
      </c>
      <c r="H3849" s="33">
        <v>3</v>
      </c>
      <c r="I3849" s="33">
        <v>3</v>
      </c>
      <c r="J3849" s="36">
        <v>5</v>
      </c>
      <c r="K3849" s="37">
        <v>360010</v>
      </c>
      <c r="L3849" s="38" t="s">
        <v>15</v>
      </c>
      <c r="M3849" s="38" t="s">
        <v>13</v>
      </c>
    </row>
    <row r="3850" spans="1:13" s="39" customFormat="1" ht="12.75" x14ac:dyDescent="0.2">
      <c r="A3850" s="33" t="s">
        <v>21</v>
      </c>
      <c r="B3850" s="33" t="s">
        <v>582</v>
      </c>
      <c r="C3850" s="34">
        <v>16</v>
      </c>
      <c r="D3850" s="33" t="s">
        <v>34</v>
      </c>
      <c r="E3850" s="33" t="s">
        <v>4159</v>
      </c>
      <c r="F3850" s="35">
        <v>47121813</v>
      </c>
      <c r="G3850" s="33" t="s">
        <v>15071</v>
      </c>
      <c r="H3850" s="33">
        <v>3</v>
      </c>
      <c r="I3850" s="33">
        <v>3</v>
      </c>
      <c r="J3850" s="36">
        <v>10</v>
      </c>
      <c r="K3850" s="37">
        <v>220000</v>
      </c>
      <c r="L3850" s="38" t="s">
        <v>15</v>
      </c>
      <c r="M3850" s="38" t="s">
        <v>13</v>
      </c>
    </row>
    <row r="3851" spans="1:13" s="39" customFormat="1" ht="12.75" x14ac:dyDescent="0.2">
      <c r="A3851" s="33" t="s">
        <v>21</v>
      </c>
      <c r="B3851" s="33" t="s">
        <v>582</v>
      </c>
      <c r="C3851" s="34">
        <v>16</v>
      </c>
      <c r="D3851" s="33" t="s">
        <v>34</v>
      </c>
      <c r="E3851" s="33" t="s">
        <v>4160</v>
      </c>
      <c r="F3851" s="35">
        <v>25171700</v>
      </c>
      <c r="G3851" s="33" t="s">
        <v>15071</v>
      </c>
      <c r="H3851" s="33">
        <v>3</v>
      </c>
      <c r="I3851" s="33">
        <v>9</v>
      </c>
      <c r="J3851" s="36">
        <v>1</v>
      </c>
      <c r="K3851" s="37">
        <v>4000000</v>
      </c>
      <c r="L3851" s="38" t="s">
        <v>12</v>
      </c>
      <c r="M3851" s="38" t="s">
        <v>13</v>
      </c>
    </row>
    <row r="3852" spans="1:13" s="39" customFormat="1" ht="12.75" x14ac:dyDescent="0.2">
      <c r="A3852" s="33" t="s">
        <v>21</v>
      </c>
      <c r="B3852" s="33" t="s">
        <v>582</v>
      </c>
      <c r="C3852" s="34">
        <v>16</v>
      </c>
      <c r="D3852" s="33" t="s">
        <v>34</v>
      </c>
      <c r="E3852" s="33" t="s">
        <v>4161</v>
      </c>
      <c r="F3852" s="35">
        <v>25172001</v>
      </c>
      <c r="G3852" s="33" t="s">
        <v>15071</v>
      </c>
      <c r="H3852" s="33">
        <v>3</v>
      </c>
      <c r="I3852" s="33">
        <v>9</v>
      </c>
      <c r="J3852" s="36">
        <v>1</v>
      </c>
      <c r="K3852" s="37">
        <v>5000000</v>
      </c>
      <c r="L3852" s="38" t="s">
        <v>12</v>
      </c>
      <c r="M3852" s="38" t="s">
        <v>13</v>
      </c>
    </row>
    <row r="3853" spans="1:13" s="39" customFormat="1" ht="12.75" x14ac:dyDescent="0.2">
      <c r="A3853" s="33" t="s">
        <v>21</v>
      </c>
      <c r="B3853" s="33" t="s">
        <v>582</v>
      </c>
      <c r="C3853" s="34">
        <v>16</v>
      </c>
      <c r="D3853" s="33" t="s">
        <v>34</v>
      </c>
      <c r="E3853" s="33" t="s">
        <v>4162</v>
      </c>
      <c r="F3853" s="35">
        <v>25172100</v>
      </c>
      <c r="G3853" s="33" t="s">
        <v>15071</v>
      </c>
      <c r="H3853" s="33">
        <v>3</v>
      </c>
      <c r="I3853" s="33">
        <v>9</v>
      </c>
      <c r="J3853" s="36">
        <v>1</v>
      </c>
      <c r="K3853" s="37">
        <v>4500000</v>
      </c>
      <c r="L3853" s="38" t="s">
        <v>12</v>
      </c>
      <c r="M3853" s="38" t="s">
        <v>13</v>
      </c>
    </row>
    <row r="3854" spans="1:13" s="39" customFormat="1" ht="12.75" x14ac:dyDescent="0.2">
      <c r="A3854" s="33" t="s">
        <v>21</v>
      </c>
      <c r="B3854" s="33" t="s">
        <v>582</v>
      </c>
      <c r="C3854" s="34">
        <v>16</v>
      </c>
      <c r="D3854" s="33" t="s">
        <v>34</v>
      </c>
      <c r="E3854" s="33" t="s">
        <v>4163</v>
      </c>
      <c r="F3854" s="35">
        <v>25172600</v>
      </c>
      <c r="G3854" s="33" t="s">
        <v>15071</v>
      </c>
      <c r="H3854" s="33">
        <v>3</v>
      </c>
      <c r="I3854" s="33">
        <v>9</v>
      </c>
      <c r="J3854" s="36">
        <v>1</v>
      </c>
      <c r="K3854" s="37">
        <v>4200000</v>
      </c>
      <c r="L3854" s="38" t="s">
        <v>12</v>
      </c>
      <c r="M3854" s="38" t="s">
        <v>13</v>
      </c>
    </row>
    <row r="3855" spans="1:13" s="39" customFormat="1" ht="12.75" x14ac:dyDescent="0.2">
      <c r="A3855" s="33" t="s">
        <v>21</v>
      </c>
      <c r="B3855" s="33" t="s">
        <v>582</v>
      </c>
      <c r="C3855" s="34">
        <v>16</v>
      </c>
      <c r="D3855" s="33" t="s">
        <v>34</v>
      </c>
      <c r="E3855" s="33" t="s">
        <v>4164</v>
      </c>
      <c r="F3855" s="35">
        <v>25173000</v>
      </c>
      <c r="G3855" s="33" t="s">
        <v>15071</v>
      </c>
      <c r="H3855" s="33">
        <v>3</v>
      </c>
      <c r="I3855" s="33">
        <v>9</v>
      </c>
      <c r="J3855" s="36">
        <v>1</v>
      </c>
      <c r="K3855" s="37">
        <v>3500000</v>
      </c>
      <c r="L3855" s="38" t="s">
        <v>12</v>
      </c>
      <c r="M3855" s="38" t="s">
        <v>13</v>
      </c>
    </row>
    <row r="3856" spans="1:13" s="39" customFormat="1" ht="12.75" x14ac:dyDescent="0.2">
      <c r="A3856" s="33" t="s">
        <v>21</v>
      </c>
      <c r="B3856" s="33" t="s">
        <v>582</v>
      </c>
      <c r="C3856" s="34">
        <v>16</v>
      </c>
      <c r="D3856" s="33" t="s">
        <v>34</v>
      </c>
      <c r="E3856" s="33" t="s">
        <v>4165</v>
      </c>
      <c r="F3856" s="35">
        <v>25173700</v>
      </c>
      <c r="G3856" s="33" t="s">
        <v>15071</v>
      </c>
      <c r="H3856" s="33">
        <v>3</v>
      </c>
      <c r="I3856" s="33">
        <v>9</v>
      </c>
      <c r="J3856" s="36">
        <v>1</v>
      </c>
      <c r="K3856" s="37">
        <v>1500000</v>
      </c>
      <c r="L3856" s="38" t="s">
        <v>12</v>
      </c>
      <c r="M3856" s="38" t="s">
        <v>13</v>
      </c>
    </row>
    <row r="3857" spans="1:13" s="39" customFormat="1" ht="12.75" x14ac:dyDescent="0.2">
      <c r="A3857" s="33" t="s">
        <v>21</v>
      </c>
      <c r="B3857" s="33" t="s">
        <v>582</v>
      </c>
      <c r="C3857" s="34">
        <v>16</v>
      </c>
      <c r="D3857" s="33" t="s">
        <v>34</v>
      </c>
      <c r="E3857" s="33" t="s">
        <v>4166</v>
      </c>
      <c r="F3857" s="35">
        <v>25173800</v>
      </c>
      <c r="G3857" s="33" t="s">
        <v>15071</v>
      </c>
      <c r="H3857" s="33">
        <v>3</v>
      </c>
      <c r="I3857" s="33">
        <v>9</v>
      </c>
      <c r="J3857" s="36">
        <v>1</v>
      </c>
      <c r="K3857" s="37">
        <v>3500000</v>
      </c>
      <c r="L3857" s="38" t="s">
        <v>12</v>
      </c>
      <c r="M3857" s="38" t="s">
        <v>13</v>
      </c>
    </row>
    <row r="3858" spans="1:13" s="39" customFormat="1" ht="12.75" x14ac:dyDescent="0.2">
      <c r="A3858" s="33" t="s">
        <v>21</v>
      </c>
      <c r="B3858" s="33" t="s">
        <v>582</v>
      </c>
      <c r="C3858" s="34">
        <v>16</v>
      </c>
      <c r="D3858" s="33" t="s">
        <v>34</v>
      </c>
      <c r="E3858" s="33" t="s">
        <v>4167</v>
      </c>
      <c r="F3858" s="35">
        <v>25173900</v>
      </c>
      <c r="G3858" s="33" t="s">
        <v>15071</v>
      </c>
      <c r="H3858" s="33">
        <v>3</v>
      </c>
      <c r="I3858" s="33">
        <v>9</v>
      </c>
      <c r="J3858" s="36">
        <v>1</v>
      </c>
      <c r="K3858" s="37">
        <v>3500000</v>
      </c>
      <c r="L3858" s="38" t="s">
        <v>12</v>
      </c>
      <c r="M3858" s="38" t="s">
        <v>13</v>
      </c>
    </row>
    <row r="3859" spans="1:13" s="39" customFormat="1" ht="12.75" x14ac:dyDescent="0.2">
      <c r="A3859" s="33" t="s">
        <v>21</v>
      </c>
      <c r="B3859" s="33" t="s">
        <v>582</v>
      </c>
      <c r="C3859" s="34">
        <v>16</v>
      </c>
      <c r="D3859" s="33" t="s">
        <v>34</v>
      </c>
      <c r="E3859" s="33" t="s">
        <v>4168</v>
      </c>
      <c r="F3859" s="35">
        <v>25174000</v>
      </c>
      <c r="G3859" s="33" t="s">
        <v>15071</v>
      </c>
      <c r="H3859" s="33">
        <v>3</v>
      </c>
      <c r="I3859" s="33">
        <v>9</v>
      </c>
      <c r="J3859" s="36">
        <v>1</v>
      </c>
      <c r="K3859" s="37">
        <v>3500000</v>
      </c>
      <c r="L3859" s="38" t="s">
        <v>12</v>
      </c>
      <c r="M3859" s="38" t="s">
        <v>13</v>
      </c>
    </row>
    <row r="3860" spans="1:13" s="39" customFormat="1" ht="12.75" x14ac:dyDescent="0.2">
      <c r="A3860" s="33" t="s">
        <v>21</v>
      </c>
      <c r="B3860" s="33" t="s">
        <v>582</v>
      </c>
      <c r="C3860" s="34">
        <v>16</v>
      </c>
      <c r="D3860" s="33" t="s">
        <v>34</v>
      </c>
      <c r="E3860" s="33" t="s">
        <v>4169</v>
      </c>
      <c r="F3860" s="35">
        <v>26131600</v>
      </c>
      <c r="G3860" s="33" t="s">
        <v>15071</v>
      </c>
      <c r="H3860" s="33">
        <v>3</v>
      </c>
      <c r="I3860" s="33">
        <v>9</v>
      </c>
      <c r="J3860" s="36">
        <v>1</v>
      </c>
      <c r="K3860" s="37">
        <v>2950000</v>
      </c>
      <c r="L3860" s="38" t="s">
        <v>12</v>
      </c>
      <c r="M3860" s="38" t="s">
        <v>13</v>
      </c>
    </row>
    <row r="3861" spans="1:13" s="39" customFormat="1" ht="12.75" x14ac:dyDescent="0.2">
      <c r="A3861" s="33" t="s">
        <v>21</v>
      </c>
      <c r="B3861" s="33" t="s">
        <v>582</v>
      </c>
      <c r="C3861" s="34">
        <v>16</v>
      </c>
      <c r="D3861" s="33" t="s">
        <v>34</v>
      </c>
      <c r="E3861" s="33" t="s">
        <v>4170</v>
      </c>
      <c r="F3861" s="35">
        <v>26101700</v>
      </c>
      <c r="G3861" s="33" t="s">
        <v>15071</v>
      </c>
      <c r="H3861" s="33">
        <v>3</v>
      </c>
      <c r="I3861" s="33">
        <v>9</v>
      </c>
      <c r="J3861" s="36">
        <v>1</v>
      </c>
      <c r="K3861" s="37">
        <v>3000000</v>
      </c>
      <c r="L3861" s="38" t="s">
        <v>12</v>
      </c>
      <c r="M3861" s="38" t="s">
        <v>13</v>
      </c>
    </row>
    <row r="3862" spans="1:13" s="39" customFormat="1" ht="12.75" x14ac:dyDescent="0.2">
      <c r="A3862" s="33" t="s">
        <v>21</v>
      </c>
      <c r="B3862" s="33" t="s">
        <v>582</v>
      </c>
      <c r="C3862" s="34">
        <v>16</v>
      </c>
      <c r="D3862" s="33" t="s">
        <v>34</v>
      </c>
      <c r="E3862" s="33" t="s">
        <v>4171</v>
      </c>
      <c r="F3862" s="35">
        <v>52161525</v>
      </c>
      <c r="G3862" s="33" t="s">
        <v>15071</v>
      </c>
      <c r="H3862" s="33">
        <v>3</v>
      </c>
      <c r="I3862" s="33">
        <v>3</v>
      </c>
      <c r="J3862" s="36">
        <v>6</v>
      </c>
      <c r="K3862" s="37">
        <v>221100</v>
      </c>
      <c r="L3862" s="38" t="s">
        <v>15</v>
      </c>
      <c r="M3862" s="38" t="s">
        <v>13</v>
      </c>
    </row>
    <row r="3863" spans="1:13" s="39" customFormat="1" ht="12.75" x14ac:dyDescent="0.2">
      <c r="A3863" s="33" t="s">
        <v>21</v>
      </c>
      <c r="B3863" s="33" t="s">
        <v>582</v>
      </c>
      <c r="C3863" s="34">
        <v>16</v>
      </c>
      <c r="D3863" s="33" t="s">
        <v>34</v>
      </c>
      <c r="E3863" s="33" t="s">
        <v>4172</v>
      </c>
      <c r="F3863" s="35">
        <v>39122300</v>
      </c>
      <c r="G3863" s="33" t="s">
        <v>15071</v>
      </c>
      <c r="H3863" s="33">
        <v>3</v>
      </c>
      <c r="I3863" s="33">
        <v>3</v>
      </c>
      <c r="J3863" s="36">
        <v>3</v>
      </c>
      <c r="K3863" s="37">
        <v>30150</v>
      </c>
      <c r="L3863" s="38" t="s">
        <v>15</v>
      </c>
      <c r="M3863" s="38" t="s">
        <v>13</v>
      </c>
    </row>
    <row r="3864" spans="1:13" s="39" customFormat="1" ht="12.75" x14ac:dyDescent="0.2">
      <c r="A3864" s="33" t="s">
        <v>21</v>
      </c>
      <c r="B3864" s="33" t="s">
        <v>582</v>
      </c>
      <c r="C3864" s="34">
        <v>16</v>
      </c>
      <c r="D3864" s="33" t="s">
        <v>34</v>
      </c>
      <c r="E3864" s="33" t="s">
        <v>4173</v>
      </c>
      <c r="F3864" s="35">
        <v>39122300</v>
      </c>
      <c r="G3864" s="33" t="s">
        <v>15071</v>
      </c>
      <c r="H3864" s="33">
        <v>3</v>
      </c>
      <c r="I3864" s="33">
        <v>3</v>
      </c>
      <c r="J3864" s="36">
        <v>3</v>
      </c>
      <c r="K3864" s="37">
        <v>30150</v>
      </c>
      <c r="L3864" s="38" t="s">
        <v>15</v>
      </c>
      <c r="M3864" s="38" t="s">
        <v>13</v>
      </c>
    </row>
    <row r="3865" spans="1:13" s="39" customFormat="1" ht="12.75" x14ac:dyDescent="0.2">
      <c r="A3865" s="33" t="s">
        <v>21</v>
      </c>
      <c r="B3865" s="33" t="s">
        <v>582</v>
      </c>
      <c r="C3865" s="34">
        <v>16</v>
      </c>
      <c r="D3865" s="33" t="s">
        <v>34</v>
      </c>
      <c r="E3865" s="33" t="s">
        <v>4174</v>
      </c>
      <c r="F3865" s="35">
        <v>39121529</v>
      </c>
      <c r="G3865" s="33" t="s">
        <v>15071</v>
      </c>
      <c r="H3865" s="33">
        <v>3</v>
      </c>
      <c r="I3865" s="33">
        <v>3</v>
      </c>
      <c r="J3865" s="36">
        <v>5</v>
      </c>
      <c r="K3865" s="37">
        <v>93800</v>
      </c>
      <c r="L3865" s="38" t="s">
        <v>15</v>
      </c>
      <c r="M3865" s="38" t="s">
        <v>13</v>
      </c>
    </row>
    <row r="3866" spans="1:13" s="39" customFormat="1" ht="12.75" x14ac:dyDescent="0.2">
      <c r="A3866" s="33" t="s">
        <v>21</v>
      </c>
      <c r="B3866" s="33" t="s">
        <v>582</v>
      </c>
      <c r="C3866" s="34">
        <v>16</v>
      </c>
      <c r="D3866" s="33" t="s">
        <v>34</v>
      </c>
      <c r="E3866" s="33" t="s">
        <v>4175</v>
      </c>
      <c r="F3866" s="35">
        <v>39121529</v>
      </c>
      <c r="G3866" s="33" t="s">
        <v>15071</v>
      </c>
      <c r="H3866" s="33">
        <v>3</v>
      </c>
      <c r="I3866" s="33">
        <v>3</v>
      </c>
      <c r="J3866" s="36">
        <v>3</v>
      </c>
      <c r="K3866" s="37">
        <v>56280</v>
      </c>
      <c r="L3866" s="38" t="s">
        <v>15</v>
      </c>
      <c r="M3866" s="38" t="s">
        <v>13</v>
      </c>
    </row>
    <row r="3867" spans="1:13" s="39" customFormat="1" ht="12.75" x14ac:dyDescent="0.2">
      <c r="A3867" s="33" t="s">
        <v>21</v>
      </c>
      <c r="B3867" s="33" t="s">
        <v>582</v>
      </c>
      <c r="C3867" s="34">
        <v>16</v>
      </c>
      <c r="D3867" s="33" t="s">
        <v>34</v>
      </c>
      <c r="E3867" s="33" t="s">
        <v>4176</v>
      </c>
      <c r="F3867" s="35">
        <v>39121529</v>
      </c>
      <c r="G3867" s="33" t="s">
        <v>15071</v>
      </c>
      <c r="H3867" s="33">
        <v>3</v>
      </c>
      <c r="I3867" s="33">
        <v>3</v>
      </c>
      <c r="J3867" s="36">
        <v>3</v>
      </c>
      <c r="K3867" s="37">
        <v>76380</v>
      </c>
      <c r="L3867" s="38" t="s">
        <v>15</v>
      </c>
      <c r="M3867" s="38" t="s">
        <v>13</v>
      </c>
    </row>
    <row r="3868" spans="1:13" s="39" customFormat="1" ht="12.75" x14ac:dyDescent="0.2">
      <c r="A3868" s="33" t="s">
        <v>21</v>
      </c>
      <c r="B3868" s="33" t="s">
        <v>582</v>
      </c>
      <c r="C3868" s="34">
        <v>16</v>
      </c>
      <c r="D3868" s="33" t="s">
        <v>34</v>
      </c>
      <c r="E3868" s="33" t="s">
        <v>4177</v>
      </c>
      <c r="F3868" s="35">
        <v>41112209</v>
      </c>
      <c r="G3868" s="33" t="s">
        <v>15071</v>
      </c>
      <c r="H3868" s="33">
        <v>3</v>
      </c>
      <c r="I3868" s="33">
        <v>3</v>
      </c>
      <c r="J3868" s="36">
        <v>50</v>
      </c>
      <c r="K3868" s="37">
        <v>938000</v>
      </c>
      <c r="L3868" s="38" t="s">
        <v>15</v>
      </c>
      <c r="M3868" s="38" t="s">
        <v>13</v>
      </c>
    </row>
    <row r="3869" spans="1:13" s="39" customFormat="1" ht="12.75" x14ac:dyDescent="0.2">
      <c r="A3869" s="33" t="s">
        <v>21</v>
      </c>
      <c r="B3869" s="33" t="s">
        <v>582</v>
      </c>
      <c r="C3869" s="34">
        <v>16</v>
      </c>
      <c r="D3869" s="33" t="s">
        <v>34</v>
      </c>
      <c r="E3869" s="33" t="s">
        <v>4178</v>
      </c>
      <c r="F3869" s="35">
        <v>39101901</v>
      </c>
      <c r="G3869" s="33" t="s">
        <v>15071</v>
      </c>
      <c r="H3869" s="33">
        <v>3</v>
      </c>
      <c r="I3869" s="33">
        <v>3</v>
      </c>
      <c r="J3869" s="36">
        <v>8</v>
      </c>
      <c r="K3869" s="37">
        <v>171520</v>
      </c>
      <c r="L3869" s="38" t="s">
        <v>15</v>
      </c>
      <c r="M3869" s="38" t="s">
        <v>13</v>
      </c>
    </row>
    <row r="3870" spans="1:13" s="39" customFormat="1" ht="12.75" x14ac:dyDescent="0.2">
      <c r="A3870" s="33" t="s">
        <v>21</v>
      </c>
      <c r="B3870" s="33" t="s">
        <v>582</v>
      </c>
      <c r="C3870" s="34">
        <v>16</v>
      </c>
      <c r="D3870" s="33" t="s">
        <v>34</v>
      </c>
      <c r="E3870" s="33" t="s">
        <v>4179</v>
      </c>
      <c r="F3870" s="35">
        <v>39111600</v>
      </c>
      <c r="G3870" s="33" t="s">
        <v>15071</v>
      </c>
      <c r="H3870" s="33">
        <v>3</v>
      </c>
      <c r="I3870" s="33">
        <v>3</v>
      </c>
      <c r="J3870" s="36">
        <v>50</v>
      </c>
      <c r="K3870" s="37">
        <v>1775500</v>
      </c>
      <c r="L3870" s="38" t="s">
        <v>15</v>
      </c>
      <c r="M3870" s="38" t="s">
        <v>13</v>
      </c>
    </row>
    <row r="3871" spans="1:13" s="39" customFormat="1" ht="12.75" x14ac:dyDescent="0.2">
      <c r="A3871" s="33" t="s">
        <v>21</v>
      </c>
      <c r="B3871" s="33" t="s">
        <v>582</v>
      </c>
      <c r="C3871" s="34">
        <v>16</v>
      </c>
      <c r="D3871" s="33" t="s">
        <v>34</v>
      </c>
      <c r="E3871" s="33" t="s">
        <v>4180</v>
      </c>
      <c r="F3871" s="35">
        <v>39111600</v>
      </c>
      <c r="G3871" s="33" t="s">
        <v>15071</v>
      </c>
      <c r="H3871" s="33">
        <v>3</v>
      </c>
      <c r="I3871" s="33">
        <v>3</v>
      </c>
      <c r="J3871" s="36">
        <v>10</v>
      </c>
      <c r="K3871" s="37">
        <v>80400</v>
      </c>
      <c r="L3871" s="38" t="s">
        <v>15</v>
      </c>
      <c r="M3871" s="38" t="s">
        <v>13</v>
      </c>
    </row>
    <row r="3872" spans="1:13" s="39" customFormat="1" ht="12.75" x14ac:dyDescent="0.2">
      <c r="A3872" s="33" t="s">
        <v>21</v>
      </c>
      <c r="B3872" s="33" t="s">
        <v>582</v>
      </c>
      <c r="C3872" s="34">
        <v>16</v>
      </c>
      <c r="D3872" s="33" t="s">
        <v>34</v>
      </c>
      <c r="E3872" s="33" t="s">
        <v>4181</v>
      </c>
      <c r="F3872" s="35">
        <v>39111600</v>
      </c>
      <c r="G3872" s="33" t="s">
        <v>15071</v>
      </c>
      <c r="H3872" s="33">
        <v>3</v>
      </c>
      <c r="I3872" s="33">
        <v>3</v>
      </c>
      <c r="J3872" s="36">
        <v>50</v>
      </c>
      <c r="K3872" s="37">
        <v>284750</v>
      </c>
      <c r="L3872" s="38" t="s">
        <v>15</v>
      </c>
      <c r="M3872" s="38" t="s">
        <v>13</v>
      </c>
    </row>
    <row r="3873" spans="1:13" s="39" customFormat="1" ht="12.75" x14ac:dyDescent="0.2">
      <c r="A3873" s="33" t="s">
        <v>21</v>
      </c>
      <c r="B3873" s="33" t="s">
        <v>582</v>
      </c>
      <c r="C3873" s="34">
        <v>16</v>
      </c>
      <c r="D3873" s="33" t="s">
        <v>34</v>
      </c>
      <c r="E3873" s="33" t="s">
        <v>4182</v>
      </c>
      <c r="F3873" s="35">
        <v>39111600</v>
      </c>
      <c r="G3873" s="33" t="s">
        <v>15071</v>
      </c>
      <c r="H3873" s="33">
        <v>3</v>
      </c>
      <c r="I3873" s="33">
        <v>3</v>
      </c>
      <c r="J3873" s="36">
        <v>50</v>
      </c>
      <c r="K3873" s="37">
        <v>318250</v>
      </c>
      <c r="L3873" s="38" t="s">
        <v>15</v>
      </c>
      <c r="M3873" s="38" t="s">
        <v>13</v>
      </c>
    </row>
    <row r="3874" spans="1:13" s="39" customFormat="1" ht="12.75" x14ac:dyDescent="0.2">
      <c r="A3874" s="33" t="s">
        <v>21</v>
      </c>
      <c r="B3874" s="33" t="s">
        <v>582</v>
      </c>
      <c r="C3874" s="34">
        <v>16</v>
      </c>
      <c r="D3874" s="33" t="s">
        <v>34</v>
      </c>
      <c r="E3874" s="33" t="s">
        <v>4183</v>
      </c>
      <c r="F3874" s="35">
        <v>39121529</v>
      </c>
      <c r="G3874" s="33" t="s">
        <v>15071</v>
      </c>
      <c r="H3874" s="33">
        <v>3</v>
      </c>
      <c r="I3874" s="33">
        <v>3</v>
      </c>
      <c r="J3874" s="36">
        <v>2</v>
      </c>
      <c r="K3874" s="37">
        <v>1346700</v>
      </c>
      <c r="L3874" s="38" t="s">
        <v>15</v>
      </c>
      <c r="M3874" s="38" t="s">
        <v>13</v>
      </c>
    </row>
    <row r="3875" spans="1:13" s="39" customFormat="1" ht="12.75" x14ac:dyDescent="0.2">
      <c r="A3875" s="33" t="s">
        <v>21</v>
      </c>
      <c r="B3875" s="33" t="s">
        <v>582</v>
      </c>
      <c r="C3875" s="34">
        <v>16</v>
      </c>
      <c r="D3875" s="33" t="s">
        <v>34</v>
      </c>
      <c r="E3875" s="33" t="s">
        <v>4184</v>
      </c>
      <c r="F3875" s="35">
        <v>39121529</v>
      </c>
      <c r="G3875" s="33" t="s">
        <v>15071</v>
      </c>
      <c r="H3875" s="33">
        <v>3</v>
      </c>
      <c r="I3875" s="33">
        <v>3</v>
      </c>
      <c r="J3875" s="36">
        <v>5</v>
      </c>
      <c r="K3875" s="37">
        <v>4690000</v>
      </c>
      <c r="L3875" s="38" t="s">
        <v>15</v>
      </c>
      <c r="M3875" s="38" t="s">
        <v>13</v>
      </c>
    </row>
    <row r="3876" spans="1:13" s="39" customFormat="1" ht="12.75" x14ac:dyDescent="0.2">
      <c r="A3876" s="33" t="s">
        <v>21</v>
      </c>
      <c r="B3876" s="33" t="s">
        <v>582</v>
      </c>
      <c r="C3876" s="34">
        <v>16</v>
      </c>
      <c r="D3876" s="33" t="s">
        <v>34</v>
      </c>
      <c r="E3876" s="33" t="s">
        <v>4185</v>
      </c>
      <c r="F3876" s="35">
        <v>39111500</v>
      </c>
      <c r="G3876" s="33" t="s">
        <v>15071</v>
      </c>
      <c r="H3876" s="33">
        <v>3</v>
      </c>
      <c r="I3876" s="33">
        <v>3</v>
      </c>
      <c r="J3876" s="36">
        <v>10</v>
      </c>
      <c r="K3876" s="37">
        <v>167500</v>
      </c>
      <c r="L3876" s="38" t="s">
        <v>15</v>
      </c>
      <c r="M3876" s="38" t="s">
        <v>13</v>
      </c>
    </row>
    <row r="3877" spans="1:13" s="39" customFormat="1" ht="12.75" x14ac:dyDescent="0.2">
      <c r="A3877" s="33" t="s">
        <v>21</v>
      </c>
      <c r="B3877" s="33" t="s">
        <v>582</v>
      </c>
      <c r="C3877" s="34">
        <v>16</v>
      </c>
      <c r="D3877" s="33" t="s">
        <v>34</v>
      </c>
      <c r="E3877" s="33" t="s">
        <v>4186</v>
      </c>
      <c r="F3877" s="35">
        <v>32151500</v>
      </c>
      <c r="G3877" s="33" t="s">
        <v>15071</v>
      </c>
      <c r="H3877" s="33">
        <v>3</v>
      </c>
      <c r="I3877" s="33">
        <v>3</v>
      </c>
      <c r="J3877" s="36">
        <v>5</v>
      </c>
      <c r="K3877" s="37">
        <v>26800</v>
      </c>
      <c r="L3877" s="38" t="s">
        <v>15</v>
      </c>
      <c r="M3877" s="38" t="s">
        <v>13</v>
      </c>
    </row>
    <row r="3878" spans="1:13" s="39" customFormat="1" ht="12.75" x14ac:dyDescent="0.2">
      <c r="A3878" s="33" t="s">
        <v>21</v>
      </c>
      <c r="B3878" s="33" t="s">
        <v>582</v>
      </c>
      <c r="C3878" s="34">
        <v>16</v>
      </c>
      <c r="D3878" s="33" t="s">
        <v>34</v>
      </c>
      <c r="E3878" s="33" t="s">
        <v>4187</v>
      </c>
      <c r="F3878" s="35">
        <v>27111703</v>
      </c>
      <c r="G3878" s="33" t="s">
        <v>15071</v>
      </c>
      <c r="H3878" s="33">
        <v>3</v>
      </c>
      <c r="I3878" s="33">
        <v>3</v>
      </c>
      <c r="J3878" s="36">
        <v>30</v>
      </c>
      <c r="K3878" s="37">
        <v>32160</v>
      </c>
      <c r="L3878" s="38" t="s">
        <v>15</v>
      </c>
      <c r="M3878" s="38" t="s">
        <v>13</v>
      </c>
    </row>
    <row r="3879" spans="1:13" s="39" customFormat="1" ht="12.75" x14ac:dyDescent="0.2">
      <c r="A3879" s="33" t="s">
        <v>21</v>
      </c>
      <c r="B3879" s="33" t="s">
        <v>582</v>
      </c>
      <c r="C3879" s="34">
        <v>16</v>
      </c>
      <c r="D3879" s="33" t="s">
        <v>34</v>
      </c>
      <c r="E3879" s="33" t="s">
        <v>4188</v>
      </c>
      <c r="F3879" s="35">
        <v>32151706</v>
      </c>
      <c r="G3879" s="33" t="s">
        <v>15071</v>
      </c>
      <c r="H3879" s="33">
        <v>3</v>
      </c>
      <c r="I3879" s="33">
        <v>3</v>
      </c>
      <c r="J3879" s="36">
        <v>5</v>
      </c>
      <c r="K3879" s="37">
        <v>324950</v>
      </c>
      <c r="L3879" s="38" t="s">
        <v>15</v>
      </c>
      <c r="M3879" s="38" t="s">
        <v>13</v>
      </c>
    </row>
    <row r="3880" spans="1:13" s="39" customFormat="1" ht="12.75" x14ac:dyDescent="0.2">
      <c r="A3880" s="33" t="s">
        <v>21</v>
      </c>
      <c r="B3880" s="33" t="s">
        <v>582</v>
      </c>
      <c r="C3880" s="34">
        <v>16</v>
      </c>
      <c r="D3880" s="33" t="s">
        <v>34</v>
      </c>
      <c r="E3880" s="33" t="s">
        <v>4189</v>
      </c>
      <c r="F3880" s="35">
        <v>26111701</v>
      </c>
      <c r="G3880" s="33" t="s">
        <v>15071</v>
      </c>
      <c r="H3880" s="33">
        <v>3</v>
      </c>
      <c r="I3880" s="33">
        <v>3</v>
      </c>
      <c r="J3880" s="36">
        <v>5</v>
      </c>
      <c r="K3880" s="37">
        <v>3685000</v>
      </c>
      <c r="L3880" s="38" t="s">
        <v>15</v>
      </c>
      <c r="M3880" s="38" t="s">
        <v>13</v>
      </c>
    </row>
    <row r="3881" spans="1:13" s="39" customFormat="1" ht="12.75" x14ac:dyDescent="0.2">
      <c r="A3881" s="33" t="s">
        <v>21</v>
      </c>
      <c r="B3881" s="33" t="s">
        <v>582</v>
      </c>
      <c r="C3881" s="34">
        <v>16</v>
      </c>
      <c r="D3881" s="33" t="s">
        <v>34</v>
      </c>
      <c r="E3881" s="33" t="s">
        <v>4190</v>
      </c>
      <c r="F3881" s="35">
        <v>39101901</v>
      </c>
      <c r="G3881" s="33" t="s">
        <v>15071</v>
      </c>
      <c r="H3881" s="33">
        <v>3</v>
      </c>
      <c r="I3881" s="33">
        <v>3</v>
      </c>
      <c r="J3881" s="36">
        <v>20</v>
      </c>
      <c r="K3881" s="37">
        <v>402000</v>
      </c>
      <c r="L3881" s="38" t="s">
        <v>15</v>
      </c>
      <c r="M3881" s="38" t="s">
        <v>13</v>
      </c>
    </row>
    <row r="3882" spans="1:13" s="39" customFormat="1" ht="12.75" x14ac:dyDescent="0.2">
      <c r="A3882" s="33" t="s">
        <v>21</v>
      </c>
      <c r="B3882" s="33" t="s">
        <v>582</v>
      </c>
      <c r="C3882" s="34">
        <v>16</v>
      </c>
      <c r="D3882" s="33" t="s">
        <v>34</v>
      </c>
      <c r="E3882" s="33" t="s">
        <v>4191</v>
      </c>
      <c r="F3882" s="35">
        <v>27111761</v>
      </c>
      <c r="G3882" s="33" t="s">
        <v>15072</v>
      </c>
      <c r="H3882" s="33">
        <v>3</v>
      </c>
      <c r="I3882" s="33">
        <v>3</v>
      </c>
      <c r="J3882" s="36">
        <v>3</v>
      </c>
      <c r="K3882" s="37">
        <v>2936424</v>
      </c>
      <c r="L3882" s="38" t="s">
        <v>15</v>
      </c>
      <c r="M3882" s="38" t="s">
        <v>13</v>
      </c>
    </row>
    <row r="3883" spans="1:13" s="39" customFormat="1" ht="12.75" x14ac:dyDescent="0.2">
      <c r="A3883" s="33" t="s">
        <v>21</v>
      </c>
      <c r="B3883" s="33" t="s">
        <v>582</v>
      </c>
      <c r="C3883" s="34">
        <v>16</v>
      </c>
      <c r="D3883" s="33" t="s">
        <v>34</v>
      </c>
      <c r="E3883" s="33" t="s">
        <v>4192</v>
      </c>
      <c r="F3883" s="35">
        <v>40151700</v>
      </c>
      <c r="G3883" s="33" t="s">
        <v>15072</v>
      </c>
      <c r="H3883" s="33">
        <v>3</v>
      </c>
      <c r="I3883" s="33">
        <v>3</v>
      </c>
      <c r="J3883" s="36">
        <v>1</v>
      </c>
      <c r="K3883" s="37">
        <v>1154300</v>
      </c>
      <c r="L3883" s="38" t="s">
        <v>15</v>
      </c>
      <c r="M3883" s="38" t="s">
        <v>13</v>
      </c>
    </row>
    <row r="3884" spans="1:13" s="39" customFormat="1" ht="12.75" x14ac:dyDescent="0.2">
      <c r="A3884" s="33" t="s">
        <v>21</v>
      </c>
      <c r="B3884" s="33" t="s">
        <v>582</v>
      </c>
      <c r="C3884" s="34">
        <v>16</v>
      </c>
      <c r="D3884" s="33" t="s">
        <v>34</v>
      </c>
      <c r="E3884" s="33" t="s">
        <v>4193</v>
      </c>
      <c r="F3884" s="35">
        <v>40141652</v>
      </c>
      <c r="G3884" s="33" t="s">
        <v>15072</v>
      </c>
      <c r="H3884" s="33">
        <v>3</v>
      </c>
      <c r="I3884" s="33">
        <v>3</v>
      </c>
      <c r="J3884" s="36">
        <v>4</v>
      </c>
      <c r="K3884" s="37">
        <v>756764</v>
      </c>
      <c r="L3884" s="38" t="s">
        <v>15</v>
      </c>
      <c r="M3884" s="38" t="s">
        <v>13</v>
      </c>
    </row>
    <row r="3885" spans="1:13" s="39" customFormat="1" ht="12.75" x14ac:dyDescent="0.2">
      <c r="A3885" s="33" t="s">
        <v>21</v>
      </c>
      <c r="B3885" s="33" t="s">
        <v>582</v>
      </c>
      <c r="C3885" s="34">
        <v>16</v>
      </c>
      <c r="D3885" s="33" t="s">
        <v>34</v>
      </c>
      <c r="E3885" s="33" t="s">
        <v>4194</v>
      </c>
      <c r="F3885" s="35">
        <v>39101600</v>
      </c>
      <c r="G3885" s="33" t="s">
        <v>15071</v>
      </c>
      <c r="H3885" s="33">
        <v>3</v>
      </c>
      <c r="I3885" s="33">
        <v>3</v>
      </c>
      <c r="J3885" s="36">
        <v>17</v>
      </c>
      <c r="K3885" s="37">
        <v>2721054</v>
      </c>
      <c r="L3885" s="38" t="s">
        <v>15</v>
      </c>
      <c r="M3885" s="38" t="s">
        <v>13</v>
      </c>
    </row>
    <row r="3886" spans="1:13" s="39" customFormat="1" ht="12.75" x14ac:dyDescent="0.2">
      <c r="A3886" s="33" t="s">
        <v>21</v>
      </c>
      <c r="B3886" s="33" t="s">
        <v>582</v>
      </c>
      <c r="C3886" s="34">
        <v>16</v>
      </c>
      <c r="D3886" s="33" t="s">
        <v>34</v>
      </c>
      <c r="E3886" s="33" t="s">
        <v>4195</v>
      </c>
      <c r="F3886" s="35">
        <v>31151600</v>
      </c>
      <c r="G3886" s="33" t="s">
        <v>15071</v>
      </c>
      <c r="H3886" s="33">
        <v>3</v>
      </c>
      <c r="I3886" s="33">
        <v>3</v>
      </c>
      <c r="J3886" s="36">
        <v>2</v>
      </c>
      <c r="K3886" s="37">
        <v>420000</v>
      </c>
      <c r="L3886" s="38" t="s">
        <v>15</v>
      </c>
      <c r="M3886" s="38" t="s">
        <v>13</v>
      </c>
    </row>
    <row r="3887" spans="1:13" s="39" customFormat="1" ht="12.75" x14ac:dyDescent="0.2">
      <c r="A3887" s="33" t="s">
        <v>21</v>
      </c>
      <c r="B3887" s="33" t="s">
        <v>582</v>
      </c>
      <c r="C3887" s="34">
        <v>10</v>
      </c>
      <c r="D3887" s="33" t="s">
        <v>34</v>
      </c>
      <c r="E3887" s="33" t="s">
        <v>4196</v>
      </c>
      <c r="F3887" s="35">
        <v>27112841</v>
      </c>
      <c r="G3887" s="33" t="s">
        <v>15072</v>
      </c>
      <c r="H3887" s="33">
        <v>4</v>
      </c>
      <c r="I3887" s="33">
        <v>6</v>
      </c>
      <c r="J3887" s="36">
        <v>2</v>
      </c>
      <c r="K3887" s="37">
        <v>52678</v>
      </c>
      <c r="L3887" s="38" t="s">
        <v>15</v>
      </c>
      <c r="M3887" s="38" t="s">
        <v>13</v>
      </c>
    </row>
    <row r="3888" spans="1:13" s="39" customFormat="1" ht="12.75" x14ac:dyDescent="0.2">
      <c r="A3888" s="33" t="s">
        <v>21</v>
      </c>
      <c r="B3888" s="33" t="s">
        <v>582</v>
      </c>
      <c r="C3888" s="34">
        <v>10</v>
      </c>
      <c r="D3888" s="33" t="s">
        <v>34</v>
      </c>
      <c r="E3888" s="33" t="s">
        <v>4197</v>
      </c>
      <c r="F3888" s="35">
        <v>27112841</v>
      </c>
      <c r="G3888" s="33" t="s">
        <v>15072</v>
      </c>
      <c r="H3888" s="33">
        <v>4</v>
      </c>
      <c r="I3888" s="33">
        <v>6</v>
      </c>
      <c r="J3888" s="36">
        <v>2</v>
      </c>
      <c r="K3888" s="37">
        <v>33582</v>
      </c>
      <c r="L3888" s="38" t="s">
        <v>15</v>
      </c>
      <c r="M3888" s="38" t="s">
        <v>13</v>
      </c>
    </row>
    <row r="3889" spans="1:13" s="39" customFormat="1" ht="12.75" x14ac:dyDescent="0.2">
      <c r="A3889" s="33" t="s">
        <v>21</v>
      </c>
      <c r="B3889" s="33" t="s">
        <v>582</v>
      </c>
      <c r="C3889" s="34">
        <v>10</v>
      </c>
      <c r="D3889" s="33" t="s">
        <v>34</v>
      </c>
      <c r="E3889" s="33" t="s">
        <v>4198</v>
      </c>
      <c r="F3889" s="35">
        <v>27112841</v>
      </c>
      <c r="G3889" s="33" t="s">
        <v>15072</v>
      </c>
      <c r="H3889" s="33">
        <v>4</v>
      </c>
      <c r="I3889" s="33">
        <v>6</v>
      </c>
      <c r="J3889" s="36">
        <v>2</v>
      </c>
      <c r="K3889" s="37">
        <v>27656.000000000004</v>
      </c>
      <c r="L3889" s="38" t="s">
        <v>15</v>
      </c>
      <c r="M3889" s="38" t="s">
        <v>13</v>
      </c>
    </row>
    <row r="3890" spans="1:13" s="39" customFormat="1" ht="12.75" x14ac:dyDescent="0.2">
      <c r="A3890" s="33" t="s">
        <v>21</v>
      </c>
      <c r="B3890" s="33" t="s">
        <v>582</v>
      </c>
      <c r="C3890" s="34">
        <v>10</v>
      </c>
      <c r="D3890" s="33" t="s">
        <v>34</v>
      </c>
      <c r="E3890" s="33" t="s">
        <v>4199</v>
      </c>
      <c r="F3890" s="35">
        <v>27112841</v>
      </c>
      <c r="G3890" s="33" t="s">
        <v>15072</v>
      </c>
      <c r="H3890" s="33">
        <v>4</v>
      </c>
      <c r="I3890" s="33">
        <v>6</v>
      </c>
      <c r="J3890" s="36">
        <v>2</v>
      </c>
      <c r="K3890" s="37">
        <v>25680.000000000004</v>
      </c>
      <c r="L3890" s="38" t="s">
        <v>15</v>
      </c>
      <c r="M3890" s="38" t="s">
        <v>13</v>
      </c>
    </row>
    <row r="3891" spans="1:13" s="39" customFormat="1" ht="12.75" x14ac:dyDescent="0.2">
      <c r="A3891" s="33" t="s">
        <v>21</v>
      </c>
      <c r="B3891" s="33" t="s">
        <v>582</v>
      </c>
      <c r="C3891" s="34">
        <v>10</v>
      </c>
      <c r="D3891" s="33" t="s">
        <v>34</v>
      </c>
      <c r="E3891" s="33" t="s">
        <v>4200</v>
      </c>
      <c r="F3891" s="35">
        <v>27112841</v>
      </c>
      <c r="G3891" s="33" t="s">
        <v>15072</v>
      </c>
      <c r="H3891" s="33">
        <v>4</v>
      </c>
      <c r="I3891" s="33">
        <v>6</v>
      </c>
      <c r="J3891" s="36">
        <v>2</v>
      </c>
      <c r="K3891" s="37">
        <v>99290</v>
      </c>
      <c r="L3891" s="38" t="s">
        <v>15</v>
      </c>
      <c r="M3891" s="38" t="s">
        <v>13</v>
      </c>
    </row>
    <row r="3892" spans="1:13" s="39" customFormat="1" ht="12.75" x14ac:dyDescent="0.2">
      <c r="A3892" s="33" t="s">
        <v>21</v>
      </c>
      <c r="B3892" s="33" t="s">
        <v>582</v>
      </c>
      <c r="C3892" s="34">
        <v>10</v>
      </c>
      <c r="D3892" s="33" t="s">
        <v>34</v>
      </c>
      <c r="E3892" s="33" t="s">
        <v>4201</v>
      </c>
      <c r="F3892" s="35">
        <v>27112841</v>
      </c>
      <c r="G3892" s="33" t="s">
        <v>15072</v>
      </c>
      <c r="H3892" s="33">
        <v>4</v>
      </c>
      <c r="I3892" s="33">
        <v>6</v>
      </c>
      <c r="J3892" s="36">
        <v>2</v>
      </c>
      <c r="K3892" s="37">
        <v>110446.00000000001</v>
      </c>
      <c r="L3892" s="38" t="s">
        <v>15</v>
      </c>
      <c r="M3892" s="38" t="s">
        <v>13</v>
      </c>
    </row>
    <row r="3893" spans="1:13" s="39" customFormat="1" ht="12.75" x14ac:dyDescent="0.2">
      <c r="A3893" s="33" t="s">
        <v>21</v>
      </c>
      <c r="B3893" s="33" t="s">
        <v>582</v>
      </c>
      <c r="C3893" s="34">
        <v>10</v>
      </c>
      <c r="D3893" s="33" t="s">
        <v>34</v>
      </c>
      <c r="E3893" s="33" t="s">
        <v>4202</v>
      </c>
      <c r="F3893" s="35">
        <v>27112841</v>
      </c>
      <c r="G3893" s="33" t="s">
        <v>15072</v>
      </c>
      <c r="H3893" s="33">
        <v>4</v>
      </c>
      <c r="I3893" s="33">
        <v>6</v>
      </c>
      <c r="J3893" s="36">
        <v>2</v>
      </c>
      <c r="K3893" s="37">
        <v>27392.000000000004</v>
      </c>
      <c r="L3893" s="38" t="s">
        <v>15</v>
      </c>
      <c r="M3893" s="38" t="s">
        <v>13</v>
      </c>
    </row>
    <row r="3894" spans="1:13" s="39" customFormat="1" ht="12.75" x14ac:dyDescent="0.2">
      <c r="A3894" s="33" t="s">
        <v>21</v>
      </c>
      <c r="B3894" s="33" t="s">
        <v>582</v>
      </c>
      <c r="C3894" s="34">
        <v>10</v>
      </c>
      <c r="D3894" s="33" t="s">
        <v>34</v>
      </c>
      <c r="E3894" s="33" t="s">
        <v>4203</v>
      </c>
      <c r="F3894" s="35">
        <v>27112841</v>
      </c>
      <c r="G3894" s="33" t="s">
        <v>15072</v>
      </c>
      <c r="H3894" s="33">
        <v>4</v>
      </c>
      <c r="I3894" s="33">
        <v>6</v>
      </c>
      <c r="J3894" s="36">
        <v>2</v>
      </c>
      <c r="K3894" s="37">
        <v>292362</v>
      </c>
      <c r="L3894" s="38" t="s">
        <v>15</v>
      </c>
      <c r="M3894" s="38" t="s">
        <v>13</v>
      </c>
    </row>
    <row r="3895" spans="1:13" s="39" customFormat="1" ht="12.75" x14ac:dyDescent="0.2">
      <c r="A3895" s="33" t="s">
        <v>21</v>
      </c>
      <c r="B3895" s="33" t="s">
        <v>582</v>
      </c>
      <c r="C3895" s="34">
        <v>10</v>
      </c>
      <c r="D3895" s="33" t="s">
        <v>34</v>
      </c>
      <c r="E3895" s="33" t="s">
        <v>4204</v>
      </c>
      <c r="F3895" s="35">
        <v>27112841</v>
      </c>
      <c r="G3895" s="33" t="s">
        <v>15072</v>
      </c>
      <c r="H3895" s="33">
        <v>4</v>
      </c>
      <c r="I3895" s="33">
        <v>6</v>
      </c>
      <c r="J3895" s="36">
        <v>2</v>
      </c>
      <c r="K3895" s="37">
        <v>143810</v>
      </c>
      <c r="L3895" s="38" t="s">
        <v>15</v>
      </c>
      <c r="M3895" s="38" t="s">
        <v>13</v>
      </c>
    </row>
    <row r="3896" spans="1:13" s="39" customFormat="1" ht="12.75" x14ac:dyDescent="0.2">
      <c r="A3896" s="33" t="s">
        <v>21</v>
      </c>
      <c r="B3896" s="33" t="s">
        <v>582</v>
      </c>
      <c r="C3896" s="34">
        <v>10</v>
      </c>
      <c r="D3896" s="33" t="s">
        <v>34</v>
      </c>
      <c r="E3896" s="33" t="s">
        <v>4205</v>
      </c>
      <c r="F3896" s="35">
        <v>27112841</v>
      </c>
      <c r="G3896" s="33" t="s">
        <v>15072</v>
      </c>
      <c r="H3896" s="33">
        <v>4</v>
      </c>
      <c r="I3896" s="33">
        <v>6</v>
      </c>
      <c r="J3896" s="36">
        <v>2</v>
      </c>
      <c r="K3896" s="37">
        <v>118526</v>
      </c>
      <c r="L3896" s="38" t="s">
        <v>15</v>
      </c>
      <c r="M3896" s="38" t="s">
        <v>13</v>
      </c>
    </row>
    <row r="3897" spans="1:13" s="39" customFormat="1" ht="12.75" x14ac:dyDescent="0.2">
      <c r="A3897" s="33" t="s">
        <v>21</v>
      </c>
      <c r="B3897" s="33" t="s">
        <v>582</v>
      </c>
      <c r="C3897" s="34">
        <v>10</v>
      </c>
      <c r="D3897" s="33" t="s">
        <v>34</v>
      </c>
      <c r="E3897" s="33" t="s">
        <v>4206</v>
      </c>
      <c r="F3897" s="35">
        <v>27112841</v>
      </c>
      <c r="G3897" s="33" t="s">
        <v>15072</v>
      </c>
      <c r="H3897" s="33">
        <v>4</v>
      </c>
      <c r="I3897" s="33">
        <v>6</v>
      </c>
      <c r="J3897" s="36">
        <v>2</v>
      </c>
      <c r="K3897" s="37">
        <v>88894</v>
      </c>
      <c r="L3897" s="38" t="s">
        <v>15</v>
      </c>
      <c r="M3897" s="38" t="s">
        <v>13</v>
      </c>
    </row>
    <row r="3898" spans="1:13" s="39" customFormat="1" ht="12.75" x14ac:dyDescent="0.2">
      <c r="A3898" s="33" t="s">
        <v>21</v>
      </c>
      <c r="B3898" s="33" t="s">
        <v>582</v>
      </c>
      <c r="C3898" s="34">
        <v>10</v>
      </c>
      <c r="D3898" s="33" t="s">
        <v>34</v>
      </c>
      <c r="E3898" s="33" t="s">
        <v>4207</v>
      </c>
      <c r="F3898" s="35">
        <v>27112841</v>
      </c>
      <c r="G3898" s="33" t="s">
        <v>15072</v>
      </c>
      <c r="H3898" s="33">
        <v>4</v>
      </c>
      <c r="I3898" s="33">
        <v>6</v>
      </c>
      <c r="J3898" s="36">
        <v>2</v>
      </c>
      <c r="K3898" s="37">
        <v>156258</v>
      </c>
      <c r="L3898" s="38" t="s">
        <v>15</v>
      </c>
      <c r="M3898" s="38" t="s">
        <v>13</v>
      </c>
    </row>
    <row r="3899" spans="1:13" s="39" customFormat="1" ht="12.75" x14ac:dyDescent="0.2">
      <c r="A3899" s="33" t="s">
        <v>21</v>
      </c>
      <c r="B3899" s="33" t="s">
        <v>582</v>
      </c>
      <c r="C3899" s="34">
        <v>10</v>
      </c>
      <c r="D3899" s="33" t="s">
        <v>34</v>
      </c>
      <c r="E3899" s="33" t="s">
        <v>4208</v>
      </c>
      <c r="F3899" s="35">
        <v>27112841</v>
      </c>
      <c r="G3899" s="33" t="s">
        <v>15072</v>
      </c>
      <c r="H3899" s="33">
        <v>4</v>
      </c>
      <c r="I3899" s="33">
        <v>6</v>
      </c>
      <c r="J3899" s="36">
        <v>2</v>
      </c>
      <c r="K3899" s="37">
        <v>153844</v>
      </c>
      <c r="L3899" s="38" t="s">
        <v>15</v>
      </c>
      <c r="M3899" s="38" t="s">
        <v>13</v>
      </c>
    </row>
    <row r="3900" spans="1:13" s="39" customFormat="1" ht="12.75" x14ac:dyDescent="0.2">
      <c r="A3900" s="33" t="s">
        <v>21</v>
      </c>
      <c r="B3900" s="33" t="s">
        <v>582</v>
      </c>
      <c r="C3900" s="34">
        <v>10</v>
      </c>
      <c r="D3900" s="33" t="s">
        <v>34</v>
      </c>
      <c r="E3900" s="33" t="s">
        <v>4209</v>
      </c>
      <c r="F3900" s="35">
        <v>27112841</v>
      </c>
      <c r="G3900" s="33" t="s">
        <v>15072</v>
      </c>
      <c r="H3900" s="33">
        <v>4</v>
      </c>
      <c r="I3900" s="33">
        <v>6</v>
      </c>
      <c r="J3900" s="36">
        <v>3</v>
      </c>
      <c r="K3900" s="37">
        <v>43263</v>
      </c>
      <c r="L3900" s="38" t="s">
        <v>15</v>
      </c>
      <c r="M3900" s="38" t="s">
        <v>13</v>
      </c>
    </row>
    <row r="3901" spans="1:13" s="39" customFormat="1" ht="12.75" x14ac:dyDescent="0.2">
      <c r="A3901" s="33" t="s">
        <v>21</v>
      </c>
      <c r="B3901" s="33" t="s">
        <v>582</v>
      </c>
      <c r="C3901" s="34">
        <v>10</v>
      </c>
      <c r="D3901" s="33" t="s">
        <v>34</v>
      </c>
      <c r="E3901" s="33" t="s">
        <v>4210</v>
      </c>
      <c r="F3901" s="35">
        <v>27112841</v>
      </c>
      <c r="G3901" s="33" t="s">
        <v>15072</v>
      </c>
      <c r="H3901" s="33">
        <v>4</v>
      </c>
      <c r="I3901" s="33">
        <v>6</v>
      </c>
      <c r="J3901" s="36">
        <v>2</v>
      </c>
      <c r="K3901" s="37">
        <v>178578</v>
      </c>
      <c r="L3901" s="38" t="s">
        <v>15</v>
      </c>
      <c r="M3901" s="38" t="s">
        <v>13</v>
      </c>
    </row>
    <row r="3902" spans="1:13" s="39" customFormat="1" ht="12.75" x14ac:dyDescent="0.2">
      <c r="A3902" s="33" t="s">
        <v>21</v>
      </c>
      <c r="B3902" s="33" t="s">
        <v>582</v>
      </c>
      <c r="C3902" s="34">
        <v>10</v>
      </c>
      <c r="D3902" s="33" t="s">
        <v>34</v>
      </c>
      <c r="E3902" s="33" t="s">
        <v>4211</v>
      </c>
      <c r="F3902" s="35">
        <v>27112841</v>
      </c>
      <c r="G3902" s="33" t="s">
        <v>15072</v>
      </c>
      <c r="H3902" s="33">
        <v>4</v>
      </c>
      <c r="I3902" s="33">
        <v>6</v>
      </c>
      <c r="J3902" s="36">
        <v>2</v>
      </c>
      <c r="K3902" s="37">
        <v>59262</v>
      </c>
      <c r="L3902" s="38" t="s">
        <v>15</v>
      </c>
      <c r="M3902" s="38" t="s">
        <v>13</v>
      </c>
    </row>
    <row r="3903" spans="1:13" s="39" customFormat="1" ht="12.75" x14ac:dyDescent="0.2">
      <c r="A3903" s="33" t="s">
        <v>21</v>
      </c>
      <c r="B3903" s="33" t="s">
        <v>582</v>
      </c>
      <c r="C3903" s="34">
        <v>10</v>
      </c>
      <c r="D3903" s="33" t="s">
        <v>34</v>
      </c>
      <c r="E3903" s="33" t="s">
        <v>4212</v>
      </c>
      <c r="F3903" s="35">
        <v>27112841</v>
      </c>
      <c r="G3903" s="33" t="s">
        <v>15072</v>
      </c>
      <c r="H3903" s="33">
        <v>4</v>
      </c>
      <c r="I3903" s="33">
        <v>6</v>
      </c>
      <c r="J3903" s="36">
        <v>2</v>
      </c>
      <c r="K3903" s="37">
        <v>30684</v>
      </c>
      <c r="L3903" s="38" t="s">
        <v>15</v>
      </c>
      <c r="M3903" s="38" t="s">
        <v>13</v>
      </c>
    </row>
    <row r="3904" spans="1:13" s="39" customFormat="1" ht="12.75" x14ac:dyDescent="0.2">
      <c r="A3904" s="33" t="s">
        <v>21</v>
      </c>
      <c r="B3904" s="33" t="s">
        <v>582</v>
      </c>
      <c r="C3904" s="34">
        <v>10</v>
      </c>
      <c r="D3904" s="33" t="s">
        <v>34</v>
      </c>
      <c r="E3904" s="33" t="s">
        <v>4213</v>
      </c>
      <c r="F3904" s="35">
        <v>27112841</v>
      </c>
      <c r="G3904" s="33" t="s">
        <v>15072</v>
      </c>
      <c r="H3904" s="33">
        <v>4</v>
      </c>
      <c r="I3904" s="33">
        <v>6</v>
      </c>
      <c r="J3904" s="36">
        <v>2</v>
      </c>
      <c r="K3904" s="37">
        <v>34240</v>
      </c>
      <c r="L3904" s="38" t="s">
        <v>15</v>
      </c>
      <c r="M3904" s="38" t="s">
        <v>13</v>
      </c>
    </row>
    <row r="3905" spans="1:13" s="39" customFormat="1" ht="12.75" x14ac:dyDescent="0.2">
      <c r="A3905" s="33" t="s">
        <v>21</v>
      </c>
      <c r="B3905" s="33" t="s">
        <v>582</v>
      </c>
      <c r="C3905" s="34">
        <v>10</v>
      </c>
      <c r="D3905" s="33" t="s">
        <v>34</v>
      </c>
      <c r="E3905" s="33" t="s">
        <v>4214</v>
      </c>
      <c r="F3905" s="35">
        <v>27112841</v>
      </c>
      <c r="G3905" s="33" t="s">
        <v>15072</v>
      </c>
      <c r="H3905" s="33">
        <v>4</v>
      </c>
      <c r="I3905" s="33">
        <v>6</v>
      </c>
      <c r="J3905" s="36">
        <v>4</v>
      </c>
      <c r="K3905" s="37">
        <v>47148</v>
      </c>
      <c r="L3905" s="38" t="s">
        <v>15</v>
      </c>
      <c r="M3905" s="38" t="s">
        <v>13</v>
      </c>
    </row>
    <row r="3906" spans="1:13" s="39" customFormat="1" ht="12.75" x14ac:dyDescent="0.2">
      <c r="A3906" s="33" t="s">
        <v>21</v>
      </c>
      <c r="B3906" s="33" t="s">
        <v>582</v>
      </c>
      <c r="C3906" s="34">
        <v>10</v>
      </c>
      <c r="D3906" s="33" t="s">
        <v>34</v>
      </c>
      <c r="E3906" s="33" t="s">
        <v>4215</v>
      </c>
      <c r="F3906" s="35">
        <v>27112841</v>
      </c>
      <c r="G3906" s="33" t="s">
        <v>15072</v>
      </c>
      <c r="H3906" s="33">
        <v>4</v>
      </c>
      <c r="I3906" s="33">
        <v>6</v>
      </c>
      <c r="J3906" s="36">
        <v>4</v>
      </c>
      <c r="K3906" s="37">
        <v>46092.000000000007</v>
      </c>
      <c r="L3906" s="38" t="s">
        <v>15</v>
      </c>
      <c r="M3906" s="38" t="s">
        <v>13</v>
      </c>
    </row>
    <row r="3907" spans="1:13" s="39" customFormat="1" ht="12.75" x14ac:dyDescent="0.2">
      <c r="A3907" s="33" t="s">
        <v>21</v>
      </c>
      <c r="B3907" s="33" t="s">
        <v>582</v>
      </c>
      <c r="C3907" s="34">
        <v>10</v>
      </c>
      <c r="D3907" s="33" t="s">
        <v>34</v>
      </c>
      <c r="E3907" s="33" t="s">
        <v>4216</v>
      </c>
      <c r="F3907" s="35">
        <v>31161705</v>
      </c>
      <c r="G3907" s="33" t="s">
        <v>15072</v>
      </c>
      <c r="H3907" s="33">
        <v>4</v>
      </c>
      <c r="I3907" s="33">
        <v>6</v>
      </c>
      <c r="J3907" s="36">
        <v>1</v>
      </c>
      <c r="K3907" s="37">
        <v>156000</v>
      </c>
      <c r="L3907" s="38" t="s">
        <v>15</v>
      </c>
      <c r="M3907" s="38" t="s">
        <v>13</v>
      </c>
    </row>
    <row r="3908" spans="1:13" s="39" customFormat="1" ht="12.75" x14ac:dyDescent="0.2">
      <c r="A3908" s="33" t="s">
        <v>21</v>
      </c>
      <c r="B3908" s="33" t="s">
        <v>582</v>
      </c>
      <c r="C3908" s="34">
        <v>10</v>
      </c>
      <c r="D3908" s="33" t="s">
        <v>34</v>
      </c>
      <c r="E3908" s="33" t="s">
        <v>4217</v>
      </c>
      <c r="F3908" s="35">
        <v>31161705</v>
      </c>
      <c r="G3908" s="33" t="s">
        <v>15072</v>
      </c>
      <c r="H3908" s="33">
        <v>4</v>
      </c>
      <c r="I3908" s="33">
        <v>6</v>
      </c>
      <c r="J3908" s="36">
        <v>1</v>
      </c>
      <c r="K3908" s="37">
        <v>250000</v>
      </c>
      <c r="L3908" s="38" t="s">
        <v>15</v>
      </c>
      <c r="M3908" s="38" t="s">
        <v>13</v>
      </c>
    </row>
    <row r="3909" spans="1:13" s="39" customFormat="1" ht="12.75" x14ac:dyDescent="0.2">
      <c r="A3909" s="33" t="s">
        <v>21</v>
      </c>
      <c r="B3909" s="33" t="s">
        <v>582</v>
      </c>
      <c r="C3909" s="34">
        <v>10</v>
      </c>
      <c r="D3909" s="33" t="s">
        <v>34</v>
      </c>
      <c r="E3909" s="33" t="s">
        <v>4218</v>
      </c>
      <c r="F3909" s="35">
        <v>27112841</v>
      </c>
      <c r="G3909" s="33" t="s">
        <v>15072</v>
      </c>
      <c r="H3909" s="33">
        <v>4</v>
      </c>
      <c r="I3909" s="33">
        <v>6</v>
      </c>
      <c r="J3909" s="36">
        <v>2</v>
      </c>
      <c r="K3909" s="37">
        <v>197542</v>
      </c>
      <c r="L3909" s="38" t="s">
        <v>15</v>
      </c>
      <c r="M3909" s="38" t="s">
        <v>13</v>
      </c>
    </row>
    <row r="3910" spans="1:13" s="39" customFormat="1" ht="12.75" x14ac:dyDescent="0.2">
      <c r="A3910" s="33" t="s">
        <v>21</v>
      </c>
      <c r="B3910" s="33" t="s">
        <v>582</v>
      </c>
      <c r="C3910" s="34">
        <v>10</v>
      </c>
      <c r="D3910" s="33" t="s">
        <v>34</v>
      </c>
      <c r="E3910" s="33" t="s">
        <v>4219</v>
      </c>
      <c r="F3910" s="35">
        <v>23153138</v>
      </c>
      <c r="G3910" s="33" t="s">
        <v>15071</v>
      </c>
      <c r="H3910" s="33">
        <v>4</v>
      </c>
      <c r="I3910" s="33">
        <v>7</v>
      </c>
      <c r="J3910" s="36">
        <v>4</v>
      </c>
      <c r="K3910" s="37">
        <v>160000</v>
      </c>
      <c r="L3910" s="38" t="s">
        <v>15</v>
      </c>
      <c r="M3910" s="38" t="s">
        <v>13</v>
      </c>
    </row>
    <row r="3911" spans="1:13" s="39" customFormat="1" ht="12.75" x14ac:dyDescent="0.2">
      <c r="A3911" s="33" t="s">
        <v>21</v>
      </c>
      <c r="B3911" s="33" t="s">
        <v>582</v>
      </c>
      <c r="C3911" s="34">
        <v>10</v>
      </c>
      <c r="D3911" s="33" t="s">
        <v>34</v>
      </c>
      <c r="E3911" s="33" t="s">
        <v>4220</v>
      </c>
      <c r="F3911" s="35">
        <v>23153138</v>
      </c>
      <c r="G3911" s="33" t="s">
        <v>15071</v>
      </c>
      <c r="H3911" s="33">
        <v>4</v>
      </c>
      <c r="I3911" s="33">
        <v>7</v>
      </c>
      <c r="J3911" s="36">
        <v>4</v>
      </c>
      <c r="K3911" s="37">
        <v>160000</v>
      </c>
      <c r="L3911" s="38" t="s">
        <v>15</v>
      </c>
      <c r="M3911" s="38" t="s">
        <v>13</v>
      </c>
    </row>
    <row r="3912" spans="1:13" s="39" customFormat="1" ht="12.75" x14ac:dyDescent="0.2">
      <c r="A3912" s="33" t="s">
        <v>21</v>
      </c>
      <c r="B3912" s="33" t="s">
        <v>582</v>
      </c>
      <c r="C3912" s="34">
        <v>10</v>
      </c>
      <c r="D3912" s="33" t="s">
        <v>34</v>
      </c>
      <c r="E3912" s="33" t="s">
        <v>4221</v>
      </c>
      <c r="F3912" s="35">
        <v>27112841</v>
      </c>
      <c r="G3912" s="33" t="s">
        <v>15072</v>
      </c>
      <c r="H3912" s="33">
        <v>4</v>
      </c>
      <c r="I3912" s="33">
        <v>6</v>
      </c>
      <c r="J3912" s="36">
        <v>2</v>
      </c>
      <c r="K3912" s="37">
        <v>4622</v>
      </c>
      <c r="L3912" s="38" t="s">
        <v>15</v>
      </c>
      <c r="M3912" s="38" t="s">
        <v>13</v>
      </c>
    </row>
    <row r="3913" spans="1:13" s="39" customFormat="1" ht="12.75" x14ac:dyDescent="0.2">
      <c r="A3913" s="33" t="s">
        <v>21</v>
      </c>
      <c r="B3913" s="33" t="s">
        <v>582</v>
      </c>
      <c r="C3913" s="34">
        <v>10</v>
      </c>
      <c r="D3913" s="33" t="s">
        <v>34</v>
      </c>
      <c r="E3913" s="33" t="s">
        <v>4222</v>
      </c>
      <c r="F3913" s="35">
        <v>27112841</v>
      </c>
      <c r="G3913" s="33" t="s">
        <v>15072</v>
      </c>
      <c r="H3913" s="33">
        <v>4</v>
      </c>
      <c r="I3913" s="33">
        <v>6</v>
      </c>
      <c r="J3913" s="36">
        <v>2</v>
      </c>
      <c r="K3913" s="37">
        <v>131694</v>
      </c>
      <c r="L3913" s="38" t="s">
        <v>15</v>
      </c>
      <c r="M3913" s="38" t="s">
        <v>13</v>
      </c>
    </row>
    <row r="3914" spans="1:13" s="39" customFormat="1" ht="12.75" x14ac:dyDescent="0.2">
      <c r="A3914" s="33" t="s">
        <v>21</v>
      </c>
      <c r="B3914" s="33" t="s">
        <v>582</v>
      </c>
      <c r="C3914" s="34">
        <v>10</v>
      </c>
      <c r="D3914" s="33" t="s">
        <v>34</v>
      </c>
      <c r="E3914" s="33" t="s">
        <v>4223</v>
      </c>
      <c r="F3914" s="35">
        <v>27112841</v>
      </c>
      <c r="G3914" s="33" t="s">
        <v>15072</v>
      </c>
      <c r="H3914" s="33">
        <v>4</v>
      </c>
      <c r="I3914" s="33">
        <v>6</v>
      </c>
      <c r="J3914" s="36">
        <v>2</v>
      </c>
      <c r="K3914" s="37">
        <v>173836</v>
      </c>
      <c r="L3914" s="38" t="s">
        <v>15</v>
      </c>
      <c r="M3914" s="38" t="s">
        <v>13</v>
      </c>
    </row>
    <row r="3915" spans="1:13" s="39" customFormat="1" ht="12.75" x14ac:dyDescent="0.2">
      <c r="A3915" s="33" t="s">
        <v>21</v>
      </c>
      <c r="B3915" s="33" t="s">
        <v>582</v>
      </c>
      <c r="C3915" s="34">
        <v>10</v>
      </c>
      <c r="D3915" s="33" t="s">
        <v>34</v>
      </c>
      <c r="E3915" s="33" t="s">
        <v>4224</v>
      </c>
      <c r="F3915" s="35">
        <v>31161705</v>
      </c>
      <c r="G3915" s="33" t="s">
        <v>15072</v>
      </c>
      <c r="H3915" s="33">
        <v>4</v>
      </c>
      <c r="I3915" s="33">
        <v>6</v>
      </c>
      <c r="J3915" s="36">
        <v>1</v>
      </c>
      <c r="K3915" s="37">
        <v>255000</v>
      </c>
      <c r="L3915" s="38" t="s">
        <v>15</v>
      </c>
      <c r="M3915" s="38" t="s">
        <v>13</v>
      </c>
    </row>
    <row r="3916" spans="1:13" s="39" customFormat="1" ht="12.75" x14ac:dyDescent="0.2">
      <c r="A3916" s="33" t="s">
        <v>21</v>
      </c>
      <c r="B3916" s="33" t="s">
        <v>582</v>
      </c>
      <c r="C3916" s="34">
        <v>10</v>
      </c>
      <c r="D3916" s="33" t="s">
        <v>34</v>
      </c>
      <c r="E3916" s="33" t="s">
        <v>4225</v>
      </c>
      <c r="F3916" s="35">
        <v>27112841</v>
      </c>
      <c r="G3916" s="33" t="s">
        <v>15072</v>
      </c>
      <c r="H3916" s="33">
        <v>4</v>
      </c>
      <c r="I3916" s="33">
        <v>6</v>
      </c>
      <c r="J3916" s="36">
        <v>2</v>
      </c>
      <c r="K3916" s="37">
        <v>164354</v>
      </c>
      <c r="L3916" s="38" t="s">
        <v>15</v>
      </c>
      <c r="M3916" s="38" t="s">
        <v>13</v>
      </c>
    </row>
    <row r="3917" spans="1:13" s="39" customFormat="1" ht="12.75" x14ac:dyDescent="0.2">
      <c r="A3917" s="33" t="s">
        <v>21</v>
      </c>
      <c r="B3917" s="33" t="s">
        <v>582</v>
      </c>
      <c r="C3917" s="34">
        <v>10</v>
      </c>
      <c r="D3917" s="33" t="s">
        <v>34</v>
      </c>
      <c r="E3917" s="33" t="s">
        <v>4226</v>
      </c>
      <c r="F3917" s="35">
        <v>39111706</v>
      </c>
      <c r="G3917" s="33" t="s">
        <v>15071</v>
      </c>
      <c r="H3917" s="33">
        <v>2</v>
      </c>
      <c r="I3917" s="33">
        <v>4</v>
      </c>
      <c r="J3917" s="36">
        <v>10</v>
      </c>
      <c r="K3917" s="37">
        <v>170003.4</v>
      </c>
      <c r="L3917" s="38" t="s">
        <v>15</v>
      </c>
      <c r="M3917" s="38" t="s">
        <v>13</v>
      </c>
    </row>
    <row r="3918" spans="1:13" s="39" customFormat="1" ht="12.75" x14ac:dyDescent="0.2">
      <c r="A3918" s="33" t="s">
        <v>21</v>
      </c>
      <c r="B3918" s="33" t="s">
        <v>582</v>
      </c>
      <c r="C3918" s="34">
        <v>10</v>
      </c>
      <c r="D3918" s="33" t="s">
        <v>34</v>
      </c>
      <c r="E3918" s="33" t="s">
        <v>4227</v>
      </c>
      <c r="F3918" s="35">
        <v>39111500</v>
      </c>
      <c r="G3918" s="33" t="s">
        <v>15071</v>
      </c>
      <c r="H3918" s="33">
        <v>4</v>
      </c>
      <c r="I3918" s="33">
        <v>7</v>
      </c>
      <c r="J3918" s="36">
        <v>20</v>
      </c>
      <c r="K3918" s="37">
        <v>150520</v>
      </c>
      <c r="L3918" s="38" t="s">
        <v>15</v>
      </c>
      <c r="M3918" s="38" t="s">
        <v>13</v>
      </c>
    </row>
    <row r="3919" spans="1:13" s="39" customFormat="1" ht="12.75" x14ac:dyDescent="0.2">
      <c r="A3919" s="33" t="s">
        <v>21</v>
      </c>
      <c r="B3919" s="33" t="s">
        <v>582</v>
      </c>
      <c r="C3919" s="34">
        <v>10</v>
      </c>
      <c r="D3919" s="33" t="s">
        <v>34</v>
      </c>
      <c r="E3919" s="33" t="s">
        <v>4228</v>
      </c>
      <c r="F3919" s="35">
        <v>31161705</v>
      </c>
      <c r="G3919" s="33" t="s">
        <v>15072</v>
      </c>
      <c r="H3919" s="33">
        <v>4</v>
      </c>
      <c r="I3919" s="33">
        <v>6</v>
      </c>
      <c r="J3919" s="36">
        <v>1</v>
      </c>
      <c r="K3919" s="37">
        <v>185000</v>
      </c>
      <c r="L3919" s="38" t="s">
        <v>15</v>
      </c>
      <c r="M3919" s="38" t="s">
        <v>13</v>
      </c>
    </row>
    <row r="3920" spans="1:13" s="39" customFormat="1" ht="12.75" x14ac:dyDescent="0.2">
      <c r="A3920" s="33" t="s">
        <v>21</v>
      </c>
      <c r="B3920" s="33" t="s">
        <v>582</v>
      </c>
      <c r="C3920" s="34">
        <v>10</v>
      </c>
      <c r="D3920" s="33" t="s">
        <v>34</v>
      </c>
      <c r="E3920" s="33" t="s">
        <v>4229</v>
      </c>
      <c r="F3920" s="35">
        <v>31161705</v>
      </c>
      <c r="G3920" s="33" t="s">
        <v>15072</v>
      </c>
      <c r="H3920" s="33">
        <v>4</v>
      </c>
      <c r="I3920" s="33">
        <v>6</v>
      </c>
      <c r="J3920" s="36">
        <v>1</v>
      </c>
      <c r="K3920" s="37">
        <v>165000</v>
      </c>
      <c r="L3920" s="38" t="s">
        <v>15</v>
      </c>
      <c r="M3920" s="38" t="s">
        <v>13</v>
      </c>
    </row>
    <row r="3921" spans="1:13" s="39" customFormat="1" ht="12.75" x14ac:dyDescent="0.2">
      <c r="A3921" s="33" t="s">
        <v>21</v>
      </c>
      <c r="B3921" s="33" t="s">
        <v>582</v>
      </c>
      <c r="C3921" s="34">
        <v>10</v>
      </c>
      <c r="D3921" s="33" t="s">
        <v>34</v>
      </c>
      <c r="E3921" s="33" t="s">
        <v>4230</v>
      </c>
      <c r="F3921" s="35">
        <v>27112841</v>
      </c>
      <c r="G3921" s="33" t="s">
        <v>15072</v>
      </c>
      <c r="H3921" s="33">
        <v>4</v>
      </c>
      <c r="I3921" s="33">
        <v>6</v>
      </c>
      <c r="J3921" s="36">
        <v>2</v>
      </c>
      <c r="K3921" s="37">
        <v>140650</v>
      </c>
      <c r="L3921" s="38" t="s">
        <v>15</v>
      </c>
      <c r="M3921" s="38" t="s">
        <v>13</v>
      </c>
    </row>
    <row r="3922" spans="1:13" s="39" customFormat="1" ht="12.75" x14ac:dyDescent="0.2">
      <c r="A3922" s="33" t="s">
        <v>21</v>
      </c>
      <c r="B3922" s="33" t="s">
        <v>582</v>
      </c>
      <c r="C3922" s="34">
        <v>10</v>
      </c>
      <c r="D3922" s="33" t="s">
        <v>34</v>
      </c>
      <c r="E3922" s="33" t="s">
        <v>4231</v>
      </c>
      <c r="F3922" s="35">
        <v>31163200</v>
      </c>
      <c r="G3922" s="33" t="s">
        <v>15072</v>
      </c>
      <c r="H3922" s="33">
        <v>4</v>
      </c>
      <c r="I3922" s="33">
        <v>6</v>
      </c>
      <c r="J3922" s="36">
        <v>12</v>
      </c>
      <c r="K3922" s="37">
        <v>780000</v>
      </c>
      <c r="L3922" s="38" t="s">
        <v>15</v>
      </c>
      <c r="M3922" s="38" t="s">
        <v>13</v>
      </c>
    </row>
    <row r="3923" spans="1:13" s="39" customFormat="1" ht="12.75" x14ac:dyDescent="0.2">
      <c r="A3923" s="33" t="s">
        <v>21</v>
      </c>
      <c r="B3923" s="33" t="s">
        <v>582</v>
      </c>
      <c r="C3923" s="34">
        <v>10</v>
      </c>
      <c r="D3923" s="33" t="s">
        <v>34</v>
      </c>
      <c r="E3923" s="33" t="s">
        <v>4232</v>
      </c>
      <c r="F3923" s="35">
        <v>31161705</v>
      </c>
      <c r="G3923" s="33" t="s">
        <v>15072</v>
      </c>
      <c r="H3923" s="33">
        <v>4</v>
      </c>
      <c r="I3923" s="33">
        <v>6</v>
      </c>
      <c r="J3923" s="36">
        <v>1</v>
      </c>
      <c r="K3923" s="37">
        <v>169000</v>
      </c>
      <c r="L3923" s="38" t="s">
        <v>15</v>
      </c>
      <c r="M3923" s="38" t="s">
        <v>13</v>
      </c>
    </row>
    <row r="3924" spans="1:13" s="39" customFormat="1" ht="12.75" x14ac:dyDescent="0.2">
      <c r="A3924" s="33" t="s">
        <v>21</v>
      </c>
      <c r="B3924" s="33" t="s">
        <v>582</v>
      </c>
      <c r="C3924" s="34">
        <v>10</v>
      </c>
      <c r="D3924" s="33" t="s">
        <v>34</v>
      </c>
      <c r="E3924" s="33" t="s">
        <v>4233</v>
      </c>
      <c r="F3924" s="35">
        <v>27112841</v>
      </c>
      <c r="G3924" s="33" t="s">
        <v>15072</v>
      </c>
      <c r="H3924" s="33">
        <v>4</v>
      </c>
      <c r="I3924" s="33">
        <v>6</v>
      </c>
      <c r="J3924" s="36">
        <v>2</v>
      </c>
      <c r="K3924" s="37">
        <v>126426</v>
      </c>
      <c r="L3924" s="38" t="s">
        <v>15</v>
      </c>
      <c r="M3924" s="38" t="s">
        <v>13</v>
      </c>
    </row>
    <row r="3925" spans="1:13" s="39" customFormat="1" ht="12.75" x14ac:dyDescent="0.2">
      <c r="A3925" s="33" t="s">
        <v>21</v>
      </c>
      <c r="B3925" s="33" t="s">
        <v>582</v>
      </c>
      <c r="C3925" s="34">
        <v>10</v>
      </c>
      <c r="D3925" s="33" t="s">
        <v>34</v>
      </c>
      <c r="E3925" s="33" t="s">
        <v>4234</v>
      </c>
      <c r="F3925" s="35">
        <v>26111701</v>
      </c>
      <c r="G3925" s="33" t="s">
        <v>15071</v>
      </c>
      <c r="H3925" s="33">
        <v>4</v>
      </c>
      <c r="I3925" s="33">
        <v>6</v>
      </c>
      <c r="J3925" s="36">
        <v>20</v>
      </c>
      <c r="K3925" s="37">
        <v>213000</v>
      </c>
      <c r="L3925" s="38" t="s">
        <v>15</v>
      </c>
      <c r="M3925" s="38" t="s">
        <v>13</v>
      </c>
    </row>
    <row r="3926" spans="1:13" s="39" customFormat="1" ht="12.75" x14ac:dyDescent="0.2">
      <c r="A3926" s="33" t="s">
        <v>21</v>
      </c>
      <c r="B3926" s="33" t="s">
        <v>582</v>
      </c>
      <c r="C3926" s="34">
        <v>10</v>
      </c>
      <c r="D3926" s="33" t="s">
        <v>34</v>
      </c>
      <c r="E3926" s="33" t="s">
        <v>4235</v>
      </c>
      <c r="F3926" s="35">
        <v>39122245</v>
      </c>
      <c r="G3926" s="33" t="s">
        <v>15072</v>
      </c>
      <c r="H3926" s="33">
        <v>4</v>
      </c>
      <c r="I3926" s="33">
        <v>6</v>
      </c>
      <c r="J3926" s="36">
        <v>2</v>
      </c>
      <c r="K3926" s="37">
        <v>266550</v>
      </c>
      <c r="L3926" s="38" t="s">
        <v>15</v>
      </c>
      <c r="M3926" s="38" t="s">
        <v>13</v>
      </c>
    </row>
    <row r="3927" spans="1:13" s="39" customFormat="1" ht="12.75" x14ac:dyDescent="0.2">
      <c r="A3927" s="33" t="s">
        <v>21</v>
      </c>
      <c r="B3927" s="33" t="s">
        <v>582</v>
      </c>
      <c r="C3927" s="34">
        <v>10</v>
      </c>
      <c r="D3927" s="33" t="s">
        <v>34</v>
      </c>
      <c r="E3927" s="33" t="s">
        <v>4236</v>
      </c>
      <c r="F3927" s="35">
        <v>31161700</v>
      </c>
      <c r="G3927" s="33" t="s">
        <v>15072</v>
      </c>
      <c r="H3927" s="33">
        <v>4</v>
      </c>
      <c r="I3927" s="33">
        <v>6</v>
      </c>
      <c r="J3927" s="36">
        <v>1</v>
      </c>
      <c r="K3927" s="37">
        <v>52466</v>
      </c>
      <c r="L3927" s="38" t="s">
        <v>15</v>
      </c>
      <c r="M3927" s="38" t="s">
        <v>13</v>
      </c>
    </row>
    <row r="3928" spans="1:13" s="39" customFormat="1" ht="12.75" x14ac:dyDescent="0.2">
      <c r="A3928" s="33" t="s">
        <v>21</v>
      </c>
      <c r="B3928" s="33" t="s">
        <v>582</v>
      </c>
      <c r="C3928" s="34">
        <v>10</v>
      </c>
      <c r="D3928" s="33" t="s">
        <v>34</v>
      </c>
      <c r="E3928" s="33" t="s">
        <v>4237</v>
      </c>
      <c r="F3928" s="35">
        <v>39101605</v>
      </c>
      <c r="G3928" s="33" t="s">
        <v>15071</v>
      </c>
      <c r="H3928" s="33">
        <v>4</v>
      </c>
      <c r="I3928" s="33">
        <v>7</v>
      </c>
      <c r="J3928" s="36">
        <v>50</v>
      </c>
      <c r="K3928" s="37">
        <v>610000</v>
      </c>
      <c r="L3928" s="38" t="s">
        <v>15</v>
      </c>
      <c r="M3928" s="38" t="s">
        <v>13</v>
      </c>
    </row>
    <row r="3929" spans="1:13" s="39" customFormat="1" ht="12.75" x14ac:dyDescent="0.2">
      <c r="A3929" s="33" t="s">
        <v>21</v>
      </c>
      <c r="B3929" s="33" t="s">
        <v>582</v>
      </c>
      <c r="C3929" s="34">
        <v>10</v>
      </c>
      <c r="D3929" s="33" t="s">
        <v>34</v>
      </c>
      <c r="E3929" s="33" t="s">
        <v>4238</v>
      </c>
      <c r="F3929" s="35">
        <v>31171603</v>
      </c>
      <c r="G3929" s="33" t="s">
        <v>15072</v>
      </c>
      <c r="H3929" s="33">
        <v>4</v>
      </c>
      <c r="I3929" s="33">
        <v>6</v>
      </c>
      <c r="J3929" s="36">
        <v>1</v>
      </c>
      <c r="K3929" s="37">
        <v>631800</v>
      </c>
      <c r="L3929" s="38" t="s">
        <v>15</v>
      </c>
      <c r="M3929" s="38" t="s">
        <v>13</v>
      </c>
    </row>
    <row r="3930" spans="1:13" s="39" customFormat="1" ht="12.75" x14ac:dyDescent="0.2">
      <c r="A3930" s="33" t="s">
        <v>21</v>
      </c>
      <c r="B3930" s="33" t="s">
        <v>582</v>
      </c>
      <c r="C3930" s="34">
        <v>10</v>
      </c>
      <c r="D3930" s="33" t="s">
        <v>34</v>
      </c>
      <c r="E3930" s="33" t="s">
        <v>4239</v>
      </c>
      <c r="F3930" s="35">
        <v>41111900</v>
      </c>
      <c r="G3930" s="33" t="s">
        <v>15071</v>
      </c>
      <c r="H3930" s="33">
        <v>2</v>
      </c>
      <c r="I3930" s="33">
        <v>4</v>
      </c>
      <c r="J3930" s="36">
        <v>1</v>
      </c>
      <c r="K3930" s="37">
        <v>499999.92</v>
      </c>
      <c r="L3930" s="38" t="s">
        <v>15</v>
      </c>
      <c r="M3930" s="38" t="s">
        <v>13</v>
      </c>
    </row>
    <row r="3931" spans="1:13" s="39" customFormat="1" ht="12.75" x14ac:dyDescent="0.2">
      <c r="A3931" s="33" t="s">
        <v>21</v>
      </c>
      <c r="B3931" s="33" t="s">
        <v>582</v>
      </c>
      <c r="C3931" s="34">
        <v>10</v>
      </c>
      <c r="D3931" s="33" t="s">
        <v>34</v>
      </c>
      <c r="E3931" s="33" t="s">
        <v>4240</v>
      </c>
      <c r="F3931" s="35">
        <v>27112838</v>
      </c>
      <c r="G3931" s="33" t="s">
        <v>15072</v>
      </c>
      <c r="H3931" s="33">
        <v>4</v>
      </c>
      <c r="I3931" s="33">
        <v>6</v>
      </c>
      <c r="J3931" s="36">
        <v>6</v>
      </c>
      <c r="K3931" s="37">
        <v>948000</v>
      </c>
      <c r="L3931" s="38" t="s">
        <v>15</v>
      </c>
      <c r="M3931" s="38" t="s">
        <v>13</v>
      </c>
    </row>
    <row r="3932" spans="1:13" s="39" customFormat="1" ht="12.75" x14ac:dyDescent="0.2">
      <c r="A3932" s="33" t="s">
        <v>21</v>
      </c>
      <c r="B3932" s="33" t="s">
        <v>582</v>
      </c>
      <c r="C3932" s="34">
        <v>10</v>
      </c>
      <c r="D3932" s="33" t="s">
        <v>34</v>
      </c>
      <c r="E3932" s="33" t="s">
        <v>4241</v>
      </c>
      <c r="F3932" s="35">
        <v>41111900</v>
      </c>
      <c r="G3932" s="33" t="s">
        <v>15071</v>
      </c>
      <c r="H3932" s="33">
        <v>2</v>
      </c>
      <c r="I3932" s="33">
        <v>4</v>
      </c>
      <c r="J3932" s="36">
        <v>1</v>
      </c>
      <c r="K3932" s="37">
        <v>59999.8</v>
      </c>
      <c r="L3932" s="38" t="s">
        <v>15</v>
      </c>
      <c r="M3932" s="38" t="s">
        <v>13</v>
      </c>
    </row>
    <row r="3933" spans="1:13" s="39" customFormat="1" ht="12.75" x14ac:dyDescent="0.2">
      <c r="A3933" s="33" t="s">
        <v>21</v>
      </c>
      <c r="B3933" s="33" t="s">
        <v>582</v>
      </c>
      <c r="C3933" s="34">
        <v>10</v>
      </c>
      <c r="D3933" s="33" t="s">
        <v>34</v>
      </c>
      <c r="E3933" s="33" t="s">
        <v>4242</v>
      </c>
      <c r="F3933" s="35">
        <v>27112841</v>
      </c>
      <c r="G3933" s="33" t="s">
        <v>15072</v>
      </c>
      <c r="H3933" s="33">
        <v>4</v>
      </c>
      <c r="I3933" s="33">
        <v>6</v>
      </c>
      <c r="J3933" s="36">
        <v>3</v>
      </c>
      <c r="K3933" s="37">
        <v>666702</v>
      </c>
      <c r="L3933" s="38" t="s">
        <v>15</v>
      </c>
      <c r="M3933" s="38" t="s">
        <v>13</v>
      </c>
    </row>
    <row r="3934" spans="1:13" s="39" customFormat="1" ht="12.75" x14ac:dyDescent="0.2">
      <c r="A3934" s="33" t="s">
        <v>21</v>
      </c>
      <c r="B3934" s="33" t="s">
        <v>582</v>
      </c>
      <c r="C3934" s="34">
        <v>10</v>
      </c>
      <c r="D3934" s="33" t="s">
        <v>34</v>
      </c>
      <c r="E3934" s="33" t="s">
        <v>4243</v>
      </c>
      <c r="F3934" s="35">
        <v>39122245</v>
      </c>
      <c r="G3934" s="33" t="s">
        <v>15072</v>
      </c>
      <c r="H3934" s="33">
        <v>4</v>
      </c>
      <c r="I3934" s="33">
        <v>6</v>
      </c>
      <c r="J3934" s="36">
        <v>2</v>
      </c>
      <c r="K3934" s="37">
        <v>171598</v>
      </c>
      <c r="L3934" s="38" t="s">
        <v>15</v>
      </c>
      <c r="M3934" s="38" t="s">
        <v>13</v>
      </c>
    </row>
    <row r="3935" spans="1:13" s="39" customFormat="1" ht="12.75" x14ac:dyDescent="0.2">
      <c r="A3935" s="33" t="s">
        <v>21</v>
      </c>
      <c r="B3935" s="33" t="s">
        <v>582</v>
      </c>
      <c r="C3935" s="34">
        <v>10</v>
      </c>
      <c r="D3935" s="33" t="s">
        <v>34</v>
      </c>
      <c r="E3935" s="33" t="s">
        <v>4244</v>
      </c>
      <c r="F3935" s="35">
        <v>27112841</v>
      </c>
      <c r="G3935" s="33" t="s">
        <v>15072</v>
      </c>
      <c r="H3935" s="33">
        <v>4</v>
      </c>
      <c r="I3935" s="33">
        <v>6</v>
      </c>
      <c r="J3935" s="36">
        <v>1</v>
      </c>
      <c r="K3935" s="37">
        <v>1898050</v>
      </c>
      <c r="L3935" s="38" t="s">
        <v>15</v>
      </c>
      <c r="M3935" s="38" t="s">
        <v>13</v>
      </c>
    </row>
    <row r="3936" spans="1:13" s="39" customFormat="1" ht="12.75" x14ac:dyDescent="0.2">
      <c r="A3936" s="33" t="s">
        <v>21</v>
      </c>
      <c r="B3936" s="33" t="s">
        <v>582</v>
      </c>
      <c r="C3936" s="34">
        <v>10</v>
      </c>
      <c r="D3936" s="33" t="s">
        <v>34</v>
      </c>
      <c r="E3936" s="33" t="s">
        <v>4245</v>
      </c>
      <c r="F3936" s="35">
        <v>39111706</v>
      </c>
      <c r="G3936" s="33" t="s">
        <v>15071</v>
      </c>
      <c r="H3936" s="33">
        <v>2</v>
      </c>
      <c r="I3936" s="33">
        <v>4</v>
      </c>
      <c r="J3936" s="36">
        <v>5</v>
      </c>
      <c r="K3936" s="37">
        <v>749997.5</v>
      </c>
      <c r="L3936" s="38" t="s">
        <v>15</v>
      </c>
      <c r="M3936" s="38" t="s">
        <v>13</v>
      </c>
    </row>
    <row r="3937" spans="1:13" s="39" customFormat="1" ht="12.75" x14ac:dyDescent="0.2">
      <c r="A3937" s="33" t="s">
        <v>21</v>
      </c>
      <c r="B3937" s="33" t="s">
        <v>582</v>
      </c>
      <c r="C3937" s="34">
        <v>10</v>
      </c>
      <c r="D3937" s="33" t="s">
        <v>34</v>
      </c>
      <c r="E3937" s="33" t="s">
        <v>4246</v>
      </c>
      <c r="F3937" s="35">
        <v>27112845</v>
      </c>
      <c r="G3937" s="33" t="s">
        <v>15072</v>
      </c>
      <c r="H3937" s="33">
        <v>4</v>
      </c>
      <c r="I3937" s="33">
        <v>6</v>
      </c>
      <c r="J3937" s="36">
        <v>1</v>
      </c>
      <c r="K3937" s="37">
        <v>1300000</v>
      </c>
      <c r="L3937" s="38" t="s">
        <v>15</v>
      </c>
      <c r="M3937" s="38" t="s">
        <v>13</v>
      </c>
    </row>
    <row r="3938" spans="1:13" s="39" customFormat="1" ht="12.75" x14ac:dyDescent="0.2">
      <c r="A3938" s="33" t="s">
        <v>21</v>
      </c>
      <c r="B3938" s="33" t="s">
        <v>582</v>
      </c>
      <c r="C3938" s="34">
        <v>10</v>
      </c>
      <c r="D3938" s="33" t="s">
        <v>34</v>
      </c>
      <c r="E3938" s="33" t="s">
        <v>4247</v>
      </c>
      <c r="F3938" s="35">
        <v>39121009</v>
      </c>
      <c r="G3938" s="33" t="s">
        <v>15071</v>
      </c>
      <c r="H3938" s="33">
        <v>2</v>
      </c>
      <c r="I3938" s="33">
        <v>4</v>
      </c>
      <c r="J3938" s="36">
        <v>1</v>
      </c>
      <c r="K3938" s="37">
        <v>1215171.8899999966</v>
      </c>
      <c r="L3938" s="38" t="s">
        <v>15</v>
      </c>
      <c r="M3938" s="38" t="s">
        <v>13</v>
      </c>
    </row>
    <row r="3939" spans="1:13" s="39" customFormat="1" ht="12.75" x14ac:dyDescent="0.2">
      <c r="A3939" s="33" t="s">
        <v>21</v>
      </c>
      <c r="B3939" s="33" t="s">
        <v>582</v>
      </c>
      <c r="C3939" s="34">
        <v>10</v>
      </c>
      <c r="D3939" s="33" t="s">
        <v>34</v>
      </c>
      <c r="E3939" s="33" t="s">
        <v>4248</v>
      </c>
      <c r="F3939" s="35">
        <v>26111700</v>
      </c>
      <c r="G3939" s="33" t="s">
        <v>15071</v>
      </c>
      <c r="H3939" s="33">
        <v>2</v>
      </c>
      <c r="I3939" s="33">
        <v>4</v>
      </c>
      <c r="J3939" s="36">
        <v>6</v>
      </c>
      <c r="K3939" s="37">
        <v>1800001.1400000001</v>
      </c>
      <c r="L3939" s="38" t="s">
        <v>15</v>
      </c>
      <c r="M3939" s="38" t="s">
        <v>13</v>
      </c>
    </row>
    <row r="3940" spans="1:13" s="39" customFormat="1" ht="12.75" x14ac:dyDescent="0.2">
      <c r="A3940" s="33" t="s">
        <v>21</v>
      </c>
      <c r="B3940" s="33" t="s">
        <v>582</v>
      </c>
      <c r="C3940" s="34">
        <v>10</v>
      </c>
      <c r="D3940" s="33" t="s">
        <v>34</v>
      </c>
      <c r="E3940" s="33" t="s">
        <v>4249</v>
      </c>
      <c r="F3940" s="35">
        <v>26111701</v>
      </c>
      <c r="G3940" s="33" t="s">
        <v>15072</v>
      </c>
      <c r="H3940" s="33">
        <v>4</v>
      </c>
      <c r="I3940" s="33">
        <v>6</v>
      </c>
      <c r="J3940" s="36">
        <v>4</v>
      </c>
      <c r="K3940" s="37">
        <v>1791044</v>
      </c>
      <c r="L3940" s="38" t="s">
        <v>15</v>
      </c>
      <c r="M3940" s="38" t="s">
        <v>13</v>
      </c>
    </row>
    <row r="3941" spans="1:13" s="39" customFormat="1" ht="12.75" x14ac:dyDescent="0.2">
      <c r="A3941" s="33" t="s">
        <v>21</v>
      </c>
      <c r="B3941" s="33" t="s">
        <v>582</v>
      </c>
      <c r="C3941" s="34">
        <v>10</v>
      </c>
      <c r="D3941" s="33" t="s">
        <v>34</v>
      </c>
      <c r="E3941" s="33" t="s">
        <v>4250</v>
      </c>
      <c r="F3941" s="35">
        <v>25174005</v>
      </c>
      <c r="G3941" s="33" t="s">
        <v>15071</v>
      </c>
      <c r="H3941" s="33">
        <v>2</v>
      </c>
      <c r="I3941" s="33">
        <v>4</v>
      </c>
      <c r="J3941" s="36">
        <v>5</v>
      </c>
      <c r="K3941" s="37">
        <v>599998</v>
      </c>
      <c r="L3941" s="38" t="s">
        <v>15</v>
      </c>
      <c r="M3941" s="38" t="s">
        <v>13</v>
      </c>
    </row>
    <row r="3942" spans="1:13" s="39" customFormat="1" ht="12.75" x14ac:dyDescent="0.2">
      <c r="A3942" s="33" t="s">
        <v>21</v>
      </c>
      <c r="B3942" s="33" t="s">
        <v>582</v>
      </c>
      <c r="C3942" s="34">
        <v>10</v>
      </c>
      <c r="D3942" s="33" t="s">
        <v>34</v>
      </c>
      <c r="E3942" s="33" t="s">
        <v>4251</v>
      </c>
      <c r="F3942" s="35">
        <v>26111700</v>
      </c>
      <c r="G3942" s="33" t="s">
        <v>15071</v>
      </c>
      <c r="H3942" s="33">
        <v>2</v>
      </c>
      <c r="I3942" s="33">
        <v>4</v>
      </c>
      <c r="J3942" s="36">
        <v>4</v>
      </c>
      <c r="K3942" s="37">
        <v>3200000.44</v>
      </c>
      <c r="L3942" s="38" t="s">
        <v>15</v>
      </c>
      <c r="M3942" s="38" t="s">
        <v>13</v>
      </c>
    </row>
    <row r="3943" spans="1:13" s="39" customFormat="1" ht="12.75" x14ac:dyDescent="0.2">
      <c r="A3943" s="33" t="s">
        <v>21</v>
      </c>
      <c r="B3943" s="33" t="s">
        <v>582</v>
      </c>
      <c r="C3943" s="34">
        <v>10</v>
      </c>
      <c r="D3943" s="33" t="s">
        <v>34</v>
      </c>
      <c r="E3943" s="33" t="s">
        <v>4252</v>
      </c>
      <c r="F3943" s="35">
        <v>26111700</v>
      </c>
      <c r="G3943" s="33" t="s">
        <v>15071</v>
      </c>
      <c r="H3943" s="33">
        <v>2</v>
      </c>
      <c r="I3943" s="33">
        <v>4</v>
      </c>
      <c r="J3943" s="36">
        <v>10</v>
      </c>
      <c r="K3943" s="37">
        <v>3899998.9000000004</v>
      </c>
      <c r="L3943" s="38" t="s">
        <v>15</v>
      </c>
      <c r="M3943" s="38" t="s">
        <v>13</v>
      </c>
    </row>
    <row r="3944" spans="1:13" s="39" customFormat="1" ht="12.75" x14ac:dyDescent="0.2">
      <c r="A3944" s="33" t="s">
        <v>21</v>
      </c>
      <c r="B3944" s="33" t="s">
        <v>582</v>
      </c>
      <c r="C3944" s="34">
        <v>10</v>
      </c>
      <c r="D3944" s="33" t="s">
        <v>34</v>
      </c>
      <c r="E3944" s="33" t="s">
        <v>4253</v>
      </c>
      <c r="F3944" s="35">
        <v>27113000</v>
      </c>
      <c r="G3944" s="33" t="s">
        <v>15071</v>
      </c>
      <c r="H3944" s="33">
        <v>2</v>
      </c>
      <c r="I3944" s="33">
        <v>4</v>
      </c>
      <c r="J3944" s="36">
        <v>2</v>
      </c>
      <c r="K3944" s="37">
        <v>4399998.82</v>
      </c>
      <c r="L3944" s="38" t="s">
        <v>15</v>
      </c>
      <c r="M3944" s="38" t="s">
        <v>13</v>
      </c>
    </row>
    <row r="3945" spans="1:13" s="39" customFormat="1" ht="12.75" x14ac:dyDescent="0.2">
      <c r="A3945" s="33" t="s">
        <v>21</v>
      </c>
      <c r="B3945" s="33" t="s">
        <v>582</v>
      </c>
      <c r="C3945" s="34">
        <v>10</v>
      </c>
      <c r="D3945" s="33" t="s">
        <v>34</v>
      </c>
      <c r="E3945" s="33" t="s">
        <v>4254</v>
      </c>
      <c r="F3945" s="35">
        <v>20121608</v>
      </c>
      <c r="G3945" s="33" t="s">
        <v>15072</v>
      </c>
      <c r="H3945" s="33">
        <v>1</v>
      </c>
      <c r="I3945" s="33">
        <v>6</v>
      </c>
      <c r="J3945" s="36">
        <v>1</v>
      </c>
      <c r="K3945" s="37">
        <v>3782</v>
      </c>
      <c r="L3945" s="38" t="s">
        <v>15</v>
      </c>
      <c r="M3945" s="38" t="s">
        <v>13</v>
      </c>
    </row>
    <row r="3946" spans="1:13" s="39" customFormat="1" ht="12.75" x14ac:dyDescent="0.2">
      <c r="A3946" s="33" t="s">
        <v>21</v>
      </c>
      <c r="B3946" s="33" t="s">
        <v>582</v>
      </c>
      <c r="C3946" s="34">
        <v>10</v>
      </c>
      <c r="D3946" s="33" t="s">
        <v>34</v>
      </c>
      <c r="E3946" s="33" t="s">
        <v>4255</v>
      </c>
      <c r="F3946" s="35">
        <v>20121608</v>
      </c>
      <c r="G3946" s="33" t="s">
        <v>15072</v>
      </c>
      <c r="H3946" s="33">
        <v>1</v>
      </c>
      <c r="I3946" s="33">
        <v>6</v>
      </c>
      <c r="J3946" s="36">
        <v>1</v>
      </c>
      <c r="K3946" s="37">
        <v>6816</v>
      </c>
      <c r="L3946" s="38" t="s">
        <v>15</v>
      </c>
      <c r="M3946" s="38" t="s">
        <v>13</v>
      </c>
    </row>
    <row r="3947" spans="1:13" s="39" customFormat="1" ht="12.75" x14ac:dyDescent="0.2">
      <c r="A3947" s="33" t="s">
        <v>21</v>
      </c>
      <c r="B3947" s="33" t="s">
        <v>582</v>
      </c>
      <c r="C3947" s="34">
        <v>10</v>
      </c>
      <c r="D3947" s="33" t="s">
        <v>34</v>
      </c>
      <c r="E3947" s="33" t="s">
        <v>4256</v>
      </c>
      <c r="F3947" s="35">
        <v>20121608</v>
      </c>
      <c r="G3947" s="33" t="s">
        <v>15072</v>
      </c>
      <c r="H3947" s="33">
        <v>1</v>
      </c>
      <c r="I3947" s="33">
        <v>6</v>
      </c>
      <c r="J3947" s="36">
        <v>1</v>
      </c>
      <c r="K3947" s="37">
        <v>12829</v>
      </c>
      <c r="L3947" s="38" t="s">
        <v>15</v>
      </c>
      <c r="M3947" s="38" t="s">
        <v>13</v>
      </c>
    </row>
    <row r="3948" spans="1:13" s="39" customFormat="1" ht="12.75" x14ac:dyDescent="0.2">
      <c r="A3948" s="33" t="s">
        <v>21</v>
      </c>
      <c r="B3948" s="33" t="s">
        <v>582</v>
      </c>
      <c r="C3948" s="34">
        <v>10</v>
      </c>
      <c r="D3948" s="33" t="s">
        <v>34</v>
      </c>
      <c r="E3948" s="33" t="s">
        <v>4257</v>
      </c>
      <c r="F3948" s="35">
        <v>20121608</v>
      </c>
      <c r="G3948" s="33" t="s">
        <v>15072</v>
      </c>
      <c r="H3948" s="33">
        <v>1</v>
      </c>
      <c r="I3948" s="33">
        <v>6</v>
      </c>
      <c r="J3948" s="36">
        <v>1</v>
      </c>
      <c r="K3948" s="37">
        <v>2319</v>
      </c>
      <c r="L3948" s="38" t="s">
        <v>15</v>
      </c>
      <c r="M3948" s="38" t="s">
        <v>13</v>
      </c>
    </row>
    <row r="3949" spans="1:13" s="39" customFormat="1" ht="12.75" x14ac:dyDescent="0.2">
      <c r="A3949" s="33" t="s">
        <v>21</v>
      </c>
      <c r="B3949" s="33" t="s">
        <v>582</v>
      </c>
      <c r="C3949" s="34">
        <v>10</v>
      </c>
      <c r="D3949" s="33" t="s">
        <v>34</v>
      </c>
      <c r="E3949" s="33" t="s">
        <v>4258</v>
      </c>
      <c r="F3949" s="35">
        <v>20121608</v>
      </c>
      <c r="G3949" s="33" t="s">
        <v>15072</v>
      </c>
      <c r="H3949" s="33">
        <v>1</v>
      </c>
      <c r="I3949" s="33">
        <v>6</v>
      </c>
      <c r="J3949" s="36">
        <v>1</v>
      </c>
      <c r="K3949" s="37">
        <v>2319</v>
      </c>
      <c r="L3949" s="38" t="s">
        <v>15</v>
      </c>
      <c r="M3949" s="38" t="s">
        <v>13</v>
      </c>
    </row>
    <row r="3950" spans="1:13" s="39" customFormat="1" ht="12.75" x14ac:dyDescent="0.2">
      <c r="A3950" s="33" t="s">
        <v>21</v>
      </c>
      <c r="B3950" s="33" t="s">
        <v>582</v>
      </c>
      <c r="C3950" s="34">
        <v>10</v>
      </c>
      <c r="D3950" s="33" t="s">
        <v>34</v>
      </c>
      <c r="E3950" s="33" t="s">
        <v>4259</v>
      </c>
      <c r="F3950" s="35">
        <v>20121608</v>
      </c>
      <c r="G3950" s="33" t="s">
        <v>15072</v>
      </c>
      <c r="H3950" s="33">
        <v>1</v>
      </c>
      <c r="I3950" s="33">
        <v>6</v>
      </c>
      <c r="J3950" s="36">
        <v>1</v>
      </c>
      <c r="K3950" s="37">
        <v>2319</v>
      </c>
      <c r="L3950" s="38" t="s">
        <v>15</v>
      </c>
      <c r="M3950" s="38" t="s">
        <v>13</v>
      </c>
    </row>
    <row r="3951" spans="1:13" s="39" customFormat="1" ht="12.75" x14ac:dyDescent="0.2">
      <c r="A3951" s="33" t="s">
        <v>21</v>
      </c>
      <c r="B3951" s="33" t="s">
        <v>582</v>
      </c>
      <c r="C3951" s="34">
        <v>10</v>
      </c>
      <c r="D3951" s="33" t="s">
        <v>34</v>
      </c>
      <c r="E3951" s="33" t="s">
        <v>4260</v>
      </c>
      <c r="F3951" s="35">
        <v>20121608</v>
      </c>
      <c r="G3951" s="33" t="s">
        <v>15072</v>
      </c>
      <c r="H3951" s="33">
        <v>1</v>
      </c>
      <c r="I3951" s="33">
        <v>6</v>
      </c>
      <c r="J3951" s="36">
        <v>1</v>
      </c>
      <c r="K3951" s="37">
        <v>2319</v>
      </c>
      <c r="L3951" s="38" t="s">
        <v>15</v>
      </c>
      <c r="M3951" s="38" t="s">
        <v>13</v>
      </c>
    </row>
    <row r="3952" spans="1:13" s="39" customFormat="1" ht="12.75" x14ac:dyDescent="0.2">
      <c r="A3952" s="33" t="s">
        <v>21</v>
      </c>
      <c r="B3952" s="33" t="s">
        <v>582</v>
      </c>
      <c r="C3952" s="34">
        <v>10</v>
      </c>
      <c r="D3952" s="33" t="s">
        <v>34</v>
      </c>
      <c r="E3952" s="33" t="s">
        <v>4261</v>
      </c>
      <c r="F3952" s="35">
        <v>20121608</v>
      </c>
      <c r="G3952" s="33" t="s">
        <v>15072</v>
      </c>
      <c r="H3952" s="33">
        <v>1</v>
      </c>
      <c r="I3952" s="33">
        <v>6</v>
      </c>
      <c r="J3952" s="36">
        <v>1</v>
      </c>
      <c r="K3952" s="37">
        <v>2319</v>
      </c>
      <c r="L3952" s="38" t="s">
        <v>15</v>
      </c>
      <c r="M3952" s="38" t="s">
        <v>13</v>
      </c>
    </row>
    <row r="3953" spans="1:13" s="39" customFormat="1" ht="12.75" x14ac:dyDescent="0.2">
      <c r="A3953" s="33" t="s">
        <v>21</v>
      </c>
      <c r="B3953" s="33" t="s">
        <v>582</v>
      </c>
      <c r="C3953" s="34">
        <v>10</v>
      </c>
      <c r="D3953" s="33" t="s">
        <v>34</v>
      </c>
      <c r="E3953" s="33" t="s">
        <v>4262</v>
      </c>
      <c r="F3953" s="35">
        <v>27112845</v>
      </c>
      <c r="G3953" s="33" t="s">
        <v>15072</v>
      </c>
      <c r="H3953" s="33">
        <v>1</v>
      </c>
      <c r="I3953" s="33">
        <v>6</v>
      </c>
      <c r="J3953" s="36">
        <v>1</v>
      </c>
      <c r="K3953" s="37">
        <v>60708</v>
      </c>
      <c r="L3953" s="38" t="s">
        <v>15</v>
      </c>
      <c r="M3953" s="38" t="s">
        <v>13</v>
      </c>
    </row>
    <row r="3954" spans="1:13" s="39" customFormat="1" ht="12.75" x14ac:dyDescent="0.2">
      <c r="A3954" s="33" t="s">
        <v>21</v>
      </c>
      <c r="B3954" s="33" t="s">
        <v>582</v>
      </c>
      <c r="C3954" s="34">
        <v>10</v>
      </c>
      <c r="D3954" s="33" t="s">
        <v>34</v>
      </c>
      <c r="E3954" s="33" t="s">
        <v>4263</v>
      </c>
      <c r="F3954" s="35">
        <v>20121611</v>
      </c>
      <c r="G3954" s="33" t="s">
        <v>15072</v>
      </c>
      <c r="H3954" s="33">
        <v>1</v>
      </c>
      <c r="I3954" s="33">
        <v>6</v>
      </c>
      <c r="J3954" s="36">
        <v>1</v>
      </c>
      <c r="K3954" s="37">
        <v>15189</v>
      </c>
      <c r="L3954" s="38" t="s">
        <v>15</v>
      </c>
      <c r="M3954" s="38" t="s">
        <v>13</v>
      </c>
    </row>
    <row r="3955" spans="1:13" s="39" customFormat="1" ht="12.75" x14ac:dyDescent="0.2">
      <c r="A3955" s="33" t="s">
        <v>21</v>
      </c>
      <c r="B3955" s="33" t="s">
        <v>582</v>
      </c>
      <c r="C3955" s="34">
        <v>10</v>
      </c>
      <c r="D3955" s="33" t="s">
        <v>34</v>
      </c>
      <c r="E3955" s="33" t="s">
        <v>4264</v>
      </c>
      <c r="F3955" s="35">
        <v>20121611</v>
      </c>
      <c r="G3955" s="33" t="s">
        <v>15072</v>
      </c>
      <c r="H3955" s="33">
        <v>1</v>
      </c>
      <c r="I3955" s="33">
        <v>6</v>
      </c>
      <c r="J3955" s="36">
        <v>1</v>
      </c>
      <c r="K3955" s="37">
        <v>17189</v>
      </c>
      <c r="L3955" s="38" t="s">
        <v>15</v>
      </c>
      <c r="M3955" s="38" t="s">
        <v>13</v>
      </c>
    </row>
    <row r="3956" spans="1:13" s="39" customFormat="1" ht="12.75" x14ac:dyDescent="0.2">
      <c r="A3956" s="33" t="s">
        <v>21</v>
      </c>
      <c r="B3956" s="33" t="s">
        <v>582</v>
      </c>
      <c r="C3956" s="34">
        <v>10</v>
      </c>
      <c r="D3956" s="33" t="s">
        <v>34</v>
      </c>
      <c r="E3956" s="33" t="s">
        <v>4265</v>
      </c>
      <c r="F3956" s="35">
        <v>20121611</v>
      </c>
      <c r="G3956" s="33" t="s">
        <v>15072</v>
      </c>
      <c r="H3956" s="33">
        <v>1</v>
      </c>
      <c r="I3956" s="33">
        <v>6</v>
      </c>
      <c r="J3956" s="36">
        <v>1</v>
      </c>
      <c r="K3956" s="37">
        <v>17189</v>
      </c>
      <c r="L3956" s="38" t="s">
        <v>15</v>
      </c>
      <c r="M3956" s="38" t="s">
        <v>13</v>
      </c>
    </row>
    <row r="3957" spans="1:13" s="39" customFormat="1" ht="12.75" x14ac:dyDescent="0.2">
      <c r="A3957" s="33" t="s">
        <v>21</v>
      </c>
      <c r="B3957" s="33" t="s">
        <v>582</v>
      </c>
      <c r="C3957" s="34">
        <v>10</v>
      </c>
      <c r="D3957" s="33" t="s">
        <v>34</v>
      </c>
      <c r="E3957" s="33" t="s">
        <v>4266</v>
      </c>
      <c r="F3957" s="35">
        <v>20121611</v>
      </c>
      <c r="G3957" s="33" t="s">
        <v>15072</v>
      </c>
      <c r="H3957" s="33">
        <v>1</v>
      </c>
      <c r="I3957" s="33">
        <v>6</v>
      </c>
      <c r="J3957" s="36">
        <v>1</v>
      </c>
      <c r="K3957" s="37">
        <v>22114</v>
      </c>
      <c r="L3957" s="38" t="s">
        <v>15</v>
      </c>
      <c r="M3957" s="38" t="s">
        <v>13</v>
      </c>
    </row>
    <row r="3958" spans="1:13" s="39" customFormat="1" ht="12.75" x14ac:dyDescent="0.2">
      <c r="A3958" s="33" t="s">
        <v>21</v>
      </c>
      <c r="B3958" s="33" t="s">
        <v>583</v>
      </c>
      <c r="C3958" s="34">
        <v>16</v>
      </c>
      <c r="D3958" s="33" t="s">
        <v>91</v>
      </c>
      <c r="E3958" s="33" t="s">
        <v>4267</v>
      </c>
      <c r="F3958" s="35">
        <v>48101915</v>
      </c>
      <c r="G3958" s="33" t="s">
        <v>15071</v>
      </c>
      <c r="H3958" s="33">
        <v>2</v>
      </c>
      <c r="I3958" s="33">
        <v>2</v>
      </c>
      <c r="J3958" s="36">
        <v>80</v>
      </c>
      <c r="K3958" s="37">
        <v>800000</v>
      </c>
      <c r="L3958" s="38" t="s">
        <v>15</v>
      </c>
      <c r="M3958" s="38" t="s">
        <v>13</v>
      </c>
    </row>
    <row r="3959" spans="1:13" s="39" customFormat="1" ht="12.75" x14ac:dyDescent="0.2">
      <c r="A3959" s="33" t="s">
        <v>21</v>
      </c>
      <c r="B3959" s="33" t="s">
        <v>585</v>
      </c>
      <c r="C3959" s="34">
        <v>16</v>
      </c>
      <c r="D3959" s="33" t="s">
        <v>93</v>
      </c>
      <c r="E3959" s="33" t="s">
        <v>4268</v>
      </c>
      <c r="F3959" s="35">
        <v>39121700</v>
      </c>
      <c r="G3959" s="33" t="s">
        <v>15071</v>
      </c>
      <c r="H3959" s="33">
        <v>3</v>
      </c>
      <c r="I3959" s="33">
        <v>3</v>
      </c>
      <c r="J3959" s="36">
        <v>15</v>
      </c>
      <c r="K3959" s="37">
        <v>13500</v>
      </c>
      <c r="L3959" s="38" t="s">
        <v>15</v>
      </c>
      <c r="M3959" s="38" t="s">
        <v>13</v>
      </c>
    </row>
    <row r="3960" spans="1:13" s="39" customFormat="1" ht="12.75" x14ac:dyDescent="0.2">
      <c r="A3960" s="33" t="s">
        <v>21</v>
      </c>
      <c r="B3960" s="33" t="s">
        <v>585</v>
      </c>
      <c r="C3960" s="34">
        <v>16</v>
      </c>
      <c r="D3960" s="33" t="s">
        <v>93</v>
      </c>
      <c r="E3960" s="33" t="s">
        <v>4269</v>
      </c>
      <c r="F3960" s="35">
        <v>39121700</v>
      </c>
      <c r="G3960" s="33" t="s">
        <v>15071</v>
      </c>
      <c r="H3960" s="33">
        <v>3</v>
      </c>
      <c r="I3960" s="33">
        <v>3</v>
      </c>
      <c r="J3960" s="36">
        <v>15</v>
      </c>
      <c r="K3960" s="37">
        <v>22500</v>
      </c>
      <c r="L3960" s="38" t="s">
        <v>15</v>
      </c>
      <c r="M3960" s="38" t="s">
        <v>13</v>
      </c>
    </row>
    <row r="3961" spans="1:13" s="39" customFormat="1" ht="12.75" x14ac:dyDescent="0.2">
      <c r="A3961" s="33" t="s">
        <v>21</v>
      </c>
      <c r="B3961" s="33" t="s">
        <v>585</v>
      </c>
      <c r="C3961" s="34">
        <v>16</v>
      </c>
      <c r="D3961" s="33" t="s">
        <v>93</v>
      </c>
      <c r="E3961" s="33" t="s">
        <v>4270</v>
      </c>
      <c r="F3961" s="35">
        <v>39121700</v>
      </c>
      <c r="G3961" s="33" t="s">
        <v>15071</v>
      </c>
      <c r="H3961" s="33">
        <v>3</v>
      </c>
      <c r="I3961" s="33">
        <v>3</v>
      </c>
      <c r="J3961" s="36">
        <v>15</v>
      </c>
      <c r="K3961" s="37">
        <v>22500</v>
      </c>
      <c r="L3961" s="38" t="s">
        <v>15</v>
      </c>
      <c r="M3961" s="38" t="s">
        <v>13</v>
      </c>
    </row>
    <row r="3962" spans="1:13" s="39" customFormat="1" ht="12.75" x14ac:dyDescent="0.2">
      <c r="A3962" s="33" t="s">
        <v>21</v>
      </c>
      <c r="B3962" s="33" t="s">
        <v>585</v>
      </c>
      <c r="C3962" s="34">
        <v>16</v>
      </c>
      <c r="D3962" s="33" t="s">
        <v>93</v>
      </c>
      <c r="E3962" s="33" t="s">
        <v>4271</v>
      </c>
      <c r="F3962" s="35">
        <v>39121700</v>
      </c>
      <c r="G3962" s="33" t="s">
        <v>15071</v>
      </c>
      <c r="H3962" s="33">
        <v>3</v>
      </c>
      <c r="I3962" s="33">
        <v>3</v>
      </c>
      <c r="J3962" s="36">
        <v>15</v>
      </c>
      <c r="K3962" s="37">
        <v>90750</v>
      </c>
      <c r="L3962" s="38" t="s">
        <v>15</v>
      </c>
      <c r="M3962" s="38" t="s">
        <v>13</v>
      </c>
    </row>
    <row r="3963" spans="1:13" s="39" customFormat="1" ht="12.75" x14ac:dyDescent="0.2">
      <c r="A3963" s="33" t="s">
        <v>21</v>
      </c>
      <c r="B3963" s="33" t="s">
        <v>585</v>
      </c>
      <c r="C3963" s="34">
        <v>16</v>
      </c>
      <c r="D3963" s="33" t="s">
        <v>93</v>
      </c>
      <c r="E3963" s="33" t="s">
        <v>4272</v>
      </c>
      <c r="F3963" s="35">
        <v>39121700</v>
      </c>
      <c r="G3963" s="33" t="s">
        <v>15071</v>
      </c>
      <c r="H3963" s="33">
        <v>3</v>
      </c>
      <c r="I3963" s="33">
        <v>3</v>
      </c>
      <c r="J3963" s="36">
        <v>15</v>
      </c>
      <c r="K3963" s="37">
        <v>56250</v>
      </c>
      <c r="L3963" s="38" t="s">
        <v>15</v>
      </c>
      <c r="M3963" s="38" t="s">
        <v>13</v>
      </c>
    </row>
    <row r="3964" spans="1:13" s="39" customFormat="1" ht="12.75" x14ac:dyDescent="0.2">
      <c r="A3964" s="33" t="s">
        <v>21</v>
      </c>
      <c r="B3964" s="33" t="s">
        <v>585</v>
      </c>
      <c r="C3964" s="34">
        <v>16</v>
      </c>
      <c r="D3964" s="33" t="s">
        <v>93</v>
      </c>
      <c r="E3964" s="33" t="s">
        <v>4273</v>
      </c>
      <c r="F3964" s="35">
        <v>39121700</v>
      </c>
      <c r="G3964" s="33" t="s">
        <v>15071</v>
      </c>
      <c r="H3964" s="33">
        <v>3</v>
      </c>
      <c r="I3964" s="33">
        <v>3</v>
      </c>
      <c r="J3964" s="36">
        <v>15</v>
      </c>
      <c r="K3964" s="37">
        <v>84750</v>
      </c>
      <c r="L3964" s="38" t="s">
        <v>15</v>
      </c>
      <c r="M3964" s="38" t="s">
        <v>13</v>
      </c>
    </row>
    <row r="3965" spans="1:13" s="39" customFormat="1" ht="12.75" x14ac:dyDescent="0.2">
      <c r="A3965" s="33" t="s">
        <v>21</v>
      </c>
      <c r="B3965" s="33" t="s">
        <v>585</v>
      </c>
      <c r="C3965" s="34">
        <v>16</v>
      </c>
      <c r="D3965" s="33" t="s">
        <v>93</v>
      </c>
      <c r="E3965" s="33" t="s">
        <v>4274</v>
      </c>
      <c r="F3965" s="35">
        <v>39121700</v>
      </c>
      <c r="G3965" s="33" t="s">
        <v>15071</v>
      </c>
      <c r="H3965" s="33">
        <v>3</v>
      </c>
      <c r="I3965" s="33">
        <v>3</v>
      </c>
      <c r="J3965" s="36">
        <v>15</v>
      </c>
      <c r="K3965" s="37">
        <v>30000</v>
      </c>
      <c r="L3965" s="38" t="s">
        <v>15</v>
      </c>
      <c r="M3965" s="38" t="s">
        <v>13</v>
      </c>
    </row>
    <row r="3966" spans="1:13" s="39" customFormat="1" ht="12.75" x14ac:dyDescent="0.2">
      <c r="A3966" s="33" t="s">
        <v>21</v>
      </c>
      <c r="B3966" s="33" t="s">
        <v>585</v>
      </c>
      <c r="C3966" s="34">
        <v>16</v>
      </c>
      <c r="D3966" s="33" t="s">
        <v>93</v>
      </c>
      <c r="E3966" s="33" t="s">
        <v>4275</v>
      </c>
      <c r="F3966" s="35">
        <v>39121700</v>
      </c>
      <c r="G3966" s="33" t="s">
        <v>15071</v>
      </c>
      <c r="H3966" s="33">
        <v>3</v>
      </c>
      <c r="I3966" s="33">
        <v>3</v>
      </c>
      <c r="J3966" s="36">
        <v>15</v>
      </c>
      <c r="K3966" s="37">
        <v>45000</v>
      </c>
      <c r="L3966" s="38" t="s">
        <v>15</v>
      </c>
      <c r="M3966" s="38" t="s">
        <v>13</v>
      </c>
    </row>
    <row r="3967" spans="1:13" s="39" customFormat="1" ht="12.75" x14ac:dyDescent="0.2">
      <c r="A3967" s="33" t="s">
        <v>21</v>
      </c>
      <c r="B3967" s="33" t="s">
        <v>585</v>
      </c>
      <c r="C3967" s="34">
        <v>16</v>
      </c>
      <c r="D3967" s="33" t="s">
        <v>93</v>
      </c>
      <c r="E3967" s="33" t="s">
        <v>4276</v>
      </c>
      <c r="F3967" s="35">
        <v>39121700</v>
      </c>
      <c r="G3967" s="33" t="s">
        <v>15071</v>
      </c>
      <c r="H3967" s="33">
        <v>3</v>
      </c>
      <c r="I3967" s="33">
        <v>3</v>
      </c>
      <c r="J3967" s="36">
        <v>15</v>
      </c>
      <c r="K3967" s="37">
        <v>57000</v>
      </c>
      <c r="L3967" s="38" t="s">
        <v>15</v>
      </c>
      <c r="M3967" s="38" t="s">
        <v>13</v>
      </c>
    </row>
    <row r="3968" spans="1:13" s="39" customFormat="1" ht="12.75" x14ac:dyDescent="0.2">
      <c r="A3968" s="33" t="s">
        <v>21</v>
      </c>
      <c r="B3968" s="33" t="s">
        <v>585</v>
      </c>
      <c r="C3968" s="34">
        <v>16</v>
      </c>
      <c r="D3968" s="33" t="s">
        <v>93</v>
      </c>
      <c r="E3968" s="33" t="s">
        <v>4277</v>
      </c>
      <c r="F3968" s="35">
        <v>39121700</v>
      </c>
      <c r="G3968" s="33" t="s">
        <v>15071</v>
      </c>
      <c r="H3968" s="33">
        <v>3</v>
      </c>
      <c r="I3968" s="33">
        <v>3</v>
      </c>
      <c r="J3968" s="36">
        <v>15</v>
      </c>
      <c r="K3968" s="37">
        <v>120000</v>
      </c>
      <c r="L3968" s="38" t="s">
        <v>15</v>
      </c>
      <c r="M3968" s="38" t="s">
        <v>13</v>
      </c>
    </row>
    <row r="3969" spans="1:13" s="39" customFormat="1" ht="12.75" x14ac:dyDescent="0.2">
      <c r="A3969" s="33" t="s">
        <v>21</v>
      </c>
      <c r="B3969" s="33" t="s">
        <v>585</v>
      </c>
      <c r="C3969" s="34">
        <v>16</v>
      </c>
      <c r="D3969" s="33" t="s">
        <v>93</v>
      </c>
      <c r="E3969" s="33" t="s">
        <v>4278</v>
      </c>
      <c r="F3969" s="35">
        <v>39121700</v>
      </c>
      <c r="G3969" s="33" t="s">
        <v>15071</v>
      </c>
      <c r="H3969" s="33">
        <v>3</v>
      </c>
      <c r="I3969" s="33">
        <v>3</v>
      </c>
      <c r="J3969" s="36">
        <v>15</v>
      </c>
      <c r="K3969" s="37">
        <v>446250</v>
      </c>
      <c r="L3969" s="38" t="s">
        <v>15</v>
      </c>
      <c r="M3969" s="38" t="s">
        <v>13</v>
      </c>
    </row>
    <row r="3970" spans="1:13" s="39" customFormat="1" ht="12.75" x14ac:dyDescent="0.2">
      <c r="A3970" s="33" t="s">
        <v>21</v>
      </c>
      <c r="B3970" s="33" t="s">
        <v>585</v>
      </c>
      <c r="C3970" s="34">
        <v>16</v>
      </c>
      <c r="D3970" s="33" t="s">
        <v>93</v>
      </c>
      <c r="E3970" s="33" t="s">
        <v>4279</v>
      </c>
      <c r="F3970" s="35">
        <v>41113673</v>
      </c>
      <c r="G3970" s="33" t="s">
        <v>15071</v>
      </c>
      <c r="H3970" s="33">
        <v>3</v>
      </c>
      <c r="I3970" s="33">
        <v>3</v>
      </c>
      <c r="J3970" s="36">
        <v>2</v>
      </c>
      <c r="K3970" s="37">
        <v>22400</v>
      </c>
      <c r="L3970" s="38" t="s">
        <v>15</v>
      </c>
      <c r="M3970" s="38" t="s">
        <v>13</v>
      </c>
    </row>
    <row r="3971" spans="1:13" s="39" customFormat="1" ht="12.75" x14ac:dyDescent="0.2">
      <c r="A3971" s="33" t="s">
        <v>21</v>
      </c>
      <c r="B3971" s="33" t="s">
        <v>585</v>
      </c>
      <c r="C3971" s="34">
        <v>16</v>
      </c>
      <c r="D3971" s="33" t="s">
        <v>93</v>
      </c>
      <c r="E3971" s="33" t="s">
        <v>4280</v>
      </c>
      <c r="F3971" s="35">
        <v>41113673</v>
      </c>
      <c r="G3971" s="33" t="s">
        <v>15071</v>
      </c>
      <c r="H3971" s="33">
        <v>3</v>
      </c>
      <c r="I3971" s="33">
        <v>3</v>
      </c>
      <c r="J3971" s="36">
        <v>2</v>
      </c>
      <c r="K3971" s="37">
        <v>33152</v>
      </c>
      <c r="L3971" s="38" t="s">
        <v>15</v>
      </c>
      <c r="M3971" s="38" t="s">
        <v>13</v>
      </c>
    </row>
    <row r="3972" spans="1:13" s="39" customFormat="1" ht="12.75" x14ac:dyDescent="0.2">
      <c r="A3972" s="33" t="s">
        <v>21</v>
      </c>
      <c r="B3972" s="33" t="s">
        <v>585</v>
      </c>
      <c r="C3972" s="34">
        <v>16</v>
      </c>
      <c r="D3972" s="33" t="s">
        <v>93</v>
      </c>
      <c r="E3972" s="33" t="s">
        <v>4281</v>
      </c>
      <c r="F3972" s="35">
        <v>11162100</v>
      </c>
      <c r="G3972" s="33" t="s">
        <v>15071</v>
      </c>
      <c r="H3972" s="33">
        <v>3</v>
      </c>
      <c r="I3972" s="33">
        <v>2</v>
      </c>
      <c r="J3972" s="36">
        <v>102</v>
      </c>
      <c r="K3972" s="37">
        <v>1122000</v>
      </c>
      <c r="L3972" s="38" t="s">
        <v>2369</v>
      </c>
      <c r="M3972" s="38" t="s">
        <v>13</v>
      </c>
    </row>
    <row r="3973" spans="1:13" s="39" customFormat="1" ht="12.75" x14ac:dyDescent="0.2">
      <c r="A3973" s="33" t="s">
        <v>21</v>
      </c>
      <c r="B3973" s="33" t="s">
        <v>585</v>
      </c>
      <c r="C3973" s="34">
        <v>16</v>
      </c>
      <c r="D3973" s="33" t="s">
        <v>93</v>
      </c>
      <c r="E3973" s="33" t="s">
        <v>4282</v>
      </c>
      <c r="F3973" s="35">
        <v>39122219</v>
      </c>
      <c r="G3973" s="33" t="s">
        <v>15071</v>
      </c>
      <c r="H3973" s="33">
        <v>3</v>
      </c>
      <c r="I3973" s="33">
        <v>3</v>
      </c>
      <c r="J3973" s="36">
        <v>1</v>
      </c>
      <c r="K3973" s="37">
        <v>76547</v>
      </c>
      <c r="L3973" s="38" t="s">
        <v>15</v>
      </c>
      <c r="M3973" s="38" t="s">
        <v>13</v>
      </c>
    </row>
    <row r="3974" spans="1:13" s="39" customFormat="1" ht="12.75" x14ac:dyDescent="0.2">
      <c r="A3974" s="33" t="s">
        <v>21</v>
      </c>
      <c r="B3974" s="33" t="s">
        <v>585</v>
      </c>
      <c r="C3974" s="34">
        <v>16</v>
      </c>
      <c r="D3974" s="33" t="s">
        <v>93</v>
      </c>
      <c r="E3974" s="33" t="s">
        <v>4283</v>
      </c>
      <c r="F3974" s="35">
        <v>31201600</v>
      </c>
      <c r="G3974" s="33" t="s">
        <v>15072</v>
      </c>
      <c r="H3974" s="33">
        <v>3</v>
      </c>
      <c r="I3974" s="33">
        <v>2</v>
      </c>
      <c r="J3974" s="36">
        <v>12</v>
      </c>
      <c r="K3974" s="37">
        <v>34860</v>
      </c>
      <c r="L3974" s="38" t="s">
        <v>15</v>
      </c>
      <c r="M3974" s="38" t="s">
        <v>13</v>
      </c>
    </row>
    <row r="3975" spans="1:13" s="39" customFormat="1" ht="12.75" x14ac:dyDescent="0.2">
      <c r="A3975" s="33" t="s">
        <v>21</v>
      </c>
      <c r="B3975" s="33" t="s">
        <v>585</v>
      </c>
      <c r="C3975" s="34">
        <v>16</v>
      </c>
      <c r="D3975" s="33" t="s">
        <v>93</v>
      </c>
      <c r="E3975" s="33" t="s">
        <v>4284</v>
      </c>
      <c r="F3975" s="35">
        <v>47121702</v>
      </c>
      <c r="G3975" s="33" t="s">
        <v>15071</v>
      </c>
      <c r="H3975" s="33">
        <v>3</v>
      </c>
      <c r="I3975" s="33">
        <v>2</v>
      </c>
      <c r="J3975" s="36">
        <v>1</v>
      </c>
      <c r="K3975" s="37">
        <v>1570000</v>
      </c>
      <c r="L3975" s="38" t="s">
        <v>15</v>
      </c>
      <c r="M3975" s="38" t="s">
        <v>13</v>
      </c>
    </row>
    <row r="3976" spans="1:13" s="39" customFormat="1" ht="12.75" x14ac:dyDescent="0.2">
      <c r="A3976" s="33" t="s">
        <v>21</v>
      </c>
      <c r="B3976" s="33" t="s">
        <v>585</v>
      </c>
      <c r="C3976" s="34">
        <v>16</v>
      </c>
      <c r="D3976" s="33" t="s">
        <v>93</v>
      </c>
      <c r="E3976" s="33" t="s">
        <v>4285</v>
      </c>
      <c r="F3976" s="35">
        <v>39101605</v>
      </c>
      <c r="G3976" s="33" t="s">
        <v>15071</v>
      </c>
      <c r="H3976" s="33">
        <v>3</v>
      </c>
      <c r="I3976" s="33">
        <v>3</v>
      </c>
      <c r="J3976" s="36">
        <v>50</v>
      </c>
      <c r="K3976" s="37">
        <v>2720000</v>
      </c>
      <c r="L3976" s="38" t="s">
        <v>15</v>
      </c>
      <c r="M3976" s="38" t="s">
        <v>13</v>
      </c>
    </row>
    <row r="3977" spans="1:13" s="39" customFormat="1" ht="12.75" x14ac:dyDescent="0.2">
      <c r="A3977" s="33" t="s">
        <v>21</v>
      </c>
      <c r="B3977" s="33" t="s">
        <v>585</v>
      </c>
      <c r="C3977" s="34">
        <v>16</v>
      </c>
      <c r="D3977" s="33" t="s">
        <v>93</v>
      </c>
      <c r="E3977" s="33" t="s">
        <v>4286</v>
      </c>
      <c r="F3977" s="35">
        <v>39101600</v>
      </c>
      <c r="G3977" s="33" t="s">
        <v>15071</v>
      </c>
      <c r="H3977" s="33">
        <v>3</v>
      </c>
      <c r="I3977" s="33">
        <v>3</v>
      </c>
      <c r="J3977" s="36">
        <v>5</v>
      </c>
      <c r="K3977" s="37">
        <v>16000</v>
      </c>
      <c r="L3977" s="38" t="s">
        <v>15</v>
      </c>
      <c r="M3977" s="38" t="s">
        <v>13</v>
      </c>
    </row>
    <row r="3978" spans="1:13" s="39" customFormat="1" ht="12.75" x14ac:dyDescent="0.2">
      <c r="A3978" s="33" t="s">
        <v>21</v>
      </c>
      <c r="B3978" s="33" t="s">
        <v>585</v>
      </c>
      <c r="C3978" s="34">
        <v>16</v>
      </c>
      <c r="D3978" s="33" t="s">
        <v>93</v>
      </c>
      <c r="E3978" s="33" t="s">
        <v>4287</v>
      </c>
      <c r="F3978" s="35">
        <v>52121600</v>
      </c>
      <c r="G3978" s="33" t="s">
        <v>15071</v>
      </c>
      <c r="H3978" s="33">
        <v>3</v>
      </c>
      <c r="I3978" s="33">
        <v>2</v>
      </c>
      <c r="J3978" s="36">
        <v>100</v>
      </c>
      <c r="K3978" s="37">
        <v>550000</v>
      </c>
      <c r="L3978" s="38" t="s">
        <v>15</v>
      </c>
      <c r="M3978" s="38" t="s">
        <v>13</v>
      </c>
    </row>
    <row r="3979" spans="1:13" s="39" customFormat="1" ht="12.75" x14ac:dyDescent="0.2">
      <c r="A3979" s="33" t="s">
        <v>21</v>
      </c>
      <c r="B3979" s="33" t="s">
        <v>585</v>
      </c>
      <c r="C3979" s="34">
        <v>16</v>
      </c>
      <c r="D3979" s="33" t="s">
        <v>93</v>
      </c>
      <c r="E3979" s="33" t="s">
        <v>4288</v>
      </c>
      <c r="F3979" s="35">
        <v>39121440</v>
      </c>
      <c r="G3979" s="33" t="s">
        <v>15071</v>
      </c>
      <c r="H3979" s="33">
        <v>3</v>
      </c>
      <c r="I3979" s="33">
        <v>3</v>
      </c>
      <c r="J3979" s="36">
        <v>1</v>
      </c>
      <c r="K3979" s="37">
        <v>8400</v>
      </c>
      <c r="L3979" s="38" t="s">
        <v>15</v>
      </c>
      <c r="M3979" s="38" t="s">
        <v>13</v>
      </c>
    </row>
    <row r="3980" spans="1:13" s="39" customFormat="1" ht="12.75" x14ac:dyDescent="0.2">
      <c r="A3980" s="33" t="s">
        <v>21</v>
      </c>
      <c r="B3980" s="33" t="s">
        <v>585</v>
      </c>
      <c r="C3980" s="34">
        <v>16</v>
      </c>
      <c r="D3980" s="33" t="s">
        <v>93</v>
      </c>
      <c r="E3980" s="33" t="s">
        <v>4289</v>
      </c>
      <c r="F3980" s="35">
        <v>52121600</v>
      </c>
      <c r="G3980" s="33" t="s">
        <v>15071</v>
      </c>
      <c r="H3980" s="33">
        <v>3</v>
      </c>
      <c r="I3980" s="33">
        <v>2</v>
      </c>
      <c r="J3980" s="36">
        <v>100</v>
      </c>
      <c r="K3980" s="37">
        <v>1850000</v>
      </c>
      <c r="L3980" s="38" t="s">
        <v>15</v>
      </c>
      <c r="M3980" s="38" t="s">
        <v>13</v>
      </c>
    </row>
    <row r="3981" spans="1:13" s="39" customFormat="1" ht="12.75" x14ac:dyDescent="0.2">
      <c r="A3981" s="33" t="s">
        <v>21</v>
      </c>
      <c r="B3981" s="33" t="s">
        <v>585</v>
      </c>
      <c r="C3981" s="34">
        <v>16</v>
      </c>
      <c r="D3981" s="33" t="s">
        <v>93</v>
      </c>
      <c r="E3981" s="33" t="s">
        <v>4290</v>
      </c>
      <c r="F3981" s="35">
        <v>52121600</v>
      </c>
      <c r="G3981" s="33" t="s">
        <v>15071</v>
      </c>
      <c r="H3981" s="33">
        <v>3</v>
      </c>
      <c r="I3981" s="33">
        <v>2</v>
      </c>
      <c r="J3981" s="36">
        <v>100</v>
      </c>
      <c r="K3981" s="37">
        <v>3400000</v>
      </c>
      <c r="L3981" s="38" t="s">
        <v>15</v>
      </c>
      <c r="M3981" s="38" t="s">
        <v>13</v>
      </c>
    </row>
    <row r="3982" spans="1:13" s="39" customFormat="1" ht="12.75" x14ac:dyDescent="0.2">
      <c r="A3982" s="33" t="s">
        <v>21</v>
      </c>
      <c r="B3982" s="33" t="s">
        <v>585</v>
      </c>
      <c r="C3982" s="34">
        <v>16</v>
      </c>
      <c r="D3982" s="33" t="s">
        <v>93</v>
      </c>
      <c r="E3982" s="33" t="s">
        <v>4291</v>
      </c>
      <c r="F3982" s="35">
        <v>26111700</v>
      </c>
      <c r="G3982" s="33" t="s">
        <v>15071</v>
      </c>
      <c r="H3982" s="33">
        <v>3</v>
      </c>
      <c r="I3982" s="33">
        <v>3</v>
      </c>
      <c r="J3982" s="36">
        <v>70</v>
      </c>
      <c r="K3982" s="37">
        <v>59290</v>
      </c>
      <c r="L3982" s="38" t="s">
        <v>15</v>
      </c>
      <c r="M3982" s="38" t="s">
        <v>13</v>
      </c>
    </row>
    <row r="3983" spans="1:13" s="39" customFormat="1" ht="12.75" x14ac:dyDescent="0.2">
      <c r="A3983" s="33" t="s">
        <v>21</v>
      </c>
      <c r="B3983" s="33" t="s">
        <v>585</v>
      </c>
      <c r="C3983" s="34">
        <v>16</v>
      </c>
      <c r="D3983" s="33" t="s">
        <v>93</v>
      </c>
      <c r="E3983" s="33" t="s">
        <v>4292</v>
      </c>
      <c r="F3983" s="35">
        <v>26111700</v>
      </c>
      <c r="G3983" s="33" t="s">
        <v>15071</v>
      </c>
      <c r="H3983" s="33">
        <v>3</v>
      </c>
      <c r="I3983" s="33">
        <v>3</v>
      </c>
      <c r="J3983" s="36">
        <v>70</v>
      </c>
      <c r="K3983" s="37">
        <v>49350</v>
      </c>
      <c r="L3983" s="38" t="s">
        <v>15</v>
      </c>
      <c r="M3983" s="38" t="s">
        <v>13</v>
      </c>
    </row>
    <row r="3984" spans="1:13" s="39" customFormat="1" ht="12.75" x14ac:dyDescent="0.2">
      <c r="A3984" s="33" t="s">
        <v>21</v>
      </c>
      <c r="B3984" s="33" t="s">
        <v>585</v>
      </c>
      <c r="C3984" s="34">
        <v>16</v>
      </c>
      <c r="D3984" s="33" t="s">
        <v>93</v>
      </c>
      <c r="E3984" s="33" t="s">
        <v>4293</v>
      </c>
      <c r="F3984" s="35">
        <v>26111700</v>
      </c>
      <c r="G3984" s="33" t="s">
        <v>15071</v>
      </c>
      <c r="H3984" s="33">
        <v>3</v>
      </c>
      <c r="I3984" s="33">
        <v>3</v>
      </c>
      <c r="J3984" s="36">
        <v>40</v>
      </c>
      <c r="K3984" s="37">
        <v>253920</v>
      </c>
      <c r="L3984" s="38" t="s">
        <v>15</v>
      </c>
      <c r="M3984" s="38" t="s">
        <v>13</v>
      </c>
    </row>
    <row r="3985" spans="1:13" s="39" customFormat="1" ht="12.75" x14ac:dyDescent="0.2">
      <c r="A3985" s="33" t="s">
        <v>21</v>
      </c>
      <c r="B3985" s="33" t="s">
        <v>585</v>
      </c>
      <c r="C3985" s="34">
        <v>16</v>
      </c>
      <c r="D3985" s="33" t="s">
        <v>93</v>
      </c>
      <c r="E3985" s="33" t="s">
        <v>4294</v>
      </c>
      <c r="F3985" s="35">
        <v>13111010</v>
      </c>
      <c r="G3985" s="33" t="s">
        <v>15071</v>
      </c>
      <c r="H3985" s="33">
        <v>3</v>
      </c>
      <c r="I3985" s="33">
        <v>3</v>
      </c>
      <c r="J3985" s="36">
        <v>500</v>
      </c>
      <c r="K3985" s="37">
        <v>675000</v>
      </c>
      <c r="L3985" s="38" t="s">
        <v>2369</v>
      </c>
      <c r="M3985" s="38" t="s">
        <v>13</v>
      </c>
    </row>
    <row r="3986" spans="1:13" s="39" customFormat="1" ht="12.75" x14ac:dyDescent="0.2">
      <c r="A3986" s="33" t="s">
        <v>21</v>
      </c>
      <c r="B3986" s="33" t="s">
        <v>585</v>
      </c>
      <c r="C3986" s="34">
        <v>16</v>
      </c>
      <c r="D3986" s="33" t="s">
        <v>93</v>
      </c>
      <c r="E3986" s="33" t="s">
        <v>4295</v>
      </c>
      <c r="F3986" s="35">
        <v>48102108</v>
      </c>
      <c r="G3986" s="33" t="s">
        <v>15071</v>
      </c>
      <c r="H3986" s="33">
        <v>3</v>
      </c>
      <c r="I3986" s="33">
        <v>2</v>
      </c>
      <c r="J3986" s="36">
        <v>20</v>
      </c>
      <c r="K3986" s="37">
        <v>370000</v>
      </c>
      <c r="L3986" s="38" t="s">
        <v>15</v>
      </c>
      <c r="M3986" s="38" t="s">
        <v>13</v>
      </c>
    </row>
    <row r="3987" spans="1:13" s="39" customFormat="1" ht="12.75" x14ac:dyDescent="0.2">
      <c r="A3987" s="33" t="s">
        <v>21</v>
      </c>
      <c r="B3987" s="33" t="s">
        <v>585</v>
      </c>
      <c r="C3987" s="34">
        <v>16</v>
      </c>
      <c r="D3987" s="33" t="s">
        <v>93</v>
      </c>
      <c r="E3987" s="33" t="s">
        <v>4296</v>
      </c>
      <c r="F3987" s="35">
        <v>24111503</v>
      </c>
      <c r="G3987" s="33" t="s">
        <v>15071</v>
      </c>
      <c r="H3987" s="33">
        <v>3</v>
      </c>
      <c r="I3987" s="33">
        <v>2</v>
      </c>
      <c r="J3987" s="36">
        <v>2000</v>
      </c>
      <c r="K3987" s="37">
        <v>1460000</v>
      </c>
      <c r="L3987" s="38" t="s">
        <v>15</v>
      </c>
      <c r="M3987" s="38" t="s">
        <v>13</v>
      </c>
    </row>
    <row r="3988" spans="1:13" s="39" customFormat="1" ht="12.75" x14ac:dyDescent="0.2">
      <c r="A3988" s="33" t="s">
        <v>21</v>
      </c>
      <c r="B3988" s="33" t="s">
        <v>585</v>
      </c>
      <c r="C3988" s="34">
        <v>16</v>
      </c>
      <c r="D3988" s="33" t="s">
        <v>93</v>
      </c>
      <c r="E3988" s="33" t="s">
        <v>4297</v>
      </c>
      <c r="F3988" s="35">
        <v>24111503</v>
      </c>
      <c r="G3988" s="33" t="s">
        <v>15071</v>
      </c>
      <c r="H3988" s="33">
        <v>3</v>
      </c>
      <c r="I3988" s="33">
        <v>2</v>
      </c>
      <c r="J3988" s="36">
        <v>2000</v>
      </c>
      <c r="K3988" s="37">
        <v>1460000</v>
      </c>
      <c r="L3988" s="38" t="s">
        <v>15</v>
      </c>
      <c r="M3988" s="38" t="s">
        <v>13</v>
      </c>
    </row>
    <row r="3989" spans="1:13" s="39" customFormat="1" ht="12.75" x14ac:dyDescent="0.2">
      <c r="A3989" s="33" t="s">
        <v>21</v>
      </c>
      <c r="B3989" s="33" t="s">
        <v>585</v>
      </c>
      <c r="C3989" s="34">
        <v>16</v>
      </c>
      <c r="D3989" s="33" t="s">
        <v>93</v>
      </c>
      <c r="E3989" s="33" t="s">
        <v>4298</v>
      </c>
      <c r="F3989" s="35">
        <v>24111503</v>
      </c>
      <c r="G3989" s="33" t="s">
        <v>15071</v>
      </c>
      <c r="H3989" s="33">
        <v>3</v>
      </c>
      <c r="I3989" s="33">
        <v>2</v>
      </c>
      <c r="J3989" s="36">
        <v>2000</v>
      </c>
      <c r="K3989" s="37">
        <v>1340000</v>
      </c>
      <c r="L3989" s="38" t="s">
        <v>15</v>
      </c>
      <c r="M3989" s="38" t="s">
        <v>13</v>
      </c>
    </row>
    <row r="3990" spans="1:13" s="39" customFormat="1" ht="12.75" x14ac:dyDescent="0.2">
      <c r="A3990" s="33" t="s">
        <v>21</v>
      </c>
      <c r="B3990" s="33" t="s">
        <v>585</v>
      </c>
      <c r="C3990" s="34">
        <v>16</v>
      </c>
      <c r="D3990" s="33" t="s">
        <v>93</v>
      </c>
      <c r="E3990" s="33" t="s">
        <v>4299</v>
      </c>
      <c r="F3990" s="35">
        <v>24111514</v>
      </c>
      <c r="G3990" s="33" t="s">
        <v>15071</v>
      </c>
      <c r="H3990" s="33">
        <v>3</v>
      </c>
      <c r="I3990" s="33">
        <v>2</v>
      </c>
      <c r="J3990" s="36">
        <v>3</v>
      </c>
      <c r="K3990" s="37">
        <v>93000</v>
      </c>
      <c r="L3990" s="38" t="s">
        <v>15</v>
      </c>
      <c r="M3990" s="38" t="s">
        <v>13</v>
      </c>
    </row>
    <row r="3991" spans="1:13" s="39" customFormat="1" ht="12.75" x14ac:dyDescent="0.2">
      <c r="A3991" s="33" t="s">
        <v>21</v>
      </c>
      <c r="B3991" s="33" t="s">
        <v>585</v>
      </c>
      <c r="C3991" s="34">
        <v>16</v>
      </c>
      <c r="D3991" s="33" t="s">
        <v>93</v>
      </c>
      <c r="E3991" s="33" t="s">
        <v>4300</v>
      </c>
      <c r="F3991" s="35">
        <v>56101544</v>
      </c>
      <c r="G3991" s="33" t="s">
        <v>15072</v>
      </c>
      <c r="H3991" s="33">
        <v>3</v>
      </c>
      <c r="I3991" s="33">
        <v>3</v>
      </c>
      <c r="J3991" s="36">
        <v>12</v>
      </c>
      <c r="K3991" s="37">
        <v>348132</v>
      </c>
      <c r="L3991" s="38" t="s">
        <v>15</v>
      </c>
      <c r="M3991" s="38" t="s">
        <v>13</v>
      </c>
    </row>
    <row r="3992" spans="1:13" s="39" customFormat="1" ht="12.75" x14ac:dyDescent="0.2">
      <c r="A3992" s="33" t="s">
        <v>21</v>
      </c>
      <c r="B3992" s="33" t="s">
        <v>585</v>
      </c>
      <c r="C3992" s="34">
        <v>16</v>
      </c>
      <c r="D3992" s="33" t="s">
        <v>93</v>
      </c>
      <c r="E3992" s="33" t="s">
        <v>4301</v>
      </c>
      <c r="F3992" s="35">
        <v>12131705</v>
      </c>
      <c r="G3992" s="33" t="s">
        <v>15072</v>
      </c>
      <c r="H3992" s="33">
        <v>3</v>
      </c>
      <c r="I3992" s="33">
        <v>3</v>
      </c>
      <c r="J3992" s="36">
        <v>600</v>
      </c>
      <c r="K3992" s="37">
        <v>102000</v>
      </c>
      <c r="L3992" s="38" t="s">
        <v>15</v>
      </c>
      <c r="M3992" s="38" t="s">
        <v>13</v>
      </c>
    </row>
    <row r="3993" spans="1:13" s="39" customFormat="1" ht="12.75" x14ac:dyDescent="0.2">
      <c r="A3993" s="33" t="s">
        <v>21</v>
      </c>
      <c r="B3993" s="33" t="s">
        <v>585</v>
      </c>
      <c r="C3993" s="34">
        <v>10</v>
      </c>
      <c r="D3993" s="33" t="s">
        <v>93</v>
      </c>
      <c r="E3993" s="33" t="s">
        <v>4302</v>
      </c>
      <c r="F3993" s="35">
        <v>39121723</v>
      </c>
      <c r="G3993" s="33" t="s">
        <v>15072</v>
      </c>
      <c r="H3993" s="33">
        <v>4</v>
      </c>
      <c r="I3993" s="33">
        <v>6</v>
      </c>
      <c r="J3993" s="36">
        <v>4</v>
      </c>
      <c r="K3993" s="37">
        <v>18436</v>
      </c>
      <c r="L3993" s="38" t="s">
        <v>15</v>
      </c>
      <c r="M3993" s="38" t="s">
        <v>13</v>
      </c>
    </row>
    <row r="3994" spans="1:13" s="39" customFormat="1" ht="12.75" x14ac:dyDescent="0.2">
      <c r="A3994" s="33" t="s">
        <v>21</v>
      </c>
      <c r="B3994" s="33" t="s">
        <v>585</v>
      </c>
      <c r="C3994" s="34">
        <v>10</v>
      </c>
      <c r="D3994" s="33" t="s">
        <v>93</v>
      </c>
      <c r="E3994" s="33" t="s">
        <v>4303</v>
      </c>
      <c r="F3994" s="35">
        <v>39121723</v>
      </c>
      <c r="G3994" s="33" t="s">
        <v>15072</v>
      </c>
      <c r="H3994" s="33">
        <v>4</v>
      </c>
      <c r="I3994" s="33">
        <v>6</v>
      </c>
      <c r="J3994" s="36">
        <v>4</v>
      </c>
      <c r="K3994" s="37">
        <v>37500</v>
      </c>
      <c r="L3994" s="38" t="s">
        <v>15</v>
      </c>
      <c r="M3994" s="38" t="s">
        <v>13</v>
      </c>
    </row>
    <row r="3995" spans="1:13" s="39" customFormat="1" ht="12.75" x14ac:dyDescent="0.2">
      <c r="A3995" s="33" t="s">
        <v>21</v>
      </c>
      <c r="B3995" s="33" t="s">
        <v>585</v>
      </c>
      <c r="C3995" s="34">
        <v>10</v>
      </c>
      <c r="D3995" s="33" t="s">
        <v>93</v>
      </c>
      <c r="E3995" s="33" t="s">
        <v>4304</v>
      </c>
      <c r="F3995" s="35">
        <v>39121723</v>
      </c>
      <c r="G3995" s="33" t="s">
        <v>15072</v>
      </c>
      <c r="H3995" s="33">
        <v>4</v>
      </c>
      <c r="I3995" s="33">
        <v>6</v>
      </c>
      <c r="J3995" s="36">
        <v>4</v>
      </c>
      <c r="K3995" s="37">
        <v>35560</v>
      </c>
      <c r="L3995" s="38" t="s">
        <v>15</v>
      </c>
      <c r="M3995" s="38" t="s">
        <v>13</v>
      </c>
    </row>
    <row r="3996" spans="1:13" s="39" customFormat="1" ht="12.75" x14ac:dyDescent="0.2">
      <c r="A3996" s="33" t="s">
        <v>21</v>
      </c>
      <c r="B3996" s="33" t="s">
        <v>585</v>
      </c>
      <c r="C3996" s="34">
        <v>10</v>
      </c>
      <c r="D3996" s="33" t="s">
        <v>93</v>
      </c>
      <c r="E3996" s="33" t="s">
        <v>4305</v>
      </c>
      <c r="F3996" s="35">
        <v>39121723</v>
      </c>
      <c r="G3996" s="33" t="s">
        <v>15072</v>
      </c>
      <c r="H3996" s="33">
        <v>4</v>
      </c>
      <c r="I3996" s="33">
        <v>6</v>
      </c>
      <c r="J3996" s="36">
        <v>4</v>
      </c>
      <c r="K3996" s="37">
        <v>23704</v>
      </c>
      <c r="L3996" s="38" t="s">
        <v>15</v>
      </c>
      <c r="M3996" s="38" t="s">
        <v>13</v>
      </c>
    </row>
    <row r="3997" spans="1:13" s="39" customFormat="1" ht="12.75" x14ac:dyDescent="0.2">
      <c r="A3997" s="33" t="s">
        <v>21</v>
      </c>
      <c r="B3997" s="33" t="s">
        <v>585</v>
      </c>
      <c r="C3997" s="34">
        <v>10</v>
      </c>
      <c r="D3997" s="33" t="s">
        <v>93</v>
      </c>
      <c r="E3997" s="33" t="s">
        <v>4306</v>
      </c>
      <c r="F3997" s="35">
        <v>39121700</v>
      </c>
      <c r="G3997" s="33" t="s">
        <v>15072</v>
      </c>
      <c r="H3997" s="33">
        <v>4</v>
      </c>
      <c r="I3997" s="33">
        <v>6</v>
      </c>
      <c r="J3997" s="36">
        <v>1</v>
      </c>
      <c r="K3997" s="37">
        <v>78951</v>
      </c>
      <c r="L3997" s="38" t="s">
        <v>15</v>
      </c>
      <c r="M3997" s="38" t="s">
        <v>13</v>
      </c>
    </row>
    <row r="3998" spans="1:13" s="39" customFormat="1" ht="12.75" x14ac:dyDescent="0.2">
      <c r="A3998" s="33" t="s">
        <v>21</v>
      </c>
      <c r="B3998" s="33" t="s">
        <v>585</v>
      </c>
      <c r="C3998" s="34">
        <v>10</v>
      </c>
      <c r="D3998" s="33" t="s">
        <v>93</v>
      </c>
      <c r="E3998" s="33" t="s">
        <v>4307</v>
      </c>
      <c r="F3998" s="35">
        <v>39121700</v>
      </c>
      <c r="G3998" s="33" t="s">
        <v>15072</v>
      </c>
      <c r="H3998" s="33">
        <v>4</v>
      </c>
      <c r="I3998" s="33">
        <v>6</v>
      </c>
      <c r="J3998" s="36">
        <v>1</v>
      </c>
      <c r="K3998" s="37">
        <v>77794</v>
      </c>
      <c r="L3998" s="38" t="s">
        <v>15</v>
      </c>
      <c r="M3998" s="38" t="s">
        <v>13</v>
      </c>
    </row>
    <row r="3999" spans="1:13" s="39" customFormat="1" ht="12.75" x14ac:dyDescent="0.2">
      <c r="A3999" s="33" t="s">
        <v>21</v>
      </c>
      <c r="B3999" s="33" t="s">
        <v>585</v>
      </c>
      <c r="C3999" s="34">
        <v>10</v>
      </c>
      <c r="D3999" s="33" t="s">
        <v>93</v>
      </c>
      <c r="E3999" s="33" t="s">
        <v>4308</v>
      </c>
      <c r="F3999" s="35">
        <v>39121433</v>
      </c>
      <c r="G3999" s="33" t="s">
        <v>15072</v>
      </c>
      <c r="H3999" s="33">
        <v>4</v>
      </c>
      <c r="I3999" s="33">
        <v>6</v>
      </c>
      <c r="J3999" s="36">
        <v>1</v>
      </c>
      <c r="K3999" s="37">
        <v>21047</v>
      </c>
      <c r="L3999" s="38" t="s">
        <v>15</v>
      </c>
      <c r="M3999" s="38" t="s">
        <v>13</v>
      </c>
    </row>
    <row r="4000" spans="1:13" s="39" customFormat="1" ht="12.75" x14ac:dyDescent="0.2">
      <c r="A4000" s="33" t="s">
        <v>21</v>
      </c>
      <c r="B4000" s="33" t="s">
        <v>585</v>
      </c>
      <c r="C4000" s="34">
        <v>10</v>
      </c>
      <c r="D4000" s="33" t="s">
        <v>93</v>
      </c>
      <c r="E4000" s="33" t="s">
        <v>4309</v>
      </c>
      <c r="F4000" s="35">
        <v>39121433</v>
      </c>
      <c r="G4000" s="33" t="s">
        <v>15072</v>
      </c>
      <c r="H4000" s="33">
        <v>4</v>
      </c>
      <c r="I4000" s="33">
        <v>6</v>
      </c>
      <c r="J4000" s="36">
        <v>1</v>
      </c>
      <c r="K4000" s="37">
        <v>21006</v>
      </c>
      <c r="L4000" s="38" t="s">
        <v>15</v>
      </c>
      <c r="M4000" s="38" t="s">
        <v>13</v>
      </c>
    </row>
    <row r="4001" spans="1:13" s="39" customFormat="1" ht="12.75" x14ac:dyDescent="0.2">
      <c r="A4001" s="33" t="s">
        <v>21</v>
      </c>
      <c r="B4001" s="33" t="s">
        <v>585</v>
      </c>
      <c r="C4001" s="34">
        <v>10</v>
      </c>
      <c r="D4001" s="33" t="s">
        <v>93</v>
      </c>
      <c r="E4001" s="33" t="s">
        <v>4310</v>
      </c>
      <c r="F4001" s="35">
        <v>39121409</v>
      </c>
      <c r="G4001" s="33" t="s">
        <v>15072</v>
      </c>
      <c r="H4001" s="33">
        <v>4</v>
      </c>
      <c r="I4001" s="33">
        <v>6</v>
      </c>
      <c r="J4001" s="36">
        <v>1</v>
      </c>
      <c r="K4001" s="37">
        <v>3292</v>
      </c>
      <c r="L4001" s="38" t="s">
        <v>15</v>
      </c>
      <c r="M4001" s="38" t="s">
        <v>13</v>
      </c>
    </row>
    <row r="4002" spans="1:13" s="39" customFormat="1" ht="12.75" x14ac:dyDescent="0.2">
      <c r="A4002" s="33" t="s">
        <v>21</v>
      </c>
      <c r="B4002" s="33" t="s">
        <v>585</v>
      </c>
      <c r="C4002" s="34">
        <v>10</v>
      </c>
      <c r="D4002" s="33" t="s">
        <v>93</v>
      </c>
      <c r="E4002" s="33" t="s">
        <v>4311</v>
      </c>
      <c r="F4002" s="35">
        <v>46181707</v>
      </c>
      <c r="G4002" s="33" t="s">
        <v>15072</v>
      </c>
      <c r="H4002" s="33">
        <v>4</v>
      </c>
      <c r="I4002" s="33">
        <v>6</v>
      </c>
      <c r="J4002" s="36">
        <v>5</v>
      </c>
      <c r="K4002" s="37">
        <v>14250</v>
      </c>
      <c r="L4002" s="38" t="s">
        <v>15</v>
      </c>
      <c r="M4002" s="38" t="s">
        <v>13</v>
      </c>
    </row>
    <row r="4003" spans="1:13" s="39" customFormat="1" ht="12.75" x14ac:dyDescent="0.2">
      <c r="A4003" s="33" t="s">
        <v>21</v>
      </c>
      <c r="B4003" s="33" t="s">
        <v>585</v>
      </c>
      <c r="C4003" s="34">
        <v>10</v>
      </c>
      <c r="D4003" s="33" t="s">
        <v>93</v>
      </c>
      <c r="E4003" s="33" t="s">
        <v>4312</v>
      </c>
      <c r="F4003" s="35">
        <v>46181707</v>
      </c>
      <c r="G4003" s="33" t="s">
        <v>15072</v>
      </c>
      <c r="H4003" s="33">
        <v>4</v>
      </c>
      <c r="I4003" s="33">
        <v>6</v>
      </c>
      <c r="J4003" s="36">
        <v>5</v>
      </c>
      <c r="K4003" s="37">
        <v>10365</v>
      </c>
      <c r="L4003" s="38" t="s">
        <v>15</v>
      </c>
      <c r="M4003" s="38" t="s">
        <v>13</v>
      </c>
    </row>
    <row r="4004" spans="1:13" s="39" customFormat="1" ht="12.75" x14ac:dyDescent="0.2">
      <c r="A4004" s="33" t="s">
        <v>21</v>
      </c>
      <c r="B4004" s="33" t="s">
        <v>585</v>
      </c>
      <c r="C4004" s="34">
        <v>10</v>
      </c>
      <c r="D4004" s="33" t="s">
        <v>93</v>
      </c>
      <c r="E4004" s="33" t="s">
        <v>4313</v>
      </c>
      <c r="F4004" s="35">
        <v>39121400</v>
      </c>
      <c r="G4004" s="33" t="s">
        <v>15072</v>
      </c>
      <c r="H4004" s="33">
        <v>4</v>
      </c>
      <c r="I4004" s="33">
        <v>6</v>
      </c>
      <c r="J4004" s="36">
        <v>10</v>
      </c>
      <c r="K4004" s="37">
        <v>13790.000000000002</v>
      </c>
      <c r="L4004" s="38" t="s">
        <v>15</v>
      </c>
      <c r="M4004" s="38" t="s">
        <v>13</v>
      </c>
    </row>
    <row r="4005" spans="1:13" s="39" customFormat="1" ht="12.75" x14ac:dyDescent="0.2">
      <c r="A4005" s="33" t="s">
        <v>21</v>
      </c>
      <c r="B4005" s="33" t="s">
        <v>585</v>
      </c>
      <c r="C4005" s="34">
        <v>10</v>
      </c>
      <c r="D4005" s="33" t="s">
        <v>93</v>
      </c>
      <c r="E4005" s="33" t="s">
        <v>4314</v>
      </c>
      <c r="F4005" s="35">
        <v>39121414</v>
      </c>
      <c r="G4005" s="33" t="s">
        <v>15072</v>
      </c>
      <c r="H4005" s="33">
        <v>4</v>
      </c>
      <c r="I4005" s="33">
        <v>6</v>
      </c>
      <c r="J4005" s="36">
        <v>5</v>
      </c>
      <c r="K4005" s="37">
        <v>88565</v>
      </c>
      <c r="L4005" s="38" t="s">
        <v>15</v>
      </c>
      <c r="M4005" s="38" t="s">
        <v>13</v>
      </c>
    </row>
    <row r="4006" spans="1:13" s="39" customFormat="1" ht="12.75" x14ac:dyDescent="0.2">
      <c r="A4006" s="33" t="s">
        <v>21</v>
      </c>
      <c r="B4006" s="33" t="s">
        <v>585</v>
      </c>
      <c r="C4006" s="34">
        <v>10</v>
      </c>
      <c r="D4006" s="33" t="s">
        <v>93</v>
      </c>
      <c r="E4006" s="33" t="s">
        <v>4315</v>
      </c>
      <c r="F4006" s="35">
        <v>39121449</v>
      </c>
      <c r="G4006" s="33" t="s">
        <v>15072</v>
      </c>
      <c r="H4006" s="33">
        <v>4</v>
      </c>
      <c r="I4006" s="33">
        <v>6</v>
      </c>
      <c r="J4006" s="36">
        <v>10</v>
      </c>
      <c r="K4006" s="37">
        <v>290060</v>
      </c>
      <c r="L4006" s="38" t="s">
        <v>15</v>
      </c>
      <c r="M4006" s="38" t="s">
        <v>13</v>
      </c>
    </row>
    <row r="4007" spans="1:13" s="39" customFormat="1" ht="12.75" x14ac:dyDescent="0.2">
      <c r="A4007" s="33" t="s">
        <v>21</v>
      </c>
      <c r="B4007" s="33" t="s">
        <v>585</v>
      </c>
      <c r="C4007" s="34">
        <v>10</v>
      </c>
      <c r="D4007" s="33" t="s">
        <v>93</v>
      </c>
      <c r="E4007" s="33" t="s">
        <v>4316</v>
      </c>
      <c r="F4007" s="35">
        <v>39121449</v>
      </c>
      <c r="G4007" s="33" t="s">
        <v>15072</v>
      </c>
      <c r="H4007" s="33">
        <v>4</v>
      </c>
      <c r="I4007" s="33">
        <v>6</v>
      </c>
      <c r="J4007" s="36">
        <v>1</v>
      </c>
      <c r="K4007" s="37">
        <v>7924</v>
      </c>
      <c r="L4007" s="38" t="s">
        <v>15</v>
      </c>
      <c r="M4007" s="38" t="s">
        <v>13</v>
      </c>
    </row>
    <row r="4008" spans="1:13" s="39" customFormat="1" ht="12.75" x14ac:dyDescent="0.2">
      <c r="A4008" s="33" t="s">
        <v>21</v>
      </c>
      <c r="B4008" s="33" t="s">
        <v>585</v>
      </c>
      <c r="C4008" s="34">
        <v>10</v>
      </c>
      <c r="D4008" s="33" t="s">
        <v>93</v>
      </c>
      <c r="E4008" s="33" t="s">
        <v>4317</v>
      </c>
      <c r="F4008" s="35">
        <v>40141742</v>
      </c>
      <c r="G4008" s="33" t="s">
        <v>15072</v>
      </c>
      <c r="H4008" s="33">
        <v>4</v>
      </c>
      <c r="I4008" s="33">
        <v>6</v>
      </c>
      <c r="J4008" s="36">
        <v>30</v>
      </c>
      <c r="K4008" s="37">
        <v>105000.00000000001</v>
      </c>
      <c r="L4008" s="38" t="s">
        <v>15</v>
      </c>
      <c r="M4008" s="38" t="s">
        <v>13</v>
      </c>
    </row>
    <row r="4009" spans="1:13" s="39" customFormat="1" ht="12.75" x14ac:dyDescent="0.2">
      <c r="A4009" s="33" t="s">
        <v>21</v>
      </c>
      <c r="B4009" s="33" t="s">
        <v>585</v>
      </c>
      <c r="C4009" s="34">
        <v>10</v>
      </c>
      <c r="D4009" s="33" t="s">
        <v>93</v>
      </c>
      <c r="E4009" s="33" t="s">
        <v>4318</v>
      </c>
      <c r="F4009" s="35">
        <v>31152102</v>
      </c>
      <c r="G4009" s="33" t="s">
        <v>15072</v>
      </c>
      <c r="H4009" s="33">
        <v>4</v>
      </c>
      <c r="I4009" s="33">
        <v>6</v>
      </c>
      <c r="J4009" s="36">
        <v>1</v>
      </c>
      <c r="K4009" s="37">
        <v>3855.0000000000005</v>
      </c>
      <c r="L4009" s="38" t="s">
        <v>2369</v>
      </c>
      <c r="M4009" s="38" t="s">
        <v>13</v>
      </c>
    </row>
    <row r="4010" spans="1:13" s="39" customFormat="1" ht="12.75" x14ac:dyDescent="0.2">
      <c r="A4010" s="33" t="s">
        <v>21</v>
      </c>
      <c r="B4010" s="33" t="s">
        <v>585</v>
      </c>
      <c r="C4010" s="34">
        <v>10</v>
      </c>
      <c r="D4010" s="33" t="s">
        <v>93</v>
      </c>
      <c r="E4010" s="33" t="s">
        <v>4319</v>
      </c>
      <c r="F4010" s="35">
        <v>23271810</v>
      </c>
      <c r="G4010" s="33" t="s">
        <v>15072</v>
      </c>
      <c r="H4010" s="33">
        <v>4</v>
      </c>
      <c r="I4010" s="33">
        <v>7</v>
      </c>
      <c r="J4010" s="36">
        <v>1</v>
      </c>
      <c r="K4010" s="37">
        <v>84000</v>
      </c>
      <c r="L4010" s="38" t="s">
        <v>15</v>
      </c>
      <c r="M4010" s="38" t="s">
        <v>13</v>
      </c>
    </row>
    <row r="4011" spans="1:13" s="39" customFormat="1" ht="12.75" x14ac:dyDescent="0.2">
      <c r="A4011" s="33" t="s">
        <v>21</v>
      </c>
      <c r="B4011" s="33" t="s">
        <v>585</v>
      </c>
      <c r="C4011" s="34">
        <v>10</v>
      </c>
      <c r="D4011" s="33" t="s">
        <v>93</v>
      </c>
      <c r="E4011" s="33" t="s">
        <v>4320</v>
      </c>
      <c r="F4011" s="35">
        <v>39121414</v>
      </c>
      <c r="G4011" s="33" t="s">
        <v>15072</v>
      </c>
      <c r="H4011" s="33">
        <v>4</v>
      </c>
      <c r="I4011" s="33">
        <v>7</v>
      </c>
      <c r="J4011" s="36">
        <v>3</v>
      </c>
      <c r="K4011" s="37">
        <v>45237.000000000007</v>
      </c>
      <c r="L4011" s="38" t="s">
        <v>15</v>
      </c>
      <c r="M4011" s="38" t="s">
        <v>13</v>
      </c>
    </row>
    <row r="4012" spans="1:13" s="39" customFormat="1" ht="12.75" x14ac:dyDescent="0.2">
      <c r="A4012" s="33" t="s">
        <v>21</v>
      </c>
      <c r="B4012" s="33" t="s">
        <v>585</v>
      </c>
      <c r="C4012" s="34">
        <v>10</v>
      </c>
      <c r="D4012" s="33" t="s">
        <v>93</v>
      </c>
      <c r="E4012" s="33" t="s">
        <v>4321</v>
      </c>
      <c r="F4012" s="35">
        <v>27112830</v>
      </c>
      <c r="G4012" s="33" t="s">
        <v>15072</v>
      </c>
      <c r="H4012" s="33">
        <v>4</v>
      </c>
      <c r="I4012" s="33">
        <v>6</v>
      </c>
      <c r="J4012" s="36">
        <v>1</v>
      </c>
      <c r="K4012" s="37">
        <v>29318</v>
      </c>
      <c r="L4012" s="38" t="s">
        <v>15</v>
      </c>
      <c r="M4012" s="38" t="s">
        <v>13</v>
      </c>
    </row>
    <row r="4013" spans="1:13" s="39" customFormat="1" ht="12.75" x14ac:dyDescent="0.2">
      <c r="A4013" s="33" t="s">
        <v>21</v>
      </c>
      <c r="B4013" s="33" t="s">
        <v>585</v>
      </c>
      <c r="C4013" s="34">
        <v>10</v>
      </c>
      <c r="D4013" s="33" t="s">
        <v>93</v>
      </c>
      <c r="E4013" s="33" t="s">
        <v>4322</v>
      </c>
      <c r="F4013" s="35">
        <v>39121449</v>
      </c>
      <c r="G4013" s="33" t="s">
        <v>15072</v>
      </c>
      <c r="H4013" s="33">
        <v>4</v>
      </c>
      <c r="I4013" s="33">
        <v>6</v>
      </c>
      <c r="J4013" s="36">
        <v>20</v>
      </c>
      <c r="K4013" s="37">
        <v>220000</v>
      </c>
      <c r="L4013" s="38" t="s">
        <v>15</v>
      </c>
      <c r="M4013" s="38" t="s">
        <v>13</v>
      </c>
    </row>
    <row r="4014" spans="1:13" s="39" customFormat="1" ht="12.75" x14ac:dyDescent="0.2">
      <c r="A4014" s="33" t="s">
        <v>21</v>
      </c>
      <c r="B4014" s="33" t="s">
        <v>585</v>
      </c>
      <c r="C4014" s="34">
        <v>10</v>
      </c>
      <c r="D4014" s="33" t="s">
        <v>93</v>
      </c>
      <c r="E4014" s="33" t="s">
        <v>4323</v>
      </c>
      <c r="F4014" s="35">
        <v>39121449</v>
      </c>
      <c r="G4014" s="33" t="s">
        <v>15072</v>
      </c>
      <c r="H4014" s="33">
        <v>4</v>
      </c>
      <c r="I4014" s="33">
        <v>6</v>
      </c>
      <c r="J4014" s="36">
        <v>20</v>
      </c>
      <c r="K4014" s="37">
        <v>204140.00000000003</v>
      </c>
      <c r="L4014" s="38" t="s">
        <v>15</v>
      </c>
      <c r="M4014" s="38" t="s">
        <v>13</v>
      </c>
    </row>
    <row r="4015" spans="1:13" s="39" customFormat="1" ht="12.75" x14ac:dyDescent="0.2">
      <c r="A4015" s="33" t="s">
        <v>21</v>
      </c>
      <c r="B4015" s="33" t="s">
        <v>585</v>
      </c>
      <c r="C4015" s="34">
        <v>10</v>
      </c>
      <c r="D4015" s="33" t="s">
        <v>93</v>
      </c>
      <c r="E4015" s="33" t="s">
        <v>4324</v>
      </c>
      <c r="F4015" s="35">
        <v>39121449</v>
      </c>
      <c r="G4015" s="33" t="s">
        <v>15072</v>
      </c>
      <c r="H4015" s="33">
        <v>4</v>
      </c>
      <c r="I4015" s="33">
        <v>6</v>
      </c>
      <c r="J4015" s="36">
        <v>20</v>
      </c>
      <c r="K4015" s="37">
        <v>256820</v>
      </c>
      <c r="L4015" s="38" t="s">
        <v>15</v>
      </c>
      <c r="M4015" s="38" t="s">
        <v>13</v>
      </c>
    </row>
    <row r="4016" spans="1:13" s="39" customFormat="1" ht="12.75" x14ac:dyDescent="0.2">
      <c r="A4016" s="33" t="s">
        <v>21</v>
      </c>
      <c r="B4016" s="33" t="s">
        <v>585</v>
      </c>
      <c r="C4016" s="34">
        <v>10</v>
      </c>
      <c r="D4016" s="33" t="s">
        <v>93</v>
      </c>
      <c r="E4016" s="33" t="s">
        <v>4325</v>
      </c>
      <c r="F4016" s="35">
        <v>11101518</v>
      </c>
      <c r="G4016" s="33" t="s">
        <v>15072</v>
      </c>
      <c r="H4016" s="33">
        <v>4</v>
      </c>
      <c r="I4016" s="33">
        <v>6</v>
      </c>
      <c r="J4016" s="36">
        <v>10</v>
      </c>
      <c r="K4016" s="37">
        <v>43540</v>
      </c>
      <c r="L4016" s="38" t="s">
        <v>3312</v>
      </c>
      <c r="M4016" s="38" t="s">
        <v>13</v>
      </c>
    </row>
    <row r="4017" spans="1:13" s="39" customFormat="1" ht="12.75" x14ac:dyDescent="0.2">
      <c r="A4017" s="33" t="s">
        <v>21</v>
      </c>
      <c r="B4017" s="33" t="s">
        <v>585</v>
      </c>
      <c r="C4017" s="34">
        <v>10</v>
      </c>
      <c r="D4017" s="33" t="s">
        <v>93</v>
      </c>
      <c r="E4017" s="33" t="s">
        <v>4326</v>
      </c>
      <c r="F4017" s="35">
        <v>39121414</v>
      </c>
      <c r="G4017" s="33" t="s">
        <v>15072</v>
      </c>
      <c r="H4017" s="33">
        <v>4</v>
      </c>
      <c r="I4017" s="33">
        <v>7</v>
      </c>
      <c r="J4017" s="36">
        <v>3</v>
      </c>
      <c r="K4017" s="37">
        <v>39507</v>
      </c>
      <c r="L4017" s="38" t="s">
        <v>15</v>
      </c>
      <c r="M4017" s="38" t="s">
        <v>13</v>
      </c>
    </row>
    <row r="4018" spans="1:13" s="39" customFormat="1" ht="12.75" x14ac:dyDescent="0.2">
      <c r="A4018" s="33" t="s">
        <v>21</v>
      </c>
      <c r="B4018" s="33" t="s">
        <v>585</v>
      </c>
      <c r="C4018" s="34">
        <v>10</v>
      </c>
      <c r="D4018" s="33" t="s">
        <v>93</v>
      </c>
      <c r="E4018" s="33" t="s">
        <v>4327</v>
      </c>
      <c r="F4018" s="35">
        <v>11151700</v>
      </c>
      <c r="G4018" s="33" t="s">
        <v>15072</v>
      </c>
      <c r="H4018" s="33">
        <v>4</v>
      </c>
      <c r="I4018" s="33">
        <v>6</v>
      </c>
      <c r="J4018" s="36">
        <v>20</v>
      </c>
      <c r="K4018" s="37">
        <v>316000.00000000006</v>
      </c>
      <c r="L4018" s="38" t="s">
        <v>2369</v>
      </c>
      <c r="M4018" s="38" t="s">
        <v>13</v>
      </c>
    </row>
    <row r="4019" spans="1:13" s="39" customFormat="1" ht="12.75" x14ac:dyDescent="0.2">
      <c r="A4019" s="33" t="s">
        <v>21</v>
      </c>
      <c r="B4019" s="33" t="s">
        <v>585</v>
      </c>
      <c r="C4019" s="34">
        <v>10</v>
      </c>
      <c r="D4019" s="33" t="s">
        <v>93</v>
      </c>
      <c r="E4019" s="33" t="s">
        <v>4328</v>
      </c>
      <c r="F4019" s="35">
        <v>60121135</v>
      </c>
      <c r="G4019" s="33" t="s">
        <v>15072</v>
      </c>
      <c r="H4019" s="33">
        <v>4</v>
      </c>
      <c r="I4019" s="33">
        <v>6</v>
      </c>
      <c r="J4019" s="36">
        <v>2</v>
      </c>
      <c r="K4019" s="37">
        <v>16582</v>
      </c>
      <c r="L4019" s="38" t="s">
        <v>15</v>
      </c>
      <c r="M4019" s="38" t="s">
        <v>13</v>
      </c>
    </row>
    <row r="4020" spans="1:13" s="39" customFormat="1" ht="12.75" x14ac:dyDescent="0.2">
      <c r="A4020" s="33" t="s">
        <v>21</v>
      </c>
      <c r="B4020" s="33" t="s">
        <v>585</v>
      </c>
      <c r="C4020" s="34">
        <v>10</v>
      </c>
      <c r="D4020" s="33" t="s">
        <v>93</v>
      </c>
      <c r="E4020" s="33" t="s">
        <v>4329</v>
      </c>
      <c r="F4020" s="35">
        <v>23271803</v>
      </c>
      <c r="G4020" s="33" t="s">
        <v>15072</v>
      </c>
      <c r="H4020" s="33">
        <v>4</v>
      </c>
      <c r="I4020" s="33">
        <v>6</v>
      </c>
      <c r="J4020" s="36">
        <v>1</v>
      </c>
      <c r="K4020" s="37">
        <v>114772</v>
      </c>
      <c r="L4020" s="38" t="s">
        <v>15</v>
      </c>
      <c r="M4020" s="38" t="s">
        <v>13</v>
      </c>
    </row>
    <row r="4021" spans="1:13" s="39" customFormat="1" ht="12.75" x14ac:dyDescent="0.2">
      <c r="A4021" s="33" t="s">
        <v>21</v>
      </c>
      <c r="B4021" s="33" t="s">
        <v>585</v>
      </c>
      <c r="C4021" s="34">
        <v>10</v>
      </c>
      <c r="D4021" s="33" t="s">
        <v>93</v>
      </c>
      <c r="E4021" s="33" t="s">
        <v>4330</v>
      </c>
      <c r="F4021" s="35">
        <v>39121414</v>
      </c>
      <c r="G4021" s="33" t="s">
        <v>15072</v>
      </c>
      <c r="H4021" s="33">
        <v>4</v>
      </c>
      <c r="I4021" s="33">
        <v>7</v>
      </c>
      <c r="J4021" s="36">
        <v>3</v>
      </c>
      <c r="K4021" s="37">
        <v>34845</v>
      </c>
      <c r="L4021" s="38" t="s">
        <v>15</v>
      </c>
      <c r="M4021" s="38" t="s">
        <v>13</v>
      </c>
    </row>
    <row r="4022" spans="1:13" s="39" customFormat="1" ht="12.75" x14ac:dyDescent="0.2">
      <c r="A4022" s="33" t="s">
        <v>21</v>
      </c>
      <c r="B4022" s="33" t="s">
        <v>585</v>
      </c>
      <c r="C4022" s="34">
        <v>10</v>
      </c>
      <c r="D4022" s="33" t="s">
        <v>93</v>
      </c>
      <c r="E4022" s="33" t="s">
        <v>4331</v>
      </c>
      <c r="F4022" s="35">
        <v>31162304</v>
      </c>
      <c r="G4022" s="33" t="s">
        <v>15071</v>
      </c>
      <c r="H4022" s="33">
        <v>4</v>
      </c>
      <c r="I4022" s="33">
        <v>7</v>
      </c>
      <c r="J4022" s="36">
        <v>10</v>
      </c>
      <c r="K4022" s="37">
        <v>74780</v>
      </c>
      <c r="L4022" s="38" t="s">
        <v>15</v>
      </c>
      <c r="M4022" s="38" t="s">
        <v>13</v>
      </c>
    </row>
    <row r="4023" spans="1:13" s="39" customFormat="1" ht="12.75" x14ac:dyDescent="0.2">
      <c r="A4023" s="33" t="s">
        <v>21</v>
      </c>
      <c r="B4023" s="33" t="s">
        <v>585</v>
      </c>
      <c r="C4023" s="34">
        <v>10</v>
      </c>
      <c r="D4023" s="33" t="s">
        <v>93</v>
      </c>
      <c r="E4023" s="33" t="s">
        <v>4332</v>
      </c>
      <c r="F4023" s="35">
        <v>26111702</v>
      </c>
      <c r="G4023" s="33" t="s">
        <v>15072</v>
      </c>
      <c r="H4023" s="33">
        <v>4</v>
      </c>
      <c r="I4023" s="33">
        <v>6</v>
      </c>
      <c r="J4023" s="36">
        <v>8</v>
      </c>
      <c r="K4023" s="37">
        <v>104496.00000000001</v>
      </c>
      <c r="L4023" s="38" t="s">
        <v>15</v>
      </c>
      <c r="M4023" s="38" t="s">
        <v>13</v>
      </c>
    </row>
    <row r="4024" spans="1:13" s="39" customFormat="1" ht="12.75" x14ac:dyDescent="0.2">
      <c r="A4024" s="33" t="s">
        <v>21</v>
      </c>
      <c r="B4024" s="33" t="s">
        <v>585</v>
      </c>
      <c r="C4024" s="34">
        <v>10</v>
      </c>
      <c r="D4024" s="33" t="s">
        <v>93</v>
      </c>
      <c r="E4024" s="33" t="s">
        <v>4333</v>
      </c>
      <c r="F4024" s="35">
        <v>24121500</v>
      </c>
      <c r="G4024" s="33" t="s">
        <v>15072</v>
      </c>
      <c r="H4024" s="33">
        <v>4</v>
      </c>
      <c r="I4024" s="33">
        <v>6</v>
      </c>
      <c r="J4024" s="36">
        <v>10</v>
      </c>
      <c r="K4024" s="37">
        <v>11850</v>
      </c>
      <c r="L4024" s="38" t="s">
        <v>15</v>
      </c>
      <c r="M4024" s="38" t="s">
        <v>13</v>
      </c>
    </row>
    <row r="4025" spans="1:13" s="39" customFormat="1" ht="12.75" x14ac:dyDescent="0.2">
      <c r="A4025" s="33" t="s">
        <v>21</v>
      </c>
      <c r="B4025" s="33" t="s">
        <v>585</v>
      </c>
      <c r="C4025" s="34">
        <v>10</v>
      </c>
      <c r="D4025" s="33" t="s">
        <v>93</v>
      </c>
      <c r="E4025" s="33" t="s">
        <v>4334</v>
      </c>
      <c r="F4025" s="35">
        <v>39121414</v>
      </c>
      <c r="G4025" s="33" t="s">
        <v>15072</v>
      </c>
      <c r="H4025" s="33">
        <v>4</v>
      </c>
      <c r="I4025" s="33">
        <v>7</v>
      </c>
      <c r="J4025" s="36">
        <v>2</v>
      </c>
      <c r="K4025" s="37">
        <v>12090</v>
      </c>
      <c r="L4025" s="38" t="s">
        <v>15</v>
      </c>
      <c r="M4025" s="38" t="s">
        <v>13</v>
      </c>
    </row>
    <row r="4026" spans="1:13" s="39" customFormat="1" ht="12.75" x14ac:dyDescent="0.2">
      <c r="A4026" s="33" t="s">
        <v>21</v>
      </c>
      <c r="B4026" s="33" t="s">
        <v>585</v>
      </c>
      <c r="C4026" s="34">
        <v>10</v>
      </c>
      <c r="D4026" s="33" t="s">
        <v>93</v>
      </c>
      <c r="E4026" s="33" t="s">
        <v>4335</v>
      </c>
      <c r="F4026" s="35">
        <v>39121440</v>
      </c>
      <c r="G4026" s="33" t="s">
        <v>15071</v>
      </c>
      <c r="H4026" s="33">
        <v>4</v>
      </c>
      <c r="I4026" s="33">
        <v>7</v>
      </c>
      <c r="J4026" s="36">
        <v>2</v>
      </c>
      <c r="K4026" s="37">
        <v>129960</v>
      </c>
      <c r="L4026" s="38" t="s">
        <v>15</v>
      </c>
      <c r="M4026" s="38" t="s">
        <v>13</v>
      </c>
    </row>
    <row r="4027" spans="1:13" s="39" customFormat="1" ht="12.75" x14ac:dyDescent="0.2">
      <c r="A4027" s="33" t="s">
        <v>21</v>
      </c>
      <c r="B4027" s="33" t="s">
        <v>585</v>
      </c>
      <c r="C4027" s="34">
        <v>10</v>
      </c>
      <c r="D4027" s="33" t="s">
        <v>93</v>
      </c>
      <c r="E4027" s="33" t="s">
        <v>4336</v>
      </c>
      <c r="F4027" s="35">
        <v>31191509</v>
      </c>
      <c r="G4027" s="33" t="s">
        <v>15072</v>
      </c>
      <c r="H4027" s="33">
        <v>4</v>
      </c>
      <c r="I4027" s="33">
        <v>6</v>
      </c>
      <c r="J4027" s="36">
        <v>2</v>
      </c>
      <c r="K4027" s="37">
        <v>40752</v>
      </c>
      <c r="L4027" s="38" t="s">
        <v>15</v>
      </c>
      <c r="M4027" s="38" t="s">
        <v>13</v>
      </c>
    </row>
    <row r="4028" spans="1:13" s="39" customFormat="1" ht="12.75" x14ac:dyDescent="0.2">
      <c r="A4028" s="33" t="s">
        <v>21</v>
      </c>
      <c r="B4028" s="33" t="s">
        <v>585</v>
      </c>
      <c r="C4028" s="34">
        <v>10</v>
      </c>
      <c r="D4028" s="33" t="s">
        <v>93</v>
      </c>
      <c r="E4028" s="33" t="s">
        <v>4337</v>
      </c>
      <c r="F4028" s="35">
        <v>39121414</v>
      </c>
      <c r="G4028" s="33" t="s">
        <v>15072</v>
      </c>
      <c r="H4028" s="33">
        <v>4</v>
      </c>
      <c r="I4028" s="33">
        <v>7</v>
      </c>
      <c r="J4028" s="36">
        <v>4</v>
      </c>
      <c r="K4028" s="37">
        <v>104696</v>
      </c>
      <c r="L4028" s="38" t="s">
        <v>15</v>
      </c>
      <c r="M4028" s="38" t="s">
        <v>13</v>
      </c>
    </row>
    <row r="4029" spans="1:13" s="39" customFormat="1" ht="12.75" x14ac:dyDescent="0.2">
      <c r="A4029" s="33" t="s">
        <v>21</v>
      </c>
      <c r="B4029" s="33" t="s">
        <v>585</v>
      </c>
      <c r="C4029" s="34">
        <v>10</v>
      </c>
      <c r="D4029" s="33" t="s">
        <v>93</v>
      </c>
      <c r="E4029" s="33" t="s">
        <v>4338</v>
      </c>
      <c r="F4029" s="35">
        <v>26111702</v>
      </c>
      <c r="G4029" s="33" t="s">
        <v>15072</v>
      </c>
      <c r="H4029" s="33">
        <v>4</v>
      </c>
      <c r="I4029" s="33">
        <v>6</v>
      </c>
      <c r="J4029" s="36">
        <v>10</v>
      </c>
      <c r="K4029" s="37">
        <v>128000</v>
      </c>
      <c r="L4029" s="38" t="s">
        <v>15</v>
      </c>
      <c r="M4029" s="38" t="s">
        <v>13</v>
      </c>
    </row>
    <row r="4030" spans="1:13" s="39" customFormat="1" ht="12.75" x14ac:dyDescent="0.2">
      <c r="A4030" s="33" t="s">
        <v>21</v>
      </c>
      <c r="B4030" s="33" t="s">
        <v>585</v>
      </c>
      <c r="C4030" s="34">
        <v>10</v>
      </c>
      <c r="D4030" s="33" t="s">
        <v>93</v>
      </c>
      <c r="E4030" s="33" t="s">
        <v>4339</v>
      </c>
      <c r="F4030" s="35">
        <v>39121405</v>
      </c>
      <c r="G4030" s="33" t="s">
        <v>15072</v>
      </c>
      <c r="H4030" s="33">
        <v>4</v>
      </c>
      <c r="I4030" s="33">
        <v>6</v>
      </c>
      <c r="J4030" s="36">
        <v>6</v>
      </c>
      <c r="K4030" s="37">
        <v>262602</v>
      </c>
      <c r="L4030" s="38" t="s">
        <v>15</v>
      </c>
      <c r="M4030" s="38" t="s">
        <v>13</v>
      </c>
    </row>
    <row r="4031" spans="1:13" s="39" customFormat="1" ht="12.75" x14ac:dyDescent="0.2">
      <c r="A4031" s="33" t="s">
        <v>21</v>
      </c>
      <c r="B4031" s="33" t="s">
        <v>585</v>
      </c>
      <c r="C4031" s="34">
        <v>10</v>
      </c>
      <c r="D4031" s="33" t="s">
        <v>93</v>
      </c>
      <c r="E4031" s="33" t="s">
        <v>4340</v>
      </c>
      <c r="F4031" s="35">
        <v>39121405</v>
      </c>
      <c r="G4031" s="33" t="s">
        <v>15072</v>
      </c>
      <c r="H4031" s="33">
        <v>4</v>
      </c>
      <c r="I4031" s="33">
        <v>6</v>
      </c>
      <c r="J4031" s="36">
        <v>6</v>
      </c>
      <c r="K4031" s="37">
        <v>240000</v>
      </c>
      <c r="L4031" s="38" t="s">
        <v>15</v>
      </c>
      <c r="M4031" s="38" t="s">
        <v>13</v>
      </c>
    </row>
    <row r="4032" spans="1:13" s="39" customFormat="1" ht="12.75" x14ac:dyDescent="0.2">
      <c r="A4032" s="33" t="s">
        <v>21</v>
      </c>
      <c r="B4032" s="33" t="s">
        <v>585</v>
      </c>
      <c r="C4032" s="34">
        <v>10</v>
      </c>
      <c r="D4032" s="33" t="s">
        <v>93</v>
      </c>
      <c r="E4032" s="33" t="s">
        <v>4341</v>
      </c>
      <c r="F4032" s="35">
        <v>39121449</v>
      </c>
      <c r="G4032" s="33" t="s">
        <v>15072</v>
      </c>
      <c r="H4032" s="33">
        <v>4</v>
      </c>
      <c r="I4032" s="33">
        <v>6</v>
      </c>
      <c r="J4032" s="36">
        <v>5</v>
      </c>
      <c r="K4032" s="37">
        <v>496310.00000000006</v>
      </c>
      <c r="L4032" s="38" t="s">
        <v>15</v>
      </c>
      <c r="M4032" s="38" t="s">
        <v>13</v>
      </c>
    </row>
    <row r="4033" spans="1:13" s="39" customFormat="1" ht="12.75" x14ac:dyDescent="0.2">
      <c r="A4033" s="33" t="s">
        <v>21</v>
      </c>
      <c r="B4033" s="33" t="s">
        <v>585</v>
      </c>
      <c r="C4033" s="34">
        <v>10</v>
      </c>
      <c r="D4033" s="33" t="s">
        <v>93</v>
      </c>
      <c r="E4033" s="33" t="s">
        <v>4342</v>
      </c>
      <c r="F4033" s="35">
        <v>39121449</v>
      </c>
      <c r="G4033" s="33" t="s">
        <v>15072</v>
      </c>
      <c r="H4033" s="33">
        <v>4</v>
      </c>
      <c r="I4033" s="33">
        <v>6</v>
      </c>
      <c r="J4033" s="36">
        <v>5</v>
      </c>
      <c r="K4033" s="37">
        <v>405060</v>
      </c>
      <c r="L4033" s="38" t="s">
        <v>15</v>
      </c>
      <c r="M4033" s="38" t="s">
        <v>13</v>
      </c>
    </row>
    <row r="4034" spans="1:13" s="39" customFormat="1" ht="12.75" x14ac:dyDescent="0.2">
      <c r="A4034" s="33" t="s">
        <v>21</v>
      </c>
      <c r="B4034" s="33" t="s">
        <v>585</v>
      </c>
      <c r="C4034" s="34">
        <v>10</v>
      </c>
      <c r="D4034" s="33" t="s">
        <v>93</v>
      </c>
      <c r="E4034" s="33" t="s">
        <v>4343</v>
      </c>
      <c r="F4034" s="35">
        <v>39121449</v>
      </c>
      <c r="G4034" s="33" t="s">
        <v>15072</v>
      </c>
      <c r="H4034" s="33">
        <v>4</v>
      </c>
      <c r="I4034" s="33">
        <v>6</v>
      </c>
      <c r="J4034" s="36">
        <v>5</v>
      </c>
      <c r="K4034" s="37">
        <v>636765.00000000012</v>
      </c>
      <c r="L4034" s="38" t="s">
        <v>15</v>
      </c>
      <c r="M4034" s="38" t="s">
        <v>13</v>
      </c>
    </row>
    <row r="4035" spans="1:13" s="39" customFormat="1" ht="12.75" x14ac:dyDescent="0.2">
      <c r="A4035" s="33" t="s">
        <v>21</v>
      </c>
      <c r="B4035" s="33" t="s">
        <v>585</v>
      </c>
      <c r="C4035" s="34">
        <v>10</v>
      </c>
      <c r="D4035" s="33" t="s">
        <v>93</v>
      </c>
      <c r="E4035" s="33" t="s">
        <v>4344</v>
      </c>
      <c r="F4035" s="35">
        <v>39121449</v>
      </c>
      <c r="G4035" s="33" t="s">
        <v>15072</v>
      </c>
      <c r="H4035" s="33">
        <v>4</v>
      </c>
      <c r="I4035" s="33">
        <v>6</v>
      </c>
      <c r="J4035" s="36">
        <v>1</v>
      </c>
      <c r="K4035" s="37">
        <v>34997</v>
      </c>
      <c r="L4035" s="38" t="s">
        <v>15</v>
      </c>
      <c r="M4035" s="38" t="s">
        <v>13</v>
      </c>
    </row>
    <row r="4036" spans="1:13" s="39" customFormat="1" ht="12.75" x14ac:dyDescent="0.2">
      <c r="A4036" s="33" t="s">
        <v>21</v>
      </c>
      <c r="B4036" s="33" t="s">
        <v>585</v>
      </c>
      <c r="C4036" s="34">
        <v>10</v>
      </c>
      <c r="D4036" s="33" t="s">
        <v>93</v>
      </c>
      <c r="E4036" s="33" t="s">
        <v>4345</v>
      </c>
      <c r="F4036" s="35">
        <v>11151700</v>
      </c>
      <c r="G4036" s="33" t="s">
        <v>15072</v>
      </c>
      <c r="H4036" s="33">
        <v>4</v>
      </c>
      <c r="I4036" s="33">
        <v>6</v>
      </c>
      <c r="J4036" s="36">
        <v>2</v>
      </c>
      <c r="K4036" s="37">
        <v>275900</v>
      </c>
      <c r="L4036" s="38" t="s">
        <v>15</v>
      </c>
      <c r="M4036" s="38" t="s">
        <v>13</v>
      </c>
    </row>
    <row r="4037" spans="1:13" s="39" customFormat="1" ht="12.75" x14ac:dyDescent="0.2">
      <c r="A4037" s="33" t="s">
        <v>21</v>
      </c>
      <c r="B4037" s="33" t="s">
        <v>585</v>
      </c>
      <c r="C4037" s="34">
        <v>10</v>
      </c>
      <c r="D4037" s="33" t="s">
        <v>93</v>
      </c>
      <c r="E4037" s="33" t="s">
        <v>4346</v>
      </c>
      <c r="F4037" s="35">
        <v>23271810</v>
      </c>
      <c r="G4037" s="33" t="s">
        <v>15072</v>
      </c>
      <c r="H4037" s="33">
        <v>4</v>
      </c>
      <c r="I4037" s="33">
        <v>6</v>
      </c>
      <c r="J4037" s="36">
        <v>20</v>
      </c>
      <c r="K4037" s="37">
        <v>1300000</v>
      </c>
      <c r="L4037" s="38" t="s">
        <v>15</v>
      </c>
      <c r="M4037" s="38" t="s">
        <v>13</v>
      </c>
    </row>
    <row r="4038" spans="1:13" s="39" customFormat="1" ht="12.75" x14ac:dyDescent="0.2">
      <c r="A4038" s="33" t="s">
        <v>21</v>
      </c>
      <c r="B4038" s="33" t="s">
        <v>585</v>
      </c>
      <c r="C4038" s="34">
        <v>10</v>
      </c>
      <c r="D4038" s="33" t="s">
        <v>93</v>
      </c>
      <c r="E4038" s="33" t="s">
        <v>4347</v>
      </c>
      <c r="F4038" s="35">
        <v>23271810</v>
      </c>
      <c r="G4038" s="33" t="s">
        <v>15072</v>
      </c>
      <c r="H4038" s="33">
        <v>4</v>
      </c>
      <c r="I4038" s="33">
        <v>6</v>
      </c>
      <c r="J4038" s="36">
        <v>20</v>
      </c>
      <c r="K4038" s="37">
        <v>1300000</v>
      </c>
      <c r="L4038" s="38" t="s">
        <v>15</v>
      </c>
      <c r="M4038" s="38" t="s">
        <v>13</v>
      </c>
    </row>
    <row r="4039" spans="1:13" s="39" customFormat="1" ht="12.75" x14ac:dyDescent="0.2">
      <c r="A4039" s="33" t="s">
        <v>21</v>
      </c>
      <c r="B4039" s="33" t="s">
        <v>585</v>
      </c>
      <c r="C4039" s="34">
        <v>10</v>
      </c>
      <c r="D4039" s="33" t="s">
        <v>93</v>
      </c>
      <c r="E4039" s="33" t="s">
        <v>4348</v>
      </c>
      <c r="F4039" s="35">
        <v>39121414</v>
      </c>
      <c r="G4039" s="33" t="s">
        <v>15072</v>
      </c>
      <c r="H4039" s="33">
        <v>4</v>
      </c>
      <c r="I4039" s="33">
        <v>7</v>
      </c>
      <c r="J4039" s="36">
        <v>4</v>
      </c>
      <c r="K4039" s="37">
        <v>128600.00000000001</v>
      </c>
      <c r="L4039" s="38" t="s">
        <v>15</v>
      </c>
      <c r="M4039" s="38" t="s">
        <v>13</v>
      </c>
    </row>
    <row r="4040" spans="1:13" s="39" customFormat="1" ht="12.75" x14ac:dyDescent="0.2">
      <c r="A4040" s="33" t="s">
        <v>21</v>
      </c>
      <c r="B4040" s="33" t="s">
        <v>585</v>
      </c>
      <c r="C4040" s="34">
        <v>10</v>
      </c>
      <c r="D4040" s="33" t="s">
        <v>93</v>
      </c>
      <c r="E4040" s="33" t="s">
        <v>4349</v>
      </c>
      <c r="F4040" s="35">
        <v>55121504</v>
      </c>
      <c r="G4040" s="33" t="s">
        <v>15072</v>
      </c>
      <c r="H4040" s="33">
        <v>4</v>
      </c>
      <c r="I4040" s="33">
        <v>7</v>
      </c>
      <c r="J4040" s="36">
        <v>2</v>
      </c>
      <c r="K4040" s="37">
        <v>122314</v>
      </c>
      <c r="L4040" s="38" t="s">
        <v>15</v>
      </c>
      <c r="M4040" s="38" t="s">
        <v>13</v>
      </c>
    </row>
    <row r="4041" spans="1:13" s="39" customFormat="1" ht="12.75" x14ac:dyDescent="0.2">
      <c r="A4041" s="33" t="s">
        <v>21</v>
      </c>
      <c r="B4041" s="33" t="s">
        <v>585</v>
      </c>
      <c r="C4041" s="34">
        <v>10</v>
      </c>
      <c r="D4041" s="33" t="s">
        <v>93</v>
      </c>
      <c r="E4041" s="33" t="s">
        <v>4350</v>
      </c>
      <c r="F4041" s="35">
        <v>23271800</v>
      </c>
      <c r="G4041" s="33" t="s">
        <v>15072</v>
      </c>
      <c r="H4041" s="33">
        <v>4</v>
      </c>
      <c r="I4041" s="33">
        <v>6</v>
      </c>
      <c r="J4041" s="36">
        <v>1</v>
      </c>
      <c r="K4041" s="37">
        <v>288741</v>
      </c>
      <c r="L4041" s="38" t="s">
        <v>15</v>
      </c>
      <c r="M4041" s="38" t="s">
        <v>13</v>
      </c>
    </row>
    <row r="4042" spans="1:13" s="39" customFormat="1" ht="12.75" x14ac:dyDescent="0.2">
      <c r="A4042" s="33" t="s">
        <v>21</v>
      </c>
      <c r="B4042" s="33" t="s">
        <v>585</v>
      </c>
      <c r="C4042" s="34">
        <v>10</v>
      </c>
      <c r="D4042" s="33" t="s">
        <v>93</v>
      </c>
      <c r="E4042" s="33" t="s">
        <v>4351</v>
      </c>
      <c r="F4042" s="35">
        <v>23271800</v>
      </c>
      <c r="G4042" s="33" t="s">
        <v>15072</v>
      </c>
      <c r="H4042" s="33">
        <v>4</v>
      </c>
      <c r="I4042" s="33">
        <v>6</v>
      </c>
      <c r="J4042" s="36">
        <v>1</v>
      </c>
      <c r="K4042" s="37">
        <v>288741</v>
      </c>
      <c r="L4042" s="38" t="s">
        <v>15</v>
      </c>
      <c r="M4042" s="38" t="s">
        <v>13</v>
      </c>
    </row>
    <row r="4043" spans="1:13" s="39" customFormat="1" ht="12.75" x14ac:dyDescent="0.2">
      <c r="A4043" s="33" t="s">
        <v>21</v>
      </c>
      <c r="B4043" s="33" t="s">
        <v>585</v>
      </c>
      <c r="C4043" s="34">
        <v>10</v>
      </c>
      <c r="D4043" s="33" t="s">
        <v>93</v>
      </c>
      <c r="E4043" s="33" t="s">
        <v>4352</v>
      </c>
      <c r="F4043" s="35">
        <v>23271800</v>
      </c>
      <c r="G4043" s="33" t="s">
        <v>15072</v>
      </c>
      <c r="H4043" s="33">
        <v>4</v>
      </c>
      <c r="I4043" s="33">
        <v>6</v>
      </c>
      <c r="J4043" s="36">
        <v>1</v>
      </c>
      <c r="K4043" s="37">
        <v>288741</v>
      </c>
      <c r="L4043" s="38" t="s">
        <v>15</v>
      </c>
      <c r="M4043" s="38" t="s">
        <v>13</v>
      </c>
    </row>
    <row r="4044" spans="1:13" s="39" customFormat="1" ht="12.75" x14ac:dyDescent="0.2">
      <c r="A4044" s="33" t="s">
        <v>21</v>
      </c>
      <c r="B4044" s="33" t="s">
        <v>585</v>
      </c>
      <c r="C4044" s="34">
        <v>10</v>
      </c>
      <c r="D4044" s="33" t="s">
        <v>93</v>
      </c>
      <c r="E4044" s="33" t="s">
        <v>4353</v>
      </c>
      <c r="F4044" s="35">
        <v>23271800</v>
      </c>
      <c r="G4044" s="33" t="s">
        <v>15072</v>
      </c>
      <c r="H4044" s="33">
        <v>4</v>
      </c>
      <c r="I4044" s="33">
        <v>6</v>
      </c>
      <c r="J4044" s="36">
        <v>1</v>
      </c>
      <c r="K4044" s="37">
        <v>288741</v>
      </c>
      <c r="L4044" s="38" t="s">
        <v>15</v>
      </c>
      <c r="M4044" s="38" t="s">
        <v>13</v>
      </c>
    </row>
    <row r="4045" spans="1:13" s="39" customFormat="1" ht="12.75" x14ac:dyDescent="0.2">
      <c r="A4045" s="33" t="s">
        <v>21</v>
      </c>
      <c r="B4045" s="33" t="s">
        <v>585</v>
      </c>
      <c r="C4045" s="34">
        <v>10</v>
      </c>
      <c r="D4045" s="33" t="s">
        <v>93</v>
      </c>
      <c r="E4045" s="33" t="s">
        <v>4354</v>
      </c>
      <c r="F4045" s="35">
        <v>23271800</v>
      </c>
      <c r="G4045" s="33" t="s">
        <v>15072</v>
      </c>
      <c r="H4045" s="33">
        <v>4</v>
      </c>
      <c r="I4045" s="33">
        <v>6</v>
      </c>
      <c r="J4045" s="36">
        <v>1</v>
      </c>
      <c r="K4045" s="37">
        <v>382573</v>
      </c>
      <c r="L4045" s="38" t="s">
        <v>15</v>
      </c>
      <c r="M4045" s="38" t="s">
        <v>13</v>
      </c>
    </row>
    <row r="4046" spans="1:13" s="39" customFormat="1" ht="12.75" x14ac:dyDescent="0.2">
      <c r="A4046" s="33" t="s">
        <v>21</v>
      </c>
      <c r="B4046" s="33" t="s">
        <v>585</v>
      </c>
      <c r="C4046" s="34">
        <v>10</v>
      </c>
      <c r="D4046" s="33" t="s">
        <v>93</v>
      </c>
      <c r="E4046" s="33" t="s">
        <v>4355</v>
      </c>
      <c r="F4046" s="35">
        <v>23271800</v>
      </c>
      <c r="G4046" s="33" t="s">
        <v>15072</v>
      </c>
      <c r="H4046" s="33">
        <v>4</v>
      </c>
      <c r="I4046" s="33">
        <v>6</v>
      </c>
      <c r="J4046" s="36">
        <v>1</v>
      </c>
      <c r="K4046" s="37">
        <v>382573</v>
      </c>
      <c r="L4046" s="38" t="s">
        <v>15</v>
      </c>
      <c r="M4046" s="38" t="s">
        <v>13</v>
      </c>
    </row>
    <row r="4047" spans="1:13" s="39" customFormat="1" ht="12.75" x14ac:dyDescent="0.2">
      <c r="A4047" s="33" t="s">
        <v>21</v>
      </c>
      <c r="B4047" s="33" t="s">
        <v>585</v>
      </c>
      <c r="C4047" s="34">
        <v>10</v>
      </c>
      <c r="D4047" s="33" t="s">
        <v>93</v>
      </c>
      <c r="E4047" s="33" t="s">
        <v>4356</v>
      </c>
      <c r="F4047" s="35">
        <v>60121239</v>
      </c>
      <c r="G4047" s="33" t="s">
        <v>15072</v>
      </c>
      <c r="H4047" s="33">
        <v>4</v>
      </c>
      <c r="I4047" s="33">
        <v>6</v>
      </c>
      <c r="J4047" s="36">
        <v>3</v>
      </c>
      <c r="K4047" s="37">
        <v>204120</v>
      </c>
      <c r="L4047" s="38" t="s">
        <v>15</v>
      </c>
      <c r="M4047" s="38" t="s">
        <v>13</v>
      </c>
    </row>
    <row r="4048" spans="1:13" s="39" customFormat="1" ht="12.75" x14ac:dyDescent="0.2">
      <c r="A4048" s="33" t="s">
        <v>21</v>
      </c>
      <c r="B4048" s="33" t="s">
        <v>585</v>
      </c>
      <c r="C4048" s="34">
        <v>10</v>
      </c>
      <c r="D4048" s="33" t="s">
        <v>93</v>
      </c>
      <c r="E4048" s="33" t="s">
        <v>4357</v>
      </c>
      <c r="F4048" s="35">
        <v>27111908</v>
      </c>
      <c r="G4048" s="33" t="s">
        <v>15072</v>
      </c>
      <c r="H4048" s="33">
        <v>4</v>
      </c>
      <c r="I4048" s="33">
        <v>6</v>
      </c>
      <c r="J4048" s="36">
        <v>5</v>
      </c>
      <c r="K4048" s="37">
        <v>966635</v>
      </c>
      <c r="L4048" s="38" t="s">
        <v>15</v>
      </c>
      <c r="M4048" s="38" t="s">
        <v>13</v>
      </c>
    </row>
    <row r="4049" spans="1:13" s="39" customFormat="1" ht="12.75" x14ac:dyDescent="0.2">
      <c r="A4049" s="33" t="s">
        <v>21</v>
      </c>
      <c r="B4049" s="33" t="s">
        <v>585</v>
      </c>
      <c r="C4049" s="34">
        <v>10</v>
      </c>
      <c r="D4049" s="33" t="s">
        <v>93</v>
      </c>
      <c r="E4049" s="33" t="s">
        <v>4358</v>
      </c>
      <c r="F4049" s="35">
        <v>31211915</v>
      </c>
      <c r="G4049" s="33" t="s">
        <v>15072</v>
      </c>
      <c r="H4049" s="33">
        <v>4</v>
      </c>
      <c r="I4049" s="33">
        <v>6</v>
      </c>
      <c r="J4049" s="36">
        <v>5</v>
      </c>
      <c r="K4049" s="37">
        <v>88790</v>
      </c>
      <c r="L4049" s="38" t="s">
        <v>15</v>
      </c>
      <c r="M4049" s="38" t="s">
        <v>13</v>
      </c>
    </row>
    <row r="4050" spans="1:13" s="39" customFormat="1" ht="12.75" x14ac:dyDescent="0.2">
      <c r="A4050" s="33" t="s">
        <v>21</v>
      </c>
      <c r="B4050" s="33" t="s">
        <v>585</v>
      </c>
      <c r="C4050" s="34">
        <v>10</v>
      </c>
      <c r="D4050" s="33" t="s">
        <v>93</v>
      </c>
      <c r="E4050" s="33" t="s">
        <v>4359</v>
      </c>
      <c r="F4050" s="35">
        <v>27112830</v>
      </c>
      <c r="G4050" s="33" t="s">
        <v>15072</v>
      </c>
      <c r="H4050" s="33">
        <v>4</v>
      </c>
      <c r="I4050" s="33">
        <v>6</v>
      </c>
      <c r="J4050" s="36">
        <v>50</v>
      </c>
      <c r="K4050" s="37">
        <v>1650000</v>
      </c>
      <c r="L4050" s="38" t="s">
        <v>15</v>
      </c>
      <c r="M4050" s="38" t="s">
        <v>13</v>
      </c>
    </row>
    <row r="4051" spans="1:13" s="39" customFormat="1" ht="12.75" x14ac:dyDescent="0.2">
      <c r="A4051" s="33" t="s">
        <v>21</v>
      </c>
      <c r="B4051" s="33" t="s">
        <v>585</v>
      </c>
      <c r="C4051" s="34">
        <v>10</v>
      </c>
      <c r="D4051" s="33" t="s">
        <v>93</v>
      </c>
      <c r="E4051" s="33" t="s">
        <v>4360</v>
      </c>
      <c r="F4051" s="35">
        <v>39121449</v>
      </c>
      <c r="G4051" s="33" t="s">
        <v>15072</v>
      </c>
      <c r="H4051" s="33">
        <v>4</v>
      </c>
      <c r="I4051" s="33">
        <v>6</v>
      </c>
      <c r="J4051" s="36">
        <v>5</v>
      </c>
      <c r="K4051" s="37">
        <v>2397200.0000000005</v>
      </c>
      <c r="L4051" s="38" t="s">
        <v>15</v>
      </c>
      <c r="M4051" s="38" t="s">
        <v>13</v>
      </c>
    </row>
    <row r="4052" spans="1:13" s="39" customFormat="1" ht="12.75" x14ac:dyDescent="0.2">
      <c r="A4052" s="33" t="s">
        <v>21</v>
      </c>
      <c r="B4052" s="33" t="s">
        <v>585</v>
      </c>
      <c r="C4052" s="34">
        <v>10</v>
      </c>
      <c r="D4052" s="33" t="s">
        <v>93</v>
      </c>
      <c r="E4052" s="33" t="s">
        <v>4361</v>
      </c>
      <c r="F4052" s="35">
        <v>39121449</v>
      </c>
      <c r="G4052" s="33" t="s">
        <v>15072</v>
      </c>
      <c r="H4052" s="33">
        <v>4</v>
      </c>
      <c r="I4052" s="33">
        <v>6</v>
      </c>
      <c r="J4052" s="36">
        <v>5</v>
      </c>
      <c r="K4052" s="37">
        <v>1483500</v>
      </c>
      <c r="L4052" s="38" t="s">
        <v>15</v>
      </c>
      <c r="M4052" s="38" t="s">
        <v>13</v>
      </c>
    </row>
    <row r="4053" spans="1:13" s="39" customFormat="1" ht="12.75" x14ac:dyDescent="0.2">
      <c r="A4053" s="33" t="s">
        <v>21</v>
      </c>
      <c r="B4053" s="33" t="s">
        <v>585</v>
      </c>
      <c r="C4053" s="34">
        <v>10</v>
      </c>
      <c r="D4053" s="33" t="s">
        <v>93</v>
      </c>
      <c r="E4053" s="33" t="s">
        <v>4362</v>
      </c>
      <c r="F4053" s="35">
        <v>39121449</v>
      </c>
      <c r="G4053" s="33" t="s">
        <v>15072</v>
      </c>
      <c r="H4053" s="33">
        <v>4</v>
      </c>
      <c r="I4053" s="33">
        <v>6</v>
      </c>
      <c r="J4053" s="36">
        <v>5</v>
      </c>
      <c r="K4053" s="37">
        <v>780380</v>
      </c>
      <c r="L4053" s="38" t="s">
        <v>15</v>
      </c>
      <c r="M4053" s="38" t="s">
        <v>13</v>
      </c>
    </row>
    <row r="4054" spans="1:13" s="39" customFormat="1" ht="12.75" x14ac:dyDescent="0.2">
      <c r="A4054" s="33" t="s">
        <v>21</v>
      </c>
      <c r="B4054" s="33" t="s">
        <v>585</v>
      </c>
      <c r="C4054" s="34">
        <v>10</v>
      </c>
      <c r="D4054" s="33" t="s">
        <v>93</v>
      </c>
      <c r="E4054" s="33" t="s">
        <v>4363</v>
      </c>
      <c r="F4054" s="35">
        <v>39121449</v>
      </c>
      <c r="G4054" s="33" t="s">
        <v>15072</v>
      </c>
      <c r="H4054" s="33">
        <v>4</v>
      </c>
      <c r="I4054" s="33">
        <v>6</v>
      </c>
      <c r="J4054" s="36">
        <v>5</v>
      </c>
      <c r="K4054" s="37">
        <v>997370.00000000012</v>
      </c>
      <c r="L4054" s="38" t="s">
        <v>15</v>
      </c>
      <c r="M4054" s="38" t="s">
        <v>13</v>
      </c>
    </row>
    <row r="4055" spans="1:13" s="39" customFormat="1" ht="12.75" x14ac:dyDescent="0.2">
      <c r="A4055" s="33" t="s">
        <v>21</v>
      </c>
      <c r="B4055" s="33" t="s">
        <v>585</v>
      </c>
      <c r="C4055" s="34">
        <v>10</v>
      </c>
      <c r="D4055" s="33" t="s">
        <v>93</v>
      </c>
      <c r="E4055" s="33" t="s">
        <v>4364</v>
      </c>
      <c r="F4055" s="35">
        <v>14111525</v>
      </c>
      <c r="G4055" s="33" t="s">
        <v>15072</v>
      </c>
      <c r="H4055" s="33">
        <v>4</v>
      </c>
      <c r="I4055" s="33">
        <v>6</v>
      </c>
      <c r="J4055" s="36">
        <v>2</v>
      </c>
      <c r="K4055" s="37">
        <v>197542</v>
      </c>
      <c r="L4055" s="38" t="s">
        <v>15</v>
      </c>
      <c r="M4055" s="38" t="s">
        <v>13</v>
      </c>
    </row>
    <row r="4056" spans="1:13" s="39" customFormat="1" ht="12.75" x14ac:dyDescent="0.2">
      <c r="A4056" s="33" t="s">
        <v>21</v>
      </c>
      <c r="B4056" s="33" t="s">
        <v>585</v>
      </c>
      <c r="C4056" s="34">
        <v>10</v>
      </c>
      <c r="D4056" s="33" t="s">
        <v>93</v>
      </c>
      <c r="E4056" s="33" t="s">
        <v>4365</v>
      </c>
      <c r="F4056" s="35">
        <v>13111207</v>
      </c>
      <c r="G4056" s="33" t="s">
        <v>15072</v>
      </c>
      <c r="H4056" s="33">
        <v>4</v>
      </c>
      <c r="I4056" s="33">
        <v>6</v>
      </c>
      <c r="J4056" s="36">
        <v>1</v>
      </c>
      <c r="K4056" s="37">
        <v>300856</v>
      </c>
      <c r="L4056" s="38" t="s">
        <v>2367</v>
      </c>
      <c r="M4056" s="38" t="s">
        <v>13</v>
      </c>
    </row>
    <row r="4057" spans="1:13" s="39" customFormat="1" ht="12.75" x14ac:dyDescent="0.2">
      <c r="A4057" s="33" t="s">
        <v>21</v>
      </c>
      <c r="B4057" s="33" t="s">
        <v>585</v>
      </c>
      <c r="C4057" s="34">
        <v>10</v>
      </c>
      <c r="D4057" s="33" t="s">
        <v>93</v>
      </c>
      <c r="E4057" s="33" t="s">
        <v>4366</v>
      </c>
      <c r="F4057" s="35">
        <v>32111500</v>
      </c>
      <c r="G4057" s="33" t="s">
        <v>15072</v>
      </c>
      <c r="H4057" s="33">
        <v>4</v>
      </c>
      <c r="I4057" s="33">
        <v>6</v>
      </c>
      <c r="J4057" s="36">
        <v>10</v>
      </c>
      <c r="K4057" s="37">
        <v>410000</v>
      </c>
      <c r="L4057" s="38" t="s">
        <v>15</v>
      </c>
      <c r="M4057" s="38" t="s">
        <v>13</v>
      </c>
    </row>
    <row r="4058" spans="1:13" s="39" customFormat="1" ht="12.75" x14ac:dyDescent="0.2">
      <c r="A4058" s="33" t="s">
        <v>21</v>
      </c>
      <c r="B4058" s="33" t="s">
        <v>585</v>
      </c>
      <c r="C4058" s="34">
        <v>10</v>
      </c>
      <c r="D4058" s="33" t="s">
        <v>93</v>
      </c>
      <c r="E4058" s="33" t="s">
        <v>4367</v>
      </c>
      <c r="F4058" s="35">
        <v>41122607</v>
      </c>
      <c r="G4058" s="33" t="s">
        <v>15072</v>
      </c>
      <c r="H4058" s="33">
        <v>4</v>
      </c>
      <c r="I4058" s="33">
        <v>6</v>
      </c>
      <c r="J4058" s="36">
        <v>3</v>
      </c>
      <c r="K4058" s="37">
        <v>65313</v>
      </c>
      <c r="L4058" s="38" t="s">
        <v>15</v>
      </c>
      <c r="M4058" s="38" t="s">
        <v>13</v>
      </c>
    </row>
    <row r="4059" spans="1:13" s="39" customFormat="1" ht="12.75" x14ac:dyDescent="0.2">
      <c r="A4059" s="33" t="s">
        <v>21</v>
      </c>
      <c r="B4059" s="33" t="s">
        <v>585</v>
      </c>
      <c r="C4059" s="34">
        <v>10</v>
      </c>
      <c r="D4059" s="33" t="s">
        <v>93</v>
      </c>
      <c r="E4059" s="33" t="s">
        <v>4368</v>
      </c>
      <c r="F4059" s="35">
        <v>39121440</v>
      </c>
      <c r="G4059" s="33" t="s">
        <v>15071</v>
      </c>
      <c r="H4059" s="33">
        <v>4</v>
      </c>
      <c r="I4059" s="33">
        <v>7</v>
      </c>
      <c r="J4059" s="36">
        <v>2</v>
      </c>
      <c r="K4059" s="37">
        <v>305182</v>
      </c>
      <c r="L4059" s="38" t="s">
        <v>15</v>
      </c>
      <c r="M4059" s="38" t="s">
        <v>13</v>
      </c>
    </row>
    <row r="4060" spans="1:13" s="39" customFormat="1" ht="12.75" x14ac:dyDescent="0.2">
      <c r="A4060" s="33" t="s">
        <v>21</v>
      </c>
      <c r="B4060" s="33" t="s">
        <v>585</v>
      </c>
      <c r="C4060" s="34">
        <v>10</v>
      </c>
      <c r="D4060" s="33" t="s">
        <v>93</v>
      </c>
      <c r="E4060" s="33" t="s">
        <v>4369</v>
      </c>
      <c r="F4060" s="35">
        <v>15121806</v>
      </c>
      <c r="G4060" s="33" t="s">
        <v>15072</v>
      </c>
      <c r="H4060" s="33">
        <v>4</v>
      </c>
      <c r="I4060" s="33">
        <v>7</v>
      </c>
      <c r="J4060" s="36">
        <v>4</v>
      </c>
      <c r="K4060" s="37">
        <v>127808</v>
      </c>
      <c r="L4060" s="38" t="s">
        <v>15</v>
      </c>
      <c r="M4060" s="38" t="s">
        <v>13</v>
      </c>
    </row>
    <row r="4061" spans="1:13" s="39" customFormat="1" ht="12.75" x14ac:dyDescent="0.2">
      <c r="A4061" s="33" t="s">
        <v>21</v>
      </c>
      <c r="B4061" s="33" t="s">
        <v>585</v>
      </c>
      <c r="C4061" s="34">
        <v>10</v>
      </c>
      <c r="D4061" s="33" t="s">
        <v>93</v>
      </c>
      <c r="E4061" s="33" t="s">
        <v>4370</v>
      </c>
      <c r="F4061" s="35">
        <v>26111711</v>
      </c>
      <c r="G4061" s="33" t="s">
        <v>15072</v>
      </c>
      <c r="H4061" s="33">
        <v>4</v>
      </c>
      <c r="I4061" s="33">
        <v>6</v>
      </c>
      <c r="J4061" s="36">
        <v>40</v>
      </c>
      <c r="K4061" s="37">
        <v>445120</v>
      </c>
      <c r="L4061" s="38" t="s">
        <v>15</v>
      </c>
      <c r="M4061" s="38" t="s">
        <v>13</v>
      </c>
    </row>
    <row r="4062" spans="1:13" s="39" customFormat="1" ht="12.75" x14ac:dyDescent="0.2">
      <c r="A4062" s="33" t="s">
        <v>21</v>
      </c>
      <c r="B4062" s="33" t="s">
        <v>585</v>
      </c>
      <c r="C4062" s="34">
        <v>10</v>
      </c>
      <c r="D4062" s="33" t="s">
        <v>93</v>
      </c>
      <c r="E4062" s="33" t="s">
        <v>4371</v>
      </c>
      <c r="F4062" s="35">
        <v>31211913</v>
      </c>
      <c r="G4062" s="33" t="s">
        <v>15072</v>
      </c>
      <c r="H4062" s="33">
        <v>4</v>
      </c>
      <c r="I4062" s="33">
        <v>6</v>
      </c>
      <c r="J4062" s="36">
        <v>2</v>
      </c>
      <c r="K4062" s="37">
        <v>269974</v>
      </c>
      <c r="L4062" s="38" t="s">
        <v>15</v>
      </c>
      <c r="M4062" s="38" t="s">
        <v>13</v>
      </c>
    </row>
    <row r="4063" spans="1:13" s="39" customFormat="1" ht="12.75" x14ac:dyDescent="0.2">
      <c r="A4063" s="33" t="s">
        <v>21</v>
      </c>
      <c r="B4063" s="33" t="s">
        <v>585</v>
      </c>
      <c r="C4063" s="34">
        <v>10</v>
      </c>
      <c r="D4063" s="33" t="s">
        <v>93</v>
      </c>
      <c r="E4063" s="33" t="s">
        <v>4372</v>
      </c>
      <c r="F4063" s="35">
        <v>39121723</v>
      </c>
      <c r="G4063" s="33" t="s">
        <v>15072</v>
      </c>
      <c r="H4063" s="33">
        <v>4</v>
      </c>
      <c r="I4063" s="33">
        <v>6</v>
      </c>
      <c r="J4063" s="36">
        <v>1</v>
      </c>
      <c r="K4063" s="37">
        <v>345007</v>
      </c>
      <c r="L4063" s="38" t="s">
        <v>15</v>
      </c>
      <c r="M4063" s="38" t="s">
        <v>13</v>
      </c>
    </row>
    <row r="4064" spans="1:13" s="39" customFormat="1" ht="12.75" x14ac:dyDescent="0.2">
      <c r="A4064" s="33" t="s">
        <v>21</v>
      </c>
      <c r="B4064" s="33" t="s">
        <v>585</v>
      </c>
      <c r="C4064" s="34">
        <v>10</v>
      </c>
      <c r="D4064" s="33" t="s">
        <v>93</v>
      </c>
      <c r="E4064" s="33" t="s">
        <v>4373</v>
      </c>
      <c r="F4064" s="35">
        <v>27112830</v>
      </c>
      <c r="G4064" s="33" t="s">
        <v>15072</v>
      </c>
      <c r="H4064" s="33">
        <v>4</v>
      </c>
      <c r="I4064" s="33">
        <v>6</v>
      </c>
      <c r="J4064" s="36">
        <v>10</v>
      </c>
      <c r="K4064" s="37">
        <v>480000.00000000006</v>
      </c>
      <c r="L4064" s="38" t="s">
        <v>15</v>
      </c>
      <c r="M4064" s="38" t="s">
        <v>13</v>
      </c>
    </row>
    <row r="4065" spans="1:13" s="39" customFormat="1" ht="12.75" x14ac:dyDescent="0.2">
      <c r="A4065" s="33" t="s">
        <v>21</v>
      </c>
      <c r="B4065" s="33" t="s">
        <v>585</v>
      </c>
      <c r="C4065" s="34">
        <v>10</v>
      </c>
      <c r="D4065" s="33" t="s">
        <v>93</v>
      </c>
      <c r="E4065" s="33" t="s">
        <v>4374</v>
      </c>
      <c r="F4065" s="35">
        <v>11101518</v>
      </c>
      <c r="G4065" s="33" t="s">
        <v>15072</v>
      </c>
      <c r="H4065" s="33">
        <v>4</v>
      </c>
      <c r="I4065" s="33">
        <v>6</v>
      </c>
      <c r="J4065" s="36">
        <v>5</v>
      </c>
      <c r="K4065" s="37">
        <v>1152325</v>
      </c>
      <c r="L4065" s="38" t="s">
        <v>15</v>
      </c>
      <c r="M4065" s="38" t="s">
        <v>13</v>
      </c>
    </row>
    <row r="4066" spans="1:13" s="39" customFormat="1" ht="12.75" x14ac:dyDescent="0.2">
      <c r="A4066" s="33" t="s">
        <v>21</v>
      </c>
      <c r="B4066" s="33" t="s">
        <v>585</v>
      </c>
      <c r="C4066" s="34">
        <v>10</v>
      </c>
      <c r="D4066" s="33" t="s">
        <v>93</v>
      </c>
      <c r="E4066" s="33" t="s">
        <v>4375</v>
      </c>
      <c r="F4066" s="35">
        <v>39121414</v>
      </c>
      <c r="G4066" s="33" t="s">
        <v>15072</v>
      </c>
      <c r="H4066" s="33">
        <v>4</v>
      </c>
      <c r="I4066" s="33">
        <v>7</v>
      </c>
      <c r="J4066" s="36">
        <v>5</v>
      </c>
      <c r="K4066" s="37">
        <v>399000</v>
      </c>
      <c r="L4066" s="38" t="s">
        <v>15</v>
      </c>
      <c r="M4066" s="38" t="s">
        <v>13</v>
      </c>
    </row>
    <row r="4067" spans="1:13" s="39" customFormat="1" ht="12.75" x14ac:dyDescent="0.2">
      <c r="A4067" s="33" t="s">
        <v>21</v>
      </c>
      <c r="B4067" s="33" t="s">
        <v>585</v>
      </c>
      <c r="C4067" s="34">
        <v>10</v>
      </c>
      <c r="D4067" s="33" t="s">
        <v>93</v>
      </c>
      <c r="E4067" s="33" t="s">
        <v>4376</v>
      </c>
      <c r="F4067" s="35">
        <v>31162500</v>
      </c>
      <c r="G4067" s="33" t="s">
        <v>15072</v>
      </c>
      <c r="H4067" s="33">
        <v>4</v>
      </c>
      <c r="I4067" s="33">
        <v>6</v>
      </c>
      <c r="J4067" s="36">
        <v>2</v>
      </c>
      <c r="K4067" s="37">
        <v>454346</v>
      </c>
      <c r="L4067" s="38" t="s">
        <v>15</v>
      </c>
      <c r="M4067" s="38" t="s">
        <v>13</v>
      </c>
    </row>
    <row r="4068" spans="1:13" s="39" customFormat="1" ht="12.75" x14ac:dyDescent="0.2">
      <c r="A4068" s="33" t="s">
        <v>21</v>
      </c>
      <c r="B4068" s="33" t="s">
        <v>585</v>
      </c>
      <c r="C4068" s="34">
        <v>10</v>
      </c>
      <c r="D4068" s="33" t="s">
        <v>93</v>
      </c>
      <c r="E4068" s="33" t="s">
        <v>4377</v>
      </c>
      <c r="F4068" s="35">
        <v>24141516</v>
      </c>
      <c r="G4068" s="33" t="s">
        <v>15072</v>
      </c>
      <c r="H4068" s="33">
        <v>4</v>
      </c>
      <c r="I4068" s="33">
        <v>6</v>
      </c>
      <c r="J4068" s="36">
        <v>20</v>
      </c>
      <c r="K4068" s="37">
        <v>196000</v>
      </c>
      <c r="L4068" s="38" t="s">
        <v>15</v>
      </c>
      <c r="M4068" s="38" t="s">
        <v>13</v>
      </c>
    </row>
    <row r="4069" spans="1:13" s="39" customFormat="1" ht="12.75" x14ac:dyDescent="0.2">
      <c r="A4069" s="33" t="s">
        <v>21</v>
      </c>
      <c r="B4069" s="33" t="s">
        <v>585</v>
      </c>
      <c r="C4069" s="34">
        <v>10</v>
      </c>
      <c r="D4069" s="33" t="s">
        <v>93</v>
      </c>
      <c r="E4069" s="33" t="s">
        <v>4378</v>
      </c>
      <c r="F4069" s="35">
        <v>12131706</v>
      </c>
      <c r="G4069" s="33" t="s">
        <v>15072</v>
      </c>
      <c r="H4069" s="33">
        <v>4</v>
      </c>
      <c r="I4069" s="33">
        <v>6</v>
      </c>
      <c r="J4069" s="36">
        <v>10</v>
      </c>
      <c r="K4069" s="37">
        <v>146330.00000000003</v>
      </c>
      <c r="L4069" s="38" t="s">
        <v>15</v>
      </c>
      <c r="M4069" s="38" t="s">
        <v>13</v>
      </c>
    </row>
    <row r="4070" spans="1:13" s="39" customFormat="1" ht="12.75" x14ac:dyDescent="0.2">
      <c r="A4070" s="33" t="s">
        <v>21</v>
      </c>
      <c r="B4070" s="33" t="s">
        <v>585</v>
      </c>
      <c r="C4070" s="34">
        <v>10</v>
      </c>
      <c r="D4070" s="33" t="s">
        <v>93</v>
      </c>
      <c r="E4070" s="33" t="s">
        <v>4379</v>
      </c>
      <c r="F4070" s="35">
        <v>27112830</v>
      </c>
      <c r="G4070" s="33" t="s">
        <v>15072</v>
      </c>
      <c r="H4070" s="33">
        <v>4</v>
      </c>
      <c r="I4070" s="33">
        <v>6</v>
      </c>
      <c r="J4070" s="36">
        <v>80</v>
      </c>
      <c r="K4070" s="37">
        <v>624000.00000000012</v>
      </c>
      <c r="L4070" s="38" t="s">
        <v>15</v>
      </c>
      <c r="M4070" s="38" t="s">
        <v>13</v>
      </c>
    </row>
    <row r="4071" spans="1:13" s="39" customFormat="1" ht="12.75" x14ac:dyDescent="0.2">
      <c r="A4071" s="33" t="s">
        <v>21</v>
      </c>
      <c r="B4071" s="33" t="s">
        <v>585</v>
      </c>
      <c r="C4071" s="34">
        <v>10</v>
      </c>
      <c r="D4071" s="33" t="s">
        <v>93</v>
      </c>
      <c r="E4071" s="33" t="s">
        <v>4380</v>
      </c>
      <c r="F4071" s="35">
        <v>41111905</v>
      </c>
      <c r="G4071" s="33" t="s">
        <v>15072</v>
      </c>
      <c r="H4071" s="33">
        <v>4</v>
      </c>
      <c r="I4071" s="33">
        <v>6</v>
      </c>
      <c r="J4071" s="36">
        <v>2</v>
      </c>
      <c r="K4071" s="37">
        <v>68216</v>
      </c>
      <c r="L4071" s="38" t="s">
        <v>15</v>
      </c>
      <c r="M4071" s="38" t="s">
        <v>13</v>
      </c>
    </row>
    <row r="4072" spans="1:13" s="39" customFormat="1" ht="12.75" x14ac:dyDescent="0.2">
      <c r="A4072" s="33" t="s">
        <v>21</v>
      </c>
      <c r="B4072" s="33" t="s">
        <v>585</v>
      </c>
      <c r="C4072" s="34">
        <v>10</v>
      </c>
      <c r="D4072" s="33" t="s">
        <v>93</v>
      </c>
      <c r="E4072" s="33" t="s">
        <v>4381</v>
      </c>
      <c r="F4072" s="35">
        <v>32111600</v>
      </c>
      <c r="G4072" s="33" t="s">
        <v>15072</v>
      </c>
      <c r="H4072" s="33">
        <v>4</v>
      </c>
      <c r="I4072" s="33">
        <v>6</v>
      </c>
      <c r="J4072" s="36">
        <v>5</v>
      </c>
      <c r="K4072" s="37">
        <v>207090</v>
      </c>
      <c r="L4072" s="38" t="s">
        <v>15</v>
      </c>
      <c r="M4072" s="38" t="s">
        <v>13</v>
      </c>
    </row>
    <row r="4073" spans="1:13" s="39" customFormat="1" ht="12.75" x14ac:dyDescent="0.2">
      <c r="A4073" s="33" t="s">
        <v>21</v>
      </c>
      <c r="B4073" s="33" t="s">
        <v>585</v>
      </c>
      <c r="C4073" s="34">
        <v>10</v>
      </c>
      <c r="D4073" s="33" t="s">
        <v>93</v>
      </c>
      <c r="E4073" s="33" t="s">
        <v>4382</v>
      </c>
      <c r="F4073" s="35">
        <v>15121516</v>
      </c>
      <c r="G4073" s="33" t="s">
        <v>15072</v>
      </c>
      <c r="H4073" s="33">
        <v>4</v>
      </c>
      <c r="I4073" s="33">
        <v>6</v>
      </c>
      <c r="J4073" s="36">
        <v>4</v>
      </c>
      <c r="K4073" s="37">
        <v>177788</v>
      </c>
      <c r="L4073" s="38" t="s">
        <v>15</v>
      </c>
      <c r="M4073" s="38" t="s">
        <v>13</v>
      </c>
    </row>
    <row r="4074" spans="1:13" s="39" customFormat="1" ht="12.75" x14ac:dyDescent="0.2">
      <c r="A4074" s="33" t="s">
        <v>21</v>
      </c>
      <c r="B4074" s="33" t="s">
        <v>585</v>
      </c>
      <c r="C4074" s="34">
        <v>10</v>
      </c>
      <c r="D4074" s="33" t="s">
        <v>93</v>
      </c>
      <c r="E4074" s="33" t="s">
        <v>4383</v>
      </c>
      <c r="F4074" s="35">
        <v>60121124</v>
      </c>
      <c r="G4074" s="33" t="s">
        <v>15072</v>
      </c>
      <c r="H4074" s="33">
        <v>4</v>
      </c>
      <c r="I4074" s="33">
        <v>6</v>
      </c>
      <c r="J4074" s="36">
        <v>3</v>
      </c>
      <c r="K4074" s="37">
        <v>1255077.0000000002</v>
      </c>
      <c r="L4074" s="38" t="s">
        <v>15</v>
      </c>
      <c r="M4074" s="38" t="s">
        <v>13</v>
      </c>
    </row>
    <row r="4075" spans="1:13" s="39" customFormat="1" ht="12.75" x14ac:dyDescent="0.2">
      <c r="A4075" s="33" t="s">
        <v>21</v>
      </c>
      <c r="B4075" s="33" t="s">
        <v>585</v>
      </c>
      <c r="C4075" s="34">
        <v>10</v>
      </c>
      <c r="D4075" s="33" t="s">
        <v>93</v>
      </c>
      <c r="E4075" s="33" t="s">
        <v>4384</v>
      </c>
      <c r="F4075" s="35">
        <v>60121124</v>
      </c>
      <c r="G4075" s="33" t="s">
        <v>15072</v>
      </c>
      <c r="H4075" s="33">
        <v>4</v>
      </c>
      <c r="I4075" s="33">
        <v>6</v>
      </c>
      <c r="J4075" s="36">
        <v>3</v>
      </c>
      <c r="K4075" s="37">
        <v>2091798.0000000005</v>
      </c>
      <c r="L4075" s="38" t="s">
        <v>15</v>
      </c>
      <c r="M4075" s="38" t="s">
        <v>13</v>
      </c>
    </row>
    <row r="4076" spans="1:13" s="39" customFormat="1" ht="12.75" x14ac:dyDescent="0.2">
      <c r="A4076" s="33" t="s">
        <v>21</v>
      </c>
      <c r="B4076" s="33" t="s">
        <v>585</v>
      </c>
      <c r="C4076" s="34">
        <v>10</v>
      </c>
      <c r="D4076" s="33" t="s">
        <v>93</v>
      </c>
      <c r="E4076" s="33" t="s">
        <v>4385</v>
      </c>
      <c r="F4076" s="35">
        <v>31163300</v>
      </c>
      <c r="G4076" s="33" t="s">
        <v>15072</v>
      </c>
      <c r="H4076" s="33">
        <v>4</v>
      </c>
      <c r="I4076" s="33">
        <v>6</v>
      </c>
      <c r="J4076" s="36">
        <v>4</v>
      </c>
      <c r="K4076" s="37">
        <v>207660</v>
      </c>
      <c r="L4076" s="38" t="s">
        <v>15</v>
      </c>
      <c r="M4076" s="38" t="s">
        <v>13</v>
      </c>
    </row>
    <row r="4077" spans="1:13" s="39" customFormat="1" ht="12.75" x14ac:dyDescent="0.2">
      <c r="A4077" s="33" t="s">
        <v>21</v>
      </c>
      <c r="B4077" s="33" t="s">
        <v>585</v>
      </c>
      <c r="C4077" s="34">
        <v>10</v>
      </c>
      <c r="D4077" s="33" t="s">
        <v>93</v>
      </c>
      <c r="E4077" s="33" t="s">
        <v>4386</v>
      </c>
      <c r="F4077" s="35">
        <v>31163300</v>
      </c>
      <c r="G4077" s="33" t="s">
        <v>15072</v>
      </c>
      <c r="H4077" s="33">
        <v>4</v>
      </c>
      <c r="I4077" s="33">
        <v>6</v>
      </c>
      <c r="J4077" s="36">
        <v>4</v>
      </c>
      <c r="K4077" s="37">
        <v>231652</v>
      </c>
      <c r="L4077" s="38" t="s">
        <v>15</v>
      </c>
      <c r="M4077" s="38" t="s">
        <v>13</v>
      </c>
    </row>
    <row r="4078" spans="1:13" s="39" customFormat="1" ht="12.75" x14ac:dyDescent="0.2">
      <c r="A4078" s="33" t="s">
        <v>21</v>
      </c>
      <c r="B4078" s="33" t="s">
        <v>585</v>
      </c>
      <c r="C4078" s="34">
        <v>10</v>
      </c>
      <c r="D4078" s="33" t="s">
        <v>93</v>
      </c>
      <c r="E4078" s="33" t="s">
        <v>4387</v>
      </c>
      <c r="F4078" s="35">
        <v>15121518</v>
      </c>
      <c r="G4078" s="33" t="s">
        <v>15072</v>
      </c>
      <c r="H4078" s="33">
        <v>4</v>
      </c>
      <c r="I4078" s="33">
        <v>6</v>
      </c>
      <c r="J4078" s="36">
        <v>4</v>
      </c>
      <c r="K4078" s="37">
        <v>4720000</v>
      </c>
      <c r="L4078" s="38" t="s">
        <v>15</v>
      </c>
      <c r="M4078" s="38" t="s">
        <v>13</v>
      </c>
    </row>
    <row r="4079" spans="1:13" s="39" customFormat="1" ht="12.75" x14ac:dyDescent="0.2">
      <c r="A4079" s="33" t="s">
        <v>21</v>
      </c>
      <c r="B4079" s="33" t="s">
        <v>585</v>
      </c>
      <c r="C4079" s="34">
        <v>10</v>
      </c>
      <c r="D4079" s="33" t="s">
        <v>93</v>
      </c>
      <c r="E4079" s="33" t="s">
        <v>4388</v>
      </c>
      <c r="F4079" s="35">
        <v>39121414</v>
      </c>
      <c r="G4079" s="33" t="s">
        <v>15072</v>
      </c>
      <c r="H4079" s="33">
        <v>4</v>
      </c>
      <c r="I4079" s="33">
        <v>7</v>
      </c>
      <c r="J4079" s="36">
        <v>14</v>
      </c>
      <c r="K4079" s="37">
        <v>935200</v>
      </c>
      <c r="L4079" s="38" t="s">
        <v>15</v>
      </c>
      <c r="M4079" s="38" t="s">
        <v>13</v>
      </c>
    </row>
    <row r="4080" spans="1:13" s="39" customFormat="1" ht="12.75" x14ac:dyDescent="0.2">
      <c r="A4080" s="33" t="s">
        <v>21</v>
      </c>
      <c r="B4080" s="33" t="s">
        <v>585</v>
      </c>
      <c r="C4080" s="34">
        <v>10</v>
      </c>
      <c r="D4080" s="33" t="s">
        <v>93</v>
      </c>
      <c r="E4080" s="33" t="s">
        <v>4389</v>
      </c>
      <c r="F4080" s="35">
        <v>26111702</v>
      </c>
      <c r="G4080" s="33" t="s">
        <v>15071</v>
      </c>
      <c r="H4080" s="33">
        <v>4</v>
      </c>
      <c r="I4080" s="33">
        <v>6</v>
      </c>
      <c r="J4080" s="36">
        <v>100</v>
      </c>
      <c r="K4080" s="37">
        <v>320000</v>
      </c>
      <c r="L4080" s="38" t="s">
        <v>15</v>
      </c>
      <c r="M4080" s="38" t="s">
        <v>13</v>
      </c>
    </row>
    <row r="4081" spans="1:13" s="39" customFormat="1" ht="12.75" x14ac:dyDescent="0.2">
      <c r="A4081" s="33" t="s">
        <v>21</v>
      </c>
      <c r="B4081" s="33" t="s">
        <v>585</v>
      </c>
      <c r="C4081" s="34">
        <v>10</v>
      </c>
      <c r="D4081" s="33" t="s">
        <v>93</v>
      </c>
      <c r="E4081" s="33" t="s">
        <v>4390</v>
      </c>
      <c r="F4081" s="35">
        <v>24121807</v>
      </c>
      <c r="G4081" s="33" t="s">
        <v>15072</v>
      </c>
      <c r="H4081" s="33">
        <v>4</v>
      </c>
      <c r="I4081" s="33">
        <v>6</v>
      </c>
      <c r="J4081" s="36">
        <v>1</v>
      </c>
      <c r="K4081" s="37">
        <v>1116</v>
      </c>
      <c r="L4081" s="38" t="s">
        <v>15</v>
      </c>
      <c r="M4081" s="38" t="s">
        <v>13</v>
      </c>
    </row>
    <row r="4082" spans="1:13" s="39" customFormat="1" ht="12.75" x14ac:dyDescent="0.2">
      <c r="A4082" s="33" t="s">
        <v>21</v>
      </c>
      <c r="B4082" s="33" t="s">
        <v>585</v>
      </c>
      <c r="C4082" s="34">
        <v>10</v>
      </c>
      <c r="D4082" s="33" t="s">
        <v>93</v>
      </c>
      <c r="E4082" s="33" t="s">
        <v>4391</v>
      </c>
      <c r="F4082" s="35">
        <v>31211900</v>
      </c>
      <c r="G4082" s="33" t="s">
        <v>15072</v>
      </c>
      <c r="H4082" s="33">
        <v>4</v>
      </c>
      <c r="I4082" s="33">
        <v>6</v>
      </c>
      <c r="J4082" s="36">
        <v>2</v>
      </c>
      <c r="K4082" s="37">
        <v>505440</v>
      </c>
      <c r="L4082" s="38" t="s">
        <v>15</v>
      </c>
      <c r="M4082" s="38" t="s">
        <v>13</v>
      </c>
    </row>
    <row r="4083" spans="1:13" s="39" customFormat="1" ht="12.75" x14ac:dyDescent="0.2">
      <c r="A4083" s="33" t="s">
        <v>21</v>
      </c>
      <c r="B4083" s="33" t="s">
        <v>585</v>
      </c>
      <c r="C4083" s="34">
        <v>10</v>
      </c>
      <c r="D4083" s="33" t="s">
        <v>93</v>
      </c>
      <c r="E4083" s="33" t="s">
        <v>4392</v>
      </c>
      <c r="F4083" s="35">
        <v>15121806</v>
      </c>
      <c r="G4083" s="33" t="s">
        <v>15072</v>
      </c>
      <c r="H4083" s="33">
        <v>4</v>
      </c>
      <c r="I4083" s="33">
        <v>6</v>
      </c>
      <c r="J4083" s="36">
        <v>10</v>
      </c>
      <c r="K4083" s="37">
        <v>391790</v>
      </c>
      <c r="L4083" s="38" t="s">
        <v>15</v>
      </c>
      <c r="M4083" s="38" t="s">
        <v>13</v>
      </c>
    </row>
    <row r="4084" spans="1:13" s="39" customFormat="1" ht="12.75" x14ac:dyDescent="0.2">
      <c r="A4084" s="33" t="s">
        <v>21</v>
      </c>
      <c r="B4084" s="33" t="s">
        <v>585</v>
      </c>
      <c r="C4084" s="34">
        <v>10</v>
      </c>
      <c r="D4084" s="33" t="s">
        <v>93</v>
      </c>
      <c r="E4084" s="33" t="s">
        <v>4393</v>
      </c>
      <c r="F4084" s="35">
        <v>31201600</v>
      </c>
      <c r="G4084" s="33" t="s">
        <v>15072</v>
      </c>
      <c r="H4084" s="33">
        <v>4</v>
      </c>
      <c r="I4084" s="33">
        <v>6</v>
      </c>
      <c r="J4084" s="36">
        <v>1</v>
      </c>
      <c r="K4084" s="37">
        <v>157968.00000000003</v>
      </c>
      <c r="L4084" s="38" t="s">
        <v>15</v>
      </c>
      <c r="M4084" s="38" t="s">
        <v>13</v>
      </c>
    </row>
    <row r="4085" spans="1:13" s="39" customFormat="1" ht="12.75" x14ac:dyDescent="0.2">
      <c r="A4085" s="33" t="s">
        <v>21</v>
      </c>
      <c r="B4085" s="33" t="s">
        <v>585</v>
      </c>
      <c r="C4085" s="34">
        <v>10</v>
      </c>
      <c r="D4085" s="33" t="s">
        <v>93</v>
      </c>
      <c r="E4085" s="33" t="s">
        <v>4394</v>
      </c>
      <c r="F4085" s="35">
        <v>39121433</v>
      </c>
      <c r="G4085" s="33" t="s">
        <v>15072</v>
      </c>
      <c r="H4085" s="33">
        <v>4</v>
      </c>
      <c r="I4085" s="33">
        <v>6</v>
      </c>
      <c r="J4085" s="36">
        <v>1</v>
      </c>
      <c r="K4085" s="37">
        <v>164618.00000000003</v>
      </c>
      <c r="L4085" s="38" t="s">
        <v>15</v>
      </c>
      <c r="M4085" s="38" t="s">
        <v>13</v>
      </c>
    </row>
    <row r="4086" spans="1:13" s="39" customFormat="1" ht="12.75" x14ac:dyDescent="0.2">
      <c r="A4086" s="33" t="s">
        <v>21</v>
      </c>
      <c r="B4086" s="33" t="s">
        <v>585</v>
      </c>
      <c r="C4086" s="34">
        <v>10</v>
      </c>
      <c r="D4086" s="33" t="s">
        <v>93</v>
      </c>
      <c r="E4086" s="33" t="s">
        <v>4395</v>
      </c>
      <c r="F4086" s="35">
        <v>41111905</v>
      </c>
      <c r="G4086" s="33" t="s">
        <v>15072</v>
      </c>
      <c r="H4086" s="33">
        <v>4</v>
      </c>
      <c r="I4086" s="33">
        <v>6</v>
      </c>
      <c r="J4086" s="36">
        <v>2</v>
      </c>
      <c r="K4086" s="37">
        <v>68216</v>
      </c>
      <c r="L4086" s="38" t="s">
        <v>15</v>
      </c>
      <c r="M4086" s="38" t="s">
        <v>13</v>
      </c>
    </row>
    <row r="4087" spans="1:13" s="39" customFormat="1" ht="12.75" x14ac:dyDescent="0.2">
      <c r="A4087" s="33" t="s">
        <v>21</v>
      </c>
      <c r="B4087" s="33" t="s">
        <v>585</v>
      </c>
      <c r="C4087" s="34">
        <v>10</v>
      </c>
      <c r="D4087" s="33" t="s">
        <v>93</v>
      </c>
      <c r="E4087" s="33" t="s">
        <v>4396</v>
      </c>
      <c r="F4087" s="35">
        <v>41111713</v>
      </c>
      <c r="G4087" s="33" t="s">
        <v>15072</v>
      </c>
      <c r="H4087" s="33">
        <v>4</v>
      </c>
      <c r="I4087" s="33">
        <v>6</v>
      </c>
      <c r="J4087" s="36">
        <v>3</v>
      </c>
      <c r="K4087" s="37">
        <v>583200</v>
      </c>
      <c r="L4087" s="38" t="s">
        <v>15</v>
      </c>
      <c r="M4087" s="38" t="s">
        <v>13</v>
      </c>
    </row>
    <row r="4088" spans="1:13" s="39" customFormat="1" ht="12.75" x14ac:dyDescent="0.2">
      <c r="A4088" s="33" t="s">
        <v>21</v>
      </c>
      <c r="B4088" s="33" t="s">
        <v>585</v>
      </c>
      <c r="C4088" s="34">
        <v>10</v>
      </c>
      <c r="D4088" s="33" t="s">
        <v>93</v>
      </c>
      <c r="E4088" s="33" t="s">
        <v>4397</v>
      </c>
      <c r="F4088" s="35">
        <v>23271813</v>
      </c>
      <c r="G4088" s="33" t="s">
        <v>15072</v>
      </c>
      <c r="H4088" s="33">
        <v>4</v>
      </c>
      <c r="I4088" s="33">
        <v>6</v>
      </c>
      <c r="J4088" s="36">
        <v>1</v>
      </c>
      <c r="K4088" s="37">
        <v>422475</v>
      </c>
      <c r="L4088" s="38" t="s">
        <v>15</v>
      </c>
      <c r="M4088" s="38" t="s">
        <v>13</v>
      </c>
    </row>
    <row r="4089" spans="1:13" s="39" customFormat="1" ht="12.75" x14ac:dyDescent="0.2">
      <c r="A4089" s="33" t="s">
        <v>21</v>
      </c>
      <c r="B4089" s="33" t="s">
        <v>585</v>
      </c>
      <c r="C4089" s="34">
        <v>10</v>
      </c>
      <c r="D4089" s="33" t="s">
        <v>93</v>
      </c>
      <c r="E4089" s="33" t="s">
        <v>4398</v>
      </c>
      <c r="F4089" s="35">
        <v>27112830</v>
      </c>
      <c r="G4089" s="33" t="s">
        <v>15072</v>
      </c>
      <c r="H4089" s="33">
        <v>4</v>
      </c>
      <c r="I4089" s="33">
        <v>6</v>
      </c>
      <c r="J4089" s="36">
        <v>10</v>
      </c>
      <c r="K4089" s="37">
        <v>342000</v>
      </c>
      <c r="L4089" s="38" t="s">
        <v>15</v>
      </c>
      <c r="M4089" s="38" t="s">
        <v>13</v>
      </c>
    </row>
    <row r="4090" spans="1:13" s="39" customFormat="1" ht="12.75" x14ac:dyDescent="0.2">
      <c r="A4090" s="33" t="s">
        <v>21</v>
      </c>
      <c r="B4090" s="33" t="s">
        <v>585</v>
      </c>
      <c r="C4090" s="34">
        <v>10</v>
      </c>
      <c r="D4090" s="33" t="s">
        <v>93</v>
      </c>
      <c r="E4090" s="33" t="s">
        <v>4399</v>
      </c>
      <c r="F4090" s="35">
        <v>26111711</v>
      </c>
      <c r="G4090" s="33" t="s">
        <v>15072</v>
      </c>
      <c r="H4090" s="33">
        <v>4</v>
      </c>
      <c r="I4090" s="33">
        <v>6</v>
      </c>
      <c r="J4090" s="36">
        <v>1</v>
      </c>
      <c r="K4090" s="37">
        <v>164618.00000000003</v>
      </c>
      <c r="L4090" s="38" t="s">
        <v>15</v>
      </c>
      <c r="M4090" s="38" t="s">
        <v>13</v>
      </c>
    </row>
    <row r="4091" spans="1:13" s="39" customFormat="1" ht="12.75" x14ac:dyDescent="0.2">
      <c r="A4091" s="33" t="s">
        <v>21</v>
      </c>
      <c r="B4091" s="33" t="s">
        <v>585</v>
      </c>
      <c r="C4091" s="34">
        <v>10</v>
      </c>
      <c r="D4091" s="33" t="s">
        <v>93</v>
      </c>
      <c r="E4091" s="33" t="s">
        <v>4400</v>
      </c>
      <c r="F4091" s="35">
        <v>43211700</v>
      </c>
      <c r="G4091" s="33" t="s">
        <v>15072</v>
      </c>
      <c r="H4091" s="33">
        <v>4</v>
      </c>
      <c r="I4091" s="33">
        <v>6</v>
      </c>
      <c r="J4091" s="36">
        <v>1</v>
      </c>
      <c r="K4091" s="37">
        <v>2940000</v>
      </c>
      <c r="L4091" s="38" t="s">
        <v>15</v>
      </c>
      <c r="M4091" s="38" t="s">
        <v>13</v>
      </c>
    </row>
    <row r="4092" spans="1:13" s="39" customFormat="1" ht="12.75" x14ac:dyDescent="0.2">
      <c r="A4092" s="33" t="s">
        <v>21</v>
      </c>
      <c r="B4092" s="33" t="s">
        <v>585</v>
      </c>
      <c r="C4092" s="34">
        <v>10</v>
      </c>
      <c r="D4092" s="33" t="s">
        <v>93</v>
      </c>
      <c r="E4092" s="33" t="s">
        <v>4401</v>
      </c>
      <c r="F4092" s="35">
        <v>30241511</v>
      </c>
      <c r="G4092" s="33" t="s">
        <v>15072</v>
      </c>
      <c r="H4092" s="33">
        <v>4</v>
      </c>
      <c r="I4092" s="33">
        <v>6</v>
      </c>
      <c r="J4092" s="36">
        <v>50</v>
      </c>
      <c r="K4092" s="37">
        <v>140000</v>
      </c>
      <c r="L4092" s="38" t="s">
        <v>15</v>
      </c>
      <c r="M4092" s="38" t="s">
        <v>13</v>
      </c>
    </row>
    <row r="4093" spans="1:13" s="39" customFormat="1" ht="12.75" x14ac:dyDescent="0.2">
      <c r="A4093" s="33" t="s">
        <v>21</v>
      </c>
      <c r="B4093" s="33" t="s">
        <v>585</v>
      </c>
      <c r="C4093" s="34">
        <v>10</v>
      </c>
      <c r="D4093" s="33" t="s">
        <v>93</v>
      </c>
      <c r="E4093" s="33" t="s">
        <v>4402</v>
      </c>
      <c r="F4093" s="35">
        <v>27112830</v>
      </c>
      <c r="G4093" s="33" t="s">
        <v>15072</v>
      </c>
      <c r="H4093" s="33">
        <v>4</v>
      </c>
      <c r="I4093" s="33">
        <v>6</v>
      </c>
      <c r="J4093" s="36">
        <v>10</v>
      </c>
      <c r="K4093" s="37">
        <v>215000.00000000003</v>
      </c>
      <c r="L4093" s="38" t="s">
        <v>15</v>
      </c>
      <c r="M4093" s="38" t="s">
        <v>13</v>
      </c>
    </row>
    <row r="4094" spans="1:13" s="39" customFormat="1" ht="12.75" x14ac:dyDescent="0.2">
      <c r="A4094" s="33" t="s">
        <v>21</v>
      </c>
      <c r="B4094" s="33" t="s">
        <v>585</v>
      </c>
      <c r="C4094" s="34">
        <v>10</v>
      </c>
      <c r="D4094" s="33" t="s">
        <v>93</v>
      </c>
      <c r="E4094" s="33" t="s">
        <v>4403</v>
      </c>
      <c r="F4094" s="35">
        <v>27112830</v>
      </c>
      <c r="G4094" s="33" t="s">
        <v>15072</v>
      </c>
      <c r="H4094" s="33">
        <v>4</v>
      </c>
      <c r="I4094" s="33">
        <v>6</v>
      </c>
      <c r="J4094" s="36">
        <v>10</v>
      </c>
      <c r="K4094" s="37">
        <v>231000</v>
      </c>
      <c r="L4094" s="38" t="s">
        <v>15</v>
      </c>
      <c r="M4094" s="38" t="s">
        <v>13</v>
      </c>
    </row>
    <row r="4095" spans="1:13" s="39" customFormat="1" ht="12.75" x14ac:dyDescent="0.2">
      <c r="A4095" s="33" t="s">
        <v>21</v>
      </c>
      <c r="B4095" s="33" t="s">
        <v>585</v>
      </c>
      <c r="C4095" s="34">
        <v>10</v>
      </c>
      <c r="D4095" s="33" t="s">
        <v>93</v>
      </c>
      <c r="E4095" s="33" t="s">
        <v>4404</v>
      </c>
      <c r="F4095" s="35">
        <v>27112830</v>
      </c>
      <c r="G4095" s="33" t="s">
        <v>15072</v>
      </c>
      <c r="H4095" s="33">
        <v>4</v>
      </c>
      <c r="I4095" s="33">
        <v>6</v>
      </c>
      <c r="J4095" s="36">
        <v>10</v>
      </c>
      <c r="K4095" s="37">
        <v>245000</v>
      </c>
      <c r="L4095" s="38" t="s">
        <v>15</v>
      </c>
      <c r="M4095" s="38" t="s">
        <v>13</v>
      </c>
    </row>
    <row r="4096" spans="1:13" s="39" customFormat="1" ht="12.75" x14ac:dyDescent="0.2">
      <c r="A4096" s="33" t="s">
        <v>21</v>
      </c>
      <c r="B4096" s="33" t="s">
        <v>585</v>
      </c>
      <c r="C4096" s="34">
        <v>10</v>
      </c>
      <c r="D4096" s="33" t="s">
        <v>93</v>
      </c>
      <c r="E4096" s="33" t="s">
        <v>4405</v>
      </c>
      <c r="F4096" s="35">
        <v>27112830</v>
      </c>
      <c r="G4096" s="33" t="s">
        <v>15072</v>
      </c>
      <c r="H4096" s="33">
        <v>4</v>
      </c>
      <c r="I4096" s="33">
        <v>6</v>
      </c>
      <c r="J4096" s="36">
        <v>10</v>
      </c>
      <c r="K4096" s="37">
        <v>235000</v>
      </c>
      <c r="L4096" s="38" t="s">
        <v>15</v>
      </c>
      <c r="M4096" s="38" t="s">
        <v>13</v>
      </c>
    </row>
    <row r="4097" spans="1:13" s="39" customFormat="1" ht="12.75" x14ac:dyDescent="0.2">
      <c r="A4097" s="33" t="s">
        <v>21</v>
      </c>
      <c r="B4097" s="33" t="s">
        <v>585</v>
      </c>
      <c r="C4097" s="34">
        <v>10</v>
      </c>
      <c r="D4097" s="33" t="s">
        <v>93</v>
      </c>
      <c r="E4097" s="33" t="s">
        <v>4406</v>
      </c>
      <c r="F4097" s="35">
        <v>27112830</v>
      </c>
      <c r="G4097" s="33" t="s">
        <v>15072</v>
      </c>
      <c r="H4097" s="33">
        <v>4</v>
      </c>
      <c r="I4097" s="33">
        <v>6</v>
      </c>
      <c r="J4097" s="36">
        <v>10</v>
      </c>
      <c r="K4097" s="37">
        <v>45000</v>
      </c>
      <c r="L4097" s="38" t="s">
        <v>15</v>
      </c>
      <c r="M4097" s="38" t="s">
        <v>13</v>
      </c>
    </row>
    <row r="4098" spans="1:13" s="39" customFormat="1" ht="12.75" x14ac:dyDescent="0.2">
      <c r="A4098" s="33" t="s">
        <v>21</v>
      </c>
      <c r="B4098" s="33" t="s">
        <v>585</v>
      </c>
      <c r="C4098" s="34">
        <v>10</v>
      </c>
      <c r="D4098" s="33" t="s">
        <v>93</v>
      </c>
      <c r="E4098" s="33" t="s">
        <v>4407</v>
      </c>
      <c r="F4098" s="35">
        <v>43211700</v>
      </c>
      <c r="G4098" s="33" t="s">
        <v>15072</v>
      </c>
      <c r="H4098" s="33">
        <v>4</v>
      </c>
      <c r="I4098" s="33">
        <v>6</v>
      </c>
      <c r="J4098" s="36">
        <v>1</v>
      </c>
      <c r="K4098" s="37">
        <v>2850000</v>
      </c>
      <c r="L4098" s="38" t="s">
        <v>15</v>
      </c>
      <c r="M4098" s="38" t="s">
        <v>13</v>
      </c>
    </row>
    <row r="4099" spans="1:13" s="39" customFormat="1" ht="12.75" x14ac:dyDescent="0.2">
      <c r="A4099" s="33" t="s">
        <v>21</v>
      </c>
      <c r="B4099" s="33" t="s">
        <v>585</v>
      </c>
      <c r="C4099" s="34">
        <v>10</v>
      </c>
      <c r="D4099" s="33" t="s">
        <v>93</v>
      </c>
      <c r="E4099" s="33" t="s">
        <v>4408</v>
      </c>
      <c r="F4099" s="35">
        <v>27112123</v>
      </c>
      <c r="G4099" s="33" t="s">
        <v>15071</v>
      </c>
      <c r="H4099" s="33">
        <v>4</v>
      </c>
      <c r="I4099" s="33">
        <v>7</v>
      </c>
      <c r="J4099" s="36">
        <v>1</v>
      </c>
      <c r="K4099" s="37">
        <v>815340</v>
      </c>
      <c r="L4099" s="38" t="s">
        <v>15</v>
      </c>
      <c r="M4099" s="38" t="s">
        <v>13</v>
      </c>
    </row>
    <row r="4100" spans="1:13" s="39" customFormat="1" ht="12.75" x14ac:dyDescent="0.2">
      <c r="A4100" s="33" t="s">
        <v>21</v>
      </c>
      <c r="B4100" s="33" t="s">
        <v>585</v>
      </c>
      <c r="C4100" s="34">
        <v>10</v>
      </c>
      <c r="D4100" s="33" t="s">
        <v>93</v>
      </c>
      <c r="E4100" s="33" t="s">
        <v>4409</v>
      </c>
      <c r="F4100" s="35">
        <v>31201600</v>
      </c>
      <c r="G4100" s="33" t="s">
        <v>15072</v>
      </c>
      <c r="H4100" s="33">
        <v>4</v>
      </c>
      <c r="I4100" s="33">
        <v>6</v>
      </c>
      <c r="J4100" s="36">
        <v>1</v>
      </c>
      <c r="K4100" s="37">
        <v>181409.00000000003</v>
      </c>
      <c r="L4100" s="38" t="s">
        <v>15</v>
      </c>
      <c r="M4100" s="38" t="s">
        <v>13</v>
      </c>
    </row>
    <row r="4101" spans="1:13" s="39" customFormat="1" ht="12.75" x14ac:dyDescent="0.2">
      <c r="A4101" s="33" t="s">
        <v>21</v>
      </c>
      <c r="B4101" s="33" t="s">
        <v>585</v>
      </c>
      <c r="C4101" s="34">
        <v>10</v>
      </c>
      <c r="D4101" s="33" t="s">
        <v>93</v>
      </c>
      <c r="E4101" s="33" t="s">
        <v>4410</v>
      </c>
      <c r="F4101" s="35">
        <v>53141507</v>
      </c>
      <c r="G4101" s="33" t="s">
        <v>15072</v>
      </c>
      <c r="H4101" s="33">
        <v>4</v>
      </c>
      <c r="I4101" s="33">
        <v>6</v>
      </c>
      <c r="J4101" s="36">
        <v>2</v>
      </c>
      <c r="K4101" s="37">
        <v>79000</v>
      </c>
      <c r="L4101" s="38" t="s">
        <v>15</v>
      </c>
      <c r="M4101" s="38" t="s">
        <v>13</v>
      </c>
    </row>
    <row r="4102" spans="1:13" s="39" customFormat="1" ht="12.75" x14ac:dyDescent="0.2">
      <c r="A4102" s="33" t="s">
        <v>21</v>
      </c>
      <c r="B4102" s="33" t="s">
        <v>585</v>
      </c>
      <c r="C4102" s="34">
        <v>10</v>
      </c>
      <c r="D4102" s="33" t="s">
        <v>93</v>
      </c>
      <c r="E4102" s="33" t="s">
        <v>4411</v>
      </c>
      <c r="F4102" s="35">
        <v>53141507</v>
      </c>
      <c r="G4102" s="33" t="s">
        <v>15072</v>
      </c>
      <c r="H4102" s="33">
        <v>4</v>
      </c>
      <c r="I4102" s="33">
        <v>6</v>
      </c>
      <c r="J4102" s="36">
        <v>1</v>
      </c>
      <c r="K4102" s="37">
        <v>45000</v>
      </c>
      <c r="L4102" s="38" t="s">
        <v>15</v>
      </c>
      <c r="M4102" s="38" t="s">
        <v>13</v>
      </c>
    </row>
    <row r="4103" spans="1:13" s="39" customFormat="1" ht="12.75" x14ac:dyDescent="0.2">
      <c r="A4103" s="33" t="s">
        <v>21</v>
      </c>
      <c r="B4103" s="33" t="s">
        <v>585</v>
      </c>
      <c r="C4103" s="34">
        <v>10</v>
      </c>
      <c r="D4103" s="33" t="s">
        <v>93</v>
      </c>
      <c r="E4103" s="33" t="s">
        <v>4412</v>
      </c>
      <c r="F4103" s="35">
        <v>31201600</v>
      </c>
      <c r="G4103" s="33" t="s">
        <v>15072</v>
      </c>
      <c r="H4103" s="33">
        <v>4</v>
      </c>
      <c r="I4103" s="33">
        <v>6</v>
      </c>
      <c r="J4103" s="36">
        <v>1</v>
      </c>
      <c r="K4103" s="37">
        <v>155000</v>
      </c>
      <c r="L4103" s="38" t="s">
        <v>15</v>
      </c>
      <c r="M4103" s="38" t="s">
        <v>13</v>
      </c>
    </row>
    <row r="4104" spans="1:13" s="39" customFormat="1" ht="12.75" x14ac:dyDescent="0.2">
      <c r="A4104" s="33" t="s">
        <v>21</v>
      </c>
      <c r="B4104" s="33" t="s">
        <v>585</v>
      </c>
      <c r="C4104" s="34">
        <v>10</v>
      </c>
      <c r="D4104" s="33" t="s">
        <v>93</v>
      </c>
      <c r="E4104" s="33" t="s">
        <v>4413</v>
      </c>
      <c r="F4104" s="35">
        <v>39121723</v>
      </c>
      <c r="G4104" s="33" t="s">
        <v>15072</v>
      </c>
      <c r="H4104" s="33">
        <v>4</v>
      </c>
      <c r="I4104" s="33">
        <v>6</v>
      </c>
      <c r="J4104" s="36">
        <v>1</v>
      </c>
      <c r="K4104" s="37">
        <v>46027</v>
      </c>
      <c r="L4104" s="38" t="s">
        <v>15</v>
      </c>
      <c r="M4104" s="38" t="s">
        <v>13</v>
      </c>
    </row>
    <row r="4105" spans="1:13" s="39" customFormat="1" ht="12.75" x14ac:dyDescent="0.2">
      <c r="A4105" s="33" t="s">
        <v>21</v>
      </c>
      <c r="B4105" s="33" t="s">
        <v>585</v>
      </c>
      <c r="C4105" s="34">
        <v>10</v>
      </c>
      <c r="D4105" s="33" t="s">
        <v>93</v>
      </c>
      <c r="E4105" s="33" t="s">
        <v>4414</v>
      </c>
      <c r="F4105" s="35">
        <v>39121414</v>
      </c>
      <c r="G4105" s="33" t="s">
        <v>15072</v>
      </c>
      <c r="H4105" s="33">
        <v>4</v>
      </c>
      <c r="I4105" s="33">
        <v>6</v>
      </c>
      <c r="J4105" s="36">
        <v>2</v>
      </c>
      <c r="K4105" s="37">
        <v>329236.00000000006</v>
      </c>
      <c r="L4105" s="38" t="s">
        <v>15</v>
      </c>
      <c r="M4105" s="38" t="s">
        <v>13</v>
      </c>
    </row>
    <row r="4106" spans="1:13" s="39" customFormat="1" ht="12.75" x14ac:dyDescent="0.2">
      <c r="A4106" s="33" t="s">
        <v>21</v>
      </c>
      <c r="B4106" s="33" t="s">
        <v>585</v>
      </c>
      <c r="C4106" s="34">
        <v>10</v>
      </c>
      <c r="D4106" s="33" t="s">
        <v>93</v>
      </c>
      <c r="E4106" s="33" t="s">
        <v>4415</v>
      </c>
      <c r="F4106" s="35">
        <v>53141507</v>
      </c>
      <c r="G4106" s="33" t="s">
        <v>15072</v>
      </c>
      <c r="H4106" s="33">
        <v>4</v>
      </c>
      <c r="I4106" s="33">
        <v>6</v>
      </c>
      <c r="J4106" s="36">
        <v>1</v>
      </c>
      <c r="K4106" s="37">
        <v>52677</v>
      </c>
      <c r="L4106" s="38" t="s">
        <v>15</v>
      </c>
      <c r="M4106" s="38" t="s">
        <v>13</v>
      </c>
    </row>
    <row r="4107" spans="1:13" s="39" customFormat="1" ht="12.75" x14ac:dyDescent="0.2">
      <c r="A4107" s="33" t="s">
        <v>21</v>
      </c>
      <c r="B4107" s="33" t="s">
        <v>585</v>
      </c>
      <c r="C4107" s="34">
        <v>10</v>
      </c>
      <c r="D4107" s="33" t="s">
        <v>93</v>
      </c>
      <c r="E4107" s="33" t="s">
        <v>4416</v>
      </c>
      <c r="F4107" s="35">
        <v>31163300</v>
      </c>
      <c r="G4107" s="33" t="s">
        <v>15072</v>
      </c>
      <c r="H4107" s="33">
        <v>4</v>
      </c>
      <c r="I4107" s="33">
        <v>6</v>
      </c>
      <c r="J4107" s="36">
        <v>1</v>
      </c>
      <c r="K4107" s="37">
        <v>32924</v>
      </c>
      <c r="L4107" s="38" t="s">
        <v>15</v>
      </c>
      <c r="M4107" s="38" t="s">
        <v>13</v>
      </c>
    </row>
    <row r="4108" spans="1:13" s="39" customFormat="1" ht="12.75" x14ac:dyDescent="0.2">
      <c r="A4108" s="33" t="s">
        <v>21</v>
      </c>
      <c r="B4108" s="33" t="s">
        <v>585</v>
      </c>
      <c r="C4108" s="34">
        <v>10</v>
      </c>
      <c r="D4108" s="33" t="s">
        <v>93</v>
      </c>
      <c r="E4108" s="33" t="s">
        <v>4417</v>
      </c>
      <c r="F4108" s="35">
        <v>31211605</v>
      </c>
      <c r="G4108" s="33" t="s">
        <v>15072</v>
      </c>
      <c r="H4108" s="33">
        <v>4</v>
      </c>
      <c r="I4108" s="33">
        <v>6</v>
      </c>
      <c r="J4108" s="36">
        <v>2</v>
      </c>
      <c r="K4108" s="37">
        <v>651756</v>
      </c>
      <c r="L4108" s="38" t="s">
        <v>2367</v>
      </c>
      <c r="M4108" s="38" t="s">
        <v>13</v>
      </c>
    </row>
    <row r="4109" spans="1:13" s="39" customFormat="1" ht="12.75" x14ac:dyDescent="0.2">
      <c r="A4109" s="33" t="s">
        <v>21</v>
      </c>
      <c r="B4109" s="33" t="s">
        <v>585</v>
      </c>
      <c r="C4109" s="34">
        <v>10</v>
      </c>
      <c r="D4109" s="33" t="s">
        <v>93</v>
      </c>
      <c r="E4109" s="33" t="s">
        <v>4418</v>
      </c>
      <c r="F4109" s="35">
        <v>12163600</v>
      </c>
      <c r="G4109" s="33" t="s">
        <v>15072</v>
      </c>
      <c r="H4109" s="33">
        <v>4</v>
      </c>
      <c r="I4109" s="33">
        <v>6</v>
      </c>
      <c r="J4109" s="36">
        <v>1</v>
      </c>
      <c r="K4109" s="37">
        <v>1310000</v>
      </c>
      <c r="L4109" s="38" t="s">
        <v>2367</v>
      </c>
      <c r="M4109" s="38" t="s">
        <v>13</v>
      </c>
    </row>
    <row r="4110" spans="1:13" s="39" customFormat="1" ht="12.75" x14ac:dyDescent="0.2">
      <c r="A4110" s="33" t="s">
        <v>21</v>
      </c>
      <c r="B4110" s="33" t="s">
        <v>585</v>
      </c>
      <c r="C4110" s="34">
        <v>10</v>
      </c>
      <c r="D4110" s="33" t="s">
        <v>93</v>
      </c>
      <c r="E4110" s="33" t="s">
        <v>4419</v>
      </c>
      <c r="F4110" s="35">
        <v>39121723</v>
      </c>
      <c r="G4110" s="33" t="s">
        <v>15072</v>
      </c>
      <c r="H4110" s="33">
        <v>4</v>
      </c>
      <c r="I4110" s="33">
        <v>6</v>
      </c>
      <c r="J4110" s="36">
        <v>2</v>
      </c>
      <c r="K4110" s="37">
        <v>237050</v>
      </c>
      <c r="L4110" s="38" t="s">
        <v>15</v>
      </c>
      <c r="M4110" s="38" t="s">
        <v>13</v>
      </c>
    </row>
    <row r="4111" spans="1:13" s="39" customFormat="1" ht="12.75" x14ac:dyDescent="0.2">
      <c r="A4111" s="33" t="s">
        <v>21</v>
      </c>
      <c r="B4111" s="33" t="s">
        <v>585</v>
      </c>
      <c r="C4111" s="34">
        <v>10</v>
      </c>
      <c r="D4111" s="33" t="s">
        <v>93</v>
      </c>
      <c r="E4111" s="33" t="s">
        <v>4420</v>
      </c>
      <c r="F4111" s="35">
        <v>47101605</v>
      </c>
      <c r="G4111" s="33" t="s">
        <v>15072</v>
      </c>
      <c r="H4111" s="33">
        <v>4</v>
      </c>
      <c r="I4111" s="33">
        <v>6</v>
      </c>
      <c r="J4111" s="36">
        <v>10</v>
      </c>
      <c r="K4111" s="37">
        <v>954000.00000000012</v>
      </c>
      <c r="L4111" s="38" t="s">
        <v>15</v>
      </c>
      <c r="M4111" s="38" t="s">
        <v>13</v>
      </c>
    </row>
    <row r="4112" spans="1:13" s="39" customFormat="1" ht="12.75" x14ac:dyDescent="0.2">
      <c r="A4112" s="33" t="s">
        <v>21</v>
      </c>
      <c r="B4112" s="33" t="s">
        <v>585</v>
      </c>
      <c r="C4112" s="34">
        <v>10</v>
      </c>
      <c r="D4112" s="33" t="s">
        <v>93</v>
      </c>
      <c r="E4112" s="33" t="s">
        <v>4421</v>
      </c>
      <c r="F4112" s="35">
        <v>13111208</v>
      </c>
      <c r="G4112" s="33" t="s">
        <v>15072</v>
      </c>
      <c r="H4112" s="33">
        <v>4</v>
      </c>
      <c r="I4112" s="33">
        <v>6</v>
      </c>
      <c r="J4112" s="36">
        <v>1</v>
      </c>
      <c r="K4112" s="37">
        <v>6500000</v>
      </c>
      <c r="L4112" s="38" t="s">
        <v>15</v>
      </c>
      <c r="M4112" s="38" t="s">
        <v>13</v>
      </c>
    </row>
    <row r="4113" spans="1:13" s="39" customFormat="1" ht="12.75" x14ac:dyDescent="0.2">
      <c r="A4113" s="33" t="s">
        <v>21</v>
      </c>
      <c r="B4113" s="33" t="s">
        <v>585</v>
      </c>
      <c r="C4113" s="34">
        <v>10</v>
      </c>
      <c r="D4113" s="33" t="s">
        <v>93</v>
      </c>
      <c r="E4113" s="33" t="s">
        <v>4422</v>
      </c>
      <c r="F4113" s="35">
        <v>30103501</v>
      </c>
      <c r="G4113" s="33" t="s">
        <v>15072</v>
      </c>
      <c r="H4113" s="33">
        <v>4</v>
      </c>
      <c r="I4113" s="33">
        <v>6</v>
      </c>
      <c r="J4113" s="36">
        <v>1</v>
      </c>
      <c r="K4113" s="37">
        <v>4500000</v>
      </c>
      <c r="L4113" s="38" t="s">
        <v>15</v>
      </c>
      <c r="M4113" s="38" t="s">
        <v>13</v>
      </c>
    </row>
    <row r="4114" spans="1:13" s="39" customFormat="1" ht="12.75" x14ac:dyDescent="0.2">
      <c r="A4114" s="33" t="s">
        <v>21</v>
      </c>
      <c r="B4114" s="33" t="s">
        <v>585</v>
      </c>
      <c r="C4114" s="34">
        <v>10</v>
      </c>
      <c r="D4114" s="33" t="s">
        <v>93</v>
      </c>
      <c r="E4114" s="33" t="s">
        <v>4423</v>
      </c>
      <c r="F4114" s="35">
        <v>30103501</v>
      </c>
      <c r="G4114" s="33" t="s">
        <v>15072</v>
      </c>
      <c r="H4114" s="33">
        <v>4</v>
      </c>
      <c r="I4114" s="33">
        <v>6</v>
      </c>
      <c r="J4114" s="36">
        <v>1</v>
      </c>
      <c r="K4114" s="37">
        <v>4900000</v>
      </c>
      <c r="L4114" s="38" t="s">
        <v>15</v>
      </c>
      <c r="M4114" s="38" t="s">
        <v>13</v>
      </c>
    </row>
    <row r="4115" spans="1:13" s="39" customFormat="1" ht="12.75" x14ac:dyDescent="0.2">
      <c r="A4115" s="33" t="s">
        <v>21</v>
      </c>
      <c r="B4115" s="33" t="s">
        <v>585</v>
      </c>
      <c r="C4115" s="34">
        <v>10</v>
      </c>
      <c r="D4115" s="33" t="s">
        <v>93</v>
      </c>
      <c r="E4115" s="33" t="s">
        <v>4424</v>
      </c>
      <c r="F4115" s="35">
        <v>13111208</v>
      </c>
      <c r="G4115" s="33" t="s">
        <v>15072</v>
      </c>
      <c r="H4115" s="33">
        <v>4</v>
      </c>
      <c r="I4115" s="33">
        <v>6</v>
      </c>
      <c r="J4115" s="36">
        <v>1</v>
      </c>
      <c r="K4115" s="37">
        <v>14700000</v>
      </c>
      <c r="L4115" s="38" t="s">
        <v>15</v>
      </c>
      <c r="M4115" s="38" t="s">
        <v>13</v>
      </c>
    </row>
    <row r="4116" spans="1:13" s="39" customFormat="1" ht="12.75" x14ac:dyDescent="0.2">
      <c r="A4116" s="33" t="s">
        <v>21</v>
      </c>
      <c r="B4116" s="33" t="s">
        <v>585</v>
      </c>
      <c r="C4116" s="34">
        <v>10</v>
      </c>
      <c r="D4116" s="33" t="s">
        <v>93</v>
      </c>
      <c r="E4116" s="33" t="s">
        <v>4425</v>
      </c>
      <c r="F4116" s="35">
        <v>30103501</v>
      </c>
      <c r="G4116" s="33" t="s">
        <v>15072</v>
      </c>
      <c r="H4116" s="33">
        <v>4</v>
      </c>
      <c r="I4116" s="33">
        <v>6</v>
      </c>
      <c r="J4116" s="36">
        <v>1</v>
      </c>
      <c r="K4116" s="37">
        <v>4600000</v>
      </c>
      <c r="L4116" s="38" t="s">
        <v>15</v>
      </c>
      <c r="M4116" s="38" t="s">
        <v>13</v>
      </c>
    </row>
    <row r="4117" spans="1:13" s="39" customFormat="1" ht="12.75" x14ac:dyDescent="0.2">
      <c r="A4117" s="33" t="s">
        <v>21</v>
      </c>
      <c r="B4117" s="33" t="s">
        <v>585</v>
      </c>
      <c r="C4117" s="34">
        <v>10</v>
      </c>
      <c r="D4117" s="33" t="s">
        <v>93</v>
      </c>
      <c r="E4117" s="33" t="s">
        <v>4426</v>
      </c>
      <c r="F4117" s="35">
        <v>40141731</v>
      </c>
      <c r="G4117" s="33" t="s">
        <v>15072</v>
      </c>
      <c r="H4117" s="33">
        <v>4</v>
      </c>
      <c r="I4117" s="33">
        <v>7</v>
      </c>
      <c r="J4117" s="36">
        <v>2</v>
      </c>
      <c r="K4117" s="37">
        <v>84594</v>
      </c>
      <c r="L4117" s="38" t="s">
        <v>15</v>
      </c>
      <c r="M4117" s="38" t="s">
        <v>13</v>
      </c>
    </row>
    <row r="4118" spans="1:13" s="39" customFormat="1" ht="12.75" x14ac:dyDescent="0.2">
      <c r="A4118" s="33" t="s">
        <v>21</v>
      </c>
      <c r="B4118" s="33" t="s">
        <v>586</v>
      </c>
      <c r="C4118" s="34">
        <v>10</v>
      </c>
      <c r="D4118" s="33" t="s">
        <v>94</v>
      </c>
      <c r="E4118" s="33" t="s">
        <v>4427</v>
      </c>
      <c r="F4118" s="35">
        <v>72154056</v>
      </c>
      <c r="G4118" s="33" t="s">
        <v>15071</v>
      </c>
      <c r="H4118" s="33">
        <v>2</v>
      </c>
      <c r="I4118" s="33">
        <v>2</v>
      </c>
      <c r="J4118" s="36">
        <v>1</v>
      </c>
      <c r="K4118" s="37">
        <v>10989888</v>
      </c>
      <c r="L4118" s="38" t="s">
        <v>12</v>
      </c>
      <c r="M4118" s="38" t="s">
        <v>13</v>
      </c>
    </row>
    <row r="4119" spans="1:13" s="39" customFormat="1" ht="12.75" x14ac:dyDescent="0.2">
      <c r="A4119" s="33" t="s">
        <v>21</v>
      </c>
      <c r="B4119" s="33" t="s">
        <v>586</v>
      </c>
      <c r="C4119" s="34">
        <v>10</v>
      </c>
      <c r="D4119" s="33" t="s">
        <v>94</v>
      </c>
      <c r="E4119" s="33" t="s">
        <v>4428</v>
      </c>
      <c r="F4119" s="35">
        <v>70171707</v>
      </c>
      <c r="G4119" s="33" t="s">
        <v>15071</v>
      </c>
      <c r="H4119" s="33">
        <v>2</v>
      </c>
      <c r="I4119" s="33">
        <v>2</v>
      </c>
      <c r="J4119" s="36">
        <v>1</v>
      </c>
      <c r="K4119" s="37">
        <v>29770158.600000001</v>
      </c>
      <c r="L4119" s="38" t="s">
        <v>12</v>
      </c>
      <c r="M4119" s="38" t="s">
        <v>13</v>
      </c>
    </row>
    <row r="4120" spans="1:13" s="39" customFormat="1" ht="12.75" x14ac:dyDescent="0.2">
      <c r="A4120" s="33" t="s">
        <v>21</v>
      </c>
      <c r="B4120" s="33" t="s">
        <v>586</v>
      </c>
      <c r="C4120" s="34">
        <v>10</v>
      </c>
      <c r="D4120" s="33" t="s">
        <v>94</v>
      </c>
      <c r="E4120" s="33" t="s">
        <v>4429</v>
      </c>
      <c r="F4120" s="35">
        <v>76101503</v>
      </c>
      <c r="G4120" s="33" t="s">
        <v>466</v>
      </c>
      <c r="H4120" s="33">
        <v>2</v>
      </c>
      <c r="I4120" s="33">
        <v>2</v>
      </c>
      <c r="J4120" s="36">
        <v>1</v>
      </c>
      <c r="K4120" s="37">
        <v>866320</v>
      </c>
      <c r="L4120" s="38" t="s">
        <v>12</v>
      </c>
      <c r="M4120" s="38" t="s">
        <v>13</v>
      </c>
    </row>
    <row r="4121" spans="1:13" s="39" customFormat="1" ht="12.75" x14ac:dyDescent="0.2">
      <c r="A4121" s="33" t="s">
        <v>21</v>
      </c>
      <c r="B4121" s="33" t="s">
        <v>586</v>
      </c>
      <c r="C4121" s="34">
        <v>10</v>
      </c>
      <c r="D4121" s="33" t="s">
        <v>94</v>
      </c>
      <c r="E4121" s="33" t="s">
        <v>4430</v>
      </c>
      <c r="F4121" s="35">
        <v>72102900</v>
      </c>
      <c r="G4121" s="33" t="s">
        <v>15071</v>
      </c>
      <c r="H4121" s="33">
        <v>4</v>
      </c>
      <c r="I4121" s="33">
        <v>7</v>
      </c>
      <c r="J4121" s="36">
        <v>1</v>
      </c>
      <c r="K4121" s="37">
        <v>58828600.25</v>
      </c>
      <c r="L4121" s="38" t="s">
        <v>12</v>
      </c>
      <c r="M4121" s="38" t="s">
        <v>13</v>
      </c>
    </row>
    <row r="4122" spans="1:13" s="39" customFormat="1" ht="12.75" x14ac:dyDescent="0.2">
      <c r="A4122" s="33" t="s">
        <v>21</v>
      </c>
      <c r="B4122" s="33" t="s">
        <v>586</v>
      </c>
      <c r="C4122" s="34">
        <v>10</v>
      </c>
      <c r="D4122" s="33" t="s">
        <v>94</v>
      </c>
      <c r="E4122" s="33" t="s">
        <v>4431</v>
      </c>
      <c r="F4122" s="35">
        <v>72151303</v>
      </c>
      <c r="G4122" s="33" t="s">
        <v>15071</v>
      </c>
      <c r="H4122" s="33">
        <v>4</v>
      </c>
      <c r="I4122" s="33">
        <v>7</v>
      </c>
      <c r="J4122" s="36">
        <v>1</v>
      </c>
      <c r="K4122" s="37">
        <v>23312450.920000002</v>
      </c>
      <c r="L4122" s="38" t="s">
        <v>12</v>
      </c>
      <c r="M4122" s="38" t="s">
        <v>13</v>
      </c>
    </row>
    <row r="4123" spans="1:13" s="39" customFormat="1" ht="12.75" x14ac:dyDescent="0.2">
      <c r="A4123" s="33" t="s">
        <v>21</v>
      </c>
      <c r="B4123" s="33" t="s">
        <v>586</v>
      </c>
      <c r="C4123" s="34">
        <v>10</v>
      </c>
      <c r="D4123" s="33" t="s">
        <v>94</v>
      </c>
      <c r="E4123" s="33" t="s">
        <v>4432</v>
      </c>
      <c r="F4123" s="35">
        <v>72102900</v>
      </c>
      <c r="G4123" s="33" t="s">
        <v>15071</v>
      </c>
      <c r="H4123" s="33">
        <v>2</v>
      </c>
      <c r="I4123" s="33">
        <v>3</v>
      </c>
      <c r="J4123" s="36">
        <v>1</v>
      </c>
      <c r="K4123" s="37">
        <v>14839554.949999999</v>
      </c>
      <c r="L4123" s="38" t="s">
        <v>12</v>
      </c>
      <c r="M4123" s="38" t="s">
        <v>13</v>
      </c>
    </row>
    <row r="4124" spans="1:13" s="39" customFormat="1" ht="12.75" x14ac:dyDescent="0.2">
      <c r="A4124" s="33" t="s">
        <v>21</v>
      </c>
      <c r="B4124" s="33" t="s">
        <v>587</v>
      </c>
      <c r="C4124" s="34">
        <v>10</v>
      </c>
      <c r="D4124" s="33" t="s">
        <v>95</v>
      </c>
      <c r="E4124" s="33" t="s">
        <v>4433</v>
      </c>
      <c r="F4124" s="35">
        <v>73152101</v>
      </c>
      <c r="G4124" s="33" t="s">
        <v>15071</v>
      </c>
      <c r="H4124" s="33">
        <v>2</v>
      </c>
      <c r="I4124" s="33">
        <v>3</v>
      </c>
      <c r="J4124" s="36">
        <v>1</v>
      </c>
      <c r="K4124" s="37">
        <v>400000</v>
      </c>
      <c r="L4124" s="38" t="s">
        <v>12</v>
      </c>
      <c r="M4124" s="38" t="s">
        <v>13</v>
      </c>
    </row>
    <row r="4125" spans="1:13" s="39" customFormat="1" ht="12.75" x14ac:dyDescent="0.2">
      <c r="A4125" s="33" t="s">
        <v>21</v>
      </c>
      <c r="B4125" s="33" t="s">
        <v>587</v>
      </c>
      <c r="C4125" s="34">
        <v>10</v>
      </c>
      <c r="D4125" s="33" t="s">
        <v>95</v>
      </c>
      <c r="E4125" s="33" t="s">
        <v>4434</v>
      </c>
      <c r="F4125" s="35">
        <v>73152106</v>
      </c>
      <c r="G4125" s="33" t="s">
        <v>15071</v>
      </c>
      <c r="H4125" s="33">
        <v>2</v>
      </c>
      <c r="I4125" s="33">
        <v>3</v>
      </c>
      <c r="J4125" s="36">
        <v>1</v>
      </c>
      <c r="K4125" s="37">
        <v>1000000</v>
      </c>
      <c r="L4125" s="38" t="s">
        <v>12</v>
      </c>
      <c r="M4125" s="38" t="s">
        <v>13</v>
      </c>
    </row>
    <row r="4126" spans="1:13" s="39" customFormat="1" ht="12.75" x14ac:dyDescent="0.2">
      <c r="A4126" s="33" t="s">
        <v>21</v>
      </c>
      <c r="B4126" s="33" t="s">
        <v>587</v>
      </c>
      <c r="C4126" s="34">
        <v>10</v>
      </c>
      <c r="D4126" s="33" t="s">
        <v>95</v>
      </c>
      <c r="E4126" s="33" t="s">
        <v>4435</v>
      </c>
      <c r="F4126" s="35">
        <v>72151001</v>
      </c>
      <c r="G4126" s="33" t="s">
        <v>15071</v>
      </c>
      <c r="H4126" s="33">
        <v>2</v>
      </c>
      <c r="I4126" s="33">
        <v>3</v>
      </c>
      <c r="J4126" s="36">
        <v>1</v>
      </c>
      <c r="K4126" s="37">
        <v>7000000</v>
      </c>
      <c r="L4126" s="38" t="s">
        <v>12</v>
      </c>
      <c r="M4126" s="38" t="s">
        <v>13</v>
      </c>
    </row>
    <row r="4127" spans="1:13" s="39" customFormat="1" ht="12.75" x14ac:dyDescent="0.2">
      <c r="A4127" s="33" t="s">
        <v>21</v>
      </c>
      <c r="B4127" s="33" t="s">
        <v>587</v>
      </c>
      <c r="C4127" s="34">
        <v>10</v>
      </c>
      <c r="D4127" s="33" t="s">
        <v>95</v>
      </c>
      <c r="E4127" s="33" t="s">
        <v>4436</v>
      </c>
      <c r="F4127" s="35">
        <v>73152106</v>
      </c>
      <c r="G4127" s="33" t="s">
        <v>15071</v>
      </c>
      <c r="H4127" s="33">
        <v>2</v>
      </c>
      <c r="I4127" s="33">
        <v>3</v>
      </c>
      <c r="J4127" s="36">
        <v>1</v>
      </c>
      <c r="K4127" s="37">
        <v>1400000</v>
      </c>
      <c r="L4127" s="38" t="s">
        <v>12</v>
      </c>
      <c r="M4127" s="38" t="s">
        <v>13</v>
      </c>
    </row>
    <row r="4128" spans="1:13" s="39" customFormat="1" ht="12.75" x14ac:dyDescent="0.2">
      <c r="A4128" s="33" t="s">
        <v>21</v>
      </c>
      <c r="B4128" s="33" t="s">
        <v>587</v>
      </c>
      <c r="C4128" s="34">
        <v>10</v>
      </c>
      <c r="D4128" s="33" t="s">
        <v>95</v>
      </c>
      <c r="E4128" s="33" t="s">
        <v>4437</v>
      </c>
      <c r="F4128" s="35">
        <v>73152106</v>
      </c>
      <c r="G4128" s="33" t="s">
        <v>15071</v>
      </c>
      <c r="H4128" s="33">
        <v>2</v>
      </c>
      <c r="I4128" s="33">
        <v>3</v>
      </c>
      <c r="J4128" s="36">
        <v>1</v>
      </c>
      <c r="K4128" s="37">
        <v>1000000</v>
      </c>
      <c r="L4128" s="38" t="s">
        <v>12</v>
      </c>
      <c r="M4128" s="38" t="s">
        <v>13</v>
      </c>
    </row>
    <row r="4129" spans="1:13" s="39" customFormat="1" ht="12.75" x14ac:dyDescent="0.2">
      <c r="A4129" s="33" t="s">
        <v>21</v>
      </c>
      <c r="B4129" s="33" t="s">
        <v>587</v>
      </c>
      <c r="C4129" s="34">
        <v>10</v>
      </c>
      <c r="D4129" s="33" t="s">
        <v>95</v>
      </c>
      <c r="E4129" s="33" t="s">
        <v>4438</v>
      </c>
      <c r="F4129" s="35">
        <v>73152106</v>
      </c>
      <c r="G4129" s="33" t="s">
        <v>15071</v>
      </c>
      <c r="H4129" s="33">
        <v>2</v>
      </c>
      <c r="I4129" s="33">
        <v>3</v>
      </c>
      <c r="J4129" s="36">
        <v>1</v>
      </c>
      <c r="K4129" s="37">
        <v>700000</v>
      </c>
      <c r="L4129" s="38" t="s">
        <v>12</v>
      </c>
      <c r="M4129" s="38" t="s">
        <v>13</v>
      </c>
    </row>
    <row r="4130" spans="1:13" s="39" customFormat="1" ht="12.75" x14ac:dyDescent="0.2">
      <c r="A4130" s="33" t="s">
        <v>21</v>
      </c>
      <c r="B4130" s="33" t="s">
        <v>587</v>
      </c>
      <c r="C4130" s="34">
        <v>10</v>
      </c>
      <c r="D4130" s="33" t="s">
        <v>95</v>
      </c>
      <c r="E4130" s="33" t="s">
        <v>4439</v>
      </c>
      <c r="F4130" s="35">
        <v>73152106</v>
      </c>
      <c r="G4130" s="33" t="s">
        <v>15071</v>
      </c>
      <c r="H4130" s="33">
        <v>2</v>
      </c>
      <c r="I4130" s="33">
        <v>3</v>
      </c>
      <c r="J4130" s="36">
        <v>1</v>
      </c>
      <c r="K4130" s="37">
        <v>500000</v>
      </c>
      <c r="L4130" s="38" t="s">
        <v>12</v>
      </c>
      <c r="M4130" s="38" t="s">
        <v>13</v>
      </c>
    </row>
    <row r="4131" spans="1:13" s="39" customFormat="1" ht="12.75" x14ac:dyDescent="0.2">
      <c r="A4131" s="33" t="s">
        <v>21</v>
      </c>
      <c r="B4131" s="33" t="s">
        <v>587</v>
      </c>
      <c r="C4131" s="34">
        <v>10</v>
      </c>
      <c r="D4131" s="33" t="s">
        <v>95</v>
      </c>
      <c r="E4131" s="33" t="s">
        <v>4440</v>
      </c>
      <c r="F4131" s="35">
        <v>73152101</v>
      </c>
      <c r="G4131" s="33" t="s">
        <v>15071</v>
      </c>
      <c r="H4131" s="33">
        <v>2</v>
      </c>
      <c r="I4131" s="33">
        <v>3</v>
      </c>
      <c r="J4131" s="36">
        <v>1</v>
      </c>
      <c r="K4131" s="37">
        <v>500000</v>
      </c>
      <c r="L4131" s="38" t="s">
        <v>12</v>
      </c>
      <c r="M4131" s="38" t="s">
        <v>13</v>
      </c>
    </row>
    <row r="4132" spans="1:13" s="39" customFormat="1" ht="12.75" x14ac:dyDescent="0.2">
      <c r="A4132" s="33" t="s">
        <v>21</v>
      </c>
      <c r="B4132" s="33" t="s">
        <v>587</v>
      </c>
      <c r="C4132" s="34">
        <v>10</v>
      </c>
      <c r="D4132" s="33" t="s">
        <v>95</v>
      </c>
      <c r="E4132" s="33" t="s">
        <v>4441</v>
      </c>
      <c r="F4132" s="35">
        <v>73152101</v>
      </c>
      <c r="G4132" s="33" t="s">
        <v>15071</v>
      </c>
      <c r="H4132" s="33">
        <v>2</v>
      </c>
      <c r="I4132" s="33">
        <v>3</v>
      </c>
      <c r="J4132" s="36">
        <v>1</v>
      </c>
      <c r="K4132" s="37">
        <v>1000000</v>
      </c>
      <c r="L4132" s="38" t="s">
        <v>12</v>
      </c>
      <c r="M4132" s="38" t="s">
        <v>13</v>
      </c>
    </row>
    <row r="4133" spans="1:13" s="39" customFormat="1" ht="12.75" x14ac:dyDescent="0.2">
      <c r="A4133" s="33" t="s">
        <v>21</v>
      </c>
      <c r="B4133" s="33" t="s">
        <v>587</v>
      </c>
      <c r="C4133" s="34">
        <v>10</v>
      </c>
      <c r="D4133" s="33" t="s">
        <v>95</v>
      </c>
      <c r="E4133" s="33" t="s">
        <v>4442</v>
      </c>
      <c r="F4133" s="35">
        <v>73152106</v>
      </c>
      <c r="G4133" s="33" t="s">
        <v>15071</v>
      </c>
      <c r="H4133" s="33">
        <v>2</v>
      </c>
      <c r="I4133" s="33">
        <v>3</v>
      </c>
      <c r="J4133" s="36">
        <v>1</v>
      </c>
      <c r="K4133" s="37">
        <v>700000</v>
      </c>
      <c r="L4133" s="38" t="s">
        <v>12</v>
      </c>
      <c r="M4133" s="38" t="s">
        <v>13</v>
      </c>
    </row>
    <row r="4134" spans="1:13" s="39" customFormat="1" ht="12.75" x14ac:dyDescent="0.2">
      <c r="A4134" s="33" t="s">
        <v>21</v>
      </c>
      <c r="B4134" s="33" t="s">
        <v>587</v>
      </c>
      <c r="C4134" s="34">
        <v>10</v>
      </c>
      <c r="D4134" s="33" t="s">
        <v>95</v>
      </c>
      <c r="E4134" s="33" t="s">
        <v>4443</v>
      </c>
      <c r="F4134" s="35">
        <v>73152101</v>
      </c>
      <c r="G4134" s="33" t="s">
        <v>15071</v>
      </c>
      <c r="H4134" s="33">
        <v>2</v>
      </c>
      <c r="I4134" s="33">
        <v>3</v>
      </c>
      <c r="J4134" s="36">
        <v>1</v>
      </c>
      <c r="K4134" s="37">
        <v>1400000</v>
      </c>
      <c r="L4134" s="38" t="s">
        <v>12</v>
      </c>
      <c r="M4134" s="38" t="s">
        <v>13</v>
      </c>
    </row>
    <row r="4135" spans="1:13" s="39" customFormat="1" ht="12.75" x14ac:dyDescent="0.2">
      <c r="A4135" s="33" t="s">
        <v>21</v>
      </c>
      <c r="B4135" s="33" t="s">
        <v>587</v>
      </c>
      <c r="C4135" s="34">
        <v>10</v>
      </c>
      <c r="D4135" s="33" t="s">
        <v>95</v>
      </c>
      <c r="E4135" s="33" t="s">
        <v>4444</v>
      </c>
      <c r="F4135" s="35">
        <v>73152106</v>
      </c>
      <c r="G4135" s="33" t="s">
        <v>15071</v>
      </c>
      <c r="H4135" s="33">
        <v>2</v>
      </c>
      <c r="I4135" s="33">
        <v>3</v>
      </c>
      <c r="J4135" s="36">
        <v>1</v>
      </c>
      <c r="K4135" s="37">
        <v>600000</v>
      </c>
      <c r="L4135" s="38" t="s">
        <v>12</v>
      </c>
      <c r="M4135" s="38" t="s">
        <v>13</v>
      </c>
    </row>
    <row r="4136" spans="1:13" s="39" customFormat="1" ht="12.75" x14ac:dyDescent="0.2">
      <c r="A4136" s="33" t="s">
        <v>21</v>
      </c>
      <c r="B4136" s="33" t="s">
        <v>587</v>
      </c>
      <c r="C4136" s="34">
        <v>10</v>
      </c>
      <c r="D4136" s="33" t="s">
        <v>95</v>
      </c>
      <c r="E4136" s="33" t="s">
        <v>4445</v>
      </c>
      <c r="F4136" s="35">
        <v>73152101</v>
      </c>
      <c r="G4136" s="33" t="s">
        <v>15071</v>
      </c>
      <c r="H4136" s="33">
        <v>2</v>
      </c>
      <c r="I4136" s="33">
        <v>3</v>
      </c>
      <c r="J4136" s="36">
        <v>1</v>
      </c>
      <c r="K4136" s="37">
        <v>1400000</v>
      </c>
      <c r="L4136" s="38" t="s">
        <v>12</v>
      </c>
      <c r="M4136" s="38" t="s">
        <v>13</v>
      </c>
    </row>
    <row r="4137" spans="1:13" s="39" customFormat="1" ht="12.75" x14ac:dyDescent="0.2">
      <c r="A4137" s="33" t="s">
        <v>21</v>
      </c>
      <c r="B4137" s="33" t="s">
        <v>587</v>
      </c>
      <c r="C4137" s="34">
        <v>10</v>
      </c>
      <c r="D4137" s="33" t="s">
        <v>95</v>
      </c>
      <c r="E4137" s="33" t="s">
        <v>4446</v>
      </c>
      <c r="F4137" s="35">
        <v>73152101</v>
      </c>
      <c r="G4137" s="33" t="s">
        <v>15071</v>
      </c>
      <c r="H4137" s="33">
        <v>1</v>
      </c>
      <c r="I4137" s="33">
        <v>6</v>
      </c>
      <c r="J4137" s="36">
        <v>1</v>
      </c>
      <c r="K4137" s="37">
        <v>2400000.9</v>
      </c>
      <c r="L4137" s="38" t="s">
        <v>12</v>
      </c>
      <c r="M4137" s="38" t="s">
        <v>13</v>
      </c>
    </row>
    <row r="4138" spans="1:13" s="39" customFormat="1" ht="12.75" x14ac:dyDescent="0.2">
      <c r="A4138" s="33" t="s">
        <v>21</v>
      </c>
      <c r="B4138" s="33" t="s">
        <v>587</v>
      </c>
      <c r="C4138" s="34">
        <v>10</v>
      </c>
      <c r="D4138" s="33" t="s">
        <v>95</v>
      </c>
      <c r="E4138" s="33" t="s">
        <v>4447</v>
      </c>
      <c r="F4138" s="35">
        <v>73152106</v>
      </c>
      <c r="G4138" s="33" t="s">
        <v>15071</v>
      </c>
      <c r="H4138" s="33">
        <v>2</v>
      </c>
      <c r="I4138" s="33">
        <v>3</v>
      </c>
      <c r="J4138" s="36">
        <v>1</v>
      </c>
      <c r="K4138" s="37">
        <v>500000</v>
      </c>
      <c r="L4138" s="38" t="s">
        <v>12</v>
      </c>
      <c r="M4138" s="38" t="s">
        <v>13</v>
      </c>
    </row>
    <row r="4139" spans="1:13" s="39" customFormat="1" ht="12.75" x14ac:dyDescent="0.2">
      <c r="A4139" s="33" t="s">
        <v>21</v>
      </c>
      <c r="B4139" s="33" t="s">
        <v>587</v>
      </c>
      <c r="C4139" s="34">
        <v>10</v>
      </c>
      <c r="D4139" s="33" t="s">
        <v>95</v>
      </c>
      <c r="E4139" s="33" t="s">
        <v>4448</v>
      </c>
      <c r="F4139" s="35">
        <v>73152101</v>
      </c>
      <c r="G4139" s="33" t="s">
        <v>15071</v>
      </c>
      <c r="H4139" s="33">
        <v>2</v>
      </c>
      <c r="I4139" s="33">
        <v>3</v>
      </c>
      <c r="J4139" s="36">
        <v>1</v>
      </c>
      <c r="K4139" s="37">
        <v>1300000</v>
      </c>
      <c r="L4139" s="38" t="s">
        <v>12</v>
      </c>
      <c r="M4139" s="38" t="s">
        <v>13</v>
      </c>
    </row>
    <row r="4140" spans="1:13" s="39" customFormat="1" ht="12.75" x14ac:dyDescent="0.2">
      <c r="A4140" s="33" t="s">
        <v>21</v>
      </c>
      <c r="B4140" s="33" t="s">
        <v>587</v>
      </c>
      <c r="C4140" s="34">
        <v>10</v>
      </c>
      <c r="D4140" s="33" t="s">
        <v>95</v>
      </c>
      <c r="E4140" s="33" t="s">
        <v>4449</v>
      </c>
      <c r="F4140" s="35">
        <v>72153300</v>
      </c>
      <c r="G4140" s="33" t="s">
        <v>466</v>
      </c>
      <c r="H4140" s="33">
        <v>2</v>
      </c>
      <c r="I4140" s="33">
        <v>3</v>
      </c>
      <c r="J4140" s="36">
        <v>1</v>
      </c>
      <c r="K4140" s="37">
        <v>8972600</v>
      </c>
      <c r="L4140" s="38" t="s">
        <v>12</v>
      </c>
      <c r="M4140" s="38" t="s">
        <v>13</v>
      </c>
    </row>
    <row r="4141" spans="1:13" s="39" customFormat="1" ht="12.75" x14ac:dyDescent="0.2">
      <c r="A4141" s="33" t="s">
        <v>21</v>
      </c>
      <c r="B4141" s="33" t="s">
        <v>587</v>
      </c>
      <c r="C4141" s="34">
        <v>10</v>
      </c>
      <c r="D4141" s="33" t="s">
        <v>95</v>
      </c>
      <c r="E4141" s="33" t="s">
        <v>4450</v>
      </c>
      <c r="F4141" s="35">
        <v>72101509</v>
      </c>
      <c r="G4141" s="33" t="s">
        <v>15071</v>
      </c>
      <c r="H4141" s="33">
        <v>3</v>
      </c>
      <c r="I4141" s="33">
        <v>9</v>
      </c>
      <c r="J4141" s="36">
        <v>1</v>
      </c>
      <c r="K4141" s="37">
        <v>1454500</v>
      </c>
      <c r="L4141" s="38" t="s">
        <v>12</v>
      </c>
      <c r="M4141" s="38" t="s">
        <v>13</v>
      </c>
    </row>
    <row r="4142" spans="1:13" s="39" customFormat="1" ht="12.75" x14ac:dyDescent="0.2">
      <c r="A4142" s="33" t="s">
        <v>21</v>
      </c>
      <c r="B4142" s="33" t="s">
        <v>587</v>
      </c>
      <c r="C4142" s="34">
        <v>10</v>
      </c>
      <c r="D4142" s="33" t="s">
        <v>95</v>
      </c>
      <c r="E4142" s="33" t="s">
        <v>4451</v>
      </c>
      <c r="F4142" s="35">
        <v>76101503</v>
      </c>
      <c r="G4142" s="33" t="s">
        <v>466</v>
      </c>
      <c r="H4142" s="33">
        <v>3</v>
      </c>
      <c r="I4142" s="33">
        <v>9</v>
      </c>
      <c r="J4142" s="36">
        <v>1</v>
      </c>
      <c r="K4142" s="37">
        <v>1068620</v>
      </c>
      <c r="L4142" s="38" t="s">
        <v>12</v>
      </c>
      <c r="M4142" s="38" t="s">
        <v>13</v>
      </c>
    </row>
    <row r="4143" spans="1:13" s="39" customFormat="1" ht="12.75" x14ac:dyDescent="0.2">
      <c r="A4143" s="33" t="s">
        <v>21</v>
      </c>
      <c r="B4143" s="33" t="s">
        <v>587</v>
      </c>
      <c r="C4143" s="34">
        <v>10</v>
      </c>
      <c r="D4143" s="33" t="s">
        <v>95</v>
      </c>
      <c r="E4143" s="33" t="s">
        <v>4452</v>
      </c>
      <c r="F4143" s="35">
        <v>73152101</v>
      </c>
      <c r="G4143" s="33" t="s">
        <v>15071</v>
      </c>
      <c r="H4143" s="33">
        <v>2</v>
      </c>
      <c r="I4143" s="33">
        <v>9</v>
      </c>
      <c r="J4143" s="36">
        <v>1</v>
      </c>
      <c r="K4143" s="37">
        <v>9000000</v>
      </c>
      <c r="L4143" s="38" t="s">
        <v>12</v>
      </c>
      <c r="M4143" s="38" t="s">
        <v>13</v>
      </c>
    </row>
    <row r="4144" spans="1:13" s="39" customFormat="1" ht="12.75" x14ac:dyDescent="0.2">
      <c r="A4144" s="33" t="s">
        <v>21</v>
      </c>
      <c r="B4144" s="33" t="s">
        <v>587</v>
      </c>
      <c r="C4144" s="34">
        <v>10</v>
      </c>
      <c r="D4144" s="33" t="s">
        <v>95</v>
      </c>
      <c r="E4144" s="33" t="s">
        <v>4453</v>
      </c>
      <c r="F4144" s="35">
        <v>73152108</v>
      </c>
      <c r="G4144" s="33" t="s">
        <v>15071</v>
      </c>
      <c r="H4144" s="33">
        <v>4</v>
      </c>
      <c r="I4144" s="33">
        <v>1</v>
      </c>
      <c r="J4144" s="36">
        <v>1</v>
      </c>
      <c r="K4144" s="37">
        <v>2100000</v>
      </c>
      <c r="L4144" s="38" t="s">
        <v>12</v>
      </c>
      <c r="M4144" s="38" t="s">
        <v>13</v>
      </c>
    </row>
    <row r="4145" spans="1:13" s="39" customFormat="1" ht="12.75" x14ac:dyDescent="0.2">
      <c r="A4145" s="33" t="s">
        <v>21</v>
      </c>
      <c r="B4145" s="33" t="s">
        <v>587</v>
      </c>
      <c r="C4145" s="34">
        <v>10</v>
      </c>
      <c r="D4145" s="33" t="s">
        <v>95</v>
      </c>
      <c r="E4145" s="33" t="s">
        <v>4454</v>
      </c>
      <c r="F4145" s="35">
        <v>73152108</v>
      </c>
      <c r="G4145" s="33" t="s">
        <v>15071</v>
      </c>
      <c r="H4145" s="33">
        <v>4</v>
      </c>
      <c r="I4145" s="33">
        <v>1</v>
      </c>
      <c r="J4145" s="36">
        <v>1</v>
      </c>
      <c r="K4145" s="37">
        <v>1900000</v>
      </c>
      <c r="L4145" s="38" t="s">
        <v>12</v>
      </c>
      <c r="M4145" s="38" t="s">
        <v>13</v>
      </c>
    </row>
    <row r="4146" spans="1:13" s="39" customFormat="1" ht="12.75" x14ac:dyDescent="0.2">
      <c r="A4146" s="33" t="s">
        <v>21</v>
      </c>
      <c r="B4146" s="33" t="s">
        <v>587</v>
      </c>
      <c r="C4146" s="34">
        <v>10</v>
      </c>
      <c r="D4146" s="33" t="s">
        <v>95</v>
      </c>
      <c r="E4146" s="33" t="s">
        <v>4455</v>
      </c>
      <c r="F4146" s="35">
        <v>73152106</v>
      </c>
      <c r="G4146" s="33" t="s">
        <v>15071</v>
      </c>
      <c r="H4146" s="33">
        <v>2</v>
      </c>
      <c r="I4146" s="33">
        <v>3</v>
      </c>
      <c r="J4146" s="36">
        <v>1</v>
      </c>
      <c r="K4146" s="37">
        <v>5000000</v>
      </c>
      <c r="L4146" s="38" t="s">
        <v>12</v>
      </c>
      <c r="M4146" s="38" t="s">
        <v>13</v>
      </c>
    </row>
    <row r="4147" spans="1:13" s="39" customFormat="1" ht="12.75" x14ac:dyDescent="0.2">
      <c r="A4147" s="33" t="s">
        <v>21</v>
      </c>
      <c r="B4147" s="33" t="s">
        <v>587</v>
      </c>
      <c r="C4147" s="34">
        <v>10</v>
      </c>
      <c r="D4147" s="33" t="s">
        <v>95</v>
      </c>
      <c r="E4147" s="33" t="s">
        <v>4456</v>
      </c>
      <c r="F4147" s="35">
        <v>72154022</v>
      </c>
      <c r="G4147" s="33" t="s">
        <v>466</v>
      </c>
      <c r="H4147" s="33">
        <v>4</v>
      </c>
      <c r="I4147" s="33">
        <v>7</v>
      </c>
      <c r="J4147" s="36">
        <v>1</v>
      </c>
      <c r="K4147" s="37">
        <v>1376145</v>
      </c>
      <c r="L4147" s="38" t="s">
        <v>12</v>
      </c>
      <c r="M4147" s="38" t="s">
        <v>13</v>
      </c>
    </row>
    <row r="4148" spans="1:13" s="39" customFormat="1" ht="12.75" x14ac:dyDescent="0.2">
      <c r="A4148" s="33" t="s">
        <v>21</v>
      </c>
      <c r="B4148" s="33" t="s">
        <v>587</v>
      </c>
      <c r="C4148" s="34">
        <v>10</v>
      </c>
      <c r="D4148" s="33" t="s">
        <v>95</v>
      </c>
      <c r="E4148" s="33" t="s">
        <v>4457</v>
      </c>
      <c r="F4148" s="35">
        <v>72154022</v>
      </c>
      <c r="G4148" s="33" t="s">
        <v>466</v>
      </c>
      <c r="H4148" s="33">
        <v>4</v>
      </c>
      <c r="I4148" s="33">
        <v>7</v>
      </c>
      <c r="J4148" s="36">
        <v>1</v>
      </c>
      <c r="K4148" s="37">
        <v>1376146</v>
      </c>
      <c r="L4148" s="38" t="s">
        <v>12</v>
      </c>
      <c r="M4148" s="38" t="s">
        <v>13</v>
      </c>
    </row>
    <row r="4149" spans="1:13" s="39" customFormat="1" ht="12.75" x14ac:dyDescent="0.2">
      <c r="A4149" s="33" t="s">
        <v>21</v>
      </c>
      <c r="B4149" s="33" t="s">
        <v>587</v>
      </c>
      <c r="C4149" s="34">
        <v>10</v>
      </c>
      <c r="D4149" s="33" t="s">
        <v>95</v>
      </c>
      <c r="E4149" s="33" t="s">
        <v>4458</v>
      </c>
      <c r="F4149" s="35">
        <v>72154022</v>
      </c>
      <c r="G4149" s="33" t="s">
        <v>466</v>
      </c>
      <c r="H4149" s="33">
        <v>4</v>
      </c>
      <c r="I4149" s="33">
        <v>7</v>
      </c>
      <c r="J4149" s="36">
        <v>1</v>
      </c>
      <c r="K4149" s="37">
        <v>1651376</v>
      </c>
      <c r="L4149" s="38" t="s">
        <v>12</v>
      </c>
      <c r="M4149" s="38" t="s">
        <v>13</v>
      </c>
    </row>
    <row r="4150" spans="1:13" s="39" customFormat="1" ht="12.75" x14ac:dyDescent="0.2">
      <c r="A4150" s="33" t="s">
        <v>21</v>
      </c>
      <c r="B4150" s="33" t="s">
        <v>587</v>
      </c>
      <c r="C4150" s="34">
        <v>10</v>
      </c>
      <c r="D4150" s="33" t="s">
        <v>95</v>
      </c>
      <c r="E4150" s="33" t="s">
        <v>4459</v>
      </c>
      <c r="F4150" s="35">
        <v>72154022</v>
      </c>
      <c r="G4150" s="33" t="s">
        <v>466</v>
      </c>
      <c r="H4150" s="33">
        <v>4</v>
      </c>
      <c r="I4150" s="33">
        <v>7</v>
      </c>
      <c r="J4150" s="36">
        <v>1</v>
      </c>
      <c r="K4150" s="37">
        <v>1651376</v>
      </c>
      <c r="L4150" s="38" t="s">
        <v>12</v>
      </c>
      <c r="M4150" s="38" t="s">
        <v>13</v>
      </c>
    </row>
    <row r="4151" spans="1:13" s="39" customFormat="1" ht="12.75" x14ac:dyDescent="0.2">
      <c r="A4151" s="33" t="s">
        <v>21</v>
      </c>
      <c r="B4151" s="33" t="s">
        <v>587</v>
      </c>
      <c r="C4151" s="34">
        <v>10</v>
      </c>
      <c r="D4151" s="33" t="s">
        <v>95</v>
      </c>
      <c r="E4151" s="33" t="s">
        <v>4460</v>
      </c>
      <c r="F4151" s="35">
        <v>72154022</v>
      </c>
      <c r="G4151" s="33" t="s">
        <v>466</v>
      </c>
      <c r="H4151" s="33">
        <v>4</v>
      </c>
      <c r="I4151" s="33">
        <v>7</v>
      </c>
      <c r="J4151" s="36">
        <v>1</v>
      </c>
      <c r="K4151" s="37">
        <v>1834862</v>
      </c>
      <c r="L4151" s="38" t="s">
        <v>12</v>
      </c>
      <c r="M4151" s="38" t="s">
        <v>13</v>
      </c>
    </row>
    <row r="4152" spans="1:13" s="39" customFormat="1" ht="12.75" x14ac:dyDescent="0.2">
      <c r="A4152" s="33" t="s">
        <v>21</v>
      </c>
      <c r="B4152" s="33" t="s">
        <v>587</v>
      </c>
      <c r="C4152" s="34">
        <v>10</v>
      </c>
      <c r="D4152" s="33" t="s">
        <v>95</v>
      </c>
      <c r="E4152" s="33" t="s">
        <v>4461</v>
      </c>
      <c r="F4152" s="35">
        <v>73152108</v>
      </c>
      <c r="G4152" s="33" t="s">
        <v>466</v>
      </c>
      <c r="H4152" s="33">
        <v>4</v>
      </c>
      <c r="I4152" s="33">
        <v>7</v>
      </c>
      <c r="J4152" s="36">
        <v>1</v>
      </c>
      <c r="K4152" s="37">
        <v>1834862</v>
      </c>
      <c r="L4152" s="38" t="s">
        <v>12</v>
      </c>
      <c r="M4152" s="38" t="s">
        <v>13</v>
      </c>
    </row>
    <row r="4153" spans="1:13" s="39" customFormat="1" ht="12.75" x14ac:dyDescent="0.2">
      <c r="A4153" s="33" t="s">
        <v>21</v>
      </c>
      <c r="B4153" s="33" t="s">
        <v>587</v>
      </c>
      <c r="C4153" s="34">
        <v>10</v>
      </c>
      <c r="D4153" s="33" t="s">
        <v>95</v>
      </c>
      <c r="E4153" s="33" t="s">
        <v>4462</v>
      </c>
      <c r="F4153" s="35">
        <v>73152108</v>
      </c>
      <c r="G4153" s="33" t="s">
        <v>466</v>
      </c>
      <c r="H4153" s="33">
        <v>4</v>
      </c>
      <c r="I4153" s="33">
        <v>7</v>
      </c>
      <c r="J4153" s="36">
        <v>1</v>
      </c>
      <c r="K4153" s="37">
        <v>1834862</v>
      </c>
      <c r="L4153" s="38" t="s">
        <v>12</v>
      </c>
      <c r="M4153" s="38" t="s">
        <v>13</v>
      </c>
    </row>
    <row r="4154" spans="1:13" s="39" customFormat="1" ht="12.75" x14ac:dyDescent="0.2">
      <c r="A4154" s="33" t="s">
        <v>21</v>
      </c>
      <c r="B4154" s="33" t="s">
        <v>587</v>
      </c>
      <c r="C4154" s="34">
        <v>10</v>
      </c>
      <c r="D4154" s="33" t="s">
        <v>95</v>
      </c>
      <c r="E4154" s="33" t="s">
        <v>4463</v>
      </c>
      <c r="F4154" s="35">
        <v>73152101</v>
      </c>
      <c r="G4154" s="33" t="s">
        <v>15071</v>
      </c>
      <c r="H4154" s="33">
        <v>4</v>
      </c>
      <c r="I4154" s="33">
        <v>7</v>
      </c>
      <c r="J4154" s="36">
        <v>1</v>
      </c>
      <c r="K4154" s="37">
        <v>2000000</v>
      </c>
      <c r="L4154" s="38" t="s">
        <v>12</v>
      </c>
      <c r="M4154" s="38" t="s">
        <v>13</v>
      </c>
    </row>
    <row r="4155" spans="1:13" s="39" customFormat="1" ht="12.75" x14ac:dyDescent="0.2">
      <c r="A4155" s="33" t="s">
        <v>21</v>
      </c>
      <c r="B4155" s="33" t="s">
        <v>587</v>
      </c>
      <c r="C4155" s="34">
        <v>10</v>
      </c>
      <c r="D4155" s="33" t="s">
        <v>95</v>
      </c>
      <c r="E4155" s="33" t="s">
        <v>4464</v>
      </c>
      <c r="F4155" s="35">
        <v>72101511</v>
      </c>
      <c r="G4155" s="33" t="s">
        <v>466</v>
      </c>
      <c r="H4155" s="33">
        <v>4</v>
      </c>
      <c r="I4155" s="33">
        <v>7</v>
      </c>
      <c r="J4155" s="36">
        <v>1</v>
      </c>
      <c r="K4155" s="37">
        <v>1926605</v>
      </c>
      <c r="L4155" s="38" t="s">
        <v>12</v>
      </c>
      <c r="M4155" s="38" t="s">
        <v>13</v>
      </c>
    </row>
    <row r="4156" spans="1:13" s="39" customFormat="1" ht="12.75" x14ac:dyDescent="0.2">
      <c r="A4156" s="33" t="s">
        <v>21</v>
      </c>
      <c r="B4156" s="33" t="s">
        <v>587</v>
      </c>
      <c r="C4156" s="34">
        <v>10</v>
      </c>
      <c r="D4156" s="33" t="s">
        <v>95</v>
      </c>
      <c r="E4156" s="33" t="s">
        <v>4465</v>
      </c>
      <c r="F4156" s="35">
        <v>72154022</v>
      </c>
      <c r="G4156" s="33" t="s">
        <v>466</v>
      </c>
      <c r="H4156" s="33">
        <v>4</v>
      </c>
      <c r="I4156" s="33">
        <v>7</v>
      </c>
      <c r="J4156" s="36">
        <v>1</v>
      </c>
      <c r="K4156" s="37">
        <v>2018348</v>
      </c>
      <c r="L4156" s="38" t="s">
        <v>12</v>
      </c>
      <c r="M4156" s="38" t="s">
        <v>13</v>
      </c>
    </row>
    <row r="4157" spans="1:13" s="39" customFormat="1" ht="12.75" x14ac:dyDescent="0.2">
      <c r="A4157" s="33" t="s">
        <v>21</v>
      </c>
      <c r="B4157" s="33" t="s">
        <v>587</v>
      </c>
      <c r="C4157" s="34">
        <v>10</v>
      </c>
      <c r="D4157" s="33" t="s">
        <v>95</v>
      </c>
      <c r="E4157" s="33" t="s">
        <v>4466</v>
      </c>
      <c r="F4157" s="35">
        <v>73152100</v>
      </c>
      <c r="G4157" s="33" t="s">
        <v>466</v>
      </c>
      <c r="H4157" s="33">
        <v>4</v>
      </c>
      <c r="I4157" s="33">
        <v>7</v>
      </c>
      <c r="J4157" s="36">
        <v>1</v>
      </c>
      <c r="K4157" s="37">
        <v>2018348</v>
      </c>
      <c r="L4157" s="38" t="s">
        <v>12</v>
      </c>
      <c r="M4157" s="38" t="s">
        <v>13</v>
      </c>
    </row>
    <row r="4158" spans="1:13" s="39" customFormat="1" ht="12.75" x14ac:dyDescent="0.2">
      <c r="A4158" s="33" t="s">
        <v>21</v>
      </c>
      <c r="B4158" s="33" t="s">
        <v>587</v>
      </c>
      <c r="C4158" s="34">
        <v>10</v>
      </c>
      <c r="D4158" s="33" t="s">
        <v>95</v>
      </c>
      <c r="E4158" s="33" t="s">
        <v>4467</v>
      </c>
      <c r="F4158" s="35">
        <v>72154022</v>
      </c>
      <c r="G4158" s="33" t="s">
        <v>466</v>
      </c>
      <c r="H4158" s="33">
        <v>4</v>
      </c>
      <c r="I4158" s="33">
        <v>7</v>
      </c>
      <c r="J4158" s="36">
        <v>1</v>
      </c>
      <c r="K4158" s="37">
        <v>2018348</v>
      </c>
      <c r="L4158" s="38" t="s">
        <v>12</v>
      </c>
      <c r="M4158" s="38" t="s">
        <v>13</v>
      </c>
    </row>
    <row r="4159" spans="1:13" s="39" customFormat="1" ht="12.75" x14ac:dyDescent="0.2">
      <c r="A4159" s="33" t="s">
        <v>21</v>
      </c>
      <c r="B4159" s="33" t="s">
        <v>587</v>
      </c>
      <c r="C4159" s="34">
        <v>10</v>
      </c>
      <c r="D4159" s="33" t="s">
        <v>95</v>
      </c>
      <c r="E4159" s="33" t="s">
        <v>4468</v>
      </c>
      <c r="F4159" s="35">
        <v>72154022</v>
      </c>
      <c r="G4159" s="33" t="s">
        <v>466</v>
      </c>
      <c r="H4159" s="33">
        <v>4</v>
      </c>
      <c r="I4159" s="33">
        <v>7</v>
      </c>
      <c r="J4159" s="36">
        <v>1</v>
      </c>
      <c r="K4159" s="37">
        <v>2018348</v>
      </c>
      <c r="L4159" s="38" t="s">
        <v>12</v>
      </c>
      <c r="M4159" s="38" t="s">
        <v>13</v>
      </c>
    </row>
    <row r="4160" spans="1:13" s="39" customFormat="1" ht="12.75" x14ac:dyDescent="0.2">
      <c r="A4160" s="33" t="s">
        <v>21</v>
      </c>
      <c r="B4160" s="33" t="s">
        <v>587</v>
      </c>
      <c r="C4160" s="34">
        <v>10</v>
      </c>
      <c r="D4160" s="33" t="s">
        <v>95</v>
      </c>
      <c r="E4160" s="33" t="s">
        <v>4469</v>
      </c>
      <c r="F4160" s="35">
        <v>72154022</v>
      </c>
      <c r="G4160" s="33" t="s">
        <v>466</v>
      </c>
      <c r="H4160" s="33">
        <v>4</v>
      </c>
      <c r="I4160" s="33">
        <v>7</v>
      </c>
      <c r="J4160" s="36">
        <v>1</v>
      </c>
      <c r="K4160" s="37">
        <v>2018348</v>
      </c>
      <c r="L4160" s="38" t="s">
        <v>12</v>
      </c>
      <c r="M4160" s="38" t="s">
        <v>13</v>
      </c>
    </row>
    <row r="4161" spans="1:13" s="39" customFormat="1" ht="12.75" x14ac:dyDescent="0.2">
      <c r="A4161" s="33" t="s">
        <v>21</v>
      </c>
      <c r="B4161" s="33" t="s">
        <v>587</v>
      </c>
      <c r="C4161" s="34">
        <v>10</v>
      </c>
      <c r="D4161" s="33" t="s">
        <v>95</v>
      </c>
      <c r="E4161" s="33" t="s">
        <v>4470</v>
      </c>
      <c r="F4161" s="35">
        <v>72154022</v>
      </c>
      <c r="G4161" s="33" t="s">
        <v>466</v>
      </c>
      <c r="H4161" s="33">
        <v>4</v>
      </c>
      <c r="I4161" s="33">
        <v>7</v>
      </c>
      <c r="J4161" s="36">
        <v>1</v>
      </c>
      <c r="K4161" s="37">
        <v>2018348</v>
      </c>
      <c r="L4161" s="38" t="s">
        <v>12</v>
      </c>
      <c r="M4161" s="38" t="s">
        <v>13</v>
      </c>
    </row>
    <row r="4162" spans="1:13" s="39" customFormat="1" ht="12.75" x14ac:dyDescent="0.2">
      <c r="A4162" s="33" t="s">
        <v>21</v>
      </c>
      <c r="B4162" s="33" t="s">
        <v>587</v>
      </c>
      <c r="C4162" s="34">
        <v>10</v>
      </c>
      <c r="D4162" s="33" t="s">
        <v>95</v>
      </c>
      <c r="E4162" s="33" t="s">
        <v>4471</v>
      </c>
      <c r="F4162" s="35">
        <v>72154022</v>
      </c>
      <c r="G4162" s="33" t="s">
        <v>466</v>
      </c>
      <c r="H4162" s="33">
        <v>4</v>
      </c>
      <c r="I4162" s="33">
        <v>7</v>
      </c>
      <c r="J4162" s="36">
        <v>1</v>
      </c>
      <c r="K4162" s="37">
        <v>2018348</v>
      </c>
      <c r="L4162" s="38" t="s">
        <v>12</v>
      </c>
      <c r="M4162" s="38" t="s">
        <v>13</v>
      </c>
    </row>
    <row r="4163" spans="1:13" s="39" customFormat="1" ht="12.75" x14ac:dyDescent="0.2">
      <c r="A4163" s="33" t="s">
        <v>21</v>
      </c>
      <c r="B4163" s="33" t="s">
        <v>587</v>
      </c>
      <c r="C4163" s="34">
        <v>10</v>
      </c>
      <c r="D4163" s="33" t="s">
        <v>95</v>
      </c>
      <c r="E4163" s="33" t="s">
        <v>4472</v>
      </c>
      <c r="F4163" s="35">
        <v>72154022</v>
      </c>
      <c r="G4163" s="33" t="s">
        <v>466</v>
      </c>
      <c r="H4163" s="33">
        <v>4</v>
      </c>
      <c r="I4163" s="33">
        <v>7</v>
      </c>
      <c r="J4163" s="36">
        <v>1</v>
      </c>
      <c r="K4163" s="37">
        <v>2018348</v>
      </c>
      <c r="L4163" s="38" t="s">
        <v>12</v>
      </c>
      <c r="M4163" s="38" t="s">
        <v>13</v>
      </c>
    </row>
    <row r="4164" spans="1:13" s="39" customFormat="1" ht="12.75" x14ac:dyDescent="0.2">
      <c r="A4164" s="33" t="s">
        <v>21</v>
      </c>
      <c r="B4164" s="33" t="s">
        <v>587</v>
      </c>
      <c r="C4164" s="34">
        <v>10</v>
      </c>
      <c r="D4164" s="33" t="s">
        <v>95</v>
      </c>
      <c r="E4164" s="33" t="s">
        <v>4473</v>
      </c>
      <c r="F4164" s="35">
        <v>72154022</v>
      </c>
      <c r="G4164" s="33" t="s">
        <v>466</v>
      </c>
      <c r="H4164" s="33">
        <v>4</v>
      </c>
      <c r="I4164" s="33">
        <v>7</v>
      </c>
      <c r="J4164" s="36">
        <v>1</v>
      </c>
      <c r="K4164" s="37">
        <v>2018348</v>
      </c>
      <c r="L4164" s="38" t="s">
        <v>12</v>
      </c>
      <c r="M4164" s="38" t="s">
        <v>13</v>
      </c>
    </row>
    <row r="4165" spans="1:13" s="39" customFormat="1" ht="12.75" x14ac:dyDescent="0.2">
      <c r="A4165" s="33" t="s">
        <v>21</v>
      </c>
      <c r="B4165" s="33" t="s">
        <v>587</v>
      </c>
      <c r="C4165" s="34">
        <v>10</v>
      </c>
      <c r="D4165" s="33" t="s">
        <v>95</v>
      </c>
      <c r="E4165" s="33" t="s">
        <v>4474</v>
      </c>
      <c r="F4165" s="35">
        <v>73152100</v>
      </c>
      <c r="G4165" s="33" t="s">
        <v>466</v>
      </c>
      <c r="H4165" s="33">
        <v>4</v>
      </c>
      <c r="I4165" s="33">
        <v>7</v>
      </c>
      <c r="J4165" s="36">
        <v>1</v>
      </c>
      <c r="K4165" s="37">
        <v>2018348</v>
      </c>
      <c r="L4165" s="38" t="s">
        <v>12</v>
      </c>
      <c r="M4165" s="38" t="s">
        <v>13</v>
      </c>
    </row>
    <row r="4166" spans="1:13" s="39" customFormat="1" ht="12.75" x14ac:dyDescent="0.2">
      <c r="A4166" s="33" t="s">
        <v>21</v>
      </c>
      <c r="B4166" s="33" t="s">
        <v>587</v>
      </c>
      <c r="C4166" s="34">
        <v>10</v>
      </c>
      <c r="D4166" s="33" t="s">
        <v>95</v>
      </c>
      <c r="E4166" s="33" t="s">
        <v>4475</v>
      </c>
      <c r="F4166" s="35">
        <v>73152100</v>
      </c>
      <c r="G4166" s="33" t="s">
        <v>466</v>
      </c>
      <c r="H4166" s="33">
        <v>4</v>
      </c>
      <c r="I4166" s="33">
        <v>7</v>
      </c>
      <c r="J4166" s="36">
        <v>1</v>
      </c>
      <c r="K4166" s="37">
        <v>2018348</v>
      </c>
      <c r="L4166" s="38" t="s">
        <v>12</v>
      </c>
      <c r="M4166" s="38" t="s">
        <v>13</v>
      </c>
    </row>
    <row r="4167" spans="1:13" s="39" customFormat="1" ht="12.75" x14ac:dyDescent="0.2">
      <c r="A4167" s="33" t="s">
        <v>21</v>
      </c>
      <c r="B4167" s="33" t="s">
        <v>587</v>
      </c>
      <c r="C4167" s="34">
        <v>10</v>
      </c>
      <c r="D4167" s="33" t="s">
        <v>95</v>
      </c>
      <c r="E4167" s="33" t="s">
        <v>4476</v>
      </c>
      <c r="F4167" s="35">
        <v>73152100</v>
      </c>
      <c r="G4167" s="33" t="s">
        <v>466</v>
      </c>
      <c r="H4167" s="33">
        <v>4</v>
      </c>
      <c r="I4167" s="33">
        <v>7</v>
      </c>
      <c r="J4167" s="36">
        <v>1</v>
      </c>
      <c r="K4167" s="37">
        <v>2018348</v>
      </c>
      <c r="L4167" s="38" t="s">
        <v>12</v>
      </c>
      <c r="M4167" s="38" t="s">
        <v>13</v>
      </c>
    </row>
    <row r="4168" spans="1:13" s="39" customFormat="1" ht="12.75" x14ac:dyDescent="0.2">
      <c r="A4168" s="33" t="s">
        <v>21</v>
      </c>
      <c r="B4168" s="33" t="s">
        <v>587</v>
      </c>
      <c r="C4168" s="34">
        <v>10</v>
      </c>
      <c r="D4168" s="33" t="s">
        <v>95</v>
      </c>
      <c r="E4168" s="33" t="s">
        <v>4477</v>
      </c>
      <c r="F4168" s="35">
        <v>73152100</v>
      </c>
      <c r="G4168" s="33" t="s">
        <v>466</v>
      </c>
      <c r="H4168" s="33">
        <v>4</v>
      </c>
      <c r="I4168" s="33">
        <v>7</v>
      </c>
      <c r="J4168" s="36">
        <v>1</v>
      </c>
      <c r="K4168" s="37">
        <v>2018348</v>
      </c>
      <c r="L4168" s="38" t="s">
        <v>12</v>
      </c>
      <c r="M4168" s="38" t="s">
        <v>13</v>
      </c>
    </row>
    <row r="4169" spans="1:13" s="39" customFormat="1" ht="12.75" x14ac:dyDescent="0.2">
      <c r="A4169" s="33" t="s">
        <v>21</v>
      </c>
      <c r="B4169" s="33" t="s">
        <v>587</v>
      </c>
      <c r="C4169" s="34">
        <v>10</v>
      </c>
      <c r="D4169" s="33" t="s">
        <v>95</v>
      </c>
      <c r="E4169" s="33" t="s">
        <v>4478</v>
      </c>
      <c r="F4169" s="35">
        <v>73152100</v>
      </c>
      <c r="G4169" s="33" t="s">
        <v>466</v>
      </c>
      <c r="H4169" s="33">
        <v>4</v>
      </c>
      <c r="I4169" s="33">
        <v>7</v>
      </c>
      <c r="J4169" s="36">
        <v>1</v>
      </c>
      <c r="K4169" s="37">
        <v>2018348</v>
      </c>
      <c r="L4169" s="38" t="s">
        <v>12</v>
      </c>
      <c r="M4169" s="38" t="s">
        <v>13</v>
      </c>
    </row>
    <row r="4170" spans="1:13" s="39" customFormat="1" ht="12.75" x14ac:dyDescent="0.2">
      <c r="A4170" s="33" t="s">
        <v>21</v>
      </c>
      <c r="B4170" s="33" t="s">
        <v>587</v>
      </c>
      <c r="C4170" s="34">
        <v>10</v>
      </c>
      <c r="D4170" s="33" t="s">
        <v>95</v>
      </c>
      <c r="E4170" s="33" t="s">
        <v>4479</v>
      </c>
      <c r="F4170" s="35">
        <v>73152100</v>
      </c>
      <c r="G4170" s="33" t="s">
        <v>466</v>
      </c>
      <c r="H4170" s="33">
        <v>4</v>
      </c>
      <c r="I4170" s="33">
        <v>7</v>
      </c>
      <c r="J4170" s="36">
        <v>1</v>
      </c>
      <c r="K4170" s="37">
        <v>2018348</v>
      </c>
      <c r="L4170" s="38" t="s">
        <v>12</v>
      </c>
      <c r="M4170" s="38" t="s">
        <v>13</v>
      </c>
    </row>
    <row r="4171" spans="1:13" s="39" customFormat="1" ht="12.75" x14ac:dyDescent="0.2">
      <c r="A4171" s="33" t="s">
        <v>21</v>
      </c>
      <c r="B4171" s="33" t="s">
        <v>587</v>
      </c>
      <c r="C4171" s="34">
        <v>10</v>
      </c>
      <c r="D4171" s="33" t="s">
        <v>95</v>
      </c>
      <c r="E4171" s="33" t="s">
        <v>4480</v>
      </c>
      <c r="F4171" s="35">
        <v>72154022</v>
      </c>
      <c r="G4171" s="33" t="s">
        <v>466</v>
      </c>
      <c r="H4171" s="33">
        <v>4</v>
      </c>
      <c r="I4171" s="33">
        <v>7</v>
      </c>
      <c r="J4171" s="36">
        <v>1</v>
      </c>
      <c r="K4171" s="37">
        <v>2036697</v>
      </c>
      <c r="L4171" s="38" t="s">
        <v>12</v>
      </c>
      <c r="M4171" s="38" t="s">
        <v>13</v>
      </c>
    </row>
    <row r="4172" spans="1:13" s="39" customFormat="1" ht="12.75" x14ac:dyDescent="0.2">
      <c r="A4172" s="33" t="s">
        <v>21</v>
      </c>
      <c r="B4172" s="33" t="s">
        <v>587</v>
      </c>
      <c r="C4172" s="34">
        <v>10</v>
      </c>
      <c r="D4172" s="33" t="s">
        <v>95</v>
      </c>
      <c r="E4172" s="33" t="s">
        <v>4481</v>
      </c>
      <c r="F4172" s="35">
        <v>72154056</v>
      </c>
      <c r="G4172" s="33" t="s">
        <v>466</v>
      </c>
      <c r="H4172" s="33">
        <v>4</v>
      </c>
      <c r="I4172" s="33">
        <v>7</v>
      </c>
      <c r="J4172" s="36">
        <v>1</v>
      </c>
      <c r="K4172" s="37">
        <v>2293577</v>
      </c>
      <c r="L4172" s="38" t="s">
        <v>12</v>
      </c>
      <c r="M4172" s="38" t="s">
        <v>13</v>
      </c>
    </row>
    <row r="4173" spans="1:13" s="39" customFormat="1" ht="12.75" x14ac:dyDescent="0.2">
      <c r="A4173" s="33" t="s">
        <v>21</v>
      </c>
      <c r="B4173" s="33" t="s">
        <v>587</v>
      </c>
      <c r="C4173" s="34">
        <v>10</v>
      </c>
      <c r="D4173" s="33" t="s">
        <v>95</v>
      </c>
      <c r="E4173" s="33" t="s">
        <v>4482</v>
      </c>
      <c r="F4173" s="35">
        <v>72154022</v>
      </c>
      <c r="G4173" s="33" t="s">
        <v>466</v>
      </c>
      <c r="H4173" s="33">
        <v>4</v>
      </c>
      <c r="I4173" s="33">
        <v>7</v>
      </c>
      <c r="J4173" s="36">
        <v>1</v>
      </c>
      <c r="K4173" s="37">
        <v>2293577</v>
      </c>
      <c r="L4173" s="38" t="s">
        <v>12</v>
      </c>
      <c r="M4173" s="38" t="s">
        <v>13</v>
      </c>
    </row>
    <row r="4174" spans="1:13" s="39" customFormat="1" ht="12.75" x14ac:dyDescent="0.2">
      <c r="A4174" s="33" t="s">
        <v>21</v>
      </c>
      <c r="B4174" s="33" t="s">
        <v>587</v>
      </c>
      <c r="C4174" s="34">
        <v>10</v>
      </c>
      <c r="D4174" s="33" t="s">
        <v>95</v>
      </c>
      <c r="E4174" s="33" t="s">
        <v>4483</v>
      </c>
      <c r="F4174" s="35">
        <v>72151802</v>
      </c>
      <c r="G4174" s="33" t="s">
        <v>466</v>
      </c>
      <c r="H4174" s="33">
        <v>4</v>
      </c>
      <c r="I4174" s="33">
        <v>7</v>
      </c>
      <c r="J4174" s="36">
        <v>1</v>
      </c>
      <c r="K4174" s="37">
        <v>2293577</v>
      </c>
      <c r="L4174" s="38" t="s">
        <v>12</v>
      </c>
      <c r="M4174" s="38" t="s">
        <v>13</v>
      </c>
    </row>
    <row r="4175" spans="1:13" s="39" customFormat="1" ht="12.75" x14ac:dyDescent="0.2">
      <c r="A4175" s="33" t="s">
        <v>21</v>
      </c>
      <c r="B4175" s="33" t="s">
        <v>587</v>
      </c>
      <c r="C4175" s="34">
        <v>10</v>
      </c>
      <c r="D4175" s="33" t="s">
        <v>95</v>
      </c>
      <c r="E4175" s="33" t="s">
        <v>4484</v>
      </c>
      <c r="F4175" s="35">
        <v>72154502</v>
      </c>
      <c r="G4175" s="33" t="s">
        <v>466</v>
      </c>
      <c r="H4175" s="33">
        <v>4</v>
      </c>
      <c r="I4175" s="33">
        <v>7</v>
      </c>
      <c r="J4175" s="36">
        <v>1</v>
      </c>
      <c r="K4175" s="37">
        <v>2293577</v>
      </c>
      <c r="L4175" s="38" t="s">
        <v>12</v>
      </c>
      <c r="M4175" s="38" t="s">
        <v>13</v>
      </c>
    </row>
    <row r="4176" spans="1:13" s="39" customFormat="1" ht="12.75" x14ac:dyDescent="0.2">
      <c r="A4176" s="33" t="s">
        <v>21</v>
      </c>
      <c r="B4176" s="33" t="s">
        <v>587</v>
      </c>
      <c r="C4176" s="34">
        <v>10</v>
      </c>
      <c r="D4176" s="33" t="s">
        <v>95</v>
      </c>
      <c r="E4176" s="33" t="s">
        <v>4485</v>
      </c>
      <c r="F4176" s="35">
        <v>73152101</v>
      </c>
      <c r="G4176" s="33" t="s">
        <v>466</v>
      </c>
      <c r="H4176" s="33">
        <v>4</v>
      </c>
      <c r="I4176" s="33">
        <v>7</v>
      </c>
      <c r="J4176" s="36">
        <v>1</v>
      </c>
      <c r="K4176" s="37">
        <v>2568807</v>
      </c>
      <c r="L4176" s="38" t="s">
        <v>12</v>
      </c>
      <c r="M4176" s="38" t="s">
        <v>13</v>
      </c>
    </row>
    <row r="4177" spans="1:13" s="39" customFormat="1" ht="12.75" x14ac:dyDescent="0.2">
      <c r="A4177" s="33" t="s">
        <v>21</v>
      </c>
      <c r="B4177" s="33" t="s">
        <v>587</v>
      </c>
      <c r="C4177" s="34">
        <v>10</v>
      </c>
      <c r="D4177" s="33" t="s">
        <v>95</v>
      </c>
      <c r="E4177" s="33" t="s">
        <v>4486</v>
      </c>
      <c r="F4177" s="35">
        <v>72151800</v>
      </c>
      <c r="G4177" s="33" t="s">
        <v>466</v>
      </c>
      <c r="H4177" s="33">
        <v>4</v>
      </c>
      <c r="I4177" s="33">
        <v>7</v>
      </c>
      <c r="J4177" s="36">
        <v>1</v>
      </c>
      <c r="K4177" s="37">
        <v>2752293</v>
      </c>
      <c r="L4177" s="38" t="s">
        <v>12</v>
      </c>
      <c r="M4177" s="38" t="s">
        <v>13</v>
      </c>
    </row>
    <row r="4178" spans="1:13" s="39" customFormat="1" ht="12.75" x14ac:dyDescent="0.2">
      <c r="A4178" s="33" t="s">
        <v>21</v>
      </c>
      <c r="B4178" s="33" t="s">
        <v>587</v>
      </c>
      <c r="C4178" s="34">
        <v>10</v>
      </c>
      <c r="D4178" s="33" t="s">
        <v>95</v>
      </c>
      <c r="E4178" s="33" t="s">
        <v>4487</v>
      </c>
      <c r="F4178" s="35">
        <v>72151511</v>
      </c>
      <c r="G4178" s="33" t="s">
        <v>466</v>
      </c>
      <c r="H4178" s="33">
        <v>4</v>
      </c>
      <c r="I4178" s="33">
        <v>7</v>
      </c>
      <c r="J4178" s="36">
        <v>1</v>
      </c>
      <c r="K4178" s="37">
        <v>2752293</v>
      </c>
      <c r="L4178" s="38" t="s">
        <v>12</v>
      </c>
      <c r="M4178" s="38" t="s">
        <v>13</v>
      </c>
    </row>
    <row r="4179" spans="1:13" s="39" customFormat="1" ht="12.75" x14ac:dyDescent="0.2">
      <c r="A4179" s="33" t="s">
        <v>21</v>
      </c>
      <c r="B4179" s="33" t="s">
        <v>587</v>
      </c>
      <c r="C4179" s="34">
        <v>10</v>
      </c>
      <c r="D4179" s="33" t="s">
        <v>95</v>
      </c>
      <c r="E4179" s="33" t="s">
        <v>4488</v>
      </c>
      <c r="F4179" s="35">
        <v>72151511</v>
      </c>
      <c r="G4179" s="33" t="s">
        <v>466</v>
      </c>
      <c r="H4179" s="33">
        <v>4</v>
      </c>
      <c r="I4179" s="33">
        <v>7</v>
      </c>
      <c r="J4179" s="36">
        <v>1</v>
      </c>
      <c r="K4179" s="37">
        <v>2752293</v>
      </c>
      <c r="L4179" s="38" t="s">
        <v>12</v>
      </c>
      <c r="M4179" s="38" t="s">
        <v>13</v>
      </c>
    </row>
    <row r="4180" spans="1:13" s="39" customFormat="1" ht="12.75" x14ac:dyDescent="0.2">
      <c r="A4180" s="33" t="s">
        <v>21</v>
      </c>
      <c r="B4180" s="33" t="s">
        <v>587</v>
      </c>
      <c r="C4180" s="34">
        <v>10</v>
      </c>
      <c r="D4180" s="33" t="s">
        <v>95</v>
      </c>
      <c r="E4180" s="33" t="s">
        <v>4489</v>
      </c>
      <c r="F4180" s="35">
        <v>73152101</v>
      </c>
      <c r="G4180" s="33" t="s">
        <v>466</v>
      </c>
      <c r="H4180" s="33">
        <v>4</v>
      </c>
      <c r="I4180" s="33">
        <v>7</v>
      </c>
      <c r="J4180" s="36">
        <v>1</v>
      </c>
      <c r="K4180" s="37">
        <v>3027522</v>
      </c>
      <c r="L4180" s="38" t="s">
        <v>12</v>
      </c>
      <c r="M4180" s="38" t="s">
        <v>13</v>
      </c>
    </row>
    <row r="4181" spans="1:13" s="39" customFormat="1" ht="12.75" x14ac:dyDescent="0.2">
      <c r="A4181" s="33" t="s">
        <v>21</v>
      </c>
      <c r="B4181" s="33" t="s">
        <v>587</v>
      </c>
      <c r="C4181" s="34">
        <v>10</v>
      </c>
      <c r="D4181" s="33" t="s">
        <v>95</v>
      </c>
      <c r="E4181" s="33" t="s">
        <v>4490</v>
      </c>
      <c r="F4181" s="35">
        <v>72154056</v>
      </c>
      <c r="G4181" s="33" t="s">
        <v>466</v>
      </c>
      <c r="H4181" s="33">
        <v>4</v>
      </c>
      <c r="I4181" s="33">
        <v>7</v>
      </c>
      <c r="J4181" s="36">
        <v>1</v>
      </c>
      <c r="K4181" s="37">
        <v>3669724</v>
      </c>
      <c r="L4181" s="38" t="s">
        <v>12</v>
      </c>
      <c r="M4181" s="38" t="s">
        <v>13</v>
      </c>
    </row>
    <row r="4182" spans="1:13" s="39" customFormat="1" ht="12.75" x14ac:dyDescent="0.2">
      <c r="A4182" s="33" t="s">
        <v>21</v>
      </c>
      <c r="B4182" s="33" t="s">
        <v>587</v>
      </c>
      <c r="C4182" s="34">
        <v>10</v>
      </c>
      <c r="D4182" s="33" t="s">
        <v>95</v>
      </c>
      <c r="E4182" s="33" t="s">
        <v>4491</v>
      </c>
      <c r="F4182" s="35">
        <v>72151802</v>
      </c>
      <c r="G4182" s="33" t="s">
        <v>15071</v>
      </c>
      <c r="H4182" s="33">
        <v>4</v>
      </c>
      <c r="I4182" s="33">
        <v>7</v>
      </c>
      <c r="J4182" s="36">
        <v>1</v>
      </c>
      <c r="K4182" s="37">
        <v>2300000</v>
      </c>
      <c r="L4182" s="38" t="s">
        <v>12</v>
      </c>
      <c r="M4182" s="38" t="s">
        <v>13</v>
      </c>
    </row>
    <row r="4183" spans="1:13" s="39" customFormat="1" ht="12.75" x14ac:dyDescent="0.2">
      <c r="A4183" s="33" t="s">
        <v>21</v>
      </c>
      <c r="B4183" s="33" t="s">
        <v>587</v>
      </c>
      <c r="C4183" s="34">
        <v>10</v>
      </c>
      <c r="D4183" s="33" t="s">
        <v>95</v>
      </c>
      <c r="E4183" s="33" t="s">
        <v>4492</v>
      </c>
      <c r="F4183" s="35">
        <v>72154056</v>
      </c>
      <c r="G4183" s="33" t="s">
        <v>466</v>
      </c>
      <c r="H4183" s="33">
        <v>4</v>
      </c>
      <c r="I4183" s="33">
        <v>7</v>
      </c>
      <c r="J4183" s="36">
        <v>1</v>
      </c>
      <c r="K4183" s="37">
        <v>4128440</v>
      </c>
      <c r="L4183" s="38" t="s">
        <v>12</v>
      </c>
      <c r="M4183" s="38" t="s">
        <v>13</v>
      </c>
    </row>
    <row r="4184" spans="1:13" s="39" customFormat="1" ht="12.75" x14ac:dyDescent="0.2">
      <c r="A4184" s="33" t="s">
        <v>21</v>
      </c>
      <c r="B4184" s="33" t="s">
        <v>587</v>
      </c>
      <c r="C4184" s="34">
        <v>10</v>
      </c>
      <c r="D4184" s="33" t="s">
        <v>95</v>
      </c>
      <c r="E4184" s="33" t="s">
        <v>4493</v>
      </c>
      <c r="F4184" s="35">
        <v>72154101</v>
      </c>
      <c r="G4184" s="33" t="s">
        <v>466</v>
      </c>
      <c r="H4184" s="33">
        <v>4</v>
      </c>
      <c r="I4184" s="33">
        <v>7</v>
      </c>
      <c r="J4184" s="36">
        <v>1</v>
      </c>
      <c r="K4184" s="37">
        <v>4587155</v>
      </c>
      <c r="L4184" s="38" t="s">
        <v>12</v>
      </c>
      <c r="M4184" s="38" t="s">
        <v>13</v>
      </c>
    </row>
    <row r="4185" spans="1:13" s="39" customFormat="1" ht="12.75" x14ac:dyDescent="0.2">
      <c r="A4185" s="33" t="s">
        <v>21</v>
      </c>
      <c r="B4185" s="33" t="s">
        <v>587</v>
      </c>
      <c r="C4185" s="34">
        <v>10</v>
      </c>
      <c r="D4185" s="33" t="s">
        <v>95</v>
      </c>
      <c r="E4185" s="33" t="s">
        <v>4494</v>
      </c>
      <c r="F4185" s="35">
        <v>72154056</v>
      </c>
      <c r="G4185" s="33" t="s">
        <v>466</v>
      </c>
      <c r="H4185" s="33">
        <v>4</v>
      </c>
      <c r="I4185" s="33">
        <v>7</v>
      </c>
      <c r="J4185" s="36">
        <v>1</v>
      </c>
      <c r="K4185" s="37">
        <v>9174311</v>
      </c>
      <c r="L4185" s="38" t="s">
        <v>12</v>
      </c>
      <c r="M4185" s="38" t="s">
        <v>13</v>
      </c>
    </row>
    <row r="4186" spans="1:13" s="39" customFormat="1" ht="12.75" x14ac:dyDescent="0.2">
      <c r="A4186" s="33" t="s">
        <v>21</v>
      </c>
      <c r="B4186" s="33" t="s">
        <v>587</v>
      </c>
      <c r="C4186" s="34">
        <v>10</v>
      </c>
      <c r="D4186" s="33" t="s">
        <v>95</v>
      </c>
      <c r="E4186" s="33" t="s">
        <v>4495</v>
      </c>
      <c r="F4186" s="35">
        <v>72101511</v>
      </c>
      <c r="G4186" s="33" t="s">
        <v>15071</v>
      </c>
      <c r="H4186" s="33">
        <v>4</v>
      </c>
      <c r="I4186" s="33">
        <v>7</v>
      </c>
      <c r="J4186" s="36">
        <v>1</v>
      </c>
      <c r="K4186" s="37">
        <v>1918875</v>
      </c>
      <c r="L4186" s="38" t="s">
        <v>12</v>
      </c>
      <c r="M4186" s="38" t="s">
        <v>13</v>
      </c>
    </row>
    <row r="4187" spans="1:13" s="39" customFormat="1" ht="12.75" x14ac:dyDescent="0.2">
      <c r="A4187" s="33" t="s">
        <v>21</v>
      </c>
      <c r="B4187" s="33" t="s">
        <v>588</v>
      </c>
      <c r="C4187" s="34">
        <v>10</v>
      </c>
      <c r="D4187" s="33" t="s">
        <v>96</v>
      </c>
      <c r="E4187" s="33" t="s">
        <v>4496</v>
      </c>
      <c r="F4187" s="35">
        <v>81102402</v>
      </c>
      <c r="G4187" s="33" t="s">
        <v>466</v>
      </c>
      <c r="H4187" s="33">
        <v>3</v>
      </c>
      <c r="I4187" s="33">
        <v>9</v>
      </c>
      <c r="J4187" s="36">
        <v>1</v>
      </c>
      <c r="K4187" s="37">
        <v>78327496</v>
      </c>
      <c r="L4187" s="38" t="s">
        <v>12</v>
      </c>
      <c r="M4187" s="38" t="s">
        <v>13</v>
      </c>
    </row>
    <row r="4188" spans="1:13" s="39" customFormat="1" ht="12.75" x14ac:dyDescent="0.2">
      <c r="A4188" s="33" t="s">
        <v>21</v>
      </c>
      <c r="B4188" s="33" t="s">
        <v>588</v>
      </c>
      <c r="C4188" s="34">
        <v>10</v>
      </c>
      <c r="D4188" s="33" t="s">
        <v>96</v>
      </c>
      <c r="E4188" s="33" t="s">
        <v>4497</v>
      </c>
      <c r="F4188" s="35">
        <v>72103300</v>
      </c>
      <c r="G4188" s="33" t="s">
        <v>466</v>
      </c>
      <c r="H4188" s="33">
        <v>2</v>
      </c>
      <c r="I4188" s="33">
        <v>2</v>
      </c>
      <c r="J4188" s="36">
        <v>1</v>
      </c>
      <c r="K4188" s="37">
        <v>10519600</v>
      </c>
      <c r="L4188" s="38" t="s">
        <v>12</v>
      </c>
      <c r="M4188" s="38" t="s">
        <v>13</v>
      </c>
    </row>
    <row r="4189" spans="1:13" s="39" customFormat="1" ht="12.75" x14ac:dyDescent="0.2">
      <c r="A4189" s="33" t="s">
        <v>21</v>
      </c>
      <c r="B4189" s="33" t="s">
        <v>588</v>
      </c>
      <c r="C4189" s="34">
        <v>10</v>
      </c>
      <c r="D4189" s="33" t="s">
        <v>96</v>
      </c>
      <c r="E4189" s="33" t="s">
        <v>4498</v>
      </c>
      <c r="F4189" s="35">
        <v>83101500</v>
      </c>
      <c r="G4189" s="33" t="s">
        <v>15071</v>
      </c>
      <c r="H4189" s="33">
        <v>3</v>
      </c>
      <c r="I4189" s="33">
        <v>4</v>
      </c>
      <c r="J4189" s="36">
        <v>1</v>
      </c>
      <c r="K4189" s="37">
        <v>68742056.390000001</v>
      </c>
      <c r="L4189" s="38" t="s">
        <v>12</v>
      </c>
      <c r="M4189" s="38" t="s">
        <v>13</v>
      </c>
    </row>
    <row r="4190" spans="1:13" s="39" customFormat="1" ht="12.75" x14ac:dyDescent="0.2">
      <c r="A4190" s="33" t="s">
        <v>21</v>
      </c>
      <c r="B4190" s="33" t="s">
        <v>588</v>
      </c>
      <c r="C4190" s="34">
        <v>10</v>
      </c>
      <c r="D4190" s="33" t="s">
        <v>96</v>
      </c>
      <c r="E4190" s="33" t="s">
        <v>14118</v>
      </c>
      <c r="F4190" s="35">
        <v>72141103</v>
      </c>
      <c r="G4190" s="33" t="s">
        <v>466</v>
      </c>
      <c r="H4190" s="33">
        <v>2</v>
      </c>
      <c r="I4190" s="33">
        <v>4</v>
      </c>
      <c r="J4190" s="36">
        <v>1</v>
      </c>
      <c r="K4190" s="37">
        <v>684447932.12</v>
      </c>
      <c r="L4190" s="38" t="s">
        <v>12</v>
      </c>
      <c r="M4190" s="38" t="s">
        <v>13</v>
      </c>
    </row>
    <row r="4191" spans="1:13" s="39" customFormat="1" ht="12.75" x14ac:dyDescent="0.2">
      <c r="A4191" s="33" t="s">
        <v>21</v>
      </c>
      <c r="B4191" s="33" t="s">
        <v>589</v>
      </c>
      <c r="C4191" s="34">
        <v>10</v>
      </c>
      <c r="D4191" s="33" t="s">
        <v>13915</v>
      </c>
      <c r="E4191" s="33" t="s">
        <v>4499</v>
      </c>
      <c r="F4191" s="35">
        <v>81112300</v>
      </c>
      <c r="G4191" s="33" t="s">
        <v>15071</v>
      </c>
      <c r="H4191" s="33">
        <v>3</v>
      </c>
      <c r="I4191" s="33">
        <v>9</v>
      </c>
      <c r="J4191" s="36">
        <v>1</v>
      </c>
      <c r="K4191" s="37">
        <v>19800000</v>
      </c>
      <c r="L4191" s="38" t="s">
        <v>12</v>
      </c>
      <c r="M4191" s="38" t="s">
        <v>13</v>
      </c>
    </row>
    <row r="4192" spans="1:13" s="39" customFormat="1" ht="12.75" x14ac:dyDescent="0.2">
      <c r="A4192" s="33" t="s">
        <v>21</v>
      </c>
      <c r="B4192" s="33" t="s">
        <v>590</v>
      </c>
      <c r="C4192" s="34">
        <v>10</v>
      </c>
      <c r="D4192" s="33" t="s">
        <v>39</v>
      </c>
      <c r="E4192" s="33" t="s">
        <v>4500</v>
      </c>
      <c r="F4192" s="35">
        <v>78181500</v>
      </c>
      <c r="G4192" s="33" t="s">
        <v>15071</v>
      </c>
      <c r="H4192" s="33">
        <v>3</v>
      </c>
      <c r="I4192" s="33">
        <v>3</v>
      </c>
      <c r="J4192" s="36">
        <v>1</v>
      </c>
      <c r="K4192" s="37">
        <v>40950000</v>
      </c>
      <c r="L4192" s="38" t="s">
        <v>12</v>
      </c>
      <c r="M4192" s="38" t="s">
        <v>13</v>
      </c>
    </row>
    <row r="4193" spans="1:13" s="39" customFormat="1" ht="12.75" x14ac:dyDescent="0.2">
      <c r="A4193" s="33" t="s">
        <v>21</v>
      </c>
      <c r="B4193" s="33" t="s">
        <v>590</v>
      </c>
      <c r="C4193" s="34">
        <v>10</v>
      </c>
      <c r="D4193" s="33" t="s">
        <v>39</v>
      </c>
      <c r="E4193" s="33" t="s">
        <v>4501</v>
      </c>
      <c r="F4193" s="35">
        <v>78181500</v>
      </c>
      <c r="G4193" s="33" t="s">
        <v>15071</v>
      </c>
      <c r="H4193" s="33">
        <v>1</v>
      </c>
      <c r="I4193" s="33">
        <v>3</v>
      </c>
      <c r="J4193" s="36">
        <v>1</v>
      </c>
      <c r="K4193" s="37">
        <v>15000000</v>
      </c>
      <c r="L4193" s="38" t="s">
        <v>12</v>
      </c>
      <c r="M4193" s="38" t="s">
        <v>2371</v>
      </c>
    </row>
    <row r="4194" spans="1:13" s="39" customFormat="1" ht="12.75" x14ac:dyDescent="0.2">
      <c r="A4194" s="33" t="s">
        <v>21</v>
      </c>
      <c r="B4194" s="33" t="s">
        <v>590</v>
      </c>
      <c r="C4194" s="34">
        <v>10</v>
      </c>
      <c r="D4194" s="33" t="s">
        <v>39</v>
      </c>
      <c r="E4194" s="33" t="s">
        <v>4502</v>
      </c>
      <c r="F4194" s="35">
        <v>78181500</v>
      </c>
      <c r="G4194" s="33" t="s">
        <v>466</v>
      </c>
      <c r="H4194" s="33">
        <v>4</v>
      </c>
      <c r="I4194" s="33">
        <v>7</v>
      </c>
      <c r="J4194" s="36">
        <v>1</v>
      </c>
      <c r="K4194" s="37">
        <v>2752293</v>
      </c>
      <c r="L4194" s="38" t="s">
        <v>12</v>
      </c>
      <c r="M4194" s="38" t="s">
        <v>13</v>
      </c>
    </row>
    <row r="4195" spans="1:13" s="39" customFormat="1" ht="12.75" x14ac:dyDescent="0.2">
      <c r="A4195" s="33" t="s">
        <v>21</v>
      </c>
      <c r="B4195" s="33" t="s">
        <v>590</v>
      </c>
      <c r="C4195" s="34">
        <v>10</v>
      </c>
      <c r="D4195" s="33" t="s">
        <v>39</v>
      </c>
      <c r="E4195" s="33" t="s">
        <v>4503</v>
      </c>
      <c r="F4195" s="35">
        <v>78181500</v>
      </c>
      <c r="G4195" s="33" t="s">
        <v>466</v>
      </c>
      <c r="H4195" s="33">
        <v>4</v>
      </c>
      <c r="I4195" s="33">
        <v>7</v>
      </c>
      <c r="J4195" s="36">
        <v>1</v>
      </c>
      <c r="K4195" s="37">
        <v>2752293</v>
      </c>
      <c r="L4195" s="38" t="s">
        <v>12</v>
      </c>
      <c r="M4195" s="38" t="s">
        <v>13</v>
      </c>
    </row>
    <row r="4196" spans="1:13" s="39" customFormat="1" ht="12.75" x14ac:dyDescent="0.2">
      <c r="A4196" s="33" t="s">
        <v>21</v>
      </c>
      <c r="B4196" s="33" t="s">
        <v>590</v>
      </c>
      <c r="C4196" s="34">
        <v>10</v>
      </c>
      <c r="D4196" s="33" t="s">
        <v>39</v>
      </c>
      <c r="E4196" s="33" t="s">
        <v>4504</v>
      </c>
      <c r="F4196" s="35">
        <v>78181500</v>
      </c>
      <c r="G4196" s="33" t="s">
        <v>466</v>
      </c>
      <c r="H4196" s="33">
        <v>4</v>
      </c>
      <c r="I4196" s="33">
        <v>7</v>
      </c>
      <c r="J4196" s="36">
        <v>1</v>
      </c>
      <c r="K4196" s="37">
        <v>3669724</v>
      </c>
      <c r="L4196" s="38" t="s">
        <v>12</v>
      </c>
      <c r="M4196" s="38" t="s">
        <v>13</v>
      </c>
    </row>
    <row r="4197" spans="1:13" s="39" customFormat="1" ht="12.75" x14ac:dyDescent="0.2">
      <c r="A4197" s="33" t="s">
        <v>21</v>
      </c>
      <c r="B4197" s="33" t="s">
        <v>590</v>
      </c>
      <c r="C4197" s="34">
        <v>10</v>
      </c>
      <c r="D4197" s="33" t="s">
        <v>39</v>
      </c>
      <c r="E4197" s="33" t="s">
        <v>4505</v>
      </c>
      <c r="F4197" s="35">
        <v>78181500</v>
      </c>
      <c r="G4197" s="33" t="s">
        <v>466</v>
      </c>
      <c r="H4197" s="33">
        <v>4</v>
      </c>
      <c r="I4197" s="33">
        <v>7</v>
      </c>
      <c r="J4197" s="36">
        <v>1</v>
      </c>
      <c r="K4197" s="37">
        <v>4587155</v>
      </c>
      <c r="L4197" s="38" t="s">
        <v>12</v>
      </c>
      <c r="M4197" s="38" t="s">
        <v>13</v>
      </c>
    </row>
    <row r="4198" spans="1:13" s="39" customFormat="1" ht="12.75" x14ac:dyDescent="0.2">
      <c r="A4198" s="33" t="s">
        <v>21</v>
      </c>
      <c r="B4198" s="33" t="s">
        <v>590</v>
      </c>
      <c r="C4198" s="34">
        <v>10</v>
      </c>
      <c r="D4198" s="33" t="s">
        <v>39</v>
      </c>
      <c r="E4198" s="33" t="s">
        <v>4506</v>
      </c>
      <c r="F4198" s="35">
        <v>78181500</v>
      </c>
      <c r="G4198" s="33" t="s">
        <v>466</v>
      </c>
      <c r="H4198" s="33">
        <v>4</v>
      </c>
      <c r="I4198" s="33">
        <v>7</v>
      </c>
      <c r="J4198" s="36">
        <v>1</v>
      </c>
      <c r="K4198" s="37">
        <v>4587155</v>
      </c>
      <c r="L4198" s="38" t="s">
        <v>12</v>
      </c>
      <c r="M4198" s="38" t="s">
        <v>13</v>
      </c>
    </row>
    <row r="4199" spans="1:13" s="39" customFormat="1" ht="12.75" x14ac:dyDescent="0.2">
      <c r="A4199" s="33" t="s">
        <v>21</v>
      </c>
      <c r="B4199" s="33" t="s">
        <v>590</v>
      </c>
      <c r="C4199" s="34">
        <v>10</v>
      </c>
      <c r="D4199" s="33" t="s">
        <v>39</v>
      </c>
      <c r="E4199" s="33" t="s">
        <v>4507</v>
      </c>
      <c r="F4199" s="35">
        <v>78181500</v>
      </c>
      <c r="G4199" s="33" t="s">
        <v>466</v>
      </c>
      <c r="H4199" s="33">
        <v>4</v>
      </c>
      <c r="I4199" s="33">
        <v>7</v>
      </c>
      <c r="J4199" s="36">
        <v>1</v>
      </c>
      <c r="K4199" s="37">
        <v>4587155</v>
      </c>
      <c r="L4199" s="38" t="s">
        <v>12</v>
      </c>
      <c r="M4199" s="38" t="s">
        <v>13</v>
      </c>
    </row>
    <row r="4200" spans="1:13" s="39" customFormat="1" ht="12.75" x14ac:dyDescent="0.2">
      <c r="A4200" s="33" t="s">
        <v>21</v>
      </c>
      <c r="B4200" s="33" t="s">
        <v>590</v>
      </c>
      <c r="C4200" s="34">
        <v>10</v>
      </c>
      <c r="D4200" s="33" t="s">
        <v>39</v>
      </c>
      <c r="E4200" s="33" t="s">
        <v>4508</v>
      </c>
      <c r="F4200" s="35">
        <v>78181500</v>
      </c>
      <c r="G4200" s="33" t="s">
        <v>466</v>
      </c>
      <c r="H4200" s="33">
        <v>4</v>
      </c>
      <c r="I4200" s="33">
        <v>7</v>
      </c>
      <c r="J4200" s="36">
        <v>1</v>
      </c>
      <c r="K4200" s="37">
        <v>4587155</v>
      </c>
      <c r="L4200" s="38" t="s">
        <v>12</v>
      </c>
      <c r="M4200" s="38" t="s">
        <v>13</v>
      </c>
    </row>
    <row r="4201" spans="1:13" s="39" customFormat="1" ht="12.75" x14ac:dyDescent="0.2">
      <c r="A4201" s="33" t="s">
        <v>21</v>
      </c>
      <c r="B4201" s="33" t="s">
        <v>590</v>
      </c>
      <c r="C4201" s="34">
        <v>10</v>
      </c>
      <c r="D4201" s="33" t="s">
        <v>39</v>
      </c>
      <c r="E4201" s="33" t="s">
        <v>4509</v>
      </c>
      <c r="F4201" s="35">
        <v>78181500</v>
      </c>
      <c r="G4201" s="33" t="s">
        <v>466</v>
      </c>
      <c r="H4201" s="33">
        <v>4</v>
      </c>
      <c r="I4201" s="33">
        <v>7</v>
      </c>
      <c r="J4201" s="36">
        <v>1</v>
      </c>
      <c r="K4201" s="37">
        <v>4587155</v>
      </c>
      <c r="L4201" s="38" t="s">
        <v>12</v>
      </c>
      <c r="M4201" s="38" t="s">
        <v>13</v>
      </c>
    </row>
    <row r="4202" spans="1:13" s="39" customFormat="1" ht="12.75" x14ac:dyDescent="0.2">
      <c r="A4202" s="33" t="s">
        <v>21</v>
      </c>
      <c r="B4202" s="33" t="s">
        <v>590</v>
      </c>
      <c r="C4202" s="34">
        <v>10</v>
      </c>
      <c r="D4202" s="33" t="s">
        <v>39</v>
      </c>
      <c r="E4202" s="33" t="s">
        <v>4510</v>
      </c>
      <c r="F4202" s="35">
        <v>78181500</v>
      </c>
      <c r="G4202" s="33" t="s">
        <v>466</v>
      </c>
      <c r="H4202" s="33">
        <v>4</v>
      </c>
      <c r="I4202" s="33">
        <v>7</v>
      </c>
      <c r="J4202" s="36">
        <v>1</v>
      </c>
      <c r="K4202" s="37">
        <v>4587155</v>
      </c>
      <c r="L4202" s="38" t="s">
        <v>12</v>
      </c>
      <c r="M4202" s="38" t="s">
        <v>13</v>
      </c>
    </row>
    <row r="4203" spans="1:13" s="39" customFormat="1" ht="12.75" x14ac:dyDescent="0.2">
      <c r="A4203" s="33" t="s">
        <v>21</v>
      </c>
      <c r="B4203" s="33" t="s">
        <v>590</v>
      </c>
      <c r="C4203" s="34">
        <v>10</v>
      </c>
      <c r="D4203" s="33" t="s">
        <v>39</v>
      </c>
      <c r="E4203" s="33" t="s">
        <v>4511</v>
      </c>
      <c r="F4203" s="35">
        <v>78181500</v>
      </c>
      <c r="G4203" s="33" t="s">
        <v>466</v>
      </c>
      <c r="H4203" s="33">
        <v>4</v>
      </c>
      <c r="I4203" s="33">
        <v>7</v>
      </c>
      <c r="J4203" s="36">
        <v>1</v>
      </c>
      <c r="K4203" s="37">
        <v>4587155</v>
      </c>
      <c r="L4203" s="38" t="s">
        <v>12</v>
      </c>
      <c r="M4203" s="38" t="s">
        <v>13</v>
      </c>
    </row>
    <row r="4204" spans="1:13" s="39" customFormat="1" ht="12.75" x14ac:dyDescent="0.2">
      <c r="A4204" s="33" t="s">
        <v>21</v>
      </c>
      <c r="B4204" s="33" t="s">
        <v>590</v>
      </c>
      <c r="C4204" s="34">
        <v>10</v>
      </c>
      <c r="D4204" s="33" t="s">
        <v>39</v>
      </c>
      <c r="E4204" s="33" t="s">
        <v>4512</v>
      </c>
      <c r="F4204" s="35">
        <v>78181500</v>
      </c>
      <c r="G4204" s="33" t="s">
        <v>466</v>
      </c>
      <c r="H4204" s="33">
        <v>4</v>
      </c>
      <c r="I4204" s="33">
        <v>7</v>
      </c>
      <c r="J4204" s="36">
        <v>1</v>
      </c>
      <c r="K4204" s="37">
        <v>4587155</v>
      </c>
      <c r="L4204" s="38" t="s">
        <v>12</v>
      </c>
      <c r="M4204" s="38" t="s">
        <v>13</v>
      </c>
    </row>
    <row r="4205" spans="1:13" s="39" customFormat="1" ht="12.75" x14ac:dyDescent="0.2">
      <c r="A4205" s="33" t="s">
        <v>21</v>
      </c>
      <c r="B4205" s="33" t="s">
        <v>590</v>
      </c>
      <c r="C4205" s="34">
        <v>10</v>
      </c>
      <c r="D4205" s="33" t="s">
        <v>39</v>
      </c>
      <c r="E4205" s="33" t="s">
        <v>4513</v>
      </c>
      <c r="F4205" s="35">
        <v>78181500</v>
      </c>
      <c r="G4205" s="33" t="s">
        <v>466</v>
      </c>
      <c r="H4205" s="33">
        <v>4</v>
      </c>
      <c r="I4205" s="33">
        <v>7</v>
      </c>
      <c r="J4205" s="36">
        <v>1</v>
      </c>
      <c r="K4205" s="37">
        <v>4587155</v>
      </c>
      <c r="L4205" s="38" t="s">
        <v>12</v>
      </c>
      <c r="M4205" s="38" t="s">
        <v>13</v>
      </c>
    </row>
    <row r="4206" spans="1:13" s="39" customFormat="1" ht="12.75" x14ac:dyDescent="0.2">
      <c r="A4206" s="33" t="s">
        <v>21</v>
      </c>
      <c r="B4206" s="33" t="s">
        <v>590</v>
      </c>
      <c r="C4206" s="34">
        <v>10</v>
      </c>
      <c r="D4206" s="33" t="s">
        <v>39</v>
      </c>
      <c r="E4206" s="33" t="s">
        <v>4514</v>
      </c>
      <c r="F4206" s="35">
        <v>78181500</v>
      </c>
      <c r="G4206" s="33" t="s">
        <v>466</v>
      </c>
      <c r="H4206" s="33">
        <v>4</v>
      </c>
      <c r="I4206" s="33">
        <v>7</v>
      </c>
      <c r="J4206" s="36">
        <v>1</v>
      </c>
      <c r="K4206" s="37">
        <v>4587155</v>
      </c>
      <c r="L4206" s="38" t="s">
        <v>12</v>
      </c>
      <c r="M4206" s="38" t="s">
        <v>13</v>
      </c>
    </row>
    <row r="4207" spans="1:13" s="39" customFormat="1" ht="12.75" x14ac:dyDescent="0.2">
      <c r="A4207" s="33" t="s">
        <v>21</v>
      </c>
      <c r="B4207" s="33" t="s">
        <v>590</v>
      </c>
      <c r="C4207" s="34">
        <v>10</v>
      </c>
      <c r="D4207" s="33" t="s">
        <v>39</v>
      </c>
      <c r="E4207" s="33" t="s">
        <v>4515</v>
      </c>
      <c r="F4207" s="35">
        <v>78181500</v>
      </c>
      <c r="G4207" s="33" t="s">
        <v>466</v>
      </c>
      <c r="H4207" s="33">
        <v>4</v>
      </c>
      <c r="I4207" s="33">
        <v>7</v>
      </c>
      <c r="J4207" s="36">
        <v>1</v>
      </c>
      <c r="K4207" s="37">
        <v>4587155</v>
      </c>
      <c r="L4207" s="38" t="s">
        <v>12</v>
      </c>
      <c r="M4207" s="38" t="s">
        <v>13</v>
      </c>
    </row>
    <row r="4208" spans="1:13" s="39" customFormat="1" ht="12.75" x14ac:dyDescent="0.2">
      <c r="A4208" s="33" t="s">
        <v>21</v>
      </c>
      <c r="B4208" s="33" t="s">
        <v>590</v>
      </c>
      <c r="C4208" s="34">
        <v>10</v>
      </c>
      <c r="D4208" s="33" t="s">
        <v>39</v>
      </c>
      <c r="E4208" s="33" t="s">
        <v>4516</v>
      </c>
      <c r="F4208" s="35">
        <v>78181500</v>
      </c>
      <c r="G4208" s="33" t="s">
        <v>466</v>
      </c>
      <c r="H4208" s="33">
        <v>4</v>
      </c>
      <c r="I4208" s="33">
        <v>7</v>
      </c>
      <c r="J4208" s="36">
        <v>1</v>
      </c>
      <c r="K4208" s="37">
        <v>4587155</v>
      </c>
      <c r="L4208" s="38" t="s">
        <v>12</v>
      </c>
      <c r="M4208" s="38" t="s">
        <v>13</v>
      </c>
    </row>
    <row r="4209" spans="1:13" s="39" customFormat="1" ht="12.75" x14ac:dyDescent="0.2">
      <c r="A4209" s="33" t="s">
        <v>21</v>
      </c>
      <c r="B4209" s="33" t="s">
        <v>590</v>
      </c>
      <c r="C4209" s="34">
        <v>10</v>
      </c>
      <c r="D4209" s="33" t="s">
        <v>39</v>
      </c>
      <c r="E4209" s="33" t="s">
        <v>2836</v>
      </c>
      <c r="F4209" s="35">
        <v>78181500</v>
      </c>
      <c r="G4209" s="33" t="s">
        <v>15071</v>
      </c>
      <c r="H4209" s="33">
        <v>4</v>
      </c>
      <c r="I4209" s="33">
        <v>7</v>
      </c>
      <c r="J4209" s="36">
        <v>1</v>
      </c>
      <c r="K4209" s="37">
        <v>9000000</v>
      </c>
      <c r="L4209" s="38" t="s">
        <v>12</v>
      </c>
      <c r="M4209" s="38" t="s">
        <v>13</v>
      </c>
    </row>
    <row r="4210" spans="1:13" s="39" customFormat="1" ht="12.75" x14ac:dyDescent="0.2">
      <c r="A4210" s="33" t="s">
        <v>21</v>
      </c>
      <c r="B4210" s="33" t="s">
        <v>590</v>
      </c>
      <c r="C4210" s="34">
        <v>10</v>
      </c>
      <c r="D4210" s="33" t="s">
        <v>39</v>
      </c>
      <c r="E4210" s="33" t="s">
        <v>4517</v>
      </c>
      <c r="F4210" s="35">
        <v>78181500</v>
      </c>
      <c r="G4210" s="33" t="s">
        <v>466</v>
      </c>
      <c r="H4210" s="33">
        <v>4</v>
      </c>
      <c r="I4210" s="33">
        <v>7</v>
      </c>
      <c r="J4210" s="36">
        <v>1</v>
      </c>
      <c r="K4210" s="37">
        <v>11208728</v>
      </c>
      <c r="L4210" s="38" t="s">
        <v>12</v>
      </c>
      <c r="M4210" s="38" t="s">
        <v>13</v>
      </c>
    </row>
    <row r="4211" spans="1:13" s="39" customFormat="1" ht="12.75" x14ac:dyDescent="0.2">
      <c r="A4211" s="33" t="s">
        <v>21</v>
      </c>
      <c r="B4211" s="33" t="s">
        <v>590</v>
      </c>
      <c r="C4211" s="34">
        <v>10</v>
      </c>
      <c r="D4211" s="33" t="s">
        <v>39</v>
      </c>
      <c r="E4211" s="33" t="s">
        <v>4518</v>
      </c>
      <c r="F4211" s="35">
        <v>78181500</v>
      </c>
      <c r="G4211" s="33" t="s">
        <v>15071</v>
      </c>
      <c r="H4211" s="33">
        <v>3</v>
      </c>
      <c r="I4211" s="33">
        <v>3</v>
      </c>
      <c r="J4211" s="36">
        <v>1</v>
      </c>
      <c r="K4211" s="37">
        <v>2000000</v>
      </c>
      <c r="L4211" s="38" t="s">
        <v>12</v>
      </c>
      <c r="M4211" s="38" t="s">
        <v>13</v>
      </c>
    </row>
    <row r="4212" spans="1:13" s="39" customFormat="1" ht="12.75" x14ac:dyDescent="0.2">
      <c r="A4212" s="33" t="s">
        <v>21</v>
      </c>
      <c r="B4212" s="33" t="s">
        <v>590</v>
      </c>
      <c r="C4212" s="34">
        <v>10</v>
      </c>
      <c r="D4212" s="33" t="s">
        <v>39</v>
      </c>
      <c r="E4212" s="33" t="s">
        <v>4519</v>
      </c>
      <c r="F4212" s="35">
        <v>78181500</v>
      </c>
      <c r="G4212" s="33" t="s">
        <v>15071</v>
      </c>
      <c r="H4212" s="33">
        <v>3</v>
      </c>
      <c r="I4212" s="33">
        <v>3</v>
      </c>
      <c r="J4212" s="36">
        <v>1</v>
      </c>
      <c r="K4212" s="37">
        <v>3000000</v>
      </c>
      <c r="L4212" s="38" t="s">
        <v>12</v>
      </c>
      <c r="M4212" s="38" t="s">
        <v>13</v>
      </c>
    </row>
    <row r="4213" spans="1:13" s="39" customFormat="1" ht="12.75" x14ac:dyDescent="0.2">
      <c r="A4213" s="33" t="s">
        <v>21</v>
      </c>
      <c r="B4213" s="33" t="s">
        <v>592</v>
      </c>
      <c r="C4213" s="34">
        <v>10</v>
      </c>
      <c r="D4213" s="33" t="s">
        <v>24</v>
      </c>
      <c r="E4213" s="33" t="s">
        <v>4520</v>
      </c>
      <c r="F4213" s="35">
        <v>76111500</v>
      </c>
      <c r="G4213" s="33" t="s">
        <v>15071</v>
      </c>
      <c r="H4213" s="33">
        <v>3</v>
      </c>
      <c r="I4213" s="33">
        <v>9</v>
      </c>
      <c r="J4213" s="36">
        <v>1</v>
      </c>
      <c r="K4213" s="37">
        <v>17847490.5</v>
      </c>
      <c r="L4213" s="38" t="s">
        <v>12</v>
      </c>
      <c r="M4213" s="38" t="s">
        <v>13</v>
      </c>
    </row>
    <row r="4214" spans="1:13" s="39" customFormat="1" ht="12.75" x14ac:dyDescent="0.2">
      <c r="A4214" s="33" t="s">
        <v>21</v>
      </c>
      <c r="B4214" s="33" t="s">
        <v>592</v>
      </c>
      <c r="C4214" s="34">
        <v>10</v>
      </c>
      <c r="D4214" s="33" t="s">
        <v>24</v>
      </c>
      <c r="E4214" s="33" t="s">
        <v>4521</v>
      </c>
      <c r="F4214" s="35">
        <v>76111500</v>
      </c>
      <c r="G4214" s="33" t="s">
        <v>15071</v>
      </c>
      <c r="H4214" s="33">
        <v>1</v>
      </c>
      <c r="I4214" s="33">
        <v>3</v>
      </c>
      <c r="J4214" s="36">
        <v>1</v>
      </c>
      <c r="K4214" s="37">
        <v>34000000</v>
      </c>
      <c r="L4214" s="38" t="s">
        <v>12</v>
      </c>
      <c r="M4214" s="38" t="s">
        <v>2371</v>
      </c>
    </row>
    <row r="4215" spans="1:13" s="39" customFormat="1" ht="12.75" x14ac:dyDescent="0.2">
      <c r="A4215" s="33" t="s">
        <v>21</v>
      </c>
      <c r="B4215" s="33" t="s">
        <v>592</v>
      </c>
      <c r="C4215" s="34">
        <v>10</v>
      </c>
      <c r="D4215" s="33" t="s">
        <v>24</v>
      </c>
      <c r="E4215" s="33" t="s">
        <v>4522</v>
      </c>
      <c r="F4215" s="35">
        <v>70111703</v>
      </c>
      <c r="G4215" s="33" t="s">
        <v>15071</v>
      </c>
      <c r="H4215" s="33">
        <v>3</v>
      </c>
      <c r="I4215" s="33">
        <v>9</v>
      </c>
      <c r="J4215" s="36">
        <v>1</v>
      </c>
      <c r="K4215" s="37">
        <v>39585116</v>
      </c>
      <c r="L4215" s="38" t="s">
        <v>12</v>
      </c>
      <c r="M4215" s="38" t="s">
        <v>13</v>
      </c>
    </row>
    <row r="4216" spans="1:13" s="39" customFormat="1" ht="12.75" x14ac:dyDescent="0.2">
      <c r="A4216" s="33" t="s">
        <v>21</v>
      </c>
      <c r="B4216" s="33" t="s">
        <v>592</v>
      </c>
      <c r="C4216" s="34">
        <v>10</v>
      </c>
      <c r="D4216" s="33" t="s">
        <v>24</v>
      </c>
      <c r="E4216" s="33" t="s">
        <v>4523</v>
      </c>
      <c r="F4216" s="35">
        <v>70111703</v>
      </c>
      <c r="G4216" s="33" t="s">
        <v>15071</v>
      </c>
      <c r="H4216" s="33">
        <v>1</v>
      </c>
      <c r="I4216" s="33">
        <v>3</v>
      </c>
      <c r="J4216" s="36">
        <v>1</v>
      </c>
      <c r="K4216" s="37">
        <v>27000000</v>
      </c>
      <c r="L4216" s="38" t="s">
        <v>12</v>
      </c>
      <c r="M4216" s="38" t="s">
        <v>2371</v>
      </c>
    </row>
    <row r="4217" spans="1:13" s="39" customFormat="1" ht="12.75" x14ac:dyDescent="0.2">
      <c r="A4217" s="33" t="s">
        <v>21</v>
      </c>
      <c r="B4217" s="33" t="s">
        <v>592</v>
      </c>
      <c r="C4217" s="34">
        <v>10</v>
      </c>
      <c r="D4217" s="33" t="s">
        <v>24</v>
      </c>
      <c r="E4217" s="33" t="s">
        <v>2104</v>
      </c>
      <c r="F4217" s="35">
        <v>76111500</v>
      </c>
      <c r="G4217" s="33" t="s">
        <v>468</v>
      </c>
      <c r="H4217" s="33">
        <v>3</v>
      </c>
      <c r="I4217" s="33">
        <v>9</v>
      </c>
      <c r="J4217" s="36">
        <v>1</v>
      </c>
      <c r="K4217" s="37">
        <v>66730890.280000001</v>
      </c>
      <c r="L4217" s="38" t="s">
        <v>12</v>
      </c>
      <c r="M4217" s="38" t="s">
        <v>13</v>
      </c>
    </row>
    <row r="4218" spans="1:13" s="39" customFormat="1" ht="12.75" x14ac:dyDescent="0.2">
      <c r="A4218" s="33" t="s">
        <v>21</v>
      </c>
      <c r="B4218" s="33" t="s">
        <v>592</v>
      </c>
      <c r="C4218" s="34">
        <v>10</v>
      </c>
      <c r="D4218" s="33" t="s">
        <v>24</v>
      </c>
      <c r="E4218" s="33" t="s">
        <v>4524</v>
      </c>
      <c r="F4218" s="35">
        <v>76111500</v>
      </c>
      <c r="G4218" s="33" t="s">
        <v>15071</v>
      </c>
      <c r="H4218" s="33">
        <v>3</v>
      </c>
      <c r="I4218" s="33">
        <v>9</v>
      </c>
      <c r="J4218" s="36">
        <v>1</v>
      </c>
      <c r="K4218" s="37">
        <v>5100000</v>
      </c>
      <c r="L4218" s="38" t="s">
        <v>12</v>
      </c>
      <c r="M4218" s="38" t="s">
        <v>13</v>
      </c>
    </row>
    <row r="4219" spans="1:13" s="39" customFormat="1" ht="12.75" x14ac:dyDescent="0.2">
      <c r="A4219" s="33" t="s">
        <v>21</v>
      </c>
      <c r="B4219" s="33" t="s">
        <v>592</v>
      </c>
      <c r="C4219" s="34">
        <v>10</v>
      </c>
      <c r="D4219" s="33" t="s">
        <v>24</v>
      </c>
      <c r="E4219" s="33" t="s">
        <v>4525</v>
      </c>
      <c r="F4219" s="35">
        <v>70111703</v>
      </c>
      <c r="G4219" s="33" t="s">
        <v>15071</v>
      </c>
      <c r="H4219" s="33">
        <v>1</v>
      </c>
      <c r="I4219" s="33">
        <v>6</v>
      </c>
      <c r="J4219" s="36">
        <v>1</v>
      </c>
      <c r="K4219" s="37">
        <v>4050000</v>
      </c>
      <c r="L4219" s="38" t="s">
        <v>12</v>
      </c>
      <c r="M4219" s="38" t="s">
        <v>13</v>
      </c>
    </row>
    <row r="4220" spans="1:13" s="39" customFormat="1" ht="12.75" x14ac:dyDescent="0.2">
      <c r="A4220" s="33" t="s">
        <v>21</v>
      </c>
      <c r="B4220" s="33" t="s">
        <v>592</v>
      </c>
      <c r="C4220" s="34">
        <v>10</v>
      </c>
      <c r="D4220" s="33" t="s">
        <v>24</v>
      </c>
      <c r="E4220" s="33" t="s">
        <v>4526</v>
      </c>
      <c r="F4220" s="35">
        <v>76111500</v>
      </c>
      <c r="G4220" s="33" t="s">
        <v>468</v>
      </c>
      <c r="H4220" s="33">
        <v>1</v>
      </c>
      <c r="I4220" s="33">
        <v>6</v>
      </c>
      <c r="J4220" s="36">
        <v>1</v>
      </c>
      <c r="K4220" s="37">
        <v>15337065</v>
      </c>
      <c r="L4220" s="38" t="s">
        <v>12</v>
      </c>
      <c r="M4220" s="38" t="s">
        <v>13</v>
      </c>
    </row>
    <row r="4221" spans="1:13" s="39" customFormat="1" ht="12.75" x14ac:dyDescent="0.2">
      <c r="A4221" s="33" t="s">
        <v>21</v>
      </c>
      <c r="B4221" s="33" t="s">
        <v>2377</v>
      </c>
      <c r="C4221" s="34">
        <v>16</v>
      </c>
      <c r="D4221" s="33" t="s">
        <v>20</v>
      </c>
      <c r="E4221" s="33" t="s">
        <v>20</v>
      </c>
      <c r="F4221" s="35">
        <v>90101700</v>
      </c>
      <c r="G4221" s="33" t="s">
        <v>15071</v>
      </c>
      <c r="H4221" s="33">
        <v>3</v>
      </c>
      <c r="I4221" s="33">
        <v>9</v>
      </c>
      <c r="J4221" s="36">
        <v>1</v>
      </c>
      <c r="K4221" s="37">
        <v>5000000</v>
      </c>
      <c r="L4221" s="38" t="s">
        <v>12</v>
      </c>
      <c r="M4221" s="38" t="s">
        <v>13</v>
      </c>
    </row>
    <row r="4222" spans="1:13" s="39" customFormat="1" ht="12.75" x14ac:dyDescent="0.2">
      <c r="A4222" s="33" t="s">
        <v>21</v>
      </c>
      <c r="B4222" s="33" t="s">
        <v>593</v>
      </c>
      <c r="C4222" s="34">
        <v>10</v>
      </c>
      <c r="D4222" s="33" t="s">
        <v>98</v>
      </c>
      <c r="E4222" s="33" t="s">
        <v>4527</v>
      </c>
      <c r="F4222" s="35">
        <v>73152105</v>
      </c>
      <c r="G4222" s="33" t="s">
        <v>15071</v>
      </c>
      <c r="H4222" s="33">
        <v>3</v>
      </c>
      <c r="I4222" s="33">
        <v>9</v>
      </c>
      <c r="J4222" s="36">
        <v>1</v>
      </c>
      <c r="K4222" s="37">
        <v>26656000</v>
      </c>
      <c r="L4222" s="38" t="s">
        <v>12</v>
      </c>
      <c r="M4222" s="38" t="s">
        <v>13</v>
      </c>
    </row>
    <row r="4223" spans="1:13" s="39" customFormat="1" ht="12.75" x14ac:dyDescent="0.2">
      <c r="A4223" s="33" t="s">
        <v>21</v>
      </c>
      <c r="B4223" s="33" t="s">
        <v>593</v>
      </c>
      <c r="C4223" s="34">
        <v>10</v>
      </c>
      <c r="D4223" s="33" t="s">
        <v>98</v>
      </c>
      <c r="E4223" s="33" t="s">
        <v>4528</v>
      </c>
      <c r="F4223" s="35">
        <v>73152108</v>
      </c>
      <c r="G4223" s="33" t="s">
        <v>466</v>
      </c>
      <c r="H4223" s="33">
        <v>4</v>
      </c>
      <c r="I4223" s="33">
        <v>7</v>
      </c>
      <c r="J4223" s="36">
        <v>1</v>
      </c>
      <c r="K4223" s="37">
        <v>3669724</v>
      </c>
      <c r="L4223" s="38" t="s">
        <v>12</v>
      </c>
      <c r="M4223" s="38" t="s">
        <v>13</v>
      </c>
    </row>
    <row r="4224" spans="1:13" s="39" customFormat="1" ht="12.75" x14ac:dyDescent="0.2">
      <c r="A4224" s="33" t="s">
        <v>21</v>
      </c>
      <c r="B4224" s="33" t="s">
        <v>593</v>
      </c>
      <c r="C4224" s="34">
        <v>10</v>
      </c>
      <c r="D4224" s="33" t="s">
        <v>98</v>
      </c>
      <c r="E4224" s="33" t="s">
        <v>4529</v>
      </c>
      <c r="F4224" s="35">
        <v>73152108</v>
      </c>
      <c r="G4224" s="33" t="s">
        <v>466</v>
      </c>
      <c r="H4224" s="33">
        <v>4</v>
      </c>
      <c r="I4224" s="33">
        <v>7</v>
      </c>
      <c r="J4224" s="36">
        <v>1</v>
      </c>
      <c r="K4224" s="37">
        <v>4587155</v>
      </c>
      <c r="L4224" s="38" t="s">
        <v>12</v>
      </c>
      <c r="M4224" s="38" t="s">
        <v>13</v>
      </c>
    </row>
    <row r="4225" spans="1:13" s="39" customFormat="1" ht="12.75" x14ac:dyDescent="0.2">
      <c r="A4225" s="33" t="s">
        <v>21</v>
      </c>
      <c r="B4225" s="33" t="s">
        <v>593</v>
      </c>
      <c r="C4225" s="34">
        <v>10</v>
      </c>
      <c r="D4225" s="33" t="s">
        <v>98</v>
      </c>
      <c r="E4225" s="33" t="s">
        <v>4530</v>
      </c>
      <c r="F4225" s="35">
        <v>73152108</v>
      </c>
      <c r="G4225" s="33" t="s">
        <v>466</v>
      </c>
      <c r="H4225" s="33">
        <v>4</v>
      </c>
      <c r="I4225" s="33">
        <v>7</v>
      </c>
      <c r="J4225" s="36">
        <v>1</v>
      </c>
      <c r="K4225" s="37">
        <v>4587155</v>
      </c>
      <c r="L4225" s="38" t="s">
        <v>12</v>
      </c>
      <c r="M4225" s="38" t="s">
        <v>13</v>
      </c>
    </row>
    <row r="4226" spans="1:13" s="39" customFormat="1" ht="12.75" x14ac:dyDescent="0.2">
      <c r="A4226" s="33" t="s">
        <v>21</v>
      </c>
      <c r="B4226" s="33" t="s">
        <v>593</v>
      </c>
      <c r="C4226" s="34">
        <v>10</v>
      </c>
      <c r="D4226" s="33" t="s">
        <v>98</v>
      </c>
      <c r="E4226" s="33" t="s">
        <v>4531</v>
      </c>
      <c r="F4226" s="35">
        <v>73152108</v>
      </c>
      <c r="G4226" s="33" t="s">
        <v>466</v>
      </c>
      <c r="H4226" s="33">
        <v>4</v>
      </c>
      <c r="I4226" s="33">
        <v>7</v>
      </c>
      <c r="J4226" s="36">
        <v>1</v>
      </c>
      <c r="K4226" s="37">
        <v>4587155</v>
      </c>
      <c r="L4226" s="38" t="s">
        <v>12</v>
      </c>
      <c r="M4226" s="38" t="s">
        <v>13</v>
      </c>
    </row>
    <row r="4227" spans="1:13" s="39" customFormat="1" ht="12.75" x14ac:dyDescent="0.2">
      <c r="A4227" s="33" t="s">
        <v>21</v>
      </c>
      <c r="B4227" s="33" t="s">
        <v>593</v>
      </c>
      <c r="C4227" s="34">
        <v>10</v>
      </c>
      <c r="D4227" s="33" t="s">
        <v>98</v>
      </c>
      <c r="E4227" s="33" t="s">
        <v>4532</v>
      </c>
      <c r="F4227" s="35">
        <v>73152108</v>
      </c>
      <c r="G4227" s="33" t="s">
        <v>466</v>
      </c>
      <c r="H4227" s="33">
        <v>4</v>
      </c>
      <c r="I4227" s="33">
        <v>7</v>
      </c>
      <c r="J4227" s="36">
        <v>1</v>
      </c>
      <c r="K4227" s="37">
        <v>4587155</v>
      </c>
      <c r="L4227" s="38" t="s">
        <v>12</v>
      </c>
      <c r="M4227" s="38" t="s">
        <v>13</v>
      </c>
    </row>
    <row r="4228" spans="1:13" s="39" customFormat="1" ht="12.75" x14ac:dyDescent="0.2">
      <c r="A4228" s="33" t="s">
        <v>21</v>
      </c>
      <c r="B4228" s="33" t="s">
        <v>593</v>
      </c>
      <c r="C4228" s="34">
        <v>10</v>
      </c>
      <c r="D4228" s="33" t="s">
        <v>98</v>
      </c>
      <c r="E4228" s="33" t="s">
        <v>4533</v>
      </c>
      <c r="F4228" s="35">
        <v>73152108</v>
      </c>
      <c r="G4228" s="33" t="s">
        <v>466</v>
      </c>
      <c r="H4228" s="33">
        <v>4</v>
      </c>
      <c r="I4228" s="33">
        <v>7</v>
      </c>
      <c r="J4228" s="36">
        <v>1</v>
      </c>
      <c r="K4228" s="37">
        <v>4587155</v>
      </c>
      <c r="L4228" s="38" t="s">
        <v>12</v>
      </c>
      <c r="M4228" s="38" t="s">
        <v>13</v>
      </c>
    </row>
    <row r="4229" spans="1:13" s="39" customFormat="1" ht="12.75" x14ac:dyDescent="0.2">
      <c r="A4229" s="33" t="s">
        <v>21</v>
      </c>
      <c r="B4229" s="33" t="s">
        <v>593</v>
      </c>
      <c r="C4229" s="34">
        <v>10</v>
      </c>
      <c r="D4229" s="33" t="s">
        <v>98</v>
      </c>
      <c r="E4229" s="33" t="s">
        <v>4534</v>
      </c>
      <c r="F4229" s="35">
        <v>73152108</v>
      </c>
      <c r="G4229" s="33" t="s">
        <v>466</v>
      </c>
      <c r="H4229" s="33">
        <v>4</v>
      </c>
      <c r="I4229" s="33">
        <v>7</v>
      </c>
      <c r="J4229" s="36">
        <v>1</v>
      </c>
      <c r="K4229" s="37">
        <v>4587155</v>
      </c>
      <c r="L4229" s="38" t="s">
        <v>12</v>
      </c>
      <c r="M4229" s="38" t="s">
        <v>13</v>
      </c>
    </row>
    <row r="4230" spans="1:13" s="39" customFormat="1" ht="12.75" x14ac:dyDescent="0.2">
      <c r="A4230" s="33" t="s">
        <v>21</v>
      </c>
      <c r="B4230" s="33" t="s">
        <v>599</v>
      </c>
      <c r="C4230" s="34">
        <v>10</v>
      </c>
      <c r="D4230" s="33" t="s">
        <v>31</v>
      </c>
      <c r="E4230" s="33" t="s">
        <v>4535</v>
      </c>
      <c r="F4230" s="35">
        <v>83101500</v>
      </c>
      <c r="G4230" s="33" t="s">
        <v>15070</v>
      </c>
      <c r="H4230" s="33">
        <v>1</v>
      </c>
      <c r="I4230" s="33">
        <v>12</v>
      </c>
      <c r="J4230" s="36">
        <v>1</v>
      </c>
      <c r="K4230" s="37">
        <v>3710530</v>
      </c>
      <c r="L4230" s="38" t="s">
        <v>12</v>
      </c>
      <c r="M4230" s="38" t="s">
        <v>13</v>
      </c>
    </row>
    <row r="4231" spans="1:13" s="39" customFormat="1" ht="12.75" x14ac:dyDescent="0.2">
      <c r="A4231" s="33" t="s">
        <v>21</v>
      </c>
      <c r="B4231" s="33" t="s">
        <v>599</v>
      </c>
      <c r="C4231" s="34">
        <v>10</v>
      </c>
      <c r="D4231" s="33" t="s">
        <v>31</v>
      </c>
      <c r="E4231" s="33" t="s">
        <v>4536</v>
      </c>
      <c r="F4231" s="35">
        <v>83101500</v>
      </c>
      <c r="G4231" s="33" t="s">
        <v>15070</v>
      </c>
      <c r="H4231" s="33">
        <v>1</v>
      </c>
      <c r="I4231" s="33">
        <v>12</v>
      </c>
      <c r="J4231" s="36">
        <v>1</v>
      </c>
      <c r="K4231" s="37">
        <v>29530484</v>
      </c>
      <c r="L4231" s="38" t="s">
        <v>12</v>
      </c>
      <c r="M4231" s="38" t="s">
        <v>13</v>
      </c>
    </row>
    <row r="4232" spans="1:13" s="39" customFormat="1" ht="12.75" x14ac:dyDescent="0.2">
      <c r="A4232" s="33" t="s">
        <v>21</v>
      </c>
      <c r="B4232" s="33" t="s">
        <v>599</v>
      </c>
      <c r="C4232" s="34">
        <v>10</v>
      </c>
      <c r="D4232" s="33" t="s">
        <v>31</v>
      </c>
      <c r="E4232" s="33" t="s">
        <v>14119</v>
      </c>
      <c r="F4232" s="35">
        <v>83101500</v>
      </c>
      <c r="G4232" s="33" t="s">
        <v>15070</v>
      </c>
      <c r="H4232" s="33">
        <v>1</v>
      </c>
      <c r="I4232" s="33">
        <v>12</v>
      </c>
      <c r="J4232" s="36">
        <v>1</v>
      </c>
      <c r="K4232" s="37">
        <v>2963520</v>
      </c>
      <c r="L4232" s="38" t="s">
        <v>12</v>
      </c>
      <c r="M4232" s="38" t="s">
        <v>13</v>
      </c>
    </row>
    <row r="4233" spans="1:13" s="39" customFormat="1" ht="12.75" x14ac:dyDescent="0.2">
      <c r="A4233" s="33" t="s">
        <v>21</v>
      </c>
      <c r="B4233" s="33" t="s">
        <v>600</v>
      </c>
      <c r="C4233" s="34">
        <v>10</v>
      </c>
      <c r="D4233" s="33" t="s">
        <v>18</v>
      </c>
      <c r="E4233" s="33" t="s">
        <v>4537</v>
      </c>
      <c r="F4233" s="35">
        <v>83101800</v>
      </c>
      <c r="G4233" s="33" t="s">
        <v>313</v>
      </c>
      <c r="H4233" s="33">
        <v>1</v>
      </c>
      <c r="I4233" s="33">
        <v>12</v>
      </c>
      <c r="J4233" s="36">
        <v>1</v>
      </c>
      <c r="K4233" s="37">
        <v>810988989</v>
      </c>
      <c r="L4233" s="38" t="s">
        <v>12</v>
      </c>
      <c r="M4233" s="38" t="s">
        <v>13</v>
      </c>
    </row>
    <row r="4234" spans="1:13" s="39" customFormat="1" ht="12.75" x14ac:dyDescent="0.2">
      <c r="A4234" s="33" t="s">
        <v>21</v>
      </c>
      <c r="B4234" s="33" t="s">
        <v>600</v>
      </c>
      <c r="C4234" s="34">
        <v>16</v>
      </c>
      <c r="D4234" s="33" t="s">
        <v>18</v>
      </c>
      <c r="E4234" s="33" t="s">
        <v>4537</v>
      </c>
      <c r="F4234" s="35">
        <v>83101800</v>
      </c>
      <c r="G4234" s="33" t="s">
        <v>313</v>
      </c>
      <c r="H4234" s="33">
        <v>1</v>
      </c>
      <c r="I4234" s="33">
        <v>12</v>
      </c>
      <c r="J4234" s="36">
        <v>1</v>
      </c>
      <c r="K4234" s="37">
        <v>130481094</v>
      </c>
      <c r="L4234" s="38" t="s">
        <v>12</v>
      </c>
      <c r="M4234" s="38" t="s">
        <v>13</v>
      </c>
    </row>
    <row r="4235" spans="1:13" s="39" customFormat="1" ht="12.75" x14ac:dyDescent="0.2">
      <c r="A4235" s="33" t="s">
        <v>21</v>
      </c>
      <c r="B4235" s="33" t="s">
        <v>600</v>
      </c>
      <c r="C4235" s="34">
        <v>10</v>
      </c>
      <c r="D4235" s="33" t="s">
        <v>18</v>
      </c>
      <c r="E4235" s="33" t="s">
        <v>4538</v>
      </c>
      <c r="F4235" s="35">
        <v>83101803</v>
      </c>
      <c r="G4235" s="33" t="s">
        <v>313</v>
      </c>
      <c r="H4235" s="33">
        <v>4</v>
      </c>
      <c r="I4235" s="33">
        <v>7</v>
      </c>
      <c r="J4235" s="36">
        <v>1</v>
      </c>
      <c r="K4235" s="37">
        <v>142153270</v>
      </c>
      <c r="L4235" s="38" t="s">
        <v>12</v>
      </c>
      <c r="M4235" s="38" t="s">
        <v>13</v>
      </c>
    </row>
    <row r="4236" spans="1:13" s="39" customFormat="1" ht="12.75" x14ac:dyDescent="0.2">
      <c r="A4236" s="33" t="s">
        <v>21</v>
      </c>
      <c r="B4236" s="33" t="s">
        <v>600</v>
      </c>
      <c r="C4236" s="34">
        <v>10</v>
      </c>
      <c r="D4236" s="33" t="s">
        <v>18</v>
      </c>
      <c r="E4236" s="33" t="s">
        <v>4539</v>
      </c>
      <c r="F4236" s="35">
        <v>83101803</v>
      </c>
      <c r="G4236" s="33" t="s">
        <v>313</v>
      </c>
      <c r="H4236" s="33">
        <v>4</v>
      </c>
      <c r="I4236" s="33">
        <v>7</v>
      </c>
      <c r="J4236" s="36">
        <v>1</v>
      </c>
      <c r="K4236" s="37">
        <v>12566830</v>
      </c>
      <c r="L4236" s="38" t="s">
        <v>12</v>
      </c>
      <c r="M4236" s="38" t="s">
        <v>13</v>
      </c>
    </row>
    <row r="4237" spans="1:13" s="39" customFormat="1" ht="12.75" x14ac:dyDescent="0.2">
      <c r="A4237" s="33" t="s">
        <v>21</v>
      </c>
      <c r="B4237" s="33" t="s">
        <v>600</v>
      </c>
      <c r="C4237" s="34">
        <v>10</v>
      </c>
      <c r="D4237" s="33" t="s">
        <v>18</v>
      </c>
      <c r="E4237" s="33" t="s">
        <v>14120</v>
      </c>
      <c r="F4237" s="35">
        <v>83101803</v>
      </c>
      <c r="G4237" s="33" t="s">
        <v>313</v>
      </c>
      <c r="H4237" s="33">
        <v>4</v>
      </c>
      <c r="I4237" s="33">
        <v>7</v>
      </c>
      <c r="J4237" s="36">
        <v>1</v>
      </c>
      <c r="K4237" s="37">
        <v>25939620</v>
      </c>
      <c r="L4237" s="38" t="s">
        <v>12</v>
      </c>
      <c r="M4237" s="38" t="s">
        <v>13</v>
      </c>
    </row>
    <row r="4238" spans="1:13" s="39" customFormat="1" ht="12.75" x14ac:dyDescent="0.2">
      <c r="A4238" s="33" t="s">
        <v>21</v>
      </c>
      <c r="B4238" s="33" t="s">
        <v>600</v>
      </c>
      <c r="C4238" s="34">
        <v>10</v>
      </c>
      <c r="D4238" s="33" t="s">
        <v>18</v>
      </c>
      <c r="E4238" s="33" t="s">
        <v>4540</v>
      </c>
      <c r="F4238" s="35">
        <v>83101800</v>
      </c>
      <c r="G4238" s="33" t="s">
        <v>313</v>
      </c>
      <c r="H4238" s="33">
        <v>1</v>
      </c>
      <c r="I4238" s="33">
        <v>12</v>
      </c>
      <c r="J4238" s="36">
        <v>1</v>
      </c>
      <c r="K4238" s="37">
        <v>111350650</v>
      </c>
      <c r="L4238" s="38" t="s">
        <v>12</v>
      </c>
      <c r="M4238" s="38" t="s">
        <v>13</v>
      </c>
    </row>
    <row r="4239" spans="1:13" s="39" customFormat="1" ht="12.75" x14ac:dyDescent="0.2">
      <c r="A4239" s="33" t="s">
        <v>21</v>
      </c>
      <c r="B4239" s="33" t="s">
        <v>600</v>
      </c>
      <c r="C4239" s="34">
        <v>10</v>
      </c>
      <c r="D4239" s="33" t="s">
        <v>18</v>
      </c>
      <c r="E4239" s="33" t="s">
        <v>14121</v>
      </c>
      <c r="F4239" s="35">
        <v>83101800</v>
      </c>
      <c r="G4239" s="33" t="s">
        <v>313</v>
      </c>
      <c r="H4239" s="33">
        <v>1</v>
      </c>
      <c r="I4239" s="33">
        <v>12</v>
      </c>
      <c r="J4239" s="36">
        <v>1</v>
      </c>
      <c r="K4239" s="37">
        <v>121568350</v>
      </c>
      <c r="L4239" s="38" t="s">
        <v>12</v>
      </c>
      <c r="M4239" s="38" t="s">
        <v>13</v>
      </c>
    </row>
    <row r="4240" spans="1:13" s="39" customFormat="1" ht="12.75" x14ac:dyDescent="0.2">
      <c r="A4240" s="33" t="s">
        <v>21</v>
      </c>
      <c r="B4240" s="33" t="s">
        <v>600</v>
      </c>
      <c r="C4240" s="34">
        <v>10</v>
      </c>
      <c r="D4240" s="33" t="s">
        <v>18</v>
      </c>
      <c r="E4240" s="33" t="s">
        <v>4541</v>
      </c>
      <c r="F4240" s="35">
        <v>83101803</v>
      </c>
      <c r="G4240" s="33" t="s">
        <v>313</v>
      </c>
      <c r="H4240" s="33">
        <v>4</v>
      </c>
      <c r="I4240" s="33">
        <v>7</v>
      </c>
      <c r="J4240" s="36">
        <v>1</v>
      </c>
      <c r="K4240" s="37">
        <v>20966630</v>
      </c>
      <c r="L4240" s="38" t="s">
        <v>12</v>
      </c>
      <c r="M4240" s="38" t="s">
        <v>13</v>
      </c>
    </row>
    <row r="4241" spans="1:13" s="39" customFormat="1" ht="12.75" x14ac:dyDescent="0.2">
      <c r="A4241" s="33" t="s">
        <v>21</v>
      </c>
      <c r="B4241" s="33" t="s">
        <v>600</v>
      </c>
      <c r="C4241" s="34">
        <v>10</v>
      </c>
      <c r="D4241" s="33" t="s">
        <v>18</v>
      </c>
      <c r="E4241" s="33" t="s">
        <v>14122</v>
      </c>
      <c r="F4241" s="35">
        <v>83101803</v>
      </c>
      <c r="G4241" s="33" t="s">
        <v>313</v>
      </c>
      <c r="H4241" s="33">
        <v>4</v>
      </c>
      <c r="I4241" s="33">
        <v>7</v>
      </c>
      <c r="J4241" s="36">
        <v>1</v>
      </c>
      <c r="K4241" s="37">
        <v>6111730</v>
      </c>
      <c r="L4241" s="38" t="s">
        <v>12</v>
      </c>
      <c r="M4241" s="38" t="s">
        <v>13</v>
      </c>
    </row>
    <row r="4242" spans="1:13" s="39" customFormat="1" ht="12.75" x14ac:dyDescent="0.2">
      <c r="A4242" s="33" t="s">
        <v>21</v>
      </c>
      <c r="B4242" s="33" t="s">
        <v>600</v>
      </c>
      <c r="C4242" s="34">
        <v>10</v>
      </c>
      <c r="D4242" s="33" t="s">
        <v>18</v>
      </c>
      <c r="E4242" s="33" t="s">
        <v>4542</v>
      </c>
      <c r="F4242" s="35">
        <v>83101800</v>
      </c>
      <c r="G4242" s="33" t="s">
        <v>313</v>
      </c>
      <c r="H4242" s="33">
        <v>1</v>
      </c>
      <c r="I4242" s="33">
        <v>12</v>
      </c>
      <c r="J4242" s="36">
        <v>1</v>
      </c>
      <c r="K4242" s="37">
        <v>113342470</v>
      </c>
      <c r="L4242" s="38" t="s">
        <v>12</v>
      </c>
      <c r="M4242" s="38" t="s">
        <v>13</v>
      </c>
    </row>
    <row r="4243" spans="1:13" s="39" customFormat="1" ht="12.75" x14ac:dyDescent="0.2">
      <c r="A4243" s="33" t="s">
        <v>21</v>
      </c>
      <c r="B4243" s="33" t="s">
        <v>2380</v>
      </c>
      <c r="C4243" s="34">
        <v>10</v>
      </c>
      <c r="D4243" s="33" t="s">
        <v>4543</v>
      </c>
      <c r="E4243" s="33" t="s">
        <v>4543</v>
      </c>
      <c r="F4243" s="35">
        <v>83101601</v>
      </c>
      <c r="G4243" s="33" t="s">
        <v>313</v>
      </c>
      <c r="H4243" s="33">
        <v>1</v>
      </c>
      <c r="I4243" s="33">
        <v>12</v>
      </c>
      <c r="J4243" s="36">
        <v>1</v>
      </c>
      <c r="K4243" s="37">
        <v>45569171</v>
      </c>
      <c r="L4243" s="38" t="s">
        <v>12</v>
      </c>
      <c r="M4243" s="38" t="s">
        <v>13</v>
      </c>
    </row>
    <row r="4244" spans="1:13" s="39" customFormat="1" ht="12.75" x14ac:dyDescent="0.2">
      <c r="A4244" s="33" t="s">
        <v>21</v>
      </c>
      <c r="B4244" s="33" t="s">
        <v>2380</v>
      </c>
      <c r="C4244" s="34">
        <v>10</v>
      </c>
      <c r="D4244" s="33" t="s">
        <v>4543</v>
      </c>
      <c r="E4244" s="33" t="s">
        <v>4544</v>
      </c>
      <c r="F4244" s="35">
        <v>83101601</v>
      </c>
      <c r="G4244" s="33" t="s">
        <v>313</v>
      </c>
      <c r="H4244" s="33">
        <v>1</v>
      </c>
      <c r="I4244" s="33">
        <v>12</v>
      </c>
      <c r="J4244" s="36">
        <v>1</v>
      </c>
      <c r="K4244" s="37">
        <v>8994283</v>
      </c>
      <c r="L4244" s="38" t="s">
        <v>12</v>
      </c>
      <c r="M4244" s="38" t="s">
        <v>13</v>
      </c>
    </row>
    <row r="4245" spans="1:13" s="39" customFormat="1" ht="12.75" x14ac:dyDescent="0.2">
      <c r="A4245" s="33" t="s">
        <v>21</v>
      </c>
      <c r="B4245" s="33" t="s">
        <v>2380</v>
      </c>
      <c r="C4245" s="34">
        <v>10</v>
      </c>
      <c r="D4245" s="33" t="s">
        <v>4543</v>
      </c>
      <c r="E4245" s="33" t="s">
        <v>4544</v>
      </c>
      <c r="F4245" s="35">
        <v>83101601</v>
      </c>
      <c r="G4245" s="33" t="s">
        <v>313</v>
      </c>
      <c r="H4245" s="33">
        <v>1</v>
      </c>
      <c r="I4245" s="33">
        <v>12</v>
      </c>
      <c r="J4245" s="36">
        <v>1</v>
      </c>
      <c r="K4245" s="37">
        <v>235485</v>
      </c>
      <c r="L4245" s="38" t="s">
        <v>12</v>
      </c>
      <c r="M4245" s="38" t="s">
        <v>13</v>
      </c>
    </row>
    <row r="4246" spans="1:13" s="39" customFormat="1" ht="12.75" x14ac:dyDescent="0.2">
      <c r="A4246" s="33" t="s">
        <v>21</v>
      </c>
      <c r="B4246" s="33" t="s">
        <v>2380</v>
      </c>
      <c r="C4246" s="34">
        <v>10</v>
      </c>
      <c r="D4246" s="33" t="s">
        <v>4543</v>
      </c>
      <c r="E4246" s="33" t="s">
        <v>4545</v>
      </c>
      <c r="F4246" s="35">
        <v>83101601</v>
      </c>
      <c r="G4246" s="33" t="s">
        <v>313</v>
      </c>
      <c r="H4246" s="33">
        <v>1</v>
      </c>
      <c r="I4246" s="33">
        <v>12</v>
      </c>
      <c r="J4246" s="36">
        <v>1</v>
      </c>
      <c r="K4246" s="37">
        <v>167380</v>
      </c>
      <c r="L4246" s="38" t="s">
        <v>12</v>
      </c>
      <c r="M4246" s="38" t="s">
        <v>13</v>
      </c>
    </row>
    <row r="4247" spans="1:13" s="39" customFormat="1" ht="12.75" x14ac:dyDescent="0.2">
      <c r="A4247" s="33" t="s">
        <v>21</v>
      </c>
      <c r="B4247" s="33" t="s">
        <v>2380</v>
      </c>
      <c r="C4247" s="34">
        <v>10</v>
      </c>
      <c r="D4247" s="33" t="s">
        <v>4543</v>
      </c>
      <c r="E4247" s="33" t="s">
        <v>14123</v>
      </c>
      <c r="F4247" s="35">
        <v>83101601</v>
      </c>
      <c r="G4247" s="33" t="s">
        <v>313</v>
      </c>
      <c r="H4247" s="33">
        <v>1</v>
      </c>
      <c r="I4247" s="33">
        <v>12</v>
      </c>
      <c r="J4247" s="36">
        <v>1</v>
      </c>
      <c r="K4247" s="37">
        <v>3151104</v>
      </c>
      <c r="L4247" s="38" t="s">
        <v>12</v>
      </c>
      <c r="M4247" s="38" t="s">
        <v>13</v>
      </c>
    </row>
    <row r="4248" spans="1:13" s="39" customFormat="1" ht="12.75" x14ac:dyDescent="0.2">
      <c r="A4248" s="33" t="s">
        <v>21</v>
      </c>
      <c r="B4248" s="33" t="s">
        <v>2380</v>
      </c>
      <c r="C4248" s="34">
        <v>10</v>
      </c>
      <c r="D4248" s="33" t="s">
        <v>4543</v>
      </c>
      <c r="E4248" s="33" t="s">
        <v>14124</v>
      </c>
      <c r="F4248" s="35">
        <v>83101601</v>
      </c>
      <c r="G4248" s="33" t="s">
        <v>313</v>
      </c>
      <c r="H4248" s="33">
        <v>1</v>
      </c>
      <c r="I4248" s="33">
        <v>12</v>
      </c>
      <c r="J4248" s="36">
        <v>1</v>
      </c>
      <c r="K4248" s="37">
        <v>219579</v>
      </c>
      <c r="L4248" s="38" t="s">
        <v>12</v>
      </c>
      <c r="M4248" s="38" t="s">
        <v>13</v>
      </c>
    </row>
    <row r="4249" spans="1:13" s="39" customFormat="1" ht="12.75" x14ac:dyDescent="0.2">
      <c r="A4249" s="33" t="s">
        <v>21</v>
      </c>
      <c r="B4249" s="33" t="s">
        <v>601</v>
      </c>
      <c r="C4249" s="34">
        <v>16</v>
      </c>
      <c r="D4249" s="33" t="s">
        <v>8121</v>
      </c>
      <c r="E4249" s="33" t="s">
        <v>4546</v>
      </c>
      <c r="F4249" s="35">
        <v>83111501</v>
      </c>
      <c r="G4249" s="33" t="s">
        <v>313</v>
      </c>
      <c r="H4249" s="33">
        <v>1</v>
      </c>
      <c r="I4249" s="33">
        <v>12</v>
      </c>
      <c r="J4249" s="36">
        <v>1</v>
      </c>
      <c r="K4249" s="37">
        <v>9558771</v>
      </c>
      <c r="L4249" s="38" t="s">
        <v>12</v>
      </c>
      <c r="M4249" s="38" t="s">
        <v>13</v>
      </c>
    </row>
    <row r="4250" spans="1:13" s="39" customFormat="1" ht="12.75" x14ac:dyDescent="0.2">
      <c r="A4250" s="33" t="s">
        <v>21</v>
      </c>
      <c r="B4250" s="33" t="s">
        <v>601</v>
      </c>
      <c r="C4250" s="34">
        <v>16</v>
      </c>
      <c r="D4250" s="33" t="s">
        <v>8121</v>
      </c>
      <c r="E4250" s="33" t="s">
        <v>4547</v>
      </c>
      <c r="F4250" s="35">
        <v>83111501</v>
      </c>
      <c r="G4250" s="33" t="s">
        <v>313</v>
      </c>
      <c r="H4250" s="33">
        <v>1</v>
      </c>
      <c r="I4250" s="33">
        <v>12</v>
      </c>
      <c r="J4250" s="36">
        <v>1</v>
      </c>
      <c r="K4250" s="37">
        <v>918979</v>
      </c>
      <c r="L4250" s="38" t="s">
        <v>12</v>
      </c>
      <c r="M4250" s="38" t="s">
        <v>13</v>
      </c>
    </row>
    <row r="4251" spans="1:13" s="39" customFormat="1" ht="12.75" x14ac:dyDescent="0.2">
      <c r="A4251" s="33" t="s">
        <v>21</v>
      </c>
      <c r="B4251" s="33" t="s">
        <v>601</v>
      </c>
      <c r="C4251" s="34">
        <v>16</v>
      </c>
      <c r="D4251" s="33" t="s">
        <v>8121</v>
      </c>
      <c r="E4251" s="33" t="s">
        <v>14125</v>
      </c>
      <c r="F4251" s="35">
        <v>83111501</v>
      </c>
      <c r="G4251" s="33" t="s">
        <v>313</v>
      </c>
      <c r="H4251" s="33">
        <v>1</v>
      </c>
      <c r="I4251" s="33">
        <v>12</v>
      </c>
      <c r="J4251" s="36">
        <v>1</v>
      </c>
      <c r="K4251" s="37">
        <v>922250</v>
      </c>
      <c r="L4251" s="38" t="s">
        <v>12</v>
      </c>
      <c r="M4251" s="38" t="s">
        <v>13</v>
      </c>
    </row>
    <row r="4252" spans="1:13" s="39" customFormat="1" ht="12.75" x14ac:dyDescent="0.2">
      <c r="A4252" s="33" t="s">
        <v>21</v>
      </c>
      <c r="B4252" s="33" t="s">
        <v>602</v>
      </c>
      <c r="C4252" s="34">
        <v>16</v>
      </c>
      <c r="D4252" s="33" t="s">
        <v>101</v>
      </c>
      <c r="E4252" s="33" t="s">
        <v>4548</v>
      </c>
      <c r="F4252" s="35">
        <v>81112100</v>
      </c>
      <c r="G4252" s="33" t="s">
        <v>313</v>
      </c>
      <c r="H4252" s="33">
        <v>1</v>
      </c>
      <c r="I4252" s="33">
        <v>11</v>
      </c>
      <c r="J4252" s="36">
        <v>1</v>
      </c>
      <c r="K4252" s="37">
        <v>5172641</v>
      </c>
      <c r="L4252" s="38" t="s">
        <v>12</v>
      </c>
      <c r="M4252" s="38" t="s">
        <v>13</v>
      </c>
    </row>
    <row r="4253" spans="1:13" s="39" customFormat="1" ht="12.75" x14ac:dyDescent="0.2">
      <c r="A4253" s="33" t="s">
        <v>21</v>
      </c>
      <c r="B4253" s="33" t="s">
        <v>602</v>
      </c>
      <c r="C4253" s="34">
        <v>16</v>
      </c>
      <c r="D4253" s="33" t="s">
        <v>101</v>
      </c>
      <c r="E4253" s="33" t="s">
        <v>4549</v>
      </c>
      <c r="F4253" s="35">
        <v>81112100</v>
      </c>
      <c r="G4253" s="33" t="s">
        <v>313</v>
      </c>
      <c r="H4253" s="33">
        <v>1</v>
      </c>
      <c r="I4253" s="33">
        <v>11</v>
      </c>
      <c r="J4253" s="36">
        <v>1</v>
      </c>
      <c r="K4253" s="37">
        <v>401101</v>
      </c>
      <c r="L4253" s="38" t="s">
        <v>12</v>
      </c>
      <c r="M4253" s="38" t="s">
        <v>13</v>
      </c>
    </row>
    <row r="4254" spans="1:13" s="39" customFormat="1" ht="12.75" x14ac:dyDescent="0.2">
      <c r="A4254" s="33" t="s">
        <v>21</v>
      </c>
      <c r="B4254" s="33" t="s">
        <v>602</v>
      </c>
      <c r="C4254" s="34">
        <v>16</v>
      </c>
      <c r="D4254" s="33" t="s">
        <v>101</v>
      </c>
      <c r="E4254" s="33" t="s">
        <v>14126</v>
      </c>
      <c r="F4254" s="35">
        <v>81112100</v>
      </c>
      <c r="G4254" s="33" t="s">
        <v>313</v>
      </c>
      <c r="H4254" s="33">
        <v>1</v>
      </c>
      <c r="I4254" s="33">
        <v>11</v>
      </c>
      <c r="J4254" s="36">
        <v>1</v>
      </c>
      <c r="K4254" s="37">
        <v>486258</v>
      </c>
      <c r="L4254" s="38" t="s">
        <v>12</v>
      </c>
      <c r="M4254" s="38" t="s">
        <v>13</v>
      </c>
    </row>
    <row r="4255" spans="1:13" s="39" customFormat="1" ht="12.75" x14ac:dyDescent="0.2">
      <c r="A4255" s="33" t="s">
        <v>21</v>
      </c>
      <c r="B4255" s="33" t="s">
        <v>603</v>
      </c>
      <c r="C4255" s="34">
        <v>10</v>
      </c>
      <c r="D4255" s="33" t="s">
        <v>35</v>
      </c>
      <c r="E4255" s="33" t="s">
        <v>4550</v>
      </c>
      <c r="F4255" s="35">
        <v>90121500</v>
      </c>
      <c r="G4255" s="33" t="s">
        <v>15070</v>
      </c>
      <c r="H4255" s="33">
        <v>1</v>
      </c>
      <c r="I4255" s="33">
        <v>12</v>
      </c>
      <c r="J4255" s="36">
        <v>1</v>
      </c>
      <c r="K4255" s="37">
        <v>671440000</v>
      </c>
      <c r="L4255" s="38" t="s">
        <v>12</v>
      </c>
      <c r="M4255" s="38" t="s">
        <v>13</v>
      </c>
    </row>
    <row r="4256" spans="1:13" s="39" customFormat="1" ht="12.75" x14ac:dyDescent="0.2">
      <c r="A4256" s="33" t="s">
        <v>21</v>
      </c>
      <c r="B4256" s="33" t="s">
        <v>603</v>
      </c>
      <c r="C4256" s="34">
        <v>10</v>
      </c>
      <c r="D4256" s="33" t="s">
        <v>35</v>
      </c>
      <c r="E4256" s="33" t="s">
        <v>4551</v>
      </c>
      <c r="F4256" s="35">
        <v>90121500</v>
      </c>
      <c r="G4256" s="33" t="s">
        <v>15070</v>
      </c>
      <c r="H4256" s="33">
        <v>1</v>
      </c>
      <c r="I4256" s="33">
        <v>12</v>
      </c>
      <c r="J4256" s="36">
        <v>1</v>
      </c>
      <c r="K4256" s="37">
        <v>15140000</v>
      </c>
      <c r="L4256" s="38" t="s">
        <v>12</v>
      </c>
      <c r="M4256" s="38" t="s">
        <v>13</v>
      </c>
    </row>
    <row r="4257" spans="1:13" s="39" customFormat="1" ht="12.75" x14ac:dyDescent="0.2">
      <c r="A4257" s="33" t="s">
        <v>21</v>
      </c>
      <c r="B4257" s="33" t="s">
        <v>603</v>
      </c>
      <c r="C4257" s="34">
        <v>10</v>
      </c>
      <c r="D4257" s="33" t="s">
        <v>35</v>
      </c>
      <c r="E4257" s="33" t="s">
        <v>4552</v>
      </c>
      <c r="F4257" s="35">
        <v>78111800</v>
      </c>
      <c r="G4257" s="33" t="s">
        <v>15071</v>
      </c>
      <c r="H4257" s="33">
        <v>1</v>
      </c>
      <c r="I4257" s="33">
        <v>11</v>
      </c>
      <c r="J4257" s="36">
        <v>1</v>
      </c>
      <c r="K4257" s="37">
        <v>15000000</v>
      </c>
      <c r="L4257" s="38" t="s">
        <v>12</v>
      </c>
      <c r="M4257" s="38" t="s">
        <v>13</v>
      </c>
    </row>
    <row r="4258" spans="1:13" s="39" customFormat="1" ht="12.75" x14ac:dyDescent="0.2">
      <c r="A4258" s="33" t="s">
        <v>21</v>
      </c>
      <c r="B4258" s="33" t="s">
        <v>603</v>
      </c>
      <c r="C4258" s="34">
        <v>16</v>
      </c>
      <c r="D4258" s="33" t="s">
        <v>35</v>
      </c>
      <c r="E4258" s="33" t="s">
        <v>4553</v>
      </c>
      <c r="F4258" s="35">
        <v>90121500</v>
      </c>
      <c r="G4258" s="33" t="s">
        <v>15070</v>
      </c>
      <c r="H4258" s="33">
        <v>1</v>
      </c>
      <c r="I4258" s="33">
        <v>6</v>
      </c>
      <c r="J4258" s="36">
        <v>1</v>
      </c>
      <c r="K4258" s="37">
        <v>15600000</v>
      </c>
      <c r="L4258" s="38" t="s">
        <v>12</v>
      </c>
      <c r="M4258" s="38" t="s">
        <v>13</v>
      </c>
    </row>
    <row r="4259" spans="1:13" s="39" customFormat="1" ht="12.75" x14ac:dyDescent="0.2">
      <c r="A4259" s="33" t="s">
        <v>21</v>
      </c>
      <c r="B4259" s="33" t="s">
        <v>603</v>
      </c>
      <c r="C4259" s="34">
        <v>10</v>
      </c>
      <c r="D4259" s="33" t="s">
        <v>35</v>
      </c>
      <c r="E4259" s="33" t="s">
        <v>4554</v>
      </c>
      <c r="F4259" s="35">
        <v>90121500</v>
      </c>
      <c r="G4259" s="33" t="s">
        <v>15070</v>
      </c>
      <c r="H4259" s="33">
        <v>1</v>
      </c>
      <c r="I4259" s="33">
        <v>12</v>
      </c>
      <c r="J4259" s="36">
        <v>1</v>
      </c>
      <c r="K4259" s="37">
        <v>12000000</v>
      </c>
      <c r="L4259" s="38" t="s">
        <v>12</v>
      </c>
      <c r="M4259" s="38" t="s">
        <v>13</v>
      </c>
    </row>
    <row r="4260" spans="1:13" s="39" customFormat="1" ht="12.75" x14ac:dyDescent="0.2">
      <c r="A4260" s="33" t="s">
        <v>21</v>
      </c>
      <c r="B4260" s="33" t="s">
        <v>603</v>
      </c>
      <c r="C4260" s="34">
        <v>10</v>
      </c>
      <c r="D4260" s="33" t="s">
        <v>35</v>
      </c>
      <c r="E4260" s="33" t="s">
        <v>2882</v>
      </c>
      <c r="F4260" s="35">
        <v>90121500</v>
      </c>
      <c r="G4260" s="33" t="s">
        <v>15070</v>
      </c>
      <c r="H4260" s="33">
        <v>1</v>
      </c>
      <c r="I4260" s="33">
        <v>12</v>
      </c>
      <c r="J4260" s="36">
        <v>1</v>
      </c>
      <c r="K4260" s="37">
        <v>165414</v>
      </c>
      <c r="L4260" s="38" t="s">
        <v>12</v>
      </c>
      <c r="M4260" s="38" t="s">
        <v>13</v>
      </c>
    </row>
    <row r="4261" spans="1:13" s="39" customFormat="1" ht="12.75" x14ac:dyDescent="0.2">
      <c r="A4261" s="33" t="s">
        <v>21</v>
      </c>
      <c r="B4261" s="33" t="s">
        <v>603</v>
      </c>
      <c r="C4261" s="34">
        <v>10</v>
      </c>
      <c r="D4261" s="33" t="s">
        <v>35</v>
      </c>
      <c r="E4261" s="33" t="s">
        <v>2882</v>
      </c>
      <c r="F4261" s="35">
        <v>90121500</v>
      </c>
      <c r="G4261" s="33" t="s">
        <v>15070</v>
      </c>
      <c r="H4261" s="33">
        <v>1</v>
      </c>
      <c r="I4261" s="33">
        <v>12</v>
      </c>
      <c r="J4261" s="36">
        <v>1</v>
      </c>
      <c r="K4261" s="37">
        <v>6631470</v>
      </c>
      <c r="L4261" s="38" t="s">
        <v>12</v>
      </c>
      <c r="M4261" s="38" t="s">
        <v>13</v>
      </c>
    </row>
    <row r="4262" spans="1:13" s="39" customFormat="1" ht="12.75" x14ac:dyDescent="0.2">
      <c r="A4262" s="33" t="s">
        <v>21</v>
      </c>
      <c r="B4262" s="33" t="s">
        <v>603</v>
      </c>
      <c r="C4262" s="34">
        <v>10</v>
      </c>
      <c r="D4262" s="33" t="s">
        <v>35</v>
      </c>
      <c r="E4262" s="33" t="s">
        <v>14127</v>
      </c>
      <c r="F4262" s="35">
        <v>90121500</v>
      </c>
      <c r="G4262" s="33" t="s">
        <v>15071</v>
      </c>
      <c r="H4262" s="33">
        <v>1</v>
      </c>
      <c r="I4262" s="33">
        <v>6</v>
      </c>
      <c r="J4262" s="36">
        <v>1</v>
      </c>
      <c r="K4262" s="37">
        <v>9240000</v>
      </c>
      <c r="L4262" s="38" t="s">
        <v>12</v>
      </c>
      <c r="M4262" s="38" t="s">
        <v>13</v>
      </c>
    </row>
    <row r="4263" spans="1:13" s="39" customFormat="1" ht="12.75" x14ac:dyDescent="0.2">
      <c r="A4263" s="33" t="s">
        <v>21</v>
      </c>
      <c r="B4263" s="33" t="s">
        <v>603</v>
      </c>
      <c r="C4263" s="34">
        <v>10</v>
      </c>
      <c r="D4263" s="33" t="s">
        <v>35</v>
      </c>
      <c r="E4263" s="33" t="s">
        <v>14128</v>
      </c>
      <c r="F4263" s="35">
        <v>90121500</v>
      </c>
      <c r="G4263" s="33" t="s">
        <v>15071</v>
      </c>
      <c r="H4263" s="33">
        <v>1</v>
      </c>
      <c r="I4263" s="33">
        <v>6</v>
      </c>
      <c r="J4263" s="36">
        <v>1</v>
      </c>
      <c r="K4263" s="37">
        <v>360000</v>
      </c>
      <c r="L4263" s="38" t="s">
        <v>12</v>
      </c>
      <c r="M4263" s="38" t="s">
        <v>13</v>
      </c>
    </row>
    <row r="4264" spans="1:13" s="39" customFormat="1" ht="12.75" x14ac:dyDescent="0.2">
      <c r="A4264" s="33" t="s">
        <v>21</v>
      </c>
      <c r="B4264" s="33" t="s">
        <v>603</v>
      </c>
      <c r="C4264" s="34">
        <v>10</v>
      </c>
      <c r="D4264" s="33" t="s">
        <v>35</v>
      </c>
      <c r="E4264" s="33" t="s">
        <v>14129</v>
      </c>
      <c r="F4264" s="35">
        <v>90121500</v>
      </c>
      <c r="G4264" s="33" t="s">
        <v>15071</v>
      </c>
      <c r="H4264" s="33">
        <v>1</v>
      </c>
      <c r="I4264" s="33">
        <v>6</v>
      </c>
      <c r="J4264" s="36">
        <v>1</v>
      </c>
      <c r="K4264" s="37">
        <v>7860000</v>
      </c>
      <c r="L4264" s="38" t="s">
        <v>12</v>
      </c>
      <c r="M4264" s="38" t="s">
        <v>13</v>
      </c>
    </row>
    <row r="4265" spans="1:13" s="39" customFormat="1" ht="12.75" x14ac:dyDescent="0.2">
      <c r="A4265" s="33" t="s">
        <v>21</v>
      </c>
      <c r="B4265" s="33" t="s">
        <v>603</v>
      </c>
      <c r="C4265" s="34">
        <v>10</v>
      </c>
      <c r="D4265" s="33" t="s">
        <v>35</v>
      </c>
      <c r="E4265" s="33" t="s">
        <v>14130</v>
      </c>
      <c r="F4265" s="35">
        <v>90121500</v>
      </c>
      <c r="G4265" s="33" t="s">
        <v>15071</v>
      </c>
      <c r="H4265" s="33">
        <v>1</v>
      </c>
      <c r="I4265" s="33">
        <v>6</v>
      </c>
      <c r="J4265" s="36">
        <v>1</v>
      </c>
      <c r="K4265" s="37">
        <v>31434710</v>
      </c>
      <c r="L4265" s="38" t="s">
        <v>12</v>
      </c>
      <c r="M4265" s="38" t="s">
        <v>13</v>
      </c>
    </row>
    <row r="4266" spans="1:13" s="39" customFormat="1" ht="12.75" x14ac:dyDescent="0.2">
      <c r="A4266" s="33" t="s">
        <v>21</v>
      </c>
      <c r="B4266" s="33" t="s">
        <v>603</v>
      </c>
      <c r="C4266" s="34">
        <v>10</v>
      </c>
      <c r="D4266" s="33" t="s">
        <v>35</v>
      </c>
      <c r="E4266" s="33" t="s">
        <v>14131</v>
      </c>
      <c r="F4266" s="35">
        <v>90121500</v>
      </c>
      <c r="G4266" s="33" t="s">
        <v>15071</v>
      </c>
      <c r="H4266" s="33">
        <v>1</v>
      </c>
      <c r="I4266" s="33">
        <v>6</v>
      </c>
      <c r="J4266" s="36">
        <v>1</v>
      </c>
      <c r="K4266" s="37">
        <v>40421</v>
      </c>
      <c r="L4266" s="38" t="s">
        <v>12</v>
      </c>
      <c r="M4266" s="38" t="s">
        <v>13</v>
      </c>
    </row>
    <row r="4267" spans="1:13" s="39" customFormat="1" ht="12.75" x14ac:dyDescent="0.2">
      <c r="A4267" s="33" t="s">
        <v>21</v>
      </c>
      <c r="B4267" s="33" t="s">
        <v>603</v>
      </c>
      <c r="C4267" s="34">
        <v>10</v>
      </c>
      <c r="D4267" s="33" t="s">
        <v>35</v>
      </c>
      <c r="E4267" s="33" t="s">
        <v>14132</v>
      </c>
      <c r="F4267" s="35">
        <v>90121500</v>
      </c>
      <c r="G4267" s="33" t="s">
        <v>15071</v>
      </c>
      <c r="H4267" s="33">
        <v>1</v>
      </c>
      <c r="I4267" s="33">
        <v>6</v>
      </c>
      <c r="J4267" s="36">
        <v>1</v>
      </c>
      <c r="K4267" s="37">
        <v>84869</v>
      </c>
      <c r="L4267" s="38" t="s">
        <v>12</v>
      </c>
      <c r="M4267" s="38" t="s">
        <v>13</v>
      </c>
    </row>
    <row r="4268" spans="1:13" s="39" customFormat="1" ht="12.75" x14ac:dyDescent="0.2">
      <c r="A4268" s="33" t="s">
        <v>21</v>
      </c>
      <c r="B4268" s="33" t="s">
        <v>603</v>
      </c>
      <c r="C4268" s="34">
        <v>10</v>
      </c>
      <c r="D4268" s="33" t="s">
        <v>35</v>
      </c>
      <c r="E4268" s="33" t="s">
        <v>14133</v>
      </c>
      <c r="F4268" s="35">
        <v>90121500</v>
      </c>
      <c r="G4268" s="33" t="s">
        <v>15071</v>
      </c>
      <c r="H4268" s="33">
        <v>1</v>
      </c>
      <c r="I4268" s="33">
        <v>6</v>
      </c>
      <c r="J4268" s="36">
        <v>1</v>
      </c>
      <c r="K4268" s="37">
        <v>720000</v>
      </c>
      <c r="L4268" s="38" t="s">
        <v>12</v>
      </c>
      <c r="M4268" s="38" t="s">
        <v>13</v>
      </c>
    </row>
    <row r="4269" spans="1:13" s="39" customFormat="1" ht="12.75" x14ac:dyDescent="0.2">
      <c r="A4269" s="33" t="s">
        <v>21</v>
      </c>
      <c r="B4269" s="33" t="s">
        <v>603</v>
      </c>
      <c r="C4269" s="34">
        <v>10</v>
      </c>
      <c r="D4269" s="33" t="s">
        <v>35</v>
      </c>
      <c r="E4269" s="33" t="s">
        <v>14134</v>
      </c>
      <c r="F4269" s="35">
        <v>90121500</v>
      </c>
      <c r="G4269" s="33" t="s">
        <v>15071</v>
      </c>
      <c r="H4269" s="33">
        <v>1</v>
      </c>
      <c r="I4269" s="33">
        <v>6</v>
      </c>
      <c r="J4269" s="36">
        <v>1</v>
      </c>
      <c r="K4269" s="37">
        <v>420000</v>
      </c>
      <c r="L4269" s="38" t="s">
        <v>12</v>
      </c>
      <c r="M4269" s="38" t="s">
        <v>13</v>
      </c>
    </row>
    <row r="4270" spans="1:13" s="39" customFormat="1" ht="12.75" x14ac:dyDescent="0.2">
      <c r="A4270" s="33" t="s">
        <v>21</v>
      </c>
      <c r="B4270" s="33" t="s">
        <v>603</v>
      </c>
      <c r="C4270" s="34">
        <v>10</v>
      </c>
      <c r="D4270" s="33" t="s">
        <v>35</v>
      </c>
      <c r="E4270" s="33" t="s">
        <v>14135</v>
      </c>
      <c r="F4270" s="35">
        <v>90121500</v>
      </c>
      <c r="G4270" s="33" t="s">
        <v>15071</v>
      </c>
      <c r="H4270" s="33">
        <v>1</v>
      </c>
      <c r="I4270" s="33">
        <v>6</v>
      </c>
      <c r="J4270" s="36">
        <v>1</v>
      </c>
      <c r="K4270" s="37">
        <v>30015131</v>
      </c>
      <c r="L4270" s="38" t="s">
        <v>12</v>
      </c>
      <c r="M4270" s="38" t="s">
        <v>13</v>
      </c>
    </row>
    <row r="4271" spans="1:13" s="39" customFormat="1" ht="12.75" x14ac:dyDescent="0.2">
      <c r="A4271" s="33" t="s">
        <v>21</v>
      </c>
      <c r="B4271" s="33" t="s">
        <v>603</v>
      </c>
      <c r="C4271" s="34">
        <v>10</v>
      </c>
      <c r="D4271" s="33" t="s">
        <v>35</v>
      </c>
      <c r="E4271" s="33" t="s">
        <v>4555</v>
      </c>
      <c r="F4271" s="35">
        <v>90121500</v>
      </c>
      <c r="G4271" s="33" t="s">
        <v>15071</v>
      </c>
      <c r="H4271" s="33">
        <v>1</v>
      </c>
      <c r="I4271" s="33">
        <v>6</v>
      </c>
      <c r="J4271" s="36">
        <v>1</v>
      </c>
      <c r="K4271" s="37">
        <v>540000</v>
      </c>
      <c r="L4271" s="38" t="s">
        <v>12</v>
      </c>
      <c r="M4271" s="38" t="s">
        <v>13</v>
      </c>
    </row>
    <row r="4272" spans="1:13" s="39" customFormat="1" ht="12.75" x14ac:dyDescent="0.2">
      <c r="A4272" s="33" t="s">
        <v>21</v>
      </c>
      <c r="B4272" s="33" t="s">
        <v>603</v>
      </c>
      <c r="C4272" s="34">
        <v>10</v>
      </c>
      <c r="D4272" s="33" t="s">
        <v>35</v>
      </c>
      <c r="E4272" s="33" t="s">
        <v>4555</v>
      </c>
      <c r="F4272" s="35">
        <v>90121500</v>
      </c>
      <c r="G4272" s="33" t="s">
        <v>15071</v>
      </c>
      <c r="H4272" s="33">
        <v>1</v>
      </c>
      <c r="I4272" s="33">
        <v>6</v>
      </c>
      <c r="J4272" s="36">
        <v>1</v>
      </c>
      <c r="K4272" s="37">
        <v>900000</v>
      </c>
      <c r="L4272" s="38" t="s">
        <v>12</v>
      </c>
      <c r="M4272" s="38" t="s">
        <v>13</v>
      </c>
    </row>
    <row r="4273" spans="1:13" s="39" customFormat="1" ht="12.75" x14ac:dyDescent="0.2">
      <c r="A4273" s="33" t="s">
        <v>21</v>
      </c>
      <c r="B4273" s="33" t="s">
        <v>603</v>
      </c>
      <c r="C4273" s="34">
        <v>10</v>
      </c>
      <c r="D4273" s="33" t="s">
        <v>35</v>
      </c>
      <c r="E4273" s="33" t="s">
        <v>4556</v>
      </c>
      <c r="F4273" s="35">
        <v>90121500</v>
      </c>
      <c r="G4273" s="33" t="s">
        <v>15071</v>
      </c>
      <c r="H4273" s="33">
        <v>1</v>
      </c>
      <c r="I4273" s="33">
        <v>6</v>
      </c>
      <c r="J4273" s="36">
        <v>1</v>
      </c>
      <c r="K4273" s="37">
        <v>600000</v>
      </c>
      <c r="L4273" s="38" t="s">
        <v>12</v>
      </c>
      <c r="M4273" s="38" t="s">
        <v>13</v>
      </c>
    </row>
    <row r="4274" spans="1:13" s="39" customFormat="1" ht="12.75" x14ac:dyDescent="0.2">
      <c r="A4274" s="33" t="s">
        <v>21</v>
      </c>
      <c r="B4274" s="33" t="s">
        <v>603</v>
      </c>
      <c r="C4274" s="34">
        <v>10</v>
      </c>
      <c r="D4274" s="33" t="s">
        <v>35</v>
      </c>
      <c r="E4274" s="33" t="s">
        <v>4557</v>
      </c>
      <c r="F4274" s="35">
        <v>90121500</v>
      </c>
      <c r="G4274" s="33" t="s">
        <v>15071</v>
      </c>
      <c r="H4274" s="33">
        <v>1</v>
      </c>
      <c r="I4274" s="33">
        <v>6</v>
      </c>
      <c r="J4274" s="36">
        <v>1</v>
      </c>
      <c r="K4274" s="37">
        <v>120000</v>
      </c>
      <c r="L4274" s="38" t="s">
        <v>12</v>
      </c>
      <c r="M4274" s="38" t="s">
        <v>13</v>
      </c>
    </row>
    <row r="4275" spans="1:13" s="39" customFormat="1" ht="12.75" x14ac:dyDescent="0.2">
      <c r="A4275" s="33" t="s">
        <v>21</v>
      </c>
      <c r="B4275" s="33" t="s">
        <v>603</v>
      </c>
      <c r="C4275" s="34">
        <v>10</v>
      </c>
      <c r="D4275" s="33" t="s">
        <v>35</v>
      </c>
      <c r="E4275" s="33" t="s">
        <v>4557</v>
      </c>
      <c r="F4275" s="35">
        <v>90121500</v>
      </c>
      <c r="G4275" s="33" t="s">
        <v>15071</v>
      </c>
      <c r="H4275" s="33">
        <v>1</v>
      </c>
      <c r="I4275" s="33">
        <v>6</v>
      </c>
      <c r="J4275" s="36">
        <v>1</v>
      </c>
      <c r="K4275" s="37">
        <v>1224869</v>
      </c>
      <c r="L4275" s="38" t="s">
        <v>12</v>
      </c>
      <c r="M4275" s="38" t="s">
        <v>13</v>
      </c>
    </row>
    <row r="4276" spans="1:13" s="39" customFormat="1" ht="12.75" x14ac:dyDescent="0.2">
      <c r="A4276" s="33" t="s">
        <v>21</v>
      </c>
      <c r="B4276" s="33" t="s">
        <v>604</v>
      </c>
      <c r="C4276" s="34">
        <v>10</v>
      </c>
      <c r="D4276" s="33" t="s">
        <v>102</v>
      </c>
      <c r="E4276" s="33" t="s">
        <v>4558</v>
      </c>
      <c r="F4276" s="35">
        <v>10111302</v>
      </c>
      <c r="G4276" s="33" t="s">
        <v>15071</v>
      </c>
      <c r="H4276" s="33">
        <v>2</v>
      </c>
      <c r="I4276" s="33">
        <v>2</v>
      </c>
      <c r="J4276" s="36">
        <v>12</v>
      </c>
      <c r="K4276" s="37">
        <v>252000</v>
      </c>
      <c r="L4276" s="38" t="s">
        <v>15</v>
      </c>
      <c r="M4276" s="38" t="s">
        <v>13</v>
      </c>
    </row>
    <row r="4277" spans="1:13" s="39" customFormat="1" ht="12.75" x14ac:dyDescent="0.2">
      <c r="A4277" s="33" t="s">
        <v>21</v>
      </c>
      <c r="B4277" s="33" t="s">
        <v>604</v>
      </c>
      <c r="C4277" s="34">
        <v>10</v>
      </c>
      <c r="D4277" s="33" t="s">
        <v>102</v>
      </c>
      <c r="E4277" s="33" t="s">
        <v>4559</v>
      </c>
      <c r="F4277" s="35">
        <v>51102500</v>
      </c>
      <c r="G4277" s="33" t="s">
        <v>15071</v>
      </c>
      <c r="H4277" s="33">
        <v>2</v>
      </c>
      <c r="I4277" s="33">
        <v>2</v>
      </c>
      <c r="J4277" s="36">
        <v>5</v>
      </c>
      <c r="K4277" s="37">
        <v>230000</v>
      </c>
      <c r="L4277" s="38" t="s">
        <v>15</v>
      </c>
      <c r="M4277" s="38" t="s">
        <v>13</v>
      </c>
    </row>
    <row r="4278" spans="1:13" s="39" customFormat="1" ht="12.75" x14ac:dyDescent="0.2">
      <c r="A4278" s="33" t="s">
        <v>21</v>
      </c>
      <c r="B4278" s="33" t="s">
        <v>604</v>
      </c>
      <c r="C4278" s="34">
        <v>10</v>
      </c>
      <c r="D4278" s="33" t="s">
        <v>102</v>
      </c>
      <c r="E4278" s="33" t="s">
        <v>4560</v>
      </c>
      <c r="F4278" s="35">
        <v>42121606</v>
      </c>
      <c r="G4278" s="33" t="s">
        <v>15071</v>
      </c>
      <c r="H4278" s="33">
        <v>2</v>
      </c>
      <c r="I4278" s="33">
        <v>2</v>
      </c>
      <c r="J4278" s="36">
        <v>5</v>
      </c>
      <c r="K4278" s="37">
        <v>110000</v>
      </c>
      <c r="L4278" s="38" t="s">
        <v>15</v>
      </c>
      <c r="M4278" s="38" t="s">
        <v>13</v>
      </c>
    </row>
    <row r="4279" spans="1:13" s="39" customFormat="1" ht="12.75" x14ac:dyDescent="0.2">
      <c r="A4279" s="33" t="s">
        <v>21</v>
      </c>
      <c r="B4279" s="33" t="s">
        <v>604</v>
      </c>
      <c r="C4279" s="34">
        <v>10</v>
      </c>
      <c r="D4279" s="33" t="s">
        <v>102</v>
      </c>
      <c r="E4279" s="33" t="s">
        <v>4561</v>
      </c>
      <c r="F4279" s="35">
        <v>10111302</v>
      </c>
      <c r="G4279" s="33" t="s">
        <v>15071</v>
      </c>
      <c r="H4279" s="33">
        <v>2</v>
      </c>
      <c r="I4279" s="33">
        <v>2</v>
      </c>
      <c r="J4279" s="36">
        <v>15</v>
      </c>
      <c r="K4279" s="37">
        <v>172500</v>
      </c>
      <c r="L4279" s="38" t="s">
        <v>15</v>
      </c>
      <c r="M4279" s="38" t="s">
        <v>13</v>
      </c>
    </row>
    <row r="4280" spans="1:13" s="39" customFormat="1" ht="12.75" x14ac:dyDescent="0.2">
      <c r="A4280" s="33" t="s">
        <v>21</v>
      </c>
      <c r="B4280" s="33" t="s">
        <v>605</v>
      </c>
      <c r="C4280" s="34">
        <v>10</v>
      </c>
      <c r="D4280" s="33" t="s">
        <v>13917</v>
      </c>
      <c r="E4280" s="33" t="s">
        <v>4562</v>
      </c>
      <c r="F4280" s="35">
        <v>10111304</v>
      </c>
      <c r="G4280" s="33" t="s">
        <v>15071</v>
      </c>
      <c r="H4280" s="33">
        <v>2</v>
      </c>
      <c r="I4280" s="33">
        <v>2</v>
      </c>
      <c r="J4280" s="36">
        <v>15</v>
      </c>
      <c r="K4280" s="37">
        <v>435000</v>
      </c>
      <c r="L4280" s="38" t="s">
        <v>15</v>
      </c>
      <c r="M4280" s="38" t="s">
        <v>13</v>
      </c>
    </row>
    <row r="4281" spans="1:13" s="39" customFormat="1" ht="12.75" x14ac:dyDescent="0.2">
      <c r="A4281" s="33" t="s">
        <v>21</v>
      </c>
      <c r="B4281" s="33" t="s">
        <v>605</v>
      </c>
      <c r="C4281" s="34">
        <v>10</v>
      </c>
      <c r="D4281" s="33" t="s">
        <v>13917</v>
      </c>
      <c r="E4281" s="33" t="s">
        <v>4563</v>
      </c>
      <c r="F4281" s="35">
        <v>10131603</v>
      </c>
      <c r="G4281" s="33" t="s">
        <v>15071</v>
      </c>
      <c r="H4281" s="33">
        <v>2</v>
      </c>
      <c r="I4281" s="33">
        <v>2</v>
      </c>
      <c r="J4281" s="36">
        <v>5</v>
      </c>
      <c r="K4281" s="37">
        <v>3575000</v>
      </c>
      <c r="L4281" s="38" t="s">
        <v>15</v>
      </c>
      <c r="M4281" s="38" t="s">
        <v>13</v>
      </c>
    </row>
    <row r="4282" spans="1:13" s="39" customFormat="1" ht="12.75" x14ac:dyDescent="0.2">
      <c r="A4282" s="33" t="s">
        <v>21</v>
      </c>
      <c r="B4282" s="33" t="s">
        <v>605</v>
      </c>
      <c r="C4282" s="34">
        <v>10</v>
      </c>
      <c r="D4282" s="33" t="s">
        <v>13917</v>
      </c>
      <c r="E4282" s="33" t="s">
        <v>4564</v>
      </c>
      <c r="F4282" s="35">
        <v>10141610</v>
      </c>
      <c r="G4282" s="33" t="s">
        <v>15071</v>
      </c>
      <c r="H4282" s="33">
        <v>2</v>
      </c>
      <c r="I4282" s="33">
        <v>2</v>
      </c>
      <c r="J4282" s="36">
        <v>7</v>
      </c>
      <c r="K4282" s="37">
        <v>286300</v>
      </c>
      <c r="L4282" s="38" t="s">
        <v>15</v>
      </c>
      <c r="M4282" s="38" t="s">
        <v>13</v>
      </c>
    </row>
    <row r="4283" spans="1:13" s="39" customFormat="1" ht="12.75" x14ac:dyDescent="0.2">
      <c r="A4283" s="33" t="s">
        <v>21</v>
      </c>
      <c r="B4283" s="33" t="s">
        <v>605</v>
      </c>
      <c r="C4283" s="34">
        <v>10</v>
      </c>
      <c r="D4283" s="33" t="s">
        <v>13917</v>
      </c>
      <c r="E4283" s="33" t="s">
        <v>4565</v>
      </c>
      <c r="F4283" s="35">
        <v>10141606</v>
      </c>
      <c r="G4283" s="33" t="s">
        <v>15071</v>
      </c>
      <c r="H4283" s="33">
        <v>2</v>
      </c>
      <c r="I4283" s="33">
        <v>2</v>
      </c>
      <c r="J4283" s="36">
        <v>15</v>
      </c>
      <c r="K4283" s="37">
        <v>522000</v>
      </c>
      <c r="L4283" s="38" t="s">
        <v>15</v>
      </c>
      <c r="M4283" s="38" t="s">
        <v>13</v>
      </c>
    </row>
    <row r="4284" spans="1:13" s="39" customFormat="1" ht="12.75" x14ac:dyDescent="0.2">
      <c r="A4284" s="33" t="s">
        <v>21</v>
      </c>
      <c r="B4284" s="33" t="s">
        <v>605</v>
      </c>
      <c r="C4284" s="34">
        <v>10</v>
      </c>
      <c r="D4284" s="33" t="s">
        <v>13917</v>
      </c>
      <c r="E4284" s="33" t="s">
        <v>4566</v>
      </c>
      <c r="F4284" s="35">
        <v>10111302</v>
      </c>
      <c r="G4284" s="33" t="s">
        <v>15071</v>
      </c>
      <c r="H4284" s="33">
        <v>2</v>
      </c>
      <c r="I4284" s="33">
        <v>2</v>
      </c>
      <c r="J4284" s="36">
        <v>5</v>
      </c>
      <c r="K4284" s="37">
        <v>105000</v>
      </c>
      <c r="L4284" s="38" t="s">
        <v>15</v>
      </c>
      <c r="M4284" s="38" t="s">
        <v>13</v>
      </c>
    </row>
    <row r="4285" spans="1:13" s="39" customFormat="1" ht="12.75" x14ac:dyDescent="0.2">
      <c r="A4285" s="33" t="s">
        <v>21</v>
      </c>
      <c r="B4285" s="33" t="s">
        <v>606</v>
      </c>
      <c r="C4285" s="34">
        <v>16</v>
      </c>
      <c r="D4285" s="33" t="s">
        <v>103</v>
      </c>
      <c r="E4285" s="33" t="s">
        <v>4567</v>
      </c>
      <c r="F4285" s="35">
        <v>10111301</v>
      </c>
      <c r="G4285" s="33" t="s">
        <v>15071</v>
      </c>
      <c r="H4285" s="33">
        <v>2</v>
      </c>
      <c r="I4285" s="33">
        <v>2</v>
      </c>
      <c r="J4285" s="36">
        <v>15</v>
      </c>
      <c r="K4285" s="37">
        <v>238500</v>
      </c>
      <c r="L4285" s="38" t="s">
        <v>15</v>
      </c>
      <c r="M4285" s="38" t="s">
        <v>13</v>
      </c>
    </row>
    <row r="4286" spans="1:13" s="39" customFormat="1" ht="12.75" x14ac:dyDescent="0.2">
      <c r="A4286" s="33" t="s">
        <v>21</v>
      </c>
      <c r="B4286" s="33" t="s">
        <v>606</v>
      </c>
      <c r="C4286" s="34">
        <v>16</v>
      </c>
      <c r="D4286" s="33" t="s">
        <v>103</v>
      </c>
      <c r="E4286" s="33" t="s">
        <v>4568</v>
      </c>
      <c r="F4286" s="35">
        <v>10111302</v>
      </c>
      <c r="G4286" s="33" t="s">
        <v>15071</v>
      </c>
      <c r="H4286" s="33">
        <v>2</v>
      </c>
      <c r="I4286" s="33">
        <v>2</v>
      </c>
      <c r="J4286" s="36">
        <v>7</v>
      </c>
      <c r="K4286" s="37">
        <v>791000</v>
      </c>
      <c r="L4286" s="38" t="s">
        <v>15</v>
      </c>
      <c r="M4286" s="38" t="s">
        <v>13</v>
      </c>
    </row>
    <row r="4287" spans="1:13" s="39" customFormat="1" ht="12.75" x14ac:dyDescent="0.2">
      <c r="A4287" s="33" t="s">
        <v>21</v>
      </c>
      <c r="B4287" s="33" t="s">
        <v>606</v>
      </c>
      <c r="C4287" s="34">
        <v>16</v>
      </c>
      <c r="D4287" s="33" t="s">
        <v>103</v>
      </c>
      <c r="E4287" s="33" t="s">
        <v>4569</v>
      </c>
      <c r="F4287" s="35">
        <v>70122009</v>
      </c>
      <c r="G4287" s="33" t="s">
        <v>15071</v>
      </c>
      <c r="H4287" s="33">
        <v>2</v>
      </c>
      <c r="I4287" s="33">
        <v>11</v>
      </c>
      <c r="J4287" s="36">
        <v>1</v>
      </c>
      <c r="K4287" s="37">
        <v>10000000</v>
      </c>
      <c r="L4287" s="38" t="s">
        <v>12</v>
      </c>
      <c r="M4287" s="38" t="s">
        <v>13</v>
      </c>
    </row>
    <row r="4288" spans="1:13" s="39" customFormat="1" ht="12.75" x14ac:dyDescent="0.2">
      <c r="A4288" s="33" t="s">
        <v>21</v>
      </c>
      <c r="B4288" s="33" t="s">
        <v>3316</v>
      </c>
      <c r="C4288" s="34">
        <v>16</v>
      </c>
      <c r="D4288" s="33" t="s">
        <v>105</v>
      </c>
      <c r="E4288" s="33" t="s">
        <v>4570</v>
      </c>
      <c r="F4288" s="35">
        <v>49101704</v>
      </c>
      <c r="G4288" s="33" t="s">
        <v>15071</v>
      </c>
      <c r="H4288" s="33">
        <v>1</v>
      </c>
      <c r="I4288" s="33">
        <v>6</v>
      </c>
      <c r="J4288" s="36">
        <v>27</v>
      </c>
      <c r="K4288" s="37">
        <v>2970000</v>
      </c>
      <c r="L4288" s="38" t="s">
        <v>15</v>
      </c>
      <c r="M4288" s="38" t="s">
        <v>13</v>
      </c>
    </row>
    <row r="4289" spans="1:13" s="39" customFormat="1" ht="12.75" x14ac:dyDescent="0.2">
      <c r="A4289" s="33" t="s">
        <v>21</v>
      </c>
      <c r="B4289" s="33" t="s">
        <v>3316</v>
      </c>
      <c r="C4289" s="34">
        <v>16</v>
      </c>
      <c r="D4289" s="33" t="s">
        <v>105</v>
      </c>
      <c r="E4289" s="33" t="s">
        <v>4571</v>
      </c>
      <c r="F4289" s="35">
        <v>49101704</v>
      </c>
      <c r="G4289" s="33" t="s">
        <v>15071</v>
      </c>
      <c r="H4289" s="33">
        <v>1</v>
      </c>
      <c r="I4289" s="33">
        <v>6</v>
      </c>
      <c r="J4289" s="36">
        <v>80</v>
      </c>
      <c r="K4289" s="37">
        <v>5200000</v>
      </c>
      <c r="L4289" s="38" t="s">
        <v>15</v>
      </c>
      <c r="M4289" s="38" t="s">
        <v>13</v>
      </c>
    </row>
    <row r="4290" spans="1:13" s="39" customFormat="1" ht="12.75" x14ac:dyDescent="0.2">
      <c r="A4290" s="33" t="s">
        <v>21</v>
      </c>
      <c r="B4290" s="33" t="s">
        <v>608</v>
      </c>
      <c r="C4290" s="34">
        <v>10</v>
      </c>
      <c r="D4290" s="33" t="s">
        <v>106</v>
      </c>
      <c r="E4290" s="33" t="s">
        <v>4572</v>
      </c>
      <c r="F4290" s="35">
        <v>85121502</v>
      </c>
      <c r="G4290" s="33" t="s">
        <v>15071</v>
      </c>
      <c r="H4290" s="33">
        <v>1</v>
      </c>
      <c r="I4290" s="33">
        <v>11</v>
      </c>
      <c r="J4290" s="36">
        <v>1</v>
      </c>
      <c r="K4290" s="37">
        <v>12154720</v>
      </c>
      <c r="L4290" s="38" t="s">
        <v>12</v>
      </c>
      <c r="M4290" s="38" t="s">
        <v>13</v>
      </c>
    </row>
    <row r="4291" spans="1:13" s="39" customFormat="1" ht="12.75" x14ac:dyDescent="0.2">
      <c r="A4291" s="33" t="s">
        <v>21</v>
      </c>
      <c r="B4291" s="33" t="s">
        <v>611</v>
      </c>
      <c r="C4291" s="34">
        <v>16</v>
      </c>
      <c r="D4291" s="33" t="s">
        <v>108</v>
      </c>
      <c r="E4291" s="33" t="s">
        <v>4573</v>
      </c>
      <c r="F4291" s="35">
        <v>83101506</v>
      </c>
      <c r="G4291" s="33" t="s">
        <v>466</v>
      </c>
      <c r="H4291" s="33">
        <v>2</v>
      </c>
      <c r="I4291" s="33">
        <v>8</v>
      </c>
      <c r="J4291" s="36">
        <v>1</v>
      </c>
      <c r="K4291" s="37">
        <v>77411880</v>
      </c>
      <c r="L4291" s="38" t="s">
        <v>12</v>
      </c>
      <c r="M4291" s="38" t="s">
        <v>13</v>
      </c>
    </row>
    <row r="4292" spans="1:13" s="39" customFormat="1" ht="12.75" x14ac:dyDescent="0.2">
      <c r="A4292" s="33" t="s">
        <v>21</v>
      </c>
      <c r="B4292" s="33" t="s">
        <v>611</v>
      </c>
      <c r="C4292" s="34">
        <v>10</v>
      </c>
      <c r="D4292" s="33" t="s">
        <v>108</v>
      </c>
      <c r="E4292" s="33" t="s">
        <v>4574</v>
      </c>
      <c r="F4292" s="35">
        <v>83101506</v>
      </c>
      <c r="G4292" s="33" t="s">
        <v>466</v>
      </c>
      <c r="H4292" s="33">
        <v>1</v>
      </c>
      <c r="I4292" s="33">
        <v>3</v>
      </c>
      <c r="J4292" s="36">
        <v>1</v>
      </c>
      <c r="K4292" s="37">
        <v>36000000</v>
      </c>
      <c r="L4292" s="38" t="s">
        <v>12</v>
      </c>
      <c r="M4292" s="38" t="s">
        <v>2371</v>
      </c>
    </row>
    <row r="4293" spans="1:13" s="39" customFormat="1" ht="12.75" x14ac:dyDescent="0.2">
      <c r="A4293" s="33" t="s">
        <v>21</v>
      </c>
      <c r="B4293" s="33" t="s">
        <v>611</v>
      </c>
      <c r="C4293" s="34">
        <v>16</v>
      </c>
      <c r="D4293" s="33" t="s">
        <v>108</v>
      </c>
      <c r="E4293" s="33" t="s">
        <v>4575</v>
      </c>
      <c r="F4293" s="35">
        <v>70171501</v>
      </c>
      <c r="G4293" s="33" t="s">
        <v>15071</v>
      </c>
      <c r="H4293" s="33">
        <v>1</v>
      </c>
      <c r="I4293" s="33">
        <v>11</v>
      </c>
      <c r="J4293" s="36">
        <v>1</v>
      </c>
      <c r="K4293" s="37">
        <v>14369012</v>
      </c>
      <c r="L4293" s="38" t="s">
        <v>12</v>
      </c>
      <c r="M4293" s="38" t="s">
        <v>13</v>
      </c>
    </row>
    <row r="4294" spans="1:13" s="39" customFormat="1" ht="12.75" x14ac:dyDescent="0.2">
      <c r="A4294" s="33" t="s">
        <v>21</v>
      </c>
      <c r="B4294" s="33" t="s">
        <v>611</v>
      </c>
      <c r="C4294" s="34">
        <v>16</v>
      </c>
      <c r="D4294" s="33" t="s">
        <v>108</v>
      </c>
      <c r="E4294" s="33" t="s">
        <v>4576</v>
      </c>
      <c r="F4294" s="35">
        <v>76121900</v>
      </c>
      <c r="G4294" s="33" t="s">
        <v>15071</v>
      </c>
      <c r="H4294" s="33">
        <v>3</v>
      </c>
      <c r="I4294" s="33">
        <v>9</v>
      </c>
      <c r="J4294" s="36">
        <v>1</v>
      </c>
      <c r="K4294" s="37">
        <v>12600000</v>
      </c>
      <c r="L4294" s="38" t="s">
        <v>12</v>
      </c>
      <c r="M4294" s="38" t="s">
        <v>13</v>
      </c>
    </row>
    <row r="4295" spans="1:13" s="39" customFormat="1" ht="12.75" x14ac:dyDescent="0.2">
      <c r="A4295" s="33" t="s">
        <v>21</v>
      </c>
      <c r="B4295" s="33" t="s">
        <v>611</v>
      </c>
      <c r="C4295" s="34">
        <v>16</v>
      </c>
      <c r="D4295" s="33" t="s">
        <v>108</v>
      </c>
      <c r="E4295" s="33" t="s">
        <v>4577</v>
      </c>
      <c r="F4295" s="35">
        <v>72102103</v>
      </c>
      <c r="G4295" s="33" t="s">
        <v>15071</v>
      </c>
      <c r="H4295" s="33">
        <v>4</v>
      </c>
      <c r="I4295" s="33">
        <v>8</v>
      </c>
      <c r="J4295" s="36">
        <v>1</v>
      </c>
      <c r="K4295" s="37">
        <v>7919978</v>
      </c>
      <c r="L4295" s="38" t="s">
        <v>12</v>
      </c>
      <c r="M4295" s="38" t="s">
        <v>13</v>
      </c>
    </row>
    <row r="4296" spans="1:13" s="39" customFormat="1" ht="12.75" x14ac:dyDescent="0.2">
      <c r="A4296" s="33" t="s">
        <v>21</v>
      </c>
      <c r="B4296" s="33" t="s">
        <v>611</v>
      </c>
      <c r="C4296" s="34">
        <v>16</v>
      </c>
      <c r="D4296" s="33" t="s">
        <v>108</v>
      </c>
      <c r="E4296" s="33" t="s">
        <v>4578</v>
      </c>
      <c r="F4296" s="35">
        <v>93151510</v>
      </c>
      <c r="G4296" s="33" t="s">
        <v>15070</v>
      </c>
      <c r="H4296" s="33">
        <v>6</v>
      </c>
      <c r="I4296" s="33">
        <v>6</v>
      </c>
      <c r="J4296" s="36">
        <v>1</v>
      </c>
      <c r="K4296" s="37">
        <v>2100000</v>
      </c>
      <c r="L4296" s="38" t="s">
        <v>12</v>
      </c>
      <c r="M4296" s="38" t="s">
        <v>13</v>
      </c>
    </row>
    <row r="4297" spans="1:13" s="39" customFormat="1" ht="12.75" x14ac:dyDescent="0.2">
      <c r="A4297" s="33" t="s">
        <v>21</v>
      </c>
      <c r="B4297" s="33" t="s">
        <v>611</v>
      </c>
      <c r="C4297" s="34">
        <v>16</v>
      </c>
      <c r="D4297" s="33" t="s">
        <v>108</v>
      </c>
      <c r="E4297" s="33" t="s">
        <v>4579</v>
      </c>
      <c r="F4297" s="35">
        <v>93151510</v>
      </c>
      <c r="G4297" s="33" t="s">
        <v>15070</v>
      </c>
      <c r="H4297" s="33">
        <v>6</v>
      </c>
      <c r="I4297" s="33">
        <v>5</v>
      </c>
      <c r="J4297" s="36">
        <v>1</v>
      </c>
      <c r="K4297" s="37">
        <v>200000</v>
      </c>
      <c r="L4297" s="38" t="s">
        <v>12</v>
      </c>
      <c r="M4297" s="38" t="s">
        <v>13</v>
      </c>
    </row>
    <row r="4298" spans="1:13" s="39" customFormat="1" ht="12.75" x14ac:dyDescent="0.2">
      <c r="A4298" s="33" t="s">
        <v>21</v>
      </c>
      <c r="B4298" s="33" t="s">
        <v>611</v>
      </c>
      <c r="C4298" s="34">
        <v>16</v>
      </c>
      <c r="D4298" s="33" t="s">
        <v>108</v>
      </c>
      <c r="E4298" s="33" t="s">
        <v>4580</v>
      </c>
      <c r="F4298" s="35">
        <v>93151510</v>
      </c>
      <c r="G4298" s="33" t="s">
        <v>15070</v>
      </c>
      <c r="H4298" s="33">
        <v>6</v>
      </c>
      <c r="I4298" s="33">
        <v>5</v>
      </c>
      <c r="J4298" s="36">
        <v>1</v>
      </c>
      <c r="K4298" s="37">
        <v>4100000</v>
      </c>
      <c r="L4298" s="38" t="s">
        <v>12</v>
      </c>
      <c r="M4298" s="38" t="s">
        <v>13</v>
      </c>
    </row>
    <row r="4299" spans="1:13" s="39" customFormat="1" ht="12.75" x14ac:dyDescent="0.2">
      <c r="A4299" s="33" t="s">
        <v>21</v>
      </c>
      <c r="B4299" s="33" t="s">
        <v>611</v>
      </c>
      <c r="C4299" s="34">
        <v>16</v>
      </c>
      <c r="D4299" s="33" t="s">
        <v>108</v>
      </c>
      <c r="E4299" s="33" t="s">
        <v>4581</v>
      </c>
      <c r="F4299" s="35">
        <v>93151510</v>
      </c>
      <c r="G4299" s="33" t="s">
        <v>15070</v>
      </c>
      <c r="H4299" s="33">
        <v>6</v>
      </c>
      <c r="I4299" s="33">
        <v>5</v>
      </c>
      <c r="J4299" s="36">
        <v>1</v>
      </c>
      <c r="K4299" s="37">
        <v>2100000</v>
      </c>
      <c r="L4299" s="38" t="s">
        <v>12</v>
      </c>
      <c r="M4299" s="38" t="s">
        <v>13</v>
      </c>
    </row>
    <row r="4300" spans="1:13" s="39" customFormat="1" ht="12.75" x14ac:dyDescent="0.2">
      <c r="A4300" s="33" t="s">
        <v>21</v>
      </c>
      <c r="B4300" s="33" t="s">
        <v>611</v>
      </c>
      <c r="C4300" s="34">
        <v>16</v>
      </c>
      <c r="D4300" s="33" t="s">
        <v>108</v>
      </c>
      <c r="E4300" s="33" t="s">
        <v>4582</v>
      </c>
      <c r="F4300" s="35">
        <v>93151510</v>
      </c>
      <c r="G4300" s="33" t="s">
        <v>15070</v>
      </c>
      <c r="H4300" s="33">
        <v>6</v>
      </c>
      <c r="I4300" s="33">
        <v>5</v>
      </c>
      <c r="J4300" s="36">
        <v>1</v>
      </c>
      <c r="K4300" s="37">
        <v>3000000</v>
      </c>
      <c r="L4300" s="38" t="s">
        <v>12</v>
      </c>
      <c r="M4300" s="38" t="s">
        <v>13</v>
      </c>
    </row>
    <row r="4301" spans="1:13" s="39" customFormat="1" ht="12.75" x14ac:dyDescent="0.2">
      <c r="A4301" s="33" t="s">
        <v>21</v>
      </c>
      <c r="B4301" s="33" t="s">
        <v>611</v>
      </c>
      <c r="C4301" s="34">
        <v>16</v>
      </c>
      <c r="D4301" s="33" t="s">
        <v>108</v>
      </c>
      <c r="E4301" s="33" t="s">
        <v>4583</v>
      </c>
      <c r="F4301" s="35">
        <v>93151510</v>
      </c>
      <c r="G4301" s="33" t="s">
        <v>15070</v>
      </c>
      <c r="H4301" s="33">
        <v>6</v>
      </c>
      <c r="I4301" s="33">
        <v>5</v>
      </c>
      <c r="J4301" s="36">
        <v>1</v>
      </c>
      <c r="K4301" s="37">
        <v>600000</v>
      </c>
      <c r="L4301" s="38" t="s">
        <v>12</v>
      </c>
      <c r="M4301" s="38" t="s">
        <v>13</v>
      </c>
    </row>
    <row r="4302" spans="1:13" s="39" customFormat="1" ht="12.75" x14ac:dyDescent="0.2">
      <c r="A4302" s="33" t="s">
        <v>21</v>
      </c>
      <c r="B4302" s="33" t="s">
        <v>611</v>
      </c>
      <c r="C4302" s="34">
        <v>16</v>
      </c>
      <c r="D4302" s="33" t="s">
        <v>108</v>
      </c>
      <c r="E4302" s="33" t="s">
        <v>4584</v>
      </c>
      <c r="F4302" s="35">
        <v>72101516</v>
      </c>
      <c r="G4302" s="33" t="s">
        <v>15071</v>
      </c>
      <c r="H4302" s="33">
        <v>3</v>
      </c>
      <c r="I4302" s="33">
        <v>9</v>
      </c>
      <c r="J4302" s="36">
        <v>1</v>
      </c>
      <c r="K4302" s="37">
        <v>8062000</v>
      </c>
      <c r="L4302" s="38" t="s">
        <v>12</v>
      </c>
      <c r="M4302" s="38" t="s">
        <v>13</v>
      </c>
    </row>
    <row r="4303" spans="1:13" s="39" customFormat="1" ht="12.75" x14ac:dyDescent="0.2">
      <c r="A4303" s="33" t="s">
        <v>21</v>
      </c>
      <c r="B4303" s="33" t="s">
        <v>611</v>
      </c>
      <c r="C4303" s="34">
        <v>16</v>
      </c>
      <c r="D4303" s="33" t="s">
        <v>108</v>
      </c>
      <c r="E4303" s="33" t="s">
        <v>4585</v>
      </c>
      <c r="F4303" s="35">
        <v>72101500</v>
      </c>
      <c r="G4303" s="33" t="s">
        <v>466</v>
      </c>
      <c r="H4303" s="33">
        <v>3</v>
      </c>
      <c r="I4303" s="33">
        <v>9</v>
      </c>
      <c r="J4303" s="36">
        <v>1</v>
      </c>
      <c r="K4303" s="37">
        <v>106000000</v>
      </c>
      <c r="L4303" s="38" t="s">
        <v>12</v>
      </c>
      <c r="M4303" s="38" t="s">
        <v>13</v>
      </c>
    </row>
    <row r="4304" spans="1:13" s="39" customFormat="1" ht="12.75" x14ac:dyDescent="0.2">
      <c r="A4304" s="33" t="s">
        <v>21</v>
      </c>
      <c r="B4304" s="33" t="s">
        <v>611</v>
      </c>
      <c r="C4304" s="34">
        <v>10</v>
      </c>
      <c r="D4304" s="33" t="s">
        <v>108</v>
      </c>
      <c r="E4304" s="33" t="s">
        <v>4586</v>
      </c>
      <c r="F4304" s="35">
        <v>72101500</v>
      </c>
      <c r="G4304" s="33" t="s">
        <v>15071</v>
      </c>
      <c r="H4304" s="33">
        <v>1</v>
      </c>
      <c r="I4304" s="33">
        <v>2</v>
      </c>
      <c r="J4304" s="36">
        <v>1</v>
      </c>
      <c r="K4304" s="37">
        <v>20000000</v>
      </c>
      <c r="L4304" s="38" t="s">
        <v>12</v>
      </c>
      <c r="M4304" s="38" t="s">
        <v>2371</v>
      </c>
    </row>
    <row r="4305" spans="1:13" s="39" customFormat="1" ht="12.75" x14ac:dyDescent="0.2">
      <c r="A4305" s="33" t="s">
        <v>21</v>
      </c>
      <c r="B4305" s="33" t="s">
        <v>611</v>
      </c>
      <c r="C4305" s="34">
        <v>16</v>
      </c>
      <c r="D4305" s="33" t="s">
        <v>108</v>
      </c>
      <c r="E4305" s="33" t="s">
        <v>4587</v>
      </c>
      <c r="F4305" s="35">
        <v>93151510</v>
      </c>
      <c r="G4305" s="33" t="s">
        <v>15070</v>
      </c>
      <c r="H4305" s="33">
        <v>3</v>
      </c>
      <c r="I4305" s="33">
        <v>2</v>
      </c>
      <c r="J4305" s="36">
        <v>1</v>
      </c>
      <c r="K4305" s="37">
        <v>2400000</v>
      </c>
      <c r="L4305" s="38" t="s">
        <v>12</v>
      </c>
      <c r="M4305" s="38" t="s">
        <v>13</v>
      </c>
    </row>
    <row r="4306" spans="1:13" s="39" customFormat="1" ht="12.75" x14ac:dyDescent="0.2">
      <c r="A4306" s="33" t="s">
        <v>21</v>
      </c>
      <c r="B4306" s="33" t="s">
        <v>611</v>
      </c>
      <c r="C4306" s="34">
        <v>16</v>
      </c>
      <c r="D4306" s="33" t="s">
        <v>108</v>
      </c>
      <c r="E4306" s="33" t="s">
        <v>4588</v>
      </c>
      <c r="F4306" s="35">
        <v>70111600</v>
      </c>
      <c r="G4306" s="33" t="s">
        <v>15071</v>
      </c>
      <c r="H4306" s="33">
        <v>3</v>
      </c>
      <c r="I4306" s="33">
        <v>9</v>
      </c>
      <c r="J4306" s="36">
        <v>1</v>
      </c>
      <c r="K4306" s="37">
        <v>6500000</v>
      </c>
      <c r="L4306" s="38" t="s">
        <v>12</v>
      </c>
      <c r="M4306" s="38" t="s">
        <v>13</v>
      </c>
    </row>
    <row r="4307" spans="1:13" s="39" customFormat="1" ht="12.75" x14ac:dyDescent="0.2">
      <c r="A4307" s="33" t="s">
        <v>21</v>
      </c>
      <c r="B4307" s="33" t="s">
        <v>611</v>
      </c>
      <c r="C4307" s="34">
        <v>16</v>
      </c>
      <c r="D4307" s="33" t="s">
        <v>108</v>
      </c>
      <c r="E4307" s="33" t="s">
        <v>4589</v>
      </c>
      <c r="F4307" s="35">
        <v>78181505</v>
      </c>
      <c r="G4307" s="33" t="s">
        <v>15071</v>
      </c>
      <c r="H4307" s="33">
        <v>3</v>
      </c>
      <c r="I4307" s="33">
        <v>1</v>
      </c>
      <c r="J4307" s="36">
        <v>1</v>
      </c>
      <c r="K4307" s="37">
        <v>6306796</v>
      </c>
      <c r="L4307" s="38" t="s">
        <v>12</v>
      </c>
      <c r="M4307" s="38" t="s">
        <v>13</v>
      </c>
    </row>
    <row r="4308" spans="1:13" s="39" customFormat="1" ht="12.75" x14ac:dyDescent="0.2">
      <c r="A4308" s="33" t="s">
        <v>21</v>
      </c>
      <c r="B4308" s="33" t="s">
        <v>611</v>
      </c>
      <c r="C4308" s="34">
        <v>16</v>
      </c>
      <c r="D4308" s="33" t="s">
        <v>108</v>
      </c>
      <c r="E4308" s="33" t="s">
        <v>4590</v>
      </c>
      <c r="F4308" s="35">
        <v>72101500</v>
      </c>
      <c r="G4308" s="33" t="s">
        <v>15071</v>
      </c>
      <c r="H4308" s="33">
        <v>1</v>
      </c>
      <c r="I4308" s="33">
        <v>6</v>
      </c>
      <c r="J4308" s="36">
        <v>1</v>
      </c>
      <c r="K4308" s="37">
        <v>6000000</v>
      </c>
      <c r="L4308" s="38" t="s">
        <v>12</v>
      </c>
      <c r="M4308" s="38" t="s">
        <v>13</v>
      </c>
    </row>
    <row r="4309" spans="1:13" s="39" customFormat="1" ht="12.75" x14ac:dyDescent="0.2">
      <c r="A4309" s="33" t="s">
        <v>21</v>
      </c>
      <c r="B4309" s="33" t="s">
        <v>611</v>
      </c>
      <c r="C4309" s="34">
        <v>16</v>
      </c>
      <c r="D4309" s="33" t="s">
        <v>108</v>
      </c>
      <c r="E4309" s="33" t="s">
        <v>4591</v>
      </c>
      <c r="F4309" s="35">
        <v>83101506</v>
      </c>
      <c r="G4309" s="33" t="s">
        <v>466</v>
      </c>
      <c r="H4309" s="33">
        <v>1</v>
      </c>
      <c r="I4309" s="33">
        <v>6</v>
      </c>
      <c r="J4309" s="36">
        <v>1</v>
      </c>
      <c r="K4309" s="37">
        <v>5400000</v>
      </c>
      <c r="L4309" s="38" t="s">
        <v>12</v>
      </c>
      <c r="M4309" s="38" t="s">
        <v>13</v>
      </c>
    </row>
    <row r="4310" spans="1:13" s="39" customFormat="1" ht="12.75" x14ac:dyDescent="0.2">
      <c r="A4310" s="33" t="s">
        <v>21</v>
      </c>
      <c r="B4310" s="33" t="s">
        <v>572</v>
      </c>
      <c r="C4310" s="34">
        <v>10</v>
      </c>
      <c r="D4310" s="33" t="s">
        <v>13912</v>
      </c>
      <c r="E4310" s="33" t="s">
        <v>4592</v>
      </c>
      <c r="F4310" s="35">
        <v>46182306</v>
      </c>
      <c r="G4310" s="33" t="s">
        <v>15071</v>
      </c>
      <c r="H4310" s="33">
        <v>6</v>
      </c>
      <c r="I4310" s="33">
        <v>2</v>
      </c>
      <c r="J4310" s="36">
        <v>6</v>
      </c>
      <c r="K4310" s="37">
        <v>1356600</v>
      </c>
      <c r="L4310" s="38" t="s">
        <v>15</v>
      </c>
      <c r="M4310" s="38" t="s">
        <v>13</v>
      </c>
    </row>
    <row r="4311" spans="1:13" s="39" customFormat="1" ht="12.75" x14ac:dyDescent="0.2">
      <c r="A4311" s="33" t="s">
        <v>21</v>
      </c>
      <c r="B4311" s="33" t="s">
        <v>572</v>
      </c>
      <c r="C4311" s="34">
        <v>10</v>
      </c>
      <c r="D4311" s="33" t="s">
        <v>13912</v>
      </c>
      <c r="E4311" s="33" t="s">
        <v>4593</v>
      </c>
      <c r="F4311" s="35">
        <v>46182306</v>
      </c>
      <c r="G4311" s="33" t="s">
        <v>15071</v>
      </c>
      <c r="H4311" s="33">
        <v>1</v>
      </c>
      <c r="I4311" s="33">
        <v>6</v>
      </c>
      <c r="J4311" s="36">
        <v>2</v>
      </c>
      <c r="K4311" s="37">
        <v>694008</v>
      </c>
      <c r="L4311" s="38" t="s">
        <v>15</v>
      </c>
      <c r="M4311" s="38" t="s">
        <v>13</v>
      </c>
    </row>
    <row r="4312" spans="1:13" s="39" customFormat="1" ht="12.75" x14ac:dyDescent="0.2">
      <c r="A4312" s="33" t="s">
        <v>21</v>
      </c>
      <c r="B4312" s="33" t="s">
        <v>572</v>
      </c>
      <c r="C4312" s="34">
        <v>10</v>
      </c>
      <c r="D4312" s="33" t="s">
        <v>13912</v>
      </c>
      <c r="E4312" s="33" t="s">
        <v>4594</v>
      </c>
      <c r="F4312" s="35">
        <v>46181604</v>
      </c>
      <c r="G4312" s="33" t="s">
        <v>15071</v>
      </c>
      <c r="H4312" s="33">
        <v>1</v>
      </c>
      <c r="I4312" s="33">
        <v>6</v>
      </c>
      <c r="J4312" s="36">
        <v>11</v>
      </c>
      <c r="K4312" s="37">
        <v>294525</v>
      </c>
      <c r="L4312" s="38" t="s">
        <v>15</v>
      </c>
      <c r="M4312" s="38" t="s">
        <v>13</v>
      </c>
    </row>
    <row r="4313" spans="1:13" s="39" customFormat="1" ht="12.75" x14ac:dyDescent="0.2">
      <c r="A4313" s="33" t="s">
        <v>21</v>
      </c>
      <c r="B4313" s="33" t="s">
        <v>572</v>
      </c>
      <c r="C4313" s="34">
        <v>10</v>
      </c>
      <c r="D4313" s="33" t="s">
        <v>13912</v>
      </c>
      <c r="E4313" s="33" t="s">
        <v>4595</v>
      </c>
      <c r="F4313" s="35">
        <v>46181604</v>
      </c>
      <c r="G4313" s="33" t="s">
        <v>15071</v>
      </c>
      <c r="H4313" s="33">
        <v>1</v>
      </c>
      <c r="I4313" s="33">
        <v>6</v>
      </c>
      <c r="J4313" s="36">
        <v>3</v>
      </c>
      <c r="K4313" s="37">
        <v>224910</v>
      </c>
      <c r="L4313" s="38" t="s">
        <v>15</v>
      </c>
      <c r="M4313" s="38" t="s">
        <v>13</v>
      </c>
    </row>
    <row r="4314" spans="1:13" s="39" customFormat="1" ht="12.75" x14ac:dyDescent="0.2">
      <c r="A4314" s="33" t="s">
        <v>21</v>
      </c>
      <c r="B4314" s="33" t="s">
        <v>572</v>
      </c>
      <c r="C4314" s="34">
        <v>10</v>
      </c>
      <c r="D4314" s="33" t="s">
        <v>13912</v>
      </c>
      <c r="E4314" s="33" t="s">
        <v>4596</v>
      </c>
      <c r="F4314" s="35">
        <v>46181604</v>
      </c>
      <c r="G4314" s="33" t="s">
        <v>15071</v>
      </c>
      <c r="H4314" s="33">
        <v>1</v>
      </c>
      <c r="I4314" s="33">
        <v>6</v>
      </c>
      <c r="J4314" s="36">
        <v>10</v>
      </c>
      <c r="K4314" s="37">
        <v>1867110</v>
      </c>
      <c r="L4314" s="38" t="s">
        <v>15</v>
      </c>
      <c r="M4314" s="38" t="s">
        <v>13</v>
      </c>
    </row>
    <row r="4315" spans="1:13" s="39" customFormat="1" ht="12.75" x14ac:dyDescent="0.2">
      <c r="A4315" s="33" t="s">
        <v>21</v>
      </c>
      <c r="B4315" s="33" t="s">
        <v>572</v>
      </c>
      <c r="C4315" s="34">
        <v>10</v>
      </c>
      <c r="D4315" s="33" t="s">
        <v>13912</v>
      </c>
      <c r="E4315" s="33" t="s">
        <v>4597</v>
      </c>
      <c r="F4315" s="35">
        <v>46181703</v>
      </c>
      <c r="G4315" s="33" t="s">
        <v>15071</v>
      </c>
      <c r="H4315" s="33">
        <v>1</v>
      </c>
      <c r="I4315" s="33">
        <v>6</v>
      </c>
      <c r="J4315" s="36">
        <v>1</v>
      </c>
      <c r="K4315" s="37">
        <v>24990</v>
      </c>
      <c r="L4315" s="38" t="s">
        <v>15</v>
      </c>
      <c r="M4315" s="38" t="s">
        <v>13</v>
      </c>
    </row>
    <row r="4316" spans="1:13" s="39" customFormat="1" ht="12.75" x14ac:dyDescent="0.2">
      <c r="A4316" s="33" t="s">
        <v>21</v>
      </c>
      <c r="B4316" s="33" t="s">
        <v>572</v>
      </c>
      <c r="C4316" s="34">
        <v>10</v>
      </c>
      <c r="D4316" s="33" t="s">
        <v>13912</v>
      </c>
      <c r="E4316" s="33" t="s">
        <v>4598</v>
      </c>
      <c r="F4316" s="35">
        <v>46181701</v>
      </c>
      <c r="G4316" s="33" t="s">
        <v>15071</v>
      </c>
      <c r="H4316" s="33">
        <v>1</v>
      </c>
      <c r="I4316" s="33">
        <v>6</v>
      </c>
      <c r="J4316" s="36">
        <v>10</v>
      </c>
      <c r="K4316" s="37">
        <v>178500</v>
      </c>
      <c r="L4316" s="38" t="s">
        <v>15</v>
      </c>
      <c r="M4316" s="38" t="s">
        <v>13</v>
      </c>
    </row>
    <row r="4317" spans="1:13" s="39" customFormat="1" ht="12.75" x14ac:dyDescent="0.2">
      <c r="A4317" s="33" t="s">
        <v>21</v>
      </c>
      <c r="B4317" s="33" t="s">
        <v>572</v>
      </c>
      <c r="C4317" s="34">
        <v>10</v>
      </c>
      <c r="D4317" s="33" t="s">
        <v>13912</v>
      </c>
      <c r="E4317" s="33" t="s">
        <v>4599</v>
      </c>
      <c r="F4317" s="35">
        <v>46181705</v>
      </c>
      <c r="G4317" s="33" t="s">
        <v>15071</v>
      </c>
      <c r="H4317" s="33">
        <v>1</v>
      </c>
      <c r="I4317" s="33">
        <v>6</v>
      </c>
      <c r="J4317" s="36">
        <v>10</v>
      </c>
      <c r="K4317" s="37">
        <v>1666000</v>
      </c>
      <c r="L4317" s="38" t="s">
        <v>15</v>
      </c>
      <c r="M4317" s="38" t="s">
        <v>13</v>
      </c>
    </row>
    <row r="4318" spans="1:13" s="39" customFormat="1" ht="12.75" x14ac:dyDescent="0.2">
      <c r="A4318" s="33" t="s">
        <v>21</v>
      </c>
      <c r="B4318" s="33" t="s">
        <v>572</v>
      </c>
      <c r="C4318" s="34">
        <v>10</v>
      </c>
      <c r="D4318" s="33" t="s">
        <v>13912</v>
      </c>
      <c r="E4318" s="33" t="s">
        <v>4600</v>
      </c>
      <c r="F4318" s="35">
        <v>46181514</v>
      </c>
      <c r="G4318" s="33" t="s">
        <v>15071</v>
      </c>
      <c r="H4318" s="33">
        <v>1</v>
      </c>
      <c r="I4318" s="33">
        <v>6</v>
      </c>
      <c r="J4318" s="36">
        <v>6</v>
      </c>
      <c r="K4318" s="37">
        <v>178500</v>
      </c>
      <c r="L4318" s="38" t="s">
        <v>15</v>
      </c>
      <c r="M4318" s="38" t="s">
        <v>13</v>
      </c>
    </row>
    <row r="4319" spans="1:13" s="39" customFormat="1" ht="12.75" x14ac:dyDescent="0.2">
      <c r="A4319" s="33" t="s">
        <v>21</v>
      </c>
      <c r="B4319" s="33" t="s">
        <v>572</v>
      </c>
      <c r="C4319" s="34">
        <v>10</v>
      </c>
      <c r="D4319" s="33" t="s">
        <v>13912</v>
      </c>
      <c r="E4319" s="33" t="s">
        <v>4601</v>
      </c>
      <c r="F4319" s="35">
        <v>46181507</v>
      </c>
      <c r="G4319" s="33" t="s">
        <v>15071</v>
      </c>
      <c r="H4319" s="33">
        <v>1</v>
      </c>
      <c r="I4319" s="33">
        <v>6</v>
      </c>
      <c r="J4319" s="36">
        <v>50</v>
      </c>
      <c r="K4319" s="37">
        <v>589050</v>
      </c>
      <c r="L4319" s="38" t="s">
        <v>15</v>
      </c>
      <c r="M4319" s="38" t="s">
        <v>13</v>
      </c>
    </row>
    <row r="4320" spans="1:13" s="39" customFormat="1" ht="12.75" x14ac:dyDescent="0.2">
      <c r="A4320" s="33" t="s">
        <v>21</v>
      </c>
      <c r="B4320" s="33" t="s">
        <v>572</v>
      </c>
      <c r="C4320" s="34">
        <v>10</v>
      </c>
      <c r="D4320" s="33" t="s">
        <v>13912</v>
      </c>
      <c r="E4320" s="33" t="s">
        <v>4602</v>
      </c>
      <c r="F4320" s="35">
        <v>46181531</v>
      </c>
      <c r="G4320" s="33" t="s">
        <v>15071</v>
      </c>
      <c r="H4320" s="33">
        <v>1</v>
      </c>
      <c r="I4320" s="33">
        <v>6</v>
      </c>
      <c r="J4320" s="36">
        <v>10</v>
      </c>
      <c r="K4320" s="37">
        <v>833000</v>
      </c>
      <c r="L4320" s="38" t="s">
        <v>15</v>
      </c>
      <c r="M4320" s="38" t="s">
        <v>13</v>
      </c>
    </row>
    <row r="4321" spans="1:13" s="39" customFormat="1" ht="12.75" x14ac:dyDescent="0.2">
      <c r="A4321" s="33" t="s">
        <v>21</v>
      </c>
      <c r="B4321" s="33" t="s">
        <v>572</v>
      </c>
      <c r="C4321" s="34">
        <v>10</v>
      </c>
      <c r="D4321" s="33" t="s">
        <v>13912</v>
      </c>
      <c r="E4321" s="33" t="s">
        <v>4603</v>
      </c>
      <c r="F4321" s="35">
        <v>46181501</v>
      </c>
      <c r="G4321" s="33" t="s">
        <v>15071</v>
      </c>
      <c r="H4321" s="33">
        <v>1</v>
      </c>
      <c r="I4321" s="33">
        <v>6</v>
      </c>
      <c r="J4321" s="36">
        <v>30</v>
      </c>
      <c r="K4321" s="37">
        <v>606900</v>
      </c>
      <c r="L4321" s="38" t="s">
        <v>15</v>
      </c>
      <c r="M4321" s="38" t="s">
        <v>13</v>
      </c>
    </row>
    <row r="4322" spans="1:13" s="39" customFormat="1" ht="12.75" x14ac:dyDescent="0.2">
      <c r="A4322" s="33" t="s">
        <v>21</v>
      </c>
      <c r="B4322" s="33" t="s">
        <v>572</v>
      </c>
      <c r="C4322" s="34">
        <v>10</v>
      </c>
      <c r="D4322" s="33" t="s">
        <v>13912</v>
      </c>
      <c r="E4322" s="33" t="s">
        <v>4604</v>
      </c>
      <c r="F4322" s="35">
        <v>46181501</v>
      </c>
      <c r="G4322" s="33" t="s">
        <v>15071</v>
      </c>
      <c r="H4322" s="33">
        <v>1</v>
      </c>
      <c r="I4322" s="33">
        <v>6</v>
      </c>
      <c r="J4322" s="36">
        <v>15</v>
      </c>
      <c r="K4322" s="37">
        <v>344505</v>
      </c>
      <c r="L4322" s="38" t="s">
        <v>15</v>
      </c>
      <c r="M4322" s="38" t="s">
        <v>13</v>
      </c>
    </row>
    <row r="4323" spans="1:13" s="39" customFormat="1" ht="12.75" x14ac:dyDescent="0.2">
      <c r="A4323" s="33" t="s">
        <v>21</v>
      </c>
      <c r="B4323" s="33" t="s">
        <v>572</v>
      </c>
      <c r="C4323" s="34">
        <v>10</v>
      </c>
      <c r="D4323" s="33" t="s">
        <v>13912</v>
      </c>
      <c r="E4323" s="33" t="s">
        <v>4605</v>
      </c>
      <c r="F4323" s="35">
        <v>46181804</v>
      </c>
      <c r="G4323" s="33" t="s">
        <v>15071</v>
      </c>
      <c r="H4323" s="33">
        <v>1</v>
      </c>
      <c r="I4323" s="33">
        <v>6</v>
      </c>
      <c r="J4323" s="36">
        <v>51</v>
      </c>
      <c r="K4323" s="37">
        <v>303450</v>
      </c>
      <c r="L4323" s="38" t="s">
        <v>15</v>
      </c>
      <c r="M4323" s="38" t="s">
        <v>13</v>
      </c>
    </row>
    <row r="4324" spans="1:13" s="39" customFormat="1" ht="12.75" x14ac:dyDescent="0.2">
      <c r="A4324" s="33" t="s">
        <v>21</v>
      </c>
      <c r="B4324" s="33" t="s">
        <v>572</v>
      </c>
      <c r="C4324" s="34">
        <v>10</v>
      </c>
      <c r="D4324" s="33" t="s">
        <v>13912</v>
      </c>
      <c r="E4324" s="33" t="s">
        <v>4606</v>
      </c>
      <c r="F4324" s="35">
        <v>46181804</v>
      </c>
      <c r="G4324" s="33" t="s">
        <v>15071</v>
      </c>
      <c r="H4324" s="33">
        <v>1</v>
      </c>
      <c r="I4324" s="33">
        <v>6</v>
      </c>
      <c r="J4324" s="36">
        <v>52</v>
      </c>
      <c r="K4324" s="37">
        <v>309400</v>
      </c>
      <c r="L4324" s="38" t="s">
        <v>15</v>
      </c>
      <c r="M4324" s="38" t="s">
        <v>13</v>
      </c>
    </row>
    <row r="4325" spans="1:13" s="39" customFormat="1" ht="12.75" x14ac:dyDescent="0.2">
      <c r="A4325" s="33" t="s">
        <v>21</v>
      </c>
      <c r="B4325" s="33" t="s">
        <v>572</v>
      </c>
      <c r="C4325" s="34">
        <v>10</v>
      </c>
      <c r="D4325" s="33" t="s">
        <v>13912</v>
      </c>
      <c r="E4325" s="33" t="s">
        <v>4607</v>
      </c>
      <c r="F4325" s="35">
        <v>46181504</v>
      </c>
      <c r="G4325" s="33" t="s">
        <v>15071</v>
      </c>
      <c r="H4325" s="33">
        <v>1</v>
      </c>
      <c r="I4325" s="33">
        <v>6</v>
      </c>
      <c r="J4325" s="36">
        <v>6</v>
      </c>
      <c r="K4325" s="37">
        <v>714000</v>
      </c>
      <c r="L4325" s="38" t="s">
        <v>15</v>
      </c>
      <c r="M4325" s="38" t="s">
        <v>13</v>
      </c>
    </row>
    <row r="4326" spans="1:13" s="39" customFormat="1" ht="12.75" x14ac:dyDescent="0.2">
      <c r="A4326" s="33" t="s">
        <v>21</v>
      </c>
      <c r="B4326" s="33" t="s">
        <v>572</v>
      </c>
      <c r="C4326" s="34">
        <v>10</v>
      </c>
      <c r="D4326" s="33" t="s">
        <v>13912</v>
      </c>
      <c r="E4326" s="33" t="s">
        <v>4608</v>
      </c>
      <c r="F4326" s="35">
        <v>46181536</v>
      </c>
      <c r="G4326" s="33" t="s">
        <v>15071</v>
      </c>
      <c r="H4326" s="33">
        <v>1</v>
      </c>
      <c r="I4326" s="33">
        <v>6</v>
      </c>
      <c r="J4326" s="36">
        <v>2</v>
      </c>
      <c r="K4326" s="37">
        <v>571200</v>
      </c>
      <c r="L4326" s="38" t="s">
        <v>15</v>
      </c>
      <c r="M4326" s="38" t="s">
        <v>13</v>
      </c>
    </row>
    <row r="4327" spans="1:13" s="39" customFormat="1" ht="12.75" x14ac:dyDescent="0.2">
      <c r="A4327" s="33" t="s">
        <v>21</v>
      </c>
      <c r="B4327" s="33" t="s">
        <v>572</v>
      </c>
      <c r="C4327" s="34">
        <v>10</v>
      </c>
      <c r="D4327" s="33" t="s">
        <v>13912</v>
      </c>
      <c r="E4327" s="33" t="s">
        <v>4609</v>
      </c>
      <c r="F4327" s="35">
        <v>46181537</v>
      </c>
      <c r="G4327" s="33" t="s">
        <v>15071</v>
      </c>
      <c r="H4327" s="33">
        <v>1</v>
      </c>
      <c r="I4327" s="33">
        <v>6</v>
      </c>
      <c r="J4327" s="36">
        <v>3</v>
      </c>
      <c r="K4327" s="37">
        <v>992460</v>
      </c>
      <c r="L4327" s="38" t="s">
        <v>15</v>
      </c>
      <c r="M4327" s="38" t="s">
        <v>13</v>
      </c>
    </row>
    <row r="4328" spans="1:13" s="39" customFormat="1" ht="12.75" x14ac:dyDescent="0.2">
      <c r="A4328" s="33" t="s">
        <v>21</v>
      </c>
      <c r="B4328" s="33" t="s">
        <v>572</v>
      </c>
      <c r="C4328" s="34">
        <v>10</v>
      </c>
      <c r="D4328" s="33" t="s">
        <v>13912</v>
      </c>
      <c r="E4328" s="33" t="s">
        <v>4610</v>
      </c>
      <c r="F4328" s="35">
        <v>46181536</v>
      </c>
      <c r="G4328" s="33" t="s">
        <v>15071</v>
      </c>
      <c r="H4328" s="33">
        <v>1</v>
      </c>
      <c r="I4328" s="33">
        <v>3</v>
      </c>
      <c r="J4328" s="36">
        <v>12</v>
      </c>
      <c r="K4328" s="37">
        <v>214200</v>
      </c>
      <c r="L4328" s="38" t="s">
        <v>15</v>
      </c>
      <c r="M4328" s="38" t="s">
        <v>13</v>
      </c>
    </row>
    <row r="4329" spans="1:13" s="39" customFormat="1" ht="12.75" x14ac:dyDescent="0.2">
      <c r="A4329" s="33" t="s">
        <v>21</v>
      </c>
      <c r="B4329" s="33" t="s">
        <v>572</v>
      </c>
      <c r="C4329" s="34">
        <v>10</v>
      </c>
      <c r="D4329" s="33" t="s">
        <v>13912</v>
      </c>
      <c r="E4329" s="33" t="s">
        <v>4611</v>
      </c>
      <c r="F4329" s="35">
        <v>46181504</v>
      </c>
      <c r="G4329" s="33" t="s">
        <v>15071</v>
      </c>
      <c r="H4329" s="33">
        <v>1</v>
      </c>
      <c r="I4329" s="33">
        <v>3</v>
      </c>
      <c r="J4329" s="36">
        <v>10</v>
      </c>
      <c r="K4329" s="37">
        <v>135660</v>
      </c>
      <c r="L4329" s="38" t="s">
        <v>15</v>
      </c>
      <c r="M4329" s="38" t="s">
        <v>13</v>
      </c>
    </row>
    <row r="4330" spans="1:13" s="39" customFormat="1" ht="12.75" x14ac:dyDescent="0.2">
      <c r="A4330" s="33" t="s">
        <v>21</v>
      </c>
      <c r="B4330" s="33" t="s">
        <v>572</v>
      </c>
      <c r="C4330" s="34">
        <v>10</v>
      </c>
      <c r="D4330" s="33" t="s">
        <v>13912</v>
      </c>
      <c r="E4330" s="33" t="s">
        <v>4612</v>
      </c>
      <c r="F4330" s="35">
        <v>48102107</v>
      </c>
      <c r="G4330" s="33" t="s">
        <v>15071</v>
      </c>
      <c r="H4330" s="33">
        <v>1</v>
      </c>
      <c r="I4330" s="33">
        <v>3</v>
      </c>
      <c r="J4330" s="36">
        <v>10</v>
      </c>
      <c r="K4330" s="37">
        <v>178500</v>
      </c>
      <c r="L4330" s="38" t="s">
        <v>15</v>
      </c>
      <c r="M4330" s="38" t="s">
        <v>13</v>
      </c>
    </row>
    <row r="4331" spans="1:13" s="39" customFormat="1" ht="12.75" x14ac:dyDescent="0.2">
      <c r="A4331" s="33" t="s">
        <v>21</v>
      </c>
      <c r="B4331" s="33" t="s">
        <v>572</v>
      </c>
      <c r="C4331" s="34">
        <v>10</v>
      </c>
      <c r="D4331" s="33" t="s">
        <v>13912</v>
      </c>
      <c r="E4331" s="33" t="s">
        <v>4613</v>
      </c>
      <c r="F4331" s="35">
        <v>46181541</v>
      </c>
      <c r="G4331" s="33" t="s">
        <v>15071</v>
      </c>
      <c r="H4331" s="33">
        <v>1</v>
      </c>
      <c r="I4331" s="33">
        <v>3</v>
      </c>
      <c r="J4331" s="36">
        <v>20</v>
      </c>
      <c r="K4331" s="37">
        <v>666400</v>
      </c>
      <c r="L4331" s="38" t="s">
        <v>15</v>
      </c>
      <c r="M4331" s="38" t="s">
        <v>13</v>
      </c>
    </row>
    <row r="4332" spans="1:13" s="39" customFormat="1" ht="12.75" x14ac:dyDescent="0.2">
      <c r="A4332" s="33" t="s">
        <v>21</v>
      </c>
      <c r="B4332" s="33" t="s">
        <v>572</v>
      </c>
      <c r="C4332" s="34">
        <v>10</v>
      </c>
      <c r="D4332" s="33" t="s">
        <v>13912</v>
      </c>
      <c r="E4332" s="33" t="s">
        <v>4614</v>
      </c>
      <c r="F4332" s="35">
        <v>46181541</v>
      </c>
      <c r="G4332" s="33" t="s">
        <v>15071</v>
      </c>
      <c r="H4332" s="33">
        <v>1</v>
      </c>
      <c r="I4332" s="33">
        <v>3</v>
      </c>
      <c r="J4332" s="36">
        <v>2</v>
      </c>
      <c r="K4332" s="37">
        <v>69020</v>
      </c>
      <c r="L4332" s="38" t="s">
        <v>15</v>
      </c>
      <c r="M4332" s="38" t="s">
        <v>13</v>
      </c>
    </row>
    <row r="4333" spans="1:13" s="39" customFormat="1" ht="12.75" x14ac:dyDescent="0.2">
      <c r="A4333" s="33" t="s">
        <v>21</v>
      </c>
      <c r="B4333" s="33" t="s">
        <v>572</v>
      </c>
      <c r="C4333" s="34">
        <v>10</v>
      </c>
      <c r="D4333" s="33" t="s">
        <v>13912</v>
      </c>
      <c r="E4333" s="33" t="s">
        <v>4615</v>
      </c>
      <c r="F4333" s="35">
        <v>46181541</v>
      </c>
      <c r="G4333" s="33" t="s">
        <v>15071</v>
      </c>
      <c r="H4333" s="33">
        <v>1</v>
      </c>
      <c r="I4333" s="33">
        <v>3</v>
      </c>
      <c r="J4333" s="36">
        <v>20</v>
      </c>
      <c r="K4333" s="37">
        <v>399840</v>
      </c>
      <c r="L4333" s="38" t="s">
        <v>15</v>
      </c>
      <c r="M4333" s="38" t="s">
        <v>13</v>
      </c>
    </row>
    <row r="4334" spans="1:13" s="39" customFormat="1" ht="12.75" x14ac:dyDescent="0.2">
      <c r="A4334" s="33" t="s">
        <v>21</v>
      </c>
      <c r="B4334" s="33" t="s">
        <v>572</v>
      </c>
      <c r="C4334" s="34">
        <v>10</v>
      </c>
      <c r="D4334" s="33" t="s">
        <v>13912</v>
      </c>
      <c r="E4334" s="33" t="s">
        <v>4616</v>
      </c>
      <c r="F4334" s="35">
        <v>46181504</v>
      </c>
      <c r="G4334" s="33" t="s">
        <v>15071</v>
      </c>
      <c r="H4334" s="33">
        <v>1</v>
      </c>
      <c r="I4334" s="33">
        <v>3</v>
      </c>
      <c r="J4334" s="36">
        <v>140</v>
      </c>
      <c r="K4334" s="37">
        <v>1049580</v>
      </c>
      <c r="L4334" s="38" t="s">
        <v>15</v>
      </c>
      <c r="M4334" s="38" t="s">
        <v>13</v>
      </c>
    </row>
    <row r="4335" spans="1:13" s="39" customFormat="1" ht="12.75" x14ac:dyDescent="0.2">
      <c r="A4335" s="33" t="s">
        <v>21</v>
      </c>
      <c r="B4335" s="33" t="s">
        <v>572</v>
      </c>
      <c r="C4335" s="34">
        <v>10</v>
      </c>
      <c r="D4335" s="33" t="s">
        <v>13912</v>
      </c>
      <c r="E4335" s="33" t="s">
        <v>4617</v>
      </c>
      <c r="F4335" s="35">
        <v>42131606</v>
      </c>
      <c r="G4335" s="33" t="s">
        <v>15071</v>
      </c>
      <c r="H4335" s="33">
        <v>1</v>
      </c>
      <c r="I4335" s="33">
        <v>3</v>
      </c>
      <c r="J4335" s="36">
        <v>70</v>
      </c>
      <c r="K4335" s="37">
        <v>124950</v>
      </c>
      <c r="L4335" s="38" t="s">
        <v>15</v>
      </c>
      <c r="M4335" s="38" t="s">
        <v>13</v>
      </c>
    </row>
    <row r="4336" spans="1:13" s="39" customFormat="1" ht="12.75" x14ac:dyDescent="0.2">
      <c r="A4336" s="33" t="s">
        <v>21</v>
      </c>
      <c r="B4336" s="33" t="s">
        <v>572</v>
      </c>
      <c r="C4336" s="34">
        <v>10</v>
      </c>
      <c r="D4336" s="33" t="s">
        <v>13912</v>
      </c>
      <c r="E4336" s="33" t="s">
        <v>4618</v>
      </c>
      <c r="F4336" s="35">
        <v>46181804</v>
      </c>
      <c r="G4336" s="33" t="s">
        <v>15071</v>
      </c>
      <c r="H4336" s="33">
        <v>1</v>
      </c>
      <c r="I4336" s="33">
        <v>3</v>
      </c>
      <c r="J4336" s="36">
        <v>1</v>
      </c>
      <c r="K4336" s="37">
        <v>11900</v>
      </c>
      <c r="L4336" s="38" t="s">
        <v>15</v>
      </c>
      <c r="M4336" s="38" t="s">
        <v>13</v>
      </c>
    </row>
    <row r="4337" spans="1:13" s="39" customFormat="1" ht="12.75" x14ac:dyDescent="0.2">
      <c r="A4337" s="33" t="s">
        <v>21</v>
      </c>
      <c r="B4337" s="33" t="s">
        <v>572</v>
      </c>
      <c r="C4337" s="34">
        <v>10</v>
      </c>
      <c r="D4337" s="33" t="s">
        <v>13912</v>
      </c>
      <c r="E4337" s="33" t="s">
        <v>4619</v>
      </c>
      <c r="F4337" s="35">
        <v>46181520</v>
      </c>
      <c r="G4337" s="33" t="s">
        <v>15071</v>
      </c>
      <c r="H4337" s="33">
        <v>1</v>
      </c>
      <c r="I4337" s="33">
        <v>3</v>
      </c>
      <c r="J4337" s="36">
        <v>1</v>
      </c>
      <c r="K4337" s="37">
        <v>20230</v>
      </c>
      <c r="L4337" s="38" t="s">
        <v>15</v>
      </c>
      <c r="M4337" s="38" t="s">
        <v>13</v>
      </c>
    </row>
    <row r="4338" spans="1:13" s="39" customFormat="1" ht="12.75" x14ac:dyDescent="0.2">
      <c r="A4338" s="33" t="s">
        <v>21</v>
      </c>
      <c r="B4338" s="33" t="s">
        <v>572</v>
      </c>
      <c r="C4338" s="34">
        <v>10</v>
      </c>
      <c r="D4338" s="33" t="s">
        <v>13912</v>
      </c>
      <c r="E4338" s="33" t="s">
        <v>4620</v>
      </c>
      <c r="F4338" s="35">
        <v>46182002</v>
      </c>
      <c r="G4338" s="33" t="s">
        <v>15071</v>
      </c>
      <c r="H4338" s="33">
        <v>1</v>
      </c>
      <c r="I4338" s="33">
        <v>3</v>
      </c>
      <c r="J4338" s="36">
        <v>2</v>
      </c>
      <c r="K4338" s="37">
        <v>183783.6</v>
      </c>
      <c r="L4338" s="38" t="s">
        <v>15</v>
      </c>
      <c r="M4338" s="38" t="s">
        <v>13</v>
      </c>
    </row>
    <row r="4339" spans="1:13" s="39" customFormat="1" ht="12.75" x14ac:dyDescent="0.2">
      <c r="A4339" s="33" t="s">
        <v>21</v>
      </c>
      <c r="B4339" s="33" t="s">
        <v>572</v>
      </c>
      <c r="C4339" s="34">
        <v>10</v>
      </c>
      <c r="D4339" s="33" t="s">
        <v>13912</v>
      </c>
      <c r="E4339" s="33" t="s">
        <v>4621</v>
      </c>
      <c r="F4339" s="35">
        <v>46182002</v>
      </c>
      <c r="G4339" s="33" t="s">
        <v>15071</v>
      </c>
      <c r="H4339" s="33">
        <v>1</v>
      </c>
      <c r="I4339" s="33">
        <v>3</v>
      </c>
      <c r="J4339" s="36">
        <v>16</v>
      </c>
      <c r="K4339" s="37">
        <v>5586336</v>
      </c>
      <c r="L4339" s="38" t="s">
        <v>15</v>
      </c>
      <c r="M4339" s="38" t="s">
        <v>13</v>
      </c>
    </row>
    <row r="4340" spans="1:13" s="39" customFormat="1" ht="12.75" x14ac:dyDescent="0.2">
      <c r="A4340" s="33" t="s">
        <v>21</v>
      </c>
      <c r="B4340" s="33" t="s">
        <v>572</v>
      </c>
      <c r="C4340" s="34">
        <v>10</v>
      </c>
      <c r="D4340" s="33" t="s">
        <v>13912</v>
      </c>
      <c r="E4340" s="33" t="s">
        <v>4622</v>
      </c>
      <c r="F4340" s="35">
        <v>46182002</v>
      </c>
      <c r="G4340" s="33" t="s">
        <v>15071</v>
      </c>
      <c r="H4340" s="33">
        <v>1</v>
      </c>
      <c r="I4340" s="33">
        <v>3</v>
      </c>
      <c r="J4340" s="36">
        <v>10</v>
      </c>
      <c r="K4340" s="37">
        <v>844900</v>
      </c>
      <c r="L4340" s="38" t="s">
        <v>15</v>
      </c>
      <c r="M4340" s="38" t="s">
        <v>13</v>
      </c>
    </row>
    <row r="4341" spans="1:13" s="39" customFormat="1" ht="12.75" x14ac:dyDescent="0.2">
      <c r="A4341" s="33" t="s">
        <v>21</v>
      </c>
      <c r="B4341" s="33" t="s">
        <v>572</v>
      </c>
      <c r="C4341" s="34">
        <v>10</v>
      </c>
      <c r="D4341" s="33" t="s">
        <v>13912</v>
      </c>
      <c r="E4341" s="33" t="s">
        <v>4623</v>
      </c>
      <c r="F4341" s="35">
        <v>46181505</v>
      </c>
      <c r="G4341" s="33" t="s">
        <v>15071</v>
      </c>
      <c r="H4341" s="33">
        <v>1</v>
      </c>
      <c r="I4341" s="33">
        <v>3</v>
      </c>
      <c r="J4341" s="36">
        <v>6</v>
      </c>
      <c r="K4341" s="37">
        <v>392700</v>
      </c>
      <c r="L4341" s="38" t="s">
        <v>15</v>
      </c>
      <c r="M4341" s="38" t="s">
        <v>13</v>
      </c>
    </row>
    <row r="4342" spans="1:13" s="39" customFormat="1" ht="12.75" x14ac:dyDescent="0.2">
      <c r="A4342" s="33" t="s">
        <v>21</v>
      </c>
      <c r="B4342" s="33" t="s">
        <v>572</v>
      </c>
      <c r="C4342" s="34">
        <v>10</v>
      </c>
      <c r="D4342" s="33" t="s">
        <v>13912</v>
      </c>
      <c r="E4342" s="33" t="s">
        <v>4624</v>
      </c>
      <c r="F4342" s="35">
        <v>53102503</v>
      </c>
      <c r="G4342" s="33" t="s">
        <v>15071</v>
      </c>
      <c r="H4342" s="33">
        <v>1</v>
      </c>
      <c r="I4342" s="33">
        <v>3</v>
      </c>
      <c r="J4342" s="36">
        <v>25</v>
      </c>
      <c r="K4342" s="37">
        <v>981750</v>
      </c>
      <c r="L4342" s="38" t="s">
        <v>15</v>
      </c>
      <c r="M4342" s="38" t="s">
        <v>13</v>
      </c>
    </row>
    <row r="4343" spans="1:13" s="39" customFormat="1" ht="12.75" x14ac:dyDescent="0.2">
      <c r="A4343" s="33" t="s">
        <v>21</v>
      </c>
      <c r="B4343" s="33" t="s">
        <v>572</v>
      </c>
      <c r="C4343" s="34">
        <v>10</v>
      </c>
      <c r="D4343" s="33" t="s">
        <v>13912</v>
      </c>
      <c r="E4343" s="33" t="s">
        <v>4625</v>
      </c>
      <c r="F4343" s="35">
        <v>46181902</v>
      </c>
      <c r="G4343" s="33" t="s">
        <v>15071</v>
      </c>
      <c r="H4343" s="33">
        <v>1</v>
      </c>
      <c r="I4343" s="33">
        <v>3</v>
      </c>
      <c r="J4343" s="36">
        <v>10</v>
      </c>
      <c r="K4343" s="37">
        <v>952000</v>
      </c>
      <c r="L4343" s="38" t="s">
        <v>15</v>
      </c>
      <c r="M4343" s="38" t="s">
        <v>13</v>
      </c>
    </row>
    <row r="4344" spans="1:13" s="39" customFormat="1" ht="12.75" x14ac:dyDescent="0.2">
      <c r="A4344" s="33" t="s">
        <v>21</v>
      </c>
      <c r="B4344" s="33" t="s">
        <v>572</v>
      </c>
      <c r="C4344" s="34">
        <v>10</v>
      </c>
      <c r="D4344" s="33" t="s">
        <v>13912</v>
      </c>
      <c r="E4344" s="33" t="s">
        <v>4626</v>
      </c>
      <c r="F4344" s="35">
        <v>46181900</v>
      </c>
      <c r="G4344" s="33" t="s">
        <v>15071</v>
      </c>
      <c r="H4344" s="33">
        <v>1</v>
      </c>
      <c r="I4344" s="33">
        <v>3</v>
      </c>
      <c r="J4344" s="36">
        <v>15</v>
      </c>
      <c r="K4344" s="37">
        <v>33022.5</v>
      </c>
      <c r="L4344" s="38" t="s">
        <v>15</v>
      </c>
      <c r="M4344" s="38" t="s">
        <v>13</v>
      </c>
    </row>
    <row r="4345" spans="1:13" s="39" customFormat="1" ht="12.75" x14ac:dyDescent="0.2">
      <c r="A4345" s="33" t="s">
        <v>21</v>
      </c>
      <c r="B4345" s="33" t="s">
        <v>572</v>
      </c>
      <c r="C4345" s="34">
        <v>10</v>
      </c>
      <c r="D4345" s="33" t="s">
        <v>13912</v>
      </c>
      <c r="E4345" s="33" t="s">
        <v>4627</v>
      </c>
      <c r="F4345" s="35">
        <v>46182001</v>
      </c>
      <c r="G4345" s="33" t="s">
        <v>15071</v>
      </c>
      <c r="H4345" s="33">
        <v>1</v>
      </c>
      <c r="I4345" s="33">
        <v>3</v>
      </c>
      <c r="J4345" s="36">
        <v>12</v>
      </c>
      <c r="K4345" s="37">
        <v>21420</v>
      </c>
      <c r="L4345" s="38" t="s">
        <v>15</v>
      </c>
      <c r="M4345" s="38" t="s">
        <v>13</v>
      </c>
    </row>
    <row r="4346" spans="1:13" s="39" customFormat="1" ht="12.75" x14ac:dyDescent="0.2">
      <c r="A4346" s="33" t="s">
        <v>21</v>
      </c>
      <c r="B4346" s="33" t="s">
        <v>572</v>
      </c>
      <c r="C4346" s="34">
        <v>10</v>
      </c>
      <c r="D4346" s="33" t="s">
        <v>13912</v>
      </c>
      <c r="E4346" s="33" t="s">
        <v>4628</v>
      </c>
      <c r="F4346" s="35">
        <v>46181900</v>
      </c>
      <c r="G4346" s="33" t="s">
        <v>15071</v>
      </c>
      <c r="H4346" s="33">
        <v>1</v>
      </c>
      <c r="I4346" s="33">
        <v>3</v>
      </c>
      <c r="J4346" s="36">
        <v>20</v>
      </c>
      <c r="K4346" s="37">
        <v>1380400</v>
      </c>
      <c r="L4346" s="38" t="s">
        <v>15</v>
      </c>
      <c r="M4346" s="38" t="s">
        <v>13</v>
      </c>
    </row>
    <row r="4347" spans="1:13" s="39" customFormat="1" ht="12.75" x14ac:dyDescent="0.2">
      <c r="A4347" s="33" t="s">
        <v>21</v>
      </c>
      <c r="B4347" s="33" t="s">
        <v>572</v>
      </c>
      <c r="C4347" s="34">
        <v>10</v>
      </c>
      <c r="D4347" s="33" t="s">
        <v>13912</v>
      </c>
      <c r="E4347" s="33" t="s">
        <v>4629</v>
      </c>
      <c r="F4347" s="35">
        <v>46181508</v>
      </c>
      <c r="G4347" s="33" t="s">
        <v>15071</v>
      </c>
      <c r="H4347" s="33">
        <v>1</v>
      </c>
      <c r="I4347" s="33">
        <v>3</v>
      </c>
      <c r="J4347" s="36">
        <v>3</v>
      </c>
      <c r="K4347" s="37">
        <v>1017450</v>
      </c>
      <c r="L4347" s="38" t="s">
        <v>15</v>
      </c>
      <c r="M4347" s="38" t="s">
        <v>13</v>
      </c>
    </row>
    <row r="4348" spans="1:13" s="39" customFormat="1" ht="12.75" x14ac:dyDescent="0.2">
      <c r="A4348" s="33" t="s">
        <v>21</v>
      </c>
      <c r="B4348" s="33" t="s">
        <v>572</v>
      </c>
      <c r="C4348" s="34">
        <v>10</v>
      </c>
      <c r="D4348" s="33" t="s">
        <v>13912</v>
      </c>
      <c r="E4348" s="33" t="s">
        <v>4630</v>
      </c>
      <c r="F4348" s="35">
        <v>46181509</v>
      </c>
      <c r="G4348" s="33" t="s">
        <v>15071</v>
      </c>
      <c r="H4348" s="33">
        <v>1</v>
      </c>
      <c r="I4348" s="33">
        <v>3</v>
      </c>
      <c r="J4348" s="36">
        <v>130</v>
      </c>
      <c r="K4348" s="37">
        <v>2784600</v>
      </c>
      <c r="L4348" s="38" t="s">
        <v>15</v>
      </c>
      <c r="M4348" s="38" t="s">
        <v>13</v>
      </c>
    </row>
    <row r="4349" spans="1:13" s="39" customFormat="1" ht="12.75" x14ac:dyDescent="0.2">
      <c r="A4349" s="33" t="s">
        <v>21</v>
      </c>
      <c r="B4349" s="33" t="s">
        <v>549</v>
      </c>
      <c r="C4349" s="34">
        <v>10</v>
      </c>
      <c r="D4349" s="33" t="s">
        <v>14</v>
      </c>
      <c r="E4349" s="33" t="s">
        <v>14136</v>
      </c>
      <c r="F4349" s="35">
        <v>93161602</v>
      </c>
      <c r="G4349" s="33" t="s">
        <v>15070</v>
      </c>
      <c r="H4349" s="33">
        <v>1</v>
      </c>
      <c r="I4349" s="33">
        <v>3</v>
      </c>
      <c r="J4349" s="36">
        <v>1</v>
      </c>
      <c r="K4349" s="37">
        <v>447426</v>
      </c>
      <c r="L4349" s="38" t="s">
        <v>12</v>
      </c>
      <c r="M4349" s="38" t="s">
        <v>13</v>
      </c>
    </row>
    <row r="4350" spans="1:13" s="39" customFormat="1" ht="12.75" x14ac:dyDescent="0.2">
      <c r="A4350" s="33" t="s">
        <v>21</v>
      </c>
      <c r="B4350" s="33" t="s">
        <v>549</v>
      </c>
      <c r="C4350" s="34">
        <v>10</v>
      </c>
      <c r="D4350" s="33" t="s">
        <v>14</v>
      </c>
      <c r="E4350" s="33" t="s">
        <v>4631</v>
      </c>
      <c r="F4350" s="35">
        <v>93161602</v>
      </c>
      <c r="G4350" s="33" t="s">
        <v>15070</v>
      </c>
      <c r="H4350" s="33">
        <v>1</v>
      </c>
      <c r="I4350" s="33">
        <v>3</v>
      </c>
      <c r="J4350" s="36">
        <v>1</v>
      </c>
      <c r="K4350" s="37">
        <v>10518815</v>
      </c>
      <c r="L4350" s="38" t="s">
        <v>12</v>
      </c>
      <c r="M4350" s="38" t="s">
        <v>13</v>
      </c>
    </row>
    <row r="4351" spans="1:13" s="39" customFormat="1" ht="12.75" x14ac:dyDescent="0.2">
      <c r="A4351" s="33" t="s">
        <v>21</v>
      </c>
      <c r="B4351" s="33" t="s">
        <v>549</v>
      </c>
      <c r="C4351" s="34">
        <v>10</v>
      </c>
      <c r="D4351" s="33" t="s">
        <v>14</v>
      </c>
      <c r="E4351" s="33" t="s">
        <v>4632</v>
      </c>
      <c r="F4351" s="35">
        <v>93161602</v>
      </c>
      <c r="G4351" s="33" t="s">
        <v>15070</v>
      </c>
      <c r="H4351" s="33">
        <v>1</v>
      </c>
      <c r="I4351" s="33">
        <v>3</v>
      </c>
      <c r="J4351" s="36">
        <v>1</v>
      </c>
      <c r="K4351" s="37">
        <v>3146400</v>
      </c>
      <c r="L4351" s="38" t="s">
        <v>12</v>
      </c>
      <c r="M4351" s="38" t="s">
        <v>13</v>
      </c>
    </row>
    <row r="4352" spans="1:13" s="39" customFormat="1" ht="12.75" x14ac:dyDescent="0.2">
      <c r="A4352" s="33" t="s">
        <v>21</v>
      </c>
      <c r="B4352" s="33" t="s">
        <v>549</v>
      </c>
      <c r="C4352" s="34">
        <v>10</v>
      </c>
      <c r="D4352" s="33" t="s">
        <v>14</v>
      </c>
      <c r="E4352" s="33" t="s">
        <v>4633</v>
      </c>
      <c r="F4352" s="35">
        <v>93161602</v>
      </c>
      <c r="G4352" s="33" t="s">
        <v>15070</v>
      </c>
      <c r="H4352" s="33">
        <v>1</v>
      </c>
      <c r="I4352" s="33">
        <v>3</v>
      </c>
      <c r="J4352" s="36">
        <v>1</v>
      </c>
      <c r="K4352" s="37">
        <v>182601599</v>
      </c>
      <c r="L4352" s="38" t="s">
        <v>12</v>
      </c>
      <c r="M4352" s="38" t="s">
        <v>13</v>
      </c>
    </row>
    <row r="4353" spans="1:13" s="39" customFormat="1" ht="12.75" x14ac:dyDescent="0.2">
      <c r="A4353" s="33" t="s">
        <v>21</v>
      </c>
      <c r="B4353" s="33" t="s">
        <v>548</v>
      </c>
      <c r="C4353" s="34">
        <v>10</v>
      </c>
      <c r="D4353" s="33" t="s">
        <v>5907</v>
      </c>
      <c r="E4353" s="33" t="s">
        <v>4634</v>
      </c>
      <c r="F4353" s="35">
        <v>93161601</v>
      </c>
      <c r="G4353" s="33" t="s">
        <v>15070</v>
      </c>
      <c r="H4353" s="33">
        <v>3</v>
      </c>
      <c r="I4353" s="33">
        <v>3</v>
      </c>
      <c r="J4353" s="36">
        <v>1</v>
      </c>
      <c r="K4353" s="37">
        <v>1474200</v>
      </c>
      <c r="L4353" s="38" t="s">
        <v>12</v>
      </c>
      <c r="M4353" s="38" t="s">
        <v>13</v>
      </c>
    </row>
    <row r="4354" spans="1:13" s="39" customFormat="1" ht="12.75" x14ac:dyDescent="0.2">
      <c r="A4354" s="33" t="s">
        <v>21</v>
      </c>
      <c r="B4354" s="33" t="s">
        <v>548</v>
      </c>
      <c r="C4354" s="34">
        <v>10</v>
      </c>
      <c r="D4354" s="33" t="s">
        <v>5907</v>
      </c>
      <c r="E4354" s="33" t="s">
        <v>14137</v>
      </c>
      <c r="F4354" s="35">
        <v>93161601</v>
      </c>
      <c r="G4354" s="33" t="s">
        <v>15070</v>
      </c>
      <c r="H4354" s="33">
        <v>3</v>
      </c>
      <c r="I4354" s="33">
        <v>3</v>
      </c>
      <c r="J4354" s="36">
        <v>1</v>
      </c>
      <c r="K4354" s="37">
        <v>126490</v>
      </c>
      <c r="L4354" s="38" t="s">
        <v>12</v>
      </c>
      <c r="M4354" s="38" t="s">
        <v>13</v>
      </c>
    </row>
    <row r="4355" spans="1:13" s="39" customFormat="1" ht="12.75" x14ac:dyDescent="0.2">
      <c r="A4355" s="33" t="s">
        <v>21</v>
      </c>
      <c r="B4355" s="33" t="s">
        <v>548</v>
      </c>
      <c r="C4355" s="34">
        <v>10</v>
      </c>
      <c r="D4355" s="33" t="s">
        <v>5907</v>
      </c>
      <c r="E4355" s="33" t="s">
        <v>14138</v>
      </c>
      <c r="F4355" s="35">
        <v>93161601</v>
      </c>
      <c r="G4355" s="33" t="s">
        <v>15070</v>
      </c>
      <c r="H4355" s="33">
        <v>3</v>
      </c>
      <c r="I4355" s="33">
        <v>3</v>
      </c>
      <c r="J4355" s="36">
        <v>1</v>
      </c>
      <c r="K4355" s="37">
        <v>85500</v>
      </c>
      <c r="L4355" s="38" t="s">
        <v>12</v>
      </c>
      <c r="M4355" s="38" t="s">
        <v>13</v>
      </c>
    </row>
    <row r="4356" spans="1:13" s="39" customFormat="1" ht="12.75" x14ac:dyDescent="0.2">
      <c r="A4356" s="33" t="s">
        <v>21</v>
      </c>
      <c r="B4356" s="33" t="s">
        <v>548</v>
      </c>
      <c r="C4356" s="34">
        <v>10</v>
      </c>
      <c r="D4356" s="33" t="s">
        <v>5907</v>
      </c>
      <c r="E4356" s="33" t="s">
        <v>14139</v>
      </c>
      <c r="F4356" s="35">
        <v>93161601</v>
      </c>
      <c r="G4356" s="33" t="s">
        <v>15070</v>
      </c>
      <c r="H4356" s="33">
        <v>3</v>
      </c>
      <c r="I4356" s="33">
        <v>3</v>
      </c>
      <c r="J4356" s="36">
        <v>1</v>
      </c>
      <c r="K4356" s="37">
        <v>447281</v>
      </c>
      <c r="L4356" s="38" t="s">
        <v>12</v>
      </c>
      <c r="M4356" s="38" t="s">
        <v>13</v>
      </c>
    </row>
    <row r="4357" spans="1:13" s="39" customFormat="1" ht="12.75" x14ac:dyDescent="0.2">
      <c r="A4357" s="33" t="s">
        <v>21</v>
      </c>
      <c r="B4357" s="33" t="s">
        <v>548</v>
      </c>
      <c r="C4357" s="34">
        <v>10</v>
      </c>
      <c r="D4357" s="33" t="s">
        <v>5907</v>
      </c>
      <c r="E4357" s="33" t="s">
        <v>14140</v>
      </c>
      <c r="F4357" s="35">
        <v>93161601</v>
      </c>
      <c r="G4357" s="33" t="s">
        <v>15070</v>
      </c>
      <c r="H4357" s="33">
        <v>3</v>
      </c>
      <c r="I4357" s="33">
        <v>3</v>
      </c>
      <c r="J4357" s="36">
        <v>1</v>
      </c>
      <c r="K4357" s="37">
        <v>2249000</v>
      </c>
      <c r="L4357" s="38" t="s">
        <v>12</v>
      </c>
      <c r="M4357" s="38" t="s">
        <v>13</v>
      </c>
    </row>
    <row r="4358" spans="1:13" s="39" customFormat="1" ht="12.75" x14ac:dyDescent="0.2">
      <c r="A4358" s="33" t="s">
        <v>21</v>
      </c>
      <c r="B4358" s="33" t="s">
        <v>548</v>
      </c>
      <c r="C4358" s="34">
        <v>10</v>
      </c>
      <c r="D4358" s="33" t="s">
        <v>5907</v>
      </c>
      <c r="E4358" s="33" t="s">
        <v>14141</v>
      </c>
      <c r="F4358" s="35">
        <v>93161601</v>
      </c>
      <c r="G4358" s="33" t="s">
        <v>15070</v>
      </c>
      <c r="H4358" s="33">
        <v>3</v>
      </c>
      <c r="I4358" s="33">
        <v>3</v>
      </c>
      <c r="J4358" s="36">
        <v>1</v>
      </c>
      <c r="K4358" s="37">
        <v>104000</v>
      </c>
      <c r="L4358" s="38" t="s">
        <v>12</v>
      </c>
      <c r="M4358" s="38" t="s">
        <v>13</v>
      </c>
    </row>
    <row r="4359" spans="1:13" s="39" customFormat="1" ht="12.75" x14ac:dyDescent="0.2">
      <c r="A4359" s="33" t="s">
        <v>21</v>
      </c>
      <c r="B4359" s="33" t="s">
        <v>577</v>
      </c>
      <c r="C4359" s="34">
        <v>10</v>
      </c>
      <c r="D4359" s="33" t="s">
        <v>16</v>
      </c>
      <c r="E4359" s="33" t="s">
        <v>4635</v>
      </c>
      <c r="F4359" s="35">
        <v>30171503</v>
      </c>
      <c r="G4359" s="33" t="s">
        <v>15071</v>
      </c>
      <c r="H4359" s="33">
        <v>3</v>
      </c>
      <c r="I4359" s="33">
        <v>3</v>
      </c>
      <c r="J4359" s="36">
        <v>1</v>
      </c>
      <c r="K4359" s="37">
        <v>69800000</v>
      </c>
      <c r="L4359" s="38" t="s">
        <v>12</v>
      </c>
      <c r="M4359" s="38" t="s">
        <v>13</v>
      </c>
    </row>
    <row r="4360" spans="1:13" s="39" customFormat="1" ht="12.75" x14ac:dyDescent="0.2">
      <c r="A4360" s="33" t="s">
        <v>21</v>
      </c>
      <c r="B4360" s="33" t="s">
        <v>577</v>
      </c>
      <c r="C4360" s="34">
        <v>10</v>
      </c>
      <c r="D4360" s="33" t="s">
        <v>16</v>
      </c>
      <c r="E4360" s="33" t="s">
        <v>14142</v>
      </c>
      <c r="F4360" s="35">
        <v>30171503</v>
      </c>
      <c r="G4360" s="33" t="s">
        <v>15071</v>
      </c>
      <c r="H4360" s="33">
        <v>3</v>
      </c>
      <c r="I4360" s="33">
        <v>3</v>
      </c>
      <c r="J4360" s="36">
        <v>1</v>
      </c>
      <c r="K4360" s="37">
        <v>5170000</v>
      </c>
      <c r="L4360" s="38" t="s">
        <v>12</v>
      </c>
      <c r="M4360" s="38" t="s">
        <v>13</v>
      </c>
    </row>
    <row r="4361" spans="1:13" s="39" customFormat="1" ht="12.75" x14ac:dyDescent="0.2">
      <c r="A4361" s="33" t="s">
        <v>21</v>
      </c>
      <c r="B4361" s="33" t="s">
        <v>577</v>
      </c>
      <c r="C4361" s="34">
        <v>16</v>
      </c>
      <c r="D4361" s="33" t="s">
        <v>16</v>
      </c>
      <c r="E4361" s="33" t="s">
        <v>4636</v>
      </c>
      <c r="F4361" s="35">
        <v>39131700</v>
      </c>
      <c r="G4361" s="33" t="s">
        <v>15071</v>
      </c>
      <c r="H4361" s="33">
        <v>1</v>
      </c>
      <c r="I4361" s="33">
        <v>6</v>
      </c>
      <c r="J4361" s="36">
        <v>30</v>
      </c>
      <c r="K4361" s="37">
        <v>7560</v>
      </c>
      <c r="L4361" s="38" t="s">
        <v>15</v>
      </c>
      <c r="M4361" s="38" t="s">
        <v>13</v>
      </c>
    </row>
    <row r="4362" spans="1:13" s="39" customFormat="1" ht="12.75" x14ac:dyDescent="0.2">
      <c r="A4362" s="33" t="s">
        <v>21</v>
      </c>
      <c r="B4362" s="33" t="s">
        <v>577</v>
      </c>
      <c r="C4362" s="34">
        <v>16</v>
      </c>
      <c r="D4362" s="33" t="s">
        <v>16</v>
      </c>
      <c r="E4362" s="33" t="s">
        <v>4637</v>
      </c>
      <c r="F4362" s="35">
        <v>39131700</v>
      </c>
      <c r="G4362" s="33" t="s">
        <v>15071</v>
      </c>
      <c r="H4362" s="33">
        <v>1</v>
      </c>
      <c r="I4362" s="33">
        <v>6</v>
      </c>
      <c r="J4362" s="36">
        <v>20</v>
      </c>
      <c r="K4362" s="37">
        <v>6480</v>
      </c>
      <c r="L4362" s="38" t="s">
        <v>15</v>
      </c>
      <c r="M4362" s="38" t="s">
        <v>13</v>
      </c>
    </row>
    <row r="4363" spans="1:13" s="39" customFormat="1" ht="12.75" x14ac:dyDescent="0.2">
      <c r="A4363" s="33" t="s">
        <v>21</v>
      </c>
      <c r="B4363" s="33" t="s">
        <v>577</v>
      </c>
      <c r="C4363" s="34">
        <v>16</v>
      </c>
      <c r="D4363" s="33" t="s">
        <v>16</v>
      </c>
      <c r="E4363" s="33" t="s">
        <v>4638</v>
      </c>
      <c r="F4363" s="35">
        <v>39131700</v>
      </c>
      <c r="G4363" s="33" t="s">
        <v>15071</v>
      </c>
      <c r="H4363" s="33">
        <v>1</v>
      </c>
      <c r="I4363" s="33">
        <v>6</v>
      </c>
      <c r="J4363" s="36">
        <v>10</v>
      </c>
      <c r="K4363" s="37">
        <v>39600</v>
      </c>
      <c r="L4363" s="38" t="s">
        <v>15</v>
      </c>
      <c r="M4363" s="38" t="s">
        <v>13</v>
      </c>
    </row>
    <row r="4364" spans="1:13" s="39" customFormat="1" ht="12.75" x14ac:dyDescent="0.2">
      <c r="A4364" s="33" t="s">
        <v>21</v>
      </c>
      <c r="B4364" s="33" t="s">
        <v>577</v>
      </c>
      <c r="C4364" s="34">
        <v>16</v>
      </c>
      <c r="D4364" s="33" t="s">
        <v>16</v>
      </c>
      <c r="E4364" s="33" t="s">
        <v>4639</v>
      </c>
      <c r="F4364" s="35">
        <v>39121311</v>
      </c>
      <c r="G4364" s="33" t="s">
        <v>15071</v>
      </c>
      <c r="H4364" s="33">
        <v>1</v>
      </c>
      <c r="I4364" s="33">
        <v>6</v>
      </c>
      <c r="J4364" s="36">
        <v>1</v>
      </c>
      <c r="K4364" s="37">
        <v>468</v>
      </c>
      <c r="L4364" s="38" t="s">
        <v>15</v>
      </c>
      <c r="M4364" s="38" t="s">
        <v>13</v>
      </c>
    </row>
    <row r="4365" spans="1:13" s="39" customFormat="1" ht="12.75" x14ac:dyDescent="0.2">
      <c r="A4365" s="33" t="s">
        <v>21</v>
      </c>
      <c r="B4365" s="33" t="s">
        <v>577</v>
      </c>
      <c r="C4365" s="34">
        <v>16</v>
      </c>
      <c r="D4365" s="33" t="s">
        <v>16</v>
      </c>
      <c r="E4365" s="33" t="s">
        <v>4640</v>
      </c>
      <c r="F4365" s="35">
        <v>39101600</v>
      </c>
      <c r="G4365" s="33" t="s">
        <v>15071</v>
      </c>
      <c r="H4365" s="33">
        <v>1</v>
      </c>
      <c r="I4365" s="33">
        <v>6</v>
      </c>
      <c r="J4365" s="36">
        <v>5</v>
      </c>
      <c r="K4365" s="37">
        <v>1029600</v>
      </c>
      <c r="L4365" s="38" t="s">
        <v>15</v>
      </c>
      <c r="M4365" s="38" t="s">
        <v>13</v>
      </c>
    </row>
    <row r="4366" spans="1:13" s="39" customFormat="1" ht="12.75" x14ac:dyDescent="0.2">
      <c r="A4366" s="33" t="s">
        <v>21</v>
      </c>
      <c r="B4366" s="33" t="s">
        <v>577</v>
      </c>
      <c r="C4366" s="34">
        <v>16</v>
      </c>
      <c r="D4366" s="33" t="s">
        <v>16</v>
      </c>
      <c r="E4366" s="33" t="s">
        <v>4641</v>
      </c>
      <c r="F4366" s="35">
        <v>39121600</v>
      </c>
      <c r="G4366" s="33" t="s">
        <v>15071</v>
      </c>
      <c r="H4366" s="33">
        <v>1</v>
      </c>
      <c r="I4366" s="33">
        <v>6</v>
      </c>
      <c r="J4366" s="36">
        <v>20</v>
      </c>
      <c r="K4366" s="37">
        <v>119020</v>
      </c>
      <c r="L4366" s="38" t="s">
        <v>15</v>
      </c>
      <c r="M4366" s="38" t="s">
        <v>13</v>
      </c>
    </row>
    <row r="4367" spans="1:13" s="39" customFormat="1" ht="12.75" x14ac:dyDescent="0.2">
      <c r="A4367" s="33" t="s">
        <v>21</v>
      </c>
      <c r="B4367" s="33" t="s">
        <v>577</v>
      </c>
      <c r="C4367" s="34">
        <v>16</v>
      </c>
      <c r="D4367" s="33" t="s">
        <v>16</v>
      </c>
      <c r="E4367" s="33" t="s">
        <v>4642</v>
      </c>
      <c r="F4367" s="35">
        <v>39121600</v>
      </c>
      <c r="G4367" s="33" t="s">
        <v>15071</v>
      </c>
      <c r="H4367" s="33">
        <v>1</v>
      </c>
      <c r="I4367" s="33">
        <v>6</v>
      </c>
      <c r="J4367" s="36">
        <v>20</v>
      </c>
      <c r="K4367" s="37">
        <v>119020</v>
      </c>
      <c r="L4367" s="38" t="s">
        <v>15</v>
      </c>
      <c r="M4367" s="38" t="s">
        <v>13</v>
      </c>
    </row>
    <row r="4368" spans="1:13" s="39" customFormat="1" ht="12.75" x14ac:dyDescent="0.2">
      <c r="A4368" s="33" t="s">
        <v>21</v>
      </c>
      <c r="B4368" s="33" t="s">
        <v>577</v>
      </c>
      <c r="C4368" s="34">
        <v>16</v>
      </c>
      <c r="D4368" s="33" t="s">
        <v>16</v>
      </c>
      <c r="E4368" s="33" t="s">
        <v>4643</v>
      </c>
      <c r="F4368" s="35">
        <v>39121600</v>
      </c>
      <c r="G4368" s="33" t="s">
        <v>15071</v>
      </c>
      <c r="H4368" s="33">
        <v>1</v>
      </c>
      <c r="I4368" s="33">
        <v>6</v>
      </c>
      <c r="J4368" s="36">
        <v>20</v>
      </c>
      <c r="K4368" s="37">
        <v>952120</v>
      </c>
      <c r="L4368" s="38" t="s">
        <v>15</v>
      </c>
      <c r="M4368" s="38" t="s">
        <v>13</v>
      </c>
    </row>
    <row r="4369" spans="1:13" s="39" customFormat="1" ht="12.75" x14ac:dyDescent="0.2">
      <c r="A4369" s="33" t="s">
        <v>21</v>
      </c>
      <c r="B4369" s="33" t="s">
        <v>577</v>
      </c>
      <c r="C4369" s="34">
        <v>16</v>
      </c>
      <c r="D4369" s="33" t="s">
        <v>16</v>
      </c>
      <c r="E4369" s="33" t="s">
        <v>4644</v>
      </c>
      <c r="F4369" s="35">
        <v>39121600</v>
      </c>
      <c r="G4369" s="33" t="s">
        <v>15071</v>
      </c>
      <c r="H4369" s="33">
        <v>1</v>
      </c>
      <c r="I4369" s="33">
        <v>6</v>
      </c>
      <c r="J4369" s="36">
        <v>10</v>
      </c>
      <c r="K4369" s="37">
        <v>396720</v>
      </c>
      <c r="L4369" s="38" t="s">
        <v>15</v>
      </c>
      <c r="M4369" s="38" t="s">
        <v>13</v>
      </c>
    </row>
    <row r="4370" spans="1:13" s="39" customFormat="1" ht="12.75" x14ac:dyDescent="0.2">
      <c r="A4370" s="33" t="s">
        <v>21</v>
      </c>
      <c r="B4370" s="33" t="s">
        <v>577</v>
      </c>
      <c r="C4370" s="34">
        <v>16</v>
      </c>
      <c r="D4370" s="33" t="s">
        <v>16</v>
      </c>
      <c r="E4370" s="33" t="s">
        <v>4645</v>
      </c>
      <c r="F4370" s="35">
        <v>60104912</v>
      </c>
      <c r="G4370" s="33" t="s">
        <v>15071</v>
      </c>
      <c r="H4370" s="33">
        <v>1</v>
      </c>
      <c r="I4370" s="33">
        <v>6</v>
      </c>
      <c r="J4370" s="36">
        <v>288</v>
      </c>
      <c r="K4370" s="37">
        <v>224928</v>
      </c>
      <c r="L4370" s="38" t="s">
        <v>15</v>
      </c>
      <c r="M4370" s="38" t="s">
        <v>13</v>
      </c>
    </row>
    <row r="4371" spans="1:13" s="39" customFormat="1" ht="12.75" x14ac:dyDescent="0.2">
      <c r="A4371" s="33" t="s">
        <v>21</v>
      </c>
      <c r="B4371" s="33" t="s">
        <v>577</v>
      </c>
      <c r="C4371" s="34">
        <v>16</v>
      </c>
      <c r="D4371" s="33" t="s">
        <v>16</v>
      </c>
      <c r="E4371" s="33" t="s">
        <v>4646</v>
      </c>
      <c r="F4371" s="35">
        <v>39121409</v>
      </c>
      <c r="G4371" s="33" t="s">
        <v>15071</v>
      </c>
      <c r="H4371" s="33">
        <v>1</v>
      </c>
      <c r="I4371" s="33">
        <v>6</v>
      </c>
      <c r="J4371" s="36">
        <v>16</v>
      </c>
      <c r="K4371" s="37">
        <v>33392</v>
      </c>
      <c r="L4371" s="38" t="s">
        <v>15</v>
      </c>
      <c r="M4371" s="38" t="s">
        <v>13</v>
      </c>
    </row>
    <row r="4372" spans="1:13" s="39" customFormat="1" ht="12.75" x14ac:dyDescent="0.2">
      <c r="A4372" s="33" t="s">
        <v>21</v>
      </c>
      <c r="B4372" s="33" t="s">
        <v>577</v>
      </c>
      <c r="C4372" s="34">
        <v>16</v>
      </c>
      <c r="D4372" s="33" t="s">
        <v>16</v>
      </c>
      <c r="E4372" s="33" t="s">
        <v>4647</v>
      </c>
      <c r="F4372" s="35">
        <v>39121409</v>
      </c>
      <c r="G4372" s="33" t="s">
        <v>15071</v>
      </c>
      <c r="H4372" s="33">
        <v>1</v>
      </c>
      <c r="I4372" s="33">
        <v>6</v>
      </c>
      <c r="J4372" s="36">
        <v>16</v>
      </c>
      <c r="K4372" s="37">
        <v>61776</v>
      </c>
      <c r="L4372" s="38" t="s">
        <v>15</v>
      </c>
      <c r="M4372" s="38" t="s">
        <v>13</v>
      </c>
    </row>
    <row r="4373" spans="1:13" s="39" customFormat="1" ht="12.75" x14ac:dyDescent="0.2">
      <c r="A4373" s="33" t="s">
        <v>21</v>
      </c>
      <c r="B4373" s="33" t="s">
        <v>577</v>
      </c>
      <c r="C4373" s="34">
        <v>16</v>
      </c>
      <c r="D4373" s="33" t="s">
        <v>16</v>
      </c>
      <c r="E4373" s="33" t="s">
        <v>4648</v>
      </c>
      <c r="F4373" s="35">
        <v>39121409</v>
      </c>
      <c r="G4373" s="33" t="s">
        <v>15071</v>
      </c>
      <c r="H4373" s="33">
        <v>1</v>
      </c>
      <c r="I4373" s="33">
        <v>6</v>
      </c>
      <c r="J4373" s="36">
        <v>48</v>
      </c>
      <c r="K4373" s="37">
        <v>210384</v>
      </c>
      <c r="L4373" s="38" t="s">
        <v>15</v>
      </c>
      <c r="M4373" s="38" t="s">
        <v>13</v>
      </c>
    </row>
    <row r="4374" spans="1:13" s="39" customFormat="1" ht="12.75" x14ac:dyDescent="0.2">
      <c r="A4374" s="33" t="s">
        <v>21</v>
      </c>
      <c r="B4374" s="33" t="s">
        <v>577</v>
      </c>
      <c r="C4374" s="34">
        <v>16</v>
      </c>
      <c r="D4374" s="33" t="s">
        <v>16</v>
      </c>
      <c r="E4374" s="33" t="s">
        <v>4649</v>
      </c>
      <c r="F4374" s="35">
        <v>26121600</v>
      </c>
      <c r="G4374" s="33" t="s">
        <v>15071</v>
      </c>
      <c r="H4374" s="33">
        <v>1</v>
      </c>
      <c r="I4374" s="33">
        <v>6</v>
      </c>
      <c r="J4374" s="36">
        <v>8</v>
      </c>
      <c r="K4374" s="37">
        <v>71864</v>
      </c>
      <c r="L4374" s="38" t="s">
        <v>15</v>
      </c>
      <c r="M4374" s="38" t="s">
        <v>13</v>
      </c>
    </row>
    <row r="4375" spans="1:13" s="39" customFormat="1" ht="12.75" x14ac:dyDescent="0.2">
      <c r="A4375" s="33" t="s">
        <v>21</v>
      </c>
      <c r="B4375" s="33" t="s">
        <v>577</v>
      </c>
      <c r="C4375" s="34">
        <v>16</v>
      </c>
      <c r="D4375" s="33" t="s">
        <v>16</v>
      </c>
      <c r="E4375" s="33" t="s">
        <v>4650</v>
      </c>
      <c r="F4375" s="35">
        <v>26121600</v>
      </c>
      <c r="G4375" s="33" t="s">
        <v>15071</v>
      </c>
      <c r="H4375" s="33">
        <v>1</v>
      </c>
      <c r="I4375" s="33">
        <v>6</v>
      </c>
      <c r="J4375" s="36">
        <v>8</v>
      </c>
      <c r="K4375" s="37">
        <v>140064</v>
      </c>
      <c r="L4375" s="38" t="s">
        <v>15</v>
      </c>
      <c r="M4375" s="38" t="s">
        <v>13</v>
      </c>
    </row>
    <row r="4376" spans="1:13" s="39" customFormat="1" ht="12.75" x14ac:dyDescent="0.2">
      <c r="A4376" s="33" t="s">
        <v>21</v>
      </c>
      <c r="B4376" s="33" t="s">
        <v>577</v>
      </c>
      <c r="C4376" s="34">
        <v>16</v>
      </c>
      <c r="D4376" s="33" t="s">
        <v>16</v>
      </c>
      <c r="E4376" s="33" t="s">
        <v>4651</v>
      </c>
      <c r="F4376" s="35">
        <v>26121600</v>
      </c>
      <c r="G4376" s="33" t="s">
        <v>15071</v>
      </c>
      <c r="H4376" s="33">
        <v>1</v>
      </c>
      <c r="I4376" s="33">
        <v>6</v>
      </c>
      <c r="J4376" s="36">
        <v>24</v>
      </c>
      <c r="K4376" s="37">
        <v>695328</v>
      </c>
      <c r="L4376" s="38" t="s">
        <v>15</v>
      </c>
      <c r="M4376" s="38" t="s">
        <v>13</v>
      </c>
    </row>
    <row r="4377" spans="1:13" s="39" customFormat="1" ht="12.75" x14ac:dyDescent="0.2">
      <c r="A4377" s="33" t="s">
        <v>21</v>
      </c>
      <c r="B4377" s="33" t="s">
        <v>577</v>
      </c>
      <c r="C4377" s="34">
        <v>16</v>
      </c>
      <c r="D4377" s="33" t="s">
        <v>16</v>
      </c>
      <c r="E4377" s="33" t="s">
        <v>4652</v>
      </c>
      <c r="F4377" s="35">
        <v>39121308</v>
      </c>
      <c r="G4377" s="33" t="s">
        <v>15071</v>
      </c>
      <c r="H4377" s="33">
        <v>1</v>
      </c>
      <c r="I4377" s="33">
        <v>6</v>
      </c>
      <c r="J4377" s="36">
        <v>27</v>
      </c>
      <c r="K4377" s="37">
        <v>41715</v>
      </c>
      <c r="L4377" s="38" t="s">
        <v>15</v>
      </c>
      <c r="M4377" s="38" t="s">
        <v>13</v>
      </c>
    </row>
    <row r="4378" spans="1:13" s="39" customFormat="1" ht="12.75" x14ac:dyDescent="0.2">
      <c r="A4378" s="33" t="s">
        <v>21</v>
      </c>
      <c r="B4378" s="33" t="s">
        <v>577</v>
      </c>
      <c r="C4378" s="34">
        <v>16</v>
      </c>
      <c r="D4378" s="33" t="s">
        <v>16</v>
      </c>
      <c r="E4378" s="33" t="s">
        <v>4653</v>
      </c>
      <c r="F4378" s="35">
        <v>39121308</v>
      </c>
      <c r="G4378" s="33" t="s">
        <v>15071</v>
      </c>
      <c r="H4378" s="33">
        <v>1</v>
      </c>
      <c r="I4378" s="33">
        <v>6</v>
      </c>
      <c r="J4378" s="36">
        <v>21</v>
      </c>
      <c r="K4378" s="37">
        <v>31101</v>
      </c>
      <c r="L4378" s="38" t="s">
        <v>15</v>
      </c>
      <c r="M4378" s="38" t="s">
        <v>13</v>
      </c>
    </row>
    <row r="4379" spans="1:13" s="39" customFormat="1" ht="12.75" x14ac:dyDescent="0.2">
      <c r="A4379" s="33" t="s">
        <v>21</v>
      </c>
      <c r="B4379" s="33" t="s">
        <v>582</v>
      </c>
      <c r="C4379" s="34">
        <v>10</v>
      </c>
      <c r="D4379" s="33" t="s">
        <v>34</v>
      </c>
      <c r="E4379" s="33" t="s">
        <v>4654</v>
      </c>
      <c r="F4379" s="35">
        <v>26101100</v>
      </c>
      <c r="G4379" s="33" t="s">
        <v>15071</v>
      </c>
      <c r="H4379" s="33">
        <v>1</v>
      </c>
      <c r="I4379" s="33">
        <v>6</v>
      </c>
      <c r="J4379" s="36">
        <v>2</v>
      </c>
      <c r="K4379" s="37">
        <v>1600000</v>
      </c>
      <c r="L4379" s="38" t="s">
        <v>15</v>
      </c>
      <c r="M4379" s="38" t="s">
        <v>13</v>
      </c>
    </row>
    <row r="4380" spans="1:13" s="39" customFormat="1" ht="12.75" x14ac:dyDescent="0.2">
      <c r="A4380" s="33" t="s">
        <v>21</v>
      </c>
      <c r="B4380" s="33" t="s">
        <v>586</v>
      </c>
      <c r="C4380" s="34">
        <v>10</v>
      </c>
      <c r="D4380" s="33" t="s">
        <v>94</v>
      </c>
      <c r="E4380" s="33" t="s">
        <v>4655</v>
      </c>
      <c r="F4380" s="35">
        <v>72102900</v>
      </c>
      <c r="G4380" s="33" t="s">
        <v>15071</v>
      </c>
      <c r="H4380" s="33">
        <v>1</v>
      </c>
      <c r="I4380" s="33">
        <v>6</v>
      </c>
      <c r="J4380" s="36">
        <v>1</v>
      </c>
      <c r="K4380" s="37">
        <v>1806577</v>
      </c>
      <c r="L4380" s="38" t="s">
        <v>12</v>
      </c>
      <c r="M4380" s="38" t="s">
        <v>13</v>
      </c>
    </row>
    <row r="4381" spans="1:13" s="39" customFormat="1" ht="12.75" x14ac:dyDescent="0.2">
      <c r="A4381" s="33" t="s">
        <v>21</v>
      </c>
      <c r="B4381" s="33" t="s">
        <v>586</v>
      </c>
      <c r="C4381" s="34">
        <v>16</v>
      </c>
      <c r="D4381" s="33" t="s">
        <v>94</v>
      </c>
      <c r="E4381" s="33" t="s">
        <v>4655</v>
      </c>
      <c r="F4381" s="35">
        <v>72102900</v>
      </c>
      <c r="G4381" s="33" t="s">
        <v>15071</v>
      </c>
      <c r="H4381" s="33">
        <v>1</v>
      </c>
      <c r="I4381" s="33">
        <v>6</v>
      </c>
      <c r="J4381" s="36">
        <v>1</v>
      </c>
      <c r="K4381" s="37">
        <v>37230547</v>
      </c>
      <c r="L4381" s="38" t="s">
        <v>12</v>
      </c>
      <c r="M4381" s="38" t="s">
        <v>13</v>
      </c>
    </row>
    <row r="4382" spans="1:13" s="39" customFormat="1" ht="12.75" x14ac:dyDescent="0.2">
      <c r="A4382" s="33" t="s">
        <v>21</v>
      </c>
      <c r="B4382" s="33" t="s">
        <v>587</v>
      </c>
      <c r="C4382" s="34">
        <v>10</v>
      </c>
      <c r="D4382" s="33" t="s">
        <v>95</v>
      </c>
      <c r="E4382" s="33" t="s">
        <v>4656</v>
      </c>
      <c r="F4382" s="35">
        <v>72101511</v>
      </c>
      <c r="G4382" s="33" t="s">
        <v>15071</v>
      </c>
      <c r="H4382" s="33">
        <v>10</v>
      </c>
      <c r="I4382" s="33">
        <v>2</v>
      </c>
      <c r="J4382" s="36">
        <v>1</v>
      </c>
      <c r="K4382" s="37">
        <v>9006265</v>
      </c>
      <c r="L4382" s="38" t="s">
        <v>12</v>
      </c>
      <c r="M4382" s="38" t="s">
        <v>13</v>
      </c>
    </row>
    <row r="4383" spans="1:13" s="39" customFormat="1" ht="12.75" x14ac:dyDescent="0.2">
      <c r="A4383" s="33" t="s">
        <v>21</v>
      </c>
      <c r="B4383" s="33" t="s">
        <v>587</v>
      </c>
      <c r="C4383" s="34">
        <v>16</v>
      </c>
      <c r="D4383" s="33" t="s">
        <v>95</v>
      </c>
      <c r="E4383" s="33" t="s">
        <v>4656</v>
      </c>
      <c r="F4383" s="35">
        <v>72101511</v>
      </c>
      <c r="G4383" s="33" t="s">
        <v>15071</v>
      </c>
      <c r="H4383" s="33">
        <v>10</v>
      </c>
      <c r="I4383" s="33">
        <v>2</v>
      </c>
      <c r="J4383" s="36">
        <v>1</v>
      </c>
      <c r="K4383" s="37">
        <v>7316760</v>
      </c>
      <c r="L4383" s="38" t="s">
        <v>12</v>
      </c>
      <c r="M4383" s="38" t="s">
        <v>13</v>
      </c>
    </row>
    <row r="4384" spans="1:13" s="39" customFormat="1" ht="12.75" x14ac:dyDescent="0.2">
      <c r="A4384" s="33" t="s">
        <v>21</v>
      </c>
      <c r="B4384" s="33" t="s">
        <v>587</v>
      </c>
      <c r="C4384" s="34">
        <v>10</v>
      </c>
      <c r="D4384" s="33" t="s">
        <v>95</v>
      </c>
      <c r="E4384" s="33" t="s">
        <v>4657</v>
      </c>
      <c r="F4384" s="35">
        <v>73152101</v>
      </c>
      <c r="G4384" s="33" t="s">
        <v>15071</v>
      </c>
      <c r="H4384" s="33">
        <v>10</v>
      </c>
      <c r="I4384" s="33">
        <v>2</v>
      </c>
      <c r="J4384" s="36">
        <v>1</v>
      </c>
      <c r="K4384" s="37">
        <v>38621460</v>
      </c>
      <c r="L4384" s="38" t="s">
        <v>12</v>
      </c>
      <c r="M4384" s="38" t="s">
        <v>13</v>
      </c>
    </row>
    <row r="4385" spans="1:13" s="39" customFormat="1" ht="12.75" x14ac:dyDescent="0.2">
      <c r="A4385" s="33" t="s">
        <v>21</v>
      </c>
      <c r="B4385" s="33" t="s">
        <v>588</v>
      </c>
      <c r="C4385" s="34">
        <v>10</v>
      </c>
      <c r="D4385" s="33" t="s">
        <v>96</v>
      </c>
      <c r="E4385" s="33" t="s">
        <v>14143</v>
      </c>
      <c r="F4385" s="35">
        <v>72103300</v>
      </c>
      <c r="G4385" s="33" t="s">
        <v>15071</v>
      </c>
      <c r="H4385" s="33">
        <v>1</v>
      </c>
      <c r="I4385" s="33">
        <v>6</v>
      </c>
      <c r="J4385" s="36">
        <v>1</v>
      </c>
      <c r="K4385" s="37">
        <v>0.28000000000000003</v>
      </c>
      <c r="L4385" s="38" t="s">
        <v>12</v>
      </c>
      <c r="M4385" s="38" t="s">
        <v>13</v>
      </c>
    </row>
    <row r="4386" spans="1:13" s="39" customFormat="1" ht="12.75" x14ac:dyDescent="0.2">
      <c r="A4386" s="33" t="s">
        <v>21</v>
      </c>
      <c r="B4386" s="33" t="s">
        <v>592</v>
      </c>
      <c r="C4386" s="34">
        <v>16</v>
      </c>
      <c r="D4386" s="33" t="s">
        <v>24</v>
      </c>
      <c r="E4386" s="33" t="s">
        <v>4526</v>
      </c>
      <c r="F4386" s="35">
        <v>76111500</v>
      </c>
      <c r="G4386" s="33" t="s">
        <v>468</v>
      </c>
      <c r="H4386" s="33">
        <v>1</v>
      </c>
      <c r="I4386" s="33">
        <v>6</v>
      </c>
      <c r="J4386" s="36">
        <v>1</v>
      </c>
      <c r="K4386" s="37">
        <v>24701469</v>
      </c>
      <c r="L4386" s="38" t="s">
        <v>12</v>
      </c>
      <c r="M4386" s="38" t="s">
        <v>13</v>
      </c>
    </row>
    <row r="4387" spans="1:13" s="39" customFormat="1" ht="12.75" x14ac:dyDescent="0.2">
      <c r="A4387" s="33" t="s">
        <v>21</v>
      </c>
      <c r="B4387" s="33" t="s">
        <v>592</v>
      </c>
      <c r="C4387" s="34">
        <v>10</v>
      </c>
      <c r="D4387" s="33" t="s">
        <v>24</v>
      </c>
      <c r="E4387" s="33" t="s">
        <v>4658</v>
      </c>
      <c r="F4387" s="35">
        <v>76111500</v>
      </c>
      <c r="G4387" s="33" t="s">
        <v>468</v>
      </c>
      <c r="H4387" s="33">
        <v>1</v>
      </c>
      <c r="I4387" s="33">
        <v>6</v>
      </c>
      <c r="J4387" s="36">
        <v>1</v>
      </c>
      <c r="K4387" s="37">
        <v>5774559.8799999999</v>
      </c>
      <c r="L4387" s="38" t="s">
        <v>12</v>
      </c>
      <c r="M4387" s="38" t="s">
        <v>13</v>
      </c>
    </row>
    <row r="4388" spans="1:13" s="39" customFormat="1" ht="12.75" x14ac:dyDescent="0.2">
      <c r="A4388" s="33" t="s">
        <v>21</v>
      </c>
      <c r="B4388" s="33" t="s">
        <v>599</v>
      </c>
      <c r="C4388" s="34">
        <v>10</v>
      </c>
      <c r="D4388" s="33" t="s">
        <v>31</v>
      </c>
      <c r="E4388" s="33" t="s">
        <v>4659</v>
      </c>
      <c r="F4388" s="35">
        <v>83101500</v>
      </c>
      <c r="G4388" s="33" t="s">
        <v>15070</v>
      </c>
      <c r="H4388" s="33">
        <v>1</v>
      </c>
      <c r="I4388" s="33">
        <v>12</v>
      </c>
      <c r="J4388" s="36">
        <v>1</v>
      </c>
      <c r="K4388" s="37">
        <v>4633800</v>
      </c>
      <c r="L4388" s="38" t="s">
        <v>12</v>
      </c>
      <c r="M4388" s="38" t="s">
        <v>13</v>
      </c>
    </row>
    <row r="4389" spans="1:13" s="39" customFormat="1" ht="12.75" x14ac:dyDescent="0.2">
      <c r="A4389" s="33" t="s">
        <v>21</v>
      </c>
      <c r="B4389" s="33" t="s">
        <v>600</v>
      </c>
      <c r="C4389" s="34">
        <v>10</v>
      </c>
      <c r="D4389" s="33" t="s">
        <v>18</v>
      </c>
      <c r="E4389" s="33" t="s">
        <v>4660</v>
      </c>
      <c r="F4389" s="35">
        <v>83101803</v>
      </c>
      <c r="G4389" s="33" t="s">
        <v>313</v>
      </c>
      <c r="H4389" s="33">
        <v>4</v>
      </c>
      <c r="I4389" s="33">
        <v>7</v>
      </c>
      <c r="J4389" s="36">
        <v>1</v>
      </c>
      <c r="K4389" s="37">
        <v>14810930</v>
      </c>
      <c r="L4389" s="38" t="s">
        <v>12</v>
      </c>
      <c r="M4389" s="38" t="s">
        <v>13</v>
      </c>
    </row>
    <row r="4390" spans="1:13" s="39" customFormat="1" ht="12.75" x14ac:dyDescent="0.2">
      <c r="A4390" s="33" t="s">
        <v>21</v>
      </c>
      <c r="B4390" s="33" t="s">
        <v>600</v>
      </c>
      <c r="C4390" s="34">
        <v>10</v>
      </c>
      <c r="D4390" s="33" t="s">
        <v>18</v>
      </c>
      <c r="E4390" s="33" t="s">
        <v>4661</v>
      </c>
      <c r="F4390" s="35">
        <v>83101803</v>
      </c>
      <c r="G4390" s="33" t="s">
        <v>313</v>
      </c>
      <c r="H4390" s="33">
        <v>4</v>
      </c>
      <c r="I4390" s="33">
        <v>7</v>
      </c>
      <c r="J4390" s="36">
        <v>1</v>
      </c>
      <c r="K4390" s="37">
        <v>5450990</v>
      </c>
      <c r="L4390" s="38" t="s">
        <v>12</v>
      </c>
      <c r="M4390" s="38" t="s">
        <v>13</v>
      </c>
    </row>
    <row r="4391" spans="1:13" s="39" customFormat="1" ht="12.75" x14ac:dyDescent="0.2">
      <c r="A4391" s="33" t="s">
        <v>21</v>
      </c>
      <c r="B4391" s="33" t="s">
        <v>600</v>
      </c>
      <c r="C4391" s="34">
        <v>10</v>
      </c>
      <c r="D4391" s="33" t="s">
        <v>18</v>
      </c>
      <c r="E4391" s="33" t="s">
        <v>4662</v>
      </c>
      <c r="F4391" s="35">
        <v>83101800</v>
      </c>
      <c r="G4391" s="33" t="s">
        <v>313</v>
      </c>
      <c r="H4391" s="33">
        <v>1</v>
      </c>
      <c r="I4391" s="33">
        <v>12</v>
      </c>
      <c r="J4391" s="36">
        <v>1</v>
      </c>
      <c r="K4391" s="37">
        <v>27989164</v>
      </c>
      <c r="L4391" s="38" t="s">
        <v>12</v>
      </c>
      <c r="M4391" s="38" t="s">
        <v>13</v>
      </c>
    </row>
    <row r="4392" spans="1:13" s="39" customFormat="1" ht="12.75" x14ac:dyDescent="0.2">
      <c r="A4392" s="33" t="s">
        <v>21</v>
      </c>
      <c r="B4392" s="33" t="s">
        <v>600</v>
      </c>
      <c r="C4392" s="34">
        <v>16</v>
      </c>
      <c r="D4392" s="33" t="s">
        <v>18</v>
      </c>
      <c r="E4392" s="33" t="s">
        <v>4662</v>
      </c>
      <c r="F4392" s="35">
        <v>83101800</v>
      </c>
      <c r="G4392" s="33" t="s">
        <v>313</v>
      </c>
      <c r="H4392" s="33">
        <v>1</v>
      </c>
      <c r="I4392" s="33">
        <v>12</v>
      </c>
      <c r="J4392" s="36">
        <v>1</v>
      </c>
      <c r="K4392" s="37">
        <v>115998906</v>
      </c>
      <c r="L4392" s="38" t="s">
        <v>12</v>
      </c>
      <c r="M4392" s="38" t="s">
        <v>13</v>
      </c>
    </row>
    <row r="4393" spans="1:13" s="39" customFormat="1" ht="12.75" x14ac:dyDescent="0.2">
      <c r="A4393" s="33" t="s">
        <v>21</v>
      </c>
      <c r="B4393" s="33" t="s">
        <v>600</v>
      </c>
      <c r="C4393" s="34">
        <v>10</v>
      </c>
      <c r="D4393" s="33" t="s">
        <v>18</v>
      </c>
      <c r="E4393" s="33" t="s">
        <v>4663</v>
      </c>
      <c r="F4393" s="35">
        <v>83101800</v>
      </c>
      <c r="G4393" s="33" t="s">
        <v>313</v>
      </c>
      <c r="H4393" s="33">
        <v>1</v>
      </c>
      <c r="I4393" s="33">
        <v>12</v>
      </c>
      <c r="J4393" s="36">
        <v>1</v>
      </c>
      <c r="K4393" s="37">
        <v>2235310</v>
      </c>
      <c r="L4393" s="38" t="s">
        <v>12</v>
      </c>
      <c r="M4393" s="38" t="s">
        <v>13</v>
      </c>
    </row>
    <row r="4394" spans="1:13" s="39" customFormat="1" ht="12.75" x14ac:dyDescent="0.2">
      <c r="A4394" s="33" t="s">
        <v>21</v>
      </c>
      <c r="B4394" s="33" t="s">
        <v>600</v>
      </c>
      <c r="C4394" s="34">
        <v>16</v>
      </c>
      <c r="D4394" s="33" t="s">
        <v>18</v>
      </c>
      <c r="E4394" s="33" t="s">
        <v>4663</v>
      </c>
      <c r="F4394" s="35">
        <v>83101800</v>
      </c>
      <c r="G4394" s="33" t="s">
        <v>313</v>
      </c>
      <c r="H4394" s="33">
        <v>1</v>
      </c>
      <c r="I4394" s="33">
        <v>12</v>
      </c>
      <c r="J4394" s="36">
        <v>1</v>
      </c>
      <c r="K4394" s="37">
        <v>115520000</v>
      </c>
      <c r="L4394" s="38" t="s">
        <v>12</v>
      </c>
      <c r="M4394" s="38" t="s">
        <v>13</v>
      </c>
    </row>
    <row r="4395" spans="1:13" s="39" customFormat="1" ht="12.75" x14ac:dyDescent="0.2">
      <c r="A4395" s="33" t="s">
        <v>21</v>
      </c>
      <c r="B4395" s="33" t="s">
        <v>2380</v>
      </c>
      <c r="C4395" s="34">
        <v>10</v>
      </c>
      <c r="D4395" s="33" t="s">
        <v>4543</v>
      </c>
      <c r="E4395" s="33" t="s">
        <v>4664</v>
      </c>
      <c r="F4395" s="35">
        <v>83101601</v>
      </c>
      <c r="G4395" s="33" t="s">
        <v>313</v>
      </c>
      <c r="H4395" s="33">
        <v>1</v>
      </c>
      <c r="I4395" s="33">
        <v>12</v>
      </c>
      <c r="J4395" s="36">
        <v>1</v>
      </c>
      <c r="K4395" s="37">
        <v>4763616</v>
      </c>
      <c r="L4395" s="38" t="s">
        <v>12</v>
      </c>
      <c r="M4395" s="38" t="s">
        <v>13</v>
      </c>
    </row>
    <row r="4396" spans="1:13" s="39" customFormat="1" ht="12.75" x14ac:dyDescent="0.2">
      <c r="A4396" s="33" t="s">
        <v>21</v>
      </c>
      <c r="B4396" s="33" t="s">
        <v>2380</v>
      </c>
      <c r="C4396" s="34">
        <v>10</v>
      </c>
      <c r="D4396" s="33" t="s">
        <v>4543</v>
      </c>
      <c r="E4396" s="33" t="s">
        <v>14144</v>
      </c>
      <c r="F4396" s="35">
        <v>83101601</v>
      </c>
      <c r="G4396" s="33" t="s">
        <v>313</v>
      </c>
      <c r="H4396" s="33">
        <v>1</v>
      </c>
      <c r="I4396" s="33">
        <v>12</v>
      </c>
      <c r="J4396" s="36">
        <v>1</v>
      </c>
      <c r="K4396" s="37">
        <v>214379</v>
      </c>
      <c r="L4396" s="38" t="s">
        <v>12</v>
      </c>
      <c r="M4396" s="38" t="s">
        <v>13</v>
      </c>
    </row>
    <row r="4397" spans="1:13" s="39" customFormat="1" ht="12.75" x14ac:dyDescent="0.2">
      <c r="A4397" s="33" t="s">
        <v>21</v>
      </c>
      <c r="B4397" s="33" t="s">
        <v>2380</v>
      </c>
      <c r="C4397" s="34">
        <v>10</v>
      </c>
      <c r="D4397" s="33" t="s">
        <v>4543</v>
      </c>
      <c r="E4397" s="33" t="s">
        <v>4665</v>
      </c>
      <c r="F4397" s="35">
        <v>83101601</v>
      </c>
      <c r="G4397" s="33" t="s">
        <v>313</v>
      </c>
      <c r="H4397" s="33">
        <v>1</v>
      </c>
      <c r="I4397" s="33">
        <v>12</v>
      </c>
      <c r="J4397" s="36">
        <v>1</v>
      </c>
      <c r="K4397" s="37">
        <v>4802949</v>
      </c>
      <c r="L4397" s="38" t="s">
        <v>12</v>
      </c>
      <c r="M4397" s="38" t="s">
        <v>13</v>
      </c>
    </row>
    <row r="4398" spans="1:13" s="39" customFormat="1" ht="12.75" x14ac:dyDescent="0.2">
      <c r="A4398" s="33" t="s">
        <v>21</v>
      </c>
      <c r="B4398" s="33" t="s">
        <v>2380</v>
      </c>
      <c r="C4398" s="34">
        <v>10</v>
      </c>
      <c r="D4398" s="33" t="s">
        <v>4543</v>
      </c>
      <c r="E4398" s="33" t="s">
        <v>4666</v>
      </c>
      <c r="F4398" s="35">
        <v>83101601</v>
      </c>
      <c r="G4398" s="33" t="s">
        <v>313</v>
      </c>
      <c r="H4398" s="33">
        <v>1</v>
      </c>
      <c r="I4398" s="33">
        <v>12</v>
      </c>
      <c r="J4398" s="36">
        <v>1</v>
      </c>
      <c r="K4398" s="37">
        <v>2281085</v>
      </c>
      <c r="L4398" s="38" t="s">
        <v>12</v>
      </c>
      <c r="M4398" s="38" t="s">
        <v>13</v>
      </c>
    </row>
    <row r="4399" spans="1:13" s="39" customFormat="1" ht="12.75" x14ac:dyDescent="0.2">
      <c r="A4399" s="33" t="s">
        <v>21</v>
      </c>
      <c r="B4399" s="33" t="s">
        <v>2380</v>
      </c>
      <c r="C4399" s="34">
        <v>10</v>
      </c>
      <c r="D4399" s="33" t="s">
        <v>4543</v>
      </c>
      <c r="E4399" s="33" t="s">
        <v>4667</v>
      </c>
      <c r="F4399" s="35">
        <v>83101601</v>
      </c>
      <c r="G4399" s="33" t="s">
        <v>313</v>
      </c>
      <c r="H4399" s="33">
        <v>1</v>
      </c>
      <c r="I4399" s="33">
        <v>12</v>
      </c>
      <c r="J4399" s="36">
        <v>1</v>
      </c>
      <c r="K4399" s="37">
        <v>208846</v>
      </c>
      <c r="L4399" s="38" t="s">
        <v>12</v>
      </c>
      <c r="M4399" s="38" t="s">
        <v>13</v>
      </c>
    </row>
    <row r="4400" spans="1:13" s="39" customFormat="1" ht="12.75" x14ac:dyDescent="0.2">
      <c r="A4400" s="33" t="s">
        <v>21</v>
      </c>
      <c r="B4400" s="33" t="s">
        <v>2380</v>
      </c>
      <c r="C4400" s="34">
        <v>10</v>
      </c>
      <c r="D4400" s="33" t="s">
        <v>4543</v>
      </c>
      <c r="E4400" s="33" t="s">
        <v>4668</v>
      </c>
      <c r="F4400" s="35">
        <v>83101601</v>
      </c>
      <c r="G4400" s="33" t="s">
        <v>313</v>
      </c>
      <c r="H4400" s="33">
        <v>1</v>
      </c>
      <c r="I4400" s="33">
        <v>12</v>
      </c>
      <c r="J4400" s="36">
        <v>1</v>
      </c>
      <c r="K4400" s="37">
        <v>6618337</v>
      </c>
      <c r="L4400" s="38" t="s">
        <v>12</v>
      </c>
      <c r="M4400" s="38" t="s">
        <v>13</v>
      </c>
    </row>
    <row r="4401" spans="1:13" s="39" customFormat="1" ht="12.75" x14ac:dyDescent="0.2">
      <c r="A4401" s="33" t="s">
        <v>21</v>
      </c>
      <c r="B4401" s="33" t="s">
        <v>2380</v>
      </c>
      <c r="C4401" s="34">
        <v>10</v>
      </c>
      <c r="D4401" s="33" t="s">
        <v>4543</v>
      </c>
      <c r="E4401" s="33" t="s">
        <v>4669</v>
      </c>
      <c r="F4401" s="35">
        <v>83101601</v>
      </c>
      <c r="G4401" s="33" t="s">
        <v>313</v>
      </c>
      <c r="H4401" s="33">
        <v>1</v>
      </c>
      <c r="I4401" s="33">
        <v>12</v>
      </c>
      <c r="J4401" s="36">
        <v>1</v>
      </c>
      <c r="K4401" s="37">
        <v>206636</v>
      </c>
      <c r="L4401" s="38" t="s">
        <v>12</v>
      </c>
      <c r="M4401" s="38" t="s">
        <v>13</v>
      </c>
    </row>
    <row r="4402" spans="1:13" s="39" customFormat="1" ht="12.75" x14ac:dyDescent="0.2">
      <c r="A4402" s="33" t="s">
        <v>21</v>
      </c>
      <c r="B4402" s="33" t="s">
        <v>2380</v>
      </c>
      <c r="C4402" s="34">
        <v>10</v>
      </c>
      <c r="D4402" s="33" t="s">
        <v>4543</v>
      </c>
      <c r="E4402" s="33" t="s">
        <v>4670</v>
      </c>
      <c r="F4402" s="35">
        <v>83101601</v>
      </c>
      <c r="G4402" s="33" t="s">
        <v>313</v>
      </c>
      <c r="H4402" s="33">
        <v>1</v>
      </c>
      <c r="I4402" s="33">
        <v>12</v>
      </c>
      <c r="J4402" s="36">
        <v>1</v>
      </c>
      <c r="K4402" s="37">
        <v>12567150</v>
      </c>
      <c r="L4402" s="38" t="s">
        <v>12</v>
      </c>
      <c r="M4402" s="38" t="s">
        <v>13</v>
      </c>
    </row>
    <row r="4403" spans="1:13" s="39" customFormat="1" ht="12.75" x14ac:dyDescent="0.2">
      <c r="A4403" s="33" t="s">
        <v>21</v>
      </c>
      <c r="B4403" s="33" t="s">
        <v>611</v>
      </c>
      <c r="C4403" s="34">
        <v>10</v>
      </c>
      <c r="D4403" s="33" t="s">
        <v>108</v>
      </c>
      <c r="E4403" s="33" t="s">
        <v>4671</v>
      </c>
      <c r="F4403" s="35">
        <v>83101506</v>
      </c>
      <c r="G4403" s="33" t="s">
        <v>15071</v>
      </c>
      <c r="H4403" s="33">
        <v>4</v>
      </c>
      <c r="I4403" s="33">
        <v>5</v>
      </c>
      <c r="J4403" s="36">
        <v>1</v>
      </c>
      <c r="K4403" s="37">
        <v>24466400</v>
      </c>
      <c r="L4403" s="38" t="s">
        <v>12</v>
      </c>
      <c r="M4403" s="38" t="s">
        <v>13</v>
      </c>
    </row>
    <row r="4404" spans="1:13" s="39" customFormat="1" ht="12.75" x14ac:dyDescent="0.2">
      <c r="A4404" s="33" t="s">
        <v>21</v>
      </c>
      <c r="B4404" s="33" t="s">
        <v>573</v>
      </c>
      <c r="C4404" s="34">
        <v>10</v>
      </c>
      <c r="D4404" s="33" t="s">
        <v>86</v>
      </c>
      <c r="E4404" s="33" t="s">
        <v>4672</v>
      </c>
      <c r="F4404" s="35">
        <v>52121509</v>
      </c>
      <c r="G4404" s="33" t="s">
        <v>15071</v>
      </c>
      <c r="H4404" s="33">
        <v>6</v>
      </c>
      <c r="I4404" s="33">
        <v>1</v>
      </c>
      <c r="J4404" s="36">
        <v>85</v>
      </c>
      <c r="K4404" s="37">
        <v>5941500</v>
      </c>
      <c r="L4404" s="38" t="s">
        <v>15</v>
      </c>
      <c r="M4404" s="38" t="s">
        <v>13</v>
      </c>
    </row>
    <row r="4405" spans="1:13" s="39" customFormat="1" ht="12.75" x14ac:dyDescent="0.2">
      <c r="A4405" s="33" t="s">
        <v>21</v>
      </c>
      <c r="B4405" s="33" t="s">
        <v>573</v>
      </c>
      <c r="C4405" s="34">
        <v>10</v>
      </c>
      <c r="D4405" s="33" t="s">
        <v>86</v>
      </c>
      <c r="E4405" s="33" t="s">
        <v>4673</v>
      </c>
      <c r="F4405" s="35">
        <v>52121509</v>
      </c>
      <c r="G4405" s="33" t="s">
        <v>15071</v>
      </c>
      <c r="H4405" s="33">
        <v>6</v>
      </c>
      <c r="I4405" s="33">
        <v>1</v>
      </c>
      <c r="J4405" s="36">
        <v>1</v>
      </c>
      <c r="K4405" s="37">
        <v>58548</v>
      </c>
      <c r="L4405" s="38" t="s">
        <v>15</v>
      </c>
      <c r="M4405" s="38" t="s">
        <v>13</v>
      </c>
    </row>
    <row r="4406" spans="1:13" s="39" customFormat="1" ht="12.75" x14ac:dyDescent="0.2">
      <c r="A4406" s="33" t="s">
        <v>21</v>
      </c>
      <c r="B4406" s="33" t="s">
        <v>573</v>
      </c>
      <c r="C4406" s="34">
        <v>16</v>
      </c>
      <c r="D4406" s="33" t="s">
        <v>86</v>
      </c>
      <c r="E4406" s="33" t="s">
        <v>4672</v>
      </c>
      <c r="F4406" s="35">
        <v>52121509</v>
      </c>
      <c r="G4406" s="33" t="s">
        <v>15071</v>
      </c>
      <c r="H4406" s="33">
        <v>6</v>
      </c>
      <c r="I4406" s="33">
        <v>1</v>
      </c>
      <c r="J4406" s="36">
        <v>14</v>
      </c>
      <c r="K4406" s="37">
        <v>978600</v>
      </c>
      <c r="L4406" s="38" t="s">
        <v>15</v>
      </c>
      <c r="M4406" s="38" t="s">
        <v>13</v>
      </c>
    </row>
    <row r="4407" spans="1:13" s="39" customFormat="1" ht="12.75" x14ac:dyDescent="0.2">
      <c r="A4407" s="33" t="s">
        <v>21</v>
      </c>
      <c r="B4407" s="33" t="s">
        <v>573</v>
      </c>
      <c r="C4407" s="34">
        <v>16</v>
      </c>
      <c r="D4407" s="33" t="s">
        <v>86</v>
      </c>
      <c r="E4407" s="33" t="s">
        <v>4674</v>
      </c>
      <c r="F4407" s="35">
        <v>52121700</v>
      </c>
      <c r="G4407" s="33" t="s">
        <v>15071</v>
      </c>
      <c r="H4407" s="33">
        <v>6</v>
      </c>
      <c r="I4407" s="33">
        <v>1</v>
      </c>
      <c r="J4407" s="36">
        <v>135</v>
      </c>
      <c r="K4407" s="37">
        <v>2821500</v>
      </c>
      <c r="L4407" s="38" t="s">
        <v>15</v>
      </c>
      <c r="M4407" s="38" t="s">
        <v>13</v>
      </c>
    </row>
    <row r="4408" spans="1:13" s="39" customFormat="1" ht="12.75" x14ac:dyDescent="0.2">
      <c r="A4408" s="33" t="s">
        <v>21</v>
      </c>
      <c r="B4408" s="33" t="s">
        <v>573</v>
      </c>
      <c r="C4408" s="34">
        <v>16</v>
      </c>
      <c r="D4408" s="33" t="s">
        <v>86</v>
      </c>
      <c r="E4408" s="33" t="s">
        <v>4675</v>
      </c>
      <c r="F4408" s="35">
        <v>52121700</v>
      </c>
      <c r="G4408" s="33" t="s">
        <v>15071</v>
      </c>
      <c r="H4408" s="33">
        <v>6</v>
      </c>
      <c r="I4408" s="33">
        <v>1</v>
      </c>
      <c r="J4408" s="36">
        <v>37</v>
      </c>
      <c r="K4408" s="37">
        <v>403300</v>
      </c>
      <c r="L4408" s="38" t="s">
        <v>15</v>
      </c>
      <c r="M4408" s="38" t="s">
        <v>13</v>
      </c>
    </row>
    <row r="4409" spans="1:13" s="39" customFormat="1" ht="12.75" x14ac:dyDescent="0.2">
      <c r="A4409" s="33" t="s">
        <v>21</v>
      </c>
      <c r="B4409" s="33" t="s">
        <v>573</v>
      </c>
      <c r="C4409" s="34">
        <v>16</v>
      </c>
      <c r="D4409" s="33" t="s">
        <v>86</v>
      </c>
      <c r="E4409" s="33" t="s">
        <v>4676</v>
      </c>
      <c r="F4409" s="35">
        <v>52121700</v>
      </c>
      <c r="G4409" s="33" t="s">
        <v>15071</v>
      </c>
      <c r="H4409" s="33">
        <v>6</v>
      </c>
      <c r="I4409" s="33">
        <v>1</v>
      </c>
      <c r="J4409" s="36">
        <v>56</v>
      </c>
      <c r="K4409" s="37">
        <v>386400</v>
      </c>
      <c r="L4409" s="38" t="s">
        <v>15</v>
      </c>
      <c r="M4409" s="38" t="s">
        <v>13</v>
      </c>
    </row>
    <row r="4410" spans="1:13" s="39" customFormat="1" ht="12.75" x14ac:dyDescent="0.2">
      <c r="A4410" s="33" t="s">
        <v>21</v>
      </c>
      <c r="B4410" s="33" t="s">
        <v>573</v>
      </c>
      <c r="C4410" s="34">
        <v>16</v>
      </c>
      <c r="D4410" s="33" t="s">
        <v>86</v>
      </c>
      <c r="E4410" s="33" t="s">
        <v>4677</v>
      </c>
      <c r="F4410" s="35">
        <v>52121502</v>
      </c>
      <c r="G4410" s="33" t="s">
        <v>15071</v>
      </c>
      <c r="H4410" s="33">
        <v>6</v>
      </c>
      <c r="I4410" s="33">
        <v>1</v>
      </c>
      <c r="J4410" s="36">
        <v>20</v>
      </c>
      <c r="K4410" s="37">
        <v>1398000</v>
      </c>
      <c r="L4410" s="38" t="s">
        <v>15</v>
      </c>
      <c r="M4410" s="38" t="s">
        <v>13</v>
      </c>
    </row>
    <row r="4411" spans="1:13" s="39" customFormat="1" ht="12.75" x14ac:dyDescent="0.2">
      <c r="A4411" s="33" t="s">
        <v>21</v>
      </c>
      <c r="B4411" s="33" t="s">
        <v>592</v>
      </c>
      <c r="C4411" s="34">
        <v>10</v>
      </c>
      <c r="D4411" s="33" t="s">
        <v>24</v>
      </c>
      <c r="E4411" s="33" t="s">
        <v>4522</v>
      </c>
      <c r="F4411" s="35">
        <v>70111703</v>
      </c>
      <c r="G4411" s="33" t="s">
        <v>15071</v>
      </c>
      <c r="H4411" s="33">
        <v>1</v>
      </c>
      <c r="I4411" s="33">
        <v>6</v>
      </c>
      <c r="J4411" s="36">
        <v>1</v>
      </c>
      <c r="K4411" s="37">
        <v>29333345</v>
      </c>
      <c r="L4411" s="38" t="s">
        <v>12</v>
      </c>
      <c r="M4411" s="38" t="s">
        <v>13</v>
      </c>
    </row>
    <row r="4412" spans="1:13" s="39" customFormat="1" ht="12.75" x14ac:dyDescent="0.2">
      <c r="A4412" s="33" t="s">
        <v>21</v>
      </c>
      <c r="B4412" s="33" t="s">
        <v>611</v>
      </c>
      <c r="C4412" s="34">
        <v>16</v>
      </c>
      <c r="D4412" s="33" t="s">
        <v>108</v>
      </c>
      <c r="E4412" s="33" t="s">
        <v>4678</v>
      </c>
      <c r="F4412" s="35">
        <v>83101506</v>
      </c>
      <c r="G4412" s="33" t="s">
        <v>15071</v>
      </c>
      <c r="H4412" s="33">
        <v>8</v>
      </c>
      <c r="I4412" s="33">
        <v>2</v>
      </c>
      <c r="J4412" s="36">
        <v>1</v>
      </c>
      <c r="K4412" s="37">
        <v>5240980</v>
      </c>
      <c r="L4412" s="38" t="s">
        <v>12</v>
      </c>
      <c r="M4412" s="38" t="s">
        <v>13</v>
      </c>
    </row>
    <row r="4413" spans="1:13" s="39" customFormat="1" ht="12.75" x14ac:dyDescent="0.2">
      <c r="A4413" s="33" t="s">
        <v>21</v>
      </c>
      <c r="B4413" s="33" t="s">
        <v>611</v>
      </c>
      <c r="C4413" s="34">
        <v>16</v>
      </c>
      <c r="D4413" s="33" t="s">
        <v>108</v>
      </c>
      <c r="E4413" s="33" t="s">
        <v>4679</v>
      </c>
      <c r="F4413" s="35">
        <v>70171501</v>
      </c>
      <c r="G4413" s="33" t="s">
        <v>15071</v>
      </c>
      <c r="H4413" s="33">
        <v>1</v>
      </c>
      <c r="I4413" s="33">
        <v>6</v>
      </c>
      <c r="J4413" s="36">
        <v>1</v>
      </c>
      <c r="K4413" s="37">
        <v>421500</v>
      </c>
      <c r="L4413" s="38" t="s">
        <v>12</v>
      </c>
      <c r="M4413" s="38" t="s">
        <v>13</v>
      </c>
    </row>
    <row r="4414" spans="1:13" s="39" customFormat="1" ht="12.75" x14ac:dyDescent="0.2">
      <c r="A4414" s="33" t="s">
        <v>21</v>
      </c>
      <c r="B4414" s="33" t="s">
        <v>611</v>
      </c>
      <c r="C4414" s="34">
        <v>16</v>
      </c>
      <c r="D4414" s="33" t="s">
        <v>108</v>
      </c>
      <c r="E4414" s="33" t="s">
        <v>4680</v>
      </c>
      <c r="F4414" s="35">
        <v>76121900</v>
      </c>
      <c r="G4414" s="33" t="s">
        <v>15071</v>
      </c>
      <c r="H4414" s="33">
        <v>1</v>
      </c>
      <c r="I4414" s="33">
        <v>6</v>
      </c>
      <c r="J4414" s="36">
        <v>1</v>
      </c>
      <c r="K4414" s="37">
        <v>267900</v>
      </c>
      <c r="L4414" s="38" t="s">
        <v>12</v>
      </c>
      <c r="M4414" s="38" t="s">
        <v>13</v>
      </c>
    </row>
    <row r="4415" spans="1:13" s="39" customFormat="1" ht="12.75" x14ac:dyDescent="0.2">
      <c r="A4415" s="33" t="s">
        <v>21</v>
      </c>
      <c r="B4415" s="33" t="s">
        <v>611</v>
      </c>
      <c r="C4415" s="34">
        <v>10</v>
      </c>
      <c r="D4415" s="33" t="s">
        <v>108</v>
      </c>
      <c r="E4415" s="33" t="s">
        <v>4681</v>
      </c>
      <c r="F4415" s="35">
        <v>83101506</v>
      </c>
      <c r="G4415" s="33" t="s">
        <v>15071</v>
      </c>
      <c r="H4415" s="33">
        <v>1</v>
      </c>
      <c r="I4415" s="33">
        <v>6</v>
      </c>
      <c r="J4415" s="36">
        <v>1</v>
      </c>
      <c r="K4415" s="37">
        <v>533600</v>
      </c>
      <c r="L4415" s="38" t="s">
        <v>12</v>
      </c>
      <c r="M4415" s="38" t="s">
        <v>13</v>
      </c>
    </row>
    <row r="4416" spans="1:13" s="39" customFormat="1" ht="12.75" x14ac:dyDescent="0.2">
      <c r="A4416" s="33" t="s">
        <v>21</v>
      </c>
      <c r="B4416" s="33" t="s">
        <v>557</v>
      </c>
      <c r="C4416" s="34">
        <v>10</v>
      </c>
      <c r="D4416" s="33" t="s">
        <v>77</v>
      </c>
      <c r="E4416" s="33" t="s">
        <v>4682</v>
      </c>
      <c r="F4416" s="35">
        <v>48101500</v>
      </c>
      <c r="G4416" s="33" t="s">
        <v>15071</v>
      </c>
      <c r="H4416" s="33">
        <v>10</v>
      </c>
      <c r="I4416" s="33">
        <v>1</v>
      </c>
      <c r="J4416" s="36">
        <v>2</v>
      </c>
      <c r="K4416" s="37">
        <v>4306605.58</v>
      </c>
      <c r="L4416" s="38" t="s">
        <v>15</v>
      </c>
      <c r="M4416" s="38" t="s">
        <v>13</v>
      </c>
    </row>
    <row r="4417" spans="1:13" s="39" customFormat="1" ht="12.75" x14ac:dyDescent="0.2">
      <c r="A4417" s="33" t="s">
        <v>21</v>
      </c>
      <c r="B4417" s="33" t="s">
        <v>566</v>
      </c>
      <c r="C4417" s="34">
        <v>10</v>
      </c>
      <c r="D4417" s="33" t="s">
        <v>82</v>
      </c>
      <c r="E4417" s="33" t="s">
        <v>4683</v>
      </c>
      <c r="F4417" s="35">
        <v>41112100</v>
      </c>
      <c r="G4417" s="33" t="s">
        <v>15072</v>
      </c>
      <c r="H4417" s="33">
        <v>1</v>
      </c>
      <c r="I4417" s="33">
        <v>10</v>
      </c>
      <c r="J4417" s="36">
        <v>1</v>
      </c>
      <c r="K4417" s="37">
        <v>25000000</v>
      </c>
      <c r="L4417" s="38" t="s">
        <v>15</v>
      </c>
      <c r="M4417" s="38" t="s">
        <v>13</v>
      </c>
    </row>
    <row r="4418" spans="1:13" s="39" customFormat="1" ht="12.75" x14ac:dyDescent="0.2">
      <c r="A4418" s="33" t="s">
        <v>21</v>
      </c>
      <c r="B4418" s="33" t="s">
        <v>564</v>
      </c>
      <c r="C4418" s="34">
        <v>10</v>
      </c>
      <c r="D4418" s="33" t="s">
        <v>13910</v>
      </c>
      <c r="E4418" s="33" t="s">
        <v>4684</v>
      </c>
      <c r="F4418" s="35">
        <v>40151601</v>
      </c>
      <c r="G4418" s="33" t="s">
        <v>15072</v>
      </c>
      <c r="H4418" s="33">
        <v>10</v>
      </c>
      <c r="I4418" s="33">
        <v>7</v>
      </c>
      <c r="J4418" s="36">
        <v>1</v>
      </c>
      <c r="K4418" s="37">
        <v>2651033</v>
      </c>
      <c r="L4418" s="38" t="s">
        <v>15</v>
      </c>
      <c r="M4418" s="38" t="s">
        <v>13</v>
      </c>
    </row>
    <row r="4419" spans="1:13" s="39" customFormat="1" ht="12.75" x14ac:dyDescent="0.2">
      <c r="A4419" s="33" t="s">
        <v>21</v>
      </c>
      <c r="B4419" s="33" t="s">
        <v>566</v>
      </c>
      <c r="C4419" s="34">
        <v>10</v>
      </c>
      <c r="D4419" s="33" t="s">
        <v>82</v>
      </c>
      <c r="E4419" s="33" t="s">
        <v>14145</v>
      </c>
      <c r="F4419" s="35">
        <v>27112007</v>
      </c>
      <c r="G4419" s="33" t="s">
        <v>15071</v>
      </c>
      <c r="H4419" s="33">
        <v>1</v>
      </c>
      <c r="I4419" s="33">
        <v>6</v>
      </c>
      <c r="J4419" s="36">
        <v>1</v>
      </c>
      <c r="K4419" s="37">
        <v>11454</v>
      </c>
      <c r="L4419" s="38" t="s">
        <v>15</v>
      </c>
      <c r="M4419" s="38" t="s">
        <v>13</v>
      </c>
    </row>
    <row r="4420" spans="1:13" s="39" customFormat="1" ht="12.75" x14ac:dyDescent="0.2">
      <c r="A4420" s="33" t="s">
        <v>21</v>
      </c>
      <c r="B4420" s="33" t="s">
        <v>611</v>
      </c>
      <c r="C4420" s="34">
        <v>16</v>
      </c>
      <c r="D4420" s="33" t="s">
        <v>108</v>
      </c>
      <c r="E4420" s="33" t="s">
        <v>4685</v>
      </c>
      <c r="F4420" s="35">
        <v>93141506</v>
      </c>
      <c r="G4420" s="33" t="s">
        <v>15071</v>
      </c>
      <c r="H4420" s="33">
        <v>9</v>
      </c>
      <c r="I4420" s="33">
        <v>2</v>
      </c>
      <c r="J4420" s="36">
        <v>1</v>
      </c>
      <c r="K4420" s="37">
        <v>8000000</v>
      </c>
      <c r="L4420" s="38" t="s">
        <v>12</v>
      </c>
      <c r="M4420" s="38" t="s">
        <v>13</v>
      </c>
    </row>
    <row r="4421" spans="1:13" s="39" customFormat="1" ht="12.75" x14ac:dyDescent="0.2">
      <c r="A4421" s="33" t="s">
        <v>21</v>
      </c>
      <c r="B4421" s="33" t="s">
        <v>592</v>
      </c>
      <c r="C4421" s="34">
        <v>16</v>
      </c>
      <c r="D4421" s="33" t="s">
        <v>24</v>
      </c>
      <c r="E4421" s="33" t="s">
        <v>4522</v>
      </c>
      <c r="F4421" s="35">
        <v>70111703</v>
      </c>
      <c r="G4421" s="33" t="s">
        <v>15071</v>
      </c>
      <c r="H4421" s="33">
        <v>9</v>
      </c>
      <c r="I4421" s="33">
        <v>3</v>
      </c>
      <c r="J4421" s="36">
        <v>1</v>
      </c>
      <c r="K4421" s="37">
        <v>355492</v>
      </c>
      <c r="L4421" s="38" t="s">
        <v>12</v>
      </c>
      <c r="M4421" s="38" t="s">
        <v>13</v>
      </c>
    </row>
    <row r="4422" spans="1:13" s="39" customFormat="1" ht="12.75" x14ac:dyDescent="0.2">
      <c r="A4422" s="33" t="s">
        <v>21</v>
      </c>
      <c r="B4422" s="33" t="s">
        <v>592</v>
      </c>
      <c r="C4422" s="34">
        <v>16</v>
      </c>
      <c r="D4422" s="33" t="s">
        <v>24</v>
      </c>
      <c r="E4422" s="33" t="s">
        <v>4522</v>
      </c>
      <c r="F4422" s="35">
        <v>70111703</v>
      </c>
      <c r="G4422" s="33" t="s">
        <v>15071</v>
      </c>
      <c r="H4422" s="33">
        <v>9</v>
      </c>
      <c r="I4422" s="33">
        <v>3</v>
      </c>
      <c r="J4422" s="36">
        <v>1</v>
      </c>
      <c r="K4422" s="37">
        <v>5846279</v>
      </c>
      <c r="L4422" s="38" t="s">
        <v>12</v>
      </c>
      <c r="M4422" s="38" t="s">
        <v>13</v>
      </c>
    </row>
    <row r="4423" spans="1:13" s="39" customFormat="1" ht="12.75" x14ac:dyDescent="0.2">
      <c r="A4423" s="33" t="s">
        <v>21</v>
      </c>
      <c r="B4423" s="33" t="s">
        <v>553</v>
      </c>
      <c r="C4423" s="34">
        <v>10</v>
      </c>
      <c r="D4423" s="33" t="s">
        <v>74</v>
      </c>
      <c r="E4423" s="33" t="s">
        <v>4686</v>
      </c>
      <c r="F4423" s="35">
        <v>27111702</v>
      </c>
      <c r="G4423" s="33" t="s">
        <v>15071</v>
      </c>
      <c r="H4423" s="33">
        <v>9</v>
      </c>
      <c r="I4423" s="33">
        <v>3</v>
      </c>
      <c r="J4423" s="36">
        <v>1</v>
      </c>
      <c r="K4423" s="37">
        <v>130900</v>
      </c>
      <c r="L4423" s="38" t="s">
        <v>15</v>
      </c>
      <c r="M4423" s="38" t="s">
        <v>13</v>
      </c>
    </row>
    <row r="4424" spans="1:13" s="39" customFormat="1" ht="12.75" x14ac:dyDescent="0.2">
      <c r="A4424" s="33" t="s">
        <v>21</v>
      </c>
      <c r="B4424" s="33" t="s">
        <v>553</v>
      </c>
      <c r="C4424" s="34">
        <v>10</v>
      </c>
      <c r="D4424" s="33" t="s">
        <v>74</v>
      </c>
      <c r="E4424" s="33" t="s">
        <v>4687</v>
      </c>
      <c r="F4424" s="35">
        <v>27111702</v>
      </c>
      <c r="G4424" s="33" t="s">
        <v>15071</v>
      </c>
      <c r="H4424" s="33">
        <v>9</v>
      </c>
      <c r="I4424" s="33">
        <v>3</v>
      </c>
      <c r="J4424" s="36">
        <v>1</v>
      </c>
      <c r="K4424" s="37">
        <v>130900</v>
      </c>
      <c r="L4424" s="38" t="s">
        <v>15</v>
      </c>
      <c r="M4424" s="38" t="s">
        <v>13</v>
      </c>
    </row>
    <row r="4425" spans="1:13" s="39" customFormat="1" ht="12.75" x14ac:dyDescent="0.2">
      <c r="A4425" s="33" t="s">
        <v>21</v>
      </c>
      <c r="B4425" s="33" t="s">
        <v>553</v>
      </c>
      <c r="C4425" s="34">
        <v>10</v>
      </c>
      <c r="D4425" s="33" t="s">
        <v>74</v>
      </c>
      <c r="E4425" s="33" t="s">
        <v>4688</v>
      </c>
      <c r="F4425" s="35">
        <v>27111702</v>
      </c>
      <c r="G4425" s="33" t="s">
        <v>15071</v>
      </c>
      <c r="H4425" s="33">
        <v>9</v>
      </c>
      <c r="I4425" s="33">
        <v>3</v>
      </c>
      <c r="J4425" s="36">
        <v>1</v>
      </c>
      <c r="K4425" s="37">
        <v>130900</v>
      </c>
      <c r="L4425" s="38" t="s">
        <v>15</v>
      </c>
      <c r="M4425" s="38" t="s">
        <v>13</v>
      </c>
    </row>
    <row r="4426" spans="1:13" s="39" customFormat="1" ht="12.75" x14ac:dyDescent="0.2">
      <c r="A4426" s="33" t="s">
        <v>21</v>
      </c>
      <c r="B4426" s="33" t="s">
        <v>553</v>
      </c>
      <c r="C4426" s="34">
        <v>10</v>
      </c>
      <c r="D4426" s="33" t="s">
        <v>74</v>
      </c>
      <c r="E4426" s="33" t="s">
        <v>4689</v>
      </c>
      <c r="F4426" s="35">
        <v>41111621</v>
      </c>
      <c r="G4426" s="33" t="s">
        <v>15071</v>
      </c>
      <c r="H4426" s="33">
        <v>9</v>
      </c>
      <c r="I4426" s="33">
        <v>3</v>
      </c>
      <c r="J4426" s="36">
        <v>1</v>
      </c>
      <c r="K4426" s="37">
        <v>83300</v>
      </c>
      <c r="L4426" s="38" t="s">
        <v>15</v>
      </c>
      <c r="M4426" s="38" t="s">
        <v>13</v>
      </c>
    </row>
    <row r="4427" spans="1:13" s="39" customFormat="1" ht="12.75" x14ac:dyDescent="0.2">
      <c r="A4427" s="33" t="s">
        <v>21</v>
      </c>
      <c r="B4427" s="33" t="s">
        <v>553</v>
      </c>
      <c r="C4427" s="34">
        <v>10</v>
      </c>
      <c r="D4427" s="33" t="s">
        <v>74</v>
      </c>
      <c r="E4427" s="33" t="s">
        <v>4690</v>
      </c>
      <c r="F4427" s="35">
        <v>41111621</v>
      </c>
      <c r="G4427" s="33" t="s">
        <v>15071</v>
      </c>
      <c r="H4427" s="33">
        <v>9</v>
      </c>
      <c r="I4427" s="33">
        <v>3</v>
      </c>
      <c r="J4427" s="36">
        <v>1</v>
      </c>
      <c r="K4427" s="37">
        <v>59500</v>
      </c>
      <c r="L4427" s="38" t="s">
        <v>15</v>
      </c>
      <c r="M4427" s="38" t="s">
        <v>13</v>
      </c>
    </row>
    <row r="4428" spans="1:13" s="39" customFormat="1" ht="12.75" x14ac:dyDescent="0.2">
      <c r="A4428" s="33" t="s">
        <v>21</v>
      </c>
      <c r="B4428" s="33" t="s">
        <v>553</v>
      </c>
      <c r="C4428" s="34">
        <v>10</v>
      </c>
      <c r="D4428" s="33" t="s">
        <v>74</v>
      </c>
      <c r="E4428" s="33" t="s">
        <v>4691</v>
      </c>
      <c r="F4428" s="35">
        <v>20121904</v>
      </c>
      <c r="G4428" s="33" t="s">
        <v>15071</v>
      </c>
      <c r="H4428" s="33">
        <v>9</v>
      </c>
      <c r="I4428" s="33">
        <v>3</v>
      </c>
      <c r="J4428" s="36">
        <v>1</v>
      </c>
      <c r="K4428" s="37">
        <v>41650</v>
      </c>
      <c r="L4428" s="38" t="s">
        <v>15</v>
      </c>
      <c r="M4428" s="38" t="s">
        <v>13</v>
      </c>
    </row>
    <row r="4429" spans="1:13" s="39" customFormat="1" ht="12.75" x14ac:dyDescent="0.2">
      <c r="A4429" s="33" t="s">
        <v>21</v>
      </c>
      <c r="B4429" s="33" t="s">
        <v>553</v>
      </c>
      <c r="C4429" s="34">
        <v>10</v>
      </c>
      <c r="D4429" s="33" t="s">
        <v>74</v>
      </c>
      <c r="E4429" s="33" t="s">
        <v>4692</v>
      </c>
      <c r="F4429" s="35">
        <v>23151607</v>
      </c>
      <c r="G4429" s="33" t="s">
        <v>15071</v>
      </c>
      <c r="H4429" s="33">
        <v>9</v>
      </c>
      <c r="I4429" s="33">
        <v>3</v>
      </c>
      <c r="J4429" s="36">
        <v>1</v>
      </c>
      <c r="K4429" s="37">
        <v>119000</v>
      </c>
      <c r="L4429" s="38" t="s">
        <v>15</v>
      </c>
      <c r="M4429" s="38" t="s">
        <v>13</v>
      </c>
    </row>
    <row r="4430" spans="1:13" s="39" customFormat="1" ht="12.75" x14ac:dyDescent="0.2">
      <c r="A4430" s="33" t="s">
        <v>21</v>
      </c>
      <c r="B4430" s="33" t="s">
        <v>553</v>
      </c>
      <c r="C4430" s="34">
        <v>10</v>
      </c>
      <c r="D4430" s="33" t="s">
        <v>74</v>
      </c>
      <c r="E4430" s="33" t="s">
        <v>4693</v>
      </c>
      <c r="F4430" s="35">
        <v>27111728</v>
      </c>
      <c r="G4430" s="33" t="s">
        <v>15071</v>
      </c>
      <c r="H4430" s="33">
        <v>9</v>
      </c>
      <c r="I4430" s="33">
        <v>3</v>
      </c>
      <c r="J4430" s="36">
        <v>1</v>
      </c>
      <c r="K4430" s="37">
        <v>107100</v>
      </c>
      <c r="L4430" s="38" t="s">
        <v>15</v>
      </c>
      <c r="M4430" s="38" t="s">
        <v>13</v>
      </c>
    </row>
    <row r="4431" spans="1:13" s="39" customFormat="1" ht="12.75" x14ac:dyDescent="0.2">
      <c r="A4431" s="33" t="s">
        <v>21</v>
      </c>
      <c r="B4431" s="33" t="s">
        <v>553</v>
      </c>
      <c r="C4431" s="34">
        <v>10</v>
      </c>
      <c r="D4431" s="33" t="s">
        <v>74</v>
      </c>
      <c r="E4431" s="33" t="s">
        <v>4694</v>
      </c>
      <c r="F4431" s="35">
        <v>27111728</v>
      </c>
      <c r="G4431" s="33" t="s">
        <v>15071</v>
      </c>
      <c r="H4431" s="33">
        <v>9</v>
      </c>
      <c r="I4431" s="33">
        <v>3</v>
      </c>
      <c r="J4431" s="36">
        <v>1</v>
      </c>
      <c r="K4431" s="37">
        <v>35700</v>
      </c>
      <c r="L4431" s="38" t="s">
        <v>15</v>
      </c>
      <c r="M4431" s="38" t="s">
        <v>13</v>
      </c>
    </row>
    <row r="4432" spans="1:13" s="39" customFormat="1" ht="12.75" x14ac:dyDescent="0.2">
      <c r="A4432" s="33" t="s">
        <v>21</v>
      </c>
      <c r="B4432" s="33" t="s">
        <v>553</v>
      </c>
      <c r="C4432" s="34">
        <v>10</v>
      </c>
      <c r="D4432" s="33" t="s">
        <v>74</v>
      </c>
      <c r="E4432" s="33" t="s">
        <v>4695</v>
      </c>
      <c r="F4432" s="35">
        <v>27111728</v>
      </c>
      <c r="G4432" s="33" t="s">
        <v>15071</v>
      </c>
      <c r="H4432" s="33">
        <v>9</v>
      </c>
      <c r="I4432" s="33">
        <v>3</v>
      </c>
      <c r="J4432" s="36">
        <v>1</v>
      </c>
      <c r="K4432" s="37">
        <v>35700</v>
      </c>
      <c r="L4432" s="38" t="s">
        <v>15</v>
      </c>
      <c r="M4432" s="38" t="s">
        <v>13</v>
      </c>
    </row>
    <row r="4433" spans="1:13" s="39" customFormat="1" ht="12.75" x14ac:dyDescent="0.2">
      <c r="A4433" s="33" t="s">
        <v>21</v>
      </c>
      <c r="B4433" s="33" t="s">
        <v>553</v>
      </c>
      <c r="C4433" s="34">
        <v>10</v>
      </c>
      <c r="D4433" s="33" t="s">
        <v>74</v>
      </c>
      <c r="E4433" s="33" t="s">
        <v>4696</v>
      </c>
      <c r="F4433" s="35">
        <v>27111710</v>
      </c>
      <c r="G4433" s="33" t="s">
        <v>15071</v>
      </c>
      <c r="H4433" s="33">
        <v>9</v>
      </c>
      <c r="I4433" s="33">
        <v>3</v>
      </c>
      <c r="J4433" s="36">
        <v>1</v>
      </c>
      <c r="K4433" s="37">
        <v>53550</v>
      </c>
      <c r="L4433" s="38" t="s">
        <v>15</v>
      </c>
      <c r="M4433" s="38" t="s">
        <v>13</v>
      </c>
    </row>
    <row r="4434" spans="1:13" s="39" customFormat="1" ht="12.75" x14ac:dyDescent="0.2">
      <c r="A4434" s="33" t="s">
        <v>21</v>
      </c>
      <c r="B4434" s="33" t="s">
        <v>553</v>
      </c>
      <c r="C4434" s="34">
        <v>10</v>
      </c>
      <c r="D4434" s="33" t="s">
        <v>74</v>
      </c>
      <c r="E4434" s="33" t="s">
        <v>4697</v>
      </c>
      <c r="F4434" s="35">
        <v>27111710</v>
      </c>
      <c r="G4434" s="33" t="s">
        <v>15071</v>
      </c>
      <c r="H4434" s="33">
        <v>9</v>
      </c>
      <c r="I4434" s="33">
        <v>3</v>
      </c>
      <c r="J4434" s="36">
        <v>1</v>
      </c>
      <c r="K4434" s="37">
        <v>53550</v>
      </c>
      <c r="L4434" s="38" t="s">
        <v>15</v>
      </c>
      <c r="M4434" s="38" t="s">
        <v>13</v>
      </c>
    </row>
    <row r="4435" spans="1:13" s="39" customFormat="1" ht="12.75" x14ac:dyDescent="0.2">
      <c r="A4435" s="33" t="s">
        <v>21</v>
      </c>
      <c r="B4435" s="33" t="s">
        <v>553</v>
      </c>
      <c r="C4435" s="34">
        <v>10</v>
      </c>
      <c r="D4435" s="33" t="s">
        <v>74</v>
      </c>
      <c r="E4435" s="33" t="s">
        <v>4698</v>
      </c>
      <c r="F4435" s="35">
        <v>27111710</v>
      </c>
      <c r="G4435" s="33" t="s">
        <v>15071</v>
      </c>
      <c r="H4435" s="33">
        <v>9</v>
      </c>
      <c r="I4435" s="33">
        <v>3</v>
      </c>
      <c r="J4435" s="36">
        <v>1</v>
      </c>
      <c r="K4435" s="37">
        <v>95200</v>
      </c>
      <c r="L4435" s="38" t="s">
        <v>15</v>
      </c>
      <c r="M4435" s="38" t="s">
        <v>13</v>
      </c>
    </row>
    <row r="4436" spans="1:13" s="39" customFormat="1" ht="12.75" x14ac:dyDescent="0.2">
      <c r="A4436" s="33" t="s">
        <v>21</v>
      </c>
      <c r="B4436" s="33" t="s">
        <v>553</v>
      </c>
      <c r="C4436" s="34">
        <v>10</v>
      </c>
      <c r="D4436" s="33" t="s">
        <v>74</v>
      </c>
      <c r="E4436" s="33" t="s">
        <v>4699</v>
      </c>
      <c r="F4436" s="35">
        <v>27111729</v>
      </c>
      <c r="G4436" s="33" t="s">
        <v>15071</v>
      </c>
      <c r="H4436" s="33">
        <v>9</v>
      </c>
      <c r="I4436" s="33">
        <v>3</v>
      </c>
      <c r="J4436" s="36">
        <v>1</v>
      </c>
      <c r="K4436" s="37">
        <v>154700</v>
      </c>
      <c r="L4436" s="38" t="s">
        <v>15</v>
      </c>
      <c r="M4436" s="38" t="s">
        <v>13</v>
      </c>
    </row>
    <row r="4437" spans="1:13" s="39" customFormat="1" ht="12.75" x14ac:dyDescent="0.2">
      <c r="A4437" s="33" t="s">
        <v>21</v>
      </c>
      <c r="B4437" s="33" t="s">
        <v>553</v>
      </c>
      <c r="C4437" s="34">
        <v>10</v>
      </c>
      <c r="D4437" s="33" t="s">
        <v>74</v>
      </c>
      <c r="E4437" s="33" t="s">
        <v>4700</v>
      </c>
      <c r="F4437" s="35">
        <v>27111729</v>
      </c>
      <c r="G4437" s="33" t="s">
        <v>15071</v>
      </c>
      <c r="H4437" s="33">
        <v>9</v>
      </c>
      <c r="I4437" s="33">
        <v>3</v>
      </c>
      <c r="J4437" s="36">
        <v>1</v>
      </c>
      <c r="K4437" s="37">
        <v>154700</v>
      </c>
      <c r="L4437" s="38" t="s">
        <v>15</v>
      </c>
      <c r="M4437" s="38" t="s">
        <v>13</v>
      </c>
    </row>
    <row r="4438" spans="1:13" s="39" customFormat="1" ht="12.75" x14ac:dyDescent="0.2">
      <c r="A4438" s="33" t="s">
        <v>21</v>
      </c>
      <c r="B4438" s="33" t="s">
        <v>553</v>
      </c>
      <c r="C4438" s="34">
        <v>10</v>
      </c>
      <c r="D4438" s="33" t="s">
        <v>74</v>
      </c>
      <c r="E4438" s="33" t="s">
        <v>4701</v>
      </c>
      <c r="F4438" s="35">
        <v>27111750</v>
      </c>
      <c r="G4438" s="33" t="s">
        <v>15071</v>
      </c>
      <c r="H4438" s="33">
        <v>9</v>
      </c>
      <c r="I4438" s="33">
        <v>3</v>
      </c>
      <c r="J4438" s="36">
        <v>1</v>
      </c>
      <c r="K4438" s="37">
        <v>41650</v>
      </c>
      <c r="L4438" s="38" t="s">
        <v>15</v>
      </c>
      <c r="M4438" s="38" t="s">
        <v>13</v>
      </c>
    </row>
    <row r="4439" spans="1:13" s="39" customFormat="1" ht="12.75" x14ac:dyDescent="0.2">
      <c r="A4439" s="33" t="s">
        <v>21</v>
      </c>
      <c r="B4439" s="33" t="s">
        <v>553</v>
      </c>
      <c r="C4439" s="34">
        <v>10</v>
      </c>
      <c r="D4439" s="33" t="s">
        <v>74</v>
      </c>
      <c r="E4439" s="33" t="s">
        <v>669</v>
      </c>
      <c r="F4439" s="35">
        <v>27111750</v>
      </c>
      <c r="G4439" s="33" t="s">
        <v>15071</v>
      </c>
      <c r="H4439" s="33">
        <v>9</v>
      </c>
      <c r="I4439" s="33">
        <v>3</v>
      </c>
      <c r="J4439" s="36">
        <v>1</v>
      </c>
      <c r="K4439" s="37">
        <v>41650</v>
      </c>
      <c r="L4439" s="38" t="s">
        <v>15</v>
      </c>
      <c r="M4439" s="38" t="s">
        <v>13</v>
      </c>
    </row>
    <row r="4440" spans="1:13" s="39" customFormat="1" ht="12.75" x14ac:dyDescent="0.2">
      <c r="A4440" s="33" t="s">
        <v>21</v>
      </c>
      <c r="B4440" s="33" t="s">
        <v>553</v>
      </c>
      <c r="C4440" s="34">
        <v>10</v>
      </c>
      <c r="D4440" s="33" t="s">
        <v>74</v>
      </c>
      <c r="E4440" s="33" t="s">
        <v>4702</v>
      </c>
      <c r="F4440" s="35">
        <v>27111750</v>
      </c>
      <c r="G4440" s="33" t="s">
        <v>15071</v>
      </c>
      <c r="H4440" s="33">
        <v>9</v>
      </c>
      <c r="I4440" s="33">
        <v>3</v>
      </c>
      <c r="J4440" s="36">
        <v>1</v>
      </c>
      <c r="K4440" s="37">
        <v>53550</v>
      </c>
      <c r="L4440" s="38" t="s">
        <v>15</v>
      </c>
      <c r="M4440" s="38" t="s">
        <v>13</v>
      </c>
    </row>
    <row r="4441" spans="1:13" s="39" customFormat="1" ht="12.75" x14ac:dyDescent="0.2">
      <c r="A4441" s="33" t="s">
        <v>21</v>
      </c>
      <c r="B4441" s="33" t="s">
        <v>553</v>
      </c>
      <c r="C4441" s="34">
        <v>10</v>
      </c>
      <c r="D4441" s="33" t="s">
        <v>74</v>
      </c>
      <c r="E4441" s="33" t="s">
        <v>4703</v>
      </c>
      <c r="F4441" s="35">
        <v>27111765</v>
      </c>
      <c r="G4441" s="33" t="s">
        <v>15071</v>
      </c>
      <c r="H4441" s="33">
        <v>9</v>
      </c>
      <c r="I4441" s="33">
        <v>3</v>
      </c>
      <c r="J4441" s="36">
        <v>1</v>
      </c>
      <c r="K4441" s="37">
        <v>59500</v>
      </c>
      <c r="L4441" s="38" t="s">
        <v>15</v>
      </c>
      <c r="M4441" s="38" t="s">
        <v>13</v>
      </c>
    </row>
    <row r="4442" spans="1:13" s="39" customFormat="1" ht="12.75" x14ac:dyDescent="0.2">
      <c r="A4442" s="33" t="s">
        <v>21</v>
      </c>
      <c r="B4442" s="33" t="s">
        <v>553</v>
      </c>
      <c r="C4442" s="34">
        <v>10</v>
      </c>
      <c r="D4442" s="33" t="s">
        <v>74</v>
      </c>
      <c r="E4442" s="33" t="s">
        <v>4704</v>
      </c>
      <c r="F4442" s="35">
        <v>27111700</v>
      </c>
      <c r="G4442" s="33" t="s">
        <v>15071</v>
      </c>
      <c r="H4442" s="33">
        <v>9</v>
      </c>
      <c r="I4442" s="33">
        <v>3</v>
      </c>
      <c r="J4442" s="36">
        <v>1</v>
      </c>
      <c r="K4442" s="37">
        <v>65450</v>
      </c>
      <c r="L4442" s="38" t="s">
        <v>15</v>
      </c>
      <c r="M4442" s="38" t="s">
        <v>13</v>
      </c>
    </row>
    <row r="4443" spans="1:13" s="39" customFormat="1" ht="12.75" x14ac:dyDescent="0.2">
      <c r="A4443" s="33" t="s">
        <v>21</v>
      </c>
      <c r="B4443" s="33" t="s">
        <v>553</v>
      </c>
      <c r="C4443" s="34">
        <v>10</v>
      </c>
      <c r="D4443" s="33" t="s">
        <v>74</v>
      </c>
      <c r="E4443" s="33" t="s">
        <v>4705</v>
      </c>
      <c r="F4443" s="35">
        <v>27111729</v>
      </c>
      <c r="G4443" s="33" t="s">
        <v>15071</v>
      </c>
      <c r="H4443" s="33">
        <v>9</v>
      </c>
      <c r="I4443" s="33">
        <v>3</v>
      </c>
      <c r="J4443" s="36">
        <v>1</v>
      </c>
      <c r="K4443" s="37">
        <v>380800</v>
      </c>
      <c r="L4443" s="38" t="s">
        <v>15</v>
      </c>
      <c r="M4443" s="38" t="s">
        <v>13</v>
      </c>
    </row>
    <row r="4444" spans="1:13" s="39" customFormat="1" ht="12.75" x14ac:dyDescent="0.2">
      <c r="A4444" s="33" t="s">
        <v>21</v>
      </c>
      <c r="B4444" s="33" t="s">
        <v>553</v>
      </c>
      <c r="C4444" s="34">
        <v>10</v>
      </c>
      <c r="D4444" s="33" t="s">
        <v>74</v>
      </c>
      <c r="E4444" s="33" t="s">
        <v>4706</v>
      </c>
      <c r="F4444" s="35">
        <v>44101710</v>
      </c>
      <c r="G4444" s="33" t="s">
        <v>15071</v>
      </c>
      <c r="H4444" s="33">
        <v>9</v>
      </c>
      <c r="I4444" s="33">
        <v>3</v>
      </c>
      <c r="J4444" s="36">
        <v>1</v>
      </c>
      <c r="K4444" s="37">
        <v>35700</v>
      </c>
      <c r="L4444" s="38" t="s">
        <v>15</v>
      </c>
      <c r="M4444" s="38" t="s">
        <v>13</v>
      </c>
    </row>
    <row r="4445" spans="1:13" s="39" customFormat="1" ht="12.75" x14ac:dyDescent="0.2">
      <c r="A4445" s="33" t="s">
        <v>21</v>
      </c>
      <c r="B4445" s="33" t="s">
        <v>553</v>
      </c>
      <c r="C4445" s="34">
        <v>10</v>
      </c>
      <c r="D4445" s="33" t="s">
        <v>74</v>
      </c>
      <c r="E4445" s="33" t="s">
        <v>4707</v>
      </c>
      <c r="F4445" s="35">
        <v>27111602</v>
      </c>
      <c r="G4445" s="33" t="s">
        <v>15071</v>
      </c>
      <c r="H4445" s="33">
        <v>9</v>
      </c>
      <c r="I4445" s="33">
        <v>3</v>
      </c>
      <c r="J4445" s="36">
        <v>1</v>
      </c>
      <c r="K4445" s="37">
        <v>71400</v>
      </c>
      <c r="L4445" s="38" t="s">
        <v>15</v>
      </c>
      <c r="M4445" s="38" t="s">
        <v>13</v>
      </c>
    </row>
    <row r="4446" spans="1:13" s="39" customFormat="1" ht="12.75" x14ac:dyDescent="0.2">
      <c r="A4446" s="33" t="s">
        <v>21</v>
      </c>
      <c r="B4446" s="33" t="s">
        <v>553</v>
      </c>
      <c r="C4446" s="34">
        <v>10</v>
      </c>
      <c r="D4446" s="33" t="s">
        <v>74</v>
      </c>
      <c r="E4446" s="33" t="s">
        <v>4708</v>
      </c>
      <c r="F4446" s="35">
        <v>27111602</v>
      </c>
      <c r="G4446" s="33" t="s">
        <v>15071</v>
      </c>
      <c r="H4446" s="33">
        <v>9</v>
      </c>
      <c r="I4446" s="33">
        <v>3</v>
      </c>
      <c r="J4446" s="36">
        <v>1</v>
      </c>
      <c r="K4446" s="37">
        <v>53550</v>
      </c>
      <c r="L4446" s="38" t="s">
        <v>15</v>
      </c>
      <c r="M4446" s="38" t="s">
        <v>13</v>
      </c>
    </row>
    <row r="4447" spans="1:13" s="39" customFormat="1" ht="12.75" x14ac:dyDescent="0.2">
      <c r="A4447" s="33" t="s">
        <v>21</v>
      </c>
      <c r="B4447" s="33" t="s">
        <v>553</v>
      </c>
      <c r="C4447" s="34">
        <v>10</v>
      </c>
      <c r="D4447" s="33" t="s">
        <v>74</v>
      </c>
      <c r="E4447" s="33" t="s">
        <v>4709</v>
      </c>
      <c r="F4447" s="35">
        <v>27111900</v>
      </c>
      <c r="G4447" s="33" t="s">
        <v>15071</v>
      </c>
      <c r="H4447" s="33">
        <v>9</v>
      </c>
      <c r="I4447" s="33">
        <v>3</v>
      </c>
      <c r="J4447" s="36">
        <v>1</v>
      </c>
      <c r="K4447" s="37">
        <v>107100</v>
      </c>
      <c r="L4447" s="38" t="s">
        <v>15</v>
      </c>
      <c r="M4447" s="38" t="s">
        <v>13</v>
      </c>
    </row>
    <row r="4448" spans="1:13" s="39" customFormat="1" ht="12.75" x14ac:dyDescent="0.2">
      <c r="A4448" s="33" t="s">
        <v>21</v>
      </c>
      <c r="B4448" s="33" t="s">
        <v>553</v>
      </c>
      <c r="C4448" s="34">
        <v>10</v>
      </c>
      <c r="D4448" s="33" t="s">
        <v>74</v>
      </c>
      <c r="E4448" s="33" t="s">
        <v>4710</v>
      </c>
      <c r="F4448" s="35">
        <v>27111729</v>
      </c>
      <c r="G4448" s="33" t="s">
        <v>15071</v>
      </c>
      <c r="H4448" s="33">
        <v>9</v>
      </c>
      <c r="I4448" s="33">
        <v>3</v>
      </c>
      <c r="J4448" s="36">
        <v>1</v>
      </c>
      <c r="K4448" s="37">
        <v>142800</v>
      </c>
      <c r="L4448" s="38" t="s">
        <v>15</v>
      </c>
      <c r="M4448" s="38" t="s">
        <v>13</v>
      </c>
    </row>
    <row r="4449" spans="1:13" s="39" customFormat="1" ht="12.75" x14ac:dyDescent="0.2">
      <c r="A4449" s="33" t="s">
        <v>21</v>
      </c>
      <c r="B4449" s="33" t="s">
        <v>553</v>
      </c>
      <c r="C4449" s="34">
        <v>10</v>
      </c>
      <c r="D4449" s="33" t="s">
        <v>74</v>
      </c>
      <c r="E4449" s="33" t="s">
        <v>4711</v>
      </c>
      <c r="F4449" s="35">
        <v>27111729</v>
      </c>
      <c r="G4449" s="33" t="s">
        <v>15071</v>
      </c>
      <c r="H4449" s="33">
        <v>9</v>
      </c>
      <c r="I4449" s="33">
        <v>3</v>
      </c>
      <c r="J4449" s="36">
        <v>1</v>
      </c>
      <c r="K4449" s="37">
        <v>142800</v>
      </c>
      <c r="L4449" s="38" t="s">
        <v>15</v>
      </c>
      <c r="M4449" s="38" t="s">
        <v>13</v>
      </c>
    </row>
    <row r="4450" spans="1:13" s="39" customFormat="1" ht="12.75" x14ac:dyDescent="0.2">
      <c r="A4450" s="33" t="s">
        <v>21</v>
      </c>
      <c r="B4450" s="33" t="s">
        <v>553</v>
      </c>
      <c r="C4450" s="34">
        <v>10</v>
      </c>
      <c r="D4450" s="33" t="s">
        <v>74</v>
      </c>
      <c r="E4450" s="33" t="s">
        <v>4712</v>
      </c>
      <c r="F4450" s="35">
        <v>31162807</v>
      </c>
      <c r="G4450" s="33" t="s">
        <v>15071</v>
      </c>
      <c r="H4450" s="33">
        <v>9</v>
      </c>
      <c r="I4450" s="33">
        <v>3</v>
      </c>
      <c r="J4450" s="36">
        <v>1</v>
      </c>
      <c r="K4450" s="37">
        <v>65450</v>
      </c>
      <c r="L4450" s="38" t="s">
        <v>15</v>
      </c>
      <c r="M4450" s="38" t="s">
        <v>13</v>
      </c>
    </row>
    <row r="4451" spans="1:13" s="39" customFormat="1" ht="12.75" x14ac:dyDescent="0.2">
      <c r="A4451" s="33" t="s">
        <v>21</v>
      </c>
      <c r="B4451" s="33" t="s">
        <v>553</v>
      </c>
      <c r="C4451" s="34">
        <v>10</v>
      </c>
      <c r="D4451" s="33" t="s">
        <v>74</v>
      </c>
      <c r="E4451" s="33" t="s">
        <v>4713</v>
      </c>
      <c r="F4451" s="35">
        <v>27112105</v>
      </c>
      <c r="G4451" s="33" t="s">
        <v>15071</v>
      </c>
      <c r="H4451" s="33">
        <v>9</v>
      </c>
      <c r="I4451" s="33">
        <v>3</v>
      </c>
      <c r="J4451" s="36">
        <v>1</v>
      </c>
      <c r="K4451" s="37">
        <v>273700</v>
      </c>
      <c r="L4451" s="38" t="s">
        <v>15</v>
      </c>
      <c r="M4451" s="38" t="s">
        <v>13</v>
      </c>
    </row>
    <row r="4452" spans="1:13" s="39" customFormat="1" ht="12.75" x14ac:dyDescent="0.2">
      <c r="A4452" s="33" t="s">
        <v>21</v>
      </c>
      <c r="B4452" s="33" t="s">
        <v>553</v>
      </c>
      <c r="C4452" s="34">
        <v>10</v>
      </c>
      <c r="D4452" s="33" t="s">
        <v>74</v>
      </c>
      <c r="E4452" s="33" t="s">
        <v>4714</v>
      </c>
      <c r="F4452" s="35">
        <v>23153702</v>
      </c>
      <c r="G4452" s="33" t="s">
        <v>15071</v>
      </c>
      <c r="H4452" s="33">
        <v>9</v>
      </c>
      <c r="I4452" s="33">
        <v>3</v>
      </c>
      <c r="J4452" s="36">
        <v>1</v>
      </c>
      <c r="K4452" s="37">
        <v>178500</v>
      </c>
      <c r="L4452" s="38" t="s">
        <v>15</v>
      </c>
      <c r="M4452" s="38" t="s">
        <v>13</v>
      </c>
    </row>
    <row r="4453" spans="1:13" s="39" customFormat="1" ht="12.75" x14ac:dyDescent="0.2">
      <c r="A4453" s="33" t="s">
        <v>21</v>
      </c>
      <c r="B4453" s="33" t="s">
        <v>553</v>
      </c>
      <c r="C4453" s="34">
        <v>10</v>
      </c>
      <c r="D4453" s="33" t="s">
        <v>74</v>
      </c>
      <c r="E4453" s="33" t="s">
        <v>4715</v>
      </c>
      <c r="F4453" s="35">
        <v>23153702</v>
      </c>
      <c r="G4453" s="33" t="s">
        <v>15071</v>
      </c>
      <c r="H4453" s="33">
        <v>9</v>
      </c>
      <c r="I4453" s="33">
        <v>3</v>
      </c>
      <c r="J4453" s="36">
        <v>1</v>
      </c>
      <c r="K4453" s="37">
        <v>297500</v>
      </c>
      <c r="L4453" s="38" t="s">
        <v>15</v>
      </c>
      <c r="M4453" s="38" t="s">
        <v>13</v>
      </c>
    </row>
    <row r="4454" spans="1:13" s="39" customFormat="1" ht="12.75" x14ac:dyDescent="0.2">
      <c r="A4454" s="33" t="s">
        <v>21</v>
      </c>
      <c r="B4454" s="33" t="s">
        <v>553</v>
      </c>
      <c r="C4454" s="34">
        <v>10</v>
      </c>
      <c r="D4454" s="33" t="s">
        <v>74</v>
      </c>
      <c r="E4454" s="33" t="s">
        <v>4716</v>
      </c>
      <c r="F4454" s="35">
        <v>27111712</v>
      </c>
      <c r="G4454" s="33" t="s">
        <v>15071</v>
      </c>
      <c r="H4454" s="33">
        <v>9</v>
      </c>
      <c r="I4454" s="33">
        <v>3</v>
      </c>
      <c r="J4454" s="36">
        <v>1</v>
      </c>
      <c r="K4454" s="37">
        <v>440300</v>
      </c>
      <c r="L4454" s="38" t="s">
        <v>15</v>
      </c>
      <c r="M4454" s="38" t="s">
        <v>13</v>
      </c>
    </row>
    <row r="4455" spans="1:13" s="39" customFormat="1" ht="12.75" x14ac:dyDescent="0.2">
      <c r="A4455" s="33" t="s">
        <v>21</v>
      </c>
      <c r="B4455" s="33" t="s">
        <v>553</v>
      </c>
      <c r="C4455" s="34">
        <v>10</v>
      </c>
      <c r="D4455" s="33" t="s">
        <v>74</v>
      </c>
      <c r="E4455" s="33" t="s">
        <v>4717</v>
      </c>
      <c r="F4455" s="35">
        <v>27112105</v>
      </c>
      <c r="G4455" s="33" t="s">
        <v>15071</v>
      </c>
      <c r="H4455" s="33">
        <v>9</v>
      </c>
      <c r="I4455" s="33">
        <v>3</v>
      </c>
      <c r="J4455" s="36">
        <v>1</v>
      </c>
      <c r="K4455" s="37">
        <v>124950</v>
      </c>
      <c r="L4455" s="38" t="s">
        <v>15</v>
      </c>
      <c r="M4455" s="38" t="s">
        <v>13</v>
      </c>
    </row>
    <row r="4456" spans="1:13" s="39" customFormat="1" ht="12.75" x14ac:dyDescent="0.2">
      <c r="A4456" s="33" t="s">
        <v>21</v>
      </c>
      <c r="B4456" s="33" t="s">
        <v>553</v>
      </c>
      <c r="C4456" s="34">
        <v>10</v>
      </c>
      <c r="D4456" s="33" t="s">
        <v>74</v>
      </c>
      <c r="E4456" s="33" t="s">
        <v>4718</v>
      </c>
      <c r="F4456" s="35">
        <v>27112105</v>
      </c>
      <c r="G4456" s="33" t="s">
        <v>15071</v>
      </c>
      <c r="H4456" s="33">
        <v>9</v>
      </c>
      <c r="I4456" s="33">
        <v>3</v>
      </c>
      <c r="J4456" s="36">
        <v>1</v>
      </c>
      <c r="K4456" s="37">
        <v>35700</v>
      </c>
      <c r="L4456" s="38" t="s">
        <v>15</v>
      </c>
      <c r="M4456" s="38" t="s">
        <v>13</v>
      </c>
    </row>
    <row r="4457" spans="1:13" s="39" customFormat="1" ht="12.75" x14ac:dyDescent="0.2">
      <c r="A4457" s="33" t="s">
        <v>21</v>
      </c>
      <c r="B4457" s="33" t="s">
        <v>553</v>
      </c>
      <c r="C4457" s="34">
        <v>10</v>
      </c>
      <c r="D4457" s="33" t="s">
        <v>74</v>
      </c>
      <c r="E4457" s="33" t="s">
        <v>4719</v>
      </c>
      <c r="F4457" s="35">
        <v>27112137</v>
      </c>
      <c r="G4457" s="33" t="s">
        <v>15071</v>
      </c>
      <c r="H4457" s="33">
        <v>9</v>
      </c>
      <c r="I4457" s="33">
        <v>3</v>
      </c>
      <c r="J4457" s="36">
        <v>1</v>
      </c>
      <c r="K4457" s="37">
        <v>26180</v>
      </c>
      <c r="L4457" s="38" t="s">
        <v>15</v>
      </c>
      <c r="M4457" s="38" t="s">
        <v>13</v>
      </c>
    </row>
    <row r="4458" spans="1:13" s="39" customFormat="1" ht="12.75" x14ac:dyDescent="0.2">
      <c r="A4458" s="33" t="s">
        <v>21</v>
      </c>
      <c r="B4458" s="33" t="s">
        <v>553</v>
      </c>
      <c r="C4458" s="34">
        <v>10</v>
      </c>
      <c r="D4458" s="33" t="s">
        <v>74</v>
      </c>
      <c r="E4458" s="33" t="s">
        <v>4720</v>
      </c>
      <c r="F4458" s="35">
        <v>27112114</v>
      </c>
      <c r="G4458" s="33" t="s">
        <v>15071</v>
      </c>
      <c r="H4458" s="33">
        <v>9</v>
      </c>
      <c r="I4458" s="33">
        <v>3</v>
      </c>
      <c r="J4458" s="36">
        <v>1</v>
      </c>
      <c r="K4458" s="37">
        <v>23800</v>
      </c>
      <c r="L4458" s="38" t="s">
        <v>15</v>
      </c>
      <c r="M4458" s="38" t="s">
        <v>13</v>
      </c>
    </row>
    <row r="4459" spans="1:13" s="39" customFormat="1" ht="12.75" x14ac:dyDescent="0.2">
      <c r="A4459" s="33" t="s">
        <v>21</v>
      </c>
      <c r="B4459" s="33" t="s">
        <v>553</v>
      </c>
      <c r="C4459" s="34">
        <v>10</v>
      </c>
      <c r="D4459" s="33" t="s">
        <v>74</v>
      </c>
      <c r="E4459" s="33" t="s">
        <v>4721</v>
      </c>
      <c r="F4459" s="35">
        <v>27112105</v>
      </c>
      <c r="G4459" s="33" t="s">
        <v>15071</v>
      </c>
      <c r="H4459" s="33">
        <v>9</v>
      </c>
      <c r="I4459" s="33">
        <v>3</v>
      </c>
      <c r="J4459" s="36">
        <v>1</v>
      </c>
      <c r="K4459" s="37">
        <v>23800</v>
      </c>
      <c r="L4459" s="38" t="s">
        <v>15</v>
      </c>
      <c r="M4459" s="38" t="s">
        <v>13</v>
      </c>
    </row>
    <row r="4460" spans="1:13" s="39" customFormat="1" ht="12.75" x14ac:dyDescent="0.2">
      <c r="A4460" s="33" t="s">
        <v>21</v>
      </c>
      <c r="B4460" s="33" t="s">
        <v>553</v>
      </c>
      <c r="C4460" s="34">
        <v>10</v>
      </c>
      <c r="D4460" s="33" t="s">
        <v>74</v>
      </c>
      <c r="E4460" s="33" t="s">
        <v>4722</v>
      </c>
      <c r="F4460" s="35">
        <v>27112105</v>
      </c>
      <c r="G4460" s="33" t="s">
        <v>15071</v>
      </c>
      <c r="H4460" s="33">
        <v>9</v>
      </c>
      <c r="I4460" s="33">
        <v>3</v>
      </c>
      <c r="J4460" s="36">
        <v>1</v>
      </c>
      <c r="K4460" s="37">
        <v>77350</v>
      </c>
      <c r="L4460" s="38" t="s">
        <v>15</v>
      </c>
      <c r="M4460" s="38" t="s">
        <v>13</v>
      </c>
    </row>
    <row r="4461" spans="1:13" s="39" customFormat="1" ht="12.75" x14ac:dyDescent="0.2">
      <c r="A4461" s="33" t="s">
        <v>21</v>
      </c>
      <c r="B4461" s="33" t="s">
        <v>553</v>
      </c>
      <c r="C4461" s="34">
        <v>10</v>
      </c>
      <c r="D4461" s="33" t="s">
        <v>74</v>
      </c>
      <c r="E4461" s="33" t="s">
        <v>4723</v>
      </c>
      <c r="F4461" s="35">
        <v>27112101</v>
      </c>
      <c r="G4461" s="33" t="s">
        <v>15071</v>
      </c>
      <c r="H4461" s="33">
        <v>9</v>
      </c>
      <c r="I4461" s="33">
        <v>3</v>
      </c>
      <c r="J4461" s="36">
        <v>1</v>
      </c>
      <c r="K4461" s="37">
        <v>142800</v>
      </c>
      <c r="L4461" s="38" t="s">
        <v>15</v>
      </c>
      <c r="M4461" s="38" t="s">
        <v>13</v>
      </c>
    </row>
    <row r="4462" spans="1:13" s="39" customFormat="1" ht="12.75" x14ac:dyDescent="0.2">
      <c r="A4462" s="33" t="s">
        <v>21</v>
      </c>
      <c r="B4462" s="33" t="s">
        <v>553</v>
      </c>
      <c r="C4462" s="34">
        <v>10</v>
      </c>
      <c r="D4462" s="33" t="s">
        <v>74</v>
      </c>
      <c r="E4462" s="33" t="s">
        <v>4724</v>
      </c>
      <c r="F4462" s="35">
        <v>27111900</v>
      </c>
      <c r="G4462" s="33" t="s">
        <v>15071</v>
      </c>
      <c r="H4462" s="33">
        <v>9</v>
      </c>
      <c r="I4462" s="33">
        <v>3</v>
      </c>
      <c r="J4462" s="36">
        <v>1</v>
      </c>
      <c r="K4462" s="37">
        <v>103530</v>
      </c>
      <c r="L4462" s="38" t="s">
        <v>15</v>
      </c>
      <c r="M4462" s="38" t="s">
        <v>13</v>
      </c>
    </row>
    <row r="4463" spans="1:13" s="39" customFormat="1" ht="12.75" x14ac:dyDescent="0.2">
      <c r="A4463" s="33" t="s">
        <v>21</v>
      </c>
      <c r="B4463" s="33" t="s">
        <v>553</v>
      </c>
      <c r="C4463" s="34">
        <v>10</v>
      </c>
      <c r="D4463" s="33" t="s">
        <v>74</v>
      </c>
      <c r="E4463" s="33" t="s">
        <v>4725</v>
      </c>
      <c r="F4463" s="35">
        <v>27111702</v>
      </c>
      <c r="G4463" s="33" t="s">
        <v>15071</v>
      </c>
      <c r="H4463" s="33">
        <v>9</v>
      </c>
      <c r="I4463" s="33">
        <v>3</v>
      </c>
      <c r="J4463" s="36">
        <v>1</v>
      </c>
      <c r="K4463" s="37">
        <v>107100</v>
      </c>
      <c r="L4463" s="38" t="s">
        <v>15</v>
      </c>
      <c r="M4463" s="38" t="s">
        <v>13</v>
      </c>
    </row>
    <row r="4464" spans="1:13" s="39" customFormat="1" ht="12.75" x14ac:dyDescent="0.2">
      <c r="A4464" s="33" t="s">
        <v>21</v>
      </c>
      <c r="B4464" s="33" t="s">
        <v>553</v>
      </c>
      <c r="C4464" s="34">
        <v>10</v>
      </c>
      <c r="D4464" s="33" t="s">
        <v>74</v>
      </c>
      <c r="E4464" s="33" t="s">
        <v>4726</v>
      </c>
      <c r="F4464" s="35">
        <v>27111708</v>
      </c>
      <c r="G4464" s="33" t="s">
        <v>15071</v>
      </c>
      <c r="H4464" s="33">
        <v>9</v>
      </c>
      <c r="I4464" s="33">
        <v>3</v>
      </c>
      <c r="J4464" s="36">
        <v>1</v>
      </c>
      <c r="K4464" s="37">
        <v>47600</v>
      </c>
      <c r="L4464" s="38" t="s">
        <v>15</v>
      </c>
      <c r="M4464" s="38" t="s">
        <v>13</v>
      </c>
    </row>
    <row r="4465" spans="1:13" s="39" customFormat="1" ht="12.75" x14ac:dyDescent="0.2">
      <c r="A4465" s="33" t="s">
        <v>21</v>
      </c>
      <c r="B4465" s="33" t="s">
        <v>553</v>
      </c>
      <c r="C4465" s="34">
        <v>10</v>
      </c>
      <c r="D4465" s="33" t="s">
        <v>74</v>
      </c>
      <c r="E4465" s="33" t="s">
        <v>4727</v>
      </c>
      <c r="F4465" s="35">
        <v>27111712</v>
      </c>
      <c r="G4465" s="33" t="s">
        <v>15071</v>
      </c>
      <c r="H4465" s="33">
        <v>9</v>
      </c>
      <c r="I4465" s="33">
        <v>3</v>
      </c>
      <c r="J4465" s="36">
        <v>1</v>
      </c>
      <c r="K4465" s="37">
        <v>238000</v>
      </c>
      <c r="L4465" s="38" t="s">
        <v>15</v>
      </c>
      <c r="M4465" s="38" t="s">
        <v>13</v>
      </c>
    </row>
    <row r="4466" spans="1:13" s="39" customFormat="1" ht="12.75" x14ac:dyDescent="0.2">
      <c r="A4466" s="33" t="s">
        <v>21</v>
      </c>
      <c r="B4466" s="33" t="s">
        <v>553</v>
      </c>
      <c r="C4466" s="34">
        <v>10</v>
      </c>
      <c r="D4466" s="33" t="s">
        <v>74</v>
      </c>
      <c r="E4466" s="33" t="s">
        <v>4728</v>
      </c>
      <c r="F4466" s="35">
        <v>26112004</v>
      </c>
      <c r="G4466" s="33" t="s">
        <v>15071</v>
      </c>
      <c r="H4466" s="33">
        <v>9</v>
      </c>
      <c r="I4466" s="33">
        <v>3</v>
      </c>
      <c r="J4466" s="36">
        <v>1</v>
      </c>
      <c r="K4466" s="37">
        <v>202300</v>
      </c>
      <c r="L4466" s="38" t="s">
        <v>15</v>
      </c>
      <c r="M4466" s="38" t="s">
        <v>13</v>
      </c>
    </row>
    <row r="4467" spans="1:13" s="39" customFormat="1" ht="12.75" x14ac:dyDescent="0.2">
      <c r="A4467" s="33" t="s">
        <v>21</v>
      </c>
      <c r="B4467" s="33" t="s">
        <v>553</v>
      </c>
      <c r="C4467" s="34">
        <v>10</v>
      </c>
      <c r="D4467" s="33" t="s">
        <v>74</v>
      </c>
      <c r="E4467" s="33" t="s">
        <v>4729</v>
      </c>
      <c r="F4467" s="35">
        <v>41111621</v>
      </c>
      <c r="G4467" s="33" t="s">
        <v>15071</v>
      </c>
      <c r="H4467" s="33">
        <v>9</v>
      </c>
      <c r="I4467" s="33">
        <v>3</v>
      </c>
      <c r="J4467" s="36">
        <v>1</v>
      </c>
      <c r="K4467" s="37">
        <v>17850</v>
      </c>
      <c r="L4467" s="38" t="s">
        <v>15</v>
      </c>
      <c r="M4467" s="38" t="s">
        <v>13</v>
      </c>
    </row>
    <row r="4468" spans="1:13" s="39" customFormat="1" ht="12.75" x14ac:dyDescent="0.2">
      <c r="A4468" s="33" t="s">
        <v>21</v>
      </c>
      <c r="B4468" s="33" t="s">
        <v>553</v>
      </c>
      <c r="C4468" s="34">
        <v>10</v>
      </c>
      <c r="D4468" s="33" t="s">
        <v>74</v>
      </c>
      <c r="E4468" s="33" t="s">
        <v>4730</v>
      </c>
      <c r="F4468" s="35">
        <v>27111908</v>
      </c>
      <c r="G4468" s="33" t="s">
        <v>15071</v>
      </c>
      <c r="H4468" s="33">
        <v>9</v>
      </c>
      <c r="I4468" s="33">
        <v>3</v>
      </c>
      <c r="J4468" s="36">
        <v>1</v>
      </c>
      <c r="K4468" s="37">
        <v>41650</v>
      </c>
      <c r="L4468" s="38" t="s">
        <v>15</v>
      </c>
      <c r="M4468" s="38" t="s">
        <v>13</v>
      </c>
    </row>
    <row r="4469" spans="1:13" s="39" customFormat="1" ht="12.75" x14ac:dyDescent="0.2">
      <c r="A4469" s="33" t="s">
        <v>21</v>
      </c>
      <c r="B4469" s="33" t="s">
        <v>553</v>
      </c>
      <c r="C4469" s="34">
        <v>10</v>
      </c>
      <c r="D4469" s="33" t="s">
        <v>74</v>
      </c>
      <c r="E4469" s="33" t="s">
        <v>4731</v>
      </c>
      <c r="F4469" s="35">
        <v>27111908</v>
      </c>
      <c r="G4469" s="33" t="s">
        <v>15071</v>
      </c>
      <c r="H4469" s="33">
        <v>9</v>
      </c>
      <c r="I4469" s="33">
        <v>3</v>
      </c>
      <c r="J4469" s="36">
        <v>1</v>
      </c>
      <c r="K4469" s="37">
        <v>83300</v>
      </c>
      <c r="L4469" s="38" t="s">
        <v>15</v>
      </c>
      <c r="M4469" s="38" t="s">
        <v>13</v>
      </c>
    </row>
    <row r="4470" spans="1:13" s="39" customFormat="1" ht="12.75" x14ac:dyDescent="0.2">
      <c r="A4470" s="33" t="s">
        <v>21</v>
      </c>
      <c r="B4470" s="33" t="s">
        <v>553</v>
      </c>
      <c r="C4470" s="34">
        <v>10</v>
      </c>
      <c r="D4470" s="33" t="s">
        <v>74</v>
      </c>
      <c r="E4470" s="33" t="s">
        <v>4732</v>
      </c>
      <c r="F4470" s="35">
        <v>22101708</v>
      </c>
      <c r="G4470" s="33" t="s">
        <v>15071</v>
      </c>
      <c r="H4470" s="33">
        <v>9</v>
      </c>
      <c r="I4470" s="33">
        <v>3</v>
      </c>
      <c r="J4470" s="36">
        <v>1</v>
      </c>
      <c r="K4470" s="37">
        <v>59500</v>
      </c>
      <c r="L4470" s="38" t="s">
        <v>15</v>
      </c>
      <c r="M4470" s="38" t="s">
        <v>13</v>
      </c>
    </row>
    <row r="4471" spans="1:13" s="39" customFormat="1" ht="12.75" x14ac:dyDescent="0.2">
      <c r="A4471" s="33" t="s">
        <v>21</v>
      </c>
      <c r="B4471" s="33" t="s">
        <v>553</v>
      </c>
      <c r="C4471" s="34">
        <v>10</v>
      </c>
      <c r="D4471" s="33" t="s">
        <v>74</v>
      </c>
      <c r="E4471" s="33" t="s">
        <v>4733</v>
      </c>
      <c r="F4471" s="35">
        <v>27111515</v>
      </c>
      <c r="G4471" s="33" t="s">
        <v>15071</v>
      </c>
      <c r="H4471" s="33">
        <v>9</v>
      </c>
      <c r="I4471" s="33">
        <v>3</v>
      </c>
      <c r="J4471" s="36">
        <v>1</v>
      </c>
      <c r="K4471" s="37">
        <v>28560</v>
      </c>
      <c r="L4471" s="38" t="s">
        <v>15</v>
      </c>
      <c r="M4471" s="38" t="s">
        <v>13</v>
      </c>
    </row>
    <row r="4472" spans="1:13" s="39" customFormat="1" ht="12.75" x14ac:dyDescent="0.2">
      <c r="A4472" s="33" t="s">
        <v>21</v>
      </c>
      <c r="B4472" s="33" t="s">
        <v>553</v>
      </c>
      <c r="C4472" s="34">
        <v>10</v>
      </c>
      <c r="D4472" s="33" t="s">
        <v>74</v>
      </c>
      <c r="E4472" s="33" t="s">
        <v>4734</v>
      </c>
      <c r="F4472" s="35">
        <v>27112822</v>
      </c>
      <c r="G4472" s="33" t="s">
        <v>15071</v>
      </c>
      <c r="H4472" s="33">
        <v>9</v>
      </c>
      <c r="I4472" s="33">
        <v>3</v>
      </c>
      <c r="J4472" s="36">
        <v>1</v>
      </c>
      <c r="K4472" s="37">
        <v>16660</v>
      </c>
      <c r="L4472" s="38" t="s">
        <v>15</v>
      </c>
      <c r="M4472" s="38" t="s">
        <v>13</v>
      </c>
    </row>
    <row r="4473" spans="1:13" s="39" customFormat="1" ht="12.75" x14ac:dyDescent="0.2">
      <c r="A4473" s="33" t="s">
        <v>21</v>
      </c>
      <c r="B4473" s="33" t="s">
        <v>553</v>
      </c>
      <c r="C4473" s="34">
        <v>10</v>
      </c>
      <c r="D4473" s="33" t="s">
        <v>74</v>
      </c>
      <c r="E4473" s="33" t="s">
        <v>4735</v>
      </c>
      <c r="F4473" s="35">
        <v>27112822</v>
      </c>
      <c r="G4473" s="33" t="s">
        <v>15071</v>
      </c>
      <c r="H4473" s="33">
        <v>9</v>
      </c>
      <c r="I4473" s="33">
        <v>3</v>
      </c>
      <c r="J4473" s="36">
        <v>1</v>
      </c>
      <c r="K4473" s="37">
        <v>16660</v>
      </c>
      <c r="L4473" s="38" t="s">
        <v>15</v>
      </c>
      <c r="M4473" s="38" t="s">
        <v>13</v>
      </c>
    </row>
    <row r="4474" spans="1:13" s="39" customFormat="1" ht="12.75" x14ac:dyDescent="0.2">
      <c r="A4474" s="33" t="s">
        <v>21</v>
      </c>
      <c r="B4474" s="33" t="s">
        <v>553</v>
      </c>
      <c r="C4474" s="34">
        <v>10</v>
      </c>
      <c r="D4474" s="33" t="s">
        <v>74</v>
      </c>
      <c r="E4474" s="33" t="s">
        <v>4736</v>
      </c>
      <c r="F4474" s="35">
        <v>27111504</v>
      </c>
      <c r="G4474" s="33" t="s">
        <v>15071</v>
      </c>
      <c r="H4474" s="33">
        <v>9</v>
      </c>
      <c r="I4474" s="33">
        <v>3</v>
      </c>
      <c r="J4474" s="36">
        <v>1</v>
      </c>
      <c r="K4474" s="37">
        <v>17850</v>
      </c>
      <c r="L4474" s="38" t="s">
        <v>15</v>
      </c>
      <c r="M4474" s="38" t="s">
        <v>13</v>
      </c>
    </row>
    <row r="4475" spans="1:13" s="39" customFormat="1" ht="12.75" x14ac:dyDescent="0.2">
      <c r="A4475" s="33" t="s">
        <v>21</v>
      </c>
      <c r="B4475" s="33" t="s">
        <v>553</v>
      </c>
      <c r="C4475" s="34">
        <v>10</v>
      </c>
      <c r="D4475" s="33" t="s">
        <v>74</v>
      </c>
      <c r="E4475" s="33" t="s">
        <v>4737</v>
      </c>
      <c r="F4475" s="35">
        <v>23271417</v>
      </c>
      <c r="G4475" s="33" t="s">
        <v>15071</v>
      </c>
      <c r="H4475" s="33">
        <v>9</v>
      </c>
      <c r="I4475" s="33">
        <v>3</v>
      </c>
      <c r="J4475" s="36">
        <v>1</v>
      </c>
      <c r="K4475" s="37">
        <v>511673</v>
      </c>
      <c r="L4475" s="38" t="s">
        <v>15</v>
      </c>
      <c r="M4475" s="38" t="s">
        <v>13</v>
      </c>
    </row>
    <row r="4476" spans="1:13" s="39" customFormat="1" ht="12.75" x14ac:dyDescent="0.2">
      <c r="A4476" s="33" t="s">
        <v>21</v>
      </c>
      <c r="B4476" s="33" t="s">
        <v>553</v>
      </c>
      <c r="C4476" s="34">
        <v>10</v>
      </c>
      <c r="D4476" s="33" t="s">
        <v>74</v>
      </c>
      <c r="E4476" s="33" t="s">
        <v>4738</v>
      </c>
      <c r="F4476" s="35">
        <v>40142017</v>
      </c>
      <c r="G4476" s="33" t="s">
        <v>15071</v>
      </c>
      <c r="H4476" s="33">
        <v>9</v>
      </c>
      <c r="I4476" s="33">
        <v>3</v>
      </c>
      <c r="J4476" s="36">
        <v>12</v>
      </c>
      <c r="K4476" s="37">
        <v>285600</v>
      </c>
      <c r="L4476" s="38" t="s">
        <v>15</v>
      </c>
      <c r="M4476" s="38" t="s">
        <v>13</v>
      </c>
    </row>
    <row r="4477" spans="1:13" s="39" customFormat="1" ht="12.75" x14ac:dyDescent="0.2">
      <c r="A4477" s="33" t="s">
        <v>21</v>
      </c>
      <c r="B4477" s="33" t="s">
        <v>553</v>
      </c>
      <c r="C4477" s="34">
        <v>10</v>
      </c>
      <c r="D4477" s="33" t="s">
        <v>74</v>
      </c>
      <c r="E4477" s="33" t="s">
        <v>4739</v>
      </c>
      <c r="F4477" s="35">
        <v>23271700</v>
      </c>
      <c r="G4477" s="33" t="s">
        <v>15071</v>
      </c>
      <c r="H4477" s="33">
        <v>9</v>
      </c>
      <c r="I4477" s="33">
        <v>3</v>
      </c>
      <c r="J4477" s="36">
        <v>1</v>
      </c>
      <c r="K4477" s="37">
        <v>357000</v>
      </c>
      <c r="L4477" s="38" t="s">
        <v>15</v>
      </c>
      <c r="M4477" s="38" t="s">
        <v>13</v>
      </c>
    </row>
    <row r="4478" spans="1:13" s="39" customFormat="1" ht="12.75" x14ac:dyDescent="0.2">
      <c r="A4478" s="33" t="s">
        <v>21</v>
      </c>
      <c r="B4478" s="33" t="s">
        <v>553</v>
      </c>
      <c r="C4478" s="34">
        <v>10</v>
      </c>
      <c r="D4478" s="33" t="s">
        <v>74</v>
      </c>
      <c r="E4478" s="33" t="s">
        <v>4740</v>
      </c>
      <c r="F4478" s="35">
        <v>41103311</v>
      </c>
      <c r="G4478" s="33" t="s">
        <v>15071</v>
      </c>
      <c r="H4478" s="33">
        <v>9</v>
      </c>
      <c r="I4478" s="33">
        <v>3</v>
      </c>
      <c r="J4478" s="36">
        <v>1</v>
      </c>
      <c r="K4478" s="37">
        <v>297500</v>
      </c>
      <c r="L4478" s="38" t="s">
        <v>15</v>
      </c>
      <c r="M4478" s="38" t="s">
        <v>13</v>
      </c>
    </row>
    <row r="4479" spans="1:13" s="39" customFormat="1" ht="12.75" x14ac:dyDescent="0.2">
      <c r="A4479" s="33" t="s">
        <v>21</v>
      </c>
      <c r="B4479" s="33" t="s">
        <v>553</v>
      </c>
      <c r="C4479" s="34">
        <v>10</v>
      </c>
      <c r="D4479" s="33" t="s">
        <v>74</v>
      </c>
      <c r="E4479" s="33" t="s">
        <v>4741</v>
      </c>
      <c r="F4479" s="35">
        <v>27111602</v>
      </c>
      <c r="G4479" s="33" t="s">
        <v>15071</v>
      </c>
      <c r="H4479" s="33">
        <v>9</v>
      </c>
      <c r="I4479" s="33">
        <v>3</v>
      </c>
      <c r="J4479" s="36">
        <v>1</v>
      </c>
      <c r="K4479" s="37">
        <v>142800</v>
      </c>
      <c r="L4479" s="38" t="s">
        <v>15</v>
      </c>
      <c r="M4479" s="38" t="s">
        <v>13</v>
      </c>
    </row>
    <row r="4480" spans="1:13" s="39" customFormat="1" ht="12.75" x14ac:dyDescent="0.2">
      <c r="A4480" s="33" t="s">
        <v>21</v>
      </c>
      <c r="B4480" s="33" t="s">
        <v>553</v>
      </c>
      <c r="C4480" s="34">
        <v>10</v>
      </c>
      <c r="D4480" s="33" t="s">
        <v>74</v>
      </c>
      <c r="E4480" s="33" t="s">
        <v>4742</v>
      </c>
      <c r="F4480" s="35">
        <v>27111750</v>
      </c>
      <c r="G4480" s="33" t="s">
        <v>15071</v>
      </c>
      <c r="H4480" s="33">
        <v>9</v>
      </c>
      <c r="I4480" s="33">
        <v>3</v>
      </c>
      <c r="J4480" s="36">
        <v>1</v>
      </c>
      <c r="K4480" s="37">
        <v>71400</v>
      </c>
      <c r="L4480" s="38" t="s">
        <v>15</v>
      </c>
      <c r="M4480" s="38" t="s">
        <v>13</v>
      </c>
    </row>
    <row r="4481" spans="1:13" s="39" customFormat="1" ht="12.75" x14ac:dyDescent="0.2">
      <c r="A4481" s="33" t="s">
        <v>21</v>
      </c>
      <c r="B4481" s="33" t="s">
        <v>553</v>
      </c>
      <c r="C4481" s="34">
        <v>10</v>
      </c>
      <c r="D4481" s="33" t="s">
        <v>74</v>
      </c>
      <c r="E4481" s="33" t="s">
        <v>4743</v>
      </c>
      <c r="F4481" s="35">
        <v>27111750</v>
      </c>
      <c r="G4481" s="33" t="s">
        <v>15071</v>
      </c>
      <c r="H4481" s="33">
        <v>9</v>
      </c>
      <c r="I4481" s="33">
        <v>3</v>
      </c>
      <c r="J4481" s="36">
        <v>1</v>
      </c>
      <c r="K4481" s="37">
        <v>59500</v>
      </c>
      <c r="L4481" s="38" t="s">
        <v>15</v>
      </c>
      <c r="M4481" s="38" t="s">
        <v>13</v>
      </c>
    </row>
    <row r="4482" spans="1:13" s="39" customFormat="1" ht="12.75" x14ac:dyDescent="0.2">
      <c r="A4482" s="33" t="s">
        <v>21</v>
      </c>
      <c r="B4482" s="33" t="s">
        <v>553</v>
      </c>
      <c r="C4482" s="34">
        <v>10</v>
      </c>
      <c r="D4482" s="33" t="s">
        <v>74</v>
      </c>
      <c r="E4482" s="33" t="s">
        <v>4744</v>
      </c>
      <c r="F4482" s="35">
        <v>27110000</v>
      </c>
      <c r="G4482" s="33" t="s">
        <v>15071</v>
      </c>
      <c r="H4482" s="33">
        <v>9</v>
      </c>
      <c r="I4482" s="33">
        <v>3</v>
      </c>
      <c r="J4482" s="36">
        <v>1</v>
      </c>
      <c r="K4482" s="37">
        <v>23800</v>
      </c>
      <c r="L4482" s="38" t="s">
        <v>15</v>
      </c>
      <c r="M4482" s="38" t="s">
        <v>13</v>
      </c>
    </row>
    <row r="4483" spans="1:13" s="39" customFormat="1" ht="12.75" x14ac:dyDescent="0.2">
      <c r="A4483" s="33" t="s">
        <v>21</v>
      </c>
      <c r="B4483" s="33" t="s">
        <v>553</v>
      </c>
      <c r="C4483" s="34">
        <v>16</v>
      </c>
      <c r="D4483" s="33" t="s">
        <v>74</v>
      </c>
      <c r="E4483" s="33" t="s">
        <v>4745</v>
      </c>
      <c r="F4483" s="35">
        <v>27111702</v>
      </c>
      <c r="G4483" s="33" t="s">
        <v>15071</v>
      </c>
      <c r="H4483" s="33">
        <v>9</v>
      </c>
      <c r="I4483" s="33">
        <v>3</v>
      </c>
      <c r="J4483" s="36">
        <v>1</v>
      </c>
      <c r="K4483" s="37">
        <v>768753</v>
      </c>
      <c r="L4483" s="38" t="s">
        <v>15</v>
      </c>
      <c r="M4483" s="38" t="s">
        <v>13</v>
      </c>
    </row>
    <row r="4484" spans="1:13" s="39" customFormat="1" ht="12.75" x14ac:dyDescent="0.2">
      <c r="A4484" s="33" t="s">
        <v>21</v>
      </c>
      <c r="B4484" s="33" t="s">
        <v>553</v>
      </c>
      <c r="C4484" s="34">
        <v>16</v>
      </c>
      <c r="D4484" s="33" t="s">
        <v>74</v>
      </c>
      <c r="E4484" s="33" t="s">
        <v>4746</v>
      </c>
      <c r="F4484" s="35">
        <v>41114602</v>
      </c>
      <c r="G4484" s="33" t="s">
        <v>15071</v>
      </c>
      <c r="H4484" s="33">
        <v>9</v>
      </c>
      <c r="I4484" s="33">
        <v>3</v>
      </c>
      <c r="J4484" s="36">
        <v>1</v>
      </c>
      <c r="K4484" s="37">
        <v>202300</v>
      </c>
      <c r="L4484" s="38" t="s">
        <v>15</v>
      </c>
      <c r="M4484" s="38" t="s">
        <v>13</v>
      </c>
    </row>
    <row r="4485" spans="1:13" s="39" customFormat="1" ht="12.75" x14ac:dyDescent="0.2">
      <c r="A4485" s="33" t="s">
        <v>21</v>
      </c>
      <c r="B4485" s="33" t="s">
        <v>553</v>
      </c>
      <c r="C4485" s="34">
        <v>16</v>
      </c>
      <c r="D4485" s="33" t="s">
        <v>74</v>
      </c>
      <c r="E4485" s="33" t="s">
        <v>4747</v>
      </c>
      <c r="F4485" s="35">
        <v>27112914</v>
      </c>
      <c r="G4485" s="33" t="s">
        <v>15071</v>
      </c>
      <c r="H4485" s="33">
        <v>9</v>
      </c>
      <c r="I4485" s="33">
        <v>3</v>
      </c>
      <c r="J4485" s="36">
        <v>1</v>
      </c>
      <c r="K4485" s="37">
        <v>773500</v>
      </c>
      <c r="L4485" s="38" t="s">
        <v>15</v>
      </c>
      <c r="M4485" s="38" t="s">
        <v>13</v>
      </c>
    </row>
    <row r="4486" spans="1:13" s="39" customFormat="1" ht="12.75" x14ac:dyDescent="0.2">
      <c r="A4486" s="33" t="s">
        <v>21</v>
      </c>
      <c r="B4486" s="33" t="s">
        <v>558</v>
      </c>
      <c r="C4486" s="34">
        <v>10</v>
      </c>
      <c r="D4486" s="33" t="s">
        <v>78</v>
      </c>
      <c r="E4486" s="33" t="s">
        <v>4748</v>
      </c>
      <c r="F4486" s="35">
        <v>41113630</v>
      </c>
      <c r="G4486" s="33" t="s">
        <v>15071</v>
      </c>
      <c r="H4486" s="33">
        <v>9</v>
      </c>
      <c r="I4486" s="33">
        <v>3</v>
      </c>
      <c r="J4486" s="36">
        <v>1</v>
      </c>
      <c r="K4486" s="37">
        <v>180000</v>
      </c>
      <c r="L4486" s="38" t="s">
        <v>15</v>
      </c>
      <c r="M4486" s="38" t="s">
        <v>13</v>
      </c>
    </row>
    <row r="4487" spans="1:13" s="39" customFormat="1" ht="12.75" x14ac:dyDescent="0.2">
      <c r="A4487" s="33" t="s">
        <v>21</v>
      </c>
      <c r="B4487" s="33" t="s">
        <v>561</v>
      </c>
      <c r="C4487" s="34">
        <v>10</v>
      </c>
      <c r="D4487" s="33" t="s">
        <v>441</v>
      </c>
      <c r="E4487" s="33" t="s">
        <v>4749</v>
      </c>
      <c r="F4487" s="35">
        <v>22101619</v>
      </c>
      <c r="G4487" s="33" t="s">
        <v>15071</v>
      </c>
      <c r="H4487" s="33">
        <v>9</v>
      </c>
      <c r="I4487" s="33">
        <v>3</v>
      </c>
      <c r="J4487" s="36">
        <v>1</v>
      </c>
      <c r="K4487" s="37">
        <v>416500</v>
      </c>
      <c r="L4487" s="38" t="s">
        <v>15</v>
      </c>
      <c r="M4487" s="38" t="s">
        <v>13</v>
      </c>
    </row>
    <row r="4488" spans="1:13" s="39" customFormat="1" ht="12.75" x14ac:dyDescent="0.2">
      <c r="A4488" s="33" t="s">
        <v>21</v>
      </c>
      <c r="B4488" s="33" t="s">
        <v>566</v>
      </c>
      <c r="C4488" s="34">
        <v>16</v>
      </c>
      <c r="D4488" s="33" t="s">
        <v>82</v>
      </c>
      <c r="E4488" s="33" t="s">
        <v>4750</v>
      </c>
      <c r="F4488" s="35">
        <v>40101701</v>
      </c>
      <c r="G4488" s="33" t="s">
        <v>15071</v>
      </c>
      <c r="H4488" s="33">
        <v>10</v>
      </c>
      <c r="I4488" s="33">
        <v>2</v>
      </c>
      <c r="J4488" s="36">
        <v>2</v>
      </c>
      <c r="K4488" s="37">
        <v>14541800</v>
      </c>
      <c r="L4488" s="38" t="s">
        <v>15</v>
      </c>
      <c r="M4488" s="38" t="s">
        <v>13</v>
      </c>
    </row>
    <row r="4489" spans="1:13" s="39" customFormat="1" ht="12.75" x14ac:dyDescent="0.2">
      <c r="A4489" s="33" t="s">
        <v>21</v>
      </c>
      <c r="B4489" s="33" t="s">
        <v>566</v>
      </c>
      <c r="C4489" s="34">
        <v>16</v>
      </c>
      <c r="D4489" s="33" t="s">
        <v>82</v>
      </c>
      <c r="E4489" s="33" t="s">
        <v>4751</v>
      </c>
      <c r="F4489" s="35">
        <v>40101701</v>
      </c>
      <c r="G4489" s="33" t="s">
        <v>15071</v>
      </c>
      <c r="H4489" s="33">
        <v>10</v>
      </c>
      <c r="I4489" s="33">
        <v>2</v>
      </c>
      <c r="J4489" s="36">
        <v>2</v>
      </c>
      <c r="K4489" s="37">
        <v>4641000</v>
      </c>
      <c r="L4489" s="38" t="s">
        <v>15</v>
      </c>
      <c r="M4489" s="38" t="s">
        <v>13</v>
      </c>
    </row>
    <row r="4490" spans="1:13" s="39" customFormat="1" ht="12.75" x14ac:dyDescent="0.2">
      <c r="A4490" s="33" t="s">
        <v>21</v>
      </c>
      <c r="B4490" s="33" t="s">
        <v>566</v>
      </c>
      <c r="C4490" s="34">
        <v>16</v>
      </c>
      <c r="D4490" s="33" t="s">
        <v>82</v>
      </c>
      <c r="E4490" s="33" t="s">
        <v>4752</v>
      </c>
      <c r="F4490" s="35">
        <v>40101701</v>
      </c>
      <c r="G4490" s="33" t="s">
        <v>15071</v>
      </c>
      <c r="H4490" s="33">
        <v>10</v>
      </c>
      <c r="I4490" s="33">
        <v>2</v>
      </c>
      <c r="J4490" s="36">
        <v>5</v>
      </c>
      <c r="K4490" s="37">
        <v>9401000</v>
      </c>
      <c r="L4490" s="38" t="s">
        <v>15</v>
      </c>
      <c r="M4490" s="38" t="s">
        <v>13</v>
      </c>
    </row>
    <row r="4491" spans="1:13" s="39" customFormat="1" ht="12.75" x14ac:dyDescent="0.2">
      <c r="A4491" s="33" t="s">
        <v>21</v>
      </c>
      <c r="B4491" s="33" t="s">
        <v>566</v>
      </c>
      <c r="C4491" s="34">
        <v>16</v>
      </c>
      <c r="D4491" s="33" t="s">
        <v>82</v>
      </c>
      <c r="E4491" s="33" t="s">
        <v>4753</v>
      </c>
      <c r="F4491" s="35">
        <v>40101701</v>
      </c>
      <c r="G4491" s="33" t="s">
        <v>15071</v>
      </c>
      <c r="H4491" s="33">
        <v>10</v>
      </c>
      <c r="I4491" s="33">
        <v>2</v>
      </c>
      <c r="J4491" s="36">
        <v>1</v>
      </c>
      <c r="K4491" s="37">
        <v>1320900</v>
      </c>
      <c r="L4491" s="38" t="s">
        <v>15</v>
      </c>
      <c r="M4491" s="38" t="s">
        <v>13</v>
      </c>
    </row>
    <row r="4492" spans="1:13" s="39" customFormat="1" ht="12.75" x14ac:dyDescent="0.2">
      <c r="A4492" s="33" t="s">
        <v>21</v>
      </c>
      <c r="B4492" s="33" t="s">
        <v>583</v>
      </c>
      <c r="C4492" s="34">
        <v>10</v>
      </c>
      <c r="D4492" s="33" t="s">
        <v>91</v>
      </c>
      <c r="E4492" s="33" t="s">
        <v>14146</v>
      </c>
      <c r="F4492" s="35">
        <v>52151709</v>
      </c>
      <c r="G4492" s="33" t="s">
        <v>15071</v>
      </c>
      <c r="H4492" s="33">
        <v>10</v>
      </c>
      <c r="I4492" s="33">
        <v>2</v>
      </c>
      <c r="J4492" s="36">
        <v>112</v>
      </c>
      <c r="K4492" s="37">
        <v>3012800</v>
      </c>
      <c r="L4492" s="38" t="s">
        <v>15</v>
      </c>
      <c r="M4492" s="38" t="s">
        <v>13</v>
      </c>
    </row>
    <row r="4493" spans="1:13" s="39" customFormat="1" ht="12.75" x14ac:dyDescent="0.2">
      <c r="A4493" s="33" t="s">
        <v>21</v>
      </c>
      <c r="B4493" s="33" t="s">
        <v>583</v>
      </c>
      <c r="C4493" s="34">
        <v>10</v>
      </c>
      <c r="D4493" s="33" t="s">
        <v>91</v>
      </c>
      <c r="E4493" s="33" t="s">
        <v>4754</v>
      </c>
      <c r="F4493" s="35">
        <v>52152102</v>
      </c>
      <c r="G4493" s="33" t="s">
        <v>15071</v>
      </c>
      <c r="H4493" s="33">
        <v>10</v>
      </c>
      <c r="I4493" s="33">
        <v>2</v>
      </c>
      <c r="J4493" s="36">
        <v>200</v>
      </c>
      <c r="K4493" s="37">
        <v>360000</v>
      </c>
      <c r="L4493" s="38" t="s">
        <v>15</v>
      </c>
      <c r="M4493" s="38" t="s">
        <v>13</v>
      </c>
    </row>
    <row r="4494" spans="1:13" s="39" customFormat="1" ht="12.75" x14ac:dyDescent="0.2">
      <c r="A4494" s="33" t="s">
        <v>21</v>
      </c>
      <c r="B4494" s="33" t="s">
        <v>583</v>
      </c>
      <c r="C4494" s="34">
        <v>10</v>
      </c>
      <c r="D4494" s="33" t="s">
        <v>91</v>
      </c>
      <c r="E4494" s="33" t="s">
        <v>4755</v>
      </c>
      <c r="F4494" s="35">
        <v>52152104</v>
      </c>
      <c r="G4494" s="33" t="s">
        <v>15071</v>
      </c>
      <c r="H4494" s="33">
        <v>10</v>
      </c>
      <c r="I4494" s="33">
        <v>2</v>
      </c>
      <c r="J4494" s="36">
        <v>250</v>
      </c>
      <c r="K4494" s="37">
        <v>1000000</v>
      </c>
      <c r="L4494" s="38" t="s">
        <v>15</v>
      </c>
      <c r="M4494" s="38" t="s">
        <v>13</v>
      </c>
    </row>
    <row r="4495" spans="1:13" s="39" customFormat="1" ht="12.75" x14ac:dyDescent="0.2">
      <c r="A4495" s="33" t="s">
        <v>21</v>
      </c>
      <c r="B4495" s="33" t="s">
        <v>583</v>
      </c>
      <c r="C4495" s="34">
        <v>10</v>
      </c>
      <c r="D4495" s="33" t="s">
        <v>91</v>
      </c>
      <c r="E4495" s="33" t="s">
        <v>4756</v>
      </c>
      <c r="F4495" s="35">
        <v>5215201</v>
      </c>
      <c r="G4495" s="33" t="s">
        <v>15071</v>
      </c>
      <c r="H4495" s="33">
        <v>10</v>
      </c>
      <c r="I4495" s="33">
        <v>2</v>
      </c>
      <c r="J4495" s="36">
        <v>10</v>
      </c>
      <c r="K4495" s="37">
        <v>619000</v>
      </c>
      <c r="L4495" s="38" t="s">
        <v>15</v>
      </c>
      <c r="M4495" s="38" t="s">
        <v>13</v>
      </c>
    </row>
    <row r="4496" spans="1:13" s="39" customFormat="1" ht="12.75" x14ac:dyDescent="0.2">
      <c r="A4496" s="33" t="s">
        <v>21</v>
      </c>
      <c r="B4496" s="33" t="s">
        <v>583</v>
      </c>
      <c r="C4496" s="34">
        <v>10</v>
      </c>
      <c r="D4496" s="33" t="s">
        <v>91</v>
      </c>
      <c r="E4496" s="33" t="s">
        <v>4757</v>
      </c>
      <c r="F4496" s="35">
        <v>48101915</v>
      </c>
      <c r="G4496" s="33" t="s">
        <v>15071</v>
      </c>
      <c r="H4496" s="33">
        <v>10</v>
      </c>
      <c r="I4496" s="33">
        <v>2</v>
      </c>
      <c r="J4496" s="36">
        <v>12</v>
      </c>
      <c r="K4496" s="37">
        <v>1150800</v>
      </c>
      <c r="L4496" s="38" t="s">
        <v>15</v>
      </c>
      <c r="M4496" s="38" t="s">
        <v>13</v>
      </c>
    </row>
    <row r="4497" spans="1:13" s="39" customFormat="1" ht="12.75" x14ac:dyDescent="0.2">
      <c r="A4497" s="33" t="s">
        <v>21</v>
      </c>
      <c r="B4497" s="33" t="s">
        <v>583</v>
      </c>
      <c r="C4497" s="34">
        <v>10</v>
      </c>
      <c r="D4497" s="33" t="s">
        <v>91</v>
      </c>
      <c r="E4497" s="33" t="s">
        <v>4758</v>
      </c>
      <c r="F4497" s="35">
        <v>48101915</v>
      </c>
      <c r="G4497" s="33" t="s">
        <v>15071</v>
      </c>
      <c r="H4497" s="33">
        <v>10</v>
      </c>
      <c r="I4497" s="33">
        <v>2</v>
      </c>
      <c r="J4497" s="36">
        <v>6</v>
      </c>
      <c r="K4497" s="37">
        <v>509400</v>
      </c>
      <c r="L4497" s="38" t="s">
        <v>15</v>
      </c>
      <c r="M4497" s="38" t="s">
        <v>13</v>
      </c>
    </row>
    <row r="4498" spans="1:13" s="39" customFormat="1" ht="12.75" x14ac:dyDescent="0.2">
      <c r="A4498" s="33" t="s">
        <v>21</v>
      </c>
      <c r="B4498" s="33" t="s">
        <v>583</v>
      </c>
      <c r="C4498" s="34">
        <v>10</v>
      </c>
      <c r="D4498" s="33" t="s">
        <v>91</v>
      </c>
      <c r="E4498" s="33" t="s">
        <v>4759</v>
      </c>
      <c r="F4498" s="35">
        <v>13101723</v>
      </c>
      <c r="G4498" s="33" t="s">
        <v>15071</v>
      </c>
      <c r="H4498" s="33">
        <v>10</v>
      </c>
      <c r="I4498" s="33">
        <v>2</v>
      </c>
      <c r="J4498" s="36">
        <v>3</v>
      </c>
      <c r="K4498" s="37">
        <v>374700</v>
      </c>
      <c r="L4498" s="38" t="s">
        <v>15</v>
      </c>
      <c r="M4498" s="38" t="s">
        <v>13</v>
      </c>
    </row>
    <row r="4499" spans="1:13" s="39" customFormat="1" ht="12.75" x14ac:dyDescent="0.2">
      <c r="A4499" s="33" t="s">
        <v>21</v>
      </c>
      <c r="B4499" s="33" t="s">
        <v>611</v>
      </c>
      <c r="C4499" s="34">
        <v>10</v>
      </c>
      <c r="D4499" s="33" t="s">
        <v>108</v>
      </c>
      <c r="E4499" s="33" t="s">
        <v>4760</v>
      </c>
      <c r="F4499" s="35">
        <v>93151518</v>
      </c>
      <c r="G4499" s="33" t="s">
        <v>15070</v>
      </c>
      <c r="H4499" s="33">
        <v>10</v>
      </c>
      <c r="I4499" s="33">
        <v>1</v>
      </c>
      <c r="J4499" s="36">
        <v>1</v>
      </c>
      <c r="K4499" s="37">
        <v>1513529</v>
      </c>
      <c r="L4499" s="38" t="s">
        <v>12</v>
      </c>
      <c r="M4499" s="38" t="s">
        <v>13</v>
      </c>
    </row>
    <row r="4500" spans="1:13" s="39" customFormat="1" ht="12.75" x14ac:dyDescent="0.2">
      <c r="A4500" s="33" t="s">
        <v>4761</v>
      </c>
      <c r="B4500" s="33" t="s">
        <v>546</v>
      </c>
      <c r="C4500" s="34">
        <v>16</v>
      </c>
      <c r="D4500" s="33" t="s">
        <v>43</v>
      </c>
      <c r="E4500" s="33" t="s">
        <v>43</v>
      </c>
      <c r="F4500" s="35">
        <v>0</v>
      </c>
      <c r="G4500" s="33" t="s">
        <v>313</v>
      </c>
      <c r="H4500" s="33">
        <v>3</v>
      </c>
      <c r="I4500" s="33">
        <v>9</v>
      </c>
      <c r="J4500" s="36">
        <v>1</v>
      </c>
      <c r="K4500" s="37">
        <v>52000000</v>
      </c>
      <c r="L4500" s="38" t="s">
        <v>12</v>
      </c>
      <c r="M4500" s="38" t="s">
        <v>13</v>
      </c>
    </row>
    <row r="4501" spans="1:13" s="39" customFormat="1" ht="12.75" x14ac:dyDescent="0.2">
      <c r="A4501" s="33" t="s">
        <v>4761</v>
      </c>
      <c r="B4501" s="33" t="s">
        <v>547</v>
      </c>
      <c r="C4501" s="34">
        <v>16</v>
      </c>
      <c r="D4501" s="33" t="s">
        <v>73</v>
      </c>
      <c r="E4501" s="33" t="s">
        <v>4766</v>
      </c>
      <c r="F4501" s="35">
        <v>86121503</v>
      </c>
      <c r="G4501" s="33" t="s">
        <v>313</v>
      </c>
      <c r="H4501" s="33">
        <v>3</v>
      </c>
      <c r="I4501" s="33">
        <v>9</v>
      </c>
      <c r="J4501" s="36">
        <v>1</v>
      </c>
      <c r="K4501" s="37">
        <v>462161468.86000001</v>
      </c>
      <c r="L4501" s="38" t="s">
        <v>12</v>
      </c>
      <c r="M4501" s="38" t="s">
        <v>13</v>
      </c>
    </row>
    <row r="4502" spans="1:13" s="39" customFormat="1" ht="12.75" x14ac:dyDescent="0.2">
      <c r="A4502" s="33" t="s">
        <v>4761</v>
      </c>
      <c r="B4502" s="33" t="s">
        <v>547</v>
      </c>
      <c r="C4502" s="34">
        <v>16</v>
      </c>
      <c r="D4502" s="33" t="s">
        <v>73</v>
      </c>
      <c r="E4502" s="33" t="s">
        <v>4767</v>
      </c>
      <c r="F4502" s="35">
        <v>86121503</v>
      </c>
      <c r="G4502" s="33" t="s">
        <v>313</v>
      </c>
      <c r="H4502" s="33">
        <v>1</v>
      </c>
      <c r="I4502" s="33">
        <v>3</v>
      </c>
      <c r="J4502" s="36">
        <v>1</v>
      </c>
      <c r="K4502" s="37">
        <v>89838531.140000001</v>
      </c>
      <c r="L4502" s="38" t="s">
        <v>12</v>
      </c>
      <c r="M4502" s="38" t="s">
        <v>2371</v>
      </c>
    </row>
    <row r="4503" spans="1:13" s="39" customFormat="1" ht="12.75" x14ac:dyDescent="0.2">
      <c r="A4503" s="33" t="s">
        <v>4761</v>
      </c>
      <c r="B4503" s="33" t="s">
        <v>548</v>
      </c>
      <c r="C4503" s="34">
        <v>10</v>
      </c>
      <c r="D4503" s="33" t="s">
        <v>5907</v>
      </c>
      <c r="E4503" s="33" t="s">
        <v>4768</v>
      </c>
      <c r="F4503" s="35">
        <v>93161601</v>
      </c>
      <c r="G4503" s="33" t="s">
        <v>15070</v>
      </c>
      <c r="H4503" s="33">
        <v>1</v>
      </c>
      <c r="I4503" s="33">
        <v>1</v>
      </c>
      <c r="J4503" s="36">
        <v>1</v>
      </c>
      <c r="K4503" s="37">
        <v>957400</v>
      </c>
      <c r="L4503" s="38" t="s">
        <v>12</v>
      </c>
      <c r="M4503" s="38" t="s">
        <v>13</v>
      </c>
    </row>
    <row r="4504" spans="1:13" s="39" customFormat="1" ht="12.75" x14ac:dyDescent="0.2">
      <c r="A4504" s="33" t="s">
        <v>4761</v>
      </c>
      <c r="B4504" s="33" t="s">
        <v>548</v>
      </c>
      <c r="C4504" s="34">
        <v>10</v>
      </c>
      <c r="D4504" s="33" t="s">
        <v>5907</v>
      </c>
      <c r="E4504" s="33" t="s">
        <v>4769</v>
      </c>
      <c r="F4504" s="35">
        <v>93161601</v>
      </c>
      <c r="G4504" s="33" t="s">
        <v>15070</v>
      </c>
      <c r="H4504" s="33">
        <v>4</v>
      </c>
      <c r="I4504" s="33">
        <v>1</v>
      </c>
      <c r="J4504" s="36">
        <v>1</v>
      </c>
      <c r="K4504" s="37">
        <v>1065000</v>
      </c>
      <c r="L4504" s="38" t="s">
        <v>12</v>
      </c>
      <c r="M4504" s="38" t="s">
        <v>13</v>
      </c>
    </row>
    <row r="4505" spans="1:13" s="39" customFormat="1" ht="12.75" x14ac:dyDescent="0.2">
      <c r="A4505" s="33" t="s">
        <v>4761</v>
      </c>
      <c r="B4505" s="33" t="s">
        <v>548</v>
      </c>
      <c r="C4505" s="34">
        <v>10</v>
      </c>
      <c r="D4505" s="33" t="s">
        <v>5907</v>
      </c>
      <c r="E4505" s="33" t="s">
        <v>4768</v>
      </c>
      <c r="F4505" s="35">
        <v>93161601</v>
      </c>
      <c r="G4505" s="33" t="s">
        <v>15070</v>
      </c>
      <c r="H4505" s="33">
        <v>1</v>
      </c>
      <c r="I4505" s="33">
        <v>1</v>
      </c>
      <c r="J4505" s="36">
        <v>1</v>
      </c>
      <c r="K4505" s="37">
        <v>477600</v>
      </c>
      <c r="L4505" s="38" t="s">
        <v>12</v>
      </c>
      <c r="M4505" s="38" t="s">
        <v>13</v>
      </c>
    </row>
    <row r="4506" spans="1:13" s="39" customFormat="1" ht="12.75" x14ac:dyDescent="0.2">
      <c r="A4506" s="33" t="s">
        <v>4761</v>
      </c>
      <c r="B4506" s="33" t="s">
        <v>549</v>
      </c>
      <c r="C4506" s="34">
        <v>10</v>
      </c>
      <c r="D4506" s="33" t="s">
        <v>14</v>
      </c>
      <c r="E4506" s="33" t="s">
        <v>4770</v>
      </c>
      <c r="F4506" s="35">
        <v>93161602</v>
      </c>
      <c r="G4506" s="33" t="s">
        <v>15070</v>
      </c>
      <c r="H4506" s="33">
        <v>1</v>
      </c>
      <c r="I4506" s="33">
        <v>1</v>
      </c>
      <c r="J4506" s="36">
        <v>1</v>
      </c>
      <c r="K4506" s="37">
        <v>166661007</v>
      </c>
      <c r="L4506" s="38" t="s">
        <v>12</v>
      </c>
      <c r="M4506" s="38" t="s">
        <v>13</v>
      </c>
    </row>
    <row r="4507" spans="1:13" s="39" customFormat="1" ht="12.75" x14ac:dyDescent="0.2">
      <c r="A4507" s="33" t="s">
        <v>4761</v>
      </c>
      <c r="B4507" s="33" t="s">
        <v>549</v>
      </c>
      <c r="C4507" s="34">
        <v>10</v>
      </c>
      <c r="D4507" s="33" t="s">
        <v>14</v>
      </c>
      <c r="E4507" s="33" t="s">
        <v>4771</v>
      </c>
      <c r="F4507" s="35">
        <v>93161602</v>
      </c>
      <c r="G4507" s="33" t="s">
        <v>15070</v>
      </c>
      <c r="H4507" s="33">
        <v>1</v>
      </c>
      <c r="I4507" s="33">
        <v>1</v>
      </c>
      <c r="J4507" s="36">
        <v>1</v>
      </c>
      <c r="K4507" s="37">
        <v>32199200</v>
      </c>
      <c r="L4507" s="38" t="s">
        <v>12</v>
      </c>
      <c r="M4507" s="38" t="s">
        <v>13</v>
      </c>
    </row>
    <row r="4508" spans="1:13" s="39" customFormat="1" ht="12.75" x14ac:dyDescent="0.2">
      <c r="A4508" s="33" t="s">
        <v>4761</v>
      </c>
      <c r="B4508" s="33" t="s">
        <v>551</v>
      </c>
      <c r="C4508" s="34">
        <v>10</v>
      </c>
      <c r="D4508" s="33" t="s">
        <v>440</v>
      </c>
      <c r="E4508" s="33" t="s">
        <v>4772</v>
      </c>
      <c r="F4508" s="35">
        <v>93161504</v>
      </c>
      <c r="G4508" s="33" t="s">
        <v>15070</v>
      </c>
      <c r="H4508" s="33">
        <v>1</v>
      </c>
      <c r="I4508" s="33">
        <v>1</v>
      </c>
      <c r="J4508" s="36">
        <v>1</v>
      </c>
      <c r="K4508" s="37">
        <v>3200635</v>
      </c>
      <c r="L4508" s="38" t="s">
        <v>12</v>
      </c>
      <c r="M4508" s="38" t="s">
        <v>13</v>
      </c>
    </row>
    <row r="4509" spans="1:13" s="39" customFormat="1" ht="12.75" x14ac:dyDescent="0.2">
      <c r="A4509" s="33" t="s">
        <v>4761</v>
      </c>
      <c r="B4509" s="33" t="s">
        <v>551</v>
      </c>
      <c r="C4509" s="34">
        <v>10</v>
      </c>
      <c r="D4509" s="33" t="s">
        <v>440</v>
      </c>
      <c r="E4509" s="33" t="s">
        <v>4773</v>
      </c>
      <c r="F4509" s="35">
        <v>93161504</v>
      </c>
      <c r="G4509" s="33" t="s">
        <v>15070</v>
      </c>
      <c r="H4509" s="33">
        <v>1</v>
      </c>
      <c r="I4509" s="33">
        <v>1</v>
      </c>
      <c r="J4509" s="36">
        <v>1</v>
      </c>
      <c r="K4509" s="37">
        <v>118148</v>
      </c>
      <c r="L4509" s="38" t="s">
        <v>12</v>
      </c>
      <c r="M4509" s="38" t="s">
        <v>13</v>
      </c>
    </row>
    <row r="4510" spans="1:13" s="39" customFormat="1" ht="12.75" x14ac:dyDescent="0.2">
      <c r="A4510" s="33" t="s">
        <v>4761</v>
      </c>
      <c r="B4510" s="33" t="s">
        <v>551</v>
      </c>
      <c r="C4510" s="34">
        <v>10</v>
      </c>
      <c r="D4510" s="33" t="s">
        <v>440</v>
      </c>
      <c r="E4510" s="33" t="s">
        <v>4774</v>
      </c>
      <c r="F4510" s="35">
        <v>93161504</v>
      </c>
      <c r="G4510" s="33" t="s">
        <v>15070</v>
      </c>
      <c r="H4510" s="33">
        <v>1</v>
      </c>
      <c r="I4510" s="33">
        <v>1</v>
      </c>
      <c r="J4510" s="36">
        <v>1</v>
      </c>
      <c r="K4510" s="37">
        <v>803302</v>
      </c>
      <c r="L4510" s="38" t="s">
        <v>12</v>
      </c>
      <c r="M4510" s="38" t="s">
        <v>13</v>
      </c>
    </row>
    <row r="4511" spans="1:13" s="39" customFormat="1" ht="12.75" x14ac:dyDescent="0.2">
      <c r="A4511" s="33" t="s">
        <v>4761</v>
      </c>
      <c r="B4511" s="33" t="s">
        <v>551</v>
      </c>
      <c r="C4511" s="34">
        <v>10</v>
      </c>
      <c r="D4511" s="33" t="s">
        <v>440</v>
      </c>
      <c r="E4511" s="33" t="s">
        <v>4775</v>
      </c>
      <c r="F4511" s="35">
        <v>93161504</v>
      </c>
      <c r="G4511" s="33" t="s">
        <v>15070</v>
      </c>
      <c r="H4511" s="33">
        <v>1</v>
      </c>
      <c r="I4511" s="33">
        <v>1</v>
      </c>
      <c r="J4511" s="36">
        <v>1</v>
      </c>
      <c r="K4511" s="37">
        <v>1039500</v>
      </c>
      <c r="L4511" s="38" t="s">
        <v>12</v>
      </c>
      <c r="M4511" s="38" t="s">
        <v>13</v>
      </c>
    </row>
    <row r="4512" spans="1:13" s="39" customFormat="1" ht="12.75" x14ac:dyDescent="0.2">
      <c r="A4512" s="33" t="s">
        <v>4761</v>
      </c>
      <c r="B4512" s="33" t="s">
        <v>551</v>
      </c>
      <c r="C4512" s="34">
        <v>10</v>
      </c>
      <c r="D4512" s="33" t="s">
        <v>440</v>
      </c>
      <c r="E4512" s="33" t="s">
        <v>4776</v>
      </c>
      <c r="F4512" s="35">
        <v>93161504</v>
      </c>
      <c r="G4512" s="33" t="s">
        <v>15070</v>
      </c>
      <c r="H4512" s="33">
        <v>1</v>
      </c>
      <c r="I4512" s="33">
        <v>1</v>
      </c>
      <c r="J4512" s="36">
        <v>1</v>
      </c>
      <c r="K4512" s="37">
        <v>721700</v>
      </c>
      <c r="L4512" s="38" t="s">
        <v>12</v>
      </c>
      <c r="M4512" s="38" t="s">
        <v>13</v>
      </c>
    </row>
    <row r="4513" spans="1:13" s="39" customFormat="1" ht="12.75" x14ac:dyDescent="0.2">
      <c r="A4513" s="33" t="s">
        <v>4761</v>
      </c>
      <c r="B4513" s="33" t="s">
        <v>551</v>
      </c>
      <c r="C4513" s="34">
        <v>10</v>
      </c>
      <c r="D4513" s="33" t="s">
        <v>440</v>
      </c>
      <c r="E4513" s="33" t="s">
        <v>4777</v>
      </c>
      <c r="F4513" s="35">
        <v>93161504</v>
      </c>
      <c r="G4513" s="33" t="s">
        <v>15070</v>
      </c>
      <c r="H4513" s="33">
        <v>1</v>
      </c>
      <c r="I4513" s="33">
        <v>1</v>
      </c>
      <c r="J4513" s="36">
        <v>1</v>
      </c>
      <c r="K4513" s="37">
        <v>2046980</v>
      </c>
      <c r="L4513" s="38" t="s">
        <v>12</v>
      </c>
      <c r="M4513" s="38" t="s">
        <v>13</v>
      </c>
    </row>
    <row r="4514" spans="1:13" s="39" customFormat="1" ht="12.75" x14ac:dyDescent="0.2">
      <c r="A4514" s="33" t="s">
        <v>4761</v>
      </c>
      <c r="B4514" s="33" t="s">
        <v>551</v>
      </c>
      <c r="C4514" s="34">
        <v>10</v>
      </c>
      <c r="D4514" s="33" t="s">
        <v>440</v>
      </c>
      <c r="E4514" s="33" t="s">
        <v>4778</v>
      </c>
      <c r="F4514" s="35">
        <v>93161504</v>
      </c>
      <c r="G4514" s="33" t="s">
        <v>15070</v>
      </c>
      <c r="H4514" s="33">
        <v>2</v>
      </c>
      <c r="I4514" s="33">
        <v>2</v>
      </c>
      <c r="J4514" s="36">
        <v>1</v>
      </c>
      <c r="K4514" s="37">
        <v>147520</v>
      </c>
      <c r="L4514" s="38" t="s">
        <v>12</v>
      </c>
      <c r="M4514" s="38" t="s">
        <v>13</v>
      </c>
    </row>
    <row r="4515" spans="1:13" s="39" customFormat="1" ht="12.75" x14ac:dyDescent="0.2">
      <c r="A4515" s="33" t="s">
        <v>4761</v>
      </c>
      <c r="B4515" s="33" t="s">
        <v>551</v>
      </c>
      <c r="C4515" s="34">
        <v>10</v>
      </c>
      <c r="D4515" s="33" t="s">
        <v>440</v>
      </c>
      <c r="E4515" s="33" t="s">
        <v>4779</v>
      </c>
      <c r="F4515" s="35">
        <v>93161504</v>
      </c>
      <c r="G4515" s="33" t="s">
        <v>15070</v>
      </c>
      <c r="H4515" s="33">
        <v>1</v>
      </c>
      <c r="I4515" s="33">
        <v>1</v>
      </c>
      <c r="J4515" s="36">
        <v>1</v>
      </c>
      <c r="K4515" s="37">
        <v>38883484</v>
      </c>
      <c r="L4515" s="38" t="s">
        <v>12</v>
      </c>
      <c r="M4515" s="38" t="s">
        <v>13</v>
      </c>
    </row>
    <row r="4516" spans="1:13" s="39" customFormat="1" ht="12.75" x14ac:dyDescent="0.2">
      <c r="A4516" s="33" t="s">
        <v>4761</v>
      </c>
      <c r="B4516" s="33" t="s">
        <v>551</v>
      </c>
      <c r="C4516" s="34">
        <v>10</v>
      </c>
      <c r="D4516" s="33" t="s">
        <v>440</v>
      </c>
      <c r="E4516" s="33" t="s">
        <v>4780</v>
      </c>
      <c r="F4516" s="35">
        <v>93161504</v>
      </c>
      <c r="G4516" s="33" t="s">
        <v>15070</v>
      </c>
      <c r="H4516" s="33">
        <v>1</v>
      </c>
      <c r="I4516" s="33">
        <v>1</v>
      </c>
      <c r="J4516" s="36">
        <v>1</v>
      </c>
      <c r="K4516" s="37">
        <v>1288000</v>
      </c>
      <c r="L4516" s="38" t="s">
        <v>12</v>
      </c>
      <c r="M4516" s="38" t="s">
        <v>13</v>
      </c>
    </row>
    <row r="4517" spans="1:13" s="39" customFormat="1" ht="12.75" x14ac:dyDescent="0.2">
      <c r="A4517" s="33" t="s">
        <v>4761</v>
      </c>
      <c r="B4517" s="33" t="s">
        <v>551</v>
      </c>
      <c r="C4517" s="34">
        <v>10</v>
      </c>
      <c r="D4517" s="33" t="s">
        <v>440</v>
      </c>
      <c r="E4517" s="33" t="s">
        <v>4781</v>
      </c>
      <c r="F4517" s="35">
        <v>93161504</v>
      </c>
      <c r="G4517" s="33" t="s">
        <v>15070</v>
      </c>
      <c r="H4517" s="33">
        <v>3</v>
      </c>
      <c r="I4517" s="33">
        <v>9</v>
      </c>
      <c r="J4517" s="36">
        <v>1</v>
      </c>
      <c r="K4517" s="37">
        <v>101589</v>
      </c>
      <c r="L4517" s="38" t="s">
        <v>12</v>
      </c>
      <c r="M4517" s="38" t="s">
        <v>13</v>
      </c>
    </row>
    <row r="4518" spans="1:13" s="39" customFormat="1" ht="12.75" x14ac:dyDescent="0.2">
      <c r="A4518" s="33" t="s">
        <v>4761</v>
      </c>
      <c r="B4518" s="33" t="s">
        <v>552</v>
      </c>
      <c r="C4518" s="34">
        <v>16</v>
      </c>
      <c r="D4518" s="33" t="s">
        <v>13908</v>
      </c>
      <c r="E4518" s="33" t="s">
        <v>4782</v>
      </c>
      <c r="F4518" s="35">
        <v>49241500</v>
      </c>
      <c r="G4518" s="33" t="s">
        <v>15071</v>
      </c>
      <c r="H4518" s="33">
        <v>4</v>
      </c>
      <c r="I4518" s="33">
        <v>2</v>
      </c>
      <c r="J4518" s="36">
        <v>1</v>
      </c>
      <c r="K4518" s="37">
        <v>8500000</v>
      </c>
      <c r="L4518" s="38" t="s">
        <v>15</v>
      </c>
      <c r="M4518" s="38" t="s">
        <v>13</v>
      </c>
    </row>
    <row r="4519" spans="1:13" s="39" customFormat="1" ht="12.75" x14ac:dyDescent="0.2">
      <c r="A4519" s="33" t="s">
        <v>4761</v>
      </c>
      <c r="B4519" s="33" t="s">
        <v>553</v>
      </c>
      <c r="C4519" s="34">
        <v>10</v>
      </c>
      <c r="D4519" s="33" t="s">
        <v>74</v>
      </c>
      <c r="E4519" s="33" t="s">
        <v>4783</v>
      </c>
      <c r="F4519" s="35">
        <v>27112007</v>
      </c>
      <c r="G4519" s="33" t="s">
        <v>15071</v>
      </c>
      <c r="H4519" s="33">
        <v>4</v>
      </c>
      <c r="I4519" s="33">
        <v>2</v>
      </c>
      <c r="J4519" s="36">
        <v>4</v>
      </c>
      <c r="K4519" s="37">
        <v>83408.52</v>
      </c>
      <c r="L4519" s="38" t="s">
        <v>15</v>
      </c>
      <c r="M4519" s="38" t="s">
        <v>13</v>
      </c>
    </row>
    <row r="4520" spans="1:13" s="39" customFormat="1" ht="12.75" x14ac:dyDescent="0.2">
      <c r="A4520" s="33" t="s">
        <v>4761</v>
      </c>
      <c r="B4520" s="33" t="s">
        <v>553</v>
      </c>
      <c r="C4520" s="34">
        <v>10</v>
      </c>
      <c r="D4520" s="33" t="s">
        <v>74</v>
      </c>
      <c r="E4520" s="33" t="s">
        <v>4784</v>
      </c>
      <c r="F4520" s="35">
        <v>27112007</v>
      </c>
      <c r="G4520" s="33" t="s">
        <v>15071</v>
      </c>
      <c r="H4520" s="33">
        <v>4</v>
      </c>
      <c r="I4520" s="33">
        <v>2</v>
      </c>
      <c r="J4520" s="36">
        <v>4</v>
      </c>
      <c r="K4520" s="37">
        <v>83408.52</v>
      </c>
      <c r="L4520" s="38" t="s">
        <v>15</v>
      </c>
      <c r="M4520" s="38" t="s">
        <v>13</v>
      </c>
    </row>
    <row r="4521" spans="1:13" s="39" customFormat="1" ht="12.75" x14ac:dyDescent="0.2">
      <c r="A4521" s="33" t="s">
        <v>4761</v>
      </c>
      <c r="B4521" s="33" t="s">
        <v>553</v>
      </c>
      <c r="C4521" s="34">
        <v>10</v>
      </c>
      <c r="D4521" s="33" t="s">
        <v>74</v>
      </c>
      <c r="E4521" s="33" t="s">
        <v>4785</v>
      </c>
      <c r="F4521" s="35">
        <v>27112126</v>
      </c>
      <c r="G4521" s="33" t="s">
        <v>15071</v>
      </c>
      <c r="H4521" s="33">
        <v>4</v>
      </c>
      <c r="I4521" s="33">
        <v>2</v>
      </c>
      <c r="J4521" s="36">
        <v>4</v>
      </c>
      <c r="K4521" s="37">
        <v>98235.56</v>
      </c>
      <c r="L4521" s="38" t="s">
        <v>15</v>
      </c>
      <c r="M4521" s="38" t="s">
        <v>13</v>
      </c>
    </row>
    <row r="4522" spans="1:13" s="39" customFormat="1" ht="12.75" x14ac:dyDescent="0.2">
      <c r="A4522" s="33" t="s">
        <v>4761</v>
      </c>
      <c r="B4522" s="33" t="s">
        <v>553</v>
      </c>
      <c r="C4522" s="34">
        <v>10</v>
      </c>
      <c r="D4522" s="33" t="s">
        <v>74</v>
      </c>
      <c r="E4522" s="33" t="s">
        <v>4786</v>
      </c>
      <c r="F4522" s="35">
        <v>27111723</v>
      </c>
      <c r="G4522" s="33" t="s">
        <v>15071</v>
      </c>
      <c r="H4522" s="33">
        <v>4</v>
      </c>
      <c r="I4522" s="33">
        <v>2</v>
      </c>
      <c r="J4522" s="36">
        <v>4</v>
      </c>
      <c r="K4522" s="37">
        <v>83408.52</v>
      </c>
      <c r="L4522" s="38" t="s">
        <v>15</v>
      </c>
      <c r="M4522" s="38" t="s">
        <v>13</v>
      </c>
    </row>
    <row r="4523" spans="1:13" s="39" customFormat="1" ht="12.75" x14ac:dyDescent="0.2">
      <c r="A4523" s="33" t="s">
        <v>4761</v>
      </c>
      <c r="B4523" s="33" t="s">
        <v>553</v>
      </c>
      <c r="C4523" s="34">
        <v>10</v>
      </c>
      <c r="D4523" s="33" t="s">
        <v>74</v>
      </c>
      <c r="E4523" s="33" t="s">
        <v>4787</v>
      </c>
      <c r="F4523" s="35">
        <v>27112107</v>
      </c>
      <c r="G4523" s="33" t="s">
        <v>15071</v>
      </c>
      <c r="H4523" s="33">
        <v>4</v>
      </c>
      <c r="I4523" s="33">
        <v>2</v>
      </c>
      <c r="J4523" s="36">
        <v>4</v>
      </c>
      <c r="K4523" s="37">
        <v>98235.56</v>
      </c>
      <c r="L4523" s="38" t="s">
        <v>15</v>
      </c>
      <c r="M4523" s="38" t="s">
        <v>13</v>
      </c>
    </row>
    <row r="4524" spans="1:13" s="39" customFormat="1" ht="12.75" x14ac:dyDescent="0.2">
      <c r="A4524" s="33" t="s">
        <v>4761</v>
      </c>
      <c r="B4524" s="33" t="s">
        <v>553</v>
      </c>
      <c r="C4524" s="34">
        <v>10</v>
      </c>
      <c r="D4524" s="33" t="s">
        <v>74</v>
      </c>
      <c r="E4524" s="33" t="s">
        <v>4788</v>
      </c>
      <c r="F4524" s="35">
        <v>23241610</v>
      </c>
      <c r="G4524" s="33" t="s">
        <v>15071</v>
      </c>
      <c r="H4524" s="33">
        <v>4</v>
      </c>
      <c r="I4524" s="33">
        <v>2</v>
      </c>
      <c r="J4524" s="36">
        <v>4</v>
      </c>
      <c r="K4524" s="37">
        <v>101943.32</v>
      </c>
      <c r="L4524" s="38" t="s">
        <v>15</v>
      </c>
      <c r="M4524" s="38" t="s">
        <v>13</v>
      </c>
    </row>
    <row r="4525" spans="1:13" s="39" customFormat="1" ht="12.75" x14ac:dyDescent="0.2">
      <c r="A4525" s="33" t="s">
        <v>4761</v>
      </c>
      <c r="B4525" s="33" t="s">
        <v>553</v>
      </c>
      <c r="C4525" s="34">
        <v>10</v>
      </c>
      <c r="D4525" s="33" t="s">
        <v>74</v>
      </c>
      <c r="E4525" s="33" t="s">
        <v>4789</v>
      </c>
      <c r="F4525" s="35">
        <v>27111552</v>
      </c>
      <c r="G4525" s="33" t="s">
        <v>15071</v>
      </c>
      <c r="H4525" s="33">
        <v>4</v>
      </c>
      <c r="I4525" s="33">
        <v>2</v>
      </c>
      <c r="J4525" s="36">
        <v>4</v>
      </c>
      <c r="K4525" s="37">
        <v>114917.44</v>
      </c>
      <c r="L4525" s="38" t="s">
        <v>15</v>
      </c>
      <c r="M4525" s="38" t="s">
        <v>13</v>
      </c>
    </row>
    <row r="4526" spans="1:13" s="39" customFormat="1" ht="12.75" x14ac:dyDescent="0.2">
      <c r="A4526" s="33" t="s">
        <v>4761</v>
      </c>
      <c r="B4526" s="33" t="s">
        <v>553</v>
      </c>
      <c r="C4526" s="34">
        <v>10</v>
      </c>
      <c r="D4526" s="33" t="s">
        <v>74</v>
      </c>
      <c r="E4526" s="33" t="s">
        <v>4790</v>
      </c>
      <c r="F4526" s="35">
        <v>27111702</v>
      </c>
      <c r="G4526" s="33" t="s">
        <v>15071</v>
      </c>
      <c r="H4526" s="33">
        <v>4</v>
      </c>
      <c r="I4526" s="33">
        <v>2</v>
      </c>
      <c r="J4526" s="36">
        <v>2</v>
      </c>
      <c r="K4526" s="37">
        <v>152914.42000000001</v>
      </c>
      <c r="L4526" s="38" t="s">
        <v>15</v>
      </c>
      <c r="M4526" s="38" t="s">
        <v>13</v>
      </c>
    </row>
    <row r="4527" spans="1:13" s="39" customFormat="1" ht="12.75" x14ac:dyDescent="0.2">
      <c r="A4527" s="33" t="s">
        <v>4761</v>
      </c>
      <c r="B4527" s="33" t="s">
        <v>553</v>
      </c>
      <c r="C4527" s="34">
        <v>10</v>
      </c>
      <c r="D4527" s="33" t="s">
        <v>74</v>
      </c>
      <c r="E4527" s="33" t="s">
        <v>4791</v>
      </c>
      <c r="F4527" s="35">
        <v>27111705</v>
      </c>
      <c r="G4527" s="33" t="s">
        <v>15071</v>
      </c>
      <c r="H4527" s="33">
        <v>4</v>
      </c>
      <c r="I4527" s="33">
        <v>2</v>
      </c>
      <c r="J4527" s="36">
        <v>4</v>
      </c>
      <c r="K4527" s="37">
        <v>342900.4</v>
      </c>
      <c r="L4527" s="38" t="s">
        <v>15</v>
      </c>
      <c r="M4527" s="38" t="s">
        <v>13</v>
      </c>
    </row>
    <row r="4528" spans="1:13" s="39" customFormat="1" ht="12.75" x14ac:dyDescent="0.2">
      <c r="A4528" s="33" t="s">
        <v>4761</v>
      </c>
      <c r="B4528" s="33" t="s">
        <v>553</v>
      </c>
      <c r="C4528" s="34">
        <v>10</v>
      </c>
      <c r="D4528" s="33" t="s">
        <v>74</v>
      </c>
      <c r="E4528" s="33" t="s">
        <v>4792</v>
      </c>
      <c r="F4528" s="35">
        <v>27112201</v>
      </c>
      <c r="G4528" s="33" t="s">
        <v>15071</v>
      </c>
      <c r="H4528" s="33">
        <v>4</v>
      </c>
      <c r="I4528" s="33">
        <v>2</v>
      </c>
      <c r="J4528" s="36">
        <v>15</v>
      </c>
      <c r="K4528" s="37">
        <v>159865.20000000001</v>
      </c>
      <c r="L4528" s="38" t="s">
        <v>15</v>
      </c>
      <c r="M4528" s="38" t="s">
        <v>13</v>
      </c>
    </row>
    <row r="4529" spans="1:13" s="39" customFormat="1" ht="12.75" x14ac:dyDescent="0.2">
      <c r="A4529" s="33" t="s">
        <v>4761</v>
      </c>
      <c r="B4529" s="33" t="s">
        <v>553</v>
      </c>
      <c r="C4529" s="34">
        <v>10</v>
      </c>
      <c r="D4529" s="33" t="s">
        <v>74</v>
      </c>
      <c r="E4529" s="33" t="s">
        <v>4793</v>
      </c>
      <c r="F4529" s="35">
        <v>27112201</v>
      </c>
      <c r="G4529" s="33" t="s">
        <v>15071</v>
      </c>
      <c r="H4529" s="33">
        <v>4</v>
      </c>
      <c r="I4529" s="33">
        <v>2</v>
      </c>
      <c r="J4529" s="36">
        <v>15</v>
      </c>
      <c r="K4529" s="37">
        <v>125112.45</v>
      </c>
      <c r="L4529" s="38" t="s">
        <v>15</v>
      </c>
      <c r="M4529" s="38" t="s">
        <v>13</v>
      </c>
    </row>
    <row r="4530" spans="1:13" s="39" customFormat="1" ht="12.75" x14ac:dyDescent="0.2">
      <c r="A4530" s="33" t="s">
        <v>4761</v>
      </c>
      <c r="B4530" s="33" t="s">
        <v>553</v>
      </c>
      <c r="C4530" s="34">
        <v>10</v>
      </c>
      <c r="D4530" s="33" t="s">
        <v>74</v>
      </c>
      <c r="E4530" s="33" t="s">
        <v>4794</v>
      </c>
      <c r="F4530" s="35">
        <v>24101507</v>
      </c>
      <c r="G4530" s="33" t="s">
        <v>15071</v>
      </c>
      <c r="H4530" s="33">
        <v>4</v>
      </c>
      <c r="I4530" s="33">
        <v>2</v>
      </c>
      <c r="J4530" s="36">
        <v>8</v>
      </c>
      <c r="K4530" s="37">
        <v>537519.84</v>
      </c>
      <c r="L4530" s="38" t="s">
        <v>15</v>
      </c>
      <c r="M4530" s="38" t="s">
        <v>13</v>
      </c>
    </row>
    <row r="4531" spans="1:13" s="39" customFormat="1" ht="12.75" x14ac:dyDescent="0.2">
      <c r="A4531" s="33" t="s">
        <v>4761</v>
      </c>
      <c r="B4531" s="33" t="s">
        <v>553</v>
      </c>
      <c r="C4531" s="34">
        <v>10</v>
      </c>
      <c r="D4531" s="33" t="s">
        <v>74</v>
      </c>
      <c r="E4531" s="33" t="s">
        <v>4795</v>
      </c>
      <c r="F4531" s="35">
        <v>27112229</v>
      </c>
      <c r="G4531" s="33" t="s">
        <v>15071</v>
      </c>
      <c r="H4531" s="33">
        <v>4</v>
      </c>
      <c r="I4531" s="33">
        <v>2</v>
      </c>
      <c r="J4531" s="36">
        <v>5</v>
      </c>
      <c r="K4531" s="37">
        <v>81090.899999999994</v>
      </c>
      <c r="L4531" s="38" t="s">
        <v>15</v>
      </c>
      <c r="M4531" s="38" t="s">
        <v>13</v>
      </c>
    </row>
    <row r="4532" spans="1:13" s="39" customFormat="1" ht="12.75" x14ac:dyDescent="0.2">
      <c r="A4532" s="33" t="s">
        <v>4761</v>
      </c>
      <c r="B4532" s="33" t="s">
        <v>553</v>
      </c>
      <c r="C4532" s="34">
        <v>10</v>
      </c>
      <c r="D4532" s="33" t="s">
        <v>74</v>
      </c>
      <c r="E4532" s="33" t="s">
        <v>4796</v>
      </c>
      <c r="F4532" s="35">
        <v>27112813</v>
      </c>
      <c r="G4532" s="33" t="s">
        <v>15071</v>
      </c>
      <c r="H4532" s="33">
        <v>4</v>
      </c>
      <c r="I4532" s="33">
        <v>2</v>
      </c>
      <c r="J4532" s="36">
        <v>2</v>
      </c>
      <c r="K4532" s="37">
        <v>4095017.5</v>
      </c>
      <c r="L4532" s="38" t="s">
        <v>15</v>
      </c>
      <c r="M4532" s="38" t="s">
        <v>13</v>
      </c>
    </row>
    <row r="4533" spans="1:13" s="39" customFormat="1" ht="12.75" x14ac:dyDescent="0.2">
      <c r="A4533" s="33" t="s">
        <v>4761</v>
      </c>
      <c r="B4533" s="33" t="s">
        <v>553</v>
      </c>
      <c r="C4533" s="34">
        <v>10</v>
      </c>
      <c r="D4533" s="33" t="s">
        <v>74</v>
      </c>
      <c r="E4533" s="33" t="s">
        <v>4797</v>
      </c>
      <c r="F4533" s="35">
        <v>27112151</v>
      </c>
      <c r="G4533" s="33" t="s">
        <v>15071</v>
      </c>
      <c r="H4533" s="33">
        <v>4</v>
      </c>
      <c r="I4533" s="33">
        <v>2</v>
      </c>
      <c r="J4533" s="36">
        <v>6</v>
      </c>
      <c r="K4533" s="37">
        <v>99960.599999999991</v>
      </c>
      <c r="L4533" s="38" t="s">
        <v>15</v>
      </c>
      <c r="M4533" s="38" t="s">
        <v>13</v>
      </c>
    </row>
    <row r="4534" spans="1:13" s="39" customFormat="1" ht="12.75" x14ac:dyDescent="0.2">
      <c r="A4534" s="33" t="s">
        <v>4761</v>
      </c>
      <c r="B4534" s="33" t="s">
        <v>553</v>
      </c>
      <c r="C4534" s="34">
        <v>10</v>
      </c>
      <c r="D4534" s="33" t="s">
        <v>74</v>
      </c>
      <c r="E4534" s="33" t="s">
        <v>4798</v>
      </c>
      <c r="F4534" s="35">
        <v>27111901</v>
      </c>
      <c r="G4534" s="33" t="s">
        <v>15071</v>
      </c>
      <c r="H4534" s="33">
        <v>4</v>
      </c>
      <c r="I4534" s="33">
        <v>2</v>
      </c>
      <c r="J4534" s="36">
        <v>6</v>
      </c>
      <c r="K4534" s="37">
        <v>134558.04</v>
      </c>
      <c r="L4534" s="38" t="s">
        <v>15</v>
      </c>
      <c r="M4534" s="38" t="s">
        <v>13</v>
      </c>
    </row>
    <row r="4535" spans="1:13" s="39" customFormat="1" ht="12.75" x14ac:dyDescent="0.2">
      <c r="A4535" s="33" t="s">
        <v>4761</v>
      </c>
      <c r="B4535" s="33" t="s">
        <v>553</v>
      </c>
      <c r="C4535" s="34">
        <v>10</v>
      </c>
      <c r="D4535" s="33" t="s">
        <v>74</v>
      </c>
      <c r="E4535" s="33" t="s">
        <v>4799</v>
      </c>
      <c r="F4535" s="35">
        <v>27112105</v>
      </c>
      <c r="G4535" s="33" t="s">
        <v>15071</v>
      </c>
      <c r="H4535" s="33">
        <v>4</v>
      </c>
      <c r="I4535" s="33">
        <v>2</v>
      </c>
      <c r="J4535" s="36">
        <v>3</v>
      </c>
      <c r="K4535" s="37">
        <v>262735.44</v>
      </c>
      <c r="L4535" s="38" t="s">
        <v>15</v>
      </c>
      <c r="M4535" s="38" t="s">
        <v>13</v>
      </c>
    </row>
    <row r="4536" spans="1:13" s="39" customFormat="1" ht="12.75" x14ac:dyDescent="0.2">
      <c r="A4536" s="33" t="s">
        <v>4761</v>
      </c>
      <c r="B4536" s="33" t="s">
        <v>553</v>
      </c>
      <c r="C4536" s="34">
        <v>10</v>
      </c>
      <c r="D4536" s="33" t="s">
        <v>74</v>
      </c>
      <c r="E4536" s="33" t="s">
        <v>4800</v>
      </c>
      <c r="F4536" s="35">
        <v>27111728</v>
      </c>
      <c r="G4536" s="33" t="s">
        <v>15071</v>
      </c>
      <c r="H4536" s="33">
        <v>4</v>
      </c>
      <c r="I4536" s="33">
        <v>2</v>
      </c>
      <c r="J4536" s="36">
        <v>5</v>
      </c>
      <c r="K4536" s="37">
        <v>227981.5</v>
      </c>
      <c r="L4536" s="38" t="s">
        <v>15</v>
      </c>
      <c r="M4536" s="38" t="s">
        <v>13</v>
      </c>
    </row>
    <row r="4537" spans="1:13" s="39" customFormat="1" ht="12.75" x14ac:dyDescent="0.2">
      <c r="A4537" s="33" t="s">
        <v>4761</v>
      </c>
      <c r="B4537" s="33" t="s">
        <v>553</v>
      </c>
      <c r="C4537" s="34">
        <v>10</v>
      </c>
      <c r="D4537" s="33" t="s">
        <v>74</v>
      </c>
      <c r="E4537" s="33" t="s">
        <v>4801</v>
      </c>
      <c r="F4537" s="35">
        <v>27112105</v>
      </c>
      <c r="G4537" s="33" t="s">
        <v>15071</v>
      </c>
      <c r="H4537" s="33">
        <v>4</v>
      </c>
      <c r="I4537" s="33">
        <v>2</v>
      </c>
      <c r="J4537" s="36">
        <v>6</v>
      </c>
      <c r="K4537" s="37">
        <v>1159932.8999999999</v>
      </c>
      <c r="L4537" s="38" t="s">
        <v>15</v>
      </c>
      <c r="M4537" s="38" t="s">
        <v>13</v>
      </c>
    </row>
    <row r="4538" spans="1:13" s="39" customFormat="1" ht="12.75" x14ac:dyDescent="0.2">
      <c r="A4538" s="33" t="s">
        <v>4761</v>
      </c>
      <c r="B4538" s="33" t="s">
        <v>553</v>
      </c>
      <c r="C4538" s="34">
        <v>10</v>
      </c>
      <c r="D4538" s="33" t="s">
        <v>74</v>
      </c>
      <c r="E4538" s="33" t="s">
        <v>4802</v>
      </c>
      <c r="F4538" s="35">
        <v>27112105</v>
      </c>
      <c r="G4538" s="33" t="s">
        <v>15071</v>
      </c>
      <c r="H4538" s="33">
        <v>5</v>
      </c>
      <c r="I4538" s="33">
        <v>2</v>
      </c>
      <c r="J4538" s="36">
        <v>2</v>
      </c>
      <c r="K4538" s="37">
        <v>101943.28</v>
      </c>
      <c r="L4538" s="38" t="s">
        <v>15</v>
      </c>
      <c r="M4538" s="38" t="s">
        <v>13</v>
      </c>
    </row>
    <row r="4539" spans="1:13" s="39" customFormat="1" ht="12.75" x14ac:dyDescent="0.2">
      <c r="A4539" s="33" t="s">
        <v>4761</v>
      </c>
      <c r="B4539" s="33" t="s">
        <v>553</v>
      </c>
      <c r="C4539" s="34">
        <v>10</v>
      </c>
      <c r="D4539" s="33" t="s">
        <v>74</v>
      </c>
      <c r="E4539" s="33" t="s">
        <v>4803</v>
      </c>
      <c r="F4539" s="35">
        <v>27111604</v>
      </c>
      <c r="G4539" s="33" t="s">
        <v>15071</v>
      </c>
      <c r="H4539" s="33">
        <v>5</v>
      </c>
      <c r="I4539" s="33">
        <v>2</v>
      </c>
      <c r="J4539" s="36">
        <v>5</v>
      </c>
      <c r="K4539" s="37">
        <v>108224.59999999999</v>
      </c>
      <c r="L4539" s="38" t="s">
        <v>15</v>
      </c>
      <c r="M4539" s="38" t="s">
        <v>13</v>
      </c>
    </row>
    <row r="4540" spans="1:13" s="39" customFormat="1" ht="12.75" x14ac:dyDescent="0.2">
      <c r="A4540" s="33" t="s">
        <v>4761</v>
      </c>
      <c r="B4540" s="33" t="s">
        <v>553</v>
      </c>
      <c r="C4540" s="34">
        <v>10</v>
      </c>
      <c r="D4540" s="33" t="s">
        <v>74</v>
      </c>
      <c r="E4540" s="33" t="s">
        <v>4804</v>
      </c>
      <c r="F4540" s="35">
        <v>27112004</v>
      </c>
      <c r="G4540" s="33" t="s">
        <v>15071</v>
      </c>
      <c r="H4540" s="33">
        <v>5</v>
      </c>
      <c r="I4540" s="33">
        <v>2</v>
      </c>
      <c r="J4540" s="36">
        <v>20</v>
      </c>
      <c r="K4540" s="37">
        <v>277496.59999999998</v>
      </c>
      <c r="L4540" s="38" t="s">
        <v>15</v>
      </c>
      <c r="M4540" s="38" t="s">
        <v>13</v>
      </c>
    </row>
    <row r="4541" spans="1:13" s="39" customFormat="1" ht="12.75" x14ac:dyDescent="0.2">
      <c r="A4541" s="33" t="s">
        <v>4761</v>
      </c>
      <c r="B4541" s="33" t="s">
        <v>553</v>
      </c>
      <c r="C4541" s="34">
        <v>10</v>
      </c>
      <c r="D4541" s="33" t="s">
        <v>74</v>
      </c>
      <c r="E4541" s="33" t="s">
        <v>4805</v>
      </c>
      <c r="F4541" s="35">
        <v>27111700</v>
      </c>
      <c r="G4541" s="33" t="s">
        <v>15071</v>
      </c>
      <c r="H4541" s="33">
        <v>5</v>
      </c>
      <c r="I4541" s="33">
        <v>2</v>
      </c>
      <c r="J4541" s="36">
        <v>3</v>
      </c>
      <c r="K4541" s="37">
        <v>80627.94</v>
      </c>
      <c r="L4541" s="38" t="s">
        <v>15</v>
      </c>
      <c r="M4541" s="38" t="s">
        <v>13</v>
      </c>
    </row>
    <row r="4542" spans="1:13" s="39" customFormat="1" ht="12.75" x14ac:dyDescent="0.2">
      <c r="A4542" s="33" t="s">
        <v>4761</v>
      </c>
      <c r="B4542" s="33" t="s">
        <v>553</v>
      </c>
      <c r="C4542" s="34">
        <v>10</v>
      </c>
      <c r="D4542" s="33" t="s">
        <v>74</v>
      </c>
      <c r="E4542" s="33" t="s">
        <v>4806</v>
      </c>
      <c r="F4542" s="35">
        <v>27111716</v>
      </c>
      <c r="G4542" s="33" t="s">
        <v>15071</v>
      </c>
      <c r="H4542" s="33">
        <v>5</v>
      </c>
      <c r="I4542" s="33">
        <v>2</v>
      </c>
      <c r="J4542" s="36">
        <v>10</v>
      </c>
      <c r="K4542" s="37">
        <v>74440.800000000003</v>
      </c>
      <c r="L4542" s="38" t="s">
        <v>15</v>
      </c>
      <c r="M4542" s="38" t="s">
        <v>13</v>
      </c>
    </row>
    <row r="4543" spans="1:13" s="39" customFormat="1" ht="12.75" x14ac:dyDescent="0.2">
      <c r="A4543" s="33" t="s">
        <v>4761</v>
      </c>
      <c r="B4543" s="33" t="s">
        <v>553</v>
      </c>
      <c r="C4543" s="34">
        <v>10</v>
      </c>
      <c r="D4543" s="33" t="s">
        <v>74</v>
      </c>
      <c r="E4543" s="33" t="s">
        <v>4807</v>
      </c>
      <c r="F4543" s="35">
        <v>27111700</v>
      </c>
      <c r="G4543" s="33" t="s">
        <v>15071</v>
      </c>
      <c r="H4543" s="33">
        <v>5</v>
      </c>
      <c r="I4543" s="33">
        <v>2</v>
      </c>
      <c r="J4543" s="36">
        <v>2</v>
      </c>
      <c r="K4543" s="37">
        <v>25254.7</v>
      </c>
      <c r="L4543" s="38" t="s">
        <v>15</v>
      </c>
      <c r="M4543" s="38" t="s">
        <v>13</v>
      </c>
    </row>
    <row r="4544" spans="1:13" s="39" customFormat="1" ht="12.75" x14ac:dyDescent="0.2">
      <c r="A4544" s="33" t="s">
        <v>4761</v>
      </c>
      <c r="B4544" s="33" t="s">
        <v>553</v>
      </c>
      <c r="C4544" s="34">
        <v>10</v>
      </c>
      <c r="D4544" s="33" t="s">
        <v>74</v>
      </c>
      <c r="E4544" s="33" t="s">
        <v>4808</v>
      </c>
      <c r="F4544" s="35">
        <v>27111742</v>
      </c>
      <c r="G4544" s="33" t="s">
        <v>15071</v>
      </c>
      <c r="H4544" s="33">
        <v>5</v>
      </c>
      <c r="I4544" s="33">
        <v>2</v>
      </c>
      <c r="J4544" s="36">
        <v>6</v>
      </c>
      <c r="K4544" s="37">
        <v>241190.09999999998</v>
      </c>
      <c r="L4544" s="38" t="s">
        <v>15</v>
      </c>
      <c r="M4544" s="38" t="s">
        <v>13</v>
      </c>
    </row>
    <row r="4545" spans="1:13" s="39" customFormat="1" ht="12.75" x14ac:dyDescent="0.2">
      <c r="A4545" s="33" t="s">
        <v>4761</v>
      </c>
      <c r="B4545" s="33" t="s">
        <v>553</v>
      </c>
      <c r="C4545" s="34">
        <v>10</v>
      </c>
      <c r="D4545" s="33" t="s">
        <v>74</v>
      </c>
      <c r="E4545" s="33" t="s">
        <v>4809</v>
      </c>
      <c r="F4545" s="35">
        <v>27111759</v>
      </c>
      <c r="G4545" s="33" t="s">
        <v>15071</v>
      </c>
      <c r="H4545" s="33">
        <v>5</v>
      </c>
      <c r="I4545" s="33">
        <v>2</v>
      </c>
      <c r="J4545" s="36">
        <v>5</v>
      </c>
      <c r="K4545" s="37">
        <v>10752.2</v>
      </c>
      <c r="L4545" s="38" t="s">
        <v>15</v>
      </c>
      <c r="M4545" s="38" t="s">
        <v>13</v>
      </c>
    </row>
    <row r="4546" spans="1:13" s="39" customFormat="1" ht="12.75" x14ac:dyDescent="0.2">
      <c r="A4546" s="33" t="s">
        <v>4761</v>
      </c>
      <c r="B4546" s="33" t="s">
        <v>553</v>
      </c>
      <c r="C4546" s="34">
        <v>10</v>
      </c>
      <c r="D4546" s="33" t="s">
        <v>74</v>
      </c>
      <c r="E4546" s="33" t="s">
        <v>4810</v>
      </c>
      <c r="F4546" s="35">
        <v>27111707</v>
      </c>
      <c r="G4546" s="33" t="s">
        <v>15071</v>
      </c>
      <c r="H4546" s="33">
        <v>5</v>
      </c>
      <c r="I4546" s="33">
        <v>2</v>
      </c>
      <c r="J4546" s="36">
        <v>4</v>
      </c>
      <c r="K4546" s="37">
        <v>43893.04</v>
      </c>
      <c r="L4546" s="38" t="s">
        <v>15</v>
      </c>
      <c r="M4546" s="38" t="s">
        <v>13</v>
      </c>
    </row>
    <row r="4547" spans="1:13" s="39" customFormat="1" ht="12.75" x14ac:dyDescent="0.2">
      <c r="A4547" s="33" t="s">
        <v>4761</v>
      </c>
      <c r="B4547" s="33" t="s">
        <v>553</v>
      </c>
      <c r="C4547" s="34">
        <v>10</v>
      </c>
      <c r="D4547" s="33" t="s">
        <v>74</v>
      </c>
      <c r="E4547" s="33" t="s">
        <v>4811</v>
      </c>
      <c r="F4547" s="35">
        <v>27111726</v>
      </c>
      <c r="G4547" s="33" t="s">
        <v>15071</v>
      </c>
      <c r="H4547" s="33">
        <v>5</v>
      </c>
      <c r="I4547" s="33">
        <v>2</v>
      </c>
      <c r="J4547" s="36">
        <v>6</v>
      </c>
      <c r="K4547" s="37">
        <v>24813.300000000003</v>
      </c>
      <c r="L4547" s="38" t="s">
        <v>15</v>
      </c>
      <c r="M4547" s="38" t="s">
        <v>13</v>
      </c>
    </row>
    <row r="4548" spans="1:13" s="39" customFormat="1" ht="12.75" x14ac:dyDescent="0.2">
      <c r="A4548" s="33" t="s">
        <v>4761</v>
      </c>
      <c r="B4548" s="33" t="s">
        <v>553</v>
      </c>
      <c r="C4548" s="34">
        <v>10</v>
      </c>
      <c r="D4548" s="33" t="s">
        <v>74</v>
      </c>
      <c r="E4548" s="33" t="s">
        <v>4812</v>
      </c>
      <c r="F4548" s="35">
        <v>27112108</v>
      </c>
      <c r="G4548" s="33" t="s">
        <v>15071</v>
      </c>
      <c r="H4548" s="33">
        <v>5</v>
      </c>
      <c r="I4548" s="33">
        <v>2</v>
      </c>
      <c r="J4548" s="36">
        <v>2</v>
      </c>
      <c r="K4548" s="37">
        <v>27018.92</v>
      </c>
      <c r="L4548" s="38" t="s">
        <v>15</v>
      </c>
      <c r="M4548" s="38" t="s">
        <v>13</v>
      </c>
    </row>
    <row r="4549" spans="1:13" s="39" customFormat="1" ht="12.75" x14ac:dyDescent="0.2">
      <c r="A4549" s="33" t="s">
        <v>4761</v>
      </c>
      <c r="B4549" s="33" t="s">
        <v>553</v>
      </c>
      <c r="C4549" s="34">
        <v>10</v>
      </c>
      <c r="D4549" s="33" t="s">
        <v>74</v>
      </c>
      <c r="E4549" s="33" t="s">
        <v>4813</v>
      </c>
      <c r="F4549" s="35">
        <v>27141101</v>
      </c>
      <c r="G4549" s="33" t="s">
        <v>15071</v>
      </c>
      <c r="H4549" s="33">
        <v>5</v>
      </c>
      <c r="I4549" s="33">
        <v>2</v>
      </c>
      <c r="J4549" s="36">
        <v>2</v>
      </c>
      <c r="K4549" s="37">
        <v>98152.3</v>
      </c>
      <c r="L4549" s="38" t="s">
        <v>15</v>
      </c>
      <c r="M4549" s="38" t="s">
        <v>13</v>
      </c>
    </row>
    <row r="4550" spans="1:13" s="39" customFormat="1" ht="12.75" x14ac:dyDescent="0.2">
      <c r="A4550" s="33" t="s">
        <v>4761</v>
      </c>
      <c r="B4550" s="33" t="s">
        <v>553</v>
      </c>
      <c r="C4550" s="34">
        <v>10</v>
      </c>
      <c r="D4550" s="33" t="s">
        <v>74</v>
      </c>
      <c r="E4550" s="33" t="s">
        <v>4814</v>
      </c>
      <c r="F4550" s="35">
        <v>27112139</v>
      </c>
      <c r="G4550" s="33" t="s">
        <v>15071</v>
      </c>
      <c r="H4550" s="33">
        <v>5</v>
      </c>
      <c r="I4550" s="33">
        <v>2</v>
      </c>
      <c r="J4550" s="36">
        <v>2</v>
      </c>
      <c r="K4550" s="37">
        <v>43286.16</v>
      </c>
      <c r="L4550" s="38" t="s">
        <v>15</v>
      </c>
      <c r="M4550" s="38" t="s">
        <v>13</v>
      </c>
    </row>
    <row r="4551" spans="1:13" s="39" customFormat="1" ht="12.75" x14ac:dyDescent="0.2">
      <c r="A4551" s="33" t="s">
        <v>4761</v>
      </c>
      <c r="B4551" s="33" t="s">
        <v>553</v>
      </c>
      <c r="C4551" s="34">
        <v>10</v>
      </c>
      <c r="D4551" s="33" t="s">
        <v>74</v>
      </c>
      <c r="E4551" s="33" t="s">
        <v>4815</v>
      </c>
      <c r="F4551" s="35">
        <v>41111621</v>
      </c>
      <c r="G4551" s="33" t="s">
        <v>466</v>
      </c>
      <c r="H4551" s="33">
        <v>4</v>
      </c>
      <c r="I4551" s="33">
        <v>7</v>
      </c>
      <c r="J4551" s="36">
        <v>6</v>
      </c>
      <c r="K4551" s="37">
        <v>1392300</v>
      </c>
      <c r="L4551" s="38" t="s">
        <v>15</v>
      </c>
      <c r="M4551" s="38" t="s">
        <v>13</v>
      </c>
    </row>
    <row r="4552" spans="1:13" s="39" customFormat="1" ht="12.75" x14ac:dyDescent="0.2">
      <c r="A4552" s="33" t="s">
        <v>4761</v>
      </c>
      <c r="B4552" s="33" t="s">
        <v>553</v>
      </c>
      <c r="C4552" s="34">
        <v>10</v>
      </c>
      <c r="D4552" s="33" t="s">
        <v>74</v>
      </c>
      <c r="E4552" s="33" t="s">
        <v>4816</v>
      </c>
      <c r="F4552" s="35">
        <v>23271806</v>
      </c>
      <c r="G4552" s="33" t="s">
        <v>466</v>
      </c>
      <c r="H4552" s="33">
        <v>4</v>
      </c>
      <c r="I4552" s="33">
        <v>7</v>
      </c>
      <c r="J4552" s="36">
        <v>1</v>
      </c>
      <c r="K4552" s="37">
        <v>609518</v>
      </c>
      <c r="L4552" s="38" t="s">
        <v>15</v>
      </c>
      <c r="M4552" s="38" t="s">
        <v>13</v>
      </c>
    </row>
    <row r="4553" spans="1:13" s="39" customFormat="1" ht="12.75" x14ac:dyDescent="0.2">
      <c r="A4553" s="33" t="s">
        <v>4761</v>
      </c>
      <c r="B4553" s="33" t="s">
        <v>553</v>
      </c>
      <c r="C4553" s="34">
        <v>10</v>
      </c>
      <c r="D4553" s="33" t="s">
        <v>74</v>
      </c>
      <c r="E4553" s="33" t="s">
        <v>4817</v>
      </c>
      <c r="F4553" s="35">
        <v>26111704</v>
      </c>
      <c r="G4553" s="33" t="s">
        <v>466</v>
      </c>
      <c r="H4553" s="33">
        <v>4</v>
      </c>
      <c r="I4553" s="33">
        <v>7</v>
      </c>
      <c r="J4553" s="36">
        <v>2</v>
      </c>
      <c r="K4553" s="37">
        <v>2775318</v>
      </c>
      <c r="L4553" s="38" t="s">
        <v>15</v>
      </c>
      <c r="M4553" s="38" t="s">
        <v>13</v>
      </c>
    </row>
    <row r="4554" spans="1:13" s="39" customFormat="1" ht="12.75" x14ac:dyDescent="0.2">
      <c r="A4554" s="33" t="s">
        <v>4761</v>
      </c>
      <c r="B4554" s="33" t="s">
        <v>553</v>
      </c>
      <c r="C4554" s="34">
        <v>10</v>
      </c>
      <c r="D4554" s="33" t="s">
        <v>74</v>
      </c>
      <c r="E4554" s="33" t="s">
        <v>4818</v>
      </c>
      <c r="F4554" s="35">
        <v>23101509</v>
      </c>
      <c r="G4554" s="33" t="s">
        <v>466</v>
      </c>
      <c r="H4554" s="33">
        <v>4</v>
      </c>
      <c r="I4554" s="33">
        <v>7</v>
      </c>
      <c r="J4554" s="36">
        <v>1</v>
      </c>
      <c r="K4554" s="37">
        <v>915824</v>
      </c>
      <c r="L4554" s="38" t="s">
        <v>15</v>
      </c>
      <c r="M4554" s="38" t="s">
        <v>13</v>
      </c>
    </row>
    <row r="4555" spans="1:13" s="39" customFormat="1" ht="12.75" x14ac:dyDescent="0.2">
      <c r="A4555" s="33" t="s">
        <v>4761</v>
      </c>
      <c r="B4555" s="33" t="s">
        <v>553</v>
      </c>
      <c r="C4555" s="34">
        <v>10</v>
      </c>
      <c r="D4555" s="33" t="s">
        <v>74</v>
      </c>
      <c r="E4555" s="33" t="s">
        <v>4819</v>
      </c>
      <c r="F4555" s="35">
        <v>40142002</v>
      </c>
      <c r="G4555" s="33" t="s">
        <v>466</v>
      </c>
      <c r="H4555" s="33">
        <v>4</v>
      </c>
      <c r="I4555" s="33">
        <v>7</v>
      </c>
      <c r="J4555" s="36">
        <v>1</v>
      </c>
      <c r="K4555" s="37">
        <v>511402.5</v>
      </c>
      <c r="L4555" s="38" t="s">
        <v>15</v>
      </c>
      <c r="M4555" s="38" t="s">
        <v>13</v>
      </c>
    </row>
    <row r="4556" spans="1:13" s="39" customFormat="1" ht="12.75" x14ac:dyDescent="0.2">
      <c r="A4556" s="33" t="s">
        <v>4761</v>
      </c>
      <c r="B4556" s="33" t="s">
        <v>553</v>
      </c>
      <c r="C4556" s="34">
        <v>10</v>
      </c>
      <c r="D4556" s="33" t="s">
        <v>74</v>
      </c>
      <c r="E4556" s="33" t="s">
        <v>4820</v>
      </c>
      <c r="F4556" s="35">
        <v>31211908</v>
      </c>
      <c r="G4556" s="33" t="s">
        <v>466</v>
      </c>
      <c r="H4556" s="33">
        <v>4</v>
      </c>
      <c r="I4556" s="33">
        <v>7</v>
      </c>
      <c r="J4556" s="36">
        <v>1</v>
      </c>
      <c r="K4556" s="37">
        <v>776594</v>
      </c>
      <c r="L4556" s="38" t="s">
        <v>15</v>
      </c>
      <c r="M4556" s="38" t="s">
        <v>13</v>
      </c>
    </row>
    <row r="4557" spans="1:13" s="39" customFormat="1" ht="12.75" x14ac:dyDescent="0.2">
      <c r="A4557" s="33" t="s">
        <v>4761</v>
      </c>
      <c r="B4557" s="33" t="s">
        <v>553</v>
      </c>
      <c r="C4557" s="34">
        <v>10</v>
      </c>
      <c r="D4557" s="33" t="s">
        <v>74</v>
      </c>
      <c r="E4557" s="33" t="s">
        <v>4821</v>
      </c>
      <c r="F4557" s="35">
        <v>27111511</v>
      </c>
      <c r="G4557" s="33" t="s">
        <v>466</v>
      </c>
      <c r="H4557" s="33">
        <v>4</v>
      </c>
      <c r="I4557" s="33">
        <v>7</v>
      </c>
      <c r="J4557" s="36">
        <v>8</v>
      </c>
      <c r="K4557" s="37">
        <v>934388</v>
      </c>
      <c r="L4557" s="38" t="s">
        <v>15</v>
      </c>
      <c r="M4557" s="38" t="s">
        <v>13</v>
      </c>
    </row>
    <row r="4558" spans="1:13" s="39" customFormat="1" ht="12.75" x14ac:dyDescent="0.2">
      <c r="A4558" s="33" t="s">
        <v>4761</v>
      </c>
      <c r="B4558" s="33" t="s">
        <v>553</v>
      </c>
      <c r="C4558" s="34">
        <v>10</v>
      </c>
      <c r="D4558" s="33" t="s">
        <v>74</v>
      </c>
      <c r="E4558" s="33" t="s">
        <v>4822</v>
      </c>
      <c r="F4558" s="35">
        <v>40141736</v>
      </c>
      <c r="G4558" s="33" t="s">
        <v>466</v>
      </c>
      <c r="H4558" s="33">
        <v>4</v>
      </c>
      <c r="I4558" s="33">
        <v>7</v>
      </c>
      <c r="J4558" s="36">
        <v>5</v>
      </c>
      <c r="K4558" s="37">
        <v>928200</v>
      </c>
      <c r="L4558" s="38" t="s">
        <v>15</v>
      </c>
      <c r="M4558" s="38" t="s">
        <v>13</v>
      </c>
    </row>
    <row r="4559" spans="1:13" s="39" customFormat="1" ht="12.75" x14ac:dyDescent="0.2">
      <c r="A4559" s="33" t="s">
        <v>4761</v>
      </c>
      <c r="B4559" s="33" t="s">
        <v>553</v>
      </c>
      <c r="C4559" s="34">
        <v>10</v>
      </c>
      <c r="D4559" s="33" t="s">
        <v>74</v>
      </c>
      <c r="E4559" s="33" t="s">
        <v>4823</v>
      </c>
      <c r="F4559" s="35">
        <v>31162800</v>
      </c>
      <c r="G4559" s="33" t="s">
        <v>15071</v>
      </c>
      <c r="H4559" s="33">
        <v>1</v>
      </c>
      <c r="I4559" s="33">
        <v>6</v>
      </c>
      <c r="J4559" s="36">
        <v>1</v>
      </c>
      <c r="K4559" s="37">
        <v>0.43</v>
      </c>
      <c r="L4559" s="38" t="s">
        <v>15</v>
      </c>
      <c r="M4559" s="38" t="s">
        <v>13</v>
      </c>
    </row>
    <row r="4560" spans="1:13" s="39" customFormat="1" ht="12.75" x14ac:dyDescent="0.2">
      <c r="A4560" s="33" t="s">
        <v>4761</v>
      </c>
      <c r="B4560" s="33" t="s">
        <v>554</v>
      </c>
      <c r="C4560" s="34">
        <v>10</v>
      </c>
      <c r="D4560" s="33" t="s">
        <v>75</v>
      </c>
      <c r="E4560" s="33" t="s">
        <v>4824</v>
      </c>
      <c r="F4560" s="35">
        <v>45111706</v>
      </c>
      <c r="G4560" s="33" t="s">
        <v>15071</v>
      </c>
      <c r="H4560" s="33">
        <v>4</v>
      </c>
      <c r="I4560" s="33">
        <v>2</v>
      </c>
      <c r="J4560" s="36">
        <v>1</v>
      </c>
      <c r="K4560" s="37">
        <v>3837750</v>
      </c>
      <c r="L4560" s="38" t="s">
        <v>15</v>
      </c>
      <c r="M4560" s="38" t="s">
        <v>13</v>
      </c>
    </row>
    <row r="4561" spans="1:13" s="39" customFormat="1" ht="12.75" x14ac:dyDescent="0.2">
      <c r="A4561" s="33" t="s">
        <v>4761</v>
      </c>
      <c r="B4561" s="33" t="s">
        <v>554</v>
      </c>
      <c r="C4561" s="34">
        <v>16</v>
      </c>
      <c r="D4561" s="33" t="s">
        <v>75</v>
      </c>
      <c r="E4561" s="33" t="s">
        <v>4825</v>
      </c>
      <c r="F4561" s="35">
        <v>45121517</v>
      </c>
      <c r="G4561" s="33" t="s">
        <v>15071</v>
      </c>
      <c r="H4561" s="33">
        <v>5</v>
      </c>
      <c r="I4561" s="33">
        <v>2</v>
      </c>
      <c r="J4561" s="36">
        <v>1</v>
      </c>
      <c r="K4561" s="37">
        <v>986213</v>
      </c>
      <c r="L4561" s="38" t="s">
        <v>15</v>
      </c>
      <c r="M4561" s="38" t="s">
        <v>13</v>
      </c>
    </row>
    <row r="4562" spans="1:13" s="39" customFormat="1" ht="12.75" x14ac:dyDescent="0.2">
      <c r="A4562" s="33" t="s">
        <v>4761</v>
      </c>
      <c r="B4562" s="33" t="s">
        <v>554</v>
      </c>
      <c r="C4562" s="34">
        <v>10</v>
      </c>
      <c r="D4562" s="33" t="s">
        <v>75</v>
      </c>
      <c r="E4562" s="33" t="s">
        <v>4826</v>
      </c>
      <c r="F4562" s="35">
        <v>45111616</v>
      </c>
      <c r="G4562" s="33" t="s">
        <v>15072</v>
      </c>
      <c r="H4562" s="33">
        <v>3</v>
      </c>
      <c r="I4562" s="33">
        <v>2</v>
      </c>
      <c r="J4562" s="36">
        <v>1</v>
      </c>
      <c r="K4562" s="37">
        <v>1499000</v>
      </c>
      <c r="L4562" s="38" t="s">
        <v>15</v>
      </c>
      <c r="M4562" s="38" t="s">
        <v>13</v>
      </c>
    </row>
    <row r="4563" spans="1:13" s="39" customFormat="1" ht="12.75" x14ac:dyDescent="0.2">
      <c r="A4563" s="33" t="s">
        <v>4761</v>
      </c>
      <c r="B4563" s="33" t="s">
        <v>554</v>
      </c>
      <c r="C4563" s="34">
        <v>10</v>
      </c>
      <c r="D4563" s="33" t="s">
        <v>75</v>
      </c>
      <c r="E4563" s="33" t="s">
        <v>4827</v>
      </c>
      <c r="F4563" s="35">
        <v>45111603</v>
      </c>
      <c r="G4563" s="33" t="s">
        <v>15072</v>
      </c>
      <c r="H4563" s="33">
        <v>3</v>
      </c>
      <c r="I4563" s="33">
        <v>2</v>
      </c>
      <c r="J4563" s="36">
        <v>1</v>
      </c>
      <c r="K4563" s="37">
        <v>405790</v>
      </c>
      <c r="L4563" s="38" t="s">
        <v>15</v>
      </c>
      <c r="M4563" s="38" t="s">
        <v>13</v>
      </c>
    </row>
    <row r="4564" spans="1:13" s="39" customFormat="1" ht="12.75" x14ac:dyDescent="0.2">
      <c r="A4564" s="33" t="s">
        <v>4761</v>
      </c>
      <c r="B4564" s="33" t="s">
        <v>554</v>
      </c>
      <c r="C4564" s="34">
        <v>10</v>
      </c>
      <c r="D4564" s="33" t="s">
        <v>75</v>
      </c>
      <c r="E4564" s="33" t="s">
        <v>4828</v>
      </c>
      <c r="F4564" s="35">
        <v>45111706</v>
      </c>
      <c r="G4564" s="33" t="s">
        <v>15071</v>
      </c>
      <c r="H4564" s="33">
        <v>4</v>
      </c>
      <c r="I4564" s="33">
        <v>3</v>
      </c>
      <c r="J4564" s="36">
        <v>1</v>
      </c>
      <c r="K4564" s="37">
        <v>2375000</v>
      </c>
      <c r="L4564" s="38" t="s">
        <v>15</v>
      </c>
      <c r="M4564" s="38" t="s">
        <v>13</v>
      </c>
    </row>
    <row r="4565" spans="1:13" s="39" customFormat="1" ht="12.75" x14ac:dyDescent="0.2">
      <c r="A4565" s="33" t="s">
        <v>4761</v>
      </c>
      <c r="B4565" s="33" t="s">
        <v>554</v>
      </c>
      <c r="C4565" s="34">
        <v>10</v>
      </c>
      <c r="D4565" s="33" t="s">
        <v>75</v>
      </c>
      <c r="E4565" s="33" t="s">
        <v>4829</v>
      </c>
      <c r="F4565" s="35">
        <v>45121504</v>
      </c>
      <c r="G4565" s="33" t="s">
        <v>468</v>
      </c>
      <c r="H4565" s="33">
        <v>5</v>
      </c>
      <c r="I4565" s="33">
        <v>2</v>
      </c>
      <c r="J4565" s="36">
        <v>1</v>
      </c>
      <c r="K4565" s="37">
        <v>2602000</v>
      </c>
      <c r="L4565" s="38" t="s">
        <v>15</v>
      </c>
      <c r="M4565" s="38" t="s">
        <v>13</v>
      </c>
    </row>
    <row r="4566" spans="1:13" s="39" customFormat="1" ht="12.75" x14ac:dyDescent="0.2">
      <c r="A4566" s="33" t="s">
        <v>4761</v>
      </c>
      <c r="B4566" s="33" t="s">
        <v>554</v>
      </c>
      <c r="C4566" s="34">
        <v>10</v>
      </c>
      <c r="D4566" s="33" t="s">
        <v>75</v>
      </c>
      <c r="E4566" s="33" t="s">
        <v>4830</v>
      </c>
      <c r="F4566" s="35">
        <v>45121504</v>
      </c>
      <c r="G4566" s="33" t="s">
        <v>468</v>
      </c>
      <c r="H4566" s="33">
        <v>5</v>
      </c>
      <c r="I4566" s="33">
        <v>2</v>
      </c>
      <c r="J4566" s="36">
        <v>2</v>
      </c>
      <c r="K4566" s="37">
        <v>898000</v>
      </c>
      <c r="L4566" s="38" t="s">
        <v>15</v>
      </c>
      <c r="M4566" s="38" t="s">
        <v>13</v>
      </c>
    </row>
    <row r="4567" spans="1:13" s="39" customFormat="1" ht="12.75" x14ac:dyDescent="0.2">
      <c r="A4567" s="33" t="s">
        <v>4761</v>
      </c>
      <c r="B4567" s="33" t="s">
        <v>554</v>
      </c>
      <c r="C4567" s="34">
        <v>10</v>
      </c>
      <c r="D4567" s="33" t="s">
        <v>75</v>
      </c>
      <c r="E4567" s="33" t="s">
        <v>4827</v>
      </c>
      <c r="F4567" s="35">
        <v>45111603</v>
      </c>
      <c r="G4567" s="33" t="s">
        <v>468</v>
      </c>
      <c r="H4567" s="33">
        <v>6</v>
      </c>
      <c r="I4567" s="33">
        <v>3</v>
      </c>
      <c r="J4567" s="36">
        <v>3</v>
      </c>
      <c r="K4567" s="37">
        <v>1217370</v>
      </c>
      <c r="L4567" s="38" t="s">
        <v>15</v>
      </c>
      <c r="M4567" s="38" t="s">
        <v>13</v>
      </c>
    </row>
    <row r="4568" spans="1:13" s="39" customFormat="1" ht="12.75" x14ac:dyDescent="0.2">
      <c r="A4568" s="33" t="s">
        <v>4761</v>
      </c>
      <c r="B4568" s="33" t="s">
        <v>555</v>
      </c>
      <c r="C4568" s="34">
        <v>10</v>
      </c>
      <c r="D4568" s="33" t="s">
        <v>76</v>
      </c>
      <c r="E4568" s="33" t="s">
        <v>4831</v>
      </c>
      <c r="F4568" s="35">
        <v>43211507</v>
      </c>
      <c r="G4568" s="33" t="s">
        <v>15071</v>
      </c>
      <c r="H4568" s="33">
        <v>6</v>
      </c>
      <c r="I4568" s="33">
        <v>3</v>
      </c>
      <c r="J4568" s="36">
        <v>14</v>
      </c>
      <c r="K4568" s="37">
        <v>22120000</v>
      </c>
      <c r="L4568" s="38" t="s">
        <v>15</v>
      </c>
      <c r="M4568" s="38" t="s">
        <v>13</v>
      </c>
    </row>
    <row r="4569" spans="1:13" s="39" customFormat="1" ht="12.75" x14ac:dyDescent="0.2">
      <c r="A4569" s="33" t="s">
        <v>4761</v>
      </c>
      <c r="B4569" s="33" t="s">
        <v>555</v>
      </c>
      <c r="C4569" s="34">
        <v>10</v>
      </c>
      <c r="D4569" s="33" t="s">
        <v>76</v>
      </c>
      <c r="E4569" s="33" t="s">
        <v>4832</v>
      </c>
      <c r="F4569" s="35">
        <v>39121004</v>
      </c>
      <c r="G4569" s="33" t="s">
        <v>15071</v>
      </c>
      <c r="H4569" s="33">
        <v>6</v>
      </c>
      <c r="I4569" s="33">
        <v>3</v>
      </c>
      <c r="J4569" s="36">
        <v>1</v>
      </c>
      <c r="K4569" s="37">
        <v>16407720</v>
      </c>
      <c r="L4569" s="38" t="s">
        <v>15</v>
      </c>
      <c r="M4569" s="38" t="s">
        <v>13</v>
      </c>
    </row>
    <row r="4570" spans="1:13" s="39" customFormat="1" ht="12.75" x14ac:dyDescent="0.2">
      <c r="A4570" s="33" t="s">
        <v>4761</v>
      </c>
      <c r="B4570" s="33" t="s">
        <v>557</v>
      </c>
      <c r="C4570" s="34">
        <v>10</v>
      </c>
      <c r="D4570" s="33" t="s">
        <v>77</v>
      </c>
      <c r="E4570" s="33" t="s">
        <v>4833</v>
      </c>
      <c r="F4570" s="35">
        <v>40161502</v>
      </c>
      <c r="G4570" s="33" t="s">
        <v>15071</v>
      </c>
      <c r="H4570" s="33">
        <v>5</v>
      </c>
      <c r="I4570" s="33">
        <v>2</v>
      </c>
      <c r="J4570" s="36">
        <v>4</v>
      </c>
      <c r="K4570" s="37">
        <v>4799508</v>
      </c>
      <c r="L4570" s="38" t="s">
        <v>15</v>
      </c>
      <c r="M4570" s="38" t="s">
        <v>13</v>
      </c>
    </row>
    <row r="4571" spans="1:13" s="39" customFormat="1" ht="12.75" x14ac:dyDescent="0.2">
      <c r="A4571" s="33" t="s">
        <v>4761</v>
      </c>
      <c r="B4571" s="33" t="s">
        <v>557</v>
      </c>
      <c r="C4571" s="34">
        <v>10</v>
      </c>
      <c r="D4571" s="33" t="s">
        <v>77</v>
      </c>
      <c r="E4571" s="33" t="s">
        <v>4834</v>
      </c>
      <c r="F4571" s="35">
        <v>23181703</v>
      </c>
      <c r="G4571" s="33" t="s">
        <v>15071</v>
      </c>
      <c r="H4571" s="33">
        <v>3</v>
      </c>
      <c r="I4571" s="33">
        <v>2</v>
      </c>
      <c r="J4571" s="36">
        <v>1</v>
      </c>
      <c r="K4571" s="37">
        <v>2449972</v>
      </c>
      <c r="L4571" s="38" t="s">
        <v>15</v>
      </c>
      <c r="M4571" s="38" t="s">
        <v>13</v>
      </c>
    </row>
    <row r="4572" spans="1:13" s="39" customFormat="1" ht="12.75" x14ac:dyDescent="0.2">
      <c r="A4572" s="33" t="s">
        <v>4761</v>
      </c>
      <c r="B4572" s="33" t="s">
        <v>557</v>
      </c>
      <c r="C4572" s="34">
        <v>10</v>
      </c>
      <c r="D4572" s="33" t="s">
        <v>77</v>
      </c>
      <c r="E4572" s="33" t="s">
        <v>4835</v>
      </c>
      <c r="F4572" s="35">
        <v>23181803</v>
      </c>
      <c r="G4572" s="33" t="s">
        <v>15071</v>
      </c>
      <c r="H4572" s="33">
        <v>6</v>
      </c>
      <c r="I4572" s="33">
        <v>3</v>
      </c>
      <c r="J4572" s="36">
        <v>1</v>
      </c>
      <c r="K4572" s="37">
        <v>4760000</v>
      </c>
      <c r="L4572" s="38" t="s">
        <v>15</v>
      </c>
      <c r="M4572" s="38" t="s">
        <v>13</v>
      </c>
    </row>
    <row r="4573" spans="1:13" s="39" customFormat="1" ht="12.75" x14ac:dyDescent="0.2">
      <c r="A4573" s="33" t="s">
        <v>4761</v>
      </c>
      <c r="B4573" s="33" t="s">
        <v>557</v>
      </c>
      <c r="C4573" s="34">
        <v>10</v>
      </c>
      <c r="D4573" s="33" t="s">
        <v>77</v>
      </c>
      <c r="E4573" s="33" t="s">
        <v>4836</v>
      </c>
      <c r="F4573" s="35">
        <v>41103011</v>
      </c>
      <c r="G4573" s="33" t="s">
        <v>15071</v>
      </c>
      <c r="H4573" s="33">
        <v>6</v>
      </c>
      <c r="I4573" s="33">
        <v>3</v>
      </c>
      <c r="J4573" s="36">
        <v>1</v>
      </c>
      <c r="K4573" s="37">
        <v>7021000</v>
      </c>
      <c r="L4573" s="38" t="s">
        <v>15</v>
      </c>
      <c r="M4573" s="38" t="s">
        <v>13</v>
      </c>
    </row>
    <row r="4574" spans="1:13" s="39" customFormat="1" ht="12.75" x14ac:dyDescent="0.2">
      <c r="A4574" s="33" t="s">
        <v>4761</v>
      </c>
      <c r="B4574" s="33" t="s">
        <v>560</v>
      </c>
      <c r="C4574" s="34">
        <v>10</v>
      </c>
      <c r="D4574" s="33" t="s">
        <v>79</v>
      </c>
      <c r="E4574" s="33" t="s">
        <v>4837</v>
      </c>
      <c r="F4574" s="35">
        <v>27112038</v>
      </c>
      <c r="G4574" s="33" t="s">
        <v>15071</v>
      </c>
      <c r="H4574" s="33">
        <v>4</v>
      </c>
      <c r="I4574" s="33">
        <v>2</v>
      </c>
      <c r="J4574" s="36">
        <v>1</v>
      </c>
      <c r="K4574" s="37">
        <v>1390142.3</v>
      </c>
      <c r="L4574" s="38" t="s">
        <v>15</v>
      </c>
      <c r="M4574" s="38" t="s">
        <v>13</v>
      </c>
    </row>
    <row r="4575" spans="1:13" s="39" customFormat="1" ht="12.75" x14ac:dyDescent="0.2">
      <c r="A4575" s="33" t="s">
        <v>4761</v>
      </c>
      <c r="B4575" s="33" t="s">
        <v>560</v>
      </c>
      <c r="C4575" s="34">
        <v>10</v>
      </c>
      <c r="D4575" s="33" t="s">
        <v>79</v>
      </c>
      <c r="E4575" s="33" t="s">
        <v>4823</v>
      </c>
      <c r="F4575" s="35">
        <v>31162800</v>
      </c>
      <c r="G4575" s="33" t="s">
        <v>15071</v>
      </c>
      <c r="H4575" s="33">
        <v>1</v>
      </c>
      <c r="I4575" s="33">
        <v>6</v>
      </c>
      <c r="J4575" s="36">
        <v>1</v>
      </c>
      <c r="K4575" s="37">
        <v>0.7</v>
      </c>
      <c r="L4575" s="38" t="s">
        <v>15</v>
      </c>
      <c r="M4575" s="38" t="s">
        <v>13</v>
      </c>
    </row>
    <row r="4576" spans="1:13" s="39" customFormat="1" ht="12.75" x14ac:dyDescent="0.2">
      <c r="A4576" s="33" t="s">
        <v>4761</v>
      </c>
      <c r="B4576" s="33" t="s">
        <v>561</v>
      </c>
      <c r="C4576" s="34">
        <v>10</v>
      </c>
      <c r="D4576" s="33" t="s">
        <v>441</v>
      </c>
      <c r="E4576" s="33" t="s">
        <v>4838</v>
      </c>
      <c r="F4576" s="35">
        <v>26111601</v>
      </c>
      <c r="G4576" s="33" t="s">
        <v>466</v>
      </c>
      <c r="H4576" s="33">
        <v>3</v>
      </c>
      <c r="I4576" s="33">
        <v>3</v>
      </c>
      <c r="J4576" s="36">
        <v>1</v>
      </c>
      <c r="K4576" s="37">
        <v>108288600</v>
      </c>
      <c r="L4576" s="38" t="s">
        <v>15</v>
      </c>
      <c r="M4576" s="38" t="s">
        <v>13</v>
      </c>
    </row>
    <row r="4577" spans="1:13" s="39" customFormat="1" ht="12.75" x14ac:dyDescent="0.2">
      <c r="A4577" s="33" t="s">
        <v>4761</v>
      </c>
      <c r="B4577" s="33" t="s">
        <v>561</v>
      </c>
      <c r="C4577" s="34">
        <v>10</v>
      </c>
      <c r="D4577" s="33" t="s">
        <v>441</v>
      </c>
      <c r="E4577" s="33" t="s">
        <v>4839</v>
      </c>
      <c r="F4577" s="35">
        <v>27111515</v>
      </c>
      <c r="G4577" s="33" t="s">
        <v>15071</v>
      </c>
      <c r="H4577" s="33">
        <v>4</v>
      </c>
      <c r="I4577" s="33">
        <v>2</v>
      </c>
      <c r="J4577" s="36">
        <v>4</v>
      </c>
      <c r="K4577" s="37">
        <v>593126.88</v>
      </c>
      <c r="L4577" s="38" t="s">
        <v>15</v>
      </c>
      <c r="M4577" s="38" t="s">
        <v>13</v>
      </c>
    </row>
    <row r="4578" spans="1:13" s="39" customFormat="1" ht="12.75" x14ac:dyDescent="0.2">
      <c r="A4578" s="33" t="s">
        <v>4761</v>
      </c>
      <c r="B4578" s="33" t="s">
        <v>561</v>
      </c>
      <c r="C4578" s="34">
        <v>10</v>
      </c>
      <c r="D4578" s="33" t="s">
        <v>441</v>
      </c>
      <c r="E4578" s="33" t="s">
        <v>4840</v>
      </c>
      <c r="F4578" s="35">
        <v>23101537</v>
      </c>
      <c r="G4578" s="33" t="s">
        <v>15071</v>
      </c>
      <c r="H4578" s="33">
        <v>4</v>
      </c>
      <c r="I4578" s="33">
        <v>2</v>
      </c>
      <c r="J4578" s="36">
        <v>1</v>
      </c>
      <c r="K4578" s="37">
        <v>208521.25</v>
      </c>
      <c r="L4578" s="38" t="s">
        <v>15</v>
      </c>
      <c r="M4578" s="38" t="s">
        <v>13</v>
      </c>
    </row>
    <row r="4579" spans="1:13" s="39" customFormat="1" ht="12.75" x14ac:dyDescent="0.2">
      <c r="A4579" s="33" t="s">
        <v>4761</v>
      </c>
      <c r="B4579" s="33" t="s">
        <v>561</v>
      </c>
      <c r="C4579" s="34">
        <v>10</v>
      </c>
      <c r="D4579" s="33" t="s">
        <v>441</v>
      </c>
      <c r="E4579" s="33" t="s">
        <v>4841</v>
      </c>
      <c r="F4579" s="35">
        <v>27131506</v>
      </c>
      <c r="G4579" s="33" t="s">
        <v>15071</v>
      </c>
      <c r="H4579" s="33">
        <v>4</v>
      </c>
      <c r="I4579" s="33">
        <v>2</v>
      </c>
      <c r="J4579" s="36">
        <v>1</v>
      </c>
      <c r="K4579" s="37">
        <v>88042.19</v>
      </c>
      <c r="L4579" s="38" t="s">
        <v>15</v>
      </c>
      <c r="M4579" s="38" t="s">
        <v>13</v>
      </c>
    </row>
    <row r="4580" spans="1:13" s="39" customFormat="1" ht="12.75" x14ac:dyDescent="0.2">
      <c r="A4580" s="33" t="s">
        <v>4761</v>
      </c>
      <c r="B4580" s="33" t="s">
        <v>561</v>
      </c>
      <c r="C4580" s="34">
        <v>10</v>
      </c>
      <c r="D4580" s="33" t="s">
        <v>441</v>
      </c>
      <c r="E4580" s="33" t="s">
        <v>4842</v>
      </c>
      <c r="F4580" s="35">
        <v>23151607</v>
      </c>
      <c r="G4580" s="33" t="s">
        <v>15071</v>
      </c>
      <c r="H4580" s="33">
        <v>4</v>
      </c>
      <c r="I4580" s="33">
        <v>2</v>
      </c>
      <c r="J4580" s="36">
        <v>2</v>
      </c>
      <c r="K4580" s="37">
        <v>41702.76</v>
      </c>
      <c r="L4580" s="38" t="s">
        <v>15</v>
      </c>
      <c r="M4580" s="38" t="s">
        <v>13</v>
      </c>
    </row>
    <row r="4581" spans="1:13" s="39" customFormat="1" ht="12.75" x14ac:dyDescent="0.2">
      <c r="A4581" s="33" t="s">
        <v>4761</v>
      </c>
      <c r="B4581" s="33" t="s">
        <v>561</v>
      </c>
      <c r="C4581" s="34">
        <v>10</v>
      </c>
      <c r="D4581" s="33" t="s">
        <v>441</v>
      </c>
      <c r="E4581" s="33" t="s">
        <v>4843</v>
      </c>
      <c r="F4581" s="35">
        <v>27111515</v>
      </c>
      <c r="G4581" s="33" t="s">
        <v>15071</v>
      </c>
      <c r="H4581" s="33">
        <v>4</v>
      </c>
      <c r="I4581" s="33">
        <v>2</v>
      </c>
      <c r="J4581" s="36">
        <v>4</v>
      </c>
      <c r="K4581" s="37">
        <v>594793.48</v>
      </c>
      <c r="L4581" s="38" t="s">
        <v>15</v>
      </c>
      <c r="M4581" s="38" t="s">
        <v>13</v>
      </c>
    </row>
    <row r="4582" spans="1:13" s="39" customFormat="1" ht="12.75" x14ac:dyDescent="0.2">
      <c r="A4582" s="33" t="s">
        <v>4761</v>
      </c>
      <c r="B4582" s="33" t="s">
        <v>561</v>
      </c>
      <c r="C4582" s="34">
        <v>10</v>
      </c>
      <c r="D4582" s="33" t="s">
        <v>441</v>
      </c>
      <c r="E4582" s="33" t="s">
        <v>4844</v>
      </c>
      <c r="F4582" s="35">
        <v>23151607</v>
      </c>
      <c r="G4582" s="33" t="s">
        <v>15071</v>
      </c>
      <c r="H4582" s="33">
        <v>4</v>
      </c>
      <c r="I4582" s="33">
        <v>2</v>
      </c>
      <c r="J4582" s="36">
        <v>2</v>
      </c>
      <c r="K4582" s="37">
        <v>147229.44</v>
      </c>
      <c r="L4582" s="38" t="s">
        <v>15</v>
      </c>
      <c r="M4582" s="38" t="s">
        <v>13</v>
      </c>
    </row>
    <row r="4583" spans="1:13" s="39" customFormat="1" ht="12.75" x14ac:dyDescent="0.2">
      <c r="A4583" s="33" t="s">
        <v>4761</v>
      </c>
      <c r="B4583" s="33" t="s">
        <v>564</v>
      </c>
      <c r="C4583" s="34">
        <v>10</v>
      </c>
      <c r="D4583" s="33" t="s">
        <v>13910</v>
      </c>
      <c r="E4583" s="33" t="s">
        <v>4845</v>
      </c>
      <c r="F4583" s="35">
        <v>40151601</v>
      </c>
      <c r="G4583" s="33" t="s">
        <v>15071</v>
      </c>
      <c r="H4583" s="33">
        <v>4</v>
      </c>
      <c r="I4583" s="33">
        <v>2</v>
      </c>
      <c r="J4583" s="36">
        <v>2</v>
      </c>
      <c r="K4583" s="37">
        <v>625563.24</v>
      </c>
      <c r="L4583" s="38" t="s">
        <v>15</v>
      </c>
      <c r="M4583" s="38" t="s">
        <v>13</v>
      </c>
    </row>
    <row r="4584" spans="1:13" s="39" customFormat="1" ht="12.75" x14ac:dyDescent="0.2">
      <c r="A4584" s="33" t="s">
        <v>4761</v>
      </c>
      <c r="B4584" s="33" t="s">
        <v>564</v>
      </c>
      <c r="C4584" s="34">
        <v>10</v>
      </c>
      <c r="D4584" s="33" t="s">
        <v>13910</v>
      </c>
      <c r="E4584" s="33" t="s">
        <v>4823</v>
      </c>
      <c r="F4584" s="35">
        <v>31162800</v>
      </c>
      <c r="G4584" s="33" t="s">
        <v>15071</v>
      </c>
      <c r="H4584" s="33">
        <v>1</v>
      </c>
      <c r="I4584" s="33">
        <v>6</v>
      </c>
      <c r="J4584" s="36">
        <v>1</v>
      </c>
      <c r="K4584" s="37">
        <v>0.76</v>
      </c>
      <c r="L4584" s="38" t="s">
        <v>15</v>
      </c>
      <c r="M4584" s="38" t="s">
        <v>13</v>
      </c>
    </row>
    <row r="4585" spans="1:13" s="39" customFormat="1" ht="12.75" x14ac:dyDescent="0.2">
      <c r="A4585" s="33" t="s">
        <v>4761</v>
      </c>
      <c r="B4585" s="33" t="s">
        <v>565</v>
      </c>
      <c r="C4585" s="34">
        <v>10</v>
      </c>
      <c r="D4585" s="33" t="s">
        <v>81</v>
      </c>
      <c r="E4585" s="33" t="s">
        <v>4846</v>
      </c>
      <c r="F4585" s="35">
        <v>40151510</v>
      </c>
      <c r="G4585" s="33" t="s">
        <v>15071</v>
      </c>
      <c r="H4585" s="33">
        <v>4</v>
      </c>
      <c r="I4585" s="33">
        <v>2</v>
      </c>
      <c r="J4585" s="36">
        <v>2</v>
      </c>
      <c r="K4585" s="37">
        <v>3332000</v>
      </c>
      <c r="L4585" s="38" t="s">
        <v>15</v>
      </c>
      <c r="M4585" s="38" t="s">
        <v>13</v>
      </c>
    </row>
    <row r="4586" spans="1:13" s="39" customFormat="1" ht="12.75" x14ac:dyDescent="0.2">
      <c r="A4586" s="33" t="s">
        <v>4761</v>
      </c>
      <c r="B4586" s="33" t="s">
        <v>565</v>
      </c>
      <c r="C4586" s="34">
        <v>10</v>
      </c>
      <c r="D4586" s="33" t="s">
        <v>81</v>
      </c>
      <c r="E4586" s="33" t="s">
        <v>4847</v>
      </c>
      <c r="F4586" s="35">
        <v>40151510</v>
      </c>
      <c r="G4586" s="33" t="s">
        <v>15071</v>
      </c>
      <c r="H4586" s="33">
        <v>4</v>
      </c>
      <c r="I4586" s="33">
        <v>2</v>
      </c>
      <c r="J4586" s="36">
        <v>1</v>
      </c>
      <c r="K4586" s="37">
        <v>1606500</v>
      </c>
      <c r="L4586" s="38" t="s">
        <v>15</v>
      </c>
      <c r="M4586" s="38" t="s">
        <v>13</v>
      </c>
    </row>
    <row r="4587" spans="1:13" s="39" customFormat="1" ht="12.75" x14ac:dyDescent="0.2">
      <c r="A4587" s="33" t="s">
        <v>4761</v>
      </c>
      <c r="B4587" s="33" t="s">
        <v>565</v>
      </c>
      <c r="C4587" s="34">
        <v>10</v>
      </c>
      <c r="D4587" s="33" t="s">
        <v>81</v>
      </c>
      <c r="E4587" s="33" t="s">
        <v>4848</v>
      </c>
      <c r="F4587" s="35">
        <v>40151532</v>
      </c>
      <c r="G4587" s="33" t="s">
        <v>15071</v>
      </c>
      <c r="H4587" s="33">
        <v>4</v>
      </c>
      <c r="I4587" s="33">
        <v>2</v>
      </c>
      <c r="J4587" s="36">
        <v>1</v>
      </c>
      <c r="K4587" s="37">
        <v>1547000</v>
      </c>
      <c r="L4587" s="38" t="s">
        <v>15</v>
      </c>
      <c r="M4587" s="38" t="s">
        <v>13</v>
      </c>
    </row>
    <row r="4588" spans="1:13" s="39" customFormat="1" ht="12.75" x14ac:dyDescent="0.2">
      <c r="A4588" s="33" t="s">
        <v>4761</v>
      </c>
      <c r="B4588" s="33" t="s">
        <v>565</v>
      </c>
      <c r="C4588" s="34">
        <v>10</v>
      </c>
      <c r="D4588" s="33" t="s">
        <v>81</v>
      </c>
      <c r="E4588" s="33" t="s">
        <v>4849</v>
      </c>
      <c r="F4588" s="35">
        <v>40151502</v>
      </c>
      <c r="G4588" s="33" t="s">
        <v>15071</v>
      </c>
      <c r="H4588" s="33">
        <v>4</v>
      </c>
      <c r="I4588" s="33">
        <v>2</v>
      </c>
      <c r="J4588" s="36">
        <v>2</v>
      </c>
      <c r="K4588" s="37">
        <v>1904000</v>
      </c>
      <c r="L4588" s="38" t="s">
        <v>15</v>
      </c>
      <c r="M4588" s="38" t="s">
        <v>13</v>
      </c>
    </row>
    <row r="4589" spans="1:13" s="39" customFormat="1" ht="12.75" x14ac:dyDescent="0.2">
      <c r="A4589" s="33" t="s">
        <v>4761</v>
      </c>
      <c r="B4589" s="33" t="s">
        <v>566</v>
      </c>
      <c r="C4589" s="34">
        <v>10</v>
      </c>
      <c r="D4589" s="33" t="s">
        <v>82</v>
      </c>
      <c r="E4589" s="33" t="s">
        <v>4850</v>
      </c>
      <c r="F4589" s="35">
        <v>40101701</v>
      </c>
      <c r="G4589" s="33" t="s">
        <v>15071</v>
      </c>
      <c r="H4589" s="33">
        <v>2</v>
      </c>
      <c r="I4589" s="33">
        <v>3</v>
      </c>
      <c r="J4589" s="36">
        <v>3</v>
      </c>
      <c r="K4589" s="37">
        <v>5699100</v>
      </c>
      <c r="L4589" s="38" t="s">
        <v>15</v>
      </c>
      <c r="M4589" s="38" t="s">
        <v>13</v>
      </c>
    </row>
    <row r="4590" spans="1:13" s="39" customFormat="1" ht="12.75" x14ac:dyDescent="0.2">
      <c r="A4590" s="33" t="s">
        <v>4761</v>
      </c>
      <c r="B4590" s="33" t="s">
        <v>566</v>
      </c>
      <c r="C4590" s="34">
        <v>10</v>
      </c>
      <c r="D4590" s="33" t="s">
        <v>82</v>
      </c>
      <c r="E4590" s="33" t="s">
        <v>4851</v>
      </c>
      <c r="F4590" s="35">
        <v>40101701</v>
      </c>
      <c r="G4590" s="33" t="s">
        <v>15071</v>
      </c>
      <c r="H4590" s="33">
        <v>2</v>
      </c>
      <c r="I4590" s="33">
        <v>3</v>
      </c>
      <c r="J4590" s="36">
        <v>6</v>
      </c>
      <c r="K4590" s="37">
        <v>15025002</v>
      </c>
      <c r="L4590" s="38" t="s">
        <v>15</v>
      </c>
      <c r="M4590" s="38" t="s">
        <v>13</v>
      </c>
    </row>
    <row r="4591" spans="1:13" s="39" customFormat="1" ht="12.75" x14ac:dyDescent="0.2">
      <c r="A4591" s="33" t="s">
        <v>4761</v>
      </c>
      <c r="B4591" s="33" t="s">
        <v>566</v>
      </c>
      <c r="C4591" s="34">
        <v>10</v>
      </c>
      <c r="D4591" s="33" t="s">
        <v>82</v>
      </c>
      <c r="E4591" s="33" t="s">
        <v>4852</v>
      </c>
      <c r="F4591" s="35">
        <v>40101701</v>
      </c>
      <c r="G4591" s="33" t="s">
        <v>15071</v>
      </c>
      <c r="H4591" s="33">
        <v>2</v>
      </c>
      <c r="I4591" s="33">
        <v>3</v>
      </c>
      <c r="J4591" s="36">
        <v>7</v>
      </c>
      <c r="K4591" s="37">
        <v>16544500</v>
      </c>
      <c r="L4591" s="38" t="s">
        <v>15</v>
      </c>
      <c r="M4591" s="38" t="s">
        <v>13</v>
      </c>
    </row>
    <row r="4592" spans="1:13" s="39" customFormat="1" ht="12.75" x14ac:dyDescent="0.2">
      <c r="A4592" s="33" t="s">
        <v>4761</v>
      </c>
      <c r="B4592" s="33" t="s">
        <v>566</v>
      </c>
      <c r="C4592" s="34">
        <v>10</v>
      </c>
      <c r="D4592" s="33" t="s">
        <v>82</v>
      </c>
      <c r="E4592" s="33" t="s">
        <v>4853</v>
      </c>
      <c r="F4592" s="35">
        <v>40101701</v>
      </c>
      <c r="G4592" s="33" t="s">
        <v>15071</v>
      </c>
      <c r="H4592" s="33">
        <v>2</v>
      </c>
      <c r="I4592" s="33">
        <v>3</v>
      </c>
      <c r="J4592" s="36">
        <v>1</v>
      </c>
      <c r="K4592" s="37">
        <v>5117500</v>
      </c>
      <c r="L4592" s="38" t="s">
        <v>15</v>
      </c>
      <c r="M4592" s="38" t="s">
        <v>13</v>
      </c>
    </row>
    <row r="4593" spans="1:13" s="39" customFormat="1" ht="12.75" x14ac:dyDescent="0.2">
      <c r="A4593" s="33" t="s">
        <v>4761</v>
      </c>
      <c r="B4593" s="33" t="s">
        <v>566</v>
      </c>
      <c r="C4593" s="34">
        <v>10</v>
      </c>
      <c r="D4593" s="33" t="s">
        <v>82</v>
      </c>
      <c r="E4593" s="33" t="s">
        <v>4854</v>
      </c>
      <c r="F4593" s="35">
        <v>40101701</v>
      </c>
      <c r="G4593" s="33" t="s">
        <v>15071</v>
      </c>
      <c r="H4593" s="33">
        <v>2</v>
      </c>
      <c r="I4593" s="33">
        <v>3</v>
      </c>
      <c r="J4593" s="36">
        <v>1</v>
      </c>
      <c r="K4593" s="37">
        <v>9491667</v>
      </c>
      <c r="L4593" s="38" t="s">
        <v>15</v>
      </c>
      <c r="M4593" s="38" t="s">
        <v>13</v>
      </c>
    </row>
    <row r="4594" spans="1:13" s="39" customFormat="1" ht="12.75" x14ac:dyDescent="0.2">
      <c r="A4594" s="33" t="s">
        <v>4761</v>
      </c>
      <c r="B4594" s="33" t="s">
        <v>566</v>
      </c>
      <c r="C4594" s="34">
        <v>10</v>
      </c>
      <c r="D4594" s="33" t="s">
        <v>82</v>
      </c>
      <c r="E4594" s="33" t="s">
        <v>4855</v>
      </c>
      <c r="F4594" s="35">
        <v>40101701</v>
      </c>
      <c r="G4594" s="33" t="s">
        <v>15071</v>
      </c>
      <c r="H4594" s="33">
        <v>2</v>
      </c>
      <c r="I4594" s="33">
        <v>3</v>
      </c>
      <c r="J4594" s="36">
        <v>1</v>
      </c>
      <c r="K4594" s="37">
        <v>7491667</v>
      </c>
      <c r="L4594" s="38" t="s">
        <v>15</v>
      </c>
      <c r="M4594" s="38" t="s">
        <v>13</v>
      </c>
    </row>
    <row r="4595" spans="1:13" s="39" customFormat="1" ht="12.75" x14ac:dyDescent="0.2">
      <c r="A4595" s="33" t="s">
        <v>4761</v>
      </c>
      <c r="B4595" s="33" t="s">
        <v>566</v>
      </c>
      <c r="C4595" s="34">
        <v>16</v>
      </c>
      <c r="D4595" s="33" t="s">
        <v>82</v>
      </c>
      <c r="E4595" s="33" t="s">
        <v>4852</v>
      </c>
      <c r="F4595" s="35">
        <v>40101701</v>
      </c>
      <c r="G4595" s="33" t="s">
        <v>15071</v>
      </c>
      <c r="H4595" s="33">
        <v>4</v>
      </c>
      <c r="I4595" s="33">
        <v>3</v>
      </c>
      <c r="J4595" s="36">
        <v>10</v>
      </c>
      <c r="K4595" s="37">
        <v>25575000</v>
      </c>
      <c r="L4595" s="38" t="s">
        <v>15</v>
      </c>
      <c r="M4595" s="38" t="s">
        <v>13</v>
      </c>
    </row>
    <row r="4596" spans="1:13" s="39" customFormat="1" ht="12.75" x14ac:dyDescent="0.2">
      <c r="A4596" s="33" t="s">
        <v>4761</v>
      </c>
      <c r="B4596" s="33" t="s">
        <v>566</v>
      </c>
      <c r="C4596" s="34">
        <v>10</v>
      </c>
      <c r="D4596" s="33" t="s">
        <v>82</v>
      </c>
      <c r="E4596" s="33" t="s">
        <v>4748</v>
      </c>
      <c r="F4596" s="35">
        <v>41113630</v>
      </c>
      <c r="G4596" s="33" t="s">
        <v>466</v>
      </c>
      <c r="H4596" s="33">
        <v>4</v>
      </c>
      <c r="I4596" s="33">
        <v>7</v>
      </c>
      <c r="J4596" s="36">
        <v>1</v>
      </c>
      <c r="K4596" s="37">
        <v>1618995</v>
      </c>
      <c r="L4596" s="38" t="s">
        <v>12</v>
      </c>
      <c r="M4596" s="38" t="s">
        <v>13</v>
      </c>
    </row>
    <row r="4597" spans="1:13" s="39" customFormat="1" ht="12.75" x14ac:dyDescent="0.2">
      <c r="A4597" s="33" t="s">
        <v>4761</v>
      </c>
      <c r="B4597" s="33" t="s">
        <v>566</v>
      </c>
      <c r="C4597" s="34">
        <v>10</v>
      </c>
      <c r="D4597" s="33" t="s">
        <v>82</v>
      </c>
      <c r="E4597" s="33" t="s">
        <v>4856</v>
      </c>
      <c r="F4597" s="35">
        <v>47111501</v>
      </c>
      <c r="G4597" s="33" t="s">
        <v>15071</v>
      </c>
      <c r="H4597" s="33">
        <v>4</v>
      </c>
      <c r="I4597" s="33">
        <v>1</v>
      </c>
      <c r="J4597" s="36">
        <v>1</v>
      </c>
      <c r="K4597" s="37">
        <v>7599800</v>
      </c>
      <c r="L4597" s="38" t="s">
        <v>15</v>
      </c>
      <c r="M4597" s="38" t="s">
        <v>13</v>
      </c>
    </row>
    <row r="4598" spans="1:13" s="39" customFormat="1" ht="12.75" x14ac:dyDescent="0.2">
      <c r="A4598" s="33" t="s">
        <v>4761</v>
      </c>
      <c r="B4598" s="33" t="s">
        <v>566</v>
      </c>
      <c r="C4598" s="34">
        <v>10</v>
      </c>
      <c r="D4598" s="33" t="s">
        <v>82</v>
      </c>
      <c r="E4598" s="33" t="s">
        <v>4857</v>
      </c>
      <c r="F4598" s="35">
        <v>40101701</v>
      </c>
      <c r="G4598" s="33" t="s">
        <v>15072</v>
      </c>
      <c r="H4598" s="33">
        <v>4</v>
      </c>
      <c r="I4598" s="33">
        <v>3</v>
      </c>
      <c r="J4598" s="36">
        <v>1</v>
      </c>
      <c r="K4598" s="37">
        <v>262805782</v>
      </c>
      <c r="L4598" s="38" t="s">
        <v>15</v>
      </c>
      <c r="M4598" s="38" t="s">
        <v>13</v>
      </c>
    </row>
    <row r="4599" spans="1:13" s="39" customFormat="1" ht="12.75" x14ac:dyDescent="0.2">
      <c r="A4599" s="33" t="s">
        <v>4761</v>
      </c>
      <c r="B4599" s="33" t="s">
        <v>566</v>
      </c>
      <c r="C4599" s="34">
        <v>10</v>
      </c>
      <c r="D4599" s="33" t="s">
        <v>82</v>
      </c>
      <c r="E4599" s="33" t="s">
        <v>4858</v>
      </c>
      <c r="F4599" s="35">
        <v>40101701</v>
      </c>
      <c r="G4599" s="33" t="s">
        <v>15072</v>
      </c>
      <c r="H4599" s="33">
        <v>4</v>
      </c>
      <c r="I4599" s="33">
        <v>3</v>
      </c>
      <c r="J4599" s="36">
        <v>1</v>
      </c>
      <c r="K4599" s="37">
        <v>151770418</v>
      </c>
      <c r="L4599" s="38" t="s">
        <v>15</v>
      </c>
      <c r="M4599" s="38" t="s">
        <v>13</v>
      </c>
    </row>
    <row r="4600" spans="1:13" s="39" customFormat="1" ht="12.75" x14ac:dyDescent="0.2">
      <c r="A4600" s="33" t="s">
        <v>4761</v>
      </c>
      <c r="B4600" s="33" t="s">
        <v>566</v>
      </c>
      <c r="C4600" s="34">
        <v>10</v>
      </c>
      <c r="D4600" s="33" t="s">
        <v>82</v>
      </c>
      <c r="E4600" s="33" t="s">
        <v>4859</v>
      </c>
      <c r="F4600" s="35">
        <v>40101701</v>
      </c>
      <c r="G4600" s="33" t="s">
        <v>15071</v>
      </c>
      <c r="H4600" s="33">
        <v>4</v>
      </c>
      <c r="I4600" s="33">
        <v>3</v>
      </c>
      <c r="J4600" s="36">
        <v>3</v>
      </c>
      <c r="K4600" s="37">
        <v>9652500</v>
      </c>
      <c r="L4600" s="38" t="s">
        <v>15</v>
      </c>
      <c r="M4600" s="38" t="s">
        <v>13</v>
      </c>
    </row>
    <row r="4601" spans="1:13" s="39" customFormat="1" ht="12.75" x14ac:dyDescent="0.2">
      <c r="A4601" s="33" t="s">
        <v>4761</v>
      </c>
      <c r="B4601" s="33" t="s">
        <v>566</v>
      </c>
      <c r="C4601" s="34">
        <v>10</v>
      </c>
      <c r="D4601" s="33" t="s">
        <v>82</v>
      </c>
      <c r="E4601" s="33" t="s">
        <v>4860</v>
      </c>
      <c r="F4601" s="35">
        <v>40101701</v>
      </c>
      <c r="G4601" s="33" t="s">
        <v>15071</v>
      </c>
      <c r="H4601" s="33">
        <v>4</v>
      </c>
      <c r="I4601" s="33">
        <v>3</v>
      </c>
      <c r="J4601" s="36">
        <v>1</v>
      </c>
      <c r="K4601" s="37">
        <v>2158900</v>
      </c>
      <c r="L4601" s="38" t="s">
        <v>15</v>
      </c>
      <c r="M4601" s="38" t="s">
        <v>13</v>
      </c>
    </row>
    <row r="4602" spans="1:13" s="39" customFormat="1" ht="12.75" x14ac:dyDescent="0.2">
      <c r="A4602" s="33" t="s">
        <v>4761</v>
      </c>
      <c r="B4602" s="33" t="s">
        <v>566</v>
      </c>
      <c r="C4602" s="34">
        <v>10</v>
      </c>
      <c r="D4602" s="33" t="s">
        <v>82</v>
      </c>
      <c r="E4602" s="33" t="s">
        <v>847</v>
      </c>
      <c r="F4602" s="35">
        <v>47111501</v>
      </c>
      <c r="G4602" s="33" t="s">
        <v>468</v>
      </c>
      <c r="H4602" s="33">
        <v>6</v>
      </c>
      <c r="I4602" s="33">
        <v>3</v>
      </c>
      <c r="J4602" s="36">
        <v>2</v>
      </c>
      <c r="K4602" s="37">
        <v>5599800</v>
      </c>
      <c r="L4602" s="38" t="s">
        <v>15</v>
      </c>
      <c r="M4602" s="38" t="s">
        <v>13</v>
      </c>
    </row>
    <row r="4603" spans="1:13" s="39" customFormat="1" ht="12.75" x14ac:dyDescent="0.2">
      <c r="A4603" s="33" t="s">
        <v>4761</v>
      </c>
      <c r="B4603" s="33" t="s">
        <v>567</v>
      </c>
      <c r="C4603" s="34">
        <v>10</v>
      </c>
      <c r="D4603" s="33" t="s">
        <v>13911</v>
      </c>
      <c r="E4603" s="33" t="s">
        <v>4861</v>
      </c>
      <c r="F4603" s="35">
        <v>43191510</v>
      </c>
      <c r="G4603" s="33" t="s">
        <v>15071</v>
      </c>
      <c r="H4603" s="33">
        <v>5</v>
      </c>
      <c r="I4603" s="33">
        <v>3</v>
      </c>
      <c r="J4603" s="36">
        <v>20</v>
      </c>
      <c r="K4603" s="37">
        <v>7000000</v>
      </c>
      <c r="L4603" s="38" t="s">
        <v>15</v>
      </c>
      <c r="M4603" s="38" t="s">
        <v>13</v>
      </c>
    </row>
    <row r="4604" spans="1:13" s="39" customFormat="1" ht="12.75" x14ac:dyDescent="0.2">
      <c r="A4604" s="33" t="s">
        <v>4761</v>
      </c>
      <c r="B4604" s="33" t="s">
        <v>568</v>
      </c>
      <c r="C4604" s="34">
        <v>16</v>
      </c>
      <c r="D4604" s="33" t="s">
        <v>83</v>
      </c>
      <c r="E4604" s="33" t="s">
        <v>4862</v>
      </c>
      <c r="F4604" s="35">
        <v>44102910</v>
      </c>
      <c r="G4604" s="33" t="s">
        <v>15071</v>
      </c>
      <c r="H4604" s="33">
        <v>3</v>
      </c>
      <c r="I4604" s="33">
        <v>3</v>
      </c>
      <c r="J4604" s="36">
        <v>1</v>
      </c>
      <c r="K4604" s="37">
        <v>1233601.6000000001</v>
      </c>
      <c r="L4604" s="38" t="s">
        <v>15</v>
      </c>
      <c r="M4604" s="38" t="s">
        <v>13</v>
      </c>
    </row>
    <row r="4605" spans="1:13" s="39" customFormat="1" ht="12.75" x14ac:dyDescent="0.2">
      <c r="A4605" s="33" t="s">
        <v>4761</v>
      </c>
      <c r="B4605" s="33" t="s">
        <v>568</v>
      </c>
      <c r="C4605" s="34">
        <v>16</v>
      </c>
      <c r="D4605" s="33" t="s">
        <v>83</v>
      </c>
      <c r="E4605" s="33" t="s">
        <v>4863</v>
      </c>
      <c r="F4605" s="35">
        <v>44102910</v>
      </c>
      <c r="G4605" s="33" t="s">
        <v>15071</v>
      </c>
      <c r="H4605" s="33">
        <v>1</v>
      </c>
      <c r="I4605" s="33">
        <v>6</v>
      </c>
      <c r="J4605" s="36">
        <v>1</v>
      </c>
      <c r="K4605" s="37">
        <v>0.3999999999996362</v>
      </c>
      <c r="L4605" s="38" t="s">
        <v>15</v>
      </c>
      <c r="M4605" s="38" t="s">
        <v>13</v>
      </c>
    </row>
    <row r="4606" spans="1:13" s="39" customFormat="1" ht="12.75" x14ac:dyDescent="0.2">
      <c r="A4606" s="33" t="s">
        <v>4761</v>
      </c>
      <c r="B4606" s="33" t="s">
        <v>569</v>
      </c>
      <c r="C4606" s="34">
        <v>10</v>
      </c>
      <c r="D4606" s="33" t="s">
        <v>84</v>
      </c>
      <c r="E4606" s="33" t="s">
        <v>4864</v>
      </c>
      <c r="F4606" s="35">
        <v>24112702</v>
      </c>
      <c r="G4606" s="33" t="s">
        <v>15071</v>
      </c>
      <c r="H4606" s="33">
        <v>4</v>
      </c>
      <c r="I4606" s="33">
        <v>4</v>
      </c>
      <c r="J4606" s="36">
        <v>17</v>
      </c>
      <c r="K4606" s="37">
        <v>7502353.6399999997</v>
      </c>
      <c r="L4606" s="38" t="s">
        <v>15</v>
      </c>
      <c r="M4606" s="38" t="s">
        <v>13</v>
      </c>
    </row>
    <row r="4607" spans="1:13" s="39" customFormat="1" ht="12.75" x14ac:dyDescent="0.2">
      <c r="A4607" s="33" t="s">
        <v>4761</v>
      </c>
      <c r="B4607" s="33" t="s">
        <v>569</v>
      </c>
      <c r="C4607" s="34">
        <v>10</v>
      </c>
      <c r="D4607" s="33" t="s">
        <v>84</v>
      </c>
      <c r="E4607" s="33" t="s">
        <v>4865</v>
      </c>
      <c r="F4607" s="35">
        <v>56101716</v>
      </c>
      <c r="G4607" s="33" t="s">
        <v>15071</v>
      </c>
      <c r="H4607" s="33">
        <v>4</v>
      </c>
      <c r="I4607" s="33">
        <v>4</v>
      </c>
      <c r="J4607" s="36">
        <v>1</v>
      </c>
      <c r="K4607" s="37">
        <v>491475.32</v>
      </c>
      <c r="L4607" s="38" t="s">
        <v>15</v>
      </c>
      <c r="M4607" s="38" t="s">
        <v>13</v>
      </c>
    </row>
    <row r="4608" spans="1:13" s="39" customFormat="1" ht="12.75" x14ac:dyDescent="0.2">
      <c r="A4608" s="33" t="s">
        <v>4761</v>
      </c>
      <c r="B4608" s="33" t="s">
        <v>569</v>
      </c>
      <c r="C4608" s="34">
        <v>10</v>
      </c>
      <c r="D4608" s="33" t="s">
        <v>84</v>
      </c>
      <c r="E4608" s="33" t="s">
        <v>4866</v>
      </c>
      <c r="F4608" s="35">
        <v>56101703</v>
      </c>
      <c r="G4608" s="33" t="s">
        <v>15071</v>
      </c>
      <c r="H4608" s="33">
        <v>4</v>
      </c>
      <c r="I4608" s="33">
        <v>4</v>
      </c>
      <c r="J4608" s="36">
        <v>1</v>
      </c>
      <c r="K4608" s="37">
        <v>655300.43999999994</v>
      </c>
      <c r="L4608" s="38" t="s">
        <v>15</v>
      </c>
      <c r="M4608" s="38" t="s">
        <v>13</v>
      </c>
    </row>
    <row r="4609" spans="1:13" s="39" customFormat="1" ht="12.75" x14ac:dyDescent="0.2">
      <c r="A4609" s="33" t="s">
        <v>4761</v>
      </c>
      <c r="B4609" s="33" t="s">
        <v>569</v>
      </c>
      <c r="C4609" s="34">
        <v>10</v>
      </c>
      <c r="D4609" s="33" t="s">
        <v>84</v>
      </c>
      <c r="E4609" s="33" t="s">
        <v>4867</v>
      </c>
      <c r="F4609" s="35">
        <v>56101702</v>
      </c>
      <c r="G4609" s="33" t="s">
        <v>15071</v>
      </c>
      <c r="H4609" s="33">
        <v>4</v>
      </c>
      <c r="I4609" s="33">
        <v>4</v>
      </c>
      <c r="J4609" s="36">
        <v>1</v>
      </c>
      <c r="K4609" s="37">
        <v>491475.31500002503</v>
      </c>
      <c r="L4609" s="38" t="s">
        <v>15</v>
      </c>
      <c r="M4609" s="38" t="s">
        <v>13</v>
      </c>
    </row>
    <row r="4610" spans="1:13" s="39" customFormat="1" ht="12.75" x14ac:dyDescent="0.2">
      <c r="A4610" s="33" t="s">
        <v>4761</v>
      </c>
      <c r="B4610" s="33" t="s">
        <v>569</v>
      </c>
      <c r="C4610" s="34">
        <v>10</v>
      </c>
      <c r="D4610" s="33" t="s">
        <v>84</v>
      </c>
      <c r="E4610" s="33" t="s">
        <v>4868</v>
      </c>
      <c r="F4610" s="35">
        <v>56112103</v>
      </c>
      <c r="G4610" s="33" t="s">
        <v>15071</v>
      </c>
      <c r="H4610" s="33">
        <v>4</v>
      </c>
      <c r="I4610" s="33">
        <v>4</v>
      </c>
      <c r="J4610" s="36">
        <v>2</v>
      </c>
      <c r="K4610" s="37">
        <v>760000</v>
      </c>
      <c r="L4610" s="38" t="s">
        <v>15</v>
      </c>
      <c r="M4610" s="38" t="s">
        <v>13</v>
      </c>
    </row>
    <row r="4611" spans="1:13" s="39" customFormat="1" ht="12.75" x14ac:dyDescent="0.2">
      <c r="A4611" s="33" t="s">
        <v>4761</v>
      </c>
      <c r="B4611" s="33" t="s">
        <v>569</v>
      </c>
      <c r="C4611" s="34">
        <v>10</v>
      </c>
      <c r="D4611" s="33" t="s">
        <v>84</v>
      </c>
      <c r="E4611" s="33" t="s">
        <v>4869</v>
      </c>
      <c r="F4611" s="35">
        <v>56112104</v>
      </c>
      <c r="G4611" s="33" t="s">
        <v>15071</v>
      </c>
      <c r="H4611" s="33">
        <v>4</v>
      </c>
      <c r="I4611" s="33">
        <v>4</v>
      </c>
      <c r="J4611" s="36">
        <v>11</v>
      </c>
      <c r="K4611" s="37">
        <v>3468007.95</v>
      </c>
      <c r="L4611" s="38" t="s">
        <v>15</v>
      </c>
      <c r="M4611" s="38" t="s">
        <v>13</v>
      </c>
    </row>
    <row r="4612" spans="1:13" s="39" customFormat="1" ht="12.75" x14ac:dyDescent="0.2">
      <c r="A4612" s="33" t="s">
        <v>4761</v>
      </c>
      <c r="B4612" s="33" t="s">
        <v>569</v>
      </c>
      <c r="C4612" s="34">
        <v>10</v>
      </c>
      <c r="D4612" s="33" t="s">
        <v>84</v>
      </c>
      <c r="E4612" s="33" t="s">
        <v>860</v>
      </c>
      <c r="F4612" s="35">
        <v>56101703</v>
      </c>
      <c r="G4612" s="33" t="s">
        <v>15071</v>
      </c>
      <c r="H4612" s="33">
        <v>4</v>
      </c>
      <c r="I4612" s="33">
        <v>4</v>
      </c>
      <c r="J4612" s="36">
        <v>2</v>
      </c>
      <c r="K4612" s="37">
        <v>1093909.08</v>
      </c>
      <c r="L4612" s="38" t="s">
        <v>15</v>
      </c>
      <c r="M4612" s="38" t="s">
        <v>13</v>
      </c>
    </row>
    <row r="4613" spans="1:13" s="39" customFormat="1" ht="12.75" x14ac:dyDescent="0.2">
      <c r="A4613" s="33" t="s">
        <v>4761</v>
      </c>
      <c r="B4613" s="33" t="s">
        <v>569</v>
      </c>
      <c r="C4613" s="34">
        <v>10</v>
      </c>
      <c r="D4613" s="33" t="s">
        <v>84</v>
      </c>
      <c r="E4613" s="33" t="s">
        <v>4870</v>
      </c>
      <c r="F4613" s="35">
        <v>30191501</v>
      </c>
      <c r="G4613" s="33" t="s">
        <v>15071</v>
      </c>
      <c r="H4613" s="33">
        <v>4</v>
      </c>
      <c r="I4613" s="33">
        <v>4</v>
      </c>
      <c r="J4613" s="36">
        <v>3</v>
      </c>
      <c r="K4613" s="37">
        <v>3130517.73</v>
      </c>
      <c r="L4613" s="38" t="s">
        <v>15</v>
      </c>
      <c r="M4613" s="38" t="s">
        <v>13</v>
      </c>
    </row>
    <row r="4614" spans="1:13" s="39" customFormat="1" ht="12.75" x14ac:dyDescent="0.2">
      <c r="A4614" s="33" t="s">
        <v>4761</v>
      </c>
      <c r="B4614" s="33" t="s">
        <v>569</v>
      </c>
      <c r="C4614" s="34">
        <v>10</v>
      </c>
      <c r="D4614" s="33" t="s">
        <v>84</v>
      </c>
      <c r="E4614" s="33" t="s">
        <v>4871</v>
      </c>
      <c r="F4614" s="35">
        <v>48102010</v>
      </c>
      <c r="G4614" s="33" t="s">
        <v>15071</v>
      </c>
      <c r="H4614" s="33">
        <v>4</v>
      </c>
      <c r="I4614" s="33">
        <v>4</v>
      </c>
      <c r="J4614" s="36">
        <v>2</v>
      </c>
      <c r="K4614" s="37">
        <v>2000000</v>
      </c>
      <c r="L4614" s="38" t="s">
        <v>15</v>
      </c>
      <c r="M4614" s="38" t="s">
        <v>13</v>
      </c>
    </row>
    <row r="4615" spans="1:13" s="39" customFormat="1" ht="12.75" x14ac:dyDescent="0.2">
      <c r="A4615" s="33" t="s">
        <v>4761</v>
      </c>
      <c r="B4615" s="33" t="s">
        <v>569</v>
      </c>
      <c r="C4615" s="34">
        <v>10</v>
      </c>
      <c r="D4615" s="33" t="s">
        <v>84</v>
      </c>
      <c r="E4615" s="33" t="s">
        <v>4872</v>
      </c>
      <c r="F4615" s="35">
        <v>30191501</v>
      </c>
      <c r="G4615" s="33" t="s">
        <v>15071</v>
      </c>
      <c r="H4615" s="33">
        <v>4</v>
      </c>
      <c r="I4615" s="33">
        <v>4</v>
      </c>
      <c r="J4615" s="36">
        <v>5</v>
      </c>
      <c r="K4615" s="37">
        <v>405457.05000000005</v>
      </c>
      <c r="L4615" s="38" t="s">
        <v>15</v>
      </c>
      <c r="M4615" s="38" t="s">
        <v>13</v>
      </c>
    </row>
    <row r="4616" spans="1:13" s="39" customFormat="1" ht="12.75" x14ac:dyDescent="0.2">
      <c r="A4616" s="33" t="s">
        <v>4761</v>
      </c>
      <c r="B4616" s="33" t="s">
        <v>569</v>
      </c>
      <c r="C4616" s="34">
        <v>10</v>
      </c>
      <c r="D4616" s="33" t="s">
        <v>84</v>
      </c>
      <c r="E4616" s="33" t="s">
        <v>4873</v>
      </c>
      <c r="F4616" s="35">
        <v>30191501</v>
      </c>
      <c r="G4616" s="33" t="s">
        <v>15071</v>
      </c>
      <c r="H4616" s="33">
        <v>4</v>
      </c>
      <c r="I4616" s="33">
        <v>4</v>
      </c>
      <c r="J4616" s="36">
        <v>4</v>
      </c>
      <c r="K4616" s="37">
        <v>2226421</v>
      </c>
      <c r="L4616" s="38" t="s">
        <v>15</v>
      </c>
      <c r="M4616" s="38" t="s">
        <v>13</v>
      </c>
    </row>
    <row r="4617" spans="1:13" s="39" customFormat="1" ht="12.75" x14ac:dyDescent="0.2">
      <c r="A4617" s="33" t="s">
        <v>4761</v>
      </c>
      <c r="B4617" s="33" t="s">
        <v>569</v>
      </c>
      <c r="C4617" s="34">
        <v>10</v>
      </c>
      <c r="D4617" s="33" t="s">
        <v>84</v>
      </c>
      <c r="E4617" s="33" t="s">
        <v>4874</v>
      </c>
      <c r="F4617" s="35">
        <v>30191501</v>
      </c>
      <c r="G4617" s="33" t="s">
        <v>15071</v>
      </c>
      <c r="H4617" s="33">
        <v>4</v>
      </c>
      <c r="I4617" s="33">
        <v>4</v>
      </c>
      <c r="J4617" s="36">
        <v>3</v>
      </c>
      <c r="K4617" s="37">
        <v>2974903.77</v>
      </c>
      <c r="L4617" s="38" t="s">
        <v>15</v>
      </c>
      <c r="M4617" s="38" t="s">
        <v>13</v>
      </c>
    </row>
    <row r="4618" spans="1:13" s="39" customFormat="1" ht="12.75" x14ac:dyDescent="0.2">
      <c r="A4618" s="33" t="s">
        <v>4761</v>
      </c>
      <c r="B4618" s="33" t="s">
        <v>569</v>
      </c>
      <c r="C4618" s="34">
        <v>16</v>
      </c>
      <c r="D4618" s="33" t="s">
        <v>84</v>
      </c>
      <c r="E4618" s="33" t="s">
        <v>4875</v>
      </c>
      <c r="F4618" s="35">
        <v>56121506</v>
      </c>
      <c r="G4618" s="33" t="s">
        <v>15071</v>
      </c>
      <c r="H4618" s="33">
        <v>4</v>
      </c>
      <c r="I4618" s="33">
        <v>4</v>
      </c>
      <c r="J4618" s="36">
        <v>6</v>
      </c>
      <c r="K4618" s="37">
        <v>3059705.2199999997</v>
      </c>
      <c r="L4618" s="38" t="s">
        <v>15</v>
      </c>
      <c r="M4618" s="38" t="s">
        <v>13</v>
      </c>
    </row>
    <row r="4619" spans="1:13" s="39" customFormat="1" ht="12.75" x14ac:dyDescent="0.2">
      <c r="A4619" s="33" t="s">
        <v>4761</v>
      </c>
      <c r="B4619" s="33" t="s">
        <v>569</v>
      </c>
      <c r="C4619" s="34">
        <v>16</v>
      </c>
      <c r="D4619" s="33" t="s">
        <v>84</v>
      </c>
      <c r="E4619" s="33" t="s">
        <v>4876</v>
      </c>
      <c r="F4619" s="35">
        <v>56121508</v>
      </c>
      <c r="G4619" s="33" t="s">
        <v>15071</v>
      </c>
      <c r="H4619" s="33">
        <v>4</v>
      </c>
      <c r="I4619" s="33">
        <v>4</v>
      </c>
      <c r="J4619" s="36">
        <v>51</v>
      </c>
      <c r="K4619" s="37">
        <v>20301080.400000002</v>
      </c>
      <c r="L4619" s="38" t="s">
        <v>15</v>
      </c>
      <c r="M4619" s="38" t="s">
        <v>13</v>
      </c>
    </row>
    <row r="4620" spans="1:13" s="39" customFormat="1" ht="12.75" x14ac:dyDescent="0.2">
      <c r="A4620" s="33" t="s">
        <v>4761</v>
      </c>
      <c r="B4620" s="33" t="s">
        <v>569</v>
      </c>
      <c r="C4620" s="34">
        <v>10</v>
      </c>
      <c r="D4620" s="33" t="s">
        <v>84</v>
      </c>
      <c r="E4620" s="33" t="s">
        <v>4877</v>
      </c>
      <c r="F4620" s="35">
        <v>56112102</v>
      </c>
      <c r="G4620" s="33" t="s">
        <v>15071</v>
      </c>
      <c r="H4620" s="33">
        <v>3</v>
      </c>
      <c r="I4620" s="33">
        <v>2</v>
      </c>
      <c r="J4620" s="36">
        <v>211</v>
      </c>
      <c r="K4620" s="37">
        <v>20261192.710000001</v>
      </c>
      <c r="L4620" s="38" t="s">
        <v>15</v>
      </c>
      <c r="M4620" s="38" t="s">
        <v>13</v>
      </c>
    </row>
    <row r="4621" spans="1:13" s="39" customFormat="1" ht="12.75" x14ac:dyDescent="0.2">
      <c r="A4621" s="33" t="s">
        <v>4761</v>
      </c>
      <c r="B4621" s="33" t="s">
        <v>569</v>
      </c>
      <c r="C4621" s="34">
        <v>10</v>
      </c>
      <c r="D4621" s="33" t="s">
        <v>84</v>
      </c>
      <c r="E4621" s="33" t="s">
        <v>4878</v>
      </c>
      <c r="F4621" s="35">
        <v>56101515</v>
      </c>
      <c r="G4621" s="33" t="s">
        <v>15072</v>
      </c>
      <c r="H4621" s="33">
        <v>3</v>
      </c>
      <c r="I4621" s="33">
        <v>2</v>
      </c>
      <c r="J4621" s="36">
        <v>22</v>
      </c>
      <c r="K4621" s="37">
        <v>13106007.42</v>
      </c>
      <c r="L4621" s="38" t="s">
        <v>15</v>
      </c>
      <c r="M4621" s="38" t="s">
        <v>13</v>
      </c>
    </row>
    <row r="4622" spans="1:13" s="39" customFormat="1" ht="12.75" x14ac:dyDescent="0.2">
      <c r="A4622" s="33" t="s">
        <v>4761</v>
      </c>
      <c r="B4622" s="33" t="s">
        <v>569</v>
      </c>
      <c r="C4622" s="34">
        <v>10</v>
      </c>
      <c r="D4622" s="33" t="s">
        <v>84</v>
      </c>
      <c r="E4622" s="33" t="s">
        <v>4879</v>
      </c>
      <c r="F4622" s="35">
        <v>56101522</v>
      </c>
      <c r="G4622" s="33" t="s">
        <v>15072</v>
      </c>
      <c r="H4622" s="33">
        <v>3</v>
      </c>
      <c r="I4622" s="33">
        <v>2</v>
      </c>
      <c r="J4622" s="36">
        <v>38</v>
      </c>
      <c r="K4622" s="37">
        <v>9199689.4199999999</v>
      </c>
      <c r="L4622" s="38" t="s">
        <v>15</v>
      </c>
      <c r="M4622" s="38" t="s">
        <v>13</v>
      </c>
    </row>
    <row r="4623" spans="1:13" s="39" customFormat="1" ht="12.75" x14ac:dyDescent="0.2">
      <c r="A4623" s="33" t="s">
        <v>4761</v>
      </c>
      <c r="B4623" s="33" t="s">
        <v>569</v>
      </c>
      <c r="C4623" s="34">
        <v>10</v>
      </c>
      <c r="D4623" s="33" t="s">
        <v>84</v>
      </c>
      <c r="E4623" s="33" t="s">
        <v>4880</v>
      </c>
      <c r="F4623" s="35">
        <v>56101519</v>
      </c>
      <c r="G4623" s="33" t="s">
        <v>15072</v>
      </c>
      <c r="H4623" s="33">
        <v>3</v>
      </c>
      <c r="I4623" s="33">
        <v>2</v>
      </c>
      <c r="J4623" s="36">
        <v>34</v>
      </c>
      <c r="K4623" s="37">
        <v>7798074.7600000007</v>
      </c>
      <c r="L4623" s="38" t="s">
        <v>15</v>
      </c>
      <c r="M4623" s="38" t="s">
        <v>13</v>
      </c>
    </row>
    <row r="4624" spans="1:13" s="39" customFormat="1" ht="12.75" x14ac:dyDescent="0.2">
      <c r="A4624" s="33" t="s">
        <v>4761</v>
      </c>
      <c r="B4624" s="33" t="s">
        <v>569</v>
      </c>
      <c r="C4624" s="34">
        <v>10</v>
      </c>
      <c r="D4624" s="33" t="s">
        <v>84</v>
      </c>
      <c r="E4624" s="33" t="s">
        <v>4881</v>
      </c>
      <c r="F4624" s="35">
        <v>52131602</v>
      </c>
      <c r="G4624" s="33" t="s">
        <v>15072</v>
      </c>
      <c r="H4624" s="33">
        <v>3</v>
      </c>
      <c r="I4624" s="33">
        <v>2</v>
      </c>
      <c r="J4624" s="36">
        <v>41</v>
      </c>
      <c r="K4624" s="37">
        <v>3404116.8400000003</v>
      </c>
      <c r="L4624" s="38" t="s">
        <v>15</v>
      </c>
      <c r="M4624" s="38" t="s">
        <v>13</v>
      </c>
    </row>
    <row r="4625" spans="1:13" s="39" customFormat="1" ht="12.75" x14ac:dyDescent="0.2">
      <c r="A4625" s="33" t="s">
        <v>4761</v>
      </c>
      <c r="B4625" s="33" t="s">
        <v>569</v>
      </c>
      <c r="C4625" s="34">
        <v>10</v>
      </c>
      <c r="D4625" s="33" t="s">
        <v>84</v>
      </c>
      <c r="E4625" s="33" t="s">
        <v>4882</v>
      </c>
      <c r="F4625" s="35">
        <v>56112104</v>
      </c>
      <c r="G4625" s="33" t="s">
        <v>15072</v>
      </c>
      <c r="H4625" s="33">
        <v>3</v>
      </c>
      <c r="I4625" s="33">
        <v>2</v>
      </c>
      <c r="J4625" s="36">
        <v>2</v>
      </c>
      <c r="K4625" s="37">
        <v>430041.16</v>
      </c>
      <c r="L4625" s="38" t="s">
        <v>15</v>
      </c>
      <c r="M4625" s="38" t="s">
        <v>13</v>
      </c>
    </row>
    <row r="4626" spans="1:13" s="39" customFormat="1" ht="12.75" x14ac:dyDescent="0.2">
      <c r="A4626" s="33" t="s">
        <v>4761</v>
      </c>
      <c r="B4626" s="33" t="s">
        <v>569</v>
      </c>
      <c r="C4626" s="34">
        <v>10</v>
      </c>
      <c r="D4626" s="33" t="s">
        <v>84</v>
      </c>
      <c r="E4626" s="33" t="s">
        <v>4883</v>
      </c>
      <c r="F4626" s="35">
        <v>56101703</v>
      </c>
      <c r="G4626" s="33" t="s">
        <v>15072</v>
      </c>
      <c r="H4626" s="33">
        <v>3</v>
      </c>
      <c r="I4626" s="33">
        <v>2</v>
      </c>
      <c r="J4626" s="36">
        <v>3</v>
      </c>
      <c r="K4626" s="37">
        <v>1685760.1500000001</v>
      </c>
      <c r="L4626" s="38" t="s">
        <v>15</v>
      </c>
      <c r="M4626" s="38" t="s">
        <v>13</v>
      </c>
    </row>
    <row r="4627" spans="1:13" s="39" customFormat="1" ht="12.75" x14ac:dyDescent="0.2">
      <c r="A4627" s="33" t="s">
        <v>4761</v>
      </c>
      <c r="B4627" s="33" t="s">
        <v>569</v>
      </c>
      <c r="C4627" s="34">
        <v>10</v>
      </c>
      <c r="D4627" s="33" t="s">
        <v>84</v>
      </c>
      <c r="E4627" s="33" t="s">
        <v>4884</v>
      </c>
      <c r="F4627" s="35">
        <v>56112103</v>
      </c>
      <c r="G4627" s="33" t="s">
        <v>15072</v>
      </c>
      <c r="H4627" s="33">
        <v>3</v>
      </c>
      <c r="I4627" s="33">
        <v>2</v>
      </c>
      <c r="J4627" s="36">
        <v>5</v>
      </c>
      <c r="K4627" s="37">
        <v>1376130.8499999999</v>
      </c>
      <c r="L4627" s="38" t="s">
        <v>15</v>
      </c>
      <c r="M4627" s="38" t="s">
        <v>13</v>
      </c>
    </row>
    <row r="4628" spans="1:13" s="39" customFormat="1" ht="12.75" x14ac:dyDescent="0.2">
      <c r="A4628" s="33" t="s">
        <v>4761</v>
      </c>
      <c r="B4628" s="33" t="s">
        <v>569</v>
      </c>
      <c r="C4628" s="34">
        <v>10</v>
      </c>
      <c r="D4628" s="33" t="s">
        <v>84</v>
      </c>
      <c r="E4628" s="33" t="s">
        <v>4885</v>
      </c>
      <c r="F4628" s="35">
        <v>56121506</v>
      </c>
      <c r="G4628" s="33" t="s">
        <v>15072</v>
      </c>
      <c r="H4628" s="33">
        <v>3</v>
      </c>
      <c r="I4628" s="33">
        <v>2</v>
      </c>
      <c r="J4628" s="36">
        <v>30</v>
      </c>
      <c r="K4628" s="37">
        <v>3727029.3</v>
      </c>
      <c r="L4628" s="38" t="s">
        <v>15</v>
      </c>
      <c r="M4628" s="38" t="s">
        <v>13</v>
      </c>
    </row>
    <row r="4629" spans="1:13" s="39" customFormat="1" ht="12.75" x14ac:dyDescent="0.2">
      <c r="A4629" s="33" t="s">
        <v>4761</v>
      </c>
      <c r="B4629" s="33" t="s">
        <v>569</v>
      </c>
      <c r="C4629" s="34">
        <v>10</v>
      </c>
      <c r="D4629" s="33" t="s">
        <v>84</v>
      </c>
      <c r="E4629" s="33" t="s">
        <v>4886</v>
      </c>
      <c r="F4629" s="35">
        <v>56101520</v>
      </c>
      <c r="G4629" s="33" t="s">
        <v>15072</v>
      </c>
      <c r="H4629" s="33">
        <v>3</v>
      </c>
      <c r="I4629" s="33">
        <v>2</v>
      </c>
      <c r="J4629" s="36">
        <v>18</v>
      </c>
      <c r="K4629" s="37">
        <v>5057285.9400000004</v>
      </c>
      <c r="L4629" s="38" t="s">
        <v>15</v>
      </c>
      <c r="M4629" s="38" t="s">
        <v>13</v>
      </c>
    </row>
    <row r="4630" spans="1:13" s="39" customFormat="1" ht="12.75" x14ac:dyDescent="0.2">
      <c r="A4630" s="33" t="s">
        <v>4761</v>
      </c>
      <c r="B4630" s="33" t="s">
        <v>569</v>
      </c>
      <c r="C4630" s="34">
        <v>10</v>
      </c>
      <c r="D4630" s="33" t="s">
        <v>84</v>
      </c>
      <c r="E4630" s="33" t="s">
        <v>4887</v>
      </c>
      <c r="F4630" s="35">
        <v>56121403</v>
      </c>
      <c r="G4630" s="33" t="s">
        <v>15072</v>
      </c>
      <c r="H4630" s="33">
        <v>3</v>
      </c>
      <c r="I4630" s="33">
        <v>2</v>
      </c>
      <c r="J4630" s="36">
        <v>5</v>
      </c>
      <c r="K4630" s="37">
        <v>5000000</v>
      </c>
      <c r="L4630" s="38" t="s">
        <v>15</v>
      </c>
      <c r="M4630" s="38" t="s">
        <v>13</v>
      </c>
    </row>
    <row r="4631" spans="1:13" s="39" customFormat="1" ht="12.75" x14ac:dyDescent="0.2">
      <c r="A4631" s="33" t="s">
        <v>4761</v>
      </c>
      <c r="B4631" s="33" t="s">
        <v>569</v>
      </c>
      <c r="C4631" s="34">
        <v>10</v>
      </c>
      <c r="D4631" s="33" t="s">
        <v>84</v>
      </c>
      <c r="E4631" s="33" t="s">
        <v>4888</v>
      </c>
      <c r="F4631" s="35">
        <v>56111906</v>
      </c>
      <c r="G4631" s="33" t="s">
        <v>15072</v>
      </c>
      <c r="H4631" s="33">
        <v>3</v>
      </c>
      <c r="I4631" s="33">
        <v>2</v>
      </c>
      <c r="J4631" s="36">
        <v>2</v>
      </c>
      <c r="K4631" s="37">
        <v>1200000</v>
      </c>
      <c r="L4631" s="38" t="s">
        <v>15</v>
      </c>
      <c r="M4631" s="38" t="s">
        <v>13</v>
      </c>
    </row>
    <row r="4632" spans="1:13" s="39" customFormat="1" ht="12.75" x14ac:dyDescent="0.2">
      <c r="A4632" s="33" t="s">
        <v>4761</v>
      </c>
      <c r="B4632" s="33" t="s">
        <v>569</v>
      </c>
      <c r="C4632" s="34">
        <v>10</v>
      </c>
      <c r="D4632" s="33" t="s">
        <v>84</v>
      </c>
      <c r="E4632" s="33" t="s">
        <v>4889</v>
      </c>
      <c r="F4632" s="35">
        <v>56101515</v>
      </c>
      <c r="G4632" s="33" t="s">
        <v>15072</v>
      </c>
      <c r="H4632" s="33">
        <v>3</v>
      </c>
      <c r="I4632" s="33">
        <v>2</v>
      </c>
      <c r="J4632" s="36">
        <v>6</v>
      </c>
      <c r="K4632" s="37">
        <v>4800000</v>
      </c>
      <c r="L4632" s="38" t="s">
        <v>15</v>
      </c>
      <c r="M4632" s="38" t="s">
        <v>13</v>
      </c>
    </row>
    <row r="4633" spans="1:13" s="39" customFormat="1" ht="12.75" x14ac:dyDescent="0.2">
      <c r="A4633" s="33" t="s">
        <v>4761</v>
      </c>
      <c r="B4633" s="33" t="s">
        <v>569</v>
      </c>
      <c r="C4633" s="34">
        <v>10</v>
      </c>
      <c r="D4633" s="33" t="s">
        <v>84</v>
      </c>
      <c r="E4633" s="33" t="s">
        <v>4823</v>
      </c>
      <c r="F4633" s="35">
        <v>31162800</v>
      </c>
      <c r="G4633" s="33" t="s">
        <v>15071</v>
      </c>
      <c r="H4633" s="33">
        <v>1</v>
      </c>
      <c r="I4633" s="33">
        <v>6</v>
      </c>
      <c r="J4633" s="36">
        <v>1</v>
      </c>
      <c r="K4633" s="37">
        <v>0.36000000000000004</v>
      </c>
      <c r="L4633" s="38" t="s">
        <v>15</v>
      </c>
      <c r="M4633" s="38" t="s">
        <v>13</v>
      </c>
    </row>
    <row r="4634" spans="1:13" s="39" customFormat="1" ht="12.75" x14ac:dyDescent="0.2">
      <c r="A4634" s="33" t="s">
        <v>4761</v>
      </c>
      <c r="B4634" s="33" t="s">
        <v>569</v>
      </c>
      <c r="C4634" s="34">
        <v>10</v>
      </c>
      <c r="D4634" s="33" t="s">
        <v>84</v>
      </c>
      <c r="E4634" s="33" t="s">
        <v>4890</v>
      </c>
      <c r="F4634" s="35">
        <v>56101502</v>
      </c>
      <c r="G4634" s="33" t="s">
        <v>468</v>
      </c>
      <c r="H4634" s="33">
        <v>9</v>
      </c>
      <c r="I4634" s="33">
        <v>3</v>
      </c>
      <c r="J4634" s="36">
        <v>3</v>
      </c>
      <c r="K4634" s="37">
        <v>8802384</v>
      </c>
      <c r="L4634" s="38" t="s">
        <v>15</v>
      </c>
      <c r="M4634" s="38" t="s">
        <v>13</v>
      </c>
    </row>
    <row r="4635" spans="1:13" s="39" customFormat="1" ht="12.75" x14ac:dyDescent="0.2">
      <c r="A4635" s="33" t="s">
        <v>4761</v>
      </c>
      <c r="B4635" s="33" t="s">
        <v>569</v>
      </c>
      <c r="C4635" s="34">
        <v>10</v>
      </c>
      <c r="D4635" s="33" t="s">
        <v>84</v>
      </c>
      <c r="E4635" s="33" t="s">
        <v>4891</v>
      </c>
      <c r="F4635" s="35">
        <v>56101502</v>
      </c>
      <c r="G4635" s="33" t="s">
        <v>468</v>
      </c>
      <c r="H4635" s="33">
        <v>9</v>
      </c>
      <c r="I4635" s="33">
        <v>3</v>
      </c>
      <c r="J4635" s="36">
        <v>3</v>
      </c>
      <c r="K4635" s="37">
        <v>8368993.1999999993</v>
      </c>
      <c r="L4635" s="38" t="s">
        <v>15</v>
      </c>
      <c r="M4635" s="38" t="s">
        <v>13</v>
      </c>
    </row>
    <row r="4636" spans="1:13" s="39" customFormat="1" ht="12.75" x14ac:dyDescent="0.2">
      <c r="A4636" s="33" t="s">
        <v>4761</v>
      </c>
      <c r="B4636" s="33" t="s">
        <v>569</v>
      </c>
      <c r="C4636" s="34">
        <v>16</v>
      </c>
      <c r="D4636" s="33" t="s">
        <v>84</v>
      </c>
      <c r="E4636" s="33" t="s">
        <v>4892</v>
      </c>
      <c r="F4636" s="35">
        <v>56112103</v>
      </c>
      <c r="G4636" s="33" t="s">
        <v>468</v>
      </c>
      <c r="H4636" s="33">
        <v>9</v>
      </c>
      <c r="I4636" s="33">
        <v>3</v>
      </c>
      <c r="J4636" s="36">
        <v>3</v>
      </c>
      <c r="K4636" s="37">
        <v>4521084</v>
      </c>
      <c r="L4636" s="38" t="s">
        <v>15</v>
      </c>
      <c r="M4636" s="38" t="s">
        <v>13</v>
      </c>
    </row>
    <row r="4637" spans="1:13" s="39" customFormat="1" ht="12.75" x14ac:dyDescent="0.2">
      <c r="A4637" s="33" t="s">
        <v>4761</v>
      </c>
      <c r="B4637" s="33" t="s">
        <v>569</v>
      </c>
      <c r="C4637" s="34">
        <v>10</v>
      </c>
      <c r="D4637" s="33" t="s">
        <v>84</v>
      </c>
      <c r="E4637" s="33" t="s">
        <v>4893</v>
      </c>
      <c r="F4637" s="35">
        <v>56111500</v>
      </c>
      <c r="G4637" s="33" t="s">
        <v>468</v>
      </c>
      <c r="H4637" s="33">
        <v>9</v>
      </c>
      <c r="I4637" s="33">
        <v>3</v>
      </c>
      <c r="J4637" s="36">
        <v>19</v>
      </c>
      <c r="K4637" s="37">
        <v>4730061.78</v>
      </c>
      <c r="L4637" s="38" t="s">
        <v>15</v>
      </c>
      <c r="M4637" s="38" t="s">
        <v>13</v>
      </c>
    </row>
    <row r="4638" spans="1:13" s="39" customFormat="1" ht="12.75" x14ac:dyDescent="0.2">
      <c r="A4638" s="33" t="s">
        <v>4761</v>
      </c>
      <c r="B4638" s="33" t="s">
        <v>569</v>
      </c>
      <c r="C4638" s="34">
        <v>10</v>
      </c>
      <c r="D4638" s="33" t="s">
        <v>84</v>
      </c>
      <c r="E4638" s="33" t="s">
        <v>4894</v>
      </c>
      <c r="F4638" s="35">
        <v>56101600</v>
      </c>
      <c r="G4638" s="33" t="s">
        <v>468</v>
      </c>
      <c r="H4638" s="33">
        <v>9</v>
      </c>
      <c r="I4638" s="33">
        <v>3</v>
      </c>
      <c r="J4638" s="36">
        <v>11</v>
      </c>
      <c r="K4638" s="37">
        <v>19526804</v>
      </c>
      <c r="L4638" s="38" t="s">
        <v>15</v>
      </c>
      <c r="M4638" s="38" t="s">
        <v>13</v>
      </c>
    </row>
    <row r="4639" spans="1:13" s="39" customFormat="1" ht="12.75" x14ac:dyDescent="0.2">
      <c r="A4639" s="33" t="s">
        <v>4761</v>
      </c>
      <c r="B4639" s="33" t="s">
        <v>569</v>
      </c>
      <c r="C4639" s="34">
        <v>16</v>
      </c>
      <c r="D4639" s="33" t="s">
        <v>84</v>
      </c>
      <c r="E4639" s="33" t="s">
        <v>4895</v>
      </c>
      <c r="F4639" s="35">
        <v>56101509</v>
      </c>
      <c r="G4639" s="33" t="s">
        <v>15071</v>
      </c>
      <c r="H4639" s="33">
        <v>6</v>
      </c>
      <c r="I4639" s="33">
        <v>3</v>
      </c>
      <c r="J4639" s="36">
        <v>7</v>
      </c>
      <c r="K4639" s="37">
        <v>6930560</v>
      </c>
      <c r="L4639" s="38" t="s">
        <v>15</v>
      </c>
      <c r="M4639" s="38" t="s">
        <v>13</v>
      </c>
    </row>
    <row r="4640" spans="1:13" s="39" customFormat="1" ht="12.75" x14ac:dyDescent="0.2">
      <c r="A4640" s="33" t="s">
        <v>4761</v>
      </c>
      <c r="B4640" s="33" t="s">
        <v>569</v>
      </c>
      <c r="C4640" s="34">
        <v>16</v>
      </c>
      <c r="D4640" s="33" t="s">
        <v>84</v>
      </c>
      <c r="E4640" s="33" t="s">
        <v>4896</v>
      </c>
      <c r="F4640" s="35">
        <v>56121506</v>
      </c>
      <c r="G4640" s="33" t="s">
        <v>15072</v>
      </c>
      <c r="H4640" s="33">
        <v>1</v>
      </c>
      <c r="I4640" s="33">
        <v>6</v>
      </c>
      <c r="J4640" s="36">
        <v>1</v>
      </c>
      <c r="K4640" s="37">
        <v>0.37000000011175871</v>
      </c>
      <c r="L4640" s="38" t="s">
        <v>15</v>
      </c>
      <c r="M4640" s="38" t="s">
        <v>13</v>
      </c>
    </row>
    <row r="4641" spans="1:13" s="39" customFormat="1" ht="12.75" x14ac:dyDescent="0.2">
      <c r="A4641" s="33" t="s">
        <v>4761</v>
      </c>
      <c r="B4641" s="33" t="s">
        <v>569</v>
      </c>
      <c r="C4641" s="34">
        <v>10</v>
      </c>
      <c r="D4641" s="33" t="s">
        <v>84</v>
      </c>
      <c r="E4641" s="33" t="s">
        <v>4897</v>
      </c>
      <c r="F4641" s="35">
        <v>56101500</v>
      </c>
      <c r="G4641" s="33" t="s">
        <v>15071</v>
      </c>
      <c r="H4641" s="33">
        <v>1</v>
      </c>
      <c r="I4641" s="33">
        <v>6</v>
      </c>
      <c r="J4641" s="36">
        <v>1</v>
      </c>
      <c r="K4641" s="37">
        <v>0.45000000018626451</v>
      </c>
      <c r="L4641" s="38" t="s">
        <v>15</v>
      </c>
      <c r="M4641" s="38" t="s">
        <v>13</v>
      </c>
    </row>
    <row r="4642" spans="1:13" s="39" customFormat="1" ht="12.75" x14ac:dyDescent="0.2">
      <c r="A4642" s="33" t="s">
        <v>4761</v>
      </c>
      <c r="B4642" s="33" t="s">
        <v>569</v>
      </c>
      <c r="C4642" s="34">
        <v>10</v>
      </c>
      <c r="D4642" s="33" t="s">
        <v>84</v>
      </c>
      <c r="E4642" s="33" t="s">
        <v>4896</v>
      </c>
      <c r="F4642" s="35">
        <v>56101500</v>
      </c>
      <c r="G4642" s="33" t="s">
        <v>15072</v>
      </c>
      <c r="H4642" s="33">
        <v>1</v>
      </c>
      <c r="I4642" s="33">
        <v>6</v>
      </c>
      <c r="J4642" s="36">
        <v>1</v>
      </c>
      <c r="K4642" s="37">
        <v>0.35000000037252899</v>
      </c>
      <c r="L4642" s="38" t="s">
        <v>15</v>
      </c>
      <c r="M4642" s="38" t="s">
        <v>13</v>
      </c>
    </row>
    <row r="4643" spans="1:13" s="39" customFormat="1" ht="12.75" x14ac:dyDescent="0.2">
      <c r="A4643" s="33" t="s">
        <v>4761</v>
      </c>
      <c r="B4643" s="33" t="s">
        <v>4762</v>
      </c>
      <c r="C4643" s="34">
        <v>10</v>
      </c>
      <c r="D4643" s="33" t="s">
        <v>13923</v>
      </c>
      <c r="E4643" s="33" t="s">
        <v>4898</v>
      </c>
      <c r="F4643" s="35">
        <v>56101508</v>
      </c>
      <c r="G4643" s="33" t="s">
        <v>15072</v>
      </c>
      <c r="H4643" s="33">
        <v>3</v>
      </c>
      <c r="I4643" s="33">
        <v>2</v>
      </c>
      <c r="J4643" s="36">
        <v>30</v>
      </c>
      <c r="K4643" s="37">
        <v>18642381.599999998</v>
      </c>
      <c r="L4643" s="38" t="s">
        <v>15</v>
      </c>
      <c r="M4643" s="38" t="s">
        <v>13</v>
      </c>
    </row>
    <row r="4644" spans="1:13" s="39" customFormat="1" ht="12.75" x14ac:dyDescent="0.2">
      <c r="A4644" s="33" t="s">
        <v>4761</v>
      </c>
      <c r="B4644" s="33" t="s">
        <v>4762</v>
      </c>
      <c r="C4644" s="34">
        <v>10</v>
      </c>
      <c r="D4644" s="33" t="s">
        <v>13923</v>
      </c>
      <c r="E4644" s="33" t="s">
        <v>4899</v>
      </c>
      <c r="F4644" s="35">
        <v>56101508</v>
      </c>
      <c r="G4644" s="33" t="s">
        <v>15072</v>
      </c>
      <c r="H4644" s="33">
        <v>3</v>
      </c>
      <c r="I4644" s="33">
        <v>2</v>
      </c>
      <c r="J4644" s="36">
        <v>20</v>
      </c>
      <c r="K4644" s="37">
        <v>4807824.4000000004</v>
      </c>
      <c r="L4644" s="38" t="s">
        <v>15</v>
      </c>
      <c r="M4644" s="38" t="s">
        <v>13</v>
      </c>
    </row>
    <row r="4645" spans="1:13" s="39" customFormat="1" ht="12.75" x14ac:dyDescent="0.2">
      <c r="A4645" s="33" t="s">
        <v>4761</v>
      </c>
      <c r="B4645" s="33" t="s">
        <v>570</v>
      </c>
      <c r="C4645" s="34">
        <v>10</v>
      </c>
      <c r="D4645" s="33" t="s">
        <v>85</v>
      </c>
      <c r="E4645" s="33" t="s">
        <v>4900</v>
      </c>
      <c r="F4645" s="35">
        <v>46182306</v>
      </c>
      <c r="G4645" s="33" t="s">
        <v>15071</v>
      </c>
      <c r="H4645" s="33">
        <v>4</v>
      </c>
      <c r="I4645" s="33">
        <v>2</v>
      </c>
      <c r="J4645" s="36">
        <v>1</v>
      </c>
      <c r="K4645" s="37">
        <v>580000</v>
      </c>
      <c r="L4645" s="38" t="s">
        <v>15</v>
      </c>
      <c r="M4645" s="38" t="s">
        <v>13</v>
      </c>
    </row>
    <row r="4646" spans="1:13" s="39" customFormat="1" ht="12.75" x14ac:dyDescent="0.2">
      <c r="A4646" s="33" t="s">
        <v>4761</v>
      </c>
      <c r="B4646" s="33" t="s">
        <v>570</v>
      </c>
      <c r="C4646" s="34">
        <v>16</v>
      </c>
      <c r="D4646" s="33" t="s">
        <v>85</v>
      </c>
      <c r="E4646" s="33" t="s">
        <v>4901</v>
      </c>
      <c r="F4646" s="35">
        <v>42171910</v>
      </c>
      <c r="G4646" s="33" t="s">
        <v>15071</v>
      </c>
      <c r="H4646" s="33">
        <v>3</v>
      </c>
      <c r="I4646" s="33">
        <v>3</v>
      </c>
      <c r="J4646" s="36">
        <v>20</v>
      </c>
      <c r="K4646" s="37">
        <v>2250000</v>
      </c>
      <c r="L4646" s="38" t="s">
        <v>15</v>
      </c>
      <c r="M4646" s="38" t="s">
        <v>13</v>
      </c>
    </row>
    <row r="4647" spans="1:13" s="39" customFormat="1" ht="12.75" x14ac:dyDescent="0.2">
      <c r="A4647" s="33" t="s">
        <v>4761</v>
      </c>
      <c r="B4647" s="33" t="s">
        <v>571</v>
      </c>
      <c r="C4647" s="34">
        <v>10</v>
      </c>
      <c r="D4647" s="33" t="s">
        <v>12596</v>
      </c>
      <c r="E4647" s="33" t="s">
        <v>4902</v>
      </c>
      <c r="F4647" s="35">
        <v>15121502</v>
      </c>
      <c r="G4647" s="33" t="s">
        <v>466</v>
      </c>
      <c r="H4647" s="33">
        <v>4</v>
      </c>
      <c r="I4647" s="33">
        <v>7</v>
      </c>
      <c r="J4647" s="36">
        <v>1</v>
      </c>
      <c r="K4647" s="37">
        <v>431057</v>
      </c>
      <c r="L4647" s="38" t="s">
        <v>15</v>
      </c>
      <c r="M4647" s="38" t="s">
        <v>13</v>
      </c>
    </row>
    <row r="4648" spans="1:13" s="39" customFormat="1" ht="12.75" x14ac:dyDescent="0.2">
      <c r="A4648" s="33" t="s">
        <v>4761</v>
      </c>
      <c r="B4648" s="33" t="s">
        <v>571</v>
      </c>
      <c r="C4648" s="34">
        <v>10</v>
      </c>
      <c r="D4648" s="33" t="s">
        <v>12596</v>
      </c>
      <c r="E4648" s="33" t="s">
        <v>4903</v>
      </c>
      <c r="F4648" s="35">
        <v>15121508</v>
      </c>
      <c r="G4648" s="33" t="s">
        <v>466</v>
      </c>
      <c r="H4648" s="33">
        <v>4</v>
      </c>
      <c r="I4648" s="33">
        <v>7</v>
      </c>
      <c r="J4648" s="36">
        <v>1</v>
      </c>
      <c r="K4648" s="37">
        <v>368528</v>
      </c>
      <c r="L4648" s="38" t="s">
        <v>15</v>
      </c>
      <c r="M4648" s="38" t="s">
        <v>13</v>
      </c>
    </row>
    <row r="4649" spans="1:13" s="39" customFormat="1" ht="12.75" x14ac:dyDescent="0.2">
      <c r="A4649" s="33" t="s">
        <v>4761</v>
      </c>
      <c r="B4649" s="33" t="s">
        <v>571</v>
      </c>
      <c r="C4649" s="34">
        <v>10</v>
      </c>
      <c r="D4649" s="33" t="s">
        <v>12596</v>
      </c>
      <c r="E4649" s="33" t="s">
        <v>4904</v>
      </c>
      <c r="F4649" s="35">
        <v>15121802</v>
      </c>
      <c r="G4649" s="33" t="s">
        <v>466</v>
      </c>
      <c r="H4649" s="33">
        <v>4</v>
      </c>
      <c r="I4649" s="33">
        <v>7</v>
      </c>
      <c r="J4649" s="36" t="s">
        <v>5891</v>
      </c>
      <c r="K4649" s="37">
        <v>318990</v>
      </c>
      <c r="L4649" s="38" t="s">
        <v>15</v>
      </c>
      <c r="M4649" s="38" t="s">
        <v>13</v>
      </c>
    </row>
    <row r="4650" spans="1:13" s="39" customFormat="1" ht="12.75" x14ac:dyDescent="0.2">
      <c r="A4650" s="33" t="s">
        <v>4761</v>
      </c>
      <c r="B4650" s="33" t="s">
        <v>571</v>
      </c>
      <c r="C4650" s="34">
        <v>10</v>
      </c>
      <c r="D4650" s="33" t="s">
        <v>12596</v>
      </c>
      <c r="E4650" s="33" t="s">
        <v>4905</v>
      </c>
      <c r="F4650" s="35">
        <v>15121520</v>
      </c>
      <c r="G4650" s="33" t="s">
        <v>466</v>
      </c>
      <c r="H4650" s="33">
        <v>4</v>
      </c>
      <c r="I4650" s="33">
        <v>7</v>
      </c>
      <c r="J4650" s="36">
        <v>70</v>
      </c>
      <c r="K4650" s="37">
        <v>1350720</v>
      </c>
      <c r="L4650" s="38" t="s">
        <v>15</v>
      </c>
      <c r="M4650" s="38" t="s">
        <v>13</v>
      </c>
    </row>
    <row r="4651" spans="1:13" s="39" customFormat="1" ht="12.75" x14ac:dyDescent="0.2">
      <c r="A4651" s="33" t="s">
        <v>4761</v>
      </c>
      <c r="B4651" s="33" t="s">
        <v>571</v>
      </c>
      <c r="C4651" s="34">
        <v>10</v>
      </c>
      <c r="D4651" s="33" t="s">
        <v>12596</v>
      </c>
      <c r="E4651" s="33" t="s">
        <v>4906</v>
      </c>
      <c r="F4651" s="35">
        <v>15121520</v>
      </c>
      <c r="G4651" s="33" t="s">
        <v>466</v>
      </c>
      <c r="H4651" s="33">
        <v>4</v>
      </c>
      <c r="I4651" s="33">
        <v>7</v>
      </c>
      <c r="J4651" s="36" t="s">
        <v>22</v>
      </c>
      <c r="K4651" s="37">
        <v>507160</v>
      </c>
      <c r="L4651" s="38" t="s">
        <v>15</v>
      </c>
      <c r="M4651" s="38" t="s">
        <v>13</v>
      </c>
    </row>
    <row r="4652" spans="1:13" s="39" customFormat="1" ht="12.75" x14ac:dyDescent="0.2">
      <c r="A4652" s="33" t="s">
        <v>4761</v>
      </c>
      <c r="B4652" s="33" t="s">
        <v>571</v>
      </c>
      <c r="C4652" s="34">
        <v>10</v>
      </c>
      <c r="D4652" s="33" t="s">
        <v>12596</v>
      </c>
      <c r="E4652" s="33" t="s">
        <v>4907</v>
      </c>
      <c r="F4652" s="35">
        <v>15121520</v>
      </c>
      <c r="G4652" s="33" t="s">
        <v>466</v>
      </c>
      <c r="H4652" s="33">
        <v>4</v>
      </c>
      <c r="I4652" s="33">
        <v>7</v>
      </c>
      <c r="J4652" s="36">
        <v>3</v>
      </c>
      <c r="K4652" s="37">
        <v>560325</v>
      </c>
      <c r="L4652" s="38" t="s">
        <v>15</v>
      </c>
      <c r="M4652" s="38" t="s">
        <v>13</v>
      </c>
    </row>
    <row r="4653" spans="1:13" s="39" customFormat="1" ht="12.75" x14ac:dyDescent="0.2">
      <c r="A4653" s="33" t="s">
        <v>4761</v>
      </c>
      <c r="B4653" s="33" t="s">
        <v>571</v>
      </c>
      <c r="C4653" s="34">
        <v>10</v>
      </c>
      <c r="D4653" s="33" t="s">
        <v>12596</v>
      </c>
      <c r="E4653" s="33" t="s">
        <v>4908</v>
      </c>
      <c r="F4653" s="35">
        <v>15121520</v>
      </c>
      <c r="G4653" s="33" t="s">
        <v>466</v>
      </c>
      <c r="H4653" s="33">
        <v>4</v>
      </c>
      <c r="I4653" s="33">
        <v>7</v>
      </c>
      <c r="J4653" s="36">
        <v>1</v>
      </c>
      <c r="K4653" s="37">
        <v>191146</v>
      </c>
      <c r="L4653" s="38" t="s">
        <v>15</v>
      </c>
      <c r="M4653" s="38" t="s">
        <v>13</v>
      </c>
    </row>
    <row r="4654" spans="1:13" s="39" customFormat="1" ht="12.75" x14ac:dyDescent="0.2">
      <c r="A4654" s="33" t="s">
        <v>4761</v>
      </c>
      <c r="B4654" s="33" t="s">
        <v>571</v>
      </c>
      <c r="C4654" s="34">
        <v>10</v>
      </c>
      <c r="D4654" s="33" t="s">
        <v>12596</v>
      </c>
      <c r="E4654" s="33" t="s">
        <v>4909</v>
      </c>
      <c r="F4654" s="35">
        <v>15121520</v>
      </c>
      <c r="G4654" s="33" t="s">
        <v>466</v>
      </c>
      <c r="H4654" s="33">
        <v>4</v>
      </c>
      <c r="I4654" s="33">
        <v>7</v>
      </c>
      <c r="J4654" s="36">
        <v>3</v>
      </c>
      <c r="K4654" s="37">
        <v>96099</v>
      </c>
      <c r="L4654" s="38" t="s">
        <v>15</v>
      </c>
      <c r="M4654" s="38" t="s">
        <v>13</v>
      </c>
    </row>
    <row r="4655" spans="1:13" s="39" customFormat="1" ht="12.75" x14ac:dyDescent="0.2">
      <c r="A4655" s="33" t="s">
        <v>4761</v>
      </c>
      <c r="B4655" s="33" t="s">
        <v>571</v>
      </c>
      <c r="C4655" s="34">
        <v>10</v>
      </c>
      <c r="D4655" s="33" t="s">
        <v>12596</v>
      </c>
      <c r="E4655" s="33" t="s">
        <v>4910</v>
      </c>
      <c r="F4655" s="35">
        <v>15121520</v>
      </c>
      <c r="G4655" s="33" t="s">
        <v>466</v>
      </c>
      <c r="H4655" s="33">
        <v>4</v>
      </c>
      <c r="I4655" s="33">
        <v>7</v>
      </c>
      <c r="J4655" s="36" t="s">
        <v>5891</v>
      </c>
      <c r="K4655" s="37">
        <v>786315</v>
      </c>
      <c r="L4655" s="38" t="s">
        <v>15</v>
      </c>
      <c r="M4655" s="38" t="s">
        <v>13</v>
      </c>
    </row>
    <row r="4656" spans="1:13" s="39" customFormat="1" ht="12.75" x14ac:dyDescent="0.2">
      <c r="A4656" s="33" t="s">
        <v>4761</v>
      </c>
      <c r="B4656" s="33" t="s">
        <v>571</v>
      </c>
      <c r="C4656" s="34">
        <v>10</v>
      </c>
      <c r="D4656" s="33" t="s">
        <v>12596</v>
      </c>
      <c r="E4656" s="33" t="s">
        <v>4911</v>
      </c>
      <c r="F4656" s="35">
        <v>15121520</v>
      </c>
      <c r="G4656" s="33" t="s">
        <v>466</v>
      </c>
      <c r="H4656" s="33">
        <v>4</v>
      </c>
      <c r="I4656" s="33">
        <v>7</v>
      </c>
      <c r="J4656" s="36">
        <v>10</v>
      </c>
      <c r="K4656" s="37">
        <v>2294000</v>
      </c>
      <c r="L4656" s="38" t="s">
        <v>2367</v>
      </c>
      <c r="M4656" s="38" t="s">
        <v>13</v>
      </c>
    </row>
    <row r="4657" spans="1:13" s="39" customFormat="1" ht="12.75" x14ac:dyDescent="0.2">
      <c r="A4657" s="33" t="s">
        <v>4761</v>
      </c>
      <c r="B4657" s="33" t="s">
        <v>571</v>
      </c>
      <c r="C4657" s="34">
        <v>10</v>
      </c>
      <c r="D4657" s="33" t="s">
        <v>12596</v>
      </c>
      <c r="E4657" s="33" t="s">
        <v>4912</v>
      </c>
      <c r="F4657" s="35">
        <v>15121520</v>
      </c>
      <c r="G4657" s="33" t="s">
        <v>466</v>
      </c>
      <c r="H4657" s="33">
        <v>4</v>
      </c>
      <c r="I4657" s="33">
        <v>7</v>
      </c>
      <c r="J4657" s="36">
        <v>5</v>
      </c>
      <c r="K4657" s="37">
        <v>543275</v>
      </c>
      <c r="L4657" s="38" t="s">
        <v>15</v>
      </c>
      <c r="M4657" s="38" t="s">
        <v>13</v>
      </c>
    </row>
    <row r="4658" spans="1:13" s="39" customFormat="1" ht="12.75" x14ac:dyDescent="0.2">
      <c r="A4658" s="33" t="s">
        <v>4761</v>
      </c>
      <c r="B4658" s="33" t="s">
        <v>571</v>
      </c>
      <c r="C4658" s="34">
        <v>10</v>
      </c>
      <c r="D4658" s="33" t="s">
        <v>12596</v>
      </c>
      <c r="E4658" s="33" t="s">
        <v>4913</v>
      </c>
      <c r="F4658" s="35">
        <v>15121500</v>
      </c>
      <c r="G4658" s="33" t="s">
        <v>466</v>
      </c>
      <c r="H4658" s="33">
        <v>4</v>
      </c>
      <c r="I4658" s="33">
        <v>7</v>
      </c>
      <c r="J4658" s="36" t="s">
        <v>5892</v>
      </c>
      <c r="K4658" s="37">
        <v>317595</v>
      </c>
      <c r="L4658" s="38" t="s">
        <v>15</v>
      </c>
      <c r="M4658" s="38" t="s">
        <v>13</v>
      </c>
    </row>
    <row r="4659" spans="1:13" s="39" customFormat="1" ht="12.75" x14ac:dyDescent="0.2">
      <c r="A4659" s="33" t="s">
        <v>4761</v>
      </c>
      <c r="B4659" s="33" t="s">
        <v>571</v>
      </c>
      <c r="C4659" s="34">
        <v>10</v>
      </c>
      <c r="D4659" s="33" t="s">
        <v>12596</v>
      </c>
      <c r="E4659" s="33" t="s">
        <v>4914</v>
      </c>
      <c r="F4659" s="35">
        <v>15121500</v>
      </c>
      <c r="G4659" s="33" t="s">
        <v>466</v>
      </c>
      <c r="H4659" s="33">
        <v>4</v>
      </c>
      <c r="I4659" s="33">
        <v>7</v>
      </c>
      <c r="J4659" s="36">
        <v>1</v>
      </c>
      <c r="K4659" s="37">
        <v>1238760</v>
      </c>
      <c r="L4659" s="38" t="s">
        <v>15</v>
      </c>
      <c r="M4659" s="38" t="s">
        <v>13</v>
      </c>
    </row>
    <row r="4660" spans="1:13" s="39" customFormat="1" ht="12.75" x14ac:dyDescent="0.2">
      <c r="A4660" s="33" t="s">
        <v>4761</v>
      </c>
      <c r="B4660" s="33" t="s">
        <v>571</v>
      </c>
      <c r="C4660" s="34">
        <v>10</v>
      </c>
      <c r="D4660" s="33" t="s">
        <v>12596</v>
      </c>
      <c r="E4660" s="33" t="s">
        <v>4915</v>
      </c>
      <c r="F4660" s="35">
        <v>15121500</v>
      </c>
      <c r="G4660" s="33" t="s">
        <v>466</v>
      </c>
      <c r="H4660" s="33">
        <v>4</v>
      </c>
      <c r="I4660" s="33">
        <v>7</v>
      </c>
      <c r="J4660" s="36">
        <v>1</v>
      </c>
      <c r="K4660" s="37">
        <v>1515890</v>
      </c>
      <c r="L4660" s="38" t="s">
        <v>15</v>
      </c>
      <c r="M4660" s="38" t="s">
        <v>13</v>
      </c>
    </row>
    <row r="4661" spans="1:13" s="39" customFormat="1" ht="12.75" x14ac:dyDescent="0.2">
      <c r="A4661" s="33" t="s">
        <v>4761</v>
      </c>
      <c r="B4661" s="33" t="s">
        <v>571</v>
      </c>
      <c r="C4661" s="34">
        <v>10</v>
      </c>
      <c r="D4661" s="33" t="s">
        <v>12596</v>
      </c>
      <c r="E4661" s="33" t="s">
        <v>4916</v>
      </c>
      <c r="F4661" s="35">
        <v>15121500</v>
      </c>
      <c r="G4661" s="33" t="s">
        <v>466</v>
      </c>
      <c r="H4661" s="33">
        <v>4</v>
      </c>
      <c r="I4661" s="33">
        <v>7</v>
      </c>
      <c r="J4661" s="36">
        <v>1</v>
      </c>
      <c r="K4661" s="37">
        <v>608220</v>
      </c>
      <c r="L4661" s="38" t="s">
        <v>15</v>
      </c>
      <c r="M4661" s="38" t="s">
        <v>13</v>
      </c>
    </row>
    <row r="4662" spans="1:13" s="39" customFormat="1" ht="12.75" x14ac:dyDescent="0.2">
      <c r="A4662" s="33" t="s">
        <v>4761</v>
      </c>
      <c r="B4662" s="33" t="s">
        <v>571</v>
      </c>
      <c r="C4662" s="34">
        <v>10</v>
      </c>
      <c r="D4662" s="33" t="s">
        <v>12596</v>
      </c>
      <c r="E4662" s="33" t="s">
        <v>4917</v>
      </c>
      <c r="F4662" s="35">
        <v>15121500</v>
      </c>
      <c r="G4662" s="33" t="s">
        <v>466</v>
      </c>
      <c r="H4662" s="33">
        <v>4</v>
      </c>
      <c r="I4662" s="33">
        <v>7</v>
      </c>
      <c r="J4662" s="36">
        <v>1</v>
      </c>
      <c r="K4662" s="37">
        <v>831420</v>
      </c>
      <c r="L4662" s="38" t="s">
        <v>15</v>
      </c>
      <c r="M4662" s="38" t="s">
        <v>13</v>
      </c>
    </row>
    <row r="4663" spans="1:13" s="39" customFormat="1" ht="12.75" x14ac:dyDescent="0.2">
      <c r="A4663" s="33" t="s">
        <v>4761</v>
      </c>
      <c r="B4663" s="33" t="s">
        <v>575</v>
      </c>
      <c r="C4663" s="34">
        <v>10</v>
      </c>
      <c r="D4663" s="33" t="s">
        <v>87</v>
      </c>
      <c r="E4663" s="33" t="s">
        <v>4918</v>
      </c>
      <c r="F4663" s="35">
        <v>10191509</v>
      </c>
      <c r="G4663" s="33" t="s">
        <v>15072</v>
      </c>
      <c r="H4663" s="33">
        <v>5</v>
      </c>
      <c r="I4663" s="33">
        <v>3</v>
      </c>
      <c r="J4663" s="36">
        <v>50</v>
      </c>
      <c r="K4663" s="37">
        <v>750000</v>
      </c>
      <c r="L4663" s="38" t="s">
        <v>15</v>
      </c>
      <c r="M4663" s="38" t="s">
        <v>13</v>
      </c>
    </row>
    <row r="4664" spans="1:13" s="39" customFormat="1" ht="12.75" x14ac:dyDescent="0.2">
      <c r="A4664" s="33" t="s">
        <v>4761</v>
      </c>
      <c r="B4664" s="33" t="s">
        <v>575</v>
      </c>
      <c r="C4664" s="34">
        <v>10</v>
      </c>
      <c r="D4664" s="33" t="s">
        <v>87</v>
      </c>
      <c r="E4664" s="33" t="s">
        <v>4919</v>
      </c>
      <c r="F4664" s="35">
        <v>10171701</v>
      </c>
      <c r="G4664" s="33" t="s">
        <v>15071</v>
      </c>
      <c r="H4664" s="33">
        <v>3</v>
      </c>
      <c r="I4664" s="33">
        <v>2</v>
      </c>
      <c r="J4664" s="36">
        <v>1000</v>
      </c>
      <c r="K4664" s="37">
        <v>12500000</v>
      </c>
      <c r="L4664" s="38" t="s">
        <v>15</v>
      </c>
      <c r="M4664" s="38" t="s">
        <v>13</v>
      </c>
    </row>
    <row r="4665" spans="1:13" s="39" customFormat="1" ht="12.75" x14ac:dyDescent="0.2">
      <c r="A4665" s="33" t="s">
        <v>4761</v>
      </c>
      <c r="B4665" s="33" t="s">
        <v>576</v>
      </c>
      <c r="C4665" s="34">
        <v>10</v>
      </c>
      <c r="D4665" s="33" t="s">
        <v>88</v>
      </c>
      <c r="E4665" s="33" t="s">
        <v>4920</v>
      </c>
      <c r="F4665" s="35">
        <v>25172504</v>
      </c>
      <c r="G4665" s="33" t="s">
        <v>466</v>
      </c>
      <c r="H4665" s="33">
        <v>4</v>
      </c>
      <c r="I4665" s="33">
        <v>7</v>
      </c>
      <c r="J4665" s="36">
        <v>2</v>
      </c>
      <c r="K4665" s="37">
        <v>1666000</v>
      </c>
      <c r="L4665" s="38" t="s">
        <v>15</v>
      </c>
      <c r="M4665" s="38" t="s">
        <v>13</v>
      </c>
    </row>
    <row r="4666" spans="1:13" s="39" customFormat="1" ht="12.75" x14ac:dyDescent="0.2">
      <c r="A4666" s="33" t="s">
        <v>4761</v>
      </c>
      <c r="B4666" s="33" t="s">
        <v>576</v>
      </c>
      <c r="C4666" s="34">
        <v>10</v>
      </c>
      <c r="D4666" s="33" t="s">
        <v>88</v>
      </c>
      <c r="E4666" s="33" t="s">
        <v>4921</v>
      </c>
      <c r="F4666" s="35">
        <v>25172504</v>
      </c>
      <c r="G4666" s="33" t="s">
        <v>466</v>
      </c>
      <c r="H4666" s="33">
        <v>4</v>
      </c>
      <c r="I4666" s="33">
        <v>7</v>
      </c>
      <c r="J4666" s="36">
        <v>1</v>
      </c>
      <c r="K4666" s="37">
        <v>880600</v>
      </c>
      <c r="L4666" s="38" t="s">
        <v>15</v>
      </c>
      <c r="M4666" s="38" t="s">
        <v>13</v>
      </c>
    </row>
    <row r="4667" spans="1:13" s="39" customFormat="1" ht="12.75" x14ac:dyDescent="0.2">
      <c r="A4667" s="33" t="s">
        <v>4761</v>
      </c>
      <c r="B4667" s="33" t="s">
        <v>576</v>
      </c>
      <c r="C4667" s="34">
        <v>10</v>
      </c>
      <c r="D4667" s="33" t="s">
        <v>88</v>
      </c>
      <c r="E4667" s="33" t="s">
        <v>4922</v>
      </c>
      <c r="F4667" s="35">
        <v>25172504</v>
      </c>
      <c r="G4667" s="33" t="s">
        <v>466</v>
      </c>
      <c r="H4667" s="33">
        <v>4</v>
      </c>
      <c r="I4667" s="33">
        <v>7</v>
      </c>
      <c r="J4667" s="36">
        <v>2</v>
      </c>
      <c r="K4667" s="37">
        <v>1904000</v>
      </c>
      <c r="L4667" s="38" t="s">
        <v>15</v>
      </c>
      <c r="M4667" s="38" t="s">
        <v>13</v>
      </c>
    </row>
    <row r="4668" spans="1:13" s="39" customFormat="1" ht="12.75" x14ac:dyDescent="0.2">
      <c r="A4668" s="33" t="s">
        <v>4761</v>
      </c>
      <c r="B4668" s="33" t="s">
        <v>576</v>
      </c>
      <c r="C4668" s="34">
        <v>10</v>
      </c>
      <c r="D4668" s="33" t="s">
        <v>88</v>
      </c>
      <c r="E4668" s="33" t="s">
        <v>4923</v>
      </c>
      <c r="F4668" s="35">
        <v>25172504</v>
      </c>
      <c r="G4668" s="33" t="s">
        <v>466</v>
      </c>
      <c r="H4668" s="33">
        <v>4</v>
      </c>
      <c r="I4668" s="33">
        <v>7</v>
      </c>
      <c r="J4668" s="36">
        <v>1</v>
      </c>
      <c r="K4668" s="37">
        <v>1152640</v>
      </c>
      <c r="L4668" s="38" t="s">
        <v>15</v>
      </c>
      <c r="M4668" s="38" t="s">
        <v>13</v>
      </c>
    </row>
    <row r="4669" spans="1:13" s="39" customFormat="1" ht="12.75" x14ac:dyDescent="0.2">
      <c r="A4669" s="33" t="s">
        <v>4761</v>
      </c>
      <c r="B4669" s="33" t="s">
        <v>577</v>
      </c>
      <c r="C4669" s="34">
        <v>10</v>
      </c>
      <c r="D4669" s="33" t="s">
        <v>16</v>
      </c>
      <c r="E4669" s="33" t="s">
        <v>4924</v>
      </c>
      <c r="F4669" s="35">
        <v>39121700</v>
      </c>
      <c r="G4669" s="33" t="s">
        <v>15072</v>
      </c>
      <c r="H4669" s="33">
        <v>4</v>
      </c>
      <c r="I4669" s="33">
        <v>5</v>
      </c>
      <c r="J4669" s="36">
        <v>1</v>
      </c>
      <c r="K4669" s="37">
        <v>31124513</v>
      </c>
      <c r="L4669" s="38" t="s">
        <v>12</v>
      </c>
      <c r="M4669" s="38" t="s">
        <v>13</v>
      </c>
    </row>
    <row r="4670" spans="1:13" s="39" customFormat="1" ht="12.75" x14ac:dyDescent="0.2">
      <c r="A4670" s="33" t="s">
        <v>4761</v>
      </c>
      <c r="B4670" s="33" t="s">
        <v>577</v>
      </c>
      <c r="C4670" s="34">
        <v>10</v>
      </c>
      <c r="D4670" s="33" t="s">
        <v>16</v>
      </c>
      <c r="E4670" s="33" t="s">
        <v>4925</v>
      </c>
      <c r="F4670" s="35">
        <v>31162800</v>
      </c>
      <c r="G4670" s="33" t="s">
        <v>15072</v>
      </c>
      <c r="H4670" s="33">
        <v>4</v>
      </c>
      <c r="I4670" s="33">
        <v>5</v>
      </c>
      <c r="J4670" s="36">
        <v>1</v>
      </c>
      <c r="K4670" s="37">
        <v>21000000</v>
      </c>
      <c r="L4670" s="38" t="s">
        <v>12</v>
      </c>
      <c r="M4670" s="38" t="s">
        <v>13</v>
      </c>
    </row>
    <row r="4671" spans="1:13" s="39" customFormat="1" ht="12.75" x14ac:dyDescent="0.2">
      <c r="A4671" s="33" t="s">
        <v>4761</v>
      </c>
      <c r="B4671" s="33" t="s">
        <v>577</v>
      </c>
      <c r="C4671" s="34">
        <v>10</v>
      </c>
      <c r="D4671" s="33" t="s">
        <v>16</v>
      </c>
      <c r="E4671" s="33" t="s">
        <v>4926</v>
      </c>
      <c r="F4671" s="35">
        <v>30161705</v>
      </c>
      <c r="G4671" s="33" t="s">
        <v>15071</v>
      </c>
      <c r="H4671" s="33">
        <v>4</v>
      </c>
      <c r="I4671" s="33">
        <v>2</v>
      </c>
      <c r="J4671" s="36">
        <v>100</v>
      </c>
      <c r="K4671" s="37">
        <v>2780285</v>
      </c>
      <c r="L4671" s="38" t="s">
        <v>15</v>
      </c>
      <c r="M4671" s="38" t="s">
        <v>13</v>
      </c>
    </row>
    <row r="4672" spans="1:13" s="39" customFormat="1" ht="12.75" x14ac:dyDescent="0.2">
      <c r="A4672" s="33" t="s">
        <v>4761</v>
      </c>
      <c r="B4672" s="33" t="s">
        <v>577</v>
      </c>
      <c r="C4672" s="34">
        <v>10</v>
      </c>
      <c r="D4672" s="33" t="s">
        <v>16</v>
      </c>
      <c r="E4672" s="33" t="s">
        <v>4927</v>
      </c>
      <c r="F4672" s="35">
        <v>27112838</v>
      </c>
      <c r="G4672" s="33" t="s">
        <v>15071</v>
      </c>
      <c r="H4672" s="33">
        <v>4</v>
      </c>
      <c r="I4672" s="33">
        <v>2</v>
      </c>
      <c r="J4672" s="36">
        <v>1</v>
      </c>
      <c r="K4672" s="37">
        <v>176084.4</v>
      </c>
      <c r="L4672" s="38" t="s">
        <v>15</v>
      </c>
      <c r="M4672" s="38" t="s">
        <v>13</v>
      </c>
    </row>
    <row r="4673" spans="1:13" s="39" customFormat="1" ht="12.75" x14ac:dyDescent="0.2">
      <c r="A4673" s="33" t="s">
        <v>4761</v>
      </c>
      <c r="B4673" s="33" t="s">
        <v>577</v>
      </c>
      <c r="C4673" s="34">
        <v>10</v>
      </c>
      <c r="D4673" s="33" t="s">
        <v>16</v>
      </c>
      <c r="E4673" s="33" t="s">
        <v>4928</v>
      </c>
      <c r="F4673" s="35">
        <v>40142002</v>
      </c>
      <c r="G4673" s="33" t="s">
        <v>15071</v>
      </c>
      <c r="H4673" s="33">
        <v>4</v>
      </c>
      <c r="I4673" s="33">
        <v>2</v>
      </c>
      <c r="J4673" s="36">
        <v>2</v>
      </c>
      <c r="K4673" s="37">
        <v>139013.82</v>
      </c>
      <c r="L4673" s="38" t="s">
        <v>15</v>
      </c>
      <c r="M4673" s="38" t="s">
        <v>13</v>
      </c>
    </row>
    <row r="4674" spans="1:13" s="39" customFormat="1" ht="12.75" x14ac:dyDescent="0.2">
      <c r="A4674" s="33" t="s">
        <v>4761</v>
      </c>
      <c r="B4674" s="33" t="s">
        <v>577</v>
      </c>
      <c r="C4674" s="34">
        <v>10</v>
      </c>
      <c r="D4674" s="33" t="s">
        <v>16</v>
      </c>
      <c r="E4674" s="33" t="s">
        <v>4929</v>
      </c>
      <c r="F4674" s="35">
        <v>39121613</v>
      </c>
      <c r="G4674" s="33" t="s">
        <v>15071</v>
      </c>
      <c r="H4674" s="33">
        <v>4</v>
      </c>
      <c r="I4674" s="33">
        <v>2</v>
      </c>
      <c r="J4674" s="36">
        <v>1</v>
      </c>
      <c r="K4674" s="37">
        <v>703063.8</v>
      </c>
      <c r="L4674" s="38" t="s">
        <v>15</v>
      </c>
      <c r="M4674" s="38" t="s">
        <v>13</v>
      </c>
    </row>
    <row r="4675" spans="1:13" s="39" customFormat="1" ht="12.75" x14ac:dyDescent="0.2">
      <c r="A4675" s="33" t="s">
        <v>4761</v>
      </c>
      <c r="B4675" s="33" t="s">
        <v>577</v>
      </c>
      <c r="C4675" s="34">
        <v>10</v>
      </c>
      <c r="D4675" s="33" t="s">
        <v>16</v>
      </c>
      <c r="E4675" s="33" t="s">
        <v>4930</v>
      </c>
      <c r="F4675" s="35">
        <v>26121616</v>
      </c>
      <c r="G4675" s="33" t="s">
        <v>15071</v>
      </c>
      <c r="H4675" s="33">
        <v>4</v>
      </c>
      <c r="I4675" s="33">
        <v>2</v>
      </c>
      <c r="J4675" s="36">
        <v>2</v>
      </c>
      <c r="K4675" s="37">
        <v>142720.57999999999</v>
      </c>
      <c r="L4675" s="38" t="s">
        <v>15</v>
      </c>
      <c r="M4675" s="38" t="s">
        <v>13</v>
      </c>
    </row>
    <row r="4676" spans="1:13" s="39" customFormat="1" ht="12.75" x14ac:dyDescent="0.2">
      <c r="A4676" s="33" t="s">
        <v>4761</v>
      </c>
      <c r="B4676" s="33" t="s">
        <v>577</v>
      </c>
      <c r="C4676" s="34">
        <v>10</v>
      </c>
      <c r="D4676" s="33" t="s">
        <v>16</v>
      </c>
      <c r="E4676" s="33" t="s">
        <v>4931</v>
      </c>
      <c r="F4676" s="35">
        <v>39121462</v>
      </c>
      <c r="G4676" s="33" t="s">
        <v>15071</v>
      </c>
      <c r="H4676" s="33">
        <v>4</v>
      </c>
      <c r="I4676" s="33">
        <v>2</v>
      </c>
      <c r="J4676" s="36">
        <v>150</v>
      </c>
      <c r="K4676" s="37">
        <v>11121</v>
      </c>
      <c r="L4676" s="38" t="s">
        <v>15</v>
      </c>
      <c r="M4676" s="38" t="s">
        <v>13</v>
      </c>
    </row>
    <row r="4677" spans="1:13" s="39" customFormat="1" ht="12.75" x14ac:dyDescent="0.2">
      <c r="A4677" s="33" t="s">
        <v>4761</v>
      </c>
      <c r="B4677" s="33" t="s">
        <v>577</v>
      </c>
      <c r="C4677" s="34">
        <v>10</v>
      </c>
      <c r="D4677" s="33" t="s">
        <v>16</v>
      </c>
      <c r="E4677" s="33" t="s">
        <v>4932</v>
      </c>
      <c r="F4677" s="35">
        <v>39121462</v>
      </c>
      <c r="G4677" s="33" t="s">
        <v>15071</v>
      </c>
      <c r="H4677" s="33">
        <v>4</v>
      </c>
      <c r="I4677" s="33">
        <v>2</v>
      </c>
      <c r="J4677" s="36">
        <v>150</v>
      </c>
      <c r="K4677" s="37">
        <v>13902.000000000002</v>
      </c>
      <c r="L4677" s="38" t="s">
        <v>15</v>
      </c>
      <c r="M4677" s="38" t="s">
        <v>13</v>
      </c>
    </row>
    <row r="4678" spans="1:13" s="39" customFormat="1" ht="12.75" x14ac:dyDescent="0.2">
      <c r="A4678" s="33" t="s">
        <v>4761</v>
      </c>
      <c r="B4678" s="33" t="s">
        <v>577</v>
      </c>
      <c r="C4678" s="34">
        <v>10</v>
      </c>
      <c r="D4678" s="33" t="s">
        <v>16</v>
      </c>
      <c r="E4678" s="33" t="s">
        <v>4933</v>
      </c>
      <c r="F4678" s="35">
        <v>23131503</v>
      </c>
      <c r="G4678" s="33" t="s">
        <v>15071</v>
      </c>
      <c r="H4678" s="33">
        <v>4</v>
      </c>
      <c r="I4678" s="33">
        <v>2</v>
      </c>
      <c r="J4678" s="36">
        <v>4</v>
      </c>
      <c r="K4678" s="37">
        <v>43893.04</v>
      </c>
      <c r="L4678" s="38" t="s">
        <v>15</v>
      </c>
      <c r="M4678" s="38" t="s">
        <v>13</v>
      </c>
    </row>
    <row r="4679" spans="1:13" s="39" customFormat="1" ht="12.75" x14ac:dyDescent="0.2">
      <c r="A4679" s="33" t="s">
        <v>4761</v>
      </c>
      <c r="B4679" s="33" t="s">
        <v>577</v>
      </c>
      <c r="C4679" s="34">
        <v>10</v>
      </c>
      <c r="D4679" s="33" t="s">
        <v>16</v>
      </c>
      <c r="E4679" s="33" t="s">
        <v>4934</v>
      </c>
      <c r="F4679" s="35">
        <v>46171501</v>
      </c>
      <c r="G4679" s="33" t="s">
        <v>15071</v>
      </c>
      <c r="H4679" s="33">
        <v>4</v>
      </c>
      <c r="I4679" s="33">
        <v>2</v>
      </c>
      <c r="J4679" s="36">
        <v>26</v>
      </c>
      <c r="K4679" s="37">
        <v>240957.86000000002</v>
      </c>
      <c r="L4679" s="38" t="s">
        <v>15</v>
      </c>
      <c r="M4679" s="38" t="s">
        <v>13</v>
      </c>
    </row>
    <row r="4680" spans="1:13" s="39" customFormat="1" ht="12.75" x14ac:dyDescent="0.2">
      <c r="A4680" s="33" t="s">
        <v>4761</v>
      </c>
      <c r="B4680" s="33" t="s">
        <v>577</v>
      </c>
      <c r="C4680" s="34">
        <v>16</v>
      </c>
      <c r="D4680" s="33" t="s">
        <v>16</v>
      </c>
      <c r="E4680" s="33" t="s">
        <v>4925</v>
      </c>
      <c r="F4680" s="35">
        <v>31162800</v>
      </c>
      <c r="G4680" s="33" t="s">
        <v>15072</v>
      </c>
      <c r="H4680" s="33">
        <v>4</v>
      </c>
      <c r="I4680" s="33">
        <v>7</v>
      </c>
      <c r="J4680" s="36">
        <v>1</v>
      </c>
      <c r="K4680" s="37">
        <v>42000000</v>
      </c>
      <c r="L4680" s="38" t="s">
        <v>12</v>
      </c>
      <c r="M4680" s="38" t="s">
        <v>13</v>
      </c>
    </row>
    <row r="4681" spans="1:13" s="39" customFormat="1" ht="12.75" x14ac:dyDescent="0.2">
      <c r="A4681" s="33" t="s">
        <v>4761</v>
      </c>
      <c r="B4681" s="33" t="s">
        <v>577</v>
      </c>
      <c r="C4681" s="34">
        <v>16</v>
      </c>
      <c r="D4681" s="33" t="s">
        <v>16</v>
      </c>
      <c r="E4681" s="33" t="s">
        <v>4935</v>
      </c>
      <c r="F4681" s="35">
        <v>31211803</v>
      </c>
      <c r="G4681" s="33" t="s">
        <v>15072</v>
      </c>
      <c r="H4681" s="33">
        <v>4</v>
      </c>
      <c r="I4681" s="33">
        <v>7</v>
      </c>
      <c r="J4681" s="36">
        <v>1</v>
      </c>
      <c r="K4681" s="37">
        <v>2100000</v>
      </c>
      <c r="L4681" s="38" t="s">
        <v>12</v>
      </c>
      <c r="M4681" s="38" t="s">
        <v>13</v>
      </c>
    </row>
    <row r="4682" spans="1:13" s="39" customFormat="1" ht="12.75" x14ac:dyDescent="0.2">
      <c r="A4682" s="33" t="s">
        <v>4761</v>
      </c>
      <c r="B4682" s="33" t="s">
        <v>577</v>
      </c>
      <c r="C4682" s="34">
        <v>10</v>
      </c>
      <c r="D4682" s="33" t="s">
        <v>16</v>
      </c>
      <c r="E4682" s="33" t="s">
        <v>4925</v>
      </c>
      <c r="F4682" s="35">
        <v>31162800</v>
      </c>
      <c r="G4682" s="33" t="s">
        <v>15072</v>
      </c>
      <c r="H4682" s="33">
        <v>3</v>
      </c>
      <c r="I4682" s="33">
        <v>1</v>
      </c>
      <c r="J4682" s="36">
        <v>1</v>
      </c>
      <c r="K4682" s="37">
        <v>35000000</v>
      </c>
      <c r="L4682" s="38" t="s">
        <v>12</v>
      </c>
      <c r="M4682" s="38" t="s">
        <v>13</v>
      </c>
    </row>
    <row r="4683" spans="1:13" s="39" customFormat="1" ht="12.75" x14ac:dyDescent="0.2">
      <c r="A4683" s="33" t="s">
        <v>4761</v>
      </c>
      <c r="B4683" s="33" t="s">
        <v>577</v>
      </c>
      <c r="C4683" s="34">
        <v>10</v>
      </c>
      <c r="D4683" s="33" t="s">
        <v>16</v>
      </c>
      <c r="E4683" s="33" t="s">
        <v>4823</v>
      </c>
      <c r="F4683" s="35">
        <v>31162800</v>
      </c>
      <c r="G4683" s="33" t="s">
        <v>15071</v>
      </c>
      <c r="H4683" s="33">
        <v>1</v>
      </c>
      <c r="I4683" s="33">
        <v>6</v>
      </c>
      <c r="J4683" s="36">
        <v>1</v>
      </c>
      <c r="K4683" s="37">
        <v>0.5</v>
      </c>
      <c r="L4683" s="38" t="s">
        <v>15</v>
      </c>
      <c r="M4683" s="38" t="s">
        <v>13</v>
      </c>
    </row>
    <row r="4684" spans="1:13" s="39" customFormat="1" ht="12.75" x14ac:dyDescent="0.2">
      <c r="A4684" s="33" t="s">
        <v>4761</v>
      </c>
      <c r="B4684" s="33" t="s">
        <v>579</v>
      </c>
      <c r="C4684" s="34">
        <v>16</v>
      </c>
      <c r="D4684" s="33" t="s">
        <v>89</v>
      </c>
      <c r="E4684" s="33" t="s">
        <v>4936</v>
      </c>
      <c r="F4684" s="35">
        <v>47101600</v>
      </c>
      <c r="G4684" s="33" t="s">
        <v>15071</v>
      </c>
      <c r="H4684" s="33">
        <v>4</v>
      </c>
      <c r="I4684" s="33">
        <v>2</v>
      </c>
      <c r="J4684" s="36">
        <v>1600</v>
      </c>
      <c r="K4684" s="37">
        <v>9170944</v>
      </c>
      <c r="L4684" s="38" t="s">
        <v>3312</v>
      </c>
      <c r="M4684" s="38" t="s">
        <v>13</v>
      </c>
    </row>
    <row r="4685" spans="1:13" s="39" customFormat="1" ht="12.75" x14ac:dyDescent="0.2">
      <c r="A4685" s="33" t="s">
        <v>4761</v>
      </c>
      <c r="B4685" s="33" t="s">
        <v>579</v>
      </c>
      <c r="C4685" s="34">
        <v>16</v>
      </c>
      <c r="D4685" s="33" t="s">
        <v>89</v>
      </c>
      <c r="E4685" s="33" t="s">
        <v>4937</v>
      </c>
      <c r="F4685" s="35">
        <v>47101600</v>
      </c>
      <c r="G4685" s="33" t="s">
        <v>15071</v>
      </c>
      <c r="H4685" s="33">
        <v>4</v>
      </c>
      <c r="I4685" s="33">
        <v>2</v>
      </c>
      <c r="J4685" s="36">
        <v>800</v>
      </c>
      <c r="K4685" s="37">
        <v>6670800</v>
      </c>
      <c r="L4685" s="38" t="s">
        <v>3312</v>
      </c>
      <c r="M4685" s="38" t="s">
        <v>13</v>
      </c>
    </row>
    <row r="4686" spans="1:13" s="39" customFormat="1" ht="12.75" x14ac:dyDescent="0.2">
      <c r="A4686" s="33" t="s">
        <v>4761</v>
      </c>
      <c r="B4686" s="33" t="s">
        <v>579</v>
      </c>
      <c r="C4686" s="34">
        <v>16</v>
      </c>
      <c r="D4686" s="33" t="s">
        <v>89</v>
      </c>
      <c r="E4686" s="33" t="s">
        <v>4938</v>
      </c>
      <c r="F4686" s="35">
        <v>47101600</v>
      </c>
      <c r="G4686" s="33" t="s">
        <v>15071</v>
      </c>
      <c r="H4686" s="33">
        <v>4</v>
      </c>
      <c r="I4686" s="33">
        <v>2</v>
      </c>
      <c r="J4686" s="36">
        <v>9000</v>
      </c>
      <c r="K4686" s="37">
        <v>16957440</v>
      </c>
      <c r="L4686" s="38" t="s">
        <v>3312</v>
      </c>
      <c r="M4686" s="38" t="s">
        <v>13</v>
      </c>
    </row>
    <row r="4687" spans="1:13" s="39" customFormat="1" ht="12.75" x14ac:dyDescent="0.2">
      <c r="A4687" s="33" t="s">
        <v>4761</v>
      </c>
      <c r="B4687" s="33" t="s">
        <v>579</v>
      </c>
      <c r="C4687" s="34">
        <v>16</v>
      </c>
      <c r="D4687" s="33" t="s">
        <v>89</v>
      </c>
      <c r="E4687" s="33" t="s">
        <v>4939</v>
      </c>
      <c r="F4687" s="35">
        <v>47101600</v>
      </c>
      <c r="G4687" s="33" t="s">
        <v>15071</v>
      </c>
      <c r="H4687" s="33">
        <v>4</v>
      </c>
      <c r="I4687" s="33">
        <v>2</v>
      </c>
      <c r="J4687" s="36">
        <v>1300</v>
      </c>
      <c r="K4687" s="37">
        <v>26531050</v>
      </c>
      <c r="L4687" s="38" t="s">
        <v>3312</v>
      </c>
      <c r="M4687" s="38" t="s">
        <v>13</v>
      </c>
    </row>
    <row r="4688" spans="1:13" s="39" customFormat="1" ht="12.75" x14ac:dyDescent="0.2">
      <c r="A4688" s="33" t="s">
        <v>4761</v>
      </c>
      <c r="B4688" s="33" t="s">
        <v>579</v>
      </c>
      <c r="C4688" s="34">
        <v>16</v>
      </c>
      <c r="D4688" s="33" t="s">
        <v>89</v>
      </c>
      <c r="E4688" s="33" t="s">
        <v>4940</v>
      </c>
      <c r="F4688" s="35">
        <v>47101600</v>
      </c>
      <c r="G4688" s="33" t="s">
        <v>15071</v>
      </c>
      <c r="H4688" s="33">
        <v>4</v>
      </c>
      <c r="I4688" s="33">
        <v>2</v>
      </c>
      <c r="J4688" s="36">
        <v>105</v>
      </c>
      <c r="K4688" s="37">
        <v>251983.2</v>
      </c>
      <c r="L4688" s="38" t="s">
        <v>3313</v>
      </c>
      <c r="M4688" s="38" t="s">
        <v>13</v>
      </c>
    </row>
    <row r="4689" spans="1:13" s="39" customFormat="1" ht="12.75" x14ac:dyDescent="0.2">
      <c r="A4689" s="33" t="s">
        <v>4761</v>
      </c>
      <c r="B4689" s="33" t="s">
        <v>579</v>
      </c>
      <c r="C4689" s="34">
        <v>16</v>
      </c>
      <c r="D4689" s="33" t="s">
        <v>89</v>
      </c>
      <c r="E4689" s="33" t="s">
        <v>4941</v>
      </c>
      <c r="F4689" s="35">
        <v>47101600</v>
      </c>
      <c r="G4689" s="33" t="s">
        <v>15071</v>
      </c>
      <c r="H4689" s="33">
        <v>4</v>
      </c>
      <c r="I4689" s="33">
        <v>2</v>
      </c>
      <c r="J4689" s="36">
        <v>7100</v>
      </c>
      <c r="K4689" s="37">
        <v>6933860</v>
      </c>
      <c r="L4689" s="38" t="s">
        <v>3312</v>
      </c>
      <c r="M4689" s="38" t="s">
        <v>13</v>
      </c>
    </row>
    <row r="4690" spans="1:13" s="39" customFormat="1" ht="12.75" x14ac:dyDescent="0.2">
      <c r="A4690" s="33" t="s">
        <v>4761</v>
      </c>
      <c r="B4690" s="33" t="s">
        <v>579</v>
      </c>
      <c r="C4690" s="34">
        <v>16</v>
      </c>
      <c r="D4690" s="33" t="s">
        <v>89</v>
      </c>
      <c r="E4690" s="33" t="s">
        <v>4942</v>
      </c>
      <c r="F4690" s="35">
        <v>47101600</v>
      </c>
      <c r="G4690" s="33" t="s">
        <v>15071</v>
      </c>
      <c r="H4690" s="33">
        <v>4</v>
      </c>
      <c r="I4690" s="33">
        <v>2</v>
      </c>
      <c r="J4690" s="36">
        <v>47</v>
      </c>
      <c r="K4690" s="37">
        <v>409221.01</v>
      </c>
      <c r="L4690" s="38" t="s">
        <v>2367</v>
      </c>
      <c r="M4690" s="38" t="s">
        <v>13</v>
      </c>
    </row>
    <row r="4691" spans="1:13" s="39" customFormat="1" ht="12.75" x14ac:dyDescent="0.2">
      <c r="A4691" s="33" t="s">
        <v>4761</v>
      </c>
      <c r="B4691" s="33" t="s">
        <v>579</v>
      </c>
      <c r="C4691" s="34">
        <v>10</v>
      </c>
      <c r="D4691" s="33" t="s">
        <v>89</v>
      </c>
      <c r="E4691" s="33" t="s">
        <v>4943</v>
      </c>
      <c r="F4691" s="35">
        <v>12352104</v>
      </c>
      <c r="G4691" s="33" t="s">
        <v>466</v>
      </c>
      <c r="H4691" s="33">
        <v>4</v>
      </c>
      <c r="I4691" s="33">
        <v>7</v>
      </c>
      <c r="J4691" s="36">
        <v>10</v>
      </c>
      <c r="K4691" s="37">
        <v>471200</v>
      </c>
      <c r="L4691" s="38" t="s">
        <v>2367</v>
      </c>
      <c r="M4691" s="38" t="s">
        <v>13</v>
      </c>
    </row>
    <row r="4692" spans="1:13" s="39" customFormat="1" ht="12.75" x14ac:dyDescent="0.2">
      <c r="A4692" s="33" t="s">
        <v>4761</v>
      </c>
      <c r="B4692" s="33" t="s">
        <v>579</v>
      </c>
      <c r="C4692" s="34">
        <v>10</v>
      </c>
      <c r="D4692" s="33" t="s">
        <v>89</v>
      </c>
      <c r="E4692" s="33" t="s">
        <v>4944</v>
      </c>
      <c r="F4692" s="35">
        <v>12352104</v>
      </c>
      <c r="G4692" s="33" t="s">
        <v>466</v>
      </c>
      <c r="H4692" s="33">
        <v>4</v>
      </c>
      <c r="I4692" s="33">
        <v>7</v>
      </c>
      <c r="J4692" s="36">
        <v>3</v>
      </c>
      <c r="K4692" s="37">
        <v>8371674</v>
      </c>
      <c r="L4692" s="38" t="s">
        <v>15</v>
      </c>
      <c r="M4692" s="38" t="s">
        <v>13</v>
      </c>
    </row>
    <row r="4693" spans="1:13" s="39" customFormat="1" ht="12.75" x14ac:dyDescent="0.2">
      <c r="A4693" s="33" t="s">
        <v>4761</v>
      </c>
      <c r="B4693" s="33" t="s">
        <v>579</v>
      </c>
      <c r="C4693" s="34">
        <v>10</v>
      </c>
      <c r="D4693" s="33" t="s">
        <v>89</v>
      </c>
      <c r="E4693" s="33" t="s">
        <v>4945</v>
      </c>
      <c r="F4693" s="35">
        <v>41111800</v>
      </c>
      <c r="G4693" s="33" t="s">
        <v>466</v>
      </c>
      <c r="H4693" s="33">
        <v>4</v>
      </c>
      <c r="I4693" s="33">
        <v>7</v>
      </c>
      <c r="J4693" s="36">
        <v>1</v>
      </c>
      <c r="K4693" s="37">
        <v>2611440</v>
      </c>
      <c r="L4693" s="38" t="s">
        <v>15</v>
      </c>
      <c r="M4693" s="38" t="s">
        <v>13</v>
      </c>
    </row>
    <row r="4694" spans="1:13" s="39" customFormat="1" ht="12.75" x14ac:dyDescent="0.2">
      <c r="A4694" s="33" t="s">
        <v>4761</v>
      </c>
      <c r="B4694" s="33" t="s">
        <v>579</v>
      </c>
      <c r="C4694" s="34">
        <v>10</v>
      </c>
      <c r="D4694" s="33" t="s">
        <v>89</v>
      </c>
      <c r="E4694" s="33" t="s">
        <v>4946</v>
      </c>
      <c r="F4694" s="35">
        <v>12163600</v>
      </c>
      <c r="G4694" s="33" t="s">
        <v>466</v>
      </c>
      <c r="H4694" s="33">
        <v>4</v>
      </c>
      <c r="I4694" s="33">
        <v>7</v>
      </c>
      <c r="J4694" s="36">
        <v>1</v>
      </c>
      <c r="K4694" s="37">
        <v>2906878</v>
      </c>
      <c r="L4694" s="38" t="s">
        <v>15</v>
      </c>
      <c r="M4694" s="38" t="s">
        <v>13</v>
      </c>
    </row>
    <row r="4695" spans="1:13" s="39" customFormat="1" ht="12.75" x14ac:dyDescent="0.2">
      <c r="A4695" s="33" t="s">
        <v>4761</v>
      </c>
      <c r="B4695" s="33" t="s">
        <v>579</v>
      </c>
      <c r="C4695" s="34">
        <v>10</v>
      </c>
      <c r="D4695" s="33" t="s">
        <v>89</v>
      </c>
      <c r="E4695" s="33" t="s">
        <v>4947</v>
      </c>
      <c r="F4695" s="35">
        <v>12191500</v>
      </c>
      <c r="G4695" s="33" t="s">
        <v>466</v>
      </c>
      <c r="H4695" s="33">
        <v>4</v>
      </c>
      <c r="I4695" s="33">
        <v>7</v>
      </c>
      <c r="J4695" s="36">
        <v>1</v>
      </c>
      <c r="K4695" s="37">
        <v>1445142</v>
      </c>
      <c r="L4695" s="38" t="s">
        <v>15</v>
      </c>
      <c r="M4695" s="38" t="s">
        <v>13</v>
      </c>
    </row>
    <row r="4696" spans="1:13" s="39" customFormat="1" ht="12.75" x14ac:dyDescent="0.2">
      <c r="A4696" s="33" t="s">
        <v>4761</v>
      </c>
      <c r="B4696" s="33" t="s">
        <v>579</v>
      </c>
      <c r="C4696" s="34">
        <v>10</v>
      </c>
      <c r="D4696" s="33" t="s">
        <v>89</v>
      </c>
      <c r="E4696" s="33" t="s">
        <v>4948</v>
      </c>
      <c r="F4696" s="35">
        <v>31211800</v>
      </c>
      <c r="G4696" s="33" t="s">
        <v>466</v>
      </c>
      <c r="H4696" s="33">
        <v>4</v>
      </c>
      <c r="I4696" s="33">
        <v>7</v>
      </c>
      <c r="J4696" s="36">
        <v>110</v>
      </c>
      <c r="K4696" s="37">
        <v>18600010</v>
      </c>
      <c r="L4696" s="38" t="s">
        <v>2367</v>
      </c>
      <c r="M4696" s="38" t="s">
        <v>13</v>
      </c>
    </row>
    <row r="4697" spans="1:13" s="39" customFormat="1" ht="12.75" x14ac:dyDescent="0.2">
      <c r="A4697" s="33" t="s">
        <v>4761</v>
      </c>
      <c r="B4697" s="33" t="s">
        <v>579</v>
      </c>
      <c r="C4697" s="34">
        <v>10</v>
      </c>
      <c r="D4697" s="33" t="s">
        <v>89</v>
      </c>
      <c r="E4697" s="33" t="s">
        <v>4949</v>
      </c>
      <c r="F4697" s="35">
        <v>12163600</v>
      </c>
      <c r="G4697" s="33" t="s">
        <v>466</v>
      </c>
      <c r="H4697" s="33">
        <v>4</v>
      </c>
      <c r="I4697" s="33">
        <v>7</v>
      </c>
      <c r="J4697" s="36">
        <v>1</v>
      </c>
      <c r="K4697" s="37">
        <v>1141358</v>
      </c>
      <c r="L4697" s="38" t="s">
        <v>15</v>
      </c>
      <c r="M4697" s="38" t="s">
        <v>13</v>
      </c>
    </row>
    <row r="4698" spans="1:13" s="39" customFormat="1" ht="12.75" x14ac:dyDescent="0.2">
      <c r="A4698" s="33" t="s">
        <v>4761</v>
      </c>
      <c r="B4698" s="33" t="s">
        <v>579</v>
      </c>
      <c r="C4698" s="34">
        <v>10</v>
      </c>
      <c r="D4698" s="33" t="s">
        <v>89</v>
      </c>
      <c r="E4698" s="33" t="s">
        <v>4950</v>
      </c>
      <c r="F4698" s="35">
        <v>47131800</v>
      </c>
      <c r="G4698" s="33" t="s">
        <v>466</v>
      </c>
      <c r="H4698" s="33">
        <v>4</v>
      </c>
      <c r="I4698" s="33">
        <v>7</v>
      </c>
      <c r="J4698" s="36">
        <v>1</v>
      </c>
      <c r="K4698" s="37">
        <v>995038</v>
      </c>
      <c r="L4698" s="38" t="s">
        <v>15</v>
      </c>
      <c r="M4698" s="38" t="s">
        <v>13</v>
      </c>
    </row>
    <row r="4699" spans="1:13" s="39" customFormat="1" ht="12.75" x14ac:dyDescent="0.2">
      <c r="A4699" s="33" t="s">
        <v>4761</v>
      </c>
      <c r="B4699" s="33" t="s">
        <v>579</v>
      </c>
      <c r="C4699" s="34">
        <v>10</v>
      </c>
      <c r="D4699" s="33" t="s">
        <v>89</v>
      </c>
      <c r="E4699" s="33" t="s">
        <v>4951</v>
      </c>
      <c r="F4699" s="35">
        <v>12163601</v>
      </c>
      <c r="G4699" s="33" t="s">
        <v>466</v>
      </c>
      <c r="H4699" s="33">
        <v>4</v>
      </c>
      <c r="I4699" s="33">
        <v>7</v>
      </c>
      <c r="J4699" s="36">
        <v>4</v>
      </c>
      <c r="K4699" s="37">
        <v>1190152</v>
      </c>
      <c r="L4699" s="38" t="s">
        <v>2367</v>
      </c>
      <c r="M4699" s="38" t="s">
        <v>13</v>
      </c>
    </row>
    <row r="4700" spans="1:13" s="39" customFormat="1" ht="12.75" x14ac:dyDescent="0.2">
      <c r="A4700" s="33" t="s">
        <v>4761</v>
      </c>
      <c r="B4700" s="33" t="s">
        <v>579</v>
      </c>
      <c r="C4700" s="34">
        <v>10</v>
      </c>
      <c r="D4700" s="33" t="s">
        <v>89</v>
      </c>
      <c r="E4700" s="33" t="s">
        <v>1610</v>
      </c>
      <c r="F4700" s="35">
        <v>31211504</v>
      </c>
      <c r="G4700" s="33" t="s">
        <v>466</v>
      </c>
      <c r="H4700" s="33">
        <v>4</v>
      </c>
      <c r="I4700" s="33">
        <v>7</v>
      </c>
      <c r="J4700" s="36">
        <v>4</v>
      </c>
      <c r="K4700" s="37">
        <v>1549008</v>
      </c>
      <c r="L4700" s="38" t="s">
        <v>2367</v>
      </c>
      <c r="M4700" s="38" t="s">
        <v>13</v>
      </c>
    </row>
    <row r="4701" spans="1:13" s="39" customFormat="1" ht="12.75" x14ac:dyDescent="0.2">
      <c r="A4701" s="33" t="s">
        <v>4761</v>
      </c>
      <c r="B4701" s="33" t="s">
        <v>579</v>
      </c>
      <c r="C4701" s="34">
        <v>16</v>
      </c>
      <c r="D4701" s="33" t="s">
        <v>89</v>
      </c>
      <c r="E4701" s="33" t="s">
        <v>4942</v>
      </c>
      <c r="F4701" s="35">
        <v>47101600</v>
      </c>
      <c r="G4701" s="33" t="s">
        <v>15071</v>
      </c>
      <c r="H4701" s="33">
        <v>4</v>
      </c>
      <c r="I4701" s="33">
        <v>2</v>
      </c>
      <c r="J4701" s="36">
        <v>1</v>
      </c>
      <c r="K4701" s="37">
        <v>8704.7900000000009</v>
      </c>
      <c r="L4701" s="38" t="s">
        <v>2367</v>
      </c>
      <c r="M4701" s="38" t="s">
        <v>13</v>
      </c>
    </row>
    <row r="4702" spans="1:13" s="39" customFormat="1" ht="12.75" x14ac:dyDescent="0.2">
      <c r="A4702" s="33" t="s">
        <v>4761</v>
      </c>
      <c r="B4702" s="33" t="s">
        <v>580</v>
      </c>
      <c r="C4702" s="34">
        <v>16</v>
      </c>
      <c r="D4702" s="33" t="s">
        <v>42</v>
      </c>
      <c r="E4702" s="33" t="s">
        <v>4952</v>
      </c>
      <c r="F4702" s="35">
        <v>44103112</v>
      </c>
      <c r="G4702" s="33" t="s">
        <v>15071</v>
      </c>
      <c r="H4702" s="33">
        <v>3</v>
      </c>
      <c r="I4702" s="33">
        <v>3</v>
      </c>
      <c r="J4702" s="36">
        <v>5</v>
      </c>
      <c r="K4702" s="37">
        <v>2624584</v>
      </c>
      <c r="L4702" s="38" t="s">
        <v>15</v>
      </c>
      <c r="M4702" s="38" t="s">
        <v>13</v>
      </c>
    </row>
    <row r="4703" spans="1:13" s="39" customFormat="1" ht="12.75" x14ac:dyDescent="0.2">
      <c r="A4703" s="33" t="s">
        <v>4761</v>
      </c>
      <c r="B4703" s="33" t="s">
        <v>580</v>
      </c>
      <c r="C4703" s="34">
        <v>16</v>
      </c>
      <c r="D4703" s="33" t="s">
        <v>42</v>
      </c>
      <c r="E4703" s="33" t="s">
        <v>4953</v>
      </c>
      <c r="F4703" s="35">
        <v>44102001</v>
      </c>
      <c r="G4703" s="33" t="s">
        <v>15071</v>
      </c>
      <c r="H4703" s="33">
        <v>3</v>
      </c>
      <c r="I4703" s="33">
        <v>3</v>
      </c>
      <c r="J4703" s="36">
        <v>21</v>
      </c>
      <c r="K4703" s="37">
        <v>105977.55</v>
      </c>
      <c r="L4703" s="38" t="s">
        <v>15</v>
      </c>
      <c r="M4703" s="38" t="s">
        <v>13</v>
      </c>
    </row>
    <row r="4704" spans="1:13" s="39" customFormat="1" ht="12.75" x14ac:dyDescent="0.2">
      <c r="A4704" s="33" t="s">
        <v>4761</v>
      </c>
      <c r="B4704" s="33" t="s">
        <v>580</v>
      </c>
      <c r="C4704" s="34">
        <v>16</v>
      </c>
      <c r="D4704" s="33" t="s">
        <v>42</v>
      </c>
      <c r="E4704" s="33" t="s">
        <v>4954</v>
      </c>
      <c r="F4704" s="35">
        <v>55121802</v>
      </c>
      <c r="G4704" s="33" t="s">
        <v>15071</v>
      </c>
      <c r="H4704" s="33">
        <v>3</v>
      </c>
      <c r="I4704" s="33">
        <v>3</v>
      </c>
      <c r="J4704" s="36">
        <v>5</v>
      </c>
      <c r="K4704" s="37">
        <v>511664.3</v>
      </c>
      <c r="L4704" s="38" t="s">
        <v>15</v>
      </c>
      <c r="M4704" s="38" t="s">
        <v>13</v>
      </c>
    </row>
    <row r="4705" spans="1:13" s="39" customFormat="1" ht="12.75" x14ac:dyDescent="0.2">
      <c r="A4705" s="33" t="s">
        <v>4761</v>
      </c>
      <c r="B4705" s="33" t="s">
        <v>580</v>
      </c>
      <c r="C4705" s="34">
        <v>16</v>
      </c>
      <c r="D4705" s="33" t="s">
        <v>42</v>
      </c>
      <c r="E4705" s="33" t="s">
        <v>4955</v>
      </c>
      <c r="F4705" s="35">
        <v>55121808</v>
      </c>
      <c r="G4705" s="33" t="s">
        <v>15071</v>
      </c>
      <c r="H4705" s="33">
        <v>3</v>
      </c>
      <c r="I4705" s="33">
        <v>3</v>
      </c>
      <c r="J4705" s="36">
        <v>15</v>
      </c>
      <c r="K4705" s="37">
        <v>27335.55</v>
      </c>
      <c r="L4705" s="38" t="s">
        <v>15</v>
      </c>
      <c r="M4705" s="38" t="s">
        <v>13</v>
      </c>
    </row>
    <row r="4706" spans="1:13" s="39" customFormat="1" ht="12.75" x14ac:dyDescent="0.2">
      <c r="A4706" s="33" t="s">
        <v>4761</v>
      </c>
      <c r="B4706" s="33" t="s">
        <v>580</v>
      </c>
      <c r="C4706" s="34">
        <v>16</v>
      </c>
      <c r="D4706" s="33" t="s">
        <v>42</v>
      </c>
      <c r="E4706" s="33" t="s">
        <v>4956</v>
      </c>
      <c r="F4706" s="35">
        <v>55121807</v>
      </c>
      <c r="G4706" s="33" t="s">
        <v>15071</v>
      </c>
      <c r="H4706" s="33">
        <v>3</v>
      </c>
      <c r="I4706" s="33">
        <v>3</v>
      </c>
      <c r="J4706" s="36">
        <v>10</v>
      </c>
      <c r="K4706" s="37">
        <v>80604.7</v>
      </c>
      <c r="L4706" s="38" t="s">
        <v>15</v>
      </c>
      <c r="M4706" s="38" t="s">
        <v>13</v>
      </c>
    </row>
    <row r="4707" spans="1:13" s="39" customFormat="1" ht="12.75" x14ac:dyDescent="0.2">
      <c r="A4707" s="33" t="s">
        <v>4761</v>
      </c>
      <c r="B4707" s="33" t="s">
        <v>580</v>
      </c>
      <c r="C4707" s="34">
        <v>10</v>
      </c>
      <c r="D4707" s="33" t="s">
        <v>42</v>
      </c>
      <c r="E4707" s="33" t="s">
        <v>4957</v>
      </c>
      <c r="F4707" s="35">
        <v>44121612</v>
      </c>
      <c r="G4707" s="33" t="s">
        <v>15071</v>
      </c>
      <c r="H4707" s="33">
        <v>3</v>
      </c>
      <c r="I4707" s="33">
        <v>2</v>
      </c>
      <c r="J4707" s="36">
        <v>2</v>
      </c>
      <c r="K4707" s="37">
        <v>8330</v>
      </c>
      <c r="L4707" s="38" t="s">
        <v>15</v>
      </c>
      <c r="M4707" s="38" t="s">
        <v>13</v>
      </c>
    </row>
    <row r="4708" spans="1:13" s="39" customFormat="1" ht="12.75" x14ac:dyDescent="0.2">
      <c r="A4708" s="33" t="s">
        <v>4761</v>
      </c>
      <c r="B4708" s="33" t="s">
        <v>580</v>
      </c>
      <c r="C4708" s="34">
        <v>10</v>
      </c>
      <c r="D4708" s="33" t="s">
        <v>42</v>
      </c>
      <c r="E4708" s="33" t="s">
        <v>4958</v>
      </c>
      <c r="F4708" s="35">
        <v>14111509</v>
      </c>
      <c r="G4708" s="33" t="s">
        <v>15071</v>
      </c>
      <c r="H4708" s="33">
        <v>3</v>
      </c>
      <c r="I4708" s="33">
        <v>2</v>
      </c>
      <c r="J4708" s="36">
        <v>104</v>
      </c>
      <c r="K4708" s="37">
        <v>160368</v>
      </c>
      <c r="L4708" s="38" t="s">
        <v>15</v>
      </c>
      <c r="M4708" s="38" t="s">
        <v>13</v>
      </c>
    </row>
    <row r="4709" spans="1:13" s="39" customFormat="1" ht="12.75" x14ac:dyDescent="0.2">
      <c r="A4709" s="33" t="s">
        <v>4761</v>
      </c>
      <c r="B4709" s="33" t="s">
        <v>580</v>
      </c>
      <c r="C4709" s="34">
        <v>10</v>
      </c>
      <c r="D4709" s="33" t="s">
        <v>42</v>
      </c>
      <c r="E4709" s="33" t="s">
        <v>4959</v>
      </c>
      <c r="F4709" s="35">
        <v>44111912</v>
      </c>
      <c r="G4709" s="33" t="s">
        <v>15071</v>
      </c>
      <c r="H4709" s="33">
        <v>3</v>
      </c>
      <c r="I4709" s="33">
        <v>2</v>
      </c>
      <c r="J4709" s="36">
        <v>11</v>
      </c>
      <c r="K4709" s="37">
        <v>17017</v>
      </c>
      <c r="L4709" s="38" t="s">
        <v>15</v>
      </c>
      <c r="M4709" s="38" t="s">
        <v>13</v>
      </c>
    </row>
    <row r="4710" spans="1:13" s="39" customFormat="1" ht="12.75" x14ac:dyDescent="0.2">
      <c r="A4710" s="33" t="s">
        <v>4761</v>
      </c>
      <c r="B4710" s="33" t="s">
        <v>580</v>
      </c>
      <c r="C4710" s="34">
        <v>10</v>
      </c>
      <c r="D4710" s="33" t="s">
        <v>42</v>
      </c>
      <c r="E4710" s="33" t="s">
        <v>4960</v>
      </c>
      <c r="F4710" s="35">
        <v>44122003</v>
      </c>
      <c r="G4710" s="33" t="s">
        <v>15071</v>
      </c>
      <c r="H4710" s="33">
        <v>3</v>
      </c>
      <c r="I4710" s="33">
        <v>2</v>
      </c>
      <c r="J4710" s="36">
        <v>80</v>
      </c>
      <c r="K4710" s="37">
        <v>218960</v>
      </c>
      <c r="L4710" s="38" t="s">
        <v>15</v>
      </c>
      <c r="M4710" s="38" t="s">
        <v>13</v>
      </c>
    </row>
    <row r="4711" spans="1:13" s="39" customFormat="1" ht="12.75" x14ac:dyDescent="0.2">
      <c r="A4711" s="33" t="s">
        <v>4761</v>
      </c>
      <c r="B4711" s="33" t="s">
        <v>580</v>
      </c>
      <c r="C4711" s="34">
        <v>10</v>
      </c>
      <c r="D4711" s="33" t="s">
        <v>42</v>
      </c>
      <c r="E4711" s="33" t="s">
        <v>4961</v>
      </c>
      <c r="F4711" s="35">
        <v>31201503</v>
      </c>
      <c r="G4711" s="33" t="s">
        <v>15071</v>
      </c>
      <c r="H4711" s="33">
        <v>3</v>
      </c>
      <c r="I4711" s="33">
        <v>2</v>
      </c>
      <c r="J4711" s="36">
        <v>1</v>
      </c>
      <c r="K4711" s="37">
        <v>8092</v>
      </c>
      <c r="L4711" s="38" t="s">
        <v>15</v>
      </c>
      <c r="M4711" s="38" t="s">
        <v>13</v>
      </c>
    </row>
    <row r="4712" spans="1:13" s="39" customFormat="1" ht="12.75" x14ac:dyDescent="0.2">
      <c r="A4712" s="33" t="s">
        <v>4761</v>
      </c>
      <c r="B4712" s="33" t="s">
        <v>580</v>
      </c>
      <c r="C4712" s="34">
        <v>10</v>
      </c>
      <c r="D4712" s="33" t="s">
        <v>42</v>
      </c>
      <c r="E4712" s="33" t="s">
        <v>4962</v>
      </c>
      <c r="F4712" s="35">
        <v>31201512</v>
      </c>
      <c r="G4712" s="33" t="s">
        <v>15071</v>
      </c>
      <c r="H4712" s="33">
        <v>3</v>
      </c>
      <c r="I4712" s="33">
        <v>2</v>
      </c>
      <c r="J4712" s="36">
        <v>1</v>
      </c>
      <c r="K4712" s="37">
        <v>4284</v>
      </c>
      <c r="L4712" s="38" t="s">
        <v>15</v>
      </c>
      <c r="M4712" s="38" t="s">
        <v>13</v>
      </c>
    </row>
    <row r="4713" spans="1:13" s="39" customFormat="1" ht="12.75" x14ac:dyDescent="0.2">
      <c r="A4713" s="33" t="s">
        <v>4761</v>
      </c>
      <c r="B4713" s="33" t="s">
        <v>580</v>
      </c>
      <c r="C4713" s="34">
        <v>10</v>
      </c>
      <c r="D4713" s="33" t="s">
        <v>42</v>
      </c>
      <c r="E4713" s="33" t="s">
        <v>4963</v>
      </c>
      <c r="F4713" s="35">
        <v>31201512</v>
      </c>
      <c r="G4713" s="33" t="s">
        <v>15071</v>
      </c>
      <c r="H4713" s="33">
        <v>3</v>
      </c>
      <c r="I4713" s="33">
        <v>2</v>
      </c>
      <c r="J4713" s="36">
        <v>3</v>
      </c>
      <c r="K4713" s="37">
        <v>2856</v>
      </c>
      <c r="L4713" s="38" t="s">
        <v>15</v>
      </c>
      <c r="M4713" s="38" t="s">
        <v>13</v>
      </c>
    </row>
    <row r="4714" spans="1:13" s="39" customFormat="1" ht="12.75" x14ac:dyDescent="0.2">
      <c r="A4714" s="33" t="s">
        <v>4761</v>
      </c>
      <c r="B4714" s="33" t="s">
        <v>580</v>
      </c>
      <c r="C4714" s="34">
        <v>10</v>
      </c>
      <c r="D4714" s="33" t="s">
        <v>42</v>
      </c>
      <c r="E4714" s="33" t="s">
        <v>4964</v>
      </c>
      <c r="F4714" s="35">
        <v>44122104</v>
      </c>
      <c r="G4714" s="33" t="s">
        <v>15071</v>
      </c>
      <c r="H4714" s="33">
        <v>3</v>
      </c>
      <c r="I4714" s="33">
        <v>2</v>
      </c>
      <c r="J4714" s="36">
        <v>15</v>
      </c>
      <c r="K4714" s="37">
        <v>19635</v>
      </c>
      <c r="L4714" s="38" t="s">
        <v>15</v>
      </c>
      <c r="M4714" s="38" t="s">
        <v>13</v>
      </c>
    </row>
    <row r="4715" spans="1:13" s="39" customFormat="1" ht="12.75" x14ac:dyDescent="0.2">
      <c r="A4715" s="33" t="s">
        <v>4761</v>
      </c>
      <c r="B4715" s="33" t="s">
        <v>580</v>
      </c>
      <c r="C4715" s="34">
        <v>10</v>
      </c>
      <c r="D4715" s="33" t="s">
        <v>42</v>
      </c>
      <c r="E4715" s="33" t="s">
        <v>4965</v>
      </c>
      <c r="F4715" s="35">
        <v>44122104</v>
      </c>
      <c r="G4715" s="33" t="s">
        <v>15071</v>
      </c>
      <c r="H4715" s="33">
        <v>3</v>
      </c>
      <c r="I4715" s="33">
        <v>2</v>
      </c>
      <c r="J4715" s="36">
        <v>5</v>
      </c>
      <c r="K4715" s="37">
        <v>10710</v>
      </c>
      <c r="L4715" s="38" t="s">
        <v>15</v>
      </c>
      <c r="M4715" s="38" t="s">
        <v>13</v>
      </c>
    </row>
    <row r="4716" spans="1:13" s="39" customFormat="1" ht="12.75" x14ac:dyDescent="0.2">
      <c r="A4716" s="33" t="s">
        <v>4761</v>
      </c>
      <c r="B4716" s="33" t="s">
        <v>580</v>
      </c>
      <c r="C4716" s="34">
        <v>10</v>
      </c>
      <c r="D4716" s="33" t="s">
        <v>42</v>
      </c>
      <c r="E4716" s="33" t="s">
        <v>4966</v>
      </c>
      <c r="F4716" s="35">
        <v>44121615</v>
      </c>
      <c r="G4716" s="33" t="s">
        <v>15071</v>
      </c>
      <c r="H4716" s="33">
        <v>3</v>
      </c>
      <c r="I4716" s="33">
        <v>2</v>
      </c>
      <c r="J4716" s="36">
        <v>2</v>
      </c>
      <c r="K4716" s="37">
        <v>45458</v>
      </c>
      <c r="L4716" s="38" t="s">
        <v>15</v>
      </c>
      <c r="M4716" s="38" t="s">
        <v>13</v>
      </c>
    </row>
    <row r="4717" spans="1:13" s="39" customFormat="1" ht="12.75" x14ac:dyDescent="0.2">
      <c r="A4717" s="33" t="s">
        <v>4761</v>
      </c>
      <c r="B4717" s="33" t="s">
        <v>580</v>
      </c>
      <c r="C4717" s="34">
        <v>10</v>
      </c>
      <c r="D4717" s="33" t="s">
        <v>42</v>
      </c>
      <c r="E4717" s="33" t="s">
        <v>4967</v>
      </c>
      <c r="F4717" s="35">
        <v>44121701</v>
      </c>
      <c r="G4717" s="33" t="s">
        <v>15071</v>
      </c>
      <c r="H4717" s="33">
        <v>3</v>
      </c>
      <c r="I4717" s="33">
        <v>2</v>
      </c>
      <c r="J4717" s="36">
        <v>400</v>
      </c>
      <c r="K4717" s="37">
        <v>238000</v>
      </c>
      <c r="L4717" s="38" t="s">
        <v>15</v>
      </c>
      <c r="M4717" s="38" t="s">
        <v>13</v>
      </c>
    </row>
    <row r="4718" spans="1:13" s="39" customFormat="1" ht="12.75" x14ac:dyDescent="0.2">
      <c r="A4718" s="33" t="s">
        <v>4761</v>
      </c>
      <c r="B4718" s="33" t="s">
        <v>580</v>
      </c>
      <c r="C4718" s="34">
        <v>10</v>
      </c>
      <c r="D4718" s="33" t="s">
        <v>42</v>
      </c>
      <c r="E4718" s="33" t="s">
        <v>4968</v>
      </c>
      <c r="F4718" s="35">
        <v>44121701</v>
      </c>
      <c r="G4718" s="33" t="s">
        <v>15071</v>
      </c>
      <c r="H4718" s="33">
        <v>3</v>
      </c>
      <c r="I4718" s="33">
        <v>2</v>
      </c>
      <c r="J4718" s="36">
        <v>12</v>
      </c>
      <c r="K4718" s="37">
        <v>9996</v>
      </c>
      <c r="L4718" s="38" t="s">
        <v>15</v>
      </c>
      <c r="M4718" s="38" t="s">
        <v>13</v>
      </c>
    </row>
    <row r="4719" spans="1:13" s="39" customFormat="1" ht="12.75" x14ac:dyDescent="0.2">
      <c r="A4719" s="33" t="s">
        <v>4761</v>
      </c>
      <c r="B4719" s="33" t="s">
        <v>580</v>
      </c>
      <c r="C4719" s="34">
        <v>10</v>
      </c>
      <c r="D4719" s="33" t="s">
        <v>42</v>
      </c>
      <c r="E4719" s="33" t="s">
        <v>4969</v>
      </c>
      <c r="F4719" s="35">
        <v>44121706</v>
      </c>
      <c r="G4719" s="33" t="s">
        <v>15071</v>
      </c>
      <c r="H4719" s="33">
        <v>3</v>
      </c>
      <c r="I4719" s="33">
        <v>2</v>
      </c>
      <c r="J4719" s="36">
        <v>24</v>
      </c>
      <c r="K4719" s="37">
        <v>9480</v>
      </c>
      <c r="L4719" s="38" t="s">
        <v>15</v>
      </c>
      <c r="M4719" s="38" t="s">
        <v>13</v>
      </c>
    </row>
    <row r="4720" spans="1:13" s="39" customFormat="1" ht="12.75" x14ac:dyDescent="0.2">
      <c r="A4720" s="33" t="s">
        <v>4761</v>
      </c>
      <c r="B4720" s="33" t="s">
        <v>580</v>
      </c>
      <c r="C4720" s="34">
        <v>10</v>
      </c>
      <c r="D4720" s="33" t="s">
        <v>42</v>
      </c>
      <c r="E4720" s="33" t="s">
        <v>4970</v>
      </c>
      <c r="F4720" s="35">
        <v>44121706</v>
      </c>
      <c r="G4720" s="33" t="s">
        <v>15071</v>
      </c>
      <c r="H4720" s="33">
        <v>3</v>
      </c>
      <c r="I4720" s="33">
        <v>2</v>
      </c>
      <c r="J4720" s="36">
        <v>12</v>
      </c>
      <c r="K4720" s="37">
        <v>6288</v>
      </c>
      <c r="L4720" s="38" t="s">
        <v>15</v>
      </c>
      <c r="M4720" s="38" t="s">
        <v>13</v>
      </c>
    </row>
    <row r="4721" spans="1:13" s="39" customFormat="1" ht="12.75" x14ac:dyDescent="0.2">
      <c r="A4721" s="33" t="s">
        <v>4761</v>
      </c>
      <c r="B4721" s="33" t="s">
        <v>580</v>
      </c>
      <c r="C4721" s="34">
        <v>10</v>
      </c>
      <c r="D4721" s="33" t="s">
        <v>42</v>
      </c>
      <c r="E4721" s="33" t="s">
        <v>4971</v>
      </c>
      <c r="F4721" s="35">
        <v>14111813</v>
      </c>
      <c r="G4721" s="33" t="s">
        <v>15071</v>
      </c>
      <c r="H4721" s="33">
        <v>3</v>
      </c>
      <c r="I4721" s="33">
        <v>2</v>
      </c>
      <c r="J4721" s="36">
        <v>3</v>
      </c>
      <c r="K4721" s="37">
        <v>33201</v>
      </c>
      <c r="L4721" s="38" t="s">
        <v>15</v>
      </c>
      <c r="M4721" s="38" t="s">
        <v>13</v>
      </c>
    </row>
    <row r="4722" spans="1:13" s="39" customFormat="1" ht="12.75" x14ac:dyDescent="0.2">
      <c r="A4722" s="33" t="s">
        <v>4761</v>
      </c>
      <c r="B4722" s="33" t="s">
        <v>580</v>
      </c>
      <c r="C4722" s="34">
        <v>10</v>
      </c>
      <c r="D4722" s="33" t="s">
        <v>42</v>
      </c>
      <c r="E4722" s="33" t="s">
        <v>4972</v>
      </c>
      <c r="F4722" s="35">
        <v>44121708</v>
      </c>
      <c r="G4722" s="33" t="s">
        <v>15071</v>
      </c>
      <c r="H4722" s="33">
        <v>3</v>
      </c>
      <c r="I4722" s="33">
        <v>2</v>
      </c>
      <c r="J4722" s="36">
        <v>115</v>
      </c>
      <c r="K4722" s="37">
        <v>170765</v>
      </c>
      <c r="L4722" s="38" t="s">
        <v>15</v>
      </c>
      <c r="M4722" s="38" t="s">
        <v>13</v>
      </c>
    </row>
    <row r="4723" spans="1:13" s="39" customFormat="1" ht="12.75" x14ac:dyDescent="0.2">
      <c r="A4723" s="33" t="s">
        <v>4761</v>
      </c>
      <c r="B4723" s="33" t="s">
        <v>580</v>
      </c>
      <c r="C4723" s="34">
        <v>10</v>
      </c>
      <c r="D4723" s="33" t="s">
        <v>42</v>
      </c>
      <c r="E4723" s="33" t="s">
        <v>4973</v>
      </c>
      <c r="F4723" s="35">
        <v>14111507</v>
      </c>
      <c r="G4723" s="33" t="s">
        <v>15071</v>
      </c>
      <c r="H4723" s="33">
        <v>3</v>
      </c>
      <c r="I4723" s="33">
        <v>2</v>
      </c>
      <c r="J4723" s="36">
        <v>137</v>
      </c>
      <c r="K4723" s="37">
        <v>1467270</v>
      </c>
      <c r="L4723" s="38" t="s">
        <v>15</v>
      </c>
      <c r="M4723" s="38" t="s">
        <v>13</v>
      </c>
    </row>
    <row r="4724" spans="1:13" s="39" customFormat="1" ht="12.75" x14ac:dyDescent="0.2">
      <c r="A4724" s="33" t="s">
        <v>4761</v>
      </c>
      <c r="B4724" s="33" t="s">
        <v>580</v>
      </c>
      <c r="C4724" s="34">
        <v>10</v>
      </c>
      <c r="D4724" s="33" t="s">
        <v>42</v>
      </c>
      <c r="E4724" s="33" t="s">
        <v>4974</v>
      </c>
      <c r="F4724" s="35">
        <v>14111507</v>
      </c>
      <c r="G4724" s="33" t="s">
        <v>15071</v>
      </c>
      <c r="H4724" s="33">
        <v>3</v>
      </c>
      <c r="I4724" s="33">
        <v>2</v>
      </c>
      <c r="J4724" s="36">
        <v>47</v>
      </c>
      <c r="K4724" s="37">
        <v>587265</v>
      </c>
      <c r="L4724" s="38" t="s">
        <v>15</v>
      </c>
      <c r="M4724" s="38" t="s">
        <v>13</v>
      </c>
    </row>
    <row r="4725" spans="1:13" s="39" customFormat="1" ht="12.75" x14ac:dyDescent="0.2">
      <c r="A4725" s="33" t="s">
        <v>4761</v>
      </c>
      <c r="B4725" s="33" t="s">
        <v>580</v>
      </c>
      <c r="C4725" s="34">
        <v>10</v>
      </c>
      <c r="D4725" s="33" t="s">
        <v>42</v>
      </c>
      <c r="E4725" s="33" t="s">
        <v>4975</v>
      </c>
      <c r="F4725" s="35">
        <v>60105704</v>
      </c>
      <c r="G4725" s="33" t="s">
        <v>15071</v>
      </c>
      <c r="H4725" s="33">
        <v>3</v>
      </c>
      <c r="I4725" s="33">
        <v>2</v>
      </c>
      <c r="J4725" s="36">
        <v>1</v>
      </c>
      <c r="K4725" s="37">
        <v>3335</v>
      </c>
      <c r="L4725" s="38" t="s">
        <v>15</v>
      </c>
      <c r="M4725" s="38" t="s">
        <v>13</v>
      </c>
    </row>
    <row r="4726" spans="1:13" s="39" customFormat="1" ht="12.75" x14ac:dyDescent="0.2">
      <c r="A4726" s="33" t="s">
        <v>4761</v>
      </c>
      <c r="B4726" s="33" t="s">
        <v>580</v>
      </c>
      <c r="C4726" s="34">
        <v>10</v>
      </c>
      <c r="D4726" s="33" t="s">
        <v>42</v>
      </c>
      <c r="E4726" s="33" t="s">
        <v>4976</v>
      </c>
      <c r="F4726" s="35">
        <v>44102805</v>
      </c>
      <c r="G4726" s="33" t="s">
        <v>15071</v>
      </c>
      <c r="H4726" s="33">
        <v>3</v>
      </c>
      <c r="I4726" s="33">
        <v>2</v>
      </c>
      <c r="J4726" s="36">
        <v>2</v>
      </c>
      <c r="K4726" s="37">
        <v>159936</v>
      </c>
      <c r="L4726" s="38" t="s">
        <v>15</v>
      </c>
      <c r="M4726" s="38" t="s">
        <v>13</v>
      </c>
    </row>
    <row r="4727" spans="1:13" s="39" customFormat="1" ht="12.75" x14ac:dyDescent="0.2">
      <c r="A4727" s="33" t="s">
        <v>4761</v>
      </c>
      <c r="B4727" s="33" t="s">
        <v>580</v>
      </c>
      <c r="C4727" s="34">
        <v>10</v>
      </c>
      <c r="D4727" s="33" t="s">
        <v>42</v>
      </c>
      <c r="E4727" s="33" t="s">
        <v>4977</v>
      </c>
      <c r="F4727" s="35">
        <v>41111604</v>
      </c>
      <c r="G4727" s="33" t="s">
        <v>15071</v>
      </c>
      <c r="H4727" s="33">
        <v>3</v>
      </c>
      <c r="I4727" s="33">
        <v>2</v>
      </c>
      <c r="J4727" s="36">
        <v>2</v>
      </c>
      <c r="K4727" s="37">
        <v>4046</v>
      </c>
      <c r="L4727" s="38" t="s">
        <v>15</v>
      </c>
      <c r="M4727" s="38" t="s">
        <v>13</v>
      </c>
    </row>
    <row r="4728" spans="1:13" s="39" customFormat="1" ht="12.75" x14ac:dyDescent="0.2">
      <c r="A4728" s="33" t="s">
        <v>4761</v>
      </c>
      <c r="B4728" s="33" t="s">
        <v>580</v>
      </c>
      <c r="C4728" s="34">
        <v>10</v>
      </c>
      <c r="D4728" s="33" t="s">
        <v>42</v>
      </c>
      <c r="E4728" s="33" t="s">
        <v>4978</v>
      </c>
      <c r="F4728" s="35">
        <v>44121716</v>
      </c>
      <c r="G4728" s="33" t="s">
        <v>15071</v>
      </c>
      <c r="H4728" s="33">
        <v>3</v>
      </c>
      <c r="I4728" s="33">
        <v>2</v>
      </c>
      <c r="J4728" s="36">
        <v>3</v>
      </c>
      <c r="K4728" s="37">
        <v>3570</v>
      </c>
      <c r="L4728" s="38" t="s">
        <v>15</v>
      </c>
      <c r="M4728" s="38" t="s">
        <v>13</v>
      </c>
    </row>
    <row r="4729" spans="1:13" s="39" customFormat="1" ht="12.75" x14ac:dyDescent="0.2">
      <c r="A4729" s="33" t="s">
        <v>4761</v>
      </c>
      <c r="B4729" s="33" t="s">
        <v>580</v>
      </c>
      <c r="C4729" s="34">
        <v>10</v>
      </c>
      <c r="D4729" s="33" t="s">
        <v>42</v>
      </c>
      <c r="E4729" s="33" t="s">
        <v>4979</v>
      </c>
      <c r="F4729" s="35">
        <v>44121613</v>
      </c>
      <c r="G4729" s="33" t="s">
        <v>15071</v>
      </c>
      <c r="H4729" s="33">
        <v>3</v>
      </c>
      <c r="I4729" s="33">
        <v>2</v>
      </c>
      <c r="J4729" s="36">
        <v>3</v>
      </c>
      <c r="K4729" s="37">
        <v>4995</v>
      </c>
      <c r="L4729" s="38" t="s">
        <v>15</v>
      </c>
      <c r="M4729" s="38" t="s">
        <v>13</v>
      </c>
    </row>
    <row r="4730" spans="1:13" s="39" customFormat="1" ht="12.75" x14ac:dyDescent="0.2">
      <c r="A4730" s="33" t="s">
        <v>4761</v>
      </c>
      <c r="B4730" s="33" t="s">
        <v>580</v>
      </c>
      <c r="C4730" s="34">
        <v>10</v>
      </c>
      <c r="D4730" s="33" t="s">
        <v>42</v>
      </c>
      <c r="E4730" s="33" t="s">
        <v>4980</v>
      </c>
      <c r="F4730" s="35">
        <v>44121506</v>
      </c>
      <c r="G4730" s="33" t="s">
        <v>15071</v>
      </c>
      <c r="H4730" s="33">
        <v>3</v>
      </c>
      <c r="I4730" s="33">
        <v>2</v>
      </c>
      <c r="J4730" s="36">
        <v>200</v>
      </c>
      <c r="K4730" s="37">
        <v>47600</v>
      </c>
      <c r="L4730" s="38" t="s">
        <v>15</v>
      </c>
      <c r="M4730" s="38" t="s">
        <v>13</v>
      </c>
    </row>
    <row r="4731" spans="1:13" s="39" customFormat="1" ht="12.75" x14ac:dyDescent="0.2">
      <c r="A4731" s="33" t="s">
        <v>4761</v>
      </c>
      <c r="B4731" s="33" t="s">
        <v>580</v>
      </c>
      <c r="C4731" s="34">
        <v>10</v>
      </c>
      <c r="D4731" s="33" t="s">
        <v>42</v>
      </c>
      <c r="E4731" s="33" t="s">
        <v>4981</v>
      </c>
      <c r="F4731" s="35">
        <v>44121506</v>
      </c>
      <c r="G4731" s="33" t="s">
        <v>15071</v>
      </c>
      <c r="H4731" s="33">
        <v>3</v>
      </c>
      <c r="I4731" s="33">
        <v>2</v>
      </c>
      <c r="J4731" s="36">
        <v>351</v>
      </c>
      <c r="K4731" s="37">
        <v>83538</v>
      </c>
      <c r="L4731" s="38" t="s">
        <v>15</v>
      </c>
      <c r="M4731" s="38" t="s">
        <v>13</v>
      </c>
    </row>
    <row r="4732" spans="1:13" s="39" customFormat="1" ht="12.75" x14ac:dyDescent="0.2">
      <c r="A4732" s="33" t="s">
        <v>4761</v>
      </c>
      <c r="B4732" s="33" t="s">
        <v>580</v>
      </c>
      <c r="C4732" s="34">
        <v>10</v>
      </c>
      <c r="D4732" s="33" t="s">
        <v>42</v>
      </c>
      <c r="E4732" s="33" t="s">
        <v>4982</v>
      </c>
      <c r="F4732" s="35">
        <v>44122107</v>
      </c>
      <c r="G4732" s="33" t="s">
        <v>15071</v>
      </c>
      <c r="H4732" s="33">
        <v>3</v>
      </c>
      <c r="I4732" s="33">
        <v>2</v>
      </c>
      <c r="J4732" s="36">
        <v>12</v>
      </c>
      <c r="K4732" s="37">
        <v>29988</v>
      </c>
      <c r="L4732" s="38" t="s">
        <v>15</v>
      </c>
      <c r="M4732" s="38" t="s">
        <v>13</v>
      </c>
    </row>
    <row r="4733" spans="1:13" s="39" customFormat="1" ht="12.75" x14ac:dyDescent="0.2">
      <c r="A4733" s="33" t="s">
        <v>4761</v>
      </c>
      <c r="B4733" s="33" t="s">
        <v>580</v>
      </c>
      <c r="C4733" s="34">
        <v>10</v>
      </c>
      <c r="D4733" s="33" t="s">
        <v>42</v>
      </c>
      <c r="E4733" s="33" t="s">
        <v>4983</v>
      </c>
      <c r="F4733" s="35">
        <v>44121904</v>
      </c>
      <c r="G4733" s="33" t="s">
        <v>15071</v>
      </c>
      <c r="H4733" s="33">
        <v>3</v>
      </c>
      <c r="I4733" s="33">
        <v>2</v>
      </c>
      <c r="J4733" s="36">
        <v>2</v>
      </c>
      <c r="K4733" s="37">
        <v>4284</v>
      </c>
      <c r="L4733" s="38" t="s">
        <v>15</v>
      </c>
      <c r="M4733" s="38" t="s">
        <v>13</v>
      </c>
    </row>
    <row r="4734" spans="1:13" s="39" customFormat="1" ht="12.75" x14ac:dyDescent="0.2">
      <c r="A4734" s="33" t="s">
        <v>4761</v>
      </c>
      <c r="B4734" s="33" t="s">
        <v>580</v>
      </c>
      <c r="C4734" s="34">
        <v>10</v>
      </c>
      <c r="D4734" s="33" t="s">
        <v>42</v>
      </c>
      <c r="E4734" s="33" t="s">
        <v>4984</v>
      </c>
      <c r="F4734" s="35">
        <v>31201610</v>
      </c>
      <c r="G4734" s="33" t="s">
        <v>15071</v>
      </c>
      <c r="H4734" s="33">
        <v>3</v>
      </c>
      <c r="I4734" s="33">
        <v>2</v>
      </c>
      <c r="J4734" s="36">
        <v>2</v>
      </c>
      <c r="K4734" s="37">
        <v>6664</v>
      </c>
      <c r="L4734" s="38" t="s">
        <v>15</v>
      </c>
      <c r="M4734" s="38" t="s">
        <v>13</v>
      </c>
    </row>
    <row r="4735" spans="1:13" s="39" customFormat="1" ht="12.75" x14ac:dyDescent="0.2">
      <c r="A4735" s="33" t="s">
        <v>4761</v>
      </c>
      <c r="B4735" s="33" t="s">
        <v>580</v>
      </c>
      <c r="C4735" s="34">
        <v>10</v>
      </c>
      <c r="D4735" s="33" t="s">
        <v>42</v>
      </c>
      <c r="E4735" s="33" t="s">
        <v>4985</v>
      </c>
      <c r="F4735" s="35">
        <v>60121535</v>
      </c>
      <c r="G4735" s="33" t="s">
        <v>15071</v>
      </c>
      <c r="H4735" s="33">
        <v>3</v>
      </c>
      <c r="I4735" s="33">
        <v>2</v>
      </c>
      <c r="J4735" s="36">
        <v>10</v>
      </c>
      <c r="K4735" s="37">
        <v>5950</v>
      </c>
      <c r="L4735" s="38" t="s">
        <v>15</v>
      </c>
      <c r="M4735" s="38" t="s">
        <v>13</v>
      </c>
    </row>
    <row r="4736" spans="1:13" s="39" customFormat="1" ht="12.75" x14ac:dyDescent="0.2">
      <c r="A4736" s="33" t="s">
        <v>4761</v>
      </c>
      <c r="B4736" s="33" t="s">
        <v>580</v>
      </c>
      <c r="C4736" s="34">
        <v>10</v>
      </c>
      <c r="D4736" s="33" t="s">
        <v>42</v>
      </c>
      <c r="E4736" s="33" t="s">
        <v>4986</v>
      </c>
      <c r="F4736" s="35">
        <v>31162001</v>
      </c>
      <c r="G4736" s="33" t="s">
        <v>15071</v>
      </c>
      <c r="H4736" s="33">
        <v>3</v>
      </c>
      <c r="I4736" s="33">
        <v>2</v>
      </c>
      <c r="J4736" s="36">
        <v>4</v>
      </c>
      <c r="K4736" s="37">
        <v>3808</v>
      </c>
      <c r="L4736" s="38" t="s">
        <v>15</v>
      </c>
      <c r="M4736" s="38" t="s">
        <v>13</v>
      </c>
    </row>
    <row r="4737" spans="1:13" s="39" customFormat="1" ht="12.75" x14ac:dyDescent="0.2">
      <c r="A4737" s="33" t="s">
        <v>4761</v>
      </c>
      <c r="B4737" s="33" t="s">
        <v>580</v>
      </c>
      <c r="C4737" s="34">
        <v>10</v>
      </c>
      <c r="D4737" s="33" t="s">
        <v>42</v>
      </c>
      <c r="E4737" s="33" t="s">
        <v>4987</v>
      </c>
      <c r="F4737" s="35">
        <v>44122003</v>
      </c>
      <c r="G4737" s="33" t="s">
        <v>15071</v>
      </c>
      <c r="H4737" s="33">
        <v>3</v>
      </c>
      <c r="I4737" s="33">
        <v>2</v>
      </c>
      <c r="J4737" s="36">
        <v>10</v>
      </c>
      <c r="K4737" s="37">
        <v>8330</v>
      </c>
      <c r="L4737" s="38" t="s">
        <v>15</v>
      </c>
      <c r="M4737" s="38" t="s">
        <v>13</v>
      </c>
    </row>
    <row r="4738" spans="1:13" s="39" customFormat="1" ht="12.75" x14ac:dyDescent="0.2">
      <c r="A4738" s="33" t="s">
        <v>4761</v>
      </c>
      <c r="B4738" s="33" t="s">
        <v>580</v>
      </c>
      <c r="C4738" s="34">
        <v>10</v>
      </c>
      <c r="D4738" s="33" t="s">
        <v>42</v>
      </c>
      <c r="E4738" s="33" t="s">
        <v>4988</v>
      </c>
      <c r="F4738" s="35">
        <v>44122011</v>
      </c>
      <c r="G4738" s="33" t="s">
        <v>15071</v>
      </c>
      <c r="H4738" s="33">
        <v>3</v>
      </c>
      <c r="I4738" s="33">
        <v>2</v>
      </c>
      <c r="J4738" s="36">
        <v>53</v>
      </c>
      <c r="K4738" s="37">
        <v>1337336.28</v>
      </c>
      <c r="L4738" s="38" t="s">
        <v>15</v>
      </c>
      <c r="M4738" s="38" t="s">
        <v>13</v>
      </c>
    </row>
    <row r="4739" spans="1:13" s="39" customFormat="1" ht="12.75" x14ac:dyDescent="0.2">
      <c r="A4739" s="33" t="s">
        <v>4761</v>
      </c>
      <c r="B4739" s="33" t="s">
        <v>580</v>
      </c>
      <c r="C4739" s="34">
        <v>16</v>
      </c>
      <c r="D4739" s="33" t="s">
        <v>42</v>
      </c>
      <c r="E4739" s="33" t="s">
        <v>4863</v>
      </c>
      <c r="F4739" s="35">
        <v>44103112</v>
      </c>
      <c r="G4739" s="33" t="s">
        <v>15071</v>
      </c>
      <c r="H4739" s="33">
        <v>1</v>
      </c>
      <c r="I4739" s="33">
        <v>6</v>
      </c>
      <c r="J4739" s="36">
        <v>1</v>
      </c>
      <c r="K4739" s="37">
        <v>0.90000000002328306</v>
      </c>
      <c r="L4739" s="38" t="s">
        <v>15</v>
      </c>
      <c r="M4739" s="38" t="s">
        <v>13</v>
      </c>
    </row>
    <row r="4740" spans="1:13" s="39" customFormat="1" ht="12.75" x14ac:dyDescent="0.2">
      <c r="A4740" s="33" t="s">
        <v>4761</v>
      </c>
      <c r="B4740" s="33" t="s">
        <v>580</v>
      </c>
      <c r="C4740" s="34">
        <v>10</v>
      </c>
      <c r="D4740" s="33" t="s">
        <v>42</v>
      </c>
      <c r="E4740" s="33" t="s">
        <v>4989</v>
      </c>
      <c r="F4740" s="35">
        <v>44122011</v>
      </c>
      <c r="G4740" s="33" t="s">
        <v>15071</v>
      </c>
      <c r="H4740" s="33">
        <v>1</v>
      </c>
      <c r="I4740" s="33">
        <v>6</v>
      </c>
      <c r="J4740" s="36">
        <v>1</v>
      </c>
      <c r="K4740" s="37">
        <v>0.71999999997206032</v>
      </c>
      <c r="L4740" s="38" t="s">
        <v>15</v>
      </c>
      <c r="M4740" s="38" t="s">
        <v>13</v>
      </c>
    </row>
    <row r="4741" spans="1:13" s="39" customFormat="1" ht="12.75" x14ac:dyDescent="0.2">
      <c r="A4741" s="33" t="s">
        <v>4761</v>
      </c>
      <c r="B4741" s="33" t="s">
        <v>581</v>
      </c>
      <c r="C4741" s="34">
        <v>10</v>
      </c>
      <c r="D4741" s="33" t="s">
        <v>90</v>
      </c>
      <c r="E4741" s="33" t="s">
        <v>4990</v>
      </c>
      <c r="F4741" s="35">
        <v>27112003</v>
      </c>
      <c r="G4741" s="33" t="s">
        <v>15071</v>
      </c>
      <c r="H4741" s="33">
        <v>4</v>
      </c>
      <c r="I4741" s="33">
        <v>2</v>
      </c>
      <c r="J4741" s="36">
        <v>50</v>
      </c>
      <c r="K4741" s="37">
        <v>755000</v>
      </c>
      <c r="L4741" s="38" t="s">
        <v>15</v>
      </c>
      <c r="M4741" s="38" t="s">
        <v>13</v>
      </c>
    </row>
    <row r="4742" spans="1:13" s="39" customFormat="1" ht="12.75" x14ac:dyDescent="0.2">
      <c r="A4742" s="33" t="s">
        <v>4761</v>
      </c>
      <c r="B4742" s="33" t="s">
        <v>581</v>
      </c>
      <c r="C4742" s="34">
        <v>10</v>
      </c>
      <c r="D4742" s="33" t="s">
        <v>90</v>
      </c>
      <c r="E4742" s="33" t="s">
        <v>4991</v>
      </c>
      <c r="F4742" s="35">
        <v>27112003</v>
      </c>
      <c r="G4742" s="33" t="s">
        <v>15072</v>
      </c>
      <c r="H4742" s="33">
        <v>5</v>
      </c>
      <c r="I4742" s="33">
        <v>3</v>
      </c>
      <c r="J4742" s="36">
        <v>10</v>
      </c>
      <c r="K4742" s="37">
        <v>151000</v>
      </c>
      <c r="L4742" s="38" t="s">
        <v>15</v>
      </c>
      <c r="M4742" s="38" t="s">
        <v>13</v>
      </c>
    </row>
    <row r="4743" spans="1:13" s="39" customFormat="1" ht="12.75" x14ac:dyDescent="0.2">
      <c r="A4743" s="33" t="s">
        <v>4761</v>
      </c>
      <c r="B4743" s="33" t="s">
        <v>581</v>
      </c>
      <c r="C4743" s="34">
        <v>10</v>
      </c>
      <c r="D4743" s="33" t="s">
        <v>90</v>
      </c>
      <c r="E4743" s="33" t="s">
        <v>4992</v>
      </c>
      <c r="F4743" s="35">
        <v>47131604</v>
      </c>
      <c r="G4743" s="33" t="s">
        <v>15072</v>
      </c>
      <c r="H4743" s="33">
        <v>5</v>
      </c>
      <c r="I4743" s="33">
        <v>3</v>
      </c>
      <c r="J4743" s="36">
        <v>50</v>
      </c>
      <c r="K4743" s="37">
        <v>362950</v>
      </c>
      <c r="L4743" s="38" t="s">
        <v>15</v>
      </c>
      <c r="M4743" s="38" t="s">
        <v>13</v>
      </c>
    </row>
    <row r="4744" spans="1:13" s="39" customFormat="1" ht="12.75" x14ac:dyDescent="0.2">
      <c r="A4744" s="33" t="s">
        <v>4761</v>
      </c>
      <c r="B4744" s="33" t="s">
        <v>581</v>
      </c>
      <c r="C4744" s="34">
        <v>10</v>
      </c>
      <c r="D4744" s="33" t="s">
        <v>90</v>
      </c>
      <c r="E4744" s="33" t="s">
        <v>4993</v>
      </c>
      <c r="F4744" s="35">
        <v>12352104</v>
      </c>
      <c r="G4744" s="33" t="s">
        <v>15072</v>
      </c>
      <c r="H4744" s="33">
        <v>5</v>
      </c>
      <c r="I4744" s="33">
        <v>3</v>
      </c>
      <c r="J4744" s="36">
        <v>16</v>
      </c>
      <c r="K4744" s="37">
        <v>270400</v>
      </c>
      <c r="L4744" s="38" t="s">
        <v>2367</v>
      </c>
      <c r="M4744" s="38" t="s">
        <v>13</v>
      </c>
    </row>
    <row r="4745" spans="1:13" s="39" customFormat="1" ht="12.75" x14ac:dyDescent="0.2">
      <c r="A4745" s="33" t="s">
        <v>4761</v>
      </c>
      <c r="B4745" s="33" t="s">
        <v>581</v>
      </c>
      <c r="C4745" s="34">
        <v>10</v>
      </c>
      <c r="D4745" s="33" t="s">
        <v>90</v>
      </c>
      <c r="E4745" s="33" t="s">
        <v>4994</v>
      </c>
      <c r="F4745" s="35">
        <v>47131812</v>
      </c>
      <c r="G4745" s="33" t="s">
        <v>15072</v>
      </c>
      <c r="H4745" s="33">
        <v>5</v>
      </c>
      <c r="I4745" s="33">
        <v>3</v>
      </c>
      <c r="J4745" s="36">
        <v>40</v>
      </c>
      <c r="K4745" s="37">
        <v>356000</v>
      </c>
      <c r="L4745" s="38" t="s">
        <v>15</v>
      </c>
      <c r="M4745" s="38" t="s">
        <v>13</v>
      </c>
    </row>
    <row r="4746" spans="1:13" s="39" customFormat="1" ht="12.75" x14ac:dyDescent="0.2">
      <c r="A4746" s="33" t="s">
        <v>4761</v>
      </c>
      <c r="B4746" s="33" t="s">
        <v>581</v>
      </c>
      <c r="C4746" s="34">
        <v>10</v>
      </c>
      <c r="D4746" s="33" t="s">
        <v>90</v>
      </c>
      <c r="E4746" s="33" t="s">
        <v>4995</v>
      </c>
      <c r="F4746" s="35">
        <v>47131801</v>
      </c>
      <c r="G4746" s="33" t="s">
        <v>15072</v>
      </c>
      <c r="H4746" s="33">
        <v>5</v>
      </c>
      <c r="I4746" s="33">
        <v>3</v>
      </c>
      <c r="J4746" s="36">
        <v>100</v>
      </c>
      <c r="K4746" s="37">
        <v>1547000</v>
      </c>
      <c r="L4746" s="38" t="s">
        <v>2367</v>
      </c>
      <c r="M4746" s="38" t="s">
        <v>13</v>
      </c>
    </row>
    <row r="4747" spans="1:13" s="39" customFormat="1" ht="12.75" x14ac:dyDescent="0.2">
      <c r="A4747" s="33" t="s">
        <v>4761</v>
      </c>
      <c r="B4747" s="33" t="s">
        <v>581</v>
      </c>
      <c r="C4747" s="34">
        <v>10</v>
      </c>
      <c r="D4747" s="33" t="s">
        <v>90</v>
      </c>
      <c r="E4747" s="33" t="s">
        <v>14147</v>
      </c>
      <c r="F4747" s="35">
        <v>47131801</v>
      </c>
      <c r="G4747" s="33" t="s">
        <v>15072</v>
      </c>
      <c r="H4747" s="33">
        <v>5</v>
      </c>
      <c r="I4747" s="33">
        <v>3</v>
      </c>
      <c r="J4747" s="36">
        <v>100</v>
      </c>
      <c r="K4747" s="37">
        <v>1390000</v>
      </c>
      <c r="L4747" s="38" t="s">
        <v>15</v>
      </c>
      <c r="M4747" s="38" t="s">
        <v>13</v>
      </c>
    </row>
    <row r="4748" spans="1:13" s="39" customFormat="1" ht="12.75" x14ac:dyDescent="0.2">
      <c r="A4748" s="33" t="s">
        <v>4761</v>
      </c>
      <c r="B4748" s="33" t="s">
        <v>581</v>
      </c>
      <c r="C4748" s="34">
        <v>10</v>
      </c>
      <c r="D4748" s="33" t="s">
        <v>90</v>
      </c>
      <c r="E4748" s="33" t="s">
        <v>4996</v>
      </c>
      <c r="F4748" s="35">
        <v>47131812</v>
      </c>
      <c r="G4748" s="33" t="s">
        <v>15072</v>
      </c>
      <c r="H4748" s="33">
        <v>5</v>
      </c>
      <c r="I4748" s="33">
        <v>3</v>
      </c>
      <c r="J4748" s="36">
        <v>18</v>
      </c>
      <c r="K4748" s="37">
        <v>199206</v>
      </c>
      <c r="L4748" s="38" t="s">
        <v>15</v>
      </c>
      <c r="M4748" s="38" t="s">
        <v>13</v>
      </c>
    </row>
    <row r="4749" spans="1:13" s="39" customFormat="1" ht="12.75" x14ac:dyDescent="0.2">
      <c r="A4749" s="33" t="s">
        <v>4761</v>
      </c>
      <c r="B4749" s="33" t="s">
        <v>581</v>
      </c>
      <c r="C4749" s="34">
        <v>10</v>
      </c>
      <c r="D4749" s="33" t="s">
        <v>90</v>
      </c>
      <c r="E4749" s="33" t="s">
        <v>4997</v>
      </c>
      <c r="F4749" s="35">
        <v>47131807</v>
      </c>
      <c r="G4749" s="33" t="s">
        <v>15072</v>
      </c>
      <c r="H4749" s="33">
        <v>5</v>
      </c>
      <c r="I4749" s="33">
        <v>3</v>
      </c>
      <c r="J4749" s="36">
        <v>35</v>
      </c>
      <c r="K4749" s="37">
        <v>906500</v>
      </c>
      <c r="L4749" s="38" t="s">
        <v>15</v>
      </c>
      <c r="M4749" s="38" t="s">
        <v>13</v>
      </c>
    </row>
    <row r="4750" spans="1:13" s="39" customFormat="1" ht="12.75" x14ac:dyDescent="0.2">
      <c r="A4750" s="33" t="s">
        <v>4761</v>
      </c>
      <c r="B4750" s="33" t="s">
        <v>581</v>
      </c>
      <c r="C4750" s="34">
        <v>10</v>
      </c>
      <c r="D4750" s="33" t="s">
        <v>90</v>
      </c>
      <c r="E4750" s="33" t="s">
        <v>4998</v>
      </c>
      <c r="F4750" s="35">
        <v>47131807</v>
      </c>
      <c r="G4750" s="33" t="s">
        <v>15072</v>
      </c>
      <c r="H4750" s="33">
        <v>5</v>
      </c>
      <c r="I4750" s="33">
        <v>3</v>
      </c>
      <c r="J4750" s="36">
        <v>120</v>
      </c>
      <c r="K4750" s="37">
        <v>780000</v>
      </c>
      <c r="L4750" s="38" t="s">
        <v>2367</v>
      </c>
      <c r="M4750" s="38" t="s">
        <v>13</v>
      </c>
    </row>
    <row r="4751" spans="1:13" s="39" customFormat="1" ht="12.75" x14ac:dyDescent="0.2">
      <c r="A4751" s="33" t="s">
        <v>4761</v>
      </c>
      <c r="B4751" s="33" t="s">
        <v>581</v>
      </c>
      <c r="C4751" s="34">
        <v>10</v>
      </c>
      <c r="D4751" s="33" t="s">
        <v>90</v>
      </c>
      <c r="E4751" s="33" t="s">
        <v>4999</v>
      </c>
      <c r="F4751" s="35">
        <v>47131807</v>
      </c>
      <c r="G4751" s="33" t="s">
        <v>15072</v>
      </c>
      <c r="H4751" s="33">
        <v>5</v>
      </c>
      <c r="I4751" s="33">
        <v>3</v>
      </c>
      <c r="J4751" s="36">
        <v>28</v>
      </c>
      <c r="K4751" s="37">
        <v>630000</v>
      </c>
      <c r="L4751" s="38" t="s">
        <v>15</v>
      </c>
      <c r="M4751" s="38" t="s">
        <v>13</v>
      </c>
    </row>
    <row r="4752" spans="1:13" s="39" customFormat="1" ht="12.75" x14ac:dyDescent="0.2">
      <c r="A4752" s="33" t="s">
        <v>4761</v>
      </c>
      <c r="B4752" s="33" t="s">
        <v>581</v>
      </c>
      <c r="C4752" s="34">
        <v>10</v>
      </c>
      <c r="D4752" s="33" t="s">
        <v>90</v>
      </c>
      <c r="E4752" s="33" t="s">
        <v>5000</v>
      </c>
      <c r="F4752" s="35">
        <v>47121701</v>
      </c>
      <c r="G4752" s="33" t="s">
        <v>15072</v>
      </c>
      <c r="H4752" s="33">
        <v>5</v>
      </c>
      <c r="I4752" s="33">
        <v>3</v>
      </c>
      <c r="J4752" s="36">
        <v>800</v>
      </c>
      <c r="K4752" s="37">
        <v>3998400</v>
      </c>
      <c r="L4752" s="38" t="s">
        <v>15</v>
      </c>
      <c r="M4752" s="38" t="s">
        <v>13</v>
      </c>
    </row>
    <row r="4753" spans="1:13" s="39" customFormat="1" ht="12.75" x14ac:dyDescent="0.2">
      <c r="A4753" s="33" t="s">
        <v>4761</v>
      </c>
      <c r="B4753" s="33" t="s">
        <v>581</v>
      </c>
      <c r="C4753" s="34">
        <v>10</v>
      </c>
      <c r="D4753" s="33" t="s">
        <v>90</v>
      </c>
      <c r="E4753" s="33" t="s">
        <v>5001</v>
      </c>
      <c r="F4753" s="35">
        <v>47121701</v>
      </c>
      <c r="G4753" s="33" t="s">
        <v>15072</v>
      </c>
      <c r="H4753" s="33">
        <v>5</v>
      </c>
      <c r="I4753" s="33">
        <v>3</v>
      </c>
      <c r="J4753" s="36">
        <v>100</v>
      </c>
      <c r="K4753" s="37">
        <v>2415700</v>
      </c>
      <c r="L4753" s="38" t="s">
        <v>15</v>
      </c>
      <c r="M4753" s="38" t="s">
        <v>13</v>
      </c>
    </row>
    <row r="4754" spans="1:13" s="39" customFormat="1" ht="12.75" x14ac:dyDescent="0.2">
      <c r="A4754" s="33" t="s">
        <v>4761</v>
      </c>
      <c r="B4754" s="33" t="s">
        <v>581</v>
      </c>
      <c r="C4754" s="34">
        <v>10</v>
      </c>
      <c r="D4754" s="33" t="s">
        <v>90</v>
      </c>
      <c r="E4754" s="33" t="s">
        <v>5002</v>
      </c>
      <c r="F4754" s="35">
        <v>47121701</v>
      </c>
      <c r="G4754" s="33" t="s">
        <v>15072</v>
      </c>
      <c r="H4754" s="33">
        <v>5</v>
      </c>
      <c r="I4754" s="33">
        <v>3</v>
      </c>
      <c r="J4754" s="36">
        <v>100</v>
      </c>
      <c r="K4754" s="37">
        <v>2415700</v>
      </c>
      <c r="L4754" s="38" t="s">
        <v>15</v>
      </c>
      <c r="M4754" s="38" t="s">
        <v>13</v>
      </c>
    </row>
    <row r="4755" spans="1:13" s="39" customFormat="1" ht="12.75" x14ac:dyDescent="0.2">
      <c r="A4755" s="33" t="s">
        <v>4761</v>
      </c>
      <c r="B4755" s="33" t="s">
        <v>581</v>
      </c>
      <c r="C4755" s="34">
        <v>10</v>
      </c>
      <c r="D4755" s="33" t="s">
        <v>90</v>
      </c>
      <c r="E4755" s="33" t="s">
        <v>5003</v>
      </c>
      <c r="F4755" s="35">
        <v>47121701</v>
      </c>
      <c r="G4755" s="33" t="s">
        <v>15072</v>
      </c>
      <c r="H4755" s="33">
        <v>5</v>
      </c>
      <c r="I4755" s="33">
        <v>3</v>
      </c>
      <c r="J4755" s="36">
        <v>800</v>
      </c>
      <c r="K4755" s="37">
        <v>4188800</v>
      </c>
      <c r="L4755" s="38" t="s">
        <v>15</v>
      </c>
      <c r="M4755" s="38" t="s">
        <v>13</v>
      </c>
    </row>
    <row r="4756" spans="1:13" s="39" customFormat="1" ht="12.75" x14ac:dyDescent="0.2">
      <c r="A4756" s="33" t="s">
        <v>4761</v>
      </c>
      <c r="B4756" s="33" t="s">
        <v>581</v>
      </c>
      <c r="C4756" s="34">
        <v>10</v>
      </c>
      <c r="D4756" s="33" t="s">
        <v>90</v>
      </c>
      <c r="E4756" s="33" t="s">
        <v>5004</v>
      </c>
      <c r="F4756" s="35">
        <v>47131501</v>
      </c>
      <c r="G4756" s="33" t="s">
        <v>15072</v>
      </c>
      <c r="H4756" s="33">
        <v>5</v>
      </c>
      <c r="I4756" s="33">
        <v>3</v>
      </c>
      <c r="J4756" s="36">
        <v>40</v>
      </c>
      <c r="K4756" s="37">
        <v>223720</v>
      </c>
      <c r="L4756" s="38" t="s">
        <v>2369</v>
      </c>
      <c r="M4756" s="38" t="s">
        <v>13</v>
      </c>
    </row>
    <row r="4757" spans="1:13" s="39" customFormat="1" ht="12.75" x14ac:dyDescent="0.2">
      <c r="A4757" s="33" t="s">
        <v>4761</v>
      </c>
      <c r="B4757" s="33" t="s">
        <v>581</v>
      </c>
      <c r="C4757" s="34">
        <v>10</v>
      </c>
      <c r="D4757" s="33" t="s">
        <v>90</v>
      </c>
      <c r="E4757" s="33" t="s">
        <v>5005</v>
      </c>
      <c r="F4757" s="35">
        <v>47121701</v>
      </c>
      <c r="G4757" s="33" t="s">
        <v>15072</v>
      </c>
      <c r="H4757" s="33">
        <v>5</v>
      </c>
      <c r="I4757" s="33">
        <v>3</v>
      </c>
      <c r="J4757" s="36">
        <v>800</v>
      </c>
      <c r="K4757" s="37">
        <v>2665600</v>
      </c>
      <c r="L4757" s="38" t="s">
        <v>15</v>
      </c>
      <c r="M4757" s="38" t="s">
        <v>13</v>
      </c>
    </row>
    <row r="4758" spans="1:13" s="39" customFormat="1" ht="12.75" x14ac:dyDescent="0.2">
      <c r="A4758" s="33" t="s">
        <v>4761</v>
      </c>
      <c r="B4758" s="33" t="s">
        <v>581</v>
      </c>
      <c r="C4758" s="34">
        <v>10</v>
      </c>
      <c r="D4758" s="33" t="s">
        <v>90</v>
      </c>
      <c r="E4758" s="33" t="s">
        <v>5006</v>
      </c>
      <c r="F4758" s="35">
        <v>12181501</v>
      </c>
      <c r="G4758" s="33" t="s">
        <v>15072</v>
      </c>
      <c r="H4758" s="33">
        <v>5</v>
      </c>
      <c r="I4758" s="33">
        <v>3</v>
      </c>
      <c r="J4758" s="36">
        <v>30</v>
      </c>
      <c r="K4758" s="37">
        <v>934500</v>
      </c>
      <c r="L4758" s="38" t="s">
        <v>2367</v>
      </c>
      <c r="M4758" s="38" t="s">
        <v>13</v>
      </c>
    </row>
    <row r="4759" spans="1:13" s="39" customFormat="1" ht="12.75" x14ac:dyDescent="0.2">
      <c r="A4759" s="33" t="s">
        <v>4761</v>
      </c>
      <c r="B4759" s="33" t="s">
        <v>581</v>
      </c>
      <c r="C4759" s="34">
        <v>10</v>
      </c>
      <c r="D4759" s="33" t="s">
        <v>90</v>
      </c>
      <c r="E4759" s="33" t="s">
        <v>5007</v>
      </c>
      <c r="F4759" s="35">
        <v>47131605</v>
      </c>
      <c r="G4759" s="33" t="s">
        <v>15072</v>
      </c>
      <c r="H4759" s="33">
        <v>5</v>
      </c>
      <c r="I4759" s="33">
        <v>3</v>
      </c>
      <c r="J4759" s="36">
        <v>10</v>
      </c>
      <c r="K4759" s="37">
        <v>72590</v>
      </c>
      <c r="L4759" s="38" t="s">
        <v>15</v>
      </c>
      <c r="M4759" s="38" t="s">
        <v>13</v>
      </c>
    </row>
    <row r="4760" spans="1:13" s="39" customFormat="1" ht="12.75" x14ac:dyDescent="0.2">
      <c r="A4760" s="33" t="s">
        <v>4761</v>
      </c>
      <c r="B4760" s="33" t="s">
        <v>581</v>
      </c>
      <c r="C4760" s="34">
        <v>10</v>
      </c>
      <c r="D4760" s="33" t="s">
        <v>90</v>
      </c>
      <c r="E4760" s="33" t="s">
        <v>5008</v>
      </c>
      <c r="F4760" s="35">
        <v>53131503</v>
      </c>
      <c r="G4760" s="33" t="s">
        <v>15072</v>
      </c>
      <c r="H4760" s="33">
        <v>5</v>
      </c>
      <c r="I4760" s="33">
        <v>3</v>
      </c>
      <c r="J4760" s="36">
        <v>40</v>
      </c>
      <c r="K4760" s="37">
        <v>49040</v>
      </c>
      <c r="L4760" s="38" t="s">
        <v>15</v>
      </c>
      <c r="M4760" s="38" t="s">
        <v>13</v>
      </c>
    </row>
    <row r="4761" spans="1:13" s="39" customFormat="1" ht="12.75" x14ac:dyDescent="0.2">
      <c r="A4761" s="33" t="s">
        <v>4761</v>
      </c>
      <c r="B4761" s="33" t="s">
        <v>581</v>
      </c>
      <c r="C4761" s="34">
        <v>10</v>
      </c>
      <c r="D4761" s="33" t="s">
        <v>90</v>
      </c>
      <c r="E4761" s="33" t="s">
        <v>5009</v>
      </c>
      <c r="F4761" s="35">
        <v>47131605</v>
      </c>
      <c r="G4761" s="33" t="s">
        <v>15072</v>
      </c>
      <c r="H4761" s="33">
        <v>5</v>
      </c>
      <c r="I4761" s="33">
        <v>3</v>
      </c>
      <c r="J4761" s="36">
        <v>20</v>
      </c>
      <c r="K4761" s="37">
        <v>196000</v>
      </c>
      <c r="L4761" s="38" t="s">
        <v>15</v>
      </c>
      <c r="M4761" s="38" t="s">
        <v>13</v>
      </c>
    </row>
    <row r="4762" spans="1:13" s="39" customFormat="1" ht="12.75" x14ac:dyDescent="0.2">
      <c r="A4762" s="33" t="s">
        <v>4761</v>
      </c>
      <c r="B4762" s="33" t="s">
        <v>581</v>
      </c>
      <c r="C4762" s="34">
        <v>10</v>
      </c>
      <c r="D4762" s="33" t="s">
        <v>90</v>
      </c>
      <c r="E4762" s="33" t="s">
        <v>5010</v>
      </c>
      <c r="F4762" s="35">
        <v>42151909</v>
      </c>
      <c r="G4762" s="33" t="s">
        <v>15072</v>
      </c>
      <c r="H4762" s="33">
        <v>5</v>
      </c>
      <c r="I4762" s="33">
        <v>3</v>
      </c>
      <c r="J4762" s="36">
        <v>10</v>
      </c>
      <c r="K4762" s="37">
        <v>99000</v>
      </c>
      <c r="L4762" s="38" t="s">
        <v>15</v>
      </c>
      <c r="M4762" s="38" t="s">
        <v>13</v>
      </c>
    </row>
    <row r="4763" spans="1:13" s="39" customFormat="1" ht="12.75" x14ac:dyDescent="0.2">
      <c r="A4763" s="33" t="s">
        <v>4761</v>
      </c>
      <c r="B4763" s="33" t="s">
        <v>581</v>
      </c>
      <c r="C4763" s="34">
        <v>10</v>
      </c>
      <c r="D4763" s="33" t="s">
        <v>90</v>
      </c>
      <c r="E4763" s="33" t="s">
        <v>5011</v>
      </c>
      <c r="F4763" s="35">
        <v>42294957</v>
      </c>
      <c r="G4763" s="33" t="s">
        <v>15072</v>
      </c>
      <c r="H4763" s="33">
        <v>5</v>
      </c>
      <c r="I4763" s="33">
        <v>3</v>
      </c>
      <c r="J4763" s="36">
        <v>8</v>
      </c>
      <c r="K4763" s="37">
        <v>192800</v>
      </c>
      <c r="L4763" s="38" t="s">
        <v>15</v>
      </c>
      <c r="M4763" s="38" t="s">
        <v>13</v>
      </c>
    </row>
    <row r="4764" spans="1:13" s="39" customFormat="1" ht="12.75" x14ac:dyDescent="0.2">
      <c r="A4764" s="33" t="s">
        <v>4761</v>
      </c>
      <c r="B4764" s="33" t="s">
        <v>581</v>
      </c>
      <c r="C4764" s="34">
        <v>10</v>
      </c>
      <c r="D4764" s="33" t="s">
        <v>90</v>
      </c>
      <c r="E4764" s="33" t="s">
        <v>5012</v>
      </c>
      <c r="F4764" s="35">
        <v>47131811</v>
      </c>
      <c r="G4764" s="33" t="s">
        <v>15072</v>
      </c>
      <c r="H4764" s="33">
        <v>5</v>
      </c>
      <c r="I4764" s="33">
        <v>3</v>
      </c>
      <c r="J4764" s="36">
        <v>10</v>
      </c>
      <c r="K4764" s="37">
        <v>760000</v>
      </c>
      <c r="L4764" s="38" t="s">
        <v>15</v>
      </c>
      <c r="M4764" s="38" t="s">
        <v>13</v>
      </c>
    </row>
    <row r="4765" spans="1:13" s="39" customFormat="1" ht="12.75" x14ac:dyDescent="0.2">
      <c r="A4765" s="33" t="s">
        <v>4761</v>
      </c>
      <c r="B4765" s="33" t="s">
        <v>581</v>
      </c>
      <c r="C4765" s="34">
        <v>10</v>
      </c>
      <c r="D4765" s="33" t="s">
        <v>90</v>
      </c>
      <c r="E4765" s="33" t="s">
        <v>5013</v>
      </c>
      <c r="F4765" s="35">
        <v>47131821</v>
      </c>
      <c r="G4765" s="33" t="s">
        <v>15072</v>
      </c>
      <c r="H4765" s="33">
        <v>5</v>
      </c>
      <c r="I4765" s="33">
        <v>3</v>
      </c>
      <c r="J4765" s="36">
        <v>12</v>
      </c>
      <c r="K4765" s="37">
        <v>1433712</v>
      </c>
      <c r="L4765" s="38" t="s">
        <v>15</v>
      </c>
      <c r="M4765" s="38" t="s">
        <v>13</v>
      </c>
    </row>
    <row r="4766" spans="1:13" s="39" customFormat="1" ht="12.75" x14ac:dyDescent="0.2">
      <c r="A4766" s="33" t="s">
        <v>4761</v>
      </c>
      <c r="B4766" s="33" t="s">
        <v>581</v>
      </c>
      <c r="C4766" s="34">
        <v>10</v>
      </c>
      <c r="D4766" s="33" t="s">
        <v>90</v>
      </c>
      <c r="E4766" s="33" t="s">
        <v>5014</v>
      </c>
      <c r="F4766" s="35">
        <v>47131821</v>
      </c>
      <c r="G4766" s="33" t="s">
        <v>15072</v>
      </c>
      <c r="H4766" s="33">
        <v>5</v>
      </c>
      <c r="I4766" s="33">
        <v>3</v>
      </c>
      <c r="J4766" s="36">
        <v>30</v>
      </c>
      <c r="K4766" s="37">
        <v>405000</v>
      </c>
      <c r="L4766" s="38" t="s">
        <v>2367</v>
      </c>
      <c r="M4766" s="38" t="s">
        <v>13</v>
      </c>
    </row>
    <row r="4767" spans="1:13" s="39" customFormat="1" ht="12.75" x14ac:dyDescent="0.2">
      <c r="A4767" s="33" t="s">
        <v>4761</v>
      </c>
      <c r="B4767" s="33" t="s">
        <v>581</v>
      </c>
      <c r="C4767" s="34">
        <v>10</v>
      </c>
      <c r="D4767" s="33" t="s">
        <v>90</v>
      </c>
      <c r="E4767" s="33" t="s">
        <v>5015</v>
      </c>
      <c r="F4767" s="35">
        <v>47131821</v>
      </c>
      <c r="G4767" s="33" t="s">
        <v>15072</v>
      </c>
      <c r="H4767" s="33">
        <v>5</v>
      </c>
      <c r="I4767" s="33">
        <v>3</v>
      </c>
      <c r="J4767" s="36">
        <v>35</v>
      </c>
      <c r="K4767" s="37">
        <v>595595</v>
      </c>
      <c r="L4767" s="38" t="s">
        <v>15</v>
      </c>
      <c r="M4767" s="38" t="s">
        <v>13</v>
      </c>
    </row>
    <row r="4768" spans="1:13" s="39" customFormat="1" ht="12.75" x14ac:dyDescent="0.2">
      <c r="A4768" s="33" t="s">
        <v>4761</v>
      </c>
      <c r="B4768" s="33" t="s">
        <v>581</v>
      </c>
      <c r="C4768" s="34">
        <v>10</v>
      </c>
      <c r="D4768" s="33" t="s">
        <v>90</v>
      </c>
      <c r="E4768" s="33" t="s">
        <v>5016</v>
      </c>
      <c r="F4768" s="35">
        <v>47121803</v>
      </c>
      <c r="G4768" s="33" t="s">
        <v>15072</v>
      </c>
      <c r="H4768" s="33">
        <v>5</v>
      </c>
      <c r="I4768" s="33">
        <v>3</v>
      </c>
      <c r="J4768" s="36">
        <v>30</v>
      </c>
      <c r="K4768" s="37">
        <v>82110</v>
      </c>
      <c r="L4768" s="38" t="s">
        <v>15</v>
      </c>
      <c r="M4768" s="38" t="s">
        <v>13</v>
      </c>
    </row>
    <row r="4769" spans="1:13" s="39" customFormat="1" ht="12.75" x14ac:dyDescent="0.2">
      <c r="A4769" s="33" t="s">
        <v>4761</v>
      </c>
      <c r="B4769" s="33" t="s">
        <v>581</v>
      </c>
      <c r="C4769" s="34">
        <v>10</v>
      </c>
      <c r="D4769" s="33" t="s">
        <v>90</v>
      </c>
      <c r="E4769" s="33" t="s">
        <v>2636</v>
      </c>
      <c r="F4769" s="35">
        <v>47131604</v>
      </c>
      <c r="G4769" s="33" t="s">
        <v>15072</v>
      </c>
      <c r="H4769" s="33">
        <v>5</v>
      </c>
      <c r="I4769" s="33">
        <v>3</v>
      </c>
      <c r="J4769" s="36">
        <v>35</v>
      </c>
      <c r="K4769" s="37">
        <v>276500</v>
      </c>
      <c r="L4769" s="38" t="s">
        <v>15</v>
      </c>
      <c r="M4769" s="38" t="s">
        <v>13</v>
      </c>
    </row>
    <row r="4770" spans="1:13" s="39" customFormat="1" ht="12.75" x14ac:dyDescent="0.2">
      <c r="A4770" s="33" t="s">
        <v>4761</v>
      </c>
      <c r="B4770" s="33" t="s">
        <v>581</v>
      </c>
      <c r="C4770" s="34">
        <v>10</v>
      </c>
      <c r="D4770" s="33" t="s">
        <v>90</v>
      </c>
      <c r="E4770" s="33" t="s">
        <v>5017</v>
      </c>
      <c r="F4770" s="35">
        <v>47121803</v>
      </c>
      <c r="G4770" s="33" t="s">
        <v>15072</v>
      </c>
      <c r="H4770" s="33">
        <v>5</v>
      </c>
      <c r="I4770" s="33">
        <v>3</v>
      </c>
      <c r="J4770" s="36">
        <v>25</v>
      </c>
      <c r="K4770" s="37">
        <v>86275</v>
      </c>
      <c r="L4770" s="38" t="s">
        <v>15</v>
      </c>
      <c r="M4770" s="38" t="s">
        <v>13</v>
      </c>
    </row>
    <row r="4771" spans="1:13" s="39" customFormat="1" ht="12.75" x14ac:dyDescent="0.2">
      <c r="A4771" s="33" t="s">
        <v>4761</v>
      </c>
      <c r="B4771" s="33" t="s">
        <v>581</v>
      </c>
      <c r="C4771" s="34">
        <v>10</v>
      </c>
      <c r="D4771" s="33" t="s">
        <v>90</v>
      </c>
      <c r="E4771" s="33" t="s">
        <v>5018</v>
      </c>
      <c r="F4771" s="35">
        <v>46181504</v>
      </c>
      <c r="G4771" s="33" t="s">
        <v>15072</v>
      </c>
      <c r="H4771" s="33">
        <v>5</v>
      </c>
      <c r="I4771" s="33">
        <v>3</v>
      </c>
      <c r="J4771" s="36">
        <v>150</v>
      </c>
      <c r="K4771" s="37">
        <v>549780</v>
      </c>
      <c r="L4771" s="38" t="s">
        <v>15</v>
      </c>
      <c r="M4771" s="38" t="s">
        <v>13</v>
      </c>
    </row>
    <row r="4772" spans="1:13" s="39" customFormat="1" ht="12.75" x14ac:dyDescent="0.2">
      <c r="A4772" s="33" t="s">
        <v>4761</v>
      </c>
      <c r="B4772" s="33" t="s">
        <v>581</v>
      </c>
      <c r="C4772" s="34">
        <v>10</v>
      </c>
      <c r="D4772" s="33" t="s">
        <v>90</v>
      </c>
      <c r="E4772" s="33" t="s">
        <v>5019</v>
      </c>
      <c r="F4772" s="35">
        <v>12161801</v>
      </c>
      <c r="G4772" s="33" t="s">
        <v>15072</v>
      </c>
      <c r="H4772" s="33">
        <v>5</v>
      </c>
      <c r="I4772" s="33">
        <v>3</v>
      </c>
      <c r="J4772" s="36">
        <v>5</v>
      </c>
      <c r="K4772" s="37">
        <v>56000</v>
      </c>
      <c r="L4772" s="38" t="s">
        <v>15</v>
      </c>
      <c r="M4772" s="38" t="s">
        <v>13</v>
      </c>
    </row>
    <row r="4773" spans="1:13" s="39" customFormat="1" ht="12.75" x14ac:dyDescent="0.2">
      <c r="A4773" s="33" t="s">
        <v>4761</v>
      </c>
      <c r="B4773" s="33" t="s">
        <v>581</v>
      </c>
      <c r="C4773" s="34">
        <v>10</v>
      </c>
      <c r="D4773" s="33" t="s">
        <v>90</v>
      </c>
      <c r="E4773" s="33" t="s">
        <v>5020</v>
      </c>
      <c r="F4773" s="35">
        <v>47131807</v>
      </c>
      <c r="G4773" s="33" t="s">
        <v>15072</v>
      </c>
      <c r="H4773" s="33">
        <v>5</v>
      </c>
      <c r="I4773" s="33">
        <v>3</v>
      </c>
      <c r="J4773" s="36">
        <v>10</v>
      </c>
      <c r="K4773" s="37">
        <v>741370</v>
      </c>
      <c r="L4773" s="38" t="s">
        <v>15</v>
      </c>
      <c r="M4773" s="38" t="s">
        <v>13</v>
      </c>
    </row>
    <row r="4774" spans="1:13" s="39" customFormat="1" ht="12.75" x14ac:dyDescent="0.2">
      <c r="A4774" s="33" t="s">
        <v>4761</v>
      </c>
      <c r="B4774" s="33" t="s">
        <v>581</v>
      </c>
      <c r="C4774" s="34">
        <v>10</v>
      </c>
      <c r="D4774" s="33" t="s">
        <v>90</v>
      </c>
      <c r="E4774" s="33" t="s">
        <v>5021</v>
      </c>
      <c r="F4774" s="35">
        <v>53131608</v>
      </c>
      <c r="G4774" s="33" t="s">
        <v>15072</v>
      </c>
      <c r="H4774" s="33">
        <v>5</v>
      </c>
      <c r="I4774" s="33">
        <v>3</v>
      </c>
      <c r="J4774" s="36">
        <v>7</v>
      </c>
      <c r="K4774" s="37">
        <v>28700</v>
      </c>
      <c r="L4774" s="38" t="s">
        <v>15</v>
      </c>
      <c r="M4774" s="38" t="s">
        <v>13</v>
      </c>
    </row>
    <row r="4775" spans="1:13" s="39" customFormat="1" ht="12.75" x14ac:dyDescent="0.2">
      <c r="A4775" s="33" t="s">
        <v>4761</v>
      </c>
      <c r="B4775" s="33" t="s">
        <v>581</v>
      </c>
      <c r="C4775" s="34">
        <v>10</v>
      </c>
      <c r="D4775" s="33" t="s">
        <v>90</v>
      </c>
      <c r="E4775" s="33" t="s">
        <v>5022</v>
      </c>
      <c r="F4775" s="35">
        <v>53131608</v>
      </c>
      <c r="G4775" s="33" t="s">
        <v>15072</v>
      </c>
      <c r="H4775" s="33">
        <v>5</v>
      </c>
      <c r="I4775" s="33">
        <v>3</v>
      </c>
      <c r="J4775" s="36">
        <v>108</v>
      </c>
      <c r="K4775" s="37">
        <v>3454331</v>
      </c>
      <c r="L4775" s="38" t="s">
        <v>15</v>
      </c>
      <c r="M4775" s="38" t="s">
        <v>13</v>
      </c>
    </row>
    <row r="4776" spans="1:13" s="39" customFormat="1" ht="12.75" x14ac:dyDescent="0.2">
      <c r="A4776" s="33" t="s">
        <v>4761</v>
      </c>
      <c r="B4776" s="33" t="s">
        <v>581</v>
      </c>
      <c r="C4776" s="34">
        <v>10</v>
      </c>
      <c r="D4776" s="33" t="s">
        <v>90</v>
      </c>
      <c r="E4776" s="33" t="s">
        <v>5023</v>
      </c>
      <c r="F4776" s="35">
        <v>53131608</v>
      </c>
      <c r="G4776" s="33" t="s">
        <v>15072</v>
      </c>
      <c r="H4776" s="33">
        <v>5</v>
      </c>
      <c r="I4776" s="33">
        <v>3</v>
      </c>
      <c r="J4776" s="36">
        <v>100</v>
      </c>
      <c r="K4776" s="37">
        <v>760000</v>
      </c>
      <c r="L4776" s="38" t="s">
        <v>15</v>
      </c>
      <c r="M4776" s="38" t="s">
        <v>13</v>
      </c>
    </row>
    <row r="4777" spans="1:13" s="39" customFormat="1" ht="12.75" x14ac:dyDescent="0.2">
      <c r="A4777" s="33" t="s">
        <v>4761</v>
      </c>
      <c r="B4777" s="33" t="s">
        <v>581</v>
      </c>
      <c r="C4777" s="34">
        <v>10</v>
      </c>
      <c r="D4777" s="33" t="s">
        <v>90</v>
      </c>
      <c r="E4777" s="33" t="s">
        <v>5024</v>
      </c>
      <c r="F4777" s="35">
        <v>53131608</v>
      </c>
      <c r="G4777" s="33" t="s">
        <v>15072</v>
      </c>
      <c r="H4777" s="33">
        <v>5</v>
      </c>
      <c r="I4777" s="33">
        <v>3</v>
      </c>
      <c r="J4777" s="36">
        <v>20</v>
      </c>
      <c r="K4777" s="37">
        <v>378000</v>
      </c>
      <c r="L4777" s="38" t="s">
        <v>2367</v>
      </c>
      <c r="M4777" s="38" t="s">
        <v>13</v>
      </c>
    </row>
    <row r="4778" spans="1:13" s="39" customFormat="1" ht="12.75" x14ac:dyDescent="0.2">
      <c r="A4778" s="33" t="s">
        <v>4761</v>
      </c>
      <c r="B4778" s="33" t="s">
        <v>581</v>
      </c>
      <c r="C4778" s="34">
        <v>10</v>
      </c>
      <c r="D4778" s="33" t="s">
        <v>90</v>
      </c>
      <c r="E4778" s="33" t="s">
        <v>5025</v>
      </c>
      <c r="F4778" s="35">
        <v>53131608</v>
      </c>
      <c r="G4778" s="33" t="s">
        <v>15072</v>
      </c>
      <c r="H4778" s="33">
        <v>5</v>
      </c>
      <c r="I4778" s="33">
        <v>3</v>
      </c>
      <c r="J4778" s="36">
        <v>80</v>
      </c>
      <c r="K4778" s="37">
        <v>1592000</v>
      </c>
      <c r="L4778" s="38" t="s">
        <v>2367</v>
      </c>
      <c r="M4778" s="38" t="s">
        <v>13</v>
      </c>
    </row>
    <row r="4779" spans="1:13" s="39" customFormat="1" ht="12.75" x14ac:dyDescent="0.2">
      <c r="A4779" s="33" t="s">
        <v>4761</v>
      </c>
      <c r="B4779" s="33" t="s">
        <v>581</v>
      </c>
      <c r="C4779" s="34">
        <v>10</v>
      </c>
      <c r="D4779" s="33" t="s">
        <v>90</v>
      </c>
      <c r="E4779" s="33" t="s">
        <v>5026</v>
      </c>
      <c r="F4779" s="35">
        <v>53131608</v>
      </c>
      <c r="G4779" s="33" t="s">
        <v>15072</v>
      </c>
      <c r="H4779" s="33">
        <v>5</v>
      </c>
      <c r="I4779" s="33">
        <v>3</v>
      </c>
      <c r="J4779" s="36">
        <v>5</v>
      </c>
      <c r="K4779" s="37">
        <v>134470</v>
      </c>
      <c r="L4779" s="38" t="s">
        <v>15</v>
      </c>
      <c r="M4779" s="38" t="s">
        <v>13</v>
      </c>
    </row>
    <row r="4780" spans="1:13" s="39" customFormat="1" ht="12.75" x14ac:dyDescent="0.2">
      <c r="A4780" s="33" t="s">
        <v>4761</v>
      </c>
      <c r="B4780" s="33" t="s">
        <v>581</v>
      </c>
      <c r="C4780" s="34">
        <v>10</v>
      </c>
      <c r="D4780" s="33" t="s">
        <v>90</v>
      </c>
      <c r="E4780" s="33" t="s">
        <v>5027</v>
      </c>
      <c r="F4780" s="35">
        <v>53131608</v>
      </c>
      <c r="G4780" s="33" t="s">
        <v>15072</v>
      </c>
      <c r="H4780" s="33">
        <v>5</v>
      </c>
      <c r="I4780" s="33">
        <v>3</v>
      </c>
      <c r="J4780" s="36">
        <v>8</v>
      </c>
      <c r="K4780" s="37">
        <v>608000</v>
      </c>
      <c r="L4780" s="38" t="s">
        <v>15</v>
      </c>
      <c r="M4780" s="38" t="s">
        <v>13</v>
      </c>
    </row>
    <row r="4781" spans="1:13" s="39" customFormat="1" ht="12.75" x14ac:dyDescent="0.2">
      <c r="A4781" s="33" t="s">
        <v>4761</v>
      </c>
      <c r="B4781" s="33" t="s">
        <v>581</v>
      </c>
      <c r="C4781" s="34">
        <v>10</v>
      </c>
      <c r="D4781" s="33" t="s">
        <v>90</v>
      </c>
      <c r="E4781" s="33" t="s">
        <v>5025</v>
      </c>
      <c r="F4781" s="35">
        <v>53131608</v>
      </c>
      <c r="G4781" s="33" t="s">
        <v>15072</v>
      </c>
      <c r="H4781" s="33">
        <v>5</v>
      </c>
      <c r="I4781" s="33">
        <v>3</v>
      </c>
      <c r="J4781" s="36">
        <v>20</v>
      </c>
      <c r="K4781" s="37">
        <v>398000</v>
      </c>
      <c r="L4781" s="38" t="s">
        <v>15</v>
      </c>
      <c r="M4781" s="38" t="s">
        <v>13</v>
      </c>
    </row>
    <row r="4782" spans="1:13" s="39" customFormat="1" ht="12.75" x14ac:dyDescent="0.2">
      <c r="A4782" s="33" t="s">
        <v>4761</v>
      </c>
      <c r="B4782" s="33" t="s">
        <v>581</v>
      </c>
      <c r="C4782" s="34">
        <v>10</v>
      </c>
      <c r="D4782" s="33" t="s">
        <v>90</v>
      </c>
      <c r="E4782" s="33" t="s">
        <v>5028</v>
      </c>
      <c r="F4782" s="35">
        <v>53131608</v>
      </c>
      <c r="G4782" s="33" t="s">
        <v>15072</v>
      </c>
      <c r="H4782" s="33">
        <v>5</v>
      </c>
      <c r="I4782" s="33">
        <v>3</v>
      </c>
      <c r="J4782" s="36">
        <v>70</v>
      </c>
      <c r="K4782" s="37">
        <v>896000</v>
      </c>
      <c r="L4782" s="38" t="s">
        <v>15</v>
      </c>
      <c r="M4782" s="38" t="s">
        <v>13</v>
      </c>
    </row>
    <row r="4783" spans="1:13" s="39" customFormat="1" ht="12.75" x14ac:dyDescent="0.2">
      <c r="A4783" s="33" t="s">
        <v>4761</v>
      </c>
      <c r="B4783" s="33" t="s">
        <v>581</v>
      </c>
      <c r="C4783" s="34">
        <v>10</v>
      </c>
      <c r="D4783" s="33" t="s">
        <v>90</v>
      </c>
      <c r="E4783" s="33" t="s">
        <v>5029</v>
      </c>
      <c r="F4783" s="35">
        <v>47131824</v>
      </c>
      <c r="G4783" s="33" t="s">
        <v>15072</v>
      </c>
      <c r="H4783" s="33">
        <v>5</v>
      </c>
      <c r="I4783" s="33">
        <v>3</v>
      </c>
      <c r="J4783" s="36">
        <v>34</v>
      </c>
      <c r="K4783" s="37">
        <v>372300</v>
      </c>
      <c r="L4783" s="38" t="s">
        <v>2367</v>
      </c>
      <c r="M4783" s="38" t="s">
        <v>13</v>
      </c>
    </row>
    <row r="4784" spans="1:13" s="39" customFormat="1" ht="12.75" x14ac:dyDescent="0.2">
      <c r="A4784" s="33" t="s">
        <v>4761</v>
      </c>
      <c r="B4784" s="33" t="s">
        <v>581</v>
      </c>
      <c r="C4784" s="34">
        <v>10</v>
      </c>
      <c r="D4784" s="33" t="s">
        <v>90</v>
      </c>
      <c r="E4784" s="33" t="s">
        <v>5030</v>
      </c>
      <c r="F4784" s="35">
        <v>47131830</v>
      </c>
      <c r="G4784" s="33" t="s">
        <v>15072</v>
      </c>
      <c r="H4784" s="33">
        <v>5</v>
      </c>
      <c r="I4784" s="33">
        <v>3</v>
      </c>
      <c r="J4784" s="36">
        <v>7</v>
      </c>
      <c r="K4784" s="37">
        <v>46648</v>
      </c>
      <c r="L4784" s="38" t="s">
        <v>15</v>
      </c>
      <c r="M4784" s="38" t="s">
        <v>13</v>
      </c>
    </row>
    <row r="4785" spans="1:13" s="39" customFormat="1" ht="12.75" x14ac:dyDescent="0.2">
      <c r="A4785" s="33" t="s">
        <v>4761</v>
      </c>
      <c r="B4785" s="33" t="s">
        <v>581</v>
      </c>
      <c r="C4785" s="34">
        <v>10</v>
      </c>
      <c r="D4785" s="33" t="s">
        <v>90</v>
      </c>
      <c r="E4785" s="33" t="s">
        <v>5031</v>
      </c>
      <c r="F4785" s="35">
        <v>14111704</v>
      </c>
      <c r="G4785" s="33" t="s">
        <v>15072</v>
      </c>
      <c r="H4785" s="33">
        <v>5</v>
      </c>
      <c r="I4785" s="33">
        <v>3</v>
      </c>
      <c r="J4785" s="36">
        <v>40</v>
      </c>
      <c r="K4785" s="37">
        <v>1204280</v>
      </c>
      <c r="L4785" s="38" t="s">
        <v>15</v>
      </c>
      <c r="M4785" s="38" t="s">
        <v>13</v>
      </c>
    </row>
    <row r="4786" spans="1:13" s="39" customFormat="1" ht="12.75" x14ac:dyDescent="0.2">
      <c r="A4786" s="33" t="s">
        <v>4761</v>
      </c>
      <c r="B4786" s="33" t="s">
        <v>581</v>
      </c>
      <c r="C4786" s="34">
        <v>10</v>
      </c>
      <c r="D4786" s="33" t="s">
        <v>90</v>
      </c>
      <c r="E4786" s="33" t="s">
        <v>5032</v>
      </c>
      <c r="F4786" s="35">
        <v>14111704</v>
      </c>
      <c r="G4786" s="33" t="s">
        <v>15072</v>
      </c>
      <c r="H4786" s="33">
        <v>5</v>
      </c>
      <c r="I4786" s="33">
        <v>3</v>
      </c>
      <c r="J4786" s="36">
        <v>15</v>
      </c>
      <c r="K4786" s="37">
        <v>329250</v>
      </c>
      <c r="L4786" s="38" t="s">
        <v>15</v>
      </c>
      <c r="M4786" s="38" t="s">
        <v>13</v>
      </c>
    </row>
    <row r="4787" spans="1:13" s="39" customFormat="1" ht="12.75" x14ac:dyDescent="0.2">
      <c r="A4787" s="33" t="s">
        <v>4761</v>
      </c>
      <c r="B4787" s="33" t="s">
        <v>581</v>
      </c>
      <c r="C4787" s="34">
        <v>10</v>
      </c>
      <c r="D4787" s="33" t="s">
        <v>90</v>
      </c>
      <c r="E4787" s="33" t="s">
        <v>5033</v>
      </c>
      <c r="F4787" s="35">
        <v>47131603</v>
      </c>
      <c r="G4787" s="33" t="s">
        <v>15072</v>
      </c>
      <c r="H4787" s="33">
        <v>5</v>
      </c>
      <c r="I4787" s="33">
        <v>3</v>
      </c>
      <c r="J4787" s="36">
        <v>100</v>
      </c>
      <c r="K4787" s="37">
        <v>95200</v>
      </c>
      <c r="L4787" s="38" t="s">
        <v>15</v>
      </c>
      <c r="M4787" s="38" t="s">
        <v>13</v>
      </c>
    </row>
    <row r="4788" spans="1:13" s="39" customFormat="1" ht="12.75" x14ac:dyDescent="0.2">
      <c r="A4788" s="33" t="s">
        <v>4761</v>
      </c>
      <c r="B4788" s="33" t="s">
        <v>581</v>
      </c>
      <c r="C4788" s="34">
        <v>10</v>
      </c>
      <c r="D4788" s="33" t="s">
        <v>90</v>
      </c>
      <c r="E4788" s="33" t="s">
        <v>5034</v>
      </c>
      <c r="F4788" s="35">
        <v>47131611</v>
      </c>
      <c r="G4788" s="33" t="s">
        <v>15072</v>
      </c>
      <c r="H4788" s="33">
        <v>5</v>
      </c>
      <c r="I4788" s="33">
        <v>3</v>
      </c>
      <c r="J4788" s="36">
        <v>8</v>
      </c>
      <c r="K4788" s="37">
        <v>37128</v>
      </c>
      <c r="L4788" s="38" t="s">
        <v>15</v>
      </c>
      <c r="M4788" s="38" t="s">
        <v>13</v>
      </c>
    </row>
    <row r="4789" spans="1:13" s="39" customFormat="1" ht="12.75" x14ac:dyDescent="0.2">
      <c r="A4789" s="33" t="s">
        <v>4761</v>
      </c>
      <c r="B4789" s="33" t="s">
        <v>581</v>
      </c>
      <c r="C4789" s="34">
        <v>10</v>
      </c>
      <c r="D4789" s="33" t="s">
        <v>90</v>
      </c>
      <c r="E4789" s="33" t="s">
        <v>5035</v>
      </c>
      <c r="F4789" s="35">
        <v>12352310</v>
      </c>
      <c r="G4789" s="33" t="s">
        <v>15072</v>
      </c>
      <c r="H4789" s="33">
        <v>5</v>
      </c>
      <c r="I4789" s="33">
        <v>3</v>
      </c>
      <c r="J4789" s="36">
        <v>15</v>
      </c>
      <c r="K4789" s="37">
        <v>298500</v>
      </c>
      <c r="L4789" s="38" t="s">
        <v>15</v>
      </c>
      <c r="M4789" s="38" t="s">
        <v>13</v>
      </c>
    </row>
    <row r="4790" spans="1:13" s="39" customFormat="1" ht="12.75" x14ac:dyDescent="0.2">
      <c r="A4790" s="33" t="s">
        <v>4761</v>
      </c>
      <c r="B4790" s="33" t="s">
        <v>581</v>
      </c>
      <c r="C4790" s="34">
        <v>10</v>
      </c>
      <c r="D4790" s="33" t="s">
        <v>90</v>
      </c>
      <c r="E4790" s="33" t="s">
        <v>5036</v>
      </c>
      <c r="F4790" s="35">
        <v>47131828</v>
      </c>
      <c r="G4790" s="33" t="s">
        <v>15072</v>
      </c>
      <c r="H4790" s="33">
        <v>5</v>
      </c>
      <c r="I4790" s="33">
        <v>3</v>
      </c>
      <c r="J4790" s="36">
        <v>10</v>
      </c>
      <c r="K4790" s="37">
        <v>499000</v>
      </c>
      <c r="L4790" s="38" t="s">
        <v>15</v>
      </c>
      <c r="M4790" s="38" t="s">
        <v>13</v>
      </c>
    </row>
    <row r="4791" spans="1:13" s="39" customFormat="1" ht="12.75" x14ac:dyDescent="0.2">
      <c r="A4791" s="33" t="s">
        <v>4761</v>
      </c>
      <c r="B4791" s="33" t="s">
        <v>581</v>
      </c>
      <c r="C4791" s="34">
        <v>10</v>
      </c>
      <c r="D4791" s="33" t="s">
        <v>90</v>
      </c>
      <c r="E4791" s="33" t="s">
        <v>5037</v>
      </c>
      <c r="F4791" s="35">
        <v>47131811</v>
      </c>
      <c r="G4791" s="33" t="s">
        <v>15072</v>
      </c>
      <c r="H4791" s="33">
        <v>5</v>
      </c>
      <c r="I4791" s="33">
        <v>3</v>
      </c>
      <c r="J4791" s="36">
        <v>12</v>
      </c>
      <c r="K4791" s="37">
        <v>671400</v>
      </c>
      <c r="L4791" s="38" t="s">
        <v>15</v>
      </c>
      <c r="M4791" s="38" t="s">
        <v>13</v>
      </c>
    </row>
    <row r="4792" spans="1:13" s="39" customFormat="1" ht="12.75" x14ac:dyDescent="0.2">
      <c r="A4792" s="33" t="s">
        <v>4761</v>
      </c>
      <c r="B4792" s="33" t="s">
        <v>581</v>
      </c>
      <c r="C4792" s="34">
        <v>10</v>
      </c>
      <c r="D4792" s="33" t="s">
        <v>90</v>
      </c>
      <c r="E4792" s="33" t="s">
        <v>5038</v>
      </c>
      <c r="F4792" s="35">
        <v>47131600</v>
      </c>
      <c r="G4792" s="33" t="s">
        <v>15072</v>
      </c>
      <c r="H4792" s="33">
        <v>5</v>
      </c>
      <c r="I4792" s="33">
        <v>3</v>
      </c>
      <c r="J4792" s="36">
        <v>4</v>
      </c>
      <c r="K4792" s="37">
        <v>57120</v>
      </c>
      <c r="L4792" s="38" t="s">
        <v>15</v>
      </c>
      <c r="M4792" s="38" t="s">
        <v>13</v>
      </c>
    </row>
    <row r="4793" spans="1:13" s="39" customFormat="1" ht="12.75" x14ac:dyDescent="0.2">
      <c r="A4793" s="33" t="s">
        <v>4761</v>
      </c>
      <c r="B4793" s="33" t="s">
        <v>581</v>
      </c>
      <c r="C4793" s="34">
        <v>10</v>
      </c>
      <c r="D4793" s="33" t="s">
        <v>90</v>
      </c>
      <c r="E4793" s="33" t="s">
        <v>5039</v>
      </c>
      <c r="F4793" s="35">
        <v>47131827</v>
      </c>
      <c r="G4793" s="33" t="s">
        <v>15072</v>
      </c>
      <c r="H4793" s="33">
        <v>5</v>
      </c>
      <c r="I4793" s="33">
        <v>3</v>
      </c>
      <c r="J4793" s="36">
        <v>9</v>
      </c>
      <c r="K4793" s="37">
        <v>272034</v>
      </c>
      <c r="L4793" s="38" t="s">
        <v>2367</v>
      </c>
      <c r="M4793" s="38" t="s">
        <v>13</v>
      </c>
    </row>
    <row r="4794" spans="1:13" s="39" customFormat="1" ht="12.75" x14ac:dyDescent="0.2">
      <c r="A4794" s="33" t="s">
        <v>4761</v>
      </c>
      <c r="B4794" s="33" t="s">
        <v>581</v>
      </c>
      <c r="C4794" s="34">
        <v>10</v>
      </c>
      <c r="D4794" s="33" t="s">
        <v>90</v>
      </c>
      <c r="E4794" s="33" t="s">
        <v>5040</v>
      </c>
      <c r="F4794" s="35">
        <v>52121704</v>
      </c>
      <c r="G4794" s="33" t="s">
        <v>15072</v>
      </c>
      <c r="H4794" s="33">
        <v>5</v>
      </c>
      <c r="I4794" s="33">
        <v>3</v>
      </c>
      <c r="J4794" s="36">
        <v>100</v>
      </c>
      <c r="K4794" s="37">
        <v>490000</v>
      </c>
      <c r="L4794" s="38" t="s">
        <v>15</v>
      </c>
      <c r="M4794" s="38" t="s">
        <v>13</v>
      </c>
    </row>
    <row r="4795" spans="1:13" s="39" customFormat="1" ht="12.75" x14ac:dyDescent="0.2">
      <c r="A4795" s="33" t="s">
        <v>4761</v>
      </c>
      <c r="B4795" s="33" t="s">
        <v>581</v>
      </c>
      <c r="C4795" s="34">
        <v>10</v>
      </c>
      <c r="D4795" s="33" t="s">
        <v>90</v>
      </c>
      <c r="E4795" s="33" t="s">
        <v>5041</v>
      </c>
      <c r="F4795" s="35">
        <v>52121701</v>
      </c>
      <c r="G4795" s="33" t="s">
        <v>15072</v>
      </c>
      <c r="H4795" s="33">
        <v>5</v>
      </c>
      <c r="I4795" s="33">
        <v>3</v>
      </c>
      <c r="J4795" s="36">
        <v>30</v>
      </c>
      <c r="K4795" s="37">
        <v>189210</v>
      </c>
      <c r="L4795" s="38" t="s">
        <v>15</v>
      </c>
      <c r="M4795" s="38" t="s">
        <v>13</v>
      </c>
    </row>
    <row r="4796" spans="1:13" s="39" customFormat="1" ht="12.75" x14ac:dyDescent="0.2">
      <c r="A4796" s="33" t="s">
        <v>4761</v>
      </c>
      <c r="B4796" s="33" t="s">
        <v>581</v>
      </c>
      <c r="C4796" s="34">
        <v>10</v>
      </c>
      <c r="D4796" s="33" t="s">
        <v>90</v>
      </c>
      <c r="E4796" s="33" t="s">
        <v>5042</v>
      </c>
      <c r="F4796" s="35">
        <v>47131618</v>
      </c>
      <c r="G4796" s="33" t="s">
        <v>15072</v>
      </c>
      <c r="H4796" s="33">
        <v>5</v>
      </c>
      <c r="I4796" s="33">
        <v>3</v>
      </c>
      <c r="J4796" s="36">
        <v>100</v>
      </c>
      <c r="K4796" s="37">
        <v>868700</v>
      </c>
      <c r="L4796" s="38" t="s">
        <v>15</v>
      </c>
      <c r="M4796" s="38" t="s">
        <v>13</v>
      </c>
    </row>
    <row r="4797" spans="1:13" s="39" customFormat="1" ht="12.75" x14ac:dyDescent="0.2">
      <c r="A4797" s="33" t="s">
        <v>4761</v>
      </c>
      <c r="B4797" s="33" t="s">
        <v>581</v>
      </c>
      <c r="C4797" s="34">
        <v>10</v>
      </c>
      <c r="D4797" s="33" t="s">
        <v>90</v>
      </c>
      <c r="E4797" s="33" t="s">
        <v>5043</v>
      </c>
      <c r="F4797" s="35" t="s">
        <v>5890</v>
      </c>
      <c r="G4797" s="33" t="s">
        <v>15072</v>
      </c>
      <c r="H4797" s="33">
        <v>5</v>
      </c>
      <c r="I4797" s="33">
        <v>3</v>
      </c>
      <c r="J4797" s="36">
        <v>7</v>
      </c>
      <c r="K4797" s="37">
        <v>202300</v>
      </c>
      <c r="L4797" s="38" t="s">
        <v>15</v>
      </c>
      <c r="M4797" s="38" t="s">
        <v>13</v>
      </c>
    </row>
    <row r="4798" spans="1:13" s="39" customFormat="1" ht="12.75" x14ac:dyDescent="0.2">
      <c r="A4798" s="33" t="s">
        <v>4761</v>
      </c>
      <c r="B4798" s="33" t="s">
        <v>581</v>
      </c>
      <c r="C4798" s="34">
        <v>10</v>
      </c>
      <c r="D4798" s="33" t="s">
        <v>90</v>
      </c>
      <c r="E4798" s="33" t="s">
        <v>5044</v>
      </c>
      <c r="F4798" s="35">
        <v>40141742</v>
      </c>
      <c r="G4798" s="33" t="s">
        <v>15072</v>
      </c>
      <c r="H4798" s="33">
        <v>5</v>
      </c>
      <c r="I4798" s="33">
        <v>3</v>
      </c>
      <c r="J4798" s="36">
        <v>15</v>
      </c>
      <c r="K4798" s="37">
        <v>26775</v>
      </c>
      <c r="L4798" s="38" t="s">
        <v>15</v>
      </c>
      <c r="M4798" s="38" t="s">
        <v>13</v>
      </c>
    </row>
    <row r="4799" spans="1:13" s="39" customFormat="1" ht="12.75" x14ac:dyDescent="0.2">
      <c r="A4799" s="33" t="s">
        <v>4761</v>
      </c>
      <c r="B4799" s="33" t="s">
        <v>581</v>
      </c>
      <c r="C4799" s="34">
        <v>10</v>
      </c>
      <c r="D4799" s="33" t="s">
        <v>90</v>
      </c>
      <c r="E4799" s="33" t="s">
        <v>5045</v>
      </c>
      <c r="F4799" s="35">
        <v>47121804</v>
      </c>
      <c r="G4799" s="33" t="s">
        <v>15072</v>
      </c>
      <c r="H4799" s="33">
        <v>5</v>
      </c>
      <c r="I4799" s="33">
        <v>3</v>
      </c>
      <c r="J4799" s="36">
        <v>7</v>
      </c>
      <c r="K4799" s="37">
        <v>107457</v>
      </c>
      <c r="L4799" s="38" t="s">
        <v>15</v>
      </c>
      <c r="M4799" s="38" t="s">
        <v>13</v>
      </c>
    </row>
    <row r="4800" spans="1:13" s="39" customFormat="1" ht="12.75" x14ac:dyDescent="0.2">
      <c r="A4800" s="33" t="s">
        <v>4761</v>
      </c>
      <c r="B4800" s="33" t="s">
        <v>581</v>
      </c>
      <c r="C4800" s="34">
        <v>10</v>
      </c>
      <c r="D4800" s="33" t="s">
        <v>90</v>
      </c>
      <c r="E4800" s="33" t="s">
        <v>5046</v>
      </c>
      <c r="F4800" s="35">
        <v>47131605</v>
      </c>
      <c r="G4800" s="33" t="s">
        <v>466</v>
      </c>
      <c r="H4800" s="33">
        <v>4</v>
      </c>
      <c r="I4800" s="33">
        <v>7</v>
      </c>
      <c r="J4800" s="36">
        <v>5</v>
      </c>
      <c r="K4800" s="37">
        <v>450465</v>
      </c>
      <c r="L4800" s="38" t="s">
        <v>15</v>
      </c>
      <c r="M4800" s="38" t="s">
        <v>13</v>
      </c>
    </row>
    <row r="4801" spans="1:13" s="39" customFormat="1" ht="12.75" x14ac:dyDescent="0.2">
      <c r="A4801" s="33" t="s">
        <v>4761</v>
      </c>
      <c r="B4801" s="33" t="s">
        <v>581</v>
      </c>
      <c r="C4801" s="34">
        <v>10</v>
      </c>
      <c r="D4801" s="33" t="s">
        <v>90</v>
      </c>
      <c r="E4801" s="33" t="s">
        <v>5047</v>
      </c>
      <c r="F4801" s="35">
        <v>47131605</v>
      </c>
      <c r="G4801" s="33" t="s">
        <v>466</v>
      </c>
      <c r="H4801" s="33">
        <v>4</v>
      </c>
      <c r="I4801" s="33">
        <v>7</v>
      </c>
      <c r="J4801" s="36">
        <v>3</v>
      </c>
      <c r="K4801" s="37">
        <v>109341</v>
      </c>
      <c r="L4801" s="38" t="s">
        <v>15</v>
      </c>
      <c r="M4801" s="38" t="s">
        <v>13</v>
      </c>
    </row>
    <row r="4802" spans="1:13" s="39" customFormat="1" ht="12.75" x14ac:dyDescent="0.2">
      <c r="A4802" s="33" t="s">
        <v>4761</v>
      </c>
      <c r="B4802" s="33" t="s">
        <v>581</v>
      </c>
      <c r="C4802" s="34">
        <v>10</v>
      </c>
      <c r="D4802" s="33" t="s">
        <v>90</v>
      </c>
      <c r="E4802" s="33" t="s">
        <v>5048</v>
      </c>
      <c r="F4802" s="35">
        <v>47131605</v>
      </c>
      <c r="G4802" s="33" t="s">
        <v>466</v>
      </c>
      <c r="H4802" s="33">
        <v>4</v>
      </c>
      <c r="I4802" s="33">
        <v>7</v>
      </c>
      <c r="J4802" s="36">
        <v>70</v>
      </c>
      <c r="K4802" s="37">
        <v>617680</v>
      </c>
      <c r="L4802" s="38" t="s">
        <v>15</v>
      </c>
      <c r="M4802" s="38" t="s">
        <v>13</v>
      </c>
    </row>
    <row r="4803" spans="1:13" s="39" customFormat="1" ht="12.75" x14ac:dyDescent="0.2">
      <c r="A4803" s="33" t="s">
        <v>4761</v>
      </c>
      <c r="B4803" s="33" t="s">
        <v>581</v>
      </c>
      <c r="C4803" s="34">
        <v>10</v>
      </c>
      <c r="D4803" s="33" t="s">
        <v>90</v>
      </c>
      <c r="E4803" s="33" t="s">
        <v>5049</v>
      </c>
      <c r="F4803" s="35">
        <v>47131605</v>
      </c>
      <c r="G4803" s="33" t="s">
        <v>466</v>
      </c>
      <c r="H4803" s="33">
        <v>4</v>
      </c>
      <c r="I4803" s="33">
        <v>7</v>
      </c>
      <c r="J4803" s="36" t="s">
        <v>5893</v>
      </c>
      <c r="K4803" s="37">
        <v>35127</v>
      </c>
      <c r="L4803" s="38" t="s">
        <v>15</v>
      </c>
      <c r="M4803" s="38" t="s">
        <v>13</v>
      </c>
    </row>
    <row r="4804" spans="1:13" s="39" customFormat="1" ht="12.75" x14ac:dyDescent="0.2">
      <c r="A4804" s="33" t="s">
        <v>4761</v>
      </c>
      <c r="B4804" s="33" t="s">
        <v>581</v>
      </c>
      <c r="C4804" s="34">
        <v>10</v>
      </c>
      <c r="D4804" s="33" t="s">
        <v>90</v>
      </c>
      <c r="E4804" s="33" t="s">
        <v>5050</v>
      </c>
      <c r="F4804" s="35">
        <v>47131605</v>
      </c>
      <c r="G4804" s="33" t="s">
        <v>466</v>
      </c>
      <c r="H4804" s="33">
        <v>4</v>
      </c>
      <c r="I4804" s="33">
        <v>7</v>
      </c>
      <c r="J4804" s="36" t="s">
        <v>5894</v>
      </c>
      <c r="K4804" s="37">
        <v>46506</v>
      </c>
      <c r="L4804" s="38" t="s">
        <v>15</v>
      </c>
      <c r="M4804" s="38" t="s">
        <v>13</v>
      </c>
    </row>
    <row r="4805" spans="1:13" s="39" customFormat="1" ht="12.75" x14ac:dyDescent="0.2">
      <c r="A4805" s="33" t="s">
        <v>4761</v>
      </c>
      <c r="B4805" s="33" t="s">
        <v>581</v>
      </c>
      <c r="C4805" s="34">
        <v>10</v>
      </c>
      <c r="D4805" s="33" t="s">
        <v>90</v>
      </c>
      <c r="E4805" s="33" t="s">
        <v>5051</v>
      </c>
      <c r="F4805" s="35">
        <v>47131605</v>
      </c>
      <c r="G4805" s="33" t="s">
        <v>466</v>
      </c>
      <c r="H4805" s="33">
        <v>4</v>
      </c>
      <c r="I4805" s="33">
        <v>7</v>
      </c>
      <c r="J4805" s="36" t="s">
        <v>5894</v>
      </c>
      <c r="K4805" s="37">
        <v>55410</v>
      </c>
      <c r="L4805" s="38" t="s">
        <v>15</v>
      </c>
      <c r="M4805" s="38" t="s">
        <v>13</v>
      </c>
    </row>
    <row r="4806" spans="1:13" s="39" customFormat="1" ht="12.75" x14ac:dyDescent="0.2">
      <c r="A4806" s="33" t="s">
        <v>4761</v>
      </c>
      <c r="B4806" s="33" t="s">
        <v>581</v>
      </c>
      <c r="C4806" s="34">
        <v>10</v>
      </c>
      <c r="D4806" s="33" t="s">
        <v>90</v>
      </c>
      <c r="E4806" s="33" t="s">
        <v>5052</v>
      </c>
      <c r="F4806" s="35">
        <v>47131821</v>
      </c>
      <c r="G4806" s="33" t="s">
        <v>466</v>
      </c>
      <c r="H4806" s="33">
        <v>4</v>
      </c>
      <c r="I4806" s="33">
        <v>7</v>
      </c>
      <c r="J4806" s="36">
        <v>8</v>
      </c>
      <c r="K4806" s="37">
        <v>725648</v>
      </c>
      <c r="L4806" s="38" t="s">
        <v>15</v>
      </c>
      <c r="M4806" s="38" t="s">
        <v>13</v>
      </c>
    </row>
    <row r="4807" spans="1:13" s="39" customFormat="1" ht="12.75" x14ac:dyDescent="0.2">
      <c r="A4807" s="33" t="s">
        <v>4761</v>
      </c>
      <c r="B4807" s="33" t="s">
        <v>581</v>
      </c>
      <c r="C4807" s="34">
        <v>10</v>
      </c>
      <c r="D4807" s="33" t="s">
        <v>90</v>
      </c>
      <c r="E4807" s="33" t="s">
        <v>5053</v>
      </c>
      <c r="F4807" s="35">
        <v>47131803</v>
      </c>
      <c r="G4807" s="33" t="s">
        <v>466</v>
      </c>
      <c r="H4807" s="33">
        <v>4</v>
      </c>
      <c r="I4807" s="33">
        <v>7</v>
      </c>
      <c r="J4807" s="36">
        <v>3</v>
      </c>
      <c r="K4807" s="37">
        <v>93000</v>
      </c>
      <c r="L4807" s="38" t="s">
        <v>15</v>
      </c>
      <c r="M4807" s="38" t="s">
        <v>13</v>
      </c>
    </row>
    <row r="4808" spans="1:13" s="39" customFormat="1" ht="12.75" x14ac:dyDescent="0.2">
      <c r="A4808" s="33" t="s">
        <v>4761</v>
      </c>
      <c r="B4808" s="33" t="s">
        <v>581</v>
      </c>
      <c r="C4808" s="34">
        <v>10</v>
      </c>
      <c r="D4808" s="33" t="s">
        <v>90</v>
      </c>
      <c r="E4808" s="33" t="s">
        <v>5054</v>
      </c>
      <c r="F4808" s="35">
        <v>47131803</v>
      </c>
      <c r="G4808" s="33" t="s">
        <v>466</v>
      </c>
      <c r="H4808" s="33">
        <v>4</v>
      </c>
      <c r="I4808" s="33">
        <v>7</v>
      </c>
      <c r="J4808" s="36">
        <v>9</v>
      </c>
      <c r="K4808" s="37">
        <v>3570462</v>
      </c>
      <c r="L4808" s="38" t="s">
        <v>15</v>
      </c>
      <c r="M4808" s="38" t="s">
        <v>13</v>
      </c>
    </row>
    <row r="4809" spans="1:13" s="39" customFormat="1" ht="12.75" x14ac:dyDescent="0.2">
      <c r="A4809" s="33" t="s">
        <v>4761</v>
      </c>
      <c r="B4809" s="33" t="s">
        <v>581</v>
      </c>
      <c r="C4809" s="34">
        <v>10</v>
      </c>
      <c r="D4809" s="33" t="s">
        <v>90</v>
      </c>
      <c r="E4809" s="33" t="s">
        <v>5055</v>
      </c>
      <c r="F4809" s="35">
        <v>47131800</v>
      </c>
      <c r="G4809" s="33" t="s">
        <v>466</v>
      </c>
      <c r="H4809" s="33">
        <v>4</v>
      </c>
      <c r="I4809" s="33">
        <v>7</v>
      </c>
      <c r="J4809" s="36">
        <v>4</v>
      </c>
      <c r="K4809" s="37">
        <v>595200</v>
      </c>
      <c r="L4809" s="38" t="s">
        <v>2367</v>
      </c>
      <c r="M4809" s="38" t="s">
        <v>13</v>
      </c>
    </row>
    <row r="4810" spans="1:13" s="39" customFormat="1" ht="12.75" x14ac:dyDescent="0.2">
      <c r="A4810" s="33" t="s">
        <v>4761</v>
      </c>
      <c r="B4810" s="33" t="s">
        <v>581</v>
      </c>
      <c r="C4810" s="34">
        <v>10</v>
      </c>
      <c r="D4810" s="33" t="s">
        <v>90</v>
      </c>
      <c r="E4810" s="33" t="s">
        <v>5056</v>
      </c>
      <c r="F4810" s="35">
        <v>47131825</v>
      </c>
      <c r="G4810" s="33" t="s">
        <v>466</v>
      </c>
      <c r="H4810" s="33">
        <v>4</v>
      </c>
      <c r="I4810" s="33">
        <v>7</v>
      </c>
      <c r="J4810" s="36">
        <v>1</v>
      </c>
      <c r="K4810" s="37">
        <v>356227</v>
      </c>
      <c r="L4810" s="38" t="s">
        <v>2367</v>
      </c>
      <c r="M4810" s="38" t="s">
        <v>13</v>
      </c>
    </row>
    <row r="4811" spans="1:13" s="39" customFormat="1" ht="12.75" x14ac:dyDescent="0.2">
      <c r="A4811" s="33" t="s">
        <v>4761</v>
      </c>
      <c r="B4811" s="33" t="s">
        <v>581</v>
      </c>
      <c r="C4811" s="34">
        <v>10</v>
      </c>
      <c r="D4811" s="33" t="s">
        <v>90</v>
      </c>
      <c r="E4811" s="33" t="s">
        <v>5057</v>
      </c>
      <c r="F4811" s="35">
        <v>47131825</v>
      </c>
      <c r="G4811" s="33" t="s">
        <v>466</v>
      </c>
      <c r="H4811" s="33">
        <v>4</v>
      </c>
      <c r="I4811" s="33">
        <v>7</v>
      </c>
      <c r="J4811" s="36">
        <v>7</v>
      </c>
      <c r="K4811" s="37">
        <v>398279</v>
      </c>
      <c r="L4811" s="38" t="s">
        <v>15</v>
      </c>
      <c r="M4811" s="38" t="s">
        <v>13</v>
      </c>
    </row>
    <row r="4812" spans="1:13" s="39" customFormat="1" ht="12.75" x14ac:dyDescent="0.2">
      <c r="A4812" s="33" t="s">
        <v>4761</v>
      </c>
      <c r="B4812" s="33" t="s">
        <v>581</v>
      </c>
      <c r="C4812" s="34">
        <v>10</v>
      </c>
      <c r="D4812" s="33" t="s">
        <v>90</v>
      </c>
      <c r="E4812" s="33" t="s">
        <v>5058</v>
      </c>
      <c r="F4812" s="35">
        <v>47131825</v>
      </c>
      <c r="G4812" s="33" t="s">
        <v>466</v>
      </c>
      <c r="H4812" s="33">
        <v>4</v>
      </c>
      <c r="I4812" s="33">
        <v>7</v>
      </c>
      <c r="J4812" s="36" t="s">
        <v>5895</v>
      </c>
      <c r="K4812" s="37">
        <v>672872</v>
      </c>
      <c r="L4812" s="38" t="s">
        <v>15</v>
      </c>
      <c r="M4812" s="38" t="s">
        <v>13</v>
      </c>
    </row>
    <row r="4813" spans="1:13" s="39" customFormat="1" ht="12.75" x14ac:dyDescent="0.2">
      <c r="A4813" s="33" t="s">
        <v>4761</v>
      </c>
      <c r="B4813" s="33" t="s">
        <v>581</v>
      </c>
      <c r="C4813" s="34">
        <v>10</v>
      </c>
      <c r="D4813" s="33" t="s">
        <v>90</v>
      </c>
      <c r="E4813" s="33" t="s">
        <v>5059</v>
      </c>
      <c r="F4813" s="35">
        <v>47131803</v>
      </c>
      <c r="G4813" s="33" t="s">
        <v>466</v>
      </c>
      <c r="H4813" s="33">
        <v>4</v>
      </c>
      <c r="I4813" s="33">
        <v>7</v>
      </c>
      <c r="J4813" s="36">
        <v>1</v>
      </c>
      <c r="K4813" s="37">
        <v>179800</v>
      </c>
      <c r="L4813" s="38" t="s">
        <v>15</v>
      </c>
      <c r="M4813" s="38" t="s">
        <v>13</v>
      </c>
    </row>
    <row r="4814" spans="1:13" s="39" customFormat="1" ht="12.75" x14ac:dyDescent="0.2">
      <c r="A4814" s="33" t="s">
        <v>4761</v>
      </c>
      <c r="B4814" s="33" t="s">
        <v>581</v>
      </c>
      <c r="C4814" s="34">
        <v>10</v>
      </c>
      <c r="D4814" s="33" t="s">
        <v>90</v>
      </c>
      <c r="E4814" s="33" t="s">
        <v>5060</v>
      </c>
      <c r="F4814" s="35">
        <v>47131803</v>
      </c>
      <c r="G4814" s="33" t="s">
        <v>466</v>
      </c>
      <c r="H4814" s="33">
        <v>4</v>
      </c>
      <c r="I4814" s="33">
        <v>7</v>
      </c>
      <c r="J4814" s="36">
        <v>1</v>
      </c>
      <c r="K4814" s="37">
        <v>179800</v>
      </c>
      <c r="L4814" s="38" t="s">
        <v>15</v>
      </c>
      <c r="M4814" s="38" t="s">
        <v>13</v>
      </c>
    </row>
    <row r="4815" spans="1:13" s="39" customFormat="1" ht="12.75" x14ac:dyDescent="0.2">
      <c r="A4815" s="33" t="s">
        <v>4761</v>
      </c>
      <c r="B4815" s="33" t="s">
        <v>581</v>
      </c>
      <c r="C4815" s="34">
        <v>10</v>
      </c>
      <c r="D4815" s="33" t="s">
        <v>90</v>
      </c>
      <c r="E4815" s="33" t="s">
        <v>5061</v>
      </c>
      <c r="F4815" s="35">
        <v>47131800</v>
      </c>
      <c r="G4815" s="33" t="s">
        <v>466</v>
      </c>
      <c r="H4815" s="33">
        <v>4</v>
      </c>
      <c r="I4815" s="33">
        <v>7</v>
      </c>
      <c r="J4815" s="36">
        <v>1</v>
      </c>
      <c r="K4815" s="37">
        <v>18600</v>
      </c>
      <c r="L4815" s="38" t="s">
        <v>2369</v>
      </c>
      <c r="M4815" s="38" t="s">
        <v>13</v>
      </c>
    </row>
    <row r="4816" spans="1:13" s="39" customFormat="1" ht="12.75" x14ac:dyDescent="0.2">
      <c r="A4816" s="33" t="s">
        <v>4761</v>
      </c>
      <c r="B4816" s="33" t="s">
        <v>581</v>
      </c>
      <c r="C4816" s="34">
        <v>10</v>
      </c>
      <c r="D4816" s="33" t="s">
        <v>90</v>
      </c>
      <c r="E4816" s="33" t="s">
        <v>5062</v>
      </c>
      <c r="F4816" s="35">
        <v>47131800</v>
      </c>
      <c r="G4816" s="33" t="s">
        <v>466</v>
      </c>
      <c r="H4816" s="33">
        <v>4</v>
      </c>
      <c r="I4816" s="33">
        <v>7</v>
      </c>
      <c r="J4816" s="36">
        <v>3</v>
      </c>
      <c r="K4816" s="37">
        <v>20551011</v>
      </c>
      <c r="L4816" s="38" t="s">
        <v>15</v>
      </c>
      <c r="M4816" s="38" t="s">
        <v>13</v>
      </c>
    </row>
    <row r="4817" spans="1:13" s="39" customFormat="1" ht="12.75" x14ac:dyDescent="0.2">
      <c r="A4817" s="33" t="s">
        <v>4761</v>
      </c>
      <c r="B4817" s="33" t="s">
        <v>581</v>
      </c>
      <c r="C4817" s="34">
        <v>10</v>
      </c>
      <c r="D4817" s="33" t="s">
        <v>90</v>
      </c>
      <c r="E4817" s="33" t="s">
        <v>5063</v>
      </c>
      <c r="F4817" s="35">
        <v>47131821</v>
      </c>
      <c r="G4817" s="33" t="s">
        <v>466</v>
      </c>
      <c r="H4817" s="33">
        <v>4</v>
      </c>
      <c r="I4817" s="33">
        <v>7</v>
      </c>
      <c r="J4817" s="36">
        <v>5</v>
      </c>
      <c r="K4817" s="37">
        <v>453530</v>
      </c>
      <c r="L4817" s="38" t="s">
        <v>2367</v>
      </c>
      <c r="M4817" s="38" t="s">
        <v>13</v>
      </c>
    </row>
    <row r="4818" spans="1:13" s="39" customFormat="1" ht="12.75" x14ac:dyDescent="0.2">
      <c r="A4818" s="33" t="s">
        <v>4761</v>
      </c>
      <c r="B4818" s="33" t="s">
        <v>581</v>
      </c>
      <c r="C4818" s="34">
        <v>10</v>
      </c>
      <c r="D4818" s="33" t="s">
        <v>90</v>
      </c>
      <c r="E4818" s="33" t="s">
        <v>5064</v>
      </c>
      <c r="F4818" s="35">
        <v>47131825</v>
      </c>
      <c r="G4818" s="33" t="s">
        <v>466</v>
      </c>
      <c r="H4818" s="33">
        <v>4</v>
      </c>
      <c r="I4818" s="33">
        <v>7</v>
      </c>
      <c r="J4818" s="36">
        <v>1</v>
      </c>
      <c r="K4818" s="37">
        <v>959467</v>
      </c>
      <c r="L4818" s="38" t="s">
        <v>15</v>
      </c>
      <c r="M4818" s="38" t="s">
        <v>13</v>
      </c>
    </row>
    <row r="4819" spans="1:13" s="39" customFormat="1" ht="12.75" x14ac:dyDescent="0.2">
      <c r="A4819" s="33" t="s">
        <v>4761</v>
      </c>
      <c r="B4819" s="33" t="s">
        <v>581</v>
      </c>
      <c r="C4819" s="34">
        <v>10</v>
      </c>
      <c r="D4819" s="33" t="s">
        <v>90</v>
      </c>
      <c r="E4819" s="33" t="s">
        <v>5065</v>
      </c>
      <c r="F4819" s="35">
        <v>47131909</v>
      </c>
      <c r="G4819" s="33" t="s">
        <v>466</v>
      </c>
      <c r="H4819" s="33">
        <v>4</v>
      </c>
      <c r="I4819" s="33">
        <v>7</v>
      </c>
      <c r="J4819" s="36">
        <v>65</v>
      </c>
      <c r="K4819" s="37">
        <v>10639200</v>
      </c>
      <c r="L4819" s="38" t="s">
        <v>15</v>
      </c>
      <c r="M4819" s="38" t="s">
        <v>13</v>
      </c>
    </row>
    <row r="4820" spans="1:13" s="39" customFormat="1" ht="12.75" x14ac:dyDescent="0.2">
      <c r="A4820" s="33" t="s">
        <v>4761</v>
      </c>
      <c r="B4820" s="33" t="s">
        <v>581</v>
      </c>
      <c r="C4820" s="34">
        <v>10</v>
      </c>
      <c r="D4820" s="33" t="s">
        <v>90</v>
      </c>
      <c r="E4820" s="33" t="s">
        <v>5066</v>
      </c>
      <c r="F4820" s="35">
        <v>47131803</v>
      </c>
      <c r="G4820" s="33" t="s">
        <v>466</v>
      </c>
      <c r="H4820" s="33">
        <v>4</v>
      </c>
      <c r="I4820" s="33">
        <v>7</v>
      </c>
      <c r="J4820" s="36">
        <v>5</v>
      </c>
      <c r="K4820" s="37">
        <v>1519000</v>
      </c>
      <c r="L4820" s="38" t="s">
        <v>15</v>
      </c>
      <c r="M4820" s="38" t="s">
        <v>13</v>
      </c>
    </row>
    <row r="4821" spans="1:13" s="39" customFormat="1" ht="12.75" x14ac:dyDescent="0.2">
      <c r="A4821" s="33" t="s">
        <v>4761</v>
      </c>
      <c r="B4821" s="33" t="s">
        <v>581</v>
      </c>
      <c r="C4821" s="34">
        <v>10</v>
      </c>
      <c r="D4821" s="33" t="s">
        <v>90</v>
      </c>
      <c r="E4821" s="33" t="s">
        <v>5067</v>
      </c>
      <c r="F4821" s="35">
        <v>47131825</v>
      </c>
      <c r="G4821" s="33" t="s">
        <v>466</v>
      </c>
      <c r="H4821" s="33">
        <v>4</v>
      </c>
      <c r="I4821" s="33">
        <v>7</v>
      </c>
      <c r="J4821" s="36">
        <v>2</v>
      </c>
      <c r="K4821" s="37">
        <v>86800</v>
      </c>
      <c r="L4821" s="38" t="s">
        <v>15</v>
      </c>
      <c r="M4821" s="38" t="s">
        <v>13</v>
      </c>
    </row>
    <row r="4822" spans="1:13" s="39" customFormat="1" ht="12.75" x14ac:dyDescent="0.2">
      <c r="A4822" s="33" t="s">
        <v>4761</v>
      </c>
      <c r="B4822" s="33" t="s">
        <v>581</v>
      </c>
      <c r="C4822" s="34">
        <v>10</v>
      </c>
      <c r="D4822" s="33" t="s">
        <v>90</v>
      </c>
      <c r="E4822" s="33" t="s">
        <v>4993</v>
      </c>
      <c r="F4822" s="35">
        <v>12352104</v>
      </c>
      <c r="G4822" s="33" t="s">
        <v>15072</v>
      </c>
      <c r="H4822" s="33">
        <v>5</v>
      </c>
      <c r="I4822" s="33">
        <v>3</v>
      </c>
      <c r="J4822" s="36">
        <v>9</v>
      </c>
      <c r="K4822" s="37">
        <v>152100</v>
      </c>
      <c r="L4822" s="38" t="s">
        <v>2367</v>
      </c>
      <c r="M4822" s="38" t="s">
        <v>13</v>
      </c>
    </row>
    <row r="4823" spans="1:13" s="39" customFormat="1" ht="12.75" x14ac:dyDescent="0.2">
      <c r="A4823" s="33" t="s">
        <v>4761</v>
      </c>
      <c r="B4823" s="33" t="s">
        <v>581</v>
      </c>
      <c r="C4823" s="34">
        <v>10</v>
      </c>
      <c r="D4823" s="33" t="s">
        <v>90</v>
      </c>
      <c r="E4823" s="33" t="s">
        <v>4994</v>
      </c>
      <c r="F4823" s="35">
        <v>47131812</v>
      </c>
      <c r="G4823" s="33" t="s">
        <v>15072</v>
      </c>
      <c r="H4823" s="33">
        <v>5</v>
      </c>
      <c r="I4823" s="33">
        <v>3</v>
      </c>
      <c r="J4823" s="36">
        <v>35</v>
      </c>
      <c r="K4823" s="37">
        <v>311500</v>
      </c>
      <c r="L4823" s="38" t="s">
        <v>15</v>
      </c>
      <c r="M4823" s="38" t="s">
        <v>13</v>
      </c>
    </row>
    <row r="4824" spans="1:13" s="39" customFormat="1" ht="12.75" x14ac:dyDescent="0.2">
      <c r="A4824" s="33" t="s">
        <v>4761</v>
      </c>
      <c r="B4824" s="33" t="s">
        <v>581</v>
      </c>
      <c r="C4824" s="34">
        <v>10</v>
      </c>
      <c r="D4824" s="33" t="s">
        <v>90</v>
      </c>
      <c r="E4824" s="33" t="s">
        <v>4995</v>
      </c>
      <c r="F4824" s="35">
        <v>47131801</v>
      </c>
      <c r="G4824" s="33" t="s">
        <v>15072</v>
      </c>
      <c r="H4824" s="33">
        <v>5</v>
      </c>
      <c r="I4824" s="33">
        <v>3</v>
      </c>
      <c r="J4824" s="36">
        <v>50</v>
      </c>
      <c r="K4824" s="37">
        <v>773500</v>
      </c>
      <c r="L4824" s="38" t="s">
        <v>2367</v>
      </c>
      <c r="M4824" s="38" t="s">
        <v>13</v>
      </c>
    </row>
    <row r="4825" spans="1:13" s="39" customFormat="1" ht="12.75" x14ac:dyDescent="0.2">
      <c r="A4825" s="33" t="s">
        <v>4761</v>
      </c>
      <c r="B4825" s="33" t="s">
        <v>581</v>
      </c>
      <c r="C4825" s="34">
        <v>10</v>
      </c>
      <c r="D4825" s="33" t="s">
        <v>90</v>
      </c>
      <c r="E4825" s="33" t="s">
        <v>14148</v>
      </c>
      <c r="F4825" s="35">
        <v>47131801</v>
      </c>
      <c r="G4825" s="33" t="s">
        <v>15072</v>
      </c>
      <c r="H4825" s="33">
        <v>5</v>
      </c>
      <c r="I4825" s="33">
        <v>3</v>
      </c>
      <c r="J4825" s="36">
        <v>80</v>
      </c>
      <c r="K4825" s="37">
        <v>1112000</v>
      </c>
      <c r="L4825" s="38" t="s">
        <v>15</v>
      </c>
      <c r="M4825" s="38" t="s">
        <v>13</v>
      </c>
    </row>
    <row r="4826" spans="1:13" s="39" customFormat="1" ht="12.75" x14ac:dyDescent="0.2">
      <c r="A4826" s="33" t="s">
        <v>4761</v>
      </c>
      <c r="B4826" s="33" t="s">
        <v>581</v>
      </c>
      <c r="C4826" s="34">
        <v>10</v>
      </c>
      <c r="D4826" s="33" t="s">
        <v>90</v>
      </c>
      <c r="E4826" s="33" t="s">
        <v>4996</v>
      </c>
      <c r="F4826" s="35">
        <v>47131812</v>
      </c>
      <c r="G4826" s="33" t="s">
        <v>15072</v>
      </c>
      <c r="H4826" s="33">
        <v>5</v>
      </c>
      <c r="I4826" s="33">
        <v>3</v>
      </c>
      <c r="J4826" s="36">
        <v>2</v>
      </c>
      <c r="K4826" s="37">
        <v>22134</v>
      </c>
      <c r="L4826" s="38" t="s">
        <v>15</v>
      </c>
      <c r="M4826" s="38" t="s">
        <v>13</v>
      </c>
    </row>
    <row r="4827" spans="1:13" s="39" customFormat="1" ht="12.75" x14ac:dyDescent="0.2">
      <c r="A4827" s="33" t="s">
        <v>4761</v>
      </c>
      <c r="B4827" s="33" t="s">
        <v>581</v>
      </c>
      <c r="C4827" s="34">
        <v>10</v>
      </c>
      <c r="D4827" s="33" t="s">
        <v>90</v>
      </c>
      <c r="E4827" s="33" t="s">
        <v>4997</v>
      </c>
      <c r="F4827" s="35">
        <v>47131807</v>
      </c>
      <c r="G4827" s="33" t="s">
        <v>15072</v>
      </c>
      <c r="H4827" s="33">
        <v>5</v>
      </c>
      <c r="I4827" s="33">
        <v>3</v>
      </c>
      <c r="J4827" s="36">
        <v>5</v>
      </c>
      <c r="K4827" s="37">
        <v>129500</v>
      </c>
      <c r="L4827" s="38" t="s">
        <v>15</v>
      </c>
      <c r="M4827" s="38" t="s">
        <v>13</v>
      </c>
    </row>
    <row r="4828" spans="1:13" s="39" customFormat="1" ht="12.75" x14ac:dyDescent="0.2">
      <c r="A4828" s="33" t="s">
        <v>4761</v>
      </c>
      <c r="B4828" s="33" t="s">
        <v>581</v>
      </c>
      <c r="C4828" s="34">
        <v>10</v>
      </c>
      <c r="D4828" s="33" t="s">
        <v>90</v>
      </c>
      <c r="E4828" s="33" t="s">
        <v>4998</v>
      </c>
      <c r="F4828" s="35">
        <v>47131807</v>
      </c>
      <c r="G4828" s="33" t="s">
        <v>15072</v>
      </c>
      <c r="H4828" s="33">
        <v>5</v>
      </c>
      <c r="I4828" s="33">
        <v>3</v>
      </c>
      <c r="J4828" s="36">
        <v>50</v>
      </c>
      <c r="K4828" s="37">
        <v>325000</v>
      </c>
      <c r="L4828" s="38" t="s">
        <v>2367</v>
      </c>
      <c r="M4828" s="38" t="s">
        <v>13</v>
      </c>
    </row>
    <row r="4829" spans="1:13" s="39" customFormat="1" ht="12.75" x14ac:dyDescent="0.2">
      <c r="A4829" s="33" t="s">
        <v>4761</v>
      </c>
      <c r="B4829" s="33" t="s">
        <v>581</v>
      </c>
      <c r="C4829" s="34">
        <v>10</v>
      </c>
      <c r="D4829" s="33" t="s">
        <v>90</v>
      </c>
      <c r="E4829" s="33" t="s">
        <v>5000</v>
      </c>
      <c r="F4829" s="35">
        <v>47121701</v>
      </c>
      <c r="G4829" s="33" t="s">
        <v>15072</v>
      </c>
      <c r="H4829" s="33">
        <v>5</v>
      </c>
      <c r="I4829" s="33">
        <v>3</v>
      </c>
      <c r="J4829" s="36">
        <v>200</v>
      </c>
      <c r="K4829" s="37">
        <v>999600</v>
      </c>
      <c r="L4829" s="38" t="s">
        <v>15</v>
      </c>
      <c r="M4829" s="38" t="s">
        <v>13</v>
      </c>
    </row>
    <row r="4830" spans="1:13" s="39" customFormat="1" ht="12.75" x14ac:dyDescent="0.2">
      <c r="A4830" s="33" t="s">
        <v>4761</v>
      </c>
      <c r="B4830" s="33" t="s">
        <v>581</v>
      </c>
      <c r="C4830" s="34">
        <v>10</v>
      </c>
      <c r="D4830" s="33" t="s">
        <v>90</v>
      </c>
      <c r="E4830" s="33" t="s">
        <v>5001</v>
      </c>
      <c r="F4830" s="35">
        <v>47121701</v>
      </c>
      <c r="G4830" s="33" t="s">
        <v>15072</v>
      </c>
      <c r="H4830" s="33">
        <v>5</v>
      </c>
      <c r="I4830" s="33">
        <v>3</v>
      </c>
      <c r="J4830" s="36">
        <v>42</v>
      </c>
      <c r="K4830" s="37">
        <v>1014594</v>
      </c>
      <c r="L4830" s="38" t="s">
        <v>15</v>
      </c>
      <c r="M4830" s="38" t="s">
        <v>13</v>
      </c>
    </row>
    <row r="4831" spans="1:13" s="39" customFormat="1" ht="12.75" x14ac:dyDescent="0.2">
      <c r="A4831" s="33" t="s">
        <v>4761</v>
      </c>
      <c r="B4831" s="33" t="s">
        <v>581</v>
      </c>
      <c r="C4831" s="34">
        <v>10</v>
      </c>
      <c r="D4831" s="33" t="s">
        <v>90</v>
      </c>
      <c r="E4831" s="33" t="s">
        <v>5002</v>
      </c>
      <c r="F4831" s="35">
        <v>47121701</v>
      </c>
      <c r="G4831" s="33" t="s">
        <v>15072</v>
      </c>
      <c r="H4831" s="33">
        <v>5</v>
      </c>
      <c r="I4831" s="33">
        <v>3</v>
      </c>
      <c r="J4831" s="36">
        <v>20</v>
      </c>
      <c r="K4831" s="37">
        <v>483140</v>
      </c>
      <c r="L4831" s="38" t="s">
        <v>15</v>
      </c>
      <c r="M4831" s="38" t="s">
        <v>13</v>
      </c>
    </row>
    <row r="4832" spans="1:13" s="39" customFormat="1" ht="12.75" x14ac:dyDescent="0.2">
      <c r="A4832" s="33" t="s">
        <v>4761</v>
      </c>
      <c r="B4832" s="33" t="s">
        <v>581</v>
      </c>
      <c r="C4832" s="34">
        <v>10</v>
      </c>
      <c r="D4832" s="33" t="s">
        <v>90</v>
      </c>
      <c r="E4832" s="33" t="s">
        <v>5003</v>
      </c>
      <c r="F4832" s="35">
        <v>47121701</v>
      </c>
      <c r="G4832" s="33" t="s">
        <v>15072</v>
      </c>
      <c r="H4832" s="33">
        <v>5</v>
      </c>
      <c r="I4832" s="33">
        <v>3</v>
      </c>
      <c r="J4832" s="36">
        <v>200</v>
      </c>
      <c r="K4832" s="37">
        <v>1047200</v>
      </c>
      <c r="L4832" s="38" t="s">
        <v>15</v>
      </c>
      <c r="M4832" s="38" t="s">
        <v>13</v>
      </c>
    </row>
    <row r="4833" spans="1:13" s="39" customFormat="1" ht="12.75" x14ac:dyDescent="0.2">
      <c r="A4833" s="33" t="s">
        <v>4761</v>
      </c>
      <c r="B4833" s="33" t="s">
        <v>581</v>
      </c>
      <c r="C4833" s="34">
        <v>10</v>
      </c>
      <c r="D4833" s="33" t="s">
        <v>90</v>
      </c>
      <c r="E4833" s="33" t="s">
        <v>5004</v>
      </c>
      <c r="F4833" s="35">
        <v>47131501</v>
      </c>
      <c r="G4833" s="33" t="s">
        <v>15072</v>
      </c>
      <c r="H4833" s="33">
        <v>5</v>
      </c>
      <c r="I4833" s="33">
        <v>3</v>
      </c>
      <c r="J4833" s="36">
        <v>10</v>
      </c>
      <c r="K4833" s="37">
        <v>55930</v>
      </c>
      <c r="L4833" s="38" t="s">
        <v>2369</v>
      </c>
      <c r="M4833" s="38" t="s">
        <v>13</v>
      </c>
    </row>
    <row r="4834" spans="1:13" s="39" customFormat="1" ht="12.75" x14ac:dyDescent="0.2">
      <c r="A4834" s="33" t="s">
        <v>4761</v>
      </c>
      <c r="B4834" s="33" t="s">
        <v>581</v>
      </c>
      <c r="C4834" s="34">
        <v>10</v>
      </c>
      <c r="D4834" s="33" t="s">
        <v>90</v>
      </c>
      <c r="E4834" s="33" t="s">
        <v>5005</v>
      </c>
      <c r="F4834" s="35">
        <v>47121701</v>
      </c>
      <c r="G4834" s="33" t="s">
        <v>15072</v>
      </c>
      <c r="H4834" s="33">
        <v>5</v>
      </c>
      <c r="I4834" s="33">
        <v>3</v>
      </c>
      <c r="J4834" s="36">
        <v>200</v>
      </c>
      <c r="K4834" s="37">
        <v>666400</v>
      </c>
      <c r="L4834" s="38" t="s">
        <v>15</v>
      </c>
      <c r="M4834" s="38" t="s">
        <v>13</v>
      </c>
    </row>
    <row r="4835" spans="1:13" s="39" customFormat="1" ht="12.75" x14ac:dyDescent="0.2">
      <c r="A4835" s="33" t="s">
        <v>4761</v>
      </c>
      <c r="B4835" s="33" t="s">
        <v>581</v>
      </c>
      <c r="C4835" s="34">
        <v>10</v>
      </c>
      <c r="D4835" s="33" t="s">
        <v>90</v>
      </c>
      <c r="E4835" s="33" t="s">
        <v>5006</v>
      </c>
      <c r="F4835" s="35">
        <v>12181501</v>
      </c>
      <c r="G4835" s="33" t="s">
        <v>15072</v>
      </c>
      <c r="H4835" s="33">
        <v>5</v>
      </c>
      <c r="I4835" s="33">
        <v>3</v>
      </c>
      <c r="J4835" s="36">
        <v>5</v>
      </c>
      <c r="K4835" s="37">
        <v>155750</v>
      </c>
      <c r="L4835" s="38" t="s">
        <v>2367</v>
      </c>
      <c r="M4835" s="38" t="s">
        <v>13</v>
      </c>
    </row>
    <row r="4836" spans="1:13" s="39" customFormat="1" ht="12.75" x14ac:dyDescent="0.2">
      <c r="A4836" s="33" t="s">
        <v>4761</v>
      </c>
      <c r="B4836" s="33" t="s">
        <v>581</v>
      </c>
      <c r="C4836" s="34">
        <v>10</v>
      </c>
      <c r="D4836" s="33" t="s">
        <v>90</v>
      </c>
      <c r="E4836" s="33" t="s">
        <v>5007</v>
      </c>
      <c r="F4836" s="35">
        <v>47131605</v>
      </c>
      <c r="G4836" s="33" t="s">
        <v>15072</v>
      </c>
      <c r="H4836" s="33">
        <v>5</v>
      </c>
      <c r="I4836" s="33">
        <v>3</v>
      </c>
      <c r="J4836" s="36">
        <v>10</v>
      </c>
      <c r="K4836" s="37">
        <v>72590</v>
      </c>
      <c r="L4836" s="38" t="s">
        <v>15</v>
      </c>
      <c r="M4836" s="38" t="s">
        <v>13</v>
      </c>
    </row>
    <row r="4837" spans="1:13" s="39" customFormat="1" ht="12.75" x14ac:dyDescent="0.2">
      <c r="A4837" s="33" t="s">
        <v>4761</v>
      </c>
      <c r="B4837" s="33" t="s">
        <v>581</v>
      </c>
      <c r="C4837" s="34">
        <v>10</v>
      </c>
      <c r="D4837" s="33" t="s">
        <v>90</v>
      </c>
      <c r="E4837" s="33" t="s">
        <v>5008</v>
      </c>
      <c r="F4837" s="35">
        <v>53131503</v>
      </c>
      <c r="G4837" s="33" t="s">
        <v>15072</v>
      </c>
      <c r="H4837" s="33">
        <v>5</v>
      </c>
      <c r="I4837" s="33">
        <v>3</v>
      </c>
      <c r="J4837" s="36">
        <v>10</v>
      </c>
      <c r="K4837" s="37">
        <v>12260</v>
      </c>
      <c r="L4837" s="38" t="s">
        <v>15</v>
      </c>
      <c r="M4837" s="38" t="s">
        <v>13</v>
      </c>
    </row>
    <row r="4838" spans="1:13" s="39" customFormat="1" ht="12.75" x14ac:dyDescent="0.2">
      <c r="A4838" s="33" t="s">
        <v>4761</v>
      </c>
      <c r="B4838" s="33" t="s">
        <v>581</v>
      </c>
      <c r="C4838" s="34">
        <v>10</v>
      </c>
      <c r="D4838" s="33" t="s">
        <v>90</v>
      </c>
      <c r="E4838" s="33" t="s">
        <v>5009</v>
      </c>
      <c r="F4838" s="35">
        <v>47131605</v>
      </c>
      <c r="G4838" s="33" t="s">
        <v>15072</v>
      </c>
      <c r="H4838" s="33">
        <v>5</v>
      </c>
      <c r="I4838" s="33">
        <v>3</v>
      </c>
      <c r="J4838" s="36">
        <v>10</v>
      </c>
      <c r="K4838" s="37">
        <v>98000</v>
      </c>
      <c r="L4838" s="38" t="s">
        <v>15</v>
      </c>
      <c r="M4838" s="38" t="s">
        <v>13</v>
      </c>
    </row>
    <row r="4839" spans="1:13" s="39" customFormat="1" ht="12.75" x14ac:dyDescent="0.2">
      <c r="A4839" s="33" t="s">
        <v>4761</v>
      </c>
      <c r="B4839" s="33" t="s">
        <v>581</v>
      </c>
      <c r="C4839" s="34">
        <v>10</v>
      </c>
      <c r="D4839" s="33" t="s">
        <v>90</v>
      </c>
      <c r="E4839" s="33" t="s">
        <v>5010</v>
      </c>
      <c r="F4839" s="35">
        <v>42151909</v>
      </c>
      <c r="G4839" s="33" t="s">
        <v>15072</v>
      </c>
      <c r="H4839" s="33">
        <v>5</v>
      </c>
      <c r="I4839" s="33">
        <v>3</v>
      </c>
      <c r="J4839" s="36">
        <v>7</v>
      </c>
      <c r="K4839" s="37">
        <v>69300</v>
      </c>
      <c r="L4839" s="38" t="s">
        <v>15</v>
      </c>
      <c r="M4839" s="38" t="s">
        <v>13</v>
      </c>
    </row>
    <row r="4840" spans="1:13" s="39" customFormat="1" ht="12.75" x14ac:dyDescent="0.2">
      <c r="A4840" s="33" t="s">
        <v>4761</v>
      </c>
      <c r="B4840" s="33" t="s">
        <v>581</v>
      </c>
      <c r="C4840" s="34">
        <v>10</v>
      </c>
      <c r="D4840" s="33" t="s">
        <v>90</v>
      </c>
      <c r="E4840" s="33" t="s">
        <v>5013</v>
      </c>
      <c r="F4840" s="35">
        <v>47131821</v>
      </c>
      <c r="G4840" s="33" t="s">
        <v>15072</v>
      </c>
      <c r="H4840" s="33">
        <v>5</v>
      </c>
      <c r="I4840" s="33">
        <v>3</v>
      </c>
      <c r="J4840" s="36">
        <v>6</v>
      </c>
      <c r="K4840" s="37">
        <v>716856</v>
      </c>
      <c r="L4840" s="38" t="s">
        <v>15</v>
      </c>
      <c r="M4840" s="38" t="s">
        <v>13</v>
      </c>
    </row>
    <row r="4841" spans="1:13" s="39" customFormat="1" ht="12.75" x14ac:dyDescent="0.2">
      <c r="A4841" s="33" t="s">
        <v>4761</v>
      </c>
      <c r="B4841" s="33" t="s">
        <v>581</v>
      </c>
      <c r="C4841" s="34">
        <v>10</v>
      </c>
      <c r="D4841" s="33" t="s">
        <v>90</v>
      </c>
      <c r="E4841" s="33" t="s">
        <v>5014</v>
      </c>
      <c r="F4841" s="35">
        <v>47131821</v>
      </c>
      <c r="G4841" s="33" t="s">
        <v>15072</v>
      </c>
      <c r="H4841" s="33">
        <v>5</v>
      </c>
      <c r="I4841" s="33">
        <v>3</v>
      </c>
      <c r="J4841" s="36">
        <v>10</v>
      </c>
      <c r="K4841" s="37">
        <v>135000</v>
      </c>
      <c r="L4841" s="38" t="s">
        <v>2367</v>
      </c>
      <c r="M4841" s="38" t="s">
        <v>13</v>
      </c>
    </row>
    <row r="4842" spans="1:13" s="39" customFormat="1" ht="12.75" x14ac:dyDescent="0.2">
      <c r="A4842" s="33" t="s">
        <v>4761</v>
      </c>
      <c r="B4842" s="33" t="s">
        <v>581</v>
      </c>
      <c r="C4842" s="34">
        <v>10</v>
      </c>
      <c r="D4842" s="33" t="s">
        <v>90</v>
      </c>
      <c r="E4842" s="33" t="s">
        <v>2636</v>
      </c>
      <c r="F4842" s="35">
        <v>47131604</v>
      </c>
      <c r="G4842" s="33" t="s">
        <v>15072</v>
      </c>
      <c r="H4842" s="33">
        <v>5</v>
      </c>
      <c r="I4842" s="33">
        <v>3</v>
      </c>
      <c r="J4842" s="36">
        <v>15</v>
      </c>
      <c r="K4842" s="37">
        <v>118500</v>
      </c>
      <c r="L4842" s="38" t="s">
        <v>15</v>
      </c>
      <c r="M4842" s="38" t="s">
        <v>13</v>
      </c>
    </row>
    <row r="4843" spans="1:13" s="39" customFormat="1" ht="12.75" x14ac:dyDescent="0.2">
      <c r="A4843" s="33" t="s">
        <v>4761</v>
      </c>
      <c r="B4843" s="33" t="s">
        <v>581</v>
      </c>
      <c r="C4843" s="34">
        <v>10</v>
      </c>
      <c r="D4843" s="33" t="s">
        <v>90</v>
      </c>
      <c r="E4843" s="33" t="s">
        <v>5018</v>
      </c>
      <c r="F4843" s="35">
        <v>46181504</v>
      </c>
      <c r="G4843" s="33" t="s">
        <v>15072</v>
      </c>
      <c r="H4843" s="33">
        <v>5</v>
      </c>
      <c r="I4843" s="33">
        <v>3</v>
      </c>
      <c r="J4843" s="36">
        <v>60</v>
      </c>
      <c r="K4843" s="37">
        <v>271320</v>
      </c>
      <c r="L4843" s="38" t="s">
        <v>15</v>
      </c>
      <c r="M4843" s="38" t="s">
        <v>13</v>
      </c>
    </row>
    <row r="4844" spans="1:13" s="39" customFormat="1" ht="12.75" x14ac:dyDescent="0.2">
      <c r="A4844" s="33" t="s">
        <v>4761</v>
      </c>
      <c r="B4844" s="33" t="s">
        <v>581</v>
      </c>
      <c r="C4844" s="34">
        <v>10</v>
      </c>
      <c r="D4844" s="33" t="s">
        <v>90</v>
      </c>
      <c r="E4844" s="33" t="s">
        <v>5020</v>
      </c>
      <c r="F4844" s="35">
        <v>47131807</v>
      </c>
      <c r="G4844" s="33" t="s">
        <v>15072</v>
      </c>
      <c r="H4844" s="33">
        <v>5</v>
      </c>
      <c r="I4844" s="33">
        <v>3</v>
      </c>
      <c r="J4844" s="36">
        <v>5</v>
      </c>
      <c r="K4844" s="37">
        <v>370685</v>
      </c>
      <c r="L4844" s="38" t="s">
        <v>15</v>
      </c>
      <c r="M4844" s="38" t="s">
        <v>13</v>
      </c>
    </row>
    <row r="4845" spans="1:13" s="39" customFormat="1" ht="12.75" x14ac:dyDescent="0.2">
      <c r="A4845" s="33" t="s">
        <v>4761</v>
      </c>
      <c r="B4845" s="33" t="s">
        <v>581</v>
      </c>
      <c r="C4845" s="34">
        <v>10</v>
      </c>
      <c r="D4845" s="33" t="s">
        <v>90</v>
      </c>
      <c r="E4845" s="33" t="s">
        <v>5021</v>
      </c>
      <c r="F4845" s="35">
        <v>53131608</v>
      </c>
      <c r="G4845" s="33" t="s">
        <v>15072</v>
      </c>
      <c r="H4845" s="33">
        <v>5</v>
      </c>
      <c r="I4845" s="33">
        <v>3</v>
      </c>
      <c r="J4845" s="36">
        <v>3</v>
      </c>
      <c r="K4845" s="37">
        <v>12300</v>
      </c>
      <c r="L4845" s="38" t="s">
        <v>15</v>
      </c>
      <c r="M4845" s="38" t="s">
        <v>13</v>
      </c>
    </row>
    <row r="4846" spans="1:13" s="39" customFormat="1" ht="12.75" x14ac:dyDescent="0.2">
      <c r="A4846" s="33" t="s">
        <v>4761</v>
      </c>
      <c r="B4846" s="33" t="s">
        <v>581</v>
      </c>
      <c r="C4846" s="34">
        <v>10</v>
      </c>
      <c r="D4846" s="33" t="s">
        <v>90</v>
      </c>
      <c r="E4846" s="33" t="s">
        <v>5022</v>
      </c>
      <c r="F4846" s="35">
        <v>53131608</v>
      </c>
      <c r="G4846" s="33" t="s">
        <v>15072</v>
      </c>
      <c r="H4846" s="33">
        <v>5</v>
      </c>
      <c r="I4846" s="33">
        <v>3</v>
      </c>
      <c r="J4846" s="36">
        <v>242</v>
      </c>
      <c r="K4846" s="37">
        <v>7675669</v>
      </c>
      <c r="L4846" s="38" t="s">
        <v>15</v>
      </c>
      <c r="M4846" s="38" t="s">
        <v>13</v>
      </c>
    </row>
    <row r="4847" spans="1:13" s="39" customFormat="1" ht="12.75" x14ac:dyDescent="0.2">
      <c r="A4847" s="33" t="s">
        <v>4761</v>
      </c>
      <c r="B4847" s="33" t="s">
        <v>581</v>
      </c>
      <c r="C4847" s="34">
        <v>10</v>
      </c>
      <c r="D4847" s="33" t="s">
        <v>90</v>
      </c>
      <c r="E4847" s="33" t="s">
        <v>5023</v>
      </c>
      <c r="F4847" s="35">
        <v>53131608</v>
      </c>
      <c r="G4847" s="33" t="s">
        <v>15072</v>
      </c>
      <c r="H4847" s="33">
        <v>5</v>
      </c>
      <c r="I4847" s="33">
        <v>3</v>
      </c>
      <c r="J4847" s="36">
        <v>50</v>
      </c>
      <c r="K4847" s="37">
        <v>380000</v>
      </c>
      <c r="L4847" s="38" t="s">
        <v>15</v>
      </c>
      <c r="M4847" s="38" t="s">
        <v>13</v>
      </c>
    </row>
    <row r="4848" spans="1:13" s="39" customFormat="1" ht="12.75" x14ac:dyDescent="0.2">
      <c r="A4848" s="33" t="s">
        <v>4761</v>
      </c>
      <c r="B4848" s="33" t="s">
        <v>581</v>
      </c>
      <c r="C4848" s="34">
        <v>10</v>
      </c>
      <c r="D4848" s="33" t="s">
        <v>90</v>
      </c>
      <c r="E4848" s="33" t="s">
        <v>5024</v>
      </c>
      <c r="F4848" s="35">
        <v>53131608</v>
      </c>
      <c r="G4848" s="33" t="s">
        <v>15072</v>
      </c>
      <c r="H4848" s="33">
        <v>5</v>
      </c>
      <c r="I4848" s="33">
        <v>3</v>
      </c>
      <c r="J4848" s="36">
        <v>8</v>
      </c>
      <c r="K4848" s="37">
        <v>151200</v>
      </c>
      <c r="L4848" s="38" t="s">
        <v>2367</v>
      </c>
      <c r="M4848" s="38" t="s">
        <v>13</v>
      </c>
    </row>
    <row r="4849" spans="1:13" s="39" customFormat="1" ht="12.75" x14ac:dyDescent="0.2">
      <c r="A4849" s="33" t="s">
        <v>4761</v>
      </c>
      <c r="B4849" s="33" t="s">
        <v>581</v>
      </c>
      <c r="C4849" s="34">
        <v>10</v>
      </c>
      <c r="D4849" s="33" t="s">
        <v>90</v>
      </c>
      <c r="E4849" s="33" t="s">
        <v>5028</v>
      </c>
      <c r="F4849" s="35">
        <v>53131608</v>
      </c>
      <c r="G4849" s="33" t="s">
        <v>15072</v>
      </c>
      <c r="H4849" s="33">
        <v>5</v>
      </c>
      <c r="I4849" s="33">
        <v>3</v>
      </c>
      <c r="J4849" s="36">
        <v>30</v>
      </c>
      <c r="K4849" s="37">
        <v>408000</v>
      </c>
      <c r="L4849" s="38" t="s">
        <v>15</v>
      </c>
      <c r="M4849" s="38" t="s">
        <v>13</v>
      </c>
    </row>
    <row r="4850" spans="1:13" s="39" customFormat="1" ht="12.75" x14ac:dyDescent="0.2">
      <c r="A4850" s="33" t="s">
        <v>4761</v>
      </c>
      <c r="B4850" s="33" t="s">
        <v>581</v>
      </c>
      <c r="C4850" s="34">
        <v>10</v>
      </c>
      <c r="D4850" s="33" t="s">
        <v>90</v>
      </c>
      <c r="E4850" s="33" t="s">
        <v>5029</v>
      </c>
      <c r="F4850" s="35">
        <v>47131824</v>
      </c>
      <c r="G4850" s="33" t="s">
        <v>15072</v>
      </c>
      <c r="H4850" s="33">
        <v>5</v>
      </c>
      <c r="I4850" s="33">
        <v>3</v>
      </c>
      <c r="J4850" s="36">
        <v>16</v>
      </c>
      <c r="K4850" s="37">
        <v>175200</v>
      </c>
      <c r="L4850" s="38" t="s">
        <v>2367</v>
      </c>
      <c r="M4850" s="38" t="s">
        <v>13</v>
      </c>
    </row>
    <row r="4851" spans="1:13" s="39" customFormat="1" ht="12.75" x14ac:dyDescent="0.2">
      <c r="A4851" s="33" t="s">
        <v>4761</v>
      </c>
      <c r="B4851" s="33" t="s">
        <v>581</v>
      </c>
      <c r="C4851" s="34">
        <v>10</v>
      </c>
      <c r="D4851" s="33" t="s">
        <v>90</v>
      </c>
      <c r="E4851" s="33" t="s">
        <v>5030</v>
      </c>
      <c r="F4851" s="35">
        <v>47131830</v>
      </c>
      <c r="G4851" s="33" t="s">
        <v>15072</v>
      </c>
      <c r="H4851" s="33">
        <v>5</v>
      </c>
      <c r="I4851" s="33">
        <v>3</v>
      </c>
      <c r="J4851" s="36">
        <v>3</v>
      </c>
      <c r="K4851" s="37">
        <v>19992</v>
      </c>
      <c r="L4851" s="38" t="s">
        <v>15</v>
      </c>
      <c r="M4851" s="38" t="s">
        <v>13</v>
      </c>
    </row>
    <row r="4852" spans="1:13" s="39" customFormat="1" ht="12.75" x14ac:dyDescent="0.2">
      <c r="A4852" s="33" t="s">
        <v>4761</v>
      </c>
      <c r="B4852" s="33" t="s">
        <v>581</v>
      </c>
      <c r="C4852" s="34">
        <v>10</v>
      </c>
      <c r="D4852" s="33" t="s">
        <v>90</v>
      </c>
      <c r="E4852" s="33" t="s">
        <v>5031</v>
      </c>
      <c r="F4852" s="35">
        <v>14111704</v>
      </c>
      <c r="G4852" s="33" t="s">
        <v>15072</v>
      </c>
      <c r="H4852" s="33">
        <v>5</v>
      </c>
      <c r="I4852" s="33">
        <v>3</v>
      </c>
      <c r="J4852" s="36">
        <v>30</v>
      </c>
      <c r="K4852" s="37">
        <v>903210</v>
      </c>
      <c r="L4852" s="38" t="s">
        <v>15</v>
      </c>
      <c r="M4852" s="38" t="s">
        <v>13</v>
      </c>
    </row>
    <row r="4853" spans="1:13" s="39" customFormat="1" ht="12.75" x14ac:dyDescent="0.2">
      <c r="A4853" s="33" t="s">
        <v>4761</v>
      </c>
      <c r="B4853" s="33" t="s">
        <v>581</v>
      </c>
      <c r="C4853" s="34">
        <v>10</v>
      </c>
      <c r="D4853" s="33" t="s">
        <v>90</v>
      </c>
      <c r="E4853" s="33" t="s">
        <v>5032</v>
      </c>
      <c r="F4853" s="35">
        <v>14111704</v>
      </c>
      <c r="G4853" s="33" t="s">
        <v>15072</v>
      </c>
      <c r="H4853" s="33">
        <v>5</v>
      </c>
      <c r="I4853" s="33">
        <v>3</v>
      </c>
      <c r="J4853" s="36">
        <v>5</v>
      </c>
      <c r="K4853" s="37">
        <v>109750</v>
      </c>
      <c r="L4853" s="38" t="s">
        <v>15</v>
      </c>
      <c r="M4853" s="38" t="s">
        <v>13</v>
      </c>
    </row>
    <row r="4854" spans="1:13" s="39" customFormat="1" ht="12.75" x14ac:dyDescent="0.2">
      <c r="A4854" s="33" t="s">
        <v>4761</v>
      </c>
      <c r="B4854" s="33" t="s">
        <v>581</v>
      </c>
      <c r="C4854" s="34">
        <v>10</v>
      </c>
      <c r="D4854" s="33" t="s">
        <v>90</v>
      </c>
      <c r="E4854" s="33" t="s">
        <v>5033</v>
      </c>
      <c r="F4854" s="35">
        <v>47131603</v>
      </c>
      <c r="G4854" s="33" t="s">
        <v>15072</v>
      </c>
      <c r="H4854" s="33">
        <v>5</v>
      </c>
      <c r="I4854" s="33">
        <v>3</v>
      </c>
      <c r="J4854" s="36">
        <v>100</v>
      </c>
      <c r="K4854" s="37">
        <v>130900</v>
      </c>
      <c r="L4854" s="38" t="s">
        <v>15</v>
      </c>
      <c r="M4854" s="38" t="s">
        <v>13</v>
      </c>
    </row>
    <row r="4855" spans="1:13" s="39" customFormat="1" ht="12.75" x14ac:dyDescent="0.2">
      <c r="A4855" s="33" t="s">
        <v>4761</v>
      </c>
      <c r="B4855" s="33" t="s">
        <v>581</v>
      </c>
      <c r="C4855" s="34">
        <v>10</v>
      </c>
      <c r="D4855" s="33" t="s">
        <v>90</v>
      </c>
      <c r="E4855" s="33" t="s">
        <v>5034</v>
      </c>
      <c r="F4855" s="35">
        <v>47131611</v>
      </c>
      <c r="G4855" s="33" t="s">
        <v>15072</v>
      </c>
      <c r="H4855" s="33">
        <v>5</v>
      </c>
      <c r="I4855" s="33">
        <v>3</v>
      </c>
      <c r="J4855" s="36">
        <v>4</v>
      </c>
      <c r="K4855" s="37">
        <v>18564</v>
      </c>
      <c r="L4855" s="38" t="s">
        <v>15</v>
      </c>
      <c r="M4855" s="38" t="s">
        <v>13</v>
      </c>
    </row>
    <row r="4856" spans="1:13" s="39" customFormat="1" ht="12.75" x14ac:dyDescent="0.2">
      <c r="A4856" s="33" t="s">
        <v>4761</v>
      </c>
      <c r="B4856" s="33" t="s">
        <v>581</v>
      </c>
      <c r="C4856" s="34">
        <v>10</v>
      </c>
      <c r="D4856" s="33" t="s">
        <v>90</v>
      </c>
      <c r="E4856" s="33" t="s">
        <v>5038</v>
      </c>
      <c r="F4856" s="35">
        <v>47131600</v>
      </c>
      <c r="G4856" s="33" t="s">
        <v>15072</v>
      </c>
      <c r="H4856" s="33">
        <v>5</v>
      </c>
      <c r="I4856" s="33">
        <v>3</v>
      </c>
      <c r="J4856" s="36">
        <v>1</v>
      </c>
      <c r="K4856" s="37">
        <v>14280</v>
      </c>
      <c r="L4856" s="38" t="s">
        <v>15</v>
      </c>
      <c r="M4856" s="38" t="s">
        <v>13</v>
      </c>
    </row>
    <row r="4857" spans="1:13" s="39" customFormat="1" ht="12.75" x14ac:dyDescent="0.2">
      <c r="A4857" s="33" t="s">
        <v>4761</v>
      </c>
      <c r="B4857" s="33" t="s">
        <v>581</v>
      </c>
      <c r="C4857" s="34">
        <v>10</v>
      </c>
      <c r="D4857" s="33" t="s">
        <v>90</v>
      </c>
      <c r="E4857" s="33" t="s">
        <v>5039</v>
      </c>
      <c r="F4857" s="35">
        <v>47131827</v>
      </c>
      <c r="G4857" s="33" t="s">
        <v>15072</v>
      </c>
      <c r="H4857" s="33">
        <v>5</v>
      </c>
      <c r="I4857" s="33">
        <v>3</v>
      </c>
      <c r="J4857" s="36">
        <v>3</v>
      </c>
      <c r="K4857" s="37">
        <v>90678</v>
      </c>
      <c r="L4857" s="38" t="s">
        <v>2367</v>
      </c>
      <c r="M4857" s="38" t="s">
        <v>13</v>
      </c>
    </row>
    <row r="4858" spans="1:13" s="39" customFormat="1" ht="12.75" x14ac:dyDescent="0.2">
      <c r="A4858" s="33" t="s">
        <v>4761</v>
      </c>
      <c r="B4858" s="33" t="s">
        <v>581</v>
      </c>
      <c r="C4858" s="34">
        <v>10</v>
      </c>
      <c r="D4858" s="33" t="s">
        <v>90</v>
      </c>
      <c r="E4858" s="33" t="s">
        <v>5040</v>
      </c>
      <c r="F4858" s="35">
        <v>52121704</v>
      </c>
      <c r="G4858" s="33" t="s">
        <v>15072</v>
      </c>
      <c r="H4858" s="33">
        <v>5</v>
      </c>
      <c r="I4858" s="33">
        <v>3</v>
      </c>
      <c r="J4858" s="36">
        <v>50</v>
      </c>
      <c r="K4858" s="37">
        <v>245000</v>
      </c>
      <c r="L4858" s="38" t="s">
        <v>15</v>
      </c>
      <c r="M4858" s="38" t="s">
        <v>13</v>
      </c>
    </row>
    <row r="4859" spans="1:13" s="39" customFormat="1" ht="12.75" x14ac:dyDescent="0.2">
      <c r="A4859" s="33" t="s">
        <v>4761</v>
      </c>
      <c r="B4859" s="33" t="s">
        <v>581</v>
      </c>
      <c r="C4859" s="34">
        <v>10</v>
      </c>
      <c r="D4859" s="33" t="s">
        <v>90</v>
      </c>
      <c r="E4859" s="33" t="s">
        <v>5041</v>
      </c>
      <c r="F4859" s="35">
        <v>52121701</v>
      </c>
      <c r="G4859" s="33" t="s">
        <v>15072</v>
      </c>
      <c r="H4859" s="33">
        <v>5</v>
      </c>
      <c r="I4859" s="33">
        <v>3</v>
      </c>
      <c r="J4859" s="36">
        <v>10</v>
      </c>
      <c r="K4859" s="37">
        <v>63070</v>
      </c>
      <c r="L4859" s="38" t="s">
        <v>15</v>
      </c>
      <c r="M4859" s="38" t="s">
        <v>13</v>
      </c>
    </row>
    <row r="4860" spans="1:13" s="39" customFormat="1" ht="12.75" x14ac:dyDescent="0.2">
      <c r="A4860" s="33" t="s">
        <v>4761</v>
      </c>
      <c r="B4860" s="33" t="s">
        <v>581</v>
      </c>
      <c r="C4860" s="34">
        <v>10</v>
      </c>
      <c r="D4860" s="33" t="s">
        <v>90</v>
      </c>
      <c r="E4860" s="33" t="s">
        <v>5042</v>
      </c>
      <c r="F4860" s="35">
        <v>47131618</v>
      </c>
      <c r="G4860" s="33" t="s">
        <v>15072</v>
      </c>
      <c r="H4860" s="33">
        <v>5</v>
      </c>
      <c r="I4860" s="33">
        <v>3</v>
      </c>
      <c r="J4860" s="36">
        <v>50</v>
      </c>
      <c r="K4860" s="37">
        <v>434350</v>
      </c>
      <c r="L4860" s="38" t="s">
        <v>15</v>
      </c>
      <c r="M4860" s="38" t="s">
        <v>13</v>
      </c>
    </row>
    <row r="4861" spans="1:13" s="39" customFormat="1" ht="12.75" x14ac:dyDescent="0.2">
      <c r="A4861" s="33" t="s">
        <v>4761</v>
      </c>
      <c r="B4861" s="33" t="s">
        <v>581</v>
      </c>
      <c r="C4861" s="34">
        <v>10</v>
      </c>
      <c r="D4861" s="33" t="s">
        <v>90</v>
      </c>
      <c r="E4861" s="33" t="s">
        <v>5044</v>
      </c>
      <c r="F4861" s="35">
        <v>40141742</v>
      </c>
      <c r="G4861" s="33" t="s">
        <v>15072</v>
      </c>
      <c r="H4861" s="33">
        <v>5</v>
      </c>
      <c r="I4861" s="33">
        <v>3</v>
      </c>
      <c r="J4861" s="36">
        <v>5</v>
      </c>
      <c r="K4861" s="37">
        <v>8925</v>
      </c>
      <c r="L4861" s="38" t="s">
        <v>15</v>
      </c>
      <c r="M4861" s="38" t="s">
        <v>13</v>
      </c>
    </row>
    <row r="4862" spans="1:13" s="39" customFormat="1" ht="12.75" x14ac:dyDescent="0.2">
      <c r="A4862" s="33" t="s">
        <v>4761</v>
      </c>
      <c r="B4862" s="33" t="s">
        <v>581</v>
      </c>
      <c r="C4862" s="34">
        <v>10</v>
      </c>
      <c r="D4862" s="33" t="s">
        <v>90</v>
      </c>
      <c r="E4862" s="33" t="s">
        <v>5045</v>
      </c>
      <c r="F4862" s="35">
        <v>47121804</v>
      </c>
      <c r="G4862" s="33" t="s">
        <v>15072</v>
      </c>
      <c r="H4862" s="33">
        <v>5</v>
      </c>
      <c r="I4862" s="33">
        <v>3</v>
      </c>
      <c r="J4862" s="36">
        <v>3</v>
      </c>
      <c r="K4862" s="37">
        <v>46053</v>
      </c>
      <c r="L4862" s="38" t="s">
        <v>15</v>
      </c>
      <c r="M4862" s="38" t="s">
        <v>13</v>
      </c>
    </row>
    <row r="4863" spans="1:13" s="39" customFormat="1" ht="12.75" x14ac:dyDescent="0.2">
      <c r="A4863" s="33" t="s">
        <v>4761</v>
      </c>
      <c r="B4863" s="33" t="s">
        <v>582</v>
      </c>
      <c r="C4863" s="34">
        <v>10</v>
      </c>
      <c r="D4863" s="33" t="s">
        <v>34</v>
      </c>
      <c r="E4863" s="33" t="s">
        <v>5068</v>
      </c>
      <c r="F4863" s="35">
        <v>27121802</v>
      </c>
      <c r="G4863" s="33" t="s">
        <v>15071</v>
      </c>
      <c r="H4863" s="33">
        <v>3</v>
      </c>
      <c r="I4863" s="33">
        <v>2</v>
      </c>
      <c r="J4863" s="36">
        <v>1</v>
      </c>
      <c r="K4863" s="37">
        <v>1309000</v>
      </c>
      <c r="L4863" s="38" t="s">
        <v>15</v>
      </c>
      <c r="M4863" s="38" t="s">
        <v>13</v>
      </c>
    </row>
    <row r="4864" spans="1:13" s="39" customFormat="1" ht="12.75" x14ac:dyDescent="0.2">
      <c r="A4864" s="33" t="s">
        <v>4761</v>
      </c>
      <c r="B4864" s="33" t="s">
        <v>582</v>
      </c>
      <c r="C4864" s="34">
        <v>10</v>
      </c>
      <c r="D4864" s="33" t="s">
        <v>34</v>
      </c>
      <c r="E4864" s="33" t="s">
        <v>5069</v>
      </c>
      <c r="F4864" s="35">
        <v>27121802</v>
      </c>
      <c r="G4864" s="33" t="s">
        <v>15071</v>
      </c>
      <c r="H4864" s="33">
        <v>3</v>
      </c>
      <c r="I4864" s="33">
        <v>2</v>
      </c>
      <c r="J4864" s="36">
        <v>2</v>
      </c>
      <c r="K4864" s="37">
        <v>1428000</v>
      </c>
      <c r="L4864" s="38" t="s">
        <v>15</v>
      </c>
      <c r="M4864" s="38" t="s">
        <v>13</v>
      </c>
    </row>
    <row r="4865" spans="1:13" s="39" customFormat="1" ht="12.75" x14ac:dyDescent="0.2">
      <c r="A4865" s="33" t="s">
        <v>4761</v>
      </c>
      <c r="B4865" s="33" t="s">
        <v>582</v>
      </c>
      <c r="C4865" s="34">
        <v>10</v>
      </c>
      <c r="D4865" s="33" t="s">
        <v>34</v>
      </c>
      <c r="E4865" s="33" t="s">
        <v>5070</v>
      </c>
      <c r="F4865" s="35">
        <v>27112842</v>
      </c>
      <c r="G4865" s="33" t="s">
        <v>15071</v>
      </c>
      <c r="H4865" s="33">
        <v>4</v>
      </c>
      <c r="I4865" s="33">
        <v>2</v>
      </c>
      <c r="J4865" s="36">
        <v>4</v>
      </c>
      <c r="K4865" s="37">
        <v>259492.88</v>
      </c>
      <c r="L4865" s="38" t="s">
        <v>15</v>
      </c>
      <c r="M4865" s="38" t="s">
        <v>13</v>
      </c>
    </row>
    <row r="4866" spans="1:13" s="39" customFormat="1" ht="12.75" x14ac:dyDescent="0.2">
      <c r="A4866" s="33" t="s">
        <v>4761</v>
      </c>
      <c r="B4866" s="33" t="s">
        <v>582</v>
      </c>
      <c r="C4866" s="34">
        <v>10</v>
      </c>
      <c r="D4866" s="33" t="s">
        <v>34</v>
      </c>
      <c r="E4866" s="33" t="s">
        <v>5071</v>
      </c>
      <c r="F4866" s="35">
        <v>27112842</v>
      </c>
      <c r="G4866" s="33" t="s">
        <v>15071</v>
      </c>
      <c r="H4866" s="33">
        <v>4</v>
      </c>
      <c r="I4866" s="33">
        <v>2</v>
      </c>
      <c r="J4866" s="36">
        <v>2</v>
      </c>
      <c r="K4866" s="37">
        <v>111211.64</v>
      </c>
      <c r="L4866" s="38" t="s">
        <v>15</v>
      </c>
      <c r="M4866" s="38" t="s">
        <v>13</v>
      </c>
    </row>
    <row r="4867" spans="1:13" s="39" customFormat="1" ht="12.75" x14ac:dyDescent="0.2">
      <c r="A4867" s="33" t="s">
        <v>4761</v>
      </c>
      <c r="B4867" s="33" t="s">
        <v>582</v>
      </c>
      <c r="C4867" s="34">
        <v>10</v>
      </c>
      <c r="D4867" s="33" t="s">
        <v>34</v>
      </c>
      <c r="E4867" s="33" t="s">
        <v>5072</v>
      </c>
      <c r="F4867" s="35">
        <v>25170000</v>
      </c>
      <c r="G4867" s="33" t="s">
        <v>15072</v>
      </c>
      <c r="H4867" s="33">
        <v>2</v>
      </c>
      <c r="I4867" s="33">
        <v>6</v>
      </c>
      <c r="J4867" s="36">
        <v>1</v>
      </c>
      <c r="K4867" s="37">
        <v>25000000</v>
      </c>
      <c r="L4867" s="38" t="s">
        <v>12</v>
      </c>
      <c r="M4867" s="38" t="s">
        <v>13</v>
      </c>
    </row>
    <row r="4868" spans="1:13" s="39" customFormat="1" ht="12.75" x14ac:dyDescent="0.2">
      <c r="A4868" s="33" t="s">
        <v>4761</v>
      </c>
      <c r="B4868" s="33" t="s">
        <v>582</v>
      </c>
      <c r="C4868" s="34">
        <v>10</v>
      </c>
      <c r="D4868" s="33" t="s">
        <v>34</v>
      </c>
      <c r="E4868" s="33" t="s">
        <v>5073</v>
      </c>
      <c r="F4868" s="35">
        <v>40101701</v>
      </c>
      <c r="G4868" s="33" t="s">
        <v>15071</v>
      </c>
      <c r="H4868" s="33">
        <v>3</v>
      </c>
      <c r="I4868" s="33">
        <v>6</v>
      </c>
      <c r="J4868" s="36">
        <v>1</v>
      </c>
      <c r="K4868" s="37">
        <v>1328432</v>
      </c>
      <c r="L4868" s="38" t="s">
        <v>12</v>
      </c>
      <c r="M4868" s="38" t="s">
        <v>13</v>
      </c>
    </row>
    <row r="4869" spans="1:13" s="39" customFormat="1" ht="12.75" x14ac:dyDescent="0.2">
      <c r="A4869" s="33" t="s">
        <v>4761</v>
      </c>
      <c r="B4869" s="33" t="s">
        <v>582</v>
      </c>
      <c r="C4869" s="34">
        <v>10</v>
      </c>
      <c r="D4869" s="33" t="s">
        <v>34</v>
      </c>
      <c r="E4869" s="33" t="s">
        <v>5074</v>
      </c>
      <c r="F4869" s="35">
        <v>26111711</v>
      </c>
      <c r="G4869" s="33" t="s">
        <v>15071</v>
      </c>
      <c r="H4869" s="33">
        <v>4</v>
      </c>
      <c r="I4869" s="33">
        <v>2</v>
      </c>
      <c r="J4869" s="36">
        <v>3</v>
      </c>
      <c r="K4869" s="37">
        <v>2380119</v>
      </c>
      <c r="L4869" s="38" t="s">
        <v>15</v>
      </c>
      <c r="M4869" s="38" t="s">
        <v>13</v>
      </c>
    </row>
    <row r="4870" spans="1:13" s="39" customFormat="1" ht="12.75" x14ac:dyDescent="0.2">
      <c r="A4870" s="33" t="s">
        <v>4761</v>
      </c>
      <c r="B4870" s="33" t="s">
        <v>582</v>
      </c>
      <c r="C4870" s="34">
        <v>10</v>
      </c>
      <c r="D4870" s="33" t="s">
        <v>34</v>
      </c>
      <c r="E4870" s="33" t="s">
        <v>5075</v>
      </c>
      <c r="F4870" s="35">
        <v>39101600</v>
      </c>
      <c r="G4870" s="33" t="s">
        <v>15072</v>
      </c>
      <c r="H4870" s="33">
        <v>4</v>
      </c>
      <c r="I4870" s="33">
        <v>5</v>
      </c>
      <c r="J4870" s="36">
        <v>1</v>
      </c>
      <c r="K4870" s="37">
        <v>10000000</v>
      </c>
      <c r="L4870" s="38" t="s">
        <v>12</v>
      </c>
      <c r="M4870" s="38" t="s">
        <v>13</v>
      </c>
    </row>
    <row r="4871" spans="1:13" s="39" customFormat="1" ht="12.75" x14ac:dyDescent="0.2">
      <c r="A4871" s="33" t="s">
        <v>4761</v>
      </c>
      <c r="B4871" s="33" t="s">
        <v>582</v>
      </c>
      <c r="C4871" s="34">
        <v>10</v>
      </c>
      <c r="D4871" s="33" t="s">
        <v>34</v>
      </c>
      <c r="E4871" s="33" t="s">
        <v>5076</v>
      </c>
      <c r="F4871" s="35">
        <v>27112000</v>
      </c>
      <c r="G4871" s="33" t="s">
        <v>15071</v>
      </c>
      <c r="H4871" s="33">
        <v>3</v>
      </c>
      <c r="I4871" s="33">
        <v>2</v>
      </c>
      <c r="J4871" s="36">
        <v>1</v>
      </c>
      <c r="K4871" s="37">
        <v>6207007</v>
      </c>
      <c r="L4871" s="38" t="s">
        <v>12</v>
      </c>
      <c r="M4871" s="38" t="s">
        <v>13</v>
      </c>
    </row>
    <row r="4872" spans="1:13" s="39" customFormat="1" ht="12.75" x14ac:dyDescent="0.2">
      <c r="A4872" s="33" t="s">
        <v>4761</v>
      </c>
      <c r="B4872" s="33" t="s">
        <v>582</v>
      </c>
      <c r="C4872" s="34">
        <v>10</v>
      </c>
      <c r="D4872" s="33" t="s">
        <v>34</v>
      </c>
      <c r="E4872" s="33" t="s">
        <v>5077</v>
      </c>
      <c r="F4872" s="35">
        <v>26111711</v>
      </c>
      <c r="G4872" s="33" t="s">
        <v>466</v>
      </c>
      <c r="H4872" s="33">
        <v>4</v>
      </c>
      <c r="I4872" s="33">
        <v>7</v>
      </c>
      <c r="J4872" s="36">
        <v>1</v>
      </c>
      <c r="K4872" s="37">
        <v>2023000</v>
      </c>
      <c r="L4872" s="38" t="s">
        <v>15</v>
      </c>
      <c r="M4872" s="38" t="s">
        <v>13</v>
      </c>
    </row>
    <row r="4873" spans="1:13" s="39" customFormat="1" ht="12.75" x14ac:dyDescent="0.2">
      <c r="A4873" s="33" t="s">
        <v>4761</v>
      </c>
      <c r="B4873" s="33" t="s">
        <v>582</v>
      </c>
      <c r="C4873" s="34">
        <v>10</v>
      </c>
      <c r="D4873" s="33" t="s">
        <v>34</v>
      </c>
      <c r="E4873" s="33" t="s">
        <v>5078</v>
      </c>
      <c r="F4873" s="35">
        <v>26121606</v>
      </c>
      <c r="G4873" s="33" t="s">
        <v>466</v>
      </c>
      <c r="H4873" s="33">
        <v>4</v>
      </c>
      <c r="I4873" s="33">
        <v>7</v>
      </c>
      <c r="J4873" s="36">
        <v>1</v>
      </c>
      <c r="K4873" s="37">
        <v>476000</v>
      </c>
      <c r="L4873" s="38" t="s">
        <v>15</v>
      </c>
      <c r="M4873" s="38" t="s">
        <v>13</v>
      </c>
    </row>
    <row r="4874" spans="1:13" s="39" customFormat="1" ht="12.75" x14ac:dyDescent="0.2">
      <c r="A4874" s="33" t="s">
        <v>4761</v>
      </c>
      <c r="B4874" s="33" t="s">
        <v>582</v>
      </c>
      <c r="C4874" s="34">
        <v>10</v>
      </c>
      <c r="D4874" s="33" t="s">
        <v>34</v>
      </c>
      <c r="E4874" s="33" t="s">
        <v>5079</v>
      </c>
      <c r="F4874" s="35">
        <v>26121606</v>
      </c>
      <c r="G4874" s="33" t="s">
        <v>466</v>
      </c>
      <c r="H4874" s="33">
        <v>4</v>
      </c>
      <c r="I4874" s="33">
        <v>7</v>
      </c>
      <c r="J4874" s="36">
        <v>1</v>
      </c>
      <c r="K4874" s="37">
        <v>627900</v>
      </c>
      <c r="L4874" s="38" t="s">
        <v>15</v>
      </c>
      <c r="M4874" s="38" t="s">
        <v>13</v>
      </c>
    </row>
    <row r="4875" spans="1:13" s="39" customFormat="1" ht="12.75" x14ac:dyDescent="0.2">
      <c r="A4875" s="33" t="s">
        <v>4761</v>
      </c>
      <c r="B4875" s="33" t="s">
        <v>582</v>
      </c>
      <c r="C4875" s="34">
        <v>10</v>
      </c>
      <c r="D4875" s="33" t="s">
        <v>34</v>
      </c>
      <c r="E4875" s="33" t="s">
        <v>5080</v>
      </c>
      <c r="F4875" s="35">
        <v>39121440</v>
      </c>
      <c r="G4875" s="33" t="s">
        <v>466</v>
      </c>
      <c r="H4875" s="33">
        <v>4</v>
      </c>
      <c r="I4875" s="33">
        <v>7</v>
      </c>
      <c r="J4875" s="36">
        <v>5</v>
      </c>
      <c r="K4875" s="37">
        <v>357000</v>
      </c>
      <c r="L4875" s="38" t="s">
        <v>2369</v>
      </c>
      <c r="M4875" s="38" t="s">
        <v>13</v>
      </c>
    </row>
    <row r="4876" spans="1:13" s="39" customFormat="1" ht="12.75" x14ac:dyDescent="0.2">
      <c r="A4876" s="33" t="s">
        <v>4761</v>
      </c>
      <c r="B4876" s="33" t="s">
        <v>582</v>
      </c>
      <c r="C4876" s="34">
        <v>10</v>
      </c>
      <c r="D4876" s="33" t="s">
        <v>34</v>
      </c>
      <c r="E4876" s="33" t="s">
        <v>5081</v>
      </c>
      <c r="F4876" s="35">
        <v>20101805</v>
      </c>
      <c r="G4876" s="33" t="s">
        <v>466</v>
      </c>
      <c r="H4876" s="33">
        <v>4</v>
      </c>
      <c r="I4876" s="33">
        <v>7</v>
      </c>
      <c r="J4876" s="36">
        <v>4</v>
      </c>
      <c r="K4876" s="37">
        <v>199920</v>
      </c>
      <c r="L4876" s="38" t="s">
        <v>15</v>
      </c>
      <c r="M4876" s="38" t="s">
        <v>13</v>
      </c>
    </row>
    <row r="4877" spans="1:13" s="39" customFormat="1" ht="12.75" x14ac:dyDescent="0.2">
      <c r="A4877" s="33" t="s">
        <v>4761</v>
      </c>
      <c r="B4877" s="33" t="s">
        <v>582</v>
      </c>
      <c r="C4877" s="34">
        <v>10</v>
      </c>
      <c r="D4877" s="33" t="s">
        <v>34</v>
      </c>
      <c r="E4877" s="33" t="s">
        <v>5082</v>
      </c>
      <c r="F4877" s="35">
        <v>20101805</v>
      </c>
      <c r="G4877" s="33" t="s">
        <v>466</v>
      </c>
      <c r="H4877" s="33">
        <v>4</v>
      </c>
      <c r="I4877" s="33">
        <v>7</v>
      </c>
      <c r="J4877" s="36">
        <v>4</v>
      </c>
      <c r="K4877" s="37">
        <v>171360</v>
      </c>
      <c r="L4877" s="38" t="s">
        <v>15</v>
      </c>
      <c r="M4877" s="38" t="s">
        <v>13</v>
      </c>
    </row>
    <row r="4878" spans="1:13" s="39" customFormat="1" ht="12.75" x14ac:dyDescent="0.2">
      <c r="A4878" s="33" t="s">
        <v>4761</v>
      </c>
      <c r="B4878" s="33" t="s">
        <v>582</v>
      </c>
      <c r="C4878" s="34">
        <v>10</v>
      </c>
      <c r="D4878" s="33" t="s">
        <v>34</v>
      </c>
      <c r="E4878" s="33" t="s">
        <v>5083</v>
      </c>
      <c r="F4878" s="35">
        <v>20101805</v>
      </c>
      <c r="G4878" s="33" t="s">
        <v>466</v>
      </c>
      <c r="H4878" s="33">
        <v>4</v>
      </c>
      <c r="I4878" s="33">
        <v>7</v>
      </c>
      <c r="J4878" s="36">
        <v>2</v>
      </c>
      <c r="K4878" s="37">
        <v>261800</v>
      </c>
      <c r="L4878" s="38" t="s">
        <v>15</v>
      </c>
      <c r="M4878" s="38" t="s">
        <v>13</v>
      </c>
    </row>
    <row r="4879" spans="1:13" s="39" customFormat="1" ht="12.75" x14ac:dyDescent="0.2">
      <c r="A4879" s="33" t="s">
        <v>4761</v>
      </c>
      <c r="B4879" s="33" t="s">
        <v>582</v>
      </c>
      <c r="C4879" s="34">
        <v>10</v>
      </c>
      <c r="D4879" s="33" t="s">
        <v>34</v>
      </c>
      <c r="E4879" s="33" t="s">
        <v>5084</v>
      </c>
      <c r="F4879" s="35">
        <v>20101805</v>
      </c>
      <c r="G4879" s="33" t="s">
        <v>466</v>
      </c>
      <c r="H4879" s="33">
        <v>4</v>
      </c>
      <c r="I4879" s="33">
        <v>7</v>
      </c>
      <c r="J4879" s="36">
        <v>2</v>
      </c>
      <c r="K4879" s="37">
        <v>190400</v>
      </c>
      <c r="L4879" s="38" t="s">
        <v>15</v>
      </c>
      <c r="M4879" s="38" t="s">
        <v>13</v>
      </c>
    </row>
    <row r="4880" spans="1:13" s="39" customFormat="1" ht="12.75" x14ac:dyDescent="0.2">
      <c r="A4880" s="33" t="s">
        <v>4761</v>
      </c>
      <c r="B4880" s="33" t="s">
        <v>582</v>
      </c>
      <c r="C4880" s="34">
        <v>10</v>
      </c>
      <c r="D4880" s="33" t="s">
        <v>34</v>
      </c>
      <c r="E4880" s="33" t="s">
        <v>5085</v>
      </c>
      <c r="F4880" s="35">
        <v>20101805</v>
      </c>
      <c r="G4880" s="33" t="s">
        <v>466</v>
      </c>
      <c r="H4880" s="33">
        <v>4</v>
      </c>
      <c r="I4880" s="33">
        <v>7</v>
      </c>
      <c r="J4880" s="36">
        <v>3</v>
      </c>
      <c r="K4880" s="37">
        <v>606900</v>
      </c>
      <c r="L4880" s="38" t="s">
        <v>15</v>
      </c>
      <c r="M4880" s="38" t="s">
        <v>13</v>
      </c>
    </row>
    <row r="4881" spans="1:13" s="39" customFormat="1" ht="12.75" x14ac:dyDescent="0.2">
      <c r="A4881" s="33" t="s">
        <v>4761</v>
      </c>
      <c r="B4881" s="33" t="s">
        <v>582</v>
      </c>
      <c r="C4881" s="34">
        <v>10</v>
      </c>
      <c r="D4881" s="33" t="s">
        <v>34</v>
      </c>
      <c r="E4881" s="33" t="s">
        <v>5086</v>
      </c>
      <c r="F4881" s="35">
        <v>20101805</v>
      </c>
      <c r="G4881" s="33" t="s">
        <v>466</v>
      </c>
      <c r="H4881" s="33">
        <v>4</v>
      </c>
      <c r="I4881" s="33">
        <v>7</v>
      </c>
      <c r="J4881" s="36">
        <v>4</v>
      </c>
      <c r="K4881" s="37">
        <v>171360</v>
      </c>
      <c r="L4881" s="38" t="s">
        <v>15</v>
      </c>
      <c r="M4881" s="38" t="s">
        <v>13</v>
      </c>
    </row>
    <row r="4882" spans="1:13" s="39" customFormat="1" ht="12.75" x14ac:dyDescent="0.2">
      <c r="A4882" s="33" t="s">
        <v>4761</v>
      </c>
      <c r="B4882" s="33" t="s">
        <v>582</v>
      </c>
      <c r="C4882" s="34">
        <v>10</v>
      </c>
      <c r="D4882" s="33" t="s">
        <v>34</v>
      </c>
      <c r="E4882" s="33" t="s">
        <v>5087</v>
      </c>
      <c r="F4882" s="35">
        <v>20101805</v>
      </c>
      <c r="G4882" s="33" t="s">
        <v>466</v>
      </c>
      <c r="H4882" s="33">
        <v>4</v>
      </c>
      <c r="I4882" s="33">
        <v>7</v>
      </c>
      <c r="J4882" s="36">
        <v>4</v>
      </c>
      <c r="K4882" s="37">
        <v>157080</v>
      </c>
      <c r="L4882" s="38" t="s">
        <v>15</v>
      </c>
      <c r="M4882" s="38" t="s">
        <v>13</v>
      </c>
    </row>
    <row r="4883" spans="1:13" s="39" customFormat="1" ht="12.75" x14ac:dyDescent="0.2">
      <c r="A4883" s="33" t="s">
        <v>4761</v>
      </c>
      <c r="B4883" s="33" t="s">
        <v>582</v>
      </c>
      <c r="C4883" s="34">
        <v>10</v>
      </c>
      <c r="D4883" s="33" t="s">
        <v>34</v>
      </c>
      <c r="E4883" s="33" t="s">
        <v>5088</v>
      </c>
      <c r="F4883" s="35">
        <v>20101805</v>
      </c>
      <c r="G4883" s="33" t="s">
        <v>466</v>
      </c>
      <c r="H4883" s="33">
        <v>4</v>
      </c>
      <c r="I4883" s="33">
        <v>7</v>
      </c>
      <c r="J4883" s="36">
        <v>2</v>
      </c>
      <c r="K4883" s="37">
        <v>261800</v>
      </c>
      <c r="L4883" s="38" t="s">
        <v>15</v>
      </c>
      <c r="M4883" s="38" t="s">
        <v>13</v>
      </c>
    </row>
    <row r="4884" spans="1:13" s="39" customFormat="1" ht="12.75" x14ac:dyDescent="0.2">
      <c r="A4884" s="33" t="s">
        <v>4761</v>
      </c>
      <c r="B4884" s="33" t="s">
        <v>582</v>
      </c>
      <c r="C4884" s="34">
        <v>10</v>
      </c>
      <c r="D4884" s="33" t="s">
        <v>34</v>
      </c>
      <c r="E4884" s="33" t="s">
        <v>5089</v>
      </c>
      <c r="F4884" s="35">
        <v>20101805</v>
      </c>
      <c r="G4884" s="33" t="s">
        <v>466</v>
      </c>
      <c r="H4884" s="33">
        <v>4</v>
      </c>
      <c r="I4884" s="33">
        <v>7</v>
      </c>
      <c r="J4884" s="36">
        <v>1</v>
      </c>
      <c r="K4884" s="37">
        <v>35700</v>
      </c>
      <c r="L4884" s="38" t="s">
        <v>15</v>
      </c>
      <c r="M4884" s="38" t="s">
        <v>13</v>
      </c>
    </row>
    <row r="4885" spans="1:13" s="39" customFormat="1" ht="12.75" x14ac:dyDescent="0.2">
      <c r="A4885" s="33" t="s">
        <v>4761</v>
      </c>
      <c r="B4885" s="33" t="s">
        <v>582</v>
      </c>
      <c r="C4885" s="34">
        <v>10</v>
      </c>
      <c r="D4885" s="33" t="s">
        <v>34</v>
      </c>
      <c r="E4885" s="33" t="s">
        <v>5090</v>
      </c>
      <c r="F4885" s="35">
        <v>20101805</v>
      </c>
      <c r="G4885" s="33" t="s">
        <v>466</v>
      </c>
      <c r="H4885" s="33">
        <v>4</v>
      </c>
      <c r="I4885" s="33">
        <v>7</v>
      </c>
      <c r="J4885" s="36">
        <v>2</v>
      </c>
      <c r="K4885" s="37">
        <v>190400</v>
      </c>
      <c r="L4885" s="38" t="s">
        <v>15</v>
      </c>
      <c r="M4885" s="38" t="s">
        <v>13</v>
      </c>
    </row>
    <row r="4886" spans="1:13" s="39" customFormat="1" ht="12.75" x14ac:dyDescent="0.2">
      <c r="A4886" s="33" t="s">
        <v>4761</v>
      </c>
      <c r="B4886" s="33" t="s">
        <v>582</v>
      </c>
      <c r="C4886" s="34">
        <v>10</v>
      </c>
      <c r="D4886" s="33" t="s">
        <v>34</v>
      </c>
      <c r="E4886" s="33" t="s">
        <v>5091</v>
      </c>
      <c r="F4886" s="35">
        <v>20101805</v>
      </c>
      <c r="G4886" s="33" t="s">
        <v>466</v>
      </c>
      <c r="H4886" s="33">
        <v>4</v>
      </c>
      <c r="I4886" s="33">
        <v>7</v>
      </c>
      <c r="J4886" s="36">
        <v>5</v>
      </c>
      <c r="K4886" s="37">
        <v>202300</v>
      </c>
      <c r="L4886" s="38" t="s">
        <v>15</v>
      </c>
      <c r="M4886" s="38" t="s">
        <v>13</v>
      </c>
    </row>
    <row r="4887" spans="1:13" s="39" customFormat="1" ht="12.75" x14ac:dyDescent="0.2">
      <c r="A4887" s="33" t="s">
        <v>4761</v>
      </c>
      <c r="B4887" s="33" t="s">
        <v>582</v>
      </c>
      <c r="C4887" s="34">
        <v>10</v>
      </c>
      <c r="D4887" s="33" t="s">
        <v>34</v>
      </c>
      <c r="E4887" s="33" t="s">
        <v>5092</v>
      </c>
      <c r="F4887" s="35">
        <v>20101805</v>
      </c>
      <c r="G4887" s="33" t="s">
        <v>466</v>
      </c>
      <c r="H4887" s="33">
        <v>4</v>
      </c>
      <c r="I4887" s="33">
        <v>7</v>
      </c>
      <c r="J4887" s="36">
        <v>4</v>
      </c>
      <c r="K4887" s="37">
        <v>119000</v>
      </c>
      <c r="L4887" s="38" t="s">
        <v>15</v>
      </c>
      <c r="M4887" s="38" t="s">
        <v>13</v>
      </c>
    </row>
    <row r="4888" spans="1:13" s="39" customFormat="1" ht="12.75" x14ac:dyDescent="0.2">
      <c r="A4888" s="33" t="s">
        <v>4761</v>
      </c>
      <c r="B4888" s="33" t="s">
        <v>582</v>
      </c>
      <c r="C4888" s="34">
        <v>10</v>
      </c>
      <c r="D4888" s="33" t="s">
        <v>34</v>
      </c>
      <c r="E4888" s="33" t="s">
        <v>5093</v>
      </c>
      <c r="F4888" s="35">
        <v>20101805</v>
      </c>
      <c r="G4888" s="33" t="s">
        <v>466</v>
      </c>
      <c r="H4888" s="33">
        <v>4</v>
      </c>
      <c r="I4888" s="33">
        <v>7</v>
      </c>
      <c r="J4888" s="36">
        <v>1</v>
      </c>
      <c r="K4888" s="37">
        <v>190400</v>
      </c>
      <c r="L4888" s="38" t="s">
        <v>15</v>
      </c>
      <c r="M4888" s="38" t="s">
        <v>13</v>
      </c>
    </row>
    <row r="4889" spans="1:13" s="39" customFormat="1" ht="12.75" x14ac:dyDescent="0.2">
      <c r="A4889" s="33" t="s">
        <v>4761</v>
      </c>
      <c r="B4889" s="33" t="s">
        <v>582</v>
      </c>
      <c r="C4889" s="34">
        <v>10</v>
      </c>
      <c r="D4889" s="33" t="s">
        <v>34</v>
      </c>
      <c r="E4889" s="33" t="s">
        <v>5094</v>
      </c>
      <c r="F4889" s="35">
        <v>20101805</v>
      </c>
      <c r="G4889" s="33" t="s">
        <v>466</v>
      </c>
      <c r="H4889" s="33">
        <v>4</v>
      </c>
      <c r="I4889" s="33">
        <v>7</v>
      </c>
      <c r="J4889" s="36">
        <v>4</v>
      </c>
      <c r="K4889" s="37">
        <v>114240</v>
      </c>
      <c r="L4889" s="38" t="s">
        <v>15</v>
      </c>
      <c r="M4889" s="38" t="s">
        <v>13</v>
      </c>
    </row>
    <row r="4890" spans="1:13" s="39" customFormat="1" ht="12.75" x14ac:dyDescent="0.2">
      <c r="A4890" s="33" t="s">
        <v>4761</v>
      </c>
      <c r="B4890" s="33" t="s">
        <v>582</v>
      </c>
      <c r="C4890" s="34">
        <v>10</v>
      </c>
      <c r="D4890" s="33" t="s">
        <v>34</v>
      </c>
      <c r="E4890" s="33" t="s">
        <v>5094</v>
      </c>
      <c r="F4890" s="35">
        <v>20101805</v>
      </c>
      <c r="G4890" s="33" t="s">
        <v>466</v>
      </c>
      <c r="H4890" s="33">
        <v>4</v>
      </c>
      <c r="I4890" s="33">
        <v>7</v>
      </c>
      <c r="J4890" s="36">
        <v>2</v>
      </c>
      <c r="K4890" s="37">
        <v>57120</v>
      </c>
      <c r="L4890" s="38" t="s">
        <v>15</v>
      </c>
      <c r="M4890" s="38" t="s">
        <v>13</v>
      </c>
    </row>
    <row r="4891" spans="1:13" s="39" customFormat="1" ht="12.75" x14ac:dyDescent="0.2">
      <c r="A4891" s="33" t="s">
        <v>4761</v>
      </c>
      <c r="B4891" s="33" t="s">
        <v>582</v>
      </c>
      <c r="C4891" s="34">
        <v>10</v>
      </c>
      <c r="D4891" s="33" t="s">
        <v>34</v>
      </c>
      <c r="E4891" s="33" t="s">
        <v>5095</v>
      </c>
      <c r="F4891" s="35">
        <v>20101805</v>
      </c>
      <c r="G4891" s="33" t="s">
        <v>466</v>
      </c>
      <c r="H4891" s="33">
        <v>4</v>
      </c>
      <c r="I4891" s="33">
        <v>7</v>
      </c>
      <c r="J4891" s="36">
        <v>6</v>
      </c>
      <c r="K4891" s="37">
        <v>214200</v>
      </c>
      <c r="L4891" s="38" t="s">
        <v>15</v>
      </c>
      <c r="M4891" s="38" t="s">
        <v>13</v>
      </c>
    </row>
    <row r="4892" spans="1:13" s="39" customFormat="1" ht="12.75" x14ac:dyDescent="0.2">
      <c r="A4892" s="33" t="s">
        <v>4761</v>
      </c>
      <c r="B4892" s="33" t="s">
        <v>582</v>
      </c>
      <c r="C4892" s="34">
        <v>10</v>
      </c>
      <c r="D4892" s="33" t="s">
        <v>34</v>
      </c>
      <c r="E4892" s="33" t="s">
        <v>5096</v>
      </c>
      <c r="F4892" s="35">
        <v>20101805</v>
      </c>
      <c r="G4892" s="33" t="s">
        <v>466</v>
      </c>
      <c r="H4892" s="33">
        <v>4</v>
      </c>
      <c r="I4892" s="33">
        <v>7</v>
      </c>
      <c r="J4892" s="36">
        <v>4</v>
      </c>
      <c r="K4892" s="37">
        <v>1523200</v>
      </c>
      <c r="L4892" s="38" t="s">
        <v>15</v>
      </c>
      <c r="M4892" s="38" t="s">
        <v>13</v>
      </c>
    </row>
    <row r="4893" spans="1:13" s="39" customFormat="1" ht="12.75" x14ac:dyDescent="0.2">
      <c r="A4893" s="33" t="s">
        <v>4761</v>
      </c>
      <c r="B4893" s="33" t="s">
        <v>582</v>
      </c>
      <c r="C4893" s="34">
        <v>10</v>
      </c>
      <c r="D4893" s="33" t="s">
        <v>34</v>
      </c>
      <c r="E4893" s="33" t="s">
        <v>5072</v>
      </c>
      <c r="F4893" s="35">
        <v>25170000</v>
      </c>
      <c r="G4893" s="33" t="s">
        <v>15072</v>
      </c>
      <c r="H4893" s="33">
        <v>2</v>
      </c>
      <c r="I4893" s="33">
        <v>2</v>
      </c>
      <c r="J4893" s="36">
        <v>1</v>
      </c>
      <c r="K4893" s="37">
        <v>50000000</v>
      </c>
      <c r="L4893" s="38" t="s">
        <v>12</v>
      </c>
      <c r="M4893" s="38" t="s">
        <v>13</v>
      </c>
    </row>
    <row r="4894" spans="1:13" s="39" customFormat="1" ht="12.75" x14ac:dyDescent="0.2">
      <c r="A4894" s="33" t="s">
        <v>4761</v>
      </c>
      <c r="B4894" s="33" t="s">
        <v>582</v>
      </c>
      <c r="C4894" s="34">
        <v>10</v>
      </c>
      <c r="D4894" s="33" t="s">
        <v>34</v>
      </c>
      <c r="E4894" s="33" t="s">
        <v>5073</v>
      </c>
      <c r="F4894" s="35">
        <v>40101701</v>
      </c>
      <c r="G4894" s="33" t="s">
        <v>15071</v>
      </c>
      <c r="H4894" s="33">
        <v>4</v>
      </c>
      <c r="I4894" s="33">
        <v>2</v>
      </c>
      <c r="J4894" s="36">
        <v>1</v>
      </c>
      <c r="K4894" s="37">
        <v>27300000</v>
      </c>
      <c r="L4894" s="38" t="s">
        <v>12</v>
      </c>
      <c r="M4894" s="38" t="s">
        <v>13</v>
      </c>
    </row>
    <row r="4895" spans="1:13" s="39" customFormat="1" ht="12.75" x14ac:dyDescent="0.2">
      <c r="A4895" s="33" t="s">
        <v>4761</v>
      </c>
      <c r="B4895" s="33" t="s">
        <v>582</v>
      </c>
      <c r="C4895" s="34">
        <v>10</v>
      </c>
      <c r="D4895" s="33" t="s">
        <v>34</v>
      </c>
      <c r="E4895" s="33" t="s">
        <v>5097</v>
      </c>
      <c r="F4895" s="35">
        <v>31162800</v>
      </c>
      <c r="G4895" s="33" t="s">
        <v>15071</v>
      </c>
      <c r="H4895" s="33">
        <v>1</v>
      </c>
      <c r="I4895" s="33">
        <v>6</v>
      </c>
      <c r="J4895" s="36">
        <v>1</v>
      </c>
      <c r="K4895" s="37">
        <v>0.48</v>
      </c>
      <c r="L4895" s="38" t="s">
        <v>15</v>
      </c>
      <c r="M4895" s="38" t="s">
        <v>13</v>
      </c>
    </row>
    <row r="4896" spans="1:13" s="39" customFormat="1" ht="12.75" x14ac:dyDescent="0.2">
      <c r="A4896" s="33" t="s">
        <v>4761</v>
      </c>
      <c r="B4896" s="33" t="s">
        <v>583</v>
      </c>
      <c r="C4896" s="34">
        <v>10</v>
      </c>
      <c r="D4896" s="33" t="s">
        <v>91</v>
      </c>
      <c r="E4896" s="33" t="s">
        <v>5098</v>
      </c>
      <c r="F4896" s="35">
        <v>48101903</v>
      </c>
      <c r="G4896" s="33" t="s">
        <v>15071</v>
      </c>
      <c r="H4896" s="33">
        <v>3</v>
      </c>
      <c r="I4896" s="33">
        <v>3</v>
      </c>
      <c r="J4896" s="36">
        <v>2112</v>
      </c>
      <c r="K4896" s="37">
        <v>3405820</v>
      </c>
      <c r="L4896" s="38" t="s">
        <v>15</v>
      </c>
      <c r="M4896" s="38" t="s">
        <v>13</v>
      </c>
    </row>
    <row r="4897" spans="1:13" s="39" customFormat="1" ht="12.75" x14ac:dyDescent="0.2">
      <c r="A4897" s="33" t="s">
        <v>4761</v>
      </c>
      <c r="B4897" s="33" t="s">
        <v>583</v>
      </c>
      <c r="C4897" s="34">
        <v>10</v>
      </c>
      <c r="D4897" s="33" t="s">
        <v>91</v>
      </c>
      <c r="E4897" s="33" t="s">
        <v>5099</v>
      </c>
      <c r="F4897" s="35">
        <v>52151808</v>
      </c>
      <c r="G4897" s="33" t="s">
        <v>15071</v>
      </c>
      <c r="H4897" s="33">
        <v>3</v>
      </c>
      <c r="I4897" s="33">
        <v>3</v>
      </c>
      <c r="J4897" s="36">
        <v>6</v>
      </c>
      <c r="K4897" s="37">
        <v>1793400</v>
      </c>
      <c r="L4897" s="38" t="s">
        <v>15</v>
      </c>
      <c r="M4897" s="38" t="s">
        <v>13</v>
      </c>
    </row>
    <row r="4898" spans="1:13" s="39" customFormat="1" ht="12.75" x14ac:dyDescent="0.2">
      <c r="A4898" s="33" t="s">
        <v>4761</v>
      </c>
      <c r="B4898" s="33" t="s">
        <v>583</v>
      </c>
      <c r="C4898" s="34">
        <v>10</v>
      </c>
      <c r="D4898" s="33" t="s">
        <v>91</v>
      </c>
      <c r="E4898" s="33" t="s">
        <v>5100</v>
      </c>
      <c r="F4898" s="35">
        <v>52151707</v>
      </c>
      <c r="G4898" s="33" t="s">
        <v>15071</v>
      </c>
      <c r="H4898" s="33">
        <v>3</v>
      </c>
      <c r="I4898" s="33">
        <v>3</v>
      </c>
      <c r="J4898" s="36">
        <v>6</v>
      </c>
      <c r="K4898" s="37">
        <v>299400</v>
      </c>
      <c r="L4898" s="38" t="s">
        <v>15</v>
      </c>
      <c r="M4898" s="38" t="s">
        <v>13</v>
      </c>
    </row>
    <row r="4899" spans="1:13" s="39" customFormat="1" ht="12.75" x14ac:dyDescent="0.2">
      <c r="A4899" s="33" t="s">
        <v>4761</v>
      </c>
      <c r="B4899" s="33" t="s">
        <v>583</v>
      </c>
      <c r="C4899" s="34">
        <v>10</v>
      </c>
      <c r="D4899" s="33" t="s">
        <v>91</v>
      </c>
      <c r="E4899" s="33" t="s">
        <v>5101</v>
      </c>
      <c r="F4899" s="35">
        <v>52151809</v>
      </c>
      <c r="G4899" s="33" t="s">
        <v>15071</v>
      </c>
      <c r="H4899" s="33">
        <v>3</v>
      </c>
      <c r="I4899" s="33">
        <v>3</v>
      </c>
      <c r="J4899" s="36">
        <v>7</v>
      </c>
      <c r="K4899" s="37">
        <v>552300</v>
      </c>
      <c r="L4899" s="38" t="s">
        <v>15</v>
      </c>
      <c r="M4899" s="38" t="s">
        <v>13</v>
      </c>
    </row>
    <row r="4900" spans="1:13" s="39" customFormat="1" ht="12.75" x14ac:dyDescent="0.2">
      <c r="A4900" s="33" t="s">
        <v>4761</v>
      </c>
      <c r="B4900" s="33" t="s">
        <v>583</v>
      </c>
      <c r="C4900" s="34">
        <v>10</v>
      </c>
      <c r="D4900" s="33" t="s">
        <v>91</v>
      </c>
      <c r="E4900" s="33" t="s">
        <v>5102</v>
      </c>
      <c r="F4900" s="35">
        <v>52151606</v>
      </c>
      <c r="G4900" s="33" t="s">
        <v>15071</v>
      </c>
      <c r="H4900" s="33">
        <v>3</v>
      </c>
      <c r="I4900" s="33">
        <v>3</v>
      </c>
      <c r="J4900" s="36">
        <v>4</v>
      </c>
      <c r="K4900" s="37">
        <v>155600</v>
      </c>
      <c r="L4900" s="38" t="s">
        <v>15</v>
      </c>
      <c r="M4900" s="38" t="s">
        <v>13</v>
      </c>
    </row>
    <row r="4901" spans="1:13" s="39" customFormat="1" ht="12.75" x14ac:dyDescent="0.2">
      <c r="A4901" s="33" t="s">
        <v>4761</v>
      </c>
      <c r="B4901" s="33" t="s">
        <v>583</v>
      </c>
      <c r="C4901" s="34">
        <v>10</v>
      </c>
      <c r="D4901" s="33" t="s">
        <v>91</v>
      </c>
      <c r="E4901" s="33" t="s">
        <v>5103</v>
      </c>
      <c r="F4901" s="35">
        <v>52151807</v>
      </c>
      <c r="G4901" s="33" t="s">
        <v>15071</v>
      </c>
      <c r="H4901" s="33">
        <v>3</v>
      </c>
      <c r="I4901" s="33">
        <v>3</v>
      </c>
      <c r="J4901" s="36">
        <v>5</v>
      </c>
      <c r="K4901" s="37">
        <v>289765</v>
      </c>
      <c r="L4901" s="38" t="s">
        <v>15</v>
      </c>
      <c r="M4901" s="38" t="s">
        <v>13</v>
      </c>
    </row>
    <row r="4902" spans="1:13" s="39" customFormat="1" ht="12.75" x14ac:dyDescent="0.2">
      <c r="A4902" s="33" t="s">
        <v>4761</v>
      </c>
      <c r="B4902" s="33" t="s">
        <v>583</v>
      </c>
      <c r="C4902" s="34">
        <v>10</v>
      </c>
      <c r="D4902" s="33" t="s">
        <v>91</v>
      </c>
      <c r="E4902" s="33" t="s">
        <v>5104</v>
      </c>
      <c r="F4902" s="35">
        <v>52152001</v>
      </c>
      <c r="G4902" s="33" t="s">
        <v>15071</v>
      </c>
      <c r="H4902" s="33">
        <v>3</v>
      </c>
      <c r="I4902" s="33">
        <v>3</v>
      </c>
      <c r="J4902" s="36">
        <v>12</v>
      </c>
      <c r="K4902" s="37">
        <v>118800</v>
      </c>
      <c r="L4902" s="38" t="s">
        <v>15</v>
      </c>
      <c r="M4902" s="38" t="s">
        <v>13</v>
      </c>
    </row>
    <row r="4903" spans="1:13" s="39" customFormat="1" ht="12.75" x14ac:dyDescent="0.2">
      <c r="A4903" s="33" t="s">
        <v>4761</v>
      </c>
      <c r="B4903" s="33" t="s">
        <v>583</v>
      </c>
      <c r="C4903" s="34">
        <v>10</v>
      </c>
      <c r="D4903" s="33" t="s">
        <v>91</v>
      </c>
      <c r="E4903" s="33" t="s">
        <v>5105</v>
      </c>
      <c r="F4903" s="35">
        <v>52151804</v>
      </c>
      <c r="G4903" s="33" t="s">
        <v>15071</v>
      </c>
      <c r="H4903" s="33">
        <v>3</v>
      </c>
      <c r="I4903" s="33">
        <v>3</v>
      </c>
      <c r="J4903" s="36">
        <v>6</v>
      </c>
      <c r="K4903" s="37">
        <v>179400</v>
      </c>
      <c r="L4903" s="38" t="s">
        <v>15</v>
      </c>
      <c r="M4903" s="38" t="s">
        <v>13</v>
      </c>
    </row>
    <row r="4904" spans="1:13" s="39" customFormat="1" ht="12.75" x14ac:dyDescent="0.2">
      <c r="A4904" s="33" t="s">
        <v>4761</v>
      </c>
      <c r="B4904" s="33" t="s">
        <v>583</v>
      </c>
      <c r="C4904" s="34">
        <v>10</v>
      </c>
      <c r="D4904" s="33" t="s">
        <v>91</v>
      </c>
      <c r="E4904" s="33" t="s">
        <v>5106</v>
      </c>
      <c r="F4904" s="35">
        <v>52151662</v>
      </c>
      <c r="G4904" s="33" t="s">
        <v>15071</v>
      </c>
      <c r="H4904" s="33">
        <v>3</v>
      </c>
      <c r="I4904" s="33">
        <v>3</v>
      </c>
      <c r="J4904" s="36">
        <v>5</v>
      </c>
      <c r="K4904" s="37">
        <v>129500</v>
      </c>
      <c r="L4904" s="38" t="s">
        <v>15</v>
      </c>
      <c r="M4904" s="38" t="s">
        <v>13</v>
      </c>
    </row>
    <row r="4905" spans="1:13" s="39" customFormat="1" ht="12.75" x14ac:dyDescent="0.2">
      <c r="A4905" s="33" t="s">
        <v>4761</v>
      </c>
      <c r="B4905" s="33" t="s">
        <v>583</v>
      </c>
      <c r="C4905" s="34">
        <v>10</v>
      </c>
      <c r="D4905" s="33" t="s">
        <v>91</v>
      </c>
      <c r="E4905" s="33" t="s">
        <v>5107</v>
      </c>
      <c r="F4905" s="35">
        <v>52151811</v>
      </c>
      <c r="G4905" s="33" t="s">
        <v>15071</v>
      </c>
      <c r="H4905" s="33">
        <v>3</v>
      </c>
      <c r="I4905" s="33">
        <v>3</v>
      </c>
      <c r="J4905" s="36">
        <v>4</v>
      </c>
      <c r="K4905" s="37">
        <v>179600</v>
      </c>
      <c r="L4905" s="38" t="s">
        <v>15</v>
      </c>
      <c r="M4905" s="38" t="s">
        <v>13</v>
      </c>
    </row>
    <row r="4906" spans="1:13" s="39" customFormat="1" ht="12.75" x14ac:dyDescent="0.2">
      <c r="A4906" s="33" t="s">
        <v>4761</v>
      </c>
      <c r="B4906" s="33" t="s">
        <v>585</v>
      </c>
      <c r="C4906" s="34">
        <v>10</v>
      </c>
      <c r="D4906" s="33" t="s">
        <v>93</v>
      </c>
      <c r="E4906" s="33" t="s">
        <v>5108</v>
      </c>
      <c r="F4906" s="35">
        <v>27112001</v>
      </c>
      <c r="G4906" s="33" t="s">
        <v>15071</v>
      </c>
      <c r="H4906" s="33">
        <v>5</v>
      </c>
      <c r="I4906" s="33">
        <v>2</v>
      </c>
      <c r="J4906" s="36">
        <v>10</v>
      </c>
      <c r="K4906" s="37">
        <v>46249</v>
      </c>
      <c r="L4906" s="38" t="s">
        <v>15</v>
      </c>
      <c r="M4906" s="38" t="s">
        <v>13</v>
      </c>
    </row>
    <row r="4907" spans="1:13" s="39" customFormat="1" ht="12.75" x14ac:dyDescent="0.2">
      <c r="A4907" s="33" t="s">
        <v>4761</v>
      </c>
      <c r="B4907" s="33" t="s">
        <v>585</v>
      </c>
      <c r="C4907" s="34">
        <v>10</v>
      </c>
      <c r="D4907" s="33" t="s">
        <v>93</v>
      </c>
      <c r="E4907" s="33" t="s">
        <v>5109</v>
      </c>
      <c r="F4907" s="35">
        <v>27112823</v>
      </c>
      <c r="G4907" s="33" t="s">
        <v>15071</v>
      </c>
      <c r="H4907" s="33">
        <v>3</v>
      </c>
      <c r="I4907" s="33">
        <v>3</v>
      </c>
      <c r="J4907" s="36">
        <v>2</v>
      </c>
      <c r="K4907" s="37">
        <v>140000</v>
      </c>
      <c r="L4907" s="38" t="s">
        <v>15</v>
      </c>
      <c r="M4907" s="38" t="s">
        <v>13</v>
      </c>
    </row>
    <row r="4908" spans="1:13" s="39" customFormat="1" ht="12.75" x14ac:dyDescent="0.2">
      <c r="A4908" s="33" t="s">
        <v>4761</v>
      </c>
      <c r="B4908" s="33" t="s">
        <v>585</v>
      </c>
      <c r="C4908" s="34">
        <v>10</v>
      </c>
      <c r="D4908" s="33" t="s">
        <v>93</v>
      </c>
      <c r="E4908" s="33" t="s">
        <v>5110</v>
      </c>
      <c r="F4908" s="35">
        <v>27112823</v>
      </c>
      <c r="G4908" s="33" t="s">
        <v>15071</v>
      </c>
      <c r="H4908" s="33">
        <v>3</v>
      </c>
      <c r="I4908" s="33">
        <v>3</v>
      </c>
      <c r="J4908" s="36">
        <v>2</v>
      </c>
      <c r="K4908" s="37">
        <v>110000</v>
      </c>
      <c r="L4908" s="38" t="s">
        <v>15</v>
      </c>
      <c r="M4908" s="38" t="s">
        <v>13</v>
      </c>
    </row>
    <row r="4909" spans="1:13" s="39" customFormat="1" ht="12.75" x14ac:dyDescent="0.2">
      <c r="A4909" s="33" t="s">
        <v>4761</v>
      </c>
      <c r="B4909" s="33" t="s">
        <v>585</v>
      </c>
      <c r="C4909" s="34">
        <v>10</v>
      </c>
      <c r="D4909" s="33" t="s">
        <v>93</v>
      </c>
      <c r="E4909" s="33" t="s">
        <v>5111</v>
      </c>
      <c r="F4909" s="35">
        <v>26111702</v>
      </c>
      <c r="G4909" s="33" t="s">
        <v>15071</v>
      </c>
      <c r="H4909" s="33">
        <v>3</v>
      </c>
      <c r="I4909" s="33">
        <v>3</v>
      </c>
      <c r="J4909" s="36">
        <v>1404</v>
      </c>
      <c r="K4909" s="37">
        <v>1420146</v>
      </c>
      <c r="L4909" s="38" t="s">
        <v>15</v>
      </c>
      <c r="M4909" s="38" t="s">
        <v>13</v>
      </c>
    </row>
    <row r="4910" spans="1:13" s="39" customFormat="1" ht="12.75" x14ac:dyDescent="0.2">
      <c r="A4910" s="33" t="s">
        <v>4761</v>
      </c>
      <c r="B4910" s="33" t="s">
        <v>585</v>
      </c>
      <c r="C4910" s="34">
        <v>10</v>
      </c>
      <c r="D4910" s="33" t="s">
        <v>93</v>
      </c>
      <c r="E4910" s="33" t="s">
        <v>5112</v>
      </c>
      <c r="F4910" s="35">
        <v>39111600</v>
      </c>
      <c r="G4910" s="33" t="s">
        <v>15072</v>
      </c>
      <c r="H4910" s="33">
        <v>4</v>
      </c>
      <c r="I4910" s="33">
        <v>5</v>
      </c>
      <c r="J4910" s="36">
        <v>1</v>
      </c>
      <c r="K4910" s="37">
        <v>19433793</v>
      </c>
      <c r="L4910" s="38" t="s">
        <v>12</v>
      </c>
      <c r="M4910" s="38" t="s">
        <v>13</v>
      </c>
    </row>
    <row r="4911" spans="1:13" s="39" customFormat="1" ht="12.75" x14ac:dyDescent="0.2">
      <c r="A4911" s="33" t="s">
        <v>4761</v>
      </c>
      <c r="B4911" s="33" t="s">
        <v>585</v>
      </c>
      <c r="C4911" s="34">
        <v>10</v>
      </c>
      <c r="D4911" s="33" t="s">
        <v>93</v>
      </c>
      <c r="E4911" s="33" t="s">
        <v>5113</v>
      </c>
      <c r="F4911" s="35">
        <v>46161508</v>
      </c>
      <c r="G4911" s="33" t="s">
        <v>15071</v>
      </c>
      <c r="H4911" s="33">
        <v>4</v>
      </c>
      <c r="I4911" s="33">
        <v>2</v>
      </c>
      <c r="J4911" s="36">
        <v>15</v>
      </c>
      <c r="K4911" s="37">
        <v>892485</v>
      </c>
      <c r="L4911" s="38" t="s">
        <v>15</v>
      </c>
      <c r="M4911" s="38" t="s">
        <v>13</v>
      </c>
    </row>
    <row r="4912" spans="1:13" s="39" customFormat="1" ht="12.75" x14ac:dyDescent="0.2">
      <c r="A4912" s="33" t="s">
        <v>4761</v>
      </c>
      <c r="B4912" s="33" t="s">
        <v>585</v>
      </c>
      <c r="C4912" s="34">
        <v>10</v>
      </c>
      <c r="D4912" s="33" t="s">
        <v>93</v>
      </c>
      <c r="E4912" s="33" t="s">
        <v>5114</v>
      </c>
      <c r="F4912" s="35">
        <v>46161508</v>
      </c>
      <c r="G4912" s="33" t="s">
        <v>15071</v>
      </c>
      <c r="H4912" s="33">
        <v>4</v>
      </c>
      <c r="I4912" s="33">
        <v>2</v>
      </c>
      <c r="J4912" s="36">
        <v>13</v>
      </c>
      <c r="K4912" s="37">
        <v>462735</v>
      </c>
      <c r="L4912" s="38" t="s">
        <v>15</v>
      </c>
      <c r="M4912" s="38" t="s">
        <v>13</v>
      </c>
    </row>
    <row r="4913" spans="1:13" s="39" customFormat="1" ht="12.75" x14ac:dyDescent="0.2">
      <c r="A4913" s="33" t="s">
        <v>4761</v>
      </c>
      <c r="B4913" s="33" t="s">
        <v>585</v>
      </c>
      <c r="C4913" s="34">
        <v>10</v>
      </c>
      <c r="D4913" s="33" t="s">
        <v>93</v>
      </c>
      <c r="E4913" s="33" t="s">
        <v>5115</v>
      </c>
      <c r="F4913" s="35">
        <v>46161504</v>
      </c>
      <c r="G4913" s="33" t="s">
        <v>15071</v>
      </c>
      <c r="H4913" s="33">
        <v>4</v>
      </c>
      <c r="I4913" s="33">
        <v>2</v>
      </c>
      <c r="J4913" s="36">
        <v>8</v>
      </c>
      <c r="K4913" s="37">
        <v>2798880</v>
      </c>
      <c r="L4913" s="38" t="s">
        <v>15</v>
      </c>
      <c r="M4913" s="38" t="s">
        <v>13</v>
      </c>
    </row>
    <row r="4914" spans="1:13" s="39" customFormat="1" ht="12.75" x14ac:dyDescent="0.2">
      <c r="A4914" s="33" t="s">
        <v>4761</v>
      </c>
      <c r="B4914" s="33" t="s">
        <v>585</v>
      </c>
      <c r="C4914" s="34">
        <v>10</v>
      </c>
      <c r="D4914" s="33" t="s">
        <v>93</v>
      </c>
      <c r="E4914" s="33" t="s">
        <v>5116</v>
      </c>
      <c r="F4914" s="35">
        <v>55121710</v>
      </c>
      <c r="G4914" s="33" t="s">
        <v>15071</v>
      </c>
      <c r="H4914" s="33">
        <v>4</v>
      </c>
      <c r="I4914" s="33">
        <v>2</v>
      </c>
      <c r="J4914" s="36">
        <v>12</v>
      </c>
      <c r="K4914" s="37">
        <v>338100</v>
      </c>
      <c r="L4914" s="38" t="s">
        <v>15</v>
      </c>
      <c r="M4914" s="38" t="s">
        <v>13</v>
      </c>
    </row>
    <row r="4915" spans="1:13" s="39" customFormat="1" ht="12.75" x14ac:dyDescent="0.2">
      <c r="A4915" s="33" t="s">
        <v>4761</v>
      </c>
      <c r="B4915" s="33" t="s">
        <v>585</v>
      </c>
      <c r="C4915" s="34">
        <v>10</v>
      </c>
      <c r="D4915" s="33" t="s">
        <v>93</v>
      </c>
      <c r="E4915" s="33" t="s">
        <v>5117</v>
      </c>
      <c r="F4915" s="35">
        <v>60131105</v>
      </c>
      <c r="G4915" s="33" t="s">
        <v>15071</v>
      </c>
      <c r="H4915" s="33">
        <v>4</v>
      </c>
      <c r="I4915" s="33">
        <v>2</v>
      </c>
      <c r="J4915" s="36">
        <v>50</v>
      </c>
      <c r="K4915" s="37">
        <v>162750</v>
      </c>
      <c r="L4915" s="38" t="s">
        <v>15</v>
      </c>
      <c r="M4915" s="38" t="s">
        <v>13</v>
      </c>
    </row>
    <row r="4916" spans="1:13" s="39" customFormat="1" ht="12.75" x14ac:dyDescent="0.2">
      <c r="A4916" s="33" t="s">
        <v>4761</v>
      </c>
      <c r="B4916" s="33" t="s">
        <v>585</v>
      </c>
      <c r="C4916" s="34">
        <v>10</v>
      </c>
      <c r="D4916" s="33" t="s">
        <v>93</v>
      </c>
      <c r="E4916" s="33" t="s">
        <v>5118</v>
      </c>
      <c r="F4916" s="35">
        <v>41122703</v>
      </c>
      <c r="G4916" s="33" t="s">
        <v>15071</v>
      </c>
      <c r="H4916" s="33">
        <v>4</v>
      </c>
      <c r="I4916" s="33">
        <v>2</v>
      </c>
      <c r="J4916" s="36">
        <v>10</v>
      </c>
      <c r="K4916" s="37">
        <v>245700</v>
      </c>
      <c r="L4916" s="38" t="s">
        <v>15</v>
      </c>
      <c r="M4916" s="38" t="s">
        <v>13</v>
      </c>
    </row>
    <row r="4917" spans="1:13" s="39" customFormat="1" ht="12.75" x14ac:dyDescent="0.2">
      <c r="A4917" s="33" t="s">
        <v>4761</v>
      </c>
      <c r="B4917" s="33" t="s">
        <v>585</v>
      </c>
      <c r="C4917" s="34">
        <v>10</v>
      </c>
      <c r="D4917" s="33" t="s">
        <v>93</v>
      </c>
      <c r="E4917" s="33" t="s">
        <v>5119</v>
      </c>
      <c r="F4917" s="35">
        <v>46181507</v>
      </c>
      <c r="G4917" s="33" t="s">
        <v>15071</v>
      </c>
      <c r="H4917" s="33">
        <v>4</v>
      </c>
      <c r="I4917" s="33">
        <v>2</v>
      </c>
      <c r="J4917" s="36">
        <v>21</v>
      </c>
      <c r="K4917" s="37">
        <v>1099350</v>
      </c>
      <c r="L4917" s="38" t="s">
        <v>15</v>
      </c>
      <c r="M4917" s="38" t="s">
        <v>13</v>
      </c>
    </row>
    <row r="4918" spans="1:13" s="39" customFormat="1" ht="12.75" x14ac:dyDescent="0.2">
      <c r="A4918" s="33" t="s">
        <v>4761</v>
      </c>
      <c r="B4918" s="33" t="s">
        <v>585</v>
      </c>
      <c r="C4918" s="34">
        <v>10</v>
      </c>
      <c r="D4918" s="33" t="s">
        <v>93</v>
      </c>
      <c r="E4918" s="33" t="s">
        <v>1956</v>
      </c>
      <c r="F4918" s="35">
        <v>39121423</v>
      </c>
      <c r="G4918" s="33" t="s">
        <v>15071</v>
      </c>
      <c r="H4918" s="33">
        <v>4</v>
      </c>
      <c r="I4918" s="33">
        <v>2</v>
      </c>
      <c r="J4918" s="36">
        <v>140</v>
      </c>
      <c r="K4918" s="37">
        <v>4541131</v>
      </c>
      <c r="L4918" s="38" t="s">
        <v>15</v>
      </c>
      <c r="M4918" s="38" t="s">
        <v>13</v>
      </c>
    </row>
    <row r="4919" spans="1:13" s="39" customFormat="1" ht="12.75" x14ac:dyDescent="0.2">
      <c r="A4919" s="33" t="s">
        <v>4761</v>
      </c>
      <c r="B4919" s="33" t="s">
        <v>585</v>
      </c>
      <c r="C4919" s="34">
        <v>10</v>
      </c>
      <c r="D4919" s="33" t="s">
        <v>93</v>
      </c>
      <c r="E4919" s="33" t="s">
        <v>5120</v>
      </c>
      <c r="F4919" s="35">
        <v>26111701</v>
      </c>
      <c r="G4919" s="33" t="s">
        <v>15071</v>
      </c>
      <c r="H4919" s="33">
        <v>4</v>
      </c>
      <c r="I4919" s="33">
        <v>2</v>
      </c>
      <c r="J4919" s="36">
        <v>50</v>
      </c>
      <c r="K4919" s="37">
        <v>1404200</v>
      </c>
      <c r="L4919" s="38" t="s">
        <v>15</v>
      </c>
      <c r="M4919" s="38" t="s">
        <v>13</v>
      </c>
    </row>
    <row r="4920" spans="1:13" s="39" customFormat="1" ht="12.75" x14ac:dyDescent="0.2">
      <c r="A4920" s="33" t="s">
        <v>4761</v>
      </c>
      <c r="B4920" s="33" t="s">
        <v>585</v>
      </c>
      <c r="C4920" s="34">
        <v>10</v>
      </c>
      <c r="D4920" s="33" t="s">
        <v>93</v>
      </c>
      <c r="E4920" s="33" t="s">
        <v>5121</v>
      </c>
      <c r="F4920" s="35">
        <v>52131501</v>
      </c>
      <c r="G4920" s="33" t="s">
        <v>15071</v>
      </c>
      <c r="H4920" s="33">
        <v>4</v>
      </c>
      <c r="I4920" s="33">
        <v>2</v>
      </c>
      <c r="J4920" s="36">
        <v>10</v>
      </c>
      <c r="K4920" s="37">
        <v>2621217.4500000002</v>
      </c>
      <c r="L4920" s="38" t="s">
        <v>15</v>
      </c>
      <c r="M4920" s="38" t="s">
        <v>13</v>
      </c>
    </row>
    <row r="4921" spans="1:13" s="39" customFormat="1" ht="12.75" x14ac:dyDescent="0.2">
      <c r="A4921" s="33" t="s">
        <v>4761</v>
      </c>
      <c r="B4921" s="33" t="s">
        <v>585</v>
      </c>
      <c r="C4921" s="34">
        <v>10</v>
      </c>
      <c r="D4921" s="33" t="s">
        <v>93</v>
      </c>
      <c r="E4921" s="33" t="s">
        <v>5122</v>
      </c>
      <c r="F4921" s="35">
        <v>40101600</v>
      </c>
      <c r="G4921" s="33" t="s">
        <v>15071</v>
      </c>
      <c r="H4921" s="33">
        <v>4</v>
      </c>
      <c r="I4921" s="33">
        <v>2</v>
      </c>
      <c r="J4921" s="36">
        <v>1</v>
      </c>
      <c r="K4921" s="37">
        <v>1011650</v>
      </c>
      <c r="L4921" s="38" t="s">
        <v>12</v>
      </c>
      <c r="M4921" s="38" t="s">
        <v>13</v>
      </c>
    </row>
    <row r="4922" spans="1:13" s="39" customFormat="1" ht="12.75" x14ac:dyDescent="0.2">
      <c r="A4922" s="33" t="s">
        <v>4761</v>
      </c>
      <c r="B4922" s="33" t="s">
        <v>585</v>
      </c>
      <c r="C4922" s="34">
        <v>10</v>
      </c>
      <c r="D4922" s="33" t="s">
        <v>93</v>
      </c>
      <c r="E4922" s="33" t="s">
        <v>5123</v>
      </c>
      <c r="F4922" s="35">
        <v>41122703</v>
      </c>
      <c r="G4922" s="33" t="s">
        <v>15071</v>
      </c>
      <c r="H4922" s="33">
        <v>4</v>
      </c>
      <c r="I4922" s="33">
        <v>2</v>
      </c>
      <c r="J4922" s="36">
        <v>10</v>
      </c>
      <c r="K4922" s="37">
        <v>305500</v>
      </c>
      <c r="L4922" s="38" t="s">
        <v>15</v>
      </c>
      <c r="M4922" s="38" t="s">
        <v>13</v>
      </c>
    </row>
    <row r="4923" spans="1:13" s="39" customFormat="1" ht="12.75" x14ac:dyDescent="0.2">
      <c r="A4923" s="33" t="s">
        <v>4761</v>
      </c>
      <c r="B4923" s="33" t="s">
        <v>585</v>
      </c>
      <c r="C4923" s="34">
        <v>10</v>
      </c>
      <c r="D4923" s="33" t="s">
        <v>93</v>
      </c>
      <c r="E4923" s="33" t="s">
        <v>5124</v>
      </c>
      <c r="F4923" s="35">
        <v>41114427</v>
      </c>
      <c r="G4923" s="33" t="s">
        <v>15071</v>
      </c>
      <c r="H4923" s="33">
        <v>4</v>
      </c>
      <c r="I4923" s="33">
        <v>2</v>
      </c>
      <c r="J4923" s="36">
        <v>80</v>
      </c>
      <c r="K4923" s="37">
        <v>1500000</v>
      </c>
      <c r="L4923" s="38" t="s">
        <v>15</v>
      </c>
      <c r="M4923" s="38" t="s">
        <v>13</v>
      </c>
    </row>
    <row r="4924" spans="1:13" s="39" customFormat="1" ht="12.75" x14ac:dyDescent="0.2">
      <c r="A4924" s="33" t="s">
        <v>4761</v>
      </c>
      <c r="B4924" s="33" t="s">
        <v>585</v>
      </c>
      <c r="C4924" s="34">
        <v>10</v>
      </c>
      <c r="D4924" s="33" t="s">
        <v>93</v>
      </c>
      <c r="E4924" s="33" t="s">
        <v>5125</v>
      </c>
      <c r="F4924" s="35">
        <v>31211500</v>
      </c>
      <c r="G4924" s="33" t="s">
        <v>466</v>
      </c>
      <c r="H4924" s="33">
        <v>4</v>
      </c>
      <c r="I4924" s="33">
        <v>7</v>
      </c>
      <c r="J4924" s="36">
        <v>2</v>
      </c>
      <c r="K4924" s="37">
        <v>3427200</v>
      </c>
      <c r="L4924" s="38" t="s">
        <v>12</v>
      </c>
      <c r="M4924" s="38" t="s">
        <v>13</v>
      </c>
    </row>
    <row r="4925" spans="1:13" s="39" customFormat="1" ht="12.75" x14ac:dyDescent="0.2">
      <c r="A4925" s="33" t="s">
        <v>4761</v>
      </c>
      <c r="B4925" s="33" t="s">
        <v>585</v>
      </c>
      <c r="C4925" s="34">
        <v>10</v>
      </c>
      <c r="D4925" s="33" t="s">
        <v>93</v>
      </c>
      <c r="E4925" s="33" t="s">
        <v>5126</v>
      </c>
      <c r="F4925" s="35">
        <v>31211904</v>
      </c>
      <c r="G4925" s="33" t="s">
        <v>466</v>
      </c>
      <c r="H4925" s="33">
        <v>4</v>
      </c>
      <c r="I4925" s="33">
        <v>7</v>
      </c>
      <c r="J4925" s="36">
        <v>3</v>
      </c>
      <c r="K4925" s="37">
        <v>16740</v>
      </c>
      <c r="L4925" s="38" t="s">
        <v>15</v>
      </c>
      <c r="M4925" s="38" t="s">
        <v>13</v>
      </c>
    </row>
    <row r="4926" spans="1:13" s="39" customFormat="1" ht="12.75" x14ac:dyDescent="0.2">
      <c r="A4926" s="33" t="s">
        <v>4761</v>
      </c>
      <c r="B4926" s="33" t="s">
        <v>585</v>
      </c>
      <c r="C4926" s="34">
        <v>10</v>
      </c>
      <c r="D4926" s="33" t="s">
        <v>93</v>
      </c>
      <c r="E4926" s="33" t="s">
        <v>5127</v>
      </c>
      <c r="F4926" s="35">
        <v>31211904</v>
      </c>
      <c r="G4926" s="33" t="s">
        <v>466</v>
      </c>
      <c r="H4926" s="33">
        <v>4</v>
      </c>
      <c r="I4926" s="33">
        <v>7</v>
      </c>
      <c r="J4926" s="36">
        <v>3</v>
      </c>
      <c r="K4926" s="37">
        <v>11160</v>
      </c>
      <c r="L4926" s="38" t="s">
        <v>15</v>
      </c>
      <c r="M4926" s="38" t="s">
        <v>13</v>
      </c>
    </row>
    <row r="4927" spans="1:13" s="39" customFormat="1" ht="12.75" x14ac:dyDescent="0.2">
      <c r="A4927" s="33" t="s">
        <v>4761</v>
      </c>
      <c r="B4927" s="33" t="s">
        <v>585</v>
      </c>
      <c r="C4927" s="34">
        <v>10</v>
      </c>
      <c r="D4927" s="33" t="s">
        <v>93</v>
      </c>
      <c r="E4927" s="33" t="s">
        <v>5128</v>
      </c>
      <c r="F4927" s="35">
        <v>31211904</v>
      </c>
      <c r="G4927" s="33" t="s">
        <v>466</v>
      </c>
      <c r="H4927" s="33">
        <v>4</v>
      </c>
      <c r="I4927" s="33">
        <v>7</v>
      </c>
      <c r="J4927" s="36">
        <v>3</v>
      </c>
      <c r="K4927" s="37">
        <v>24180</v>
      </c>
      <c r="L4927" s="38" t="s">
        <v>15</v>
      </c>
      <c r="M4927" s="38" t="s">
        <v>13</v>
      </c>
    </row>
    <row r="4928" spans="1:13" s="39" customFormat="1" ht="12.75" x14ac:dyDescent="0.2">
      <c r="A4928" s="33" t="s">
        <v>4761</v>
      </c>
      <c r="B4928" s="33" t="s">
        <v>585</v>
      </c>
      <c r="C4928" s="34">
        <v>10</v>
      </c>
      <c r="D4928" s="33" t="s">
        <v>93</v>
      </c>
      <c r="E4928" s="33" t="s">
        <v>5129</v>
      </c>
      <c r="F4928" s="35">
        <v>24121511</v>
      </c>
      <c r="G4928" s="33" t="s">
        <v>466</v>
      </c>
      <c r="H4928" s="33">
        <v>4</v>
      </c>
      <c r="I4928" s="33">
        <v>7</v>
      </c>
      <c r="J4928" s="36">
        <v>10</v>
      </c>
      <c r="K4928" s="37">
        <v>372000</v>
      </c>
      <c r="L4928" s="38" t="s">
        <v>15</v>
      </c>
      <c r="M4928" s="38" t="s">
        <v>13</v>
      </c>
    </row>
    <row r="4929" spans="1:13" s="39" customFormat="1" ht="12.75" x14ac:dyDescent="0.2">
      <c r="A4929" s="33" t="s">
        <v>4761</v>
      </c>
      <c r="B4929" s="33" t="s">
        <v>585</v>
      </c>
      <c r="C4929" s="34">
        <v>10</v>
      </c>
      <c r="D4929" s="33" t="s">
        <v>93</v>
      </c>
      <c r="E4929" s="33" t="s">
        <v>5130</v>
      </c>
      <c r="F4929" s="35">
        <v>11101706</v>
      </c>
      <c r="G4929" s="33" t="s">
        <v>466</v>
      </c>
      <c r="H4929" s="33">
        <v>4</v>
      </c>
      <c r="I4929" s="33">
        <v>7</v>
      </c>
      <c r="J4929" s="36">
        <v>4</v>
      </c>
      <c r="K4929" s="37">
        <v>223200</v>
      </c>
      <c r="L4929" s="38" t="s">
        <v>15</v>
      </c>
      <c r="M4929" s="38" t="s">
        <v>13</v>
      </c>
    </row>
    <row r="4930" spans="1:13" s="39" customFormat="1" ht="12.75" x14ac:dyDescent="0.2">
      <c r="A4930" s="33" t="s">
        <v>4761</v>
      </c>
      <c r="B4930" s="33" t="s">
        <v>585</v>
      </c>
      <c r="C4930" s="34">
        <v>10</v>
      </c>
      <c r="D4930" s="33" t="s">
        <v>93</v>
      </c>
      <c r="E4930" s="33" t="s">
        <v>5131</v>
      </c>
      <c r="F4930" s="35">
        <v>39121700</v>
      </c>
      <c r="G4930" s="33" t="s">
        <v>466</v>
      </c>
      <c r="H4930" s="33">
        <v>4</v>
      </c>
      <c r="I4930" s="33">
        <v>7</v>
      </c>
      <c r="J4930" s="36">
        <v>190</v>
      </c>
      <c r="K4930" s="37">
        <v>2827200</v>
      </c>
      <c r="L4930" s="38" t="s">
        <v>2369</v>
      </c>
      <c r="M4930" s="38" t="s">
        <v>13</v>
      </c>
    </row>
    <row r="4931" spans="1:13" s="39" customFormat="1" ht="12.75" x14ac:dyDescent="0.2">
      <c r="A4931" s="33" t="s">
        <v>4761</v>
      </c>
      <c r="B4931" s="33" t="s">
        <v>585</v>
      </c>
      <c r="C4931" s="34">
        <v>10</v>
      </c>
      <c r="D4931" s="33" t="s">
        <v>93</v>
      </c>
      <c r="E4931" s="33" t="s">
        <v>5132</v>
      </c>
      <c r="F4931" s="35">
        <v>39121700</v>
      </c>
      <c r="G4931" s="33" t="s">
        <v>466</v>
      </c>
      <c r="H4931" s="33">
        <v>4</v>
      </c>
      <c r="I4931" s="33">
        <v>7</v>
      </c>
      <c r="J4931" s="36">
        <v>2</v>
      </c>
      <c r="K4931" s="37">
        <v>210800</v>
      </c>
      <c r="L4931" s="38" t="s">
        <v>15</v>
      </c>
      <c r="M4931" s="38" t="s">
        <v>13</v>
      </c>
    </row>
    <row r="4932" spans="1:13" s="39" customFormat="1" ht="12.75" x14ac:dyDescent="0.2">
      <c r="A4932" s="33" t="s">
        <v>4761</v>
      </c>
      <c r="B4932" s="33" t="s">
        <v>585</v>
      </c>
      <c r="C4932" s="34">
        <v>10</v>
      </c>
      <c r="D4932" s="33" t="s">
        <v>93</v>
      </c>
      <c r="E4932" s="33" t="s">
        <v>5133</v>
      </c>
      <c r="F4932" s="35">
        <v>39121700</v>
      </c>
      <c r="G4932" s="33" t="s">
        <v>466</v>
      </c>
      <c r="H4932" s="33">
        <v>4</v>
      </c>
      <c r="I4932" s="33">
        <v>7</v>
      </c>
      <c r="J4932" s="36">
        <v>2</v>
      </c>
      <c r="K4932" s="37">
        <v>210800</v>
      </c>
      <c r="L4932" s="38" t="s">
        <v>15</v>
      </c>
      <c r="M4932" s="38" t="s">
        <v>13</v>
      </c>
    </row>
    <row r="4933" spans="1:13" s="39" customFormat="1" ht="12.75" x14ac:dyDescent="0.2">
      <c r="A4933" s="33" t="s">
        <v>4761</v>
      </c>
      <c r="B4933" s="33" t="s">
        <v>585</v>
      </c>
      <c r="C4933" s="34">
        <v>10</v>
      </c>
      <c r="D4933" s="33" t="s">
        <v>93</v>
      </c>
      <c r="E4933" s="33" t="s">
        <v>5134</v>
      </c>
      <c r="F4933" s="35">
        <v>39121700</v>
      </c>
      <c r="G4933" s="33" t="s">
        <v>466</v>
      </c>
      <c r="H4933" s="33">
        <v>4</v>
      </c>
      <c r="I4933" s="33">
        <v>7</v>
      </c>
      <c r="J4933" s="36">
        <v>80</v>
      </c>
      <c r="K4933" s="37">
        <v>992000</v>
      </c>
      <c r="L4933" s="38" t="s">
        <v>15</v>
      </c>
      <c r="M4933" s="38" t="s">
        <v>13</v>
      </c>
    </row>
    <row r="4934" spans="1:13" s="39" customFormat="1" ht="12.75" x14ac:dyDescent="0.2">
      <c r="A4934" s="33" t="s">
        <v>4761</v>
      </c>
      <c r="B4934" s="33" t="s">
        <v>585</v>
      </c>
      <c r="C4934" s="34">
        <v>10</v>
      </c>
      <c r="D4934" s="33" t="s">
        <v>93</v>
      </c>
      <c r="E4934" s="33" t="s">
        <v>5135</v>
      </c>
      <c r="F4934" s="35">
        <v>39121700</v>
      </c>
      <c r="G4934" s="33" t="s">
        <v>466</v>
      </c>
      <c r="H4934" s="33">
        <v>4</v>
      </c>
      <c r="I4934" s="33">
        <v>7</v>
      </c>
      <c r="J4934" s="36">
        <v>20</v>
      </c>
      <c r="K4934" s="37">
        <v>1116000</v>
      </c>
      <c r="L4934" s="38" t="s">
        <v>15</v>
      </c>
      <c r="M4934" s="38" t="s">
        <v>13</v>
      </c>
    </row>
    <row r="4935" spans="1:13" s="39" customFormat="1" ht="12.75" x14ac:dyDescent="0.2">
      <c r="A4935" s="33" t="s">
        <v>4761</v>
      </c>
      <c r="B4935" s="33" t="s">
        <v>585</v>
      </c>
      <c r="C4935" s="34">
        <v>10</v>
      </c>
      <c r="D4935" s="33" t="s">
        <v>93</v>
      </c>
      <c r="E4935" s="33" t="s">
        <v>5136</v>
      </c>
      <c r="F4935" s="35">
        <v>39121700</v>
      </c>
      <c r="G4935" s="33" t="s">
        <v>466</v>
      </c>
      <c r="H4935" s="33">
        <v>4</v>
      </c>
      <c r="I4935" s="33">
        <v>7</v>
      </c>
      <c r="J4935" s="36">
        <v>5</v>
      </c>
      <c r="K4935" s="37">
        <v>558000</v>
      </c>
      <c r="L4935" s="38" t="s">
        <v>15</v>
      </c>
      <c r="M4935" s="38" t="s">
        <v>13</v>
      </c>
    </row>
    <row r="4936" spans="1:13" s="39" customFormat="1" ht="12.75" x14ac:dyDescent="0.2">
      <c r="A4936" s="33" t="s">
        <v>4761</v>
      </c>
      <c r="B4936" s="33" t="s">
        <v>585</v>
      </c>
      <c r="C4936" s="34">
        <v>10</v>
      </c>
      <c r="D4936" s="33" t="s">
        <v>93</v>
      </c>
      <c r="E4936" s="33" t="s">
        <v>5137</v>
      </c>
      <c r="F4936" s="35">
        <v>15121528</v>
      </c>
      <c r="G4936" s="33" t="s">
        <v>466</v>
      </c>
      <c r="H4936" s="33">
        <v>4</v>
      </c>
      <c r="I4936" s="33">
        <v>7</v>
      </c>
      <c r="J4936" s="36" t="s">
        <v>5891</v>
      </c>
      <c r="K4936" s="37">
        <v>1519000</v>
      </c>
      <c r="L4936" s="38" t="s">
        <v>2367</v>
      </c>
      <c r="M4936" s="38" t="s">
        <v>13</v>
      </c>
    </row>
    <row r="4937" spans="1:13" s="39" customFormat="1" ht="12.75" x14ac:dyDescent="0.2">
      <c r="A4937" s="33" t="s">
        <v>4761</v>
      </c>
      <c r="B4937" s="33" t="s">
        <v>585</v>
      </c>
      <c r="C4937" s="34">
        <v>10</v>
      </c>
      <c r="D4937" s="33" t="s">
        <v>93</v>
      </c>
      <c r="E4937" s="33" t="s">
        <v>5138</v>
      </c>
      <c r="F4937" s="35">
        <v>11121502</v>
      </c>
      <c r="G4937" s="33" t="s">
        <v>466</v>
      </c>
      <c r="H4937" s="33">
        <v>4</v>
      </c>
      <c r="I4937" s="33">
        <v>7</v>
      </c>
      <c r="J4937" s="36">
        <v>10</v>
      </c>
      <c r="K4937" s="37">
        <v>310000</v>
      </c>
      <c r="L4937" s="38" t="s">
        <v>15</v>
      </c>
      <c r="M4937" s="38" t="s">
        <v>13</v>
      </c>
    </row>
    <row r="4938" spans="1:13" s="39" customFormat="1" ht="12.75" x14ac:dyDescent="0.2">
      <c r="A4938" s="33" t="s">
        <v>4761</v>
      </c>
      <c r="B4938" s="33" t="s">
        <v>585</v>
      </c>
      <c r="C4938" s="34">
        <v>10</v>
      </c>
      <c r="D4938" s="33" t="s">
        <v>93</v>
      </c>
      <c r="E4938" s="33" t="s">
        <v>5139</v>
      </c>
      <c r="F4938" s="35">
        <v>11162100</v>
      </c>
      <c r="G4938" s="33" t="s">
        <v>466</v>
      </c>
      <c r="H4938" s="33">
        <v>4</v>
      </c>
      <c r="I4938" s="33">
        <v>7</v>
      </c>
      <c r="J4938" s="36">
        <v>12</v>
      </c>
      <c r="K4938" s="37">
        <v>148800</v>
      </c>
      <c r="L4938" s="38" t="s">
        <v>2369</v>
      </c>
      <c r="M4938" s="38" t="s">
        <v>13</v>
      </c>
    </row>
    <row r="4939" spans="1:13" s="39" customFormat="1" ht="12.75" x14ac:dyDescent="0.2">
      <c r="A4939" s="33" t="s">
        <v>4761</v>
      </c>
      <c r="B4939" s="33" t="s">
        <v>585</v>
      </c>
      <c r="C4939" s="34">
        <v>10</v>
      </c>
      <c r="D4939" s="33" t="s">
        <v>93</v>
      </c>
      <c r="E4939" s="33" t="s">
        <v>5140</v>
      </c>
      <c r="F4939" s="35">
        <v>11162100</v>
      </c>
      <c r="G4939" s="33" t="s">
        <v>466</v>
      </c>
      <c r="H4939" s="33">
        <v>4</v>
      </c>
      <c r="I4939" s="33">
        <v>7</v>
      </c>
      <c r="J4939" s="36">
        <v>15</v>
      </c>
      <c r="K4939" s="37">
        <v>5022000</v>
      </c>
      <c r="L4939" s="38" t="s">
        <v>2369</v>
      </c>
      <c r="M4939" s="38" t="s">
        <v>13</v>
      </c>
    </row>
    <row r="4940" spans="1:13" s="39" customFormat="1" ht="12.75" x14ac:dyDescent="0.2">
      <c r="A4940" s="33" t="s">
        <v>4761</v>
      </c>
      <c r="B4940" s="33" t="s">
        <v>585</v>
      </c>
      <c r="C4940" s="34">
        <v>10</v>
      </c>
      <c r="D4940" s="33" t="s">
        <v>93</v>
      </c>
      <c r="E4940" s="33" t="s">
        <v>5141</v>
      </c>
      <c r="F4940" s="35">
        <v>11162100</v>
      </c>
      <c r="G4940" s="33" t="s">
        <v>466</v>
      </c>
      <c r="H4940" s="33">
        <v>4</v>
      </c>
      <c r="I4940" s="33">
        <v>7</v>
      </c>
      <c r="J4940" s="36">
        <v>18</v>
      </c>
      <c r="K4940" s="37">
        <v>8704800</v>
      </c>
      <c r="L4940" s="38" t="s">
        <v>2369</v>
      </c>
      <c r="M4940" s="38" t="s">
        <v>13</v>
      </c>
    </row>
    <row r="4941" spans="1:13" s="39" customFormat="1" ht="12.75" x14ac:dyDescent="0.2">
      <c r="A4941" s="33" t="s">
        <v>4761</v>
      </c>
      <c r="B4941" s="33" t="s">
        <v>585</v>
      </c>
      <c r="C4941" s="34">
        <v>10</v>
      </c>
      <c r="D4941" s="33" t="s">
        <v>93</v>
      </c>
      <c r="E4941" s="33" t="s">
        <v>5142</v>
      </c>
      <c r="F4941" s="35">
        <v>11162100</v>
      </c>
      <c r="G4941" s="33" t="s">
        <v>466</v>
      </c>
      <c r="H4941" s="33">
        <v>4</v>
      </c>
      <c r="I4941" s="33">
        <v>7</v>
      </c>
      <c r="J4941" s="36">
        <v>18</v>
      </c>
      <c r="K4941" s="37">
        <v>4687200</v>
      </c>
      <c r="L4941" s="38" t="s">
        <v>2369</v>
      </c>
      <c r="M4941" s="38" t="s">
        <v>13</v>
      </c>
    </row>
    <row r="4942" spans="1:13" s="39" customFormat="1" ht="12.75" x14ac:dyDescent="0.2">
      <c r="A4942" s="33" t="s">
        <v>4761</v>
      </c>
      <c r="B4942" s="33" t="s">
        <v>585</v>
      </c>
      <c r="C4942" s="34">
        <v>10</v>
      </c>
      <c r="D4942" s="33" t="s">
        <v>93</v>
      </c>
      <c r="E4942" s="33" t="s">
        <v>5143</v>
      </c>
      <c r="F4942" s="35">
        <v>11162100</v>
      </c>
      <c r="G4942" s="33" t="s">
        <v>466</v>
      </c>
      <c r="H4942" s="33">
        <v>4</v>
      </c>
      <c r="I4942" s="33">
        <v>7</v>
      </c>
      <c r="J4942" s="36">
        <v>18</v>
      </c>
      <c r="K4942" s="37">
        <v>5356800</v>
      </c>
      <c r="L4942" s="38" t="s">
        <v>2369</v>
      </c>
      <c r="M4942" s="38" t="s">
        <v>13</v>
      </c>
    </row>
    <row r="4943" spans="1:13" s="39" customFormat="1" ht="12.75" x14ac:dyDescent="0.2">
      <c r="A4943" s="33" t="s">
        <v>4761</v>
      </c>
      <c r="B4943" s="33" t="s">
        <v>585</v>
      </c>
      <c r="C4943" s="34">
        <v>10</v>
      </c>
      <c r="D4943" s="33" t="s">
        <v>93</v>
      </c>
      <c r="E4943" s="33" t="s">
        <v>5144</v>
      </c>
      <c r="F4943" s="35">
        <v>11162100</v>
      </c>
      <c r="G4943" s="33" t="s">
        <v>466</v>
      </c>
      <c r="H4943" s="33">
        <v>4</v>
      </c>
      <c r="I4943" s="33">
        <v>7</v>
      </c>
      <c r="J4943" s="36">
        <v>18</v>
      </c>
      <c r="K4943" s="37">
        <v>6696000</v>
      </c>
      <c r="L4943" s="38" t="s">
        <v>2369</v>
      </c>
      <c r="M4943" s="38" t="s">
        <v>13</v>
      </c>
    </row>
    <row r="4944" spans="1:13" s="39" customFormat="1" ht="12.75" x14ac:dyDescent="0.2">
      <c r="A4944" s="33" t="s">
        <v>4761</v>
      </c>
      <c r="B4944" s="33" t="s">
        <v>585</v>
      </c>
      <c r="C4944" s="34">
        <v>10</v>
      </c>
      <c r="D4944" s="33" t="s">
        <v>93</v>
      </c>
      <c r="E4944" s="33" t="s">
        <v>5145</v>
      </c>
      <c r="F4944" s="35">
        <v>23271800</v>
      </c>
      <c r="G4944" s="33" t="s">
        <v>466</v>
      </c>
      <c r="H4944" s="33">
        <v>4</v>
      </c>
      <c r="I4944" s="33">
        <v>7</v>
      </c>
      <c r="J4944" s="36">
        <v>15</v>
      </c>
      <c r="K4944" s="37">
        <v>465000</v>
      </c>
      <c r="L4944" s="38" t="s">
        <v>15</v>
      </c>
      <c r="M4944" s="38" t="s">
        <v>13</v>
      </c>
    </row>
    <row r="4945" spans="1:13" s="39" customFormat="1" ht="12.75" x14ac:dyDescent="0.2">
      <c r="A4945" s="33" t="s">
        <v>4761</v>
      </c>
      <c r="B4945" s="33" t="s">
        <v>585</v>
      </c>
      <c r="C4945" s="34">
        <v>10</v>
      </c>
      <c r="D4945" s="33" t="s">
        <v>93</v>
      </c>
      <c r="E4945" s="33" t="s">
        <v>5146</v>
      </c>
      <c r="F4945" s="35">
        <v>39121700</v>
      </c>
      <c r="G4945" s="33" t="s">
        <v>466</v>
      </c>
      <c r="H4945" s="33">
        <v>4</v>
      </c>
      <c r="I4945" s="33">
        <v>7</v>
      </c>
      <c r="J4945" s="36">
        <v>500</v>
      </c>
      <c r="K4945" s="37">
        <v>775000</v>
      </c>
      <c r="L4945" s="38" t="s">
        <v>15</v>
      </c>
      <c r="M4945" s="38" t="s">
        <v>13</v>
      </c>
    </row>
    <row r="4946" spans="1:13" s="39" customFormat="1" ht="12.75" x14ac:dyDescent="0.2">
      <c r="A4946" s="33" t="s">
        <v>4761</v>
      </c>
      <c r="B4946" s="33" t="s">
        <v>585</v>
      </c>
      <c r="C4946" s="34">
        <v>10</v>
      </c>
      <c r="D4946" s="33" t="s">
        <v>93</v>
      </c>
      <c r="E4946" s="33" t="s">
        <v>5147</v>
      </c>
      <c r="F4946" s="35">
        <v>39121700</v>
      </c>
      <c r="G4946" s="33" t="s">
        <v>466</v>
      </c>
      <c r="H4946" s="33">
        <v>4</v>
      </c>
      <c r="I4946" s="33">
        <v>7</v>
      </c>
      <c r="J4946" s="36">
        <v>500</v>
      </c>
      <c r="K4946" s="37">
        <v>775000</v>
      </c>
      <c r="L4946" s="38" t="s">
        <v>15</v>
      </c>
      <c r="M4946" s="38" t="s">
        <v>13</v>
      </c>
    </row>
    <row r="4947" spans="1:13" s="39" customFormat="1" ht="12.75" x14ac:dyDescent="0.2">
      <c r="A4947" s="33" t="s">
        <v>4761</v>
      </c>
      <c r="B4947" s="33" t="s">
        <v>585</v>
      </c>
      <c r="C4947" s="34">
        <v>10</v>
      </c>
      <c r="D4947" s="33" t="s">
        <v>93</v>
      </c>
      <c r="E4947" s="33" t="s">
        <v>5148</v>
      </c>
      <c r="F4947" s="35">
        <v>39121700</v>
      </c>
      <c r="G4947" s="33" t="s">
        <v>466</v>
      </c>
      <c r="H4947" s="33">
        <v>4</v>
      </c>
      <c r="I4947" s="33">
        <v>7</v>
      </c>
      <c r="J4947" s="36">
        <v>500</v>
      </c>
      <c r="K4947" s="37">
        <v>713000</v>
      </c>
      <c r="L4947" s="38" t="s">
        <v>15</v>
      </c>
      <c r="M4947" s="38" t="s">
        <v>13</v>
      </c>
    </row>
    <row r="4948" spans="1:13" s="39" customFormat="1" ht="12.75" x14ac:dyDescent="0.2">
      <c r="A4948" s="33" t="s">
        <v>4761</v>
      </c>
      <c r="B4948" s="33" t="s">
        <v>585</v>
      </c>
      <c r="C4948" s="34">
        <v>10</v>
      </c>
      <c r="D4948" s="33" t="s">
        <v>93</v>
      </c>
      <c r="E4948" s="33" t="s">
        <v>5149</v>
      </c>
      <c r="F4948" s="35">
        <v>39121700</v>
      </c>
      <c r="G4948" s="33" t="s">
        <v>466</v>
      </c>
      <c r="H4948" s="33">
        <v>4</v>
      </c>
      <c r="I4948" s="33">
        <v>7</v>
      </c>
      <c r="J4948" s="36">
        <v>500</v>
      </c>
      <c r="K4948" s="37">
        <v>775000</v>
      </c>
      <c r="L4948" s="38" t="s">
        <v>15</v>
      </c>
      <c r="M4948" s="38" t="s">
        <v>13</v>
      </c>
    </row>
    <row r="4949" spans="1:13" s="39" customFormat="1" ht="12.75" x14ac:dyDescent="0.2">
      <c r="A4949" s="33" t="s">
        <v>4761</v>
      </c>
      <c r="B4949" s="33" t="s">
        <v>585</v>
      </c>
      <c r="C4949" s="34">
        <v>10</v>
      </c>
      <c r="D4949" s="33" t="s">
        <v>93</v>
      </c>
      <c r="E4949" s="33" t="s">
        <v>5150</v>
      </c>
      <c r="F4949" s="35">
        <v>39121700</v>
      </c>
      <c r="G4949" s="33" t="s">
        <v>466</v>
      </c>
      <c r="H4949" s="33">
        <v>4</v>
      </c>
      <c r="I4949" s="33">
        <v>7</v>
      </c>
      <c r="J4949" s="36">
        <v>500</v>
      </c>
      <c r="K4949" s="37">
        <v>775000</v>
      </c>
      <c r="L4949" s="38" t="s">
        <v>15</v>
      </c>
      <c r="M4949" s="38" t="s">
        <v>13</v>
      </c>
    </row>
    <row r="4950" spans="1:13" s="39" customFormat="1" ht="12.75" x14ac:dyDescent="0.2">
      <c r="A4950" s="33" t="s">
        <v>4761</v>
      </c>
      <c r="B4950" s="33" t="s">
        <v>585</v>
      </c>
      <c r="C4950" s="34">
        <v>10</v>
      </c>
      <c r="D4950" s="33" t="s">
        <v>93</v>
      </c>
      <c r="E4950" s="33" t="s">
        <v>5151</v>
      </c>
      <c r="F4950" s="35">
        <v>11151503</v>
      </c>
      <c r="G4950" s="33" t="s">
        <v>466</v>
      </c>
      <c r="H4950" s="33">
        <v>4</v>
      </c>
      <c r="I4950" s="33">
        <v>7</v>
      </c>
      <c r="J4950" s="36">
        <v>40</v>
      </c>
      <c r="K4950" s="37">
        <v>595200</v>
      </c>
      <c r="L4950" s="38" t="s">
        <v>2369</v>
      </c>
      <c r="M4950" s="38" t="s">
        <v>13</v>
      </c>
    </row>
    <row r="4951" spans="1:13" s="39" customFormat="1" ht="12.75" x14ac:dyDescent="0.2">
      <c r="A4951" s="33" t="s">
        <v>4761</v>
      </c>
      <c r="B4951" s="33" t="s">
        <v>585</v>
      </c>
      <c r="C4951" s="34">
        <v>10</v>
      </c>
      <c r="D4951" s="33" t="s">
        <v>93</v>
      </c>
      <c r="E4951" s="33" t="s">
        <v>5152</v>
      </c>
      <c r="F4951" s="35">
        <v>39121700</v>
      </c>
      <c r="G4951" s="33" t="s">
        <v>466</v>
      </c>
      <c r="H4951" s="33">
        <v>4</v>
      </c>
      <c r="I4951" s="33">
        <v>7</v>
      </c>
      <c r="J4951" s="36">
        <v>4</v>
      </c>
      <c r="K4951" s="37">
        <v>208320</v>
      </c>
      <c r="L4951" s="38" t="s">
        <v>15</v>
      </c>
      <c r="M4951" s="38" t="s">
        <v>13</v>
      </c>
    </row>
    <row r="4952" spans="1:13" s="39" customFormat="1" ht="12.75" x14ac:dyDescent="0.2">
      <c r="A4952" s="33" t="s">
        <v>4761</v>
      </c>
      <c r="B4952" s="33" t="s">
        <v>585</v>
      </c>
      <c r="C4952" s="34">
        <v>10</v>
      </c>
      <c r="D4952" s="33" t="s">
        <v>93</v>
      </c>
      <c r="E4952" s="33" t="s">
        <v>5153</v>
      </c>
      <c r="F4952" s="35">
        <v>39121700</v>
      </c>
      <c r="G4952" s="33" t="s">
        <v>466</v>
      </c>
      <c r="H4952" s="33">
        <v>4</v>
      </c>
      <c r="I4952" s="33">
        <v>7</v>
      </c>
      <c r="J4952" s="36">
        <v>4</v>
      </c>
      <c r="K4952" s="37">
        <v>208320</v>
      </c>
      <c r="L4952" s="38" t="s">
        <v>15</v>
      </c>
      <c r="M4952" s="38" t="s">
        <v>13</v>
      </c>
    </row>
    <row r="4953" spans="1:13" s="39" customFormat="1" ht="12.75" x14ac:dyDescent="0.2">
      <c r="A4953" s="33" t="s">
        <v>4761</v>
      </c>
      <c r="B4953" s="33" t="s">
        <v>585</v>
      </c>
      <c r="C4953" s="34">
        <v>10</v>
      </c>
      <c r="D4953" s="33" t="s">
        <v>93</v>
      </c>
      <c r="E4953" s="33" t="s">
        <v>5154</v>
      </c>
      <c r="F4953" s="35">
        <v>39121700</v>
      </c>
      <c r="G4953" s="33" t="s">
        <v>466</v>
      </c>
      <c r="H4953" s="33">
        <v>4</v>
      </c>
      <c r="I4953" s="33">
        <v>7</v>
      </c>
      <c r="J4953" s="36">
        <v>4</v>
      </c>
      <c r="K4953" s="37">
        <v>208320</v>
      </c>
      <c r="L4953" s="38" t="s">
        <v>15</v>
      </c>
      <c r="M4953" s="38" t="s">
        <v>13</v>
      </c>
    </row>
    <row r="4954" spans="1:13" s="39" customFormat="1" ht="12.75" x14ac:dyDescent="0.2">
      <c r="A4954" s="33" t="s">
        <v>4761</v>
      </c>
      <c r="B4954" s="33" t="s">
        <v>585</v>
      </c>
      <c r="C4954" s="34">
        <v>10</v>
      </c>
      <c r="D4954" s="33" t="s">
        <v>93</v>
      </c>
      <c r="E4954" s="33" t="s">
        <v>5155</v>
      </c>
      <c r="F4954" s="35">
        <v>39121700</v>
      </c>
      <c r="G4954" s="33" t="s">
        <v>466</v>
      </c>
      <c r="H4954" s="33">
        <v>4</v>
      </c>
      <c r="I4954" s="33">
        <v>7</v>
      </c>
      <c r="J4954" s="36">
        <v>4</v>
      </c>
      <c r="K4954" s="37">
        <v>208320</v>
      </c>
      <c r="L4954" s="38" t="s">
        <v>15</v>
      </c>
      <c r="M4954" s="38" t="s">
        <v>13</v>
      </c>
    </row>
    <row r="4955" spans="1:13" s="39" customFormat="1" ht="12.75" x14ac:dyDescent="0.2">
      <c r="A4955" s="33" t="s">
        <v>4761</v>
      </c>
      <c r="B4955" s="33" t="s">
        <v>585</v>
      </c>
      <c r="C4955" s="34">
        <v>10</v>
      </c>
      <c r="D4955" s="33" t="s">
        <v>93</v>
      </c>
      <c r="E4955" s="33" t="s">
        <v>5156</v>
      </c>
      <c r="F4955" s="35">
        <v>39121700</v>
      </c>
      <c r="G4955" s="33" t="s">
        <v>466</v>
      </c>
      <c r="H4955" s="33">
        <v>4</v>
      </c>
      <c r="I4955" s="33">
        <v>7</v>
      </c>
      <c r="J4955" s="36">
        <v>300</v>
      </c>
      <c r="K4955" s="37">
        <v>186000</v>
      </c>
      <c r="L4955" s="38" t="s">
        <v>15</v>
      </c>
      <c r="M4955" s="38" t="s">
        <v>13</v>
      </c>
    </row>
    <row r="4956" spans="1:13" s="39" customFormat="1" ht="12.75" x14ac:dyDescent="0.2">
      <c r="A4956" s="33" t="s">
        <v>4761</v>
      </c>
      <c r="B4956" s="33" t="s">
        <v>585</v>
      </c>
      <c r="C4956" s="34">
        <v>10</v>
      </c>
      <c r="D4956" s="33" t="s">
        <v>93</v>
      </c>
      <c r="E4956" s="33" t="s">
        <v>5157</v>
      </c>
      <c r="F4956" s="35">
        <v>15121528</v>
      </c>
      <c r="G4956" s="33" t="s">
        <v>466</v>
      </c>
      <c r="H4956" s="33">
        <v>4</v>
      </c>
      <c r="I4956" s="33">
        <v>7</v>
      </c>
      <c r="J4956" s="36">
        <v>15</v>
      </c>
      <c r="K4956" s="37">
        <v>2325000</v>
      </c>
      <c r="L4956" s="38" t="s">
        <v>15</v>
      </c>
      <c r="M4956" s="38" t="s">
        <v>13</v>
      </c>
    </row>
    <row r="4957" spans="1:13" s="39" customFormat="1" ht="12.75" x14ac:dyDescent="0.2">
      <c r="A4957" s="33" t="s">
        <v>4761</v>
      </c>
      <c r="B4957" s="33" t="s">
        <v>585</v>
      </c>
      <c r="C4957" s="34">
        <v>10</v>
      </c>
      <c r="D4957" s="33" t="s">
        <v>93</v>
      </c>
      <c r="E4957" s="33" t="s">
        <v>5158</v>
      </c>
      <c r="F4957" s="35">
        <v>31201600</v>
      </c>
      <c r="G4957" s="33" t="s">
        <v>466</v>
      </c>
      <c r="H4957" s="33">
        <v>4</v>
      </c>
      <c r="I4957" s="33">
        <v>7</v>
      </c>
      <c r="J4957" s="36">
        <v>2</v>
      </c>
      <c r="K4957" s="37">
        <v>2678400</v>
      </c>
      <c r="L4957" s="38" t="s">
        <v>12</v>
      </c>
      <c r="M4957" s="38" t="s">
        <v>13</v>
      </c>
    </row>
    <row r="4958" spans="1:13" s="39" customFormat="1" ht="12.75" x14ac:dyDescent="0.2">
      <c r="A4958" s="33" t="s">
        <v>4761</v>
      </c>
      <c r="B4958" s="33" t="s">
        <v>585</v>
      </c>
      <c r="C4958" s="34">
        <v>10</v>
      </c>
      <c r="D4958" s="33" t="s">
        <v>93</v>
      </c>
      <c r="E4958" s="33" t="s">
        <v>5159</v>
      </c>
      <c r="F4958" s="35">
        <v>31201600</v>
      </c>
      <c r="G4958" s="33" t="s">
        <v>466</v>
      </c>
      <c r="H4958" s="33">
        <v>4</v>
      </c>
      <c r="I4958" s="33">
        <v>7</v>
      </c>
      <c r="J4958" s="36">
        <v>2</v>
      </c>
      <c r="K4958" s="37">
        <v>2678400</v>
      </c>
      <c r="L4958" s="38" t="s">
        <v>12</v>
      </c>
      <c r="M4958" s="38" t="s">
        <v>13</v>
      </c>
    </row>
    <row r="4959" spans="1:13" s="39" customFormat="1" ht="12.75" x14ac:dyDescent="0.2">
      <c r="A4959" s="33" t="s">
        <v>4761</v>
      </c>
      <c r="B4959" s="33" t="s">
        <v>585</v>
      </c>
      <c r="C4959" s="34">
        <v>10</v>
      </c>
      <c r="D4959" s="33" t="s">
        <v>93</v>
      </c>
      <c r="E4959" s="33" t="s">
        <v>5160</v>
      </c>
      <c r="F4959" s="35">
        <v>31201600</v>
      </c>
      <c r="G4959" s="33" t="s">
        <v>466</v>
      </c>
      <c r="H4959" s="33">
        <v>4</v>
      </c>
      <c r="I4959" s="33">
        <v>7</v>
      </c>
      <c r="J4959" s="36">
        <v>2</v>
      </c>
      <c r="K4959" s="37">
        <v>2678400</v>
      </c>
      <c r="L4959" s="38" t="s">
        <v>12</v>
      </c>
      <c r="M4959" s="38" t="s">
        <v>13</v>
      </c>
    </row>
    <row r="4960" spans="1:13" s="39" customFormat="1" ht="12.75" x14ac:dyDescent="0.2">
      <c r="A4960" s="33" t="s">
        <v>4761</v>
      </c>
      <c r="B4960" s="33" t="s">
        <v>585</v>
      </c>
      <c r="C4960" s="34">
        <v>10</v>
      </c>
      <c r="D4960" s="33" t="s">
        <v>93</v>
      </c>
      <c r="E4960" s="33" t="s">
        <v>5161</v>
      </c>
      <c r="F4960" s="35">
        <v>31201600</v>
      </c>
      <c r="G4960" s="33" t="s">
        <v>466</v>
      </c>
      <c r="H4960" s="33">
        <v>4</v>
      </c>
      <c r="I4960" s="33">
        <v>7</v>
      </c>
      <c r="J4960" s="36">
        <v>1</v>
      </c>
      <c r="K4960" s="37">
        <v>1339200</v>
      </c>
      <c r="L4960" s="38" t="s">
        <v>12</v>
      </c>
      <c r="M4960" s="38" t="s">
        <v>13</v>
      </c>
    </row>
    <row r="4961" spans="1:13" s="39" customFormat="1" ht="12.75" x14ac:dyDescent="0.2">
      <c r="A4961" s="33" t="s">
        <v>4761</v>
      </c>
      <c r="B4961" s="33" t="s">
        <v>585</v>
      </c>
      <c r="C4961" s="34">
        <v>10</v>
      </c>
      <c r="D4961" s="33" t="s">
        <v>93</v>
      </c>
      <c r="E4961" s="33" t="s">
        <v>5162</v>
      </c>
      <c r="F4961" s="35">
        <v>31201600</v>
      </c>
      <c r="G4961" s="33" t="s">
        <v>466</v>
      </c>
      <c r="H4961" s="33">
        <v>4</v>
      </c>
      <c r="I4961" s="33">
        <v>7</v>
      </c>
      <c r="J4961" s="36">
        <v>2</v>
      </c>
      <c r="K4961" s="37">
        <v>2678400</v>
      </c>
      <c r="L4961" s="38" t="s">
        <v>12</v>
      </c>
      <c r="M4961" s="38" t="s">
        <v>13</v>
      </c>
    </row>
    <row r="4962" spans="1:13" s="39" customFormat="1" ht="12.75" x14ac:dyDescent="0.2">
      <c r="A4962" s="33" t="s">
        <v>4761</v>
      </c>
      <c r="B4962" s="33" t="s">
        <v>585</v>
      </c>
      <c r="C4962" s="34">
        <v>10</v>
      </c>
      <c r="D4962" s="33" t="s">
        <v>93</v>
      </c>
      <c r="E4962" s="33" t="s">
        <v>5163</v>
      </c>
      <c r="F4962" s="35">
        <v>39121700</v>
      </c>
      <c r="G4962" s="33" t="s">
        <v>466</v>
      </c>
      <c r="H4962" s="33">
        <v>4</v>
      </c>
      <c r="I4962" s="33">
        <v>7</v>
      </c>
      <c r="J4962" s="36">
        <v>60</v>
      </c>
      <c r="K4962" s="37">
        <v>4464000</v>
      </c>
      <c r="L4962" s="38" t="s">
        <v>15</v>
      </c>
      <c r="M4962" s="38" t="s">
        <v>13</v>
      </c>
    </row>
    <row r="4963" spans="1:13" s="39" customFormat="1" ht="12.75" x14ac:dyDescent="0.2">
      <c r="A4963" s="33" t="s">
        <v>4761</v>
      </c>
      <c r="B4963" s="33" t="s">
        <v>585</v>
      </c>
      <c r="C4963" s="34">
        <v>10</v>
      </c>
      <c r="D4963" s="33" t="s">
        <v>93</v>
      </c>
      <c r="E4963" s="33" t="s">
        <v>5164</v>
      </c>
      <c r="F4963" s="35">
        <v>39121700</v>
      </c>
      <c r="G4963" s="33" t="s">
        <v>466</v>
      </c>
      <c r="H4963" s="33">
        <v>4</v>
      </c>
      <c r="I4963" s="33">
        <v>7</v>
      </c>
      <c r="J4963" s="36">
        <v>60</v>
      </c>
      <c r="K4963" s="37">
        <v>4464000</v>
      </c>
      <c r="L4963" s="38" t="s">
        <v>15</v>
      </c>
      <c r="M4963" s="38" t="s">
        <v>13</v>
      </c>
    </row>
    <row r="4964" spans="1:13" s="39" customFormat="1" ht="12.75" x14ac:dyDescent="0.2">
      <c r="A4964" s="33" t="s">
        <v>4761</v>
      </c>
      <c r="B4964" s="33" t="s">
        <v>585</v>
      </c>
      <c r="C4964" s="34">
        <v>10</v>
      </c>
      <c r="D4964" s="33" t="s">
        <v>93</v>
      </c>
      <c r="E4964" s="33" t="s">
        <v>5165</v>
      </c>
      <c r="F4964" s="35">
        <v>39121700</v>
      </c>
      <c r="G4964" s="33" t="s">
        <v>466</v>
      </c>
      <c r="H4964" s="33">
        <v>4</v>
      </c>
      <c r="I4964" s="33">
        <v>7</v>
      </c>
      <c r="J4964" s="36">
        <v>60</v>
      </c>
      <c r="K4964" s="37">
        <v>4464000</v>
      </c>
      <c r="L4964" s="38" t="s">
        <v>15</v>
      </c>
      <c r="M4964" s="38" t="s">
        <v>13</v>
      </c>
    </row>
    <row r="4965" spans="1:13" s="39" customFormat="1" ht="12.75" x14ac:dyDescent="0.2">
      <c r="A4965" s="33" t="s">
        <v>4761</v>
      </c>
      <c r="B4965" s="33" t="s">
        <v>585</v>
      </c>
      <c r="C4965" s="34">
        <v>10</v>
      </c>
      <c r="D4965" s="33" t="s">
        <v>93</v>
      </c>
      <c r="E4965" s="33" t="s">
        <v>5166</v>
      </c>
      <c r="F4965" s="35">
        <v>39121700</v>
      </c>
      <c r="G4965" s="33" t="s">
        <v>466</v>
      </c>
      <c r="H4965" s="33">
        <v>4</v>
      </c>
      <c r="I4965" s="33">
        <v>7</v>
      </c>
      <c r="J4965" s="36">
        <v>60</v>
      </c>
      <c r="K4965" s="37">
        <v>4464000</v>
      </c>
      <c r="L4965" s="38" t="s">
        <v>15</v>
      </c>
      <c r="M4965" s="38" t="s">
        <v>13</v>
      </c>
    </row>
    <row r="4966" spans="1:13" s="39" customFormat="1" ht="12.75" x14ac:dyDescent="0.2">
      <c r="A4966" s="33" t="s">
        <v>4761</v>
      </c>
      <c r="B4966" s="33" t="s">
        <v>585</v>
      </c>
      <c r="C4966" s="34">
        <v>10</v>
      </c>
      <c r="D4966" s="33" t="s">
        <v>93</v>
      </c>
      <c r="E4966" s="33" t="s">
        <v>5167</v>
      </c>
      <c r="F4966" s="35">
        <v>31211703</v>
      </c>
      <c r="G4966" s="33" t="s">
        <v>466</v>
      </c>
      <c r="H4966" s="33">
        <v>4</v>
      </c>
      <c r="I4966" s="33">
        <v>7</v>
      </c>
      <c r="J4966" s="36" t="s">
        <v>5896</v>
      </c>
      <c r="K4966" s="37">
        <v>99200</v>
      </c>
      <c r="L4966" s="38" t="s">
        <v>15</v>
      </c>
      <c r="M4966" s="38" t="s">
        <v>13</v>
      </c>
    </row>
    <row r="4967" spans="1:13" s="39" customFormat="1" ht="12.75" x14ac:dyDescent="0.2">
      <c r="A4967" s="33" t="s">
        <v>4761</v>
      </c>
      <c r="B4967" s="33" t="s">
        <v>585</v>
      </c>
      <c r="C4967" s="34">
        <v>10</v>
      </c>
      <c r="D4967" s="33" t="s">
        <v>93</v>
      </c>
      <c r="E4967" s="33" t="s">
        <v>5168</v>
      </c>
      <c r="F4967" s="35">
        <v>31211703</v>
      </c>
      <c r="G4967" s="33" t="s">
        <v>466</v>
      </c>
      <c r="H4967" s="33">
        <v>4</v>
      </c>
      <c r="I4967" s="33">
        <v>7</v>
      </c>
      <c r="J4967" s="36" t="s">
        <v>5896</v>
      </c>
      <c r="K4967" s="37">
        <v>99200</v>
      </c>
      <c r="L4967" s="38" t="s">
        <v>15</v>
      </c>
      <c r="M4967" s="38" t="s">
        <v>13</v>
      </c>
    </row>
    <row r="4968" spans="1:13" s="39" customFormat="1" ht="12.75" x14ac:dyDescent="0.2">
      <c r="A4968" s="33" t="s">
        <v>4761</v>
      </c>
      <c r="B4968" s="33" t="s">
        <v>585</v>
      </c>
      <c r="C4968" s="34">
        <v>10</v>
      </c>
      <c r="D4968" s="33" t="s">
        <v>93</v>
      </c>
      <c r="E4968" s="33" t="s">
        <v>5169</v>
      </c>
      <c r="F4968" s="35">
        <v>30102000</v>
      </c>
      <c r="G4968" s="33" t="s">
        <v>466</v>
      </c>
      <c r="H4968" s="33">
        <v>4</v>
      </c>
      <c r="I4968" s="33">
        <v>7</v>
      </c>
      <c r="J4968" s="36">
        <v>1</v>
      </c>
      <c r="K4968" s="37">
        <v>668909</v>
      </c>
      <c r="L4968" s="38" t="s">
        <v>15</v>
      </c>
      <c r="M4968" s="38" t="s">
        <v>13</v>
      </c>
    </row>
    <row r="4969" spans="1:13" s="39" customFormat="1" ht="12.75" x14ac:dyDescent="0.2">
      <c r="A4969" s="33" t="s">
        <v>4761</v>
      </c>
      <c r="B4969" s="33" t="s">
        <v>585</v>
      </c>
      <c r="C4969" s="34">
        <v>10</v>
      </c>
      <c r="D4969" s="33" t="s">
        <v>93</v>
      </c>
      <c r="E4969" s="33" t="s">
        <v>5170</v>
      </c>
      <c r="F4969" s="35">
        <v>30102000</v>
      </c>
      <c r="G4969" s="33" t="s">
        <v>466</v>
      </c>
      <c r="H4969" s="33">
        <v>4</v>
      </c>
      <c r="I4969" s="33">
        <v>7</v>
      </c>
      <c r="J4969" s="36">
        <v>1</v>
      </c>
      <c r="K4969" s="37">
        <v>781200</v>
      </c>
      <c r="L4969" s="38" t="s">
        <v>15</v>
      </c>
      <c r="M4969" s="38" t="s">
        <v>13</v>
      </c>
    </row>
    <row r="4970" spans="1:13" s="39" customFormat="1" ht="12.75" x14ac:dyDescent="0.2">
      <c r="A4970" s="33" t="s">
        <v>4761</v>
      </c>
      <c r="B4970" s="33" t="s">
        <v>585</v>
      </c>
      <c r="C4970" s="34">
        <v>10</v>
      </c>
      <c r="D4970" s="33" t="s">
        <v>93</v>
      </c>
      <c r="E4970" s="33" t="s">
        <v>5171</v>
      </c>
      <c r="F4970" s="35">
        <v>30102000</v>
      </c>
      <c r="G4970" s="33" t="s">
        <v>466</v>
      </c>
      <c r="H4970" s="33">
        <v>4</v>
      </c>
      <c r="I4970" s="33">
        <v>7</v>
      </c>
      <c r="J4970" s="36">
        <v>1</v>
      </c>
      <c r="K4970" s="37">
        <v>930000</v>
      </c>
      <c r="L4970" s="38" t="s">
        <v>15</v>
      </c>
      <c r="M4970" s="38" t="s">
        <v>13</v>
      </c>
    </row>
    <row r="4971" spans="1:13" s="39" customFormat="1" ht="12.75" x14ac:dyDescent="0.2">
      <c r="A4971" s="33" t="s">
        <v>4761</v>
      </c>
      <c r="B4971" s="33" t="s">
        <v>585</v>
      </c>
      <c r="C4971" s="34">
        <v>10</v>
      </c>
      <c r="D4971" s="33" t="s">
        <v>93</v>
      </c>
      <c r="E4971" s="33" t="s">
        <v>5172</v>
      </c>
      <c r="F4971" s="35">
        <v>13111300</v>
      </c>
      <c r="G4971" s="33" t="s">
        <v>466</v>
      </c>
      <c r="H4971" s="33">
        <v>4</v>
      </c>
      <c r="I4971" s="33">
        <v>7</v>
      </c>
      <c r="J4971" s="36">
        <v>3</v>
      </c>
      <c r="K4971" s="37">
        <v>465000</v>
      </c>
      <c r="L4971" s="38" t="s">
        <v>15</v>
      </c>
      <c r="M4971" s="38" t="s">
        <v>13</v>
      </c>
    </row>
    <row r="4972" spans="1:13" s="39" customFormat="1" ht="12.75" x14ac:dyDescent="0.2">
      <c r="A4972" s="33" t="s">
        <v>4761</v>
      </c>
      <c r="B4972" s="33" t="s">
        <v>585</v>
      </c>
      <c r="C4972" s="34">
        <v>10</v>
      </c>
      <c r="D4972" s="33" t="s">
        <v>93</v>
      </c>
      <c r="E4972" s="33" t="s">
        <v>5173</v>
      </c>
      <c r="F4972" s="35">
        <v>13111300</v>
      </c>
      <c r="G4972" s="33" t="s">
        <v>466</v>
      </c>
      <c r="H4972" s="33">
        <v>4</v>
      </c>
      <c r="I4972" s="33">
        <v>7</v>
      </c>
      <c r="J4972" s="36">
        <v>3</v>
      </c>
      <c r="K4972" s="37">
        <v>372000</v>
      </c>
      <c r="L4972" s="38" t="s">
        <v>15</v>
      </c>
      <c r="M4972" s="38" t="s">
        <v>13</v>
      </c>
    </row>
    <row r="4973" spans="1:13" s="39" customFormat="1" ht="12.75" x14ac:dyDescent="0.2">
      <c r="A4973" s="33" t="s">
        <v>4761</v>
      </c>
      <c r="B4973" s="33" t="s">
        <v>585</v>
      </c>
      <c r="C4973" s="34">
        <v>10</v>
      </c>
      <c r="D4973" s="33" t="s">
        <v>93</v>
      </c>
      <c r="E4973" s="33" t="s">
        <v>5174</v>
      </c>
      <c r="F4973" s="35">
        <v>30102002</v>
      </c>
      <c r="G4973" s="33" t="s">
        <v>466</v>
      </c>
      <c r="H4973" s="33">
        <v>4</v>
      </c>
      <c r="I4973" s="33">
        <v>7</v>
      </c>
      <c r="J4973" s="36">
        <v>1</v>
      </c>
      <c r="K4973" s="37">
        <v>1736000</v>
      </c>
      <c r="L4973" s="38" t="s">
        <v>15</v>
      </c>
      <c r="M4973" s="38" t="s">
        <v>13</v>
      </c>
    </row>
    <row r="4974" spans="1:13" s="39" customFormat="1" ht="12.75" x14ac:dyDescent="0.2">
      <c r="A4974" s="33" t="s">
        <v>4761</v>
      </c>
      <c r="B4974" s="33" t="s">
        <v>585</v>
      </c>
      <c r="C4974" s="34">
        <v>10</v>
      </c>
      <c r="D4974" s="33" t="s">
        <v>93</v>
      </c>
      <c r="E4974" s="33" t="s">
        <v>5175</v>
      </c>
      <c r="F4974" s="35">
        <v>30102002</v>
      </c>
      <c r="G4974" s="33" t="s">
        <v>466</v>
      </c>
      <c r="H4974" s="33">
        <v>4</v>
      </c>
      <c r="I4974" s="33">
        <v>7</v>
      </c>
      <c r="J4974" s="36">
        <v>1</v>
      </c>
      <c r="K4974" s="37">
        <v>1984000</v>
      </c>
      <c r="L4974" s="38" t="s">
        <v>15</v>
      </c>
      <c r="M4974" s="38" t="s">
        <v>13</v>
      </c>
    </row>
    <row r="4975" spans="1:13" s="39" customFormat="1" ht="12.75" x14ac:dyDescent="0.2">
      <c r="A4975" s="33" t="s">
        <v>4761</v>
      </c>
      <c r="B4975" s="33" t="s">
        <v>585</v>
      </c>
      <c r="C4975" s="34">
        <v>10</v>
      </c>
      <c r="D4975" s="33" t="s">
        <v>93</v>
      </c>
      <c r="E4975" s="33" t="s">
        <v>5176</v>
      </c>
      <c r="F4975" s="35">
        <v>27111918</v>
      </c>
      <c r="G4975" s="33" t="s">
        <v>466</v>
      </c>
      <c r="H4975" s="33">
        <v>4</v>
      </c>
      <c r="I4975" s="33">
        <v>7</v>
      </c>
      <c r="J4975" s="36">
        <v>4</v>
      </c>
      <c r="K4975" s="37">
        <v>29760</v>
      </c>
      <c r="L4975" s="38" t="s">
        <v>15</v>
      </c>
      <c r="M4975" s="38" t="s">
        <v>13</v>
      </c>
    </row>
    <row r="4976" spans="1:13" s="39" customFormat="1" ht="12.75" x14ac:dyDescent="0.2">
      <c r="A4976" s="33" t="s">
        <v>4761</v>
      </c>
      <c r="B4976" s="33" t="s">
        <v>585</v>
      </c>
      <c r="C4976" s="34">
        <v>10</v>
      </c>
      <c r="D4976" s="33" t="s">
        <v>93</v>
      </c>
      <c r="E4976" s="33" t="s">
        <v>5177</v>
      </c>
      <c r="F4976" s="35">
        <v>27111918</v>
      </c>
      <c r="G4976" s="33" t="s">
        <v>466</v>
      </c>
      <c r="H4976" s="33">
        <v>4</v>
      </c>
      <c r="I4976" s="33">
        <v>7</v>
      </c>
      <c r="J4976" s="36">
        <v>20</v>
      </c>
      <c r="K4976" s="37">
        <v>148800</v>
      </c>
      <c r="L4976" s="38" t="s">
        <v>15</v>
      </c>
      <c r="M4976" s="38" t="s">
        <v>13</v>
      </c>
    </row>
    <row r="4977" spans="1:13" s="39" customFormat="1" ht="12.75" x14ac:dyDescent="0.2">
      <c r="A4977" s="33" t="s">
        <v>4761</v>
      </c>
      <c r="B4977" s="33" t="s">
        <v>585</v>
      </c>
      <c r="C4977" s="34">
        <v>10</v>
      </c>
      <c r="D4977" s="33" t="s">
        <v>93</v>
      </c>
      <c r="E4977" s="33" t="s">
        <v>5178</v>
      </c>
      <c r="F4977" s="35">
        <v>27111918</v>
      </c>
      <c r="G4977" s="33" t="s">
        <v>466</v>
      </c>
      <c r="H4977" s="33">
        <v>4</v>
      </c>
      <c r="I4977" s="33">
        <v>7</v>
      </c>
      <c r="J4977" s="36">
        <v>20</v>
      </c>
      <c r="K4977" s="37">
        <v>148800</v>
      </c>
      <c r="L4977" s="38" t="s">
        <v>15</v>
      </c>
      <c r="M4977" s="38" t="s">
        <v>13</v>
      </c>
    </row>
    <row r="4978" spans="1:13" s="39" customFormat="1" ht="12.75" x14ac:dyDescent="0.2">
      <c r="A4978" s="33" t="s">
        <v>4761</v>
      </c>
      <c r="B4978" s="33" t="s">
        <v>585</v>
      </c>
      <c r="C4978" s="34">
        <v>10</v>
      </c>
      <c r="D4978" s="33" t="s">
        <v>93</v>
      </c>
      <c r="E4978" s="33" t="s">
        <v>5179</v>
      </c>
      <c r="F4978" s="35">
        <v>27111918</v>
      </c>
      <c r="G4978" s="33" t="s">
        <v>466</v>
      </c>
      <c r="H4978" s="33">
        <v>4</v>
      </c>
      <c r="I4978" s="33">
        <v>7</v>
      </c>
      <c r="J4978" s="36">
        <v>20</v>
      </c>
      <c r="K4978" s="37">
        <v>148800</v>
      </c>
      <c r="L4978" s="38" t="s">
        <v>15</v>
      </c>
      <c r="M4978" s="38" t="s">
        <v>13</v>
      </c>
    </row>
    <row r="4979" spans="1:13" s="39" customFormat="1" ht="12.75" x14ac:dyDescent="0.2">
      <c r="A4979" s="33" t="s">
        <v>4761</v>
      </c>
      <c r="B4979" s="33" t="s">
        <v>585</v>
      </c>
      <c r="C4979" s="34">
        <v>10</v>
      </c>
      <c r="D4979" s="33" t="s">
        <v>93</v>
      </c>
      <c r="E4979" s="33" t="s">
        <v>5180</v>
      </c>
      <c r="F4979" s="35">
        <v>27111918</v>
      </c>
      <c r="G4979" s="33" t="s">
        <v>466</v>
      </c>
      <c r="H4979" s="33">
        <v>4</v>
      </c>
      <c r="I4979" s="33">
        <v>7</v>
      </c>
      <c r="J4979" s="36">
        <v>20</v>
      </c>
      <c r="K4979" s="37">
        <v>148800</v>
      </c>
      <c r="L4979" s="38" t="s">
        <v>15</v>
      </c>
      <c r="M4979" s="38" t="s">
        <v>13</v>
      </c>
    </row>
    <row r="4980" spans="1:13" s="39" customFormat="1" ht="12.75" x14ac:dyDescent="0.2">
      <c r="A4980" s="33" t="s">
        <v>4761</v>
      </c>
      <c r="B4980" s="33" t="s">
        <v>585</v>
      </c>
      <c r="C4980" s="34">
        <v>10</v>
      </c>
      <c r="D4980" s="33" t="s">
        <v>93</v>
      </c>
      <c r="E4980" s="33" t="s">
        <v>5181</v>
      </c>
      <c r="F4980" s="35">
        <v>27111918</v>
      </c>
      <c r="G4980" s="33" t="s">
        <v>466</v>
      </c>
      <c r="H4980" s="33">
        <v>4</v>
      </c>
      <c r="I4980" s="33">
        <v>7</v>
      </c>
      <c r="J4980" s="36">
        <v>20</v>
      </c>
      <c r="K4980" s="37">
        <v>148800</v>
      </c>
      <c r="L4980" s="38" t="s">
        <v>15</v>
      </c>
      <c r="M4980" s="38" t="s">
        <v>13</v>
      </c>
    </row>
    <row r="4981" spans="1:13" s="39" customFormat="1" ht="12.75" x14ac:dyDescent="0.2">
      <c r="A4981" s="33" t="s">
        <v>4761</v>
      </c>
      <c r="B4981" s="33" t="s">
        <v>585</v>
      </c>
      <c r="C4981" s="34">
        <v>10</v>
      </c>
      <c r="D4981" s="33" t="s">
        <v>93</v>
      </c>
      <c r="E4981" s="33" t="s">
        <v>5182</v>
      </c>
      <c r="F4981" s="35">
        <v>31201600</v>
      </c>
      <c r="G4981" s="33" t="s">
        <v>466</v>
      </c>
      <c r="H4981" s="33">
        <v>4</v>
      </c>
      <c r="I4981" s="33">
        <v>7</v>
      </c>
      <c r="J4981" s="36">
        <v>1</v>
      </c>
      <c r="K4981" s="37">
        <v>179800</v>
      </c>
      <c r="L4981" s="38" t="s">
        <v>15</v>
      </c>
      <c r="M4981" s="38" t="s">
        <v>13</v>
      </c>
    </row>
    <row r="4982" spans="1:13" s="39" customFormat="1" ht="12.75" x14ac:dyDescent="0.2">
      <c r="A4982" s="33" t="s">
        <v>4761</v>
      </c>
      <c r="B4982" s="33" t="s">
        <v>585</v>
      </c>
      <c r="C4982" s="34">
        <v>10</v>
      </c>
      <c r="D4982" s="33" t="s">
        <v>93</v>
      </c>
      <c r="E4982" s="33" t="s">
        <v>5183</v>
      </c>
      <c r="F4982" s="35">
        <v>31201600</v>
      </c>
      <c r="G4982" s="33" t="s">
        <v>466</v>
      </c>
      <c r="H4982" s="33">
        <v>4</v>
      </c>
      <c r="I4982" s="33">
        <v>7</v>
      </c>
      <c r="J4982" s="36">
        <v>35</v>
      </c>
      <c r="K4982" s="37">
        <v>976500</v>
      </c>
      <c r="L4982" s="38" t="s">
        <v>15</v>
      </c>
      <c r="M4982" s="38" t="s">
        <v>13</v>
      </c>
    </row>
    <row r="4983" spans="1:13" s="39" customFormat="1" ht="12.75" x14ac:dyDescent="0.2">
      <c r="A4983" s="33" t="s">
        <v>4761</v>
      </c>
      <c r="B4983" s="33" t="s">
        <v>585</v>
      </c>
      <c r="C4983" s="34">
        <v>10</v>
      </c>
      <c r="D4983" s="33" t="s">
        <v>93</v>
      </c>
      <c r="E4983" s="33" t="s">
        <v>5184</v>
      </c>
      <c r="F4983" s="35">
        <v>31201600</v>
      </c>
      <c r="G4983" s="33" t="s">
        <v>466</v>
      </c>
      <c r="H4983" s="33">
        <v>4</v>
      </c>
      <c r="I4983" s="33">
        <v>7</v>
      </c>
      <c r="J4983" s="36">
        <v>1</v>
      </c>
      <c r="K4983" s="37">
        <v>217000</v>
      </c>
      <c r="L4983" s="38" t="s">
        <v>15</v>
      </c>
      <c r="M4983" s="38" t="s">
        <v>13</v>
      </c>
    </row>
    <row r="4984" spans="1:13" s="39" customFormat="1" ht="12.75" x14ac:dyDescent="0.2">
      <c r="A4984" s="33" t="s">
        <v>4761</v>
      </c>
      <c r="B4984" s="33" t="s">
        <v>585</v>
      </c>
      <c r="C4984" s="34">
        <v>10</v>
      </c>
      <c r="D4984" s="33" t="s">
        <v>93</v>
      </c>
      <c r="E4984" s="33" t="s">
        <v>5185</v>
      </c>
      <c r="F4984" s="35">
        <v>31201600</v>
      </c>
      <c r="G4984" s="33" t="s">
        <v>466</v>
      </c>
      <c r="H4984" s="33">
        <v>4</v>
      </c>
      <c r="I4984" s="33">
        <v>7</v>
      </c>
      <c r="J4984" s="36" t="s">
        <v>5891</v>
      </c>
      <c r="K4984" s="37">
        <v>210800</v>
      </c>
      <c r="L4984" s="38" t="s">
        <v>15</v>
      </c>
      <c r="M4984" s="38" t="s">
        <v>13</v>
      </c>
    </row>
    <row r="4985" spans="1:13" s="39" customFormat="1" ht="12.75" x14ac:dyDescent="0.2">
      <c r="A4985" s="33" t="s">
        <v>4761</v>
      </c>
      <c r="B4985" s="33" t="s">
        <v>585</v>
      </c>
      <c r="C4985" s="34">
        <v>10</v>
      </c>
      <c r="D4985" s="33" t="s">
        <v>93</v>
      </c>
      <c r="E4985" s="33" t="s">
        <v>5186</v>
      </c>
      <c r="F4985" s="35">
        <v>31201600</v>
      </c>
      <c r="G4985" s="33" t="s">
        <v>466</v>
      </c>
      <c r="H4985" s="33">
        <v>4</v>
      </c>
      <c r="I4985" s="33">
        <v>7</v>
      </c>
      <c r="J4985" s="36">
        <v>4</v>
      </c>
      <c r="K4985" s="37">
        <v>967200</v>
      </c>
      <c r="L4985" s="38" t="s">
        <v>2369</v>
      </c>
      <c r="M4985" s="38" t="s">
        <v>13</v>
      </c>
    </row>
    <row r="4986" spans="1:13" s="39" customFormat="1" ht="12.75" x14ac:dyDescent="0.2">
      <c r="A4986" s="33" t="s">
        <v>4761</v>
      </c>
      <c r="B4986" s="33" t="s">
        <v>585</v>
      </c>
      <c r="C4986" s="34">
        <v>10</v>
      </c>
      <c r="D4986" s="33" t="s">
        <v>93</v>
      </c>
      <c r="E4986" s="33" t="s">
        <v>5187</v>
      </c>
      <c r="F4986" s="35">
        <v>11162100</v>
      </c>
      <c r="G4986" s="33" t="s">
        <v>466</v>
      </c>
      <c r="H4986" s="33">
        <v>4</v>
      </c>
      <c r="I4986" s="33">
        <v>7</v>
      </c>
      <c r="J4986" s="36">
        <v>20</v>
      </c>
      <c r="K4986" s="37">
        <v>4340000</v>
      </c>
      <c r="L4986" s="38" t="s">
        <v>2369</v>
      </c>
      <c r="M4986" s="38" t="s">
        <v>13</v>
      </c>
    </row>
    <row r="4987" spans="1:13" s="39" customFormat="1" ht="12.75" x14ac:dyDescent="0.2">
      <c r="A4987" s="33" t="s">
        <v>4761</v>
      </c>
      <c r="B4987" s="33" t="s">
        <v>585</v>
      </c>
      <c r="C4987" s="34">
        <v>10</v>
      </c>
      <c r="D4987" s="33" t="s">
        <v>93</v>
      </c>
      <c r="E4987" s="33" t="s">
        <v>5188</v>
      </c>
      <c r="F4987" s="35">
        <v>11162100</v>
      </c>
      <c r="G4987" s="33" t="s">
        <v>466</v>
      </c>
      <c r="H4987" s="33">
        <v>4</v>
      </c>
      <c r="I4987" s="33">
        <v>7</v>
      </c>
      <c r="J4987" s="36">
        <v>25</v>
      </c>
      <c r="K4987" s="37">
        <v>1240000</v>
      </c>
      <c r="L4987" s="38" t="s">
        <v>2369</v>
      </c>
      <c r="M4987" s="38" t="s">
        <v>13</v>
      </c>
    </row>
    <row r="4988" spans="1:13" s="39" customFormat="1" ht="12.75" x14ac:dyDescent="0.2">
      <c r="A4988" s="33" t="s">
        <v>4761</v>
      </c>
      <c r="B4988" s="33" t="s">
        <v>585</v>
      </c>
      <c r="C4988" s="34">
        <v>10</v>
      </c>
      <c r="D4988" s="33" t="s">
        <v>93</v>
      </c>
      <c r="E4988" s="33" t="s">
        <v>5189</v>
      </c>
      <c r="F4988" s="35">
        <v>11162100</v>
      </c>
      <c r="G4988" s="33" t="s">
        <v>466</v>
      </c>
      <c r="H4988" s="33">
        <v>4</v>
      </c>
      <c r="I4988" s="33">
        <v>7</v>
      </c>
      <c r="J4988" s="36">
        <v>40</v>
      </c>
      <c r="K4988" s="37">
        <v>8680000</v>
      </c>
      <c r="L4988" s="38" t="s">
        <v>2369</v>
      </c>
      <c r="M4988" s="38" t="s">
        <v>13</v>
      </c>
    </row>
    <row r="4989" spans="1:13" s="39" customFormat="1" ht="12.75" x14ac:dyDescent="0.2">
      <c r="A4989" s="33" t="s">
        <v>4761</v>
      </c>
      <c r="B4989" s="33" t="s">
        <v>585</v>
      </c>
      <c r="C4989" s="34">
        <v>10</v>
      </c>
      <c r="D4989" s="33" t="s">
        <v>93</v>
      </c>
      <c r="E4989" s="33" t="s">
        <v>5190</v>
      </c>
      <c r="F4989" s="35">
        <v>11162100</v>
      </c>
      <c r="G4989" s="33" t="s">
        <v>466</v>
      </c>
      <c r="H4989" s="33">
        <v>4</v>
      </c>
      <c r="I4989" s="33">
        <v>7</v>
      </c>
      <c r="J4989" s="36">
        <v>25</v>
      </c>
      <c r="K4989" s="37">
        <v>1240000</v>
      </c>
      <c r="L4989" s="38" t="s">
        <v>2369</v>
      </c>
      <c r="M4989" s="38" t="s">
        <v>13</v>
      </c>
    </row>
    <row r="4990" spans="1:13" s="39" customFormat="1" ht="12.75" x14ac:dyDescent="0.2">
      <c r="A4990" s="33" t="s">
        <v>4761</v>
      </c>
      <c r="B4990" s="33" t="s">
        <v>585</v>
      </c>
      <c r="C4990" s="34">
        <v>10</v>
      </c>
      <c r="D4990" s="33" t="s">
        <v>93</v>
      </c>
      <c r="E4990" s="33" t="s">
        <v>5191</v>
      </c>
      <c r="F4990" s="35">
        <v>11162100</v>
      </c>
      <c r="G4990" s="33" t="s">
        <v>466</v>
      </c>
      <c r="H4990" s="33">
        <v>4</v>
      </c>
      <c r="I4990" s="33">
        <v>7</v>
      </c>
      <c r="J4990" s="36">
        <v>40</v>
      </c>
      <c r="K4990" s="37">
        <v>1984000</v>
      </c>
      <c r="L4990" s="38" t="s">
        <v>2369</v>
      </c>
      <c r="M4990" s="38" t="s">
        <v>13</v>
      </c>
    </row>
    <row r="4991" spans="1:13" s="39" customFormat="1" ht="12.75" x14ac:dyDescent="0.2">
      <c r="A4991" s="33" t="s">
        <v>4761</v>
      </c>
      <c r="B4991" s="33" t="s">
        <v>585</v>
      </c>
      <c r="C4991" s="34">
        <v>10</v>
      </c>
      <c r="D4991" s="33" t="s">
        <v>93</v>
      </c>
      <c r="E4991" s="33" t="s">
        <v>5192</v>
      </c>
      <c r="F4991" s="35">
        <v>31191510</v>
      </c>
      <c r="G4991" s="33" t="s">
        <v>466</v>
      </c>
      <c r="H4991" s="33">
        <v>4</v>
      </c>
      <c r="I4991" s="33">
        <v>7</v>
      </c>
      <c r="J4991" s="36">
        <v>6</v>
      </c>
      <c r="K4991" s="37">
        <v>930000</v>
      </c>
      <c r="L4991" s="38" t="s">
        <v>15</v>
      </c>
      <c r="M4991" s="38" t="s">
        <v>13</v>
      </c>
    </row>
    <row r="4992" spans="1:13" s="39" customFormat="1" ht="12.75" x14ac:dyDescent="0.2">
      <c r="A4992" s="33" t="s">
        <v>4761</v>
      </c>
      <c r="B4992" s="33" t="s">
        <v>585</v>
      </c>
      <c r="C4992" s="34">
        <v>10</v>
      </c>
      <c r="D4992" s="33" t="s">
        <v>93</v>
      </c>
      <c r="E4992" s="33" t="s">
        <v>5193</v>
      </c>
      <c r="F4992" s="35">
        <v>40142009</v>
      </c>
      <c r="G4992" s="33" t="s">
        <v>466</v>
      </c>
      <c r="H4992" s="33">
        <v>4</v>
      </c>
      <c r="I4992" s="33">
        <v>7</v>
      </c>
      <c r="J4992" s="36" t="s">
        <v>22</v>
      </c>
      <c r="K4992" s="37">
        <v>148800</v>
      </c>
      <c r="L4992" s="38" t="s">
        <v>15</v>
      </c>
      <c r="M4992" s="38" t="s">
        <v>13</v>
      </c>
    </row>
    <row r="4993" spans="1:13" s="39" customFormat="1" ht="12.75" x14ac:dyDescent="0.2">
      <c r="A4993" s="33" t="s">
        <v>4761</v>
      </c>
      <c r="B4993" s="33" t="s">
        <v>585</v>
      </c>
      <c r="C4993" s="34">
        <v>10</v>
      </c>
      <c r="D4993" s="33" t="s">
        <v>93</v>
      </c>
      <c r="E4993" s="33" t="s">
        <v>5194</v>
      </c>
      <c r="F4993" s="35">
        <v>40142009</v>
      </c>
      <c r="G4993" s="33" t="s">
        <v>466</v>
      </c>
      <c r="H4993" s="33">
        <v>4</v>
      </c>
      <c r="I4993" s="33">
        <v>7</v>
      </c>
      <c r="J4993" s="36">
        <v>250</v>
      </c>
      <c r="K4993" s="37">
        <v>2480000</v>
      </c>
      <c r="L4993" s="38" t="s">
        <v>2369</v>
      </c>
      <c r="M4993" s="38" t="s">
        <v>13</v>
      </c>
    </row>
    <row r="4994" spans="1:13" s="39" customFormat="1" ht="12.75" x14ac:dyDescent="0.2">
      <c r="A4994" s="33" t="s">
        <v>4761</v>
      </c>
      <c r="B4994" s="33" t="s">
        <v>585</v>
      </c>
      <c r="C4994" s="34">
        <v>10</v>
      </c>
      <c r="D4994" s="33" t="s">
        <v>93</v>
      </c>
      <c r="E4994" s="33" t="s">
        <v>5195</v>
      </c>
      <c r="F4994" s="35">
        <v>12191500</v>
      </c>
      <c r="G4994" s="33" t="s">
        <v>466</v>
      </c>
      <c r="H4994" s="33">
        <v>4</v>
      </c>
      <c r="I4994" s="33">
        <v>7</v>
      </c>
      <c r="J4994" s="36">
        <v>25</v>
      </c>
      <c r="K4994" s="37">
        <v>3888950</v>
      </c>
      <c r="L4994" s="38" t="s">
        <v>2367</v>
      </c>
      <c r="M4994" s="38" t="s">
        <v>13</v>
      </c>
    </row>
    <row r="4995" spans="1:13" s="39" customFormat="1" ht="12.75" x14ac:dyDescent="0.2">
      <c r="A4995" s="33" t="s">
        <v>4761</v>
      </c>
      <c r="B4995" s="33" t="s">
        <v>585</v>
      </c>
      <c r="C4995" s="34">
        <v>10</v>
      </c>
      <c r="D4995" s="33" t="s">
        <v>93</v>
      </c>
      <c r="E4995" s="33" t="s">
        <v>5196</v>
      </c>
      <c r="F4995" s="35">
        <v>31191500</v>
      </c>
      <c r="G4995" s="33" t="s">
        <v>466</v>
      </c>
      <c r="H4995" s="33">
        <v>4</v>
      </c>
      <c r="I4995" s="33">
        <v>7</v>
      </c>
      <c r="J4995" s="36">
        <v>5</v>
      </c>
      <c r="K4995" s="37">
        <v>3450305</v>
      </c>
      <c r="L4995" s="38" t="s">
        <v>15</v>
      </c>
      <c r="M4995" s="38" t="s">
        <v>13</v>
      </c>
    </row>
    <row r="4996" spans="1:13" s="39" customFormat="1" ht="12.75" x14ac:dyDescent="0.2">
      <c r="A4996" s="33" t="s">
        <v>4761</v>
      </c>
      <c r="B4996" s="33" t="s">
        <v>585</v>
      </c>
      <c r="C4996" s="34">
        <v>10</v>
      </c>
      <c r="D4996" s="33" t="s">
        <v>93</v>
      </c>
      <c r="E4996" s="33" t="s">
        <v>5197</v>
      </c>
      <c r="F4996" s="35">
        <v>13111305</v>
      </c>
      <c r="G4996" s="33" t="s">
        <v>466</v>
      </c>
      <c r="H4996" s="33">
        <v>4</v>
      </c>
      <c r="I4996" s="33">
        <v>7</v>
      </c>
      <c r="J4996" s="36">
        <v>25</v>
      </c>
      <c r="K4996" s="37">
        <v>1085000</v>
      </c>
      <c r="L4996" s="38" t="s">
        <v>2369</v>
      </c>
      <c r="M4996" s="38" t="s">
        <v>13</v>
      </c>
    </row>
    <row r="4997" spans="1:13" s="39" customFormat="1" ht="12.75" x14ac:dyDescent="0.2">
      <c r="A4997" s="33" t="s">
        <v>4761</v>
      </c>
      <c r="B4997" s="33" t="s">
        <v>585</v>
      </c>
      <c r="C4997" s="34">
        <v>10</v>
      </c>
      <c r="D4997" s="33" t="s">
        <v>93</v>
      </c>
      <c r="E4997" s="33" t="s">
        <v>5198</v>
      </c>
      <c r="F4997" s="35">
        <v>39121700</v>
      </c>
      <c r="G4997" s="33" t="s">
        <v>466</v>
      </c>
      <c r="H4997" s="33">
        <v>4</v>
      </c>
      <c r="I4997" s="33">
        <v>7</v>
      </c>
      <c r="J4997" s="36">
        <v>500</v>
      </c>
      <c r="K4997" s="37">
        <v>775000</v>
      </c>
      <c r="L4997" s="38" t="s">
        <v>15</v>
      </c>
      <c r="M4997" s="38" t="s">
        <v>13</v>
      </c>
    </row>
    <row r="4998" spans="1:13" s="39" customFormat="1" ht="12.75" x14ac:dyDescent="0.2">
      <c r="A4998" s="33" t="s">
        <v>4761</v>
      </c>
      <c r="B4998" s="33" t="s">
        <v>585</v>
      </c>
      <c r="C4998" s="34">
        <v>10</v>
      </c>
      <c r="D4998" s="33" t="s">
        <v>93</v>
      </c>
      <c r="E4998" s="33" t="s">
        <v>5199</v>
      </c>
      <c r="F4998" s="35">
        <v>39121700</v>
      </c>
      <c r="G4998" s="33" t="s">
        <v>466</v>
      </c>
      <c r="H4998" s="33">
        <v>4</v>
      </c>
      <c r="I4998" s="33">
        <v>7</v>
      </c>
      <c r="J4998" s="36">
        <v>500</v>
      </c>
      <c r="K4998" s="37">
        <v>992000</v>
      </c>
      <c r="L4998" s="38" t="s">
        <v>15</v>
      </c>
      <c r="M4998" s="38" t="s">
        <v>13</v>
      </c>
    </row>
    <row r="4999" spans="1:13" s="39" customFormat="1" ht="12.75" x14ac:dyDescent="0.2">
      <c r="A4999" s="33" t="s">
        <v>4761</v>
      </c>
      <c r="B4999" s="33" t="s">
        <v>585</v>
      </c>
      <c r="C4999" s="34">
        <v>10</v>
      </c>
      <c r="D4999" s="33" t="s">
        <v>93</v>
      </c>
      <c r="E4999" s="33" t="s">
        <v>5200</v>
      </c>
      <c r="F4999" s="35">
        <v>39121700</v>
      </c>
      <c r="G4999" s="33" t="s">
        <v>466</v>
      </c>
      <c r="H4999" s="33">
        <v>4</v>
      </c>
      <c r="I4999" s="33">
        <v>7</v>
      </c>
      <c r="J4999" s="36">
        <v>100</v>
      </c>
      <c r="K4999" s="37">
        <v>558000</v>
      </c>
      <c r="L4999" s="38" t="s">
        <v>15</v>
      </c>
      <c r="M4999" s="38" t="s">
        <v>13</v>
      </c>
    </row>
    <row r="5000" spans="1:13" s="39" customFormat="1" ht="12.75" x14ac:dyDescent="0.2">
      <c r="A5000" s="33" t="s">
        <v>4761</v>
      </c>
      <c r="B5000" s="33" t="s">
        <v>585</v>
      </c>
      <c r="C5000" s="34">
        <v>10</v>
      </c>
      <c r="D5000" s="33" t="s">
        <v>93</v>
      </c>
      <c r="E5000" s="33" t="s">
        <v>5201</v>
      </c>
      <c r="F5000" s="35">
        <v>39121700</v>
      </c>
      <c r="G5000" s="33" t="s">
        <v>466</v>
      </c>
      <c r="H5000" s="33">
        <v>4</v>
      </c>
      <c r="I5000" s="33">
        <v>7</v>
      </c>
      <c r="J5000" s="36">
        <v>100</v>
      </c>
      <c r="K5000" s="37">
        <v>124000</v>
      </c>
      <c r="L5000" s="38" t="s">
        <v>15</v>
      </c>
      <c r="M5000" s="38" t="s">
        <v>13</v>
      </c>
    </row>
    <row r="5001" spans="1:13" s="39" customFormat="1" ht="12.75" x14ac:dyDescent="0.2">
      <c r="A5001" s="33" t="s">
        <v>4761</v>
      </c>
      <c r="B5001" s="33" t="s">
        <v>585</v>
      </c>
      <c r="C5001" s="34">
        <v>10</v>
      </c>
      <c r="D5001" s="33" t="s">
        <v>93</v>
      </c>
      <c r="E5001" s="33" t="s">
        <v>5202</v>
      </c>
      <c r="F5001" s="35">
        <v>39121700</v>
      </c>
      <c r="G5001" s="33" t="s">
        <v>466</v>
      </c>
      <c r="H5001" s="33">
        <v>4</v>
      </c>
      <c r="I5001" s="33">
        <v>7</v>
      </c>
      <c r="J5001" s="36">
        <v>5</v>
      </c>
      <c r="K5001" s="37">
        <v>16120</v>
      </c>
      <c r="L5001" s="38" t="s">
        <v>15</v>
      </c>
      <c r="M5001" s="38" t="s">
        <v>13</v>
      </c>
    </row>
    <row r="5002" spans="1:13" s="39" customFormat="1" ht="12.75" x14ac:dyDescent="0.2">
      <c r="A5002" s="33" t="s">
        <v>4761</v>
      </c>
      <c r="B5002" s="33" t="s">
        <v>585</v>
      </c>
      <c r="C5002" s="34">
        <v>10</v>
      </c>
      <c r="D5002" s="33" t="s">
        <v>93</v>
      </c>
      <c r="E5002" s="33" t="s">
        <v>5203</v>
      </c>
      <c r="F5002" s="35">
        <v>39121700</v>
      </c>
      <c r="G5002" s="33" t="s">
        <v>466</v>
      </c>
      <c r="H5002" s="33">
        <v>4</v>
      </c>
      <c r="I5002" s="33">
        <v>7</v>
      </c>
      <c r="J5002" s="36">
        <v>5</v>
      </c>
      <c r="K5002" s="37">
        <v>21700</v>
      </c>
      <c r="L5002" s="38" t="s">
        <v>15</v>
      </c>
      <c r="M5002" s="38" t="s">
        <v>13</v>
      </c>
    </row>
    <row r="5003" spans="1:13" s="39" customFormat="1" ht="12.75" x14ac:dyDescent="0.2">
      <c r="A5003" s="33" t="s">
        <v>4761</v>
      </c>
      <c r="B5003" s="33" t="s">
        <v>585</v>
      </c>
      <c r="C5003" s="34">
        <v>10</v>
      </c>
      <c r="D5003" s="33" t="s">
        <v>93</v>
      </c>
      <c r="E5003" s="33" t="s">
        <v>5204</v>
      </c>
      <c r="F5003" s="35">
        <v>39121700</v>
      </c>
      <c r="G5003" s="33" t="s">
        <v>466</v>
      </c>
      <c r="H5003" s="33">
        <v>4</v>
      </c>
      <c r="I5003" s="33">
        <v>7</v>
      </c>
      <c r="J5003" s="36">
        <v>100</v>
      </c>
      <c r="K5003" s="37">
        <v>558000</v>
      </c>
      <c r="L5003" s="38" t="s">
        <v>15</v>
      </c>
      <c r="M5003" s="38" t="s">
        <v>13</v>
      </c>
    </row>
    <row r="5004" spans="1:13" s="39" customFormat="1" ht="12.75" x14ac:dyDescent="0.2">
      <c r="A5004" s="33" t="s">
        <v>4761</v>
      </c>
      <c r="B5004" s="33" t="s">
        <v>585</v>
      </c>
      <c r="C5004" s="34">
        <v>10</v>
      </c>
      <c r="D5004" s="33" t="s">
        <v>93</v>
      </c>
      <c r="E5004" s="33" t="s">
        <v>5205</v>
      </c>
      <c r="F5004" s="35">
        <v>39121700</v>
      </c>
      <c r="G5004" s="33" t="s">
        <v>466</v>
      </c>
      <c r="H5004" s="33">
        <v>4</v>
      </c>
      <c r="I5004" s="33">
        <v>7</v>
      </c>
      <c r="J5004" s="36">
        <v>100</v>
      </c>
      <c r="K5004" s="37">
        <v>167400</v>
      </c>
      <c r="L5004" s="38" t="s">
        <v>15</v>
      </c>
      <c r="M5004" s="38" t="s">
        <v>13</v>
      </c>
    </row>
    <row r="5005" spans="1:13" s="39" customFormat="1" ht="12.75" x14ac:dyDescent="0.2">
      <c r="A5005" s="33" t="s">
        <v>4761</v>
      </c>
      <c r="B5005" s="33" t="s">
        <v>585</v>
      </c>
      <c r="C5005" s="34">
        <v>10</v>
      </c>
      <c r="D5005" s="33" t="s">
        <v>93</v>
      </c>
      <c r="E5005" s="33" t="s">
        <v>5206</v>
      </c>
      <c r="F5005" s="35">
        <v>39121700</v>
      </c>
      <c r="G5005" s="33" t="s">
        <v>466</v>
      </c>
      <c r="H5005" s="33">
        <v>4</v>
      </c>
      <c r="I5005" s="33">
        <v>7</v>
      </c>
      <c r="J5005" s="36">
        <v>100</v>
      </c>
      <c r="K5005" s="37">
        <v>229400</v>
      </c>
      <c r="L5005" s="38" t="s">
        <v>15</v>
      </c>
      <c r="M5005" s="38" t="s">
        <v>13</v>
      </c>
    </row>
    <row r="5006" spans="1:13" s="39" customFormat="1" ht="12.75" x14ac:dyDescent="0.2">
      <c r="A5006" s="33" t="s">
        <v>4761</v>
      </c>
      <c r="B5006" s="33" t="s">
        <v>585</v>
      </c>
      <c r="C5006" s="34">
        <v>10</v>
      </c>
      <c r="D5006" s="33" t="s">
        <v>93</v>
      </c>
      <c r="E5006" s="33" t="s">
        <v>5207</v>
      </c>
      <c r="F5006" s="35">
        <v>39121700</v>
      </c>
      <c r="G5006" s="33" t="s">
        <v>466</v>
      </c>
      <c r="H5006" s="33">
        <v>4</v>
      </c>
      <c r="I5006" s="33">
        <v>7</v>
      </c>
      <c r="J5006" s="36">
        <v>100</v>
      </c>
      <c r="K5006" s="37">
        <v>341000</v>
      </c>
      <c r="L5006" s="38" t="s">
        <v>15</v>
      </c>
      <c r="M5006" s="38" t="s">
        <v>13</v>
      </c>
    </row>
    <row r="5007" spans="1:13" s="39" customFormat="1" ht="12.75" x14ac:dyDescent="0.2">
      <c r="A5007" s="33" t="s">
        <v>4761</v>
      </c>
      <c r="B5007" s="33" t="s">
        <v>585</v>
      </c>
      <c r="C5007" s="34">
        <v>10</v>
      </c>
      <c r="D5007" s="33" t="s">
        <v>93</v>
      </c>
      <c r="E5007" s="33" t="s">
        <v>5208</v>
      </c>
      <c r="F5007" s="35">
        <v>39121700</v>
      </c>
      <c r="G5007" s="33" t="s">
        <v>466</v>
      </c>
      <c r="H5007" s="33">
        <v>4</v>
      </c>
      <c r="I5007" s="33">
        <v>7</v>
      </c>
      <c r="J5007" s="36">
        <v>100</v>
      </c>
      <c r="K5007" s="37">
        <v>558000</v>
      </c>
      <c r="L5007" s="38" t="s">
        <v>15</v>
      </c>
      <c r="M5007" s="38" t="s">
        <v>13</v>
      </c>
    </row>
    <row r="5008" spans="1:13" s="39" customFormat="1" ht="12.75" x14ac:dyDescent="0.2">
      <c r="A5008" s="33" t="s">
        <v>4761</v>
      </c>
      <c r="B5008" s="33" t="s">
        <v>585</v>
      </c>
      <c r="C5008" s="34">
        <v>10</v>
      </c>
      <c r="D5008" s="33" t="s">
        <v>93</v>
      </c>
      <c r="E5008" s="33" t="s">
        <v>5209</v>
      </c>
      <c r="F5008" s="35">
        <v>39121700</v>
      </c>
      <c r="G5008" s="33" t="s">
        <v>466</v>
      </c>
      <c r="H5008" s="33">
        <v>4</v>
      </c>
      <c r="I5008" s="33">
        <v>7</v>
      </c>
      <c r="J5008" s="36">
        <v>100</v>
      </c>
      <c r="K5008" s="37">
        <v>279000</v>
      </c>
      <c r="L5008" s="38" t="s">
        <v>15</v>
      </c>
      <c r="M5008" s="38" t="s">
        <v>13</v>
      </c>
    </row>
    <row r="5009" spans="1:13" s="39" customFormat="1" ht="12.75" x14ac:dyDescent="0.2">
      <c r="A5009" s="33" t="s">
        <v>4761</v>
      </c>
      <c r="B5009" s="33" t="s">
        <v>585</v>
      </c>
      <c r="C5009" s="34">
        <v>10</v>
      </c>
      <c r="D5009" s="33" t="s">
        <v>93</v>
      </c>
      <c r="E5009" s="33" t="s">
        <v>5210</v>
      </c>
      <c r="F5009" s="35">
        <v>39121700</v>
      </c>
      <c r="G5009" s="33" t="s">
        <v>466</v>
      </c>
      <c r="H5009" s="33">
        <v>4</v>
      </c>
      <c r="I5009" s="33">
        <v>7</v>
      </c>
      <c r="J5009" s="36">
        <v>100</v>
      </c>
      <c r="K5009" s="37">
        <v>620000</v>
      </c>
      <c r="L5009" s="38" t="s">
        <v>15</v>
      </c>
      <c r="M5009" s="38" t="s">
        <v>13</v>
      </c>
    </row>
    <row r="5010" spans="1:13" s="39" customFormat="1" ht="12.75" x14ac:dyDescent="0.2">
      <c r="A5010" s="33" t="s">
        <v>4761</v>
      </c>
      <c r="B5010" s="33" t="s">
        <v>585</v>
      </c>
      <c r="C5010" s="34">
        <v>10</v>
      </c>
      <c r="D5010" s="33" t="s">
        <v>93</v>
      </c>
      <c r="E5010" s="33" t="s">
        <v>5211</v>
      </c>
      <c r="F5010" s="35">
        <v>39121700</v>
      </c>
      <c r="G5010" s="33" t="s">
        <v>466</v>
      </c>
      <c r="H5010" s="33">
        <v>4</v>
      </c>
      <c r="I5010" s="33">
        <v>7</v>
      </c>
      <c r="J5010" s="36">
        <v>100</v>
      </c>
      <c r="K5010" s="37">
        <v>217000</v>
      </c>
      <c r="L5010" s="38" t="s">
        <v>15</v>
      </c>
      <c r="M5010" s="38" t="s">
        <v>13</v>
      </c>
    </row>
    <row r="5011" spans="1:13" s="39" customFormat="1" ht="12.75" x14ac:dyDescent="0.2">
      <c r="A5011" s="33" t="s">
        <v>4761</v>
      </c>
      <c r="B5011" s="33" t="s">
        <v>585</v>
      </c>
      <c r="C5011" s="34">
        <v>10</v>
      </c>
      <c r="D5011" s="33" t="s">
        <v>93</v>
      </c>
      <c r="E5011" s="33" t="s">
        <v>5212</v>
      </c>
      <c r="F5011" s="35">
        <v>39121700</v>
      </c>
      <c r="G5011" s="33" t="s">
        <v>466</v>
      </c>
      <c r="H5011" s="33">
        <v>4</v>
      </c>
      <c r="I5011" s="33">
        <v>7</v>
      </c>
      <c r="J5011" s="36">
        <v>100</v>
      </c>
      <c r="K5011" s="37">
        <v>62000</v>
      </c>
      <c r="L5011" s="38" t="s">
        <v>15</v>
      </c>
      <c r="M5011" s="38" t="s">
        <v>13</v>
      </c>
    </row>
    <row r="5012" spans="1:13" s="39" customFormat="1" ht="12.75" x14ac:dyDescent="0.2">
      <c r="A5012" s="33" t="s">
        <v>4761</v>
      </c>
      <c r="B5012" s="33" t="s">
        <v>585</v>
      </c>
      <c r="C5012" s="34">
        <v>10</v>
      </c>
      <c r="D5012" s="33" t="s">
        <v>93</v>
      </c>
      <c r="E5012" s="33" t="s">
        <v>5213</v>
      </c>
      <c r="F5012" s="35">
        <v>39121700</v>
      </c>
      <c r="G5012" s="33" t="s">
        <v>466</v>
      </c>
      <c r="H5012" s="33">
        <v>4</v>
      </c>
      <c r="I5012" s="33">
        <v>7</v>
      </c>
      <c r="J5012" s="36">
        <v>100</v>
      </c>
      <c r="K5012" s="37">
        <v>496000</v>
      </c>
      <c r="L5012" s="38" t="s">
        <v>15</v>
      </c>
      <c r="M5012" s="38" t="s">
        <v>13</v>
      </c>
    </row>
    <row r="5013" spans="1:13" s="39" customFormat="1" ht="12.75" x14ac:dyDescent="0.2">
      <c r="A5013" s="33" t="s">
        <v>4761</v>
      </c>
      <c r="B5013" s="33" t="s">
        <v>585</v>
      </c>
      <c r="C5013" s="34">
        <v>10</v>
      </c>
      <c r="D5013" s="33" t="s">
        <v>93</v>
      </c>
      <c r="E5013" s="33" t="s">
        <v>5214</v>
      </c>
      <c r="F5013" s="35">
        <v>39121700</v>
      </c>
      <c r="G5013" s="33" t="s">
        <v>466</v>
      </c>
      <c r="H5013" s="33">
        <v>4</v>
      </c>
      <c r="I5013" s="33">
        <v>7</v>
      </c>
      <c r="J5013" s="36">
        <v>100</v>
      </c>
      <c r="K5013" s="37">
        <v>620000</v>
      </c>
      <c r="L5013" s="38" t="s">
        <v>15</v>
      </c>
      <c r="M5013" s="38" t="s">
        <v>13</v>
      </c>
    </row>
    <row r="5014" spans="1:13" s="39" customFormat="1" ht="12.75" x14ac:dyDescent="0.2">
      <c r="A5014" s="33" t="s">
        <v>4761</v>
      </c>
      <c r="B5014" s="33" t="s">
        <v>585</v>
      </c>
      <c r="C5014" s="34">
        <v>10</v>
      </c>
      <c r="D5014" s="33" t="s">
        <v>93</v>
      </c>
      <c r="E5014" s="33" t="s">
        <v>5215</v>
      </c>
      <c r="F5014" s="35">
        <v>39121700</v>
      </c>
      <c r="G5014" s="33" t="s">
        <v>466</v>
      </c>
      <c r="H5014" s="33">
        <v>4</v>
      </c>
      <c r="I5014" s="33">
        <v>7</v>
      </c>
      <c r="J5014" s="36">
        <v>100</v>
      </c>
      <c r="K5014" s="37">
        <v>266600</v>
      </c>
      <c r="L5014" s="38" t="s">
        <v>15</v>
      </c>
      <c r="M5014" s="38" t="s">
        <v>13</v>
      </c>
    </row>
    <row r="5015" spans="1:13" s="39" customFormat="1" ht="12.75" x14ac:dyDescent="0.2">
      <c r="A5015" s="33" t="s">
        <v>4761</v>
      </c>
      <c r="B5015" s="33" t="s">
        <v>585</v>
      </c>
      <c r="C5015" s="34">
        <v>10</v>
      </c>
      <c r="D5015" s="33" t="s">
        <v>93</v>
      </c>
      <c r="E5015" s="33" t="s">
        <v>5216</v>
      </c>
      <c r="F5015" s="35">
        <v>39121700</v>
      </c>
      <c r="G5015" s="33" t="s">
        <v>466</v>
      </c>
      <c r="H5015" s="33">
        <v>4</v>
      </c>
      <c r="I5015" s="33">
        <v>7</v>
      </c>
      <c r="J5015" s="36">
        <v>100</v>
      </c>
      <c r="K5015" s="37">
        <v>210800</v>
      </c>
      <c r="L5015" s="38" t="s">
        <v>15</v>
      </c>
      <c r="M5015" s="38" t="s">
        <v>13</v>
      </c>
    </row>
    <row r="5016" spans="1:13" s="39" customFormat="1" ht="12.75" x14ac:dyDescent="0.2">
      <c r="A5016" s="33" t="s">
        <v>4761</v>
      </c>
      <c r="B5016" s="33" t="s">
        <v>585</v>
      </c>
      <c r="C5016" s="34">
        <v>10</v>
      </c>
      <c r="D5016" s="33" t="s">
        <v>93</v>
      </c>
      <c r="E5016" s="33" t="s">
        <v>5217</v>
      </c>
      <c r="F5016" s="35">
        <v>39121700</v>
      </c>
      <c r="G5016" s="33" t="s">
        <v>466</v>
      </c>
      <c r="H5016" s="33">
        <v>4</v>
      </c>
      <c r="I5016" s="33">
        <v>7</v>
      </c>
      <c r="J5016" s="36">
        <v>100</v>
      </c>
      <c r="K5016" s="37">
        <v>235600</v>
      </c>
      <c r="L5016" s="38" t="s">
        <v>15</v>
      </c>
      <c r="M5016" s="38" t="s">
        <v>13</v>
      </c>
    </row>
    <row r="5017" spans="1:13" s="39" customFormat="1" ht="12.75" x14ac:dyDescent="0.2">
      <c r="A5017" s="33" t="s">
        <v>4761</v>
      </c>
      <c r="B5017" s="33" t="s">
        <v>585</v>
      </c>
      <c r="C5017" s="34">
        <v>10</v>
      </c>
      <c r="D5017" s="33" t="s">
        <v>93</v>
      </c>
      <c r="E5017" s="33" t="s">
        <v>5218</v>
      </c>
      <c r="F5017" s="35">
        <v>39121700</v>
      </c>
      <c r="G5017" s="33" t="s">
        <v>466</v>
      </c>
      <c r="H5017" s="33">
        <v>4</v>
      </c>
      <c r="I5017" s="33">
        <v>7</v>
      </c>
      <c r="J5017" s="36">
        <v>100</v>
      </c>
      <c r="K5017" s="37">
        <v>217000</v>
      </c>
      <c r="L5017" s="38" t="s">
        <v>15</v>
      </c>
      <c r="M5017" s="38" t="s">
        <v>13</v>
      </c>
    </row>
    <row r="5018" spans="1:13" s="39" customFormat="1" ht="12.75" x14ac:dyDescent="0.2">
      <c r="A5018" s="33" t="s">
        <v>4761</v>
      </c>
      <c r="B5018" s="33" t="s">
        <v>585</v>
      </c>
      <c r="C5018" s="34">
        <v>10</v>
      </c>
      <c r="D5018" s="33" t="s">
        <v>93</v>
      </c>
      <c r="E5018" s="33" t="s">
        <v>5219</v>
      </c>
      <c r="F5018" s="35">
        <v>39121700</v>
      </c>
      <c r="G5018" s="33" t="s">
        <v>466</v>
      </c>
      <c r="H5018" s="33">
        <v>4</v>
      </c>
      <c r="I5018" s="33">
        <v>7</v>
      </c>
      <c r="J5018" s="36">
        <v>100</v>
      </c>
      <c r="K5018" s="37">
        <v>248000</v>
      </c>
      <c r="L5018" s="38" t="s">
        <v>15</v>
      </c>
      <c r="M5018" s="38" t="s">
        <v>13</v>
      </c>
    </row>
    <row r="5019" spans="1:13" s="39" customFormat="1" ht="12.75" x14ac:dyDescent="0.2">
      <c r="A5019" s="33" t="s">
        <v>4761</v>
      </c>
      <c r="B5019" s="33" t="s">
        <v>585</v>
      </c>
      <c r="C5019" s="34">
        <v>10</v>
      </c>
      <c r="D5019" s="33" t="s">
        <v>93</v>
      </c>
      <c r="E5019" s="33" t="s">
        <v>5220</v>
      </c>
      <c r="F5019" s="35">
        <v>39121700</v>
      </c>
      <c r="G5019" s="33" t="s">
        <v>466</v>
      </c>
      <c r="H5019" s="33">
        <v>4</v>
      </c>
      <c r="I5019" s="33">
        <v>7</v>
      </c>
      <c r="J5019" s="36">
        <v>100</v>
      </c>
      <c r="K5019" s="37">
        <v>279000</v>
      </c>
      <c r="L5019" s="38" t="s">
        <v>15</v>
      </c>
      <c r="M5019" s="38" t="s">
        <v>13</v>
      </c>
    </row>
    <row r="5020" spans="1:13" s="39" customFormat="1" ht="12.75" x14ac:dyDescent="0.2">
      <c r="A5020" s="33" t="s">
        <v>4761</v>
      </c>
      <c r="B5020" s="33" t="s">
        <v>585</v>
      </c>
      <c r="C5020" s="34">
        <v>10</v>
      </c>
      <c r="D5020" s="33" t="s">
        <v>93</v>
      </c>
      <c r="E5020" s="33" t="s">
        <v>5221</v>
      </c>
      <c r="F5020" s="35">
        <v>39121700</v>
      </c>
      <c r="G5020" s="33" t="s">
        <v>466</v>
      </c>
      <c r="H5020" s="33">
        <v>4</v>
      </c>
      <c r="I5020" s="33">
        <v>7</v>
      </c>
      <c r="J5020" s="36">
        <v>100</v>
      </c>
      <c r="K5020" s="37">
        <v>279000</v>
      </c>
      <c r="L5020" s="38" t="s">
        <v>15</v>
      </c>
      <c r="M5020" s="38" t="s">
        <v>13</v>
      </c>
    </row>
    <row r="5021" spans="1:13" s="39" customFormat="1" ht="12.75" x14ac:dyDescent="0.2">
      <c r="A5021" s="33" t="s">
        <v>4761</v>
      </c>
      <c r="B5021" s="33" t="s">
        <v>585</v>
      </c>
      <c r="C5021" s="34">
        <v>10</v>
      </c>
      <c r="D5021" s="33" t="s">
        <v>93</v>
      </c>
      <c r="E5021" s="33" t="s">
        <v>5222</v>
      </c>
      <c r="F5021" s="35">
        <v>39121700</v>
      </c>
      <c r="G5021" s="33" t="s">
        <v>466</v>
      </c>
      <c r="H5021" s="33">
        <v>4</v>
      </c>
      <c r="I5021" s="33">
        <v>7</v>
      </c>
      <c r="J5021" s="36">
        <v>100</v>
      </c>
      <c r="K5021" s="37">
        <v>347200</v>
      </c>
      <c r="L5021" s="38" t="s">
        <v>15</v>
      </c>
      <c r="M5021" s="38" t="s">
        <v>13</v>
      </c>
    </row>
    <row r="5022" spans="1:13" s="39" customFormat="1" ht="12.75" x14ac:dyDescent="0.2">
      <c r="A5022" s="33" t="s">
        <v>4761</v>
      </c>
      <c r="B5022" s="33" t="s">
        <v>585</v>
      </c>
      <c r="C5022" s="34">
        <v>10</v>
      </c>
      <c r="D5022" s="33" t="s">
        <v>93</v>
      </c>
      <c r="E5022" s="33" t="s">
        <v>5223</v>
      </c>
      <c r="F5022" s="35">
        <v>39121700</v>
      </c>
      <c r="G5022" s="33" t="s">
        <v>466</v>
      </c>
      <c r="H5022" s="33">
        <v>4</v>
      </c>
      <c r="I5022" s="33">
        <v>7</v>
      </c>
      <c r="J5022" s="36">
        <v>100</v>
      </c>
      <c r="K5022" s="37">
        <v>192200</v>
      </c>
      <c r="L5022" s="38" t="s">
        <v>15</v>
      </c>
      <c r="M5022" s="38" t="s">
        <v>13</v>
      </c>
    </row>
    <row r="5023" spans="1:13" s="39" customFormat="1" ht="12.75" x14ac:dyDescent="0.2">
      <c r="A5023" s="33" t="s">
        <v>4761</v>
      </c>
      <c r="B5023" s="33" t="s">
        <v>585</v>
      </c>
      <c r="C5023" s="34">
        <v>10</v>
      </c>
      <c r="D5023" s="33" t="s">
        <v>93</v>
      </c>
      <c r="E5023" s="33" t="s">
        <v>5224</v>
      </c>
      <c r="F5023" s="35">
        <v>39121700</v>
      </c>
      <c r="G5023" s="33" t="s">
        <v>466</v>
      </c>
      <c r="H5023" s="33">
        <v>4</v>
      </c>
      <c r="I5023" s="33">
        <v>7</v>
      </c>
      <c r="J5023" s="36">
        <v>100</v>
      </c>
      <c r="K5023" s="37">
        <v>415400</v>
      </c>
      <c r="L5023" s="38" t="s">
        <v>15</v>
      </c>
      <c r="M5023" s="38" t="s">
        <v>13</v>
      </c>
    </row>
    <row r="5024" spans="1:13" s="39" customFormat="1" ht="12.75" x14ac:dyDescent="0.2">
      <c r="A5024" s="33" t="s">
        <v>4761</v>
      </c>
      <c r="B5024" s="33" t="s">
        <v>585</v>
      </c>
      <c r="C5024" s="34">
        <v>10</v>
      </c>
      <c r="D5024" s="33" t="s">
        <v>93</v>
      </c>
      <c r="E5024" s="33" t="s">
        <v>5225</v>
      </c>
      <c r="F5024" s="35">
        <v>39121700</v>
      </c>
      <c r="G5024" s="33" t="s">
        <v>466</v>
      </c>
      <c r="H5024" s="33">
        <v>4</v>
      </c>
      <c r="I5024" s="33">
        <v>7</v>
      </c>
      <c r="J5024" s="36">
        <v>100</v>
      </c>
      <c r="K5024" s="37">
        <v>1705000</v>
      </c>
      <c r="L5024" s="38" t="s">
        <v>15</v>
      </c>
      <c r="M5024" s="38" t="s">
        <v>13</v>
      </c>
    </row>
    <row r="5025" spans="1:13" s="39" customFormat="1" ht="12.75" x14ac:dyDescent="0.2">
      <c r="A5025" s="33" t="s">
        <v>4761</v>
      </c>
      <c r="B5025" s="33" t="s">
        <v>585</v>
      </c>
      <c r="C5025" s="34">
        <v>10</v>
      </c>
      <c r="D5025" s="33" t="s">
        <v>93</v>
      </c>
      <c r="E5025" s="33" t="s">
        <v>5226</v>
      </c>
      <c r="F5025" s="35">
        <v>39121700</v>
      </c>
      <c r="G5025" s="33" t="s">
        <v>466</v>
      </c>
      <c r="H5025" s="33">
        <v>4</v>
      </c>
      <c r="I5025" s="33">
        <v>7</v>
      </c>
      <c r="J5025" s="36">
        <v>100</v>
      </c>
      <c r="K5025" s="37">
        <v>496000</v>
      </c>
      <c r="L5025" s="38" t="s">
        <v>15</v>
      </c>
      <c r="M5025" s="38" t="s">
        <v>13</v>
      </c>
    </row>
    <row r="5026" spans="1:13" s="39" customFormat="1" ht="12.75" x14ac:dyDescent="0.2">
      <c r="A5026" s="33" t="s">
        <v>4761</v>
      </c>
      <c r="B5026" s="33" t="s">
        <v>585</v>
      </c>
      <c r="C5026" s="34">
        <v>10</v>
      </c>
      <c r="D5026" s="33" t="s">
        <v>93</v>
      </c>
      <c r="E5026" s="33" t="s">
        <v>5227</v>
      </c>
      <c r="F5026" s="35">
        <v>39121700</v>
      </c>
      <c r="G5026" s="33" t="s">
        <v>466</v>
      </c>
      <c r="H5026" s="33">
        <v>4</v>
      </c>
      <c r="I5026" s="33">
        <v>7</v>
      </c>
      <c r="J5026" s="36">
        <v>100</v>
      </c>
      <c r="K5026" s="37">
        <v>186000</v>
      </c>
      <c r="L5026" s="38" t="s">
        <v>15</v>
      </c>
      <c r="M5026" s="38" t="s">
        <v>13</v>
      </c>
    </row>
    <row r="5027" spans="1:13" s="39" customFormat="1" ht="12.75" x14ac:dyDescent="0.2">
      <c r="A5027" s="33" t="s">
        <v>4761</v>
      </c>
      <c r="B5027" s="33" t="s">
        <v>585</v>
      </c>
      <c r="C5027" s="34">
        <v>10</v>
      </c>
      <c r="D5027" s="33" t="s">
        <v>93</v>
      </c>
      <c r="E5027" s="33" t="s">
        <v>5228</v>
      </c>
      <c r="F5027" s="35">
        <v>39121700</v>
      </c>
      <c r="G5027" s="33" t="s">
        <v>466</v>
      </c>
      <c r="H5027" s="33">
        <v>4</v>
      </c>
      <c r="I5027" s="33">
        <v>7</v>
      </c>
      <c r="J5027" s="36">
        <v>100</v>
      </c>
      <c r="K5027" s="37">
        <v>260400</v>
      </c>
      <c r="L5027" s="38" t="s">
        <v>15</v>
      </c>
      <c r="M5027" s="38" t="s">
        <v>13</v>
      </c>
    </row>
    <row r="5028" spans="1:13" s="39" customFormat="1" ht="12.75" x14ac:dyDescent="0.2">
      <c r="A5028" s="33" t="s">
        <v>4761</v>
      </c>
      <c r="B5028" s="33" t="s">
        <v>585</v>
      </c>
      <c r="C5028" s="34">
        <v>10</v>
      </c>
      <c r="D5028" s="33" t="s">
        <v>93</v>
      </c>
      <c r="E5028" s="33" t="s">
        <v>5229</v>
      </c>
      <c r="F5028" s="35">
        <v>39121700</v>
      </c>
      <c r="G5028" s="33" t="s">
        <v>466</v>
      </c>
      <c r="H5028" s="33">
        <v>4</v>
      </c>
      <c r="I5028" s="33">
        <v>7</v>
      </c>
      <c r="J5028" s="36">
        <v>100</v>
      </c>
      <c r="K5028" s="37">
        <v>272800</v>
      </c>
      <c r="L5028" s="38" t="s">
        <v>15</v>
      </c>
      <c r="M5028" s="38" t="s">
        <v>13</v>
      </c>
    </row>
    <row r="5029" spans="1:13" s="39" customFormat="1" ht="12.75" x14ac:dyDescent="0.2">
      <c r="A5029" s="33" t="s">
        <v>4761</v>
      </c>
      <c r="B5029" s="33" t="s">
        <v>585</v>
      </c>
      <c r="C5029" s="34">
        <v>10</v>
      </c>
      <c r="D5029" s="33" t="s">
        <v>93</v>
      </c>
      <c r="E5029" s="33" t="s">
        <v>5230</v>
      </c>
      <c r="F5029" s="35">
        <v>39121700</v>
      </c>
      <c r="G5029" s="33" t="s">
        <v>466</v>
      </c>
      <c r="H5029" s="33">
        <v>4</v>
      </c>
      <c r="I5029" s="33">
        <v>7</v>
      </c>
      <c r="J5029" s="36">
        <v>100</v>
      </c>
      <c r="K5029" s="37">
        <v>316200</v>
      </c>
      <c r="L5029" s="38" t="s">
        <v>15</v>
      </c>
      <c r="M5029" s="38" t="s">
        <v>13</v>
      </c>
    </row>
    <row r="5030" spans="1:13" s="39" customFormat="1" ht="12.75" x14ac:dyDescent="0.2">
      <c r="A5030" s="33" t="s">
        <v>4761</v>
      </c>
      <c r="B5030" s="33" t="s">
        <v>585</v>
      </c>
      <c r="C5030" s="34">
        <v>10</v>
      </c>
      <c r="D5030" s="33" t="s">
        <v>93</v>
      </c>
      <c r="E5030" s="33" t="s">
        <v>5231</v>
      </c>
      <c r="F5030" s="35">
        <v>39121700</v>
      </c>
      <c r="G5030" s="33" t="s">
        <v>466</v>
      </c>
      <c r="H5030" s="33">
        <v>4</v>
      </c>
      <c r="I5030" s="33">
        <v>7</v>
      </c>
      <c r="J5030" s="36">
        <v>100</v>
      </c>
      <c r="K5030" s="37">
        <v>713000</v>
      </c>
      <c r="L5030" s="38" t="s">
        <v>15</v>
      </c>
      <c r="M5030" s="38" t="s">
        <v>13</v>
      </c>
    </row>
    <row r="5031" spans="1:13" s="39" customFormat="1" ht="12.75" x14ac:dyDescent="0.2">
      <c r="A5031" s="33" t="s">
        <v>4761</v>
      </c>
      <c r="B5031" s="33" t="s">
        <v>585</v>
      </c>
      <c r="C5031" s="34">
        <v>10</v>
      </c>
      <c r="D5031" s="33" t="s">
        <v>93</v>
      </c>
      <c r="E5031" s="33" t="s">
        <v>5232</v>
      </c>
      <c r="F5031" s="35">
        <v>39121700</v>
      </c>
      <c r="G5031" s="33" t="s">
        <v>466</v>
      </c>
      <c r="H5031" s="33">
        <v>4</v>
      </c>
      <c r="I5031" s="33">
        <v>7</v>
      </c>
      <c r="J5031" s="36">
        <v>100</v>
      </c>
      <c r="K5031" s="37">
        <v>713000</v>
      </c>
      <c r="L5031" s="38" t="s">
        <v>15</v>
      </c>
      <c r="M5031" s="38" t="s">
        <v>13</v>
      </c>
    </row>
    <row r="5032" spans="1:13" s="39" customFormat="1" ht="12.75" x14ac:dyDescent="0.2">
      <c r="A5032" s="33" t="s">
        <v>4761</v>
      </c>
      <c r="B5032" s="33" t="s">
        <v>585</v>
      </c>
      <c r="C5032" s="34">
        <v>10</v>
      </c>
      <c r="D5032" s="33" t="s">
        <v>93</v>
      </c>
      <c r="E5032" s="33" t="s">
        <v>5233</v>
      </c>
      <c r="F5032" s="35">
        <v>39121700</v>
      </c>
      <c r="G5032" s="33" t="s">
        <v>466</v>
      </c>
      <c r="H5032" s="33">
        <v>4</v>
      </c>
      <c r="I5032" s="33">
        <v>7</v>
      </c>
      <c r="J5032" s="36">
        <v>100</v>
      </c>
      <c r="K5032" s="37">
        <v>713000</v>
      </c>
      <c r="L5032" s="38" t="s">
        <v>15</v>
      </c>
      <c r="M5032" s="38" t="s">
        <v>13</v>
      </c>
    </row>
    <row r="5033" spans="1:13" s="39" customFormat="1" ht="12.75" x14ac:dyDescent="0.2">
      <c r="A5033" s="33" t="s">
        <v>4761</v>
      </c>
      <c r="B5033" s="33" t="s">
        <v>585</v>
      </c>
      <c r="C5033" s="34">
        <v>10</v>
      </c>
      <c r="D5033" s="33" t="s">
        <v>93</v>
      </c>
      <c r="E5033" s="33" t="s">
        <v>5234</v>
      </c>
      <c r="F5033" s="35">
        <v>39121700</v>
      </c>
      <c r="G5033" s="33" t="s">
        <v>466</v>
      </c>
      <c r="H5033" s="33">
        <v>4</v>
      </c>
      <c r="I5033" s="33">
        <v>7</v>
      </c>
      <c r="J5033" s="36">
        <v>100</v>
      </c>
      <c r="K5033" s="37">
        <v>496000</v>
      </c>
      <c r="L5033" s="38" t="s">
        <v>15</v>
      </c>
      <c r="M5033" s="38" t="s">
        <v>13</v>
      </c>
    </row>
    <row r="5034" spans="1:13" s="39" customFormat="1" ht="12.75" x14ac:dyDescent="0.2">
      <c r="A5034" s="33" t="s">
        <v>4761</v>
      </c>
      <c r="B5034" s="33" t="s">
        <v>585</v>
      </c>
      <c r="C5034" s="34">
        <v>10</v>
      </c>
      <c r="D5034" s="33" t="s">
        <v>93</v>
      </c>
      <c r="E5034" s="33" t="s">
        <v>5235</v>
      </c>
      <c r="F5034" s="35">
        <v>39121700</v>
      </c>
      <c r="G5034" s="33" t="s">
        <v>466</v>
      </c>
      <c r="H5034" s="33">
        <v>4</v>
      </c>
      <c r="I5034" s="33">
        <v>7</v>
      </c>
      <c r="J5034" s="36">
        <v>100</v>
      </c>
      <c r="K5034" s="37">
        <v>620000</v>
      </c>
      <c r="L5034" s="38" t="s">
        <v>15</v>
      </c>
      <c r="M5034" s="38" t="s">
        <v>13</v>
      </c>
    </row>
    <row r="5035" spans="1:13" s="39" customFormat="1" ht="12.75" x14ac:dyDescent="0.2">
      <c r="A5035" s="33" t="s">
        <v>4761</v>
      </c>
      <c r="B5035" s="33" t="s">
        <v>585</v>
      </c>
      <c r="C5035" s="34">
        <v>10</v>
      </c>
      <c r="D5035" s="33" t="s">
        <v>93</v>
      </c>
      <c r="E5035" s="33" t="s">
        <v>5236</v>
      </c>
      <c r="F5035" s="35">
        <v>39121700</v>
      </c>
      <c r="G5035" s="33" t="s">
        <v>466</v>
      </c>
      <c r="H5035" s="33">
        <v>4</v>
      </c>
      <c r="I5035" s="33">
        <v>7</v>
      </c>
      <c r="J5035" s="36">
        <v>30</v>
      </c>
      <c r="K5035" s="37">
        <v>18600</v>
      </c>
      <c r="L5035" s="38" t="s">
        <v>15</v>
      </c>
      <c r="M5035" s="38" t="s">
        <v>13</v>
      </c>
    </row>
    <row r="5036" spans="1:13" s="39" customFormat="1" ht="12.75" x14ac:dyDescent="0.2">
      <c r="A5036" s="33" t="s">
        <v>4761</v>
      </c>
      <c r="B5036" s="33" t="s">
        <v>585</v>
      </c>
      <c r="C5036" s="34">
        <v>10</v>
      </c>
      <c r="D5036" s="33" t="s">
        <v>93</v>
      </c>
      <c r="E5036" s="33" t="s">
        <v>5237</v>
      </c>
      <c r="F5036" s="35">
        <v>39121700</v>
      </c>
      <c r="G5036" s="33" t="s">
        <v>466</v>
      </c>
      <c r="H5036" s="33">
        <v>4</v>
      </c>
      <c r="I5036" s="33">
        <v>7</v>
      </c>
      <c r="J5036" s="36">
        <v>50</v>
      </c>
      <c r="K5036" s="37">
        <v>2480000</v>
      </c>
      <c r="L5036" s="38" t="s">
        <v>15</v>
      </c>
      <c r="M5036" s="38" t="s">
        <v>13</v>
      </c>
    </row>
    <row r="5037" spans="1:13" s="39" customFormat="1" ht="12.75" x14ac:dyDescent="0.2">
      <c r="A5037" s="33" t="s">
        <v>4761</v>
      </c>
      <c r="B5037" s="33" t="s">
        <v>585</v>
      </c>
      <c r="C5037" s="34">
        <v>10</v>
      </c>
      <c r="D5037" s="33" t="s">
        <v>93</v>
      </c>
      <c r="E5037" s="33" t="s">
        <v>5238</v>
      </c>
      <c r="F5037" s="35">
        <v>39121700</v>
      </c>
      <c r="G5037" s="33" t="s">
        <v>466</v>
      </c>
      <c r="H5037" s="33">
        <v>4</v>
      </c>
      <c r="I5037" s="33">
        <v>7</v>
      </c>
      <c r="J5037" s="36" t="s">
        <v>5897</v>
      </c>
      <c r="K5037" s="37">
        <v>186000</v>
      </c>
      <c r="L5037" s="38" t="s">
        <v>15</v>
      </c>
      <c r="M5037" s="38" t="s">
        <v>13</v>
      </c>
    </row>
    <row r="5038" spans="1:13" s="39" customFormat="1" ht="12.75" x14ac:dyDescent="0.2">
      <c r="A5038" s="33" t="s">
        <v>4761</v>
      </c>
      <c r="B5038" s="33" t="s">
        <v>585</v>
      </c>
      <c r="C5038" s="34">
        <v>10</v>
      </c>
      <c r="D5038" s="33" t="s">
        <v>93</v>
      </c>
      <c r="E5038" s="33" t="s">
        <v>5239</v>
      </c>
      <c r="F5038" s="35">
        <v>39121700</v>
      </c>
      <c r="G5038" s="33" t="s">
        <v>466</v>
      </c>
      <c r="H5038" s="33">
        <v>4</v>
      </c>
      <c r="I5038" s="33">
        <v>7</v>
      </c>
      <c r="J5038" s="36" t="s">
        <v>5897</v>
      </c>
      <c r="K5038" s="37">
        <v>248000</v>
      </c>
      <c r="L5038" s="38" t="s">
        <v>15</v>
      </c>
      <c r="M5038" s="38" t="s">
        <v>13</v>
      </c>
    </row>
    <row r="5039" spans="1:13" s="39" customFormat="1" ht="12.75" x14ac:dyDescent="0.2">
      <c r="A5039" s="33" t="s">
        <v>4761</v>
      </c>
      <c r="B5039" s="33" t="s">
        <v>585</v>
      </c>
      <c r="C5039" s="34">
        <v>10</v>
      </c>
      <c r="D5039" s="33" t="s">
        <v>93</v>
      </c>
      <c r="E5039" s="33" t="s">
        <v>5240</v>
      </c>
      <c r="F5039" s="35">
        <v>39121700</v>
      </c>
      <c r="G5039" s="33" t="s">
        <v>466</v>
      </c>
      <c r="H5039" s="33">
        <v>4</v>
      </c>
      <c r="I5039" s="33">
        <v>7</v>
      </c>
      <c r="J5039" s="36">
        <v>3</v>
      </c>
      <c r="K5039" s="37">
        <v>55800</v>
      </c>
      <c r="L5039" s="38" t="s">
        <v>15</v>
      </c>
      <c r="M5039" s="38" t="s">
        <v>13</v>
      </c>
    </row>
    <row r="5040" spans="1:13" s="39" customFormat="1" ht="12.75" x14ac:dyDescent="0.2">
      <c r="A5040" s="33" t="s">
        <v>4761</v>
      </c>
      <c r="B5040" s="33" t="s">
        <v>585</v>
      </c>
      <c r="C5040" s="34">
        <v>10</v>
      </c>
      <c r="D5040" s="33" t="s">
        <v>93</v>
      </c>
      <c r="E5040" s="33" t="s">
        <v>5241</v>
      </c>
      <c r="F5040" s="35">
        <v>39121700</v>
      </c>
      <c r="G5040" s="33" t="s">
        <v>466</v>
      </c>
      <c r="H5040" s="33">
        <v>4</v>
      </c>
      <c r="I5040" s="33">
        <v>7</v>
      </c>
      <c r="J5040" s="36">
        <v>3</v>
      </c>
      <c r="K5040" s="37">
        <v>55800</v>
      </c>
      <c r="L5040" s="38" t="s">
        <v>15</v>
      </c>
      <c r="M5040" s="38" t="s">
        <v>13</v>
      </c>
    </row>
    <row r="5041" spans="1:13" s="39" customFormat="1" ht="12.75" x14ac:dyDescent="0.2">
      <c r="A5041" s="33" t="s">
        <v>4761</v>
      </c>
      <c r="B5041" s="33" t="s">
        <v>585</v>
      </c>
      <c r="C5041" s="34">
        <v>10</v>
      </c>
      <c r="D5041" s="33" t="s">
        <v>93</v>
      </c>
      <c r="E5041" s="33" t="s">
        <v>5242</v>
      </c>
      <c r="F5041" s="35">
        <v>14111600</v>
      </c>
      <c r="G5041" s="33" t="s">
        <v>466</v>
      </c>
      <c r="H5041" s="33">
        <v>4</v>
      </c>
      <c r="I5041" s="33">
        <v>7</v>
      </c>
      <c r="J5041" s="36">
        <v>2</v>
      </c>
      <c r="K5041" s="37">
        <v>16120</v>
      </c>
      <c r="L5041" s="38" t="s">
        <v>15</v>
      </c>
      <c r="M5041" s="38" t="s">
        <v>13</v>
      </c>
    </row>
    <row r="5042" spans="1:13" s="39" customFormat="1" ht="12.75" x14ac:dyDescent="0.2">
      <c r="A5042" s="33" t="s">
        <v>4761</v>
      </c>
      <c r="B5042" s="33" t="s">
        <v>585</v>
      </c>
      <c r="C5042" s="34">
        <v>10</v>
      </c>
      <c r="D5042" s="33" t="s">
        <v>93</v>
      </c>
      <c r="E5042" s="33" t="s">
        <v>5243</v>
      </c>
      <c r="F5042" s="35">
        <v>14121500</v>
      </c>
      <c r="G5042" s="33" t="s">
        <v>466</v>
      </c>
      <c r="H5042" s="33">
        <v>4</v>
      </c>
      <c r="I5042" s="33">
        <v>7</v>
      </c>
      <c r="J5042" s="36">
        <v>2</v>
      </c>
      <c r="K5042" s="37">
        <v>148800</v>
      </c>
      <c r="L5042" s="38" t="s">
        <v>15</v>
      </c>
      <c r="M5042" s="38" t="s">
        <v>13</v>
      </c>
    </row>
    <row r="5043" spans="1:13" s="39" customFormat="1" ht="12.75" x14ac:dyDescent="0.2">
      <c r="A5043" s="33" t="s">
        <v>4761</v>
      </c>
      <c r="B5043" s="33" t="s">
        <v>585</v>
      </c>
      <c r="C5043" s="34">
        <v>10</v>
      </c>
      <c r="D5043" s="33" t="s">
        <v>93</v>
      </c>
      <c r="E5043" s="33" t="s">
        <v>5244</v>
      </c>
      <c r="F5043" s="35">
        <v>14121500</v>
      </c>
      <c r="G5043" s="33" t="s">
        <v>466</v>
      </c>
      <c r="H5043" s="33">
        <v>4</v>
      </c>
      <c r="I5043" s="33">
        <v>7</v>
      </c>
      <c r="J5043" s="36">
        <v>2</v>
      </c>
      <c r="K5043" s="37">
        <v>74400</v>
      </c>
      <c r="L5043" s="38" t="s">
        <v>15</v>
      </c>
      <c r="M5043" s="38" t="s">
        <v>13</v>
      </c>
    </row>
    <row r="5044" spans="1:13" s="39" customFormat="1" ht="12.75" x14ac:dyDescent="0.2">
      <c r="A5044" s="33" t="s">
        <v>4761</v>
      </c>
      <c r="B5044" s="33" t="s">
        <v>585</v>
      </c>
      <c r="C5044" s="34">
        <v>10</v>
      </c>
      <c r="D5044" s="33" t="s">
        <v>93</v>
      </c>
      <c r="E5044" s="33" t="s">
        <v>5245</v>
      </c>
      <c r="F5044" s="35">
        <v>14121500</v>
      </c>
      <c r="G5044" s="33" t="s">
        <v>466</v>
      </c>
      <c r="H5044" s="33">
        <v>4</v>
      </c>
      <c r="I5044" s="33">
        <v>7</v>
      </c>
      <c r="J5044" s="36">
        <v>1</v>
      </c>
      <c r="K5044" s="37">
        <v>217000</v>
      </c>
      <c r="L5044" s="38" t="s">
        <v>15</v>
      </c>
      <c r="M5044" s="38" t="s">
        <v>13</v>
      </c>
    </row>
    <row r="5045" spans="1:13" s="39" customFormat="1" ht="12.75" x14ac:dyDescent="0.2">
      <c r="A5045" s="33" t="s">
        <v>4761</v>
      </c>
      <c r="B5045" s="33" t="s">
        <v>585</v>
      </c>
      <c r="C5045" s="34">
        <v>10</v>
      </c>
      <c r="D5045" s="33" t="s">
        <v>93</v>
      </c>
      <c r="E5045" s="33" t="s">
        <v>5246</v>
      </c>
      <c r="F5045" s="35">
        <v>14121500</v>
      </c>
      <c r="G5045" s="33" t="s">
        <v>466</v>
      </c>
      <c r="H5045" s="33">
        <v>4</v>
      </c>
      <c r="I5045" s="33">
        <v>7</v>
      </c>
      <c r="J5045" s="36" t="s">
        <v>5893</v>
      </c>
      <c r="K5045" s="37">
        <v>5580</v>
      </c>
      <c r="L5045" s="38" t="s">
        <v>15</v>
      </c>
      <c r="M5045" s="38" t="s">
        <v>13</v>
      </c>
    </row>
    <row r="5046" spans="1:13" s="39" customFormat="1" ht="12.75" x14ac:dyDescent="0.2">
      <c r="A5046" s="33" t="s">
        <v>4761</v>
      </c>
      <c r="B5046" s="33" t="s">
        <v>585</v>
      </c>
      <c r="C5046" s="34">
        <v>10</v>
      </c>
      <c r="D5046" s="33" t="s">
        <v>93</v>
      </c>
      <c r="E5046" s="33" t="s">
        <v>5247</v>
      </c>
      <c r="F5046" s="35">
        <v>41111800</v>
      </c>
      <c r="G5046" s="33" t="s">
        <v>466</v>
      </c>
      <c r="H5046" s="33">
        <v>4</v>
      </c>
      <c r="I5046" s="33">
        <v>7</v>
      </c>
      <c r="J5046" s="36">
        <v>1</v>
      </c>
      <c r="K5046" s="37">
        <v>1550000</v>
      </c>
      <c r="L5046" s="38" t="s">
        <v>15</v>
      </c>
      <c r="M5046" s="38" t="s">
        <v>13</v>
      </c>
    </row>
    <row r="5047" spans="1:13" s="39" customFormat="1" ht="12.75" x14ac:dyDescent="0.2">
      <c r="A5047" s="33" t="s">
        <v>4761</v>
      </c>
      <c r="B5047" s="33" t="s">
        <v>585</v>
      </c>
      <c r="C5047" s="34">
        <v>10</v>
      </c>
      <c r="D5047" s="33" t="s">
        <v>93</v>
      </c>
      <c r="E5047" s="33" t="s">
        <v>5248</v>
      </c>
      <c r="F5047" s="35">
        <v>31201602</v>
      </c>
      <c r="G5047" s="33" t="s">
        <v>466</v>
      </c>
      <c r="H5047" s="33">
        <v>4</v>
      </c>
      <c r="I5047" s="33">
        <v>7</v>
      </c>
      <c r="J5047" s="36">
        <v>25</v>
      </c>
      <c r="K5047" s="37">
        <v>279000</v>
      </c>
      <c r="L5047" s="38" t="s">
        <v>15</v>
      </c>
      <c r="M5047" s="38" t="s">
        <v>13</v>
      </c>
    </row>
    <row r="5048" spans="1:13" s="39" customFormat="1" ht="12.75" x14ac:dyDescent="0.2">
      <c r="A5048" s="33" t="s">
        <v>4761</v>
      </c>
      <c r="B5048" s="33" t="s">
        <v>585</v>
      </c>
      <c r="C5048" s="34">
        <v>10</v>
      </c>
      <c r="D5048" s="33" t="s">
        <v>93</v>
      </c>
      <c r="E5048" s="33" t="s">
        <v>5249</v>
      </c>
      <c r="F5048" s="35">
        <v>39121700</v>
      </c>
      <c r="G5048" s="33" t="s">
        <v>466</v>
      </c>
      <c r="H5048" s="33">
        <v>4</v>
      </c>
      <c r="I5048" s="33">
        <v>7</v>
      </c>
      <c r="J5048" s="36">
        <v>40</v>
      </c>
      <c r="K5048" s="37">
        <v>2480000</v>
      </c>
      <c r="L5048" s="38" t="s">
        <v>15</v>
      </c>
      <c r="M5048" s="38" t="s">
        <v>13</v>
      </c>
    </row>
    <row r="5049" spans="1:13" s="39" customFormat="1" ht="12.75" x14ac:dyDescent="0.2">
      <c r="A5049" s="33" t="s">
        <v>4761</v>
      </c>
      <c r="B5049" s="33" t="s">
        <v>585</v>
      </c>
      <c r="C5049" s="34">
        <v>10</v>
      </c>
      <c r="D5049" s="33" t="s">
        <v>93</v>
      </c>
      <c r="E5049" s="33" t="s">
        <v>5250</v>
      </c>
      <c r="F5049" s="35">
        <v>31201610</v>
      </c>
      <c r="G5049" s="33" t="s">
        <v>466</v>
      </c>
      <c r="H5049" s="33">
        <v>4</v>
      </c>
      <c r="I5049" s="33">
        <v>7</v>
      </c>
      <c r="J5049" s="36">
        <v>2</v>
      </c>
      <c r="K5049" s="37">
        <v>186000</v>
      </c>
      <c r="L5049" s="38" t="s">
        <v>2367</v>
      </c>
      <c r="M5049" s="38" t="s">
        <v>13</v>
      </c>
    </row>
    <row r="5050" spans="1:13" s="39" customFormat="1" ht="12.75" x14ac:dyDescent="0.2">
      <c r="A5050" s="33" t="s">
        <v>4761</v>
      </c>
      <c r="B5050" s="33" t="s">
        <v>585</v>
      </c>
      <c r="C5050" s="34">
        <v>10</v>
      </c>
      <c r="D5050" s="33" t="s">
        <v>93</v>
      </c>
      <c r="E5050" s="33" t="s">
        <v>5251</v>
      </c>
      <c r="F5050" s="35">
        <v>31201610</v>
      </c>
      <c r="G5050" s="33" t="s">
        <v>466</v>
      </c>
      <c r="H5050" s="33">
        <v>4</v>
      </c>
      <c r="I5050" s="33">
        <v>7</v>
      </c>
      <c r="J5050" s="36">
        <v>20</v>
      </c>
      <c r="K5050" s="37">
        <v>148800</v>
      </c>
      <c r="L5050" s="38" t="s">
        <v>15</v>
      </c>
      <c r="M5050" s="38" t="s">
        <v>13</v>
      </c>
    </row>
    <row r="5051" spans="1:13" s="39" customFormat="1" ht="12.75" x14ac:dyDescent="0.2">
      <c r="A5051" s="33" t="s">
        <v>4761</v>
      </c>
      <c r="B5051" s="33" t="s">
        <v>585</v>
      </c>
      <c r="C5051" s="34">
        <v>10</v>
      </c>
      <c r="D5051" s="33" t="s">
        <v>93</v>
      </c>
      <c r="E5051" s="33" t="s">
        <v>5252</v>
      </c>
      <c r="F5051" s="35">
        <v>39121700</v>
      </c>
      <c r="G5051" s="33" t="s">
        <v>466</v>
      </c>
      <c r="H5051" s="33">
        <v>4</v>
      </c>
      <c r="I5051" s="33">
        <v>7</v>
      </c>
      <c r="J5051" s="36">
        <v>30</v>
      </c>
      <c r="K5051" s="37">
        <v>446400</v>
      </c>
      <c r="L5051" s="38" t="s">
        <v>15</v>
      </c>
      <c r="M5051" s="38" t="s">
        <v>13</v>
      </c>
    </row>
    <row r="5052" spans="1:13" s="39" customFormat="1" ht="12.75" x14ac:dyDescent="0.2">
      <c r="A5052" s="33" t="s">
        <v>4761</v>
      </c>
      <c r="B5052" s="33" t="s">
        <v>585</v>
      </c>
      <c r="C5052" s="34">
        <v>10</v>
      </c>
      <c r="D5052" s="33" t="s">
        <v>93</v>
      </c>
      <c r="E5052" s="33" t="s">
        <v>5253</v>
      </c>
      <c r="F5052" s="35">
        <v>31211507</v>
      </c>
      <c r="G5052" s="33" t="s">
        <v>466</v>
      </c>
      <c r="H5052" s="33">
        <v>4</v>
      </c>
      <c r="I5052" s="33">
        <v>7</v>
      </c>
      <c r="J5052" s="36">
        <v>45</v>
      </c>
      <c r="K5052" s="37">
        <v>2249100</v>
      </c>
      <c r="L5052" s="38" t="s">
        <v>15</v>
      </c>
      <c r="M5052" s="38" t="s">
        <v>13</v>
      </c>
    </row>
    <row r="5053" spans="1:13" s="39" customFormat="1" ht="12.75" x14ac:dyDescent="0.2">
      <c r="A5053" s="33" t="s">
        <v>4761</v>
      </c>
      <c r="B5053" s="33" t="s">
        <v>585</v>
      </c>
      <c r="C5053" s="34">
        <v>10</v>
      </c>
      <c r="D5053" s="33" t="s">
        <v>93</v>
      </c>
      <c r="E5053" s="33" t="s">
        <v>5254</v>
      </c>
      <c r="F5053" s="35">
        <v>31211507</v>
      </c>
      <c r="G5053" s="33" t="s">
        <v>466</v>
      </c>
      <c r="H5053" s="33">
        <v>4</v>
      </c>
      <c r="I5053" s="33">
        <v>7</v>
      </c>
      <c r="J5053" s="36">
        <v>40</v>
      </c>
      <c r="K5053" s="37">
        <v>1999200</v>
      </c>
      <c r="L5053" s="38" t="s">
        <v>15</v>
      </c>
      <c r="M5053" s="38" t="s">
        <v>13</v>
      </c>
    </row>
    <row r="5054" spans="1:13" s="39" customFormat="1" ht="12.75" x14ac:dyDescent="0.2">
      <c r="A5054" s="33" t="s">
        <v>4761</v>
      </c>
      <c r="B5054" s="33" t="s">
        <v>585</v>
      </c>
      <c r="C5054" s="34">
        <v>10</v>
      </c>
      <c r="D5054" s="33" t="s">
        <v>93</v>
      </c>
      <c r="E5054" s="33" t="s">
        <v>5255</v>
      </c>
      <c r="F5054" s="35">
        <v>31211507</v>
      </c>
      <c r="G5054" s="33" t="s">
        <v>466</v>
      </c>
      <c r="H5054" s="33">
        <v>4</v>
      </c>
      <c r="I5054" s="33">
        <v>7</v>
      </c>
      <c r="J5054" s="36">
        <v>44</v>
      </c>
      <c r="K5054" s="37">
        <v>2199120</v>
      </c>
      <c r="L5054" s="38" t="s">
        <v>15</v>
      </c>
      <c r="M5054" s="38" t="s">
        <v>13</v>
      </c>
    </row>
    <row r="5055" spans="1:13" s="39" customFormat="1" ht="12.75" x14ac:dyDescent="0.2">
      <c r="A5055" s="33" t="s">
        <v>4761</v>
      </c>
      <c r="B5055" s="33" t="s">
        <v>585</v>
      </c>
      <c r="C5055" s="34">
        <v>10</v>
      </c>
      <c r="D5055" s="33" t="s">
        <v>93</v>
      </c>
      <c r="E5055" s="33" t="s">
        <v>5256</v>
      </c>
      <c r="F5055" s="35">
        <v>31211504</v>
      </c>
      <c r="G5055" s="33" t="s">
        <v>466</v>
      </c>
      <c r="H5055" s="33">
        <v>4</v>
      </c>
      <c r="I5055" s="33">
        <v>7</v>
      </c>
      <c r="J5055" s="36">
        <v>4</v>
      </c>
      <c r="K5055" s="37">
        <v>5545400</v>
      </c>
      <c r="L5055" s="38" t="s">
        <v>12</v>
      </c>
      <c r="M5055" s="38" t="s">
        <v>13</v>
      </c>
    </row>
    <row r="5056" spans="1:13" s="39" customFormat="1" ht="12.75" x14ac:dyDescent="0.2">
      <c r="A5056" s="33" t="s">
        <v>4761</v>
      </c>
      <c r="B5056" s="33" t="s">
        <v>585</v>
      </c>
      <c r="C5056" s="34">
        <v>10</v>
      </c>
      <c r="D5056" s="33" t="s">
        <v>93</v>
      </c>
      <c r="E5056" s="33" t="s">
        <v>5257</v>
      </c>
      <c r="F5056" s="35">
        <v>31211500</v>
      </c>
      <c r="G5056" s="33" t="s">
        <v>466</v>
      </c>
      <c r="H5056" s="33">
        <v>4</v>
      </c>
      <c r="I5056" s="33">
        <v>7</v>
      </c>
      <c r="J5056" s="36">
        <v>5</v>
      </c>
      <c r="K5056" s="37">
        <v>2945250</v>
      </c>
      <c r="L5056" s="38" t="s">
        <v>12</v>
      </c>
      <c r="M5056" s="38" t="s">
        <v>13</v>
      </c>
    </row>
    <row r="5057" spans="1:13" s="39" customFormat="1" ht="12.75" x14ac:dyDescent="0.2">
      <c r="A5057" s="33" t="s">
        <v>4761</v>
      </c>
      <c r="B5057" s="33" t="s">
        <v>585</v>
      </c>
      <c r="C5057" s="34">
        <v>10</v>
      </c>
      <c r="D5057" s="33" t="s">
        <v>93</v>
      </c>
      <c r="E5057" s="33" t="s">
        <v>5258</v>
      </c>
      <c r="F5057" s="35">
        <v>40172600</v>
      </c>
      <c r="G5057" s="33" t="s">
        <v>466</v>
      </c>
      <c r="H5057" s="33">
        <v>4</v>
      </c>
      <c r="I5057" s="33">
        <v>7</v>
      </c>
      <c r="J5057" s="36">
        <v>1</v>
      </c>
      <c r="K5057" s="37">
        <v>5952000</v>
      </c>
      <c r="L5057" s="38" t="s">
        <v>15</v>
      </c>
      <c r="M5057" s="38" t="s">
        <v>13</v>
      </c>
    </row>
    <row r="5058" spans="1:13" s="39" customFormat="1" ht="12.75" x14ac:dyDescent="0.2">
      <c r="A5058" s="33" t="s">
        <v>4761</v>
      </c>
      <c r="B5058" s="33" t="s">
        <v>585</v>
      </c>
      <c r="C5058" s="34">
        <v>10</v>
      </c>
      <c r="D5058" s="33" t="s">
        <v>93</v>
      </c>
      <c r="E5058" s="33" t="s">
        <v>5259</v>
      </c>
      <c r="F5058" s="35">
        <v>31211500</v>
      </c>
      <c r="G5058" s="33" t="s">
        <v>466</v>
      </c>
      <c r="H5058" s="33">
        <v>4</v>
      </c>
      <c r="I5058" s="33">
        <v>7</v>
      </c>
      <c r="J5058" s="36">
        <v>1</v>
      </c>
      <c r="K5058" s="37">
        <v>1631490</v>
      </c>
      <c r="L5058" s="38" t="s">
        <v>12</v>
      </c>
      <c r="M5058" s="38" t="s">
        <v>13</v>
      </c>
    </row>
    <row r="5059" spans="1:13" s="39" customFormat="1" ht="12.75" x14ac:dyDescent="0.2">
      <c r="A5059" s="33" t="s">
        <v>4761</v>
      </c>
      <c r="B5059" s="33" t="s">
        <v>585</v>
      </c>
      <c r="C5059" s="34">
        <v>10</v>
      </c>
      <c r="D5059" s="33" t="s">
        <v>93</v>
      </c>
      <c r="E5059" s="33" t="s">
        <v>5260</v>
      </c>
      <c r="F5059" s="35">
        <v>31211500</v>
      </c>
      <c r="G5059" s="33" t="s">
        <v>466</v>
      </c>
      <c r="H5059" s="33">
        <v>4</v>
      </c>
      <c r="I5059" s="33">
        <v>7</v>
      </c>
      <c r="J5059" s="36">
        <v>1</v>
      </c>
      <c r="K5059" s="37">
        <v>1576344.21</v>
      </c>
      <c r="L5059" s="38" t="s">
        <v>12</v>
      </c>
      <c r="M5059" s="38" t="s">
        <v>13</v>
      </c>
    </row>
    <row r="5060" spans="1:13" s="39" customFormat="1" ht="12.75" x14ac:dyDescent="0.2">
      <c r="A5060" s="33" t="s">
        <v>4761</v>
      </c>
      <c r="B5060" s="33" t="s">
        <v>585</v>
      </c>
      <c r="C5060" s="34">
        <v>10</v>
      </c>
      <c r="D5060" s="33" t="s">
        <v>93</v>
      </c>
      <c r="E5060" s="33" t="s">
        <v>5260</v>
      </c>
      <c r="F5060" s="35">
        <v>31211500</v>
      </c>
      <c r="G5060" s="33" t="s">
        <v>466</v>
      </c>
      <c r="H5060" s="33">
        <v>4</v>
      </c>
      <c r="I5060" s="33">
        <v>7</v>
      </c>
      <c r="J5060" s="36">
        <v>1</v>
      </c>
      <c r="K5060" s="37">
        <v>1576750</v>
      </c>
      <c r="L5060" s="38" t="s">
        <v>12</v>
      </c>
      <c r="M5060" s="38" t="s">
        <v>13</v>
      </c>
    </row>
    <row r="5061" spans="1:13" s="39" customFormat="1" ht="12.75" x14ac:dyDescent="0.2">
      <c r="A5061" s="33" t="s">
        <v>4761</v>
      </c>
      <c r="B5061" s="33" t="s">
        <v>585</v>
      </c>
      <c r="C5061" s="34">
        <v>10</v>
      </c>
      <c r="D5061" s="33" t="s">
        <v>93</v>
      </c>
      <c r="E5061" s="33" t="s">
        <v>5261</v>
      </c>
      <c r="F5061" s="35">
        <v>31211500</v>
      </c>
      <c r="G5061" s="33" t="s">
        <v>466</v>
      </c>
      <c r="H5061" s="33">
        <v>4</v>
      </c>
      <c r="I5061" s="33">
        <v>7</v>
      </c>
      <c r="J5061" s="36">
        <v>10</v>
      </c>
      <c r="K5061" s="37">
        <v>15160600</v>
      </c>
      <c r="L5061" s="38" t="s">
        <v>12</v>
      </c>
      <c r="M5061" s="38" t="s">
        <v>13</v>
      </c>
    </row>
    <row r="5062" spans="1:13" s="39" customFormat="1" ht="12.75" x14ac:dyDescent="0.2">
      <c r="A5062" s="33" t="s">
        <v>4761</v>
      </c>
      <c r="B5062" s="33" t="s">
        <v>585</v>
      </c>
      <c r="C5062" s="34">
        <v>10</v>
      </c>
      <c r="D5062" s="33" t="s">
        <v>93</v>
      </c>
      <c r="E5062" s="33" t="s">
        <v>5262</v>
      </c>
      <c r="F5062" s="35">
        <v>31211500</v>
      </c>
      <c r="G5062" s="33" t="s">
        <v>466</v>
      </c>
      <c r="H5062" s="33">
        <v>4</v>
      </c>
      <c r="I5062" s="33">
        <v>7</v>
      </c>
      <c r="J5062" s="36">
        <v>2</v>
      </c>
      <c r="K5062" s="37">
        <v>2556120</v>
      </c>
      <c r="L5062" s="38" t="s">
        <v>12</v>
      </c>
      <c r="M5062" s="38" t="s">
        <v>13</v>
      </c>
    </row>
    <row r="5063" spans="1:13" s="39" customFormat="1" ht="12.75" x14ac:dyDescent="0.2">
      <c r="A5063" s="33" t="s">
        <v>4761</v>
      </c>
      <c r="B5063" s="33" t="s">
        <v>585</v>
      </c>
      <c r="C5063" s="34">
        <v>10</v>
      </c>
      <c r="D5063" s="33" t="s">
        <v>93</v>
      </c>
      <c r="E5063" s="33" t="s">
        <v>5263</v>
      </c>
      <c r="F5063" s="35">
        <v>31211500</v>
      </c>
      <c r="G5063" s="33" t="s">
        <v>466</v>
      </c>
      <c r="H5063" s="33">
        <v>4</v>
      </c>
      <c r="I5063" s="33">
        <v>7</v>
      </c>
      <c r="J5063" s="36">
        <v>10</v>
      </c>
      <c r="K5063" s="37">
        <v>12744900</v>
      </c>
      <c r="L5063" s="38" t="s">
        <v>12</v>
      </c>
      <c r="M5063" s="38" t="s">
        <v>13</v>
      </c>
    </row>
    <row r="5064" spans="1:13" s="39" customFormat="1" ht="12.75" x14ac:dyDescent="0.2">
      <c r="A5064" s="33" t="s">
        <v>4761</v>
      </c>
      <c r="B5064" s="33" t="s">
        <v>585</v>
      </c>
      <c r="C5064" s="34">
        <v>10</v>
      </c>
      <c r="D5064" s="33" t="s">
        <v>93</v>
      </c>
      <c r="E5064" s="33" t="s">
        <v>5264</v>
      </c>
      <c r="F5064" s="35">
        <v>31211500</v>
      </c>
      <c r="G5064" s="33" t="s">
        <v>466</v>
      </c>
      <c r="H5064" s="33">
        <v>4</v>
      </c>
      <c r="I5064" s="33">
        <v>7</v>
      </c>
      <c r="J5064" s="36">
        <v>8</v>
      </c>
      <c r="K5064" s="37">
        <v>10195920</v>
      </c>
      <c r="L5064" s="38" t="s">
        <v>12</v>
      </c>
      <c r="M5064" s="38" t="s">
        <v>13</v>
      </c>
    </row>
    <row r="5065" spans="1:13" s="39" customFormat="1" ht="12.75" x14ac:dyDescent="0.2">
      <c r="A5065" s="33" t="s">
        <v>4761</v>
      </c>
      <c r="B5065" s="33" t="s">
        <v>585</v>
      </c>
      <c r="C5065" s="34">
        <v>10</v>
      </c>
      <c r="D5065" s="33" t="s">
        <v>93</v>
      </c>
      <c r="E5065" s="33" t="s">
        <v>5264</v>
      </c>
      <c r="F5065" s="35">
        <v>31211500</v>
      </c>
      <c r="G5065" s="33" t="s">
        <v>466</v>
      </c>
      <c r="H5065" s="33">
        <v>4</v>
      </c>
      <c r="I5065" s="33">
        <v>7</v>
      </c>
      <c r="J5065" s="36">
        <v>1</v>
      </c>
      <c r="K5065" s="37">
        <v>1273300</v>
      </c>
      <c r="L5065" s="38" t="s">
        <v>12</v>
      </c>
      <c r="M5065" s="38" t="s">
        <v>13</v>
      </c>
    </row>
    <row r="5066" spans="1:13" s="39" customFormat="1" ht="12.75" x14ac:dyDescent="0.2">
      <c r="A5066" s="33" t="s">
        <v>4761</v>
      </c>
      <c r="B5066" s="33" t="s">
        <v>585</v>
      </c>
      <c r="C5066" s="34">
        <v>10</v>
      </c>
      <c r="D5066" s="33" t="s">
        <v>93</v>
      </c>
      <c r="E5066" s="33" t="s">
        <v>5265</v>
      </c>
      <c r="F5066" s="35">
        <v>31211500</v>
      </c>
      <c r="G5066" s="33" t="s">
        <v>466</v>
      </c>
      <c r="H5066" s="33">
        <v>4</v>
      </c>
      <c r="I5066" s="33">
        <v>7</v>
      </c>
      <c r="J5066" s="36">
        <v>3</v>
      </c>
      <c r="K5066" s="37">
        <v>5176500</v>
      </c>
      <c r="L5066" s="38" t="s">
        <v>12</v>
      </c>
      <c r="M5066" s="38" t="s">
        <v>13</v>
      </c>
    </row>
    <row r="5067" spans="1:13" s="39" customFormat="1" ht="12.75" x14ac:dyDescent="0.2">
      <c r="A5067" s="33" t="s">
        <v>4761</v>
      </c>
      <c r="B5067" s="33" t="s">
        <v>585</v>
      </c>
      <c r="C5067" s="34">
        <v>10</v>
      </c>
      <c r="D5067" s="33" t="s">
        <v>93</v>
      </c>
      <c r="E5067" s="33" t="s">
        <v>5266</v>
      </c>
      <c r="F5067" s="35">
        <v>31211500</v>
      </c>
      <c r="G5067" s="33" t="s">
        <v>466</v>
      </c>
      <c r="H5067" s="33">
        <v>4</v>
      </c>
      <c r="I5067" s="33">
        <v>7</v>
      </c>
      <c r="J5067" s="36">
        <v>10</v>
      </c>
      <c r="K5067" s="37">
        <v>15136800</v>
      </c>
      <c r="L5067" s="38" t="s">
        <v>12</v>
      </c>
      <c r="M5067" s="38" t="s">
        <v>13</v>
      </c>
    </row>
    <row r="5068" spans="1:13" s="39" customFormat="1" ht="12.75" x14ac:dyDescent="0.2">
      <c r="A5068" s="33" t="s">
        <v>4761</v>
      </c>
      <c r="B5068" s="33" t="s">
        <v>585</v>
      </c>
      <c r="C5068" s="34">
        <v>10</v>
      </c>
      <c r="D5068" s="33" t="s">
        <v>93</v>
      </c>
      <c r="E5068" s="33" t="s">
        <v>5267</v>
      </c>
      <c r="F5068" s="35">
        <v>31211500</v>
      </c>
      <c r="G5068" s="33" t="s">
        <v>466</v>
      </c>
      <c r="H5068" s="33">
        <v>4</v>
      </c>
      <c r="I5068" s="33">
        <v>7</v>
      </c>
      <c r="J5068" s="36">
        <v>10</v>
      </c>
      <c r="K5068" s="37">
        <v>15136800</v>
      </c>
      <c r="L5068" s="38" t="s">
        <v>12</v>
      </c>
      <c r="M5068" s="38" t="s">
        <v>13</v>
      </c>
    </row>
    <row r="5069" spans="1:13" s="39" customFormat="1" ht="12.75" x14ac:dyDescent="0.2">
      <c r="A5069" s="33" t="s">
        <v>4761</v>
      </c>
      <c r="B5069" s="33" t="s">
        <v>585</v>
      </c>
      <c r="C5069" s="34">
        <v>10</v>
      </c>
      <c r="D5069" s="33" t="s">
        <v>93</v>
      </c>
      <c r="E5069" s="33" t="s">
        <v>5268</v>
      </c>
      <c r="F5069" s="35">
        <v>31211500</v>
      </c>
      <c r="G5069" s="33" t="s">
        <v>466</v>
      </c>
      <c r="H5069" s="33">
        <v>4</v>
      </c>
      <c r="I5069" s="33">
        <v>7</v>
      </c>
      <c r="J5069" s="36">
        <v>1</v>
      </c>
      <c r="K5069" s="37">
        <v>1513680</v>
      </c>
      <c r="L5069" s="38" t="s">
        <v>12</v>
      </c>
      <c r="M5069" s="38" t="s">
        <v>13</v>
      </c>
    </row>
    <row r="5070" spans="1:13" s="39" customFormat="1" ht="12.75" x14ac:dyDescent="0.2">
      <c r="A5070" s="33" t="s">
        <v>4761</v>
      </c>
      <c r="B5070" s="33" t="s">
        <v>585</v>
      </c>
      <c r="C5070" s="34">
        <v>10</v>
      </c>
      <c r="D5070" s="33" t="s">
        <v>93</v>
      </c>
      <c r="E5070" s="33" t="s">
        <v>5269</v>
      </c>
      <c r="F5070" s="35">
        <v>31211500</v>
      </c>
      <c r="G5070" s="33" t="s">
        <v>466</v>
      </c>
      <c r="H5070" s="33">
        <v>4</v>
      </c>
      <c r="I5070" s="33">
        <v>7</v>
      </c>
      <c r="J5070" s="36">
        <v>1</v>
      </c>
      <c r="K5070" s="37">
        <v>1689800</v>
      </c>
      <c r="L5070" s="38" t="s">
        <v>12</v>
      </c>
      <c r="M5070" s="38" t="s">
        <v>13</v>
      </c>
    </row>
    <row r="5071" spans="1:13" s="39" customFormat="1" ht="12.75" x14ac:dyDescent="0.2">
      <c r="A5071" s="33" t="s">
        <v>4761</v>
      </c>
      <c r="B5071" s="33" t="s">
        <v>585</v>
      </c>
      <c r="C5071" s="34">
        <v>10</v>
      </c>
      <c r="D5071" s="33" t="s">
        <v>93</v>
      </c>
      <c r="E5071" s="33" t="s">
        <v>5270</v>
      </c>
      <c r="F5071" s="35">
        <v>31211500</v>
      </c>
      <c r="G5071" s="33" t="s">
        <v>466</v>
      </c>
      <c r="H5071" s="33">
        <v>4</v>
      </c>
      <c r="I5071" s="33">
        <v>7</v>
      </c>
      <c r="J5071" s="36">
        <v>3</v>
      </c>
      <c r="K5071" s="37">
        <v>4194750</v>
      </c>
      <c r="L5071" s="38" t="s">
        <v>12</v>
      </c>
      <c r="M5071" s="38" t="s">
        <v>13</v>
      </c>
    </row>
    <row r="5072" spans="1:13" s="39" customFormat="1" ht="12.75" x14ac:dyDescent="0.2">
      <c r="A5072" s="33" t="s">
        <v>4761</v>
      </c>
      <c r="B5072" s="33" t="s">
        <v>585</v>
      </c>
      <c r="C5072" s="34">
        <v>10</v>
      </c>
      <c r="D5072" s="33" t="s">
        <v>93</v>
      </c>
      <c r="E5072" s="33" t="s">
        <v>5271</v>
      </c>
      <c r="F5072" s="35">
        <v>31211500</v>
      </c>
      <c r="G5072" s="33" t="s">
        <v>466</v>
      </c>
      <c r="H5072" s="33">
        <v>4</v>
      </c>
      <c r="I5072" s="33">
        <v>7</v>
      </c>
      <c r="J5072" s="36">
        <v>4</v>
      </c>
      <c r="K5072" s="37">
        <v>5712000</v>
      </c>
      <c r="L5072" s="38" t="s">
        <v>12</v>
      </c>
      <c r="M5072" s="38" t="s">
        <v>13</v>
      </c>
    </row>
    <row r="5073" spans="1:13" s="39" customFormat="1" ht="12.75" x14ac:dyDescent="0.2">
      <c r="A5073" s="33" t="s">
        <v>4761</v>
      </c>
      <c r="B5073" s="33" t="s">
        <v>585</v>
      </c>
      <c r="C5073" s="34">
        <v>10</v>
      </c>
      <c r="D5073" s="33" t="s">
        <v>93</v>
      </c>
      <c r="E5073" s="33" t="s">
        <v>5272</v>
      </c>
      <c r="F5073" s="35">
        <v>41111800</v>
      </c>
      <c r="G5073" s="33" t="s">
        <v>466</v>
      </c>
      <c r="H5073" s="33">
        <v>4</v>
      </c>
      <c r="I5073" s="33">
        <v>7</v>
      </c>
      <c r="J5073" s="36">
        <v>1</v>
      </c>
      <c r="K5073" s="37">
        <v>2083200</v>
      </c>
      <c r="L5073" s="38" t="s">
        <v>15</v>
      </c>
      <c r="M5073" s="38" t="s">
        <v>13</v>
      </c>
    </row>
    <row r="5074" spans="1:13" s="39" customFormat="1" ht="12.75" x14ac:dyDescent="0.2">
      <c r="A5074" s="33" t="s">
        <v>4761</v>
      </c>
      <c r="B5074" s="33" t="s">
        <v>585</v>
      </c>
      <c r="C5074" s="34">
        <v>10</v>
      </c>
      <c r="D5074" s="33" t="s">
        <v>93</v>
      </c>
      <c r="E5074" s="33" t="s">
        <v>5273</v>
      </c>
      <c r="F5074" s="35">
        <v>31211504</v>
      </c>
      <c r="G5074" s="33" t="s">
        <v>466</v>
      </c>
      <c r="H5074" s="33">
        <v>4</v>
      </c>
      <c r="I5074" s="33">
        <v>7</v>
      </c>
      <c r="J5074" s="36">
        <v>10</v>
      </c>
      <c r="K5074" s="37">
        <v>7021000</v>
      </c>
      <c r="L5074" s="38" t="s">
        <v>12</v>
      </c>
      <c r="M5074" s="38" t="s">
        <v>13</v>
      </c>
    </row>
    <row r="5075" spans="1:13" s="39" customFormat="1" ht="12.75" x14ac:dyDescent="0.2">
      <c r="A5075" s="33" t="s">
        <v>4761</v>
      </c>
      <c r="B5075" s="33" t="s">
        <v>585</v>
      </c>
      <c r="C5075" s="34">
        <v>10</v>
      </c>
      <c r="D5075" s="33" t="s">
        <v>93</v>
      </c>
      <c r="E5075" s="33" t="s">
        <v>5274</v>
      </c>
      <c r="F5075" s="35">
        <v>44121618</v>
      </c>
      <c r="G5075" s="33" t="s">
        <v>466</v>
      </c>
      <c r="H5075" s="33">
        <v>4</v>
      </c>
      <c r="I5075" s="33">
        <v>7</v>
      </c>
      <c r="J5075" s="36">
        <v>1</v>
      </c>
      <c r="K5075" s="37">
        <v>589992</v>
      </c>
      <c r="L5075" s="38" t="s">
        <v>15</v>
      </c>
      <c r="M5075" s="38" t="s">
        <v>13</v>
      </c>
    </row>
    <row r="5076" spans="1:13" s="39" customFormat="1" ht="12.75" x14ac:dyDescent="0.2">
      <c r="A5076" s="33" t="s">
        <v>4761</v>
      </c>
      <c r="B5076" s="33" t="s">
        <v>585</v>
      </c>
      <c r="C5076" s="34">
        <v>10</v>
      </c>
      <c r="D5076" s="33" t="s">
        <v>93</v>
      </c>
      <c r="E5076" s="33" t="s">
        <v>5275</v>
      </c>
      <c r="F5076" s="35">
        <v>40172600</v>
      </c>
      <c r="G5076" s="33" t="s">
        <v>466</v>
      </c>
      <c r="H5076" s="33">
        <v>4</v>
      </c>
      <c r="I5076" s="33">
        <v>7</v>
      </c>
      <c r="J5076" s="36">
        <v>8</v>
      </c>
      <c r="K5076" s="37">
        <v>446400</v>
      </c>
      <c r="L5076" s="38" t="s">
        <v>15</v>
      </c>
      <c r="M5076" s="38" t="s">
        <v>13</v>
      </c>
    </row>
    <row r="5077" spans="1:13" s="39" customFormat="1" ht="12.75" x14ac:dyDescent="0.2">
      <c r="A5077" s="33" t="s">
        <v>4761</v>
      </c>
      <c r="B5077" s="33" t="s">
        <v>585</v>
      </c>
      <c r="C5077" s="34">
        <v>10</v>
      </c>
      <c r="D5077" s="33" t="s">
        <v>93</v>
      </c>
      <c r="E5077" s="33" t="s">
        <v>5276</v>
      </c>
      <c r="F5077" s="35">
        <v>40172600</v>
      </c>
      <c r="G5077" s="33" t="s">
        <v>466</v>
      </c>
      <c r="H5077" s="33">
        <v>4</v>
      </c>
      <c r="I5077" s="33">
        <v>7</v>
      </c>
      <c r="J5077" s="36">
        <v>8</v>
      </c>
      <c r="K5077" s="37">
        <v>446400</v>
      </c>
      <c r="L5077" s="38" t="s">
        <v>15</v>
      </c>
      <c r="M5077" s="38" t="s">
        <v>13</v>
      </c>
    </row>
    <row r="5078" spans="1:13" s="39" customFormat="1" ht="12.75" x14ac:dyDescent="0.2">
      <c r="A5078" s="33" t="s">
        <v>4761</v>
      </c>
      <c r="B5078" s="33" t="s">
        <v>585</v>
      </c>
      <c r="C5078" s="34">
        <v>10</v>
      </c>
      <c r="D5078" s="33" t="s">
        <v>93</v>
      </c>
      <c r="E5078" s="33" t="s">
        <v>5277</v>
      </c>
      <c r="F5078" s="35">
        <v>40172600</v>
      </c>
      <c r="G5078" s="33" t="s">
        <v>466</v>
      </c>
      <c r="H5078" s="33">
        <v>4</v>
      </c>
      <c r="I5078" s="33">
        <v>7</v>
      </c>
      <c r="J5078" s="36">
        <v>8</v>
      </c>
      <c r="K5078" s="37">
        <v>446400</v>
      </c>
      <c r="L5078" s="38" t="s">
        <v>15</v>
      </c>
      <c r="M5078" s="38" t="s">
        <v>13</v>
      </c>
    </row>
    <row r="5079" spans="1:13" s="39" customFormat="1" ht="12.75" x14ac:dyDescent="0.2">
      <c r="A5079" s="33" t="s">
        <v>4761</v>
      </c>
      <c r="B5079" s="33" t="s">
        <v>585</v>
      </c>
      <c r="C5079" s="34">
        <v>10</v>
      </c>
      <c r="D5079" s="33" t="s">
        <v>93</v>
      </c>
      <c r="E5079" s="33" t="s">
        <v>5278</v>
      </c>
      <c r="F5079" s="35">
        <v>40172600</v>
      </c>
      <c r="G5079" s="33" t="s">
        <v>466</v>
      </c>
      <c r="H5079" s="33">
        <v>4</v>
      </c>
      <c r="I5079" s="33">
        <v>7</v>
      </c>
      <c r="J5079" s="36">
        <v>8</v>
      </c>
      <c r="K5079" s="37">
        <v>446400</v>
      </c>
      <c r="L5079" s="38" t="s">
        <v>15</v>
      </c>
      <c r="M5079" s="38" t="s">
        <v>13</v>
      </c>
    </row>
    <row r="5080" spans="1:13" s="39" customFormat="1" ht="12.75" x14ac:dyDescent="0.2">
      <c r="A5080" s="33" t="s">
        <v>4761</v>
      </c>
      <c r="B5080" s="33" t="s">
        <v>585</v>
      </c>
      <c r="C5080" s="34">
        <v>10</v>
      </c>
      <c r="D5080" s="33" t="s">
        <v>93</v>
      </c>
      <c r="E5080" s="33" t="s">
        <v>5279</v>
      </c>
      <c r="F5080" s="35">
        <v>40172600</v>
      </c>
      <c r="G5080" s="33" t="s">
        <v>466</v>
      </c>
      <c r="H5080" s="33">
        <v>4</v>
      </c>
      <c r="I5080" s="33">
        <v>7</v>
      </c>
      <c r="J5080" s="36">
        <v>8</v>
      </c>
      <c r="K5080" s="37">
        <v>446400</v>
      </c>
      <c r="L5080" s="38" t="s">
        <v>15</v>
      </c>
      <c r="M5080" s="38" t="s">
        <v>13</v>
      </c>
    </row>
    <row r="5081" spans="1:13" s="39" customFormat="1" ht="12.75" x14ac:dyDescent="0.2">
      <c r="A5081" s="33" t="s">
        <v>4761</v>
      </c>
      <c r="B5081" s="33" t="s">
        <v>585</v>
      </c>
      <c r="C5081" s="34">
        <v>10</v>
      </c>
      <c r="D5081" s="33" t="s">
        <v>93</v>
      </c>
      <c r="E5081" s="33" t="s">
        <v>5280</v>
      </c>
      <c r="F5081" s="35">
        <v>40172600</v>
      </c>
      <c r="G5081" s="33" t="s">
        <v>466</v>
      </c>
      <c r="H5081" s="33">
        <v>4</v>
      </c>
      <c r="I5081" s="33">
        <v>7</v>
      </c>
      <c r="J5081" s="36">
        <v>8</v>
      </c>
      <c r="K5081" s="37">
        <v>446400</v>
      </c>
      <c r="L5081" s="38" t="s">
        <v>15</v>
      </c>
      <c r="M5081" s="38" t="s">
        <v>13</v>
      </c>
    </row>
    <row r="5082" spans="1:13" s="39" customFormat="1" ht="12.75" x14ac:dyDescent="0.2">
      <c r="A5082" s="33" t="s">
        <v>4761</v>
      </c>
      <c r="B5082" s="33" t="s">
        <v>585</v>
      </c>
      <c r="C5082" s="34">
        <v>10</v>
      </c>
      <c r="D5082" s="33" t="s">
        <v>93</v>
      </c>
      <c r="E5082" s="33" t="s">
        <v>5281</v>
      </c>
      <c r="F5082" s="35">
        <v>40172600</v>
      </c>
      <c r="G5082" s="33" t="s">
        <v>466</v>
      </c>
      <c r="H5082" s="33">
        <v>4</v>
      </c>
      <c r="I5082" s="33">
        <v>7</v>
      </c>
      <c r="J5082" s="36">
        <v>8</v>
      </c>
      <c r="K5082" s="37">
        <v>1240000</v>
      </c>
      <c r="L5082" s="38" t="s">
        <v>15</v>
      </c>
      <c r="M5082" s="38" t="s">
        <v>13</v>
      </c>
    </row>
    <row r="5083" spans="1:13" s="39" customFormat="1" ht="12.75" x14ac:dyDescent="0.2">
      <c r="A5083" s="33" t="s">
        <v>4761</v>
      </c>
      <c r="B5083" s="33" t="s">
        <v>585</v>
      </c>
      <c r="C5083" s="34">
        <v>10</v>
      </c>
      <c r="D5083" s="33" t="s">
        <v>93</v>
      </c>
      <c r="E5083" s="33" t="s">
        <v>5282</v>
      </c>
      <c r="F5083" s="35">
        <v>40172600</v>
      </c>
      <c r="G5083" s="33" t="s">
        <v>466</v>
      </c>
      <c r="H5083" s="33">
        <v>4</v>
      </c>
      <c r="I5083" s="33">
        <v>7</v>
      </c>
      <c r="J5083" s="36">
        <v>8</v>
      </c>
      <c r="K5083" s="37">
        <v>1240000</v>
      </c>
      <c r="L5083" s="38" t="s">
        <v>15</v>
      </c>
      <c r="M5083" s="38" t="s">
        <v>13</v>
      </c>
    </row>
    <row r="5084" spans="1:13" s="39" customFormat="1" ht="12.75" x14ac:dyDescent="0.2">
      <c r="A5084" s="33" t="s">
        <v>4761</v>
      </c>
      <c r="B5084" s="33" t="s">
        <v>585</v>
      </c>
      <c r="C5084" s="34">
        <v>10</v>
      </c>
      <c r="D5084" s="33" t="s">
        <v>93</v>
      </c>
      <c r="E5084" s="33" t="s">
        <v>5283</v>
      </c>
      <c r="F5084" s="35">
        <v>40172600</v>
      </c>
      <c r="G5084" s="33" t="s">
        <v>466</v>
      </c>
      <c r="H5084" s="33">
        <v>4</v>
      </c>
      <c r="I5084" s="33">
        <v>7</v>
      </c>
      <c r="J5084" s="36">
        <v>8</v>
      </c>
      <c r="K5084" s="37">
        <v>1240000</v>
      </c>
      <c r="L5084" s="38" t="s">
        <v>15</v>
      </c>
      <c r="M5084" s="38" t="s">
        <v>13</v>
      </c>
    </row>
    <row r="5085" spans="1:13" s="39" customFormat="1" ht="12.75" x14ac:dyDescent="0.2">
      <c r="A5085" s="33" t="s">
        <v>4761</v>
      </c>
      <c r="B5085" s="33" t="s">
        <v>585</v>
      </c>
      <c r="C5085" s="34">
        <v>10</v>
      </c>
      <c r="D5085" s="33" t="s">
        <v>93</v>
      </c>
      <c r="E5085" s="33" t="s">
        <v>5284</v>
      </c>
      <c r="F5085" s="35">
        <v>40172600</v>
      </c>
      <c r="G5085" s="33" t="s">
        <v>466</v>
      </c>
      <c r="H5085" s="33">
        <v>4</v>
      </c>
      <c r="I5085" s="33">
        <v>7</v>
      </c>
      <c r="J5085" s="36">
        <v>8</v>
      </c>
      <c r="K5085" s="37">
        <v>1240000</v>
      </c>
      <c r="L5085" s="38" t="s">
        <v>15</v>
      </c>
      <c r="M5085" s="38" t="s">
        <v>13</v>
      </c>
    </row>
    <row r="5086" spans="1:13" s="39" customFormat="1" ht="12.75" x14ac:dyDescent="0.2">
      <c r="A5086" s="33" t="s">
        <v>4761</v>
      </c>
      <c r="B5086" s="33" t="s">
        <v>585</v>
      </c>
      <c r="C5086" s="34">
        <v>10</v>
      </c>
      <c r="D5086" s="33" t="s">
        <v>93</v>
      </c>
      <c r="E5086" s="33" t="s">
        <v>5285</v>
      </c>
      <c r="F5086" s="35">
        <v>40172600</v>
      </c>
      <c r="G5086" s="33" t="s">
        <v>466</v>
      </c>
      <c r="H5086" s="33">
        <v>4</v>
      </c>
      <c r="I5086" s="33">
        <v>7</v>
      </c>
      <c r="J5086" s="36">
        <v>8</v>
      </c>
      <c r="K5086" s="37">
        <v>1240000</v>
      </c>
      <c r="L5086" s="38" t="s">
        <v>15</v>
      </c>
      <c r="M5086" s="38" t="s">
        <v>13</v>
      </c>
    </row>
    <row r="5087" spans="1:13" s="39" customFormat="1" ht="12.75" x14ac:dyDescent="0.2">
      <c r="A5087" s="33" t="s">
        <v>4761</v>
      </c>
      <c r="B5087" s="33" t="s">
        <v>585</v>
      </c>
      <c r="C5087" s="34">
        <v>10</v>
      </c>
      <c r="D5087" s="33" t="s">
        <v>93</v>
      </c>
      <c r="E5087" s="33" t="s">
        <v>5286</v>
      </c>
      <c r="F5087" s="35">
        <v>40172600</v>
      </c>
      <c r="G5087" s="33" t="s">
        <v>466</v>
      </c>
      <c r="H5087" s="33">
        <v>4</v>
      </c>
      <c r="I5087" s="33">
        <v>7</v>
      </c>
      <c r="J5087" s="36">
        <v>8</v>
      </c>
      <c r="K5087" s="37">
        <v>1240000</v>
      </c>
      <c r="L5087" s="38" t="s">
        <v>15</v>
      </c>
      <c r="M5087" s="38" t="s">
        <v>13</v>
      </c>
    </row>
    <row r="5088" spans="1:13" s="39" customFormat="1" ht="12.75" x14ac:dyDescent="0.2">
      <c r="A5088" s="33" t="s">
        <v>4761</v>
      </c>
      <c r="B5088" s="33" t="s">
        <v>585</v>
      </c>
      <c r="C5088" s="34">
        <v>10</v>
      </c>
      <c r="D5088" s="33" t="s">
        <v>93</v>
      </c>
      <c r="E5088" s="33" t="s">
        <v>5287</v>
      </c>
      <c r="F5088" s="35">
        <v>40172600</v>
      </c>
      <c r="G5088" s="33" t="s">
        <v>466</v>
      </c>
      <c r="H5088" s="33">
        <v>4</v>
      </c>
      <c r="I5088" s="33">
        <v>7</v>
      </c>
      <c r="J5088" s="36">
        <v>8</v>
      </c>
      <c r="K5088" s="37">
        <v>1240000</v>
      </c>
      <c r="L5088" s="38" t="s">
        <v>15</v>
      </c>
      <c r="M5088" s="38" t="s">
        <v>13</v>
      </c>
    </row>
    <row r="5089" spans="1:13" s="39" customFormat="1" ht="12.75" x14ac:dyDescent="0.2">
      <c r="A5089" s="33" t="s">
        <v>4761</v>
      </c>
      <c r="B5089" s="33" t="s">
        <v>585</v>
      </c>
      <c r="C5089" s="34">
        <v>10</v>
      </c>
      <c r="D5089" s="33" t="s">
        <v>93</v>
      </c>
      <c r="E5089" s="33" t="s">
        <v>5288</v>
      </c>
      <c r="F5089" s="35">
        <v>40172600</v>
      </c>
      <c r="G5089" s="33" t="s">
        <v>466</v>
      </c>
      <c r="H5089" s="33">
        <v>4</v>
      </c>
      <c r="I5089" s="33">
        <v>7</v>
      </c>
      <c r="J5089" s="36">
        <v>8</v>
      </c>
      <c r="K5089" s="37">
        <v>1240000</v>
      </c>
      <c r="L5089" s="38" t="s">
        <v>15</v>
      </c>
      <c r="M5089" s="38" t="s">
        <v>13</v>
      </c>
    </row>
    <row r="5090" spans="1:13" s="39" customFormat="1" ht="12.75" x14ac:dyDescent="0.2">
      <c r="A5090" s="33" t="s">
        <v>4761</v>
      </c>
      <c r="B5090" s="33" t="s">
        <v>585</v>
      </c>
      <c r="C5090" s="34">
        <v>10</v>
      </c>
      <c r="D5090" s="33" t="s">
        <v>93</v>
      </c>
      <c r="E5090" s="33" t="s">
        <v>5289</v>
      </c>
      <c r="F5090" s="35">
        <v>31151504</v>
      </c>
      <c r="G5090" s="33" t="s">
        <v>466</v>
      </c>
      <c r="H5090" s="33">
        <v>4</v>
      </c>
      <c r="I5090" s="33">
        <v>7</v>
      </c>
      <c r="J5090" s="36">
        <v>80</v>
      </c>
      <c r="K5090" s="37">
        <v>496000</v>
      </c>
      <c r="L5090" s="38" t="s">
        <v>2369</v>
      </c>
      <c r="M5090" s="38" t="s">
        <v>13</v>
      </c>
    </row>
    <row r="5091" spans="1:13" s="39" customFormat="1" ht="12.75" x14ac:dyDescent="0.2">
      <c r="A5091" s="33" t="s">
        <v>4761</v>
      </c>
      <c r="B5091" s="33" t="s">
        <v>585</v>
      </c>
      <c r="C5091" s="34">
        <v>10</v>
      </c>
      <c r="D5091" s="33" t="s">
        <v>93</v>
      </c>
      <c r="E5091" s="33" t="s">
        <v>5290</v>
      </c>
      <c r="F5091" s="35">
        <v>27111704</v>
      </c>
      <c r="G5091" s="33" t="s">
        <v>466</v>
      </c>
      <c r="H5091" s="33">
        <v>4</v>
      </c>
      <c r="I5091" s="33">
        <v>7</v>
      </c>
      <c r="J5091" s="36">
        <v>30</v>
      </c>
      <c r="K5091" s="37">
        <v>5208000</v>
      </c>
      <c r="L5091" s="38" t="s">
        <v>15</v>
      </c>
      <c r="M5091" s="38" t="s">
        <v>13</v>
      </c>
    </row>
    <row r="5092" spans="1:13" s="39" customFormat="1" ht="12.75" x14ac:dyDescent="0.2">
      <c r="A5092" s="33" t="s">
        <v>4761</v>
      </c>
      <c r="B5092" s="33" t="s">
        <v>585</v>
      </c>
      <c r="C5092" s="34">
        <v>10</v>
      </c>
      <c r="D5092" s="33" t="s">
        <v>93</v>
      </c>
      <c r="E5092" s="33" t="s">
        <v>5291</v>
      </c>
      <c r="F5092" s="35">
        <v>27111704</v>
      </c>
      <c r="G5092" s="33" t="s">
        <v>466</v>
      </c>
      <c r="H5092" s="33">
        <v>4</v>
      </c>
      <c r="I5092" s="33">
        <v>7</v>
      </c>
      <c r="J5092" s="36">
        <v>30</v>
      </c>
      <c r="K5092" s="37">
        <v>446400</v>
      </c>
      <c r="L5092" s="38" t="s">
        <v>15</v>
      </c>
      <c r="M5092" s="38" t="s">
        <v>13</v>
      </c>
    </row>
    <row r="5093" spans="1:13" s="39" customFormat="1" ht="12.75" x14ac:dyDescent="0.2">
      <c r="A5093" s="33" t="s">
        <v>4761</v>
      </c>
      <c r="B5093" s="33" t="s">
        <v>585</v>
      </c>
      <c r="C5093" s="34">
        <v>10</v>
      </c>
      <c r="D5093" s="33" t="s">
        <v>93</v>
      </c>
      <c r="E5093" s="33" t="s">
        <v>5292</v>
      </c>
      <c r="F5093" s="35">
        <v>27111704</v>
      </c>
      <c r="G5093" s="33" t="s">
        <v>466</v>
      </c>
      <c r="H5093" s="33">
        <v>4</v>
      </c>
      <c r="I5093" s="33">
        <v>7</v>
      </c>
      <c r="J5093" s="36">
        <v>30</v>
      </c>
      <c r="K5093" s="37">
        <v>3162000</v>
      </c>
      <c r="L5093" s="38" t="s">
        <v>15</v>
      </c>
      <c r="M5093" s="38" t="s">
        <v>13</v>
      </c>
    </row>
    <row r="5094" spans="1:13" s="39" customFormat="1" ht="12.75" x14ac:dyDescent="0.2">
      <c r="A5094" s="33" t="s">
        <v>4761</v>
      </c>
      <c r="B5094" s="33" t="s">
        <v>585</v>
      </c>
      <c r="C5094" s="34">
        <v>10</v>
      </c>
      <c r="D5094" s="33" t="s">
        <v>93</v>
      </c>
      <c r="E5094" s="33" t="s">
        <v>5293</v>
      </c>
      <c r="F5094" s="35">
        <v>27111704</v>
      </c>
      <c r="G5094" s="33" t="s">
        <v>466</v>
      </c>
      <c r="H5094" s="33">
        <v>4</v>
      </c>
      <c r="I5094" s="33">
        <v>7</v>
      </c>
      <c r="J5094" s="36">
        <v>20</v>
      </c>
      <c r="K5094" s="37">
        <v>3472000</v>
      </c>
      <c r="L5094" s="38" t="s">
        <v>15</v>
      </c>
      <c r="M5094" s="38" t="s">
        <v>13</v>
      </c>
    </row>
    <row r="5095" spans="1:13" s="39" customFormat="1" ht="12.75" x14ac:dyDescent="0.2">
      <c r="A5095" s="33" t="s">
        <v>4761</v>
      </c>
      <c r="B5095" s="33" t="s">
        <v>585</v>
      </c>
      <c r="C5095" s="34">
        <v>10</v>
      </c>
      <c r="D5095" s="33" t="s">
        <v>93</v>
      </c>
      <c r="E5095" s="33" t="s">
        <v>5294</v>
      </c>
      <c r="F5095" s="35">
        <v>39121700</v>
      </c>
      <c r="G5095" s="33" t="s">
        <v>466</v>
      </c>
      <c r="H5095" s="33">
        <v>4</v>
      </c>
      <c r="I5095" s="33">
        <v>7</v>
      </c>
      <c r="J5095" s="36">
        <v>50</v>
      </c>
      <c r="K5095" s="37">
        <v>2790000</v>
      </c>
      <c r="L5095" s="38" t="s">
        <v>15</v>
      </c>
      <c r="M5095" s="38" t="s">
        <v>13</v>
      </c>
    </row>
    <row r="5096" spans="1:13" s="39" customFormat="1" ht="12.75" x14ac:dyDescent="0.2">
      <c r="A5096" s="33" t="s">
        <v>4761</v>
      </c>
      <c r="B5096" s="33" t="s">
        <v>585</v>
      </c>
      <c r="C5096" s="34">
        <v>10</v>
      </c>
      <c r="D5096" s="33" t="s">
        <v>93</v>
      </c>
      <c r="E5096" s="33" t="s">
        <v>5295</v>
      </c>
      <c r="F5096" s="35">
        <v>39121700</v>
      </c>
      <c r="G5096" s="33" t="s">
        <v>466</v>
      </c>
      <c r="H5096" s="33">
        <v>4</v>
      </c>
      <c r="I5096" s="33">
        <v>7</v>
      </c>
      <c r="J5096" s="36">
        <v>30</v>
      </c>
      <c r="K5096" s="37">
        <v>1674000</v>
      </c>
      <c r="L5096" s="38" t="s">
        <v>15</v>
      </c>
      <c r="M5096" s="38" t="s">
        <v>13</v>
      </c>
    </row>
    <row r="5097" spans="1:13" s="39" customFormat="1" ht="12.75" x14ac:dyDescent="0.2">
      <c r="A5097" s="33" t="s">
        <v>4761</v>
      </c>
      <c r="B5097" s="33" t="s">
        <v>585</v>
      </c>
      <c r="C5097" s="34">
        <v>10</v>
      </c>
      <c r="D5097" s="33" t="s">
        <v>93</v>
      </c>
      <c r="E5097" s="33" t="s">
        <v>5296</v>
      </c>
      <c r="F5097" s="35">
        <v>39121700</v>
      </c>
      <c r="G5097" s="33" t="s">
        <v>466</v>
      </c>
      <c r="H5097" s="33">
        <v>4</v>
      </c>
      <c r="I5097" s="33">
        <v>7</v>
      </c>
      <c r="J5097" s="36">
        <v>100</v>
      </c>
      <c r="K5097" s="37">
        <v>2976000</v>
      </c>
      <c r="L5097" s="38" t="s">
        <v>15</v>
      </c>
      <c r="M5097" s="38" t="s">
        <v>13</v>
      </c>
    </row>
    <row r="5098" spans="1:13" s="39" customFormat="1" ht="12.75" x14ac:dyDescent="0.2">
      <c r="A5098" s="33" t="s">
        <v>4761</v>
      </c>
      <c r="B5098" s="33" t="s">
        <v>585</v>
      </c>
      <c r="C5098" s="34">
        <v>10</v>
      </c>
      <c r="D5098" s="33" t="s">
        <v>93</v>
      </c>
      <c r="E5098" s="33" t="s">
        <v>5297</v>
      </c>
      <c r="F5098" s="35">
        <v>39121700</v>
      </c>
      <c r="G5098" s="33" t="s">
        <v>466</v>
      </c>
      <c r="H5098" s="33">
        <v>4</v>
      </c>
      <c r="I5098" s="33">
        <v>7</v>
      </c>
      <c r="J5098" s="36">
        <v>100</v>
      </c>
      <c r="K5098" s="37">
        <v>1860000</v>
      </c>
      <c r="L5098" s="38" t="s">
        <v>15</v>
      </c>
      <c r="M5098" s="38" t="s">
        <v>13</v>
      </c>
    </row>
    <row r="5099" spans="1:13" s="39" customFormat="1" ht="12.75" x14ac:dyDescent="0.2">
      <c r="A5099" s="33" t="s">
        <v>4761</v>
      </c>
      <c r="B5099" s="33" t="s">
        <v>585</v>
      </c>
      <c r="C5099" s="34">
        <v>10</v>
      </c>
      <c r="D5099" s="33" t="s">
        <v>93</v>
      </c>
      <c r="E5099" s="33" t="s">
        <v>5298</v>
      </c>
      <c r="F5099" s="35">
        <v>39121700</v>
      </c>
      <c r="G5099" s="33" t="s">
        <v>466</v>
      </c>
      <c r="H5099" s="33">
        <v>4</v>
      </c>
      <c r="I5099" s="33">
        <v>7</v>
      </c>
      <c r="J5099" s="36">
        <v>100</v>
      </c>
      <c r="K5099" s="37">
        <v>2976000</v>
      </c>
      <c r="L5099" s="38" t="s">
        <v>15</v>
      </c>
      <c r="M5099" s="38" t="s">
        <v>13</v>
      </c>
    </row>
    <row r="5100" spans="1:13" s="39" customFormat="1" ht="12.75" x14ac:dyDescent="0.2">
      <c r="A5100" s="33" t="s">
        <v>4761</v>
      </c>
      <c r="B5100" s="33" t="s">
        <v>585</v>
      </c>
      <c r="C5100" s="34">
        <v>10</v>
      </c>
      <c r="D5100" s="33" t="s">
        <v>93</v>
      </c>
      <c r="E5100" s="33" t="s">
        <v>5299</v>
      </c>
      <c r="F5100" s="35">
        <v>39121700</v>
      </c>
      <c r="G5100" s="33" t="s">
        <v>466</v>
      </c>
      <c r="H5100" s="33">
        <v>4</v>
      </c>
      <c r="I5100" s="33">
        <v>7</v>
      </c>
      <c r="J5100" s="36">
        <v>100</v>
      </c>
      <c r="K5100" s="37">
        <v>2232000</v>
      </c>
      <c r="L5100" s="38" t="s">
        <v>15</v>
      </c>
      <c r="M5100" s="38" t="s">
        <v>13</v>
      </c>
    </row>
    <row r="5101" spans="1:13" s="39" customFormat="1" ht="12.75" x14ac:dyDescent="0.2">
      <c r="A5101" s="33" t="s">
        <v>4761</v>
      </c>
      <c r="B5101" s="33" t="s">
        <v>585</v>
      </c>
      <c r="C5101" s="34">
        <v>10</v>
      </c>
      <c r="D5101" s="33" t="s">
        <v>93</v>
      </c>
      <c r="E5101" s="33" t="s">
        <v>5300</v>
      </c>
      <c r="F5101" s="35">
        <v>39121700</v>
      </c>
      <c r="G5101" s="33" t="s">
        <v>466</v>
      </c>
      <c r="H5101" s="33">
        <v>4</v>
      </c>
      <c r="I5101" s="33">
        <v>7</v>
      </c>
      <c r="J5101" s="36">
        <v>30</v>
      </c>
      <c r="K5101" s="37">
        <v>1302000</v>
      </c>
      <c r="L5101" s="38" t="s">
        <v>15</v>
      </c>
      <c r="M5101" s="38" t="s">
        <v>13</v>
      </c>
    </row>
    <row r="5102" spans="1:13" s="39" customFormat="1" ht="12.75" x14ac:dyDescent="0.2">
      <c r="A5102" s="33" t="s">
        <v>4761</v>
      </c>
      <c r="B5102" s="33" t="s">
        <v>585</v>
      </c>
      <c r="C5102" s="34">
        <v>10</v>
      </c>
      <c r="D5102" s="33" t="s">
        <v>93</v>
      </c>
      <c r="E5102" s="33" t="s">
        <v>5301</v>
      </c>
      <c r="F5102" s="35">
        <v>39121700</v>
      </c>
      <c r="G5102" s="33" t="s">
        <v>466</v>
      </c>
      <c r="H5102" s="33">
        <v>4</v>
      </c>
      <c r="I5102" s="33">
        <v>7</v>
      </c>
      <c r="J5102" s="36">
        <v>30</v>
      </c>
      <c r="K5102" s="37">
        <v>1785600</v>
      </c>
      <c r="L5102" s="38" t="s">
        <v>15</v>
      </c>
      <c r="M5102" s="38" t="s">
        <v>13</v>
      </c>
    </row>
    <row r="5103" spans="1:13" s="39" customFormat="1" ht="12.75" x14ac:dyDescent="0.2">
      <c r="A5103" s="33" t="s">
        <v>4761</v>
      </c>
      <c r="B5103" s="33" t="s">
        <v>585</v>
      </c>
      <c r="C5103" s="34">
        <v>10</v>
      </c>
      <c r="D5103" s="33" t="s">
        <v>93</v>
      </c>
      <c r="E5103" s="33" t="s">
        <v>5302</v>
      </c>
      <c r="F5103" s="35">
        <v>39121700</v>
      </c>
      <c r="G5103" s="33" t="s">
        <v>466</v>
      </c>
      <c r="H5103" s="33">
        <v>4</v>
      </c>
      <c r="I5103" s="33">
        <v>7</v>
      </c>
      <c r="J5103" s="36">
        <v>30</v>
      </c>
      <c r="K5103" s="37">
        <v>1785600</v>
      </c>
      <c r="L5103" s="38" t="s">
        <v>15</v>
      </c>
      <c r="M5103" s="38" t="s">
        <v>13</v>
      </c>
    </row>
    <row r="5104" spans="1:13" s="39" customFormat="1" ht="12.75" x14ac:dyDescent="0.2">
      <c r="A5104" s="33" t="s">
        <v>4761</v>
      </c>
      <c r="B5104" s="33" t="s">
        <v>585</v>
      </c>
      <c r="C5104" s="34">
        <v>10</v>
      </c>
      <c r="D5104" s="33" t="s">
        <v>93</v>
      </c>
      <c r="E5104" s="33" t="s">
        <v>5303</v>
      </c>
      <c r="F5104" s="35">
        <v>39121700</v>
      </c>
      <c r="G5104" s="33" t="s">
        <v>466</v>
      </c>
      <c r="H5104" s="33">
        <v>4</v>
      </c>
      <c r="I5104" s="33">
        <v>7</v>
      </c>
      <c r="J5104" s="36">
        <v>30</v>
      </c>
      <c r="K5104" s="37">
        <v>1785600</v>
      </c>
      <c r="L5104" s="38" t="s">
        <v>15</v>
      </c>
      <c r="M5104" s="38" t="s">
        <v>13</v>
      </c>
    </row>
    <row r="5105" spans="1:13" s="39" customFormat="1" ht="12.75" x14ac:dyDescent="0.2">
      <c r="A5105" s="33" t="s">
        <v>4761</v>
      </c>
      <c r="B5105" s="33" t="s">
        <v>585</v>
      </c>
      <c r="C5105" s="34">
        <v>10</v>
      </c>
      <c r="D5105" s="33" t="s">
        <v>93</v>
      </c>
      <c r="E5105" s="33" t="s">
        <v>5304</v>
      </c>
      <c r="F5105" s="35">
        <v>39121700</v>
      </c>
      <c r="G5105" s="33" t="s">
        <v>466</v>
      </c>
      <c r="H5105" s="33">
        <v>4</v>
      </c>
      <c r="I5105" s="33">
        <v>7</v>
      </c>
      <c r="J5105" s="36">
        <v>30</v>
      </c>
      <c r="K5105" s="37">
        <v>1785600</v>
      </c>
      <c r="L5105" s="38" t="s">
        <v>15</v>
      </c>
      <c r="M5105" s="38" t="s">
        <v>13</v>
      </c>
    </row>
    <row r="5106" spans="1:13" s="39" customFormat="1" ht="12.75" x14ac:dyDescent="0.2">
      <c r="A5106" s="33" t="s">
        <v>4761</v>
      </c>
      <c r="B5106" s="33" t="s">
        <v>585</v>
      </c>
      <c r="C5106" s="34">
        <v>10</v>
      </c>
      <c r="D5106" s="33" t="s">
        <v>93</v>
      </c>
      <c r="E5106" s="33" t="s">
        <v>5305</v>
      </c>
      <c r="F5106" s="35">
        <v>31162200</v>
      </c>
      <c r="G5106" s="33" t="s">
        <v>466</v>
      </c>
      <c r="H5106" s="33">
        <v>4</v>
      </c>
      <c r="I5106" s="33">
        <v>7</v>
      </c>
      <c r="J5106" s="36">
        <v>100</v>
      </c>
      <c r="K5106" s="37">
        <v>2976000</v>
      </c>
      <c r="L5106" s="38" t="s">
        <v>15</v>
      </c>
      <c r="M5106" s="38" t="s">
        <v>13</v>
      </c>
    </row>
    <row r="5107" spans="1:13" s="39" customFormat="1" ht="12.75" x14ac:dyDescent="0.2">
      <c r="A5107" s="33" t="s">
        <v>4761</v>
      </c>
      <c r="B5107" s="33" t="s">
        <v>585</v>
      </c>
      <c r="C5107" s="34">
        <v>10</v>
      </c>
      <c r="D5107" s="33" t="s">
        <v>93</v>
      </c>
      <c r="E5107" s="33" t="s">
        <v>5306</v>
      </c>
      <c r="F5107" s="35">
        <v>31162200</v>
      </c>
      <c r="G5107" s="33" t="s">
        <v>466</v>
      </c>
      <c r="H5107" s="33">
        <v>4</v>
      </c>
      <c r="I5107" s="33">
        <v>7</v>
      </c>
      <c r="J5107" s="36">
        <v>300</v>
      </c>
      <c r="K5107" s="37">
        <v>1116000</v>
      </c>
      <c r="L5107" s="38" t="s">
        <v>15</v>
      </c>
      <c r="M5107" s="38" t="s">
        <v>13</v>
      </c>
    </row>
    <row r="5108" spans="1:13" s="39" customFormat="1" ht="12.75" x14ac:dyDescent="0.2">
      <c r="A5108" s="33" t="s">
        <v>4761</v>
      </c>
      <c r="B5108" s="33" t="s">
        <v>585</v>
      </c>
      <c r="C5108" s="34">
        <v>10</v>
      </c>
      <c r="D5108" s="33" t="s">
        <v>93</v>
      </c>
      <c r="E5108" s="33" t="s">
        <v>5307</v>
      </c>
      <c r="F5108" s="35">
        <v>31162200</v>
      </c>
      <c r="G5108" s="33" t="s">
        <v>466</v>
      </c>
      <c r="H5108" s="33">
        <v>4</v>
      </c>
      <c r="I5108" s="33">
        <v>7</v>
      </c>
      <c r="J5108" s="36">
        <v>300</v>
      </c>
      <c r="K5108" s="37">
        <v>1116000</v>
      </c>
      <c r="L5108" s="38" t="s">
        <v>15</v>
      </c>
      <c r="M5108" s="38" t="s">
        <v>13</v>
      </c>
    </row>
    <row r="5109" spans="1:13" s="39" customFormat="1" ht="12.75" x14ac:dyDescent="0.2">
      <c r="A5109" s="33" t="s">
        <v>4761</v>
      </c>
      <c r="B5109" s="33" t="s">
        <v>585</v>
      </c>
      <c r="C5109" s="34">
        <v>10</v>
      </c>
      <c r="D5109" s="33" t="s">
        <v>93</v>
      </c>
      <c r="E5109" s="33" t="s">
        <v>5308</v>
      </c>
      <c r="F5109" s="35">
        <v>31162200</v>
      </c>
      <c r="G5109" s="33" t="s">
        <v>466</v>
      </c>
      <c r="H5109" s="33">
        <v>4</v>
      </c>
      <c r="I5109" s="33">
        <v>7</v>
      </c>
      <c r="J5109" s="36">
        <v>300</v>
      </c>
      <c r="K5109" s="37">
        <v>1116000</v>
      </c>
      <c r="L5109" s="38" t="s">
        <v>15</v>
      </c>
      <c r="M5109" s="38" t="s">
        <v>13</v>
      </c>
    </row>
    <row r="5110" spans="1:13" s="39" customFormat="1" ht="12.75" x14ac:dyDescent="0.2">
      <c r="A5110" s="33" t="s">
        <v>4761</v>
      </c>
      <c r="B5110" s="33" t="s">
        <v>585</v>
      </c>
      <c r="C5110" s="34">
        <v>10</v>
      </c>
      <c r="D5110" s="33" t="s">
        <v>93</v>
      </c>
      <c r="E5110" s="33" t="s">
        <v>5309</v>
      </c>
      <c r="F5110" s="35">
        <v>31162200</v>
      </c>
      <c r="G5110" s="33" t="s">
        <v>466</v>
      </c>
      <c r="H5110" s="33">
        <v>4</v>
      </c>
      <c r="I5110" s="33">
        <v>7</v>
      </c>
      <c r="J5110" s="36">
        <v>300</v>
      </c>
      <c r="K5110" s="37">
        <v>558000</v>
      </c>
      <c r="L5110" s="38" t="s">
        <v>15</v>
      </c>
      <c r="M5110" s="38" t="s">
        <v>13</v>
      </c>
    </row>
    <row r="5111" spans="1:13" s="39" customFormat="1" ht="12.75" x14ac:dyDescent="0.2">
      <c r="A5111" s="33" t="s">
        <v>4761</v>
      </c>
      <c r="B5111" s="33" t="s">
        <v>585</v>
      </c>
      <c r="C5111" s="34">
        <v>10</v>
      </c>
      <c r="D5111" s="33" t="s">
        <v>93</v>
      </c>
      <c r="E5111" s="33" t="s">
        <v>5310</v>
      </c>
      <c r="F5111" s="35">
        <v>31162200</v>
      </c>
      <c r="G5111" s="33" t="s">
        <v>466</v>
      </c>
      <c r="H5111" s="33">
        <v>4</v>
      </c>
      <c r="I5111" s="33">
        <v>7</v>
      </c>
      <c r="J5111" s="36">
        <v>300</v>
      </c>
      <c r="K5111" s="37">
        <v>558000</v>
      </c>
      <c r="L5111" s="38" t="s">
        <v>15</v>
      </c>
      <c r="M5111" s="38" t="s">
        <v>13</v>
      </c>
    </row>
    <row r="5112" spans="1:13" s="39" customFormat="1" ht="12.75" x14ac:dyDescent="0.2">
      <c r="A5112" s="33" t="s">
        <v>4761</v>
      </c>
      <c r="B5112" s="33" t="s">
        <v>585</v>
      </c>
      <c r="C5112" s="34">
        <v>10</v>
      </c>
      <c r="D5112" s="33" t="s">
        <v>93</v>
      </c>
      <c r="E5112" s="33" t="s">
        <v>5311</v>
      </c>
      <c r="F5112" s="35">
        <v>31162200</v>
      </c>
      <c r="G5112" s="33" t="s">
        <v>466</v>
      </c>
      <c r="H5112" s="33">
        <v>4</v>
      </c>
      <c r="I5112" s="33">
        <v>7</v>
      </c>
      <c r="J5112" s="36">
        <v>300</v>
      </c>
      <c r="K5112" s="37">
        <v>1116000</v>
      </c>
      <c r="L5112" s="38" t="s">
        <v>15</v>
      </c>
      <c r="M5112" s="38" t="s">
        <v>13</v>
      </c>
    </row>
    <row r="5113" spans="1:13" s="39" customFormat="1" ht="12.75" x14ac:dyDescent="0.2">
      <c r="A5113" s="33" t="s">
        <v>4761</v>
      </c>
      <c r="B5113" s="33" t="s">
        <v>585</v>
      </c>
      <c r="C5113" s="34">
        <v>10</v>
      </c>
      <c r="D5113" s="33" t="s">
        <v>93</v>
      </c>
      <c r="E5113" s="33" t="s">
        <v>5312</v>
      </c>
      <c r="F5113" s="35">
        <v>31162200</v>
      </c>
      <c r="G5113" s="33" t="s">
        <v>466</v>
      </c>
      <c r="H5113" s="33">
        <v>4</v>
      </c>
      <c r="I5113" s="33">
        <v>7</v>
      </c>
      <c r="J5113" s="36">
        <v>300</v>
      </c>
      <c r="K5113" s="37">
        <v>1116000</v>
      </c>
      <c r="L5113" s="38" t="s">
        <v>15</v>
      </c>
      <c r="M5113" s="38" t="s">
        <v>13</v>
      </c>
    </row>
    <row r="5114" spans="1:13" s="39" customFormat="1" ht="12.75" x14ac:dyDescent="0.2">
      <c r="A5114" s="33" t="s">
        <v>4761</v>
      </c>
      <c r="B5114" s="33" t="s">
        <v>585</v>
      </c>
      <c r="C5114" s="34">
        <v>10</v>
      </c>
      <c r="D5114" s="33" t="s">
        <v>93</v>
      </c>
      <c r="E5114" s="33" t="s">
        <v>5313</v>
      </c>
      <c r="F5114" s="35">
        <v>31162200</v>
      </c>
      <c r="G5114" s="33" t="s">
        <v>466</v>
      </c>
      <c r="H5114" s="33">
        <v>4</v>
      </c>
      <c r="I5114" s="33">
        <v>7</v>
      </c>
      <c r="J5114" s="36">
        <v>300</v>
      </c>
      <c r="K5114" s="37">
        <v>1116000</v>
      </c>
      <c r="L5114" s="38" t="s">
        <v>15</v>
      </c>
      <c r="M5114" s="38" t="s">
        <v>13</v>
      </c>
    </row>
    <row r="5115" spans="1:13" s="39" customFormat="1" ht="12.75" x14ac:dyDescent="0.2">
      <c r="A5115" s="33" t="s">
        <v>4761</v>
      </c>
      <c r="B5115" s="33" t="s">
        <v>585</v>
      </c>
      <c r="C5115" s="34">
        <v>10</v>
      </c>
      <c r="D5115" s="33" t="s">
        <v>93</v>
      </c>
      <c r="E5115" s="33" t="s">
        <v>5314</v>
      </c>
      <c r="F5115" s="35">
        <v>31162200</v>
      </c>
      <c r="G5115" s="33" t="s">
        <v>466</v>
      </c>
      <c r="H5115" s="33">
        <v>4</v>
      </c>
      <c r="I5115" s="33">
        <v>7</v>
      </c>
      <c r="J5115" s="36">
        <v>30</v>
      </c>
      <c r="K5115" s="37">
        <v>4650000</v>
      </c>
      <c r="L5115" s="38" t="s">
        <v>15</v>
      </c>
      <c r="M5115" s="38" t="s">
        <v>13</v>
      </c>
    </row>
    <row r="5116" spans="1:13" s="39" customFormat="1" ht="12.75" x14ac:dyDescent="0.2">
      <c r="A5116" s="33" t="s">
        <v>4761</v>
      </c>
      <c r="B5116" s="33" t="s">
        <v>585</v>
      </c>
      <c r="C5116" s="34">
        <v>10</v>
      </c>
      <c r="D5116" s="33" t="s">
        <v>93</v>
      </c>
      <c r="E5116" s="33" t="s">
        <v>5315</v>
      </c>
      <c r="F5116" s="35">
        <v>31162200</v>
      </c>
      <c r="G5116" s="33" t="s">
        <v>466</v>
      </c>
      <c r="H5116" s="33">
        <v>4</v>
      </c>
      <c r="I5116" s="33">
        <v>7</v>
      </c>
      <c r="J5116" s="36">
        <v>30</v>
      </c>
      <c r="K5116" s="37">
        <v>4650000</v>
      </c>
      <c r="L5116" s="38" t="s">
        <v>15</v>
      </c>
      <c r="M5116" s="38" t="s">
        <v>13</v>
      </c>
    </row>
    <row r="5117" spans="1:13" s="39" customFormat="1" ht="12.75" x14ac:dyDescent="0.2">
      <c r="A5117" s="33" t="s">
        <v>4761</v>
      </c>
      <c r="B5117" s="33" t="s">
        <v>585</v>
      </c>
      <c r="C5117" s="34">
        <v>10</v>
      </c>
      <c r="D5117" s="33" t="s">
        <v>93</v>
      </c>
      <c r="E5117" s="33" t="s">
        <v>5316</v>
      </c>
      <c r="F5117" s="35">
        <v>31162200</v>
      </c>
      <c r="G5117" s="33" t="s">
        <v>466</v>
      </c>
      <c r="H5117" s="33">
        <v>4</v>
      </c>
      <c r="I5117" s="33">
        <v>7</v>
      </c>
      <c r="J5117" s="36">
        <v>30</v>
      </c>
      <c r="K5117" s="37">
        <v>4650000</v>
      </c>
      <c r="L5117" s="38" t="s">
        <v>15</v>
      </c>
      <c r="M5117" s="38" t="s">
        <v>13</v>
      </c>
    </row>
    <row r="5118" spans="1:13" s="39" customFormat="1" ht="12.75" x14ac:dyDescent="0.2">
      <c r="A5118" s="33" t="s">
        <v>4761</v>
      </c>
      <c r="B5118" s="33" t="s">
        <v>585</v>
      </c>
      <c r="C5118" s="34">
        <v>10</v>
      </c>
      <c r="D5118" s="33" t="s">
        <v>93</v>
      </c>
      <c r="E5118" s="33" t="s">
        <v>5317</v>
      </c>
      <c r="F5118" s="35">
        <v>31162200</v>
      </c>
      <c r="G5118" s="33" t="s">
        <v>466</v>
      </c>
      <c r="H5118" s="33">
        <v>4</v>
      </c>
      <c r="I5118" s="33">
        <v>7</v>
      </c>
      <c r="J5118" s="36">
        <v>30</v>
      </c>
      <c r="K5118" s="37">
        <v>4650000</v>
      </c>
      <c r="L5118" s="38" t="s">
        <v>15</v>
      </c>
      <c r="M5118" s="38" t="s">
        <v>13</v>
      </c>
    </row>
    <row r="5119" spans="1:13" s="39" customFormat="1" ht="12.75" x14ac:dyDescent="0.2">
      <c r="A5119" s="33" t="s">
        <v>4761</v>
      </c>
      <c r="B5119" s="33" t="s">
        <v>585</v>
      </c>
      <c r="C5119" s="34">
        <v>10</v>
      </c>
      <c r="D5119" s="33" t="s">
        <v>93</v>
      </c>
      <c r="E5119" s="33" t="s">
        <v>5318</v>
      </c>
      <c r="F5119" s="35">
        <v>31162200</v>
      </c>
      <c r="G5119" s="33" t="s">
        <v>466</v>
      </c>
      <c r="H5119" s="33">
        <v>4</v>
      </c>
      <c r="I5119" s="33">
        <v>7</v>
      </c>
      <c r="J5119" s="36">
        <v>30</v>
      </c>
      <c r="K5119" s="37">
        <v>4650000</v>
      </c>
      <c r="L5119" s="38" t="s">
        <v>15</v>
      </c>
      <c r="M5119" s="38" t="s">
        <v>13</v>
      </c>
    </row>
    <row r="5120" spans="1:13" s="39" customFormat="1" ht="12.75" x14ac:dyDescent="0.2">
      <c r="A5120" s="33" t="s">
        <v>4761</v>
      </c>
      <c r="B5120" s="33" t="s">
        <v>585</v>
      </c>
      <c r="C5120" s="34">
        <v>10</v>
      </c>
      <c r="D5120" s="33" t="s">
        <v>93</v>
      </c>
      <c r="E5120" s="33" t="s">
        <v>5319</v>
      </c>
      <c r="F5120" s="35">
        <v>31162200</v>
      </c>
      <c r="G5120" s="33" t="s">
        <v>466</v>
      </c>
      <c r="H5120" s="33">
        <v>4</v>
      </c>
      <c r="I5120" s="33">
        <v>7</v>
      </c>
      <c r="J5120" s="36">
        <v>30</v>
      </c>
      <c r="K5120" s="37">
        <v>4650000</v>
      </c>
      <c r="L5120" s="38" t="s">
        <v>15</v>
      </c>
      <c r="M5120" s="38" t="s">
        <v>13</v>
      </c>
    </row>
    <row r="5121" spans="1:13" s="39" customFormat="1" ht="12.75" x14ac:dyDescent="0.2">
      <c r="A5121" s="33" t="s">
        <v>4761</v>
      </c>
      <c r="B5121" s="33" t="s">
        <v>585</v>
      </c>
      <c r="C5121" s="34">
        <v>10</v>
      </c>
      <c r="D5121" s="33" t="s">
        <v>93</v>
      </c>
      <c r="E5121" s="33" t="s">
        <v>5320</v>
      </c>
      <c r="F5121" s="35">
        <v>31162200</v>
      </c>
      <c r="G5121" s="33" t="s">
        <v>466</v>
      </c>
      <c r="H5121" s="33">
        <v>4</v>
      </c>
      <c r="I5121" s="33">
        <v>7</v>
      </c>
      <c r="J5121" s="36">
        <v>30</v>
      </c>
      <c r="K5121" s="37">
        <v>4650000</v>
      </c>
      <c r="L5121" s="38" t="s">
        <v>15</v>
      </c>
      <c r="M5121" s="38" t="s">
        <v>13</v>
      </c>
    </row>
    <row r="5122" spans="1:13" s="39" customFormat="1" ht="12.75" x14ac:dyDescent="0.2">
      <c r="A5122" s="33" t="s">
        <v>4761</v>
      </c>
      <c r="B5122" s="33" t="s">
        <v>585</v>
      </c>
      <c r="C5122" s="34">
        <v>10</v>
      </c>
      <c r="D5122" s="33" t="s">
        <v>93</v>
      </c>
      <c r="E5122" s="33" t="s">
        <v>5321</v>
      </c>
      <c r="F5122" s="35">
        <v>31162200</v>
      </c>
      <c r="G5122" s="33" t="s">
        <v>466</v>
      </c>
      <c r="H5122" s="33">
        <v>4</v>
      </c>
      <c r="I5122" s="33">
        <v>7</v>
      </c>
      <c r="J5122" s="36">
        <v>500</v>
      </c>
      <c r="K5122" s="37">
        <v>1227500</v>
      </c>
      <c r="L5122" s="38" t="s">
        <v>15</v>
      </c>
      <c r="M5122" s="38" t="s">
        <v>13</v>
      </c>
    </row>
    <row r="5123" spans="1:13" s="39" customFormat="1" ht="12.75" x14ac:dyDescent="0.2">
      <c r="A5123" s="33" t="s">
        <v>4761</v>
      </c>
      <c r="B5123" s="33" t="s">
        <v>585</v>
      </c>
      <c r="C5123" s="34">
        <v>10</v>
      </c>
      <c r="D5123" s="33" t="s">
        <v>93</v>
      </c>
      <c r="E5123" s="33" t="s">
        <v>5322</v>
      </c>
      <c r="F5123" s="35">
        <v>31162200</v>
      </c>
      <c r="G5123" s="33" t="s">
        <v>466</v>
      </c>
      <c r="H5123" s="33">
        <v>4</v>
      </c>
      <c r="I5123" s="33">
        <v>7</v>
      </c>
      <c r="J5123" s="36">
        <v>1000</v>
      </c>
      <c r="K5123" s="37">
        <v>4464000</v>
      </c>
      <c r="L5123" s="38" t="s">
        <v>15</v>
      </c>
      <c r="M5123" s="38" t="s">
        <v>13</v>
      </c>
    </row>
    <row r="5124" spans="1:13" s="39" customFormat="1" ht="12.75" x14ac:dyDescent="0.2">
      <c r="A5124" s="33" t="s">
        <v>4761</v>
      </c>
      <c r="B5124" s="33" t="s">
        <v>585</v>
      </c>
      <c r="C5124" s="34">
        <v>10</v>
      </c>
      <c r="D5124" s="33" t="s">
        <v>93</v>
      </c>
      <c r="E5124" s="33" t="s">
        <v>5323</v>
      </c>
      <c r="F5124" s="35">
        <v>31162200</v>
      </c>
      <c r="G5124" s="33" t="s">
        <v>466</v>
      </c>
      <c r="H5124" s="33">
        <v>4</v>
      </c>
      <c r="I5124" s="33">
        <v>7</v>
      </c>
      <c r="J5124" s="36">
        <v>1000</v>
      </c>
      <c r="K5124" s="37">
        <v>4464000</v>
      </c>
      <c r="L5124" s="38" t="s">
        <v>15</v>
      </c>
      <c r="M5124" s="38" t="s">
        <v>13</v>
      </c>
    </row>
    <row r="5125" spans="1:13" s="39" customFormat="1" ht="12.75" x14ac:dyDescent="0.2">
      <c r="A5125" s="33" t="s">
        <v>4761</v>
      </c>
      <c r="B5125" s="33" t="s">
        <v>585</v>
      </c>
      <c r="C5125" s="34">
        <v>10</v>
      </c>
      <c r="D5125" s="33" t="s">
        <v>93</v>
      </c>
      <c r="E5125" s="33" t="s">
        <v>5324</v>
      </c>
      <c r="F5125" s="35">
        <v>31162200</v>
      </c>
      <c r="G5125" s="33" t="s">
        <v>466</v>
      </c>
      <c r="H5125" s="33">
        <v>4</v>
      </c>
      <c r="I5125" s="33">
        <v>7</v>
      </c>
      <c r="J5125" s="36">
        <v>500</v>
      </c>
      <c r="K5125" s="37">
        <v>1227500</v>
      </c>
      <c r="L5125" s="38" t="s">
        <v>15</v>
      </c>
      <c r="M5125" s="38" t="s">
        <v>13</v>
      </c>
    </row>
    <row r="5126" spans="1:13" s="39" customFormat="1" ht="12.75" x14ac:dyDescent="0.2">
      <c r="A5126" s="33" t="s">
        <v>4761</v>
      </c>
      <c r="B5126" s="33" t="s">
        <v>585</v>
      </c>
      <c r="C5126" s="34">
        <v>10</v>
      </c>
      <c r="D5126" s="33" t="s">
        <v>93</v>
      </c>
      <c r="E5126" s="33" t="s">
        <v>5325</v>
      </c>
      <c r="F5126" s="35">
        <v>31162200</v>
      </c>
      <c r="G5126" s="33" t="s">
        <v>466</v>
      </c>
      <c r="H5126" s="33">
        <v>4</v>
      </c>
      <c r="I5126" s="33">
        <v>7</v>
      </c>
      <c r="J5126" s="36">
        <v>100</v>
      </c>
      <c r="K5126" s="37">
        <v>1190400</v>
      </c>
      <c r="L5126" s="38" t="s">
        <v>15</v>
      </c>
      <c r="M5126" s="38" t="s">
        <v>13</v>
      </c>
    </row>
    <row r="5127" spans="1:13" s="39" customFormat="1" ht="12.75" x14ac:dyDescent="0.2">
      <c r="A5127" s="33" t="s">
        <v>4761</v>
      </c>
      <c r="B5127" s="33" t="s">
        <v>585</v>
      </c>
      <c r="C5127" s="34">
        <v>10</v>
      </c>
      <c r="D5127" s="33" t="s">
        <v>93</v>
      </c>
      <c r="E5127" s="33" t="s">
        <v>5326</v>
      </c>
      <c r="F5127" s="35">
        <v>31162200</v>
      </c>
      <c r="G5127" s="33" t="s">
        <v>466</v>
      </c>
      <c r="H5127" s="33">
        <v>4</v>
      </c>
      <c r="I5127" s="33">
        <v>7</v>
      </c>
      <c r="J5127" s="36">
        <v>100</v>
      </c>
      <c r="K5127" s="37">
        <v>892800</v>
      </c>
      <c r="L5127" s="38" t="s">
        <v>15</v>
      </c>
      <c r="M5127" s="38" t="s">
        <v>13</v>
      </c>
    </row>
    <row r="5128" spans="1:13" s="39" customFormat="1" ht="12.75" x14ac:dyDescent="0.2">
      <c r="A5128" s="33" t="s">
        <v>4761</v>
      </c>
      <c r="B5128" s="33" t="s">
        <v>585</v>
      </c>
      <c r="C5128" s="34">
        <v>10</v>
      </c>
      <c r="D5128" s="33" t="s">
        <v>93</v>
      </c>
      <c r="E5128" s="33" t="s">
        <v>5327</v>
      </c>
      <c r="F5128" s="35">
        <v>31162200</v>
      </c>
      <c r="G5128" s="33" t="s">
        <v>466</v>
      </c>
      <c r="H5128" s="33">
        <v>4</v>
      </c>
      <c r="I5128" s="33">
        <v>7</v>
      </c>
      <c r="J5128" s="36">
        <v>100</v>
      </c>
      <c r="K5128" s="37">
        <v>892800</v>
      </c>
      <c r="L5128" s="38" t="s">
        <v>15</v>
      </c>
      <c r="M5128" s="38" t="s">
        <v>13</v>
      </c>
    </row>
    <row r="5129" spans="1:13" s="39" customFormat="1" ht="12.75" x14ac:dyDescent="0.2">
      <c r="A5129" s="33" t="s">
        <v>4761</v>
      </c>
      <c r="B5129" s="33" t="s">
        <v>585</v>
      </c>
      <c r="C5129" s="34">
        <v>10</v>
      </c>
      <c r="D5129" s="33" t="s">
        <v>93</v>
      </c>
      <c r="E5129" s="33" t="s">
        <v>5328</v>
      </c>
      <c r="F5129" s="35">
        <v>31162200</v>
      </c>
      <c r="G5129" s="33" t="s">
        <v>466</v>
      </c>
      <c r="H5129" s="33">
        <v>4</v>
      </c>
      <c r="I5129" s="33">
        <v>7</v>
      </c>
      <c r="J5129" s="36">
        <v>100</v>
      </c>
      <c r="K5129" s="37">
        <v>892800</v>
      </c>
      <c r="L5129" s="38" t="s">
        <v>15</v>
      </c>
      <c r="M5129" s="38" t="s">
        <v>13</v>
      </c>
    </row>
    <row r="5130" spans="1:13" s="39" customFormat="1" ht="12.75" x14ac:dyDescent="0.2">
      <c r="A5130" s="33" t="s">
        <v>4761</v>
      </c>
      <c r="B5130" s="33" t="s">
        <v>585</v>
      </c>
      <c r="C5130" s="34">
        <v>10</v>
      </c>
      <c r="D5130" s="33" t="s">
        <v>93</v>
      </c>
      <c r="E5130" s="33" t="s">
        <v>5329</v>
      </c>
      <c r="F5130" s="35">
        <v>31162200</v>
      </c>
      <c r="G5130" s="33" t="s">
        <v>466</v>
      </c>
      <c r="H5130" s="33">
        <v>4</v>
      </c>
      <c r="I5130" s="33">
        <v>7</v>
      </c>
      <c r="J5130" s="36">
        <v>100</v>
      </c>
      <c r="K5130" s="37">
        <v>892800</v>
      </c>
      <c r="L5130" s="38" t="s">
        <v>15</v>
      </c>
      <c r="M5130" s="38" t="s">
        <v>13</v>
      </c>
    </row>
    <row r="5131" spans="1:13" s="39" customFormat="1" ht="12.75" x14ac:dyDescent="0.2">
      <c r="A5131" s="33" t="s">
        <v>4761</v>
      </c>
      <c r="B5131" s="33" t="s">
        <v>585</v>
      </c>
      <c r="C5131" s="34">
        <v>10</v>
      </c>
      <c r="D5131" s="33" t="s">
        <v>93</v>
      </c>
      <c r="E5131" s="33" t="s">
        <v>5330</v>
      </c>
      <c r="F5131" s="35">
        <v>31162200</v>
      </c>
      <c r="G5131" s="33" t="s">
        <v>466</v>
      </c>
      <c r="H5131" s="33">
        <v>4</v>
      </c>
      <c r="I5131" s="33">
        <v>7</v>
      </c>
      <c r="J5131" s="36">
        <v>100</v>
      </c>
      <c r="K5131" s="37">
        <v>892800</v>
      </c>
      <c r="L5131" s="38" t="s">
        <v>15</v>
      </c>
      <c r="M5131" s="38" t="s">
        <v>13</v>
      </c>
    </row>
    <row r="5132" spans="1:13" s="39" customFormat="1" ht="12.75" x14ac:dyDescent="0.2">
      <c r="A5132" s="33" t="s">
        <v>4761</v>
      </c>
      <c r="B5132" s="33" t="s">
        <v>585</v>
      </c>
      <c r="C5132" s="34">
        <v>10</v>
      </c>
      <c r="D5132" s="33" t="s">
        <v>93</v>
      </c>
      <c r="E5132" s="33" t="s">
        <v>5331</v>
      </c>
      <c r="F5132" s="35">
        <v>31162200</v>
      </c>
      <c r="G5132" s="33" t="s">
        <v>466</v>
      </c>
      <c r="H5132" s="33">
        <v>4</v>
      </c>
      <c r="I5132" s="33">
        <v>7</v>
      </c>
      <c r="J5132" s="36">
        <v>100</v>
      </c>
      <c r="K5132" s="37">
        <v>892800</v>
      </c>
      <c r="L5132" s="38" t="s">
        <v>15</v>
      </c>
      <c r="M5132" s="38" t="s">
        <v>13</v>
      </c>
    </row>
    <row r="5133" spans="1:13" s="39" customFormat="1" ht="12.75" x14ac:dyDescent="0.2">
      <c r="A5133" s="33" t="s">
        <v>4761</v>
      </c>
      <c r="B5133" s="33" t="s">
        <v>585</v>
      </c>
      <c r="C5133" s="34">
        <v>10</v>
      </c>
      <c r="D5133" s="33" t="s">
        <v>93</v>
      </c>
      <c r="E5133" s="33" t="s">
        <v>5332</v>
      </c>
      <c r="F5133" s="35">
        <v>31162200</v>
      </c>
      <c r="G5133" s="33" t="s">
        <v>466</v>
      </c>
      <c r="H5133" s="33">
        <v>4</v>
      </c>
      <c r="I5133" s="33">
        <v>7</v>
      </c>
      <c r="J5133" s="36">
        <v>100</v>
      </c>
      <c r="K5133" s="37">
        <v>892800</v>
      </c>
      <c r="L5133" s="38" t="s">
        <v>15</v>
      </c>
      <c r="M5133" s="38" t="s">
        <v>13</v>
      </c>
    </row>
    <row r="5134" spans="1:13" s="39" customFormat="1" ht="12.75" x14ac:dyDescent="0.2">
      <c r="A5134" s="33" t="s">
        <v>4761</v>
      </c>
      <c r="B5134" s="33" t="s">
        <v>585</v>
      </c>
      <c r="C5134" s="34">
        <v>10</v>
      </c>
      <c r="D5134" s="33" t="s">
        <v>93</v>
      </c>
      <c r="E5134" s="33" t="s">
        <v>5333</v>
      </c>
      <c r="F5134" s="35">
        <v>31162200</v>
      </c>
      <c r="G5134" s="33" t="s">
        <v>466</v>
      </c>
      <c r="H5134" s="33">
        <v>4</v>
      </c>
      <c r="I5134" s="33">
        <v>7</v>
      </c>
      <c r="J5134" s="36">
        <v>100</v>
      </c>
      <c r="K5134" s="37">
        <v>892800</v>
      </c>
      <c r="L5134" s="38" t="s">
        <v>15</v>
      </c>
      <c r="M5134" s="38" t="s">
        <v>13</v>
      </c>
    </row>
    <row r="5135" spans="1:13" s="39" customFormat="1" ht="12.75" x14ac:dyDescent="0.2">
      <c r="A5135" s="33" t="s">
        <v>4761</v>
      </c>
      <c r="B5135" s="33" t="s">
        <v>585</v>
      </c>
      <c r="C5135" s="34">
        <v>10</v>
      </c>
      <c r="D5135" s="33" t="s">
        <v>93</v>
      </c>
      <c r="E5135" s="33" t="s">
        <v>5334</v>
      </c>
      <c r="F5135" s="35">
        <v>31162200</v>
      </c>
      <c r="G5135" s="33" t="s">
        <v>466</v>
      </c>
      <c r="H5135" s="33">
        <v>4</v>
      </c>
      <c r="I5135" s="33">
        <v>7</v>
      </c>
      <c r="J5135" s="36">
        <v>100</v>
      </c>
      <c r="K5135" s="37">
        <v>1116000</v>
      </c>
      <c r="L5135" s="38" t="s">
        <v>15</v>
      </c>
      <c r="M5135" s="38" t="s">
        <v>13</v>
      </c>
    </row>
    <row r="5136" spans="1:13" s="39" customFormat="1" ht="12.75" x14ac:dyDescent="0.2">
      <c r="A5136" s="33" t="s">
        <v>4761</v>
      </c>
      <c r="B5136" s="33" t="s">
        <v>585</v>
      </c>
      <c r="C5136" s="34">
        <v>10</v>
      </c>
      <c r="D5136" s="33" t="s">
        <v>93</v>
      </c>
      <c r="E5136" s="33" t="s">
        <v>5335</v>
      </c>
      <c r="F5136" s="35">
        <v>31162200</v>
      </c>
      <c r="G5136" s="33" t="s">
        <v>466</v>
      </c>
      <c r="H5136" s="33">
        <v>4</v>
      </c>
      <c r="I5136" s="33">
        <v>7</v>
      </c>
      <c r="J5136" s="36">
        <v>100</v>
      </c>
      <c r="K5136" s="37">
        <v>892800</v>
      </c>
      <c r="L5136" s="38" t="s">
        <v>15</v>
      </c>
      <c r="M5136" s="38" t="s">
        <v>13</v>
      </c>
    </row>
    <row r="5137" spans="1:13" s="39" customFormat="1" ht="12.75" x14ac:dyDescent="0.2">
      <c r="A5137" s="33" t="s">
        <v>4761</v>
      </c>
      <c r="B5137" s="33" t="s">
        <v>585</v>
      </c>
      <c r="C5137" s="34">
        <v>10</v>
      </c>
      <c r="D5137" s="33" t="s">
        <v>93</v>
      </c>
      <c r="E5137" s="33" t="s">
        <v>5336</v>
      </c>
      <c r="F5137" s="35">
        <v>31162200</v>
      </c>
      <c r="G5137" s="33" t="s">
        <v>466</v>
      </c>
      <c r="H5137" s="33">
        <v>4</v>
      </c>
      <c r="I5137" s="33">
        <v>7</v>
      </c>
      <c r="J5137" s="36">
        <v>100</v>
      </c>
      <c r="K5137" s="37">
        <v>892800</v>
      </c>
      <c r="L5137" s="38" t="s">
        <v>15</v>
      </c>
      <c r="M5137" s="38" t="s">
        <v>13</v>
      </c>
    </row>
    <row r="5138" spans="1:13" s="39" customFormat="1" ht="12.75" x14ac:dyDescent="0.2">
      <c r="A5138" s="33" t="s">
        <v>4761</v>
      </c>
      <c r="B5138" s="33" t="s">
        <v>585</v>
      </c>
      <c r="C5138" s="34">
        <v>10</v>
      </c>
      <c r="D5138" s="33" t="s">
        <v>93</v>
      </c>
      <c r="E5138" s="33" t="s">
        <v>5337</v>
      </c>
      <c r="F5138" s="35">
        <v>31162200</v>
      </c>
      <c r="G5138" s="33" t="s">
        <v>466</v>
      </c>
      <c r="H5138" s="33">
        <v>4</v>
      </c>
      <c r="I5138" s="33">
        <v>7</v>
      </c>
      <c r="J5138" s="36">
        <v>100</v>
      </c>
      <c r="K5138" s="37">
        <v>892800</v>
      </c>
      <c r="L5138" s="38" t="s">
        <v>15</v>
      </c>
      <c r="M5138" s="38" t="s">
        <v>13</v>
      </c>
    </row>
    <row r="5139" spans="1:13" s="39" customFormat="1" ht="12.75" x14ac:dyDescent="0.2">
      <c r="A5139" s="33" t="s">
        <v>4761</v>
      </c>
      <c r="B5139" s="33" t="s">
        <v>585</v>
      </c>
      <c r="C5139" s="34">
        <v>10</v>
      </c>
      <c r="D5139" s="33" t="s">
        <v>93</v>
      </c>
      <c r="E5139" s="33" t="s">
        <v>5338</v>
      </c>
      <c r="F5139" s="35">
        <v>31162200</v>
      </c>
      <c r="G5139" s="33" t="s">
        <v>466</v>
      </c>
      <c r="H5139" s="33">
        <v>4</v>
      </c>
      <c r="I5139" s="33">
        <v>7</v>
      </c>
      <c r="J5139" s="36">
        <v>100</v>
      </c>
      <c r="K5139" s="37">
        <v>892800</v>
      </c>
      <c r="L5139" s="38" t="s">
        <v>15</v>
      </c>
      <c r="M5139" s="38" t="s">
        <v>13</v>
      </c>
    </row>
    <row r="5140" spans="1:13" s="39" customFormat="1" ht="12.75" x14ac:dyDescent="0.2">
      <c r="A5140" s="33" t="s">
        <v>4761</v>
      </c>
      <c r="B5140" s="33" t="s">
        <v>585</v>
      </c>
      <c r="C5140" s="34">
        <v>10</v>
      </c>
      <c r="D5140" s="33" t="s">
        <v>93</v>
      </c>
      <c r="E5140" s="33" t="s">
        <v>5339</v>
      </c>
      <c r="F5140" s="35">
        <v>31162200</v>
      </c>
      <c r="G5140" s="33" t="s">
        <v>466</v>
      </c>
      <c r="H5140" s="33">
        <v>4</v>
      </c>
      <c r="I5140" s="33">
        <v>7</v>
      </c>
      <c r="J5140" s="36">
        <v>100</v>
      </c>
      <c r="K5140" s="37">
        <v>892800</v>
      </c>
      <c r="L5140" s="38" t="s">
        <v>15</v>
      </c>
      <c r="M5140" s="38" t="s">
        <v>13</v>
      </c>
    </row>
    <row r="5141" spans="1:13" s="39" customFormat="1" ht="12.75" x14ac:dyDescent="0.2">
      <c r="A5141" s="33" t="s">
        <v>4761</v>
      </c>
      <c r="B5141" s="33" t="s">
        <v>585</v>
      </c>
      <c r="C5141" s="34">
        <v>10</v>
      </c>
      <c r="D5141" s="33" t="s">
        <v>93</v>
      </c>
      <c r="E5141" s="33" t="s">
        <v>5340</v>
      </c>
      <c r="F5141" s="35">
        <v>31162200</v>
      </c>
      <c r="G5141" s="33" t="s">
        <v>466</v>
      </c>
      <c r="H5141" s="33">
        <v>4</v>
      </c>
      <c r="I5141" s="33">
        <v>7</v>
      </c>
      <c r="J5141" s="36">
        <v>100</v>
      </c>
      <c r="K5141" s="37">
        <v>1116000</v>
      </c>
      <c r="L5141" s="38" t="s">
        <v>15</v>
      </c>
      <c r="M5141" s="38" t="s">
        <v>13</v>
      </c>
    </row>
    <row r="5142" spans="1:13" s="39" customFormat="1" ht="12.75" x14ac:dyDescent="0.2">
      <c r="A5142" s="33" t="s">
        <v>4761</v>
      </c>
      <c r="B5142" s="33" t="s">
        <v>585</v>
      </c>
      <c r="C5142" s="34">
        <v>10</v>
      </c>
      <c r="D5142" s="33" t="s">
        <v>93</v>
      </c>
      <c r="E5142" s="33" t="s">
        <v>5341</v>
      </c>
      <c r="F5142" s="35">
        <v>31162200</v>
      </c>
      <c r="G5142" s="33" t="s">
        <v>466</v>
      </c>
      <c r="H5142" s="33">
        <v>4</v>
      </c>
      <c r="I5142" s="33">
        <v>7</v>
      </c>
      <c r="J5142" s="36">
        <v>100</v>
      </c>
      <c r="K5142" s="37">
        <v>1116000</v>
      </c>
      <c r="L5142" s="38" t="s">
        <v>15</v>
      </c>
      <c r="M5142" s="38" t="s">
        <v>13</v>
      </c>
    </row>
    <row r="5143" spans="1:13" s="39" customFormat="1" ht="12.75" x14ac:dyDescent="0.2">
      <c r="A5143" s="33" t="s">
        <v>4761</v>
      </c>
      <c r="B5143" s="33" t="s">
        <v>585</v>
      </c>
      <c r="C5143" s="34">
        <v>10</v>
      </c>
      <c r="D5143" s="33" t="s">
        <v>93</v>
      </c>
      <c r="E5143" s="33" t="s">
        <v>5342</v>
      </c>
      <c r="F5143" s="35">
        <v>31162200</v>
      </c>
      <c r="G5143" s="33" t="s">
        <v>466</v>
      </c>
      <c r="H5143" s="33">
        <v>4</v>
      </c>
      <c r="I5143" s="33">
        <v>7</v>
      </c>
      <c r="J5143" s="36">
        <v>100</v>
      </c>
      <c r="K5143" s="37">
        <v>1116000</v>
      </c>
      <c r="L5143" s="38" t="s">
        <v>15</v>
      </c>
      <c r="M5143" s="38" t="s">
        <v>13</v>
      </c>
    </row>
    <row r="5144" spans="1:13" s="39" customFormat="1" ht="12.75" x14ac:dyDescent="0.2">
      <c r="A5144" s="33" t="s">
        <v>4761</v>
      </c>
      <c r="B5144" s="33" t="s">
        <v>585</v>
      </c>
      <c r="C5144" s="34">
        <v>10</v>
      </c>
      <c r="D5144" s="33" t="s">
        <v>93</v>
      </c>
      <c r="E5144" s="33" t="s">
        <v>5343</v>
      </c>
      <c r="F5144" s="35">
        <v>31162200</v>
      </c>
      <c r="G5144" s="33" t="s">
        <v>466</v>
      </c>
      <c r="H5144" s="33">
        <v>4</v>
      </c>
      <c r="I5144" s="33">
        <v>7</v>
      </c>
      <c r="J5144" s="36">
        <v>100</v>
      </c>
      <c r="K5144" s="37">
        <v>1116000</v>
      </c>
      <c r="L5144" s="38" t="s">
        <v>15</v>
      </c>
      <c r="M5144" s="38" t="s">
        <v>13</v>
      </c>
    </row>
    <row r="5145" spans="1:13" s="39" customFormat="1" ht="12.75" x14ac:dyDescent="0.2">
      <c r="A5145" s="33" t="s">
        <v>4761</v>
      </c>
      <c r="B5145" s="33" t="s">
        <v>585</v>
      </c>
      <c r="C5145" s="34">
        <v>10</v>
      </c>
      <c r="D5145" s="33" t="s">
        <v>93</v>
      </c>
      <c r="E5145" s="33" t="s">
        <v>5344</v>
      </c>
      <c r="F5145" s="35">
        <v>31162200</v>
      </c>
      <c r="G5145" s="33" t="s">
        <v>466</v>
      </c>
      <c r="H5145" s="33">
        <v>4</v>
      </c>
      <c r="I5145" s="33">
        <v>7</v>
      </c>
      <c r="J5145" s="36">
        <v>100</v>
      </c>
      <c r="K5145" s="37">
        <v>1190400</v>
      </c>
      <c r="L5145" s="38" t="s">
        <v>15</v>
      </c>
      <c r="M5145" s="38" t="s">
        <v>13</v>
      </c>
    </row>
    <row r="5146" spans="1:13" s="39" customFormat="1" ht="12.75" x14ac:dyDescent="0.2">
      <c r="A5146" s="33" t="s">
        <v>4761</v>
      </c>
      <c r="B5146" s="33" t="s">
        <v>585</v>
      </c>
      <c r="C5146" s="34">
        <v>10</v>
      </c>
      <c r="D5146" s="33" t="s">
        <v>93</v>
      </c>
      <c r="E5146" s="33" t="s">
        <v>5345</v>
      </c>
      <c r="F5146" s="35">
        <v>31162200</v>
      </c>
      <c r="G5146" s="33" t="s">
        <v>466</v>
      </c>
      <c r="H5146" s="33">
        <v>4</v>
      </c>
      <c r="I5146" s="33">
        <v>7</v>
      </c>
      <c r="J5146" s="36">
        <v>25</v>
      </c>
      <c r="K5146" s="37">
        <v>775000</v>
      </c>
      <c r="L5146" s="38" t="s">
        <v>15</v>
      </c>
      <c r="M5146" s="38" t="s">
        <v>13</v>
      </c>
    </row>
    <row r="5147" spans="1:13" s="39" customFormat="1" ht="12.75" x14ac:dyDescent="0.2">
      <c r="A5147" s="33" t="s">
        <v>4761</v>
      </c>
      <c r="B5147" s="33" t="s">
        <v>585</v>
      </c>
      <c r="C5147" s="34">
        <v>10</v>
      </c>
      <c r="D5147" s="33" t="s">
        <v>93</v>
      </c>
      <c r="E5147" s="33" t="s">
        <v>5346</v>
      </c>
      <c r="F5147" s="35">
        <v>31162200</v>
      </c>
      <c r="G5147" s="33" t="s">
        <v>466</v>
      </c>
      <c r="H5147" s="33">
        <v>4</v>
      </c>
      <c r="I5147" s="33">
        <v>7</v>
      </c>
      <c r="J5147" s="36">
        <v>25</v>
      </c>
      <c r="K5147" s="37">
        <v>930000</v>
      </c>
      <c r="L5147" s="38" t="s">
        <v>15</v>
      </c>
      <c r="M5147" s="38" t="s">
        <v>13</v>
      </c>
    </row>
    <row r="5148" spans="1:13" s="39" customFormat="1" ht="12.75" x14ac:dyDescent="0.2">
      <c r="A5148" s="33" t="s">
        <v>4761</v>
      </c>
      <c r="B5148" s="33" t="s">
        <v>585</v>
      </c>
      <c r="C5148" s="34">
        <v>10</v>
      </c>
      <c r="D5148" s="33" t="s">
        <v>93</v>
      </c>
      <c r="E5148" s="33" t="s">
        <v>5347</v>
      </c>
      <c r="F5148" s="35">
        <v>31162200</v>
      </c>
      <c r="G5148" s="33" t="s">
        <v>466</v>
      </c>
      <c r="H5148" s="33">
        <v>4</v>
      </c>
      <c r="I5148" s="33">
        <v>7</v>
      </c>
      <c r="J5148" s="36">
        <v>25</v>
      </c>
      <c r="K5148" s="37">
        <v>372000</v>
      </c>
      <c r="L5148" s="38" t="s">
        <v>15</v>
      </c>
      <c r="M5148" s="38" t="s">
        <v>13</v>
      </c>
    </row>
    <row r="5149" spans="1:13" s="39" customFormat="1" ht="12.75" x14ac:dyDescent="0.2">
      <c r="A5149" s="33" t="s">
        <v>4761</v>
      </c>
      <c r="B5149" s="33" t="s">
        <v>585</v>
      </c>
      <c r="C5149" s="34">
        <v>10</v>
      </c>
      <c r="D5149" s="33" t="s">
        <v>93</v>
      </c>
      <c r="E5149" s="33" t="s">
        <v>5348</v>
      </c>
      <c r="F5149" s="35">
        <v>31162200</v>
      </c>
      <c r="G5149" s="33" t="s">
        <v>466</v>
      </c>
      <c r="H5149" s="33">
        <v>4</v>
      </c>
      <c r="I5149" s="33">
        <v>7</v>
      </c>
      <c r="J5149" s="36">
        <v>25</v>
      </c>
      <c r="K5149" s="37">
        <v>372000</v>
      </c>
      <c r="L5149" s="38" t="s">
        <v>15</v>
      </c>
      <c r="M5149" s="38" t="s">
        <v>13</v>
      </c>
    </row>
    <row r="5150" spans="1:13" s="39" customFormat="1" ht="12.75" x14ac:dyDescent="0.2">
      <c r="A5150" s="33" t="s">
        <v>4761</v>
      </c>
      <c r="B5150" s="33" t="s">
        <v>585</v>
      </c>
      <c r="C5150" s="34">
        <v>10</v>
      </c>
      <c r="D5150" s="33" t="s">
        <v>93</v>
      </c>
      <c r="E5150" s="33" t="s">
        <v>5349</v>
      </c>
      <c r="F5150" s="35">
        <v>31162200</v>
      </c>
      <c r="G5150" s="33" t="s">
        <v>466</v>
      </c>
      <c r="H5150" s="33">
        <v>4</v>
      </c>
      <c r="I5150" s="33">
        <v>7</v>
      </c>
      <c r="J5150" s="36">
        <v>25</v>
      </c>
      <c r="K5150" s="37">
        <v>372000</v>
      </c>
      <c r="L5150" s="38" t="s">
        <v>15</v>
      </c>
      <c r="M5150" s="38" t="s">
        <v>13</v>
      </c>
    </row>
    <row r="5151" spans="1:13" s="39" customFormat="1" ht="12.75" x14ac:dyDescent="0.2">
      <c r="A5151" s="33" t="s">
        <v>4761</v>
      </c>
      <c r="B5151" s="33" t="s">
        <v>585</v>
      </c>
      <c r="C5151" s="34">
        <v>10</v>
      </c>
      <c r="D5151" s="33" t="s">
        <v>93</v>
      </c>
      <c r="E5151" s="33" t="s">
        <v>5350</v>
      </c>
      <c r="F5151" s="35">
        <v>31162200</v>
      </c>
      <c r="G5151" s="33" t="s">
        <v>466</v>
      </c>
      <c r="H5151" s="33">
        <v>4</v>
      </c>
      <c r="I5151" s="33">
        <v>7</v>
      </c>
      <c r="J5151" s="36">
        <v>25</v>
      </c>
      <c r="K5151" s="37">
        <v>372000</v>
      </c>
      <c r="L5151" s="38" t="s">
        <v>15</v>
      </c>
      <c r="M5151" s="38" t="s">
        <v>13</v>
      </c>
    </row>
    <row r="5152" spans="1:13" s="39" customFormat="1" ht="12.75" x14ac:dyDescent="0.2">
      <c r="A5152" s="33" t="s">
        <v>4761</v>
      </c>
      <c r="B5152" s="33" t="s">
        <v>585</v>
      </c>
      <c r="C5152" s="34">
        <v>10</v>
      </c>
      <c r="D5152" s="33" t="s">
        <v>93</v>
      </c>
      <c r="E5152" s="33" t="s">
        <v>5351</v>
      </c>
      <c r="F5152" s="35">
        <v>31162200</v>
      </c>
      <c r="G5152" s="33" t="s">
        <v>466</v>
      </c>
      <c r="H5152" s="33">
        <v>4</v>
      </c>
      <c r="I5152" s="33">
        <v>7</v>
      </c>
      <c r="J5152" s="36">
        <v>25</v>
      </c>
      <c r="K5152" s="37">
        <v>372000</v>
      </c>
      <c r="L5152" s="38" t="s">
        <v>15</v>
      </c>
      <c r="M5152" s="38" t="s">
        <v>13</v>
      </c>
    </row>
    <row r="5153" spans="1:13" s="39" customFormat="1" ht="12.75" x14ac:dyDescent="0.2">
      <c r="A5153" s="33" t="s">
        <v>4761</v>
      </c>
      <c r="B5153" s="33" t="s">
        <v>585</v>
      </c>
      <c r="C5153" s="34">
        <v>10</v>
      </c>
      <c r="D5153" s="33" t="s">
        <v>93</v>
      </c>
      <c r="E5153" s="33" t="s">
        <v>5352</v>
      </c>
      <c r="F5153" s="35">
        <v>31162200</v>
      </c>
      <c r="G5153" s="33" t="s">
        <v>466</v>
      </c>
      <c r="H5153" s="33">
        <v>4</v>
      </c>
      <c r="I5153" s="33">
        <v>7</v>
      </c>
      <c r="J5153" s="36">
        <v>25</v>
      </c>
      <c r="K5153" s="37">
        <v>372000</v>
      </c>
      <c r="L5153" s="38" t="s">
        <v>15</v>
      </c>
      <c r="M5153" s="38" t="s">
        <v>13</v>
      </c>
    </row>
    <row r="5154" spans="1:13" s="39" customFormat="1" ht="12.75" x14ac:dyDescent="0.2">
      <c r="A5154" s="33" t="s">
        <v>4761</v>
      </c>
      <c r="B5154" s="33" t="s">
        <v>585</v>
      </c>
      <c r="C5154" s="34">
        <v>10</v>
      </c>
      <c r="D5154" s="33" t="s">
        <v>93</v>
      </c>
      <c r="E5154" s="33" t="s">
        <v>5353</v>
      </c>
      <c r="F5154" s="35">
        <v>31162200</v>
      </c>
      <c r="G5154" s="33" t="s">
        <v>466</v>
      </c>
      <c r="H5154" s="33">
        <v>4</v>
      </c>
      <c r="I5154" s="33">
        <v>7</v>
      </c>
      <c r="J5154" s="36">
        <v>25</v>
      </c>
      <c r="K5154" s="37">
        <v>372000</v>
      </c>
      <c r="L5154" s="38" t="s">
        <v>15</v>
      </c>
      <c r="M5154" s="38" t="s">
        <v>13</v>
      </c>
    </row>
    <row r="5155" spans="1:13" s="39" customFormat="1" ht="12.75" x14ac:dyDescent="0.2">
      <c r="A5155" s="33" t="s">
        <v>4761</v>
      </c>
      <c r="B5155" s="33" t="s">
        <v>585</v>
      </c>
      <c r="C5155" s="34">
        <v>10</v>
      </c>
      <c r="D5155" s="33" t="s">
        <v>93</v>
      </c>
      <c r="E5155" s="33" t="s">
        <v>5354</v>
      </c>
      <c r="F5155" s="35">
        <v>31162200</v>
      </c>
      <c r="G5155" s="33" t="s">
        <v>466</v>
      </c>
      <c r="H5155" s="33">
        <v>4</v>
      </c>
      <c r="I5155" s="33">
        <v>7</v>
      </c>
      <c r="J5155" s="36">
        <v>25</v>
      </c>
      <c r="K5155" s="37">
        <v>372000</v>
      </c>
      <c r="L5155" s="38" t="s">
        <v>15</v>
      </c>
      <c r="M5155" s="38" t="s">
        <v>13</v>
      </c>
    </row>
    <row r="5156" spans="1:13" s="39" customFormat="1" ht="12.75" x14ac:dyDescent="0.2">
      <c r="A5156" s="33" t="s">
        <v>4761</v>
      </c>
      <c r="B5156" s="33" t="s">
        <v>585</v>
      </c>
      <c r="C5156" s="34">
        <v>10</v>
      </c>
      <c r="D5156" s="33" t="s">
        <v>93</v>
      </c>
      <c r="E5156" s="33" t="s">
        <v>5355</v>
      </c>
      <c r="F5156" s="35">
        <v>31162200</v>
      </c>
      <c r="G5156" s="33" t="s">
        <v>466</v>
      </c>
      <c r="H5156" s="33">
        <v>4</v>
      </c>
      <c r="I5156" s="33">
        <v>7</v>
      </c>
      <c r="J5156" s="36">
        <v>25</v>
      </c>
      <c r="K5156" s="37">
        <v>372000</v>
      </c>
      <c r="L5156" s="38" t="s">
        <v>15</v>
      </c>
      <c r="M5156" s="38" t="s">
        <v>13</v>
      </c>
    </row>
    <row r="5157" spans="1:13" s="39" customFormat="1" ht="12.75" x14ac:dyDescent="0.2">
      <c r="A5157" s="33" t="s">
        <v>4761</v>
      </c>
      <c r="B5157" s="33" t="s">
        <v>585</v>
      </c>
      <c r="C5157" s="34">
        <v>10</v>
      </c>
      <c r="D5157" s="33" t="s">
        <v>93</v>
      </c>
      <c r="E5157" s="33" t="s">
        <v>5356</v>
      </c>
      <c r="F5157" s="35">
        <v>31162200</v>
      </c>
      <c r="G5157" s="33" t="s">
        <v>466</v>
      </c>
      <c r="H5157" s="33">
        <v>4</v>
      </c>
      <c r="I5157" s="33">
        <v>7</v>
      </c>
      <c r="J5157" s="36">
        <v>25</v>
      </c>
      <c r="K5157" s="37">
        <v>372000</v>
      </c>
      <c r="L5157" s="38" t="s">
        <v>15</v>
      </c>
      <c r="M5157" s="38" t="s">
        <v>13</v>
      </c>
    </row>
    <row r="5158" spans="1:13" s="39" customFormat="1" ht="12.75" x14ac:dyDescent="0.2">
      <c r="A5158" s="33" t="s">
        <v>4761</v>
      </c>
      <c r="B5158" s="33" t="s">
        <v>585</v>
      </c>
      <c r="C5158" s="34">
        <v>10</v>
      </c>
      <c r="D5158" s="33" t="s">
        <v>93</v>
      </c>
      <c r="E5158" s="33" t="s">
        <v>5357</v>
      </c>
      <c r="F5158" s="35">
        <v>31162200</v>
      </c>
      <c r="G5158" s="33" t="s">
        <v>466</v>
      </c>
      <c r="H5158" s="33">
        <v>4</v>
      </c>
      <c r="I5158" s="33">
        <v>7</v>
      </c>
      <c r="J5158" s="36">
        <v>25</v>
      </c>
      <c r="K5158" s="37">
        <v>372000</v>
      </c>
      <c r="L5158" s="38" t="s">
        <v>15</v>
      </c>
      <c r="M5158" s="38" t="s">
        <v>13</v>
      </c>
    </row>
    <row r="5159" spans="1:13" s="39" customFormat="1" ht="12.75" x14ac:dyDescent="0.2">
      <c r="A5159" s="33" t="s">
        <v>4761</v>
      </c>
      <c r="B5159" s="33" t="s">
        <v>585</v>
      </c>
      <c r="C5159" s="34">
        <v>10</v>
      </c>
      <c r="D5159" s="33" t="s">
        <v>93</v>
      </c>
      <c r="E5159" s="33" t="s">
        <v>5358</v>
      </c>
      <c r="F5159" s="35">
        <v>31162200</v>
      </c>
      <c r="G5159" s="33" t="s">
        <v>466</v>
      </c>
      <c r="H5159" s="33">
        <v>4</v>
      </c>
      <c r="I5159" s="33">
        <v>7</v>
      </c>
      <c r="J5159" s="36">
        <v>25</v>
      </c>
      <c r="K5159" s="37">
        <v>372000</v>
      </c>
      <c r="L5159" s="38" t="s">
        <v>15</v>
      </c>
      <c r="M5159" s="38" t="s">
        <v>13</v>
      </c>
    </row>
    <row r="5160" spans="1:13" s="39" customFormat="1" ht="12.75" x14ac:dyDescent="0.2">
      <c r="A5160" s="33" t="s">
        <v>4761</v>
      </c>
      <c r="B5160" s="33" t="s">
        <v>585</v>
      </c>
      <c r="C5160" s="34">
        <v>10</v>
      </c>
      <c r="D5160" s="33" t="s">
        <v>93</v>
      </c>
      <c r="E5160" s="33" t="s">
        <v>5359</v>
      </c>
      <c r="F5160" s="35">
        <v>31162200</v>
      </c>
      <c r="G5160" s="33" t="s">
        <v>466</v>
      </c>
      <c r="H5160" s="33">
        <v>4</v>
      </c>
      <c r="I5160" s="33">
        <v>7</v>
      </c>
      <c r="J5160" s="36">
        <v>25</v>
      </c>
      <c r="K5160" s="37">
        <v>372000</v>
      </c>
      <c r="L5160" s="38" t="s">
        <v>15</v>
      </c>
      <c r="M5160" s="38" t="s">
        <v>13</v>
      </c>
    </row>
    <row r="5161" spans="1:13" s="39" customFormat="1" ht="12.75" x14ac:dyDescent="0.2">
      <c r="A5161" s="33" t="s">
        <v>4761</v>
      </c>
      <c r="B5161" s="33" t="s">
        <v>585</v>
      </c>
      <c r="C5161" s="34">
        <v>10</v>
      </c>
      <c r="D5161" s="33" t="s">
        <v>93</v>
      </c>
      <c r="E5161" s="33" t="s">
        <v>5360</v>
      </c>
      <c r="F5161" s="35">
        <v>31162200</v>
      </c>
      <c r="G5161" s="33" t="s">
        <v>466</v>
      </c>
      <c r="H5161" s="33">
        <v>4</v>
      </c>
      <c r="I5161" s="33">
        <v>7</v>
      </c>
      <c r="J5161" s="36">
        <v>25</v>
      </c>
      <c r="K5161" s="37">
        <v>372000</v>
      </c>
      <c r="L5161" s="38" t="s">
        <v>15</v>
      </c>
      <c r="M5161" s="38" t="s">
        <v>13</v>
      </c>
    </row>
    <row r="5162" spans="1:13" s="39" customFormat="1" ht="12.75" x14ac:dyDescent="0.2">
      <c r="A5162" s="33" t="s">
        <v>4761</v>
      </c>
      <c r="B5162" s="33" t="s">
        <v>585</v>
      </c>
      <c r="C5162" s="34">
        <v>10</v>
      </c>
      <c r="D5162" s="33" t="s">
        <v>93</v>
      </c>
      <c r="E5162" s="33" t="s">
        <v>5361</v>
      </c>
      <c r="F5162" s="35">
        <v>31162200</v>
      </c>
      <c r="G5162" s="33" t="s">
        <v>466</v>
      </c>
      <c r="H5162" s="33">
        <v>4</v>
      </c>
      <c r="I5162" s="33">
        <v>7</v>
      </c>
      <c r="J5162" s="36">
        <v>25</v>
      </c>
      <c r="K5162" s="37">
        <v>372000</v>
      </c>
      <c r="L5162" s="38" t="s">
        <v>15</v>
      </c>
      <c r="M5162" s="38" t="s">
        <v>13</v>
      </c>
    </row>
    <row r="5163" spans="1:13" s="39" customFormat="1" ht="12.75" x14ac:dyDescent="0.2">
      <c r="A5163" s="33" t="s">
        <v>4761</v>
      </c>
      <c r="B5163" s="33" t="s">
        <v>585</v>
      </c>
      <c r="C5163" s="34">
        <v>10</v>
      </c>
      <c r="D5163" s="33" t="s">
        <v>93</v>
      </c>
      <c r="E5163" s="33" t="s">
        <v>5362</v>
      </c>
      <c r="F5163" s="35">
        <v>31162200</v>
      </c>
      <c r="G5163" s="33" t="s">
        <v>466</v>
      </c>
      <c r="H5163" s="33">
        <v>4</v>
      </c>
      <c r="I5163" s="33">
        <v>7</v>
      </c>
      <c r="J5163" s="36">
        <v>25</v>
      </c>
      <c r="K5163" s="37">
        <v>372000</v>
      </c>
      <c r="L5163" s="38" t="s">
        <v>15</v>
      </c>
      <c r="M5163" s="38" t="s">
        <v>13</v>
      </c>
    </row>
    <row r="5164" spans="1:13" s="39" customFormat="1" ht="12.75" x14ac:dyDescent="0.2">
      <c r="A5164" s="33" t="s">
        <v>4761</v>
      </c>
      <c r="B5164" s="33" t="s">
        <v>585</v>
      </c>
      <c r="C5164" s="34">
        <v>10</v>
      </c>
      <c r="D5164" s="33" t="s">
        <v>93</v>
      </c>
      <c r="E5164" s="33" t="s">
        <v>5363</v>
      </c>
      <c r="F5164" s="35">
        <v>31162200</v>
      </c>
      <c r="G5164" s="33" t="s">
        <v>466</v>
      </c>
      <c r="H5164" s="33">
        <v>4</v>
      </c>
      <c r="I5164" s="33">
        <v>7</v>
      </c>
      <c r="J5164" s="36">
        <v>25</v>
      </c>
      <c r="K5164" s="37">
        <v>372000</v>
      </c>
      <c r="L5164" s="38" t="s">
        <v>15</v>
      </c>
      <c r="M5164" s="38" t="s">
        <v>13</v>
      </c>
    </row>
    <row r="5165" spans="1:13" s="39" customFormat="1" ht="12.75" x14ac:dyDescent="0.2">
      <c r="A5165" s="33" t="s">
        <v>4761</v>
      </c>
      <c r="B5165" s="33" t="s">
        <v>585</v>
      </c>
      <c r="C5165" s="34">
        <v>10</v>
      </c>
      <c r="D5165" s="33" t="s">
        <v>93</v>
      </c>
      <c r="E5165" s="33" t="s">
        <v>5364</v>
      </c>
      <c r="F5165" s="35">
        <v>31162200</v>
      </c>
      <c r="G5165" s="33" t="s">
        <v>466</v>
      </c>
      <c r="H5165" s="33">
        <v>4</v>
      </c>
      <c r="I5165" s="33">
        <v>7</v>
      </c>
      <c r="J5165" s="36">
        <v>25</v>
      </c>
      <c r="K5165" s="37">
        <v>372000</v>
      </c>
      <c r="L5165" s="38" t="s">
        <v>15</v>
      </c>
      <c r="M5165" s="38" t="s">
        <v>13</v>
      </c>
    </row>
    <row r="5166" spans="1:13" s="39" customFormat="1" ht="12.75" x14ac:dyDescent="0.2">
      <c r="A5166" s="33" t="s">
        <v>4761</v>
      </c>
      <c r="B5166" s="33" t="s">
        <v>585</v>
      </c>
      <c r="C5166" s="34">
        <v>10</v>
      </c>
      <c r="D5166" s="33" t="s">
        <v>93</v>
      </c>
      <c r="E5166" s="33" t="s">
        <v>5365</v>
      </c>
      <c r="F5166" s="35">
        <v>31162200</v>
      </c>
      <c r="G5166" s="33" t="s">
        <v>466</v>
      </c>
      <c r="H5166" s="33">
        <v>4</v>
      </c>
      <c r="I5166" s="33">
        <v>7</v>
      </c>
      <c r="J5166" s="36">
        <v>25</v>
      </c>
      <c r="K5166" s="37">
        <v>372000</v>
      </c>
      <c r="L5166" s="38" t="s">
        <v>15</v>
      </c>
      <c r="M5166" s="38" t="s">
        <v>13</v>
      </c>
    </row>
    <row r="5167" spans="1:13" s="39" customFormat="1" ht="12.75" x14ac:dyDescent="0.2">
      <c r="A5167" s="33" t="s">
        <v>4761</v>
      </c>
      <c r="B5167" s="33" t="s">
        <v>585</v>
      </c>
      <c r="C5167" s="34">
        <v>10</v>
      </c>
      <c r="D5167" s="33" t="s">
        <v>93</v>
      </c>
      <c r="E5167" s="33" t="s">
        <v>5366</v>
      </c>
      <c r="F5167" s="35">
        <v>31162200</v>
      </c>
      <c r="G5167" s="33" t="s">
        <v>466</v>
      </c>
      <c r="H5167" s="33">
        <v>4</v>
      </c>
      <c r="I5167" s="33">
        <v>7</v>
      </c>
      <c r="J5167" s="36">
        <v>25</v>
      </c>
      <c r="K5167" s="37">
        <v>372000</v>
      </c>
      <c r="L5167" s="38" t="s">
        <v>15</v>
      </c>
      <c r="M5167" s="38" t="s">
        <v>13</v>
      </c>
    </row>
    <row r="5168" spans="1:13" s="39" customFormat="1" ht="12.75" x14ac:dyDescent="0.2">
      <c r="A5168" s="33" t="s">
        <v>4761</v>
      </c>
      <c r="B5168" s="33" t="s">
        <v>585</v>
      </c>
      <c r="C5168" s="34">
        <v>10</v>
      </c>
      <c r="D5168" s="33" t="s">
        <v>93</v>
      </c>
      <c r="E5168" s="33" t="s">
        <v>5367</v>
      </c>
      <c r="F5168" s="35">
        <v>31162200</v>
      </c>
      <c r="G5168" s="33" t="s">
        <v>466</v>
      </c>
      <c r="H5168" s="33">
        <v>4</v>
      </c>
      <c r="I5168" s="33">
        <v>7</v>
      </c>
      <c r="J5168" s="36">
        <v>25</v>
      </c>
      <c r="K5168" s="37">
        <v>372000</v>
      </c>
      <c r="L5168" s="38" t="s">
        <v>15</v>
      </c>
      <c r="M5168" s="38" t="s">
        <v>13</v>
      </c>
    </row>
    <row r="5169" spans="1:13" s="39" customFormat="1" ht="12.75" x14ac:dyDescent="0.2">
      <c r="A5169" s="33" t="s">
        <v>4761</v>
      </c>
      <c r="B5169" s="33" t="s">
        <v>585</v>
      </c>
      <c r="C5169" s="34">
        <v>10</v>
      </c>
      <c r="D5169" s="33" t="s">
        <v>93</v>
      </c>
      <c r="E5169" s="33" t="s">
        <v>5368</v>
      </c>
      <c r="F5169" s="35">
        <v>31162200</v>
      </c>
      <c r="G5169" s="33" t="s">
        <v>466</v>
      </c>
      <c r="H5169" s="33">
        <v>4</v>
      </c>
      <c r="I5169" s="33">
        <v>7</v>
      </c>
      <c r="J5169" s="36">
        <v>25</v>
      </c>
      <c r="K5169" s="37">
        <v>372000</v>
      </c>
      <c r="L5169" s="38" t="s">
        <v>15</v>
      </c>
      <c r="M5169" s="38" t="s">
        <v>13</v>
      </c>
    </row>
    <row r="5170" spans="1:13" s="39" customFormat="1" ht="12.75" x14ac:dyDescent="0.2">
      <c r="A5170" s="33" t="s">
        <v>4761</v>
      </c>
      <c r="B5170" s="33" t="s">
        <v>585</v>
      </c>
      <c r="C5170" s="34">
        <v>10</v>
      </c>
      <c r="D5170" s="33" t="s">
        <v>93</v>
      </c>
      <c r="E5170" s="33" t="s">
        <v>5369</v>
      </c>
      <c r="F5170" s="35">
        <v>31162200</v>
      </c>
      <c r="G5170" s="33" t="s">
        <v>466</v>
      </c>
      <c r="H5170" s="33">
        <v>4</v>
      </c>
      <c r="I5170" s="33">
        <v>7</v>
      </c>
      <c r="J5170" s="36">
        <v>25</v>
      </c>
      <c r="K5170" s="37">
        <v>372000</v>
      </c>
      <c r="L5170" s="38" t="s">
        <v>15</v>
      </c>
      <c r="M5170" s="38" t="s">
        <v>13</v>
      </c>
    </row>
    <row r="5171" spans="1:13" s="39" customFormat="1" ht="12.75" x14ac:dyDescent="0.2">
      <c r="A5171" s="33" t="s">
        <v>4761</v>
      </c>
      <c r="B5171" s="33" t="s">
        <v>585</v>
      </c>
      <c r="C5171" s="34">
        <v>10</v>
      </c>
      <c r="D5171" s="33" t="s">
        <v>93</v>
      </c>
      <c r="E5171" s="33" t="s">
        <v>5370</v>
      </c>
      <c r="F5171" s="35">
        <v>31162200</v>
      </c>
      <c r="G5171" s="33" t="s">
        <v>466</v>
      </c>
      <c r="H5171" s="33">
        <v>4</v>
      </c>
      <c r="I5171" s="33">
        <v>7</v>
      </c>
      <c r="J5171" s="36">
        <v>25</v>
      </c>
      <c r="K5171" s="37">
        <v>372000</v>
      </c>
      <c r="L5171" s="38" t="s">
        <v>15</v>
      </c>
      <c r="M5171" s="38" t="s">
        <v>13</v>
      </c>
    </row>
    <row r="5172" spans="1:13" s="39" customFormat="1" ht="12.75" x14ac:dyDescent="0.2">
      <c r="A5172" s="33" t="s">
        <v>4761</v>
      </c>
      <c r="B5172" s="33" t="s">
        <v>585</v>
      </c>
      <c r="C5172" s="34">
        <v>10</v>
      </c>
      <c r="D5172" s="33" t="s">
        <v>93</v>
      </c>
      <c r="E5172" s="33" t="s">
        <v>5371</v>
      </c>
      <c r="F5172" s="35">
        <v>31162200</v>
      </c>
      <c r="G5172" s="33" t="s">
        <v>466</v>
      </c>
      <c r="H5172" s="33">
        <v>4</v>
      </c>
      <c r="I5172" s="33">
        <v>7</v>
      </c>
      <c r="J5172" s="36">
        <v>25</v>
      </c>
      <c r="K5172" s="37">
        <v>372000</v>
      </c>
      <c r="L5172" s="38" t="s">
        <v>15</v>
      </c>
      <c r="M5172" s="38" t="s">
        <v>13</v>
      </c>
    </row>
    <row r="5173" spans="1:13" s="39" customFormat="1" ht="12.75" x14ac:dyDescent="0.2">
      <c r="A5173" s="33" t="s">
        <v>4761</v>
      </c>
      <c r="B5173" s="33" t="s">
        <v>585</v>
      </c>
      <c r="C5173" s="34">
        <v>10</v>
      </c>
      <c r="D5173" s="33" t="s">
        <v>93</v>
      </c>
      <c r="E5173" s="33" t="s">
        <v>5372</v>
      </c>
      <c r="F5173" s="35">
        <v>31162200</v>
      </c>
      <c r="G5173" s="33" t="s">
        <v>466</v>
      </c>
      <c r="H5173" s="33">
        <v>4</v>
      </c>
      <c r="I5173" s="33">
        <v>7</v>
      </c>
      <c r="J5173" s="36">
        <v>25</v>
      </c>
      <c r="K5173" s="37">
        <v>372000</v>
      </c>
      <c r="L5173" s="38" t="s">
        <v>15</v>
      </c>
      <c r="M5173" s="38" t="s">
        <v>13</v>
      </c>
    </row>
    <row r="5174" spans="1:13" s="39" customFormat="1" ht="12.75" x14ac:dyDescent="0.2">
      <c r="A5174" s="33" t="s">
        <v>4761</v>
      </c>
      <c r="B5174" s="33" t="s">
        <v>585</v>
      </c>
      <c r="C5174" s="34">
        <v>10</v>
      </c>
      <c r="D5174" s="33" t="s">
        <v>93</v>
      </c>
      <c r="E5174" s="33" t="s">
        <v>5373</v>
      </c>
      <c r="F5174" s="35">
        <v>31162200</v>
      </c>
      <c r="G5174" s="33" t="s">
        <v>466</v>
      </c>
      <c r="H5174" s="33">
        <v>4</v>
      </c>
      <c r="I5174" s="33">
        <v>7</v>
      </c>
      <c r="J5174" s="36">
        <v>25</v>
      </c>
      <c r="K5174" s="37">
        <v>372000</v>
      </c>
      <c r="L5174" s="38" t="s">
        <v>15</v>
      </c>
      <c r="M5174" s="38" t="s">
        <v>13</v>
      </c>
    </row>
    <row r="5175" spans="1:13" s="39" customFormat="1" ht="12.75" x14ac:dyDescent="0.2">
      <c r="A5175" s="33" t="s">
        <v>4761</v>
      </c>
      <c r="B5175" s="33" t="s">
        <v>585</v>
      </c>
      <c r="C5175" s="34">
        <v>10</v>
      </c>
      <c r="D5175" s="33" t="s">
        <v>93</v>
      </c>
      <c r="E5175" s="33" t="s">
        <v>5374</v>
      </c>
      <c r="F5175" s="35">
        <v>31162200</v>
      </c>
      <c r="G5175" s="33" t="s">
        <v>466</v>
      </c>
      <c r="H5175" s="33">
        <v>4</v>
      </c>
      <c r="I5175" s="33">
        <v>7</v>
      </c>
      <c r="J5175" s="36">
        <v>25</v>
      </c>
      <c r="K5175" s="37">
        <v>372000</v>
      </c>
      <c r="L5175" s="38" t="s">
        <v>15</v>
      </c>
      <c r="M5175" s="38" t="s">
        <v>13</v>
      </c>
    </row>
    <row r="5176" spans="1:13" s="39" customFormat="1" ht="12.75" x14ac:dyDescent="0.2">
      <c r="A5176" s="33" t="s">
        <v>4761</v>
      </c>
      <c r="B5176" s="33" t="s">
        <v>585</v>
      </c>
      <c r="C5176" s="34">
        <v>10</v>
      </c>
      <c r="D5176" s="33" t="s">
        <v>93</v>
      </c>
      <c r="E5176" s="33" t="s">
        <v>5375</v>
      </c>
      <c r="F5176" s="35">
        <v>31162200</v>
      </c>
      <c r="G5176" s="33" t="s">
        <v>466</v>
      </c>
      <c r="H5176" s="33">
        <v>4</v>
      </c>
      <c r="I5176" s="33">
        <v>7</v>
      </c>
      <c r="J5176" s="36">
        <v>25</v>
      </c>
      <c r="K5176" s="37">
        <v>372000</v>
      </c>
      <c r="L5176" s="38" t="s">
        <v>15</v>
      </c>
      <c r="M5176" s="38" t="s">
        <v>13</v>
      </c>
    </row>
    <row r="5177" spans="1:13" s="39" customFormat="1" ht="12.75" x14ac:dyDescent="0.2">
      <c r="A5177" s="33" t="s">
        <v>4761</v>
      </c>
      <c r="B5177" s="33" t="s">
        <v>585</v>
      </c>
      <c r="C5177" s="34">
        <v>10</v>
      </c>
      <c r="D5177" s="33" t="s">
        <v>93</v>
      </c>
      <c r="E5177" s="33" t="s">
        <v>5376</v>
      </c>
      <c r="F5177" s="35">
        <v>31162200</v>
      </c>
      <c r="G5177" s="33" t="s">
        <v>466</v>
      </c>
      <c r="H5177" s="33">
        <v>4</v>
      </c>
      <c r="I5177" s="33">
        <v>7</v>
      </c>
      <c r="J5177" s="36">
        <v>25</v>
      </c>
      <c r="K5177" s="37">
        <v>372000</v>
      </c>
      <c r="L5177" s="38" t="s">
        <v>15</v>
      </c>
      <c r="M5177" s="38" t="s">
        <v>13</v>
      </c>
    </row>
    <row r="5178" spans="1:13" s="39" customFormat="1" ht="12.75" x14ac:dyDescent="0.2">
      <c r="A5178" s="33" t="s">
        <v>4761</v>
      </c>
      <c r="B5178" s="33" t="s">
        <v>585</v>
      </c>
      <c r="C5178" s="34">
        <v>10</v>
      </c>
      <c r="D5178" s="33" t="s">
        <v>93</v>
      </c>
      <c r="E5178" s="33" t="s">
        <v>5377</v>
      </c>
      <c r="F5178" s="35">
        <v>31162200</v>
      </c>
      <c r="G5178" s="33" t="s">
        <v>466</v>
      </c>
      <c r="H5178" s="33">
        <v>4</v>
      </c>
      <c r="I5178" s="33">
        <v>7</v>
      </c>
      <c r="J5178" s="36">
        <v>25</v>
      </c>
      <c r="K5178" s="37">
        <v>372000</v>
      </c>
      <c r="L5178" s="38" t="s">
        <v>15</v>
      </c>
      <c r="M5178" s="38" t="s">
        <v>13</v>
      </c>
    </row>
    <row r="5179" spans="1:13" s="39" customFormat="1" ht="12.75" x14ac:dyDescent="0.2">
      <c r="A5179" s="33" t="s">
        <v>4761</v>
      </c>
      <c r="B5179" s="33" t="s">
        <v>585</v>
      </c>
      <c r="C5179" s="34">
        <v>10</v>
      </c>
      <c r="D5179" s="33" t="s">
        <v>93</v>
      </c>
      <c r="E5179" s="33" t="s">
        <v>5378</v>
      </c>
      <c r="F5179" s="35">
        <v>31162200</v>
      </c>
      <c r="G5179" s="33" t="s">
        <v>466</v>
      </c>
      <c r="H5179" s="33">
        <v>4</v>
      </c>
      <c r="I5179" s="33">
        <v>7</v>
      </c>
      <c r="J5179" s="36">
        <v>25</v>
      </c>
      <c r="K5179" s="37">
        <v>372000</v>
      </c>
      <c r="L5179" s="38" t="s">
        <v>15</v>
      </c>
      <c r="M5179" s="38" t="s">
        <v>13</v>
      </c>
    </row>
    <row r="5180" spans="1:13" s="39" customFormat="1" ht="12.75" x14ac:dyDescent="0.2">
      <c r="A5180" s="33" t="s">
        <v>4761</v>
      </c>
      <c r="B5180" s="33" t="s">
        <v>585</v>
      </c>
      <c r="C5180" s="34">
        <v>10</v>
      </c>
      <c r="D5180" s="33" t="s">
        <v>93</v>
      </c>
      <c r="E5180" s="33" t="s">
        <v>5379</v>
      </c>
      <c r="F5180" s="35">
        <v>31162200</v>
      </c>
      <c r="G5180" s="33" t="s">
        <v>466</v>
      </c>
      <c r="H5180" s="33">
        <v>4</v>
      </c>
      <c r="I5180" s="33">
        <v>7</v>
      </c>
      <c r="J5180" s="36">
        <v>25</v>
      </c>
      <c r="K5180" s="37">
        <v>372000</v>
      </c>
      <c r="L5180" s="38" t="s">
        <v>15</v>
      </c>
      <c r="M5180" s="38" t="s">
        <v>13</v>
      </c>
    </row>
    <row r="5181" spans="1:13" s="39" customFormat="1" ht="12.75" x14ac:dyDescent="0.2">
      <c r="A5181" s="33" t="s">
        <v>4761</v>
      </c>
      <c r="B5181" s="33" t="s">
        <v>585</v>
      </c>
      <c r="C5181" s="34">
        <v>10</v>
      </c>
      <c r="D5181" s="33" t="s">
        <v>93</v>
      </c>
      <c r="E5181" s="33" t="s">
        <v>5380</v>
      </c>
      <c r="F5181" s="35">
        <v>31162200</v>
      </c>
      <c r="G5181" s="33" t="s">
        <v>466</v>
      </c>
      <c r="H5181" s="33">
        <v>4</v>
      </c>
      <c r="I5181" s="33">
        <v>7</v>
      </c>
      <c r="J5181" s="36">
        <v>25</v>
      </c>
      <c r="K5181" s="37">
        <v>372000</v>
      </c>
      <c r="L5181" s="38" t="s">
        <v>15</v>
      </c>
      <c r="M5181" s="38" t="s">
        <v>13</v>
      </c>
    </row>
    <row r="5182" spans="1:13" s="39" customFormat="1" ht="12.75" x14ac:dyDescent="0.2">
      <c r="A5182" s="33" t="s">
        <v>4761</v>
      </c>
      <c r="B5182" s="33" t="s">
        <v>585</v>
      </c>
      <c r="C5182" s="34">
        <v>10</v>
      </c>
      <c r="D5182" s="33" t="s">
        <v>93</v>
      </c>
      <c r="E5182" s="33" t="s">
        <v>5381</v>
      </c>
      <c r="F5182" s="35">
        <v>31162200</v>
      </c>
      <c r="G5182" s="33" t="s">
        <v>466</v>
      </c>
      <c r="H5182" s="33">
        <v>4</v>
      </c>
      <c r="I5182" s="33">
        <v>7</v>
      </c>
      <c r="J5182" s="36">
        <v>25</v>
      </c>
      <c r="K5182" s="37">
        <v>372000</v>
      </c>
      <c r="L5182" s="38" t="s">
        <v>15</v>
      </c>
      <c r="M5182" s="38" t="s">
        <v>13</v>
      </c>
    </row>
    <row r="5183" spans="1:13" s="39" customFormat="1" ht="12.75" x14ac:dyDescent="0.2">
      <c r="A5183" s="33" t="s">
        <v>4761</v>
      </c>
      <c r="B5183" s="33" t="s">
        <v>585</v>
      </c>
      <c r="C5183" s="34">
        <v>10</v>
      </c>
      <c r="D5183" s="33" t="s">
        <v>93</v>
      </c>
      <c r="E5183" s="33" t="s">
        <v>5382</v>
      </c>
      <c r="F5183" s="35">
        <v>31162200</v>
      </c>
      <c r="G5183" s="33" t="s">
        <v>466</v>
      </c>
      <c r="H5183" s="33">
        <v>4</v>
      </c>
      <c r="I5183" s="33">
        <v>7</v>
      </c>
      <c r="J5183" s="36">
        <v>25</v>
      </c>
      <c r="K5183" s="37">
        <v>372000</v>
      </c>
      <c r="L5183" s="38" t="s">
        <v>15</v>
      </c>
      <c r="M5183" s="38" t="s">
        <v>13</v>
      </c>
    </row>
    <row r="5184" spans="1:13" s="39" customFormat="1" ht="12.75" x14ac:dyDescent="0.2">
      <c r="A5184" s="33" t="s">
        <v>4761</v>
      </c>
      <c r="B5184" s="33" t="s">
        <v>585</v>
      </c>
      <c r="C5184" s="34">
        <v>10</v>
      </c>
      <c r="D5184" s="33" t="s">
        <v>93</v>
      </c>
      <c r="E5184" s="33" t="s">
        <v>5383</v>
      </c>
      <c r="F5184" s="35">
        <v>31162200</v>
      </c>
      <c r="G5184" s="33" t="s">
        <v>466</v>
      </c>
      <c r="H5184" s="33">
        <v>4</v>
      </c>
      <c r="I5184" s="33">
        <v>7</v>
      </c>
      <c r="J5184" s="36">
        <v>25</v>
      </c>
      <c r="K5184" s="37">
        <v>372000</v>
      </c>
      <c r="L5184" s="38" t="s">
        <v>15</v>
      </c>
      <c r="M5184" s="38" t="s">
        <v>13</v>
      </c>
    </row>
    <row r="5185" spans="1:13" s="39" customFormat="1" ht="12.75" x14ac:dyDescent="0.2">
      <c r="A5185" s="33" t="s">
        <v>4761</v>
      </c>
      <c r="B5185" s="33" t="s">
        <v>585</v>
      </c>
      <c r="C5185" s="34">
        <v>10</v>
      </c>
      <c r="D5185" s="33" t="s">
        <v>93</v>
      </c>
      <c r="E5185" s="33" t="s">
        <v>5384</v>
      </c>
      <c r="F5185" s="35">
        <v>31162200</v>
      </c>
      <c r="G5185" s="33" t="s">
        <v>466</v>
      </c>
      <c r="H5185" s="33">
        <v>4</v>
      </c>
      <c r="I5185" s="33">
        <v>7</v>
      </c>
      <c r="J5185" s="36">
        <v>25</v>
      </c>
      <c r="K5185" s="37">
        <v>372000</v>
      </c>
      <c r="L5185" s="38" t="s">
        <v>15</v>
      </c>
      <c r="M5185" s="38" t="s">
        <v>13</v>
      </c>
    </row>
    <row r="5186" spans="1:13" s="39" customFormat="1" ht="12.75" x14ac:dyDescent="0.2">
      <c r="A5186" s="33" t="s">
        <v>4761</v>
      </c>
      <c r="B5186" s="33" t="s">
        <v>585</v>
      </c>
      <c r="C5186" s="34">
        <v>10</v>
      </c>
      <c r="D5186" s="33" t="s">
        <v>93</v>
      </c>
      <c r="E5186" s="33" t="s">
        <v>5385</v>
      </c>
      <c r="F5186" s="35">
        <v>31162200</v>
      </c>
      <c r="G5186" s="33" t="s">
        <v>466</v>
      </c>
      <c r="H5186" s="33">
        <v>4</v>
      </c>
      <c r="I5186" s="33">
        <v>7</v>
      </c>
      <c r="J5186" s="36">
        <v>25</v>
      </c>
      <c r="K5186" s="37">
        <v>372000</v>
      </c>
      <c r="L5186" s="38" t="s">
        <v>15</v>
      </c>
      <c r="M5186" s="38" t="s">
        <v>13</v>
      </c>
    </row>
    <row r="5187" spans="1:13" s="39" customFormat="1" ht="12.75" x14ac:dyDescent="0.2">
      <c r="A5187" s="33" t="s">
        <v>4761</v>
      </c>
      <c r="B5187" s="33" t="s">
        <v>585</v>
      </c>
      <c r="C5187" s="34">
        <v>10</v>
      </c>
      <c r="D5187" s="33" t="s">
        <v>93</v>
      </c>
      <c r="E5187" s="33" t="s">
        <v>5386</v>
      </c>
      <c r="F5187" s="35">
        <v>31162200</v>
      </c>
      <c r="G5187" s="33" t="s">
        <v>466</v>
      </c>
      <c r="H5187" s="33">
        <v>4</v>
      </c>
      <c r="I5187" s="33">
        <v>7</v>
      </c>
      <c r="J5187" s="36">
        <v>25</v>
      </c>
      <c r="K5187" s="37">
        <v>372000</v>
      </c>
      <c r="L5187" s="38" t="s">
        <v>15</v>
      </c>
      <c r="M5187" s="38" t="s">
        <v>13</v>
      </c>
    </row>
    <row r="5188" spans="1:13" s="39" customFormat="1" ht="12.75" x14ac:dyDescent="0.2">
      <c r="A5188" s="33" t="s">
        <v>4761</v>
      </c>
      <c r="B5188" s="33" t="s">
        <v>585</v>
      </c>
      <c r="C5188" s="34">
        <v>10</v>
      </c>
      <c r="D5188" s="33" t="s">
        <v>93</v>
      </c>
      <c r="E5188" s="33" t="s">
        <v>5387</v>
      </c>
      <c r="F5188" s="35">
        <v>31162200</v>
      </c>
      <c r="G5188" s="33" t="s">
        <v>466</v>
      </c>
      <c r="H5188" s="33">
        <v>4</v>
      </c>
      <c r="I5188" s="33">
        <v>7</v>
      </c>
      <c r="J5188" s="36">
        <v>25</v>
      </c>
      <c r="K5188" s="37">
        <v>372000</v>
      </c>
      <c r="L5188" s="38" t="s">
        <v>15</v>
      </c>
      <c r="M5188" s="38" t="s">
        <v>13</v>
      </c>
    </row>
    <row r="5189" spans="1:13" s="39" customFormat="1" ht="12.75" x14ac:dyDescent="0.2">
      <c r="A5189" s="33" t="s">
        <v>4761</v>
      </c>
      <c r="B5189" s="33" t="s">
        <v>585</v>
      </c>
      <c r="C5189" s="34">
        <v>10</v>
      </c>
      <c r="D5189" s="33" t="s">
        <v>93</v>
      </c>
      <c r="E5189" s="33" t="s">
        <v>5388</v>
      </c>
      <c r="F5189" s="35">
        <v>31162200</v>
      </c>
      <c r="G5189" s="33" t="s">
        <v>466</v>
      </c>
      <c r="H5189" s="33">
        <v>4</v>
      </c>
      <c r="I5189" s="33">
        <v>7</v>
      </c>
      <c r="J5189" s="36">
        <v>25</v>
      </c>
      <c r="K5189" s="37">
        <v>372000</v>
      </c>
      <c r="L5189" s="38" t="s">
        <v>15</v>
      </c>
      <c r="M5189" s="38" t="s">
        <v>13</v>
      </c>
    </row>
    <row r="5190" spans="1:13" s="39" customFormat="1" ht="12.75" x14ac:dyDescent="0.2">
      <c r="A5190" s="33" t="s">
        <v>4761</v>
      </c>
      <c r="B5190" s="33" t="s">
        <v>585</v>
      </c>
      <c r="C5190" s="34">
        <v>10</v>
      </c>
      <c r="D5190" s="33" t="s">
        <v>93</v>
      </c>
      <c r="E5190" s="33" t="s">
        <v>5389</v>
      </c>
      <c r="F5190" s="35">
        <v>31162200</v>
      </c>
      <c r="G5190" s="33" t="s">
        <v>466</v>
      </c>
      <c r="H5190" s="33">
        <v>4</v>
      </c>
      <c r="I5190" s="33">
        <v>7</v>
      </c>
      <c r="J5190" s="36">
        <v>25</v>
      </c>
      <c r="K5190" s="37">
        <v>372000</v>
      </c>
      <c r="L5190" s="38" t="s">
        <v>15</v>
      </c>
      <c r="M5190" s="38" t="s">
        <v>13</v>
      </c>
    </row>
    <row r="5191" spans="1:13" s="39" customFormat="1" ht="12.75" x14ac:dyDescent="0.2">
      <c r="A5191" s="33" t="s">
        <v>4761</v>
      </c>
      <c r="B5191" s="33" t="s">
        <v>585</v>
      </c>
      <c r="C5191" s="34">
        <v>10</v>
      </c>
      <c r="D5191" s="33" t="s">
        <v>93</v>
      </c>
      <c r="E5191" s="33" t="s">
        <v>5390</v>
      </c>
      <c r="F5191" s="35">
        <v>31162200</v>
      </c>
      <c r="G5191" s="33" t="s">
        <v>466</v>
      </c>
      <c r="H5191" s="33">
        <v>4</v>
      </c>
      <c r="I5191" s="33">
        <v>7</v>
      </c>
      <c r="J5191" s="36">
        <v>25</v>
      </c>
      <c r="K5191" s="37">
        <v>372000</v>
      </c>
      <c r="L5191" s="38" t="s">
        <v>15</v>
      </c>
      <c r="M5191" s="38" t="s">
        <v>13</v>
      </c>
    </row>
    <row r="5192" spans="1:13" s="39" customFormat="1" ht="12.75" x14ac:dyDescent="0.2">
      <c r="A5192" s="33" t="s">
        <v>4761</v>
      </c>
      <c r="B5192" s="33" t="s">
        <v>585</v>
      </c>
      <c r="C5192" s="34">
        <v>10</v>
      </c>
      <c r="D5192" s="33" t="s">
        <v>93</v>
      </c>
      <c r="E5192" s="33" t="s">
        <v>5391</v>
      </c>
      <c r="F5192" s="35">
        <v>31162200</v>
      </c>
      <c r="G5192" s="33" t="s">
        <v>466</v>
      </c>
      <c r="H5192" s="33">
        <v>4</v>
      </c>
      <c r="I5192" s="33">
        <v>7</v>
      </c>
      <c r="J5192" s="36">
        <v>25</v>
      </c>
      <c r="K5192" s="37">
        <v>372000</v>
      </c>
      <c r="L5192" s="38" t="s">
        <v>15</v>
      </c>
      <c r="M5192" s="38" t="s">
        <v>13</v>
      </c>
    </row>
    <row r="5193" spans="1:13" s="39" customFormat="1" ht="12.75" x14ac:dyDescent="0.2">
      <c r="A5193" s="33" t="s">
        <v>4761</v>
      </c>
      <c r="B5193" s="33" t="s">
        <v>585</v>
      </c>
      <c r="C5193" s="34">
        <v>10</v>
      </c>
      <c r="D5193" s="33" t="s">
        <v>93</v>
      </c>
      <c r="E5193" s="33" t="s">
        <v>5392</v>
      </c>
      <c r="F5193" s="35">
        <v>31162200</v>
      </c>
      <c r="G5193" s="33" t="s">
        <v>466</v>
      </c>
      <c r="H5193" s="33">
        <v>4</v>
      </c>
      <c r="I5193" s="33">
        <v>7</v>
      </c>
      <c r="J5193" s="36">
        <v>25</v>
      </c>
      <c r="K5193" s="37">
        <v>372000</v>
      </c>
      <c r="L5193" s="38" t="s">
        <v>15</v>
      </c>
      <c r="M5193" s="38" t="s">
        <v>13</v>
      </c>
    </row>
    <row r="5194" spans="1:13" s="39" customFormat="1" ht="12.75" x14ac:dyDescent="0.2">
      <c r="A5194" s="33" t="s">
        <v>4761</v>
      </c>
      <c r="B5194" s="33" t="s">
        <v>585</v>
      </c>
      <c r="C5194" s="34">
        <v>10</v>
      </c>
      <c r="D5194" s="33" t="s">
        <v>93</v>
      </c>
      <c r="E5194" s="33" t="s">
        <v>5393</v>
      </c>
      <c r="F5194" s="35">
        <v>31162200</v>
      </c>
      <c r="G5194" s="33" t="s">
        <v>466</v>
      </c>
      <c r="H5194" s="33">
        <v>4</v>
      </c>
      <c r="I5194" s="33">
        <v>7</v>
      </c>
      <c r="J5194" s="36">
        <v>25</v>
      </c>
      <c r="K5194" s="37">
        <v>372000</v>
      </c>
      <c r="L5194" s="38" t="s">
        <v>15</v>
      </c>
      <c r="M5194" s="38" t="s">
        <v>13</v>
      </c>
    </row>
    <row r="5195" spans="1:13" s="39" customFormat="1" ht="12.75" x14ac:dyDescent="0.2">
      <c r="A5195" s="33" t="s">
        <v>4761</v>
      </c>
      <c r="B5195" s="33" t="s">
        <v>585</v>
      </c>
      <c r="C5195" s="34">
        <v>10</v>
      </c>
      <c r="D5195" s="33" t="s">
        <v>93</v>
      </c>
      <c r="E5195" s="33" t="s">
        <v>5394</v>
      </c>
      <c r="F5195" s="35">
        <v>31162200</v>
      </c>
      <c r="G5195" s="33" t="s">
        <v>466</v>
      </c>
      <c r="H5195" s="33">
        <v>4</v>
      </c>
      <c r="I5195" s="33">
        <v>7</v>
      </c>
      <c r="J5195" s="36">
        <v>25</v>
      </c>
      <c r="K5195" s="37">
        <v>930000</v>
      </c>
      <c r="L5195" s="38" t="s">
        <v>15</v>
      </c>
      <c r="M5195" s="38" t="s">
        <v>13</v>
      </c>
    </row>
    <row r="5196" spans="1:13" s="39" customFormat="1" ht="12.75" x14ac:dyDescent="0.2">
      <c r="A5196" s="33" t="s">
        <v>4761</v>
      </c>
      <c r="B5196" s="33" t="s">
        <v>585</v>
      </c>
      <c r="C5196" s="34">
        <v>10</v>
      </c>
      <c r="D5196" s="33" t="s">
        <v>93</v>
      </c>
      <c r="E5196" s="33" t="s">
        <v>5395</v>
      </c>
      <c r="F5196" s="35">
        <v>31162200</v>
      </c>
      <c r="G5196" s="33" t="s">
        <v>466</v>
      </c>
      <c r="H5196" s="33">
        <v>4</v>
      </c>
      <c r="I5196" s="33">
        <v>7</v>
      </c>
      <c r="J5196" s="36">
        <v>25</v>
      </c>
      <c r="K5196" s="37">
        <v>930000</v>
      </c>
      <c r="L5196" s="38" t="s">
        <v>15</v>
      </c>
      <c r="M5196" s="38" t="s">
        <v>13</v>
      </c>
    </row>
    <row r="5197" spans="1:13" s="39" customFormat="1" ht="12.75" x14ac:dyDescent="0.2">
      <c r="A5197" s="33" t="s">
        <v>4761</v>
      </c>
      <c r="B5197" s="33" t="s">
        <v>585</v>
      </c>
      <c r="C5197" s="34">
        <v>10</v>
      </c>
      <c r="D5197" s="33" t="s">
        <v>93</v>
      </c>
      <c r="E5197" s="33" t="s">
        <v>5396</v>
      </c>
      <c r="F5197" s="35">
        <v>31162200</v>
      </c>
      <c r="G5197" s="33" t="s">
        <v>466</v>
      </c>
      <c r="H5197" s="33">
        <v>4</v>
      </c>
      <c r="I5197" s="33">
        <v>7</v>
      </c>
      <c r="J5197" s="36">
        <v>25</v>
      </c>
      <c r="K5197" s="37">
        <v>930000</v>
      </c>
      <c r="L5197" s="38" t="s">
        <v>15</v>
      </c>
      <c r="M5197" s="38" t="s">
        <v>13</v>
      </c>
    </row>
    <row r="5198" spans="1:13" s="39" customFormat="1" ht="12.75" x14ac:dyDescent="0.2">
      <c r="A5198" s="33" t="s">
        <v>4761</v>
      </c>
      <c r="B5198" s="33" t="s">
        <v>585</v>
      </c>
      <c r="C5198" s="34">
        <v>10</v>
      </c>
      <c r="D5198" s="33" t="s">
        <v>93</v>
      </c>
      <c r="E5198" s="33" t="s">
        <v>5397</v>
      </c>
      <c r="F5198" s="35">
        <v>31162200</v>
      </c>
      <c r="G5198" s="33" t="s">
        <v>466</v>
      </c>
      <c r="H5198" s="33">
        <v>4</v>
      </c>
      <c r="I5198" s="33">
        <v>7</v>
      </c>
      <c r="J5198" s="36">
        <v>25</v>
      </c>
      <c r="K5198" s="37">
        <v>372000</v>
      </c>
      <c r="L5198" s="38" t="s">
        <v>15</v>
      </c>
      <c r="M5198" s="38" t="s">
        <v>13</v>
      </c>
    </row>
    <row r="5199" spans="1:13" s="39" customFormat="1" ht="12.75" x14ac:dyDescent="0.2">
      <c r="A5199" s="33" t="s">
        <v>4761</v>
      </c>
      <c r="B5199" s="33" t="s">
        <v>585</v>
      </c>
      <c r="C5199" s="34">
        <v>10</v>
      </c>
      <c r="D5199" s="33" t="s">
        <v>93</v>
      </c>
      <c r="E5199" s="33" t="s">
        <v>5398</v>
      </c>
      <c r="F5199" s="35">
        <v>31162200</v>
      </c>
      <c r="G5199" s="33" t="s">
        <v>466</v>
      </c>
      <c r="H5199" s="33">
        <v>4</v>
      </c>
      <c r="I5199" s="33">
        <v>7</v>
      </c>
      <c r="J5199" s="36">
        <v>25</v>
      </c>
      <c r="K5199" s="37">
        <v>372000</v>
      </c>
      <c r="L5199" s="38" t="s">
        <v>15</v>
      </c>
      <c r="M5199" s="38" t="s">
        <v>13</v>
      </c>
    </row>
    <row r="5200" spans="1:13" s="39" customFormat="1" ht="12.75" x14ac:dyDescent="0.2">
      <c r="A5200" s="33" t="s">
        <v>4761</v>
      </c>
      <c r="B5200" s="33" t="s">
        <v>585</v>
      </c>
      <c r="C5200" s="34">
        <v>10</v>
      </c>
      <c r="D5200" s="33" t="s">
        <v>93</v>
      </c>
      <c r="E5200" s="33" t="s">
        <v>5399</v>
      </c>
      <c r="F5200" s="35">
        <v>31162200</v>
      </c>
      <c r="G5200" s="33" t="s">
        <v>466</v>
      </c>
      <c r="H5200" s="33">
        <v>4</v>
      </c>
      <c r="I5200" s="33">
        <v>7</v>
      </c>
      <c r="J5200" s="36">
        <v>25</v>
      </c>
      <c r="K5200" s="37">
        <v>372000</v>
      </c>
      <c r="L5200" s="38" t="s">
        <v>15</v>
      </c>
      <c r="M5200" s="38" t="s">
        <v>13</v>
      </c>
    </row>
    <row r="5201" spans="1:13" s="39" customFormat="1" ht="12.75" x14ac:dyDescent="0.2">
      <c r="A5201" s="33" t="s">
        <v>4761</v>
      </c>
      <c r="B5201" s="33" t="s">
        <v>585</v>
      </c>
      <c r="C5201" s="34">
        <v>10</v>
      </c>
      <c r="D5201" s="33" t="s">
        <v>93</v>
      </c>
      <c r="E5201" s="33" t="s">
        <v>5400</v>
      </c>
      <c r="F5201" s="35">
        <v>31162200</v>
      </c>
      <c r="G5201" s="33" t="s">
        <v>466</v>
      </c>
      <c r="H5201" s="33">
        <v>4</v>
      </c>
      <c r="I5201" s="33">
        <v>7</v>
      </c>
      <c r="J5201" s="36">
        <v>25</v>
      </c>
      <c r="K5201" s="37">
        <v>372000</v>
      </c>
      <c r="L5201" s="38" t="s">
        <v>15</v>
      </c>
      <c r="M5201" s="38" t="s">
        <v>13</v>
      </c>
    </row>
    <row r="5202" spans="1:13" s="39" customFormat="1" ht="12.75" x14ac:dyDescent="0.2">
      <c r="A5202" s="33" t="s">
        <v>4761</v>
      </c>
      <c r="B5202" s="33" t="s">
        <v>585</v>
      </c>
      <c r="C5202" s="34">
        <v>10</v>
      </c>
      <c r="D5202" s="33" t="s">
        <v>93</v>
      </c>
      <c r="E5202" s="33" t="s">
        <v>5401</v>
      </c>
      <c r="F5202" s="35">
        <v>31162200</v>
      </c>
      <c r="G5202" s="33" t="s">
        <v>466</v>
      </c>
      <c r="H5202" s="33">
        <v>4</v>
      </c>
      <c r="I5202" s="33">
        <v>7</v>
      </c>
      <c r="J5202" s="36">
        <v>25</v>
      </c>
      <c r="K5202" s="37">
        <v>372000</v>
      </c>
      <c r="L5202" s="38" t="s">
        <v>15</v>
      </c>
      <c r="M5202" s="38" t="s">
        <v>13</v>
      </c>
    </row>
    <row r="5203" spans="1:13" s="39" customFormat="1" ht="12.75" x14ac:dyDescent="0.2">
      <c r="A5203" s="33" t="s">
        <v>4761</v>
      </c>
      <c r="B5203" s="33" t="s">
        <v>585</v>
      </c>
      <c r="C5203" s="34">
        <v>10</v>
      </c>
      <c r="D5203" s="33" t="s">
        <v>93</v>
      </c>
      <c r="E5203" s="33" t="s">
        <v>5402</v>
      </c>
      <c r="F5203" s="35">
        <v>31162200</v>
      </c>
      <c r="G5203" s="33" t="s">
        <v>466</v>
      </c>
      <c r="H5203" s="33">
        <v>4</v>
      </c>
      <c r="I5203" s="33">
        <v>7</v>
      </c>
      <c r="J5203" s="36">
        <v>25</v>
      </c>
      <c r="K5203" s="37">
        <v>372000</v>
      </c>
      <c r="L5203" s="38" t="s">
        <v>15</v>
      </c>
      <c r="M5203" s="38" t="s">
        <v>13</v>
      </c>
    </row>
    <row r="5204" spans="1:13" s="39" customFormat="1" ht="12.75" x14ac:dyDescent="0.2">
      <c r="A5204" s="33" t="s">
        <v>4761</v>
      </c>
      <c r="B5204" s="33" t="s">
        <v>585</v>
      </c>
      <c r="C5204" s="34">
        <v>10</v>
      </c>
      <c r="D5204" s="33" t="s">
        <v>93</v>
      </c>
      <c r="E5204" s="33" t="s">
        <v>5403</v>
      </c>
      <c r="F5204" s="35">
        <v>31162200</v>
      </c>
      <c r="G5204" s="33" t="s">
        <v>466</v>
      </c>
      <c r="H5204" s="33">
        <v>4</v>
      </c>
      <c r="I5204" s="33">
        <v>7</v>
      </c>
      <c r="J5204" s="36">
        <v>25</v>
      </c>
      <c r="K5204" s="37">
        <v>372000</v>
      </c>
      <c r="L5204" s="38" t="s">
        <v>15</v>
      </c>
      <c r="M5204" s="38" t="s">
        <v>13</v>
      </c>
    </row>
    <row r="5205" spans="1:13" s="39" customFormat="1" ht="12.75" x14ac:dyDescent="0.2">
      <c r="A5205" s="33" t="s">
        <v>4761</v>
      </c>
      <c r="B5205" s="33" t="s">
        <v>585</v>
      </c>
      <c r="C5205" s="34">
        <v>10</v>
      </c>
      <c r="D5205" s="33" t="s">
        <v>93</v>
      </c>
      <c r="E5205" s="33" t="s">
        <v>5404</v>
      </c>
      <c r="F5205" s="35">
        <v>31162200</v>
      </c>
      <c r="G5205" s="33" t="s">
        <v>466</v>
      </c>
      <c r="H5205" s="33">
        <v>4</v>
      </c>
      <c r="I5205" s="33">
        <v>7</v>
      </c>
      <c r="J5205" s="36">
        <v>25</v>
      </c>
      <c r="K5205" s="37">
        <v>372000</v>
      </c>
      <c r="L5205" s="38" t="s">
        <v>15</v>
      </c>
      <c r="M5205" s="38" t="s">
        <v>13</v>
      </c>
    </row>
    <row r="5206" spans="1:13" s="39" customFormat="1" ht="12.75" x14ac:dyDescent="0.2">
      <c r="A5206" s="33" t="s">
        <v>4761</v>
      </c>
      <c r="B5206" s="33" t="s">
        <v>585</v>
      </c>
      <c r="C5206" s="34">
        <v>10</v>
      </c>
      <c r="D5206" s="33" t="s">
        <v>93</v>
      </c>
      <c r="E5206" s="33" t="s">
        <v>5405</v>
      </c>
      <c r="F5206" s="35">
        <v>31162200</v>
      </c>
      <c r="G5206" s="33" t="s">
        <v>466</v>
      </c>
      <c r="H5206" s="33">
        <v>4</v>
      </c>
      <c r="I5206" s="33">
        <v>7</v>
      </c>
      <c r="J5206" s="36">
        <v>25</v>
      </c>
      <c r="K5206" s="37">
        <v>372000</v>
      </c>
      <c r="L5206" s="38" t="s">
        <v>15</v>
      </c>
      <c r="M5206" s="38" t="s">
        <v>13</v>
      </c>
    </row>
    <row r="5207" spans="1:13" s="39" customFormat="1" ht="12.75" x14ac:dyDescent="0.2">
      <c r="A5207" s="33" t="s">
        <v>4761</v>
      </c>
      <c r="B5207" s="33" t="s">
        <v>585</v>
      </c>
      <c r="C5207" s="34">
        <v>10</v>
      </c>
      <c r="D5207" s="33" t="s">
        <v>93</v>
      </c>
      <c r="E5207" s="33" t="s">
        <v>5406</v>
      </c>
      <c r="F5207" s="35">
        <v>31162200</v>
      </c>
      <c r="G5207" s="33" t="s">
        <v>466</v>
      </c>
      <c r="H5207" s="33">
        <v>4</v>
      </c>
      <c r="I5207" s="33">
        <v>7</v>
      </c>
      <c r="J5207" s="36">
        <v>25</v>
      </c>
      <c r="K5207" s="37">
        <v>372000</v>
      </c>
      <c r="L5207" s="38" t="s">
        <v>15</v>
      </c>
      <c r="M5207" s="38" t="s">
        <v>13</v>
      </c>
    </row>
    <row r="5208" spans="1:13" s="39" customFormat="1" ht="12.75" x14ac:dyDescent="0.2">
      <c r="A5208" s="33" t="s">
        <v>4761</v>
      </c>
      <c r="B5208" s="33" t="s">
        <v>585</v>
      </c>
      <c r="C5208" s="34">
        <v>10</v>
      </c>
      <c r="D5208" s="33" t="s">
        <v>93</v>
      </c>
      <c r="E5208" s="33" t="s">
        <v>5407</v>
      </c>
      <c r="F5208" s="35">
        <v>31162200</v>
      </c>
      <c r="G5208" s="33" t="s">
        <v>466</v>
      </c>
      <c r="H5208" s="33">
        <v>4</v>
      </c>
      <c r="I5208" s="33">
        <v>7</v>
      </c>
      <c r="J5208" s="36">
        <v>25</v>
      </c>
      <c r="K5208" s="37">
        <v>372000</v>
      </c>
      <c r="L5208" s="38" t="s">
        <v>15</v>
      </c>
      <c r="M5208" s="38" t="s">
        <v>13</v>
      </c>
    </row>
    <row r="5209" spans="1:13" s="39" customFormat="1" ht="12.75" x14ac:dyDescent="0.2">
      <c r="A5209" s="33" t="s">
        <v>4761</v>
      </c>
      <c r="B5209" s="33" t="s">
        <v>585</v>
      </c>
      <c r="C5209" s="34">
        <v>10</v>
      </c>
      <c r="D5209" s="33" t="s">
        <v>93</v>
      </c>
      <c r="E5209" s="33" t="s">
        <v>5408</v>
      </c>
      <c r="F5209" s="35">
        <v>31162200</v>
      </c>
      <c r="G5209" s="33" t="s">
        <v>466</v>
      </c>
      <c r="H5209" s="33">
        <v>4</v>
      </c>
      <c r="I5209" s="33">
        <v>7</v>
      </c>
      <c r="J5209" s="36">
        <v>25</v>
      </c>
      <c r="K5209" s="37">
        <v>372000</v>
      </c>
      <c r="L5209" s="38" t="s">
        <v>15</v>
      </c>
      <c r="M5209" s="38" t="s">
        <v>13</v>
      </c>
    </row>
    <row r="5210" spans="1:13" s="39" customFormat="1" ht="12.75" x14ac:dyDescent="0.2">
      <c r="A5210" s="33" t="s">
        <v>4761</v>
      </c>
      <c r="B5210" s="33" t="s">
        <v>585</v>
      </c>
      <c r="C5210" s="34">
        <v>10</v>
      </c>
      <c r="D5210" s="33" t="s">
        <v>93</v>
      </c>
      <c r="E5210" s="33" t="s">
        <v>5409</v>
      </c>
      <c r="F5210" s="35">
        <v>31162200</v>
      </c>
      <c r="G5210" s="33" t="s">
        <v>466</v>
      </c>
      <c r="H5210" s="33">
        <v>4</v>
      </c>
      <c r="I5210" s="33">
        <v>7</v>
      </c>
      <c r="J5210" s="36">
        <v>25</v>
      </c>
      <c r="K5210" s="37">
        <v>372000</v>
      </c>
      <c r="L5210" s="38" t="s">
        <v>15</v>
      </c>
      <c r="M5210" s="38" t="s">
        <v>13</v>
      </c>
    </row>
    <row r="5211" spans="1:13" s="39" customFormat="1" ht="12.75" x14ac:dyDescent="0.2">
      <c r="A5211" s="33" t="s">
        <v>4761</v>
      </c>
      <c r="B5211" s="33" t="s">
        <v>585</v>
      </c>
      <c r="C5211" s="34">
        <v>10</v>
      </c>
      <c r="D5211" s="33" t="s">
        <v>93</v>
      </c>
      <c r="E5211" s="33" t="s">
        <v>5410</v>
      </c>
      <c r="F5211" s="35">
        <v>31162200</v>
      </c>
      <c r="G5211" s="33" t="s">
        <v>466</v>
      </c>
      <c r="H5211" s="33">
        <v>4</v>
      </c>
      <c r="I5211" s="33">
        <v>7</v>
      </c>
      <c r="J5211" s="36">
        <v>25</v>
      </c>
      <c r="K5211" s="37">
        <v>372000</v>
      </c>
      <c r="L5211" s="38" t="s">
        <v>15</v>
      </c>
      <c r="M5211" s="38" t="s">
        <v>13</v>
      </c>
    </row>
    <row r="5212" spans="1:13" s="39" customFormat="1" ht="12.75" x14ac:dyDescent="0.2">
      <c r="A5212" s="33" t="s">
        <v>4761</v>
      </c>
      <c r="B5212" s="33" t="s">
        <v>585</v>
      </c>
      <c r="C5212" s="34">
        <v>10</v>
      </c>
      <c r="D5212" s="33" t="s">
        <v>93</v>
      </c>
      <c r="E5212" s="33" t="s">
        <v>5411</v>
      </c>
      <c r="F5212" s="35">
        <v>31162200</v>
      </c>
      <c r="G5212" s="33" t="s">
        <v>466</v>
      </c>
      <c r="H5212" s="33">
        <v>4</v>
      </c>
      <c r="I5212" s="33">
        <v>7</v>
      </c>
      <c r="J5212" s="36">
        <v>25</v>
      </c>
      <c r="K5212" s="37">
        <v>372000</v>
      </c>
      <c r="L5212" s="38" t="s">
        <v>15</v>
      </c>
      <c r="M5212" s="38" t="s">
        <v>13</v>
      </c>
    </row>
    <row r="5213" spans="1:13" s="39" customFormat="1" ht="12.75" x14ac:dyDescent="0.2">
      <c r="A5213" s="33" t="s">
        <v>4761</v>
      </c>
      <c r="B5213" s="33" t="s">
        <v>585</v>
      </c>
      <c r="C5213" s="34">
        <v>10</v>
      </c>
      <c r="D5213" s="33" t="s">
        <v>93</v>
      </c>
      <c r="E5213" s="33" t="s">
        <v>5412</v>
      </c>
      <c r="F5213" s="35">
        <v>31162200</v>
      </c>
      <c r="G5213" s="33" t="s">
        <v>466</v>
      </c>
      <c r="H5213" s="33">
        <v>4</v>
      </c>
      <c r="I5213" s="33">
        <v>7</v>
      </c>
      <c r="J5213" s="36">
        <v>25</v>
      </c>
      <c r="K5213" s="37">
        <v>372000</v>
      </c>
      <c r="L5213" s="38" t="s">
        <v>15</v>
      </c>
      <c r="M5213" s="38" t="s">
        <v>13</v>
      </c>
    </row>
    <row r="5214" spans="1:13" s="39" customFormat="1" ht="12.75" x14ac:dyDescent="0.2">
      <c r="A5214" s="33" t="s">
        <v>4761</v>
      </c>
      <c r="B5214" s="33" t="s">
        <v>585</v>
      </c>
      <c r="C5214" s="34">
        <v>10</v>
      </c>
      <c r="D5214" s="33" t="s">
        <v>93</v>
      </c>
      <c r="E5214" s="33" t="s">
        <v>5413</v>
      </c>
      <c r="F5214" s="35">
        <v>31162200</v>
      </c>
      <c r="G5214" s="33" t="s">
        <v>466</v>
      </c>
      <c r="H5214" s="33">
        <v>4</v>
      </c>
      <c r="I5214" s="33">
        <v>7</v>
      </c>
      <c r="J5214" s="36">
        <v>25</v>
      </c>
      <c r="K5214" s="37">
        <v>372000</v>
      </c>
      <c r="L5214" s="38" t="s">
        <v>15</v>
      </c>
      <c r="M5214" s="38" t="s">
        <v>13</v>
      </c>
    </row>
    <row r="5215" spans="1:13" s="39" customFormat="1" ht="12.75" x14ac:dyDescent="0.2">
      <c r="A5215" s="33" t="s">
        <v>4761</v>
      </c>
      <c r="B5215" s="33" t="s">
        <v>585</v>
      </c>
      <c r="C5215" s="34">
        <v>10</v>
      </c>
      <c r="D5215" s="33" t="s">
        <v>93</v>
      </c>
      <c r="E5215" s="33" t="s">
        <v>5414</v>
      </c>
      <c r="F5215" s="35">
        <v>31162200</v>
      </c>
      <c r="G5215" s="33" t="s">
        <v>466</v>
      </c>
      <c r="H5215" s="33">
        <v>4</v>
      </c>
      <c r="I5215" s="33">
        <v>7</v>
      </c>
      <c r="J5215" s="36">
        <v>25</v>
      </c>
      <c r="K5215" s="37">
        <v>372000</v>
      </c>
      <c r="L5215" s="38" t="s">
        <v>15</v>
      </c>
      <c r="M5215" s="38" t="s">
        <v>13</v>
      </c>
    </row>
    <row r="5216" spans="1:13" s="39" customFormat="1" ht="12.75" x14ac:dyDescent="0.2">
      <c r="A5216" s="33" t="s">
        <v>4761</v>
      </c>
      <c r="B5216" s="33" t="s">
        <v>585</v>
      </c>
      <c r="C5216" s="34">
        <v>10</v>
      </c>
      <c r="D5216" s="33" t="s">
        <v>93</v>
      </c>
      <c r="E5216" s="33" t="s">
        <v>5415</v>
      </c>
      <c r="F5216" s="35">
        <v>31162200</v>
      </c>
      <c r="G5216" s="33" t="s">
        <v>466</v>
      </c>
      <c r="H5216" s="33">
        <v>4</v>
      </c>
      <c r="I5216" s="33">
        <v>7</v>
      </c>
      <c r="J5216" s="36">
        <v>25</v>
      </c>
      <c r="K5216" s="37">
        <v>930000</v>
      </c>
      <c r="L5216" s="38" t="s">
        <v>15</v>
      </c>
      <c r="M5216" s="38" t="s">
        <v>13</v>
      </c>
    </row>
    <row r="5217" spans="1:13" s="39" customFormat="1" ht="12.75" x14ac:dyDescent="0.2">
      <c r="A5217" s="33" t="s">
        <v>4761</v>
      </c>
      <c r="B5217" s="33" t="s">
        <v>585</v>
      </c>
      <c r="C5217" s="34">
        <v>10</v>
      </c>
      <c r="D5217" s="33" t="s">
        <v>93</v>
      </c>
      <c r="E5217" s="33" t="s">
        <v>5416</v>
      </c>
      <c r="F5217" s="35">
        <v>31162200</v>
      </c>
      <c r="G5217" s="33" t="s">
        <v>466</v>
      </c>
      <c r="H5217" s="33">
        <v>4</v>
      </c>
      <c r="I5217" s="33">
        <v>7</v>
      </c>
      <c r="J5217" s="36">
        <v>25</v>
      </c>
      <c r="K5217" s="37">
        <v>930000</v>
      </c>
      <c r="L5217" s="38" t="s">
        <v>15</v>
      </c>
      <c r="M5217" s="38" t="s">
        <v>13</v>
      </c>
    </row>
    <row r="5218" spans="1:13" s="39" customFormat="1" ht="12.75" x14ac:dyDescent="0.2">
      <c r="A5218" s="33" t="s">
        <v>4761</v>
      </c>
      <c r="B5218" s="33" t="s">
        <v>585</v>
      </c>
      <c r="C5218" s="34">
        <v>10</v>
      </c>
      <c r="D5218" s="33" t="s">
        <v>93</v>
      </c>
      <c r="E5218" s="33" t="s">
        <v>5417</v>
      </c>
      <c r="F5218" s="35">
        <v>31162200</v>
      </c>
      <c r="G5218" s="33" t="s">
        <v>466</v>
      </c>
      <c r="H5218" s="33">
        <v>4</v>
      </c>
      <c r="I5218" s="33">
        <v>7</v>
      </c>
      <c r="J5218" s="36">
        <v>25</v>
      </c>
      <c r="K5218" s="37">
        <v>930000</v>
      </c>
      <c r="L5218" s="38" t="s">
        <v>15</v>
      </c>
      <c r="M5218" s="38" t="s">
        <v>13</v>
      </c>
    </row>
    <row r="5219" spans="1:13" s="39" customFormat="1" ht="12.75" x14ac:dyDescent="0.2">
      <c r="A5219" s="33" t="s">
        <v>4761</v>
      </c>
      <c r="B5219" s="33" t="s">
        <v>585</v>
      </c>
      <c r="C5219" s="34">
        <v>10</v>
      </c>
      <c r="D5219" s="33" t="s">
        <v>93</v>
      </c>
      <c r="E5219" s="33" t="s">
        <v>5418</v>
      </c>
      <c r="F5219" s="35">
        <v>39121700</v>
      </c>
      <c r="G5219" s="33" t="s">
        <v>466</v>
      </c>
      <c r="H5219" s="33">
        <v>4</v>
      </c>
      <c r="I5219" s="33">
        <v>7</v>
      </c>
      <c r="J5219" s="36">
        <v>25</v>
      </c>
      <c r="K5219" s="37">
        <v>111600</v>
      </c>
      <c r="L5219" s="38" t="s">
        <v>15</v>
      </c>
      <c r="M5219" s="38" t="s">
        <v>13</v>
      </c>
    </row>
    <row r="5220" spans="1:13" s="39" customFormat="1" ht="12.75" x14ac:dyDescent="0.2">
      <c r="A5220" s="33" t="s">
        <v>4761</v>
      </c>
      <c r="B5220" s="33" t="s">
        <v>585</v>
      </c>
      <c r="C5220" s="34">
        <v>10</v>
      </c>
      <c r="D5220" s="33" t="s">
        <v>93</v>
      </c>
      <c r="E5220" s="33" t="s">
        <v>5419</v>
      </c>
      <c r="F5220" s="35">
        <v>39121700</v>
      </c>
      <c r="G5220" s="33" t="s">
        <v>466</v>
      </c>
      <c r="H5220" s="33">
        <v>4</v>
      </c>
      <c r="I5220" s="33">
        <v>7</v>
      </c>
      <c r="J5220" s="36">
        <v>25</v>
      </c>
      <c r="K5220" s="37">
        <v>263500</v>
      </c>
      <c r="L5220" s="38" t="s">
        <v>15</v>
      </c>
      <c r="M5220" s="38" t="s">
        <v>13</v>
      </c>
    </row>
    <row r="5221" spans="1:13" s="39" customFormat="1" ht="12.75" x14ac:dyDescent="0.2">
      <c r="A5221" s="33" t="s">
        <v>4761</v>
      </c>
      <c r="B5221" s="33" t="s">
        <v>585</v>
      </c>
      <c r="C5221" s="34">
        <v>10</v>
      </c>
      <c r="D5221" s="33" t="s">
        <v>93</v>
      </c>
      <c r="E5221" s="33" t="s">
        <v>5420</v>
      </c>
      <c r="F5221" s="35">
        <v>39121700</v>
      </c>
      <c r="G5221" s="33" t="s">
        <v>466</v>
      </c>
      <c r="H5221" s="33">
        <v>4</v>
      </c>
      <c r="I5221" s="33">
        <v>7</v>
      </c>
      <c r="J5221" s="36">
        <v>25</v>
      </c>
      <c r="K5221" s="37">
        <v>263500</v>
      </c>
      <c r="L5221" s="38" t="s">
        <v>15</v>
      </c>
      <c r="M5221" s="38" t="s">
        <v>13</v>
      </c>
    </row>
    <row r="5222" spans="1:13" s="39" customFormat="1" ht="12.75" x14ac:dyDescent="0.2">
      <c r="A5222" s="33" t="s">
        <v>4761</v>
      </c>
      <c r="B5222" s="33" t="s">
        <v>585</v>
      </c>
      <c r="C5222" s="34">
        <v>10</v>
      </c>
      <c r="D5222" s="33" t="s">
        <v>93</v>
      </c>
      <c r="E5222" s="33" t="s">
        <v>5421</v>
      </c>
      <c r="F5222" s="35">
        <v>39121700</v>
      </c>
      <c r="G5222" s="33" t="s">
        <v>466</v>
      </c>
      <c r="H5222" s="33">
        <v>4</v>
      </c>
      <c r="I5222" s="33">
        <v>7</v>
      </c>
      <c r="J5222" s="36">
        <v>40</v>
      </c>
      <c r="K5222" s="37">
        <v>892800</v>
      </c>
      <c r="L5222" s="38" t="s">
        <v>15</v>
      </c>
      <c r="M5222" s="38" t="s">
        <v>13</v>
      </c>
    </row>
    <row r="5223" spans="1:13" s="39" customFormat="1" ht="12.75" x14ac:dyDescent="0.2">
      <c r="A5223" s="33" t="s">
        <v>4761</v>
      </c>
      <c r="B5223" s="33" t="s">
        <v>585</v>
      </c>
      <c r="C5223" s="34">
        <v>10</v>
      </c>
      <c r="D5223" s="33" t="s">
        <v>93</v>
      </c>
      <c r="E5223" s="33" t="s">
        <v>5422</v>
      </c>
      <c r="F5223" s="35">
        <v>39121700</v>
      </c>
      <c r="G5223" s="33" t="s">
        <v>466</v>
      </c>
      <c r="H5223" s="33">
        <v>4</v>
      </c>
      <c r="I5223" s="33">
        <v>7</v>
      </c>
      <c r="J5223" s="36">
        <v>40</v>
      </c>
      <c r="K5223" s="37">
        <v>892800</v>
      </c>
      <c r="L5223" s="38" t="s">
        <v>15</v>
      </c>
      <c r="M5223" s="38" t="s">
        <v>13</v>
      </c>
    </row>
    <row r="5224" spans="1:13" s="39" customFormat="1" ht="12.75" x14ac:dyDescent="0.2">
      <c r="A5224" s="33" t="s">
        <v>4761</v>
      </c>
      <c r="B5224" s="33" t="s">
        <v>585</v>
      </c>
      <c r="C5224" s="34">
        <v>10</v>
      </c>
      <c r="D5224" s="33" t="s">
        <v>93</v>
      </c>
      <c r="E5224" s="33" t="s">
        <v>5423</v>
      </c>
      <c r="F5224" s="35">
        <v>39121700</v>
      </c>
      <c r="G5224" s="33" t="s">
        <v>466</v>
      </c>
      <c r="H5224" s="33">
        <v>4</v>
      </c>
      <c r="I5224" s="33">
        <v>7</v>
      </c>
      <c r="J5224" s="36">
        <v>50</v>
      </c>
      <c r="K5224" s="37">
        <v>111600</v>
      </c>
      <c r="L5224" s="38" t="s">
        <v>15</v>
      </c>
      <c r="M5224" s="38" t="s">
        <v>13</v>
      </c>
    </row>
    <row r="5225" spans="1:13" s="39" customFormat="1" ht="12.75" x14ac:dyDescent="0.2">
      <c r="A5225" s="33" t="s">
        <v>4761</v>
      </c>
      <c r="B5225" s="33" t="s">
        <v>585</v>
      </c>
      <c r="C5225" s="34">
        <v>10</v>
      </c>
      <c r="D5225" s="33" t="s">
        <v>93</v>
      </c>
      <c r="E5225" s="33" t="s">
        <v>5424</v>
      </c>
      <c r="F5225" s="35">
        <v>39121700</v>
      </c>
      <c r="G5225" s="33" t="s">
        <v>466</v>
      </c>
      <c r="H5225" s="33">
        <v>4</v>
      </c>
      <c r="I5225" s="33">
        <v>7</v>
      </c>
      <c r="J5225" s="36">
        <v>5</v>
      </c>
      <c r="K5225" s="37">
        <v>589000</v>
      </c>
      <c r="L5225" s="38" t="s">
        <v>15</v>
      </c>
      <c r="M5225" s="38" t="s">
        <v>13</v>
      </c>
    </row>
    <row r="5226" spans="1:13" s="39" customFormat="1" ht="12.75" x14ac:dyDescent="0.2">
      <c r="A5226" s="33" t="s">
        <v>4761</v>
      </c>
      <c r="B5226" s="33" t="s">
        <v>585</v>
      </c>
      <c r="C5226" s="34">
        <v>10</v>
      </c>
      <c r="D5226" s="33" t="s">
        <v>93</v>
      </c>
      <c r="E5226" s="33" t="s">
        <v>5425</v>
      </c>
      <c r="F5226" s="35">
        <v>39121700</v>
      </c>
      <c r="G5226" s="33" t="s">
        <v>466</v>
      </c>
      <c r="H5226" s="33">
        <v>4</v>
      </c>
      <c r="I5226" s="33">
        <v>7</v>
      </c>
      <c r="J5226" s="36">
        <v>5</v>
      </c>
      <c r="K5226" s="37">
        <v>589000</v>
      </c>
      <c r="L5226" s="38" t="s">
        <v>15</v>
      </c>
      <c r="M5226" s="38" t="s">
        <v>13</v>
      </c>
    </row>
    <row r="5227" spans="1:13" s="39" customFormat="1" ht="12.75" x14ac:dyDescent="0.2">
      <c r="A5227" s="33" t="s">
        <v>4761</v>
      </c>
      <c r="B5227" s="33" t="s">
        <v>585</v>
      </c>
      <c r="C5227" s="34">
        <v>10</v>
      </c>
      <c r="D5227" s="33" t="s">
        <v>93</v>
      </c>
      <c r="E5227" s="33" t="s">
        <v>5426</v>
      </c>
      <c r="F5227" s="35">
        <v>30102015</v>
      </c>
      <c r="G5227" s="33" t="s">
        <v>466</v>
      </c>
      <c r="H5227" s="33">
        <v>4</v>
      </c>
      <c r="I5227" s="33">
        <v>7</v>
      </c>
      <c r="J5227" s="36">
        <v>12</v>
      </c>
      <c r="K5227" s="37">
        <v>483600</v>
      </c>
      <c r="L5227" s="38" t="s">
        <v>15</v>
      </c>
      <c r="M5227" s="38" t="s">
        <v>13</v>
      </c>
    </row>
    <row r="5228" spans="1:13" s="39" customFormat="1" ht="12.75" x14ac:dyDescent="0.2">
      <c r="A5228" s="33" t="s">
        <v>4761</v>
      </c>
      <c r="B5228" s="33" t="s">
        <v>585</v>
      </c>
      <c r="C5228" s="34">
        <v>10</v>
      </c>
      <c r="D5228" s="33" t="s">
        <v>93</v>
      </c>
      <c r="E5228" s="33" t="s">
        <v>5427</v>
      </c>
      <c r="F5228" s="35">
        <v>14121500</v>
      </c>
      <c r="G5228" s="33" t="s">
        <v>466</v>
      </c>
      <c r="H5228" s="33">
        <v>4</v>
      </c>
      <c r="I5228" s="33">
        <v>7</v>
      </c>
      <c r="J5228" s="36">
        <v>5</v>
      </c>
      <c r="K5228" s="37">
        <v>899000</v>
      </c>
      <c r="L5228" s="38" t="s">
        <v>15</v>
      </c>
      <c r="M5228" s="38" t="s">
        <v>13</v>
      </c>
    </row>
    <row r="5229" spans="1:13" s="39" customFormat="1" ht="12.75" x14ac:dyDescent="0.2">
      <c r="A5229" s="33" t="s">
        <v>4761</v>
      </c>
      <c r="B5229" s="33" t="s">
        <v>585</v>
      </c>
      <c r="C5229" s="34">
        <v>10</v>
      </c>
      <c r="D5229" s="33" t="s">
        <v>93</v>
      </c>
      <c r="E5229" s="33" t="s">
        <v>5428</v>
      </c>
      <c r="F5229" s="35">
        <v>14121500</v>
      </c>
      <c r="G5229" s="33" t="s">
        <v>466</v>
      </c>
      <c r="H5229" s="33">
        <v>4</v>
      </c>
      <c r="I5229" s="33">
        <v>7</v>
      </c>
      <c r="J5229" s="36">
        <v>3</v>
      </c>
      <c r="K5229" s="37">
        <v>279000</v>
      </c>
      <c r="L5229" s="38" t="s">
        <v>15</v>
      </c>
      <c r="M5229" s="38" t="s">
        <v>13</v>
      </c>
    </row>
    <row r="5230" spans="1:13" s="39" customFormat="1" ht="12.75" x14ac:dyDescent="0.2">
      <c r="A5230" s="33" t="s">
        <v>4761</v>
      </c>
      <c r="B5230" s="33" t="s">
        <v>585</v>
      </c>
      <c r="C5230" s="34">
        <v>10</v>
      </c>
      <c r="D5230" s="33" t="s">
        <v>93</v>
      </c>
      <c r="E5230" s="33" t="s">
        <v>5429</v>
      </c>
      <c r="F5230" s="35">
        <v>14121500</v>
      </c>
      <c r="G5230" s="33" t="s">
        <v>466</v>
      </c>
      <c r="H5230" s="33">
        <v>4</v>
      </c>
      <c r="I5230" s="33">
        <v>7</v>
      </c>
      <c r="J5230" s="36">
        <v>5</v>
      </c>
      <c r="K5230" s="37">
        <v>669600</v>
      </c>
      <c r="L5230" s="38" t="s">
        <v>15</v>
      </c>
      <c r="M5230" s="38" t="s">
        <v>13</v>
      </c>
    </row>
    <row r="5231" spans="1:13" s="39" customFormat="1" ht="12.75" x14ac:dyDescent="0.2">
      <c r="A5231" s="33" t="s">
        <v>4761</v>
      </c>
      <c r="B5231" s="33" t="s">
        <v>585</v>
      </c>
      <c r="C5231" s="34">
        <v>10</v>
      </c>
      <c r="D5231" s="33" t="s">
        <v>93</v>
      </c>
      <c r="E5231" s="33" t="s">
        <v>5430</v>
      </c>
      <c r="F5231" s="35">
        <v>41122502</v>
      </c>
      <c r="G5231" s="33" t="s">
        <v>466</v>
      </c>
      <c r="H5231" s="33">
        <v>4</v>
      </c>
      <c r="I5231" s="33">
        <v>7</v>
      </c>
      <c r="J5231" s="36">
        <v>25</v>
      </c>
      <c r="K5231" s="37">
        <v>1395000</v>
      </c>
      <c r="L5231" s="38" t="s">
        <v>15</v>
      </c>
      <c r="M5231" s="38" t="s">
        <v>13</v>
      </c>
    </row>
    <row r="5232" spans="1:13" s="39" customFormat="1" ht="12.75" x14ac:dyDescent="0.2">
      <c r="A5232" s="33" t="s">
        <v>4761</v>
      </c>
      <c r="B5232" s="33" t="s">
        <v>585</v>
      </c>
      <c r="C5232" s="34">
        <v>10</v>
      </c>
      <c r="D5232" s="33" t="s">
        <v>93</v>
      </c>
      <c r="E5232" s="33" t="s">
        <v>5431</v>
      </c>
      <c r="F5232" s="35">
        <v>40141742</v>
      </c>
      <c r="G5232" s="33" t="s">
        <v>466</v>
      </c>
      <c r="H5232" s="33">
        <v>4</v>
      </c>
      <c r="I5232" s="33">
        <v>7</v>
      </c>
      <c r="J5232" s="36">
        <v>10</v>
      </c>
      <c r="K5232" s="37">
        <v>31000</v>
      </c>
      <c r="L5232" s="38" t="s">
        <v>15</v>
      </c>
      <c r="M5232" s="38" t="s">
        <v>13</v>
      </c>
    </row>
    <row r="5233" spans="1:13" s="39" customFormat="1" ht="12.75" x14ac:dyDescent="0.2">
      <c r="A5233" s="33" t="s">
        <v>4761</v>
      </c>
      <c r="B5233" s="33" t="s">
        <v>585</v>
      </c>
      <c r="C5233" s="34">
        <v>10</v>
      </c>
      <c r="D5233" s="33" t="s">
        <v>93</v>
      </c>
      <c r="E5233" s="33" t="s">
        <v>5432</v>
      </c>
      <c r="F5233" s="35">
        <v>39121700</v>
      </c>
      <c r="G5233" s="33" t="s">
        <v>466</v>
      </c>
      <c r="H5233" s="33">
        <v>4</v>
      </c>
      <c r="I5233" s="33">
        <v>7</v>
      </c>
      <c r="J5233" s="36">
        <v>500</v>
      </c>
      <c r="K5233" s="37">
        <v>1302000</v>
      </c>
      <c r="L5233" s="38" t="s">
        <v>15</v>
      </c>
      <c r="M5233" s="38" t="s">
        <v>13</v>
      </c>
    </row>
    <row r="5234" spans="1:13" s="39" customFormat="1" ht="12.75" x14ac:dyDescent="0.2">
      <c r="A5234" s="33" t="s">
        <v>4761</v>
      </c>
      <c r="B5234" s="33" t="s">
        <v>585</v>
      </c>
      <c r="C5234" s="34">
        <v>10</v>
      </c>
      <c r="D5234" s="33" t="s">
        <v>93</v>
      </c>
      <c r="E5234" s="33" t="s">
        <v>5433</v>
      </c>
      <c r="F5234" s="35">
        <v>39121700</v>
      </c>
      <c r="G5234" s="33" t="s">
        <v>466</v>
      </c>
      <c r="H5234" s="33">
        <v>4</v>
      </c>
      <c r="I5234" s="33">
        <v>7</v>
      </c>
      <c r="J5234" s="36">
        <v>500</v>
      </c>
      <c r="K5234" s="37">
        <v>1302000</v>
      </c>
      <c r="L5234" s="38" t="s">
        <v>15</v>
      </c>
      <c r="M5234" s="38" t="s">
        <v>13</v>
      </c>
    </row>
    <row r="5235" spans="1:13" s="39" customFormat="1" ht="12.75" x14ac:dyDescent="0.2">
      <c r="A5235" s="33" t="s">
        <v>4761</v>
      </c>
      <c r="B5235" s="33" t="s">
        <v>585</v>
      </c>
      <c r="C5235" s="34">
        <v>10</v>
      </c>
      <c r="D5235" s="33" t="s">
        <v>93</v>
      </c>
      <c r="E5235" s="33" t="s">
        <v>5434</v>
      </c>
      <c r="F5235" s="35">
        <v>12352310</v>
      </c>
      <c r="G5235" s="33" t="s">
        <v>466</v>
      </c>
      <c r="H5235" s="33">
        <v>4</v>
      </c>
      <c r="I5235" s="33">
        <v>7</v>
      </c>
      <c r="J5235" s="36">
        <v>5</v>
      </c>
      <c r="K5235" s="37">
        <v>111600</v>
      </c>
      <c r="L5235" s="38" t="s">
        <v>15</v>
      </c>
      <c r="M5235" s="38" t="s">
        <v>13</v>
      </c>
    </row>
    <row r="5236" spans="1:13" s="39" customFormat="1" ht="12.75" x14ac:dyDescent="0.2">
      <c r="A5236" s="33" t="s">
        <v>4761</v>
      </c>
      <c r="B5236" s="33" t="s">
        <v>585</v>
      </c>
      <c r="C5236" s="34">
        <v>10</v>
      </c>
      <c r="D5236" s="33" t="s">
        <v>93</v>
      </c>
      <c r="E5236" s="33" t="s">
        <v>5435</v>
      </c>
      <c r="F5236" s="35">
        <v>12352310</v>
      </c>
      <c r="G5236" s="33" t="s">
        <v>466</v>
      </c>
      <c r="H5236" s="33">
        <v>4</v>
      </c>
      <c r="I5236" s="33">
        <v>7</v>
      </c>
      <c r="J5236" s="36">
        <v>50</v>
      </c>
      <c r="K5236" s="37">
        <v>527000</v>
      </c>
      <c r="L5236" s="38" t="s">
        <v>15</v>
      </c>
      <c r="M5236" s="38" t="s">
        <v>13</v>
      </c>
    </row>
    <row r="5237" spans="1:13" s="39" customFormat="1" ht="12.75" x14ac:dyDescent="0.2">
      <c r="A5237" s="33" t="s">
        <v>4761</v>
      </c>
      <c r="B5237" s="33" t="s">
        <v>585</v>
      </c>
      <c r="C5237" s="34">
        <v>10</v>
      </c>
      <c r="D5237" s="33" t="s">
        <v>93</v>
      </c>
      <c r="E5237" s="33" t="s">
        <v>5436</v>
      </c>
      <c r="F5237" s="35">
        <v>12352310</v>
      </c>
      <c r="G5237" s="33" t="s">
        <v>466</v>
      </c>
      <c r="H5237" s="33">
        <v>4</v>
      </c>
      <c r="I5237" s="33">
        <v>7</v>
      </c>
      <c r="J5237" s="36">
        <v>1</v>
      </c>
      <c r="K5237" s="37">
        <v>263500</v>
      </c>
      <c r="L5237" s="38" t="s">
        <v>15</v>
      </c>
      <c r="M5237" s="38" t="s">
        <v>13</v>
      </c>
    </row>
    <row r="5238" spans="1:13" s="39" customFormat="1" ht="12.75" x14ac:dyDescent="0.2">
      <c r="A5238" s="33" t="s">
        <v>4761</v>
      </c>
      <c r="B5238" s="33" t="s">
        <v>585</v>
      </c>
      <c r="C5238" s="34">
        <v>10</v>
      </c>
      <c r="D5238" s="33" t="s">
        <v>93</v>
      </c>
      <c r="E5238" s="33" t="s">
        <v>5437</v>
      </c>
      <c r="F5238" s="35">
        <v>31201602</v>
      </c>
      <c r="G5238" s="33" t="s">
        <v>466</v>
      </c>
      <c r="H5238" s="33">
        <v>4</v>
      </c>
      <c r="I5238" s="33">
        <v>7</v>
      </c>
      <c r="J5238" s="36">
        <v>2</v>
      </c>
      <c r="K5238" s="37">
        <v>967200</v>
      </c>
      <c r="L5238" s="38" t="s">
        <v>15</v>
      </c>
      <c r="M5238" s="38" t="s">
        <v>13</v>
      </c>
    </row>
    <row r="5239" spans="1:13" s="39" customFormat="1" ht="12.75" x14ac:dyDescent="0.2">
      <c r="A5239" s="33" t="s">
        <v>4761</v>
      </c>
      <c r="B5239" s="33" t="s">
        <v>585</v>
      </c>
      <c r="C5239" s="34">
        <v>10</v>
      </c>
      <c r="D5239" s="33" t="s">
        <v>93</v>
      </c>
      <c r="E5239" s="33" t="s">
        <v>5438</v>
      </c>
      <c r="F5239" s="35">
        <v>31201602</v>
      </c>
      <c r="G5239" s="33" t="s">
        <v>466</v>
      </c>
      <c r="H5239" s="33">
        <v>4</v>
      </c>
      <c r="I5239" s="33">
        <v>7</v>
      </c>
      <c r="J5239" s="36">
        <v>1</v>
      </c>
      <c r="K5239" s="37">
        <v>80600</v>
      </c>
      <c r="L5239" s="38" t="s">
        <v>15</v>
      </c>
      <c r="M5239" s="38" t="s">
        <v>13</v>
      </c>
    </row>
    <row r="5240" spans="1:13" s="39" customFormat="1" ht="12.75" x14ac:dyDescent="0.2">
      <c r="A5240" s="33" t="s">
        <v>4761</v>
      </c>
      <c r="B5240" s="33" t="s">
        <v>585</v>
      </c>
      <c r="C5240" s="34">
        <v>10</v>
      </c>
      <c r="D5240" s="33" t="s">
        <v>93</v>
      </c>
      <c r="E5240" s="33" t="s">
        <v>5439</v>
      </c>
      <c r="F5240" s="35">
        <v>39121700</v>
      </c>
      <c r="G5240" s="33" t="s">
        <v>466</v>
      </c>
      <c r="H5240" s="33">
        <v>4</v>
      </c>
      <c r="I5240" s="33">
        <v>7</v>
      </c>
      <c r="J5240" s="36">
        <v>20</v>
      </c>
      <c r="K5240" s="37">
        <v>3720000</v>
      </c>
      <c r="L5240" s="38" t="s">
        <v>15</v>
      </c>
      <c r="M5240" s="38" t="s">
        <v>13</v>
      </c>
    </row>
    <row r="5241" spans="1:13" s="39" customFormat="1" ht="12.75" x14ac:dyDescent="0.2">
      <c r="A5241" s="33" t="s">
        <v>4761</v>
      </c>
      <c r="B5241" s="33" t="s">
        <v>585</v>
      </c>
      <c r="C5241" s="34">
        <v>10</v>
      </c>
      <c r="D5241" s="33" t="s">
        <v>93</v>
      </c>
      <c r="E5241" s="33" t="s">
        <v>5440</v>
      </c>
      <c r="F5241" s="35">
        <v>39121700</v>
      </c>
      <c r="G5241" s="33" t="s">
        <v>466</v>
      </c>
      <c r="H5241" s="33">
        <v>4</v>
      </c>
      <c r="I5241" s="33">
        <v>7</v>
      </c>
      <c r="J5241" s="36">
        <v>20</v>
      </c>
      <c r="K5241" s="37">
        <v>3720000</v>
      </c>
      <c r="L5241" s="38" t="s">
        <v>15</v>
      </c>
      <c r="M5241" s="38" t="s">
        <v>13</v>
      </c>
    </row>
    <row r="5242" spans="1:13" s="39" customFormat="1" ht="12.75" x14ac:dyDescent="0.2">
      <c r="A5242" s="33" t="s">
        <v>4761</v>
      </c>
      <c r="B5242" s="33" t="s">
        <v>585</v>
      </c>
      <c r="C5242" s="34">
        <v>10</v>
      </c>
      <c r="D5242" s="33" t="s">
        <v>93</v>
      </c>
      <c r="E5242" s="33" t="s">
        <v>5441</v>
      </c>
      <c r="F5242" s="35">
        <v>31201622</v>
      </c>
      <c r="G5242" s="33" t="s">
        <v>466</v>
      </c>
      <c r="H5242" s="33">
        <v>4</v>
      </c>
      <c r="I5242" s="33">
        <v>7</v>
      </c>
      <c r="J5242" s="36">
        <v>2</v>
      </c>
      <c r="K5242" s="37">
        <v>148800</v>
      </c>
      <c r="L5242" s="38" t="s">
        <v>15</v>
      </c>
      <c r="M5242" s="38" t="s">
        <v>13</v>
      </c>
    </row>
    <row r="5243" spans="1:13" s="39" customFormat="1" ht="12.75" x14ac:dyDescent="0.2">
      <c r="A5243" s="33" t="s">
        <v>4761</v>
      </c>
      <c r="B5243" s="33" t="s">
        <v>585</v>
      </c>
      <c r="C5243" s="34">
        <v>10</v>
      </c>
      <c r="D5243" s="33" t="s">
        <v>93</v>
      </c>
      <c r="E5243" s="33" t="s">
        <v>5442</v>
      </c>
      <c r="F5243" s="35">
        <v>39121700</v>
      </c>
      <c r="G5243" s="33" t="s">
        <v>466</v>
      </c>
      <c r="H5243" s="33">
        <v>4</v>
      </c>
      <c r="I5243" s="33">
        <v>7</v>
      </c>
      <c r="J5243" s="36">
        <v>100</v>
      </c>
      <c r="K5243" s="37">
        <v>1041600</v>
      </c>
      <c r="L5243" s="38" t="s">
        <v>15</v>
      </c>
      <c r="M5243" s="38" t="s">
        <v>13</v>
      </c>
    </row>
    <row r="5244" spans="1:13" s="39" customFormat="1" ht="12.75" x14ac:dyDescent="0.2">
      <c r="A5244" s="33" t="s">
        <v>4761</v>
      </c>
      <c r="B5244" s="33" t="s">
        <v>585</v>
      </c>
      <c r="C5244" s="34">
        <v>10</v>
      </c>
      <c r="D5244" s="33" t="s">
        <v>93</v>
      </c>
      <c r="E5244" s="33" t="s">
        <v>5443</v>
      </c>
      <c r="F5244" s="35">
        <v>39121700</v>
      </c>
      <c r="G5244" s="33" t="s">
        <v>466</v>
      </c>
      <c r="H5244" s="33">
        <v>4</v>
      </c>
      <c r="I5244" s="33">
        <v>7</v>
      </c>
      <c r="J5244" s="36">
        <v>30</v>
      </c>
      <c r="K5244" s="37">
        <v>5580000</v>
      </c>
      <c r="L5244" s="38" t="s">
        <v>15</v>
      </c>
      <c r="M5244" s="38" t="s">
        <v>13</v>
      </c>
    </row>
    <row r="5245" spans="1:13" s="39" customFormat="1" ht="12.75" x14ac:dyDescent="0.2">
      <c r="A5245" s="33" t="s">
        <v>4761</v>
      </c>
      <c r="B5245" s="33" t="s">
        <v>585</v>
      </c>
      <c r="C5245" s="34">
        <v>10</v>
      </c>
      <c r="D5245" s="33" t="s">
        <v>93</v>
      </c>
      <c r="E5245" s="33" t="s">
        <v>5444</v>
      </c>
      <c r="F5245" s="35">
        <v>39121700</v>
      </c>
      <c r="G5245" s="33" t="s">
        <v>466</v>
      </c>
      <c r="H5245" s="33">
        <v>4</v>
      </c>
      <c r="I5245" s="33">
        <v>7</v>
      </c>
      <c r="J5245" s="36">
        <v>100</v>
      </c>
      <c r="K5245" s="37">
        <v>1041600</v>
      </c>
      <c r="L5245" s="38" t="s">
        <v>15</v>
      </c>
      <c r="M5245" s="38" t="s">
        <v>13</v>
      </c>
    </row>
    <row r="5246" spans="1:13" s="39" customFormat="1" ht="12.75" x14ac:dyDescent="0.2">
      <c r="A5246" s="33" t="s">
        <v>4761</v>
      </c>
      <c r="B5246" s="33" t="s">
        <v>585</v>
      </c>
      <c r="C5246" s="34">
        <v>10</v>
      </c>
      <c r="D5246" s="33" t="s">
        <v>93</v>
      </c>
      <c r="E5246" s="33" t="s">
        <v>5445</v>
      </c>
      <c r="F5246" s="35">
        <v>39121700</v>
      </c>
      <c r="G5246" s="33" t="s">
        <v>466</v>
      </c>
      <c r="H5246" s="33">
        <v>4</v>
      </c>
      <c r="I5246" s="33">
        <v>7</v>
      </c>
      <c r="J5246" s="36">
        <v>100</v>
      </c>
      <c r="K5246" s="37">
        <v>1041600</v>
      </c>
      <c r="L5246" s="38" t="s">
        <v>15</v>
      </c>
      <c r="M5246" s="38" t="s">
        <v>13</v>
      </c>
    </row>
    <row r="5247" spans="1:13" s="39" customFormat="1" ht="12.75" x14ac:dyDescent="0.2">
      <c r="A5247" s="33" t="s">
        <v>4761</v>
      </c>
      <c r="B5247" s="33" t="s">
        <v>585</v>
      </c>
      <c r="C5247" s="34">
        <v>10</v>
      </c>
      <c r="D5247" s="33" t="s">
        <v>93</v>
      </c>
      <c r="E5247" s="33" t="s">
        <v>5446</v>
      </c>
      <c r="F5247" s="35">
        <v>39121700</v>
      </c>
      <c r="G5247" s="33" t="s">
        <v>466</v>
      </c>
      <c r="H5247" s="33">
        <v>4</v>
      </c>
      <c r="I5247" s="33">
        <v>7</v>
      </c>
      <c r="J5247" s="36">
        <v>100</v>
      </c>
      <c r="K5247" s="37">
        <v>1041600</v>
      </c>
      <c r="L5247" s="38" t="s">
        <v>15</v>
      </c>
      <c r="M5247" s="38" t="s">
        <v>13</v>
      </c>
    </row>
    <row r="5248" spans="1:13" s="39" customFormat="1" ht="12.75" x14ac:dyDescent="0.2">
      <c r="A5248" s="33" t="s">
        <v>4761</v>
      </c>
      <c r="B5248" s="33" t="s">
        <v>585</v>
      </c>
      <c r="C5248" s="34">
        <v>10</v>
      </c>
      <c r="D5248" s="33" t="s">
        <v>93</v>
      </c>
      <c r="E5248" s="33" t="s">
        <v>5447</v>
      </c>
      <c r="F5248" s="35">
        <v>39121700</v>
      </c>
      <c r="G5248" s="33" t="s">
        <v>466</v>
      </c>
      <c r="H5248" s="33">
        <v>4</v>
      </c>
      <c r="I5248" s="33">
        <v>7</v>
      </c>
      <c r="J5248" s="36">
        <v>100</v>
      </c>
      <c r="K5248" s="37">
        <v>1041600</v>
      </c>
      <c r="L5248" s="38" t="s">
        <v>15</v>
      </c>
      <c r="M5248" s="38" t="s">
        <v>13</v>
      </c>
    </row>
    <row r="5249" spans="1:13" s="39" customFormat="1" ht="12.75" x14ac:dyDescent="0.2">
      <c r="A5249" s="33" t="s">
        <v>4761</v>
      </c>
      <c r="B5249" s="33" t="s">
        <v>585</v>
      </c>
      <c r="C5249" s="34">
        <v>10</v>
      </c>
      <c r="D5249" s="33" t="s">
        <v>93</v>
      </c>
      <c r="E5249" s="33" t="s">
        <v>5448</v>
      </c>
      <c r="F5249" s="35">
        <v>39121700</v>
      </c>
      <c r="G5249" s="33" t="s">
        <v>466</v>
      </c>
      <c r="H5249" s="33">
        <v>4</v>
      </c>
      <c r="I5249" s="33">
        <v>7</v>
      </c>
      <c r="J5249" s="36">
        <v>80</v>
      </c>
      <c r="K5249" s="37">
        <v>4583040</v>
      </c>
      <c r="L5249" s="38" t="s">
        <v>15</v>
      </c>
      <c r="M5249" s="38" t="s">
        <v>13</v>
      </c>
    </row>
    <row r="5250" spans="1:13" s="39" customFormat="1" ht="12.75" x14ac:dyDescent="0.2">
      <c r="A5250" s="33" t="s">
        <v>4761</v>
      </c>
      <c r="B5250" s="33" t="s">
        <v>585</v>
      </c>
      <c r="C5250" s="34">
        <v>10</v>
      </c>
      <c r="D5250" s="33" t="s">
        <v>93</v>
      </c>
      <c r="E5250" s="33" t="s">
        <v>5449</v>
      </c>
      <c r="F5250" s="35">
        <v>39121700</v>
      </c>
      <c r="G5250" s="33" t="s">
        <v>466</v>
      </c>
      <c r="H5250" s="33">
        <v>4</v>
      </c>
      <c r="I5250" s="33">
        <v>7</v>
      </c>
      <c r="J5250" s="36">
        <v>80</v>
      </c>
      <c r="K5250" s="37">
        <v>4583040</v>
      </c>
      <c r="L5250" s="38" t="s">
        <v>15</v>
      </c>
      <c r="M5250" s="38" t="s">
        <v>13</v>
      </c>
    </row>
    <row r="5251" spans="1:13" s="39" customFormat="1" ht="12.75" x14ac:dyDescent="0.2">
      <c r="A5251" s="33" t="s">
        <v>4761</v>
      </c>
      <c r="B5251" s="33" t="s">
        <v>585</v>
      </c>
      <c r="C5251" s="34">
        <v>10</v>
      </c>
      <c r="D5251" s="33" t="s">
        <v>93</v>
      </c>
      <c r="E5251" s="33" t="s">
        <v>5450</v>
      </c>
      <c r="F5251" s="35">
        <v>39121700</v>
      </c>
      <c r="G5251" s="33" t="s">
        <v>466</v>
      </c>
      <c r="H5251" s="33">
        <v>4</v>
      </c>
      <c r="I5251" s="33">
        <v>7</v>
      </c>
      <c r="J5251" s="36">
        <v>80</v>
      </c>
      <c r="K5251" s="37">
        <v>1666560</v>
      </c>
      <c r="L5251" s="38" t="s">
        <v>15</v>
      </c>
      <c r="M5251" s="38" t="s">
        <v>13</v>
      </c>
    </row>
    <row r="5252" spans="1:13" s="39" customFormat="1" ht="12.75" x14ac:dyDescent="0.2">
      <c r="A5252" s="33" t="s">
        <v>4761</v>
      </c>
      <c r="B5252" s="33" t="s">
        <v>585</v>
      </c>
      <c r="C5252" s="34">
        <v>10</v>
      </c>
      <c r="D5252" s="33" t="s">
        <v>93</v>
      </c>
      <c r="E5252" s="33" t="s">
        <v>5451</v>
      </c>
      <c r="F5252" s="35">
        <v>39121700</v>
      </c>
      <c r="G5252" s="33" t="s">
        <v>466</v>
      </c>
      <c r="H5252" s="33">
        <v>4</v>
      </c>
      <c r="I5252" s="33">
        <v>7</v>
      </c>
      <c r="J5252" s="36">
        <v>80</v>
      </c>
      <c r="K5252" s="37">
        <v>2083200</v>
      </c>
      <c r="L5252" s="38" t="s">
        <v>15</v>
      </c>
      <c r="M5252" s="38" t="s">
        <v>13</v>
      </c>
    </row>
    <row r="5253" spans="1:13" s="39" customFormat="1" ht="12.75" x14ac:dyDescent="0.2">
      <c r="A5253" s="33" t="s">
        <v>4761</v>
      </c>
      <c r="B5253" s="33" t="s">
        <v>585</v>
      </c>
      <c r="C5253" s="34">
        <v>10</v>
      </c>
      <c r="D5253" s="33" t="s">
        <v>93</v>
      </c>
      <c r="E5253" s="33" t="s">
        <v>5452</v>
      </c>
      <c r="F5253" s="35">
        <v>39121700</v>
      </c>
      <c r="G5253" s="33" t="s">
        <v>466</v>
      </c>
      <c r="H5253" s="33">
        <v>4</v>
      </c>
      <c r="I5253" s="33">
        <v>7</v>
      </c>
      <c r="J5253" s="36">
        <v>80</v>
      </c>
      <c r="K5253" s="37">
        <v>1607040</v>
      </c>
      <c r="L5253" s="38" t="s">
        <v>15</v>
      </c>
      <c r="M5253" s="38" t="s">
        <v>13</v>
      </c>
    </row>
    <row r="5254" spans="1:13" s="39" customFormat="1" ht="12.75" x14ac:dyDescent="0.2">
      <c r="A5254" s="33" t="s">
        <v>4761</v>
      </c>
      <c r="B5254" s="33" t="s">
        <v>585</v>
      </c>
      <c r="C5254" s="34">
        <v>10</v>
      </c>
      <c r="D5254" s="33" t="s">
        <v>93</v>
      </c>
      <c r="E5254" s="33" t="s">
        <v>5453</v>
      </c>
      <c r="F5254" s="35">
        <v>39121700</v>
      </c>
      <c r="G5254" s="33" t="s">
        <v>466</v>
      </c>
      <c r="H5254" s="33">
        <v>4</v>
      </c>
      <c r="I5254" s="33">
        <v>7</v>
      </c>
      <c r="J5254" s="36">
        <v>80</v>
      </c>
      <c r="K5254" s="37">
        <v>1190400</v>
      </c>
      <c r="L5254" s="38" t="s">
        <v>15</v>
      </c>
      <c r="M5254" s="38" t="s">
        <v>13</v>
      </c>
    </row>
    <row r="5255" spans="1:13" s="39" customFormat="1" ht="12.75" x14ac:dyDescent="0.2">
      <c r="A5255" s="33" t="s">
        <v>4761</v>
      </c>
      <c r="B5255" s="33" t="s">
        <v>585</v>
      </c>
      <c r="C5255" s="34">
        <v>10</v>
      </c>
      <c r="D5255" s="33" t="s">
        <v>93</v>
      </c>
      <c r="E5255" s="33" t="s">
        <v>5454</v>
      </c>
      <c r="F5255" s="35">
        <v>39121700</v>
      </c>
      <c r="G5255" s="33" t="s">
        <v>466</v>
      </c>
      <c r="H5255" s="33">
        <v>4</v>
      </c>
      <c r="I5255" s="33">
        <v>7</v>
      </c>
      <c r="J5255" s="36">
        <v>80</v>
      </c>
      <c r="K5255" s="37">
        <v>1190400</v>
      </c>
      <c r="L5255" s="38" t="s">
        <v>15</v>
      </c>
      <c r="M5255" s="38" t="s">
        <v>13</v>
      </c>
    </row>
    <row r="5256" spans="1:13" s="39" customFormat="1" ht="12.75" x14ac:dyDescent="0.2">
      <c r="A5256" s="33" t="s">
        <v>4761</v>
      </c>
      <c r="B5256" s="33" t="s">
        <v>585</v>
      </c>
      <c r="C5256" s="34">
        <v>10</v>
      </c>
      <c r="D5256" s="33" t="s">
        <v>93</v>
      </c>
      <c r="E5256" s="33" t="s">
        <v>5455</v>
      </c>
      <c r="F5256" s="35">
        <v>39121700</v>
      </c>
      <c r="G5256" s="33" t="s">
        <v>466</v>
      </c>
      <c r="H5256" s="33">
        <v>4</v>
      </c>
      <c r="I5256" s="33">
        <v>7</v>
      </c>
      <c r="J5256" s="36">
        <v>90</v>
      </c>
      <c r="K5256" s="37">
        <v>937440</v>
      </c>
      <c r="L5256" s="38" t="s">
        <v>15</v>
      </c>
      <c r="M5256" s="38" t="s">
        <v>13</v>
      </c>
    </row>
    <row r="5257" spans="1:13" s="39" customFormat="1" ht="12.75" x14ac:dyDescent="0.2">
      <c r="A5257" s="33" t="s">
        <v>4761</v>
      </c>
      <c r="B5257" s="33" t="s">
        <v>585</v>
      </c>
      <c r="C5257" s="34">
        <v>10</v>
      </c>
      <c r="D5257" s="33" t="s">
        <v>93</v>
      </c>
      <c r="E5257" s="33" t="s">
        <v>5456</v>
      </c>
      <c r="F5257" s="35">
        <v>39121700</v>
      </c>
      <c r="G5257" s="33" t="s">
        <v>466</v>
      </c>
      <c r="H5257" s="33">
        <v>4</v>
      </c>
      <c r="I5257" s="33">
        <v>7</v>
      </c>
      <c r="J5257" s="36">
        <v>90</v>
      </c>
      <c r="K5257" s="37">
        <v>937440</v>
      </c>
      <c r="L5257" s="38" t="s">
        <v>15</v>
      </c>
      <c r="M5257" s="38" t="s">
        <v>13</v>
      </c>
    </row>
    <row r="5258" spans="1:13" s="39" customFormat="1" ht="12.75" x14ac:dyDescent="0.2">
      <c r="A5258" s="33" t="s">
        <v>4761</v>
      </c>
      <c r="B5258" s="33" t="s">
        <v>585</v>
      </c>
      <c r="C5258" s="34">
        <v>10</v>
      </c>
      <c r="D5258" s="33" t="s">
        <v>93</v>
      </c>
      <c r="E5258" s="33" t="s">
        <v>5457</v>
      </c>
      <c r="F5258" s="35">
        <v>39121700</v>
      </c>
      <c r="G5258" s="33" t="s">
        <v>466</v>
      </c>
      <c r="H5258" s="33">
        <v>4</v>
      </c>
      <c r="I5258" s="33">
        <v>7</v>
      </c>
      <c r="J5258" s="36">
        <v>90</v>
      </c>
      <c r="K5258" s="37">
        <v>937440</v>
      </c>
      <c r="L5258" s="38" t="s">
        <v>15</v>
      </c>
      <c r="M5258" s="38" t="s">
        <v>13</v>
      </c>
    </row>
    <row r="5259" spans="1:13" s="39" customFormat="1" ht="12.75" x14ac:dyDescent="0.2">
      <c r="A5259" s="33" t="s">
        <v>4761</v>
      </c>
      <c r="B5259" s="33" t="s">
        <v>585</v>
      </c>
      <c r="C5259" s="34">
        <v>10</v>
      </c>
      <c r="D5259" s="33" t="s">
        <v>93</v>
      </c>
      <c r="E5259" s="33" t="s">
        <v>5458</v>
      </c>
      <c r="F5259" s="35">
        <v>39121700</v>
      </c>
      <c r="G5259" s="33" t="s">
        <v>466</v>
      </c>
      <c r="H5259" s="33">
        <v>4</v>
      </c>
      <c r="I5259" s="33">
        <v>7</v>
      </c>
      <c r="J5259" s="36">
        <v>90</v>
      </c>
      <c r="K5259" s="37">
        <v>937440</v>
      </c>
      <c r="L5259" s="38" t="s">
        <v>15</v>
      </c>
      <c r="M5259" s="38" t="s">
        <v>13</v>
      </c>
    </row>
    <row r="5260" spans="1:13" s="39" customFormat="1" ht="12.75" x14ac:dyDescent="0.2">
      <c r="A5260" s="33" t="s">
        <v>4761</v>
      </c>
      <c r="B5260" s="33" t="s">
        <v>585</v>
      </c>
      <c r="C5260" s="34">
        <v>10</v>
      </c>
      <c r="D5260" s="33" t="s">
        <v>93</v>
      </c>
      <c r="E5260" s="33" t="s">
        <v>5459</v>
      </c>
      <c r="F5260" s="35">
        <v>39121700</v>
      </c>
      <c r="G5260" s="33" t="s">
        <v>466</v>
      </c>
      <c r="H5260" s="33">
        <v>4</v>
      </c>
      <c r="I5260" s="33">
        <v>7</v>
      </c>
      <c r="J5260" s="36">
        <v>90</v>
      </c>
      <c r="K5260" s="37">
        <v>937440</v>
      </c>
      <c r="L5260" s="38" t="s">
        <v>15</v>
      </c>
      <c r="M5260" s="38" t="s">
        <v>13</v>
      </c>
    </row>
    <row r="5261" spans="1:13" s="39" customFormat="1" ht="12.75" x14ac:dyDescent="0.2">
      <c r="A5261" s="33" t="s">
        <v>4761</v>
      </c>
      <c r="B5261" s="33" t="s">
        <v>585</v>
      </c>
      <c r="C5261" s="34">
        <v>10</v>
      </c>
      <c r="D5261" s="33" t="s">
        <v>93</v>
      </c>
      <c r="E5261" s="33" t="s">
        <v>5460</v>
      </c>
      <c r="F5261" s="35">
        <v>39121700</v>
      </c>
      <c r="G5261" s="33" t="s">
        <v>466</v>
      </c>
      <c r="H5261" s="33">
        <v>4</v>
      </c>
      <c r="I5261" s="33">
        <v>7</v>
      </c>
      <c r="J5261" s="36">
        <v>90</v>
      </c>
      <c r="K5261" s="37">
        <v>1265580</v>
      </c>
      <c r="L5261" s="38" t="s">
        <v>15</v>
      </c>
      <c r="M5261" s="38" t="s">
        <v>13</v>
      </c>
    </row>
    <row r="5262" spans="1:13" s="39" customFormat="1" ht="12.75" x14ac:dyDescent="0.2">
      <c r="A5262" s="33" t="s">
        <v>4761</v>
      </c>
      <c r="B5262" s="33" t="s">
        <v>585</v>
      </c>
      <c r="C5262" s="34">
        <v>10</v>
      </c>
      <c r="D5262" s="33" t="s">
        <v>93</v>
      </c>
      <c r="E5262" s="33" t="s">
        <v>5461</v>
      </c>
      <c r="F5262" s="35">
        <v>39121700</v>
      </c>
      <c r="G5262" s="33" t="s">
        <v>466</v>
      </c>
      <c r="H5262" s="33">
        <v>4</v>
      </c>
      <c r="I5262" s="33">
        <v>7</v>
      </c>
      <c r="J5262" s="36">
        <v>40</v>
      </c>
      <c r="K5262" s="37">
        <v>2291520</v>
      </c>
      <c r="L5262" s="38" t="s">
        <v>15</v>
      </c>
      <c r="M5262" s="38" t="s">
        <v>13</v>
      </c>
    </row>
    <row r="5263" spans="1:13" s="39" customFormat="1" ht="12.75" x14ac:dyDescent="0.2">
      <c r="A5263" s="33" t="s">
        <v>4761</v>
      </c>
      <c r="B5263" s="33" t="s">
        <v>585</v>
      </c>
      <c r="C5263" s="34">
        <v>10</v>
      </c>
      <c r="D5263" s="33" t="s">
        <v>93</v>
      </c>
      <c r="E5263" s="33" t="s">
        <v>5462</v>
      </c>
      <c r="F5263" s="35">
        <v>39121700</v>
      </c>
      <c r="G5263" s="33" t="s">
        <v>466</v>
      </c>
      <c r="H5263" s="33">
        <v>4</v>
      </c>
      <c r="I5263" s="33">
        <v>7</v>
      </c>
      <c r="J5263" s="36">
        <v>40</v>
      </c>
      <c r="K5263" s="37">
        <v>2291520</v>
      </c>
      <c r="L5263" s="38" t="s">
        <v>15</v>
      </c>
      <c r="M5263" s="38" t="s">
        <v>13</v>
      </c>
    </row>
    <row r="5264" spans="1:13" s="39" customFormat="1" ht="12.75" x14ac:dyDescent="0.2">
      <c r="A5264" s="33" t="s">
        <v>4761</v>
      </c>
      <c r="B5264" s="33" t="s">
        <v>585</v>
      </c>
      <c r="C5264" s="34">
        <v>10</v>
      </c>
      <c r="D5264" s="33" t="s">
        <v>93</v>
      </c>
      <c r="E5264" s="33" t="s">
        <v>5463</v>
      </c>
      <c r="F5264" s="35">
        <v>39121700</v>
      </c>
      <c r="G5264" s="33" t="s">
        <v>466</v>
      </c>
      <c r="H5264" s="33">
        <v>4</v>
      </c>
      <c r="I5264" s="33">
        <v>7</v>
      </c>
      <c r="J5264" s="36">
        <v>50</v>
      </c>
      <c r="K5264" s="37">
        <v>520800</v>
      </c>
      <c r="L5264" s="38" t="s">
        <v>15</v>
      </c>
      <c r="M5264" s="38" t="s">
        <v>13</v>
      </c>
    </row>
    <row r="5265" spans="1:13" s="39" customFormat="1" ht="12.75" x14ac:dyDescent="0.2">
      <c r="A5265" s="33" t="s">
        <v>4761</v>
      </c>
      <c r="B5265" s="33" t="s">
        <v>585</v>
      </c>
      <c r="C5265" s="34">
        <v>10</v>
      </c>
      <c r="D5265" s="33" t="s">
        <v>93</v>
      </c>
      <c r="E5265" s="33" t="s">
        <v>5464</v>
      </c>
      <c r="F5265" s="35">
        <v>39121700</v>
      </c>
      <c r="G5265" s="33" t="s">
        <v>466</v>
      </c>
      <c r="H5265" s="33">
        <v>4</v>
      </c>
      <c r="I5265" s="33">
        <v>7</v>
      </c>
      <c r="J5265" s="36">
        <v>40</v>
      </c>
      <c r="K5265" s="37">
        <v>3124800</v>
      </c>
      <c r="L5265" s="38" t="s">
        <v>15</v>
      </c>
      <c r="M5265" s="38" t="s">
        <v>13</v>
      </c>
    </row>
    <row r="5266" spans="1:13" s="39" customFormat="1" ht="12.75" x14ac:dyDescent="0.2">
      <c r="A5266" s="33" t="s">
        <v>4761</v>
      </c>
      <c r="B5266" s="33" t="s">
        <v>585</v>
      </c>
      <c r="C5266" s="34">
        <v>10</v>
      </c>
      <c r="D5266" s="33" t="s">
        <v>93</v>
      </c>
      <c r="E5266" s="33" t="s">
        <v>5465</v>
      </c>
      <c r="F5266" s="35">
        <v>39121700</v>
      </c>
      <c r="G5266" s="33" t="s">
        <v>466</v>
      </c>
      <c r="H5266" s="33">
        <v>4</v>
      </c>
      <c r="I5266" s="33">
        <v>7</v>
      </c>
      <c r="J5266" s="36">
        <v>10</v>
      </c>
      <c r="K5266" s="37">
        <v>446400</v>
      </c>
      <c r="L5266" s="38" t="s">
        <v>15</v>
      </c>
      <c r="M5266" s="38" t="s">
        <v>13</v>
      </c>
    </row>
    <row r="5267" spans="1:13" s="39" customFormat="1" ht="12.75" x14ac:dyDescent="0.2">
      <c r="A5267" s="33" t="s">
        <v>4761</v>
      </c>
      <c r="B5267" s="33" t="s">
        <v>585</v>
      </c>
      <c r="C5267" s="34">
        <v>10</v>
      </c>
      <c r="D5267" s="33" t="s">
        <v>93</v>
      </c>
      <c r="E5267" s="33" t="s">
        <v>5466</v>
      </c>
      <c r="F5267" s="35">
        <v>31201600</v>
      </c>
      <c r="G5267" s="33" t="s">
        <v>466</v>
      </c>
      <c r="H5267" s="33">
        <v>4</v>
      </c>
      <c r="I5267" s="33">
        <v>7</v>
      </c>
      <c r="J5267" s="36">
        <v>15</v>
      </c>
      <c r="K5267" s="37">
        <v>7588800</v>
      </c>
      <c r="L5267" s="38" t="s">
        <v>12</v>
      </c>
      <c r="M5267" s="38" t="s">
        <v>13</v>
      </c>
    </row>
    <row r="5268" spans="1:13" s="39" customFormat="1" ht="12.75" x14ac:dyDescent="0.2">
      <c r="A5268" s="33" t="s">
        <v>4761</v>
      </c>
      <c r="B5268" s="33" t="s">
        <v>585</v>
      </c>
      <c r="C5268" s="34">
        <v>10</v>
      </c>
      <c r="D5268" s="33" t="s">
        <v>93</v>
      </c>
      <c r="E5268" s="33" t="s">
        <v>5467</v>
      </c>
      <c r="F5268" s="35">
        <v>31201600</v>
      </c>
      <c r="G5268" s="33" t="s">
        <v>466</v>
      </c>
      <c r="H5268" s="33">
        <v>4</v>
      </c>
      <c r="I5268" s="33">
        <v>7</v>
      </c>
      <c r="J5268" s="36">
        <v>15</v>
      </c>
      <c r="K5268" s="37">
        <v>8370000</v>
      </c>
      <c r="L5268" s="38" t="s">
        <v>12</v>
      </c>
      <c r="M5268" s="38" t="s">
        <v>13</v>
      </c>
    </row>
    <row r="5269" spans="1:13" s="39" customFormat="1" ht="12.75" x14ac:dyDescent="0.2">
      <c r="A5269" s="33" t="s">
        <v>4761</v>
      </c>
      <c r="B5269" s="33" t="s">
        <v>585</v>
      </c>
      <c r="C5269" s="34">
        <v>10</v>
      </c>
      <c r="D5269" s="33" t="s">
        <v>93</v>
      </c>
      <c r="E5269" s="33" t="s">
        <v>5468</v>
      </c>
      <c r="F5269" s="35">
        <v>31201600</v>
      </c>
      <c r="G5269" s="33" t="s">
        <v>466</v>
      </c>
      <c r="H5269" s="33">
        <v>4</v>
      </c>
      <c r="I5269" s="33">
        <v>7</v>
      </c>
      <c r="J5269" s="36">
        <v>15</v>
      </c>
      <c r="K5269" s="37">
        <v>8370000</v>
      </c>
      <c r="L5269" s="38" t="s">
        <v>12</v>
      </c>
      <c r="M5269" s="38" t="s">
        <v>13</v>
      </c>
    </row>
    <row r="5270" spans="1:13" s="39" customFormat="1" ht="12.75" x14ac:dyDescent="0.2">
      <c r="A5270" s="33" t="s">
        <v>4761</v>
      </c>
      <c r="B5270" s="33" t="s">
        <v>585</v>
      </c>
      <c r="C5270" s="34">
        <v>10</v>
      </c>
      <c r="D5270" s="33" t="s">
        <v>93</v>
      </c>
      <c r="E5270" s="33" t="s">
        <v>5469</v>
      </c>
      <c r="F5270" s="35">
        <v>11151509</v>
      </c>
      <c r="G5270" s="33" t="s">
        <v>466</v>
      </c>
      <c r="H5270" s="33">
        <v>4</v>
      </c>
      <c r="I5270" s="33">
        <v>7</v>
      </c>
      <c r="J5270" s="36">
        <v>40</v>
      </c>
      <c r="K5270" s="37">
        <v>1240000</v>
      </c>
      <c r="L5270" s="38" t="s">
        <v>2369</v>
      </c>
      <c r="M5270" s="38" t="s">
        <v>13</v>
      </c>
    </row>
    <row r="5271" spans="1:13" s="39" customFormat="1" ht="12.75" x14ac:dyDescent="0.2">
      <c r="A5271" s="33" t="s">
        <v>4761</v>
      </c>
      <c r="B5271" s="33" t="s">
        <v>585</v>
      </c>
      <c r="C5271" s="34">
        <v>10</v>
      </c>
      <c r="D5271" s="33" t="s">
        <v>93</v>
      </c>
      <c r="E5271" s="33" t="s">
        <v>5470</v>
      </c>
      <c r="F5271" s="35">
        <v>11162105</v>
      </c>
      <c r="G5271" s="33" t="s">
        <v>466</v>
      </c>
      <c r="H5271" s="33">
        <v>4</v>
      </c>
      <c r="I5271" s="33">
        <v>7</v>
      </c>
      <c r="J5271" s="36">
        <v>40</v>
      </c>
      <c r="K5271" s="37">
        <v>3224000</v>
      </c>
      <c r="L5271" s="38" t="s">
        <v>15</v>
      </c>
      <c r="M5271" s="38" t="s">
        <v>13</v>
      </c>
    </row>
    <row r="5272" spans="1:13" s="39" customFormat="1" ht="12.75" x14ac:dyDescent="0.2">
      <c r="A5272" s="33" t="s">
        <v>4761</v>
      </c>
      <c r="B5272" s="33" t="s">
        <v>585</v>
      </c>
      <c r="C5272" s="34">
        <v>10</v>
      </c>
      <c r="D5272" s="33" t="s">
        <v>93</v>
      </c>
      <c r="E5272" s="33" t="s">
        <v>5471</v>
      </c>
      <c r="F5272" s="35">
        <v>31211803</v>
      </c>
      <c r="G5272" s="33" t="s">
        <v>466</v>
      </c>
      <c r="H5272" s="33">
        <v>4</v>
      </c>
      <c r="I5272" s="33">
        <v>7</v>
      </c>
      <c r="J5272" s="36">
        <v>1</v>
      </c>
      <c r="K5272" s="37">
        <v>2666372</v>
      </c>
      <c r="L5272" s="38" t="s">
        <v>15</v>
      </c>
      <c r="M5272" s="38" t="s">
        <v>13</v>
      </c>
    </row>
    <row r="5273" spans="1:13" s="39" customFormat="1" ht="12.75" x14ac:dyDescent="0.2">
      <c r="A5273" s="33" t="s">
        <v>4761</v>
      </c>
      <c r="B5273" s="33" t="s">
        <v>585</v>
      </c>
      <c r="C5273" s="34">
        <v>10</v>
      </c>
      <c r="D5273" s="33" t="s">
        <v>93</v>
      </c>
      <c r="E5273" s="33" t="s">
        <v>5472</v>
      </c>
      <c r="F5273" s="35">
        <v>31162310</v>
      </c>
      <c r="G5273" s="33" t="s">
        <v>466</v>
      </c>
      <c r="H5273" s="33">
        <v>4</v>
      </c>
      <c r="I5273" s="33">
        <v>7</v>
      </c>
      <c r="J5273" s="36" t="s">
        <v>5893</v>
      </c>
      <c r="K5273" s="37">
        <v>688200</v>
      </c>
      <c r="L5273" s="38" t="s">
        <v>15</v>
      </c>
      <c r="M5273" s="38" t="s">
        <v>13</v>
      </c>
    </row>
    <row r="5274" spans="1:13" s="39" customFormat="1" ht="12.75" x14ac:dyDescent="0.2">
      <c r="A5274" s="33" t="s">
        <v>4761</v>
      </c>
      <c r="B5274" s="33" t="s">
        <v>585</v>
      </c>
      <c r="C5274" s="34">
        <v>10</v>
      </c>
      <c r="D5274" s="33" t="s">
        <v>93</v>
      </c>
      <c r="E5274" s="33" t="s">
        <v>5473</v>
      </c>
      <c r="F5274" s="35">
        <v>39121700</v>
      </c>
      <c r="G5274" s="33" t="s">
        <v>466</v>
      </c>
      <c r="H5274" s="33">
        <v>4</v>
      </c>
      <c r="I5274" s="33">
        <v>7</v>
      </c>
      <c r="J5274" s="36">
        <v>80</v>
      </c>
      <c r="K5274" s="37">
        <v>3968000</v>
      </c>
      <c r="L5274" s="38" t="s">
        <v>15</v>
      </c>
      <c r="M5274" s="38" t="s">
        <v>13</v>
      </c>
    </row>
    <row r="5275" spans="1:13" s="39" customFormat="1" ht="12.75" x14ac:dyDescent="0.2">
      <c r="A5275" s="33" t="s">
        <v>4761</v>
      </c>
      <c r="B5275" s="33" t="s">
        <v>585</v>
      </c>
      <c r="C5275" s="34">
        <v>10</v>
      </c>
      <c r="D5275" s="33" t="s">
        <v>93</v>
      </c>
      <c r="E5275" s="33" t="s">
        <v>5474</v>
      </c>
      <c r="F5275" s="35">
        <v>30102404</v>
      </c>
      <c r="G5275" s="33" t="s">
        <v>466</v>
      </c>
      <c r="H5275" s="33">
        <v>4</v>
      </c>
      <c r="I5275" s="33">
        <v>7</v>
      </c>
      <c r="J5275" s="36">
        <v>25</v>
      </c>
      <c r="K5275" s="37">
        <v>558000</v>
      </c>
      <c r="L5275" s="38" t="s">
        <v>15</v>
      </c>
      <c r="M5275" s="38" t="s">
        <v>13</v>
      </c>
    </row>
    <row r="5276" spans="1:13" s="39" customFormat="1" ht="12.75" x14ac:dyDescent="0.2">
      <c r="A5276" s="33" t="s">
        <v>4761</v>
      </c>
      <c r="B5276" s="33" t="s">
        <v>585</v>
      </c>
      <c r="C5276" s="34">
        <v>10</v>
      </c>
      <c r="D5276" s="33" t="s">
        <v>93</v>
      </c>
      <c r="E5276" s="33" t="s">
        <v>5475</v>
      </c>
      <c r="F5276" s="35">
        <v>12352401</v>
      </c>
      <c r="G5276" s="33" t="s">
        <v>466</v>
      </c>
      <c r="H5276" s="33">
        <v>4</v>
      </c>
      <c r="I5276" s="33">
        <v>7</v>
      </c>
      <c r="J5276" s="36">
        <v>2</v>
      </c>
      <c r="K5276" s="37">
        <v>111600</v>
      </c>
      <c r="L5276" s="38" t="s">
        <v>15</v>
      </c>
      <c r="M5276" s="38" t="s">
        <v>13</v>
      </c>
    </row>
    <row r="5277" spans="1:13" s="39" customFormat="1" ht="12.75" x14ac:dyDescent="0.2">
      <c r="A5277" s="33" t="s">
        <v>4761</v>
      </c>
      <c r="B5277" s="33" t="s">
        <v>585</v>
      </c>
      <c r="C5277" s="34">
        <v>10</v>
      </c>
      <c r="D5277" s="33" t="s">
        <v>93</v>
      </c>
      <c r="E5277" s="33" t="s">
        <v>5476</v>
      </c>
      <c r="F5277" s="35">
        <v>11162114</v>
      </c>
      <c r="G5277" s="33" t="s">
        <v>466</v>
      </c>
      <c r="H5277" s="33">
        <v>4</v>
      </c>
      <c r="I5277" s="33">
        <v>7</v>
      </c>
      <c r="J5277" s="36">
        <v>1</v>
      </c>
      <c r="K5277" s="37">
        <v>434000</v>
      </c>
      <c r="L5277" s="38" t="s">
        <v>15</v>
      </c>
      <c r="M5277" s="38" t="s">
        <v>13</v>
      </c>
    </row>
    <row r="5278" spans="1:13" s="39" customFormat="1" ht="12.75" x14ac:dyDescent="0.2">
      <c r="A5278" s="33" t="s">
        <v>4761</v>
      </c>
      <c r="B5278" s="33" t="s">
        <v>585</v>
      </c>
      <c r="C5278" s="34">
        <v>10</v>
      </c>
      <c r="D5278" s="33" t="s">
        <v>93</v>
      </c>
      <c r="E5278" s="33" t="s">
        <v>5477</v>
      </c>
      <c r="F5278" s="35">
        <v>11162114</v>
      </c>
      <c r="G5278" s="33" t="s">
        <v>466</v>
      </c>
      <c r="H5278" s="33">
        <v>4</v>
      </c>
      <c r="I5278" s="33">
        <v>7</v>
      </c>
      <c r="J5278" s="36">
        <v>1</v>
      </c>
      <c r="K5278" s="37">
        <v>434000</v>
      </c>
      <c r="L5278" s="38" t="s">
        <v>15</v>
      </c>
      <c r="M5278" s="38" t="s">
        <v>13</v>
      </c>
    </row>
    <row r="5279" spans="1:13" s="39" customFormat="1" ht="12.75" x14ac:dyDescent="0.2">
      <c r="A5279" s="33" t="s">
        <v>4761</v>
      </c>
      <c r="B5279" s="33" t="s">
        <v>585</v>
      </c>
      <c r="C5279" s="34">
        <v>10</v>
      </c>
      <c r="D5279" s="33" t="s">
        <v>93</v>
      </c>
      <c r="E5279" s="33" t="s">
        <v>5478</v>
      </c>
      <c r="F5279" s="35">
        <v>39121700</v>
      </c>
      <c r="G5279" s="33" t="s">
        <v>466</v>
      </c>
      <c r="H5279" s="33">
        <v>4</v>
      </c>
      <c r="I5279" s="33">
        <v>7</v>
      </c>
      <c r="J5279" s="36">
        <v>100</v>
      </c>
      <c r="K5279" s="37">
        <v>310000</v>
      </c>
      <c r="L5279" s="38" t="s">
        <v>15</v>
      </c>
      <c r="M5279" s="38" t="s">
        <v>13</v>
      </c>
    </row>
    <row r="5280" spans="1:13" s="39" customFormat="1" ht="12.75" x14ac:dyDescent="0.2">
      <c r="A5280" s="33" t="s">
        <v>4761</v>
      </c>
      <c r="B5280" s="33" t="s">
        <v>585</v>
      </c>
      <c r="C5280" s="34">
        <v>10</v>
      </c>
      <c r="D5280" s="33" t="s">
        <v>93</v>
      </c>
      <c r="E5280" s="33" t="s">
        <v>5479</v>
      </c>
      <c r="F5280" s="35">
        <v>39121700</v>
      </c>
      <c r="G5280" s="33" t="s">
        <v>466</v>
      </c>
      <c r="H5280" s="33">
        <v>4</v>
      </c>
      <c r="I5280" s="33">
        <v>7</v>
      </c>
      <c r="J5280" s="36">
        <v>300</v>
      </c>
      <c r="K5280" s="37">
        <v>186000</v>
      </c>
      <c r="L5280" s="38" t="s">
        <v>15</v>
      </c>
      <c r="M5280" s="38" t="s">
        <v>13</v>
      </c>
    </row>
    <row r="5281" spans="1:13" s="39" customFormat="1" ht="12.75" x14ac:dyDescent="0.2">
      <c r="A5281" s="33" t="s">
        <v>4761</v>
      </c>
      <c r="B5281" s="33" t="s">
        <v>585</v>
      </c>
      <c r="C5281" s="34">
        <v>10</v>
      </c>
      <c r="D5281" s="33" t="s">
        <v>93</v>
      </c>
      <c r="E5281" s="33" t="s">
        <v>5480</v>
      </c>
      <c r="F5281" s="35">
        <v>39121700</v>
      </c>
      <c r="G5281" s="33" t="s">
        <v>466</v>
      </c>
      <c r="H5281" s="33">
        <v>4</v>
      </c>
      <c r="I5281" s="33">
        <v>7</v>
      </c>
      <c r="J5281" s="36">
        <v>50</v>
      </c>
      <c r="K5281" s="37">
        <v>1085000</v>
      </c>
      <c r="L5281" s="38" t="s">
        <v>15</v>
      </c>
      <c r="M5281" s="38" t="s">
        <v>13</v>
      </c>
    </row>
    <row r="5282" spans="1:13" s="39" customFormat="1" ht="12.75" x14ac:dyDescent="0.2">
      <c r="A5282" s="33" t="s">
        <v>4761</v>
      </c>
      <c r="B5282" s="33" t="s">
        <v>585</v>
      </c>
      <c r="C5282" s="34">
        <v>10</v>
      </c>
      <c r="D5282" s="33" t="s">
        <v>93</v>
      </c>
      <c r="E5282" s="33" t="s">
        <v>5481</v>
      </c>
      <c r="F5282" s="35">
        <v>39121700</v>
      </c>
      <c r="G5282" s="33" t="s">
        <v>466</v>
      </c>
      <c r="H5282" s="33">
        <v>4</v>
      </c>
      <c r="I5282" s="33">
        <v>7</v>
      </c>
      <c r="J5282" s="36">
        <v>590</v>
      </c>
      <c r="K5282" s="37">
        <v>365800</v>
      </c>
      <c r="L5282" s="38" t="s">
        <v>15</v>
      </c>
      <c r="M5282" s="38" t="s">
        <v>13</v>
      </c>
    </row>
    <row r="5283" spans="1:13" s="39" customFormat="1" ht="12.75" x14ac:dyDescent="0.2">
      <c r="A5283" s="33" t="s">
        <v>4761</v>
      </c>
      <c r="B5283" s="33" t="s">
        <v>585</v>
      </c>
      <c r="C5283" s="34">
        <v>10</v>
      </c>
      <c r="D5283" s="33" t="s">
        <v>93</v>
      </c>
      <c r="E5283" s="33" t="s">
        <v>5482</v>
      </c>
      <c r="F5283" s="35">
        <v>39121700</v>
      </c>
      <c r="G5283" s="33" t="s">
        <v>466</v>
      </c>
      <c r="H5283" s="33">
        <v>4</v>
      </c>
      <c r="I5283" s="33">
        <v>7</v>
      </c>
      <c r="J5283" s="36">
        <v>30</v>
      </c>
      <c r="K5283" s="37">
        <v>18600</v>
      </c>
      <c r="L5283" s="38" t="s">
        <v>15</v>
      </c>
      <c r="M5283" s="38" t="s">
        <v>13</v>
      </c>
    </row>
    <row r="5284" spans="1:13" s="39" customFormat="1" ht="12.75" x14ac:dyDescent="0.2">
      <c r="A5284" s="33" t="s">
        <v>4761</v>
      </c>
      <c r="B5284" s="33" t="s">
        <v>585</v>
      </c>
      <c r="C5284" s="34">
        <v>10</v>
      </c>
      <c r="D5284" s="33" t="s">
        <v>93</v>
      </c>
      <c r="E5284" s="33" t="s">
        <v>5483</v>
      </c>
      <c r="F5284" s="35">
        <v>13111300</v>
      </c>
      <c r="G5284" s="33" t="s">
        <v>466</v>
      </c>
      <c r="H5284" s="33">
        <v>4</v>
      </c>
      <c r="I5284" s="33">
        <v>7</v>
      </c>
      <c r="J5284" s="36">
        <v>50</v>
      </c>
      <c r="K5284" s="37">
        <v>1550000</v>
      </c>
      <c r="L5284" s="38" t="s">
        <v>2369</v>
      </c>
      <c r="M5284" s="38" t="s">
        <v>13</v>
      </c>
    </row>
    <row r="5285" spans="1:13" s="39" customFormat="1" ht="12.75" x14ac:dyDescent="0.2">
      <c r="A5285" s="33" t="s">
        <v>4761</v>
      </c>
      <c r="B5285" s="33" t="s">
        <v>585</v>
      </c>
      <c r="C5285" s="34">
        <v>10</v>
      </c>
      <c r="D5285" s="33" t="s">
        <v>93</v>
      </c>
      <c r="E5285" s="33" t="s">
        <v>5484</v>
      </c>
      <c r="F5285" s="35">
        <v>39121700</v>
      </c>
      <c r="G5285" s="33" t="s">
        <v>466</v>
      </c>
      <c r="H5285" s="33">
        <v>4</v>
      </c>
      <c r="I5285" s="33">
        <v>7</v>
      </c>
      <c r="J5285" s="36">
        <v>3</v>
      </c>
      <c r="K5285" s="37">
        <v>167400</v>
      </c>
      <c r="L5285" s="38" t="s">
        <v>15</v>
      </c>
      <c r="M5285" s="38" t="s">
        <v>13</v>
      </c>
    </row>
    <row r="5286" spans="1:13" s="39" customFormat="1" ht="12.75" x14ac:dyDescent="0.2">
      <c r="A5286" s="33" t="s">
        <v>4761</v>
      </c>
      <c r="B5286" s="33" t="s">
        <v>585</v>
      </c>
      <c r="C5286" s="34">
        <v>10</v>
      </c>
      <c r="D5286" s="33" t="s">
        <v>93</v>
      </c>
      <c r="E5286" s="33" t="s">
        <v>5485</v>
      </c>
      <c r="F5286" s="35">
        <v>39111500</v>
      </c>
      <c r="G5286" s="33" t="s">
        <v>466</v>
      </c>
      <c r="H5286" s="33">
        <v>4</v>
      </c>
      <c r="I5286" s="33">
        <v>7</v>
      </c>
      <c r="J5286" s="36">
        <v>2</v>
      </c>
      <c r="K5286" s="37">
        <v>1488000</v>
      </c>
      <c r="L5286" s="38" t="s">
        <v>15</v>
      </c>
      <c r="M5286" s="38" t="s">
        <v>13</v>
      </c>
    </row>
    <row r="5287" spans="1:13" s="39" customFormat="1" ht="12.75" x14ac:dyDescent="0.2">
      <c r="A5287" s="33" t="s">
        <v>4761</v>
      </c>
      <c r="B5287" s="33" t="s">
        <v>585</v>
      </c>
      <c r="C5287" s="34">
        <v>10</v>
      </c>
      <c r="D5287" s="33" t="s">
        <v>93</v>
      </c>
      <c r="E5287" s="33" t="s">
        <v>5486</v>
      </c>
      <c r="F5287" s="35">
        <v>31211504</v>
      </c>
      <c r="G5287" s="33" t="s">
        <v>466</v>
      </c>
      <c r="H5287" s="33">
        <v>4</v>
      </c>
      <c r="I5287" s="33">
        <v>7</v>
      </c>
      <c r="J5287" s="36">
        <v>2</v>
      </c>
      <c r="K5287" s="37">
        <v>210800</v>
      </c>
      <c r="L5287" s="38" t="s">
        <v>3313</v>
      </c>
      <c r="M5287" s="38" t="s">
        <v>13</v>
      </c>
    </row>
    <row r="5288" spans="1:13" s="39" customFormat="1" ht="12.75" x14ac:dyDescent="0.2">
      <c r="A5288" s="33" t="s">
        <v>4761</v>
      </c>
      <c r="B5288" s="33" t="s">
        <v>585</v>
      </c>
      <c r="C5288" s="34">
        <v>10</v>
      </c>
      <c r="D5288" s="33" t="s">
        <v>93</v>
      </c>
      <c r="E5288" s="33" t="s">
        <v>5487</v>
      </c>
      <c r="F5288" s="35">
        <v>39121700</v>
      </c>
      <c r="G5288" s="33" t="s">
        <v>466</v>
      </c>
      <c r="H5288" s="33">
        <v>4</v>
      </c>
      <c r="I5288" s="33">
        <v>7</v>
      </c>
      <c r="J5288" s="36">
        <v>10</v>
      </c>
      <c r="K5288" s="37">
        <v>1798000</v>
      </c>
      <c r="L5288" s="38" t="s">
        <v>15</v>
      </c>
      <c r="M5288" s="38" t="s">
        <v>13</v>
      </c>
    </row>
    <row r="5289" spans="1:13" s="39" customFormat="1" ht="12.75" x14ac:dyDescent="0.2">
      <c r="A5289" s="33" t="s">
        <v>4761</v>
      </c>
      <c r="B5289" s="33" t="s">
        <v>585</v>
      </c>
      <c r="C5289" s="34">
        <v>10</v>
      </c>
      <c r="D5289" s="33" t="s">
        <v>93</v>
      </c>
      <c r="E5289" s="33" t="s">
        <v>5488</v>
      </c>
      <c r="F5289" s="35">
        <v>39121700</v>
      </c>
      <c r="G5289" s="33" t="s">
        <v>466</v>
      </c>
      <c r="H5289" s="33">
        <v>4</v>
      </c>
      <c r="I5289" s="33">
        <v>7</v>
      </c>
      <c r="J5289" s="36">
        <v>10</v>
      </c>
      <c r="K5289" s="37">
        <v>2294000</v>
      </c>
      <c r="L5289" s="38" t="s">
        <v>15</v>
      </c>
      <c r="M5289" s="38" t="s">
        <v>13</v>
      </c>
    </row>
    <row r="5290" spans="1:13" s="39" customFormat="1" ht="12.75" x14ac:dyDescent="0.2">
      <c r="A5290" s="33" t="s">
        <v>4761</v>
      </c>
      <c r="B5290" s="33" t="s">
        <v>585</v>
      </c>
      <c r="C5290" s="34">
        <v>10</v>
      </c>
      <c r="D5290" s="33" t="s">
        <v>93</v>
      </c>
      <c r="E5290" s="33" t="s">
        <v>5489</v>
      </c>
      <c r="F5290" s="35">
        <v>31201601</v>
      </c>
      <c r="G5290" s="33" t="s">
        <v>466</v>
      </c>
      <c r="H5290" s="33">
        <v>4</v>
      </c>
      <c r="I5290" s="33">
        <v>7</v>
      </c>
      <c r="J5290" s="36">
        <v>3</v>
      </c>
      <c r="K5290" s="37">
        <v>985800</v>
      </c>
      <c r="L5290" s="38" t="s">
        <v>15</v>
      </c>
      <c r="M5290" s="38" t="s">
        <v>13</v>
      </c>
    </row>
    <row r="5291" spans="1:13" s="39" customFormat="1" ht="12.75" x14ac:dyDescent="0.2">
      <c r="A5291" s="33" t="s">
        <v>4761</v>
      </c>
      <c r="B5291" s="33" t="s">
        <v>585</v>
      </c>
      <c r="C5291" s="34">
        <v>10</v>
      </c>
      <c r="D5291" s="33" t="s">
        <v>93</v>
      </c>
      <c r="E5291" s="33" t="s">
        <v>5490</v>
      </c>
      <c r="F5291" s="35">
        <v>31201601</v>
      </c>
      <c r="G5291" s="33" t="s">
        <v>466</v>
      </c>
      <c r="H5291" s="33">
        <v>4</v>
      </c>
      <c r="I5291" s="33">
        <v>7</v>
      </c>
      <c r="J5291" s="36">
        <v>1</v>
      </c>
      <c r="K5291" s="37">
        <v>477400</v>
      </c>
      <c r="L5291" s="38" t="s">
        <v>15</v>
      </c>
      <c r="M5291" s="38" t="s">
        <v>13</v>
      </c>
    </row>
    <row r="5292" spans="1:13" s="39" customFormat="1" ht="12.75" x14ac:dyDescent="0.2">
      <c r="A5292" s="33" t="s">
        <v>4761</v>
      </c>
      <c r="B5292" s="33" t="s">
        <v>585</v>
      </c>
      <c r="C5292" s="34">
        <v>10</v>
      </c>
      <c r="D5292" s="33" t="s">
        <v>93</v>
      </c>
      <c r="E5292" s="33" t="s">
        <v>5491</v>
      </c>
      <c r="F5292" s="35">
        <v>39121700</v>
      </c>
      <c r="G5292" s="33" t="s">
        <v>466</v>
      </c>
      <c r="H5292" s="33">
        <v>4</v>
      </c>
      <c r="I5292" s="33">
        <v>7</v>
      </c>
      <c r="J5292" s="36">
        <v>10</v>
      </c>
      <c r="K5292" s="37">
        <v>806000</v>
      </c>
      <c r="L5292" s="38" t="s">
        <v>15</v>
      </c>
      <c r="M5292" s="38" t="s">
        <v>13</v>
      </c>
    </row>
    <row r="5293" spans="1:13" s="39" customFormat="1" ht="12.75" x14ac:dyDescent="0.2">
      <c r="A5293" s="33" t="s">
        <v>4761</v>
      </c>
      <c r="B5293" s="33" t="s">
        <v>585</v>
      </c>
      <c r="C5293" s="34">
        <v>10</v>
      </c>
      <c r="D5293" s="33" t="s">
        <v>93</v>
      </c>
      <c r="E5293" s="33" t="s">
        <v>5492</v>
      </c>
      <c r="F5293" s="35">
        <v>39121700</v>
      </c>
      <c r="G5293" s="33" t="s">
        <v>466</v>
      </c>
      <c r="H5293" s="33">
        <v>4</v>
      </c>
      <c r="I5293" s="33">
        <v>7</v>
      </c>
      <c r="J5293" s="36">
        <v>10</v>
      </c>
      <c r="K5293" s="37">
        <v>806000</v>
      </c>
      <c r="L5293" s="38" t="s">
        <v>15</v>
      </c>
      <c r="M5293" s="38" t="s">
        <v>13</v>
      </c>
    </row>
    <row r="5294" spans="1:13" s="39" customFormat="1" ht="12.75" x14ac:dyDescent="0.2">
      <c r="A5294" s="33" t="s">
        <v>4761</v>
      </c>
      <c r="B5294" s="33" t="s">
        <v>585</v>
      </c>
      <c r="C5294" s="34">
        <v>10</v>
      </c>
      <c r="D5294" s="33" t="s">
        <v>93</v>
      </c>
      <c r="E5294" s="33" t="s">
        <v>5493</v>
      </c>
      <c r="F5294" s="35">
        <v>39121700</v>
      </c>
      <c r="G5294" s="33" t="s">
        <v>466</v>
      </c>
      <c r="H5294" s="33">
        <v>4</v>
      </c>
      <c r="I5294" s="33">
        <v>7</v>
      </c>
      <c r="J5294" s="36">
        <v>10</v>
      </c>
      <c r="K5294" s="37">
        <v>806000</v>
      </c>
      <c r="L5294" s="38" t="s">
        <v>15</v>
      </c>
      <c r="M5294" s="38" t="s">
        <v>13</v>
      </c>
    </row>
    <row r="5295" spans="1:13" s="39" customFormat="1" ht="12.75" x14ac:dyDescent="0.2">
      <c r="A5295" s="33" t="s">
        <v>4761</v>
      </c>
      <c r="B5295" s="33" t="s">
        <v>585</v>
      </c>
      <c r="C5295" s="34">
        <v>10</v>
      </c>
      <c r="D5295" s="33" t="s">
        <v>93</v>
      </c>
      <c r="E5295" s="33" t="s">
        <v>5494</v>
      </c>
      <c r="F5295" s="35">
        <v>31201601</v>
      </c>
      <c r="G5295" s="33" t="s">
        <v>466</v>
      </c>
      <c r="H5295" s="33">
        <v>4</v>
      </c>
      <c r="I5295" s="33">
        <v>7</v>
      </c>
      <c r="J5295" s="36">
        <v>10</v>
      </c>
      <c r="K5295" s="37">
        <v>979600</v>
      </c>
      <c r="L5295" s="38" t="s">
        <v>15</v>
      </c>
      <c r="M5295" s="38" t="s">
        <v>13</v>
      </c>
    </row>
    <row r="5296" spans="1:13" s="39" customFormat="1" ht="12.75" x14ac:dyDescent="0.2">
      <c r="A5296" s="33" t="s">
        <v>4761</v>
      </c>
      <c r="B5296" s="33" t="s">
        <v>585</v>
      </c>
      <c r="C5296" s="34">
        <v>10</v>
      </c>
      <c r="D5296" s="33" t="s">
        <v>93</v>
      </c>
      <c r="E5296" s="33" t="s">
        <v>5495</v>
      </c>
      <c r="F5296" s="35">
        <v>27111918</v>
      </c>
      <c r="G5296" s="33" t="s">
        <v>466</v>
      </c>
      <c r="H5296" s="33">
        <v>4</v>
      </c>
      <c r="I5296" s="33">
        <v>7</v>
      </c>
      <c r="J5296" s="36">
        <v>1</v>
      </c>
      <c r="K5296" s="37">
        <v>148800</v>
      </c>
      <c r="L5296" s="38" t="s">
        <v>15</v>
      </c>
      <c r="M5296" s="38" t="s">
        <v>13</v>
      </c>
    </row>
    <row r="5297" spans="1:13" s="39" customFormat="1" ht="12.75" x14ac:dyDescent="0.2">
      <c r="A5297" s="33" t="s">
        <v>4761</v>
      </c>
      <c r="B5297" s="33" t="s">
        <v>585</v>
      </c>
      <c r="C5297" s="34">
        <v>10</v>
      </c>
      <c r="D5297" s="33" t="s">
        <v>93</v>
      </c>
      <c r="E5297" s="33" t="s">
        <v>5496</v>
      </c>
      <c r="F5297" s="35">
        <v>20121600</v>
      </c>
      <c r="G5297" s="33" t="s">
        <v>466</v>
      </c>
      <c r="H5297" s="33">
        <v>4</v>
      </c>
      <c r="I5297" s="33">
        <v>7</v>
      </c>
      <c r="J5297" s="36">
        <v>10</v>
      </c>
      <c r="K5297" s="37">
        <v>7440000</v>
      </c>
      <c r="L5297" s="38" t="s">
        <v>12</v>
      </c>
      <c r="M5297" s="38" t="s">
        <v>13</v>
      </c>
    </row>
    <row r="5298" spans="1:13" s="39" customFormat="1" ht="12.75" x14ac:dyDescent="0.2">
      <c r="A5298" s="33" t="s">
        <v>4761</v>
      </c>
      <c r="B5298" s="33" t="s">
        <v>585</v>
      </c>
      <c r="C5298" s="34">
        <v>10</v>
      </c>
      <c r="D5298" s="33" t="s">
        <v>93</v>
      </c>
      <c r="E5298" s="33" t="s">
        <v>5497</v>
      </c>
      <c r="F5298" s="35">
        <v>20121600</v>
      </c>
      <c r="G5298" s="33" t="s">
        <v>466</v>
      </c>
      <c r="H5298" s="33">
        <v>4</v>
      </c>
      <c r="I5298" s="33">
        <v>7</v>
      </c>
      <c r="J5298" s="36">
        <v>1</v>
      </c>
      <c r="K5298" s="37">
        <v>744000</v>
      </c>
      <c r="L5298" s="38" t="s">
        <v>12</v>
      </c>
      <c r="M5298" s="38" t="s">
        <v>13</v>
      </c>
    </row>
    <row r="5299" spans="1:13" s="39" customFormat="1" ht="12.75" x14ac:dyDescent="0.2">
      <c r="A5299" s="33" t="s">
        <v>4761</v>
      </c>
      <c r="B5299" s="33" t="s">
        <v>585</v>
      </c>
      <c r="C5299" s="34">
        <v>10</v>
      </c>
      <c r="D5299" s="33" t="s">
        <v>93</v>
      </c>
      <c r="E5299" s="33" t="s">
        <v>5498</v>
      </c>
      <c r="F5299" s="35">
        <v>20121600</v>
      </c>
      <c r="G5299" s="33" t="s">
        <v>466</v>
      </c>
      <c r="H5299" s="33">
        <v>4</v>
      </c>
      <c r="I5299" s="33">
        <v>7</v>
      </c>
      <c r="J5299" s="36">
        <v>1</v>
      </c>
      <c r="K5299" s="37">
        <v>744000</v>
      </c>
      <c r="L5299" s="38" t="s">
        <v>12</v>
      </c>
      <c r="M5299" s="38" t="s">
        <v>13</v>
      </c>
    </row>
    <row r="5300" spans="1:13" s="39" customFormat="1" ht="12.75" x14ac:dyDescent="0.2">
      <c r="A5300" s="33" t="s">
        <v>4761</v>
      </c>
      <c r="B5300" s="33" t="s">
        <v>585</v>
      </c>
      <c r="C5300" s="34">
        <v>10</v>
      </c>
      <c r="D5300" s="33" t="s">
        <v>93</v>
      </c>
      <c r="E5300" s="33" t="s">
        <v>5499</v>
      </c>
      <c r="F5300" s="35">
        <v>20121600</v>
      </c>
      <c r="G5300" s="33" t="s">
        <v>466</v>
      </c>
      <c r="H5300" s="33">
        <v>4</v>
      </c>
      <c r="I5300" s="33">
        <v>7</v>
      </c>
      <c r="J5300" s="36">
        <v>1</v>
      </c>
      <c r="K5300" s="37">
        <v>744000</v>
      </c>
      <c r="L5300" s="38" t="s">
        <v>12</v>
      </c>
      <c r="M5300" s="38" t="s">
        <v>13</v>
      </c>
    </row>
    <row r="5301" spans="1:13" s="39" customFormat="1" ht="12.75" x14ac:dyDescent="0.2">
      <c r="A5301" s="33" t="s">
        <v>4761</v>
      </c>
      <c r="B5301" s="33" t="s">
        <v>585</v>
      </c>
      <c r="C5301" s="34">
        <v>10</v>
      </c>
      <c r="D5301" s="33" t="s">
        <v>93</v>
      </c>
      <c r="E5301" s="33" t="s">
        <v>5500</v>
      </c>
      <c r="F5301" s="35">
        <v>20121600</v>
      </c>
      <c r="G5301" s="33" t="s">
        <v>466</v>
      </c>
      <c r="H5301" s="33">
        <v>4</v>
      </c>
      <c r="I5301" s="33">
        <v>7</v>
      </c>
      <c r="J5301" s="36">
        <v>1</v>
      </c>
      <c r="K5301" s="37">
        <v>744000</v>
      </c>
      <c r="L5301" s="38" t="s">
        <v>12</v>
      </c>
      <c r="M5301" s="38" t="s">
        <v>13</v>
      </c>
    </row>
    <row r="5302" spans="1:13" s="39" customFormat="1" ht="12.75" x14ac:dyDescent="0.2">
      <c r="A5302" s="33" t="s">
        <v>4761</v>
      </c>
      <c r="B5302" s="33" t="s">
        <v>585</v>
      </c>
      <c r="C5302" s="34">
        <v>10</v>
      </c>
      <c r="D5302" s="33" t="s">
        <v>93</v>
      </c>
      <c r="E5302" s="33" t="s">
        <v>5501</v>
      </c>
      <c r="F5302" s="35">
        <v>31191504</v>
      </c>
      <c r="G5302" s="33" t="s">
        <v>467</v>
      </c>
      <c r="H5302" s="33">
        <v>2</v>
      </c>
      <c r="I5302" s="33">
        <v>6</v>
      </c>
      <c r="J5302" s="36">
        <v>3</v>
      </c>
      <c r="K5302" s="37">
        <v>837000</v>
      </c>
      <c r="L5302" s="38" t="s">
        <v>15</v>
      </c>
      <c r="M5302" s="38" t="s">
        <v>13</v>
      </c>
    </row>
    <row r="5303" spans="1:13" s="39" customFormat="1" ht="12.75" x14ac:dyDescent="0.2">
      <c r="A5303" s="33" t="s">
        <v>4761</v>
      </c>
      <c r="B5303" s="33" t="s">
        <v>585</v>
      </c>
      <c r="C5303" s="34">
        <v>10</v>
      </c>
      <c r="D5303" s="33" t="s">
        <v>93</v>
      </c>
      <c r="E5303" s="33" t="s">
        <v>5502</v>
      </c>
      <c r="F5303" s="35">
        <v>12162301</v>
      </c>
      <c r="G5303" s="33" t="s">
        <v>467</v>
      </c>
      <c r="H5303" s="33">
        <v>2</v>
      </c>
      <c r="I5303" s="33">
        <v>6</v>
      </c>
      <c r="J5303" s="36">
        <v>1</v>
      </c>
      <c r="K5303" s="37">
        <v>775000</v>
      </c>
      <c r="L5303" s="38" t="s">
        <v>2367</v>
      </c>
      <c r="M5303" s="38" t="s">
        <v>13</v>
      </c>
    </row>
    <row r="5304" spans="1:13" s="39" customFormat="1" ht="12.75" x14ac:dyDescent="0.2">
      <c r="A5304" s="33" t="s">
        <v>4761</v>
      </c>
      <c r="B5304" s="33" t="s">
        <v>585</v>
      </c>
      <c r="C5304" s="34">
        <v>10</v>
      </c>
      <c r="D5304" s="33" t="s">
        <v>93</v>
      </c>
      <c r="E5304" s="33" t="s">
        <v>5503</v>
      </c>
      <c r="F5304" s="35">
        <v>27131613</v>
      </c>
      <c r="G5304" s="33" t="s">
        <v>467</v>
      </c>
      <c r="H5304" s="33">
        <v>2</v>
      </c>
      <c r="I5304" s="33">
        <v>6</v>
      </c>
      <c r="J5304" s="36">
        <v>10</v>
      </c>
      <c r="K5304" s="37">
        <v>558000</v>
      </c>
      <c r="L5304" s="38" t="s">
        <v>15</v>
      </c>
      <c r="M5304" s="38" t="s">
        <v>13</v>
      </c>
    </row>
    <row r="5305" spans="1:13" s="39" customFormat="1" ht="12.75" x14ac:dyDescent="0.2">
      <c r="A5305" s="33" t="s">
        <v>4761</v>
      </c>
      <c r="B5305" s="33" t="s">
        <v>585</v>
      </c>
      <c r="C5305" s="34">
        <v>10</v>
      </c>
      <c r="D5305" s="33" t="s">
        <v>93</v>
      </c>
      <c r="E5305" s="33" t="s">
        <v>5504</v>
      </c>
      <c r="F5305" s="35">
        <v>27131613</v>
      </c>
      <c r="G5305" s="33" t="s">
        <v>467</v>
      </c>
      <c r="H5305" s="33">
        <v>2</v>
      </c>
      <c r="I5305" s="33">
        <v>6</v>
      </c>
      <c r="J5305" s="36">
        <v>10</v>
      </c>
      <c r="K5305" s="37">
        <v>595200</v>
      </c>
      <c r="L5305" s="38" t="s">
        <v>15</v>
      </c>
      <c r="M5305" s="38" t="s">
        <v>13</v>
      </c>
    </row>
    <row r="5306" spans="1:13" s="39" customFormat="1" ht="12.75" x14ac:dyDescent="0.2">
      <c r="A5306" s="33" t="s">
        <v>4761</v>
      </c>
      <c r="B5306" s="33" t="s">
        <v>585</v>
      </c>
      <c r="C5306" s="34">
        <v>10</v>
      </c>
      <c r="D5306" s="33" t="s">
        <v>93</v>
      </c>
      <c r="E5306" s="33" t="s">
        <v>5505</v>
      </c>
      <c r="F5306" s="35">
        <v>24141706</v>
      </c>
      <c r="G5306" s="33" t="s">
        <v>467</v>
      </c>
      <c r="H5306" s="33">
        <v>2</v>
      </c>
      <c r="I5306" s="33">
        <v>6</v>
      </c>
      <c r="J5306" s="36">
        <v>1</v>
      </c>
      <c r="K5306" s="37">
        <v>595200</v>
      </c>
      <c r="L5306" s="38" t="s">
        <v>15</v>
      </c>
      <c r="M5306" s="38" t="s">
        <v>13</v>
      </c>
    </row>
    <row r="5307" spans="1:13" s="39" customFormat="1" ht="12.75" x14ac:dyDescent="0.2">
      <c r="A5307" s="33" t="s">
        <v>4761</v>
      </c>
      <c r="B5307" s="33" t="s">
        <v>585</v>
      </c>
      <c r="C5307" s="34">
        <v>10</v>
      </c>
      <c r="D5307" s="33" t="s">
        <v>93</v>
      </c>
      <c r="E5307" s="33" t="s">
        <v>5506</v>
      </c>
      <c r="F5307" s="35">
        <v>26121520</v>
      </c>
      <c r="G5307" s="33" t="s">
        <v>467</v>
      </c>
      <c r="H5307" s="33">
        <v>2</v>
      </c>
      <c r="I5307" s="33">
        <v>6</v>
      </c>
      <c r="J5307" s="36" t="s">
        <v>5898</v>
      </c>
      <c r="K5307" s="37">
        <v>86800</v>
      </c>
      <c r="L5307" s="38" t="s">
        <v>15</v>
      </c>
      <c r="M5307" s="38" t="s">
        <v>13</v>
      </c>
    </row>
    <row r="5308" spans="1:13" s="39" customFormat="1" ht="12.75" x14ac:dyDescent="0.2">
      <c r="A5308" s="33" t="s">
        <v>4761</v>
      </c>
      <c r="B5308" s="33" t="s">
        <v>585</v>
      </c>
      <c r="C5308" s="34">
        <v>10</v>
      </c>
      <c r="D5308" s="33" t="s">
        <v>93</v>
      </c>
      <c r="E5308" s="33" t="s">
        <v>5507</v>
      </c>
      <c r="F5308" s="35">
        <v>26121520</v>
      </c>
      <c r="G5308" s="33" t="s">
        <v>467</v>
      </c>
      <c r="H5308" s="33">
        <v>2</v>
      </c>
      <c r="I5308" s="33">
        <v>6</v>
      </c>
      <c r="J5308" s="36" t="s">
        <v>5893</v>
      </c>
      <c r="K5308" s="37">
        <v>130200</v>
      </c>
      <c r="L5308" s="38" t="s">
        <v>15</v>
      </c>
      <c r="M5308" s="38" t="s">
        <v>13</v>
      </c>
    </row>
    <row r="5309" spans="1:13" s="39" customFormat="1" ht="12.75" x14ac:dyDescent="0.2">
      <c r="A5309" s="33" t="s">
        <v>4761</v>
      </c>
      <c r="B5309" s="33" t="s">
        <v>585</v>
      </c>
      <c r="C5309" s="34">
        <v>10</v>
      </c>
      <c r="D5309" s="33" t="s">
        <v>93</v>
      </c>
      <c r="E5309" s="33" t="s">
        <v>5508</v>
      </c>
      <c r="F5309" s="35">
        <v>26121520</v>
      </c>
      <c r="G5309" s="33" t="s">
        <v>467</v>
      </c>
      <c r="H5309" s="33">
        <v>2</v>
      </c>
      <c r="I5309" s="33">
        <v>6</v>
      </c>
      <c r="J5309" s="36" t="s">
        <v>5893</v>
      </c>
      <c r="K5309" s="37">
        <v>669600</v>
      </c>
      <c r="L5309" s="38" t="s">
        <v>15</v>
      </c>
      <c r="M5309" s="38" t="s">
        <v>13</v>
      </c>
    </row>
    <row r="5310" spans="1:13" s="39" customFormat="1" ht="12.75" x14ac:dyDescent="0.2">
      <c r="A5310" s="33" t="s">
        <v>4761</v>
      </c>
      <c r="B5310" s="33" t="s">
        <v>585</v>
      </c>
      <c r="C5310" s="34">
        <v>10</v>
      </c>
      <c r="D5310" s="33" t="s">
        <v>93</v>
      </c>
      <c r="E5310" s="33" t="s">
        <v>5509</v>
      </c>
      <c r="F5310" s="35">
        <v>30262701</v>
      </c>
      <c r="G5310" s="33" t="s">
        <v>467</v>
      </c>
      <c r="H5310" s="33">
        <v>2</v>
      </c>
      <c r="I5310" s="33">
        <v>6</v>
      </c>
      <c r="J5310" s="36">
        <v>9</v>
      </c>
      <c r="K5310" s="37">
        <v>390600</v>
      </c>
      <c r="L5310" s="38" t="s">
        <v>15</v>
      </c>
      <c r="M5310" s="38" t="s">
        <v>13</v>
      </c>
    </row>
    <row r="5311" spans="1:13" s="39" customFormat="1" ht="12.75" x14ac:dyDescent="0.2">
      <c r="A5311" s="33" t="s">
        <v>4761</v>
      </c>
      <c r="B5311" s="33" t="s">
        <v>585</v>
      </c>
      <c r="C5311" s="34">
        <v>10</v>
      </c>
      <c r="D5311" s="33" t="s">
        <v>93</v>
      </c>
      <c r="E5311" s="33" t="s">
        <v>5510</v>
      </c>
      <c r="F5311" s="35">
        <v>30262701</v>
      </c>
      <c r="G5311" s="33" t="s">
        <v>467</v>
      </c>
      <c r="H5311" s="33">
        <v>2</v>
      </c>
      <c r="I5311" s="33">
        <v>6</v>
      </c>
      <c r="J5311" s="36">
        <v>10</v>
      </c>
      <c r="K5311" s="37">
        <v>434000</v>
      </c>
      <c r="L5311" s="38" t="s">
        <v>15</v>
      </c>
      <c r="M5311" s="38" t="s">
        <v>13</v>
      </c>
    </row>
    <row r="5312" spans="1:13" s="39" customFormat="1" ht="12.75" x14ac:dyDescent="0.2">
      <c r="A5312" s="33" t="s">
        <v>4761</v>
      </c>
      <c r="B5312" s="33" t="s">
        <v>585</v>
      </c>
      <c r="C5312" s="34">
        <v>10</v>
      </c>
      <c r="D5312" s="33" t="s">
        <v>93</v>
      </c>
      <c r="E5312" s="33" t="s">
        <v>5511</v>
      </c>
      <c r="F5312" s="35">
        <v>30262401</v>
      </c>
      <c r="G5312" s="33" t="s">
        <v>467</v>
      </c>
      <c r="H5312" s="33">
        <v>2</v>
      </c>
      <c r="I5312" s="33">
        <v>6</v>
      </c>
      <c r="J5312" s="36">
        <v>1</v>
      </c>
      <c r="K5312" s="37">
        <v>31000</v>
      </c>
      <c r="L5312" s="38" t="s">
        <v>15</v>
      </c>
      <c r="M5312" s="38" t="s">
        <v>13</v>
      </c>
    </row>
    <row r="5313" spans="1:13" s="39" customFormat="1" ht="12.75" x14ac:dyDescent="0.2">
      <c r="A5313" s="33" t="s">
        <v>4761</v>
      </c>
      <c r="B5313" s="33" t="s">
        <v>585</v>
      </c>
      <c r="C5313" s="34">
        <v>10</v>
      </c>
      <c r="D5313" s="33" t="s">
        <v>93</v>
      </c>
      <c r="E5313" s="33" t="s">
        <v>5512</v>
      </c>
      <c r="F5313" s="35">
        <v>30262401</v>
      </c>
      <c r="G5313" s="33" t="s">
        <v>467</v>
      </c>
      <c r="H5313" s="33">
        <v>2</v>
      </c>
      <c r="I5313" s="33">
        <v>6</v>
      </c>
      <c r="J5313" s="36">
        <v>1</v>
      </c>
      <c r="K5313" s="37">
        <v>31000</v>
      </c>
      <c r="L5313" s="38" t="s">
        <v>15</v>
      </c>
      <c r="M5313" s="38" t="s">
        <v>13</v>
      </c>
    </row>
    <row r="5314" spans="1:13" s="39" customFormat="1" ht="12.75" x14ac:dyDescent="0.2">
      <c r="A5314" s="33" t="s">
        <v>4761</v>
      </c>
      <c r="B5314" s="33" t="s">
        <v>585</v>
      </c>
      <c r="C5314" s="34">
        <v>10</v>
      </c>
      <c r="D5314" s="33" t="s">
        <v>93</v>
      </c>
      <c r="E5314" s="33" t="s">
        <v>5513</v>
      </c>
      <c r="F5314" s="35">
        <v>41111803</v>
      </c>
      <c r="G5314" s="33" t="s">
        <v>467</v>
      </c>
      <c r="H5314" s="33">
        <v>2</v>
      </c>
      <c r="I5314" s="33">
        <v>6</v>
      </c>
      <c r="J5314" s="36">
        <v>1</v>
      </c>
      <c r="K5314" s="37">
        <v>49600</v>
      </c>
      <c r="L5314" s="38" t="s">
        <v>15</v>
      </c>
      <c r="M5314" s="38" t="s">
        <v>13</v>
      </c>
    </row>
    <row r="5315" spans="1:13" s="39" customFormat="1" ht="12.75" x14ac:dyDescent="0.2">
      <c r="A5315" s="33" t="s">
        <v>4761</v>
      </c>
      <c r="B5315" s="33" t="s">
        <v>585</v>
      </c>
      <c r="C5315" s="34">
        <v>10</v>
      </c>
      <c r="D5315" s="33" t="s">
        <v>93</v>
      </c>
      <c r="E5315" s="33" t="s">
        <v>5514</v>
      </c>
      <c r="F5315" s="35">
        <v>41111803</v>
      </c>
      <c r="G5315" s="33" t="s">
        <v>467</v>
      </c>
      <c r="H5315" s="33">
        <v>2</v>
      </c>
      <c r="I5315" s="33">
        <v>6</v>
      </c>
      <c r="J5315" s="36">
        <v>1</v>
      </c>
      <c r="K5315" s="37">
        <v>372000</v>
      </c>
      <c r="L5315" s="38" t="s">
        <v>15</v>
      </c>
      <c r="M5315" s="38" t="s">
        <v>13</v>
      </c>
    </row>
    <row r="5316" spans="1:13" s="39" customFormat="1" ht="12.75" x14ac:dyDescent="0.2">
      <c r="A5316" s="33" t="s">
        <v>4761</v>
      </c>
      <c r="B5316" s="33" t="s">
        <v>585</v>
      </c>
      <c r="C5316" s="34">
        <v>10</v>
      </c>
      <c r="D5316" s="33" t="s">
        <v>93</v>
      </c>
      <c r="E5316" s="33" t="s">
        <v>5515</v>
      </c>
      <c r="F5316" s="35">
        <v>31201601</v>
      </c>
      <c r="G5316" s="33" t="s">
        <v>467</v>
      </c>
      <c r="H5316" s="33">
        <v>2</v>
      </c>
      <c r="I5316" s="33">
        <v>6</v>
      </c>
      <c r="J5316" s="36">
        <v>2</v>
      </c>
      <c r="K5316" s="37">
        <v>714240</v>
      </c>
      <c r="L5316" s="38" t="s">
        <v>15</v>
      </c>
      <c r="M5316" s="38" t="s">
        <v>13</v>
      </c>
    </row>
    <row r="5317" spans="1:13" s="39" customFormat="1" ht="12.75" x14ac:dyDescent="0.2">
      <c r="A5317" s="33" t="s">
        <v>4761</v>
      </c>
      <c r="B5317" s="33" t="s">
        <v>585</v>
      </c>
      <c r="C5317" s="34">
        <v>10</v>
      </c>
      <c r="D5317" s="33" t="s">
        <v>93</v>
      </c>
      <c r="E5317" s="33" t="s">
        <v>5516</v>
      </c>
      <c r="F5317" s="35">
        <v>31161807</v>
      </c>
      <c r="G5317" s="33" t="s">
        <v>467</v>
      </c>
      <c r="H5317" s="33">
        <v>2</v>
      </c>
      <c r="I5317" s="33">
        <v>6</v>
      </c>
      <c r="J5317" s="36">
        <v>1000</v>
      </c>
      <c r="K5317" s="37">
        <v>620000</v>
      </c>
      <c r="L5317" s="38" t="s">
        <v>15</v>
      </c>
      <c r="M5317" s="38" t="s">
        <v>13</v>
      </c>
    </row>
    <row r="5318" spans="1:13" s="39" customFormat="1" ht="12.75" x14ac:dyDescent="0.2">
      <c r="A5318" s="33" t="s">
        <v>4761</v>
      </c>
      <c r="B5318" s="33" t="s">
        <v>585</v>
      </c>
      <c r="C5318" s="34">
        <v>10</v>
      </c>
      <c r="D5318" s="33" t="s">
        <v>93</v>
      </c>
      <c r="E5318" s="33" t="s">
        <v>5517</v>
      </c>
      <c r="F5318" s="35">
        <v>31161807</v>
      </c>
      <c r="G5318" s="33" t="s">
        <v>467</v>
      </c>
      <c r="H5318" s="33">
        <v>2</v>
      </c>
      <c r="I5318" s="33">
        <v>6</v>
      </c>
      <c r="J5318" s="36">
        <v>1000</v>
      </c>
      <c r="K5318" s="37">
        <v>620000</v>
      </c>
      <c r="L5318" s="38" t="s">
        <v>15</v>
      </c>
      <c r="M5318" s="38" t="s">
        <v>13</v>
      </c>
    </row>
    <row r="5319" spans="1:13" s="39" customFormat="1" ht="12.75" x14ac:dyDescent="0.2">
      <c r="A5319" s="33" t="s">
        <v>4761</v>
      </c>
      <c r="B5319" s="33" t="s">
        <v>585</v>
      </c>
      <c r="C5319" s="34">
        <v>10</v>
      </c>
      <c r="D5319" s="33" t="s">
        <v>93</v>
      </c>
      <c r="E5319" s="33" t="s">
        <v>5518</v>
      </c>
      <c r="F5319" s="35">
        <v>26111703</v>
      </c>
      <c r="G5319" s="33" t="s">
        <v>467</v>
      </c>
      <c r="H5319" s="33">
        <v>2</v>
      </c>
      <c r="I5319" s="33">
        <v>6</v>
      </c>
      <c r="J5319" s="36">
        <v>2</v>
      </c>
      <c r="K5319" s="37">
        <v>1054000</v>
      </c>
      <c r="L5319" s="38" t="s">
        <v>15</v>
      </c>
      <c r="M5319" s="38" t="s">
        <v>13</v>
      </c>
    </row>
    <row r="5320" spans="1:13" s="39" customFormat="1" ht="12.75" x14ac:dyDescent="0.2">
      <c r="A5320" s="33" t="s">
        <v>4761</v>
      </c>
      <c r="B5320" s="33" t="s">
        <v>585</v>
      </c>
      <c r="C5320" s="34">
        <v>10</v>
      </c>
      <c r="D5320" s="33" t="s">
        <v>93</v>
      </c>
      <c r="E5320" s="33" t="s">
        <v>5519</v>
      </c>
      <c r="F5320" s="35">
        <v>26111702</v>
      </c>
      <c r="G5320" s="33" t="s">
        <v>467</v>
      </c>
      <c r="H5320" s="33">
        <v>2</v>
      </c>
      <c r="I5320" s="33">
        <v>6</v>
      </c>
      <c r="J5320" s="36">
        <v>3</v>
      </c>
      <c r="K5320" s="37">
        <v>930000</v>
      </c>
      <c r="L5320" s="38" t="s">
        <v>15</v>
      </c>
      <c r="M5320" s="38" t="s">
        <v>13</v>
      </c>
    </row>
    <row r="5321" spans="1:13" s="39" customFormat="1" ht="12.75" x14ac:dyDescent="0.2">
      <c r="A5321" s="33" t="s">
        <v>4761</v>
      </c>
      <c r="B5321" s="33" t="s">
        <v>585</v>
      </c>
      <c r="C5321" s="34">
        <v>10</v>
      </c>
      <c r="D5321" s="33" t="s">
        <v>93</v>
      </c>
      <c r="E5321" s="33" t="s">
        <v>5520</v>
      </c>
      <c r="F5321" s="35">
        <v>26111702</v>
      </c>
      <c r="G5321" s="33" t="s">
        <v>467</v>
      </c>
      <c r="H5321" s="33">
        <v>2</v>
      </c>
      <c r="I5321" s="33">
        <v>6</v>
      </c>
      <c r="J5321" s="36">
        <v>250</v>
      </c>
      <c r="K5321" s="37">
        <v>2790000</v>
      </c>
      <c r="L5321" s="38" t="s">
        <v>15</v>
      </c>
      <c r="M5321" s="38" t="s">
        <v>13</v>
      </c>
    </row>
    <row r="5322" spans="1:13" s="39" customFormat="1" ht="12.75" x14ac:dyDescent="0.2">
      <c r="A5322" s="33" t="s">
        <v>4761</v>
      </c>
      <c r="B5322" s="33" t="s">
        <v>585</v>
      </c>
      <c r="C5322" s="34">
        <v>10</v>
      </c>
      <c r="D5322" s="33" t="s">
        <v>93</v>
      </c>
      <c r="E5322" s="33" t="s">
        <v>5521</v>
      </c>
      <c r="F5322" s="35">
        <v>26111701</v>
      </c>
      <c r="G5322" s="33" t="s">
        <v>467</v>
      </c>
      <c r="H5322" s="33">
        <v>2</v>
      </c>
      <c r="I5322" s="33">
        <v>6</v>
      </c>
      <c r="J5322" s="36">
        <v>8</v>
      </c>
      <c r="K5322" s="37">
        <v>178560</v>
      </c>
      <c r="L5322" s="38" t="s">
        <v>15</v>
      </c>
      <c r="M5322" s="38" t="s">
        <v>13</v>
      </c>
    </row>
    <row r="5323" spans="1:13" s="39" customFormat="1" ht="12.75" x14ac:dyDescent="0.2">
      <c r="A5323" s="33" t="s">
        <v>4761</v>
      </c>
      <c r="B5323" s="33" t="s">
        <v>585</v>
      </c>
      <c r="C5323" s="34">
        <v>10</v>
      </c>
      <c r="D5323" s="33" t="s">
        <v>93</v>
      </c>
      <c r="E5323" s="33" t="s">
        <v>5522</v>
      </c>
      <c r="F5323" s="35">
        <v>26111702</v>
      </c>
      <c r="G5323" s="33" t="s">
        <v>467</v>
      </c>
      <c r="H5323" s="33">
        <v>2</v>
      </c>
      <c r="I5323" s="33">
        <v>6</v>
      </c>
      <c r="J5323" s="36">
        <v>20</v>
      </c>
      <c r="K5323" s="37">
        <v>297600</v>
      </c>
      <c r="L5323" s="38" t="s">
        <v>15</v>
      </c>
      <c r="M5323" s="38" t="s">
        <v>13</v>
      </c>
    </row>
    <row r="5324" spans="1:13" s="39" customFormat="1" ht="12.75" x14ac:dyDescent="0.2">
      <c r="A5324" s="33" t="s">
        <v>4761</v>
      </c>
      <c r="B5324" s="33" t="s">
        <v>585</v>
      </c>
      <c r="C5324" s="34">
        <v>10</v>
      </c>
      <c r="D5324" s="33" t="s">
        <v>93</v>
      </c>
      <c r="E5324" s="33" t="s">
        <v>5523</v>
      </c>
      <c r="F5324" s="35">
        <v>27111503</v>
      </c>
      <c r="G5324" s="33" t="s">
        <v>467</v>
      </c>
      <c r="H5324" s="33">
        <v>2</v>
      </c>
      <c r="I5324" s="33">
        <v>6</v>
      </c>
      <c r="J5324" s="36">
        <v>10</v>
      </c>
      <c r="K5324" s="37">
        <v>217000</v>
      </c>
      <c r="L5324" s="38" t="s">
        <v>15</v>
      </c>
      <c r="M5324" s="38" t="s">
        <v>13</v>
      </c>
    </row>
    <row r="5325" spans="1:13" s="39" customFormat="1" ht="12.75" x14ac:dyDescent="0.2">
      <c r="A5325" s="33" t="s">
        <v>4761</v>
      </c>
      <c r="B5325" s="33" t="s">
        <v>585</v>
      </c>
      <c r="C5325" s="34">
        <v>10</v>
      </c>
      <c r="D5325" s="33" t="s">
        <v>93</v>
      </c>
      <c r="E5325" s="33" t="s">
        <v>5524</v>
      </c>
      <c r="F5325" s="35">
        <v>41113313</v>
      </c>
      <c r="G5325" s="33" t="s">
        <v>467</v>
      </c>
      <c r="H5325" s="33">
        <v>2</v>
      </c>
      <c r="I5325" s="33">
        <v>6</v>
      </c>
      <c r="J5325" s="36">
        <v>1</v>
      </c>
      <c r="K5325" s="37">
        <v>719200</v>
      </c>
      <c r="L5325" s="38" t="s">
        <v>15</v>
      </c>
      <c r="M5325" s="38" t="s">
        <v>13</v>
      </c>
    </row>
    <row r="5326" spans="1:13" s="39" customFormat="1" ht="12.75" x14ac:dyDescent="0.2">
      <c r="A5326" s="33" t="s">
        <v>4761</v>
      </c>
      <c r="B5326" s="33" t="s">
        <v>585</v>
      </c>
      <c r="C5326" s="34">
        <v>10</v>
      </c>
      <c r="D5326" s="33" t="s">
        <v>93</v>
      </c>
      <c r="E5326" s="33" t="s">
        <v>5525</v>
      </c>
      <c r="F5326" s="35">
        <v>24111503</v>
      </c>
      <c r="G5326" s="33" t="s">
        <v>467</v>
      </c>
      <c r="H5326" s="33">
        <v>2</v>
      </c>
      <c r="I5326" s="33">
        <v>6</v>
      </c>
      <c r="J5326" s="36">
        <v>100</v>
      </c>
      <c r="K5326" s="37">
        <v>37200</v>
      </c>
      <c r="L5326" s="38" t="s">
        <v>15</v>
      </c>
      <c r="M5326" s="38" t="s">
        <v>13</v>
      </c>
    </row>
    <row r="5327" spans="1:13" s="39" customFormat="1" ht="12.75" x14ac:dyDescent="0.2">
      <c r="A5327" s="33" t="s">
        <v>4761</v>
      </c>
      <c r="B5327" s="33" t="s">
        <v>585</v>
      </c>
      <c r="C5327" s="34">
        <v>10</v>
      </c>
      <c r="D5327" s="33" t="s">
        <v>93</v>
      </c>
      <c r="E5327" s="33" t="s">
        <v>5526</v>
      </c>
      <c r="F5327" s="35">
        <v>24111503</v>
      </c>
      <c r="G5327" s="33" t="s">
        <v>467</v>
      </c>
      <c r="H5327" s="33">
        <v>2</v>
      </c>
      <c r="I5327" s="33">
        <v>6</v>
      </c>
      <c r="J5327" s="36">
        <v>100</v>
      </c>
      <c r="K5327" s="37">
        <v>24800</v>
      </c>
      <c r="L5327" s="38" t="s">
        <v>15</v>
      </c>
      <c r="M5327" s="38" t="s">
        <v>13</v>
      </c>
    </row>
    <row r="5328" spans="1:13" s="39" customFormat="1" ht="12.75" x14ac:dyDescent="0.2">
      <c r="A5328" s="33" t="s">
        <v>4761</v>
      </c>
      <c r="B5328" s="33" t="s">
        <v>585</v>
      </c>
      <c r="C5328" s="34">
        <v>10</v>
      </c>
      <c r="D5328" s="33" t="s">
        <v>93</v>
      </c>
      <c r="E5328" s="33" t="s">
        <v>5527</v>
      </c>
      <c r="F5328" s="35">
        <v>24111503</v>
      </c>
      <c r="G5328" s="33" t="s">
        <v>467</v>
      </c>
      <c r="H5328" s="33">
        <v>2</v>
      </c>
      <c r="I5328" s="33">
        <v>6</v>
      </c>
      <c r="J5328" s="36">
        <v>100</v>
      </c>
      <c r="K5328" s="37">
        <v>62000</v>
      </c>
      <c r="L5328" s="38" t="s">
        <v>15</v>
      </c>
      <c r="M5328" s="38" t="s">
        <v>13</v>
      </c>
    </row>
    <row r="5329" spans="1:13" s="39" customFormat="1" ht="12.75" x14ac:dyDescent="0.2">
      <c r="A5329" s="33" t="s">
        <v>4761</v>
      </c>
      <c r="B5329" s="33" t="s">
        <v>585</v>
      </c>
      <c r="C5329" s="34">
        <v>10</v>
      </c>
      <c r="D5329" s="33" t="s">
        <v>93</v>
      </c>
      <c r="E5329" s="33" t="s">
        <v>5528</v>
      </c>
      <c r="F5329" s="35">
        <v>44102905</v>
      </c>
      <c r="G5329" s="33" t="s">
        <v>467</v>
      </c>
      <c r="H5329" s="33">
        <v>2</v>
      </c>
      <c r="I5329" s="33">
        <v>6</v>
      </c>
      <c r="J5329" s="36">
        <v>12</v>
      </c>
      <c r="K5329" s="37">
        <v>178560</v>
      </c>
      <c r="L5329" s="38" t="s">
        <v>15</v>
      </c>
      <c r="M5329" s="38" t="s">
        <v>13</v>
      </c>
    </row>
    <row r="5330" spans="1:13" s="39" customFormat="1" ht="12.75" x14ac:dyDescent="0.2">
      <c r="A5330" s="33" t="s">
        <v>4761</v>
      </c>
      <c r="B5330" s="33" t="s">
        <v>585</v>
      </c>
      <c r="C5330" s="34">
        <v>10</v>
      </c>
      <c r="D5330" s="33" t="s">
        <v>93</v>
      </c>
      <c r="E5330" s="33" t="s">
        <v>5529</v>
      </c>
      <c r="F5330" s="35">
        <v>20102105</v>
      </c>
      <c r="G5330" s="33" t="s">
        <v>467</v>
      </c>
      <c r="H5330" s="33">
        <v>2</v>
      </c>
      <c r="I5330" s="33">
        <v>6</v>
      </c>
      <c r="J5330" s="36">
        <v>20</v>
      </c>
      <c r="K5330" s="37">
        <v>86800</v>
      </c>
      <c r="L5330" s="38" t="s">
        <v>15</v>
      </c>
      <c r="M5330" s="38" t="s">
        <v>13</v>
      </c>
    </row>
    <row r="5331" spans="1:13" s="39" customFormat="1" ht="12.75" x14ac:dyDescent="0.2">
      <c r="A5331" s="33" t="s">
        <v>4761</v>
      </c>
      <c r="B5331" s="33" t="s">
        <v>585</v>
      </c>
      <c r="C5331" s="34">
        <v>10</v>
      </c>
      <c r="D5331" s="33" t="s">
        <v>93</v>
      </c>
      <c r="E5331" s="33" t="s">
        <v>5530</v>
      </c>
      <c r="F5331" s="35">
        <v>20102105</v>
      </c>
      <c r="G5331" s="33" t="s">
        <v>467</v>
      </c>
      <c r="H5331" s="33">
        <v>2</v>
      </c>
      <c r="I5331" s="33">
        <v>6</v>
      </c>
      <c r="J5331" s="36">
        <v>20</v>
      </c>
      <c r="K5331" s="37">
        <v>86800</v>
      </c>
      <c r="L5331" s="38" t="s">
        <v>15</v>
      </c>
      <c r="M5331" s="38" t="s">
        <v>13</v>
      </c>
    </row>
    <row r="5332" spans="1:13" s="39" customFormat="1" ht="12.75" x14ac:dyDescent="0.2">
      <c r="A5332" s="33" t="s">
        <v>4761</v>
      </c>
      <c r="B5332" s="33" t="s">
        <v>585</v>
      </c>
      <c r="C5332" s="34">
        <v>10</v>
      </c>
      <c r="D5332" s="33" t="s">
        <v>93</v>
      </c>
      <c r="E5332" s="33" t="s">
        <v>5531</v>
      </c>
      <c r="F5332" s="35">
        <v>20102105</v>
      </c>
      <c r="G5332" s="33" t="s">
        <v>467</v>
      </c>
      <c r="H5332" s="33">
        <v>2</v>
      </c>
      <c r="I5332" s="33">
        <v>6</v>
      </c>
      <c r="J5332" s="36">
        <v>20</v>
      </c>
      <c r="K5332" s="37">
        <v>86800</v>
      </c>
      <c r="L5332" s="38" t="s">
        <v>15</v>
      </c>
      <c r="M5332" s="38" t="s">
        <v>13</v>
      </c>
    </row>
    <row r="5333" spans="1:13" s="39" customFormat="1" ht="12.75" x14ac:dyDescent="0.2">
      <c r="A5333" s="33" t="s">
        <v>4761</v>
      </c>
      <c r="B5333" s="33" t="s">
        <v>585</v>
      </c>
      <c r="C5333" s="34">
        <v>10</v>
      </c>
      <c r="D5333" s="33" t="s">
        <v>93</v>
      </c>
      <c r="E5333" s="33" t="s">
        <v>5532</v>
      </c>
      <c r="F5333" s="35">
        <v>20102105</v>
      </c>
      <c r="G5333" s="33" t="s">
        <v>467</v>
      </c>
      <c r="H5333" s="33">
        <v>2</v>
      </c>
      <c r="I5333" s="33">
        <v>6</v>
      </c>
      <c r="J5333" s="36">
        <v>20</v>
      </c>
      <c r="K5333" s="37">
        <v>86800</v>
      </c>
      <c r="L5333" s="38" t="s">
        <v>15</v>
      </c>
      <c r="M5333" s="38" t="s">
        <v>13</v>
      </c>
    </row>
    <row r="5334" spans="1:13" s="39" customFormat="1" ht="12.75" x14ac:dyDescent="0.2">
      <c r="A5334" s="33" t="s">
        <v>4761</v>
      </c>
      <c r="B5334" s="33" t="s">
        <v>585</v>
      </c>
      <c r="C5334" s="34">
        <v>10</v>
      </c>
      <c r="D5334" s="33" t="s">
        <v>93</v>
      </c>
      <c r="E5334" s="33" t="s">
        <v>5533</v>
      </c>
      <c r="F5334" s="35">
        <v>20111614</v>
      </c>
      <c r="G5334" s="33" t="s">
        <v>467</v>
      </c>
      <c r="H5334" s="33">
        <v>2</v>
      </c>
      <c r="I5334" s="33">
        <v>6</v>
      </c>
      <c r="J5334" s="36">
        <v>20</v>
      </c>
      <c r="K5334" s="37">
        <v>111600</v>
      </c>
      <c r="L5334" s="38" t="s">
        <v>15</v>
      </c>
      <c r="M5334" s="38" t="s">
        <v>13</v>
      </c>
    </row>
    <row r="5335" spans="1:13" s="39" customFormat="1" ht="12.75" x14ac:dyDescent="0.2">
      <c r="A5335" s="33" t="s">
        <v>4761</v>
      </c>
      <c r="B5335" s="33" t="s">
        <v>585</v>
      </c>
      <c r="C5335" s="34">
        <v>10</v>
      </c>
      <c r="D5335" s="33" t="s">
        <v>93</v>
      </c>
      <c r="E5335" s="33" t="s">
        <v>5534</v>
      </c>
      <c r="F5335" s="35">
        <v>20111614</v>
      </c>
      <c r="G5335" s="33" t="s">
        <v>467</v>
      </c>
      <c r="H5335" s="33">
        <v>2</v>
      </c>
      <c r="I5335" s="33">
        <v>6</v>
      </c>
      <c r="J5335" s="36">
        <v>20</v>
      </c>
      <c r="K5335" s="37">
        <v>186000</v>
      </c>
      <c r="L5335" s="38" t="s">
        <v>15</v>
      </c>
      <c r="M5335" s="38" t="s">
        <v>13</v>
      </c>
    </row>
    <row r="5336" spans="1:13" s="39" customFormat="1" ht="12.75" x14ac:dyDescent="0.2">
      <c r="A5336" s="33" t="s">
        <v>4761</v>
      </c>
      <c r="B5336" s="33" t="s">
        <v>585</v>
      </c>
      <c r="C5336" s="34">
        <v>10</v>
      </c>
      <c r="D5336" s="33" t="s">
        <v>93</v>
      </c>
      <c r="E5336" s="33" t="s">
        <v>5535</v>
      </c>
      <c r="F5336" s="35">
        <v>20111614</v>
      </c>
      <c r="G5336" s="33" t="s">
        <v>467</v>
      </c>
      <c r="H5336" s="33">
        <v>2</v>
      </c>
      <c r="I5336" s="33">
        <v>6</v>
      </c>
      <c r="J5336" s="36">
        <v>20</v>
      </c>
      <c r="K5336" s="37">
        <v>210800</v>
      </c>
      <c r="L5336" s="38" t="s">
        <v>15</v>
      </c>
      <c r="M5336" s="38" t="s">
        <v>13</v>
      </c>
    </row>
    <row r="5337" spans="1:13" s="39" customFormat="1" ht="12.75" x14ac:dyDescent="0.2">
      <c r="A5337" s="33" t="s">
        <v>4761</v>
      </c>
      <c r="B5337" s="33" t="s">
        <v>585</v>
      </c>
      <c r="C5337" s="34">
        <v>10</v>
      </c>
      <c r="D5337" s="33" t="s">
        <v>93</v>
      </c>
      <c r="E5337" s="33" t="s">
        <v>5536</v>
      </c>
      <c r="F5337" s="35">
        <v>20111614</v>
      </c>
      <c r="G5337" s="33" t="s">
        <v>467</v>
      </c>
      <c r="H5337" s="33">
        <v>2</v>
      </c>
      <c r="I5337" s="33">
        <v>6</v>
      </c>
      <c r="J5337" s="36">
        <v>20</v>
      </c>
      <c r="K5337" s="37">
        <v>161200</v>
      </c>
      <c r="L5337" s="38" t="s">
        <v>15</v>
      </c>
      <c r="M5337" s="38" t="s">
        <v>13</v>
      </c>
    </row>
    <row r="5338" spans="1:13" s="39" customFormat="1" ht="12.75" x14ac:dyDescent="0.2">
      <c r="A5338" s="33" t="s">
        <v>4761</v>
      </c>
      <c r="B5338" s="33" t="s">
        <v>585</v>
      </c>
      <c r="C5338" s="34">
        <v>10</v>
      </c>
      <c r="D5338" s="33" t="s">
        <v>93</v>
      </c>
      <c r="E5338" s="33" t="s">
        <v>5537</v>
      </c>
      <c r="F5338" s="35">
        <v>20111614</v>
      </c>
      <c r="G5338" s="33" t="s">
        <v>467</v>
      </c>
      <c r="H5338" s="33">
        <v>2</v>
      </c>
      <c r="I5338" s="33">
        <v>6</v>
      </c>
      <c r="J5338" s="36">
        <v>20</v>
      </c>
      <c r="K5338" s="37">
        <v>198400</v>
      </c>
      <c r="L5338" s="38" t="s">
        <v>15</v>
      </c>
      <c r="M5338" s="38" t="s">
        <v>13</v>
      </c>
    </row>
    <row r="5339" spans="1:13" s="39" customFormat="1" ht="12.75" x14ac:dyDescent="0.2">
      <c r="A5339" s="33" t="s">
        <v>4761</v>
      </c>
      <c r="B5339" s="33" t="s">
        <v>585</v>
      </c>
      <c r="C5339" s="34">
        <v>10</v>
      </c>
      <c r="D5339" s="33" t="s">
        <v>93</v>
      </c>
      <c r="E5339" s="33" t="s">
        <v>5538</v>
      </c>
      <c r="F5339" s="35">
        <v>20111614</v>
      </c>
      <c r="G5339" s="33" t="s">
        <v>467</v>
      </c>
      <c r="H5339" s="33">
        <v>2</v>
      </c>
      <c r="I5339" s="33">
        <v>6</v>
      </c>
      <c r="J5339" s="36">
        <v>20</v>
      </c>
      <c r="K5339" s="37">
        <v>235600</v>
      </c>
      <c r="L5339" s="38" t="s">
        <v>15</v>
      </c>
      <c r="M5339" s="38" t="s">
        <v>13</v>
      </c>
    </row>
    <row r="5340" spans="1:13" s="39" customFormat="1" ht="12.75" x14ac:dyDescent="0.2">
      <c r="A5340" s="33" t="s">
        <v>4761</v>
      </c>
      <c r="B5340" s="33" t="s">
        <v>585</v>
      </c>
      <c r="C5340" s="34">
        <v>10</v>
      </c>
      <c r="D5340" s="33" t="s">
        <v>93</v>
      </c>
      <c r="E5340" s="33" t="s">
        <v>5539</v>
      </c>
      <c r="F5340" s="35">
        <v>20111614</v>
      </c>
      <c r="G5340" s="33" t="s">
        <v>467</v>
      </c>
      <c r="H5340" s="33">
        <v>2</v>
      </c>
      <c r="I5340" s="33">
        <v>6</v>
      </c>
      <c r="J5340" s="36">
        <v>20</v>
      </c>
      <c r="K5340" s="37">
        <v>223200</v>
      </c>
      <c r="L5340" s="38" t="s">
        <v>15</v>
      </c>
      <c r="M5340" s="38" t="s">
        <v>13</v>
      </c>
    </row>
    <row r="5341" spans="1:13" s="39" customFormat="1" ht="12.75" x14ac:dyDescent="0.2">
      <c r="A5341" s="33" t="s">
        <v>4761</v>
      </c>
      <c r="B5341" s="33" t="s">
        <v>585</v>
      </c>
      <c r="C5341" s="34">
        <v>10</v>
      </c>
      <c r="D5341" s="33" t="s">
        <v>93</v>
      </c>
      <c r="E5341" s="33" t="s">
        <v>5540</v>
      </c>
      <c r="F5341" s="35">
        <v>20111614</v>
      </c>
      <c r="G5341" s="33" t="s">
        <v>467</v>
      </c>
      <c r="H5341" s="33">
        <v>2</v>
      </c>
      <c r="I5341" s="33">
        <v>6</v>
      </c>
      <c r="J5341" s="36">
        <v>20</v>
      </c>
      <c r="K5341" s="37">
        <v>223200</v>
      </c>
      <c r="L5341" s="38" t="s">
        <v>15</v>
      </c>
      <c r="M5341" s="38" t="s">
        <v>13</v>
      </c>
    </row>
    <row r="5342" spans="1:13" s="39" customFormat="1" ht="12.75" x14ac:dyDescent="0.2">
      <c r="A5342" s="33" t="s">
        <v>4761</v>
      </c>
      <c r="B5342" s="33" t="s">
        <v>585</v>
      </c>
      <c r="C5342" s="34">
        <v>10</v>
      </c>
      <c r="D5342" s="33" t="s">
        <v>93</v>
      </c>
      <c r="E5342" s="33" t="s">
        <v>5541</v>
      </c>
      <c r="F5342" s="35">
        <v>20111614</v>
      </c>
      <c r="G5342" s="33" t="s">
        <v>467</v>
      </c>
      <c r="H5342" s="33">
        <v>2</v>
      </c>
      <c r="I5342" s="33">
        <v>6</v>
      </c>
      <c r="J5342" s="36">
        <v>20</v>
      </c>
      <c r="K5342" s="37">
        <v>297600</v>
      </c>
      <c r="L5342" s="38" t="s">
        <v>15</v>
      </c>
      <c r="M5342" s="38" t="s">
        <v>13</v>
      </c>
    </row>
    <row r="5343" spans="1:13" s="39" customFormat="1" ht="12.75" x14ac:dyDescent="0.2">
      <c r="A5343" s="33" t="s">
        <v>4761</v>
      </c>
      <c r="B5343" s="33" t="s">
        <v>585</v>
      </c>
      <c r="C5343" s="34">
        <v>10</v>
      </c>
      <c r="D5343" s="33" t="s">
        <v>93</v>
      </c>
      <c r="E5343" s="33" t="s">
        <v>5542</v>
      </c>
      <c r="F5343" s="35">
        <v>20111614</v>
      </c>
      <c r="G5343" s="33" t="s">
        <v>467</v>
      </c>
      <c r="H5343" s="33">
        <v>2</v>
      </c>
      <c r="I5343" s="33">
        <v>6</v>
      </c>
      <c r="J5343" s="36">
        <v>20</v>
      </c>
      <c r="K5343" s="37">
        <v>210800</v>
      </c>
      <c r="L5343" s="38" t="s">
        <v>15</v>
      </c>
      <c r="M5343" s="38" t="s">
        <v>13</v>
      </c>
    </row>
    <row r="5344" spans="1:13" s="39" customFormat="1" ht="12.75" x14ac:dyDescent="0.2">
      <c r="A5344" s="33" t="s">
        <v>4761</v>
      </c>
      <c r="B5344" s="33" t="s">
        <v>585</v>
      </c>
      <c r="C5344" s="34">
        <v>10</v>
      </c>
      <c r="D5344" s="33" t="s">
        <v>93</v>
      </c>
      <c r="E5344" s="33" t="s">
        <v>5543</v>
      </c>
      <c r="F5344" s="35">
        <v>20111614</v>
      </c>
      <c r="G5344" s="33" t="s">
        <v>467</v>
      </c>
      <c r="H5344" s="33">
        <v>2</v>
      </c>
      <c r="I5344" s="33">
        <v>6</v>
      </c>
      <c r="J5344" s="36">
        <v>20</v>
      </c>
      <c r="K5344" s="37">
        <v>223200</v>
      </c>
      <c r="L5344" s="38" t="s">
        <v>15</v>
      </c>
      <c r="M5344" s="38" t="s">
        <v>13</v>
      </c>
    </row>
    <row r="5345" spans="1:13" s="39" customFormat="1" ht="12.75" x14ac:dyDescent="0.2">
      <c r="A5345" s="33" t="s">
        <v>4761</v>
      </c>
      <c r="B5345" s="33" t="s">
        <v>585</v>
      </c>
      <c r="C5345" s="34">
        <v>10</v>
      </c>
      <c r="D5345" s="33" t="s">
        <v>93</v>
      </c>
      <c r="E5345" s="33" t="s">
        <v>5544</v>
      </c>
      <c r="F5345" s="35">
        <v>20111614</v>
      </c>
      <c r="G5345" s="33" t="s">
        <v>467</v>
      </c>
      <c r="H5345" s="33">
        <v>2</v>
      </c>
      <c r="I5345" s="33">
        <v>6</v>
      </c>
      <c r="J5345" s="36">
        <v>20</v>
      </c>
      <c r="K5345" s="37">
        <v>198400</v>
      </c>
      <c r="L5345" s="38" t="s">
        <v>15</v>
      </c>
      <c r="M5345" s="38" t="s">
        <v>13</v>
      </c>
    </row>
    <row r="5346" spans="1:13" s="39" customFormat="1" ht="12.75" x14ac:dyDescent="0.2">
      <c r="A5346" s="33" t="s">
        <v>4761</v>
      </c>
      <c r="B5346" s="33" t="s">
        <v>585</v>
      </c>
      <c r="C5346" s="34">
        <v>10</v>
      </c>
      <c r="D5346" s="33" t="s">
        <v>93</v>
      </c>
      <c r="E5346" s="33" t="s">
        <v>5545</v>
      </c>
      <c r="F5346" s="35">
        <v>20111614</v>
      </c>
      <c r="G5346" s="33" t="s">
        <v>467</v>
      </c>
      <c r="H5346" s="33">
        <v>2</v>
      </c>
      <c r="I5346" s="33">
        <v>6</v>
      </c>
      <c r="J5346" s="36">
        <v>20</v>
      </c>
      <c r="K5346" s="37">
        <v>198400</v>
      </c>
      <c r="L5346" s="38" t="s">
        <v>15</v>
      </c>
      <c r="M5346" s="38" t="s">
        <v>13</v>
      </c>
    </row>
    <row r="5347" spans="1:13" s="39" customFormat="1" ht="12.75" x14ac:dyDescent="0.2">
      <c r="A5347" s="33" t="s">
        <v>4761</v>
      </c>
      <c r="B5347" s="33" t="s">
        <v>585</v>
      </c>
      <c r="C5347" s="34">
        <v>10</v>
      </c>
      <c r="D5347" s="33" t="s">
        <v>93</v>
      </c>
      <c r="E5347" s="33" t="s">
        <v>5546</v>
      </c>
      <c r="F5347" s="35">
        <v>20111614</v>
      </c>
      <c r="G5347" s="33" t="s">
        <v>467</v>
      </c>
      <c r="H5347" s="33">
        <v>2</v>
      </c>
      <c r="I5347" s="33">
        <v>6</v>
      </c>
      <c r="J5347" s="36">
        <v>20</v>
      </c>
      <c r="K5347" s="37">
        <v>297600</v>
      </c>
      <c r="L5347" s="38" t="s">
        <v>15</v>
      </c>
      <c r="M5347" s="38" t="s">
        <v>13</v>
      </c>
    </row>
    <row r="5348" spans="1:13" s="39" customFormat="1" ht="12.75" x14ac:dyDescent="0.2">
      <c r="A5348" s="33" t="s">
        <v>4761</v>
      </c>
      <c r="B5348" s="33" t="s">
        <v>585</v>
      </c>
      <c r="C5348" s="34">
        <v>10</v>
      </c>
      <c r="D5348" s="33" t="s">
        <v>93</v>
      </c>
      <c r="E5348" s="33" t="s">
        <v>5547</v>
      </c>
      <c r="F5348" s="35">
        <v>20111614</v>
      </c>
      <c r="G5348" s="33" t="s">
        <v>467</v>
      </c>
      <c r="H5348" s="33">
        <v>2</v>
      </c>
      <c r="I5348" s="33">
        <v>6</v>
      </c>
      <c r="J5348" s="36">
        <v>20</v>
      </c>
      <c r="K5348" s="37">
        <v>297600</v>
      </c>
      <c r="L5348" s="38" t="s">
        <v>15</v>
      </c>
      <c r="M5348" s="38" t="s">
        <v>13</v>
      </c>
    </row>
    <row r="5349" spans="1:13" s="39" customFormat="1" ht="12.75" x14ac:dyDescent="0.2">
      <c r="A5349" s="33" t="s">
        <v>4761</v>
      </c>
      <c r="B5349" s="33" t="s">
        <v>585</v>
      </c>
      <c r="C5349" s="34">
        <v>10</v>
      </c>
      <c r="D5349" s="33" t="s">
        <v>93</v>
      </c>
      <c r="E5349" s="33" t="s">
        <v>5548</v>
      </c>
      <c r="F5349" s="35">
        <v>20111614</v>
      </c>
      <c r="G5349" s="33" t="s">
        <v>467</v>
      </c>
      <c r="H5349" s="33">
        <v>2</v>
      </c>
      <c r="I5349" s="33">
        <v>6</v>
      </c>
      <c r="J5349" s="36">
        <v>10</v>
      </c>
      <c r="K5349" s="37">
        <v>173600</v>
      </c>
      <c r="L5349" s="38" t="s">
        <v>15</v>
      </c>
      <c r="M5349" s="38" t="s">
        <v>13</v>
      </c>
    </row>
    <row r="5350" spans="1:13" s="39" customFormat="1" ht="12.75" x14ac:dyDescent="0.2">
      <c r="A5350" s="33" t="s">
        <v>4761</v>
      </c>
      <c r="B5350" s="33" t="s">
        <v>585</v>
      </c>
      <c r="C5350" s="34">
        <v>10</v>
      </c>
      <c r="D5350" s="33" t="s">
        <v>93</v>
      </c>
      <c r="E5350" s="33" t="s">
        <v>5549</v>
      </c>
      <c r="F5350" s="35">
        <v>20111614</v>
      </c>
      <c r="G5350" s="33" t="s">
        <v>467</v>
      </c>
      <c r="H5350" s="33">
        <v>2</v>
      </c>
      <c r="I5350" s="33">
        <v>6</v>
      </c>
      <c r="J5350" s="36">
        <v>10</v>
      </c>
      <c r="K5350" s="37">
        <v>173600</v>
      </c>
      <c r="L5350" s="38" t="s">
        <v>15</v>
      </c>
      <c r="M5350" s="38" t="s">
        <v>13</v>
      </c>
    </row>
    <row r="5351" spans="1:13" s="39" customFormat="1" ht="12.75" x14ac:dyDescent="0.2">
      <c r="A5351" s="33" t="s">
        <v>4761</v>
      </c>
      <c r="B5351" s="33" t="s">
        <v>585</v>
      </c>
      <c r="C5351" s="34">
        <v>10</v>
      </c>
      <c r="D5351" s="33" t="s">
        <v>93</v>
      </c>
      <c r="E5351" s="33" t="s">
        <v>5550</v>
      </c>
      <c r="F5351" s="35">
        <v>20111614</v>
      </c>
      <c r="G5351" s="33" t="s">
        <v>467</v>
      </c>
      <c r="H5351" s="33">
        <v>2</v>
      </c>
      <c r="I5351" s="33">
        <v>6</v>
      </c>
      <c r="J5351" s="36">
        <v>10</v>
      </c>
      <c r="K5351" s="37">
        <v>173600</v>
      </c>
      <c r="L5351" s="38" t="s">
        <v>15</v>
      </c>
      <c r="M5351" s="38" t="s">
        <v>13</v>
      </c>
    </row>
    <row r="5352" spans="1:13" s="39" customFormat="1" ht="12.75" x14ac:dyDescent="0.2">
      <c r="A5352" s="33" t="s">
        <v>4761</v>
      </c>
      <c r="B5352" s="33" t="s">
        <v>585</v>
      </c>
      <c r="C5352" s="34">
        <v>10</v>
      </c>
      <c r="D5352" s="33" t="s">
        <v>93</v>
      </c>
      <c r="E5352" s="33" t="s">
        <v>5551</v>
      </c>
      <c r="F5352" s="35">
        <v>20111614</v>
      </c>
      <c r="G5352" s="33" t="s">
        <v>467</v>
      </c>
      <c r="H5352" s="33">
        <v>2</v>
      </c>
      <c r="I5352" s="33">
        <v>6</v>
      </c>
      <c r="J5352" s="36">
        <v>10</v>
      </c>
      <c r="K5352" s="37">
        <v>173600</v>
      </c>
      <c r="L5352" s="38" t="s">
        <v>15</v>
      </c>
      <c r="M5352" s="38" t="s">
        <v>13</v>
      </c>
    </row>
    <row r="5353" spans="1:13" s="39" customFormat="1" ht="12.75" x14ac:dyDescent="0.2">
      <c r="A5353" s="33" t="s">
        <v>4761</v>
      </c>
      <c r="B5353" s="33" t="s">
        <v>585</v>
      </c>
      <c r="C5353" s="34">
        <v>10</v>
      </c>
      <c r="D5353" s="33" t="s">
        <v>93</v>
      </c>
      <c r="E5353" s="33" t="s">
        <v>5552</v>
      </c>
      <c r="F5353" s="35">
        <v>20111614</v>
      </c>
      <c r="G5353" s="33" t="s">
        <v>467</v>
      </c>
      <c r="H5353" s="33">
        <v>2</v>
      </c>
      <c r="I5353" s="33">
        <v>6</v>
      </c>
      <c r="J5353" s="36">
        <v>10</v>
      </c>
      <c r="K5353" s="37">
        <v>173600</v>
      </c>
      <c r="L5353" s="38" t="s">
        <v>15</v>
      </c>
      <c r="M5353" s="38" t="s">
        <v>13</v>
      </c>
    </row>
    <row r="5354" spans="1:13" s="39" customFormat="1" ht="12.75" x14ac:dyDescent="0.2">
      <c r="A5354" s="33" t="s">
        <v>4761</v>
      </c>
      <c r="B5354" s="33" t="s">
        <v>585</v>
      </c>
      <c r="C5354" s="34">
        <v>10</v>
      </c>
      <c r="D5354" s="33" t="s">
        <v>93</v>
      </c>
      <c r="E5354" s="33" t="s">
        <v>5553</v>
      </c>
      <c r="F5354" s="35">
        <v>20111614</v>
      </c>
      <c r="G5354" s="33" t="s">
        <v>467</v>
      </c>
      <c r="H5354" s="33">
        <v>2</v>
      </c>
      <c r="I5354" s="33">
        <v>6</v>
      </c>
      <c r="J5354" s="36">
        <v>10</v>
      </c>
      <c r="K5354" s="37">
        <v>173600</v>
      </c>
      <c r="L5354" s="38" t="s">
        <v>15</v>
      </c>
      <c r="M5354" s="38" t="s">
        <v>13</v>
      </c>
    </row>
    <row r="5355" spans="1:13" s="39" customFormat="1" ht="12.75" x14ac:dyDescent="0.2">
      <c r="A5355" s="33" t="s">
        <v>4761</v>
      </c>
      <c r="B5355" s="33" t="s">
        <v>585</v>
      </c>
      <c r="C5355" s="34">
        <v>10</v>
      </c>
      <c r="D5355" s="33" t="s">
        <v>93</v>
      </c>
      <c r="E5355" s="33" t="s">
        <v>5554</v>
      </c>
      <c r="F5355" s="35">
        <v>20111614</v>
      </c>
      <c r="G5355" s="33" t="s">
        <v>467</v>
      </c>
      <c r="H5355" s="33">
        <v>2</v>
      </c>
      <c r="I5355" s="33">
        <v>6</v>
      </c>
      <c r="J5355" s="36">
        <v>10</v>
      </c>
      <c r="K5355" s="37">
        <v>173600</v>
      </c>
      <c r="L5355" s="38" t="s">
        <v>15</v>
      </c>
      <c r="M5355" s="38" t="s">
        <v>13</v>
      </c>
    </row>
    <row r="5356" spans="1:13" s="39" customFormat="1" ht="12.75" x14ac:dyDescent="0.2">
      <c r="A5356" s="33" t="s">
        <v>4761</v>
      </c>
      <c r="B5356" s="33" t="s">
        <v>585</v>
      </c>
      <c r="C5356" s="34">
        <v>10</v>
      </c>
      <c r="D5356" s="33" t="s">
        <v>93</v>
      </c>
      <c r="E5356" s="33" t="s">
        <v>5555</v>
      </c>
      <c r="F5356" s="35">
        <v>20111614</v>
      </c>
      <c r="G5356" s="33" t="s">
        <v>467</v>
      </c>
      <c r="H5356" s="33">
        <v>2</v>
      </c>
      <c r="I5356" s="33">
        <v>6</v>
      </c>
      <c r="J5356" s="36">
        <v>10</v>
      </c>
      <c r="K5356" s="37">
        <v>173600</v>
      </c>
      <c r="L5356" s="38" t="s">
        <v>15</v>
      </c>
      <c r="M5356" s="38" t="s">
        <v>13</v>
      </c>
    </row>
    <row r="5357" spans="1:13" s="39" customFormat="1" ht="12.75" x14ac:dyDescent="0.2">
      <c r="A5357" s="33" t="s">
        <v>4761</v>
      </c>
      <c r="B5357" s="33" t="s">
        <v>585</v>
      </c>
      <c r="C5357" s="34">
        <v>10</v>
      </c>
      <c r="D5357" s="33" t="s">
        <v>93</v>
      </c>
      <c r="E5357" s="33" t="s">
        <v>5556</v>
      </c>
      <c r="F5357" s="35">
        <v>20111614</v>
      </c>
      <c r="G5357" s="33" t="s">
        <v>467</v>
      </c>
      <c r="H5357" s="33">
        <v>2</v>
      </c>
      <c r="I5357" s="33">
        <v>6</v>
      </c>
      <c r="J5357" s="36">
        <v>10</v>
      </c>
      <c r="K5357" s="37">
        <v>173600</v>
      </c>
      <c r="L5357" s="38" t="s">
        <v>15</v>
      </c>
      <c r="M5357" s="38" t="s">
        <v>13</v>
      </c>
    </row>
    <row r="5358" spans="1:13" s="39" customFormat="1" ht="12.75" x14ac:dyDescent="0.2">
      <c r="A5358" s="33" t="s">
        <v>4761</v>
      </c>
      <c r="B5358" s="33" t="s">
        <v>585</v>
      </c>
      <c r="C5358" s="34">
        <v>10</v>
      </c>
      <c r="D5358" s="33" t="s">
        <v>93</v>
      </c>
      <c r="E5358" s="33" t="s">
        <v>5557</v>
      </c>
      <c r="F5358" s="35">
        <v>20111614</v>
      </c>
      <c r="G5358" s="33" t="s">
        <v>467</v>
      </c>
      <c r="H5358" s="33">
        <v>2</v>
      </c>
      <c r="I5358" s="33">
        <v>6</v>
      </c>
      <c r="J5358" s="36">
        <v>10</v>
      </c>
      <c r="K5358" s="37">
        <v>173600</v>
      </c>
      <c r="L5358" s="38" t="s">
        <v>15</v>
      </c>
      <c r="M5358" s="38" t="s">
        <v>13</v>
      </c>
    </row>
    <row r="5359" spans="1:13" s="39" customFormat="1" ht="12.75" x14ac:dyDescent="0.2">
      <c r="A5359" s="33" t="s">
        <v>4761</v>
      </c>
      <c r="B5359" s="33" t="s">
        <v>585</v>
      </c>
      <c r="C5359" s="34">
        <v>10</v>
      </c>
      <c r="D5359" s="33" t="s">
        <v>93</v>
      </c>
      <c r="E5359" s="33" t="s">
        <v>5558</v>
      </c>
      <c r="F5359" s="35">
        <v>20111614</v>
      </c>
      <c r="G5359" s="33" t="s">
        <v>467</v>
      </c>
      <c r="H5359" s="33">
        <v>2</v>
      </c>
      <c r="I5359" s="33">
        <v>6</v>
      </c>
      <c r="J5359" s="36">
        <v>10</v>
      </c>
      <c r="K5359" s="37">
        <v>173600</v>
      </c>
      <c r="L5359" s="38" t="s">
        <v>15</v>
      </c>
      <c r="M5359" s="38" t="s">
        <v>13</v>
      </c>
    </row>
    <row r="5360" spans="1:13" s="39" customFormat="1" ht="12.75" x14ac:dyDescent="0.2">
      <c r="A5360" s="33" t="s">
        <v>4761</v>
      </c>
      <c r="B5360" s="33" t="s">
        <v>585</v>
      </c>
      <c r="C5360" s="34">
        <v>10</v>
      </c>
      <c r="D5360" s="33" t="s">
        <v>93</v>
      </c>
      <c r="E5360" s="33" t="s">
        <v>5559</v>
      </c>
      <c r="F5360" s="35">
        <v>20111614</v>
      </c>
      <c r="G5360" s="33" t="s">
        <v>467</v>
      </c>
      <c r="H5360" s="33">
        <v>2</v>
      </c>
      <c r="I5360" s="33">
        <v>6</v>
      </c>
      <c r="J5360" s="36">
        <v>10</v>
      </c>
      <c r="K5360" s="37">
        <v>173600</v>
      </c>
      <c r="L5360" s="38" t="s">
        <v>15</v>
      </c>
      <c r="M5360" s="38" t="s">
        <v>13</v>
      </c>
    </row>
    <row r="5361" spans="1:13" s="39" customFormat="1" ht="12.75" x14ac:dyDescent="0.2">
      <c r="A5361" s="33" t="s">
        <v>4761</v>
      </c>
      <c r="B5361" s="33" t="s">
        <v>585</v>
      </c>
      <c r="C5361" s="34">
        <v>10</v>
      </c>
      <c r="D5361" s="33" t="s">
        <v>93</v>
      </c>
      <c r="E5361" s="33" t="s">
        <v>5560</v>
      </c>
      <c r="F5361" s="35">
        <v>20111614</v>
      </c>
      <c r="G5361" s="33" t="s">
        <v>467</v>
      </c>
      <c r="H5361" s="33">
        <v>2</v>
      </c>
      <c r="I5361" s="33">
        <v>6</v>
      </c>
      <c r="J5361" s="36">
        <v>10</v>
      </c>
      <c r="K5361" s="37">
        <v>173600</v>
      </c>
      <c r="L5361" s="38" t="s">
        <v>15</v>
      </c>
      <c r="M5361" s="38" t="s">
        <v>13</v>
      </c>
    </row>
    <row r="5362" spans="1:13" s="39" customFormat="1" ht="12.75" x14ac:dyDescent="0.2">
      <c r="A5362" s="33" t="s">
        <v>4761</v>
      </c>
      <c r="B5362" s="33" t="s">
        <v>585</v>
      </c>
      <c r="C5362" s="34">
        <v>10</v>
      </c>
      <c r="D5362" s="33" t="s">
        <v>93</v>
      </c>
      <c r="E5362" s="33" t="s">
        <v>5561</v>
      </c>
      <c r="F5362" s="35">
        <v>20111614</v>
      </c>
      <c r="G5362" s="33" t="s">
        <v>467</v>
      </c>
      <c r="H5362" s="33">
        <v>2</v>
      </c>
      <c r="I5362" s="33">
        <v>6</v>
      </c>
      <c r="J5362" s="36">
        <v>10</v>
      </c>
      <c r="K5362" s="37">
        <v>173600</v>
      </c>
      <c r="L5362" s="38" t="s">
        <v>15</v>
      </c>
      <c r="M5362" s="38" t="s">
        <v>13</v>
      </c>
    </row>
    <row r="5363" spans="1:13" s="39" customFormat="1" ht="12.75" x14ac:dyDescent="0.2">
      <c r="A5363" s="33" t="s">
        <v>4761</v>
      </c>
      <c r="B5363" s="33" t="s">
        <v>585</v>
      </c>
      <c r="C5363" s="34">
        <v>10</v>
      </c>
      <c r="D5363" s="33" t="s">
        <v>93</v>
      </c>
      <c r="E5363" s="33" t="s">
        <v>5562</v>
      </c>
      <c r="F5363" s="35">
        <v>20111614</v>
      </c>
      <c r="G5363" s="33" t="s">
        <v>467</v>
      </c>
      <c r="H5363" s="33">
        <v>2</v>
      </c>
      <c r="I5363" s="33">
        <v>6</v>
      </c>
      <c r="J5363" s="36">
        <v>10</v>
      </c>
      <c r="K5363" s="37">
        <v>173600</v>
      </c>
      <c r="L5363" s="38" t="s">
        <v>15</v>
      </c>
      <c r="M5363" s="38" t="s">
        <v>13</v>
      </c>
    </row>
    <row r="5364" spans="1:13" s="39" customFormat="1" ht="12.75" x14ac:dyDescent="0.2">
      <c r="A5364" s="33" t="s">
        <v>4761</v>
      </c>
      <c r="B5364" s="33" t="s">
        <v>585</v>
      </c>
      <c r="C5364" s="34">
        <v>10</v>
      </c>
      <c r="D5364" s="33" t="s">
        <v>93</v>
      </c>
      <c r="E5364" s="33" t="s">
        <v>5563</v>
      </c>
      <c r="F5364" s="35">
        <v>20111614</v>
      </c>
      <c r="G5364" s="33" t="s">
        <v>467</v>
      </c>
      <c r="H5364" s="33">
        <v>2</v>
      </c>
      <c r="I5364" s="33">
        <v>6</v>
      </c>
      <c r="J5364" s="36">
        <v>10</v>
      </c>
      <c r="K5364" s="37">
        <v>173600</v>
      </c>
      <c r="L5364" s="38" t="s">
        <v>15</v>
      </c>
      <c r="M5364" s="38" t="s">
        <v>13</v>
      </c>
    </row>
    <row r="5365" spans="1:13" s="39" customFormat="1" ht="12.75" x14ac:dyDescent="0.2">
      <c r="A5365" s="33" t="s">
        <v>4761</v>
      </c>
      <c r="B5365" s="33" t="s">
        <v>585</v>
      </c>
      <c r="C5365" s="34">
        <v>10</v>
      </c>
      <c r="D5365" s="33" t="s">
        <v>93</v>
      </c>
      <c r="E5365" s="33" t="s">
        <v>5564</v>
      </c>
      <c r="F5365" s="35">
        <v>20111614</v>
      </c>
      <c r="G5365" s="33" t="s">
        <v>467</v>
      </c>
      <c r="H5365" s="33">
        <v>2</v>
      </c>
      <c r="I5365" s="33">
        <v>6</v>
      </c>
      <c r="J5365" s="36">
        <v>10</v>
      </c>
      <c r="K5365" s="37">
        <v>173600</v>
      </c>
      <c r="L5365" s="38" t="s">
        <v>15</v>
      </c>
      <c r="M5365" s="38" t="s">
        <v>13</v>
      </c>
    </row>
    <row r="5366" spans="1:13" s="39" customFormat="1" ht="12.75" x14ac:dyDescent="0.2">
      <c r="A5366" s="33" t="s">
        <v>4761</v>
      </c>
      <c r="B5366" s="33" t="s">
        <v>585</v>
      </c>
      <c r="C5366" s="34">
        <v>10</v>
      </c>
      <c r="D5366" s="33" t="s">
        <v>93</v>
      </c>
      <c r="E5366" s="33" t="s">
        <v>5565</v>
      </c>
      <c r="F5366" s="35">
        <v>20111614</v>
      </c>
      <c r="G5366" s="33" t="s">
        <v>467</v>
      </c>
      <c r="H5366" s="33">
        <v>2</v>
      </c>
      <c r="I5366" s="33">
        <v>6</v>
      </c>
      <c r="J5366" s="36">
        <v>10</v>
      </c>
      <c r="K5366" s="37">
        <v>173600</v>
      </c>
      <c r="L5366" s="38" t="s">
        <v>15</v>
      </c>
      <c r="M5366" s="38" t="s">
        <v>13</v>
      </c>
    </row>
    <row r="5367" spans="1:13" s="39" customFormat="1" ht="12.75" x14ac:dyDescent="0.2">
      <c r="A5367" s="33" t="s">
        <v>4761</v>
      </c>
      <c r="B5367" s="33" t="s">
        <v>585</v>
      </c>
      <c r="C5367" s="34">
        <v>10</v>
      </c>
      <c r="D5367" s="33" t="s">
        <v>93</v>
      </c>
      <c r="E5367" s="33" t="s">
        <v>5566</v>
      </c>
      <c r="F5367" s="35">
        <v>20111614</v>
      </c>
      <c r="G5367" s="33" t="s">
        <v>467</v>
      </c>
      <c r="H5367" s="33">
        <v>2</v>
      </c>
      <c r="I5367" s="33">
        <v>6</v>
      </c>
      <c r="J5367" s="36">
        <v>10</v>
      </c>
      <c r="K5367" s="37">
        <v>173600</v>
      </c>
      <c r="L5367" s="38" t="s">
        <v>15</v>
      </c>
      <c r="M5367" s="38" t="s">
        <v>13</v>
      </c>
    </row>
    <row r="5368" spans="1:13" s="39" customFormat="1" ht="12.75" x14ac:dyDescent="0.2">
      <c r="A5368" s="33" t="s">
        <v>4761</v>
      </c>
      <c r="B5368" s="33" t="s">
        <v>585</v>
      </c>
      <c r="C5368" s="34">
        <v>10</v>
      </c>
      <c r="D5368" s="33" t="s">
        <v>93</v>
      </c>
      <c r="E5368" s="33" t="s">
        <v>5567</v>
      </c>
      <c r="F5368" s="35">
        <v>20111614</v>
      </c>
      <c r="G5368" s="33" t="s">
        <v>467</v>
      </c>
      <c r="H5368" s="33">
        <v>2</v>
      </c>
      <c r="I5368" s="33">
        <v>6</v>
      </c>
      <c r="J5368" s="36">
        <v>10</v>
      </c>
      <c r="K5368" s="37">
        <v>173600</v>
      </c>
      <c r="L5368" s="38" t="s">
        <v>15</v>
      </c>
      <c r="M5368" s="38" t="s">
        <v>13</v>
      </c>
    </row>
    <row r="5369" spans="1:13" s="39" customFormat="1" ht="12.75" x14ac:dyDescent="0.2">
      <c r="A5369" s="33" t="s">
        <v>4761</v>
      </c>
      <c r="B5369" s="33" t="s">
        <v>585</v>
      </c>
      <c r="C5369" s="34">
        <v>10</v>
      </c>
      <c r="D5369" s="33" t="s">
        <v>93</v>
      </c>
      <c r="E5369" s="33" t="s">
        <v>5568</v>
      </c>
      <c r="F5369" s="35">
        <v>20111614</v>
      </c>
      <c r="G5369" s="33" t="s">
        <v>467</v>
      </c>
      <c r="H5369" s="33">
        <v>2</v>
      </c>
      <c r="I5369" s="33">
        <v>6</v>
      </c>
      <c r="J5369" s="36">
        <v>10</v>
      </c>
      <c r="K5369" s="37">
        <v>173600</v>
      </c>
      <c r="L5369" s="38" t="s">
        <v>15</v>
      </c>
      <c r="M5369" s="38" t="s">
        <v>13</v>
      </c>
    </row>
    <row r="5370" spans="1:13" s="39" customFormat="1" ht="12.75" x14ac:dyDescent="0.2">
      <c r="A5370" s="33" t="s">
        <v>4761</v>
      </c>
      <c r="B5370" s="33" t="s">
        <v>585</v>
      </c>
      <c r="C5370" s="34">
        <v>10</v>
      </c>
      <c r="D5370" s="33" t="s">
        <v>93</v>
      </c>
      <c r="E5370" s="33" t="s">
        <v>5569</v>
      </c>
      <c r="F5370" s="35">
        <v>20111614</v>
      </c>
      <c r="G5370" s="33" t="s">
        <v>467</v>
      </c>
      <c r="H5370" s="33">
        <v>2</v>
      </c>
      <c r="I5370" s="33">
        <v>6</v>
      </c>
      <c r="J5370" s="36">
        <v>10</v>
      </c>
      <c r="K5370" s="37">
        <v>173600</v>
      </c>
      <c r="L5370" s="38" t="s">
        <v>15</v>
      </c>
      <c r="M5370" s="38" t="s">
        <v>13</v>
      </c>
    </row>
    <row r="5371" spans="1:13" s="39" customFormat="1" ht="12.75" x14ac:dyDescent="0.2">
      <c r="A5371" s="33" t="s">
        <v>4761</v>
      </c>
      <c r="B5371" s="33" t="s">
        <v>585</v>
      </c>
      <c r="C5371" s="34">
        <v>10</v>
      </c>
      <c r="D5371" s="33" t="s">
        <v>93</v>
      </c>
      <c r="E5371" s="33" t="s">
        <v>5570</v>
      </c>
      <c r="F5371" s="35">
        <v>31211904</v>
      </c>
      <c r="G5371" s="33" t="s">
        <v>467</v>
      </c>
      <c r="H5371" s="33">
        <v>2</v>
      </c>
      <c r="I5371" s="33">
        <v>6</v>
      </c>
      <c r="J5371" s="36" t="s">
        <v>5893</v>
      </c>
      <c r="K5371" s="37">
        <v>9300</v>
      </c>
      <c r="L5371" s="38" t="s">
        <v>15</v>
      </c>
      <c r="M5371" s="38" t="s">
        <v>13</v>
      </c>
    </row>
    <row r="5372" spans="1:13" s="39" customFormat="1" ht="12.75" x14ac:dyDescent="0.2">
      <c r="A5372" s="33" t="s">
        <v>4761</v>
      </c>
      <c r="B5372" s="33" t="s">
        <v>585</v>
      </c>
      <c r="C5372" s="34">
        <v>10</v>
      </c>
      <c r="D5372" s="33" t="s">
        <v>93</v>
      </c>
      <c r="E5372" s="33" t="s">
        <v>5571</v>
      </c>
      <c r="F5372" s="35">
        <v>31211904</v>
      </c>
      <c r="G5372" s="33" t="s">
        <v>467</v>
      </c>
      <c r="H5372" s="33">
        <v>2</v>
      </c>
      <c r="I5372" s="33">
        <v>6</v>
      </c>
      <c r="J5372" s="36">
        <v>3</v>
      </c>
      <c r="K5372" s="37">
        <v>18600</v>
      </c>
      <c r="L5372" s="38" t="s">
        <v>15</v>
      </c>
      <c r="M5372" s="38" t="s">
        <v>13</v>
      </c>
    </row>
    <row r="5373" spans="1:13" s="39" customFormat="1" ht="12.75" x14ac:dyDescent="0.2">
      <c r="A5373" s="33" t="s">
        <v>4761</v>
      </c>
      <c r="B5373" s="33" t="s">
        <v>585</v>
      </c>
      <c r="C5373" s="34">
        <v>10</v>
      </c>
      <c r="D5373" s="33" t="s">
        <v>93</v>
      </c>
      <c r="E5373" s="33" t="s">
        <v>5572</v>
      </c>
      <c r="F5373" s="35">
        <v>53141507</v>
      </c>
      <c r="G5373" s="33" t="s">
        <v>467</v>
      </c>
      <c r="H5373" s="33">
        <v>2</v>
      </c>
      <c r="I5373" s="33">
        <v>6</v>
      </c>
      <c r="J5373" s="36">
        <v>600</v>
      </c>
      <c r="K5373" s="37">
        <v>1860000</v>
      </c>
      <c r="L5373" s="38" t="s">
        <v>15</v>
      </c>
      <c r="M5373" s="38" t="s">
        <v>13</v>
      </c>
    </row>
    <row r="5374" spans="1:13" s="39" customFormat="1" ht="12.75" x14ac:dyDescent="0.2">
      <c r="A5374" s="33" t="s">
        <v>4761</v>
      </c>
      <c r="B5374" s="33" t="s">
        <v>585</v>
      </c>
      <c r="C5374" s="34">
        <v>10</v>
      </c>
      <c r="D5374" s="33" t="s">
        <v>93</v>
      </c>
      <c r="E5374" s="33" t="s">
        <v>5573</v>
      </c>
      <c r="F5374" s="35">
        <v>53141507</v>
      </c>
      <c r="G5374" s="33" t="s">
        <v>467</v>
      </c>
      <c r="H5374" s="33">
        <v>2</v>
      </c>
      <c r="I5374" s="33">
        <v>6</v>
      </c>
      <c r="J5374" s="36">
        <v>4100</v>
      </c>
      <c r="K5374" s="37">
        <v>15252000</v>
      </c>
      <c r="L5374" s="38" t="s">
        <v>15</v>
      </c>
      <c r="M5374" s="38" t="s">
        <v>13</v>
      </c>
    </row>
    <row r="5375" spans="1:13" s="39" customFormat="1" ht="12.75" x14ac:dyDescent="0.2">
      <c r="A5375" s="33" t="s">
        <v>4761</v>
      </c>
      <c r="B5375" s="33" t="s">
        <v>585</v>
      </c>
      <c r="C5375" s="34">
        <v>10</v>
      </c>
      <c r="D5375" s="33" t="s">
        <v>93</v>
      </c>
      <c r="E5375" s="33" t="s">
        <v>5574</v>
      </c>
      <c r="F5375" s="35">
        <v>39121700</v>
      </c>
      <c r="G5375" s="33" t="s">
        <v>467</v>
      </c>
      <c r="H5375" s="33">
        <v>2</v>
      </c>
      <c r="I5375" s="33">
        <v>6</v>
      </c>
      <c r="J5375" s="36">
        <v>50</v>
      </c>
      <c r="K5375" s="37">
        <v>2480000</v>
      </c>
      <c r="L5375" s="38" t="s">
        <v>15</v>
      </c>
      <c r="M5375" s="38" t="s">
        <v>13</v>
      </c>
    </row>
    <row r="5376" spans="1:13" s="39" customFormat="1" ht="12.75" x14ac:dyDescent="0.2">
      <c r="A5376" s="33" t="s">
        <v>4761</v>
      </c>
      <c r="B5376" s="33" t="s">
        <v>585</v>
      </c>
      <c r="C5376" s="34">
        <v>10</v>
      </c>
      <c r="D5376" s="33" t="s">
        <v>93</v>
      </c>
      <c r="E5376" s="33" t="s">
        <v>5575</v>
      </c>
      <c r="F5376" s="35">
        <v>25172603</v>
      </c>
      <c r="G5376" s="33" t="s">
        <v>467</v>
      </c>
      <c r="H5376" s="33">
        <v>2</v>
      </c>
      <c r="I5376" s="33">
        <v>6</v>
      </c>
      <c r="J5376" s="36">
        <v>40</v>
      </c>
      <c r="K5376" s="37">
        <v>2232000</v>
      </c>
      <c r="L5376" s="38" t="s">
        <v>15</v>
      </c>
      <c r="M5376" s="38" t="s">
        <v>13</v>
      </c>
    </row>
    <row r="5377" spans="1:13" s="39" customFormat="1" ht="12.75" x14ac:dyDescent="0.2">
      <c r="A5377" s="33" t="s">
        <v>4761</v>
      </c>
      <c r="B5377" s="33" t="s">
        <v>585</v>
      </c>
      <c r="C5377" s="34">
        <v>10</v>
      </c>
      <c r="D5377" s="33" t="s">
        <v>93</v>
      </c>
      <c r="E5377" s="33" t="s">
        <v>5576</v>
      </c>
      <c r="F5377" s="35">
        <v>31171511</v>
      </c>
      <c r="G5377" s="33" t="s">
        <v>467</v>
      </c>
      <c r="H5377" s="33">
        <v>2</v>
      </c>
      <c r="I5377" s="33">
        <v>6</v>
      </c>
      <c r="J5377" s="36">
        <v>50</v>
      </c>
      <c r="K5377" s="37">
        <v>2480000</v>
      </c>
      <c r="L5377" s="38" t="s">
        <v>15</v>
      </c>
      <c r="M5377" s="38" t="s">
        <v>13</v>
      </c>
    </row>
    <row r="5378" spans="1:13" s="39" customFormat="1" ht="12.75" x14ac:dyDescent="0.2">
      <c r="A5378" s="33" t="s">
        <v>4761</v>
      </c>
      <c r="B5378" s="33" t="s">
        <v>585</v>
      </c>
      <c r="C5378" s="34">
        <v>10</v>
      </c>
      <c r="D5378" s="33" t="s">
        <v>93</v>
      </c>
      <c r="E5378" s="33" t="s">
        <v>5577</v>
      </c>
      <c r="F5378" s="35">
        <v>31162414</v>
      </c>
      <c r="G5378" s="33" t="s">
        <v>467</v>
      </c>
      <c r="H5378" s="33">
        <v>2</v>
      </c>
      <c r="I5378" s="33">
        <v>6</v>
      </c>
      <c r="J5378" s="36">
        <v>100</v>
      </c>
      <c r="K5378" s="37">
        <v>62000</v>
      </c>
      <c r="L5378" s="38" t="s">
        <v>12</v>
      </c>
      <c r="M5378" s="38" t="s">
        <v>13</v>
      </c>
    </row>
    <row r="5379" spans="1:13" s="39" customFormat="1" ht="12.75" x14ac:dyDescent="0.2">
      <c r="A5379" s="33" t="s">
        <v>4761</v>
      </c>
      <c r="B5379" s="33" t="s">
        <v>585</v>
      </c>
      <c r="C5379" s="34">
        <v>10</v>
      </c>
      <c r="D5379" s="33" t="s">
        <v>93</v>
      </c>
      <c r="E5379" s="33" t="s">
        <v>5578</v>
      </c>
      <c r="F5379" s="35">
        <v>24121511</v>
      </c>
      <c r="G5379" s="33" t="s">
        <v>467</v>
      </c>
      <c r="H5379" s="33">
        <v>2</v>
      </c>
      <c r="I5379" s="33">
        <v>6</v>
      </c>
      <c r="J5379" s="36">
        <v>10</v>
      </c>
      <c r="K5379" s="37">
        <v>372000</v>
      </c>
      <c r="L5379" s="38" t="s">
        <v>15</v>
      </c>
      <c r="M5379" s="38" t="s">
        <v>13</v>
      </c>
    </row>
    <row r="5380" spans="1:13" s="39" customFormat="1" ht="12.75" x14ac:dyDescent="0.2">
      <c r="A5380" s="33" t="s">
        <v>4761</v>
      </c>
      <c r="B5380" s="33" t="s">
        <v>585</v>
      </c>
      <c r="C5380" s="34">
        <v>10</v>
      </c>
      <c r="D5380" s="33" t="s">
        <v>93</v>
      </c>
      <c r="E5380" s="33" t="s">
        <v>5579</v>
      </c>
      <c r="F5380" s="35">
        <v>24121511</v>
      </c>
      <c r="G5380" s="33" t="s">
        <v>467</v>
      </c>
      <c r="H5380" s="33">
        <v>2</v>
      </c>
      <c r="I5380" s="33">
        <v>6</v>
      </c>
      <c r="J5380" s="36">
        <v>10</v>
      </c>
      <c r="K5380" s="37">
        <v>372000</v>
      </c>
      <c r="L5380" s="38" t="s">
        <v>15</v>
      </c>
      <c r="M5380" s="38" t="s">
        <v>13</v>
      </c>
    </row>
    <row r="5381" spans="1:13" s="39" customFormat="1" ht="12.75" x14ac:dyDescent="0.2">
      <c r="A5381" s="33" t="s">
        <v>4761</v>
      </c>
      <c r="B5381" s="33" t="s">
        <v>585</v>
      </c>
      <c r="C5381" s="34">
        <v>10</v>
      </c>
      <c r="D5381" s="33" t="s">
        <v>93</v>
      </c>
      <c r="E5381" s="33" t="s">
        <v>5580</v>
      </c>
      <c r="F5381" s="35">
        <v>24121511</v>
      </c>
      <c r="G5381" s="33" t="s">
        <v>467</v>
      </c>
      <c r="H5381" s="33">
        <v>2</v>
      </c>
      <c r="I5381" s="33">
        <v>6</v>
      </c>
      <c r="J5381" s="36">
        <v>10</v>
      </c>
      <c r="K5381" s="37">
        <v>446400</v>
      </c>
      <c r="L5381" s="38" t="s">
        <v>15</v>
      </c>
      <c r="M5381" s="38" t="s">
        <v>13</v>
      </c>
    </row>
    <row r="5382" spans="1:13" s="39" customFormat="1" ht="12.75" x14ac:dyDescent="0.2">
      <c r="A5382" s="33" t="s">
        <v>4761</v>
      </c>
      <c r="B5382" s="33" t="s">
        <v>585</v>
      </c>
      <c r="C5382" s="34">
        <v>10</v>
      </c>
      <c r="D5382" s="33" t="s">
        <v>93</v>
      </c>
      <c r="E5382" s="33" t="s">
        <v>5581</v>
      </c>
      <c r="F5382" s="35">
        <v>11121801</v>
      </c>
      <c r="G5382" s="33" t="s">
        <v>467</v>
      </c>
      <c r="H5382" s="33">
        <v>2</v>
      </c>
      <c r="I5382" s="33">
        <v>6</v>
      </c>
      <c r="J5382" s="36">
        <v>1</v>
      </c>
      <c r="K5382" s="37">
        <v>217000</v>
      </c>
      <c r="L5382" s="38" t="s">
        <v>15</v>
      </c>
      <c r="M5382" s="38" t="s">
        <v>13</v>
      </c>
    </row>
    <row r="5383" spans="1:13" s="39" customFormat="1" ht="12.75" x14ac:dyDescent="0.2">
      <c r="A5383" s="33" t="s">
        <v>4761</v>
      </c>
      <c r="B5383" s="33" t="s">
        <v>585</v>
      </c>
      <c r="C5383" s="34">
        <v>10</v>
      </c>
      <c r="D5383" s="33" t="s">
        <v>93</v>
      </c>
      <c r="E5383" s="33" t="s">
        <v>5582</v>
      </c>
      <c r="F5383" s="35">
        <v>41116105</v>
      </c>
      <c r="G5383" s="33" t="s">
        <v>467</v>
      </c>
      <c r="H5383" s="33">
        <v>2</v>
      </c>
      <c r="I5383" s="33">
        <v>6</v>
      </c>
      <c r="J5383" s="36">
        <v>1</v>
      </c>
      <c r="K5383" s="37">
        <v>5580000</v>
      </c>
      <c r="L5383" s="38" t="s">
        <v>15</v>
      </c>
      <c r="M5383" s="38" t="s">
        <v>13</v>
      </c>
    </row>
    <row r="5384" spans="1:13" s="39" customFormat="1" ht="12.75" x14ac:dyDescent="0.2">
      <c r="A5384" s="33" t="s">
        <v>4761</v>
      </c>
      <c r="B5384" s="33" t="s">
        <v>585</v>
      </c>
      <c r="C5384" s="34">
        <v>10</v>
      </c>
      <c r="D5384" s="33" t="s">
        <v>93</v>
      </c>
      <c r="E5384" s="33" t="s">
        <v>5583</v>
      </c>
      <c r="F5384" s="35">
        <v>31151507</v>
      </c>
      <c r="G5384" s="33" t="s">
        <v>467</v>
      </c>
      <c r="H5384" s="33">
        <v>2</v>
      </c>
      <c r="I5384" s="33">
        <v>6</v>
      </c>
      <c r="J5384" s="36">
        <v>300</v>
      </c>
      <c r="K5384" s="37">
        <v>744000</v>
      </c>
      <c r="L5384" s="38" t="s">
        <v>2369</v>
      </c>
      <c r="M5384" s="38" t="s">
        <v>13</v>
      </c>
    </row>
    <row r="5385" spans="1:13" s="39" customFormat="1" ht="12.75" x14ac:dyDescent="0.2">
      <c r="A5385" s="33" t="s">
        <v>4761</v>
      </c>
      <c r="B5385" s="33" t="s">
        <v>585</v>
      </c>
      <c r="C5385" s="34">
        <v>10</v>
      </c>
      <c r="D5385" s="33" t="s">
        <v>93</v>
      </c>
      <c r="E5385" s="33" t="s">
        <v>5584</v>
      </c>
      <c r="F5385" s="35">
        <v>12181501</v>
      </c>
      <c r="G5385" s="33" t="s">
        <v>467</v>
      </c>
      <c r="H5385" s="33">
        <v>2</v>
      </c>
      <c r="I5385" s="33">
        <v>6</v>
      </c>
      <c r="J5385" s="36">
        <v>24</v>
      </c>
      <c r="K5385" s="37">
        <v>476160</v>
      </c>
      <c r="L5385" s="38" t="s">
        <v>15</v>
      </c>
      <c r="M5385" s="38" t="s">
        <v>13</v>
      </c>
    </row>
    <row r="5386" spans="1:13" s="39" customFormat="1" ht="12.75" x14ac:dyDescent="0.2">
      <c r="A5386" s="33" t="s">
        <v>4761</v>
      </c>
      <c r="B5386" s="33" t="s">
        <v>585</v>
      </c>
      <c r="C5386" s="34">
        <v>10</v>
      </c>
      <c r="D5386" s="33" t="s">
        <v>93</v>
      </c>
      <c r="E5386" s="33" t="s">
        <v>5585</v>
      </c>
      <c r="F5386" s="35">
        <v>31201511</v>
      </c>
      <c r="G5386" s="33" t="s">
        <v>467</v>
      </c>
      <c r="H5386" s="33">
        <v>2</v>
      </c>
      <c r="I5386" s="33">
        <v>6</v>
      </c>
      <c r="J5386" s="36">
        <v>4</v>
      </c>
      <c r="K5386" s="37">
        <v>967200</v>
      </c>
      <c r="L5386" s="38" t="s">
        <v>15</v>
      </c>
      <c r="M5386" s="38" t="s">
        <v>13</v>
      </c>
    </row>
    <row r="5387" spans="1:13" s="39" customFormat="1" ht="12.75" x14ac:dyDescent="0.2">
      <c r="A5387" s="33" t="s">
        <v>4761</v>
      </c>
      <c r="B5387" s="33" t="s">
        <v>585</v>
      </c>
      <c r="C5387" s="34">
        <v>10</v>
      </c>
      <c r="D5387" s="33" t="s">
        <v>93</v>
      </c>
      <c r="E5387" s="33" t="s">
        <v>5586</v>
      </c>
      <c r="F5387" s="35">
        <v>31201502</v>
      </c>
      <c r="G5387" s="33" t="s">
        <v>467</v>
      </c>
      <c r="H5387" s="33">
        <v>2</v>
      </c>
      <c r="I5387" s="33">
        <v>6</v>
      </c>
      <c r="J5387" s="36">
        <v>2</v>
      </c>
      <c r="K5387" s="37">
        <v>43400</v>
      </c>
      <c r="L5387" s="38" t="s">
        <v>15</v>
      </c>
      <c r="M5387" s="38" t="s">
        <v>13</v>
      </c>
    </row>
    <row r="5388" spans="1:13" s="39" customFormat="1" ht="12.75" x14ac:dyDescent="0.2">
      <c r="A5388" s="33" t="s">
        <v>4761</v>
      </c>
      <c r="B5388" s="33" t="s">
        <v>585</v>
      </c>
      <c r="C5388" s="34">
        <v>10</v>
      </c>
      <c r="D5388" s="33" t="s">
        <v>93</v>
      </c>
      <c r="E5388" s="33" t="s">
        <v>5587</v>
      </c>
      <c r="F5388" s="35">
        <v>31201502</v>
      </c>
      <c r="G5388" s="33" t="s">
        <v>467</v>
      </c>
      <c r="H5388" s="33">
        <v>2</v>
      </c>
      <c r="I5388" s="33">
        <v>6</v>
      </c>
      <c r="J5388" s="36">
        <v>2</v>
      </c>
      <c r="K5388" s="37">
        <v>43400</v>
      </c>
      <c r="L5388" s="38" t="s">
        <v>15</v>
      </c>
      <c r="M5388" s="38" t="s">
        <v>13</v>
      </c>
    </row>
    <row r="5389" spans="1:13" s="39" customFormat="1" ht="12.75" x14ac:dyDescent="0.2">
      <c r="A5389" s="33" t="s">
        <v>4761</v>
      </c>
      <c r="B5389" s="33" t="s">
        <v>585</v>
      </c>
      <c r="C5389" s="34">
        <v>10</v>
      </c>
      <c r="D5389" s="33" t="s">
        <v>93</v>
      </c>
      <c r="E5389" s="33" t="s">
        <v>5588</v>
      </c>
      <c r="F5389" s="35">
        <v>31201521</v>
      </c>
      <c r="G5389" s="33" t="s">
        <v>467</v>
      </c>
      <c r="H5389" s="33">
        <v>2</v>
      </c>
      <c r="I5389" s="33">
        <v>6</v>
      </c>
      <c r="J5389" s="36">
        <v>2</v>
      </c>
      <c r="K5389" s="37">
        <v>483600</v>
      </c>
      <c r="L5389" s="38" t="s">
        <v>15</v>
      </c>
      <c r="M5389" s="38" t="s">
        <v>13</v>
      </c>
    </row>
    <row r="5390" spans="1:13" s="39" customFormat="1" ht="12.75" x14ac:dyDescent="0.2">
      <c r="A5390" s="33" t="s">
        <v>4761</v>
      </c>
      <c r="B5390" s="33" t="s">
        <v>585</v>
      </c>
      <c r="C5390" s="34">
        <v>10</v>
      </c>
      <c r="D5390" s="33" t="s">
        <v>93</v>
      </c>
      <c r="E5390" s="33" t="s">
        <v>5589</v>
      </c>
      <c r="F5390" s="35">
        <v>31201513</v>
      </c>
      <c r="G5390" s="33" t="s">
        <v>467</v>
      </c>
      <c r="H5390" s="33">
        <v>2</v>
      </c>
      <c r="I5390" s="33">
        <v>6</v>
      </c>
      <c r="J5390" s="36">
        <v>2</v>
      </c>
      <c r="K5390" s="37">
        <v>2728000</v>
      </c>
      <c r="L5390" s="38" t="s">
        <v>15</v>
      </c>
      <c r="M5390" s="38" t="s">
        <v>13</v>
      </c>
    </row>
    <row r="5391" spans="1:13" s="39" customFormat="1" ht="12.75" x14ac:dyDescent="0.2">
      <c r="A5391" s="33" t="s">
        <v>4761</v>
      </c>
      <c r="B5391" s="33" t="s">
        <v>585</v>
      </c>
      <c r="C5391" s="34">
        <v>10</v>
      </c>
      <c r="D5391" s="33" t="s">
        <v>93</v>
      </c>
      <c r="E5391" s="33" t="s">
        <v>5590</v>
      </c>
      <c r="F5391" s="35">
        <v>31201505</v>
      </c>
      <c r="G5391" s="33" t="s">
        <v>467</v>
      </c>
      <c r="H5391" s="33">
        <v>2</v>
      </c>
      <c r="I5391" s="33">
        <v>6</v>
      </c>
      <c r="J5391" s="36">
        <v>1</v>
      </c>
      <c r="K5391" s="37">
        <v>16740</v>
      </c>
      <c r="L5391" s="38" t="s">
        <v>15</v>
      </c>
      <c r="M5391" s="38" t="s">
        <v>13</v>
      </c>
    </row>
    <row r="5392" spans="1:13" s="39" customFormat="1" ht="12.75" x14ac:dyDescent="0.2">
      <c r="A5392" s="33" t="s">
        <v>4761</v>
      </c>
      <c r="B5392" s="33" t="s">
        <v>585</v>
      </c>
      <c r="C5392" s="34">
        <v>10</v>
      </c>
      <c r="D5392" s="33" t="s">
        <v>93</v>
      </c>
      <c r="E5392" s="33" t="s">
        <v>5591</v>
      </c>
      <c r="F5392" s="35">
        <v>31201503</v>
      </c>
      <c r="G5392" s="33" t="s">
        <v>467</v>
      </c>
      <c r="H5392" s="33">
        <v>2</v>
      </c>
      <c r="I5392" s="33">
        <v>6</v>
      </c>
      <c r="J5392" s="36">
        <v>150</v>
      </c>
      <c r="K5392" s="37">
        <v>2511000</v>
      </c>
      <c r="L5392" s="38" t="s">
        <v>15</v>
      </c>
      <c r="M5392" s="38" t="s">
        <v>13</v>
      </c>
    </row>
    <row r="5393" spans="1:13" s="39" customFormat="1" ht="12.75" x14ac:dyDescent="0.2">
      <c r="A5393" s="33" t="s">
        <v>4761</v>
      </c>
      <c r="B5393" s="33" t="s">
        <v>585</v>
      </c>
      <c r="C5393" s="34">
        <v>10</v>
      </c>
      <c r="D5393" s="33" t="s">
        <v>93</v>
      </c>
      <c r="E5393" s="33" t="s">
        <v>5592</v>
      </c>
      <c r="F5393" s="35">
        <v>31201503</v>
      </c>
      <c r="G5393" s="33" t="s">
        <v>467</v>
      </c>
      <c r="H5393" s="33">
        <v>2</v>
      </c>
      <c r="I5393" s="33">
        <v>6</v>
      </c>
      <c r="J5393" s="36">
        <v>150</v>
      </c>
      <c r="K5393" s="37">
        <v>2511000</v>
      </c>
      <c r="L5393" s="38" t="s">
        <v>15</v>
      </c>
      <c r="M5393" s="38" t="s">
        <v>13</v>
      </c>
    </row>
    <row r="5394" spans="1:13" s="39" customFormat="1" ht="12.75" x14ac:dyDescent="0.2">
      <c r="A5394" s="33" t="s">
        <v>4761</v>
      </c>
      <c r="B5394" s="33" t="s">
        <v>585</v>
      </c>
      <c r="C5394" s="34">
        <v>10</v>
      </c>
      <c r="D5394" s="33" t="s">
        <v>93</v>
      </c>
      <c r="E5394" s="33" t="s">
        <v>5593</v>
      </c>
      <c r="F5394" s="35">
        <v>31201503</v>
      </c>
      <c r="G5394" s="33" t="s">
        <v>467</v>
      </c>
      <c r="H5394" s="33">
        <v>2</v>
      </c>
      <c r="I5394" s="33">
        <v>6</v>
      </c>
      <c r="J5394" s="36">
        <v>150</v>
      </c>
      <c r="K5394" s="37">
        <v>2046000</v>
      </c>
      <c r="L5394" s="38" t="s">
        <v>15</v>
      </c>
      <c r="M5394" s="38" t="s">
        <v>13</v>
      </c>
    </row>
    <row r="5395" spans="1:13" s="39" customFormat="1" ht="12.75" x14ac:dyDescent="0.2">
      <c r="A5395" s="33" t="s">
        <v>4761</v>
      </c>
      <c r="B5395" s="33" t="s">
        <v>585</v>
      </c>
      <c r="C5395" s="34">
        <v>10</v>
      </c>
      <c r="D5395" s="33" t="s">
        <v>93</v>
      </c>
      <c r="E5395" s="33" t="s">
        <v>5594</v>
      </c>
      <c r="F5395" s="35">
        <v>31201503</v>
      </c>
      <c r="G5395" s="33" t="s">
        <v>467</v>
      </c>
      <c r="H5395" s="33">
        <v>2</v>
      </c>
      <c r="I5395" s="33">
        <v>6</v>
      </c>
      <c r="J5395" s="36">
        <v>150</v>
      </c>
      <c r="K5395" s="37">
        <v>837000</v>
      </c>
      <c r="L5395" s="38" t="s">
        <v>15</v>
      </c>
      <c r="M5395" s="38" t="s">
        <v>13</v>
      </c>
    </row>
    <row r="5396" spans="1:13" s="39" customFormat="1" ht="12.75" x14ac:dyDescent="0.2">
      <c r="A5396" s="33" t="s">
        <v>4761</v>
      </c>
      <c r="B5396" s="33" t="s">
        <v>585</v>
      </c>
      <c r="C5396" s="34">
        <v>10</v>
      </c>
      <c r="D5396" s="33" t="s">
        <v>93</v>
      </c>
      <c r="E5396" s="33" t="s">
        <v>5595</v>
      </c>
      <c r="F5396" s="35">
        <v>31201503</v>
      </c>
      <c r="G5396" s="33" t="s">
        <v>467</v>
      </c>
      <c r="H5396" s="33">
        <v>2</v>
      </c>
      <c r="I5396" s="33">
        <v>6</v>
      </c>
      <c r="J5396" s="36">
        <v>150</v>
      </c>
      <c r="K5396" s="37">
        <v>3348000</v>
      </c>
      <c r="L5396" s="38" t="s">
        <v>15</v>
      </c>
      <c r="M5396" s="38" t="s">
        <v>13</v>
      </c>
    </row>
    <row r="5397" spans="1:13" s="39" customFormat="1" ht="12.75" x14ac:dyDescent="0.2">
      <c r="A5397" s="33" t="s">
        <v>4761</v>
      </c>
      <c r="B5397" s="33" t="s">
        <v>585</v>
      </c>
      <c r="C5397" s="34">
        <v>10</v>
      </c>
      <c r="D5397" s="33" t="s">
        <v>93</v>
      </c>
      <c r="E5397" s="33" t="s">
        <v>5596</v>
      </c>
      <c r="F5397" s="35">
        <v>31201503</v>
      </c>
      <c r="G5397" s="33" t="s">
        <v>467</v>
      </c>
      <c r="H5397" s="33">
        <v>2</v>
      </c>
      <c r="I5397" s="33">
        <v>6</v>
      </c>
      <c r="J5397" s="36">
        <v>150</v>
      </c>
      <c r="K5397" s="37">
        <v>2511000</v>
      </c>
      <c r="L5397" s="38" t="s">
        <v>15</v>
      </c>
      <c r="M5397" s="38" t="s">
        <v>13</v>
      </c>
    </row>
    <row r="5398" spans="1:13" s="39" customFormat="1" ht="12.75" x14ac:dyDescent="0.2">
      <c r="A5398" s="33" t="s">
        <v>4761</v>
      </c>
      <c r="B5398" s="33" t="s">
        <v>585</v>
      </c>
      <c r="C5398" s="34">
        <v>10</v>
      </c>
      <c r="D5398" s="33" t="s">
        <v>93</v>
      </c>
      <c r="E5398" s="33" t="s">
        <v>5597</v>
      </c>
      <c r="F5398" s="35">
        <v>31201523</v>
      </c>
      <c r="G5398" s="33" t="s">
        <v>467</v>
      </c>
      <c r="H5398" s="33">
        <v>2</v>
      </c>
      <c r="I5398" s="33">
        <v>6</v>
      </c>
      <c r="J5398" s="36">
        <v>4</v>
      </c>
      <c r="K5398" s="37">
        <v>917600</v>
      </c>
      <c r="L5398" s="38" t="s">
        <v>15</v>
      </c>
      <c r="M5398" s="38" t="s">
        <v>13</v>
      </c>
    </row>
    <row r="5399" spans="1:13" s="39" customFormat="1" ht="12.75" x14ac:dyDescent="0.2">
      <c r="A5399" s="33" t="s">
        <v>4761</v>
      </c>
      <c r="B5399" s="33" t="s">
        <v>585</v>
      </c>
      <c r="C5399" s="34">
        <v>10</v>
      </c>
      <c r="D5399" s="33" t="s">
        <v>93</v>
      </c>
      <c r="E5399" s="33" t="s">
        <v>5598</v>
      </c>
      <c r="F5399" s="35">
        <v>60123203</v>
      </c>
      <c r="G5399" s="33" t="s">
        <v>467</v>
      </c>
      <c r="H5399" s="33">
        <v>2</v>
      </c>
      <c r="I5399" s="33">
        <v>6</v>
      </c>
      <c r="J5399" s="36" t="s">
        <v>5892</v>
      </c>
      <c r="K5399" s="37">
        <v>155000</v>
      </c>
      <c r="L5399" s="38" t="s">
        <v>15</v>
      </c>
      <c r="M5399" s="38" t="s">
        <v>13</v>
      </c>
    </row>
    <row r="5400" spans="1:13" s="39" customFormat="1" ht="12.75" x14ac:dyDescent="0.2">
      <c r="A5400" s="33" t="s">
        <v>4761</v>
      </c>
      <c r="B5400" s="33" t="s">
        <v>585</v>
      </c>
      <c r="C5400" s="34">
        <v>10</v>
      </c>
      <c r="D5400" s="33" t="s">
        <v>93</v>
      </c>
      <c r="E5400" s="33" t="s">
        <v>5599</v>
      </c>
      <c r="F5400" s="35">
        <v>31201518</v>
      </c>
      <c r="G5400" s="33" t="s">
        <v>467</v>
      </c>
      <c r="H5400" s="33">
        <v>2</v>
      </c>
      <c r="I5400" s="33">
        <v>6</v>
      </c>
      <c r="J5400" s="36">
        <v>5</v>
      </c>
      <c r="K5400" s="37">
        <v>217000</v>
      </c>
      <c r="L5400" s="38" t="s">
        <v>15</v>
      </c>
      <c r="M5400" s="38" t="s">
        <v>13</v>
      </c>
    </row>
    <row r="5401" spans="1:13" s="39" customFormat="1" ht="12.75" x14ac:dyDescent="0.2">
      <c r="A5401" s="33" t="s">
        <v>4761</v>
      </c>
      <c r="B5401" s="33" t="s">
        <v>585</v>
      </c>
      <c r="C5401" s="34">
        <v>10</v>
      </c>
      <c r="D5401" s="33" t="s">
        <v>93</v>
      </c>
      <c r="E5401" s="33" t="s">
        <v>5600</v>
      </c>
      <c r="F5401" s="35">
        <v>31201518</v>
      </c>
      <c r="G5401" s="33" t="s">
        <v>467</v>
      </c>
      <c r="H5401" s="33">
        <v>2</v>
      </c>
      <c r="I5401" s="33">
        <v>6</v>
      </c>
      <c r="J5401" s="36">
        <v>2</v>
      </c>
      <c r="K5401" s="37">
        <v>86800</v>
      </c>
      <c r="L5401" s="38" t="s">
        <v>15</v>
      </c>
      <c r="M5401" s="38" t="s">
        <v>13</v>
      </c>
    </row>
    <row r="5402" spans="1:13" s="39" customFormat="1" ht="12.75" x14ac:dyDescent="0.2">
      <c r="A5402" s="33" t="s">
        <v>4761</v>
      </c>
      <c r="B5402" s="33" t="s">
        <v>585</v>
      </c>
      <c r="C5402" s="34">
        <v>10</v>
      </c>
      <c r="D5402" s="33" t="s">
        <v>93</v>
      </c>
      <c r="E5402" s="33" t="s">
        <v>5601</v>
      </c>
      <c r="F5402" s="35">
        <v>31201502</v>
      </c>
      <c r="G5402" s="33" t="s">
        <v>467</v>
      </c>
      <c r="H5402" s="33">
        <v>2</v>
      </c>
      <c r="I5402" s="33">
        <v>6</v>
      </c>
      <c r="J5402" s="36">
        <v>5</v>
      </c>
      <c r="K5402" s="37">
        <v>217000</v>
      </c>
      <c r="L5402" s="38" t="s">
        <v>15</v>
      </c>
      <c r="M5402" s="38" t="s">
        <v>13</v>
      </c>
    </row>
    <row r="5403" spans="1:13" s="39" customFormat="1" ht="12.75" x14ac:dyDescent="0.2">
      <c r="A5403" s="33" t="s">
        <v>4761</v>
      </c>
      <c r="B5403" s="33" t="s">
        <v>585</v>
      </c>
      <c r="C5403" s="34">
        <v>10</v>
      </c>
      <c r="D5403" s="33" t="s">
        <v>93</v>
      </c>
      <c r="E5403" s="33" t="s">
        <v>5602</v>
      </c>
      <c r="F5403" s="35">
        <v>31201503</v>
      </c>
      <c r="G5403" s="33" t="s">
        <v>467</v>
      </c>
      <c r="H5403" s="33">
        <v>2</v>
      </c>
      <c r="I5403" s="33">
        <v>6</v>
      </c>
      <c r="J5403" s="36">
        <v>42</v>
      </c>
      <c r="K5403" s="37">
        <v>937440</v>
      </c>
      <c r="L5403" s="38" t="s">
        <v>15</v>
      </c>
      <c r="M5403" s="38" t="s">
        <v>13</v>
      </c>
    </row>
    <row r="5404" spans="1:13" s="39" customFormat="1" ht="12.75" x14ac:dyDescent="0.2">
      <c r="A5404" s="33" t="s">
        <v>4761</v>
      </c>
      <c r="B5404" s="33" t="s">
        <v>585</v>
      </c>
      <c r="C5404" s="34">
        <v>10</v>
      </c>
      <c r="D5404" s="33" t="s">
        <v>93</v>
      </c>
      <c r="E5404" s="33" t="s">
        <v>5603</v>
      </c>
      <c r="F5404" s="35">
        <v>31201521</v>
      </c>
      <c r="G5404" s="33" t="s">
        <v>467</v>
      </c>
      <c r="H5404" s="33">
        <v>2</v>
      </c>
      <c r="I5404" s="33">
        <v>6</v>
      </c>
      <c r="J5404" s="36">
        <v>3</v>
      </c>
      <c r="K5404" s="37">
        <v>725400</v>
      </c>
      <c r="L5404" s="38" t="s">
        <v>15</v>
      </c>
      <c r="M5404" s="38" t="s">
        <v>13</v>
      </c>
    </row>
    <row r="5405" spans="1:13" s="39" customFormat="1" ht="12.75" x14ac:dyDescent="0.2">
      <c r="A5405" s="33" t="s">
        <v>4761</v>
      </c>
      <c r="B5405" s="33" t="s">
        <v>585</v>
      </c>
      <c r="C5405" s="34">
        <v>10</v>
      </c>
      <c r="D5405" s="33" t="s">
        <v>93</v>
      </c>
      <c r="E5405" s="33" t="s">
        <v>5604</v>
      </c>
      <c r="F5405" s="35">
        <v>31201514</v>
      </c>
      <c r="G5405" s="33" t="s">
        <v>467</v>
      </c>
      <c r="H5405" s="33">
        <v>2</v>
      </c>
      <c r="I5405" s="33">
        <v>6</v>
      </c>
      <c r="J5405" s="36">
        <v>8</v>
      </c>
      <c r="K5405" s="37">
        <v>99200</v>
      </c>
      <c r="L5405" s="38" t="s">
        <v>15</v>
      </c>
      <c r="M5405" s="38" t="s">
        <v>13</v>
      </c>
    </row>
    <row r="5406" spans="1:13" s="39" customFormat="1" ht="12.75" x14ac:dyDescent="0.2">
      <c r="A5406" s="33" t="s">
        <v>4761</v>
      </c>
      <c r="B5406" s="33" t="s">
        <v>585</v>
      </c>
      <c r="C5406" s="34">
        <v>10</v>
      </c>
      <c r="D5406" s="33" t="s">
        <v>93</v>
      </c>
      <c r="E5406" s="33" t="s">
        <v>5605</v>
      </c>
      <c r="F5406" s="35">
        <v>31201512</v>
      </c>
      <c r="G5406" s="33" t="s">
        <v>467</v>
      </c>
      <c r="H5406" s="33">
        <v>2</v>
      </c>
      <c r="I5406" s="33">
        <v>6</v>
      </c>
      <c r="J5406" s="36">
        <v>1</v>
      </c>
      <c r="K5406" s="37">
        <v>6200</v>
      </c>
      <c r="L5406" s="38" t="s">
        <v>15</v>
      </c>
      <c r="M5406" s="38" t="s">
        <v>13</v>
      </c>
    </row>
    <row r="5407" spans="1:13" s="39" customFormat="1" ht="12.75" x14ac:dyDescent="0.2">
      <c r="A5407" s="33" t="s">
        <v>4761</v>
      </c>
      <c r="B5407" s="33" t="s">
        <v>585</v>
      </c>
      <c r="C5407" s="34">
        <v>10</v>
      </c>
      <c r="D5407" s="33" t="s">
        <v>93</v>
      </c>
      <c r="E5407" s="33" t="s">
        <v>5606</v>
      </c>
      <c r="F5407" s="35">
        <v>31201503</v>
      </c>
      <c r="G5407" s="33" t="s">
        <v>467</v>
      </c>
      <c r="H5407" s="33">
        <v>2</v>
      </c>
      <c r="I5407" s="33">
        <v>6</v>
      </c>
      <c r="J5407" s="36">
        <v>3</v>
      </c>
      <c r="K5407" s="37">
        <v>40920</v>
      </c>
      <c r="L5407" s="38" t="s">
        <v>15</v>
      </c>
      <c r="M5407" s="38" t="s">
        <v>13</v>
      </c>
    </row>
    <row r="5408" spans="1:13" s="39" customFormat="1" ht="12.75" x14ac:dyDescent="0.2">
      <c r="A5408" s="33" t="s">
        <v>4761</v>
      </c>
      <c r="B5408" s="33" t="s">
        <v>585</v>
      </c>
      <c r="C5408" s="34">
        <v>10</v>
      </c>
      <c r="D5408" s="33" t="s">
        <v>93</v>
      </c>
      <c r="E5408" s="33" t="s">
        <v>5607</v>
      </c>
      <c r="F5408" s="35">
        <v>31201503</v>
      </c>
      <c r="G5408" s="33" t="s">
        <v>467</v>
      </c>
      <c r="H5408" s="33">
        <v>2</v>
      </c>
      <c r="I5408" s="33">
        <v>6</v>
      </c>
      <c r="J5408" s="36">
        <v>3</v>
      </c>
      <c r="K5408" s="37">
        <v>66960</v>
      </c>
      <c r="L5408" s="38" t="s">
        <v>15</v>
      </c>
      <c r="M5408" s="38" t="s">
        <v>13</v>
      </c>
    </row>
    <row r="5409" spans="1:13" s="39" customFormat="1" ht="12.75" x14ac:dyDescent="0.2">
      <c r="A5409" s="33" t="s">
        <v>4761</v>
      </c>
      <c r="B5409" s="33" t="s">
        <v>585</v>
      </c>
      <c r="C5409" s="34">
        <v>10</v>
      </c>
      <c r="D5409" s="33" t="s">
        <v>93</v>
      </c>
      <c r="E5409" s="33" t="s">
        <v>5608</v>
      </c>
      <c r="F5409" s="35">
        <v>31201503</v>
      </c>
      <c r="G5409" s="33" t="s">
        <v>467</v>
      </c>
      <c r="H5409" s="33">
        <v>2</v>
      </c>
      <c r="I5409" s="33">
        <v>6</v>
      </c>
      <c r="J5409" s="36">
        <v>3</v>
      </c>
      <c r="K5409" s="37">
        <v>111600</v>
      </c>
      <c r="L5409" s="38" t="s">
        <v>15</v>
      </c>
      <c r="M5409" s="38" t="s">
        <v>13</v>
      </c>
    </row>
    <row r="5410" spans="1:13" s="39" customFormat="1" ht="12.75" x14ac:dyDescent="0.2">
      <c r="A5410" s="33" t="s">
        <v>4761</v>
      </c>
      <c r="B5410" s="33" t="s">
        <v>585</v>
      </c>
      <c r="C5410" s="34">
        <v>10</v>
      </c>
      <c r="D5410" s="33" t="s">
        <v>93</v>
      </c>
      <c r="E5410" s="33" t="s">
        <v>5609</v>
      </c>
      <c r="F5410" s="35">
        <v>25172104</v>
      </c>
      <c r="G5410" s="33" t="s">
        <v>467</v>
      </c>
      <c r="H5410" s="33">
        <v>2</v>
      </c>
      <c r="I5410" s="33">
        <v>6</v>
      </c>
      <c r="J5410" s="36">
        <v>15</v>
      </c>
      <c r="K5410" s="37">
        <v>130200</v>
      </c>
      <c r="L5410" s="38" t="s">
        <v>2369</v>
      </c>
      <c r="M5410" s="38" t="s">
        <v>13</v>
      </c>
    </row>
    <row r="5411" spans="1:13" s="39" customFormat="1" ht="12.75" x14ac:dyDescent="0.2">
      <c r="A5411" s="33" t="s">
        <v>4761</v>
      </c>
      <c r="B5411" s="33" t="s">
        <v>585</v>
      </c>
      <c r="C5411" s="34">
        <v>10</v>
      </c>
      <c r="D5411" s="33" t="s">
        <v>93</v>
      </c>
      <c r="E5411" s="33" t="s">
        <v>5610</v>
      </c>
      <c r="F5411" s="35">
        <v>25172104</v>
      </c>
      <c r="G5411" s="33" t="s">
        <v>467</v>
      </c>
      <c r="H5411" s="33">
        <v>2</v>
      </c>
      <c r="I5411" s="33">
        <v>6</v>
      </c>
      <c r="J5411" s="36">
        <v>15</v>
      </c>
      <c r="K5411" s="37">
        <v>130200</v>
      </c>
      <c r="L5411" s="38" t="s">
        <v>2369</v>
      </c>
      <c r="M5411" s="38" t="s">
        <v>13</v>
      </c>
    </row>
    <row r="5412" spans="1:13" s="39" customFormat="1" ht="12.75" x14ac:dyDescent="0.2">
      <c r="A5412" s="33" t="s">
        <v>4761</v>
      </c>
      <c r="B5412" s="33" t="s">
        <v>585</v>
      </c>
      <c r="C5412" s="34">
        <v>10</v>
      </c>
      <c r="D5412" s="33" t="s">
        <v>93</v>
      </c>
      <c r="E5412" s="33" t="s">
        <v>5611</v>
      </c>
      <c r="F5412" s="35">
        <v>25172104</v>
      </c>
      <c r="G5412" s="33" t="s">
        <v>467</v>
      </c>
      <c r="H5412" s="33">
        <v>2</v>
      </c>
      <c r="I5412" s="33">
        <v>6</v>
      </c>
      <c r="J5412" s="36">
        <v>80</v>
      </c>
      <c r="K5412" s="37">
        <v>694400</v>
      </c>
      <c r="L5412" s="38" t="s">
        <v>2369</v>
      </c>
      <c r="M5412" s="38" t="s">
        <v>13</v>
      </c>
    </row>
    <row r="5413" spans="1:13" s="39" customFormat="1" ht="12.75" x14ac:dyDescent="0.2">
      <c r="A5413" s="33" t="s">
        <v>4761</v>
      </c>
      <c r="B5413" s="33" t="s">
        <v>585</v>
      </c>
      <c r="C5413" s="34">
        <v>10</v>
      </c>
      <c r="D5413" s="33" t="s">
        <v>93</v>
      </c>
      <c r="E5413" s="33" t="s">
        <v>5612</v>
      </c>
      <c r="F5413" s="35">
        <v>44122104</v>
      </c>
      <c r="G5413" s="33" t="s">
        <v>467</v>
      </c>
      <c r="H5413" s="33">
        <v>2</v>
      </c>
      <c r="I5413" s="33">
        <v>6</v>
      </c>
      <c r="J5413" s="36">
        <v>50</v>
      </c>
      <c r="K5413" s="37">
        <v>2790000</v>
      </c>
      <c r="L5413" s="38" t="s">
        <v>15</v>
      </c>
      <c r="M5413" s="38" t="s">
        <v>13</v>
      </c>
    </row>
    <row r="5414" spans="1:13" s="39" customFormat="1" ht="12.75" x14ac:dyDescent="0.2">
      <c r="A5414" s="33" t="s">
        <v>4761</v>
      </c>
      <c r="B5414" s="33" t="s">
        <v>585</v>
      </c>
      <c r="C5414" s="34">
        <v>10</v>
      </c>
      <c r="D5414" s="33" t="s">
        <v>93</v>
      </c>
      <c r="E5414" s="33" t="s">
        <v>5613</v>
      </c>
      <c r="F5414" s="35">
        <v>47111502</v>
      </c>
      <c r="G5414" s="33" t="s">
        <v>467</v>
      </c>
      <c r="H5414" s="33">
        <v>2</v>
      </c>
      <c r="I5414" s="33">
        <v>6</v>
      </c>
      <c r="J5414" s="36">
        <v>20</v>
      </c>
      <c r="K5414" s="37">
        <v>620000</v>
      </c>
      <c r="L5414" s="38" t="s">
        <v>15</v>
      </c>
      <c r="M5414" s="38" t="s">
        <v>13</v>
      </c>
    </row>
    <row r="5415" spans="1:13" s="39" customFormat="1" ht="12.75" x14ac:dyDescent="0.2">
      <c r="A5415" s="33" t="s">
        <v>4761</v>
      </c>
      <c r="B5415" s="33" t="s">
        <v>585</v>
      </c>
      <c r="C5415" s="34">
        <v>10</v>
      </c>
      <c r="D5415" s="33" t="s">
        <v>93</v>
      </c>
      <c r="E5415" s="33" t="s">
        <v>5613</v>
      </c>
      <c r="F5415" s="35">
        <v>47111502</v>
      </c>
      <c r="G5415" s="33" t="s">
        <v>467</v>
      </c>
      <c r="H5415" s="33">
        <v>2</v>
      </c>
      <c r="I5415" s="33">
        <v>6</v>
      </c>
      <c r="J5415" s="36">
        <v>20</v>
      </c>
      <c r="K5415" s="37">
        <v>620000</v>
      </c>
      <c r="L5415" s="38" t="s">
        <v>15</v>
      </c>
      <c r="M5415" s="38" t="s">
        <v>13</v>
      </c>
    </row>
    <row r="5416" spans="1:13" s="39" customFormat="1" ht="12.75" x14ac:dyDescent="0.2">
      <c r="A5416" s="33" t="s">
        <v>4761</v>
      </c>
      <c r="B5416" s="33" t="s">
        <v>585</v>
      </c>
      <c r="C5416" s="34">
        <v>10</v>
      </c>
      <c r="D5416" s="33" t="s">
        <v>93</v>
      </c>
      <c r="E5416" s="33" t="s">
        <v>5614</v>
      </c>
      <c r="F5416" s="35">
        <v>31151507</v>
      </c>
      <c r="G5416" s="33" t="s">
        <v>467</v>
      </c>
      <c r="H5416" s="33">
        <v>2</v>
      </c>
      <c r="I5416" s="33">
        <v>6</v>
      </c>
      <c r="J5416" s="36">
        <v>5</v>
      </c>
      <c r="K5416" s="37">
        <v>4960</v>
      </c>
      <c r="L5416" s="38" t="s">
        <v>15</v>
      </c>
      <c r="M5416" s="38" t="s">
        <v>13</v>
      </c>
    </row>
    <row r="5417" spans="1:13" s="39" customFormat="1" ht="12.75" x14ac:dyDescent="0.2">
      <c r="A5417" s="33" t="s">
        <v>4761</v>
      </c>
      <c r="B5417" s="33" t="s">
        <v>585</v>
      </c>
      <c r="C5417" s="34">
        <v>10</v>
      </c>
      <c r="D5417" s="33" t="s">
        <v>93</v>
      </c>
      <c r="E5417" s="33" t="s">
        <v>5615</v>
      </c>
      <c r="F5417" s="35">
        <v>31151507</v>
      </c>
      <c r="G5417" s="33" t="s">
        <v>467</v>
      </c>
      <c r="H5417" s="33">
        <v>2</v>
      </c>
      <c r="I5417" s="33">
        <v>6</v>
      </c>
      <c r="J5417" s="36" t="s">
        <v>5899</v>
      </c>
      <c r="K5417" s="37">
        <v>104160</v>
      </c>
      <c r="L5417" s="38" t="s">
        <v>2369</v>
      </c>
      <c r="M5417" s="38" t="s">
        <v>13</v>
      </c>
    </row>
    <row r="5418" spans="1:13" s="39" customFormat="1" ht="12.75" x14ac:dyDescent="0.2">
      <c r="A5418" s="33" t="s">
        <v>4761</v>
      </c>
      <c r="B5418" s="33" t="s">
        <v>585</v>
      </c>
      <c r="C5418" s="34">
        <v>10</v>
      </c>
      <c r="D5418" s="33" t="s">
        <v>93</v>
      </c>
      <c r="E5418" s="33" t="s">
        <v>5616</v>
      </c>
      <c r="F5418" s="35">
        <v>53141503</v>
      </c>
      <c r="G5418" s="33" t="s">
        <v>467</v>
      </c>
      <c r="H5418" s="33">
        <v>2</v>
      </c>
      <c r="I5418" s="33">
        <v>6</v>
      </c>
      <c r="J5418" s="36">
        <v>40</v>
      </c>
      <c r="K5418" s="37">
        <v>173600</v>
      </c>
      <c r="L5418" s="38" t="s">
        <v>2369</v>
      </c>
      <c r="M5418" s="38" t="s">
        <v>13</v>
      </c>
    </row>
    <row r="5419" spans="1:13" s="39" customFormat="1" ht="12.75" x14ac:dyDescent="0.2">
      <c r="A5419" s="33" t="s">
        <v>4761</v>
      </c>
      <c r="B5419" s="33" t="s">
        <v>585</v>
      </c>
      <c r="C5419" s="34">
        <v>10</v>
      </c>
      <c r="D5419" s="33" t="s">
        <v>93</v>
      </c>
      <c r="E5419" s="33" t="s">
        <v>5617</v>
      </c>
      <c r="F5419" s="35">
        <v>53141503</v>
      </c>
      <c r="G5419" s="33" t="s">
        <v>467</v>
      </c>
      <c r="H5419" s="33">
        <v>2</v>
      </c>
      <c r="I5419" s="33">
        <v>6</v>
      </c>
      <c r="J5419" s="36">
        <v>40</v>
      </c>
      <c r="K5419" s="37">
        <v>173600</v>
      </c>
      <c r="L5419" s="38" t="s">
        <v>2369</v>
      </c>
      <c r="M5419" s="38" t="s">
        <v>13</v>
      </c>
    </row>
    <row r="5420" spans="1:13" s="39" customFormat="1" ht="12.75" x14ac:dyDescent="0.2">
      <c r="A5420" s="33" t="s">
        <v>4761</v>
      </c>
      <c r="B5420" s="33" t="s">
        <v>585</v>
      </c>
      <c r="C5420" s="34">
        <v>10</v>
      </c>
      <c r="D5420" s="33" t="s">
        <v>93</v>
      </c>
      <c r="E5420" s="33" t="s">
        <v>5618</v>
      </c>
      <c r="F5420" s="35">
        <v>23131507</v>
      </c>
      <c r="G5420" s="33" t="s">
        <v>467</v>
      </c>
      <c r="H5420" s="33">
        <v>2</v>
      </c>
      <c r="I5420" s="33">
        <v>6</v>
      </c>
      <c r="J5420" s="36">
        <v>30</v>
      </c>
      <c r="K5420" s="37">
        <v>186000</v>
      </c>
      <c r="L5420" s="38" t="s">
        <v>15</v>
      </c>
      <c r="M5420" s="38" t="s">
        <v>13</v>
      </c>
    </row>
    <row r="5421" spans="1:13" s="39" customFormat="1" ht="12.75" x14ac:dyDescent="0.2">
      <c r="A5421" s="33" t="s">
        <v>4761</v>
      </c>
      <c r="B5421" s="33" t="s">
        <v>585</v>
      </c>
      <c r="C5421" s="34">
        <v>10</v>
      </c>
      <c r="D5421" s="33" t="s">
        <v>93</v>
      </c>
      <c r="E5421" s="33" t="s">
        <v>5619</v>
      </c>
      <c r="F5421" s="35">
        <v>39121700</v>
      </c>
      <c r="G5421" s="33" t="s">
        <v>467</v>
      </c>
      <c r="H5421" s="33">
        <v>2</v>
      </c>
      <c r="I5421" s="33">
        <v>6</v>
      </c>
      <c r="J5421" s="36">
        <v>4</v>
      </c>
      <c r="K5421" s="37">
        <v>620000</v>
      </c>
      <c r="L5421" s="38" t="s">
        <v>15</v>
      </c>
      <c r="M5421" s="38" t="s">
        <v>13</v>
      </c>
    </row>
    <row r="5422" spans="1:13" s="39" customFormat="1" ht="12.75" x14ac:dyDescent="0.2">
      <c r="A5422" s="33" t="s">
        <v>4761</v>
      </c>
      <c r="B5422" s="33" t="s">
        <v>585</v>
      </c>
      <c r="C5422" s="34">
        <v>10</v>
      </c>
      <c r="D5422" s="33" t="s">
        <v>93</v>
      </c>
      <c r="E5422" s="33" t="s">
        <v>5620</v>
      </c>
      <c r="F5422" s="35">
        <v>39121700</v>
      </c>
      <c r="G5422" s="33" t="s">
        <v>467</v>
      </c>
      <c r="H5422" s="33">
        <v>2</v>
      </c>
      <c r="I5422" s="33">
        <v>6</v>
      </c>
      <c r="J5422" s="36">
        <v>25</v>
      </c>
      <c r="K5422" s="37">
        <v>992000</v>
      </c>
      <c r="L5422" s="38" t="s">
        <v>15</v>
      </c>
      <c r="M5422" s="38" t="s">
        <v>13</v>
      </c>
    </row>
    <row r="5423" spans="1:13" s="39" customFormat="1" ht="12.75" x14ac:dyDescent="0.2">
      <c r="A5423" s="33" t="s">
        <v>4761</v>
      </c>
      <c r="B5423" s="33" t="s">
        <v>585</v>
      </c>
      <c r="C5423" s="34">
        <v>10</v>
      </c>
      <c r="D5423" s="33" t="s">
        <v>93</v>
      </c>
      <c r="E5423" s="33" t="s">
        <v>5621</v>
      </c>
      <c r="F5423" s="35">
        <v>39121700</v>
      </c>
      <c r="G5423" s="33" t="s">
        <v>467</v>
      </c>
      <c r="H5423" s="33">
        <v>2</v>
      </c>
      <c r="I5423" s="33">
        <v>6</v>
      </c>
      <c r="J5423" s="36">
        <v>200</v>
      </c>
      <c r="K5423" s="37">
        <v>1488000</v>
      </c>
      <c r="L5423" s="38" t="s">
        <v>15</v>
      </c>
      <c r="M5423" s="38" t="s">
        <v>13</v>
      </c>
    </row>
    <row r="5424" spans="1:13" s="39" customFormat="1" ht="12.75" x14ac:dyDescent="0.2">
      <c r="A5424" s="33" t="s">
        <v>4761</v>
      </c>
      <c r="B5424" s="33" t="s">
        <v>585</v>
      </c>
      <c r="C5424" s="34">
        <v>10</v>
      </c>
      <c r="D5424" s="33" t="s">
        <v>93</v>
      </c>
      <c r="E5424" s="33" t="s">
        <v>5622</v>
      </c>
      <c r="F5424" s="35">
        <v>39121700</v>
      </c>
      <c r="G5424" s="33" t="s">
        <v>467</v>
      </c>
      <c r="H5424" s="33">
        <v>2</v>
      </c>
      <c r="I5424" s="33">
        <v>6</v>
      </c>
      <c r="J5424" s="36">
        <v>200</v>
      </c>
      <c r="K5424" s="37">
        <v>1488000</v>
      </c>
      <c r="L5424" s="38" t="s">
        <v>15</v>
      </c>
      <c r="M5424" s="38" t="s">
        <v>13</v>
      </c>
    </row>
    <row r="5425" spans="1:13" s="39" customFormat="1" ht="12.75" x14ac:dyDescent="0.2">
      <c r="A5425" s="33" t="s">
        <v>4761</v>
      </c>
      <c r="B5425" s="33" t="s">
        <v>585</v>
      </c>
      <c r="C5425" s="34">
        <v>10</v>
      </c>
      <c r="D5425" s="33" t="s">
        <v>93</v>
      </c>
      <c r="E5425" s="33" t="s">
        <v>5623</v>
      </c>
      <c r="F5425" s="35">
        <v>39121700</v>
      </c>
      <c r="G5425" s="33" t="s">
        <v>467</v>
      </c>
      <c r="H5425" s="33">
        <v>2</v>
      </c>
      <c r="I5425" s="33">
        <v>6</v>
      </c>
      <c r="J5425" s="36">
        <v>200</v>
      </c>
      <c r="K5425" s="37">
        <v>1488000</v>
      </c>
      <c r="L5425" s="38" t="s">
        <v>15</v>
      </c>
      <c r="M5425" s="38" t="s">
        <v>13</v>
      </c>
    </row>
    <row r="5426" spans="1:13" s="39" customFormat="1" ht="12.75" x14ac:dyDescent="0.2">
      <c r="A5426" s="33" t="s">
        <v>4761</v>
      </c>
      <c r="B5426" s="33" t="s">
        <v>585</v>
      </c>
      <c r="C5426" s="34">
        <v>10</v>
      </c>
      <c r="D5426" s="33" t="s">
        <v>93</v>
      </c>
      <c r="E5426" s="33" t="s">
        <v>5624</v>
      </c>
      <c r="F5426" s="35">
        <v>39121700</v>
      </c>
      <c r="G5426" s="33" t="s">
        <v>467</v>
      </c>
      <c r="H5426" s="33">
        <v>2</v>
      </c>
      <c r="I5426" s="33">
        <v>6</v>
      </c>
      <c r="J5426" s="36">
        <v>50</v>
      </c>
      <c r="K5426" s="37">
        <v>744000</v>
      </c>
      <c r="L5426" s="38" t="s">
        <v>15</v>
      </c>
      <c r="M5426" s="38" t="s">
        <v>13</v>
      </c>
    </row>
    <row r="5427" spans="1:13" s="39" customFormat="1" ht="12.75" x14ac:dyDescent="0.2">
      <c r="A5427" s="33" t="s">
        <v>4761</v>
      </c>
      <c r="B5427" s="33" t="s">
        <v>585</v>
      </c>
      <c r="C5427" s="34">
        <v>10</v>
      </c>
      <c r="D5427" s="33" t="s">
        <v>93</v>
      </c>
      <c r="E5427" s="33" t="s">
        <v>5625</v>
      </c>
      <c r="F5427" s="35">
        <v>39121700</v>
      </c>
      <c r="G5427" s="33" t="s">
        <v>467</v>
      </c>
      <c r="H5427" s="33">
        <v>2</v>
      </c>
      <c r="I5427" s="33">
        <v>6</v>
      </c>
      <c r="J5427" s="36">
        <v>100</v>
      </c>
      <c r="K5427" s="37">
        <v>1488000</v>
      </c>
      <c r="L5427" s="38" t="s">
        <v>15</v>
      </c>
      <c r="M5427" s="38" t="s">
        <v>13</v>
      </c>
    </row>
    <row r="5428" spans="1:13" s="39" customFormat="1" ht="12.75" x14ac:dyDescent="0.2">
      <c r="A5428" s="33" t="s">
        <v>4761</v>
      </c>
      <c r="B5428" s="33" t="s">
        <v>585</v>
      </c>
      <c r="C5428" s="34">
        <v>10</v>
      </c>
      <c r="D5428" s="33" t="s">
        <v>93</v>
      </c>
      <c r="E5428" s="33" t="s">
        <v>5626</v>
      </c>
      <c r="F5428" s="35">
        <v>39121700</v>
      </c>
      <c r="G5428" s="33" t="s">
        <v>467</v>
      </c>
      <c r="H5428" s="33">
        <v>2</v>
      </c>
      <c r="I5428" s="33">
        <v>6</v>
      </c>
      <c r="J5428" s="36">
        <v>100</v>
      </c>
      <c r="K5428" s="37">
        <v>1488000</v>
      </c>
      <c r="L5428" s="38" t="s">
        <v>15</v>
      </c>
      <c r="M5428" s="38" t="s">
        <v>13</v>
      </c>
    </row>
    <row r="5429" spans="1:13" s="39" customFormat="1" ht="12.75" x14ac:dyDescent="0.2">
      <c r="A5429" s="33" t="s">
        <v>4761</v>
      </c>
      <c r="B5429" s="33" t="s">
        <v>585</v>
      </c>
      <c r="C5429" s="34">
        <v>10</v>
      </c>
      <c r="D5429" s="33" t="s">
        <v>93</v>
      </c>
      <c r="E5429" s="33" t="s">
        <v>5627</v>
      </c>
      <c r="F5429" s="35">
        <v>39121700</v>
      </c>
      <c r="G5429" s="33" t="s">
        <v>467</v>
      </c>
      <c r="H5429" s="33">
        <v>2</v>
      </c>
      <c r="I5429" s="33">
        <v>6</v>
      </c>
      <c r="J5429" s="36">
        <v>2</v>
      </c>
      <c r="K5429" s="37">
        <v>4712000</v>
      </c>
      <c r="L5429" s="38" t="s">
        <v>15</v>
      </c>
      <c r="M5429" s="38" t="s">
        <v>13</v>
      </c>
    </row>
    <row r="5430" spans="1:13" s="39" customFormat="1" ht="12.75" x14ac:dyDescent="0.2">
      <c r="A5430" s="33" t="s">
        <v>4761</v>
      </c>
      <c r="B5430" s="33" t="s">
        <v>585</v>
      </c>
      <c r="C5430" s="34">
        <v>10</v>
      </c>
      <c r="D5430" s="33" t="s">
        <v>93</v>
      </c>
      <c r="E5430" s="33" t="s">
        <v>5628</v>
      </c>
      <c r="F5430" s="35">
        <v>11151512</v>
      </c>
      <c r="G5430" s="33" t="s">
        <v>467</v>
      </c>
      <c r="H5430" s="33">
        <v>2</v>
      </c>
      <c r="I5430" s="33">
        <v>6</v>
      </c>
      <c r="J5430" s="36">
        <v>40</v>
      </c>
      <c r="K5430" s="37">
        <v>2232000</v>
      </c>
      <c r="L5430" s="38" t="s">
        <v>15</v>
      </c>
      <c r="M5430" s="38" t="s">
        <v>13</v>
      </c>
    </row>
    <row r="5431" spans="1:13" s="39" customFormat="1" ht="12.75" x14ac:dyDescent="0.2">
      <c r="A5431" s="33" t="s">
        <v>4761</v>
      </c>
      <c r="B5431" s="33" t="s">
        <v>585</v>
      </c>
      <c r="C5431" s="34">
        <v>10</v>
      </c>
      <c r="D5431" s="33" t="s">
        <v>93</v>
      </c>
      <c r="E5431" s="33" t="s">
        <v>5629</v>
      </c>
      <c r="F5431" s="35">
        <v>26111702</v>
      </c>
      <c r="G5431" s="33" t="s">
        <v>467</v>
      </c>
      <c r="H5431" s="33">
        <v>2</v>
      </c>
      <c r="I5431" s="33">
        <v>6</v>
      </c>
      <c r="J5431" s="36">
        <v>1</v>
      </c>
      <c r="K5431" s="37">
        <v>105400</v>
      </c>
      <c r="L5431" s="38" t="s">
        <v>15</v>
      </c>
      <c r="M5431" s="38" t="s">
        <v>13</v>
      </c>
    </row>
    <row r="5432" spans="1:13" s="39" customFormat="1" ht="12.75" x14ac:dyDescent="0.2">
      <c r="A5432" s="33" t="s">
        <v>4761</v>
      </c>
      <c r="B5432" s="33" t="s">
        <v>585</v>
      </c>
      <c r="C5432" s="34">
        <v>10</v>
      </c>
      <c r="D5432" s="33" t="s">
        <v>93</v>
      </c>
      <c r="E5432" s="33" t="s">
        <v>5630</v>
      </c>
      <c r="F5432" s="35">
        <v>39121700</v>
      </c>
      <c r="G5432" s="33" t="s">
        <v>467</v>
      </c>
      <c r="H5432" s="33">
        <v>2</v>
      </c>
      <c r="I5432" s="33">
        <v>6</v>
      </c>
      <c r="J5432" s="36">
        <v>18</v>
      </c>
      <c r="K5432" s="37">
        <v>3348000</v>
      </c>
      <c r="L5432" s="38" t="s">
        <v>2369</v>
      </c>
      <c r="M5432" s="38" t="s">
        <v>13</v>
      </c>
    </row>
    <row r="5433" spans="1:13" s="39" customFormat="1" ht="12.75" x14ac:dyDescent="0.2">
      <c r="A5433" s="33" t="s">
        <v>4761</v>
      </c>
      <c r="B5433" s="33" t="s">
        <v>585</v>
      </c>
      <c r="C5433" s="34">
        <v>10</v>
      </c>
      <c r="D5433" s="33" t="s">
        <v>93</v>
      </c>
      <c r="E5433" s="33" t="s">
        <v>5631</v>
      </c>
      <c r="F5433" s="35">
        <v>39121700</v>
      </c>
      <c r="G5433" s="33" t="s">
        <v>467</v>
      </c>
      <c r="H5433" s="33">
        <v>2</v>
      </c>
      <c r="I5433" s="33">
        <v>6</v>
      </c>
      <c r="J5433" s="36">
        <v>18</v>
      </c>
      <c r="K5433" s="37">
        <v>5356800</v>
      </c>
      <c r="L5433" s="38" t="s">
        <v>2369</v>
      </c>
      <c r="M5433" s="38" t="s">
        <v>13</v>
      </c>
    </row>
    <row r="5434" spans="1:13" s="39" customFormat="1" ht="12.75" x14ac:dyDescent="0.2">
      <c r="A5434" s="33" t="s">
        <v>4761</v>
      </c>
      <c r="B5434" s="33" t="s">
        <v>585</v>
      </c>
      <c r="C5434" s="34">
        <v>10</v>
      </c>
      <c r="D5434" s="33" t="s">
        <v>93</v>
      </c>
      <c r="E5434" s="33" t="s">
        <v>5632</v>
      </c>
      <c r="F5434" s="35">
        <v>39121700</v>
      </c>
      <c r="G5434" s="33" t="s">
        <v>467</v>
      </c>
      <c r="H5434" s="33">
        <v>2</v>
      </c>
      <c r="I5434" s="33">
        <v>6</v>
      </c>
      <c r="J5434" s="36">
        <v>18</v>
      </c>
      <c r="K5434" s="37">
        <v>6026400</v>
      </c>
      <c r="L5434" s="38" t="s">
        <v>2369</v>
      </c>
      <c r="M5434" s="38" t="s">
        <v>13</v>
      </c>
    </row>
    <row r="5435" spans="1:13" s="39" customFormat="1" ht="12.75" x14ac:dyDescent="0.2">
      <c r="A5435" s="33" t="s">
        <v>4761</v>
      </c>
      <c r="B5435" s="33" t="s">
        <v>585</v>
      </c>
      <c r="C5435" s="34">
        <v>10</v>
      </c>
      <c r="D5435" s="33" t="s">
        <v>93</v>
      </c>
      <c r="E5435" s="33" t="s">
        <v>5633</v>
      </c>
      <c r="F5435" s="35">
        <v>39121700</v>
      </c>
      <c r="G5435" s="33" t="s">
        <v>467</v>
      </c>
      <c r="H5435" s="33">
        <v>2</v>
      </c>
      <c r="I5435" s="33">
        <v>6</v>
      </c>
      <c r="J5435" s="36">
        <v>18</v>
      </c>
      <c r="K5435" s="37">
        <v>3348000</v>
      </c>
      <c r="L5435" s="38" t="s">
        <v>2369</v>
      </c>
      <c r="M5435" s="38" t="s">
        <v>13</v>
      </c>
    </row>
    <row r="5436" spans="1:13" s="39" customFormat="1" ht="12.75" x14ac:dyDescent="0.2">
      <c r="A5436" s="33" t="s">
        <v>4761</v>
      </c>
      <c r="B5436" s="33" t="s">
        <v>585</v>
      </c>
      <c r="C5436" s="34">
        <v>10</v>
      </c>
      <c r="D5436" s="33" t="s">
        <v>93</v>
      </c>
      <c r="E5436" s="33" t="s">
        <v>5634</v>
      </c>
      <c r="F5436" s="35">
        <v>39121700</v>
      </c>
      <c r="G5436" s="33" t="s">
        <v>467</v>
      </c>
      <c r="H5436" s="33">
        <v>2</v>
      </c>
      <c r="I5436" s="33">
        <v>6</v>
      </c>
      <c r="J5436" s="36">
        <v>18</v>
      </c>
      <c r="K5436" s="37">
        <v>4017600</v>
      </c>
      <c r="L5436" s="38" t="s">
        <v>2369</v>
      </c>
      <c r="M5436" s="38" t="s">
        <v>13</v>
      </c>
    </row>
    <row r="5437" spans="1:13" s="39" customFormat="1" ht="12.75" x14ac:dyDescent="0.2">
      <c r="A5437" s="33" t="s">
        <v>4761</v>
      </c>
      <c r="B5437" s="33" t="s">
        <v>585</v>
      </c>
      <c r="C5437" s="34">
        <v>10</v>
      </c>
      <c r="D5437" s="33" t="s">
        <v>93</v>
      </c>
      <c r="E5437" s="33" t="s">
        <v>5635</v>
      </c>
      <c r="F5437" s="35">
        <v>39121700</v>
      </c>
      <c r="G5437" s="33" t="s">
        <v>467</v>
      </c>
      <c r="H5437" s="33">
        <v>2</v>
      </c>
      <c r="I5437" s="33">
        <v>6</v>
      </c>
      <c r="J5437" s="36">
        <v>18</v>
      </c>
      <c r="K5437" s="37">
        <v>8704800</v>
      </c>
      <c r="L5437" s="38" t="s">
        <v>2369</v>
      </c>
      <c r="M5437" s="38" t="s">
        <v>13</v>
      </c>
    </row>
    <row r="5438" spans="1:13" s="39" customFormat="1" ht="12.75" x14ac:dyDescent="0.2">
      <c r="A5438" s="33" t="s">
        <v>4761</v>
      </c>
      <c r="B5438" s="33" t="s">
        <v>585</v>
      </c>
      <c r="C5438" s="34">
        <v>10</v>
      </c>
      <c r="D5438" s="33" t="s">
        <v>93</v>
      </c>
      <c r="E5438" s="33" t="s">
        <v>5636</v>
      </c>
      <c r="F5438" s="35">
        <v>39121700</v>
      </c>
      <c r="G5438" s="33" t="s">
        <v>467</v>
      </c>
      <c r="H5438" s="33">
        <v>2</v>
      </c>
      <c r="I5438" s="33">
        <v>6</v>
      </c>
      <c r="J5438" s="36">
        <v>10</v>
      </c>
      <c r="K5438" s="37">
        <v>5577000</v>
      </c>
      <c r="L5438" s="38" t="s">
        <v>2369</v>
      </c>
      <c r="M5438" s="38" t="s">
        <v>13</v>
      </c>
    </row>
    <row r="5439" spans="1:13" s="39" customFormat="1" ht="12.75" x14ac:dyDescent="0.2">
      <c r="A5439" s="33" t="s">
        <v>4761</v>
      </c>
      <c r="B5439" s="33" t="s">
        <v>585</v>
      </c>
      <c r="C5439" s="34">
        <v>10</v>
      </c>
      <c r="D5439" s="33" t="s">
        <v>93</v>
      </c>
      <c r="E5439" s="33" t="s">
        <v>5637</v>
      </c>
      <c r="F5439" s="35">
        <v>39121700</v>
      </c>
      <c r="G5439" s="33" t="s">
        <v>467</v>
      </c>
      <c r="H5439" s="33">
        <v>2</v>
      </c>
      <c r="I5439" s="33">
        <v>6</v>
      </c>
      <c r="J5439" s="36">
        <v>18</v>
      </c>
      <c r="K5439" s="37">
        <v>4017600</v>
      </c>
      <c r="L5439" s="38" t="s">
        <v>2369</v>
      </c>
      <c r="M5439" s="38" t="s">
        <v>13</v>
      </c>
    </row>
    <row r="5440" spans="1:13" s="39" customFormat="1" ht="12.75" x14ac:dyDescent="0.2">
      <c r="A5440" s="33" t="s">
        <v>4761</v>
      </c>
      <c r="B5440" s="33" t="s">
        <v>585</v>
      </c>
      <c r="C5440" s="34">
        <v>10</v>
      </c>
      <c r="D5440" s="33" t="s">
        <v>93</v>
      </c>
      <c r="E5440" s="33" t="s">
        <v>5638</v>
      </c>
      <c r="F5440" s="35">
        <v>39121700</v>
      </c>
      <c r="G5440" s="33" t="s">
        <v>467</v>
      </c>
      <c r="H5440" s="33">
        <v>2</v>
      </c>
      <c r="I5440" s="33">
        <v>6</v>
      </c>
      <c r="J5440" s="36">
        <v>15</v>
      </c>
      <c r="K5440" s="37">
        <v>4464000</v>
      </c>
      <c r="L5440" s="38" t="s">
        <v>2369</v>
      </c>
      <c r="M5440" s="38" t="s">
        <v>13</v>
      </c>
    </row>
    <row r="5441" spans="1:13" s="39" customFormat="1" ht="12.75" x14ac:dyDescent="0.2">
      <c r="A5441" s="33" t="s">
        <v>4761</v>
      </c>
      <c r="B5441" s="33" t="s">
        <v>585</v>
      </c>
      <c r="C5441" s="34">
        <v>10</v>
      </c>
      <c r="D5441" s="33" t="s">
        <v>93</v>
      </c>
      <c r="E5441" s="33" t="s">
        <v>5122</v>
      </c>
      <c r="F5441" s="35">
        <v>40101600</v>
      </c>
      <c r="G5441" s="33" t="s">
        <v>15071</v>
      </c>
      <c r="H5441" s="33">
        <v>2</v>
      </c>
      <c r="I5441" s="33">
        <v>1</v>
      </c>
      <c r="J5441" s="36">
        <v>1</v>
      </c>
      <c r="K5441" s="37">
        <v>21000000</v>
      </c>
      <c r="L5441" s="38" t="s">
        <v>12</v>
      </c>
      <c r="M5441" s="38" t="s">
        <v>13</v>
      </c>
    </row>
    <row r="5442" spans="1:13" s="39" customFormat="1" ht="12.75" x14ac:dyDescent="0.2">
      <c r="A5442" s="33" t="s">
        <v>4761</v>
      </c>
      <c r="B5442" s="33" t="s">
        <v>585</v>
      </c>
      <c r="C5442" s="34">
        <v>10</v>
      </c>
      <c r="D5442" s="33" t="s">
        <v>93</v>
      </c>
      <c r="E5442" s="33" t="s">
        <v>5639</v>
      </c>
      <c r="F5442" s="35">
        <v>52131501</v>
      </c>
      <c r="G5442" s="33" t="s">
        <v>15071</v>
      </c>
      <c r="H5442" s="33">
        <v>3</v>
      </c>
      <c r="I5442" s="33">
        <v>1</v>
      </c>
      <c r="J5442" s="36">
        <v>6</v>
      </c>
      <c r="K5442" s="37">
        <v>1474410</v>
      </c>
      <c r="L5442" s="38" t="s">
        <v>15</v>
      </c>
      <c r="M5442" s="38" t="s">
        <v>13</v>
      </c>
    </row>
    <row r="5443" spans="1:13" s="39" customFormat="1" ht="12.75" x14ac:dyDescent="0.2">
      <c r="A5443" s="33" t="s">
        <v>4761</v>
      </c>
      <c r="B5443" s="33" t="s">
        <v>585</v>
      </c>
      <c r="C5443" s="34">
        <v>10</v>
      </c>
      <c r="D5443" s="33" t="s">
        <v>93</v>
      </c>
      <c r="E5443" s="33" t="s">
        <v>5640</v>
      </c>
      <c r="F5443" s="35">
        <v>52131602</v>
      </c>
      <c r="G5443" s="33" t="s">
        <v>15071</v>
      </c>
      <c r="H5443" s="33">
        <v>6</v>
      </c>
      <c r="I5443" s="33">
        <v>3</v>
      </c>
      <c r="J5443" s="36">
        <v>4</v>
      </c>
      <c r="K5443" s="37">
        <v>1999200</v>
      </c>
      <c r="L5443" s="38" t="s">
        <v>15</v>
      </c>
      <c r="M5443" s="38" t="s">
        <v>13</v>
      </c>
    </row>
    <row r="5444" spans="1:13" s="39" customFormat="1" ht="12.75" x14ac:dyDescent="0.2">
      <c r="A5444" s="33" t="s">
        <v>4761</v>
      </c>
      <c r="B5444" s="33" t="s">
        <v>585</v>
      </c>
      <c r="C5444" s="34">
        <v>10</v>
      </c>
      <c r="D5444" s="33" t="s">
        <v>93</v>
      </c>
      <c r="E5444" s="33" t="s">
        <v>5641</v>
      </c>
      <c r="F5444" s="35">
        <v>55121700</v>
      </c>
      <c r="G5444" s="33" t="s">
        <v>15071</v>
      </c>
      <c r="H5444" s="33">
        <v>6</v>
      </c>
      <c r="I5444" s="33">
        <v>3</v>
      </c>
      <c r="J5444" s="36">
        <v>45</v>
      </c>
      <c r="K5444" s="37">
        <v>674997.75</v>
      </c>
      <c r="L5444" s="38" t="s">
        <v>15</v>
      </c>
      <c r="M5444" s="38" t="s">
        <v>13</v>
      </c>
    </row>
    <row r="5445" spans="1:13" s="39" customFormat="1" ht="12.75" x14ac:dyDescent="0.2">
      <c r="A5445" s="33" t="s">
        <v>4761</v>
      </c>
      <c r="B5445" s="33" t="s">
        <v>585</v>
      </c>
      <c r="C5445" s="34">
        <v>10</v>
      </c>
      <c r="D5445" s="33" t="s">
        <v>93</v>
      </c>
      <c r="E5445" s="33" t="s">
        <v>5642</v>
      </c>
      <c r="F5445" s="35">
        <v>55121700</v>
      </c>
      <c r="G5445" s="33" t="s">
        <v>15071</v>
      </c>
      <c r="H5445" s="33">
        <v>6</v>
      </c>
      <c r="I5445" s="33">
        <v>3</v>
      </c>
      <c r="J5445" s="36">
        <v>63</v>
      </c>
      <c r="K5445" s="37">
        <v>944996.85000000009</v>
      </c>
      <c r="L5445" s="38" t="s">
        <v>15</v>
      </c>
      <c r="M5445" s="38" t="s">
        <v>13</v>
      </c>
    </row>
    <row r="5446" spans="1:13" s="39" customFormat="1" ht="12.75" x14ac:dyDescent="0.2">
      <c r="A5446" s="33" t="s">
        <v>4761</v>
      </c>
      <c r="B5446" s="33" t="s">
        <v>585</v>
      </c>
      <c r="C5446" s="34">
        <v>10</v>
      </c>
      <c r="D5446" s="33" t="s">
        <v>93</v>
      </c>
      <c r="E5446" s="33" t="s">
        <v>5643</v>
      </c>
      <c r="F5446" s="35">
        <v>55121700</v>
      </c>
      <c r="G5446" s="33" t="s">
        <v>15071</v>
      </c>
      <c r="H5446" s="33">
        <v>6</v>
      </c>
      <c r="I5446" s="33">
        <v>3</v>
      </c>
      <c r="J5446" s="36">
        <v>2</v>
      </c>
      <c r="K5446" s="37">
        <v>77999.740000000005</v>
      </c>
      <c r="L5446" s="38" t="s">
        <v>15</v>
      </c>
      <c r="M5446" s="38" t="s">
        <v>13</v>
      </c>
    </row>
    <row r="5447" spans="1:13" s="39" customFormat="1" ht="12.75" x14ac:dyDescent="0.2">
      <c r="A5447" s="33" t="s">
        <v>4761</v>
      </c>
      <c r="B5447" s="33" t="s">
        <v>585</v>
      </c>
      <c r="C5447" s="34">
        <v>10</v>
      </c>
      <c r="D5447" s="33" t="s">
        <v>93</v>
      </c>
      <c r="E5447" s="33" t="s">
        <v>5644</v>
      </c>
      <c r="F5447" s="35">
        <v>55121700</v>
      </c>
      <c r="G5447" s="33" t="s">
        <v>15071</v>
      </c>
      <c r="H5447" s="33">
        <v>6</v>
      </c>
      <c r="I5447" s="33">
        <v>3</v>
      </c>
      <c r="J5447" s="36">
        <v>1</v>
      </c>
      <c r="K5447" s="37">
        <v>70000.56</v>
      </c>
      <c r="L5447" s="38" t="s">
        <v>15</v>
      </c>
      <c r="M5447" s="38" t="s">
        <v>13</v>
      </c>
    </row>
    <row r="5448" spans="1:13" s="39" customFormat="1" ht="12.75" x14ac:dyDescent="0.2">
      <c r="A5448" s="33" t="s">
        <v>4761</v>
      </c>
      <c r="B5448" s="33" t="s">
        <v>585</v>
      </c>
      <c r="C5448" s="34">
        <v>10</v>
      </c>
      <c r="D5448" s="33" t="s">
        <v>93</v>
      </c>
      <c r="E5448" s="33" t="s">
        <v>4897</v>
      </c>
      <c r="F5448" s="35">
        <v>52131501</v>
      </c>
      <c r="G5448" s="33" t="s">
        <v>15072</v>
      </c>
      <c r="H5448" s="33">
        <v>1</v>
      </c>
      <c r="I5448" s="33">
        <v>6</v>
      </c>
      <c r="J5448" s="36">
        <v>1</v>
      </c>
      <c r="K5448" s="37">
        <v>3.69</v>
      </c>
      <c r="L5448" s="38" t="s">
        <v>15</v>
      </c>
      <c r="M5448" s="38" t="s">
        <v>13</v>
      </c>
    </row>
    <row r="5449" spans="1:13" s="39" customFormat="1" ht="12.75" x14ac:dyDescent="0.2">
      <c r="A5449" s="33" t="s">
        <v>4761</v>
      </c>
      <c r="B5449" s="33" t="s">
        <v>586</v>
      </c>
      <c r="C5449" s="34">
        <v>10</v>
      </c>
      <c r="D5449" s="33" t="s">
        <v>94</v>
      </c>
      <c r="E5449" s="33" t="s">
        <v>5645</v>
      </c>
      <c r="F5449" s="35">
        <v>72102900</v>
      </c>
      <c r="G5449" s="33" t="s">
        <v>15071</v>
      </c>
      <c r="H5449" s="33">
        <v>4</v>
      </c>
      <c r="I5449" s="33">
        <v>3</v>
      </c>
      <c r="J5449" s="36">
        <v>1</v>
      </c>
      <c r="K5449" s="37">
        <v>32553897.04000001</v>
      </c>
      <c r="L5449" s="38" t="s">
        <v>12</v>
      </c>
      <c r="M5449" s="38" t="s">
        <v>13</v>
      </c>
    </row>
    <row r="5450" spans="1:13" s="39" customFormat="1" ht="12.75" x14ac:dyDescent="0.2">
      <c r="A5450" s="33" t="s">
        <v>4761</v>
      </c>
      <c r="B5450" s="33" t="s">
        <v>586</v>
      </c>
      <c r="C5450" s="34">
        <v>10</v>
      </c>
      <c r="D5450" s="33" t="s">
        <v>94</v>
      </c>
      <c r="E5450" s="33" t="s">
        <v>5646</v>
      </c>
      <c r="F5450" s="35">
        <v>72101507</v>
      </c>
      <c r="G5450" s="33" t="s">
        <v>466</v>
      </c>
      <c r="H5450" s="33">
        <v>2</v>
      </c>
      <c r="I5450" s="33">
        <v>4</v>
      </c>
      <c r="J5450" s="36">
        <v>1</v>
      </c>
      <c r="K5450" s="37">
        <v>73626602.969999999</v>
      </c>
      <c r="L5450" s="38" t="s">
        <v>12</v>
      </c>
      <c r="M5450" s="38" t="s">
        <v>13</v>
      </c>
    </row>
    <row r="5451" spans="1:13" s="39" customFormat="1" ht="12.75" x14ac:dyDescent="0.2">
      <c r="A5451" s="33" t="s">
        <v>4761</v>
      </c>
      <c r="B5451" s="33" t="s">
        <v>586</v>
      </c>
      <c r="C5451" s="34">
        <v>10</v>
      </c>
      <c r="D5451" s="33" t="s">
        <v>94</v>
      </c>
      <c r="E5451" s="33" t="s">
        <v>5647</v>
      </c>
      <c r="F5451" s="35">
        <v>72154100</v>
      </c>
      <c r="G5451" s="33" t="s">
        <v>467</v>
      </c>
      <c r="H5451" s="33">
        <v>2</v>
      </c>
      <c r="I5451" s="33">
        <v>7</v>
      </c>
      <c r="J5451" s="36">
        <v>1</v>
      </c>
      <c r="K5451" s="37">
        <v>229787199.53</v>
      </c>
      <c r="L5451" s="38" t="s">
        <v>12</v>
      </c>
      <c r="M5451" s="38" t="s">
        <v>13</v>
      </c>
    </row>
    <row r="5452" spans="1:13" s="39" customFormat="1" ht="12.75" x14ac:dyDescent="0.2">
      <c r="A5452" s="33" t="s">
        <v>4761</v>
      </c>
      <c r="B5452" s="33" t="s">
        <v>586</v>
      </c>
      <c r="C5452" s="34">
        <v>10</v>
      </c>
      <c r="D5452" s="33" t="s">
        <v>94</v>
      </c>
      <c r="E5452" s="33" t="s">
        <v>5648</v>
      </c>
      <c r="F5452" s="35">
        <v>72102900</v>
      </c>
      <c r="G5452" s="33" t="s">
        <v>466</v>
      </c>
      <c r="H5452" s="33">
        <v>4</v>
      </c>
      <c r="I5452" s="33">
        <v>5</v>
      </c>
      <c r="J5452" s="36">
        <v>1</v>
      </c>
      <c r="K5452" s="37">
        <v>110000000</v>
      </c>
      <c r="L5452" s="38" t="s">
        <v>12</v>
      </c>
      <c r="M5452" s="38" t="s">
        <v>13</v>
      </c>
    </row>
    <row r="5453" spans="1:13" s="39" customFormat="1" ht="12.75" x14ac:dyDescent="0.2">
      <c r="A5453" s="33" t="s">
        <v>4761</v>
      </c>
      <c r="B5453" s="33" t="s">
        <v>586</v>
      </c>
      <c r="C5453" s="34">
        <v>10</v>
      </c>
      <c r="D5453" s="33" t="s">
        <v>94</v>
      </c>
      <c r="E5453" s="33" t="s">
        <v>5649</v>
      </c>
      <c r="F5453" s="35">
        <v>72101507</v>
      </c>
      <c r="G5453" s="33" t="s">
        <v>466</v>
      </c>
      <c r="H5453" s="33">
        <v>1</v>
      </c>
      <c r="I5453" s="33">
        <v>6</v>
      </c>
      <c r="J5453" s="36">
        <v>1</v>
      </c>
      <c r="K5453" s="37">
        <v>0.99000000022351742</v>
      </c>
      <c r="L5453" s="38" t="s">
        <v>12</v>
      </c>
      <c r="M5453" s="38" t="s">
        <v>13</v>
      </c>
    </row>
    <row r="5454" spans="1:13" s="39" customFormat="1" ht="12.75" x14ac:dyDescent="0.2">
      <c r="A5454" s="33" t="s">
        <v>4761</v>
      </c>
      <c r="B5454" s="33" t="s">
        <v>587</v>
      </c>
      <c r="C5454" s="34">
        <v>10</v>
      </c>
      <c r="D5454" s="33" t="s">
        <v>95</v>
      </c>
      <c r="E5454" s="33" t="s">
        <v>5650</v>
      </c>
      <c r="F5454" s="35">
        <v>72154103</v>
      </c>
      <c r="G5454" s="33" t="s">
        <v>15071</v>
      </c>
      <c r="H5454" s="33">
        <v>4</v>
      </c>
      <c r="I5454" s="33">
        <v>3</v>
      </c>
      <c r="J5454" s="36">
        <v>1</v>
      </c>
      <c r="K5454" s="37">
        <v>11900000</v>
      </c>
      <c r="L5454" s="38" t="s">
        <v>12</v>
      </c>
      <c r="M5454" s="38" t="s">
        <v>13</v>
      </c>
    </row>
    <row r="5455" spans="1:13" s="39" customFormat="1" ht="12.75" x14ac:dyDescent="0.2">
      <c r="A5455" s="33" t="s">
        <v>4761</v>
      </c>
      <c r="B5455" s="33" t="s">
        <v>587</v>
      </c>
      <c r="C5455" s="34">
        <v>10</v>
      </c>
      <c r="D5455" s="33" t="s">
        <v>95</v>
      </c>
      <c r="E5455" s="33" t="s">
        <v>5651</v>
      </c>
      <c r="F5455" s="35">
        <v>72151001</v>
      </c>
      <c r="G5455" s="33" t="s">
        <v>15071</v>
      </c>
      <c r="H5455" s="33">
        <v>2</v>
      </c>
      <c r="I5455" s="33">
        <v>2</v>
      </c>
      <c r="J5455" s="36">
        <v>1</v>
      </c>
      <c r="K5455" s="37">
        <v>8973057</v>
      </c>
      <c r="L5455" s="38" t="s">
        <v>12</v>
      </c>
      <c r="M5455" s="38" t="s">
        <v>13</v>
      </c>
    </row>
    <row r="5456" spans="1:13" s="39" customFormat="1" ht="12.75" x14ac:dyDescent="0.2">
      <c r="A5456" s="33" t="s">
        <v>4761</v>
      </c>
      <c r="B5456" s="33" t="s">
        <v>587</v>
      </c>
      <c r="C5456" s="34">
        <v>10</v>
      </c>
      <c r="D5456" s="33" t="s">
        <v>95</v>
      </c>
      <c r="E5456" s="33" t="s">
        <v>5652</v>
      </c>
      <c r="F5456" s="35">
        <v>72101516</v>
      </c>
      <c r="G5456" s="33" t="s">
        <v>15071</v>
      </c>
      <c r="H5456" s="33">
        <v>2</v>
      </c>
      <c r="I5456" s="33">
        <v>6</v>
      </c>
      <c r="J5456" s="36">
        <v>1</v>
      </c>
      <c r="K5456" s="37">
        <v>22999130</v>
      </c>
      <c r="L5456" s="38" t="s">
        <v>12</v>
      </c>
      <c r="M5456" s="38" t="s">
        <v>13</v>
      </c>
    </row>
    <row r="5457" spans="1:13" s="39" customFormat="1" ht="12.75" x14ac:dyDescent="0.2">
      <c r="A5457" s="33" t="s">
        <v>4761</v>
      </c>
      <c r="B5457" s="33" t="s">
        <v>587</v>
      </c>
      <c r="C5457" s="34">
        <v>10</v>
      </c>
      <c r="D5457" s="33" t="s">
        <v>95</v>
      </c>
      <c r="E5457" s="33" t="s">
        <v>2066</v>
      </c>
      <c r="F5457" s="35">
        <v>73152108</v>
      </c>
      <c r="G5457" s="33" t="s">
        <v>15071</v>
      </c>
      <c r="H5457" s="33">
        <v>3</v>
      </c>
      <c r="I5457" s="33">
        <v>4</v>
      </c>
      <c r="J5457" s="36">
        <v>1</v>
      </c>
      <c r="K5457" s="37">
        <v>6124000</v>
      </c>
      <c r="L5457" s="38" t="s">
        <v>12</v>
      </c>
      <c r="M5457" s="38" t="s">
        <v>13</v>
      </c>
    </row>
    <row r="5458" spans="1:13" s="39" customFormat="1" ht="12.75" x14ac:dyDescent="0.2">
      <c r="A5458" s="33" t="s">
        <v>4761</v>
      </c>
      <c r="B5458" s="33" t="s">
        <v>587</v>
      </c>
      <c r="C5458" s="34">
        <v>10</v>
      </c>
      <c r="D5458" s="33" t="s">
        <v>95</v>
      </c>
      <c r="E5458" s="33" t="s">
        <v>5653</v>
      </c>
      <c r="F5458" s="35">
        <v>73152101</v>
      </c>
      <c r="G5458" s="33" t="s">
        <v>15071</v>
      </c>
      <c r="H5458" s="33">
        <v>5</v>
      </c>
      <c r="I5458" s="33">
        <v>3</v>
      </c>
      <c r="J5458" s="36">
        <v>1</v>
      </c>
      <c r="K5458" s="37">
        <v>5250000</v>
      </c>
      <c r="L5458" s="38" t="s">
        <v>12</v>
      </c>
      <c r="M5458" s="38" t="s">
        <v>13</v>
      </c>
    </row>
    <row r="5459" spans="1:13" s="39" customFormat="1" ht="12.75" x14ac:dyDescent="0.2">
      <c r="A5459" s="33" t="s">
        <v>4761</v>
      </c>
      <c r="B5459" s="33" t="s">
        <v>587</v>
      </c>
      <c r="C5459" s="34">
        <v>10</v>
      </c>
      <c r="D5459" s="33" t="s">
        <v>95</v>
      </c>
      <c r="E5459" s="33" t="s">
        <v>5654</v>
      </c>
      <c r="F5459" s="35">
        <v>70171704</v>
      </c>
      <c r="G5459" s="33" t="s">
        <v>15071</v>
      </c>
      <c r="H5459" s="33">
        <v>3</v>
      </c>
      <c r="I5459" s="33">
        <v>6</v>
      </c>
      <c r="J5459" s="36">
        <v>1</v>
      </c>
      <c r="K5459" s="37">
        <v>16800000</v>
      </c>
      <c r="L5459" s="38" t="s">
        <v>12</v>
      </c>
      <c r="M5459" s="38" t="s">
        <v>13</v>
      </c>
    </row>
    <row r="5460" spans="1:13" s="39" customFormat="1" ht="12.75" x14ac:dyDescent="0.2">
      <c r="A5460" s="33" t="s">
        <v>4761</v>
      </c>
      <c r="B5460" s="33" t="s">
        <v>587</v>
      </c>
      <c r="C5460" s="34">
        <v>10</v>
      </c>
      <c r="D5460" s="33" t="s">
        <v>95</v>
      </c>
      <c r="E5460" s="33" t="s">
        <v>5655</v>
      </c>
      <c r="F5460" s="35">
        <v>73152100</v>
      </c>
      <c r="G5460" s="33" t="s">
        <v>15071</v>
      </c>
      <c r="H5460" s="33">
        <v>4</v>
      </c>
      <c r="I5460" s="33">
        <v>4</v>
      </c>
      <c r="J5460" s="36">
        <v>1</v>
      </c>
      <c r="K5460" s="37">
        <v>9821070</v>
      </c>
      <c r="L5460" s="38" t="s">
        <v>12</v>
      </c>
      <c r="M5460" s="38" t="s">
        <v>13</v>
      </c>
    </row>
    <row r="5461" spans="1:13" s="39" customFormat="1" ht="12.75" x14ac:dyDescent="0.2">
      <c r="A5461" s="33" t="s">
        <v>4761</v>
      </c>
      <c r="B5461" s="33" t="s">
        <v>587</v>
      </c>
      <c r="C5461" s="34">
        <v>10</v>
      </c>
      <c r="D5461" s="33" t="s">
        <v>95</v>
      </c>
      <c r="E5461" s="33" t="s">
        <v>5656</v>
      </c>
      <c r="F5461" s="35">
        <v>73152101</v>
      </c>
      <c r="G5461" s="33" t="s">
        <v>15071</v>
      </c>
      <c r="H5461" s="33">
        <v>5</v>
      </c>
      <c r="I5461" s="33">
        <v>3</v>
      </c>
      <c r="J5461" s="36">
        <v>1</v>
      </c>
      <c r="K5461" s="37">
        <v>18000000</v>
      </c>
      <c r="L5461" s="38" t="s">
        <v>12</v>
      </c>
      <c r="M5461" s="38" t="s">
        <v>13</v>
      </c>
    </row>
    <row r="5462" spans="1:13" s="39" customFormat="1" ht="12.75" x14ac:dyDescent="0.2">
      <c r="A5462" s="33" t="s">
        <v>4761</v>
      </c>
      <c r="B5462" s="33" t="s">
        <v>587</v>
      </c>
      <c r="C5462" s="34">
        <v>10</v>
      </c>
      <c r="D5462" s="33" t="s">
        <v>95</v>
      </c>
      <c r="E5462" s="33" t="s">
        <v>5657</v>
      </c>
      <c r="F5462" s="35">
        <v>60131500</v>
      </c>
      <c r="G5462" s="33" t="s">
        <v>15071</v>
      </c>
      <c r="H5462" s="33">
        <v>1</v>
      </c>
      <c r="I5462" s="33">
        <v>6</v>
      </c>
      <c r="J5462" s="36">
        <v>1</v>
      </c>
      <c r="K5462" s="37">
        <v>274890</v>
      </c>
      <c r="L5462" s="38" t="s">
        <v>12</v>
      </c>
      <c r="M5462" s="38" t="s">
        <v>13</v>
      </c>
    </row>
    <row r="5463" spans="1:13" s="39" customFormat="1" ht="12.75" x14ac:dyDescent="0.2">
      <c r="A5463" s="33" t="s">
        <v>4761</v>
      </c>
      <c r="B5463" s="33" t="s">
        <v>587</v>
      </c>
      <c r="C5463" s="34">
        <v>10</v>
      </c>
      <c r="D5463" s="33" t="s">
        <v>95</v>
      </c>
      <c r="E5463" s="33" t="s">
        <v>2795</v>
      </c>
      <c r="F5463" s="35">
        <v>72154300</v>
      </c>
      <c r="G5463" s="33" t="s">
        <v>15071</v>
      </c>
      <c r="H5463" s="33">
        <v>2</v>
      </c>
      <c r="I5463" s="33">
        <v>3</v>
      </c>
      <c r="J5463" s="36">
        <v>1</v>
      </c>
      <c r="K5463" s="37">
        <v>10455091.289999999</v>
      </c>
      <c r="L5463" s="38" t="s">
        <v>12</v>
      </c>
      <c r="M5463" s="38" t="s">
        <v>13</v>
      </c>
    </row>
    <row r="5464" spans="1:13" s="39" customFormat="1" ht="12.75" x14ac:dyDescent="0.2">
      <c r="A5464" s="33" t="s">
        <v>4761</v>
      </c>
      <c r="B5464" s="33" t="s">
        <v>587</v>
      </c>
      <c r="C5464" s="34">
        <v>10</v>
      </c>
      <c r="D5464" s="33" t="s">
        <v>95</v>
      </c>
      <c r="E5464" s="33" t="s">
        <v>2796</v>
      </c>
      <c r="F5464" s="35">
        <v>72101511</v>
      </c>
      <c r="G5464" s="33" t="s">
        <v>15071</v>
      </c>
      <c r="H5464" s="33">
        <v>4</v>
      </c>
      <c r="I5464" s="33">
        <v>5</v>
      </c>
      <c r="J5464" s="36">
        <v>1</v>
      </c>
      <c r="K5464" s="37">
        <v>10000000</v>
      </c>
      <c r="L5464" s="38" t="s">
        <v>12</v>
      </c>
      <c r="M5464" s="38" t="s">
        <v>13</v>
      </c>
    </row>
    <row r="5465" spans="1:13" s="39" customFormat="1" ht="12.75" x14ac:dyDescent="0.2">
      <c r="A5465" s="33" t="s">
        <v>4761</v>
      </c>
      <c r="B5465" s="33" t="s">
        <v>587</v>
      </c>
      <c r="C5465" s="34">
        <v>16</v>
      </c>
      <c r="D5465" s="33" t="s">
        <v>95</v>
      </c>
      <c r="E5465" s="33" t="s">
        <v>5658</v>
      </c>
      <c r="F5465" s="35">
        <v>72151800</v>
      </c>
      <c r="G5465" s="33" t="s">
        <v>15071</v>
      </c>
      <c r="H5465" s="33">
        <v>1</v>
      </c>
      <c r="I5465" s="33">
        <v>6</v>
      </c>
      <c r="J5465" s="36">
        <v>1</v>
      </c>
      <c r="K5465" s="37">
        <v>22226345</v>
      </c>
      <c r="L5465" s="38" t="s">
        <v>12</v>
      </c>
      <c r="M5465" s="38" t="s">
        <v>13</v>
      </c>
    </row>
    <row r="5466" spans="1:13" s="39" customFormat="1" ht="12.75" x14ac:dyDescent="0.2">
      <c r="A5466" s="33" t="s">
        <v>4761</v>
      </c>
      <c r="B5466" s="33" t="s">
        <v>587</v>
      </c>
      <c r="C5466" s="34">
        <v>10</v>
      </c>
      <c r="D5466" s="33" t="s">
        <v>95</v>
      </c>
      <c r="E5466" s="33" t="s">
        <v>5659</v>
      </c>
      <c r="F5466" s="35">
        <v>72153600</v>
      </c>
      <c r="G5466" s="33" t="s">
        <v>15071</v>
      </c>
      <c r="H5466" s="33">
        <v>4</v>
      </c>
      <c r="I5466" s="33">
        <v>2</v>
      </c>
      <c r="J5466" s="36">
        <v>1</v>
      </c>
      <c r="K5466" s="37">
        <v>6623950</v>
      </c>
      <c r="L5466" s="38" t="s">
        <v>12</v>
      </c>
      <c r="M5466" s="38" t="s">
        <v>13</v>
      </c>
    </row>
    <row r="5467" spans="1:13" s="39" customFormat="1" ht="12.75" x14ac:dyDescent="0.2">
      <c r="A5467" s="33" t="s">
        <v>4761</v>
      </c>
      <c r="B5467" s="33" t="s">
        <v>587</v>
      </c>
      <c r="C5467" s="34">
        <v>10</v>
      </c>
      <c r="D5467" s="33" t="s">
        <v>95</v>
      </c>
      <c r="E5467" s="33" t="s">
        <v>5660</v>
      </c>
      <c r="F5467" s="35">
        <v>72154500</v>
      </c>
      <c r="G5467" s="33" t="s">
        <v>466</v>
      </c>
      <c r="H5467" s="33">
        <v>4</v>
      </c>
      <c r="I5467" s="33">
        <v>7</v>
      </c>
      <c r="J5467" s="36">
        <v>1</v>
      </c>
      <c r="K5467" s="37">
        <v>8746500</v>
      </c>
      <c r="L5467" s="38" t="s">
        <v>12</v>
      </c>
      <c r="M5467" s="38" t="s">
        <v>13</v>
      </c>
    </row>
    <row r="5468" spans="1:13" s="39" customFormat="1" ht="12.75" x14ac:dyDescent="0.2">
      <c r="A5468" s="33" t="s">
        <v>4761</v>
      </c>
      <c r="B5468" s="33" t="s">
        <v>587</v>
      </c>
      <c r="C5468" s="34">
        <v>10</v>
      </c>
      <c r="D5468" s="33" t="s">
        <v>95</v>
      </c>
      <c r="E5468" s="33" t="s">
        <v>5661</v>
      </c>
      <c r="F5468" s="35">
        <v>72154500</v>
      </c>
      <c r="G5468" s="33" t="s">
        <v>466</v>
      </c>
      <c r="H5468" s="33">
        <v>4</v>
      </c>
      <c r="I5468" s="33">
        <v>7</v>
      </c>
      <c r="J5468" s="36">
        <v>1</v>
      </c>
      <c r="K5468" s="37">
        <v>7350000</v>
      </c>
      <c r="L5468" s="38" t="s">
        <v>12</v>
      </c>
      <c r="M5468" s="38" t="s">
        <v>13</v>
      </c>
    </row>
    <row r="5469" spans="1:13" s="39" customFormat="1" ht="12.75" x14ac:dyDescent="0.2">
      <c r="A5469" s="33" t="s">
        <v>4761</v>
      </c>
      <c r="B5469" s="33" t="s">
        <v>587</v>
      </c>
      <c r="C5469" s="34">
        <v>10</v>
      </c>
      <c r="D5469" s="33" t="s">
        <v>95</v>
      </c>
      <c r="E5469" s="33" t="s">
        <v>5662</v>
      </c>
      <c r="F5469" s="35">
        <v>72154500</v>
      </c>
      <c r="G5469" s="33" t="s">
        <v>466</v>
      </c>
      <c r="H5469" s="33">
        <v>4</v>
      </c>
      <c r="I5469" s="33">
        <v>7</v>
      </c>
      <c r="J5469" s="36">
        <v>1</v>
      </c>
      <c r="K5469" s="37">
        <v>7497000</v>
      </c>
      <c r="L5469" s="38" t="s">
        <v>12</v>
      </c>
      <c r="M5469" s="38" t="s">
        <v>13</v>
      </c>
    </row>
    <row r="5470" spans="1:13" s="39" customFormat="1" ht="12.75" x14ac:dyDescent="0.2">
      <c r="A5470" s="33" t="s">
        <v>4761</v>
      </c>
      <c r="B5470" s="33" t="s">
        <v>587</v>
      </c>
      <c r="C5470" s="34">
        <v>10</v>
      </c>
      <c r="D5470" s="33" t="s">
        <v>95</v>
      </c>
      <c r="E5470" s="33" t="s">
        <v>5663</v>
      </c>
      <c r="F5470" s="35">
        <v>72154500</v>
      </c>
      <c r="G5470" s="33" t="s">
        <v>466</v>
      </c>
      <c r="H5470" s="33">
        <v>4</v>
      </c>
      <c r="I5470" s="33">
        <v>7</v>
      </c>
      <c r="J5470" s="36">
        <v>1</v>
      </c>
      <c r="K5470" s="37">
        <v>8746500</v>
      </c>
      <c r="L5470" s="38" t="s">
        <v>12</v>
      </c>
      <c r="M5470" s="38" t="s">
        <v>13</v>
      </c>
    </row>
    <row r="5471" spans="1:13" s="39" customFormat="1" ht="12.75" x14ac:dyDescent="0.2">
      <c r="A5471" s="33" t="s">
        <v>4761</v>
      </c>
      <c r="B5471" s="33" t="s">
        <v>587</v>
      </c>
      <c r="C5471" s="34">
        <v>10</v>
      </c>
      <c r="D5471" s="33" t="s">
        <v>95</v>
      </c>
      <c r="E5471" s="33" t="s">
        <v>5664</v>
      </c>
      <c r="F5471" s="35">
        <v>72154500</v>
      </c>
      <c r="G5471" s="33" t="s">
        <v>466</v>
      </c>
      <c r="H5471" s="33">
        <v>4</v>
      </c>
      <c r="I5471" s="33">
        <v>7</v>
      </c>
      <c r="J5471" s="36">
        <v>1</v>
      </c>
      <c r="K5471" s="37">
        <v>3123750</v>
      </c>
      <c r="L5471" s="38" t="s">
        <v>12</v>
      </c>
      <c r="M5471" s="38" t="s">
        <v>13</v>
      </c>
    </row>
    <row r="5472" spans="1:13" s="39" customFormat="1" ht="12.75" x14ac:dyDescent="0.2">
      <c r="A5472" s="33" t="s">
        <v>4761</v>
      </c>
      <c r="B5472" s="33" t="s">
        <v>587</v>
      </c>
      <c r="C5472" s="34">
        <v>10</v>
      </c>
      <c r="D5472" s="33" t="s">
        <v>95</v>
      </c>
      <c r="E5472" s="33" t="s">
        <v>5665</v>
      </c>
      <c r="F5472" s="35">
        <v>72154500</v>
      </c>
      <c r="G5472" s="33" t="s">
        <v>466</v>
      </c>
      <c r="H5472" s="33">
        <v>4</v>
      </c>
      <c r="I5472" s="33">
        <v>7</v>
      </c>
      <c r="J5472" s="36">
        <v>1</v>
      </c>
      <c r="K5472" s="37">
        <v>3748500</v>
      </c>
      <c r="L5472" s="38" t="s">
        <v>12</v>
      </c>
      <c r="M5472" s="38" t="s">
        <v>13</v>
      </c>
    </row>
    <row r="5473" spans="1:13" s="39" customFormat="1" ht="12.75" x14ac:dyDescent="0.2">
      <c r="A5473" s="33" t="s">
        <v>4761</v>
      </c>
      <c r="B5473" s="33" t="s">
        <v>587</v>
      </c>
      <c r="C5473" s="34">
        <v>10</v>
      </c>
      <c r="D5473" s="33" t="s">
        <v>95</v>
      </c>
      <c r="E5473" s="33" t="s">
        <v>5666</v>
      </c>
      <c r="F5473" s="35">
        <v>72154500</v>
      </c>
      <c r="G5473" s="33" t="s">
        <v>466</v>
      </c>
      <c r="H5473" s="33">
        <v>4</v>
      </c>
      <c r="I5473" s="33">
        <v>7</v>
      </c>
      <c r="J5473" s="36">
        <v>1</v>
      </c>
      <c r="K5473" s="37">
        <v>749700</v>
      </c>
      <c r="L5473" s="38" t="s">
        <v>12</v>
      </c>
      <c r="M5473" s="38" t="s">
        <v>13</v>
      </c>
    </row>
    <row r="5474" spans="1:13" s="39" customFormat="1" ht="12.75" x14ac:dyDescent="0.2">
      <c r="A5474" s="33" t="s">
        <v>4761</v>
      </c>
      <c r="B5474" s="33" t="s">
        <v>587</v>
      </c>
      <c r="C5474" s="34">
        <v>10</v>
      </c>
      <c r="D5474" s="33" t="s">
        <v>95</v>
      </c>
      <c r="E5474" s="33" t="s">
        <v>5667</v>
      </c>
      <c r="F5474" s="35">
        <v>72154500</v>
      </c>
      <c r="G5474" s="33" t="s">
        <v>466</v>
      </c>
      <c r="H5474" s="33">
        <v>4</v>
      </c>
      <c r="I5474" s="33">
        <v>7</v>
      </c>
      <c r="J5474" s="36">
        <v>1</v>
      </c>
      <c r="K5474" s="37">
        <v>1499400</v>
      </c>
      <c r="L5474" s="38" t="s">
        <v>12</v>
      </c>
      <c r="M5474" s="38" t="s">
        <v>13</v>
      </c>
    </row>
    <row r="5475" spans="1:13" s="39" customFormat="1" ht="12.75" x14ac:dyDescent="0.2">
      <c r="A5475" s="33" t="s">
        <v>4761</v>
      </c>
      <c r="B5475" s="33" t="s">
        <v>587</v>
      </c>
      <c r="C5475" s="34">
        <v>10</v>
      </c>
      <c r="D5475" s="33" t="s">
        <v>95</v>
      </c>
      <c r="E5475" s="33" t="s">
        <v>5668</v>
      </c>
      <c r="F5475" s="35">
        <v>72154500</v>
      </c>
      <c r="G5475" s="33" t="s">
        <v>466</v>
      </c>
      <c r="H5475" s="33">
        <v>4</v>
      </c>
      <c r="I5475" s="33">
        <v>7</v>
      </c>
      <c r="J5475" s="36">
        <v>1</v>
      </c>
      <c r="K5475" s="37">
        <v>2998800</v>
      </c>
      <c r="L5475" s="38" t="s">
        <v>12</v>
      </c>
      <c r="M5475" s="38" t="s">
        <v>13</v>
      </c>
    </row>
    <row r="5476" spans="1:13" s="39" customFormat="1" ht="12.75" x14ac:dyDescent="0.2">
      <c r="A5476" s="33" t="s">
        <v>4761</v>
      </c>
      <c r="B5476" s="33" t="s">
        <v>587</v>
      </c>
      <c r="C5476" s="34">
        <v>10</v>
      </c>
      <c r="D5476" s="33" t="s">
        <v>95</v>
      </c>
      <c r="E5476" s="33" t="s">
        <v>5669</v>
      </c>
      <c r="F5476" s="35">
        <v>72154500</v>
      </c>
      <c r="G5476" s="33" t="s">
        <v>466</v>
      </c>
      <c r="H5476" s="33">
        <v>4</v>
      </c>
      <c r="I5476" s="33">
        <v>7</v>
      </c>
      <c r="J5476" s="36">
        <v>1</v>
      </c>
      <c r="K5476" s="37">
        <v>2998800</v>
      </c>
      <c r="L5476" s="38" t="s">
        <v>12</v>
      </c>
      <c r="M5476" s="38" t="s">
        <v>13</v>
      </c>
    </row>
    <row r="5477" spans="1:13" s="39" customFormat="1" ht="12.75" x14ac:dyDescent="0.2">
      <c r="A5477" s="33" t="s">
        <v>4761</v>
      </c>
      <c r="B5477" s="33" t="s">
        <v>587</v>
      </c>
      <c r="C5477" s="34">
        <v>10</v>
      </c>
      <c r="D5477" s="33" t="s">
        <v>95</v>
      </c>
      <c r="E5477" s="33" t="s">
        <v>5670</v>
      </c>
      <c r="F5477" s="35">
        <v>72154500</v>
      </c>
      <c r="G5477" s="33" t="s">
        <v>466</v>
      </c>
      <c r="H5477" s="33">
        <v>4</v>
      </c>
      <c r="I5477" s="33">
        <v>7</v>
      </c>
      <c r="J5477" s="36">
        <v>1</v>
      </c>
      <c r="K5477" s="37">
        <v>8749500</v>
      </c>
      <c r="L5477" s="38" t="s">
        <v>12</v>
      </c>
      <c r="M5477" s="38" t="s">
        <v>13</v>
      </c>
    </row>
    <row r="5478" spans="1:13" s="39" customFormat="1" ht="12.75" x14ac:dyDescent="0.2">
      <c r="A5478" s="33" t="s">
        <v>4761</v>
      </c>
      <c r="B5478" s="33" t="s">
        <v>587</v>
      </c>
      <c r="C5478" s="34">
        <v>10</v>
      </c>
      <c r="D5478" s="33" t="s">
        <v>95</v>
      </c>
      <c r="E5478" s="33" t="s">
        <v>5671</v>
      </c>
      <c r="F5478" s="35">
        <v>72101511</v>
      </c>
      <c r="G5478" s="33" t="s">
        <v>15071</v>
      </c>
      <c r="H5478" s="33">
        <v>4</v>
      </c>
      <c r="I5478" s="33">
        <v>5</v>
      </c>
      <c r="J5478" s="36">
        <v>1</v>
      </c>
      <c r="K5478" s="37">
        <v>47200000</v>
      </c>
      <c r="L5478" s="38" t="s">
        <v>12</v>
      </c>
      <c r="M5478" s="38" t="s">
        <v>13</v>
      </c>
    </row>
    <row r="5479" spans="1:13" s="39" customFormat="1" ht="12.75" x14ac:dyDescent="0.2">
      <c r="A5479" s="33" t="s">
        <v>4761</v>
      </c>
      <c r="B5479" s="33" t="s">
        <v>587</v>
      </c>
      <c r="C5479" s="34">
        <v>10</v>
      </c>
      <c r="D5479" s="33" t="s">
        <v>95</v>
      </c>
      <c r="E5479" s="33" t="s">
        <v>5672</v>
      </c>
      <c r="F5479" s="35">
        <v>72154066</v>
      </c>
      <c r="G5479" s="33" t="s">
        <v>15071</v>
      </c>
      <c r="H5479" s="33">
        <v>5</v>
      </c>
      <c r="I5479" s="33">
        <v>2</v>
      </c>
      <c r="J5479" s="36">
        <v>1</v>
      </c>
      <c r="K5479" s="37">
        <v>3885000</v>
      </c>
      <c r="L5479" s="38" t="s">
        <v>12</v>
      </c>
      <c r="M5479" s="38" t="s">
        <v>13</v>
      </c>
    </row>
    <row r="5480" spans="1:13" s="39" customFormat="1" ht="12.75" x14ac:dyDescent="0.2">
      <c r="A5480" s="33" t="s">
        <v>4761</v>
      </c>
      <c r="B5480" s="33" t="s">
        <v>587</v>
      </c>
      <c r="C5480" s="34">
        <v>10</v>
      </c>
      <c r="D5480" s="33" t="s">
        <v>95</v>
      </c>
      <c r="E5480" s="33" t="s">
        <v>2066</v>
      </c>
      <c r="F5480" s="35">
        <v>73152108</v>
      </c>
      <c r="G5480" s="33" t="s">
        <v>15071</v>
      </c>
      <c r="H5480" s="33">
        <v>3</v>
      </c>
      <c r="I5480" s="33">
        <v>5</v>
      </c>
      <c r="J5480" s="36">
        <v>1</v>
      </c>
      <c r="K5480" s="37">
        <v>10000000</v>
      </c>
      <c r="L5480" s="38" t="s">
        <v>12</v>
      </c>
      <c r="M5480" s="38" t="s">
        <v>13</v>
      </c>
    </row>
    <row r="5481" spans="1:13" s="39" customFormat="1" ht="12.75" x14ac:dyDescent="0.2">
      <c r="A5481" s="33" t="s">
        <v>4761</v>
      </c>
      <c r="B5481" s="33" t="s">
        <v>587</v>
      </c>
      <c r="C5481" s="34">
        <v>10</v>
      </c>
      <c r="D5481" s="33" t="s">
        <v>95</v>
      </c>
      <c r="E5481" s="33" t="s">
        <v>5673</v>
      </c>
      <c r="F5481" s="35">
        <v>72153600</v>
      </c>
      <c r="G5481" s="33" t="s">
        <v>15071</v>
      </c>
      <c r="H5481" s="33">
        <v>5</v>
      </c>
      <c r="I5481" s="33">
        <v>5</v>
      </c>
      <c r="J5481" s="36">
        <v>1</v>
      </c>
      <c r="K5481" s="37">
        <v>40000000</v>
      </c>
      <c r="L5481" s="38" t="s">
        <v>12</v>
      </c>
      <c r="M5481" s="38" t="s">
        <v>13</v>
      </c>
    </row>
    <row r="5482" spans="1:13" s="39" customFormat="1" ht="12.75" x14ac:dyDescent="0.2">
      <c r="A5482" s="33" t="s">
        <v>4761</v>
      </c>
      <c r="B5482" s="33" t="s">
        <v>587</v>
      </c>
      <c r="C5482" s="34">
        <v>10</v>
      </c>
      <c r="D5482" s="33" t="s">
        <v>95</v>
      </c>
      <c r="E5482" s="33" t="s">
        <v>5674</v>
      </c>
      <c r="F5482" s="35">
        <v>92121704</v>
      </c>
      <c r="G5482" s="33" t="s">
        <v>15071</v>
      </c>
      <c r="H5482" s="33">
        <v>3</v>
      </c>
      <c r="I5482" s="33">
        <v>3</v>
      </c>
      <c r="J5482" s="36">
        <v>1</v>
      </c>
      <c r="K5482" s="37">
        <v>4199994</v>
      </c>
      <c r="L5482" s="38" t="s">
        <v>12</v>
      </c>
      <c r="M5482" s="38" t="s">
        <v>13</v>
      </c>
    </row>
    <row r="5483" spans="1:13" s="39" customFormat="1" ht="12.75" x14ac:dyDescent="0.2">
      <c r="A5483" s="33" t="s">
        <v>4761</v>
      </c>
      <c r="B5483" s="33" t="s">
        <v>587</v>
      </c>
      <c r="C5483" s="34">
        <v>10</v>
      </c>
      <c r="D5483" s="33" t="s">
        <v>95</v>
      </c>
      <c r="E5483" s="33" t="s">
        <v>5675</v>
      </c>
      <c r="F5483" s="35">
        <v>92121702</v>
      </c>
      <c r="G5483" s="33" t="s">
        <v>15071</v>
      </c>
      <c r="H5483" s="33">
        <v>3</v>
      </c>
      <c r="I5483" s="33">
        <v>3</v>
      </c>
      <c r="J5483" s="36">
        <v>1</v>
      </c>
      <c r="K5483" s="37">
        <v>16941175</v>
      </c>
      <c r="L5483" s="38" t="s">
        <v>12</v>
      </c>
      <c r="M5483" s="38" t="s">
        <v>13</v>
      </c>
    </row>
    <row r="5484" spans="1:13" s="39" customFormat="1" ht="12.75" x14ac:dyDescent="0.2">
      <c r="A5484" s="33" t="s">
        <v>4761</v>
      </c>
      <c r="B5484" s="33" t="s">
        <v>587</v>
      </c>
      <c r="C5484" s="34">
        <v>10</v>
      </c>
      <c r="D5484" s="33" t="s">
        <v>95</v>
      </c>
      <c r="E5484" s="33" t="s">
        <v>5676</v>
      </c>
      <c r="F5484" s="35">
        <v>72154103</v>
      </c>
      <c r="G5484" s="33" t="s">
        <v>15071</v>
      </c>
      <c r="H5484" s="33">
        <v>1</v>
      </c>
      <c r="I5484" s="33">
        <v>6</v>
      </c>
      <c r="J5484" s="36">
        <v>1</v>
      </c>
      <c r="K5484" s="37">
        <v>0.7099999999627471</v>
      </c>
      <c r="L5484" s="38" t="s">
        <v>12</v>
      </c>
      <c r="M5484" s="38" t="s">
        <v>13</v>
      </c>
    </row>
    <row r="5485" spans="1:13" s="39" customFormat="1" ht="12.75" x14ac:dyDescent="0.2">
      <c r="A5485" s="33" t="s">
        <v>4761</v>
      </c>
      <c r="B5485" s="33" t="s">
        <v>587</v>
      </c>
      <c r="C5485" s="34">
        <v>10</v>
      </c>
      <c r="D5485" s="33" t="s">
        <v>95</v>
      </c>
      <c r="E5485" s="33" t="s">
        <v>5677</v>
      </c>
      <c r="F5485" s="35">
        <v>92121702</v>
      </c>
      <c r="G5485" s="33" t="s">
        <v>15071</v>
      </c>
      <c r="H5485" s="33">
        <v>6</v>
      </c>
      <c r="I5485" s="33">
        <v>5</v>
      </c>
      <c r="J5485" s="36">
        <v>1</v>
      </c>
      <c r="K5485" s="37">
        <v>6500000</v>
      </c>
      <c r="L5485" s="38" t="s">
        <v>12</v>
      </c>
      <c r="M5485" s="38" t="s">
        <v>13</v>
      </c>
    </row>
    <row r="5486" spans="1:13" s="39" customFormat="1" ht="12.75" x14ac:dyDescent="0.2">
      <c r="A5486" s="33" t="s">
        <v>4761</v>
      </c>
      <c r="B5486" s="33" t="s">
        <v>4763</v>
      </c>
      <c r="C5486" s="34">
        <v>10</v>
      </c>
      <c r="D5486" s="33" t="s">
        <v>113</v>
      </c>
      <c r="E5486" s="33" t="s">
        <v>5678</v>
      </c>
      <c r="F5486" s="35">
        <v>72154300</v>
      </c>
      <c r="G5486" s="33" t="s">
        <v>466</v>
      </c>
      <c r="H5486" s="33">
        <v>4</v>
      </c>
      <c r="I5486" s="33">
        <v>7</v>
      </c>
      <c r="J5486" s="36">
        <v>1</v>
      </c>
      <c r="K5486" s="37">
        <v>22372000</v>
      </c>
      <c r="L5486" s="38" t="s">
        <v>12</v>
      </c>
      <c r="M5486" s="38" t="s">
        <v>13</v>
      </c>
    </row>
    <row r="5487" spans="1:13" s="39" customFormat="1" ht="12.75" x14ac:dyDescent="0.2">
      <c r="A5487" s="33" t="s">
        <v>4761</v>
      </c>
      <c r="B5487" s="33" t="s">
        <v>4763</v>
      </c>
      <c r="C5487" s="34">
        <v>10</v>
      </c>
      <c r="D5487" s="33" t="s">
        <v>113</v>
      </c>
      <c r="E5487" s="33" t="s">
        <v>5679</v>
      </c>
      <c r="F5487" s="35">
        <v>72154300</v>
      </c>
      <c r="G5487" s="33" t="s">
        <v>466</v>
      </c>
      <c r="H5487" s="33">
        <v>4</v>
      </c>
      <c r="I5487" s="33">
        <v>7</v>
      </c>
      <c r="J5487" s="36">
        <v>1</v>
      </c>
      <c r="K5487" s="37">
        <v>3094000</v>
      </c>
      <c r="L5487" s="38" t="s">
        <v>12</v>
      </c>
      <c r="M5487" s="38" t="s">
        <v>13</v>
      </c>
    </row>
    <row r="5488" spans="1:13" s="39" customFormat="1" ht="12.75" x14ac:dyDescent="0.2">
      <c r="A5488" s="33" t="s">
        <v>4761</v>
      </c>
      <c r="B5488" s="33" t="s">
        <v>4763</v>
      </c>
      <c r="C5488" s="34">
        <v>10</v>
      </c>
      <c r="D5488" s="33" t="s">
        <v>113</v>
      </c>
      <c r="E5488" s="33" t="s">
        <v>5680</v>
      </c>
      <c r="F5488" s="35">
        <v>72154300</v>
      </c>
      <c r="G5488" s="33" t="s">
        <v>466</v>
      </c>
      <c r="H5488" s="33">
        <v>4</v>
      </c>
      <c r="I5488" s="33">
        <v>7</v>
      </c>
      <c r="J5488" s="36">
        <v>1</v>
      </c>
      <c r="K5488" s="37">
        <v>21773500</v>
      </c>
      <c r="L5488" s="38" t="s">
        <v>12</v>
      </c>
      <c r="M5488" s="38" t="s">
        <v>13</v>
      </c>
    </row>
    <row r="5489" spans="1:13" s="39" customFormat="1" ht="12.75" x14ac:dyDescent="0.2">
      <c r="A5489" s="33" t="s">
        <v>4761</v>
      </c>
      <c r="B5489" s="33" t="s">
        <v>588</v>
      </c>
      <c r="C5489" s="34">
        <v>10</v>
      </c>
      <c r="D5489" s="33" t="s">
        <v>96</v>
      </c>
      <c r="E5489" s="33" t="s">
        <v>5681</v>
      </c>
      <c r="F5489" s="35">
        <v>81102402</v>
      </c>
      <c r="G5489" s="33" t="s">
        <v>15071</v>
      </c>
      <c r="H5489" s="33">
        <v>2</v>
      </c>
      <c r="I5489" s="33">
        <v>4</v>
      </c>
      <c r="J5489" s="36">
        <v>1</v>
      </c>
      <c r="K5489" s="37">
        <v>34567774.5</v>
      </c>
      <c r="L5489" s="38" t="s">
        <v>12</v>
      </c>
      <c r="M5489" s="38" t="s">
        <v>13</v>
      </c>
    </row>
    <row r="5490" spans="1:13" s="39" customFormat="1" ht="12.75" x14ac:dyDescent="0.2">
      <c r="A5490" s="33" t="s">
        <v>4761</v>
      </c>
      <c r="B5490" s="33" t="s">
        <v>588</v>
      </c>
      <c r="C5490" s="34">
        <v>10</v>
      </c>
      <c r="D5490" s="33" t="s">
        <v>96</v>
      </c>
      <c r="E5490" s="33" t="s">
        <v>5682</v>
      </c>
      <c r="F5490" s="35">
        <v>72151605</v>
      </c>
      <c r="G5490" s="33" t="s">
        <v>15071</v>
      </c>
      <c r="H5490" s="33">
        <v>3</v>
      </c>
      <c r="I5490" s="33">
        <v>2</v>
      </c>
      <c r="J5490" s="36">
        <v>1</v>
      </c>
      <c r="K5490" s="37">
        <v>22355935</v>
      </c>
      <c r="L5490" s="38" t="s">
        <v>12</v>
      </c>
      <c r="M5490" s="38" t="s">
        <v>13</v>
      </c>
    </row>
    <row r="5491" spans="1:13" s="39" customFormat="1" ht="12.75" x14ac:dyDescent="0.2">
      <c r="A5491" s="33" t="s">
        <v>4761</v>
      </c>
      <c r="B5491" s="33" t="s">
        <v>588</v>
      </c>
      <c r="C5491" s="34">
        <v>10</v>
      </c>
      <c r="D5491" s="33" t="s">
        <v>96</v>
      </c>
      <c r="E5491" s="33" t="s">
        <v>5683</v>
      </c>
      <c r="F5491" s="35">
        <v>72103300</v>
      </c>
      <c r="G5491" s="33" t="s">
        <v>15071</v>
      </c>
      <c r="H5491" s="33">
        <v>5</v>
      </c>
      <c r="I5491" s="33">
        <v>3</v>
      </c>
      <c r="J5491" s="36">
        <v>1</v>
      </c>
      <c r="K5491" s="37">
        <v>37282565.68</v>
      </c>
      <c r="L5491" s="38" t="s">
        <v>12</v>
      </c>
      <c r="M5491" s="38" t="s">
        <v>13</v>
      </c>
    </row>
    <row r="5492" spans="1:13" s="39" customFormat="1" ht="12.75" x14ac:dyDescent="0.2">
      <c r="A5492" s="33" t="s">
        <v>4761</v>
      </c>
      <c r="B5492" s="33" t="s">
        <v>588</v>
      </c>
      <c r="C5492" s="34">
        <v>10</v>
      </c>
      <c r="D5492" s="33" t="s">
        <v>96</v>
      </c>
      <c r="E5492" s="33" t="s">
        <v>5684</v>
      </c>
      <c r="F5492" s="35">
        <v>81102402</v>
      </c>
      <c r="G5492" s="33" t="s">
        <v>15071</v>
      </c>
      <c r="H5492" s="33">
        <v>1</v>
      </c>
      <c r="I5492" s="33">
        <v>6</v>
      </c>
      <c r="J5492" s="36">
        <v>1</v>
      </c>
      <c r="K5492" s="37">
        <v>0.5</v>
      </c>
      <c r="L5492" s="38" t="s">
        <v>12</v>
      </c>
      <c r="M5492" s="38" t="s">
        <v>13</v>
      </c>
    </row>
    <row r="5493" spans="1:13" s="39" customFormat="1" ht="12.75" x14ac:dyDescent="0.2">
      <c r="A5493" s="33" t="s">
        <v>4761</v>
      </c>
      <c r="B5493" s="33" t="s">
        <v>588</v>
      </c>
      <c r="C5493" s="34">
        <v>10</v>
      </c>
      <c r="D5493" s="33" t="s">
        <v>96</v>
      </c>
      <c r="E5493" s="33" t="s">
        <v>5685</v>
      </c>
      <c r="F5493" s="35">
        <v>72103300</v>
      </c>
      <c r="G5493" s="33" t="s">
        <v>15071</v>
      </c>
      <c r="H5493" s="33">
        <v>1</v>
      </c>
      <c r="I5493" s="33">
        <v>6</v>
      </c>
      <c r="J5493" s="36">
        <v>1</v>
      </c>
      <c r="K5493" s="37">
        <v>0.32000000029802322</v>
      </c>
      <c r="L5493" s="38" t="s">
        <v>12</v>
      </c>
      <c r="M5493" s="38" t="s">
        <v>13</v>
      </c>
    </row>
    <row r="5494" spans="1:13" s="39" customFormat="1" ht="12.75" x14ac:dyDescent="0.2">
      <c r="A5494" s="33" t="s">
        <v>4761</v>
      </c>
      <c r="B5494" s="33" t="s">
        <v>590</v>
      </c>
      <c r="C5494" s="34">
        <v>10</v>
      </c>
      <c r="D5494" s="33" t="s">
        <v>39</v>
      </c>
      <c r="E5494" s="33" t="s">
        <v>5686</v>
      </c>
      <c r="F5494" s="35">
        <v>78181500</v>
      </c>
      <c r="G5494" s="33" t="s">
        <v>15071</v>
      </c>
      <c r="H5494" s="33">
        <v>4</v>
      </c>
      <c r="I5494" s="33">
        <v>7</v>
      </c>
      <c r="J5494" s="36">
        <v>1</v>
      </c>
      <c r="K5494" s="37">
        <v>6941500</v>
      </c>
      <c r="L5494" s="38" t="s">
        <v>12</v>
      </c>
      <c r="M5494" s="38" t="s">
        <v>13</v>
      </c>
    </row>
    <row r="5495" spans="1:13" s="39" customFormat="1" ht="12.75" x14ac:dyDescent="0.2">
      <c r="A5495" s="33" t="s">
        <v>4761</v>
      </c>
      <c r="B5495" s="33" t="s">
        <v>590</v>
      </c>
      <c r="C5495" s="34">
        <v>10</v>
      </c>
      <c r="D5495" s="33" t="s">
        <v>39</v>
      </c>
      <c r="E5495" s="33" t="s">
        <v>5687</v>
      </c>
      <c r="F5495" s="35">
        <v>78181500</v>
      </c>
      <c r="G5495" s="33" t="s">
        <v>15071</v>
      </c>
      <c r="H5495" s="33">
        <v>5</v>
      </c>
      <c r="I5495" s="33">
        <v>5</v>
      </c>
      <c r="J5495" s="36">
        <v>1</v>
      </c>
      <c r="K5495" s="37">
        <v>30000000</v>
      </c>
      <c r="L5495" s="38" t="s">
        <v>12</v>
      </c>
      <c r="M5495" s="38" t="s">
        <v>13</v>
      </c>
    </row>
    <row r="5496" spans="1:13" s="39" customFormat="1" ht="12.75" x14ac:dyDescent="0.2">
      <c r="A5496" s="33" t="s">
        <v>4761</v>
      </c>
      <c r="B5496" s="33" t="s">
        <v>590</v>
      </c>
      <c r="C5496" s="34">
        <v>10</v>
      </c>
      <c r="D5496" s="33" t="s">
        <v>39</v>
      </c>
      <c r="E5496" s="33" t="s">
        <v>5688</v>
      </c>
      <c r="F5496" s="35">
        <v>72154500</v>
      </c>
      <c r="G5496" s="33" t="s">
        <v>466</v>
      </c>
      <c r="H5496" s="33">
        <v>4</v>
      </c>
      <c r="I5496" s="33">
        <v>7</v>
      </c>
      <c r="J5496" s="36">
        <v>1</v>
      </c>
      <c r="K5496" s="37">
        <v>14994000</v>
      </c>
      <c r="L5496" s="38" t="s">
        <v>12</v>
      </c>
      <c r="M5496" s="38" t="s">
        <v>13</v>
      </c>
    </row>
    <row r="5497" spans="1:13" s="39" customFormat="1" ht="12.75" x14ac:dyDescent="0.2">
      <c r="A5497" s="33" t="s">
        <v>4761</v>
      </c>
      <c r="B5497" s="33" t="s">
        <v>590</v>
      </c>
      <c r="C5497" s="34">
        <v>10</v>
      </c>
      <c r="D5497" s="33" t="s">
        <v>39</v>
      </c>
      <c r="E5497" s="33" t="s">
        <v>5689</v>
      </c>
      <c r="F5497" s="35">
        <v>72154500</v>
      </c>
      <c r="G5497" s="33" t="s">
        <v>466</v>
      </c>
      <c r="H5497" s="33">
        <v>4</v>
      </c>
      <c r="I5497" s="33">
        <v>7</v>
      </c>
      <c r="J5497" s="36">
        <v>1</v>
      </c>
      <c r="K5497" s="37">
        <v>29988000</v>
      </c>
      <c r="L5497" s="38" t="s">
        <v>12</v>
      </c>
      <c r="M5497" s="38" t="s">
        <v>13</v>
      </c>
    </row>
    <row r="5498" spans="1:13" s="39" customFormat="1" ht="12.75" x14ac:dyDescent="0.2">
      <c r="A5498" s="33" t="s">
        <v>4761</v>
      </c>
      <c r="B5498" s="33" t="s">
        <v>590</v>
      </c>
      <c r="C5498" s="34">
        <v>10</v>
      </c>
      <c r="D5498" s="33" t="s">
        <v>39</v>
      </c>
      <c r="E5498" s="33" t="s">
        <v>5690</v>
      </c>
      <c r="F5498" s="35">
        <v>78181500</v>
      </c>
      <c r="G5498" s="33" t="s">
        <v>15071</v>
      </c>
      <c r="H5498" s="33">
        <v>1</v>
      </c>
      <c r="I5498" s="33">
        <v>2</v>
      </c>
      <c r="J5498" s="36">
        <v>1</v>
      </c>
      <c r="K5498" s="37">
        <v>15000000</v>
      </c>
      <c r="L5498" s="38" t="s">
        <v>12</v>
      </c>
      <c r="M5498" s="38" t="s">
        <v>2371</v>
      </c>
    </row>
    <row r="5499" spans="1:13" s="39" customFormat="1" ht="12.75" x14ac:dyDescent="0.2">
      <c r="A5499" s="33" t="s">
        <v>4761</v>
      </c>
      <c r="B5499" s="33" t="s">
        <v>590</v>
      </c>
      <c r="C5499" s="34">
        <v>10</v>
      </c>
      <c r="D5499" s="33" t="s">
        <v>39</v>
      </c>
      <c r="E5499" s="33" t="s">
        <v>5686</v>
      </c>
      <c r="F5499" s="35">
        <v>78181500</v>
      </c>
      <c r="G5499" s="33" t="s">
        <v>15071</v>
      </c>
      <c r="H5499" s="33">
        <v>3</v>
      </c>
      <c r="I5499" s="33">
        <v>9</v>
      </c>
      <c r="J5499" s="36">
        <v>1</v>
      </c>
      <c r="K5499" s="37">
        <v>62288550</v>
      </c>
      <c r="L5499" s="38" t="s">
        <v>12</v>
      </c>
      <c r="M5499" s="38" t="s">
        <v>13</v>
      </c>
    </row>
    <row r="5500" spans="1:13" s="39" customFormat="1" ht="12.75" x14ac:dyDescent="0.2">
      <c r="A5500" s="33" t="s">
        <v>4761</v>
      </c>
      <c r="B5500" s="33" t="s">
        <v>590</v>
      </c>
      <c r="C5500" s="34">
        <v>10</v>
      </c>
      <c r="D5500" s="33" t="s">
        <v>39</v>
      </c>
      <c r="E5500" s="33" t="s">
        <v>5691</v>
      </c>
      <c r="F5500" s="35">
        <v>78181500</v>
      </c>
      <c r="G5500" s="33" t="s">
        <v>15071</v>
      </c>
      <c r="H5500" s="33">
        <v>10</v>
      </c>
      <c r="I5500" s="33">
        <v>2</v>
      </c>
      <c r="J5500" s="36">
        <v>1</v>
      </c>
      <c r="K5500" s="37">
        <v>5000000</v>
      </c>
      <c r="L5500" s="38" t="s">
        <v>12</v>
      </c>
      <c r="M5500" s="38" t="s">
        <v>2372</v>
      </c>
    </row>
    <row r="5501" spans="1:13" s="39" customFormat="1" ht="12.75" x14ac:dyDescent="0.2">
      <c r="A5501" s="33" t="s">
        <v>4761</v>
      </c>
      <c r="B5501" s="33" t="s">
        <v>591</v>
      </c>
      <c r="C5501" s="34">
        <v>16</v>
      </c>
      <c r="D5501" s="33" t="s">
        <v>97</v>
      </c>
      <c r="E5501" s="33" t="s">
        <v>5692</v>
      </c>
      <c r="F5501" s="35">
        <v>72102900</v>
      </c>
      <c r="G5501" s="33" t="s">
        <v>466</v>
      </c>
      <c r="H5501" s="33">
        <v>4</v>
      </c>
      <c r="I5501" s="33">
        <v>7</v>
      </c>
      <c r="J5501" s="36">
        <v>1</v>
      </c>
      <c r="K5501" s="37">
        <v>290546182.36000001</v>
      </c>
      <c r="L5501" s="38" t="s">
        <v>12</v>
      </c>
      <c r="M5501" s="38" t="s">
        <v>13</v>
      </c>
    </row>
    <row r="5502" spans="1:13" s="39" customFormat="1" ht="12.75" x14ac:dyDescent="0.2">
      <c r="A5502" s="33" t="s">
        <v>4761</v>
      </c>
      <c r="B5502" s="33" t="s">
        <v>591</v>
      </c>
      <c r="C5502" s="34">
        <v>16</v>
      </c>
      <c r="D5502" s="33" t="s">
        <v>97</v>
      </c>
      <c r="E5502" s="33" t="s">
        <v>5693</v>
      </c>
      <c r="F5502" s="35">
        <v>72111001</v>
      </c>
      <c r="G5502" s="33" t="s">
        <v>466</v>
      </c>
      <c r="H5502" s="33">
        <v>4</v>
      </c>
      <c r="I5502" s="33">
        <v>7</v>
      </c>
      <c r="J5502" s="36">
        <v>1</v>
      </c>
      <c r="K5502" s="37">
        <v>133347273.3</v>
      </c>
      <c r="L5502" s="38" t="s">
        <v>12</v>
      </c>
      <c r="M5502" s="38" t="s">
        <v>13</v>
      </c>
    </row>
    <row r="5503" spans="1:13" s="39" customFormat="1" ht="12.75" x14ac:dyDescent="0.2">
      <c r="A5503" s="33" t="s">
        <v>4761</v>
      </c>
      <c r="B5503" s="33" t="s">
        <v>591</v>
      </c>
      <c r="C5503" s="34">
        <v>16</v>
      </c>
      <c r="D5503" s="33" t="s">
        <v>97</v>
      </c>
      <c r="E5503" s="33" t="s">
        <v>5694</v>
      </c>
      <c r="F5503" s="35">
        <v>72102900</v>
      </c>
      <c r="G5503" s="33" t="s">
        <v>466</v>
      </c>
      <c r="H5503" s="33">
        <v>1</v>
      </c>
      <c r="I5503" s="33">
        <v>6</v>
      </c>
      <c r="J5503" s="36">
        <v>1</v>
      </c>
      <c r="K5503" s="37">
        <v>0.33999999985098839</v>
      </c>
      <c r="L5503" s="38" t="s">
        <v>12</v>
      </c>
      <c r="M5503" s="38" t="s">
        <v>13</v>
      </c>
    </row>
    <row r="5504" spans="1:13" s="39" customFormat="1" ht="12.75" x14ac:dyDescent="0.2">
      <c r="A5504" s="33" t="s">
        <v>4761</v>
      </c>
      <c r="B5504" s="33" t="s">
        <v>592</v>
      </c>
      <c r="C5504" s="34">
        <v>10</v>
      </c>
      <c r="D5504" s="33" t="s">
        <v>24</v>
      </c>
      <c r="E5504" s="33" t="s">
        <v>5695</v>
      </c>
      <c r="F5504" s="35">
        <v>76111500</v>
      </c>
      <c r="G5504" s="33" t="s">
        <v>468</v>
      </c>
      <c r="H5504" s="33">
        <v>1</v>
      </c>
      <c r="I5504" s="33">
        <v>3</v>
      </c>
      <c r="J5504" s="36">
        <v>1</v>
      </c>
      <c r="K5504" s="37">
        <v>28933559.210000001</v>
      </c>
      <c r="L5504" s="38" t="s">
        <v>12</v>
      </c>
      <c r="M5504" s="38" t="s">
        <v>2371</v>
      </c>
    </row>
    <row r="5505" spans="1:13" s="39" customFormat="1" ht="12.75" x14ac:dyDescent="0.2">
      <c r="A5505" s="33" t="s">
        <v>4761</v>
      </c>
      <c r="B5505" s="33" t="s">
        <v>592</v>
      </c>
      <c r="C5505" s="34">
        <v>10</v>
      </c>
      <c r="D5505" s="33" t="s">
        <v>24</v>
      </c>
      <c r="E5505" s="33" t="s">
        <v>5696</v>
      </c>
      <c r="F5505" s="35">
        <v>76111500</v>
      </c>
      <c r="G5505" s="33" t="s">
        <v>468</v>
      </c>
      <c r="H5505" s="33">
        <v>1</v>
      </c>
      <c r="I5505" s="33">
        <v>6</v>
      </c>
      <c r="J5505" s="36">
        <v>1</v>
      </c>
      <c r="K5505" s="37">
        <v>6107773.6399999969</v>
      </c>
      <c r="L5505" s="38" t="s">
        <v>12</v>
      </c>
      <c r="M5505" s="38" t="s">
        <v>13</v>
      </c>
    </row>
    <row r="5506" spans="1:13" s="39" customFormat="1" ht="12.75" x14ac:dyDescent="0.2">
      <c r="A5506" s="33" t="s">
        <v>4761</v>
      </c>
      <c r="B5506" s="33" t="s">
        <v>592</v>
      </c>
      <c r="C5506" s="34">
        <v>10</v>
      </c>
      <c r="D5506" s="33" t="s">
        <v>24</v>
      </c>
      <c r="E5506" s="33" t="s">
        <v>5697</v>
      </c>
      <c r="F5506" s="35">
        <v>70111706</v>
      </c>
      <c r="G5506" s="33" t="s">
        <v>466</v>
      </c>
      <c r="H5506" s="33">
        <v>1</v>
      </c>
      <c r="I5506" s="33">
        <v>3</v>
      </c>
      <c r="J5506" s="36">
        <v>1</v>
      </c>
      <c r="K5506" s="37">
        <v>21839220</v>
      </c>
      <c r="L5506" s="38" t="s">
        <v>12</v>
      </c>
      <c r="M5506" s="38" t="s">
        <v>2371</v>
      </c>
    </row>
    <row r="5507" spans="1:13" s="39" customFormat="1" ht="12.75" x14ac:dyDescent="0.2">
      <c r="A5507" s="33" t="s">
        <v>4761</v>
      </c>
      <c r="B5507" s="33" t="s">
        <v>592</v>
      </c>
      <c r="C5507" s="34">
        <v>10</v>
      </c>
      <c r="D5507" s="33" t="s">
        <v>24</v>
      </c>
      <c r="E5507" s="33" t="s">
        <v>5698</v>
      </c>
      <c r="F5507" s="35">
        <v>70111706</v>
      </c>
      <c r="G5507" s="33" t="s">
        <v>466</v>
      </c>
      <c r="H5507" s="33">
        <v>3</v>
      </c>
      <c r="I5507" s="33">
        <v>9</v>
      </c>
      <c r="J5507" s="36">
        <v>1</v>
      </c>
      <c r="K5507" s="37">
        <v>6328331.04</v>
      </c>
      <c r="L5507" s="38" t="s">
        <v>12</v>
      </c>
      <c r="M5507" s="38" t="s">
        <v>13</v>
      </c>
    </row>
    <row r="5508" spans="1:13" s="39" customFormat="1" ht="12.75" x14ac:dyDescent="0.2">
      <c r="A5508" s="33" t="s">
        <v>4761</v>
      </c>
      <c r="B5508" s="33" t="s">
        <v>592</v>
      </c>
      <c r="C5508" s="34">
        <v>10</v>
      </c>
      <c r="D5508" s="33" t="s">
        <v>24</v>
      </c>
      <c r="E5508" s="33" t="s">
        <v>5699</v>
      </c>
      <c r="F5508" s="35">
        <v>70111503</v>
      </c>
      <c r="G5508" s="33" t="s">
        <v>466</v>
      </c>
      <c r="H5508" s="33">
        <v>3</v>
      </c>
      <c r="I5508" s="33">
        <v>9</v>
      </c>
      <c r="J5508" s="36">
        <v>1</v>
      </c>
      <c r="K5508" s="37">
        <v>17806830</v>
      </c>
      <c r="L5508" s="38" t="s">
        <v>12</v>
      </c>
      <c r="M5508" s="38" t="s">
        <v>13</v>
      </c>
    </row>
    <row r="5509" spans="1:13" s="39" customFormat="1" ht="12.75" x14ac:dyDescent="0.2">
      <c r="A5509" s="33" t="s">
        <v>4761</v>
      </c>
      <c r="B5509" s="33" t="s">
        <v>592</v>
      </c>
      <c r="C5509" s="34">
        <v>16</v>
      </c>
      <c r="D5509" s="33" t="s">
        <v>24</v>
      </c>
      <c r="E5509" s="33" t="s">
        <v>5700</v>
      </c>
      <c r="F5509" s="35">
        <v>76111500</v>
      </c>
      <c r="G5509" s="33" t="s">
        <v>468</v>
      </c>
      <c r="H5509" s="33">
        <v>1</v>
      </c>
      <c r="I5509" s="33">
        <v>3</v>
      </c>
      <c r="J5509" s="36">
        <v>1</v>
      </c>
      <c r="K5509" s="37">
        <v>16692438.01</v>
      </c>
      <c r="L5509" s="38" t="s">
        <v>12</v>
      </c>
      <c r="M5509" s="38" t="s">
        <v>2371</v>
      </c>
    </row>
    <row r="5510" spans="1:13" s="39" customFormat="1" ht="12.75" x14ac:dyDescent="0.2">
      <c r="A5510" s="33" t="s">
        <v>4761</v>
      </c>
      <c r="B5510" s="33" t="s">
        <v>592</v>
      </c>
      <c r="C5510" s="34">
        <v>16</v>
      </c>
      <c r="D5510" s="33" t="s">
        <v>24</v>
      </c>
      <c r="E5510" s="33" t="s">
        <v>5701</v>
      </c>
      <c r="F5510" s="35">
        <v>76111500</v>
      </c>
      <c r="G5510" s="33" t="s">
        <v>468</v>
      </c>
      <c r="H5510" s="33">
        <v>3</v>
      </c>
      <c r="I5510" s="33">
        <v>9</v>
      </c>
      <c r="J5510" s="36">
        <v>1</v>
      </c>
      <c r="K5510" s="37">
        <v>33307561.989999998</v>
      </c>
      <c r="L5510" s="38" t="s">
        <v>12</v>
      </c>
      <c r="M5510" s="38" t="s">
        <v>13</v>
      </c>
    </row>
    <row r="5511" spans="1:13" s="39" customFormat="1" ht="12.75" x14ac:dyDescent="0.2">
      <c r="A5511" s="33" t="s">
        <v>4761</v>
      </c>
      <c r="B5511" s="33" t="s">
        <v>592</v>
      </c>
      <c r="C5511" s="34">
        <v>10</v>
      </c>
      <c r="D5511" s="33" t="s">
        <v>24</v>
      </c>
      <c r="E5511" s="33" t="s">
        <v>5701</v>
      </c>
      <c r="F5511" s="35">
        <v>76111500</v>
      </c>
      <c r="G5511" s="33" t="s">
        <v>468</v>
      </c>
      <c r="H5511" s="33">
        <v>3</v>
      </c>
      <c r="I5511" s="33">
        <v>9</v>
      </c>
      <c r="J5511" s="36">
        <v>1</v>
      </c>
      <c r="K5511" s="37">
        <v>91713969.659999996</v>
      </c>
      <c r="L5511" s="38" t="s">
        <v>12</v>
      </c>
      <c r="M5511" s="38" t="s">
        <v>13</v>
      </c>
    </row>
    <row r="5512" spans="1:13" s="39" customFormat="1" ht="12.75" x14ac:dyDescent="0.2">
      <c r="A5512" s="33" t="s">
        <v>4761</v>
      </c>
      <c r="B5512" s="33" t="s">
        <v>592</v>
      </c>
      <c r="C5512" s="34">
        <v>10</v>
      </c>
      <c r="D5512" s="33" t="s">
        <v>24</v>
      </c>
      <c r="E5512" s="33" t="s">
        <v>5698</v>
      </c>
      <c r="F5512" s="35">
        <v>70111706</v>
      </c>
      <c r="G5512" s="33" t="s">
        <v>466</v>
      </c>
      <c r="H5512" s="33">
        <v>3</v>
      </c>
      <c r="I5512" s="33">
        <v>9</v>
      </c>
      <c r="J5512" s="36">
        <v>1</v>
      </c>
      <c r="K5512" s="37">
        <v>92890000</v>
      </c>
      <c r="L5512" s="38" t="s">
        <v>12</v>
      </c>
      <c r="M5512" s="38" t="s">
        <v>13</v>
      </c>
    </row>
    <row r="5513" spans="1:13" s="39" customFormat="1" ht="12.75" x14ac:dyDescent="0.2">
      <c r="A5513" s="33" t="s">
        <v>4761</v>
      </c>
      <c r="B5513" s="33" t="s">
        <v>592</v>
      </c>
      <c r="C5513" s="34">
        <v>10</v>
      </c>
      <c r="D5513" s="33" t="s">
        <v>24</v>
      </c>
      <c r="E5513" s="33" t="s">
        <v>5702</v>
      </c>
      <c r="F5513" s="35">
        <v>70111706</v>
      </c>
      <c r="G5513" s="33" t="s">
        <v>466</v>
      </c>
      <c r="H5513" s="33">
        <v>10</v>
      </c>
      <c r="I5513" s="33">
        <v>2</v>
      </c>
      <c r="J5513" s="36">
        <v>1</v>
      </c>
      <c r="K5513" s="37">
        <v>11240833.33</v>
      </c>
      <c r="L5513" s="38" t="s">
        <v>12</v>
      </c>
      <c r="M5513" s="38" t="s">
        <v>2372</v>
      </c>
    </row>
    <row r="5514" spans="1:13" s="39" customFormat="1" ht="12.75" x14ac:dyDescent="0.2">
      <c r="A5514" s="33" t="s">
        <v>4761</v>
      </c>
      <c r="B5514" s="33" t="s">
        <v>592</v>
      </c>
      <c r="C5514" s="34">
        <v>10</v>
      </c>
      <c r="D5514" s="33" t="s">
        <v>24</v>
      </c>
      <c r="E5514" s="33" t="s">
        <v>5703</v>
      </c>
      <c r="F5514" s="35">
        <v>76111500</v>
      </c>
      <c r="G5514" s="33" t="s">
        <v>468</v>
      </c>
      <c r="H5514" s="33">
        <v>10</v>
      </c>
      <c r="I5514" s="33">
        <v>2</v>
      </c>
      <c r="J5514" s="36">
        <v>1</v>
      </c>
      <c r="K5514" s="37">
        <v>24958668.149999999</v>
      </c>
      <c r="L5514" s="38" t="s">
        <v>12</v>
      </c>
      <c r="M5514" s="38" t="s">
        <v>2372</v>
      </c>
    </row>
    <row r="5515" spans="1:13" s="39" customFormat="1" ht="12.75" x14ac:dyDescent="0.2">
      <c r="A5515" s="33" t="s">
        <v>4761</v>
      </c>
      <c r="B5515" s="33" t="s">
        <v>592</v>
      </c>
      <c r="C5515" s="34">
        <v>10</v>
      </c>
      <c r="D5515" s="33" t="s">
        <v>24</v>
      </c>
      <c r="E5515" s="33" t="s">
        <v>5696</v>
      </c>
      <c r="F5515" s="35">
        <v>76111500</v>
      </c>
      <c r="G5515" s="33" t="s">
        <v>15071</v>
      </c>
      <c r="H5515" s="33">
        <v>1</v>
      </c>
      <c r="I5515" s="33">
        <v>6</v>
      </c>
      <c r="J5515" s="36">
        <v>1</v>
      </c>
      <c r="K5515" s="37">
        <v>8286030.3400000036</v>
      </c>
      <c r="L5515" s="38" t="s">
        <v>12</v>
      </c>
      <c r="M5515" s="38" t="s">
        <v>13</v>
      </c>
    </row>
    <row r="5516" spans="1:13" s="39" customFormat="1" ht="12.75" x14ac:dyDescent="0.2">
      <c r="A5516" s="33" t="s">
        <v>4761</v>
      </c>
      <c r="B5516" s="33" t="s">
        <v>592</v>
      </c>
      <c r="C5516" s="34">
        <v>10</v>
      </c>
      <c r="D5516" s="33" t="s">
        <v>24</v>
      </c>
      <c r="E5516" s="33" t="s">
        <v>5704</v>
      </c>
      <c r="F5516" s="35">
        <v>70111706</v>
      </c>
      <c r="G5516" s="33" t="s">
        <v>466</v>
      </c>
      <c r="H5516" s="33">
        <v>1</v>
      </c>
      <c r="I5516" s="33">
        <v>6</v>
      </c>
      <c r="J5516" s="36">
        <v>1</v>
      </c>
      <c r="K5516" s="37">
        <v>14655.629999999888</v>
      </c>
      <c r="L5516" s="38" t="s">
        <v>12</v>
      </c>
      <c r="M5516" s="38" t="s">
        <v>13</v>
      </c>
    </row>
    <row r="5517" spans="1:13" s="39" customFormat="1" ht="12.75" x14ac:dyDescent="0.2">
      <c r="A5517" s="33" t="s">
        <v>4761</v>
      </c>
      <c r="B5517" s="33" t="s">
        <v>2377</v>
      </c>
      <c r="C5517" s="34">
        <v>16</v>
      </c>
      <c r="D5517" s="33" t="s">
        <v>20</v>
      </c>
      <c r="E5517" s="33" t="s">
        <v>5705</v>
      </c>
      <c r="F5517" s="35">
        <v>90101700</v>
      </c>
      <c r="G5517" s="33" t="s">
        <v>15071</v>
      </c>
      <c r="H5517" s="33">
        <v>3</v>
      </c>
      <c r="I5517" s="33">
        <v>7</v>
      </c>
      <c r="J5517" s="36">
        <v>1</v>
      </c>
      <c r="K5517" s="37">
        <v>25000000</v>
      </c>
      <c r="L5517" s="38" t="s">
        <v>12</v>
      </c>
      <c r="M5517" s="38" t="s">
        <v>13</v>
      </c>
    </row>
    <row r="5518" spans="1:13" s="39" customFormat="1" ht="12.75" x14ac:dyDescent="0.2">
      <c r="A5518" s="33" t="s">
        <v>4761</v>
      </c>
      <c r="B5518" s="33" t="s">
        <v>2377</v>
      </c>
      <c r="C5518" s="34">
        <v>10</v>
      </c>
      <c r="D5518" s="33" t="s">
        <v>20</v>
      </c>
      <c r="E5518" s="33" t="s">
        <v>5705</v>
      </c>
      <c r="F5518" s="35">
        <v>90101700</v>
      </c>
      <c r="G5518" s="33" t="s">
        <v>15071</v>
      </c>
      <c r="H5518" s="33">
        <v>4</v>
      </c>
      <c r="I5518" s="33">
        <v>6</v>
      </c>
      <c r="J5518" s="36">
        <v>1</v>
      </c>
      <c r="K5518" s="37">
        <v>10000000</v>
      </c>
      <c r="L5518" s="38" t="s">
        <v>12</v>
      </c>
      <c r="M5518" s="38" t="s">
        <v>13</v>
      </c>
    </row>
    <row r="5519" spans="1:13" s="39" customFormat="1" ht="12.75" x14ac:dyDescent="0.2">
      <c r="A5519" s="33" t="s">
        <v>4761</v>
      </c>
      <c r="B5519" s="33" t="s">
        <v>593</v>
      </c>
      <c r="C5519" s="34">
        <v>10</v>
      </c>
      <c r="D5519" s="33" t="s">
        <v>98</v>
      </c>
      <c r="E5519" s="33" t="s">
        <v>5706</v>
      </c>
      <c r="F5519" s="35">
        <v>73152108</v>
      </c>
      <c r="G5519" s="33" t="s">
        <v>15071</v>
      </c>
      <c r="H5519" s="33">
        <v>3</v>
      </c>
      <c r="I5519" s="33">
        <v>6</v>
      </c>
      <c r="J5519" s="36">
        <v>1</v>
      </c>
      <c r="K5519" s="37">
        <v>41999035</v>
      </c>
      <c r="L5519" s="38" t="s">
        <v>12</v>
      </c>
      <c r="M5519" s="38" t="s">
        <v>13</v>
      </c>
    </row>
    <row r="5520" spans="1:13" s="39" customFormat="1" ht="12.75" x14ac:dyDescent="0.2">
      <c r="A5520" s="33" t="s">
        <v>4761</v>
      </c>
      <c r="B5520" s="33" t="s">
        <v>593</v>
      </c>
      <c r="C5520" s="34">
        <v>10</v>
      </c>
      <c r="D5520" s="33" t="s">
        <v>98</v>
      </c>
      <c r="E5520" s="33" t="s">
        <v>5707</v>
      </c>
      <c r="F5520" s="35">
        <v>72154300</v>
      </c>
      <c r="G5520" s="33" t="s">
        <v>15071</v>
      </c>
      <c r="H5520" s="33">
        <v>3</v>
      </c>
      <c r="I5520" s="33">
        <v>6</v>
      </c>
      <c r="J5520" s="36">
        <v>1</v>
      </c>
      <c r="K5520" s="37">
        <v>21205800</v>
      </c>
      <c r="L5520" s="38" t="s">
        <v>12</v>
      </c>
      <c r="M5520" s="38" t="s">
        <v>13</v>
      </c>
    </row>
    <row r="5521" spans="1:13" s="39" customFormat="1" ht="12.75" x14ac:dyDescent="0.2">
      <c r="A5521" s="33" t="s">
        <v>4761</v>
      </c>
      <c r="B5521" s="33" t="s">
        <v>593</v>
      </c>
      <c r="C5521" s="34">
        <v>10</v>
      </c>
      <c r="D5521" s="33" t="s">
        <v>98</v>
      </c>
      <c r="E5521" s="33" t="s">
        <v>5708</v>
      </c>
      <c r="F5521" s="35">
        <v>72154500</v>
      </c>
      <c r="G5521" s="33" t="s">
        <v>466</v>
      </c>
      <c r="H5521" s="33">
        <v>4</v>
      </c>
      <c r="I5521" s="33">
        <v>7</v>
      </c>
      <c r="J5521" s="36">
        <v>1</v>
      </c>
      <c r="K5521" s="37">
        <v>16868250</v>
      </c>
      <c r="L5521" s="38" t="s">
        <v>12</v>
      </c>
      <c r="M5521" s="38" t="s">
        <v>13</v>
      </c>
    </row>
    <row r="5522" spans="1:13" s="39" customFormat="1" ht="12.75" x14ac:dyDescent="0.2">
      <c r="A5522" s="33" t="s">
        <v>4761</v>
      </c>
      <c r="B5522" s="33" t="s">
        <v>599</v>
      </c>
      <c r="C5522" s="34">
        <v>16</v>
      </c>
      <c r="D5522" s="33" t="s">
        <v>31</v>
      </c>
      <c r="E5522" s="33" t="s">
        <v>5709</v>
      </c>
      <c r="F5522" s="35">
        <v>76121501</v>
      </c>
      <c r="G5522" s="33" t="s">
        <v>15070</v>
      </c>
      <c r="H5522" s="33">
        <v>1</v>
      </c>
      <c r="I5522" s="33">
        <v>11</v>
      </c>
      <c r="J5522" s="36">
        <v>1</v>
      </c>
      <c r="K5522" s="37">
        <v>2794390</v>
      </c>
      <c r="L5522" s="38" t="s">
        <v>12</v>
      </c>
      <c r="M5522" s="38" t="s">
        <v>13</v>
      </c>
    </row>
    <row r="5523" spans="1:13" s="39" customFormat="1" ht="12.75" x14ac:dyDescent="0.2">
      <c r="A5523" s="33" t="s">
        <v>4761</v>
      </c>
      <c r="B5523" s="33" t="s">
        <v>599</v>
      </c>
      <c r="C5523" s="34">
        <v>16</v>
      </c>
      <c r="D5523" s="33" t="s">
        <v>31</v>
      </c>
      <c r="E5523" s="33" t="s">
        <v>5710</v>
      </c>
      <c r="F5523" s="35">
        <v>76121501</v>
      </c>
      <c r="G5523" s="33" t="s">
        <v>15070</v>
      </c>
      <c r="H5523" s="33">
        <v>1</v>
      </c>
      <c r="I5523" s="33">
        <v>11</v>
      </c>
      <c r="J5523" s="36">
        <v>1</v>
      </c>
      <c r="K5523" s="37">
        <v>1906220</v>
      </c>
      <c r="L5523" s="38" t="s">
        <v>12</v>
      </c>
      <c r="M5523" s="38" t="s">
        <v>13</v>
      </c>
    </row>
    <row r="5524" spans="1:13" s="39" customFormat="1" ht="12.75" x14ac:dyDescent="0.2">
      <c r="A5524" s="33" t="s">
        <v>4761</v>
      </c>
      <c r="B5524" s="33" t="s">
        <v>599</v>
      </c>
      <c r="C5524" s="34">
        <v>16</v>
      </c>
      <c r="D5524" s="33" t="s">
        <v>31</v>
      </c>
      <c r="E5524" s="33" t="s">
        <v>5711</v>
      </c>
      <c r="F5524" s="35">
        <v>76121501</v>
      </c>
      <c r="G5524" s="33" t="s">
        <v>15070</v>
      </c>
      <c r="H5524" s="33">
        <v>2</v>
      </c>
      <c r="I5524" s="33">
        <v>10</v>
      </c>
      <c r="J5524" s="36">
        <v>1</v>
      </c>
      <c r="K5524" s="37">
        <v>1948091</v>
      </c>
      <c r="L5524" s="38" t="s">
        <v>12</v>
      </c>
      <c r="M5524" s="38" t="s">
        <v>13</v>
      </c>
    </row>
    <row r="5525" spans="1:13" s="39" customFormat="1" ht="12.75" x14ac:dyDescent="0.2">
      <c r="A5525" s="33" t="s">
        <v>4761</v>
      </c>
      <c r="B5525" s="33" t="s">
        <v>599</v>
      </c>
      <c r="C5525" s="34">
        <v>16</v>
      </c>
      <c r="D5525" s="33" t="s">
        <v>31</v>
      </c>
      <c r="E5525" s="33" t="s">
        <v>5712</v>
      </c>
      <c r="F5525" s="35">
        <v>76121501</v>
      </c>
      <c r="G5525" s="33" t="s">
        <v>15070</v>
      </c>
      <c r="H5525" s="33">
        <v>3</v>
      </c>
      <c r="I5525" s="33">
        <v>9</v>
      </c>
      <c r="J5525" s="36">
        <v>1</v>
      </c>
      <c r="K5525" s="37">
        <v>2223142</v>
      </c>
      <c r="L5525" s="38" t="s">
        <v>12</v>
      </c>
      <c r="M5525" s="38" t="s">
        <v>13</v>
      </c>
    </row>
    <row r="5526" spans="1:13" s="39" customFormat="1" ht="12.75" x14ac:dyDescent="0.2">
      <c r="A5526" s="33" t="s">
        <v>4761</v>
      </c>
      <c r="B5526" s="33" t="s">
        <v>599</v>
      </c>
      <c r="C5526" s="34">
        <v>16</v>
      </c>
      <c r="D5526" s="33" t="s">
        <v>31</v>
      </c>
      <c r="E5526" s="33" t="s">
        <v>5713</v>
      </c>
      <c r="F5526" s="35">
        <v>76121501</v>
      </c>
      <c r="G5526" s="33" t="s">
        <v>15070</v>
      </c>
      <c r="H5526" s="33">
        <v>3</v>
      </c>
      <c r="I5526" s="33">
        <v>9</v>
      </c>
      <c r="J5526" s="36">
        <v>1</v>
      </c>
      <c r="K5526" s="37">
        <v>2096906</v>
      </c>
      <c r="L5526" s="38" t="s">
        <v>12</v>
      </c>
      <c r="M5526" s="38" t="s">
        <v>13</v>
      </c>
    </row>
    <row r="5527" spans="1:13" s="39" customFormat="1" ht="12.75" x14ac:dyDescent="0.2">
      <c r="A5527" s="33" t="s">
        <v>4761</v>
      </c>
      <c r="B5527" s="33" t="s">
        <v>599</v>
      </c>
      <c r="C5527" s="34">
        <v>16</v>
      </c>
      <c r="D5527" s="33" t="s">
        <v>31</v>
      </c>
      <c r="E5527" s="33" t="s">
        <v>5714</v>
      </c>
      <c r="F5527" s="35">
        <v>76121501</v>
      </c>
      <c r="G5527" s="33" t="s">
        <v>15070</v>
      </c>
      <c r="H5527" s="33">
        <v>5</v>
      </c>
      <c r="I5527" s="33">
        <v>7</v>
      </c>
      <c r="J5527" s="36">
        <v>1</v>
      </c>
      <c r="K5527" s="37">
        <v>2031425</v>
      </c>
      <c r="L5527" s="38" t="s">
        <v>12</v>
      </c>
      <c r="M5527" s="38" t="s">
        <v>13</v>
      </c>
    </row>
    <row r="5528" spans="1:13" s="39" customFormat="1" ht="12.75" x14ac:dyDescent="0.2">
      <c r="A5528" s="33" t="s">
        <v>4761</v>
      </c>
      <c r="B5528" s="33" t="s">
        <v>599</v>
      </c>
      <c r="C5528" s="34">
        <v>16</v>
      </c>
      <c r="D5528" s="33" t="s">
        <v>31</v>
      </c>
      <c r="E5528" s="33" t="s">
        <v>5715</v>
      </c>
      <c r="F5528" s="35">
        <v>76121501</v>
      </c>
      <c r="G5528" s="33" t="s">
        <v>15070</v>
      </c>
      <c r="H5528" s="33">
        <v>5</v>
      </c>
      <c r="I5528" s="33">
        <v>7</v>
      </c>
      <c r="J5528" s="36">
        <v>1</v>
      </c>
      <c r="K5528" s="37">
        <v>2111758</v>
      </c>
      <c r="L5528" s="38" t="s">
        <v>12</v>
      </c>
      <c r="M5528" s="38" t="s">
        <v>13</v>
      </c>
    </row>
    <row r="5529" spans="1:13" s="39" customFormat="1" ht="12.75" x14ac:dyDescent="0.2">
      <c r="A5529" s="33" t="s">
        <v>4761</v>
      </c>
      <c r="B5529" s="33" t="s">
        <v>600</v>
      </c>
      <c r="C5529" s="34">
        <v>10</v>
      </c>
      <c r="D5529" s="33" t="s">
        <v>18</v>
      </c>
      <c r="E5529" s="33" t="s">
        <v>18</v>
      </c>
      <c r="F5529" s="35">
        <v>83101803</v>
      </c>
      <c r="G5529" s="33" t="s">
        <v>15070</v>
      </c>
      <c r="H5529" s="33">
        <v>1</v>
      </c>
      <c r="I5529" s="33">
        <v>11</v>
      </c>
      <c r="J5529" s="36">
        <v>1</v>
      </c>
      <c r="K5529" s="37">
        <v>45468431</v>
      </c>
      <c r="L5529" s="38" t="s">
        <v>12</v>
      </c>
      <c r="M5529" s="38" t="s">
        <v>13</v>
      </c>
    </row>
    <row r="5530" spans="1:13" s="39" customFormat="1" ht="12.75" x14ac:dyDescent="0.2">
      <c r="A5530" s="33" t="s">
        <v>4761</v>
      </c>
      <c r="B5530" s="33" t="s">
        <v>600</v>
      </c>
      <c r="C5530" s="34">
        <v>16</v>
      </c>
      <c r="D5530" s="33" t="s">
        <v>18</v>
      </c>
      <c r="E5530" s="33" t="s">
        <v>18</v>
      </c>
      <c r="F5530" s="35">
        <v>83101803</v>
      </c>
      <c r="G5530" s="33" t="s">
        <v>15070</v>
      </c>
      <c r="H5530" s="33">
        <v>1</v>
      </c>
      <c r="I5530" s="33">
        <v>11</v>
      </c>
      <c r="J5530" s="36">
        <v>1</v>
      </c>
      <c r="K5530" s="37">
        <v>846750175.0999999</v>
      </c>
      <c r="L5530" s="38" t="s">
        <v>12</v>
      </c>
      <c r="M5530" s="38" t="s">
        <v>13</v>
      </c>
    </row>
    <row r="5531" spans="1:13" s="39" customFormat="1" ht="12.75" x14ac:dyDescent="0.2">
      <c r="A5531" s="33" t="s">
        <v>4761</v>
      </c>
      <c r="B5531" s="33" t="s">
        <v>600</v>
      </c>
      <c r="C5531" s="34">
        <v>10</v>
      </c>
      <c r="D5531" s="33" t="s">
        <v>18</v>
      </c>
      <c r="E5531" s="33" t="s">
        <v>18</v>
      </c>
      <c r="F5531" s="35">
        <v>83101803</v>
      </c>
      <c r="G5531" s="33" t="s">
        <v>15070</v>
      </c>
      <c r="H5531" s="33">
        <v>1</v>
      </c>
      <c r="I5531" s="33">
        <v>11</v>
      </c>
      <c r="J5531" s="36">
        <v>1</v>
      </c>
      <c r="K5531" s="37">
        <v>71264736.900000036</v>
      </c>
      <c r="L5531" s="38" t="s">
        <v>12</v>
      </c>
      <c r="M5531" s="38" t="s">
        <v>13</v>
      </c>
    </row>
    <row r="5532" spans="1:13" s="39" customFormat="1" ht="12.75" x14ac:dyDescent="0.2">
      <c r="A5532" s="33" t="s">
        <v>4761</v>
      </c>
      <c r="B5532" s="33" t="s">
        <v>600</v>
      </c>
      <c r="C5532" s="34">
        <v>10</v>
      </c>
      <c r="D5532" s="33" t="s">
        <v>18</v>
      </c>
      <c r="E5532" s="33" t="s">
        <v>5716</v>
      </c>
      <c r="F5532" s="35">
        <v>83101803</v>
      </c>
      <c r="G5532" s="33" t="s">
        <v>15070</v>
      </c>
      <c r="H5532" s="33">
        <v>1</v>
      </c>
      <c r="I5532" s="33">
        <v>11</v>
      </c>
      <c r="J5532" s="36">
        <v>1</v>
      </c>
      <c r="K5532" s="37">
        <v>2000000</v>
      </c>
      <c r="L5532" s="38" t="s">
        <v>12</v>
      </c>
      <c r="M5532" s="38" t="s">
        <v>13</v>
      </c>
    </row>
    <row r="5533" spans="1:13" s="39" customFormat="1" ht="12.75" x14ac:dyDescent="0.2">
      <c r="A5533" s="33" t="s">
        <v>4761</v>
      </c>
      <c r="B5533" s="33" t="s">
        <v>600</v>
      </c>
      <c r="C5533" s="34">
        <v>10</v>
      </c>
      <c r="D5533" s="33" t="s">
        <v>18</v>
      </c>
      <c r="E5533" s="33" t="s">
        <v>5716</v>
      </c>
      <c r="F5533" s="35">
        <v>83101803</v>
      </c>
      <c r="G5533" s="33" t="s">
        <v>15070</v>
      </c>
      <c r="H5533" s="33">
        <v>1</v>
      </c>
      <c r="I5533" s="33">
        <v>11</v>
      </c>
      <c r="J5533" s="36">
        <v>1</v>
      </c>
      <c r="K5533" s="37">
        <v>5552507</v>
      </c>
      <c r="L5533" s="38" t="s">
        <v>12</v>
      </c>
      <c r="M5533" s="38" t="s">
        <v>13</v>
      </c>
    </row>
    <row r="5534" spans="1:13" s="39" customFormat="1" ht="12.75" x14ac:dyDescent="0.2">
      <c r="A5534" s="33" t="s">
        <v>4761</v>
      </c>
      <c r="B5534" s="33" t="s">
        <v>600</v>
      </c>
      <c r="C5534" s="34">
        <v>10</v>
      </c>
      <c r="D5534" s="33" t="s">
        <v>18</v>
      </c>
      <c r="E5534" s="33" t="s">
        <v>5717</v>
      </c>
      <c r="F5534" s="35">
        <v>83101803</v>
      </c>
      <c r="G5534" s="33" t="s">
        <v>15070</v>
      </c>
      <c r="H5534" s="33">
        <v>2</v>
      </c>
      <c r="I5534" s="33">
        <v>10</v>
      </c>
      <c r="J5534" s="36">
        <v>1</v>
      </c>
      <c r="K5534" s="37">
        <v>73000000</v>
      </c>
      <c r="L5534" s="38" t="s">
        <v>12</v>
      </c>
      <c r="M5534" s="38" t="s">
        <v>13</v>
      </c>
    </row>
    <row r="5535" spans="1:13" s="39" customFormat="1" ht="12.75" x14ac:dyDescent="0.2">
      <c r="A5535" s="33" t="s">
        <v>4761</v>
      </c>
      <c r="B5535" s="33" t="s">
        <v>600</v>
      </c>
      <c r="C5535" s="34">
        <v>10</v>
      </c>
      <c r="D5535" s="33" t="s">
        <v>18</v>
      </c>
      <c r="E5535" s="33" t="s">
        <v>5717</v>
      </c>
      <c r="F5535" s="35">
        <v>83101803</v>
      </c>
      <c r="G5535" s="33" t="s">
        <v>15070</v>
      </c>
      <c r="H5535" s="33">
        <v>2</v>
      </c>
      <c r="I5535" s="33">
        <v>10</v>
      </c>
      <c r="J5535" s="36">
        <v>1</v>
      </c>
      <c r="K5535" s="37">
        <v>99074996</v>
      </c>
      <c r="L5535" s="38" t="s">
        <v>12</v>
      </c>
      <c r="M5535" s="38" t="s">
        <v>13</v>
      </c>
    </row>
    <row r="5536" spans="1:13" s="39" customFormat="1" ht="12.75" x14ac:dyDescent="0.2">
      <c r="A5536" s="33" t="s">
        <v>4761</v>
      </c>
      <c r="B5536" s="33" t="s">
        <v>600</v>
      </c>
      <c r="C5536" s="34">
        <v>16</v>
      </c>
      <c r="D5536" s="33" t="s">
        <v>18</v>
      </c>
      <c r="E5536" s="33" t="s">
        <v>5717</v>
      </c>
      <c r="F5536" s="35">
        <v>83101803</v>
      </c>
      <c r="G5536" s="33" t="s">
        <v>15070</v>
      </c>
      <c r="H5536" s="33">
        <v>2</v>
      </c>
      <c r="I5536" s="33">
        <v>10</v>
      </c>
      <c r="J5536" s="36">
        <v>1</v>
      </c>
      <c r="K5536" s="37">
        <v>48473856</v>
      </c>
      <c r="L5536" s="38" t="s">
        <v>12</v>
      </c>
      <c r="M5536" s="38" t="s">
        <v>13</v>
      </c>
    </row>
    <row r="5537" spans="1:13" s="39" customFormat="1" ht="12.75" x14ac:dyDescent="0.2">
      <c r="A5537" s="33" t="s">
        <v>4761</v>
      </c>
      <c r="B5537" s="33" t="s">
        <v>600</v>
      </c>
      <c r="C5537" s="34">
        <v>10</v>
      </c>
      <c r="D5537" s="33" t="s">
        <v>18</v>
      </c>
      <c r="E5537" s="33" t="s">
        <v>5718</v>
      </c>
      <c r="F5537" s="35">
        <v>83101803</v>
      </c>
      <c r="G5537" s="33" t="s">
        <v>15070</v>
      </c>
      <c r="H5537" s="33">
        <v>1</v>
      </c>
      <c r="I5537" s="33">
        <v>6</v>
      </c>
      <c r="J5537" s="36">
        <v>1</v>
      </c>
      <c r="K5537" s="37">
        <v>121483014</v>
      </c>
      <c r="L5537" s="38" t="s">
        <v>12</v>
      </c>
      <c r="M5537" s="38" t="s">
        <v>13</v>
      </c>
    </row>
    <row r="5538" spans="1:13" s="39" customFormat="1" ht="12.75" x14ac:dyDescent="0.2">
      <c r="A5538" s="33" t="s">
        <v>4761</v>
      </c>
      <c r="B5538" s="33" t="s">
        <v>600</v>
      </c>
      <c r="C5538" s="34">
        <v>10</v>
      </c>
      <c r="D5538" s="33" t="s">
        <v>18</v>
      </c>
      <c r="E5538" s="33" t="s">
        <v>5718</v>
      </c>
      <c r="F5538" s="35">
        <v>83101803</v>
      </c>
      <c r="G5538" s="33" t="s">
        <v>15070</v>
      </c>
      <c r="H5538" s="33">
        <v>1</v>
      </c>
      <c r="I5538" s="33">
        <v>6</v>
      </c>
      <c r="J5538" s="36">
        <v>1</v>
      </c>
      <c r="K5538" s="37">
        <v>82000000</v>
      </c>
      <c r="L5538" s="38" t="s">
        <v>12</v>
      </c>
      <c r="M5538" s="38" t="s">
        <v>13</v>
      </c>
    </row>
    <row r="5539" spans="1:13" s="39" customFormat="1" ht="12.75" x14ac:dyDescent="0.2">
      <c r="A5539" s="33" t="s">
        <v>4761</v>
      </c>
      <c r="B5539" s="33" t="s">
        <v>600</v>
      </c>
      <c r="C5539" s="34">
        <v>16</v>
      </c>
      <c r="D5539" s="33" t="s">
        <v>18</v>
      </c>
      <c r="E5539" s="33" t="s">
        <v>5718</v>
      </c>
      <c r="F5539" s="35">
        <v>83101803</v>
      </c>
      <c r="G5539" s="33" t="s">
        <v>15070</v>
      </c>
      <c r="H5539" s="33">
        <v>1</v>
      </c>
      <c r="I5539" s="33">
        <v>6</v>
      </c>
      <c r="J5539" s="36">
        <v>1</v>
      </c>
      <c r="K5539" s="37">
        <v>49518091</v>
      </c>
      <c r="L5539" s="38" t="s">
        <v>12</v>
      </c>
      <c r="M5539" s="38" t="s">
        <v>13</v>
      </c>
    </row>
    <row r="5540" spans="1:13" s="39" customFormat="1" ht="12.75" x14ac:dyDescent="0.2">
      <c r="A5540" s="33" t="s">
        <v>4761</v>
      </c>
      <c r="B5540" s="33" t="s">
        <v>600</v>
      </c>
      <c r="C5540" s="34">
        <v>10</v>
      </c>
      <c r="D5540" s="33" t="s">
        <v>18</v>
      </c>
      <c r="E5540" s="33" t="s">
        <v>5719</v>
      </c>
      <c r="F5540" s="35">
        <v>83101803</v>
      </c>
      <c r="G5540" s="33" t="s">
        <v>15070</v>
      </c>
      <c r="H5540" s="33">
        <v>1</v>
      </c>
      <c r="I5540" s="33">
        <v>6</v>
      </c>
      <c r="J5540" s="36">
        <v>1</v>
      </c>
      <c r="K5540" s="37">
        <v>135703708.78999999</v>
      </c>
      <c r="L5540" s="38" t="s">
        <v>12</v>
      </c>
      <c r="M5540" s="38" t="s">
        <v>13</v>
      </c>
    </row>
    <row r="5541" spans="1:13" s="39" customFormat="1" ht="12.75" x14ac:dyDescent="0.2">
      <c r="A5541" s="33" t="s">
        <v>4761</v>
      </c>
      <c r="B5541" s="33" t="s">
        <v>600</v>
      </c>
      <c r="C5541" s="34">
        <v>10</v>
      </c>
      <c r="D5541" s="33" t="s">
        <v>18</v>
      </c>
      <c r="E5541" s="33" t="s">
        <v>5719</v>
      </c>
      <c r="F5541" s="35">
        <v>83101803</v>
      </c>
      <c r="G5541" s="33" t="s">
        <v>15070</v>
      </c>
      <c r="H5541" s="33">
        <v>1</v>
      </c>
      <c r="I5541" s="33">
        <v>6</v>
      </c>
      <c r="J5541" s="36">
        <v>1</v>
      </c>
      <c r="K5541" s="37">
        <v>92000000</v>
      </c>
      <c r="L5541" s="38" t="s">
        <v>12</v>
      </c>
      <c r="M5541" s="38" t="s">
        <v>13</v>
      </c>
    </row>
    <row r="5542" spans="1:13" s="39" customFormat="1" ht="12.75" x14ac:dyDescent="0.2">
      <c r="A5542" s="33" t="s">
        <v>4761</v>
      </c>
      <c r="B5542" s="33" t="s">
        <v>600</v>
      </c>
      <c r="C5542" s="34">
        <v>16</v>
      </c>
      <c r="D5542" s="33" t="s">
        <v>18</v>
      </c>
      <c r="E5542" s="33" t="s">
        <v>5719</v>
      </c>
      <c r="F5542" s="35">
        <v>83101803</v>
      </c>
      <c r="G5542" s="33" t="s">
        <v>15070</v>
      </c>
      <c r="H5542" s="33">
        <v>1</v>
      </c>
      <c r="I5542" s="33">
        <v>6</v>
      </c>
      <c r="J5542" s="36">
        <v>1</v>
      </c>
      <c r="K5542" s="37">
        <v>29293675.210000001</v>
      </c>
      <c r="L5542" s="38" t="s">
        <v>12</v>
      </c>
      <c r="M5542" s="38" t="s">
        <v>13</v>
      </c>
    </row>
    <row r="5543" spans="1:13" s="39" customFormat="1" ht="12.75" x14ac:dyDescent="0.2">
      <c r="A5543" s="33" t="s">
        <v>4761</v>
      </c>
      <c r="B5543" s="33" t="s">
        <v>600</v>
      </c>
      <c r="C5543" s="34">
        <v>10</v>
      </c>
      <c r="D5543" s="33" t="s">
        <v>18</v>
      </c>
      <c r="E5543" s="33" t="s">
        <v>5719</v>
      </c>
      <c r="F5543" s="35">
        <v>83101803</v>
      </c>
      <c r="G5543" s="33" t="s">
        <v>15070</v>
      </c>
      <c r="H5543" s="33">
        <v>5</v>
      </c>
      <c r="I5543" s="33">
        <v>7</v>
      </c>
      <c r="J5543" s="36">
        <v>1</v>
      </c>
      <c r="K5543" s="37">
        <v>115750328</v>
      </c>
      <c r="L5543" s="38" t="s">
        <v>12</v>
      </c>
      <c r="M5543" s="38" t="s">
        <v>13</v>
      </c>
    </row>
    <row r="5544" spans="1:13" s="39" customFormat="1" ht="12.75" x14ac:dyDescent="0.2">
      <c r="A5544" s="33" t="s">
        <v>4761</v>
      </c>
      <c r="B5544" s="33" t="s">
        <v>600</v>
      </c>
      <c r="C5544" s="34">
        <v>10</v>
      </c>
      <c r="D5544" s="33" t="s">
        <v>18</v>
      </c>
      <c r="E5544" s="33" t="s">
        <v>5719</v>
      </c>
      <c r="F5544" s="35">
        <v>83101803</v>
      </c>
      <c r="G5544" s="33" t="s">
        <v>15070</v>
      </c>
      <c r="H5544" s="33">
        <v>5</v>
      </c>
      <c r="I5544" s="33">
        <v>7</v>
      </c>
      <c r="J5544" s="36">
        <v>1</v>
      </c>
      <c r="K5544" s="37">
        <v>77000000</v>
      </c>
      <c r="L5544" s="38" t="s">
        <v>12</v>
      </c>
      <c r="M5544" s="38" t="s">
        <v>13</v>
      </c>
    </row>
    <row r="5545" spans="1:13" s="39" customFormat="1" ht="12.75" x14ac:dyDescent="0.2">
      <c r="A5545" s="33" t="s">
        <v>4761</v>
      </c>
      <c r="B5545" s="33" t="s">
        <v>600</v>
      </c>
      <c r="C5545" s="34">
        <v>16</v>
      </c>
      <c r="D5545" s="33" t="s">
        <v>18</v>
      </c>
      <c r="E5545" s="33" t="s">
        <v>5719</v>
      </c>
      <c r="F5545" s="35">
        <v>83101803</v>
      </c>
      <c r="G5545" s="33" t="s">
        <v>15070</v>
      </c>
      <c r="H5545" s="33">
        <v>5</v>
      </c>
      <c r="I5545" s="33">
        <v>7</v>
      </c>
      <c r="J5545" s="36">
        <v>1</v>
      </c>
      <c r="K5545" s="37">
        <v>49216531</v>
      </c>
      <c r="L5545" s="38" t="s">
        <v>12</v>
      </c>
      <c r="M5545" s="38" t="s">
        <v>13</v>
      </c>
    </row>
    <row r="5546" spans="1:13" s="39" customFormat="1" ht="12.75" x14ac:dyDescent="0.2">
      <c r="A5546" s="33" t="s">
        <v>4761</v>
      </c>
      <c r="B5546" s="33" t="s">
        <v>600</v>
      </c>
      <c r="C5546" s="34">
        <v>10</v>
      </c>
      <c r="D5546" s="33" t="s">
        <v>18</v>
      </c>
      <c r="E5546" s="33" t="s">
        <v>5720</v>
      </c>
      <c r="F5546" s="35">
        <v>83101803</v>
      </c>
      <c r="G5546" s="33" t="s">
        <v>15070</v>
      </c>
      <c r="H5546" s="33">
        <v>6</v>
      </c>
      <c r="I5546" s="33">
        <v>6</v>
      </c>
      <c r="J5546" s="36">
        <v>1</v>
      </c>
      <c r="K5546" s="37">
        <v>129210183.31</v>
      </c>
      <c r="L5546" s="38" t="s">
        <v>12</v>
      </c>
      <c r="M5546" s="38" t="s">
        <v>13</v>
      </c>
    </row>
    <row r="5547" spans="1:13" s="39" customFormat="1" ht="12.75" x14ac:dyDescent="0.2">
      <c r="A5547" s="33" t="s">
        <v>4761</v>
      </c>
      <c r="B5547" s="33" t="s">
        <v>600</v>
      </c>
      <c r="C5547" s="34">
        <v>10</v>
      </c>
      <c r="D5547" s="33" t="s">
        <v>18</v>
      </c>
      <c r="E5547" s="33" t="s">
        <v>5720</v>
      </c>
      <c r="F5547" s="35">
        <v>83101803</v>
      </c>
      <c r="G5547" s="33" t="s">
        <v>15070</v>
      </c>
      <c r="H5547" s="33">
        <v>6</v>
      </c>
      <c r="I5547" s="33">
        <v>6</v>
      </c>
      <c r="J5547" s="36">
        <v>1</v>
      </c>
      <c r="K5547" s="37">
        <v>86000000</v>
      </c>
      <c r="L5547" s="38" t="s">
        <v>12</v>
      </c>
      <c r="M5547" s="38" t="s">
        <v>13</v>
      </c>
    </row>
    <row r="5548" spans="1:13" s="39" customFormat="1" ht="12.75" x14ac:dyDescent="0.2">
      <c r="A5548" s="33" t="s">
        <v>4761</v>
      </c>
      <c r="B5548" s="33" t="s">
        <v>600</v>
      </c>
      <c r="C5548" s="34">
        <v>16</v>
      </c>
      <c r="D5548" s="33" t="s">
        <v>18</v>
      </c>
      <c r="E5548" s="33" t="s">
        <v>5720</v>
      </c>
      <c r="F5548" s="35">
        <v>83101803</v>
      </c>
      <c r="G5548" s="33" t="s">
        <v>15070</v>
      </c>
      <c r="H5548" s="33">
        <v>6</v>
      </c>
      <c r="I5548" s="33">
        <v>6</v>
      </c>
      <c r="J5548" s="36">
        <v>1</v>
      </c>
      <c r="K5548" s="37">
        <v>32883936.690000001</v>
      </c>
      <c r="L5548" s="38" t="s">
        <v>12</v>
      </c>
      <c r="M5548" s="38" t="s">
        <v>13</v>
      </c>
    </row>
    <row r="5549" spans="1:13" s="39" customFormat="1" ht="12.75" x14ac:dyDescent="0.2">
      <c r="A5549" s="33" t="s">
        <v>4761</v>
      </c>
      <c r="B5549" s="33" t="s">
        <v>601</v>
      </c>
      <c r="C5549" s="34">
        <v>16</v>
      </c>
      <c r="D5549" s="33" t="s">
        <v>8121</v>
      </c>
      <c r="E5549" s="33" t="s">
        <v>5721</v>
      </c>
      <c r="F5549" s="35">
        <v>83111500</v>
      </c>
      <c r="G5549" s="33" t="s">
        <v>15070</v>
      </c>
      <c r="H5549" s="33">
        <v>1</v>
      </c>
      <c r="I5549" s="33">
        <v>11</v>
      </c>
      <c r="J5549" s="36">
        <v>1</v>
      </c>
      <c r="K5549" s="37">
        <v>3797365</v>
      </c>
      <c r="L5549" s="38" t="s">
        <v>12</v>
      </c>
      <c r="M5549" s="38" t="s">
        <v>13</v>
      </c>
    </row>
    <row r="5550" spans="1:13" s="39" customFormat="1" ht="12.75" x14ac:dyDescent="0.2">
      <c r="A5550" s="33" t="s">
        <v>4761</v>
      </c>
      <c r="B5550" s="33" t="s">
        <v>601</v>
      </c>
      <c r="C5550" s="34">
        <v>16</v>
      </c>
      <c r="D5550" s="33" t="s">
        <v>8121</v>
      </c>
      <c r="E5550" s="33" t="s">
        <v>5722</v>
      </c>
      <c r="F5550" s="35">
        <v>83111500</v>
      </c>
      <c r="G5550" s="33" t="s">
        <v>15070</v>
      </c>
      <c r="H5550" s="33">
        <v>1</v>
      </c>
      <c r="I5550" s="33">
        <v>11</v>
      </c>
      <c r="J5550" s="36">
        <v>1</v>
      </c>
      <c r="K5550" s="37">
        <v>1261469</v>
      </c>
      <c r="L5550" s="38" t="s">
        <v>12</v>
      </c>
      <c r="M5550" s="38" t="s">
        <v>13</v>
      </c>
    </row>
    <row r="5551" spans="1:13" s="39" customFormat="1" ht="12.75" x14ac:dyDescent="0.2">
      <c r="A5551" s="33" t="s">
        <v>4761</v>
      </c>
      <c r="B5551" s="33" t="s">
        <v>601</v>
      </c>
      <c r="C5551" s="34">
        <v>16</v>
      </c>
      <c r="D5551" s="33" t="s">
        <v>8121</v>
      </c>
      <c r="E5551" s="33" t="s">
        <v>5723</v>
      </c>
      <c r="F5551" s="35">
        <v>83111500</v>
      </c>
      <c r="G5551" s="33" t="s">
        <v>15070</v>
      </c>
      <c r="H5551" s="33">
        <v>2</v>
      </c>
      <c r="I5551" s="33">
        <v>10</v>
      </c>
      <c r="J5551" s="36">
        <v>1</v>
      </c>
      <c r="K5551" s="37">
        <v>1252553</v>
      </c>
      <c r="L5551" s="38" t="s">
        <v>12</v>
      </c>
      <c r="M5551" s="38" t="s">
        <v>13</v>
      </c>
    </row>
    <row r="5552" spans="1:13" s="39" customFormat="1" ht="12.75" x14ac:dyDescent="0.2">
      <c r="A5552" s="33" t="s">
        <v>4761</v>
      </c>
      <c r="B5552" s="33" t="s">
        <v>601</v>
      </c>
      <c r="C5552" s="34">
        <v>16</v>
      </c>
      <c r="D5552" s="33" t="s">
        <v>8121</v>
      </c>
      <c r="E5552" s="33" t="s">
        <v>5724</v>
      </c>
      <c r="F5552" s="35">
        <v>83111500</v>
      </c>
      <c r="G5552" s="33" t="s">
        <v>15070</v>
      </c>
      <c r="H5552" s="33">
        <v>1</v>
      </c>
      <c r="I5552" s="33">
        <v>6</v>
      </c>
      <c r="J5552" s="36">
        <v>1</v>
      </c>
      <c r="K5552" s="37">
        <v>1246401</v>
      </c>
      <c r="L5552" s="38" t="s">
        <v>12</v>
      </c>
      <c r="M5552" s="38" t="s">
        <v>13</v>
      </c>
    </row>
    <row r="5553" spans="1:13" s="39" customFormat="1" ht="12.75" x14ac:dyDescent="0.2">
      <c r="A5553" s="33" t="s">
        <v>4761</v>
      </c>
      <c r="B5553" s="33" t="s">
        <v>601</v>
      </c>
      <c r="C5553" s="34">
        <v>16</v>
      </c>
      <c r="D5553" s="33" t="s">
        <v>8121</v>
      </c>
      <c r="E5553" s="33" t="s">
        <v>5725</v>
      </c>
      <c r="F5553" s="35">
        <v>83111500</v>
      </c>
      <c r="G5553" s="33" t="s">
        <v>15070</v>
      </c>
      <c r="H5553" s="33">
        <v>1</v>
      </c>
      <c r="I5553" s="33">
        <v>6</v>
      </c>
      <c r="J5553" s="36">
        <v>1</v>
      </c>
      <c r="K5553" s="37">
        <v>1279419</v>
      </c>
      <c r="L5553" s="38" t="s">
        <v>12</v>
      </c>
      <c r="M5553" s="38" t="s">
        <v>13</v>
      </c>
    </row>
    <row r="5554" spans="1:13" s="39" customFormat="1" ht="12.75" x14ac:dyDescent="0.2">
      <c r="A5554" s="33" t="s">
        <v>4761</v>
      </c>
      <c r="B5554" s="33" t="s">
        <v>601</v>
      </c>
      <c r="C5554" s="34">
        <v>16</v>
      </c>
      <c r="D5554" s="33" t="s">
        <v>8121</v>
      </c>
      <c r="E5554" s="33" t="s">
        <v>5726</v>
      </c>
      <c r="F5554" s="35">
        <v>83111500</v>
      </c>
      <c r="G5554" s="33" t="s">
        <v>15070</v>
      </c>
      <c r="H5554" s="33">
        <v>5</v>
      </c>
      <c r="I5554" s="33">
        <v>7</v>
      </c>
      <c r="J5554" s="36">
        <v>1</v>
      </c>
      <c r="K5554" s="37">
        <v>1272044</v>
      </c>
      <c r="L5554" s="38" t="s">
        <v>12</v>
      </c>
      <c r="M5554" s="38" t="s">
        <v>13</v>
      </c>
    </row>
    <row r="5555" spans="1:13" s="39" customFormat="1" ht="12.75" x14ac:dyDescent="0.2">
      <c r="A5555" s="33" t="s">
        <v>4761</v>
      </c>
      <c r="B5555" s="33" t="s">
        <v>601</v>
      </c>
      <c r="C5555" s="34">
        <v>16</v>
      </c>
      <c r="D5555" s="33" t="s">
        <v>8121</v>
      </c>
      <c r="E5555" s="33" t="s">
        <v>5727</v>
      </c>
      <c r="F5555" s="35">
        <v>83111500</v>
      </c>
      <c r="G5555" s="33" t="s">
        <v>15070</v>
      </c>
      <c r="H5555" s="33">
        <v>5</v>
      </c>
      <c r="I5555" s="33">
        <v>7</v>
      </c>
      <c r="J5555" s="36">
        <v>1</v>
      </c>
      <c r="K5555" s="37">
        <v>497947</v>
      </c>
      <c r="L5555" s="38" t="s">
        <v>12</v>
      </c>
      <c r="M5555" s="38" t="s">
        <v>13</v>
      </c>
    </row>
    <row r="5556" spans="1:13" s="39" customFormat="1" ht="12.75" x14ac:dyDescent="0.2">
      <c r="A5556" s="33" t="s">
        <v>4761</v>
      </c>
      <c r="B5556" s="33" t="s">
        <v>601</v>
      </c>
      <c r="C5556" s="34">
        <v>16</v>
      </c>
      <c r="D5556" s="33" t="s">
        <v>8121</v>
      </c>
      <c r="E5556" s="33" t="s">
        <v>5727</v>
      </c>
      <c r="F5556" s="35">
        <v>83111500</v>
      </c>
      <c r="G5556" s="33" t="s">
        <v>15070</v>
      </c>
      <c r="H5556" s="33">
        <v>6</v>
      </c>
      <c r="I5556" s="33">
        <v>6</v>
      </c>
      <c r="J5556" s="36">
        <v>1</v>
      </c>
      <c r="K5556" s="37">
        <v>774356</v>
      </c>
      <c r="L5556" s="38" t="s">
        <v>12</v>
      </c>
      <c r="M5556" s="38" t="s">
        <v>13</v>
      </c>
    </row>
    <row r="5557" spans="1:13" s="39" customFormat="1" ht="12.75" x14ac:dyDescent="0.2">
      <c r="A5557" s="33" t="s">
        <v>4761</v>
      </c>
      <c r="B5557" s="33" t="s">
        <v>602</v>
      </c>
      <c r="C5557" s="34">
        <v>10</v>
      </c>
      <c r="D5557" s="33" t="s">
        <v>101</v>
      </c>
      <c r="E5557" s="33" t="s">
        <v>5728</v>
      </c>
      <c r="F5557" s="35">
        <v>83101601</v>
      </c>
      <c r="G5557" s="33" t="s">
        <v>15070</v>
      </c>
      <c r="H5557" s="33">
        <v>1</v>
      </c>
      <c r="I5557" s="33">
        <v>11</v>
      </c>
      <c r="J5557" s="36">
        <v>1</v>
      </c>
      <c r="K5557" s="37">
        <v>7414170</v>
      </c>
      <c r="L5557" s="38" t="s">
        <v>12</v>
      </c>
      <c r="M5557" s="38" t="s">
        <v>13</v>
      </c>
    </row>
    <row r="5558" spans="1:13" s="39" customFormat="1" ht="12.75" x14ac:dyDescent="0.2">
      <c r="A5558" s="33" t="s">
        <v>4761</v>
      </c>
      <c r="B5558" s="33" t="s">
        <v>602</v>
      </c>
      <c r="C5558" s="34">
        <v>10</v>
      </c>
      <c r="D5558" s="33" t="s">
        <v>101</v>
      </c>
      <c r="E5558" s="33" t="s">
        <v>5729</v>
      </c>
      <c r="F5558" s="35">
        <v>81112001</v>
      </c>
      <c r="G5558" s="33" t="s">
        <v>15070</v>
      </c>
      <c r="H5558" s="33">
        <v>1</v>
      </c>
      <c r="I5558" s="33">
        <v>11</v>
      </c>
      <c r="J5558" s="36">
        <v>1</v>
      </c>
      <c r="K5558" s="37">
        <v>8700000</v>
      </c>
      <c r="L5558" s="38" t="s">
        <v>12</v>
      </c>
      <c r="M5558" s="38" t="s">
        <v>13</v>
      </c>
    </row>
    <row r="5559" spans="1:13" s="39" customFormat="1" ht="12.75" x14ac:dyDescent="0.2">
      <c r="A5559" s="33" t="s">
        <v>4761</v>
      </c>
      <c r="B5559" s="33" t="s">
        <v>602</v>
      </c>
      <c r="C5559" s="34">
        <v>10</v>
      </c>
      <c r="D5559" s="33" t="s">
        <v>101</v>
      </c>
      <c r="E5559" s="33" t="s">
        <v>5730</v>
      </c>
      <c r="F5559" s="35">
        <v>81112101</v>
      </c>
      <c r="G5559" s="33" t="s">
        <v>15070</v>
      </c>
      <c r="H5559" s="33">
        <v>1</v>
      </c>
      <c r="I5559" s="33">
        <v>11</v>
      </c>
      <c r="J5559" s="36">
        <v>1</v>
      </c>
      <c r="K5559" s="37">
        <v>8160000</v>
      </c>
      <c r="L5559" s="38" t="s">
        <v>12</v>
      </c>
      <c r="M5559" s="38" t="s">
        <v>13</v>
      </c>
    </row>
    <row r="5560" spans="1:13" s="39" customFormat="1" ht="12.75" x14ac:dyDescent="0.2">
      <c r="A5560" s="33" t="s">
        <v>4761</v>
      </c>
      <c r="B5560" s="33" t="s">
        <v>602</v>
      </c>
      <c r="C5560" s="34">
        <v>16</v>
      </c>
      <c r="D5560" s="33" t="s">
        <v>101</v>
      </c>
      <c r="E5560" s="33" t="s">
        <v>5731</v>
      </c>
      <c r="F5560" s="35">
        <v>81112101</v>
      </c>
      <c r="G5560" s="33" t="s">
        <v>15070</v>
      </c>
      <c r="H5560" s="33">
        <v>1</v>
      </c>
      <c r="I5560" s="33">
        <v>11</v>
      </c>
      <c r="J5560" s="36">
        <v>1</v>
      </c>
      <c r="K5560" s="37">
        <v>2550000</v>
      </c>
      <c r="L5560" s="38" t="s">
        <v>12</v>
      </c>
      <c r="M5560" s="38" t="s">
        <v>13</v>
      </c>
    </row>
    <row r="5561" spans="1:13" s="39" customFormat="1" ht="12.75" x14ac:dyDescent="0.2">
      <c r="A5561" s="33" t="s">
        <v>4761</v>
      </c>
      <c r="B5561" s="33" t="s">
        <v>602</v>
      </c>
      <c r="C5561" s="34">
        <v>16</v>
      </c>
      <c r="D5561" s="33" t="s">
        <v>101</v>
      </c>
      <c r="E5561" s="33" t="s">
        <v>5732</v>
      </c>
      <c r="F5561" s="35">
        <v>81112101</v>
      </c>
      <c r="G5561" s="33" t="s">
        <v>15070</v>
      </c>
      <c r="H5561" s="33">
        <v>2</v>
      </c>
      <c r="I5561" s="33">
        <v>10</v>
      </c>
      <c r="J5561" s="36">
        <v>1</v>
      </c>
      <c r="K5561" s="37">
        <v>2677500</v>
      </c>
      <c r="L5561" s="38" t="s">
        <v>12</v>
      </c>
      <c r="M5561" s="38" t="s">
        <v>13</v>
      </c>
    </row>
    <row r="5562" spans="1:13" s="39" customFormat="1" ht="12.75" x14ac:dyDescent="0.2">
      <c r="A5562" s="33" t="s">
        <v>4761</v>
      </c>
      <c r="B5562" s="33" t="s">
        <v>602</v>
      </c>
      <c r="C5562" s="34">
        <v>10</v>
      </c>
      <c r="D5562" s="33" t="s">
        <v>101</v>
      </c>
      <c r="E5562" s="33" t="s">
        <v>5733</v>
      </c>
      <c r="F5562" s="35">
        <v>83101601</v>
      </c>
      <c r="G5562" s="33" t="s">
        <v>15070</v>
      </c>
      <c r="H5562" s="33">
        <v>2</v>
      </c>
      <c r="I5562" s="33">
        <v>10</v>
      </c>
      <c r="J5562" s="36">
        <v>1</v>
      </c>
      <c r="K5562" s="37">
        <v>1670430</v>
      </c>
      <c r="L5562" s="38" t="s">
        <v>12</v>
      </c>
      <c r="M5562" s="38" t="s">
        <v>13</v>
      </c>
    </row>
    <row r="5563" spans="1:13" s="39" customFormat="1" ht="12.75" x14ac:dyDescent="0.2">
      <c r="A5563" s="33" t="s">
        <v>4761</v>
      </c>
      <c r="B5563" s="33" t="s">
        <v>602</v>
      </c>
      <c r="C5563" s="34">
        <v>10</v>
      </c>
      <c r="D5563" s="33" t="s">
        <v>101</v>
      </c>
      <c r="E5563" s="33" t="s">
        <v>5734</v>
      </c>
      <c r="F5563" s="35">
        <v>81112001</v>
      </c>
      <c r="G5563" s="33" t="s">
        <v>15070</v>
      </c>
      <c r="H5563" s="33">
        <v>2</v>
      </c>
      <c r="I5563" s="33">
        <v>10</v>
      </c>
      <c r="J5563" s="36">
        <v>1</v>
      </c>
      <c r="K5563" s="37">
        <v>2900000</v>
      </c>
      <c r="L5563" s="38" t="s">
        <v>12</v>
      </c>
      <c r="M5563" s="38" t="s">
        <v>13</v>
      </c>
    </row>
    <row r="5564" spans="1:13" s="39" customFormat="1" ht="12.75" x14ac:dyDescent="0.2">
      <c r="A5564" s="33" t="s">
        <v>4761</v>
      </c>
      <c r="B5564" s="33" t="s">
        <v>602</v>
      </c>
      <c r="C5564" s="34">
        <v>16</v>
      </c>
      <c r="D5564" s="33" t="s">
        <v>101</v>
      </c>
      <c r="E5564" s="33" t="s">
        <v>5735</v>
      </c>
      <c r="F5564" s="35">
        <v>81112101</v>
      </c>
      <c r="G5564" s="33" t="s">
        <v>15070</v>
      </c>
      <c r="H5564" s="33">
        <v>3</v>
      </c>
      <c r="I5564" s="33">
        <v>9</v>
      </c>
      <c r="J5564" s="36">
        <v>1</v>
      </c>
      <c r="K5564" s="37">
        <v>2677500</v>
      </c>
      <c r="L5564" s="38" t="s">
        <v>12</v>
      </c>
      <c r="M5564" s="38" t="s">
        <v>13</v>
      </c>
    </row>
    <row r="5565" spans="1:13" s="39" customFormat="1" ht="12.75" x14ac:dyDescent="0.2">
      <c r="A5565" s="33" t="s">
        <v>4761</v>
      </c>
      <c r="B5565" s="33" t="s">
        <v>602</v>
      </c>
      <c r="C5565" s="34">
        <v>10</v>
      </c>
      <c r="D5565" s="33" t="s">
        <v>101</v>
      </c>
      <c r="E5565" s="33" t="s">
        <v>5736</v>
      </c>
      <c r="F5565" s="35">
        <v>83101601</v>
      </c>
      <c r="G5565" s="33" t="s">
        <v>15070</v>
      </c>
      <c r="H5565" s="33">
        <v>3</v>
      </c>
      <c r="I5565" s="33">
        <v>9</v>
      </c>
      <c r="J5565" s="36">
        <v>1</v>
      </c>
      <c r="K5565" s="37">
        <v>6361000</v>
      </c>
      <c r="L5565" s="38" t="s">
        <v>12</v>
      </c>
      <c r="M5565" s="38" t="s">
        <v>13</v>
      </c>
    </row>
    <row r="5566" spans="1:13" s="39" customFormat="1" ht="12.75" x14ac:dyDescent="0.2">
      <c r="A5566" s="33" t="s">
        <v>4761</v>
      </c>
      <c r="B5566" s="33" t="s">
        <v>602</v>
      </c>
      <c r="C5566" s="34">
        <v>10</v>
      </c>
      <c r="D5566" s="33" t="s">
        <v>101</v>
      </c>
      <c r="E5566" s="33" t="s">
        <v>5737</v>
      </c>
      <c r="F5566" s="35">
        <v>81112001</v>
      </c>
      <c r="G5566" s="33" t="s">
        <v>15070</v>
      </c>
      <c r="H5566" s="33">
        <v>2</v>
      </c>
      <c r="I5566" s="33">
        <v>10</v>
      </c>
      <c r="J5566" s="36">
        <v>1</v>
      </c>
      <c r="K5566" s="37">
        <v>2900000</v>
      </c>
      <c r="L5566" s="38" t="s">
        <v>12</v>
      </c>
      <c r="M5566" s="38" t="s">
        <v>13</v>
      </c>
    </row>
    <row r="5567" spans="1:13" s="39" customFormat="1" ht="12.75" x14ac:dyDescent="0.2">
      <c r="A5567" s="33" t="s">
        <v>4761</v>
      </c>
      <c r="B5567" s="33" t="s">
        <v>602</v>
      </c>
      <c r="C5567" s="34">
        <v>16</v>
      </c>
      <c r="D5567" s="33" t="s">
        <v>101</v>
      </c>
      <c r="E5567" s="33" t="s">
        <v>5738</v>
      </c>
      <c r="F5567" s="35">
        <v>81112101</v>
      </c>
      <c r="G5567" s="33" t="s">
        <v>15070</v>
      </c>
      <c r="H5567" s="33">
        <v>3</v>
      </c>
      <c r="I5567" s="33">
        <v>9</v>
      </c>
      <c r="J5567" s="36">
        <v>1</v>
      </c>
      <c r="K5567" s="37">
        <v>2677500</v>
      </c>
      <c r="L5567" s="38" t="s">
        <v>12</v>
      </c>
      <c r="M5567" s="38" t="s">
        <v>13</v>
      </c>
    </row>
    <row r="5568" spans="1:13" s="39" customFormat="1" ht="12.75" x14ac:dyDescent="0.2">
      <c r="A5568" s="33" t="s">
        <v>4761</v>
      </c>
      <c r="B5568" s="33" t="s">
        <v>602</v>
      </c>
      <c r="C5568" s="34">
        <v>10</v>
      </c>
      <c r="D5568" s="33" t="s">
        <v>101</v>
      </c>
      <c r="E5568" s="33" t="s">
        <v>5739</v>
      </c>
      <c r="F5568" s="35">
        <v>83101601</v>
      </c>
      <c r="G5568" s="33" t="s">
        <v>15070</v>
      </c>
      <c r="H5568" s="33">
        <v>3</v>
      </c>
      <c r="I5568" s="33">
        <v>9</v>
      </c>
      <c r="J5568" s="36">
        <v>1</v>
      </c>
      <c r="K5568" s="37">
        <v>4626400</v>
      </c>
      <c r="L5568" s="38" t="s">
        <v>12</v>
      </c>
      <c r="M5568" s="38" t="s">
        <v>13</v>
      </c>
    </row>
    <row r="5569" spans="1:13" s="39" customFormat="1" ht="12.75" x14ac:dyDescent="0.2">
      <c r="A5569" s="33" t="s">
        <v>4761</v>
      </c>
      <c r="B5569" s="33" t="s">
        <v>602</v>
      </c>
      <c r="C5569" s="34">
        <v>10</v>
      </c>
      <c r="D5569" s="33" t="s">
        <v>101</v>
      </c>
      <c r="E5569" s="33" t="s">
        <v>5740</v>
      </c>
      <c r="F5569" s="35">
        <v>81112001</v>
      </c>
      <c r="G5569" s="33" t="s">
        <v>15070</v>
      </c>
      <c r="H5569" s="33">
        <v>5</v>
      </c>
      <c r="I5569" s="33">
        <v>7</v>
      </c>
      <c r="J5569" s="36">
        <v>1</v>
      </c>
      <c r="K5569" s="37">
        <v>2900000</v>
      </c>
      <c r="L5569" s="38" t="s">
        <v>12</v>
      </c>
      <c r="M5569" s="38" t="s">
        <v>13</v>
      </c>
    </row>
    <row r="5570" spans="1:13" s="39" customFormat="1" ht="12.75" x14ac:dyDescent="0.2">
      <c r="A5570" s="33" t="s">
        <v>4761</v>
      </c>
      <c r="B5570" s="33" t="s">
        <v>602</v>
      </c>
      <c r="C5570" s="34">
        <v>16</v>
      </c>
      <c r="D5570" s="33" t="s">
        <v>101</v>
      </c>
      <c r="E5570" s="33" t="s">
        <v>5741</v>
      </c>
      <c r="F5570" s="35">
        <v>81112101</v>
      </c>
      <c r="G5570" s="33" t="s">
        <v>15070</v>
      </c>
      <c r="H5570" s="33">
        <v>5</v>
      </c>
      <c r="I5570" s="33">
        <v>7</v>
      </c>
      <c r="J5570" s="36">
        <v>1</v>
      </c>
      <c r="K5570" s="37">
        <v>2677500</v>
      </c>
      <c r="L5570" s="38" t="s">
        <v>12</v>
      </c>
      <c r="M5570" s="38" t="s">
        <v>13</v>
      </c>
    </row>
    <row r="5571" spans="1:13" s="39" customFormat="1" ht="12.75" x14ac:dyDescent="0.2">
      <c r="A5571" s="33" t="s">
        <v>4761</v>
      </c>
      <c r="B5571" s="33" t="s">
        <v>602</v>
      </c>
      <c r="C5571" s="34">
        <v>10</v>
      </c>
      <c r="D5571" s="33" t="s">
        <v>101</v>
      </c>
      <c r="E5571" s="33" t="s">
        <v>5742</v>
      </c>
      <c r="F5571" s="35">
        <v>83101601</v>
      </c>
      <c r="G5571" s="33" t="s">
        <v>15070</v>
      </c>
      <c r="H5571" s="33">
        <v>5</v>
      </c>
      <c r="I5571" s="33">
        <v>7</v>
      </c>
      <c r="J5571" s="36">
        <v>1</v>
      </c>
      <c r="K5571" s="37">
        <v>2990220</v>
      </c>
      <c r="L5571" s="38" t="s">
        <v>12</v>
      </c>
      <c r="M5571" s="38" t="s">
        <v>13</v>
      </c>
    </row>
    <row r="5572" spans="1:13" s="39" customFormat="1" ht="12.75" x14ac:dyDescent="0.2">
      <c r="A5572" s="33" t="s">
        <v>4761</v>
      </c>
      <c r="B5572" s="33" t="s">
        <v>602</v>
      </c>
      <c r="C5572" s="34">
        <v>10</v>
      </c>
      <c r="D5572" s="33" t="s">
        <v>101</v>
      </c>
      <c r="E5572" s="33" t="s">
        <v>5743</v>
      </c>
      <c r="F5572" s="35">
        <v>81112001</v>
      </c>
      <c r="G5572" s="33" t="s">
        <v>15070</v>
      </c>
      <c r="H5572" s="33">
        <v>5</v>
      </c>
      <c r="I5572" s="33">
        <v>7</v>
      </c>
      <c r="J5572" s="36">
        <v>1</v>
      </c>
      <c r="K5572" s="37">
        <v>2900000</v>
      </c>
      <c r="L5572" s="38" t="s">
        <v>12</v>
      </c>
      <c r="M5572" s="38" t="s">
        <v>13</v>
      </c>
    </row>
    <row r="5573" spans="1:13" s="39" customFormat="1" ht="12.75" x14ac:dyDescent="0.2">
      <c r="A5573" s="33" t="s">
        <v>4761</v>
      </c>
      <c r="B5573" s="33" t="s">
        <v>602</v>
      </c>
      <c r="C5573" s="34">
        <v>16</v>
      </c>
      <c r="D5573" s="33" t="s">
        <v>101</v>
      </c>
      <c r="E5573" s="33" t="s">
        <v>5744</v>
      </c>
      <c r="F5573" s="35">
        <v>81112101</v>
      </c>
      <c r="G5573" s="33" t="s">
        <v>15070</v>
      </c>
      <c r="H5573" s="33">
        <v>5</v>
      </c>
      <c r="I5573" s="33">
        <v>7</v>
      </c>
      <c r="J5573" s="36">
        <v>1</v>
      </c>
      <c r="K5573" s="37">
        <v>2677500</v>
      </c>
      <c r="L5573" s="38" t="s">
        <v>12</v>
      </c>
      <c r="M5573" s="38" t="s">
        <v>13</v>
      </c>
    </row>
    <row r="5574" spans="1:13" s="39" customFormat="1" ht="12.75" x14ac:dyDescent="0.2">
      <c r="A5574" s="33" t="s">
        <v>4761</v>
      </c>
      <c r="B5574" s="33" t="s">
        <v>602</v>
      </c>
      <c r="C5574" s="34">
        <v>10</v>
      </c>
      <c r="D5574" s="33" t="s">
        <v>101</v>
      </c>
      <c r="E5574" s="33" t="s">
        <v>5745</v>
      </c>
      <c r="F5574" s="35">
        <v>83101601</v>
      </c>
      <c r="G5574" s="33" t="s">
        <v>15070</v>
      </c>
      <c r="H5574" s="33">
        <v>5</v>
      </c>
      <c r="I5574" s="33">
        <v>7</v>
      </c>
      <c r="J5574" s="36">
        <v>1</v>
      </c>
      <c r="K5574" s="37">
        <v>3954180</v>
      </c>
      <c r="L5574" s="38" t="s">
        <v>12</v>
      </c>
      <c r="M5574" s="38" t="s">
        <v>13</v>
      </c>
    </row>
    <row r="5575" spans="1:13" s="39" customFormat="1" ht="12.75" x14ac:dyDescent="0.2">
      <c r="A5575" s="33" t="s">
        <v>4761</v>
      </c>
      <c r="B5575" s="33" t="s">
        <v>603</v>
      </c>
      <c r="C5575" s="34">
        <v>10</v>
      </c>
      <c r="D5575" s="33" t="s">
        <v>35</v>
      </c>
      <c r="E5575" s="33" t="s">
        <v>5746</v>
      </c>
      <c r="F5575" s="35">
        <v>92112301</v>
      </c>
      <c r="G5575" s="33" t="s">
        <v>15070</v>
      </c>
      <c r="H5575" s="33">
        <v>1</v>
      </c>
      <c r="I5575" s="33">
        <v>11</v>
      </c>
      <c r="J5575" s="36">
        <v>1</v>
      </c>
      <c r="K5575" s="37">
        <v>362681000.00000006</v>
      </c>
      <c r="L5575" s="38" t="s">
        <v>12</v>
      </c>
      <c r="M5575" s="38" t="s">
        <v>13</v>
      </c>
    </row>
    <row r="5576" spans="1:13" s="39" customFormat="1" ht="12.75" x14ac:dyDescent="0.2">
      <c r="A5576" s="33" t="s">
        <v>4761</v>
      </c>
      <c r="B5576" s="33" t="s">
        <v>603</v>
      </c>
      <c r="C5576" s="34">
        <v>10</v>
      </c>
      <c r="D5576" s="33" t="s">
        <v>35</v>
      </c>
      <c r="E5576" s="33" t="s">
        <v>5747</v>
      </c>
      <c r="F5576" s="35">
        <v>78111800</v>
      </c>
      <c r="G5576" s="33" t="s">
        <v>15071</v>
      </c>
      <c r="H5576" s="33">
        <v>3</v>
      </c>
      <c r="I5576" s="33">
        <v>8</v>
      </c>
      <c r="J5576" s="36">
        <v>1</v>
      </c>
      <c r="K5576" s="37">
        <v>4650000</v>
      </c>
      <c r="L5576" s="38" t="s">
        <v>12</v>
      </c>
      <c r="M5576" s="38" t="s">
        <v>13</v>
      </c>
    </row>
    <row r="5577" spans="1:13" s="39" customFormat="1" ht="12.75" x14ac:dyDescent="0.2">
      <c r="A5577" s="33" t="s">
        <v>4761</v>
      </c>
      <c r="B5577" s="33" t="s">
        <v>603</v>
      </c>
      <c r="C5577" s="34">
        <v>16</v>
      </c>
      <c r="D5577" s="33" t="s">
        <v>35</v>
      </c>
      <c r="E5577" s="33" t="s">
        <v>5748</v>
      </c>
      <c r="F5577" s="35">
        <v>90121500</v>
      </c>
      <c r="G5577" s="33" t="s">
        <v>15070</v>
      </c>
      <c r="H5577" s="33">
        <v>1</v>
      </c>
      <c r="I5577" s="33">
        <v>11</v>
      </c>
      <c r="J5577" s="36">
        <v>1</v>
      </c>
      <c r="K5577" s="37">
        <v>5441000</v>
      </c>
      <c r="L5577" s="38" t="s">
        <v>12</v>
      </c>
      <c r="M5577" s="38" t="s">
        <v>13</v>
      </c>
    </row>
    <row r="5578" spans="1:13" s="39" customFormat="1" ht="12.75" x14ac:dyDescent="0.2">
      <c r="A5578" s="33" t="s">
        <v>4761</v>
      </c>
      <c r="B5578" s="33" t="s">
        <v>603</v>
      </c>
      <c r="C5578" s="34">
        <v>10</v>
      </c>
      <c r="D5578" s="33" t="s">
        <v>35</v>
      </c>
      <c r="E5578" s="33" t="s">
        <v>5749</v>
      </c>
      <c r="F5578" s="35">
        <v>92111810</v>
      </c>
      <c r="G5578" s="33" t="s">
        <v>15070</v>
      </c>
      <c r="H5578" s="33">
        <v>1</v>
      </c>
      <c r="I5578" s="33">
        <v>11</v>
      </c>
      <c r="J5578" s="36">
        <v>1</v>
      </c>
      <c r="K5578" s="37">
        <v>548966</v>
      </c>
      <c r="L5578" s="38" t="s">
        <v>12</v>
      </c>
      <c r="M5578" s="38" t="s">
        <v>13</v>
      </c>
    </row>
    <row r="5579" spans="1:13" s="39" customFormat="1" ht="12.75" x14ac:dyDescent="0.2">
      <c r="A5579" s="33" t="s">
        <v>4761</v>
      </c>
      <c r="B5579" s="33" t="s">
        <v>603</v>
      </c>
      <c r="C5579" s="34">
        <v>10</v>
      </c>
      <c r="D5579" s="33" t="s">
        <v>35</v>
      </c>
      <c r="E5579" s="33" t="s">
        <v>5749</v>
      </c>
      <c r="F5579" s="35">
        <v>92111810</v>
      </c>
      <c r="G5579" s="33" t="s">
        <v>15070</v>
      </c>
      <c r="H5579" s="33">
        <v>3</v>
      </c>
      <c r="I5579" s="33">
        <v>9</v>
      </c>
      <c r="J5579" s="36">
        <v>1</v>
      </c>
      <c r="K5579" s="37">
        <v>1540012</v>
      </c>
      <c r="L5579" s="38" t="s">
        <v>12</v>
      </c>
      <c r="M5579" s="38" t="s">
        <v>13</v>
      </c>
    </row>
    <row r="5580" spans="1:13" s="39" customFormat="1" ht="12.75" x14ac:dyDescent="0.2">
      <c r="A5580" s="33" t="s">
        <v>4761</v>
      </c>
      <c r="B5580" s="33" t="s">
        <v>603</v>
      </c>
      <c r="C5580" s="34">
        <v>10</v>
      </c>
      <c r="D5580" s="33" t="s">
        <v>35</v>
      </c>
      <c r="E5580" s="33" t="s">
        <v>5749</v>
      </c>
      <c r="F5580" s="35">
        <v>92111810</v>
      </c>
      <c r="G5580" s="33" t="s">
        <v>15070</v>
      </c>
      <c r="H5580" s="33">
        <v>3</v>
      </c>
      <c r="I5580" s="33">
        <v>9</v>
      </c>
      <c r="J5580" s="36">
        <v>1</v>
      </c>
      <c r="K5580" s="37">
        <v>303690</v>
      </c>
      <c r="L5580" s="38" t="s">
        <v>12</v>
      </c>
      <c r="M5580" s="38" t="s">
        <v>13</v>
      </c>
    </row>
    <row r="5581" spans="1:13" s="39" customFormat="1" ht="12.75" x14ac:dyDescent="0.2">
      <c r="A5581" s="33" t="s">
        <v>4761</v>
      </c>
      <c r="B5581" s="33" t="s">
        <v>603</v>
      </c>
      <c r="C5581" s="34">
        <v>10</v>
      </c>
      <c r="D5581" s="33" t="s">
        <v>35</v>
      </c>
      <c r="E5581" s="33" t="s">
        <v>5750</v>
      </c>
      <c r="F5581" s="35">
        <v>90121500</v>
      </c>
      <c r="G5581" s="33" t="s">
        <v>15070</v>
      </c>
      <c r="H5581" s="33">
        <v>1</v>
      </c>
      <c r="I5581" s="33">
        <v>11</v>
      </c>
      <c r="J5581" s="36">
        <v>1</v>
      </c>
      <c r="K5581" s="37">
        <v>38154000</v>
      </c>
      <c r="L5581" s="38" t="s">
        <v>12</v>
      </c>
      <c r="M5581" s="38" t="s">
        <v>13</v>
      </c>
    </row>
    <row r="5582" spans="1:13" s="39" customFormat="1" ht="12.75" x14ac:dyDescent="0.2">
      <c r="A5582" s="33" t="s">
        <v>4761</v>
      </c>
      <c r="B5582" s="33" t="s">
        <v>603</v>
      </c>
      <c r="C5582" s="34">
        <v>16</v>
      </c>
      <c r="D5582" s="33" t="s">
        <v>35</v>
      </c>
      <c r="E5582" s="33" t="s">
        <v>5751</v>
      </c>
      <c r="F5582" s="35">
        <v>90121500</v>
      </c>
      <c r="G5582" s="33" t="s">
        <v>15070</v>
      </c>
      <c r="H5582" s="33">
        <v>1</v>
      </c>
      <c r="I5582" s="33">
        <v>11</v>
      </c>
      <c r="J5582" s="36">
        <v>1</v>
      </c>
      <c r="K5582" s="37">
        <v>1698000</v>
      </c>
      <c r="L5582" s="38" t="s">
        <v>12</v>
      </c>
      <c r="M5582" s="38" t="s">
        <v>13</v>
      </c>
    </row>
    <row r="5583" spans="1:13" s="39" customFormat="1" ht="12.75" x14ac:dyDescent="0.2">
      <c r="A5583" s="33" t="s">
        <v>4761</v>
      </c>
      <c r="B5583" s="33" t="s">
        <v>603</v>
      </c>
      <c r="C5583" s="34">
        <v>10</v>
      </c>
      <c r="D5583" s="33" t="s">
        <v>35</v>
      </c>
      <c r="E5583" s="33" t="s">
        <v>5752</v>
      </c>
      <c r="F5583" s="35">
        <v>90121500</v>
      </c>
      <c r="G5583" s="33" t="s">
        <v>15070</v>
      </c>
      <c r="H5583" s="33">
        <v>2</v>
      </c>
      <c r="I5583" s="33">
        <v>10</v>
      </c>
      <c r="J5583" s="36">
        <v>1</v>
      </c>
      <c r="K5583" s="37">
        <v>3383986.44</v>
      </c>
      <c r="L5583" s="38" t="s">
        <v>12</v>
      </c>
      <c r="M5583" s="38" t="s">
        <v>13</v>
      </c>
    </row>
    <row r="5584" spans="1:13" s="39" customFormat="1" ht="12.75" x14ac:dyDescent="0.2">
      <c r="A5584" s="33" t="s">
        <v>4761</v>
      </c>
      <c r="B5584" s="33" t="s">
        <v>603</v>
      </c>
      <c r="C5584" s="34">
        <v>10</v>
      </c>
      <c r="D5584" s="33" t="s">
        <v>35</v>
      </c>
      <c r="E5584" s="33" t="s">
        <v>5752</v>
      </c>
      <c r="F5584" s="35">
        <v>90121500</v>
      </c>
      <c r="G5584" s="33" t="s">
        <v>15070</v>
      </c>
      <c r="H5584" s="33">
        <v>2</v>
      </c>
      <c r="I5584" s="33">
        <v>10</v>
      </c>
      <c r="J5584" s="36">
        <v>1</v>
      </c>
      <c r="K5584" s="37">
        <v>7236013.5599999996</v>
      </c>
      <c r="L5584" s="38" t="s">
        <v>12</v>
      </c>
      <c r="M5584" s="38" t="s">
        <v>13</v>
      </c>
    </row>
    <row r="5585" spans="1:13" s="39" customFormat="1" ht="12.75" x14ac:dyDescent="0.2">
      <c r="A5585" s="33" t="s">
        <v>4761</v>
      </c>
      <c r="B5585" s="33" t="s">
        <v>603</v>
      </c>
      <c r="C5585" s="34">
        <v>10</v>
      </c>
      <c r="D5585" s="33" t="s">
        <v>35</v>
      </c>
      <c r="E5585" s="33" t="s">
        <v>14149</v>
      </c>
      <c r="F5585" s="35">
        <v>90121500</v>
      </c>
      <c r="G5585" s="33" t="s">
        <v>15070</v>
      </c>
      <c r="H5585" s="33">
        <v>3</v>
      </c>
      <c r="I5585" s="33">
        <v>9</v>
      </c>
      <c r="J5585" s="36">
        <v>1</v>
      </c>
      <c r="K5585" s="37">
        <v>28030000</v>
      </c>
      <c r="L5585" s="38" t="s">
        <v>12</v>
      </c>
      <c r="M5585" s="38" t="s">
        <v>13</v>
      </c>
    </row>
    <row r="5586" spans="1:13" s="39" customFormat="1" ht="12.75" x14ac:dyDescent="0.2">
      <c r="A5586" s="33" t="s">
        <v>4761</v>
      </c>
      <c r="B5586" s="33" t="s">
        <v>603</v>
      </c>
      <c r="C5586" s="34">
        <v>16</v>
      </c>
      <c r="D5586" s="33" t="s">
        <v>35</v>
      </c>
      <c r="E5586" s="33" t="s">
        <v>5753</v>
      </c>
      <c r="F5586" s="35">
        <v>90121500</v>
      </c>
      <c r="G5586" s="33" t="s">
        <v>15070</v>
      </c>
      <c r="H5586" s="33">
        <v>3</v>
      </c>
      <c r="I5586" s="33">
        <v>9</v>
      </c>
      <c r="J5586" s="36">
        <v>1</v>
      </c>
      <c r="K5586" s="37">
        <v>1389000</v>
      </c>
      <c r="L5586" s="38" t="s">
        <v>12</v>
      </c>
      <c r="M5586" s="38" t="s">
        <v>13</v>
      </c>
    </row>
    <row r="5587" spans="1:13" s="39" customFormat="1" ht="12.75" x14ac:dyDescent="0.2">
      <c r="A5587" s="33" t="s">
        <v>4761</v>
      </c>
      <c r="B5587" s="33" t="s">
        <v>603</v>
      </c>
      <c r="C5587" s="34">
        <v>10</v>
      </c>
      <c r="D5587" s="33" t="s">
        <v>35</v>
      </c>
      <c r="E5587" s="33" t="s">
        <v>5749</v>
      </c>
      <c r="F5587" s="35">
        <v>92111810</v>
      </c>
      <c r="G5587" s="33" t="s">
        <v>15070</v>
      </c>
      <c r="H5587" s="33">
        <v>3</v>
      </c>
      <c r="I5587" s="33">
        <v>9</v>
      </c>
      <c r="J5587" s="36">
        <v>1</v>
      </c>
      <c r="K5587" s="37">
        <v>1870071</v>
      </c>
      <c r="L5587" s="38" t="s">
        <v>12</v>
      </c>
      <c r="M5587" s="38" t="s">
        <v>13</v>
      </c>
    </row>
    <row r="5588" spans="1:13" s="39" customFormat="1" ht="12.75" x14ac:dyDescent="0.2">
      <c r="A5588" s="33" t="s">
        <v>4761</v>
      </c>
      <c r="B5588" s="33" t="s">
        <v>603</v>
      </c>
      <c r="C5588" s="34">
        <v>10</v>
      </c>
      <c r="D5588" s="33" t="s">
        <v>35</v>
      </c>
      <c r="E5588" s="33" t="s">
        <v>14150</v>
      </c>
      <c r="F5588" s="35">
        <v>90121500</v>
      </c>
      <c r="G5588" s="33" t="s">
        <v>15070</v>
      </c>
      <c r="H5588" s="33">
        <v>4</v>
      </c>
      <c r="I5588" s="33">
        <v>8</v>
      </c>
      <c r="J5588" s="36">
        <v>1</v>
      </c>
      <c r="K5588" s="37">
        <v>30690401.93</v>
      </c>
      <c r="L5588" s="38" t="s">
        <v>12</v>
      </c>
      <c r="M5588" s="38" t="s">
        <v>13</v>
      </c>
    </row>
    <row r="5589" spans="1:13" s="39" customFormat="1" ht="12.75" x14ac:dyDescent="0.2">
      <c r="A5589" s="33" t="s">
        <v>4761</v>
      </c>
      <c r="B5589" s="33" t="s">
        <v>603</v>
      </c>
      <c r="C5589" s="34">
        <v>10</v>
      </c>
      <c r="D5589" s="33" t="s">
        <v>35</v>
      </c>
      <c r="E5589" s="33" t="s">
        <v>14151</v>
      </c>
      <c r="F5589" s="35">
        <v>90121500</v>
      </c>
      <c r="G5589" s="33" t="s">
        <v>15070</v>
      </c>
      <c r="H5589" s="33">
        <v>5</v>
      </c>
      <c r="I5589" s="33">
        <v>7</v>
      </c>
      <c r="J5589" s="36">
        <v>1</v>
      </c>
      <c r="K5589" s="37">
        <v>49435826.649999999</v>
      </c>
      <c r="L5589" s="38" t="s">
        <v>12</v>
      </c>
      <c r="M5589" s="38" t="s">
        <v>13</v>
      </c>
    </row>
    <row r="5590" spans="1:13" s="39" customFormat="1" ht="12.75" x14ac:dyDescent="0.2">
      <c r="A5590" s="33" t="s">
        <v>4761</v>
      </c>
      <c r="B5590" s="33" t="s">
        <v>603</v>
      </c>
      <c r="C5590" s="34">
        <v>16</v>
      </c>
      <c r="D5590" s="33" t="s">
        <v>35</v>
      </c>
      <c r="E5590" s="33" t="s">
        <v>5754</v>
      </c>
      <c r="F5590" s="35">
        <v>90121500</v>
      </c>
      <c r="G5590" s="33" t="s">
        <v>15070</v>
      </c>
      <c r="H5590" s="33">
        <v>5</v>
      </c>
      <c r="I5590" s="33">
        <v>7</v>
      </c>
      <c r="J5590" s="36">
        <v>1</v>
      </c>
      <c r="K5590" s="37">
        <v>1410000</v>
      </c>
      <c r="L5590" s="38" t="s">
        <v>12</v>
      </c>
      <c r="M5590" s="38" t="s">
        <v>13</v>
      </c>
    </row>
    <row r="5591" spans="1:13" s="39" customFormat="1" ht="12.75" x14ac:dyDescent="0.2">
      <c r="A5591" s="33" t="s">
        <v>4761</v>
      </c>
      <c r="B5591" s="33" t="s">
        <v>603</v>
      </c>
      <c r="C5591" s="34">
        <v>10</v>
      </c>
      <c r="D5591" s="33" t="s">
        <v>35</v>
      </c>
      <c r="E5591" s="33" t="s">
        <v>5749</v>
      </c>
      <c r="F5591" s="35">
        <v>92111810</v>
      </c>
      <c r="G5591" s="33" t="s">
        <v>15070</v>
      </c>
      <c r="H5591" s="33">
        <v>6</v>
      </c>
      <c r="I5591" s="33">
        <v>6</v>
      </c>
      <c r="J5591" s="36">
        <v>1</v>
      </c>
      <c r="K5591" s="37">
        <v>343028</v>
      </c>
      <c r="L5591" s="38" t="s">
        <v>12</v>
      </c>
      <c r="M5591" s="38" t="s">
        <v>13</v>
      </c>
    </row>
    <row r="5592" spans="1:13" s="39" customFormat="1" ht="12.75" x14ac:dyDescent="0.2">
      <c r="A5592" s="33" t="s">
        <v>4761</v>
      </c>
      <c r="B5592" s="33" t="s">
        <v>603</v>
      </c>
      <c r="C5592" s="34">
        <v>10</v>
      </c>
      <c r="D5592" s="33" t="s">
        <v>35</v>
      </c>
      <c r="E5592" s="33" t="s">
        <v>14152</v>
      </c>
      <c r="F5592" s="35">
        <v>90121500</v>
      </c>
      <c r="G5592" s="33" t="s">
        <v>15070</v>
      </c>
      <c r="H5592" s="33">
        <v>6</v>
      </c>
      <c r="I5592" s="33">
        <v>6</v>
      </c>
      <c r="J5592" s="36">
        <v>1</v>
      </c>
      <c r="K5592" s="37">
        <v>2357771.42</v>
      </c>
      <c r="L5592" s="38" t="s">
        <v>12</v>
      </c>
      <c r="M5592" s="38" t="s">
        <v>13</v>
      </c>
    </row>
    <row r="5593" spans="1:13" s="39" customFormat="1" ht="12.75" x14ac:dyDescent="0.2">
      <c r="A5593" s="33" t="s">
        <v>4761</v>
      </c>
      <c r="B5593" s="33" t="s">
        <v>603</v>
      </c>
      <c r="C5593" s="34">
        <v>10</v>
      </c>
      <c r="D5593" s="33" t="s">
        <v>35</v>
      </c>
      <c r="E5593" s="33" t="s">
        <v>14153</v>
      </c>
      <c r="F5593" s="35">
        <v>90121500</v>
      </c>
      <c r="G5593" s="33" t="s">
        <v>15070</v>
      </c>
      <c r="H5593" s="33">
        <v>6</v>
      </c>
      <c r="I5593" s="33">
        <v>6</v>
      </c>
      <c r="J5593" s="36">
        <v>1</v>
      </c>
      <c r="K5593" s="37">
        <v>32562233.640000001</v>
      </c>
      <c r="L5593" s="38" t="s">
        <v>12</v>
      </c>
      <c r="M5593" s="38" t="s">
        <v>13</v>
      </c>
    </row>
    <row r="5594" spans="1:13" s="39" customFormat="1" ht="12.75" x14ac:dyDescent="0.2">
      <c r="A5594" s="33" t="s">
        <v>4761</v>
      </c>
      <c r="B5594" s="33" t="s">
        <v>603</v>
      </c>
      <c r="C5594" s="34">
        <v>16</v>
      </c>
      <c r="D5594" s="33" t="s">
        <v>35</v>
      </c>
      <c r="E5594" s="33" t="s">
        <v>5754</v>
      </c>
      <c r="F5594" s="35">
        <v>90121500</v>
      </c>
      <c r="G5594" s="33" t="s">
        <v>15070</v>
      </c>
      <c r="H5594" s="33">
        <v>6</v>
      </c>
      <c r="I5594" s="33">
        <v>6</v>
      </c>
      <c r="J5594" s="36">
        <v>1</v>
      </c>
      <c r="K5594" s="37">
        <v>1842000</v>
      </c>
      <c r="L5594" s="38" t="s">
        <v>12</v>
      </c>
      <c r="M5594" s="38" t="s">
        <v>13</v>
      </c>
    </row>
    <row r="5595" spans="1:13" s="39" customFormat="1" ht="12.75" x14ac:dyDescent="0.2">
      <c r="A5595" s="33" t="s">
        <v>4761</v>
      </c>
      <c r="B5595" s="33" t="s">
        <v>603</v>
      </c>
      <c r="C5595" s="34">
        <v>10</v>
      </c>
      <c r="D5595" s="33" t="s">
        <v>35</v>
      </c>
      <c r="E5595" s="33" t="s">
        <v>5749</v>
      </c>
      <c r="F5595" s="35">
        <v>92111810</v>
      </c>
      <c r="G5595" s="33" t="s">
        <v>15070</v>
      </c>
      <c r="H5595" s="33">
        <v>6</v>
      </c>
      <c r="I5595" s="33">
        <v>6</v>
      </c>
      <c r="J5595" s="36">
        <v>1</v>
      </c>
      <c r="K5595" s="37">
        <v>99007</v>
      </c>
      <c r="L5595" s="38" t="s">
        <v>12</v>
      </c>
      <c r="M5595" s="38" t="s">
        <v>13</v>
      </c>
    </row>
    <row r="5596" spans="1:13" s="39" customFormat="1" ht="12.75" x14ac:dyDescent="0.2">
      <c r="A5596" s="33" t="s">
        <v>4761</v>
      </c>
      <c r="B5596" s="33" t="s">
        <v>604</v>
      </c>
      <c r="C5596" s="34">
        <v>10</v>
      </c>
      <c r="D5596" s="33" t="s">
        <v>102</v>
      </c>
      <c r="E5596" s="33" t="s">
        <v>5755</v>
      </c>
      <c r="F5596" s="35">
        <v>10111305</v>
      </c>
      <c r="G5596" s="33" t="s">
        <v>15071</v>
      </c>
      <c r="H5596" s="33">
        <v>3</v>
      </c>
      <c r="I5596" s="33">
        <v>3</v>
      </c>
      <c r="J5596" s="36">
        <v>65</v>
      </c>
      <c r="K5596" s="37">
        <v>3029000</v>
      </c>
      <c r="L5596" s="38" t="s">
        <v>15</v>
      </c>
      <c r="M5596" s="38" t="s">
        <v>13</v>
      </c>
    </row>
    <row r="5597" spans="1:13" s="39" customFormat="1" ht="12.75" x14ac:dyDescent="0.2">
      <c r="A5597" s="33" t="s">
        <v>4761</v>
      </c>
      <c r="B5597" s="33" t="s">
        <v>604</v>
      </c>
      <c r="C5597" s="34">
        <v>10</v>
      </c>
      <c r="D5597" s="33" t="s">
        <v>102</v>
      </c>
      <c r="E5597" s="33" t="s">
        <v>5756</v>
      </c>
      <c r="F5597" s="35">
        <v>10111302</v>
      </c>
      <c r="G5597" s="33" t="s">
        <v>15071</v>
      </c>
      <c r="H5597" s="33">
        <v>3</v>
      </c>
      <c r="I5597" s="33">
        <v>3</v>
      </c>
      <c r="J5597" s="36">
        <v>27</v>
      </c>
      <c r="K5597" s="37">
        <v>216000</v>
      </c>
      <c r="L5597" s="38" t="s">
        <v>15</v>
      </c>
      <c r="M5597" s="38" t="s">
        <v>13</v>
      </c>
    </row>
    <row r="5598" spans="1:13" s="39" customFormat="1" ht="12.75" x14ac:dyDescent="0.2">
      <c r="A5598" s="33" t="s">
        <v>4761</v>
      </c>
      <c r="B5598" s="33" t="s">
        <v>604</v>
      </c>
      <c r="C5598" s="34">
        <v>10</v>
      </c>
      <c r="D5598" s="33" t="s">
        <v>102</v>
      </c>
      <c r="E5598" s="33" t="s">
        <v>5757</v>
      </c>
      <c r="F5598" s="35">
        <v>10111302</v>
      </c>
      <c r="G5598" s="33" t="s">
        <v>15071</v>
      </c>
      <c r="H5598" s="33">
        <v>3</v>
      </c>
      <c r="I5598" s="33">
        <v>3</v>
      </c>
      <c r="J5598" s="36">
        <v>23</v>
      </c>
      <c r="K5598" s="37">
        <v>356500</v>
      </c>
      <c r="L5598" s="38" t="s">
        <v>15</v>
      </c>
      <c r="M5598" s="38" t="s">
        <v>13</v>
      </c>
    </row>
    <row r="5599" spans="1:13" s="39" customFormat="1" ht="12.75" x14ac:dyDescent="0.2">
      <c r="A5599" s="33" t="s">
        <v>4761</v>
      </c>
      <c r="B5599" s="33" t="s">
        <v>604</v>
      </c>
      <c r="C5599" s="34">
        <v>10</v>
      </c>
      <c r="D5599" s="33" t="s">
        <v>102</v>
      </c>
      <c r="E5599" s="33" t="s">
        <v>5758</v>
      </c>
      <c r="F5599" s="35">
        <v>10111302</v>
      </c>
      <c r="G5599" s="33" t="s">
        <v>15071</v>
      </c>
      <c r="H5599" s="33">
        <v>3</v>
      </c>
      <c r="I5599" s="33">
        <v>3</v>
      </c>
      <c r="J5599" s="36">
        <v>15</v>
      </c>
      <c r="K5599" s="37">
        <v>933000</v>
      </c>
      <c r="L5599" s="38" t="s">
        <v>2367</v>
      </c>
      <c r="M5599" s="38" t="s">
        <v>13</v>
      </c>
    </row>
    <row r="5600" spans="1:13" s="39" customFormat="1" ht="12.75" x14ac:dyDescent="0.2">
      <c r="A5600" s="33" t="s">
        <v>4761</v>
      </c>
      <c r="B5600" s="33" t="s">
        <v>604</v>
      </c>
      <c r="C5600" s="34">
        <v>10</v>
      </c>
      <c r="D5600" s="33" t="s">
        <v>102</v>
      </c>
      <c r="E5600" s="33" t="s">
        <v>5759</v>
      </c>
      <c r="F5600" s="35">
        <v>10111302</v>
      </c>
      <c r="G5600" s="33" t="s">
        <v>15071</v>
      </c>
      <c r="H5600" s="33">
        <v>3</v>
      </c>
      <c r="I5600" s="33">
        <v>3</v>
      </c>
      <c r="J5600" s="36">
        <v>6</v>
      </c>
      <c r="K5600" s="37">
        <v>130200</v>
      </c>
      <c r="L5600" s="38" t="s">
        <v>15</v>
      </c>
      <c r="M5600" s="38" t="s">
        <v>13</v>
      </c>
    </row>
    <row r="5601" spans="1:13" s="39" customFormat="1" ht="12.75" x14ac:dyDescent="0.2">
      <c r="A5601" s="33" t="s">
        <v>4761</v>
      </c>
      <c r="B5601" s="33" t="s">
        <v>604</v>
      </c>
      <c r="C5601" s="34">
        <v>10</v>
      </c>
      <c r="D5601" s="33" t="s">
        <v>102</v>
      </c>
      <c r="E5601" s="33" t="s">
        <v>5760</v>
      </c>
      <c r="F5601" s="35">
        <v>10111302</v>
      </c>
      <c r="G5601" s="33" t="s">
        <v>15071</v>
      </c>
      <c r="H5601" s="33">
        <v>3</v>
      </c>
      <c r="I5601" s="33">
        <v>3</v>
      </c>
      <c r="J5601" s="36">
        <v>6</v>
      </c>
      <c r="K5601" s="37">
        <v>606000</v>
      </c>
      <c r="L5601" s="38" t="s">
        <v>3313</v>
      </c>
      <c r="M5601" s="38" t="s">
        <v>13</v>
      </c>
    </row>
    <row r="5602" spans="1:13" s="39" customFormat="1" ht="12.75" x14ac:dyDescent="0.2">
      <c r="A5602" s="33" t="s">
        <v>4761</v>
      </c>
      <c r="B5602" s="33" t="s">
        <v>604</v>
      </c>
      <c r="C5602" s="34">
        <v>10</v>
      </c>
      <c r="D5602" s="33" t="s">
        <v>102</v>
      </c>
      <c r="E5602" s="33" t="s">
        <v>5761</v>
      </c>
      <c r="F5602" s="35">
        <v>10111305</v>
      </c>
      <c r="G5602" s="33" t="s">
        <v>15071</v>
      </c>
      <c r="H5602" s="33">
        <v>3</v>
      </c>
      <c r="I5602" s="33">
        <v>3</v>
      </c>
      <c r="J5602" s="36">
        <v>22</v>
      </c>
      <c r="K5602" s="37">
        <v>477400</v>
      </c>
      <c r="L5602" s="38" t="s">
        <v>15</v>
      </c>
      <c r="M5602" s="38" t="s">
        <v>13</v>
      </c>
    </row>
    <row r="5603" spans="1:13" s="39" customFormat="1" ht="12.75" x14ac:dyDescent="0.2">
      <c r="A5603" s="33" t="s">
        <v>4761</v>
      </c>
      <c r="B5603" s="33" t="s">
        <v>604</v>
      </c>
      <c r="C5603" s="34">
        <v>10</v>
      </c>
      <c r="D5603" s="33" t="s">
        <v>102</v>
      </c>
      <c r="E5603" s="33" t="s">
        <v>5762</v>
      </c>
      <c r="F5603" s="35">
        <v>10111305</v>
      </c>
      <c r="G5603" s="33" t="s">
        <v>15071</v>
      </c>
      <c r="H5603" s="33">
        <v>3</v>
      </c>
      <c r="I5603" s="33">
        <v>3</v>
      </c>
      <c r="J5603" s="36">
        <v>30</v>
      </c>
      <c r="K5603" s="37">
        <v>417000</v>
      </c>
      <c r="L5603" s="38" t="s">
        <v>15</v>
      </c>
      <c r="M5603" s="38" t="s">
        <v>13</v>
      </c>
    </row>
    <row r="5604" spans="1:13" s="39" customFormat="1" ht="12.75" x14ac:dyDescent="0.2">
      <c r="A5604" s="33" t="s">
        <v>4761</v>
      </c>
      <c r="B5604" s="33" t="s">
        <v>604</v>
      </c>
      <c r="C5604" s="34">
        <v>10</v>
      </c>
      <c r="D5604" s="33" t="s">
        <v>102</v>
      </c>
      <c r="E5604" s="33" t="s">
        <v>5763</v>
      </c>
      <c r="F5604" s="35">
        <v>10111305</v>
      </c>
      <c r="G5604" s="33" t="s">
        <v>15071</v>
      </c>
      <c r="H5604" s="33">
        <v>3</v>
      </c>
      <c r="I5604" s="33">
        <v>3</v>
      </c>
      <c r="J5604" s="36">
        <v>50</v>
      </c>
      <c r="K5604" s="37">
        <v>1165000</v>
      </c>
      <c r="L5604" s="38" t="s">
        <v>15</v>
      </c>
      <c r="M5604" s="38" t="s">
        <v>13</v>
      </c>
    </row>
    <row r="5605" spans="1:13" s="39" customFormat="1" ht="12.75" x14ac:dyDescent="0.2">
      <c r="A5605" s="33" t="s">
        <v>4761</v>
      </c>
      <c r="B5605" s="33" t="s">
        <v>604</v>
      </c>
      <c r="C5605" s="34">
        <v>10</v>
      </c>
      <c r="D5605" s="33" t="s">
        <v>102</v>
      </c>
      <c r="E5605" s="33" t="s">
        <v>5764</v>
      </c>
      <c r="F5605" s="35">
        <v>10111305</v>
      </c>
      <c r="G5605" s="33" t="s">
        <v>15071</v>
      </c>
      <c r="H5605" s="33">
        <v>3</v>
      </c>
      <c r="I5605" s="33">
        <v>3</v>
      </c>
      <c r="J5605" s="36">
        <v>20</v>
      </c>
      <c r="K5605" s="37">
        <v>698000</v>
      </c>
      <c r="L5605" s="38" t="s">
        <v>15</v>
      </c>
      <c r="M5605" s="38" t="s">
        <v>13</v>
      </c>
    </row>
    <row r="5606" spans="1:13" s="39" customFormat="1" ht="12.75" x14ac:dyDescent="0.2">
      <c r="A5606" s="33" t="s">
        <v>4761</v>
      </c>
      <c r="B5606" s="33" t="s">
        <v>604</v>
      </c>
      <c r="C5606" s="34">
        <v>10</v>
      </c>
      <c r="D5606" s="33" t="s">
        <v>102</v>
      </c>
      <c r="E5606" s="33" t="s">
        <v>5765</v>
      </c>
      <c r="F5606" s="35">
        <v>10111305</v>
      </c>
      <c r="G5606" s="33" t="s">
        <v>15071</v>
      </c>
      <c r="H5606" s="33">
        <v>3</v>
      </c>
      <c r="I5606" s="33">
        <v>3</v>
      </c>
      <c r="J5606" s="36">
        <v>30</v>
      </c>
      <c r="K5606" s="37">
        <v>1980000</v>
      </c>
      <c r="L5606" s="38" t="s">
        <v>15</v>
      </c>
      <c r="M5606" s="38" t="s">
        <v>13</v>
      </c>
    </row>
    <row r="5607" spans="1:13" s="39" customFormat="1" ht="12.75" x14ac:dyDescent="0.2">
      <c r="A5607" s="33" t="s">
        <v>4761</v>
      </c>
      <c r="B5607" s="33" t="s">
        <v>604</v>
      </c>
      <c r="C5607" s="34">
        <v>10</v>
      </c>
      <c r="D5607" s="33" t="s">
        <v>102</v>
      </c>
      <c r="E5607" s="33" t="s">
        <v>5766</v>
      </c>
      <c r="F5607" s="35">
        <v>10111305</v>
      </c>
      <c r="G5607" s="33" t="s">
        <v>15071</v>
      </c>
      <c r="H5607" s="33">
        <v>3</v>
      </c>
      <c r="I5607" s="33">
        <v>3</v>
      </c>
      <c r="J5607" s="36">
        <v>30</v>
      </c>
      <c r="K5607" s="37">
        <v>930000</v>
      </c>
      <c r="L5607" s="38" t="s">
        <v>15</v>
      </c>
      <c r="M5607" s="38" t="s">
        <v>13</v>
      </c>
    </row>
    <row r="5608" spans="1:13" s="39" customFormat="1" ht="12.75" x14ac:dyDescent="0.2">
      <c r="A5608" s="33" t="s">
        <v>4761</v>
      </c>
      <c r="B5608" s="33" t="s">
        <v>604</v>
      </c>
      <c r="C5608" s="34">
        <v>10</v>
      </c>
      <c r="D5608" s="33" t="s">
        <v>102</v>
      </c>
      <c r="E5608" s="33" t="s">
        <v>5767</v>
      </c>
      <c r="F5608" s="35">
        <v>10111305</v>
      </c>
      <c r="G5608" s="33" t="s">
        <v>15071</v>
      </c>
      <c r="H5608" s="33">
        <v>3</v>
      </c>
      <c r="I5608" s="33">
        <v>3</v>
      </c>
      <c r="J5608" s="36">
        <v>30</v>
      </c>
      <c r="K5608" s="37">
        <v>930000</v>
      </c>
      <c r="L5608" s="38" t="s">
        <v>15</v>
      </c>
      <c r="M5608" s="38" t="s">
        <v>13</v>
      </c>
    </row>
    <row r="5609" spans="1:13" s="39" customFormat="1" ht="12.75" x14ac:dyDescent="0.2">
      <c r="A5609" s="33" t="s">
        <v>4761</v>
      </c>
      <c r="B5609" s="33" t="s">
        <v>604</v>
      </c>
      <c r="C5609" s="34">
        <v>10</v>
      </c>
      <c r="D5609" s="33" t="s">
        <v>102</v>
      </c>
      <c r="E5609" s="33" t="s">
        <v>5768</v>
      </c>
      <c r="F5609" s="35">
        <v>10111305</v>
      </c>
      <c r="G5609" s="33" t="s">
        <v>15071</v>
      </c>
      <c r="H5609" s="33">
        <v>3</v>
      </c>
      <c r="I5609" s="33">
        <v>3</v>
      </c>
      <c r="J5609" s="36">
        <v>36</v>
      </c>
      <c r="K5609" s="37">
        <v>1321200</v>
      </c>
      <c r="L5609" s="38" t="s">
        <v>15</v>
      </c>
      <c r="M5609" s="38" t="s">
        <v>13</v>
      </c>
    </row>
    <row r="5610" spans="1:13" s="39" customFormat="1" ht="12.75" x14ac:dyDescent="0.2">
      <c r="A5610" s="33" t="s">
        <v>4761</v>
      </c>
      <c r="B5610" s="33" t="s">
        <v>604</v>
      </c>
      <c r="C5610" s="34">
        <v>10</v>
      </c>
      <c r="D5610" s="33" t="s">
        <v>102</v>
      </c>
      <c r="E5610" s="33" t="s">
        <v>5769</v>
      </c>
      <c r="F5610" s="35">
        <v>10191509</v>
      </c>
      <c r="G5610" s="33" t="s">
        <v>15071</v>
      </c>
      <c r="H5610" s="33">
        <v>3</v>
      </c>
      <c r="I5610" s="33">
        <v>3</v>
      </c>
      <c r="J5610" s="36">
        <v>10</v>
      </c>
      <c r="K5610" s="37">
        <v>1600000</v>
      </c>
      <c r="L5610" s="38" t="s">
        <v>15</v>
      </c>
      <c r="M5610" s="38" t="s">
        <v>13</v>
      </c>
    </row>
    <row r="5611" spans="1:13" s="39" customFormat="1" ht="12.75" x14ac:dyDescent="0.2">
      <c r="A5611" s="33" t="s">
        <v>4761</v>
      </c>
      <c r="B5611" s="33" t="s">
        <v>604</v>
      </c>
      <c r="C5611" s="34">
        <v>10</v>
      </c>
      <c r="D5611" s="33" t="s">
        <v>102</v>
      </c>
      <c r="E5611" s="33" t="s">
        <v>5770</v>
      </c>
      <c r="F5611" s="35">
        <v>10111305</v>
      </c>
      <c r="G5611" s="33" t="s">
        <v>15071</v>
      </c>
      <c r="H5611" s="33">
        <v>3</v>
      </c>
      <c r="I5611" s="33">
        <v>3</v>
      </c>
      <c r="J5611" s="36">
        <v>10</v>
      </c>
      <c r="K5611" s="37">
        <v>250000</v>
      </c>
      <c r="L5611" s="38" t="s">
        <v>15</v>
      </c>
      <c r="M5611" s="38" t="s">
        <v>13</v>
      </c>
    </row>
    <row r="5612" spans="1:13" s="39" customFormat="1" ht="12.75" x14ac:dyDescent="0.2">
      <c r="A5612" s="33" t="s">
        <v>4761</v>
      </c>
      <c r="B5612" s="33" t="s">
        <v>604</v>
      </c>
      <c r="C5612" s="34">
        <v>10</v>
      </c>
      <c r="D5612" s="33" t="s">
        <v>102</v>
      </c>
      <c r="E5612" s="33" t="s">
        <v>5771</v>
      </c>
      <c r="F5612" s="35">
        <v>10111305</v>
      </c>
      <c r="G5612" s="33" t="s">
        <v>15071</v>
      </c>
      <c r="H5612" s="33">
        <v>3</v>
      </c>
      <c r="I5612" s="33">
        <v>3</v>
      </c>
      <c r="J5612" s="36">
        <v>8</v>
      </c>
      <c r="K5612" s="37">
        <v>74400</v>
      </c>
      <c r="L5612" s="38" t="s">
        <v>15</v>
      </c>
      <c r="M5612" s="38" t="s">
        <v>13</v>
      </c>
    </row>
    <row r="5613" spans="1:13" s="39" customFormat="1" ht="12.75" x14ac:dyDescent="0.2">
      <c r="A5613" s="33" t="s">
        <v>4761</v>
      </c>
      <c r="B5613" s="33" t="s">
        <v>604</v>
      </c>
      <c r="C5613" s="34">
        <v>10</v>
      </c>
      <c r="D5613" s="33" t="s">
        <v>102</v>
      </c>
      <c r="E5613" s="33" t="s">
        <v>5772</v>
      </c>
      <c r="F5613" s="35">
        <v>10111305</v>
      </c>
      <c r="G5613" s="33" t="s">
        <v>15071</v>
      </c>
      <c r="H5613" s="33">
        <v>3</v>
      </c>
      <c r="I5613" s="33">
        <v>3</v>
      </c>
      <c r="J5613" s="36">
        <v>8</v>
      </c>
      <c r="K5613" s="37">
        <v>279200</v>
      </c>
      <c r="L5613" s="38" t="s">
        <v>15</v>
      </c>
      <c r="M5613" s="38" t="s">
        <v>13</v>
      </c>
    </row>
    <row r="5614" spans="1:13" s="39" customFormat="1" ht="12.75" x14ac:dyDescent="0.2">
      <c r="A5614" s="33" t="s">
        <v>4761</v>
      </c>
      <c r="B5614" s="33" t="s">
        <v>604</v>
      </c>
      <c r="C5614" s="34">
        <v>10</v>
      </c>
      <c r="D5614" s="33" t="s">
        <v>102</v>
      </c>
      <c r="E5614" s="33" t="s">
        <v>5773</v>
      </c>
      <c r="F5614" s="35">
        <v>10111305</v>
      </c>
      <c r="G5614" s="33" t="s">
        <v>15071</v>
      </c>
      <c r="H5614" s="33">
        <v>3</v>
      </c>
      <c r="I5614" s="33">
        <v>3</v>
      </c>
      <c r="J5614" s="36">
        <v>8</v>
      </c>
      <c r="K5614" s="37">
        <v>124000</v>
      </c>
      <c r="L5614" s="38" t="s">
        <v>15</v>
      </c>
      <c r="M5614" s="38" t="s">
        <v>13</v>
      </c>
    </row>
    <row r="5615" spans="1:13" s="39" customFormat="1" ht="12.75" x14ac:dyDescent="0.2">
      <c r="A5615" s="33" t="s">
        <v>4761</v>
      </c>
      <c r="B5615" s="33" t="s">
        <v>604</v>
      </c>
      <c r="C5615" s="34">
        <v>10</v>
      </c>
      <c r="D5615" s="33" t="s">
        <v>102</v>
      </c>
      <c r="E5615" s="33" t="s">
        <v>5774</v>
      </c>
      <c r="F5615" s="35">
        <v>10111305</v>
      </c>
      <c r="G5615" s="33" t="s">
        <v>15071</v>
      </c>
      <c r="H5615" s="33">
        <v>3</v>
      </c>
      <c r="I5615" s="33">
        <v>3</v>
      </c>
      <c r="J5615" s="36">
        <v>6</v>
      </c>
      <c r="K5615" s="37">
        <v>102000</v>
      </c>
      <c r="L5615" s="38" t="s">
        <v>15</v>
      </c>
      <c r="M5615" s="38" t="s">
        <v>13</v>
      </c>
    </row>
    <row r="5616" spans="1:13" s="39" customFormat="1" ht="12.75" x14ac:dyDescent="0.2">
      <c r="A5616" s="33" t="s">
        <v>4761</v>
      </c>
      <c r="B5616" s="33" t="s">
        <v>604</v>
      </c>
      <c r="C5616" s="34">
        <v>10</v>
      </c>
      <c r="D5616" s="33" t="s">
        <v>102</v>
      </c>
      <c r="E5616" s="33" t="s">
        <v>5775</v>
      </c>
      <c r="F5616" s="35">
        <v>10111305</v>
      </c>
      <c r="G5616" s="33" t="s">
        <v>15071</v>
      </c>
      <c r="H5616" s="33">
        <v>3</v>
      </c>
      <c r="I5616" s="33">
        <v>3</v>
      </c>
      <c r="J5616" s="36">
        <v>54</v>
      </c>
      <c r="K5616" s="37">
        <v>1026000</v>
      </c>
      <c r="L5616" s="38" t="s">
        <v>15</v>
      </c>
      <c r="M5616" s="38" t="s">
        <v>13</v>
      </c>
    </row>
    <row r="5617" spans="1:13" s="39" customFormat="1" ht="12.75" x14ac:dyDescent="0.2">
      <c r="A5617" s="33" t="s">
        <v>4761</v>
      </c>
      <c r="B5617" s="33" t="s">
        <v>604</v>
      </c>
      <c r="C5617" s="34">
        <v>10</v>
      </c>
      <c r="D5617" s="33" t="s">
        <v>102</v>
      </c>
      <c r="E5617" s="33" t="s">
        <v>5776</v>
      </c>
      <c r="F5617" s="35">
        <v>42281603</v>
      </c>
      <c r="G5617" s="33" t="s">
        <v>15071</v>
      </c>
      <c r="H5617" s="33">
        <v>3</v>
      </c>
      <c r="I5617" s="33">
        <v>3</v>
      </c>
      <c r="J5617" s="36">
        <v>4</v>
      </c>
      <c r="K5617" s="37">
        <v>99200</v>
      </c>
      <c r="L5617" s="38" t="s">
        <v>2367</v>
      </c>
      <c r="M5617" s="38" t="s">
        <v>13</v>
      </c>
    </row>
    <row r="5618" spans="1:13" s="39" customFormat="1" ht="12.75" x14ac:dyDescent="0.2">
      <c r="A5618" s="33" t="s">
        <v>4761</v>
      </c>
      <c r="B5618" s="33" t="s">
        <v>604</v>
      </c>
      <c r="C5618" s="34">
        <v>10</v>
      </c>
      <c r="D5618" s="33" t="s">
        <v>102</v>
      </c>
      <c r="E5618" s="33" t="s">
        <v>5777</v>
      </c>
      <c r="F5618" s="35">
        <v>51102722</v>
      </c>
      <c r="G5618" s="33" t="s">
        <v>15071</v>
      </c>
      <c r="H5618" s="33">
        <v>3</v>
      </c>
      <c r="I5618" s="33">
        <v>3</v>
      </c>
      <c r="J5618" s="36">
        <v>6</v>
      </c>
      <c r="K5618" s="37">
        <v>606000</v>
      </c>
      <c r="L5618" s="38" t="s">
        <v>15</v>
      </c>
      <c r="M5618" s="38" t="s">
        <v>13</v>
      </c>
    </row>
    <row r="5619" spans="1:13" s="39" customFormat="1" ht="12.75" x14ac:dyDescent="0.2">
      <c r="A5619" s="33" t="s">
        <v>4761</v>
      </c>
      <c r="B5619" s="33" t="s">
        <v>604</v>
      </c>
      <c r="C5619" s="34">
        <v>10</v>
      </c>
      <c r="D5619" s="33" t="s">
        <v>102</v>
      </c>
      <c r="E5619" s="33" t="s">
        <v>5778</v>
      </c>
      <c r="F5619" s="35">
        <v>42281603</v>
      </c>
      <c r="G5619" s="33" t="s">
        <v>15071</v>
      </c>
      <c r="H5619" s="33">
        <v>3</v>
      </c>
      <c r="I5619" s="33">
        <v>3</v>
      </c>
      <c r="J5619" s="36">
        <v>6</v>
      </c>
      <c r="K5619" s="37">
        <v>116400</v>
      </c>
      <c r="L5619" s="38" t="s">
        <v>15</v>
      </c>
      <c r="M5619" s="38" t="s">
        <v>13</v>
      </c>
    </row>
    <row r="5620" spans="1:13" s="39" customFormat="1" ht="12.75" x14ac:dyDescent="0.2">
      <c r="A5620" s="33" t="s">
        <v>4761</v>
      </c>
      <c r="B5620" s="33" t="s">
        <v>604</v>
      </c>
      <c r="C5620" s="34">
        <v>10</v>
      </c>
      <c r="D5620" s="33" t="s">
        <v>102</v>
      </c>
      <c r="E5620" s="33" t="s">
        <v>5779</v>
      </c>
      <c r="F5620" s="35">
        <v>42281604</v>
      </c>
      <c r="G5620" s="33" t="s">
        <v>15071</v>
      </c>
      <c r="H5620" s="33">
        <v>3</v>
      </c>
      <c r="I5620" s="33">
        <v>3</v>
      </c>
      <c r="J5620" s="36">
        <v>4</v>
      </c>
      <c r="K5620" s="37">
        <v>99200</v>
      </c>
      <c r="L5620" s="38" t="s">
        <v>2367</v>
      </c>
      <c r="M5620" s="38" t="s">
        <v>13</v>
      </c>
    </row>
    <row r="5621" spans="1:13" s="39" customFormat="1" ht="12.75" x14ac:dyDescent="0.2">
      <c r="A5621" s="33" t="s">
        <v>4761</v>
      </c>
      <c r="B5621" s="33" t="s">
        <v>604</v>
      </c>
      <c r="C5621" s="34">
        <v>10</v>
      </c>
      <c r="D5621" s="33" t="s">
        <v>102</v>
      </c>
      <c r="E5621" s="33" t="s">
        <v>5780</v>
      </c>
      <c r="F5621" s="35">
        <v>42121606</v>
      </c>
      <c r="G5621" s="33" t="s">
        <v>15071</v>
      </c>
      <c r="H5621" s="33">
        <v>3</v>
      </c>
      <c r="I5621" s="33">
        <v>3</v>
      </c>
      <c r="J5621" s="36">
        <v>3</v>
      </c>
      <c r="K5621" s="37">
        <v>303000</v>
      </c>
      <c r="L5621" s="38" t="s">
        <v>2367</v>
      </c>
      <c r="M5621" s="38" t="s">
        <v>13</v>
      </c>
    </row>
    <row r="5622" spans="1:13" s="39" customFormat="1" ht="12.75" x14ac:dyDescent="0.2">
      <c r="A5622" s="33" t="s">
        <v>4761</v>
      </c>
      <c r="B5622" s="33" t="s">
        <v>604</v>
      </c>
      <c r="C5622" s="34">
        <v>10</v>
      </c>
      <c r="D5622" s="33" t="s">
        <v>102</v>
      </c>
      <c r="E5622" s="33" t="s">
        <v>5781</v>
      </c>
      <c r="F5622" s="35">
        <v>51102722</v>
      </c>
      <c r="G5622" s="33" t="s">
        <v>15071</v>
      </c>
      <c r="H5622" s="33">
        <v>3</v>
      </c>
      <c r="I5622" s="33">
        <v>3</v>
      </c>
      <c r="J5622" s="36">
        <v>4</v>
      </c>
      <c r="K5622" s="37">
        <v>372800</v>
      </c>
      <c r="L5622" s="38" t="s">
        <v>2367</v>
      </c>
      <c r="M5622" s="38" t="s">
        <v>13</v>
      </c>
    </row>
    <row r="5623" spans="1:13" s="39" customFormat="1" ht="12.75" x14ac:dyDescent="0.2">
      <c r="A5623" s="33" t="s">
        <v>4761</v>
      </c>
      <c r="B5623" s="33" t="s">
        <v>604</v>
      </c>
      <c r="C5623" s="34">
        <v>10</v>
      </c>
      <c r="D5623" s="33" t="s">
        <v>102</v>
      </c>
      <c r="E5623" s="33" t="s">
        <v>5782</v>
      </c>
      <c r="F5623" s="35">
        <v>42311511</v>
      </c>
      <c r="G5623" s="33" t="s">
        <v>15071</v>
      </c>
      <c r="H5623" s="33">
        <v>3</v>
      </c>
      <c r="I5623" s="33">
        <v>3</v>
      </c>
      <c r="J5623" s="36">
        <v>4</v>
      </c>
      <c r="K5623" s="37">
        <v>230800</v>
      </c>
      <c r="L5623" s="38" t="s">
        <v>15</v>
      </c>
      <c r="M5623" s="38" t="s">
        <v>13</v>
      </c>
    </row>
    <row r="5624" spans="1:13" s="39" customFormat="1" ht="12.75" x14ac:dyDescent="0.2">
      <c r="A5624" s="33" t="s">
        <v>4761</v>
      </c>
      <c r="B5624" s="33" t="s">
        <v>604</v>
      </c>
      <c r="C5624" s="34">
        <v>10</v>
      </c>
      <c r="D5624" s="33" t="s">
        <v>102</v>
      </c>
      <c r="E5624" s="33" t="s">
        <v>5783</v>
      </c>
      <c r="F5624" s="35">
        <v>42141501</v>
      </c>
      <c r="G5624" s="33" t="s">
        <v>15071</v>
      </c>
      <c r="H5624" s="33">
        <v>3</v>
      </c>
      <c r="I5624" s="33">
        <v>3</v>
      </c>
      <c r="J5624" s="36">
        <v>4</v>
      </c>
      <c r="K5624" s="37">
        <v>93200</v>
      </c>
      <c r="L5624" s="38" t="s">
        <v>15</v>
      </c>
      <c r="M5624" s="38" t="s">
        <v>13</v>
      </c>
    </row>
    <row r="5625" spans="1:13" s="39" customFormat="1" ht="12.75" x14ac:dyDescent="0.2">
      <c r="A5625" s="33" t="s">
        <v>4761</v>
      </c>
      <c r="B5625" s="33" t="s">
        <v>604</v>
      </c>
      <c r="C5625" s="34">
        <v>10</v>
      </c>
      <c r="D5625" s="33" t="s">
        <v>102</v>
      </c>
      <c r="E5625" s="33" t="s">
        <v>5784</v>
      </c>
      <c r="F5625" s="35">
        <v>42132205</v>
      </c>
      <c r="G5625" s="33" t="s">
        <v>15071</v>
      </c>
      <c r="H5625" s="33">
        <v>3</v>
      </c>
      <c r="I5625" s="33">
        <v>3</v>
      </c>
      <c r="J5625" s="36">
        <v>5</v>
      </c>
      <c r="K5625" s="37">
        <v>90000</v>
      </c>
      <c r="L5625" s="38" t="s">
        <v>15</v>
      </c>
      <c r="M5625" s="38" t="s">
        <v>13</v>
      </c>
    </row>
    <row r="5626" spans="1:13" s="39" customFormat="1" ht="12.75" x14ac:dyDescent="0.2">
      <c r="A5626" s="33" t="s">
        <v>4761</v>
      </c>
      <c r="B5626" s="33" t="s">
        <v>604</v>
      </c>
      <c r="C5626" s="34">
        <v>10</v>
      </c>
      <c r="D5626" s="33" t="s">
        <v>102</v>
      </c>
      <c r="E5626" s="33" t="s">
        <v>5785</v>
      </c>
      <c r="F5626" s="35">
        <v>42311708</v>
      </c>
      <c r="G5626" s="33" t="s">
        <v>15071</v>
      </c>
      <c r="H5626" s="33">
        <v>3</v>
      </c>
      <c r="I5626" s="33">
        <v>3</v>
      </c>
      <c r="J5626" s="36">
        <v>4</v>
      </c>
      <c r="K5626" s="37">
        <v>292000</v>
      </c>
      <c r="L5626" s="38" t="s">
        <v>15</v>
      </c>
      <c r="M5626" s="38" t="s">
        <v>13</v>
      </c>
    </row>
    <row r="5627" spans="1:13" s="39" customFormat="1" ht="12.75" x14ac:dyDescent="0.2">
      <c r="A5627" s="33" t="s">
        <v>4761</v>
      </c>
      <c r="B5627" s="33" t="s">
        <v>606</v>
      </c>
      <c r="C5627" s="34">
        <v>10</v>
      </c>
      <c r="D5627" s="33" t="s">
        <v>103</v>
      </c>
      <c r="E5627" s="33" t="s">
        <v>5786</v>
      </c>
      <c r="F5627" s="35">
        <v>10121802</v>
      </c>
      <c r="G5627" s="33" t="s">
        <v>15071</v>
      </c>
      <c r="H5627" s="33">
        <v>3</v>
      </c>
      <c r="I5627" s="33">
        <v>3</v>
      </c>
      <c r="J5627" s="36">
        <v>500</v>
      </c>
      <c r="K5627" s="37">
        <v>3500000</v>
      </c>
      <c r="L5627" s="38" t="s">
        <v>15</v>
      </c>
      <c r="M5627" s="38" t="s">
        <v>13</v>
      </c>
    </row>
    <row r="5628" spans="1:13" s="39" customFormat="1" ht="12.75" x14ac:dyDescent="0.2">
      <c r="A5628" s="33" t="s">
        <v>4761</v>
      </c>
      <c r="B5628" s="33" t="s">
        <v>606</v>
      </c>
      <c r="C5628" s="34">
        <v>10</v>
      </c>
      <c r="D5628" s="33" t="s">
        <v>103</v>
      </c>
      <c r="E5628" s="33" t="s">
        <v>5787</v>
      </c>
      <c r="F5628" s="35">
        <v>70122005</v>
      </c>
      <c r="G5628" s="33" t="s">
        <v>15071</v>
      </c>
      <c r="H5628" s="33">
        <v>3</v>
      </c>
      <c r="I5628" s="33">
        <v>8</v>
      </c>
      <c r="J5628" s="36">
        <v>1</v>
      </c>
      <c r="K5628" s="37">
        <v>12261760</v>
      </c>
      <c r="L5628" s="38" t="s">
        <v>12</v>
      </c>
      <c r="M5628" s="38" t="s">
        <v>13</v>
      </c>
    </row>
    <row r="5629" spans="1:13" s="39" customFormat="1" ht="12.75" x14ac:dyDescent="0.2">
      <c r="A5629" s="33" t="s">
        <v>4761</v>
      </c>
      <c r="B5629" s="33" t="s">
        <v>2381</v>
      </c>
      <c r="C5629" s="34">
        <v>10</v>
      </c>
      <c r="D5629" s="33" t="s">
        <v>114</v>
      </c>
      <c r="E5629" s="33" t="s">
        <v>5788</v>
      </c>
      <c r="F5629" s="35">
        <v>44111905</v>
      </c>
      <c r="G5629" s="33" t="s">
        <v>15071</v>
      </c>
      <c r="H5629" s="33">
        <v>4</v>
      </c>
      <c r="I5629" s="33">
        <v>2</v>
      </c>
      <c r="J5629" s="36">
        <v>9</v>
      </c>
      <c r="K5629" s="37">
        <v>3027931.2</v>
      </c>
      <c r="L5629" s="38" t="s">
        <v>15</v>
      </c>
      <c r="M5629" s="38" t="s">
        <v>13</v>
      </c>
    </row>
    <row r="5630" spans="1:13" s="39" customFormat="1" ht="12.75" x14ac:dyDescent="0.2">
      <c r="A5630" s="33" t="s">
        <v>4761</v>
      </c>
      <c r="B5630" s="33" t="s">
        <v>2381</v>
      </c>
      <c r="C5630" s="34">
        <v>10</v>
      </c>
      <c r="D5630" s="33" t="s">
        <v>114</v>
      </c>
      <c r="E5630" s="33" t="s">
        <v>4989</v>
      </c>
      <c r="F5630" s="35">
        <v>44111905</v>
      </c>
      <c r="G5630" s="33" t="s">
        <v>15071</v>
      </c>
      <c r="H5630" s="33">
        <v>1</v>
      </c>
      <c r="I5630" s="33">
        <v>6</v>
      </c>
      <c r="J5630" s="36">
        <v>1</v>
      </c>
      <c r="K5630" s="37">
        <v>0.8</v>
      </c>
      <c r="L5630" s="38" t="s">
        <v>15</v>
      </c>
      <c r="M5630" s="38" t="s">
        <v>13</v>
      </c>
    </row>
    <row r="5631" spans="1:13" s="39" customFormat="1" ht="12.75" x14ac:dyDescent="0.2">
      <c r="A5631" s="33" t="s">
        <v>4761</v>
      </c>
      <c r="B5631" s="33" t="s">
        <v>3316</v>
      </c>
      <c r="C5631" s="34">
        <v>10</v>
      </c>
      <c r="D5631" s="33" t="s">
        <v>105</v>
      </c>
      <c r="E5631" s="33" t="s">
        <v>5789</v>
      </c>
      <c r="F5631" s="35">
        <v>60101401</v>
      </c>
      <c r="G5631" s="33" t="s">
        <v>15071</v>
      </c>
      <c r="H5631" s="33">
        <v>4</v>
      </c>
      <c r="I5631" s="33">
        <v>2</v>
      </c>
      <c r="J5631" s="36">
        <v>1</v>
      </c>
      <c r="K5631" s="37">
        <v>26280000</v>
      </c>
      <c r="L5631" s="38" t="s">
        <v>12</v>
      </c>
      <c r="M5631" s="38" t="s">
        <v>13</v>
      </c>
    </row>
    <row r="5632" spans="1:13" s="39" customFormat="1" ht="12.75" x14ac:dyDescent="0.2">
      <c r="A5632" s="33" t="s">
        <v>4761</v>
      </c>
      <c r="B5632" s="33" t="s">
        <v>608</v>
      </c>
      <c r="C5632" s="34">
        <v>10</v>
      </c>
      <c r="D5632" s="33" t="s">
        <v>106</v>
      </c>
      <c r="E5632" s="33" t="s">
        <v>2340</v>
      </c>
      <c r="F5632" s="35">
        <v>85121502</v>
      </c>
      <c r="G5632" s="33" t="s">
        <v>15071</v>
      </c>
      <c r="H5632" s="33">
        <v>1</v>
      </c>
      <c r="I5632" s="33">
        <v>11</v>
      </c>
      <c r="J5632" s="36">
        <v>1</v>
      </c>
      <c r="K5632" s="37">
        <v>19500000</v>
      </c>
      <c r="L5632" s="38" t="s">
        <v>12</v>
      </c>
      <c r="M5632" s="38" t="s">
        <v>13</v>
      </c>
    </row>
    <row r="5633" spans="1:13" s="39" customFormat="1" ht="12.75" x14ac:dyDescent="0.2">
      <c r="A5633" s="33" t="s">
        <v>4761</v>
      </c>
      <c r="B5633" s="33" t="s">
        <v>609</v>
      </c>
      <c r="C5633" s="34">
        <v>10</v>
      </c>
      <c r="D5633" s="33" t="s">
        <v>107</v>
      </c>
      <c r="E5633" s="33" t="s">
        <v>5790</v>
      </c>
      <c r="F5633" s="35">
        <v>86131702</v>
      </c>
      <c r="G5633" s="33" t="s">
        <v>313</v>
      </c>
      <c r="H5633" s="33">
        <v>1</v>
      </c>
      <c r="I5633" s="33">
        <v>3</v>
      </c>
      <c r="J5633" s="36">
        <v>1</v>
      </c>
      <c r="K5633" s="37">
        <v>52000000</v>
      </c>
      <c r="L5633" s="38" t="s">
        <v>12</v>
      </c>
      <c r="M5633" s="38" t="s">
        <v>2371</v>
      </c>
    </row>
    <row r="5634" spans="1:13" s="39" customFormat="1" ht="12.75" x14ac:dyDescent="0.2">
      <c r="A5634" s="33" t="s">
        <v>4761</v>
      </c>
      <c r="B5634" s="33" t="s">
        <v>609</v>
      </c>
      <c r="C5634" s="34">
        <v>10</v>
      </c>
      <c r="D5634" s="33" t="s">
        <v>107</v>
      </c>
      <c r="E5634" s="33" t="s">
        <v>5791</v>
      </c>
      <c r="F5634" s="35">
        <v>86131702</v>
      </c>
      <c r="G5634" s="33" t="s">
        <v>313</v>
      </c>
      <c r="H5634" s="33">
        <v>4</v>
      </c>
      <c r="I5634" s="33">
        <v>8</v>
      </c>
      <c r="J5634" s="36">
        <v>1</v>
      </c>
      <c r="K5634" s="37">
        <v>396351447</v>
      </c>
      <c r="L5634" s="38" t="s">
        <v>12</v>
      </c>
      <c r="M5634" s="38" t="s">
        <v>13</v>
      </c>
    </row>
    <row r="5635" spans="1:13" s="39" customFormat="1" ht="12.75" x14ac:dyDescent="0.2">
      <c r="A5635" s="33" t="s">
        <v>4761</v>
      </c>
      <c r="B5635" s="33" t="s">
        <v>609</v>
      </c>
      <c r="C5635" s="34">
        <v>10</v>
      </c>
      <c r="D5635" s="33" t="s">
        <v>107</v>
      </c>
      <c r="E5635" s="33" t="s">
        <v>5792</v>
      </c>
      <c r="F5635" s="35">
        <v>86131702</v>
      </c>
      <c r="G5635" s="33" t="s">
        <v>313</v>
      </c>
      <c r="H5635" s="33">
        <v>10</v>
      </c>
      <c r="I5635" s="33">
        <v>2</v>
      </c>
      <c r="J5635" s="36">
        <v>1</v>
      </c>
      <c r="K5635" s="37">
        <v>23454806</v>
      </c>
      <c r="L5635" s="38" t="s">
        <v>12</v>
      </c>
      <c r="M5635" s="38" t="s">
        <v>2372</v>
      </c>
    </row>
    <row r="5636" spans="1:13" s="39" customFormat="1" ht="12.75" x14ac:dyDescent="0.2">
      <c r="A5636" s="33" t="s">
        <v>4761</v>
      </c>
      <c r="B5636" s="33" t="s">
        <v>4764</v>
      </c>
      <c r="C5636" s="34">
        <v>10</v>
      </c>
      <c r="D5636" s="33" t="s">
        <v>13924</v>
      </c>
      <c r="E5636" s="33" t="s">
        <v>5793</v>
      </c>
      <c r="F5636" s="35">
        <v>90121501</v>
      </c>
      <c r="G5636" s="33" t="s">
        <v>15071</v>
      </c>
      <c r="H5636" s="33">
        <v>2</v>
      </c>
      <c r="I5636" s="33">
        <v>5</v>
      </c>
      <c r="J5636" s="36">
        <v>1</v>
      </c>
      <c r="K5636" s="37">
        <v>17850000</v>
      </c>
      <c r="L5636" s="38" t="s">
        <v>12</v>
      </c>
      <c r="M5636" s="38" t="s">
        <v>13</v>
      </c>
    </row>
    <row r="5637" spans="1:13" s="39" customFormat="1" ht="12.75" x14ac:dyDescent="0.2">
      <c r="A5637" s="33" t="s">
        <v>4761</v>
      </c>
      <c r="B5637" s="33" t="s">
        <v>4765</v>
      </c>
      <c r="C5637" s="34">
        <v>10</v>
      </c>
      <c r="D5637" s="33" t="s">
        <v>111</v>
      </c>
      <c r="E5637" s="33" t="s">
        <v>5794</v>
      </c>
      <c r="F5637" s="35">
        <v>85122200</v>
      </c>
      <c r="G5637" s="33" t="s">
        <v>15071</v>
      </c>
      <c r="H5637" s="33">
        <v>4</v>
      </c>
      <c r="I5637" s="33">
        <v>6</v>
      </c>
      <c r="J5637" s="36">
        <v>1</v>
      </c>
      <c r="K5637" s="37">
        <v>24198000</v>
      </c>
      <c r="L5637" s="38" t="s">
        <v>12</v>
      </c>
      <c r="M5637" s="38" t="s">
        <v>13</v>
      </c>
    </row>
    <row r="5638" spans="1:13" s="39" customFormat="1" ht="12.75" x14ac:dyDescent="0.2">
      <c r="A5638" s="33" t="s">
        <v>4761</v>
      </c>
      <c r="B5638" s="33" t="s">
        <v>611</v>
      </c>
      <c r="C5638" s="34">
        <v>10</v>
      </c>
      <c r="D5638" s="33" t="s">
        <v>108</v>
      </c>
      <c r="E5638" s="33" t="s">
        <v>5795</v>
      </c>
      <c r="F5638" s="35">
        <v>72102103</v>
      </c>
      <c r="G5638" s="33" t="s">
        <v>15071</v>
      </c>
      <c r="H5638" s="33">
        <v>3</v>
      </c>
      <c r="I5638" s="33">
        <v>7</v>
      </c>
      <c r="J5638" s="36">
        <v>1</v>
      </c>
      <c r="K5638" s="37">
        <v>7021000</v>
      </c>
      <c r="L5638" s="38" t="s">
        <v>12</v>
      </c>
      <c r="M5638" s="38" t="s">
        <v>13</v>
      </c>
    </row>
    <row r="5639" spans="1:13" s="39" customFormat="1" ht="12.75" x14ac:dyDescent="0.2">
      <c r="A5639" s="33" t="s">
        <v>4761</v>
      </c>
      <c r="B5639" s="33" t="s">
        <v>611</v>
      </c>
      <c r="C5639" s="34">
        <v>10</v>
      </c>
      <c r="D5639" s="33" t="s">
        <v>108</v>
      </c>
      <c r="E5639" s="33" t="s">
        <v>5796</v>
      </c>
      <c r="F5639" s="35">
        <v>76121701</v>
      </c>
      <c r="G5639" s="33" t="s">
        <v>466</v>
      </c>
      <c r="H5639" s="33">
        <v>1</v>
      </c>
      <c r="I5639" s="33">
        <v>3</v>
      </c>
      <c r="J5639" s="36">
        <v>1</v>
      </c>
      <c r="K5639" s="37">
        <v>12198660</v>
      </c>
      <c r="L5639" s="38" t="s">
        <v>12</v>
      </c>
      <c r="M5639" s="38" t="s">
        <v>2371</v>
      </c>
    </row>
    <row r="5640" spans="1:13" s="39" customFormat="1" ht="12.75" x14ac:dyDescent="0.2">
      <c r="A5640" s="33" t="s">
        <v>4761</v>
      </c>
      <c r="B5640" s="33" t="s">
        <v>611</v>
      </c>
      <c r="C5640" s="34">
        <v>10</v>
      </c>
      <c r="D5640" s="33" t="s">
        <v>108</v>
      </c>
      <c r="E5640" s="33" t="s">
        <v>5797</v>
      </c>
      <c r="F5640" s="35">
        <v>76121701</v>
      </c>
      <c r="G5640" s="33" t="s">
        <v>466</v>
      </c>
      <c r="H5640" s="33">
        <v>3</v>
      </c>
      <c r="I5640" s="33">
        <v>9</v>
      </c>
      <c r="J5640" s="36">
        <v>1</v>
      </c>
      <c r="K5640" s="37">
        <v>78635200</v>
      </c>
      <c r="L5640" s="38" t="s">
        <v>12</v>
      </c>
      <c r="M5640" s="38" t="s">
        <v>13</v>
      </c>
    </row>
    <row r="5641" spans="1:13" s="39" customFormat="1" ht="12.75" x14ac:dyDescent="0.2">
      <c r="A5641" s="33" t="s">
        <v>4761</v>
      </c>
      <c r="B5641" s="33" t="s">
        <v>611</v>
      </c>
      <c r="C5641" s="34">
        <v>10</v>
      </c>
      <c r="D5641" s="33" t="s">
        <v>108</v>
      </c>
      <c r="E5641" s="33" t="s">
        <v>5798</v>
      </c>
      <c r="F5641" s="35">
        <v>77121704</v>
      </c>
      <c r="G5641" s="33" t="s">
        <v>466</v>
      </c>
      <c r="H5641" s="33">
        <v>1</v>
      </c>
      <c r="I5641" s="33">
        <v>3</v>
      </c>
      <c r="J5641" s="36">
        <v>1</v>
      </c>
      <c r="K5641" s="37">
        <v>22151460</v>
      </c>
      <c r="L5641" s="38" t="s">
        <v>12</v>
      </c>
      <c r="M5641" s="38" t="s">
        <v>2371</v>
      </c>
    </row>
    <row r="5642" spans="1:13" s="39" customFormat="1" ht="12.75" x14ac:dyDescent="0.2">
      <c r="A5642" s="33" t="s">
        <v>4761</v>
      </c>
      <c r="B5642" s="33" t="s">
        <v>611</v>
      </c>
      <c r="C5642" s="34">
        <v>10</v>
      </c>
      <c r="D5642" s="33" t="s">
        <v>108</v>
      </c>
      <c r="E5642" s="33" t="s">
        <v>5799</v>
      </c>
      <c r="F5642" s="35">
        <v>77121704</v>
      </c>
      <c r="G5642" s="33" t="s">
        <v>466</v>
      </c>
      <c r="H5642" s="33">
        <v>3</v>
      </c>
      <c r="I5642" s="33">
        <v>9</v>
      </c>
      <c r="J5642" s="36">
        <v>1</v>
      </c>
      <c r="K5642" s="37">
        <v>28084000</v>
      </c>
      <c r="L5642" s="38" t="s">
        <v>12</v>
      </c>
      <c r="M5642" s="38" t="s">
        <v>13</v>
      </c>
    </row>
    <row r="5643" spans="1:13" s="39" customFormat="1" ht="12.75" x14ac:dyDescent="0.2">
      <c r="A5643" s="33" t="s">
        <v>4761</v>
      </c>
      <c r="B5643" s="33" t="s">
        <v>611</v>
      </c>
      <c r="C5643" s="34">
        <v>10</v>
      </c>
      <c r="D5643" s="33" t="s">
        <v>108</v>
      </c>
      <c r="E5643" s="33" t="s">
        <v>5800</v>
      </c>
      <c r="F5643" s="35">
        <v>76121701</v>
      </c>
      <c r="G5643" s="33" t="s">
        <v>466</v>
      </c>
      <c r="H5643" s="33">
        <v>1</v>
      </c>
      <c r="I5643" s="33">
        <v>3</v>
      </c>
      <c r="J5643" s="36">
        <v>1</v>
      </c>
      <c r="K5643" s="37">
        <v>2497260</v>
      </c>
      <c r="L5643" s="38" t="s">
        <v>12</v>
      </c>
      <c r="M5643" s="38" t="s">
        <v>2371</v>
      </c>
    </row>
    <row r="5644" spans="1:13" s="39" customFormat="1" ht="12.75" x14ac:dyDescent="0.2">
      <c r="A5644" s="33" t="s">
        <v>4761</v>
      </c>
      <c r="B5644" s="33" t="s">
        <v>611</v>
      </c>
      <c r="C5644" s="34">
        <v>10</v>
      </c>
      <c r="D5644" s="33" t="s">
        <v>108</v>
      </c>
      <c r="E5644" s="33" t="s">
        <v>5801</v>
      </c>
      <c r="F5644" s="35">
        <v>76121701</v>
      </c>
      <c r="G5644" s="33" t="s">
        <v>466</v>
      </c>
      <c r="H5644" s="33">
        <v>3</v>
      </c>
      <c r="I5644" s="33">
        <v>9</v>
      </c>
      <c r="J5644" s="36">
        <v>1</v>
      </c>
      <c r="K5644" s="37">
        <v>5340720</v>
      </c>
      <c r="L5644" s="38" t="s">
        <v>12</v>
      </c>
      <c r="M5644" s="38" t="s">
        <v>13</v>
      </c>
    </row>
    <row r="5645" spans="1:13" s="39" customFormat="1" ht="12.75" x14ac:dyDescent="0.2">
      <c r="A5645" s="33" t="s">
        <v>4761</v>
      </c>
      <c r="B5645" s="33" t="s">
        <v>611</v>
      </c>
      <c r="C5645" s="34">
        <v>10</v>
      </c>
      <c r="D5645" s="33" t="s">
        <v>108</v>
      </c>
      <c r="E5645" s="33" t="s">
        <v>5802</v>
      </c>
      <c r="F5645" s="35">
        <v>70171601</v>
      </c>
      <c r="G5645" s="33" t="s">
        <v>15070</v>
      </c>
      <c r="H5645" s="33">
        <v>1</v>
      </c>
      <c r="I5645" s="33">
        <v>11</v>
      </c>
      <c r="J5645" s="36">
        <v>1</v>
      </c>
      <c r="K5645" s="37">
        <v>4504500</v>
      </c>
      <c r="L5645" s="38" t="s">
        <v>12</v>
      </c>
      <c r="M5645" s="38" t="s">
        <v>13</v>
      </c>
    </row>
    <row r="5646" spans="1:13" s="39" customFormat="1" ht="12.75" x14ac:dyDescent="0.2">
      <c r="A5646" s="33" t="s">
        <v>4761</v>
      </c>
      <c r="B5646" s="33" t="s">
        <v>611</v>
      </c>
      <c r="C5646" s="34">
        <v>10</v>
      </c>
      <c r="D5646" s="33" t="s">
        <v>108</v>
      </c>
      <c r="E5646" s="33" t="s">
        <v>5803</v>
      </c>
      <c r="F5646" s="35">
        <v>76121501</v>
      </c>
      <c r="G5646" s="33" t="s">
        <v>15071</v>
      </c>
      <c r="H5646" s="33">
        <v>3</v>
      </c>
      <c r="I5646" s="33">
        <v>9</v>
      </c>
      <c r="J5646" s="36">
        <v>1</v>
      </c>
      <c r="K5646" s="37">
        <v>11000000</v>
      </c>
      <c r="L5646" s="38" t="s">
        <v>12</v>
      </c>
      <c r="M5646" s="38" t="s">
        <v>13</v>
      </c>
    </row>
    <row r="5647" spans="1:13" s="39" customFormat="1" ht="12.75" x14ac:dyDescent="0.2">
      <c r="A5647" s="33" t="s">
        <v>4761</v>
      </c>
      <c r="B5647" s="33" t="s">
        <v>611</v>
      </c>
      <c r="C5647" s="34">
        <v>10</v>
      </c>
      <c r="D5647" s="33" t="s">
        <v>108</v>
      </c>
      <c r="E5647" s="33" t="s">
        <v>5804</v>
      </c>
      <c r="F5647" s="35">
        <v>70171601</v>
      </c>
      <c r="G5647" s="33" t="s">
        <v>15070</v>
      </c>
      <c r="H5647" s="33">
        <v>1</v>
      </c>
      <c r="I5647" s="33">
        <v>11</v>
      </c>
      <c r="J5647" s="36">
        <v>1</v>
      </c>
      <c r="K5647" s="37">
        <v>718553</v>
      </c>
      <c r="L5647" s="38" t="s">
        <v>12</v>
      </c>
      <c r="M5647" s="38" t="s">
        <v>13</v>
      </c>
    </row>
    <row r="5648" spans="1:13" s="39" customFormat="1" ht="12.75" x14ac:dyDescent="0.2">
      <c r="A5648" s="33" t="s">
        <v>4761</v>
      </c>
      <c r="B5648" s="33" t="s">
        <v>611</v>
      </c>
      <c r="C5648" s="34">
        <v>10</v>
      </c>
      <c r="D5648" s="33" t="s">
        <v>108</v>
      </c>
      <c r="E5648" s="33" t="s">
        <v>5805</v>
      </c>
      <c r="F5648" s="35">
        <v>70171501</v>
      </c>
      <c r="G5648" s="33" t="s">
        <v>15071</v>
      </c>
      <c r="H5648" s="33">
        <v>2</v>
      </c>
      <c r="I5648" s="33">
        <v>10</v>
      </c>
      <c r="J5648" s="36">
        <v>1</v>
      </c>
      <c r="K5648" s="37">
        <v>15000000</v>
      </c>
      <c r="L5648" s="38" t="s">
        <v>12</v>
      </c>
      <c r="M5648" s="38" t="s">
        <v>13</v>
      </c>
    </row>
    <row r="5649" spans="1:13" s="39" customFormat="1" ht="12.75" x14ac:dyDescent="0.2">
      <c r="A5649" s="33" t="s">
        <v>4761</v>
      </c>
      <c r="B5649" s="33" t="s">
        <v>611</v>
      </c>
      <c r="C5649" s="34">
        <v>10</v>
      </c>
      <c r="D5649" s="33" t="s">
        <v>108</v>
      </c>
      <c r="E5649" s="33" t="s">
        <v>5806</v>
      </c>
      <c r="F5649" s="35">
        <v>80161801</v>
      </c>
      <c r="G5649" s="33" t="s">
        <v>15071</v>
      </c>
      <c r="H5649" s="33">
        <v>3</v>
      </c>
      <c r="I5649" s="33">
        <v>9</v>
      </c>
      <c r="J5649" s="36">
        <v>1</v>
      </c>
      <c r="K5649" s="37">
        <v>16000000</v>
      </c>
      <c r="L5649" s="38" t="s">
        <v>12</v>
      </c>
      <c r="M5649" s="38" t="s">
        <v>13</v>
      </c>
    </row>
    <row r="5650" spans="1:13" s="39" customFormat="1" ht="12.75" x14ac:dyDescent="0.2">
      <c r="A5650" s="33" t="s">
        <v>4761</v>
      </c>
      <c r="B5650" s="33" t="s">
        <v>611</v>
      </c>
      <c r="C5650" s="34">
        <v>16</v>
      </c>
      <c r="D5650" s="33" t="s">
        <v>108</v>
      </c>
      <c r="E5650" s="33" t="s">
        <v>5807</v>
      </c>
      <c r="F5650" s="35">
        <v>70111603</v>
      </c>
      <c r="G5650" s="33" t="s">
        <v>15071</v>
      </c>
      <c r="H5650" s="33">
        <v>2</v>
      </c>
      <c r="I5650" s="33">
        <v>9</v>
      </c>
      <c r="J5650" s="36">
        <v>1</v>
      </c>
      <c r="K5650" s="37">
        <v>8000000</v>
      </c>
      <c r="L5650" s="38" t="s">
        <v>12</v>
      </c>
      <c r="M5650" s="38" t="s">
        <v>13</v>
      </c>
    </row>
    <row r="5651" spans="1:13" s="39" customFormat="1" ht="12.75" x14ac:dyDescent="0.2">
      <c r="A5651" s="33" t="s">
        <v>4761</v>
      </c>
      <c r="B5651" s="33" t="s">
        <v>611</v>
      </c>
      <c r="C5651" s="34">
        <v>10</v>
      </c>
      <c r="D5651" s="33" t="s">
        <v>108</v>
      </c>
      <c r="E5651" s="33" t="s">
        <v>5808</v>
      </c>
      <c r="F5651" s="35">
        <v>76121701</v>
      </c>
      <c r="G5651" s="33" t="s">
        <v>466</v>
      </c>
      <c r="H5651" s="33">
        <v>1</v>
      </c>
      <c r="I5651" s="33">
        <v>3</v>
      </c>
      <c r="J5651" s="36">
        <v>1</v>
      </c>
      <c r="K5651" s="37">
        <v>11711460</v>
      </c>
      <c r="L5651" s="38" t="s">
        <v>12</v>
      </c>
      <c r="M5651" s="38" t="s">
        <v>2371</v>
      </c>
    </row>
    <row r="5652" spans="1:13" s="39" customFormat="1" ht="12.75" x14ac:dyDescent="0.2">
      <c r="A5652" s="33" t="s">
        <v>4761</v>
      </c>
      <c r="B5652" s="33" t="s">
        <v>611</v>
      </c>
      <c r="C5652" s="34">
        <v>10</v>
      </c>
      <c r="D5652" s="33" t="s">
        <v>108</v>
      </c>
      <c r="E5652" s="33" t="s">
        <v>5809</v>
      </c>
      <c r="F5652" s="35">
        <v>76121701</v>
      </c>
      <c r="G5652" s="33" t="s">
        <v>466</v>
      </c>
      <c r="H5652" s="33">
        <v>4</v>
      </c>
      <c r="I5652" s="33">
        <v>8</v>
      </c>
      <c r="J5652" s="36">
        <v>1</v>
      </c>
      <c r="K5652" s="37">
        <v>30940000</v>
      </c>
      <c r="L5652" s="38" t="s">
        <v>12</v>
      </c>
      <c r="M5652" s="38" t="s">
        <v>13</v>
      </c>
    </row>
    <row r="5653" spans="1:13" s="39" customFormat="1" ht="12.75" x14ac:dyDescent="0.2">
      <c r="A5653" s="33" t="s">
        <v>4761</v>
      </c>
      <c r="B5653" s="33" t="s">
        <v>611</v>
      </c>
      <c r="C5653" s="34">
        <v>10</v>
      </c>
      <c r="D5653" s="33" t="s">
        <v>108</v>
      </c>
      <c r="E5653" s="33" t="s">
        <v>5810</v>
      </c>
      <c r="F5653" s="35">
        <v>77121704</v>
      </c>
      <c r="G5653" s="33" t="s">
        <v>466</v>
      </c>
      <c r="H5653" s="33">
        <v>1</v>
      </c>
      <c r="I5653" s="33">
        <v>3</v>
      </c>
      <c r="J5653" s="36">
        <v>1</v>
      </c>
      <c r="K5653" s="37">
        <v>10667460</v>
      </c>
      <c r="L5653" s="38" t="s">
        <v>12</v>
      </c>
      <c r="M5653" s="38" t="s">
        <v>2371</v>
      </c>
    </row>
    <row r="5654" spans="1:13" s="39" customFormat="1" ht="12.75" x14ac:dyDescent="0.2">
      <c r="A5654" s="33" t="s">
        <v>4761</v>
      </c>
      <c r="B5654" s="33" t="s">
        <v>611</v>
      </c>
      <c r="C5654" s="34">
        <v>10</v>
      </c>
      <c r="D5654" s="33" t="s">
        <v>108</v>
      </c>
      <c r="E5654" s="33" t="s">
        <v>5811</v>
      </c>
      <c r="F5654" s="35">
        <v>77121704</v>
      </c>
      <c r="G5654" s="33" t="s">
        <v>466</v>
      </c>
      <c r="H5654" s="33">
        <v>4</v>
      </c>
      <c r="I5654" s="33">
        <v>8</v>
      </c>
      <c r="J5654" s="36">
        <v>1</v>
      </c>
      <c r="K5654" s="37">
        <v>30940000</v>
      </c>
      <c r="L5654" s="38" t="s">
        <v>12</v>
      </c>
      <c r="M5654" s="38" t="s">
        <v>13</v>
      </c>
    </row>
    <row r="5655" spans="1:13" s="39" customFormat="1" ht="12.75" x14ac:dyDescent="0.2">
      <c r="A5655" s="33" t="s">
        <v>4761</v>
      </c>
      <c r="B5655" s="33" t="s">
        <v>611</v>
      </c>
      <c r="C5655" s="34">
        <v>10</v>
      </c>
      <c r="D5655" s="33" t="s">
        <v>108</v>
      </c>
      <c r="E5655" s="33" t="s">
        <v>5812</v>
      </c>
      <c r="F5655" s="35">
        <v>80161801</v>
      </c>
      <c r="G5655" s="33" t="s">
        <v>15071</v>
      </c>
      <c r="H5655" s="33">
        <v>1</v>
      </c>
      <c r="I5655" s="33">
        <v>3</v>
      </c>
      <c r="J5655" s="36">
        <v>1</v>
      </c>
      <c r="K5655" s="37">
        <v>18000000</v>
      </c>
      <c r="L5655" s="38" t="s">
        <v>12</v>
      </c>
      <c r="M5655" s="38" t="s">
        <v>2371</v>
      </c>
    </row>
    <row r="5656" spans="1:13" s="39" customFormat="1" ht="12.75" x14ac:dyDescent="0.2">
      <c r="A5656" s="33" t="s">
        <v>4761</v>
      </c>
      <c r="B5656" s="33" t="s">
        <v>611</v>
      </c>
      <c r="C5656" s="34">
        <v>10</v>
      </c>
      <c r="D5656" s="33" t="s">
        <v>108</v>
      </c>
      <c r="E5656" s="33" t="s">
        <v>5806</v>
      </c>
      <c r="F5656" s="35">
        <v>80161801</v>
      </c>
      <c r="G5656" s="33" t="s">
        <v>15071</v>
      </c>
      <c r="H5656" s="33">
        <v>4</v>
      </c>
      <c r="I5656" s="33">
        <v>8</v>
      </c>
      <c r="J5656" s="36">
        <v>1</v>
      </c>
      <c r="K5656" s="37">
        <v>25000000</v>
      </c>
      <c r="L5656" s="38" t="s">
        <v>12</v>
      </c>
      <c r="M5656" s="38" t="s">
        <v>13</v>
      </c>
    </row>
    <row r="5657" spans="1:13" s="39" customFormat="1" ht="12.75" x14ac:dyDescent="0.2">
      <c r="A5657" s="33" t="s">
        <v>4761</v>
      </c>
      <c r="B5657" s="33" t="s">
        <v>611</v>
      </c>
      <c r="C5657" s="34">
        <v>10</v>
      </c>
      <c r="D5657" s="33" t="s">
        <v>108</v>
      </c>
      <c r="E5657" s="33" t="s">
        <v>5813</v>
      </c>
      <c r="F5657" s="35">
        <v>77101505</v>
      </c>
      <c r="G5657" s="33" t="s">
        <v>15070</v>
      </c>
      <c r="H5657" s="33">
        <v>1</v>
      </c>
      <c r="I5657" s="33">
        <v>3</v>
      </c>
      <c r="J5657" s="36">
        <v>1</v>
      </c>
      <c r="K5657" s="37">
        <v>2092535</v>
      </c>
      <c r="L5657" s="38" t="s">
        <v>12</v>
      </c>
      <c r="M5657" s="38" t="s">
        <v>13</v>
      </c>
    </row>
    <row r="5658" spans="1:13" s="39" customFormat="1" ht="12.75" x14ac:dyDescent="0.2">
      <c r="A5658" s="33" t="s">
        <v>4761</v>
      </c>
      <c r="B5658" s="33" t="s">
        <v>611</v>
      </c>
      <c r="C5658" s="34">
        <v>10</v>
      </c>
      <c r="D5658" s="33" t="s">
        <v>108</v>
      </c>
      <c r="E5658" s="33" t="s">
        <v>5814</v>
      </c>
      <c r="F5658" s="35">
        <v>76121701</v>
      </c>
      <c r="G5658" s="33" t="s">
        <v>466</v>
      </c>
      <c r="H5658" s="33">
        <v>10</v>
      </c>
      <c r="I5658" s="33">
        <v>2</v>
      </c>
      <c r="J5658" s="36">
        <v>1</v>
      </c>
      <c r="K5658" s="37">
        <v>8333333.3300000001</v>
      </c>
      <c r="L5658" s="38" t="s">
        <v>12</v>
      </c>
      <c r="M5658" s="38" t="s">
        <v>2372</v>
      </c>
    </row>
    <row r="5659" spans="1:13" s="39" customFormat="1" ht="12.75" x14ac:dyDescent="0.2">
      <c r="A5659" s="33" t="s">
        <v>4761</v>
      </c>
      <c r="B5659" s="33" t="s">
        <v>611</v>
      </c>
      <c r="C5659" s="34">
        <v>10</v>
      </c>
      <c r="D5659" s="33" t="s">
        <v>108</v>
      </c>
      <c r="E5659" s="33" t="s">
        <v>5815</v>
      </c>
      <c r="F5659" s="35">
        <v>77121704</v>
      </c>
      <c r="G5659" s="33" t="s">
        <v>466</v>
      </c>
      <c r="H5659" s="33">
        <v>10</v>
      </c>
      <c r="I5659" s="33">
        <v>2</v>
      </c>
      <c r="J5659" s="36">
        <v>1</v>
      </c>
      <c r="K5659" s="37">
        <v>4712400</v>
      </c>
      <c r="L5659" s="38" t="s">
        <v>12</v>
      </c>
      <c r="M5659" s="38" t="s">
        <v>2372</v>
      </c>
    </row>
    <row r="5660" spans="1:13" s="39" customFormat="1" ht="12.75" x14ac:dyDescent="0.2">
      <c r="A5660" s="33" t="s">
        <v>4761</v>
      </c>
      <c r="B5660" s="33" t="s">
        <v>611</v>
      </c>
      <c r="C5660" s="34">
        <v>10</v>
      </c>
      <c r="D5660" s="33" t="s">
        <v>108</v>
      </c>
      <c r="E5660" s="33" t="s">
        <v>5816</v>
      </c>
      <c r="F5660" s="35">
        <v>76121701</v>
      </c>
      <c r="G5660" s="33" t="s">
        <v>466</v>
      </c>
      <c r="H5660" s="33">
        <v>10</v>
      </c>
      <c r="I5660" s="33">
        <v>2</v>
      </c>
      <c r="J5660" s="36">
        <v>1</v>
      </c>
      <c r="K5660" s="37">
        <v>4000000</v>
      </c>
      <c r="L5660" s="38" t="s">
        <v>12</v>
      </c>
      <c r="M5660" s="38" t="s">
        <v>2372</v>
      </c>
    </row>
    <row r="5661" spans="1:13" s="39" customFormat="1" ht="12.75" x14ac:dyDescent="0.2">
      <c r="A5661" s="33" t="s">
        <v>4761</v>
      </c>
      <c r="B5661" s="33" t="s">
        <v>611</v>
      </c>
      <c r="C5661" s="34">
        <v>10</v>
      </c>
      <c r="D5661" s="33" t="s">
        <v>108</v>
      </c>
      <c r="E5661" s="33" t="s">
        <v>5817</v>
      </c>
      <c r="F5661" s="35">
        <v>77121704</v>
      </c>
      <c r="G5661" s="33" t="s">
        <v>466</v>
      </c>
      <c r="H5661" s="33">
        <v>10</v>
      </c>
      <c r="I5661" s="33">
        <v>2</v>
      </c>
      <c r="J5661" s="36">
        <v>1</v>
      </c>
      <c r="K5661" s="37">
        <v>3750000</v>
      </c>
      <c r="L5661" s="38" t="s">
        <v>12</v>
      </c>
      <c r="M5661" s="38" t="s">
        <v>2372</v>
      </c>
    </row>
    <row r="5662" spans="1:13" s="39" customFormat="1" ht="12.75" x14ac:dyDescent="0.2">
      <c r="A5662" s="33" t="s">
        <v>4761</v>
      </c>
      <c r="B5662" s="33" t="s">
        <v>611</v>
      </c>
      <c r="C5662" s="34">
        <v>10</v>
      </c>
      <c r="D5662" s="33" t="s">
        <v>108</v>
      </c>
      <c r="E5662" s="33" t="s">
        <v>5818</v>
      </c>
      <c r="F5662" s="35">
        <v>76121701</v>
      </c>
      <c r="G5662" s="33" t="s">
        <v>466</v>
      </c>
      <c r="H5662" s="33">
        <v>10</v>
      </c>
      <c r="I5662" s="33">
        <v>2</v>
      </c>
      <c r="J5662" s="36">
        <v>1</v>
      </c>
      <c r="K5662" s="37">
        <v>1083333.3400000001</v>
      </c>
      <c r="L5662" s="38" t="s">
        <v>12</v>
      </c>
      <c r="M5662" s="38" t="s">
        <v>2372</v>
      </c>
    </row>
    <row r="5663" spans="1:13" s="39" customFormat="1" ht="12.75" x14ac:dyDescent="0.2">
      <c r="A5663" s="33" t="s">
        <v>4761</v>
      </c>
      <c r="B5663" s="33" t="s">
        <v>611</v>
      </c>
      <c r="C5663" s="34">
        <v>10</v>
      </c>
      <c r="D5663" s="33" t="s">
        <v>108</v>
      </c>
      <c r="E5663" s="33" t="s">
        <v>5819</v>
      </c>
      <c r="F5663" s="35">
        <v>80161801</v>
      </c>
      <c r="G5663" s="33" t="s">
        <v>15071</v>
      </c>
      <c r="H5663" s="33">
        <v>10</v>
      </c>
      <c r="I5663" s="33">
        <v>2</v>
      </c>
      <c r="J5663" s="36">
        <v>1</v>
      </c>
      <c r="K5663" s="37">
        <v>4000000</v>
      </c>
      <c r="L5663" s="38" t="s">
        <v>12</v>
      </c>
      <c r="M5663" s="38" t="s">
        <v>2372</v>
      </c>
    </row>
    <row r="5664" spans="1:13" s="39" customFormat="1" ht="12.75" x14ac:dyDescent="0.2">
      <c r="A5664" s="33" t="s">
        <v>4761</v>
      </c>
      <c r="B5664" s="33" t="s">
        <v>611</v>
      </c>
      <c r="C5664" s="34">
        <v>10</v>
      </c>
      <c r="D5664" s="33" t="s">
        <v>108</v>
      </c>
      <c r="E5664" s="33" t="s">
        <v>5820</v>
      </c>
      <c r="F5664" s="35">
        <v>76121701</v>
      </c>
      <c r="G5664" s="33" t="s">
        <v>15071</v>
      </c>
      <c r="H5664" s="33">
        <v>1</v>
      </c>
      <c r="I5664" s="33">
        <v>6</v>
      </c>
      <c r="J5664" s="36">
        <v>1</v>
      </c>
      <c r="K5664" s="37">
        <v>0.33000000007450581</v>
      </c>
      <c r="L5664" s="38" t="s">
        <v>12</v>
      </c>
      <c r="M5664" s="38" t="s">
        <v>13</v>
      </c>
    </row>
    <row r="5665" spans="1:13" s="39" customFormat="1" ht="12.75" x14ac:dyDescent="0.2">
      <c r="A5665" s="33" t="s">
        <v>4761</v>
      </c>
      <c r="B5665" s="33" t="s">
        <v>611</v>
      </c>
      <c r="C5665" s="34">
        <v>10</v>
      </c>
      <c r="D5665" s="33" t="s">
        <v>108</v>
      </c>
      <c r="E5665" s="33" t="s">
        <v>5821</v>
      </c>
      <c r="F5665" s="35">
        <v>70171601</v>
      </c>
      <c r="G5665" s="33" t="s">
        <v>15070</v>
      </c>
      <c r="H5665" s="33">
        <v>5</v>
      </c>
      <c r="I5665" s="33">
        <v>7</v>
      </c>
      <c r="J5665" s="36">
        <v>1</v>
      </c>
      <c r="K5665" s="37">
        <v>3785947</v>
      </c>
      <c r="L5665" s="38" t="s">
        <v>12</v>
      </c>
      <c r="M5665" s="38" t="s">
        <v>13</v>
      </c>
    </row>
    <row r="5666" spans="1:13" s="39" customFormat="1" ht="12.75" x14ac:dyDescent="0.2">
      <c r="A5666" s="33" t="s">
        <v>4761</v>
      </c>
      <c r="B5666" s="33" t="s">
        <v>611</v>
      </c>
      <c r="C5666" s="34">
        <v>10</v>
      </c>
      <c r="D5666" s="33" t="s">
        <v>108</v>
      </c>
      <c r="E5666" s="33" t="s">
        <v>5822</v>
      </c>
      <c r="F5666" s="35">
        <v>72154300</v>
      </c>
      <c r="G5666" s="33" t="s">
        <v>15070</v>
      </c>
      <c r="H5666" s="33">
        <v>7</v>
      </c>
      <c r="I5666" s="33">
        <v>1</v>
      </c>
      <c r="J5666" s="36">
        <v>1</v>
      </c>
      <c r="K5666" s="37">
        <v>10903970</v>
      </c>
      <c r="L5666" s="38" t="s">
        <v>12</v>
      </c>
      <c r="M5666" s="38" t="s">
        <v>13</v>
      </c>
    </row>
    <row r="5667" spans="1:13" s="39" customFormat="1" ht="12.75" x14ac:dyDescent="0.2">
      <c r="A5667" s="33" t="s">
        <v>4761</v>
      </c>
      <c r="B5667" s="33" t="s">
        <v>587</v>
      </c>
      <c r="C5667" s="34">
        <v>10</v>
      </c>
      <c r="D5667" s="33" t="s">
        <v>95</v>
      </c>
      <c r="E5667" s="33" t="s">
        <v>5823</v>
      </c>
      <c r="F5667" s="35">
        <v>92121704</v>
      </c>
      <c r="G5667" s="33" t="s">
        <v>15071</v>
      </c>
      <c r="H5667" s="33">
        <v>7</v>
      </c>
      <c r="I5667" s="33">
        <v>4</v>
      </c>
      <c r="J5667" s="36">
        <v>1</v>
      </c>
      <c r="K5667" s="37">
        <v>2285506</v>
      </c>
      <c r="L5667" s="38" t="s">
        <v>12</v>
      </c>
      <c r="M5667" s="38" t="s">
        <v>13</v>
      </c>
    </row>
    <row r="5668" spans="1:13" s="39" customFormat="1" ht="12.75" x14ac:dyDescent="0.2">
      <c r="A5668" s="33" t="s">
        <v>4761</v>
      </c>
      <c r="B5668" s="33" t="s">
        <v>587</v>
      </c>
      <c r="C5668" s="34">
        <v>10</v>
      </c>
      <c r="D5668" s="33" t="s">
        <v>95</v>
      </c>
      <c r="E5668" s="33" t="s">
        <v>5672</v>
      </c>
      <c r="F5668" s="35">
        <v>72154066</v>
      </c>
      <c r="G5668" s="33" t="s">
        <v>15071</v>
      </c>
      <c r="H5668" s="33">
        <v>5</v>
      </c>
      <c r="I5668" s="33">
        <v>2</v>
      </c>
      <c r="J5668" s="36">
        <v>1</v>
      </c>
      <c r="K5668" s="37">
        <v>5000000</v>
      </c>
      <c r="L5668" s="38" t="s">
        <v>12</v>
      </c>
      <c r="M5668" s="38" t="s">
        <v>13</v>
      </c>
    </row>
    <row r="5669" spans="1:13" s="39" customFormat="1" ht="12.75" x14ac:dyDescent="0.2">
      <c r="A5669" s="33" t="s">
        <v>4761</v>
      </c>
      <c r="B5669" s="33" t="s">
        <v>555</v>
      </c>
      <c r="C5669" s="34">
        <v>10</v>
      </c>
      <c r="D5669" s="33" t="s">
        <v>76</v>
      </c>
      <c r="E5669" s="33" t="s">
        <v>4831</v>
      </c>
      <c r="F5669" s="35">
        <v>43211507</v>
      </c>
      <c r="G5669" s="33" t="s">
        <v>15071</v>
      </c>
      <c r="H5669" s="33">
        <v>6</v>
      </c>
      <c r="I5669" s="33">
        <v>3</v>
      </c>
      <c r="J5669" s="36">
        <v>2</v>
      </c>
      <c r="K5669" s="37">
        <v>3160000</v>
      </c>
      <c r="L5669" s="38" t="s">
        <v>15</v>
      </c>
      <c r="M5669" s="38" t="s">
        <v>13</v>
      </c>
    </row>
    <row r="5670" spans="1:13" s="39" customFormat="1" ht="12.75" x14ac:dyDescent="0.2">
      <c r="A5670" s="33" t="s">
        <v>4761</v>
      </c>
      <c r="B5670" s="33" t="s">
        <v>554</v>
      </c>
      <c r="C5670" s="34">
        <v>10</v>
      </c>
      <c r="D5670" s="33" t="s">
        <v>75</v>
      </c>
      <c r="E5670" s="33" t="s">
        <v>4829</v>
      </c>
      <c r="F5670" s="35">
        <v>45121504</v>
      </c>
      <c r="G5670" s="33" t="s">
        <v>468</v>
      </c>
      <c r="H5670" s="33">
        <v>5</v>
      </c>
      <c r="I5670" s="33">
        <v>2</v>
      </c>
      <c r="J5670" s="36">
        <v>1</v>
      </c>
      <c r="K5670" s="37">
        <v>227900</v>
      </c>
      <c r="L5670" s="38" t="s">
        <v>15</v>
      </c>
      <c r="M5670" s="38" t="s">
        <v>13</v>
      </c>
    </row>
    <row r="5671" spans="1:13" s="39" customFormat="1" ht="12.75" x14ac:dyDescent="0.2">
      <c r="A5671" s="33" t="s">
        <v>4761</v>
      </c>
      <c r="B5671" s="33" t="s">
        <v>599</v>
      </c>
      <c r="C5671" s="34">
        <v>16</v>
      </c>
      <c r="D5671" s="33" t="s">
        <v>31</v>
      </c>
      <c r="E5671" s="33" t="s">
        <v>5824</v>
      </c>
      <c r="F5671" s="35">
        <v>76121501</v>
      </c>
      <c r="G5671" s="33" t="s">
        <v>15070</v>
      </c>
      <c r="H5671" s="33">
        <v>7</v>
      </c>
      <c r="I5671" s="33">
        <v>5</v>
      </c>
      <c r="J5671" s="36">
        <v>1</v>
      </c>
      <c r="K5671" s="37">
        <v>2003037</v>
      </c>
      <c r="L5671" s="38" t="s">
        <v>12</v>
      </c>
      <c r="M5671" s="38" t="s">
        <v>13</v>
      </c>
    </row>
    <row r="5672" spans="1:13" s="39" customFormat="1" ht="12.75" x14ac:dyDescent="0.2">
      <c r="A5672" s="33" t="s">
        <v>4761</v>
      </c>
      <c r="B5672" s="33" t="s">
        <v>600</v>
      </c>
      <c r="C5672" s="34">
        <v>10</v>
      </c>
      <c r="D5672" s="33" t="s">
        <v>18</v>
      </c>
      <c r="E5672" s="33" t="s">
        <v>5825</v>
      </c>
      <c r="F5672" s="35">
        <v>83101803</v>
      </c>
      <c r="G5672" s="33" t="s">
        <v>15070</v>
      </c>
      <c r="H5672" s="33">
        <v>7</v>
      </c>
      <c r="I5672" s="33">
        <v>5</v>
      </c>
      <c r="J5672" s="36">
        <v>1</v>
      </c>
      <c r="K5672" s="37">
        <v>117218998</v>
      </c>
      <c r="L5672" s="38" t="s">
        <v>12</v>
      </c>
      <c r="M5672" s="38" t="s">
        <v>13</v>
      </c>
    </row>
    <row r="5673" spans="1:13" s="39" customFormat="1" ht="12.75" x14ac:dyDescent="0.2">
      <c r="A5673" s="33" t="s">
        <v>4761</v>
      </c>
      <c r="B5673" s="33" t="s">
        <v>600</v>
      </c>
      <c r="C5673" s="34">
        <v>10</v>
      </c>
      <c r="D5673" s="33" t="s">
        <v>18</v>
      </c>
      <c r="E5673" s="33" t="s">
        <v>5825</v>
      </c>
      <c r="F5673" s="35">
        <v>83101803</v>
      </c>
      <c r="G5673" s="33" t="s">
        <v>15070</v>
      </c>
      <c r="H5673" s="33">
        <v>7</v>
      </c>
      <c r="I5673" s="33">
        <v>5</v>
      </c>
      <c r="J5673" s="36">
        <v>1</v>
      </c>
      <c r="K5673" s="37">
        <v>85000000</v>
      </c>
      <c r="L5673" s="38" t="s">
        <v>12</v>
      </c>
      <c r="M5673" s="38" t="s">
        <v>13</v>
      </c>
    </row>
    <row r="5674" spans="1:13" s="39" customFormat="1" ht="12.75" x14ac:dyDescent="0.2">
      <c r="A5674" s="33" t="s">
        <v>4761</v>
      </c>
      <c r="B5674" s="33" t="s">
        <v>600</v>
      </c>
      <c r="C5674" s="34">
        <v>16</v>
      </c>
      <c r="D5674" s="33" t="s">
        <v>18</v>
      </c>
      <c r="E5674" s="33" t="s">
        <v>5825</v>
      </c>
      <c r="F5674" s="35">
        <v>83101803</v>
      </c>
      <c r="G5674" s="33" t="s">
        <v>15070</v>
      </c>
      <c r="H5674" s="33">
        <v>7</v>
      </c>
      <c r="I5674" s="33">
        <v>5</v>
      </c>
      <c r="J5674" s="36">
        <v>1</v>
      </c>
      <c r="K5674" s="37">
        <v>50679209</v>
      </c>
      <c r="L5674" s="38" t="s">
        <v>12</v>
      </c>
      <c r="M5674" s="38" t="s">
        <v>13</v>
      </c>
    </row>
    <row r="5675" spans="1:13" s="39" customFormat="1" ht="12.75" x14ac:dyDescent="0.2">
      <c r="A5675" s="33" t="s">
        <v>4761</v>
      </c>
      <c r="B5675" s="33" t="s">
        <v>601</v>
      </c>
      <c r="C5675" s="34">
        <v>16</v>
      </c>
      <c r="D5675" s="33" t="s">
        <v>8121</v>
      </c>
      <c r="E5675" s="33" t="s">
        <v>5826</v>
      </c>
      <c r="F5675" s="35">
        <v>83111500</v>
      </c>
      <c r="G5675" s="33" t="s">
        <v>15070</v>
      </c>
      <c r="H5675" s="33">
        <v>7</v>
      </c>
      <c r="I5675" s="33">
        <v>5</v>
      </c>
      <c r="J5675" s="36">
        <v>1</v>
      </c>
      <c r="K5675" s="37">
        <v>1296541</v>
      </c>
      <c r="L5675" s="38" t="s">
        <v>12</v>
      </c>
      <c r="M5675" s="38" t="s">
        <v>13</v>
      </c>
    </row>
    <row r="5676" spans="1:13" s="39" customFormat="1" ht="12.75" x14ac:dyDescent="0.2">
      <c r="A5676" s="33" t="s">
        <v>4761</v>
      </c>
      <c r="B5676" s="33" t="s">
        <v>603</v>
      </c>
      <c r="C5676" s="34">
        <v>10</v>
      </c>
      <c r="D5676" s="33" t="s">
        <v>35</v>
      </c>
      <c r="E5676" s="33" t="s">
        <v>5827</v>
      </c>
      <c r="F5676" s="35">
        <v>90121500</v>
      </c>
      <c r="G5676" s="33" t="s">
        <v>15070</v>
      </c>
      <c r="H5676" s="33">
        <v>7</v>
      </c>
      <c r="I5676" s="33">
        <v>5</v>
      </c>
      <c r="J5676" s="36">
        <v>1</v>
      </c>
      <c r="K5676" s="37">
        <v>30379766.359999999</v>
      </c>
      <c r="L5676" s="38" t="s">
        <v>12</v>
      </c>
      <c r="M5676" s="38" t="s">
        <v>13</v>
      </c>
    </row>
    <row r="5677" spans="1:13" s="39" customFormat="1" ht="12.75" x14ac:dyDescent="0.2">
      <c r="A5677" s="33" t="s">
        <v>4761</v>
      </c>
      <c r="B5677" s="33" t="s">
        <v>603</v>
      </c>
      <c r="C5677" s="34">
        <v>16</v>
      </c>
      <c r="D5677" s="33" t="s">
        <v>35</v>
      </c>
      <c r="E5677" s="33" t="s">
        <v>5828</v>
      </c>
      <c r="F5677" s="35">
        <v>90121500</v>
      </c>
      <c r="G5677" s="33" t="s">
        <v>15070</v>
      </c>
      <c r="H5677" s="33">
        <v>7</v>
      </c>
      <c r="I5677" s="33">
        <v>5</v>
      </c>
      <c r="J5677" s="36">
        <v>1</v>
      </c>
      <c r="K5677" s="37">
        <v>1430000</v>
      </c>
      <c r="L5677" s="38" t="s">
        <v>12</v>
      </c>
      <c r="M5677" s="38" t="s">
        <v>13</v>
      </c>
    </row>
    <row r="5678" spans="1:13" s="39" customFormat="1" ht="12.75" x14ac:dyDescent="0.2">
      <c r="A5678" s="33" t="s">
        <v>4761</v>
      </c>
      <c r="B5678" s="33" t="s">
        <v>602</v>
      </c>
      <c r="C5678" s="34">
        <v>10</v>
      </c>
      <c r="D5678" s="33" t="s">
        <v>101</v>
      </c>
      <c r="E5678" s="33" t="s">
        <v>5829</v>
      </c>
      <c r="F5678" s="35">
        <v>81112001</v>
      </c>
      <c r="G5678" s="33" t="s">
        <v>15070</v>
      </c>
      <c r="H5678" s="33">
        <v>7</v>
      </c>
      <c r="I5678" s="33">
        <v>5</v>
      </c>
      <c r="J5678" s="36">
        <v>1</v>
      </c>
      <c r="K5678" s="37">
        <v>2900000</v>
      </c>
      <c r="L5678" s="38" t="s">
        <v>12</v>
      </c>
      <c r="M5678" s="38" t="s">
        <v>13</v>
      </c>
    </row>
    <row r="5679" spans="1:13" s="39" customFormat="1" ht="12.75" x14ac:dyDescent="0.2">
      <c r="A5679" s="33" t="s">
        <v>4761</v>
      </c>
      <c r="B5679" s="33" t="s">
        <v>602</v>
      </c>
      <c r="C5679" s="34">
        <v>16</v>
      </c>
      <c r="D5679" s="33" t="s">
        <v>101</v>
      </c>
      <c r="E5679" s="33" t="s">
        <v>5830</v>
      </c>
      <c r="F5679" s="35">
        <v>81112101</v>
      </c>
      <c r="G5679" s="33" t="s">
        <v>15070</v>
      </c>
      <c r="H5679" s="33">
        <v>7</v>
      </c>
      <c r="I5679" s="33">
        <v>5</v>
      </c>
      <c r="J5679" s="36">
        <v>1</v>
      </c>
      <c r="K5679" s="37">
        <v>1192500</v>
      </c>
      <c r="L5679" s="38" t="s">
        <v>12</v>
      </c>
      <c r="M5679" s="38" t="s">
        <v>13</v>
      </c>
    </row>
    <row r="5680" spans="1:13" s="39" customFormat="1" ht="12.75" x14ac:dyDescent="0.2">
      <c r="A5680" s="33" t="s">
        <v>4761</v>
      </c>
      <c r="B5680" s="33" t="s">
        <v>602</v>
      </c>
      <c r="C5680" s="34">
        <v>10</v>
      </c>
      <c r="D5680" s="33" t="s">
        <v>101</v>
      </c>
      <c r="E5680" s="33" t="s">
        <v>5830</v>
      </c>
      <c r="F5680" s="35">
        <v>81112101</v>
      </c>
      <c r="G5680" s="33" t="s">
        <v>15070</v>
      </c>
      <c r="H5680" s="33">
        <v>7</v>
      </c>
      <c r="I5680" s="33">
        <v>5</v>
      </c>
      <c r="J5680" s="36">
        <v>1</v>
      </c>
      <c r="K5680" s="37">
        <v>1485000</v>
      </c>
      <c r="L5680" s="38" t="s">
        <v>12</v>
      </c>
      <c r="M5680" s="38" t="s">
        <v>13</v>
      </c>
    </row>
    <row r="5681" spans="1:13" s="39" customFormat="1" ht="12.75" x14ac:dyDescent="0.2">
      <c r="A5681" s="33" t="s">
        <v>4761</v>
      </c>
      <c r="B5681" s="33" t="s">
        <v>602</v>
      </c>
      <c r="C5681" s="34">
        <v>10</v>
      </c>
      <c r="D5681" s="33" t="s">
        <v>101</v>
      </c>
      <c r="E5681" s="33" t="s">
        <v>5831</v>
      </c>
      <c r="F5681" s="35">
        <v>83101601</v>
      </c>
      <c r="G5681" s="33" t="s">
        <v>15070</v>
      </c>
      <c r="H5681" s="33">
        <v>7</v>
      </c>
      <c r="I5681" s="33">
        <v>5</v>
      </c>
      <c r="J5681" s="36">
        <v>1</v>
      </c>
      <c r="K5681" s="37">
        <v>5980410</v>
      </c>
      <c r="L5681" s="38" t="s">
        <v>12</v>
      </c>
      <c r="M5681" s="38" t="s">
        <v>13</v>
      </c>
    </row>
    <row r="5682" spans="1:13" s="39" customFormat="1" ht="12.75" x14ac:dyDescent="0.2">
      <c r="A5682" s="33" t="s">
        <v>4761</v>
      </c>
      <c r="B5682" s="33" t="s">
        <v>586</v>
      </c>
      <c r="C5682" s="34">
        <v>10</v>
      </c>
      <c r="D5682" s="33" t="s">
        <v>94</v>
      </c>
      <c r="E5682" s="33" t="s">
        <v>5832</v>
      </c>
      <c r="F5682" s="35">
        <v>72102900</v>
      </c>
      <c r="G5682" s="33" t="s">
        <v>466</v>
      </c>
      <c r="H5682" s="33">
        <v>7</v>
      </c>
      <c r="I5682" s="33">
        <v>4</v>
      </c>
      <c r="J5682" s="36">
        <v>1</v>
      </c>
      <c r="K5682" s="37">
        <v>270000080.06999999</v>
      </c>
      <c r="L5682" s="38" t="s">
        <v>12</v>
      </c>
      <c r="M5682" s="38" t="s">
        <v>13</v>
      </c>
    </row>
    <row r="5683" spans="1:13" s="39" customFormat="1" ht="12.75" x14ac:dyDescent="0.2">
      <c r="A5683" s="33" t="s">
        <v>4761</v>
      </c>
      <c r="B5683" s="33" t="s">
        <v>585</v>
      </c>
      <c r="C5683" s="34">
        <v>10</v>
      </c>
      <c r="D5683" s="33" t="s">
        <v>93</v>
      </c>
      <c r="E5683" s="33" t="s">
        <v>5833</v>
      </c>
      <c r="F5683" s="35">
        <v>55121700</v>
      </c>
      <c r="G5683" s="33" t="s">
        <v>15071</v>
      </c>
      <c r="H5683" s="33">
        <v>6</v>
      </c>
      <c r="I5683" s="33">
        <v>3</v>
      </c>
      <c r="J5683" s="36">
        <v>1</v>
      </c>
      <c r="K5683" s="37">
        <v>70000.56</v>
      </c>
      <c r="L5683" s="38" t="s">
        <v>15</v>
      </c>
      <c r="M5683" s="38" t="s">
        <v>13</v>
      </c>
    </row>
    <row r="5684" spans="1:13" s="39" customFormat="1" ht="12.75" x14ac:dyDescent="0.2">
      <c r="A5684" s="33" t="s">
        <v>4761</v>
      </c>
      <c r="B5684" s="33" t="s">
        <v>585</v>
      </c>
      <c r="C5684" s="34">
        <v>10</v>
      </c>
      <c r="D5684" s="33" t="s">
        <v>93</v>
      </c>
      <c r="E5684" s="33" t="s">
        <v>5834</v>
      </c>
      <c r="F5684" s="35">
        <v>55121700</v>
      </c>
      <c r="G5684" s="33" t="s">
        <v>15071</v>
      </c>
      <c r="H5684" s="33">
        <v>6</v>
      </c>
      <c r="I5684" s="33">
        <v>3</v>
      </c>
      <c r="J5684" s="36">
        <v>5</v>
      </c>
      <c r="K5684" s="37">
        <v>350002.8</v>
      </c>
      <c r="L5684" s="38" t="s">
        <v>15</v>
      </c>
      <c r="M5684" s="38" t="s">
        <v>13</v>
      </c>
    </row>
    <row r="5685" spans="1:13" s="39" customFormat="1" ht="12.75" x14ac:dyDescent="0.2">
      <c r="A5685" s="33" t="s">
        <v>4761</v>
      </c>
      <c r="B5685" s="33" t="s">
        <v>585</v>
      </c>
      <c r="C5685" s="34">
        <v>10</v>
      </c>
      <c r="D5685" s="33" t="s">
        <v>93</v>
      </c>
      <c r="E5685" s="33" t="s">
        <v>5835</v>
      </c>
      <c r="F5685" s="35">
        <v>55121700</v>
      </c>
      <c r="G5685" s="33" t="s">
        <v>15071</v>
      </c>
      <c r="H5685" s="33">
        <v>6</v>
      </c>
      <c r="I5685" s="33">
        <v>3</v>
      </c>
      <c r="J5685" s="36">
        <v>64</v>
      </c>
      <c r="K5685" s="37">
        <v>1856019.2</v>
      </c>
      <c r="L5685" s="38" t="s">
        <v>15</v>
      </c>
      <c r="M5685" s="38" t="s">
        <v>13</v>
      </c>
    </row>
    <row r="5686" spans="1:13" s="39" customFormat="1" ht="12.75" x14ac:dyDescent="0.2">
      <c r="A5686" s="33" t="s">
        <v>4761</v>
      </c>
      <c r="B5686" s="33" t="s">
        <v>603</v>
      </c>
      <c r="C5686" s="34">
        <v>10</v>
      </c>
      <c r="D5686" s="33" t="s">
        <v>35</v>
      </c>
      <c r="E5686" s="33" t="s">
        <v>5836</v>
      </c>
      <c r="F5686" s="35">
        <v>90121500</v>
      </c>
      <c r="G5686" s="33" t="s">
        <v>15070</v>
      </c>
      <c r="H5686" s="33">
        <v>7</v>
      </c>
      <c r="I5686" s="33">
        <v>5</v>
      </c>
      <c r="J5686" s="36">
        <v>1</v>
      </c>
      <c r="K5686" s="37">
        <v>1091769.5900000001</v>
      </c>
      <c r="L5686" s="38" t="s">
        <v>12</v>
      </c>
      <c r="M5686" s="38" t="s">
        <v>13</v>
      </c>
    </row>
    <row r="5687" spans="1:13" s="39" customFormat="1" ht="12.75" x14ac:dyDescent="0.2">
      <c r="A5687" s="33" t="s">
        <v>4761</v>
      </c>
      <c r="B5687" s="33" t="s">
        <v>603</v>
      </c>
      <c r="C5687" s="34">
        <v>10</v>
      </c>
      <c r="D5687" s="33" t="s">
        <v>35</v>
      </c>
      <c r="E5687" s="33" t="s">
        <v>5749</v>
      </c>
      <c r="F5687" s="35">
        <v>92111810</v>
      </c>
      <c r="G5687" s="33" t="s">
        <v>15070</v>
      </c>
      <c r="H5687" s="33">
        <v>7</v>
      </c>
      <c r="I5687" s="33">
        <v>5</v>
      </c>
      <c r="J5687" s="36">
        <v>1</v>
      </c>
      <c r="K5687" s="37">
        <v>1920344</v>
      </c>
      <c r="L5687" s="38" t="s">
        <v>12</v>
      </c>
      <c r="M5687" s="38" t="s">
        <v>13</v>
      </c>
    </row>
    <row r="5688" spans="1:13" s="39" customFormat="1" ht="12.75" x14ac:dyDescent="0.2">
      <c r="A5688" s="33" t="s">
        <v>4761</v>
      </c>
      <c r="B5688" s="33" t="s">
        <v>601</v>
      </c>
      <c r="C5688" s="34">
        <v>16</v>
      </c>
      <c r="D5688" s="33" t="s">
        <v>8121</v>
      </c>
      <c r="E5688" s="33" t="s">
        <v>5837</v>
      </c>
      <c r="F5688" s="35">
        <v>83111500</v>
      </c>
      <c r="G5688" s="33" t="s">
        <v>15070</v>
      </c>
      <c r="H5688" s="33">
        <v>7</v>
      </c>
      <c r="I5688" s="33">
        <v>5</v>
      </c>
      <c r="J5688" s="36">
        <v>1</v>
      </c>
      <c r="K5688" s="37">
        <v>514742</v>
      </c>
      <c r="L5688" s="38" t="s">
        <v>12</v>
      </c>
      <c r="M5688" s="38" t="s">
        <v>13</v>
      </c>
    </row>
    <row r="5689" spans="1:13" s="39" customFormat="1" ht="12.75" x14ac:dyDescent="0.2">
      <c r="A5689" s="33" t="s">
        <v>4761</v>
      </c>
      <c r="B5689" s="33" t="s">
        <v>602</v>
      </c>
      <c r="C5689" s="34">
        <v>10</v>
      </c>
      <c r="D5689" s="33" t="s">
        <v>101</v>
      </c>
      <c r="E5689" s="33" t="s">
        <v>5838</v>
      </c>
      <c r="F5689" s="35">
        <v>81112101</v>
      </c>
      <c r="G5689" s="33" t="s">
        <v>15070</v>
      </c>
      <c r="H5689" s="33">
        <v>7</v>
      </c>
      <c r="I5689" s="33">
        <v>5</v>
      </c>
      <c r="J5689" s="36">
        <v>1</v>
      </c>
      <c r="K5689" s="37">
        <v>2677500</v>
      </c>
      <c r="L5689" s="38" t="s">
        <v>12</v>
      </c>
      <c r="M5689" s="38" t="s">
        <v>13</v>
      </c>
    </row>
    <row r="5690" spans="1:13" s="39" customFormat="1" ht="12.75" x14ac:dyDescent="0.2">
      <c r="A5690" s="33" t="s">
        <v>4761</v>
      </c>
      <c r="B5690" s="33" t="s">
        <v>602</v>
      </c>
      <c r="C5690" s="34">
        <v>10</v>
      </c>
      <c r="D5690" s="33" t="s">
        <v>101</v>
      </c>
      <c r="E5690" s="33" t="s">
        <v>5839</v>
      </c>
      <c r="F5690" s="35">
        <v>81112001</v>
      </c>
      <c r="G5690" s="33" t="s">
        <v>15070</v>
      </c>
      <c r="H5690" s="33">
        <v>7</v>
      </c>
      <c r="I5690" s="33">
        <v>5</v>
      </c>
      <c r="J5690" s="36">
        <v>1</v>
      </c>
      <c r="K5690" s="37">
        <v>2900000</v>
      </c>
      <c r="L5690" s="38" t="s">
        <v>12</v>
      </c>
      <c r="M5690" s="38" t="s">
        <v>13</v>
      </c>
    </row>
    <row r="5691" spans="1:13" s="39" customFormat="1" ht="12.75" x14ac:dyDescent="0.2">
      <c r="A5691" s="33" t="s">
        <v>4761</v>
      </c>
      <c r="B5691" s="33" t="s">
        <v>569</v>
      </c>
      <c r="C5691" s="34">
        <v>10</v>
      </c>
      <c r="D5691" s="33" t="s">
        <v>84</v>
      </c>
      <c r="E5691" s="33" t="s">
        <v>5840</v>
      </c>
      <c r="F5691" s="35">
        <v>56101600</v>
      </c>
      <c r="G5691" s="33" t="s">
        <v>468</v>
      </c>
      <c r="H5691" s="33">
        <v>9</v>
      </c>
      <c r="I5691" s="33">
        <v>3</v>
      </c>
      <c r="J5691" s="36">
        <v>9</v>
      </c>
      <c r="K5691" s="37">
        <v>27684000</v>
      </c>
      <c r="L5691" s="38" t="s">
        <v>2370</v>
      </c>
      <c r="M5691" s="38" t="s">
        <v>13</v>
      </c>
    </row>
    <row r="5692" spans="1:13" s="39" customFormat="1" ht="12.75" x14ac:dyDescent="0.2">
      <c r="A5692" s="33" t="s">
        <v>4761</v>
      </c>
      <c r="B5692" s="33" t="s">
        <v>569</v>
      </c>
      <c r="C5692" s="34">
        <v>10</v>
      </c>
      <c r="D5692" s="33" t="s">
        <v>84</v>
      </c>
      <c r="E5692" s="33" t="s">
        <v>5841</v>
      </c>
      <c r="F5692" s="35">
        <v>56112103</v>
      </c>
      <c r="G5692" s="33" t="s">
        <v>468</v>
      </c>
      <c r="H5692" s="33">
        <v>9</v>
      </c>
      <c r="I5692" s="33">
        <v>3</v>
      </c>
      <c r="J5692" s="36">
        <v>12</v>
      </c>
      <c r="K5692" s="37">
        <v>4361474.4000000004</v>
      </c>
      <c r="L5692" s="38" t="s">
        <v>15</v>
      </c>
      <c r="M5692" s="38" t="s">
        <v>13</v>
      </c>
    </row>
    <row r="5693" spans="1:13" s="39" customFormat="1" ht="12.75" x14ac:dyDescent="0.2">
      <c r="A5693" s="33" t="s">
        <v>4761</v>
      </c>
      <c r="B5693" s="33" t="s">
        <v>569</v>
      </c>
      <c r="C5693" s="34">
        <v>10</v>
      </c>
      <c r="D5693" s="33" t="s">
        <v>84</v>
      </c>
      <c r="E5693" s="33" t="s">
        <v>5842</v>
      </c>
      <c r="F5693" s="35">
        <v>56111500</v>
      </c>
      <c r="G5693" s="33" t="s">
        <v>468</v>
      </c>
      <c r="H5693" s="33">
        <v>9</v>
      </c>
      <c r="I5693" s="33">
        <v>3</v>
      </c>
      <c r="J5693" s="36">
        <v>5</v>
      </c>
      <c r="K5693" s="37">
        <v>5233991.2700001709</v>
      </c>
      <c r="L5693" s="38" t="s">
        <v>15</v>
      </c>
      <c r="M5693" s="38" t="s">
        <v>13</v>
      </c>
    </row>
    <row r="5694" spans="1:13" s="39" customFormat="1" ht="12.75" x14ac:dyDescent="0.2">
      <c r="A5694" s="33" t="s">
        <v>4761</v>
      </c>
      <c r="B5694" s="33" t="s">
        <v>569</v>
      </c>
      <c r="C5694" s="34">
        <v>10</v>
      </c>
      <c r="D5694" s="33" t="s">
        <v>84</v>
      </c>
      <c r="E5694" s="33" t="s">
        <v>5843</v>
      </c>
      <c r="F5694" s="35">
        <v>56111500</v>
      </c>
      <c r="G5694" s="33" t="s">
        <v>468</v>
      </c>
      <c r="H5694" s="33">
        <v>9</v>
      </c>
      <c r="I5694" s="33">
        <v>3</v>
      </c>
      <c r="J5694" s="36">
        <v>22</v>
      </c>
      <c r="K5694" s="37">
        <v>5366913.6399999997</v>
      </c>
      <c r="L5694" s="38" t="s">
        <v>2370</v>
      </c>
      <c r="M5694" s="38" t="s">
        <v>13</v>
      </c>
    </row>
    <row r="5695" spans="1:13" s="39" customFormat="1" ht="12.75" x14ac:dyDescent="0.2">
      <c r="A5695" s="33" t="s">
        <v>4761</v>
      </c>
      <c r="B5695" s="33" t="s">
        <v>569</v>
      </c>
      <c r="C5695" s="34">
        <v>10</v>
      </c>
      <c r="D5695" s="33" t="s">
        <v>84</v>
      </c>
      <c r="E5695" s="33" t="s">
        <v>5844</v>
      </c>
      <c r="F5695" s="35">
        <v>56112102</v>
      </c>
      <c r="G5695" s="33" t="s">
        <v>468</v>
      </c>
      <c r="H5695" s="33">
        <v>9</v>
      </c>
      <c r="I5695" s="33">
        <v>3</v>
      </c>
      <c r="J5695" s="36">
        <v>5</v>
      </c>
      <c r="K5695" s="37">
        <v>1018815</v>
      </c>
      <c r="L5695" s="38" t="s">
        <v>15</v>
      </c>
      <c r="M5695" s="38" t="s">
        <v>13</v>
      </c>
    </row>
    <row r="5696" spans="1:13" s="39" customFormat="1" ht="12.75" x14ac:dyDescent="0.2">
      <c r="A5696" s="33" t="s">
        <v>4761</v>
      </c>
      <c r="B5696" s="33" t="s">
        <v>569</v>
      </c>
      <c r="C5696" s="34">
        <v>16</v>
      </c>
      <c r="D5696" s="33" t="s">
        <v>84</v>
      </c>
      <c r="E5696" s="33" t="s">
        <v>5845</v>
      </c>
      <c r="F5696" s="35">
        <v>56111500</v>
      </c>
      <c r="G5696" s="33" t="s">
        <v>468</v>
      </c>
      <c r="H5696" s="33">
        <v>9</v>
      </c>
      <c r="I5696" s="33">
        <v>3</v>
      </c>
      <c r="J5696" s="36">
        <v>13</v>
      </c>
      <c r="K5696" s="37">
        <v>3563525.94</v>
      </c>
      <c r="L5696" s="38" t="s">
        <v>2370</v>
      </c>
      <c r="M5696" s="38" t="s">
        <v>13</v>
      </c>
    </row>
    <row r="5697" spans="1:13" s="39" customFormat="1" ht="12.75" x14ac:dyDescent="0.2">
      <c r="A5697" s="33" t="s">
        <v>4761</v>
      </c>
      <c r="B5697" s="33" t="s">
        <v>569</v>
      </c>
      <c r="C5697" s="34">
        <v>16</v>
      </c>
      <c r="D5697" s="33" t="s">
        <v>84</v>
      </c>
      <c r="E5697" s="33" t="s">
        <v>5846</v>
      </c>
      <c r="F5697" s="35">
        <v>56111500</v>
      </c>
      <c r="G5697" s="33" t="s">
        <v>468</v>
      </c>
      <c r="H5697" s="33">
        <v>9</v>
      </c>
      <c r="I5697" s="33">
        <v>3</v>
      </c>
      <c r="J5697" s="36">
        <v>10</v>
      </c>
      <c r="K5697" s="37">
        <v>2836407.6</v>
      </c>
      <c r="L5697" s="38" t="s">
        <v>15</v>
      </c>
      <c r="M5697" s="38" t="s">
        <v>13</v>
      </c>
    </row>
    <row r="5698" spans="1:13" s="39" customFormat="1" ht="12.75" x14ac:dyDescent="0.2">
      <c r="A5698" s="33" t="s">
        <v>4761</v>
      </c>
      <c r="B5698" s="33" t="s">
        <v>569</v>
      </c>
      <c r="C5698" s="34">
        <v>10</v>
      </c>
      <c r="D5698" s="33" t="s">
        <v>84</v>
      </c>
      <c r="E5698" s="33" t="s">
        <v>5847</v>
      </c>
      <c r="F5698" s="35">
        <v>56101600</v>
      </c>
      <c r="G5698" s="33" t="s">
        <v>468</v>
      </c>
      <c r="H5698" s="33">
        <v>9</v>
      </c>
      <c r="I5698" s="33">
        <v>3</v>
      </c>
      <c r="J5698" s="36">
        <v>6</v>
      </c>
      <c r="K5698" s="37">
        <v>25554000</v>
      </c>
      <c r="L5698" s="38" t="s">
        <v>15</v>
      </c>
      <c r="M5698" s="38" t="s">
        <v>13</v>
      </c>
    </row>
    <row r="5699" spans="1:13" s="39" customFormat="1" ht="12.75" x14ac:dyDescent="0.2">
      <c r="A5699" s="33" t="s">
        <v>4761</v>
      </c>
      <c r="B5699" s="33" t="s">
        <v>577</v>
      </c>
      <c r="C5699" s="34">
        <v>10</v>
      </c>
      <c r="D5699" s="33" t="s">
        <v>16</v>
      </c>
      <c r="E5699" s="33" t="s">
        <v>5848</v>
      </c>
      <c r="F5699" s="35">
        <v>30171500</v>
      </c>
      <c r="G5699" s="33" t="s">
        <v>468</v>
      </c>
      <c r="H5699" s="33">
        <v>9</v>
      </c>
      <c r="I5699" s="33">
        <v>3</v>
      </c>
      <c r="J5699" s="36">
        <v>2</v>
      </c>
      <c r="K5699" s="37">
        <v>2118923</v>
      </c>
      <c r="L5699" s="38" t="s">
        <v>15</v>
      </c>
      <c r="M5699" s="38" t="s">
        <v>13</v>
      </c>
    </row>
    <row r="5700" spans="1:13" s="39" customFormat="1" ht="12.75" x14ac:dyDescent="0.2">
      <c r="A5700" s="33" t="s">
        <v>4761</v>
      </c>
      <c r="B5700" s="33" t="s">
        <v>569</v>
      </c>
      <c r="C5700" s="34">
        <v>16</v>
      </c>
      <c r="D5700" s="33" t="s">
        <v>84</v>
      </c>
      <c r="E5700" s="33" t="s">
        <v>5840</v>
      </c>
      <c r="F5700" s="35">
        <v>56101600</v>
      </c>
      <c r="G5700" s="33" t="s">
        <v>468</v>
      </c>
      <c r="H5700" s="33">
        <v>9</v>
      </c>
      <c r="I5700" s="33">
        <v>3</v>
      </c>
      <c r="J5700" s="36">
        <v>5</v>
      </c>
      <c r="K5700" s="37">
        <v>15380000</v>
      </c>
      <c r="L5700" s="38" t="s">
        <v>15</v>
      </c>
      <c r="M5700" s="38" t="s">
        <v>13</v>
      </c>
    </row>
    <row r="5701" spans="1:13" s="39" customFormat="1" ht="12.75" x14ac:dyDescent="0.2">
      <c r="A5701" s="33" t="s">
        <v>4761</v>
      </c>
      <c r="B5701" s="33" t="s">
        <v>570</v>
      </c>
      <c r="C5701" s="34">
        <v>10</v>
      </c>
      <c r="D5701" s="33" t="s">
        <v>85</v>
      </c>
      <c r="E5701" s="33" t="s">
        <v>5849</v>
      </c>
      <c r="F5701" s="35">
        <v>46171610</v>
      </c>
      <c r="G5701" s="33" t="s">
        <v>15071</v>
      </c>
      <c r="H5701" s="33">
        <v>8</v>
      </c>
      <c r="I5701" s="33">
        <v>3</v>
      </c>
      <c r="J5701" s="36">
        <v>2</v>
      </c>
      <c r="K5701" s="37">
        <v>2376530</v>
      </c>
      <c r="L5701" s="38" t="s">
        <v>15</v>
      </c>
      <c r="M5701" s="38" t="s">
        <v>13</v>
      </c>
    </row>
    <row r="5702" spans="1:13" s="39" customFormat="1" ht="12.75" x14ac:dyDescent="0.2">
      <c r="A5702" s="33" t="s">
        <v>4761</v>
      </c>
      <c r="B5702" s="33" t="s">
        <v>570</v>
      </c>
      <c r="C5702" s="34">
        <v>10</v>
      </c>
      <c r="D5702" s="33" t="s">
        <v>85</v>
      </c>
      <c r="E5702" s="33" t="s">
        <v>5849</v>
      </c>
      <c r="F5702" s="35">
        <v>46171610</v>
      </c>
      <c r="G5702" s="33" t="s">
        <v>15071</v>
      </c>
      <c r="H5702" s="33">
        <v>8</v>
      </c>
      <c r="I5702" s="33">
        <v>3</v>
      </c>
      <c r="J5702" s="36">
        <v>3</v>
      </c>
      <c r="K5702" s="37">
        <v>3573470</v>
      </c>
      <c r="L5702" s="38" t="s">
        <v>15</v>
      </c>
      <c r="M5702" s="38" t="s">
        <v>13</v>
      </c>
    </row>
    <row r="5703" spans="1:13" s="39" customFormat="1" ht="12.75" x14ac:dyDescent="0.2">
      <c r="A5703" s="33" t="s">
        <v>4761</v>
      </c>
      <c r="B5703" s="33" t="s">
        <v>570</v>
      </c>
      <c r="C5703" s="34">
        <v>16</v>
      </c>
      <c r="D5703" s="33" t="s">
        <v>85</v>
      </c>
      <c r="E5703" s="33" t="s">
        <v>5850</v>
      </c>
      <c r="F5703" s="35">
        <v>46171610</v>
      </c>
      <c r="G5703" s="33" t="s">
        <v>15071</v>
      </c>
      <c r="H5703" s="33">
        <v>8</v>
      </c>
      <c r="I5703" s="33">
        <v>3</v>
      </c>
      <c r="J5703" s="36">
        <v>1</v>
      </c>
      <c r="K5703" s="37">
        <v>1170109</v>
      </c>
      <c r="L5703" s="38" t="s">
        <v>15</v>
      </c>
      <c r="M5703" s="38" t="s">
        <v>13</v>
      </c>
    </row>
    <row r="5704" spans="1:13" s="39" customFormat="1" ht="12.75" x14ac:dyDescent="0.2">
      <c r="A5704" s="33" t="s">
        <v>4761</v>
      </c>
      <c r="B5704" s="33" t="s">
        <v>587</v>
      </c>
      <c r="C5704" s="34">
        <v>10</v>
      </c>
      <c r="D5704" s="33" t="s">
        <v>95</v>
      </c>
      <c r="E5704" s="33" t="s">
        <v>5851</v>
      </c>
      <c r="F5704" s="35">
        <v>72154101</v>
      </c>
      <c r="G5704" s="33" t="s">
        <v>15071</v>
      </c>
      <c r="H5704" s="33">
        <v>1</v>
      </c>
      <c r="I5704" s="33">
        <v>6</v>
      </c>
      <c r="J5704" s="36">
        <v>1</v>
      </c>
      <c r="K5704" s="37">
        <v>152083</v>
      </c>
      <c r="L5704" s="38" t="s">
        <v>12</v>
      </c>
      <c r="M5704" s="38" t="s">
        <v>13</v>
      </c>
    </row>
    <row r="5705" spans="1:13" s="39" customFormat="1" ht="12.75" x14ac:dyDescent="0.2">
      <c r="A5705" s="33" t="s">
        <v>4761</v>
      </c>
      <c r="B5705" s="33" t="s">
        <v>587</v>
      </c>
      <c r="C5705" s="34">
        <v>16</v>
      </c>
      <c r="D5705" s="33" t="s">
        <v>95</v>
      </c>
      <c r="E5705" s="33" t="s">
        <v>5851</v>
      </c>
      <c r="F5705" s="35">
        <v>72154101</v>
      </c>
      <c r="G5705" s="33" t="s">
        <v>15071</v>
      </c>
      <c r="H5705" s="33">
        <v>1</v>
      </c>
      <c r="I5705" s="33">
        <v>6</v>
      </c>
      <c r="J5705" s="36">
        <v>1</v>
      </c>
      <c r="K5705" s="37">
        <v>4847917</v>
      </c>
      <c r="L5705" s="38" t="s">
        <v>12</v>
      </c>
      <c r="M5705" s="38" t="s">
        <v>13</v>
      </c>
    </row>
    <row r="5706" spans="1:13" s="39" customFormat="1" ht="12.75" x14ac:dyDescent="0.2">
      <c r="A5706" s="33" t="s">
        <v>4761</v>
      </c>
      <c r="B5706" s="33" t="s">
        <v>4763</v>
      </c>
      <c r="C5706" s="34">
        <v>10</v>
      </c>
      <c r="D5706" s="33" t="s">
        <v>113</v>
      </c>
      <c r="E5706" s="33" t="s">
        <v>5852</v>
      </c>
      <c r="F5706" s="35">
        <v>72154300</v>
      </c>
      <c r="G5706" s="33" t="s">
        <v>466</v>
      </c>
      <c r="H5706" s="33">
        <v>8</v>
      </c>
      <c r="I5706" s="33">
        <v>3</v>
      </c>
      <c r="J5706" s="36">
        <v>1</v>
      </c>
      <c r="K5706" s="37">
        <v>3626500</v>
      </c>
      <c r="L5706" s="38" t="s">
        <v>12</v>
      </c>
      <c r="M5706" s="38" t="s">
        <v>13</v>
      </c>
    </row>
    <row r="5707" spans="1:13" s="39" customFormat="1" ht="12.75" x14ac:dyDescent="0.2">
      <c r="A5707" s="33" t="s">
        <v>4761</v>
      </c>
      <c r="B5707" s="33" t="s">
        <v>566</v>
      </c>
      <c r="C5707" s="34">
        <v>16</v>
      </c>
      <c r="D5707" s="33" t="s">
        <v>82</v>
      </c>
      <c r="E5707" s="33" t="s">
        <v>5853</v>
      </c>
      <c r="F5707" s="35">
        <v>46171611</v>
      </c>
      <c r="G5707" s="33" t="s">
        <v>15071</v>
      </c>
      <c r="H5707" s="33">
        <v>8</v>
      </c>
      <c r="I5707" s="33">
        <v>3</v>
      </c>
      <c r="J5707" s="36">
        <v>1</v>
      </c>
      <c r="K5707" s="37">
        <v>833000</v>
      </c>
      <c r="L5707" s="38" t="s">
        <v>15</v>
      </c>
      <c r="M5707" s="38" t="s">
        <v>13</v>
      </c>
    </row>
    <row r="5708" spans="1:13" s="39" customFormat="1" ht="12.75" x14ac:dyDescent="0.2">
      <c r="A5708" s="33" t="s">
        <v>4761</v>
      </c>
      <c r="B5708" s="33" t="s">
        <v>602</v>
      </c>
      <c r="C5708" s="34">
        <v>10</v>
      </c>
      <c r="D5708" s="33" t="s">
        <v>101</v>
      </c>
      <c r="E5708" s="33" t="s">
        <v>5854</v>
      </c>
      <c r="F5708" s="35">
        <v>83101601</v>
      </c>
      <c r="G5708" s="33" t="s">
        <v>15070</v>
      </c>
      <c r="H5708" s="33">
        <v>8</v>
      </c>
      <c r="I5708" s="33">
        <v>4</v>
      </c>
      <c r="J5708" s="36">
        <v>1</v>
      </c>
      <c r="K5708" s="37">
        <v>4227965</v>
      </c>
      <c r="L5708" s="38" t="s">
        <v>12</v>
      </c>
      <c r="M5708" s="38" t="s">
        <v>13</v>
      </c>
    </row>
    <row r="5709" spans="1:13" s="39" customFormat="1" ht="12.75" x14ac:dyDescent="0.2">
      <c r="A5709" s="33" t="s">
        <v>4761</v>
      </c>
      <c r="B5709" s="33" t="s">
        <v>599</v>
      </c>
      <c r="C5709" s="34">
        <v>16</v>
      </c>
      <c r="D5709" s="33" t="s">
        <v>31</v>
      </c>
      <c r="E5709" s="33" t="s">
        <v>5855</v>
      </c>
      <c r="F5709" s="35">
        <v>76121501</v>
      </c>
      <c r="G5709" s="33" t="s">
        <v>15070</v>
      </c>
      <c r="H5709" s="33">
        <v>8</v>
      </c>
      <c r="I5709" s="33">
        <v>4</v>
      </c>
      <c r="J5709" s="36">
        <v>1</v>
      </c>
      <c r="K5709" s="37">
        <v>2256652</v>
      </c>
      <c r="L5709" s="38" t="s">
        <v>12</v>
      </c>
      <c r="M5709" s="38" t="s">
        <v>13</v>
      </c>
    </row>
    <row r="5710" spans="1:13" s="39" customFormat="1" ht="12.75" x14ac:dyDescent="0.2">
      <c r="A5710" s="33" t="s">
        <v>4761</v>
      </c>
      <c r="B5710" s="33" t="s">
        <v>601</v>
      </c>
      <c r="C5710" s="34">
        <v>16</v>
      </c>
      <c r="D5710" s="33" t="s">
        <v>8121</v>
      </c>
      <c r="E5710" s="33" t="s">
        <v>5856</v>
      </c>
      <c r="F5710" s="35">
        <v>83111500</v>
      </c>
      <c r="G5710" s="33" t="s">
        <v>15070</v>
      </c>
      <c r="H5710" s="33">
        <v>8</v>
      </c>
      <c r="I5710" s="33">
        <v>4</v>
      </c>
      <c r="J5710" s="36">
        <v>1</v>
      </c>
      <c r="K5710" s="37">
        <v>765028</v>
      </c>
      <c r="L5710" s="38" t="s">
        <v>12</v>
      </c>
      <c r="M5710" s="38" t="s">
        <v>13</v>
      </c>
    </row>
    <row r="5711" spans="1:13" s="39" customFormat="1" ht="12.75" x14ac:dyDescent="0.2">
      <c r="A5711" s="33" t="s">
        <v>4761</v>
      </c>
      <c r="B5711" s="33" t="s">
        <v>600</v>
      </c>
      <c r="C5711" s="34">
        <v>10</v>
      </c>
      <c r="D5711" s="33" t="s">
        <v>18</v>
      </c>
      <c r="E5711" s="33" t="s">
        <v>5857</v>
      </c>
      <c r="F5711" s="35">
        <v>83101803</v>
      </c>
      <c r="G5711" s="33" t="s">
        <v>15070</v>
      </c>
      <c r="H5711" s="33">
        <v>8</v>
      </c>
      <c r="I5711" s="33">
        <v>4</v>
      </c>
      <c r="J5711" s="36">
        <v>1</v>
      </c>
      <c r="K5711" s="37">
        <v>115134843</v>
      </c>
      <c r="L5711" s="38" t="s">
        <v>12</v>
      </c>
      <c r="M5711" s="38" t="s">
        <v>13</v>
      </c>
    </row>
    <row r="5712" spans="1:13" s="39" customFormat="1" ht="12.75" x14ac:dyDescent="0.2">
      <c r="A5712" s="33" t="s">
        <v>4761</v>
      </c>
      <c r="B5712" s="33" t="s">
        <v>600</v>
      </c>
      <c r="C5712" s="34">
        <v>10</v>
      </c>
      <c r="D5712" s="33" t="s">
        <v>18</v>
      </c>
      <c r="E5712" s="33" t="s">
        <v>5857</v>
      </c>
      <c r="F5712" s="35">
        <v>83101803</v>
      </c>
      <c r="G5712" s="33" t="s">
        <v>15070</v>
      </c>
      <c r="H5712" s="33">
        <v>8</v>
      </c>
      <c r="I5712" s="33">
        <v>4</v>
      </c>
      <c r="J5712" s="36">
        <v>1</v>
      </c>
      <c r="K5712" s="37">
        <v>99000000</v>
      </c>
      <c r="L5712" s="38" t="s">
        <v>12</v>
      </c>
      <c r="M5712" s="38" t="s">
        <v>13</v>
      </c>
    </row>
    <row r="5713" spans="1:13" s="39" customFormat="1" ht="12.75" x14ac:dyDescent="0.2">
      <c r="A5713" s="33" t="s">
        <v>4761</v>
      </c>
      <c r="B5713" s="33" t="s">
        <v>600</v>
      </c>
      <c r="C5713" s="34">
        <v>16</v>
      </c>
      <c r="D5713" s="33" t="s">
        <v>18</v>
      </c>
      <c r="E5713" s="33" t="s">
        <v>5857</v>
      </c>
      <c r="F5713" s="35">
        <v>83101803</v>
      </c>
      <c r="G5713" s="33" t="s">
        <v>15070</v>
      </c>
      <c r="H5713" s="33">
        <v>8</v>
      </c>
      <c r="I5713" s="33">
        <v>4</v>
      </c>
      <c r="J5713" s="36">
        <v>1</v>
      </c>
      <c r="K5713" s="37">
        <v>51173578</v>
      </c>
      <c r="L5713" s="38" t="s">
        <v>12</v>
      </c>
      <c r="M5713" s="38" t="s">
        <v>13</v>
      </c>
    </row>
    <row r="5714" spans="1:13" s="39" customFormat="1" ht="12.75" x14ac:dyDescent="0.2">
      <c r="A5714" s="33" t="s">
        <v>4761</v>
      </c>
      <c r="B5714" s="33" t="s">
        <v>603</v>
      </c>
      <c r="C5714" s="34">
        <v>10</v>
      </c>
      <c r="D5714" s="33" t="s">
        <v>35</v>
      </c>
      <c r="E5714" s="33" t="s">
        <v>5858</v>
      </c>
      <c r="F5714" s="35">
        <v>90121500</v>
      </c>
      <c r="G5714" s="33" t="s">
        <v>15070</v>
      </c>
      <c r="H5714" s="33">
        <v>8</v>
      </c>
      <c r="I5714" s="33">
        <v>4</v>
      </c>
      <c r="J5714" s="36">
        <v>1</v>
      </c>
      <c r="K5714" s="37">
        <v>114586958</v>
      </c>
      <c r="L5714" s="38" t="s">
        <v>12</v>
      </c>
      <c r="M5714" s="38" t="s">
        <v>13</v>
      </c>
    </row>
    <row r="5715" spans="1:13" s="39" customFormat="1" ht="12.75" x14ac:dyDescent="0.2">
      <c r="A5715" s="33" t="s">
        <v>4761</v>
      </c>
      <c r="B5715" s="33" t="s">
        <v>611</v>
      </c>
      <c r="C5715" s="34">
        <v>10</v>
      </c>
      <c r="D5715" s="33" t="s">
        <v>108</v>
      </c>
      <c r="E5715" s="33" t="s">
        <v>5813</v>
      </c>
      <c r="F5715" s="35">
        <v>77101505</v>
      </c>
      <c r="G5715" s="33" t="s">
        <v>15070</v>
      </c>
      <c r="H5715" s="33">
        <v>8</v>
      </c>
      <c r="I5715" s="33">
        <v>4</v>
      </c>
      <c r="J5715" s="36">
        <v>1</v>
      </c>
      <c r="K5715" s="37">
        <v>448465</v>
      </c>
      <c r="L5715" s="38" t="s">
        <v>12</v>
      </c>
      <c r="M5715" s="38" t="s">
        <v>13</v>
      </c>
    </row>
    <row r="5716" spans="1:13" s="39" customFormat="1" ht="12.75" x14ac:dyDescent="0.2">
      <c r="A5716" s="33" t="s">
        <v>4761</v>
      </c>
      <c r="B5716" s="33" t="s">
        <v>611</v>
      </c>
      <c r="C5716" s="34">
        <v>10</v>
      </c>
      <c r="D5716" s="33" t="s">
        <v>108</v>
      </c>
      <c r="E5716" s="33" t="s">
        <v>5859</v>
      </c>
      <c r="F5716" s="35">
        <v>70171601</v>
      </c>
      <c r="G5716" s="33" t="s">
        <v>15070</v>
      </c>
      <c r="H5716" s="33">
        <v>8</v>
      </c>
      <c r="I5716" s="33">
        <v>4</v>
      </c>
      <c r="J5716" s="36">
        <v>1</v>
      </c>
      <c r="K5716" s="37">
        <v>3176250</v>
      </c>
      <c r="L5716" s="38" t="s">
        <v>12</v>
      </c>
      <c r="M5716" s="38" t="s">
        <v>13</v>
      </c>
    </row>
    <row r="5717" spans="1:13" s="39" customFormat="1" ht="12.75" x14ac:dyDescent="0.2">
      <c r="A5717" s="33" t="s">
        <v>4761</v>
      </c>
      <c r="B5717" s="33" t="s">
        <v>566</v>
      </c>
      <c r="C5717" s="34">
        <v>10</v>
      </c>
      <c r="D5717" s="33" t="s">
        <v>82</v>
      </c>
      <c r="E5717" s="33" t="s">
        <v>5860</v>
      </c>
      <c r="F5717" s="35">
        <v>47111501</v>
      </c>
      <c r="G5717" s="33" t="s">
        <v>15071</v>
      </c>
      <c r="H5717" s="33">
        <v>1</v>
      </c>
      <c r="I5717" s="33">
        <v>6</v>
      </c>
      <c r="J5717" s="36">
        <v>1</v>
      </c>
      <c r="K5717" s="37">
        <v>2050416</v>
      </c>
      <c r="L5717" s="38" t="s">
        <v>15</v>
      </c>
      <c r="M5717" s="38" t="s">
        <v>13</v>
      </c>
    </row>
    <row r="5718" spans="1:13" s="39" customFormat="1" ht="12.75" x14ac:dyDescent="0.2">
      <c r="A5718" s="33" t="s">
        <v>4761</v>
      </c>
      <c r="B5718" s="33" t="s">
        <v>582</v>
      </c>
      <c r="C5718" s="34">
        <v>10</v>
      </c>
      <c r="D5718" s="33" t="s">
        <v>34</v>
      </c>
      <c r="E5718" s="33" t="s">
        <v>5861</v>
      </c>
      <c r="F5718" s="35">
        <v>60131500</v>
      </c>
      <c r="G5718" s="33" t="s">
        <v>15071</v>
      </c>
      <c r="H5718" s="33">
        <v>1</v>
      </c>
      <c r="I5718" s="33">
        <v>6</v>
      </c>
      <c r="J5718" s="36">
        <v>1</v>
      </c>
      <c r="K5718" s="37">
        <v>930878</v>
      </c>
      <c r="L5718" s="38" t="s">
        <v>15</v>
      </c>
      <c r="M5718" s="38" t="s">
        <v>13</v>
      </c>
    </row>
    <row r="5719" spans="1:13" s="39" customFormat="1" ht="12.75" x14ac:dyDescent="0.2">
      <c r="A5719" s="33" t="s">
        <v>4761</v>
      </c>
      <c r="B5719" s="33" t="s">
        <v>585</v>
      </c>
      <c r="C5719" s="34">
        <v>10</v>
      </c>
      <c r="D5719" s="33" t="s">
        <v>93</v>
      </c>
      <c r="E5719" s="33" t="s">
        <v>5861</v>
      </c>
      <c r="F5719" s="35">
        <v>60131500</v>
      </c>
      <c r="G5719" s="33" t="s">
        <v>15071</v>
      </c>
      <c r="H5719" s="33">
        <v>1</v>
      </c>
      <c r="I5719" s="33">
        <v>6</v>
      </c>
      <c r="J5719" s="36">
        <v>1</v>
      </c>
      <c r="K5719" s="37">
        <v>1989382</v>
      </c>
      <c r="L5719" s="38" t="s">
        <v>15</v>
      </c>
      <c r="M5719" s="38" t="s">
        <v>13</v>
      </c>
    </row>
    <row r="5720" spans="1:13" s="39" customFormat="1" ht="12.75" x14ac:dyDescent="0.2">
      <c r="A5720" s="33" t="s">
        <v>4761</v>
      </c>
      <c r="B5720" s="33" t="s">
        <v>585</v>
      </c>
      <c r="C5720" s="34">
        <v>10</v>
      </c>
      <c r="D5720" s="33" t="s">
        <v>93</v>
      </c>
      <c r="E5720" s="33" t="s">
        <v>5862</v>
      </c>
      <c r="F5720" s="35">
        <v>56101600</v>
      </c>
      <c r="G5720" s="33" t="s">
        <v>15072</v>
      </c>
      <c r="H5720" s="33">
        <v>9</v>
      </c>
      <c r="I5720" s="33">
        <v>3</v>
      </c>
      <c r="J5720" s="36">
        <v>4</v>
      </c>
      <c r="K5720" s="37">
        <v>7000000</v>
      </c>
      <c r="L5720" s="38" t="s">
        <v>15</v>
      </c>
      <c r="M5720" s="38" t="s">
        <v>13</v>
      </c>
    </row>
    <row r="5721" spans="1:13" s="39" customFormat="1" ht="12.75" x14ac:dyDescent="0.2">
      <c r="A5721" s="33" t="s">
        <v>4761</v>
      </c>
      <c r="B5721" s="33" t="s">
        <v>569</v>
      </c>
      <c r="C5721" s="34">
        <v>16</v>
      </c>
      <c r="D5721" s="33" t="s">
        <v>84</v>
      </c>
      <c r="E5721" s="33" t="s">
        <v>5863</v>
      </c>
      <c r="F5721" s="35">
        <v>56101519</v>
      </c>
      <c r="G5721" s="33" t="s">
        <v>15072</v>
      </c>
      <c r="H5721" s="33">
        <v>9</v>
      </c>
      <c r="I5721" s="33">
        <v>3</v>
      </c>
      <c r="J5721" s="36">
        <v>1</v>
      </c>
      <c r="K5721" s="37">
        <v>2544358.4700000002</v>
      </c>
      <c r="L5721" s="38" t="s">
        <v>15</v>
      </c>
      <c r="M5721" s="38" t="s">
        <v>13</v>
      </c>
    </row>
    <row r="5722" spans="1:13" s="39" customFormat="1" ht="12.75" x14ac:dyDescent="0.2">
      <c r="A5722" s="33" t="s">
        <v>4761</v>
      </c>
      <c r="B5722" s="33" t="s">
        <v>557</v>
      </c>
      <c r="C5722" s="34">
        <v>10</v>
      </c>
      <c r="D5722" s="33" t="s">
        <v>77</v>
      </c>
      <c r="E5722" s="33" t="s">
        <v>5864</v>
      </c>
      <c r="F5722" s="35">
        <v>48101600</v>
      </c>
      <c r="G5722" s="33" t="s">
        <v>15071</v>
      </c>
      <c r="H5722" s="33">
        <v>9</v>
      </c>
      <c r="I5722" s="33">
        <v>2</v>
      </c>
      <c r="J5722" s="36">
        <v>3</v>
      </c>
      <c r="K5722" s="37">
        <v>4671924.2700000005</v>
      </c>
      <c r="L5722" s="38" t="s">
        <v>15</v>
      </c>
      <c r="M5722" s="38" t="s">
        <v>13</v>
      </c>
    </row>
    <row r="5723" spans="1:13" s="39" customFormat="1" ht="12.75" x14ac:dyDescent="0.2">
      <c r="A5723" s="33" t="s">
        <v>4761</v>
      </c>
      <c r="B5723" s="33" t="s">
        <v>569</v>
      </c>
      <c r="C5723" s="34">
        <v>10</v>
      </c>
      <c r="D5723" s="33" t="s">
        <v>84</v>
      </c>
      <c r="E5723" s="33" t="s">
        <v>5865</v>
      </c>
      <c r="F5723" s="35">
        <v>56111500</v>
      </c>
      <c r="G5723" s="33" t="s">
        <v>468</v>
      </c>
      <c r="H5723" s="33">
        <v>9</v>
      </c>
      <c r="I5723" s="33">
        <v>3</v>
      </c>
      <c r="J5723" s="36">
        <v>6.75</v>
      </c>
      <c r="K5723" s="37">
        <v>1779641.6850000001</v>
      </c>
      <c r="L5723" s="38" t="s">
        <v>15</v>
      </c>
      <c r="M5723" s="38" t="s">
        <v>13</v>
      </c>
    </row>
    <row r="5724" spans="1:13" s="39" customFormat="1" ht="12.75" x14ac:dyDescent="0.2">
      <c r="A5724" s="33" t="s">
        <v>4761</v>
      </c>
      <c r="B5724" s="33" t="s">
        <v>601</v>
      </c>
      <c r="C5724" s="34">
        <v>16</v>
      </c>
      <c r="D5724" s="33" t="s">
        <v>8121</v>
      </c>
      <c r="E5724" s="33" t="s">
        <v>5866</v>
      </c>
      <c r="F5724" s="35">
        <v>83111500</v>
      </c>
      <c r="G5724" s="33" t="s">
        <v>15070</v>
      </c>
      <c r="H5724" s="33">
        <v>8</v>
      </c>
      <c r="I5724" s="33">
        <v>4</v>
      </c>
      <c r="J5724" s="36">
        <v>1</v>
      </c>
      <c r="K5724" s="37">
        <v>515135</v>
      </c>
      <c r="L5724" s="38" t="s">
        <v>12</v>
      </c>
      <c r="M5724" s="38" t="s">
        <v>13</v>
      </c>
    </row>
    <row r="5725" spans="1:13" s="39" customFormat="1" ht="12.75" x14ac:dyDescent="0.2">
      <c r="A5725" s="33" t="s">
        <v>4761</v>
      </c>
      <c r="B5725" s="33" t="s">
        <v>557</v>
      </c>
      <c r="C5725" s="34">
        <v>10</v>
      </c>
      <c r="D5725" s="33" t="s">
        <v>77</v>
      </c>
      <c r="E5725" s="33" t="s">
        <v>5867</v>
      </c>
      <c r="F5725" s="35">
        <v>48101600</v>
      </c>
      <c r="G5725" s="33" t="s">
        <v>15071</v>
      </c>
      <c r="H5725" s="33">
        <v>1</v>
      </c>
      <c r="I5725" s="33">
        <v>6</v>
      </c>
      <c r="J5725" s="36">
        <v>1</v>
      </c>
      <c r="K5725" s="37">
        <v>640484.73</v>
      </c>
      <c r="L5725" s="38" t="s">
        <v>15</v>
      </c>
      <c r="M5725" s="38" t="s">
        <v>13</v>
      </c>
    </row>
    <row r="5726" spans="1:13" s="39" customFormat="1" ht="12.75" x14ac:dyDescent="0.2">
      <c r="A5726" s="33" t="s">
        <v>4761</v>
      </c>
      <c r="B5726" s="33" t="s">
        <v>587</v>
      </c>
      <c r="C5726" s="34">
        <v>10</v>
      </c>
      <c r="D5726" s="33" t="s">
        <v>95</v>
      </c>
      <c r="E5726" s="33" t="s">
        <v>5868</v>
      </c>
      <c r="F5726" s="35">
        <v>92121704</v>
      </c>
      <c r="G5726" s="33" t="s">
        <v>15071</v>
      </c>
      <c r="H5726" s="33">
        <v>1</v>
      </c>
      <c r="I5726" s="33">
        <v>6</v>
      </c>
      <c r="J5726" s="36">
        <v>1</v>
      </c>
      <c r="K5726" s="37">
        <v>1929500</v>
      </c>
      <c r="L5726" s="38" t="s">
        <v>12</v>
      </c>
      <c r="M5726" s="38" t="s">
        <v>13</v>
      </c>
    </row>
    <row r="5727" spans="1:13" s="39" customFormat="1" ht="12.75" x14ac:dyDescent="0.2">
      <c r="A5727" s="33" t="s">
        <v>4761</v>
      </c>
      <c r="B5727" s="33" t="s">
        <v>566</v>
      </c>
      <c r="C5727" s="34">
        <v>16</v>
      </c>
      <c r="D5727" s="33" t="s">
        <v>82</v>
      </c>
      <c r="E5727" s="33" t="s">
        <v>5869</v>
      </c>
      <c r="F5727" s="35">
        <v>46171611</v>
      </c>
      <c r="G5727" s="33" t="s">
        <v>15071</v>
      </c>
      <c r="H5727" s="33">
        <v>1</v>
      </c>
      <c r="I5727" s="33">
        <v>6</v>
      </c>
      <c r="J5727" s="36">
        <v>1</v>
      </c>
      <c r="K5727" s="37">
        <v>167000</v>
      </c>
      <c r="L5727" s="38" t="s">
        <v>15</v>
      </c>
      <c r="M5727" s="38" t="s">
        <v>13</v>
      </c>
    </row>
    <row r="5728" spans="1:13" s="39" customFormat="1" ht="12.75" x14ac:dyDescent="0.2">
      <c r="A5728" s="33" t="s">
        <v>4761</v>
      </c>
      <c r="B5728" s="33" t="s">
        <v>602</v>
      </c>
      <c r="C5728" s="34">
        <v>10</v>
      </c>
      <c r="D5728" s="33" t="s">
        <v>101</v>
      </c>
      <c r="E5728" s="33" t="s">
        <v>5870</v>
      </c>
      <c r="F5728" s="35">
        <v>81112101</v>
      </c>
      <c r="G5728" s="33" t="s">
        <v>15070</v>
      </c>
      <c r="H5728" s="33">
        <v>9</v>
      </c>
      <c r="I5728" s="33">
        <v>3</v>
      </c>
      <c r="J5728" s="36">
        <v>1</v>
      </c>
      <c r="K5728" s="37">
        <v>2677500</v>
      </c>
      <c r="L5728" s="38" t="s">
        <v>12</v>
      </c>
      <c r="M5728" s="38" t="s">
        <v>13</v>
      </c>
    </row>
    <row r="5729" spans="1:13" s="39" customFormat="1" ht="12.75" x14ac:dyDescent="0.2">
      <c r="A5729" s="33" t="s">
        <v>4761</v>
      </c>
      <c r="B5729" s="33" t="s">
        <v>602</v>
      </c>
      <c r="C5729" s="34">
        <v>10</v>
      </c>
      <c r="D5729" s="33" t="s">
        <v>101</v>
      </c>
      <c r="E5729" s="33" t="s">
        <v>5871</v>
      </c>
      <c r="F5729" s="35">
        <v>81112001</v>
      </c>
      <c r="G5729" s="33" t="s">
        <v>15070</v>
      </c>
      <c r="H5729" s="33">
        <v>9</v>
      </c>
      <c r="I5729" s="33">
        <v>3</v>
      </c>
      <c r="J5729" s="36">
        <v>1</v>
      </c>
      <c r="K5729" s="37">
        <v>2900000</v>
      </c>
      <c r="L5729" s="38" t="s">
        <v>12</v>
      </c>
      <c r="M5729" s="38" t="s">
        <v>13</v>
      </c>
    </row>
    <row r="5730" spans="1:13" s="39" customFormat="1" ht="12.75" x14ac:dyDescent="0.2">
      <c r="A5730" s="33" t="s">
        <v>4761</v>
      </c>
      <c r="B5730" s="33" t="s">
        <v>603</v>
      </c>
      <c r="C5730" s="34">
        <v>10</v>
      </c>
      <c r="D5730" s="33" t="s">
        <v>35</v>
      </c>
      <c r="E5730" s="33" t="s">
        <v>5872</v>
      </c>
      <c r="F5730" s="35">
        <v>90121500</v>
      </c>
      <c r="G5730" s="33" t="s">
        <v>15070</v>
      </c>
      <c r="H5730" s="33">
        <v>9</v>
      </c>
      <c r="I5730" s="33">
        <v>3</v>
      </c>
      <c r="J5730" s="36">
        <v>1</v>
      </c>
      <c r="K5730" s="37">
        <v>25480272.41</v>
      </c>
      <c r="L5730" s="38" t="s">
        <v>12</v>
      </c>
      <c r="M5730" s="38" t="s">
        <v>13</v>
      </c>
    </row>
    <row r="5731" spans="1:13" s="39" customFormat="1" ht="12.75" x14ac:dyDescent="0.2">
      <c r="A5731" s="33" t="s">
        <v>4761</v>
      </c>
      <c r="B5731" s="33" t="s">
        <v>602</v>
      </c>
      <c r="C5731" s="34">
        <v>10</v>
      </c>
      <c r="D5731" s="33" t="s">
        <v>101</v>
      </c>
      <c r="E5731" s="33" t="s">
        <v>5873</v>
      </c>
      <c r="F5731" s="35">
        <v>83101601</v>
      </c>
      <c r="G5731" s="33" t="s">
        <v>15070</v>
      </c>
      <c r="H5731" s="33">
        <v>9</v>
      </c>
      <c r="I5731" s="33">
        <v>3</v>
      </c>
      <c r="J5731" s="36">
        <v>1</v>
      </c>
      <c r="K5731" s="37">
        <v>4775225</v>
      </c>
      <c r="L5731" s="38" t="s">
        <v>12</v>
      </c>
      <c r="M5731" s="38" t="s">
        <v>13</v>
      </c>
    </row>
    <row r="5732" spans="1:13" s="39" customFormat="1" ht="12.75" x14ac:dyDescent="0.2">
      <c r="A5732" s="33" t="s">
        <v>4761</v>
      </c>
      <c r="B5732" s="33" t="s">
        <v>601</v>
      </c>
      <c r="C5732" s="34">
        <v>16</v>
      </c>
      <c r="D5732" s="33" t="s">
        <v>8121</v>
      </c>
      <c r="E5732" s="33" t="s">
        <v>5874</v>
      </c>
      <c r="F5732" s="35">
        <v>83111500</v>
      </c>
      <c r="G5732" s="33" t="s">
        <v>15070</v>
      </c>
      <c r="H5732" s="33">
        <v>9</v>
      </c>
      <c r="I5732" s="33">
        <v>3</v>
      </c>
      <c r="J5732" s="36">
        <v>1</v>
      </c>
      <c r="K5732" s="37">
        <v>765505</v>
      </c>
      <c r="L5732" s="38" t="s">
        <v>12</v>
      </c>
      <c r="M5732" s="38" t="s">
        <v>13</v>
      </c>
    </row>
    <row r="5733" spans="1:13" s="39" customFormat="1" ht="12.75" x14ac:dyDescent="0.2">
      <c r="A5733" s="33" t="s">
        <v>4761</v>
      </c>
      <c r="B5733" s="33" t="s">
        <v>600</v>
      </c>
      <c r="C5733" s="34">
        <v>16</v>
      </c>
      <c r="D5733" s="33" t="s">
        <v>18</v>
      </c>
      <c r="E5733" s="33" t="s">
        <v>5875</v>
      </c>
      <c r="F5733" s="35">
        <v>83101803</v>
      </c>
      <c r="G5733" s="33" t="s">
        <v>15070</v>
      </c>
      <c r="H5733" s="33">
        <v>9</v>
      </c>
      <c r="I5733" s="33">
        <v>3</v>
      </c>
      <c r="J5733" s="36">
        <v>1</v>
      </c>
      <c r="K5733" s="37">
        <v>239290981</v>
      </c>
      <c r="L5733" s="38" t="s">
        <v>12</v>
      </c>
      <c r="M5733" s="38" t="s">
        <v>13</v>
      </c>
    </row>
    <row r="5734" spans="1:13" s="39" customFormat="1" ht="12.75" x14ac:dyDescent="0.2">
      <c r="A5734" s="33" t="s">
        <v>4761</v>
      </c>
      <c r="B5734" s="33" t="s">
        <v>587</v>
      </c>
      <c r="C5734" s="34">
        <v>10</v>
      </c>
      <c r="D5734" s="33" t="s">
        <v>95</v>
      </c>
      <c r="E5734" s="33" t="s">
        <v>5876</v>
      </c>
      <c r="F5734" s="35">
        <v>72101516</v>
      </c>
      <c r="G5734" s="33" t="s">
        <v>15071</v>
      </c>
      <c r="H5734" s="33">
        <v>1</v>
      </c>
      <c r="I5734" s="33">
        <v>6</v>
      </c>
      <c r="J5734" s="36">
        <v>1</v>
      </c>
      <c r="K5734" s="37">
        <v>870</v>
      </c>
      <c r="L5734" s="38" t="s">
        <v>12</v>
      </c>
      <c r="M5734" s="38" t="s">
        <v>13</v>
      </c>
    </row>
    <row r="5735" spans="1:13" s="39" customFormat="1" ht="12.75" x14ac:dyDescent="0.2">
      <c r="A5735" s="33" t="s">
        <v>4761</v>
      </c>
      <c r="B5735" s="33" t="s">
        <v>569</v>
      </c>
      <c r="C5735" s="34">
        <v>10</v>
      </c>
      <c r="D5735" s="33" t="s">
        <v>84</v>
      </c>
      <c r="E5735" s="33" t="s">
        <v>5877</v>
      </c>
      <c r="F5735" s="35">
        <v>56112100</v>
      </c>
      <c r="G5735" s="33" t="s">
        <v>15072</v>
      </c>
      <c r="H5735" s="33">
        <v>9</v>
      </c>
      <c r="I5735" s="33">
        <v>3</v>
      </c>
      <c r="J5735" s="36">
        <v>11</v>
      </c>
      <c r="K5735" s="37">
        <v>5081604</v>
      </c>
      <c r="L5735" s="38" t="s">
        <v>15</v>
      </c>
      <c r="M5735" s="38" t="s">
        <v>13</v>
      </c>
    </row>
    <row r="5736" spans="1:13" s="39" customFormat="1" ht="12.75" x14ac:dyDescent="0.2">
      <c r="A5736" s="33" t="s">
        <v>4761</v>
      </c>
      <c r="B5736" s="33" t="s">
        <v>569</v>
      </c>
      <c r="C5736" s="34">
        <v>10</v>
      </c>
      <c r="D5736" s="33" t="s">
        <v>84</v>
      </c>
      <c r="E5736" s="33" t="s">
        <v>5878</v>
      </c>
      <c r="F5736" s="35">
        <v>49121500</v>
      </c>
      <c r="G5736" s="33" t="s">
        <v>15072</v>
      </c>
      <c r="H5736" s="33">
        <v>9</v>
      </c>
      <c r="I5736" s="33">
        <v>3</v>
      </c>
      <c r="J5736" s="36">
        <v>1</v>
      </c>
      <c r="K5736" s="37">
        <v>13153591.999999996</v>
      </c>
      <c r="L5736" s="38" t="s">
        <v>15</v>
      </c>
      <c r="M5736" s="38" t="s">
        <v>13</v>
      </c>
    </row>
    <row r="5737" spans="1:13" s="39" customFormat="1" ht="12.75" x14ac:dyDescent="0.2">
      <c r="A5737" s="33" t="s">
        <v>4761</v>
      </c>
      <c r="B5737" s="33" t="s">
        <v>577</v>
      </c>
      <c r="C5737" s="34">
        <v>16</v>
      </c>
      <c r="D5737" s="33" t="s">
        <v>16</v>
      </c>
      <c r="E5737" s="33" t="s">
        <v>5879</v>
      </c>
      <c r="F5737" s="35">
        <v>30171500</v>
      </c>
      <c r="G5737" s="33" t="s">
        <v>15071</v>
      </c>
      <c r="H5737" s="33">
        <v>1</v>
      </c>
      <c r="I5737" s="33">
        <v>6</v>
      </c>
      <c r="J5737" s="36">
        <v>1</v>
      </c>
      <c r="K5737" s="37">
        <v>216433</v>
      </c>
      <c r="L5737" s="38" t="s">
        <v>15</v>
      </c>
      <c r="M5737" s="38" t="s">
        <v>13</v>
      </c>
    </row>
    <row r="5738" spans="1:13" s="39" customFormat="1" ht="12.75" x14ac:dyDescent="0.2">
      <c r="A5738" s="33" t="s">
        <v>4761</v>
      </c>
      <c r="B5738" s="33" t="s">
        <v>569</v>
      </c>
      <c r="C5738" s="34">
        <v>10</v>
      </c>
      <c r="D5738" s="33" t="s">
        <v>84</v>
      </c>
      <c r="E5738" s="33" t="s">
        <v>5842</v>
      </c>
      <c r="F5738" s="35">
        <v>56111500</v>
      </c>
      <c r="G5738" s="33" t="s">
        <v>468</v>
      </c>
      <c r="H5738" s="33">
        <v>9</v>
      </c>
      <c r="I5738" s="33">
        <v>3</v>
      </c>
      <c r="J5738" s="36">
        <v>1</v>
      </c>
      <c r="K5738" s="37">
        <v>310009.92999982799</v>
      </c>
      <c r="L5738" s="38" t="s">
        <v>15</v>
      </c>
      <c r="M5738" s="38" t="s">
        <v>13</v>
      </c>
    </row>
    <row r="5739" spans="1:13" s="39" customFormat="1" ht="12.75" x14ac:dyDescent="0.2">
      <c r="A5739" s="33" t="s">
        <v>4761</v>
      </c>
      <c r="B5739" s="33" t="s">
        <v>551</v>
      </c>
      <c r="C5739" s="34">
        <v>10</v>
      </c>
      <c r="D5739" s="33" t="s">
        <v>440</v>
      </c>
      <c r="E5739" s="33" t="s">
        <v>5880</v>
      </c>
      <c r="F5739" s="35">
        <v>93161504</v>
      </c>
      <c r="G5739" s="33" t="s">
        <v>15070</v>
      </c>
      <c r="H5739" s="33">
        <v>9</v>
      </c>
      <c r="I5739" s="33">
        <v>3</v>
      </c>
      <c r="J5739" s="36">
        <v>1</v>
      </c>
      <c r="K5739" s="37">
        <v>215743</v>
      </c>
      <c r="L5739" s="38" t="s">
        <v>12</v>
      </c>
      <c r="M5739" s="38" t="s">
        <v>13</v>
      </c>
    </row>
    <row r="5740" spans="1:13" s="39" customFormat="1" ht="12.75" x14ac:dyDescent="0.2">
      <c r="A5740" s="33" t="s">
        <v>4761</v>
      </c>
      <c r="B5740" s="33" t="s">
        <v>551</v>
      </c>
      <c r="C5740" s="34">
        <v>10</v>
      </c>
      <c r="D5740" s="33" t="s">
        <v>440</v>
      </c>
      <c r="E5740" s="33" t="s">
        <v>5881</v>
      </c>
      <c r="F5740" s="35">
        <v>93161504</v>
      </c>
      <c r="G5740" s="33" t="s">
        <v>15070</v>
      </c>
      <c r="H5740" s="33">
        <v>9</v>
      </c>
      <c r="I5740" s="33">
        <v>3</v>
      </c>
      <c r="J5740" s="36">
        <v>1</v>
      </c>
      <c r="K5740" s="37">
        <v>468</v>
      </c>
      <c r="L5740" s="38" t="s">
        <v>12</v>
      </c>
      <c r="M5740" s="38" t="s">
        <v>13</v>
      </c>
    </row>
    <row r="5741" spans="1:13" s="39" customFormat="1" ht="12.75" x14ac:dyDescent="0.2">
      <c r="A5741" s="33" t="s">
        <v>4761</v>
      </c>
      <c r="B5741" s="33" t="s">
        <v>599</v>
      </c>
      <c r="C5741" s="34">
        <v>16</v>
      </c>
      <c r="D5741" s="33" t="s">
        <v>31</v>
      </c>
      <c r="E5741" s="33" t="s">
        <v>5882</v>
      </c>
      <c r="F5741" s="35">
        <v>76121501</v>
      </c>
      <c r="G5741" s="33" t="s">
        <v>15070</v>
      </c>
      <c r="H5741" s="33">
        <v>9</v>
      </c>
      <c r="I5741" s="33">
        <v>3</v>
      </c>
      <c r="J5741" s="36">
        <v>1</v>
      </c>
      <c r="K5741" s="37">
        <v>2048379</v>
      </c>
      <c r="L5741" s="38" t="s">
        <v>12</v>
      </c>
      <c r="M5741" s="38" t="s">
        <v>13</v>
      </c>
    </row>
    <row r="5742" spans="1:13" s="39" customFormat="1" ht="12.75" x14ac:dyDescent="0.2">
      <c r="A5742" s="33" t="s">
        <v>4761</v>
      </c>
      <c r="B5742" s="33" t="s">
        <v>603</v>
      </c>
      <c r="C5742" s="34">
        <v>16</v>
      </c>
      <c r="D5742" s="33" t="s">
        <v>35</v>
      </c>
      <c r="E5742" s="33" t="s">
        <v>5883</v>
      </c>
      <c r="F5742" s="35">
        <v>90121500</v>
      </c>
      <c r="G5742" s="33" t="s">
        <v>15070</v>
      </c>
      <c r="H5742" s="33">
        <v>9</v>
      </c>
      <c r="I5742" s="33">
        <v>3</v>
      </c>
      <c r="J5742" s="36">
        <v>1</v>
      </c>
      <c r="K5742" s="37">
        <v>2390000</v>
      </c>
      <c r="L5742" s="38" t="s">
        <v>12</v>
      </c>
      <c r="M5742" s="38" t="s">
        <v>13</v>
      </c>
    </row>
    <row r="5743" spans="1:13" s="39" customFormat="1" ht="12.75" x14ac:dyDescent="0.2">
      <c r="A5743" s="33" t="s">
        <v>4761</v>
      </c>
      <c r="B5743" s="33" t="s">
        <v>603</v>
      </c>
      <c r="C5743" s="34">
        <v>10</v>
      </c>
      <c r="D5743" s="33" t="s">
        <v>35</v>
      </c>
      <c r="E5743" s="33" t="s">
        <v>5884</v>
      </c>
      <c r="F5743" s="35">
        <v>90121500</v>
      </c>
      <c r="G5743" s="33" t="s">
        <v>15070</v>
      </c>
      <c r="H5743" s="33">
        <v>9</v>
      </c>
      <c r="I5743" s="33">
        <v>3</v>
      </c>
      <c r="J5743" s="36">
        <v>1</v>
      </c>
      <c r="K5743" s="37">
        <v>43930000</v>
      </c>
      <c r="L5743" s="38" t="s">
        <v>12</v>
      </c>
      <c r="M5743" s="38" t="s">
        <v>13</v>
      </c>
    </row>
    <row r="5744" spans="1:13" s="39" customFormat="1" ht="12.75" x14ac:dyDescent="0.2">
      <c r="A5744" s="33" t="s">
        <v>4761</v>
      </c>
      <c r="B5744" s="33" t="s">
        <v>600</v>
      </c>
      <c r="C5744" s="34">
        <v>10</v>
      </c>
      <c r="D5744" s="33" t="s">
        <v>18</v>
      </c>
      <c r="E5744" s="33" t="s">
        <v>5875</v>
      </c>
      <c r="F5744" s="35">
        <v>83101803</v>
      </c>
      <c r="G5744" s="33" t="s">
        <v>15070</v>
      </c>
      <c r="H5744" s="33">
        <v>9</v>
      </c>
      <c r="I5744" s="33">
        <v>3</v>
      </c>
      <c r="J5744" s="36">
        <v>1</v>
      </c>
      <c r="K5744" s="37">
        <v>17604623</v>
      </c>
      <c r="L5744" s="38" t="s">
        <v>12</v>
      </c>
      <c r="M5744" s="38" t="s">
        <v>13</v>
      </c>
    </row>
    <row r="5745" spans="1:13" s="39" customFormat="1" ht="12.75" x14ac:dyDescent="0.2">
      <c r="A5745" s="33" t="s">
        <v>4761</v>
      </c>
      <c r="B5745" s="33" t="s">
        <v>600</v>
      </c>
      <c r="C5745" s="34">
        <v>10</v>
      </c>
      <c r="D5745" s="33" t="s">
        <v>18</v>
      </c>
      <c r="E5745" s="33" t="s">
        <v>5875</v>
      </c>
      <c r="F5745" s="35">
        <v>83101803</v>
      </c>
      <c r="G5745" s="33" t="s">
        <v>15070</v>
      </c>
      <c r="H5745" s="33">
        <v>9</v>
      </c>
      <c r="I5745" s="33">
        <v>3</v>
      </c>
      <c r="J5745" s="36">
        <v>1</v>
      </c>
      <c r="K5745" s="37">
        <v>10000000</v>
      </c>
      <c r="L5745" s="38" t="s">
        <v>12</v>
      </c>
      <c r="M5745" s="38" t="s">
        <v>13</v>
      </c>
    </row>
    <row r="5746" spans="1:13" s="39" customFormat="1" ht="12.75" x14ac:dyDescent="0.2">
      <c r="A5746" s="33" t="s">
        <v>4761</v>
      </c>
      <c r="B5746" s="33" t="s">
        <v>587</v>
      </c>
      <c r="C5746" s="34">
        <v>10</v>
      </c>
      <c r="D5746" s="33" t="s">
        <v>95</v>
      </c>
      <c r="E5746" s="33" t="s">
        <v>5885</v>
      </c>
      <c r="F5746" s="35">
        <v>92121702</v>
      </c>
      <c r="G5746" s="33" t="s">
        <v>15071</v>
      </c>
      <c r="H5746" s="33">
        <v>1</v>
      </c>
      <c r="I5746" s="33">
        <v>6</v>
      </c>
      <c r="J5746" s="36">
        <v>1</v>
      </c>
      <c r="K5746" s="37">
        <v>1500000</v>
      </c>
      <c r="L5746" s="38" t="s">
        <v>12</v>
      </c>
      <c r="M5746" s="38" t="s">
        <v>13</v>
      </c>
    </row>
    <row r="5747" spans="1:13" s="39" customFormat="1" ht="12.75" x14ac:dyDescent="0.2">
      <c r="A5747" s="33" t="s">
        <v>4761</v>
      </c>
      <c r="B5747" s="33" t="s">
        <v>4763</v>
      </c>
      <c r="C5747" s="34">
        <v>10</v>
      </c>
      <c r="D5747" s="33" t="s">
        <v>113</v>
      </c>
      <c r="E5747" s="33" t="s">
        <v>5886</v>
      </c>
      <c r="F5747" s="35">
        <v>72154300</v>
      </c>
      <c r="G5747" s="33" t="s">
        <v>15071</v>
      </c>
      <c r="H5747" s="33">
        <v>1</v>
      </c>
      <c r="I5747" s="33">
        <v>6</v>
      </c>
      <c r="J5747" s="36">
        <v>1</v>
      </c>
      <c r="K5747" s="37">
        <v>50000</v>
      </c>
      <c r="L5747" s="38" t="s">
        <v>12</v>
      </c>
      <c r="M5747" s="38" t="s">
        <v>13</v>
      </c>
    </row>
    <row r="5748" spans="1:13" s="39" customFormat="1" ht="12.75" x14ac:dyDescent="0.2">
      <c r="A5748" s="33" t="s">
        <v>4761</v>
      </c>
      <c r="B5748" s="33" t="s">
        <v>569</v>
      </c>
      <c r="C5748" s="34">
        <v>10</v>
      </c>
      <c r="D5748" s="33" t="s">
        <v>84</v>
      </c>
      <c r="E5748" s="33" t="s">
        <v>4894</v>
      </c>
      <c r="F5748" s="35">
        <v>56101600</v>
      </c>
      <c r="G5748" s="33" t="s">
        <v>15072</v>
      </c>
      <c r="H5748" s="33">
        <v>9</v>
      </c>
      <c r="I5748" s="33">
        <v>3</v>
      </c>
      <c r="J5748" s="36">
        <v>3</v>
      </c>
      <c r="K5748" s="37">
        <v>5325492</v>
      </c>
      <c r="L5748" s="38" t="s">
        <v>15</v>
      </c>
      <c r="M5748" s="38" t="s">
        <v>13</v>
      </c>
    </row>
    <row r="5749" spans="1:13" s="39" customFormat="1" ht="12.75" x14ac:dyDescent="0.2">
      <c r="A5749" s="33" t="s">
        <v>4761</v>
      </c>
      <c r="B5749" s="33" t="s">
        <v>585</v>
      </c>
      <c r="C5749" s="34">
        <v>10</v>
      </c>
      <c r="D5749" s="33" t="s">
        <v>93</v>
      </c>
      <c r="E5749" s="33" t="s">
        <v>5862</v>
      </c>
      <c r="F5749" s="35">
        <v>56101600</v>
      </c>
      <c r="G5749" s="33" t="s">
        <v>15072</v>
      </c>
      <c r="H5749" s="33">
        <v>9</v>
      </c>
      <c r="I5749" s="33">
        <v>3</v>
      </c>
      <c r="J5749" s="36">
        <v>3</v>
      </c>
      <c r="K5749" s="37">
        <v>4940979.4000000004</v>
      </c>
      <c r="L5749" s="38" t="s">
        <v>15</v>
      </c>
      <c r="M5749" s="38" t="s">
        <v>13</v>
      </c>
    </row>
    <row r="5750" spans="1:13" s="39" customFormat="1" ht="12.75" x14ac:dyDescent="0.2">
      <c r="A5750" s="33" t="s">
        <v>4761</v>
      </c>
      <c r="B5750" s="33" t="s">
        <v>569</v>
      </c>
      <c r="C5750" s="34">
        <v>10</v>
      </c>
      <c r="D5750" s="33" t="s">
        <v>84</v>
      </c>
      <c r="E5750" s="33" t="s">
        <v>5877</v>
      </c>
      <c r="F5750" s="35">
        <v>56112100</v>
      </c>
      <c r="G5750" s="33" t="s">
        <v>15072</v>
      </c>
      <c r="H5750" s="33">
        <v>9</v>
      </c>
      <c r="I5750" s="33">
        <v>3</v>
      </c>
      <c r="J5750" s="36">
        <v>1</v>
      </c>
      <c r="K5750" s="37">
        <v>390931.09000000916</v>
      </c>
      <c r="L5750" s="38" t="s">
        <v>15</v>
      </c>
      <c r="M5750" s="38" t="s">
        <v>13</v>
      </c>
    </row>
    <row r="5751" spans="1:13" s="39" customFormat="1" ht="12.75" x14ac:dyDescent="0.2">
      <c r="A5751" s="33" t="s">
        <v>4761</v>
      </c>
      <c r="B5751" s="33" t="s">
        <v>586</v>
      </c>
      <c r="C5751" s="34">
        <v>10</v>
      </c>
      <c r="D5751" s="33" t="s">
        <v>94</v>
      </c>
      <c r="E5751" s="33" t="s">
        <v>5887</v>
      </c>
      <c r="F5751" s="35">
        <v>72102900</v>
      </c>
      <c r="G5751" s="33" t="s">
        <v>15071</v>
      </c>
      <c r="H5751" s="33">
        <v>1</v>
      </c>
      <c r="I5751" s="33">
        <v>6</v>
      </c>
      <c r="J5751" s="36">
        <v>1</v>
      </c>
      <c r="K5751" s="37">
        <v>3741914.7200000286</v>
      </c>
      <c r="L5751" s="38" t="s">
        <v>12</v>
      </c>
      <c r="M5751" s="38" t="s">
        <v>13</v>
      </c>
    </row>
    <row r="5752" spans="1:13" s="39" customFormat="1" ht="12.75" x14ac:dyDescent="0.2">
      <c r="A5752" s="33" t="s">
        <v>4761</v>
      </c>
      <c r="B5752" s="33" t="s">
        <v>603</v>
      </c>
      <c r="C5752" s="34">
        <v>10</v>
      </c>
      <c r="D5752" s="33" t="s">
        <v>35</v>
      </c>
      <c r="E5752" s="33" t="s">
        <v>5749</v>
      </c>
      <c r="F5752" s="35">
        <v>92111810</v>
      </c>
      <c r="G5752" s="33" t="s">
        <v>15070</v>
      </c>
      <c r="H5752" s="33">
        <v>7</v>
      </c>
      <c r="I5752" s="33">
        <v>5</v>
      </c>
      <c r="J5752" s="36">
        <v>1</v>
      </c>
      <c r="K5752" s="37">
        <v>662586</v>
      </c>
      <c r="L5752" s="38" t="s">
        <v>12</v>
      </c>
      <c r="M5752" s="38" t="s">
        <v>13</v>
      </c>
    </row>
    <row r="5753" spans="1:13" s="39" customFormat="1" ht="12.75" x14ac:dyDescent="0.2">
      <c r="A5753" s="33" t="s">
        <v>4761</v>
      </c>
      <c r="B5753" s="33" t="s">
        <v>570</v>
      </c>
      <c r="C5753" s="34">
        <v>10</v>
      </c>
      <c r="D5753" s="33" t="s">
        <v>85</v>
      </c>
      <c r="E5753" s="33" t="s">
        <v>5850</v>
      </c>
      <c r="F5753" s="35">
        <v>46171610</v>
      </c>
      <c r="G5753" s="33" t="s">
        <v>15071</v>
      </c>
      <c r="H5753" s="33">
        <v>1</v>
      </c>
      <c r="I5753" s="33">
        <v>6</v>
      </c>
      <c r="J5753" s="36">
        <v>1</v>
      </c>
      <c r="K5753" s="37">
        <v>4891</v>
      </c>
      <c r="L5753" s="38" t="s">
        <v>12</v>
      </c>
      <c r="M5753" s="38" t="s">
        <v>13</v>
      </c>
    </row>
    <row r="5754" spans="1:13" s="39" customFormat="1" ht="12.75" x14ac:dyDescent="0.2">
      <c r="A5754" s="33" t="s">
        <v>4761</v>
      </c>
      <c r="B5754" s="33" t="s">
        <v>601</v>
      </c>
      <c r="C5754" s="34">
        <v>16</v>
      </c>
      <c r="D5754" s="33" t="s">
        <v>8121</v>
      </c>
      <c r="E5754" s="33" t="s">
        <v>5888</v>
      </c>
      <c r="F5754" s="35">
        <v>83111500</v>
      </c>
      <c r="G5754" s="33" t="s">
        <v>15070</v>
      </c>
      <c r="H5754" s="33">
        <v>8</v>
      </c>
      <c r="I5754" s="33">
        <v>4</v>
      </c>
      <c r="J5754" s="36">
        <v>1</v>
      </c>
      <c r="K5754" s="37">
        <v>511495</v>
      </c>
      <c r="L5754" s="38" t="s">
        <v>12</v>
      </c>
      <c r="M5754" s="38" t="s">
        <v>13</v>
      </c>
    </row>
    <row r="5755" spans="1:13" s="39" customFormat="1" ht="12.75" x14ac:dyDescent="0.2">
      <c r="A5755" s="33" t="s">
        <v>4761</v>
      </c>
      <c r="B5755" s="33" t="s">
        <v>4765</v>
      </c>
      <c r="C5755" s="34">
        <v>10</v>
      </c>
      <c r="D5755" s="33" t="s">
        <v>111</v>
      </c>
      <c r="E5755" s="33" t="s">
        <v>5889</v>
      </c>
      <c r="F5755" s="35">
        <v>85122200</v>
      </c>
      <c r="G5755" s="33" t="s">
        <v>15071</v>
      </c>
      <c r="H5755" s="33">
        <v>1</v>
      </c>
      <c r="I5755" s="33">
        <v>6</v>
      </c>
      <c r="J5755" s="36">
        <v>1</v>
      </c>
      <c r="K5755" s="37">
        <v>802000</v>
      </c>
      <c r="L5755" s="38" t="s">
        <v>12</v>
      </c>
      <c r="M5755" s="38" t="s">
        <v>13</v>
      </c>
    </row>
    <row r="5756" spans="1:13" s="39" customFormat="1" ht="12.75" x14ac:dyDescent="0.2">
      <c r="A5756" s="33" t="s">
        <v>5900</v>
      </c>
      <c r="B5756" s="33" t="s">
        <v>546</v>
      </c>
      <c r="C5756" s="34">
        <v>10</v>
      </c>
      <c r="D5756" s="33" t="s">
        <v>43</v>
      </c>
      <c r="E5756" s="33" t="s">
        <v>43</v>
      </c>
      <c r="F5756" s="35">
        <v>0</v>
      </c>
      <c r="G5756" s="33" t="s">
        <v>466</v>
      </c>
      <c r="H5756" s="33">
        <v>1</v>
      </c>
      <c r="I5756" s="33">
        <v>1</v>
      </c>
      <c r="J5756" s="36">
        <v>1</v>
      </c>
      <c r="K5756" s="37">
        <v>800000000</v>
      </c>
      <c r="L5756" s="38" t="s">
        <v>12</v>
      </c>
      <c r="M5756" s="38" t="s">
        <v>13</v>
      </c>
    </row>
    <row r="5757" spans="1:13" s="39" customFormat="1" ht="12.75" x14ac:dyDescent="0.2">
      <c r="A5757" s="33" t="s">
        <v>5900</v>
      </c>
      <c r="B5757" s="33" t="s">
        <v>548</v>
      </c>
      <c r="C5757" s="34">
        <v>10</v>
      </c>
      <c r="D5757" s="33" t="s">
        <v>5907</v>
      </c>
      <c r="E5757" s="33" t="s">
        <v>5907</v>
      </c>
      <c r="F5757" s="35">
        <v>93161601</v>
      </c>
      <c r="G5757" s="33" t="s">
        <v>15070</v>
      </c>
      <c r="H5757" s="33">
        <v>1</v>
      </c>
      <c r="I5757" s="33">
        <v>1</v>
      </c>
      <c r="J5757" s="36">
        <v>1</v>
      </c>
      <c r="K5757" s="37">
        <v>904000</v>
      </c>
      <c r="L5757" s="38" t="s">
        <v>12</v>
      </c>
      <c r="M5757" s="38" t="s">
        <v>13</v>
      </c>
    </row>
    <row r="5758" spans="1:13" s="39" customFormat="1" ht="12.75" x14ac:dyDescent="0.2">
      <c r="A5758" s="33" t="s">
        <v>5900</v>
      </c>
      <c r="B5758" s="33" t="s">
        <v>549</v>
      </c>
      <c r="C5758" s="34">
        <v>10</v>
      </c>
      <c r="D5758" s="33" t="s">
        <v>14</v>
      </c>
      <c r="E5758" s="33" t="s">
        <v>14</v>
      </c>
      <c r="F5758" s="35">
        <v>93161601</v>
      </c>
      <c r="G5758" s="33" t="s">
        <v>15070</v>
      </c>
      <c r="H5758" s="33">
        <v>1</v>
      </c>
      <c r="I5758" s="33">
        <v>1</v>
      </c>
      <c r="J5758" s="36">
        <v>1</v>
      </c>
      <c r="K5758" s="37">
        <v>1329181</v>
      </c>
      <c r="L5758" s="38" t="s">
        <v>12</v>
      </c>
      <c r="M5758" s="38" t="s">
        <v>13</v>
      </c>
    </row>
    <row r="5759" spans="1:13" s="39" customFormat="1" ht="12.75" x14ac:dyDescent="0.2">
      <c r="A5759" s="33" t="s">
        <v>5900</v>
      </c>
      <c r="B5759" s="33" t="s">
        <v>550</v>
      </c>
      <c r="C5759" s="34">
        <v>10</v>
      </c>
      <c r="D5759" s="33" t="s">
        <v>439</v>
      </c>
      <c r="E5759" s="33" t="s">
        <v>5908</v>
      </c>
      <c r="F5759" s="35">
        <v>93161703</v>
      </c>
      <c r="G5759" s="33" t="s">
        <v>15070</v>
      </c>
      <c r="H5759" s="33">
        <v>1</v>
      </c>
      <c r="I5759" s="33">
        <v>1</v>
      </c>
      <c r="J5759" s="36">
        <v>1</v>
      </c>
      <c r="K5759" s="37">
        <v>12627</v>
      </c>
      <c r="L5759" s="38" t="s">
        <v>12</v>
      </c>
      <c r="M5759" s="38" t="s">
        <v>13</v>
      </c>
    </row>
    <row r="5760" spans="1:13" s="39" customFormat="1" ht="12.75" x14ac:dyDescent="0.2">
      <c r="A5760" s="33" t="s">
        <v>5900</v>
      </c>
      <c r="B5760" s="33" t="s">
        <v>5901</v>
      </c>
      <c r="C5760" s="34">
        <v>10</v>
      </c>
      <c r="D5760" s="33" t="s">
        <v>115</v>
      </c>
      <c r="E5760" s="33" t="s">
        <v>5909</v>
      </c>
      <c r="F5760" s="35">
        <v>60131205</v>
      </c>
      <c r="G5760" s="33" t="s">
        <v>15071</v>
      </c>
      <c r="H5760" s="33">
        <v>3</v>
      </c>
      <c r="I5760" s="33">
        <v>5</v>
      </c>
      <c r="J5760" s="36">
        <v>2</v>
      </c>
      <c r="K5760" s="37">
        <v>475870</v>
      </c>
      <c r="L5760" s="38" t="s">
        <v>15</v>
      </c>
      <c r="M5760" s="38" t="s">
        <v>13</v>
      </c>
    </row>
    <row r="5761" spans="1:13" s="39" customFormat="1" ht="12.75" x14ac:dyDescent="0.2">
      <c r="A5761" s="33" t="s">
        <v>5900</v>
      </c>
      <c r="B5761" s="33" t="s">
        <v>5901</v>
      </c>
      <c r="C5761" s="34">
        <v>10</v>
      </c>
      <c r="D5761" s="33" t="s">
        <v>115</v>
      </c>
      <c r="E5761" s="33" t="s">
        <v>5910</v>
      </c>
      <c r="F5761" s="35">
        <v>60131401</v>
      </c>
      <c r="G5761" s="33" t="s">
        <v>15071</v>
      </c>
      <c r="H5761" s="33">
        <v>3</v>
      </c>
      <c r="I5761" s="33">
        <v>5</v>
      </c>
      <c r="J5761" s="36">
        <v>3</v>
      </c>
      <c r="K5761" s="37">
        <v>510000</v>
      </c>
      <c r="L5761" s="38" t="s">
        <v>15</v>
      </c>
      <c r="M5761" s="38" t="s">
        <v>13</v>
      </c>
    </row>
    <row r="5762" spans="1:13" s="39" customFormat="1" ht="12.75" x14ac:dyDescent="0.2">
      <c r="A5762" s="33" t="s">
        <v>5900</v>
      </c>
      <c r="B5762" s="33" t="s">
        <v>5901</v>
      </c>
      <c r="C5762" s="34">
        <v>10</v>
      </c>
      <c r="D5762" s="33" t="s">
        <v>115</v>
      </c>
      <c r="E5762" s="33" t="s">
        <v>5911</v>
      </c>
      <c r="F5762" s="35">
        <v>60131405</v>
      </c>
      <c r="G5762" s="33" t="s">
        <v>15071</v>
      </c>
      <c r="H5762" s="33">
        <v>3</v>
      </c>
      <c r="I5762" s="33">
        <v>5</v>
      </c>
      <c r="J5762" s="36">
        <v>2</v>
      </c>
      <c r="K5762" s="37">
        <v>380190</v>
      </c>
      <c r="L5762" s="38" t="s">
        <v>15</v>
      </c>
      <c r="M5762" s="38" t="s">
        <v>13</v>
      </c>
    </row>
    <row r="5763" spans="1:13" s="39" customFormat="1" ht="12.75" x14ac:dyDescent="0.2">
      <c r="A5763" s="33" t="s">
        <v>5900</v>
      </c>
      <c r="B5763" s="33" t="s">
        <v>553</v>
      </c>
      <c r="C5763" s="34">
        <v>10</v>
      </c>
      <c r="D5763" s="33" t="s">
        <v>74</v>
      </c>
      <c r="E5763" s="33" t="s">
        <v>14154</v>
      </c>
      <c r="F5763" s="35">
        <v>23271806</v>
      </c>
      <c r="G5763" s="33" t="s">
        <v>15071</v>
      </c>
      <c r="H5763" s="33">
        <v>3</v>
      </c>
      <c r="I5763" s="33">
        <v>5</v>
      </c>
      <c r="J5763" s="36">
        <v>2</v>
      </c>
      <c r="K5763" s="37">
        <v>168000</v>
      </c>
      <c r="L5763" s="38" t="s">
        <v>15</v>
      </c>
      <c r="M5763" s="38" t="s">
        <v>13</v>
      </c>
    </row>
    <row r="5764" spans="1:13" s="39" customFormat="1" ht="12.75" x14ac:dyDescent="0.2">
      <c r="A5764" s="33" t="s">
        <v>5900</v>
      </c>
      <c r="B5764" s="33" t="s">
        <v>553</v>
      </c>
      <c r="C5764" s="34">
        <v>10</v>
      </c>
      <c r="D5764" s="33" t="s">
        <v>74</v>
      </c>
      <c r="E5764" s="33" t="s">
        <v>5912</v>
      </c>
      <c r="F5764" s="35">
        <v>44122100</v>
      </c>
      <c r="G5764" s="33" t="s">
        <v>466</v>
      </c>
      <c r="H5764" s="33">
        <v>9</v>
      </c>
      <c r="I5764" s="33">
        <v>6</v>
      </c>
      <c r="J5764" s="36">
        <v>5</v>
      </c>
      <c r="K5764" s="37">
        <v>143157</v>
      </c>
      <c r="L5764" s="38" t="s">
        <v>15</v>
      </c>
      <c r="M5764" s="38" t="s">
        <v>13</v>
      </c>
    </row>
    <row r="5765" spans="1:13" s="39" customFormat="1" ht="12.75" x14ac:dyDescent="0.2">
      <c r="A5765" s="33" t="s">
        <v>5900</v>
      </c>
      <c r="B5765" s="33" t="s">
        <v>553</v>
      </c>
      <c r="C5765" s="34">
        <v>10</v>
      </c>
      <c r="D5765" s="33" t="s">
        <v>74</v>
      </c>
      <c r="E5765" s="33" t="s">
        <v>5913</v>
      </c>
      <c r="F5765" s="35">
        <v>44122100</v>
      </c>
      <c r="G5765" s="33" t="s">
        <v>466</v>
      </c>
      <c r="H5765" s="33">
        <v>9</v>
      </c>
      <c r="I5765" s="33">
        <v>6</v>
      </c>
      <c r="J5765" s="36">
        <v>5</v>
      </c>
      <c r="K5765" s="37">
        <v>120892.09999999999</v>
      </c>
      <c r="L5765" s="38" t="s">
        <v>15</v>
      </c>
      <c r="M5765" s="38" t="s">
        <v>13</v>
      </c>
    </row>
    <row r="5766" spans="1:13" s="39" customFormat="1" ht="12.75" x14ac:dyDescent="0.2">
      <c r="A5766" s="33" t="s">
        <v>5900</v>
      </c>
      <c r="B5766" s="33" t="s">
        <v>553</v>
      </c>
      <c r="C5766" s="34">
        <v>10</v>
      </c>
      <c r="D5766" s="33" t="s">
        <v>74</v>
      </c>
      <c r="E5766" s="33" t="s">
        <v>5914</v>
      </c>
      <c r="F5766" s="35">
        <v>44122100</v>
      </c>
      <c r="G5766" s="33" t="s">
        <v>466</v>
      </c>
      <c r="H5766" s="33">
        <v>9</v>
      </c>
      <c r="I5766" s="33">
        <v>6</v>
      </c>
      <c r="J5766" s="36">
        <v>5</v>
      </c>
      <c r="K5766" s="37">
        <v>120892.09999999999</v>
      </c>
      <c r="L5766" s="38" t="s">
        <v>15</v>
      </c>
      <c r="M5766" s="38" t="s">
        <v>13</v>
      </c>
    </row>
    <row r="5767" spans="1:13" s="39" customFormat="1" ht="12.75" x14ac:dyDescent="0.2">
      <c r="A5767" s="33" t="s">
        <v>5900</v>
      </c>
      <c r="B5767" s="33" t="s">
        <v>553</v>
      </c>
      <c r="C5767" s="34">
        <v>10</v>
      </c>
      <c r="D5767" s="33" t="s">
        <v>74</v>
      </c>
      <c r="E5767" s="33" t="s">
        <v>5915</v>
      </c>
      <c r="F5767" s="35">
        <v>44122100</v>
      </c>
      <c r="G5767" s="33" t="s">
        <v>466</v>
      </c>
      <c r="H5767" s="33">
        <v>9</v>
      </c>
      <c r="I5767" s="33">
        <v>6</v>
      </c>
      <c r="J5767" s="36">
        <v>5</v>
      </c>
      <c r="K5767" s="37">
        <v>120892.09999999999</v>
      </c>
      <c r="L5767" s="38" t="s">
        <v>15</v>
      </c>
      <c r="M5767" s="38" t="s">
        <v>13</v>
      </c>
    </row>
    <row r="5768" spans="1:13" s="39" customFormat="1" ht="12.75" x14ac:dyDescent="0.2">
      <c r="A5768" s="33" t="s">
        <v>5900</v>
      </c>
      <c r="B5768" s="33" t="s">
        <v>553</v>
      </c>
      <c r="C5768" s="34">
        <v>10</v>
      </c>
      <c r="D5768" s="33" t="s">
        <v>74</v>
      </c>
      <c r="E5768" s="33" t="s">
        <v>5916</v>
      </c>
      <c r="F5768" s="35">
        <v>41111622</v>
      </c>
      <c r="G5768" s="33" t="s">
        <v>466</v>
      </c>
      <c r="H5768" s="33">
        <v>9</v>
      </c>
      <c r="I5768" s="33">
        <v>6</v>
      </c>
      <c r="J5768" s="36">
        <v>4</v>
      </c>
      <c r="K5768" s="37">
        <v>199967.6</v>
      </c>
      <c r="L5768" s="38" t="s">
        <v>15</v>
      </c>
      <c r="M5768" s="38" t="s">
        <v>13</v>
      </c>
    </row>
    <row r="5769" spans="1:13" s="39" customFormat="1" ht="12.75" x14ac:dyDescent="0.2">
      <c r="A5769" s="33" t="s">
        <v>5900</v>
      </c>
      <c r="B5769" s="33" t="s">
        <v>553</v>
      </c>
      <c r="C5769" s="34">
        <v>10</v>
      </c>
      <c r="D5769" s="33" t="s">
        <v>74</v>
      </c>
      <c r="E5769" s="33" t="s">
        <v>5917</v>
      </c>
      <c r="F5769" s="35">
        <v>27131505</v>
      </c>
      <c r="G5769" s="33" t="s">
        <v>466</v>
      </c>
      <c r="H5769" s="33">
        <v>9</v>
      </c>
      <c r="I5769" s="33">
        <v>6</v>
      </c>
      <c r="J5769" s="36">
        <v>2</v>
      </c>
      <c r="K5769" s="37">
        <v>1227058.98</v>
      </c>
      <c r="L5769" s="38" t="s">
        <v>15</v>
      </c>
      <c r="M5769" s="38" t="s">
        <v>13</v>
      </c>
    </row>
    <row r="5770" spans="1:13" s="39" customFormat="1" ht="12.75" x14ac:dyDescent="0.2">
      <c r="A5770" s="33" t="s">
        <v>5900</v>
      </c>
      <c r="B5770" s="33" t="s">
        <v>553</v>
      </c>
      <c r="C5770" s="34">
        <v>10</v>
      </c>
      <c r="D5770" s="33" t="s">
        <v>74</v>
      </c>
      <c r="E5770" s="33" t="s">
        <v>5918</v>
      </c>
      <c r="F5770" s="35">
        <v>23101509</v>
      </c>
      <c r="G5770" s="33" t="s">
        <v>466</v>
      </c>
      <c r="H5770" s="33">
        <v>9</v>
      </c>
      <c r="I5770" s="33">
        <v>6</v>
      </c>
      <c r="J5770" s="36">
        <v>1</v>
      </c>
      <c r="K5770" s="37">
        <v>2948923.53</v>
      </c>
      <c r="L5770" s="38" t="s">
        <v>15</v>
      </c>
      <c r="M5770" s="38" t="s">
        <v>13</v>
      </c>
    </row>
    <row r="5771" spans="1:13" s="39" customFormat="1" ht="12.75" x14ac:dyDescent="0.2">
      <c r="A5771" s="33" t="s">
        <v>5900</v>
      </c>
      <c r="B5771" s="33" t="s">
        <v>553</v>
      </c>
      <c r="C5771" s="34">
        <v>10</v>
      </c>
      <c r="D5771" s="33" t="s">
        <v>74</v>
      </c>
      <c r="E5771" s="33" t="s">
        <v>5919</v>
      </c>
      <c r="F5771" s="35">
        <v>41113600</v>
      </c>
      <c r="G5771" s="33" t="s">
        <v>466</v>
      </c>
      <c r="H5771" s="33">
        <v>9</v>
      </c>
      <c r="I5771" s="33">
        <v>6</v>
      </c>
      <c r="J5771" s="36">
        <v>1</v>
      </c>
      <c r="K5771" s="37">
        <v>1167977.8600000001</v>
      </c>
      <c r="L5771" s="38" t="s">
        <v>15</v>
      </c>
      <c r="M5771" s="38" t="s">
        <v>13</v>
      </c>
    </row>
    <row r="5772" spans="1:13" s="39" customFormat="1" ht="12.75" x14ac:dyDescent="0.2">
      <c r="A5772" s="33" t="s">
        <v>5900</v>
      </c>
      <c r="B5772" s="33" t="s">
        <v>553</v>
      </c>
      <c r="C5772" s="34">
        <v>10</v>
      </c>
      <c r="D5772" s="33" t="s">
        <v>74</v>
      </c>
      <c r="E5772" s="33" t="s">
        <v>5920</v>
      </c>
      <c r="F5772" s="35">
        <v>41111600</v>
      </c>
      <c r="G5772" s="33" t="s">
        <v>466</v>
      </c>
      <c r="H5772" s="33">
        <v>9</v>
      </c>
      <c r="I5772" s="33">
        <v>6</v>
      </c>
      <c r="J5772" s="36">
        <v>1</v>
      </c>
      <c r="K5772" s="37">
        <v>1294819.96</v>
      </c>
      <c r="L5772" s="38" t="s">
        <v>15</v>
      </c>
      <c r="M5772" s="38" t="s">
        <v>13</v>
      </c>
    </row>
    <row r="5773" spans="1:13" s="39" customFormat="1" ht="12.75" x14ac:dyDescent="0.2">
      <c r="A5773" s="33" t="s">
        <v>5900</v>
      </c>
      <c r="B5773" s="33" t="s">
        <v>553</v>
      </c>
      <c r="C5773" s="34">
        <v>10</v>
      </c>
      <c r="D5773" s="33" t="s">
        <v>74</v>
      </c>
      <c r="E5773" s="33" t="s">
        <v>5921</v>
      </c>
      <c r="F5773" s="35">
        <v>27112700</v>
      </c>
      <c r="G5773" s="33" t="s">
        <v>466</v>
      </c>
      <c r="H5773" s="33">
        <v>9</v>
      </c>
      <c r="I5773" s="33">
        <v>6</v>
      </c>
      <c r="J5773" s="36">
        <v>1</v>
      </c>
      <c r="K5773" s="37">
        <v>958924.61</v>
      </c>
      <c r="L5773" s="38" t="s">
        <v>15</v>
      </c>
      <c r="M5773" s="38" t="s">
        <v>13</v>
      </c>
    </row>
    <row r="5774" spans="1:13" s="39" customFormat="1" ht="12.75" x14ac:dyDescent="0.2">
      <c r="A5774" s="33" t="s">
        <v>5900</v>
      </c>
      <c r="B5774" s="33" t="s">
        <v>553</v>
      </c>
      <c r="C5774" s="34">
        <v>10</v>
      </c>
      <c r="D5774" s="33" t="s">
        <v>74</v>
      </c>
      <c r="E5774" s="33" t="s">
        <v>5922</v>
      </c>
      <c r="F5774" s="35">
        <v>41111600</v>
      </c>
      <c r="G5774" s="33" t="s">
        <v>466</v>
      </c>
      <c r="H5774" s="33">
        <v>9</v>
      </c>
      <c r="I5774" s="33">
        <v>6</v>
      </c>
      <c r="J5774" s="36">
        <v>1</v>
      </c>
      <c r="K5774" s="37">
        <v>880346.53</v>
      </c>
      <c r="L5774" s="38" t="s">
        <v>15</v>
      </c>
      <c r="M5774" s="38" t="s">
        <v>13</v>
      </c>
    </row>
    <row r="5775" spans="1:13" s="39" customFormat="1" ht="12.75" x14ac:dyDescent="0.2">
      <c r="A5775" s="33" t="s">
        <v>5900</v>
      </c>
      <c r="B5775" s="33" t="s">
        <v>553</v>
      </c>
      <c r="C5775" s="34">
        <v>10</v>
      </c>
      <c r="D5775" s="33" t="s">
        <v>74</v>
      </c>
      <c r="E5775" s="33" t="s">
        <v>5923</v>
      </c>
      <c r="F5775" s="35">
        <v>41111600</v>
      </c>
      <c r="G5775" s="33" t="s">
        <v>466</v>
      </c>
      <c r="H5775" s="33">
        <v>9</v>
      </c>
      <c r="I5775" s="33">
        <v>6</v>
      </c>
      <c r="J5775" s="36">
        <v>1</v>
      </c>
      <c r="K5775" s="37">
        <v>827992.48</v>
      </c>
      <c r="L5775" s="38" t="s">
        <v>15</v>
      </c>
      <c r="M5775" s="38" t="s">
        <v>13</v>
      </c>
    </row>
    <row r="5776" spans="1:13" s="39" customFormat="1" ht="12.75" x14ac:dyDescent="0.2">
      <c r="A5776" s="33" t="s">
        <v>5900</v>
      </c>
      <c r="B5776" s="33" t="s">
        <v>553</v>
      </c>
      <c r="C5776" s="34">
        <v>10</v>
      </c>
      <c r="D5776" s="33" t="s">
        <v>74</v>
      </c>
      <c r="E5776" s="33" t="s">
        <v>5924</v>
      </c>
      <c r="F5776" s="35">
        <v>24101612</v>
      </c>
      <c r="G5776" s="33" t="s">
        <v>466</v>
      </c>
      <c r="H5776" s="33">
        <v>9</v>
      </c>
      <c r="I5776" s="33">
        <v>6</v>
      </c>
      <c r="J5776" s="36">
        <v>1</v>
      </c>
      <c r="K5776" s="37">
        <v>272680.17</v>
      </c>
      <c r="L5776" s="38" t="s">
        <v>15</v>
      </c>
      <c r="M5776" s="38" t="s">
        <v>13</v>
      </c>
    </row>
    <row r="5777" spans="1:13" s="39" customFormat="1" ht="12.75" x14ac:dyDescent="0.2">
      <c r="A5777" s="33" t="s">
        <v>5900</v>
      </c>
      <c r="B5777" s="33" t="s">
        <v>553</v>
      </c>
      <c r="C5777" s="34">
        <v>10</v>
      </c>
      <c r="D5777" s="33" t="s">
        <v>74</v>
      </c>
      <c r="E5777" s="33" t="s">
        <v>5925</v>
      </c>
      <c r="F5777" s="35">
        <v>44122100</v>
      </c>
      <c r="G5777" s="33" t="s">
        <v>466</v>
      </c>
      <c r="H5777" s="33">
        <v>9</v>
      </c>
      <c r="I5777" s="33">
        <v>6</v>
      </c>
      <c r="J5777" s="36">
        <v>1</v>
      </c>
      <c r="K5777" s="37">
        <v>90893.39</v>
      </c>
      <c r="L5777" s="38" t="s">
        <v>15</v>
      </c>
      <c r="M5777" s="38" t="s">
        <v>13</v>
      </c>
    </row>
    <row r="5778" spans="1:13" s="39" customFormat="1" ht="12.75" x14ac:dyDescent="0.2">
      <c r="A5778" s="33" t="s">
        <v>5900</v>
      </c>
      <c r="B5778" s="33" t="s">
        <v>553</v>
      </c>
      <c r="C5778" s="34">
        <v>10</v>
      </c>
      <c r="D5778" s="33" t="s">
        <v>74</v>
      </c>
      <c r="E5778" s="33" t="s">
        <v>5926</v>
      </c>
      <c r="F5778" s="35">
        <v>44122100</v>
      </c>
      <c r="G5778" s="33" t="s">
        <v>466</v>
      </c>
      <c r="H5778" s="33">
        <v>9</v>
      </c>
      <c r="I5778" s="33">
        <v>6</v>
      </c>
      <c r="J5778" s="36">
        <v>1</v>
      </c>
      <c r="K5778" s="37">
        <v>117934.95</v>
      </c>
      <c r="L5778" s="38" t="s">
        <v>15</v>
      </c>
      <c r="M5778" s="38" t="s">
        <v>13</v>
      </c>
    </row>
    <row r="5779" spans="1:13" s="39" customFormat="1" ht="12.75" x14ac:dyDescent="0.2">
      <c r="A5779" s="33" t="s">
        <v>5900</v>
      </c>
      <c r="B5779" s="33" t="s">
        <v>553</v>
      </c>
      <c r="C5779" s="34">
        <v>10</v>
      </c>
      <c r="D5779" s="33" t="s">
        <v>74</v>
      </c>
      <c r="E5779" s="33" t="s">
        <v>5927</v>
      </c>
      <c r="F5779" s="35">
        <v>24121807</v>
      </c>
      <c r="G5779" s="33" t="s">
        <v>466</v>
      </c>
      <c r="H5779" s="33">
        <v>9</v>
      </c>
      <c r="I5779" s="33">
        <v>6</v>
      </c>
      <c r="J5779" s="36">
        <v>1</v>
      </c>
      <c r="K5779" s="37">
        <v>54536.51</v>
      </c>
      <c r="L5779" s="38" t="s">
        <v>15</v>
      </c>
      <c r="M5779" s="38" t="s">
        <v>13</v>
      </c>
    </row>
    <row r="5780" spans="1:13" s="39" customFormat="1" ht="12.75" x14ac:dyDescent="0.2">
      <c r="A5780" s="33" t="s">
        <v>5900</v>
      </c>
      <c r="B5780" s="33" t="s">
        <v>553</v>
      </c>
      <c r="C5780" s="34">
        <v>10</v>
      </c>
      <c r="D5780" s="33" t="s">
        <v>74</v>
      </c>
      <c r="E5780" s="33" t="s">
        <v>5928</v>
      </c>
      <c r="F5780" s="35">
        <v>27112700</v>
      </c>
      <c r="G5780" s="33" t="s">
        <v>466</v>
      </c>
      <c r="H5780" s="33">
        <v>9</v>
      </c>
      <c r="I5780" s="33">
        <v>6</v>
      </c>
      <c r="J5780" s="36">
        <v>1</v>
      </c>
      <c r="K5780" s="37">
        <v>3299747.43</v>
      </c>
      <c r="L5780" s="38" t="s">
        <v>15</v>
      </c>
      <c r="M5780" s="38" t="s">
        <v>13</v>
      </c>
    </row>
    <row r="5781" spans="1:13" s="39" customFormat="1" ht="12.75" x14ac:dyDescent="0.2">
      <c r="A5781" s="33" t="s">
        <v>5900</v>
      </c>
      <c r="B5781" s="33" t="s">
        <v>553</v>
      </c>
      <c r="C5781" s="34">
        <v>10</v>
      </c>
      <c r="D5781" s="33" t="s">
        <v>74</v>
      </c>
      <c r="E5781" s="33" t="s">
        <v>5929</v>
      </c>
      <c r="F5781" s="35">
        <v>44122100</v>
      </c>
      <c r="G5781" s="33" t="s">
        <v>466</v>
      </c>
      <c r="H5781" s="33">
        <v>9</v>
      </c>
      <c r="I5781" s="33">
        <v>6</v>
      </c>
      <c r="J5781" s="36">
        <v>1</v>
      </c>
      <c r="K5781" s="37">
        <v>3199185.29</v>
      </c>
      <c r="L5781" s="38" t="s">
        <v>15</v>
      </c>
      <c r="M5781" s="38" t="s">
        <v>13</v>
      </c>
    </row>
    <row r="5782" spans="1:13" s="39" customFormat="1" ht="12.75" x14ac:dyDescent="0.2">
      <c r="A5782" s="33" t="s">
        <v>5900</v>
      </c>
      <c r="B5782" s="33" t="s">
        <v>553</v>
      </c>
      <c r="C5782" s="34">
        <v>10</v>
      </c>
      <c r="D5782" s="33" t="s">
        <v>74</v>
      </c>
      <c r="E5782" s="33" t="s">
        <v>5930</v>
      </c>
      <c r="F5782" s="35">
        <v>23242100</v>
      </c>
      <c r="G5782" s="33" t="s">
        <v>466</v>
      </c>
      <c r="H5782" s="33">
        <v>9</v>
      </c>
      <c r="I5782" s="33">
        <v>6</v>
      </c>
      <c r="J5782" s="36">
        <v>1</v>
      </c>
      <c r="K5782" s="37">
        <v>1022549.15</v>
      </c>
      <c r="L5782" s="38" t="s">
        <v>15</v>
      </c>
      <c r="M5782" s="38" t="s">
        <v>13</v>
      </c>
    </row>
    <row r="5783" spans="1:13" s="39" customFormat="1" ht="12.75" x14ac:dyDescent="0.2">
      <c r="A5783" s="33" t="s">
        <v>5900</v>
      </c>
      <c r="B5783" s="33" t="s">
        <v>553</v>
      </c>
      <c r="C5783" s="34">
        <v>10</v>
      </c>
      <c r="D5783" s="33" t="s">
        <v>74</v>
      </c>
      <c r="E5783" s="33" t="s">
        <v>5931</v>
      </c>
      <c r="F5783" s="35">
        <v>27112800</v>
      </c>
      <c r="G5783" s="33" t="s">
        <v>466</v>
      </c>
      <c r="H5783" s="33">
        <v>9</v>
      </c>
      <c r="I5783" s="33">
        <v>6</v>
      </c>
      <c r="J5783" s="36">
        <v>1</v>
      </c>
      <c r="K5783" s="37">
        <v>163608.34</v>
      </c>
      <c r="L5783" s="38" t="s">
        <v>15</v>
      </c>
      <c r="M5783" s="38" t="s">
        <v>13</v>
      </c>
    </row>
    <row r="5784" spans="1:13" s="39" customFormat="1" ht="12.75" x14ac:dyDescent="0.2">
      <c r="A5784" s="33" t="s">
        <v>5900</v>
      </c>
      <c r="B5784" s="33" t="s">
        <v>553</v>
      </c>
      <c r="C5784" s="34">
        <v>10</v>
      </c>
      <c r="D5784" s="33" t="s">
        <v>74</v>
      </c>
      <c r="E5784" s="33" t="s">
        <v>5932</v>
      </c>
      <c r="F5784" s="35">
        <v>41113684</v>
      </c>
      <c r="G5784" s="33" t="s">
        <v>466</v>
      </c>
      <c r="H5784" s="33">
        <v>9</v>
      </c>
      <c r="I5784" s="33">
        <v>6</v>
      </c>
      <c r="J5784" s="36">
        <v>1</v>
      </c>
      <c r="K5784" s="37">
        <v>745720.64</v>
      </c>
      <c r="L5784" s="38" t="s">
        <v>15</v>
      </c>
      <c r="M5784" s="38" t="s">
        <v>13</v>
      </c>
    </row>
    <row r="5785" spans="1:13" s="39" customFormat="1" ht="12.75" x14ac:dyDescent="0.2">
      <c r="A5785" s="33" t="s">
        <v>5900</v>
      </c>
      <c r="B5785" s="33" t="s">
        <v>553</v>
      </c>
      <c r="C5785" s="34">
        <v>10</v>
      </c>
      <c r="D5785" s="33" t="s">
        <v>74</v>
      </c>
      <c r="E5785" s="33" t="s">
        <v>5933</v>
      </c>
      <c r="F5785" s="35">
        <v>41113601</v>
      </c>
      <c r="G5785" s="33" t="s">
        <v>466</v>
      </c>
      <c r="H5785" s="33">
        <v>9</v>
      </c>
      <c r="I5785" s="33">
        <v>6</v>
      </c>
      <c r="J5785" s="36">
        <v>1</v>
      </c>
      <c r="K5785" s="37">
        <v>599469.64</v>
      </c>
      <c r="L5785" s="38" t="s">
        <v>15</v>
      </c>
      <c r="M5785" s="38" t="s">
        <v>13</v>
      </c>
    </row>
    <row r="5786" spans="1:13" s="39" customFormat="1" ht="12.75" x14ac:dyDescent="0.2">
      <c r="A5786" s="33" t="s">
        <v>5900</v>
      </c>
      <c r="B5786" s="33" t="s">
        <v>553</v>
      </c>
      <c r="C5786" s="34">
        <v>10</v>
      </c>
      <c r="D5786" s="33" t="s">
        <v>74</v>
      </c>
      <c r="E5786" s="33" t="s">
        <v>5934</v>
      </c>
      <c r="F5786" s="35">
        <v>41113734</v>
      </c>
      <c r="G5786" s="33" t="s">
        <v>466</v>
      </c>
      <c r="H5786" s="33">
        <v>9</v>
      </c>
      <c r="I5786" s="33">
        <v>6</v>
      </c>
      <c r="J5786" s="36">
        <v>1</v>
      </c>
      <c r="K5786" s="37">
        <v>498324.4</v>
      </c>
      <c r="L5786" s="38" t="s">
        <v>15</v>
      </c>
      <c r="M5786" s="38" t="s">
        <v>13</v>
      </c>
    </row>
    <row r="5787" spans="1:13" s="39" customFormat="1" ht="12.75" x14ac:dyDescent="0.2">
      <c r="A5787" s="33" t="s">
        <v>5900</v>
      </c>
      <c r="B5787" s="33" t="s">
        <v>553</v>
      </c>
      <c r="C5787" s="34">
        <v>10</v>
      </c>
      <c r="D5787" s="33" t="s">
        <v>74</v>
      </c>
      <c r="E5787" s="33" t="s">
        <v>5935</v>
      </c>
      <c r="F5787" s="35">
        <v>23101500</v>
      </c>
      <c r="G5787" s="33" t="s">
        <v>466</v>
      </c>
      <c r="H5787" s="33">
        <v>9</v>
      </c>
      <c r="I5787" s="33">
        <v>6</v>
      </c>
      <c r="J5787" s="36">
        <v>1</v>
      </c>
      <c r="K5787" s="37">
        <v>318297.63</v>
      </c>
      <c r="L5787" s="38" t="s">
        <v>15</v>
      </c>
      <c r="M5787" s="38" t="s">
        <v>13</v>
      </c>
    </row>
    <row r="5788" spans="1:13" s="39" customFormat="1" ht="12.75" x14ac:dyDescent="0.2">
      <c r="A5788" s="33" t="s">
        <v>5900</v>
      </c>
      <c r="B5788" s="33" t="s">
        <v>553</v>
      </c>
      <c r="C5788" s="34">
        <v>10</v>
      </c>
      <c r="D5788" s="33" t="s">
        <v>74</v>
      </c>
      <c r="E5788" s="33" t="s">
        <v>5936</v>
      </c>
      <c r="F5788" s="35">
        <v>44122100</v>
      </c>
      <c r="G5788" s="33" t="s">
        <v>466</v>
      </c>
      <c r="H5788" s="33">
        <v>9</v>
      </c>
      <c r="I5788" s="33">
        <v>6</v>
      </c>
      <c r="J5788" s="36">
        <v>1</v>
      </c>
      <c r="K5788" s="37">
        <v>10680.25</v>
      </c>
      <c r="L5788" s="38" t="s">
        <v>15</v>
      </c>
      <c r="M5788" s="38" t="s">
        <v>13</v>
      </c>
    </row>
    <row r="5789" spans="1:13" s="39" customFormat="1" ht="12.75" x14ac:dyDescent="0.2">
      <c r="A5789" s="33" t="s">
        <v>5900</v>
      </c>
      <c r="B5789" s="33" t="s">
        <v>553</v>
      </c>
      <c r="C5789" s="34">
        <v>10</v>
      </c>
      <c r="D5789" s="33" t="s">
        <v>74</v>
      </c>
      <c r="E5789" s="33" t="s">
        <v>5937</v>
      </c>
      <c r="F5789" s="35">
        <v>0</v>
      </c>
      <c r="G5789" s="33" t="s">
        <v>15071</v>
      </c>
      <c r="H5789" s="33">
        <v>1</v>
      </c>
      <c r="I5789" s="33">
        <v>6</v>
      </c>
      <c r="J5789" s="36">
        <v>1</v>
      </c>
      <c r="K5789" s="37">
        <v>1807.2099999999627</v>
      </c>
      <c r="L5789" s="38" t="s">
        <v>12</v>
      </c>
      <c r="M5789" s="38" t="s">
        <v>13</v>
      </c>
    </row>
    <row r="5790" spans="1:13" s="39" customFormat="1" ht="12.75" x14ac:dyDescent="0.2">
      <c r="A5790" s="33" t="s">
        <v>5900</v>
      </c>
      <c r="B5790" s="33" t="s">
        <v>554</v>
      </c>
      <c r="C5790" s="34">
        <v>10</v>
      </c>
      <c r="D5790" s="33" t="s">
        <v>75</v>
      </c>
      <c r="E5790" s="33" t="s">
        <v>5938</v>
      </c>
      <c r="F5790" s="35">
        <v>52161505</v>
      </c>
      <c r="G5790" s="33" t="s">
        <v>466</v>
      </c>
      <c r="H5790" s="33">
        <v>6</v>
      </c>
      <c r="I5790" s="33">
        <v>3</v>
      </c>
      <c r="J5790" s="36">
        <v>24</v>
      </c>
      <c r="K5790" s="37">
        <v>19197600</v>
      </c>
      <c r="L5790" s="38" t="s">
        <v>15</v>
      </c>
      <c r="M5790" s="38" t="s">
        <v>13</v>
      </c>
    </row>
    <row r="5791" spans="1:13" s="39" customFormat="1" ht="12.75" x14ac:dyDescent="0.2">
      <c r="A5791" s="33" t="s">
        <v>5900</v>
      </c>
      <c r="B5791" s="33" t="s">
        <v>554</v>
      </c>
      <c r="C5791" s="34">
        <v>10</v>
      </c>
      <c r="D5791" s="33" t="s">
        <v>75</v>
      </c>
      <c r="E5791" s="33" t="s">
        <v>5939</v>
      </c>
      <c r="F5791" s="35">
        <v>52161505</v>
      </c>
      <c r="G5791" s="33" t="s">
        <v>466</v>
      </c>
      <c r="H5791" s="33">
        <v>6</v>
      </c>
      <c r="I5791" s="33">
        <v>3</v>
      </c>
      <c r="J5791" s="36">
        <v>1</v>
      </c>
      <c r="K5791" s="37">
        <v>1899900</v>
      </c>
      <c r="L5791" s="38" t="s">
        <v>15</v>
      </c>
      <c r="M5791" s="38" t="s">
        <v>13</v>
      </c>
    </row>
    <row r="5792" spans="1:13" s="39" customFormat="1" ht="12.75" x14ac:dyDescent="0.2">
      <c r="A5792" s="33" t="s">
        <v>5900</v>
      </c>
      <c r="B5792" s="33" t="s">
        <v>5902</v>
      </c>
      <c r="C5792" s="34">
        <v>10</v>
      </c>
      <c r="D5792" s="33" t="s">
        <v>13925</v>
      </c>
      <c r="E5792" s="33" t="s">
        <v>5940</v>
      </c>
      <c r="F5792" s="35">
        <v>43221703</v>
      </c>
      <c r="G5792" s="33" t="s">
        <v>15071</v>
      </c>
      <c r="H5792" s="33">
        <v>9</v>
      </c>
      <c r="I5792" s="33">
        <v>2</v>
      </c>
      <c r="J5792" s="36">
        <v>25</v>
      </c>
      <c r="K5792" s="37">
        <v>1622500</v>
      </c>
      <c r="L5792" s="38" t="s">
        <v>15</v>
      </c>
      <c r="M5792" s="38" t="s">
        <v>13</v>
      </c>
    </row>
    <row r="5793" spans="1:13" s="39" customFormat="1" ht="12.75" x14ac:dyDescent="0.2">
      <c r="A5793" s="33" t="s">
        <v>5900</v>
      </c>
      <c r="B5793" s="33" t="s">
        <v>557</v>
      </c>
      <c r="C5793" s="34">
        <v>16</v>
      </c>
      <c r="D5793" s="33" t="s">
        <v>77</v>
      </c>
      <c r="E5793" s="33" t="s">
        <v>5941</v>
      </c>
      <c r="F5793" s="35">
        <v>52141504</v>
      </c>
      <c r="G5793" s="33" t="s">
        <v>15071</v>
      </c>
      <c r="H5793" s="33">
        <v>3</v>
      </c>
      <c r="I5793" s="33">
        <v>8</v>
      </c>
      <c r="J5793" s="36">
        <v>10</v>
      </c>
      <c r="K5793" s="37">
        <v>3579996</v>
      </c>
      <c r="L5793" s="38" t="s">
        <v>15</v>
      </c>
      <c r="M5793" s="38" t="s">
        <v>13</v>
      </c>
    </row>
    <row r="5794" spans="1:13" s="39" customFormat="1" ht="12.75" x14ac:dyDescent="0.2">
      <c r="A5794" s="33" t="s">
        <v>5900</v>
      </c>
      <c r="B5794" s="33" t="s">
        <v>557</v>
      </c>
      <c r="C5794" s="34">
        <v>10</v>
      </c>
      <c r="D5794" s="33" t="s">
        <v>77</v>
      </c>
      <c r="E5794" s="33" t="s">
        <v>5942</v>
      </c>
      <c r="F5794" s="35">
        <v>52141501</v>
      </c>
      <c r="G5794" s="33" t="s">
        <v>466</v>
      </c>
      <c r="H5794" s="33">
        <v>6</v>
      </c>
      <c r="I5794" s="33">
        <v>3</v>
      </c>
      <c r="J5794" s="36">
        <v>24</v>
      </c>
      <c r="K5794" s="37">
        <v>12645600</v>
      </c>
      <c r="L5794" s="38" t="s">
        <v>15</v>
      </c>
      <c r="M5794" s="38" t="s">
        <v>13</v>
      </c>
    </row>
    <row r="5795" spans="1:13" s="39" customFormat="1" ht="12.75" x14ac:dyDescent="0.2">
      <c r="A5795" s="33" t="s">
        <v>5900</v>
      </c>
      <c r="B5795" s="33" t="s">
        <v>557</v>
      </c>
      <c r="C5795" s="34">
        <v>10</v>
      </c>
      <c r="D5795" s="33" t="s">
        <v>77</v>
      </c>
      <c r="E5795" s="33" t="s">
        <v>5943</v>
      </c>
      <c r="F5795" s="35">
        <v>40161502</v>
      </c>
      <c r="G5795" s="33" t="s">
        <v>15071</v>
      </c>
      <c r="H5795" s="33">
        <v>6</v>
      </c>
      <c r="I5795" s="33">
        <v>2</v>
      </c>
      <c r="J5795" s="36">
        <v>2</v>
      </c>
      <c r="K5795" s="37">
        <v>997220</v>
      </c>
      <c r="L5795" s="38" t="s">
        <v>15</v>
      </c>
      <c r="M5795" s="38" t="s">
        <v>13</v>
      </c>
    </row>
    <row r="5796" spans="1:13" s="39" customFormat="1" ht="12.75" x14ac:dyDescent="0.2">
      <c r="A5796" s="33" t="s">
        <v>5900</v>
      </c>
      <c r="B5796" s="33" t="s">
        <v>557</v>
      </c>
      <c r="C5796" s="34">
        <v>10</v>
      </c>
      <c r="D5796" s="33" t="s">
        <v>77</v>
      </c>
      <c r="E5796" s="33" t="s">
        <v>5944</v>
      </c>
      <c r="F5796" s="35">
        <v>52141524</v>
      </c>
      <c r="G5796" s="33" t="s">
        <v>15071</v>
      </c>
      <c r="H5796" s="33">
        <v>6</v>
      </c>
      <c r="I5796" s="33">
        <v>2</v>
      </c>
      <c r="J5796" s="36">
        <v>2</v>
      </c>
      <c r="K5796" s="37">
        <v>397460</v>
      </c>
      <c r="L5796" s="38" t="s">
        <v>15</v>
      </c>
      <c r="M5796" s="38" t="s">
        <v>13</v>
      </c>
    </row>
    <row r="5797" spans="1:13" s="39" customFormat="1" ht="12.75" x14ac:dyDescent="0.2">
      <c r="A5797" s="33" t="s">
        <v>5900</v>
      </c>
      <c r="B5797" s="33" t="s">
        <v>557</v>
      </c>
      <c r="C5797" s="34">
        <v>16</v>
      </c>
      <c r="D5797" s="33" t="s">
        <v>77</v>
      </c>
      <c r="E5797" s="33" t="s">
        <v>3430</v>
      </c>
      <c r="F5797" s="35">
        <v>48101608</v>
      </c>
      <c r="G5797" s="33" t="s">
        <v>15071</v>
      </c>
      <c r="H5797" s="33">
        <v>6</v>
      </c>
      <c r="I5797" s="33">
        <v>3</v>
      </c>
      <c r="J5797" s="36">
        <v>1</v>
      </c>
      <c r="K5797" s="37">
        <v>1297100</v>
      </c>
      <c r="L5797" s="38" t="s">
        <v>15</v>
      </c>
      <c r="M5797" s="38" t="s">
        <v>13</v>
      </c>
    </row>
    <row r="5798" spans="1:13" s="39" customFormat="1" ht="12.75" x14ac:dyDescent="0.2">
      <c r="A5798" s="33" t="s">
        <v>5900</v>
      </c>
      <c r="B5798" s="33" t="s">
        <v>557</v>
      </c>
      <c r="C5798" s="34">
        <v>16</v>
      </c>
      <c r="D5798" s="33" t="s">
        <v>77</v>
      </c>
      <c r="E5798" s="33" t="s">
        <v>5945</v>
      </c>
      <c r="F5798" s="35">
        <v>48101813</v>
      </c>
      <c r="G5798" s="33" t="s">
        <v>15071</v>
      </c>
      <c r="H5798" s="33">
        <v>6</v>
      </c>
      <c r="I5798" s="33">
        <v>3</v>
      </c>
      <c r="J5798" s="36">
        <v>1</v>
      </c>
      <c r="K5798" s="37">
        <v>1190000</v>
      </c>
      <c r="L5798" s="38" t="s">
        <v>15</v>
      </c>
      <c r="M5798" s="38" t="s">
        <v>13</v>
      </c>
    </row>
    <row r="5799" spans="1:13" s="39" customFormat="1" ht="12.75" x14ac:dyDescent="0.2">
      <c r="A5799" s="33" t="s">
        <v>5900</v>
      </c>
      <c r="B5799" s="33" t="s">
        <v>557</v>
      </c>
      <c r="C5799" s="34">
        <v>16</v>
      </c>
      <c r="D5799" s="33" t="s">
        <v>77</v>
      </c>
      <c r="E5799" s="33" t="s">
        <v>5946</v>
      </c>
      <c r="F5799" s="35">
        <v>48101607</v>
      </c>
      <c r="G5799" s="33" t="s">
        <v>15071</v>
      </c>
      <c r="H5799" s="33">
        <v>6</v>
      </c>
      <c r="I5799" s="33">
        <v>3</v>
      </c>
      <c r="J5799" s="36">
        <v>1</v>
      </c>
      <c r="K5799" s="37">
        <v>1148350</v>
      </c>
      <c r="L5799" s="38" t="s">
        <v>15</v>
      </c>
      <c r="M5799" s="38" t="s">
        <v>13</v>
      </c>
    </row>
    <row r="5800" spans="1:13" s="39" customFormat="1" ht="12.75" x14ac:dyDescent="0.2">
      <c r="A5800" s="33" t="s">
        <v>5900</v>
      </c>
      <c r="B5800" s="33" t="s">
        <v>557</v>
      </c>
      <c r="C5800" s="34">
        <v>16</v>
      </c>
      <c r="D5800" s="33" t="s">
        <v>77</v>
      </c>
      <c r="E5800" s="33" t="s">
        <v>5947</v>
      </c>
      <c r="F5800" s="35">
        <v>48101700</v>
      </c>
      <c r="G5800" s="33" t="s">
        <v>15071</v>
      </c>
      <c r="H5800" s="33">
        <v>6</v>
      </c>
      <c r="I5800" s="33">
        <v>3</v>
      </c>
      <c r="J5800" s="36">
        <v>2</v>
      </c>
      <c r="K5800" s="37">
        <v>257040</v>
      </c>
      <c r="L5800" s="38" t="s">
        <v>15</v>
      </c>
      <c r="M5800" s="38" t="s">
        <v>13</v>
      </c>
    </row>
    <row r="5801" spans="1:13" s="39" customFormat="1" ht="12.75" x14ac:dyDescent="0.2">
      <c r="A5801" s="33" t="s">
        <v>5900</v>
      </c>
      <c r="B5801" s="33" t="s">
        <v>557</v>
      </c>
      <c r="C5801" s="34">
        <v>10</v>
      </c>
      <c r="D5801" s="33" t="s">
        <v>77</v>
      </c>
      <c r="E5801" s="33" t="s">
        <v>5937</v>
      </c>
      <c r="F5801" s="35">
        <v>0</v>
      </c>
      <c r="G5801" s="33" t="s">
        <v>15071</v>
      </c>
      <c r="H5801" s="33">
        <v>1</v>
      </c>
      <c r="I5801" s="33">
        <v>6</v>
      </c>
      <c r="J5801" s="36">
        <v>1</v>
      </c>
      <c r="K5801" s="37">
        <v>5320</v>
      </c>
      <c r="L5801" s="38" t="s">
        <v>12</v>
      </c>
      <c r="M5801" s="38" t="s">
        <v>13</v>
      </c>
    </row>
    <row r="5802" spans="1:13" s="39" customFormat="1" ht="12.75" x14ac:dyDescent="0.2">
      <c r="A5802" s="33" t="s">
        <v>5900</v>
      </c>
      <c r="B5802" s="33" t="s">
        <v>557</v>
      </c>
      <c r="C5802" s="34">
        <v>16</v>
      </c>
      <c r="D5802" s="33" t="s">
        <v>77</v>
      </c>
      <c r="E5802" s="33" t="s">
        <v>5937</v>
      </c>
      <c r="F5802" s="35">
        <v>0</v>
      </c>
      <c r="G5802" s="33" t="s">
        <v>15071</v>
      </c>
      <c r="H5802" s="33">
        <v>1</v>
      </c>
      <c r="I5802" s="33">
        <v>6</v>
      </c>
      <c r="J5802" s="36">
        <v>1</v>
      </c>
      <c r="K5802" s="37">
        <v>27570</v>
      </c>
      <c r="L5802" s="38" t="s">
        <v>12</v>
      </c>
      <c r="M5802" s="38" t="s">
        <v>13</v>
      </c>
    </row>
    <row r="5803" spans="1:13" s="39" customFormat="1" ht="12.75" x14ac:dyDescent="0.2">
      <c r="A5803" s="33" t="s">
        <v>5900</v>
      </c>
      <c r="B5803" s="33" t="s">
        <v>558</v>
      </c>
      <c r="C5803" s="34">
        <v>10</v>
      </c>
      <c r="D5803" s="33" t="s">
        <v>78</v>
      </c>
      <c r="E5803" s="33" t="s">
        <v>14155</v>
      </c>
      <c r="F5803" s="35">
        <v>41113630</v>
      </c>
      <c r="G5803" s="33" t="s">
        <v>15071</v>
      </c>
      <c r="H5803" s="33">
        <v>3</v>
      </c>
      <c r="I5803" s="33">
        <v>5</v>
      </c>
      <c r="J5803" s="36">
        <v>2</v>
      </c>
      <c r="K5803" s="37">
        <v>240000</v>
      </c>
      <c r="L5803" s="38" t="s">
        <v>15</v>
      </c>
      <c r="M5803" s="38" t="s">
        <v>13</v>
      </c>
    </row>
    <row r="5804" spans="1:13" s="39" customFormat="1" ht="12.75" x14ac:dyDescent="0.2">
      <c r="A5804" s="33" t="s">
        <v>5900</v>
      </c>
      <c r="B5804" s="33" t="s">
        <v>558</v>
      </c>
      <c r="C5804" s="34">
        <v>10</v>
      </c>
      <c r="D5804" s="33" t="s">
        <v>78</v>
      </c>
      <c r="E5804" s="33" t="s">
        <v>5948</v>
      </c>
      <c r="F5804" s="35">
        <v>41111932</v>
      </c>
      <c r="G5804" s="33" t="s">
        <v>15071</v>
      </c>
      <c r="H5804" s="33">
        <v>2</v>
      </c>
      <c r="I5804" s="33">
        <v>2</v>
      </c>
      <c r="J5804" s="36">
        <v>1</v>
      </c>
      <c r="K5804" s="37">
        <v>600000</v>
      </c>
      <c r="L5804" s="38" t="s">
        <v>15</v>
      </c>
      <c r="M5804" s="38" t="s">
        <v>13</v>
      </c>
    </row>
    <row r="5805" spans="1:13" s="39" customFormat="1" ht="12.75" x14ac:dyDescent="0.2">
      <c r="A5805" s="33" t="s">
        <v>5900</v>
      </c>
      <c r="B5805" s="33" t="s">
        <v>566</v>
      </c>
      <c r="C5805" s="34">
        <v>10</v>
      </c>
      <c r="D5805" s="33" t="s">
        <v>82</v>
      </c>
      <c r="E5805" s="33" t="s">
        <v>14156</v>
      </c>
      <c r="F5805" s="35">
        <v>39121635</v>
      </c>
      <c r="G5805" s="33" t="s">
        <v>15071</v>
      </c>
      <c r="H5805" s="33">
        <v>3</v>
      </c>
      <c r="I5805" s="33">
        <v>5</v>
      </c>
      <c r="J5805" s="36">
        <v>2</v>
      </c>
      <c r="K5805" s="37">
        <v>600000</v>
      </c>
      <c r="L5805" s="38" t="s">
        <v>15</v>
      </c>
      <c r="M5805" s="38" t="s">
        <v>13</v>
      </c>
    </row>
    <row r="5806" spans="1:13" s="39" customFormat="1" ht="12.75" x14ac:dyDescent="0.2">
      <c r="A5806" s="33" t="s">
        <v>5900</v>
      </c>
      <c r="B5806" s="33" t="s">
        <v>566</v>
      </c>
      <c r="C5806" s="34">
        <v>16</v>
      </c>
      <c r="D5806" s="33" t="s">
        <v>82</v>
      </c>
      <c r="E5806" s="33" t="s">
        <v>5949</v>
      </c>
      <c r="F5806" s="35">
        <v>40101825</v>
      </c>
      <c r="G5806" s="33" t="s">
        <v>15071</v>
      </c>
      <c r="H5806" s="33">
        <v>3</v>
      </c>
      <c r="I5806" s="33">
        <v>8</v>
      </c>
      <c r="J5806" s="36">
        <v>10</v>
      </c>
      <c r="K5806" s="37">
        <v>5581100</v>
      </c>
      <c r="L5806" s="38" t="s">
        <v>15</v>
      </c>
      <c r="M5806" s="38" t="s">
        <v>13</v>
      </c>
    </row>
    <row r="5807" spans="1:13" s="39" customFormat="1" ht="12.75" x14ac:dyDescent="0.2">
      <c r="A5807" s="33" t="s">
        <v>5900</v>
      </c>
      <c r="B5807" s="33" t="s">
        <v>566</v>
      </c>
      <c r="C5807" s="34">
        <v>10</v>
      </c>
      <c r="D5807" s="33" t="s">
        <v>82</v>
      </c>
      <c r="E5807" s="33" t="s">
        <v>5950</v>
      </c>
      <c r="F5807" s="35">
        <v>31211908</v>
      </c>
      <c r="G5807" s="33" t="s">
        <v>466</v>
      </c>
      <c r="H5807" s="33">
        <v>9</v>
      </c>
      <c r="I5807" s="33">
        <v>6</v>
      </c>
      <c r="J5807" s="36">
        <v>1</v>
      </c>
      <c r="K5807" s="37">
        <v>181786.78</v>
      </c>
      <c r="L5807" s="38" t="s">
        <v>15</v>
      </c>
      <c r="M5807" s="38" t="s">
        <v>13</v>
      </c>
    </row>
    <row r="5808" spans="1:13" s="39" customFormat="1" ht="12.75" x14ac:dyDescent="0.2">
      <c r="A5808" s="33" t="s">
        <v>5900</v>
      </c>
      <c r="B5808" s="33" t="s">
        <v>566</v>
      </c>
      <c r="C5808" s="34">
        <v>10</v>
      </c>
      <c r="D5808" s="33" t="s">
        <v>82</v>
      </c>
      <c r="E5808" s="33" t="s">
        <v>5951</v>
      </c>
      <c r="F5808" s="35">
        <v>47121602</v>
      </c>
      <c r="G5808" s="33" t="s">
        <v>466</v>
      </c>
      <c r="H5808" s="33">
        <v>9</v>
      </c>
      <c r="I5808" s="33">
        <v>6</v>
      </c>
      <c r="J5808" s="36">
        <v>1</v>
      </c>
      <c r="K5808" s="37">
        <v>4999487.5</v>
      </c>
      <c r="L5808" s="38" t="s">
        <v>15</v>
      </c>
      <c r="M5808" s="38" t="s">
        <v>13</v>
      </c>
    </row>
    <row r="5809" spans="1:13" s="39" customFormat="1" ht="12.75" x14ac:dyDescent="0.2">
      <c r="A5809" s="33" t="s">
        <v>5900</v>
      </c>
      <c r="B5809" s="33" t="s">
        <v>566</v>
      </c>
      <c r="C5809" s="34">
        <v>10</v>
      </c>
      <c r="D5809" s="33" t="s">
        <v>82</v>
      </c>
      <c r="E5809" s="33" t="s">
        <v>5952</v>
      </c>
      <c r="F5809" s="35">
        <v>24141706</v>
      </c>
      <c r="G5809" s="33" t="s">
        <v>466</v>
      </c>
      <c r="H5809" s="33">
        <v>9</v>
      </c>
      <c r="I5809" s="33">
        <v>6</v>
      </c>
      <c r="J5809" s="36">
        <v>1</v>
      </c>
      <c r="K5809" s="37">
        <v>2976752.87</v>
      </c>
      <c r="L5809" s="38" t="s">
        <v>15</v>
      </c>
      <c r="M5809" s="38" t="s">
        <v>13</v>
      </c>
    </row>
    <row r="5810" spans="1:13" s="39" customFormat="1" ht="12.75" x14ac:dyDescent="0.2">
      <c r="A5810" s="33" t="s">
        <v>5900</v>
      </c>
      <c r="B5810" s="33" t="s">
        <v>566</v>
      </c>
      <c r="C5810" s="34">
        <v>16</v>
      </c>
      <c r="D5810" s="33" t="s">
        <v>82</v>
      </c>
      <c r="E5810" s="33" t="s">
        <v>5937</v>
      </c>
      <c r="F5810" s="35">
        <v>0</v>
      </c>
      <c r="G5810" s="33" t="s">
        <v>15071</v>
      </c>
      <c r="H5810" s="33">
        <v>1</v>
      </c>
      <c r="I5810" s="33">
        <v>6</v>
      </c>
      <c r="J5810" s="36">
        <v>1</v>
      </c>
      <c r="K5810" s="37">
        <v>18900</v>
      </c>
      <c r="L5810" s="38" t="s">
        <v>12</v>
      </c>
      <c r="M5810" s="38" t="s">
        <v>13</v>
      </c>
    </row>
    <row r="5811" spans="1:13" s="39" customFormat="1" ht="12.75" x14ac:dyDescent="0.2">
      <c r="A5811" s="33" t="s">
        <v>5900</v>
      </c>
      <c r="B5811" s="33" t="s">
        <v>566</v>
      </c>
      <c r="C5811" s="34">
        <v>10</v>
      </c>
      <c r="D5811" s="33" t="s">
        <v>82</v>
      </c>
      <c r="E5811" s="33" t="s">
        <v>5953</v>
      </c>
      <c r="F5811" s="35">
        <v>52141601</v>
      </c>
      <c r="G5811" s="33" t="s">
        <v>15071</v>
      </c>
      <c r="H5811" s="33">
        <v>9</v>
      </c>
      <c r="I5811" s="33">
        <v>2</v>
      </c>
      <c r="J5811" s="36">
        <v>1</v>
      </c>
      <c r="K5811" s="37">
        <v>9800000</v>
      </c>
      <c r="L5811" s="38" t="s">
        <v>15</v>
      </c>
      <c r="M5811" s="38" t="s">
        <v>13</v>
      </c>
    </row>
    <row r="5812" spans="1:13" s="39" customFormat="1" ht="12.75" x14ac:dyDescent="0.2">
      <c r="A5812" s="33" t="s">
        <v>5900</v>
      </c>
      <c r="B5812" s="33" t="s">
        <v>566</v>
      </c>
      <c r="C5812" s="34">
        <v>10</v>
      </c>
      <c r="D5812" s="33" t="s">
        <v>82</v>
      </c>
      <c r="E5812" s="33" t="s">
        <v>5954</v>
      </c>
      <c r="F5812" s="35">
        <v>47111503</v>
      </c>
      <c r="G5812" s="33" t="s">
        <v>15071</v>
      </c>
      <c r="H5812" s="33">
        <v>9</v>
      </c>
      <c r="I5812" s="33">
        <v>2</v>
      </c>
      <c r="J5812" s="36">
        <v>1</v>
      </c>
      <c r="K5812" s="37">
        <v>5700000</v>
      </c>
      <c r="L5812" s="38" t="s">
        <v>15</v>
      </c>
      <c r="M5812" s="38" t="s">
        <v>13</v>
      </c>
    </row>
    <row r="5813" spans="1:13" s="39" customFormat="1" ht="12.75" x14ac:dyDescent="0.2">
      <c r="A5813" s="33" t="s">
        <v>5900</v>
      </c>
      <c r="B5813" s="33" t="s">
        <v>569</v>
      </c>
      <c r="C5813" s="34">
        <v>10</v>
      </c>
      <c r="D5813" s="33" t="s">
        <v>84</v>
      </c>
      <c r="E5813" s="33" t="s">
        <v>5955</v>
      </c>
      <c r="F5813" s="35">
        <v>31162501</v>
      </c>
      <c r="G5813" s="33" t="s">
        <v>15071</v>
      </c>
      <c r="H5813" s="33">
        <v>3</v>
      </c>
      <c r="I5813" s="33">
        <v>8</v>
      </c>
      <c r="J5813" s="36">
        <v>9</v>
      </c>
      <c r="K5813" s="37">
        <v>2007000</v>
      </c>
      <c r="L5813" s="38" t="s">
        <v>15</v>
      </c>
      <c r="M5813" s="38" t="s">
        <v>13</v>
      </c>
    </row>
    <row r="5814" spans="1:13" s="39" customFormat="1" ht="12.75" x14ac:dyDescent="0.2">
      <c r="A5814" s="33" t="s">
        <v>5900</v>
      </c>
      <c r="B5814" s="33" t="s">
        <v>569</v>
      </c>
      <c r="C5814" s="34">
        <v>10</v>
      </c>
      <c r="D5814" s="33" t="s">
        <v>84</v>
      </c>
      <c r="E5814" s="33" t="s">
        <v>5956</v>
      </c>
      <c r="F5814" s="35">
        <v>56101515</v>
      </c>
      <c r="G5814" s="33" t="s">
        <v>466</v>
      </c>
      <c r="H5814" s="33">
        <v>6</v>
      </c>
      <c r="I5814" s="33">
        <v>3</v>
      </c>
      <c r="J5814" s="36">
        <v>16</v>
      </c>
      <c r="K5814" s="37">
        <v>5694400</v>
      </c>
      <c r="L5814" s="38" t="s">
        <v>15</v>
      </c>
      <c r="M5814" s="38" t="s">
        <v>13</v>
      </c>
    </row>
    <row r="5815" spans="1:13" s="39" customFormat="1" ht="12.75" x14ac:dyDescent="0.2">
      <c r="A5815" s="33" t="s">
        <v>5900</v>
      </c>
      <c r="B5815" s="33" t="s">
        <v>569</v>
      </c>
      <c r="C5815" s="34">
        <v>10</v>
      </c>
      <c r="D5815" s="33" t="s">
        <v>84</v>
      </c>
      <c r="E5815" s="33" t="s">
        <v>5957</v>
      </c>
      <c r="F5815" s="35">
        <v>56101515</v>
      </c>
      <c r="G5815" s="33" t="s">
        <v>466</v>
      </c>
      <c r="H5815" s="33">
        <v>6</v>
      </c>
      <c r="I5815" s="33">
        <v>3</v>
      </c>
      <c r="J5815" s="36">
        <v>44</v>
      </c>
      <c r="K5815" s="37">
        <v>12755600</v>
      </c>
      <c r="L5815" s="38" t="s">
        <v>15</v>
      </c>
      <c r="M5815" s="38" t="s">
        <v>13</v>
      </c>
    </row>
    <row r="5816" spans="1:13" s="39" customFormat="1" ht="12.75" x14ac:dyDescent="0.2">
      <c r="A5816" s="33" t="s">
        <v>5900</v>
      </c>
      <c r="B5816" s="33" t="s">
        <v>569</v>
      </c>
      <c r="C5816" s="34">
        <v>10</v>
      </c>
      <c r="D5816" s="33" t="s">
        <v>84</v>
      </c>
      <c r="E5816" s="33" t="s">
        <v>5958</v>
      </c>
      <c r="F5816" s="35">
        <v>56101515</v>
      </c>
      <c r="G5816" s="33" t="s">
        <v>466</v>
      </c>
      <c r="H5816" s="33">
        <v>6</v>
      </c>
      <c r="I5816" s="33">
        <v>3</v>
      </c>
      <c r="J5816" s="36">
        <v>2</v>
      </c>
      <c r="K5816" s="37">
        <v>679800</v>
      </c>
      <c r="L5816" s="38" t="s">
        <v>15</v>
      </c>
      <c r="M5816" s="38" t="s">
        <v>13</v>
      </c>
    </row>
    <row r="5817" spans="1:13" s="39" customFormat="1" ht="12.75" x14ac:dyDescent="0.2">
      <c r="A5817" s="33" t="s">
        <v>5900</v>
      </c>
      <c r="B5817" s="33" t="s">
        <v>569</v>
      </c>
      <c r="C5817" s="34">
        <v>10</v>
      </c>
      <c r="D5817" s="33" t="s">
        <v>84</v>
      </c>
      <c r="E5817" s="33" t="s">
        <v>5959</v>
      </c>
      <c r="F5817" s="35">
        <v>56101519</v>
      </c>
      <c r="G5817" s="33" t="s">
        <v>466</v>
      </c>
      <c r="H5817" s="33">
        <v>6</v>
      </c>
      <c r="I5817" s="33">
        <v>3</v>
      </c>
      <c r="J5817" s="36">
        <v>48</v>
      </c>
      <c r="K5817" s="37">
        <v>6235200</v>
      </c>
      <c r="L5817" s="38" t="s">
        <v>15</v>
      </c>
      <c r="M5817" s="38" t="s">
        <v>13</v>
      </c>
    </row>
    <row r="5818" spans="1:13" s="39" customFormat="1" ht="12.75" x14ac:dyDescent="0.2">
      <c r="A5818" s="33" t="s">
        <v>5900</v>
      </c>
      <c r="B5818" s="33" t="s">
        <v>569</v>
      </c>
      <c r="C5818" s="34">
        <v>16</v>
      </c>
      <c r="D5818" s="33" t="s">
        <v>84</v>
      </c>
      <c r="E5818" s="33" t="s">
        <v>5960</v>
      </c>
      <c r="F5818" s="35">
        <v>24102000</v>
      </c>
      <c r="G5818" s="33" t="s">
        <v>15071</v>
      </c>
      <c r="H5818" s="33">
        <v>6</v>
      </c>
      <c r="I5818" s="33">
        <v>3</v>
      </c>
      <c r="J5818" s="36">
        <v>3</v>
      </c>
      <c r="K5818" s="37">
        <v>9942450</v>
      </c>
      <c r="L5818" s="38" t="s">
        <v>15</v>
      </c>
      <c r="M5818" s="38" t="s">
        <v>13</v>
      </c>
    </row>
    <row r="5819" spans="1:13" s="39" customFormat="1" ht="12.75" x14ac:dyDescent="0.2">
      <c r="A5819" s="33" t="s">
        <v>5900</v>
      </c>
      <c r="B5819" s="33" t="s">
        <v>569</v>
      </c>
      <c r="C5819" s="34">
        <v>10</v>
      </c>
      <c r="D5819" s="33" t="s">
        <v>84</v>
      </c>
      <c r="E5819" s="33" t="s">
        <v>5961</v>
      </c>
      <c r="F5819" s="35">
        <v>56112100</v>
      </c>
      <c r="G5819" s="33" t="s">
        <v>15071</v>
      </c>
      <c r="H5819" s="33">
        <v>9</v>
      </c>
      <c r="I5819" s="33">
        <v>2</v>
      </c>
      <c r="J5819" s="36">
        <v>24</v>
      </c>
      <c r="K5819" s="37">
        <v>3816000</v>
      </c>
      <c r="L5819" s="38" t="s">
        <v>15</v>
      </c>
      <c r="M5819" s="38" t="s">
        <v>13</v>
      </c>
    </row>
    <row r="5820" spans="1:13" s="39" customFormat="1" ht="12.75" x14ac:dyDescent="0.2">
      <c r="A5820" s="33" t="s">
        <v>5900</v>
      </c>
      <c r="B5820" s="33" t="s">
        <v>569</v>
      </c>
      <c r="C5820" s="34">
        <v>16</v>
      </c>
      <c r="D5820" s="33" t="s">
        <v>84</v>
      </c>
      <c r="E5820" s="33" t="s">
        <v>5937</v>
      </c>
      <c r="F5820" s="35">
        <v>0</v>
      </c>
      <c r="G5820" s="33" t="s">
        <v>15071</v>
      </c>
      <c r="H5820" s="33">
        <v>1</v>
      </c>
      <c r="I5820" s="33">
        <v>6</v>
      </c>
      <c r="J5820" s="36">
        <v>1</v>
      </c>
      <c r="K5820" s="37">
        <v>57550</v>
      </c>
      <c r="L5820" s="38" t="s">
        <v>12</v>
      </c>
      <c r="M5820" s="38" t="s">
        <v>13</v>
      </c>
    </row>
    <row r="5821" spans="1:13" s="39" customFormat="1" ht="12.75" x14ac:dyDescent="0.2">
      <c r="A5821" s="33" t="s">
        <v>5900</v>
      </c>
      <c r="B5821" s="33" t="s">
        <v>571</v>
      </c>
      <c r="C5821" s="34">
        <v>10</v>
      </c>
      <c r="D5821" s="33" t="s">
        <v>12596</v>
      </c>
      <c r="E5821" s="33" t="s">
        <v>5962</v>
      </c>
      <c r="F5821" s="35">
        <v>15121501</v>
      </c>
      <c r="G5821" s="33" t="s">
        <v>466</v>
      </c>
      <c r="H5821" s="33">
        <v>9</v>
      </c>
      <c r="I5821" s="33">
        <v>6</v>
      </c>
      <c r="J5821" s="36">
        <v>49</v>
      </c>
      <c r="K5821" s="37">
        <v>2915500</v>
      </c>
      <c r="L5821" s="38" t="s">
        <v>12</v>
      </c>
      <c r="M5821" s="38" t="s">
        <v>13</v>
      </c>
    </row>
    <row r="5822" spans="1:13" s="39" customFormat="1" ht="12.75" x14ac:dyDescent="0.2">
      <c r="A5822" s="33" t="s">
        <v>5900</v>
      </c>
      <c r="B5822" s="33" t="s">
        <v>571</v>
      </c>
      <c r="C5822" s="34">
        <v>10</v>
      </c>
      <c r="D5822" s="33" t="s">
        <v>12596</v>
      </c>
      <c r="E5822" s="33" t="s">
        <v>5963</v>
      </c>
      <c r="F5822" s="35">
        <v>15121902</v>
      </c>
      <c r="G5822" s="33" t="s">
        <v>466</v>
      </c>
      <c r="H5822" s="33">
        <v>9</v>
      </c>
      <c r="I5822" s="33">
        <v>6</v>
      </c>
      <c r="J5822" s="36">
        <v>7</v>
      </c>
      <c r="K5822" s="37">
        <v>1249500</v>
      </c>
      <c r="L5822" s="38" t="s">
        <v>15</v>
      </c>
      <c r="M5822" s="38" t="s">
        <v>13</v>
      </c>
    </row>
    <row r="5823" spans="1:13" s="39" customFormat="1" ht="12.75" x14ac:dyDescent="0.2">
      <c r="A5823" s="33" t="s">
        <v>5900</v>
      </c>
      <c r="B5823" s="33" t="s">
        <v>571</v>
      </c>
      <c r="C5823" s="34">
        <v>10</v>
      </c>
      <c r="D5823" s="33" t="s">
        <v>12596</v>
      </c>
      <c r="E5823" s="33" t="s">
        <v>5964</v>
      </c>
      <c r="F5823" s="35">
        <v>15121504</v>
      </c>
      <c r="G5823" s="33" t="s">
        <v>466</v>
      </c>
      <c r="H5823" s="33">
        <v>9</v>
      </c>
      <c r="I5823" s="33">
        <v>6</v>
      </c>
      <c r="J5823" s="36">
        <v>7</v>
      </c>
      <c r="K5823" s="37">
        <v>2332400</v>
      </c>
      <c r="L5823" s="38" t="s">
        <v>12</v>
      </c>
      <c r="M5823" s="38" t="s">
        <v>13</v>
      </c>
    </row>
    <row r="5824" spans="1:13" s="39" customFormat="1" ht="12.75" x14ac:dyDescent="0.2">
      <c r="A5824" s="33" t="s">
        <v>5900</v>
      </c>
      <c r="B5824" s="33" t="s">
        <v>571</v>
      </c>
      <c r="C5824" s="34">
        <v>10</v>
      </c>
      <c r="D5824" s="33" t="s">
        <v>12596</v>
      </c>
      <c r="E5824" s="33" t="s">
        <v>5965</v>
      </c>
      <c r="F5824" s="35">
        <v>15121520</v>
      </c>
      <c r="G5824" s="33" t="s">
        <v>466</v>
      </c>
      <c r="H5824" s="33">
        <v>9</v>
      </c>
      <c r="I5824" s="33">
        <v>6</v>
      </c>
      <c r="J5824" s="36">
        <v>4</v>
      </c>
      <c r="K5824" s="37">
        <v>309400</v>
      </c>
      <c r="L5824" s="38" t="s">
        <v>15</v>
      </c>
      <c r="M5824" s="38" t="s">
        <v>13</v>
      </c>
    </row>
    <row r="5825" spans="1:13" s="39" customFormat="1" ht="12.75" x14ac:dyDescent="0.2">
      <c r="A5825" s="33" t="s">
        <v>5900</v>
      </c>
      <c r="B5825" s="33" t="s">
        <v>571</v>
      </c>
      <c r="C5825" s="34">
        <v>10</v>
      </c>
      <c r="D5825" s="33" t="s">
        <v>12596</v>
      </c>
      <c r="E5825" s="33" t="s">
        <v>5966</v>
      </c>
      <c r="F5825" s="35">
        <v>15121902</v>
      </c>
      <c r="G5825" s="33" t="s">
        <v>466</v>
      </c>
      <c r="H5825" s="33">
        <v>9</v>
      </c>
      <c r="I5825" s="33">
        <v>6</v>
      </c>
      <c r="J5825" s="36">
        <v>1</v>
      </c>
      <c r="K5825" s="37">
        <v>459340</v>
      </c>
      <c r="L5825" s="38" t="s">
        <v>15</v>
      </c>
      <c r="M5825" s="38" t="s">
        <v>13</v>
      </c>
    </row>
    <row r="5826" spans="1:13" s="39" customFormat="1" ht="12.75" x14ac:dyDescent="0.2">
      <c r="A5826" s="33" t="s">
        <v>5900</v>
      </c>
      <c r="B5826" s="33" t="s">
        <v>571</v>
      </c>
      <c r="C5826" s="34">
        <v>10</v>
      </c>
      <c r="D5826" s="33" t="s">
        <v>12596</v>
      </c>
      <c r="E5826" s="33" t="s">
        <v>5967</v>
      </c>
      <c r="F5826" s="35">
        <v>15121902</v>
      </c>
      <c r="G5826" s="33" t="s">
        <v>466</v>
      </c>
      <c r="H5826" s="33">
        <v>9</v>
      </c>
      <c r="I5826" s="33">
        <v>6</v>
      </c>
      <c r="J5826" s="36">
        <v>2</v>
      </c>
      <c r="K5826" s="37">
        <v>357000</v>
      </c>
      <c r="L5826" s="38" t="s">
        <v>15</v>
      </c>
      <c r="M5826" s="38" t="s">
        <v>13</v>
      </c>
    </row>
    <row r="5827" spans="1:13" s="39" customFormat="1" ht="12.75" x14ac:dyDescent="0.2">
      <c r="A5827" s="33" t="s">
        <v>5900</v>
      </c>
      <c r="B5827" s="33" t="s">
        <v>571</v>
      </c>
      <c r="C5827" s="34">
        <v>10</v>
      </c>
      <c r="D5827" s="33" t="s">
        <v>12596</v>
      </c>
      <c r="E5827" s="33" t="s">
        <v>5968</v>
      </c>
      <c r="F5827" s="35">
        <v>15121501</v>
      </c>
      <c r="G5827" s="33" t="s">
        <v>466</v>
      </c>
      <c r="H5827" s="33">
        <v>9</v>
      </c>
      <c r="I5827" s="33">
        <v>6</v>
      </c>
      <c r="J5827" s="36">
        <v>3</v>
      </c>
      <c r="K5827" s="37">
        <v>178500</v>
      </c>
      <c r="L5827" s="38" t="s">
        <v>12</v>
      </c>
      <c r="M5827" s="38" t="s">
        <v>13</v>
      </c>
    </row>
    <row r="5828" spans="1:13" s="39" customFormat="1" ht="12.75" x14ac:dyDescent="0.2">
      <c r="A5828" s="33" t="s">
        <v>5900</v>
      </c>
      <c r="B5828" s="33" t="s">
        <v>571</v>
      </c>
      <c r="C5828" s="34">
        <v>10</v>
      </c>
      <c r="D5828" s="33" t="s">
        <v>12596</v>
      </c>
      <c r="E5828" s="33" t="s">
        <v>5969</v>
      </c>
      <c r="F5828" s="35">
        <v>15121500</v>
      </c>
      <c r="G5828" s="33" t="s">
        <v>15071</v>
      </c>
      <c r="H5828" s="33">
        <v>4</v>
      </c>
      <c r="I5828" s="33">
        <v>6</v>
      </c>
      <c r="J5828" s="36">
        <v>3</v>
      </c>
      <c r="K5828" s="37">
        <v>52440</v>
      </c>
      <c r="L5828" s="38" t="s">
        <v>15</v>
      </c>
      <c r="M5828" s="38" t="s">
        <v>13</v>
      </c>
    </row>
    <row r="5829" spans="1:13" s="39" customFormat="1" ht="12.75" x14ac:dyDescent="0.2">
      <c r="A5829" s="33" t="s">
        <v>5900</v>
      </c>
      <c r="B5829" s="33" t="s">
        <v>571</v>
      </c>
      <c r="C5829" s="34">
        <v>10</v>
      </c>
      <c r="D5829" s="33" t="s">
        <v>12596</v>
      </c>
      <c r="E5829" s="33" t="s">
        <v>5970</v>
      </c>
      <c r="F5829" s="35">
        <v>15121902</v>
      </c>
      <c r="G5829" s="33" t="s">
        <v>15071</v>
      </c>
      <c r="H5829" s="33">
        <v>4</v>
      </c>
      <c r="I5829" s="33">
        <v>6</v>
      </c>
      <c r="J5829" s="36">
        <v>3</v>
      </c>
      <c r="K5829" s="37">
        <v>44505</v>
      </c>
      <c r="L5829" s="38" t="s">
        <v>15</v>
      </c>
      <c r="M5829" s="38" t="s">
        <v>13</v>
      </c>
    </row>
    <row r="5830" spans="1:13" s="39" customFormat="1" ht="12.75" x14ac:dyDescent="0.2">
      <c r="A5830" s="33" t="s">
        <v>5900</v>
      </c>
      <c r="B5830" s="33" t="s">
        <v>572</v>
      </c>
      <c r="C5830" s="34">
        <v>10</v>
      </c>
      <c r="D5830" s="33" t="s">
        <v>13912</v>
      </c>
      <c r="E5830" s="33" t="s">
        <v>5971</v>
      </c>
      <c r="F5830" s="35">
        <v>46181504</v>
      </c>
      <c r="G5830" s="33" t="s">
        <v>15071</v>
      </c>
      <c r="H5830" s="33">
        <v>2</v>
      </c>
      <c r="I5830" s="33">
        <v>7</v>
      </c>
      <c r="J5830" s="36">
        <v>67</v>
      </c>
      <c r="K5830" s="37">
        <v>2096899</v>
      </c>
      <c r="L5830" s="38" t="s">
        <v>15</v>
      </c>
      <c r="M5830" s="38" t="s">
        <v>13</v>
      </c>
    </row>
    <row r="5831" spans="1:13" s="39" customFormat="1" ht="12.75" x14ac:dyDescent="0.2">
      <c r="A5831" s="33" t="s">
        <v>5900</v>
      </c>
      <c r="B5831" s="33" t="s">
        <v>573</v>
      </c>
      <c r="C5831" s="34">
        <v>10</v>
      </c>
      <c r="D5831" s="33" t="s">
        <v>86</v>
      </c>
      <c r="E5831" s="33" t="s">
        <v>5972</v>
      </c>
      <c r="F5831" s="35">
        <v>52121505</v>
      </c>
      <c r="G5831" s="33" t="s">
        <v>466</v>
      </c>
      <c r="H5831" s="33">
        <v>6</v>
      </c>
      <c r="I5831" s="33">
        <v>3</v>
      </c>
      <c r="J5831" s="36">
        <v>100</v>
      </c>
      <c r="K5831" s="37">
        <v>3290000</v>
      </c>
      <c r="L5831" s="38" t="s">
        <v>15</v>
      </c>
      <c r="M5831" s="38" t="s">
        <v>13</v>
      </c>
    </row>
    <row r="5832" spans="1:13" s="39" customFormat="1" ht="12.75" x14ac:dyDescent="0.2">
      <c r="A5832" s="33" t="s">
        <v>5900</v>
      </c>
      <c r="B5832" s="33" t="s">
        <v>573</v>
      </c>
      <c r="C5832" s="34">
        <v>10</v>
      </c>
      <c r="D5832" s="33" t="s">
        <v>86</v>
      </c>
      <c r="E5832" s="33" t="s">
        <v>3522</v>
      </c>
      <c r="F5832" s="35">
        <v>52121701</v>
      </c>
      <c r="G5832" s="33" t="s">
        <v>466</v>
      </c>
      <c r="H5832" s="33">
        <v>6</v>
      </c>
      <c r="I5832" s="33">
        <v>3</v>
      </c>
      <c r="J5832" s="36">
        <v>154</v>
      </c>
      <c r="K5832" s="37">
        <v>5220600</v>
      </c>
      <c r="L5832" s="38" t="s">
        <v>15</v>
      </c>
      <c r="M5832" s="38" t="s">
        <v>13</v>
      </c>
    </row>
    <row r="5833" spans="1:13" s="39" customFormat="1" ht="12.75" x14ac:dyDescent="0.2">
      <c r="A5833" s="33" t="s">
        <v>5900</v>
      </c>
      <c r="B5833" s="33" t="s">
        <v>573</v>
      </c>
      <c r="C5833" s="34">
        <v>10</v>
      </c>
      <c r="D5833" s="33" t="s">
        <v>86</v>
      </c>
      <c r="E5833" s="33" t="s">
        <v>5973</v>
      </c>
      <c r="F5833" s="35">
        <v>52121704</v>
      </c>
      <c r="G5833" s="33" t="s">
        <v>466</v>
      </c>
      <c r="H5833" s="33">
        <v>6</v>
      </c>
      <c r="I5833" s="33">
        <v>3</v>
      </c>
      <c r="J5833" s="36">
        <v>154</v>
      </c>
      <c r="K5833" s="37">
        <v>1678600</v>
      </c>
      <c r="L5833" s="38" t="s">
        <v>15</v>
      </c>
      <c r="M5833" s="38" t="s">
        <v>13</v>
      </c>
    </row>
    <row r="5834" spans="1:13" s="39" customFormat="1" ht="12.75" x14ac:dyDescent="0.2">
      <c r="A5834" s="33" t="s">
        <v>5900</v>
      </c>
      <c r="B5834" s="33" t="s">
        <v>573</v>
      </c>
      <c r="C5834" s="34">
        <v>10</v>
      </c>
      <c r="D5834" s="33" t="s">
        <v>86</v>
      </c>
      <c r="E5834" s="33" t="s">
        <v>5974</v>
      </c>
      <c r="F5834" s="35">
        <v>52121508</v>
      </c>
      <c r="G5834" s="33" t="s">
        <v>466</v>
      </c>
      <c r="H5834" s="33">
        <v>6</v>
      </c>
      <c r="I5834" s="33">
        <v>3</v>
      </c>
      <c r="J5834" s="36">
        <v>88</v>
      </c>
      <c r="K5834" s="37">
        <v>4399915.5200000005</v>
      </c>
      <c r="L5834" s="38" t="s">
        <v>15</v>
      </c>
      <c r="M5834" s="38" t="s">
        <v>13</v>
      </c>
    </row>
    <row r="5835" spans="1:13" s="39" customFormat="1" ht="12.75" x14ac:dyDescent="0.2">
      <c r="A5835" s="33" t="s">
        <v>5900</v>
      </c>
      <c r="B5835" s="33" t="s">
        <v>573</v>
      </c>
      <c r="C5835" s="34">
        <v>10</v>
      </c>
      <c r="D5835" s="33" t="s">
        <v>86</v>
      </c>
      <c r="E5835" s="33" t="s">
        <v>5975</v>
      </c>
      <c r="F5835" s="35">
        <v>52121508</v>
      </c>
      <c r="G5835" s="33" t="s">
        <v>466</v>
      </c>
      <c r="H5835" s="33">
        <v>6</v>
      </c>
      <c r="I5835" s="33">
        <v>3</v>
      </c>
      <c r="J5835" s="36">
        <v>50</v>
      </c>
      <c r="K5835" s="37">
        <v>4000006.5</v>
      </c>
      <c r="L5835" s="38" t="s">
        <v>15</v>
      </c>
      <c r="M5835" s="38" t="s">
        <v>13</v>
      </c>
    </row>
    <row r="5836" spans="1:13" s="39" customFormat="1" ht="12.75" x14ac:dyDescent="0.2">
      <c r="A5836" s="33" t="s">
        <v>5900</v>
      </c>
      <c r="B5836" s="33" t="s">
        <v>573</v>
      </c>
      <c r="C5836" s="34">
        <v>10</v>
      </c>
      <c r="D5836" s="33" t="s">
        <v>86</v>
      </c>
      <c r="E5836" s="33" t="s">
        <v>5976</v>
      </c>
      <c r="F5836" s="35">
        <v>52121509</v>
      </c>
      <c r="G5836" s="33" t="s">
        <v>466</v>
      </c>
      <c r="H5836" s="33">
        <v>6</v>
      </c>
      <c r="I5836" s="33">
        <v>3</v>
      </c>
      <c r="J5836" s="36">
        <v>113</v>
      </c>
      <c r="K5836" s="37">
        <v>7898700</v>
      </c>
      <c r="L5836" s="38" t="s">
        <v>15</v>
      </c>
      <c r="M5836" s="38" t="s">
        <v>13</v>
      </c>
    </row>
    <row r="5837" spans="1:13" s="39" customFormat="1" ht="12.75" x14ac:dyDescent="0.2">
      <c r="A5837" s="33" t="s">
        <v>5900</v>
      </c>
      <c r="B5837" s="33" t="s">
        <v>573</v>
      </c>
      <c r="C5837" s="34">
        <v>10</v>
      </c>
      <c r="D5837" s="33" t="s">
        <v>86</v>
      </c>
      <c r="E5837" s="33" t="s">
        <v>5977</v>
      </c>
      <c r="F5837" s="35">
        <v>52121509</v>
      </c>
      <c r="G5837" s="33" t="s">
        <v>466</v>
      </c>
      <c r="H5837" s="33">
        <v>6</v>
      </c>
      <c r="I5837" s="33">
        <v>3</v>
      </c>
      <c r="J5837" s="36">
        <v>47</v>
      </c>
      <c r="K5837" s="37">
        <v>3473300</v>
      </c>
      <c r="L5837" s="38" t="s">
        <v>15</v>
      </c>
      <c r="M5837" s="38" t="s">
        <v>13</v>
      </c>
    </row>
    <row r="5838" spans="1:13" s="39" customFormat="1" ht="12.75" x14ac:dyDescent="0.2">
      <c r="A5838" s="33" t="s">
        <v>5900</v>
      </c>
      <c r="B5838" s="33" t="s">
        <v>573</v>
      </c>
      <c r="C5838" s="34">
        <v>10</v>
      </c>
      <c r="D5838" s="33" t="s">
        <v>86</v>
      </c>
      <c r="E5838" s="33" t="s">
        <v>5978</v>
      </c>
      <c r="F5838" s="35">
        <v>52121509</v>
      </c>
      <c r="G5838" s="33" t="s">
        <v>466</v>
      </c>
      <c r="H5838" s="33">
        <v>6</v>
      </c>
      <c r="I5838" s="33">
        <v>3</v>
      </c>
      <c r="J5838" s="36">
        <v>10</v>
      </c>
      <c r="K5838" s="37">
        <v>899000</v>
      </c>
      <c r="L5838" s="38" t="s">
        <v>15</v>
      </c>
      <c r="M5838" s="38" t="s">
        <v>13</v>
      </c>
    </row>
    <row r="5839" spans="1:13" s="39" customFormat="1" ht="12.75" x14ac:dyDescent="0.2">
      <c r="A5839" s="33" t="s">
        <v>5900</v>
      </c>
      <c r="B5839" s="33" t="s">
        <v>573</v>
      </c>
      <c r="C5839" s="34">
        <v>10</v>
      </c>
      <c r="D5839" s="33" t="s">
        <v>86</v>
      </c>
      <c r="E5839" s="33" t="s">
        <v>5979</v>
      </c>
      <c r="F5839" s="35">
        <v>42191810</v>
      </c>
      <c r="G5839" s="33" t="s">
        <v>466</v>
      </c>
      <c r="H5839" s="33">
        <v>6</v>
      </c>
      <c r="I5839" s="33">
        <v>3</v>
      </c>
      <c r="J5839" s="36">
        <v>44</v>
      </c>
      <c r="K5839" s="37">
        <v>14075600</v>
      </c>
      <c r="L5839" s="38" t="s">
        <v>15</v>
      </c>
      <c r="M5839" s="38" t="s">
        <v>13</v>
      </c>
    </row>
    <row r="5840" spans="1:13" s="39" customFormat="1" ht="12.75" x14ac:dyDescent="0.2">
      <c r="A5840" s="33" t="s">
        <v>5900</v>
      </c>
      <c r="B5840" s="33" t="s">
        <v>573</v>
      </c>
      <c r="C5840" s="34">
        <v>10</v>
      </c>
      <c r="D5840" s="33" t="s">
        <v>86</v>
      </c>
      <c r="E5840" s="33" t="s">
        <v>5980</v>
      </c>
      <c r="F5840" s="35">
        <v>42191810</v>
      </c>
      <c r="G5840" s="33" t="s">
        <v>466</v>
      </c>
      <c r="H5840" s="33">
        <v>6</v>
      </c>
      <c r="I5840" s="33">
        <v>3</v>
      </c>
      <c r="J5840" s="36">
        <v>16</v>
      </c>
      <c r="K5840" s="37">
        <v>7998400</v>
      </c>
      <c r="L5840" s="38" t="s">
        <v>15</v>
      </c>
      <c r="M5840" s="38" t="s">
        <v>13</v>
      </c>
    </row>
    <row r="5841" spans="1:13" s="39" customFormat="1" ht="12.75" x14ac:dyDescent="0.2">
      <c r="A5841" s="33" t="s">
        <v>5900</v>
      </c>
      <c r="B5841" s="33" t="s">
        <v>573</v>
      </c>
      <c r="C5841" s="34">
        <v>10</v>
      </c>
      <c r="D5841" s="33" t="s">
        <v>86</v>
      </c>
      <c r="E5841" s="33" t="s">
        <v>5981</v>
      </c>
      <c r="F5841" s="35">
        <v>42191810</v>
      </c>
      <c r="G5841" s="33" t="s">
        <v>466</v>
      </c>
      <c r="H5841" s="33">
        <v>6</v>
      </c>
      <c r="I5841" s="33">
        <v>3</v>
      </c>
      <c r="J5841" s="36">
        <v>2</v>
      </c>
      <c r="K5841" s="37">
        <v>2199800</v>
      </c>
      <c r="L5841" s="38" t="s">
        <v>15</v>
      </c>
      <c r="M5841" s="38" t="s">
        <v>13</v>
      </c>
    </row>
    <row r="5842" spans="1:13" s="39" customFormat="1" ht="12.75" x14ac:dyDescent="0.2">
      <c r="A5842" s="33" t="s">
        <v>5900</v>
      </c>
      <c r="B5842" s="33" t="s">
        <v>573</v>
      </c>
      <c r="C5842" s="34">
        <v>10</v>
      </c>
      <c r="D5842" s="33" t="s">
        <v>86</v>
      </c>
      <c r="E5842" s="33" t="s">
        <v>5982</v>
      </c>
      <c r="F5842" s="35">
        <v>52121502</v>
      </c>
      <c r="G5842" s="33" t="s">
        <v>466</v>
      </c>
      <c r="H5842" s="33">
        <v>6</v>
      </c>
      <c r="I5842" s="33">
        <v>3</v>
      </c>
      <c r="J5842" s="36">
        <v>88</v>
      </c>
      <c r="K5842" s="37">
        <v>7919973.5999999996</v>
      </c>
      <c r="L5842" s="38" t="s">
        <v>15</v>
      </c>
      <c r="M5842" s="38" t="s">
        <v>13</v>
      </c>
    </row>
    <row r="5843" spans="1:13" s="39" customFormat="1" ht="12.75" x14ac:dyDescent="0.2">
      <c r="A5843" s="33" t="s">
        <v>5900</v>
      </c>
      <c r="B5843" s="33" t="s">
        <v>573</v>
      </c>
      <c r="C5843" s="34">
        <v>10</v>
      </c>
      <c r="D5843" s="33" t="s">
        <v>86</v>
      </c>
      <c r="E5843" s="33" t="s">
        <v>5983</v>
      </c>
      <c r="F5843" s="35">
        <v>52121502</v>
      </c>
      <c r="G5843" s="33" t="s">
        <v>466</v>
      </c>
      <c r="H5843" s="33">
        <v>6</v>
      </c>
      <c r="I5843" s="33">
        <v>3</v>
      </c>
      <c r="J5843" s="36">
        <v>32</v>
      </c>
      <c r="K5843" s="37">
        <v>3136002.24</v>
      </c>
      <c r="L5843" s="38" t="s">
        <v>15</v>
      </c>
      <c r="M5843" s="38" t="s">
        <v>13</v>
      </c>
    </row>
    <row r="5844" spans="1:13" s="39" customFormat="1" ht="12.75" x14ac:dyDescent="0.2">
      <c r="A5844" s="33" t="s">
        <v>5900</v>
      </c>
      <c r="B5844" s="33" t="s">
        <v>573</v>
      </c>
      <c r="C5844" s="34">
        <v>10</v>
      </c>
      <c r="D5844" s="33" t="s">
        <v>86</v>
      </c>
      <c r="E5844" s="33" t="s">
        <v>5984</v>
      </c>
      <c r="F5844" s="35">
        <v>52121502</v>
      </c>
      <c r="G5844" s="33" t="s">
        <v>466</v>
      </c>
      <c r="H5844" s="33">
        <v>9</v>
      </c>
      <c r="I5844" s="33">
        <v>2</v>
      </c>
      <c r="J5844" s="36">
        <v>4</v>
      </c>
      <c r="K5844" s="37">
        <v>440000.12</v>
      </c>
      <c r="L5844" s="38" t="s">
        <v>15</v>
      </c>
      <c r="M5844" s="38" t="s">
        <v>13</v>
      </c>
    </row>
    <row r="5845" spans="1:13" s="39" customFormat="1" ht="12.75" x14ac:dyDescent="0.2">
      <c r="A5845" s="33" t="s">
        <v>5900</v>
      </c>
      <c r="B5845" s="33" t="s">
        <v>573</v>
      </c>
      <c r="C5845" s="34">
        <v>10</v>
      </c>
      <c r="D5845" s="33" t="s">
        <v>86</v>
      </c>
      <c r="E5845" s="33" t="s">
        <v>5985</v>
      </c>
      <c r="F5845" s="35">
        <v>52121500</v>
      </c>
      <c r="G5845" s="33" t="s">
        <v>466</v>
      </c>
      <c r="H5845" s="33">
        <v>9</v>
      </c>
      <c r="I5845" s="33">
        <v>2</v>
      </c>
      <c r="J5845" s="36">
        <v>44</v>
      </c>
      <c r="K5845" s="37">
        <v>1760000</v>
      </c>
      <c r="L5845" s="38" t="s">
        <v>15</v>
      </c>
      <c r="M5845" s="38" t="s">
        <v>13</v>
      </c>
    </row>
    <row r="5846" spans="1:13" s="39" customFormat="1" ht="12.75" x14ac:dyDescent="0.2">
      <c r="A5846" s="33" t="s">
        <v>5900</v>
      </c>
      <c r="B5846" s="33" t="s">
        <v>573</v>
      </c>
      <c r="C5846" s="34">
        <v>10</v>
      </c>
      <c r="D5846" s="33" t="s">
        <v>86</v>
      </c>
      <c r="E5846" s="33" t="s">
        <v>5986</v>
      </c>
      <c r="F5846" s="35">
        <v>52121500</v>
      </c>
      <c r="G5846" s="33" t="s">
        <v>466</v>
      </c>
      <c r="H5846" s="33">
        <v>9</v>
      </c>
      <c r="I5846" s="33">
        <v>2</v>
      </c>
      <c r="J5846" s="36">
        <v>16</v>
      </c>
      <c r="K5846" s="37">
        <v>720000</v>
      </c>
      <c r="L5846" s="38" t="s">
        <v>15</v>
      </c>
      <c r="M5846" s="38" t="s">
        <v>13</v>
      </c>
    </row>
    <row r="5847" spans="1:13" s="39" customFormat="1" ht="12.75" x14ac:dyDescent="0.2">
      <c r="A5847" s="33" t="s">
        <v>5900</v>
      </c>
      <c r="B5847" s="33" t="s">
        <v>573</v>
      </c>
      <c r="C5847" s="34">
        <v>10</v>
      </c>
      <c r="D5847" s="33" t="s">
        <v>86</v>
      </c>
      <c r="E5847" s="33" t="s">
        <v>5987</v>
      </c>
      <c r="F5847" s="35">
        <v>52121500</v>
      </c>
      <c r="G5847" s="33" t="s">
        <v>466</v>
      </c>
      <c r="H5847" s="33">
        <v>9</v>
      </c>
      <c r="I5847" s="33">
        <v>2</v>
      </c>
      <c r="J5847" s="36">
        <v>2</v>
      </c>
      <c r="K5847" s="37">
        <v>110000</v>
      </c>
      <c r="L5847" s="38" t="s">
        <v>15</v>
      </c>
      <c r="M5847" s="38" t="s">
        <v>13</v>
      </c>
    </row>
    <row r="5848" spans="1:13" s="39" customFormat="1" ht="12.75" x14ac:dyDescent="0.2">
      <c r="A5848" s="33" t="s">
        <v>5900</v>
      </c>
      <c r="B5848" s="33" t="s">
        <v>573</v>
      </c>
      <c r="C5848" s="34">
        <v>10</v>
      </c>
      <c r="D5848" s="33" t="s">
        <v>86</v>
      </c>
      <c r="E5848" s="33" t="s">
        <v>5988</v>
      </c>
      <c r="F5848" s="35">
        <v>52121500</v>
      </c>
      <c r="G5848" s="33" t="s">
        <v>466</v>
      </c>
      <c r="H5848" s="33">
        <v>9</v>
      </c>
      <c r="I5848" s="33">
        <v>2</v>
      </c>
      <c r="J5848" s="36">
        <v>80</v>
      </c>
      <c r="K5848" s="37">
        <v>2800000</v>
      </c>
      <c r="L5848" s="38" t="s">
        <v>15</v>
      </c>
      <c r="M5848" s="38" t="s">
        <v>13</v>
      </c>
    </row>
    <row r="5849" spans="1:13" s="39" customFormat="1" ht="12.75" x14ac:dyDescent="0.2">
      <c r="A5849" s="33" t="s">
        <v>5900</v>
      </c>
      <c r="B5849" s="33" t="s">
        <v>575</v>
      </c>
      <c r="C5849" s="34">
        <v>10</v>
      </c>
      <c r="D5849" s="33" t="s">
        <v>87</v>
      </c>
      <c r="E5849" s="33" t="s">
        <v>5989</v>
      </c>
      <c r="F5849" s="35">
        <v>10191509</v>
      </c>
      <c r="G5849" s="33" t="s">
        <v>15071</v>
      </c>
      <c r="H5849" s="33">
        <v>4</v>
      </c>
      <c r="I5849" s="33">
        <v>2</v>
      </c>
      <c r="J5849" s="36">
        <v>2</v>
      </c>
      <c r="K5849" s="37">
        <v>78300</v>
      </c>
      <c r="L5849" s="38" t="s">
        <v>3312</v>
      </c>
      <c r="M5849" s="38" t="s">
        <v>13</v>
      </c>
    </row>
    <row r="5850" spans="1:13" s="39" customFormat="1" ht="12.75" x14ac:dyDescent="0.2">
      <c r="A5850" s="33" t="s">
        <v>5900</v>
      </c>
      <c r="B5850" s="33" t="s">
        <v>575</v>
      </c>
      <c r="C5850" s="34">
        <v>10</v>
      </c>
      <c r="D5850" s="33" t="s">
        <v>87</v>
      </c>
      <c r="E5850" s="33" t="s">
        <v>5990</v>
      </c>
      <c r="F5850" s="35">
        <v>10191509</v>
      </c>
      <c r="G5850" s="33" t="s">
        <v>15071</v>
      </c>
      <c r="H5850" s="33">
        <v>4</v>
      </c>
      <c r="I5850" s="33">
        <v>2</v>
      </c>
      <c r="J5850" s="36">
        <v>2</v>
      </c>
      <c r="K5850" s="37">
        <v>132240</v>
      </c>
      <c r="L5850" s="38" t="s">
        <v>3313</v>
      </c>
      <c r="M5850" s="38" t="s">
        <v>13</v>
      </c>
    </row>
    <row r="5851" spans="1:13" s="39" customFormat="1" ht="12.75" x14ac:dyDescent="0.2">
      <c r="A5851" s="33" t="s">
        <v>5900</v>
      </c>
      <c r="B5851" s="33" t="s">
        <v>575</v>
      </c>
      <c r="C5851" s="34">
        <v>10</v>
      </c>
      <c r="D5851" s="33" t="s">
        <v>87</v>
      </c>
      <c r="E5851" s="33" t="s">
        <v>5991</v>
      </c>
      <c r="F5851" s="35">
        <v>10191509</v>
      </c>
      <c r="G5851" s="33" t="s">
        <v>15071</v>
      </c>
      <c r="H5851" s="33">
        <v>4</v>
      </c>
      <c r="I5851" s="33">
        <v>2</v>
      </c>
      <c r="J5851" s="36">
        <v>2</v>
      </c>
      <c r="K5851" s="37">
        <v>97440</v>
      </c>
      <c r="L5851" s="38" t="s">
        <v>3313</v>
      </c>
      <c r="M5851" s="38" t="s">
        <v>13</v>
      </c>
    </row>
    <row r="5852" spans="1:13" s="39" customFormat="1" ht="12.75" x14ac:dyDescent="0.2">
      <c r="A5852" s="33" t="s">
        <v>5900</v>
      </c>
      <c r="B5852" s="33" t="s">
        <v>575</v>
      </c>
      <c r="C5852" s="34">
        <v>10</v>
      </c>
      <c r="D5852" s="33" t="s">
        <v>87</v>
      </c>
      <c r="E5852" s="33" t="s">
        <v>5992</v>
      </c>
      <c r="F5852" s="35">
        <v>10191509</v>
      </c>
      <c r="G5852" s="33" t="s">
        <v>15071</v>
      </c>
      <c r="H5852" s="33">
        <v>4</v>
      </c>
      <c r="I5852" s="33">
        <v>2</v>
      </c>
      <c r="J5852" s="36">
        <v>2</v>
      </c>
      <c r="K5852" s="37">
        <v>78300</v>
      </c>
      <c r="L5852" s="38" t="s">
        <v>3312</v>
      </c>
      <c r="M5852" s="38" t="s">
        <v>13</v>
      </c>
    </row>
    <row r="5853" spans="1:13" s="39" customFormat="1" ht="12.75" x14ac:dyDescent="0.2">
      <c r="A5853" s="33" t="s">
        <v>5900</v>
      </c>
      <c r="B5853" s="33" t="s">
        <v>575</v>
      </c>
      <c r="C5853" s="34">
        <v>10</v>
      </c>
      <c r="D5853" s="33" t="s">
        <v>87</v>
      </c>
      <c r="E5853" s="33" t="s">
        <v>5993</v>
      </c>
      <c r="F5853" s="35">
        <v>10171702</v>
      </c>
      <c r="G5853" s="33" t="s">
        <v>15071</v>
      </c>
      <c r="H5853" s="33">
        <v>4</v>
      </c>
      <c r="I5853" s="33">
        <v>2</v>
      </c>
      <c r="J5853" s="36">
        <v>3</v>
      </c>
      <c r="K5853" s="37">
        <v>678600</v>
      </c>
      <c r="L5853" s="38" t="s">
        <v>3313</v>
      </c>
      <c r="M5853" s="38" t="s">
        <v>13</v>
      </c>
    </row>
    <row r="5854" spans="1:13" s="39" customFormat="1" ht="12.75" x14ac:dyDescent="0.2">
      <c r="A5854" s="33" t="s">
        <v>5900</v>
      </c>
      <c r="B5854" s="33" t="s">
        <v>575</v>
      </c>
      <c r="C5854" s="34">
        <v>10</v>
      </c>
      <c r="D5854" s="33" t="s">
        <v>87</v>
      </c>
      <c r="E5854" s="33" t="s">
        <v>14157</v>
      </c>
      <c r="F5854" s="35">
        <v>10171702</v>
      </c>
      <c r="G5854" s="33" t="s">
        <v>15071</v>
      </c>
      <c r="H5854" s="33">
        <v>4</v>
      </c>
      <c r="I5854" s="33">
        <v>2</v>
      </c>
      <c r="J5854" s="36">
        <v>2</v>
      </c>
      <c r="K5854" s="37">
        <v>121800</v>
      </c>
      <c r="L5854" s="38" t="s">
        <v>3312</v>
      </c>
      <c r="M5854" s="38" t="s">
        <v>13</v>
      </c>
    </row>
    <row r="5855" spans="1:13" s="39" customFormat="1" ht="12.75" x14ac:dyDescent="0.2">
      <c r="A5855" s="33" t="s">
        <v>5900</v>
      </c>
      <c r="B5855" s="33" t="s">
        <v>575</v>
      </c>
      <c r="C5855" s="34">
        <v>10</v>
      </c>
      <c r="D5855" s="33" t="s">
        <v>87</v>
      </c>
      <c r="E5855" s="33" t="s">
        <v>5994</v>
      </c>
      <c r="F5855" s="35">
        <v>10191509</v>
      </c>
      <c r="G5855" s="33" t="s">
        <v>15071</v>
      </c>
      <c r="H5855" s="33">
        <v>4</v>
      </c>
      <c r="I5855" s="33">
        <v>2</v>
      </c>
      <c r="J5855" s="36">
        <v>2</v>
      </c>
      <c r="K5855" s="37">
        <v>102660</v>
      </c>
      <c r="L5855" s="38" t="s">
        <v>15</v>
      </c>
      <c r="M5855" s="38" t="s">
        <v>13</v>
      </c>
    </row>
    <row r="5856" spans="1:13" s="39" customFormat="1" ht="12.75" x14ac:dyDescent="0.2">
      <c r="A5856" s="33" t="s">
        <v>5900</v>
      </c>
      <c r="B5856" s="33" t="s">
        <v>575</v>
      </c>
      <c r="C5856" s="34">
        <v>10</v>
      </c>
      <c r="D5856" s="33" t="s">
        <v>87</v>
      </c>
      <c r="E5856" s="33" t="s">
        <v>5995</v>
      </c>
      <c r="F5856" s="35">
        <v>10191509</v>
      </c>
      <c r="G5856" s="33" t="s">
        <v>15071</v>
      </c>
      <c r="H5856" s="33">
        <v>4</v>
      </c>
      <c r="I5856" s="33">
        <v>2</v>
      </c>
      <c r="J5856" s="36">
        <v>2</v>
      </c>
      <c r="K5856" s="37">
        <v>55680</v>
      </c>
      <c r="L5856" s="38" t="s">
        <v>3313</v>
      </c>
      <c r="M5856" s="38" t="s">
        <v>13</v>
      </c>
    </row>
    <row r="5857" spans="1:13" s="39" customFormat="1" ht="12.75" x14ac:dyDescent="0.2">
      <c r="A5857" s="33" t="s">
        <v>5900</v>
      </c>
      <c r="B5857" s="33" t="s">
        <v>575</v>
      </c>
      <c r="C5857" s="34">
        <v>10</v>
      </c>
      <c r="D5857" s="33" t="s">
        <v>87</v>
      </c>
      <c r="E5857" s="33" t="s">
        <v>5996</v>
      </c>
      <c r="F5857" s="35">
        <v>10171702</v>
      </c>
      <c r="G5857" s="33" t="s">
        <v>15071</v>
      </c>
      <c r="H5857" s="33">
        <v>4</v>
      </c>
      <c r="I5857" s="33">
        <v>2</v>
      </c>
      <c r="J5857" s="36">
        <v>3</v>
      </c>
      <c r="K5857" s="37">
        <v>130500</v>
      </c>
      <c r="L5857" s="38" t="s">
        <v>3313</v>
      </c>
      <c r="M5857" s="38" t="s">
        <v>13</v>
      </c>
    </row>
    <row r="5858" spans="1:13" s="39" customFormat="1" ht="12.75" x14ac:dyDescent="0.2">
      <c r="A5858" s="33" t="s">
        <v>5900</v>
      </c>
      <c r="B5858" s="33" t="s">
        <v>575</v>
      </c>
      <c r="C5858" s="34">
        <v>10</v>
      </c>
      <c r="D5858" s="33" t="s">
        <v>87</v>
      </c>
      <c r="E5858" s="33" t="s">
        <v>5997</v>
      </c>
      <c r="F5858" s="35">
        <v>10171702</v>
      </c>
      <c r="G5858" s="33" t="s">
        <v>15071</v>
      </c>
      <c r="H5858" s="33">
        <v>4</v>
      </c>
      <c r="I5858" s="33">
        <v>2</v>
      </c>
      <c r="J5858" s="36">
        <v>2</v>
      </c>
      <c r="K5858" s="37">
        <v>73080</v>
      </c>
      <c r="L5858" s="38" t="s">
        <v>3313</v>
      </c>
      <c r="M5858" s="38" t="s">
        <v>13</v>
      </c>
    </row>
    <row r="5859" spans="1:13" s="39" customFormat="1" ht="12.75" x14ac:dyDescent="0.2">
      <c r="A5859" s="33" t="s">
        <v>5900</v>
      </c>
      <c r="B5859" s="33" t="s">
        <v>575</v>
      </c>
      <c r="C5859" s="34">
        <v>10</v>
      </c>
      <c r="D5859" s="33" t="s">
        <v>87</v>
      </c>
      <c r="E5859" s="33" t="s">
        <v>5998</v>
      </c>
      <c r="F5859" s="35">
        <v>10191509</v>
      </c>
      <c r="G5859" s="33" t="s">
        <v>15071</v>
      </c>
      <c r="H5859" s="33">
        <v>4</v>
      </c>
      <c r="I5859" s="33">
        <v>2</v>
      </c>
      <c r="J5859" s="36">
        <v>24</v>
      </c>
      <c r="K5859" s="37">
        <v>394632</v>
      </c>
      <c r="L5859" s="38" t="s">
        <v>15</v>
      </c>
      <c r="M5859" s="38" t="s">
        <v>13</v>
      </c>
    </row>
    <row r="5860" spans="1:13" s="39" customFormat="1" ht="12.75" x14ac:dyDescent="0.2">
      <c r="A5860" s="33" t="s">
        <v>5900</v>
      </c>
      <c r="B5860" s="33" t="s">
        <v>575</v>
      </c>
      <c r="C5860" s="34">
        <v>10</v>
      </c>
      <c r="D5860" s="33" t="s">
        <v>87</v>
      </c>
      <c r="E5860" s="33" t="s">
        <v>5999</v>
      </c>
      <c r="F5860" s="35">
        <v>10171504</v>
      </c>
      <c r="G5860" s="33" t="s">
        <v>15071</v>
      </c>
      <c r="H5860" s="33">
        <v>6</v>
      </c>
      <c r="I5860" s="33">
        <v>2</v>
      </c>
      <c r="J5860" s="36">
        <v>200</v>
      </c>
      <c r="K5860" s="37">
        <v>1740000</v>
      </c>
      <c r="L5860" s="38" t="s">
        <v>15</v>
      </c>
      <c r="M5860" s="38" t="s">
        <v>13</v>
      </c>
    </row>
    <row r="5861" spans="1:13" s="39" customFormat="1" ht="12.75" x14ac:dyDescent="0.2">
      <c r="A5861" s="33" t="s">
        <v>5900</v>
      </c>
      <c r="B5861" s="33" t="s">
        <v>576</v>
      </c>
      <c r="C5861" s="34">
        <v>10</v>
      </c>
      <c r="D5861" s="33" t="s">
        <v>88</v>
      </c>
      <c r="E5861" s="33" t="s">
        <v>6000</v>
      </c>
      <c r="F5861" s="35">
        <v>25172500</v>
      </c>
      <c r="G5861" s="33" t="s">
        <v>466</v>
      </c>
      <c r="H5861" s="33">
        <v>9</v>
      </c>
      <c r="I5861" s="33">
        <v>6</v>
      </c>
      <c r="J5861" s="36">
        <v>25</v>
      </c>
      <c r="K5861" s="37">
        <v>659805.25</v>
      </c>
      <c r="L5861" s="38" t="s">
        <v>15</v>
      </c>
      <c r="M5861" s="38" t="s">
        <v>13</v>
      </c>
    </row>
    <row r="5862" spans="1:13" s="39" customFormat="1" ht="12.75" x14ac:dyDescent="0.2">
      <c r="A5862" s="33" t="s">
        <v>5900</v>
      </c>
      <c r="B5862" s="33" t="s">
        <v>576</v>
      </c>
      <c r="C5862" s="34">
        <v>10</v>
      </c>
      <c r="D5862" s="33" t="s">
        <v>88</v>
      </c>
      <c r="E5862" s="33" t="s">
        <v>6001</v>
      </c>
      <c r="F5862" s="35">
        <v>25172500</v>
      </c>
      <c r="G5862" s="33" t="s">
        <v>466</v>
      </c>
      <c r="H5862" s="33">
        <v>9</v>
      </c>
      <c r="I5862" s="33">
        <v>6</v>
      </c>
      <c r="J5862" s="36">
        <v>4</v>
      </c>
      <c r="K5862" s="37">
        <v>3619504.56</v>
      </c>
      <c r="L5862" s="38" t="s">
        <v>15</v>
      </c>
      <c r="M5862" s="38" t="s">
        <v>13</v>
      </c>
    </row>
    <row r="5863" spans="1:13" s="39" customFormat="1" ht="12.75" x14ac:dyDescent="0.2">
      <c r="A5863" s="33" t="s">
        <v>5900</v>
      </c>
      <c r="B5863" s="33" t="s">
        <v>576</v>
      </c>
      <c r="C5863" s="34">
        <v>10</v>
      </c>
      <c r="D5863" s="33" t="s">
        <v>88</v>
      </c>
      <c r="E5863" s="33" t="s">
        <v>6002</v>
      </c>
      <c r="F5863" s="35">
        <v>25172500</v>
      </c>
      <c r="G5863" s="33" t="s">
        <v>466</v>
      </c>
      <c r="H5863" s="33">
        <v>9</v>
      </c>
      <c r="I5863" s="33">
        <v>6</v>
      </c>
      <c r="J5863" s="36">
        <v>4</v>
      </c>
      <c r="K5863" s="37">
        <v>2714628.4</v>
      </c>
      <c r="L5863" s="38" t="s">
        <v>15</v>
      </c>
      <c r="M5863" s="38" t="s">
        <v>13</v>
      </c>
    </row>
    <row r="5864" spans="1:13" s="39" customFormat="1" ht="12.75" x14ac:dyDescent="0.2">
      <c r="A5864" s="33" t="s">
        <v>5900</v>
      </c>
      <c r="B5864" s="33" t="s">
        <v>576</v>
      </c>
      <c r="C5864" s="34">
        <v>10</v>
      </c>
      <c r="D5864" s="33" t="s">
        <v>88</v>
      </c>
      <c r="E5864" s="33" t="s">
        <v>6003</v>
      </c>
      <c r="F5864" s="35">
        <v>25172500</v>
      </c>
      <c r="G5864" s="33" t="s">
        <v>466</v>
      </c>
      <c r="H5864" s="33">
        <v>9</v>
      </c>
      <c r="I5864" s="33">
        <v>6</v>
      </c>
      <c r="J5864" s="36">
        <v>4</v>
      </c>
      <c r="K5864" s="37">
        <v>2111377.64</v>
      </c>
      <c r="L5864" s="38" t="s">
        <v>15</v>
      </c>
      <c r="M5864" s="38" t="s">
        <v>13</v>
      </c>
    </row>
    <row r="5865" spans="1:13" s="39" customFormat="1" ht="12.75" x14ac:dyDescent="0.2">
      <c r="A5865" s="33" t="s">
        <v>5900</v>
      </c>
      <c r="B5865" s="33" t="s">
        <v>576</v>
      </c>
      <c r="C5865" s="34">
        <v>10</v>
      </c>
      <c r="D5865" s="33" t="s">
        <v>88</v>
      </c>
      <c r="E5865" s="33" t="s">
        <v>6004</v>
      </c>
      <c r="F5865" s="35">
        <v>25172500</v>
      </c>
      <c r="G5865" s="33" t="s">
        <v>466</v>
      </c>
      <c r="H5865" s="33">
        <v>9</v>
      </c>
      <c r="I5865" s="33">
        <v>6</v>
      </c>
      <c r="J5865" s="36">
        <v>2</v>
      </c>
      <c r="K5865" s="37">
        <v>904876.14</v>
      </c>
      <c r="L5865" s="38" t="s">
        <v>15</v>
      </c>
      <c r="M5865" s="38" t="s">
        <v>13</v>
      </c>
    </row>
    <row r="5866" spans="1:13" s="39" customFormat="1" ht="12.75" x14ac:dyDescent="0.2">
      <c r="A5866" s="33" t="s">
        <v>5900</v>
      </c>
      <c r="B5866" s="33" t="s">
        <v>576</v>
      </c>
      <c r="C5866" s="34">
        <v>10</v>
      </c>
      <c r="D5866" s="33" t="s">
        <v>88</v>
      </c>
      <c r="E5866" s="33" t="s">
        <v>6005</v>
      </c>
      <c r="F5866" s="35">
        <v>25172500</v>
      </c>
      <c r="G5866" s="33" t="s">
        <v>466</v>
      </c>
      <c r="H5866" s="33">
        <v>9</v>
      </c>
      <c r="I5866" s="33">
        <v>6</v>
      </c>
      <c r="J5866" s="36">
        <v>2</v>
      </c>
      <c r="K5866" s="37">
        <v>904876.14</v>
      </c>
      <c r="L5866" s="38" t="s">
        <v>15</v>
      </c>
      <c r="M5866" s="38" t="s">
        <v>13</v>
      </c>
    </row>
    <row r="5867" spans="1:13" s="39" customFormat="1" ht="12.75" x14ac:dyDescent="0.2">
      <c r="A5867" s="33" t="s">
        <v>5900</v>
      </c>
      <c r="B5867" s="33" t="s">
        <v>576</v>
      </c>
      <c r="C5867" s="34">
        <v>10</v>
      </c>
      <c r="D5867" s="33" t="s">
        <v>88</v>
      </c>
      <c r="E5867" s="33" t="s">
        <v>5937</v>
      </c>
      <c r="F5867" s="35">
        <v>0</v>
      </c>
      <c r="G5867" s="33" t="s">
        <v>15071</v>
      </c>
      <c r="H5867" s="33">
        <v>1</v>
      </c>
      <c r="I5867" s="33">
        <v>6</v>
      </c>
      <c r="J5867" s="36">
        <v>1</v>
      </c>
      <c r="K5867" s="37">
        <v>9931.8700000001118</v>
      </c>
      <c r="L5867" s="38" t="s">
        <v>12</v>
      </c>
      <c r="M5867" s="38" t="s">
        <v>13</v>
      </c>
    </row>
    <row r="5868" spans="1:13" s="39" customFormat="1" ht="12.75" x14ac:dyDescent="0.2">
      <c r="A5868" s="33" t="s">
        <v>5900</v>
      </c>
      <c r="B5868" s="33" t="s">
        <v>3315</v>
      </c>
      <c r="C5868" s="34">
        <v>10</v>
      </c>
      <c r="D5868" s="33" t="s">
        <v>112</v>
      </c>
      <c r="E5868" s="33" t="s">
        <v>6006</v>
      </c>
      <c r="F5868" s="35">
        <v>42141504</v>
      </c>
      <c r="G5868" s="33" t="s">
        <v>466</v>
      </c>
      <c r="H5868" s="33">
        <v>9</v>
      </c>
      <c r="I5868" s="33">
        <v>6</v>
      </c>
      <c r="J5868" s="36">
        <v>132</v>
      </c>
      <c r="K5868" s="37">
        <v>189117.72</v>
      </c>
      <c r="L5868" s="38" t="s">
        <v>15</v>
      </c>
      <c r="M5868" s="38" t="s">
        <v>13</v>
      </c>
    </row>
    <row r="5869" spans="1:13" s="39" customFormat="1" ht="12.75" x14ac:dyDescent="0.2">
      <c r="A5869" s="33" t="s">
        <v>5900</v>
      </c>
      <c r="B5869" s="33" t="s">
        <v>3315</v>
      </c>
      <c r="C5869" s="34">
        <v>10</v>
      </c>
      <c r="D5869" s="33" t="s">
        <v>112</v>
      </c>
      <c r="E5869" s="33" t="s">
        <v>5937</v>
      </c>
      <c r="F5869" s="35">
        <v>0</v>
      </c>
      <c r="G5869" s="33" t="s">
        <v>15071</v>
      </c>
      <c r="H5869" s="33">
        <v>1</v>
      </c>
      <c r="I5869" s="33">
        <v>6</v>
      </c>
      <c r="J5869" s="36">
        <v>1</v>
      </c>
      <c r="K5869" s="37">
        <v>882.27999999999884</v>
      </c>
      <c r="L5869" s="38" t="s">
        <v>12</v>
      </c>
      <c r="M5869" s="38" t="s">
        <v>13</v>
      </c>
    </row>
    <row r="5870" spans="1:13" s="39" customFormat="1" ht="12.75" x14ac:dyDescent="0.2">
      <c r="A5870" s="33" t="s">
        <v>5900</v>
      </c>
      <c r="B5870" s="33" t="s">
        <v>577</v>
      </c>
      <c r="C5870" s="34">
        <v>10</v>
      </c>
      <c r="D5870" s="33" t="s">
        <v>16</v>
      </c>
      <c r="E5870" s="33" t="s">
        <v>6007</v>
      </c>
      <c r="F5870" s="35">
        <v>23271807</v>
      </c>
      <c r="G5870" s="33" t="s">
        <v>466</v>
      </c>
      <c r="H5870" s="33">
        <v>3</v>
      </c>
      <c r="I5870" s="33">
        <v>6</v>
      </c>
      <c r="J5870" s="36">
        <v>2</v>
      </c>
      <c r="K5870" s="37">
        <v>36000</v>
      </c>
      <c r="L5870" s="38" t="s">
        <v>15</v>
      </c>
      <c r="M5870" s="38" t="s">
        <v>13</v>
      </c>
    </row>
    <row r="5871" spans="1:13" s="39" customFormat="1" ht="12.75" x14ac:dyDescent="0.2">
      <c r="A5871" s="33" t="s">
        <v>5900</v>
      </c>
      <c r="B5871" s="33" t="s">
        <v>577</v>
      </c>
      <c r="C5871" s="34">
        <v>10</v>
      </c>
      <c r="D5871" s="33" t="s">
        <v>16</v>
      </c>
      <c r="E5871" s="33" t="s">
        <v>6008</v>
      </c>
      <c r="F5871" s="35">
        <v>46171501</v>
      </c>
      <c r="G5871" s="33" t="s">
        <v>466</v>
      </c>
      <c r="H5871" s="33">
        <v>3</v>
      </c>
      <c r="I5871" s="33">
        <v>6</v>
      </c>
      <c r="J5871" s="36">
        <v>5</v>
      </c>
      <c r="K5871" s="37">
        <v>360000</v>
      </c>
      <c r="L5871" s="38" t="s">
        <v>15</v>
      </c>
      <c r="M5871" s="38" t="s">
        <v>13</v>
      </c>
    </row>
    <row r="5872" spans="1:13" s="39" customFormat="1" ht="12.75" x14ac:dyDescent="0.2">
      <c r="A5872" s="33" t="s">
        <v>5900</v>
      </c>
      <c r="B5872" s="33" t="s">
        <v>577</v>
      </c>
      <c r="C5872" s="34">
        <v>10</v>
      </c>
      <c r="D5872" s="33" t="s">
        <v>16</v>
      </c>
      <c r="E5872" s="33" t="s">
        <v>14158</v>
      </c>
      <c r="F5872" s="35">
        <v>27111918</v>
      </c>
      <c r="G5872" s="33" t="s">
        <v>466</v>
      </c>
      <c r="H5872" s="33">
        <v>3</v>
      </c>
      <c r="I5872" s="33">
        <v>6</v>
      </c>
      <c r="J5872" s="36">
        <v>5</v>
      </c>
      <c r="K5872" s="37">
        <v>420000</v>
      </c>
      <c r="L5872" s="38" t="s">
        <v>15</v>
      </c>
      <c r="M5872" s="38" t="s">
        <v>13</v>
      </c>
    </row>
    <row r="5873" spans="1:13" s="39" customFormat="1" ht="12.75" x14ac:dyDescent="0.2">
      <c r="A5873" s="33" t="s">
        <v>5900</v>
      </c>
      <c r="B5873" s="33" t="s">
        <v>577</v>
      </c>
      <c r="C5873" s="34">
        <v>10</v>
      </c>
      <c r="D5873" s="33" t="s">
        <v>16</v>
      </c>
      <c r="E5873" s="33" t="s">
        <v>6009</v>
      </c>
      <c r="F5873" s="35">
        <v>30151800</v>
      </c>
      <c r="G5873" s="33" t="s">
        <v>466</v>
      </c>
      <c r="H5873" s="33">
        <v>3</v>
      </c>
      <c r="I5873" s="33">
        <v>6</v>
      </c>
      <c r="J5873" s="36">
        <v>1</v>
      </c>
      <c r="K5873" s="37">
        <v>43413184</v>
      </c>
      <c r="L5873" s="38" t="s">
        <v>12</v>
      </c>
      <c r="M5873" s="38" t="s">
        <v>13</v>
      </c>
    </row>
    <row r="5874" spans="1:13" s="39" customFormat="1" ht="12.75" x14ac:dyDescent="0.2">
      <c r="A5874" s="33" t="s">
        <v>5900</v>
      </c>
      <c r="B5874" s="33" t="s">
        <v>577</v>
      </c>
      <c r="C5874" s="34">
        <v>10</v>
      </c>
      <c r="D5874" s="33" t="s">
        <v>16</v>
      </c>
      <c r="E5874" s="33" t="s">
        <v>6010</v>
      </c>
      <c r="F5874" s="35">
        <v>11122000</v>
      </c>
      <c r="G5874" s="33" t="s">
        <v>466</v>
      </c>
      <c r="H5874" s="33">
        <v>3</v>
      </c>
      <c r="I5874" s="33">
        <v>6</v>
      </c>
      <c r="J5874" s="36">
        <v>1</v>
      </c>
      <c r="K5874" s="37">
        <v>8000000</v>
      </c>
      <c r="L5874" s="38" t="s">
        <v>12</v>
      </c>
      <c r="M5874" s="38" t="s">
        <v>13</v>
      </c>
    </row>
    <row r="5875" spans="1:13" s="39" customFormat="1" ht="12.75" x14ac:dyDescent="0.2">
      <c r="A5875" s="33" t="s">
        <v>5900</v>
      </c>
      <c r="B5875" s="33" t="s">
        <v>577</v>
      </c>
      <c r="C5875" s="34">
        <v>10</v>
      </c>
      <c r="D5875" s="33" t="s">
        <v>16</v>
      </c>
      <c r="E5875" s="33" t="s">
        <v>6011</v>
      </c>
      <c r="F5875" s="35">
        <v>39111500</v>
      </c>
      <c r="G5875" s="33" t="s">
        <v>466</v>
      </c>
      <c r="H5875" s="33">
        <v>3</v>
      </c>
      <c r="I5875" s="33">
        <v>6</v>
      </c>
      <c r="J5875" s="36">
        <v>1</v>
      </c>
      <c r="K5875" s="37">
        <v>8000000</v>
      </c>
      <c r="L5875" s="38" t="s">
        <v>12</v>
      </c>
      <c r="M5875" s="38" t="s">
        <v>13</v>
      </c>
    </row>
    <row r="5876" spans="1:13" s="39" customFormat="1" ht="12.75" x14ac:dyDescent="0.2">
      <c r="A5876" s="33" t="s">
        <v>5900</v>
      </c>
      <c r="B5876" s="33" t="s">
        <v>577</v>
      </c>
      <c r="C5876" s="34">
        <v>10</v>
      </c>
      <c r="D5876" s="33" t="s">
        <v>16</v>
      </c>
      <c r="E5876" s="33" t="s">
        <v>6012</v>
      </c>
      <c r="F5876" s="35">
        <v>26121508</v>
      </c>
      <c r="G5876" s="33" t="s">
        <v>466</v>
      </c>
      <c r="H5876" s="33">
        <v>9</v>
      </c>
      <c r="I5876" s="33">
        <v>6</v>
      </c>
      <c r="J5876" s="36">
        <v>300</v>
      </c>
      <c r="K5876" s="37">
        <v>180975</v>
      </c>
      <c r="L5876" s="38" t="s">
        <v>15</v>
      </c>
      <c r="M5876" s="38" t="s">
        <v>13</v>
      </c>
    </row>
    <row r="5877" spans="1:13" s="39" customFormat="1" ht="12.75" x14ac:dyDescent="0.2">
      <c r="A5877" s="33" t="s">
        <v>5900</v>
      </c>
      <c r="B5877" s="33" t="s">
        <v>577</v>
      </c>
      <c r="C5877" s="34">
        <v>10</v>
      </c>
      <c r="D5877" s="33" t="s">
        <v>16</v>
      </c>
      <c r="E5877" s="33" t="s">
        <v>6013</v>
      </c>
      <c r="F5877" s="35">
        <v>27111918</v>
      </c>
      <c r="G5877" s="33" t="s">
        <v>466</v>
      </c>
      <c r="H5877" s="33">
        <v>9</v>
      </c>
      <c r="I5877" s="33">
        <v>6</v>
      </c>
      <c r="J5877" s="36">
        <v>398</v>
      </c>
      <c r="K5877" s="37">
        <v>900347.6399999999</v>
      </c>
      <c r="L5877" s="38" t="s">
        <v>15</v>
      </c>
      <c r="M5877" s="38" t="s">
        <v>13</v>
      </c>
    </row>
    <row r="5878" spans="1:13" s="39" customFormat="1" ht="12.75" x14ac:dyDescent="0.2">
      <c r="A5878" s="33" t="s">
        <v>5900</v>
      </c>
      <c r="B5878" s="33" t="s">
        <v>577</v>
      </c>
      <c r="C5878" s="34">
        <v>10</v>
      </c>
      <c r="D5878" s="33" t="s">
        <v>16</v>
      </c>
      <c r="E5878" s="33" t="s">
        <v>6014</v>
      </c>
      <c r="F5878" s="35">
        <v>27111918</v>
      </c>
      <c r="G5878" s="33" t="s">
        <v>466</v>
      </c>
      <c r="H5878" s="33">
        <v>9</v>
      </c>
      <c r="I5878" s="33">
        <v>6</v>
      </c>
      <c r="J5878" s="36">
        <v>350</v>
      </c>
      <c r="K5878" s="37">
        <v>791763</v>
      </c>
      <c r="L5878" s="38" t="s">
        <v>15</v>
      </c>
      <c r="M5878" s="38" t="s">
        <v>13</v>
      </c>
    </row>
    <row r="5879" spans="1:13" s="39" customFormat="1" ht="12.75" x14ac:dyDescent="0.2">
      <c r="A5879" s="33" t="s">
        <v>5900</v>
      </c>
      <c r="B5879" s="33" t="s">
        <v>577</v>
      </c>
      <c r="C5879" s="34">
        <v>10</v>
      </c>
      <c r="D5879" s="33" t="s">
        <v>16</v>
      </c>
      <c r="E5879" s="33" t="s">
        <v>6015</v>
      </c>
      <c r="F5879" s="35">
        <v>27111918</v>
      </c>
      <c r="G5879" s="33" t="s">
        <v>466</v>
      </c>
      <c r="H5879" s="33">
        <v>9</v>
      </c>
      <c r="I5879" s="33">
        <v>6</v>
      </c>
      <c r="J5879" s="36">
        <v>350</v>
      </c>
      <c r="K5879" s="37">
        <v>791763</v>
      </c>
      <c r="L5879" s="38" t="s">
        <v>15</v>
      </c>
      <c r="M5879" s="38" t="s">
        <v>13</v>
      </c>
    </row>
    <row r="5880" spans="1:13" s="39" customFormat="1" ht="12.75" x14ac:dyDescent="0.2">
      <c r="A5880" s="33" t="s">
        <v>5900</v>
      </c>
      <c r="B5880" s="33" t="s">
        <v>577</v>
      </c>
      <c r="C5880" s="34">
        <v>10</v>
      </c>
      <c r="D5880" s="33" t="s">
        <v>16</v>
      </c>
      <c r="E5880" s="33" t="s">
        <v>6016</v>
      </c>
      <c r="F5880" s="35">
        <v>27111918</v>
      </c>
      <c r="G5880" s="33" t="s">
        <v>466</v>
      </c>
      <c r="H5880" s="33">
        <v>9</v>
      </c>
      <c r="I5880" s="33">
        <v>6</v>
      </c>
      <c r="J5880" s="36">
        <v>350</v>
      </c>
      <c r="K5880" s="37">
        <v>791763</v>
      </c>
      <c r="L5880" s="38" t="s">
        <v>15</v>
      </c>
      <c r="M5880" s="38" t="s">
        <v>13</v>
      </c>
    </row>
    <row r="5881" spans="1:13" s="39" customFormat="1" ht="12.75" x14ac:dyDescent="0.2">
      <c r="A5881" s="33" t="s">
        <v>5900</v>
      </c>
      <c r="B5881" s="33" t="s">
        <v>577</v>
      </c>
      <c r="C5881" s="34">
        <v>10</v>
      </c>
      <c r="D5881" s="33" t="s">
        <v>16</v>
      </c>
      <c r="E5881" s="33" t="s">
        <v>6017</v>
      </c>
      <c r="F5881" s="35">
        <v>27111918</v>
      </c>
      <c r="G5881" s="33" t="s">
        <v>466</v>
      </c>
      <c r="H5881" s="33">
        <v>9</v>
      </c>
      <c r="I5881" s="33">
        <v>6</v>
      </c>
      <c r="J5881" s="36">
        <v>350</v>
      </c>
      <c r="K5881" s="37">
        <v>791763</v>
      </c>
      <c r="L5881" s="38" t="s">
        <v>15</v>
      </c>
      <c r="M5881" s="38" t="s">
        <v>13</v>
      </c>
    </row>
    <row r="5882" spans="1:13" s="39" customFormat="1" ht="12.75" x14ac:dyDescent="0.2">
      <c r="A5882" s="33" t="s">
        <v>5900</v>
      </c>
      <c r="B5882" s="33" t="s">
        <v>577</v>
      </c>
      <c r="C5882" s="34">
        <v>10</v>
      </c>
      <c r="D5882" s="33" t="s">
        <v>16</v>
      </c>
      <c r="E5882" s="33" t="s">
        <v>6018</v>
      </c>
      <c r="F5882" s="35">
        <v>31201503</v>
      </c>
      <c r="G5882" s="33" t="s">
        <v>466</v>
      </c>
      <c r="H5882" s="33">
        <v>9</v>
      </c>
      <c r="I5882" s="33">
        <v>6</v>
      </c>
      <c r="J5882" s="36">
        <v>104</v>
      </c>
      <c r="K5882" s="37">
        <v>7842259.3599999994</v>
      </c>
      <c r="L5882" s="38" t="s">
        <v>15</v>
      </c>
      <c r="M5882" s="38" t="s">
        <v>13</v>
      </c>
    </row>
    <row r="5883" spans="1:13" s="39" customFormat="1" ht="12.75" x14ac:dyDescent="0.2">
      <c r="A5883" s="33" t="s">
        <v>5900</v>
      </c>
      <c r="B5883" s="33" t="s">
        <v>577</v>
      </c>
      <c r="C5883" s="34">
        <v>10</v>
      </c>
      <c r="D5883" s="33" t="s">
        <v>16</v>
      </c>
      <c r="E5883" s="33" t="s">
        <v>6019</v>
      </c>
      <c r="F5883" s="35">
        <v>31201503</v>
      </c>
      <c r="G5883" s="33" t="s">
        <v>466</v>
      </c>
      <c r="H5883" s="33">
        <v>9</v>
      </c>
      <c r="I5883" s="33">
        <v>6</v>
      </c>
      <c r="J5883" s="36">
        <v>100</v>
      </c>
      <c r="K5883" s="37">
        <v>3016253</v>
      </c>
      <c r="L5883" s="38" t="s">
        <v>15</v>
      </c>
      <c r="M5883" s="38" t="s">
        <v>13</v>
      </c>
    </row>
    <row r="5884" spans="1:13" s="39" customFormat="1" ht="12.75" x14ac:dyDescent="0.2">
      <c r="A5884" s="33" t="s">
        <v>5900</v>
      </c>
      <c r="B5884" s="33" t="s">
        <v>577</v>
      </c>
      <c r="C5884" s="34">
        <v>10</v>
      </c>
      <c r="D5884" s="33" t="s">
        <v>16</v>
      </c>
      <c r="E5884" s="33" t="s">
        <v>6020</v>
      </c>
      <c r="F5884" s="35">
        <v>31201503</v>
      </c>
      <c r="G5884" s="33" t="s">
        <v>466</v>
      </c>
      <c r="H5884" s="33">
        <v>9</v>
      </c>
      <c r="I5884" s="33">
        <v>6</v>
      </c>
      <c r="J5884" s="36">
        <v>100</v>
      </c>
      <c r="K5884" s="37">
        <v>2563815</v>
      </c>
      <c r="L5884" s="38" t="s">
        <v>15</v>
      </c>
      <c r="M5884" s="38" t="s">
        <v>13</v>
      </c>
    </row>
    <row r="5885" spans="1:13" s="39" customFormat="1" ht="12.75" x14ac:dyDescent="0.2">
      <c r="A5885" s="33" t="s">
        <v>5900</v>
      </c>
      <c r="B5885" s="33" t="s">
        <v>577</v>
      </c>
      <c r="C5885" s="34">
        <v>10</v>
      </c>
      <c r="D5885" s="33" t="s">
        <v>16</v>
      </c>
      <c r="E5885" s="33" t="s">
        <v>6021</v>
      </c>
      <c r="F5885" s="35">
        <v>26121606</v>
      </c>
      <c r="G5885" s="33" t="s">
        <v>466</v>
      </c>
      <c r="H5885" s="33">
        <v>9</v>
      </c>
      <c r="I5885" s="33">
        <v>6</v>
      </c>
      <c r="J5885" s="36">
        <v>100</v>
      </c>
      <c r="K5885" s="37">
        <v>987052</v>
      </c>
      <c r="L5885" s="38" t="s">
        <v>2369</v>
      </c>
      <c r="M5885" s="38" t="s">
        <v>13</v>
      </c>
    </row>
    <row r="5886" spans="1:13" s="39" customFormat="1" ht="12.75" x14ac:dyDescent="0.2">
      <c r="A5886" s="33" t="s">
        <v>5900</v>
      </c>
      <c r="B5886" s="33" t="s">
        <v>577</v>
      </c>
      <c r="C5886" s="34">
        <v>10</v>
      </c>
      <c r="D5886" s="33" t="s">
        <v>16</v>
      </c>
      <c r="E5886" s="33" t="s">
        <v>6022</v>
      </c>
      <c r="F5886" s="35">
        <v>39121400</v>
      </c>
      <c r="G5886" s="33" t="s">
        <v>466</v>
      </c>
      <c r="H5886" s="33">
        <v>9</v>
      </c>
      <c r="I5886" s="33">
        <v>6</v>
      </c>
      <c r="J5886" s="36">
        <v>25</v>
      </c>
      <c r="K5886" s="37">
        <v>421890.5</v>
      </c>
      <c r="L5886" s="38" t="s">
        <v>15</v>
      </c>
      <c r="M5886" s="38" t="s">
        <v>13</v>
      </c>
    </row>
    <row r="5887" spans="1:13" s="39" customFormat="1" ht="12.75" x14ac:dyDescent="0.2">
      <c r="A5887" s="33" t="s">
        <v>5900</v>
      </c>
      <c r="B5887" s="33" t="s">
        <v>577</v>
      </c>
      <c r="C5887" s="34">
        <v>10</v>
      </c>
      <c r="D5887" s="33" t="s">
        <v>16</v>
      </c>
      <c r="E5887" s="33" t="s">
        <v>6023</v>
      </c>
      <c r="F5887" s="35">
        <v>23131500</v>
      </c>
      <c r="G5887" s="33" t="s">
        <v>466</v>
      </c>
      <c r="H5887" s="33">
        <v>9</v>
      </c>
      <c r="I5887" s="33">
        <v>6</v>
      </c>
      <c r="J5887" s="36">
        <v>100</v>
      </c>
      <c r="K5887" s="37">
        <v>150812</v>
      </c>
      <c r="L5887" s="38" t="s">
        <v>15</v>
      </c>
      <c r="M5887" s="38" t="s">
        <v>13</v>
      </c>
    </row>
    <row r="5888" spans="1:13" s="39" customFormat="1" ht="12.75" x14ac:dyDescent="0.2">
      <c r="A5888" s="33" t="s">
        <v>5900</v>
      </c>
      <c r="B5888" s="33" t="s">
        <v>577</v>
      </c>
      <c r="C5888" s="34">
        <v>10</v>
      </c>
      <c r="D5888" s="33" t="s">
        <v>16</v>
      </c>
      <c r="E5888" s="33" t="s">
        <v>6024</v>
      </c>
      <c r="F5888" s="35">
        <v>23131500</v>
      </c>
      <c r="G5888" s="33" t="s">
        <v>466</v>
      </c>
      <c r="H5888" s="33">
        <v>9</v>
      </c>
      <c r="I5888" s="33">
        <v>6</v>
      </c>
      <c r="J5888" s="36">
        <v>100</v>
      </c>
      <c r="K5888" s="37">
        <v>150812</v>
      </c>
      <c r="L5888" s="38" t="s">
        <v>15</v>
      </c>
      <c r="M5888" s="38" t="s">
        <v>13</v>
      </c>
    </row>
    <row r="5889" spans="1:13" s="39" customFormat="1" ht="12.75" x14ac:dyDescent="0.2">
      <c r="A5889" s="33" t="s">
        <v>5900</v>
      </c>
      <c r="B5889" s="33" t="s">
        <v>577</v>
      </c>
      <c r="C5889" s="34">
        <v>10</v>
      </c>
      <c r="D5889" s="33" t="s">
        <v>16</v>
      </c>
      <c r="E5889" s="33" t="s">
        <v>6025</v>
      </c>
      <c r="F5889" s="35">
        <v>23131500</v>
      </c>
      <c r="G5889" s="33" t="s">
        <v>466</v>
      </c>
      <c r="H5889" s="33">
        <v>9</v>
      </c>
      <c r="I5889" s="33">
        <v>6</v>
      </c>
      <c r="J5889" s="36">
        <v>100</v>
      </c>
      <c r="K5889" s="37">
        <v>150812</v>
      </c>
      <c r="L5889" s="38" t="s">
        <v>15</v>
      </c>
      <c r="M5889" s="38" t="s">
        <v>13</v>
      </c>
    </row>
    <row r="5890" spans="1:13" s="39" customFormat="1" ht="12.75" x14ac:dyDescent="0.2">
      <c r="A5890" s="33" t="s">
        <v>5900</v>
      </c>
      <c r="B5890" s="33" t="s">
        <v>577</v>
      </c>
      <c r="C5890" s="34">
        <v>10</v>
      </c>
      <c r="D5890" s="33" t="s">
        <v>16</v>
      </c>
      <c r="E5890" s="33" t="s">
        <v>6026</v>
      </c>
      <c r="F5890" s="35">
        <v>23131500</v>
      </c>
      <c r="G5890" s="33" t="s">
        <v>466</v>
      </c>
      <c r="H5890" s="33">
        <v>9</v>
      </c>
      <c r="I5890" s="33">
        <v>6</v>
      </c>
      <c r="J5890" s="36">
        <v>100</v>
      </c>
      <c r="K5890" s="37">
        <v>150812</v>
      </c>
      <c r="L5890" s="38" t="s">
        <v>15</v>
      </c>
      <c r="M5890" s="38" t="s">
        <v>13</v>
      </c>
    </row>
    <row r="5891" spans="1:13" s="39" customFormat="1" ht="12.75" x14ac:dyDescent="0.2">
      <c r="A5891" s="33" t="s">
        <v>5900</v>
      </c>
      <c r="B5891" s="33" t="s">
        <v>577</v>
      </c>
      <c r="C5891" s="34">
        <v>10</v>
      </c>
      <c r="D5891" s="33" t="s">
        <v>16</v>
      </c>
      <c r="E5891" s="33" t="s">
        <v>6027</v>
      </c>
      <c r="F5891" s="35">
        <v>23131500</v>
      </c>
      <c r="G5891" s="33" t="s">
        <v>466</v>
      </c>
      <c r="H5891" s="33">
        <v>9</v>
      </c>
      <c r="I5891" s="33">
        <v>6</v>
      </c>
      <c r="J5891" s="36">
        <v>80</v>
      </c>
      <c r="K5891" s="37">
        <v>120649.59999999999</v>
      </c>
      <c r="L5891" s="38" t="s">
        <v>15</v>
      </c>
      <c r="M5891" s="38" t="s">
        <v>13</v>
      </c>
    </row>
    <row r="5892" spans="1:13" s="39" customFormat="1" ht="12.75" x14ac:dyDescent="0.2">
      <c r="A5892" s="33" t="s">
        <v>5900</v>
      </c>
      <c r="B5892" s="33" t="s">
        <v>577</v>
      </c>
      <c r="C5892" s="34">
        <v>10</v>
      </c>
      <c r="D5892" s="33" t="s">
        <v>16</v>
      </c>
      <c r="E5892" s="33" t="s">
        <v>6028</v>
      </c>
      <c r="F5892" s="35">
        <v>23131500</v>
      </c>
      <c r="G5892" s="33" t="s">
        <v>466</v>
      </c>
      <c r="H5892" s="33">
        <v>9</v>
      </c>
      <c r="I5892" s="33">
        <v>6</v>
      </c>
      <c r="J5892" s="36">
        <v>80</v>
      </c>
      <c r="K5892" s="37">
        <v>120649.59999999999</v>
      </c>
      <c r="L5892" s="38" t="s">
        <v>15</v>
      </c>
      <c r="M5892" s="38" t="s">
        <v>13</v>
      </c>
    </row>
    <row r="5893" spans="1:13" s="39" customFormat="1" ht="12.75" x14ac:dyDescent="0.2">
      <c r="A5893" s="33" t="s">
        <v>5900</v>
      </c>
      <c r="B5893" s="33" t="s">
        <v>577</v>
      </c>
      <c r="C5893" s="34">
        <v>10</v>
      </c>
      <c r="D5893" s="33" t="s">
        <v>16</v>
      </c>
      <c r="E5893" s="33" t="s">
        <v>6029</v>
      </c>
      <c r="F5893" s="35">
        <v>23131500</v>
      </c>
      <c r="G5893" s="33" t="s">
        <v>466</v>
      </c>
      <c r="H5893" s="33">
        <v>9</v>
      </c>
      <c r="I5893" s="33">
        <v>6</v>
      </c>
      <c r="J5893" s="36">
        <v>80</v>
      </c>
      <c r="K5893" s="37">
        <v>120649.59999999999</v>
      </c>
      <c r="L5893" s="38" t="s">
        <v>15</v>
      </c>
      <c r="M5893" s="38" t="s">
        <v>13</v>
      </c>
    </row>
    <row r="5894" spans="1:13" s="39" customFormat="1" ht="12.75" x14ac:dyDescent="0.2">
      <c r="A5894" s="33" t="s">
        <v>5900</v>
      </c>
      <c r="B5894" s="33" t="s">
        <v>577</v>
      </c>
      <c r="C5894" s="34">
        <v>10</v>
      </c>
      <c r="D5894" s="33" t="s">
        <v>16</v>
      </c>
      <c r="E5894" s="33" t="s">
        <v>6030</v>
      </c>
      <c r="F5894" s="35">
        <v>23131500</v>
      </c>
      <c r="G5894" s="33" t="s">
        <v>466</v>
      </c>
      <c r="H5894" s="33">
        <v>9</v>
      </c>
      <c r="I5894" s="33">
        <v>6</v>
      </c>
      <c r="J5894" s="36">
        <v>80</v>
      </c>
      <c r="K5894" s="37">
        <v>120649.59999999999</v>
      </c>
      <c r="L5894" s="38" t="s">
        <v>15</v>
      </c>
      <c r="M5894" s="38" t="s">
        <v>13</v>
      </c>
    </row>
    <row r="5895" spans="1:13" s="39" customFormat="1" ht="12.75" x14ac:dyDescent="0.2">
      <c r="A5895" s="33" t="s">
        <v>5900</v>
      </c>
      <c r="B5895" s="33" t="s">
        <v>577</v>
      </c>
      <c r="C5895" s="34">
        <v>10</v>
      </c>
      <c r="D5895" s="33" t="s">
        <v>16</v>
      </c>
      <c r="E5895" s="33" t="s">
        <v>6031</v>
      </c>
      <c r="F5895" s="35">
        <v>31201600</v>
      </c>
      <c r="G5895" s="33" t="s">
        <v>466</v>
      </c>
      <c r="H5895" s="33">
        <v>9</v>
      </c>
      <c r="I5895" s="33">
        <v>6</v>
      </c>
      <c r="J5895" s="36">
        <v>30</v>
      </c>
      <c r="K5895" s="37">
        <v>1809752.1</v>
      </c>
      <c r="L5895" s="38" t="s">
        <v>15</v>
      </c>
      <c r="M5895" s="38" t="s">
        <v>13</v>
      </c>
    </row>
    <row r="5896" spans="1:13" s="39" customFormat="1" ht="12.75" x14ac:dyDescent="0.2">
      <c r="A5896" s="33" t="s">
        <v>5900</v>
      </c>
      <c r="B5896" s="33" t="s">
        <v>577</v>
      </c>
      <c r="C5896" s="34">
        <v>10</v>
      </c>
      <c r="D5896" s="33" t="s">
        <v>16</v>
      </c>
      <c r="E5896" s="33" t="s">
        <v>6032</v>
      </c>
      <c r="F5896" s="35">
        <v>11162110</v>
      </c>
      <c r="G5896" s="33" t="s">
        <v>466</v>
      </c>
      <c r="H5896" s="33">
        <v>9</v>
      </c>
      <c r="I5896" s="33">
        <v>6</v>
      </c>
      <c r="J5896" s="36">
        <v>15</v>
      </c>
      <c r="K5896" s="37">
        <v>217308.6</v>
      </c>
      <c r="L5896" s="38" t="s">
        <v>2369</v>
      </c>
      <c r="M5896" s="38" t="s">
        <v>13</v>
      </c>
    </row>
    <row r="5897" spans="1:13" s="39" customFormat="1" ht="12.75" x14ac:dyDescent="0.2">
      <c r="A5897" s="33" t="s">
        <v>5900</v>
      </c>
      <c r="B5897" s="33" t="s">
        <v>577</v>
      </c>
      <c r="C5897" s="34">
        <v>10</v>
      </c>
      <c r="D5897" s="33" t="s">
        <v>16</v>
      </c>
      <c r="E5897" s="33" t="s">
        <v>6033</v>
      </c>
      <c r="F5897" s="35">
        <v>31133707</v>
      </c>
      <c r="G5897" s="33" t="s">
        <v>466</v>
      </c>
      <c r="H5897" s="33">
        <v>9</v>
      </c>
      <c r="I5897" s="33">
        <v>6</v>
      </c>
      <c r="J5897" s="36">
        <v>15</v>
      </c>
      <c r="K5897" s="37">
        <v>19002398.850000001</v>
      </c>
      <c r="L5897" s="38" t="s">
        <v>15</v>
      </c>
      <c r="M5897" s="38" t="s">
        <v>13</v>
      </c>
    </row>
    <row r="5898" spans="1:13" s="39" customFormat="1" ht="12.75" x14ac:dyDescent="0.2">
      <c r="A5898" s="33" t="s">
        <v>5900</v>
      </c>
      <c r="B5898" s="33" t="s">
        <v>577</v>
      </c>
      <c r="C5898" s="34">
        <v>10</v>
      </c>
      <c r="D5898" s="33" t="s">
        <v>16</v>
      </c>
      <c r="E5898" s="33" t="s">
        <v>6034</v>
      </c>
      <c r="F5898" s="35">
        <v>26121608</v>
      </c>
      <c r="G5898" s="33" t="s">
        <v>466</v>
      </c>
      <c r="H5898" s="33">
        <v>9</v>
      </c>
      <c r="I5898" s="33">
        <v>6</v>
      </c>
      <c r="J5898" s="36">
        <v>5</v>
      </c>
      <c r="K5898" s="37">
        <v>1730121.6</v>
      </c>
      <c r="L5898" s="38" t="s">
        <v>15</v>
      </c>
      <c r="M5898" s="38" t="s">
        <v>13</v>
      </c>
    </row>
    <row r="5899" spans="1:13" s="39" customFormat="1" ht="12.75" x14ac:dyDescent="0.2">
      <c r="A5899" s="33" t="s">
        <v>5900</v>
      </c>
      <c r="B5899" s="33" t="s">
        <v>577</v>
      </c>
      <c r="C5899" s="34">
        <v>10</v>
      </c>
      <c r="D5899" s="33" t="s">
        <v>16</v>
      </c>
      <c r="E5899" s="33" t="s">
        <v>6035</v>
      </c>
      <c r="F5899" s="35">
        <v>26121608</v>
      </c>
      <c r="G5899" s="33" t="s">
        <v>466</v>
      </c>
      <c r="H5899" s="33">
        <v>9</v>
      </c>
      <c r="I5899" s="33">
        <v>6</v>
      </c>
      <c r="J5899" s="36">
        <v>10</v>
      </c>
      <c r="K5899" s="37">
        <v>1730121.5</v>
      </c>
      <c r="L5899" s="38" t="s">
        <v>15</v>
      </c>
      <c r="M5899" s="38" t="s">
        <v>13</v>
      </c>
    </row>
    <row r="5900" spans="1:13" s="39" customFormat="1" ht="12.75" x14ac:dyDescent="0.2">
      <c r="A5900" s="33" t="s">
        <v>5900</v>
      </c>
      <c r="B5900" s="33" t="s">
        <v>577</v>
      </c>
      <c r="C5900" s="34">
        <v>10</v>
      </c>
      <c r="D5900" s="33" t="s">
        <v>16</v>
      </c>
      <c r="E5900" s="33" t="s">
        <v>6036</v>
      </c>
      <c r="F5900" s="35">
        <v>31201500</v>
      </c>
      <c r="G5900" s="33" t="s">
        <v>466</v>
      </c>
      <c r="H5900" s="33">
        <v>9</v>
      </c>
      <c r="I5900" s="33">
        <v>6</v>
      </c>
      <c r="J5900" s="36">
        <v>5</v>
      </c>
      <c r="K5900" s="37">
        <v>926366.9</v>
      </c>
      <c r="L5900" s="38" t="s">
        <v>2369</v>
      </c>
      <c r="M5900" s="38" t="s">
        <v>13</v>
      </c>
    </row>
    <row r="5901" spans="1:13" s="39" customFormat="1" ht="12.75" x14ac:dyDescent="0.2">
      <c r="A5901" s="33" t="s">
        <v>5900</v>
      </c>
      <c r="B5901" s="33" t="s">
        <v>577</v>
      </c>
      <c r="C5901" s="34">
        <v>10</v>
      </c>
      <c r="D5901" s="33" t="s">
        <v>16</v>
      </c>
      <c r="E5901" s="33" t="s">
        <v>6037</v>
      </c>
      <c r="F5901" s="35">
        <v>31211704</v>
      </c>
      <c r="G5901" s="33" t="s">
        <v>466</v>
      </c>
      <c r="H5901" s="33">
        <v>9</v>
      </c>
      <c r="I5901" s="33">
        <v>6</v>
      </c>
      <c r="J5901" s="36">
        <v>5</v>
      </c>
      <c r="K5901" s="37">
        <v>678657.10000000009</v>
      </c>
      <c r="L5901" s="38" t="s">
        <v>15</v>
      </c>
      <c r="M5901" s="38" t="s">
        <v>13</v>
      </c>
    </row>
    <row r="5902" spans="1:13" s="39" customFormat="1" ht="12.75" x14ac:dyDescent="0.2">
      <c r="A5902" s="33" t="s">
        <v>5900</v>
      </c>
      <c r="B5902" s="33" t="s">
        <v>577</v>
      </c>
      <c r="C5902" s="34">
        <v>10</v>
      </c>
      <c r="D5902" s="33" t="s">
        <v>16</v>
      </c>
      <c r="E5902" s="33" t="s">
        <v>6038</v>
      </c>
      <c r="F5902" s="35">
        <v>26121608</v>
      </c>
      <c r="G5902" s="33" t="s">
        <v>466</v>
      </c>
      <c r="H5902" s="33">
        <v>9</v>
      </c>
      <c r="I5902" s="33">
        <v>6</v>
      </c>
      <c r="J5902" s="36">
        <v>10</v>
      </c>
      <c r="K5902" s="37">
        <v>452438</v>
      </c>
      <c r="L5902" s="38" t="s">
        <v>15</v>
      </c>
      <c r="M5902" s="38" t="s">
        <v>13</v>
      </c>
    </row>
    <row r="5903" spans="1:13" s="39" customFormat="1" ht="12.75" x14ac:dyDescent="0.2">
      <c r="A5903" s="33" t="s">
        <v>5900</v>
      </c>
      <c r="B5903" s="33" t="s">
        <v>577</v>
      </c>
      <c r="C5903" s="34">
        <v>10</v>
      </c>
      <c r="D5903" s="33" t="s">
        <v>16</v>
      </c>
      <c r="E5903" s="33" t="s">
        <v>6039</v>
      </c>
      <c r="F5903" s="35">
        <v>27113103</v>
      </c>
      <c r="G5903" s="33" t="s">
        <v>466</v>
      </c>
      <c r="H5903" s="33">
        <v>9</v>
      </c>
      <c r="I5903" s="33">
        <v>6</v>
      </c>
      <c r="J5903" s="36">
        <v>5</v>
      </c>
      <c r="K5903" s="37">
        <v>226219</v>
      </c>
      <c r="L5903" s="38" t="s">
        <v>15</v>
      </c>
      <c r="M5903" s="38" t="s">
        <v>13</v>
      </c>
    </row>
    <row r="5904" spans="1:13" s="39" customFormat="1" ht="12.75" x14ac:dyDescent="0.2">
      <c r="A5904" s="33" t="s">
        <v>5900</v>
      </c>
      <c r="B5904" s="33" t="s">
        <v>577</v>
      </c>
      <c r="C5904" s="34">
        <v>10</v>
      </c>
      <c r="D5904" s="33" t="s">
        <v>16</v>
      </c>
      <c r="E5904" s="33" t="s">
        <v>6040</v>
      </c>
      <c r="F5904" s="35">
        <v>27113103</v>
      </c>
      <c r="G5904" s="33" t="s">
        <v>466</v>
      </c>
      <c r="H5904" s="33">
        <v>9</v>
      </c>
      <c r="I5904" s="33">
        <v>6</v>
      </c>
      <c r="J5904" s="36">
        <v>10</v>
      </c>
      <c r="K5904" s="37">
        <v>82946.900000000009</v>
      </c>
      <c r="L5904" s="38" t="s">
        <v>15</v>
      </c>
      <c r="M5904" s="38" t="s">
        <v>13</v>
      </c>
    </row>
    <row r="5905" spans="1:13" s="39" customFormat="1" ht="12.75" x14ac:dyDescent="0.2">
      <c r="A5905" s="33" t="s">
        <v>5900</v>
      </c>
      <c r="B5905" s="33" t="s">
        <v>577</v>
      </c>
      <c r="C5905" s="34">
        <v>10</v>
      </c>
      <c r="D5905" s="33" t="s">
        <v>16</v>
      </c>
      <c r="E5905" s="33" t="s">
        <v>6041</v>
      </c>
      <c r="F5905" s="35">
        <v>60121153</v>
      </c>
      <c r="G5905" s="33" t="s">
        <v>466</v>
      </c>
      <c r="H5905" s="33">
        <v>9</v>
      </c>
      <c r="I5905" s="33">
        <v>6</v>
      </c>
      <c r="J5905" s="36">
        <v>9</v>
      </c>
      <c r="K5905" s="37">
        <v>169664.22000000003</v>
      </c>
      <c r="L5905" s="38" t="s">
        <v>15</v>
      </c>
      <c r="M5905" s="38" t="s">
        <v>13</v>
      </c>
    </row>
    <row r="5906" spans="1:13" s="39" customFormat="1" ht="12.75" x14ac:dyDescent="0.2">
      <c r="A5906" s="33" t="s">
        <v>5900</v>
      </c>
      <c r="B5906" s="33" t="s">
        <v>577</v>
      </c>
      <c r="C5906" s="34">
        <v>10</v>
      </c>
      <c r="D5906" s="33" t="s">
        <v>16</v>
      </c>
      <c r="E5906" s="33" t="s">
        <v>6042</v>
      </c>
      <c r="F5906" s="35">
        <v>31163003</v>
      </c>
      <c r="G5906" s="33" t="s">
        <v>466</v>
      </c>
      <c r="H5906" s="33">
        <v>9</v>
      </c>
      <c r="I5906" s="33">
        <v>6</v>
      </c>
      <c r="J5906" s="36">
        <v>6</v>
      </c>
      <c r="K5906" s="37">
        <v>1583533.2000000002</v>
      </c>
      <c r="L5906" s="38" t="s">
        <v>15</v>
      </c>
      <c r="M5906" s="38" t="s">
        <v>13</v>
      </c>
    </row>
    <row r="5907" spans="1:13" s="39" customFormat="1" ht="12.75" x14ac:dyDescent="0.2">
      <c r="A5907" s="33" t="s">
        <v>5900</v>
      </c>
      <c r="B5907" s="33" t="s">
        <v>577</v>
      </c>
      <c r="C5907" s="34">
        <v>10</v>
      </c>
      <c r="D5907" s="33" t="s">
        <v>16</v>
      </c>
      <c r="E5907" s="33" t="s">
        <v>6043</v>
      </c>
      <c r="F5907" s="35">
        <v>31163100</v>
      </c>
      <c r="G5907" s="33" t="s">
        <v>466</v>
      </c>
      <c r="H5907" s="33">
        <v>9</v>
      </c>
      <c r="I5907" s="33">
        <v>6</v>
      </c>
      <c r="J5907" s="36">
        <v>6</v>
      </c>
      <c r="K5907" s="37">
        <v>814388.52</v>
      </c>
      <c r="L5907" s="38" t="s">
        <v>15</v>
      </c>
      <c r="M5907" s="38" t="s">
        <v>13</v>
      </c>
    </row>
    <row r="5908" spans="1:13" s="39" customFormat="1" ht="12.75" x14ac:dyDescent="0.2">
      <c r="A5908" s="33" t="s">
        <v>5900</v>
      </c>
      <c r="B5908" s="33" t="s">
        <v>577</v>
      </c>
      <c r="C5908" s="34">
        <v>10</v>
      </c>
      <c r="D5908" s="33" t="s">
        <v>16</v>
      </c>
      <c r="E5908" s="33" t="s">
        <v>6044</v>
      </c>
      <c r="F5908" s="35">
        <v>31211504</v>
      </c>
      <c r="G5908" s="33" t="s">
        <v>466</v>
      </c>
      <c r="H5908" s="33">
        <v>9</v>
      </c>
      <c r="I5908" s="33">
        <v>6</v>
      </c>
      <c r="J5908" s="36">
        <v>5</v>
      </c>
      <c r="K5908" s="37">
        <v>6032507.5999999996</v>
      </c>
      <c r="L5908" s="38" t="s">
        <v>15</v>
      </c>
      <c r="M5908" s="38" t="s">
        <v>13</v>
      </c>
    </row>
    <row r="5909" spans="1:13" s="39" customFormat="1" ht="12.75" x14ac:dyDescent="0.2">
      <c r="A5909" s="33" t="s">
        <v>5900</v>
      </c>
      <c r="B5909" s="33" t="s">
        <v>577</v>
      </c>
      <c r="C5909" s="34">
        <v>10</v>
      </c>
      <c r="D5909" s="33" t="s">
        <v>16</v>
      </c>
      <c r="E5909" s="33" t="s">
        <v>6045</v>
      </c>
      <c r="F5909" s="35">
        <v>31211504</v>
      </c>
      <c r="G5909" s="33" t="s">
        <v>466</v>
      </c>
      <c r="H5909" s="33">
        <v>9</v>
      </c>
      <c r="I5909" s="33">
        <v>6</v>
      </c>
      <c r="J5909" s="36">
        <v>5</v>
      </c>
      <c r="K5909" s="37">
        <v>5655475.8499999996</v>
      </c>
      <c r="L5909" s="38" t="s">
        <v>15</v>
      </c>
      <c r="M5909" s="38" t="s">
        <v>13</v>
      </c>
    </row>
    <row r="5910" spans="1:13" s="39" customFormat="1" ht="12.75" x14ac:dyDescent="0.2">
      <c r="A5910" s="33" t="s">
        <v>5900</v>
      </c>
      <c r="B5910" s="33" t="s">
        <v>577</v>
      </c>
      <c r="C5910" s="34">
        <v>10</v>
      </c>
      <c r="D5910" s="33" t="s">
        <v>16</v>
      </c>
      <c r="E5910" s="33" t="s">
        <v>6046</v>
      </c>
      <c r="F5910" s="35">
        <v>31201530</v>
      </c>
      <c r="G5910" s="33" t="s">
        <v>466</v>
      </c>
      <c r="H5910" s="33">
        <v>9</v>
      </c>
      <c r="I5910" s="33">
        <v>6</v>
      </c>
      <c r="J5910" s="36">
        <v>7</v>
      </c>
      <c r="K5910" s="37">
        <v>2164162.0700000003</v>
      </c>
      <c r="L5910" s="38" t="s">
        <v>15</v>
      </c>
      <c r="M5910" s="38" t="s">
        <v>13</v>
      </c>
    </row>
    <row r="5911" spans="1:13" s="39" customFormat="1" ht="12.75" x14ac:dyDescent="0.2">
      <c r="A5911" s="33" t="s">
        <v>5900</v>
      </c>
      <c r="B5911" s="33" t="s">
        <v>577</v>
      </c>
      <c r="C5911" s="34">
        <v>10</v>
      </c>
      <c r="D5911" s="33" t="s">
        <v>16</v>
      </c>
      <c r="E5911" s="33" t="s">
        <v>6047</v>
      </c>
      <c r="F5911" s="35">
        <v>31201530</v>
      </c>
      <c r="G5911" s="33" t="s">
        <v>466</v>
      </c>
      <c r="H5911" s="33">
        <v>9</v>
      </c>
      <c r="I5911" s="33">
        <v>6</v>
      </c>
      <c r="J5911" s="36">
        <v>9</v>
      </c>
      <c r="K5911" s="37">
        <v>1425179.8800000001</v>
      </c>
      <c r="L5911" s="38" t="s">
        <v>15</v>
      </c>
      <c r="M5911" s="38" t="s">
        <v>13</v>
      </c>
    </row>
    <row r="5912" spans="1:13" s="39" customFormat="1" ht="12.75" x14ac:dyDescent="0.2">
      <c r="A5912" s="33" t="s">
        <v>5900</v>
      </c>
      <c r="B5912" s="33" t="s">
        <v>577</v>
      </c>
      <c r="C5912" s="34">
        <v>10</v>
      </c>
      <c r="D5912" s="33" t="s">
        <v>16</v>
      </c>
      <c r="E5912" s="33" t="s">
        <v>6048</v>
      </c>
      <c r="F5912" s="35">
        <v>31211504</v>
      </c>
      <c r="G5912" s="33" t="s">
        <v>466</v>
      </c>
      <c r="H5912" s="33">
        <v>9</v>
      </c>
      <c r="I5912" s="33">
        <v>6</v>
      </c>
      <c r="J5912" s="36">
        <v>7</v>
      </c>
      <c r="K5912" s="37">
        <v>10029043.85</v>
      </c>
      <c r="L5912" s="38" t="s">
        <v>15</v>
      </c>
      <c r="M5912" s="38" t="s">
        <v>13</v>
      </c>
    </row>
    <row r="5913" spans="1:13" s="39" customFormat="1" ht="12.75" x14ac:dyDescent="0.2">
      <c r="A5913" s="33" t="s">
        <v>5900</v>
      </c>
      <c r="B5913" s="33" t="s">
        <v>577</v>
      </c>
      <c r="C5913" s="34">
        <v>10</v>
      </c>
      <c r="D5913" s="33" t="s">
        <v>16</v>
      </c>
      <c r="E5913" s="33" t="s">
        <v>6049</v>
      </c>
      <c r="F5913" s="35">
        <v>31201600</v>
      </c>
      <c r="G5913" s="33" t="s">
        <v>466</v>
      </c>
      <c r="H5913" s="33">
        <v>9</v>
      </c>
      <c r="I5913" s="33">
        <v>6</v>
      </c>
      <c r="J5913" s="36">
        <v>2</v>
      </c>
      <c r="K5913" s="37">
        <v>1206501.52</v>
      </c>
      <c r="L5913" s="38" t="s">
        <v>15</v>
      </c>
      <c r="M5913" s="38" t="s">
        <v>13</v>
      </c>
    </row>
    <row r="5914" spans="1:13" s="39" customFormat="1" ht="12.75" x14ac:dyDescent="0.2">
      <c r="A5914" s="33" t="s">
        <v>5900</v>
      </c>
      <c r="B5914" s="33" t="s">
        <v>577</v>
      </c>
      <c r="C5914" s="34">
        <v>10</v>
      </c>
      <c r="D5914" s="33" t="s">
        <v>16</v>
      </c>
      <c r="E5914" s="33" t="s">
        <v>14159</v>
      </c>
      <c r="F5914" s="35">
        <v>31211704</v>
      </c>
      <c r="G5914" s="33" t="s">
        <v>466</v>
      </c>
      <c r="H5914" s="33">
        <v>9</v>
      </c>
      <c r="I5914" s="33">
        <v>6</v>
      </c>
      <c r="J5914" s="36">
        <v>4</v>
      </c>
      <c r="K5914" s="37">
        <v>452438.04</v>
      </c>
      <c r="L5914" s="38" t="s">
        <v>15</v>
      </c>
      <c r="M5914" s="38" t="s">
        <v>13</v>
      </c>
    </row>
    <row r="5915" spans="1:13" s="39" customFormat="1" ht="12.75" x14ac:dyDescent="0.2">
      <c r="A5915" s="33" t="s">
        <v>5900</v>
      </c>
      <c r="B5915" s="33" t="s">
        <v>577</v>
      </c>
      <c r="C5915" s="34">
        <v>10</v>
      </c>
      <c r="D5915" s="33" t="s">
        <v>16</v>
      </c>
      <c r="E5915" s="33" t="s">
        <v>6037</v>
      </c>
      <c r="F5915" s="35">
        <v>31201600</v>
      </c>
      <c r="G5915" s="33" t="s">
        <v>466</v>
      </c>
      <c r="H5915" s="33">
        <v>9</v>
      </c>
      <c r="I5915" s="33">
        <v>6</v>
      </c>
      <c r="J5915" s="36">
        <v>4</v>
      </c>
      <c r="K5915" s="37">
        <v>271462.84000000003</v>
      </c>
      <c r="L5915" s="38" t="s">
        <v>15</v>
      </c>
      <c r="M5915" s="38" t="s">
        <v>13</v>
      </c>
    </row>
    <row r="5916" spans="1:13" s="39" customFormat="1" ht="12.75" x14ac:dyDescent="0.2">
      <c r="A5916" s="33" t="s">
        <v>5900</v>
      </c>
      <c r="B5916" s="33" t="s">
        <v>577</v>
      </c>
      <c r="C5916" s="34">
        <v>10</v>
      </c>
      <c r="D5916" s="33" t="s">
        <v>16</v>
      </c>
      <c r="E5916" s="33" t="s">
        <v>6050</v>
      </c>
      <c r="F5916" s="35">
        <v>27111910</v>
      </c>
      <c r="G5916" s="33" t="s">
        <v>466</v>
      </c>
      <c r="H5916" s="33">
        <v>9</v>
      </c>
      <c r="I5916" s="33">
        <v>6</v>
      </c>
      <c r="J5916" s="36">
        <v>4</v>
      </c>
      <c r="K5916" s="37">
        <v>180975.2</v>
      </c>
      <c r="L5916" s="38" t="s">
        <v>15</v>
      </c>
      <c r="M5916" s="38" t="s">
        <v>13</v>
      </c>
    </row>
    <row r="5917" spans="1:13" s="39" customFormat="1" ht="12.75" x14ac:dyDescent="0.2">
      <c r="A5917" s="33" t="s">
        <v>5900</v>
      </c>
      <c r="B5917" s="33" t="s">
        <v>577</v>
      </c>
      <c r="C5917" s="34">
        <v>10</v>
      </c>
      <c r="D5917" s="33" t="s">
        <v>16</v>
      </c>
      <c r="E5917" s="33" t="s">
        <v>6051</v>
      </c>
      <c r="F5917" s="35">
        <v>27111910</v>
      </c>
      <c r="G5917" s="33" t="s">
        <v>466</v>
      </c>
      <c r="H5917" s="33">
        <v>9</v>
      </c>
      <c r="I5917" s="33">
        <v>6</v>
      </c>
      <c r="J5917" s="36">
        <v>4</v>
      </c>
      <c r="K5917" s="37">
        <v>180975.2</v>
      </c>
      <c r="L5917" s="38" t="s">
        <v>15</v>
      </c>
      <c r="M5917" s="38" t="s">
        <v>13</v>
      </c>
    </row>
    <row r="5918" spans="1:13" s="39" customFormat="1" ht="12.75" x14ac:dyDescent="0.2">
      <c r="A5918" s="33" t="s">
        <v>5900</v>
      </c>
      <c r="B5918" s="33" t="s">
        <v>577</v>
      </c>
      <c r="C5918" s="34">
        <v>10</v>
      </c>
      <c r="D5918" s="33" t="s">
        <v>16</v>
      </c>
      <c r="E5918" s="33" t="s">
        <v>6052</v>
      </c>
      <c r="F5918" s="35">
        <v>23131500</v>
      </c>
      <c r="G5918" s="33" t="s">
        <v>466</v>
      </c>
      <c r="H5918" s="33">
        <v>9</v>
      </c>
      <c r="I5918" s="33">
        <v>6</v>
      </c>
      <c r="J5918" s="36">
        <v>3</v>
      </c>
      <c r="K5918" s="37">
        <v>904876.14</v>
      </c>
      <c r="L5918" s="38" t="s">
        <v>15</v>
      </c>
      <c r="M5918" s="38" t="s">
        <v>13</v>
      </c>
    </row>
    <row r="5919" spans="1:13" s="39" customFormat="1" ht="12.75" x14ac:dyDescent="0.2">
      <c r="A5919" s="33" t="s">
        <v>5900</v>
      </c>
      <c r="B5919" s="33" t="s">
        <v>577</v>
      </c>
      <c r="C5919" s="34">
        <v>10</v>
      </c>
      <c r="D5919" s="33" t="s">
        <v>16</v>
      </c>
      <c r="E5919" s="33" t="s">
        <v>6053</v>
      </c>
      <c r="F5919" s="35">
        <v>26121608</v>
      </c>
      <c r="G5919" s="33" t="s">
        <v>466</v>
      </c>
      <c r="H5919" s="33">
        <v>9</v>
      </c>
      <c r="I5919" s="33">
        <v>6</v>
      </c>
      <c r="J5919" s="36">
        <v>3</v>
      </c>
      <c r="K5919" s="37">
        <v>678657.09</v>
      </c>
      <c r="L5919" s="38" t="s">
        <v>15</v>
      </c>
      <c r="M5919" s="38" t="s">
        <v>13</v>
      </c>
    </row>
    <row r="5920" spans="1:13" s="39" customFormat="1" ht="12.75" x14ac:dyDescent="0.2">
      <c r="A5920" s="33" t="s">
        <v>5900</v>
      </c>
      <c r="B5920" s="33" t="s">
        <v>577</v>
      </c>
      <c r="C5920" s="34">
        <v>10</v>
      </c>
      <c r="D5920" s="33" t="s">
        <v>16</v>
      </c>
      <c r="E5920" s="33" t="s">
        <v>6054</v>
      </c>
      <c r="F5920" s="35">
        <v>31201600</v>
      </c>
      <c r="G5920" s="33" t="s">
        <v>466</v>
      </c>
      <c r="H5920" s="33">
        <v>9</v>
      </c>
      <c r="I5920" s="33">
        <v>6</v>
      </c>
      <c r="J5920" s="36">
        <v>1</v>
      </c>
      <c r="K5920" s="37">
        <v>226219.03</v>
      </c>
      <c r="L5920" s="38" t="s">
        <v>15</v>
      </c>
      <c r="M5920" s="38" t="s">
        <v>13</v>
      </c>
    </row>
    <row r="5921" spans="1:13" s="39" customFormat="1" ht="12.75" x14ac:dyDescent="0.2">
      <c r="A5921" s="33" t="s">
        <v>5900</v>
      </c>
      <c r="B5921" s="33" t="s">
        <v>577</v>
      </c>
      <c r="C5921" s="34">
        <v>10</v>
      </c>
      <c r="D5921" s="33" t="s">
        <v>16</v>
      </c>
      <c r="E5921" s="33" t="s">
        <v>6055</v>
      </c>
      <c r="F5921" s="35">
        <v>12164201</v>
      </c>
      <c r="G5921" s="33" t="s">
        <v>466</v>
      </c>
      <c r="H5921" s="33">
        <v>9</v>
      </c>
      <c r="I5921" s="33">
        <v>6</v>
      </c>
      <c r="J5921" s="36">
        <v>3</v>
      </c>
      <c r="K5921" s="37">
        <v>226219.02</v>
      </c>
      <c r="L5921" s="38" t="s">
        <v>15</v>
      </c>
      <c r="M5921" s="38" t="s">
        <v>13</v>
      </c>
    </row>
    <row r="5922" spans="1:13" s="39" customFormat="1" ht="12.75" x14ac:dyDescent="0.2">
      <c r="A5922" s="33" t="s">
        <v>5900</v>
      </c>
      <c r="B5922" s="33" t="s">
        <v>577</v>
      </c>
      <c r="C5922" s="34">
        <v>10</v>
      </c>
      <c r="D5922" s="33" t="s">
        <v>16</v>
      </c>
      <c r="E5922" s="33" t="s">
        <v>6056</v>
      </c>
      <c r="F5922" s="35">
        <v>27111910</v>
      </c>
      <c r="G5922" s="33" t="s">
        <v>466</v>
      </c>
      <c r="H5922" s="33">
        <v>9</v>
      </c>
      <c r="I5922" s="33">
        <v>6</v>
      </c>
      <c r="J5922" s="36">
        <v>2</v>
      </c>
      <c r="K5922" s="37">
        <v>90487.6</v>
      </c>
      <c r="L5922" s="38" t="s">
        <v>15</v>
      </c>
      <c r="M5922" s="38" t="s">
        <v>13</v>
      </c>
    </row>
    <row r="5923" spans="1:13" s="39" customFormat="1" ht="12.75" x14ac:dyDescent="0.2">
      <c r="A5923" s="33" t="s">
        <v>5900</v>
      </c>
      <c r="B5923" s="33" t="s">
        <v>577</v>
      </c>
      <c r="C5923" s="34">
        <v>10</v>
      </c>
      <c r="D5923" s="33" t="s">
        <v>16</v>
      </c>
      <c r="E5923" s="33" t="s">
        <v>6057</v>
      </c>
      <c r="F5923" s="35">
        <v>31201600</v>
      </c>
      <c r="G5923" s="33" t="s">
        <v>466</v>
      </c>
      <c r="H5923" s="33">
        <v>9</v>
      </c>
      <c r="I5923" s="33">
        <v>6</v>
      </c>
      <c r="J5923" s="36">
        <v>3</v>
      </c>
      <c r="K5923" s="37">
        <v>90487.59</v>
      </c>
      <c r="L5923" s="38" t="s">
        <v>15</v>
      </c>
      <c r="M5923" s="38" t="s">
        <v>13</v>
      </c>
    </row>
    <row r="5924" spans="1:13" s="39" customFormat="1" ht="12.75" x14ac:dyDescent="0.2">
      <c r="A5924" s="33" t="s">
        <v>5900</v>
      </c>
      <c r="B5924" s="33" t="s">
        <v>577</v>
      </c>
      <c r="C5924" s="34">
        <v>10</v>
      </c>
      <c r="D5924" s="33" t="s">
        <v>16</v>
      </c>
      <c r="E5924" s="33" t="s">
        <v>6058</v>
      </c>
      <c r="F5924" s="35">
        <v>31211704</v>
      </c>
      <c r="G5924" s="33" t="s">
        <v>466</v>
      </c>
      <c r="H5924" s="33">
        <v>9</v>
      </c>
      <c r="I5924" s="33">
        <v>6</v>
      </c>
      <c r="J5924" s="36">
        <v>3</v>
      </c>
      <c r="K5924" s="37">
        <v>4524380.6999999993</v>
      </c>
      <c r="L5924" s="38" t="s">
        <v>15</v>
      </c>
      <c r="M5924" s="38" t="s">
        <v>13</v>
      </c>
    </row>
    <row r="5925" spans="1:13" s="39" customFormat="1" ht="12.75" x14ac:dyDescent="0.2">
      <c r="A5925" s="33" t="s">
        <v>5900</v>
      </c>
      <c r="B5925" s="33" t="s">
        <v>577</v>
      </c>
      <c r="C5925" s="34">
        <v>10</v>
      </c>
      <c r="D5925" s="33" t="s">
        <v>16</v>
      </c>
      <c r="E5925" s="33" t="s">
        <v>6059</v>
      </c>
      <c r="F5925" s="35">
        <v>31201601</v>
      </c>
      <c r="G5925" s="33" t="s">
        <v>466</v>
      </c>
      <c r="H5925" s="33">
        <v>9</v>
      </c>
      <c r="I5925" s="33">
        <v>6</v>
      </c>
      <c r="J5925" s="36">
        <v>2</v>
      </c>
      <c r="K5925" s="37">
        <v>2262190.34</v>
      </c>
      <c r="L5925" s="38" t="s">
        <v>15</v>
      </c>
      <c r="M5925" s="38" t="s">
        <v>13</v>
      </c>
    </row>
    <row r="5926" spans="1:13" s="39" customFormat="1" ht="12.75" x14ac:dyDescent="0.2">
      <c r="A5926" s="33" t="s">
        <v>5900</v>
      </c>
      <c r="B5926" s="33" t="s">
        <v>577</v>
      </c>
      <c r="C5926" s="34">
        <v>10</v>
      </c>
      <c r="D5926" s="33" t="s">
        <v>16</v>
      </c>
      <c r="E5926" s="33" t="s">
        <v>6060</v>
      </c>
      <c r="F5926" s="35">
        <v>31201600</v>
      </c>
      <c r="G5926" s="33" t="s">
        <v>466</v>
      </c>
      <c r="H5926" s="33">
        <v>9</v>
      </c>
      <c r="I5926" s="33">
        <v>6</v>
      </c>
      <c r="J5926" s="36">
        <v>1</v>
      </c>
      <c r="K5926" s="37">
        <v>1658939.59</v>
      </c>
      <c r="L5926" s="38" t="s">
        <v>15</v>
      </c>
      <c r="M5926" s="38" t="s">
        <v>13</v>
      </c>
    </row>
    <row r="5927" spans="1:13" s="39" customFormat="1" ht="12.75" x14ac:dyDescent="0.2">
      <c r="A5927" s="33" t="s">
        <v>5900</v>
      </c>
      <c r="B5927" s="33" t="s">
        <v>577</v>
      </c>
      <c r="C5927" s="34">
        <v>10</v>
      </c>
      <c r="D5927" s="33" t="s">
        <v>16</v>
      </c>
      <c r="E5927" s="33" t="s">
        <v>6061</v>
      </c>
      <c r="F5927" s="35">
        <v>31201600</v>
      </c>
      <c r="G5927" s="33" t="s">
        <v>466</v>
      </c>
      <c r="H5927" s="33">
        <v>9</v>
      </c>
      <c r="I5927" s="33">
        <v>6</v>
      </c>
      <c r="J5927" s="36">
        <v>1</v>
      </c>
      <c r="K5927" s="37">
        <v>904876.14</v>
      </c>
      <c r="L5927" s="38" t="s">
        <v>15</v>
      </c>
      <c r="M5927" s="38" t="s">
        <v>13</v>
      </c>
    </row>
    <row r="5928" spans="1:13" s="39" customFormat="1" ht="12.75" x14ac:dyDescent="0.2">
      <c r="A5928" s="33" t="s">
        <v>5900</v>
      </c>
      <c r="B5928" s="33" t="s">
        <v>577</v>
      </c>
      <c r="C5928" s="34">
        <v>10</v>
      </c>
      <c r="D5928" s="33" t="s">
        <v>16</v>
      </c>
      <c r="E5928" s="33" t="s">
        <v>6062</v>
      </c>
      <c r="F5928" s="35">
        <v>31201600</v>
      </c>
      <c r="G5928" s="33" t="s">
        <v>466</v>
      </c>
      <c r="H5928" s="33">
        <v>9</v>
      </c>
      <c r="I5928" s="33">
        <v>6</v>
      </c>
      <c r="J5928" s="36">
        <v>2</v>
      </c>
      <c r="K5928" s="37">
        <v>346869.18</v>
      </c>
      <c r="L5928" s="38" t="s">
        <v>15</v>
      </c>
      <c r="M5928" s="38" t="s">
        <v>13</v>
      </c>
    </row>
    <row r="5929" spans="1:13" s="39" customFormat="1" ht="12.75" x14ac:dyDescent="0.2">
      <c r="A5929" s="33" t="s">
        <v>5900</v>
      </c>
      <c r="B5929" s="33" t="s">
        <v>577</v>
      </c>
      <c r="C5929" s="34">
        <v>10</v>
      </c>
      <c r="D5929" s="33" t="s">
        <v>16</v>
      </c>
      <c r="E5929" s="33" t="s">
        <v>6063</v>
      </c>
      <c r="F5929" s="35">
        <v>31163000</v>
      </c>
      <c r="G5929" s="33" t="s">
        <v>466</v>
      </c>
      <c r="H5929" s="33">
        <v>9</v>
      </c>
      <c r="I5929" s="33">
        <v>6</v>
      </c>
      <c r="J5929" s="36">
        <v>2</v>
      </c>
      <c r="K5929" s="37">
        <v>196056.48</v>
      </c>
      <c r="L5929" s="38" t="s">
        <v>15</v>
      </c>
      <c r="M5929" s="38" t="s">
        <v>13</v>
      </c>
    </row>
    <row r="5930" spans="1:13" s="39" customFormat="1" ht="12.75" x14ac:dyDescent="0.2">
      <c r="A5930" s="33" t="s">
        <v>5900</v>
      </c>
      <c r="B5930" s="33" t="s">
        <v>577</v>
      </c>
      <c r="C5930" s="34">
        <v>10</v>
      </c>
      <c r="D5930" s="33" t="s">
        <v>16</v>
      </c>
      <c r="E5930" s="33" t="s">
        <v>6064</v>
      </c>
      <c r="F5930" s="35">
        <v>31201600</v>
      </c>
      <c r="G5930" s="33" t="s">
        <v>466</v>
      </c>
      <c r="H5930" s="33">
        <v>9</v>
      </c>
      <c r="I5930" s="33">
        <v>6</v>
      </c>
      <c r="J5930" s="36">
        <v>1</v>
      </c>
      <c r="K5930" s="37">
        <v>3016253.8</v>
      </c>
      <c r="L5930" s="38" t="s">
        <v>15</v>
      </c>
      <c r="M5930" s="38" t="s">
        <v>13</v>
      </c>
    </row>
    <row r="5931" spans="1:13" s="39" customFormat="1" ht="12.75" x14ac:dyDescent="0.2">
      <c r="A5931" s="33" t="s">
        <v>5900</v>
      </c>
      <c r="B5931" s="33" t="s">
        <v>577</v>
      </c>
      <c r="C5931" s="34">
        <v>10</v>
      </c>
      <c r="D5931" s="33" t="s">
        <v>16</v>
      </c>
      <c r="E5931" s="33" t="s">
        <v>6065</v>
      </c>
      <c r="F5931" s="35">
        <v>31211504</v>
      </c>
      <c r="G5931" s="33" t="s">
        <v>466</v>
      </c>
      <c r="H5931" s="33">
        <v>9</v>
      </c>
      <c r="I5931" s="33">
        <v>6</v>
      </c>
      <c r="J5931" s="36">
        <v>1</v>
      </c>
      <c r="K5931" s="37">
        <v>1206501.52</v>
      </c>
      <c r="L5931" s="38" t="s">
        <v>15</v>
      </c>
      <c r="M5931" s="38" t="s">
        <v>13</v>
      </c>
    </row>
    <row r="5932" spans="1:13" s="39" customFormat="1" ht="12.75" x14ac:dyDescent="0.2">
      <c r="A5932" s="33" t="s">
        <v>5900</v>
      </c>
      <c r="B5932" s="33" t="s">
        <v>577</v>
      </c>
      <c r="C5932" s="34">
        <v>10</v>
      </c>
      <c r="D5932" s="33" t="s">
        <v>16</v>
      </c>
      <c r="E5932" s="33" t="s">
        <v>6066</v>
      </c>
      <c r="F5932" s="35">
        <v>31211504</v>
      </c>
      <c r="G5932" s="33" t="s">
        <v>466</v>
      </c>
      <c r="H5932" s="33">
        <v>9</v>
      </c>
      <c r="I5932" s="33">
        <v>6</v>
      </c>
      <c r="J5932" s="36">
        <v>1</v>
      </c>
      <c r="K5932" s="37">
        <v>1206501.52</v>
      </c>
      <c r="L5932" s="38" t="s">
        <v>15</v>
      </c>
      <c r="M5932" s="38" t="s">
        <v>13</v>
      </c>
    </row>
    <row r="5933" spans="1:13" s="39" customFormat="1" ht="12.75" x14ac:dyDescent="0.2">
      <c r="A5933" s="33" t="s">
        <v>5900</v>
      </c>
      <c r="B5933" s="33" t="s">
        <v>577</v>
      </c>
      <c r="C5933" s="34">
        <v>10</v>
      </c>
      <c r="D5933" s="33" t="s">
        <v>16</v>
      </c>
      <c r="E5933" s="33" t="s">
        <v>6067</v>
      </c>
      <c r="F5933" s="35">
        <v>31211504</v>
      </c>
      <c r="G5933" s="33" t="s">
        <v>466</v>
      </c>
      <c r="H5933" s="33">
        <v>9</v>
      </c>
      <c r="I5933" s="33">
        <v>6</v>
      </c>
      <c r="J5933" s="36">
        <v>2</v>
      </c>
      <c r="K5933" s="37">
        <v>2413003.04</v>
      </c>
      <c r="L5933" s="38" t="s">
        <v>15</v>
      </c>
      <c r="M5933" s="38" t="s">
        <v>13</v>
      </c>
    </row>
    <row r="5934" spans="1:13" s="39" customFormat="1" ht="12.75" x14ac:dyDescent="0.2">
      <c r="A5934" s="33" t="s">
        <v>5900</v>
      </c>
      <c r="B5934" s="33" t="s">
        <v>577</v>
      </c>
      <c r="C5934" s="34">
        <v>10</v>
      </c>
      <c r="D5934" s="33" t="s">
        <v>16</v>
      </c>
      <c r="E5934" s="33" t="s">
        <v>6068</v>
      </c>
      <c r="F5934" s="35">
        <v>39121400</v>
      </c>
      <c r="G5934" s="33" t="s">
        <v>466</v>
      </c>
      <c r="H5934" s="33">
        <v>9</v>
      </c>
      <c r="I5934" s="33">
        <v>6</v>
      </c>
      <c r="J5934" s="36">
        <v>1</v>
      </c>
      <c r="K5934" s="37">
        <v>678657.1</v>
      </c>
      <c r="L5934" s="38" t="s">
        <v>15</v>
      </c>
      <c r="M5934" s="38" t="s">
        <v>13</v>
      </c>
    </row>
    <row r="5935" spans="1:13" s="39" customFormat="1" ht="12.75" x14ac:dyDescent="0.2">
      <c r="A5935" s="33" t="s">
        <v>5900</v>
      </c>
      <c r="B5935" s="33" t="s">
        <v>577</v>
      </c>
      <c r="C5935" s="34">
        <v>10</v>
      </c>
      <c r="D5935" s="33" t="s">
        <v>16</v>
      </c>
      <c r="E5935" s="33" t="s">
        <v>6069</v>
      </c>
      <c r="F5935" s="35">
        <v>39121400</v>
      </c>
      <c r="G5935" s="33" t="s">
        <v>466</v>
      </c>
      <c r="H5935" s="33">
        <v>9</v>
      </c>
      <c r="I5935" s="33">
        <v>6</v>
      </c>
      <c r="J5935" s="36">
        <v>1</v>
      </c>
      <c r="K5935" s="37">
        <v>565547.57999999996</v>
      </c>
      <c r="L5935" s="38" t="s">
        <v>15</v>
      </c>
      <c r="M5935" s="38" t="s">
        <v>13</v>
      </c>
    </row>
    <row r="5936" spans="1:13" s="39" customFormat="1" ht="12.75" x14ac:dyDescent="0.2">
      <c r="A5936" s="33" t="s">
        <v>5900</v>
      </c>
      <c r="B5936" s="33" t="s">
        <v>577</v>
      </c>
      <c r="C5936" s="34">
        <v>10</v>
      </c>
      <c r="D5936" s="33" t="s">
        <v>16</v>
      </c>
      <c r="E5936" s="33" t="s">
        <v>6070</v>
      </c>
      <c r="F5936" s="35">
        <v>31211504</v>
      </c>
      <c r="G5936" s="33" t="s">
        <v>466</v>
      </c>
      <c r="H5936" s="33">
        <v>9</v>
      </c>
      <c r="I5936" s="33">
        <v>6</v>
      </c>
      <c r="J5936" s="36">
        <v>1</v>
      </c>
      <c r="K5936" s="37">
        <v>527844.41</v>
      </c>
      <c r="L5936" s="38" t="s">
        <v>15</v>
      </c>
      <c r="M5936" s="38" t="s">
        <v>13</v>
      </c>
    </row>
    <row r="5937" spans="1:13" s="39" customFormat="1" ht="12.75" x14ac:dyDescent="0.2">
      <c r="A5937" s="33" t="s">
        <v>5900</v>
      </c>
      <c r="B5937" s="33" t="s">
        <v>577</v>
      </c>
      <c r="C5937" s="34">
        <v>10</v>
      </c>
      <c r="D5937" s="33" t="s">
        <v>16</v>
      </c>
      <c r="E5937" s="33" t="s">
        <v>6071</v>
      </c>
      <c r="F5937" s="35">
        <v>26121600</v>
      </c>
      <c r="G5937" s="33" t="s">
        <v>466</v>
      </c>
      <c r="H5937" s="33">
        <v>9</v>
      </c>
      <c r="I5937" s="33">
        <v>6</v>
      </c>
      <c r="J5937" s="36">
        <v>1</v>
      </c>
      <c r="K5937" s="37">
        <v>271462.84000000003</v>
      </c>
      <c r="L5937" s="38" t="s">
        <v>15</v>
      </c>
      <c r="M5937" s="38" t="s">
        <v>13</v>
      </c>
    </row>
    <row r="5938" spans="1:13" s="39" customFormat="1" ht="12.75" x14ac:dyDescent="0.2">
      <c r="A5938" s="33" t="s">
        <v>5900</v>
      </c>
      <c r="B5938" s="33" t="s">
        <v>577</v>
      </c>
      <c r="C5938" s="34">
        <v>10</v>
      </c>
      <c r="D5938" s="33" t="s">
        <v>16</v>
      </c>
      <c r="E5938" s="33" t="s">
        <v>6072</v>
      </c>
      <c r="F5938" s="35">
        <v>39121400</v>
      </c>
      <c r="G5938" s="33" t="s">
        <v>466</v>
      </c>
      <c r="H5938" s="33">
        <v>9</v>
      </c>
      <c r="I5938" s="33">
        <v>6</v>
      </c>
      <c r="J5938" s="36">
        <v>1</v>
      </c>
      <c r="K5938" s="37">
        <v>82946.97</v>
      </c>
      <c r="L5938" s="38" t="s">
        <v>15</v>
      </c>
      <c r="M5938" s="38" t="s">
        <v>13</v>
      </c>
    </row>
    <row r="5939" spans="1:13" s="39" customFormat="1" ht="12.75" x14ac:dyDescent="0.2">
      <c r="A5939" s="33" t="s">
        <v>5900</v>
      </c>
      <c r="B5939" s="33" t="s">
        <v>577</v>
      </c>
      <c r="C5939" s="34">
        <v>10</v>
      </c>
      <c r="D5939" s="33" t="s">
        <v>16</v>
      </c>
      <c r="E5939" s="33" t="s">
        <v>6073</v>
      </c>
      <c r="F5939" s="35">
        <v>39111611</v>
      </c>
      <c r="G5939" s="33" t="s">
        <v>15071</v>
      </c>
      <c r="H5939" s="33">
        <v>6</v>
      </c>
      <c r="I5939" s="33">
        <v>2</v>
      </c>
      <c r="J5939" s="36">
        <v>9</v>
      </c>
      <c r="K5939" s="37">
        <v>9000000</v>
      </c>
      <c r="L5939" s="38" t="s">
        <v>15</v>
      </c>
      <c r="M5939" s="38" t="s">
        <v>13</v>
      </c>
    </row>
    <row r="5940" spans="1:13" s="39" customFormat="1" ht="12.75" x14ac:dyDescent="0.2">
      <c r="A5940" s="33" t="s">
        <v>5900</v>
      </c>
      <c r="B5940" s="33" t="s">
        <v>577</v>
      </c>
      <c r="C5940" s="34">
        <v>10</v>
      </c>
      <c r="D5940" s="33" t="s">
        <v>16</v>
      </c>
      <c r="E5940" s="33" t="s">
        <v>5937</v>
      </c>
      <c r="F5940" s="35">
        <v>0</v>
      </c>
      <c r="G5940" s="33" t="s">
        <v>15071</v>
      </c>
      <c r="H5940" s="33">
        <v>1</v>
      </c>
      <c r="I5940" s="33">
        <v>6</v>
      </c>
      <c r="J5940" s="36">
        <v>1</v>
      </c>
      <c r="K5940" s="37">
        <v>532016.35000000265</v>
      </c>
      <c r="L5940" s="38" t="s">
        <v>12</v>
      </c>
      <c r="M5940" s="38" t="s">
        <v>13</v>
      </c>
    </row>
    <row r="5941" spans="1:13" s="39" customFormat="1" ht="12.75" x14ac:dyDescent="0.2">
      <c r="A5941" s="33" t="s">
        <v>5900</v>
      </c>
      <c r="B5941" s="33" t="s">
        <v>577</v>
      </c>
      <c r="C5941" s="34">
        <v>10</v>
      </c>
      <c r="D5941" s="33" t="s">
        <v>16</v>
      </c>
      <c r="E5941" s="33" t="s">
        <v>6074</v>
      </c>
      <c r="F5941" s="35">
        <v>31201601</v>
      </c>
      <c r="G5941" s="33" t="s">
        <v>15071</v>
      </c>
      <c r="H5941" s="33">
        <v>7</v>
      </c>
      <c r="I5941" s="33">
        <v>3</v>
      </c>
      <c r="J5941" s="36">
        <v>9</v>
      </c>
      <c r="K5941" s="37">
        <v>10179856.529999999</v>
      </c>
      <c r="L5941" s="38" t="s">
        <v>15</v>
      </c>
      <c r="M5941" s="38" t="s">
        <v>13</v>
      </c>
    </row>
    <row r="5942" spans="1:13" s="39" customFormat="1" ht="12.75" x14ac:dyDescent="0.2">
      <c r="A5942" s="33" t="s">
        <v>5900</v>
      </c>
      <c r="B5942" s="33" t="s">
        <v>579</v>
      </c>
      <c r="C5942" s="34">
        <v>10</v>
      </c>
      <c r="D5942" s="33" t="s">
        <v>89</v>
      </c>
      <c r="E5942" s="33" t="s">
        <v>6075</v>
      </c>
      <c r="F5942" s="35">
        <v>12352104</v>
      </c>
      <c r="G5942" s="33" t="s">
        <v>15071</v>
      </c>
      <c r="H5942" s="33">
        <v>3</v>
      </c>
      <c r="I5942" s="33">
        <v>4</v>
      </c>
      <c r="J5942" s="36">
        <v>20</v>
      </c>
      <c r="K5942" s="37">
        <v>476000</v>
      </c>
      <c r="L5942" s="38" t="s">
        <v>3313</v>
      </c>
      <c r="M5942" s="38" t="s">
        <v>13</v>
      </c>
    </row>
    <row r="5943" spans="1:13" s="39" customFormat="1" ht="12.75" x14ac:dyDescent="0.2">
      <c r="A5943" s="33" t="s">
        <v>5900</v>
      </c>
      <c r="B5943" s="33" t="s">
        <v>579</v>
      </c>
      <c r="C5943" s="34">
        <v>10</v>
      </c>
      <c r="D5943" s="33" t="s">
        <v>89</v>
      </c>
      <c r="E5943" s="33" t="s">
        <v>6076</v>
      </c>
      <c r="F5943" s="35">
        <v>12141903</v>
      </c>
      <c r="G5943" s="33" t="s">
        <v>466</v>
      </c>
      <c r="H5943" s="33">
        <v>9</v>
      </c>
      <c r="I5943" s="33">
        <v>6</v>
      </c>
      <c r="J5943" s="36">
        <v>952</v>
      </c>
      <c r="K5943" s="37">
        <v>18126080</v>
      </c>
      <c r="L5943" s="38" t="s">
        <v>2368</v>
      </c>
      <c r="M5943" s="38" t="s">
        <v>13</v>
      </c>
    </row>
    <row r="5944" spans="1:13" s="39" customFormat="1" ht="12.75" x14ac:dyDescent="0.2">
      <c r="A5944" s="33" t="s">
        <v>5900</v>
      </c>
      <c r="B5944" s="33" t="s">
        <v>579</v>
      </c>
      <c r="C5944" s="34">
        <v>10</v>
      </c>
      <c r="D5944" s="33" t="s">
        <v>89</v>
      </c>
      <c r="E5944" s="33" t="s">
        <v>6077</v>
      </c>
      <c r="F5944" s="35">
        <v>31211507</v>
      </c>
      <c r="G5944" s="33" t="s">
        <v>466</v>
      </c>
      <c r="H5944" s="33">
        <v>9</v>
      </c>
      <c r="I5944" s="33">
        <v>6</v>
      </c>
      <c r="J5944" s="36">
        <v>40</v>
      </c>
      <c r="K5944" s="37">
        <v>1523200</v>
      </c>
      <c r="L5944" s="38" t="s">
        <v>15</v>
      </c>
      <c r="M5944" s="38" t="s">
        <v>13</v>
      </c>
    </row>
    <row r="5945" spans="1:13" s="39" customFormat="1" ht="12.75" x14ac:dyDescent="0.2">
      <c r="A5945" s="33" t="s">
        <v>5900</v>
      </c>
      <c r="B5945" s="33" t="s">
        <v>579</v>
      </c>
      <c r="C5945" s="34">
        <v>10</v>
      </c>
      <c r="D5945" s="33" t="s">
        <v>89</v>
      </c>
      <c r="E5945" s="33" t="s">
        <v>6078</v>
      </c>
      <c r="F5945" s="35">
        <v>12163600</v>
      </c>
      <c r="G5945" s="33" t="s">
        <v>466</v>
      </c>
      <c r="H5945" s="33">
        <v>9</v>
      </c>
      <c r="I5945" s="33">
        <v>6</v>
      </c>
      <c r="J5945" s="36">
        <v>25</v>
      </c>
      <c r="K5945" s="37">
        <v>1963500</v>
      </c>
      <c r="L5945" s="38" t="s">
        <v>15</v>
      </c>
      <c r="M5945" s="38" t="s">
        <v>13</v>
      </c>
    </row>
    <row r="5946" spans="1:13" s="39" customFormat="1" ht="12.75" x14ac:dyDescent="0.2">
      <c r="A5946" s="33" t="s">
        <v>5900</v>
      </c>
      <c r="B5946" s="33" t="s">
        <v>579</v>
      </c>
      <c r="C5946" s="34">
        <v>10</v>
      </c>
      <c r="D5946" s="33" t="s">
        <v>89</v>
      </c>
      <c r="E5946" s="33" t="s">
        <v>1061</v>
      </c>
      <c r="F5946" s="35">
        <v>12141904</v>
      </c>
      <c r="G5946" s="33" t="s">
        <v>466</v>
      </c>
      <c r="H5946" s="33">
        <v>9</v>
      </c>
      <c r="I5946" s="33">
        <v>6</v>
      </c>
      <c r="J5946" s="36">
        <v>502</v>
      </c>
      <c r="K5946" s="37">
        <v>8064630</v>
      </c>
      <c r="L5946" s="38" t="s">
        <v>2368</v>
      </c>
      <c r="M5946" s="38" t="s">
        <v>13</v>
      </c>
    </row>
    <row r="5947" spans="1:13" s="39" customFormat="1" ht="12.75" x14ac:dyDescent="0.2">
      <c r="A5947" s="33" t="s">
        <v>5900</v>
      </c>
      <c r="B5947" s="33" t="s">
        <v>579</v>
      </c>
      <c r="C5947" s="34">
        <v>10</v>
      </c>
      <c r="D5947" s="33" t="s">
        <v>89</v>
      </c>
      <c r="E5947" s="33" t="s">
        <v>6079</v>
      </c>
      <c r="F5947" s="35">
        <v>51102710</v>
      </c>
      <c r="G5947" s="33" t="s">
        <v>466</v>
      </c>
      <c r="H5947" s="33">
        <v>9</v>
      </c>
      <c r="I5947" s="33">
        <v>6</v>
      </c>
      <c r="J5947" s="36">
        <v>5</v>
      </c>
      <c r="K5947" s="37">
        <v>1499995</v>
      </c>
      <c r="L5947" s="38" t="s">
        <v>12</v>
      </c>
      <c r="M5947" s="38" t="s">
        <v>13</v>
      </c>
    </row>
    <row r="5948" spans="1:13" s="39" customFormat="1" ht="12.75" x14ac:dyDescent="0.2">
      <c r="A5948" s="33" t="s">
        <v>5900</v>
      </c>
      <c r="B5948" s="33" t="s">
        <v>579</v>
      </c>
      <c r="C5948" s="34">
        <v>10</v>
      </c>
      <c r="D5948" s="33" t="s">
        <v>89</v>
      </c>
      <c r="E5948" s="33" t="s">
        <v>6080</v>
      </c>
      <c r="F5948" s="35">
        <v>31201600</v>
      </c>
      <c r="G5948" s="33" t="s">
        <v>466</v>
      </c>
      <c r="H5948" s="33">
        <v>9</v>
      </c>
      <c r="I5948" s="33">
        <v>6</v>
      </c>
      <c r="J5948" s="36">
        <v>1</v>
      </c>
      <c r="K5948" s="37">
        <v>603330</v>
      </c>
      <c r="L5948" s="38" t="s">
        <v>15</v>
      </c>
      <c r="M5948" s="38" t="s">
        <v>13</v>
      </c>
    </row>
    <row r="5949" spans="1:13" s="39" customFormat="1" ht="12.75" x14ac:dyDescent="0.2">
      <c r="A5949" s="33" t="s">
        <v>5900</v>
      </c>
      <c r="B5949" s="33" t="s">
        <v>579</v>
      </c>
      <c r="C5949" s="34">
        <v>10</v>
      </c>
      <c r="D5949" s="33" t="s">
        <v>89</v>
      </c>
      <c r="E5949" s="33" t="s">
        <v>6081</v>
      </c>
      <c r="F5949" s="35">
        <v>12163600</v>
      </c>
      <c r="G5949" s="33" t="s">
        <v>466</v>
      </c>
      <c r="H5949" s="33">
        <v>9</v>
      </c>
      <c r="I5949" s="33">
        <v>6</v>
      </c>
      <c r="J5949" s="36">
        <v>7</v>
      </c>
      <c r="K5949" s="37">
        <v>1666000</v>
      </c>
      <c r="L5949" s="38" t="s">
        <v>15</v>
      </c>
      <c r="M5949" s="38" t="s">
        <v>13</v>
      </c>
    </row>
    <row r="5950" spans="1:13" s="39" customFormat="1" ht="12.75" x14ac:dyDescent="0.2">
      <c r="A5950" s="33" t="s">
        <v>5900</v>
      </c>
      <c r="B5950" s="33" t="s">
        <v>579</v>
      </c>
      <c r="C5950" s="34">
        <v>10</v>
      </c>
      <c r="D5950" s="33" t="s">
        <v>89</v>
      </c>
      <c r="E5950" s="33" t="s">
        <v>6082</v>
      </c>
      <c r="F5950" s="35">
        <v>12163600</v>
      </c>
      <c r="G5950" s="33" t="s">
        <v>466</v>
      </c>
      <c r="H5950" s="33">
        <v>9</v>
      </c>
      <c r="I5950" s="33">
        <v>6</v>
      </c>
      <c r="J5950" s="36">
        <v>4</v>
      </c>
      <c r="K5950" s="37">
        <v>380800</v>
      </c>
      <c r="L5950" s="38" t="s">
        <v>15</v>
      </c>
      <c r="M5950" s="38" t="s">
        <v>13</v>
      </c>
    </row>
    <row r="5951" spans="1:13" s="39" customFormat="1" ht="12.75" x14ac:dyDescent="0.2">
      <c r="A5951" s="33" t="s">
        <v>5900</v>
      </c>
      <c r="B5951" s="33" t="s">
        <v>579</v>
      </c>
      <c r="C5951" s="34">
        <v>10</v>
      </c>
      <c r="D5951" s="33" t="s">
        <v>89</v>
      </c>
      <c r="E5951" s="33" t="s">
        <v>6083</v>
      </c>
      <c r="F5951" s="35">
        <v>12163600</v>
      </c>
      <c r="G5951" s="33" t="s">
        <v>466</v>
      </c>
      <c r="H5951" s="33">
        <v>9</v>
      </c>
      <c r="I5951" s="33">
        <v>6</v>
      </c>
      <c r="J5951" s="36">
        <v>9</v>
      </c>
      <c r="K5951" s="37">
        <v>1713600</v>
      </c>
      <c r="L5951" s="38" t="s">
        <v>15</v>
      </c>
      <c r="M5951" s="38" t="s">
        <v>13</v>
      </c>
    </row>
    <row r="5952" spans="1:13" s="39" customFormat="1" ht="12.75" x14ac:dyDescent="0.2">
      <c r="A5952" s="33" t="s">
        <v>5900</v>
      </c>
      <c r="B5952" s="33" t="s">
        <v>579</v>
      </c>
      <c r="C5952" s="34">
        <v>10</v>
      </c>
      <c r="D5952" s="33" t="s">
        <v>89</v>
      </c>
      <c r="E5952" s="33" t="s">
        <v>6084</v>
      </c>
      <c r="F5952" s="35">
        <v>15111505</v>
      </c>
      <c r="G5952" s="33" t="s">
        <v>466</v>
      </c>
      <c r="H5952" s="33">
        <v>9</v>
      </c>
      <c r="I5952" s="33">
        <v>6</v>
      </c>
      <c r="J5952" s="36">
        <v>10</v>
      </c>
      <c r="K5952" s="37">
        <v>69020</v>
      </c>
      <c r="L5952" s="38" t="s">
        <v>15</v>
      </c>
      <c r="M5952" s="38" t="s">
        <v>13</v>
      </c>
    </row>
    <row r="5953" spans="1:13" s="39" customFormat="1" ht="12.75" x14ac:dyDescent="0.2">
      <c r="A5953" s="33" t="s">
        <v>5900</v>
      </c>
      <c r="B5953" s="33" t="s">
        <v>579</v>
      </c>
      <c r="C5953" s="34">
        <v>10</v>
      </c>
      <c r="D5953" s="33" t="s">
        <v>89</v>
      </c>
      <c r="E5953" s="33" t="s">
        <v>6085</v>
      </c>
      <c r="F5953" s="35">
        <v>41115807</v>
      </c>
      <c r="G5953" s="33" t="s">
        <v>466</v>
      </c>
      <c r="H5953" s="33">
        <v>9</v>
      </c>
      <c r="I5953" s="33">
        <v>6</v>
      </c>
      <c r="J5953" s="36">
        <v>2</v>
      </c>
      <c r="K5953" s="37">
        <v>2380000</v>
      </c>
      <c r="L5953" s="38" t="s">
        <v>15</v>
      </c>
      <c r="M5953" s="38" t="s">
        <v>13</v>
      </c>
    </row>
    <row r="5954" spans="1:13" s="39" customFormat="1" ht="12.75" x14ac:dyDescent="0.2">
      <c r="A5954" s="33" t="s">
        <v>5900</v>
      </c>
      <c r="B5954" s="33" t="s">
        <v>579</v>
      </c>
      <c r="C5954" s="34">
        <v>10</v>
      </c>
      <c r="D5954" s="33" t="s">
        <v>89</v>
      </c>
      <c r="E5954" s="33" t="s">
        <v>6086</v>
      </c>
      <c r="F5954" s="35">
        <v>41115807</v>
      </c>
      <c r="G5954" s="33" t="s">
        <v>466</v>
      </c>
      <c r="H5954" s="33">
        <v>9</v>
      </c>
      <c r="I5954" s="33">
        <v>6</v>
      </c>
      <c r="J5954" s="36">
        <v>2</v>
      </c>
      <c r="K5954" s="37">
        <v>842520</v>
      </c>
      <c r="L5954" s="38" t="s">
        <v>15</v>
      </c>
      <c r="M5954" s="38" t="s">
        <v>13</v>
      </c>
    </row>
    <row r="5955" spans="1:13" s="39" customFormat="1" ht="12.75" x14ac:dyDescent="0.2">
      <c r="A5955" s="33" t="s">
        <v>5900</v>
      </c>
      <c r="B5955" s="33" t="s">
        <v>579</v>
      </c>
      <c r="C5955" s="34">
        <v>10</v>
      </c>
      <c r="D5955" s="33" t="s">
        <v>89</v>
      </c>
      <c r="E5955" s="33" t="s">
        <v>6087</v>
      </c>
      <c r="F5955" s="35">
        <v>41115807</v>
      </c>
      <c r="G5955" s="33" t="s">
        <v>466</v>
      </c>
      <c r="H5955" s="33">
        <v>9</v>
      </c>
      <c r="I5955" s="33">
        <v>6</v>
      </c>
      <c r="J5955" s="36">
        <v>2</v>
      </c>
      <c r="K5955" s="37">
        <v>1904000</v>
      </c>
      <c r="L5955" s="38" t="s">
        <v>15</v>
      </c>
      <c r="M5955" s="38" t="s">
        <v>13</v>
      </c>
    </row>
    <row r="5956" spans="1:13" s="39" customFormat="1" ht="12.75" x14ac:dyDescent="0.2">
      <c r="A5956" s="33" t="s">
        <v>5900</v>
      </c>
      <c r="B5956" s="33" t="s">
        <v>579</v>
      </c>
      <c r="C5956" s="34">
        <v>10</v>
      </c>
      <c r="D5956" s="33" t="s">
        <v>89</v>
      </c>
      <c r="E5956" s="33" t="s">
        <v>6088</v>
      </c>
      <c r="F5956" s="35">
        <v>12191601</v>
      </c>
      <c r="G5956" s="33" t="s">
        <v>466</v>
      </c>
      <c r="H5956" s="33">
        <v>9</v>
      </c>
      <c r="I5956" s="33">
        <v>6</v>
      </c>
      <c r="J5956" s="36">
        <v>5</v>
      </c>
      <c r="K5956" s="37">
        <v>17255000</v>
      </c>
      <c r="L5956" s="38" t="s">
        <v>15</v>
      </c>
      <c r="M5956" s="38" t="s">
        <v>13</v>
      </c>
    </row>
    <row r="5957" spans="1:13" s="39" customFormat="1" ht="12.75" x14ac:dyDescent="0.2">
      <c r="A5957" s="33" t="s">
        <v>5900</v>
      </c>
      <c r="B5957" s="33" t="s">
        <v>579</v>
      </c>
      <c r="C5957" s="34">
        <v>10</v>
      </c>
      <c r="D5957" s="33" t="s">
        <v>89</v>
      </c>
      <c r="E5957" s="33" t="s">
        <v>6089</v>
      </c>
      <c r="F5957" s="35">
        <v>41115807</v>
      </c>
      <c r="G5957" s="33" t="s">
        <v>466</v>
      </c>
      <c r="H5957" s="33">
        <v>9</v>
      </c>
      <c r="I5957" s="33">
        <v>6</v>
      </c>
      <c r="J5957" s="36">
        <v>1</v>
      </c>
      <c r="K5957" s="37">
        <v>2975000</v>
      </c>
      <c r="L5957" s="38" t="s">
        <v>15</v>
      </c>
      <c r="M5957" s="38" t="s">
        <v>13</v>
      </c>
    </row>
    <row r="5958" spans="1:13" s="39" customFormat="1" ht="12.75" x14ac:dyDescent="0.2">
      <c r="A5958" s="33" t="s">
        <v>5900</v>
      </c>
      <c r="B5958" s="33" t="s">
        <v>579</v>
      </c>
      <c r="C5958" s="34">
        <v>10</v>
      </c>
      <c r="D5958" s="33" t="s">
        <v>89</v>
      </c>
      <c r="E5958" s="33" t="s">
        <v>6090</v>
      </c>
      <c r="F5958" s="35">
        <v>12163600</v>
      </c>
      <c r="G5958" s="33" t="s">
        <v>466</v>
      </c>
      <c r="H5958" s="33">
        <v>9</v>
      </c>
      <c r="I5958" s="33">
        <v>6</v>
      </c>
      <c r="J5958" s="36">
        <v>1</v>
      </c>
      <c r="K5958" s="37">
        <v>119000</v>
      </c>
      <c r="L5958" s="38" t="s">
        <v>15</v>
      </c>
      <c r="M5958" s="38" t="s">
        <v>13</v>
      </c>
    </row>
    <row r="5959" spans="1:13" s="39" customFormat="1" ht="12.75" x14ac:dyDescent="0.2">
      <c r="A5959" s="33" t="s">
        <v>5900</v>
      </c>
      <c r="B5959" s="33" t="s">
        <v>579</v>
      </c>
      <c r="C5959" s="34">
        <v>10</v>
      </c>
      <c r="D5959" s="33" t="s">
        <v>89</v>
      </c>
      <c r="E5959" s="33" t="s">
        <v>6091</v>
      </c>
      <c r="F5959" s="35">
        <v>31211801</v>
      </c>
      <c r="G5959" s="33" t="s">
        <v>466</v>
      </c>
      <c r="H5959" s="33">
        <v>9</v>
      </c>
      <c r="I5959" s="33">
        <v>6</v>
      </c>
      <c r="J5959" s="36">
        <v>2</v>
      </c>
      <c r="K5959" s="37">
        <v>5950000</v>
      </c>
      <c r="L5959" s="38" t="s">
        <v>15</v>
      </c>
      <c r="M5959" s="38" t="s">
        <v>13</v>
      </c>
    </row>
    <row r="5960" spans="1:13" s="39" customFormat="1" ht="12.75" x14ac:dyDescent="0.2">
      <c r="A5960" s="33" t="s">
        <v>5900</v>
      </c>
      <c r="B5960" s="33" t="s">
        <v>579</v>
      </c>
      <c r="C5960" s="34">
        <v>10</v>
      </c>
      <c r="D5960" s="33" t="s">
        <v>89</v>
      </c>
      <c r="E5960" s="33" t="s">
        <v>6092</v>
      </c>
      <c r="F5960" s="35">
        <v>31201601</v>
      </c>
      <c r="G5960" s="33" t="s">
        <v>466</v>
      </c>
      <c r="H5960" s="33">
        <v>9</v>
      </c>
      <c r="I5960" s="33">
        <v>6</v>
      </c>
      <c r="J5960" s="36">
        <v>1</v>
      </c>
      <c r="K5960" s="37">
        <v>238000</v>
      </c>
      <c r="L5960" s="38" t="s">
        <v>15</v>
      </c>
      <c r="M5960" s="38" t="s">
        <v>13</v>
      </c>
    </row>
    <row r="5961" spans="1:13" s="39" customFormat="1" ht="12.75" x14ac:dyDescent="0.2">
      <c r="A5961" s="33" t="s">
        <v>5900</v>
      </c>
      <c r="B5961" s="33" t="s">
        <v>579</v>
      </c>
      <c r="C5961" s="34">
        <v>10</v>
      </c>
      <c r="D5961" s="33" t="s">
        <v>89</v>
      </c>
      <c r="E5961" s="33" t="s">
        <v>6093</v>
      </c>
      <c r="F5961" s="35">
        <v>47101606</v>
      </c>
      <c r="G5961" s="33" t="s">
        <v>466</v>
      </c>
      <c r="H5961" s="33">
        <v>9</v>
      </c>
      <c r="I5961" s="33">
        <v>6</v>
      </c>
      <c r="J5961" s="36">
        <v>1</v>
      </c>
      <c r="K5961" s="37">
        <v>499800</v>
      </c>
      <c r="L5961" s="38" t="s">
        <v>15</v>
      </c>
      <c r="M5961" s="38" t="s">
        <v>13</v>
      </c>
    </row>
    <row r="5962" spans="1:13" s="39" customFormat="1" ht="12.75" x14ac:dyDescent="0.2">
      <c r="A5962" s="33" t="s">
        <v>5900</v>
      </c>
      <c r="B5962" s="33" t="s">
        <v>579</v>
      </c>
      <c r="C5962" s="34">
        <v>10</v>
      </c>
      <c r="D5962" s="33" t="s">
        <v>89</v>
      </c>
      <c r="E5962" s="33" t="s">
        <v>6094</v>
      </c>
      <c r="F5962" s="35">
        <v>51102706</v>
      </c>
      <c r="G5962" s="33" t="s">
        <v>466</v>
      </c>
      <c r="H5962" s="33">
        <v>9</v>
      </c>
      <c r="I5962" s="33">
        <v>6</v>
      </c>
      <c r="J5962" s="36">
        <v>1</v>
      </c>
      <c r="K5962" s="37">
        <v>111860</v>
      </c>
      <c r="L5962" s="38" t="s">
        <v>15</v>
      </c>
      <c r="M5962" s="38" t="s">
        <v>13</v>
      </c>
    </row>
    <row r="5963" spans="1:13" s="39" customFormat="1" ht="12.75" x14ac:dyDescent="0.2">
      <c r="A5963" s="33" t="s">
        <v>5900</v>
      </c>
      <c r="B5963" s="33" t="s">
        <v>579</v>
      </c>
      <c r="C5963" s="34">
        <v>10</v>
      </c>
      <c r="D5963" s="33" t="s">
        <v>89</v>
      </c>
      <c r="E5963" s="33" t="s">
        <v>6095</v>
      </c>
      <c r="F5963" s="35">
        <v>12163600</v>
      </c>
      <c r="G5963" s="33" t="s">
        <v>466</v>
      </c>
      <c r="H5963" s="33">
        <v>9</v>
      </c>
      <c r="I5963" s="33">
        <v>6</v>
      </c>
      <c r="J5963" s="36">
        <v>2</v>
      </c>
      <c r="K5963" s="37">
        <v>279650</v>
      </c>
      <c r="L5963" s="38" t="s">
        <v>15</v>
      </c>
      <c r="M5963" s="38" t="s">
        <v>13</v>
      </c>
    </row>
    <row r="5964" spans="1:13" s="39" customFormat="1" ht="12.75" x14ac:dyDescent="0.2">
      <c r="A5964" s="33" t="s">
        <v>5900</v>
      </c>
      <c r="B5964" s="33" t="s">
        <v>579</v>
      </c>
      <c r="C5964" s="34">
        <v>10</v>
      </c>
      <c r="D5964" s="33" t="s">
        <v>89</v>
      </c>
      <c r="E5964" s="33" t="s">
        <v>6096</v>
      </c>
      <c r="F5964" s="35">
        <v>12191601</v>
      </c>
      <c r="G5964" s="33" t="s">
        <v>15071</v>
      </c>
      <c r="H5964" s="33">
        <v>8</v>
      </c>
      <c r="I5964" s="33">
        <v>2</v>
      </c>
      <c r="J5964" s="36">
        <v>5</v>
      </c>
      <c r="K5964" s="37">
        <v>10412500</v>
      </c>
      <c r="L5964" s="38" t="s">
        <v>15</v>
      </c>
      <c r="M5964" s="38" t="s">
        <v>13</v>
      </c>
    </row>
    <row r="5965" spans="1:13" s="39" customFormat="1" ht="12.75" x14ac:dyDescent="0.2">
      <c r="A5965" s="33" t="s">
        <v>5900</v>
      </c>
      <c r="B5965" s="33" t="s">
        <v>579</v>
      </c>
      <c r="C5965" s="34">
        <v>10</v>
      </c>
      <c r="D5965" s="33" t="s">
        <v>89</v>
      </c>
      <c r="E5965" s="33" t="s">
        <v>5937</v>
      </c>
      <c r="F5965" s="35">
        <v>0</v>
      </c>
      <c r="G5965" s="33" t="s">
        <v>15071</v>
      </c>
      <c r="H5965" s="33">
        <v>1</v>
      </c>
      <c r="I5965" s="33">
        <v>6</v>
      </c>
      <c r="J5965" s="36">
        <v>1</v>
      </c>
      <c r="K5965" s="37">
        <v>27500</v>
      </c>
      <c r="L5965" s="38" t="s">
        <v>12</v>
      </c>
      <c r="M5965" s="38" t="s">
        <v>13</v>
      </c>
    </row>
    <row r="5966" spans="1:13" s="39" customFormat="1" ht="12.75" x14ac:dyDescent="0.2">
      <c r="A5966" s="33" t="s">
        <v>5900</v>
      </c>
      <c r="B5966" s="33" t="s">
        <v>2376</v>
      </c>
      <c r="C5966" s="34">
        <v>10</v>
      </c>
      <c r="D5966" s="33" t="s">
        <v>13921</v>
      </c>
      <c r="E5966" s="33" t="s">
        <v>6097</v>
      </c>
      <c r="F5966" s="35">
        <v>46151600</v>
      </c>
      <c r="G5966" s="33" t="s">
        <v>15071</v>
      </c>
      <c r="H5966" s="33">
        <v>1</v>
      </c>
      <c r="I5966" s="33">
        <v>7</v>
      </c>
      <c r="J5966" s="36">
        <v>6</v>
      </c>
      <c r="K5966" s="37">
        <v>2310000</v>
      </c>
      <c r="L5966" s="38" t="s">
        <v>15</v>
      </c>
      <c r="M5966" s="38" t="s">
        <v>13</v>
      </c>
    </row>
    <row r="5967" spans="1:13" s="39" customFormat="1" ht="12.75" x14ac:dyDescent="0.2">
      <c r="A5967" s="33" t="s">
        <v>5900</v>
      </c>
      <c r="B5967" s="33" t="s">
        <v>580</v>
      </c>
      <c r="C5967" s="34">
        <v>16</v>
      </c>
      <c r="D5967" s="33" t="s">
        <v>42</v>
      </c>
      <c r="E5967" s="33" t="s">
        <v>6098</v>
      </c>
      <c r="F5967" s="35">
        <v>44103112</v>
      </c>
      <c r="G5967" s="33" t="s">
        <v>15071</v>
      </c>
      <c r="H5967" s="33">
        <v>2</v>
      </c>
      <c r="I5967" s="33">
        <v>5</v>
      </c>
      <c r="J5967" s="36">
        <v>2</v>
      </c>
      <c r="K5967" s="37">
        <v>1221715</v>
      </c>
      <c r="L5967" s="38" t="s">
        <v>15</v>
      </c>
      <c r="M5967" s="38" t="s">
        <v>13</v>
      </c>
    </row>
    <row r="5968" spans="1:13" s="39" customFormat="1" ht="12.75" x14ac:dyDescent="0.2">
      <c r="A5968" s="33" t="s">
        <v>5900</v>
      </c>
      <c r="B5968" s="33" t="s">
        <v>580</v>
      </c>
      <c r="C5968" s="34">
        <v>16</v>
      </c>
      <c r="D5968" s="33" t="s">
        <v>42</v>
      </c>
      <c r="E5968" s="33" t="s">
        <v>6099</v>
      </c>
      <c r="F5968" s="35">
        <v>44103112</v>
      </c>
      <c r="G5968" s="33" t="s">
        <v>15071</v>
      </c>
      <c r="H5968" s="33">
        <v>2</v>
      </c>
      <c r="I5968" s="33">
        <v>5</v>
      </c>
      <c r="J5968" s="36">
        <v>2</v>
      </c>
      <c r="K5968" s="37">
        <v>1414852</v>
      </c>
      <c r="L5968" s="38" t="s">
        <v>15</v>
      </c>
      <c r="M5968" s="38" t="s">
        <v>13</v>
      </c>
    </row>
    <row r="5969" spans="1:13" s="39" customFormat="1" ht="12.75" x14ac:dyDescent="0.2">
      <c r="A5969" s="33" t="s">
        <v>5900</v>
      </c>
      <c r="B5969" s="33" t="s">
        <v>580</v>
      </c>
      <c r="C5969" s="34">
        <v>16</v>
      </c>
      <c r="D5969" s="33" t="s">
        <v>42</v>
      </c>
      <c r="E5969" s="33" t="s">
        <v>6100</v>
      </c>
      <c r="F5969" s="35">
        <v>44103112</v>
      </c>
      <c r="G5969" s="33" t="s">
        <v>15071</v>
      </c>
      <c r="H5969" s="33">
        <v>2</v>
      </c>
      <c r="I5969" s="33">
        <v>5</v>
      </c>
      <c r="J5969" s="36">
        <v>2</v>
      </c>
      <c r="K5969" s="37">
        <v>1124954</v>
      </c>
      <c r="L5969" s="38" t="s">
        <v>15</v>
      </c>
      <c r="M5969" s="38" t="s">
        <v>13</v>
      </c>
    </row>
    <row r="5970" spans="1:13" s="39" customFormat="1" ht="12.75" x14ac:dyDescent="0.2">
      <c r="A5970" s="33" t="s">
        <v>5900</v>
      </c>
      <c r="B5970" s="33" t="s">
        <v>580</v>
      </c>
      <c r="C5970" s="34">
        <v>10</v>
      </c>
      <c r="D5970" s="33" t="s">
        <v>42</v>
      </c>
      <c r="E5970" s="33" t="s">
        <v>6101</v>
      </c>
      <c r="F5970" s="35">
        <v>14122101</v>
      </c>
      <c r="G5970" s="33" t="s">
        <v>466</v>
      </c>
      <c r="H5970" s="33">
        <v>9</v>
      </c>
      <c r="I5970" s="33">
        <v>6</v>
      </c>
      <c r="J5970" s="36">
        <v>7</v>
      </c>
      <c r="K5970" s="37">
        <v>844551.04999999993</v>
      </c>
      <c r="L5970" s="38" t="s">
        <v>15</v>
      </c>
      <c r="M5970" s="38" t="s">
        <v>13</v>
      </c>
    </row>
    <row r="5971" spans="1:13" s="39" customFormat="1" ht="12.75" x14ac:dyDescent="0.2">
      <c r="A5971" s="33" t="s">
        <v>5900</v>
      </c>
      <c r="B5971" s="33" t="s">
        <v>580</v>
      </c>
      <c r="C5971" s="34">
        <v>10</v>
      </c>
      <c r="D5971" s="33" t="s">
        <v>42</v>
      </c>
      <c r="E5971" s="33" t="s">
        <v>5937</v>
      </c>
      <c r="F5971" s="35">
        <v>0</v>
      </c>
      <c r="G5971" s="33" t="s">
        <v>15071</v>
      </c>
      <c r="H5971" s="33">
        <v>1</v>
      </c>
      <c r="I5971" s="33">
        <v>6</v>
      </c>
      <c r="J5971" s="36">
        <v>1</v>
      </c>
      <c r="K5971" s="37">
        <v>115448.95000000001</v>
      </c>
      <c r="L5971" s="38" t="s">
        <v>12</v>
      </c>
      <c r="M5971" s="38" t="s">
        <v>13</v>
      </c>
    </row>
    <row r="5972" spans="1:13" s="39" customFormat="1" ht="12.75" x14ac:dyDescent="0.2">
      <c r="A5972" s="33" t="s">
        <v>5900</v>
      </c>
      <c r="B5972" s="33" t="s">
        <v>5903</v>
      </c>
      <c r="C5972" s="34">
        <v>10</v>
      </c>
      <c r="D5972" s="33" t="s">
        <v>13926</v>
      </c>
      <c r="E5972" s="33" t="s">
        <v>6102</v>
      </c>
      <c r="F5972" s="35">
        <v>10171504</v>
      </c>
      <c r="G5972" s="33" t="s">
        <v>15071</v>
      </c>
      <c r="H5972" s="33">
        <v>4</v>
      </c>
      <c r="I5972" s="33">
        <v>2</v>
      </c>
      <c r="J5972" s="36">
        <v>20</v>
      </c>
      <c r="K5972" s="37">
        <v>261000</v>
      </c>
      <c r="L5972" s="38" t="s">
        <v>15</v>
      </c>
      <c r="M5972" s="38" t="s">
        <v>13</v>
      </c>
    </row>
    <row r="5973" spans="1:13" s="39" customFormat="1" ht="12.75" x14ac:dyDescent="0.2">
      <c r="A5973" s="33" t="s">
        <v>5900</v>
      </c>
      <c r="B5973" s="33" t="s">
        <v>5903</v>
      </c>
      <c r="C5973" s="34">
        <v>10</v>
      </c>
      <c r="D5973" s="33" t="s">
        <v>13926</v>
      </c>
      <c r="E5973" s="33" t="s">
        <v>6103</v>
      </c>
      <c r="F5973" s="35">
        <v>10171801</v>
      </c>
      <c r="G5973" s="33" t="s">
        <v>15071</v>
      </c>
      <c r="H5973" s="33">
        <v>4</v>
      </c>
      <c r="I5973" s="33">
        <v>2</v>
      </c>
      <c r="J5973" s="36">
        <v>6</v>
      </c>
      <c r="K5973" s="37">
        <v>73080</v>
      </c>
      <c r="L5973" s="38" t="s">
        <v>15</v>
      </c>
      <c r="M5973" s="38" t="s">
        <v>13</v>
      </c>
    </row>
    <row r="5974" spans="1:13" s="39" customFormat="1" ht="12.75" x14ac:dyDescent="0.2">
      <c r="A5974" s="33" t="s">
        <v>5900</v>
      </c>
      <c r="B5974" s="33" t="s">
        <v>5903</v>
      </c>
      <c r="C5974" s="34">
        <v>10</v>
      </c>
      <c r="D5974" s="33" t="s">
        <v>13926</v>
      </c>
      <c r="E5974" s="33" t="s">
        <v>6104</v>
      </c>
      <c r="F5974" s="35">
        <v>10171603</v>
      </c>
      <c r="G5974" s="33" t="s">
        <v>15071</v>
      </c>
      <c r="H5974" s="33">
        <v>4</v>
      </c>
      <c r="I5974" s="33">
        <v>2</v>
      </c>
      <c r="J5974" s="36">
        <v>1</v>
      </c>
      <c r="K5974" s="37">
        <v>78300</v>
      </c>
      <c r="L5974" s="38" t="s">
        <v>15</v>
      </c>
      <c r="M5974" s="38" t="s">
        <v>13</v>
      </c>
    </row>
    <row r="5975" spans="1:13" s="39" customFormat="1" ht="12.75" x14ac:dyDescent="0.2">
      <c r="A5975" s="33" t="s">
        <v>5900</v>
      </c>
      <c r="B5975" s="33" t="s">
        <v>5903</v>
      </c>
      <c r="C5975" s="34">
        <v>10</v>
      </c>
      <c r="D5975" s="33" t="s">
        <v>13926</v>
      </c>
      <c r="E5975" s="33" t="s">
        <v>6105</v>
      </c>
      <c r="F5975" s="35">
        <v>10171604</v>
      </c>
      <c r="G5975" s="33" t="s">
        <v>15071</v>
      </c>
      <c r="H5975" s="33">
        <v>4</v>
      </c>
      <c r="I5975" s="33">
        <v>2</v>
      </c>
      <c r="J5975" s="36">
        <v>1</v>
      </c>
      <c r="K5975" s="37">
        <v>60900</v>
      </c>
      <c r="L5975" s="38" t="s">
        <v>15</v>
      </c>
      <c r="M5975" s="38" t="s">
        <v>13</v>
      </c>
    </row>
    <row r="5976" spans="1:13" s="39" customFormat="1" ht="12.75" x14ac:dyDescent="0.2">
      <c r="A5976" s="33" t="s">
        <v>5900</v>
      </c>
      <c r="B5976" s="33" t="s">
        <v>5903</v>
      </c>
      <c r="C5976" s="34">
        <v>10</v>
      </c>
      <c r="D5976" s="33" t="s">
        <v>13926</v>
      </c>
      <c r="E5976" s="33" t="s">
        <v>6106</v>
      </c>
      <c r="F5976" s="35">
        <v>10171600</v>
      </c>
      <c r="G5976" s="33" t="s">
        <v>15071</v>
      </c>
      <c r="H5976" s="33">
        <v>4</v>
      </c>
      <c r="I5976" s="33">
        <v>2</v>
      </c>
      <c r="J5976" s="36">
        <v>3</v>
      </c>
      <c r="K5976" s="37">
        <v>70470</v>
      </c>
      <c r="L5976" s="38" t="s">
        <v>3313</v>
      </c>
      <c r="M5976" s="38" t="s">
        <v>13</v>
      </c>
    </row>
    <row r="5977" spans="1:13" s="39" customFormat="1" ht="12.75" x14ac:dyDescent="0.2">
      <c r="A5977" s="33" t="s">
        <v>5900</v>
      </c>
      <c r="B5977" s="33" t="s">
        <v>5903</v>
      </c>
      <c r="C5977" s="34">
        <v>10</v>
      </c>
      <c r="D5977" s="33" t="s">
        <v>13926</v>
      </c>
      <c r="E5977" s="33" t="s">
        <v>6107</v>
      </c>
      <c r="F5977" s="35">
        <v>10171801</v>
      </c>
      <c r="G5977" s="33" t="s">
        <v>15071</v>
      </c>
      <c r="H5977" s="33">
        <v>4</v>
      </c>
      <c r="I5977" s="33">
        <v>2</v>
      </c>
      <c r="J5977" s="36">
        <v>2</v>
      </c>
      <c r="K5977" s="37">
        <v>146160</v>
      </c>
      <c r="L5977" s="38" t="s">
        <v>15</v>
      </c>
      <c r="M5977" s="38" t="s">
        <v>13</v>
      </c>
    </row>
    <row r="5978" spans="1:13" s="39" customFormat="1" ht="12.75" x14ac:dyDescent="0.2">
      <c r="A5978" s="33" t="s">
        <v>5900</v>
      </c>
      <c r="B5978" s="33" t="s">
        <v>5903</v>
      </c>
      <c r="C5978" s="34">
        <v>10</v>
      </c>
      <c r="D5978" s="33" t="s">
        <v>13926</v>
      </c>
      <c r="E5978" s="33" t="s">
        <v>14160</v>
      </c>
      <c r="F5978" s="35">
        <v>10171504</v>
      </c>
      <c r="G5978" s="33" t="s">
        <v>15071</v>
      </c>
      <c r="H5978" s="33">
        <v>4</v>
      </c>
      <c r="I5978" s="33">
        <v>2</v>
      </c>
      <c r="J5978" s="36">
        <v>2</v>
      </c>
      <c r="K5978" s="37">
        <v>34800</v>
      </c>
      <c r="L5978" s="38" t="s">
        <v>3312</v>
      </c>
      <c r="M5978" s="38" t="s">
        <v>13</v>
      </c>
    </row>
    <row r="5979" spans="1:13" s="39" customFormat="1" ht="12.75" x14ac:dyDescent="0.2">
      <c r="A5979" s="33" t="s">
        <v>5900</v>
      </c>
      <c r="B5979" s="33" t="s">
        <v>5903</v>
      </c>
      <c r="C5979" s="34">
        <v>10</v>
      </c>
      <c r="D5979" s="33" t="s">
        <v>13926</v>
      </c>
      <c r="E5979" s="33" t="s">
        <v>6108</v>
      </c>
      <c r="F5979" s="35">
        <v>10171504</v>
      </c>
      <c r="G5979" s="33" t="s">
        <v>15071</v>
      </c>
      <c r="H5979" s="33">
        <v>4</v>
      </c>
      <c r="I5979" s="33">
        <v>2</v>
      </c>
      <c r="J5979" s="36">
        <v>1</v>
      </c>
      <c r="K5979" s="37">
        <v>69600</v>
      </c>
      <c r="L5979" s="38" t="s">
        <v>15</v>
      </c>
      <c r="M5979" s="38" t="s">
        <v>13</v>
      </c>
    </row>
    <row r="5980" spans="1:13" s="39" customFormat="1" ht="12.75" x14ac:dyDescent="0.2">
      <c r="A5980" s="33" t="s">
        <v>5900</v>
      </c>
      <c r="B5980" s="33" t="s">
        <v>5903</v>
      </c>
      <c r="C5980" s="34">
        <v>10</v>
      </c>
      <c r="D5980" s="33" t="s">
        <v>13926</v>
      </c>
      <c r="E5980" s="33" t="s">
        <v>6109</v>
      </c>
      <c r="F5980" s="35">
        <v>10171605</v>
      </c>
      <c r="G5980" s="33" t="s">
        <v>15071</v>
      </c>
      <c r="H5980" s="33">
        <v>4</v>
      </c>
      <c r="I5980" s="33">
        <v>2</v>
      </c>
      <c r="J5980" s="36">
        <v>2</v>
      </c>
      <c r="K5980" s="37">
        <v>191400</v>
      </c>
      <c r="L5980" s="38" t="s">
        <v>15</v>
      </c>
      <c r="M5980" s="38" t="s">
        <v>13</v>
      </c>
    </row>
    <row r="5981" spans="1:13" s="39" customFormat="1" ht="12.75" x14ac:dyDescent="0.2">
      <c r="A5981" s="33" t="s">
        <v>5900</v>
      </c>
      <c r="B5981" s="33" t="s">
        <v>5903</v>
      </c>
      <c r="C5981" s="34">
        <v>10</v>
      </c>
      <c r="D5981" s="33" t="s">
        <v>13926</v>
      </c>
      <c r="E5981" s="33" t="s">
        <v>6110</v>
      </c>
      <c r="F5981" s="35">
        <v>10171605</v>
      </c>
      <c r="G5981" s="33" t="s">
        <v>15071</v>
      </c>
      <c r="H5981" s="33">
        <v>4</v>
      </c>
      <c r="I5981" s="33">
        <v>2</v>
      </c>
      <c r="J5981" s="36">
        <v>2</v>
      </c>
      <c r="K5981" s="37">
        <v>182700</v>
      </c>
      <c r="L5981" s="38" t="s">
        <v>15</v>
      </c>
      <c r="M5981" s="38" t="s">
        <v>13</v>
      </c>
    </row>
    <row r="5982" spans="1:13" s="39" customFormat="1" ht="12.75" x14ac:dyDescent="0.2">
      <c r="A5982" s="33" t="s">
        <v>5900</v>
      </c>
      <c r="B5982" s="33" t="s">
        <v>5903</v>
      </c>
      <c r="C5982" s="34">
        <v>10</v>
      </c>
      <c r="D5982" s="33" t="s">
        <v>13926</v>
      </c>
      <c r="E5982" s="33" t="s">
        <v>6111</v>
      </c>
      <c r="F5982" s="35">
        <v>10171600</v>
      </c>
      <c r="G5982" s="33" t="s">
        <v>15071</v>
      </c>
      <c r="H5982" s="33">
        <v>4</v>
      </c>
      <c r="I5982" s="33">
        <v>2</v>
      </c>
      <c r="J5982" s="36">
        <v>2</v>
      </c>
      <c r="K5982" s="37">
        <v>87000</v>
      </c>
      <c r="L5982" s="38" t="s">
        <v>15</v>
      </c>
      <c r="M5982" s="38" t="s">
        <v>13</v>
      </c>
    </row>
    <row r="5983" spans="1:13" s="39" customFormat="1" ht="12.75" x14ac:dyDescent="0.2">
      <c r="A5983" s="33" t="s">
        <v>5900</v>
      </c>
      <c r="B5983" s="33" t="s">
        <v>5903</v>
      </c>
      <c r="C5983" s="34">
        <v>10</v>
      </c>
      <c r="D5983" s="33" t="s">
        <v>13926</v>
      </c>
      <c r="E5983" s="33" t="s">
        <v>6112</v>
      </c>
      <c r="F5983" s="35">
        <v>10171600</v>
      </c>
      <c r="G5983" s="33" t="s">
        <v>15071</v>
      </c>
      <c r="H5983" s="33">
        <v>4</v>
      </c>
      <c r="I5983" s="33">
        <v>2</v>
      </c>
      <c r="J5983" s="36">
        <v>3</v>
      </c>
      <c r="K5983" s="37">
        <v>96570</v>
      </c>
      <c r="L5983" s="38" t="s">
        <v>3313</v>
      </c>
      <c r="M5983" s="38" t="s">
        <v>13</v>
      </c>
    </row>
    <row r="5984" spans="1:13" s="39" customFormat="1" ht="12.75" x14ac:dyDescent="0.2">
      <c r="A5984" s="33" t="s">
        <v>5900</v>
      </c>
      <c r="B5984" s="33" t="s">
        <v>5903</v>
      </c>
      <c r="C5984" s="34">
        <v>10</v>
      </c>
      <c r="D5984" s="33" t="s">
        <v>13926</v>
      </c>
      <c r="E5984" s="33" t="s">
        <v>6113</v>
      </c>
      <c r="F5984" s="35">
        <v>10171600</v>
      </c>
      <c r="G5984" s="33" t="s">
        <v>15071</v>
      </c>
      <c r="H5984" s="33">
        <v>4</v>
      </c>
      <c r="I5984" s="33">
        <v>2</v>
      </c>
      <c r="J5984" s="36">
        <v>3</v>
      </c>
      <c r="K5984" s="37">
        <v>44370</v>
      </c>
      <c r="L5984" s="38" t="s">
        <v>15</v>
      </c>
      <c r="M5984" s="38" t="s">
        <v>13</v>
      </c>
    </row>
    <row r="5985" spans="1:13" s="39" customFormat="1" ht="12.75" x14ac:dyDescent="0.2">
      <c r="A5985" s="33" t="s">
        <v>5900</v>
      </c>
      <c r="B5985" s="33" t="s">
        <v>5903</v>
      </c>
      <c r="C5985" s="34">
        <v>10</v>
      </c>
      <c r="D5985" s="33" t="s">
        <v>13926</v>
      </c>
      <c r="E5985" s="33" t="s">
        <v>6114</v>
      </c>
      <c r="F5985" s="35">
        <v>10171600</v>
      </c>
      <c r="G5985" s="33" t="s">
        <v>15071</v>
      </c>
      <c r="H5985" s="33">
        <v>4</v>
      </c>
      <c r="I5985" s="33">
        <v>2</v>
      </c>
      <c r="J5985" s="36">
        <v>2</v>
      </c>
      <c r="K5985" s="37">
        <v>870000</v>
      </c>
      <c r="L5985" s="38" t="s">
        <v>15</v>
      </c>
      <c r="M5985" s="38" t="s">
        <v>13</v>
      </c>
    </row>
    <row r="5986" spans="1:13" s="39" customFormat="1" ht="12.75" x14ac:dyDescent="0.2">
      <c r="A5986" s="33" t="s">
        <v>5900</v>
      </c>
      <c r="B5986" s="33" t="s">
        <v>581</v>
      </c>
      <c r="C5986" s="34">
        <v>10</v>
      </c>
      <c r="D5986" s="33" t="s">
        <v>90</v>
      </c>
      <c r="E5986" s="33" t="s">
        <v>14161</v>
      </c>
      <c r="F5986" s="35">
        <v>47131812</v>
      </c>
      <c r="G5986" s="33" t="s">
        <v>15071</v>
      </c>
      <c r="H5986" s="33">
        <v>4</v>
      </c>
      <c r="I5986" s="33">
        <v>2</v>
      </c>
      <c r="J5986" s="36">
        <v>5</v>
      </c>
      <c r="K5986" s="37">
        <v>45595.05</v>
      </c>
      <c r="L5986" s="38" t="s">
        <v>15</v>
      </c>
      <c r="M5986" s="38" t="s">
        <v>13</v>
      </c>
    </row>
    <row r="5987" spans="1:13" s="39" customFormat="1" ht="12.75" x14ac:dyDescent="0.2">
      <c r="A5987" s="33" t="s">
        <v>5900</v>
      </c>
      <c r="B5987" s="33" t="s">
        <v>581</v>
      </c>
      <c r="C5987" s="34">
        <v>10</v>
      </c>
      <c r="D5987" s="33" t="s">
        <v>90</v>
      </c>
      <c r="E5987" s="33" t="s">
        <v>6115</v>
      </c>
      <c r="F5987" s="35">
        <v>47131812</v>
      </c>
      <c r="G5987" s="33" t="s">
        <v>15071</v>
      </c>
      <c r="H5987" s="33">
        <v>4</v>
      </c>
      <c r="I5987" s="33">
        <v>2</v>
      </c>
      <c r="J5987" s="36">
        <v>5</v>
      </c>
      <c r="K5987" s="37">
        <v>183080</v>
      </c>
      <c r="L5987" s="38" t="s">
        <v>15</v>
      </c>
      <c r="M5987" s="38" t="s">
        <v>13</v>
      </c>
    </row>
    <row r="5988" spans="1:13" s="39" customFormat="1" ht="12.75" x14ac:dyDescent="0.2">
      <c r="A5988" s="33" t="s">
        <v>5900</v>
      </c>
      <c r="B5988" s="33" t="s">
        <v>581</v>
      </c>
      <c r="C5988" s="34">
        <v>10</v>
      </c>
      <c r="D5988" s="33" t="s">
        <v>90</v>
      </c>
      <c r="E5988" s="33" t="s">
        <v>6116</v>
      </c>
      <c r="F5988" s="35">
        <v>47131812</v>
      </c>
      <c r="G5988" s="33" t="s">
        <v>15071</v>
      </c>
      <c r="H5988" s="33">
        <v>4</v>
      </c>
      <c r="I5988" s="33">
        <v>2</v>
      </c>
      <c r="J5988" s="36">
        <v>2</v>
      </c>
      <c r="K5988" s="37">
        <v>53728</v>
      </c>
      <c r="L5988" s="38" t="s">
        <v>15</v>
      </c>
      <c r="M5988" s="38" t="s">
        <v>13</v>
      </c>
    </row>
    <row r="5989" spans="1:13" s="39" customFormat="1" ht="12.75" x14ac:dyDescent="0.2">
      <c r="A5989" s="33" t="s">
        <v>5900</v>
      </c>
      <c r="B5989" s="33" t="s">
        <v>581</v>
      </c>
      <c r="C5989" s="34">
        <v>10</v>
      </c>
      <c r="D5989" s="33" t="s">
        <v>90</v>
      </c>
      <c r="E5989" s="33" t="s">
        <v>6117</v>
      </c>
      <c r="F5989" s="35">
        <v>47131809</v>
      </c>
      <c r="G5989" s="33" t="s">
        <v>15071</v>
      </c>
      <c r="H5989" s="33">
        <v>4</v>
      </c>
      <c r="I5989" s="33">
        <v>2</v>
      </c>
      <c r="J5989" s="36">
        <v>1</v>
      </c>
      <c r="K5989" s="37">
        <v>23681</v>
      </c>
      <c r="L5989" s="38" t="s">
        <v>15</v>
      </c>
      <c r="M5989" s="38" t="s">
        <v>13</v>
      </c>
    </row>
    <row r="5990" spans="1:13" s="39" customFormat="1" ht="12.75" x14ac:dyDescent="0.2">
      <c r="A5990" s="33" t="s">
        <v>5900</v>
      </c>
      <c r="B5990" s="33" t="s">
        <v>581</v>
      </c>
      <c r="C5990" s="34">
        <v>10</v>
      </c>
      <c r="D5990" s="33" t="s">
        <v>90</v>
      </c>
      <c r="E5990" s="33" t="s">
        <v>6118</v>
      </c>
      <c r="F5990" s="35">
        <v>47131605</v>
      </c>
      <c r="G5990" s="33" t="s">
        <v>15071</v>
      </c>
      <c r="H5990" s="33">
        <v>4</v>
      </c>
      <c r="I5990" s="33">
        <v>2</v>
      </c>
      <c r="J5990" s="36">
        <v>3</v>
      </c>
      <c r="K5990" s="37">
        <v>8832</v>
      </c>
      <c r="L5990" s="38" t="s">
        <v>15</v>
      </c>
      <c r="M5990" s="38" t="s">
        <v>13</v>
      </c>
    </row>
    <row r="5991" spans="1:13" s="39" customFormat="1" ht="12.75" x14ac:dyDescent="0.2">
      <c r="A5991" s="33" t="s">
        <v>5900</v>
      </c>
      <c r="B5991" s="33" t="s">
        <v>581</v>
      </c>
      <c r="C5991" s="34">
        <v>10</v>
      </c>
      <c r="D5991" s="33" t="s">
        <v>90</v>
      </c>
      <c r="E5991" s="33" t="s">
        <v>6119</v>
      </c>
      <c r="F5991" s="35">
        <v>47131828</v>
      </c>
      <c r="G5991" s="33" t="s">
        <v>15071</v>
      </c>
      <c r="H5991" s="33">
        <v>4</v>
      </c>
      <c r="I5991" s="33">
        <v>2</v>
      </c>
      <c r="J5991" s="36">
        <v>1</v>
      </c>
      <c r="K5991" s="37">
        <v>21942.01</v>
      </c>
      <c r="L5991" s="38" t="s">
        <v>15</v>
      </c>
      <c r="M5991" s="38" t="s">
        <v>13</v>
      </c>
    </row>
    <row r="5992" spans="1:13" s="39" customFormat="1" ht="12.75" x14ac:dyDescent="0.2">
      <c r="A5992" s="33" t="s">
        <v>5900</v>
      </c>
      <c r="B5992" s="33" t="s">
        <v>581</v>
      </c>
      <c r="C5992" s="34">
        <v>10</v>
      </c>
      <c r="D5992" s="33" t="s">
        <v>90</v>
      </c>
      <c r="E5992" s="33" t="s">
        <v>6120</v>
      </c>
      <c r="F5992" s="35">
        <v>47131811</v>
      </c>
      <c r="G5992" s="33" t="s">
        <v>15071</v>
      </c>
      <c r="H5992" s="33">
        <v>4</v>
      </c>
      <c r="I5992" s="33">
        <v>2</v>
      </c>
      <c r="J5992" s="36">
        <v>3</v>
      </c>
      <c r="K5992" s="37">
        <v>82248.03</v>
      </c>
      <c r="L5992" s="38" t="s">
        <v>15</v>
      </c>
      <c r="M5992" s="38" t="s">
        <v>13</v>
      </c>
    </row>
    <row r="5993" spans="1:13" s="39" customFormat="1" ht="12.75" x14ac:dyDescent="0.2">
      <c r="A5993" s="33" t="s">
        <v>5900</v>
      </c>
      <c r="B5993" s="33" t="s">
        <v>581</v>
      </c>
      <c r="C5993" s="34">
        <v>10</v>
      </c>
      <c r="D5993" s="33" t="s">
        <v>90</v>
      </c>
      <c r="E5993" s="33" t="s">
        <v>6121</v>
      </c>
      <c r="F5993" s="35">
        <v>47131500</v>
      </c>
      <c r="G5993" s="33" t="s">
        <v>15071</v>
      </c>
      <c r="H5993" s="33">
        <v>4</v>
      </c>
      <c r="I5993" s="33">
        <v>2</v>
      </c>
      <c r="J5993" s="36">
        <v>8</v>
      </c>
      <c r="K5993" s="37">
        <v>43608</v>
      </c>
      <c r="L5993" s="38" t="s">
        <v>15</v>
      </c>
      <c r="M5993" s="38" t="s">
        <v>13</v>
      </c>
    </row>
    <row r="5994" spans="1:13" s="39" customFormat="1" ht="12.75" x14ac:dyDescent="0.2">
      <c r="A5994" s="33" t="s">
        <v>5900</v>
      </c>
      <c r="B5994" s="33" t="s">
        <v>581</v>
      </c>
      <c r="C5994" s="34">
        <v>10</v>
      </c>
      <c r="D5994" s="33" t="s">
        <v>90</v>
      </c>
      <c r="E5994" s="33" t="s">
        <v>6122</v>
      </c>
      <c r="F5994" s="35">
        <v>47131604</v>
      </c>
      <c r="G5994" s="33" t="s">
        <v>15071</v>
      </c>
      <c r="H5994" s="33">
        <v>4</v>
      </c>
      <c r="I5994" s="33">
        <v>2</v>
      </c>
      <c r="J5994" s="36">
        <v>8</v>
      </c>
      <c r="K5994" s="37">
        <v>37536</v>
      </c>
      <c r="L5994" s="38" t="s">
        <v>15</v>
      </c>
      <c r="M5994" s="38" t="s">
        <v>13</v>
      </c>
    </row>
    <row r="5995" spans="1:13" s="39" customFormat="1" ht="12.75" x14ac:dyDescent="0.2">
      <c r="A5995" s="33" t="s">
        <v>5900</v>
      </c>
      <c r="B5995" s="33" t="s">
        <v>581</v>
      </c>
      <c r="C5995" s="34">
        <v>10</v>
      </c>
      <c r="D5995" s="33" t="s">
        <v>90</v>
      </c>
      <c r="E5995" s="33" t="s">
        <v>6123</v>
      </c>
      <c r="F5995" s="35">
        <v>46181504</v>
      </c>
      <c r="G5995" s="33" t="s">
        <v>15071</v>
      </c>
      <c r="H5995" s="33">
        <v>4</v>
      </c>
      <c r="I5995" s="33">
        <v>2</v>
      </c>
      <c r="J5995" s="36">
        <v>15</v>
      </c>
      <c r="K5995" s="37">
        <v>49680</v>
      </c>
      <c r="L5995" s="38" t="s">
        <v>15</v>
      </c>
      <c r="M5995" s="38" t="s">
        <v>13</v>
      </c>
    </row>
    <row r="5996" spans="1:13" s="39" customFormat="1" ht="12.75" x14ac:dyDescent="0.2">
      <c r="A5996" s="33" t="s">
        <v>5900</v>
      </c>
      <c r="B5996" s="33" t="s">
        <v>581</v>
      </c>
      <c r="C5996" s="34">
        <v>10</v>
      </c>
      <c r="D5996" s="33" t="s">
        <v>90</v>
      </c>
      <c r="E5996" s="33" t="s">
        <v>6124</v>
      </c>
      <c r="F5996" s="35" t="s">
        <v>6545</v>
      </c>
      <c r="G5996" s="33" t="s">
        <v>15071</v>
      </c>
      <c r="H5996" s="33">
        <v>4</v>
      </c>
      <c r="I5996" s="33">
        <v>2</v>
      </c>
      <c r="J5996" s="36">
        <v>3</v>
      </c>
      <c r="K5996" s="37">
        <v>23184</v>
      </c>
      <c r="L5996" s="38" t="s">
        <v>15</v>
      </c>
      <c r="M5996" s="38" t="s">
        <v>13</v>
      </c>
    </row>
    <row r="5997" spans="1:13" s="39" customFormat="1" ht="12.75" x14ac:dyDescent="0.2">
      <c r="A5997" s="33" t="s">
        <v>5900</v>
      </c>
      <c r="B5997" s="33" t="s">
        <v>581</v>
      </c>
      <c r="C5997" s="34">
        <v>10</v>
      </c>
      <c r="D5997" s="33" t="s">
        <v>90</v>
      </c>
      <c r="E5997" s="33" t="s">
        <v>6125</v>
      </c>
      <c r="F5997" s="35">
        <v>53131608</v>
      </c>
      <c r="G5997" s="33" t="s">
        <v>15071</v>
      </c>
      <c r="H5997" s="33">
        <v>4</v>
      </c>
      <c r="I5997" s="33">
        <v>2</v>
      </c>
      <c r="J5997" s="36">
        <v>10</v>
      </c>
      <c r="K5997" s="37">
        <v>148120</v>
      </c>
      <c r="L5997" s="38" t="s">
        <v>15</v>
      </c>
      <c r="M5997" s="38" t="s">
        <v>13</v>
      </c>
    </row>
    <row r="5998" spans="1:13" s="39" customFormat="1" ht="12.75" x14ac:dyDescent="0.2">
      <c r="A5998" s="33" t="s">
        <v>5900</v>
      </c>
      <c r="B5998" s="33" t="s">
        <v>581</v>
      </c>
      <c r="C5998" s="34">
        <v>10</v>
      </c>
      <c r="D5998" s="33" t="s">
        <v>90</v>
      </c>
      <c r="E5998" s="33" t="s">
        <v>6126</v>
      </c>
      <c r="F5998" s="35">
        <v>47131824</v>
      </c>
      <c r="G5998" s="33" t="s">
        <v>15071</v>
      </c>
      <c r="H5998" s="33">
        <v>4</v>
      </c>
      <c r="I5998" s="33">
        <v>2</v>
      </c>
      <c r="J5998" s="36">
        <v>8</v>
      </c>
      <c r="K5998" s="37">
        <v>45632</v>
      </c>
      <c r="L5998" s="38" t="s">
        <v>15</v>
      </c>
      <c r="M5998" s="38" t="s">
        <v>13</v>
      </c>
    </row>
    <row r="5999" spans="1:13" s="39" customFormat="1" ht="12.75" x14ac:dyDescent="0.2">
      <c r="A5999" s="33" t="s">
        <v>5900</v>
      </c>
      <c r="B5999" s="33" t="s">
        <v>581</v>
      </c>
      <c r="C5999" s="34">
        <v>10</v>
      </c>
      <c r="D5999" s="33" t="s">
        <v>90</v>
      </c>
      <c r="E5999" s="33" t="s">
        <v>6127</v>
      </c>
      <c r="F5999" s="35">
        <v>14111701</v>
      </c>
      <c r="G5999" s="33" t="s">
        <v>15071</v>
      </c>
      <c r="H5999" s="33">
        <v>4</v>
      </c>
      <c r="I5999" s="33">
        <v>2</v>
      </c>
      <c r="J5999" s="36">
        <v>20</v>
      </c>
      <c r="K5999" s="37">
        <v>22080</v>
      </c>
      <c r="L5999" s="38" t="s">
        <v>15</v>
      </c>
      <c r="M5999" s="38" t="s">
        <v>13</v>
      </c>
    </row>
    <row r="6000" spans="1:13" s="39" customFormat="1" ht="12.75" x14ac:dyDescent="0.2">
      <c r="A6000" s="33" t="s">
        <v>5900</v>
      </c>
      <c r="B6000" s="33" t="s">
        <v>581</v>
      </c>
      <c r="C6000" s="34">
        <v>10</v>
      </c>
      <c r="D6000" s="33" t="s">
        <v>90</v>
      </c>
      <c r="E6000" s="33" t="s">
        <v>6128</v>
      </c>
      <c r="F6000" s="35">
        <v>14111704</v>
      </c>
      <c r="G6000" s="33" t="s">
        <v>15071</v>
      </c>
      <c r="H6000" s="33">
        <v>4</v>
      </c>
      <c r="I6000" s="33">
        <v>2</v>
      </c>
      <c r="J6000" s="36">
        <v>40</v>
      </c>
      <c r="K6000" s="37">
        <v>375360</v>
      </c>
      <c r="L6000" s="38" t="s">
        <v>15</v>
      </c>
      <c r="M6000" s="38" t="s">
        <v>13</v>
      </c>
    </row>
    <row r="6001" spans="1:13" s="39" customFormat="1" ht="12.75" x14ac:dyDescent="0.2">
      <c r="A6001" s="33" t="s">
        <v>5900</v>
      </c>
      <c r="B6001" s="33" t="s">
        <v>581</v>
      </c>
      <c r="C6001" s="34">
        <v>10</v>
      </c>
      <c r="D6001" s="33" t="s">
        <v>90</v>
      </c>
      <c r="E6001" s="33" t="s">
        <v>6129</v>
      </c>
      <c r="F6001" s="35">
        <v>14111704</v>
      </c>
      <c r="G6001" s="33" t="s">
        <v>15071</v>
      </c>
      <c r="H6001" s="33">
        <v>4</v>
      </c>
      <c r="I6001" s="33">
        <v>2</v>
      </c>
      <c r="J6001" s="36">
        <v>15</v>
      </c>
      <c r="K6001" s="37">
        <v>26565.15</v>
      </c>
      <c r="L6001" s="38" t="s">
        <v>15</v>
      </c>
      <c r="M6001" s="38" t="s">
        <v>13</v>
      </c>
    </row>
    <row r="6002" spans="1:13" s="39" customFormat="1" ht="12.75" x14ac:dyDescent="0.2">
      <c r="A6002" s="33" t="s">
        <v>5900</v>
      </c>
      <c r="B6002" s="33" t="s">
        <v>581</v>
      </c>
      <c r="C6002" s="34">
        <v>10</v>
      </c>
      <c r="D6002" s="33" t="s">
        <v>90</v>
      </c>
      <c r="E6002" s="33" t="s">
        <v>6130</v>
      </c>
      <c r="F6002" s="35">
        <v>14111703</v>
      </c>
      <c r="G6002" s="33" t="s">
        <v>15071</v>
      </c>
      <c r="H6002" s="33">
        <v>4</v>
      </c>
      <c r="I6002" s="33">
        <v>2</v>
      </c>
      <c r="J6002" s="36">
        <v>80</v>
      </c>
      <c r="K6002" s="37">
        <v>1200000</v>
      </c>
      <c r="L6002" s="38" t="s">
        <v>15</v>
      </c>
      <c r="M6002" s="38" t="s">
        <v>13</v>
      </c>
    </row>
    <row r="6003" spans="1:13" s="39" customFormat="1" ht="12.75" x14ac:dyDescent="0.2">
      <c r="A6003" s="33" t="s">
        <v>5900</v>
      </c>
      <c r="B6003" s="33" t="s">
        <v>581</v>
      </c>
      <c r="C6003" s="34">
        <v>10</v>
      </c>
      <c r="D6003" s="33" t="s">
        <v>90</v>
      </c>
      <c r="E6003" s="33" t="s">
        <v>6131</v>
      </c>
      <c r="F6003" s="35">
        <v>47131812</v>
      </c>
      <c r="G6003" s="33" t="s">
        <v>15071</v>
      </c>
      <c r="H6003" s="33">
        <v>4</v>
      </c>
      <c r="I6003" s="33">
        <v>2</v>
      </c>
      <c r="J6003" s="36">
        <v>2</v>
      </c>
      <c r="K6003" s="37">
        <v>43976</v>
      </c>
      <c r="L6003" s="38" t="s">
        <v>15</v>
      </c>
      <c r="M6003" s="38" t="s">
        <v>13</v>
      </c>
    </row>
    <row r="6004" spans="1:13" s="39" customFormat="1" ht="12.75" x14ac:dyDescent="0.2">
      <c r="A6004" s="33" t="s">
        <v>5900</v>
      </c>
      <c r="B6004" s="33" t="s">
        <v>581</v>
      </c>
      <c r="C6004" s="34">
        <v>10</v>
      </c>
      <c r="D6004" s="33" t="s">
        <v>90</v>
      </c>
      <c r="E6004" s="33" t="s">
        <v>6132</v>
      </c>
      <c r="F6004" s="35">
        <v>14111705</v>
      </c>
      <c r="G6004" s="33" t="s">
        <v>15071</v>
      </c>
      <c r="H6004" s="33">
        <v>4</v>
      </c>
      <c r="I6004" s="33">
        <v>2</v>
      </c>
      <c r="J6004" s="36">
        <v>10</v>
      </c>
      <c r="K6004" s="37">
        <v>29440</v>
      </c>
      <c r="L6004" s="38" t="s">
        <v>15</v>
      </c>
      <c r="M6004" s="38" t="s">
        <v>13</v>
      </c>
    </row>
    <row r="6005" spans="1:13" s="39" customFormat="1" ht="12.75" x14ac:dyDescent="0.2">
      <c r="A6005" s="33" t="s">
        <v>5900</v>
      </c>
      <c r="B6005" s="33" t="s">
        <v>581</v>
      </c>
      <c r="C6005" s="34">
        <v>10</v>
      </c>
      <c r="D6005" s="33" t="s">
        <v>90</v>
      </c>
      <c r="E6005" s="33" t="s">
        <v>6133</v>
      </c>
      <c r="F6005" s="35">
        <v>46181700</v>
      </c>
      <c r="G6005" s="33" t="s">
        <v>15071</v>
      </c>
      <c r="H6005" s="33">
        <v>4</v>
      </c>
      <c r="I6005" s="33">
        <v>2</v>
      </c>
      <c r="J6005" s="36">
        <v>9</v>
      </c>
      <c r="K6005" s="37">
        <v>139932</v>
      </c>
      <c r="L6005" s="38" t="s">
        <v>15</v>
      </c>
      <c r="M6005" s="38" t="s">
        <v>13</v>
      </c>
    </row>
    <row r="6006" spans="1:13" s="39" customFormat="1" ht="12.75" x14ac:dyDescent="0.2">
      <c r="A6006" s="33" t="s">
        <v>5900</v>
      </c>
      <c r="B6006" s="33" t="s">
        <v>581</v>
      </c>
      <c r="C6006" s="34">
        <v>10</v>
      </c>
      <c r="D6006" s="33" t="s">
        <v>90</v>
      </c>
      <c r="E6006" s="33" t="s">
        <v>6134</v>
      </c>
      <c r="F6006" s="35">
        <v>47131618</v>
      </c>
      <c r="G6006" s="33" t="s">
        <v>15071</v>
      </c>
      <c r="H6006" s="33">
        <v>4</v>
      </c>
      <c r="I6006" s="33">
        <v>2</v>
      </c>
      <c r="J6006" s="36">
        <v>35</v>
      </c>
      <c r="K6006" s="37">
        <v>229915</v>
      </c>
      <c r="L6006" s="38" t="s">
        <v>15</v>
      </c>
      <c r="M6006" s="38" t="s">
        <v>13</v>
      </c>
    </row>
    <row r="6007" spans="1:13" s="39" customFormat="1" ht="12.75" x14ac:dyDescent="0.2">
      <c r="A6007" s="33" t="s">
        <v>5900</v>
      </c>
      <c r="B6007" s="33" t="s">
        <v>581</v>
      </c>
      <c r="C6007" s="34">
        <v>10</v>
      </c>
      <c r="D6007" s="33" t="s">
        <v>90</v>
      </c>
      <c r="E6007" s="33" t="s">
        <v>6135</v>
      </c>
      <c r="F6007" s="35">
        <v>46181504</v>
      </c>
      <c r="G6007" s="33" t="s">
        <v>15071</v>
      </c>
      <c r="H6007" s="33">
        <v>4</v>
      </c>
      <c r="I6007" s="33">
        <v>2</v>
      </c>
      <c r="J6007" s="36">
        <v>2</v>
      </c>
      <c r="K6007" s="37">
        <v>35512</v>
      </c>
      <c r="L6007" s="38" t="s">
        <v>15</v>
      </c>
      <c r="M6007" s="38" t="s">
        <v>13</v>
      </c>
    </row>
    <row r="6008" spans="1:13" s="39" customFormat="1" ht="12.75" x14ac:dyDescent="0.2">
      <c r="A6008" s="33" t="s">
        <v>5900</v>
      </c>
      <c r="B6008" s="33" t="s">
        <v>581</v>
      </c>
      <c r="C6008" s="34">
        <v>10</v>
      </c>
      <c r="D6008" s="33" t="s">
        <v>90</v>
      </c>
      <c r="E6008" s="33" t="s">
        <v>6136</v>
      </c>
      <c r="F6008" s="35">
        <v>47131803</v>
      </c>
      <c r="G6008" s="33" t="s">
        <v>15071</v>
      </c>
      <c r="H6008" s="33">
        <v>4</v>
      </c>
      <c r="I6008" s="33">
        <v>2</v>
      </c>
      <c r="J6008" s="36">
        <v>7</v>
      </c>
      <c r="K6008" s="37">
        <v>138460</v>
      </c>
      <c r="L6008" s="38" t="s">
        <v>15</v>
      </c>
      <c r="M6008" s="38" t="s">
        <v>13</v>
      </c>
    </row>
    <row r="6009" spans="1:13" s="39" customFormat="1" ht="12.75" x14ac:dyDescent="0.2">
      <c r="A6009" s="33" t="s">
        <v>5900</v>
      </c>
      <c r="B6009" s="33" t="s">
        <v>581</v>
      </c>
      <c r="C6009" s="34">
        <v>10</v>
      </c>
      <c r="D6009" s="33" t="s">
        <v>90</v>
      </c>
      <c r="E6009" s="33" t="s">
        <v>6137</v>
      </c>
      <c r="F6009" s="35">
        <v>47131807</v>
      </c>
      <c r="G6009" s="33" t="s">
        <v>15071</v>
      </c>
      <c r="H6009" s="33">
        <v>4</v>
      </c>
      <c r="I6009" s="33">
        <v>2</v>
      </c>
      <c r="J6009" s="36">
        <v>5</v>
      </c>
      <c r="K6009" s="37">
        <v>43240</v>
      </c>
      <c r="L6009" s="38" t="s">
        <v>15</v>
      </c>
      <c r="M6009" s="38" t="s">
        <v>13</v>
      </c>
    </row>
    <row r="6010" spans="1:13" s="39" customFormat="1" ht="12.75" x14ac:dyDescent="0.2">
      <c r="A6010" s="33" t="s">
        <v>5900</v>
      </c>
      <c r="B6010" s="33" t="s">
        <v>581</v>
      </c>
      <c r="C6010" s="34">
        <v>10</v>
      </c>
      <c r="D6010" s="33" t="s">
        <v>90</v>
      </c>
      <c r="E6010" s="33" t="s">
        <v>6138</v>
      </c>
      <c r="F6010" s="35">
        <v>47121804</v>
      </c>
      <c r="G6010" s="33" t="s">
        <v>15071</v>
      </c>
      <c r="H6010" s="33">
        <v>4</v>
      </c>
      <c r="I6010" s="33">
        <v>2</v>
      </c>
      <c r="J6010" s="36">
        <v>3</v>
      </c>
      <c r="K6010" s="37">
        <v>19044</v>
      </c>
      <c r="L6010" s="38" t="s">
        <v>15</v>
      </c>
      <c r="M6010" s="38" t="s">
        <v>13</v>
      </c>
    </row>
    <row r="6011" spans="1:13" s="39" customFormat="1" ht="12.75" x14ac:dyDescent="0.2">
      <c r="A6011" s="33" t="s">
        <v>5900</v>
      </c>
      <c r="B6011" s="33" t="s">
        <v>581</v>
      </c>
      <c r="C6011" s="34">
        <v>10</v>
      </c>
      <c r="D6011" s="33" t="s">
        <v>90</v>
      </c>
      <c r="E6011" s="33" t="s">
        <v>6139</v>
      </c>
      <c r="F6011" s="35">
        <v>47131830</v>
      </c>
      <c r="G6011" s="33" t="s">
        <v>15071</v>
      </c>
      <c r="H6011" s="33">
        <v>4</v>
      </c>
      <c r="I6011" s="33">
        <v>2</v>
      </c>
      <c r="J6011" s="36">
        <v>9</v>
      </c>
      <c r="K6011" s="37">
        <v>131652</v>
      </c>
      <c r="L6011" s="38" t="s">
        <v>15</v>
      </c>
      <c r="M6011" s="38" t="s">
        <v>13</v>
      </c>
    </row>
    <row r="6012" spans="1:13" s="39" customFormat="1" ht="12.75" x14ac:dyDescent="0.2">
      <c r="A6012" s="33" t="s">
        <v>5900</v>
      </c>
      <c r="B6012" s="33" t="s">
        <v>581</v>
      </c>
      <c r="C6012" s="34">
        <v>10</v>
      </c>
      <c r="D6012" s="33" t="s">
        <v>90</v>
      </c>
      <c r="E6012" s="33" t="s">
        <v>6140</v>
      </c>
      <c r="F6012" s="35">
        <v>47131802</v>
      </c>
      <c r="G6012" s="33" t="s">
        <v>15071</v>
      </c>
      <c r="H6012" s="33">
        <v>4</v>
      </c>
      <c r="I6012" s="33">
        <v>2</v>
      </c>
      <c r="J6012" s="36">
        <v>3</v>
      </c>
      <c r="K6012" s="37">
        <v>69552</v>
      </c>
      <c r="L6012" s="38" t="s">
        <v>15</v>
      </c>
      <c r="M6012" s="38" t="s">
        <v>13</v>
      </c>
    </row>
    <row r="6013" spans="1:13" s="39" customFormat="1" ht="12.75" x14ac:dyDescent="0.2">
      <c r="A6013" s="33" t="s">
        <v>5900</v>
      </c>
      <c r="B6013" s="33" t="s">
        <v>581</v>
      </c>
      <c r="C6013" s="34">
        <v>10</v>
      </c>
      <c r="D6013" s="33" t="s">
        <v>90</v>
      </c>
      <c r="E6013" s="33" t="s">
        <v>6141</v>
      </c>
      <c r="F6013" s="35">
        <v>27112003</v>
      </c>
      <c r="G6013" s="33" t="s">
        <v>15071</v>
      </c>
      <c r="H6013" s="33">
        <v>4</v>
      </c>
      <c r="I6013" s="33">
        <v>2</v>
      </c>
      <c r="J6013" s="36">
        <v>2</v>
      </c>
      <c r="K6013" s="37">
        <v>18584</v>
      </c>
      <c r="L6013" s="38" t="s">
        <v>15</v>
      </c>
      <c r="M6013" s="38" t="s">
        <v>13</v>
      </c>
    </row>
    <row r="6014" spans="1:13" s="39" customFormat="1" ht="12.75" x14ac:dyDescent="0.2">
      <c r="A6014" s="33" t="s">
        <v>5900</v>
      </c>
      <c r="B6014" s="33" t="s">
        <v>581</v>
      </c>
      <c r="C6014" s="34">
        <v>10</v>
      </c>
      <c r="D6014" s="33" t="s">
        <v>90</v>
      </c>
      <c r="E6014" s="33" t="s">
        <v>6142</v>
      </c>
      <c r="F6014" s="35">
        <v>47131801</v>
      </c>
      <c r="G6014" s="33" t="s">
        <v>15071</v>
      </c>
      <c r="H6014" s="33">
        <v>4</v>
      </c>
      <c r="I6014" s="33">
        <v>2</v>
      </c>
      <c r="J6014" s="36">
        <v>1</v>
      </c>
      <c r="K6014" s="37">
        <v>3312</v>
      </c>
      <c r="L6014" s="38" t="s">
        <v>15</v>
      </c>
      <c r="M6014" s="38" t="s">
        <v>13</v>
      </c>
    </row>
    <row r="6015" spans="1:13" s="39" customFormat="1" ht="12.75" x14ac:dyDescent="0.2">
      <c r="A6015" s="33" t="s">
        <v>5900</v>
      </c>
      <c r="B6015" s="33" t="s">
        <v>581</v>
      </c>
      <c r="C6015" s="34">
        <v>10</v>
      </c>
      <c r="D6015" s="33" t="s">
        <v>90</v>
      </c>
      <c r="E6015" s="33" t="s">
        <v>6143</v>
      </c>
      <c r="F6015" s="35">
        <v>47131605</v>
      </c>
      <c r="G6015" s="33" t="s">
        <v>15071</v>
      </c>
      <c r="H6015" s="33">
        <v>4</v>
      </c>
      <c r="I6015" s="33">
        <v>2</v>
      </c>
      <c r="J6015" s="36">
        <v>1</v>
      </c>
      <c r="K6015" s="37">
        <v>9016</v>
      </c>
      <c r="L6015" s="38" t="s">
        <v>15</v>
      </c>
      <c r="M6015" s="38" t="s">
        <v>13</v>
      </c>
    </row>
    <row r="6016" spans="1:13" s="39" customFormat="1" ht="12.75" x14ac:dyDescent="0.2">
      <c r="A6016" s="33" t="s">
        <v>5900</v>
      </c>
      <c r="B6016" s="33" t="s">
        <v>581</v>
      </c>
      <c r="C6016" s="34">
        <v>10</v>
      </c>
      <c r="D6016" s="33" t="s">
        <v>90</v>
      </c>
      <c r="E6016" s="33" t="s">
        <v>14162</v>
      </c>
      <c r="F6016" s="35">
        <v>47121701</v>
      </c>
      <c r="G6016" s="33" t="s">
        <v>15071</v>
      </c>
      <c r="H6016" s="33">
        <v>4</v>
      </c>
      <c r="I6016" s="33">
        <v>2</v>
      </c>
      <c r="J6016" s="36">
        <v>7</v>
      </c>
      <c r="K6016" s="37">
        <v>29806</v>
      </c>
      <c r="L6016" s="38" t="s">
        <v>15</v>
      </c>
      <c r="M6016" s="38" t="s">
        <v>13</v>
      </c>
    </row>
    <row r="6017" spans="1:13" s="39" customFormat="1" ht="12.75" x14ac:dyDescent="0.2">
      <c r="A6017" s="33" t="s">
        <v>5900</v>
      </c>
      <c r="B6017" s="33" t="s">
        <v>581</v>
      </c>
      <c r="C6017" s="34">
        <v>10</v>
      </c>
      <c r="D6017" s="33" t="s">
        <v>90</v>
      </c>
      <c r="E6017" s="33" t="s">
        <v>14161</v>
      </c>
      <c r="F6017" s="35">
        <v>47131812</v>
      </c>
      <c r="G6017" s="33" t="s">
        <v>15071</v>
      </c>
      <c r="H6017" s="33">
        <v>4</v>
      </c>
      <c r="I6017" s="33">
        <v>2</v>
      </c>
      <c r="J6017" s="36">
        <v>51</v>
      </c>
      <c r="K6017" s="37">
        <v>465069.51</v>
      </c>
      <c r="L6017" s="38" t="s">
        <v>15</v>
      </c>
      <c r="M6017" s="38" t="s">
        <v>13</v>
      </c>
    </row>
    <row r="6018" spans="1:13" s="39" customFormat="1" ht="12.75" x14ac:dyDescent="0.2">
      <c r="A6018" s="33" t="s">
        <v>5900</v>
      </c>
      <c r="B6018" s="33" t="s">
        <v>581</v>
      </c>
      <c r="C6018" s="34">
        <v>10</v>
      </c>
      <c r="D6018" s="33" t="s">
        <v>90</v>
      </c>
      <c r="E6018" s="33" t="s">
        <v>6115</v>
      </c>
      <c r="F6018" s="35">
        <v>47131812</v>
      </c>
      <c r="G6018" s="33" t="s">
        <v>15071</v>
      </c>
      <c r="H6018" s="33">
        <v>4</v>
      </c>
      <c r="I6018" s="33">
        <v>2</v>
      </c>
      <c r="J6018" s="36">
        <v>27</v>
      </c>
      <c r="K6018" s="37">
        <v>988632</v>
      </c>
      <c r="L6018" s="38" t="s">
        <v>15</v>
      </c>
      <c r="M6018" s="38" t="s">
        <v>13</v>
      </c>
    </row>
    <row r="6019" spans="1:13" s="39" customFormat="1" ht="12.75" x14ac:dyDescent="0.2">
      <c r="A6019" s="33" t="s">
        <v>5900</v>
      </c>
      <c r="B6019" s="33" t="s">
        <v>581</v>
      </c>
      <c r="C6019" s="34">
        <v>10</v>
      </c>
      <c r="D6019" s="33" t="s">
        <v>90</v>
      </c>
      <c r="E6019" s="33" t="s">
        <v>6116</v>
      </c>
      <c r="F6019" s="35">
        <v>47131812</v>
      </c>
      <c r="G6019" s="33" t="s">
        <v>15071</v>
      </c>
      <c r="H6019" s="33">
        <v>4</v>
      </c>
      <c r="I6019" s="33">
        <v>2</v>
      </c>
      <c r="J6019" s="36">
        <v>39</v>
      </c>
      <c r="K6019" s="37">
        <v>1047696</v>
      </c>
      <c r="L6019" s="38" t="s">
        <v>15</v>
      </c>
      <c r="M6019" s="38" t="s">
        <v>13</v>
      </c>
    </row>
    <row r="6020" spans="1:13" s="39" customFormat="1" ht="12.75" x14ac:dyDescent="0.2">
      <c r="A6020" s="33" t="s">
        <v>5900</v>
      </c>
      <c r="B6020" s="33" t="s">
        <v>581</v>
      </c>
      <c r="C6020" s="34">
        <v>10</v>
      </c>
      <c r="D6020" s="33" t="s">
        <v>90</v>
      </c>
      <c r="E6020" s="33" t="s">
        <v>6144</v>
      </c>
      <c r="F6020" s="35">
        <v>47131809</v>
      </c>
      <c r="G6020" s="33" t="s">
        <v>15071</v>
      </c>
      <c r="H6020" s="33">
        <v>4</v>
      </c>
      <c r="I6020" s="33">
        <v>2</v>
      </c>
      <c r="J6020" s="36">
        <v>27</v>
      </c>
      <c r="K6020" s="37">
        <v>639387</v>
      </c>
      <c r="L6020" s="38" t="s">
        <v>15</v>
      </c>
      <c r="M6020" s="38" t="s">
        <v>13</v>
      </c>
    </row>
    <row r="6021" spans="1:13" s="39" customFormat="1" ht="12.75" x14ac:dyDescent="0.2">
      <c r="A6021" s="33" t="s">
        <v>5900</v>
      </c>
      <c r="B6021" s="33" t="s">
        <v>581</v>
      </c>
      <c r="C6021" s="34">
        <v>10</v>
      </c>
      <c r="D6021" s="33" t="s">
        <v>90</v>
      </c>
      <c r="E6021" s="33" t="s">
        <v>6145</v>
      </c>
      <c r="F6021" s="35">
        <v>53131626</v>
      </c>
      <c r="G6021" s="33" t="s">
        <v>15071</v>
      </c>
      <c r="H6021" s="33">
        <v>4</v>
      </c>
      <c r="I6021" s="33">
        <v>2</v>
      </c>
      <c r="J6021" s="36">
        <v>8</v>
      </c>
      <c r="K6021" s="37">
        <v>145728</v>
      </c>
      <c r="L6021" s="38" t="s">
        <v>15</v>
      </c>
      <c r="M6021" s="38" t="s">
        <v>13</v>
      </c>
    </row>
    <row r="6022" spans="1:13" s="39" customFormat="1" ht="12.75" x14ac:dyDescent="0.2">
      <c r="A6022" s="33" t="s">
        <v>5900</v>
      </c>
      <c r="B6022" s="33" t="s">
        <v>581</v>
      </c>
      <c r="C6022" s="34">
        <v>10</v>
      </c>
      <c r="D6022" s="33" t="s">
        <v>90</v>
      </c>
      <c r="E6022" s="33" t="s">
        <v>6146</v>
      </c>
      <c r="F6022" s="35">
        <v>53131503</v>
      </c>
      <c r="G6022" s="33" t="s">
        <v>15071</v>
      </c>
      <c r="H6022" s="33">
        <v>4</v>
      </c>
      <c r="I6022" s="33">
        <v>2</v>
      </c>
      <c r="J6022" s="36">
        <v>39</v>
      </c>
      <c r="K6022" s="37">
        <v>214734</v>
      </c>
      <c r="L6022" s="38" t="s">
        <v>15</v>
      </c>
      <c r="M6022" s="38" t="s">
        <v>13</v>
      </c>
    </row>
    <row r="6023" spans="1:13" s="39" customFormat="1" ht="12.75" x14ac:dyDescent="0.2">
      <c r="A6023" s="33" t="s">
        <v>5900</v>
      </c>
      <c r="B6023" s="33" t="s">
        <v>581</v>
      </c>
      <c r="C6023" s="34">
        <v>10</v>
      </c>
      <c r="D6023" s="33" t="s">
        <v>90</v>
      </c>
      <c r="E6023" s="33" t="s">
        <v>6147</v>
      </c>
      <c r="F6023" s="35">
        <v>47131605</v>
      </c>
      <c r="G6023" s="33" t="s">
        <v>15071</v>
      </c>
      <c r="H6023" s="33">
        <v>4</v>
      </c>
      <c r="I6023" s="33">
        <v>2</v>
      </c>
      <c r="J6023" s="36">
        <v>27</v>
      </c>
      <c r="K6023" s="37">
        <v>271377</v>
      </c>
      <c r="L6023" s="38" t="s">
        <v>15</v>
      </c>
      <c r="M6023" s="38" t="s">
        <v>13</v>
      </c>
    </row>
    <row r="6024" spans="1:13" s="39" customFormat="1" ht="12.75" x14ac:dyDescent="0.2">
      <c r="A6024" s="33" t="s">
        <v>5900</v>
      </c>
      <c r="B6024" s="33" t="s">
        <v>581</v>
      </c>
      <c r="C6024" s="34">
        <v>10</v>
      </c>
      <c r="D6024" s="33" t="s">
        <v>90</v>
      </c>
      <c r="E6024" s="33" t="s">
        <v>6148</v>
      </c>
      <c r="F6024" s="35">
        <v>47131605</v>
      </c>
      <c r="G6024" s="33" t="s">
        <v>15071</v>
      </c>
      <c r="H6024" s="33">
        <v>4</v>
      </c>
      <c r="I6024" s="33">
        <v>2</v>
      </c>
      <c r="J6024" s="36">
        <v>39</v>
      </c>
      <c r="K6024" s="37">
        <v>391092</v>
      </c>
      <c r="L6024" s="38" t="s">
        <v>15</v>
      </c>
      <c r="M6024" s="38" t="s">
        <v>13</v>
      </c>
    </row>
    <row r="6025" spans="1:13" s="39" customFormat="1" ht="12.75" x14ac:dyDescent="0.2">
      <c r="A6025" s="33" t="s">
        <v>5900</v>
      </c>
      <c r="B6025" s="33" t="s">
        <v>581</v>
      </c>
      <c r="C6025" s="34">
        <v>10</v>
      </c>
      <c r="D6025" s="33" t="s">
        <v>90</v>
      </c>
      <c r="E6025" s="33" t="s">
        <v>6118</v>
      </c>
      <c r="F6025" s="35">
        <v>47131605</v>
      </c>
      <c r="G6025" s="33" t="s">
        <v>15071</v>
      </c>
      <c r="H6025" s="33">
        <v>4</v>
      </c>
      <c r="I6025" s="33">
        <v>2</v>
      </c>
      <c r="J6025" s="36">
        <v>27</v>
      </c>
      <c r="K6025" s="37">
        <v>79488</v>
      </c>
      <c r="L6025" s="38" t="s">
        <v>15</v>
      </c>
      <c r="M6025" s="38" t="s">
        <v>13</v>
      </c>
    </row>
    <row r="6026" spans="1:13" s="39" customFormat="1" ht="12.75" x14ac:dyDescent="0.2">
      <c r="A6026" s="33" t="s">
        <v>5900</v>
      </c>
      <c r="B6026" s="33" t="s">
        <v>581</v>
      </c>
      <c r="C6026" s="34">
        <v>10</v>
      </c>
      <c r="D6026" s="33" t="s">
        <v>90</v>
      </c>
      <c r="E6026" s="33" t="s">
        <v>6149</v>
      </c>
      <c r="F6026" s="35">
        <v>47131828</v>
      </c>
      <c r="G6026" s="33" t="s">
        <v>15071</v>
      </c>
      <c r="H6026" s="33">
        <v>4</v>
      </c>
      <c r="I6026" s="33">
        <v>2</v>
      </c>
      <c r="J6026" s="36">
        <v>39</v>
      </c>
      <c r="K6026" s="37">
        <v>855738.3899999999</v>
      </c>
      <c r="L6026" s="38" t="s">
        <v>15</v>
      </c>
      <c r="M6026" s="38" t="s">
        <v>13</v>
      </c>
    </row>
    <row r="6027" spans="1:13" s="39" customFormat="1" ht="12.75" x14ac:dyDescent="0.2">
      <c r="A6027" s="33" t="s">
        <v>5900</v>
      </c>
      <c r="B6027" s="33" t="s">
        <v>581</v>
      </c>
      <c r="C6027" s="34">
        <v>10</v>
      </c>
      <c r="D6027" s="33" t="s">
        <v>90</v>
      </c>
      <c r="E6027" s="33" t="s">
        <v>6150</v>
      </c>
      <c r="F6027" s="35">
        <v>53131628</v>
      </c>
      <c r="G6027" s="33" t="s">
        <v>15071</v>
      </c>
      <c r="H6027" s="33">
        <v>4</v>
      </c>
      <c r="I6027" s="33">
        <v>2</v>
      </c>
      <c r="J6027" s="36">
        <v>39</v>
      </c>
      <c r="K6027" s="37">
        <v>27300.39</v>
      </c>
      <c r="L6027" s="38" t="s">
        <v>15</v>
      </c>
      <c r="M6027" s="38" t="s">
        <v>13</v>
      </c>
    </row>
    <row r="6028" spans="1:13" s="39" customFormat="1" ht="12.75" x14ac:dyDescent="0.2">
      <c r="A6028" s="33" t="s">
        <v>5900</v>
      </c>
      <c r="B6028" s="33" t="s">
        <v>581</v>
      </c>
      <c r="C6028" s="34">
        <v>10</v>
      </c>
      <c r="D6028" s="33" t="s">
        <v>90</v>
      </c>
      <c r="E6028" s="33" t="s">
        <v>6151</v>
      </c>
      <c r="F6028" s="35">
        <v>53131502</v>
      </c>
      <c r="G6028" s="33" t="s">
        <v>15071</v>
      </c>
      <c r="H6028" s="33">
        <v>4</v>
      </c>
      <c r="I6028" s="33">
        <v>2</v>
      </c>
      <c r="J6028" s="36">
        <v>39</v>
      </c>
      <c r="K6028" s="37">
        <v>35880</v>
      </c>
      <c r="L6028" s="38" t="s">
        <v>15</v>
      </c>
      <c r="M6028" s="38" t="s">
        <v>13</v>
      </c>
    </row>
    <row r="6029" spans="1:13" s="39" customFormat="1" ht="12.75" x14ac:dyDescent="0.2">
      <c r="A6029" s="33" t="s">
        <v>5900</v>
      </c>
      <c r="B6029" s="33" t="s">
        <v>581</v>
      </c>
      <c r="C6029" s="34">
        <v>10</v>
      </c>
      <c r="D6029" s="33" t="s">
        <v>90</v>
      </c>
      <c r="E6029" s="33" t="s">
        <v>6152</v>
      </c>
      <c r="F6029" s="35">
        <v>47131600</v>
      </c>
      <c r="G6029" s="33" t="s">
        <v>15071</v>
      </c>
      <c r="H6029" s="33">
        <v>4</v>
      </c>
      <c r="I6029" s="33">
        <v>2</v>
      </c>
      <c r="J6029" s="36">
        <v>27</v>
      </c>
      <c r="K6029" s="37">
        <v>94392.27</v>
      </c>
      <c r="L6029" s="38" t="s">
        <v>15</v>
      </c>
      <c r="M6029" s="38" t="s">
        <v>13</v>
      </c>
    </row>
    <row r="6030" spans="1:13" s="39" customFormat="1" ht="12.75" x14ac:dyDescent="0.2">
      <c r="A6030" s="33" t="s">
        <v>5900</v>
      </c>
      <c r="B6030" s="33" t="s">
        <v>581</v>
      </c>
      <c r="C6030" s="34">
        <v>10</v>
      </c>
      <c r="D6030" s="33" t="s">
        <v>90</v>
      </c>
      <c r="E6030" s="33" t="s">
        <v>6153</v>
      </c>
      <c r="F6030" s="35">
        <v>53131606</v>
      </c>
      <c r="G6030" s="33" t="s">
        <v>15071</v>
      </c>
      <c r="H6030" s="33">
        <v>4</v>
      </c>
      <c r="I6030" s="33">
        <v>2</v>
      </c>
      <c r="J6030" s="36">
        <v>39</v>
      </c>
      <c r="K6030" s="37">
        <v>31941.39</v>
      </c>
      <c r="L6030" s="38" t="s">
        <v>15</v>
      </c>
      <c r="M6030" s="38" t="s">
        <v>13</v>
      </c>
    </row>
    <row r="6031" spans="1:13" s="39" customFormat="1" ht="12.75" x14ac:dyDescent="0.2">
      <c r="A6031" s="33" t="s">
        <v>5900</v>
      </c>
      <c r="B6031" s="33" t="s">
        <v>581</v>
      </c>
      <c r="C6031" s="34">
        <v>10</v>
      </c>
      <c r="D6031" s="33" t="s">
        <v>90</v>
      </c>
      <c r="E6031" s="33" t="s">
        <v>6120</v>
      </c>
      <c r="F6031" s="35">
        <v>47131811</v>
      </c>
      <c r="G6031" s="33" t="s">
        <v>15071</v>
      </c>
      <c r="H6031" s="33">
        <v>4</v>
      </c>
      <c r="I6031" s="33">
        <v>2</v>
      </c>
      <c r="J6031" s="36">
        <v>53</v>
      </c>
      <c r="K6031" s="37">
        <v>1113000</v>
      </c>
      <c r="L6031" s="38" t="s">
        <v>15</v>
      </c>
      <c r="M6031" s="38" t="s">
        <v>13</v>
      </c>
    </row>
    <row r="6032" spans="1:13" s="39" customFormat="1" ht="12.75" x14ac:dyDescent="0.2">
      <c r="A6032" s="33" t="s">
        <v>5900</v>
      </c>
      <c r="B6032" s="33" t="s">
        <v>581</v>
      </c>
      <c r="C6032" s="34">
        <v>10</v>
      </c>
      <c r="D6032" s="33" t="s">
        <v>90</v>
      </c>
      <c r="E6032" s="33" t="s">
        <v>6154</v>
      </c>
      <c r="F6032" s="35">
        <v>47131800</v>
      </c>
      <c r="G6032" s="33" t="s">
        <v>15071</v>
      </c>
      <c r="H6032" s="33">
        <v>4</v>
      </c>
      <c r="I6032" s="33">
        <v>2</v>
      </c>
      <c r="J6032" s="36">
        <v>33</v>
      </c>
      <c r="K6032" s="37">
        <v>1848000</v>
      </c>
      <c r="L6032" s="38" t="s">
        <v>15</v>
      </c>
      <c r="M6032" s="38" t="s">
        <v>13</v>
      </c>
    </row>
    <row r="6033" spans="1:13" s="39" customFormat="1" ht="12.75" x14ac:dyDescent="0.2">
      <c r="A6033" s="33" t="s">
        <v>5900</v>
      </c>
      <c r="B6033" s="33" t="s">
        <v>581</v>
      </c>
      <c r="C6033" s="34">
        <v>10</v>
      </c>
      <c r="D6033" s="33" t="s">
        <v>90</v>
      </c>
      <c r="E6033" s="33" t="s">
        <v>6155</v>
      </c>
      <c r="F6033" s="35">
        <v>47131800</v>
      </c>
      <c r="G6033" s="33" t="s">
        <v>15071</v>
      </c>
      <c r="H6033" s="33">
        <v>4</v>
      </c>
      <c r="I6033" s="33">
        <v>2</v>
      </c>
      <c r="J6033" s="36">
        <v>263</v>
      </c>
      <c r="K6033" s="37">
        <v>946800</v>
      </c>
      <c r="L6033" s="38" t="s">
        <v>15</v>
      </c>
      <c r="M6033" s="38" t="s">
        <v>13</v>
      </c>
    </row>
    <row r="6034" spans="1:13" s="39" customFormat="1" ht="12.75" x14ac:dyDescent="0.2">
      <c r="A6034" s="33" t="s">
        <v>5900</v>
      </c>
      <c r="B6034" s="33" t="s">
        <v>581</v>
      </c>
      <c r="C6034" s="34">
        <v>10</v>
      </c>
      <c r="D6034" s="33" t="s">
        <v>90</v>
      </c>
      <c r="E6034" s="33" t="s">
        <v>6121</v>
      </c>
      <c r="F6034" s="35">
        <v>47131500</v>
      </c>
      <c r="G6034" s="33" t="s">
        <v>15071</v>
      </c>
      <c r="H6034" s="33">
        <v>4</v>
      </c>
      <c r="I6034" s="33">
        <v>2</v>
      </c>
      <c r="J6034" s="36">
        <v>33</v>
      </c>
      <c r="K6034" s="37">
        <v>179883</v>
      </c>
      <c r="L6034" s="38" t="s">
        <v>15</v>
      </c>
      <c r="M6034" s="38" t="s">
        <v>13</v>
      </c>
    </row>
    <row r="6035" spans="1:13" s="39" customFormat="1" ht="12.75" x14ac:dyDescent="0.2">
      <c r="A6035" s="33" t="s">
        <v>5900</v>
      </c>
      <c r="B6035" s="33" t="s">
        <v>581</v>
      </c>
      <c r="C6035" s="34">
        <v>10</v>
      </c>
      <c r="D6035" s="33" t="s">
        <v>90</v>
      </c>
      <c r="E6035" s="33" t="s">
        <v>6122</v>
      </c>
      <c r="F6035" s="35">
        <v>47131604</v>
      </c>
      <c r="G6035" s="33" t="s">
        <v>15071</v>
      </c>
      <c r="H6035" s="33">
        <v>4</v>
      </c>
      <c r="I6035" s="33">
        <v>2</v>
      </c>
      <c r="J6035" s="36">
        <v>83</v>
      </c>
      <c r="K6035" s="37">
        <v>389436</v>
      </c>
      <c r="L6035" s="38" t="s">
        <v>15</v>
      </c>
      <c r="M6035" s="38" t="s">
        <v>13</v>
      </c>
    </row>
    <row r="6036" spans="1:13" s="39" customFormat="1" ht="12.75" x14ac:dyDescent="0.2">
      <c r="A6036" s="33" t="s">
        <v>5900</v>
      </c>
      <c r="B6036" s="33" t="s">
        <v>581</v>
      </c>
      <c r="C6036" s="34">
        <v>10</v>
      </c>
      <c r="D6036" s="33" t="s">
        <v>90</v>
      </c>
      <c r="E6036" s="33" t="s">
        <v>6156</v>
      </c>
      <c r="F6036" s="35">
        <v>11162116</v>
      </c>
      <c r="G6036" s="33" t="s">
        <v>15071</v>
      </c>
      <c r="H6036" s="33">
        <v>4</v>
      </c>
      <c r="I6036" s="33">
        <v>2</v>
      </c>
      <c r="J6036" s="36">
        <v>48</v>
      </c>
      <c r="K6036" s="37">
        <v>653568</v>
      </c>
      <c r="L6036" s="38" t="s">
        <v>15</v>
      </c>
      <c r="M6036" s="38" t="s">
        <v>13</v>
      </c>
    </row>
    <row r="6037" spans="1:13" s="39" customFormat="1" ht="12.75" x14ac:dyDescent="0.2">
      <c r="A6037" s="33" t="s">
        <v>5900</v>
      </c>
      <c r="B6037" s="33" t="s">
        <v>581</v>
      </c>
      <c r="C6037" s="34">
        <v>10</v>
      </c>
      <c r="D6037" s="33" t="s">
        <v>90</v>
      </c>
      <c r="E6037" s="33" t="s">
        <v>6123</v>
      </c>
      <c r="F6037" s="35">
        <v>46181504</v>
      </c>
      <c r="G6037" s="33" t="s">
        <v>15071</v>
      </c>
      <c r="H6037" s="33">
        <v>4</v>
      </c>
      <c r="I6037" s="33">
        <v>2</v>
      </c>
      <c r="J6037" s="36">
        <v>63</v>
      </c>
      <c r="K6037" s="37">
        <v>208656</v>
      </c>
      <c r="L6037" s="38" t="s">
        <v>15</v>
      </c>
      <c r="M6037" s="38" t="s">
        <v>13</v>
      </c>
    </row>
    <row r="6038" spans="1:13" s="39" customFormat="1" ht="12.75" x14ac:dyDescent="0.2">
      <c r="A6038" s="33" t="s">
        <v>5900</v>
      </c>
      <c r="B6038" s="33" t="s">
        <v>581</v>
      </c>
      <c r="C6038" s="34">
        <v>10</v>
      </c>
      <c r="D6038" s="33" t="s">
        <v>90</v>
      </c>
      <c r="E6038" s="33" t="s">
        <v>6157</v>
      </c>
      <c r="F6038" s="35">
        <v>53131608</v>
      </c>
      <c r="G6038" s="33" t="s">
        <v>15071</v>
      </c>
      <c r="H6038" s="33">
        <v>4</v>
      </c>
      <c r="I6038" s="33">
        <v>2</v>
      </c>
      <c r="J6038" s="36">
        <v>39</v>
      </c>
      <c r="K6038" s="37">
        <v>71760</v>
      </c>
      <c r="L6038" s="38" t="s">
        <v>15</v>
      </c>
      <c r="M6038" s="38" t="s">
        <v>13</v>
      </c>
    </row>
    <row r="6039" spans="1:13" s="39" customFormat="1" ht="12.75" x14ac:dyDescent="0.2">
      <c r="A6039" s="33" t="s">
        <v>5900</v>
      </c>
      <c r="B6039" s="33" t="s">
        <v>581</v>
      </c>
      <c r="C6039" s="34">
        <v>10</v>
      </c>
      <c r="D6039" s="33" t="s">
        <v>90</v>
      </c>
      <c r="E6039" s="33" t="s">
        <v>6124</v>
      </c>
      <c r="F6039" s="35" t="s">
        <v>6545</v>
      </c>
      <c r="G6039" s="33" t="s">
        <v>15071</v>
      </c>
      <c r="H6039" s="33">
        <v>4</v>
      </c>
      <c r="I6039" s="33">
        <v>2</v>
      </c>
      <c r="J6039" s="36">
        <v>403</v>
      </c>
      <c r="K6039" s="37">
        <v>1692600</v>
      </c>
      <c r="L6039" s="38" t="s">
        <v>15</v>
      </c>
      <c r="M6039" s="38" t="s">
        <v>13</v>
      </c>
    </row>
    <row r="6040" spans="1:13" s="39" customFormat="1" ht="12.75" x14ac:dyDescent="0.2">
      <c r="A6040" s="33" t="s">
        <v>5900</v>
      </c>
      <c r="B6040" s="33" t="s">
        <v>581</v>
      </c>
      <c r="C6040" s="34">
        <v>10</v>
      </c>
      <c r="D6040" s="33" t="s">
        <v>90</v>
      </c>
      <c r="E6040" s="33" t="s">
        <v>6125</v>
      </c>
      <c r="F6040" s="35">
        <v>53131608</v>
      </c>
      <c r="G6040" s="33" t="s">
        <v>15071</v>
      </c>
      <c r="H6040" s="33">
        <v>4</v>
      </c>
      <c r="I6040" s="33">
        <v>2</v>
      </c>
      <c r="J6040" s="36">
        <v>51</v>
      </c>
      <c r="K6040" s="37">
        <v>755412</v>
      </c>
      <c r="L6040" s="38" t="s">
        <v>15</v>
      </c>
      <c r="M6040" s="38" t="s">
        <v>13</v>
      </c>
    </row>
    <row r="6041" spans="1:13" s="39" customFormat="1" ht="12.75" x14ac:dyDescent="0.2">
      <c r="A6041" s="33" t="s">
        <v>5900</v>
      </c>
      <c r="B6041" s="33" t="s">
        <v>581</v>
      </c>
      <c r="C6041" s="34">
        <v>10</v>
      </c>
      <c r="D6041" s="33" t="s">
        <v>90</v>
      </c>
      <c r="E6041" s="33" t="s">
        <v>6158</v>
      </c>
      <c r="F6041" s="35">
        <v>53131608</v>
      </c>
      <c r="G6041" s="33" t="s">
        <v>15071</v>
      </c>
      <c r="H6041" s="33">
        <v>4</v>
      </c>
      <c r="I6041" s="33">
        <v>2</v>
      </c>
      <c r="J6041" s="36">
        <v>5</v>
      </c>
      <c r="K6041" s="37">
        <v>450800</v>
      </c>
      <c r="L6041" s="38" t="s">
        <v>15</v>
      </c>
      <c r="M6041" s="38" t="s">
        <v>13</v>
      </c>
    </row>
    <row r="6042" spans="1:13" s="39" customFormat="1" ht="12.75" x14ac:dyDescent="0.2">
      <c r="A6042" s="33" t="s">
        <v>5900</v>
      </c>
      <c r="B6042" s="33" t="s">
        <v>581</v>
      </c>
      <c r="C6042" s="34">
        <v>10</v>
      </c>
      <c r="D6042" s="33" t="s">
        <v>90</v>
      </c>
      <c r="E6042" s="33" t="s">
        <v>6159</v>
      </c>
      <c r="F6042" s="35">
        <v>47131803</v>
      </c>
      <c r="G6042" s="33" t="s">
        <v>15071</v>
      </c>
      <c r="H6042" s="33">
        <v>4</v>
      </c>
      <c r="I6042" s="33">
        <v>2</v>
      </c>
      <c r="J6042" s="36">
        <v>103</v>
      </c>
      <c r="K6042" s="37">
        <v>360500</v>
      </c>
      <c r="L6042" s="38" t="s">
        <v>15</v>
      </c>
      <c r="M6042" s="38" t="s">
        <v>13</v>
      </c>
    </row>
    <row r="6043" spans="1:13" s="39" customFormat="1" ht="12.75" x14ac:dyDescent="0.2">
      <c r="A6043" s="33" t="s">
        <v>5900</v>
      </c>
      <c r="B6043" s="33" t="s">
        <v>581</v>
      </c>
      <c r="C6043" s="34">
        <v>10</v>
      </c>
      <c r="D6043" s="33" t="s">
        <v>90</v>
      </c>
      <c r="E6043" s="33" t="s">
        <v>6126</v>
      </c>
      <c r="F6043" s="35">
        <v>47131824</v>
      </c>
      <c r="G6043" s="33" t="s">
        <v>15071</v>
      </c>
      <c r="H6043" s="33">
        <v>4</v>
      </c>
      <c r="I6043" s="33">
        <v>2</v>
      </c>
      <c r="J6043" s="36">
        <v>63</v>
      </c>
      <c r="K6043" s="37">
        <v>182699.37</v>
      </c>
      <c r="L6043" s="38" t="s">
        <v>15</v>
      </c>
      <c r="M6043" s="38" t="s">
        <v>13</v>
      </c>
    </row>
    <row r="6044" spans="1:13" s="39" customFormat="1" ht="12.75" x14ac:dyDescent="0.2">
      <c r="A6044" s="33" t="s">
        <v>5900</v>
      </c>
      <c r="B6044" s="33" t="s">
        <v>581</v>
      </c>
      <c r="C6044" s="34">
        <v>10</v>
      </c>
      <c r="D6044" s="33" t="s">
        <v>90</v>
      </c>
      <c r="E6044" s="33" t="s">
        <v>6160</v>
      </c>
      <c r="F6044" s="35">
        <v>53131603</v>
      </c>
      <c r="G6044" s="33" t="s">
        <v>15071</v>
      </c>
      <c r="H6044" s="33">
        <v>4</v>
      </c>
      <c r="I6044" s="33">
        <v>2</v>
      </c>
      <c r="J6044" s="36">
        <v>39</v>
      </c>
      <c r="K6044" s="37">
        <v>129168</v>
      </c>
      <c r="L6044" s="38" t="s">
        <v>15</v>
      </c>
      <c r="M6044" s="38" t="s">
        <v>13</v>
      </c>
    </row>
    <row r="6045" spans="1:13" s="39" customFormat="1" ht="12.75" x14ac:dyDescent="0.2">
      <c r="A6045" s="33" t="s">
        <v>5900</v>
      </c>
      <c r="B6045" s="33" t="s">
        <v>581</v>
      </c>
      <c r="C6045" s="34">
        <v>10</v>
      </c>
      <c r="D6045" s="33" t="s">
        <v>90</v>
      </c>
      <c r="E6045" s="33" t="s">
        <v>6127</v>
      </c>
      <c r="F6045" s="35">
        <v>14111701</v>
      </c>
      <c r="G6045" s="33" t="s">
        <v>15071</v>
      </c>
      <c r="H6045" s="33">
        <v>4</v>
      </c>
      <c r="I6045" s="33">
        <v>2</v>
      </c>
      <c r="J6045" s="36">
        <v>43</v>
      </c>
      <c r="K6045" s="37">
        <v>47472</v>
      </c>
      <c r="L6045" s="38" t="s">
        <v>15</v>
      </c>
      <c r="M6045" s="38" t="s">
        <v>13</v>
      </c>
    </row>
    <row r="6046" spans="1:13" s="39" customFormat="1" ht="12.75" x14ac:dyDescent="0.2">
      <c r="A6046" s="33" t="s">
        <v>5900</v>
      </c>
      <c r="B6046" s="33" t="s">
        <v>581</v>
      </c>
      <c r="C6046" s="34">
        <v>10</v>
      </c>
      <c r="D6046" s="33" t="s">
        <v>90</v>
      </c>
      <c r="E6046" s="33" t="s">
        <v>6128</v>
      </c>
      <c r="F6046" s="35">
        <v>14111704</v>
      </c>
      <c r="G6046" s="33" t="s">
        <v>15071</v>
      </c>
      <c r="H6046" s="33">
        <v>4</v>
      </c>
      <c r="I6046" s="33">
        <v>2</v>
      </c>
      <c r="J6046" s="36">
        <v>353</v>
      </c>
      <c r="K6046" s="37">
        <v>3312548.4699999997</v>
      </c>
      <c r="L6046" s="38" t="s">
        <v>15</v>
      </c>
      <c r="M6046" s="38" t="s">
        <v>13</v>
      </c>
    </row>
    <row r="6047" spans="1:13" s="39" customFormat="1" ht="12.75" x14ac:dyDescent="0.2">
      <c r="A6047" s="33" t="s">
        <v>5900</v>
      </c>
      <c r="B6047" s="33" t="s">
        <v>581</v>
      </c>
      <c r="C6047" s="34">
        <v>10</v>
      </c>
      <c r="D6047" s="33" t="s">
        <v>90</v>
      </c>
      <c r="E6047" s="33" t="s">
        <v>6161</v>
      </c>
      <c r="F6047" s="35">
        <v>14111704</v>
      </c>
      <c r="G6047" s="33" t="s">
        <v>15071</v>
      </c>
      <c r="H6047" s="33">
        <v>4</v>
      </c>
      <c r="I6047" s="33">
        <v>2</v>
      </c>
      <c r="J6047" s="36">
        <v>303</v>
      </c>
      <c r="K6047" s="37">
        <v>536616.03</v>
      </c>
      <c r="L6047" s="38" t="s">
        <v>15</v>
      </c>
      <c r="M6047" s="38" t="s">
        <v>13</v>
      </c>
    </row>
    <row r="6048" spans="1:13" s="39" customFormat="1" ht="12.75" x14ac:dyDescent="0.2">
      <c r="A6048" s="33" t="s">
        <v>5900</v>
      </c>
      <c r="B6048" s="33" t="s">
        <v>581</v>
      </c>
      <c r="C6048" s="34">
        <v>10</v>
      </c>
      <c r="D6048" s="33" t="s">
        <v>90</v>
      </c>
      <c r="E6048" s="33" t="s">
        <v>6130</v>
      </c>
      <c r="F6048" s="35">
        <v>14111703</v>
      </c>
      <c r="G6048" s="33" t="s">
        <v>15071</v>
      </c>
      <c r="H6048" s="33">
        <v>4</v>
      </c>
      <c r="I6048" s="33">
        <v>2</v>
      </c>
      <c r="J6048" s="36">
        <v>153</v>
      </c>
      <c r="K6048" s="37">
        <v>2295000</v>
      </c>
      <c r="L6048" s="38" t="s">
        <v>15</v>
      </c>
      <c r="M6048" s="38" t="s">
        <v>13</v>
      </c>
    </row>
    <row r="6049" spans="1:13" s="39" customFormat="1" ht="12.75" x14ac:dyDescent="0.2">
      <c r="A6049" s="33" t="s">
        <v>5900</v>
      </c>
      <c r="B6049" s="33" t="s">
        <v>581</v>
      </c>
      <c r="C6049" s="34">
        <v>10</v>
      </c>
      <c r="D6049" s="33" t="s">
        <v>90</v>
      </c>
      <c r="E6049" s="33" t="s">
        <v>6162</v>
      </c>
      <c r="F6049" s="35">
        <v>47131817</v>
      </c>
      <c r="G6049" s="33" t="s">
        <v>15071</v>
      </c>
      <c r="H6049" s="33">
        <v>4</v>
      </c>
      <c r="I6049" s="33">
        <v>2</v>
      </c>
      <c r="J6049" s="36">
        <v>63</v>
      </c>
      <c r="K6049" s="37">
        <v>598500</v>
      </c>
      <c r="L6049" s="38" t="s">
        <v>15</v>
      </c>
      <c r="M6049" s="38" t="s">
        <v>13</v>
      </c>
    </row>
    <row r="6050" spans="1:13" s="39" customFormat="1" ht="12.75" x14ac:dyDescent="0.2">
      <c r="A6050" s="33" t="s">
        <v>5900</v>
      </c>
      <c r="B6050" s="33" t="s">
        <v>581</v>
      </c>
      <c r="C6050" s="34">
        <v>10</v>
      </c>
      <c r="D6050" s="33" t="s">
        <v>90</v>
      </c>
      <c r="E6050" s="33" t="s">
        <v>6163</v>
      </c>
      <c r="F6050" s="35">
        <v>47131611</v>
      </c>
      <c r="G6050" s="33" t="s">
        <v>15071</v>
      </c>
      <c r="H6050" s="33">
        <v>4</v>
      </c>
      <c r="I6050" s="33">
        <v>2</v>
      </c>
      <c r="J6050" s="36">
        <v>33</v>
      </c>
      <c r="K6050" s="37">
        <v>118404</v>
      </c>
      <c r="L6050" s="38" t="s">
        <v>15</v>
      </c>
      <c r="M6050" s="38" t="s">
        <v>13</v>
      </c>
    </row>
    <row r="6051" spans="1:13" s="39" customFormat="1" ht="12.75" x14ac:dyDescent="0.2">
      <c r="A6051" s="33" t="s">
        <v>5900</v>
      </c>
      <c r="B6051" s="33" t="s">
        <v>581</v>
      </c>
      <c r="C6051" s="34">
        <v>10</v>
      </c>
      <c r="D6051" s="33" t="s">
        <v>90</v>
      </c>
      <c r="E6051" s="33" t="s">
        <v>6164</v>
      </c>
      <c r="F6051" s="35">
        <v>47131812</v>
      </c>
      <c r="G6051" s="33" t="s">
        <v>15071</v>
      </c>
      <c r="H6051" s="33">
        <v>4</v>
      </c>
      <c r="I6051" s="33">
        <v>2</v>
      </c>
      <c r="J6051" s="36">
        <v>39</v>
      </c>
      <c r="K6051" s="37">
        <v>857532</v>
      </c>
      <c r="L6051" s="38" t="s">
        <v>15</v>
      </c>
      <c r="M6051" s="38" t="s">
        <v>13</v>
      </c>
    </row>
    <row r="6052" spans="1:13" s="39" customFormat="1" ht="12.75" x14ac:dyDescent="0.2">
      <c r="A6052" s="33" t="s">
        <v>5900</v>
      </c>
      <c r="B6052" s="33" t="s">
        <v>581</v>
      </c>
      <c r="C6052" s="34">
        <v>10</v>
      </c>
      <c r="D6052" s="33" t="s">
        <v>90</v>
      </c>
      <c r="E6052" s="33" t="s">
        <v>6132</v>
      </c>
      <c r="F6052" s="35">
        <v>14111705</v>
      </c>
      <c r="G6052" s="33" t="s">
        <v>15071</v>
      </c>
      <c r="H6052" s="33">
        <v>4</v>
      </c>
      <c r="I6052" s="33">
        <v>2</v>
      </c>
      <c r="J6052" s="36">
        <v>289</v>
      </c>
      <c r="K6052" s="37">
        <v>850816</v>
      </c>
      <c r="L6052" s="38" t="s">
        <v>15</v>
      </c>
      <c r="M6052" s="38" t="s">
        <v>13</v>
      </c>
    </row>
    <row r="6053" spans="1:13" s="39" customFormat="1" ht="12.75" x14ac:dyDescent="0.2">
      <c r="A6053" s="33" t="s">
        <v>5900</v>
      </c>
      <c r="B6053" s="33" t="s">
        <v>581</v>
      </c>
      <c r="C6053" s="34">
        <v>10</v>
      </c>
      <c r="D6053" s="33" t="s">
        <v>90</v>
      </c>
      <c r="E6053" s="33" t="s">
        <v>6165</v>
      </c>
      <c r="F6053" s="35">
        <v>53131614</v>
      </c>
      <c r="G6053" s="33" t="s">
        <v>15071</v>
      </c>
      <c r="H6053" s="33">
        <v>4</v>
      </c>
      <c r="I6053" s="33">
        <v>2</v>
      </c>
      <c r="J6053" s="36">
        <v>7</v>
      </c>
      <c r="K6053" s="37">
        <v>94023.93</v>
      </c>
      <c r="L6053" s="38" t="s">
        <v>15</v>
      </c>
      <c r="M6053" s="38" t="s">
        <v>13</v>
      </c>
    </row>
    <row r="6054" spans="1:13" s="39" customFormat="1" ht="12.75" x14ac:dyDescent="0.2">
      <c r="A6054" s="33" t="s">
        <v>5900</v>
      </c>
      <c r="B6054" s="33" t="s">
        <v>581</v>
      </c>
      <c r="C6054" s="34">
        <v>10</v>
      </c>
      <c r="D6054" s="33" t="s">
        <v>90</v>
      </c>
      <c r="E6054" s="33" t="s">
        <v>6166</v>
      </c>
      <c r="F6054" s="35">
        <v>53131614</v>
      </c>
      <c r="G6054" s="33" t="s">
        <v>15071</v>
      </c>
      <c r="H6054" s="33">
        <v>4</v>
      </c>
      <c r="I6054" s="33">
        <v>2</v>
      </c>
      <c r="J6054" s="36">
        <v>27</v>
      </c>
      <c r="K6054" s="37">
        <v>111780</v>
      </c>
      <c r="L6054" s="38" t="s">
        <v>15</v>
      </c>
      <c r="M6054" s="38" t="s">
        <v>13</v>
      </c>
    </row>
    <row r="6055" spans="1:13" s="39" customFormat="1" ht="12.75" x14ac:dyDescent="0.2">
      <c r="A6055" s="33" t="s">
        <v>5900</v>
      </c>
      <c r="B6055" s="33" t="s">
        <v>581</v>
      </c>
      <c r="C6055" s="34">
        <v>10</v>
      </c>
      <c r="D6055" s="33" t="s">
        <v>90</v>
      </c>
      <c r="E6055" s="33" t="s">
        <v>6133</v>
      </c>
      <c r="F6055" s="35">
        <v>46181700</v>
      </c>
      <c r="G6055" s="33" t="s">
        <v>15071</v>
      </c>
      <c r="H6055" s="33">
        <v>4</v>
      </c>
      <c r="I6055" s="33">
        <v>2</v>
      </c>
      <c r="J6055" s="36">
        <v>5</v>
      </c>
      <c r="K6055" s="37">
        <v>77740</v>
      </c>
      <c r="L6055" s="38" t="s">
        <v>15</v>
      </c>
      <c r="M6055" s="38" t="s">
        <v>13</v>
      </c>
    </row>
    <row r="6056" spans="1:13" s="39" customFormat="1" ht="12.75" x14ac:dyDescent="0.2">
      <c r="A6056" s="33" t="s">
        <v>5900</v>
      </c>
      <c r="B6056" s="33" t="s">
        <v>581</v>
      </c>
      <c r="C6056" s="34">
        <v>10</v>
      </c>
      <c r="D6056" s="33" t="s">
        <v>90</v>
      </c>
      <c r="E6056" s="33" t="s">
        <v>6167</v>
      </c>
      <c r="F6056" s="35">
        <v>47131618</v>
      </c>
      <c r="G6056" s="33" t="s">
        <v>15071</v>
      </c>
      <c r="H6056" s="33">
        <v>4</v>
      </c>
      <c r="I6056" s="33">
        <v>2</v>
      </c>
      <c r="J6056" s="36">
        <v>123</v>
      </c>
      <c r="K6056" s="37">
        <v>807987</v>
      </c>
      <c r="L6056" s="38" t="s">
        <v>15</v>
      </c>
      <c r="M6056" s="38" t="s">
        <v>13</v>
      </c>
    </row>
    <row r="6057" spans="1:13" s="39" customFormat="1" ht="12.75" x14ac:dyDescent="0.2">
      <c r="A6057" s="33" t="s">
        <v>5900</v>
      </c>
      <c r="B6057" s="33" t="s">
        <v>581</v>
      </c>
      <c r="C6057" s="34">
        <v>10</v>
      </c>
      <c r="D6057" s="33" t="s">
        <v>90</v>
      </c>
      <c r="E6057" s="33" t="s">
        <v>6168</v>
      </c>
      <c r="F6057" s="35">
        <v>14111700</v>
      </c>
      <c r="G6057" s="33" t="s">
        <v>15071</v>
      </c>
      <c r="H6057" s="33">
        <v>4</v>
      </c>
      <c r="I6057" s="33">
        <v>2</v>
      </c>
      <c r="J6057" s="36">
        <v>5</v>
      </c>
      <c r="K6057" s="37">
        <v>235710</v>
      </c>
      <c r="L6057" s="38" t="s">
        <v>15</v>
      </c>
      <c r="M6057" s="38" t="s">
        <v>13</v>
      </c>
    </row>
    <row r="6058" spans="1:13" s="39" customFormat="1" ht="12.75" x14ac:dyDescent="0.2">
      <c r="A6058" s="33" t="s">
        <v>5900</v>
      </c>
      <c r="B6058" s="33" t="s">
        <v>581</v>
      </c>
      <c r="C6058" s="34">
        <v>10</v>
      </c>
      <c r="D6058" s="33" t="s">
        <v>90</v>
      </c>
      <c r="E6058" s="33" t="s">
        <v>14163</v>
      </c>
      <c r="F6058" s="35">
        <v>14111700</v>
      </c>
      <c r="G6058" s="33" t="s">
        <v>15071</v>
      </c>
      <c r="H6058" s="33">
        <v>4</v>
      </c>
      <c r="I6058" s="33">
        <v>2</v>
      </c>
      <c r="J6058" s="36">
        <v>5</v>
      </c>
      <c r="K6058" s="37">
        <v>197340</v>
      </c>
      <c r="L6058" s="38" t="s">
        <v>15</v>
      </c>
      <c r="M6058" s="38" t="s">
        <v>13</v>
      </c>
    </row>
    <row r="6059" spans="1:13" s="39" customFormat="1" ht="12.75" x14ac:dyDescent="0.2">
      <c r="A6059" s="33" t="s">
        <v>5900</v>
      </c>
      <c r="B6059" s="33" t="s">
        <v>581</v>
      </c>
      <c r="C6059" s="34">
        <v>10</v>
      </c>
      <c r="D6059" s="33" t="s">
        <v>90</v>
      </c>
      <c r="E6059" s="33" t="s">
        <v>6169</v>
      </c>
      <c r="F6059" s="35">
        <v>42294957</v>
      </c>
      <c r="G6059" s="33" t="s">
        <v>15071</v>
      </c>
      <c r="H6059" s="33">
        <v>4</v>
      </c>
      <c r="I6059" s="33">
        <v>2</v>
      </c>
      <c r="J6059" s="36">
        <v>13</v>
      </c>
      <c r="K6059" s="37">
        <v>141362.13</v>
      </c>
      <c r="L6059" s="38" t="s">
        <v>15</v>
      </c>
      <c r="M6059" s="38" t="s">
        <v>13</v>
      </c>
    </row>
    <row r="6060" spans="1:13" s="39" customFormat="1" ht="12.75" x14ac:dyDescent="0.2">
      <c r="A6060" s="33" t="s">
        <v>5900</v>
      </c>
      <c r="B6060" s="33" t="s">
        <v>581</v>
      </c>
      <c r="C6060" s="34">
        <v>10</v>
      </c>
      <c r="D6060" s="33" t="s">
        <v>90</v>
      </c>
      <c r="E6060" s="33" t="s">
        <v>6135</v>
      </c>
      <c r="F6060" s="35">
        <v>46181504</v>
      </c>
      <c r="G6060" s="33" t="s">
        <v>15071</v>
      </c>
      <c r="H6060" s="33">
        <v>4</v>
      </c>
      <c r="I6060" s="33">
        <v>2</v>
      </c>
      <c r="J6060" s="36">
        <v>7</v>
      </c>
      <c r="K6060" s="37">
        <v>124292</v>
      </c>
      <c r="L6060" s="38" t="s">
        <v>15</v>
      </c>
      <c r="M6060" s="38" t="s">
        <v>13</v>
      </c>
    </row>
    <row r="6061" spans="1:13" s="39" customFormat="1" ht="12.75" x14ac:dyDescent="0.2">
      <c r="A6061" s="33" t="s">
        <v>5900</v>
      </c>
      <c r="B6061" s="33" t="s">
        <v>581</v>
      </c>
      <c r="C6061" s="34">
        <v>10</v>
      </c>
      <c r="D6061" s="33" t="s">
        <v>90</v>
      </c>
      <c r="E6061" s="33" t="s">
        <v>6170</v>
      </c>
      <c r="F6061" s="35">
        <v>47131803</v>
      </c>
      <c r="G6061" s="33" t="s">
        <v>15071</v>
      </c>
      <c r="H6061" s="33">
        <v>4</v>
      </c>
      <c r="I6061" s="33">
        <v>2</v>
      </c>
      <c r="J6061" s="36">
        <v>153</v>
      </c>
      <c r="K6061" s="37">
        <v>1453500</v>
      </c>
      <c r="L6061" s="38" t="s">
        <v>15</v>
      </c>
      <c r="M6061" s="38" t="s">
        <v>13</v>
      </c>
    </row>
    <row r="6062" spans="1:13" s="39" customFormat="1" ht="12.75" x14ac:dyDescent="0.2">
      <c r="A6062" s="33" t="s">
        <v>5900</v>
      </c>
      <c r="B6062" s="33" t="s">
        <v>581</v>
      </c>
      <c r="C6062" s="34">
        <v>10</v>
      </c>
      <c r="D6062" s="33" t="s">
        <v>90</v>
      </c>
      <c r="E6062" s="33" t="s">
        <v>6137</v>
      </c>
      <c r="F6062" s="35">
        <v>47131807</v>
      </c>
      <c r="G6062" s="33" t="s">
        <v>15071</v>
      </c>
      <c r="H6062" s="33">
        <v>4</v>
      </c>
      <c r="I6062" s="33">
        <v>2</v>
      </c>
      <c r="J6062" s="36">
        <v>153</v>
      </c>
      <c r="K6062" s="37">
        <v>642600</v>
      </c>
      <c r="L6062" s="38" t="s">
        <v>15</v>
      </c>
      <c r="M6062" s="38" t="s">
        <v>13</v>
      </c>
    </row>
    <row r="6063" spans="1:13" s="39" customFormat="1" ht="12.75" x14ac:dyDescent="0.2">
      <c r="A6063" s="33" t="s">
        <v>5900</v>
      </c>
      <c r="B6063" s="33" t="s">
        <v>581</v>
      </c>
      <c r="C6063" s="34">
        <v>10</v>
      </c>
      <c r="D6063" s="33" t="s">
        <v>90</v>
      </c>
      <c r="E6063" s="33" t="s">
        <v>6140</v>
      </c>
      <c r="F6063" s="35">
        <v>47131802</v>
      </c>
      <c r="G6063" s="33" t="s">
        <v>15071</v>
      </c>
      <c r="H6063" s="33">
        <v>4</v>
      </c>
      <c r="I6063" s="33">
        <v>2</v>
      </c>
      <c r="J6063" s="36">
        <v>33</v>
      </c>
      <c r="K6063" s="37">
        <v>363000</v>
      </c>
      <c r="L6063" s="38" t="s">
        <v>15</v>
      </c>
      <c r="M6063" s="38" t="s">
        <v>13</v>
      </c>
    </row>
    <row r="6064" spans="1:13" s="39" customFormat="1" ht="12.75" x14ac:dyDescent="0.2">
      <c r="A6064" s="33" t="s">
        <v>5900</v>
      </c>
      <c r="B6064" s="33" t="s">
        <v>581</v>
      </c>
      <c r="C6064" s="34">
        <v>10</v>
      </c>
      <c r="D6064" s="33" t="s">
        <v>90</v>
      </c>
      <c r="E6064" s="33" t="s">
        <v>6141</v>
      </c>
      <c r="F6064" s="35">
        <v>27112003</v>
      </c>
      <c r="G6064" s="33" t="s">
        <v>15071</v>
      </c>
      <c r="H6064" s="33">
        <v>4</v>
      </c>
      <c r="I6064" s="33">
        <v>2</v>
      </c>
      <c r="J6064" s="36">
        <v>63</v>
      </c>
      <c r="K6064" s="37">
        <v>585396</v>
      </c>
      <c r="L6064" s="38" t="s">
        <v>15</v>
      </c>
      <c r="M6064" s="38" t="s">
        <v>13</v>
      </c>
    </row>
    <row r="6065" spans="1:13" s="39" customFormat="1" ht="12.75" x14ac:dyDescent="0.2">
      <c r="A6065" s="33" t="s">
        <v>5900</v>
      </c>
      <c r="B6065" s="33" t="s">
        <v>581</v>
      </c>
      <c r="C6065" s="34">
        <v>10</v>
      </c>
      <c r="D6065" s="33" t="s">
        <v>90</v>
      </c>
      <c r="E6065" s="33" t="s">
        <v>6142</v>
      </c>
      <c r="F6065" s="35">
        <v>47131801</v>
      </c>
      <c r="G6065" s="33" t="s">
        <v>15071</v>
      </c>
      <c r="H6065" s="33">
        <v>4</v>
      </c>
      <c r="I6065" s="33">
        <v>2</v>
      </c>
      <c r="J6065" s="36">
        <v>70</v>
      </c>
      <c r="K6065" s="37">
        <v>231840</v>
      </c>
      <c r="L6065" s="38" t="s">
        <v>15</v>
      </c>
      <c r="M6065" s="38" t="s">
        <v>13</v>
      </c>
    </row>
    <row r="6066" spans="1:13" s="39" customFormat="1" ht="12.75" x14ac:dyDescent="0.2">
      <c r="A6066" s="33" t="s">
        <v>5900</v>
      </c>
      <c r="B6066" s="33" t="s">
        <v>581</v>
      </c>
      <c r="C6066" s="34">
        <v>10</v>
      </c>
      <c r="D6066" s="33" t="s">
        <v>90</v>
      </c>
      <c r="E6066" s="33" t="s">
        <v>6171</v>
      </c>
      <c r="F6066" s="35">
        <v>47131605</v>
      </c>
      <c r="G6066" s="33" t="s">
        <v>15071</v>
      </c>
      <c r="H6066" s="33">
        <v>4</v>
      </c>
      <c r="I6066" s="33">
        <v>2</v>
      </c>
      <c r="J6066" s="36">
        <v>24</v>
      </c>
      <c r="K6066" s="37">
        <v>85008</v>
      </c>
      <c r="L6066" s="38" t="s">
        <v>15</v>
      </c>
      <c r="M6066" s="38" t="s">
        <v>13</v>
      </c>
    </row>
    <row r="6067" spans="1:13" s="39" customFormat="1" ht="12.75" x14ac:dyDescent="0.2">
      <c r="A6067" s="33" t="s">
        <v>5900</v>
      </c>
      <c r="B6067" s="33" t="s">
        <v>581</v>
      </c>
      <c r="C6067" s="34">
        <v>10</v>
      </c>
      <c r="D6067" s="33" t="s">
        <v>90</v>
      </c>
      <c r="E6067" s="33" t="s">
        <v>6143</v>
      </c>
      <c r="F6067" s="35">
        <v>47131605</v>
      </c>
      <c r="G6067" s="33" t="s">
        <v>15071</v>
      </c>
      <c r="H6067" s="33">
        <v>4</v>
      </c>
      <c r="I6067" s="33">
        <v>2</v>
      </c>
      <c r="J6067" s="36">
        <v>24</v>
      </c>
      <c r="K6067" s="37">
        <v>216384</v>
      </c>
      <c r="L6067" s="38" t="s">
        <v>15</v>
      </c>
      <c r="M6067" s="38" t="s">
        <v>13</v>
      </c>
    </row>
    <row r="6068" spans="1:13" s="39" customFormat="1" ht="12.75" x14ac:dyDescent="0.2">
      <c r="A6068" s="33" t="s">
        <v>5900</v>
      </c>
      <c r="B6068" s="33" t="s">
        <v>581</v>
      </c>
      <c r="C6068" s="34">
        <v>10</v>
      </c>
      <c r="D6068" s="33" t="s">
        <v>90</v>
      </c>
      <c r="E6068" s="33" t="s">
        <v>6172</v>
      </c>
      <c r="F6068" s="35">
        <v>47131502</v>
      </c>
      <c r="G6068" s="33" t="s">
        <v>466</v>
      </c>
      <c r="H6068" s="33">
        <v>9</v>
      </c>
      <c r="I6068" s="33">
        <v>6</v>
      </c>
      <c r="J6068" s="36">
        <v>292</v>
      </c>
      <c r="K6068" s="37">
        <v>7644560</v>
      </c>
      <c r="L6068" s="38" t="s">
        <v>15</v>
      </c>
      <c r="M6068" s="38" t="s">
        <v>13</v>
      </c>
    </row>
    <row r="6069" spans="1:13" s="39" customFormat="1" ht="12.75" x14ac:dyDescent="0.2">
      <c r="A6069" s="33" t="s">
        <v>5900</v>
      </c>
      <c r="B6069" s="33" t="s">
        <v>581</v>
      </c>
      <c r="C6069" s="34">
        <v>10</v>
      </c>
      <c r="D6069" s="33" t="s">
        <v>90</v>
      </c>
      <c r="E6069" s="33" t="s">
        <v>6173</v>
      </c>
      <c r="F6069" s="35">
        <v>47131824</v>
      </c>
      <c r="G6069" s="33" t="s">
        <v>466</v>
      </c>
      <c r="H6069" s="33">
        <v>9</v>
      </c>
      <c r="I6069" s="33">
        <v>6</v>
      </c>
      <c r="J6069" s="36">
        <v>80</v>
      </c>
      <c r="K6069" s="37">
        <v>552160</v>
      </c>
      <c r="L6069" s="38" t="s">
        <v>15</v>
      </c>
      <c r="M6069" s="38" t="s">
        <v>13</v>
      </c>
    </row>
    <row r="6070" spans="1:13" s="39" customFormat="1" ht="12.75" x14ac:dyDescent="0.2">
      <c r="A6070" s="33" t="s">
        <v>5900</v>
      </c>
      <c r="B6070" s="33" t="s">
        <v>581</v>
      </c>
      <c r="C6070" s="34">
        <v>10</v>
      </c>
      <c r="D6070" s="33" t="s">
        <v>90</v>
      </c>
      <c r="E6070" s="33" t="s">
        <v>6174</v>
      </c>
      <c r="F6070" s="35">
        <v>31191500</v>
      </c>
      <c r="G6070" s="33" t="s">
        <v>466</v>
      </c>
      <c r="H6070" s="33">
        <v>9</v>
      </c>
      <c r="I6070" s="33">
        <v>6</v>
      </c>
      <c r="J6070" s="36">
        <v>40</v>
      </c>
      <c r="K6070" s="37">
        <v>7650748</v>
      </c>
      <c r="L6070" s="38" t="s">
        <v>15</v>
      </c>
      <c r="M6070" s="38" t="s">
        <v>13</v>
      </c>
    </row>
    <row r="6071" spans="1:13" s="39" customFormat="1" ht="12.75" x14ac:dyDescent="0.2">
      <c r="A6071" s="33" t="s">
        <v>5900</v>
      </c>
      <c r="B6071" s="33" t="s">
        <v>581</v>
      </c>
      <c r="C6071" s="34">
        <v>10</v>
      </c>
      <c r="D6071" s="33" t="s">
        <v>90</v>
      </c>
      <c r="E6071" s="33" t="s">
        <v>6175</v>
      </c>
      <c r="F6071" s="35">
        <v>15121517</v>
      </c>
      <c r="G6071" s="33" t="s">
        <v>466</v>
      </c>
      <c r="H6071" s="33">
        <v>9</v>
      </c>
      <c r="I6071" s="33">
        <v>6</v>
      </c>
      <c r="J6071" s="36">
        <v>4</v>
      </c>
      <c r="K6071" s="37">
        <v>11900000</v>
      </c>
      <c r="L6071" s="38" t="s">
        <v>15</v>
      </c>
      <c r="M6071" s="38" t="s">
        <v>13</v>
      </c>
    </row>
    <row r="6072" spans="1:13" s="39" customFormat="1" ht="12.75" x14ac:dyDescent="0.2">
      <c r="A6072" s="33" t="s">
        <v>5900</v>
      </c>
      <c r="B6072" s="33" t="s">
        <v>581</v>
      </c>
      <c r="C6072" s="34">
        <v>10</v>
      </c>
      <c r="D6072" s="33" t="s">
        <v>90</v>
      </c>
      <c r="E6072" s="33" t="s">
        <v>6176</v>
      </c>
      <c r="F6072" s="35">
        <v>15121517</v>
      </c>
      <c r="G6072" s="33" t="s">
        <v>466</v>
      </c>
      <c r="H6072" s="33">
        <v>9</v>
      </c>
      <c r="I6072" s="33">
        <v>6</v>
      </c>
      <c r="J6072" s="36">
        <v>4</v>
      </c>
      <c r="K6072" s="37">
        <v>4331600</v>
      </c>
      <c r="L6072" s="38" t="s">
        <v>15</v>
      </c>
      <c r="M6072" s="38" t="s">
        <v>13</v>
      </c>
    </row>
    <row r="6073" spans="1:13" s="39" customFormat="1" ht="12.75" x14ac:dyDescent="0.2">
      <c r="A6073" s="33" t="s">
        <v>5900</v>
      </c>
      <c r="B6073" s="33" t="s">
        <v>581</v>
      </c>
      <c r="C6073" s="34">
        <v>10</v>
      </c>
      <c r="D6073" s="33" t="s">
        <v>90</v>
      </c>
      <c r="E6073" s="33" t="s">
        <v>6177</v>
      </c>
      <c r="F6073" s="35">
        <v>47121702</v>
      </c>
      <c r="G6073" s="33" t="s">
        <v>466</v>
      </c>
      <c r="H6073" s="33">
        <v>6</v>
      </c>
      <c r="I6073" s="33">
        <v>3</v>
      </c>
      <c r="J6073" s="36">
        <v>28</v>
      </c>
      <c r="K6073" s="37">
        <v>725200</v>
      </c>
      <c r="L6073" s="38" t="s">
        <v>15</v>
      </c>
      <c r="M6073" s="38" t="s">
        <v>13</v>
      </c>
    </row>
    <row r="6074" spans="1:13" s="39" customFormat="1" ht="12.75" x14ac:dyDescent="0.2">
      <c r="A6074" s="33" t="s">
        <v>5900</v>
      </c>
      <c r="B6074" s="33" t="s">
        <v>582</v>
      </c>
      <c r="C6074" s="34">
        <v>10</v>
      </c>
      <c r="D6074" s="33" t="s">
        <v>34</v>
      </c>
      <c r="E6074" s="33" t="s">
        <v>6178</v>
      </c>
      <c r="F6074" s="35">
        <v>60131520</v>
      </c>
      <c r="G6074" s="33" t="s">
        <v>15071</v>
      </c>
      <c r="H6074" s="33">
        <v>3</v>
      </c>
      <c r="I6074" s="33">
        <v>5</v>
      </c>
      <c r="J6074" s="36">
        <v>60</v>
      </c>
      <c r="K6074" s="37">
        <v>351900</v>
      </c>
      <c r="L6074" s="38" t="s">
        <v>15</v>
      </c>
      <c r="M6074" s="38" t="s">
        <v>13</v>
      </c>
    </row>
    <row r="6075" spans="1:13" s="39" customFormat="1" ht="12.75" x14ac:dyDescent="0.2">
      <c r="A6075" s="33" t="s">
        <v>5900</v>
      </c>
      <c r="B6075" s="33" t="s">
        <v>582</v>
      </c>
      <c r="C6075" s="34">
        <v>10</v>
      </c>
      <c r="D6075" s="33" t="s">
        <v>34</v>
      </c>
      <c r="E6075" s="33" t="s">
        <v>6179</v>
      </c>
      <c r="F6075" s="35">
        <v>31151504</v>
      </c>
      <c r="G6075" s="33" t="s">
        <v>15071</v>
      </c>
      <c r="H6075" s="33">
        <v>3</v>
      </c>
      <c r="I6075" s="33">
        <v>5</v>
      </c>
      <c r="J6075" s="36">
        <v>40</v>
      </c>
      <c r="K6075" s="37">
        <v>1508920</v>
      </c>
      <c r="L6075" s="38" t="s">
        <v>15</v>
      </c>
      <c r="M6075" s="38" t="s">
        <v>13</v>
      </c>
    </row>
    <row r="6076" spans="1:13" s="39" customFormat="1" ht="12.75" x14ac:dyDescent="0.2">
      <c r="A6076" s="33" t="s">
        <v>5900</v>
      </c>
      <c r="B6076" s="33" t="s">
        <v>582</v>
      </c>
      <c r="C6076" s="34">
        <v>10</v>
      </c>
      <c r="D6076" s="33" t="s">
        <v>34</v>
      </c>
      <c r="E6076" s="33" t="s">
        <v>6180</v>
      </c>
      <c r="F6076" s="35">
        <v>60131510</v>
      </c>
      <c r="G6076" s="33" t="s">
        <v>15071</v>
      </c>
      <c r="H6076" s="33">
        <v>3</v>
      </c>
      <c r="I6076" s="33">
        <v>5</v>
      </c>
      <c r="J6076" s="36">
        <v>1</v>
      </c>
      <c r="K6076" s="37">
        <v>41400</v>
      </c>
      <c r="L6076" s="38" t="s">
        <v>15</v>
      </c>
      <c r="M6076" s="38" t="s">
        <v>13</v>
      </c>
    </row>
    <row r="6077" spans="1:13" s="39" customFormat="1" ht="12.75" x14ac:dyDescent="0.2">
      <c r="A6077" s="33" t="s">
        <v>5900</v>
      </c>
      <c r="B6077" s="33" t="s">
        <v>582</v>
      </c>
      <c r="C6077" s="34">
        <v>10</v>
      </c>
      <c r="D6077" s="33" t="s">
        <v>34</v>
      </c>
      <c r="E6077" s="33" t="s">
        <v>6181</v>
      </c>
      <c r="F6077" s="35">
        <v>60131509</v>
      </c>
      <c r="G6077" s="33" t="s">
        <v>15071</v>
      </c>
      <c r="H6077" s="33">
        <v>3</v>
      </c>
      <c r="I6077" s="33">
        <v>5</v>
      </c>
      <c r="J6077" s="36">
        <v>10</v>
      </c>
      <c r="K6077" s="37">
        <v>227700</v>
      </c>
      <c r="L6077" s="38" t="s">
        <v>15</v>
      </c>
      <c r="M6077" s="38" t="s">
        <v>13</v>
      </c>
    </row>
    <row r="6078" spans="1:13" s="39" customFormat="1" ht="12.75" x14ac:dyDescent="0.2">
      <c r="A6078" s="33" t="s">
        <v>5900</v>
      </c>
      <c r="B6078" s="33" t="s">
        <v>582</v>
      </c>
      <c r="C6078" s="34">
        <v>10</v>
      </c>
      <c r="D6078" s="33" t="s">
        <v>34</v>
      </c>
      <c r="E6078" s="33" t="s">
        <v>6182</v>
      </c>
      <c r="F6078" s="35">
        <v>60131520</v>
      </c>
      <c r="G6078" s="33" t="s">
        <v>15071</v>
      </c>
      <c r="H6078" s="33">
        <v>3</v>
      </c>
      <c r="I6078" s="33">
        <v>5</v>
      </c>
      <c r="J6078" s="36">
        <v>54</v>
      </c>
      <c r="K6078" s="37">
        <v>316710</v>
      </c>
      <c r="L6078" s="38" t="s">
        <v>15</v>
      </c>
      <c r="M6078" s="38" t="s">
        <v>13</v>
      </c>
    </row>
    <row r="6079" spans="1:13" s="39" customFormat="1" ht="12.75" x14ac:dyDescent="0.2">
      <c r="A6079" s="33" t="s">
        <v>5900</v>
      </c>
      <c r="B6079" s="33" t="s">
        <v>582</v>
      </c>
      <c r="C6079" s="34">
        <v>10</v>
      </c>
      <c r="D6079" s="33" t="s">
        <v>34</v>
      </c>
      <c r="E6079" s="33" t="s">
        <v>6183</v>
      </c>
      <c r="F6079" s="35">
        <v>60131500</v>
      </c>
      <c r="G6079" s="33" t="s">
        <v>15071</v>
      </c>
      <c r="H6079" s="33">
        <v>3</v>
      </c>
      <c r="I6079" s="33">
        <v>5</v>
      </c>
      <c r="J6079" s="36">
        <v>30</v>
      </c>
      <c r="K6079" s="37">
        <v>158700</v>
      </c>
      <c r="L6079" s="38" t="s">
        <v>15</v>
      </c>
      <c r="M6079" s="38" t="s">
        <v>13</v>
      </c>
    </row>
    <row r="6080" spans="1:13" s="39" customFormat="1" ht="12.75" x14ac:dyDescent="0.2">
      <c r="A6080" s="33" t="s">
        <v>5900</v>
      </c>
      <c r="B6080" s="33" t="s">
        <v>582</v>
      </c>
      <c r="C6080" s="34">
        <v>10</v>
      </c>
      <c r="D6080" s="33" t="s">
        <v>34</v>
      </c>
      <c r="E6080" s="33" t="s">
        <v>6184</v>
      </c>
      <c r="F6080" s="35">
        <v>60131507</v>
      </c>
      <c r="G6080" s="33" t="s">
        <v>15071</v>
      </c>
      <c r="H6080" s="33">
        <v>3</v>
      </c>
      <c r="I6080" s="33">
        <v>5</v>
      </c>
      <c r="J6080" s="36">
        <v>60</v>
      </c>
      <c r="K6080" s="37">
        <v>752100</v>
      </c>
      <c r="L6080" s="38" t="s">
        <v>15</v>
      </c>
      <c r="M6080" s="38" t="s">
        <v>13</v>
      </c>
    </row>
    <row r="6081" spans="1:13" s="39" customFormat="1" ht="12.75" x14ac:dyDescent="0.2">
      <c r="A6081" s="33" t="s">
        <v>5900</v>
      </c>
      <c r="B6081" s="33" t="s">
        <v>582</v>
      </c>
      <c r="C6081" s="34">
        <v>10</v>
      </c>
      <c r="D6081" s="33" t="s">
        <v>34</v>
      </c>
      <c r="E6081" s="33" t="s">
        <v>6185</v>
      </c>
      <c r="F6081" s="35">
        <v>31162800</v>
      </c>
      <c r="G6081" s="33" t="s">
        <v>15071</v>
      </c>
      <c r="H6081" s="33">
        <v>3</v>
      </c>
      <c r="I6081" s="33">
        <v>5</v>
      </c>
      <c r="J6081" s="36">
        <v>40</v>
      </c>
      <c r="K6081" s="37">
        <v>2520000</v>
      </c>
      <c r="L6081" s="38" t="s">
        <v>15</v>
      </c>
      <c r="M6081" s="38" t="s">
        <v>13</v>
      </c>
    </row>
    <row r="6082" spans="1:13" s="39" customFormat="1" ht="12.75" x14ac:dyDescent="0.2">
      <c r="A6082" s="33" t="s">
        <v>5900</v>
      </c>
      <c r="B6082" s="33" t="s">
        <v>582</v>
      </c>
      <c r="C6082" s="34">
        <v>10</v>
      </c>
      <c r="D6082" s="33" t="s">
        <v>34</v>
      </c>
      <c r="E6082" s="33" t="s">
        <v>6186</v>
      </c>
      <c r="F6082" s="35">
        <v>31161728</v>
      </c>
      <c r="G6082" s="33" t="s">
        <v>15071</v>
      </c>
      <c r="H6082" s="33">
        <v>3</v>
      </c>
      <c r="I6082" s="33">
        <v>5</v>
      </c>
      <c r="J6082" s="36">
        <v>40</v>
      </c>
      <c r="K6082" s="37">
        <v>304640</v>
      </c>
      <c r="L6082" s="38" t="s">
        <v>15</v>
      </c>
      <c r="M6082" s="38" t="s">
        <v>13</v>
      </c>
    </row>
    <row r="6083" spans="1:13" s="39" customFormat="1" ht="12.75" x14ac:dyDescent="0.2">
      <c r="A6083" s="33" t="s">
        <v>5900</v>
      </c>
      <c r="B6083" s="33" t="s">
        <v>582</v>
      </c>
      <c r="C6083" s="34">
        <v>10</v>
      </c>
      <c r="D6083" s="33" t="s">
        <v>34</v>
      </c>
      <c r="E6083" s="33" t="s">
        <v>6187</v>
      </c>
      <c r="F6083" s="35">
        <v>31261501</v>
      </c>
      <c r="G6083" s="33" t="s">
        <v>15071</v>
      </c>
      <c r="H6083" s="33">
        <v>3</v>
      </c>
      <c r="I6083" s="33">
        <v>5</v>
      </c>
      <c r="J6083" s="36">
        <v>40</v>
      </c>
      <c r="K6083" s="37">
        <v>204680</v>
      </c>
      <c r="L6083" s="38" t="s">
        <v>15</v>
      </c>
      <c r="M6083" s="38" t="s">
        <v>13</v>
      </c>
    </row>
    <row r="6084" spans="1:13" s="39" customFormat="1" ht="12.75" x14ac:dyDescent="0.2">
      <c r="A6084" s="33" t="s">
        <v>5900</v>
      </c>
      <c r="B6084" s="33" t="s">
        <v>582</v>
      </c>
      <c r="C6084" s="34">
        <v>10</v>
      </c>
      <c r="D6084" s="33" t="s">
        <v>34</v>
      </c>
      <c r="E6084" s="33" t="s">
        <v>6188</v>
      </c>
      <c r="F6084" s="35">
        <v>27112823</v>
      </c>
      <c r="G6084" s="33" t="s">
        <v>15071</v>
      </c>
      <c r="H6084" s="33">
        <v>3</v>
      </c>
      <c r="I6084" s="33">
        <v>5</v>
      </c>
      <c r="J6084" s="36">
        <v>10</v>
      </c>
      <c r="K6084" s="37">
        <v>557515</v>
      </c>
      <c r="L6084" s="38" t="s">
        <v>15</v>
      </c>
      <c r="M6084" s="38" t="s">
        <v>13</v>
      </c>
    </row>
    <row r="6085" spans="1:13" s="39" customFormat="1" ht="12.75" x14ac:dyDescent="0.2">
      <c r="A6085" s="33" t="s">
        <v>5900</v>
      </c>
      <c r="B6085" s="33" t="s">
        <v>582</v>
      </c>
      <c r="C6085" s="34">
        <v>10</v>
      </c>
      <c r="D6085" s="33" t="s">
        <v>34</v>
      </c>
      <c r="E6085" s="33" t="s">
        <v>6189</v>
      </c>
      <c r="F6085" s="35">
        <v>39111500</v>
      </c>
      <c r="G6085" s="33" t="s">
        <v>15071</v>
      </c>
      <c r="H6085" s="33">
        <v>3</v>
      </c>
      <c r="I6085" s="33">
        <v>5</v>
      </c>
      <c r="J6085" s="36">
        <v>1</v>
      </c>
      <c r="K6085" s="37">
        <v>3000000</v>
      </c>
      <c r="L6085" s="38" t="s">
        <v>12</v>
      </c>
      <c r="M6085" s="38" t="s">
        <v>13</v>
      </c>
    </row>
    <row r="6086" spans="1:13" s="39" customFormat="1" ht="12.75" x14ac:dyDescent="0.2">
      <c r="A6086" s="33" t="s">
        <v>5900</v>
      </c>
      <c r="B6086" s="33" t="s">
        <v>582</v>
      </c>
      <c r="C6086" s="34">
        <v>10</v>
      </c>
      <c r="D6086" s="33" t="s">
        <v>34</v>
      </c>
      <c r="E6086" s="33" t="s">
        <v>6190</v>
      </c>
      <c r="F6086" s="35">
        <v>20111614</v>
      </c>
      <c r="G6086" s="33" t="s">
        <v>466</v>
      </c>
      <c r="H6086" s="33">
        <v>9</v>
      </c>
      <c r="I6086" s="33">
        <v>6</v>
      </c>
      <c r="J6086" s="36">
        <v>300</v>
      </c>
      <c r="K6086" s="37">
        <v>1809750</v>
      </c>
      <c r="L6086" s="38" t="s">
        <v>15</v>
      </c>
      <c r="M6086" s="38" t="s">
        <v>13</v>
      </c>
    </row>
    <row r="6087" spans="1:13" s="39" customFormat="1" ht="12.75" x14ac:dyDescent="0.2">
      <c r="A6087" s="33" t="s">
        <v>5900</v>
      </c>
      <c r="B6087" s="33" t="s">
        <v>582</v>
      </c>
      <c r="C6087" s="34">
        <v>10</v>
      </c>
      <c r="D6087" s="33" t="s">
        <v>34</v>
      </c>
      <c r="E6087" s="33" t="s">
        <v>6191</v>
      </c>
      <c r="F6087" s="35">
        <v>20111614</v>
      </c>
      <c r="G6087" s="33" t="s">
        <v>466</v>
      </c>
      <c r="H6087" s="33">
        <v>9</v>
      </c>
      <c r="I6087" s="33">
        <v>6</v>
      </c>
      <c r="J6087" s="36">
        <v>300</v>
      </c>
      <c r="K6087" s="37">
        <v>1809750</v>
      </c>
      <c r="L6087" s="38" t="s">
        <v>15</v>
      </c>
      <c r="M6087" s="38" t="s">
        <v>13</v>
      </c>
    </row>
    <row r="6088" spans="1:13" s="39" customFormat="1" ht="12.75" x14ac:dyDescent="0.2">
      <c r="A6088" s="33" t="s">
        <v>5900</v>
      </c>
      <c r="B6088" s="33" t="s">
        <v>582</v>
      </c>
      <c r="C6088" s="34">
        <v>10</v>
      </c>
      <c r="D6088" s="33" t="s">
        <v>34</v>
      </c>
      <c r="E6088" s="33" t="s">
        <v>6192</v>
      </c>
      <c r="F6088" s="35">
        <v>20111614</v>
      </c>
      <c r="G6088" s="33" t="s">
        <v>466</v>
      </c>
      <c r="H6088" s="33">
        <v>9</v>
      </c>
      <c r="I6088" s="33">
        <v>6</v>
      </c>
      <c r="J6088" s="36">
        <v>300</v>
      </c>
      <c r="K6088" s="37">
        <v>1809750</v>
      </c>
      <c r="L6088" s="38" t="s">
        <v>15</v>
      </c>
      <c r="M6088" s="38" t="s">
        <v>13</v>
      </c>
    </row>
    <row r="6089" spans="1:13" s="39" customFormat="1" ht="12.75" x14ac:dyDescent="0.2">
      <c r="A6089" s="33" t="s">
        <v>5900</v>
      </c>
      <c r="B6089" s="33" t="s">
        <v>582</v>
      </c>
      <c r="C6089" s="34">
        <v>10</v>
      </c>
      <c r="D6089" s="33" t="s">
        <v>34</v>
      </c>
      <c r="E6089" s="33" t="s">
        <v>6193</v>
      </c>
      <c r="F6089" s="35">
        <v>20121601</v>
      </c>
      <c r="G6089" s="33" t="s">
        <v>466</v>
      </c>
      <c r="H6089" s="33">
        <v>9</v>
      </c>
      <c r="I6089" s="33">
        <v>6</v>
      </c>
      <c r="J6089" s="36">
        <v>200</v>
      </c>
      <c r="K6089" s="37">
        <v>3167066</v>
      </c>
      <c r="L6089" s="38" t="s">
        <v>15</v>
      </c>
      <c r="M6089" s="38" t="s">
        <v>13</v>
      </c>
    </row>
    <row r="6090" spans="1:13" s="39" customFormat="1" ht="12.75" x14ac:dyDescent="0.2">
      <c r="A6090" s="33" t="s">
        <v>5900</v>
      </c>
      <c r="B6090" s="33" t="s">
        <v>582</v>
      </c>
      <c r="C6090" s="34">
        <v>10</v>
      </c>
      <c r="D6090" s="33" t="s">
        <v>34</v>
      </c>
      <c r="E6090" s="33" t="s">
        <v>6194</v>
      </c>
      <c r="F6090" s="35">
        <v>20121601</v>
      </c>
      <c r="G6090" s="33" t="s">
        <v>466</v>
      </c>
      <c r="H6090" s="33">
        <v>9</v>
      </c>
      <c r="I6090" s="33">
        <v>6</v>
      </c>
      <c r="J6090" s="36">
        <v>200</v>
      </c>
      <c r="K6090" s="37">
        <v>3167066</v>
      </c>
      <c r="L6090" s="38" t="s">
        <v>15</v>
      </c>
      <c r="M6090" s="38" t="s">
        <v>13</v>
      </c>
    </row>
    <row r="6091" spans="1:13" s="39" customFormat="1" ht="12.75" x14ac:dyDescent="0.2">
      <c r="A6091" s="33" t="s">
        <v>5900</v>
      </c>
      <c r="B6091" s="33" t="s">
        <v>582</v>
      </c>
      <c r="C6091" s="34">
        <v>10</v>
      </c>
      <c r="D6091" s="33" t="s">
        <v>34</v>
      </c>
      <c r="E6091" s="33" t="s">
        <v>6195</v>
      </c>
      <c r="F6091" s="35">
        <v>20121601</v>
      </c>
      <c r="G6091" s="33" t="s">
        <v>466</v>
      </c>
      <c r="H6091" s="33">
        <v>9</v>
      </c>
      <c r="I6091" s="33">
        <v>6</v>
      </c>
      <c r="J6091" s="36">
        <v>200</v>
      </c>
      <c r="K6091" s="37">
        <v>3167066</v>
      </c>
      <c r="L6091" s="38" t="s">
        <v>15</v>
      </c>
      <c r="M6091" s="38" t="s">
        <v>13</v>
      </c>
    </row>
    <row r="6092" spans="1:13" s="39" customFormat="1" ht="12.75" x14ac:dyDescent="0.2">
      <c r="A6092" s="33" t="s">
        <v>5900</v>
      </c>
      <c r="B6092" s="33" t="s">
        <v>582</v>
      </c>
      <c r="C6092" s="34">
        <v>10</v>
      </c>
      <c r="D6092" s="33" t="s">
        <v>34</v>
      </c>
      <c r="E6092" s="33" t="s">
        <v>6196</v>
      </c>
      <c r="F6092" s="35">
        <v>20121601</v>
      </c>
      <c r="G6092" s="33" t="s">
        <v>466</v>
      </c>
      <c r="H6092" s="33">
        <v>9</v>
      </c>
      <c r="I6092" s="33">
        <v>6</v>
      </c>
      <c r="J6092" s="36">
        <v>200</v>
      </c>
      <c r="K6092" s="37">
        <v>3167066</v>
      </c>
      <c r="L6092" s="38" t="s">
        <v>15</v>
      </c>
      <c r="M6092" s="38" t="s">
        <v>13</v>
      </c>
    </row>
    <row r="6093" spans="1:13" s="39" customFormat="1" ht="12.75" x14ac:dyDescent="0.2">
      <c r="A6093" s="33" t="s">
        <v>5900</v>
      </c>
      <c r="B6093" s="33" t="s">
        <v>582</v>
      </c>
      <c r="C6093" s="34">
        <v>10</v>
      </c>
      <c r="D6093" s="33" t="s">
        <v>34</v>
      </c>
      <c r="E6093" s="33" t="s">
        <v>6197</v>
      </c>
      <c r="F6093" s="35">
        <v>20121601</v>
      </c>
      <c r="G6093" s="33" t="s">
        <v>466</v>
      </c>
      <c r="H6093" s="33">
        <v>9</v>
      </c>
      <c r="I6093" s="33">
        <v>6</v>
      </c>
      <c r="J6093" s="36">
        <v>200</v>
      </c>
      <c r="K6093" s="37">
        <v>3167066</v>
      </c>
      <c r="L6093" s="38" t="s">
        <v>15</v>
      </c>
      <c r="M6093" s="38" t="s">
        <v>13</v>
      </c>
    </row>
    <row r="6094" spans="1:13" s="39" customFormat="1" ht="12.75" x14ac:dyDescent="0.2">
      <c r="A6094" s="33" t="s">
        <v>5900</v>
      </c>
      <c r="B6094" s="33" t="s">
        <v>582</v>
      </c>
      <c r="C6094" s="34">
        <v>10</v>
      </c>
      <c r="D6094" s="33" t="s">
        <v>34</v>
      </c>
      <c r="E6094" s="33" t="s">
        <v>6198</v>
      </c>
      <c r="F6094" s="35">
        <v>20121601</v>
      </c>
      <c r="G6094" s="33" t="s">
        <v>466</v>
      </c>
      <c r="H6094" s="33">
        <v>9</v>
      </c>
      <c r="I6094" s="33">
        <v>6</v>
      </c>
      <c r="J6094" s="36">
        <v>100</v>
      </c>
      <c r="K6094" s="37">
        <v>3167066</v>
      </c>
      <c r="L6094" s="38" t="s">
        <v>15</v>
      </c>
      <c r="M6094" s="38" t="s">
        <v>13</v>
      </c>
    </row>
    <row r="6095" spans="1:13" s="39" customFormat="1" ht="12.75" x14ac:dyDescent="0.2">
      <c r="A6095" s="33" t="s">
        <v>5900</v>
      </c>
      <c r="B6095" s="33" t="s">
        <v>582</v>
      </c>
      <c r="C6095" s="34">
        <v>10</v>
      </c>
      <c r="D6095" s="33" t="s">
        <v>34</v>
      </c>
      <c r="E6095" s="33" t="s">
        <v>6199</v>
      </c>
      <c r="F6095" s="35">
        <v>20121601</v>
      </c>
      <c r="G6095" s="33" t="s">
        <v>466</v>
      </c>
      <c r="H6095" s="33">
        <v>9</v>
      </c>
      <c r="I6095" s="33">
        <v>6</v>
      </c>
      <c r="J6095" s="36">
        <v>100</v>
      </c>
      <c r="K6095" s="37">
        <v>3167066</v>
      </c>
      <c r="L6095" s="38" t="s">
        <v>15</v>
      </c>
      <c r="M6095" s="38" t="s">
        <v>13</v>
      </c>
    </row>
    <row r="6096" spans="1:13" s="39" customFormat="1" ht="12.75" x14ac:dyDescent="0.2">
      <c r="A6096" s="33" t="s">
        <v>5900</v>
      </c>
      <c r="B6096" s="33" t="s">
        <v>582</v>
      </c>
      <c r="C6096" s="34">
        <v>10</v>
      </c>
      <c r="D6096" s="33" t="s">
        <v>34</v>
      </c>
      <c r="E6096" s="33" t="s">
        <v>6200</v>
      </c>
      <c r="F6096" s="35">
        <v>20121601</v>
      </c>
      <c r="G6096" s="33" t="s">
        <v>466</v>
      </c>
      <c r="H6096" s="33">
        <v>9</v>
      </c>
      <c r="I6096" s="33">
        <v>6</v>
      </c>
      <c r="J6096" s="36">
        <v>100</v>
      </c>
      <c r="K6096" s="37">
        <v>3167066</v>
      </c>
      <c r="L6096" s="38" t="s">
        <v>15</v>
      </c>
      <c r="M6096" s="38" t="s">
        <v>13</v>
      </c>
    </row>
    <row r="6097" spans="1:13" s="39" customFormat="1" ht="12.75" x14ac:dyDescent="0.2">
      <c r="A6097" s="33" t="s">
        <v>5900</v>
      </c>
      <c r="B6097" s="33" t="s">
        <v>582</v>
      </c>
      <c r="C6097" s="34">
        <v>10</v>
      </c>
      <c r="D6097" s="33" t="s">
        <v>34</v>
      </c>
      <c r="E6097" s="33" t="s">
        <v>6201</v>
      </c>
      <c r="F6097" s="35">
        <v>20121601</v>
      </c>
      <c r="G6097" s="33" t="s">
        <v>466</v>
      </c>
      <c r="H6097" s="33">
        <v>9</v>
      </c>
      <c r="I6097" s="33">
        <v>6</v>
      </c>
      <c r="J6097" s="36">
        <v>100</v>
      </c>
      <c r="K6097" s="37">
        <v>3167066</v>
      </c>
      <c r="L6097" s="38" t="s">
        <v>15</v>
      </c>
      <c r="M6097" s="38" t="s">
        <v>13</v>
      </c>
    </row>
    <row r="6098" spans="1:13" s="39" customFormat="1" ht="12.75" x14ac:dyDescent="0.2">
      <c r="A6098" s="33" t="s">
        <v>5900</v>
      </c>
      <c r="B6098" s="33" t="s">
        <v>582</v>
      </c>
      <c r="C6098" s="34">
        <v>10</v>
      </c>
      <c r="D6098" s="33" t="s">
        <v>34</v>
      </c>
      <c r="E6098" s="33" t="s">
        <v>6202</v>
      </c>
      <c r="F6098" s="35">
        <v>20121601</v>
      </c>
      <c r="G6098" s="33" t="s">
        <v>466</v>
      </c>
      <c r="H6098" s="33">
        <v>9</v>
      </c>
      <c r="I6098" s="33">
        <v>6</v>
      </c>
      <c r="J6098" s="36">
        <v>100</v>
      </c>
      <c r="K6098" s="37">
        <v>3167066</v>
      </c>
      <c r="L6098" s="38" t="s">
        <v>15</v>
      </c>
      <c r="M6098" s="38" t="s">
        <v>13</v>
      </c>
    </row>
    <row r="6099" spans="1:13" s="39" customFormat="1" ht="12.75" x14ac:dyDescent="0.2">
      <c r="A6099" s="33" t="s">
        <v>5900</v>
      </c>
      <c r="B6099" s="33" t="s">
        <v>582</v>
      </c>
      <c r="C6099" s="34">
        <v>10</v>
      </c>
      <c r="D6099" s="33" t="s">
        <v>34</v>
      </c>
      <c r="E6099" s="33" t="s">
        <v>6203</v>
      </c>
      <c r="F6099" s="35">
        <v>20121601</v>
      </c>
      <c r="G6099" s="33" t="s">
        <v>466</v>
      </c>
      <c r="H6099" s="33">
        <v>9</v>
      </c>
      <c r="I6099" s="33">
        <v>6</v>
      </c>
      <c r="J6099" s="36">
        <v>100</v>
      </c>
      <c r="K6099" s="37">
        <v>3167066</v>
      </c>
      <c r="L6099" s="38" t="s">
        <v>15</v>
      </c>
      <c r="M6099" s="38" t="s">
        <v>13</v>
      </c>
    </row>
    <row r="6100" spans="1:13" s="39" customFormat="1" ht="12.75" x14ac:dyDescent="0.2">
      <c r="A6100" s="33" t="s">
        <v>5900</v>
      </c>
      <c r="B6100" s="33" t="s">
        <v>582</v>
      </c>
      <c r="C6100" s="34">
        <v>10</v>
      </c>
      <c r="D6100" s="33" t="s">
        <v>34</v>
      </c>
      <c r="E6100" s="33" t="s">
        <v>6204</v>
      </c>
      <c r="F6100" s="35">
        <v>20121601</v>
      </c>
      <c r="G6100" s="33" t="s">
        <v>466</v>
      </c>
      <c r="H6100" s="33">
        <v>9</v>
      </c>
      <c r="I6100" s="33">
        <v>6</v>
      </c>
      <c r="J6100" s="36">
        <v>100</v>
      </c>
      <c r="K6100" s="37">
        <v>3167066</v>
      </c>
      <c r="L6100" s="38" t="s">
        <v>15</v>
      </c>
      <c r="M6100" s="38" t="s">
        <v>13</v>
      </c>
    </row>
    <row r="6101" spans="1:13" s="39" customFormat="1" ht="12.75" x14ac:dyDescent="0.2">
      <c r="A6101" s="33" t="s">
        <v>5900</v>
      </c>
      <c r="B6101" s="33" t="s">
        <v>582</v>
      </c>
      <c r="C6101" s="34">
        <v>10</v>
      </c>
      <c r="D6101" s="33" t="s">
        <v>34</v>
      </c>
      <c r="E6101" s="33" t="s">
        <v>6205</v>
      </c>
      <c r="F6101" s="35">
        <v>20121601</v>
      </c>
      <c r="G6101" s="33" t="s">
        <v>466</v>
      </c>
      <c r="H6101" s="33">
        <v>9</v>
      </c>
      <c r="I6101" s="33">
        <v>6</v>
      </c>
      <c r="J6101" s="36">
        <v>100</v>
      </c>
      <c r="K6101" s="37">
        <v>3167066</v>
      </c>
      <c r="L6101" s="38" t="s">
        <v>15</v>
      </c>
      <c r="M6101" s="38" t="s">
        <v>13</v>
      </c>
    </row>
    <row r="6102" spans="1:13" s="39" customFormat="1" ht="12.75" x14ac:dyDescent="0.2">
      <c r="A6102" s="33" t="s">
        <v>5900</v>
      </c>
      <c r="B6102" s="33" t="s">
        <v>582</v>
      </c>
      <c r="C6102" s="34">
        <v>10</v>
      </c>
      <c r="D6102" s="33" t="s">
        <v>34</v>
      </c>
      <c r="E6102" s="33" t="s">
        <v>6206</v>
      </c>
      <c r="F6102" s="35">
        <v>20121601</v>
      </c>
      <c r="G6102" s="33" t="s">
        <v>466</v>
      </c>
      <c r="H6102" s="33">
        <v>9</v>
      </c>
      <c r="I6102" s="33">
        <v>6</v>
      </c>
      <c r="J6102" s="36">
        <v>100</v>
      </c>
      <c r="K6102" s="37">
        <v>3167066</v>
      </c>
      <c r="L6102" s="38" t="s">
        <v>15</v>
      </c>
      <c r="M6102" s="38" t="s">
        <v>13</v>
      </c>
    </row>
    <row r="6103" spans="1:13" s="39" customFormat="1" ht="12.75" x14ac:dyDescent="0.2">
      <c r="A6103" s="33" t="s">
        <v>5900</v>
      </c>
      <c r="B6103" s="33" t="s">
        <v>582</v>
      </c>
      <c r="C6103" s="34">
        <v>10</v>
      </c>
      <c r="D6103" s="33" t="s">
        <v>34</v>
      </c>
      <c r="E6103" s="33" t="s">
        <v>6207</v>
      </c>
      <c r="F6103" s="35">
        <v>20121601</v>
      </c>
      <c r="G6103" s="33" t="s">
        <v>466</v>
      </c>
      <c r="H6103" s="33">
        <v>9</v>
      </c>
      <c r="I6103" s="33">
        <v>6</v>
      </c>
      <c r="J6103" s="36">
        <v>100</v>
      </c>
      <c r="K6103" s="37">
        <v>3167066</v>
      </c>
      <c r="L6103" s="38" t="s">
        <v>15</v>
      </c>
      <c r="M6103" s="38" t="s">
        <v>13</v>
      </c>
    </row>
    <row r="6104" spans="1:13" s="39" customFormat="1" ht="12.75" x14ac:dyDescent="0.2">
      <c r="A6104" s="33" t="s">
        <v>5900</v>
      </c>
      <c r="B6104" s="33" t="s">
        <v>582</v>
      </c>
      <c r="C6104" s="34">
        <v>10</v>
      </c>
      <c r="D6104" s="33" t="s">
        <v>34</v>
      </c>
      <c r="E6104" s="33" t="s">
        <v>6208</v>
      </c>
      <c r="F6104" s="35">
        <v>20111614</v>
      </c>
      <c r="G6104" s="33" t="s">
        <v>466</v>
      </c>
      <c r="H6104" s="33">
        <v>9</v>
      </c>
      <c r="I6104" s="33">
        <v>6</v>
      </c>
      <c r="J6104" s="36">
        <v>150</v>
      </c>
      <c r="K6104" s="37">
        <v>904875</v>
      </c>
      <c r="L6104" s="38" t="s">
        <v>15</v>
      </c>
      <c r="M6104" s="38" t="s">
        <v>13</v>
      </c>
    </row>
    <row r="6105" spans="1:13" s="39" customFormat="1" ht="12.75" x14ac:dyDescent="0.2">
      <c r="A6105" s="33" t="s">
        <v>5900</v>
      </c>
      <c r="B6105" s="33" t="s">
        <v>582</v>
      </c>
      <c r="C6105" s="34">
        <v>10</v>
      </c>
      <c r="D6105" s="33" t="s">
        <v>34</v>
      </c>
      <c r="E6105" s="33" t="s">
        <v>6209</v>
      </c>
      <c r="F6105" s="35">
        <v>20111614</v>
      </c>
      <c r="G6105" s="33" t="s">
        <v>466</v>
      </c>
      <c r="H6105" s="33">
        <v>9</v>
      </c>
      <c r="I6105" s="33">
        <v>6</v>
      </c>
      <c r="J6105" s="36">
        <v>150</v>
      </c>
      <c r="K6105" s="37">
        <v>904875</v>
      </c>
      <c r="L6105" s="38" t="s">
        <v>15</v>
      </c>
      <c r="M6105" s="38" t="s">
        <v>13</v>
      </c>
    </row>
    <row r="6106" spans="1:13" s="39" customFormat="1" ht="12.75" x14ac:dyDescent="0.2">
      <c r="A6106" s="33" t="s">
        <v>5900</v>
      </c>
      <c r="B6106" s="33" t="s">
        <v>582</v>
      </c>
      <c r="C6106" s="34">
        <v>10</v>
      </c>
      <c r="D6106" s="33" t="s">
        <v>34</v>
      </c>
      <c r="E6106" s="33" t="s">
        <v>6210</v>
      </c>
      <c r="F6106" s="35">
        <v>20111614</v>
      </c>
      <c r="G6106" s="33" t="s">
        <v>466</v>
      </c>
      <c r="H6106" s="33">
        <v>9</v>
      </c>
      <c r="I6106" s="33">
        <v>6</v>
      </c>
      <c r="J6106" s="36">
        <v>150</v>
      </c>
      <c r="K6106" s="37">
        <v>904875</v>
      </c>
      <c r="L6106" s="38" t="s">
        <v>15</v>
      </c>
      <c r="M6106" s="38" t="s">
        <v>13</v>
      </c>
    </row>
    <row r="6107" spans="1:13" s="39" customFormat="1" ht="12.75" x14ac:dyDescent="0.2">
      <c r="A6107" s="33" t="s">
        <v>5900</v>
      </c>
      <c r="B6107" s="33" t="s">
        <v>582</v>
      </c>
      <c r="C6107" s="34">
        <v>10</v>
      </c>
      <c r="D6107" s="33" t="s">
        <v>34</v>
      </c>
      <c r="E6107" s="33" t="s">
        <v>6211</v>
      </c>
      <c r="F6107" s="35">
        <v>20111614</v>
      </c>
      <c r="G6107" s="33" t="s">
        <v>466</v>
      </c>
      <c r="H6107" s="33">
        <v>9</v>
      </c>
      <c r="I6107" s="33">
        <v>6</v>
      </c>
      <c r="J6107" s="36">
        <v>150</v>
      </c>
      <c r="K6107" s="37">
        <v>904875</v>
      </c>
      <c r="L6107" s="38" t="s">
        <v>15</v>
      </c>
      <c r="M6107" s="38" t="s">
        <v>13</v>
      </c>
    </row>
    <row r="6108" spans="1:13" s="39" customFormat="1" ht="12.75" x14ac:dyDescent="0.2">
      <c r="A6108" s="33" t="s">
        <v>5900</v>
      </c>
      <c r="B6108" s="33" t="s">
        <v>582</v>
      </c>
      <c r="C6108" s="34">
        <v>10</v>
      </c>
      <c r="D6108" s="33" t="s">
        <v>34</v>
      </c>
      <c r="E6108" s="33" t="s">
        <v>6212</v>
      </c>
      <c r="F6108" s="35">
        <v>20111614</v>
      </c>
      <c r="G6108" s="33" t="s">
        <v>466</v>
      </c>
      <c r="H6108" s="33">
        <v>9</v>
      </c>
      <c r="I6108" s="33">
        <v>6</v>
      </c>
      <c r="J6108" s="36">
        <v>150</v>
      </c>
      <c r="K6108" s="37">
        <v>904875</v>
      </c>
      <c r="L6108" s="38" t="s">
        <v>15</v>
      </c>
      <c r="M6108" s="38" t="s">
        <v>13</v>
      </c>
    </row>
    <row r="6109" spans="1:13" s="39" customFormat="1" ht="12.75" x14ac:dyDescent="0.2">
      <c r="A6109" s="33" t="s">
        <v>5900</v>
      </c>
      <c r="B6109" s="33" t="s">
        <v>582</v>
      </c>
      <c r="C6109" s="34">
        <v>10</v>
      </c>
      <c r="D6109" s="33" t="s">
        <v>34</v>
      </c>
      <c r="E6109" s="33" t="s">
        <v>6213</v>
      </c>
      <c r="F6109" s="35">
        <v>20111614</v>
      </c>
      <c r="G6109" s="33" t="s">
        <v>466</v>
      </c>
      <c r="H6109" s="33">
        <v>9</v>
      </c>
      <c r="I6109" s="33">
        <v>6</v>
      </c>
      <c r="J6109" s="36">
        <v>150</v>
      </c>
      <c r="K6109" s="37">
        <v>904875</v>
      </c>
      <c r="L6109" s="38" t="s">
        <v>15</v>
      </c>
      <c r="M6109" s="38" t="s">
        <v>13</v>
      </c>
    </row>
    <row r="6110" spans="1:13" s="39" customFormat="1" ht="12.75" x14ac:dyDescent="0.2">
      <c r="A6110" s="33" t="s">
        <v>5900</v>
      </c>
      <c r="B6110" s="33" t="s">
        <v>582</v>
      </c>
      <c r="C6110" s="34">
        <v>10</v>
      </c>
      <c r="D6110" s="33" t="s">
        <v>34</v>
      </c>
      <c r="E6110" s="33" t="s">
        <v>6214</v>
      </c>
      <c r="F6110" s="35">
        <v>20111614</v>
      </c>
      <c r="G6110" s="33" t="s">
        <v>466</v>
      </c>
      <c r="H6110" s="33">
        <v>9</v>
      </c>
      <c r="I6110" s="33">
        <v>6</v>
      </c>
      <c r="J6110" s="36">
        <v>150</v>
      </c>
      <c r="K6110" s="37">
        <v>904875</v>
      </c>
      <c r="L6110" s="38" t="s">
        <v>15</v>
      </c>
      <c r="M6110" s="38" t="s">
        <v>13</v>
      </c>
    </row>
    <row r="6111" spans="1:13" s="39" customFormat="1" ht="12.75" x14ac:dyDescent="0.2">
      <c r="A6111" s="33" t="s">
        <v>5900</v>
      </c>
      <c r="B6111" s="33" t="s">
        <v>582</v>
      </c>
      <c r="C6111" s="34">
        <v>10</v>
      </c>
      <c r="D6111" s="33" t="s">
        <v>34</v>
      </c>
      <c r="E6111" s="33" t="s">
        <v>6215</v>
      </c>
      <c r="F6111" s="35">
        <v>20111614</v>
      </c>
      <c r="G6111" s="33" t="s">
        <v>466</v>
      </c>
      <c r="H6111" s="33">
        <v>9</v>
      </c>
      <c r="I6111" s="33">
        <v>6</v>
      </c>
      <c r="J6111" s="36">
        <v>150</v>
      </c>
      <c r="K6111" s="37">
        <v>904875</v>
      </c>
      <c r="L6111" s="38" t="s">
        <v>15</v>
      </c>
      <c r="M6111" s="38" t="s">
        <v>13</v>
      </c>
    </row>
    <row r="6112" spans="1:13" s="39" customFormat="1" ht="12.75" x14ac:dyDescent="0.2">
      <c r="A6112" s="33" t="s">
        <v>5900</v>
      </c>
      <c r="B6112" s="33" t="s">
        <v>582</v>
      </c>
      <c r="C6112" s="34">
        <v>10</v>
      </c>
      <c r="D6112" s="33" t="s">
        <v>34</v>
      </c>
      <c r="E6112" s="33" t="s">
        <v>6216</v>
      </c>
      <c r="F6112" s="35">
        <v>20111614</v>
      </c>
      <c r="G6112" s="33" t="s">
        <v>466</v>
      </c>
      <c r="H6112" s="33">
        <v>9</v>
      </c>
      <c r="I6112" s="33">
        <v>6</v>
      </c>
      <c r="J6112" s="36">
        <v>150</v>
      </c>
      <c r="K6112" s="37">
        <v>904875</v>
      </c>
      <c r="L6112" s="38" t="s">
        <v>15</v>
      </c>
      <c r="M6112" s="38" t="s">
        <v>13</v>
      </c>
    </row>
    <row r="6113" spans="1:13" s="39" customFormat="1" ht="12.75" x14ac:dyDescent="0.2">
      <c r="A6113" s="33" t="s">
        <v>5900</v>
      </c>
      <c r="B6113" s="33" t="s">
        <v>582</v>
      </c>
      <c r="C6113" s="34">
        <v>10</v>
      </c>
      <c r="D6113" s="33" t="s">
        <v>34</v>
      </c>
      <c r="E6113" s="33" t="s">
        <v>6217</v>
      </c>
      <c r="F6113" s="35">
        <v>31161501</v>
      </c>
      <c r="G6113" s="33" t="s">
        <v>466</v>
      </c>
      <c r="H6113" s="33">
        <v>9</v>
      </c>
      <c r="I6113" s="33">
        <v>6</v>
      </c>
      <c r="J6113" s="36">
        <v>80</v>
      </c>
      <c r="K6113" s="37">
        <v>1435736</v>
      </c>
      <c r="L6113" s="38" t="s">
        <v>15</v>
      </c>
      <c r="M6113" s="38" t="s">
        <v>13</v>
      </c>
    </row>
    <row r="6114" spans="1:13" s="39" customFormat="1" ht="12.75" x14ac:dyDescent="0.2">
      <c r="A6114" s="33" t="s">
        <v>5900</v>
      </c>
      <c r="B6114" s="33" t="s">
        <v>582</v>
      </c>
      <c r="C6114" s="34">
        <v>10</v>
      </c>
      <c r="D6114" s="33" t="s">
        <v>34</v>
      </c>
      <c r="E6114" s="33" t="s">
        <v>6218</v>
      </c>
      <c r="F6114" s="35">
        <v>20121601</v>
      </c>
      <c r="G6114" s="33" t="s">
        <v>466</v>
      </c>
      <c r="H6114" s="33">
        <v>9</v>
      </c>
      <c r="I6114" s="33">
        <v>6</v>
      </c>
      <c r="J6114" s="36">
        <v>95</v>
      </c>
      <c r="K6114" s="37">
        <v>1504356.35</v>
      </c>
      <c r="L6114" s="38" t="s">
        <v>15</v>
      </c>
      <c r="M6114" s="38" t="s">
        <v>13</v>
      </c>
    </row>
    <row r="6115" spans="1:13" s="39" customFormat="1" ht="12.75" x14ac:dyDescent="0.2">
      <c r="A6115" s="33" t="s">
        <v>5900</v>
      </c>
      <c r="B6115" s="33" t="s">
        <v>582</v>
      </c>
      <c r="C6115" s="34">
        <v>10</v>
      </c>
      <c r="D6115" s="33" t="s">
        <v>34</v>
      </c>
      <c r="E6115" s="33" t="s">
        <v>6219</v>
      </c>
      <c r="F6115" s="35">
        <v>20121601</v>
      </c>
      <c r="G6115" s="33" t="s">
        <v>466</v>
      </c>
      <c r="H6115" s="33">
        <v>9</v>
      </c>
      <c r="I6115" s="33">
        <v>6</v>
      </c>
      <c r="J6115" s="36">
        <v>80</v>
      </c>
      <c r="K6115" s="37">
        <v>1266826.3999999999</v>
      </c>
      <c r="L6115" s="38" t="s">
        <v>15</v>
      </c>
      <c r="M6115" s="38" t="s">
        <v>13</v>
      </c>
    </row>
    <row r="6116" spans="1:13" s="39" customFormat="1" ht="12.75" x14ac:dyDescent="0.2">
      <c r="A6116" s="33" t="s">
        <v>5900</v>
      </c>
      <c r="B6116" s="33" t="s">
        <v>582</v>
      </c>
      <c r="C6116" s="34">
        <v>10</v>
      </c>
      <c r="D6116" s="33" t="s">
        <v>34</v>
      </c>
      <c r="E6116" s="33" t="s">
        <v>6220</v>
      </c>
      <c r="F6116" s="35">
        <v>20121601</v>
      </c>
      <c r="G6116" s="33" t="s">
        <v>466</v>
      </c>
      <c r="H6116" s="33">
        <v>9</v>
      </c>
      <c r="I6116" s="33">
        <v>6</v>
      </c>
      <c r="J6116" s="36">
        <v>80</v>
      </c>
      <c r="K6116" s="37">
        <v>1266826.3999999999</v>
      </c>
      <c r="L6116" s="38" t="s">
        <v>15</v>
      </c>
      <c r="M6116" s="38" t="s">
        <v>13</v>
      </c>
    </row>
    <row r="6117" spans="1:13" s="39" customFormat="1" ht="12.75" x14ac:dyDescent="0.2">
      <c r="A6117" s="33" t="s">
        <v>5900</v>
      </c>
      <c r="B6117" s="33" t="s">
        <v>582</v>
      </c>
      <c r="C6117" s="34">
        <v>10</v>
      </c>
      <c r="D6117" s="33" t="s">
        <v>34</v>
      </c>
      <c r="E6117" s="33" t="s">
        <v>6221</v>
      </c>
      <c r="F6117" s="35">
        <v>20121601</v>
      </c>
      <c r="G6117" s="33" t="s">
        <v>466</v>
      </c>
      <c r="H6117" s="33">
        <v>9</v>
      </c>
      <c r="I6117" s="33">
        <v>6</v>
      </c>
      <c r="J6117" s="36">
        <v>80</v>
      </c>
      <c r="K6117" s="37">
        <v>1266826.3999999999</v>
      </c>
      <c r="L6117" s="38" t="s">
        <v>15</v>
      </c>
      <c r="M6117" s="38" t="s">
        <v>13</v>
      </c>
    </row>
    <row r="6118" spans="1:13" s="39" customFormat="1" ht="12.75" x14ac:dyDescent="0.2">
      <c r="A6118" s="33" t="s">
        <v>5900</v>
      </c>
      <c r="B6118" s="33" t="s">
        <v>582</v>
      </c>
      <c r="C6118" s="34">
        <v>10</v>
      </c>
      <c r="D6118" s="33" t="s">
        <v>34</v>
      </c>
      <c r="E6118" s="33" t="s">
        <v>6222</v>
      </c>
      <c r="F6118" s="35">
        <v>20111614</v>
      </c>
      <c r="G6118" s="33" t="s">
        <v>466</v>
      </c>
      <c r="H6118" s="33">
        <v>9</v>
      </c>
      <c r="I6118" s="33">
        <v>6</v>
      </c>
      <c r="J6118" s="36">
        <v>84</v>
      </c>
      <c r="K6118" s="37">
        <v>506730</v>
      </c>
      <c r="L6118" s="38" t="s">
        <v>15</v>
      </c>
      <c r="M6118" s="38" t="s">
        <v>13</v>
      </c>
    </row>
    <row r="6119" spans="1:13" s="39" customFormat="1" ht="12.75" x14ac:dyDescent="0.2">
      <c r="A6119" s="33" t="s">
        <v>5900</v>
      </c>
      <c r="B6119" s="33" t="s">
        <v>582</v>
      </c>
      <c r="C6119" s="34">
        <v>10</v>
      </c>
      <c r="D6119" s="33" t="s">
        <v>34</v>
      </c>
      <c r="E6119" s="33" t="s">
        <v>6223</v>
      </c>
      <c r="F6119" s="35">
        <v>20121601</v>
      </c>
      <c r="G6119" s="33" t="s">
        <v>466</v>
      </c>
      <c r="H6119" s="33">
        <v>9</v>
      </c>
      <c r="I6119" s="33">
        <v>6</v>
      </c>
      <c r="J6119" s="36">
        <v>70</v>
      </c>
      <c r="K6119" s="37">
        <v>1108473.1000000001</v>
      </c>
      <c r="L6119" s="38" t="s">
        <v>15</v>
      </c>
      <c r="M6119" s="38" t="s">
        <v>13</v>
      </c>
    </row>
    <row r="6120" spans="1:13" s="39" customFormat="1" ht="12.75" x14ac:dyDescent="0.2">
      <c r="A6120" s="33" t="s">
        <v>5900</v>
      </c>
      <c r="B6120" s="33" t="s">
        <v>582</v>
      </c>
      <c r="C6120" s="34">
        <v>10</v>
      </c>
      <c r="D6120" s="33" t="s">
        <v>34</v>
      </c>
      <c r="E6120" s="33" t="s">
        <v>6224</v>
      </c>
      <c r="F6120" s="35">
        <v>20111614</v>
      </c>
      <c r="G6120" s="33" t="s">
        <v>466</v>
      </c>
      <c r="H6120" s="33">
        <v>9</v>
      </c>
      <c r="I6120" s="33">
        <v>6</v>
      </c>
      <c r="J6120" s="36">
        <v>70</v>
      </c>
      <c r="K6120" s="37">
        <v>422275</v>
      </c>
      <c r="L6120" s="38" t="s">
        <v>15</v>
      </c>
      <c r="M6120" s="38" t="s">
        <v>13</v>
      </c>
    </row>
    <row r="6121" spans="1:13" s="39" customFormat="1" ht="12.75" x14ac:dyDescent="0.2">
      <c r="A6121" s="33" t="s">
        <v>5900</v>
      </c>
      <c r="B6121" s="33" t="s">
        <v>582</v>
      </c>
      <c r="C6121" s="34">
        <v>10</v>
      </c>
      <c r="D6121" s="33" t="s">
        <v>34</v>
      </c>
      <c r="E6121" s="33" t="s">
        <v>6225</v>
      </c>
      <c r="F6121" s="35">
        <v>31161501</v>
      </c>
      <c r="G6121" s="33" t="s">
        <v>466</v>
      </c>
      <c r="H6121" s="33">
        <v>9</v>
      </c>
      <c r="I6121" s="33">
        <v>6</v>
      </c>
      <c r="J6121" s="36">
        <v>60</v>
      </c>
      <c r="K6121" s="37">
        <v>1184463.6000000001</v>
      </c>
      <c r="L6121" s="38" t="s">
        <v>15</v>
      </c>
      <c r="M6121" s="38" t="s">
        <v>13</v>
      </c>
    </row>
    <row r="6122" spans="1:13" s="39" customFormat="1" ht="12.75" x14ac:dyDescent="0.2">
      <c r="A6122" s="33" t="s">
        <v>5900</v>
      </c>
      <c r="B6122" s="33" t="s">
        <v>582</v>
      </c>
      <c r="C6122" s="34">
        <v>10</v>
      </c>
      <c r="D6122" s="33" t="s">
        <v>34</v>
      </c>
      <c r="E6122" s="33" t="s">
        <v>6226</v>
      </c>
      <c r="F6122" s="35">
        <v>20121601</v>
      </c>
      <c r="G6122" s="33" t="s">
        <v>466</v>
      </c>
      <c r="H6122" s="33">
        <v>9</v>
      </c>
      <c r="I6122" s="33">
        <v>6</v>
      </c>
      <c r="J6122" s="36">
        <v>60</v>
      </c>
      <c r="K6122" s="37">
        <v>950119.8</v>
      </c>
      <c r="L6122" s="38" t="s">
        <v>15</v>
      </c>
      <c r="M6122" s="38" t="s">
        <v>13</v>
      </c>
    </row>
    <row r="6123" spans="1:13" s="39" customFormat="1" ht="12.75" x14ac:dyDescent="0.2">
      <c r="A6123" s="33" t="s">
        <v>5900</v>
      </c>
      <c r="B6123" s="33" t="s">
        <v>582</v>
      </c>
      <c r="C6123" s="34">
        <v>10</v>
      </c>
      <c r="D6123" s="33" t="s">
        <v>34</v>
      </c>
      <c r="E6123" s="33" t="s">
        <v>6227</v>
      </c>
      <c r="F6123" s="35">
        <v>20121601</v>
      </c>
      <c r="G6123" s="33" t="s">
        <v>466</v>
      </c>
      <c r="H6123" s="33">
        <v>9</v>
      </c>
      <c r="I6123" s="33">
        <v>6</v>
      </c>
      <c r="J6123" s="36">
        <v>40</v>
      </c>
      <c r="K6123" s="37">
        <v>633413.19999999995</v>
      </c>
      <c r="L6123" s="38" t="s">
        <v>15</v>
      </c>
      <c r="M6123" s="38" t="s">
        <v>13</v>
      </c>
    </row>
    <row r="6124" spans="1:13" s="39" customFormat="1" ht="12.75" x14ac:dyDescent="0.2">
      <c r="A6124" s="33" t="s">
        <v>5900</v>
      </c>
      <c r="B6124" s="33" t="s">
        <v>582</v>
      </c>
      <c r="C6124" s="34">
        <v>10</v>
      </c>
      <c r="D6124" s="33" t="s">
        <v>34</v>
      </c>
      <c r="E6124" s="33" t="s">
        <v>6228</v>
      </c>
      <c r="F6124" s="35">
        <v>20121601</v>
      </c>
      <c r="G6124" s="33" t="s">
        <v>466</v>
      </c>
      <c r="H6124" s="33">
        <v>9</v>
      </c>
      <c r="I6124" s="33">
        <v>6</v>
      </c>
      <c r="J6124" s="36">
        <v>40</v>
      </c>
      <c r="K6124" s="37">
        <v>633413.19999999995</v>
      </c>
      <c r="L6124" s="38" t="s">
        <v>15</v>
      </c>
      <c r="M6124" s="38" t="s">
        <v>13</v>
      </c>
    </row>
    <row r="6125" spans="1:13" s="39" customFormat="1" ht="12.75" x14ac:dyDescent="0.2">
      <c r="A6125" s="33" t="s">
        <v>5900</v>
      </c>
      <c r="B6125" s="33" t="s">
        <v>582</v>
      </c>
      <c r="C6125" s="34">
        <v>10</v>
      </c>
      <c r="D6125" s="33" t="s">
        <v>34</v>
      </c>
      <c r="E6125" s="33" t="s">
        <v>6229</v>
      </c>
      <c r="F6125" s="35">
        <v>20121601</v>
      </c>
      <c r="G6125" s="33" t="s">
        <v>466</v>
      </c>
      <c r="H6125" s="33">
        <v>9</v>
      </c>
      <c r="I6125" s="33">
        <v>6</v>
      </c>
      <c r="J6125" s="36">
        <v>40</v>
      </c>
      <c r="K6125" s="37">
        <v>633413.19999999995</v>
      </c>
      <c r="L6125" s="38" t="s">
        <v>15</v>
      </c>
      <c r="M6125" s="38" t="s">
        <v>13</v>
      </c>
    </row>
    <row r="6126" spans="1:13" s="39" customFormat="1" ht="12.75" x14ac:dyDescent="0.2">
      <c r="A6126" s="33" t="s">
        <v>5900</v>
      </c>
      <c r="B6126" s="33" t="s">
        <v>582</v>
      </c>
      <c r="C6126" s="34">
        <v>10</v>
      </c>
      <c r="D6126" s="33" t="s">
        <v>34</v>
      </c>
      <c r="E6126" s="33" t="s">
        <v>6230</v>
      </c>
      <c r="F6126" s="35">
        <v>20121601</v>
      </c>
      <c r="G6126" s="33" t="s">
        <v>466</v>
      </c>
      <c r="H6126" s="33">
        <v>9</v>
      </c>
      <c r="I6126" s="33">
        <v>6</v>
      </c>
      <c r="J6126" s="36">
        <v>40</v>
      </c>
      <c r="K6126" s="37">
        <v>633413.19999999995</v>
      </c>
      <c r="L6126" s="38" t="s">
        <v>15</v>
      </c>
      <c r="M6126" s="38" t="s">
        <v>13</v>
      </c>
    </row>
    <row r="6127" spans="1:13" s="39" customFormat="1" ht="12.75" x14ac:dyDescent="0.2">
      <c r="A6127" s="33" t="s">
        <v>5900</v>
      </c>
      <c r="B6127" s="33" t="s">
        <v>582</v>
      </c>
      <c r="C6127" s="34">
        <v>10</v>
      </c>
      <c r="D6127" s="33" t="s">
        <v>34</v>
      </c>
      <c r="E6127" s="33" t="s">
        <v>6231</v>
      </c>
      <c r="F6127" s="35">
        <v>20121601</v>
      </c>
      <c r="G6127" s="33" t="s">
        <v>466</v>
      </c>
      <c r="H6127" s="33">
        <v>9</v>
      </c>
      <c r="I6127" s="33">
        <v>6</v>
      </c>
      <c r="J6127" s="36">
        <v>40</v>
      </c>
      <c r="K6127" s="37">
        <v>633413.19999999995</v>
      </c>
      <c r="L6127" s="38" t="s">
        <v>15</v>
      </c>
      <c r="M6127" s="38" t="s">
        <v>13</v>
      </c>
    </row>
    <row r="6128" spans="1:13" s="39" customFormat="1" ht="12.75" x14ac:dyDescent="0.2">
      <c r="A6128" s="33" t="s">
        <v>5900</v>
      </c>
      <c r="B6128" s="33" t="s">
        <v>582</v>
      </c>
      <c r="C6128" s="34">
        <v>10</v>
      </c>
      <c r="D6128" s="33" t="s">
        <v>34</v>
      </c>
      <c r="E6128" s="33" t="s">
        <v>6232</v>
      </c>
      <c r="F6128" s="35">
        <v>31161501</v>
      </c>
      <c r="G6128" s="33" t="s">
        <v>466</v>
      </c>
      <c r="H6128" s="33">
        <v>9</v>
      </c>
      <c r="I6128" s="33">
        <v>6</v>
      </c>
      <c r="J6128" s="36">
        <v>30</v>
      </c>
      <c r="K6128" s="37">
        <v>452437.8</v>
      </c>
      <c r="L6128" s="38" t="s">
        <v>15</v>
      </c>
      <c r="M6128" s="38" t="s">
        <v>13</v>
      </c>
    </row>
    <row r="6129" spans="1:13" s="39" customFormat="1" ht="12.75" x14ac:dyDescent="0.2">
      <c r="A6129" s="33" t="s">
        <v>5900</v>
      </c>
      <c r="B6129" s="33" t="s">
        <v>582</v>
      </c>
      <c r="C6129" s="34">
        <v>10</v>
      </c>
      <c r="D6129" s="33" t="s">
        <v>34</v>
      </c>
      <c r="E6129" s="33" t="s">
        <v>6233</v>
      </c>
      <c r="F6129" s="35">
        <v>32111600</v>
      </c>
      <c r="G6129" s="33" t="s">
        <v>466</v>
      </c>
      <c r="H6129" s="33">
        <v>9</v>
      </c>
      <c r="I6129" s="33">
        <v>6</v>
      </c>
      <c r="J6129" s="36">
        <v>10</v>
      </c>
      <c r="K6129" s="37">
        <v>1794670.9</v>
      </c>
      <c r="L6129" s="38" t="s">
        <v>15</v>
      </c>
      <c r="M6129" s="38" t="s">
        <v>13</v>
      </c>
    </row>
    <row r="6130" spans="1:13" s="39" customFormat="1" ht="12.75" x14ac:dyDescent="0.2">
      <c r="A6130" s="33" t="s">
        <v>5900</v>
      </c>
      <c r="B6130" s="33" t="s">
        <v>582</v>
      </c>
      <c r="C6130" s="34">
        <v>10</v>
      </c>
      <c r="D6130" s="33" t="s">
        <v>34</v>
      </c>
      <c r="E6130" s="33" t="s">
        <v>6234</v>
      </c>
      <c r="F6130" s="35">
        <v>20121601</v>
      </c>
      <c r="G6130" s="33" t="s">
        <v>466</v>
      </c>
      <c r="H6130" s="33">
        <v>9</v>
      </c>
      <c r="I6130" s="33">
        <v>6</v>
      </c>
      <c r="J6130" s="36">
        <v>20</v>
      </c>
      <c r="K6130" s="37">
        <v>316706.59999999998</v>
      </c>
      <c r="L6130" s="38" t="s">
        <v>15</v>
      </c>
      <c r="M6130" s="38" t="s">
        <v>13</v>
      </c>
    </row>
    <row r="6131" spans="1:13" s="39" customFormat="1" ht="12.75" x14ac:dyDescent="0.2">
      <c r="A6131" s="33" t="s">
        <v>5900</v>
      </c>
      <c r="B6131" s="33" t="s">
        <v>582</v>
      </c>
      <c r="C6131" s="34">
        <v>10</v>
      </c>
      <c r="D6131" s="33" t="s">
        <v>34</v>
      </c>
      <c r="E6131" s="33" t="s">
        <v>6235</v>
      </c>
      <c r="F6131" s="35">
        <v>20121601</v>
      </c>
      <c r="G6131" s="33" t="s">
        <v>466</v>
      </c>
      <c r="H6131" s="33">
        <v>9</v>
      </c>
      <c r="I6131" s="33">
        <v>6</v>
      </c>
      <c r="J6131" s="36">
        <v>20</v>
      </c>
      <c r="K6131" s="37">
        <v>316706.59999999998</v>
      </c>
      <c r="L6131" s="38" t="s">
        <v>15</v>
      </c>
      <c r="M6131" s="38" t="s">
        <v>13</v>
      </c>
    </row>
    <row r="6132" spans="1:13" s="39" customFormat="1" ht="12.75" x14ac:dyDescent="0.2">
      <c r="A6132" s="33" t="s">
        <v>5900</v>
      </c>
      <c r="B6132" s="33" t="s">
        <v>582</v>
      </c>
      <c r="C6132" s="34">
        <v>10</v>
      </c>
      <c r="D6132" s="33" t="s">
        <v>34</v>
      </c>
      <c r="E6132" s="33" t="s">
        <v>6236</v>
      </c>
      <c r="F6132" s="35">
        <v>31161601</v>
      </c>
      <c r="G6132" s="33" t="s">
        <v>466</v>
      </c>
      <c r="H6132" s="33">
        <v>9</v>
      </c>
      <c r="I6132" s="33">
        <v>6</v>
      </c>
      <c r="J6132" s="36">
        <v>5</v>
      </c>
      <c r="K6132" s="37">
        <v>3068888.15</v>
      </c>
      <c r="L6132" s="38" t="s">
        <v>15</v>
      </c>
      <c r="M6132" s="38" t="s">
        <v>13</v>
      </c>
    </row>
    <row r="6133" spans="1:13" s="39" customFormat="1" ht="12.75" x14ac:dyDescent="0.2">
      <c r="A6133" s="33" t="s">
        <v>5900</v>
      </c>
      <c r="B6133" s="33" t="s">
        <v>582</v>
      </c>
      <c r="C6133" s="34">
        <v>10</v>
      </c>
      <c r="D6133" s="33" t="s">
        <v>34</v>
      </c>
      <c r="E6133" s="33" t="s">
        <v>6237</v>
      </c>
      <c r="F6133" s="35">
        <v>20121600</v>
      </c>
      <c r="G6133" s="33" t="s">
        <v>466</v>
      </c>
      <c r="H6133" s="33">
        <v>9</v>
      </c>
      <c r="I6133" s="33">
        <v>6</v>
      </c>
      <c r="J6133" s="36">
        <v>7</v>
      </c>
      <c r="K6133" s="37">
        <v>131961.06</v>
      </c>
      <c r="L6133" s="38" t="s">
        <v>15</v>
      </c>
      <c r="M6133" s="38" t="s">
        <v>13</v>
      </c>
    </row>
    <row r="6134" spans="1:13" s="39" customFormat="1" ht="12.75" x14ac:dyDescent="0.2">
      <c r="A6134" s="33" t="s">
        <v>5900</v>
      </c>
      <c r="B6134" s="33" t="s">
        <v>582</v>
      </c>
      <c r="C6134" s="34">
        <v>10</v>
      </c>
      <c r="D6134" s="33" t="s">
        <v>34</v>
      </c>
      <c r="E6134" s="33" t="s">
        <v>6238</v>
      </c>
      <c r="F6134" s="35">
        <v>20121600</v>
      </c>
      <c r="G6134" s="33" t="s">
        <v>466</v>
      </c>
      <c r="H6134" s="33">
        <v>9</v>
      </c>
      <c r="I6134" s="33">
        <v>6</v>
      </c>
      <c r="J6134" s="36">
        <v>7</v>
      </c>
      <c r="K6134" s="37">
        <v>131961.06</v>
      </c>
      <c r="L6134" s="38" t="s">
        <v>15</v>
      </c>
      <c r="M6134" s="38" t="s">
        <v>13</v>
      </c>
    </row>
    <row r="6135" spans="1:13" s="39" customFormat="1" ht="12.75" x14ac:dyDescent="0.2">
      <c r="A6135" s="33" t="s">
        <v>5900</v>
      </c>
      <c r="B6135" s="33" t="s">
        <v>582</v>
      </c>
      <c r="C6135" s="34">
        <v>10</v>
      </c>
      <c r="D6135" s="33" t="s">
        <v>34</v>
      </c>
      <c r="E6135" s="33" t="s">
        <v>6239</v>
      </c>
      <c r="F6135" s="35">
        <v>26101732</v>
      </c>
      <c r="G6135" s="33" t="s">
        <v>466</v>
      </c>
      <c r="H6135" s="33">
        <v>9</v>
      </c>
      <c r="I6135" s="33">
        <v>6</v>
      </c>
      <c r="J6135" s="36">
        <v>6</v>
      </c>
      <c r="K6135" s="37">
        <v>67865.64</v>
      </c>
      <c r="L6135" s="38" t="s">
        <v>15</v>
      </c>
      <c r="M6135" s="38" t="s">
        <v>13</v>
      </c>
    </row>
    <row r="6136" spans="1:13" s="39" customFormat="1" ht="12.75" x14ac:dyDescent="0.2">
      <c r="A6136" s="33" t="s">
        <v>5900</v>
      </c>
      <c r="B6136" s="33" t="s">
        <v>582</v>
      </c>
      <c r="C6136" s="34">
        <v>10</v>
      </c>
      <c r="D6136" s="33" t="s">
        <v>34</v>
      </c>
      <c r="E6136" s="33" t="s">
        <v>6240</v>
      </c>
      <c r="F6136" s="35">
        <v>25173800</v>
      </c>
      <c r="G6136" s="33" t="s">
        <v>466</v>
      </c>
      <c r="H6136" s="33">
        <v>9</v>
      </c>
      <c r="I6136" s="33">
        <v>6</v>
      </c>
      <c r="J6136" s="36">
        <v>2</v>
      </c>
      <c r="K6136" s="37">
        <v>3589342.02</v>
      </c>
      <c r="L6136" s="38" t="s">
        <v>15</v>
      </c>
      <c r="M6136" s="38" t="s">
        <v>13</v>
      </c>
    </row>
    <row r="6137" spans="1:13" s="39" customFormat="1" ht="12.75" x14ac:dyDescent="0.2">
      <c r="A6137" s="33" t="s">
        <v>5900</v>
      </c>
      <c r="B6137" s="33" t="s">
        <v>582</v>
      </c>
      <c r="C6137" s="34">
        <v>10</v>
      </c>
      <c r="D6137" s="33" t="s">
        <v>34</v>
      </c>
      <c r="E6137" s="33" t="s">
        <v>6241</v>
      </c>
      <c r="F6137" s="35">
        <v>40161513</v>
      </c>
      <c r="G6137" s="33" t="s">
        <v>466</v>
      </c>
      <c r="H6137" s="33">
        <v>9</v>
      </c>
      <c r="I6137" s="33">
        <v>6</v>
      </c>
      <c r="J6137" s="36">
        <v>5</v>
      </c>
      <c r="K6137" s="37">
        <v>131961.04999999999</v>
      </c>
      <c r="L6137" s="38" t="s">
        <v>15</v>
      </c>
      <c r="M6137" s="38" t="s">
        <v>13</v>
      </c>
    </row>
    <row r="6138" spans="1:13" s="39" customFormat="1" ht="12.75" x14ac:dyDescent="0.2">
      <c r="A6138" s="33" t="s">
        <v>5900</v>
      </c>
      <c r="B6138" s="33" t="s">
        <v>582</v>
      </c>
      <c r="C6138" s="34">
        <v>10</v>
      </c>
      <c r="D6138" s="33" t="s">
        <v>34</v>
      </c>
      <c r="E6138" s="33" t="s">
        <v>6242</v>
      </c>
      <c r="F6138" s="35">
        <v>46121601</v>
      </c>
      <c r="G6138" s="33" t="s">
        <v>466</v>
      </c>
      <c r="H6138" s="33">
        <v>9</v>
      </c>
      <c r="I6138" s="33">
        <v>6</v>
      </c>
      <c r="J6138" s="36">
        <v>2</v>
      </c>
      <c r="K6138" s="37">
        <v>7178684.04</v>
      </c>
      <c r="L6138" s="38" t="s">
        <v>15</v>
      </c>
      <c r="M6138" s="38" t="s">
        <v>13</v>
      </c>
    </row>
    <row r="6139" spans="1:13" s="39" customFormat="1" ht="12.75" x14ac:dyDescent="0.2">
      <c r="A6139" s="33" t="s">
        <v>5900</v>
      </c>
      <c r="B6139" s="33" t="s">
        <v>582</v>
      </c>
      <c r="C6139" s="34">
        <v>10</v>
      </c>
      <c r="D6139" s="33" t="s">
        <v>34</v>
      </c>
      <c r="E6139" s="33" t="s">
        <v>6243</v>
      </c>
      <c r="F6139" s="35">
        <v>40161513</v>
      </c>
      <c r="G6139" s="33" t="s">
        <v>466</v>
      </c>
      <c r="H6139" s="33">
        <v>9</v>
      </c>
      <c r="I6139" s="33">
        <v>6</v>
      </c>
      <c r="J6139" s="36">
        <v>4</v>
      </c>
      <c r="K6139" s="37">
        <v>36195</v>
      </c>
      <c r="L6139" s="38" t="s">
        <v>15</v>
      </c>
      <c r="M6139" s="38" t="s">
        <v>13</v>
      </c>
    </row>
    <row r="6140" spans="1:13" s="39" customFormat="1" ht="12.75" x14ac:dyDescent="0.2">
      <c r="A6140" s="33" t="s">
        <v>5900</v>
      </c>
      <c r="B6140" s="33" t="s">
        <v>582</v>
      </c>
      <c r="C6140" s="34">
        <v>10</v>
      </c>
      <c r="D6140" s="33" t="s">
        <v>34</v>
      </c>
      <c r="E6140" s="33" t="s">
        <v>6244</v>
      </c>
      <c r="F6140" s="35">
        <v>40161500</v>
      </c>
      <c r="G6140" s="33" t="s">
        <v>466</v>
      </c>
      <c r="H6140" s="33">
        <v>9</v>
      </c>
      <c r="I6140" s="33">
        <v>6</v>
      </c>
      <c r="J6140" s="36">
        <v>3</v>
      </c>
      <c r="K6140" s="37">
        <v>1017985.6499999999</v>
      </c>
      <c r="L6140" s="38" t="s">
        <v>15</v>
      </c>
      <c r="M6140" s="38" t="s">
        <v>13</v>
      </c>
    </row>
    <row r="6141" spans="1:13" s="39" customFormat="1" ht="12.75" x14ac:dyDescent="0.2">
      <c r="A6141" s="33" t="s">
        <v>5900</v>
      </c>
      <c r="B6141" s="33" t="s">
        <v>582</v>
      </c>
      <c r="C6141" s="34">
        <v>10</v>
      </c>
      <c r="D6141" s="33" t="s">
        <v>34</v>
      </c>
      <c r="E6141" s="33" t="s">
        <v>6245</v>
      </c>
      <c r="F6141" s="35">
        <v>40161513</v>
      </c>
      <c r="G6141" s="33" t="s">
        <v>466</v>
      </c>
      <c r="H6141" s="33">
        <v>9</v>
      </c>
      <c r="I6141" s="33">
        <v>6</v>
      </c>
      <c r="J6141" s="36">
        <v>3</v>
      </c>
      <c r="K6141" s="37">
        <v>565547.57999999996</v>
      </c>
      <c r="L6141" s="38" t="s">
        <v>15</v>
      </c>
      <c r="M6141" s="38" t="s">
        <v>13</v>
      </c>
    </row>
    <row r="6142" spans="1:13" s="39" customFormat="1" ht="12.75" x14ac:dyDescent="0.2">
      <c r="A6142" s="33" t="s">
        <v>5900</v>
      </c>
      <c r="B6142" s="33" t="s">
        <v>582</v>
      </c>
      <c r="C6142" s="34">
        <v>10</v>
      </c>
      <c r="D6142" s="33" t="s">
        <v>34</v>
      </c>
      <c r="E6142" s="33" t="s">
        <v>6246</v>
      </c>
      <c r="F6142" s="35">
        <v>40161505</v>
      </c>
      <c r="G6142" s="33" t="s">
        <v>466</v>
      </c>
      <c r="H6142" s="33">
        <v>9</v>
      </c>
      <c r="I6142" s="33">
        <v>6</v>
      </c>
      <c r="J6142" s="36">
        <v>3</v>
      </c>
      <c r="K6142" s="37">
        <v>305395.68</v>
      </c>
      <c r="L6142" s="38" t="s">
        <v>15</v>
      </c>
      <c r="M6142" s="38" t="s">
        <v>13</v>
      </c>
    </row>
    <row r="6143" spans="1:13" s="39" customFormat="1" ht="12.75" x14ac:dyDescent="0.2">
      <c r="A6143" s="33" t="s">
        <v>5900</v>
      </c>
      <c r="B6143" s="33" t="s">
        <v>582</v>
      </c>
      <c r="C6143" s="34">
        <v>10</v>
      </c>
      <c r="D6143" s="33" t="s">
        <v>34</v>
      </c>
      <c r="E6143" s="33" t="s">
        <v>6247</v>
      </c>
      <c r="F6143" s="35">
        <v>40161505</v>
      </c>
      <c r="G6143" s="33" t="s">
        <v>466</v>
      </c>
      <c r="H6143" s="33">
        <v>9</v>
      </c>
      <c r="I6143" s="33">
        <v>6</v>
      </c>
      <c r="J6143" s="36">
        <v>3</v>
      </c>
      <c r="K6143" s="37">
        <v>192286.13999999998</v>
      </c>
      <c r="L6143" s="38" t="s">
        <v>15</v>
      </c>
      <c r="M6143" s="38" t="s">
        <v>13</v>
      </c>
    </row>
    <row r="6144" spans="1:13" s="39" customFormat="1" ht="12.75" x14ac:dyDescent="0.2">
      <c r="A6144" s="33" t="s">
        <v>5900</v>
      </c>
      <c r="B6144" s="33" t="s">
        <v>582</v>
      </c>
      <c r="C6144" s="34">
        <v>10</v>
      </c>
      <c r="D6144" s="33" t="s">
        <v>34</v>
      </c>
      <c r="E6144" s="33" t="s">
        <v>6248</v>
      </c>
      <c r="F6144" s="35">
        <v>40161513</v>
      </c>
      <c r="G6144" s="33" t="s">
        <v>466</v>
      </c>
      <c r="H6144" s="33">
        <v>9</v>
      </c>
      <c r="I6144" s="33">
        <v>6</v>
      </c>
      <c r="J6144" s="36">
        <v>3</v>
      </c>
      <c r="K6144" s="37">
        <v>101798.54999999999</v>
      </c>
      <c r="L6144" s="38" t="s">
        <v>15</v>
      </c>
      <c r="M6144" s="38" t="s">
        <v>13</v>
      </c>
    </row>
    <row r="6145" spans="1:13" s="39" customFormat="1" ht="12.75" x14ac:dyDescent="0.2">
      <c r="A6145" s="33" t="s">
        <v>5900</v>
      </c>
      <c r="B6145" s="33" t="s">
        <v>582</v>
      </c>
      <c r="C6145" s="34">
        <v>10</v>
      </c>
      <c r="D6145" s="33" t="s">
        <v>34</v>
      </c>
      <c r="E6145" s="33" t="s">
        <v>6249</v>
      </c>
      <c r="F6145" s="35">
        <v>40161504</v>
      </c>
      <c r="G6145" s="33" t="s">
        <v>466</v>
      </c>
      <c r="H6145" s="33">
        <v>9</v>
      </c>
      <c r="I6145" s="33">
        <v>6</v>
      </c>
      <c r="J6145" s="36">
        <v>3</v>
      </c>
      <c r="K6145" s="37">
        <v>79176.63</v>
      </c>
      <c r="L6145" s="38" t="s">
        <v>15</v>
      </c>
      <c r="M6145" s="38" t="s">
        <v>13</v>
      </c>
    </row>
    <row r="6146" spans="1:13" s="39" customFormat="1" ht="12.75" x14ac:dyDescent="0.2">
      <c r="A6146" s="33" t="s">
        <v>5900</v>
      </c>
      <c r="B6146" s="33" t="s">
        <v>582</v>
      </c>
      <c r="C6146" s="34">
        <v>10</v>
      </c>
      <c r="D6146" s="33" t="s">
        <v>34</v>
      </c>
      <c r="E6146" s="33" t="s">
        <v>6250</v>
      </c>
      <c r="F6146" s="35">
        <v>40161513</v>
      </c>
      <c r="G6146" s="33" t="s">
        <v>466</v>
      </c>
      <c r="H6146" s="33">
        <v>9</v>
      </c>
      <c r="I6146" s="33">
        <v>6</v>
      </c>
      <c r="J6146" s="36">
        <v>3</v>
      </c>
      <c r="K6146" s="37">
        <v>45243.78</v>
      </c>
      <c r="L6146" s="38" t="s">
        <v>15</v>
      </c>
      <c r="M6146" s="38" t="s">
        <v>13</v>
      </c>
    </row>
    <row r="6147" spans="1:13" s="39" customFormat="1" ht="12.75" x14ac:dyDescent="0.2">
      <c r="A6147" s="33" t="s">
        <v>5900</v>
      </c>
      <c r="B6147" s="33" t="s">
        <v>582</v>
      </c>
      <c r="C6147" s="34">
        <v>10</v>
      </c>
      <c r="D6147" s="33" t="s">
        <v>34</v>
      </c>
      <c r="E6147" s="33" t="s">
        <v>6251</v>
      </c>
      <c r="F6147" s="35">
        <v>40161504</v>
      </c>
      <c r="G6147" s="33" t="s">
        <v>466</v>
      </c>
      <c r="H6147" s="33">
        <v>9</v>
      </c>
      <c r="I6147" s="33">
        <v>6</v>
      </c>
      <c r="J6147" s="36">
        <v>3</v>
      </c>
      <c r="K6147" s="37">
        <v>33932.82</v>
      </c>
      <c r="L6147" s="38" t="s">
        <v>15</v>
      </c>
      <c r="M6147" s="38" t="s">
        <v>13</v>
      </c>
    </row>
    <row r="6148" spans="1:13" s="39" customFormat="1" ht="12.75" x14ac:dyDescent="0.2">
      <c r="A6148" s="33" t="s">
        <v>5900</v>
      </c>
      <c r="B6148" s="33" t="s">
        <v>582</v>
      </c>
      <c r="C6148" s="34">
        <v>10</v>
      </c>
      <c r="D6148" s="33" t="s">
        <v>34</v>
      </c>
      <c r="E6148" s="33" t="s">
        <v>6252</v>
      </c>
      <c r="F6148" s="35">
        <v>39121400</v>
      </c>
      <c r="G6148" s="33" t="s">
        <v>466</v>
      </c>
      <c r="H6148" s="33">
        <v>9</v>
      </c>
      <c r="I6148" s="33">
        <v>6</v>
      </c>
      <c r="J6148" s="36">
        <v>1</v>
      </c>
      <c r="K6148" s="37">
        <v>4407711.6900000004</v>
      </c>
      <c r="L6148" s="38" t="s">
        <v>15</v>
      </c>
      <c r="M6148" s="38" t="s">
        <v>13</v>
      </c>
    </row>
    <row r="6149" spans="1:13" s="39" customFormat="1" ht="12.75" x14ac:dyDescent="0.2">
      <c r="A6149" s="33" t="s">
        <v>5900</v>
      </c>
      <c r="B6149" s="33" t="s">
        <v>582</v>
      </c>
      <c r="C6149" s="34">
        <v>10</v>
      </c>
      <c r="D6149" s="33" t="s">
        <v>34</v>
      </c>
      <c r="E6149" s="33" t="s">
        <v>6253</v>
      </c>
      <c r="F6149" s="35">
        <v>77131600</v>
      </c>
      <c r="G6149" s="33" t="s">
        <v>466</v>
      </c>
      <c r="H6149" s="33">
        <v>9</v>
      </c>
      <c r="I6149" s="33">
        <v>6</v>
      </c>
      <c r="J6149" s="36">
        <v>2</v>
      </c>
      <c r="K6149" s="37">
        <v>1882251.62</v>
      </c>
      <c r="L6149" s="38" t="s">
        <v>15</v>
      </c>
      <c r="M6149" s="38" t="s">
        <v>13</v>
      </c>
    </row>
    <row r="6150" spans="1:13" s="39" customFormat="1" ht="12.75" x14ac:dyDescent="0.2">
      <c r="A6150" s="33" t="s">
        <v>5900</v>
      </c>
      <c r="B6150" s="33" t="s">
        <v>582</v>
      </c>
      <c r="C6150" s="34">
        <v>10</v>
      </c>
      <c r="D6150" s="33" t="s">
        <v>34</v>
      </c>
      <c r="E6150" s="33" t="s">
        <v>6254</v>
      </c>
      <c r="F6150" s="35">
        <v>40161500</v>
      </c>
      <c r="G6150" s="33" t="s">
        <v>466</v>
      </c>
      <c r="H6150" s="33">
        <v>9</v>
      </c>
      <c r="I6150" s="33">
        <v>6</v>
      </c>
      <c r="J6150" s="36">
        <v>1</v>
      </c>
      <c r="K6150" s="37">
        <v>1327151.67</v>
      </c>
      <c r="L6150" s="38" t="s">
        <v>15</v>
      </c>
      <c r="M6150" s="38" t="s">
        <v>13</v>
      </c>
    </row>
    <row r="6151" spans="1:13" s="39" customFormat="1" ht="12.75" x14ac:dyDescent="0.2">
      <c r="A6151" s="33" t="s">
        <v>5900</v>
      </c>
      <c r="B6151" s="33" t="s">
        <v>582</v>
      </c>
      <c r="C6151" s="34">
        <v>10</v>
      </c>
      <c r="D6151" s="33" t="s">
        <v>34</v>
      </c>
      <c r="E6151" s="33" t="s">
        <v>6255</v>
      </c>
      <c r="F6151" s="35">
        <v>40161500</v>
      </c>
      <c r="G6151" s="33" t="s">
        <v>466</v>
      </c>
      <c r="H6151" s="33">
        <v>9</v>
      </c>
      <c r="I6151" s="33">
        <v>6</v>
      </c>
      <c r="J6151" s="36">
        <v>2</v>
      </c>
      <c r="K6151" s="37">
        <v>1161257.7</v>
      </c>
      <c r="L6151" s="38" t="s">
        <v>15</v>
      </c>
      <c r="M6151" s="38" t="s">
        <v>13</v>
      </c>
    </row>
    <row r="6152" spans="1:13" s="39" customFormat="1" ht="12.75" x14ac:dyDescent="0.2">
      <c r="A6152" s="33" t="s">
        <v>5900</v>
      </c>
      <c r="B6152" s="33" t="s">
        <v>582</v>
      </c>
      <c r="C6152" s="34">
        <v>10</v>
      </c>
      <c r="D6152" s="33" t="s">
        <v>34</v>
      </c>
      <c r="E6152" s="33" t="s">
        <v>6256</v>
      </c>
      <c r="F6152" s="35">
        <v>40161500</v>
      </c>
      <c r="G6152" s="33" t="s">
        <v>466</v>
      </c>
      <c r="H6152" s="33">
        <v>9</v>
      </c>
      <c r="I6152" s="33">
        <v>6</v>
      </c>
      <c r="J6152" s="36">
        <v>2</v>
      </c>
      <c r="K6152" s="37">
        <v>980282.48</v>
      </c>
      <c r="L6152" s="38" t="s">
        <v>15</v>
      </c>
      <c r="M6152" s="38" t="s">
        <v>13</v>
      </c>
    </row>
    <row r="6153" spans="1:13" s="39" customFormat="1" ht="12.75" x14ac:dyDescent="0.2">
      <c r="A6153" s="33" t="s">
        <v>5900</v>
      </c>
      <c r="B6153" s="33" t="s">
        <v>582</v>
      </c>
      <c r="C6153" s="34">
        <v>10</v>
      </c>
      <c r="D6153" s="33" t="s">
        <v>34</v>
      </c>
      <c r="E6153" s="33" t="s">
        <v>6257</v>
      </c>
      <c r="F6153" s="35">
        <v>40161500</v>
      </c>
      <c r="G6153" s="33" t="s">
        <v>466</v>
      </c>
      <c r="H6153" s="33">
        <v>9</v>
      </c>
      <c r="I6153" s="33">
        <v>6</v>
      </c>
      <c r="J6153" s="36">
        <v>2</v>
      </c>
      <c r="K6153" s="37">
        <v>663575.81999999995</v>
      </c>
      <c r="L6153" s="38" t="s">
        <v>15</v>
      </c>
      <c r="M6153" s="38" t="s">
        <v>13</v>
      </c>
    </row>
    <row r="6154" spans="1:13" s="39" customFormat="1" ht="12.75" x14ac:dyDescent="0.2">
      <c r="A6154" s="33" t="s">
        <v>5900</v>
      </c>
      <c r="B6154" s="33" t="s">
        <v>582</v>
      </c>
      <c r="C6154" s="34">
        <v>10</v>
      </c>
      <c r="D6154" s="33" t="s">
        <v>34</v>
      </c>
      <c r="E6154" s="33" t="s">
        <v>6258</v>
      </c>
      <c r="F6154" s="35">
        <v>25172004</v>
      </c>
      <c r="G6154" s="33" t="s">
        <v>466</v>
      </c>
      <c r="H6154" s="33">
        <v>9</v>
      </c>
      <c r="I6154" s="33">
        <v>6</v>
      </c>
      <c r="J6154" s="36">
        <v>2</v>
      </c>
      <c r="K6154" s="37">
        <v>527844.4</v>
      </c>
      <c r="L6154" s="38" t="s">
        <v>15</v>
      </c>
      <c r="M6154" s="38" t="s">
        <v>13</v>
      </c>
    </row>
    <row r="6155" spans="1:13" s="39" customFormat="1" ht="12.75" x14ac:dyDescent="0.2">
      <c r="A6155" s="33" t="s">
        <v>5900</v>
      </c>
      <c r="B6155" s="33" t="s">
        <v>582</v>
      </c>
      <c r="C6155" s="34">
        <v>10</v>
      </c>
      <c r="D6155" s="33" t="s">
        <v>34</v>
      </c>
      <c r="E6155" s="33" t="s">
        <v>6259</v>
      </c>
      <c r="F6155" s="35">
        <v>31151900</v>
      </c>
      <c r="G6155" s="33" t="s">
        <v>466</v>
      </c>
      <c r="H6155" s="33">
        <v>9</v>
      </c>
      <c r="I6155" s="33">
        <v>6</v>
      </c>
      <c r="J6155" s="36">
        <v>2</v>
      </c>
      <c r="K6155" s="37">
        <v>75406.34</v>
      </c>
      <c r="L6155" s="38" t="s">
        <v>15</v>
      </c>
      <c r="M6155" s="38" t="s">
        <v>13</v>
      </c>
    </row>
    <row r="6156" spans="1:13" s="39" customFormat="1" ht="12.75" x14ac:dyDescent="0.2">
      <c r="A6156" s="33" t="s">
        <v>5900</v>
      </c>
      <c r="B6156" s="33" t="s">
        <v>582</v>
      </c>
      <c r="C6156" s="34">
        <v>10</v>
      </c>
      <c r="D6156" s="33" t="s">
        <v>34</v>
      </c>
      <c r="E6156" s="33" t="s">
        <v>6260</v>
      </c>
      <c r="F6156" s="35">
        <v>25171700</v>
      </c>
      <c r="G6156" s="33" t="s">
        <v>466</v>
      </c>
      <c r="H6156" s="33">
        <v>9</v>
      </c>
      <c r="I6156" s="33">
        <v>6</v>
      </c>
      <c r="J6156" s="36">
        <v>1</v>
      </c>
      <c r="K6156" s="37">
        <v>1017985.65</v>
      </c>
      <c r="L6156" s="38" t="s">
        <v>15</v>
      </c>
      <c r="M6156" s="38" t="s">
        <v>13</v>
      </c>
    </row>
    <row r="6157" spans="1:13" s="39" customFormat="1" ht="12.75" x14ac:dyDescent="0.2">
      <c r="A6157" s="33" t="s">
        <v>5900</v>
      </c>
      <c r="B6157" s="33" t="s">
        <v>582</v>
      </c>
      <c r="C6157" s="34">
        <v>10</v>
      </c>
      <c r="D6157" s="33" t="s">
        <v>34</v>
      </c>
      <c r="E6157" s="33" t="s">
        <v>6261</v>
      </c>
      <c r="F6157" s="35">
        <v>40172900</v>
      </c>
      <c r="G6157" s="33" t="s">
        <v>466</v>
      </c>
      <c r="H6157" s="33">
        <v>9</v>
      </c>
      <c r="I6157" s="33">
        <v>6</v>
      </c>
      <c r="J6157" s="36">
        <v>1</v>
      </c>
      <c r="K6157" s="37">
        <v>82946.97</v>
      </c>
      <c r="L6157" s="38" t="s">
        <v>15</v>
      </c>
      <c r="M6157" s="38" t="s">
        <v>13</v>
      </c>
    </row>
    <row r="6158" spans="1:13" s="39" customFormat="1" ht="12.75" x14ac:dyDescent="0.2">
      <c r="A6158" s="33" t="s">
        <v>5900</v>
      </c>
      <c r="B6158" s="33" t="s">
        <v>582</v>
      </c>
      <c r="C6158" s="34">
        <v>10</v>
      </c>
      <c r="D6158" s="33" t="s">
        <v>34</v>
      </c>
      <c r="E6158" s="33" t="s">
        <v>5937</v>
      </c>
      <c r="F6158" s="35">
        <v>0</v>
      </c>
      <c r="G6158" s="33" t="s">
        <v>15071</v>
      </c>
      <c r="H6158" s="33">
        <v>1</v>
      </c>
      <c r="I6158" s="33">
        <v>6</v>
      </c>
      <c r="J6158" s="36">
        <v>1</v>
      </c>
      <c r="K6158" s="37">
        <v>48.859999999403954</v>
      </c>
      <c r="L6158" s="38" t="s">
        <v>12</v>
      </c>
      <c r="M6158" s="38" t="s">
        <v>13</v>
      </c>
    </row>
    <row r="6159" spans="1:13" s="39" customFormat="1" ht="12.75" x14ac:dyDescent="0.2">
      <c r="A6159" s="33" t="s">
        <v>5900</v>
      </c>
      <c r="B6159" s="33" t="s">
        <v>585</v>
      </c>
      <c r="C6159" s="34">
        <v>10</v>
      </c>
      <c r="D6159" s="33" t="s">
        <v>93</v>
      </c>
      <c r="E6159" s="33" t="s">
        <v>6262</v>
      </c>
      <c r="F6159" s="35">
        <v>60131803</v>
      </c>
      <c r="G6159" s="33" t="s">
        <v>15071</v>
      </c>
      <c r="H6159" s="33">
        <v>3</v>
      </c>
      <c r="I6159" s="33">
        <v>5</v>
      </c>
      <c r="J6159" s="36">
        <v>1</v>
      </c>
      <c r="K6159" s="37">
        <v>37950</v>
      </c>
      <c r="L6159" s="38" t="s">
        <v>15</v>
      </c>
      <c r="M6159" s="38" t="s">
        <v>13</v>
      </c>
    </row>
    <row r="6160" spans="1:13" s="39" customFormat="1" ht="12.75" x14ac:dyDescent="0.2">
      <c r="A6160" s="33" t="s">
        <v>5900</v>
      </c>
      <c r="B6160" s="33" t="s">
        <v>585</v>
      </c>
      <c r="C6160" s="34">
        <v>10</v>
      </c>
      <c r="D6160" s="33" t="s">
        <v>93</v>
      </c>
      <c r="E6160" s="33" t="s">
        <v>6263</v>
      </c>
      <c r="F6160" s="35">
        <v>60131507</v>
      </c>
      <c r="G6160" s="33" t="s">
        <v>15071</v>
      </c>
      <c r="H6160" s="33">
        <v>3</v>
      </c>
      <c r="I6160" s="33">
        <v>4</v>
      </c>
      <c r="J6160" s="36">
        <v>15</v>
      </c>
      <c r="K6160" s="37">
        <v>160425</v>
      </c>
      <c r="L6160" s="38" t="s">
        <v>15</v>
      </c>
      <c r="M6160" s="38" t="s">
        <v>13</v>
      </c>
    </row>
    <row r="6161" spans="1:13" s="39" customFormat="1" ht="12.75" x14ac:dyDescent="0.2">
      <c r="A6161" s="33" t="s">
        <v>5900</v>
      </c>
      <c r="B6161" s="33" t="s">
        <v>585</v>
      </c>
      <c r="C6161" s="34">
        <v>10</v>
      </c>
      <c r="D6161" s="33" t="s">
        <v>93</v>
      </c>
      <c r="E6161" s="33" t="s">
        <v>6264</v>
      </c>
      <c r="F6161" s="35">
        <v>60131507</v>
      </c>
      <c r="G6161" s="33" t="s">
        <v>15071</v>
      </c>
      <c r="H6161" s="33">
        <v>3</v>
      </c>
      <c r="I6161" s="33">
        <v>4</v>
      </c>
      <c r="J6161" s="36">
        <v>15</v>
      </c>
      <c r="K6161" s="37">
        <v>257025</v>
      </c>
      <c r="L6161" s="38" t="s">
        <v>15</v>
      </c>
      <c r="M6161" s="38" t="s">
        <v>13</v>
      </c>
    </row>
    <row r="6162" spans="1:13" s="39" customFormat="1" ht="12.75" x14ac:dyDescent="0.2">
      <c r="A6162" s="33" t="s">
        <v>5900</v>
      </c>
      <c r="B6162" s="33" t="s">
        <v>585</v>
      </c>
      <c r="C6162" s="34">
        <v>10</v>
      </c>
      <c r="D6162" s="33" t="s">
        <v>93</v>
      </c>
      <c r="E6162" s="33" t="s">
        <v>6265</v>
      </c>
      <c r="F6162" s="35">
        <v>60131507</v>
      </c>
      <c r="G6162" s="33" t="s">
        <v>15071</v>
      </c>
      <c r="H6162" s="33">
        <v>3</v>
      </c>
      <c r="I6162" s="33">
        <v>4</v>
      </c>
      <c r="J6162" s="36">
        <v>15</v>
      </c>
      <c r="K6162" s="37">
        <v>483000</v>
      </c>
      <c r="L6162" s="38" t="s">
        <v>15</v>
      </c>
      <c r="M6162" s="38" t="s">
        <v>13</v>
      </c>
    </row>
    <row r="6163" spans="1:13" s="39" customFormat="1" ht="12.75" x14ac:dyDescent="0.2">
      <c r="A6163" s="33" t="s">
        <v>5900</v>
      </c>
      <c r="B6163" s="33" t="s">
        <v>585</v>
      </c>
      <c r="C6163" s="34">
        <v>10</v>
      </c>
      <c r="D6163" s="33" t="s">
        <v>93</v>
      </c>
      <c r="E6163" s="33" t="s">
        <v>6266</v>
      </c>
      <c r="F6163" s="35">
        <v>60131507</v>
      </c>
      <c r="G6163" s="33" t="s">
        <v>15071</v>
      </c>
      <c r="H6163" s="33">
        <v>3</v>
      </c>
      <c r="I6163" s="33">
        <v>4</v>
      </c>
      <c r="J6163" s="36">
        <v>4</v>
      </c>
      <c r="K6163" s="37">
        <v>655960</v>
      </c>
      <c r="L6163" s="38" t="s">
        <v>15</v>
      </c>
      <c r="M6163" s="38" t="s">
        <v>13</v>
      </c>
    </row>
    <row r="6164" spans="1:13" s="39" customFormat="1" ht="12.75" x14ac:dyDescent="0.2">
      <c r="A6164" s="33" t="s">
        <v>5900</v>
      </c>
      <c r="B6164" s="33" t="s">
        <v>585</v>
      </c>
      <c r="C6164" s="34">
        <v>10</v>
      </c>
      <c r="D6164" s="33" t="s">
        <v>93</v>
      </c>
      <c r="E6164" s="33" t="s">
        <v>14164</v>
      </c>
      <c r="F6164" s="35">
        <v>11151511</v>
      </c>
      <c r="G6164" s="33" t="s">
        <v>15071</v>
      </c>
      <c r="H6164" s="33">
        <v>3</v>
      </c>
      <c r="I6164" s="33">
        <v>4</v>
      </c>
      <c r="J6164" s="36">
        <v>4</v>
      </c>
      <c r="K6164" s="37">
        <v>1694560</v>
      </c>
      <c r="L6164" s="38" t="s">
        <v>15</v>
      </c>
      <c r="M6164" s="38" t="s">
        <v>13</v>
      </c>
    </row>
    <row r="6165" spans="1:13" s="39" customFormat="1" ht="12.75" x14ac:dyDescent="0.2">
      <c r="A6165" s="33" t="s">
        <v>5900</v>
      </c>
      <c r="B6165" s="33" t="s">
        <v>585</v>
      </c>
      <c r="C6165" s="34">
        <v>10</v>
      </c>
      <c r="D6165" s="33" t="s">
        <v>93</v>
      </c>
      <c r="E6165" s="33" t="s">
        <v>6267</v>
      </c>
      <c r="F6165" s="35">
        <v>23271807</v>
      </c>
      <c r="G6165" s="33" t="s">
        <v>15071</v>
      </c>
      <c r="H6165" s="33">
        <v>3</v>
      </c>
      <c r="I6165" s="33">
        <v>4</v>
      </c>
      <c r="J6165" s="36">
        <v>10</v>
      </c>
      <c r="K6165" s="37">
        <v>113050</v>
      </c>
      <c r="L6165" s="38" t="s">
        <v>15</v>
      </c>
      <c r="M6165" s="38" t="s">
        <v>13</v>
      </c>
    </row>
    <row r="6166" spans="1:13" s="39" customFormat="1" ht="12.75" x14ac:dyDescent="0.2">
      <c r="A6166" s="33" t="s">
        <v>5900</v>
      </c>
      <c r="B6166" s="33" t="s">
        <v>585</v>
      </c>
      <c r="C6166" s="34">
        <v>10</v>
      </c>
      <c r="D6166" s="33" t="s">
        <v>93</v>
      </c>
      <c r="E6166" s="33" t="s">
        <v>6268</v>
      </c>
      <c r="F6166" s="35">
        <v>31201610</v>
      </c>
      <c r="G6166" s="33" t="s">
        <v>15071</v>
      </c>
      <c r="H6166" s="33">
        <v>3</v>
      </c>
      <c r="I6166" s="33">
        <v>4</v>
      </c>
      <c r="J6166" s="36">
        <v>8</v>
      </c>
      <c r="K6166" s="37">
        <v>192000</v>
      </c>
      <c r="L6166" s="38" t="s">
        <v>15</v>
      </c>
      <c r="M6166" s="38" t="s">
        <v>13</v>
      </c>
    </row>
    <row r="6167" spans="1:13" s="39" customFormat="1" ht="12.75" x14ac:dyDescent="0.2">
      <c r="A6167" s="33" t="s">
        <v>5900</v>
      </c>
      <c r="B6167" s="33" t="s">
        <v>585</v>
      </c>
      <c r="C6167" s="34">
        <v>10</v>
      </c>
      <c r="D6167" s="33" t="s">
        <v>93</v>
      </c>
      <c r="E6167" s="33" t="s">
        <v>6269</v>
      </c>
      <c r="F6167" s="35">
        <v>31201610</v>
      </c>
      <c r="G6167" s="33" t="s">
        <v>15071</v>
      </c>
      <c r="H6167" s="33">
        <v>3</v>
      </c>
      <c r="I6167" s="33">
        <v>4</v>
      </c>
      <c r="J6167" s="36">
        <v>8</v>
      </c>
      <c r="K6167" s="37">
        <v>192000</v>
      </c>
      <c r="L6167" s="38" t="s">
        <v>15</v>
      </c>
      <c r="M6167" s="38" t="s">
        <v>13</v>
      </c>
    </row>
    <row r="6168" spans="1:13" s="39" customFormat="1" ht="12.75" x14ac:dyDescent="0.2">
      <c r="A6168" s="33" t="s">
        <v>5900</v>
      </c>
      <c r="B6168" s="33" t="s">
        <v>585</v>
      </c>
      <c r="C6168" s="34">
        <v>10</v>
      </c>
      <c r="D6168" s="33" t="s">
        <v>93</v>
      </c>
      <c r="E6168" s="33" t="s">
        <v>6270</v>
      </c>
      <c r="F6168" s="35">
        <v>26111702</v>
      </c>
      <c r="G6168" s="33" t="s">
        <v>15071</v>
      </c>
      <c r="H6168" s="33">
        <v>3</v>
      </c>
      <c r="I6168" s="33">
        <v>4</v>
      </c>
      <c r="J6168" s="36">
        <v>100</v>
      </c>
      <c r="K6168" s="37">
        <v>720000</v>
      </c>
      <c r="L6168" s="38" t="s">
        <v>15</v>
      </c>
      <c r="M6168" s="38" t="s">
        <v>13</v>
      </c>
    </row>
    <row r="6169" spans="1:13" s="39" customFormat="1" ht="12.75" x14ac:dyDescent="0.2">
      <c r="A6169" s="33" t="s">
        <v>5900</v>
      </c>
      <c r="B6169" s="33" t="s">
        <v>585</v>
      </c>
      <c r="C6169" s="34">
        <v>10</v>
      </c>
      <c r="D6169" s="33" t="s">
        <v>93</v>
      </c>
      <c r="E6169" s="33" t="s">
        <v>6271</v>
      </c>
      <c r="F6169" s="35">
        <v>26111702</v>
      </c>
      <c r="G6169" s="33" t="s">
        <v>15071</v>
      </c>
      <c r="H6169" s="33">
        <v>3</v>
      </c>
      <c r="I6169" s="33">
        <v>4</v>
      </c>
      <c r="J6169" s="36">
        <v>100</v>
      </c>
      <c r="K6169" s="37">
        <v>840000</v>
      </c>
      <c r="L6169" s="38" t="s">
        <v>15</v>
      </c>
      <c r="M6169" s="38" t="s">
        <v>13</v>
      </c>
    </row>
    <row r="6170" spans="1:13" s="39" customFormat="1" ht="12.75" x14ac:dyDescent="0.2">
      <c r="A6170" s="33" t="s">
        <v>5900</v>
      </c>
      <c r="B6170" s="33" t="s">
        <v>585</v>
      </c>
      <c r="C6170" s="34">
        <v>16</v>
      </c>
      <c r="D6170" s="33" t="s">
        <v>93</v>
      </c>
      <c r="E6170" s="33" t="s">
        <v>6272</v>
      </c>
      <c r="F6170" s="35">
        <v>55121802</v>
      </c>
      <c r="G6170" s="33" t="s">
        <v>15071</v>
      </c>
      <c r="H6170" s="33">
        <v>3</v>
      </c>
      <c r="I6170" s="33">
        <v>4</v>
      </c>
      <c r="J6170" s="36">
        <v>1</v>
      </c>
      <c r="K6170" s="37">
        <v>5800000</v>
      </c>
      <c r="L6170" s="38" t="s">
        <v>15</v>
      </c>
      <c r="M6170" s="38" t="s">
        <v>13</v>
      </c>
    </row>
    <row r="6171" spans="1:13" s="39" customFormat="1" ht="12.75" x14ac:dyDescent="0.2">
      <c r="A6171" s="33" t="s">
        <v>5900</v>
      </c>
      <c r="B6171" s="33" t="s">
        <v>585</v>
      </c>
      <c r="C6171" s="34">
        <v>16</v>
      </c>
      <c r="D6171" s="33" t="s">
        <v>93</v>
      </c>
      <c r="E6171" s="33" t="s">
        <v>6273</v>
      </c>
      <c r="F6171" s="35">
        <v>55121802</v>
      </c>
      <c r="G6171" s="33" t="s">
        <v>15071</v>
      </c>
      <c r="H6171" s="33">
        <v>3</v>
      </c>
      <c r="I6171" s="33">
        <v>4</v>
      </c>
      <c r="J6171" s="36">
        <v>3</v>
      </c>
      <c r="K6171" s="37">
        <v>608685</v>
      </c>
      <c r="L6171" s="38" t="s">
        <v>15</v>
      </c>
      <c r="M6171" s="38" t="s">
        <v>13</v>
      </c>
    </row>
    <row r="6172" spans="1:13" s="39" customFormat="1" ht="12.75" x14ac:dyDescent="0.2">
      <c r="A6172" s="33" t="s">
        <v>5900</v>
      </c>
      <c r="B6172" s="33" t="s">
        <v>585</v>
      </c>
      <c r="C6172" s="34">
        <v>16</v>
      </c>
      <c r="D6172" s="33" t="s">
        <v>93</v>
      </c>
      <c r="E6172" s="33" t="s">
        <v>6274</v>
      </c>
      <c r="F6172" s="35">
        <v>54101601</v>
      </c>
      <c r="G6172" s="33" t="s">
        <v>15071</v>
      </c>
      <c r="H6172" s="33">
        <v>3</v>
      </c>
      <c r="I6172" s="33">
        <v>4</v>
      </c>
      <c r="J6172" s="36">
        <v>250</v>
      </c>
      <c r="K6172" s="37">
        <v>777750</v>
      </c>
      <c r="L6172" s="38" t="s">
        <v>15</v>
      </c>
      <c r="M6172" s="38" t="s">
        <v>13</v>
      </c>
    </row>
    <row r="6173" spans="1:13" s="39" customFormat="1" ht="12.75" x14ac:dyDescent="0.2">
      <c r="A6173" s="33" t="s">
        <v>5900</v>
      </c>
      <c r="B6173" s="33" t="s">
        <v>585</v>
      </c>
      <c r="C6173" s="34">
        <v>10</v>
      </c>
      <c r="D6173" s="33" t="s">
        <v>93</v>
      </c>
      <c r="E6173" s="33" t="s">
        <v>6275</v>
      </c>
      <c r="F6173" s="35">
        <v>60131500</v>
      </c>
      <c r="G6173" s="33" t="s">
        <v>15071</v>
      </c>
      <c r="H6173" s="33">
        <v>3</v>
      </c>
      <c r="I6173" s="33">
        <v>4</v>
      </c>
      <c r="J6173" s="36">
        <v>2</v>
      </c>
      <c r="K6173" s="37">
        <v>166290</v>
      </c>
      <c r="L6173" s="38" t="s">
        <v>15</v>
      </c>
      <c r="M6173" s="38" t="s">
        <v>13</v>
      </c>
    </row>
    <row r="6174" spans="1:13" s="39" customFormat="1" ht="12.75" x14ac:dyDescent="0.2">
      <c r="A6174" s="33" t="s">
        <v>5900</v>
      </c>
      <c r="B6174" s="33" t="s">
        <v>585</v>
      </c>
      <c r="C6174" s="34">
        <v>10</v>
      </c>
      <c r="D6174" s="33" t="s">
        <v>93</v>
      </c>
      <c r="E6174" s="33" t="s">
        <v>6276</v>
      </c>
      <c r="F6174" s="35">
        <v>39101900</v>
      </c>
      <c r="G6174" s="33" t="s">
        <v>15071</v>
      </c>
      <c r="H6174" s="33">
        <v>3</v>
      </c>
      <c r="I6174" s="33">
        <v>4</v>
      </c>
      <c r="J6174" s="36">
        <v>1</v>
      </c>
      <c r="K6174" s="37">
        <v>10000000</v>
      </c>
      <c r="L6174" s="38" t="s">
        <v>12</v>
      </c>
      <c r="M6174" s="38" t="s">
        <v>13</v>
      </c>
    </row>
    <row r="6175" spans="1:13" s="39" customFormat="1" ht="12.75" x14ac:dyDescent="0.2">
      <c r="A6175" s="33" t="s">
        <v>5900</v>
      </c>
      <c r="B6175" s="33" t="s">
        <v>585</v>
      </c>
      <c r="C6175" s="34">
        <v>16</v>
      </c>
      <c r="D6175" s="33" t="s">
        <v>93</v>
      </c>
      <c r="E6175" s="33" t="s">
        <v>4290</v>
      </c>
      <c r="F6175" s="35">
        <v>52121604</v>
      </c>
      <c r="G6175" s="33" t="s">
        <v>15071</v>
      </c>
      <c r="H6175" s="33">
        <v>3</v>
      </c>
      <c r="I6175" s="33">
        <v>4</v>
      </c>
      <c r="J6175" s="36">
        <v>70</v>
      </c>
      <c r="K6175" s="37">
        <v>2499000</v>
      </c>
      <c r="L6175" s="38" t="s">
        <v>15</v>
      </c>
      <c r="M6175" s="38" t="s">
        <v>13</v>
      </c>
    </row>
    <row r="6176" spans="1:13" s="39" customFormat="1" ht="12.75" x14ac:dyDescent="0.2">
      <c r="A6176" s="33" t="s">
        <v>5900</v>
      </c>
      <c r="B6176" s="33" t="s">
        <v>585</v>
      </c>
      <c r="C6176" s="34">
        <v>16</v>
      </c>
      <c r="D6176" s="33" t="s">
        <v>93</v>
      </c>
      <c r="E6176" s="33" t="s">
        <v>6277</v>
      </c>
      <c r="F6176" s="35">
        <v>52121604</v>
      </c>
      <c r="G6176" s="33" t="s">
        <v>15071</v>
      </c>
      <c r="H6176" s="33">
        <v>3</v>
      </c>
      <c r="I6176" s="33">
        <v>4</v>
      </c>
      <c r="J6176" s="36">
        <v>69</v>
      </c>
      <c r="K6176" s="37">
        <v>2299080</v>
      </c>
      <c r="L6176" s="38" t="s">
        <v>15</v>
      </c>
      <c r="M6176" s="38" t="s">
        <v>13</v>
      </c>
    </row>
    <row r="6177" spans="1:13" s="39" customFormat="1" ht="12.75" x14ac:dyDescent="0.2">
      <c r="A6177" s="33" t="s">
        <v>5900</v>
      </c>
      <c r="B6177" s="33" t="s">
        <v>585</v>
      </c>
      <c r="C6177" s="34">
        <v>10</v>
      </c>
      <c r="D6177" s="33" t="s">
        <v>93</v>
      </c>
      <c r="E6177" s="33" t="s">
        <v>6278</v>
      </c>
      <c r="F6177" s="35">
        <v>53131642</v>
      </c>
      <c r="G6177" s="33" t="s">
        <v>15071</v>
      </c>
      <c r="H6177" s="33">
        <v>3</v>
      </c>
      <c r="I6177" s="33">
        <v>4</v>
      </c>
      <c r="J6177" s="36">
        <v>2</v>
      </c>
      <c r="K6177" s="37">
        <v>73600</v>
      </c>
      <c r="L6177" s="38" t="s">
        <v>15</v>
      </c>
      <c r="M6177" s="38" t="s">
        <v>13</v>
      </c>
    </row>
    <row r="6178" spans="1:13" s="39" customFormat="1" ht="12.75" x14ac:dyDescent="0.2">
      <c r="A6178" s="33" t="s">
        <v>5900</v>
      </c>
      <c r="B6178" s="33" t="s">
        <v>585</v>
      </c>
      <c r="C6178" s="34">
        <v>10</v>
      </c>
      <c r="D6178" s="33" t="s">
        <v>93</v>
      </c>
      <c r="E6178" s="33" t="s">
        <v>6279</v>
      </c>
      <c r="F6178" s="35">
        <v>31201513</v>
      </c>
      <c r="G6178" s="33" t="s">
        <v>15071</v>
      </c>
      <c r="H6178" s="33">
        <v>3</v>
      </c>
      <c r="I6178" s="33">
        <v>4</v>
      </c>
      <c r="J6178" s="36">
        <v>3</v>
      </c>
      <c r="K6178" s="37">
        <v>384132</v>
      </c>
      <c r="L6178" s="38" t="s">
        <v>15</v>
      </c>
      <c r="M6178" s="38" t="s">
        <v>13</v>
      </c>
    </row>
    <row r="6179" spans="1:13" s="39" customFormat="1" ht="12.75" x14ac:dyDescent="0.2">
      <c r="A6179" s="33" t="s">
        <v>5900</v>
      </c>
      <c r="B6179" s="33" t="s">
        <v>585</v>
      </c>
      <c r="C6179" s="34">
        <v>10</v>
      </c>
      <c r="D6179" s="33" t="s">
        <v>93</v>
      </c>
      <c r="E6179" s="33" t="s">
        <v>6280</v>
      </c>
      <c r="F6179" s="35">
        <v>39111705</v>
      </c>
      <c r="G6179" s="33" t="s">
        <v>15071</v>
      </c>
      <c r="H6179" s="33">
        <v>3</v>
      </c>
      <c r="I6179" s="33">
        <v>4</v>
      </c>
      <c r="J6179" s="36">
        <v>15</v>
      </c>
      <c r="K6179" s="37">
        <v>524790</v>
      </c>
      <c r="L6179" s="38" t="s">
        <v>15</v>
      </c>
      <c r="M6179" s="38" t="s">
        <v>13</v>
      </c>
    </row>
    <row r="6180" spans="1:13" s="39" customFormat="1" ht="12.75" x14ac:dyDescent="0.2">
      <c r="A6180" s="33" t="s">
        <v>5900</v>
      </c>
      <c r="B6180" s="33" t="s">
        <v>585</v>
      </c>
      <c r="C6180" s="34">
        <v>10</v>
      </c>
      <c r="D6180" s="33" t="s">
        <v>93</v>
      </c>
      <c r="E6180" s="33" t="s">
        <v>6281</v>
      </c>
      <c r="F6180" s="35">
        <v>46161508</v>
      </c>
      <c r="G6180" s="33" t="s">
        <v>15071</v>
      </c>
      <c r="H6180" s="33">
        <v>3</v>
      </c>
      <c r="I6180" s="33">
        <v>4</v>
      </c>
      <c r="J6180" s="36">
        <v>17</v>
      </c>
      <c r="K6180" s="37">
        <v>659498</v>
      </c>
      <c r="L6180" s="38" t="s">
        <v>15</v>
      </c>
      <c r="M6180" s="38" t="s">
        <v>13</v>
      </c>
    </row>
    <row r="6181" spans="1:13" s="39" customFormat="1" ht="12.75" x14ac:dyDescent="0.2">
      <c r="A6181" s="33" t="s">
        <v>5900</v>
      </c>
      <c r="B6181" s="33" t="s">
        <v>585</v>
      </c>
      <c r="C6181" s="34">
        <v>10</v>
      </c>
      <c r="D6181" s="33" t="s">
        <v>93</v>
      </c>
      <c r="E6181" s="33" t="s">
        <v>6282</v>
      </c>
      <c r="F6181" s="35">
        <v>49161600</v>
      </c>
      <c r="G6181" s="33" t="s">
        <v>15071</v>
      </c>
      <c r="H6181" s="33">
        <v>1</v>
      </c>
      <c r="I6181" s="33">
        <v>7</v>
      </c>
      <c r="J6181" s="36">
        <v>20</v>
      </c>
      <c r="K6181" s="37">
        <v>680000</v>
      </c>
      <c r="L6181" s="38" t="s">
        <v>15</v>
      </c>
      <c r="M6181" s="38" t="s">
        <v>13</v>
      </c>
    </row>
    <row r="6182" spans="1:13" s="39" customFormat="1" ht="12.75" x14ac:dyDescent="0.2">
      <c r="A6182" s="33" t="s">
        <v>5900</v>
      </c>
      <c r="B6182" s="33" t="s">
        <v>585</v>
      </c>
      <c r="C6182" s="34">
        <v>10</v>
      </c>
      <c r="D6182" s="33" t="s">
        <v>93</v>
      </c>
      <c r="E6182" s="33" t="s">
        <v>6283</v>
      </c>
      <c r="F6182" s="35">
        <v>26111702</v>
      </c>
      <c r="G6182" s="33" t="s">
        <v>466</v>
      </c>
      <c r="H6182" s="33">
        <v>9</v>
      </c>
      <c r="I6182" s="33">
        <v>6</v>
      </c>
      <c r="J6182" s="36">
        <v>800</v>
      </c>
      <c r="K6182" s="37">
        <v>3619496</v>
      </c>
      <c r="L6182" s="38" t="s">
        <v>15</v>
      </c>
      <c r="M6182" s="38" t="s">
        <v>13</v>
      </c>
    </row>
    <row r="6183" spans="1:13" s="39" customFormat="1" ht="12.75" x14ac:dyDescent="0.2">
      <c r="A6183" s="33" t="s">
        <v>5900</v>
      </c>
      <c r="B6183" s="33" t="s">
        <v>585</v>
      </c>
      <c r="C6183" s="34">
        <v>10</v>
      </c>
      <c r="D6183" s="33" t="s">
        <v>93</v>
      </c>
      <c r="E6183" s="33" t="s">
        <v>6284</v>
      </c>
      <c r="F6183" s="35">
        <v>24121807</v>
      </c>
      <c r="G6183" s="33" t="s">
        <v>466</v>
      </c>
      <c r="H6183" s="33">
        <v>9</v>
      </c>
      <c r="I6183" s="33">
        <v>6</v>
      </c>
      <c r="J6183" s="36">
        <v>200</v>
      </c>
      <c r="K6183" s="37">
        <v>6786570</v>
      </c>
      <c r="L6183" s="38" t="s">
        <v>15</v>
      </c>
      <c r="M6183" s="38" t="s">
        <v>13</v>
      </c>
    </row>
    <row r="6184" spans="1:13" s="39" customFormat="1" ht="12.75" x14ac:dyDescent="0.2">
      <c r="A6184" s="33" t="s">
        <v>5900</v>
      </c>
      <c r="B6184" s="33" t="s">
        <v>585</v>
      </c>
      <c r="C6184" s="34">
        <v>10</v>
      </c>
      <c r="D6184" s="33" t="s">
        <v>93</v>
      </c>
      <c r="E6184" s="33" t="s">
        <v>6285</v>
      </c>
      <c r="F6184" s="35">
        <v>24121807</v>
      </c>
      <c r="G6184" s="33" t="s">
        <v>466</v>
      </c>
      <c r="H6184" s="33">
        <v>9</v>
      </c>
      <c r="I6184" s="33">
        <v>6</v>
      </c>
      <c r="J6184" s="36">
        <v>150</v>
      </c>
      <c r="K6184" s="37">
        <v>1131094.5</v>
      </c>
      <c r="L6184" s="38" t="s">
        <v>15</v>
      </c>
      <c r="M6184" s="38" t="s">
        <v>13</v>
      </c>
    </row>
    <row r="6185" spans="1:13" s="39" customFormat="1" ht="12.75" x14ac:dyDescent="0.2">
      <c r="A6185" s="33" t="s">
        <v>5900</v>
      </c>
      <c r="B6185" s="33" t="s">
        <v>585</v>
      </c>
      <c r="C6185" s="34">
        <v>10</v>
      </c>
      <c r="D6185" s="33" t="s">
        <v>93</v>
      </c>
      <c r="E6185" s="33" t="s">
        <v>6286</v>
      </c>
      <c r="F6185" s="35">
        <v>39121522</v>
      </c>
      <c r="G6185" s="33" t="s">
        <v>466</v>
      </c>
      <c r="H6185" s="33">
        <v>9</v>
      </c>
      <c r="I6185" s="33">
        <v>6</v>
      </c>
      <c r="J6185" s="36">
        <v>50</v>
      </c>
      <c r="K6185" s="37">
        <v>452437.5</v>
      </c>
      <c r="L6185" s="38" t="s">
        <v>15</v>
      </c>
      <c r="M6185" s="38" t="s">
        <v>13</v>
      </c>
    </row>
    <row r="6186" spans="1:13" s="39" customFormat="1" ht="12.75" x14ac:dyDescent="0.2">
      <c r="A6186" s="33" t="s">
        <v>5900</v>
      </c>
      <c r="B6186" s="33" t="s">
        <v>585</v>
      </c>
      <c r="C6186" s="34">
        <v>10</v>
      </c>
      <c r="D6186" s="33" t="s">
        <v>93</v>
      </c>
      <c r="E6186" s="33" t="s">
        <v>6287</v>
      </c>
      <c r="F6186" s="35">
        <v>31211704</v>
      </c>
      <c r="G6186" s="33" t="s">
        <v>466</v>
      </c>
      <c r="H6186" s="33">
        <v>9</v>
      </c>
      <c r="I6186" s="33">
        <v>6</v>
      </c>
      <c r="J6186" s="36">
        <v>47</v>
      </c>
      <c r="K6186" s="37">
        <v>4961737.3600000003</v>
      </c>
      <c r="L6186" s="38" t="s">
        <v>15</v>
      </c>
      <c r="M6186" s="38" t="s">
        <v>13</v>
      </c>
    </row>
    <row r="6187" spans="1:13" s="39" customFormat="1" ht="12.75" x14ac:dyDescent="0.2">
      <c r="A6187" s="33" t="s">
        <v>5900</v>
      </c>
      <c r="B6187" s="33" t="s">
        <v>585</v>
      </c>
      <c r="C6187" s="34">
        <v>10</v>
      </c>
      <c r="D6187" s="33" t="s">
        <v>93</v>
      </c>
      <c r="E6187" s="33" t="s">
        <v>6288</v>
      </c>
      <c r="F6187" s="35">
        <v>26111702</v>
      </c>
      <c r="G6187" s="33" t="s">
        <v>466</v>
      </c>
      <c r="H6187" s="33">
        <v>9</v>
      </c>
      <c r="I6187" s="33">
        <v>6</v>
      </c>
      <c r="J6187" s="36">
        <v>40</v>
      </c>
      <c r="K6187" s="37">
        <v>196056.4</v>
      </c>
      <c r="L6187" s="38" t="s">
        <v>15</v>
      </c>
      <c r="M6187" s="38" t="s">
        <v>13</v>
      </c>
    </row>
    <row r="6188" spans="1:13" s="39" customFormat="1" ht="12.75" x14ac:dyDescent="0.2">
      <c r="A6188" s="33" t="s">
        <v>5900</v>
      </c>
      <c r="B6188" s="33" t="s">
        <v>585</v>
      </c>
      <c r="C6188" s="34">
        <v>10</v>
      </c>
      <c r="D6188" s="33" t="s">
        <v>93</v>
      </c>
      <c r="E6188" s="33" t="s">
        <v>6289</v>
      </c>
      <c r="F6188" s="35">
        <v>31211507</v>
      </c>
      <c r="G6188" s="33" t="s">
        <v>466</v>
      </c>
      <c r="H6188" s="33">
        <v>9</v>
      </c>
      <c r="I6188" s="33">
        <v>6</v>
      </c>
      <c r="J6188" s="36">
        <v>70</v>
      </c>
      <c r="K6188" s="37">
        <v>7917665.6999999993</v>
      </c>
      <c r="L6188" s="38" t="s">
        <v>15</v>
      </c>
      <c r="M6188" s="38" t="s">
        <v>13</v>
      </c>
    </row>
    <row r="6189" spans="1:13" s="39" customFormat="1" ht="12.75" x14ac:dyDescent="0.2">
      <c r="A6189" s="33" t="s">
        <v>5900</v>
      </c>
      <c r="B6189" s="33" t="s">
        <v>585</v>
      </c>
      <c r="C6189" s="34">
        <v>10</v>
      </c>
      <c r="D6189" s="33" t="s">
        <v>93</v>
      </c>
      <c r="E6189" s="33" t="s">
        <v>6290</v>
      </c>
      <c r="F6189" s="35">
        <v>31211507</v>
      </c>
      <c r="G6189" s="33" t="s">
        <v>466</v>
      </c>
      <c r="H6189" s="33">
        <v>9</v>
      </c>
      <c r="I6189" s="33">
        <v>6</v>
      </c>
      <c r="J6189" s="36">
        <v>30</v>
      </c>
      <c r="K6189" s="37">
        <v>8143885.2000000011</v>
      </c>
      <c r="L6189" s="38" t="s">
        <v>15</v>
      </c>
      <c r="M6189" s="38" t="s">
        <v>13</v>
      </c>
    </row>
    <row r="6190" spans="1:13" s="39" customFormat="1" ht="12.75" x14ac:dyDescent="0.2">
      <c r="A6190" s="33" t="s">
        <v>5900</v>
      </c>
      <c r="B6190" s="33" t="s">
        <v>585</v>
      </c>
      <c r="C6190" s="34">
        <v>10</v>
      </c>
      <c r="D6190" s="33" t="s">
        <v>93</v>
      </c>
      <c r="E6190" s="33" t="s">
        <v>6291</v>
      </c>
      <c r="F6190" s="35">
        <v>31211507</v>
      </c>
      <c r="G6190" s="33" t="s">
        <v>466</v>
      </c>
      <c r="H6190" s="33">
        <v>9</v>
      </c>
      <c r="I6190" s="33">
        <v>6</v>
      </c>
      <c r="J6190" s="36">
        <v>30</v>
      </c>
      <c r="K6190" s="37">
        <v>8143885.2000000011</v>
      </c>
      <c r="L6190" s="38" t="s">
        <v>15</v>
      </c>
      <c r="M6190" s="38" t="s">
        <v>13</v>
      </c>
    </row>
    <row r="6191" spans="1:13" s="39" customFormat="1" ht="12.75" x14ac:dyDescent="0.2">
      <c r="A6191" s="33" t="s">
        <v>5900</v>
      </c>
      <c r="B6191" s="33" t="s">
        <v>585</v>
      </c>
      <c r="C6191" s="34">
        <v>10</v>
      </c>
      <c r="D6191" s="33" t="s">
        <v>93</v>
      </c>
      <c r="E6191" s="33" t="s">
        <v>6292</v>
      </c>
      <c r="F6191" s="35">
        <v>31201600</v>
      </c>
      <c r="G6191" s="33" t="s">
        <v>466</v>
      </c>
      <c r="H6191" s="33">
        <v>9</v>
      </c>
      <c r="I6191" s="33">
        <v>6</v>
      </c>
      <c r="J6191" s="36">
        <v>54</v>
      </c>
      <c r="K6191" s="37">
        <v>24431655.780000001</v>
      </c>
      <c r="L6191" s="38" t="s">
        <v>15</v>
      </c>
      <c r="M6191" s="38" t="s">
        <v>13</v>
      </c>
    </row>
    <row r="6192" spans="1:13" s="39" customFormat="1" ht="12.75" x14ac:dyDescent="0.2">
      <c r="A6192" s="33" t="s">
        <v>5900</v>
      </c>
      <c r="B6192" s="33" t="s">
        <v>585</v>
      </c>
      <c r="C6192" s="34">
        <v>10</v>
      </c>
      <c r="D6192" s="33" t="s">
        <v>93</v>
      </c>
      <c r="E6192" s="33" t="s">
        <v>6293</v>
      </c>
      <c r="F6192" s="35">
        <v>26111702</v>
      </c>
      <c r="G6192" s="33" t="s">
        <v>466</v>
      </c>
      <c r="H6192" s="33">
        <v>9</v>
      </c>
      <c r="I6192" s="33">
        <v>6</v>
      </c>
      <c r="J6192" s="36">
        <v>20</v>
      </c>
      <c r="K6192" s="37">
        <v>75406.2</v>
      </c>
      <c r="L6192" s="38" t="s">
        <v>15</v>
      </c>
      <c r="M6192" s="38" t="s">
        <v>13</v>
      </c>
    </row>
    <row r="6193" spans="1:13" s="39" customFormat="1" ht="12.75" x14ac:dyDescent="0.2">
      <c r="A6193" s="33" t="s">
        <v>5900</v>
      </c>
      <c r="B6193" s="33" t="s">
        <v>585</v>
      </c>
      <c r="C6193" s="34">
        <v>10</v>
      </c>
      <c r="D6193" s="33" t="s">
        <v>93</v>
      </c>
      <c r="E6193" s="33" t="s">
        <v>6294</v>
      </c>
      <c r="F6193" s="35">
        <v>39121700</v>
      </c>
      <c r="G6193" s="33" t="s">
        <v>466</v>
      </c>
      <c r="H6193" s="33">
        <v>9</v>
      </c>
      <c r="I6193" s="33">
        <v>6</v>
      </c>
      <c r="J6193" s="36">
        <v>20</v>
      </c>
      <c r="K6193" s="37">
        <v>38318.6</v>
      </c>
      <c r="L6193" s="38" t="s">
        <v>2369</v>
      </c>
      <c r="M6193" s="38" t="s">
        <v>13</v>
      </c>
    </row>
    <row r="6194" spans="1:13" s="39" customFormat="1" ht="12.75" x14ac:dyDescent="0.2">
      <c r="A6194" s="33" t="s">
        <v>5900</v>
      </c>
      <c r="B6194" s="33" t="s">
        <v>585</v>
      </c>
      <c r="C6194" s="34">
        <v>10</v>
      </c>
      <c r="D6194" s="33" t="s">
        <v>93</v>
      </c>
      <c r="E6194" s="33" t="s">
        <v>6295</v>
      </c>
      <c r="F6194" s="35">
        <v>26111702</v>
      </c>
      <c r="G6194" s="33" t="s">
        <v>466</v>
      </c>
      <c r="H6194" s="33">
        <v>9</v>
      </c>
      <c r="I6194" s="33">
        <v>6</v>
      </c>
      <c r="J6194" s="36">
        <v>15</v>
      </c>
      <c r="K6194" s="37">
        <v>175319.69999999998</v>
      </c>
      <c r="L6194" s="38" t="s">
        <v>15</v>
      </c>
      <c r="M6194" s="38" t="s">
        <v>13</v>
      </c>
    </row>
    <row r="6195" spans="1:13" s="39" customFormat="1" ht="12.75" x14ac:dyDescent="0.2">
      <c r="A6195" s="33" t="s">
        <v>5900</v>
      </c>
      <c r="B6195" s="33" t="s">
        <v>585</v>
      </c>
      <c r="C6195" s="34">
        <v>10</v>
      </c>
      <c r="D6195" s="33" t="s">
        <v>93</v>
      </c>
      <c r="E6195" s="33" t="s">
        <v>6296</v>
      </c>
      <c r="F6195" s="35">
        <v>60104912</v>
      </c>
      <c r="G6195" s="33" t="s">
        <v>466</v>
      </c>
      <c r="H6195" s="33">
        <v>9</v>
      </c>
      <c r="I6195" s="33">
        <v>6</v>
      </c>
      <c r="J6195" s="36">
        <v>30</v>
      </c>
      <c r="K6195" s="37">
        <v>434340</v>
      </c>
      <c r="L6195" s="38" t="s">
        <v>15</v>
      </c>
      <c r="M6195" s="38" t="s">
        <v>13</v>
      </c>
    </row>
    <row r="6196" spans="1:13" s="39" customFormat="1" ht="12.75" x14ac:dyDescent="0.2">
      <c r="A6196" s="33" t="s">
        <v>5900</v>
      </c>
      <c r="B6196" s="33" t="s">
        <v>585</v>
      </c>
      <c r="C6196" s="34">
        <v>10</v>
      </c>
      <c r="D6196" s="33" t="s">
        <v>93</v>
      </c>
      <c r="E6196" s="33" t="s">
        <v>6297</v>
      </c>
      <c r="F6196" s="35">
        <v>31211905</v>
      </c>
      <c r="G6196" s="33" t="s">
        <v>466</v>
      </c>
      <c r="H6196" s="33">
        <v>9</v>
      </c>
      <c r="I6196" s="33">
        <v>6</v>
      </c>
      <c r="J6196" s="36">
        <v>6</v>
      </c>
      <c r="K6196" s="37">
        <v>1447801.7999999998</v>
      </c>
      <c r="L6196" s="38" t="s">
        <v>15</v>
      </c>
      <c r="M6196" s="38" t="s">
        <v>13</v>
      </c>
    </row>
    <row r="6197" spans="1:13" s="39" customFormat="1" ht="12.75" x14ac:dyDescent="0.2">
      <c r="A6197" s="33" t="s">
        <v>5900</v>
      </c>
      <c r="B6197" s="33" t="s">
        <v>585</v>
      </c>
      <c r="C6197" s="34">
        <v>10</v>
      </c>
      <c r="D6197" s="33" t="s">
        <v>93</v>
      </c>
      <c r="E6197" s="33" t="s">
        <v>6298</v>
      </c>
      <c r="F6197" s="35">
        <v>31211704</v>
      </c>
      <c r="G6197" s="33" t="s">
        <v>466</v>
      </c>
      <c r="H6197" s="33">
        <v>9</v>
      </c>
      <c r="I6197" s="33">
        <v>6</v>
      </c>
      <c r="J6197" s="36">
        <v>5</v>
      </c>
      <c r="K6197" s="37">
        <v>980282.45</v>
      </c>
      <c r="L6197" s="38" t="s">
        <v>15</v>
      </c>
      <c r="M6197" s="38" t="s">
        <v>13</v>
      </c>
    </row>
    <row r="6198" spans="1:13" s="39" customFormat="1" ht="12.75" x14ac:dyDescent="0.2">
      <c r="A6198" s="33" t="s">
        <v>5900</v>
      </c>
      <c r="B6198" s="33" t="s">
        <v>585</v>
      </c>
      <c r="C6198" s="34">
        <v>10</v>
      </c>
      <c r="D6198" s="33" t="s">
        <v>93</v>
      </c>
      <c r="E6198" s="33" t="s">
        <v>6299</v>
      </c>
      <c r="F6198" s="35">
        <v>31162200</v>
      </c>
      <c r="G6198" s="33" t="s">
        <v>466</v>
      </c>
      <c r="H6198" s="33">
        <v>9</v>
      </c>
      <c r="I6198" s="33">
        <v>6</v>
      </c>
      <c r="J6198" s="36">
        <v>5</v>
      </c>
      <c r="K6198" s="37">
        <v>904876.1</v>
      </c>
      <c r="L6198" s="38" t="s">
        <v>15</v>
      </c>
      <c r="M6198" s="38" t="s">
        <v>13</v>
      </c>
    </row>
    <row r="6199" spans="1:13" s="39" customFormat="1" ht="12.75" x14ac:dyDescent="0.2">
      <c r="A6199" s="33" t="s">
        <v>5900</v>
      </c>
      <c r="B6199" s="33" t="s">
        <v>585</v>
      </c>
      <c r="C6199" s="34">
        <v>10</v>
      </c>
      <c r="D6199" s="33" t="s">
        <v>93</v>
      </c>
      <c r="E6199" s="33" t="s">
        <v>6300</v>
      </c>
      <c r="F6199" s="35">
        <v>31161600</v>
      </c>
      <c r="G6199" s="33" t="s">
        <v>466</v>
      </c>
      <c r="H6199" s="33">
        <v>9</v>
      </c>
      <c r="I6199" s="33">
        <v>6</v>
      </c>
      <c r="J6199" s="36">
        <v>5</v>
      </c>
      <c r="K6199" s="37">
        <v>628134.80000000005</v>
      </c>
      <c r="L6199" s="38" t="s">
        <v>15</v>
      </c>
      <c r="M6199" s="38" t="s">
        <v>13</v>
      </c>
    </row>
    <row r="6200" spans="1:13" s="39" customFormat="1" ht="12.75" x14ac:dyDescent="0.2">
      <c r="A6200" s="33" t="s">
        <v>5900</v>
      </c>
      <c r="B6200" s="33" t="s">
        <v>585</v>
      </c>
      <c r="C6200" s="34">
        <v>10</v>
      </c>
      <c r="D6200" s="33" t="s">
        <v>93</v>
      </c>
      <c r="E6200" s="33" t="s">
        <v>6301</v>
      </c>
      <c r="F6200" s="35">
        <v>56112107</v>
      </c>
      <c r="G6200" s="33" t="s">
        <v>466</v>
      </c>
      <c r="H6200" s="33">
        <v>9</v>
      </c>
      <c r="I6200" s="33">
        <v>6</v>
      </c>
      <c r="J6200" s="36">
        <v>1</v>
      </c>
      <c r="K6200" s="37">
        <v>538401.29</v>
      </c>
      <c r="L6200" s="38" t="s">
        <v>15</v>
      </c>
      <c r="M6200" s="38" t="s">
        <v>13</v>
      </c>
    </row>
    <row r="6201" spans="1:13" s="39" customFormat="1" ht="12.75" x14ac:dyDescent="0.2">
      <c r="A6201" s="33" t="s">
        <v>5900</v>
      </c>
      <c r="B6201" s="33" t="s">
        <v>585</v>
      </c>
      <c r="C6201" s="34">
        <v>10</v>
      </c>
      <c r="D6201" s="33" t="s">
        <v>93</v>
      </c>
      <c r="E6201" s="33" t="s">
        <v>6302</v>
      </c>
      <c r="F6201" s="35">
        <v>26111700</v>
      </c>
      <c r="G6201" s="33" t="s">
        <v>466</v>
      </c>
      <c r="H6201" s="33">
        <v>9</v>
      </c>
      <c r="I6201" s="33">
        <v>6</v>
      </c>
      <c r="J6201" s="36">
        <v>5</v>
      </c>
      <c r="K6201" s="37">
        <v>414734.85</v>
      </c>
      <c r="L6201" s="38" t="s">
        <v>15</v>
      </c>
      <c r="M6201" s="38" t="s">
        <v>13</v>
      </c>
    </row>
    <row r="6202" spans="1:13" s="39" customFormat="1" ht="12.75" x14ac:dyDescent="0.2">
      <c r="A6202" s="33" t="s">
        <v>5900</v>
      </c>
      <c r="B6202" s="33" t="s">
        <v>585</v>
      </c>
      <c r="C6202" s="34">
        <v>10</v>
      </c>
      <c r="D6202" s="33" t="s">
        <v>93</v>
      </c>
      <c r="E6202" s="33" t="s">
        <v>6303</v>
      </c>
      <c r="F6202" s="35">
        <v>40141742</v>
      </c>
      <c r="G6202" s="33" t="s">
        <v>466</v>
      </c>
      <c r="H6202" s="33">
        <v>9</v>
      </c>
      <c r="I6202" s="33">
        <v>6</v>
      </c>
      <c r="J6202" s="36">
        <v>22</v>
      </c>
      <c r="K6202" s="37">
        <v>829469.74</v>
      </c>
      <c r="L6202" s="38" t="s">
        <v>15</v>
      </c>
      <c r="M6202" s="38" t="s">
        <v>13</v>
      </c>
    </row>
    <row r="6203" spans="1:13" s="39" customFormat="1" ht="12.75" x14ac:dyDescent="0.2">
      <c r="A6203" s="33" t="s">
        <v>5900</v>
      </c>
      <c r="B6203" s="33" t="s">
        <v>585</v>
      </c>
      <c r="C6203" s="34">
        <v>10</v>
      </c>
      <c r="D6203" s="33" t="s">
        <v>93</v>
      </c>
      <c r="E6203" s="33" t="s">
        <v>6304</v>
      </c>
      <c r="F6203" s="35">
        <v>40142000</v>
      </c>
      <c r="G6203" s="33" t="s">
        <v>466</v>
      </c>
      <c r="H6203" s="33">
        <v>9</v>
      </c>
      <c r="I6203" s="33">
        <v>6</v>
      </c>
      <c r="J6203" s="36">
        <v>5</v>
      </c>
      <c r="K6203" s="37">
        <v>226219</v>
      </c>
      <c r="L6203" s="38" t="s">
        <v>15</v>
      </c>
      <c r="M6203" s="38" t="s">
        <v>13</v>
      </c>
    </row>
    <row r="6204" spans="1:13" s="39" customFormat="1" ht="12.75" x14ac:dyDescent="0.2">
      <c r="A6204" s="33" t="s">
        <v>5900</v>
      </c>
      <c r="B6204" s="33" t="s">
        <v>585</v>
      </c>
      <c r="C6204" s="34">
        <v>10</v>
      </c>
      <c r="D6204" s="33" t="s">
        <v>93</v>
      </c>
      <c r="E6204" s="33" t="s">
        <v>6305</v>
      </c>
      <c r="F6204" s="35">
        <v>11162110</v>
      </c>
      <c r="G6204" s="33" t="s">
        <v>466</v>
      </c>
      <c r="H6204" s="33">
        <v>9</v>
      </c>
      <c r="I6204" s="33">
        <v>6</v>
      </c>
      <c r="J6204" s="36">
        <v>10</v>
      </c>
      <c r="K6204" s="37">
        <v>207721.30000000002</v>
      </c>
      <c r="L6204" s="38" t="s">
        <v>2369</v>
      </c>
      <c r="M6204" s="38" t="s">
        <v>13</v>
      </c>
    </row>
    <row r="6205" spans="1:13" s="39" customFormat="1" ht="12.75" x14ac:dyDescent="0.2">
      <c r="A6205" s="33" t="s">
        <v>5900</v>
      </c>
      <c r="B6205" s="33" t="s">
        <v>585</v>
      </c>
      <c r="C6205" s="34">
        <v>10</v>
      </c>
      <c r="D6205" s="33" t="s">
        <v>93</v>
      </c>
      <c r="E6205" s="33" t="s">
        <v>6306</v>
      </c>
      <c r="F6205" s="35">
        <v>31201600</v>
      </c>
      <c r="G6205" s="33" t="s">
        <v>466</v>
      </c>
      <c r="H6205" s="33">
        <v>9</v>
      </c>
      <c r="I6205" s="33">
        <v>6</v>
      </c>
      <c r="J6205" s="36">
        <v>20</v>
      </c>
      <c r="K6205" s="37">
        <v>226218.80000000002</v>
      </c>
      <c r="L6205" s="38" t="s">
        <v>15</v>
      </c>
      <c r="M6205" s="38" t="s">
        <v>13</v>
      </c>
    </row>
    <row r="6206" spans="1:13" s="39" customFormat="1" ht="12.75" x14ac:dyDescent="0.2">
      <c r="A6206" s="33" t="s">
        <v>5900</v>
      </c>
      <c r="B6206" s="33" t="s">
        <v>585</v>
      </c>
      <c r="C6206" s="34">
        <v>10</v>
      </c>
      <c r="D6206" s="33" t="s">
        <v>93</v>
      </c>
      <c r="E6206" s="33" t="s">
        <v>6307</v>
      </c>
      <c r="F6206" s="35">
        <v>31211704</v>
      </c>
      <c r="G6206" s="33" t="s">
        <v>466</v>
      </c>
      <c r="H6206" s="33">
        <v>9</v>
      </c>
      <c r="I6206" s="33">
        <v>6</v>
      </c>
      <c r="J6206" s="36">
        <v>4</v>
      </c>
      <c r="K6206" s="37">
        <v>1221582.76</v>
      </c>
      <c r="L6206" s="38" t="s">
        <v>15</v>
      </c>
      <c r="M6206" s="38" t="s">
        <v>13</v>
      </c>
    </row>
    <row r="6207" spans="1:13" s="39" customFormat="1" ht="12.75" x14ac:dyDescent="0.2">
      <c r="A6207" s="33" t="s">
        <v>5900</v>
      </c>
      <c r="B6207" s="33" t="s">
        <v>585</v>
      </c>
      <c r="C6207" s="34">
        <v>10</v>
      </c>
      <c r="D6207" s="33" t="s">
        <v>93</v>
      </c>
      <c r="E6207" s="33" t="s">
        <v>6308</v>
      </c>
      <c r="F6207" s="35">
        <v>31211704</v>
      </c>
      <c r="G6207" s="33" t="s">
        <v>466</v>
      </c>
      <c r="H6207" s="33">
        <v>9</v>
      </c>
      <c r="I6207" s="33">
        <v>6</v>
      </c>
      <c r="J6207" s="36">
        <v>9</v>
      </c>
      <c r="K6207" s="37">
        <v>271462.77</v>
      </c>
      <c r="L6207" s="38" t="s">
        <v>15</v>
      </c>
      <c r="M6207" s="38" t="s">
        <v>13</v>
      </c>
    </row>
    <row r="6208" spans="1:13" s="39" customFormat="1" ht="12.75" x14ac:dyDescent="0.2">
      <c r="A6208" s="33" t="s">
        <v>5900</v>
      </c>
      <c r="B6208" s="33" t="s">
        <v>585</v>
      </c>
      <c r="C6208" s="34">
        <v>10</v>
      </c>
      <c r="D6208" s="33" t="s">
        <v>93</v>
      </c>
      <c r="E6208" s="33" t="s">
        <v>6309</v>
      </c>
      <c r="F6208" s="35">
        <v>31211704</v>
      </c>
      <c r="G6208" s="33" t="s">
        <v>466</v>
      </c>
      <c r="H6208" s="33">
        <v>9</v>
      </c>
      <c r="I6208" s="33">
        <v>6</v>
      </c>
      <c r="J6208" s="36">
        <v>9</v>
      </c>
      <c r="K6208" s="37">
        <v>271462.77</v>
      </c>
      <c r="L6208" s="38" t="s">
        <v>15</v>
      </c>
      <c r="M6208" s="38" t="s">
        <v>13</v>
      </c>
    </row>
    <row r="6209" spans="1:13" s="39" customFormat="1" ht="12.75" x14ac:dyDescent="0.2">
      <c r="A6209" s="33" t="s">
        <v>5900</v>
      </c>
      <c r="B6209" s="33" t="s">
        <v>585</v>
      </c>
      <c r="C6209" s="34">
        <v>10</v>
      </c>
      <c r="D6209" s="33" t="s">
        <v>93</v>
      </c>
      <c r="E6209" s="33" t="s">
        <v>6310</v>
      </c>
      <c r="F6209" s="35">
        <v>60124506</v>
      </c>
      <c r="G6209" s="33" t="s">
        <v>466</v>
      </c>
      <c r="H6209" s="33">
        <v>9</v>
      </c>
      <c r="I6209" s="33">
        <v>6</v>
      </c>
      <c r="J6209" s="36">
        <v>9</v>
      </c>
      <c r="K6209" s="37">
        <v>135731.34</v>
      </c>
      <c r="L6209" s="38" t="s">
        <v>15</v>
      </c>
      <c r="M6209" s="38" t="s">
        <v>13</v>
      </c>
    </row>
    <row r="6210" spans="1:13" s="39" customFormat="1" ht="12.75" x14ac:dyDescent="0.2">
      <c r="A6210" s="33" t="s">
        <v>5900</v>
      </c>
      <c r="B6210" s="33" t="s">
        <v>585</v>
      </c>
      <c r="C6210" s="34">
        <v>10</v>
      </c>
      <c r="D6210" s="33" t="s">
        <v>93</v>
      </c>
      <c r="E6210" s="33" t="s">
        <v>6311</v>
      </c>
      <c r="F6210" s="35">
        <v>31211704</v>
      </c>
      <c r="G6210" s="33" t="s">
        <v>466</v>
      </c>
      <c r="H6210" s="33">
        <v>9</v>
      </c>
      <c r="I6210" s="33">
        <v>6</v>
      </c>
      <c r="J6210" s="36">
        <v>12</v>
      </c>
      <c r="K6210" s="37">
        <v>1628777.04</v>
      </c>
      <c r="L6210" s="38" t="s">
        <v>15</v>
      </c>
      <c r="M6210" s="38" t="s">
        <v>13</v>
      </c>
    </row>
    <row r="6211" spans="1:13" s="39" customFormat="1" ht="12.75" x14ac:dyDescent="0.2">
      <c r="A6211" s="33" t="s">
        <v>5900</v>
      </c>
      <c r="B6211" s="33" t="s">
        <v>585</v>
      </c>
      <c r="C6211" s="34">
        <v>10</v>
      </c>
      <c r="D6211" s="33" t="s">
        <v>93</v>
      </c>
      <c r="E6211" s="33" t="s">
        <v>6312</v>
      </c>
      <c r="F6211" s="35">
        <v>40142000</v>
      </c>
      <c r="G6211" s="33" t="s">
        <v>466</v>
      </c>
      <c r="H6211" s="33">
        <v>9</v>
      </c>
      <c r="I6211" s="33">
        <v>6</v>
      </c>
      <c r="J6211" s="36">
        <v>6</v>
      </c>
      <c r="K6211" s="37">
        <v>542925.66</v>
      </c>
      <c r="L6211" s="38" t="s">
        <v>2369</v>
      </c>
      <c r="M6211" s="38" t="s">
        <v>13</v>
      </c>
    </row>
    <row r="6212" spans="1:13" s="39" customFormat="1" ht="12.75" x14ac:dyDescent="0.2">
      <c r="A6212" s="33" t="s">
        <v>5900</v>
      </c>
      <c r="B6212" s="33" t="s">
        <v>585</v>
      </c>
      <c r="C6212" s="34">
        <v>10</v>
      </c>
      <c r="D6212" s="33" t="s">
        <v>93</v>
      </c>
      <c r="E6212" s="33" t="s">
        <v>6313</v>
      </c>
      <c r="F6212" s="35">
        <v>41113677</v>
      </c>
      <c r="G6212" s="33" t="s">
        <v>466</v>
      </c>
      <c r="H6212" s="33">
        <v>9</v>
      </c>
      <c r="I6212" s="33">
        <v>6</v>
      </c>
      <c r="J6212" s="36">
        <v>5</v>
      </c>
      <c r="K6212" s="37">
        <v>865930.25</v>
      </c>
      <c r="L6212" s="38" t="s">
        <v>15</v>
      </c>
      <c r="M6212" s="38" t="s">
        <v>13</v>
      </c>
    </row>
    <row r="6213" spans="1:13" s="39" customFormat="1" ht="12.75" x14ac:dyDescent="0.2">
      <c r="A6213" s="33" t="s">
        <v>5900</v>
      </c>
      <c r="B6213" s="33" t="s">
        <v>585</v>
      </c>
      <c r="C6213" s="34">
        <v>10</v>
      </c>
      <c r="D6213" s="33" t="s">
        <v>93</v>
      </c>
      <c r="E6213" s="33" t="s">
        <v>6314</v>
      </c>
      <c r="F6213" s="35">
        <v>31211905</v>
      </c>
      <c r="G6213" s="33" t="s">
        <v>466</v>
      </c>
      <c r="H6213" s="33">
        <v>9</v>
      </c>
      <c r="I6213" s="33">
        <v>6</v>
      </c>
      <c r="J6213" s="36">
        <v>10</v>
      </c>
      <c r="K6213" s="37">
        <v>1508126.9</v>
      </c>
      <c r="L6213" s="38" t="s">
        <v>15</v>
      </c>
      <c r="M6213" s="38" t="s">
        <v>13</v>
      </c>
    </row>
    <row r="6214" spans="1:13" s="39" customFormat="1" ht="12.75" x14ac:dyDescent="0.2">
      <c r="A6214" s="33" t="s">
        <v>5900</v>
      </c>
      <c r="B6214" s="33" t="s">
        <v>585</v>
      </c>
      <c r="C6214" s="34">
        <v>10</v>
      </c>
      <c r="D6214" s="33" t="s">
        <v>93</v>
      </c>
      <c r="E6214" s="33" t="s">
        <v>6315</v>
      </c>
      <c r="F6214" s="35">
        <v>31211905</v>
      </c>
      <c r="G6214" s="33" t="s">
        <v>466</v>
      </c>
      <c r="H6214" s="33">
        <v>9</v>
      </c>
      <c r="I6214" s="33">
        <v>6</v>
      </c>
      <c r="J6214" s="36">
        <v>5</v>
      </c>
      <c r="K6214" s="37">
        <v>754063.45</v>
      </c>
      <c r="L6214" s="38" t="s">
        <v>15</v>
      </c>
      <c r="M6214" s="38" t="s">
        <v>13</v>
      </c>
    </row>
    <row r="6215" spans="1:13" s="39" customFormat="1" ht="12.75" x14ac:dyDescent="0.2">
      <c r="A6215" s="33" t="s">
        <v>5900</v>
      </c>
      <c r="B6215" s="33" t="s">
        <v>585</v>
      </c>
      <c r="C6215" s="34">
        <v>10</v>
      </c>
      <c r="D6215" s="33" t="s">
        <v>93</v>
      </c>
      <c r="E6215" s="33" t="s">
        <v>6316</v>
      </c>
      <c r="F6215" s="35">
        <v>39122202</v>
      </c>
      <c r="G6215" s="33" t="s">
        <v>466</v>
      </c>
      <c r="H6215" s="33">
        <v>9</v>
      </c>
      <c r="I6215" s="33">
        <v>6</v>
      </c>
      <c r="J6215" s="36">
        <v>5</v>
      </c>
      <c r="K6215" s="37">
        <v>358934.15</v>
      </c>
      <c r="L6215" s="38" t="s">
        <v>15</v>
      </c>
      <c r="M6215" s="38" t="s">
        <v>13</v>
      </c>
    </row>
    <row r="6216" spans="1:13" s="39" customFormat="1" ht="12.75" x14ac:dyDescent="0.2">
      <c r="A6216" s="33" t="s">
        <v>5900</v>
      </c>
      <c r="B6216" s="33" t="s">
        <v>585</v>
      </c>
      <c r="C6216" s="34">
        <v>10</v>
      </c>
      <c r="D6216" s="33" t="s">
        <v>93</v>
      </c>
      <c r="E6216" s="33" t="s">
        <v>6317</v>
      </c>
      <c r="F6216" s="35">
        <v>26121538</v>
      </c>
      <c r="G6216" s="33" t="s">
        <v>466</v>
      </c>
      <c r="H6216" s="33">
        <v>9</v>
      </c>
      <c r="I6216" s="33">
        <v>6</v>
      </c>
      <c r="J6216" s="36">
        <v>5</v>
      </c>
      <c r="K6216" s="37">
        <v>230166.25</v>
      </c>
      <c r="L6216" s="38" t="s">
        <v>15</v>
      </c>
      <c r="M6216" s="38" t="s">
        <v>13</v>
      </c>
    </row>
    <row r="6217" spans="1:13" s="39" customFormat="1" ht="12.75" x14ac:dyDescent="0.2">
      <c r="A6217" s="33" t="s">
        <v>5900</v>
      </c>
      <c r="B6217" s="33" t="s">
        <v>585</v>
      </c>
      <c r="C6217" s="34">
        <v>10</v>
      </c>
      <c r="D6217" s="33" t="s">
        <v>93</v>
      </c>
      <c r="E6217" s="33" t="s">
        <v>6318</v>
      </c>
      <c r="F6217" s="35">
        <v>20101506</v>
      </c>
      <c r="G6217" s="33" t="s">
        <v>466</v>
      </c>
      <c r="H6217" s="33">
        <v>9</v>
      </c>
      <c r="I6217" s="33">
        <v>6</v>
      </c>
      <c r="J6217" s="36">
        <v>5</v>
      </c>
      <c r="K6217" s="37">
        <v>45243.75</v>
      </c>
      <c r="L6217" s="38" t="s">
        <v>15</v>
      </c>
      <c r="M6217" s="38" t="s">
        <v>13</v>
      </c>
    </row>
    <row r="6218" spans="1:13" s="39" customFormat="1" ht="12.75" x14ac:dyDescent="0.2">
      <c r="A6218" s="33" t="s">
        <v>5900</v>
      </c>
      <c r="B6218" s="33" t="s">
        <v>585</v>
      </c>
      <c r="C6218" s="34">
        <v>10</v>
      </c>
      <c r="D6218" s="33" t="s">
        <v>93</v>
      </c>
      <c r="E6218" s="33" t="s">
        <v>6319</v>
      </c>
      <c r="F6218" s="35">
        <v>20101506</v>
      </c>
      <c r="G6218" s="33" t="s">
        <v>466</v>
      </c>
      <c r="H6218" s="33">
        <v>9</v>
      </c>
      <c r="I6218" s="33">
        <v>6</v>
      </c>
      <c r="J6218" s="36">
        <v>5</v>
      </c>
      <c r="K6218" s="37">
        <v>37703.15</v>
      </c>
      <c r="L6218" s="38" t="s">
        <v>15</v>
      </c>
      <c r="M6218" s="38" t="s">
        <v>13</v>
      </c>
    </row>
    <row r="6219" spans="1:13" s="39" customFormat="1" ht="12.75" x14ac:dyDescent="0.2">
      <c r="A6219" s="33" t="s">
        <v>5900</v>
      </c>
      <c r="B6219" s="33" t="s">
        <v>585</v>
      </c>
      <c r="C6219" s="34">
        <v>10</v>
      </c>
      <c r="D6219" s="33" t="s">
        <v>93</v>
      </c>
      <c r="E6219" s="33" t="s">
        <v>6320</v>
      </c>
      <c r="F6219" s="35">
        <v>20101506</v>
      </c>
      <c r="G6219" s="33" t="s">
        <v>466</v>
      </c>
      <c r="H6219" s="33">
        <v>9</v>
      </c>
      <c r="I6219" s="33">
        <v>6</v>
      </c>
      <c r="J6219" s="36">
        <v>5</v>
      </c>
      <c r="K6219" s="37">
        <v>36006.5</v>
      </c>
      <c r="L6219" s="38" t="s">
        <v>15</v>
      </c>
      <c r="M6219" s="38" t="s">
        <v>13</v>
      </c>
    </row>
    <row r="6220" spans="1:13" s="39" customFormat="1" ht="12.75" x14ac:dyDescent="0.2">
      <c r="A6220" s="33" t="s">
        <v>5900</v>
      </c>
      <c r="B6220" s="33" t="s">
        <v>585</v>
      </c>
      <c r="C6220" s="34">
        <v>10</v>
      </c>
      <c r="D6220" s="33" t="s">
        <v>93</v>
      </c>
      <c r="E6220" s="33" t="s">
        <v>6321</v>
      </c>
      <c r="F6220" s="35">
        <v>39121600</v>
      </c>
      <c r="G6220" s="33" t="s">
        <v>466</v>
      </c>
      <c r="H6220" s="33">
        <v>9</v>
      </c>
      <c r="I6220" s="33">
        <v>6</v>
      </c>
      <c r="J6220" s="36">
        <v>2</v>
      </c>
      <c r="K6220" s="37">
        <v>1809752.28</v>
      </c>
      <c r="L6220" s="38" t="s">
        <v>15</v>
      </c>
      <c r="M6220" s="38" t="s">
        <v>13</v>
      </c>
    </row>
    <row r="6221" spans="1:13" s="39" customFormat="1" ht="12.75" x14ac:dyDescent="0.2">
      <c r="A6221" s="33" t="s">
        <v>5900</v>
      </c>
      <c r="B6221" s="33" t="s">
        <v>585</v>
      </c>
      <c r="C6221" s="34">
        <v>10</v>
      </c>
      <c r="D6221" s="33" t="s">
        <v>93</v>
      </c>
      <c r="E6221" s="33" t="s">
        <v>6322</v>
      </c>
      <c r="F6221" s="35">
        <v>39121600</v>
      </c>
      <c r="G6221" s="33" t="s">
        <v>466</v>
      </c>
      <c r="H6221" s="33">
        <v>9</v>
      </c>
      <c r="I6221" s="33">
        <v>6</v>
      </c>
      <c r="J6221" s="36">
        <v>2</v>
      </c>
      <c r="K6221" s="37">
        <v>1809752.28</v>
      </c>
      <c r="L6221" s="38" t="s">
        <v>15</v>
      </c>
      <c r="M6221" s="38" t="s">
        <v>13</v>
      </c>
    </row>
    <row r="6222" spans="1:13" s="39" customFormat="1" ht="12.75" x14ac:dyDescent="0.2">
      <c r="A6222" s="33" t="s">
        <v>5900</v>
      </c>
      <c r="B6222" s="33" t="s">
        <v>585</v>
      </c>
      <c r="C6222" s="34">
        <v>10</v>
      </c>
      <c r="D6222" s="33" t="s">
        <v>93</v>
      </c>
      <c r="E6222" s="33" t="s">
        <v>6323</v>
      </c>
      <c r="F6222" s="35">
        <v>39121600</v>
      </c>
      <c r="G6222" s="33" t="s">
        <v>466</v>
      </c>
      <c r="H6222" s="33">
        <v>9</v>
      </c>
      <c r="I6222" s="33">
        <v>6</v>
      </c>
      <c r="J6222" s="36">
        <v>2</v>
      </c>
      <c r="K6222" s="37">
        <v>1809752.28</v>
      </c>
      <c r="L6222" s="38" t="s">
        <v>15</v>
      </c>
      <c r="M6222" s="38" t="s">
        <v>13</v>
      </c>
    </row>
    <row r="6223" spans="1:13" s="39" customFormat="1" ht="12.75" x14ac:dyDescent="0.2">
      <c r="A6223" s="33" t="s">
        <v>5900</v>
      </c>
      <c r="B6223" s="33" t="s">
        <v>585</v>
      </c>
      <c r="C6223" s="34">
        <v>10</v>
      </c>
      <c r="D6223" s="33" t="s">
        <v>93</v>
      </c>
      <c r="E6223" s="33" t="s">
        <v>6324</v>
      </c>
      <c r="F6223" s="35">
        <v>39121600</v>
      </c>
      <c r="G6223" s="33" t="s">
        <v>466</v>
      </c>
      <c r="H6223" s="33">
        <v>9</v>
      </c>
      <c r="I6223" s="33">
        <v>6</v>
      </c>
      <c r="J6223" s="36">
        <v>2</v>
      </c>
      <c r="K6223" s="37">
        <v>1809752.28</v>
      </c>
      <c r="L6223" s="38" t="s">
        <v>15</v>
      </c>
      <c r="M6223" s="38" t="s">
        <v>13</v>
      </c>
    </row>
    <row r="6224" spans="1:13" s="39" customFormat="1" ht="12.75" x14ac:dyDescent="0.2">
      <c r="A6224" s="33" t="s">
        <v>5900</v>
      </c>
      <c r="B6224" s="33" t="s">
        <v>585</v>
      </c>
      <c r="C6224" s="34">
        <v>10</v>
      </c>
      <c r="D6224" s="33" t="s">
        <v>93</v>
      </c>
      <c r="E6224" s="33" t="s">
        <v>6325</v>
      </c>
      <c r="F6224" s="35">
        <v>26111700</v>
      </c>
      <c r="G6224" s="33" t="s">
        <v>466</v>
      </c>
      <c r="H6224" s="33">
        <v>9</v>
      </c>
      <c r="I6224" s="33">
        <v>6</v>
      </c>
      <c r="J6224" s="36">
        <v>2</v>
      </c>
      <c r="K6224" s="37">
        <v>1447801.82</v>
      </c>
      <c r="L6224" s="38" t="s">
        <v>15</v>
      </c>
      <c r="M6224" s="38" t="s">
        <v>13</v>
      </c>
    </row>
    <row r="6225" spans="1:13" s="39" customFormat="1" ht="12.75" x14ac:dyDescent="0.2">
      <c r="A6225" s="33" t="s">
        <v>5900</v>
      </c>
      <c r="B6225" s="33" t="s">
        <v>585</v>
      </c>
      <c r="C6225" s="34">
        <v>10</v>
      </c>
      <c r="D6225" s="33" t="s">
        <v>93</v>
      </c>
      <c r="E6225" s="33" t="s">
        <v>6326</v>
      </c>
      <c r="F6225" s="35">
        <v>31211905</v>
      </c>
      <c r="G6225" s="33" t="s">
        <v>466</v>
      </c>
      <c r="H6225" s="33">
        <v>9</v>
      </c>
      <c r="I6225" s="33">
        <v>6</v>
      </c>
      <c r="J6225" s="36">
        <v>2</v>
      </c>
      <c r="K6225" s="37">
        <v>1206501.52</v>
      </c>
      <c r="L6225" s="38" t="s">
        <v>15</v>
      </c>
      <c r="M6225" s="38" t="s">
        <v>13</v>
      </c>
    </row>
    <row r="6226" spans="1:13" s="39" customFormat="1" ht="12.75" x14ac:dyDescent="0.2">
      <c r="A6226" s="33" t="s">
        <v>5900</v>
      </c>
      <c r="B6226" s="33" t="s">
        <v>585</v>
      </c>
      <c r="C6226" s="34">
        <v>10</v>
      </c>
      <c r="D6226" s="33" t="s">
        <v>93</v>
      </c>
      <c r="E6226" s="33" t="s">
        <v>6327</v>
      </c>
      <c r="F6226" s="35">
        <v>27112800</v>
      </c>
      <c r="G6226" s="33" t="s">
        <v>466</v>
      </c>
      <c r="H6226" s="33">
        <v>9</v>
      </c>
      <c r="I6226" s="33">
        <v>6</v>
      </c>
      <c r="J6226" s="36">
        <v>2</v>
      </c>
      <c r="K6226" s="37">
        <v>754063.44</v>
      </c>
      <c r="L6226" s="38" t="s">
        <v>15</v>
      </c>
      <c r="M6226" s="38" t="s">
        <v>13</v>
      </c>
    </row>
    <row r="6227" spans="1:13" s="39" customFormat="1" ht="12.75" x14ac:dyDescent="0.2">
      <c r="A6227" s="33" t="s">
        <v>5900</v>
      </c>
      <c r="B6227" s="33" t="s">
        <v>585</v>
      </c>
      <c r="C6227" s="34">
        <v>10</v>
      </c>
      <c r="D6227" s="33" t="s">
        <v>93</v>
      </c>
      <c r="E6227" s="33" t="s">
        <v>6328</v>
      </c>
      <c r="F6227" s="35">
        <v>27112800</v>
      </c>
      <c r="G6227" s="33" t="s">
        <v>466</v>
      </c>
      <c r="H6227" s="33">
        <v>9</v>
      </c>
      <c r="I6227" s="33">
        <v>6</v>
      </c>
      <c r="J6227" s="36">
        <v>2</v>
      </c>
      <c r="K6227" s="37">
        <v>754063.44</v>
      </c>
      <c r="L6227" s="38" t="s">
        <v>15</v>
      </c>
      <c r="M6227" s="38" t="s">
        <v>13</v>
      </c>
    </row>
    <row r="6228" spans="1:13" s="39" customFormat="1" ht="12.75" x14ac:dyDescent="0.2">
      <c r="A6228" s="33" t="s">
        <v>5900</v>
      </c>
      <c r="B6228" s="33" t="s">
        <v>585</v>
      </c>
      <c r="C6228" s="34">
        <v>10</v>
      </c>
      <c r="D6228" s="33" t="s">
        <v>93</v>
      </c>
      <c r="E6228" s="33" t="s">
        <v>6329</v>
      </c>
      <c r="F6228" s="35">
        <v>31211704</v>
      </c>
      <c r="G6228" s="33" t="s">
        <v>466</v>
      </c>
      <c r="H6228" s="33">
        <v>9</v>
      </c>
      <c r="I6228" s="33">
        <v>6</v>
      </c>
      <c r="J6228" s="36">
        <v>2</v>
      </c>
      <c r="K6228" s="37">
        <v>723900.9</v>
      </c>
      <c r="L6228" s="38" t="s">
        <v>15</v>
      </c>
      <c r="M6228" s="38" t="s">
        <v>13</v>
      </c>
    </row>
    <row r="6229" spans="1:13" s="39" customFormat="1" ht="12.75" x14ac:dyDescent="0.2">
      <c r="A6229" s="33" t="s">
        <v>5900</v>
      </c>
      <c r="B6229" s="33" t="s">
        <v>585</v>
      </c>
      <c r="C6229" s="34">
        <v>10</v>
      </c>
      <c r="D6229" s="33" t="s">
        <v>93</v>
      </c>
      <c r="E6229" s="33" t="s">
        <v>6330</v>
      </c>
      <c r="F6229" s="35">
        <v>31211704</v>
      </c>
      <c r="G6229" s="33" t="s">
        <v>466</v>
      </c>
      <c r="H6229" s="33">
        <v>9</v>
      </c>
      <c r="I6229" s="33">
        <v>6</v>
      </c>
      <c r="J6229" s="36">
        <v>2</v>
      </c>
      <c r="K6229" s="37">
        <v>1206501.52</v>
      </c>
      <c r="L6229" s="38" t="s">
        <v>15</v>
      </c>
      <c r="M6229" s="38" t="s">
        <v>13</v>
      </c>
    </row>
    <row r="6230" spans="1:13" s="39" customFormat="1" ht="12.75" x14ac:dyDescent="0.2">
      <c r="A6230" s="33" t="s">
        <v>5900</v>
      </c>
      <c r="B6230" s="33" t="s">
        <v>585</v>
      </c>
      <c r="C6230" s="34">
        <v>10</v>
      </c>
      <c r="D6230" s="33" t="s">
        <v>93</v>
      </c>
      <c r="E6230" s="33" t="s">
        <v>14165</v>
      </c>
      <c r="F6230" s="35">
        <v>31211704</v>
      </c>
      <c r="G6230" s="33" t="s">
        <v>466</v>
      </c>
      <c r="H6230" s="33">
        <v>9</v>
      </c>
      <c r="I6230" s="33">
        <v>6</v>
      </c>
      <c r="J6230" s="36">
        <v>1</v>
      </c>
      <c r="K6230" s="37">
        <v>452438.07</v>
      </c>
      <c r="L6230" s="38" t="s">
        <v>15</v>
      </c>
      <c r="M6230" s="38" t="s">
        <v>13</v>
      </c>
    </row>
    <row r="6231" spans="1:13" s="39" customFormat="1" ht="12.75" x14ac:dyDescent="0.2">
      <c r="A6231" s="33" t="s">
        <v>5900</v>
      </c>
      <c r="B6231" s="33" t="s">
        <v>585</v>
      </c>
      <c r="C6231" s="34">
        <v>10</v>
      </c>
      <c r="D6231" s="33" t="s">
        <v>93</v>
      </c>
      <c r="E6231" s="33" t="s">
        <v>6331</v>
      </c>
      <c r="F6231" s="35">
        <v>27111500</v>
      </c>
      <c r="G6231" s="33" t="s">
        <v>466</v>
      </c>
      <c r="H6231" s="33">
        <v>9</v>
      </c>
      <c r="I6231" s="33">
        <v>6</v>
      </c>
      <c r="J6231" s="36">
        <v>4</v>
      </c>
      <c r="K6231" s="37">
        <v>452438.04</v>
      </c>
      <c r="L6231" s="38" t="s">
        <v>15</v>
      </c>
      <c r="M6231" s="38" t="s">
        <v>13</v>
      </c>
    </row>
    <row r="6232" spans="1:13" s="39" customFormat="1" ht="12.75" x14ac:dyDescent="0.2">
      <c r="A6232" s="33" t="s">
        <v>5900</v>
      </c>
      <c r="B6232" s="33" t="s">
        <v>585</v>
      </c>
      <c r="C6232" s="34">
        <v>10</v>
      </c>
      <c r="D6232" s="33" t="s">
        <v>93</v>
      </c>
      <c r="E6232" s="33" t="s">
        <v>6332</v>
      </c>
      <c r="F6232" s="35">
        <v>39101600</v>
      </c>
      <c r="G6232" s="33" t="s">
        <v>466</v>
      </c>
      <c r="H6232" s="33">
        <v>9</v>
      </c>
      <c r="I6232" s="33">
        <v>6</v>
      </c>
      <c r="J6232" s="36">
        <v>4</v>
      </c>
      <c r="K6232" s="37">
        <v>361950.44</v>
      </c>
      <c r="L6232" s="38" t="s">
        <v>15</v>
      </c>
      <c r="M6232" s="38" t="s">
        <v>13</v>
      </c>
    </row>
    <row r="6233" spans="1:13" s="39" customFormat="1" ht="12.75" x14ac:dyDescent="0.2">
      <c r="A6233" s="33" t="s">
        <v>5900</v>
      </c>
      <c r="B6233" s="33" t="s">
        <v>585</v>
      </c>
      <c r="C6233" s="34">
        <v>10</v>
      </c>
      <c r="D6233" s="33" t="s">
        <v>93</v>
      </c>
      <c r="E6233" s="33" t="s">
        <v>6333</v>
      </c>
      <c r="F6233" s="35">
        <v>31211704</v>
      </c>
      <c r="G6233" s="33" t="s">
        <v>466</v>
      </c>
      <c r="H6233" s="33">
        <v>9</v>
      </c>
      <c r="I6233" s="33">
        <v>6</v>
      </c>
      <c r="J6233" s="36">
        <v>2</v>
      </c>
      <c r="K6233" s="37">
        <v>268446.56</v>
      </c>
      <c r="L6233" s="38" t="s">
        <v>15</v>
      </c>
      <c r="M6233" s="38" t="s">
        <v>13</v>
      </c>
    </row>
    <row r="6234" spans="1:13" s="39" customFormat="1" ht="12.75" x14ac:dyDescent="0.2">
      <c r="A6234" s="33" t="s">
        <v>5900</v>
      </c>
      <c r="B6234" s="33" t="s">
        <v>585</v>
      </c>
      <c r="C6234" s="34">
        <v>10</v>
      </c>
      <c r="D6234" s="33" t="s">
        <v>93</v>
      </c>
      <c r="E6234" s="33" t="s">
        <v>14166</v>
      </c>
      <c r="F6234" s="35">
        <v>31211704</v>
      </c>
      <c r="G6234" s="33" t="s">
        <v>466</v>
      </c>
      <c r="H6234" s="33">
        <v>9</v>
      </c>
      <c r="I6234" s="33">
        <v>6</v>
      </c>
      <c r="J6234" s="36">
        <v>2</v>
      </c>
      <c r="K6234" s="37">
        <v>180975.22</v>
      </c>
      <c r="L6234" s="38" t="s">
        <v>15</v>
      </c>
      <c r="M6234" s="38" t="s">
        <v>13</v>
      </c>
    </row>
    <row r="6235" spans="1:13" s="39" customFormat="1" ht="12.75" x14ac:dyDescent="0.2">
      <c r="A6235" s="33" t="s">
        <v>5900</v>
      </c>
      <c r="B6235" s="33" t="s">
        <v>585</v>
      </c>
      <c r="C6235" s="34">
        <v>10</v>
      </c>
      <c r="D6235" s="33" t="s">
        <v>93</v>
      </c>
      <c r="E6235" s="33" t="s">
        <v>6334</v>
      </c>
      <c r="F6235" s="35">
        <v>31211704</v>
      </c>
      <c r="G6235" s="33" t="s">
        <v>466</v>
      </c>
      <c r="H6235" s="33">
        <v>9</v>
      </c>
      <c r="I6235" s="33">
        <v>6</v>
      </c>
      <c r="J6235" s="36">
        <v>4</v>
      </c>
      <c r="K6235" s="37">
        <v>150812.68</v>
      </c>
      <c r="L6235" s="38" t="s">
        <v>15</v>
      </c>
      <c r="M6235" s="38" t="s">
        <v>13</v>
      </c>
    </row>
    <row r="6236" spans="1:13" s="39" customFormat="1" ht="12.75" x14ac:dyDescent="0.2">
      <c r="A6236" s="33" t="s">
        <v>5900</v>
      </c>
      <c r="B6236" s="33" t="s">
        <v>585</v>
      </c>
      <c r="C6236" s="34">
        <v>10</v>
      </c>
      <c r="D6236" s="33" t="s">
        <v>93</v>
      </c>
      <c r="E6236" s="33" t="s">
        <v>6335</v>
      </c>
      <c r="F6236" s="35">
        <v>20121600</v>
      </c>
      <c r="G6236" s="33" t="s">
        <v>466</v>
      </c>
      <c r="H6236" s="33">
        <v>9</v>
      </c>
      <c r="I6236" s="33">
        <v>6</v>
      </c>
      <c r="J6236" s="36">
        <v>4</v>
      </c>
      <c r="K6236" s="37">
        <v>75406.320000000007</v>
      </c>
      <c r="L6236" s="38" t="s">
        <v>15</v>
      </c>
      <c r="M6236" s="38" t="s">
        <v>13</v>
      </c>
    </row>
    <row r="6237" spans="1:13" s="39" customFormat="1" ht="12.75" x14ac:dyDescent="0.2">
      <c r="A6237" s="33" t="s">
        <v>5900</v>
      </c>
      <c r="B6237" s="33" t="s">
        <v>585</v>
      </c>
      <c r="C6237" s="34">
        <v>10</v>
      </c>
      <c r="D6237" s="33" t="s">
        <v>93</v>
      </c>
      <c r="E6237" s="33" t="s">
        <v>6336</v>
      </c>
      <c r="F6237" s="35">
        <v>27112800</v>
      </c>
      <c r="G6237" s="33" t="s">
        <v>466</v>
      </c>
      <c r="H6237" s="33">
        <v>9</v>
      </c>
      <c r="I6237" s="33">
        <v>6</v>
      </c>
      <c r="J6237" s="36">
        <v>6</v>
      </c>
      <c r="K6237" s="37">
        <v>48863.28</v>
      </c>
      <c r="L6237" s="38" t="s">
        <v>15</v>
      </c>
      <c r="M6237" s="38" t="s">
        <v>13</v>
      </c>
    </row>
    <row r="6238" spans="1:13" s="39" customFormat="1" ht="12.75" x14ac:dyDescent="0.2">
      <c r="A6238" s="33" t="s">
        <v>5900</v>
      </c>
      <c r="B6238" s="33" t="s">
        <v>585</v>
      </c>
      <c r="C6238" s="34">
        <v>10</v>
      </c>
      <c r="D6238" s="33" t="s">
        <v>93</v>
      </c>
      <c r="E6238" s="33" t="s">
        <v>6337</v>
      </c>
      <c r="F6238" s="35">
        <v>31211905</v>
      </c>
      <c r="G6238" s="33" t="s">
        <v>466</v>
      </c>
      <c r="H6238" s="33">
        <v>9</v>
      </c>
      <c r="I6238" s="33">
        <v>6</v>
      </c>
      <c r="J6238" s="36">
        <v>2</v>
      </c>
      <c r="K6238" s="37">
        <v>4524380.7</v>
      </c>
      <c r="L6238" s="38" t="s">
        <v>15</v>
      </c>
      <c r="M6238" s="38" t="s">
        <v>13</v>
      </c>
    </row>
    <row r="6239" spans="1:13" s="39" customFormat="1" ht="12.75" x14ac:dyDescent="0.2">
      <c r="A6239" s="33" t="s">
        <v>5900</v>
      </c>
      <c r="B6239" s="33" t="s">
        <v>585</v>
      </c>
      <c r="C6239" s="34">
        <v>10</v>
      </c>
      <c r="D6239" s="33" t="s">
        <v>93</v>
      </c>
      <c r="E6239" s="33" t="s">
        <v>6338</v>
      </c>
      <c r="F6239" s="35">
        <v>31211704</v>
      </c>
      <c r="G6239" s="33" t="s">
        <v>466</v>
      </c>
      <c r="H6239" s="33">
        <v>9</v>
      </c>
      <c r="I6239" s="33">
        <v>6</v>
      </c>
      <c r="J6239" s="36">
        <v>1</v>
      </c>
      <c r="K6239" s="37">
        <v>1357314.21</v>
      </c>
      <c r="L6239" s="38" t="s">
        <v>15</v>
      </c>
      <c r="M6239" s="38" t="s">
        <v>13</v>
      </c>
    </row>
    <row r="6240" spans="1:13" s="39" customFormat="1" ht="12.75" x14ac:dyDescent="0.2">
      <c r="A6240" s="33" t="s">
        <v>5900</v>
      </c>
      <c r="B6240" s="33" t="s">
        <v>585</v>
      </c>
      <c r="C6240" s="34">
        <v>10</v>
      </c>
      <c r="D6240" s="33" t="s">
        <v>93</v>
      </c>
      <c r="E6240" s="33" t="s">
        <v>6339</v>
      </c>
      <c r="F6240" s="35">
        <v>31211704</v>
      </c>
      <c r="G6240" s="33" t="s">
        <v>466</v>
      </c>
      <c r="H6240" s="33">
        <v>9</v>
      </c>
      <c r="I6240" s="33">
        <v>6</v>
      </c>
      <c r="J6240" s="36">
        <v>1</v>
      </c>
      <c r="K6240" s="37">
        <v>1357314.21</v>
      </c>
      <c r="L6240" s="38" t="s">
        <v>15</v>
      </c>
      <c r="M6240" s="38" t="s">
        <v>13</v>
      </c>
    </row>
    <row r="6241" spans="1:13" s="39" customFormat="1" ht="12.75" x14ac:dyDescent="0.2">
      <c r="A6241" s="33" t="s">
        <v>5900</v>
      </c>
      <c r="B6241" s="33" t="s">
        <v>585</v>
      </c>
      <c r="C6241" s="34">
        <v>10</v>
      </c>
      <c r="D6241" s="33" t="s">
        <v>93</v>
      </c>
      <c r="E6241" s="33" t="s">
        <v>6340</v>
      </c>
      <c r="F6241" s="35">
        <v>31211704</v>
      </c>
      <c r="G6241" s="33" t="s">
        <v>466</v>
      </c>
      <c r="H6241" s="33">
        <v>9</v>
      </c>
      <c r="I6241" s="33">
        <v>6</v>
      </c>
      <c r="J6241" s="36">
        <v>3</v>
      </c>
      <c r="K6241" s="37">
        <v>904876.14</v>
      </c>
      <c r="L6241" s="38" t="s">
        <v>15</v>
      </c>
      <c r="M6241" s="38" t="s">
        <v>13</v>
      </c>
    </row>
    <row r="6242" spans="1:13" s="39" customFormat="1" ht="12.75" x14ac:dyDescent="0.2">
      <c r="A6242" s="33" t="s">
        <v>5900</v>
      </c>
      <c r="B6242" s="33" t="s">
        <v>585</v>
      </c>
      <c r="C6242" s="34">
        <v>10</v>
      </c>
      <c r="D6242" s="33" t="s">
        <v>93</v>
      </c>
      <c r="E6242" s="33" t="s">
        <v>6341</v>
      </c>
      <c r="F6242" s="35">
        <v>31201500</v>
      </c>
      <c r="G6242" s="33" t="s">
        <v>466</v>
      </c>
      <c r="H6242" s="33">
        <v>9</v>
      </c>
      <c r="I6242" s="33">
        <v>6</v>
      </c>
      <c r="J6242" s="36">
        <v>6</v>
      </c>
      <c r="K6242" s="37">
        <v>1357314.18</v>
      </c>
      <c r="L6242" s="38" t="s">
        <v>15</v>
      </c>
      <c r="M6242" s="38" t="s">
        <v>13</v>
      </c>
    </row>
    <row r="6243" spans="1:13" s="39" customFormat="1" ht="12.75" x14ac:dyDescent="0.2">
      <c r="A6243" s="33" t="s">
        <v>5900</v>
      </c>
      <c r="B6243" s="33" t="s">
        <v>585</v>
      </c>
      <c r="C6243" s="34">
        <v>10</v>
      </c>
      <c r="D6243" s="33" t="s">
        <v>93</v>
      </c>
      <c r="E6243" s="33" t="s">
        <v>6342</v>
      </c>
      <c r="F6243" s="35">
        <v>27112800</v>
      </c>
      <c r="G6243" s="33" t="s">
        <v>466</v>
      </c>
      <c r="H6243" s="33">
        <v>9</v>
      </c>
      <c r="I6243" s="33">
        <v>6</v>
      </c>
      <c r="J6243" s="36">
        <v>3</v>
      </c>
      <c r="K6243" s="37">
        <v>678657.09</v>
      </c>
      <c r="L6243" s="38" t="s">
        <v>15</v>
      </c>
      <c r="M6243" s="38" t="s">
        <v>13</v>
      </c>
    </row>
    <row r="6244" spans="1:13" s="39" customFormat="1" ht="12.75" x14ac:dyDescent="0.2">
      <c r="A6244" s="33" t="s">
        <v>5900</v>
      </c>
      <c r="B6244" s="33" t="s">
        <v>585</v>
      </c>
      <c r="C6244" s="34">
        <v>10</v>
      </c>
      <c r="D6244" s="33" t="s">
        <v>93</v>
      </c>
      <c r="E6244" s="33" t="s">
        <v>6343</v>
      </c>
      <c r="F6244" s="35">
        <v>27112800</v>
      </c>
      <c r="G6244" s="33" t="s">
        <v>466</v>
      </c>
      <c r="H6244" s="33">
        <v>9</v>
      </c>
      <c r="I6244" s="33">
        <v>6</v>
      </c>
      <c r="J6244" s="36">
        <v>3</v>
      </c>
      <c r="K6244" s="37">
        <v>678657.09</v>
      </c>
      <c r="L6244" s="38" t="s">
        <v>15</v>
      </c>
      <c r="M6244" s="38" t="s">
        <v>13</v>
      </c>
    </row>
    <row r="6245" spans="1:13" s="39" customFormat="1" ht="12.75" x14ac:dyDescent="0.2">
      <c r="A6245" s="33" t="s">
        <v>5900</v>
      </c>
      <c r="B6245" s="33" t="s">
        <v>585</v>
      </c>
      <c r="C6245" s="34">
        <v>10</v>
      </c>
      <c r="D6245" s="33" t="s">
        <v>93</v>
      </c>
      <c r="E6245" s="33" t="s">
        <v>6344</v>
      </c>
      <c r="F6245" s="35">
        <v>27112800</v>
      </c>
      <c r="G6245" s="33" t="s">
        <v>466</v>
      </c>
      <c r="H6245" s="33">
        <v>9</v>
      </c>
      <c r="I6245" s="33">
        <v>6</v>
      </c>
      <c r="J6245" s="36">
        <v>3</v>
      </c>
      <c r="K6245" s="37">
        <v>678657.09</v>
      </c>
      <c r="L6245" s="38" t="s">
        <v>15</v>
      </c>
      <c r="M6245" s="38" t="s">
        <v>13</v>
      </c>
    </row>
    <row r="6246" spans="1:13" s="39" customFormat="1" ht="12.75" x14ac:dyDescent="0.2">
      <c r="A6246" s="33" t="s">
        <v>5900</v>
      </c>
      <c r="B6246" s="33" t="s">
        <v>585</v>
      </c>
      <c r="C6246" s="34">
        <v>10</v>
      </c>
      <c r="D6246" s="33" t="s">
        <v>93</v>
      </c>
      <c r="E6246" s="33" t="s">
        <v>6345</v>
      </c>
      <c r="F6246" s="35">
        <v>27112800</v>
      </c>
      <c r="G6246" s="33" t="s">
        <v>466</v>
      </c>
      <c r="H6246" s="33">
        <v>9</v>
      </c>
      <c r="I6246" s="33">
        <v>6</v>
      </c>
      <c r="J6246" s="36">
        <v>3</v>
      </c>
      <c r="K6246" s="37">
        <v>678657.09</v>
      </c>
      <c r="L6246" s="38" t="s">
        <v>15</v>
      </c>
      <c r="M6246" s="38" t="s">
        <v>13</v>
      </c>
    </row>
    <row r="6247" spans="1:13" s="39" customFormat="1" ht="12.75" x14ac:dyDescent="0.2">
      <c r="A6247" s="33" t="s">
        <v>5900</v>
      </c>
      <c r="B6247" s="33" t="s">
        <v>585</v>
      </c>
      <c r="C6247" s="34">
        <v>10</v>
      </c>
      <c r="D6247" s="33" t="s">
        <v>93</v>
      </c>
      <c r="E6247" s="33" t="s">
        <v>6346</v>
      </c>
      <c r="F6247" s="35">
        <v>27112800</v>
      </c>
      <c r="G6247" s="33" t="s">
        <v>466</v>
      </c>
      <c r="H6247" s="33">
        <v>9</v>
      </c>
      <c r="I6247" s="33">
        <v>6</v>
      </c>
      <c r="J6247" s="36">
        <v>3</v>
      </c>
      <c r="K6247" s="37">
        <v>678657.09</v>
      </c>
      <c r="L6247" s="38" t="s">
        <v>15</v>
      </c>
      <c r="M6247" s="38" t="s">
        <v>13</v>
      </c>
    </row>
    <row r="6248" spans="1:13" s="39" customFormat="1" ht="12.75" x14ac:dyDescent="0.2">
      <c r="A6248" s="33" t="s">
        <v>5900</v>
      </c>
      <c r="B6248" s="33" t="s">
        <v>585</v>
      </c>
      <c r="C6248" s="34">
        <v>10</v>
      </c>
      <c r="D6248" s="33" t="s">
        <v>93</v>
      </c>
      <c r="E6248" s="33" t="s">
        <v>6347</v>
      </c>
      <c r="F6248" s="35">
        <v>27112800</v>
      </c>
      <c r="G6248" s="33" t="s">
        <v>466</v>
      </c>
      <c r="H6248" s="33">
        <v>9</v>
      </c>
      <c r="I6248" s="33">
        <v>6</v>
      </c>
      <c r="J6248" s="36">
        <v>3</v>
      </c>
      <c r="K6248" s="37">
        <v>678657.09</v>
      </c>
      <c r="L6248" s="38" t="s">
        <v>15</v>
      </c>
      <c r="M6248" s="38" t="s">
        <v>13</v>
      </c>
    </row>
    <row r="6249" spans="1:13" s="39" customFormat="1" ht="12.75" x14ac:dyDescent="0.2">
      <c r="A6249" s="33" t="s">
        <v>5900</v>
      </c>
      <c r="B6249" s="33" t="s">
        <v>585</v>
      </c>
      <c r="C6249" s="34">
        <v>10</v>
      </c>
      <c r="D6249" s="33" t="s">
        <v>93</v>
      </c>
      <c r="E6249" s="33" t="s">
        <v>6348</v>
      </c>
      <c r="F6249" s="35">
        <v>12181504</v>
      </c>
      <c r="G6249" s="33" t="s">
        <v>466</v>
      </c>
      <c r="H6249" s="33">
        <v>9</v>
      </c>
      <c r="I6249" s="33">
        <v>6</v>
      </c>
      <c r="J6249" s="36">
        <v>3</v>
      </c>
      <c r="K6249" s="37">
        <v>339328.52999999997</v>
      </c>
      <c r="L6249" s="38" t="s">
        <v>15</v>
      </c>
      <c r="M6249" s="38" t="s">
        <v>13</v>
      </c>
    </row>
    <row r="6250" spans="1:13" s="39" customFormat="1" ht="12.75" x14ac:dyDescent="0.2">
      <c r="A6250" s="33" t="s">
        <v>5900</v>
      </c>
      <c r="B6250" s="33" t="s">
        <v>585</v>
      </c>
      <c r="C6250" s="34">
        <v>10</v>
      </c>
      <c r="D6250" s="33" t="s">
        <v>93</v>
      </c>
      <c r="E6250" s="33" t="s">
        <v>6349</v>
      </c>
      <c r="F6250" s="35">
        <v>31181701</v>
      </c>
      <c r="G6250" s="33" t="s">
        <v>466</v>
      </c>
      <c r="H6250" s="33">
        <v>9</v>
      </c>
      <c r="I6250" s="33">
        <v>6</v>
      </c>
      <c r="J6250" s="36">
        <v>3</v>
      </c>
      <c r="K6250" s="37">
        <v>339328.52999999997</v>
      </c>
      <c r="L6250" s="38" t="s">
        <v>15</v>
      </c>
      <c r="M6250" s="38" t="s">
        <v>13</v>
      </c>
    </row>
    <row r="6251" spans="1:13" s="39" customFormat="1" ht="12.75" x14ac:dyDescent="0.2">
      <c r="A6251" s="33" t="s">
        <v>5900</v>
      </c>
      <c r="B6251" s="33" t="s">
        <v>585</v>
      </c>
      <c r="C6251" s="34">
        <v>10</v>
      </c>
      <c r="D6251" s="33" t="s">
        <v>93</v>
      </c>
      <c r="E6251" s="33" t="s">
        <v>6350</v>
      </c>
      <c r="F6251" s="35">
        <v>45141502</v>
      </c>
      <c r="G6251" s="33" t="s">
        <v>466</v>
      </c>
      <c r="H6251" s="33">
        <v>9</v>
      </c>
      <c r="I6251" s="33">
        <v>6</v>
      </c>
      <c r="J6251" s="36">
        <v>3</v>
      </c>
      <c r="K6251" s="37">
        <v>339328.52999999997</v>
      </c>
      <c r="L6251" s="38" t="s">
        <v>15</v>
      </c>
      <c r="M6251" s="38" t="s">
        <v>13</v>
      </c>
    </row>
    <row r="6252" spans="1:13" s="39" customFormat="1" ht="12.75" x14ac:dyDescent="0.2">
      <c r="A6252" s="33" t="s">
        <v>5900</v>
      </c>
      <c r="B6252" s="33" t="s">
        <v>585</v>
      </c>
      <c r="C6252" s="34">
        <v>10</v>
      </c>
      <c r="D6252" s="33" t="s">
        <v>93</v>
      </c>
      <c r="E6252" s="33" t="s">
        <v>6350</v>
      </c>
      <c r="F6252" s="35">
        <v>45141502</v>
      </c>
      <c r="G6252" s="33" t="s">
        <v>466</v>
      </c>
      <c r="H6252" s="33">
        <v>9</v>
      </c>
      <c r="I6252" s="33">
        <v>6</v>
      </c>
      <c r="J6252" s="36">
        <v>3</v>
      </c>
      <c r="K6252" s="37">
        <v>339328.52999999997</v>
      </c>
      <c r="L6252" s="38" t="s">
        <v>15</v>
      </c>
      <c r="M6252" s="38" t="s">
        <v>13</v>
      </c>
    </row>
    <row r="6253" spans="1:13" s="39" customFormat="1" ht="12.75" x14ac:dyDescent="0.2">
      <c r="A6253" s="33" t="s">
        <v>5900</v>
      </c>
      <c r="B6253" s="33" t="s">
        <v>585</v>
      </c>
      <c r="C6253" s="34">
        <v>10</v>
      </c>
      <c r="D6253" s="33" t="s">
        <v>93</v>
      </c>
      <c r="E6253" s="33" t="s">
        <v>6351</v>
      </c>
      <c r="F6253" s="35">
        <v>31211704</v>
      </c>
      <c r="G6253" s="33" t="s">
        <v>466</v>
      </c>
      <c r="H6253" s="33">
        <v>9</v>
      </c>
      <c r="I6253" s="33">
        <v>6</v>
      </c>
      <c r="J6253" s="36">
        <v>3</v>
      </c>
      <c r="K6253" s="37">
        <v>226219.02</v>
      </c>
      <c r="L6253" s="38" t="s">
        <v>15</v>
      </c>
      <c r="M6253" s="38" t="s">
        <v>13</v>
      </c>
    </row>
    <row r="6254" spans="1:13" s="39" customFormat="1" ht="12.75" x14ac:dyDescent="0.2">
      <c r="A6254" s="33" t="s">
        <v>5900</v>
      </c>
      <c r="B6254" s="33" t="s">
        <v>585</v>
      </c>
      <c r="C6254" s="34">
        <v>10</v>
      </c>
      <c r="D6254" s="33" t="s">
        <v>93</v>
      </c>
      <c r="E6254" s="33" t="s">
        <v>6352</v>
      </c>
      <c r="F6254" s="35">
        <v>31201600</v>
      </c>
      <c r="G6254" s="33" t="s">
        <v>466</v>
      </c>
      <c r="H6254" s="33">
        <v>9</v>
      </c>
      <c r="I6254" s="33">
        <v>6</v>
      </c>
      <c r="J6254" s="36">
        <v>3</v>
      </c>
      <c r="K6254" s="37">
        <v>180975.21</v>
      </c>
      <c r="L6254" s="38" t="s">
        <v>15</v>
      </c>
      <c r="M6254" s="38" t="s">
        <v>13</v>
      </c>
    </row>
    <row r="6255" spans="1:13" s="39" customFormat="1" ht="12.75" x14ac:dyDescent="0.2">
      <c r="A6255" s="33" t="s">
        <v>5900</v>
      </c>
      <c r="B6255" s="33" t="s">
        <v>585</v>
      </c>
      <c r="C6255" s="34">
        <v>10</v>
      </c>
      <c r="D6255" s="33" t="s">
        <v>93</v>
      </c>
      <c r="E6255" s="33" t="s">
        <v>6353</v>
      </c>
      <c r="F6255" s="35">
        <v>31211704</v>
      </c>
      <c r="G6255" s="33" t="s">
        <v>466</v>
      </c>
      <c r="H6255" s="33">
        <v>9</v>
      </c>
      <c r="I6255" s="33">
        <v>6</v>
      </c>
      <c r="J6255" s="36">
        <v>3</v>
      </c>
      <c r="K6255" s="37">
        <v>113109.51</v>
      </c>
      <c r="L6255" s="38" t="s">
        <v>15</v>
      </c>
      <c r="M6255" s="38" t="s">
        <v>13</v>
      </c>
    </row>
    <row r="6256" spans="1:13" s="39" customFormat="1" ht="12.75" x14ac:dyDescent="0.2">
      <c r="A6256" s="33" t="s">
        <v>5900</v>
      </c>
      <c r="B6256" s="33" t="s">
        <v>585</v>
      </c>
      <c r="C6256" s="34">
        <v>10</v>
      </c>
      <c r="D6256" s="33" t="s">
        <v>93</v>
      </c>
      <c r="E6256" s="33" t="s">
        <v>6354</v>
      </c>
      <c r="F6256" s="35">
        <v>31163000</v>
      </c>
      <c r="G6256" s="33" t="s">
        <v>466</v>
      </c>
      <c r="H6256" s="33">
        <v>9</v>
      </c>
      <c r="I6256" s="33">
        <v>6</v>
      </c>
      <c r="J6256" s="36">
        <v>2</v>
      </c>
      <c r="K6256" s="37">
        <v>4524380.7</v>
      </c>
      <c r="L6256" s="38" t="s">
        <v>15</v>
      </c>
      <c r="M6256" s="38" t="s">
        <v>13</v>
      </c>
    </row>
    <row r="6257" spans="1:13" s="39" customFormat="1" ht="12.75" x14ac:dyDescent="0.2">
      <c r="A6257" s="33" t="s">
        <v>5900</v>
      </c>
      <c r="B6257" s="33" t="s">
        <v>585</v>
      </c>
      <c r="C6257" s="34">
        <v>10</v>
      </c>
      <c r="D6257" s="33" t="s">
        <v>93</v>
      </c>
      <c r="E6257" s="33" t="s">
        <v>6355</v>
      </c>
      <c r="F6257" s="35">
        <v>40142000</v>
      </c>
      <c r="G6257" s="33" t="s">
        <v>466</v>
      </c>
      <c r="H6257" s="33">
        <v>9</v>
      </c>
      <c r="I6257" s="33">
        <v>6</v>
      </c>
      <c r="J6257" s="36">
        <v>2</v>
      </c>
      <c r="K6257" s="37">
        <v>5067306.38</v>
      </c>
      <c r="L6257" s="38" t="s">
        <v>15</v>
      </c>
      <c r="M6257" s="38" t="s">
        <v>13</v>
      </c>
    </row>
    <row r="6258" spans="1:13" s="39" customFormat="1" ht="12.75" x14ac:dyDescent="0.2">
      <c r="A6258" s="33" t="s">
        <v>5900</v>
      </c>
      <c r="B6258" s="33" t="s">
        <v>585</v>
      </c>
      <c r="C6258" s="34">
        <v>10</v>
      </c>
      <c r="D6258" s="33" t="s">
        <v>93</v>
      </c>
      <c r="E6258" s="33" t="s">
        <v>6356</v>
      </c>
      <c r="F6258" s="35">
        <v>26101766</v>
      </c>
      <c r="G6258" s="33" t="s">
        <v>466</v>
      </c>
      <c r="H6258" s="33">
        <v>9</v>
      </c>
      <c r="I6258" s="33">
        <v>6</v>
      </c>
      <c r="J6258" s="36">
        <v>2</v>
      </c>
      <c r="K6258" s="37">
        <v>2714628.42</v>
      </c>
      <c r="L6258" s="38" t="s">
        <v>15</v>
      </c>
      <c r="M6258" s="38" t="s">
        <v>13</v>
      </c>
    </row>
    <row r="6259" spans="1:13" s="39" customFormat="1" ht="12.75" x14ac:dyDescent="0.2">
      <c r="A6259" s="33" t="s">
        <v>5900</v>
      </c>
      <c r="B6259" s="33" t="s">
        <v>585</v>
      </c>
      <c r="C6259" s="34">
        <v>10</v>
      </c>
      <c r="D6259" s="33" t="s">
        <v>93</v>
      </c>
      <c r="E6259" s="33" t="s">
        <v>6357</v>
      </c>
      <c r="F6259" s="35">
        <v>47121612</v>
      </c>
      <c r="G6259" s="33" t="s">
        <v>466</v>
      </c>
      <c r="H6259" s="33">
        <v>9</v>
      </c>
      <c r="I6259" s="33">
        <v>6</v>
      </c>
      <c r="J6259" s="36">
        <v>2</v>
      </c>
      <c r="K6259" s="37">
        <v>2262190.34</v>
      </c>
      <c r="L6259" s="38" t="s">
        <v>15</v>
      </c>
      <c r="M6259" s="38" t="s">
        <v>13</v>
      </c>
    </row>
    <row r="6260" spans="1:13" s="39" customFormat="1" ht="12.75" x14ac:dyDescent="0.2">
      <c r="A6260" s="33" t="s">
        <v>5900</v>
      </c>
      <c r="B6260" s="33" t="s">
        <v>585</v>
      </c>
      <c r="C6260" s="34">
        <v>10</v>
      </c>
      <c r="D6260" s="33" t="s">
        <v>93</v>
      </c>
      <c r="E6260" s="33" t="s">
        <v>6358</v>
      </c>
      <c r="F6260" s="35">
        <v>13111300</v>
      </c>
      <c r="G6260" s="33" t="s">
        <v>466</v>
      </c>
      <c r="H6260" s="33">
        <v>9</v>
      </c>
      <c r="I6260" s="33">
        <v>6</v>
      </c>
      <c r="J6260" s="36">
        <v>1</v>
      </c>
      <c r="K6260" s="37">
        <v>1508126.9</v>
      </c>
      <c r="L6260" s="38" t="s">
        <v>15</v>
      </c>
      <c r="M6260" s="38" t="s">
        <v>13</v>
      </c>
    </row>
    <row r="6261" spans="1:13" s="39" customFormat="1" ht="12.75" x14ac:dyDescent="0.2">
      <c r="A6261" s="33" t="s">
        <v>5900</v>
      </c>
      <c r="B6261" s="33" t="s">
        <v>585</v>
      </c>
      <c r="C6261" s="34">
        <v>10</v>
      </c>
      <c r="D6261" s="33" t="s">
        <v>93</v>
      </c>
      <c r="E6261" s="33" t="s">
        <v>6359</v>
      </c>
      <c r="F6261" s="35">
        <v>40141600</v>
      </c>
      <c r="G6261" s="33" t="s">
        <v>466</v>
      </c>
      <c r="H6261" s="33">
        <v>9</v>
      </c>
      <c r="I6261" s="33">
        <v>6</v>
      </c>
      <c r="J6261" s="36">
        <v>2</v>
      </c>
      <c r="K6261" s="37">
        <v>1432720.54</v>
      </c>
      <c r="L6261" s="38" t="s">
        <v>15</v>
      </c>
      <c r="M6261" s="38" t="s">
        <v>13</v>
      </c>
    </row>
    <row r="6262" spans="1:13" s="39" customFormat="1" ht="12.75" x14ac:dyDescent="0.2">
      <c r="A6262" s="33" t="s">
        <v>5900</v>
      </c>
      <c r="B6262" s="33" t="s">
        <v>585</v>
      </c>
      <c r="C6262" s="34">
        <v>10</v>
      </c>
      <c r="D6262" s="33" t="s">
        <v>93</v>
      </c>
      <c r="E6262" s="33" t="s">
        <v>6360</v>
      </c>
      <c r="F6262" s="35">
        <v>27112800</v>
      </c>
      <c r="G6262" s="33" t="s">
        <v>466</v>
      </c>
      <c r="H6262" s="33">
        <v>9</v>
      </c>
      <c r="I6262" s="33">
        <v>6</v>
      </c>
      <c r="J6262" s="36">
        <v>1</v>
      </c>
      <c r="K6262" s="37">
        <v>1357314.21</v>
      </c>
      <c r="L6262" s="38" t="s">
        <v>15</v>
      </c>
      <c r="M6262" s="38" t="s">
        <v>13</v>
      </c>
    </row>
    <row r="6263" spans="1:13" s="39" customFormat="1" ht="12.75" x14ac:dyDescent="0.2">
      <c r="A6263" s="33" t="s">
        <v>5900</v>
      </c>
      <c r="B6263" s="33" t="s">
        <v>585</v>
      </c>
      <c r="C6263" s="34">
        <v>10</v>
      </c>
      <c r="D6263" s="33" t="s">
        <v>93</v>
      </c>
      <c r="E6263" s="33" t="s">
        <v>6361</v>
      </c>
      <c r="F6263" s="35">
        <v>27112800</v>
      </c>
      <c r="G6263" s="33" t="s">
        <v>466</v>
      </c>
      <c r="H6263" s="33">
        <v>9</v>
      </c>
      <c r="I6263" s="33">
        <v>6</v>
      </c>
      <c r="J6263" s="36">
        <v>1</v>
      </c>
      <c r="K6263" s="37">
        <v>1357314.21</v>
      </c>
      <c r="L6263" s="38" t="s">
        <v>15</v>
      </c>
      <c r="M6263" s="38" t="s">
        <v>13</v>
      </c>
    </row>
    <row r="6264" spans="1:13" s="39" customFormat="1" ht="12.75" x14ac:dyDescent="0.2">
      <c r="A6264" s="33" t="s">
        <v>5900</v>
      </c>
      <c r="B6264" s="33" t="s">
        <v>585</v>
      </c>
      <c r="C6264" s="34">
        <v>10</v>
      </c>
      <c r="D6264" s="33" t="s">
        <v>93</v>
      </c>
      <c r="E6264" s="33" t="s">
        <v>6362</v>
      </c>
      <c r="F6264" s="35">
        <v>27112800</v>
      </c>
      <c r="G6264" s="33" t="s">
        <v>466</v>
      </c>
      <c r="H6264" s="33">
        <v>9</v>
      </c>
      <c r="I6264" s="33">
        <v>6</v>
      </c>
      <c r="J6264" s="36">
        <v>1</v>
      </c>
      <c r="K6264" s="37">
        <v>1357314.21</v>
      </c>
      <c r="L6264" s="38" t="s">
        <v>15</v>
      </c>
      <c r="M6264" s="38" t="s">
        <v>13</v>
      </c>
    </row>
    <row r="6265" spans="1:13" s="39" customFormat="1" ht="12.75" x14ac:dyDescent="0.2">
      <c r="A6265" s="33" t="s">
        <v>5900</v>
      </c>
      <c r="B6265" s="33" t="s">
        <v>585</v>
      </c>
      <c r="C6265" s="34">
        <v>10</v>
      </c>
      <c r="D6265" s="33" t="s">
        <v>93</v>
      </c>
      <c r="E6265" s="33" t="s">
        <v>6363</v>
      </c>
      <c r="F6265" s="35">
        <v>27112800</v>
      </c>
      <c r="G6265" s="33" t="s">
        <v>466</v>
      </c>
      <c r="H6265" s="33">
        <v>9</v>
      </c>
      <c r="I6265" s="33">
        <v>6</v>
      </c>
      <c r="J6265" s="36">
        <v>1</v>
      </c>
      <c r="K6265" s="37">
        <v>1357314.21</v>
      </c>
      <c r="L6265" s="38" t="s">
        <v>15</v>
      </c>
      <c r="M6265" s="38" t="s">
        <v>13</v>
      </c>
    </row>
    <row r="6266" spans="1:13" s="39" customFormat="1" ht="12.75" x14ac:dyDescent="0.2">
      <c r="A6266" s="33" t="s">
        <v>5900</v>
      </c>
      <c r="B6266" s="33" t="s">
        <v>585</v>
      </c>
      <c r="C6266" s="34">
        <v>10</v>
      </c>
      <c r="D6266" s="33" t="s">
        <v>93</v>
      </c>
      <c r="E6266" s="33" t="s">
        <v>6364</v>
      </c>
      <c r="F6266" s="35">
        <v>12141747</v>
      </c>
      <c r="G6266" s="33" t="s">
        <v>466</v>
      </c>
      <c r="H6266" s="33">
        <v>9</v>
      </c>
      <c r="I6266" s="33">
        <v>6</v>
      </c>
      <c r="J6266" s="36">
        <v>8</v>
      </c>
      <c r="K6266" s="37">
        <v>10858513.68</v>
      </c>
      <c r="L6266" s="38" t="s">
        <v>15</v>
      </c>
      <c r="M6266" s="38" t="s">
        <v>13</v>
      </c>
    </row>
    <row r="6267" spans="1:13" s="39" customFormat="1" ht="12.75" x14ac:dyDescent="0.2">
      <c r="A6267" s="33" t="s">
        <v>5900</v>
      </c>
      <c r="B6267" s="33" t="s">
        <v>585</v>
      </c>
      <c r="C6267" s="34">
        <v>10</v>
      </c>
      <c r="D6267" s="33" t="s">
        <v>93</v>
      </c>
      <c r="E6267" s="33" t="s">
        <v>6365</v>
      </c>
      <c r="F6267" s="35">
        <v>31211704</v>
      </c>
      <c r="G6267" s="33" t="s">
        <v>466</v>
      </c>
      <c r="H6267" s="33">
        <v>9</v>
      </c>
      <c r="I6267" s="33">
        <v>6</v>
      </c>
      <c r="J6267" s="36">
        <v>1</v>
      </c>
      <c r="K6267" s="37">
        <v>1281907.8600000001</v>
      </c>
      <c r="L6267" s="38" t="s">
        <v>15</v>
      </c>
      <c r="M6267" s="38" t="s">
        <v>13</v>
      </c>
    </row>
    <row r="6268" spans="1:13" s="39" customFormat="1" ht="12.75" x14ac:dyDescent="0.2">
      <c r="A6268" s="33" t="s">
        <v>5900</v>
      </c>
      <c r="B6268" s="33" t="s">
        <v>585</v>
      </c>
      <c r="C6268" s="34">
        <v>10</v>
      </c>
      <c r="D6268" s="33" t="s">
        <v>93</v>
      </c>
      <c r="E6268" s="33" t="s">
        <v>6366</v>
      </c>
      <c r="F6268" s="35">
        <v>31211704</v>
      </c>
      <c r="G6268" s="33" t="s">
        <v>466</v>
      </c>
      <c r="H6268" s="33">
        <v>9</v>
      </c>
      <c r="I6268" s="33">
        <v>6</v>
      </c>
      <c r="J6268" s="36">
        <v>2</v>
      </c>
      <c r="K6268" s="37">
        <v>1206501.52</v>
      </c>
      <c r="L6268" s="38" t="s">
        <v>15</v>
      </c>
      <c r="M6268" s="38" t="s">
        <v>13</v>
      </c>
    </row>
    <row r="6269" spans="1:13" s="39" customFormat="1" ht="12.75" x14ac:dyDescent="0.2">
      <c r="A6269" s="33" t="s">
        <v>5900</v>
      </c>
      <c r="B6269" s="33" t="s">
        <v>585</v>
      </c>
      <c r="C6269" s="34">
        <v>10</v>
      </c>
      <c r="D6269" s="33" t="s">
        <v>93</v>
      </c>
      <c r="E6269" s="33" t="s">
        <v>6367</v>
      </c>
      <c r="F6269" s="35">
        <v>31401703</v>
      </c>
      <c r="G6269" s="33" t="s">
        <v>466</v>
      </c>
      <c r="H6269" s="33">
        <v>9</v>
      </c>
      <c r="I6269" s="33">
        <v>6</v>
      </c>
      <c r="J6269" s="36">
        <v>2</v>
      </c>
      <c r="K6269" s="37">
        <v>980282.48</v>
      </c>
      <c r="L6269" s="38" t="s">
        <v>15</v>
      </c>
      <c r="M6269" s="38" t="s">
        <v>13</v>
      </c>
    </row>
    <row r="6270" spans="1:13" s="39" customFormat="1" ht="12.75" x14ac:dyDescent="0.2">
      <c r="A6270" s="33" t="s">
        <v>5900</v>
      </c>
      <c r="B6270" s="33" t="s">
        <v>585</v>
      </c>
      <c r="C6270" s="34">
        <v>10</v>
      </c>
      <c r="D6270" s="33" t="s">
        <v>93</v>
      </c>
      <c r="E6270" s="33" t="s">
        <v>6368</v>
      </c>
      <c r="F6270" s="35">
        <v>26111700</v>
      </c>
      <c r="G6270" s="33" t="s">
        <v>466</v>
      </c>
      <c r="H6270" s="33">
        <v>9</v>
      </c>
      <c r="I6270" s="33">
        <v>6</v>
      </c>
      <c r="J6270" s="36">
        <v>2</v>
      </c>
      <c r="K6270" s="37">
        <v>829469.78</v>
      </c>
      <c r="L6270" s="38" t="s">
        <v>15</v>
      </c>
      <c r="M6270" s="38" t="s">
        <v>13</v>
      </c>
    </row>
    <row r="6271" spans="1:13" s="39" customFormat="1" ht="12.75" x14ac:dyDescent="0.2">
      <c r="A6271" s="33" t="s">
        <v>5900</v>
      </c>
      <c r="B6271" s="33" t="s">
        <v>585</v>
      </c>
      <c r="C6271" s="34">
        <v>10</v>
      </c>
      <c r="D6271" s="33" t="s">
        <v>93</v>
      </c>
      <c r="E6271" s="33" t="s">
        <v>6369</v>
      </c>
      <c r="F6271" s="35">
        <v>31282100</v>
      </c>
      <c r="G6271" s="33" t="s">
        <v>466</v>
      </c>
      <c r="H6271" s="33">
        <v>9</v>
      </c>
      <c r="I6271" s="33">
        <v>6</v>
      </c>
      <c r="J6271" s="36">
        <v>2</v>
      </c>
      <c r="K6271" s="37">
        <v>527844.4</v>
      </c>
      <c r="L6271" s="38" t="s">
        <v>15</v>
      </c>
      <c r="M6271" s="38" t="s">
        <v>13</v>
      </c>
    </row>
    <row r="6272" spans="1:13" s="39" customFormat="1" ht="12.75" x14ac:dyDescent="0.2">
      <c r="A6272" s="33" t="s">
        <v>5900</v>
      </c>
      <c r="B6272" s="33" t="s">
        <v>585</v>
      </c>
      <c r="C6272" s="34">
        <v>10</v>
      </c>
      <c r="D6272" s="33" t="s">
        <v>93</v>
      </c>
      <c r="E6272" s="33" t="s">
        <v>6370</v>
      </c>
      <c r="F6272" s="35">
        <v>40141602</v>
      </c>
      <c r="G6272" s="33" t="s">
        <v>466</v>
      </c>
      <c r="H6272" s="33">
        <v>9</v>
      </c>
      <c r="I6272" s="33">
        <v>6</v>
      </c>
      <c r="J6272" s="36">
        <v>2</v>
      </c>
      <c r="K6272" s="37">
        <v>527844.4</v>
      </c>
      <c r="L6272" s="38" t="s">
        <v>15</v>
      </c>
      <c r="M6272" s="38" t="s">
        <v>13</v>
      </c>
    </row>
    <row r="6273" spans="1:13" s="39" customFormat="1" ht="12.75" x14ac:dyDescent="0.2">
      <c r="A6273" s="33" t="s">
        <v>5900</v>
      </c>
      <c r="B6273" s="33" t="s">
        <v>585</v>
      </c>
      <c r="C6273" s="34">
        <v>10</v>
      </c>
      <c r="D6273" s="33" t="s">
        <v>93</v>
      </c>
      <c r="E6273" s="33" t="s">
        <v>6371</v>
      </c>
      <c r="F6273" s="35">
        <v>13102000</v>
      </c>
      <c r="G6273" s="33" t="s">
        <v>466</v>
      </c>
      <c r="H6273" s="33">
        <v>9</v>
      </c>
      <c r="I6273" s="33">
        <v>6</v>
      </c>
      <c r="J6273" s="36">
        <v>2</v>
      </c>
      <c r="K6273" s="37">
        <v>422275.52</v>
      </c>
      <c r="L6273" s="38" t="s">
        <v>15</v>
      </c>
      <c r="M6273" s="38" t="s">
        <v>13</v>
      </c>
    </row>
    <row r="6274" spans="1:13" s="39" customFormat="1" ht="12.75" x14ac:dyDescent="0.2">
      <c r="A6274" s="33" t="s">
        <v>5900</v>
      </c>
      <c r="B6274" s="33" t="s">
        <v>585</v>
      </c>
      <c r="C6274" s="34">
        <v>10</v>
      </c>
      <c r="D6274" s="33" t="s">
        <v>93</v>
      </c>
      <c r="E6274" s="33" t="s">
        <v>6372</v>
      </c>
      <c r="F6274" s="35">
        <v>31151900</v>
      </c>
      <c r="G6274" s="33" t="s">
        <v>466</v>
      </c>
      <c r="H6274" s="33">
        <v>9</v>
      </c>
      <c r="I6274" s="33">
        <v>6</v>
      </c>
      <c r="J6274" s="36">
        <v>2</v>
      </c>
      <c r="K6274" s="37">
        <v>377031.72</v>
      </c>
      <c r="L6274" s="38" t="s">
        <v>15</v>
      </c>
      <c r="M6274" s="38" t="s">
        <v>13</v>
      </c>
    </row>
    <row r="6275" spans="1:13" s="39" customFormat="1" ht="12.75" x14ac:dyDescent="0.2">
      <c r="A6275" s="33" t="s">
        <v>5900</v>
      </c>
      <c r="B6275" s="33" t="s">
        <v>585</v>
      </c>
      <c r="C6275" s="34">
        <v>10</v>
      </c>
      <c r="D6275" s="33" t="s">
        <v>93</v>
      </c>
      <c r="E6275" s="33" t="s">
        <v>6373</v>
      </c>
      <c r="F6275" s="35">
        <v>31211905</v>
      </c>
      <c r="G6275" s="33" t="s">
        <v>466</v>
      </c>
      <c r="H6275" s="33">
        <v>9</v>
      </c>
      <c r="I6275" s="33">
        <v>6</v>
      </c>
      <c r="J6275" s="36">
        <v>2</v>
      </c>
      <c r="K6275" s="37">
        <v>346869.18</v>
      </c>
      <c r="L6275" s="38" t="s">
        <v>15</v>
      </c>
      <c r="M6275" s="38" t="s">
        <v>13</v>
      </c>
    </row>
    <row r="6276" spans="1:13" s="39" customFormat="1" ht="12.75" x14ac:dyDescent="0.2">
      <c r="A6276" s="33" t="s">
        <v>5900</v>
      </c>
      <c r="B6276" s="33" t="s">
        <v>585</v>
      </c>
      <c r="C6276" s="34">
        <v>10</v>
      </c>
      <c r="D6276" s="33" t="s">
        <v>93</v>
      </c>
      <c r="E6276" s="33" t="s">
        <v>6374</v>
      </c>
      <c r="F6276" s="35">
        <v>40171500</v>
      </c>
      <c r="G6276" s="33" t="s">
        <v>466</v>
      </c>
      <c r="H6276" s="33">
        <v>9</v>
      </c>
      <c r="I6276" s="33">
        <v>6</v>
      </c>
      <c r="J6276" s="36">
        <v>2</v>
      </c>
      <c r="K6276" s="37">
        <v>125777.76</v>
      </c>
      <c r="L6276" s="38" t="s">
        <v>15</v>
      </c>
      <c r="M6276" s="38" t="s">
        <v>13</v>
      </c>
    </row>
    <row r="6277" spans="1:13" s="39" customFormat="1" ht="12.75" x14ac:dyDescent="0.2">
      <c r="A6277" s="33" t="s">
        <v>5900</v>
      </c>
      <c r="B6277" s="33" t="s">
        <v>585</v>
      </c>
      <c r="C6277" s="34">
        <v>10</v>
      </c>
      <c r="D6277" s="33" t="s">
        <v>93</v>
      </c>
      <c r="E6277" s="33" t="s">
        <v>6375</v>
      </c>
      <c r="F6277" s="35">
        <v>43201400</v>
      </c>
      <c r="G6277" s="33" t="s">
        <v>466</v>
      </c>
      <c r="H6277" s="33">
        <v>9</v>
      </c>
      <c r="I6277" s="33">
        <v>6</v>
      </c>
      <c r="J6277" s="36">
        <v>1</v>
      </c>
      <c r="K6277" s="37">
        <v>3016253.8</v>
      </c>
      <c r="L6277" s="38" t="s">
        <v>15</v>
      </c>
      <c r="M6277" s="38" t="s">
        <v>13</v>
      </c>
    </row>
    <row r="6278" spans="1:13" s="39" customFormat="1" ht="12.75" x14ac:dyDescent="0.2">
      <c r="A6278" s="33" t="s">
        <v>5900</v>
      </c>
      <c r="B6278" s="33" t="s">
        <v>585</v>
      </c>
      <c r="C6278" s="34">
        <v>10</v>
      </c>
      <c r="D6278" s="33" t="s">
        <v>93</v>
      </c>
      <c r="E6278" s="33" t="s">
        <v>6376</v>
      </c>
      <c r="F6278" s="35">
        <v>26101766</v>
      </c>
      <c r="G6278" s="33" t="s">
        <v>466</v>
      </c>
      <c r="H6278" s="33">
        <v>9</v>
      </c>
      <c r="I6278" s="33">
        <v>6</v>
      </c>
      <c r="J6278" s="36">
        <v>1</v>
      </c>
      <c r="K6278" s="37">
        <v>2262190.35</v>
      </c>
      <c r="L6278" s="38" t="s">
        <v>15</v>
      </c>
      <c r="M6278" s="38" t="s">
        <v>13</v>
      </c>
    </row>
    <row r="6279" spans="1:13" s="39" customFormat="1" ht="12.75" x14ac:dyDescent="0.2">
      <c r="A6279" s="33" t="s">
        <v>5900</v>
      </c>
      <c r="B6279" s="33" t="s">
        <v>585</v>
      </c>
      <c r="C6279" s="34">
        <v>10</v>
      </c>
      <c r="D6279" s="33" t="s">
        <v>93</v>
      </c>
      <c r="E6279" s="33" t="s">
        <v>6377</v>
      </c>
      <c r="F6279" s="35">
        <v>26101766</v>
      </c>
      <c r="G6279" s="33" t="s">
        <v>466</v>
      </c>
      <c r="H6279" s="33">
        <v>9</v>
      </c>
      <c r="I6279" s="33">
        <v>6</v>
      </c>
      <c r="J6279" s="36">
        <v>1</v>
      </c>
      <c r="K6279" s="37">
        <v>2865441.11</v>
      </c>
      <c r="L6279" s="38" t="s">
        <v>15</v>
      </c>
      <c r="M6279" s="38" t="s">
        <v>13</v>
      </c>
    </row>
    <row r="6280" spans="1:13" s="39" customFormat="1" ht="12.75" x14ac:dyDescent="0.2">
      <c r="A6280" s="33" t="s">
        <v>5900</v>
      </c>
      <c r="B6280" s="33" t="s">
        <v>585</v>
      </c>
      <c r="C6280" s="34">
        <v>10</v>
      </c>
      <c r="D6280" s="33" t="s">
        <v>93</v>
      </c>
      <c r="E6280" s="33" t="s">
        <v>6378</v>
      </c>
      <c r="F6280" s="35">
        <v>40142000</v>
      </c>
      <c r="G6280" s="33" t="s">
        <v>466</v>
      </c>
      <c r="H6280" s="33">
        <v>9</v>
      </c>
      <c r="I6280" s="33">
        <v>6</v>
      </c>
      <c r="J6280" s="36">
        <v>1</v>
      </c>
      <c r="K6280" s="37">
        <v>2262190.35</v>
      </c>
      <c r="L6280" s="38" t="s">
        <v>15</v>
      </c>
      <c r="M6280" s="38" t="s">
        <v>13</v>
      </c>
    </row>
    <row r="6281" spans="1:13" s="39" customFormat="1" ht="12.75" x14ac:dyDescent="0.2">
      <c r="A6281" s="33" t="s">
        <v>5900</v>
      </c>
      <c r="B6281" s="33" t="s">
        <v>585</v>
      </c>
      <c r="C6281" s="34">
        <v>10</v>
      </c>
      <c r="D6281" s="33" t="s">
        <v>93</v>
      </c>
      <c r="E6281" s="33" t="s">
        <v>6379</v>
      </c>
      <c r="F6281" s="35">
        <v>43201400</v>
      </c>
      <c r="G6281" s="33" t="s">
        <v>466</v>
      </c>
      <c r="H6281" s="33">
        <v>9</v>
      </c>
      <c r="I6281" s="33">
        <v>6</v>
      </c>
      <c r="J6281" s="36">
        <v>1</v>
      </c>
      <c r="K6281" s="37">
        <v>2262190.35</v>
      </c>
      <c r="L6281" s="38" t="s">
        <v>15</v>
      </c>
      <c r="M6281" s="38" t="s">
        <v>13</v>
      </c>
    </row>
    <row r="6282" spans="1:13" s="39" customFormat="1" ht="12.75" x14ac:dyDescent="0.2">
      <c r="A6282" s="33" t="s">
        <v>5900</v>
      </c>
      <c r="B6282" s="33" t="s">
        <v>585</v>
      </c>
      <c r="C6282" s="34">
        <v>10</v>
      </c>
      <c r="D6282" s="33" t="s">
        <v>93</v>
      </c>
      <c r="E6282" s="33" t="s">
        <v>6380</v>
      </c>
      <c r="F6282" s="35">
        <v>43201400</v>
      </c>
      <c r="G6282" s="33" t="s">
        <v>466</v>
      </c>
      <c r="H6282" s="33">
        <v>9</v>
      </c>
      <c r="I6282" s="33">
        <v>6</v>
      </c>
      <c r="J6282" s="36">
        <v>2</v>
      </c>
      <c r="K6282" s="37">
        <v>4524380.7</v>
      </c>
      <c r="L6282" s="38" t="s">
        <v>15</v>
      </c>
      <c r="M6282" s="38" t="s">
        <v>13</v>
      </c>
    </row>
    <row r="6283" spans="1:13" s="39" customFormat="1" ht="12.75" x14ac:dyDescent="0.2">
      <c r="A6283" s="33" t="s">
        <v>5900</v>
      </c>
      <c r="B6283" s="33" t="s">
        <v>585</v>
      </c>
      <c r="C6283" s="34">
        <v>10</v>
      </c>
      <c r="D6283" s="33" t="s">
        <v>93</v>
      </c>
      <c r="E6283" s="33" t="s">
        <v>6381</v>
      </c>
      <c r="F6283" s="35">
        <v>40142000</v>
      </c>
      <c r="G6283" s="33" t="s">
        <v>466</v>
      </c>
      <c r="H6283" s="33">
        <v>9</v>
      </c>
      <c r="I6283" s="33">
        <v>6</v>
      </c>
      <c r="J6283" s="36">
        <v>1</v>
      </c>
      <c r="K6283" s="37">
        <v>1885158.62</v>
      </c>
      <c r="L6283" s="38" t="s">
        <v>15</v>
      </c>
      <c r="M6283" s="38" t="s">
        <v>13</v>
      </c>
    </row>
    <row r="6284" spans="1:13" s="39" customFormat="1" ht="12.75" x14ac:dyDescent="0.2">
      <c r="A6284" s="33" t="s">
        <v>5900</v>
      </c>
      <c r="B6284" s="33" t="s">
        <v>585</v>
      </c>
      <c r="C6284" s="34">
        <v>10</v>
      </c>
      <c r="D6284" s="33" t="s">
        <v>93</v>
      </c>
      <c r="E6284" s="33" t="s">
        <v>6382</v>
      </c>
      <c r="F6284" s="35">
        <v>40141600</v>
      </c>
      <c r="G6284" s="33" t="s">
        <v>466</v>
      </c>
      <c r="H6284" s="33">
        <v>9</v>
      </c>
      <c r="I6284" s="33">
        <v>6</v>
      </c>
      <c r="J6284" s="36">
        <v>1</v>
      </c>
      <c r="K6284" s="37">
        <v>1357314.21</v>
      </c>
      <c r="L6284" s="38" t="s">
        <v>15</v>
      </c>
      <c r="M6284" s="38" t="s">
        <v>13</v>
      </c>
    </row>
    <row r="6285" spans="1:13" s="39" customFormat="1" ht="12.75" x14ac:dyDescent="0.2">
      <c r="A6285" s="33" t="s">
        <v>5900</v>
      </c>
      <c r="B6285" s="33" t="s">
        <v>585</v>
      </c>
      <c r="C6285" s="34">
        <v>10</v>
      </c>
      <c r="D6285" s="33" t="s">
        <v>93</v>
      </c>
      <c r="E6285" s="33" t="s">
        <v>6383</v>
      </c>
      <c r="F6285" s="35">
        <v>30102008</v>
      </c>
      <c r="G6285" s="33" t="s">
        <v>466</v>
      </c>
      <c r="H6285" s="33">
        <v>9</v>
      </c>
      <c r="I6285" s="33">
        <v>6</v>
      </c>
      <c r="J6285" s="36">
        <v>2</v>
      </c>
      <c r="K6285" s="37">
        <v>2262190.34</v>
      </c>
      <c r="L6285" s="38" t="s">
        <v>15</v>
      </c>
      <c r="M6285" s="38" t="s">
        <v>13</v>
      </c>
    </row>
    <row r="6286" spans="1:13" s="39" customFormat="1" ht="12.75" x14ac:dyDescent="0.2">
      <c r="A6286" s="33" t="s">
        <v>5900</v>
      </c>
      <c r="B6286" s="33" t="s">
        <v>585</v>
      </c>
      <c r="C6286" s="34">
        <v>10</v>
      </c>
      <c r="D6286" s="33" t="s">
        <v>93</v>
      </c>
      <c r="E6286" s="33" t="s">
        <v>6384</v>
      </c>
      <c r="F6286" s="35">
        <v>30102008</v>
      </c>
      <c r="G6286" s="33" t="s">
        <v>466</v>
      </c>
      <c r="H6286" s="33">
        <v>9</v>
      </c>
      <c r="I6286" s="33">
        <v>6</v>
      </c>
      <c r="J6286" s="36">
        <v>2</v>
      </c>
      <c r="K6286" s="37">
        <v>2005808.76</v>
      </c>
      <c r="L6286" s="38" t="s">
        <v>15</v>
      </c>
      <c r="M6286" s="38" t="s">
        <v>13</v>
      </c>
    </row>
    <row r="6287" spans="1:13" s="39" customFormat="1" ht="12.75" x14ac:dyDescent="0.2">
      <c r="A6287" s="33" t="s">
        <v>5900</v>
      </c>
      <c r="B6287" s="33" t="s">
        <v>585</v>
      </c>
      <c r="C6287" s="34">
        <v>10</v>
      </c>
      <c r="D6287" s="33" t="s">
        <v>93</v>
      </c>
      <c r="E6287" s="33" t="s">
        <v>6385</v>
      </c>
      <c r="F6287" s="35">
        <v>30102008</v>
      </c>
      <c r="G6287" s="33" t="s">
        <v>466</v>
      </c>
      <c r="H6287" s="33">
        <v>9</v>
      </c>
      <c r="I6287" s="33">
        <v>6</v>
      </c>
      <c r="J6287" s="36">
        <v>2</v>
      </c>
      <c r="K6287" s="37">
        <v>1885158.62</v>
      </c>
      <c r="L6287" s="38" t="s">
        <v>15</v>
      </c>
      <c r="M6287" s="38" t="s">
        <v>13</v>
      </c>
    </row>
    <row r="6288" spans="1:13" s="39" customFormat="1" ht="12.75" x14ac:dyDescent="0.2">
      <c r="A6288" s="33" t="s">
        <v>5900</v>
      </c>
      <c r="B6288" s="33" t="s">
        <v>585</v>
      </c>
      <c r="C6288" s="34">
        <v>10</v>
      </c>
      <c r="D6288" s="33" t="s">
        <v>93</v>
      </c>
      <c r="E6288" s="33" t="s">
        <v>6386</v>
      </c>
      <c r="F6288" s="35">
        <v>30102008</v>
      </c>
      <c r="G6288" s="33" t="s">
        <v>466</v>
      </c>
      <c r="H6288" s="33">
        <v>9</v>
      </c>
      <c r="I6288" s="33">
        <v>6</v>
      </c>
      <c r="J6288" s="36">
        <v>2</v>
      </c>
      <c r="K6288" s="37">
        <v>1809752.28</v>
      </c>
      <c r="L6288" s="38" t="s">
        <v>15</v>
      </c>
      <c r="M6288" s="38" t="s">
        <v>13</v>
      </c>
    </row>
    <row r="6289" spans="1:13" s="39" customFormat="1" ht="12.75" x14ac:dyDescent="0.2">
      <c r="A6289" s="33" t="s">
        <v>5900</v>
      </c>
      <c r="B6289" s="33" t="s">
        <v>585</v>
      </c>
      <c r="C6289" s="34">
        <v>10</v>
      </c>
      <c r="D6289" s="33" t="s">
        <v>93</v>
      </c>
      <c r="E6289" s="33" t="s">
        <v>6387</v>
      </c>
      <c r="F6289" s="35">
        <v>40161505</v>
      </c>
      <c r="G6289" s="33" t="s">
        <v>466</v>
      </c>
      <c r="H6289" s="33">
        <v>9</v>
      </c>
      <c r="I6289" s="33">
        <v>6</v>
      </c>
      <c r="J6289" s="36">
        <v>1</v>
      </c>
      <c r="K6289" s="37">
        <v>904876.14</v>
      </c>
      <c r="L6289" s="38" t="s">
        <v>15</v>
      </c>
      <c r="M6289" s="38" t="s">
        <v>13</v>
      </c>
    </row>
    <row r="6290" spans="1:13" s="39" customFormat="1" ht="12.75" x14ac:dyDescent="0.2">
      <c r="A6290" s="33" t="s">
        <v>5900</v>
      </c>
      <c r="B6290" s="33" t="s">
        <v>585</v>
      </c>
      <c r="C6290" s="34">
        <v>10</v>
      </c>
      <c r="D6290" s="33" t="s">
        <v>93</v>
      </c>
      <c r="E6290" s="33" t="s">
        <v>6388</v>
      </c>
      <c r="F6290" s="35">
        <v>30102008</v>
      </c>
      <c r="G6290" s="33" t="s">
        <v>466</v>
      </c>
      <c r="H6290" s="33">
        <v>9</v>
      </c>
      <c r="I6290" s="33">
        <v>6</v>
      </c>
      <c r="J6290" s="36">
        <v>1</v>
      </c>
      <c r="K6290" s="37">
        <v>844551.06</v>
      </c>
      <c r="L6290" s="38" t="s">
        <v>15</v>
      </c>
      <c r="M6290" s="38" t="s">
        <v>13</v>
      </c>
    </row>
    <row r="6291" spans="1:13" s="39" customFormat="1" ht="12.75" x14ac:dyDescent="0.2">
      <c r="A6291" s="33" t="s">
        <v>5900</v>
      </c>
      <c r="B6291" s="33" t="s">
        <v>585</v>
      </c>
      <c r="C6291" s="34">
        <v>10</v>
      </c>
      <c r="D6291" s="33" t="s">
        <v>93</v>
      </c>
      <c r="E6291" s="33" t="s">
        <v>6389</v>
      </c>
      <c r="F6291" s="35">
        <v>30102008</v>
      </c>
      <c r="G6291" s="33" t="s">
        <v>466</v>
      </c>
      <c r="H6291" s="33">
        <v>9</v>
      </c>
      <c r="I6291" s="33">
        <v>6</v>
      </c>
      <c r="J6291" s="36">
        <v>1</v>
      </c>
      <c r="K6291" s="37">
        <v>762265.03</v>
      </c>
      <c r="L6291" s="38" t="s">
        <v>15</v>
      </c>
      <c r="M6291" s="38" t="s">
        <v>13</v>
      </c>
    </row>
    <row r="6292" spans="1:13" s="39" customFormat="1" ht="12.75" x14ac:dyDescent="0.2">
      <c r="A6292" s="33" t="s">
        <v>5900</v>
      </c>
      <c r="B6292" s="33" t="s">
        <v>585</v>
      </c>
      <c r="C6292" s="34">
        <v>10</v>
      </c>
      <c r="D6292" s="33" t="s">
        <v>93</v>
      </c>
      <c r="E6292" s="33" t="s">
        <v>6390</v>
      </c>
      <c r="F6292" s="35">
        <v>31201600</v>
      </c>
      <c r="G6292" s="33" t="s">
        <v>466</v>
      </c>
      <c r="H6292" s="33">
        <v>9</v>
      </c>
      <c r="I6292" s="33">
        <v>6</v>
      </c>
      <c r="J6292" s="36">
        <v>1</v>
      </c>
      <c r="K6292" s="37">
        <v>754063.45</v>
      </c>
      <c r="L6292" s="38" t="s">
        <v>15</v>
      </c>
      <c r="M6292" s="38" t="s">
        <v>13</v>
      </c>
    </row>
    <row r="6293" spans="1:13" s="39" customFormat="1" ht="12.75" x14ac:dyDescent="0.2">
      <c r="A6293" s="33" t="s">
        <v>5900</v>
      </c>
      <c r="B6293" s="33" t="s">
        <v>585</v>
      </c>
      <c r="C6293" s="34">
        <v>10</v>
      </c>
      <c r="D6293" s="33" t="s">
        <v>93</v>
      </c>
      <c r="E6293" s="33" t="s">
        <v>6391</v>
      </c>
      <c r="F6293" s="35">
        <v>40142000</v>
      </c>
      <c r="G6293" s="33" t="s">
        <v>466</v>
      </c>
      <c r="H6293" s="33">
        <v>9</v>
      </c>
      <c r="I6293" s="33">
        <v>6</v>
      </c>
      <c r="J6293" s="36">
        <v>2</v>
      </c>
      <c r="K6293" s="37">
        <v>1432720.54</v>
      </c>
      <c r="L6293" s="38" t="s">
        <v>15</v>
      </c>
      <c r="M6293" s="38" t="s">
        <v>13</v>
      </c>
    </row>
    <row r="6294" spans="1:13" s="39" customFormat="1" ht="12.75" x14ac:dyDescent="0.2">
      <c r="A6294" s="33" t="s">
        <v>5900</v>
      </c>
      <c r="B6294" s="33" t="s">
        <v>585</v>
      </c>
      <c r="C6294" s="34">
        <v>10</v>
      </c>
      <c r="D6294" s="33" t="s">
        <v>93</v>
      </c>
      <c r="E6294" s="33" t="s">
        <v>6392</v>
      </c>
      <c r="F6294" s="35">
        <v>40141600</v>
      </c>
      <c r="G6294" s="33" t="s">
        <v>466</v>
      </c>
      <c r="H6294" s="33">
        <v>9</v>
      </c>
      <c r="I6294" s="33">
        <v>6</v>
      </c>
      <c r="J6294" s="36">
        <v>1</v>
      </c>
      <c r="K6294" s="37">
        <v>678657.1</v>
      </c>
      <c r="L6294" s="38" t="s">
        <v>15</v>
      </c>
      <c r="M6294" s="38" t="s">
        <v>13</v>
      </c>
    </row>
    <row r="6295" spans="1:13" s="39" customFormat="1" ht="12.75" x14ac:dyDescent="0.2">
      <c r="A6295" s="33" t="s">
        <v>5900</v>
      </c>
      <c r="B6295" s="33" t="s">
        <v>585</v>
      </c>
      <c r="C6295" s="34">
        <v>10</v>
      </c>
      <c r="D6295" s="33" t="s">
        <v>93</v>
      </c>
      <c r="E6295" s="33" t="s">
        <v>6393</v>
      </c>
      <c r="F6295" s="35">
        <v>41111900</v>
      </c>
      <c r="G6295" s="33" t="s">
        <v>466</v>
      </c>
      <c r="H6295" s="33">
        <v>9</v>
      </c>
      <c r="I6295" s="33">
        <v>6</v>
      </c>
      <c r="J6295" s="36">
        <v>1</v>
      </c>
      <c r="K6295" s="37">
        <v>640953.93000000005</v>
      </c>
      <c r="L6295" s="38" t="s">
        <v>15</v>
      </c>
      <c r="M6295" s="38" t="s">
        <v>13</v>
      </c>
    </row>
    <row r="6296" spans="1:13" s="39" customFormat="1" ht="12.75" x14ac:dyDescent="0.2">
      <c r="A6296" s="33" t="s">
        <v>5900</v>
      </c>
      <c r="B6296" s="33" t="s">
        <v>585</v>
      </c>
      <c r="C6296" s="34">
        <v>10</v>
      </c>
      <c r="D6296" s="33" t="s">
        <v>93</v>
      </c>
      <c r="E6296" s="33" t="s">
        <v>6394</v>
      </c>
      <c r="F6296" s="35">
        <v>12141727</v>
      </c>
      <c r="G6296" s="33" t="s">
        <v>466</v>
      </c>
      <c r="H6296" s="33">
        <v>9</v>
      </c>
      <c r="I6296" s="33">
        <v>6</v>
      </c>
      <c r="J6296" s="36">
        <v>1</v>
      </c>
      <c r="K6296" s="37">
        <v>603250.76</v>
      </c>
      <c r="L6296" s="38" t="s">
        <v>15</v>
      </c>
      <c r="M6296" s="38" t="s">
        <v>13</v>
      </c>
    </row>
    <row r="6297" spans="1:13" s="39" customFormat="1" ht="12.75" x14ac:dyDescent="0.2">
      <c r="A6297" s="33" t="s">
        <v>5900</v>
      </c>
      <c r="B6297" s="33" t="s">
        <v>585</v>
      </c>
      <c r="C6297" s="34">
        <v>10</v>
      </c>
      <c r="D6297" s="33" t="s">
        <v>93</v>
      </c>
      <c r="E6297" s="33" t="s">
        <v>6395</v>
      </c>
      <c r="F6297" s="35">
        <v>26101766</v>
      </c>
      <c r="G6297" s="33" t="s">
        <v>466</v>
      </c>
      <c r="H6297" s="33">
        <v>9</v>
      </c>
      <c r="I6297" s="33">
        <v>6</v>
      </c>
      <c r="J6297" s="36">
        <v>1</v>
      </c>
      <c r="K6297" s="37">
        <v>565547.57999999996</v>
      </c>
      <c r="L6297" s="38" t="s">
        <v>15</v>
      </c>
      <c r="M6297" s="38" t="s">
        <v>13</v>
      </c>
    </row>
    <row r="6298" spans="1:13" s="39" customFormat="1" ht="12.75" x14ac:dyDescent="0.2">
      <c r="A6298" s="33" t="s">
        <v>5900</v>
      </c>
      <c r="B6298" s="33" t="s">
        <v>585</v>
      </c>
      <c r="C6298" s="34">
        <v>10</v>
      </c>
      <c r="D6298" s="33" t="s">
        <v>93</v>
      </c>
      <c r="E6298" s="33" t="s">
        <v>6396</v>
      </c>
      <c r="F6298" s="35">
        <v>40141600</v>
      </c>
      <c r="G6298" s="33" t="s">
        <v>466</v>
      </c>
      <c r="H6298" s="33">
        <v>9</v>
      </c>
      <c r="I6298" s="33">
        <v>6</v>
      </c>
      <c r="J6298" s="36">
        <v>1</v>
      </c>
      <c r="K6298" s="37">
        <v>452438.07</v>
      </c>
      <c r="L6298" s="38" t="s">
        <v>15</v>
      </c>
      <c r="M6298" s="38" t="s">
        <v>13</v>
      </c>
    </row>
    <row r="6299" spans="1:13" s="39" customFormat="1" ht="12.75" x14ac:dyDescent="0.2">
      <c r="A6299" s="33" t="s">
        <v>5900</v>
      </c>
      <c r="B6299" s="33" t="s">
        <v>585</v>
      </c>
      <c r="C6299" s="34">
        <v>10</v>
      </c>
      <c r="D6299" s="33" t="s">
        <v>93</v>
      </c>
      <c r="E6299" s="33" t="s">
        <v>6397</v>
      </c>
      <c r="F6299" s="35">
        <v>40141625</v>
      </c>
      <c r="G6299" s="33" t="s">
        <v>466</v>
      </c>
      <c r="H6299" s="33">
        <v>9</v>
      </c>
      <c r="I6299" s="33">
        <v>6</v>
      </c>
      <c r="J6299" s="36">
        <v>1</v>
      </c>
      <c r="K6299" s="37">
        <v>377031.72</v>
      </c>
      <c r="L6299" s="38" t="s">
        <v>15</v>
      </c>
      <c r="M6299" s="38" t="s">
        <v>13</v>
      </c>
    </row>
    <row r="6300" spans="1:13" s="39" customFormat="1" ht="12.75" x14ac:dyDescent="0.2">
      <c r="A6300" s="33" t="s">
        <v>5900</v>
      </c>
      <c r="B6300" s="33" t="s">
        <v>585</v>
      </c>
      <c r="C6300" s="34">
        <v>10</v>
      </c>
      <c r="D6300" s="33" t="s">
        <v>93</v>
      </c>
      <c r="E6300" s="33" t="s">
        <v>6398</v>
      </c>
      <c r="F6300" s="35">
        <v>43201400</v>
      </c>
      <c r="G6300" s="33" t="s">
        <v>466</v>
      </c>
      <c r="H6300" s="33">
        <v>9</v>
      </c>
      <c r="I6300" s="33">
        <v>6</v>
      </c>
      <c r="J6300" s="36">
        <v>1</v>
      </c>
      <c r="K6300" s="37">
        <v>377031.72</v>
      </c>
      <c r="L6300" s="38" t="s">
        <v>15</v>
      </c>
      <c r="M6300" s="38" t="s">
        <v>13</v>
      </c>
    </row>
    <row r="6301" spans="1:13" s="39" customFormat="1" ht="12.75" x14ac:dyDescent="0.2">
      <c r="A6301" s="33" t="s">
        <v>5900</v>
      </c>
      <c r="B6301" s="33" t="s">
        <v>585</v>
      </c>
      <c r="C6301" s="34">
        <v>10</v>
      </c>
      <c r="D6301" s="33" t="s">
        <v>93</v>
      </c>
      <c r="E6301" s="33" t="s">
        <v>6399</v>
      </c>
      <c r="F6301" s="35">
        <v>41113601</v>
      </c>
      <c r="G6301" s="33" t="s">
        <v>466</v>
      </c>
      <c r="H6301" s="33">
        <v>9</v>
      </c>
      <c r="I6301" s="33">
        <v>6</v>
      </c>
      <c r="J6301" s="36">
        <v>1</v>
      </c>
      <c r="K6301" s="37">
        <v>339328.55</v>
      </c>
      <c r="L6301" s="38" t="s">
        <v>15</v>
      </c>
      <c r="M6301" s="38" t="s">
        <v>13</v>
      </c>
    </row>
    <row r="6302" spans="1:13" s="39" customFormat="1" ht="12.75" x14ac:dyDescent="0.2">
      <c r="A6302" s="33" t="s">
        <v>5900</v>
      </c>
      <c r="B6302" s="33" t="s">
        <v>585</v>
      </c>
      <c r="C6302" s="34">
        <v>10</v>
      </c>
      <c r="D6302" s="33" t="s">
        <v>93</v>
      </c>
      <c r="E6302" s="33" t="s">
        <v>6400</v>
      </c>
      <c r="F6302" s="35">
        <v>40141600</v>
      </c>
      <c r="G6302" s="33" t="s">
        <v>466</v>
      </c>
      <c r="H6302" s="33">
        <v>9</v>
      </c>
      <c r="I6302" s="33">
        <v>6</v>
      </c>
      <c r="J6302" s="36">
        <v>1</v>
      </c>
      <c r="K6302" s="37">
        <v>339328.55</v>
      </c>
      <c r="L6302" s="38" t="s">
        <v>15</v>
      </c>
      <c r="M6302" s="38" t="s">
        <v>13</v>
      </c>
    </row>
    <row r="6303" spans="1:13" s="39" customFormat="1" ht="12.75" x14ac:dyDescent="0.2">
      <c r="A6303" s="33" t="s">
        <v>5900</v>
      </c>
      <c r="B6303" s="33" t="s">
        <v>585</v>
      </c>
      <c r="C6303" s="34">
        <v>10</v>
      </c>
      <c r="D6303" s="33" t="s">
        <v>93</v>
      </c>
      <c r="E6303" s="33" t="s">
        <v>6401</v>
      </c>
      <c r="F6303" s="35">
        <v>41111959</v>
      </c>
      <c r="G6303" s="33" t="s">
        <v>466</v>
      </c>
      <c r="H6303" s="33">
        <v>9</v>
      </c>
      <c r="I6303" s="33">
        <v>6</v>
      </c>
      <c r="J6303" s="36">
        <v>1</v>
      </c>
      <c r="K6303" s="37">
        <v>263922.2</v>
      </c>
      <c r="L6303" s="38" t="s">
        <v>15</v>
      </c>
      <c r="M6303" s="38" t="s">
        <v>13</v>
      </c>
    </row>
    <row r="6304" spans="1:13" s="39" customFormat="1" ht="12.75" x14ac:dyDescent="0.2">
      <c r="A6304" s="33" t="s">
        <v>5900</v>
      </c>
      <c r="B6304" s="33" t="s">
        <v>585</v>
      </c>
      <c r="C6304" s="34">
        <v>10</v>
      </c>
      <c r="D6304" s="33" t="s">
        <v>93</v>
      </c>
      <c r="E6304" s="33" t="s">
        <v>6402</v>
      </c>
      <c r="F6304" s="35">
        <v>15121500</v>
      </c>
      <c r="G6304" s="33" t="s">
        <v>466</v>
      </c>
      <c r="H6304" s="33">
        <v>9</v>
      </c>
      <c r="I6304" s="33">
        <v>6</v>
      </c>
      <c r="J6304" s="36">
        <v>2</v>
      </c>
      <c r="K6304" s="37">
        <v>452438.06</v>
      </c>
      <c r="L6304" s="38" t="s">
        <v>15</v>
      </c>
      <c r="M6304" s="38" t="s">
        <v>13</v>
      </c>
    </row>
    <row r="6305" spans="1:13" s="39" customFormat="1" ht="12.75" x14ac:dyDescent="0.2">
      <c r="A6305" s="33" t="s">
        <v>5900</v>
      </c>
      <c r="B6305" s="33" t="s">
        <v>585</v>
      </c>
      <c r="C6305" s="34">
        <v>10</v>
      </c>
      <c r="D6305" s="33" t="s">
        <v>93</v>
      </c>
      <c r="E6305" s="33" t="s">
        <v>6403</v>
      </c>
      <c r="F6305" s="35">
        <v>12141709</v>
      </c>
      <c r="G6305" s="33" t="s">
        <v>466</v>
      </c>
      <c r="H6305" s="33">
        <v>9</v>
      </c>
      <c r="I6305" s="33">
        <v>6</v>
      </c>
      <c r="J6305" s="36">
        <v>2</v>
      </c>
      <c r="K6305" s="37">
        <v>346869.18</v>
      </c>
      <c r="L6305" s="38" t="s">
        <v>15</v>
      </c>
      <c r="M6305" s="38" t="s">
        <v>13</v>
      </c>
    </row>
    <row r="6306" spans="1:13" s="39" customFormat="1" ht="12.75" x14ac:dyDescent="0.2">
      <c r="A6306" s="33" t="s">
        <v>5900</v>
      </c>
      <c r="B6306" s="33" t="s">
        <v>585</v>
      </c>
      <c r="C6306" s="34">
        <v>10</v>
      </c>
      <c r="D6306" s="33" t="s">
        <v>93</v>
      </c>
      <c r="E6306" s="33" t="s">
        <v>6404</v>
      </c>
      <c r="F6306" s="35">
        <v>31211704</v>
      </c>
      <c r="G6306" s="33" t="s">
        <v>466</v>
      </c>
      <c r="H6306" s="33">
        <v>9</v>
      </c>
      <c r="I6306" s="33">
        <v>6</v>
      </c>
      <c r="J6306" s="36">
        <v>1</v>
      </c>
      <c r="K6306" s="37">
        <v>150812.69</v>
      </c>
      <c r="L6306" s="38" t="s">
        <v>15</v>
      </c>
      <c r="M6306" s="38" t="s">
        <v>13</v>
      </c>
    </row>
    <row r="6307" spans="1:13" s="39" customFormat="1" ht="12.75" x14ac:dyDescent="0.2">
      <c r="A6307" s="33" t="s">
        <v>5900</v>
      </c>
      <c r="B6307" s="33" t="s">
        <v>585</v>
      </c>
      <c r="C6307" s="34">
        <v>10</v>
      </c>
      <c r="D6307" s="33" t="s">
        <v>93</v>
      </c>
      <c r="E6307" s="33" t="s">
        <v>6405</v>
      </c>
      <c r="F6307" s="35">
        <v>24112005</v>
      </c>
      <c r="G6307" s="33" t="s">
        <v>466</v>
      </c>
      <c r="H6307" s="33">
        <v>9</v>
      </c>
      <c r="I6307" s="33">
        <v>6</v>
      </c>
      <c r="J6307" s="36">
        <v>1</v>
      </c>
      <c r="K6307" s="37">
        <v>150812.69</v>
      </c>
      <c r="L6307" s="38" t="s">
        <v>15</v>
      </c>
      <c r="M6307" s="38" t="s">
        <v>13</v>
      </c>
    </row>
    <row r="6308" spans="1:13" s="39" customFormat="1" ht="12.75" x14ac:dyDescent="0.2">
      <c r="A6308" s="33" t="s">
        <v>5900</v>
      </c>
      <c r="B6308" s="33" t="s">
        <v>585</v>
      </c>
      <c r="C6308" s="34">
        <v>10</v>
      </c>
      <c r="D6308" s="33" t="s">
        <v>93</v>
      </c>
      <c r="E6308" s="33" t="s">
        <v>6406</v>
      </c>
      <c r="F6308" s="35">
        <v>23271800</v>
      </c>
      <c r="G6308" s="33" t="s">
        <v>466</v>
      </c>
      <c r="H6308" s="33">
        <v>9</v>
      </c>
      <c r="I6308" s="33">
        <v>6</v>
      </c>
      <c r="J6308" s="36">
        <v>1</v>
      </c>
      <c r="K6308" s="37">
        <v>106132.11</v>
      </c>
      <c r="L6308" s="38" t="s">
        <v>15</v>
      </c>
      <c r="M6308" s="38" t="s">
        <v>13</v>
      </c>
    </row>
    <row r="6309" spans="1:13" s="39" customFormat="1" ht="12.75" x14ac:dyDescent="0.2">
      <c r="A6309" s="33" t="s">
        <v>5900</v>
      </c>
      <c r="B6309" s="33" t="s">
        <v>585</v>
      </c>
      <c r="C6309" s="34">
        <v>10</v>
      </c>
      <c r="D6309" s="33" t="s">
        <v>93</v>
      </c>
      <c r="E6309" s="33" t="s">
        <v>6407</v>
      </c>
      <c r="F6309" s="35">
        <v>23271800</v>
      </c>
      <c r="G6309" s="33" t="s">
        <v>466</v>
      </c>
      <c r="H6309" s="33">
        <v>9</v>
      </c>
      <c r="I6309" s="33">
        <v>6</v>
      </c>
      <c r="J6309" s="36">
        <v>1</v>
      </c>
      <c r="K6309" s="37">
        <v>115868</v>
      </c>
      <c r="L6309" s="38" t="s">
        <v>15</v>
      </c>
      <c r="M6309" s="38" t="s">
        <v>13</v>
      </c>
    </row>
    <row r="6310" spans="1:13" s="39" customFormat="1" ht="12.75" x14ac:dyDescent="0.2">
      <c r="A6310" s="33" t="s">
        <v>5900</v>
      </c>
      <c r="B6310" s="33" t="s">
        <v>585</v>
      </c>
      <c r="C6310" s="34">
        <v>10</v>
      </c>
      <c r="D6310" s="33" t="s">
        <v>93</v>
      </c>
      <c r="E6310" s="33" t="s">
        <v>6408</v>
      </c>
      <c r="F6310" s="35">
        <v>13111000</v>
      </c>
      <c r="G6310" s="33" t="s">
        <v>466</v>
      </c>
      <c r="H6310" s="33">
        <v>9</v>
      </c>
      <c r="I6310" s="33">
        <v>6</v>
      </c>
      <c r="J6310" s="36">
        <v>2</v>
      </c>
      <c r="K6310" s="37">
        <v>150812.68</v>
      </c>
      <c r="L6310" s="38" t="s">
        <v>15</v>
      </c>
      <c r="M6310" s="38" t="s">
        <v>13</v>
      </c>
    </row>
    <row r="6311" spans="1:13" s="39" customFormat="1" ht="12.75" x14ac:dyDescent="0.2">
      <c r="A6311" s="33" t="s">
        <v>5900</v>
      </c>
      <c r="B6311" s="33" t="s">
        <v>585</v>
      </c>
      <c r="C6311" s="34">
        <v>10</v>
      </c>
      <c r="D6311" s="33" t="s">
        <v>93</v>
      </c>
      <c r="E6311" s="33" t="s">
        <v>6409</v>
      </c>
      <c r="F6311" s="35">
        <v>31211704</v>
      </c>
      <c r="G6311" s="33" t="s">
        <v>466</v>
      </c>
      <c r="H6311" s="33">
        <v>9</v>
      </c>
      <c r="I6311" s="33">
        <v>6</v>
      </c>
      <c r="J6311" s="36">
        <v>2</v>
      </c>
      <c r="K6311" s="37">
        <v>75406.34</v>
      </c>
      <c r="L6311" s="38" t="s">
        <v>15</v>
      </c>
      <c r="M6311" s="38" t="s">
        <v>13</v>
      </c>
    </row>
    <row r="6312" spans="1:13" s="39" customFormat="1" ht="12.75" x14ac:dyDescent="0.2">
      <c r="A6312" s="33" t="s">
        <v>5900</v>
      </c>
      <c r="B6312" s="33" t="s">
        <v>585</v>
      </c>
      <c r="C6312" s="34">
        <v>10</v>
      </c>
      <c r="D6312" s="33" t="s">
        <v>93</v>
      </c>
      <c r="E6312" s="33" t="s">
        <v>6410</v>
      </c>
      <c r="F6312" s="35">
        <v>52131601</v>
      </c>
      <c r="G6312" s="33" t="s">
        <v>466</v>
      </c>
      <c r="H6312" s="33">
        <v>6</v>
      </c>
      <c r="I6312" s="33">
        <v>3</v>
      </c>
      <c r="J6312" s="36">
        <v>24</v>
      </c>
      <c r="K6312" s="37">
        <v>10560002.879999999</v>
      </c>
      <c r="L6312" s="38" t="s">
        <v>15</v>
      </c>
      <c r="M6312" s="38" t="s">
        <v>13</v>
      </c>
    </row>
    <row r="6313" spans="1:13" s="39" customFormat="1" ht="12.75" x14ac:dyDescent="0.2">
      <c r="A6313" s="33" t="s">
        <v>5900</v>
      </c>
      <c r="B6313" s="33" t="s">
        <v>585</v>
      </c>
      <c r="C6313" s="34">
        <v>10</v>
      </c>
      <c r="D6313" s="33" t="s">
        <v>93</v>
      </c>
      <c r="E6313" s="33" t="s">
        <v>6411</v>
      </c>
      <c r="F6313" s="35">
        <v>52131601</v>
      </c>
      <c r="G6313" s="33" t="s">
        <v>466</v>
      </c>
      <c r="H6313" s="33">
        <v>6</v>
      </c>
      <c r="I6313" s="33">
        <v>3</v>
      </c>
      <c r="J6313" s="36">
        <v>8</v>
      </c>
      <c r="K6313" s="37">
        <v>2319995.44</v>
      </c>
      <c r="L6313" s="38" t="s">
        <v>15</v>
      </c>
      <c r="M6313" s="38" t="s">
        <v>13</v>
      </c>
    </row>
    <row r="6314" spans="1:13" s="39" customFormat="1" ht="12.75" x14ac:dyDescent="0.2">
      <c r="A6314" s="33" t="s">
        <v>5900</v>
      </c>
      <c r="B6314" s="33" t="s">
        <v>585</v>
      </c>
      <c r="C6314" s="34">
        <v>10</v>
      </c>
      <c r="D6314" s="33" t="s">
        <v>93</v>
      </c>
      <c r="E6314" s="33" t="s">
        <v>6412</v>
      </c>
      <c r="F6314" s="35">
        <v>52131601</v>
      </c>
      <c r="G6314" s="33" t="s">
        <v>466</v>
      </c>
      <c r="H6314" s="33">
        <v>6</v>
      </c>
      <c r="I6314" s="33">
        <v>3</v>
      </c>
      <c r="J6314" s="36">
        <v>8</v>
      </c>
      <c r="K6314" s="37">
        <v>1519991.76</v>
      </c>
      <c r="L6314" s="38" t="s">
        <v>15</v>
      </c>
      <c r="M6314" s="38" t="s">
        <v>13</v>
      </c>
    </row>
    <row r="6315" spans="1:13" s="39" customFormat="1" ht="12.75" x14ac:dyDescent="0.2">
      <c r="A6315" s="33" t="s">
        <v>5900</v>
      </c>
      <c r="B6315" s="33" t="s">
        <v>585</v>
      </c>
      <c r="C6315" s="34">
        <v>10</v>
      </c>
      <c r="D6315" s="33" t="s">
        <v>93</v>
      </c>
      <c r="E6315" s="33" t="s">
        <v>6413</v>
      </c>
      <c r="F6315" s="35">
        <v>52101508</v>
      </c>
      <c r="G6315" s="33" t="s">
        <v>466</v>
      </c>
      <c r="H6315" s="33">
        <v>6</v>
      </c>
      <c r="I6315" s="33">
        <v>3</v>
      </c>
      <c r="J6315" s="36">
        <v>24</v>
      </c>
      <c r="K6315" s="37">
        <v>719997.60000000009</v>
      </c>
      <c r="L6315" s="38" t="s">
        <v>15</v>
      </c>
      <c r="M6315" s="38" t="s">
        <v>13</v>
      </c>
    </row>
    <row r="6316" spans="1:13" s="39" customFormat="1" ht="12.75" x14ac:dyDescent="0.2">
      <c r="A6316" s="33" t="s">
        <v>5900</v>
      </c>
      <c r="B6316" s="33" t="s">
        <v>585</v>
      </c>
      <c r="C6316" s="34">
        <v>10</v>
      </c>
      <c r="D6316" s="33" t="s">
        <v>93</v>
      </c>
      <c r="E6316" s="33" t="s">
        <v>6414</v>
      </c>
      <c r="F6316" s="35">
        <v>45111802</v>
      </c>
      <c r="G6316" s="33" t="s">
        <v>466</v>
      </c>
      <c r="H6316" s="33">
        <v>6</v>
      </c>
      <c r="I6316" s="33">
        <v>3</v>
      </c>
      <c r="J6316" s="36">
        <v>24</v>
      </c>
      <c r="K6316" s="37">
        <v>1005600</v>
      </c>
      <c r="L6316" s="38" t="s">
        <v>15</v>
      </c>
      <c r="M6316" s="38" t="s">
        <v>13</v>
      </c>
    </row>
    <row r="6317" spans="1:13" s="39" customFormat="1" ht="12.75" x14ac:dyDescent="0.2">
      <c r="A6317" s="33" t="s">
        <v>5900</v>
      </c>
      <c r="B6317" s="33" t="s">
        <v>585</v>
      </c>
      <c r="C6317" s="34">
        <v>10</v>
      </c>
      <c r="D6317" s="33" t="s">
        <v>93</v>
      </c>
      <c r="E6317" s="33" t="s">
        <v>5937</v>
      </c>
      <c r="F6317" s="35">
        <v>0</v>
      </c>
      <c r="G6317" s="33" t="s">
        <v>15071</v>
      </c>
      <c r="H6317" s="33">
        <v>1</v>
      </c>
      <c r="I6317" s="33">
        <v>6</v>
      </c>
      <c r="J6317" s="36">
        <v>1</v>
      </c>
      <c r="K6317" s="37">
        <v>4142.7199999988079</v>
      </c>
      <c r="L6317" s="38" t="s">
        <v>12</v>
      </c>
      <c r="M6317" s="38" t="s">
        <v>13</v>
      </c>
    </row>
    <row r="6318" spans="1:13" s="39" customFormat="1" ht="12.75" x14ac:dyDescent="0.2">
      <c r="A6318" s="33" t="s">
        <v>5900</v>
      </c>
      <c r="B6318" s="33" t="s">
        <v>586</v>
      </c>
      <c r="C6318" s="34">
        <v>10</v>
      </c>
      <c r="D6318" s="33" t="s">
        <v>94</v>
      </c>
      <c r="E6318" s="33" t="s">
        <v>6415</v>
      </c>
      <c r="F6318" s="35">
        <v>72102900</v>
      </c>
      <c r="G6318" s="33" t="s">
        <v>466</v>
      </c>
      <c r="H6318" s="33">
        <v>2</v>
      </c>
      <c r="I6318" s="33">
        <v>9</v>
      </c>
      <c r="J6318" s="36">
        <v>1</v>
      </c>
      <c r="K6318" s="37">
        <v>9006615</v>
      </c>
      <c r="L6318" s="38" t="s">
        <v>12</v>
      </c>
      <c r="M6318" s="38" t="s">
        <v>13</v>
      </c>
    </row>
    <row r="6319" spans="1:13" s="39" customFormat="1" ht="12.75" x14ac:dyDescent="0.2">
      <c r="A6319" s="33" t="s">
        <v>5900</v>
      </c>
      <c r="B6319" s="33" t="s">
        <v>586</v>
      </c>
      <c r="C6319" s="34">
        <v>16</v>
      </c>
      <c r="D6319" s="33" t="s">
        <v>94</v>
      </c>
      <c r="E6319" s="33" t="s">
        <v>6416</v>
      </c>
      <c r="F6319" s="35">
        <v>72102900</v>
      </c>
      <c r="G6319" s="33" t="s">
        <v>466</v>
      </c>
      <c r="H6319" s="33">
        <v>1</v>
      </c>
      <c r="I6319" s="33">
        <v>7</v>
      </c>
      <c r="J6319" s="36">
        <v>1</v>
      </c>
      <c r="K6319" s="37">
        <v>35999932</v>
      </c>
      <c r="L6319" s="38" t="s">
        <v>12</v>
      </c>
      <c r="M6319" s="38" t="s">
        <v>2371</v>
      </c>
    </row>
    <row r="6320" spans="1:13" s="39" customFormat="1" ht="12.75" x14ac:dyDescent="0.2">
      <c r="A6320" s="33" t="s">
        <v>5900</v>
      </c>
      <c r="B6320" s="33" t="s">
        <v>586</v>
      </c>
      <c r="C6320" s="34">
        <v>10</v>
      </c>
      <c r="D6320" s="33" t="s">
        <v>94</v>
      </c>
      <c r="E6320" s="33" t="s">
        <v>6416</v>
      </c>
      <c r="F6320" s="35">
        <v>72102900</v>
      </c>
      <c r="G6320" s="33" t="s">
        <v>466</v>
      </c>
      <c r="H6320" s="33">
        <v>1</v>
      </c>
      <c r="I6320" s="33">
        <v>7</v>
      </c>
      <c r="J6320" s="36">
        <v>1</v>
      </c>
      <c r="K6320" s="37">
        <v>90997960</v>
      </c>
      <c r="L6320" s="38" t="s">
        <v>12</v>
      </c>
      <c r="M6320" s="38" t="s">
        <v>2371</v>
      </c>
    </row>
    <row r="6321" spans="1:13" s="39" customFormat="1" ht="12.75" x14ac:dyDescent="0.2">
      <c r="A6321" s="33" t="s">
        <v>5900</v>
      </c>
      <c r="B6321" s="33" t="s">
        <v>586</v>
      </c>
      <c r="C6321" s="34">
        <v>16</v>
      </c>
      <c r="D6321" s="33" t="s">
        <v>94</v>
      </c>
      <c r="E6321" s="33" t="s">
        <v>6417</v>
      </c>
      <c r="F6321" s="35">
        <v>72102900</v>
      </c>
      <c r="G6321" s="33" t="s">
        <v>466</v>
      </c>
      <c r="H6321" s="33">
        <v>4</v>
      </c>
      <c r="I6321" s="33">
        <v>3</v>
      </c>
      <c r="J6321" s="36">
        <v>1</v>
      </c>
      <c r="K6321" s="37">
        <v>42999994</v>
      </c>
      <c r="L6321" s="38" t="s">
        <v>12</v>
      </c>
      <c r="M6321" s="38" t="s">
        <v>13</v>
      </c>
    </row>
    <row r="6322" spans="1:13" s="39" customFormat="1" ht="12.75" x14ac:dyDescent="0.2">
      <c r="A6322" s="33" t="s">
        <v>5900</v>
      </c>
      <c r="B6322" s="33" t="s">
        <v>586</v>
      </c>
      <c r="C6322" s="34">
        <v>10</v>
      </c>
      <c r="D6322" s="33" t="s">
        <v>94</v>
      </c>
      <c r="E6322" s="33" t="s">
        <v>6418</v>
      </c>
      <c r="F6322" s="35">
        <v>72102900</v>
      </c>
      <c r="G6322" s="33" t="s">
        <v>15071</v>
      </c>
      <c r="H6322" s="33">
        <v>4</v>
      </c>
      <c r="I6322" s="33">
        <v>2</v>
      </c>
      <c r="J6322" s="36">
        <v>1</v>
      </c>
      <c r="K6322" s="37">
        <v>11651300</v>
      </c>
      <c r="L6322" s="38" t="s">
        <v>12</v>
      </c>
      <c r="M6322" s="38" t="s">
        <v>13</v>
      </c>
    </row>
    <row r="6323" spans="1:13" s="39" customFormat="1" ht="12.75" x14ac:dyDescent="0.2">
      <c r="A6323" s="33" t="s">
        <v>5900</v>
      </c>
      <c r="B6323" s="33" t="s">
        <v>586</v>
      </c>
      <c r="C6323" s="34">
        <v>10</v>
      </c>
      <c r="D6323" s="33" t="s">
        <v>94</v>
      </c>
      <c r="E6323" s="33" t="s">
        <v>6419</v>
      </c>
      <c r="F6323" s="35">
        <v>72102900</v>
      </c>
      <c r="G6323" s="33" t="s">
        <v>15071</v>
      </c>
      <c r="H6323" s="33">
        <v>7</v>
      </c>
      <c r="I6323" s="33">
        <v>4</v>
      </c>
      <c r="J6323" s="36">
        <v>1</v>
      </c>
      <c r="K6323" s="37">
        <v>7588109.1299999999</v>
      </c>
      <c r="L6323" s="38" t="s">
        <v>12</v>
      </c>
      <c r="M6323" s="38" t="s">
        <v>13</v>
      </c>
    </row>
    <row r="6324" spans="1:13" s="39" customFormat="1" ht="12.75" x14ac:dyDescent="0.2">
      <c r="A6324" s="33" t="s">
        <v>5900</v>
      </c>
      <c r="B6324" s="33" t="s">
        <v>586</v>
      </c>
      <c r="C6324" s="34">
        <v>16</v>
      </c>
      <c r="D6324" s="33" t="s">
        <v>94</v>
      </c>
      <c r="E6324" s="33" t="s">
        <v>6419</v>
      </c>
      <c r="F6324" s="35">
        <v>72102900</v>
      </c>
      <c r="G6324" s="33" t="s">
        <v>15071</v>
      </c>
      <c r="H6324" s="33">
        <v>7</v>
      </c>
      <c r="I6324" s="33">
        <v>4</v>
      </c>
      <c r="J6324" s="36">
        <v>1</v>
      </c>
      <c r="K6324" s="37">
        <v>10086379</v>
      </c>
      <c r="L6324" s="38" t="s">
        <v>12</v>
      </c>
      <c r="M6324" s="38" t="s">
        <v>13</v>
      </c>
    </row>
    <row r="6325" spans="1:13" s="39" customFormat="1" ht="12.75" x14ac:dyDescent="0.2">
      <c r="A6325" s="33" t="s">
        <v>5900</v>
      </c>
      <c r="B6325" s="33" t="s">
        <v>587</v>
      </c>
      <c r="C6325" s="34">
        <v>10</v>
      </c>
      <c r="D6325" s="33" t="s">
        <v>95</v>
      </c>
      <c r="E6325" s="33" t="s">
        <v>6420</v>
      </c>
      <c r="F6325" s="35">
        <v>72151800</v>
      </c>
      <c r="G6325" s="33" t="s">
        <v>15071</v>
      </c>
      <c r="H6325" s="33">
        <v>1</v>
      </c>
      <c r="I6325" s="33">
        <v>7</v>
      </c>
      <c r="J6325" s="36">
        <v>1</v>
      </c>
      <c r="K6325" s="37">
        <v>17998750</v>
      </c>
      <c r="L6325" s="38" t="s">
        <v>12</v>
      </c>
      <c r="M6325" s="38" t="s">
        <v>2371</v>
      </c>
    </row>
    <row r="6326" spans="1:13" s="39" customFormat="1" ht="12.75" x14ac:dyDescent="0.2">
      <c r="A6326" s="33" t="s">
        <v>5900</v>
      </c>
      <c r="B6326" s="33" t="s">
        <v>587</v>
      </c>
      <c r="C6326" s="34">
        <v>10</v>
      </c>
      <c r="D6326" s="33" t="s">
        <v>95</v>
      </c>
      <c r="E6326" s="33" t="s">
        <v>6421</v>
      </c>
      <c r="F6326" s="35">
        <v>81111803</v>
      </c>
      <c r="G6326" s="33" t="s">
        <v>15071</v>
      </c>
      <c r="H6326" s="33">
        <v>1</v>
      </c>
      <c r="I6326" s="33">
        <v>7</v>
      </c>
      <c r="J6326" s="36">
        <v>1</v>
      </c>
      <c r="K6326" s="37">
        <v>3780000</v>
      </c>
      <c r="L6326" s="38" t="s">
        <v>12</v>
      </c>
      <c r="M6326" s="38" t="s">
        <v>13</v>
      </c>
    </row>
    <row r="6327" spans="1:13" s="39" customFormat="1" ht="12.75" x14ac:dyDescent="0.2">
      <c r="A6327" s="33" t="s">
        <v>5900</v>
      </c>
      <c r="B6327" s="33" t="s">
        <v>587</v>
      </c>
      <c r="C6327" s="34">
        <v>10</v>
      </c>
      <c r="D6327" s="33" t="s">
        <v>95</v>
      </c>
      <c r="E6327" s="33" t="s">
        <v>6422</v>
      </c>
      <c r="F6327" s="35">
        <v>72154201</v>
      </c>
      <c r="G6327" s="33" t="s">
        <v>15071</v>
      </c>
      <c r="H6327" s="33">
        <v>3</v>
      </c>
      <c r="I6327" s="33">
        <v>8</v>
      </c>
      <c r="J6327" s="36">
        <v>1</v>
      </c>
      <c r="K6327" s="37">
        <v>5000000</v>
      </c>
      <c r="L6327" s="38" t="s">
        <v>12</v>
      </c>
      <c r="M6327" s="38" t="s">
        <v>13</v>
      </c>
    </row>
    <row r="6328" spans="1:13" s="39" customFormat="1" ht="12.75" x14ac:dyDescent="0.2">
      <c r="A6328" s="33" t="s">
        <v>5900</v>
      </c>
      <c r="B6328" s="33" t="s">
        <v>587</v>
      </c>
      <c r="C6328" s="34">
        <v>10</v>
      </c>
      <c r="D6328" s="33" t="s">
        <v>95</v>
      </c>
      <c r="E6328" s="33" t="s">
        <v>6423</v>
      </c>
      <c r="F6328" s="35">
        <v>72151802</v>
      </c>
      <c r="G6328" s="33" t="s">
        <v>15071</v>
      </c>
      <c r="H6328" s="33">
        <v>9</v>
      </c>
      <c r="I6328" s="33">
        <v>2</v>
      </c>
      <c r="J6328" s="36">
        <v>1</v>
      </c>
      <c r="K6328" s="37">
        <v>5500000</v>
      </c>
      <c r="L6328" s="38" t="s">
        <v>12</v>
      </c>
      <c r="M6328" s="38" t="s">
        <v>13</v>
      </c>
    </row>
    <row r="6329" spans="1:13" s="39" customFormat="1" ht="12.75" x14ac:dyDescent="0.2">
      <c r="A6329" s="33" t="s">
        <v>5900</v>
      </c>
      <c r="B6329" s="33" t="s">
        <v>587</v>
      </c>
      <c r="C6329" s="34">
        <v>10</v>
      </c>
      <c r="D6329" s="33" t="s">
        <v>95</v>
      </c>
      <c r="E6329" s="33" t="s">
        <v>6424</v>
      </c>
      <c r="F6329" s="35">
        <v>72151207</v>
      </c>
      <c r="G6329" s="33" t="s">
        <v>15071</v>
      </c>
      <c r="H6329" s="33">
        <v>7</v>
      </c>
      <c r="I6329" s="33">
        <v>5</v>
      </c>
      <c r="J6329" s="36">
        <v>1</v>
      </c>
      <c r="K6329" s="37">
        <v>25000000</v>
      </c>
      <c r="L6329" s="38" t="s">
        <v>12</v>
      </c>
      <c r="M6329" s="38" t="s">
        <v>13</v>
      </c>
    </row>
    <row r="6330" spans="1:13" s="39" customFormat="1" ht="12.75" x14ac:dyDescent="0.2">
      <c r="A6330" s="33" t="s">
        <v>5900</v>
      </c>
      <c r="B6330" s="33" t="s">
        <v>587</v>
      </c>
      <c r="C6330" s="34">
        <v>10</v>
      </c>
      <c r="D6330" s="33" t="s">
        <v>95</v>
      </c>
      <c r="E6330" s="33" t="s">
        <v>6421</v>
      </c>
      <c r="F6330" s="35">
        <v>81111803</v>
      </c>
      <c r="G6330" s="33" t="s">
        <v>15071</v>
      </c>
      <c r="H6330" s="33">
        <v>7</v>
      </c>
      <c r="I6330" s="33">
        <v>4</v>
      </c>
      <c r="J6330" s="36">
        <v>1</v>
      </c>
      <c r="K6330" s="37">
        <v>2576000</v>
      </c>
      <c r="L6330" s="38" t="s">
        <v>12</v>
      </c>
      <c r="M6330" s="38" t="s">
        <v>13</v>
      </c>
    </row>
    <row r="6331" spans="1:13" s="39" customFormat="1" ht="12.75" x14ac:dyDescent="0.2">
      <c r="A6331" s="33" t="s">
        <v>5900</v>
      </c>
      <c r="B6331" s="33" t="s">
        <v>587</v>
      </c>
      <c r="C6331" s="34">
        <v>10</v>
      </c>
      <c r="D6331" s="33" t="s">
        <v>95</v>
      </c>
      <c r="E6331" s="33" t="s">
        <v>6421</v>
      </c>
      <c r="F6331" s="35">
        <v>81111803</v>
      </c>
      <c r="G6331" s="33" t="s">
        <v>15071</v>
      </c>
      <c r="H6331" s="33">
        <v>9</v>
      </c>
      <c r="I6331" s="33">
        <v>2</v>
      </c>
      <c r="J6331" s="36">
        <v>1</v>
      </c>
      <c r="K6331" s="37">
        <v>644000</v>
      </c>
      <c r="L6331" s="38" t="s">
        <v>12</v>
      </c>
      <c r="M6331" s="38" t="s">
        <v>13</v>
      </c>
    </row>
    <row r="6332" spans="1:13" s="39" customFormat="1" ht="12.75" x14ac:dyDescent="0.2">
      <c r="A6332" s="33" t="s">
        <v>5900</v>
      </c>
      <c r="B6332" s="33" t="s">
        <v>587</v>
      </c>
      <c r="C6332" s="34">
        <v>16</v>
      </c>
      <c r="D6332" s="33" t="s">
        <v>95</v>
      </c>
      <c r="E6332" s="33" t="s">
        <v>6425</v>
      </c>
      <c r="F6332" s="35">
        <v>73152100</v>
      </c>
      <c r="G6332" s="33" t="s">
        <v>15071</v>
      </c>
      <c r="H6332" s="33">
        <v>3</v>
      </c>
      <c r="I6332" s="33">
        <v>4</v>
      </c>
      <c r="J6332" s="36">
        <v>1</v>
      </c>
      <c r="K6332" s="37">
        <v>22498140</v>
      </c>
      <c r="L6332" s="38" t="s">
        <v>12</v>
      </c>
      <c r="M6332" s="38" t="s">
        <v>13</v>
      </c>
    </row>
    <row r="6333" spans="1:13" s="39" customFormat="1" ht="12.75" x14ac:dyDescent="0.2">
      <c r="A6333" s="33" t="s">
        <v>5900</v>
      </c>
      <c r="B6333" s="33" t="s">
        <v>587</v>
      </c>
      <c r="C6333" s="34">
        <v>10</v>
      </c>
      <c r="D6333" s="33" t="s">
        <v>95</v>
      </c>
      <c r="E6333" s="33" t="s">
        <v>6426</v>
      </c>
      <c r="F6333" s="35">
        <v>72153303</v>
      </c>
      <c r="G6333" s="33" t="s">
        <v>15071</v>
      </c>
      <c r="H6333" s="33">
        <v>4</v>
      </c>
      <c r="I6333" s="33">
        <v>2</v>
      </c>
      <c r="J6333" s="36">
        <v>1</v>
      </c>
      <c r="K6333" s="37">
        <v>1859250</v>
      </c>
      <c r="L6333" s="38" t="s">
        <v>12</v>
      </c>
      <c r="M6333" s="38" t="s">
        <v>13</v>
      </c>
    </row>
    <row r="6334" spans="1:13" s="39" customFormat="1" ht="12.75" x14ac:dyDescent="0.2">
      <c r="A6334" s="33" t="s">
        <v>5900</v>
      </c>
      <c r="B6334" s="33" t="s">
        <v>587</v>
      </c>
      <c r="C6334" s="34">
        <v>10</v>
      </c>
      <c r="D6334" s="33" t="s">
        <v>95</v>
      </c>
      <c r="E6334" s="33" t="s">
        <v>6427</v>
      </c>
      <c r="F6334" s="35">
        <v>72101516</v>
      </c>
      <c r="G6334" s="33" t="s">
        <v>15071</v>
      </c>
      <c r="H6334" s="33">
        <v>1</v>
      </c>
      <c r="I6334" s="33">
        <v>7</v>
      </c>
      <c r="J6334" s="36">
        <v>1</v>
      </c>
      <c r="K6334" s="37">
        <v>6624730</v>
      </c>
      <c r="L6334" s="38" t="s">
        <v>12</v>
      </c>
      <c r="M6334" s="38" t="s">
        <v>13</v>
      </c>
    </row>
    <row r="6335" spans="1:13" s="39" customFormat="1" ht="12.75" x14ac:dyDescent="0.2">
      <c r="A6335" s="33" t="s">
        <v>5900</v>
      </c>
      <c r="B6335" s="33" t="s">
        <v>587</v>
      </c>
      <c r="C6335" s="34">
        <v>10</v>
      </c>
      <c r="D6335" s="33" t="s">
        <v>95</v>
      </c>
      <c r="E6335" s="33" t="s">
        <v>6428</v>
      </c>
      <c r="F6335" s="35">
        <v>72151800</v>
      </c>
      <c r="G6335" s="33" t="s">
        <v>466</v>
      </c>
      <c r="H6335" s="33">
        <v>9</v>
      </c>
      <c r="I6335" s="33">
        <v>6</v>
      </c>
      <c r="J6335" s="36">
        <v>1</v>
      </c>
      <c r="K6335" s="37">
        <v>3689000</v>
      </c>
      <c r="L6335" s="38" t="s">
        <v>12</v>
      </c>
      <c r="M6335" s="38" t="s">
        <v>13</v>
      </c>
    </row>
    <row r="6336" spans="1:13" s="39" customFormat="1" ht="12.75" x14ac:dyDescent="0.2">
      <c r="A6336" s="33" t="s">
        <v>5900</v>
      </c>
      <c r="B6336" s="33" t="s">
        <v>587</v>
      </c>
      <c r="C6336" s="34">
        <v>10</v>
      </c>
      <c r="D6336" s="33" t="s">
        <v>95</v>
      </c>
      <c r="E6336" s="33" t="s">
        <v>6429</v>
      </c>
      <c r="F6336" s="35">
        <v>72151800</v>
      </c>
      <c r="G6336" s="33" t="s">
        <v>466</v>
      </c>
      <c r="H6336" s="33">
        <v>9</v>
      </c>
      <c r="I6336" s="33">
        <v>6</v>
      </c>
      <c r="J6336" s="36">
        <v>1</v>
      </c>
      <c r="K6336" s="37">
        <v>7378000</v>
      </c>
      <c r="L6336" s="38" t="s">
        <v>12</v>
      </c>
      <c r="M6336" s="38" t="s">
        <v>13</v>
      </c>
    </row>
    <row r="6337" spans="1:13" s="39" customFormat="1" ht="12.75" x14ac:dyDescent="0.2">
      <c r="A6337" s="33" t="s">
        <v>5900</v>
      </c>
      <c r="B6337" s="33" t="s">
        <v>587</v>
      </c>
      <c r="C6337" s="34">
        <v>10</v>
      </c>
      <c r="D6337" s="33" t="s">
        <v>95</v>
      </c>
      <c r="E6337" s="33" t="s">
        <v>6430</v>
      </c>
      <c r="F6337" s="35">
        <v>72151800</v>
      </c>
      <c r="G6337" s="33" t="s">
        <v>466</v>
      </c>
      <c r="H6337" s="33">
        <v>9</v>
      </c>
      <c r="I6337" s="33">
        <v>6</v>
      </c>
      <c r="J6337" s="36">
        <v>1</v>
      </c>
      <c r="K6337" s="37">
        <v>5593000</v>
      </c>
      <c r="L6337" s="38" t="s">
        <v>12</v>
      </c>
      <c r="M6337" s="38" t="s">
        <v>13</v>
      </c>
    </row>
    <row r="6338" spans="1:13" s="39" customFormat="1" ht="12.75" x14ac:dyDescent="0.2">
      <c r="A6338" s="33" t="s">
        <v>5900</v>
      </c>
      <c r="B6338" s="33" t="s">
        <v>587</v>
      </c>
      <c r="C6338" s="34">
        <v>10</v>
      </c>
      <c r="D6338" s="33" t="s">
        <v>95</v>
      </c>
      <c r="E6338" s="33" t="s">
        <v>6431</v>
      </c>
      <c r="F6338" s="35">
        <v>72151800</v>
      </c>
      <c r="G6338" s="33" t="s">
        <v>466</v>
      </c>
      <c r="H6338" s="33">
        <v>9</v>
      </c>
      <c r="I6338" s="33">
        <v>6</v>
      </c>
      <c r="J6338" s="36">
        <v>1</v>
      </c>
      <c r="K6338" s="37">
        <v>5593000</v>
      </c>
      <c r="L6338" s="38" t="s">
        <v>12</v>
      </c>
      <c r="M6338" s="38" t="s">
        <v>13</v>
      </c>
    </row>
    <row r="6339" spans="1:13" s="39" customFormat="1" ht="12.75" x14ac:dyDescent="0.2">
      <c r="A6339" s="33" t="s">
        <v>5900</v>
      </c>
      <c r="B6339" s="33" t="s">
        <v>587</v>
      </c>
      <c r="C6339" s="34">
        <v>10</v>
      </c>
      <c r="D6339" s="33" t="s">
        <v>95</v>
      </c>
      <c r="E6339" s="33" t="s">
        <v>6432</v>
      </c>
      <c r="F6339" s="35">
        <v>72151800</v>
      </c>
      <c r="G6339" s="33" t="s">
        <v>466</v>
      </c>
      <c r="H6339" s="33">
        <v>9</v>
      </c>
      <c r="I6339" s="33">
        <v>6</v>
      </c>
      <c r="J6339" s="36">
        <v>1</v>
      </c>
      <c r="K6339" s="37">
        <v>5117000</v>
      </c>
      <c r="L6339" s="38" t="s">
        <v>12</v>
      </c>
      <c r="M6339" s="38" t="s">
        <v>13</v>
      </c>
    </row>
    <row r="6340" spans="1:13" s="39" customFormat="1" ht="12.75" x14ac:dyDescent="0.2">
      <c r="A6340" s="33" t="s">
        <v>5900</v>
      </c>
      <c r="B6340" s="33" t="s">
        <v>587</v>
      </c>
      <c r="C6340" s="34">
        <v>10</v>
      </c>
      <c r="D6340" s="33" t="s">
        <v>95</v>
      </c>
      <c r="E6340" s="33" t="s">
        <v>6433</v>
      </c>
      <c r="F6340" s="35">
        <v>72151800</v>
      </c>
      <c r="G6340" s="33" t="s">
        <v>466</v>
      </c>
      <c r="H6340" s="33">
        <v>9</v>
      </c>
      <c r="I6340" s="33">
        <v>6</v>
      </c>
      <c r="J6340" s="36">
        <v>1</v>
      </c>
      <c r="K6340" s="37">
        <v>19040000</v>
      </c>
      <c r="L6340" s="38" t="s">
        <v>12</v>
      </c>
      <c r="M6340" s="38" t="s">
        <v>13</v>
      </c>
    </row>
    <row r="6341" spans="1:13" s="39" customFormat="1" ht="12.75" x14ac:dyDescent="0.2">
      <c r="A6341" s="33" t="s">
        <v>5900</v>
      </c>
      <c r="B6341" s="33" t="s">
        <v>587</v>
      </c>
      <c r="C6341" s="34">
        <v>10</v>
      </c>
      <c r="D6341" s="33" t="s">
        <v>95</v>
      </c>
      <c r="E6341" s="33" t="s">
        <v>6434</v>
      </c>
      <c r="F6341" s="35">
        <v>72151800</v>
      </c>
      <c r="G6341" s="33" t="s">
        <v>466</v>
      </c>
      <c r="H6341" s="33">
        <v>9</v>
      </c>
      <c r="I6341" s="33">
        <v>6</v>
      </c>
      <c r="J6341" s="36">
        <v>1</v>
      </c>
      <c r="K6341" s="37">
        <v>3689000</v>
      </c>
      <c r="L6341" s="38" t="s">
        <v>12</v>
      </c>
      <c r="M6341" s="38" t="s">
        <v>13</v>
      </c>
    </row>
    <row r="6342" spans="1:13" s="39" customFormat="1" ht="12.75" x14ac:dyDescent="0.2">
      <c r="A6342" s="33" t="s">
        <v>5900</v>
      </c>
      <c r="B6342" s="33" t="s">
        <v>587</v>
      </c>
      <c r="C6342" s="34">
        <v>10</v>
      </c>
      <c r="D6342" s="33" t="s">
        <v>95</v>
      </c>
      <c r="E6342" s="33" t="s">
        <v>6435</v>
      </c>
      <c r="F6342" s="35">
        <v>72151800</v>
      </c>
      <c r="G6342" s="33" t="s">
        <v>466</v>
      </c>
      <c r="H6342" s="33">
        <v>9</v>
      </c>
      <c r="I6342" s="33">
        <v>6</v>
      </c>
      <c r="J6342" s="36">
        <v>1</v>
      </c>
      <c r="K6342" s="37">
        <v>2737000</v>
      </c>
      <c r="L6342" s="38" t="s">
        <v>12</v>
      </c>
      <c r="M6342" s="38" t="s">
        <v>13</v>
      </c>
    </row>
    <row r="6343" spans="1:13" s="39" customFormat="1" ht="12.75" x14ac:dyDescent="0.2">
      <c r="A6343" s="33" t="s">
        <v>5900</v>
      </c>
      <c r="B6343" s="33" t="s">
        <v>587</v>
      </c>
      <c r="C6343" s="34">
        <v>10</v>
      </c>
      <c r="D6343" s="33" t="s">
        <v>95</v>
      </c>
      <c r="E6343" s="33" t="s">
        <v>6436</v>
      </c>
      <c r="F6343" s="35">
        <v>72151800</v>
      </c>
      <c r="G6343" s="33" t="s">
        <v>466</v>
      </c>
      <c r="H6343" s="33">
        <v>9</v>
      </c>
      <c r="I6343" s="33">
        <v>6</v>
      </c>
      <c r="J6343" s="36">
        <v>1</v>
      </c>
      <c r="K6343" s="37">
        <v>2261000</v>
      </c>
      <c r="L6343" s="38" t="s">
        <v>12</v>
      </c>
      <c r="M6343" s="38" t="s">
        <v>13</v>
      </c>
    </row>
    <row r="6344" spans="1:13" s="39" customFormat="1" ht="12.75" x14ac:dyDescent="0.2">
      <c r="A6344" s="33" t="s">
        <v>5900</v>
      </c>
      <c r="B6344" s="33" t="s">
        <v>587</v>
      </c>
      <c r="C6344" s="34">
        <v>10</v>
      </c>
      <c r="D6344" s="33" t="s">
        <v>95</v>
      </c>
      <c r="E6344" s="33" t="s">
        <v>6437</v>
      </c>
      <c r="F6344" s="35">
        <v>72151800</v>
      </c>
      <c r="G6344" s="33" t="s">
        <v>466</v>
      </c>
      <c r="H6344" s="33">
        <v>9</v>
      </c>
      <c r="I6344" s="33">
        <v>6</v>
      </c>
      <c r="J6344" s="36">
        <v>1</v>
      </c>
      <c r="K6344" s="37">
        <v>2261000</v>
      </c>
      <c r="L6344" s="38" t="s">
        <v>12</v>
      </c>
      <c r="M6344" s="38" t="s">
        <v>13</v>
      </c>
    </row>
    <row r="6345" spans="1:13" s="39" customFormat="1" ht="12.75" x14ac:dyDescent="0.2">
      <c r="A6345" s="33" t="s">
        <v>5900</v>
      </c>
      <c r="B6345" s="33" t="s">
        <v>587</v>
      </c>
      <c r="C6345" s="34">
        <v>10</v>
      </c>
      <c r="D6345" s="33" t="s">
        <v>95</v>
      </c>
      <c r="E6345" s="33" t="s">
        <v>6438</v>
      </c>
      <c r="F6345" s="35">
        <v>72151800</v>
      </c>
      <c r="G6345" s="33" t="s">
        <v>466</v>
      </c>
      <c r="H6345" s="33">
        <v>9</v>
      </c>
      <c r="I6345" s="33">
        <v>6</v>
      </c>
      <c r="J6345" s="36">
        <v>1</v>
      </c>
      <c r="K6345" s="37">
        <v>2261000</v>
      </c>
      <c r="L6345" s="38" t="s">
        <v>12</v>
      </c>
      <c r="M6345" s="38" t="s">
        <v>13</v>
      </c>
    </row>
    <row r="6346" spans="1:13" s="39" customFormat="1" ht="12.75" x14ac:dyDescent="0.2">
      <c r="A6346" s="33" t="s">
        <v>5900</v>
      </c>
      <c r="B6346" s="33" t="s">
        <v>587</v>
      </c>
      <c r="C6346" s="34">
        <v>10</v>
      </c>
      <c r="D6346" s="33" t="s">
        <v>95</v>
      </c>
      <c r="E6346" s="33" t="s">
        <v>6439</v>
      </c>
      <c r="F6346" s="35">
        <v>72151800</v>
      </c>
      <c r="G6346" s="33" t="s">
        <v>466</v>
      </c>
      <c r="H6346" s="33">
        <v>9</v>
      </c>
      <c r="I6346" s="33">
        <v>6</v>
      </c>
      <c r="J6346" s="36">
        <v>1</v>
      </c>
      <c r="K6346" s="37">
        <v>2261000</v>
      </c>
      <c r="L6346" s="38" t="s">
        <v>12</v>
      </c>
      <c r="M6346" s="38" t="s">
        <v>13</v>
      </c>
    </row>
    <row r="6347" spans="1:13" s="39" customFormat="1" ht="12.75" x14ac:dyDescent="0.2">
      <c r="A6347" s="33" t="s">
        <v>5900</v>
      </c>
      <c r="B6347" s="33" t="s">
        <v>587</v>
      </c>
      <c r="C6347" s="34">
        <v>10</v>
      </c>
      <c r="D6347" s="33" t="s">
        <v>95</v>
      </c>
      <c r="E6347" s="33" t="s">
        <v>6440</v>
      </c>
      <c r="F6347" s="35">
        <v>72151800</v>
      </c>
      <c r="G6347" s="33" t="s">
        <v>466</v>
      </c>
      <c r="H6347" s="33">
        <v>9</v>
      </c>
      <c r="I6347" s="33">
        <v>6</v>
      </c>
      <c r="J6347" s="36">
        <v>1</v>
      </c>
      <c r="K6347" s="37">
        <v>2261000</v>
      </c>
      <c r="L6347" s="38" t="s">
        <v>12</v>
      </c>
      <c r="M6347" s="38" t="s">
        <v>13</v>
      </c>
    </row>
    <row r="6348" spans="1:13" s="39" customFormat="1" ht="12.75" x14ac:dyDescent="0.2">
      <c r="A6348" s="33" t="s">
        <v>5900</v>
      </c>
      <c r="B6348" s="33" t="s">
        <v>587</v>
      </c>
      <c r="C6348" s="34">
        <v>10</v>
      </c>
      <c r="D6348" s="33" t="s">
        <v>95</v>
      </c>
      <c r="E6348" s="33" t="s">
        <v>6441</v>
      </c>
      <c r="F6348" s="35">
        <v>72151800</v>
      </c>
      <c r="G6348" s="33" t="s">
        <v>466</v>
      </c>
      <c r="H6348" s="33">
        <v>9</v>
      </c>
      <c r="I6348" s="33">
        <v>6</v>
      </c>
      <c r="J6348" s="36">
        <v>1</v>
      </c>
      <c r="K6348" s="37">
        <v>2261000</v>
      </c>
      <c r="L6348" s="38" t="s">
        <v>12</v>
      </c>
      <c r="M6348" s="38" t="s">
        <v>13</v>
      </c>
    </row>
    <row r="6349" spans="1:13" s="39" customFormat="1" ht="12.75" x14ac:dyDescent="0.2">
      <c r="A6349" s="33" t="s">
        <v>5900</v>
      </c>
      <c r="B6349" s="33" t="s">
        <v>587</v>
      </c>
      <c r="C6349" s="34">
        <v>10</v>
      </c>
      <c r="D6349" s="33" t="s">
        <v>95</v>
      </c>
      <c r="E6349" s="33" t="s">
        <v>6442</v>
      </c>
      <c r="F6349" s="35">
        <v>72151800</v>
      </c>
      <c r="G6349" s="33" t="s">
        <v>466</v>
      </c>
      <c r="H6349" s="33">
        <v>9</v>
      </c>
      <c r="I6349" s="33">
        <v>6</v>
      </c>
      <c r="J6349" s="36">
        <v>1</v>
      </c>
      <c r="K6349" s="37">
        <v>2261000</v>
      </c>
      <c r="L6349" s="38" t="s">
        <v>12</v>
      </c>
      <c r="M6349" s="38" t="s">
        <v>13</v>
      </c>
    </row>
    <row r="6350" spans="1:13" s="39" customFormat="1" ht="12.75" x14ac:dyDescent="0.2">
      <c r="A6350" s="33" t="s">
        <v>5900</v>
      </c>
      <c r="B6350" s="33" t="s">
        <v>587</v>
      </c>
      <c r="C6350" s="34">
        <v>10</v>
      </c>
      <c r="D6350" s="33" t="s">
        <v>95</v>
      </c>
      <c r="E6350" s="33" t="s">
        <v>6443</v>
      </c>
      <c r="F6350" s="35">
        <v>72151800</v>
      </c>
      <c r="G6350" s="33" t="s">
        <v>466</v>
      </c>
      <c r="H6350" s="33">
        <v>9</v>
      </c>
      <c r="I6350" s="33">
        <v>6</v>
      </c>
      <c r="J6350" s="36">
        <v>1</v>
      </c>
      <c r="K6350" s="37">
        <v>2261000</v>
      </c>
      <c r="L6350" s="38" t="s">
        <v>12</v>
      </c>
      <c r="M6350" s="38" t="s">
        <v>13</v>
      </c>
    </row>
    <row r="6351" spans="1:13" s="39" customFormat="1" ht="12.75" x14ac:dyDescent="0.2">
      <c r="A6351" s="33" t="s">
        <v>5900</v>
      </c>
      <c r="B6351" s="33" t="s">
        <v>587</v>
      </c>
      <c r="C6351" s="34">
        <v>10</v>
      </c>
      <c r="D6351" s="33" t="s">
        <v>95</v>
      </c>
      <c r="E6351" s="33" t="s">
        <v>6444</v>
      </c>
      <c r="F6351" s="35">
        <v>83111602</v>
      </c>
      <c r="G6351" s="33" t="s">
        <v>466</v>
      </c>
      <c r="H6351" s="33">
        <v>9</v>
      </c>
      <c r="I6351" s="33">
        <v>6</v>
      </c>
      <c r="J6351" s="36">
        <v>1</v>
      </c>
      <c r="K6351" s="37">
        <v>892500</v>
      </c>
      <c r="L6351" s="38" t="s">
        <v>12</v>
      </c>
      <c r="M6351" s="38" t="s">
        <v>13</v>
      </c>
    </row>
    <row r="6352" spans="1:13" s="39" customFormat="1" ht="12.75" x14ac:dyDescent="0.2">
      <c r="A6352" s="33" t="s">
        <v>5900</v>
      </c>
      <c r="B6352" s="33" t="s">
        <v>587</v>
      </c>
      <c r="C6352" s="34">
        <v>16</v>
      </c>
      <c r="D6352" s="33" t="s">
        <v>95</v>
      </c>
      <c r="E6352" s="33" t="s">
        <v>5937</v>
      </c>
      <c r="F6352" s="35">
        <v>0</v>
      </c>
      <c r="G6352" s="33" t="s">
        <v>15071</v>
      </c>
      <c r="H6352" s="33">
        <v>1</v>
      </c>
      <c r="I6352" s="33">
        <v>6</v>
      </c>
      <c r="J6352" s="36">
        <v>1</v>
      </c>
      <c r="K6352" s="37">
        <v>1860</v>
      </c>
      <c r="L6352" s="38" t="s">
        <v>12</v>
      </c>
      <c r="M6352" s="38" t="s">
        <v>13</v>
      </c>
    </row>
    <row r="6353" spans="1:13" s="39" customFormat="1" ht="12.75" x14ac:dyDescent="0.2">
      <c r="A6353" s="33" t="s">
        <v>5900</v>
      </c>
      <c r="B6353" s="33" t="s">
        <v>4763</v>
      </c>
      <c r="C6353" s="34">
        <v>10</v>
      </c>
      <c r="D6353" s="33" t="s">
        <v>113</v>
      </c>
      <c r="E6353" s="33" t="s">
        <v>6445</v>
      </c>
      <c r="F6353" s="35">
        <v>73152101</v>
      </c>
      <c r="G6353" s="33" t="s">
        <v>15071</v>
      </c>
      <c r="H6353" s="33">
        <v>1</v>
      </c>
      <c r="I6353" s="33">
        <v>7</v>
      </c>
      <c r="J6353" s="36">
        <v>1</v>
      </c>
      <c r="K6353" s="37">
        <v>2898840</v>
      </c>
      <c r="L6353" s="38" t="s">
        <v>12</v>
      </c>
      <c r="M6353" s="38" t="s">
        <v>13</v>
      </c>
    </row>
    <row r="6354" spans="1:13" s="39" customFormat="1" ht="12.75" x14ac:dyDescent="0.2">
      <c r="A6354" s="33" t="s">
        <v>5900</v>
      </c>
      <c r="B6354" s="33" t="s">
        <v>4763</v>
      </c>
      <c r="C6354" s="34">
        <v>10</v>
      </c>
      <c r="D6354" s="33" t="s">
        <v>113</v>
      </c>
      <c r="E6354" s="33" t="s">
        <v>6446</v>
      </c>
      <c r="F6354" s="35">
        <v>73152101</v>
      </c>
      <c r="G6354" s="33" t="s">
        <v>15071</v>
      </c>
      <c r="H6354" s="33">
        <v>1</v>
      </c>
      <c r="I6354" s="33">
        <v>7</v>
      </c>
      <c r="J6354" s="36">
        <v>1</v>
      </c>
      <c r="K6354" s="37">
        <v>3094000</v>
      </c>
      <c r="L6354" s="38" t="s">
        <v>12</v>
      </c>
      <c r="M6354" s="38" t="s">
        <v>13</v>
      </c>
    </row>
    <row r="6355" spans="1:13" s="39" customFormat="1" ht="12.75" x14ac:dyDescent="0.2">
      <c r="A6355" s="33" t="s">
        <v>5900</v>
      </c>
      <c r="B6355" s="33" t="s">
        <v>4763</v>
      </c>
      <c r="C6355" s="34">
        <v>10</v>
      </c>
      <c r="D6355" s="33" t="s">
        <v>113</v>
      </c>
      <c r="E6355" s="33" t="s">
        <v>5937</v>
      </c>
      <c r="F6355" s="35">
        <v>0</v>
      </c>
      <c r="G6355" s="33" t="s">
        <v>15071</v>
      </c>
      <c r="H6355" s="33">
        <v>1</v>
      </c>
      <c r="I6355" s="33">
        <v>6</v>
      </c>
      <c r="J6355" s="36">
        <v>1</v>
      </c>
      <c r="K6355" s="37">
        <v>7160</v>
      </c>
      <c r="L6355" s="38" t="s">
        <v>12</v>
      </c>
      <c r="M6355" s="38" t="s">
        <v>13</v>
      </c>
    </row>
    <row r="6356" spans="1:13" s="39" customFormat="1" ht="12.75" x14ac:dyDescent="0.2">
      <c r="A6356" s="33" t="s">
        <v>5900</v>
      </c>
      <c r="B6356" s="33" t="s">
        <v>588</v>
      </c>
      <c r="C6356" s="34">
        <v>10</v>
      </c>
      <c r="D6356" s="33" t="s">
        <v>96</v>
      </c>
      <c r="E6356" s="33" t="s">
        <v>6447</v>
      </c>
      <c r="F6356" s="35">
        <v>81111803</v>
      </c>
      <c r="G6356" s="33" t="s">
        <v>15071</v>
      </c>
      <c r="H6356" s="33">
        <v>3</v>
      </c>
      <c r="I6356" s="33">
        <v>5</v>
      </c>
      <c r="J6356" s="36">
        <v>1</v>
      </c>
      <c r="K6356" s="37">
        <v>22000000</v>
      </c>
      <c r="L6356" s="38" t="s">
        <v>12</v>
      </c>
      <c r="M6356" s="38" t="s">
        <v>13</v>
      </c>
    </row>
    <row r="6357" spans="1:13" s="39" customFormat="1" ht="12.75" x14ac:dyDescent="0.2">
      <c r="A6357" s="33" t="s">
        <v>5900</v>
      </c>
      <c r="B6357" s="33" t="s">
        <v>588</v>
      </c>
      <c r="C6357" s="34">
        <v>10</v>
      </c>
      <c r="D6357" s="33" t="s">
        <v>96</v>
      </c>
      <c r="E6357" s="33" t="s">
        <v>6447</v>
      </c>
      <c r="F6357" s="35">
        <v>81111803</v>
      </c>
      <c r="G6357" s="33" t="s">
        <v>15071</v>
      </c>
      <c r="H6357" s="33">
        <v>7</v>
      </c>
      <c r="I6357" s="33">
        <v>5</v>
      </c>
      <c r="J6357" s="36">
        <v>1</v>
      </c>
      <c r="K6357" s="37">
        <v>6000000</v>
      </c>
      <c r="L6357" s="38" t="s">
        <v>12</v>
      </c>
      <c r="M6357" s="38" t="s">
        <v>13</v>
      </c>
    </row>
    <row r="6358" spans="1:13" s="39" customFormat="1" ht="12.75" x14ac:dyDescent="0.2">
      <c r="A6358" s="33" t="s">
        <v>5900</v>
      </c>
      <c r="B6358" s="33" t="s">
        <v>588</v>
      </c>
      <c r="C6358" s="34">
        <v>10</v>
      </c>
      <c r="D6358" s="33" t="s">
        <v>96</v>
      </c>
      <c r="E6358" s="33" t="s">
        <v>6448</v>
      </c>
      <c r="F6358" s="35">
        <v>83111602</v>
      </c>
      <c r="G6358" s="33" t="s">
        <v>466</v>
      </c>
      <c r="H6358" s="33">
        <v>9</v>
      </c>
      <c r="I6358" s="33">
        <v>6</v>
      </c>
      <c r="J6358" s="36">
        <v>1</v>
      </c>
      <c r="K6358" s="37">
        <v>1785000</v>
      </c>
      <c r="L6358" s="38" t="s">
        <v>12</v>
      </c>
      <c r="M6358" s="38" t="s">
        <v>13</v>
      </c>
    </row>
    <row r="6359" spans="1:13" s="39" customFormat="1" ht="12.75" x14ac:dyDescent="0.2">
      <c r="A6359" s="33" t="s">
        <v>5900</v>
      </c>
      <c r="B6359" s="33" t="s">
        <v>588</v>
      </c>
      <c r="C6359" s="34">
        <v>10</v>
      </c>
      <c r="D6359" s="33" t="s">
        <v>96</v>
      </c>
      <c r="E6359" s="33" t="s">
        <v>6449</v>
      </c>
      <c r="F6359" s="35">
        <v>83111602</v>
      </c>
      <c r="G6359" s="33" t="s">
        <v>466</v>
      </c>
      <c r="H6359" s="33">
        <v>9</v>
      </c>
      <c r="I6359" s="33">
        <v>6</v>
      </c>
      <c r="J6359" s="36">
        <v>1</v>
      </c>
      <c r="K6359" s="37">
        <v>2737000</v>
      </c>
      <c r="L6359" s="38" t="s">
        <v>12</v>
      </c>
      <c r="M6359" s="38" t="s">
        <v>13</v>
      </c>
    </row>
    <row r="6360" spans="1:13" s="39" customFormat="1" ht="12.75" x14ac:dyDescent="0.2">
      <c r="A6360" s="33" t="s">
        <v>5900</v>
      </c>
      <c r="B6360" s="33" t="s">
        <v>588</v>
      </c>
      <c r="C6360" s="34">
        <v>10</v>
      </c>
      <c r="D6360" s="33" t="s">
        <v>96</v>
      </c>
      <c r="E6360" s="33" t="s">
        <v>6450</v>
      </c>
      <c r="F6360" s="35">
        <v>76111503</v>
      </c>
      <c r="G6360" s="33" t="s">
        <v>15071</v>
      </c>
      <c r="H6360" s="33">
        <v>8</v>
      </c>
      <c r="I6360" s="33">
        <v>3</v>
      </c>
      <c r="J6360" s="36">
        <v>1</v>
      </c>
      <c r="K6360" s="37">
        <v>12249845.32</v>
      </c>
      <c r="L6360" s="38" t="s">
        <v>12</v>
      </c>
      <c r="M6360" s="38" t="s">
        <v>13</v>
      </c>
    </row>
    <row r="6361" spans="1:13" s="39" customFormat="1" ht="12.75" x14ac:dyDescent="0.2">
      <c r="A6361" s="33" t="s">
        <v>5900</v>
      </c>
      <c r="B6361" s="33" t="s">
        <v>589</v>
      </c>
      <c r="C6361" s="34">
        <v>10</v>
      </c>
      <c r="D6361" s="33" t="s">
        <v>13915</v>
      </c>
      <c r="E6361" s="33" t="s">
        <v>6451</v>
      </c>
      <c r="F6361" s="35">
        <v>81112307</v>
      </c>
      <c r="G6361" s="33" t="s">
        <v>15071</v>
      </c>
      <c r="H6361" s="33">
        <v>1</v>
      </c>
      <c r="I6361" s="33">
        <v>7</v>
      </c>
      <c r="J6361" s="36">
        <v>1</v>
      </c>
      <c r="K6361" s="37">
        <v>11170000</v>
      </c>
      <c r="L6361" s="38" t="s">
        <v>12</v>
      </c>
      <c r="M6361" s="38" t="s">
        <v>13</v>
      </c>
    </row>
    <row r="6362" spans="1:13" s="39" customFormat="1" ht="12.75" x14ac:dyDescent="0.2">
      <c r="A6362" s="33" t="s">
        <v>5900</v>
      </c>
      <c r="B6362" s="33" t="s">
        <v>589</v>
      </c>
      <c r="C6362" s="34">
        <v>10</v>
      </c>
      <c r="D6362" s="33" t="s">
        <v>13915</v>
      </c>
      <c r="E6362" s="33" t="s">
        <v>6452</v>
      </c>
      <c r="F6362" s="35">
        <v>81112305</v>
      </c>
      <c r="G6362" s="33" t="s">
        <v>15071</v>
      </c>
      <c r="H6362" s="33">
        <v>1</v>
      </c>
      <c r="I6362" s="33">
        <v>7</v>
      </c>
      <c r="J6362" s="36">
        <v>1</v>
      </c>
      <c r="K6362" s="37">
        <v>4037000</v>
      </c>
      <c r="L6362" s="38" t="s">
        <v>12</v>
      </c>
      <c r="M6362" s="38" t="s">
        <v>13</v>
      </c>
    </row>
    <row r="6363" spans="1:13" s="39" customFormat="1" ht="12.75" x14ac:dyDescent="0.2">
      <c r="A6363" s="33" t="s">
        <v>5900</v>
      </c>
      <c r="B6363" s="33" t="s">
        <v>589</v>
      </c>
      <c r="C6363" s="34">
        <v>10</v>
      </c>
      <c r="D6363" s="33" t="s">
        <v>13915</v>
      </c>
      <c r="E6363" s="33" t="s">
        <v>6453</v>
      </c>
      <c r="F6363" s="35">
        <v>81112306</v>
      </c>
      <c r="G6363" s="33" t="s">
        <v>15071</v>
      </c>
      <c r="H6363" s="33">
        <v>1</v>
      </c>
      <c r="I6363" s="33">
        <v>7</v>
      </c>
      <c r="J6363" s="36">
        <v>1</v>
      </c>
      <c r="K6363" s="37">
        <v>4196000</v>
      </c>
      <c r="L6363" s="38" t="s">
        <v>12</v>
      </c>
      <c r="M6363" s="38" t="s">
        <v>13</v>
      </c>
    </row>
    <row r="6364" spans="1:13" s="39" customFormat="1" ht="12.75" x14ac:dyDescent="0.2">
      <c r="A6364" s="33" t="s">
        <v>5900</v>
      </c>
      <c r="B6364" s="33" t="s">
        <v>589</v>
      </c>
      <c r="C6364" s="34">
        <v>10</v>
      </c>
      <c r="D6364" s="33" t="s">
        <v>13915</v>
      </c>
      <c r="E6364" s="33" t="s">
        <v>6454</v>
      </c>
      <c r="F6364" s="35">
        <v>81161708</v>
      </c>
      <c r="G6364" s="33" t="s">
        <v>15071</v>
      </c>
      <c r="H6364" s="33">
        <v>2</v>
      </c>
      <c r="I6364" s="33">
        <v>5</v>
      </c>
      <c r="J6364" s="36">
        <v>1</v>
      </c>
      <c r="K6364" s="37">
        <v>1893120</v>
      </c>
      <c r="L6364" s="38" t="s">
        <v>12</v>
      </c>
      <c r="M6364" s="38" t="s">
        <v>13</v>
      </c>
    </row>
    <row r="6365" spans="1:13" s="39" customFormat="1" ht="12.75" x14ac:dyDescent="0.2">
      <c r="A6365" s="33" t="s">
        <v>5900</v>
      </c>
      <c r="B6365" s="33" t="s">
        <v>589</v>
      </c>
      <c r="C6365" s="34">
        <v>10</v>
      </c>
      <c r="D6365" s="33" t="s">
        <v>13915</v>
      </c>
      <c r="E6365" s="33" t="s">
        <v>6455</v>
      </c>
      <c r="F6365" s="35">
        <v>81111800</v>
      </c>
      <c r="G6365" s="33" t="s">
        <v>15071</v>
      </c>
      <c r="H6365" s="33">
        <v>2</v>
      </c>
      <c r="I6365" s="33">
        <v>5</v>
      </c>
      <c r="J6365" s="36">
        <v>1</v>
      </c>
      <c r="K6365" s="37">
        <v>2800000</v>
      </c>
      <c r="L6365" s="38" t="s">
        <v>12</v>
      </c>
      <c r="M6365" s="38" t="s">
        <v>13</v>
      </c>
    </row>
    <row r="6366" spans="1:13" s="39" customFormat="1" ht="12.75" x14ac:dyDescent="0.2">
      <c r="A6366" s="33" t="s">
        <v>5900</v>
      </c>
      <c r="B6366" s="33" t="s">
        <v>589</v>
      </c>
      <c r="C6366" s="34">
        <v>10</v>
      </c>
      <c r="D6366" s="33" t="s">
        <v>13915</v>
      </c>
      <c r="E6366" s="33" t="s">
        <v>14167</v>
      </c>
      <c r="F6366" s="35">
        <v>81111800</v>
      </c>
      <c r="G6366" s="33" t="s">
        <v>15071</v>
      </c>
      <c r="H6366" s="33">
        <v>8</v>
      </c>
      <c r="I6366" s="33">
        <v>4</v>
      </c>
      <c r="J6366" s="36">
        <v>1</v>
      </c>
      <c r="K6366" s="37">
        <v>6783000</v>
      </c>
      <c r="L6366" s="38" t="s">
        <v>12</v>
      </c>
      <c r="M6366" s="38" t="s">
        <v>13</v>
      </c>
    </row>
    <row r="6367" spans="1:13" s="39" customFormat="1" ht="12.75" x14ac:dyDescent="0.2">
      <c r="A6367" s="33" t="s">
        <v>5900</v>
      </c>
      <c r="B6367" s="33" t="s">
        <v>589</v>
      </c>
      <c r="C6367" s="34">
        <v>10</v>
      </c>
      <c r="D6367" s="33" t="s">
        <v>13915</v>
      </c>
      <c r="E6367" s="33" t="s">
        <v>6451</v>
      </c>
      <c r="F6367" s="35">
        <v>81112307</v>
      </c>
      <c r="G6367" s="33" t="s">
        <v>15071</v>
      </c>
      <c r="H6367" s="33">
        <v>8</v>
      </c>
      <c r="I6367" s="33">
        <v>4</v>
      </c>
      <c r="J6367" s="36">
        <v>1</v>
      </c>
      <c r="K6367" s="37">
        <v>6380936</v>
      </c>
      <c r="L6367" s="38" t="s">
        <v>12</v>
      </c>
      <c r="M6367" s="38" t="s">
        <v>13</v>
      </c>
    </row>
    <row r="6368" spans="1:13" s="39" customFormat="1" ht="12.75" x14ac:dyDescent="0.2">
      <c r="A6368" s="33" t="s">
        <v>5900</v>
      </c>
      <c r="B6368" s="33" t="s">
        <v>589</v>
      </c>
      <c r="C6368" s="34">
        <v>10</v>
      </c>
      <c r="D6368" s="33" t="s">
        <v>13915</v>
      </c>
      <c r="E6368" s="33" t="s">
        <v>6451</v>
      </c>
      <c r="F6368" s="35">
        <v>81112307</v>
      </c>
      <c r="G6368" s="33" t="s">
        <v>15071</v>
      </c>
      <c r="H6368" s="33">
        <v>10</v>
      </c>
      <c r="I6368" s="33">
        <v>2</v>
      </c>
      <c r="J6368" s="36">
        <v>1</v>
      </c>
      <c r="K6368" s="37">
        <v>1595234</v>
      </c>
      <c r="L6368" s="38" t="s">
        <v>12</v>
      </c>
      <c r="M6368" s="38" t="s">
        <v>13</v>
      </c>
    </row>
    <row r="6369" spans="1:13" s="39" customFormat="1" ht="12.75" x14ac:dyDescent="0.2">
      <c r="A6369" s="33" t="s">
        <v>5900</v>
      </c>
      <c r="B6369" s="33" t="s">
        <v>589</v>
      </c>
      <c r="C6369" s="34">
        <v>10</v>
      </c>
      <c r="D6369" s="33" t="s">
        <v>13915</v>
      </c>
      <c r="E6369" s="33" t="s">
        <v>6452</v>
      </c>
      <c r="F6369" s="35">
        <v>81112305</v>
      </c>
      <c r="G6369" s="33" t="s">
        <v>15071</v>
      </c>
      <c r="H6369" s="33">
        <v>8</v>
      </c>
      <c r="I6369" s="33">
        <v>4</v>
      </c>
      <c r="J6369" s="36">
        <v>1</v>
      </c>
      <c r="K6369" s="37">
        <v>1970400</v>
      </c>
      <c r="L6369" s="38" t="s">
        <v>12</v>
      </c>
      <c r="M6369" s="38" t="s">
        <v>13</v>
      </c>
    </row>
    <row r="6370" spans="1:13" s="39" customFormat="1" ht="12.75" x14ac:dyDescent="0.2">
      <c r="A6370" s="33" t="s">
        <v>5900</v>
      </c>
      <c r="B6370" s="33" t="s">
        <v>589</v>
      </c>
      <c r="C6370" s="34">
        <v>10</v>
      </c>
      <c r="D6370" s="33" t="s">
        <v>13915</v>
      </c>
      <c r="E6370" s="33" t="s">
        <v>6452</v>
      </c>
      <c r="F6370" s="35">
        <v>81112305</v>
      </c>
      <c r="G6370" s="33" t="s">
        <v>15071</v>
      </c>
      <c r="H6370" s="33">
        <v>10</v>
      </c>
      <c r="I6370" s="33">
        <v>2</v>
      </c>
      <c r="J6370" s="36">
        <v>1</v>
      </c>
      <c r="K6370" s="37">
        <v>492600</v>
      </c>
      <c r="L6370" s="38" t="s">
        <v>12</v>
      </c>
      <c r="M6370" s="38" t="s">
        <v>13</v>
      </c>
    </row>
    <row r="6371" spans="1:13" s="39" customFormat="1" ht="12.75" x14ac:dyDescent="0.2">
      <c r="A6371" s="33" t="s">
        <v>5900</v>
      </c>
      <c r="B6371" s="33" t="s">
        <v>589</v>
      </c>
      <c r="C6371" s="34">
        <v>10</v>
      </c>
      <c r="D6371" s="33" t="s">
        <v>13915</v>
      </c>
      <c r="E6371" s="33" t="s">
        <v>6456</v>
      </c>
      <c r="F6371" s="35">
        <v>81112306</v>
      </c>
      <c r="G6371" s="33" t="s">
        <v>15071</v>
      </c>
      <c r="H6371" s="33">
        <v>8</v>
      </c>
      <c r="I6371" s="33">
        <v>4</v>
      </c>
      <c r="J6371" s="36">
        <v>1</v>
      </c>
      <c r="K6371" s="37">
        <v>2243200</v>
      </c>
      <c r="L6371" s="38" t="s">
        <v>12</v>
      </c>
      <c r="M6371" s="38" t="s">
        <v>13</v>
      </c>
    </row>
    <row r="6372" spans="1:13" s="39" customFormat="1" ht="12.75" x14ac:dyDescent="0.2">
      <c r="A6372" s="33" t="s">
        <v>5900</v>
      </c>
      <c r="B6372" s="33" t="s">
        <v>589</v>
      </c>
      <c r="C6372" s="34">
        <v>10</v>
      </c>
      <c r="D6372" s="33" t="s">
        <v>13915</v>
      </c>
      <c r="E6372" s="33" t="s">
        <v>6456</v>
      </c>
      <c r="F6372" s="35">
        <v>81112306</v>
      </c>
      <c r="G6372" s="33" t="s">
        <v>15071</v>
      </c>
      <c r="H6372" s="33">
        <v>10</v>
      </c>
      <c r="I6372" s="33">
        <v>2</v>
      </c>
      <c r="J6372" s="36">
        <v>1</v>
      </c>
      <c r="K6372" s="37">
        <v>560800</v>
      </c>
      <c r="L6372" s="38" t="s">
        <v>12</v>
      </c>
      <c r="M6372" s="38" t="s">
        <v>13</v>
      </c>
    </row>
    <row r="6373" spans="1:13" s="39" customFormat="1" ht="12.75" x14ac:dyDescent="0.2">
      <c r="A6373" s="33" t="s">
        <v>5900</v>
      </c>
      <c r="B6373" s="33" t="s">
        <v>589</v>
      </c>
      <c r="C6373" s="34">
        <v>10</v>
      </c>
      <c r="D6373" s="33" t="s">
        <v>13915</v>
      </c>
      <c r="E6373" s="33" t="s">
        <v>6457</v>
      </c>
      <c r="F6373" s="35" t="s">
        <v>6546</v>
      </c>
      <c r="G6373" s="33" t="s">
        <v>15074</v>
      </c>
      <c r="H6373" s="33">
        <v>3</v>
      </c>
      <c r="I6373" s="33">
        <v>9</v>
      </c>
      <c r="J6373" s="36">
        <v>1</v>
      </c>
      <c r="K6373" s="37">
        <v>150000000</v>
      </c>
      <c r="L6373" s="38" t="s">
        <v>12</v>
      </c>
      <c r="M6373" s="38" t="s">
        <v>13</v>
      </c>
    </row>
    <row r="6374" spans="1:13" s="39" customFormat="1" ht="12.75" x14ac:dyDescent="0.2">
      <c r="A6374" s="33" t="s">
        <v>5900</v>
      </c>
      <c r="B6374" s="33" t="s">
        <v>589</v>
      </c>
      <c r="C6374" s="34">
        <v>10</v>
      </c>
      <c r="D6374" s="33" t="s">
        <v>13915</v>
      </c>
      <c r="E6374" s="33" t="s">
        <v>5937</v>
      </c>
      <c r="F6374" s="35">
        <v>0</v>
      </c>
      <c r="G6374" s="33" t="s">
        <v>15071</v>
      </c>
      <c r="H6374" s="33">
        <v>1</v>
      </c>
      <c r="I6374" s="33">
        <v>6</v>
      </c>
      <c r="J6374" s="36">
        <v>1</v>
      </c>
      <c r="K6374" s="37">
        <v>217000</v>
      </c>
      <c r="L6374" s="38" t="s">
        <v>12</v>
      </c>
      <c r="M6374" s="38" t="s">
        <v>13</v>
      </c>
    </row>
    <row r="6375" spans="1:13" s="39" customFormat="1" ht="12.75" x14ac:dyDescent="0.2">
      <c r="A6375" s="33" t="s">
        <v>5900</v>
      </c>
      <c r="B6375" s="33" t="s">
        <v>590</v>
      </c>
      <c r="C6375" s="34">
        <v>10</v>
      </c>
      <c r="D6375" s="33" t="s">
        <v>39</v>
      </c>
      <c r="E6375" s="33" t="s">
        <v>6458</v>
      </c>
      <c r="F6375" s="35">
        <v>78181500</v>
      </c>
      <c r="G6375" s="33" t="s">
        <v>466</v>
      </c>
      <c r="H6375" s="33">
        <v>1</v>
      </c>
      <c r="I6375" s="33">
        <v>7</v>
      </c>
      <c r="J6375" s="36">
        <v>1</v>
      </c>
      <c r="K6375" s="37">
        <v>86500000</v>
      </c>
      <c r="L6375" s="38" t="s">
        <v>12</v>
      </c>
      <c r="M6375" s="38" t="s">
        <v>2371</v>
      </c>
    </row>
    <row r="6376" spans="1:13" s="39" customFormat="1" ht="12.75" x14ac:dyDescent="0.2">
      <c r="A6376" s="33" t="s">
        <v>5900</v>
      </c>
      <c r="B6376" s="33" t="s">
        <v>590</v>
      </c>
      <c r="C6376" s="34">
        <v>10</v>
      </c>
      <c r="D6376" s="33" t="s">
        <v>39</v>
      </c>
      <c r="E6376" s="33" t="s">
        <v>6459</v>
      </c>
      <c r="F6376" s="35">
        <v>78181500</v>
      </c>
      <c r="G6376" s="33" t="s">
        <v>466</v>
      </c>
      <c r="H6376" s="33">
        <v>1</v>
      </c>
      <c r="I6376" s="33">
        <v>7</v>
      </c>
      <c r="J6376" s="36">
        <v>1</v>
      </c>
      <c r="K6376" s="37">
        <v>20600000</v>
      </c>
      <c r="L6376" s="38" t="s">
        <v>12</v>
      </c>
      <c r="M6376" s="38" t="s">
        <v>2371</v>
      </c>
    </row>
    <row r="6377" spans="1:13" s="39" customFormat="1" ht="12.75" x14ac:dyDescent="0.2">
      <c r="A6377" s="33" t="s">
        <v>5900</v>
      </c>
      <c r="B6377" s="33" t="s">
        <v>590</v>
      </c>
      <c r="C6377" s="34">
        <v>10</v>
      </c>
      <c r="D6377" s="33" t="s">
        <v>39</v>
      </c>
      <c r="E6377" s="33" t="s">
        <v>6458</v>
      </c>
      <c r="F6377" s="35">
        <v>78181500</v>
      </c>
      <c r="G6377" s="33" t="s">
        <v>466</v>
      </c>
      <c r="H6377" s="33">
        <v>7</v>
      </c>
      <c r="I6377" s="33">
        <v>9</v>
      </c>
      <c r="J6377" s="36">
        <v>1</v>
      </c>
      <c r="K6377" s="37">
        <v>29488640</v>
      </c>
      <c r="L6377" s="38" t="s">
        <v>12</v>
      </c>
      <c r="M6377" s="38" t="s">
        <v>13</v>
      </c>
    </row>
    <row r="6378" spans="1:13" s="39" customFormat="1" ht="12.75" x14ac:dyDescent="0.2">
      <c r="A6378" s="33" t="s">
        <v>5900</v>
      </c>
      <c r="B6378" s="33" t="s">
        <v>590</v>
      </c>
      <c r="C6378" s="34">
        <v>10</v>
      </c>
      <c r="D6378" s="33" t="s">
        <v>39</v>
      </c>
      <c r="E6378" s="33" t="s">
        <v>6460</v>
      </c>
      <c r="F6378" s="35">
        <v>78181500</v>
      </c>
      <c r="G6378" s="33" t="s">
        <v>466</v>
      </c>
      <c r="H6378" s="33">
        <v>9</v>
      </c>
      <c r="I6378" s="33">
        <v>2</v>
      </c>
      <c r="J6378" s="36">
        <v>1</v>
      </c>
      <c r="K6378" s="37">
        <v>20000000</v>
      </c>
      <c r="L6378" s="38" t="s">
        <v>12</v>
      </c>
      <c r="M6378" s="38" t="s">
        <v>13</v>
      </c>
    </row>
    <row r="6379" spans="1:13" s="39" customFormat="1" ht="12.75" x14ac:dyDescent="0.2">
      <c r="A6379" s="33" t="s">
        <v>5900</v>
      </c>
      <c r="B6379" s="33" t="s">
        <v>590</v>
      </c>
      <c r="C6379" s="34">
        <v>10</v>
      </c>
      <c r="D6379" s="33" t="s">
        <v>39</v>
      </c>
      <c r="E6379" s="33" t="s">
        <v>6459</v>
      </c>
      <c r="F6379" s="35">
        <v>78181500</v>
      </c>
      <c r="G6379" s="33" t="s">
        <v>466</v>
      </c>
      <c r="H6379" s="33">
        <v>7</v>
      </c>
      <c r="I6379" s="33">
        <v>9</v>
      </c>
      <c r="J6379" s="36">
        <v>1</v>
      </c>
      <c r="K6379" s="37">
        <v>6755360</v>
      </c>
      <c r="L6379" s="38" t="s">
        <v>12</v>
      </c>
      <c r="M6379" s="38" t="s">
        <v>13</v>
      </c>
    </row>
    <row r="6380" spans="1:13" s="39" customFormat="1" ht="12.75" x14ac:dyDescent="0.2">
      <c r="A6380" s="33" t="s">
        <v>5900</v>
      </c>
      <c r="B6380" s="33" t="s">
        <v>590</v>
      </c>
      <c r="C6380" s="34">
        <v>10</v>
      </c>
      <c r="D6380" s="33" t="s">
        <v>39</v>
      </c>
      <c r="E6380" s="33" t="s">
        <v>6461</v>
      </c>
      <c r="F6380" s="35">
        <v>78181500</v>
      </c>
      <c r="G6380" s="33" t="s">
        <v>466</v>
      </c>
      <c r="H6380" s="33">
        <v>9</v>
      </c>
      <c r="I6380" s="33">
        <v>2</v>
      </c>
      <c r="J6380" s="36">
        <v>1</v>
      </c>
      <c r="K6380" s="37">
        <v>5000000</v>
      </c>
      <c r="L6380" s="38" t="s">
        <v>12</v>
      </c>
      <c r="M6380" s="38" t="s">
        <v>13</v>
      </c>
    </row>
    <row r="6381" spans="1:13" s="39" customFormat="1" ht="12.75" x14ac:dyDescent="0.2">
      <c r="A6381" s="33" t="s">
        <v>5900</v>
      </c>
      <c r="B6381" s="33" t="s">
        <v>590</v>
      </c>
      <c r="C6381" s="34">
        <v>10</v>
      </c>
      <c r="D6381" s="33" t="s">
        <v>39</v>
      </c>
      <c r="E6381" s="33" t="s">
        <v>6462</v>
      </c>
      <c r="F6381" s="35">
        <v>72151800</v>
      </c>
      <c r="G6381" s="33" t="s">
        <v>466</v>
      </c>
      <c r="H6381" s="33">
        <v>9</v>
      </c>
      <c r="I6381" s="33">
        <v>6</v>
      </c>
      <c r="J6381" s="36">
        <v>1</v>
      </c>
      <c r="K6381" s="37">
        <v>2737000</v>
      </c>
      <c r="L6381" s="38" t="s">
        <v>12</v>
      </c>
      <c r="M6381" s="38" t="s">
        <v>13</v>
      </c>
    </row>
    <row r="6382" spans="1:13" s="39" customFormat="1" ht="12.75" x14ac:dyDescent="0.2">
      <c r="A6382" s="33" t="s">
        <v>5900</v>
      </c>
      <c r="B6382" s="33" t="s">
        <v>590</v>
      </c>
      <c r="C6382" s="34">
        <v>10</v>
      </c>
      <c r="D6382" s="33" t="s">
        <v>39</v>
      </c>
      <c r="E6382" s="33" t="s">
        <v>6463</v>
      </c>
      <c r="F6382" s="35">
        <v>72151800</v>
      </c>
      <c r="G6382" s="33" t="s">
        <v>466</v>
      </c>
      <c r="H6382" s="33">
        <v>9</v>
      </c>
      <c r="I6382" s="33">
        <v>6</v>
      </c>
      <c r="J6382" s="36">
        <v>1</v>
      </c>
      <c r="K6382" s="37">
        <v>4641000</v>
      </c>
      <c r="L6382" s="38" t="s">
        <v>12</v>
      </c>
      <c r="M6382" s="38" t="s">
        <v>13</v>
      </c>
    </row>
    <row r="6383" spans="1:13" s="39" customFormat="1" ht="12.75" x14ac:dyDescent="0.2">
      <c r="A6383" s="33" t="s">
        <v>5900</v>
      </c>
      <c r="B6383" s="33" t="s">
        <v>590</v>
      </c>
      <c r="C6383" s="34">
        <v>10</v>
      </c>
      <c r="D6383" s="33" t="s">
        <v>39</v>
      </c>
      <c r="E6383" s="33" t="s">
        <v>6464</v>
      </c>
      <c r="F6383" s="35">
        <v>83111602</v>
      </c>
      <c r="G6383" s="33" t="s">
        <v>466</v>
      </c>
      <c r="H6383" s="33">
        <v>9</v>
      </c>
      <c r="I6383" s="33">
        <v>6</v>
      </c>
      <c r="J6383" s="36">
        <v>1</v>
      </c>
      <c r="K6383" s="37">
        <v>1785000</v>
      </c>
      <c r="L6383" s="38" t="s">
        <v>12</v>
      </c>
      <c r="M6383" s="38" t="s">
        <v>13</v>
      </c>
    </row>
    <row r="6384" spans="1:13" s="39" customFormat="1" ht="12.75" x14ac:dyDescent="0.2">
      <c r="A6384" s="33" t="s">
        <v>5900</v>
      </c>
      <c r="B6384" s="33" t="s">
        <v>590</v>
      </c>
      <c r="C6384" s="34">
        <v>10</v>
      </c>
      <c r="D6384" s="33" t="s">
        <v>39</v>
      </c>
      <c r="E6384" s="33" t="s">
        <v>6465</v>
      </c>
      <c r="F6384" s="35">
        <v>83111602</v>
      </c>
      <c r="G6384" s="33" t="s">
        <v>466</v>
      </c>
      <c r="H6384" s="33">
        <v>9</v>
      </c>
      <c r="I6384" s="33">
        <v>6</v>
      </c>
      <c r="J6384" s="36">
        <v>1</v>
      </c>
      <c r="K6384" s="37">
        <v>2737000</v>
      </c>
      <c r="L6384" s="38" t="s">
        <v>12</v>
      </c>
      <c r="M6384" s="38" t="s">
        <v>13</v>
      </c>
    </row>
    <row r="6385" spans="1:13" s="39" customFormat="1" ht="12.75" x14ac:dyDescent="0.2">
      <c r="A6385" s="33" t="s">
        <v>5900</v>
      </c>
      <c r="B6385" s="33" t="s">
        <v>590</v>
      </c>
      <c r="C6385" s="34">
        <v>10</v>
      </c>
      <c r="D6385" s="33" t="s">
        <v>39</v>
      </c>
      <c r="E6385" s="33" t="s">
        <v>6466</v>
      </c>
      <c r="F6385" s="35">
        <v>72151800</v>
      </c>
      <c r="G6385" s="33" t="s">
        <v>466</v>
      </c>
      <c r="H6385" s="33">
        <v>9</v>
      </c>
      <c r="I6385" s="33">
        <v>6</v>
      </c>
      <c r="J6385" s="36">
        <v>1</v>
      </c>
      <c r="K6385" s="37">
        <v>2737000</v>
      </c>
      <c r="L6385" s="38" t="s">
        <v>12</v>
      </c>
      <c r="M6385" s="38" t="s">
        <v>13</v>
      </c>
    </row>
    <row r="6386" spans="1:13" s="39" customFormat="1" ht="12.75" x14ac:dyDescent="0.2">
      <c r="A6386" s="33" t="s">
        <v>5900</v>
      </c>
      <c r="B6386" s="33" t="s">
        <v>590</v>
      </c>
      <c r="C6386" s="34">
        <v>10</v>
      </c>
      <c r="D6386" s="33" t="s">
        <v>39</v>
      </c>
      <c r="E6386" s="33" t="s">
        <v>6467</v>
      </c>
      <c r="F6386" s="35">
        <v>83111602</v>
      </c>
      <c r="G6386" s="33" t="s">
        <v>466</v>
      </c>
      <c r="H6386" s="33">
        <v>9</v>
      </c>
      <c r="I6386" s="33">
        <v>6</v>
      </c>
      <c r="J6386" s="36">
        <v>1</v>
      </c>
      <c r="K6386" s="37">
        <v>3689000</v>
      </c>
      <c r="L6386" s="38" t="s">
        <v>12</v>
      </c>
      <c r="M6386" s="38" t="s">
        <v>13</v>
      </c>
    </row>
    <row r="6387" spans="1:13" s="39" customFormat="1" ht="12.75" x14ac:dyDescent="0.2">
      <c r="A6387" s="33" t="s">
        <v>5900</v>
      </c>
      <c r="B6387" s="33" t="s">
        <v>590</v>
      </c>
      <c r="C6387" s="34">
        <v>10</v>
      </c>
      <c r="D6387" s="33" t="s">
        <v>39</v>
      </c>
      <c r="E6387" s="33" t="s">
        <v>6468</v>
      </c>
      <c r="F6387" s="35">
        <v>83111602</v>
      </c>
      <c r="G6387" s="33" t="s">
        <v>466</v>
      </c>
      <c r="H6387" s="33">
        <v>9</v>
      </c>
      <c r="I6387" s="33">
        <v>6</v>
      </c>
      <c r="J6387" s="36">
        <v>1</v>
      </c>
      <c r="K6387" s="37">
        <v>1666000</v>
      </c>
      <c r="L6387" s="38" t="s">
        <v>12</v>
      </c>
      <c r="M6387" s="38" t="s">
        <v>13</v>
      </c>
    </row>
    <row r="6388" spans="1:13" s="39" customFormat="1" ht="12.75" x14ac:dyDescent="0.2">
      <c r="A6388" s="33" t="s">
        <v>5900</v>
      </c>
      <c r="B6388" s="33" t="s">
        <v>590</v>
      </c>
      <c r="C6388" s="34">
        <v>10</v>
      </c>
      <c r="D6388" s="33" t="s">
        <v>39</v>
      </c>
      <c r="E6388" s="33" t="s">
        <v>6469</v>
      </c>
      <c r="F6388" s="35">
        <v>83111602</v>
      </c>
      <c r="G6388" s="33" t="s">
        <v>466</v>
      </c>
      <c r="H6388" s="33">
        <v>9</v>
      </c>
      <c r="I6388" s="33">
        <v>6</v>
      </c>
      <c r="J6388" s="36">
        <v>1</v>
      </c>
      <c r="K6388" s="37">
        <v>892500</v>
      </c>
      <c r="L6388" s="38" t="s">
        <v>12</v>
      </c>
      <c r="M6388" s="38" t="s">
        <v>13</v>
      </c>
    </row>
    <row r="6389" spans="1:13" s="39" customFormat="1" ht="12.75" x14ac:dyDescent="0.2">
      <c r="A6389" s="33" t="s">
        <v>5900</v>
      </c>
      <c r="B6389" s="33" t="s">
        <v>590</v>
      </c>
      <c r="C6389" s="34">
        <v>10</v>
      </c>
      <c r="D6389" s="33" t="s">
        <v>39</v>
      </c>
      <c r="E6389" s="33" t="s">
        <v>6470</v>
      </c>
      <c r="F6389" s="35">
        <v>78181800</v>
      </c>
      <c r="G6389" s="33" t="s">
        <v>313</v>
      </c>
      <c r="H6389" s="33">
        <v>8</v>
      </c>
      <c r="I6389" s="33">
        <v>5</v>
      </c>
      <c r="J6389" s="36">
        <v>1</v>
      </c>
      <c r="K6389" s="37">
        <v>700000000</v>
      </c>
      <c r="L6389" s="38" t="s">
        <v>12</v>
      </c>
      <c r="M6389" s="38" t="s">
        <v>13</v>
      </c>
    </row>
    <row r="6390" spans="1:13" s="39" customFormat="1" ht="12.75" x14ac:dyDescent="0.2">
      <c r="A6390" s="33" t="s">
        <v>5900</v>
      </c>
      <c r="B6390" s="33" t="s">
        <v>590</v>
      </c>
      <c r="C6390" s="34">
        <v>10</v>
      </c>
      <c r="D6390" s="33" t="s">
        <v>39</v>
      </c>
      <c r="E6390" s="33" t="s">
        <v>6471</v>
      </c>
      <c r="F6390" s="35">
        <v>78181800</v>
      </c>
      <c r="G6390" s="33" t="s">
        <v>313</v>
      </c>
      <c r="H6390" s="33">
        <v>8</v>
      </c>
      <c r="I6390" s="33">
        <v>4</v>
      </c>
      <c r="J6390" s="36">
        <v>1</v>
      </c>
      <c r="K6390" s="37">
        <v>410001400</v>
      </c>
      <c r="L6390" s="38" t="s">
        <v>12</v>
      </c>
      <c r="M6390" s="38" t="s">
        <v>13</v>
      </c>
    </row>
    <row r="6391" spans="1:13" s="39" customFormat="1" ht="12.75" x14ac:dyDescent="0.2">
      <c r="A6391" s="33" t="s">
        <v>5900</v>
      </c>
      <c r="B6391" s="33" t="s">
        <v>591</v>
      </c>
      <c r="C6391" s="34">
        <v>16</v>
      </c>
      <c r="D6391" s="33" t="s">
        <v>97</v>
      </c>
      <c r="E6391" s="33" t="s">
        <v>6472</v>
      </c>
      <c r="F6391" s="35">
        <v>72101500</v>
      </c>
      <c r="G6391" s="33" t="s">
        <v>466</v>
      </c>
      <c r="H6391" s="33">
        <v>1</v>
      </c>
      <c r="I6391" s="33">
        <v>7</v>
      </c>
      <c r="J6391" s="36">
        <v>1</v>
      </c>
      <c r="K6391" s="37">
        <v>84999939</v>
      </c>
      <c r="L6391" s="38" t="s">
        <v>12</v>
      </c>
      <c r="M6391" s="38" t="s">
        <v>2371</v>
      </c>
    </row>
    <row r="6392" spans="1:13" s="39" customFormat="1" ht="12.75" x14ac:dyDescent="0.2">
      <c r="A6392" s="33" t="s">
        <v>5900</v>
      </c>
      <c r="B6392" s="33" t="s">
        <v>591</v>
      </c>
      <c r="C6392" s="34">
        <v>16</v>
      </c>
      <c r="D6392" s="33" t="s">
        <v>97</v>
      </c>
      <c r="E6392" s="33" t="s">
        <v>6473</v>
      </c>
      <c r="F6392" s="35">
        <v>72102900</v>
      </c>
      <c r="G6392" s="33" t="s">
        <v>466</v>
      </c>
      <c r="H6392" s="33">
        <v>7</v>
      </c>
      <c r="I6392" s="33">
        <v>5</v>
      </c>
      <c r="J6392" s="36">
        <v>1</v>
      </c>
      <c r="K6392" s="37">
        <v>84999402.420000002</v>
      </c>
      <c r="L6392" s="38" t="s">
        <v>12</v>
      </c>
      <c r="M6392" s="38" t="s">
        <v>13</v>
      </c>
    </row>
    <row r="6393" spans="1:13" s="39" customFormat="1" ht="12.75" x14ac:dyDescent="0.2">
      <c r="A6393" s="33" t="s">
        <v>5900</v>
      </c>
      <c r="B6393" s="33" t="s">
        <v>591</v>
      </c>
      <c r="C6393" s="34">
        <v>16</v>
      </c>
      <c r="D6393" s="33" t="s">
        <v>97</v>
      </c>
      <c r="E6393" s="33" t="s">
        <v>5937</v>
      </c>
      <c r="F6393" s="35">
        <v>0</v>
      </c>
      <c r="G6393" s="33" t="s">
        <v>15071</v>
      </c>
      <c r="H6393" s="33">
        <v>1</v>
      </c>
      <c r="I6393" s="33">
        <v>6</v>
      </c>
      <c r="J6393" s="36">
        <v>1</v>
      </c>
      <c r="K6393" s="37">
        <v>602.58000000000004</v>
      </c>
      <c r="L6393" s="38" t="s">
        <v>12</v>
      </c>
      <c r="M6393" s="38" t="s">
        <v>13</v>
      </c>
    </row>
    <row r="6394" spans="1:13" s="39" customFormat="1" ht="12.75" x14ac:dyDescent="0.2">
      <c r="A6394" s="33" t="s">
        <v>5900</v>
      </c>
      <c r="B6394" s="33" t="s">
        <v>591</v>
      </c>
      <c r="C6394" s="34">
        <v>10</v>
      </c>
      <c r="D6394" s="33" t="s">
        <v>97</v>
      </c>
      <c r="E6394" s="33" t="s">
        <v>6474</v>
      </c>
      <c r="F6394" s="35">
        <v>72102900</v>
      </c>
      <c r="G6394" s="33" t="s">
        <v>466</v>
      </c>
      <c r="H6394" s="33">
        <v>8</v>
      </c>
      <c r="I6394" s="33">
        <v>3</v>
      </c>
      <c r="J6394" s="36">
        <v>1</v>
      </c>
      <c r="K6394" s="37">
        <v>136794314</v>
      </c>
      <c r="L6394" s="38" t="s">
        <v>12</v>
      </c>
      <c r="M6394" s="38" t="s">
        <v>13</v>
      </c>
    </row>
    <row r="6395" spans="1:13" s="39" customFormat="1" ht="12.75" x14ac:dyDescent="0.2">
      <c r="A6395" s="33" t="s">
        <v>5900</v>
      </c>
      <c r="B6395" s="33" t="s">
        <v>592</v>
      </c>
      <c r="C6395" s="34">
        <v>10</v>
      </c>
      <c r="D6395" s="33" t="s">
        <v>24</v>
      </c>
      <c r="E6395" s="33" t="s">
        <v>6475</v>
      </c>
      <c r="F6395" s="35">
        <v>76111500</v>
      </c>
      <c r="G6395" s="33" t="s">
        <v>466</v>
      </c>
      <c r="H6395" s="33">
        <v>1</v>
      </c>
      <c r="I6395" s="33">
        <v>7</v>
      </c>
      <c r="J6395" s="36">
        <v>1</v>
      </c>
      <c r="K6395" s="37">
        <v>9913184.0099999998</v>
      </c>
      <c r="L6395" s="38" t="s">
        <v>12</v>
      </c>
      <c r="M6395" s="38" t="s">
        <v>2371</v>
      </c>
    </row>
    <row r="6396" spans="1:13" s="39" customFormat="1" ht="12.75" x14ac:dyDescent="0.2">
      <c r="A6396" s="33" t="s">
        <v>5900</v>
      </c>
      <c r="B6396" s="33" t="s">
        <v>592</v>
      </c>
      <c r="C6396" s="34">
        <v>10</v>
      </c>
      <c r="D6396" s="33" t="s">
        <v>24</v>
      </c>
      <c r="E6396" s="33" t="s">
        <v>6476</v>
      </c>
      <c r="F6396" s="35">
        <v>76111500</v>
      </c>
      <c r="G6396" s="33" t="s">
        <v>466</v>
      </c>
      <c r="H6396" s="33">
        <v>10</v>
      </c>
      <c r="I6396" s="33">
        <v>2</v>
      </c>
      <c r="J6396" s="36">
        <v>1</v>
      </c>
      <c r="K6396" s="37">
        <v>1417185</v>
      </c>
      <c r="L6396" s="38" t="s">
        <v>12</v>
      </c>
      <c r="M6396" s="38" t="s">
        <v>13</v>
      </c>
    </row>
    <row r="6397" spans="1:13" s="39" customFormat="1" ht="12.75" x14ac:dyDescent="0.2">
      <c r="A6397" s="33" t="s">
        <v>5900</v>
      </c>
      <c r="B6397" s="33" t="s">
        <v>592</v>
      </c>
      <c r="C6397" s="34">
        <v>10</v>
      </c>
      <c r="D6397" s="33" t="s">
        <v>24</v>
      </c>
      <c r="E6397" s="33" t="s">
        <v>24</v>
      </c>
      <c r="F6397" s="35">
        <v>76111500</v>
      </c>
      <c r="G6397" s="33" t="s">
        <v>466</v>
      </c>
      <c r="H6397" s="33">
        <v>6</v>
      </c>
      <c r="I6397" s="33">
        <v>4</v>
      </c>
      <c r="J6397" s="36">
        <v>1</v>
      </c>
      <c r="K6397" s="37">
        <v>5665184</v>
      </c>
      <c r="L6397" s="38" t="s">
        <v>12</v>
      </c>
      <c r="M6397" s="38" t="s">
        <v>13</v>
      </c>
    </row>
    <row r="6398" spans="1:13" s="39" customFormat="1" ht="12.75" x14ac:dyDescent="0.2">
      <c r="A6398" s="33" t="s">
        <v>5900</v>
      </c>
      <c r="B6398" s="33" t="s">
        <v>592</v>
      </c>
      <c r="C6398" s="34">
        <v>10</v>
      </c>
      <c r="D6398" s="33" t="s">
        <v>24</v>
      </c>
      <c r="E6398" s="33" t="s">
        <v>24</v>
      </c>
      <c r="F6398" s="35">
        <v>76111500</v>
      </c>
      <c r="G6398" s="33" t="s">
        <v>466</v>
      </c>
      <c r="H6398" s="33">
        <v>1</v>
      </c>
      <c r="I6398" s="33">
        <v>7</v>
      </c>
      <c r="J6398" s="36">
        <v>1</v>
      </c>
      <c r="K6398" s="37">
        <v>54040867.630000003</v>
      </c>
      <c r="L6398" s="38" t="s">
        <v>12</v>
      </c>
      <c r="M6398" s="38" t="s">
        <v>2371</v>
      </c>
    </row>
    <row r="6399" spans="1:13" s="39" customFormat="1" ht="12.75" x14ac:dyDescent="0.2">
      <c r="A6399" s="33" t="s">
        <v>5900</v>
      </c>
      <c r="B6399" s="33" t="s">
        <v>592</v>
      </c>
      <c r="C6399" s="34">
        <v>16</v>
      </c>
      <c r="D6399" s="33" t="s">
        <v>24</v>
      </c>
      <c r="E6399" s="33" t="s">
        <v>24</v>
      </c>
      <c r="F6399" s="35">
        <v>76111500</v>
      </c>
      <c r="G6399" s="33" t="s">
        <v>466</v>
      </c>
      <c r="H6399" s="33">
        <v>7</v>
      </c>
      <c r="I6399" s="33">
        <v>5</v>
      </c>
      <c r="J6399" s="36">
        <v>1</v>
      </c>
      <c r="K6399" s="37">
        <v>54476474</v>
      </c>
      <c r="L6399" s="38" t="s">
        <v>12</v>
      </c>
      <c r="M6399" s="38" t="s">
        <v>13</v>
      </c>
    </row>
    <row r="6400" spans="1:13" s="39" customFormat="1" ht="12.75" x14ac:dyDescent="0.2">
      <c r="A6400" s="33" t="s">
        <v>5900</v>
      </c>
      <c r="B6400" s="33" t="s">
        <v>592</v>
      </c>
      <c r="C6400" s="34">
        <v>16</v>
      </c>
      <c r="D6400" s="33" t="s">
        <v>24</v>
      </c>
      <c r="E6400" s="33" t="s">
        <v>6476</v>
      </c>
      <c r="F6400" s="35">
        <v>76111500</v>
      </c>
      <c r="G6400" s="33" t="s">
        <v>466</v>
      </c>
      <c r="H6400" s="33">
        <v>9</v>
      </c>
      <c r="I6400" s="33">
        <v>2</v>
      </c>
      <c r="J6400" s="36">
        <v>1</v>
      </c>
      <c r="K6400" s="37">
        <v>11824590</v>
      </c>
      <c r="L6400" s="38" t="s">
        <v>12</v>
      </c>
      <c r="M6400" s="38" t="s">
        <v>13</v>
      </c>
    </row>
    <row r="6401" spans="1:13" s="39" customFormat="1" ht="12.75" x14ac:dyDescent="0.2">
      <c r="A6401" s="33" t="s">
        <v>5900</v>
      </c>
      <c r="B6401" s="33" t="s">
        <v>593</v>
      </c>
      <c r="C6401" s="34">
        <v>10</v>
      </c>
      <c r="D6401" s="33" t="s">
        <v>98</v>
      </c>
      <c r="E6401" s="33" t="s">
        <v>6477</v>
      </c>
      <c r="F6401" s="35">
        <v>72151515</v>
      </c>
      <c r="G6401" s="33" t="s">
        <v>15071</v>
      </c>
      <c r="H6401" s="33">
        <v>3</v>
      </c>
      <c r="I6401" s="33">
        <v>5</v>
      </c>
      <c r="J6401" s="36">
        <v>1</v>
      </c>
      <c r="K6401" s="37">
        <v>15000000</v>
      </c>
      <c r="L6401" s="38" t="s">
        <v>12</v>
      </c>
      <c r="M6401" s="38" t="s">
        <v>13</v>
      </c>
    </row>
    <row r="6402" spans="1:13" s="39" customFormat="1" ht="12.75" x14ac:dyDescent="0.2">
      <c r="A6402" s="33" t="s">
        <v>5900</v>
      </c>
      <c r="B6402" s="33" t="s">
        <v>593</v>
      </c>
      <c r="C6402" s="34">
        <v>10</v>
      </c>
      <c r="D6402" s="33" t="s">
        <v>98</v>
      </c>
      <c r="E6402" s="33" t="s">
        <v>6478</v>
      </c>
      <c r="F6402" s="35">
        <v>72151515</v>
      </c>
      <c r="G6402" s="33" t="s">
        <v>15071</v>
      </c>
      <c r="H6402" s="33">
        <v>3</v>
      </c>
      <c r="I6402" s="33">
        <v>5</v>
      </c>
      <c r="J6402" s="36">
        <v>1</v>
      </c>
      <c r="K6402" s="37">
        <v>14964200</v>
      </c>
      <c r="L6402" s="38" t="s">
        <v>12</v>
      </c>
      <c r="M6402" s="38" t="s">
        <v>13</v>
      </c>
    </row>
    <row r="6403" spans="1:13" s="39" customFormat="1" ht="12.75" x14ac:dyDescent="0.2">
      <c r="A6403" s="33" t="s">
        <v>5900</v>
      </c>
      <c r="B6403" s="33" t="s">
        <v>593</v>
      </c>
      <c r="C6403" s="34">
        <v>10</v>
      </c>
      <c r="D6403" s="33" t="s">
        <v>98</v>
      </c>
      <c r="E6403" s="33" t="s">
        <v>6479</v>
      </c>
      <c r="F6403" s="35">
        <v>72151800</v>
      </c>
      <c r="G6403" s="33" t="s">
        <v>466</v>
      </c>
      <c r="H6403" s="33">
        <v>9</v>
      </c>
      <c r="I6403" s="33">
        <v>6</v>
      </c>
      <c r="J6403" s="36">
        <v>1</v>
      </c>
      <c r="K6403" s="37">
        <v>6545000</v>
      </c>
      <c r="L6403" s="38" t="s">
        <v>12</v>
      </c>
      <c r="M6403" s="38" t="s">
        <v>13</v>
      </c>
    </row>
    <row r="6404" spans="1:13" s="39" customFormat="1" ht="12.75" x14ac:dyDescent="0.2">
      <c r="A6404" s="33" t="s">
        <v>5900</v>
      </c>
      <c r="B6404" s="33" t="s">
        <v>593</v>
      </c>
      <c r="C6404" s="34">
        <v>10</v>
      </c>
      <c r="D6404" s="33" t="s">
        <v>98</v>
      </c>
      <c r="E6404" s="33" t="s">
        <v>6480</v>
      </c>
      <c r="F6404" s="35">
        <v>72151800</v>
      </c>
      <c r="G6404" s="33" t="s">
        <v>466</v>
      </c>
      <c r="H6404" s="33">
        <v>9</v>
      </c>
      <c r="I6404" s="33">
        <v>6</v>
      </c>
      <c r="J6404" s="36">
        <v>1</v>
      </c>
      <c r="K6404" s="37">
        <v>3689000</v>
      </c>
      <c r="L6404" s="38" t="s">
        <v>12</v>
      </c>
      <c r="M6404" s="38" t="s">
        <v>13</v>
      </c>
    </row>
    <row r="6405" spans="1:13" s="39" customFormat="1" ht="12.75" x14ac:dyDescent="0.2">
      <c r="A6405" s="33" t="s">
        <v>5900</v>
      </c>
      <c r="B6405" s="33" t="s">
        <v>593</v>
      </c>
      <c r="C6405" s="34">
        <v>10</v>
      </c>
      <c r="D6405" s="33" t="s">
        <v>98</v>
      </c>
      <c r="E6405" s="33" t="s">
        <v>5937</v>
      </c>
      <c r="F6405" s="35">
        <v>0</v>
      </c>
      <c r="G6405" s="33" t="s">
        <v>15071</v>
      </c>
      <c r="H6405" s="33">
        <v>1</v>
      </c>
      <c r="I6405" s="33">
        <v>6</v>
      </c>
      <c r="J6405" s="36">
        <v>1</v>
      </c>
      <c r="K6405" s="37">
        <v>35800</v>
      </c>
      <c r="L6405" s="38" t="s">
        <v>12</v>
      </c>
      <c r="M6405" s="38" t="s">
        <v>13</v>
      </c>
    </row>
    <row r="6406" spans="1:13" s="39" customFormat="1" ht="12.75" x14ac:dyDescent="0.2">
      <c r="A6406" s="33" t="s">
        <v>5900</v>
      </c>
      <c r="B6406" s="33" t="s">
        <v>595</v>
      </c>
      <c r="C6406" s="34">
        <v>10</v>
      </c>
      <c r="D6406" s="33" t="s">
        <v>58</v>
      </c>
      <c r="E6406" s="33" t="s">
        <v>6481</v>
      </c>
      <c r="F6406" s="35">
        <v>81112209</v>
      </c>
      <c r="G6406" s="33" t="s">
        <v>15074</v>
      </c>
      <c r="H6406" s="33">
        <v>1</v>
      </c>
      <c r="I6406" s="33">
        <v>11</v>
      </c>
      <c r="J6406" s="36">
        <v>1</v>
      </c>
      <c r="K6406" s="37">
        <v>250000000</v>
      </c>
      <c r="L6406" s="38" t="s">
        <v>12</v>
      </c>
      <c r="M6406" s="38" t="s">
        <v>13</v>
      </c>
    </row>
    <row r="6407" spans="1:13" s="39" customFormat="1" ht="12.75" x14ac:dyDescent="0.2">
      <c r="A6407" s="33" t="s">
        <v>5900</v>
      </c>
      <c r="B6407" s="33" t="s">
        <v>596</v>
      </c>
      <c r="C6407" s="34">
        <v>10</v>
      </c>
      <c r="D6407" s="33" t="s">
        <v>99</v>
      </c>
      <c r="E6407" s="33" t="s">
        <v>6482</v>
      </c>
      <c r="F6407" s="35">
        <v>78102203</v>
      </c>
      <c r="G6407" s="33" t="s">
        <v>15071</v>
      </c>
      <c r="H6407" s="33">
        <v>1</v>
      </c>
      <c r="I6407" s="33">
        <v>11</v>
      </c>
      <c r="J6407" s="36">
        <v>1</v>
      </c>
      <c r="K6407" s="37">
        <v>3300000</v>
      </c>
      <c r="L6407" s="38" t="s">
        <v>12</v>
      </c>
      <c r="M6407" s="38" t="s">
        <v>13</v>
      </c>
    </row>
    <row r="6408" spans="1:13" s="39" customFormat="1" ht="12.75" x14ac:dyDescent="0.2">
      <c r="A6408" s="33" t="s">
        <v>5900</v>
      </c>
      <c r="B6408" s="33" t="s">
        <v>597</v>
      </c>
      <c r="C6408" s="34">
        <v>16</v>
      </c>
      <c r="D6408" s="33" t="s">
        <v>100</v>
      </c>
      <c r="E6408" s="33" t="s">
        <v>6483</v>
      </c>
      <c r="F6408" s="35">
        <v>20102301</v>
      </c>
      <c r="G6408" s="33" t="s">
        <v>15071</v>
      </c>
      <c r="H6408" s="33">
        <v>1</v>
      </c>
      <c r="I6408" s="33">
        <v>7</v>
      </c>
      <c r="J6408" s="36">
        <v>1</v>
      </c>
      <c r="K6408" s="37">
        <v>7000000</v>
      </c>
      <c r="L6408" s="38" t="s">
        <v>12</v>
      </c>
      <c r="M6408" s="38" t="s">
        <v>13</v>
      </c>
    </row>
    <row r="6409" spans="1:13" s="39" customFormat="1" ht="12.75" x14ac:dyDescent="0.2">
      <c r="A6409" s="33" t="s">
        <v>5900</v>
      </c>
      <c r="B6409" s="33" t="s">
        <v>5904</v>
      </c>
      <c r="C6409" s="34">
        <v>10</v>
      </c>
      <c r="D6409" s="33" t="s">
        <v>116</v>
      </c>
      <c r="E6409" s="33" t="s">
        <v>6484</v>
      </c>
      <c r="F6409" s="35">
        <v>55101531</v>
      </c>
      <c r="G6409" s="33" t="s">
        <v>15071</v>
      </c>
      <c r="H6409" s="33">
        <v>1</v>
      </c>
      <c r="I6409" s="33">
        <v>7</v>
      </c>
      <c r="J6409" s="36">
        <v>1</v>
      </c>
      <c r="K6409" s="37">
        <v>500000</v>
      </c>
      <c r="L6409" s="38" t="s">
        <v>15</v>
      </c>
      <c r="M6409" s="38" t="s">
        <v>13</v>
      </c>
    </row>
    <row r="6410" spans="1:13" s="39" customFormat="1" ht="12.75" x14ac:dyDescent="0.2">
      <c r="A6410" s="33" t="s">
        <v>5900</v>
      </c>
      <c r="B6410" s="33" t="s">
        <v>5904</v>
      </c>
      <c r="C6410" s="34">
        <v>10</v>
      </c>
      <c r="D6410" s="33" t="s">
        <v>116</v>
      </c>
      <c r="E6410" s="33" t="s">
        <v>6485</v>
      </c>
      <c r="F6410" s="35">
        <v>55101531</v>
      </c>
      <c r="G6410" s="33" t="s">
        <v>15071</v>
      </c>
      <c r="H6410" s="33">
        <v>1</v>
      </c>
      <c r="I6410" s="33">
        <v>7</v>
      </c>
      <c r="J6410" s="36">
        <v>1</v>
      </c>
      <c r="K6410" s="37">
        <v>500000</v>
      </c>
      <c r="L6410" s="38" t="s">
        <v>15</v>
      </c>
      <c r="M6410" s="38" t="s">
        <v>13</v>
      </c>
    </row>
    <row r="6411" spans="1:13" s="39" customFormat="1" ht="12.75" x14ac:dyDescent="0.2">
      <c r="A6411" s="33" t="s">
        <v>5900</v>
      </c>
      <c r="B6411" s="33" t="s">
        <v>5904</v>
      </c>
      <c r="C6411" s="34">
        <v>10</v>
      </c>
      <c r="D6411" s="33" t="s">
        <v>116</v>
      </c>
      <c r="E6411" s="33" t="s">
        <v>6486</v>
      </c>
      <c r="F6411" s="35">
        <v>55101531</v>
      </c>
      <c r="G6411" s="33" t="s">
        <v>15071</v>
      </c>
      <c r="H6411" s="33">
        <v>1</v>
      </c>
      <c r="I6411" s="33">
        <v>7</v>
      </c>
      <c r="J6411" s="36">
        <v>1</v>
      </c>
      <c r="K6411" s="37">
        <v>560000</v>
      </c>
      <c r="L6411" s="38" t="s">
        <v>15</v>
      </c>
      <c r="M6411" s="38" t="s">
        <v>13</v>
      </c>
    </row>
    <row r="6412" spans="1:13" s="39" customFormat="1" ht="12.75" x14ac:dyDescent="0.2">
      <c r="A6412" s="33" t="s">
        <v>5900</v>
      </c>
      <c r="B6412" s="33" t="s">
        <v>5904</v>
      </c>
      <c r="C6412" s="34">
        <v>10</v>
      </c>
      <c r="D6412" s="33" t="s">
        <v>116</v>
      </c>
      <c r="E6412" s="33" t="s">
        <v>6487</v>
      </c>
      <c r="F6412" s="35">
        <v>55101531</v>
      </c>
      <c r="G6412" s="33" t="s">
        <v>15071</v>
      </c>
      <c r="H6412" s="33">
        <v>1</v>
      </c>
      <c r="I6412" s="33">
        <v>7</v>
      </c>
      <c r="J6412" s="36">
        <v>1</v>
      </c>
      <c r="K6412" s="37">
        <v>560000</v>
      </c>
      <c r="L6412" s="38" t="s">
        <v>15</v>
      </c>
      <c r="M6412" s="38" t="s">
        <v>13</v>
      </c>
    </row>
    <row r="6413" spans="1:13" s="39" customFormat="1" ht="12.75" x14ac:dyDescent="0.2">
      <c r="A6413" s="33" t="s">
        <v>5900</v>
      </c>
      <c r="B6413" s="33" t="s">
        <v>5904</v>
      </c>
      <c r="C6413" s="34">
        <v>10</v>
      </c>
      <c r="D6413" s="33" t="s">
        <v>116</v>
      </c>
      <c r="E6413" s="33" t="s">
        <v>6488</v>
      </c>
      <c r="F6413" s="35">
        <v>55101531</v>
      </c>
      <c r="G6413" s="33" t="s">
        <v>15071</v>
      </c>
      <c r="H6413" s="33">
        <v>1</v>
      </c>
      <c r="I6413" s="33">
        <v>7</v>
      </c>
      <c r="J6413" s="36">
        <v>1</v>
      </c>
      <c r="K6413" s="37">
        <v>560000</v>
      </c>
      <c r="L6413" s="38" t="s">
        <v>15</v>
      </c>
      <c r="M6413" s="38" t="s">
        <v>13</v>
      </c>
    </row>
    <row r="6414" spans="1:13" s="39" customFormat="1" ht="12.75" x14ac:dyDescent="0.2">
      <c r="A6414" s="33" t="s">
        <v>5900</v>
      </c>
      <c r="B6414" s="33" t="s">
        <v>2379</v>
      </c>
      <c r="C6414" s="34">
        <v>10</v>
      </c>
      <c r="D6414" s="33" t="s">
        <v>110</v>
      </c>
      <c r="E6414" s="33" t="s">
        <v>6489</v>
      </c>
      <c r="F6414" s="35">
        <v>82131604</v>
      </c>
      <c r="G6414" s="33" t="s">
        <v>15071</v>
      </c>
      <c r="H6414" s="33">
        <v>2</v>
      </c>
      <c r="I6414" s="33">
        <v>10</v>
      </c>
      <c r="J6414" s="36">
        <v>1</v>
      </c>
      <c r="K6414" s="37">
        <v>5000000</v>
      </c>
      <c r="L6414" s="38" t="s">
        <v>12</v>
      </c>
      <c r="M6414" s="38" t="s">
        <v>13</v>
      </c>
    </row>
    <row r="6415" spans="1:13" s="39" customFormat="1" ht="12.75" x14ac:dyDescent="0.2">
      <c r="A6415" s="33" t="s">
        <v>5900</v>
      </c>
      <c r="B6415" s="33" t="s">
        <v>599</v>
      </c>
      <c r="C6415" s="34">
        <v>10</v>
      </c>
      <c r="D6415" s="33" t="s">
        <v>31</v>
      </c>
      <c r="E6415" s="33" t="s">
        <v>6490</v>
      </c>
      <c r="F6415" s="35">
        <v>83101500</v>
      </c>
      <c r="G6415" s="33" t="s">
        <v>15070</v>
      </c>
      <c r="H6415" s="33">
        <v>1</v>
      </c>
      <c r="I6415" s="33">
        <v>12</v>
      </c>
      <c r="J6415" s="36">
        <v>1</v>
      </c>
      <c r="K6415" s="37">
        <v>97381465</v>
      </c>
      <c r="L6415" s="38" t="s">
        <v>12</v>
      </c>
      <c r="M6415" s="38" t="s">
        <v>13</v>
      </c>
    </row>
    <row r="6416" spans="1:13" s="39" customFormat="1" ht="12.75" x14ac:dyDescent="0.2">
      <c r="A6416" s="33" t="s">
        <v>5900</v>
      </c>
      <c r="B6416" s="33" t="s">
        <v>599</v>
      </c>
      <c r="C6416" s="34">
        <v>16</v>
      </c>
      <c r="D6416" s="33" t="s">
        <v>31</v>
      </c>
      <c r="E6416" s="33" t="s">
        <v>6490</v>
      </c>
      <c r="F6416" s="35">
        <v>83101500</v>
      </c>
      <c r="G6416" s="33" t="s">
        <v>15070</v>
      </c>
      <c r="H6416" s="33">
        <v>1</v>
      </c>
      <c r="I6416" s="33">
        <v>12</v>
      </c>
      <c r="J6416" s="36">
        <v>1</v>
      </c>
      <c r="K6416" s="37">
        <v>52618535</v>
      </c>
      <c r="L6416" s="38" t="s">
        <v>12</v>
      </c>
      <c r="M6416" s="38" t="s">
        <v>13</v>
      </c>
    </row>
    <row r="6417" spans="1:13" s="39" customFormat="1" ht="12.75" x14ac:dyDescent="0.2">
      <c r="A6417" s="33" t="s">
        <v>5900</v>
      </c>
      <c r="B6417" s="33" t="s">
        <v>600</v>
      </c>
      <c r="C6417" s="34">
        <v>10</v>
      </c>
      <c r="D6417" s="33" t="s">
        <v>18</v>
      </c>
      <c r="E6417" s="33" t="s">
        <v>18</v>
      </c>
      <c r="F6417" s="35">
        <v>83101800</v>
      </c>
      <c r="G6417" s="33" t="s">
        <v>15070</v>
      </c>
      <c r="H6417" s="33">
        <v>1</v>
      </c>
      <c r="I6417" s="33">
        <v>12</v>
      </c>
      <c r="J6417" s="36">
        <v>1</v>
      </c>
      <c r="K6417" s="37">
        <v>252080000</v>
      </c>
      <c r="L6417" s="38" t="s">
        <v>12</v>
      </c>
      <c r="M6417" s="38" t="s">
        <v>13</v>
      </c>
    </row>
    <row r="6418" spans="1:13" s="39" customFormat="1" ht="12.75" x14ac:dyDescent="0.2">
      <c r="A6418" s="33" t="s">
        <v>5900</v>
      </c>
      <c r="B6418" s="33" t="s">
        <v>600</v>
      </c>
      <c r="C6418" s="34">
        <v>16</v>
      </c>
      <c r="D6418" s="33" t="s">
        <v>18</v>
      </c>
      <c r="E6418" s="33" t="s">
        <v>18</v>
      </c>
      <c r="F6418" s="35">
        <v>83101800</v>
      </c>
      <c r="G6418" s="33" t="s">
        <v>15070</v>
      </c>
      <c r="H6418" s="33">
        <v>1</v>
      </c>
      <c r="I6418" s="33">
        <v>12</v>
      </c>
      <c r="J6418" s="36">
        <v>1</v>
      </c>
      <c r="K6418" s="37">
        <v>170000000</v>
      </c>
      <c r="L6418" s="38" t="s">
        <v>12</v>
      </c>
      <c r="M6418" s="38" t="s">
        <v>13</v>
      </c>
    </row>
    <row r="6419" spans="1:13" s="39" customFormat="1" ht="12.75" x14ac:dyDescent="0.2">
      <c r="A6419" s="33" t="s">
        <v>5900</v>
      </c>
      <c r="B6419" s="33" t="s">
        <v>2380</v>
      </c>
      <c r="C6419" s="34">
        <v>10</v>
      </c>
      <c r="D6419" s="33" t="s">
        <v>4543</v>
      </c>
      <c r="E6419" s="33" t="s">
        <v>4543</v>
      </c>
      <c r="F6419" s="35">
        <v>83101601</v>
      </c>
      <c r="G6419" s="33" t="s">
        <v>15070</v>
      </c>
      <c r="H6419" s="33">
        <v>1</v>
      </c>
      <c r="I6419" s="33">
        <v>12</v>
      </c>
      <c r="J6419" s="36">
        <v>1</v>
      </c>
      <c r="K6419" s="37">
        <v>90000000</v>
      </c>
      <c r="L6419" s="38" t="s">
        <v>12</v>
      </c>
      <c r="M6419" s="38" t="s">
        <v>13</v>
      </c>
    </row>
    <row r="6420" spans="1:13" s="39" customFormat="1" ht="12.75" x14ac:dyDescent="0.2">
      <c r="A6420" s="33" t="s">
        <v>5900</v>
      </c>
      <c r="B6420" s="33" t="s">
        <v>601</v>
      </c>
      <c r="C6420" s="34">
        <v>10</v>
      </c>
      <c r="D6420" s="33" t="s">
        <v>8121</v>
      </c>
      <c r="E6420" s="33" t="s">
        <v>4546</v>
      </c>
      <c r="F6420" s="35">
        <v>83111500</v>
      </c>
      <c r="G6420" s="33" t="s">
        <v>15070</v>
      </c>
      <c r="H6420" s="33">
        <v>1</v>
      </c>
      <c r="I6420" s="33">
        <v>12</v>
      </c>
      <c r="J6420" s="36">
        <v>1</v>
      </c>
      <c r="K6420" s="37">
        <v>21000000</v>
      </c>
      <c r="L6420" s="38" t="s">
        <v>12</v>
      </c>
      <c r="M6420" s="38" t="s">
        <v>13</v>
      </c>
    </row>
    <row r="6421" spans="1:13" s="39" customFormat="1" ht="12.75" x14ac:dyDescent="0.2">
      <c r="A6421" s="33" t="s">
        <v>5900</v>
      </c>
      <c r="B6421" s="33" t="s">
        <v>602</v>
      </c>
      <c r="C6421" s="34">
        <v>10</v>
      </c>
      <c r="D6421" s="33" t="s">
        <v>101</v>
      </c>
      <c r="E6421" s="33" t="s">
        <v>6491</v>
      </c>
      <c r="F6421" s="35">
        <v>83111801</v>
      </c>
      <c r="G6421" s="33" t="s">
        <v>15070</v>
      </c>
      <c r="H6421" s="33">
        <v>1</v>
      </c>
      <c r="I6421" s="33">
        <v>12</v>
      </c>
      <c r="J6421" s="36">
        <v>1</v>
      </c>
      <c r="K6421" s="37">
        <v>12600000</v>
      </c>
      <c r="L6421" s="38" t="s">
        <v>12</v>
      </c>
      <c r="M6421" s="38" t="s">
        <v>13</v>
      </c>
    </row>
    <row r="6422" spans="1:13" s="39" customFormat="1" ht="12.75" x14ac:dyDescent="0.2">
      <c r="A6422" s="33" t="s">
        <v>5900</v>
      </c>
      <c r="B6422" s="33" t="s">
        <v>5905</v>
      </c>
      <c r="C6422" s="34">
        <v>10</v>
      </c>
      <c r="D6422" s="33" t="s">
        <v>117</v>
      </c>
      <c r="E6422" s="33" t="s">
        <v>6492</v>
      </c>
      <c r="F6422" s="35">
        <v>80161800</v>
      </c>
      <c r="G6422" s="33" t="s">
        <v>15071</v>
      </c>
      <c r="H6422" s="33">
        <v>1</v>
      </c>
      <c r="I6422" s="33">
        <v>7</v>
      </c>
      <c r="J6422" s="36">
        <v>1</v>
      </c>
      <c r="K6422" s="37">
        <v>9446220</v>
      </c>
      <c r="L6422" s="38" t="s">
        <v>12</v>
      </c>
      <c r="M6422" s="38" t="s">
        <v>2371</v>
      </c>
    </row>
    <row r="6423" spans="1:13" s="39" customFormat="1" ht="12.75" x14ac:dyDescent="0.2">
      <c r="A6423" s="33" t="s">
        <v>5900</v>
      </c>
      <c r="B6423" s="33" t="s">
        <v>603</v>
      </c>
      <c r="C6423" s="34">
        <v>10</v>
      </c>
      <c r="D6423" s="33" t="s">
        <v>35</v>
      </c>
      <c r="E6423" s="33" t="s">
        <v>6493</v>
      </c>
      <c r="F6423" s="35">
        <v>93151500</v>
      </c>
      <c r="G6423" s="33" t="s">
        <v>15070</v>
      </c>
      <c r="H6423" s="33">
        <v>1</v>
      </c>
      <c r="I6423" s="33">
        <v>12</v>
      </c>
      <c r="J6423" s="36">
        <v>1</v>
      </c>
      <c r="K6423" s="37">
        <v>59306000</v>
      </c>
      <c r="L6423" s="38" t="s">
        <v>12</v>
      </c>
      <c r="M6423" s="38" t="s">
        <v>13</v>
      </c>
    </row>
    <row r="6424" spans="1:13" s="39" customFormat="1" ht="12.75" x14ac:dyDescent="0.2">
      <c r="A6424" s="33" t="s">
        <v>5900</v>
      </c>
      <c r="B6424" s="33" t="s">
        <v>603</v>
      </c>
      <c r="C6424" s="34">
        <v>10</v>
      </c>
      <c r="D6424" s="33" t="s">
        <v>35</v>
      </c>
      <c r="E6424" s="33" t="s">
        <v>6494</v>
      </c>
      <c r="F6424" s="35">
        <v>93151500</v>
      </c>
      <c r="G6424" s="33" t="s">
        <v>15070</v>
      </c>
      <c r="H6424" s="33">
        <v>1</v>
      </c>
      <c r="I6424" s="33">
        <v>12</v>
      </c>
      <c r="J6424" s="36">
        <v>1</v>
      </c>
      <c r="K6424" s="37">
        <v>800000000</v>
      </c>
      <c r="L6424" s="38" t="s">
        <v>12</v>
      </c>
      <c r="M6424" s="38" t="s">
        <v>13</v>
      </c>
    </row>
    <row r="6425" spans="1:13" s="39" customFormat="1" ht="12.75" x14ac:dyDescent="0.2">
      <c r="A6425" s="33" t="s">
        <v>5900</v>
      </c>
      <c r="B6425" s="33" t="s">
        <v>603</v>
      </c>
      <c r="C6425" s="34">
        <v>16</v>
      </c>
      <c r="D6425" s="33" t="s">
        <v>35</v>
      </c>
      <c r="E6425" s="33" t="s">
        <v>5900</v>
      </c>
      <c r="F6425" s="35">
        <v>90121500</v>
      </c>
      <c r="G6425" s="33" t="s">
        <v>15070</v>
      </c>
      <c r="H6425" s="33">
        <v>1</v>
      </c>
      <c r="I6425" s="33">
        <v>12</v>
      </c>
      <c r="J6425" s="36">
        <v>1</v>
      </c>
      <c r="K6425" s="37">
        <v>21840000</v>
      </c>
      <c r="L6425" s="38" t="s">
        <v>12</v>
      </c>
      <c r="M6425" s="38" t="s">
        <v>13</v>
      </c>
    </row>
    <row r="6426" spans="1:13" s="39" customFormat="1" ht="12.75" x14ac:dyDescent="0.2">
      <c r="A6426" s="33" t="s">
        <v>5900</v>
      </c>
      <c r="B6426" s="33" t="s">
        <v>603</v>
      </c>
      <c r="C6426" s="34">
        <v>10</v>
      </c>
      <c r="D6426" s="33" t="s">
        <v>35</v>
      </c>
      <c r="E6426" s="33" t="s">
        <v>6495</v>
      </c>
      <c r="F6426" s="35">
        <v>92111800</v>
      </c>
      <c r="G6426" s="33" t="s">
        <v>15070</v>
      </c>
      <c r="H6426" s="33">
        <v>1</v>
      </c>
      <c r="I6426" s="33">
        <v>1</v>
      </c>
      <c r="J6426" s="36">
        <v>1</v>
      </c>
      <c r="K6426" s="37">
        <v>490690</v>
      </c>
      <c r="L6426" s="38" t="s">
        <v>12</v>
      </c>
      <c r="M6426" s="38" t="s">
        <v>13</v>
      </c>
    </row>
    <row r="6427" spans="1:13" s="39" customFormat="1" ht="12.75" x14ac:dyDescent="0.2">
      <c r="A6427" s="33" t="s">
        <v>5900</v>
      </c>
      <c r="B6427" s="33" t="s">
        <v>603</v>
      </c>
      <c r="C6427" s="34">
        <v>10</v>
      </c>
      <c r="D6427" s="33" t="s">
        <v>35</v>
      </c>
      <c r="E6427" s="33" t="s">
        <v>6495</v>
      </c>
      <c r="F6427" s="35">
        <v>92111800</v>
      </c>
      <c r="G6427" s="33" t="s">
        <v>15070</v>
      </c>
      <c r="H6427" s="33">
        <v>3</v>
      </c>
      <c r="I6427" s="33">
        <v>1</v>
      </c>
      <c r="J6427" s="36">
        <v>1</v>
      </c>
      <c r="K6427" s="37">
        <v>502621</v>
      </c>
      <c r="L6427" s="38" t="s">
        <v>12</v>
      </c>
      <c r="M6427" s="38" t="s">
        <v>13</v>
      </c>
    </row>
    <row r="6428" spans="1:13" s="39" customFormat="1" ht="12.75" x14ac:dyDescent="0.2">
      <c r="A6428" s="33" t="s">
        <v>5900</v>
      </c>
      <c r="B6428" s="33" t="s">
        <v>603</v>
      </c>
      <c r="C6428" s="34">
        <v>10</v>
      </c>
      <c r="D6428" s="33" t="s">
        <v>35</v>
      </c>
      <c r="E6428" s="33" t="s">
        <v>6495</v>
      </c>
      <c r="F6428" s="35">
        <v>92111800</v>
      </c>
      <c r="G6428" s="33" t="s">
        <v>15070</v>
      </c>
      <c r="H6428" s="33">
        <v>4</v>
      </c>
      <c r="I6428" s="33">
        <v>1</v>
      </c>
      <c r="J6428" s="36">
        <v>1</v>
      </c>
      <c r="K6428" s="37">
        <v>3315968</v>
      </c>
      <c r="L6428" s="38" t="s">
        <v>12</v>
      </c>
      <c r="M6428" s="38" t="s">
        <v>13</v>
      </c>
    </row>
    <row r="6429" spans="1:13" s="39" customFormat="1" ht="12.75" x14ac:dyDescent="0.2">
      <c r="A6429" s="33" t="s">
        <v>5900</v>
      </c>
      <c r="B6429" s="33" t="s">
        <v>603</v>
      </c>
      <c r="C6429" s="34">
        <v>10</v>
      </c>
      <c r="D6429" s="33" t="s">
        <v>35</v>
      </c>
      <c r="E6429" s="33" t="s">
        <v>6495</v>
      </c>
      <c r="F6429" s="35">
        <v>92111800</v>
      </c>
      <c r="G6429" s="33" t="s">
        <v>15070</v>
      </c>
      <c r="H6429" s="33">
        <v>4</v>
      </c>
      <c r="I6429" s="33">
        <v>1</v>
      </c>
      <c r="J6429" s="36">
        <v>1</v>
      </c>
      <c r="K6429" s="37">
        <v>61138</v>
      </c>
      <c r="L6429" s="38" t="s">
        <v>12</v>
      </c>
      <c r="M6429" s="38" t="s">
        <v>13</v>
      </c>
    </row>
    <row r="6430" spans="1:13" s="39" customFormat="1" ht="12.75" x14ac:dyDescent="0.2">
      <c r="A6430" s="33" t="s">
        <v>5900</v>
      </c>
      <c r="B6430" s="33" t="s">
        <v>603</v>
      </c>
      <c r="C6430" s="34">
        <v>10</v>
      </c>
      <c r="D6430" s="33" t="s">
        <v>35</v>
      </c>
      <c r="E6430" s="33" t="s">
        <v>6495</v>
      </c>
      <c r="F6430" s="35">
        <v>92111800</v>
      </c>
      <c r="G6430" s="33" t="s">
        <v>15070</v>
      </c>
      <c r="H6430" s="33">
        <v>4</v>
      </c>
      <c r="I6430" s="33">
        <v>1</v>
      </c>
      <c r="J6430" s="36">
        <v>1</v>
      </c>
      <c r="K6430" s="37">
        <v>3208404</v>
      </c>
      <c r="L6430" s="38" t="s">
        <v>12</v>
      </c>
      <c r="M6430" s="38" t="s">
        <v>13</v>
      </c>
    </row>
    <row r="6431" spans="1:13" s="39" customFormat="1" ht="12.75" x14ac:dyDescent="0.2">
      <c r="A6431" s="33" t="s">
        <v>5900</v>
      </c>
      <c r="B6431" s="33" t="s">
        <v>603</v>
      </c>
      <c r="C6431" s="34">
        <v>10</v>
      </c>
      <c r="D6431" s="33" t="s">
        <v>35</v>
      </c>
      <c r="E6431" s="33" t="s">
        <v>6494</v>
      </c>
      <c r="F6431" s="35">
        <v>90121500</v>
      </c>
      <c r="G6431" s="33" t="s">
        <v>15070</v>
      </c>
      <c r="H6431" s="33">
        <v>5</v>
      </c>
      <c r="I6431" s="33">
        <v>7</v>
      </c>
      <c r="J6431" s="36">
        <v>1</v>
      </c>
      <c r="K6431" s="37">
        <v>111600000</v>
      </c>
      <c r="L6431" s="38" t="s">
        <v>12</v>
      </c>
      <c r="M6431" s="38" t="s">
        <v>13</v>
      </c>
    </row>
    <row r="6432" spans="1:13" s="39" customFormat="1" ht="12.75" x14ac:dyDescent="0.2">
      <c r="A6432" s="33" t="s">
        <v>5900</v>
      </c>
      <c r="B6432" s="33" t="s">
        <v>603</v>
      </c>
      <c r="C6432" s="34">
        <v>10</v>
      </c>
      <c r="D6432" s="33" t="s">
        <v>35</v>
      </c>
      <c r="E6432" s="33" t="s">
        <v>2883</v>
      </c>
      <c r="F6432" s="35">
        <v>90121500</v>
      </c>
      <c r="G6432" s="33" t="s">
        <v>15070</v>
      </c>
      <c r="H6432" s="33">
        <v>7</v>
      </c>
      <c r="I6432" s="33">
        <v>6</v>
      </c>
      <c r="J6432" s="36">
        <v>1</v>
      </c>
      <c r="K6432" s="37">
        <v>100000000</v>
      </c>
      <c r="L6432" s="38" t="s">
        <v>12</v>
      </c>
      <c r="M6432" s="38" t="s">
        <v>13</v>
      </c>
    </row>
    <row r="6433" spans="1:13" s="39" customFormat="1" ht="12.75" x14ac:dyDescent="0.2">
      <c r="A6433" s="33" t="s">
        <v>5900</v>
      </c>
      <c r="B6433" s="33" t="s">
        <v>603</v>
      </c>
      <c r="C6433" s="34">
        <v>10</v>
      </c>
      <c r="D6433" s="33" t="s">
        <v>35</v>
      </c>
      <c r="E6433" s="33" t="s">
        <v>6495</v>
      </c>
      <c r="F6433" s="35">
        <v>92111800</v>
      </c>
      <c r="G6433" s="33" t="s">
        <v>15070</v>
      </c>
      <c r="H6433" s="33">
        <v>4</v>
      </c>
      <c r="I6433" s="33">
        <v>1</v>
      </c>
      <c r="J6433" s="36">
        <v>1</v>
      </c>
      <c r="K6433" s="37">
        <v>108399</v>
      </c>
      <c r="L6433" s="38" t="s">
        <v>12</v>
      </c>
      <c r="M6433" s="38" t="s">
        <v>13</v>
      </c>
    </row>
    <row r="6434" spans="1:13" s="39" customFormat="1" ht="12.75" x14ac:dyDescent="0.2">
      <c r="A6434" s="33" t="s">
        <v>5900</v>
      </c>
      <c r="B6434" s="33" t="s">
        <v>603</v>
      </c>
      <c r="C6434" s="34">
        <v>10</v>
      </c>
      <c r="D6434" s="33" t="s">
        <v>35</v>
      </c>
      <c r="E6434" s="33" t="s">
        <v>6495</v>
      </c>
      <c r="F6434" s="35">
        <v>92111800</v>
      </c>
      <c r="G6434" s="33" t="s">
        <v>15070</v>
      </c>
      <c r="H6434" s="33">
        <v>5</v>
      </c>
      <c r="I6434" s="33">
        <v>1</v>
      </c>
      <c r="J6434" s="36">
        <v>1</v>
      </c>
      <c r="K6434" s="37">
        <v>600985</v>
      </c>
      <c r="L6434" s="38" t="s">
        <v>12</v>
      </c>
      <c r="M6434" s="38" t="s">
        <v>13</v>
      </c>
    </row>
    <row r="6435" spans="1:13" s="39" customFormat="1" ht="12.75" x14ac:dyDescent="0.2">
      <c r="A6435" s="33" t="s">
        <v>5900</v>
      </c>
      <c r="B6435" s="33" t="s">
        <v>603</v>
      </c>
      <c r="C6435" s="34">
        <v>10</v>
      </c>
      <c r="D6435" s="33" t="s">
        <v>35</v>
      </c>
      <c r="E6435" s="33" t="s">
        <v>6495</v>
      </c>
      <c r="F6435" s="35">
        <v>92111800</v>
      </c>
      <c r="G6435" s="33" t="s">
        <v>15070</v>
      </c>
      <c r="H6435" s="33">
        <v>7</v>
      </c>
      <c r="I6435" s="33">
        <v>1</v>
      </c>
      <c r="J6435" s="36">
        <v>1</v>
      </c>
      <c r="K6435" s="37">
        <v>4342117</v>
      </c>
      <c r="L6435" s="38" t="s">
        <v>12</v>
      </c>
      <c r="M6435" s="38" t="s">
        <v>13</v>
      </c>
    </row>
    <row r="6436" spans="1:13" s="39" customFormat="1" ht="12.75" x14ac:dyDescent="0.2">
      <c r="A6436" s="33" t="s">
        <v>5900</v>
      </c>
      <c r="B6436" s="33" t="s">
        <v>603</v>
      </c>
      <c r="C6436" s="34">
        <v>10</v>
      </c>
      <c r="D6436" s="33" t="s">
        <v>35</v>
      </c>
      <c r="E6436" s="33" t="s">
        <v>6495</v>
      </c>
      <c r="F6436" s="35">
        <v>92111800</v>
      </c>
      <c r="G6436" s="33" t="s">
        <v>15070</v>
      </c>
      <c r="H6436" s="33">
        <v>7</v>
      </c>
      <c r="I6436" s="33">
        <v>1</v>
      </c>
      <c r="J6436" s="36">
        <v>1</v>
      </c>
      <c r="K6436" s="37">
        <v>38399</v>
      </c>
      <c r="L6436" s="38" t="s">
        <v>12</v>
      </c>
      <c r="M6436" s="38" t="s">
        <v>13</v>
      </c>
    </row>
    <row r="6437" spans="1:13" s="39" customFormat="1" ht="12.75" x14ac:dyDescent="0.2">
      <c r="A6437" s="33" t="s">
        <v>5900</v>
      </c>
      <c r="B6437" s="33" t="s">
        <v>603</v>
      </c>
      <c r="C6437" s="34">
        <v>10</v>
      </c>
      <c r="D6437" s="33" t="s">
        <v>35</v>
      </c>
      <c r="E6437" s="33" t="s">
        <v>6495</v>
      </c>
      <c r="F6437" s="35">
        <v>92111800</v>
      </c>
      <c r="G6437" s="33" t="s">
        <v>15070</v>
      </c>
      <c r="H6437" s="33">
        <v>9</v>
      </c>
      <c r="I6437" s="33">
        <v>1</v>
      </c>
      <c r="J6437" s="36">
        <v>1</v>
      </c>
      <c r="K6437" s="37">
        <v>1124778</v>
      </c>
      <c r="L6437" s="38" t="s">
        <v>12</v>
      </c>
      <c r="M6437" s="38" t="s">
        <v>13</v>
      </c>
    </row>
    <row r="6438" spans="1:13" s="39" customFormat="1" ht="12.75" x14ac:dyDescent="0.2">
      <c r="A6438" s="33" t="s">
        <v>5900</v>
      </c>
      <c r="B6438" s="33" t="s">
        <v>603</v>
      </c>
      <c r="C6438" s="34">
        <v>10</v>
      </c>
      <c r="D6438" s="33" t="s">
        <v>35</v>
      </c>
      <c r="E6438" s="33" t="s">
        <v>2883</v>
      </c>
      <c r="F6438" s="35">
        <v>90121500</v>
      </c>
      <c r="G6438" s="33" t="s">
        <v>15070</v>
      </c>
      <c r="H6438" s="33">
        <v>8</v>
      </c>
      <c r="I6438" s="33">
        <v>4</v>
      </c>
      <c r="J6438" s="36">
        <v>1</v>
      </c>
      <c r="K6438" s="37">
        <v>150000000</v>
      </c>
      <c r="L6438" s="38" t="s">
        <v>12</v>
      </c>
      <c r="M6438" s="38" t="s">
        <v>13</v>
      </c>
    </row>
    <row r="6439" spans="1:13" s="39" customFormat="1" ht="12.75" x14ac:dyDescent="0.2">
      <c r="A6439" s="33" t="s">
        <v>5900</v>
      </c>
      <c r="B6439" s="33" t="s">
        <v>604</v>
      </c>
      <c r="C6439" s="34">
        <v>10</v>
      </c>
      <c r="D6439" s="33" t="s">
        <v>102</v>
      </c>
      <c r="E6439" s="33" t="s">
        <v>14168</v>
      </c>
      <c r="F6439" s="35">
        <v>70122005</v>
      </c>
      <c r="G6439" s="33" t="s">
        <v>15071</v>
      </c>
      <c r="H6439" s="33">
        <v>1</v>
      </c>
      <c r="I6439" s="33">
        <v>7</v>
      </c>
      <c r="J6439" s="36">
        <v>5</v>
      </c>
      <c r="K6439" s="37">
        <v>17500</v>
      </c>
      <c r="L6439" s="38" t="s">
        <v>15</v>
      </c>
      <c r="M6439" s="38" t="s">
        <v>13</v>
      </c>
    </row>
    <row r="6440" spans="1:13" s="39" customFormat="1" ht="12.75" x14ac:dyDescent="0.2">
      <c r="A6440" s="33" t="s">
        <v>5900</v>
      </c>
      <c r="B6440" s="33" t="s">
        <v>604</v>
      </c>
      <c r="C6440" s="34">
        <v>10</v>
      </c>
      <c r="D6440" s="33" t="s">
        <v>102</v>
      </c>
      <c r="E6440" s="33" t="s">
        <v>14169</v>
      </c>
      <c r="F6440" s="35">
        <v>70122005</v>
      </c>
      <c r="G6440" s="33" t="s">
        <v>15071</v>
      </c>
      <c r="H6440" s="33">
        <v>1</v>
      </c>
      <c r="I6440" s="33">
        <v>7</v>
      </c>
      <c r="J6440" s="36">
        <v>5</v>
      </c>
      <c r="K6440" s="37">
        <v>17500</v>
      </c>
      <c r="L6440" s="38" t="s">
        <v>15</v>
      </c>
      <c r="M6440" s="38" t="s">
        <v>13</v>
      </c>
    </row>
    <row r="6441" spans="1:13" s="39" customFormat="1" ht="12.75" x14ac:dyDescent="0.2">
      <c r="A6441" s="33" t="s">
        <v>5900</v>
      </c>
      <c r="B6441" s="33" t="s">
        <v>604</v>
      </c>
      <c r="C6441" s="34">
        <v>10</v>
      </c>
      <c r="D6441" s="33" t="s">
        <v>102</v>
      </c>
      <c r="E6441" s="33" t="s">
        <v>6496</v>
      </c>
      <c r="F6441" s="35">
        <v>70122005</v>
      </c>
      <c r="G6441" s="33" t="s">
        <v>15071</v>
      </c>
      <c r="H6441" s="33">
        <v>1</v>
      </c>
      <c r="I6441" s="33">
        <v>7</v>
      </c>
      <c r="J6441" s="36">
        <v>6</v>
      </c>
      <c r="K6441" s="37">
        <v>129600</v>
      </c>
      <c r="L6441" s="38" t="s">
        <v>15</v>
      </c>
      <c r="M6441" s="38" t="s">
        <v>13</v>
      </c>
    </row>
    <row r="6442" spans="1:13" s="39" customFormat="1" ht="12.75" x14ac:dyDescent="0.2">
      <c r="A6442" s="33" t="s">
        <v>5900</v>
      </c>
      <c r="B6442" s="33" t="s">
        <v>604</v>
      </c>
      <c r="C6442" s="34">
        <v>10</v>
      </c>
      <c r="D6442" s="33" t="s">
        <v>102</v>
      </c>
      <c r="E6442" s="33" t="s">
        <v>6497</v>
      </c>
      <c r="F6442" s="35">
        <v>70122005</v>
      </c>
      <c r="G6442" s="33" t="s">
        <v>15071</v>
      </c>
      <c r="H6442" s="33">
        <v>1</v>
      </c>
      <c r="I6442" s="33">
        <v>7</v>
      </c>
      <c r="J6442" s="36">
        <v>19</v>
      </c>
      <c r="K6442" s="37">
        <v>5130</v>
      </c>
      <c r="L6442" s="38" t="s">
        <v>15</v>
      </c>
      <c r="M6442" s="38" t="s">
        <v>13</v>
      </c>
    </row>
    <row r="6443" spans="1:13" s="39" customFormat="1" ht="12.75" x14ac:dyDescent="0.2">
      <c r="A6443" s="33" t="s">
        <v>5900</v>
      </c>
      <c r="B6443" s="33" t="s">
        <v>604</v>
      </c>
      <c r="C6443" s="34">
        <v>10</v>
      </c>
      <c r="D6443" s="33" t="s">
        <v>102</v>
      </c>
      <c r="E6443" s="33" t="s">
        <v>6498</v>
      </c>
      <c r="F6443" s="35">
        <v>70122005</v>
      </c>
      <c r="G6443" s="33" t="s">
        <v>15071</v>
      </c>
      <c r="H6443" s="33">
        <v>1</v>
      </c>
      <c r="I6443" s="33">
        <v>7</v>
      </c>
      <c r="J6443" s="36">
        <v>19</v>
      </c>
      <c r="K6443" s="37">
        <v>7220</v>
      </c>
      <c r="L6443" s="38" t="s">
        <v>15</v>
      </c>
      <c r="M6443" s="38" t="s">
        <v>13</v>
      </c>
    </row>
    <row r="6444" spans="1:13" s="39" customFormat="1" ht="12.75" x14ac:dyDescent="0.2">
      <c r="A6444" s="33" t="s">
        <v>5900</v>
      </c>
      <c r="B6444" s="33" t="s">
        <v>604</v>
      </c>
      <c r="C6444" s="34">
        <v>10</v>
      </c>
      <c r="D6444" s="33" t="s">
        <v>102</v>
      </c>
      <c r="E6444" s="33" t="s">
        <v>14170</v>
      </c>
      <c r="F6444" s="35">
        <v>70122005</v>
      </c>
      <c r="G6444" s="33" t="s">
        <v>15071</v>
      </c>
      <c r="H6444" s="33">
        <v>1</v>
      </c>
      <c r="I6444" s="33">
        <v>7</v>
      </c>
      <c r="J6444" s="36">
        <v>3</v>
      </c>
      <c r="K6444" s="37">
        <v>120000</v>
      </c>
      <c r="L6444" s="38" t="s">
        <v>15</v>
      </c>
      <c r="M6444" s="38" t="s">
        <v>13</v>
      </c>
    </row>
    <row r="6445" spans="1:13" s="39" customFormat="1" ht="12.75" x14ac:dyDescent="0.2">
      <c r="A6445" s="33" t="s">
        <v>5900</v>
      </c>
      <c r="B6445" s="33" t="s">
        <v>604</v>
      </c>
      <c r="C6445" s="34">
        <v>10</v>
      </c>
      <c r="D6445" s="33" t="s">
        <v>102</v>
      </c>
      <c r="E6445" s="33" t="s">
        <v>6499</v>
      </c>
      <c r="F6445" s="35">
        <v>42121601</v>
      </c>
      <c r="G6445" s="33" t="s">
        <v>15071</v>
      </c>
      <c r="H6445" s="33">
        <v>1</v>
      </c>
      <c r="I6445" s="33">
        <v>7</v>
      </c>
      <c r="J6445" s="36">
        <v>3</v>
      </c>
      <c r="K6445" s="37">
        <v>75000</v>
      </c>
      <c r="L6445" s="38" t="s">
        <v>15</v>
      </c>
      <c r="M6445" s="38" t="s">
        <v>13</v>
      </c>
    </row>
    <row r="6446" spans="1:13" s="39" customFormat="1" ht="12.75" x14ac:dyDescent="0.2">
      <c r="A6446" s="33" t="s">
        <v>5900</v>
      </c>
      <c r="B6446" s="33" t="s">
        <v>604</v>
      </c>
      <c r="C6446" s="34">
        <v>10</v>
      </c>
      <c r="D6446" s="33" t="s">
        <v>102</v>
      </c>
      <c r="E6446" s="33" t="s">
        <v>6500</v>
      </c>
      <c r="F6446" s="35">
        <v>42121601</v>
      </c>
      <c r="G6446" s="33" t="s">
        <v>15071</v>
      </c>
      <c r="H6446" s="33">
        <v>1</v>
      </c>
      <c r="I6446" s="33">
        <v>7</v>
      </c>
      <c r="J6446" s="36">
        <v>36</v>
      </c>
      <c r="K6446" s="37">
        <v>1080000</v>
      </c>
      <c r="L6446" s="38" t="s">
        <v>15</v>
      </c>
      <c r="M6446" s="38" t="s">
        <v>13</v>
      </c>
    </row>
    <row r="6447" spans="1:13" s="39" customFormat="1" ht="12.75" x14ac:dyDescent="0.2">
      <c r="A6447" s="33" t="s">
        <v>5900</v>
      </c>
      <c r="B6447" s="33" t="s">
        <v>604</v>
      </c>
      <c r="C6447" s="34">
        <v>10</v>
      </c>
      <c r="D6447" s="33" t="s">
        <v>102</v>
      </c>
      <c r="E6447" s="33" t="s">
        <v>6501</v>
      </c>
      <c r="F6447" s="35">
        <v>70122005</v>
      </c>
      <c r="G6447" s="33" t="s">
        <v>15071</v>
      </c>
      <c r="H6447" s="33">
        <v>1</v>
      </c>
      <c r="I6447" s="33">
        <v>7</v>
      </c>
      <c r="J6447" s="36">
        <v>6</v>
      </c>
      <c r="K6447" s="37">
        <v>150000</v>
      </c>
      <c r="L6447" s="38" t="s">
        <v>2367</v>
      </c>
      <c r="M6447" s="38" t="s">
        <v>13</v>
      </c>
    </row>
    <row r="6448" spans="1:13" s="39" customFormat="1" ht="12.75" x14ac:dyDescent="0.2">
      <c r="A6448" s="33" t="s">
        <v>5900</v>
      </c>
      <c r="B6448" s="33" t="s">
        <v>604</v>
      </c>
      <c r="C6448" s="34">
        <v>10</v>
      </c>
      <c r="D6448" s="33" t="s">
        <v>102</v>
      </c>
      <c r="E6448" s="33" t="s">
        <v>6502</v>
      </c>
      <c r="F6448" s="35">
        <v>70122005</v>
      </c>
      <c r="G6448" s="33" t="s">
        <v>15071</v>
      </c>
      <c r="H6448" s="33">
        <v>1</v>
      </c>
      <c r="I6448" s="33">
        <v>7</v>
      </c>
      <c r="J6448" s="36">
        <v>5</v>
      </c>
      <c r="K6448" s="37">
        <v>315000</v>
      </c>
      <c r="L6448" s="38" t="s">
        <v>15</v>
      </c>
      <c r="M6448" s="38" t="s">
        <v>13</v>
      </c>
    </row>
    <row r="6449" spans="1:13" s="39" customFormat="1" ht="12.75" x14ac:dyDescent="0.2">
      <c r="A6449" s="33" t="s">
        <v>5900</v>
      </c>
      <c r="B6449" s="33" t="s">
        <v>604</v>
      </c>
      <c r="C6449" s="34">
        <v>10</v>
      </c>
      <c r="D6449" s="33" t="s">
        <v>102</v>
      </c>
      <c r="E6449" s="33" t="s">
        <v>14171</v>
      </c>
      <c r="F6449" s="35">
        <v>70122005</v>
      </c>
      <c r="G6449" s="33" t="s">
        <v>15071</v>
      </c>
      <c r="H6449" s="33">
        <v>1</v>
      </c>
      <c r="I6449" s="33">
        <v>7</v>
      </c>
      <c r="J6449" s="36">
        <v>15</v>
      </c>
      <c r="K6449" s="37">
        <v>885000</v>
      </c>
      <c r="L6449" s="38" t="s">
        <v>15</v>
      </c>
      <c r="M6449" s="38" t="s">
        <v>13</v>
      </c>
    </row>
    <row r="6450" spans="1:13" s="39" customFormat="1" ht="12.75" x14ac:dyDescent="0.2">
      <c r="A6450" s="33" t="s">
        <v>5900</v>
      </c>
      <c r="B6450" s="33" t="s">
        <v>604</v>
      </c>
      <c r="C6450" s="34">
        <v>10</v>
      </c>
      <c r="D6450" s="33" t="s">
        <v>102</v>
      </c>
      <c r="E6450" s="33" t="s">
        <v>14172</v>
      </c>
      <c r="F6450" s="35">
        <v>70122005</v>
      </c>
      <c r="G6450" s="33" t="s">
        <v>15071</v>
      </c>
      <c r="H6450" s="33">
        <v>1</v>
      </c>
      <c r="I6450" s="33">
        <v>7</v>
      </c>
      <c r="J6450" s="36">
        <v>2</v>
      </c>
      <c r="K6450" s="37">
        <v>142000</v>
      </c>
      <c r="L6450" s="38" t="s">
        <v>15</v>
      </c>
      <c r="M6450" s="38" t="s">
        <v>13</v>
      </c>
    </row>
    <row r="6451" spans="1:13" s="39" customFormat="1" ht="12.75" x14ac:dyDescent="0.2">
      <c r="A6451" s="33" t="s">
        <v>5900</v>
      </c>
      <c r="B6451" s="33" t="s">
        <v>604</v>
      </c>
      <c r="C6451" s="34">
        <v>10</v>
      </c>
      <c r="D6451" s="33" t="s">
        <v>102</v>
      </c>
      <c r="E6451" s="33" t="s">
        <v>6503</v>
      </c>
      <c r="F6451" s="35">
        <v>70122005</v>
      </c>
      <c r="G6451" s="33" t="s">
        <v>15071</v>
      </c>
      <c r="H6451" s="33">
        <v>1</v>
      </c>
      <c r="I6451" s="33">
        <v>7</v>
      </c>
      <c r="J6451" s="36">
        <v>4</v>
      </c>
      <c r="K6451" s="37">
        <v>440000</v>
      </c>
      <c r="L6451" s="38" t="s">
        <v>3313</v>
      </c>
      <c r="M6451" s="38" t="s">
        <v>13</v>
      </c>
    </row>
    <row r="6452" spans="1:13" s="39" customFormat="1" ht="12.75" x14ac:dyDescent="0.2">
      <c r="A6452" s="33" t="s">
        <v>5900</v>
      </c>
      <c r="B6452" s="33" t="s">
        <v>604</v>
      </c>
      <c r="C6452" s="34">
        <v>10</v>
      </c>
      <c r="D6452" s="33" t="s">
        <v>102</v>
      </c>
      <c r="E6452" s="33" t="s">
        <v>6504</v>
      </c>
      <c r="F6452" s="35">
        <v>70122005</v>
      </c>
      <c r="G6452" s="33" t="s">
        <v>15071</v>
      </c>
      <c r="H6452" s="33">
        <v>1</v>
      </c>
      <c r="I6452" s="33">
        <v>7</v>
      </c>
      <c r="J6452" s="36">
        <v>2</v>
      </c>
      <c r="K6452" s="37">
        <v>48000</v>
      </c>
      <c r="L6452" s="38" t="s">
        <v>15</v>
      </c>
      <c r="M6452" s="38" t="s">
        <v>13</v>
      </c>
    </row>
    <row r="6453" spans="1:13" s="39" customFormat="1" ht="12.75" x14ac:dyDescent="0.2">
      <c r="A6453" s="33" t="s">
        <v>5900</v>
      </c>
      <c r="B6453" s="33" t="s">
        <v>604</v>
      </c>
      <c r="C6453" s="34">
        <v>10</v>
      </c>
      <c r="D6453" s="33" t="s">
        <v>102</v>
      </c>
      <c r="E6453" s="33" t="s">
        <v>6505</v>
      </c>
      <c r="F6453" s="35">
        <v>70122005</v>
      </c>
      <c r="G6453" s="33" t="s">
        <v>15071</v>
      </c>
      <c r="H6453" s="33">
        <v>1</v>
      </c>
      <c r="I6453" s="33">
        <v>7</v>
      </c>
      <c r="J6453" s="36">
        <v>17</v>
      </c>
      <c r="K6453" s="37">
        <v>204000</v>
      </c>
      <c r="L6453" s="38" t="s">
        <v>15</v>
      </c>
      <c r="M6453" s="38" t="s">
        <v>13</v>
      </c>
    </row>
    <row r="6454" spans="1:13" s="39" customFormat="1" ht="12.75" x14ac:dyDescent="0.2">
      <c r="A6454" s="33" t="s">
        <v>5900</v>
      </c>
      <c r="B6454" s="33" t="s">
        <v>604</v>
      </c>
      <c r="C6454" s="34">
        <v>10</v>
      </c>
      <c r="D6454" s="33" t="s">
        <v>102</v>
      </c>
      <c r="E6454" s="33" t="s">
        <v>6506</v>
      </c>
      <c r="F6454" s="35">
        <v>70122005</v>
      </c>
      <c r="G6454" s="33" t="s">
        <v>15071</v>
      </c>
      <c r="H6454" s="33">
        <v>1</v>
      </c>
      <c r="I6454" s="33">
        <v>7</v>
      </c>
      <c r="J6454" s="36">
        <v>10</v>
      </c>
      <c r="K6454" s="37">
        <v>240000</v>
      </c>
      <c r="L6454" s="38" t="s">
        <v>15</v>
      </c>
      <c r="M6454" s="38" t="s">
        <v>13</v>
      </c>
    </row>
    <row r="6455" spans="1:13" s="39" customFormat="1" ht="12.75" x14ac:dyDescent="0.2">
      <c r="A6455" s="33" t="s">
        <v>5900</v>
      </c>
      <c r="B6455" s="33" t="s">
        <v>604</v>
      </c>
      <c r="C6455" s="34">
        <v>10</v>
      </c>
      <c r="D6455" s="33" t="s">
        <v>102</v>
      </c>
      <c r="E6455" s="33" t="s">
        <v>6507</v>
      </c>
      <c r="F6455" s="35">
        <v>70122005</v>
      </c>
      <c r="G6455" s="33" t="s">
        <v>15071</v>
      </c>
      <c r="H6455" s="33">
        <v>1</v>
      </c>
      <c r="I6455" s="33">
        <v>7</v>
      </c>
      <c r="J6455" s="36">
        <v>17</v>
      </c>
      <c r="K6455" s="37">
        <v>289000</v>
      </c>
      <c r="L6455" s="38" t="s">
        <v>15</v>
      </c>
      <c r="M6455" s="38" t="s">
        <v>13</v>
      </c>
    </row>
    <row r="6456" spans="1:13" s="39" customFormat="1" ht="12.75" x14ac:dyDescent="0.2">
      <c r="A6456" s="33" t="s">
        <v>5900</v>
      </c>
      <c r="B6456" s="33" t="s">
        <v>604</v>
      </c>
      <c r="C6456" s="34">
        <v>10</v>
      </c>
      <c r="D6456" s="33" t="s">
        <v>102</v>
      </c>
      <c r="E6456" s="33" t="s">
        <v>14173</v>
      </c>
      <c r="F6456" s="35">
        <v>42132203</v>
      </c>
      <c r="G6456" s="33" t="s">
        <v>15071</v>
      </c>
      <c r="H6456" s="33">
        <v>1</v>
      </c>
      <c r="I6456" s="33">
        <v>7</v>
      </c>
      <c r="J6456" s="36">
        <v>5</v>
      </c>
      <c r="K6456" s="37">
        <v>105000</v>
      </c>
      <c r="L6456" s="38" t="s">
        <v>15</v>
      </c>
      <c r="M6456" s="38" t="s">
        <v>13</v>
      </c>
    </row>
    <row r="6457" spans="1:13" s="39" customFormat="1" ht="12.75" x14ac:dyDescent="0.2">
      <c r="A6457" s="33" t="s">
        <v>5900</v>
      </c>
      <c r="B6457" s="33" t="s">
        <v>604</v>
      </c>
      <c r="C6457" s="34">
        <v>10</v>
      </c>
      <c r="D6457" s="33" t="s">
        <v>102</v>
      </c>
      <c r="E6457" s="33" t="s">
        <v>14174</v>
      </c>
      <c r="F6457" s="35">
        <v>70122005</v>
      </c>
      <c r="G6457" s="33" t="s">
        <v>15071</v>
      </c>
      <c r="H6457" s="33">
        <v>1</v>
      </c>
      <c r="I6457" s="33">
        <v>7</v>
      </c>
      <c r="J6457" s="36">
        <v>3</v>
      </c>
      <c r="K6457" s="37">
        <v>363000</v>
      </c>
      <c r="L6457" s="38" t="s">
        <v>15</v>
      </c>
      <c r="M6457" s="38" t="s">
        <v>13</v>
      </c>
    </row>
    <row r="6458" spans="1:13" s="39" customFormat="1" ht="12.75" x14ac:dyDescent="0.2">
      <c r="A6458" s="33" t="s">
        <v>5900</v>
      </c>
      <c r="B6458" s="33" t="s">
        <v>604</v>
      </c>
      <c r="C6458" s="34">
        <v>10</v>
      </c>
      <c r="D6458" s="33" t="s">
        <v>102</v>
      </c>
      <c r="E6458" s="33" t="s">
        <v>6508</v>
      </c>
      <c r="F6458" s="35">
        <v>70122005</v>
      </c>
      <c r="G6458" s="33" t="s">
        <v>15071</v>
      </c>
      <c r="H6458" s="33">
        <v>1</v>
      </c>
      <c r="I6458" s="33">
        <v>7</v>
      </c>
      <c r="J6458" s="36">
        <v>3</v>
      </c>
      <c r="K6458" s="37">
        <v>810000</v>
      </c>
      <c r="L6458" s="38" t="s">
        <v>15</v>
      </c>
      <c r="M6458" s="38" t="s">
        <v>13</v>
      </c>
    </row>
    <row r="6459" spans="1:13" s="39" customFormat="1" ht="12.75" x14ac:dyDescent="0.2">
      <c r="A6459" s="33" t="s">
        <v>5900</v>
      </c>
      <c r="B6459" s="33" t="s">
        <v>604</v>
      </c>
      <c r="C6459" s="34">
        <v>10</v>
      </c>
      <c r="D6459" s="33" t="s">
        <v>102</v>
      </c>
      <c r="E6459" s="33" t="s">
        <v>6509</v>
      </c>
      <c r="F6459" s="35">
        <v>70122005</v>
      </c>
      <c r="G6459" s="33" t="s">
        <v>15071</v>
      </c>
      <c r="H6459" s="33">
        <v>1</v>
      </c>
      <c r="I6459" s="33">
        <v>7</v>
      </c>
      <c r="J6459" s="36">
        <v>2</v>
      </c>
      <c r="K6459" s="37">
        <v>26000</v>
      </c>
      <c r="L6459" s="38" t="s">
        <v>15</v>
      </c>
      <c r="M6459" s="38" t="s">
        <v>13</v>
      </c>
    </row>
    <row r="6460" spans="1:13" s="39" customFormat="1" ht="12.75" x14ac:dyDescent="0.2">
      <c r="A6460" s="33" t="s">
        <v>5900</v>
      </c>
      <c r="B6460" s="33" t="s">
        <v>604</v>
      </c>
      <c r="C6460" s="34">
        <v>10</v>
      </c>
      <c r="D6460" s="33" t="s">
        <v>102</v>
      </c>
      <c r="E6460" s="33" t="s">
        <v>14175</v>
      </c>
      <c r="F6460" s="35">
        <v>70122005</v>
      </c>
      <c r="G6460" s="33" t="s">
        <v>15071</v>
      </c>
      <c r="H6460" s="33">
        <v>1</v>
      </c>
      <c r="I6460" s="33">
        <v>7</v>
      </c>
      <c r="J6460" s="36">
        <v>4</v>
      </c>
      <c r="K6460" s="37">
        <v>616000</v>
      </c>
      <c r="L6460" s="38" t="s">
        <v>15</v>
      </c>
      <c r="M6460" s="38" t="s">
        <v>13</v>
      </c>
    </row>
    <row r="6461" spans="1:13" s="39" customFormat="1" ht="12.75" x14ac:dyDescent="0.2">
      <c r="A6461" s="33" t="s">
        <v>5900</v>
      </c>
      <c r="B6461" s="33" t="s">
        <v>604</v>
      </c>
      <c r="C6461" s="34">
        <v>10</v>
      </c>
      <c r="D6461" s="33" t="s">
        <v>102</v>
      </c>
      <c r="E6461" s="33" t="s">
        <v>6510</v>
      </c>
      <c r="F6461" s="35">
        <v>70122005</v>
      </c>
      <c r="G6461" s="33" t="s">
        <v>15071</v>
      </c>
      <c r="H6461" s="33">
        <v>1</v>
      </c>
      <c r="I6461" s="33">
        <v>7</v>
      </c>
      <c r="J6461" s="36">
        <v>15</v>
      </c>
      <c r="K6461" s="37">
        <v>720000</v>
      </c>
      <c r="L6461" s="38" t="s">
        <v>15</v>
      </c>
      <c r="M6461" s="38" t="s">
        <v>13</v>
      </c>
    </row>
    <row r="6462" spans="1:13" s="39" customFormat="1" ht="12.75" x14ac:dyDescent="0.2">
      <c r="A6462" s="33" t="s">
        <v>5900</v>
      </c>
      <c r="B6462" s="33" t="s">
        <v>604</v>
      </c>
      <c r="C6462" s="34">
        <v>10</v>
      </c>
      <c r="D6462" s="33" t="s">
        <v>102</v>
      </c>
      <c r="E6462" s="33" t="s">
        <v>14176</v>
      </c>
      <c r="F6462" s="35">
        <v>70122005</v>
      </c>
      <c r="G6462" s="33" t="s">
        <v>15071</v>
      </c>
      <c r="H6462" s="33">
        <v>1</v>
      </c>
      <c r="I6462" s="33">
        <v>7</v>
      </c>
      <c r="J6462" s="36">
        <v>3</v>
      </c>
      <c r="K6462" s="37">
        <v>420000</v>
      </c>
      <c r="L6462" s="38" t="s">
        <v>15</v>
      </c>
      <c r="M6462" s="38" t="s">
        <v>13</v>
      </c>
    </row>
    <row r="6463" spans="1:13" s="39" customFormat="1" ht="12.75" x14ac:dyDescent="0.2">
      <c r="A6463" s="33" t="s">
        <v>5900</v>
      </c>
      <c r="B6463" s="33" t="s">
        <v>604</v>
      </c>
      <c r="C6463" s="34">
        <v>10</v>
      </c>
      <c r="D6463" s="33" t="s">
        <v>102</v>
      </c>
      <c r="E6463" s="33" t="s">
        <v>6511</v>
      </c>
      <c r="F6463" s="35">
        <v>70122005</v>
      </c>
      <c r="G6463" s="33" t="s">
        <v>15071</v>
      </c>
      <c r="H6463" s="33">
        <v>1</v>
      </c>
      <c r="I6463" s="33">
        <v>7</v>
      </c>
      <c r="J6463" s="36">
        <v>5</v>
      </c>
      <c r="K6463" s="37">
        <v>35000</v>
      </c>
      <c r="L6463" s="38" t="s">
        <v>15</v>
      </c>
      <c r="M6463" s="38" t="s">
        <v>13</v>
      </c>
    </row>
    <row r="6464" spans="1:13" s="39" customFormat="1" ht="12.75" x14ac:dyDescent="0.2">
      <c r="A6464" s="33" t="s">
        <v>5900</v>
      </c>
      <c r="B6464" s="33" t="s">
        <v>604</v>
      </c>
      <c r="C6464" s="34">
        <v>10</v>
      </c>
      <c r="D6464" s="33" t="s">
        <v>102</v>
      </c>
      <c r="E6464" s="33" t="s">
        <v>6512</v>
      </c>
      <c r="F6464" s="35">
        <v>42132203</v>
      </c>
      <c r="G6464" s="33" t="s">
        <v>15071</v>
      </c>
      <c r="H6464" s="33">
        <v>1</v>
      </c>
      <c r="I6464" s="33">
        <v>7</v>
      </c>
      <c r="J6464" s="36">
        <v>16</v>
      </c>
      <c r="K6464" s="37">
        <v>112000</v>
      </c>
      <c r="L6464" s="38" t="s">
        <v>15</v>
      </c>
      <c r="M6464" s="38" t="s">
        <v>13</v>
      </c>
    </row>
    <row r="6465" spans="1:13" s="39" customFormat="1" ht="12.75" x14ac:dyDescent="0.2">
      <c r="A6465" s="33" t="s">
        <v>5900</v>
      </c>
      <c r="B6465" s="33" t="s">
        <v>605</v>
      </c>
      <c r="C6465" s="34">
        <v>10</v>
      </c>
      <c r="D6465" s="33" t="s">
        <v>13917</v>
      </c>
      <c r="E6465" s="33" t="s">
        <v>6513</v>
      </c>
      <c r="F6465" s="35">
        <v>70122005</v>
      </c>
      <c r="G6465" s="33" t="s">
        <v>15071</v>
      </c>
      <c r="H6465" s="33">
        <v>1</v>
      </c>
      <c r="I6465" s="33">
        <v>7</v>
      </c>
      <c r="J6465" s="36">
        <v>1</v>
      </c>
      <c r="K6465" s="37">
        <v>120000</v>
      </c>
      <c r="L6465" s="38" t="s">
        <v>12</v>
      </c>
      <c r="M6465" s="38" t="s">
        <v>13</v>
      </c>
    </row>
    <row r="6466" spans="1:13" s="39" customFormat="1" ht="12.75" x14ac:dyDescent="0.2">
      <c r="A6466" s="33" t="s">
        <v>5900</v>
      </c>
      <c r="B6466" s="33" t="s">
        <v>605</v>
      </c>
      <c r="C6466" s="34">
        <v>10</v>
      </c>
      <c r="D6466" s="33" t="s">
        <v>13917</v>
      </c>
      <c r="E6466" s="33" t="s">
        <v>6514</v>
      </c>
      <c r="F6466" s="35">
        <v>70122009</v>
      </c>
      <c r="G6466" s="33" t="s">
        <v>15071</v>
      </c>
      <c r="H6466" s="33">
        <v>1</v>
      </c>
      <c r="I6466" s="33">
        <v>7</v>
      </c>
      <c r="J6466" s="36">
        <v>1</v>
      </c>
      <c r="K6466" s="37">
        <v>45000</v>
      </c>
      <c r="L6466" s="38" t="s">
        <v>12</v>
      </c>
      <c r="M6466" s="38" t="s">
        <v>13</v>
      </c>
    </row>
    <row r="6467" spans="1:13" s="39" customFormat="1" ht="12.75" x14ac:dyDescent="0.2">
      <c r="A6467" s="33" t="s">
        <v>5900</v>
      </c>
      <c r="B6467" s="33" t="s">
        <v>605</v>
      </c>
      <c r="C6467" s="34">
        <v>10</v>
      </c>
      <c r="D6467" s="33" t="s">
        <v>13917</v>
      </c>
      <c r="E6467" s="33" t="s">
        <v>6515</v>
      </c>
      <c r="F6467" s="35">
        <v>70122009</v>
      </c>
      <c r="G6467" s="33" t="s">
        <v>15071</v>
      </c>
      <c r="H6467" s="33">
        <v>1</v>
      </c>
      <c r="I6467" s="33">
        <v>7</v>
      </c>
      <c r="J6467" s="36">
        <v>1</v>
      </c>
      <c r="K6467" s="37">
        <v>3000000</v>
      </c>
      <c r="L6467" s="38" t="s">
        <v>12</v>
      </c>
      <c r="M6467" s="38" t="s">
        <v>13</v>
      </c>
    </row>
    <row r="6468" spans="1:13" s="39" customFormat="1" ht="12.75" x14ac:dyDescent="0.2">
      <c r="A6468" s="33" t="s">
        <v>5900</v>
      </c>
      <c r="B6468" s="33" t="s">
        <v>605</v>
      </c>
      <c r="C6468" s="34">
        <v>10</v>
      </c>
      <c r="D6468" s="33" t="s">
        <v>13917</v>
      </c>
      <c r="E6468" s="33" t="s">
        <v>6516</v>
      </c>
      <c r="F6468" s="35">
        <v>10141606</v>
      </c>
      <c r="G6468" s="33" t="s">
        <v>15071</v>
      </c>
      <c r="H6468" s="33">
        <v>1</v>
      </c>
      <c r="I6468" s="33">
        <v>7</v>
      </c>
      <c r="J6468" s="36">
        <v>13</v>
      </c>
      <c r="K6468" s="37">
        <v>520000</v>
      </c>
      <c r="L6468" s="38" t="s">
        <v>15</v>
      </c>
      <c r="M6468" s="38" t="s">
        <v>13</v>
      </c>
    </row>
    <row r="6469" spans="1:13" s="39" customFormat="1" ht="12.75" x14ac:dyDescent="0.2">
      <c r="A6469" s="33" t="s">
        <v>5900</v>
      </c>
      <c r="B6469" s="33" t="s">
        <v>605</v>
      </c>
      <c r="C6469" s="34">
        <v>10</v>
      </c>
      <c r="D6469" s="33" t="s">
        <v>13917</v>
      </c>
      <c r="E6469" s="33" t="s">
        <v>6517</v>
      </c>
      <c r="F6469" s="35">
        <v>10111306</v>
      </c>
      <c r="G6469" s="33" t="s">
        <v>15071</v>
      </c>
      <c r="H6469" s="33">
        <v>1</v>
      </c>
      <c r="I6469" s="33">
        <v>7</v>
      </c>
      <c r="J6469" s="36">
        <v>6</v>
      </c>
      <c r="K6469" s="37">
        <v>144000</v>
      </c>
      <c r="L6469" s="38" t="s">
        <v>15</v>
      </c>
      <c r="M6469" s="38" t="s">
        <v>13</v>
      </c>
    </row>
    <row r="6470" spans="1:13" s="39" customFormat="1" ht="12.75" x14ac:dyDescent="0.2">
      <c r="A6470" s="33" t="s">
        <v>5900</v>
      </c>
      <c r="B6470" s="33" t="s">
        <v>605</v>
      </c>
      <c r="C6470" s="34">
        <v>10</v>
      </c>
      <c r="D6470" s="33" t="s">
        <v>13917</v>
      </c>
      <c r="E6470" s="33" t="s">
        <v>6518</v>
      </c>
      <c r="F6470" s="35">
        <v>31161601</v>
      </c>
      <c r="G6470" s="33" t="s">
        <v>15071</v>
      </c>
      <c r="H6470" s="33">
        <v>1</v>
      </c>
      <c r="I6470" s="33">
        <v>7</v>
      </c>
      <c r="J6470" s="36">
        <v>12</v>
      </c>
      <c r="K6470" s="37">
        <v>240000</v>
      </c>
      <c r="L6470" s="38" t="s">
        <v>15</v>
      </c>
      <c r="M6470" s="38" t="s">
        <v>13</v>
      </c>
    </row>
    <row r="6471" spans="1:13" s="39" customFormat="1" ht="12.75" x14ac:dyDescent="0.2">
      <c r="A6471" s="33" t="s">
        <v>5900</v>
      </c>
      <c r="B6471" s="33" t="s">
        <v>605</v>
      </c>
      <c r="C6471" s="34">
        <v>10</v>
      </c>
      <c r="D6471" s="33" t="s">
        <v>13917</v>
      </c>
      <c r="E6471" s="33" t="s">
        <v>6519</v>
      </c>
      <c r="F6471" s="35">
        <v>10111306</v>
      </c>
      <c r="G6471" s="33" t="s">
        <v>15071</v>
      </c>
      <c r="H6471" s="33">
        <v>1</v>
      </c>
      <c r="I6471" s="33">
        <v>7</v>
      </c>
      <c r="J6471" s="36">
        <v>13</v>
      </c>
      <c r="K6471" s="37">
        <v>156000</v>
      </c>
      <c r="L6471" s="38" t="s">
        <v>15</v>
      </c>
      <c r="M6471" s="38" t="s">
        <v>13</v>
      </c>
    </row>
    <row r="6472" spans="1:13" s="39" customFormat="1" ht="12.75" x14ac:dyDescent="0.2">
      <c r="A6472" s="33" t="s">
        <v>5900</v>
      </c>
      <c r="B6472" s="33" t="s">
        <v>605</v>
      </c>
      <c r="C6472" s="34">
        <v>10</v>
      </c>
      <c r="D6472" s="33" t="s">
        <v>13917</v>
      </c>
      <c r="E6472" s="33" t="s">
        <v>6520</v>
      </c>
      <c r="F6472" s="35">
        <v>10131603</v>
      </c>
      <c r="G6472" s="33" t="s">
        <v>15071</v>
      </c>
      <c r="H6472" s="33">
        <v>1</v>
      </c>
      <c r="I6472" s="33">
        <v>7</v>
      </c>
      <c r="J6472" s="36">
        <v>2</v>
      </c>
      <c r="K6472" s="37">
        <v>1800000</v>
      </c>
      <c r="L6472" s="38" t="s">
        <v>15</v>
      </c>
      <c r="M6472" s="38" t="s">
        <v>13</v>
      </c>
    </row>
    <row r="6473" spans="1:13" s="39" customFormat="1" ht="12.75" x14ac:dyDescent="0.2">
      <c r="A6473" s="33" t="s">
        <v>5900</v>
      </c>
      <c r="B6473" s="33" t="s">
        <v>605</v>
      </c>
      <c r="C6473" s="34">
        <v>10</v>
      </c>
      <c r="D6473" s="33" t="s">
        <v>13917</v>
      </c>
      <c r="E6473" s="33" t="s">
        <v>6521</v>
      </c>
      <c r="F6473" s="35">
        <v>10111306</v>
      </c>
      <c r="G6473" s="33" t="s">
        <v>15071</v>
      </c>
      <c r="H6473" s="33">
        <v>1</v>
      </c>
      <c r="I6473" s="33">
        <v>7</v>
      </c>
      <c r="J6473" s="36">
        <v>8</v>
      </c>
      <c r="K6473" s="37">
        <v>376000</v>
      </c>
      <c r="L6473" s="38" t="s">
        <v>15</v>
      </c>
      <c r="M6473" s="38" t="s">
        <v>13</v>
      </c>
    </row>
    <row r="6474" spans="1:13" s="39" customFormat="1" ht="12.75" x14ac:dyDescent="0.2">
      <c r="A6474" s="33" t="s">
        <v>5900</v>
      </c>
      <c r="B6474" s="33" t="s">
        <v>605</v>
      </c>
      <c r="C6474" s="34">
        <v>10</v>
      </c>
      <c r="D6474" s="33" t="s">
        <v>13917</v>
      </c>
      <c r="E6474" s="33" t="s">
        <v>6522</v>
      </c>
      <c r="F6474" s="35">
        <v>10111306</v>
      </c>
      <c r="G6474" s="33" t="s">
        <v>15071</v>
      </c>
      <c r="H6474" s="33">
        <v>1</v>
      </c>
      <c r="I6474" s="33">
        <v>7</v>
      </c>
      <c r="J6474" s="36">
        <v>1</v>
      </c>
      <c r="K6474" s="37">
        <v>550000</v>
      </c>
      <c r="L6474" s="38" t="s">
        <v>15</v>
      </c>
      <c r="M6474" s="38" t="s">
        <v>13</v>
      </c>
    </row>
    <row r="6475" spans="1:13" s="39" customFormat="1" ht="12.75" x14ac:dyDescent="0.2">
      <c r="A6475" s="33" t="s">
        <v>5900</v>
      </c>
      <c r="B6475" s="33" t="s">
        <v>608</v>
      </c>
      <c r="C6475" s="34">
        <v>10</v>
      </c>
      <c r="D6475" s="33" t="s">
        <v>106</v>
      </c>
      <c r="E6475" s="33" t="s">
        <v>2340</v>
      </c>
      <c r="F6475" s="35">
        <v>85121502</v>
      </c>
      <c r="G6475" s="33" t="s">
        <v>15071</v>
      </c>
      <c r="H6475" s="33">
        <v>1</v>
      </c>
      <c r="I6475" s="33">
        <v>11</v>
      </c>
      <c r="J6475" s="36">
        <v>1</v>
      </c>
      <c r="K6475" s="37">
        <v>9794500</v>
      </c>
      <c r="L6475" s="38" t="s">
        <v>12</v>
      </c>
      <c r="M6475" s="38" t="s">
        <v>13</v>
      </c>
    </row>
    <row r="6476" spans="1:13" s="39" customFormat="1" ht="12.75" x14ac:dyDescent="0.2">
      <c r="A6476" s="33" t="s">
        <v>5900</v>
      </c>
      <c r="B6476" s="33" t="s">
        <v>608</v>
      </c>
      <c r="C6476" s="34">
        <v>16</v>
      </c>
      <c r="D6476" s="33" t="s">
        <v>106</v>
      </c>
      <c r="E6476" s="33" t="s">
        <v>6523</v>
      </c>
      <c r="F6476" s="35">
        <v>93141506</v>
      </c>
      <c r="G6476" s="33" t="s">
        <v>15071</v>
      </c>
      <c r="H6476" s="33">
        <v>7</v>
      </c>
      <c r="I6476" s="33">
        <v>3</v>
      </c>
      <c r="J6476" s="36">
        <v>1</v>
      </c>
      <c r="K6476" s="37">
        <v>8000000</v>
      </c>
      <c r="L6476" s="38" t="s">
        <v>12</v>
      </c>
      <c r="M6476" s="38" t="s">
        <v>13</v>
      </c>
    </row>
    <row r="6477" spans="1:13" s="39" customFormat="1" ht="12.75" x14ac:dyDescent="0.2">
      <c r="A6477" s="33" t="s">
        <v>5900</v>
      </c>
      <c r="B6477" s="33" t="s">
        <v>5906</v>
      </c>
      <c r="C6477" s="34">
        <v>10</v>
      </c>
      <c r="D6477" s="33" t="s">
        <v>118</v>
      </c>
      <c r="E6477" s="33" t="s">
        <v>6524</v>
      </c>
      <c r="F6477" s="35">
        <v>81111500</v>
      </c>
      <c r="G6477" s="33" t="s">
        <v>15074</v>
      </c>
      <c r="H6477" s="33">
        <v>1</v>
      </c>
      <c r="I6477" s="33">
        <v>11</v>
      </c>
      <c r="J6477" s="36">
        <v>1</v>
      </c>
      <c r="K6477" s="37">
        <v>900000000</v>
      </c>
      <c r="L6477" s="38" t="s">
        <v>12</v>
      </c>
      <c r="M6477" s="38" t="s">
        <v>13</v>
      </c>
    </row>
    <row r="6478" spans="1:13" s="39" customFormat="1" ht="12.75" x14ac:dyDescent="0.2">
      <c r="A6478" s="33" t="s">
        <v>5900</v>
      </c>
      <c r="B6478" s="33" t="s">
        <v>611</v>
      </c>
      <c r="C6478" s="34">
        <v>10</v>
      </c>
      <c r="D6478" s="33" t="s">
        <v>108</v>
      </c>
      <c r="E6478" s="33" t="s">
        <v>6525</v>
      </c>
      <c r="F6478" s="35">
        <v>78181505</v>
      </c>
      <c r="G6478" s="33" t="s">
        <v>466</v>
      </c>
      <c r="H6478" s="33">
        <v>1</v>
      </c>
      <c r="I6478" s="33">
        <v>7</v>
      </c>
      <c r="J6478" s="36">
        <v>1</v>
      </c>
      <c r="K6478" s="37">
        <v>4000000</v>
      </c>
      <c r="L6478" s="38" t="s">
        <v>12</v>
      </c>
      <c r="M6478" s="38" t="s">
        <v>2371</v>
      </c>
    </row>
    <row r="6479" spans="1:13" s="39" customFormat="1" ht="12.75" x14ac:dyDescent="0.2">
      <c r="A6479" s="33" t="s">
        <v>5900</v>
      </c>
      <c r="B6479" s="33" t="s">
        <v>611</v>
      </c>
      <c r="C6479" s="34">
        <v>10</v>
      </c>
      <c r="D6479" s="33" t="s">
        <v>108</v>
      </c>
      <c r="E6479" s="33" t="s">
        <v>6526</v>
      </c>
      <c r="F6479" s="35">
        <v>80111620</v>
      </c>
      <c r="G6479" s="33" t="s">
        <v>466</v>
      </c>
      <c r="H6479" s="33">
        <v>1</v>
      </c>
      <c r="I6479" s="33">
        <v>7</v>
      </c>
      <c r="J6479" s="36">
        <v>1</v>
      </c>
      <c r="K6479" s="37">
        <v>8683587.540000001</v>
      </c>
      <c r="L6479" s="38" t="s">
        <v>12</v>
      </c>
      <c r="M6479" s="38" t="s">
        <v>2371</v>
      </c>
    </row>
    <row r="6480" spans="1:13" s="39" customFormat="1" ht="12.75" x14ac:dyDescent="0.2">
      <c r="A6480" s="33" t="s">
        <v>5900</v>
      </c>
      <c r="B6480" s="33" t="s">
        <v>611</v>
      </c>
      <c r="C6480" s="34">
        <v>10</v>
      </c>
      <c r="D6480" s="33" t="s">
        <v>108</v>
      </c>
      <c r="E6480" s="33" t="s">
        <v>6527</v>
      </c>
      <c r="F6480" s="35">
        <v>80111620</v>
      </c>
      <c r="G6480" s="33" t="s">
        <v>466</v>
      </c>
      <c r="H6480" s="33">
        <v>1</v>
      </c>
      <c r="I6480" s="33">
        <v>7</v>
      </c>
      <c r="J6480" s="36">
        <v>1</v>
      </c>
      <c r="K6480" s="37">
        <v>7045986.2999999998</v>
      </c>
      <c r="L6480" s="38" t="s">
        <v>12</v>
      </c>
      <c r="M6480" s="38" t="s">
        <v>2371</v>
      </c>
    </row>
    <row r="6481" spans="1:13" s="39" customFormat="1" ht="12.75" x14ac:dyDescent="0.2">
      <c r="A6481" s="33" t="s">
        <v>5900</v>
      </c>
      <c r="B6481" s="33" t="s">
        <v>611</v>
      </c>
      <c r="C6481" s="34">
        <v>16</v>
      </c>
      <c r="D6481" s="33" t="s">
        <v>108</v>
      </c>
      <c r="E6481" s="33" t="s">
        <v>6527</v>
      </c>
      <c r="F6481" s="35">
        <v>80111620</v>
      </c>
      <c r="G6481" s="33" t="s">
        <v>466</v>
      </c>
      <c r="H6481" s="33">
        <v>1</v>
      </c>
      <c r="I6481" s="33">
        <v>7</v>
      </c>
      <c r="J6481" s="36">
        <v>1</v>
      </c>
      <c r="K6481" s="37">
        <v>45000000</v>
      </c>
      <c r="L6481" s="38" t="s">
        <v>12</v>
      </c>
      <c r="M6481" s="38" t="s">
        <v>2371</v>
      </c>
    </row>
    <row r="6482" spans="1:13" s="39" customFormat="1" ht="12.75" x14ac:dyDescent="0.2">
      <c r="A6482" s="33" t="s">
        <v>5900</v>
      </c>
      <c r="B6482" s="33" t="s">
        <v>611</v>
      </c>
      <c r="C6482" s="34">
        <v>10</v>
      </c>
      <c r="D6482" s="33" t="s">
        <v>108</v>
      </c>
      <c r="E6482" s="33" t="s">
        <v>6528</v>
      </c>
      <c r="F6482" s="35">
        <v>70171501</v>
      </c>
      <c r="G6482" s="33" t="s">
        <v>15071</v>
      </c>
      <c r="H6482" s="33">
        <v>1</v>
      </c>
      <c r="I6482" s="33">
        <v>7</v>
      </c>
      <c r="J6482" s="36">
        <v>1</v>
      </c>
      <c r="K6482" s="37">
        <v>2850358.76</v>
      </c>
      <c r="L6482" s="38" t="s">
        <v>12</v>
      </c>
      <c r="M6482" s="38" t="s">
        <v>2371</v>
      </c>
    </row>
    <row r="6483" spans="1:13" s="39" customFormat="1" ht="12.75" x14ac:dyDescent="0.2">
      <c r="A6483" s="33" t="s">
        <v>5900</v>
      </c>
      <c r="B6483" s="33" t="s">
        <v>611</v>
      </c>
      <c r="C6483" s="34">
        <v>10</v>
      </c>
      <c r="D6483" s="33" t="s">
        <v>108</v>
      </c>
      <c r="E6483" s="33" t="s">
        <v>6492</v>
      </c>
      <c r="F6483" s="35">
        <v>80161800</v>
      </c>
      <c r="G6483" s="33" t="s">
        <v>15071</v>
      </c>
      <c r="H6483" s="33">
        <v>8</v>
      </c>
      <c r="I6483" s="33">
        <v>4</v>
      </c>
      <c r="J6483" s="36">
        <v>1</v>
      </c>
      <c r="K6483" s="37">
        <v>6231999.9900000002</v>
      </c>
      <c r="L6483" s="38" t="s">
        <v>12</v>
      </c>
      <c r="M6483" s="38" t="s">
        <v>13</v>
      </c>
    </row>
    <row r="6484" spans="1:13" s="39" customFormat="1" ht="12.75" x14ac:dyDescent="0.2">
      <c r="A6484" s="33" t="s">
        <v>5900</v>
      </c>
      <c r="B6484" s="33" t="s">
        <v>611</v>
      </c>
      <c r="C6484" s="34">
        <v>10</v>
      </c>
      <c r="D6484" s="33" t="s">
        <v>108</v>
      </c>
      <c r="E6484" s="33" t="s">
        <v>6529</v>
      </c>
      <c r="F6484" s="35">
        <v>80161800</v>
      </c>
      <c r="G6484" s="33" t="s">
        <v>15071</v>
      </c>
      <c r="H6484" s="33">
        <v>10</v>
      </c>
      <c r="I6484" s="33">
        <v>2</v>
      </c>
      <c r="J6484" s="36">
        <v>1</v>
      </c>
      <c r="K6484" s="37">
        <v>6045000</v>
      </c>
      <c r="L6484" s="38" t="s">
        <v>12</v>
      </c>
      <c r="M6484" s="38" t="s">
        <v>13</v>
      </c>
    </row>
    <row r="6485" spans="1:13" s="39" customFormat="1" ht="12.75" x14ac:dyDescent="0.2">
      <c r="A6485" s="33" t="s">
        <v>5900</v>
      </c>
      <c r="B6485" s="33" t="s">
        <v>611</v>
      </c>
      <c r="C6485" s="34">
        <v>10</v>
      </c>
      <c r="D6485" s="33" t="s">
        <v>108</v>
      </c>
      <c r="E6485" s="33" t="s">
        <v>6530</v>
      </c>
      <c r="F6485" s="35">
        <v>76122202</v>
      </c>
      <c r="G6485" s="33" t="s">
        <v>15071</v>
      </c>
      <c r="H6485" s="33">
        <v>3</v>
      </c>
      <c r="I6485" s="33">
        <v>6</v>
      </c>
      <c r="J6485" s="36">
        <v>1</v>
      </c>
      <c r="K6485" s="37">
        <v>10000000</v>
      </c>
      <c r="L6485" s="38" t="s">
        <v>12</v>
      </c>
      <c r="M6485" s="38" t="s">
        <v>13</v>
      </c>
    </row>
    <row r="6486" spans="1:13" s="39" customFormat="1" ht="12.75" x14ac:dyDescent="0.2">
      <c r="A6486" s="33" t="s">
        <v>5900</v>
      </c>
      <c r="B6486" s="33" t="s">
        <v>611</v>
      </c>
      <c r="C6486" s="34">
        <v>10</v>
      </c>
      <c r="D6486" s="33" t="s">
        <v>108</v>
      </c>
      <c r="E6486" s="33" t="s">
        <v>6528</v>
      </c>
      <c r="F6486" s="35">
        <v>70171501</v>
      </c>
      <c r="G6486" s="33" t="s">
        <v>15071</v>
      </c>
      <c r="H6486" s="33">
        <v>2</v>
      </c>
      <c r="I6486" s="33">
        <v>6</v>
      </c>
      <c r="J6486" s="36">
        <v>1</v>
      </c>
      <c r="K6486" s="37">
        <v>2599995.2999999998</v>
      </c>
      <c r="L6486" s="38" t="s">
        <v>12</v>
      </c>
      <c r="M6486" s="38" t="s">
        <v>13</v>
      </c>
    </row>
    <row r="6487" spans="1:13" s="39" customFormat="1" ht="12.75" x14ac:dyDescent="0.2">
      <c r="A6487" s="33" t="s">
        <v>5900</v>
      </c>
      <c r="B6487" s="33" t="s">
        <v>611</v>
      </c>
      <c r="C6487" s="34">
        <v>10</v>
      </c>
      <c r="D6487" s="33" t="s">
        <v>108</v>
      </c>
      <c r="E6487" s="33" t="s">
        <v>6531</v>
      </c>
      <c r="F6487" s="35">
        <v>70171501</v>
      </c>
      <c r="G6487" s="33" t="s">
        <v>15071</v>
      </c>
      <c r="H6487" s="33">
        <v>9</v>
      </c>
      <c r="I6487" s="33">
        <v>2</v>
      </c>
      <c r="J6487" s="36">
        <v>1</v>
      </c>
      <c r="K6487" s="37">
        <v>544869</v>
      </c>
      <c r="L6487" s="38" t="s">
        <v>12</v>
      </c>
      <c r="M6487" s="38" t="s">
        <v>13</v>
      </c>
    </row>
    <row r="6488" spans="1:13" s="39" customFormat="1" ht="12.75" x14ac:dyDescent="0.2">
      <c r="A6488" s="33" t="s">
        <v>5900</v>
      </c>
      <c r="B6488" s="33" t="s">
        <v>611</v>
      </c>
      <c r="C6488" s="34">
        <v>10</v>
      </c>
      <c r="D6488" s="33" t="s">
        <v>108</v>
      </c>
      <c r="E6488" s="33" t="s">
        <v>6532</v>
      </c>
      <c r="F6488" s="35">
        <v>77121504</v>
      </c>
      <c r="G6488" s="33" t="s">
        <v>15071</v>
      </c>
      <c r="H6488" s="33">
        <v>2</v>
      </c>
      <c r="I6488" s="33">
        <v>1</v>
      </c>
      <c r="J6488" s="36">
        <v>1</v>
      </c>
      <c r="K6488" s="37">
        <v>3455677.89</v>
      </c>
      <c r="L6488" s="38" t="s">
        <v>12</v>
      </c>
      <c r="M6488" s="38" t="s">
        <v>13</v>
      </c>
    </row>
    <row r="6489" spans="1:13" s="39" customFormat="1" ht="12.75" x14ac:dyDescent="0.2">
      <c r="A6489" s="33" t="s">
        <v>5900</v>
      </c>
      <c r="B6489" s="33" t="s">
        <v>611</v>
      </c>
      <c r="C6489" s="34">
        <v>10</v>
      </c>
      <c r="D6489" s="33" t="s">
        <v>108</v>
      </c>
      <c r="E6489" s="33" t="s">
        <v>6533</v>
      </c>
      <c r="F6489" s="35">
        <v>72102103</v>
      </c>
      <c r="G6489" s="33" t="s">
        <v>15071</v>
      </c>
      <c r="H6489" s="33">
        <v>2</v>
      </c>
      <c r="I6489" s="33">
        <v>8</v>
      </c>
      <c r="J6489" s="36">
        <v>1</v>
      </c>
      <c r="K6489" s="37">
        <v>9000000</v>
      </c>
      <c r="L6489" s="38" t="s">
        <v>12</v>
      </c>
      <c r="M6489" s="38" t="s">
        <v>13</v>
      </c>
    </row>
    <row r="6490" spans="1:13" s="39" customFormat="1" ht="12.75" x14ac:dyDescent="0.2">
      <c r="A6490" s="33" t="s">
        <v>5900</v>
      </c>
      <c r="B6490" s="33" t="s">
        <v>611</v>
      </c>
      <c r="C6490" s="34">
        <v>10</v>
      </c>
      <c r="D6490" s="33" t="s">
        <v>108</v>
      </c>
      <c r="E6490" s="33" t="s">
        <v>6534</v>
      </c>
      <c r="F6490" s="35">
        <v>72102103</v>
      </c>
      <c r="G6490" s="33" t="s">
        <v>15071</v>
      </c>
      <c r="H6490" s="33">
        <v>9</v>
      </c>
      <c r="I6490" s="33">
        <v>2</v>
      </c>
      <c r="J6490" s="36">
        <v>1</v>
      </c>
      <c r="K6490" s="37">
        <v>1000000</v>
      </c>
      <c r="L6490" s="38" t="s">
        <v>12</v>
      </c>
      <c r="M6490" s="38" t="s">
        <v>13</v>
      </c>
    </row>
    <row r="6491" spans="1:13" s="39" customFormat="1" ht="12.75" x14ac:dyDescent="0.2">
      <c r="A6491" s="33" t="s">
        <v>5900</v>
      </c>
      <c r="B6491" s="33" t="s">
        <v>611</v>
      </c>
      <c r="C6491" s="34">
        <v>10</v>
      </c>
      <c r="D6491" s="33" t="s">
        <v>108</v>
      </c>
      <c r="E6491" s="33" t="s">
        <v>6535</v>
      </c>
      <c r="F6491" s="35">
        <v>70171501</v>
      </c>
      <c r="G6491" s="33" t="s">
        <v>15071</v>
      </c>
      <c r="H6491" s="33">
        <v>3</v>
      </c>
      <c r="I6491" s="33">
        <v>6</v>
      </c>
      <c r="J6491" s="36">
        <v>1</v>
      </c>
      <c r="K6491" s="37">
        <v>7140000</v>
      </c>
      <c r="L6491" s="38" t="s">
        <v>12</v>
      </c>
      <c r="M6491" s="38" t="s">
        <v>13</v>
      </c>
    </row>
    <row r="6492" spans="1:13" s="39" customFormat="1" ht="12.75" x14ac:dyDescent="0.2">
      <c r="A6492" s="33" t="s">
        <v>5900</v>
      </c>
      <c r="B6492" s="33" t="s">
        <v>611</v>
      </c>
      <c r="C6492" s="34">
        <v>10</v>
      </c>
      <c r="D6492" s="33" t="s">
        <v>108</v>
      </c>
      <c r="E6492" s="33" t="s">
        <v>6536</v>
      </c>
      <c r="F6492" s="35">
        <v>76101503</v>
      </c>
      <c r="G6492" s="33" t="s">
        <v>15071</v>
      </c>
      <c r="H6492" s="33">
        <v>3</v>
      </c>
      <c r="I6492" s="33">
        <v>6</v>
      </c>
      <c r="J6492" s="36">
        <v>1</v>
      </c>
      <c r="K6492" s="37">
        <v>5997600</v>
      </c>
      <c r="L6492" s="38" t="s">
        <v>12</v>
      </c>
      <c r="M6492" s="38" t="s">
        <v>13</v>
      </c>
    </row>
    <row r="6493" spans="1:13" s="39" customFormat="1" ht="12.75" x14ac:dyDescent="0.2">
      <c r="A6493" s="33" t="s">
        <v>5900</v>
      </c>
      <c r="B6493" s="33" t="s">
        <v>611</v>
      </c>
      <c r="C6493" s="34">
        <v>10</v>
      </c>
      <c r="D6493" s="33" t="s">
        <v>108</v>
      </c>
      <c r="E6493" s="33" t="s">
        <v>6537</v>
      </c>
      <c r="F6493" s="35">
        <v>77101804</v>
      </c>
      <c r="G6493" s="33" t="s">
        <v>15071</v>
      </c>
      <c r="H6493" s="33">
        <v>4</v>
      </c>
      <c r="I6493" s="33">
        <v>1</v>
      </c>
      <c r="J6493" s="36">
        <v>1</v>
      </c>
      <c r="K6493" s="37">
        <v>1676115</v>
      </c>
      <c r="L6493" s="38" t="s">
        <v>12</v>
      </c>
      <c r="M6493" s="38" t="s">
        <v>13</v>
      </c>
    </row>
    <row r="6494" spans="1:13" s="39" customFormat="1" ht="12.75" x14ac:dyDescent="0.2">
      <c r="A6494" s="33" t="s">
        <v>5900</v>
      </c>
      <c r="B6494" s="33" t="s">
        <v>611</v>
      </c>
      <c r="C6494" s="34">
        <v>10</v>
      </c>
      <c r="D6494" s="33" t="s">
        <v>108</v>
      </c>
      <c r="E6494" s="33" t="s">
        <v>6538</v>
      </c>
      <c r="F6494" s="35">
        <v>44103103</v>
      </c>
      <c r="G6494" s="33" t="s">
        <v>15071</v>
      </c>
      <c r="H6494" s="33">
        <v>7</v>
      </c>
      <c r="I6494" s="33">
        <v>4</v>
      </c>
      <c r="J6494" s="36">
        <v>1</v>
      </c>
      <c r="K6494" s="37">
        <v>13778200</v>
      </c>
      <c r="L6494" s="38" t="s">
        <v>12</v>
      </c>
      <c r="M6494" s="38" t="s">
        <v>13</v>
      </c>
    </row>
    <row r="6495" spans="1:13" s="39" customFormat="1" ht="12.75" x14ac:dyDescent="0.2">
      <c r="A6495" s="33" t="s">
        <v>5900</v>
      </c>
      <c r="B6495" s="33" t="s">
        <v>611</v>
      </c>
      <c r="C6495" s="34">
        <v>10</v>
      </c>
      <c r="D6495" s="33" t="s">
        <v>108</v>
      </c>
      <c r="E6495" s="33" t="s">
        <v>6538</v>
      </c>
      <c r="F6495" s="35">
        <v>44103103</v>
      </c>
      <c r="G6495" s="33" t="s">
        <v>15071</v>
      </c>
      <c r="H6495" s="33">
        <v>10</v>
      </c>
      <c r="I6495" s="33">
        <v>2</v>
      </c>
      <c r="J6495" s="36">
        <v>1</v>
      </c>
      <c r="K6495" s="37">
        <v>1221800</v>
      </c>
      <c r="L6495" s="38" t="s">
        <v>12</v>
      </c>
      <c r="M6495" s="38" t="s">
        <v>13</v>
      </c>
    </row>
    <row r="6496" spans="1:13" s="39" customFormat="1" ht="12.75" x14ac:dyDescent="0.2">
      <c r="A6496" s="33" t="s">
        <v>5900</v>
      </c>
      <c r="B6496" s="33" t="s">
        <v>611</v>
      </c>
      <c r="C6496" s="34">
        <v>10</v>
      </c>
      <c r="D6496" s="33" t="s">
        <v>108</v>
      </c>
      <c r="E6496" s="33" t="s">
        <v>6525</v>
      </c>
      <c r="F6496" s="35">
        <v>78181505</v>
      </c>
      <c r="G6496" s="33" t="s">
        <v>466</v>
      </c>
      <c r="H6496" s="33">
        <v>7</v>
      </c>
      <c r="I6496" s="33">
        <v>5</v>
      </c>
      <c r="J6496" s="36">
        <v>1</v>
      </c>
      <c r="K6496" s="37">
        <v>2500000</v>
      </c>
      <c r="L6496" s="38" t="s">
        <v>12</v>
      </c>
      <c r="M6496" s="38" t="s">
        <v>13</v>
      </c>
    </row>
    <row r="6497" spans="1:13" s="39" customFormat="1" ht="12.75" x14ac:dyDescent="0.2">
      <c r="A6497" s="33" t="s">
        <v>5900</v>
      </c>
      <c r="B6497" s="33" t="s">
        <v>611</v>
      </c>
      <c r="C6497" s="34">
        <v>10</v>
      </c>
      <c r="D6497" s="33" t="s">
        <v>108</v>
      </c>
      <c r="E6497" s="33" t="s">
        <v>6539</v>
      </c>
      <c r="F6497" s="35">
        <v>78181505</v>
      </c>
      <c r="G6497" s="33" t="s">
        <v>466</v>
      </c>
      <c r="H6497" s="33">
        <v>9</v>
      </c>
      <c r="I6497" s="33">
        <v>1</v>
      </c>
      <c r="J6497" s="36">
        <v>1</v>
      </c>
      <c r="K6497" s="37">
        <v>1000000</v>
      </c>
      <c r="L6497" s="38" t="s">
        <v>12</v>
      </c>
      <c r="M6497" s="38" t="s">
        <v>13</v>
      </c>
    </row>
    <row r="6498" spans="1:13" s="39" customFormat="1" ht="12.75" x14ac:dyDescent="0.2">
      <c r="A6498" s="33" t="s">
        <v>5900</v>
      </c>
      <c r="B6498" s="33" t="s">
        <v>611</v>
      </c>
      <c r="C6498" s="34">
        <v>16</v>
      </c>
      <c r="D6498" s="33" t="s">
        <v>108</v>
      </c>
      <c r="E6498" s="33" t="s">
        <v>6527</v>
      </c>
      <c r="F6498" s="35">
        <v>80111620</v>
      </c>
      <c r="G6498" s="33" t="s">
        <v>466</v>
      </c>
      <c r="H6498" s="33">
        <v>7</v>
      </c>
      <c r="I6498" s="33">
        <v>5</v>
      </c>
      <c r="J6498" s="36">
        <v>1</v>
      </c>
      <c r="K6498" s="37">
        <v>38109187</v>
      </c>
      <c r="L6498" s="38" t="s">
        <v>12</v>
      </c>
      <c r="M6498" s="38" t="s">
        <v>13</v>
      </c>
    </row>
    <row r="6499" spans="1:13" s="39" customFormat="1" ht="12.75" x14ac:dyDescent="0.2">
      <c r="A6499" s="33" t="s">
        <v>5900</v>
      </c>
      <c r="B6499" s="33" t="s">
        <v>611</v>
      </c>
      <c r="C6499" s="34">
        <v>16</v>
      </c>
      <c r="D6499" s="33" t="s">
        <v>108</v>
      </c>
      <c r="E6499" s="33" t="s">
        <v>6540</v>
      </c>
      <c r="F6499" s="35">
        <v>80111620</v>
      </c>
      <c r="G6499" s="33" t="s">
        <v>466</v>
      </c>
      <c r="H6499" s="33">
        <v>10</v>
      </c>
      <c r="I6499" s="33">
        <v>2</v>
      </c>
      <c r="J6499" s="36">
        <v>1</v>
      </c>
      <c r="K6499" s="37">
        <v>20488258</v>
      </c>
      <c r="L6499" s="38" t="s">
        <v>12</v>
      </c>
      <c r="M6499" s="38" t="s">
        <v>13</v>
      </c>
    </row>
    <row r="6500" spans="1:13" s="39" customFormat="1" ht="12.75" x14ac:dyDescent="0.2">
      <c r="A6500" s="33" t="s">
        <v>5900</v>
      </c>
      <c r="B6500" s="33" t="s">
        <v>611</v>
      </c>
      <c r="C6500" s="34">
        <v>10</v>
      </c>
      <c r="D6500" s="33" t="s">
        <v>108</v>
      </c>
      <c r="E6500" s="33" t="s">
        <v>6526</v>
      </c>
      <c r="F6500" s="35">
        <v>80111620</v>
      </c>
      <c r="G6500" s="33" t="s">
        <v>466</v>
      </c>
      <c r="H6500" s="33">
        <v>7</v>
      </c>
      <c r="I6500" s="33">
        <v>5</v>
      </c>
      <c r="J6500" s="36">
        <v>1</v>
      </c>
      <c r="K6500" s="37">
        <v>13159022</v>
      </c>
      <c r="L6500" s="38" t="s">
        <v>12</v>
      </c>
      <c r="M6500" s="38" t="s">
        <v>13</v>
      </c>
    </row>
    <row r="6501" spans="1:13" s="39" customFormat="1" ht="12.75" x14ac:dyDescent="0.2">
      <c r="A6501" s="33" t="s">
        <v>5900</v>
      </c>
      <c r="B6501" s="33" t="s">
        <v>611</v>
      </c>
      <c r="C6501" s="34">
        <v>10</v>
      </c>
      <c r="D6501" s="33" t="s">
        <v>108</v>
      </c>
      <c r="E6501" s="33" t="s">
        <v>6541</v>
      </c>
      <c r="F6501" s="35">
        <v>80111620</v>
      </c>
      <c r="G6501" s="33" t="s">
        <v>466</v>
      </c>
      <c r="H6501" s="33">
        <v>10</v>
      </c>
      <c r="I6501" s="33">
        <v>2</v>
      </c>
      <c r="J6501" s="36">
        <v>1</v>
      </c>
      <c r="K6501" s="37">
        <v>2688460</v>
      </c>
      <c r="L6501" s="38" t="s">
        <v>12</v>
      </c>
      <c r="M6501" s="38" t="s">
        <v>13</v>
      </c>
    </row>
    <row r="6502" spans="1:13" s="39" customFormat="1" ht="12.75" x14ac:dyDescent="0.2">
      <c r="A6502" s="33" t="s">
        <v>5900</v>
      </c>
      <c r="B6502" s="33" t="s">
        <v>611</v>
      </c>
      <c r="C6502" s="34">
        <v>16</v>
      </c>
      <c r="D6502" s="33" t="s">
        <v>108</v>
      </c>
      <c r="E6502" s="33" t="s">
        <v>6542</v>
      </c>
      <c r="F6502" s="35">
        <v>90101603</v>
      </c>
      <c r="G6502" s="33" t="s">
        <v>15071</v>
      </c>
      <c r="H6502" s="33">
        <v>2</v>
      </c>
      <c r="I6502" s="33">
        <v>9</v>
      </c>
      <c r="J6502" s="36">
        <v>1</v>
      </c>
      <c r="K6502" s="37">
        <v>20000000</v>
      </c>
      <c r="L6502" s="38" t="s">
        <v>12</v>
      </c>
      <c r="M6502" s="38" t="s">
        <v>13</v>
      </c>
    </row>
    <row r="6503" spans="1:13" s="39" customFormat="1" ht="12.75" x14ac:dyDescent="0.2">
      <c r="A6503" s="33" t="s">
        <v>5900</v>
      </c>
      <c r="B6503" s="33" t="s">
        <v>611</v>
      </c>
      <c r="C6503" s="34">
        <v>16</v>
      </c>
      <c r="D6503" s="33" t="s">
        <v>108</v>
      </c>
      <c r="E6503" s="33" t="s">
        <v>6543</v>
      </c>
      <c r="F6503" s="35">
        <v>77121700</v>
      </c>
      <c r="G6503" s="33" t="s">
        <v>15071</v>
      </c>
      <c r="H6503" s="33">
        <v>2</v>
      </c>
      <c r="I6503" s="33">
        <v>9</v>
      </c>
      <c r="J6503" s="36">
        <v>1</v>
      </c>
      <c r="K6503" s="37">
        <v>1015615</v>
      </c>
      <c r="L6503" s="38" t="s">
        <v>12</v>
      </c>
      <c r="M6503" s="38" t="s">
        <v>13</v>
      </c>
    </row>
    <row r="6504" spans="1:13" s="39" customFormat="1" ht="12.75" x14ac:dyDescent="0.2">
      <c r="A6504" s="33" t="s">
        <v>5900</v>
      </c>
      <c r="B6504" s="33" t="s">
        <v>611</v>
      </c>
      <c r="C6504" s="34">
        <v>10</v>
      </c>
      <c r="D6504" s="33" t="s">
        <v>108</v>
      </c>
      <c r="E6504" s="33" t="s">
        <v>5937</v>
      </c>
      <c r="F6504" s="35">
        <v>0</v>
      </c>
      <c r="G6504" s="33" t="s">
        <v>15071</v>
      </c>
      <c r="H6504" s="33">
        <v>1</v>
      </c>
      <c r="I6504" s="33">
        <v>6</v>
      </c>
      <c r="J6504" s="36">
        <v>1</v>
      </c>
      <c r="K6504" s="37">
        <v>276903.01</v>
      </c>
      <c r="L6504" s="38" t="s">
        <v>12</v>
      </c>
      <c r="M6504" s="38" t="s">
        <v>13</v>
      </c>
    </row>
    <row r="6505" spans="1:13" s="39" customFormat="1" ht="12.75" x14ac:dyDescent="0.2">
      <c r="A6505" s="33" t="s">
        <v>5900</v>
      </c>
      <c r="B6505" s="33" t="s">
        <v>611</v>
      </c>
      <c r="C6505" s="34">
        <v>16</v>
      </c>
      <c r="D6505" s="33" t="s">
        <v>108</v>
      </c>
      <c r="E6505" s="33" t="s">
        <v>6525</v>
      </c>
      <c r="F6505" s="35">
        <v>78181505</v>
      </c>
      <c r="G6505" s="33" t="s">
        <v>15071</v>
      </c>
      <c r="H6505" s="33">
        <v>4</v>
      </c>
      <c r="I6505" s="33">
        <v>7</v>
      </c>
      <c r="J6505" s="36">
        <v>1</v>
      </c>
      <c r="K6505" s="37">
        <v>2035000</v>
      </c>
      <c r="L6505" s="38" t="s">
        <v>12</v>
      </c>
      <c r="M6505" s="38" t="s">
        <v>13</v>
      </c>
    </row>
    <row r="6506" spans="1:13" s="39" customFormat="1" ht="12.75" x14ac:dyDescent="0.2">
      <c r="A6506" s="33" t="s">
        <v>5900</v>
      </c>
      <c r="B6506" s="33" t="s">
        <v>611</v>
      </c>
      <c r="C6506" s="34">
        <v>10</v>
      </c>
      <c r="D6506" s="33" t="s">
        <v>108</v>
      </c>
      <c r="E6506" s="33" t="s">
        <v>6544</v>
      </c>
      <c r="F6506" s="35">
        <v>70171503</v>
      </c>
      <c r="G6506" s="33" t="s">
        <v>15071</v>
      </c>
      <c r="H6506" s="33">
        <v>6</v>
      </c>
      <c r="I6506" s="33">
        <v>2</v>
      </c>
      <c r="J6506" s="36">
        <v>1</v>
      </c>
      <c r="K6506" s="37">
        <v>945303</v>
      </c>
      <c r="L6506" s="38" t="s">
        <v>12</v>
      </c>
      <c r="M6506" s="38" t="s">
        <v>13</v>
      </c>
    </row>
    <row r="6507" spans="1:13" s="39" customFormat="1" ht="12.75" x14ac:dyDescent="0.2">
      <c r="A6507" s="33" t="s">
        <v>28</v>
      </c>
      <c r="B6507" s="33" t="s">
        <v>546</v>
      </c>
      <c r="C6507" s="34">
        <v>10</v>
      </c>
      <c r="D6507" s="33" t="s">
        <v>43</v>
      </c>
      <c r="E6507" s="33" t="s">
        <v>43</v>
      </c>
      <c r="F6507" s="35">
        <v>0</v>
      </c>
      <c r="G6507" s="33" t="s">
        <v>313</v>
      </c>
      <c r="H6507" s="33">
        <v>6</v>
      </c>
      <c r="I6507" s="33">
        <v>2</v>
      </c>
      <c r="J6507" s="36">
        <v>1</v>
      </c>
      <c r="K6507" s="37">
        <v>190000000</v>
      </c>
      <c r="L6507" s="38" t="s">
        <v>12</v>
      </c>
      <c r="M6507" s="38" t="s">
        <v>13</v>
      </c>
    </row>
    <row r="6508" spans="1:13" s="39" customFormat="1" ht="12.75" x14ac:dyDescent="0.2">
      <c r="A6508" s="33" t="s">
        <v>28</v>
      </c>
      <c r="B6508" s="33" t="s">
        <v>547</v>
      </c>
      <c r="C6508" s="34">
        <v>10</v>
      </c>
      <c r="D6508" s="33" t="s">
        <v>73</v>
      </c>
      <c r="E6508" s="33" t="s">
        <v>7226</v>
      </c>
      <c r="F6508" s="35">
        <v>80101500</v>
      </c>
      <c r="G6508" s="33" t="s">
        <v>313</v>
      </c>
      <c r="H6508" s="33">
        <v>6</v>
      </c>
      <c r="I6508" s="33">
        <v>2</v>
      </c>
      <c r="J6508" s="36">
        <v>1</v>
      </c>
      <c r="K6508" s="37">
        <v>11108000</v>
      </c>
      <c r="L6508" s="38" t="s">
        <v>12</v>
      </c>
      <c r="M6508" s="38" t="s">
        <v>13</v>
      </c>
    </row>
    <row r="6509" spans="1:13" s="39" customFormat="1" ht="12.75" x14ac:dyDescent="0.2">
      <c r="A6509" s="33" t="s">
        <v>28</v>
      </c>
      <c r="B6509" s="33" t="s">
        <v>548</v>
      </c>
      <c r="C6509" s="34">
        <v>10</v>
      </c>
      <c r="D6509" s="33" t="s">
        <v>5907</v>
      </c>
      <c r="E6509" s="33" t="s">
        <v>7227</v>
      </c>
      <c r="F6509" s="35">
        <v>93161601</v>
      </c>
      <c r="G6509" s="33" t="s">
        <v>15075</v>
      </c>
      <c r="H6509" s="33">
        <v>6</v>
      </c>
      <c r="I6509" s="33">
        <v>6</v>
      </c>
      <c r="J6509" s="36">
        <v>1</v>
      </c>
      <c r="K6509" s="37">
        <v>810100</v>
      </c>
      <c r="L6509" s="38" t="s">
        <v>12</v>
      </c>
      <c r="M6509" s="38" t="s">
        <v>13</v>
      </c>
    </row>
    <row r="6510" spans="1:13" s="39" customFormat="1" ht="12.75" x14ac:dyDescent="0.2">
      <c r="A6510" s="33" t="s">
        <v>28</v>
      </c>
      <c r="B6510" s="33" t="s">
        <v>553</v>
      </c>
      <c r="C6510" s="34">
        <v>10</v>
      </c>
      <c r="D6510" s="33" t="s">
        <v>74</v>
      </c>
      <c r="E6510" s="33" t="s">
        <v>7228</v>
      </c>
      <c r="F6510" s="35">
        <v>39121700</v>
      </c>
      <c r="G6510" s="33" t="s">
        <v>15071</v>
      </c>
      <c r="H6510" s="33">
        <v>4</v>
      </c>
      <c r="I6510" s="33">
        <v>1</v>
      </c>
      <c r="J6510" s="36">
        <v>1</v>
      </c>
      <c r="K6510" s="37">
        <v>153000</v>
      </c>
      <c r="L6510" s="38" t="s">
        <v>15</v>
      </c>
      <c r="M6510" s="38" t="s">
        <v>13</v>
      </c>
    </row>
    <row r="6511" spans="1:13" s="39" customFormat="1" ht="12.75" x14ac:dyDescent="0.2">
      <c r="A6511" s="33" t="s">
        <v>28</v>
      </c>
      <c r="B6511" s="33" t="s">
        <v>553</v>
      </c>
      <c r="C6511" s="34">
        <v>10</v>
      </c>
      <c r="D6511" s="33" t="s">
        <v>74</v>
      </c>
      <c r="E6511" s="33" t="s">
        <v>7229</v>
      </c>
      <c r="F6511" s="35">
        <v>27111700</v>
      </c>
      <c r="G6511" s="33" t="s">
        <v>15071</v>
      </c>
      <c r="H6511" s="33">
        <v>4</v>
      </c>
      <c r="I6511" s="33">
        <v>1</v>
      </c>
      <c r="J6511" s="36">
        <v>1</v>
      </c>
      <c r="K6511" s="37">
        <v>216000</v>
      </c>
      <c r="L6511" s="38" t="s">
        <v>15</v>
      </c>
      <c r="M6511" s="38" t="s">
        <v>13</v>
      </c>
    </row>
    <row r="6512" spans="1:13" s="39" customFormat="1" ht="12.75" x14ac:dyDescent="0.2">
      <c r="A6512" s="33" t="s">
        <v>28</v>
      </c>
      <c r="B6512" s="33" t="s">
        <v>553</v>
      </c>
      <c r="C6512" s="34">
        <v>10</v>
      </c>
      <c r="D6512" s="33" t="s">
        <v>74</v>
      </c>
      <c r="E6512" s="33" t="s">
        <v>7230</v>
      </c>
      <c r="F6512" s="35">
        <v>27112309</v>
      </c>
      <c r="G6512" s="33" t="s">
        <v>15071</v>
      </c>
      <c r="H6512" s="33">
        <v>4</v>
      </c>
      <c r="I6512" s="33">
        <v>1</v>
      </c>
      <c r="J6512" s="36">
        <v>1</v>
      </c>
      <c r="K6512" s="37">
        <v>89000</v>
      </c>
      <c r="L6512" s="38" t="s">
        <v>15</v>
      </c>
      <c r="M6512" s="38" t="s">
        <v>13</v>
      </c>
    </row>
    <row r="6513" spans="1:13" s="39" customFormat="1" ht="12.75" x14ac:dyDescent="0.2">
      <c r="A6513" s="33" t="s">
        <v>28</v>
      </c>
      <c r="B6513" s="33" t="s">
        <v>553</v>
      </c>
      <c r="C6513" s="34">
        <v>10</v>
      </c>
      <c r="D6513" s="33" t="s">
        <v>74</v>
      </c>
      <c r="E6513" s="33" t="s">
        <v>7231</v>
      </c>
      <c r="F6513" s="35">
        <v>27112409</v>
      </c>
      <c r="G6513" s="33" t="s">
        <v>15071</v>
      </c>
      <c r="H6513" s="33">
        <v>4</v>
      </c>
      <c r="I6513" s="33">
        <v>1</v>
      </c>
      <c r="J6513" s="36">
        <v>1</v>
      </c>
      <c r="K6513" s="37">
        <v>1437000</v>
      </c>
      <c r="L6513" s="38" t="s">
        <v>15</v>
      </c>
      <c r="M6513" s="38" t="s">
        <v>13</v>
      </c>
    </row>
    <row r="6514" spans="1:13" s="39" customFormat="1" ht="12.75" x14ac:dyDescent="0.2">
      <c r="A6514" s="33" t="s">
        <v>28</v>
      </c>
      <c r="B6514" s="33" t="s">
        <v>553</v>
      </c>
      <c r="C6514" s="34">
        <v>10</v>
      </c>
      <c r="D6514" s="33" t="s">
        <v>74</v>
      </c>
      <c r="E6514" s="33" t="s">
        <v>7232</v>
      </c>
      <c r="F6514" s="35">
        <v>27112400</v>
      </c>
      <c r="G6514" s="33" t="s">
        <v>15071</v>
      </c>
      <c r="H6514" s="33">
        <v>4</v>
      </c>
      <c r="I6514" s="33">
        <v>1</v>
      </c>
      <c r="J6514" s="36">
        <v>1</v>
      </c>
      <c r="K6514" s="37">
        <v>61000</v>
      </c>
      <c r="L6514" s="38" t="s">
        <v>15</v>
      </c>
      <c r="M6514" s="38" t="s">
        <v>13</v>
      </c>
    </row>
    <row r="6515" spans="1:13" s="39" customFormat="1" ht="12.75" x14ac:dyDescent="0.2">
      <c r="A6515" s="33" t="s">
        <v>28</v>
      </c>
      <c r="B6515" s="33" t="s">
        <v>553</v>
      </c>
      <c r="C6515" s="34">
        <v>10</v>
      </c>
      <c r="D6515" s="33" t="s">
        <v>74</v>
      </c>
      <c r="E6515" s="33" t="s">
        <v>7233</v>
      </c>
      <c r="F6515" s="35">
        <v>23101502</v>
      </c>
      <c r="G6515" s="33" t="s">
        <v>15071</v>
      </c>
      <c r="H6515" s="33">
        <v>4</v>
      </c>
      <c r="I6515" s="33">
        <v>1</v>
      </c>
      <c r="J6515" s="36">
        <v>1</v>
      </c>
      <c r="K6515" s="37">
        <v>224000</v>
      </c>
      <c r="L6515" s="38" t="s">
        <v>15</v>
      </c>
      <c r="M6515" s="38" t="s">
        <v>13</v>
      </c>
    </row>
    <row r="6516" spans="1:13" s="39" customFormat="1" ht="12.75" x14ac:dyDescent="0.2">
      <c r="A6516" s="33" t="s">
        <v>28</v>
      </c>
      <c r="B6516" s="33" t="s">
        <v>553</v>
      </c>
      <c r="C6516" s="34">
        <v>10</v>
      </c>
      <c r="D6516" s="33" t="s">
        <v>74</v>
      </c>
      <c r="E6516" s="33" t="s">
        <v>7234</v>
      </c>
      <c r="F6516" s="35">
        <v>23271806</v>
      </c>
      <c r="G6516" s="33" t="s">
        <v>15072</v>
      </c>
      <c r="H6516" s="33">
        <v>2</v>
      </c>
      <c r="I6516" s="33">
        <v>6</v>
      </c>
      <c r="J6516" s="36">
        <v>1</v>
      </c>
      <c r="K6516" s="37">
        <v>214800</v>
      </c>
      <c r="L6516" s="38" t="s">
        <v>15</v>
      </c>
      <c r="M6516" s="38" t="s">
        <v>13</v>
      </c>
    </row>
    <row r="6517" spans="1:13" s="39" customFormat="1" ht="12.75" x14ac:dyDescent="0.2">
      <c r="A6517" s="33" t="s">
        <v>28</v>
      </c>
      <c r="B6517" s="33" t="s">
        <v>553</v>
      </c>
      <c r="C6517" s="34">
        <v>10</v>
      </c>
      <c r="D6517" s="33" t="s">
        <v>74</v>
      </c>
      <c r="E6517" s="33" t="s">
        <v>7235</v>
      </c>
      <c r="F6517" s="35">
        <v>23271806</v>
      </c>
      <c r="G6517" s="33" t="s">
        <v>15072</v>
      </c>
      <c r="H6517" s="33">
        <v>2</v>
      </c>
      <c r="I6517" s="33">
        <v>6</v>
      </c>
      <c r="J6517" s="36">
        <v>1</v>
      </c>
      <c r="K6517" s="37">
        <v>214800</v>
      </c>
      <c r="L6517" s="38" t="s">
        <v>15</v>
      </c>
      <c r="M6517" s="38" t="s">
        <v>13</v>
      </c>
    </row>
    <row r="6518" spans="1:13" s="39" customFormat="1" ht="12.75" x14ac:dyDescent="0.2">
      <c r="A6518" s="33" t="s">
        <v>28</v>
      </c>
      <c r="B6518" s="33" t="s">
        <v>553</v>
      </c>
      <c r="C6518" s="34">
        <v>10</v>
      </c>
      <c r="D6518" s="33" t="s">
        <v>74</v>
      </c>
      <c r="E6518" s="33" t="s">
        <v>7236</v>
      </c>
      <c r="F6518" s="35">
        <v>27111800</v>
      </c>
      <c r="G6518" s="33" t="s">
        <v>15071</v>
      </c>
      <c r="H6518" s="33">
        <v>9</v>
      </c>
      <c r="I6518" s="33">
        <v>3</v>
      </c>
      <c r="J6518" s="36">
        <v>2</v>
      </c>
      <c r="K6518" s="37">
        <v>56000</v>
      </c>
      <c r="L6518" s="38" t="s">
        <v>15</v>
      </c>
      <c r="M6518" s="38" t="s">
        <v>13</v>
      </c>
    </row>
    <row r="6519" spans="1:13" s="39" customFormat="1" ht="12.75" x14ac:dyDescent="0.2">
      <c r="A6519" s="33" t="s">
        <v>28</v>
      </c>
      <c r="B6519" s="33" t="s">
        <v>557</v>
      </c>
      <c r="C6519" s="34">
        <v>10</v>
      </c>
      <c r="D6519" s="33" t="s">
        <v>77</v>
      </c>
      <c r="E6519" s="33" t="s">
        <v>7237</v>
      </c>
      <c r="F6519" s="35">
        <v>52141500</v>
      </c>
      <c r="G6519" s="33" t="s">
        <v>466</v>
      </c>
      <c r="H6519" s="33">
        <v>3</v>
      </c>
      <c r="I6519" s="33">
        <v>1</v>
      </c>
      <c r="J6519" s="36">
        <v>1</v>
      </c>
      <c r="K6519" s="37">
        <v>622000</v>
      </c>
      <c r="L6519" s="38" t="s">
        <v>15</v>
      </c>
      <c r="M6519" s="38" t="s">
        <v>13</v>
      </c>
    </row>
    <row r="6520" spans="1:13" s="39" customFormat="1" ht="12.75" x14ac:dyDescent="0.2">
      <c r="A6520" s="33" t="s">
        <v>28</v>
      </c>
      <c r="B6520" s="33" t="s">
        <v>557</v>
      </c>
      <c r="C6520" s="34">
        <v>16</v>
      </c>
      <c r="D6520" s="33" t="s">
        <v>77</v>
      </c>
      <c r="E6520" s="33" t="s">
        <v>7238</v>
      </c>
      <c r="F6520" s="35">
        <v>48101500</v>
      </c>
      <c r="G6520" s="33" t="s">
        <v>15071</v>
      </c>
      <c r="H6520" s="33">
        <v>6</v>
      </c>
      <c r="I6520" s="33">
        <v>4</v>
      </c>
      <c r="J6520" s="36">
        <v>1</v>
      </c>
      <c r="K6520" s="37">
        <v>44982000</v>
      </c>
      <c r="L6520" s="38" t="s">
        <v>15</v>
      </c>
      <c r="M6520" s="38" t="s">
        <v>13</v>
      </c>
    </row>
    <row r="6521" spans="1:13" s="39" customFormat="1" ht="12.75" x14ac:dyDescent="0.2">
      <c r="A6521" s="33" t="s">
        <v>28</v>
      </c>
      <c r="B6521" s="33" t="s">
        <v>560</v>
      </c>
      <c r="C6521" s="34">
        <v>10</v>
      </c>
      <c r="D6521" s="33" t="s">
        <v>79</v>
      </c>
      <c r="E6521" s="33" t="s">
        <v>7239</v>
      </c>
      <c r="F6521" s="35">
        <v>27112035</v>
      </c>
      <c r="G6521" s="33" t="s">
        <v>466</v>
      </c>
      <c r="H6521" s="33">
        <v>4</v>
      </c>
      <c r="I6521" s="33">
        <v>1</v>
      </c>
      <c r="J6521" s="36">
        <v>1</v>
      </c>
      <c r="K6521" s="37">
        <v>1343000</v>
      </c>
      <c r="L6521" s="38" t="s">
        <v>15</v>
      </c>
      <c r="M6521" s="38" t="s">
        <v>13</v>
      </c>
    </row>
    <row r="6522" spans="1:13" s="39" customFormat="1" ht="12.75" x14ac:dyDescent="0.2">
      <c r="A6522" s="33" t="s">
        <v>28</v>
      </c>
      <c r="B6522" s="33" t="s">
        <v>566</v>
      </c>
      <c r="C6522" s="34">
        <v>10</v>
      </c>
      <c r="D6522" s="33" t="s">
        <v>82</v>
      </c>
      <c r="E6522" s="33" t="s">
        <v>7240</v>
      </c>
      <c r="F6522" s="35">
        <v>52141600</v>
      </c>
      <c r="G6522" s="33" t="s">
        <v>15071</v>
      </c>
      <c r="H6522" s="33">
        <v>9</v>
      </c>
      <c r="I6522" s="33">
        <v>3</v>
      </c>
      <c r="J6522" s="36">
        <v>2</v>
      </c>
      <c r="K6522" s="37">
        <v>8109800</v>
      </c>
      <c r="L6522" s="38" t="s">
        <v>15</v>
      </c>
      <c r="M6522" s="38" t="s">
        <v>13</v>
      </c>
    </row>
    <row r="6523" spans="1:13" s="39" customFormat="1" ht="12.75" x14ac:dyDescent="0.2">
      <c r="A6523" s="33" t="s">
        <v>28</v>
      </c>
      <c r="B6523" s="33" t="s">
        <v>566</v>
      </c>
      <c r="C6523" s="34">
        <v>10</v>
      </c>
      <c r="D6523" s="33" t="s">
        <v>82</v>
      </c>
      <c r="E6523" s="33" t="s">
        <v>844</v>
      </c>
      <c r="F6523" s="35">
        <v>52141600</v>
      </c>
      <c r="G6523" s="33" t="s">
        <v>15071</v>
      </c>
      <c r="H6523" s="33">
        <v>9</v>
      </c>
      <c r="I6523" s="33">
        <v>3</v>
      </c>
      <c r="J6523" s="36">
        <v>9</v>
      </c>
      <c r="K6523" s="37">
        <v>19439100</v>
      </c>
      <c r="L6523" s="38" t="s">
        <v>15</v>
      </c>
      <c r="M6523" s="38" t="s">
        <v>13</v>
      </c>
    </row>
    <row r="6524" spans="1:13" s="39" customFormat="1" ht="12.75" x14ac:dyDescent="0.2">
      <c r="A6524" s="33" t="s">
        <v>28</v>
      </c>
      <c r="B6524" s="33" t="s">
        <v>566</v>
      </c>
      <c r="C6524" s="34">
        <v>16</v>
      </c>
      <c r="D6524" s="33" t="s">
        <v>82</v>
      </c>
      <c r="E6524" s="33" t="s">
        <v>7240</v>
      </c>
      <c r="F6524" s="35">
        <v>52141600</v>
      </c>
      <c r="G6524" s="33" t="s">
        <v>15071</v>
      </c>
      <c r="H6524" s="33">
        <v>9</v>
      </c>
      <c r="I6524" s="33">
        <v>3</v>
      </c>
      <c r="J6524" s="36">
        <v>10</v>
      </c>
      <c r="K6524" s="37">
        <v>21869000</v>
      </c>
      <c r="L6524" s="38" t="s">
        <v>15</v>
      </c>
      <c r="M6524" s="38" t="s">
        <v>13</v>
      </c>
    </row>
    <row r="6525" spans="1:13" s="39" customFormat="1" ht="12.75" x14ac:dyDescent="0.2">
      <c r="A6525" s="33" t="s">
        <v>28</v>
      </c>
      <c r="B6525" s="33" t="s">
        <v>566</v>
      </c>
      <c r="C6525" s="34">
        <v>16</v>
      </c>
      <c r="D6525" s="33" t="s">
        <v>82</v>
      </c>
      <c r="E6525" s="33" t="s">
        <v>7241</v>
      </c>
      <c r="F6525" s="35">
        <v>52141600</v>
      </c>
      <c r="G6525" s="33" t="s">
        <v>15071</v>
      </c>
      <c r="H6525" s="33">
        <v>1</v>
      </c>
      <c r="I6525" s="33">
        <v>6</v>
      </c>
      <c r="J6525" s="36">
        <v>1</v>
      </c>
      <c r="K6525" s="37">
        <v>1494025.5700000003</v>
      </c>
      <c r="L6525" s="38" t="s">
        <v>12</v>
      </c>
      <c r="M6525" s="38" t="s">
        <v>13</v>
      </c>
    </row>
    <row r="6526" spans="1:13" s="39" customFormat="1" ht="12.75" x14ac:dyDescent="0.2">
      <c r="A6526" s="33" t="s">
        <v>28</v>
      </c>
      <c r="B6526" s="33" t="s">
        <v>566</v>
      </c>
      <c r="C6526" s="34">
        <v>16</v>
      </c>
      <c r="D6526" s="33" t="s">
        <v>82</v>
      </c>
      <c r="E6526" s="33" t="s">
        <v>844</v>
      </c>
      <c r="F6526" s="35">
        <v>52141600</v>
      </c>
      <c r="G6526" s="33" t="s">
        <v>15071</v>
      </c>
      <c r="H6526" s="33">
        <v>9</v>
      </c>
      <c r="I6526" s="33">
        <v>3</v>
      </c>
      <c r="J6526" s="36">
        <v>1</v>
      </c>
      <c r="K6526" s="37">
        <v>2159900</v>
      </c>
      <c r="L6526" s="38" t="s">
        <v>15</v>
      </c>
      <c r="M6526" s="38" t="s">
        <v>13</v>
      </c>
    </row>
    <row r="6527" spans="1:13" s="39" customFormat="1" ht="12.75" x14ac:dyDescent="0.2">
      <c r="A6527" s="33" t="s">
        <v>28</v>
      </c>
      <c r="B6527" s="33" t="s">
        <v>569</v>
      </c>
      <c r="C6527" s="34">
        <v>10</v>
      </c>
      <c r="D6527" s="33" t="s">
        <v>84</v>
      </c>
      <c r="E6527" s="33" t="s">
        <v>7242</v>
      </c>
      <c r="F6527" s="35">
        <v>48102000</v>
      </c>
      <c r="G6527" s="33" t="s">
        <v>15071</v>
      </c>
      <c r="H6527" s="33">
        <v>3</v>
      </c>
      <c r="I6527" s="33">
        <v>3</v>
      </c>
      <c r="J6527" s="36">
        <v>1</v>
      </c>
      <c r="K6527" s="37">
        <v>1047200</v>
      </c>
      <c r="L6527" s="38" t="s">
        <v>15</v>
      </c>
      <c r="M6527" s="38" t="s">
        <v>13</v>
      </c>
    </row>
    <row r="6528" spans="1:13" s="39" customFormat="1" ht="12.75" x14ac:dyDescent="0.2">
      <c r="A6528" s="33" t="s">
        <v>28</v>
      </c>
      <c r="B6528" s="33" t="s">
        <v>569</v>
      </c>
      <c r="C6528" s="34">
        <v>16</v>
      </c>
      <c r="D6528" s="33" t="s">
        <v>84</v>
      </c>
      <c r="E6528" s="33" t="s">
        <v>7243</v>
      </c>
      <c r="F6528" s="35">
        <v>95131700</v>
      </c>
      <c r="G6528" s="33" t="s">
        <v>15071</v>
      </c>
      <c r="H6528" s="33">
        <v>1</v>
      </c>
      <c r="I6528" s="33">
        <v>6</v>
      </c>
      <c r="J6528" s="36">
        <v>1</v>
      </c>
      <c r="K6528" s="37">
        <v>70570000</v>
      </c>
      <c r="L6528" s="38" t="s">
        <v>15</v>
      </c>
      <c r="M6528" s="38" t="s">
        <v>13</v>
      </c>
    </row>
    <row r="6529" spans="1:13" s="39" customFormat="1" ht="12.75" x14ac:dyDescent="0.2">
      <c r="A6529" s="33" t="s">
        <v>28</v>
      </c>
      <c r="B6529" s="33" t="s">
        <v>569</v>
      </c>
      <c r="C6529" s="34">
        <v>16</v>
      </c>
      <c r="D6529" s="33" t="s">
        <v>84</v>
      </c>
      <c r="E6529" s="33" t="s">
        <v>7244</v>
      </c>
      <c r="F6529" s="35">
        <v>95131700</v>
      </c>
      <c r="G6529" s="33" t="s">
        <v>15071</v>
      </c>
      <c r="H6529" s="33">
        <v>7</v>
      </c>
      <c r="I6529" s="33">
        <v>3</v>
      </c>
      <c r="J6529" s="36">
        <v>1</v>
      </c>
      <c r="K6529" s="37">
        <v>29430000</v>
      </c>
      <c r="L6529" s="38" t="s">
        <v>15</v>
      </c>
      <c r="M6529" s="38" t="s">
        <v>13</v>
      </c>
    </row>
    <row r="6530" spans="1:13" s="39" customFormat="1" ht="12.75" x14ac:dyDescent="0.2">
      <c r="A6530" s="33" t="s">
        <v>28</v>
      </c>
      <c r="B6530" s="33" t="s">
        <v>570</v>
      </c>
      <c r="C6530" s="34">
        <v>10</v>
      </c>
      <c r="D6530" s="33" t="s">
        <v>85</v>
      </c>
      <c r="E6530" s="33" t="s">
        <v>7245</v>
      </c>
      <c r="F6530" s="35">
        <v>46151600</v>
      </c>
      <c r="G6530" s="33" t="s">
        <v>313</v>
      </c>
      <c r="H6530" s="33">
        <v>6</v>
      </c>
      <c r="I6530" s="33">
        <v>6</v>
      </c>
      <c r="J6530" s="36">
        <v>2</v>
      </c>
      <c r="K6530" s="37">
        <v>428854000</v>
      </c>
      <c r="L6530" s="38" t="s">
        <v>15</v>
      </c>
      <c r="M6530" s="38" t="s">
        <v>13</v>
      </c>
    </row>
    <row r="6531" spans="1:13" s="39" customFormat="1" ht="12.75" x14ac:dyDescent="0.2">
      <c r="A6531" s="33" t="s">
        <v>28</v>
      </c>
      <c r="B6531" s="33" t="s">
        <v>571</v>
      </c>
      <c r="C6531" s="34">
        <v>10</v>
      </c>
      <c r="D6531" s="33" t="s">
        <v>12596</v>
      </c>
      <c r="E6531" s="33" t="s">
        <v>4946</v>
      </c>
      <c r="F6531" s="35">
        <v>15101500</v>
      </c>
      <c r="G6531" s="33" t="s">
        <v>15071</v>
      </c>
      <c r="H6531" s="33">
        <v>2</v>
      </c>
      <c r="I6531" s="33">
        <v>6</v>
      </c>
      <c r="J6531" s="36">
        <v>1</v>
      </c>
      <c r="K6531" s="37">
        <v>705882</v>
      </c>
      <c r="L6531" s="38" t="s">
        <v>15</v>
      </c>
      <c r="M6531" s="38" t="s">
        <v>13</v>
      </c>
    </row>
    <row r="6532" spans="1:13" s="39" customFormat="1" ht="12.75" x14ac:dyDescent="0.2">
      <c r="A6532" s="33" t="s">
        <v>28</v>
      </c>
      <c r="B6532" s="33" t="s">
        <v>571</v>
      </c>
      <c r="C6532" s="34">
        <v>10</v>
      </c>
      <c r="D6532" s="33" t="s">
        <v>12596</v>
      </c>
      <c r="E6532" s="33" t="s">
        <v>7246</v>
      </c>
      <c r="F6532" s="35">
        <v>15101500</v>
      </c>
      <c r="G6532" s="33" t="s">
        <v>15071</v>
      </c>
      <c r="H6532" s="33">
        <v>2</v>
      </c>
      <c r="I6532" s="33">
        <v>6</v>
      </c>
      <c r="J6532" s="36">
        <v>1</v>
      </c>
      <c r="K6532" s="37">
        <v>705882</v>
      </c>
      <c r="L6532" s="38" t="s">
        <v>15</v>
      </c>
      <c r="M6532" s="38" t="s">
        <v>13</v>
      </c>
    </row>
    <row r="6533" spans="1:13" s="39" customFormat="1" ht="12.75" x14ac:dyDescent="0.2">
      <c r="A6533" s="33" t="s">
        <v>28</v>
      </c>
      <c r="B6533" s="33" t="s">
        <v>571</v>
      </c>
      <c r="C6533" s="34">
        <v>10</v>
      </c>
      <c r="D6533" s="33" t="s">
        <v>12596</v>
      </c>
      <c r="E6533" s="33" t="s">
        <v>7247</v>
      </c>
      <c r="F6533" s="35">
        <v>15101500</v>
      </c>
      <c r="G6533" s="33" t="s">
        <v>15071</v>
      </c>
      <c r="H6533" s="33">
        <v>2</v>
      </c>
      <c r="I6533" s="33">
        <v>6</v>
      </c>
      <c r="J6533" s="36">
        <v>1</v>
      </c>
      <c r="K6533" s="37">
        <v>705882</v>
      </c>
      <c r="L6533" s="38" t="s">
        <v>15</v>
      </c>
      <c r="M6533" s="38" t="s">
        <v>13</v>
      </c>
    </row>
    <row r="6534" spans="1:13" s="39" customFormat="1" ht="12.75" x14ac:dyDescent="0.2">
      <c r="A6534" s="33" t="s">
        <v>28</v>
      </c>
      <c r="B6534" s="33" t="s">
        <v>571</v>
      </c>
      <c r="C6534" s="34">
        <v>10</v>
      </c>
      <c r="D6534" s="33" t="s">
        <v>12596</v>
      </c>
      <c r="E6534" s="33" t="s">
        <v>7248</v>
      </c>
      <c r="F6534" s="35">
        <v>15121902</v>
      </c>
      <c r="G6534" s="33" t="s">
        <v>15071</v>
      </c>
      <c r="H6534" s="33">
        <v>2</v>
      </c>
      <c r="I6534" s="33">
        <v>6</v>
      </c>
      <c r="J6534" s="36">
        <v>1</v>
      </c>
      <c r="K6534" s="37">
        <v>705882</v>
      </c>
      <c r="L6534" s="38" t="s">
        <v>15</v>
      </c>
      <c r="M6534" s="38" t="s">
        <v>13</v>
      </c>
    </row>
    <row r="6535" spans="1:13" s="39" customFormat="1" ht="12.75" x14ac:dyDescent="0.2">
      <c r="A6535" s="33" t="s">
        <v>28</v>
      </c>
      <c r="B6535" s="33" t="s">
        <v>571</v>
      </c>
      <c r="C6535" s="34">
        <v>10</v>
      </c>
      <c r="D6535" s="33" t="s">
        <v>12596</v>
      </c>
      <c r="E6535" s="33" t="s">
        <v>7249</v>
      </c>
      <c r="F6535" s="35">
        <v>15101500</v>
      </c>
      <c r="G6535" s="33" t="s">
        <v>15071</v>
      </c>
      <c r="H6535" s="33">
        <v>2</v>
      </c>
      <c r="I6535" s="33">
        <v>6</v>
      </c>
      <c r="J6535" s="36">
        <v>1</v>
      </c>
      <c r="K6535" s="37">
        <v>705882</v>
      </c>
      <c r="L6535" s="38" t="s">
        <v>15</v>
      </c>
      <c r="M6535" s="38" t="s">
        <v>13</v>
      </c>
    </row>
    <row r="6536" spans="1:13" s="39" customFormat="1" ht="12.75" x14ac:dyDescent="0.2">
      <c r="A6536" s="33" t="s">
        <v>28</v>
      </c>
      <c r="B6536" s="33" t="s">
        <v>571</v>
      </c>
      <c r="C6536" s="34">
        <v>10</v>
      </c>
      <c r="D6536" s="33" t="s">
        <v>12596</v>
      </c>
      <c r="E6536" s="33" t="s">
        <v>7250</v>
      </c>
      <c r="F6536" s="35">
        <v>15121508</v>
      </c>
      <c r="G6536" s="33" t="s">
        <v>15071</v>
      </c>
      <c r="H6536" s="33">
        <v>2</v>
      </c>
      <c r="I6536" s="33">
        <v>6</v>
      </c>
      <c r="J6536" s="36">
        <v>1</v>
      </c>
      <c r="K6536" s="37">
        <v>705883</v>
      </c>
      <c r="L6536" s="38" t="s">
        <v>15</v>
      </c>
      <c r="M6536" s="38" t="s">
        <v>13</v>
      </c>
    </row>
    <row r="6537" spans="1:13" s="39" customFormat="1" ht="12.75" x14ac:dyDescent="0.2">
      <c r="A6537" s="33" t="s">
        <v>28</v>
      </c>
      <c r="B6537" s="33" t="s">
        <v>571</v>
      </c>
      <c r="C6537" s="34">
        <v>10</v>
      </c>
      <c r="D6537" s="33" t="s">
        <v>12596</v>
      </c>
      <c r="E6537" s="33" t="s">
        <v>7251</v>
      </c>
      <c r="F6537" s="35">
        <v>15121508</v>
      </c>
      <c r="G6537" s="33" t="s">
        <v>15071</v>
      </c>
      <c r="H6537" s="33">
        <v>2</v>
      </c>
      <c r="I6537" s="33">
        <v>6</v>
      </c>
      <c r="J6537" s="36">
        <v>1</v>
      </c>
      <c r="K6537" s="37">
        <v>705883</v>
      </c>
      <c r="L6537" s="38" t="s">
        <v>15</v>
      </c>
      <c r="M6537" s="38" t="s">
        <v>13</v>
      </c>
    </row>
    <row r="6538" spans="1:13" s="39" customFormat="1" ht="12.75" x14ac:dyDescent="0.2">
      <c r="A6538" s="33" t="s">
        <v>28</v>
      </c>
      <c r="B6538" s="33" t="s">
        <v>571</v>
      </c>
      <c r="C6538" s="34">
        <v>10</v>
      </c>
      <c r="D6538" s="33" t="s">
        <v>12596</v>
      </c>
      <c r="E6538" s="33" t="s">
        <v>7252</v>
      </c>
      <c r="F6538" s="35">
        <v>15111500</v>
      </c>
      <c r="G6538" s="33" t="s">
        <v>15071</v>
      </c>
      <c r="H6538" s="33">
        <v>2</v>
      </c>
      <c r="I6538" s="33">
        <v>6</v>
      </c>
      <c r="J6538" s="36">
        <v>1</v>
      </c>
      <c r="K6538" s="37">
        <v>705882</v>
      </c>
      <c r="L6538" s="38" t="s">
        <v>15</v>
      </c>
      <c r="M6538" s="38" t="s">
        <v>13</v>
      </c>
    </row>
    <row r="6539" spans="1:13" s="39" customFormat="1" ht="12.75" x14ac:dyDescent="0.2">
      <c r="A6539" s="33" t="s">
        <v>28</v>
      </c>
      <c r="B6539" s="33" t="s">
        <v>571</v>
      </c>
      <c r="C6539" s="34">
        <v>10</v>
      </c>
      <c r="D6539" s="33" t="s">
        <v>12596</v>
      </c>
      <c r="E6539" s="33" t="s">
        <v>7253</v>
      </c>
      <c r="F6539" s="35">
        <v>15111500</v>
      </c>
      <c r="G6539" s="33" t="s">
        <v>15071</v>
      </c>
      <c r="H6539" s="33">
        <v>2</v>
      </c>
      <c r="I6539" s="33">
        <v>6</v>
      </c>
      <c r="J6539" s="36">
        <v>1</v>
      </c>
      <c r="K6539" s="37">
        <v>705883</v>
      </c>
      <c r="L6539" s="38" t="s">
        <v>15</v>
      </c>
      <c r="M6539" s="38" t="s">
        <v>13</v>
      </c>
    </row>
    <row r="6540" spans="1:13" s="39" customFormat="1" ht="12.75" x14ac:dyDescent="0.2">
      <c r="A6540" s="33" t="s">
        <v>28</v>
      </c>
      <c r="B6540" s="33" t="s">
        <v>571</v>
      </c>
      <c r="C6540" s="34">
        <v>10</v>
      </c>
      <c r="D6540" s="33" t="s">
        <v>12596</v>
      </c>
      <c r="E6540" s="33" t="s">
        <v>7254</v>
      </c>
      <c r="F6540" s="35">
        <v>15101500</v>
      </c>
      <c r="G6540" s="33" t="s">
        <v>15071</v>
      </c>
      <c r="H6540" s="33">
        <v>2</v>
      </c>
      <c r="I6540" s="33">
        <v>6</v>
      </c>
      <c r="J6540" s="36">
        <v>1</v>
      </c>
      <c r="K6540" s="37">
        <v>705882</v>
      </c>
      <c r="L6540" s="38" t="s">
        <v>15</v>
      </c>
      <c r="M6540" s="38" t="s">
        <v>13</v>
      </c>
    </row>
    <row r="6541" spans="1:13" s="39" customFormat="1" ht="12.75" x14ac:dyDescent="0.2">
      <c r="A6541" s="33" t="s">
        <v>28</v>
      </c>
      <c r="B6541" s="33" t="s">
        <v>571</v>
      </c>
      <c r="C6541" s="34">
        <v>10</v>
      </c>
      <c r="D6541" s="33" t="s">
        <v>12596</v>
      </c>
      <c r="E6541" s="33" t="s">
        <v>7254</v>
      </c>
      <c r="F6541" s="35">
        <v>15101500</v>
      </c>
      <c r="G6541" s="33" t="s">
        <v>15071</v>
      </c>
      <c r="H6541" s="33">
        <v>2</v>
      </c>
      <c r="I6541" s="33">
        <v>6</v>
      </c>
      <c r="J6541" s="36">
        <v>1</v>
      </c>
      <c r="K6541" s="37">
        <v>705882</v>
      </c>
      <c r="L6541" s="38" t="s">
        <v>15</v>
      </c>
      <c r="M6541" s="38" t="s">
        <v>13</v>
      </c>
    </row>
    <row r="6542" spans="1:13" s="39" customFormat="1" ht="12.75" x14ac:dyDescent="0.2">
      <c r="A6542" s="33" t="s">
        <v>28</v>
      </c>
      <c r="B6542" s="33" t="s">
        <v>571</v>
      </c>
      <c r="C6542" s="34">
        <v>10</v>
      </c>
      <c r="D6542" s="33" t="s">
        <v>12596</v>
      </c>
      <c r="E6542" s="33" t="s">
        <v>7255</v>
      </c>
      <c r="F6542" s="35">
        <v>15111500</v>
      </c>
      <c r="G6542" s="33" t="s">
        <v>15071</v>
      </c>
      <c r="H6542" s="33">
        <v>2</v>
      </c>
      <c r="I6542" s="33">
        <v>6</v>
      </c>
      <c r="J6542" s="36">
        <v>1</v>
      </c>
      <c r="K6542" s="37">
        <v>705883</v>
      </c>
      <c r="L6542" s="38" t="s">
        <v>2367</v>
      </c>
      <c r="M6542" s="38" t="s">
        <v>13</v>
      </c>
    </row>
    <row r="6543" spans="1:13" s="39" customFormat="1" ht="12.75" x14ac:dyDescent="0.2">
      <c r="A6543" s="33" t="s">
        <v>28</v>
      </c>
      <c r="B6543" s="33" t="s">
        <v>571</v>
      </c>
      <c r="C6543" s="34">
        <v>10</v>
      </c>
      <c r="D6543" s="33" t="s">
        <v>12596</v>
      </c>
      <c r="E6543" s="33" t="s">
        <v>7256</v>
      </c>
      <c r="F6543" s="35">
        <v>15101500</v>
      </c>
      <c r="G6543" s="33" t="s">
        <v>15071</v>
      </c>
      <c r="H6543" s="33">
        <v>2</v>
      </c>
      <c r="I6543" s="33">
        <v>6</v>
      </c>
      <c r="J6543" s="36">
        <v>1</v>
      </c>
      <c r="K6543" s="37">
        <v>705882</v>
      </c>
      <c r="L6543" s="38" t="s">
        <v>15</v>
      </c>
      <c r="M6543" s="38" t="s">
        <v>13</v>
      </c>
    </row>
    <row r="6544" spans="1:13" s="39" customFormat="1" ht="12.75" x14ac:dyDescent="0.2">
      <c r="A6544" s="33" t="s">
        <v>28</v>
      </c>
      <c r="B6544" s="33" t="s">
        <v>571</v>
      </c>
      <c r="C6544" s="34">
        <v>10</v>
      </c>
      <c r="D6544" s="33" t="s">
        <v>12596</v>
      </c>
      <c r="E6544" s="33" t="s">
        <v>7257</v>
      </c>
      <c r="F6544" s="35">
        <v>15111500</v>
      </c>
      <c r="G6544" s="33" t="s">
        <v>15071</v>
      </c>
      <c r="H6544" s="33">
        <v>2</v>
      </c>
      <c r="I6544" s="33">
        <v>6</v>
      </c>
      <c r="J6544" s="36">
        <v>1</v>
      </c>
      <c r="K6544" s="37">
        <v>705883</v>
      </c>
      <c r="L6544" s="38" t="s">
        <v>15</v>
      </c>
      <c r="M6544" s="38" t="s">
        <v>13</v>
      </c>
    </row>
    <row r="6545" spans="1:13" s="39" customFormat="1" ht="12.75" x14ac:dyDescent="0.2">
      <c r="A6545" s="33" t="s">
        <v>28</v>
      </c>
      <c r="B6545" s="33" t="s">
        <v>571</v>
      </c>
      <c r="C6545" s="34">
        <v>10</v>
      </c>
      <c r="D6545" s="33" t="s">
        <v>12596</v>
      </c>
      <c r="E6545" s="33" t="s">
        <v>2476</v>
      </c>
      <c r="F6545" s="35">
        <v>15101500</v>
      </c>
      <c r="G6545" s="33" t="s">
        <v>15071</v>
      </c>
      <c r="H6545" s="33">
        <v>2</v>
      </c>
      <c r="I6545" s="33">
        <v>6</v>
      </c>
      <c r="J6545" s="36">
        <v>1</v>
      </c>
      <c r="K6545" s="37">
        <v>705882</v>
      </c>
      <c r="L6545" s="38" t="s">
        <v>15</v>
      </c>
      <c r="M6545" s="38" t="s">
        <v>13</v>
      </c>
    </row>
    <row r="6546" spans="1:13" s="39" customFormat="1" ht="12.75" x14ac:dyDescent="0.2">
      <c r="A6546" s="33" t="s">
        <v>28</v>
      </c>
      <c r="B6546" s="33" t="s">
        <v>571</v>
      </c>
      <c r="C6546" s="34">
        <v>10</v>
      </c>
      <c r="D6546" s="33" t="s">
        <v>12596</v>
      </c>
      <c r="E6546" s="33" t="s">
        <v>7258</v>
      </c>
      <c r="F6546" s="35">
        <v>15101500</v>
      </c>
      <c r="G6546" s="33" t="s">
        <v>15071</v>
      </c>
      <c r="H6546" s="33">
        <v>2</v>
      </c>
      <c r="I6546" s="33">
        <v>6</v>
      </c>
      <c r="J6546" s="36">
        <v>1</v>
      </c>
      <c r="K6546" s="37">
        <v>705882</v>
      </c>
      <c r="L6546" s="38" t="s">
        <v>15</v>
      </c>
      <c r="M6546" s="38" t="s">
        <v>13</v>
      </c>
    </row>
    <row r="6547" spans="1:13" s="39" customFormat="1" ht="12.75" x14ac:dyDescent="0.2">
      <c r="A6547" s="33" t="s">
        <v>28</v>
      </c>
      <c r="B6547" s="33" t="s">
        <v>571</v>
      </c>
      <c r="C6547" s="34">
        <v>10</v>
      </c>
      <c r="D6547" s="33" t="s">
        <v>12596</v>
      </c>
      <c r="E6547" s="33" t="s">
        <v>7259</v>
      </c>
      <c r="F6547" s="35">
        <v>15121508</v>
      </c>
      <c r="G6547" s="33" t="s">
        <v>15071</v>
      </c>
      <c r="H6547" s="33">
        <v>2</v>
      </c>
      <c r="I6547" s="33">
        <v>6</v>
      </c>
      <c r="J6547" s="36">
        <v>1</v>
      </c>
      <c r="K6547" s="37">
        <v>705883</v>
      </c>
      <c r="L6547" s="38" t="s">
        <v>15</v>
      </c>
      <c r="M6547" s="38" t="s">
        <v>13</v>
      </c>
    </row>
    <row r="6548" spans="1:13" s="39" customFormat="1" ht="12.75" x14ac:dyDescent="0.2">
      <c r="A6548" s="33" t="s">
        <v>28</v>
      </c>
      <c r="B6548" s="33" t="s">
        <v>571</v>
      </c>
      <c r="C6548" s="34">
        <v>10</v>
      </c>
      <c r="D6548" s="33" t="s">
        <v>12596</v>
      </c>
      <c r="E6548" s="33" t="s">
        <v>7260</v>
      </c>
      <c r="F6548" s="35">
        <v>15121504</v>
      </c>
      <c r="G6548" s="33" t="s">
        <v>15071</v>
      </c>
      <c r="H6548" s="33">
        <v>2</v>
      </c>
      <c r="I6548" s="33">
        <v>6</v>
      </c>
      <c r="J6548" s="36">
        <v>119</v>
      </c>
      <c r="K6548" s="37">
        <v>4616486</v>
      </c>
      <c r="L6548" s="38" t="s">
        <v>2367</v>
      </c>
      <c r="M6548" s="38" t="s">
        <v>13</v>
      </c>
    </row>
    <row r="6549" spans="1:13" s="39" customFormat="1" ht="12.75" x14ac:dyDescent="0.2">
      <c r="A6549" s="33" t="s">
        <v>28</v>
      </c>
      <c r="B6549" s="33" t="s">
        <v>571</v>
      </c>
      <c r="C6549" s="34">
        <v>10</v>
      </c>
      <c r="D6549" s="33" t="s">
        <v>12596</v>
      </c>
      <c r="E6549" s="33" t="s">
        <v>7261</v>
      </c>
      <c r="F6549" s="35">
        <v>15121501</v>
      </c>
      <c r="G6549" s="33" t="s">
        <v>15071</v>
      </c>
      <c r="H6549" s="33">
        <v>2</v>
      </c>
      <c r="I6549" s="33">
        <v>6</v>
      </c>
      <c r="J6549" s="36">
        <v>221</v>
      </c>
      <c r="K6549" s="37">
        <v>9993620</v>
      </c>
      <c r="L6549" s="38" t="s">
        <v>2367</v>
      </c>
      <c r="M6549" s="38" t="s">
        <v>13</v>
      </c>
    </row>
    <row r="6550" spans="1:13" s="39" customFormat="1" ht="12.75" x14ac:dyDescent="0.2">
      <c r="A6550" s="33" t="s">
        <v>28</v>
      </c>
      <c r="B6550" s="33" t="s">
        <v>571</v>
      </c>
      <c r="C6550" s="34">
        <v>10</v>
      </c>
      <c r="D6550" s="33" t="s">
        <v>12596</v>
      </c>
      <c r="E6550" s="33" t="s">
        <v>7262</v>
      </c>
      <c r="F6550" s="35">
        <v>15121508</v>
      </c>
      <c r="G6550" s="33" t="s">
        <v>15071</v>
      </c>
      <c r="H6550" s="33">
        <v>2</v>
      </c>
      <c r="I6550" s="33">
        <v>6</v>
      </c>
      <c r="J6550" s="36">
        <v>3</v>
      </c>
      <c r="K6550" s="37">
        <v>130662</v>
      </c>
      <c r="L6550" s="38" t="s">
        <v>2367</v>
      </c>
      <c r="M6550" s="38" t="s">
        <v>13</v>
      </c>
    </row>
    <row r="6551" spans="1:13" s="39" customFormat="1" ht="12.75" x14ac:dyDescent="0.2">
      <c r="A6551" s="33" t="s">
        <v>28</v>
      </c>
      <c r="B6551" s="33" t="s">
        <v>571</v>
      </c>
      <c r="C6551" s="34">
        <v>10</v>
      </c>
      <c r="D6551" s="33" t="s">
        <v>12596</v>
      </c>
      <c r="E6551" s="33" t="s">
        <v>7263</v>
      </c>
      <c r="F6551" s="35">
        <v>15121508</v>
      </c>
      <c r="G6551" s="33" t="s">
        <v>15071</v>
      </c>
      <c r="H6551" s="33">
        <v>2</v>
      </c>
      <c r="I6551" s="33">
        <v>6</v>
      </c>
      <c r="J6551" s="36">
        <v>40</v>
      </c>
      <c r="K6551" s="37">
        <v>4022200</v>
      </c>
      <c r="L6551" s="38" t="s">
        <v>2367</v>
      </c>
      <c r="M6551" s="38" t="s">
        <v>13</v>
      </c>
    </row>
    <row r="6552" spans="1:13" s="39" customFormat="1" ht="12.75" x14ac:dyDescent="0.2">
      <c r="A6552" s="33" t="s">
        <v>28</v>
      </c>
      <c r="B6552" s="33" t="s">
        <v>571</v>
      </c>
      <c r="C6552" s="34">
        <v>10</v>
      </c>
      <c r="D6552" s="33" t="s">
        <v>12596</v>
      </c>
      <c r="E6552" s="33" t="s">
        <v>7264</v>
      </c>
      <c r="F6552" s="35">
        <v>15121508</v>
      </c>
      <c r="G6552" s="33" t="s">
        <v>15071</v>
      </c>
      <c r="H6552" s="33">
        <v>2</v>
      </c>
      <c r="I6552" s="33">
        <v>6</v>
      </c>
      <c r="J6552" s="36">
        <v>1</v>
      </c>
      <c r="K6552" s="37">
        <v>284053</v>
      </c>
      <c r="L6552" s="38" t="s">
        <v>2367</v>
      </c>
      <c r="M6552" s="38" t="s">
        <v>13</v>
      </c>
    </row>
    <row r="6553" spans="1:13" s="39" customFormat="1" ht="12.75" x14ac:dyDescent="0.2">
      <c r="A6553" s="33" t="s">
        <v>28</v>
      </c>
      <c r="B6553" s="33" t="s">
        <v>571</v>
      </c>
      <c r="C6553" s="34">
        <v>10</v>
      </c>
      <c r="D6553" s="33" t="s">
        <v>12596</v>
      </c>
      <c r="E6553" s="33" t="s">
        <v>7265</v>
      </c>
      <c r="F6553" s="35">
        <v>15121508</v>
      </c>
      <c r="G6553" s="33" t="s">
        <v>15071</v>
      </c>
      <c r="H6553" s="33">
        <v>2</v>
      </c>
      <c r="I6553" s="33">
        <v>6</v>
      </c>
      <c r="J6553" s="36">
        <v>100</v>
      </c>
      <c r="K6553" s="37">
        <v>5093200</v>
      </c>
      <c r="L6553" s="38" t="s">
        <v>2367</v>
      </c>
      <c r="M6553" s="38" t="s">
        <v>13</v>
      </c>
    </row>
    <row r="6554" spans="1:13" s="39" customFormat="1" ht="12.75" x14ac:dyDescent="0.2">
      <c r="A6554" s="33" t="s">
        <v>28</v>
      </c>
      <c r="B6554" s="33" t="s">
        <v>571</v>
      </c>
      <c r="C6554" s="34">
        <v>10</v>
      </c>
      <c r="D6554" s="33" t="s">
        <v>12596</v>
      </c>
      <c r="E6554" s="33" t="s">
        <v>7266</v>
      </c>
      <c r="F6554" s="35">
        <v>15121508</v>
      </c>
      <c r="G6554" s="33" t="s">
        <v>15071</v>
      </c>
      <c r="H6554" s="33">
        <v>2</v>
      </c>
      <c r="I6554" s="33">
        <v>6</v>
      </c>
      <c r="J6554" s="36">
        <v>70</v>
      </c>
      <c r="K6554" s="37">
        <v>2882180</v>
      </c>
      <c r="L6554" s="38" t="s">
        <v>15</v>
      </c>
      <c r="M6554" s="38" t="s">
        <v>13</v>
      </c>
    </row>
    <row r="6555" spans="1:13" s="39" customFormat="1" ht="12.75" x14ac:dyDescent="0.2">
      <c r="A6555" s="33" t="s">
        <v>28</v>
      </c>
      <c r="B6555" s="33" t="s">
        <v>571</v>
      </c>
      <c r="C6555" s="34">
        <v>10</v>
      </c>
      <c r="D6555" s="33" t="s">
        <v>12596</v>
      </c>
      <c r="E6555" s="33" t="s">
        <v>905</v>
      </c>
      <c r="F6555" s="35">
        <v>15121509</v>
      </c>
      <c r="G6555" s="33" t="s">
        <v>15071</v>
      </c>
      <c r="H6555" s="33">
        <v>2</v>
      </c>
      <c r="I6555" s="33">
        <v>6</v>
      </c>
      <c r="J6555" s="36">
        <v>20</v>
      </c>
      <c r="K6555" s="37">
        <v>473620</v>
      </c>
      <c r="L6555" s="38" t="s">
        <v>3313</v>
      </c>
      <c r="M6555" s="38" t="s">
        <v>13</v>
      </c>
    </row>
    <row r="6556" spans="1:13" s="39" customFormat="1" ht="12.75" x14ac:dyDescent="0.2">
      <c r="A6556" s="33" t="s">
        <v>28</v>
      </c>
      <c r="B6556" s="33" t="s">
        <v>571</v>
      </c>
      <c r="C6556" s="34">
        <v>10</v>
      </c>
      <c r="D6556" s="33" t="s">
        <v>12596</v>
      </c>
      <c r="E6556" s="33" t="s">
        <v>7267</v>
      </c>
      <c r="F6556" s="35">
        <v>25174004</v>
      </c>
      <c r="G6556" s="33" t="s">
        <v>15071</v>
      </c>
      <c r="H6556" s="33">
        <v>2</v>
      </c>
      <c r="I6556" s="33">
        <v>6</v>
      </c>
      <c r="J6556" s="36">
        <v>100</v>
      </c>
      <c r="K6556" s="37">
        <v>5105100</v>
      </c>
      <c r="L6556" s="38" t="s">
        <v>2367</v>
      </c>
      <c r="M6556" s="38" t="s">
        <v>13</v>
      </c>
    </row>
    <row r="6557" spans="1:13" s="39" customFormat="1" ht="12.75" x14ac:dyDescent="0.2">
      <c r="A6557" s="33" t="s">
        <v>28</v>
      </c>
      <c r="B6557" s="33" t="s">
        <v>572</v>
      </c>
      <c r="C6557" s="34">
        <v>10</v>
      </c>
      <c r="D6557" s="33" t="s">
        <v>13912</v>
      </c>
      <c r="E6557" s="33" t="s">
        <v>7268</v>
      </c>
      <c r="F6557" s="35">
        <v>46181500</v>
      </c>
      <c r="G6557" s="33" t="s">
        <v>15071</v>
      </c>
      <c r="H6557" s="33">
        <v>9</v>
      </c>
      <c r="I6557" s="33">
        <v>3</v>
      </c>
      <c r="J6557" s="36">
        <v>24</v>
      </c>
      <c r="K6557" s="37">
        <v>351000</v>
      </c>
      <c r="L6557" s="38" t="s">
        <v>15</v>
      </c>
      <c r="M6557" s="38" t="s">
        <v>13</v>
      </c>
    </row>
    <row r="6558" spans="1:13" s="39" customFormat="1" ht="12.75" x14ac:dyDescent="0.2">
      <c r="A6558" s="33" t="s">
        <v>28</v>
      </c>
      <c r="B6558" s="33" t="s">
        <v>576</v>
      </c>
      <c r="C6558" s="34">
        <v>10</v>
      </c>
      <c r="D6558" s="33" t="s">
        <v>88</v>
      </c>
      <c r="E6558" s="33" t="s">
        <v>7269</v>
      </c>
      <c r="F6558" s="35">
        <v>25171901</v>
      </c>
      <c r="G6558" s="33" t="s">
        <v>15071</v>
      </c>
      <c r="H6558" s="33">
        <v>2</v>
      </c>
      <c r="I6558" s="33">
        <v>6</v>
      </c>
      <c r="J6558" s="36">
        <v>10</v>
      </c>
      <c r="K6558" s="37">
        <v>4688600</v>
      </c>
      <c r="L6558" s="38" t="s">
        <v>15</v>
      </c>
      <c r="M6558" s="38" t="s">
        <v>13</v>
      </c>
    </row>
    <row r="6559" spans="1:13" s="39" customFormat="1" ht="12.75" x14ac:dyDescent="0.2">
      <c r="A6559" s="33" t="s">
        <v>28</v>
      </c>
      <c r="B6559" s="33" t="s">
        <v>576</v>
      </c>
      <c r="C6559" s="34">
        <v>10</v>
      </c>
      <c r="D6559" s="33" t="s">
        <v>88</v>
      </c>
      <c r="E6559" s="33" t="s">
        <v>7270</v>
      </c>
      <c r="F6559" s="35">
        <v>25171901</v>
      </c>
      <c r="G6559" s="33" t="s">
        <v>15071</v>
      </c>
      <c r="H6559" s="33">
        <v>2</v>
      </c>
      <c r="I6559" s="33">
        <v>6</v>
      </c>
      <c r="J6559" s="36">
        <v>28</v>
      </c>
      <c r="K6559" s="37">
        <v>11704000</v>
      </c>
      <c r="L6559" s="38" t="s">
        <v>15</v>
      </c>
      <c r="M6559" s="38" t="s">
        <v>13</v>
      </c>
    </row>
    <row r="6560" spans="1:13" s="39" customFormat="1" ht="12.75" x14ac:dyDescent="0.2">
      <c r="A6560" s="33" t="s">
        <v>28</v>
      </c>
      <c r="B6560" s="33" t="s">
        <v>576</v>
      </c>
      <c r="C6560" s="34">
        <v>10</v>
      </c>
      <c r="D6560" s="33" t="s">
        <v>88</v>
      </c>
      <c r="E6560" s="33" t="s">
        <v>7271</v>
      </c>
      <c r="F6560" s="35">
        <v>25171901</v>
      </c>
      <c r="G6560" s="33" t="s">
        <v>15071</v>
      </c>
      <c r="H6560" s="33">
        <v>2</v>
      </c>
      <c r="I6560" s="33">
        <v>6</v>
      </c>
      <c r="J6560" s="36">
        <v>11</v>
      </c>
      <c r="K6560" s="37">
        <v>484330</v>
      </c>
      <c r="L6560" s="38" t="s">
        <v>15</v>
      </c>
      <c r="M6560" s="38" t="s">
        <v>13</v>
      </c>
    </row>
    <row r="6561" spans="1:13" s="39" customFormat="1" ht="12.75" x14ac:dyDescent="0.2">
      <c r="A6561" s="33" t="s">
        <v>28</v>
      </c>
      <c r="B6561" s="33" t="s">
        <v>576</v>
      </c>
      <c r="C6561" s="34">
        <v>10</v>
      </c>
      <c r="D6561" s="33" t="s">
        <v>88</v>
      </c>
      <c r="E6561" s="33" t="s">
        <v>7272</v>
      </c>
      <c r="F6561" s="35">
        <v>25171901</v>
      </c>
      <c r="G6561" s="33" t="s">
        <v>15071</v>
      </c>
      <c r="H6561" s="33">
        <v>2</v>
      </c>
      <c r="I6561" s="33">
        <v>6</v>
      </c>
      <c r="J6561" s="36">
        <v>7</v>
      </c>
      <c r="K6561" s="37">
        <v>3584000</v>
      </c>
      <c r="L6561" s="38" t="s">
        <v>15</v>
      </c>
      <c r="M6561" s="38" t="s">
        <v>13</v>
      </c>
    </row>
    <row r="6562" spans="1:13" s="39" customFormat="1" ht="12.75" x14ac:dyDescent="0.2">
      <c r="A6562" s="33" t="s">
        <v>28</v>
      </c>
      <c r="B6562" s="33" t="s">
        <v>576</v>
      </c>
      <c r="C6562" s="34">
        <v>10</v>
      </c>
      <c r="D6562" s="33" t="s">
        <v>88</v>
      </c>
      <c r="E6562" s="33" t="s">
        <v>7273</v>
      </c>
      <c r="F6562" s="35">
        <v>25171901</v>
      </c>
      <c r="G6562" s="33" t="s">
        <v>15071</v>
      </c>
      <c r="H6562" s="33">
        <v>2</v>
      </c>
      <c r="I6562" s="33">
        <v>6</v>
      </c>
      <c r="J6562" s="36">
        <v>2</v>
      </c>
      <c r="K6562" s="37">
        <v>992600</v>
      </c>
      <c r="L6562" s="38" t="s">
        <v>15</v>
      </c>
      <c r="M6562" s="38" t="s">
        <v>13</v>
      </c>
    </row>
    <row r="6563" spans="1:13" s="39" customFormat="1" ht="12.75" x14ac:dyDescent="0.2">
      <c r="A6563" s="33" t="s">
        <v>28</v>
      </c>
      <c r="B6563" s="33" t="s">
        <v>576</v>
      </c>
      <c r="C6563" s="34">
        <v>10</v>
      </c>
      <c r="D6563" s="33" t="s">
        <v>88</v>
      </c>
      <c r="E6563" s="33" t="s">
        <v>7274</v>
      </c>
      <c r="F6563" s="35">
        <v>25171901</v>
      </c>
      <c r="G6563" s="33" t="s">
        <v>15071</v>
      </c>
      <c r="H6563" s="33">
        <v>2</v>
      </c>
      <c r="I6563" s="33">
        <v>6</v>
      </c>
      <c r="J6563" s="36">
        <v>11</v>
      </c>
      <c r="K6563" s="37">
        <v>5552800</v>
      </c>
      <c r="L6563" s="38" t="s">
        <v>15</v>
      </c>
      <c r="M6563" s="38" t="s">
        <v>13</v>
      </c>
    </row>
    <row r="6564" spans="1:13" s="39" customFormat="1" ht="12.75" x14ac:dyDescent="0.2">
      <c r="A6564" s="33" t="s">
        <v>28</v>
      </c>
      <c r="B6564" s="33" t="s">
        <v>576</v>
      </c>
      <c r="C6564" s="34">
        <v>10</v>
      </c>
      <c r="D6564" s="33" t="s">
        <v>88</v>
      </c>
      <c r="E6564" s="33" t="s">
        <v>7275</v>
      </c>
      <c r="F6564" s="35">
        <v>25171901</v>
      </c>
      <c r="G6564" s="33" t="s">
        <v>15071</v>
      </c>
      <c r="H6564" s="33">
        <v>2</v>
      </c>
      <c r="I6564" s="33">
        <v>6</v>
      </c>
      <c r="J6564" s="36">
        <v>11</v>
      </c>
      <c r="K6564" s="37">
        <v>562870</v>
      </c>
      <c r="L6564" s="38" t="s">
        <v>15</v>
      </c>
      <c r="M6564" s="38" t="s">
        <v>13</v>
      </c>
    </row>
    <row r="6565" spans="1:13" s="39" customFormat="1" ht="12.75" x14ac:dyDescent="0.2">
      <c r="A6565" s="33" t="s">
        <v>28</v>
      </c>
      <c r="B6565" s="33" t="s">
        <v>576</v>
      </c>
      <c r="C6565" s="34">
        <v>10</v>
      </c>
      <c r="D6565" s="33" t="s">
        <v>88</v>
      </c>
      <c r="E6565" s="33" t="s">
        <v>7276</v>
      </c>
      <c r="F6565" s="35">
        <v>25171901</v>
      </c>
      <c r="G6565" s="33" t="s">
        <v>15071</v>
      </c>
      <c r="H6565" s="33">
        <v>2</v>
      </c>
      <c r="I6565" s="33">
        <v>6</v>
      </c>
      <c r="J6565" s="36">
        <v>6</v>
      </c>
      <c r="K6565" s="37">
        <v>2851800</v>
      </c>
      <c r="L6565" s="38" t="s">
        <v>15</v>
      </c>
      <c r="M6565" s="38" t="s">
        <v>13</v>
      </c>
    </row>
    <row r="6566" spans="1:13" s="39" customFormat="1" ht="12.75" x14ac:dyDescent="0.2">
      <c r="A6566" s="33" t="s">
        <v>28</v>
      </c>
      <c r="B6566" s="33" t="s">
        <v>576</v>
      </c>
      <c r="C6566" s="34">
        <v>10</v>
      </c>
      <c r="D6566" s="33" t="s">
        <v>88</v>
      </c>
      <c r="E6566" s="33" t="s">
        <v>7277</v>
      </c>
      <c r="F6566" s="35">
        <v>25171901</v>
      </c>
      <c r="G6566" s="33" t="s">
        <v>15071</v>
      </c>
      <c r="H6566" s="33">
        <v>2</v>
      </c>
      <c r="I6566" s="33">
        <v>6</v>
      </c>
      <c r="J6566" s="36">
        <v>6</v>
      </c>
      <c r="K6566" s="37">
        <v>2851800</v>
      </c>
      <c r="L6566" s="38" t="s">
        <v>15</v>
      </c>
      <c r="M6566" s="38" t="s">
        <v>13</v>
      </c>
    </row>
    <row r="6567" spans="1:13" s="39" customFormat="1" ht="12.75" x14ac:dyDescent="0.2">
      <c r="A6567" s="33" t="s">
        <v>28</v>
      </c>
      <c r="B6567" s="33" t="s">
        <v>576</v>
      </c>
      <c r="C6567" s="34">
        <v>10</v>
      </c>
      <c r="D6567" s="33" t="s">
        <v>88</v>
      </c>
      <c r="E6567" s="33" t="s">
        <v>7278</v>
      </c>
      <c r="F6567" s="35">
        <v>25171901</v>
      </c>
      <c r="G6567" s="33" t="s">
        <v>15071</v>
      </c>
      <c r="H6567" s="33">
        <v>2</v>
      </c>
      <c r="I6567" s="33">
        <v>6</v>
      </c>
      <c r="J6567" s="36">
        <v>12</v>
      </c>
      <c r="K6567" s="37">
        <v>1102876</v>
      </c>
      <c r="L6567" s="38" t="s">
        <v>15</v>
      </c>
      <c r="M6567" s="38" t="s">
        <v>13</v>
      </c>
    </row>
    <row r="6568" spans="1:13" s="39" customFormat="1" ht="12.75" x14ac:dyDescent="0.2">
      <c r="A6568" s="33" t="s">
        <v>28</v>
      </c>
      <c r="B6568" s="33" t="s">
        <v>576</v>
      </c>
      <c r="C6568" s="34">
        <v>10</v>
      </c>
      <c r="D6568" s="33" t="s">
        <v>88</v>
      </c>
      <c r="E6568" s="33" t="s">
        <v>7279</v>
      </c>
      <c r="F6568" s="35">
        <v>25171901</v>
      </c>
      <c r="G6568" s="33" t="s">
        <v>15071</v>
      </c>
      <c r="H6568" s="33">
        <v>2</v>
      </c>
      <c r="I6568" s="33">
        <v>6</v>
      </c>
      <c r="J6568" s="36">
        <v>15</v>
      </c>
      <c r="K6568" s="37">
        <v>1102876</v>
      </c>
      <c r="L6568" s="38" t="s">
        <v>15</v>
      </c>
      <c r="M6568" s="38" t="s">
        <v>13</v>
      </c>
    </row>
    <row r="6569" spans="1:13" s="39" customFormat="1" ht="12.75" x14ac:dyDescent="0.2">
      <c r="A6569" s="33" t="s">
        <v>28</v>
      </c>
      <c r="B6569" s="33" t="s">
        <v>576</v>
      </c>
      <c r="C6569" s="34">
        <v>10</v>
      </c>
      <c r="D6569" s="33" t="s">
        <v>88</v>
      </c>
      <c r="E6569" s="33" t="s">
        <v>7279</v>
      </c>
      <c r="F6569" s="35">
        <v>25171901</v>
      </c>
      <c r="G6569" s="33" t="s">
        <v>15071</v>
      </c>
      <c r="H6569" s="33">
        <v>2</v>
      </c>
      <c r="I6569" s="33">
        <v>6</v>
      </c>
      <c r="J6569" s="36">
        <v>15</v>
      </c>
      <c r="K6569" s="37">
        <v>1102876</v>
      </c>
      <c r="L6569" s="38" t="s">
        <v>15</v>
      </c>
      <c r="M6569" s="38" t="s">
        <v>13</v>
      </c>
    </row>
    <row r="6570" spans="1:13" s="39" customFormat="1" ht="12.75" x14ac:dyDescent="0.2">
      <c r="A6570" s="33" t="s">
        <v>28</v>
      </c>
      <c r="B6570" s="33" t="s">
        <v>576</v>
      </c>
      <c r="C6570" s="34">
        <v>10</v>
      </c>
      <c r="D6570" s="33" t="s">
        <v>88</v>
      </c>
      <c r="E6570" s="33" t="s">
        <v>7280</v>
      </c>
      <c r="F6570" s="35">
        <v>25171901</v>
      </c>
      <c r="G6570" s="33" t="s">
        <v>15071</v>
      </c>
      <c r="H6570" s="33">
        <v>2</v>
      </c>
      <c r="I6570" s="33">
        <v>6</v>
      </c>
      <c r="J6570" s="36">
        <v>1</v>
      </c>
      <c r="K6570" s="37">
        <v>194040</v>
      </c>
      <c r="L6570" s="38" t="s">
        <v>15</v>
      </c>
      <c r="M6570" s="38" t="s">
        <v>13</v>
      </c>
    </row>
    <row r="6571" spans="1:13" s="39" customFormat="1" ht="12.75" x14ac:dyDescent="0.2">
      <c r="A6571" s="33" t="s">
        <v>28</v>
      </c>
      <c r="B6571" s="33" t="s">
        <v>576</v>
      </c>
      <c r="C6571" s="34">
        <v>10</v>
      </c>
      <c r="D6571" s="33" t="s">
        <v>88</v>
      </c>
      <c r="E6571" s="33" t="s">
        <v>7281</v>
      </c>
      <c r="F6571" s="35">
        <v>25171901</v>
      </c>
      <c r="G6571" s="33" t="s">
        <v>15071</v>
      </c>
      <c r="H6571" s="33">
        <v>2</v>
      </c>
      <c r="I6571" s="33">
        <v>6</v>
      </c>
      <c r="J6571" s="36">
        <v>12</v>
      </c>
      <c r="K6571" s="37">
        <v>6027600</v>
      </c>
      <c r="L6571" s="38" t="s">
        <v>15</v>
      </c>
      <c r="M6571" s="38" t="s">
        <v>13</v>
      </c>
    </row>
    <row r="6572" spans="1:13" s="39" customFormat="1" ht="12.75" x14ac:dyDescent="0.2">
      <c r="A6572" s="33" t="s">
        <v>28</v>
      </c>
      <c r="B6572" s="33" t="s">
        <v>576</v>
      </c>
      <c r="C6572" s="34">
        <v>10</v>
      </c>
      <c r="D6572" s="33" t="s">
        <v>88</v>
      </c>
      <c r="E6572" s="33" t="s">
        <v>7282</v>
      </c>
      <c r="F6572" s="35">
        <v>25171901</v>
      </c>
      <c r="G6572" s="33" t="s">
        <v>15071</v>
      </c>
      <c r="H6572" s="33">
        <v>2</v>
      </c>
      <c r="I6572" s="33">
        <v>6</v>
      </c>
      <c r="J6572" s="36">
        <v>11</v>
      </c>
      <c r="K6572" s="37">
        <v>5065720</v>
      </c>
      <c r="L6572" s="38" t="s">
        <v>15</v>
      </c>
      <c r="M6572" s="38" t="s">
        <v>13</v>
      </c>
    </row>
    <row r="6573" spans="1:13" s="39" customFormat="1" ht="12.75" x14ac:dyDescent="0.2">
      <c r="A6573" s="33" t="s">
        <v>28</v>
      </c>
      <c r="B6573" s="33" t="s">
        <v>576</v>
      </c>
      <c r="C6573" s="34">
        <v>10</v>
      </c>
      <c r="D6573" s="33" t="s">
        <v>88</v>
      </c>
      <c r="E6573" s="33" t="s">
        <v>7283</v>
      </c>
      <c r="F6573" s="35">
        <v>25171901</v>
      </c>
      <c r="G6573" s="33" t="s">
        <v>15071</v>
      </c>
      <c r="H6573" s="33">
        <v>2</v>
      </c>
      <c r="I6573" s="33">
        <v>6</v>
      </c>
      <c r="J6573" s="36">
        <v>6</v>
      </c>
      <c r="K6573" s="37">
        <v>2970240</v>
      </c>
      <c r="L6573" s="38" t="s">
        <v>15</v>
      </c>
      <c r="M6573" s="38" t="s">
        <v>13</v>
      </c>
    </row>
    <row r="6574" spans="1:13" s="39" customFormat="1" ht="12.75" x14ac:dyDescent="0.2">
      <c r="A6574" s="33" t="s">
        <v>28</v>
      </c>
      <c r="B6574" s="33" t="s">
        <v>576</v>
      </c>
      <c r="C6574" s="34">
        <v>10</v>
      </c>
      <c r="D6574" s="33" t="s">
        <v>88</v>
      </c>
      <c r="E6574" s="33" t="s">
        <v>7284</v>
      </c>
      <c r="F6574" s="35">
        <v>25171901</v>
      </c>
      <c r="G6574" s="33" t="s">
        <v>15071</v>
      </c>
      <c r="H6574" s="33">
        <v>2</v>
      </c>
      <c r="I6574" s="33">
        <v>6</v>
      </c>
      <c r="J6574" s="36">
        <v>2</v>
      </c>
      <c r="K6574" s="37">
        <v>342720</v>
      </c>
      <c r="L6574" s="38" t="s">
        <v>15</v>
      </c>
      <c r="M6574" s="38" t="s">
        <v>13</v>
      </c>
    </row>
    <row r="6575" spans="1:13" s="39" customFormat="1" ht="12.75" x14ac:dyDescent="0.2">
      <c r="A6575" s="33" t="s">
        <v>28</v>
      </c>
      <c r="B6575" s="33" t="s">
        <v>576</v>
      </c>
      <c r="C6575" s="34">
        <v>10</v>
      </c>
      <c r="D6575" s="33" t="s">
        <v>88</v>
      </c>
      <c r="E6575" s="33" t="s">
        <v>7285</v>
      </c>
      <c r="F6575" s="35">
        <v>25171901</v>
      </c>
      <c r="G6575" s="33" t="s">
        <v>15071</v>
      </c>
      <c r="H6575" s="33">
        <v>2</v>
      </c>
      <c r="I6575" s="33">
        <v>6</v>
      </c>
      <c r="J6575" s="36">
        <v>6</v>
      </c>
      <c r="K6575" s="37">
        <v>1443600</v>
      </c>
      <c r="L6575" s="38" t="s">
        <v>15</v>
      </c>
      <c r="M6575" s="38" t="s">
        <v>13</v>
      </c>
    </row>
    <row r="6576" spans="1:13" s="39" customFormat="1" ht="12.75" x14ac:dyDescent="0.2">
      <c r="A6576" s="33" t="s">
        <v>28</v>
      </c>
      <c r="B6576" s="33" t="s">
        <v>576</v>
      </c>
      <c r="C6576" s="34">
        <v>10</v>
      </c>
      <c r="D6576" s="33" t="s">
        <v>88</v>
      </c>
      <c r="E6576" s="33" t="s">
        <v>7286</v>
      </c>
      <c r="F6576" s="35">
        <v>25171901</v>
      </c>
      <c r="G6576" s="33" t="s">
        <v>15071</v>
      </c>
      <c r="H6576" s="33">
        <v>2</v>
      </c>
      <c r="I6576" s="33">
        <v>6</v>
      </c>
      <c r="J6576" s="36">
        <v>6</v>
      </c>
      <c r="K6576" s="37">
        <v>1443600</v>
      </c>
      <c r="L6576" s="38" t="s">
        <v>15</v>
      </c>
      <c r="M6576" s="38" t="s">
        <v>13</v>
      </c>
    </row>
    <row r="6577" spans="1:13" s="39" customFormat="1" ht="12.75" x14ac:dyDescent="0.2">
      <c r="A6577" s="33" t="s">
        <v>28</v>
      </c>
      <c r="B6577" s="33" t="s">
        <v>576</v>
      </c>
      <c r="C6577" s="34">
        <v>10</v>
      </c>
      <c r="D6577" s="33" t="s">
        <v>88</v>
      </c>
      <c r="E6577" s="33" t="s">
        <v>7287</v>
      </c>
      <c r="F6577" s="35">
        <v>25171901</v>
      </c>
      <c r="G6577" s="33" t="s">
        <v>15071</v>
      </c>
      <c r="H6577" s="33">
        <v>2</v>
      </c>
      <c r="I6577" s="33">
        <v>6</v>
      </c>
      <c r="J6577" s="36">
        <v>6</v>
      </c>
      <c r="K6577" s="37">
        <v>1443600</v>
      </c>
      <c r="L6577" s="38" t="s">
        <v>15</v>
      </c>
      <c r="M6577" s="38" t="s">
        <v>13</v>
      </c>
    </row>
    <row r="6578" spans="1:13" s="39" customFormat="1" ht="12.75" x14ac:dyDescent="0.2">
      <c r="A6578" s="33" t="s">
        <v>28</v>
      </c>
      <c r="B6578" s="33" t="s">
        <v>576</v>
      </c>
      <c r="C6578" s="34">
        <v>10</v>
      </c>
      <c r="D6578" s="33" t="s">
        <v>88</v>
      </c>
      <c r="E6578" s="33" t="s">
        <v>7288</v>
      </c>
      <c r="F6578" s="35">
        <v>25171901</v>
      </c>
      <c r="G6578" s="33" t="s">
        <v>15071</v>
      </c>
      <c r="H6578" s="33">
        <v>1</v>
      </c>
      <c r="I6578" s="33">
        <v>6</v>
      </c>
      <c r="J6578" s="36">
        <v>1</v>
      </c>
      <c r="K6578" s="37">
        <v>15487452</v>
      </c>
      <c r="L6578" s="38" t="s">
        <v>12</v>
      </c>
      <c r="M6578" s="38" t="s">
        <v>13</v>
      </c>
    </row>
    <row r="6579" spans="1:13" s="39" customFormat="1" ht="12.75" x14ac:dyDescent="0.2">
      <c r="A6579" s="33" t="s">
        <v>28</v>
      </c>
      <c r="B6579" s="33" t="s">
        <v>577</v>
      </c>
      <c r="C6579" s="34">
        <v>10</v>
      </c>
      <c r="D6579" s="33" t="s">
        <v>16</v>
      </c>
      <c r="E6579" s="33" t="s">
        <v>7289</v>
      </c>
      <c r="F6579" s="35">
        <v>31162400</v>
      </c>
      <c r="G6579" s="33" t="s">
        <v>15072</v>
      </c>
      <c r="H6579" s="33">
        <v>2</v>
      </c>
      <c r="I6579" s="33">
        <v>6</v>
      </c>
      <c r="J6579" s="36">
        <v>300</v>
      </c>
      <c r="K6579" s="37">
        <v>24000</v>
      </c>
      <c r="L6579" s="38" t="s">
        <v>15</v>
      </c>
      <c r="M6579" s="38" t="s">
        <v>13</v>
      </c>
    </row>
    <row r="6580" spans="1:13" s="39" customFormat="1" ht="12.75" x14ac:dyDescent="0.2">
      <c r="A6580" s="33" t="s">
        <v>28</v>
      </c>
      <c r="B6580" s="33" t="s">
        <v>577</v>
      </c>
      <c r="C6580" s="34">
        <v>10</v>
      </c>
      <c r="D6580" s="33" t="s">
        <v>16</v>
      </c>
      <c r="E6580" s="33" t="s">
        <v>7290</v>
      </c>
      <c r="F6580" s="35">
        <v>31162400</v>
      </c>
      <c r="G6580" s="33" t="s">
        <v>15072</v>
      </c>
      <c r="H6580" s="33">
        <v>2</v>
      </c>
      <c r="I6580" s="33">
        <v>6</v>
      </c>
      <c r="J6580" s="36">
        <v>300</v>
      </c>
      <c r="K6580" s="37">
        <v>28500</v>
      </c>
      <c r="L6580" s="38" t="s">
        <v>15</v>
      </c>
      <c r="M6580" s="38" t="s">
        <v>13</v>
      </c>
    </row>
    <row r="6581" spans="1:13" s="39" customFormat="1" ht="12.75" x14ac:dyDescent="0.2">
      <c r="A6581" s="33" t="s">
        <v>28</v>
      </c>
      <c r="B6581" s="33" t="s">
        <v>577</v>
      </c>
      <c r="C6581" s="34">
        <v>10</v>
      </c>
      <c r="D6581" s="33" t="s">
        <v>16</v>
      </c>
      <c r="E6581" s="33" t="s">
        <v>7291</v>
      </c>
      <c r="F6581" s="35">
        <v>31162400</v>
      </c>
      <c r="G6581" s="33" t="s">
        <v>15072</v>
      </c>
      <c r="H6581" s="33">
        <v>2</v>
      </c>
      <c r="I6581" s="33">
        <v>6</v>
      </c>
      <c r="J6581" s="36">
        <v>300</v>
      </c>
      <c r="K6581" s="37">
        <v>48000</v>
      </c>
      <c r="L6581" s="38" t="s">
        <v>15</v>
      </c>
      <c r="M6581" s="38" t="s">
        <v>13</v>
      </c>
    </row>
    <row r="6582" spans="1:13" s="39" customFormat="1" ht="12.75" x14ac:dyDescent="0.2">
      <c r="A6582" s="33" t="s">
        <v>28</v>
      </c>
      <c r="B6582" s="33" t="s">
        <v>577</v>
      </c>
      <c r="C6582" s="34">
        <v>10</v>
      </c>
      <c r="D6582" s="33" t="s">
        <v>16</v>
      </c>
      <c r="E6582" s="33" t="s">
        <v>7292</v>
      </c>
      <c r="F6582" s="35">
        <v>31162400</v>
      </c>
      <c r="G6582" s="33" t="s">
        <v>15072</v>
      </c>
      <c r="H6582" s="33">
        <v>2</v>
      </c>
      <c r="I6582" s="33">
        <v>6</v>
      </c>
      <c r="J6582" s="36">
        <v>300</v>
      </c>
      <c r="K6582" s="37">
        <v>69000</v>
      </c>
      <c r="L6582" s="38" t="s">
        <v>15</v>
      </c>
      <c r="M6582" s="38" t="s">
        <v>13</v>
      </c>
    </row>
    <row r="6583" spans="1:13" s="39" customFormat="1" ht="12.75" x14ac:dyDescent="0.2">
      <c r="A6583" s="33" t="s">
        <v>28</v>
      </c>
      <c r="B6583" s="33" t="s">
        <v>577</v>
      </c>
      <c r="C6583" s="34">
        <v>10</v>
      </c>
      <c r="D6583" s="33" t="s">
        <v>16</v>
      </c>
      <c r="E6583" s="33" t="s">
        <v>7293</v>
      </c>
      <c r="F6583" s="35">
        <v>31162400</v>
      </c>
      <c r="G6583" s="33" t="s">
        <v>15072</v>
      </c>
      <c r="H6583" s="33">
        <v>2</v>
      </c>
      <c r="I6583" s="33">
        <v>6</v>
      </c>
      <c r="J6583" s="36">
        <v>300</v>
      </c>
      <c r="K6583" s="37">
        <v>225000</v>
      </c>
      <c r="L6583" s="38" t="s">
        <v>15</v>
      </c>
      <c r="M6583" s="38" t="s">
        <v>13</v>
      </c>
    </row>
    <row r="6584" spans="1:13" s="39" customFormat="1" ht="12.75" x14ac:dyDescent="0.2">
      <c r="A6584" s="33" t="s">
        <v>28</v>
      </c>
      <c r="B6584" s="33" t="s">
        <v>577</v>
      </c>
      <c r="C6584" s="34">
        <v>10</v>
      </c>
      <c r="D6584" s="33" t="s">
        <v>16</v>
      </c>
      <c r="E6584" s="33" t="s">
        <v>7294</v>
      </c>
      <c r="F6584" s="35">
        <v>31162400</v>
      </c>
      <c r="G6584" s="33" t="s">
        <v>15072</v>
      </c>
      <c r="H6584" s="33">
        <v>2</v>
      </c>
      <c r="I6584" s="33">
        <v>6</v>
      </c>
      <c r="J6584" s="36">
        <v>300</v>
      </c>
      <c r="K6584" s="37">
        <v>246000</v>
      </c>
      <c r="L6584" s="38" t="s">
        <v>15</v>
      </c>
      <c r="M6584" s="38" t="s">
        <v>13</v>
      </c>
    </row>
    <row r="6585" spans="1:13" s="39" customFormat="1" ht="12.75" x14ac:dyDescent="0.2">
      <c r="A6585" s="33" t="s">
        <v>28</v>
      </c>
      <c r="B6585" s="33" t="s">
        <v>577</v>
      </c>
      <c r="C6585" s="34">
        <v>10</v>
      </c>
      <c r="D6585" s="33" t="s">
        <v>16</v>
      </c>
      <c r="E6585" s="33" t="s">
        <v>7295</v>
      </c>
      <c r="F6585" s="35">
        <v>31162400</v>
      </c>
      <c r="G6585" s="33" t="s">
        <v>15072</v>
      </c>
      <c r="H6585" s="33">
        <v>2</v>
      </c>
      <c r="I6585" s="33">
        <v>6</v>
      </c>
      <c r="J6585" s="36">
        <v>300</v>
      </c>
      <c r="K6585" s="37">
        <v>189000</v>
      </c>
      <c r="L6585" s="38" t="s">
        <v>15</v>
      </c>
      <c r="M6585" s="38" t="s">
        <v>13</v>
      </c>
    </row>
    <row r="6586" spans="1:13" s="39" customFormat="1" ht="12.75" x14ac:dyDescent="0.2">
      <c r="A6586" s="33" t="s">
        <v>28</v>
      </c>
      <c r="B6586" s="33" t="s">
        <v>577</v>
      </c>
      <c r="C6586" s="34">
        <v>10</v>
      </c>
      <c r="D6586" s="33" t="s">
        <v>16</v>
      </c>
      <c r="E6586" s="33" t="s">
        <v>7296</v>
      </c>
      <c r="F6586" s="35">
        <v>31162400</v>
      </c>
      <c r="G6586" s="33" t="s">
        <v>15072</v>
      </c>
      <c r="H6586" s="33">
        <v>2</v>
      </c>
      <c r="I6586" s="33">
        <v>6</v>
      </c>
      <c r="J6586" s="36">
        <v>300</v>
      </c>
      <c r="K6586" s="37">
        <v>219000</v>
      </c>
      <c r="L6586" s="38" t="s">
        <v>15</v>
      </c>
      <c r="M6586" s="38" t="s">
        <v>13</v>
      </c>
    </row>
    <row r="6587" spans="1:13" s="39" customFormat="1" ht="12.75" x14ac:dyDescent="0.2">
      <c r="A6587" s="33" t="s">
        <v>28</v>
      </c>
      <c r="B6587" s="33" t="s">
        <v>577</v>
      </c>
      <c r="C6587" s="34">
        <v>10</v>
      </c>
      <c r="D6587" s="33" t="s">
        <v>16</v>
      </c>
      <c r="E6587" s="33" t="s">
        <v>7297</v>
      </c>
      <c r="F6587" s="35">
        <v>31162400</v>
      </c>
      <c r="G6587" s="33" t="s">
        <v>15072</v>
      </c>
      <c r="H6587" s="33">
        <v>2</v>
      </c>
      <c r="I6587" s="33">
        <v>6</v>
      </c>
      <c r="J6587" s="36">
        <v>300</v>
      </c>
      <c r="K6587" s="37">
        <v>480000</v>
      </c>
      <c r="L6587" s="38" t="s">
        <v>15</v>
      </c>
      <c r="M6587" s="38" t="s">
        <v>13</v>
      </c>
    </row>
    <row r="6588" spans="1:13" s="39" customFormat="1" ht="12.75" x14ac:dyDescent="0.2">
      <c r="A6588" s="33" t="s">
        <v>28</v>
      </c>
      <c r="B6588" s="33" t="s">
        <v>577</v>
      </c>
      <c r="C6588" s="34">
        <v>10</v>
      </c>
      <c r="D6588" s="33" t="s">
        <v>16</v>
      </c>
      <c r="E6588" s="33" t="s">
        <v>7298</v>
      </c>
      <c r="F6588" s="35">
        <v>31162400</v>
      </c>
      <c r="G6588" s="33" t="s">
        <v>15072</v>
      </c>
      <c r="H6588" s="33">
        <v>2</v>
      </c>
      <c r="I6588" s="33">
        <v>6</v>
      </c>
      <c r="J6588" s="36">
        <v>300</v>
      </c>
      <c r="K6588" s="37">
        <v>690000</v>
      </c>
      <c r="L6588" s="38" t="s">
        <v>15</v>
      </c>
      <c r="M6588" s="38" t="s">
        <v>13</v>
      </c>
    </row>
    <row r="6589" spans="1:13" s="39" customFormat="1" ht="12.75" x14ac:dyDescent="0.2">
      <c r="A6589" s="33" t="s">
        <v>28</v>
      </c>
      <c r="B6589" s="33" t="s">
        <v>577</v>
      </c>
      <c r="C6589" s="34">
        <v>10</v>
      </c>
      <c r="D6589" s="33" t="s">
        <v>16</v>
      </c>
      <c r="E6589" s="33" t="s">
        <v>7299</v>
      </c>
      <c r="F6589" s="35">
        <v>31162400</v>
      </c>
      <c r="G6589" s="33" t="s">
        <v>15072</v>
      </c>
      <c r="H6589" s="33">
        <v>2</v>
      </c>
      <c r="I6589" s="33">
        <v>6</v>
      </c>
      <c r="J6589" s="36">
        <v>300</v>
      </c>
      <c r="K6589" s="37">
        <v>276000</v>
      </c>
      <c r="L6589" s="38" t="s">
        <v>15</v>
      </c>
      <c r="M6589" s="38" t="s">
        <v>13</v>
      </c>
    </row>
    <row r="6590" spans="1:13" s="39" customFormat="1" ht="12.75" x14ac:dyDescent="0.2">
      <c r="A6590" s="33" t="s">
        <v>28</v>
      </c>
      <c r="B6590" s="33" t="s">
        <v>577</v>
      </c>
      <c r="C6590" s="34">
        <v>10</v>
      </c>
      <c r="D6590" s="33" t="s">
        <v>16</v>
      </c>
      <c r="E6590" s="33" t="s">
        <v>7300</v>
      </c>
      <c r="F6590" s="35">
        <v>31162400</v>
      </c>
      <c r="G6590" s="33" t="s">
        <v>15072</v>
      </c>
      <c r="H6590" s="33">
        <v>2</v>
      </c>
      <c r="I6590" s="33">
        <v>6</v>
      </c>
      <c r="J6590" s="36">
        <v>300</v>
      </c>
      <c r="K6590" s="37">
        <v>930000</v>
      </c>
      <c r="L6590" s="38" t="s">
        <v>15</v>
      </c>
      <c r="M6590" s="38" t="s">
        <v>13</v>
      </c>
    </row>
    <row r="6591" spans="1:13" s="39" customFormat="1" ht="12.75" x14ac:dyDescent="0.2">
      <c r="A6591" s="33" t="s">
        <v>28</v>
      </c>
      <c r="B6591" s="33" t="s">
        <v>577</v>
      </c>
      <c r="C6591" s="34">
        <v>10</v>
      </c>
      <c r="D6591" s="33" t="s">
        <v>16</v>
      </c>
      <c r="E6591" s="33" t="s">
        <v>7301</v>
      </c>
      <c r="F6591" s="35">
        <v>26121600</v>
      </c>
      <c r="G6591" s="33" t="s">
        <v>15072</v>
      </c>
      <c r="H6591" s="33">
        <v>2</v>
      </c>
      <c r="I6591" s="33">
        <v>6</v>
      </c>
      <c r="J6591" s="36">
        <v>300</v>
      </c>
      <c r="K6591" s="37">
        <v>1350000</v>
      </c>
      <c r="L6591" s="38" t="s">
        <v>2369</v>
      </c>
      <c r="M6591" s="38" t="s">
        <v>13</v>
      </c>
    </row>
    <row r="6592" spans="1:13" s="39" customFormat="1" ht="12.75" x14ac:dyDescent="0.2">
      <c r="A6592" s="33" t="s">
        <v>28</v>
      </c>
      <c r="B6592" s="33" t="s">
        <v>577</v>
      </c>
      <c r="C6592" s="34">
        <v>10</v>
      </c>
      <c r="D6592" s="33" t="s">
        <v>16</v>
      </c>
      <c r="E6592" s="33" t="s">
        <v>7302</v>
      </c>
      <c r="F6592" s="35">
        <v>26121600</v>
      </c>
      <c r="G6592" s="33" t="s">
        <v>15072</v>
      </c>
      <c r="H6592" s="33">
        <v>2</v>
      </c>
      <c r="I6592" s="33">
        <v>6</v>
      </c>
      <c r="J6592" s="36">
        <v>300</v>
      </c>
      <c r="K6592" s="37">
        <v>1260000</v>
      </c>
      <c r="L6592" s="38" t="s">
        <v>2369</v>
      </c>
      <c r="M6592" s="38" t="s">
        <v>13</v>
      </c>
    </row>
    <row r="6593" spans="1:13" s="39" customFormat="1" ht="12.75" x14ac:dyDescent="0.2">
      <c r="A6593" s="33" t="s">
        <v>28</v>
      </c>
      <c r="B6593" s="33" t="s">
        <v>577</v>
      </c>
      <c r="C6593" s="34">
        <v>10</v>
      </c>
      <c r="D6593" s="33" t="s">
        <v>16</v>
      </c>
      <c r="E6593" s="33" t="s">
        <v>7303</v>
      </c>
      <c r="F6593" s="35">
        <v>26121600</v>
      </c>
      <c r="G6593" s="33" t="s">
        <v>15072</v>
      </c>
      <c r="H6593" s="33">
        <v>2</v>
      </c>
      <c r="I6593" s="33">
        <v>6</v>
      </c>
      <c r="J6593" s="36">
        <v>200</v>
      </c>
      <c r="K6593" s="37">
        <v>736000</v>
      </c>
      <c r="L6593" s="38" t="s">
        <v>2369</v>
      </c>
      <c r="M6593" s="38" t="s">
        <v>13</v>
      </c>
    </row>
    <row r="6594" spans="1:13" s="39" customFormat="1" ht="12.75" x14ac:dyDescent="0.2">
      <c r="A6594" s="33" t="s">
        <v>28</v>
      </c>
      <c r="B6594" s="33" t="s">
        <v>577</v>
      </c>
      <c r="C6594" s="34">
        <v>10</v>
      </c>
      <c r="D6594" s="33" t="s">
        <v>16</v>
      </c>
      <c r="E6594" s="33" t="s">
        <v>7304</v>
      </c>
      <c r="F6594" s="35">
        <v>26121600</v>
      </c>
      <c r="G6594" s="33" t="s">
        <v>15072</v>
      </c>
      <c r="H6594" s="33">
        <v>2</v>
      </c>
      <c r="I6594" s="33">
        <v>6</v>
      </c>
      <c r="J6594" s="36">
        <v>200</v>
      </c>
      <c r="K6594" s="37">
        <v>6480000</v>
      </c>
      <c r="L6594" s="38" t="s">
        <v>2369</v>
      </c>
      <c r="M6594" s="38" t="s">
        <v>13</v>
      </c>
    </row>
    <row r="6595" spans="1:13" s="39" customFormat="1" ht="12.75" x14ac:dyDescent="0.2">
      <c r="A6595" s="33" t="s">
        <v>28</v>
      </c>
      <c r="B6595" s="33" t="s">
        <v>577</v>
      </c>
      <c r="C6595" s="34">
        <v>10</v>
      </c>
      <c r="D6595" s="33" t="s">
        <v>16</v>
      </c>
      <c r="E6595" s="33" t="s">
        <v>7305</v>
      </c>
      <c r="F6595" s="35">
        <v>26121600</v>
      </c>
      <c r="G6595" s="33" t="s">
        <v>15072</v>
      </c>
      <c r="H6595" s="33">
        <v>2</v>
      </c>
      <c r="I6595" s="33">
        <v>6</v>
      </c>
      <c r="J6595" s="36">
        <v>250</v>
      </c>
      <c r="K6595" s="37">
        <v>3864050</v>
      </c>
      <c r="L6595" s="38" t="s">
        <v>2369</v>
      </c>
      <c r="M6595" s="38" t="s">
        <v>13</v>
      </c>
    </row>
    <row r="6596" spans="1:13" s="39" customFormat="1" ht="12.75" x14ac:dyDescent="0.2">
      <c r="A6596" s="33" t="s">
        <v>28</v>
      </c>
      <c r="B6596" s="33" t="s">
        <v>577</v>
      </c>
      <c r="C6596" s="34">
        <v>10</v>
      </c>
      <c r="D6596" s="33" t="s">
        <v>16</v>
      </c>
      <c r="E6596" s="33" t="s">
        <v>7306</v>
      </c>
      <c r="F6596" s="35">
        <v>40172608</v>
      </c>
      <c r="G6596" s="33" t="s">
        <v>15072</v>
      </c>
      <c r="H6596" s="33">
        <v>2</v>
      </c>
      <c r="I6596" s="33">
        <v>10</v>
      </c>
      <c r="J6596" s="36">
        <v>25</v>
      </c>
      <c r="K6596" s="37">
        <v>173243.5</v>
      </c>
      <c r="L6596" s="38" t="s">
        <v>15</v>
      </c>
      <c r="M6596" s="38" t="s">
        <v>13</v>
      </c>
    </row>
    <row r="6597" spans="1:13" s="39" customFormat="1" ht="12.75" x14ac:dyDescent="0.2">
      <c r="A6597" s="33" t="s">
        <v>28</v>
      </c>
      <c r="B6597" s="33" t="s">
        <v>577</v>
      </c>
      <c r="C6597" s="34">
        <v>10</v>
      </c>
      <c r="D6597" s="33" t="s">
        <v>16</v>
      </c>
      <c r="E6597" s="33" t="s">
        <v>7307</v>
      </c>
      <c r="F6597" s="35">
        <v>40172608</v>
      </c>
      <c r="G6597" s="33" t="s">
        <v>15072</v>
      </c>
      <c r="H6597" s="33">
        <v>2</v>
      </c>
      <c r="I6597" s="33">
        <v>10</v>
      </c>
      <c r="J6597" s="36">
        <v>25</v>
      </c>
      <c r="K6597" s="37">
        <v>173243.5</v>
      </c>
      <c r="L6597" s="38" t="s">
        <v>15</v>
      </c>
      <c r="M6597" s="38" t="s">
        <v>13</v>
      </c>
    </row>
    <row r="6598" spans="1:13" s="39" customFormat="1" ht="12.75" x14ac:dyDescent="0.2">
      <c r="A6598" s="33" t="s">
        <v>28</v>
      </c>
      <c r="B6598" s="33" t="s">
        <v>577</v>
      </c>
      <c r="C6598" s="34">
        <v>10</v>
      </c>
      <c r="D6598" s="33" t="s">
        <v>16</v>
      </c>
      <c r="E6598" s="33" t="s">
        <v>7308</v>
      </c>
      <c r="F6598" s="35">
        <v>40172608</v>
      </c>
      <c r="G6598" s="33" t="s">
        <v>15072</v>
      </c>
      <c r="H6598" s="33">
        <v>2</v>
      </c>
      <c r="I6598" s="33">
        <v>10</v>
      </c>
      <c r="J6598" s="36">
        <v>25</v>
      </c>
      <c r="K6598" s="37">
        <v>96727.75</v>
      </c>
      <c r="L6598" s="38" t="s">
        <v>15</v>
      </c>
      <c r="M6598" s="38" t="s">
        <v>13</v>
      </c>
    </row>
    <row r="6599" spans="1:13" s="39" customFormat="1" ht="12.75" x14ac:dyDescent="0.2">
      <c r="A6599" s="33" t="s">
        <v>28</v>
      </c>
      <c r="B6599" s="33" t="s">
        <v>577</v>
      </c>
      <c r="C6599" s="34">
        <v>10</v>
      </c>
      <c r="D6599" s="33" t="s">
        <v>16</v>
      </c>
      <c r="E6599" s="33" t="s">
        <v>7309</v>
      </c>
      <c r="F6599" s="35">
        <v>40172608</v>
      </c>
      <c r="G6599" s="33" t="s">
        <v>15072</v>
      </c>
      <c r="H6599" s="33">
        <v>2</v>
      </c>
      <c r="I6599" s="33">
        <v>10</v>
      </c>
      <c r="J6599" s="36">
        <v>25</v>
      </c>
      <c r="K6599" s="37">
        <v>96727.75</v>
      </c>
      <c r="L6599" s="38" t="s">
        <v>15</v>
      </c>
      <c r="M6599" s="38" t="s">
        <v>13</v>
      </c>
    </row>
    <row r="6600" spans="1:13" s="39" customFormat="1" ht="12.75" x14ac:dyDescent="0.2">
      <c r="A6600" s="33" t="s">
        <v>28</v>
      </c>
      <c r="B6600" s="33" t="s">
        <v>577</v>
      </c>
      <c r="C6600" s="34">
        <v>10</v>
      </c>
      <c r="D6600" s="33" t="s">
        <v>16</v>
      </c>
      <c r="E6600" s="33" t="s">
        <v>7310</v>
      </c>
      <c r="F6600" s="35">
        <v>30101503</v>
      </c>
      <c r="G6600" s="33" t="s">
        <v>15072</v>
      </c>
      <c r="H6600" s="33">
        <v>2</v>
      </c>
      <c r="I6600" s="33">
        <v>10</v>
      </c>
      <c r="J6600" s="36">
        <v>8</v>
      </c>
      <c r="K6600" s="37">
        <v>212512.16</v>
      </c>
      <c r="L6600" s="38" t="s">
        <v>15</v>
      </c>
      <c r="M6600" s="38" t="s">
        <v>13</v>
      </c>
    </row>
    <row r="6601" spans="1:13" s="39" customFormat="1" ht="12.75" x14ac:dyDescent="0.2">
      <c r="A6601" s="33" t="s">
        <v>28</v>
      </c>
      <c r="B6601" s="33" t="s">
        <v>577</v>
      </c>
      <c r="C6601" s="34">
        <v>10</v>
      </c>
      <c r="D6601" s="33" t="s">
        <v>16</v>
      </c>
      <c r="E6601" s="33" t="s">
        <v>7311</v>
      </c>
      <c r="F6601" s="35">
        <v>30101503</v>
      </c>
      <c r="G6601" s="33" t="s">
        <v>15072</v>
      </c>
      <c r="H6601" s="33">
        <v>2</v>
      </c>
      <c r="I6601" s="33">
        <v>10</v>
      </c>
      <c r="J6601" s="36">
        <v>8</v>
      </c>
      <c r="K6601" s="37">
        <v>212512.16</v>
      </c>
      <c r="L6601" s="38" t="s">
        <v>15</v>
      </c>
      <c r="M6601" s="38" t="s">
        <v>13</v>
      </c>
    </row>
    <row r="6602" spans="1:13" s="39" customFormat="1" ht="12.75" x14ac:dyDescent="0.2">
      <c r="A6602" s="33" t="s">
        <v>28</v>
      </c>
      <c r="B6602" s="33" t="s">
        <v>577</v>
      </c>
      <c r="C6602" s="34">
        <v>10</v>
      </c>
      <c r="D6602" s="33" t="s">
        <v>16</v>
      </c>
      <c r="E6602" s="33" t="s">
        <v>7312</v>
      </c>
      <c r="F6602" s="35">
        <v>30101506</v>
      </c>
      <c r="G6602" s="33" t="s">
        <v>15072</v>
      </c>
      <c r="H6602" s="33">
        <v>2</v>
      </c>
      <c r="I6602" s="33">
        <v>10</v>
      </c>
      <c r="J6602" s="36">
        <v>20</v>
      </c>
      <c r="K6602" s="37">
        <v>110876</v>
      </c>
      <c r="L6602" s="38" t="s">
        <v>15</v>
      </c>
      <c r="M6602" s="38" t="s">
        <v>13</v>
      </c>
    </row>
    <row r="6603" spans="1:13" s="39" customFormat="1" ht="12.75" x14ac:dyDescent="0.2">
      <c r="A6603" s="33" t="s">
        <v>28</v>
      </c>
      <c r="B6603" s="33" t="s">
        <v>577</v>
      </c>
      <c r="C6603" s="34">
        <v>10</v>
      </c>
      <c r="D6603" s="33" t="s">
        <v>16</v>
      </c>
      <c r="E6603" s="33" t="s">
        <v>7313</v>
      </c>
      <c r="F6603" s="35">
        <v>31211509</v>
      </c>
      <c r="G6603" s="33" t="s">
        <v>15072</v>
      </c>
      <c r="H6603" s="33">
        <v>2</v>
      </c>
      <c r="I6603" s="33">
        <v>10</v>
      </c>
      <c r="J6603" s="36">
        <v>5</v>
      </c>
      <c r="K6603" s="37">
        <v>225216.69999999998</v>
      </c>
      <c r="L6603" s="38" t="s">
        <v>2367</v>
      </c>
      <c r="M6603" s="38" t="s">
        <v>13</v>
      </c>
    </row>
    <row r="6604" spans="1:13" s="39" customFormat="1" ht="12.75" x14ac:dyDescent="0.2">
      <c r="A6604" s="33" t="s">
        <v>28</v>
      </c>
      <c r="B6604" s="33" t="s">
        <v>577</v>
      </c>
      <c r="C6604" s="34">
        <v>10</v>
      </c>
      <c r="D6604" s="33" t="s">
        <v>16</v>
      </c>
      <c r="E6604" s="33" t="s">
        <v>7314</v>
      </c>
      <c r="F6604" s="35" t="s">
        <v>8191</v>
      </c>
      <c r="G6604" s="33" t="s">
        <v>15072</v>
      </c>
      <c r="H6604" s="33">
        <v>2</v>
      </c>
      <c r="I6604" s="33">
        <v>10</v>
      </c>
      <c r="J6604" s="36">
        <v>6</v>
      </c>
      <c r="K6604" s="37">
        <v>278575.74</v>
      </c>
      <c r="L6604" s="38" t="s">
        <v>2368</v>
      </c>
      <c r="M6604" s="38" t="s">
        <v>13</v>
      </c>
    </row>
    <row r="6605" spans="1:13" s="39" customFormat="1" ht="12.75" x14ac:dyDescent="0.2">
      <c r="A6605" s="33" t="s">
        <v>28</v>
      </c>
      <c r="B6605" s="33" t="s">
        <v>577</v>
      </c>
      <c r="C6605" s="34">
        <v>10</v>
      </c>
      <c r="D6605" s="33" t="s">
        <v>16</v>
      </c>
      <c r="E6605" s="33" t="s">
        <v>7315</v>
      </c>
      <c r="F6605" s="35">
        <v>30181603</v>
      </c>
      <c r="G6605" s="33" t="s">
        <v>15072</v>
      </c>
      <c r="H6605" s="33">
        <v>2</v>
      </c>
      <c r="I6605" s="33">
        <v>10</v>
      </c>
      <c r="J6605" s="36">
        <v>80</v>
      </c>
      <c r="K6605" s="37">
        <v>947064.79999999993</v>
      </c>
      <c r="L6605" s="38" t="s">
        <v>15</v>
      </c>
      <c r="M6605" s="38" t="s">
        <v>13</v>
      </c>
    </row>
    <row r="6606" spans="1:13" s="39" customFormat="1" ht="12.75" x14ac:dyDescent="0.2">
      <c r="A6606" s="33" t="s">
        <v>28</v>
      </c>
      <c r="B6606" s="33" t="s">
        <v>577</v>
      </c>
      <c r="C6606" s="34">
        <v>10</v>
      </c>
      <c r="D6606" s="33" t="s">
        <v>16</v>
      </c>
      <c r="E6606" s="33" t="s">
        <v>7316</v>
      </c>
      <c r="F6606" s="35">
        <v>31201605</v>
      </c>
      <c r="G6606" s="33" t="s">
        <v>15072</v>
      </c>
      <c r="H6606" s="33">
        <v>2</v>
      </c>
      <c r="I6606" s="33">
        <v>10</v>
      </c>
      <c r="J6606" s="36">
        <v>20</v>
      </c>
      <c r="K6606" s="37">
        <v>167468.80000000002</v>
      </c>
      <c r="L6606" s="38" t="s">
        <v>8192</v>
      </c>
      <c r="M6606" s="38" t="s">
        <v>13</v>
      </c>
    </row>
    <row r="6607" spans="1:13" s="39" customFormat="1" ht="12.75" x14ac:dyDescent="0.2">
      <c r="A6607" s="33" t="s">
        <v>28</v>
      </c>
      <c r="B6607" s="33" t="s">
        <v>577</v>
      </c>
      <c r="C6607" s="34">
        <v>10</v>
      </c>
      <c r="D6607" s="33" t="s">
        <v>16</v>
      </c>
      <c r="E6607" s="33" t="s">
        <v>7317</v>
      </c>
      <c r="F6607" s="35">
        <v>31211904</v>
      </c>
      <c r="G6607" s="33" t="s">
        <v>15072</v>
      </c>
      <c r="H6607" s="33">
        <v>2</v>
      </c>
      <c r="I6607" s="33">
        <v>10</v>
      </c>
      <c r="J6607" s="36">
        <v>50</v>
      </c>
      <c r="K6607" s="37">
        <v>187680.5</v>
      </c>
      <c r="L6607" s="38" t="s">
        <v>15</v>
      </c>
      <c r="M6607" s="38" t="s">
        <v>13</v>
      </c>
    </row>
    <row r="6608" spans="1:13" s="39" customFormat="1" ht="12.75" x14ac:dyDescent="0.2">
      <c r="A6608" s="33" t="s">
        <v>28</v>
      </c>
      <c r="B6608" s="33" t="s">
        <v>577</v>
      </c>
      <c r="C6608" s="34">
        <v>10</v>
      </c>
      <c r="D6608" s="33" t="s">
        <v>16</v>
      </c>
      <c r="E6608" s="33" t="s">
        <v>7318</v>
      </c>
      <c r="F6608" s="35">
        <v>31211904</v>
      </c>
      <c r="G6608" s="33" t="s">
        <v>15072</v>
      </c>
      <c r="H6608" s="33">
        <v>2</v>
      </c>
      <c r="I6608" s="33">
        <v>10</v>
      </c>
      <c r="J6608" s="36">
        <v>40</v>
      </c>
      <c r="K6608" s="37">
        <v>139888.4</v>
      </c>
      <c r="L6608" s="38" t="s">
        <v>15</v>
      </c>
      <c r="M6608" s="38" t="s">
        <v>13</v>
      </c>
    </row>
    <row r="6609" spans="1:13" s="39" customFormat="1" ht="12.75" x14ac:dyDescent="0.2">
      <c r="A6609" s="33" t="s">
        <v>28</v>
      </c>
      <c r="B6609" s="33" t="s">
        <v>577</v>
      </c>
      <c r="C6609" s="34">
        <v>10</v>
      </c>
      <c r="D6609" s="33" t="s">
        <v>16</v>
      </c>
      <c r="E6609" s="33" t="s">
        <v>7319</v>
      </c>
      <c r="F6609" s="35">
        <v>30181605</v>
      </c>
      <c r="G6609" s="33" t="s">
        <v>15072</v>
      </c>
      <c r="H6609" s="33">
        <v>2</v>
      </c>
      <c r="I6609" s="33">
        <v>10</v>
      </c>
      <c r="J6609" s="36">
        <v>20</v>
      </c>
      <c r="K6609" s="37">
        <v>207892.40000000002</v>
      </c>
      <c r="L6609" s="38" t="s">
        <v>15</v>
      </c>
      <c r="M6609" s="38" t="s">
        <v>13</v>
      </c>
    </row>
    <row r="6610" spans="1:13" s="39" customFormat="1" ht="12.75" x14ac:dyDescent="0.2">
      <c r="A6610" s="33" t="s">
        <v>28</v>
      </c>
      <c r="B6610" s="33" t="s">
        <v>577</v>
      </c>
      <c r="C6610" s="34">
        <v>10</v>
      </c>
      <c r="D6610" s="33" t="s">
        <v>16</v>
      </c>
      <c r="E6610" s="33" t="s">
        <v>7320</v>
      </c>
      <c r="F6610" s="35">
        <v>30181506</v>
      </c>
      <c r="G6610" s="33" t="s">
        <v>15072</v>
      </c>
      <c r="H6610" s="33">
        <v>2</v>
      </c>
      <c r="I6610" s="33">
        <v>10</v>
      </c>
      <c r="J6610" s="36">
        <v>13</v>
      </c>
      <c r="K6610" s="37">
        <v>487969.56000000006</v>
      </c>
      <c r="L6610" s="38" t="s">
        <v>15</v>
      </c>
      <c r="M6610" s="38" t="s">
        <v>13</v>
      </c>
    </row>
    <row r="6611" spans="1:13" s="39" customFormat="1" ht="12.75" x14ac:dyDescent="0.2">
      <c r="A6611" s="33" t="s">
        <v>28</v>
      </c>
      <c r="B6611" s="33" t="s">
        <v>577</v>
      </c>
      <c r="C6611" s="34">
        <v>10</v>
      </c>
      <c r="D6611" s="33" t="s">
        <v>16</v>
      </c>
      <c r="E6611" s="33" t="s">
        <v>7321</v>
      </c>
      <c r="F6611" s="35">
        <v>30181506</v>
      </c>
      <c r="G6611" s="33" t="s">
        <v>15072</v>
      </c>
      <c r="H6611" s="33">
        <v>2</v>
      </c>
      <c r="I6611" s="33">
        <v>10</v>
      </c>
      <c r="J6611" s="36">
        <v>21</v>
      </c>
      <c r="K6611" s="37">
        <v>945910.1399999999</v>
      </c>
      <c r="L6611" s="38" t="s">
        <v>15</v>
      </c>
      <c r="M6611" s="38" t="s">
        <v>13</v>
      </c>
    </row>
    <row r="6612" spans="1:13" s="39" customFormat="1" ht="12.75" x14ac:dyDescent="0.2">
      <c r="A6612" s="33" t="s">
        <v>28</v>
      </c>
      <c r="B6612" s="33" t="s">
        <v>577</v>
      </c>
      <c r="C6612" s="34">
        <v>10</v>
      </c>
      <c r="D6612" s="33" t="s">
        <v>16</v>
      </c>
      <c r="E6612" s="33" t="s">
        <v>7322</v>
      </c>
      <c r="F6612" s="35">
        <v>30111601</v>
      </c>
      <c r="G6612" s="33" t="s">
        <v>15072</v>
      </c>
      <c r="H6612" s="33">
        <v>2</v>
      </c>
      <c r="I6612" s="33">
        <v>10</v>
      </c>
      <c r="J6612" s="36">
        <v>1</v>
      </c>
      <c r="K6612" s="37">
        <v>26246.41</v>
      </c>
      <c r="L6612" s="38" t="s">
        <v>15</v>
      </c>
      <c r="M6612" s="38" t="s">
        <v>13</v>
      </c>
    </row>
    <row r="6613" spans="1:13" s="39" customFormat="1" ht="12.75" x14ac:dyDescent="0.2">
      <c r="A6613" s="33" t="s">
        <v>28</v>
      </c>
      <c r="B6613" s="33" t="s">
        <v>577</v>
      </c>
      <c r="C6613" s="34">
        <v>10</v>
      </c>
      <c r="D6613" s="33" t="s">
        <v>16</v>
      </c>
      <c r="E6613" s="33" t="s">
        <v>7323</v>
      </c>
      <c r="F6613" s="35">
        <v>30111601</v>
      </c>
      <c r="G6613" s="33" t="s">
        <v>15072</v>
      </c>
      <c r="H6613" s="33">
        <v>2</v>
      </c>
      <c r="I6613" s="33">
        <v>10</v>
      </c>
      <c r="J6613" s="36">
        <v>120</v>
      </c>
      <c r="K6613" s="37">
        <v>2411551.1999999997</v>
      </c>
      <c r="L6613" s="38" t="s">
        <v>8193</v>
      </c>
      <c r="M6613" s="38" t="s">
        <v>13</v>
      </c>
    </row>
    <row r="6614" spans="1:13" s="39" customFormat="1" ht="12.75" x14ac:dyDescent="0.2">
      <c r="A6614" s="33" t="s">
        <v>28</v>
      </c>
      <c r="B6614" s="33" t="s">
        <v>577</v>
      </c>
      <c r="C6614" s="34">
        <v>10</v>
      </c>
      <c r="D6614" s="33" t="s">
        <v>16</v>
      </c>
      <c r="E6614" s="33" t="s">
        <v>7324</v>
      </c>
      <c r="F6614" s="35">
        <v>30161706</v>
      </c>
      <c r="G6614" s="33" t="s">
        <v>15072</v>
      </c>
      <c r="H6614" s="33">
        <v>2</v>
      </c>
      <c r="I6614" s="33">
        <v>10</v>
      </c>
      <c r="J6614" s="36">
        <v>30</v>
      </c>
      <c r="K6614" s="37">
        <v>606352.5</v>
      </c>
      <c r="L6614" s="38" t="s">
        <v>2370</v>
      </c>
      <c r="M6614" s="38" t="s">
        <v>13</v>
      </c>
    </row>
    <row r="6615" spans="1:13" s="39" customFormat="1" ht="12.75" x14ac:dyDescent="0.2">
      <c r="A6615" s="33" t="s">
        <v>28</v>
      </c>
      <c r="B6615" s="33" t="s">
        <v>577</v>
      </c>
      <c r="C6615" s="34">
        <v>10</v>
      </c>
      <c r="D6615" s="33" t="s">
        <v>16</v>
      </c>
      <c r="E6615" s="33" t="s">
        <v>7325</v>
      </c>
      <c r="F6615" s="35">
        <v>30161706</v>
      </c>
      <c r="G6615" s="33" t="s">
        <v>15072</v>
      </c>
      <c r="H6615" s="33">
        <v>2</v>
      </c>
      <c r="I6615" s="33">
        <v>10</v>
      </c>
      <c r="J6615" s="36">
        <v>50</v>
      </c>
      <c r="K6615" s="37">
        <v>866218</v>
      </c>
      <c r="L6615" s="38" t="s">
        <v>2370</v>
      </c>
      <c r="M6615" s="38" t="s">
        <v>13</v>
      </c>
    </row>
    <row r="6616" spans="1:13" s="39" customFormat="1" ht="12.75" x14ac:dyDescent="0.2">
      <c r="A6616" s="33" t="s">
        <v>28</v>
      </c>
      <c r="B6616" s="33" t="s">
        <v>577</v>
      </c>
      <c r="C6616" s="34">
        <v>10</v>
      </c>
      <c r="D6616" s="33" t="s">
        <v>16</v>
      </c>
      <c r="E6616" s="33" t="s">
        <v>7326</v>
      </c>
      <c r="F6616" s="35">
        <v>30161706</v>
      </c>
      <c r="G6616" s="33" t="s">
        <v>15072</v>
      </c>
      <c r="H6616" s="33">
        <v>2</v>
      </c>
      <c r="I6616" s="33">
        <v>10</v>
      </c>
      <c r="J6616" s="36">
        <v>200</v>
      </c>
      <c r="K6616" s="37">
        <v>3464872</v>
      </c>
      <c r="L6616" s="38" t="s">
        <v>2370</v>
      </c>
      <c r="M6616" s="38" t="s">
        <v>13</v>
      </c>
    </row>
    <row r="6617" spans="1:13" s="39" customFormat="1" ht="12.75" x14ac:dyDescent="0.2">
      <c r="A6617" s="33" t="s">
        <v>28</v>
      </c>
      <c r="B6617" s="33" t="s">
        <v>577</v>
      </c>
      <c r="C6617" s="34">
        <v>10</v>
      </c>
      <c r="D6617" s="33" t="s">
        <v>16</v>
      </c>
      <c r="E6617" s="33" t="s">
        <v>7327</v>
      </c>
      <c r="F6617" s="35">
        <v>31162402</v>
      </c>
      <c r="G6617" s="33" t="s">
        <v>15072</v>
      </c>
      <c r="H6617" s="33">
        <v>2</v>
      </c>
      <c r="I6617" s="33">
        <v>10</v>
      </c>
      <c r="J6617" s="36">
        <v>25</v>
      </c>
      <c r="K6617" s="37">
        <v>505293.75</v>
      </c>
      <c r="L6617" s="38" t="s">
        <v>15</v>
      </c>
      <c r="M6617" s="38" t="s">
        <v>13</v>
      </c>
    </row>
    <row r="6618" spans="1:13" s="39" customFormat="1" ht="12.75" x14ac:dyDescent="0.2">
      <c r="A6618" s="33" t="s">
        <v>28</v>
      </c>
      <c r="B6618" s="33" t="s">
        <v>577</v>
      </c>
      <c r="C6618" s="34">
        <v>10</v>
      </c>
      <c r="D6618" s="33" t="s">
        <v>16</v>
      </c>
      <c r="E6618" s="33" t="s">
        <v>7328</v>
      </c>
      <c r="F6618" s="35">
        <v>31162402</v>
      </c>
      <c r="G6618" s="33" t="s">
        <v>15072</v>
      </c>
      <c r="H6618" s="33">
        <v>2</v>
      </c>
      <c r="I6618" s="33">
        <v>10</v>
      </c>
      <c r="J6618" s="36">
        <v>25</v>
      </c>
      <c r="K6618" s="37">
        <v>938403.00000000012</v>
      </c>
      <c r="L6618" s="38" t="s">
        <v>15</v>
      </c>
      <c r="M6618" s="38" t="s">
        <v>13</v>
      </c>
    </row>
    <row r="6619" spans="1:13" s="39" customFormat="1" ht="12.75" x14ac:dyDescent="0.2">
      <c r="A6619" s="33" t="s">
        <v>28</v>
      </c>
      <c r="B6619" s="33" t="s">
        <v>577</v>
      </c>
      <c r="C6619" s="34">
        <v>10</v>
      </c>
      <c r="D6619" s="33" t="s">
        <v>16</v>
      </c>
      <c r="E6619" s="33" t="s">
        <v>7329</v>
      </c>
      <c r="F6619" s="35">
        <v>31161502</v>
      </c>
      <c r="G6619" s="33" t="s">
        <v>15072</v>
      </c>
      <c r="H6619" s="33">
        <v>2</v>
      </c>
      <c r="I6619" s="33">
        <v>10</v>
      </c>
      <c r="J6619" s="36">
        <v>1</v>
      </c>
      <c r="K6619" s="37">
        <v>88700.73</v>
      </c>
      <c r="L6619" s="38" t="s">
        <v>8192</v>
      </c>
      <c r="M6619" s="38" t="s">
        <v>13</v>
      </c>
    </row>
    <row r="6620" spans="1:13" s="39" customFormat="1" ht="12.75" x14ac:dyDescent="0.2">
      <c r="A6620" s="33" t="s">
        <v>28</v>
      </c>
      <c r="B6620" s="33" t="s">
        <v>577</v>
      </c>
      <c r="C6620" s="34">
        <v>10</v>
      </c>
      <c r="D6620" s="33" t="s">
        <v>16</v>
      </c>
      <c r="E6620" s="33" t="s">
        <v>7330</v>
      </c>
      <c r="F6620" s="35">
        <v>31161502</v>
      </c>
      <c r="G6620" s="33" t="s">
        <v>15072</v>
      </c>
      <c r="H6620" s="33">
        <v>2</v>
      </c>
      <c r="I6620" s="33">
        <v>10</v>
      </c>
      <c r="J6620" s="36">
        <v>2</v>
      </c>
      <c r="K6620" s="37">
        <v>144369.68</v>
      </c>
      <c r="L6620" s="38" t="s">
        <v>8192</v>
      </c>
      <c r="M6620" s="38" t="s">
        <v>13</v>
      </c>
    </row>
    <row r="6621" spans="1:13" s="39" customFormat="1" ht="12.75" x14ac:dyDescent="0.2">
      <c r="A6621" s="33" t="s">
        <v>28</v>
      </c>
      <c r="B6621" s="33" t="s">
        <v>577</v>
      </c>
      <c r="C6621" s="34">
        <v>10</v>
      </c>
      <c r="D6621" s="33" t="s">
        <v>16</v>
      </c>
      <c r="E6621" s="33" t="s">
        <v>7331</v>
      </c>
      <c r="F6621" s="35">
        <v>31161502</v>
      </c>
      <c r="G6621" s="33" t="s">
        <v>15072</v>
      </c>
      <c r="H6621" s="33">
        <v>2</v>
      </c>
      <c r="I6621" s="33">
        <v>10</v>
      </c>
      <c r="J6621" s="36">
        <v>5</v>
      </c>
      <c r="K6621" s="37">
        <v>51973.100000000006</v>
      </c>
      <c r="L6621" s="38" t="s">
        <v>8192</v>
      </c>
      <c r="M6621" s="38" t="s">
        <v>13</v>
      </c>
    </row>
    <row r="6622" spans="1:13" s="39" customFormat="1" ht="12.75" x14ac:dyDescent="0.2">
      <c r="A6622" s="33" t="s">
        <v>28</v>
      </c>
      <c r="B6622" s="33" t="s">
        <v>577</v>
      </c>
      <c r="C6622" s="34">
        <v>10</v>
      </c>
      <c r="D6622" s="33" t="s">
        <v>16</v>
      </c>
      <c r="E6622" s="33" t="s">
        <v>7332</v>
      </c>
      <c r="F6622" s="35">
        <v>31161502</v>
      </c>
      <c r="G6622" s="33" t="s">
        <v>15072</v>
      </c>
      <c r="H6622" s="33">
        <v>2</v>
      </c>
      <c r="I6622" s="33">
        <v>10</v>
      </c>
      <c r="J6622" s="36">
        <v>5</v>
      </c>
      <c r="K6622" s="37">
        <v>60635.25</v>
      </c>
      <c r="L6622" s="38" t="s">
        <v>8192</v>
      </c>
      <c r="M6622" s="38" t="s">
        <v>13</v>
      </c>
    </row>
    <row r="6623" spans="1:13" s="39" customFormat="1" ht="12.75" x14ac:dyDescent="0.2">
      <c r="A6623" s="33" t="s">
        <v>28</v>
      </c>
      <c r="B6623" s="33" t="s">
        <v>577</v>
      </c>
      <c r="C6623" s="34">
        <v>10</v>
      </c>
      <c r="D6623" s="33" t="s">
        <v>16</v>
      </c>
      <c r="E6623" s="33" t="s">
        <v>7333</v>
      </c>
      <c r="F6623" s="35">
        <v>31161502</v>
      </c>
      <c r="G6623" s="33" t="s">
        <v>15072</v>
      </c>
      <c r="H6623" s="33">
        <v>2</v>
      </c>
      <c r="I6623" s="33">
        <v>10</v>
      </c>
      <c r="J6623" s="36">
        <v>5</v>
      </c>
      <c r="K6623" s="37">
        <v>60635.25</v>
      </c>
      <c r="L6623" s="38" t="s">
        <v>8192</v>
      </c>
      <c r="M6623" s="38" t="s">
        <v>13</v>
      </c>
    </row>
    <row r="6624" spans="1:13" s="39" customFormat="1" ht="12.75" x14ac:dyDescent="0.2">
      <c r="A6624" s="33" t="s">
        <v>28</v>
      </c>
      <c r="B6624" s="33" t="s">
        <v>577</v>
      </c>
      <c r="C6624" s="34">
        <v>10</v>
      </c>
      <c r="D6624" s="33" t="s">
        <v>16</v>
      </c>
      <c r="E6624" s="33" t="s">
        <v>7334</v>
      </c>
      <c r="F6624" s="35">
        <v>31201503</v>
      </c>
      <c r="G6624" s="33" t="s">
        <v>15072</v>
      </c>
      <c r="H6624" s="33">
        <v>2</v>
      </c>
      <c r="I6624" s="33">
        <v>10</v>
      </c>
      <c r="J6624" s="36">
        <v>25</v>
      </c>
      <c r="K6624" s="37">
        <v>51973</v>
      </c>
      <c r="L6624" s="38" t="s">
        <v>8194</v>
      </c>
      <c r="M6624" s="38" t="s">
        <v>13</v>
      </c>
    </row>
    <row r="6625" spans="1:13" s="39" customFormat="1" ht="12.75" x14ac:dyDescent="0.2">
      <c r="A6625" s="33" t="s">
        <v>28</v>
      </c>
      <c r="B6625" s="33" t="s">
        <v>577</v>
      </c>
      <c r="C6625" s="34">
        <v>10</v>
      </c>
      <c r="D6625" s="33" t="s">
        <v>16</v>
      </c>
      <c r="E6625" s="33" t="s">
        <v>7335</v>
      </c>
      <c r="F6625" s="35">
        <v>31201507</v>
      </c>
      <c r="G6625" s="33" t="s">
        <v>15072</v>
      </c>
      <c r="H6625" s="33">
        <v>2</v>
      </c>
      <c r="I6625" s="33">
        <v>10</v>
      </c>
      <c r="J6625" s="36">
        <v>10</v>
      </c>
      <c r="K6625" s="37">
        <v>196342.8</v>
      </c>
      <c r="L6625" s="38" t="s">
        <v>8194</v>
      </c>
      <c r="M6625" s="38" t="s">
        <v>13</v>
      </c>
    </row>
    <row r="6626" spans="1:13" s="39" customFormat="1" ht="12.75" x14ac:dyDescent="0.2">
      <c r="A6626" s="33" t="s">
        <v>28</v>
      </c>
      <c r="B6626" s="33" t="s">
        <v>577</v>
      </c>
      <c r="C6626" s="34">
        <v>10</v>
      </c>
      <c r="D6626" s="33" t="s">
        <v>16</v>
      </c>
      <c r="E6626" s="33" t="s">
        <v>7336</v>
      </c>
      <c r="F6626" s="35">
        <v>31201622</v>
      </c>
      <c r="G6626" s="33" t="s">
        <v>15072</v>
      </c>
      <c r="H6626" s="33">
        <v>2</v>
      </c>
      <c r="I6626" s="33">
        <v>10</v>
      </c>
      <c r="J6626" s="36">
        <v>8</v>
      </c>
      <c r="K6626" s="37">
        <v>161694</v>
      </c>
      <c r="L6626" s="38" t="s">
        <v>8194</v>
      </c>
      <c r="M6626" s="38" t="s">
        <v>13</v>
      </c>
    </row>
    <row r="6627" spans="1:13" s="39" customFormat="1" ht="12.75" x14ac:dyDescent="0.2">
      <c r="A6627" s="33" t="s">
        <v>28</v>
      </c>
      <c r="B6627" s="33" t="s">
        <v>577</v>
      </c>
      <c r="C6627" s="34">
        <v>10</v>
      </c>
      <c r="D6627" s="33" t="s">
        <v>16</v>
      </c>
      <c r="E6627" s="33" t="s">
        <v>7337</v>
      </c>
      <c r="F6627" s="35">
        <v>31201519</v>
      </c>
      <c r="G6627" s="33" t="s">
        <v>15072</v>
      </c>
      <c r="H6627" s="33">
        <v>2</v>
      </c>
      <c r="I6627" s="33">
        <v>10</v>
      </c>
      <c r="J6627" s="36">
        <v>50</v>
      </c>
      <c r="K6627" s="37">
        <v>129932.5</v>
      </c>
      <c r="L6627" s="38" t="s">
        <v>8194</v>
      </c>
      <c r="M6627" s="38" t="s">
        <v>13</v>
      </c>
    </row>
    <row r="6628" spans="1:13" s="39" customFormat="1" ht="12.75" x14ac:dyDescent="0.2">
      <c r="A6628" s="33" t="s">
        <v>28</v>
      </c>
      <c r="B6628" s="33" t="s">
        <v>577</v>
      </c>
      <c r="C6628" s="34">
        <v>10</v>
      </c>
      <c r="D6628" s="33" t="s">
        <v>16</v>
      </c>
      <c r="E6628" s="33" t="s">
        <v>7338</v>
      </c>
      <c r="F6628" s="35">
        <v>30181505</v>
      </c>
      <c r="G6628" s="33" t="s">
        <v>15072</v>
      </c>
      <c r="H6628" s="33">
        <v>2</v>
      </c>
      <c r="I6628" s="33">
        <v>10</v>
      </c>
      <c r="J6628" s="36">
        <v>2</v>
      </c>
      <c r="K6628" s="37">
        <v>263446.26</v>
      </c>
      <c r="L6628" s="38" t="s">
        <v>15</v>
      </c>
      <c r="M6628" s="38" t="s">
        <v>13</v>
      </c>
    </row>
    <row r="6629" spans="1:13" s="39" customFormat="1" ht="12.75" x14ac:dyDescent="0.2">
      <c r="A6629" s="33" t="s">
        <v>28</v>
      </c>
      <c r="B6629" s="33" t="s">
        <v>577</v>
      </c>
      <c r="C6629" s="34">
        <v>10</v>
      </c>
      <c r="D6629" s="33" t="s">
        <v>16</v>
      </c>
      <c r="E6629" s="33" t="s">
        <v>7339</v>
      </c>
      <c r="F6629" s="35">
        <v>30181605</v>
      </c>
      <c r="G6629" s="33" t="s">
        <v>15072</v>
      </c>
      <c r="H6629" s="33">
        <v>2</v>
      </c>
      <c r="I6629" s="33">
        <v>10</v>
      </c>
      <c r="J6629" s="36">
        <v>3</v>
      </c>
      <c r="K6629" s="37">
        <v>11641.98</v>
      </c>
      <c r="L6629" s="38" t="s">
        <v>15</v>
      </c>
      <c r="M6629" s="38" t="s">
        <v>13</v>
      </c>
    </row>
    <row r="6630" spans="1:13" s="39" customFormat="1" ht="12.75" x14ac:dyDescent="0.2">
      <c r="A6630" s="33" t="s">
        <v>28</v>
      </c>
      <c r="B6630" s="33" t="s">
        <v>577</v>
      </c>
      <c r="C6630" s="34">
        <v>10</v>
      </c>
      <c r="D6630" s="33" t="s">
        <v>16</v>
      </c>
      <c r="E6630" s="33" t="s">
        <v>7340</v>
      </c>
      <c r="F6630" s="35">
        <v>12161804</v>
      </c>
      <c r="G6630" s="33" t="s">
        <v>15072</v>
      </c>
      <c r="H6630" s="33">
        <v>2</v>
      </c>
      <c r="I6630" s="33">
        <v>10</v>
      </c>
      <c r="J6630" s="36">
        <v>7</v>
      </c>
      <c r="K6630" s="37">
        <v>586140.87</v>
      </c>
      <c r="L6630" s="38" t="s">
        <v>15</v>
      </c>
      <c r="M6630" s="38" t="s">
        <v>13</v>
      </c>
    </row>
    <row r="6631" spans="1:13" s="39" customFormat="1" ht="12.75" x14ac:dyDescent="0.2">
      <c r="A6631" s="33" t="s">
        <v>28</v>
      </c>
      <c r="B6631" s="33" t="s">
        <v>577</v>
      </c>
      <c r="C6631" s="34">
        <v>10</v>
      </c>
      <c r="D6631" s="33" t="s">
        <v>16</v>
      </c>
      <c r="E6631" s="33" t="s">
        <v>7341</v>
      </c>
      <c r="F6631" s="35">
        <v>11162116</v>
      </c>
      <c r="G6631" s="33" t="s">
        <v>15072</v>
      </c>
      <c r="H6631" s="33">
        <v>2</v>
      </c>
      <c r="I6631" s="33">
        <v>10</v>
      </c>
      <c r="J6631" s="36">
        <v>5</v>
      </c>
      <c r="K6631" s="37">
        <v>19345.55</v>
      </c>
      <c r="L6631" s="38" t="s">
        <v>3312</v>
      </c>
      <c r="M6631" s="38" t="s">
        <v>13</v>
      </c>
    </row>
    <row r="6632" spans="1:13" s="39" customFormat="1" ht="12.75" x14ac:dyDescent="0.2">
      <c r="A6632" s="33" t="s">
        <v>28</v>
      </c>
      <c r="B6632" s="33" t="s">
        <v>577</v>
      </c>
      <c r="C6632" s="34">
        <v>10</v>
      </c>
      <c r="D6632" s="33" t="s">
        <v>16</v>
      </c>
      <c r="E6632" s="33" t="s">
        <v>7342</v>
      </c>
      <c r="F6632" s="35">
        <v>30101706</v>
      </c>
      <c r="G6632" s="33" t="s">
        <v>15072</v>
      </c>
      <c r="H6632" s="33">
        <v>2</v>
      </c>
      <c r="I6632" s="33">
        <v>10</v>
      </c>
      <c r="J6632" s="36">
        <v>12</v>
      </c>
      <c r="K6632" s="37">
        <v>56823.96</v>
      </c>
      <c r="L6632" s="38" t="s">
        <v>15</v>
      </c>
      <c r="M6632" s="38" t="s">
        <v>13</v>
      </c>
    </row>
    <row r="6633" spans="1:13" s="39" customFormat="1" ht="12.75" x14ac:dyDescent="0.2">
      <c r="A6633" s="33" t="s">
        <v>28</v>
      </c>
      <c r="B6633" s="33" t="s">
        <v>577</v>
      </c>
      <c r="C6633" s="34">
        <v>10</v>
      </c>
      <c r="D6633" s="33" t="s">
        <v>16</v>
      </c>
      <c r="E6633" s="33" t="s">
        <v>7343</v>
      </c>
      <c r="F6633" s="35">
        <v>30101706</v>
      </c>
      <c r="G6633" s="33" t="s">
        <v>15072</v>
      </c>
      <c r="H6633" s="33">
        <v>2</v>
      </c>
      <c r="I6633" s="33">
        <v>10</v>
      </c>
      <c r="J6633" s="36">
        <v>12</v>
      </c>
      <c r="K6633" s="37">
        <v>61674.720000000001</v>
      </c>
      <c r="L6633" s="38" t="s">
        <v>15</v>
      </c>
      <c r="M6633" s="38" t="s">
        <v>13</v>
      </c>
    </row>
    <row r="6634" spans="1:13" s="39" customFormat="1" ht="12.75" x14ac:dyDescent="0.2">
      <c r="A6634" s="33" t="s">
        <v>28</v>
      </c>
      <c r="B6634" s="33" t="s">
        <v>577</v>
      </c>
      <c r="C6634" s="34">
        <v>10</v>
      </c>
      <c r="D6634" s="33" t="s">
        <v>16</v>
      </c>
      <c r="E6634" s="33" t="s">
        <v>7344</v>
      </c>
      <c r="F6634" s="35">
        <v>30151805</v>
      </c>
      <c r="G6634" s="33" t="s">
        <v>15072</v>
      </c>
      <c r="H6634" s="33">
        <v>2</v>
      </c>
      <c r="I6634" s="33">
        <v>10</v>
      </c>
      <c r="J6634" s="36">
        <v>10</v>
      </c>
      <c r="K6634" s="37">
        <v>423291.9</v>
      </c>
      <c r="L6634" s="38" t="s">
        <v>8195</v>
      </c>
      <c r="M6634" s="38" t="s">
        <v>13</v>
      </c>
    </row>
    <row r="6635" spans="1:13" s="39" customFormat="1" ht="12.75" x14ac:dyDescent="0.2">
      <c r="A6635" s="33" t="s">
        <v>28</v>
      </c>
      <c r="B6635" s="33" t="s">
        <v>577</v>
      </c>
      <c r="C6635" s="34">
        <v>10</v>
      </c>
      <c r="D6635" s="33" t="s">
        <v>16</v>
      </c>
      <c r="E6635" s="33" t="s">
        <v>7345</v>
      </c>
      <c r="F6635" s="35">
        <v>41114201</v>
      </c>
      <c r="G6635" s="33" t="s">
        <v>15072</v>
      </c>
      <c r="H6635" s="33">
        <v>2</v>
      </c>
      <c r="I6635" s="33">
        <v>10</v>
      </c>
      <c r="J6635" s="36">
        <v>10</v>
      </c>
      <c r="K6635" s="37">
        <v>121270.5</v>
      </c>
      <c r="L6635" s="38" t="s">
        <v>15</v>
      </c>
      <c r="M6635" s="38" t="s">
        <v>13</v>
      </c>
    </row>
    <row r="6636" spans="1:13" s="39" customFormat="1" ht="12.75" x14ac:dyDescent="0.2">
      <c r="A6636" s="33" t="s">
        <v>28</v>
      </c>
      <c r="B6636" s="33" t="s">
        <v>577</v>
      </c>
      <c r="C6636" s="34">
        <v>10</v>
      </c>
      <c r="D6636" s="33" t="s">
        <v>16</v>
      </c>
      <c r="E6636" s="33" t="s">
        <v>7346</v>
      </c>
      <c r="F6636" s="35">
        <v>40141610</v>
      </c>
      <c r="G6636" s="33" t="s">
        <v>15072</v>
      </c>
      <c r="H6636" s="33">
        <v>2</v>
      </c>
      <c r="I6636" s="33">
        <v>10</v>
      </c>
      <c r="J6636" s="36">
        <v>5</v>
      </c>
      <c r="K6636" s="37">
        <v>179018.4</v>
      </c>
      <c r="L6636" s="38" t="s">
        <v>15</v>
      </c>
      <c r="M6636" s="38" t="s">
        <v>13</v>
      </c>
    </row>
    <row r="6637" spans="1:13" s="39" customFormat="1" ht="12.75" x14ac:dyDescent="0.2">
      <c r="A6637" s="33" t="s">
        <v>28</v>
      </c>
      <c r="B6637" s="33" t="s">
        <v>577</v>
      </c>
      <c r="C6637" s="34">
        <v>10</v>
      </c>
      <c r="D6637" s="33" t="s">
        <v>16</v>
      </c>
      <c r="E6637" s="33" t="s">
        <v>7347</v>
      </c>
      <c r="F6637" s="35">
        <v>40141610</v>
      </c>
      <c r="G6637" s="33" t="s">
        <v>15072</v>
      </c>
      <c r="H6637" s="33">
        <v>2</v>
      </c>
      <c r="I6637" s="33">
        <v>10</v>
      </c>
      <c r="J6637" s="36">
        <v>6</v>
      </c>
      <c r="K6637" s="37">
        <v>145524.66</v>
      </c>
      <c r="L6637" s="38" t="s">
        <v>15</v>
      </c>
      <c r="M6637" s="38" t="s">
        <v>13</v>
      </c>
    </row>
    <row r="6638" spans="1:13" s="39" customFormat="1" ht="12.75" x14ac:dyDescent="0.2">
      <c r="A6638" s="33" t="s">
        <v>28</v>
      </c>
      <c r="B6638" s="33" t="s">
        <v>577</v>
      </c>
      <c r="C6638" s="34">
        <v>10</v>
      </c>
      <c r="D6638" s="33" t="s">
        <v>16</v>
      </c>
      <c r="E6638" s="33" t="s">
        <v>7348</v>
      </c>
      <c r="F6638" s="35">
        <v>40141610</v>
      </c>
      <c r="G6638" s="33" t="s">
        <v>15072</v>
      </c>
      <c r="H6638" s="33">
        <v>2</v>
      </c>
      <c r="I6638" s="33">
        <v>10</v>
      </c>
      <c r="J6638" s="36">
        <v>5</v>
      </c>
      <c r="K6638" s="37">
        <v>129932.70000000001</v>
      </c>
      <c r="L6638" s="38" t="s">
        <v>15</v>
      </c>
      <c r="M6638" s="38" t="s">
        <v>13</v>
      </c>
    </row>
    <row r="6639" spans="1:13" s="39" customFormat="1" ht="12.75" x14ac:dyDescent="0.2">
      <c r="A6639" s="33" t="s">
        <v>28</v>
      </c>
      <c r="B6639" s="33" t="s">
        <v>577</v>
      </c>
      <c r="C6639" s="34">
        <v>10</v>
      </c>
      <c r="D6639" s="33" t="s">
        <v>16</v>
      </c>
      <c r="E6639" s="33" t="s">
        <v>7349</v>
      </c>
      <c r="F6639" s="35">
        <v>30181600</v>
      </c>
      <c r="G6639" s="33" t="s">
        <v>15072</v>
      </c>
      <c r="H6639" s="33">
        <v>2</v>
      </c>
      <c r="I6639" s="33">
        <v>10</v>
      </c>
      <c r="J6639" s="36">
        <v>10</v>
      </c>
      <c r="K6639" s="37">
        <v>184793.2</v>
      </c>
      <c r="L6639" s="38" t="s">
        <v>15</v>
      </c>
      <c r="M6639" s="38" t="s">
        <v>13</v>
      </c>
    </row>
    <row r="6640" spans="1:13" s="39" customFormat="1" ht="12.75" x14ac:dyDescent="0.2">
      <c r="A6640" s="33" t="s">
        <v>28</v>
      </c>
      <c r="B6640" s="33" t="s">
        <v>577</v>
      </c>
      <c r="C6640" s="34">
        <v>10</v>
      </c>
      <c r="D6640" s="33" t="s">
        <v>16</v>
      </c>
      <c r="E6640" s="33" t="s">
        <v>7350</v>
      </c>
      <c r="F6640" s="35">
        <v>30181804</v>
      </c>
      <c r="G6640" s="33" t="s">
        <v>15072</v>
      </c>
      <c r="H6640" s="33">
        <v>2</v>
      </c>
      <c r="I6640" s="33">
        <v>10</v>
      </c>
      <c r="J6640" s="36">
        <v>15</v>
      </c>
      <c r="K6640" s="37">
        <v>467757.75</v>
      </c>
      <c r="L6640" s="38" t="s">
        <v>15</v>
      </c>
      <c r="M6640" s="38" t="s">
        <v>13</v>
      </c>
    </row>
    <row r="6641" spans="1:13" s="39" customFormat="1" ht="12.75" x14ac:dyDescent="0.2">
      <c r="A6641" s="33" t="s">
        <v>28</v>
      </c>
      <c r="B6641" s="33" t="s">
        <v>577</v>
      </c>
      <c r="C6641" s="34">
        <v>10</v>
      </c>
      <c r="D6641" s="33" t="s">
        <v>16</v>
      </c>
      <c r="E6641" s="33" t="s">
        <v>7351</v>
      </c>
      <c r="F6641" s="35">
        <v>30181804</v>
      </c>
      <c r="G6641" s="33" t="s">
        <v>15072</v>
      </c>
      <c r="H6641" s="33">
        <v>2</v>
      </c>
      <c r="I6641" s="33">
        <v>10</v>
      </c>
      <c r="J6641" s="36">
        <v>15</v>
      </c>
      <c r="K6641" s="37">
        <v>563041.80000000005</v>
      </c>
      <c r="L6641" s="38" t="s">
        <v>15</v>
      </c>
      <c r="M6641" s="38" t="s">
        <v>13</v>
      </c>
    </row>
    <row r="6642" spans="1:13" s="39" customFormat="1" ht="12.75" x14ac:dyDescent="0.2">
      <c r="A6642" s="33" t="s">
        <v>28</v>
      </c>
      <c r="B6642" s="33" t="s">
        <v>577</v>
      </c>
      <c r="C6642" s="34">
        <v>10</v>
      </c>
      <c r="D6642" s="33" t="s">
        <v>16</v>
      </c>
      <c r="E6642" s="33" t="s">
        <v>7352</v>
      </c>
      <c r="F6642" s="35">
        <v>40141610</v>
      </c>
      <c r="G6642" s="33" t="s">
        <v>15072</v>
      </c>
      <c r="H6642" s="33">
        <v>2</v>
      </c>
      <c r="I6642" s="33">
        <v>10</v>
      </c>
      <c r="J6642" s="36">
        <v>10</v>
      </c>
      <c r="K6642" s="37">
        <v>490856.9</v>
      </c>
      <c r="L6642" s="38" t="s">
        <v>15</v>
      </c>
      <c r="M6642" s="38" t="s">
        <v>13</v>
      </c>
    </row>
    <row r="6643" spans="1:13" s="39" customFormat="1" ht="12.75" x14ac:dyDescent="0.2">
      <c r="A6643" s="33" t="s">
        <v>28</v>
      </c>
      <c r="B6643" s="33" t="s">
        <v>577</v>
      </c>
      <c r="C6643" s="34">
        <v>10</v>
      </c>
      <c r="D6643" s="33" t="s">
        <v>16</v>
      </c>
      <c r="E6643" s="33" t="s">
        <v>7353</v>
      </c>
      <c r="F6643" s="35">
        <v>40141610</v>
      </c>
      <c r="G6643" s="33" t="s">
        <v>15072</v>
      </c>
      <c r="H6643" s="33">
        <v>2</v>
      </c>
      <c r="I6643" s="33">
        <v>10</v>
      </c>
      <c r="J6643" s="36">
        <v>5</v>
      </c>
      <c r="K6643" s="37">
        <v>86621.8</v>
      </c>
      <c r="L6643" s="38" t="s">
        <v>15</v>
      </c>
      <c r="M6643" s="38" t="s">
        <v>13</v>
      </c>
    </row>
    <row r="6644" spans="1:13" s="39" customFormat="1" ht="12.75" x14ac:dyDescent="0.2">
      <c r="A6644" s="33" t="s">
        <v>28</v>
      </c>
      <c r="B6644" s="33" t="s">
        <v>577</v>
      </c>
      <c r="C6644" s="34">
        <v>10</v>
      </c>
      <c r="D6644" s="33" t="s">
        <v>16</v>
      </c>
      <c r="E6644" s="33" t="s">
        <v>7354</v>
      </c>
      <c r="F6644" s="35">
        <v>30181604</v>
      </c>
      <c r="G6644" s="33" t="s">
        <v>15072</v>
      </c>
      <c r="H6644" s="33">
        <v>2</v>
      </c>
      <c r="I6644" s="33">
        <v>10</v>
      </c>
      <c r="J6644" s="36">
        <v>30</v>
      </c>
      <c r="K6644" s="37">
        <v>485082</v>
      </c>
      <c r="L6644" s="38" t="s">
        <v>15</v>
      </c>
      <c r="M6644" s="38" t="s">
        <v>13</v>
      </c>
    </row>
    <row r="6645" spans="1:13" s="39" customFormat="1" ht="12.75" x14ac:dyDescent="0.2">
      <c r="A6645" s="33" t="s">
        <v>28</v>
      </c>
      <c r="B6645" s="33" t="s">
        <v>577</v>
      </c>
      <c r="C6645" s="34">
        <v>10</v>
      </c>
      <c r="D6645" s="33" t="s">
        <v>16</v>
      </c>
      <c r="E6645" s="33" t="s">
        <v>7355</v>
      </c>
      <c r="F6645" s="35">
        <v>30161503</v>
      </c>
      <c r="G6645" s="33" t="s">
        <v>15072</v>
      </c>
      <c r="H6645" s="33">
        <v>2</v>
      </c>
      <c r="I6645" s="33">
        <v>10</v>
      </c>
      <c r="J6645" s="36">
        <v>16</v>
      </c>
      <c r="K6645" s="37">
        <v>345563.2</v>
      </c>
      <c r="L6645" s="38" t="s">
        <v>15</v>
      </c>
      <c r="M6645" s="38" t="s">
        <v>13</v>
      </c>
    </row>
    <row r="6646" spans="1:13" s="39" customFormat="1" ht="12.75" x14ac:dyDescent="0.2">
      <c r="A6646" s="33" t="s">
        <v>28</v>
      </c>
      <c r="B6646" s="33" t="s">
        <v>577</v>
      </c>
      <c r="C6646" s="34">
        <v>10</v>
      </c>
      <c r="D6646" s="33" t="s">
        <v>16</v>
      </c>
      <c r="E6646" s="33" t="s">
        <v>7356</v>
      </c>
      <c r="F6646" s="35">
        <v>30161503</v>
      </c>
      <c r="G6646" s="33" t="s">
        <v>15072</v>
      </c>
      <c r="H6646" s="33">
        <v>2</v>
      </c>
      <c r="I6646" s="33">
        <v>10</v>
      </c>
      <c r="J6646" s="36">
        <v>16</v>
      </c>
      <c r="K6646" s="37">
        <v>194032.8</v>
      </c>
      <c r="L6646" s="38" t="s">
        <v>15</v>
      </c>
      <c r="M6646" s="38" t="s">
        <v>13</v>
      </c>
    </row>
    <row r="6647" spans="1:13" s="39" customFormat="1" ht="12.75" x14ac:dyDescent="0.2">
      <c r="A6647" s="33" t="s">
        <v>28</v>
      </c>
      <c r="B6647" s="33" t="s">
        <v>577</v>
      </c>
      <c r="C6647" s="34">
        <v>10</v>
      </c>
      <c r="D6647" s="33" t="s">
        <v>16</v>
      </c>
      <c r="E6647" s="33" t="s">
        <v>7357</v>
      </c>
      <c r="F6647" s="35">
        <v>31191501</v>
      </c>
      <c r="G6647" s="33" t="s">
        <v>15072</v>
      </c>
      <c r="H6647" s="33">
        <v>2</v>
      </c>
      <c r="I6647" s="33">
        <v>10</v>
      </c>
      <c r="J6647" s="36">
        <v>98</v>
      </c>
      <c r="K6647" s="37">
        <v>90549.06</v>
      </c>
      <c r="L6647" s="38" t="s">
        <v>15</v>
      </c>
      <c r="M6647" s="38" t="s">
        <v>13</v>
      </c>
    </row>
    <row r="6648" spans="1:13" s="39" customFormat="1" ht="12.75" x14ac:dyDescent="0.2">
      <c r="A6648" s="33" t="s">
        <v>28</v>
      </c>
      <c r="B6648" s="33" t="s">
        <v>577</v>
      </c>
      <c r="C6648" s="34">
        <v>10</v>
      </c>
      <c r="D6648" s="33" t="s">
        <v>16</v>
      </c>
      <c r="E6648" s="33" t="s">
        <v>7358</v>
      </c>
      <c r="F6648" s="35">
        <v>31191501</v>
      </c>
      <c r="G6648" s="33" t="s">
        <v>15072</v>
      </c>
      <c r="H6648" s="33">
        <v>2</v>
      </c>
      <c r="I6648" s="33">
        <v>10</v>
      </c>
      <c r="J6648" s="36">
        <v>100</v>
      </c>
      <c r="K6648" s="37">
        <v>92397</v>
      </c>
      <c r="L6648" s="38" t="s">
        <v>15</v>
      </c>
      <c r="M6648" s="38" t="s">
        <v>13</v>
      </c>
    </row>
    <row r="6649" spans="1:13" s="39" customFormat="1" ht="12.75" x14ac:dyDescent="0.2">
      <c r="A6649" s="33" t="s">
        <v>28</v>
      </c>
      <c r="B6649" s="33" t="s">
        <v>577</v>
      </c>
      <c r="C6649" s="34">
        <v>10</v>
      </c>
      <c r="D6649" s="33" t="s">
        <v>16</v>
      </c>
      <c r="E6649" s="33" t="s">
        <v>7359</v>
      </c>
      <c r="F6649" s="35">
        <v>47131825</v>
      </c>
      <c r="G6649" s="33" t="s">
        <v>15072</v>
      </c>
      <c r="H6649" s="33">
        <v>2</v>
      </c>
      <c r="I6649" s="33">
        <v>10</v>
      </c>
      <c r="J6649" s="36">
        <v>20</v>
      </c>
      <c r="K6649" s="37">
        <v>167468.80000000002</v>
      </c>
      <c r="L6649" s="38" t="s">
        <v>15</v>
      </c>
      <c r="M6649" s="38" t="s">
        <v>13</v>
      </c>
    </row>
    <row r="6650" spans="1:13" s="39" customFormat="1" ht="12.75" x14ac:dyDescent="0.2">
      <c r="A6650" s="33" t="s">
        <v>28</v>
      </c>
      <c r="B6650" s="33" t="s">
        <v>577</v>
      </c>
      <c r="C6650" s="34">
        <v>10</v>
      </c>
      <c r="D6650" s="33" t="s">
        <v>16</v>
      </c>
      <c r="E6650" s="33" t="s">
        <v>7360</v>
      </c>
      <c r="F6650" s="35">
        <v>30181804</v>
      </c>
      <c r="G6650" s="33" t="s">
        <v>15072</v>
      </c>
      <c r="H6650" s="33">
        <v>2</v>
      </c>
      <c r="I6650" s="33">
        <v>10</v>
      </c>
      <c r="J6650" s="36">
        <v>20</v>
      </c>
      <c r="K6650" s="37">
        <v>369586.4</v>
      </c>
      <c r="L6650" s="38" t="s">
        <v>15</v>
      </c>
      <c r="M6650" s="38" t="s">
        <v>13</v>
      </c>
    </row>
    <row r="6651" spans="1:13" s="39" customFormat="1" ht="12.75" x14ac:dyDescent="0.2">
      <c r="A6651" s="33" t="s">
        <v>28</v>
      </c>
      <c r="B6651" s="33" t="s">
        <v>577</v>
      </c>
      <c r="C6651" s="34">
        <v>10</v>
      </c>
      <c r="D6651" s="33" t="s">
        <v>16</v>
      </c>
      <c r="E6651" s="33" t="s">
        <v>7361</v>
      </c>
      <c r="F6651" s="35">
        <v>30181804</v>
      </c>
      <c r="G6651" s="33" t="s">
        <v>15072</v>
      </c>
      <c r="H6651" s="33">
        <v>2</v>
      </c>
      <c r="I6651" s="33">
        <v>10</v>
      </c>
      <c r="J6651" s="36">
        <v>18</v>
      </c>
      <c r="K6651" s="37">
        <v>249470.82</v>
      </c>
      <c r="L6651" s="38" t="s">
        <v>15</v>
      </c>
      <c r="M6651" s="38" t="s">
        <v>13</v>
      </c>
    </row>
    <row r="6652" spans="1:13" s="39" customFormat="1" ht="12.75" x14ac:dyDescent="0.2">
      <c r="A6652" s="33" t="s">
        <v>28</v>
      </c>
      <c r="B6652" s="33" t="s">
        <v>577</v>
      </c>
      <c r="C6652" s="34">
        <v>10</v>
      </c>
      <c r="D6652" s="33" t="s">
        <v>16</v>
      </c>
      <c r="E6652" s="33" t="s">
        <v>7362</v>
      </c>
      <c r="F6652" s="35">
        <v>30181804</v>
      </c>
      <c r="G6652" s="33" t="s">
        <v>15072</v>
      </c>
      <c r="H6652" s="33">
        <v>2</v>
      </c>
      <c r="I6652" s="33">
        <v>10</v>
      </c>
      <c r="J6652" s="36">
        <v>30</v>
      </c>
      <c r="K6652" s="37">
        <v>606352.5</v>
      </c>
      <c r="L6652" s="38" t="s">
        <v>15</v>
      </c>
      <c r="M6652" s="38" t="s">
        <v>13</v>
      </c>
    </row>
    <row r="6653" spans="1:13" s="39" customFormat="1" ht="12.75" x14ac:dyDescent="0.2">
      <c r="A6653" s="33" t="s">
        <v>28</v>
      </c>
      <c r="B6653" s="33" t="s">
        <v>577</v>
      </c>
      <c r="C6653" s="34">
        <v>10</v>
      </c>
      <c r="D6653" s="33" t="s">
        <v>16</v>
      </c>
      <c r="E6653" s="33" t="s">
        <v>7363</v>
      </c>
      <c r="F6653" s="35">
        <v>30181801</v>
      </c>
      <c r="G6653" s="33" t="s">
        <v>15072</v>
      </c>
      <c r="H6653" s="33">
        <v>2</v>
      </c>
      <c r="I6653" s="33">
        <v>10</v>
      </c>
      <c r="J6653" s="36">
        <v>35</v>
      </c>
      <c r="K6653" s="37">
        <v>175842.1</v>
      </c>
      <c r="L6653" s="38" t="s">
        <v>15</v>
      </c>
      <c r="M6653" s="38" t="s">
        <v>13</v>
      </c>
    </row>
    <row r="6654" spans="1:13" s="39" customFormat="1" ht="12.75" x14ac:dyDescent="0.2">
      <c r="A6654" s="33" t="s">
        <v>28</v>
      </c>
      <c r="B6654" s="33" t="s">
        <v>577</v>
      </c>
      <c r="C6654" s="34">
        <v>10</v>
      </c>
      <c r="D6654" s="33" t="s">
        <v>16</v>
      </c>
      <c r="E6654" s="33" t="s">
        <v>7364</v>
      </c>
      <c r="F6654" s="35">
        <v>31201618</v>
      </c>
      <c r="G6654" s="33" t="s">
        <v>15072</v>
      </c>
      <c r="H6654" s="33">
        <v>2</v>
      </c>
      <c r="I6654" s="33">
        <v>10</v>
      </c>
      <c r="J6654" s="36">
        <v>5</v>
      </c>
      <c r="K6654" s="37">
        <v>251203.25</v>
      </c>
      <c r="L6654" s="38" t="s">
        <v>15</v>
      </c>
      <c r="M6654" s="38" t="s">
        <v>13</v>
      </c>
    </row>
    <row r="6655" spans="1:13" s="39" customFormat="1" ht="12.75" x14ac:dyDescent="0.2">
      <c r="A6655" s="33" t="s">
        <v>28</v>
      </c>
      <c r="B6655" s="33" t="s">
        <v>577</v>
      </c>
      <c r="C6655" s="34">
        <v>10</v>
      </c>
      <c r="D6655" s="33" t="s">
        <v>16</v>
      </c>
      <c r="E6655" s="33" t="s">
        <v>7365</v>
      </c>
      <c r="F6655" s="35">
        <v>30111801</v>
      </c>
      <c r="G6655" s="33" t="s">
        <v>15072</v>
      </c>
      <c r="H6655" s="33">
        <v>2</v>
      </c>
      <c r="I6655" s="33">
        <v>10</v>
      </c>
      <c r="J6655" s="36">
        <v>18</v>
      </c>
      <c r="K6655" s="37">
        <v>1295688.96</v>
      </c>
      <c r="L6655" s="38" t="s">
        <v>2368</v>
      </c>
      <c r="M6655" s="38" t="s">
        <v>13</v>
      </c>
    </row>
    <row r="6656" spans="1:13" s="39" customFormat="1" ht="12.75" x14ac:dyDescent="0.2">
      <c r="A6656" s="33" t="s">
        <v>28</v>
      </c>
      <c r="B6656" s="33" t="s">
        <v>577</v>
      </c>
      <c r="C6656" s="34">
        <v>10</v>
      </c>
      <c r="D6656" s="33" t="s">
        <v>16</v>
      </c>
      <c r="E6656" s="33" t="s">
        <v>7366</v>
      </c>
      <c r="F6656" s="35">
        <v>30102306</v>
      </c>
      <c r="G6656" s="33" t="s">
        <v>15072</v>
      </c>
      <c r="H6656" s="33">
        <v>2</v>
      </c>
      <c r="I6656" s="33">
        <v>10</v>
      </c>
      <c r="J6656" s="36">
        <v>15</v>
      </c>
      <c r="K6656" s="37">
        <v>58902.9</v>
      </c>
      <c r="L6656" s="38" t="s">
        <v>15</v>
      </c>
      <c r="M6656" s="38" t="s">
        <v>13</v>
      </c>
    </row>
    <row r="6657" spans="1:13" s="39" customFormat="1" ht="12.75" x14ac:dyDescent="0.2">
      <c r="A6657" s="33" t="s">
        <v>28</v>
      </c>
      <c r="B6657" s="33" t="s">
        <v>577</v>
      </c>
      <c r="C6657" s="34">
        <v>10</v>
      </c>
      <c r="D6657" s="33" t="s">
        <v>16</v>
      </c>
      <c r="E6657" s="33" t="s">
        <v>7367</v>
      </c>
      <c r="F6657" s="35">
        <v>31201605</v>
      </c>
      <c r="G6657" s="33" t="s">
        <v>15072</v>
      </c>
      <c r="H6657" s="33">
        <v>2</v>
      </c>
      <c r="I6657" s="33">
        <v>10</v>
      </c>
      <c r="J6657" s="36">
        <v>100</v>
      </c>
      <c r="K6657" s="37">
        <v>1847932</v>
      </c>
      <c r="L6657" s="38" t="s">
        <v>8193</v>
      </c>
      <c r="M6657" s="38" t="s">
        <v>13</v>
      </c>
    </row>
    <row r="6658" spans="1:13" s="39" customFormat="1" ht="12.75" x14ac:dyDescent="0.2">
      <c r="A6658" s="33" t="s">
        <v>28</v>
      </c>
      <c r="B6658" s="33" t="s">
        <v>577</v>
      </c>
      <c r="C6658" s="34">
        <v>10</v>
      </c>
      <c r="D6658" s="33" t="s">
        <v>16</v>
      </c>
      <c r="E6658" s="33" t="s">
        <v>7368</v>
      </c>
      <c r="F6658" s="35">
        <v>31211906</v>
      </c>
      <c r="G6658" s="33" t="s">
        <v>15072</v>
      </c>
      <c r="H6658" s="33">
        <v>2</v>
      </c>
      <c r="I6658" s="33">
        <v>10</v>
      </c>
      <c r="J6658" s="36">
        <v>50</v>
      </c>
      <c r="K6658" s="37">
        <v>323388</v>
      </c>
      <c r="L6658" s="38" t="s">
        <v>15</v>
      </c>
      <c r="M6658" s="38" t="s">
        <v>13</v>
      </c>
    </row>
    <row r="6659" spans="1:13" s="39" customFormat="1" ht="12.75" x14ac:dyDescent="0.2">
      <c r="A6659" s="33" t="s">
        <v>28</v>
      </c>
      <c r="B6659" s="33" t="s">
        <v>577</v>
      </c>
      <c r="C6659" s="34">
        <v>10</v>
      </c>
      <c r="D6659" s="33" t="s">
        <v>16</v>
      </c>
      <c r="E6659" s="33" t="s">
        <v>7369</v>
      </c>
      <c r="F6659" s="35">
        <v>31211906</v>
      </c>
      <c r="G6659" s="33" t="s">
        <v>15072</v>
      </c>
      <c r="H6659" s="33">
        <v>2</v>
      </c>
      <c r="I6659" s="33">
        <v>10</v>
      </c>
      <c r="J6659" s="36">
        <v>50</v>
      </c>
      <c r="K6659" s="37">
        <v>365746</v>
      </c>
      <c r="L6659" s="38" t="s">
        <v>15</v>
      </c>
      <c r="M6659" s="38" t="s">
        <v>13</v>
      </c>
    </row>
    <row r="6660" spans="1:13" s="39" customFormat="1" ht="12.75" x14ac:dyDescent="0.2">
      <c r="A6660" s="33" t="s">
        <v>28</v>
      </c>
      <c r="B6660" s="33" t="s">
        <v>577</v>
      </c>
      <c r="C6660" s="34">
        <v>10</v>
      </c>
      <c r="D6660" s="33" t="s">
        <v>16</v>
      </c>
      <c r="E6660" s="33" t="s">
        <v>7370</v>
      </c>
      <c r="F6660" s="35">
        <v>30181505</v>
      </c>
      <c r="G6660" s="33" t="s">
        <v>15072</v>
      </c>
      <c r="H6660" s="33">
        <v>2</v>
      </c>
      <c r="I6660" s="33">
        <v>10</v>
      </c>
      <c r="J6660" s="36">
        <v>10</v>
      </c>
      <c r="K6660" s="37">
        <v>2887393.5</v>
      </c>
      <c r="L6660" s="38" t="s">
        <v>15</v>
      </c>
      <c r="M6660" s="38" t="s">
        <v>13</v>
      </c>
    </row>
    <row r="6661" spans="1:13" s="39" customFormat="1" ht="12.75" x14ac:dyDescent="0.2">
      <c r="A6661" s="33" t="s">
        <v>28</v>
      </c>
      <c r="B6661" s="33" t="s">
        <v>577</v>
      </c>
      <c r="C6661" s="34">
        <v>10</v>
      </c>
      <c r="D6661" s="33" t="s">
        <v>16</v>
      </c>
      <c r="E6661" s="33" t="s">
        <v>7371</v>
      </c>
      <c r="F6661" s="35">
        <v>31201606</v>
      </c>
      <c r="G6661" s="33" t="s">
        <v>15072</v>
      </c>
      <c r="H6661" s="33">
        <v>2</v>
      </c>
      <c r="I6661" s="33">
        <v>10</v>
      </c>
      <c r="J6661" s="36">
        <v>15</v>
      </c>
      <c r="K6661" s="37">
        <v>303176.25</v>
      </c>
      <c r="L6661" s="38" t="s">
        <v>8196</v>
      </c>
      <c r="M6661" s="38" t="s">
        <v>13</v>
      </c>
    </row>
    <row r="6662" spans="1:13" s="39" customFormat="1" ht="12.75" x14ac:dyDescent="0.2">
      <c r="A6662" s="33" t="s">
        <v>28</v>
      </c>
      <c r="B6662" s="33" t="s">
        <v>577</v>
      </c>
      <c r="C6662" s="34">
        <v>10</v>
      </c>
      <c r="D6662" s="33" t="s">
        <v>16</v>
      </c>
      <c r="E6662" s="33" t="s">
        <v>7372</v>
      </c>
      <c r="F6662" s="35">
        <v>40141615</v>
      </c>
      <c r="G6662" s="33" t="s">
        <v>15072</v>
      </c>
      <c r="H6662" s="33">
        <v>2</v>
      </c>
      <c r="I6662" s="33">
        <v>10</v>
      </c>
      <c r="J6662" s="36">
        <v>25</v>
      </c>
      <c r="K6662" s="37">
        <v>166025.25</v>
      </c>
      <c r="L6662" s="38" t="s">
        <v>15</v>
      </c>
      <c r="M6662" s="38" t="s">
        <v>13</v>
      </c>
    </row>
    <row r="6663" spans="1:13" s="39" customFormat="1" ht="12.75" x14ac:dyDescent="0.2">
      <c r="A6663" s="33" t="s">
        <v>28</v>
      </c>
      <c r="B6663" s="33" t="s">
        <v>577</v>
      </c>
      <c r="C6663" s="34">
        <v>10</v>
      </c>
      <c r="D6663" s="33" t="s">
        <v>16</v>
      </c>
      <c r="E6663" s="33" t="s">
        <v>7373</v>
      </c>
      <c r="F6663" s="35">
        <v>60122600</v>
      </c>
      <c r="G6663" s="33" t="s">
        <v>15072</v>
      </c>
      <c r="H6663" s="33">
        <v>2</v>
      </c>
      <c r="I6663" s="33">
        <v>10</v>
      </c>
      <c r="J6663" s="36">
        <v>40</v>
      </c>
      <c r="K6663" s="37">
        <v>300288.8</v>
      </c>
      <c r="L6663" s="38" t="s">
        <v>15</v>
      </c>
      <c r="M6663" s="38" t="s">
        <v>13</v>
      </c>
    </row>
    <row r="6664" spans="1:13" s="39" customFormat="1" ht="12.75" x14ac:dyDescent="0.2">
      <c r="A6664" s="33" t="s">
        <v>28</v>
      </c>
      <c r="B6664" s="33" t="s">
        <v>577</v>
      </c>
      <c r="C6664" s="34">
        <v>10</v>
      </c>
      <c r="D6664" s="33" t="s">
        <v>16</v>
      </c>
      <c r="E6664" s="33" t="s">
        <v>7374</v>
      </c>
      <c r="F6664" s="35">
        <v>30181600</v>
      </c>
      <c r="G6664" s="33" t="s">
        <v>15072</v>
      </c>
      <c r="H6664" s="33">
        <v>2</v>
      </c>
      <c r="I6664" s="33">
        <v>10</v>
      </c>
      <c r="J6664" s="36">
        <v>30</v>
      </c>
      <c r="K6664" s="37">
        <v>77959.5</v>
      </c>
      <c r="L6664" s="38" t="s">
        <v>15</v>
      </c>
      <c r="M6664" s="38" t="s">
        <v>13</v>
      </c>
    </row>
    <row r="6665" spans="1:13" s="39" customFormat="1" ht="12.75" x14ac:dyDescent="0.2">
      <c r="A6665" s="33" t="s">
        <v>28</v>
      </c>
      <c r="B6665" s="33" t="s">
        <v>577</v>
      </c>
      <c r="C6665" s="34">
        <v>16</v>
      </c>
      <c r="D6665" s="33" t="s">
        <v>16</v>
      </c>
      <c r="E6665" s="33" t="s">
        <v>7375</v>
      </c>
      <c r="F6665" s="35">
        <v>31211502</v>
      </c>
      <c r="G6665" s="33" t="s">
        <v>15072</v>
      </c>
      <c r="H6665" s="33">
        <v>2</v>
      </c>
      <c r="I6665" s="33">
        <v>10</v>
      </c>
      <c r="J6665" s="36">
        <v>14</v>
      </c>
      <c r="K6665" s="37">
        <v>1536093.3</v>
      </c>
      <c r="L6665" s="38" t="s">
        <v>8195</v>
      </c>
      <c r="M6665" s="38" t="s">
        <v>13</v>
      </c>
    </row>
    <row r="6666" spans="1:13" s="39" customFormat="1" ht="12.75" x14ac:dyDescent="0.2">
      <c r="A6666" s="33" t="s">
        <v>28</v>
      </c>
      <c r="B6666" s="33" t="s">
        <v>577</v>
      </c>
      <c r="C6666" s="34">
        <v>16</v>
      </c>
      <c r="D6666" s="33" t="s">
        <v>16</v>
      </c>
      <c r="E6666" s="33" t="s">
        <v>7376</v>
      </c>
      <c r="F6666" s="35">
        <v>31211502</v>
      </c>
      <c r="G6666" s="33" t="s">
        <v>15072</v>
      </c>
      <c r="H6666" s="33">
        <v>2</v>
      </c>
      <c r="I6666" s="33">
        <v>10</v>
      </c>
      <c r="J6666" s="36">
        <v>19</v>
      </c>
      <c r="K6666" s="37">
        <v>1689702.68</v>
      </c>
      <c r="L6666" s="38" t="s">
        <v>2367</v>
      </c>
      <c r="M6666" s="38" t="s">
        <v>13</v>
      </c>
    </row>
    <row r="6667" spans="1:13" s="39" customFormat="1" ht="12.75" x14ac:dyDescent="0.2">
      <c r="A6667" s="33" t="s">
        <v>28</v>
      </c>
      <c r="B6667" s="33" t="s">
        <v>577</v>
      </c>
      <c r="C6667" s="34">
        <v>16</v>
      </c>
      <c r="D6667" s="33" t="s">
        <v>16</v>
      </c>
      <c r="E6667" s="33" t="s">
        <v>7377</v>
      </c>
      <c r="F6667" s="35">
        <v>31211501</v>
      </c>
      <c r="G6667" s="33" t="s">
        <v>15072</v>
      </c>
      <c r="H6667" s="33">
        <v>2</v>
      </c>
      <c r="I6667" s="33">
        <v>10</v>
      </c>
      <c r="J6667" s="36">
        <v>4</v>
      </c>
      <c r="K6667" s="37">
        <v>180173.36</v>
      </c>
      <c r="L6667" s="38" t="s">
        <v>2367</v>
      </c>
      <c r="M6667" s="38" t="s">
        <v>13</v>
      </c>
    </row>
    <row r="6668" spans="1:13" s="39" customFormat="1" ht="12.75" x14ac:dyDescent="0.2">
      <c r="A6668" s="33" t="s">
        <v>28</v>
      </c>
      <c r="B6668" s="33" t="s">
        <v>577</v>
      </c>
      <c r="C6668" s="34">
        <v>16</v>
      </c>
      <c r="D6668" s="33" t="s">
        <v>16</v>
      </c>
      <c r="E6668" s="33" t="s">
        <v>7378</v>
      </c>
      <c r="F6668" s="35">
        <v>31211501</v>
      </c>
      <c r="G6668" s="33" t="s">
        <v>15072</v>
      </c>
      <c r="H6668" s="33">
        <v>2</v>
      </c>
      <c r="I6668" s="33">
        <v>10</v>
      </c>
      <c r="J6668" s="36">
        <v>6</v>
      </c>
      <c r="K6668" s="37">
        <v>225216.72000000003</v>
      </c>
      <c r="L6668" s="38" t="s">
        <v>2367</v>
      </c>
      <c r="M6668" s="38" t="s">
        <v>13</v>
      </c>
    </row>
    <row r="6669" spans="1:13" s="39" customFormat="1" ht="12.75" x14ac:dyDescent="0.2">
      <c r="A6669" s="33" t="s">
        <v>28</v>
      </c>
      <c r="B6669" s="33" t="s">
        <v>577</v>
      </c>
      <c r="C6669" s="34">
        <v>16</v>
      </c>
      <c r="D6669" s="33" t="s">
        <v>16</v>
      </c>
      <c r="E6669" s="33" t="s">
        <v>7379</v>
      </c>
      <c r="F6669" s="35">
        <v>31211501</v>
      </c>
      <c r="G6669" s="33" t="s">
        <v>15072</v>
      </c>
      <c r="H6669" s="33">
        <v>2</v>
      </c>
      <c r="I6669" s="33">
        <v>10</v>
      </c>
      <c r="J6669" s="36">
        <v>7</v>
      </c>
      <c r="K6669" s="37">
        <v>262752.84000000003</v>
      </c>
      <c r="L6669" s="38" t="s">
        <v>2367</v>
      </c>
      <c r="M6669" s="38" t="s">
        <v>13</v>
      </c>
    </row>
    <row r="6670" spans="1:13" s="39" customFormat="1" ht="12.75" x14ac:dyDescent="0.2">
      <c r="A6670" s="33" t="s">
        <v>28</v>
      </c>
      <c r="B6670" s="33" t="s">
        <v>577</v>
      </c>
      <c r="C6670" s="34">
        <v>16</v>
      </c>
      <c r="D6670" s="33" t="s">
        <v>16</v>
      </c>
      <c r="E6670" s="33" t="s">
        <v>7380</v>
      </c>
      <c r="F6670" s="35">
        <v>31211501</v>
      </c>
      <c r="G6670" s="33" t="s">
        <v>15072</v>
      </c>
      <c r="H6670" s="33">
        <v>2</v>
      </c>
      <c r="I6670" s="33">
        <v>10</v>
      </c>
      <c r="J6670" s="36">
        <v>7</v>
      </c>
      <c r="K6670" s="37">
        <v>262752.84000000003</v>
      </c>
      <c r="L6670" s="38" t="s">
        <v>2367</v>
      </c>
      <c r="M6670" s="38" t="s">
        <v>13</v>
      </c>
    </row>
    <row r="6671" spans="1:13" s="39" customFormat="1" ht="12.75" x14ac:dyDescent="0.2">
      <c r="A6671" s="33" t="s">
        <v>28</v>
      </c>
      <c r="B6671" s="33" t="s">
        <v>577</v>
      </c>
      <c r="C6671" s="34">
        <v>16</v>
      </c>
      <c r="D6671" s="33" t="s">
        <v>16</v>
      </c>
      <c r="E6671" s="33" t="s">
        <v>7381</v>
      </c>
      <c r="F6671" s="35">
        <v>31211501</v>
      </c>
      <c r="G6671" s="33" t="s">
        <v>15072</v>
      </c>
      <c r="H6671" s="33">
        <v>2</v>
      </c>
      <c r="I6671" s="33">
        <v>10</v>
      </c>
      <c r="J6671" s="36">
        <v>2</v>
      </c>
      <c r="K6671" s="37">
        <v>631537.64</v>
      </c>
      <c r="L6671" s="38" t="s">
        <v>8195</v>
      </c>
      <c r="M6671" s="38" t="s">
        <v>13</v>
      </c>
    </row>
    <row r="6672" spans="1:13" s="39" customFormat="1" ht="12.75" x14ac:dyDescent="0.2">
      <c r="A6672" s="33" t="s">
        <v>28</v>
      </c>
      <c r="B6672" s="33" t="s">
        <v>577</v>
      </c>
      <c r="C6672" s="34">
        <v>16</v>
      </c>
      <c r="D6672" s="33" t="s">
        <v>16</v>
      </c>
      <c r="E6672" s="33" t="s">
        <v>7382</v>
      </c>
      <c r="F6672" s="35">
        <v>31211519</v>
      </c>
      <c r="G6672" s="33" t="s">
        <v>15072</v>
      </c>
      <c r="H6672" s="33">
        <v>2</v>
      </c>
      <c r="I6672" s="33">
        <v>10</v>
      </c>
      <c r="J6672" s="36">
        <v>2</v>
      </c>
      <c r="K6672" s="37">
        <v>631537.64</v>
      </c>
      <c r="L6672" s="38" t="s">
        <v>8195</v>
      </c>
      <c r="M6672" s="38" t="s">
        <v>13</v>
      </c>
    </row>
    <row r="6673" spans="1:13" s="39" customFormat="1" ht="12.75" x14ac:dyDescent="0.2">
      <c r="A6673" s="33" t="s">
        <v>28</v>
      </c>
      <c r="B6673" s="33" t="s">
        <v>577</v>
      </c>
      <c r="C6673" s="34">
        <v>16</v>
      </c>
      <c r="D6673" s="33" t="s">
        <v>16</v>
      </c>
      <c r="E6673" s="33" t="s">
        <v>7383</v>
      </c>
      <c r="F6673" s="35">
        <v>31211519</v>
      </c>
      <c r="G6673" s="33" t="s">
        <v>15072</v>
      </c>
      <c r="H6673" s="33">
        <v>2</v>
      </c>
      <c r="I6673" s="33">
        <v>10</v>
      </c>
      <c r="J6673" s="36">
        <v>7</v>
      </c>
      <c r="K6673" s="37">
        <v>622166.29999999993</v>
      </c>
      <c r="L6673" s="38" t="s">
        <v>2367</v>
      </c>
      <c r="M6673" s="38" t="s">
        <v>13</v>
      </c>
    </row>
    <row r="6674" spans="1:13" s="39" customFormat="1" ht="12.75" x14ac:dyDescent="0.2">
      <c r="A6674" s="33" t="s">
        <v>28</v>
      </c>
      <c r="B6674" s="33" t="s">
        <v>577</v>
      </c>
      <c r="C6674" s="34">
        <v>16</v>
      </c>
      <c r="D6674" s="33" t="s">
        <v>16</v>
      </c>
      <c r="E6674" s="33" t="s">
        <v>7384</v>
      </c>
      <c r="F6674" s="35">
        <v>31211506</v>
      </c>
      <c r="G6674" s="33" t="s">
        <v>15072</v>
      </c>
      <c r="H6674" s="33">
        <v>2</v>
      </c>
      <c r="I6674" s="33">
        <v>10</v>
      </c>
      <c r="J6674" s="36">
        <v>7</v>
      </c>
      <c r="K6674" s="37">
        <v>1238196.33</v>
      </c>
      <c r="L6674" s="38" t="s">
        <v>8195</v>
      </c>
      <c r="M6674" s="38" t="s">
        <v>13</v>
      </c>
    </row>
    <row r="6675" spans="1:13" s="39" customFormat="1" ht="12.75" x14ac:dyDescent="0.2">
      <c r="A6675" s="33" t="s">
        <v>28</v>
      </c>
      <c r="B6675" s="33" t="s">
        <v>577</v>
      </c>
      <c r="C6675" s="34">
        <v>16</v>
      </c>
      <c r="D6675" s="33" t="s">
        <v>16</v>
      </c>
      <c r="E6675" s="33" t="s">
        <v>7385</v>
      </c>
      <c r="F6675" s="35">
        <v>31211506</v>
      </c>
      <c r="G6675" s="33" t="s">
        <v>15072</v>
      </c>
      <c r="H6675" s="33">
        <v>2</v>
      </c>
      <c r="I6675" s="33">
        <v>10</v>
      </c>
      <c r="J6675" s="36">
        <v>3</v>
      </c>
      <c r="K6675" s="37">
        <v>530655.57000000007</v>
      </c>
      <c r="L6675" s="38" t="s">
        <v>8195</v>
      </c>
      <c r="M6675" s="38" t="s">
        <v>13</v>
      </c>
    </row>
    <row r="6676" spans="1:13" s="39" customFormat="1" ht="12.75" x14ac:dyDescent="0.2">
      <c r="A6676" s="33" t="s">
        <v>28</v>
      </c>
      <c r="B6676" s="33" t="s">
        <v>577</v>
      </c>
      <c r="C6676" s="34">
        <v>16</v>
      </c>
      <c r="D6676" s="33" t="s">
        <v>16</v>
      </c>
      <c r="E6676" s="33" t="s">
        <v>7386</v>
      </c>
      <c r="F6676" s="35">
        <v>31211502</v>
      </c>
      <c r="G6676" s="33" t="s">
        <v>15072</v>
      </c>
      <c r="H6676" s="33">
        <v>2</v>
      </c>
      <c r="I6676" s="33">
        <v>10</v>
      </c>
      <c r="J6676" s="36">
        <v>7</v>
      </c>
      <c r="K6676" s="37">
        <v>1394611.05</v>
      </c>
      <c r="L6676" s="38" t="s">
        <v>8195</v>
      </c>
      <c r="M6676" s="38" t="s">
        <v>13</v>
      </c>
    </row>
    <row r="6677" spans="1:13" s="39" customFormat="1" ht="12.75" x14ac:dyDescent="0.2">
      <c r="A6677" s="33" t="s">
        <v>28</v>
      </c>
      <c r="B6677" s="33" t="s">
        <v>577</v>
      </c>
      <c r="C6677" s="34">
        <v>16</v>
      </c>
      <c r="D6677" s="33" t="s">
        <v>16</v>
      </c>
      <c r="E6677" s="33" t="s">
        <v>7387</v>
      </c>
      <c r="F6677" s="35">
        <v>31211502</v>
      </c>
      <c r="G6677" s="33" t="s">
        <v>15072</v>
      </c>
      <c r="H6677" s="33">
        <v>2</v>
      </c>
      <c r="I6677" s="33">
        <v>10</v>
      </c>
      <c r="J6677" s="36">
        <v>3</v>
      </c>
      <c r="K6677" s="37">
        <v>597690.44999999995</v>
      </c>
      <c r="L6677" s="38" t="s">
        <v>8195</v>
      </c>
      <c r="M6677" s="38" t="s">
        <v>13</v>
      </c>
    </row>
    <row r="6678" spans="1:13" s="39" customFormat="1" ht="12.75" x14ac:dyDescent="0.2">
      <c r="A6678" s="33" t="s">
        <v>28</v>
      </c>
      <c r="B6678" s="33" t="s">
        <v>577</v>
      </c>
      <c r="C6678" s="34">
        <v>16</v>
      </c>
      <c r="D6678" s="33" t="s">
        <v>16</v>
      </c>
      <c r="E6678" s="33" t="s">
        <v>7388</v>
      </c>
      <c r="F6678" s="35">
        <v>31211502</v>
      </c>
      <c r="G6678" s="33" t="s">
        <v>15072</v>
      </c>
      <c r="H6678" s="33">
        <v>2</v>
      </c>
      <c r="I6678" s="33">
        <v>10</v>
      </c>
      <c r="J6678" s="36">
        <v>2</v>
      </c>
      <c r="K6678" s="37">
        <v>398460.3</v>
      </c>
      <c r="L6678" s="38" t="s">
        <v>8195</v>
      </c>
      <c r="M6678" s="38" t="s">
        <v>13</v>
      </c>
    </row>
    <row r="6679" spans="1:13" s="39" customFormat="1" ht="12.75" x14ac:dyDescent="0.2">
      <c r="A6679" s="33" t="s">
        <v>28</v>
      </c>
      <c r="B6679" s="33" t="s">
        <v>577</v>
      </c>
      <c r="C6679" s="34">
        <v>16</v>
      </c>
      <c r="D6679" s="33" t="s">
        <v>16</v>
      </c>
      <c r="E6679" s="33" t="s">
        <v>7389</v>
      </c>
      <c r="F6679" s="35">
        <v>31211502</v>
      </c>
      <c r="G6679" s="33" t="s">
        <v>15072</v>
      </c>
      <c r="H6679" s="33">
        <v>2</v>
      </c>
      <c r="I6679" s="33">
        <v>10</v>
      </c>
      <c r="J6679" s="36">
        <v>4</v>
      </c>
      <c r="K6679" s="37">
        <v>796920.6</v>
      </c>
      <c r="L6679" s="38" t="s">
        <v>8195</v>
      </c>
      <c r="M6679" s="38" t="s">
        <v>13</v>
      </c>
    </row>
    <row r="6680" spans="1:13" s="39" customFormat="1" ht="12.75" x14ac:dyDescent="0.2">
      <c r="A6680" s="33" t="s">
        <v>28</v>
      </c>
      <c r="B6680" s="33" t="s">
        <v>577</v>
      </c>
      <c r="C6680" s="34">
        <v>16</v>
      </c>
      <c r="D6680" s="33" t="s">
        <v>16</v>
      </c>
      <c r="E6680" s="33" t="s">
        <v>7390</v>
      </c>
      <c r="F6680" s="35">
        <v>30161706</v>
      </c>
      <c r="G6680" s="33" t="s">
        <v>15072</v>
      </c>
      <c r="H6680" s="33">
        <v>2</v>
      </c>
      <c r="I6680" s="33">
        <v>10</v>
      </c>
      <c r="J6680" s="36">
        <v>50</v>
      </c>
      <c r="K6680" s="37">
        <v>1299327</v>
      </c>
      <c r="L6680" s="38" t="s">
        <v>2370</v>
      </c>
      <c r="M6680" s="38" t="s">
        <v>13</v>
      </c>
    </row>
    <row r="6681" spans="1:13" s="39" customFormat="1" ht="12.75" x14ac:dyDescent="0.2">
      <c r="A6681" s="33" t="s">
        <v>28</v>
      </c>
      <c r="B6681" s="33" t="s">
        <v>577</v>
      </c>
      <c r="C6681" s="34">
        <v>16</v>
      </c>
      <c r="D6681" s="33" t="s">
        <v>16</v>
      </c>
      <c r="E6681" s="33" t="s">
        <v>7391</v>
      </c>
      <c r="F6681" s="35">
        <v>30181503</v>
      </c>
      <c r="G6681" s="33" t="s">
        <v>15072</v>
      </c>
      <c r="H6681" s="33">
        <v>2</v>
      </c>
      <c r="I6681" s="33">
        <v>10</v>
      </c>
      <c r="J6681" s="36">
        <v>15</v>
      </c>
      <c r="K6681" s="37">
        <v>391392</v>
      </c>
      <c r="L6681" s="38" t="s">
        <v>15</v>
      </c>
      <c r="M6681" s="38" t="s">
        <v>13</v>
      </c>
    </row>
    <row r="6682" spans="1:13" s="39" customFormat="1" ht="12.75" x14ac:dyDescent="0.2">
      <c r="A6682" s="33" t="s">
        <v>28</v>
      </c>
      <c r="B6682" s="33" t="s">
        <v>577</v>
      </c>
      <c r="C6682" s="34">
        <v>16</v>
      </c>
      <c r="D6682" s="33" t="s">
        <v>16</v>
      </c>
      <c r="E6682" s="33" t="s">
        <v>7392</v>
      </c>
      <c r="F6682" s="35">
        <v>30181701</v>
      </c>
      <c r="G6682" s="33" t="s">
        <v>15072</v>
      </c>
      <c r="H6682" s="33">
        <v>2</v>
      </c>
      <c r="I6682" s="33">
        <v>10</v>
      </c>
      <c r="J6682" s="36">
        <v>8</v>
      </c>
      <c r="K6682" s="37">
        <v>295669.12</v>
      </c>
      <c r="L6682" s="38" t="s">
        <v>15</v>
      </c>
      <c r="M6682" s="38" t="s">
        <v>13</v>
      </c>
    </row>
    <row r="6683" spans="1:13" s="39" customFormat="1" ht="12.75" x14ac:dyDescent="0.2">
      <c r="A6683" s="33" t="s">
        <v>28</v>
      </c>
      <c r="B6683" s="33" t="s">
        <v>577</v>
      </c>
      <c r="C6683" s="34">
        <v>16</v>
      </c>
      <c r="D6683" s="33" t="s">
        <v>16</v>
      </c>
      <c r="E6683" s="33" t="s">
        <v>7393</v>
      </c>
      <c r="F6683" s="35">
        <v>30181701</v>
      </c>
      <c r="G6683" s="33" t="s">
        <v>15072</v>
      </c>
      <c r="H6683" s="33">
        <v>2</v>
      </c>
      <c r="I6683" s="33">
        <v>10</v>
      </c>
      <c r="J6683" s="36">
        <v>8</v>
      </c>
      <c r="K6683" s="37">
        <v>207892.32</v>
      </c>
      <c r="L6683" s="38" t="s">
        <v>15</v>
      </c>
      <c r="M6683" s="38" t="s">
        <v>13</v>
      </c>
    </row>
    <row r="6684" spans="1:13" s="39" customFormat="1" ht="12.75" x14ac:dyDescent="0.2">
      <c r="A6684" s="33" t="s">
        <v>28</v>
      </c>
      <c r="B6684" s="33" t="s">
        <v>577</v>
      </c>
      <c r="C6684" s="34">
        <v>16</v>
      </c>
      <c r="D6684" s="33" t="s">
        <v>16</v>
      </c>
      <c r="E6684" s="33" t="s">
        <v>7394</v>
      </c>
      <c r="F6684" s="35">
        <v>30181701</v>
      </c>
      <c r="G6684" s="33" t="s">
        <v>15072</v>
      </c>
      <c r="H6684" s="33">
        <v>2</v>
      </c>
      <c r="I6684" s="33">
        <v>10</v>
      </c>
      <c r="J6684" s="36">
        <v>8</v>
      </c>
      <c r="K6684" s="37">
        <v>147834.56</v>
      </c>
      <c r="L6684" s="38" t="s">
        <v>15</v>
      </c>
      <c r="M6684" s="38" t="s">
        <v>13</v>
      </c>
    </row>
    <row r="6685" spans="1:13" s="39" customFormat="1" ht="12.75" x14ac:dyDescent="0.2">
      <c r="A6685" s="33" t="s">
        <v>28</v>
      </c>
      <c r="B6685" s="33" t="s">
        <v>577</v>
      </c>
      <c r="C6685" s="34">
        <v>16</v>
      </c>
      <c r="D6685" s="33" t="s">
        <v>16</v>
      </c>
      <c r="E6685" s="33" t="s">
        <v>7395</v>
      </c>
      <c r="F6685" s="35">
        <v>30181701</v>
      </c>
      <c r="G6685" s="33" t="s">
        <v>15072</v>
      </c>
      <c r="H6685" s="33">
        <v>2</v>
      </c>
      <c r="I6685" s="33">
        <v>10</v>
      </c>
      <c r="J6685" s="36">
        <v>8</v>
      </c>
      <c r="K6685" s="37">
        <v>360346.72</v>
      </c>
      <c r="L6685" s="38" t="s">
        <v>15</v>
      </c>
      <c r="M6685" s="38" t="s">
        <v>13</v>
      </c>
    </row>
    <row r="6686" spans="1:13" s="39" customFormat="1" ht="12.75" x14ac:dyDescent="0.2">
      <c r="A6686" s="33" t="s">
        <v>28</v>
      </c>
      <c r="B6686" s="33" t="s">
        <v>577</v>
      </c>
      <c r="C6686" s="34">
        <v>16</v>
      </c>
      <c r="D6686" s="33" t="s">
        <v>16</v>
      </c>
      <c r="E6686" s="33" t="s">
        <v>7396</v>
      </c>
      <c r="F6686" s="35">
        <v>30181701</v>
      </c>
      <c r="G6686" s="33" t="s">
        <v>15072</v>
      </c>
      <c r="H6686" s="33">
        <v>2</v>
      </c>
      <c r="I6686" s="33">
        <v>10</v>
      </c>
      <c r="J6686" s="36">
        <v>8</v>
      </c>
      <c r="K6686" s="37">
        <v>147834.56</v>
      </c>
      <c r="L6686" s="38" t="s">
        <v>15</v>
      </c>
      <c r="M6686" s="38" t="s">
        <v>13</v>
      </c>
    </row>
    <row r="6687" spans="1:13" s="39" customFormat="1" ht="12.75" x14ac:dyDescent="0.2">
      <c r="A6687" s="33" t="s">
        <v>28</v>
      </c>
      <c r="B6687" s="33" t="s">
        <v>577</v>
      </c>
      <c r="C6687" s="34">
        <v>16</v>
      </c>
      <c r="D6687" s="33" t="s">
        <v>16</v>
      </c>
      <c r="E6687" s="33" t="s">
        <v>7397</v>
      </c>
      <c r="F6687" s="35">
        <v>30103202</v>
      </c>
      <c r="G6687" s="33" t="s">
        <v>466</v>
      </c>
      <c r="H6687" s="33">
        <v>2</v>
      </c>
      <c r="I6687" s="33">
        <v>2</v>
      </c>
      <c r="J6687" s="36">
        <v>35</v>
      </c>
      <c r="K6687" s="37">
        <v>109143.65</v>
      </c>
      <c r="L6687" s="38" t="s">
        <v>15</v>
      </c>
      <c r="M6687" s="38" t="s">
        <v>13</v>
      </c>
    </row>
    <row r="6688" spans="1:13" s="39" customFormat="1" ht="12.75" x14ac:dyDescent="0.2">
      <c r="A6688" s="33" t="s">
        <v>28</v>
      </c>
      <c r="B6688" s="33" t="s">
        <v>577</v>
      </c>
      <c r="C6688" s="34">
        <v>16</v>
      </c>
      <c r="D6688" s="33" t="s">
        <v>16</v>
      </c>
      <c r="E6688" s="33" t="s">
        <v>7398</v>
      </c>
      <c r="F6688" s="35">
        <v>30103202</v>
      </c>
      <c r="G6688" s="33" t="s">
        <v>15072</v>
      </c>
      <c r="H6688" s="33">
        <v>2</v>
      </c>
      <c r="I6688" s="33">
        <v>10</v>
      </c>
      <c r="J6688" s="36">
        <v>25</v>
      </c>
      <c r="K6688" s="37">
        <v>96727.75</v>
      </c>
      <c r="L6688" s="38" t="s">
        <v>15</v>
      </c>
      <c r="M6688" s="38" t="s">
        <v>13</v>
      </c>
    </row>
    <row r="6689" spans="1:13" s="39" customFormat="1" ht="12.75" x14ac:dyDescent="0.2">
      <c r="A6689" s="33" t="s">
        <v>28</v>
      </c>
      <c r="B6689" s="33" t="s">
        <v>577</v>
      </c>
      <c r="C6689" s="34">
        <v>16</v>
      </c>
      <c r="D6689" s="33" t="s">
        <v>16</v>
      </c>
      <c r="E6689" s="33" t="s">
        <v>7399</v>
      </c>
      <c r="F6689" s="35">
        <v>30181605</v>
      </c>
      <c r="G6689" s="33" t="s">
        <v>15072</v>
      </c>
      <c r="H6689" s="33">
        <v>2</v>
      </c>
      <c r="I6689" s="33">
        <v>10</v>
      </c>
      <c r="J6689" s="36">
        <v>8</v>
      </c>
      <c r="K6689" s="37">
        <v>120115.6</v>
      </c>
      <c r="L6689" s="38" t="s">
        <v>15</v>
      </c>
      <c r="M6689" s="38" t="s">
        <v>13</v>
      </c>
    </row>
    <row r="6690" spans="1:13" s="39" customFormat="1" ht="12.75" x14ac:dyDescent="0.2">
      <c r="A6690" s="33" t="s">
        <v>28</v>
      </c>
      <c r="B6690" s="33" t="s">
        <v>577</v>
      </c>
      <c r="C6690" s="34">
        <v>16</v>
      </c>
      <c r="D6690" s="33" t="s">
        <v>16</v>
      </c>
      <c r="E6690" s="33" t="s">
        <v>7400</v>
      </c>
      <c r="F6690" s="35">
        <v>30181605</v>
      </c>
      <c r="G6690" s="33" t="s">
        <v>15072</v>
      </c>
      <c r="H6690" s="33">
        <v>2</v>
      </c>
      <c r="I6690" s="33">
        <v>10</v>
      </c>
      <c r="J6690" s="36">
        <v>9</v>
      </c>
      <c r="K6690" s="37">
        <v>179307.18</v>
      </c>
      <c r="L6690" s="38" t="s">
        <v>15</v>
      </c>
      <c r="M6690" s="38" t="s">
        <v>13</v>
      </c>
    </row>
    <row r="6691" spans="1:13" s="39" customFormat="1" ht="12.75" x14ac:dyDescent="0.2">
      <c r="A6691" s="33" t="s">
        <v>28</v>
      </c>
      <c r="B6691" s="33" t="s">
        <v>577</v>
      </c>
      <c r="C6691" s="34">
        <v>16</v>
      </c>
      <c r="D6691" s="33" t="s">
        <v>16</v>
      </c>
      <c r="E6691" s="33" t="s">
        <v>7401</v>
      </c>
      <c r="F6691" s="35">
        <v>31201632</v>
      </c>
      <c r="G6691" s="33" t="s">
        <v>15072</v>
      </c>
      <c r="H6691" s="33">
        <v>2</v>
      </c>
      <c r="I6691" s="33">
        <v>10</v>
      </c>
      <c r="J6691" s="36">
        <v>41</v>
      </c>
      <c r="K6691" s="37">
        <v>390664.39999999997</v>
      </c>
      <c r="L6691" s="38" t="s">
        <v>15</v>
      </c>
      <c r="M6691" s="38" t="s">
        <v>13</v>
      </c>
    </row>
    <row r="6692" spans="1:13" s="39" customFormat="1" ht="12.75" x14ac:dyDescent="0.2">
      <c r="A6692" s="33" t="s">
        <v>28</v>
      </c>
      <c r="B6692" s="33" t="s">
        <v>577</v>
      </c>
      <c r="C6692" s="34">
        <v>16</v>
      </c>
      <c r="D6692" s="33" t="s">
        <v>16</v>
      </c>
      <c r="E6692" s="33" t="s">
        <v>7024</v>
      </c>
      <c r="F6692" s="35">
        <v>39121436</v>
      </c>
      <c r="G6692" s="33" t="s">
        <v>15072</v>
      </c>
      <c r="H6692" s="33">
        <v>2</v>
      </c>
      <c r="I6692" s="33">
        <v>10</v>
      </c>
      <c r="J6692" s="36">
        <v>16</v>
      </c>
      <c r="K6692" s="37">
        <v>128440.48</v>
      </c>
      <c r="L6692" s="38" t="s">
        <v>3312</v>
      </c>
      <c r="M6692" s="38" t="s">
        <v>13</v>
      </c>
    </row>
    <row r="6693" spans="1:13" s="39" customFormat="1" ht="12.75" x14ac:dyDescent="0.2">
      <c r="A6693" s="33" t="s">
        <v>28</v>
      </c>
      <c r="B6693" s="33" t="s">
        <v>577</v>
      </c>
      <c r="C6693" s="34">
        <v>16</v>
      </c>
      <c r="D6693" s="33" t="s">
        <v>16</v>
      </c>
      <c r="E6693" s="33" t="s">
        <v>7402</v>
      </c>
      <c r="F6693" s="35">
        <v>31201601</v>
      </c>
      <c r="G6693" s="33" t="s">
        <v>15072</v>
      </c>
      <c r="H6693" s="33">
        <v>2</v>
      </c>
      <c r="I6693" s="33">
        <v>10</v>
      </c>
      <c r="J6693" s="36">
        <v>3</v>
      </c>
      <c r="K6693" s="37">
        <v>39846.03</v>
      </c>
      <c r="L6693" s="38" t="s">
        <v>15</v>
      </c>
      <c r="M6693" s="38" t="s">
        <v>13</v>
      </c>
    </row>
    <row r="6694" spans="1:13" s="39" customFormat="1" ht="12.75" x14ac:dyDescent="0.2">
      <c r="A6694" s="33" t="s">
        <v>28</v>
      </c>
      <c r="B6694" s="33" t="s">
        <v>577</v>
      </c>
      <c r="C6694" s="34">
        <v>16</v>
      </c>
      <c r="D6694" s="33" t="s">
        <v>16</v>
      </c>
      <c r="E6694" s="33" t="s">
        <v>7403</v>
      </c>
      <c r="F6694" s="35">
        <v>31201601</v>
      </c>
      <c r="G6694" s="33" t="s">
        <v>15072</v>
      </c>
      <c r="H6694" s="33">
        <v>2</v>
      </c>
      <c r="I6694" s="33">
        <v>10</v>
      </c>
      <c r="J6694" s="36">
        <v>15</v>
      </c>
      <c r="K6694" s="37">
        <v>467757.75</v>
      </c>
      <c r="L6694" s="38" t="s">
        <v>15</v>
      </c>
      <c r="M6694" s="38" t="s">
        <v>13</v>
      </c>
    </row>
    <row r="6695" spans="1:13" s="39" customFormat="1" ht="12.75" x14ac:dyDescent="0.2">
      <c r="A6695" s="33" t="s">
        <v>28</v>
      </c>
      <c r="B6695" s="33" t="s">
        <v>577</v>
      </c>
      <c r="C6695" s="34">
        <v>16</v>
      </c>
      <c r="D6695" s="33" t="s">
        <v>16</v>
      </c>
      <c r="E6695" s="33" t="s">
        <v>7404</v>
      </c>
      <c r="F6695" s="35">
        <v>30151500</v>
      </c>
      <c r="G6695" s="33" t="s">
        <v>15072</v>
      </c>
      <c r="H6695" s="33">
        <v>2</v>
      </c>
      <c r="I6695" s="33">
        <v>10</v>
      </c>
      <c r="J6695" s="36">
        <v>8</v>
      </c>
      <c r="K6695" s="37">
        <v>207892.32</v>
      </c>
      <c r="L6695" s="38" t="s">
        <v>15</v>
      </c>
      <c r="M6695" s="38" t="s">
        <v>13</v>
      </c>
    </row>
    <row r="6696" spans="1:13" s="39" customFormat="1" ht="12.75" x14ac:dyDescent="0.2">
      <c r="A6696" s="33" t="s">
        <v>28</v>
      </c>
      <c r="B6696" s="33" t="s">
        <v>577</v>
      </c>
      <c r="C6696" s="34">
        <v>16</v>
      </c>
      <c r="D6696" s="33" t="s">
        <v>16</v>
      </c>
      <c r="E6696" s="33" t="s">
        <v>7405</v>
      </c>
      <c r="F6696" s="35">
        <v>31211604</v>
      </c>
      <c r="G6696" s="33" t="s">
        <v>15072</v>
      </c>
      <c r="H6696" s="33">
        <v>2</v>
      </c>
      <c r="I6696" s="33">
        <v>10</v>
      </c>
      <c r="J6696" s="36">
        <v>14</v>
      </c>
      <c r="K6696" s="37">
        <v>167975.92</v>
      </c>
      <c r="L6696" s="38" t="s">
        <v>2367</v>
      </c>
      <c r="M6696" s="38" t="s">
        <v>13</v>
      </c>
    </row>
    <row r="6697" spans="1:13" s="39" customFormat="1" ht="12.75" x14ac:dyDescent="0.2">
      <c r="A6697" s="33" t="s">
        <v>28</v>
      </c>
      <c r="B6697" s="33" t="s">
        <v>577</v>
      </c>
      <c r="C6697" s="34">
        <v>16</v>
      </c>
      <c r="D6697" s="33" t="s">
        <v>16</v>
      </c>
      <c r="E6697" s="33" t="s">
        <v>7406</v>
      </c>
      <c r="F6697" s="35">
        <v>31161507</v>
      </c>
      <c r="G6697" s="33" t="s">
        <v>15072</v>
      </c>
      <c r="H6697" s="33">
        <v>2</v>
      </c>
      <c r="I6697" s="33">
        <v>10</v>
      </c>
      <c r="J6697" s="36">
        <v>7</v>
      </c>
      <c r="K6697" s="37">
        <v>16876.789999999997</v>
      </c>
      <c r="L6697" s="38" t="s">
        <v>15</v>
      </c>
      <c r="M6697" s="38" t="s">
        <v>13</v>
      </c>
    </row>
    <row r="6698" spans="1:13" s="39" customFormat="1" ht="12.75" x14ac:dyDescent="0.2">
      <c r="A6698" s="33" t="s">
        <v>28</v>
      </c>
      <c r="B6698" s="33" t="s">
        <v>577</v>
      </c>
      <c r="C6698" s="34">
        <v>16</v>
      </c>
      <c r="D6698" s="33" t="s">
        <v>16</v>
      </c>
      <c r="E6698" s="33" t="s">
        <v>7407</v>
      </c>
      <c r="F6698" s="35">
        <v>31161500</v>
      </c>
      <c r="G6698" s="33" t="s">
        <v>15072</v>
      </c>
      <c r="H6698" s="33">
        <v>2</v>
      </c>
      <c r="I6698" s="33">
        <v>10</v>
      </c>
      <c r="J6698" s="36">
        <v>10</v>
      </c>
      <c r="K6698" s="37">
        <v>69297.399999999994</v>
      </c>
      <c r="L6698" s="38" t="s">
        <v>8192</v>
      </c>
      <c r="M6698" s="38" t="s">
        <v>13</v>
      </c>
    </row>
    <row r="6699" spans="1:13" s="39" customFormat="1" ht="12.75" x14ac:dyDescent="0.2">
      <c r="A6699" s="33" t="s">
        <v>28</v>
      </c>
      <c r="B6699" s="33" t="s">
        <v>577</v>
      </c>
      <c r="C6699" s="34">
        <v>16</v>
      </c>
      <c r="D6699" s="33" t="s">
        <v>16</v>
      </c>
      <c r="E6699" s="33" t="s">
        <v>7408</v>
      </c>
      <c r="F6699" s="35">
        <v>31161500</v>
      </c>
      <c r="G6699" s="33" t="s">
        <v>15072</v>
      </c>
      <c r="H6699" s="33">
        <v>2</v>
      </c>
      <c r="I6699" s="33">
        <v>10</v>
      </c>
      <c r="J6699" s="36">
        <v>11</v>
      </c>
      <c r="K6699" s="37">
        <v>32155.199999999997</v>
      </c>
      <c r="L6699" s="38" t="s">
        <v>8192</v>
      </c>
      <c r="M6699" s="38" t="s">
        <v>13</v>
      </c>
    </row>
    <row r="6700" spans="1:13" s="39" customFormat="1" ht="12.75" x14ac:dyDescent="0.2">
      <c r="A6700" s="33" t="s">
        <v>28</v>
      </c>
      <c r="B6700" s="33" t="s">
        <v>577</v>
      </c>
      <c r="C6700" s="34">
        <v>16</v>
      </c>
      <c r="D6700" s="33" t="s">
        <v>16</v>
      </c>
      <c r="E6700" s="33" t="s">
        <v>7409</v>
      </c>
      <c r="F6700" s="35">
        <v>40171505</v>
      </c>
      <c r="G6700" s="33" t="s">
        <v>15072</v>
      </c>
      <c r="H6700" s="33">
        <v>2</v>
      </c>
      <c r="I6700" s="33">
        <v>10</v>
      </c>
      <c r="J6700" s="36">
        <v>10</v>
      </c>
      <c r="K6700" s="37">
        <v>144369.69999999998</v>
      </c>
      <c r="L6700" s="38" t="s">
        <v>15</v>
      </c>
      <c r="M6700" s="38" t="s">
        <v>13</v>
      </c>
    </row>
    <row r="6701" spans="1:13" s="39" customFormat="1" ht="12.75" x14ac:dyDescent="0.2">
      <c r="A6701" s="33" t="s">
        <v>28</v>
      </c>
      <c r="B6701" s="33" t="s">
        <v>577</v>
      </c>
      <c r="C6701" s="34">
        <v>16</v>
      </c>
      <c r="D6701" s="33" t="s">
        <v>16</v>
      </c>
      <c r="E6701" s="33" t="s">
        <v>7410</v>
      </c>
      <c r="F6701" s="35">
        <v>40141608</v>
      </c>
      <c r="G6701" s="33" t="s">
        <v>15072</v>
      </c>
      <c r="H6701" s="33">
        <v>2</v>
      </c>
      <c r="I6701" s="33">
        <v>10</v>
      </c>
      <c r="J6701" s="36">
        <v>3</v>
      </c>
      <c r="K6701" s="37">
        <v>97016.430000000008</v>
      </c>
      <c r="L6701" s="38" t="s">
        <v>15</v>
      </c>
      <c r="M6701" s="38" t="s">
        <v>13</v>
      </c>
    </row>
    <row r="6702" spans="1:13" s="39" customFormat="1" ht="12.75" x14ac:dyDescent="0.2">
      <c r="A6702" s="33" t="s">
        <v>28</v>
      </c>
      <c r="B6702" s="33" t="s">
        <v>577</v>
      </c>
      <c r="C6702" s="34">
        <v>16</v>
      </c>
      <c r="D6702" s="33" t="s">
        <v>16</v>
      </c>
      <c r="E6702" s="33" t="s">
        <v>7411</v>
      </c>
      <c r="F6702" s="35">
        <v>40141608</v>
      </c>
      <c r="G6702" s="33" t="s">
        <v>15072</v>
      </c>
      <c r="H6702" s="33">
        <v>2</v>
      </c>
      <c r="I6702" s="33">
        <v>10</v>
      </c>
      <c r="J6702" s="36">
        <v>3</v>
      </c>
      <c r="K6702" s="37">
        <v>90086.67</v>
      </c>
      <c r="L6702" s="38" t="s">
        <v>15</v>
      </c>
      <c r="M6702" s="38" t="s">
        <v>13</v>
      </c>
    </row>
    <row r="6703" spans="1:13" s="39" customFormat="1" ht="12.75" x14ac:dyDescent="0.2">
      <c r="A6703" s="33" t="s">
        <v>28</v>
      </c>
      <c r="B6703" s="33" t="s">
        <v>577</v>
      </c>
      <c r="C6703" s="34">
        <v>16</v>
      </c>
      <c r="D6703" s="33" t="s">
        <v>16</v>
      </c>
      <c r="E6703" s="33" t="s">
        <v>7412</v>
      </c>
      <c r="F6703" s="35">
        <v>40141608</v>
      </c>
      <c r="G6703" s="33" t="s">
        <v>15072</v>
      </c>
      <c r="H6703" s="33">
        <v>2</v>
      </c>
      <c r="I6703" s="33">
        <v>10</v>
      </c>
      <c r="J6703" s="36">
        <v>2</v>
      </c>
      <c r="K6703" s="37">
        <v>98171.38</v>
      </c>
      <c r="L6703" s="38" t="s">
        <v>15</v>
      </c>
      <c r="M6703" s="38" t="s">
        <v>13</v>
      </c>
    </row>
    <row r="6704" spans="1:13" s="39" customFormat="1" ht="12.75" x14ac:dyDescent="0.2">
      <c r="A6704" s="33" t="s">
        <v>28</v>
      </c>
      <c r="B6704" s="33" t="s">
        <v>577</v>
      </c>
      <c r="C6704" s="34">
        <v>16</v>
      </c>
      <c r="D6704" s="33" t="s">
        <v>16</v>
      </c>
      <c r="E6704" s="33" t="s">
        <v>7413</v>
      </c>
      <c r="F6704" s="35">
        <v>40141608</v>
      </c>
      <c r="G6704" s="33" t="s">
        <v>15072</v>
      </c>
      <c r="H6704" s="33">
        <v>2</v>
      </c>
      <c r="I6704" s="33">
        <v>10</v>
      </c>
      <c r="J6704" s="36">
        <v>3</v>
      </c>
      <c r="K6704" s="37">
        <v>77959.62</v>
      </c>
      <c r="L6704" s="38" t="s">
        <v>15</v>
      </c>
      <c r="M6704" s="38" t="s">
        <v>13</v>
      </c>
    </row>
    <row r="6705" spans="1:13" s="39" customFormat="1" ht="12.75" x14ac:dyDescent="0.2">
      <c r="A6705" s="33" t="s">
        <v>28</v>
      </c>
      <c r="B6705" s="33" t="s">
        <v>577</v>
      </c>
      <c r="C6705" s="34">
        <v>16</v>
      </c>
      <c r="D6705" s="33" t="s">
        <v>16</v>
      </c>
      <c r="E6705" s="33" t="s">
        <v>7414</v>
      </c>
      <c r="F6705" s="35">
        <v>30102405</v>
      </c>
      <c r="G6705" s="33" t="s">
        <v>15072</v>
      </c>
      <c r="H6705" s="33">
        <v>2</v>
      </c>
      <c r="I6705" s="33">
        <v>10</v>
      </c>
      <c r="J6705" s="36">
        <v>15</v>
      </c>
      <c r="K6705" s="37">
        <v>181905.75</v>
      </c>
      <c r="L6705" s="38" t="s">
        <v>15</v>
      </c>
      <c r="M6705" s="38" t="s">
        <v>13</v>
      </c>
    </row>
    <row r="6706" spans="1:13" s="39" customFormat="1" ht="12.75" x14ac:dyDescent="0.2">
      <c r="A6706" s="33" t="s">
        <v>28</v>
      </c>
      <c r="B6706" s="33" t="s">
        <v>577</v>
      </c>
      <c r="C6706" s="34">
        <v>16</v>
      </c>
      <c r="D6706" s="33" t="s">
        <v>16</v>
      </c>
      <c r="E6706" s="33" t="s">
        <v>7415</v>
      </c>
      <c r="F6706" s="35">
        <v>40141645</v>
      </c>
      <c r="G6706" s="33" t="s">
        <v>15072</v>
      </c>
      <c r="H6706" s="33">
        <v>2</v>
      </c>
      <c r="I6706" s="33">
        <v>10</v>
      </c>
      <c r="J6706" s="36">
        <v>17</v>
      </c>
      <c r="K6706" s="37">
        <v>638114.04</v>
      </c>
      <c r="L6706" s="38" t="s">
        <v>15</v>
      </c>
      <c r="M6706" s="38" t="s">
        <v>13</v>
      </c>
    </row>
    <row r="6707" spans="1:13" s="39" customFormat="1" ht="12.75" x14ac:dyDescent="0.2">
      <c r="A6707" s="33" t="s">
        <v>28</v>
      </c>
      <c r="B6707" s="33" t="s">
        <v>577</v>
      </c>
      <c r="C6707" s="34">
        <v>16</v>
      </c>
      <c r="D6707" s="33" t="s">
        <v>16</v>
      </c>
      <c r="E6707" s="33" t="s">
        <v>7416</v>
      </c>
      <c r="F6707" s="35">
        <v>30101706</v>
      </c>
      <c r="G6707" s="33" t="s">
        <v>15072</v>
      </c>
      <c r="H6707" s="33">
        <v>2</v>
      </c>
      <c r="I6707" s="33">
        <v>10</v>
      </c>
      <c r="J6707" s="36">
        <v>10</v>
      </c>
      <c r="K6707" s="37">
        <v>121773.5</v>
      </c>
      <c r="L6707" s="38" t="s">
        <v>15</v>
      </c>
      <c r="M6707" s="38" t="s">
        <v>13</v>
      </c>
    </row>
    <row r="6708" spans="1:13" s="39" customFormat="1" ht="12.75" x14ac:dyDescent="0.2">
      <c r="A6708" s="33" t="s">
        <v>28</v>
      </c>
      <c r="B6708" s="33" t="s">
        <v>579</v>
      </c>
      <c r="C6708" s="34">
        <v>10</v>
      </c>
      <c r="D6708" s="33" t="s">
        <v>89</v>
      </c>
      <c r="E6708" s="33" t="s">
        <v>5057</v>
      </c>
      <c r="F6708" s="35">
        <v>15121803</v>
      </c>
      <c r="G6708" s="33" t="s">
        <v>15072</v>
      </c>
      <c r="H6708" s="33">
        <v>2</v>
      </c>
      <c r="I6708" s="33">
        <v>6</v>
      </c>
      <c r="J6708" s="36">
        <v>35</v>
      </c>
      <c r="K6708" s="37">
        <v>2250500</v>
      </c>
      <c r="L6708" s="38" t="s">
        <v>8197</v>
      </c>
      <c r="M6708" s="38" t="s">
        <v>13</v>
      </c>
    </row>
    <row r="6709" spans="1:13" s="39" customFormat="1" ht="12.75" x14ac:dyDescent="0.2">
      <c r="A6709" s="33" t="s">
        <v>28</v>
      </c>
      <c r="B6709" s="33" t="s">
        <v>579</v>
      </c>
      <c r="C6709" s="34">
        <v>10</v>
      </c>
      <c r="D6709" s="33" t="s">
        <v>89</v>
      </c>
      <c r="E6709" s="33" t="s">
        <v>7417</v>
      </c>
      <c r="F6709" s="35">
        <v>31201600</v>
      </c>
      <c r="G6709" s="33" t="s">
        <v>15072</v>
      </c>
      <c r="H6709" s="33">
        <v>2</v>
      </c>
      <c r="I6709" s="33">
        <v>6</v>
      </c>
      <c r="J6709" s="36">
        <v>16</v>
      </c>
      <c r="K6709" s="37">
        <v>1028800</v>
      </c>
      <c r="L6709" s="38" t="s">
        <v>8198</v>
      </c>
      <c r="M6709" s="38" t="s">
        <v>13</v>
      </c>
    </row>
    <row r="6710" spans="1:13" s="39" customFormat="1" ht="12.75" x14ac:dyDescent="0.2">
      <c r="A6710" s="33" t="s">
        <v>28</v>
      </c>
      <c r="B6710" s="33" t="s">
        <v>579</v>
      </c>
      <c r="C6710" s="34">
        <v>10</v>
      </c>
      <c r="D6710" s="33" t="s">
        <v>89</v>
      </c>
      <c r="E6710" s="33" t="s">
        <v>2588</v>
      </c>
      <c r="F6710" s="35">
        <v>12352104</v>
      </c>
      <c r="G6710" s="33" t="s">
        <v>15072</v>
      </c>
      <c r="H6710" s="33">
        <v>2</v>
      </c>
      <c r="I6710" s="33">
        <v>6</v>
      </c>
      <c r="J6710" s="36">
        <v>4</v>
      </c>
      <c r="K6710" s="37">
        <v>11880000</v>
      </c>
      <c r="L6710" s="38" t="s">
        <v>8199</v>
      </c>
      <c r="M6710" s="38" t="s">
        <v>13</v>
      </c>
    </row>
    <row r="6711" spans="1:13" s="39" customFormat="1" ht="12.75" x14ac:dyDescent="0.2">
      <c r="A6711" s="33" t="s">
        <v>28</v>
      </c>
      <c r="B6711" s="33" t="s">
        <v>579</v>
      </c>
      <c r="C6711" s="34">
        <v>10</v>
      </c>
      <c r="D6711" s="33" t="s">
        <v>89</v>
      </c>
      <c r="E6711" s="33" t="s">
        <v>7418</v>
      </c>
      <c r="F6711" s="35">
        <v>47131821</v>
      </c>
      <c r="G6711" s="33" t="s">
        <v>15072</v>
      </c>
      <c r="H6711" s="33">
        <v>2</v>
      </c>
      <c r="I6711" s="33">
        <v>6</v>
      </c>
      <c r="J6711" s="36">
        <v>2</v>
      </c>
      <c r="K6711" s="37">
        <v>5940000</v>
      </c>
      <c r="L6711" s="38" t="s">
        <v>8199</v>
      </c>
      <c r="M6711" s="38" t="s">
        <v>13</v>
      </c>
    </row>
    <row r="6712" spans="1:13" s="39" customFormat="1" ht="12.75" x14ac:dyDescent="0.2">
      <c r="A6712" s="33" t="s">
        <v>28</v>
      </c>
      <c r="B6712" s="33" t="s">
        <v>579</v>
      </c>
      <c r="C6712" s="34">
        <v>10</v>
      </c>
      <c r="D6712" s="33" t="s">
        <v>89</v>
      </c>
      <c r="E6712" s="33" t="s">
        <v>7419</v>
      </c>
      <c r="F6712" s="35">
        <v>47131821</v>
      </c>
      <c r="G6712" s="33" t="s">
        <v>15072</v>
      </c>
      <c r="H6712" s="33">
        <v>2</v>
      </c>
      <c r="I6712" s="33">
        <v>6</v>
      </c>
      <c r="J6712" s="36">
        <v>90</v>
      </c>
      <c r="K6712" s="37">
        <v>14697000</v>
      </c>
      <c r="L6712" s="38" t="s">
        <v>15</v>
      </c>
      <c r="M6712" s="38" t="s">
        <v>13</v>
      </c>
    </row>
    <row r="6713" spans="1:13" s="39" customFormat="1" ht="12.75" x14ac:dyDescent="0.2">
      <c r="A6713" s="33" t="s">
        <v>28</v>
      </c>
      <c r="B6713" s="33" t="s">
        <v>579</v>
      </c>
      <c r="C6713" s="34">
        <v>10</v>
      </c>
      <c r="D6713" s="33" t="s">
        <v>89</v>
      </c>
      <c r="E6713" s="33" t="s">
        <v>7420</v>
      </c>
      <c r="F6713" s="35">
        <v>12191500</v>
      </c>
      <c r="G6713" s="33" t="s">
        <v>15072</v>
      </c>
      <c r="H6713" s="33">
        <v>2</v>
      </c>
      <c r="I6713" s="33">
        <v>6</v>
      </c>
      <c r="J6713" s="36">
        <v>5</v>
      </c>
      <c r="K6713" s="37">
        <v>222500</v>
      </c>
      <c r="L6713" s="38" t="s">
        <v>8200</v>
      </c>
      <c r="M6713" s="38" t="s">
        <v>13</v>
      </c>
    </row>
    <row r="6714" spans="1:13" s="39" customFormat="1" ht="12.75" x14ac:dyDescent="0.2">
      <c r="A6714" s="33" t="s">
        <v>28</v>
      </c>
      <c r="B6714" s="33" t="s">
        <v>579</v>
      </c>
      <c r="C6714" s="34">
        <v>10</v>
      </c>
      <c r="D6714" s="33" t="s">
        <v>89</v>
      </c>
      <c r="E6714" s="33" t="s">
        <v>7421</v>
      </c>
      <c r="F6714" s="35">
        <v>31211801</v>
      </c>
      <c r="G6714" s="33" t="s">
        <v>15072</v>
      </c>
      <c r="H6714" s="33">
        <v>2</v>
      </c>
      <c r="I6714" s="33">
        <v>6</v>
      </c>
      <c r="J6714" s="36">
        <v>5</v>
      </c>
      <c r="K6714" s="37">
        <v>15000000</v>
      </c>
      <c r="L6714" s="38" t="s">
        <v>8199</v>
      </c>
      <c r="M6714" s="38" t="s">
        <v>13</v>
      </c>
    </row>
    <row r="6715" spans="1:13" s="39" customFormat="1" ht="12.75" x14ac:dyDescent="0.2">
      <c r="A6715" s="33" t="s">
        <v>28</v>
      </c>
      <c r="B6715" s="33" t="s">
        <v>579</v>
      </c>
      <c r="C6715" s="34">
        <v>10</v>
      </c>
      <c r="D6715" s="33" t="s">
        <v>89</v>
      </c>
      <c r="E6715" s="33" t="s">
        <v>7422</v>
      </c>
      <c r="F6715" s="35">
        <v>12352104</v>
      </c>
      <c r="G6715" s="33" t="s">
        <v>15072</v>
      </c>
      <c r="H6715" s="33">
        <v>2</v>
      </c>
      <c r="I6715" s="33">
        <v>6</v>
      </c>
      <c r="J6715" s="36">
        <v>1</v>
      </c>
      <c r="K6715" s="37">
        <v>1100000</v>
      </c>
      <c r="L6715" s="38" t="s">
        <v>8199</v>
      </c>
      <c r="M6715" s="38" t="s">
        <v>13</v>
      </c>
    </row>
    <row r="6716" spans="1:13" s="39" customFormat="1" ht="12.75" x14ac:dyDescent="0.2">
      <c r="A6716" s="33" t="s">
        <v>28</v>
      </c>
      <c r="B6716" s="33" t="s">
        <v>579</v>
      </c>
      <c r="C6716" s="34">
        <v>10</v>
      </c>
      <c r="D6716" s="33" t="s">
        <v>89</v>
      </c>
      <c r="E6716" s="33" t="s">
        <v>7423</v>
      </c>
      <c r="F6716" s="35">
        <v>31211801</v>
      </c>
      <c r="G6716" s="33" t="s">
        <v>15072</v>
      </c>
      <c r="H6716" s="33">
        <v>2</v>
      </c>
      <c r="I6716" s="33">
        <v>6</v>
      </c>
      <c r="J6716" s="36">
        <v>60</v>
      </c>
      <c r="K6716" s="37">
        <v>5820000</v>
      </c>
      <c r="L6716" s="38" t="s">
        <v>2367</v>
      </c>
      <c r="M6716" s="38" t="s">
        <v>13</v>
      </c>
    </row>
    <row r="6717" spans="1:13" s="39" customFormat="1" ht="12.75" x14ac:dyDescent="0.2">
      <c r="A6717" s="33" t="s">
        <v>28</v>
      </c>
      <c r="B6717" s="33" t="s">
        <v>579</v>
      </c>
      <c r="C6717" s="34">
        <v>10</v>
      </c>
      <c r="D6717" s="33" t="s">
        <v>89</v>
      </c>
      <c r="E6717" s="33" t="s">
        <v>7424</v>
      </c>
      <c r="F6717" s="35">
        <v>15121520</v>
      </c>
      <c r="G6717" s="33" t="s">
        <v>15072</v>
      </c>
      <c r="H6717" s="33">
        <v>2</v>
      </c>
      <c r="I6717" s="33">
        <v>6</v>
      </c>
      <c r="J6717" s="36">
        <v>15</v>
      </c>
      <c r="K6717" s="37">
        <v>2227500</v>
      </c>
      <c r="L6717" s="38" t="s">
        <v>15</v>
      </c>
      <c r="M6717" s="38" t="s">
        <v>13</v>
      </c>
    </row>
    <row r="6718" spans="1:13" s="39" customFormat="1" ht="12.75" x14ac:dyDescent="0.2">
      <c r="A6718" s="33" t="s">
        <v>28</v>
      </c>
      <c r="B6718" s="33" t="s">
        <v>579</v>
      </c>
      <c r="C6718" s="34">
        <v>10</v>
      </c>
      <c r="D6718" s="33" t="s">
        <v>89</v>
      </c>
      <c r="E6718" s="33" t="s">
        <v>14177</v>
      </c>
      <c r="F6718" s="35">
        <v>15121520</v>
      </c>
      <c r="G6718" s="33" t="s">
        <v>15072</v>
      </c>
      <c r="H6718" s="33">
        <v>2</v>
      </c>
      <c r="I6718" s="33">
        <v>6</v>
      </c>
      <c r="J6718" s="36">
        <v>6</v>
      </c>
      <c r="K6718" s="37">
        <v>267000</v>
      </c>
      <c r="L6718" s="38" t="s">
        <v>8201</v>
      </c>
      <c r="M6718" s="38" t="s">
        <v>13</v>
      </c>
    </row>
    <row r="6719" spans="1:13" s="39" customFormat="1" ht="12.75" x14ac:dyDescent="0.2">
      <c r="A6719" s="33" t="s">
        <v>28</v>
      </c>
      <c r="B6719" s="33" t="s">
        <v>579</v>
      </c>
      <c r="C6719" s="34">
        <v>10</v>
      </c>
      <c r="D6719" s="33" t="s">
        <v>89</v>
      </c>
      <c r="E6719" s="33" t="s">
        <v>7425</v>
      </c>
      <c r="F6719" s="35">
        <v>31211600</v>
      </c>
      <c r="G6719" s="33" t="s">
        <v>15072</v>
      </c>
      <c r="H6719" s="33">
        <v>2</v>
      </c>
      <c r="I6719" s="33">
        <v>6</v>
      </c>
      <c r="J6719" s="36">
        <v>75</v>
      </c>
      <c r="K6719" s="37">
        <v>3712500</v>
      </c>
      <c r="L6719" s="38" t="s">
        <v>8202</v>
      </c>
      <c r="M6719" s="38" t="s">
        <v>13</v>
      </c>
    </row>
    <row r="6720" spans="1:13" s="39" customFormat="1" ht="12.75" x14ac:dyDescent="0.2">
      <c r="A6720" s="33" t="s">
        <v>28</v>
      </c>
      <c r="B6720" s="33" t="s">
        <v>579</v>
      </c>
      <c r="C6720" s="34">
        <v>10</v>
      </c>
      <c r="D6720" s="33" t="s">
        <v>89</v>
      </c>
      <c r="E6720" s="33" t="s">
        <v>7426</v>
      </c>
      <c r="F6720" s="35">
        <v>13111000</v>
      </c>
      <c r="G6720" s="33" t="s">
        <v>15072</v>
      </c>
      <c r="H6720" s="33">
        <v>2</v>
      </c>
      <c r="I6720" s="33">
        <v>6</v>
      </c>
      <c r="J6720" s="36">
        <v>4</v>
      </c>
      <c r="K6720" s="37">
        <v>1980000</v>
      </c>
      <c r="L6720" s="38" t="s">
        <v>8203</v>
      </c>
      <c r="M6720" s="38" t="s">
        <v>13</v>
      </c>
    </row>
    <row r="6721" spans="1:13" s="39" customFormat="1" ht="12.75" x14ac:dyDescent="0.2">
      <c r="A6721" s="33" t="s">
        <v>28</v>
      </c>
      <c r="B6721" s="33" t="s">
        <v>579</v>
      </c>
      <c r="C6721" s="34">
        <v>10</v>
      </c>
      <c r="D6721" s="33" t="s">
        <v>89</v>
      </c>
      <c r="E6721" s="33" t="s">
        <v>7427</v>
      </c>
      <c r="F6721" s="35">
        <v>13111000</v>
      </c>
      <c r="G6721" s="33" t="s">
        <v>15072</v>
      </c>
      <c r="H6721" s="33">
        <v>2</v>
      </c>
      <c r="I6721" s="33">
        <v>6</v>
      </c>
      <c r="J6721" s="36">
        <v>23</v>
      </c>
      <c r="K6721" s="37">
        <v>5692500</v>
      </c>
      <c r="L6721" s="38" t="s">
        <v>8197</v>
      </c>
      <c r="M6721" s="38" t="s">
        <v>13</v>
      </c>
    </row>
    <row r="6722" spans="1:13" s="39" customFormat="1" ht="12.75" x14ac:dyDescent="0.2">
      <c r="A6722" s="33" t="s">
        <v>28</v>
      </c>
      <c r="B6722" s="33" t="s">
        <v>579</v>
      </c>
      <c r="C6722" s="34">
        <v>10</v>
      </c>
      <c r="D6722" s="33" t="s">
        <v>89</v>
      </c>
      <c r="E6722" s="33" t="s">
        <v>7428</v>
      </c>
      <c r="F6722" s="35">
        <v>31201600</v>
      </c>
      <c r="G6722" s="33" t="s">
        <v>15072</v>
      </c>
      <c r="H6722" s="33">
        <v>2</v>
      </c>
      <c r="I6722" s="33">
        <v>6</v>
      </c>
      <c r="J6722" s="36">
        <v>4</v>
      </c>
      <c r="K6722" s="37">
        <v>1782000</v>
      </c>
      <c r="L6722" s="38" t="s">
        <v>8197</v>
      </c>
      <c r="M6722" s="38" t="s">
        <v>13</v>
      </c>
    </row>
    <row r="6723" spans="1:13" s="39" customFormat="1" ht="12.75" x14ac:dyDescent="0.2">
      <c r="A6723" s="33" t="s">
        <v>28</v>
      </c>
      <c r="B6723" s="33" t="s">
        <v>579</v>
      </c>
      <c r="C6723" s="34">
        <v>10</v>
      </c>
      <c r="D6723" s="33" t="s">
        <v>89</v>
      </c>
      <c r="E6723" s="33" t="s">
        <v>7429</v>
      </c>
      <c r="F6723" s="35">
        <v>12352301</v>
      </c>
      <c r="G6723" s="33" t="s">
        <v>15072</v>
      </c>
      <c r="H6723" s="33">
        <v>2</v>
      </c>
      <c r="I6723" s="33">
        <v>6</v>
      </c>
      <c r="J6723" s="36">
        <v>1</v>
      </c>
      <c r="K6723" s="37">
        <v>198000</v>
      </c>
      <c r="L6723" s="38" t="s">
        <v>8202</v>
      </c>
      <c r="M6723" s="38" t="s">
        <v>13</v>
      </c>
    </row>
    <row r="6724" spans="1:13" s="39" customFormat="1" ht="12.75" x14ac:dyDescent="0.2">
      <c r="A6724" s="33" t="s">
        <v>28</v>
      </c>
      <c r="B6724" s="33" t="s">
        <v>579</v>
      </c>
      <c r="C6724" s="34">
        <v>10</v>
      </c>
      <c r="D6724" s="33" t="s">
        <v>89</v>
      </c>
      <c r="E6724" s="33" t="s">
        <v>7430</v>
      </c>
      <c r="F6724" s="35">
        <v>12352200</v>
      </c>
      <c r="G6724" s="33" t="s">
        <v>15072</v>
      </c>
      <c r="H6724" s="33">
        <v>2</v>
      </c>
      <c r="I6724" s="33">
        <v>6</v>
      </c>
      <c r="J6724" s="36">
        <v>34</v>
      </c>
      <c r="K6724" s="37">
        <v>6732000</v>
      </c>
      <c r="L6724" s="38" t="s">
        <v>8202</v>
      </c>
      <c r="M6724" s="38" t="s">
        <v>13</v>
      </c>
    </row>
    <row r="6725" spans="1:13" s="39" customFormat="1" ht="12.75" x14ac:dyDescent="0.2">
      <c r="A6725" s="33" t="s">
        <v>28</v>
      </c>
      <c r="B6725" s="33" t="s">
        <v>579</v>
      </c>
      <c r="C6725" s="34">
        <v>10</v>
      </c>
      <c r="D6725" s="33" t="s">
        <v>89</v>
      </c>
      <c r="E6725" s="33" t="s">
        <v>7431</v>
      </c>
      <c r="F6725" s="35">
        <v>31201600</v>
      </c>
      <c r="G6725" s="33" t="s">
        <v>15072</v>
      </c>
      <c r="H6725" s="33">
        <v>2</v>
      </c>
      <c r="I6725" s="33">
        <v>6</v>
      </c>
      <c r="J6725" s="36">
        <v>4</v>
      </c>
      <c r="K6725" s="37">
        <v>237600</v>
      </c>
      <c r="L6725" s="38" t="s">
        <v>15</v>
      </c>
      <c r="M6725" s="38" t="s">
        <v>13</v>
      </c>
    </row>
    <row r="6726" spans="1:13" s="39" customFormat="1" ht="12.75" x14ac:dyDescent="0.2">
      <c r="A6726" s="33" t="s">
        <v>28</v>
      </c>
      <c r="B6726" s="33" t="s">
        <v>579</v>
      </c>
      <c r="C6726" s="34">
        <v>10</v>
      </c>
      <c r="D6726" s="33" t="s">
        <v>89</v>
      </c>
      <c r="E6726" s="33" t="s">
        <v>7432</v>
      </c>
      <c r="F6726" s="35">
        <v>11162100</v>
      </c>
      <c r="G6726" s="33" t="s">
        <v>15072</v>
      </c>
      <c r="H6726" s="33">
        <v>2</v>
      </c>
      <c r="I6726" s="33">
        <v>6</v>
      </c>
      <c r="J6726" s="36">
        <v>20</v>
      </c>
      <c r="K6726" s="37">
        <v>16830000</v>
      </c>
      <c r="L6726" s="38" t="s">
        <v>8204</v>
      </c>
      <c r="M6726" s="38" t="s">
        <v>13</v>
      </c>
    </row>
    <row r="6727" spans="1:13" s="39" customFormat="1" ht="12.75" x14ac:dyDescent="0.2">
      <c r="A6727" s="33" t="s">
        <v>28</v>
      </c>
      <c r="B6727" s="33" t="s">
        <v>579</v>
      </c>
      <c r="C6727" s="34">
        <v>10</v>
      </c>
      <c r="D6727" s="33" t="s">
        <v>89</v>
      </c>
      <c r="E6727" s="33" t="s">
        <v>7433</v>
      </c>
      <c r="F6727" s="35">
        <v>12352100</v>
      </c>
      <c r="G6727" s="33" t="s">
        <v>15072</v>
      </c>
      <c r="H6727" s="33">
        <v>2</v>
      </c>
      <c r="I6727" s="33">
        <v>6</v>
      </c>
      <c r="J6727" s="36">
        <v>3</v>
      </c>
      <c r="K6727" s="37">
        <v>118800</v>
      </c>
      <c r="L6727" s="38" t="s">
        <v>2367</v>
      </c>
      <c r="M6727" s="38" t="s">
        <v>13</v>
      </c>
    </row>
    <row r="6728" spans="1:13" s="39" customFormat="1" ht="12.75" x14ac:dyDescent="0.2">
      <c r="A6728" s="33" t="s">
        <v>28</v>
      </c>
      <c r="B6728" s="33" t="s">
        <v>579</v>
      </c>
      <c r="C6728" s="34">
        <v>10</v>
      </c>
      <c r="D6728" s="33" t="s">
        <v>89</v>
      </c>
      <c r="E6728" s="33" t="s">
        <v>7434</v>
      </c>
      <c r="F6728" s="35">
        <v>31201600</v>
      </c>
      <c r="G6728" s="33" t="s">
        <v>15072</v>
      </c>
      <c r="H6728" s="33">
        <v>2</v>
      </c>
      <c r="I6728" s="33">
        <v>6</v>
      </c>
      <c r="J6728" s="36">
        <v>2</v>
      </c>
      <c r="K6728" s="37">
        <v>990000</v>
      </c>
      <c r="L6728" s="38" t="s">
        <v>8205</v>
      </c>
      <c r="M6728" s="38" t="s">
        <v>13</v>
      </c>
    </row>
    <row r="6729" spans="1:13" s="39" customFormat="1" ht="12.75" x14ac:dyDescent="0.2">
      <c r="A6729" s="33" t="s">
        <v>28</v>
      </c>
      <c r="B6729" s="33" t="s">
        <v>579</v>
      </c>
      <c r="C6729" s="34">
        <v>10</v>
      </c>
      <c r="D6729" s="33" t="s">
        <v>89</v>
      </c>
      <c r="E6729" s="33" t="s">
        <v>7435</v>
      </c>
      <c r="F6729" s="35">
        <v>31201600</v>
      </c>
      <c r="G6729" s="33" t="s">
        <v>15072</v>
      </c>
      <c r="H6729" s="33">
        <v>2</v>
      </c>
      <c r="I6729" s="33">
        <v>6</v>
      </c>
      <c r="J6729" s="36">
        <v>1</v>
      </c>
      <c r="K6729" s="37">
        <v>445500</v>
      </c>
      <c r="L6729" s="38" t="s">
        <v>8205</v>
      </c>
      <c r="M6729" s="38" t="s">
        <v>13</v>
      </c>
    </row>
    <row r="6730" spans="1:13" s="39" customFormat="1" ht="12.75" x14ac:dyDescent="0.2">
      <c r="A6730" s="33" t="s">
        <v>28</v>
      </c>
      <c r="B6730" s="33" t="s">
        <v>579</v>
      </c>
      <c r="C6730" s="34">
        <v>10</v>
      </c>
      <c r="D6730" s="33" t="s">
        <v>89</v>
      </c>
      <c r="E6730" s="33" t="s">
        <v>7436</v>
      </c>
      <c r="F6730" s="35">
        <v>31201600</v>
      </c>
      <c r="G6730" s="33" t="s">
        <v>15072</v>
      </c>
      <c r="H6730" s="33">
        <v>2</v>
      </c>
      <c r="I6730" s="33">
        <v>6</v>
      </c>
      <c r="J6730" s="36">
        <v>1</v>
      </c>
      <c r="K6730" s="37">
        <v>495000</v>
      </c>
      <c r="L6730" s="38" t="s">
        <v>8205</v>
      </c>
      <c r="M6730" s="38" t="s">
        <v>13</v>
      </c>
    </row>
    <row r="6731" spans="1:13" s="39" customFormat="1" ht="12.75" x14ac:dyDescent="0.2">
      <c r="A6731" s="33" t="s">
        <v>28</v>
      </c>
      <c r="B6731" s="33" t="s">
        <v>579</v>
      </c>
      <c r="C6731" s="34">
        <v>10</v>
      </c>
      <c r="D6731" s="33" t="s">
        <v>89</v>
      </c>
      <c r="E6731" s="33" t="s">
        <v>7437</v>
      </c>
      <c r="F6731" s="35">
        <v>31201600</v>
      </c>
      <c r="G6731" s="33" t="s">
        <v>15072</v>
      </c>
      <c r="H6731" s="33">
        <v>2</v>
      </c>
      <c r="I6731" s="33">
        <v>6</v>
      </c>
      <c r="J6731" s="36">
        <v>8</v>
      </c>
      <c r="K6731" s="37">
        <v>3168000</v>
      </c>
      <c r="L6731" s="38" t="s">
        <v>8205</v>
      </c>
      <c r="M6731" s="38" t="s">
        <v>13</v>
      </c>
    </row>
    <row r="6732" spans="1:13" s="39" customFormat="1" ht="12.75" x14ac:dyDescent="0.2">
      <c r="A6732" s="33" t="s">
        <v>28</v>
      </c>
      <c r="B6732" s="33" t="s">
        <v>579</v>
      </c>
      <c r="C6732" s="34">
        <v>10</v>
      </c>
      <c r="D6732" s="33" t="s">
        <v>89</v>
      </c>
      <c r="E6732" s="33" t="s">
        <v>7438</v>
      </c>
      <c r="F6732" s="35">
        <v>31201600</v>
      </c>
      <c r="G6732" s="33" t="s">
        <v>15072</v>
      </c>
      <c r="H6732" s="33">
        <v>2</v>
      </c>
      <c r="I6732" s="33">
        <v>6</v>
      </c>
      <c r="J6732" s="36">
        <v>42</v>
      </c>
      <c r="K6732" s="37">
        <v>16632000</v>
      </c>
      <c r="L6732" s="38" t="s">
        <v>8205</v>
      </c>
      <c r="M6732" s="38" t="s">
        <v>13</v>
      </c>
    </row>
    <row r="6733" spans="1:13" s="39" customFormat="1" ht="12.75" x14ac:dyDescent="0.2">
      <c r="A6733" s="33" t="s">
        <v>28</v>
      </c>
      <c r="B6733" s="33" t="s">
        <v>579</v>
      </c>
      <c r="C6733" s="34">
        <v>10</v>
      </c>
      <c r="D6733" s="33" t="s">
        <v>89</v>
      </c>
      <c r="E6733" s="33" t="s">
        <v>7439</v>
      </c>
      <c r="F6733" s="35">
        <v>31201600</v>
      </c>
      <c r="G6733" s="33" t="s">
        <v>15072</v>
      </c>
      <c r="H6733" s="33">
        <v>2</v>
      </c>
      <c r="I6733" s="33">
        <v>6</v>
      </c>
      <c r="J6733" s="36">
        <v>25</v>
      </c>
      <c r="K6733" s="37">
        <v>14850000</v>
      </c>
      <c r="L6733" s="38" t="s">
        <v>8205</v>
      </c>
      <c r="M6733" s="38" t="s">
        <v>13</v>
      </c>
    </row>
    <row r="6734" spans="1:13" s="39" customFormat="1" ht="12.75" x14ac:dyDescent="0.2">
      <c r="A6734" s="33" t="s">
        <v>28</v>
      </c>
      <c r="B6734" s="33" t="s">
        <v>579</v>
      </c>
      <c r="C6734" s="34">
        <v>10</v>
      </c>
      <c r="D6734" s="33" t="s">
        <v>89</v>
      </c>
      <c r="E6734" s="33" t="s">
        <v>7440</v>
      </c>
      <c r="F6734" s="35">
        <v>31201600</v>
      </c>
      <c r="G6734" s="33" t="s">
        <v>15072</v>
      </c>
      <c r="H6734" s="33">
        <v>2</v>
      </c>
      <c r="I6734" s="33">
        <v>6</v>
      </c>
      <c r="J6734" s="36">
        <v>1</v>
      </c>
      <c r="K6734" s="37">
        <v>59400</v>
      </c>
      <c r="L6734" s="38" t="s">
        <v>8205</v>
      </c>
      <c r="M6734" s="38" t="s">
        <v>13</v>
      </c>
    </row>
    <row r="6735" spans="1:13" s="39" customFormat="1" ht="12.75" x14ac:dyDescent="0.2">
      <c r="A6735" s="33" t="s">
        <v>28</v>
      </c>
      <c r="B6735" s="33" t="s">
        <v>579</v>
      </c>
      <c r="C6735" s="34">
        <v>10</v>
      </c>
      <c r="D6735" s="33" t="s">
        <v>89</v>
      </c>
      <c r="E6735" s="33" t="s">
        <v>7441</v>
      </c>
      <c r="F6735" s="35">
        <v>31201600</v>
      </c>
      <c r="G6735" s="33" t="s">
        <v>15072</v>
      </c>
      <c r="H6735" s="33">
        <v>2</v>
      </c>
      <c r="I6735" s="33">
        <v>6</v>
      </c>
      <c r="J6735" s="36">
        <v>1</v>
      </c>
      <c r="K6735" s="37">
        <v>367300</v>
      </c>
      <c r="L6735" s="38" t="s">
        <v>8205</v>
      </c>
      <c r="M6735" s="38" t="s">
        <v>13</v>
      </c>
    </row>
    <row r="6736" spans="1:13" s="39" customFormat="1" ht="12.75" x14ac:dyDescent="0.2">
      <c r="A6736" s="33" t="s">
        <v>28</v>
      </c>
      <c r="B6736" s="33" t="s">
        <v>579</v>
      </c>
      <c r="C6736" s="34">
        <v>10</v>
      </c>
      <c r="D6736" s="33" t="s">
        <v>89</v>
      </c>
      <c r="E6736" s="33" t="s">
        <v>7442</v>
      </c>
      <c r="F6736" s="35">
        <v>12141903</v>
      </c>
      <c r="G6736" s="33" t="s">
        <v>15071</v>
      </c>
      <c r="H6736" s="33">
        <v>2</v>
      </c>
      <c r="I6736" s="33">
        <v>6</v>
      </c>
      <c r="J6736" s="36">
        <v>1</v>
      </c>
      <c r="K6736" s="37">
        <v>5000000</v>
      </c>
      <c r="L6736" s="38" t="s">
        <v>2368</v>
      </c>
      <c r="M6736" s="38" t="s">
        <v>13</v>
      </c>
    </row>
    <row r="6737" spans="1:13" s="39" customFormat="1" ht="12.75" x14ac:dyDescent="0.2">
      <c r="A6737" s="33" t="s">
        <v>28</v>
      </c>
      <c r="B6737" s="33" t="s">
        <v>579</v>
      </c>
      <c r="C6737" s="34">
        <v>10</v>
      </c>
      <c r="D6737" s="33" t="s">
        <v>89</v>
      </c>
      <c r="E6737" s="33" t="s">
        <v>7442</v>
      </c>
      <c r="F6737" s="35">
        <v>12141903</v>
      </c>
      <c r="G6737" s="33" t="s">
        <v>15071</v>
      </c>
      <c r="H6737" s="33">
        <v>2</v>
      </c>
      <c r="I6737" s="33">
        <v>6</v>
      </c>
      <c r="J6737" s="36">
        <v>1</v>
      </c>
      <c r="K6737" s="37">
        <v>11666666</v>
      </c>
      <c r="L6737" s="38" t="s">
        <v>2368</v>
      </c>
      <c r="M6737" s="38" t="s">
        <v>13</v>
      </c>
    </row>
    <row r="6738" spans="1:13" s="39" customFormat="1" ht="12.75" x14ac:dyDescent="0.2">
      <c r="A6738" s="33" t="s">
        <v>28</v>
      </c>
      <c r="B6738" s="33" t="s">
        <v>579</v>
      </c>
      <c r="C6738" s="34">
        <v>10</v>
      </c>
      <c r="D6738" s="33" t="s">
        <v>89</v>
      </c>
      <c r="E6738" s="33" t="s">
        <v>7443</v>
      </c>
      <c r="F6738" s="35">
        <v>12141904</v>
      </c>
      <c r="G6738" s="33" t="s">
        <v>15071</v>
      </c>
      <c r="H6738" s="33">
        <v>2</v>
      </c>
      <c r="I6738" s="33">
        <v>6</v>
      </c>
      <c r="J6738" s="36">
        <v>1</v>
      </c>
      <c r="K6738" s="37">
        <v>11666667</v>
      </c>
      <c r="L6738" s="38" t="s">
        <v>2368</v>
      </c>
      <c r="M6738" s="38" t="s">
        <v>13</v>
      </c>
    </row>
    <row r="6739" spans="1:13" s="39" customFormat="1" ht="12.75" x14ac:dyDescent="0.2">
      <c r="A6739" s="33" t="s">
        <v>28</v>
      </c>
      <c r="B6739" s="33" t="s">
        <v>579</v>
      </c>
      <c r="C6739" s="34">
        <v>10</v>
      </c>
      <c r="D6739" s="33" t="s">
        <v>89</v>
      </c>
      <c r="E6739" s="33" t="s">
        <v>7444</v>
      </c>
      <c r="F6739" s="35">
        <v>12141904</v>
      </c>
      <c r="G6739" s="33" t="s">
        <v>15071</v>
      </c>
      <c r="H6739" s="33">
        <v>2</v>
      </c>
      <c r="I6739" s="33">
        <v>6</v>
      </c>
      <c r="J6739" s="36">
        <v>1</v>
      </c>
      <c r="K6739" s="37">
        <v>5000000</v>
      </c>
      <c r="L6739" s="38" t="s">
        <v>2368</v>
      </c>
      <c r="M6739" s="38" t="s">
        <v>13</v>
      </c>
    </row>
    <row r="6740" spans="1:13" s="39" customFormat="1" ht="12.75" x14ac:dyDescent="0.2">
      <c r="A6740" s="33" t="s">
        <v>28</v>
      </c>
      <c r="B6740" s="33" t="s">
        <v>579</v>
      </c>
      <c r="C6740" s="34">
        <v>10</v>
      </c>
      <c r="D6740" s="33" t="s">
        <v>89</v>
      </c>
      <c r="E6740" s="33" t="s">
        <v>7445</v>
      </c>
      <c r="F6740" s="35">
        <v>12141904</v>
      </c>
      <c r="G6740" s="33" t="s">
        <v>15071</v>
      </c>
      <c r="H6740" s="33">
        <v>2</v>
      </c>
      <c r="I6740" s="33">
        <v>6</v>
      </c>
      <c r="J6740" s="36">
        <v>1</v>
      </c>
      <c r="K6740" s="37">
        <v>5000000</v>
      </c>
      <c r="L6740" s="38" t="s">
        <v>2368</v>
      </c>
      <c r="M6740" s="38" t="s">
        <v>13</v>
      </c>
    </row>
    <row r="6741" spans="1:13" s="39" customFormat="1" ht="12.75" x14ac:dyDescent="0.2">
      <c r="A6741" s="33" t="s">
        <v>28</v>
      </c>
      <c r="B6741" s="33" t="s">
        <v>579</v>
      </c>
      <c r="C6741" s="34">
        <v>10</v>
      </c>
      <c r="D6741" s="33" t="s">
        <v>89</v>
      </c>
      <c r="E6741" s="33" t="s">
        <v>7445</v>
      </c>
      <c r="F6741" s="35">
        <v>12141904</v>
      </c>
      <c r="G6741" s="33" t="s">
        <v>15071</v>
      </c>
      <c r="H6741" s="33">
        <v>2</v>
      </c>
      <c r="I6741" s="33">
        <v>6</v>
      </c>
      <c r="J6741" s="36">
        <v>1</v>
      </c>
      <c r="K6741" s="37">
        <v>12622518</v>
      </c>
      <c r="L6741" s="38" t="s">
        <v>2368</v>
      </c>
      <c r="M6741" s="38" t="s">
        <v>13</v>
      </c>
    </row>
    <row r="6742" spans="1:13" s="39" customFormat="1" ht="12.75" x14ac:dyDescent="0.2">
      <c r="A6742" s="33" t="s">
        <v>28</v>
      </c>
      <c r="B6742" s="33" t="s">
        <v>579</v>
      </c>
      <c r="C6742" s="34">
        <v>10</v>
      </c>
      <c r="D6742" s="33" t="s">
        <v>89</v>
      </c>
      <c r="E6742" s="33" t="s">
        <v>7446</v>
      </c>
      <c r="F6742" s="35">
        <v>31211801</v>
      </c>
      <c r="G6742" s="33" t="s">
        <v>15071</v>
      </c>
      <c r="H6742" s="33">
        <v>7</v>
      </c>
      <c r="I6742" s="33">
        <v>5</v>
      </c>
      <c r="J6742" s="36">
        <v>1</v>
      </c>
      <c r="K6742" s="37">
        <v>10000000</v>
      </c>
      <c r="L6742" s="38" t="s">
        <v>2367</v>
      </c>
      <c r="M6742" s="38" t="s">
        <v>13</v>
      </c>
    </row>
    <row r="6743" spans="1:13" s="39" customFormat="1" ht="12.75" x14ac:dyDescent="0.2">
      <c r="A6743" s="33" t="s">
        <v>28</v>
      </c>
      <c r="B6743" s="33" t="s">
        <v>579</v>
      </c>
      <c r="C6743" s="34">
        <v>10</v>
      </c>
      <c r="D6743" s="33" t="s">
        <v>89</v>
      </c>
      <c r="E6743" s="33" t="s">
        <v>7447</v>
      </c>
      <c r="F6743" s="35">
        <v>31211801</v>
      </c>
      <c r="G6743" s="33" t="s">
        <v>15071</v>
      </c>
      <c r="H6743" s="33">
        <v>7</v>
      </c>
      <c r="I6743" s="33">
        <v>5</v>
      </c>
      <c r="J6743" s="36">
        <v>1</v>
      </c>
      <c r="K6743" s="37">
        <v>10000000</v>
      </c>
      <c r="L6743" s="38" t="s">
        <v>2367</v>
      </c>
      <c r="M6743" s="38" t="s">
        <v>13</v>
      </c>
    </row>
    <row r="6744" spans="1:13" s="39" customFormat="1" ht="12.75" x14ac:dyDescent="0.2">
      <c r="A6744" s="33" t="s">
        <v>28</v>
      </c>
      <c r="B6744" s="33" t="s">
        <v>579</v>
      </c>
      <c r="C6744" s="34">
        <v>10</v>
      </c>
      <c r="D6744" s="33" t="s">
        <v>89</v>
      </c>
      <c r="E6744" s="33" t="s">
        <v>7288</v>
      </c>
      <c r="F6744" s="35">
        <v>25171901</v>
      </c>
      <c r="G6744" s="33" t="s">
        <v>15071</v>
      </c>
      <c r="H6744" s="33">
        <v>1</v>
      </c>
      <c r="I6744" s="33">
        <v>6</v>
      </c>
      <c r="J6744" s="36">
        <v>1</v>
      </c>
      <c r="K6744" s="37">
        <v>26100</v>
      </c>
      <c r="L6744" s="38" t="s">
        <v>12</v>
      </c>
      <c r="M6744" s="38" t="s">
        <v>13</v>
      </c>
    </row>
    <row r="6745" spans="1:13" s="39" customFormat="1" ht="12.75" x14ac:dyDescent="0.2">
      <c r="A6745" s="33" t="s">
        <v>28</v>
      </c>
      <c r="B6745" s="33" t="s">
        <v>579</v>
      </c>
      <c r="C6745" s="34">
        <v>10</v>
      </c>
      <c r="D6745" s="33" t="s">
        <v>89</v>
      </c>
      <c r="E6745" s="33" t="s">
        <v>7448</v>
      </c>
      <c r="F6745" s="35">
        <v>12141903</v>
      </c>
      <c r="G6745" s="33" t="s">
        <v>15071</v>
      </c>
      <c r="H6745" s="33">
        <v>2</v>
      </c>
      <c r="I6745" s="33">
        <v>6</v>
      </c>
      <c r="J6745" s="36">
        <v>1</v>
      </c>
      <c r="K6745" s="37">
        <v>333333</v>
      </c>
      <c r="L6745" s="38" t="s">
        <v>2368</v>
      </c>
      <c r="M6745" s="38" t="s">
        <v>13</v>
      </c>
    </row>
    <row r="6746" spans="1:13" s="39" customFormat="1" ht="12.75" x14ac:dyDescent="0.2">
      <c r="A6746" s="33" t="s">
        <v>28</v>
      </c>
      <c r="B6746" s="33" t="s">
        <v>579</v>
      </c>
      <c r="C6746" s="34">
        <v>10</v>
      </c>
      <c r="D6746" s="33" t="s">
        <v>89</v>
      </c>
      <c r="E6746" s="33" t="s">
        <v>7449</v>
      </c>
      <c r="F6746" s="35">
        <v>12141904</v>
      </c>
      <c r="G6746" s="33" t="s">
        <v>15071</v>
      </c>
      <c r="H6746" s="33">
        <v>2</v>
      </c>
      <c r="I6746" s="33">
        <v>6</v>
      </c>
      <c r="J6746" s="36">
        <v>1</v>
      </c>
      <c r="K6746" s="37">
        <v>333333</v>
      </c>
      <c r="L6746" s="38" t="s">
        <v>2368</v>
      </c>
      <c r="M6746" s="38" t="s">
        <v>13</v>
      </c>
    </row>
    <row r="6747" spans="1:13" s="39" customFormat="1" ht="12.75" x14ac:dyDescent="0.2">
      <c r="A6747" s="33" t="s">
        <v>28</v>
      </c>
      <c r="B6747" s="33" t="s">
        <v>579</v>
      </c>
      <c r="C6747" s="34">
        <v>10</v>
      </c>
      <c r="D6747" s="33" t="s">
        <v>89</v>
      </c>
      <c r="E6747" s="33" t="s">
        <v>7450</v>
      </c>
      <c r="F6747" s="35">
        <v>12141904</v>
      </c>
      <c r="G6747" s="33" t="s">
        <v>15071</v>
      </c>
      <c r="H6747" s="33">
        <v>2</v>
      </c>
      <c r="I6747" s="33">
        <v>6</v>
      </c>
      <c r="J6747" s="36">
        <v>1</v>
      </c>
      <c r="K6747" s="37">
        <v>333333</v>
      </c>
      <c r="L6747" s="38" t="s">
        <v>2368</v>
      </c>
      <c r="M6747" s="38" t="s">
        <v>13</v>
      </c>
    </row>
    <row r="6748" spans="1:13" s="39" customFormat="1" ht="12.75" x14ac:dyDescent="0.2">
      <c r="A6748" s="33" t="s">
        <v>28</v>
      </c>
      <c r="B6748" s="33" t="s">
        <v>580</v>
      </c>
      <c r="C6748" s="34">
        <v>10</v>
      </c>
      <c r="D6748" s="33" t="s">
        <v>42</v>
      </c>
      <c r="E6748" s="33" t="s">
        <v>7451</v>
      </c>
      <c r="F6748" s="35">
        <v>44103112</v>
      </c>
      <c r="G6748" s="33" t="s">
        <v>468</v>
      </c>
      <c r="H6748" s="33">
        <v>2</v>
      </c>
      <c r="I6748" s="33">
        <v>1</v>
      </c>
      <c r="J6748" s="36">
        <v>4</v>
      </c>
      <c r="K6748" s="37">
        <v>1644732.32</v>
      </c>
      <c r="L6748" s="38" t="s">
        <v>15</v>
      </c>
      <c r="M6748" s="38" t="s">
        <v>13</v>
      </c>
    </row>
    <row r="6749" spans="1:13" s="39" customFormat="1" ht="12.75" x14ac:dyDescent="0.2">
      <c r="A6749" s="33" t="s">
        <v>28</v>
      </c>
      <c r="B6749" s="33" t="s">
        <v>580</v>
      </c>
      <c r="C6749" s="34">
        <v>10</v>
      </c>
      <c r="D6749" s="33" t="s">
        <v>42</v>
      </c>
      <c r="E6749" s="33" t="s">
        <v>7452</v>
      </c>
      <c r="F6749" s="35">
        <v>44103105</v>
      </c>
      <c r="G6749" s="33" t="s">
        <v>468</v>
      </c>
      <c r="H6749" s="33">
        <v>2</v>
      </c>
      <c r="I6749" s="33">
        <v>1</v>
      </c>
      <c r="J6749" s="36">
        <v>2</v>
      </c>
      <c r="K6749" s="37">
        <v>892579.53960000002</v>
      </c>
      <c r="L6749" s="38" t="s">
        <v>15</v>
      </c>
      <c r="M6749" s="38" t="s">
        <v>13</v>
      </c>
    </row>
    <row r="6750" spans="1:13" s="39" customFormat="1" ht="12.75" x14ac:dyDescent="0.2">
      <c r="A6750" s="33" t="s">
        <v>28</v>
      </c>
      <c r="B6750" s="33" t="s">
        <v>580</v>
      </c>
      <c r="C6750" s="34">
        <v>10</v>
      </c>
      <c r="D6750" s="33" t="s">
        <v>42</v>
      </c>
      <c r="E6750" s="33" t="s">
        <v>7453</v>
      </c>
      <c r="F6750" s="35">
        <v>44103105</v>
      </c>
      <c r="G6750" s="33" t="s">
        <v>468</v>
      </c>
      <c r="H6750" s="33">
        <v>2</v>
      </c>
      <c r="I6750" s="33">
        <v>1</v>
      </c>
      <c r="J6750" s="36">
        <v>2</v>
      </c>
      <c r="K6750" s="37">
        <v>569722.18660000002</v>
      </c>
      <c r="L6750" s="38" t="s">
        <v>15</v>
      </c>
      <c r="M6750" s="38" t="s">
        <v>13</v>
      </c>
    </row>
    <row r="6751" spans="1:13" s="39" customFormat="1" ht="12.75" x14ac:dyDescent="0.2">
      <c r="A6751" s="33" t="s">
        <v>28</v>
      </c>
      <c r="B6751" s="33" t="s">
        <v>580</v>
      </c>
      <c r="C6751" s="34">
        <v>10</v>
      </c>
      <c r="D6751" s="33" t="s">
        <v>42</v>
      </c>
      <c r="E6751" s="33" t="s">
        <v>7454</v>
      </c>
      <c r="F6751" s="35">
        <v>44103103</v>
      </c>
      <c r="G6751" s="33" t="s">
        <v>468</v>
      </c>
      <c r="H6751" s="33">
        <v>2</v>
      </c>
      <c r="I6751" s="33">
        <v>1</v>
      </c>
      <c r="J6751" s="36">
        <v>3</v>
      </c>
      <c r="K6751" s="37">
        <v>1452906.9617999999</v>
      </c>
      <c r="L6751" s="38" t="s">
        <v>15</v>
      </c>
      <c r="M6751" s="38" t="s">
        <v>13</v>
      </c>
    </row>
    <row r="6752" spans="1:13" s="39" customFormat="1" ht="12.75" x14ac:dyDescent="0.2">
      <c r="A6752" s="33" t="s">
        <v>28</v>
      </c>
      <c r="B6752" s="33" t="s">
        <v>580</v>
      </c>
      <c r="C6752" s="34">
        <v>10</v>
      </c>
      <c r="D6752" s="33" t="s">
        <v>42</v>
      </c>
      <c r="E6752" s="33" t="s">
        <v>7455</v>
      </c>
      <c r="F6752" s="35">
        <v>44103103</v>
      </c>
      <c r="G6752" s="33" t="s">
        <v>468</v>
      </c>
      <c r="H6752" s="33">
        <v>2</v>
      </c>
      <c r="I6752" s="33">
        <v>1</v>
      </c>
      <c r="J6752" s="36">
        <v>2</v>
      </c>
      <c r="K6752" s="37">
        <v>1185848.8278000001</v>
      </c>
      <c r="L6752" s="38" t="s">
        <v>15</v>
      </c>
      <c r="M6752" s="38" t="s">
        <v>13</v>
      </c>
    </row>
    <row r="6753" spans="1:13" s="39" customFormat="1" ht="12.75" x14ac:dyDescent="0.2">
      <c r="A6753" s="33" t="s">
        <v>28</v>
      </c>
      <c r="B6753" s="33" t="s">
        <v>580</v>
      </c>
      <c r="C6753" s="34">
        <v>10</v>
      </c>
      <c r="D6753" s="33" t="s">
        <v>42</v>
      </c>
      <c r="E6753" s="33" t="s">
        <v>7456</v>
      </c>
      <c r="F6753" s="35">
        <v>44103103</v>
      </c>
      <c r="G6753" s="33" t="s">
        <v>468</v>
      </c>
      <c r="H6753" s="33">
        <v>2</v>
      </c>
      <c r="I6753" s="33">
        <v>1</v>
      </c>
      <c r="J6753" s="36">
        <v>3</v>
      </c>
      <c r="K6753" s="37">
        <v>334860.46649999998</v>
      </c>
      <c r="L6753" s="38" t="s">
        <v>15</v>
      </c>
      <c r="M6753" s="38" t="s">
        <v>13</v>
      </c>
    </row>
    <row r="6754" spans="1:13" s="39" customFormat="1" ht="12.75" x14ac:dyDescent="0.2">
      <c r="A6754" s="33" t="s">
        <v>28</v>
      </c>
      <c r="B6754" s="33" t="s">
        <v>580</v>
      </c>
      <c r="C6754" s="34">
        <v>10</v>
      </c>
      <c r="D6754" s="33" t="s">
        <v>42</v>
      </c>
      <c r="E6754" s="33" t="s">
        <v>7457</v>
      </c>
      <c r="F6754" s="35">
        <v>44103103</v>
      </c>
      <c r="G6754" s="33" t="s">
        <v>468</v>
      </c>
      <c r="H6754" s="33">
        <v>2</v>
      </c>
      <c r="I6754" s="33">
        <v>1</v>
      </c>
      <c r="J6754" s="36">
        <v>2</v>
      </c>
      <c r="K6754" s="37">
        <v>482918.6005</v>
      </c>
      <c r="L6754" s="38" t="s">
        <v>15</v>
      </c>
      <c r="M6754" s="38" t="s">
        <v>13</v>
      </c>
    </row>
    <row r="6755" spans="1:13" s="39" customFormat="1" ht="12.75" x14ac:dyDescent="0.2">
      <c r="A6755" s="33" t="s">
        <v>28</v>
      </c>
      <c r="B6755" s="33" t="s">
        <v>580</v>
      </c>
      <c r="C6755" s="34">
        <v>10</v>
      </c>
      <c r="D6755" s="33" t="s">
        <v>42</v>
      </c>
      <c r="E6755" s="33" t="s">
        <v>7458</v>
      </c>
      <c r="F6755" s="35">
        <v>44103103</v>
      </c>
      <c r="G6755" s="33" t="s">
        <v>468</v>
      </c>
      <c r="H6755" s="33">
        <v>2</v>
      </c>
      <c r="I6755" s="33">
        <v>1</v>
      </c>
      <c r="J6755" s="36">
        <v>1</v>
      </c>
      <c r="K6755" s="37">
        <v>458011.62679999997</v>
      </c>
      <c r="L6755" s="38" t="s">
        <v>15</v>
      </c>
      <c r="M6755" s="38" t="s">
        <v>13</v>
      </c>
    </row>
    <row r="6756" spans="1:13" s="39" customFormat="1" ht="12.75" x14ac:dyDescent="0.2">
      <c r="A6756" s="33" t="s">
        <v>28</v>
      </c>
      <c r="B6756" s="33" t="s">
        <v>580</v>
      </c>
      <c r="C6756" s="34">
        <v>10</v>
      </c>
      <c r="D6756" s="33" t="s">
        <v>42</v>
      </c>
      <c r="E6756" s="33" t="s">
        <v>7459</v>
      </c>
      <c r="F6756" s="35">
        <v>44103103</v>
      </c>
      <c r="G6756" s="33" t="s">
        <v>468</v>
      </c>
      <c r="H6756" s="33">
        <v>2</v>
      </c>
      <c r="I6756" s="33">
        <v>1</v>
      </c>
      <c r="J6756" s="36">
        <v>1</v>
      </c>
      <c r="K6756" s="37">
        <v>459395.3469</v>
      </c>
      <c r="L6756" s="38" t="s">
        <v>15</v>
      </c>
      <c r="M6756" s="38" t="s">
        <v>13</v>
      </c>
    </row>
    <row r="6757" spans="1:13" s="39" customFormat="1" ht="12.75" x14ac:dyDescent="0.2">
      <c r="A6757" s="33" t="s">
        <v>28</v>
      </c>
      <c r="B6757" s="33" t="s">
        <v>580</v>
      </c>
      <c r="C6757" s="34">
        <v>10</v>
      </c>
      <c r="D6757" s="33" t="s">
        <v>42</v>
      </c>
      <c r="E6757" s="33" t="s">
        <v>7460</v>
      </c>
      <c r="F6757" s="35">
        <v>44103103</v>
      </c>
      <c r="G6757" s="33" t="s">
        <v>468</v>
      </c>
      <c r="H6757" s="33">
        <v>2</v>
      </c>
      <c r="I6757" s="33">
        <v>1</v>
      </c>
      <c r="J6757" s="36">
        <v>1</v>
      </c>
      <c r="K6757" s="37">
        <v>2415976.7464000001</v>
      </c>
      <c r="L6757" s="38" t="s">
        <v>15</v>
      </c>
      <c r="M6757" s="38" t="s">
        <v>13</v>
      </c>
    </row>
    <row r="6758" spans="1:13" s="39" customFormat="1" ht="12.75" x14ac:dyDescent="0.2">
      <c r="A6758" s="33" t="s">
        <v>28</v>
      </c>
      <c r="B6758" s="33" t="s">
        <v>580</v>
      </c>
      <c r="C6758" s="34">
        <v>10</v>
      </c>
      <c r="D6758" s="33" t="s">
        <v>42</v>
      </c>
      <c r="E6758" s="33" t="s">
        <v>7461</v>
      </c>
      <c r="F6758" s="35">
        <v>44103103</v>
      </c>
      <c r="G6758" s="33" t="s">
        <v>468</v>
      </c>
      <c r="H6758" s="33">
        <v>2</v>
      </c>
      <c r="I6758" s="33">
        <v>1</v>
      </c>
      <c r="J6758" s="36">
        <v>1</v>
      </c>
      <c r="K6758" s="37">
        <v>2420127.9186</v>
      </c>
      <c r="L6758" s="38" t="s">
        <v>15</v>
      </c>
      <c r="M6758" s="38" t="s">
        <v>13</v>
      </c>
    </row>
    <row r="6759" spans="1:13" s="39" customFormat="1" ht="12.75" x14ac:dyDescent="0.2">
      <c r="A6759" s="33" t="s">
        <v>28</v>
      </c>
      <c r="B6759" s="33" t="s">
        <v>580</v>
      </c>
      <c r="C6759" s="34">
        <v>10</v>
      </c>
      <c r="D6759" s="33" t="s">
        <v>42</v>
      </c>
      <c r="E6759" s="33" t="s">
        <v>7462</v>
      </c>
      <c r="F6759" s="35">
        <v>44103103</v>
      </c>
      <c r="G6759" s="33" t="s">
        <v>468</v>
      </c>
      <c r="H6759" s="33">
        <v>2</v>
      </c>
      <c r="I6759" s="33">
        <v>1</v>
      </c>
      <c r="J6759" s="36">
        <v>4</v>
      </c>
      <c r="K6759" s="37">
        <v>2782109.2823999999</v>
      </c>
      <c r="L6759" s="38" t="s">
        <v>15</v>
      </c>
      <c r="M6759" s="38" t="s">
        <v>13</v>
      </c>
    </row>
    <row r="6760" spans="1:13" s="39" customFormat="1" ht="12.75" x14ac:dyDescent="0.2">
      <c r="A6760" s="33" t="s">
        <v>28</v>
      </c>
      <c r="B6760" s="33" t="s">
        <v>580</v>
      </c>
      <c r="C6760" s="34">
        <v>10</v>
      </c>
      <c r="D6760" s="33" t="s">
        <v>42</v>
      </c>
      <c r="E6760" s="33" t="s">
        <v>7463</v>
      </c>
      <c r="F6760" s="35">
        <v>44103103</v>
      </c>
      <c r="G6760" s="33" t="s">
        <v>468</v>
      </c>
      <c r="H6760" s="33">
        <v>2</v>
      </c>
      <c r="I6760" s="33">
        <v>1</v>
      </c>
      <c r="J6760" s="36">
        <v>3</v>
      </c>
      <c r="K6760" s="37">
        <v>696011.62679999997</v>
      </c>
      <c r="L6760" s="38" t="s">
        <v>15</v>
      </c>
      <c r="M6760" s="38" t="s">
        <v>13</v>
      </c>
    </row>
    <row r="6761" spans="1:13" s="39" customFormat="1" ht="12.75" x14ac:dyDescent="0.2">
      <c r="A6761" s="33" t="s">
        <v>28</v>
      </c>
      <c r="B6761" s="33" t="s">
        <v>580</v>
      </c>
      <c r="C6761" s="34">
        <v>10</v>
      </c>
      <c r="D6761" s="33" t="s">
        <v>42</v>
      </c>
      <c r="E6761" s="33" t="s">
        <v>7464</v>
      </c>
      <c r="F6761" s="35">
        <v>44103103</v>
      </c>
      <c r="G6761" s="33" t="s">
        <v>468</v>
      </c>
      <c r="H6761" s="33">
        <v>2</v>
      </c>
      <c r="I6761" s="33">
        <v>1</v>
      </c>
      <c r="J6761" s="36">
        <v>4</v>
      </c>
      <c r="K6761" s="37">
        <v>1106976.7464000001</v>
      </c>
      <c r="L6761" s="38" t="s">
        <v>15</v>
      </c>
      <c r="M6761" s="38" t="s">
        <v>13</v>
      </c>
    </row>
    <row r="6762" spans="1:13" s="39" customFormat="1" ht="12.75" x14ac:dyDescent="0.2">
      <c r="A6762" s="33" t="s">
        <v>28</v>
      </c>
      <c r="B6762" s="33" t="s">
        <v>580</v>
      </c>
      <c r="C6762" s="34">
        <v>10</v>
      </c>
      <c r="D6762" s="33" t="s">
        <v>42</v>
      </c>
      <c r="E6762" s="33" t="s">
        <v>7465</v>
      </c>
      <c r="F6762" s="35">
        <v>44103103</v>
      </c>
      <c r="G6762" s="33" t="s">
        <v>468</v>
      </c>
      <c r="H6762" s="33">
        <v>2</v>
      </c>
      <c r="I6762" s="33">
        <v>1</v>
      </c>
      <c r="J6762" s="36">
        <v>2</v>
      </c>
      <c r="K6762" s="37">
        <v>2266534.8804000001</v>
      </c>
      <c r="L6762" s="38" t="s">
        <v>15</v>
      </c>
      <c r="M6762" s="38" t="s">
        <v>13</v>
      </c>
    </row>
    <row r="6763" spans="1:13" s="39" customFormat="1" ht="12.75" x14ac:dyDescent="0.2">
      <c r="A6763" s="33" t="s">
        <v>28</v>
      </c>
      <c r="B6763" s="33" t="s">
        <v>580</v>
      </c>
      <c r="C6763" s="34">
        <v>10</v>
      </c>
      <c r="D6763" s="33" t="s">
        <v>42</v>
      </c>
      <c r="E6763" s="33" t="s">
        <v>7466</v>
      </c>
      <c r="F6763" s="35">
        <v>44103103</v>
      </c>
      <c r="G6763" s="33" t="s">
        <v>468</v>
      </c>
      <c r="H6763" s="33">
        <v>2</v>
      </c>
      <c r="I6763" s="33">
        <v>1</v>
      </c>
      <c r="J6763" s="36">
        <v>2</v>
      </c>
      <c r="K6763" s="37">
        <v>1044017.4402</v>
      </c>
      <c r="L6763" s="38" t="s">
        <v>15</v>
      </c>
      <c r="M6763" s="38" t="s">
        <v>13</v>
      </c>
    </row>
    <row r="6764" spans="1:13" s="39" customFormat="1" ht="12.75" x14ac:dyDescent="0.2">
      <c r="A6764" s="33" t="s">
        <v>28</v>
      </c>
      <c r="B6764" s="33" t="s">
        <v>580</v>
      </c>
      <c r="C6764" s="34">
        <v>10</v>
      </c>
      <c r="D6764" s="33" t="s">
        <v>42</v>
      </c>
      <c r="E6764" s="33" t="s">
        <v>7467</v>
      </c>
      <c r="F6764" s="35">
        <v>44103103</v>
      </c>
      <c r="G6764" s="33" t="s">
        <v>468</v>
      </c>
      <c r="H6764" s="33">
        <v>2</v>
      </c>
      <c r="I6764" s="33">
        <v>1</v>
      </c>
      <c r="J6764" s="36">
        <v>3</v>
      </c>
      <c r="K6764" s="37">
        <v>88558.134000000005</v>
      </c>
      <c r="L6764" s="38" t="s">
        <v>15</v>
      </c>
      <c r="M6764" s="38" t="s">
        <v>13</v>
      </c>
    </row>
    <row r="6765" spans="1:13" s="39" customFormat="1" ht="12.75" x14ac:dyDescent="0.2">
      <c r="A6765" s="33" t="s">
        <v>28</v>
      </c>
      <c r="B6765" s="33" t="s">
        <v>580</v>
      </c>
      <c r="C6765" s="34">
        <v>10</v>
      </c>
      <c r="D6765" s="33" t="s">
        <v>42</v>
      </c>
      <c r="E6765" s="33" t="s">
        <v>7468</v>
      </c>
      <c r="F6765" s="35">
        <v>44103103</v>
      </c>
      <c r="G6765" s="33" t="s">
        <v>468</v>
      </c>
      <c r="H6765" s="33">
        <v>2</v>
      </c>
      <c r="I6765" s="33">
        <v>1</v>
      </c>
      <c r="J6765" s="36">
        <v>3</v>
      </c>
      <c r="K6765" s="37">
        <v>107930.23919999998</v>
      </c>
      <c r="L6765" s="38" t="s">
        <v>15</v>
      </c>
      <c r="M6765" s="38" t="s">
        <v>13</v>
      </c>
    </row>
    <row r="6766" spans="1:13" s="39" customFormat="1" ht="12.75" x14ac:dyDescent="0.2">
      <c r="A6766" s="33" t="s">
        <v>28</v>
      </c>
      <c r="B6766" s="33" t="s">
        <v>580</v>
      </c>
      <c r="C6766" s="34">
        <v>10</v>
      </c>
      <c r="D6766" s="33" t="s">
        <v>42</v>
      </c>
      <c r="E6766" s="33" t="s">
        <v>7469</v>
      </c>
      <c r="F6766" s="35">
        <v>44103103</v>
      </c>
      <c r="G6766" s="33" t="s">
        <v>468</v>
      </c>
      <c r="H6766" s="33">
        <v>2</v>
      </c>
      <c r="I6766" s="33">
        <v>1</v>
      </c>
      <c r="J6766" s="36">
        <v>2</v>
      </c>
      <c r="K6766" s="37">
        <v>499562</v>
      </c>
      <c r="L6766" s="38" t="s">
        <v>15</v>
      </c>
      <c r="M6766" s="38" t="s">
        <v>13</v>
      </c>
    </row>
    <row r="6767" spans="1:13" s="39" customFormat="1" ht="12.75" x14ac:dyDescent="0.2">
      <c r="A6767" s="33" t="s">
        <v>28</v>
      </c>
      <c r="B6767" s="33" t="s">
        <v>580</v>
      </c>
      <c r="C6767" s="34">
        <v>10</v>
      </c>
      <c r="D6767" s="33" t="s">
        <v>42</v>
      </c>
      <c r="E6767" s="33" t="s">
        <v>7470</v>
      </c>
      <c r="F6767" s="35">
        <v>44103103</v>
      </c>
      <c r="G6767" s="33" t="s">
        <v>468</v>
      </c>
      <c r="H6767" s="33">
        <v>2</v>
      </c>
      <c r="I6767" s="33">
        <v>1</v>
      </c>
      <c r="J6767" s="36">
        <v>9</v>
      </c>
      <c r="K6767" s="37">
        <v>5715193.5791999996</v>
      </c>
      <c r="L6767" s="38" t="s">
        <v>15</v>
      </c>
      <c r="M6767" s="38" t="s">
        <v>13</v>
      </c>
    </row>
    <row r="6768" spans="1:13" s="39" customFormat="1" ht="12.75" x14ac:dyDescent="0.2">
      <c r="A6768" s="33" t="s">
        <v>28</v>
      </c>
      <c r="B6768" s="33" t="s">
        <v>580</v>
      </c>
      <c r="C6768" s="34">
        <v>10</v>
      </c>
      <c r="D6768" s="33" t="s">
        <v>42</v>
      </c>
      <c r="E6768" s="33" t="s">
        <v>7471</v>
      </c>
      <c r="F6768" s="35">
        <v>44103103</v>
      </c>
      <c r="G6768" s="33" t="s">
        <v>468</v>
      </c>
      <c r="H6768" s="33">
        <v>2</v>
      </c>
      <c r="I6768" s="33">
        <v>1</v>
      </c>
      <c r="J6768" s="36">
        <v>10</v>
      </c>
      <c r="K6768" s="37">
        <v>8211000</v>
      </c>
      <c r="L6768" s="38" t="s">
        <v>15</v>
      </c>
      <c r="M6768" s="38" t="s">
        <v>13</v>
      </c>
    </row>
    <row r="6769" spans="1:13" s="39" customFormat="1" ht="12.75" x14ac:dyDescent="0.2">
      <c r="A6769" s="33" t="s">
        <v>28</v>
      </c>
      <c r="B6769" s="33" t="s">
        <v>580</v>
      </c>
      <c r="C6769" s="34">
        <v>10</v>
      </c>
      <c r="D6769" s="33" t="s">
        <v>42</v>
      </c>
      <c r="E6769" s="33" t="s">
        <v>7472</v>
      </c>
      <c r="F6769" s="35">
        <v>44103103</v>
      </c>
      <c r="G6769" s="33" t="s">
        <v>468</v>
      </c>
      <c r="H6769" s="33">
        <v>2</v>
      </c>
      <c r="I6769" s="33">
        <v>1</v>
      </c>
      <c r="J6769" s="36">
        <v>10</v>
      </c>
      <c r="K6769" s="37">
        <v>10948000</v>
      </c>
      <c r="L6769" s="38" t="s">
        <v>15</v>
      </c>
      <c r="M6769" s="38" t="s">
        <v>13</v>
      </c>
    </row>
    <row r="6770" spans="1:13" s="39" customFormat="1" ht="12.75" x14ac:dyDescent="0.2">
      <c r="A6770" s="33" t="s">
        <v>28</v>
      </c>
      <c r="B6770" s="33" t="s">
        <v>580</v>
      </c>
      <c r="C6770" s="34">
        <v>10</v>
      </c>
      <c r="D6770" s="33" t="s">
        <v>42</v>
      </c>
      <c r="E6770" s="33" t="s">
        <v>7473</v>
      </c>
      <c r="F6770" s="35">
        <v>44103103</v>
      </c>
      <c r="G6770" s="33" t="s">
        <v>468</v>
      </c>
      <c r="H6770" s="33">
        <v>2</v>
      </c>
      <c r="I6770" s="33">
        <v>1</v>
      </c>
      <c r="J6770" s="36">
        <v>3</v>
      </c>
      <c r="K6770" s="37">
        <v>708645</v>
      </c>
      <c r="L6770" s="38" t="s">
        <v>15</v>
      </c>
      <c r="M6770" s="38" t="s">
        <v>13</v>
      </c>
    </row>
    <row r="6771" spans="1:13" s="39" customFormat="1" ht="12.75" x14ac:dyDescent="0.2">
      <c r="A6771" s="33" t="s">
        <v>28</v>
      </c>
      <c r="B6771" s="33" t="s">
        <v>580</v>
      </c>
      <c r="C6771" s="34">
        <v>10</v>
      </c>
      <c r="D6771" s="33" t="s">
        <v>42</v>
      </c>
      <c r="E6771" s="33" t="s">
        <v>7474</v>
      </c>
      <c r="F6771" s="35">
        <v>44103103</v>
      </c>
      <c r="G6771" s="33" t="s">
        <v>468</v>
      </c>
      <c r="H6771" s="33">
        <v>2</v>
      </c>
      <c r="I6771" s="33">
        <v>1</v>
      </c>
      <c r="J6771" s="36">
        <v>1</v>
      </c>
      <c r="K6771" s="37">
        <v>89607</v>
      </c>
      <c r="L6771" s="38" t="s">
        <v>15</v>
      </c>
      <c r="M6771" s="38" t="s">
        <v>13</v>
      </c>
    </row>
    <row r="6772" spans="1:13" s="39" customFormat="1" ht="12.75" x14ac:dyDescent="0.2">
      <c r="A6772" s="33" t="s">
        <v>28</v>
      </c>
      <c r="B6772" s="33" t="s">
        <v>580</v>
      </c>
      <c r="C6772" s="34">
        <v>10</v>
      </c>
      <c r="D6772" s="33" t="s">
        <v>42</v>
      </c>
      <c r="E6772" s="33" t="s">
        <v>7475</v>
      </c>
      <c r="F6772" s="35">
        <v>44103103</v>
      </c>
      <c r="G6772" s="33" t="s">
        <v>468</v>
      </c>
      <c r="H6772" s="33">
        <v>2</v>
      </c>
      <c r="I6772" s="33">
        <v>1</v>
      </c>
      <c r="J6772" s="36">
        <v>1</v>
      </c>
      <c r="K6772" s="37">
        <v>318680.8098999983</v>
      </c>
      <c r="L6772" s="38" t="s">
        <v>15</v>
      </c>
      <c r="M6772" s="38" t="s">
        <v>13</v>
      </c>
    </row>
    <row r="6773" spans="1:13" s="39" customFormat="1" ht="12.75" x14ac:dyDescent="0.2">
      <c r="A6773" s="33" t="s">
        <v>28</v>
      </c>
      <c r="B6773" s="33" t="s">
        <v>580</v>
      </c>
      <c r="C6773" s="34">
        <v>10</v>
      </c>
      <c r="D6773" s="33" t="s">
        <v>42</v>
      </c>
      <c r="E6773" s="33" t="s">
        <v>7476</v>
      </c>
      <c r="F6773" s="35">
        <v>44103103</v>
      </c>
      <c r="G6773" s="33" t="s">
        <v>468</v>
      </c>
      <c r="H6773" s="33">
        <v>2</v>
      </c>
      <c r="I6773" s="33">
        <v>1</v>
      </c>
      <c r="J6773" s="36">
        <v>2</v>
      </c>
      <c r="K6773" s="37">
        <v>360922.24</v>
      </c>
      <c r="L6773" s="38" t="s">
        <v>15</v>
      </c>
      <c r="M6773" s="38" t="s">
        <v>13</v>
      </c>
    </row>
    <row r="6774" spans="1:13" s="39" customFormat="1" ht="12.75" x14ac:dyDescent="0.2">
      <c r="A6774" s="33" t="s">
        <v>28</v>
      </c>
      <c r="B6774" s="33" t="s">
        <v>580</v>
      </c>
      <c r="C6774" s="34">
        <v>10</v>
      </c>
      <c r="D6774" s="33" t="s">
        <v>42</v>
      </c>
      <c r="E6774" s="33" t="s">
        <v>7477</v>
      </c>
      <c r="F6774" s="35">
        <v>44103103</v>
      </c>
      <c r="G6774" s="33" t="s">
        <v>468</v>
      </c>
      <c r="H6774" s="33">
        <v>2</v>
      </c>
      <c r="I6774" s="33">
        <v>1</v>
      </c>
      <c r="J6774" s="36">
        <v>4</v>
      </c>
      <c r="K6774" s="37">
        <v>1230769.3999999999</v>
      </c>
      <c r="L6774" s="38" t="s">
        <v>15</v>
      </c>
      <c r="M6774" s="38" t="s">
        <v>13</v>
      </c>
    </row>
    <row r="6775" spans="1:13" s="39" customFormat="1" ht="12.75" x14ac:dyDescent="0.2">
      <c r="A6775" s="33" t="s">
        <v>28</v>
      </c>
      <c r="B6775" s="33" t="s">
        <v>581</v>
      </c>
      <c r="C6775" s="34">
        <v>10</v>
      </c>
      <c r="D6775" s="33" t="s">
        <v>90</v>
      </c>
      <c r="E6775" s="33" t="s">
        <v>7478</v>
      </c>
      <c r="F6775" s="35">
        <v>47131800</v>
      </c>
      <c r="G6775" s="33" t="s">
        <v>468</v>
      </c>
      <c r="H6775" s="33">
        <v>2</v>
      </c>
      <c r="I6775" s="33">
        <v>7</v>
      </c>
      <c r="J6775" s="36">
        <v>200</v>
      </c>
      <c r="K6775" s="37">
        <v>1329088</v>
      </c>
      <c r="L6775" s="38" t="s">
        <v>2367</v>
      </c>
      <c r="M6775" s="38" t="s">
        <v>13</v>
      </c>
    </row>
    <row r="6776" spans="1:13" s="39" customFormat="1" ht="12.75" x14ac:dyDescent="0.2">
      <c r="A6776" s="33" t="s">
        <v>28</v>
      </c>
      <c r="B6776" s="33" t="s">
        <v>581</v>
      </c>
      <c r="C6776" s="34">
        <v>10</v>
      </c>
      <c r="D6776" s="33" t="s">
        <v>90</v>
      </c>
      <c r="E6776" s="33" t="s">
        <v>7479</v>
      </c>
      <c r="F6776" s="35">
        <v>47131800</v>
      </c>
      <c r="G6776" s="33" t="s">
        <v>468</v>
      </c>
      <c r="H6776" s="33">
        <v>2</v>
      </c>
      <c r="I6776" s="33">
        <v>7</v>
      </c>
      <c r="J6776" s="36">
        <v>360</v>
      </c>
      <c r="K6776" s="37">
        <v>1565730</v>
      </c>
      <c r="L6776" s="38" t="s">
        <v>15</v>
      </c>
      <c r="M6776" s="38" t="s">
        <v>13</v>
      </c>
    </row>
    <row r="6777" spans="1:13" s="39" customFormat="1" ht="12.75" x14ac:dyDescent="0.2">
      <c r="A6777" s="33" t="s">
        <v>28</v>
      </c>
      <c r="B6777" s="33" t="s">
        <v>581</v>
      </c>
      <c r="C6777" s="34">
        <v>10</v>
      </c>
      <c r="D6777" s="33" t="s">
        <v>90</v>
      </c>
      <c r="E6777" s="33" t="s">
        <v>7480</v>
      </c>
      <c r="F6777" s="35">
        <v>47131500</v>
      </c>
      <c r="G6777" s="33" t="s">
        <v>468</v>
      </c>
      <c r="H6777" s="33">
        <v>2</v>
      </c>
      <c r="I6777" s="33">
        <v>7</v>
      </c>
      <c r="J6777" s="36">
        <v>200</v>
      </c>
      <c r="K6777" s="37">
        <v>495500</v>
      </c>
      <c r="L6777" s="38" t="s">
        <v>15</v>
      </c>
      <c r="M6777" s="38" t="s">
        <v>13</v>
      </c>
    </row>
    <row r="6778" spans="1:13" s="39" customFormat="1" ht="12.75" x14ac:dyDescent="0.2">
      <c r="A6778" s="33" t="s">
        <v>28</v>
      </c>
      <c r="B6778" s="33" t="s">
        <v>581</v>
      </c>
      <c r="C6778" s="34">
        <v>10</v>
      </c>
      <c r="D6778" s="33" t="s">
        <v>90</v>
      </c>
      <c r="E6778" s="33" t="s">
        <v>7481</v>
      </c>
      <c r="F6778" s="35">
        <v>47131807</v>
      </c>
      <c r="G6778" s="33" t="s">
        <v>468</v>
      </c>
      <c r="H6778" s="33">
        <v>2</v>
      </c>
      <c r="I6778" s="33">
        <v>7</v>
      </c>
      <c r="J6778" s="36">
        <v>400</v>
      </c>
      <c r="K6778" s="37">
        <v>1304984</v>
      </c>
      <c r="L6778" s="38" t="s">
        <v>2367</v>
      </c>
      <c r="M6778" s="38" t="s">
        <v>13</v>
      </c>
    </row>
    <row r="6779" spans="1:13" s="39" customFormat="1" ht="12.75" x14ac:dyDescent="0.2">
      <c r="A6779" s="33" t="s">
        <v>28</v>
      </c>
      <c r="B6779" s="33" t="s">
        <v>581</v>
      </c>
      <c r="C6779" s="34">
        <v>10</v>
      </c>
      <c r="D6779" s="33" t="s">
        <v>90</v>
      </c>
      <c r="E6779" s="33" t="s">
        <v>7482</v>
      </c>
      <c r="F6779" s="35">
        <v>24111503</v>
      </c>
      <c r="G6779" s="33" t="s">
        <v>468</v>
      </c>
      <c r="H6779" s="33">
        <v>2</v>
      </c>
      <c r="I6779" s="33">
        <v>7</v>
      </c>
      <c r="J6779" s="36">
        <v>480</v>
      </c>
      <c r="K6779" s="37">
        <v>234897.6</v>
      </c>
      <c r="L6779" s="38" t="s">
        <v>15</v>
      </c>
      <c r="M6779" s="38" t="s">
        <v>13</v>
      </c>
    </row>
    <row r="6780" spans="1:13" s="39" customFormat="1" ht="12.75" x14ac:dyDescent="0.2">
      <c r="A6780" s="33" t="s">
        <v>28</v>
      </c>
      <c r="B6780" s="33" t="s">
        <v>581</v>
      </c>
      <c r="C6780" s="34">
        <v>10</v>
      </c>
      <c r="D6780" s="33" t="s">
        <v>90</v>
      </c>
      <c r="E6780" s="33" t="s">
        <v>7483</v>
      </c>
      <c r="F6780" s="35">
        <v>24111503</v>
      </c>
      <c r="G6780" s="33" t="s">
        <v>468</v>
      </c>
      <c r="H6780" s="33">
        <v>2</v>
      </c>
      <c r="I6780" s="33">
        <v>7</v>
      </c>
      <c r="J6780" s="36">
        <v>480</v>
      </c>
      <c r="K6780" s="37">
        <v>551088</v>
      </c>
      <c r="L6780" s="38" t="s">
        <v>15</v>
      </c>
      <c r="M6780" s="38" t="s">
        <v>13</v>
      </c>
    </row>
    <row r="6781" spans="1:13" s="39" customFormat="1" ht="12.75" x14ac:dyDescent="0.2">
      <c r="A6781" s="33" t="s">
        <v>28</v>
      </c>
      <c r="B6781" s="33" t="s">
        <v>581</v>
      </c>
      <c r="C6781" s="34">
        <v>10</v>
      </c>
      <c r="D6781" s="33" t="s">
        <v>90</v>
      </c>
      <c r="E6781" s="33" t="s">
        <v>7484</v>
      </c>
      <c r="F6781" s="35">
        <v>47131605</v>
      </c>
      <c r="G6781" s="33" t="s">
        <v>468</v>
      </c>
      <c r="H6781" s="33">
        <v>2</v>
      </c>
      <c r="I6781" s="33">
        <v>7</v>
      </c>
      <c r="J6781" s="36">
        <v>168</v>
      </c>
      <c r="K6781" s="37">
        <v>669755.52</v>
      </c>
      <c r="L6781" s="38" t="s">
        <v>15</v>
      </c>
      <c r="M6781" s="38" t="s">
        <v>13</v>
      </c>
    </row>
    <row r="6782" spans="1:13" s="39" customFormat="1" ht="12.75" x14ac:dyDescent="0.2">
      <c r="A6782" s="33" t="s">
        <v>28</v>
      </c>
      <c r="B6782" s="33" t="s">
        <v>581</v>
      </c>
      <c r="C6782" s="34">
        <v>10</v>
      </c>
      <c r="D6782" s="33" t="s">
        <v>90</v>
      </c>
      <c r="E6782" s="33" t="s">
        <v>7485</v>
      </c>
      <c r="F6782" s="35">
        <v>47131800</v>
      </c>
      <c r="G6782" s="33" t="s">
        <v>468</v>
      </c>
      <c r="H6782" s="33">
        <v>2</v>
      </c>
      <c r="I6782" s="33">
        <v>7</v>
      </c>
      <c r="J6782" s="36">
        <v>280</v>
      </c>
      <c r="K6782" s="37">
        <v>642642</v>
      </c>
      <c r="L6782" s="38" t="s">
        <v>15</v>
      </c>
      <c r="M6782" s="38" t="s">
        <v>13</v>
      </c>
    </row>
    <row r="6783" spans="1:13" s="39" customFormat="1" ht="12.75" x14ac:dyDescent="0.2">
      <c r="A6783" s="33" t="s">
        <v>28</v>
      </c>
      <c r="B6783" s="33" t="s">
        <v>581</v>
      </c>
      <c r="C6783" s="34">
        <v>10</v>
      </c>
      <c r="D6783" s="33" t="s">
        <v>90</v>
      </c>
      <c r="E6783" s="33" t="s">
        <v>7486</v>
      </c>
      <c r="F6783" s="35">
        <v>47131800</v>
      </c>
      <c r="G6783" s="33" t="s">
        <v>468</v>
      </c>
      <c r="H6783" s="33">
        <v>2</v>
      </c>
      <c r="I6783" s="33">
        <v>7</v>
      </c>
      <c r="J6783" s="36">
        <v>352</v>
      </c>
      <c r="K6783" s="37">
        <v>2551683.2000000002</v>
      </c>
      <c r="L6783" s="38" t="s">
        <v>2367</v>
      </c>
      <c r="M6783" s="38" t="s">
        <v>13</v>
      </c>
    </row>
    <row r="6784" spans="1:13" s="39" customFormat="1" ht="12.75" x14ac:dyDescent="0.2">
      <c r="A6784" s="33" t="s">
        <v>28</v>
      </c>
      <c r="B6784" s="33" t="s">
        <v>581</v>
      </c>
      <c r="C6784" s="34">
        <v>10</v>
      </c>
      <c r="D6784" s="33" t="s">
        <v>90</v>
      </c>
      <c r="E6784" s="33" t="s">
        <v>7487</v>
      </c>
      <c r="F6784" s="35">
        <v>47121803</v>
      </c>
      <c r="G6784" s="33" t="s">
        <v>468</v>
      </c>
      <c r="H6784" s="33">
        <v>2</v>
      </c>
      <c r="I6784" s="33">
        <v>7</v>
      </c>
      <c r="J6784" s="36">
        <v>200</v>
      </c>
      <c r="K6784" s="37">
        <v>119692</v>
      </c>
      <c r="L6784" s="38" t="s">
        <v>15</v>
      </c>
      <c r="M6784" s="38" t="s">
        <v>13</v>
      </c>
    </row>
    <row r="6785" spans="1:13" s="39" customFormat="1" ht="12.75" x14ac:dyDescent="0.2">
      <c r="A6785" s="33" t="s">
        <v>28</v>
      </c>
      <c r="B6785" s="33" t="s">
        <v>581</v>
      </c>
      <c r="C6785" s="34">
        <v>10</v>
      </c>
      <c r="D6785" s="33" t="s">
        <v>90</v>
      </c>
      <c r="E6785" s="33" t="s">
        <v>1192</v>
      </c>
      <c r="F6785" s="35">
        <v>47121803</v>
      </c>
      <c r="G6785" s="33" t="s">
        <v>468</v>
      </c>
      <c r="H6785" s="33">
        <v>2</v>
      </c>
      <c r="I6785" s="33">
        <v>7</v>
      </c>
      <c r="J6785" s="36">
        <v>680</v>
      </c>
      <c r="K6785" s="37">
        <v>163914</v>
      </c>
      <c r="L6785" s="38" t="s">
        <v>15</v>
      </c>
      <c r="M6785" s="38" t="s">
        <v>13</v>
      </c>
    </row>
    <row r="6786" spans="1:13" s="39" customFormat="1" ht="12.75" x14ac:dyDescent="0.2">
      <c r="A6786" s="33" t="s">
        <v>28</v>
      </c>
      <c r="B6786" s="33" t="s">
        <v>581</v>
      </c>
      <c r="C6786" s="34">
        <v>10</v>
      </c>
      <c r="D6786" s="33" t="s">
        <v>90</v>
      </c>
      <c r="E6786" s="33" t="s">
        <v>7488</v>
      </c>
      <c r="F6786" s="35">
        <v>53131626</v>
      </c>
      <c r="G6786" s="33" t="s">
        <v>468</v>
      </c>
      <c r="H6786" s="33">
        <v>2</v>
      </c>
      <c r="I6786" s="33">
        <v>7</v>
      </c>
      <c r="J6786" s="36">
        <v>8</v>
      </c>
      <c r="K6786" s="37">
        <v>164315.76</v>
      </c>
      <c r="L6786" s="38" t="s">
        <v>2367</v>
      </c>
      <c r="M6786" s="38" t="s">
        <v>13</v>
      </c>
    </row>
    <row r="6787" spans="1:13" s="39" customFormat="1" ht="12.75" x14ac:dyDescent="0.2">
      <c r="A6787" s="33" t="s">
        <v>28</v>
      </c>
      <c r="B6787" s="33" t="s">
        <v>581</v>
      </c>
      <c r="C6787" s="34">
        <v>10</v>
      </c>
      <c r="D6787" s="33" t="s">
        <v>90</v>
      </c>
      <c r="E6787" s="33" t="s">
        <v>7489</v>
      </c>
      <c r="F6787" s="35">
        <v>47121800</v>
      </c>
      <c r="G6787" s="33" t="s">
        <v>468</v>
      </c>
      <c r="H6787" s="33">
        <v>2</v>
      </c>
      <c r="I6787" s="33">
        <v>7</v>
      </c>
      <c r="J6787" s="36">
        <v>400</v>
      </c>
      <c r="K6787" s="37">
        <v>918268</v>
      </c>
      <c r="L6787" s="38" t="s">
        <v>15</v>
      </c>
      <c r="M6787" s="38" t="s">
        <v>13</v>
      </c>
    </row>
    <row r="6788" spans="1:13" s="39" customFormat="1" ht="12.75" x14ac:dyDescent="0.2">
      <c r="A6788" s="33" t="s">
        <v>28</v>
      </c>
      <c r="B6788" s="33" t="s">
        <v>581</v>
      </c>
      <c r="C6788" s="34">
        <v>10</v>
      </c>
      <c r="D6788" s="33" t="s">
        <v>90</v>
      </c>
      <c r="E6788" s="33" t="s">
        <v>7490</v>
      </c>
      <c r="F6788" s="35">
        <v>47121800</v>
      </c>
      <c r="G6788" s="33" t="s">
        <v>468</v>
      </c>
      <c r="H6788" s="33">
        <v>2</v>
      </c>
      <c r="I6788" s="33">
        <v>7</v>
      </c>
      <c r="J6788" s="36">
        <v>80</v>
      </c>
      <c r="K6788" s="37">
        <v>183653.6</v>
      </c>
      <c r="L6788" s="38" t="s">
        <v>15</v>
      </c>
      <c r="M6788" s="38" t="s">
        <v>13</v>
      </c>
    </row>
    <row r="6789" spans="1:13" s="39" customFormat="1" ht="12.75" x14ac:dyDescent="0.2">
      <c r="A6789" s="33" t="s">
        <v>28</v>
      </c>
      <c r="B6789" s="33" t="s">
        <v>581</v>
      </c>
      <c r="C6789" s="34">
        <v>10</v>
      </c>
      <c r="D6789" s="33" t="s">
        <v>90</v>
      </c>
      <c r="E6789" s="33" t="s">
        <v>7491</v>
      </c>
      <c r="F6789" s="35">
        <v>10191509</v>
      </c>
      <c r="G6789" s="33" t="s">
        <v>468</v>
      </c>
      <c r="H6789" s="33">
        <v>2</v>
      </c>
      <c r="I6789" s="33">
        <v>7</v>
      </c>
      <c r="J6789" s="36">
        <v>640</v>
      </c>
      <c r="K6789" s="37">
        <v>4948665.5999999996</v>
      </c>
      <c r="L6789" s="38" t="s">
        <v>15</v>
      </c>
      <c r="M6789" s="38" t="s">
        <v>13</v>
      </c>
    </row>
    <row r="6790" spans="1:13" s="39" customFormat="1" ht="12.75" x14ac:dyDescent="0.2">
      <c r="A6790" s="33" t="s">
        <v>28</v>
      </c>
      <c r="B6790" s="33" t="s">
        <v>581</v>
      </c>
      <c r="C6790" s="34">
        <v>10</v>
      </c>
      <c r="D6790" s="33" t="s">
        <v>90</v>
      </c>
      <c r="E6790" s="33" t="s">
        <v>7492</v>
      </c>
      <c r="F6790" s="35">
        <v>53131608</v>
      </c>
      <c r="G6790" s="33" t="s">
        <v>468</v>
      </c>
      <c r="H6790" s="33">
        <v>2</v>
      </c>
      <c r="I6790" s="33">
        <v>7</v>
      </c>
      <c r="J6790" s="36">
        <v>504</v>
      </c>
      <c r="K6790" s="37">
        <v>1157017.68</v>
      </c>
      <c r="L6790" s="38" t="s">
        <v>15</v>
      </c>
      <c r="M6790" s="38" t="s">
        <v>13</v>
      </c>
    </row>
    <row r="6791" spans="1:13" s="39" customFormat="1" ht="12.75" x14ac:dyDescent="0.2">
      <c r="A6791" s="33" t="s">
        <v>28</v>
      </c>
      <c r="B6791" s="33" t="s">
        <v>581</v>
      </c>
      <c r="C6791" s="34">
        <v>10</v>
      </c>
      <c r="D6791" s="33" t="s">
        <v>90</v>
      </c>
      <c r="E6791" s="33" t="s">
        <v>7493</v>
      </c>
      <c r="F6791" s="35">
        <v>47131821</v>
      </c>
      <c r="G6791" s="33" t="s">
        <v>468</v>
      </c>
      <c r="H6791" s="33">
        <v>2</v>
      </c>
      <c r="I6791" s="33">
        <v>7</v>
      </c>
      <c r="J6791" s="36">
        <v>240</v>
      </c>
      <c r="K6791" s="37">
        <v>1739860.8</v>
      </c>
      <c r="L6791" s="38" t="s">
        <v>2367</v>
      </c>
      <c r="M6791" s="38" t="s">
        <v>13</v>
      </c>
    </row>
    <row r="6792" spans="1:13" s="39" customFormat="1" ht="12.75" x14ac:dyDescent="0.2">
      <c r="A6792" s="33" t="s">
        <v>28</v>
      </c>
      <c r="B6792" s="33" t="s">
        <v>581</v>
      </c>
      <c r="C6792" s="34">
        <v>10</v>
      </c>
      <c r="D6792" s="33" t="s">
        <v>90</v>
      </c>
      <c r="E6792" s="33" t="s">
        <v>7494</v>
      </c>
      <c r="F6792" s="35">
        <v>14111704</v>
      </c>
      <c r="G6792" s="33" t="s">
        <v>468</v>
      </c>
      <c r="H6792" s="33">
        <v>2</v>
      </c>
      <c r="I6792" s="33">
        <v>7</v>
      </c>
      <c r="J6792" s="36">
        <v>960</v>
      </c>
      <c r="K6792" s="37">
        <v>5045308.8</v>
      </c>
      <c r="L6792" s="38" t="s">
        <v>15</v>
      </c>
      <c r="M6792" s="38" t="s">
        <v>13</v>
      </c>
    </row>
    <row r="6793" spans="1:13" s="39" customFormat="1" ht="12.75" x14ac:dyDescent="0.2">
      <c r="A6793" s="33" t="s">
        <v>28</v>
      </c>
      <c r="B6793" s="33" t="s">
        <v>581</v>
      </c>
      <c r="C6793" s="34">
        <v>10</v>
      </c>
      <c r="D6793" s="33" t="s">
        <v>90</v>
      </c>
      <c r="E6793" s="33" t="s">
        <v>7495</v>
      </c>
      <c r="F6793" s="35">
        <v>27112003</v>
      </c>
      <c r="G6793" s="33" t="s">
        <v>468</v>
      </c>
      <c r="H6793" s="33">
        <v>2</v>
      </c>
      <c r="I6793" s="33">
        <v>7</v>
      </c>
      <c r="J6793" s="36">
        <v>168</v>
      </c>
      <c r="K6793" s="37">
        <v>811928.88</v>
      </c>
      <c r="L6793" s="38" t="s">
        <v>15</v>
      </c>
      <c r="M6793" s="38" t="s">
        <v>13</v>
      </c>
    </row>
    <row r="6794" spans="1:13" s="39" customFormat="1" ht="12.75" x14ac:dyDescent="0.2">
      <c r="A6794" s="33" t="s">
        <v>28</v>
      </c>
      <c r="B6794" s="33" t="s">
        <v>581</v>
      </c>
      <c r="C6794" s="34">
        <v>10</v>
      </c>
      <c r="D6794" s="33" t="s">
        <v>90</v>
      </c>
      <c r="E6794" s="33" t="s">
        <v>7496</v>
      </c>
      <c r="F6794" s="35">
        <v>47131800</v>
      </c>
      <c r="G6794" s="33" t="s">
        <v>468</v>
      </c>
      <c r="H6794" s="33">
        <v>2</v>
      </c>
      <c r="I6794" s="33">
        <v>7</v>
      </c>
      <c r="J6794" s="36">
        <v>8</v>
      </c>
      <c r="K6794" s="37">
        <v>53340.41</v>
      </c>
      <c r="L6794" s="38" t="s">
        <v>2367</v>
      </c>
      <c r="M6794" s="38" t="s">
        <v>13</v>
      </c>
    </row>
    <row r="6795" spans="1:13" s="39" customFormat="1" ht="12.75" x14ac:dyDescent="0.2">
      <c r="A6795" s="33" t="s">
        <v>28</v>
      </c>
      <c r="B6795" s="33" t="s">
        <v>581</v>
      </c>
      <c r="C6795" s="34">
        <v>10</v>
      </c>
      <c r="D6795" s="33" t="s">
        <v>90</v>
      </c>
      <c r="E6795" s="33" t="s">
        <v>7497</v>
      </c>
      <c r="F6795" s="35">
        <v>52121704</v>
      </c>
      <c r="G6795" s="33" t="s">
        <v>468</v>
      </c>
      <c r="H6795" s="33">
        <v>2</v>
      </c>
      <c r="I6795" s="33">
        <v>7</v>
      </c>
      <c r="J6795" s="36">
        <v>1040</v>
      </c>
      <c r="K6795" s="37">
        <v>10209388.800000001</v>
      </c>
      <c r="L6795" s="38" t="s">
        <v>15</v>
      </c>
      <c r="M6795" s="38" t="s">
        <v>13</v>
      </c>
    </row>
    <row r="6796" spans="1:13" s="39" customFormat="1" ht="12.75" x14ac:dyDescent="0.2">
      <c r="A6796" s="33" t="s">
        <v>28</v>
      </c>
      <c r="B6796" s="33" t="s">
        <v>581</v>
      </c>
      <c r="C6796" s="34">
        <v>10</v>
      </c>
      <c r="D6796" s="33" t="s">
        <v>90</v>
      </c>
      <c r="E6796" s="33" t="s">
        <v>7498</v>
      </c>
      <c r="F6796" s="35">
        <v>47131800</v>
      </c>
      <c r="G6796" s="33" t="s">
        <v>468</v>
      </c>
      <c r="H6796" s="33">
        <v>2</v>
      </c>
      <c r="I6796" s="33">
        <v>7</v>
      </c>
      <c r="J6796" s="36">
        <v>64</v>
      </c>
      <c r="K6796" s="37">
        <v>185623.67999999999</v>
      </c>
      <c r="L6796" s="38" t="s">
        <v>2367</v>
      </c>
      <c r="M6796" s="38" t="s">
        <v>13</v>
      </c>
    </row>
    <row r="6797" spans="1:13" s="39" customFormat="1" ht="12.75" x14ac:dyDescent="0.2">
      <c r="A6797" s="33" t="s">
        <v>28</v>
      </c>
      <c r="B6797" s="33" t="s">
        <v>581</v>
      </c>
      <c r="C6797" s="34">
        <v>10</v>
      </c>
      <c r="D6797" s="33" t="s">
        <v>90</v>
      </c>
      <c r="E6797" s="33" t="s">
        <v>7499</v>
      </c>
      <c r="F6797" s="35">
        <v>47131821</v>
      </c>
      <c r="G6797" s="33" t="s">
        <v>15071</v>
      </c>
      <c r="H6797" s="33">
        <v>2</v>
      </c>
      <c r="I6797" s="33">
        <v>1</v>
      </c>
      <c r="J6797" s="36">
        <v>400</v>
      </c>
      <c r="K6797" s="37">
        <v>5640000</v>
      </c>
      <c r="L6797" s="38" t="s">
        <v>2367</v>
      </c>
      <c r="M6797" s="38" t="s">
        <v>13</v>
      </c>
    </row>
    <row r="6798" spans="1:13" s="39" customFormat="1" ht="12.75" x14ac:dyDescent="0.2">
      <c r="A6798" s="33" t="s">
        <v>28</v>
      </c>
      <c r="B6798" s="33" t="s">
        <v>581</v>
      </c>
      <c r="C6798" s="34">
        <v>10</v>
      </c>
      <c r="D6798" s="33" t="s">
        <v>90</v>
      </c>
      <c r="E6798" s="33" t="s">
        <v>7500</v>
      </c>
      <c r="F6798" s="35">
        <v>53131608</v>
      </c>
      <c r="G6798" s="33" t="s">
        <v>15071</v>
      </c>
      <c r="H6798" s="33">
        <v>2</v>
      </c>
      <c r="I6798" s="33">
        <v>1</v>
      </c>
      <c r="J6798" s="36">
        <v>8400</v>
      </c>
      <c r="K6798" s="37">
        <v>1008000</v>
      </c>
      <c r="L6798" s="38" t="s">
        <v>15</v>
      </c>
      <c r="M6798" s="38" t="s">
        <v>13</v>
      </c>
    </row>
    <row r="6799" spans="1:13" s="39" customFormat="1" ht="12.75" x14ac:dyDescent="0.2">
      <c r="A6799" s="33" t="s">
        <v>28</v>
      </c>
      <c r="B6799" s="33" t="s">
        <v>581</v>
      </c>
      <c r="C6799" s="34">
        <v>10</v>
      </c>
      <c r="D6799" s="33" t="s">
        <v>90</v>
      </c>
      <c r="E6799" s="33" t="s">
        <v>7501</v>
      </c>
      <c r="F6799" s="35">
        <v>47131618</v>
      </c>
      <c r="G6799" s="33" t="s">
        <v>15071</v>
      </c>
      <c r="H6799" s="33">
        <v>2</v>
      </c>
      <c r="I6799" s="33">
        <v>1</v>
      </c>
      <c r="J6799" s="36">
        <v>400</v>
      </c>
      <c r="K6799" s="37">
        <v>2360000</v>
      </c>
      <c r="L6799" s="38" t="s">
        <v>15</v>
      </c>
      <c r="M6799" s="38" t="s">
        <v>13</v>
      </c>
    </row>
    <row r="6800" spans="1:13" s="39" customFormat="1" ht="12.75" x14ac:dyDescent="0.2">
      <c r="A6800" s="33" t="s">
        <v>28</v>
      </c>
      <c r="B6800" s="33" t="s">
        <v>581</v>
      </c>
      <c r="C6800" s="34">
        <v>10</v>
      </c>
      <c r="D6800" s="33" t="s">
        <v>90</v>
      </c>
      <c r="E6800" s="33" t="s">
        <v>7502</v>
      </c>
      <c r="F6800" s="35">
        <v>24111500</v>
      </c>
      <c r="G6800" s="33" t="s">
        <v>15071</v>
      </c>
      <c r="H6800" s="33">
        <v>2</v>
      </c>
      <c r="I6800" s="33">
        <v>1</v>
      </c>
      <c r="J6800" s="36">
        <v>20</v>
      </c>
      <c r="K6800" s="37">
        <v>95200</v>
      </c>
      <c r="L6800" s="38" t="s">
        <v>15</v>
      </c>
      <c r="M6800" s="38" t="s">
        <v>13</v>
      </c>
    </row>
    <row r="6801" spans="1:13" s="39" customFormat="1" ht="12.75" x14ac:dyDescent="0.2">
      <c r="A6801" s="33" t="s">
        <v>28</v>
      </c>
      <c r="B6801" s="33" t="s">
        <v>581</v>
      </c>
      <c r="C6801" s="34">
        <v>10</v>
      </c>
      <c r="D6801" s="33" t="s">
        <v>90</v>
      </c>
      <c r="E6801" s="33" t="s">
        <v>7503</v>
      </c>
      <c r="F6801" s="35">
        <v>53131608</v>
      </c>
      <c r="G6801" s="33" t="s">
        <v>15072</v>
      </c>
      <c r="H6801" s="33">
        <v>2</v>
      </c>
      <c r="I6801" s="33">
        <v>6</v>
      </c>
      <c r="J6801" s="36">
        <v>15</v>
      </c>
      <c r="K6801" s="37">
        <v>400500</v>
      </c>
      <c r="L6801" s="38" t="s">
        <v>2367</v>
      </c>
      <c r="M6801" s="38" t="s">
        <v>13</v>
      </c>
    </row>
    <row r="6802" spans="1:13" s="39" customFormat="1" ht="12.75" x14ac:dyDescent="0.2">
      <c r="A6802" s="33" t="s">
        <v>28</v>
      </c>
      <c r="B6802" s="33" t="s">
        <v>581</v>
      </c>
      <c r="C6802" s="34">
        <v>10</v>
      </c>
      <c r="D6802" s="33" t="s">
        <v>90</v>
      </c>
      <c r="E6802" s="33" t="s">
        <v>1240</v>
      </c>
      <c r="F6802" s="35">
        <v>12352104</v>
      </c>
      <c r="G6802" s="33" t="s">
        <v>15072</v>
      </c>
      <c r="H6802" s="33">
        <v>2</v>
      </c>
      <c r="I6802" s="33">
        <v>6</v>
      </c>
      <c r="J6802" s="36">
        <v>1</v>
      </c>
      <c r="K6802" s="37">
        <v>177700</v>
      </c>
      <c r="L6802" s="38" t="s">
        <v>2367</v>
      </c>
      <c r="M6802" s="38" t="s">
        <v>13</v>
      </c>
    </row>
    <row r="6803" spans="1:13" s="39" customFormat="1" ht="12.75" x14ac:dyDescent="0.2">
      <c r="A6803" s="33" t="s">
        <v>28</v>
      </c>
      <c r="B6803" s="33" t="s">
        <v>581</v>
      </c>
      <c r="C6803" s="34">
        <v>10</v>
      </c>
      <c r="D6803" s="33" t="s">
        <v>90</v>
      </c>
      <c r="E6803" s="33" t="s">
        <v>7504</v>
      </c>
      <c r="F6803" s="35">
        <v>31162800</v>
      </c>
      <c r="G6803" s="33" t="s">
        <v>15072</v>
      </c>
      <c r="H6803" s="33">
        <v>2</v>
      </c>
      <c r="I6803" s="33">
        <v>6</v>
      </c>
      <c r="J6803" s="36">
        <v>100</v>
      </c>
      <c r="K6803" s="37">
        <v>160000</v>
      </c>
      <c r="L6803" s="38" t="s">
        <v>15</v>
      </c>
      <c r="M6803" s="38" t="s">
        <v>13</v>
      </c>
    </row>
    <row r="6804" spans="1:13" s="39" customFormat="1" ht="12.75" x14ac:dyDescent="0.2">
      <c r="A6804" s="33" t="s">
        <v>28</v>
      </c>
      <c r="B6804" s="33" t="s">
        <v>581</v>
      </c>
      <c r="C6804" s="34">
        <v>10</v>
      </c>
      <c r="D6804" s="33" t="s">
        <v>90</v>
      </c>
      <c r="E6804" s="33" t="s">
        <v>7288</v>
      </c>
      <c r="F6804" s="35">
        <v>25171901</v>
      </c>
      <c r="G6804" s="33" t="s">
        <v>15071</v>
      </c>
      <c r="H6804" s="33">
        <v>1</v>
      </c>
      <c r="I6804" s="33">
        <v>6</v>
      </c>
      <c r="J6804" s="36">
        <v>1</v>
      </c>
      <c r="K6804" s="37">
        <v>361800</v>
      </c>
      <c r="L6804" s="38" t="s">
        <v>12</v>
      </c>
      <c r="M6804" s="38" t="s">
        <v>13</v>
      </c>
    </row>
    <row r="6805" spans="1:13" s="39" customFormat="1" ht="12.75" x14ac:dyDescent="0.2">
      <c r="A6805" s="33" t="s">
        <v>28</v>
      </c>
      <c r="B6805" s="33" t="s">
        <v>582</v>
      </c>
      <c r="C6805" s="34">
        <v>10</v>
      </c>
      <c r="D6805" s="33" t="s">
        <v>34</v>
      </c>
      <c r="E6805" s="33" t="s">
        <v>7505</v>
      </c>
      <c r="F6805" s="35">
        <v>20102300</v>
      </c>
      <c r="G6805" s="33" t="s">
        <v>15071</v>
      </c>
      <c r="H6805" s="33">
        <v>2</v>
      </c>
      <c r="I6805" s="33">
        <v>10</v>
      </c>
      <c r="J6805" s="36">
        <v>1</v>
      </c>
      <c r="K6805" s="37">
        <v>4987837</v>
      </c>
      <c r="L6805" s="38" t="s">
        <v>12</v>
      </c>
      <c r="M6805" s="38" t="s">
        <v>13</v>
      </c>
    </row>
    <row r="6806" spans="1:13" s="39" customFormat="1" ht="12.75" x14ac:dyDescent="0.2">
      <c r="A6806" s="33" t="s">
        <v>28</v>
      </c>
      <c r="B6806" s="33" t="s">
        <v>582</v>
      </c>
      <c r="C6806" s="34">
        <v>10</v>
      </c>
      <c r="D6806" s="33" t="s">
        <v>34</v>
      </c>
      <c r="E6806" s="33" t="s">
        <v>7506</v>
      </c>
      <c r="F6806" s="35">
        <v>25191500</v>
      </c>
      <c r="G6806" s="33" t="s">
        <v>15072</v>
      </c>
      <c r="H6806" s="33">
        <v>2</v>
      </c>
      <c r="I6806" s="33">
        <v>6</v>
      </c>
      <c r="J6806" s="36">
        <v>1</v>
      </c>
      <c r="K6806" s="37">
        <v>860000</v>
      </c>
      <c r="L6806" s="38" t="s">
        <v>15</v>
      </c>
      <c r="M6806" s="38" t="s">
        <v>13</v>
      </c>
    </row>
    <row r="6807" spans="1:13" s="39" customFormat="1" ht="12.75" x14ac:dyDescent="0.2">
      <c r="A6807" s="33" t="s">
        <v>28</v>
      </c>
      <c r="B6807" s="33" t="s">
        <v>582</v>
      </c>
      <c r="C6807" s="34">
        <v>10</v>
      </c>
      <c r="D6807" s="33" t="s">
        <v>34</v>
      </c>
      <c r="E6807" s="33" t="s">
        <v>7507</v>
      </c>
      <c r="F6807" s="35">
        <v>25191500</v>
      </c>
      <c r="G6807" s="33" t="s">
        <v>15072</v>
      </c>
      <c r="H6807" s="33">
        <v>2</v>
      </c>
      <c r="I6807" s="33">
        <v>6</v>
      </c>
      <c r="J6807" s="36">
        <v>1</v>
      </c>
      <c r="K6807" s="37">
        <v>1800000</v>
      </c>
      <c r="L6807" s="38" t="s">
        <v>15</v>
      </c>
      <c r="M6807" s="38" t="s">
        <v>13</v>
      </c>
    </row>
    <row r="6808" spans="1:13" s="39" customFormat="1" ht="12.75" x14ac:dyDescent="0.2">
      <c r="A6808" s="33" t="s">
        <v>28</v>
      </c>
      <c r="B6808" s="33" t="s">
        <v>582</v>
      </c>
      <c r="C6808" s="34">
        <v>10</v>
      </c>
      <c r="D6808" s="33" t="s">
        <v>34</v>
      </c>
      <c r="E6808" s="33" t="s">
        <v>7508</v>
      </c>
      <c r="F6808" s="35">
        <v>25191500</v>
      </c>
      <c r="G6808" s="33" t="s">
        <v>15072</v>
      </c>
      <c r="H6808" s="33">
        <v>2</v>
      </c>
      <c r="I6808" s="33">
        <v>6</v>
      </c>
      <c r="J6808" s="36">
        <v>1</v>
      </c>
      <c r="K6808" s="37">
        <v>340500</v>
      </c>
      <c r="L6808" s="38" t="s">
        <v>15</v>
      </c>
      <c r="M6808" s="38" t="s">
        <v>13</v>
      </c>
    </row>
    <row r="6809" spans="1:13" s="39" customFormat="1" ht="12.75" x14ac:dyDescent="0.2">
      <c r="A6809" s="33" t="s">
        <v>28</v>
      </c>
      <c r="B6809" s="33" t="s">
        <v>582</v>
      </c>
      <c r="C6809" s="34">
        <v>10</v>
      </c>
      <c r="D6809" s="33" t="s">
        <v>34</v>
      </c>
      <c r="E6809" s="33" t="s">
        <v>7509</v>
      </c>
      <c r="F6809" s="35">
        <v>25191500</v>
      </c>
      <c r="G6809" s="33" t="s">
        <v>15072</v>
      </c>
      <c r="H6809" s="33">
        <v>2</v>
      </c>
      <c r="I6809" s="33">
        <v>6</v>
      </c>
      <c r="J6809" s="36">
        <v>1</v>
      </c>
      <c r="K6809" s="37">
        <v>900000</v>
      </c>
      <c r="L6809" s="38" t="s">
        <v>15</v>
      </c>
      <c r="M6809" s="38" t="s">
        <v>13</v>
      </c>
    </row>
    <row r="6810" spans="1:13" s="39" customFormat="1" ht="12.75" x14ac:dyDescent="0.2">
      <c r="A6810" s="33" t="s">
        <v>28</v>
      </c>
      <c r="B6810" s="33" t="s">
        <v>582</v>
      </c>
      <c r="C6810" s="34">
        <v>10</v>
      </c>
      <c r="D6810" s="33" t="s">
        <v>34</v>
      </c>
      <c r="E6810" s="33" t="s">
        <v>7510</v>
      </c>
      <c r="F6810" s="35">
        <v>25191500</v>
      </c>
      <c r="G6810" s="33" t="s">
        <v>15072</v>
      </c>
      <c r="H6810" s="33">
        <v>2</v>
      </c>
      <c r="I6810" s="33">
        <v>6</v>
      </c>
      <c r="J6810" s="36">
        <v>1</v>
      </c>
      <c r="K6810" s="37">
        <v>540000</v>
      </c>
      <c r="L6810" s="38" t="s">
        <v>15</v>
      </c>
      <c r="M6810" s="38" t="s">
        <v>13</v>
      </c>
    </row>
    <row r="6811" spans="1:13" s="39" customFormat="1" ht="12.75" x14ac:dyDescent="0.2">
      <c r="A6811" s="33" t="s">
        <v>28</v>
      </c>
      <c r="B6811" s="33" t="s">
        <v>582</v>
      </c>
      <c r="C6811" s="34">
        <v>10</v>
      </c>
      <c r="D6811" s="33" t="s">
        <v>34</v>
      </c>
      <c r="E6811" s="33" t="s">
        <v>7511</v>
      </c>
      <c r="F6811" s="35">
        <v>25191500</v>
      </c>
      <c r="G6811" s="33" t="s">
        <v>15072</v>
      </c>
      <c r="H6811" s="33">
        <v>2</v>
      </c>
      <c r="I6811" s="33">
        <v>6</v>
      </c>
      <c r="J6811" s="36">
        <v>1</v>
      </c>
      <c r="K6811" s="37">
        <v>560200</v>
      </c>
      <c r="L6811" s="38" t="s">
        <v>15</v>
      </c>
      <c r="M6811" s="38" t="s">
        <v>13</v>
      </c>
    </row>
    <row r="6812" spans="1:13" s="39" customFormat="1" ht="12.75" x14ac:dyDescent="0.2">
      <c r="A6812" s="33" t="s">
        <v>28</v>
      </c>
      <c r="B6812" s="33" t="s">
        <v>582</v>
      </c>
      <c r="C6812" s="34">
        <v>10</v>
      </c>
      <c r="D6812" s="33" t="s">
        <v>34</v>
      </c>
      <c r="E6812" s="33" t="s">
        <v>7512</v>
      </c>
      <c r="F6812" s="35">
        <v>25191500</v>
      </c>
      <c r="G6812" s="33" t="s">
        <v>15072</v>
      </c>
      <c r="H6812" s="33">
        <v>2</v>
      </c>
      <c r="I6812" s="33">
        <v>6</v>
      </c>
      <c r="J6812" s="36">
        <v>1</v>
      </c>
      <c r="K6812" s="37">
        <v>652600</v>
      </c>
      <c r="L6812" s="38" t="s">
        <v>15</v>
      </c>
      <c r="M6812" s="38" t="s">
        <v>13</v>
      </c>
    </row>
    <row r="6813" spans="1:13" s="39" customFormat="1" ht="12.75" x14ac:dyDescent="0.2">
      <c r="A6813" s="33" t="s">
        <v>28</v>
      </c>
      <c r="B6813" s="33" t="s">
        <v>582</v>
      </c>
      <c r="C6813" s="34">
        <v>10</v>
      </c>
      <c r="D6813" s="33" t="s">
        <v>34</v>
      </c>
      <c r="E6813" s="33" t="s">
        <v>820</v>
      </c>
      <c r="F6813" s="35">
        <v>25191500</v>
      </c>
      <c r="G6813" s="33" t="s">
        <v>15072</v>
      </c>
      <c r="H6813" s="33">
        <v>2</v>
      </c>
      <c r="I6813" s="33">
        <v>6</v>
      </c>
      <c r="J6813" s="36">
        <v>1</v>
      </c>
      <c r="K6813" s="37">
        <v>340000</v>
      </c>
      <c r="L6813" s="38" t="s">
        <v>15</v>
      </c>
      <c r="M6813" s="38" t="s">
        <v>13</v>
      </c>
    </row>
    <row r="6814" spans="1:13" s="39" customFormat="1" ht="12.75" x14ac:dyDescent="0.2">
      <c r="A6814" s="33" t="s">
        <v>28</v>
      </c>
      <c r="B6814" s="33" t="s">
        <v>582</v>
      </c>
      <c r="C6814" s="34">
        <v>10</v>
      </c>
      <c r="D6814" s="33" t="s">
        <v>34</v>
      </c>
      <c r="E6814" s="33" t="s">
        <v>7513</v>
      </c>
      <c r="F6814" s="35">
        <v>25191500</v>
      </c>
      <c r="G6814" s="33" t="s">
        <v>15072</v>
      </c>
      <c r="H6814" s="33">
        <v>2</v>
      </c>
      <c r="I6814" s="33">
        <v>6</v>
      </c>
      <c r="J6814" s="36">
        <v>1</v>
      </c>
      <c r="K6814" s="37">
        <v>56700</v>
      </c>
      <c r="L6814" s="38" t="s">
        <v>15</v>
      </c>
      <c r="M6814" s="38" t="s">
        <v>13</v>
      </c>
    </row>
    <row r="6815" spans="1:13" s="39" customFormat="1" ht="12.75" x14ac:dyDescent="0.2">
      <c r="A6815" s="33" t="s">
        <v>28</v>
      </c>
      <c r="B6815" s="33" t="s">
        <v>582</v>
      </c>
      <c r="C6815" s="34">
        <v>10</v>
      </c>
      <c r="D6815" s="33" t="s">
        <v>34</v>
      </c>
      <c r="E6815" s="33" t="s">
        <v>7514</v>
      </c>
      <c r="F6815" s="35">
        <v>25191500</v>
      </c>
      <c r="G6815" s="33" t="s">
        <v>15072</v>
      </c>
      <c r="H6815" s="33">
        <v>2</v>
      </c>
      <c r="I6815" s="33">
        <v>6</v>
      </c>
      <c r="J6815" s="36">
        <v>1</v>
      </c>
      <c r="K6815" s="37">
        <v>260300</v>
      </c>
      <c r="L6815" s="38" t="s">
        <v>15</v>
      </c>
      <c r="M6815" s="38" t="s">
        <v>13</v>
      </c>
    </row>
    <row r="6816" spans="1:13" s="39" customFormat="1" ht="12.75" x14ac:dyDescent="0.2">
      <c r="A6816" s="33" t="s">
        <v>28</v>
      </c>
      <c r="B6816" s="33" t="s">
        <v>582</v>
      </c>
      <c r="C6816" s="34">
        <v>10</v>
      </c>
      <c r="D6816" s="33" t="s">
        <v>34</v>
      </c>
      <c r="E6816" s="33" t="s">
        <v>7515</v>
      </c>
      <c r="F6816" s="35">
        <v>25191500</v>
      </c>
      <c r="G6816" s="33" t="s">
        <v>15072</v>
      </c>
      <c r="H6816" s="33">
        <v>2</v>
      </c>
      <c r="I6816" s="33">
        <v>6</v>
      </c>
      <c r="J6816" s="36">
        <v>1</v>
      </c>
      <c r="K6816" s="37">
        <v>140500</v>
      </c>
      <c r="L6816" s="38" t="s">
        <v>15</v>
      </c>
      <c r="M6816" s="38" t="s">
        <v>13</v>
      </c>
    </row>
    <row r="6817" spans="1:13" s="39" customFormat="1" ht="12.75" x14ac:dyDescent="0.2">
      <c r="A6817" s="33" t="s">
        <v>28</v>
      </c>
      <c r="B6817" s="33" t="s">
        <v>582</v>
      </c>
      <c r="C6817" s="34">
        <v>10</v>
      </c>
      <c r="D6817" s="33" t="s">
        <v>34</v>
      </c>
      <c r="E6817" s="33" t="s">
        <v>7516</v>
      </c>
      <c r="F6817" s="35">
        <v>25191500</v>
      </c>
      <c r="G6817" s="33" t="s">
        <v>15072</v>
      </c>
      <c r="H6817" s="33">
        <v>2</v>
      </c>
      <c r="I6817" s="33">
        <v>6</v>
      </c>
      <c r="J6817" s="36">
        <v>1</v>
      </c>
      <c r="K6817" s="37">
        <v>236900</v>
      </c>
      <c r="L6817" s="38" t="s">
        <v>15</v>
      </c>
      <c r="M6817" s="38" t="s">
        <v>13</v>
      </c>
    </row>
    <row r="6818" spans="1:13" s="39" customFormat="1" ht="12.75" x14ac:dyDescent="0.2">
      <c r="A6818" s="33" t="s">
        <v>28</v>
      </c>
      <c r="B6818" s="33" t="s">
        <v>582</v>
      </c>
      <c r="C6818" s="34">
        <v>10</v>
      </c>
      <c r="D6818" s="33" t="s">
        <v>34</v>
      </c>
      <c r="E6818" s="33" t="s">
        <v>7517</v>
      </c>
      <c r="F6818" s="35">
        <v>25191500</v>
      </c>
      <c r="G6818" s="33" t="s">
        <v>15072</v>
      </c>
      <c r="H6818" s="33">
        <v>2</v>
      </c>
      <c r="I6818" s="33">
        <v>6</v>
      </c>
      <c r="J6818" s="36">
        <v>1</v>
      </c>
      <c r="K6818" s="37">
        <v>236900</v>
      </c>
      <c r="L6818" s="38" t="s">
        <v>15</v>
      </c>
      <c r="M6818" s="38" t="s">
        <v>13</v>
      </c>
    </row>
    <row r="6819" spans="1:13" s="39" customFormat="1" ht="12.75" x14ac:dyDescent="0.2">
      <c r="A6819" s="33" t="s">
        <v>28</v>
      </c>
      <c r="B6819" s="33" t="s">
        <v>582</v>
      </c>
      <c r="C6819" s="34">
        <v>10</v>
      </c>
      <c r="D6819" s="33" t="s">
        <v>34</v>
      </c>
      <c r="E6819" s="33" t="s">
        <v>7518</v>
      </c>
      <c r="F6819" s="35">
        <v>25191500</v>
      </c>
      <c r="G6819" s="33" t="s">
        <v>15072</v>
      </c>
      <c r="H6819" s="33">
        <v>2</v>
      </c>
      <c r="I6819" s="33">
        <v>6</v>
      </c>
      <c r="J6819" s="36">
        <v>1</v>
      </c>
      <c r="K6819" s="37">
        <v>86300</v>
      </c>
      <c r="L6819" s="38" t="s">
        <v>15</v>
      </c>
      <c r="M6819" s="38" t="s">
        <v>13</v>
      </c>
    </row>
    <row r="6820" spans="1:13" s="39" customFormat="1" ht="12.75" x14ac:dyDescent="0.2">
      <c r="A6820" s="33" t="s">
        <v>28</v>
      </c>
      <c r="B6820" s="33" t="s">
        <v>582</v>
      </c>
      <c r="C6820" s="34">
        <v>10</v>
      </c>
      <c r="D6820" s="33" t="s">
        <v>34</v>
      </c>
      <c r="E6820" s="33" t="s">
        <v>7519</v>
      </c>
      <c r="F6820" s="35">
        <v>25191500</v>
      </c>
      <c r="G6820" s="33" t="s">
        <v>15072</v>
      </c>
      <c r="H6820" s="33">
        <v>2</v>
      </c>
      <c r="I6820" s="33">
        <v>6</v>
      </c>
      <c r="J6820" s="36">
        <v>1</v>
      </c>
      <c r="K6820" s="37">
        <v>850400</v>
      </c>
      <c r="L6820" s="38" t="s">
        <v>15</v>
      </c>
      <c r="M6820" s="38" t="s">
        <v>13</v>
      </c>
    </row>
    <row r="6821" spans="1:13" s="39" customFormat="1" ht="12.75" x14ac:dyDescent="0.2">
      <c r="A6821" s="33" t="s">
        <v>28</v>
      </c>
      <c r="B6821" s="33" t="s">
        <v>582</v>
      </c>
      <c r="C6821" s="34">
        <v>10</v>
      </c>
      <c r="D6821" s="33" t="s">
        <v>34</v>
      </c>
      <c r="E6821" s="33" t="s">
        <v>7520</v>
      </c>
      <c r="F6821" s="35">
        <v>25191500</v>
      </c>
      <c r="G6821" s="33" t="s">
        <v>15072</v>
      </c>
      <c r="H6821" s="33">
        <v>2</v>
      </c>
      <c r="I6821" s="33">
        <v>6</v>
      </c>
      <c r="J6821" s="36">
        <v>1</v>
      </c>
      <c r="K6821" s="37">
        <v>182500</v>
      </c>
      <c r="L6821" s="38" t="s">
        <v>15</v>
      </c>
      <c r="M6821" s="38" t="s">
        <v>13</v>
      </c>
    </row>
    <row r="6822" spans="1:13" s="39" customFormat="1" ht="12.75" x14ac:dyDescent="0.2">
      <c r="A6822" s="33" t="s">
        <v>28</v>
      </c>
      <c r="B6822" s="33" t="s">
        <v>582</v>
      </c>
      <c r="C6822" s="34">
        <v>10</v>
      </c>
      <c r="D6822" s="33" t="s">
        <v>34</v>
      </c>
      <c r="E6822" s="33" t="s">
        <v>7521</v>
      </c>
      <c r="F6822" s="35">
        <v>25191500</v>
      </c>
      <c r="G6822" s="33" t="s">
        <v>15072</v>
      </c>
      <c r="H6822" s="33">
        <v>2</v>
      </c>
      <c r="I6822" s="33">
        <v>6</v>
      </c>
      <c r="J6822" s="36">
        <v>2</v>
      </c>
      <c r="K6822" s="37">
        <v>1261000</v>
      </c>
      <c r="L6822" s="38" t="s">
        <v>15</v>
      </c>
      <c r="M6822" s="38" t="s">
        <v>13</v>
      </c>
    </row>
    <row r="6823" spans="1:13" s="39" customFormat="1" ht="12.75" x14ac:dyDescent="0.2">
      <c r="A6823" s="33" t="s">
        <v>28</v>
      </c>
      <c r="B6823" s="33" t="s">
        <v>582</v>
      </c>
      <c r="C6823" s="34">
        <v>10</v>
      </c>
      <c r="D6823" s="33" t="s">
        <v>34</v>
      </c>
      <c r="E6823" s="33" t="s">
        <v>7522</v>
      </c>
      <c r="F6823" s="35">
        <v>25191500</v>
      </c>
      <c r="G6823" s="33" t="s">
        <v>15072</v>
      </c>
      <c r="H6823" s="33">
        <v>2</v>
      </c>
      <c r="I6823" s="33">
        <v>6</v>
      </c>
      <c r="J6823" s="36">
        <v>1</v>
      </c>
      <c r="K6823" s="37">
        <v>1000000</v>
      </c>
      <c r="L6823" s="38" t="s">
        <v>15</v>
      </c>
      <c r="M6823" s="38" t="s">
        <v>13</v>
      </c>
    </row>
    <row r="6824" spans="1:13" s="39" customFormat="1" ht="12.75" x14ac:dyDescent="0.2">
      <c r="A6824" s="33" t="s">
        <v>28</v>
      </c>
      <c r="B6824" s="33" t="s">
        <v>582</v>
      </c>
      <c r="C6824" s="34">
        <v>10</v>
      </c>
      <c r="D6824" s="33" t="s">
        <v>34</v>
      </c>
      <c r="E6824" s="33" t="s">
        <v>7523</v>
      </c>
      <c r="F6824" s="35">
        <v>25191500</v>
      </c>
      <c r="G6824" s="33" t="s">
        <v>15072</v>
      </c>
      <c r="H6824" s="33">
        <v>2</v>
      </c>
      <c r="I6824" s="33">
        <v>6</v>
      </c>
      <c r="J6824" s="36">
        <v>1</v>
      </c>
      <c r="K6824" s="37">
        <v>1250000</v>
      </c>
      <c r="L6824" s="38" t="s">
        <v>15</v>
      </c>
      <c r="M6824" s="38" t="s">
        <v>13</v>
      </c>
    </row>
    <row r="6825" spans="1:13" s="39" customFormat="1" ht="12.75" x14ac:dyDescent="0.2">
      <c r="A6825" s="33" t="s">
        <v>28</v>
      </c>
      <c r="B6825" s="33" t="s">
        <v>582</v>
      </c>
      <c r="C6825" s="34">
        <v>10</v>
      </c>
      <c r="D6825" s="33" t="s">
        <v>34</v>
      </c>
      <c r="E6825" s="33" t="s">
        <v>7524</v>
      </c>
      <c r="F6825" s="35">
        <v>25191500</v>
      </c>
      <c r="G6825" s="33" t="s">
        <v>15072</v>
      </c>
      <c r="H6825" s="33">
        <v>2</v>
      </c>
      <c r="I6825" s="33">
        <v>6</v>
      </c>
      <c r="J6825" s="36">
        <v>1</v>
      </c>
      <c r="K6825" s="37">
        <v>800000</v>
      </c>
      <c r="L6825" s="38" t="s">
        <v>15</v>
      </c>
      <c r="M6825" s="38" t="s">
        <v>13</v>
      </c>
    </row>
    <row r="6826" spans="1:13" s="39" customFormat="1" ht="12.75" x14ac:dyDescent="0.2">
      <c r="A6826" s="33" t="s">
        <v>28</v>
      </c>
      <c r="B6826" s="33" t="s">
        <v>582</v>
      </c>
      <c r="C6826" s="34">
        <v>10</v>
      </c>
      <c r="D6826" s="33" t="s">
        <v>34</v>
      </c>
      <c r="E6826" s="33" t="s">
        <v>7525</v>
      </c>
      <c r="F6826" s="35">
        <v>25191500</v>
      </c>
      <c r="G6826" s="33" t="s">
        <v>15072</v>
      </c>
      <c r="H6826" s="33">
        <v>2</v>
      </c>
      <c r="I6826" s="33">
        <v>6</v>
      </c>
      <c r="J6826" s="36">
        <v>2</v>
      </c>
      <c r="K6826" s="37">
        <v>2230000</v>
      </c>
      <c r="L6826" s="38" t="s">
        <v>15</v>
      </c>
      <c r="M6826" s="38" t="s">
        <v>13</v>
      </c>
    </row>
    <row r="6827" spans="1:13" s="39" customFormat="1" ht="12.75" x14ac:dyDescent="0.2">
      <c r="A6827" s="33" t="s">
        <v>28</v>
      </c>
      <c r="B6827" s="33" t="s">
        <v>582</v>
      </c>
      <c r="C6827" s="34">
        <v>10</v>
      </c>
      <c r="D6827" s="33" t="s">
        <v>34</v>
      </c>
      <c r="E6827" s="33" t="s">
        <v>7526</v>
      </c>
      <c r="F6827" s="35">
        <v>25191500</v>
      </c>
      <c r="G6827" s="33" t="s">
        <v>15072</v>
      </c>
      <c r="H6827" s="33">
        <v>2</v>
      </c>
      <c r="I6827" s="33">
        <v>6</v>
      </c>
      <c r="J6827" s="36">
        <v>1</v>
      </c>
      <c r="K6827" s="37">
        <v>450200</v>
      </c>
      <c r="L6827" s="38" t="s">
        <v>15</v>
      </c>
      <c r="M6827" s="38" t="s">
        <v>13</v>
      </c>
    </row>
    <row r="6828" spans="1:13" s="39" customFormat="1" ht="12.75" x14ac:dyDescent="0.2">
      <c r="A6828" s="33" t="s">
        <v>28</v>
      </c>
      <c r="B6828" s="33" t="s">
        <v>582</v>
      </c>
      <c r="C6828" s="34">
        <v>10</v>
      </c>
      <c r="D6828" s="33" t="s">
        <v>34</v>
      </c>
      <c r="E6828" s="33" t="s">
        <v>7527</v>
      </c>
      <c r="F6828" s="35">
        <v>25191500</v>
      </c>
      <c r="G6828" s="33" t="s">
        <v>15072</v>
      </c>
      <c r="H6828" s="33">
        <v>2</v>
      </c>
      <c r="I6828" s="33">
        <v>6</v>
      </c>
      <c r="J6828" s="36">
        <v>1</v>
      </c>
      <c r="K6828" s="37">
        <v>1800000</v>
      </c>
      <c r="L6828" s="38" t="s">
        <v>15</v>
      </c>
      <c r="M6828" s="38" t="s">
        <v>13</v>
      </c>
    </row>
    <row r="6829" spans="1:13" s="39" customFormat="1" ht="12.75" x14ac:dyDescent="0.2">
      <c r="A6829" s="33" t="s">
        <v>28</v>
      </c>
      <c r="B6829" s="33" t="s">
        <v>582</v>
      </c>
      <c r="C6829" s="34">
        <v>10</v>
      </c>
      <c r="D6829" s="33" t="s">
        <v>34</v>
      </c>
      <c r="E6829" s="33" t="s">
        <v>7528</v>
      </c>
      <c r="F6829" s="35">
        <v>25191500</v>
      </c>
      <c r="G6829" s="33" t="s">
        <v>15072</v>
      </c>
      <c r="H6829" s="33">
        <v>2</v>
      </c>
      <c r="I6829" s="33">
        <v>6</v>
      </c>
      <c r="J6829" s="36">
        <v>1</v>
      </c>
      <c r="K6829" s="37">
        <v>960000</v>
      </c>
      <c r="L6829" s="38" t="s">
        <v>15</v>
      </c>
      <c r="M6829" s="38" t="s">
        <v>13</v>
      </c>
    </row>
    <row r="6830" spans="1:13" s="39" customFormat="1" ht="12.75" x14ac:dyDescent="0.2">
      <c r="A6830" s="33" t="s">
        <v>28</v>
      </c>
      <c r="B6830" s="33" t="s">
        <v>582</v>
      </c>
      <c r="C6830" s="34">
        <v>10</v>
      </c>
      <c r="D6830" s="33" t="s">
        <v>34</v>
      </c>
      <c r="E6830" s="33" t="s">
        <v>7529</v>
      </c>
      <c r="F6830" s="35">
        <v>25191500</v>
      </c>
      <c r="G6830" s="33" t="s">
        <v>15072</v>
      </c>
      <c r="H6830" s="33">
        <v>2</v>
      </c>
      <c r="I6830" s="33">
        <v>6</v>
      </c>
      <c r="J6830" s="36">
        <v>1</v>
      </c>
      <c r="K6830" s="37">
        <v>1450000</v>
      </c>
      <c r="L6830" s="38" t="s">
        <v>15</v>
      </c>
      <c r="M6830" s="38" t="s">
        <v>13</v>
      </c>
    </row>
    <row r="6831" spans="1:13" s="39" customFormat="1" ht="12.75" x14ac:dyDescent="0.2">
      <c r="A6831" s="33" t="s">
        <v>28</v>
      </c>
      <c r="B6831" s="33" t="s">
        <v>582</v>
      </c>
      <c r="C6831" s="34">
        <v>10</v>
      </c>
      <c r="D6831" s="33" t="s">
        <v>34</v>
      </c>
      <c r="E6831" s="33" t="s">
        <v>7530</v>
      </c>
      <c r="F6831" s="35">
        <v>25191500</v>
      </c>
      <c r="G6831" s="33" t="s">
        <v>15072</v>
      </c>
      <c r="H6831" s="33">
        <v>2</v>
      </c>
      <c r="I6831" s="33">
        <v>6</v>
      </c>
      <c r="J6831" s="36">
        <v>1</v>
      </c>
      <c r="K6831" s="37">
        <v>1196000</v>
      </c>
      <c r="L6831" s="38" t="s">
        <v>15</v>
      </c>
      <c r="M6831" s="38" t="s">
        <v>13</v>
      </c>
    </row>
    <row r="6832" spans="1:13" s="39" customFormat="1" ht="12.75" x14ac:dyDescent="0.2">
      <c r="A6832" s="33" t="s">
        <v>28</v>
      </c>
      <c r="B6832" s="33" t="s">
        <v>582</v>
      </c>
      <c r="C6832" s="34">
        <v>10</v>
      </c>
      <c r="D6832" s="33" t="s">
        <v>34</v>
      </c>
      <c r="E6832" s="33" t="s">
        <v>7531</v>
      </c>
      <c r="F6832" s="35">
        <v>25191500</v>
      </c>
      <c r="G6832" s="33" t="s">
        <v>15072</v>
      </c>
      <c r="H6832" s="33">
        <v>2</v>
      </c>
      <c r="I6832" s="33">
        <v>6</v>
      </c>
      <c r="J6832" s="36">
        <v>1</v>
      </c>
      <c r="K6832" s="37">
        <v>1530400</v>
      </c>
      <c r="L6832" s="38" t="s">
        <v>15</v>
      </c>
      <c r="M6832" s="38" t="s">
        <v>13</v>
      </c>
    </row>
    <row r="6833" spans="1:13" s="39" customFormat="1" ht="12.75" x14ac:dyDescent="0.2">
      <c r="A6833" s="33" t="s">
        <v>28</v>
      </c>
      <c r="B6833" s="33" t="s">
        <v>582</v>
      </c>
      <c r="C6833" s="34">
        <v>10</v>
      </c>
      <c r="D6833" s="33" t="s">
        <v>34</v>
      </c>
      <c r="E6833" s="33" t="s">
        <v>7532</v>
      </c>
      <c r="F6833" s="35">
        <v>25191500</v>
      </c>
      <c r="G6833" s="33" t="s">
        <v>15072</v>
      </c>
      <c r="H6833" s="33">
        <v>2</v>
      </c>
      <c r="I6833" s="33">
        <v>6</v>
      </c>
      <c r="J6833" s="36">
        <v>1</v>
      </c>
      <c r="K6833" s="37">
        <v>2450600</v>
      </c>
      <c r="L6833" s="38" t="s">
        <v>15</v>
      </c>
      <c r="M6833" s="38" t="s">
        <v>13</v>
      </c>
    </row>
    <row r="6834" spans="1:13" s="39" customFormat="1" ht="12.75" x14ac:dyDescent="0.2">
      <c r="A6834" s="33" t="s">
        <v>28</v>
      </c>
      <c r="B6834" s="33" t="s">
        <v>582</v>
      </c>
      <c r="C6834" s="34">
        <v>10</v>
      </c>
      <c r="D6834" s="33" t="s">
        <v>34</v>
      </c>
      <c r="E6834" s="33" t="s">
        <v>7533</v>
      </c>
      <c r="F6834" s="35">
        <v>25191500</v>
      </c>
      <c r="G6834" s="33" t="s">
        <v>15072</v>
      </c>
      <c r="H6834" s="33">
        <v>2</v>
      </c>
      <c r="I6834" s="33">
        <v>6</v>
      </c>
      <c r="J6834" s="36">
        <v>1</v>
      </c>
      <c r="K6834" s="37">
        <v>730400</v>
      </c>
      <c r="L6834" s="38" t="s">
        <v>15</v>
      </c>
      <c r="M6834" s="38" t="s">
        <v>13</v>
      </c>
    </row>
    <row r="6835" spans="1:13" s="39" customFormat="1" ht="12.75" x14ac:dyDescent="0.2">
      <c r="A6835" s="33" t="s">
        <v>28</v>
      </c>
      <c r="B6835" s="33" t="s">
        <v>582</v>
      </c>
      <c r="C6835" s="34">
        <v>10</v>
      </c>
      <c r="D6835" s="33" t="s">
        <v>34</v>
      </c>
      <c r="E6835" s="33" t="s">
        <v>7534</v>
      </c>
      <c r="F6835" s="35">
        <v>25191500</v>
      </c>
      <c r="G6835" s="33" t="s">
        <v>15072</v>
      </c>
      <c r="H6835" s="33">
        <v>2</v>
      </c>
      <c r="I6835" s="33">
        <v>6</v>
      </c>
      <c r="J6835" s="36">
        <v>1</v>
      </c>
      <c r="K6835" s="37">
        <v>690200</v>
      </c>
      <c r="L6835" s="38" t="s">
        <v>15</v>
      </c>
      <c r="M6835" s="38" t="s">
        <v>13</v>
      </c>
    </row>
    <row r="6836" spans="1:13" s="39" customFormat="1" ht="12.75" x14ac:dyDescent="0.2">
      <c r="A6836" s="33" t="s">
        <v>28</v>
      </c>
      <c r="B6836" s="33" t="s">
        <v>582</v>
      </c>
      <c r="C6836" s="34">
        <v>10</v>
      </c>
      <c r="D6836" s="33" t="s">
        <v>34</v>
      </c>
      <c r="E6836" s="33" t="s">
        <v>7535</v>
      </c>
      <c r="F6836" s="35">
        <v>25191500</v>
      </c>
      <c r="G6836" s="33" t="s">
        <v>15072</v>
      </c>
      <c r="H6836" s="33">
        <v>2</v>
      </c>
      <c r="I6836" s="33">
        <v>6</v>
      </c>
      <c r="J6836" s="36">
        <v>1</v>
      </c>
      <c r="K6836" s="37">
        <v>563700</v>
      </c>
      <c r="L6836" s="38" t="s">
        <v>15</v>
      </c>
      <c r="M6836" s="38" t="s">
        <v>13</v>
      </c>
    </row>
    <row r="6837" spans="1:13" s="39" customFormat="1" ht="12.75" x14ac:dyDescent="0.2">
      <c r="A6837" s="33" t="s">
        <v>28</v>
      </c>
      <c r="B6837" s="33" t="s">
        <v>582</v>
      </c>
      <c r="C6837" s="34">
        <v>10</v>
      </c>
      <c r="D6837" s="33" t="s">
        <v>34</v>
      </c>
      <c r="E6837" s="33" t="s">
        <v>7536</v>
      </c>
      <c r="F6837" s="35">
        <v>25191500</v>
      </c>
      <c r="G6837" s="33" t="s">
        <v>15072</v>
      </c>
      <c r="H6837" s="33">
        <v>2</v>
      </c>
      <c r="I6837" s="33">
        <v>6</v>
      </c>
      <c r="J6837" s="36">
        <v>1</v>
      </c>
      <c r="K6837" s="37">
        <v>515400</v>
      </c>
      <c r="L6837" s="38" t="s">
        <v>15</v>
      </c>
      <c r="M6837" s="38" t="s">
        <v>13</v>
      </c>
    </row>
    <row r="6838" spans="1:13" s="39" customFormat="1" ht="12.75" x14ac:dyDescent="0.2">
      <c r="A6838" s="33" t="s">
        <v>28</v>
      </c>
      <c r="B6838" s="33" t="s">
        <v>582</v>
      </c>
      <c r="C6838" s="34">
        <v>10</v>
      </c>
      <c r="D6838" s="33" t="s">
        <v>34</v>
      </c>
      <c r="E6838" s="33" t="s">
        <v>7536</v>
      </c>
      <c r="F6838" s="35">
        <v>25191500</v>
      </c>
      <c r="G6838" s="33" t="s">
        <v>15072</v>
      </c>
      <c r="H6838" s="33">
        <v>2</v>
      </c>
      <c r="I6838" s="33">
        <v>6</v>
      </c>
      <c r="J6838" s="36">
        <v>1</v>
      </c>
      <c r="K6838" s="37">
        <v>515400</v>
      </c>
      <c r="L6838" s="38" t="s">
        <v>15</v>
      </c>
      <c r="M6838" s="38" t="s">
        <v>13</v>
      </c>
    </row>
    <row r="6839" spans="1:13" s="39" customFormat="1" ht="12.75" x14ac:dyDescent="0.2">
      <c r="A6839" s="33" t="s">
        <v>28</v>
      </c>
      <c r="B6839" s="33" t="s">
        <v>582</v>
      </c>
      <c r="C6839" s="34">
        <v>10</v>
      </c>
      <c r="D6839" s="33" t="s">
        <v>34</v>
      </c>
      <c r="E6839" s="33" t="s">
        <v>7537</v>
      </c>
      <c r="F6839" s="35">
        <v>25191500</v>
      </c>
      <c r="G6839" s="33" t="s">
        <v>15072</v>
      </c>
      <c r="H6839" s="33">
        <v>2</v>
      </c>
      <c r="I6839" s="33">
        <v>6</v>
      </c>
      <c r="J6839" s="36">
        <v>1</v>
      </c>
      <c r="K6839" s="37">
        <v>650200</v>
      </c>
      <c r="L6839" s="38" t="s">
        <v>15</v>
      </c>
      <c r="M6839" s="38" t="s">
        <v>13</v>
      </c>
    </row>
    <row r="6840" spans="1:13" s="39" customFormat="1" ht="12.75" x14ac:dyDescent="0.2">
      <c r="A6840" s="33" t="s">
        <v>28</v>
      </c>
      <c r="B6840" s="33" t="s">
        <v>582</v>
      </c>
      <c r="C6840" s="34">
        <v>10</v>
      </c>
      <c r="D6840" s="33" t="s">
        <v>34</v>
      </c>
      <c r="E6840" s="33" t="s">
        <v>7538</v>
      </c>
      <c r="F6840" s="35">
        <v>25191500</v>
      </c>
      <c r="G6840" s="33" t="s">
        <v>15072</v>
      </c>
      <c r="H6840" s="33">
        <v>2</v>
      </c>
      <c r="I6840" s="33">
        <v>6</v>
      </c>
      <c r="J6840" s="36">
        <v>1</v>
      </c>
      <c r="K6840" s="37">
        <v>1364800</v>
      </c>
      <c r="L6840" s="38" t="s">
        <v>15</v>
      </c>
      <c r="M6840" s="38" t="s">
        <v>13</v>
      </c>
    </row>
    <row r="6841" spans="1:13" s="39" customFormat="1" ht="12.75" x14ac:dyDescent="0.2">
      <c r="A6841" s="33" t="s">
        <v>28</v>
      </c>
      <c r="B6841" s="33" t="s">
        <v>582</v>
      </c>
      <c r="C6841" s="34">
        <v>10</v>
      </c>
      <c r="D6841" s="33" t="s">
        <v>34</v>
      </c>
      <c r="E6841" s="33" t="s">
        <v>7538</v>
      </c>
      <c r="F6841" s="35">
        <v>25191500</v>
      </c>
      <c r="G6841" s="33" t="s">
        <v>15072</v>
      </c>
      <c r="H6841" s="33">
        <v>2</v>
      </c>
      <c r="I6841" s="33">
        <v>6</v>
      </c>
      <c r="J6841" s="36">
        <v>1</v>
      </c>
      <c r="K6841" s="37">
        <v>1364800</v>
      </c>
      <c r="L6841" s="38" t="s">
        <v>15</v>
      </c>
      <c r="M6841" s="38" t="s">
        <v>13</v>
      </c>
    </row>
    <row r="6842" spans="1:13" s="39" customFormat="1" ht="12.75" x14ac:dyDescent="0.2">
      <c r="A6842" s="33" t="s">
        <v>28</v>
      </c>
      <c r="B6842" s="33" t="s">
        <v>582</v>
      </c>
      <c r="C6842" s="34">
        <v>10</v>
      </c>
      <c r="D6842" s="33" t="s">
        <v>34</v>
      </c>
      <c r="E6842" s="33" t="s">
        <v>7539</v>
      </c>
      <c r="F6842" s="35">
        <v>25191500</v>
      </c>
      <c r="G6842" s="33" t="s">
        <v>15072</v>
      </c>
      <c r="H6842" s="33">
        <v>2</v>
      </c>
      <c r="I6842" s="33">
        <v>6</v>
      </c>
      <c r="J6842" s="36">
        <v>1</v>
      </c>
      <c r="K6842" s="37">
        <v>1000000</v>
      </c>
      <c r="L6842" s="38" t="s">
        <v>15</v>
      </c>
      <c r="M6842" s="38" t="s">
        <v>13</v>
      </c>
    </row>
    <row r="6843" spans="1:13" s="39" customFormat="1" ht="12.75" x14ac:dyDescent="0.2">
      <c r="A6843" s="33" t="s">
        <v>28</v>
      </c>
      <c r="B6843" s="33" t="s">
        <v>582</v>
      </c>
      <c r="C6843" s="34">
        <v>10</v>
      </c>
      <c r="D6843" s="33" t="s">
        <v>34</v>
      </c>
      <c r="E6843" s="33" t="s">
        <v>7540</v>
      </c>
      <c r="F6843" s="35">
        <v>25191500</v>
      </c>
      <c r="G6843" s="33" t="s">
        <v>15072</v>
      </c>
      <c r="H6843" s="33">
        <v>2</v>
      </c>
      <c r="I6843" s="33">
        <v>6</v>
      </c>
      <c r="J6843" s="36">
        <v>1</v>
      </c>
      <c r="K6843" s="37">
        <v>700000</v>
      </c>
      <c r="L6843" s="38" t="s">
        <v>15</v>
      </c>
      <c r="M6843" s="38" t="s">
        <v>13</v>
      </c>
    </row>
    <row r="6844" spans="1:13" s="39" customFormat="1" ht="12.75" x14ac:dyDescent="0.2">
      <c r="A6844" s="33" t="s">
        <v>28</v>
      </c>
      <c r="B6844" s="33" t="s">
        <v>582</v>
      </c>
      <c r="C6844" s="34">
        <v>10</v>
      </c>
      <c r="D6844" s="33" t="s">
        <v>34</v>
      </c>
      <c r="E6844" s="33" t="s">
        <v>7541</v>
      </c>
      <c r="F6844" s="35">
        <v>25191500</v>
      </c>
      <c r="G6844" s="33" t="s">
        <v>15072</v>
      </c>
      <c r="H6844" s="33">
        <v>2</v>
      </c>
      <c r="I6844" s="33">
        <v>6</v>
      </c>
      <c r="J6844" s="36">
        <v>1</v>
      </c>
      <c r="K6844" s="37">
        <v>870000</v>
      </c>
      <c r="L6844" s="38" t="s">
        <v>15</v>
      </c>
      <c r="M6844" s="38" t="s">
        <v>13</v>
      </c>
    </row>
    <row r="6845" spans="1:13" s="39" customFormat="1" ht="12.75" x14ac:dyDescent="0.2">
      <c r="A6845" s="33" t="s">
        <v>28</v>
      </c>
      <c r="B6845" s="33" t="s">
        <v>582</v>
      </c>
      <c r="C6845" s="34">
        <v>10</v>
      </c>
      <c r="D6845" s="33" t="s">
        <v>34</v>
      </c>
      <c r="E6845" s="33" t="s">
        <v>7542</v>
      </c>
      <c r="F6845" s="35">
        <v>25191500</v>
      </c>
      <c r="G6845" s="33" t="s">
        <v>15072</v>
      </c>
      <c r="H6845" s="33">
        <v>2</v>
      </c>
      <c r="I6845" s="33">
        <v>6</v>
      </c>
      <c r="J6845" s="36">
        <v>2</v>
      </c>
      <c r="K6845" s="37">
        <v>1160800</v>
      </c>
      <c r="L6845" s="38" t="s">
        <v>15</v>
      </c>
      <c r="M6845" s="38" t="s">
        <v>13</v>
      </c>
    </row>
    <row r="6846" spans="1:13" s="39" customFormat="1" ht="12.75" x14ac:dyDescent="0.2">
      <c r="A6846" s="33" t="s">
        <v>28</v>
      </c>
      <c r="B6846" s="33" t="s">
        <v>582</v>
      </c>
      <c r="C6846" s="34">
        <v>10</v>
      </c>
      <c r="D6846" s="33" t="s">
        <v>34</v>
      </c>
      <c r="E6846" s="33" t="s">
        <v>7543</v>
      </c>
      <c r="F6846" s="35">
        <v>25191500</v>
      </c>
      <c r="G6846" s="33" t="s">
        <v>15072</v>
      </c>
      <c r="H6846" s="33">
        <v>2</v>
      </c>
      <c r="I6846" s="33">
        <v>6</v>
      </c>
      <c r="J6846" s="36">
        <v>1</v>
      </c>
      <c r="K6846" s="37">
        <v>6405813</v>
      </c>
      <c r="L6846" s="38" t="s">
        <v>15</v>
      </c>
      <c r="M6846" s="38" t="s">
        <v>13</v>
      </c>
    </row>
    <row r="6847" spans="1:13" s="39" customFormat="1" ht="12.75" x14ac:dyDescent="0.2">
      <c r="A6847" s="33" t="s">
        <v>28</v>
      </c>
      <c r="B6847" s="33" t="s">
        <v>582</v>
      </c>
      <c r="C6847" s="34">
        <v>10</v>
      </c>
      <c r="D6847" s="33" t="s">
        <v>34</v>
      </c>
      <c r="E6847" s="33" t="s">
        <v>7544</v>
      </c>
      <c r="F6847" s="35">
        <v>25191500</v>
      </c>
      <c r="G6847" s="33" t="s">
        <v>15072</v>
      </c>
      <c r="H6847" s="33">
        <v>2</v>
      </c>
      <c r="I6847" s="33">
        <v>6</v>
      </c>
      <c r="J6847" s="36">
        <v>1</v>
      </c>
      <c r="K6847" s="37">
        <v>256987</v>
      </c>
      <c r="L6847" s="38" t="s">
        <v>15</v>
      </c>
      <c r="M6847" s="38" t="s">
        <v>13</v>
      </c>
    </row>
    <row r="6848" spans="1:13" s="39" customFormat="1" ht="12.75" x14ac:dyDescent="0.2">
      <c r="A6848" s="33" t="s">
        <v>28</v>
      </c>
      <c r="B6848" s="33" t="s">
        <v>582</v>
      </c>
      <c r="C6848" s="34">
        <v>10</v>
      </c>
      <c r="D6848" s="33" t="s">
        <v>34</v>
      </c>
      <c r="E6848" s="33" t="s">
        <v>7545</v>
      </c>
      <c r="F6848" s="35">
        <v>25191500</v>
      </c>
      <c r="G6848" s="33" t="s">
        <v>15072</v>
      </c>
      <c r="H6848" s="33">
        <v>2</v>
      </c>
      <c r="I6848" s="33">
        <v>6</v>
      </c>
      <c r="J6848" s="36">
        <v>2</v>
      </c>
      <c r="K6848" s="37">
        <v>600000</v>
      </c>
      <c r="L6848" s="38" t="s">
        <v>15</v>
      </c>
      <c r="M6848" s="38" t="s">
        <v>13</v>
      </c>
    </row>
    <row r="6849" spans="1:13" s="39" customFormat="1" ht="12.75" x14ac:dyDescent="0.2">
      <c r="A6849" s="33" t="s">
        <v>28</v>
      </c>
      <c r="B6849" s="33" t="s">
        <v>582</v>
      </c>
      <c r="C6849" s="34">
        <v>10</v>
      </c>
      <c r="D6849" s="33" t="s">
        <v>34</v>
      </c>
      <c r="E6849" s="33" t="s">
        <v>7546</v>
      </c>
      <c r="F6849" s="35">
        <v>25191500</v>
      </c>
      <c r="G6849" s="33" t="s">
        <v>15072</v>
      </c>
      <c r="H6849" s="33">
        <v>2</v>
      </c>
      <c r="I6849" s="33">
        <v>6</v>
      </c>
      <c r="J6849" s="36">
        <v>1</v>
      </c>
      <c r="K6849" s="37">
        <v>350000</v>
      </c>
      <c r="L6849" s="38" t="s">
        <v>15</v>
      </c>
      <c r="M6849" s="38" t="s">
        <v>13</v>
      </c>
    </row>
    <row r="6850" spans="1:13" s="39" customFormat="1" ht="12.75" x14ac:dyDescent="0.2">
      <c r="A6850" s="33" t="s">
        <v>28</v>
      </c>
      <c r="B6850" s="33" t="s">
        <v>582</v>
      </c>
      <c r="C6850" s="34">
        <v>10</v>
      </c>
      <c r="D6850" s="33" t="s">
        <v>34</v>
      </c>
      <c r="E6850" s="33" t="s">
        <v>7547</v>
      </c>
      <c r="F6850" s="35">
        <v>25191500</v>
      </c>
      <c r="G6850" s="33" t="s">
        <v>15072</v>
      </c>
      <c r="H6850" s="33">
        <v>2</v>
      </c>
      <c r="I6850" s="33">
        <v>6</v>
      </c>
      <c r="J6850" s="36">
        <v>1</v>
      </c>
      <c r="K6850" s="37">
        <v>21500</v>
      </c>
      <c r="L6850" s="38" t="s">
        <v>15</v>
      </c>
      <c r="M6850" s="38" t="s">
        <v>13</v>
      </c>
    </row>
    <row r="6851" spans="1:13" s="39" customFormat="1" ht="12.75" x14ac:dyDescent="0.2">
      <c r="A6851" s="33" t="s">
        <v>28</v>
      </c>
      <c r="B6851" s="33" t="s">
        <v>582</v>
      </c>
      <c r="C6851" s="34">
        <v>10</v>
      </c>
      <c r="D6851" s="33" t="s">
        <v>34</v>
      </c>
      <c r="E6851" s="33" t="s">
        <v>7548</v>
      </c>
      <c r="F6851" s="35">
        <v>25191500</v>
      </c>
      <c r="G6851" s="33" t="s">
        <v>15072</v>
      </c>
      <c r="H6851" s="33">
        <v>2</v>
      </c>
      <c r="I6851" s="33">
        <v>6</v>
      </c>
      <c r="J6851" s="36">
        <v>1</v>
      </c>
      <c r="K6851" s="37">
        <v>280500</v>
      </c>
      <c r="L6851" s="38" t="s">
        <v>15</v>
      </c>
      <c r="M6851" s="38" t="s">
        <v>13</v>
      </c>
    </row>
    <row r="6852" spans="1:13" s="39" customFormat="1" ht="12.75" x14ac:dyDescent="0.2">
      <c r="A6852" s="33" t="s">
        <v>28</v>
      </c>
      <c r="B6852" s="33" t="s">
        <v>582</v>
      </c>
      <c r="C6852" s="34">
        <v>10</v>
      </c>
      <c r="D6852" s="33" t="s">
        <v>34</v>
      </c>
      <c r="E6852" s="33" t="s">
        <v>7549</v>
      </c>
      <c r="F6852" s="35">
        <v>25191500</v>
      </c>
      <c r="G6852" s="33" t="s">
        <v>15072</v>
      </c>
      <c r="H6852" s="33">
        <v>2</v>
      </c>
      <c r="I6852" s="33">
        <v>6</v>
      </c>
      <c r="J6852" s="36">
        <v>1</v>
      </c>
      <c r="K6852" s="37">
        <v>400000</v>
      </c>
      <c r="L6852" s="38" t="s">
        <v>15</v>
      </c>
      <c r="M6852" s="38" t="s">
        <v>13</v>
      </c>
    </row>
    <row r="6853" spans="1:13" s="39" customFormat="1" ht="12.75" x14ac:dyDescent="0.2">
      <c r="A6853" s="33" t="s">
        <v>28</v>
      </c>
      <c r="B6853" s="33" t="s">
        <v>582</v>
      </c>
      <c r="C6853" s="34">
        <v>10</v>
      </c>
      <c r="D6853" s="33" t="s">
        <v>34</v>
      </c>
      <c r="E6853" s="33" t="s">
        <v>1685</v>
      </c>
      <c r="F6853" s="35">
        <v>25191500</v>
      </c>
      <c r="G6853" s="33" t="s">
        <v>15072</v>
      </c>
      <c r="H6853" s="33">
        <v>2</v>
      </c>
      <c r="I6853" s="33">
        <v>6</v>
      </c>
      <c r="J6853" s="36">
        <v>1</v>
      </c>
      <c r="K6853" s="37">
        <v>360852</v>
      </c>
      <c r="L6853" s="38" t="s">
        <v>15</v>
      </c>
      <c r="M6853" s="38" t="s">
        <v>13</v>
      </c>
    </row>
    <row r="6854" spans="1:13" s="39" customFormat="1" ht="12.75" x14ac:dyDescent="0.2">
      <c r="A6854" s="33" t="s">
        <v>28</v>
      </c>
      <c r="B6854" s="33" t="s">
        <v>582</v>
      </c>
      <c r="C6854" s="34">
        <v>10</v>
      </c>
      <c r="D6854" s="33" t="s">
        <v>34</v>
      </c>
      <c r="E6854" s="33" t="s">
        <v>7550</v>
      </c>
      <c r="F6854" s="35">
        <v>25191500</v>
      </c>
      <c r="G6854" s="33" t="s">
        <v>15072</v>
      </c>
      <c r="H6854" s="33">
        <v>2</v>
      </c>
      <c r="I6854" s="33">
        <v>6</v>
      </c>
      <c r="J6854" s="36">
        <v>1</v>
      </c>
      <c r="K6854" s="37">
        <v>183400</v>
      </c>
      <c r="L6854" s="38" t="s">
        <v>15</v>
      </c>
      <c r="M6854" s="38" t="s">
        <v>13</v>
      </c>
    </row>
    <row r="6855" spans="1:13" s="39" customFormat="1" ht="12.75" x14ac:dyDescent="0.2">
      <c r="A6855" s="33" t="s">
        <v>28</v>
      </c>
      <c r="B6855" s="33" t="s">
        <v>582</v>
      </c>
      <c r="C6855" s="34">
        <v>10</v>
      </c>
      <c r="D6855" s="33" t="s">
        <v>34</v>
      </c>
      <c r="E6855" s="33" t="s">
        <v>7550</v>
      </c>
      <c r="F6855" s="35">
        <v>25191500</v>
      </c>
      <c r="G6855" s="33" t="s">
        <v>15072</v>
      </c>
      <c r="H6855" s="33">
        <v>2</v>
      </c>
      <c r="I6855" s="33">
        <v>6</v>
      </c>
      <c r="J6855" s="36">
        <v>1</v>
      </c>
      <c r="K6855" s="37">
        <v>700000</v>
      </c>
      <c r="L6855" s="38" t="s">
        <v>15</v>
      </c>
      <c r="M6855" s="38" t="s">
        <v>13</v>
      </c>
    </row>
    <row r="6856" spans="1:13" s="39" customFormat="1" ht="12.75" x14ac:dyDescent="0.2">
      <c r="A6856" s="33" t="s">
        <v>28</v>
      </c>
      <c r="B6856" s="33" t="s">
        <v>582</v>
      </c>
      <c r="C6856" s="34">
        <v>10</v>
      </c>
      <c r="D6856" s="33" t="s">
        <v>34</v>
      </c>
      <c r="E6856" s="33" t="s">
        <v>7550</v>
      </c>
      <c r="F6856" s="35">
        <v>25191500</v>
      </c>
      <c r="G6856" s="33" t="s">
        <v>15072</v>
      </c>
      <c r="H6856" s="33">
        <v>2</v>
      </c>
      <c r="I6856" s="33">
        <v>6</v>
      </c>
      <c r="J6856" s="36">
        <v>1</v>
      </c>
      <c r="K6856" s="37">
        <v>2157800</v>
      </c>
      <c r="L6856" s="38" t="s">
        <v>15</v>
      </c>
      <c r="M6856" s="38" t="s">
        <v>13</v>
      </c>
    </row>
    <row r="6857" spans="1:13" s="39" customFormat="1" ht="12.75" x14ac:dyDescent="0.2">
      <c r="A6857" s="33" t="s">
        <v>28</v>
      </c>
      <c r="B6857" s="33" t="s">
        <v>582</v>
      </c>
      <c r="C6857" s="34">
        <v>10</v>
      </c>
      <c r="D6857" s="33" t="s">
        <v>34</v>
      </c>
      <c r="E6857" s="33" t="s">
        <v>7551</v>
      </c>
      <c r="F6857" s="35">
        <v>25191500</v>
      </c>
      <c r="G6857" s="33" t="s">
        <v>15072</v>
      </c>
      <c r="H6857" s="33">
        <v>2</v>
      </c>
      <c r="I6857" s="33">
        <v>6</v>
      </c>
      <c r="J6857" s="36">
        <v>1</v>
      </c>
      <c r="K6857" s="37">
        <v>1350000</v>
      </c>
      <c r="L6857" s="38" t="s">
        <v>15</v>
      </c>
      <c r="M6857" s="38" t="s">
        <v>13</v>
      </c>
    </row>
    <row r="6858" spans="1:13" s="39" customFormat="1" ht="12.75" x14ac:dyDescent="0.2">
      <c r="A6858" s="33" t="s">
        <v>28</v>
      </c>
      <c r="B6858" s="33" t="s">
        <v>582</v>
      </c>
      <c r="C6858" s="34">
        <v>10</v>
      </c>
      <c r="D6858" s="33" t="s">
        <v>34</v>
      </c>
      <c r="E6858" s="33" t="s">
        <v>7552</v>
      </c>
      <c r="F6858" s="35">
        <v>25191500</v>
      </c>
      <c r="G6858" s="33" t="s">
        <v>15072</v>
      </c>
      <c r="H6858" s="33">
        <v>2</v>
      </c>
      <c r="I6858" s="33">
        <v>6</v>
      </c>
      <c r="J6858" s="36">
        <v>1</v>
      </c>
      <c r="K6858" s="37">
        <v>380500</v>
      </c>
      <c r="L6858" s="38" t="s">
        <v>15</v>
      </c>
      <c r="M6858" s="38" t="s">
        <v>13</v>
      </c>
    </row>
    <row r="6859" spans="1:13" s="39" customFormat="1" ht="12.75" x14ac:dyDescent="0.2">
      <c r="A6859" s="33" t="s">
        <v>28</v>
      </c>
      <c r="B6859" s="33" t="s">
        <v>582</v>
      </c>
      <c r="C6859" s="34">
        <v>10</v>
      </c>
      <c r="D6859" s="33" t="s">
        <v>34</v>
      </c>
      <c r="E6859" s="33" t="s">
        <v>7553</v>
      </c>
      <c r="F6859" s="35">
        <v>25191500</v>
      </c>
      <c r="G6859" s="33" t="s">
        <v>15072</v>
      </c>
      <c r="H6859" s="33">
        <v>2</v>
      </c>
      <c r="I6859" s="33">
        <v>6</v>
      </c>
      <c r="J6859" s="36">
        <v>1</v>
      </c>
      <c r="K6859" s="37">
        <v>210500</v>
      </c>
      <c r="L6859" s="38" t="s">
        <v>15</v>
      </c>
      <c r="M6859" s="38" t="s">
        <v>13</v>
      </c>
    </row>
    <row r="6860" spans="1:13" s="39" customFormat="1" ht="12.75" x14ac:dyDescent="0.2">
      <c r="A6860" s="33" t="s">
        <v>28</v>
      </c>
      <c r="B6860" s="33" t="s">
        <v>582</v>
      </c>
      <c r="C6860" s="34">
        <v>10</v>
      </c>
      <c r="D6860" s="33" t="s">
        <v>34</v>
      </c>
      <c r="E6860" s="33" t="s">
        <v>7554</v>
      </c>
      <c r="F6860" s="35">
        <v>25191500</v>
      </c>
      <c r="G6860" s="33" t="s">
        <v>15072</v>
      </c>
      <c r="H6860" s="33">
        <v>2</v>
      </c>
      <c r="I6860" s="33">
        <v>6</v>
      </c>
      <c r="J6860" s="36">
        <v>1</v>
      </c>
      <c r="K6860" s="37">
        <v>1900000</v>
      </c>
      <c r="L6860" s="38" t="s">
        <v>15</v>
      </c>
      <c r="M6860" s="38" t="s">
        <v>13</v>
      </c>
    </row>
    <row r="6861" spans="1:13" s="39" customFormat="1" ht="12.75" x14ac:dyDescent="0.2">
      <c r="A6861" s="33" t="s">
        <v>28</v>
      </c>
      <c r="B6861" s="33" t="s">
        <v>582</v>
      </c>
      <c r="C6861" s="34">
        <v>10</v>
      </c>
      <c r="D6861" s="33" t="s">
        <v>34</v>
      </c>
      <c r="E6861" s="33" t="s">
        <v>7555</v>
      </c>
      <c r="F6861" s="35">
        <v>25191500</v>
      </c>
      <c r="G6861" s="33" t="s">
        <v>15072</v>
      </c>
      <c r="H6861" s="33">
        <v>2</v>
      </c>
      <c r="I6861" s="33">
        <v>6</v>
      </c>
      <c r="J6861" s="36">
        <v>2</v>
      </c>
      <c r="K6861" s="37">
        <v>1200600</v>
      </c>
      <c r="L6861" s="38" t="s">
        <v>15</v>
      </c>
      <c r="M6861" s="38" t="s">
        <v>13</v>
      </c>
    </row>
    <row r="6862" spans="1:13" s="39" customFormat="1" ht="12.75" x14ac:dyDescent="0.2">
      <c r="A6862" s="33" t="s">
        <v>28</v>
      </c>
      <c r="B6862" s="33" t="s">
        <v>582</v>
      </c>
      <c r="C6862" s="34">
        <v>10</v>
      </c>
      <c r="D6862" s="33" t="s">
        <v>34</v>
      </c>
      <c r="E6862" s="33" t="s">
        <v>7556</v>
      </c>
      <c r="F6862" s="35">
        <v>25191500</v>
      </c>
      <c r="G6862" s="33" t="s">
        <v>15072</v>
      </c>
      <c r="H6862" s="33">
        <v>2</v>
      </c>
      <c r="I6862" s="33">
        <v>6</v>
      </c>
      <c r="J6862" s="36">
        <v>1</v>
      </c>
      <c r="K6862" s="37">
        <v>1030500</v>
      </c>
      <c r="L6862" s="38" t="s">
        <v>15</v>
      </c>
      <c r="M6862" s="38" t="s">
        <v>13</v>
      </c>
    </row>
    <row r="6863" spans="1:13" s="39" customFormat="1" ht="12.75" x14ac:dyDescent="0.2">
      <c r="A6863" s="33" t="s">
        <v>28</v>
      </c>
      <c r="B6863" s="33" t="s">
        <v>582</v>
      </c>
      <c r="C6863" s="34">
        <v>10</v>
      </c>
      <c r="D6863" s="33" t="s">
        <v>34</v>
      </c>
      <c r="E6863" s="33" t="s">
        <v>7557</v>
      </c>
      <c r="F6863" s="35">
        <v>25191500</v>
      </c>
      <c r="G6863" s="33" t="s">
        <v>15072</v>
      </c>
      <c r="H6863" s="33">
        <v>2</v>
      </c>
      <c r="I6863" s="33">
        <v>6</v>
      </c>
      <c r="J6863" s="36">
        <v>1</v>
      </c>
      <c r="K6863" s="37">
        <v>1700800</v>
      </c>
      <c r="L6863" s="38" t="s">
        <v>15</v>
      </c>
      <c r="M6863" s="38" t="s">
        <v>13</v>
      </c>
    </row>
    <row r="6864" spans="1:13" s="39" customFormat="1" ht="12.75" x14ac:dyDescent="0.2">
      <c r="A6864" s="33" t="s">
        <v>28</v>
      </c>
      <c r="B6864" s="33" t="s">
        <v>582</v>
      </c>
      <c r="C6864" s="34">
        <v>10</v>
      </c>
      <c r="D6864" s="33" t="s">
        <v>34</v>
      </c>
      <c r="E6864" s="33" t="s">
        <v>7558</v>
      </c>
      <c r="F6864" s="35">
        <v>25191500</v>
      </c>
      <c r="G6864" s="33" t="s">
        <v>15072</v>
      </c>
      <c r="H6864" s="33">
        <v>2</v>
      </c>
      <c r="I6864" s="33">
        <v>6</v>
      </c>
      <c r="J6864" s="36">
        <v>1</v>
      </c>
      <c r="K6864" s="37">
        <v>1520000</v>
      </c>
      <c r="L6864" s="38" t="s">
        <v>15</v>
      </c>
      <c r="M6864" s="38" t="s">
        <v>13</v>
      </c>
    </row>
    <row r="6865" spans="1:13" s="39" customFormat="1" ht="12.75" x14ac:dyDescent="0.2">
      <c r="A6865" s="33" t="s">
        <v>28</v>
      </c>
      <c r="B6865" s="33" t="s">
        <v>582</v>
      </c>
      <c r="C6865" s="34">
        <v>10</v>
      </c>
      <c r="D6865" s="33" t="s">
        <v>34</v>
      </c>
      <c r="E6865" s="33" t="s">
        <v>7559</v>
      </c>
      <c r="F6865" s="35">
        <v>25191500</v>
      </c>
      <c r="G6865" s="33" t="s">
        <v>15072</v>
      </c>
      <c r="H6865" s="33">
        <v>2</v>
      </c>
      <c r="I6865" s="33">
        <v>6</v>
      </c>
      <c r="J6865" s="36">
        <v>1</v>
      </c>
      <c r="K6865" s="37">
        <v>1300000</v>
      </c>
      <c r="L6865" s="38" t="s">
        <v>15</v>
      </c>
      <c r="M6865" s="38" t="s">
        <v>13</v>
      </c>
    </row>
    <row r="6866" spans="1:13" s="39" customFormat="1" ht="12.75" x14ac:dyDescent="0.2">
      <c r="A6866" s="33" t="s">
        <v>28</v>
      </c>
      <c r="B6866" s="33" t="s">
        <v>582</v>
      </c>
      <c r="C6866" s="34">
        <v>10</v>
      </c>
      <c r="D6866" s="33" t="s">
        <v>34</v>
      </c>
      <c r="E6866" s="33" t="s">
        <v>7560</v>
      </c>
      <c r="F6866" s="35">
        <v>25191500</v>
      </c>
      <c r="G6866" s="33" t="s">
        <v>15072</v>
      </c>
      <c r="H6866" s="33">
        <v>2</v>
      </c>
      <c r="I6866" s="33">
        <v>6</v>
      </c>
      <c r="J6866" s="36">
        <v>1</v>
      </c>
      <c r="K6866" s="37">
        <v>700000</v>
      </c>
      <c r="L6866" s="38" t="s">
        <v>15</v>
      </c>
      <c r="M6866" s="38" t="s">
        <v>13</v>
      </c>
    </row>
    <row r="6867" spans="1:13" s="39" customFormat="1" ht="12.75" x14ac:dyDescent="0.2">
      <c r="A6867" s="33" t="s">
        <v>28</v>
      </c>
      <c r="B6867" s="33" t="s">
        <v>582</v>
      </c>
      <c r="C6867" s="34">
        <v>10</v>
      </c>
      <c r="D6867" s="33" t="s">
        <v>34</v>
      </c>
      <c r="E6867" s="33" t="s">
        <v>7561</v>
      </c>
      <c r="F6867" s="35">
        <v>25191500</v>
      </c>
      <c r="G6867" s="33" t="s">
        <v>15072</v>
      </c>
      <c r="H6867" s="33">
        <v>2</v>
      </c>
      <c r="I6867" s="33">
        <v>6</v>
      </c>
      <c r="J6867" s="36">
        <v>1</v>
      </c>
      <c r="K6867" s="37">
        <v>420500</v>
      </c>
      <c r="L6867" s="38" t="s">
        <v>15</v>
      </c>
      <c r="M6867" s="38" t="s">
        <v>13</v>
      </c>
    </row>
    <row r="6868" spans="1:13" s="39" customFormat="1" ht="12.75" x14ac:dyDescent="0.2">
      <c r="A6868" s="33" t="s">
        <v>28</v>
      </c>
      <c r="B6868" s="33" t="s">
        <v>582</v>
      </c>
      <c r="C6868" s="34">
        <v>10</v>
      </c>
      <c r="D6868" s="33" t="s">
        <v>34</v>
      </c>
      <c r="E6868" s="33" t="s">
        <v>7562</v>
      </c>
      <c r="F6868" s="35">
        <v>25191500</v>
      </c>
      <c r="G6868" s="33" t="s">
        <v>15072</v>
      </c>
      <c r="H6868" s="33">
        <v>2</v>
      </c>
      <c r="I6868" s="33">
        <v>6</v>
      </c>
      <c r="J6868" s="36">
        <v>1</v>
      </c>
      <c r="K6868" s="37">
        <v>2930600</v>
      </c>
      <c r="L6868" s="38" t="s">
        <v>15</v>
      </c>
      <c r="M6868" s="38" t="s">
        <v>13</v>
      </c>
    </row>
    <row r="6869" spans="1:13" s="39" customFormat="1" ht="12.75" x14ac:dyDescent="0.2">
      <c r="A6869" s="33" t="s">
        <v>28</v>
      </c>
      <c r="B6869" s="33" t="s">
        <v>582</v>
      </c>
      <c r="C6869" s="34">
        <v>10</v>
      </c>
      <c r="D6869" s="33" t="s">
        <v>34</v>
      </c>
      <c r="E6869" s="33" t="s">
        <v>7563</v>
      </c>
      <c r="F6869" s="35">
        <v>25191500</v>
      </c>
      <c r="G6869" s="33" t="s">
        <v>15072</v>
      </c>
      <c r="H6869" s="33">
        <v>2</v>
      </c>
      <c r="I6869" s="33">
        <v>6</v>
      </c>
      <c r="J6869" s="36">
        <v>2</v>
      </c>
      <c r="K6869" s="37">
        <v>4100</v>
      </c>
      <c r="L6869" s="38" t="s">
        <v>15</v>
      </c>
      <c r="M6869" s="38" t="s">
        <v>13</v>
      </c>
    </row>
    <row r="6870" spans="1:13" s="39" customFormat="1" ht="12.75" x14ac:dyDescent="0.2">
      <c r="A6870" s="33" t="s">
        <v>28</v>
      </c>
      <c r="B6870" s="33" t="s">
        <v>582</v>
      </c>
      <c r="C6870" s="34">
        <v>10</v>
      </c>
      <c r="D6870" s="33" t="s">
        <v>34</v>
      </c>
      <c r="E6870" s="33" t="s">
        <v>7564</v>
      </c>
      <c r="F6870" s="35">
        <v>25191500</v>
      </c>
      <c r="G6870" s="33" t="s">
        <v>15072</v>
      </c>
      <c r="H6870" s="33">
        <v>2</v>
      </c>
      <c r="I6870" s="33">
        <v>6</v>
      </c>
      <c r="J6870" s="36">
        <v>1</v>
      </c>
      <c r="K6870" s="37">
        <v>450600</v>
      </c>
      <c r="L6870" s="38" t="s">
        <v>15</v>
      </c>
      <c r="M6870" s="38" t="s">
        <v>13</v>
      </c>
    </row>
    <row r="6871" spans="1:13" s="39" customFormat="1" ht="12.75" x14ac:dyDescent="0.2">
      <c r="A6871" s="33" t="s">
        <v>28</v>
      </c>
      <c r="B6871" s="33" t="s">
        <v>582</v>
      </c>
      <c r="C6871" s="34">
        <v>10</v>
      </c>
      <c r="D6871" s="33" t="s">
        <v>34</v>
      </c>
      <c r="E6871" s="33" t="s">
        <v>7565</v>
      </c>
      <c r="F6871" s="35">
        <v>25191500</v>
      </c>
      <c r="G6871" s="33" t="s">
        <v>15072</v>
      </c>
      <c r="H6871" s="33">
        <v>2</v>
      </c>
      <c r="I6871" s="33">
        <v>6</v>
      </c>
      <c r="J6871" s="36">
        <v>1</v>
      </c>
      <c r="K6871" s="37">
        <v>1850420</v>
      </c>
      <c r="L6871" s="38" t="s">
        <v>15</v>
      </c>
      <c r="M6871" s="38" t="s">
        <v>13</v>
      </c>
    </row>
    <row r="6872" spans="1:13" s="39" customFormat="1" ht="12.75" x14ac:dyDescent="0.2">
      <c r="A6872" s="33" t="s">
        <v>28</v>
      </c>
      <c r="B6872" s="33" t="s">
        <v>582</v>
      </c>
      <c r="C6872" s="34">
        <v>10</v>
      </c>
      <c r="D6872" s="33" t="s">
        <v>34</v>
      </c>
      <c r="E6872" s="33" t="s">
        <v>7566</v>
      </c>
      <c r="F6872" s="35">
        <v>25191500</v>
      </c>
      <c r="G6872" s="33" t="s">
        <v>15072</v>
      </c>
      <c r="H6872" s="33">
        <v>2</v>
      </c>
      <c r="I6872" s="33">
        <v>6</v>
      </c>
      <c r="J6872" s="36">
        <v>1</v>
      </c>
      <c r="K6872" s="37">
        <v>2963400</v>
      </c>
      <c r="L6872" s="38" t="s">
        <v>15</v>
      </c>
      <c r="M6872" s="38" t="s">
        <v>13</v>
      </c>
    </row>
    <row r="6873" spans="1:13" s="39" customFormat="1" ht="12.75" x14ac:dyDescent="0.2">
      <c r="A6873" s="33" t="s">
        <v>28</v>
      </c>
      <c r="B6873" s="33" t="s">
        <v>582</v>
      </c>
      <c r="C6873" s="34">
        <v>10</v>
      </c>
      <c r="D6873" s="33" t="s">
        <v>34</v>
      </c>
      <c r="E6873" s="33" t="s">
        <v>7567</v>
      </c>
      <c r="F6873" s="35">
        <v>25191500</v>
      </c>
      <c r="G6873" s="33" t="s">
        <v>15072</v>
      </c>
      <c r="H6873" s="33">
        <v>2</v>
      </c>
      <c r="I6873" s="33">
        <v>6</v>
      </c>
      <c r="J6873" s="36">
        <v>2</v>
      </c>
      <c r="K6873" s="37">
        <v>572008</v>
      </c>
      <c r="L6873" s="38" t="s">
        <v>15</v>
      </c>
      <c r="M6873" s="38" t="s">
        <v>13</v>
      </c>
    </row>
    <row r="6874" spans="1:13" s="39" customFormat="1" ht="12.75" x14ac:dyDescent="0.2">
      <c r="A6874" s="33" t="s">
        <v>28</v>
      </c>
      <c r="B6874" s="33" t="s">
        <v>582</v>
      </c>
      <c r="C6874" s="34">
        <v>10</v>
      </c>
      <c r="D6874" s="33" t="s">
        <v>34</v>
      </c>
      <c r="E6874" s="33" t="s">
        <v>7568</v>
      </c>
      <c r="F6874" s="35">
        <v>25191500</v>
      </c>
      <c r="G6874" s="33" t="s">
        <v>15072</v>
      </c>
      <c r="H6874" s="33">
        <v>2</v>
      </c>
      <c r="I6874" s="33">
        <v>6</v>
      </c>
      <c r="J6874" s="36">
        <v>1</v>
      </c>
      <c r="K6874" s="37">
        <v>900000</v>
      </c>
      <c r="L6874" s="38" t="s">
        <v>15</v>
      </c>
      <c r="M6874" s="38" t="s">
        <v>13</v>
      </c>
    </row>
    <row r="6875" spans="1:13" s="39" customFormat="1" ht="12.75" x14ac:dyDescent="0.2">
      <c r="A6875" s="33" t="s">
        <v>28</v>
      </c>
      <c r="B6875" s="33" t="s">
        <v>582</v>
      </c>
      <c r="C6875" s="34">
        <v>10</v>
      </c>
      <c r="D6875" s="33" t="s">
        <v>34</v>
      </c>
      <c r="E6875" s="33" t="s">
        <v>7569</v>
      </c>
      <c r="F6875" s="35">
        <v>10141600</v>
      </c>
      <c r="G6875" s="33" t="s">
        <v>15072</v>
      </c>
      <c r="H6875" s="33">
        <v>2</v>
      </c>
      <c r="I6875" s="33">
        <v>6</v>
      </c>
      <c r="J6875" s="36">
        <v>2</v>
      </c>
      <c r="K6875" s="37">
        <v>761200</v>
      </c>
      <c r="L6875" s="38" t="s">
        <v>15</v>
      </c>
      <c r="M6875" s="38" t="s">
        <v>13</v>
      </c>
    </row>
    <row r="6876" spans="1:13" s="39" customFormat="1" ht="12.75" x14ac:dyDescent="0.2">
      <c r="A6876" s="33" t="s">
        <v>28</v>
      </c>
      <c r="B6876" s="33" t="s">
        <v>582</v>
      </c>
      <c r="C6876" s="34">
        <v>10</v>
      </c>
      <c r="D6876" s="33" t="s">
        <v>34</v>
      </c>
      <c r="E6876" s="33" t="s">
        <v>7570</v>
      </c>
      <c r="F6876" s="35">
        <v>40161504</v>
      </c>
      <c r="G6876" s="33" t="s">
        <v>15072</v>
      </c>
      <c r="H6876" s="33">
        <v>2</v>
      </c>
      <c r="I6876" s="33">
        <v>6</v>
      </c>
      <c r="J6876" s="36">
        <v>1</v>
      </c>
      <c r="K6876" s="37">
        <v>20880</v>
      </c>
      <c r="L6876" s="38" t="s">
        <v>15</v>
      </c>
      <c r="M6876" s="38" t="s">
        <v>13</v>
      </c>
    </row>
    <row r="6877" spans="1:13" s="39" customFormat="1" ht="12.75" x14ac:dyDescent="0.2">
      <c r="A6877" s="33" t="s">
        <v>28</v>
      </c>
      <c r="B6877" s="33" t="s">
        <v>582</v>
      </c>
      <c r="C6877" s="34">
        <v>10</v>
      </c>
      <c r="D6877" s="33" t="s">
        <v>34</v>
      </c>
      <c r="E6877" s="33" t="s">
        <v>7571</v>
      </c>
      <c r="F6877" s="35">
        <v>40161505</v>
      </c>
      <c r="G6877" s="33" t="s">
        <v>15072</v>
      </c>
      <c r="H6877" s="33">
        <v>2</v>
      </c>
      <c r="I6877" s="33">
        <v>6</v>
      </c>
      <c r="J6877" s="36">
        <v>1</v>
      </c>
      <c r="K6877" s="37">
        <v>52200</v>
      </c>
      <c r="L6877" s="38" t="s">
        <v>15</v>
      </c>
      <c r="M6877" s="38" t="s">
        <v>13</v>
      </c>
    </row>
    <row r="6878" spans="1:13" s="39" customFormat="1" ht="12.75" x14ac:dyDescent="0.2">
      <c r="A6878" s="33" t="s">
        <v>28</v>
      </c>
      <c r="B6878" s="33" t="s">
        <v>582</v>
      </c>
      <c r="C6878" s="34">
        <v>10</v>
      </c>
      <c r="D6878" s="33" t="s">
        <v>34</v>
      </c>
      <c r="E6878" s="33" t="s">
        <v>7572</v>
      </c>
      <c r="F6878" s="35">
        <v>40161504</v>
      </c>
      <c r="G6878" s="33" t="s">
        <v>15072</v>
      </c>
      <c r="H6878" s="33">
        <v>2</v>
      </c>
      <c r="I6878" s="33">
        <v>6</v>
      </c>
      <c r="J6878" s="36">
        <v>1</v>
      </c>
      <c r="K6878" s="37">
        <v>27840</v>
      </c>
      <c r="L6878" s="38" t="s">
        <v>15</v>
      </c>
      <c r="M6878" s="38" t="s">
        <v>13</v>
      </c>
    </row>
    <row r="6879" spans="1:13" s="39" customFormat="1" ht="12.75" x14ac:dyDescent="0.2">
      <c r="A6879" s="33" t="s">
        <v>28</v>
      </c>
      <c r="B6879" s="33" t="s">
        <v>582</v>
      </c>
      <c r="C6879" s="34">
        <v>10</v>
      </c>
      <c r="D6879" s="33" t="s">
        <v>34</v>
      </c>
      <c r="E6879" s="33" t="s">
        <v>7573</v>
      </c>
      <c r="F6879" s="35">
        <v>40161504</v>
      </c>
      <c r="G6879" s="33" t="s">
        <v>15072</v>
      </c>
      <c r="H6879" s="33">
        <v>2</v>
      </c>
      <c r="I6879" s="33">
        <v>6</v>
      </c>
      <c r="J6879" s="36">
        <v>1</v>
      </c>
      <c r="K6879" s="37">
        <v>81200</v>
      </c>
      <c r="L6879" s="38" t="s">
        <v>15</v>
      </c>
      <c r="M6879" s="38" t="s">
        <v>13</v>
      </c>
    </row>
    <row r="6880" spans="1:13" s="39" customFormat="1" ht="12.75" x14ac:dyDescent="0.2">
      <c r="A6880" s="33" t="s">
        <v>28</v>
      </c>
      <c r="B6880" s="33" t="s">
        <v>582</v>
      </c>
      <c r="C6880" s="34">
        <v>10</v>
      </c>
      <c r="D6880" s="33" t="s">
        <v>34</v>
      </c>
      <c r="E6880" s="33" t="s">
        <v>7574</v>
      </c>
      <c r="F6880" s="35">
        <v>40161504</v>
      </c>
      <c r="G6880" s="33" t="s">
        <v>15072</v>
      </c>
      <c r="H6880" s="33">
        <v>2</v>
      </c>
      <c r="I6880" s="33">
        <v>6</v>
      </c>
      <c r="J6880" s="36">
        <v>1</v>
      </c>
      <c r="K6880" s="37">
        <v>139200</v>
      </c>
      <c r="L6880" s="38" t="s">
        <v>15</v>
      </c>
      <c r="M6880" s="38" t="s">
        <v>13</v>
      </c>
    </row>
    <row r="6881" spans="1:13" s="39" customFormat="1" ht="12.75" x14ac:dyDescent="0.2">
      <c r="A6881" s="33" t="s">
        <v>28</v>
      </c>
      <c r="B6881" s="33" t="s">
        <v>582</v>
      </c>
      <c r="C6881" s="34">
        <v>10</v>
      </c>
      <c r="D6881" s="33" t="s">
        <v>34</v>
      </c>
      <c r="E6881" s="33" t="s">
        <v>7575</v>
      </c>
      <c r="F6881" s="35">
        <v>40161504</v>
      </c>
      <c r="G6881" s="33" t="s">
        <v>15072</v>
      </c>
      <c r="H6881" s="33">
        <v>2</v>
      </c>
      <c r="I6881" s="33">
        <v>6</v>
      </c>
      <c r="J6881" s="36">
        <v>1</v>
      </c>
      <c r="K6881" s="37">
        <v>33640</v>
      </c>
      <c r="L6881" s="38" t="s">
        <v>15</v>
      </c>
      <c r="M6881" s="38" t="s">
        <v>13</v>
      </c>
    </row>
    <row r="6882" spans="1:13" s="39" customFormat="1" ht="12.75" x14ac:dyDescent="0.2">
      <c r="A6882" s="33" t="s">
        <v>28</v>
      </c>
      <c r="B6882" s="33" t="s">
        <v>582</v>
      </c>
      <c r="C6882" s="34">
        <v>10</v>
      </c>
      <c r="D6882" s="33" t="s">
        <v>34</v>
      </c>
      <c r="E6882" s="33" t="s">
        <v>7576</v>
      </c>
      <c r="F6882" s="35">
        <v>40161504</v>
      </c>
      <c r="G6882" s="33" t="s">
        <v>15072</v>
      </c>
      <c r="H6882" s="33">
        <v>2</v>
      </c>
      <c r="I6882" s="33">
        <v>6</v>
      </c>
      <c r="J6882" s="36">
        <v>1</v>
      </c>
      <c r="K6882" s="37">
        <v>9280</v>
      </c>
      <c r="L6882" s="38" t="s">
        <v>15</v>
      </c>
      <c r="M6882" s="38" t="s">
        <v>13</v>
      </c>
    </row>
    <row r="6883" spans="1:13" s="39" customFormat="1" ht="12.75" x14ac:dyDescent="0.2">
      <c r="A6883" s="33" t="s">
        <v>28</v>
      </c>
      <c r="B6883" s="33" t="s">
        <v>582</v>
      </c>
      <c r="C6883" s="34">
        <v>10</v>
      </c>
      <c r="D6883" s="33" t="s">
        <v>34</v>
      </c>
      <c r="E6883" s="33" t="s">
        <v>7577</v>
      </c>
      <c r="F6883" s="35">
        <v>40161504</v>
      </c>
      <c r="G6883" s="33" t="s">
        <v>15072</v>
      </c>
      <c r="H6883" s="33">
        <v>2</v>
      </c>
      <c r="I6883" s="33">
        <v>6</v>
      </c>
      <c r="J6883" s="36">
        <v>2</v>
      </c>
      <c r="K6883" s="37">
        <v>18560</v>
      </c>
      <c r="L6883" s="38" t="s">
        <v>15</v>
      </c>
      <c r="M6883" s="38" t="s">
        <v>13</v>
      </c>
    </row>
    <row r="6884" spans="1:13" s="39" customFormat="1" ht="12.75" x14ac:dyDescent="0.2">
      <c r="A6884" s="33" t="s">
        <v>28</v>
      </c>
      <c r="B6884" s="33" t="s">
        <v>582</v>
      </c>
      <c r="C6884" s="34">
        <v>10</v>
      </c>
      <c r="D6884" s="33" t="s">
        <v>34</v>
      </c>
      <c r="E6884" s="33" t="s">
        <v>7578</v>
      </c>
      <c r="F6884" s="35">
        <v>40161504</v>
      </c>
      <c r="G6884" s="33" t="s">
        <v>15072</v>
      </c>
      <c r="H6884" s="33">
        <v>2</v>
      </c>
      <c r="I6884" s="33">
        <v>6</v>
      </c>
      <c r="J6884" s="36">
        <v>1</v>
      </c>
      <c r="K6884" s="37">
        <v>300000</v>
      </c>
      <c r="L6884" s="38" t="s">
        <v>15</v>
      </c>
      <c r="M6884" s="38" t="s">
        <v>13</v>
      </c>
    </row>
    <row r="6885" spans="1:13" s="39" customFormat="1" ht="12.75" x14ac:dyDescent="0.2">
      <c r="A6885" s="33" t="s">
        <v>28</v>
      </c>
      <c r="B6885" s="33" t="s">
        <v>582</v>
      </c>
      <c r="C6885" s="34">
        <v>10</v>
      </c>
      <c r="D6885" s="33" t="s">
        <v>34</v>
      </c>
      <c r="E6885" s="33" t="s">
        <v>7579</v>
      </c>
      <c r="F6885" s="35">
        <v>40161504</v>
      </c>
      <c r="G6885" s="33" t="s">
        <v>15072</v>
      </c>
      <c r="H6885" s="33">
        <v>2</v>
      </c>
      <c r="I6885" s="33">
        <v>6</v>
      </c>
      <c r="J6885" s="36">
        <v>1</v>
      </c>
      <c r="K6885" s="37">
        <v>110200</v>
      </c>
      <c r="L6885" s="38" t="s">
        <v>15</v>
      </c>
      <c r="M6885" s="38" t="s">
        <v>13</v>
      </c>
    </row>
    <row r="6886" spans="1:13" s="39" customFormat="1" ht="12.75" x14ac:dyDescent="0.2">
      <c r="A6886" s="33" t="s">
        <v>28</v>
      </c>
      <c r="B6886" s="33" t="s">
        <v>582</v>
      </c>
      <c r="C6886" s="34">
        <v>10</v>
      </c>
      <c r="D6886" s="33" t="s">
        <v>34</v>
      </c>
      <c r="E6886" s="33" t="s">
        <v>7580</v>
      </c>
      <c r="F6886" s="35">
        <v>40161504</v>
      </c>
      <c r="G6886" s="33" t="s">
        <v>15072</v>
      </c>
      <c r="H6886" s="33">
        <v>2</v>
      </c>
      <c r="I6886" s="33">
        <v>6</v>
      </c>
      <c r="J6886" s="36">
        <v>1</v>
      </c>
      <c r="K6886" s="37">
        <v>50400</v>
      </c>
      <c r="L6886" s="38" t="s">
        <v>15</v>
      </c>
      <c r="M6886" s="38" t="s">
        <v>13</v>
      </c>
    </row>
    <row r="6887" spans="1:13" s="39" customFormat="1" ht="12.75" x14ac:dyDescent="0.2">
      <c r="A6887" s="33" t="s">
        <v>28</v>
      </c>
      <c r="B6887" s="33" t="s">
        <v>582</v>
      </c>
      <c r="C6887" s="34">
        <v>10</v>
      </c>
      <c r="D6887" s="33" t="s">
        <v>34</v>
      </c>
      <c r="E6887" s="33" t="s">
        <v>7581</v>
      </c>
      <c r="F6887" s="35">
        <v>40161504</v>
      </c>
      <c r="G6887" s="33" t="s">
        <v>15072</v>
      </c>
      <c r="H6887" s="33">
        <v>2</v>
      </c>
      <c r="I6887" s="33">
        <v>6</v>
      </c>
      <c r="J6887" s="36">
        <v>1</v>
      </c>
      <c r="K6887" s="37">
        <v>378900</v>
      </c>
      <c r="L6887" s="38" t="s">
        <v>15</v>
      </c>
      <c r="M6887" s="38" t="s">
        <v>13</v>
      </c>
    </row>
    <row r="6888" spans="1:13" s="39" customFormat="1" ht="12.75" x14ac:dyDescent="0.2">
      <c r="A6888" s="33" t="s">
        <v>28</v>
      </c>
      <c r="B6888" s="33" t="s">
        <v>582</v>
      </c>
      <c r="C6888" s="34">
        <v>10</v>
      </c>
      <c r="D6888" s="33" t="s">
        <v>34</v>
      </c>
      <c r="E6888" s="33" t="s">
        <v>7582</v>
      </c>
      <c r="F6888" s="35">
        <v>40161504</v>
      </c>
      <c r="G6888" s="33" t="s">
        <v>15072</v>
      </c>
      <c r="H6888" s="33">
        <v>2</v>
      </c>
      <c r="I6888" s="33">
        <v>6</v>
      </c>
      <c r="J6888" s="36">
        <v>1</v>
      </c>
      <c r="K6888" s="37">
        <v>19720</v>
      </c>
      <c r="L6888" s="38" t="s">
        <v>15</v>
      </c>
      <c r="M6888" s="38" t="s">
        <v>13</v>
      </c>
    </row>
    <row r="6889" spans="1:13" s="39" customFormat="1" ht="12.75" x14ac:dyDescent="0.2">
      <c r="A6889" s="33" t="s">
        <v>28</v>
      </c>
      <c r="B6889" s="33" t="s">
        <v>582</v>
      </c>
      <c r="C6889" s="34">
        <v>10</v>
      </c>
      <c r="D6889" s="33" t="s">
        <v>34</v>
      </c>
      <c r="E6889" s="33" t="s">
        <v>7583</v>
      </c>
      <c r="F6889" s="35">
        <v>40161504</v>
      </c>
      <c r="G6889" s="33" t="s">
        <v>15072</v>
      </c>
      <c r="H6889" s="33">
        <v>2</v>
      </c>
      <c r="I6889" s="33">
        <v>6</v>
      </c>
      <c r="J6889" s="36">
        <v>1</v>
      </c>
      <c r="K6889" s="37">
        <v>41760</v>
      </c>
      <c r="L6889" s="38" t="s">
        <v>15</v>
      </c>
      <c r="M6889" s="38" t="s">
        <v>13</v>
      </c>
    </row>
    <row r="6890" spans="1:13" s="39" customFormat="1" ht="12.75" x14ac:dyDescent="0.2">
      <c r="A6890" s="33" t="s">
        <v>28</v>
      </c>
      <c r="B6890" s="33" t="s">
        <v>582</v>
      </c>
      <c r="C6890" s="34">
        <v>10</v>
      </c>
      <c r="D6890" s="33" t="s">
        <v>34</v>
      </c>
      <c r="E6890" s="33" t="s">
        <v>7584</v>
      </c>
      <c r="F6890" s="35">
        <v>40161504</v>
      </c>
      <c r="G6890" s="33" t="s">
        <v>15072</v>
      </c>
      <c r="H6890" s="33">
        <v>2</v>
      </c>
      <c r="I6890" s="33">
        <v>6</v>
      </c>
      <c r="J6890" s="36">
        <v>1</v>
      </c>
      <c r="K6890" s="37">
        <v>34800</v>
      </c>
      <c r="L6890" s="38" t="s">
        <v>15</v>
      </c>
      <c r="M6890" s="38" t="s">
        <v>13</v>
      </c>
    </row>
    <row r="6891" spans="1:13" s="39" customFormat="1" ht="12.75" x14ac:dyDescent="0.2">
      <c r="A6891" s="33" t="s">
        <v>28</v>
      </c>
      <c r="B6891" s="33" t="s">
        <v>582</v>
      </c>
      <c r="C6891" s="34">
        <v>10</v>
      </c>
      <c r="D6891" s="33" t="s">
        <v>34</v>
      </c>
      <c r="E6891" s="33" t="s">
        <v>7585</v>
      </c>
      <c r="F6891" s="35">
        <v>40161504</v>
      </c>
      <c r="G6891" s="33" t="s">
        <v>15072</v>
      </c>
      <c r="H6891" s="33">
        <v>2</v>
      </c>
      <c r="I6891" s="33">
        <v>6</v>
      </c>
      <c r="J6891" s="36">
        <v>1</v>
      </c>
      <c r="K6891" s="37">
        <v>106720</v>
      </c>
      <c r="L6891" s="38" t="s">
        <v>15</v>
      </c>
      <c r="M6891" s="38" t="s">
        <v>13</v>
      </c>
    </row>
    <row r="6892" spans="1:13" s="39" customFormat="1" ht="12.75" x14ac:dyDescent="0.2">
      <c r="A6892" s="33" t="s">
        <v>28</v>
      </c>
      <c r="B6892" s="33" t="s">
        <v>582</v>
      </c>
      <c r="C6892" s="34">
        <v>10</v>
      </c>
      <c r="D6892" s="33" t="s">
        <v>34</v>
      </c>
      <c r="E6892" s="33" t="s">
        <v>7586</v>
      </c>
      <c r="F6892" s="35">
        <v>40161504</v>
      </c>
      <c r="G6892" s="33" t="s">
        <v>15072</v>
      </c>
      <c r="H6892" s="33">
        <v>2</v>
      </c>
      <c r="I6892" s="33">
        <v>6</v>
      </c>
      <c r="J6892" s="36">
        <v>1</v>
      </c>
      <c r="K6892" s="37">
        <v>760000</v>
      </c>
      <c r="L6892" s="38" t="s">
        <v>15</v>
      </c>
      <c r="M6892" s="38" t="s">
        <v>13</v>
      </c>
    </row>
    <row r="6893" spans="1:13" s="39" customFormat="1" ht="12.75" x14ac:dyDescent="0.2">
      <c r="A6893" s="33" t="s">
        <v>28</v>
      </c>
      <c r="B6893" s="33" t="s">
        <v>582</v>
      </c>
      <c r="C6893" s="34">
        <v>10</v>
      </c>
      <c r="D6893" s="33" t="s">
        <v>34</v>
      </c>
      <c r="E6893" s="33" t="s">
        <v>7587</v>
      </c>
      <c r="F6893" s="35">
        <v>40161504</v>
      </c>
      <c r="G6893" s="33" t="s">
        <v>15072</v>
      </c>
      <c r="H6893" s="33">
        <v>2</v>
      </c>
      <c r="I6893" s="33">
        <v>6</v>
      </c>
      <c r="J6893" s="36">
        <v>2</v>
      </c>
      <c r="K6893" s="37">
        <v>58000</v>
      </c>
      <c r="L6893" s="38" t="s">
        <v>15</v>
      </c>
      <c r="M6893" s="38" t="s">
        <v>13</v>
      </c>
    </row>
    <row r="6894" spans="1:13" s="39" customFormat="1" ht="12.75" x14ac:dyDescent="0.2">
      <c r="A6894" s="33" t="s">
        <v>28</v>
      </c>
      <c r="B6894" s="33" t="s">
        <v>582</v>
      </c>
      <c r="C6894" s="34">
        <v>10</v>
      </c>
      <c r="D6894" s="33" t="s">
        <v>34</v>
      </c>
      <c r="E6894" s="33" t="s">
        <v>7588</v>
      </c>
      <c r="F6894" s="35">
        <v>40161505</v>
      </c>
      <c r="G6894" s="33" t="s">
        <v>15072</v>
      </c>
      <c r="H6894" s="33">
        <v>2</v>
      </c>
      <c r="I6894" s="33">
        <v>6</v>
      </c>
      <c r="J6894" s="36">
        <v>1</v>
      </c>
      <c r="K6894" s="37">
        <v>37120</v>
      </c>
      <c r="L6894" s="38" t="s">
        <v>15</v>
      </c>
      <c r="M6894" s="38" t="s">
        <v>13</v>
      </c>
    </row>
    <row r="6895" spans="1:13" s="39" customFormat="1" ht="12.75" x14ac:dyDescent="0.2">
      <c r="A6895" s="33" t="s">
        <v>28</v>
      </c>
      <c r="B6895" s="33" t="s">
        <v>582</v>
      </c>
      <c r="C6895" s="34">
        <v>10</v>
      </c>
      <c r="D6895" s="33" t="s">
        <v>34</v>
      </c>
      <c r="E6895" s="33" t="s">
        <v>7589</v>
      </c>
      <c r="F6895" s="35">
        <v>40161505</v>
      </c>
      <c r="G6895" s="33" t="s">
        <v>15072</v>
      </c>
      <c r="H6895" s="33">
        <v>2</v>
      </c>
      <c r="I6895" s="33">
        <v>6</v>
      </c>
      <c r="J6895" s="36">
        <v>1</v>
      </c>
      <c r="K6895" s="37">
        <v>56840</v>
      </c>
      <c r="L6895" s="38" t="s">
        <v>15</v>
      </c>
      <c r="M6895" s="38" t="s">
        <v>13</v>
      </c>
    </row>
    <row r="6896" spans="1:13" s="39" customFormat="1" ht="12.75" x14ac:dyDescent="0.2">
      <c r="A6896" s="33" t="s">
        <v>28</v>
      </c>
      <c r="B6896" s="33" t="s">
        <v>582</v>
      </c>
      <c r="C6896" s="34">
        <v>10</v>
      </c>
      <c r="D6896" s="33" t="s">
        <v>34</v>
      </c>
      <c r="E6896" s="33" t="s">
        <v>7590</v>
      </c>
      <c r="F6896" s="35">
        <v>40161505</v>
      </c>
      <c r="G6896" s="33" t="s">
        <v>15072</v>
      </c>
      <c r="H6896" s="33">
        <v>2</v>
      </c>
      <c r="I6896" s="33">
        <v>6</v>
      </c>
      <c r="J6896" s="36">
        <v>1</v>
      </c>
      <c r="K6896" s="37">
        <v>13920</v>
      </c>
      <c r="L6896" s="38" t="s">
        <v>15</v>
      </c>
      <c r="M6896" s="38" t="s">
        <v>13</v>
      </c>
    </row>
    <row r="6897" spans="1:13" s="39" customFormat="1" ht="12.75" x14ac:dyDescent="0.2">
      <c r="A6897" s="33" t="s">
        <v>28</v>
      </c>
      <c r="B6897" s="33" t="s">
        <v>582</v>
      </c>
      <c r="C6897" s="34">
        <v>10</v>
      </c>
      <c r="D6897" s="33" t="s">
        <v>34</v>
      </c>
      <c r="E6897" s="33" t="s">
        <v>7591</v>
      </c>
      <c r="F6897" s="35">
        <v>40161505</v>
      </c>
      <c r="G6897" s="33" t="s">
        <v>15072</v>
      </c>
      <c r="H6897" s="33">
        <v>2</v>
      </c>
      <c r="I6897" s="33">
        <v>6</v>
      </c>
      <c r="J6897" s="36">
        <v>2</v>
      </c>
      <c r="K6897" s="37">
        <v>74240</v>
      </c>
      <c r="L6897" s="38" t="s">
        <v>15</v>
      </c>
      <c r="M6897" s="38" t="s">
        <v>13</v>
      </c>
    </row>
    <row r="6898" spans="1:13" s="39" customFormat="1" ht="12.75" x14ac:dyDescent="0.2">
      <c r="A6898" s="33" t="s">
        <v>28</v>
      </c>
      <c r="B6898" s="33" t="s">
        <v>582</v>
      </c>
      <c r="C6898" s="34">
        <v>10</v>
      </c>
      <c r="D6898" s="33" t="s">
        <v>34</v>
      </c>
      <c r="E6898" s="33" t="s">
        <v>7592</v>
      </c>
      <c r="F6898" s="35">
        <v>40161505</v>
      </c>
      <c r="G6898" s="33" t="s">
        <v>15072</v>
      </c>
      <c r="H6898" s="33">
        <v>2</v>
      </c>
      <c r="I6898" s="33">
        <v>6</v>
      </c>
      <c r="J6898" s="36">
        <v>2</v>
      </c>
      <c r="K6898" s="37">
        <v>93800</v>
      </c>
      <c r="L6898" s="38" t="s">
        <v>15</v>
      </c>
      <c r="M6898" s="38" t="s">
        <v>13</v>
      </c>
    </row>
    <row r="6899" spans="1:13" s="39" customFormat="1" ht="12.75" x14ac:dyDescent="0.2">
      <c r="A6899" s="33" t="s">
        <v>28</v>
      </c>
      <c r="B6899" s="33" t="s">
        <v>582</v>
      </c>
      <c r="C6899" s="34">
        <v>10</v>
      </c>
      <c r="D6899" s="33" t="s">
        <v>34</v>
      </c>
      <c r="E6899" s="33" t="s">
        <v>7593</v>
      </c>
      <c r="F6899" s="35">
        <v>40161505</v>
      </c>
      <c r="G6899" s="33" t="s">
        <v>15072</v>
      </c>
      <c r="H6899" s="33">
        <v>2</v>
      </c>
      <c r="I6899" s="33">
        <v>6</v>
      </c>
      <c r="J6899" s="36">
        <v>1</v>
      </c>
      <c r="K6899" s="37">
        <v>95120</v>
      </c>
      <c r="L6899" s="38" t="s">
        <v>15</v>
      </c>
      <c r="M6899" s="38" t="s">
        <v>13</v>
      </c>
    </row>
    <row r="6900" spans="1:13" s="39" customFormat="1" ht="12.75" x14ac:dyDescent="0.2">
      <c r="A6900" s="33" t="s">
        <v>28</v>
      </c>
      <c r="B6900" s="33" t="s">
        <v>582</v>
      </c>
      <c r="C6900" s="34">
        <v>10</v>
      </c>
      <c r="D6900" s="33" t="s">
        <v>34</v>
      </c>
      <c r="E6900" s="33" t="s">
        <v>7594</v>
      </c>
      <c r="F6900" s="35">
        <v>40161505</v>
      </c>
      <c r="G6900" s="33" t="s">
        <v>15072</v>
      </c>
      <c r="H6900" s="33">
        <v>2</v>
      </c>
      <c r="I6900" s="33">
        <v>6</v>
      </c>
      <c r="J6900" s="36">
        <v>1</v>
      </c>
      <c r="K6900" s="37">
        <v>199520</v>
      </c>
      <c r="L6900" s="38" t="s">
        <v>15</v>
      </c>
      <c r="M6900" s="38" t="s">
        <v>13</v>
      </c>
    </row>
    <row r="6901" spans="1:13" s="39" customFormat="1" ht="12.75" x14ac:dyDescent="0.2">
      <c r="A6901" s="33" t="s">
        <v>28</v>
      </c>
      <c r="B6901" s="33" t="s">
        <v>582</v>
      </c>
      <c r="C6901" s="34">
        <v>10</v>
      </c>
      <c r="D6901" s="33" t="s">
        <v>34</v>
      </c>
      <c r="E6901" s="33" t="s">
        <v>7595</v>
      </c>
      <c r="F6901" s="35">
        <v>40161505</v>
      </c>
      <c r="G6901" s="33" t="s">
        <v>15072</v>
      </c>
      <c r="H6901" s="33">
        <v>2</v>
      </c>
      <c r="I6901" s="33">
        <v>6</v>
      </c>
      <c r="J6901" s="36">
        <v>1</v>
      </c>
      <c r="K6901" s="37">
        <v>178640</v>
      </c>
      <c r="L6901" s="38" t="s">
        <v>15</v>
      </c>
      <c r="M6901" s="38" t="s">
        <v>13</v>
      </c>
    </row>
    <row r="6902" spans="1:13" s="39" customFormat="1" ht="12.75" x14ac:dyDescent="0.2">
      <c r="A6902" s="33" t="s">
        <v>28</v>
      </c>
      <c r="B6902" s="33" t="s">
        <v>582</v>
      </c>
      <c r="C6902" s="34">
        <v>10</v>
      </c>
      <c r="D6902" s="33" t="s">
        <v>34</v>
      </c>
      <c r="E6902" s="33" t="s">
        <v>7596</v>
      </c>
      <c r="F6902" s="35">
        <v>40161505</v>
      </c>
      <c r="G6902" s="33" t="s">
        <v>15072</v>
      </c>
      <c r="H6902" s="33">
        <v>2</v>
      </c>
      <c r="I6902" s="33">
        <v>6</v>
      </c>
      <c r="J6902" s="36">
        <v>2</v>
      </c>
      <c r="K6902" s="37">
        <v>41760</v>
      </c>
      <c r="L6902" s="38" t="s">
        <v>15</v>
      </c>
      <c r="M6902" s="38" t="s">
        <v>13</v>
      </c>
    </row>
    <row r="6903" spans="1:13" s="39" customFormat="1" ht="12.75" x14ac:dyDescent="0.2">
      <c r="A6903" s="33" t="s">
        <v>28</v>
      </c>
      <c r="B6903" s="33" t="s">
        <v>582</v>
      </c>
      <c r="C6903" s="34">
        <v>10</v>
      </c>
      <c r="D6903" s="33" t="s">
        <v>34</v>
      </c>
      <c r="E6903" s="33" t="s">
        <v>7597</v>
      </c>
      <c r="F6903" s="35">
        <v>40161505</v>
      </c>
      <c r="G6903" s="33" t="s">
        <v>15072</v>
      </c>
      <c r="H6903" s="33">
        <v>2</v>
      </c>
      <c r="I6903" s="33">
        <v>6</v>
      </c>
      <c r="J6903" s="36">
        <v>1</v>
      </c>
      <c r="K6903" s="37">
        <v>31320</v>
      </c>
      <c r="L6903" s="38" t="s">
        <v>15</v>
      </c>
      <c r="M6903" s="38" t="s">
        <v>13</v>
      </c>
    </row>
    <row r="6904" spans="1:13" s="39" customFormat="1" ht="12.75" x14ac:dyDescent="0.2">
      <c r="A6904" s="33" t="s">
        <v>28</v>
      </c>
      <c r="B6904" s="33" t="s">
        <v>582</v>
      </c>
      <c r="C6904" s="34">
        <v>10</v>
      </c>
      <c r="D6904" s="33" t="s">
        <v>34</v>
      </c>
      <c r="E6904" s="33" t="s">
        <v>7598</v>
      </c>
      <c r="F6904" s="35">
        <v>40161505</v>
      </c>
      <c r="G6904" s="33" t="s">
        <v>15072</v>
      </c>
      <c r="H6904" s="33">
        <v>2</v>
      </c>
      <c r="I6904" s="33">
        <v>6</v>
      </c>
      <c r="J6904" s="36">
        <v>1</v>
      </c>
      <c r="K6904" s="37">
        <v>34600</v>
      </c>
      <c r="L6904" s="38" t="s">
        <v>15</v>
      </c>
      <c r="M6904" s="38" t="s">
        <v>13</v>
      </c>
    </row>
    <row r="6905" spans="1:13" s="39" customFormat="1" ht="12.75" x14ac:dyDescent="0.2">
      <c r="A6905" s="33" t="s">
        <v>28</v>
      </c>
      <c r="B6905" s="33" t="s">
        <v>582</v>
      </c>
      <c r="C6905" s="34">
        <v>10</v>
      </c>
      <c r="D6905" s="33" t="s">
        <v>34</v>
      </c>
      <c r="E6905" s="33" t="s">
        <v>7599</v>
      </c>
      <c r="F6905" s="35">
        <v>40161505</v>
      </c>
      <c r="G6905" s="33" t="s">
        <v>15072</v>
      </c>
      <c r="H6905" s="33">
        <v>2</v>
      </c>
      <c r="I6905" s="33">
        <v>6</v>
      </c>
      <c r="J6905" s="36">
        <v>1</v>
      </c>
      <c r="K6905" s="37">
        <v>289840</v>
      </c>
      <c r="L6905" s="38" t="s">
        <v>15</v>
      </c>
      <c r="M6905" s="38" t="s">
        <v>13</v>
      </c>
    </row>
    <row r="6906" spans="1:13" s="39" customFormat="1" ht="12.75" x14ac:dyDescent="0.2">
      <c r="A6906" s="33" t="s">
        <v>28</v>
      </c>
      <c r="B6906" s="33" t="s">
        <v>582</v>
      </c>
      <c r="C6906" s="34">
        <v>10</v>
      </c>
      <c r="D6906" s="33" t="s">
        <v>34</v>
      </c>
      <c r="E6906" s="33" t="s">
        <v>7600</v>
      </c>
      <c r="F6906" s="35">
        <v>40161505</v>
      </c>
      <c r="G6906" s="33" t="s">
        <v>15072</v>
      </c>
      <c r="H6906" s="33">
        <v>2</v>
      </c>
      <c r="I6906" s="33">
        <v>6</v>
      </c>
      <c r="J6906" s="36">
        <v>1</v>
      </c>
      <c r="K6906" s="37">
        <v>33400</v>
      </c>
      <c r="L6906" s="38" t="s">
        <v>15</v>
      </c>
      <c r="M6906" s="38" t="s">
        <v>13</v>
      </c>
    </row>
    <row r="6907" spans="1:13" s="39" customFormat="1" ht="12.75" x14ac:dyDescent="0.2">
      <c r="A6907" s="33" t="s">
        <v>28</v>
      </c>
      <c r="B6907" s="33" t="s">
        <v>582</v>
      </c>
      <c r="C6907" s="34">
        <v>10</v>
      </c>
      <c r="D6907" s="33" t="s">
        <v>34</v>
      </c>
      <c r="E6907" s="33" t="s">
        <v>7601</v>
      </c>
      <c r="F6907" s="35">
        <v>40161505</v>
      </c>
      <c r="G6907" s="33" t="s">
        <v>15072</v>
      </c>
      <c r="H6907" s="33">
        <v>2</v>
      </c>
      <c r="I6907" s="33">
        <v>6</v>
      </c>
      <c r="J6907" s="36">
        <v>2</v>
      </c>
      <c r="K6907" s="37">
        <v>46200</v>
      </c>
      <c r="L6907" s="38" t="s">
        <v>15</v>
      </c>
      <c r="M6907" s="38" t="s">
        <v>13</v>
      </c>
    </row>
    <row r="6908" spans="1:13" s="39" customFormat="1" ht="12.75" x14ac:dyDescent="0.2">
      <c r="A6908" s="33" t="s">
        <v>28</v>
      </c>
      <c r="B6908" s="33" t="s">
        <v>582</v>
      </c>
      <c r="C6908" s="34">
        <v>10</v>
      </c>
      <c r="D6908" s="33" t="s">
        <v>34</v>
      </c>
      <c r="E6908" s="33" t="s">
        <v>7602</v>
      </c>
      <c r="F6908" s="35">
        <v>40161505</v>
      </c>
      <c r="G6908" s="33" t="s">
        <v>15072</v>
      </c>
      <c r="H6908" s="33">
        <v>2</v>
      </c>
      <c r="I6908" s="33">
        <v>6</v>
      </c>
      <c r="J6908" s="36">
        <v>2</v>
      </c>
      <c r="K6908" s="37">
        <v>51040</v>
      </c>
      <c r="L6908" s="38" t="s">
        <v>15</v>
      </c>
      <c r="M6908" s="38" t="s">
        <v>13</v>
      </c>
    </row>
    <row r="6909" spans="1:13" s="39" customFormat="1" ht="12.75" x14ac:dyDescent="0.2">
      <c r="A6909" s="33" t="s">
        <v>28</v>
      </c>
      <c r="B6909" s="33" t="s">
        <v>582</v>
      </c>
      <c r="C6909" s="34">
        <v>10</v>
      </c>
      <c r="D6909" s="33" t="s">
        <v>34</v>
      </c>
      <c r="E6909" s="33" t="s">
        <v>7603</v>
      </c>
      <c r="F6909" s="35">
        <v>40161505</v>
      </c>
      <c r="G6909" s="33" t="s">
        <v>15072</v>
      </c>
      <c r="H6909" s="33">
        <v>2</v>
      </c>
      <c r="I6909" s="33">
        <v>6</v>
      </c>
      <c r="J6909" s="36">
        <v>2</v>
      </c>
      <c r="K6909" s="37">
        <v>34800</v>
      </c>
      <c r="L6909" s="38" t="s">
        <v>15</v>
      </c>
      <c r="M6909" s="38" t="s">
        <v>13</v>
      </c>
    </row>
    <row r="6910" spans="1:13" s="39" customFormat="1" ht="12.75" x14ac:dyDescent="0.2">
      <c r="A6910" s="33" t="s">
        <v>28</v>
      </c>
      <c r="B6910" s="33" t="s">
        <v>582</v>
      </c>
      <c r="C6910" s="34">
        <v>10</v>
      </c>
      <c r="D6910" s="33" t="s">
        <v>34</v>
      </c>
      <c r="E6910" s="33" t="s">
        <v>7604</v>
      </c>
      <c r="F6910" s="35">
        <v>40161505</v>
      </c>
      <c r="G6910" s="33" t="s">
        <v>15072</v>
      </c>
      <c r="H6910" s="33">
        <v>2</v>
      </c>
      <c r="I6910" s="33">
        <v>6</v>
      </c>
      <c r="J6910" s="36">
        <v>2</v>
      </c>
      <c r="K6910" s="37">
        <v>53360</v>
      </c>
      <c r="L6910" s="38" t="s">
        <v>15</v>
      </c>
      <c r="M6910" s="38" t="s">
        <v>13</v>
      </c>
    </row>
    <row r="6911" spans="1:13" s="39" customFormat="1" ht="12.75" x14ac:dyDescent="0.2">
      <c r="A6911" s="33" t="s">
        <v>28</v>
      </c>
      <c r="B6911" s="33" t="s">
        <v>582</v>
      </c>
      <c r="C6911" s="34">
        <v>10</v>
      </c>
      <c r="D6911" s="33" t="s">
        <v>34</v>
      </c>
      <c r="E6911" s="33" t="s">
        <v>7605</v>
      </c>
      <c r="F6911" s="35">
        <v>40161505</v>
      </c>
      <c r="G6911" s="33" t="s">
        <v>15072</v>
      </c>
      <c r="H6911" s="33">
        <v>2</v>
      </c>
      <c r="I6911" s="33">
        <v>6</v>
      </c>
      <c r="J6911" s="36">
        <v>2</v>
      </c>
      <c r="K6911" s="37">
        <v>48720</v>
      </c>
      <c r="L6911" s="38" t="s">
        <v>15</v>
      </c>
      <c r="M6911" s="38" t="s">
        <v>13</v>
      </c>
    </row>
    <row r="6912" spans="1:13" s="39" customFormat="1" ht="12.75" x14ac:dyDescent="0.2">
      <c r="A6912" s="33" t="s">
        <v>28</v>
      </c>
      <c r="B6912" s="33" t="s">
        <v>582</v>
      </c>
      <c r="C6912" s="34">
        <v>10</v>
      </c>
      <c r="D6912" s="33" t="s">
        <v>34</v>
      </c>
      <c r="E6912" s="33" t="s">
        <v>7606</v>
      </c>
      <c r="F6912" s="35">
        <v>40161505</v>
      </c>
      <c r="G6912" s="33" t="s">
        <v>15072</v>
      </c>
      <c r="H6912" s="33">
        <v>2</v>
      </c>
      <c r="I6912" s="33">
        <v>6</v>
      </c>
      <c r="J6912" s="36">
        <v>1</v>
      </c>
      <c r="K6912" s="37">
        <v>30450</v>
      </c>
      <c r="L6912" s="38" t="s">
        <v>15</v>
      </c>
      <c r="M6912" s="38" t="s">
        <v>13</v>
      </c>
    </row>
    <row r="6913" spans="1:13" s="39" customFormat="1" ht="12.75" x14ac:dyDescent="0.2">
      <c r="A6913" s="33" t="s">
        <v>28</v>
      </c>
      <c r="B6913" s="33" t="s">
        <v>582</v>
      </c>
      <c r="C6913" s="34">
        <v>10</v>
      </c>
      <c r="D6913" s="33" t="s">
        <v>34</v>
      </c>
      <c r="E6913" s="33" t="s">
        <v>7607</v>
      </c>
      <c r="F6913" s="35">
        <v>40161505</v>
      </c>
      <c r="G6913" s="33" t="s">
        <v>15072</v>
      </c>
      <c r="H6913" s="33">
        <v>2</v>
      </c>
      <c r="I6913" s="33">
        <v>6</v>
      </c>
      <c r="J6913" s="36">
        <v>1</v>
      </c>
      <c r="K6913" s="37">
        <v>48720</v>
      </c>
      <c r="L6913" s="38" t="s">
        <v>15</v>
      </c>
      <c r="M6913" s="38" t="s">
        <v>13</v>
      </c>
    </row>
    <row r="6914" spans="1:13" s="39" customFormat="1" ht="12.75" x14ac:dyDescent="0.2">
      <c r="A6914" s="33" t="s">
        <v>28</v>
      </c>
      <c r="B6914" s="33" t="s">
        <v>582</v>
      </c>
      <c r="C6914" s="34">
        <v>10</v>
      </c>
      <c r="D6914" s="33" t="s">
        <v>34</v>
      </c>
      <c r="E6914" s="33" t="s">
        <v>7608</v>
      </c>
      <c r="F6914" s="35">
        <v>40161505</v>
      </c>
      <c r="G6914" s="33" t="s">
        <v>15072</v>
      </c>
      <c r="H6914" s="33">
        <v>2</v>
      </c>
      <c r="I6914" s="33">
        <v>6</v>
      </c>
      <c r="J6914" s="36">
        <v>2</v>
      </c>
      <c r="K6914" s="37">
        <v>104400</v>
      </c>
      <c r="L6914" s="38" t="s">
        <v>15</v>
      </c>
      <c r="M6914" s="38" t="s">
        <v>13</v>
      </c>
    </row>
    <row r="6915" spans="1:13" s="39" customFormat="1" ht="12.75" x14ac:dyDescent="0.2">
      <c r="A6915" s="33" t="s">
        <v>28</v>
      </c>
      <c r="B6915" s="33" t="s">
        <v>582</v>
      </c>
      <c r="C6915" s="34">
        <v>10</v>
      </c>
      <c r="D6915" s="33" t="s">
        <v>34</v>
      </c>
      <c r="E6915" s="33" t="s">
        <v>7609</v>
      </c>
      <c r="F6915" s="35">
        <v>40161505</v>
      </c>
      <c r="G6915" s="33" t="s">
        <v>15072</v>
      </c>
      <c r="H6915" s="33">
        <v>2</v>
      </c>
      <c r="I6915" s="33">
        <v>6</v>
      </c>
      <c r="J6915" s="36">
        <v>1</v>
      </c>
      <c r="K6915" s="37">
        <v>60320</v>
      </c>
      <c r="L6915" s="38" t="s">
        <v>15</v>
      </c>
      <c r="M6915" s="38" t="s">
        <v>13</v>
      </c>
    </row>
    <row r="6916" spans="1:13" s="39" customFormat="1" ht="12.75" x14ac:dyDescent="0.2">
      <c r="A6916" s="33" t="s">
        <v>28</v>
      </c>
      <c r="B6916" s="33" t="s">
        <v>582</v>
      </c>
      <c r="C6916" s="34">
        <v>10</v>
      </c>
      <c r="D6916" s="33" t="s">
        <v>34</v>
      </c>
      <c r="E6916" s="33" t="s">
        <v>7610</v>
      </c>
      <c r="F6916" s="35">
        <v>40161505</v>
      </c>
      <c r="G6916" s="33" t="s">
        <v>15072</v>
      </c>
      <c r="H6916" s="33">
        <v>2</v>
      </c>
      <c r="I6916" s="33">
        <v>6</v>
      </c>
      <c r="J6916" s="36">
        <v>2</v>
      </c>
      <c r="K6916" s="37">
        <v>64200</v>
      </c>
      <c r="L6916" s="38" t="s">
        <v>15</v>
      </c>
      <c r="M6916" s="38" t="s">
        <v>13</v>
      </c>
    </row>
    <row r="6917" spans="1:13" s="39" customFormat="1" ht="12.75" x14ac:dyDescent="0.2">
      <c r="A6917" s="33" t="s">
        <v>28</v>
      </c>
      <c r="B6917" s="33" t="s">
        <v>582</v>
      </c>
      <c r="C6917" s="34">
        <v>10</v>
      </c>
      <c r="D6917" s="33" t="s">
        <v>34</v>
      </c>
      <c r="E6917" s="33" t="s">
        <v>7611</v>
      </c>
      <c r="F6917" s="35">
        <v>40161505</v>
      </c>
      <c r="G6917" s="33" t="s">
        <v>15072</v>
      </c>
      <c r="H6917" s="33">
        <v>2</v>
      </c>
      <c r="I6917" s="33">
        <v>6</v>
      </c>
      <c r="J6917" s="36">
        <v>1</v>
      </c>
      <c r="K6917" s="37">
        <v>34800</v>
      </c>
      <c r="L6917" s="38" t="s">
        <v>15</v>
      </c>
      <c r="M6917" s="38" t="s">
        <v>13</v>
      </c>
    </row>
    <row r="6918" spans="1:13" s="39" customFormat="1" ht="12.75" x14ac:dyDescent="0.2">
      <c r="A6918" s="33" t="s">
        <v>28</v>
      </c>
      <c r="B6918" s="33" t="s">
        <v>582</v>
      </c>
      <c r="C6918" s="34">
        <v>10</v>
      </c>
      <c r="D6918" s="33" t="s">
        <v>34</v>
      </c>
      <c r="E6918" s="33" t="s">
        <v>7612</v>
      </c>
      <c r="F6918" s="35">
        <v>40161505</v>
      </c>
      <c r="G6918" s="33" t="s">
        <v>15072</v>
      </c>
      <c r="H6918" s="33">
        <v>2</v>
      </c>
      <c r="I6918" s="33">
        <v>6</v>
      </c>
      <c r="J6918" s="36">
        <v>1</v>
      </c>
      <c r="K6918" s="37">
        <v>223880</v>
      </c>
      <c r="L6918" s="38" t="s">
        <v>15</v>
      </c>
      <c r="M6918" s="38" t="s">
        <v>13</v>
      </c>
    </row>
    <row r="6919" spans="1:13" s="39" customFormat="1" ht="12.75" x14ac:dyDescent="0.2">
      <c r="A6919" s="33" t="s">
        <v>28</v>
      </c>
      <c r="B6919" s="33" t="s">
        <v>582</v>
      </c>
      <c r="C6919" s="34">
        <v>10</v>
      </c>
      <c r="D6919" s="33" t="s">
        <v>34</v>
      </c>
      <c r="E6919" s="33" t="s">
        <v>7613</v>
      </c>
      <c r="F6919" s="35">
        <v>40161513</v>
      </c>
      <c r="G6919" s="33" t="s">
        <v>15072</v>
      </c>
      <c r="H6919" s="33">
        <v>2</v>
      </c>
      <c r="I6919" s="33">
        <v>6</v>
      </c>
      <c r="J6919" s="36">
        <v>1</v>
      </c>
      <c r="K6919" s="37">
        <v>48720</v>
      </c>
      <c r="L6919" s="38" t="s">
        <v>15</v>
      </c>
      <c r="M6919" s="38" t="s">
        <v>13</v>
      </c>
    </row>
    <row r="6920" spans="1:13" s="39" customFormat="1" ht="12.75" x14ac:dyDescent="0.2">
      <c r="A6920" s="33" t="s">
        <v>28</v>
      </c>
      <c r="B6920" s="33" t="s">
        <v>582</v>
      </c>
      <c r="C6920" s="34">
        <v>10</v>
      </c>
      <c r="D6920" s="33" t="s">
        <v>34</v>
      </c>
      <c r="E6920" s="33" t="s">
        <v>7614</v>
      </c>
      <c r="F6920" s="35">
        <v>40161513</v>
      </c>
      <c r="G6920" s="33" t="s">
        <v>15072</v>
      </c>
      <c r="H6920" s="33">
        <v>2</v>
      </c>
      <c r="I6920" s="33">
        <v>6</v>
      </c>
      <c r="J6920" s="36">
        <v>1</v>
      </c>
      <c r="K6920" s="37">
        <v>39440</v>
      </c>
      <c r="L6920" s="38" t="s">
        <v>15</v>
      </c>
      <c r="M6920" s="38" t="s">
        <v>13</v>
      </c>
    </row>
    <row r="6921" spans="1:13" s="39" customFormat="1" ht="12.75" x14ac:dyDescent="0.2">
      <c r="A6921" s="33" t="s">
        <v>28</v>
      </c>
      <c r="B6921" s="33" t="s">
        <v>582</v>
      </c>
      <c r="C6921" s="34">
        <v>10</v>
      </c>
      <c r="D6921" s="33" t="s">
        <v>34</v>
      </c>
      <c r="E6921" s="33" t="s">
        <v>7615</v>
      </c>
      <c r="F6921" s="35">
        <v>40161513</v>
      </c>
      <c r="G6921" s="33" t="s">
        <v>15072</v>
      </c>
      <c r="H6921" s="33">
        <v>2</v>
      </c>
      <c r="I6921" s="33">
        <v>6</v>
      </c>
      <c r="J6921" s="36">
        <v>2</v>
      </c>
      <c r="K6921" s="37">
        <v>185600</v>
      </c>
      <c r="L6921" s="38" t="s">
        <v>15</v>
      </c>
      <c r="M6921" s="38" t="s">
        <v>13</v>
      </c>
    </row>
    <row r="6922" spans="1:13" s="39" customFormat="1" ht="12.75" x14ac:dyDescent="0.2">
      <c r="A6922" s="33" t="s">
        <v>28</v>
      </c>
      <c r="B6922" s="33" t="s">
        <v>582</v>
      </c>
      <c r="C6922" s="34">
        <v>10</v>
      </c>
      <c r="D6922" s="33" t="s">
        <v>34</v>
      </c>
      <c r="E6922" s="33" t="s">
        <v>7616</v>
      </c>
      <c r="F6922" s="35">
        <v>40161513</v>
      </c>
      <c r="G6922" s="33" t="s">
        <v>15072</v>
      </c>
      <c r="H6922" s="33">
        <v>2</v>
      </c>
      <c r="I6922" s="33">
        <v>6</v>
      </c>
      <c r="J6922" s="36">
        <v>1</v>
      </c>
      <c r="K6922" s="37">
        <v>20880</v>
      </c>
      <c r="L6922" s="38" t="s">
        <v>15</v>
      </c>
      <c r="M6922" s="38" t="s">
        <v>13</v>
      </c>
    </row>
    <row r="6923" spans="1:13" s="39" customFormat="1" ht="12.75" x14ac:dyDescent="0.2">
      <c r="A6923" s="33" t="s">
        <v>28</v>
      </c>
      <c r="B6923" s="33" t="s">
        <v>582</v>
      </c>
      <c r="C6923" s="34">
        <v>10</v>
      </c>
      <c r="D6923" s="33" t="s">
        <v>34</v>
      </c>
      <c r="E6923" s="33" t="s">
        <v>7617</v>
      </c>
      <c r="F6923" s="35">
        <v>40161513</v>
      </c>
      <c r="G6923" s="33" t="s">
        <v>15072</v>
      </c>
      <c r="H6923" s="33">
        <v>2</v>
      </c>
      <c r="I6923" s="33">
        <v>6</v>
      </c>
      <c r="J6923" s="36">
        <v>1</v>
      </c>
      <c r="K6923" s="37">
        <v>63800</v>
      </c>
      <c r="L6923" s="38" t="s">
        <v>15</v>
      </c>
      <c r="M6923" s="38" t="s">
        <v>13</v>
      </c>
    </row>
    <row r="6924" spans="1:13" s="39" customFormat="1" ht="12.75" x14ac:dyDescent="0.2">
      <c r="A6924" s="33" t="s">
        <v>28</v>
      </c>
      <c r="B6924" s="33" t="s">
        <v>582</v>
      </c>
      <c r="C6924" s="34">
        <v>10</v>
      </c>
      <c r="D6924" s="33" t="s">
        <v>34</v>
      </c>
      <c r="E6924" s="33" t="s">
        <v>7618</v>
      </c>
      <c r="F6924" s="35">
        <v>40161513</v>
      </c>
      <c r="G6924" s="33" t="s">
        <v>15072</v>
      </c>
      <c r="H6924" s="33">
        <v>2</v>
      </c>
      <c r="I6924" s="33">
        <v>6</v>
      </c>
      <c r="J6924" s="36">
        <v>1</v>
      </c>
      <c r="K6924" s="37">
        <v>58000</v>
      </c>
      <c r="L6924" s="38" t="s">
        <v>15</v>
      </c>
      <c r="M6924" s="38" t="s">
        <v>13</v>
      </c>
    </row>
    <row r="6925" spans="1:13" s="39" customFormat="1" ht="12.75" x14ac:dyDescent="0.2">
      <c r="A6925" s="33" t="s">
        <v>28</v>
      </c>
      <c r="B6925" s="33" t="s">
        <v>582</v>
      </c>
      <c r="C6925" s="34">
        <v>10</v>
      </c>
      <c r="D6925" s="33" t="s">
        <v>34</v>
      </c>
      <c r="E6925" s="33" t="s">
        <v>7619</v>
      </c>
      <c r="F6925" s="35">
        <v>40161513</v>
      </c>
      <c r="G6925" s="33" t="s">
        <v>15072</v>
      </c>
      <c r="H6925" s="33">
        <v>2</v>
      </c>
      <c r="I6925" s="33">
        <v>6</v>
      </c>
      <c r="J6925" s="36">
        <v>1</v>
      </c>
      <c r="K6925" s="37">
        <v>200000</v>
      </c>
      <c r="L6925" s="38" t="s">
        <v>15</v>
      </c>
      <c r="M6925" s="38" t="s">
        <v>13</v>
      </c>
    </row>
    <row r="6926" spans="1:13" s="39" customFormat="1" ht="12.75" x14ac:dyDescent="0.2">
      <c r="A6926" s="33" t="s">
        <v>28</v>
      </c>
      <c r="B6926" s="33" t="s">
        <v>582</v>
      </c>
      <c r="C6926" s="34">
        <v>10</v>
      </c>
      <c r="D6926" s="33" t="s">
        <v>34</v>
      </c>
      <c r="E6926" s="33" t="s">
        <v>7620</v>
      </c>
      <c r="F6926" s="35">
        <v>40161513</v>
      </c>
      <c r="G6926" s="33" t="s">
        <v>15072</v>
      </c>
      <c r="H6926" s="33">
        <v>2</v>
      </c>
      <c r="I6926" s="33">
        <v>6</v>
      </c>
      <c r="J6926" s="36">
        <v>1</v>
      </c>
      <c r="K6926" s="37">
        <v>139200</v>
      </c>
      <c r="L6926" s="38" t="s">
        <v>15</v>
      </c>
      <c r="M6926" s="38" t="s">
        <v>13</v>
      </c>
    </row>
    <row r="6927" spans="1:13" s="39" customFormat="1" ht="12.75" x14ac:dyDescent="0.2">
      <c r="A6927" s="33" t="s">
        <v>28</v>
      </c>
      <c r="B6927" s="33" t="s">
        <v>582</v>
      </c>
      <c r="C6927" s="34">
        <v>10</v>
      </c>
      <c r="D6927" s="33" t="s">
        <v>34</v>
      </c>
      <c r="E6927" s="33" t="s">
        <v>7621</v>
      </c>
      <c r="F6927" s="35">
        <v>40161513</v>
      </c>
      <c r="G6927" s="33" t="s">
        <v>15072</v>
      </c>
      <c r="H6927" s="33">
        <v>2</v>
      </c>
      <c r="I6927" s="33">
        <v>6</v>
      </c>
      <c r="J6927" s="36">
        <v>1</v>
      </c>
      <c r="K6927" s="37">
        <v>92800</v>
      </c>
      <c r="L6927" s="38" t="s">
        <v>15</v>
      </c>
      <c r="M6927" s="38" t="s">
        <v>13</v>
      </c>
    </row>
    <row r="6928" spans="1:13" s="39" customFormat="1" ht="12.75" x14ac:dyDescent="0.2">
      <c r="A6928" s="33" t="s">
        <v>28</v>
      </c>
      <c r="B6928" s="33" t="s">
        <v>582</v>
      </c>
      <c r="C6928" s="34">
        <v>10</v>
      </c>
      <c r="D6928" s="33" t="s">
        <v>34</v>
      </c>
      <c r="E6928" s="33" t="s">
        <v>7622</v>
      </c>
      <c r="F6928" s="35">
        <v>40161513</v>
      </c>
      <c r="G6928" s="33" t="s">
        <v>15072</v>
      </c>
      <c r="H6928" s="33">
        <v>2</v>
      </c>
      <c r="I6928" s="33">
        <v>6</v>
      </c>
      <c r="J6928" s="36">
        <v>1</v>
      </c>
      <c r="K6928" s="37">
        <v>20880</v>
      </c>
      <c r="L6928" s="38" t="s">
        <v>15</v>
      </c>
      <c r="M6928" s="38" t="s">
        <v>13</v>
      </c>
    </row>
    <row r="6929" spans="1:13" s="39" customFormat="1" ht="12.75" x14ac:dyDescent="0.2">
      <c r="A6929" s="33" t="s">
        <v>28</v>
      </c>
      <c r="B6929" s="33" t="s">
        <v>582</v>
      </c>
      <c r="C6929" s="34">
        <v>10</v>
      </c>
      <c r="D6929" s="33" t="s">
        <v>34</v>
      </c>
      <c r="E6929" s="33" t="s">
        <v>7623</v>
      </c>
      <c r="F6929" s="35">
        <v>40161513</v>
      </c>
      <c r="G6929" s="33" t="s">
        <v>15072</v>
      </c>
      <c r="H6929" s="33">
        <v>2</v>
      </c>
      <c r="I6929" s="33">
        <v>6</v>
      </c>
      <c r="J6929" s="36">
        <v>2</v>
      </c>
      <c r="K6929" s="37">
        <v>197200</v>
      </c>
      <c r="L6929" s="38" t="s">
        <v>15</v>
      </c>
      <c r="M6929" s="38" t="s">
        <v>13</v>
      </c>
    </row>
    <row r="6930" spans="1:13" s="39" customFormat="1" ht="12.75" x14ac:dyDescent="0.2">
      <c r="A6930" s="33" t="s">
        <v>28</v>
      </c>
      <c r="B6930" s="33" t="s">
        <v>582</v>
      </c>
      <c r="C6930" s="34">
        <v>10</v>
      </c>
      <c r="D6930" s="33" t="s">
        <v>34</v>
      </c>
      <c r="E6930" s="33" t="s">
        <v>7624</v>
      </c>
      <c r="F6930" s="35">
        <v>40161513</v>
      </c>
      <c r="G6930" s="33" t="s">
        <v>15072</v>
      </c>
      <c r="H6930" s="33">
        <v>2</v>
      </c>
      <c r="I6930" s="33">
        <v>6</v>
      </c>
      <c r="J6930" s="36">
        <v>1</v>
      </c>
      <c r="K6930" s="37">
        <v>5800</v>
      </c>
      <c r="L6930" s="38" t="s">
        <v>15</v>
      </c>
      <c r="M6930" s="38" t="s">
        <v>13</v>
      </c>
    </row>
    <row r="6931" spans="1:13" s="39" customFormat="1" ht="12.75" x14ac:dyDescent="0.2">
      <c r="A6931" s="33" t="s">
        <v>28</v>
      </c>
      <c r="B6931" s="33" t="s">
        <v>582</v>
      </c>
      <c r="C6931" s="34">
        <v>10</v>
      </c>
      <c r="D6931" s="33" t="s">
        <v>34</v>
      </c>
      <c r="E6931" s="33" t="s">
        <v>7625</v>
      </c>
      <c r="F6931" s="35">
        <v>40161513</v>
      </c>
      <c r="G6931" s="33" t="s">
        <v>15072</v>
      </c>
      <c r="H6931" s="33">
        <v>2</v>
      </c>
      <c r="I6931" s="33">
        <v>6</v>
      </c>
      <c r="J6931" s="36">
        <v>1</v>
      </c>
      <c r="K6931" s="37">
        <v>75400</v>
      </c>
      <c r="L6931" s="38" t="s">
        <v>15</v>
      </c>
      <c r="M6931" s="38" t="s">
        <v>13</v>
      </c>
    </row>
    <row r="6932" spans="1:13" s="39" customFormat="1" ht="12.75" x14ac:dyDescent="0.2">
      <c r="A6932" s="33" t="s">
        <v>28</v>
      </c>
      <c r="B6932" s="33" t="s">
        <v>582</v>
      </c>
      <c r="C6932" s="34">
        <v>10</v>
      </c>
      <c r="D6932" s="33" t="s">
        <v>34</v>
      </c>
      <c r="E6932" s="33" t="s">
        <v>7626</v>
      </c>
      <c r="F6932" s="35">
        <v>40161513</v>
      </c>
      <c r="G6932" s="33" t="s">
        <v>15072</v>
      </c>
      <c r="H6932" s="33">
        <v>2</v>
      </c>
      <c r="I6932" s="33">
        <v>6</v>
      </c>
      <c r="J6932" s="36">
        <v>1</v>
      </c>
      <c r="K6932" s="37">
        <v>200000</v>
      </c>
      <c r="L6932" s="38" t="s">
        <v>15</v>
      </c>
      <c r="M6932" s="38" t="s">
        <v>13</v>
      </c>
    </row>
    <row r="6933" spans="1:13" s="39" customFormat="1" ht="12.75" x14ac:dyDescent="0.2">
      <c r="A6933" s="33" t="s">
        <v>28</v>
      </c>
      <c r="B6933" s="33" t="s">
        <v>582</v>
      </c>
      <c r="C6933" s="34">
        <v>10</v>
      </c>
      <c r="D6933" s="33" t="s">
        <v>34</v>
      </c>
      <c r="E6933" s="33" t="s">
        <v>7627</v>
      </c>
      <c r="F6933" s="35">
        <v>40161513</v>
      </c>
      <c r="G6933" s="33" t="s">
        <v>15072</v>
      </c>
      <c r="H6933" s="33">
        <v>2</v>
      </c>
      <c r="I6933" s="33">
        <v>6</v>
      </c>
      <c r="J6933" s="36">
        <v>1</v>
      </c>
      <c r="K6933" s="37">
        <v>48720</v>
      </c>
      <c r="L6933" s="38" t="s">
        <v>15</v>
      </c>
      <c r="M6933" s="38" t="s">
        <v>13</v>
      </c>
    </row>
    <row r="6934" spans="1:13" s="39" customFormat="1" ht="12.75" x14ac:dyDescent="0.2">
      <c r="A6934" s="33" t="s">
        <v>28</v>
      </c>
      <c r="B6934" s="33" t="s">
        <v>582</v>
      </c>
      <c r="C6934" s="34">
        <v>10</v>
      </c>
      <c r="D6934" s="33" t="s">
        <v>34</v>
      </c>
      <c r="E6934" s="33" t="s">
        <v>7628</v>
      </c>
      <c r="F6934" s="35">
        <v>40161513</v>
      </c>
      <c r="G6934" s="33" t="s">
        <v>15072</v>
      </c>
      <c r="H6934" s="33">
        <v>2</v>
      </c>
      <c r="I6934" s="33">
        <v>6</v>
      </c>
      <c r="J6934" s="36">
        <v>1</v>
      </c>
      <c r="K6934" s="37">
        <v>174000</v>
      </c>
      <c r="L6934" s="38" t="s">
        <v>15</v>
      </c>
      <c r="M6934" s="38" t="s">
        <v>13</v>
      </c>
    </row>
    <row r="6935" spans="1:13" s="39" customFormat="1" ht="12.75" x14ac:dyDescent="0.2">
      <c r="A6935" s="33" t="s">
        <v>28</v>
      </c>
      <c r="B6935" s="33" t="s">
        <v>582</v>
      </c>
      <c r="C6935" s="34">
        <v>10</v>
      </c>
      <c r="D6935" s="33" t="s">
        <v>34</v>
      </c>
      <c r="E6935" s="33" t="s">
        <v>7629</v>
      </c>
      <c r="F6935" s="35">
        <v>40161513</v>
      </c>
      <c r="G6935" s="33" t="s">
        <v>15072</v>
      </c>
      <c r="H6935" s="33">
        <v>2</v>
      </c>
      <c r="I6935" s="33">
        <v>6</v>
      </c>
      <c r="J6935" s="36">
        <v>1</v>
      </c>
      <c r="K6935" s="37">
        <v>171680</v>
      </c>
      <c r="L6935" s="38" t="s">
        <v>15</v>
      </c>
      <c r="M6935" s="38" t="s">
        <v>13</v>
      </c>
    </row>
    <row r="6936" spans="1:13" s="39" customFormat="1" ht="12.75" x14ac:dyDescent="0.2">
      <c r="A6936" s="33" t="s">
        <v>28</v>
      </c>
      <c r="B6936" s="33" t="s">
        <v>582</v>
      </c>
      <c r="C6936" s="34">
        <v>10</v>
      </c>
      <c r="D6936" s="33" t="s">
        <v>34</v>
      </c>
      <c r="E6936" s="33" t="s">
        <v>7630</v>
      </c>
      <c r="F6936" s="35">
        <v>40161513</v>
      </c>
      <c r="G6936" s="33" t="s">
        <v>15072</v>
      </c>
      <c r="H6936" s="33">
        <v>2</v>
      </c>
      <c r="I6936" s="33">
        <v>6</v>
      </c>
      <c r="J6936" s="36">
        <v>1</v>
      </c>
      <c r="K6936" s="37">
        <v>29000</v>
      </c>
      <c r="L6936" s="38" t="s">
        <v>15</v>
      </c>
      <c r="M6936" s="38" t="s">
        <v>13</v>
      </c>
    </row>
    <row r="6937" spans="1:13" s="39" customFormat="1" ht="12.75" x14ac:dyDescent="0.2">
      <c r="A6937" s="33" t="s">
        <v>28</v>
      </c>
      <c r="B6937" s="33" t="s">
        <v>582</v>
      </c>
      <c r="C6937" s="34">
        <v>10</v>
      </c>
      <c r="D6937" s="33" t="s">
        <v>34</v>
      </c>
      <c r="E6937" s="33" t="s">
        <v>7631</v>
      </c>
      <c r="F6937" s="35">
        <v>40161513</v>
      </c>
      <c r="G6937" s="33" t="s">
        <v>15072</v>
      </c>
      <c r="H6937" s="33">
        <v>2</v>
      </c>
      <c r="I6937" s="33">
        <v>6</v>
      </c>
      <c r="J6937" s="36">
        <v>1</v>
      </c>
      <c r="K6937" s="37">
        <v>42920</v>
      </c>
      <c r="L6937" s="38" t="s">
        <v>15</v>
      </c>
      <c r="M6937" s="38" t="s">
        <v>13</v>
      </c>
    </row>
    <row r="6938" spans="1:13" s="39" customFormat="1" ht="12.75" x14ac:dyDescent="0.2">
      <c r="A6938" s="33" t="s">
        <v>28</v>
      </c>
      <c r="B6938" s="33" t="s">
        <v>582</v>
      </c>
      <c r="C6938" s="34">
        <v>10</v>
      </c>
      <c r="D6938" s="33" t="s">
        <v>34</v>
      </c>
      <c r="E6938" s="33" t="s">
        <v>7632</v>
      </c>
      <c r="F6938" s="35">
        <v>40161513</v>
      </c>
      <c r="G6938" s="33" t="s">
        <v>15072</v>
      </c>
      <c r="H6938" s="33">
        <v>2</v>
      </c>
      <c r="I6938" s="33">
        <v>6</v>
      </c>
      <c r="J6938" s="36">
        <v>1</v>
      </c>
      <c r="K6938" s="37">
        <v>81200</v>
      </c>
      <c r="L6938" s="38" t="s">
        <v>15</v>
      </c>
      <c r="M6938" s="38" t="s">
        <v>13</v>
      </c>
    </row>
    <row r="6939" spans="1:13" s="39" customFormat="1" ht="12.75" x14ac:dyDescent="0.2">
      <c r="A6939" s="33" t="s">
        <v>28</v>
      </c>
      <c r="B6939" s="33" t="s">
        <v>582</v>
      </c>
      <c r="C6939" s="34">
        <v>10</v>
      </c>
      <c r="D6939" s="33" t="s">
        <v>34</v>
      </c>
      <c r="E6939" s="33" t="s">
        <v>7633</v>
      </c>
      <c r="F6939" s="35">
        <v>40161513</v>
      </c>
      <c r="G6939" s="33" t="s">
        <v>15072</v>
      </c>
      <c r="H6939" s="33">
        <v>2</v>
      </c>
      <c r="I6939" s="33">
        <v>6</v>
      </c>
      <c r="J6939" s="36">
        <v>1</v>
      </c>
      <c r="K6939" s="37">
        <v>30640</v>
      </c>
      <c r="L6939" s="38" t="s">
        <v>15</v>
      </c>
      <c r="M6939" s="38" t="s">
        <v>13</v>
      </c>
    </row>
    <row r="6940" spans="1:13" s="39" customFormat="1" ht="12.75" x14ac:dyDescent="0.2">
      <c r="A6940" s="33" t="s">
        <v>28</v>
      </c>
      <c r="B6940" s="33" t="s">
        <v>582</v>
      </c>
      <c r="C6940" s="34">
        <v>10</v>
      </c>
      <c r="D6940" s="33" t="s">
        <v>34</v>
      </c>
      <c r="E6940" s="33" t="s">
        <v>7633</v>
      </c>
      <c r="F6940" s="35">
        <v>40161513</v>
      </c>
      <c r="G6940" s="33" t="s">
        <v>15072</v>
      </c>
      <c r="H6940" s="33">
        <v>2</v>
      </c>
      <c r="I6940" s="33">
        <v>6</v>
      </c>
      <c r="J6940" s="36">
        <v>2</v>
      </c>
      <c r="K6940" s="37">
        <v>162400</v>
      </c>
      <c r="L6940" s="38" t="s">
        <v>15</v>
      </c>
      <c r="M6940" s="38" t="s">
        <v>13</v>
      </c>
    </row>
    <row r="6941" spans="1:13" s="39" customFormat="1" ht="12.75" x14ac:dyDescent="0.2">
      <c r="A6941" s="33" t="s">
        <v>28</v>
      </c>
      <c r="B6941" s="33" t="s">
        <v>582</v>
      </c>
      <c r="C6941" s="34">
        <v>10</v>
      </c>
      <c r="D6941" s="33" t="s">
        <v>34</v>
      </c>
      <c r="E6941" s="33" t="s">
        <v>7634</v>
      </c>
      <c r="F6941" s="35">
        <v>40161513</v>
      </c>
      <c r="G6941" s="33" t="s">
        <v>15072</v>
      </c>
      <c r="H6941" s="33">
        <v>2</v>
      </c>
      <c r="I6941" s="33">
        <v>6</v>
      </c>
      <c r="J6941" s="36">
        <v>1</v>
      </c>
      <c r="K6941" s="37">
        <v>567800</v>
      </c>
      <c r="L6941" s="38" t="s">
        <v>15</v>
      </c>
      <c r="M6941" s="38" t="s">
        <v>13</v>
      </c>
    </row>
    <row r="6942" spans="1:13" s="39" customFormat="1" ht="12.75" x14ac:dyDescent="0.2">
      <c r="A6942" s="33" t="s">
        <v>28</v>
      </c>
      <c r="B6942" s="33" t="s">
        <v>582</v>
      </c>
      <c r="C6942" s="34">
        <v>10</v>
      </c>
      <c r="D6942" s="33" t="s">
        <v>34</v>
      </c>
      <c r="E6942" s="33" t="s">
        <v>7635</v>
      </c>
      <c r="F6942" s="35">
        <v>40161513</v>
      </c>
      <c r="G6942" s="33" t="s">
        <v>15072</v>
      </c>
      <c r="H6942" s="33">
        <v>2</v>
      </c>
      <c r="I6942" s="33">
        <v>6</v>
      </c>
      <c r="J6942" s="36">
        <v>1</v>
      </c>
      <c r="K6942" s="37">
        <v>156600</v>
      </c>
      <c r="L6942" s="38" t="s">
        <v>15</v>
      </c>
      <c r="M6942" s="38" t="s">
        <v>13</v>
      </c>
    </row>
    <row r="6943" spans="1:13" s="39" customFormat="1" ht="12.75" x14ac:dyDescent="0.2">
      <c r="A6943" s="33" t="s">
        <v>28</v>
      </c>
      <c r="B6943" s="33" t="s">
        <v>582</v>
      </c>
      <c r="C6943" s="34">
        <v>10</v>
      </c>
      <c r="D6943" s="33" t="s">
        <v>34</v>
      </c>
      <c r="E6943" s="33" t="s">
        <v>7636</v>
      </c>
      <c r="F6943" s="35">
        <v>40161513</v>
      </c>
      <c r="G6943" s="33" t="s">
        <v>15072</v>
      </c>
      <c r="H6943" s="33">
        <v>2</v>
      </c>
      <c r="I6943" s="33">
        <v>6</v>
      </c>
      <c r="J6943" s="36">
        <v>2</v>
      </c>
      <c r="K6943" s="37">
        <v>190240</v>
      </c>
      <c r="L6943" s="38" t="s">
        <v>15</v>
      </c>
      <c r="M6943" s="38" t="s">
        <v>13</v>
      </c>
    </row>
    <row r="6944" spans="1:13" s="39" customFormat="1" ht="12.75" x14ac:dyDescent="0.2">
      <c r="A6944" s="33" t="s">
        <v>28</v>
      </c>
      <c r="B6944" s="33" t="s">
        <v>582</v>
      </c>
      <c r="C6944" s="34">
        <v>10</v>
      </c>
      <c r="D6944" s="33" t="s">
        <v>34</v>
      </c>
      <c r="E6944" s="33" t="s">
        <v>7637</v>
      </c>
      <c r="F6944" s="35">
        <v>40161513</v>
      </c>
      <c r="G6944" s="33" t="s">
        <v>15072</v>
      </c>
      <c r="H6944" s="33">
        <v>2</v>
      </c>
      <c r="I6944" s="33">
        <v>6</v>
      </c>
      <c r="J6944" s="36">
        <v>2</v>
      </c>
      <c r="K6944" s="37">
        <v>133960</v>
      </c>
      <c r="L6944" s="38" t="s">
        <v>15</v>
      </c>
      <c r="M6944" s="38" t="s">
        <v>13</v>
      </c>
    </row>
    <row r="6945" spans="1:13" s="39" customFormat="1" ht="12.75" x14ac:dyDescent="0.2">
      <c r="A6945" s="33" t="s">
        <v>28</v>
      </c>
      <c r="B6945" s="33" t="s">
        <v>582</v>
      </c>
      <c r="C6945" s="34">
        <v>10</v>
      </c>
      <c r="D6945" s="33" t="s">
        <v>34</v>
      </c>
      <c r="E6945" s="33" t="s">
        <v>7638</v>
      </c>
      <c r="F6945" s="35">
        <v>40161513</v>
      </c>
      <c r="G6945" s="33" t="s">
        <v>15072</v>
      </c>
      <c r="H6945" s="33">
        <v>2</v>
      </c>
      <c r="I6945" s="33">
        <v>6</v>
      </c>
      <c r="J6945" s="36">
        <v>1</v>
      </c>
      <c r="K6945" s="37">
        <v>29000</v>
      </c>
      <c r="L6945" s="38" t="s">
        <v>15</v>
      </c>
      <c r="M6945" s="38" t="s">
        <v>13</v>
      </c>
    </row>
    <row r="6946" spans="1:13" s="39" customFormat="1" ht="12.75" x14ac:dyDescent="0.2">
      <c r="A6946" s="33" t="s">
        <v>28</v>
      </c>
      <c r="B6946" s="33" t="s">
        <v>582</v>
      </c>
      <c r="C6946" s="34">
        <v>10</v>
      </c>
      <c r="D6946" s="33" t="s">
        <v>34</v>
      </c>
      <c r="E6946" s="33" t="s">
        <v>7639</v>
      </c>
      <c r="F6946" s="35">
        <v>40161502</v>
      </c>
      <c r="G6946" s="33" t="s">
        <v>15072</v>
      </c>
      <c r="H6946" s="33">
        <v>2</v>
      </c>
      <c r="I6946" s="33">
        <v>6</v>
      </c>
      <c r="J6946" s="36">
        <v>1</v>
      </c>
      <c r="K6946" s="37">
        <v>26680</v>
      </c>
      <c r="L6946" s="38" t="s">
        <v>15</v>
      </c>
      <c r="M6946" s="38" t="s">
        <v>13</v>
      </c>
    </row>
    <row r="6947" spans="1:13" s="39" customFormat="1" ht="12.75" x14ac:dyDescent="0.2">
      <c r="A6947" s="33" t="s">
        <v>28</v>
      </c>
      <c r="B6947" s="33" t="s">
        <v>582</v>
      </c>
      <c r="C6947" s="34">
        <v>10</v>
      </c>
      <c r="D6947" s="33" t="s">
        <v>34</v>
      </c>
      <c r="E6947" s="33" t="s">
        <v>7640</v>
      </c>
      <c r="F6947" s="35">
        <v>40161502</v>
      </c>
      <c r="G6947" s="33" t="s">
        <v>15072</v>
      </c>
      <c r="H6947" s="33">
        <v>2</v>
      </c>
      <c r="I6947" s="33">
        <v>6</v>
      </c>
      <c r="J6947" s="36">
        <v>1</v>
      </c>
      <c r="K6947" s="37">
        <v>139200</v>
      </c>
      <c r="L6947" s="38" t="s">
        <v>15</v>
      </c>
      <c r="M6947" s="38" t="s">
        <v>13</v>
      </c>
    </row>
    <row r="6948" spans="1:13" s="39" customFormat="1" ht="12.75" x14ac:dyDescent="0.2">
      <c r="A6948" s="33" t="s">
        <v>28</v>
      </c>
      <c r="B6948" s="33" t="s">
        <v>582</v>
      </c>
      <c r="C6948" s="34">
        <v>10</v>
      </c>
      <c r="D6948" s="33" t="s">
        <v>34</v>
      </c>
      <c r="E6948" s="33" t="s">
        <v>7641</v>
      </c>
      <c r="F6948" s="35">
        <v>40161515</v>
      </c>
      <c r="G6948" s="33" t="s">
        <v>15072</v>
      </c>
      <c r="H6948" s="33">
        <v>2</v>
      </c>
      <c r="I6948" s="33">
        <v>6</v>
      </c>
      <c r="J6948" s="36">
        <v>1</v>
      </c>
      <c r="K6948" s="37">
        <v>30160</v>
      </c>
      <c r="L6948" s="38" t="s">
        <v>15</v>
      </c>
      <c r="M6948" s="38" t="s">
        <v>13</v>
      </c>
    </row>
    <row r="6949" spans="1:13" s="39" customFormat="1" ht="12.75" x14ac:dyDescent="0.2">
      <c r="A6949" s="33" t="s">
        <v>28</v>
      </c>
      <c r="B6949" s="33" t="s">
        <v>582</v>
      </c>
      <c r="C6949" s="34">
        <v>10</v>
      </c>
      <c r="D6949" s="33" t="s">
        <v>34</v>
      </c>
      <c r="E6949" s="33" t="s">
        <v>7642</v>
      </c>
      <c r="F6949" s="35">
        <v>40161502</v>
      </c>
      <c r="G6949" s="33" t="s">
        <v>15072</v>
      </c>
      <c r="H6949" s="33">
        <v>2</v>
      </c>
      <c r="I6949" s="33">
        <v>6</v>
      </c>
      <c r="J6949" s="36">
        <v>1</v>
      </c>
      <c r="K6949" s="37">
        <v>110200</v>
      </c>
      <c r="L6949" s="38" t="s">
        <v>15</v>
      </c>
      <c r="M6949" s="38" t="s">
        <v>13</v>
      </c>
    </row>
    <row r="6950" spans="1:13" s="39" customFormat="1" ht="12.75" x14ac:dyDescent="0.2">
      <c r="A6950" s="33" t="s">
        <v>28</v>
      </c>
      <c r="B6950" s="33" t="s">
        <v>582</v>
      </c>
      <c r="C6950" s="34">
        <v>10</v>
      </c>
      <c r="D6950" s="33" t="s">
        <v>34</v>
      </c>
      <c r="E6950" s="33" t="s">
        <v>7643</v>
      </c>
      <c r="F6950" s="35">
        <v>25191500</v>
      </c>
      <c r="G6950" s="33" t="s">
        <v>15072</v>
      </c>
      <c r="H6950" s="33">
        <v>2</v>
      </c>
      <c r="I6950" s="33">
        <v>6</v>
      </c>
      <c r="J6950" s="36">
        <v>1</v>
      </c>
      <c r="K6950" s="37">
        <v>1200000</v>
      </c>
      <c r="L6950" s="38" t="s">
        <v>15</v>
      </c>
      <c r="M6950" s="38" t="s">
        <v>13</v>
      </c>
    </row>
    <row r="6951" spans="1:13" s="39" customFormat="1" ht="12.75" x14ac:dyDescent="0.2">
      <c r="A6951" s="33" t="s">
        <v>28</v>
      </c>
      <c r="B6951" s="33" t="s">
        <v>582</v>
      </c>
      <c r="C6951" s="34">
        <v>10</v>
      </c>
      <c r="D6951" s="33" t="s">
        <v>34</v>
      </c>
      <c r="E6951" s="33" t="s">
        <v>7644</v>
      </c>
      <c r="F6951" s="35">
        <v>25191500</v>
      </c>
      <c r="G6951" s="33" t="s">
        <v>15072</v>
      </c>
      <c r="H6951" s="33">
        <v>2</v>
      </c>
      <c r="I6951" s="33">
        <v>6</v>
      </c>
      <c r="J6951" s="36">
        <v>2</v>
      </c>
      <c r="K6951" s="37">
        <v>57200</v>
      </c>
      <c r="L6951" s="38" t="s">
        <v>15</v>
      </c>
      <c r="M6951" s="38" t="s">
        <v>13</v>
      </c>
    </row>
    <row r="6952" spans="1:13" s="39" customFormat="1" ht="12.75" x14ac:dyDescent="0.2">
      <c r="A6952" s="33" t="s">
        <v>28</v>
      </c>
      <c r="B6952" s="33" t="s">
        <v>582</v>
      </c>
      <c r="C6952" s="34">
        <v>10</v>
      </c>
      <c r="D6952" s="33" t="s">
        <v>34</v>
      </c>
      <c r="E6952" s="33" t="s">
        <v>7645</v>
      </c>
      <c r="F6952" s="35">
        <v>25191500</v>
      </c>
      <c r="G6952" s="33" t="s">
        <v>15072</v>
      </c>
      <c r="H6952" s="33">
        <v>2</v>
      </c>
      <c r="I6952" s="33">
        <v>6</v>
      </c>
      <c r="J6952" s="36">
        <v>1</v>
      </c>
      <c r="K6952" s="37">
        <v>1200000</v>
      </c>
      <c r="L6952" s="38" t="s">
        <v>15</v>
      </c>
      <c r="M6952" s="38" t="s">
        <v>13</v>
      </c>
    </row>
    <row r="6953" spans="1:13" s="39" customFormat="1" ht="12.75" x14ac:dyDescent="0.2">
      <c r="A6953" s="33" t="s">
        <v>28</v>
      </c>
      <c r="B6953" s="33" t="s">
        <v>582</v>
      </c>
      <c r="C6953" s="34">
        <v>10</v>
      </c>
      <c r="D6953" s="33" t="s">
        <v>34</v>
      </c>
      <c r="E6953" s="33" t="s">
        <v>4250</v>
      </c>
      <c r="F6953" s="35">
        <v>25191500</v>
      </c>
      <c r="G6953" s="33" t="s">
        <v>15072</v>
      </c>
      <c r="H6953" s="33">
        <v>2</v>
      </c>
      <c r="I6953" s="33">
        <v>6</v>
      </c>
      <c r="J6953" s="36">
        <v>1</v>
      </c>
      <c r="K6953" s="37">
        <v>485630</v>
      </c>
      <c r="L6953" s="38" t="s">
        <v>15</v>
      </c>
      <c r="M6953" s="38" t="s">
        <v>13</v>
      </c>
    </row>
    <row r="6954" spans="1:13" s="39" customFormat="1" ht="12.75" x14ac:dyDescent="0.2">
      <c r="A6954" s="33" t="s">
        <v>28</v>
      </c>
      <c r="B6954" s="33" t="s">
        <v>582</v>
      </c>
      <c r="C6954" s="34">
        <v>10</v>
      </c>
      <c r="D6954" s="33" t="s">
        <v>34</v>
      </c>
      <c r="E6954" s="33" t="s">
        <v>7646</v>
      </c>
      <c r="F6954" s="35">
        <v>25191500</v>
      </c>
      <c r="G6954" s="33" t="s">
        <v>15072</v>
      </c>
      <c r="H6954" s="33">
        <v>2</v>
      </c>
      <c r="I6954" s="33">
        <v>6</v>
      </c>
      <c r="J6954" s="36">
        <v>1</v>
      </c>
      <c r="K6954" s="37">
        <v>630500</v>
      </c>
      <c r="L6954" s="38" t="s">
        <v>15</v>
      </c>
      <c r="M6954" s="38" t="s">
        <v>13</v>
      </c>
    </row>
    <row r="6955" spans="1:13" s="39" customFormat="1" ht="12.75" x14ac:dyDescent="0.2">
      <c r="A6955" s="33" t="s">
        <v>28</v>
      </c>
      <c r="B6955" s="33" t="s">
        <v>582</v>
      </c>
      <c r="C6955" s="34">
        <v>10</v>
      </c>
      <c r="D6955" s="33" t="s">
        <v>34</v>
      </c>
      <c r="E6955" s="33" t="s">
        <v>7647</v>
      </c>
      <c r="F6955" s="35">
        <v>25191500</v>
      </c>
      <c r="G6955" s="33" t="s">
        <v>15072</v>
      </c>
      <c r="H6955" s="33">
        <v>2</v>
      </c>
      <c r="I6955" s="33">
        <v>6</v>
      </c>
      <c r="J6955" s="36">
        <v>1</v>
      </c>
      <c r="K6955" s="37">
        <v>686397</v>
      </c>
      <c r="L6955" s="38" t="s">
        <v>15</v>
      </c>
      <c r="M6955" s="38" t="s">
        <v>13</v>
      </c>
    </row>
    <row r="6956" spans="1:13" s="39" customFormat="1" ht="12.75" x14ac:dyDescent="0.2">
      <c r="A6956" s="33" t="s">
        <v>28</v>
      </c>
      <c r="B6956" s="33" t="s">
        <v>582</v>
      </c>
      <c r="C6956" s="34">
        <v>10</v>
      </c>
      <c r="D6956" s="33" t="s">
        <v>34</v>
      </c>
      <c r="E6956" s="33" t="s">
        <v>7648</v>
      </c>
      <c r="F6956" s="35">
        <v>25191500</v>
      </c>
      <c r="G6956" s="33" t="s">
        <v>15072</v>
      </c>
      <c r="H6956" s="33">
        <v>2</v>
      </c>
      <c r="I6956" s="33">
        <v>6</v>
      </c>
      <c r="J6956" s="36">
        <v>1</v>
      </c>
      <c r="K6956" s="37">
        <v>158952</v>
      </c>
      <c r="L6956" s="38" t="s">
        <v>15</v>
      </c>
      <c r="M6956" s="38" t="s">
        <v>13</v>
      </c>
    </row>
    <row r="6957" spans="1:13" s="39" customFormat="1" ht="12.75" x14ac:dyDescent="0.2">
      <c r="A6957" s="33" t="s">
        <v>28</v>
      </c>
      <c r="B6957" s="33" t="s">
        <v>582</v>
      </c>
      <c r="C6957" s="34">
        <v>10</v>
      </c>
      <c r="D6957" s="33" t="s">
        <v>34</v>
      </c>
      <c r="E6957" s="33" t="s">
        <v>7649</v>
      </c>
      <c r="F6957" s="35">
        <v>25191500</v>
      </c>
      <c r="G6957" s="33" t="s">
        <v>15072</v>
      </c>
      <c r="H6957" s="33">
        <v>2</v>
      </c>
      <c r="I6957" s="33">
        <v>6</v>
      </c>
      <c r="J6957" s="36">
        <v>1</v>
      </c>
      <c r="K6957" s="37">
        <v>350000</v>
      </c>
      <c r="L6957" s="38" t="s">
        <v>15</v>
      </c>
      <c r="M6957" s="38" t="s">
        <v>13</v>
      </c>
    </row>
    <row r="6958" spans="1:13" s="39" customFormat="1" ht="12.75" x14ac:dyDescent="0.2">
      <c r="A6958" s="33" t="s">
        <v>28</v>
      </c>
      <c r="B6958" s="33" t="s">
        <v>582</v>
      </c>
      <c r="C6958" s="34">
        <v>10</v>
      </c>
      <c r="D6958" s="33" t="s">
        <v>34</v>
      </c>
      <c r="E6958" s="33" t="s">
        <v>7650</v>
      </c>
      <c r="F6958" s="35">
        <v>25191500</v>
      </c>
      <c r="G6958" s="33" t="s">
        <v>15072</v>
      </c>
      <c r="H6958" s="33">
        <v>2</v>
      </c>
      <c r="I6958" s="33">
        <v>6</v>
      </c>
      <c r="J6958" s="36">
        <v>1</v>
      </c>
      <c r="K6958" s="37">
        <v>538123</v>
      </c>
      <c r="L6958" s="38" t="s">
        <v>15</v>
      </c>
      <c r="M6958" s="38" t="s">
        <v>13</v>
      </c>
    </row>
    <row r="6959" spans="1:13" s="39" customFormat="1" ht="12.75" x14ac:dyDescent="0.2">
      <c r="A6959" s="33" t="s">
        <v>28</v>
      </c>
      <c r="B6959" s="33" t="s">
        <v>582</v>
      </c>
      <c r="C6959" s="34">
        <v>10</v>
      </c>
      <c r="D6959" s="33" t="s">
        <v>34</v>
      </c>
      <c r="E6959" s="33" t="s">
        <v>7651</v>
      </c>
      <c r="F6959" s="35">
        <v>25191500</v>
      </c>
      <c r="G6959" s="33" t="s">
        <v>15072</v>
      </c>
      <c r="H6959" s="33">
        <v>2</v>
      </c>
      <c r="I6959" s="33">
        <v>6</v>
      </c>
      <c r="J6959" s="36">
        <v>2</v>
      </c>
      <c r="K6959" s="37">
        <v>817824</v>
      </c>
      <c r="L6959" s="38" t="s">
        <v>15</v>
      </c>
      <c r="M6959" s="38" t="s">
        <v>13</v>
      </c>
    </row>
    <row r="6960" spans="1:13" s="39" customFormat="1" ht="12.75" x14ac:dyDescent="0.2">
      <c r="A6960" s="33" t="s">
        <v>28</v>
      </c>
      <c r="B6960" s="33" t="s">
        <v>582</v>
      </c>
      <c r="C6960" s="34">
        <v>10</v>
      </c>
      <c r="D6960" s="33" t="s">
        <v>34</v>
      </c>
      <c r="E6960" s="33" t="s">
        <v>7652</v>
      </c>
      <c r="F6960" s="35">
        <v>25191500</v>
      </c>
      <c r="G6960" s="33" t="s">
        <v>15072</v>
      </c>
      <c r="H6960" s="33">
        <v>2</v>
      </c>
      <c r="I6960" s="33">
        <v>6</v>
      </c>
      <c r="J6960" s="36">
        <v>1</v>
      </c>
      <c r="K6960" s="37">
        <v>200000</v>
      </c>
      <c r="L6960" s="38" t="s">
        <v>15</v>
      </c>
      <c r="M6960" s="38" t="s">
        <v>13</v>
      </c>
    </row>
    <row r="6961" spans="1:13" s="39" customFormat="1" ht="12.75" x14ac:dyDescent="0.2">
      <c r="A6961" s="33" t="s">
        <v>28</v>
      </c>
      <c r="B6961" s="33" t="s">
        <v>582</v>
      </c>
      <c r="C6961" s="34">
        <v>10</v>
      </c>
      <c r="D6961" s="33" t="s">
        <v>34</v>
      </c>
      <c r="E6961" s="33" t="s">
        <v>7653</v>
      </c>
      <c r="F6961" s="35">
        <v>25191500</v>
      </c>
      <c r="G6961" s="33" t="s">
        <v>15072</v>
      </c>
      <c r="H6961" s="33">
        <v>2</v>
      </c>
      <c r="I6961" s="33">
        <v>6</v>
      </c>
      <c r="J6961" s="36">
        <v>1</v>
      </c>
      <c r="K6961" s="37">
        <v>741200</v>
      </c>
      <c r="L6961" s="38" t="s">
        <v>15</v>
      </c>
      <c r="M6961" s="38" t="s">
        <v>13</v>
      </c>
    </row>
    <row r="6962" spans="1:13" s="39" customFormat="1" ht="12.75" x14ac:dyDescent="0.2">
      <c r="A6962" s="33" t="s">
        <v>28</v>
      </c>
      <c r="B6962" s="33" t="s">
        <v>582</v>
      </c>
      <c r="C6962" s="34">
        <v>10</v>
      </c>
      <c r="D6962" s="33" t="s">
        <v>34</v>
      </c>
      <c r="E6962" s="33" t="s">
        <v>7654</v>
      </c>
      <c r="F6962" s="35">
        <v>25191500</v>
      </c>
      <c r="G6962" s="33" t="s">
        <v>15072</v>
      </c>
      <c r="H6962" s="33">
        <v>2</v>
      </c>
      <c r="I6962" s="33">
        <v>6</v>
      </c>
      <c r="J6962" s="36">
        <v>1</v>
      </c>
      <c r="K6962" s="37">
        <v>450180</v>
      </c>
      <c r="L6962" s="38" t="s">
        <v>15</v>
      </c>
      <c r="M6962" s="38" t="s">
        <v>13</v>
      </c>
    </row>
    <row r="6963" spans="1:13" s="39" customFormat="1" ht="12.75" x14ac:dyDescent="0.2">
      <c r="A6963" s="33" t="s">
        <v>28</v>
      </c>
      <c r="B6963" s="33" t="s">
        <v>582</v>
      </c>
      <c r="C6963" s="34">
        <v>10</v>
      </c>
      <c r="D6963" s="33" t="s">
        <v>34</v>
      </c>
      <c r="E6963" s="33" t="s">
        <v>7655</v>
      </c>
      <c r="F6963" s="35">
        <v>25191500</v>
      </c>
      <c r="G6963" s="33" t="s">
        <v>15072</v>
      </c>
      <c r="H6963" s="33">
        <v>2</v>
      </c>
      <c r="I6963" s="33">
        <v>6</v>
      </c>
      <c r="J6963" s="36">
        <v>1</v>
      </c>
      <c r="K6963" s="37">
        <v>6800</v>
      </c>
      <c r="L6963" s="38" t="s">
        <v>15</v>
      </c>
      <c r="M6963" s="38" t="s">
        <v>13</v>
      </c>
    </row>
    <row r="6964" spans="1:13" s="39" customFormat="1" ht="12.75" x14ac:dyDescent="0.2">
      <c r="A6964" s="33" t="s">
        <v>28</v>
      </c>
      <c r="B6964" s="33" t="s">
        <v>582</v>
      </c>
      <c r="C6964" s="34">
        <v>10</v>
      </c>
      <c r="D6964" s="33" t="s">
        <v>34</v>
      </c>
      <c r="E6964" s="33" t="s">
        <v>7656</v>
      </c>
      <c r="F6964" s="35">
        <v>25191500</v>
      </c>
      <c r="G6964" s="33" t="s">
        <v>15072</v>
      </c>
      <c r="H6964" s="33">
        <v>2</v>
      </c>
      <c r="I6964" s="33">
        <v>6</v>
      </c>
      <c r="J6964" s="36">
        <v>1</v>
      </c>
      <c r="K6964" s="37">
        <v>350000</v>
      </c>
      <c r="L6964" s="38" t="s">
        <v>15</v>
      </c>
      <c r="M6964" s="38" t="s">
        <v>13</v>
      </c>
    </row>
    <row r="6965" spans="1:13" s="39" customFormat="1" ht="12.75" x14ac:dyDescent="0.2">
      <c r="A6965" s="33" t="s">
        <v>28</v>
      </c>
      <c r="B6965" s="33" t="s">
        <v>582</v>
      </c>
      <c r="C6965" s="34">
        <v>10</v>
      </c>
      <c r="D6965" s="33" t="s">
        <v>34</v>
      </c>
      <c r="E6965" s="33" t="s">
        <v>7657</v>
      </c>
      <c r="F6965" s="35">
        <v>25191500</v>
      </c>
      <c r="G6965" s="33" t="s">
        <v>15072</v>
      </c>
      <c r="H6965" s="33">
        <v>2</v>
      </c>
      <c r="I6965" s="33">
        <v>6</v>
      </c>
      <c r="J6965" s="36">
        <v>1</v>
      </c>
      <c r="K6965" s="37">
        <v>2040060</v>
      </c>
      <c r="L6965" s="38" t="s">
        <v>15</v>
      </c>
      <c r="M6965" s="38" t="s">
        <v>13</v>
      </c>
    </row>
    <row r="6966" spans="1:13" s="39" customFormat="1" ht="12.75" x14ac:dyDescent="0.2">
      <c r="A6966" s="33" t="s">
        <v>28</v>
      </c>
      <c r="B6966" s="33" t="s">
        <v>582</v>
      </c>
      <c r="C6966" s="34">
        <v>10</v>
      </c>
      <c r="D6966" s="33" t="s">
        <v>34</v>
      </c>
      <c r="E6966" s="33" t="s">
        <v>7658</v>
      </c>
      <c r="F6966" s="35">
        <v>25191500</v>
      </c>
      <c r="G6966" s="33" t="s">
        <v>15072</v>
      </c>
      <c r="H6966" s="33">
        <v>2</v>
      </c>
      <c r="I6966" s="33">
        <v>6</v>
      </c>
      <c r="J6966" s="36">
        <v>1</v>
      </c>
      <c r="K6966" s="37">
        <v>65300</v>
      </c>
      <c r="L6966" s="38" t="s">
        <v>15</v>
      </c>
      <c r="M6966" s="38" t="s">
        <v>13</v>
      </c>
    </row>
    <row r="6967" spans="1:13" s="39" customFormat="1" ht="12.75" x14ac:dyDescent="0.2">
      <c r="A6967" s="33" t="s">
        <v>28</v>
      </c>
      <c r="B6967" s="33" t="s">
        <v>582</v>
      </c>
      <c r="C6967" s="34">
        <v>10</v>
      </c>
      <c r="D6967" s="33" t="s">
        <v>34</v>
      </c>
      <c r="E6967" s="33" t="s">
        <v>7659</v>
      </c>
      <c r="F6967" s="35">
        <v>25191500</v>
      </c>
      <c r="G6967" s="33" t="s">
        <v>15072</v>
      </c>
      <c r="H6967" s="33">
        <v>2</v>
      </c>
      <c r="I6967" s="33">
        <v>6</v>
      </c>
      <c r="J6967" s="36">
        <v>1</v>
      </c>
      <c r="K6967" s="37">
        <v>380000</v>
      </c>
      <c r="L6967" s="38" t="s">
        <v>15</v>
      </c>
      <c r="M6967" s="38" t="s">
        <v>13</v>
      </c>
    </row>
    <row r="6968" spans="1:13" s="39" customFormat="1" ht="12.75" x14ac:dyDescent="0.2">
      <c r="A6968" s="33" t="s">
        <v>28</v>
      </c>
      <c r="B6968" s="33" t="s">
        <v>582</v>
      </c>
      <c r="C6968" s="34">
        <v>10</v>
      </c>
      <c r="D6968" s="33" t="s">
        <v>34</v>
      </c>
      <c r="E6968" s="33" t="s">
        <v>7660</v>
      </c>
      <c r="F6968" s="35">
        <v>25191500</v>
      </c>
      <c r="G6968" s="33" t="s">
        <v>15072</v>
      </c>
      <c r="H6968" s="33">
        <v>2</v>
      </c>
      <c r="I6968" s="33">
        <v>6</v>
      </c>
      <c r="J6968" s="36">
        <v>1</v>
      </c>
      <c r="K6968" s="37">
        <v>160340</v>
      </c>
      <c r="L6968" s="38" t="s">
        <v>15</v>
      </c>
      <c r="M6968" s="38" t="s">
        <v>13</v>
      </c>
    </row>
    <row r="6969" spans="1:13" s="39" customFormat="1" ht="12.75" x14ac:dyDescent="0.2">
      <c r="A6969" s="33" t="s">
        <v>28</v>
      </c>
      <c r="B6969" s="33" t="s">
        <v>582</v>
      </c>
      <c r="C6969" s="34">
        <v>10</v>
      </c>
      <c r="D6969" s="33" t="s">
        <v>34</v>
      </c>
      <c r="E6969" s="33" t="s">
        <v>7661</v>
      </c>
      <c r="F6969" s="35">
        <v>25191500</v>
      </c>
      <c r="G6969" s="33" t="s">
        <v>15072</v>
      </c>
      <c r="H6969" s="33">
        <v>2</v>
      </c>
      <c r="I6969" s="33">
        <v>6</v>
      </c>
      <c r="J6969" s="36">
        <v>1</v>
      </c>
      <c r="K6969" s="37">
        <v>235100</v>
      </c>
      <c r="L6969" s="38" t="s">
        <v>15</v>
      </c>
      <c r="M6969" s="38" t="s">
        <v>13</v>
      </c>
    </row>
    <row r="6970" spans="1:13" s="39" customFormat="1" ht="12.75" x14ac:dyDescent="0.2">
      <c r="A6970" s="33" t="s">
        <v>28</v>
      </c>
      <c r="B6970" s="33" t="s">
        <v>582</v>
      </c>
      <c r="C6970" s="34">
        <v>10</v>
      </c>
      <c r="D6970" s="33" t="s">
        <v>34</v>
      </c>
      <c r="E6970" s="33" t="s">
        <v>7662</v>
      </c>
      <c r="F6970" s="35">
        <v>25191500</v>
      </c>
      <c r="G6970" s="33" t="s">
        <v>15072</v>
      </c>
      <c r="H6970" s="33">
        <v>2</v>
      </c>
      <c r="I6970" s="33">
        <v>6</v>
      </c>
      <c r="J6970" s="36">
        <v>1</v>
      </c>
      <c r="K6970" s="37">
        <v>98740</v>
      </c>
      <c r="L6970" s="38" t="s">
        <v>15</v>
      </c>
      <c r="M6970" s="38" t="s">
        <v>13</v>
      </c>
    </row>
    <row r="6971" spans="1:13" s="39" customFormat="1" ht="12.75" x14ac:dyDescent="0.2">
      <c r="A6971" s="33" t="s">
        <v>28</v>
      </c>
      <c r="B6971" s="33" t="s">
        <v>582</v>
      </c>
      <c r="C6971" s="34">
        <v>10</v>
      </c>
      <c r="D6971" s="33" t="s">
        <v>34</v>
      </c>
      <c r="E6971" s="33" t="s">
        <v>7663</v>
      </c>
      <c r="F6971" s="35">
        <v>25191500</v>
      </c>
      <c r="G6971" s="33" t="s">
        <v>15072</v>
      </c>
      <c r="H6971" s="33">
        <v>2</v>
      </c>
      <c r="I6971" s="33">
        <v>6</v>
      </c>
      <c r="J6971" s="36">
        <v>1</v>
      </c>
      <c r="K6971" s="37">
        <v>250000</v>
      </c>
      <c r="L6971" s="38" t="s">
        <v>15</v>
      </c>
      <c r="M6971" s="38" t="s">
        <v>13</v>
      </c>
    </row>
    <row r="6972" spans="1:13" s="39" customFormat="1" ht="12.75" x14ac:dyDescent="0.2">
      <c r="A6972" s="33" t="s">
        <v>28</v>
      </c>
      <c r="B6972" s="33" t="s">
        <v>582</v>
      </c>
      <c r="C6972" s="34">
        <v>10</v>
      </c>
      <c r="D6972" s="33" t="s">
        <v>34</v>
      </c>
      <c r="E6972" s="33" t="s">
        <v>7664</v>
      </c>
      <c r="F6972" s="35">
        <v>25191500</v>
      </c>
      <c r="G6972" s="33" t="s">
        <v>15072</v>
      </c>
      <c r="H6972" s="33">
        <v>2</v>
      </c>
      <c r="I6972" s="33">
        <v>6</v>
      </c>
      <c r="J6972" s="36">
        <v>1</v>
      </c>
      <c r="K6972" s="37">
        <v>395210</v>
      </c>
      <c r="L6972" s="38" t="s">
        <v>15</v>
      </c>
      <c r="M6972" s="38" t="s">
        <v>13</v>
      </c>
    </row>
    <row r="6973" spans="1:13" s="39" customFormat="1" ht="12.75" x14ac:dyDescent="0.2">
      <c r="A6973" s="33" t="s">
        <v>28</v>
      </c>
      <c r="B6973" s="33" t="s">
        <v>582</v>
      </c>
      <c r="C6973" s="34">
        <v>10</v>
      </c>
      <c r="D6973" s="33" t="s">
        <v>34</v>
      </c>
      <c r="E6973" s="33" t="s">
        <v>7665</v>
      </c>
      <c r="F6973" s="35">
        <v>25191500</v>
      </c>
      <c r="G6973" s="33" t="s">
        <v>15072</v>
      </c>
      <c r="H6973" s="33">
        <v>2</v>
      </c>
      <c r="I6973" s="33">
        <v>6</v>
      </c>
      <c r="J6973" s="36">
        <v>2</v>
      </c>
      <c r="K6973" s="37">
        <v>739024</v>
      </c>
      <c r="L6973" s="38" t="s">
        <v>15</v>
      </c>
      <c r="M6973" s="38" t="s">
        <v>13</v>
      </c>
    </row>
    <row r="6974" spans="1:13" s="39" customFormat="1" ht="12.75" x14ac:dyDescent="0.2">
      <c r="A6974" s="33" t="s">
        <v>28</v>
      </c>
      <c r="B6974" s="33" t="s">
        <v>582</v>
      </c>
      <c r="C6974" s="34">
        <v>10</v>
      </c>
      <c r="D6974" s="33" t="s">
        <v>34</v>
      </c>
      <c r="E6974" s="33" t="s">
        <v>7666</v>
      </c>
      <c r="F6974" s="35">
        <v>25191500</v>
      </c>
      <c r="G6974" s="33" t="s">
        <v>15072</v>
      </c>
      <c r="H6974" s="33">
        <v>2</v>
      </c>
      <c r="I6974" s="33">
        <v>6</v>
      </c>
      <c r="J6974" s="36">
        <v>1</v>
      </c>
      <c r="K6974" s="37">
        <v>425800</v>
      </c>
      <c r="L6974" s="38" t="s">
        <v>15</v>
      </c>
      <c r="M6974" s="38" t="s">
        <v>13</v>
      </c>
    </row>
    <row r="6975" spans="1:13" s="39" customFormat="1" ht="12.75" x14ac:dyDescent="0.2">
      <c r="A6975" s="33" t="s">
        <v>28</v>
      </c>
      <c r="B6975" s="33" t="s">
        <v>582</v>
      </c>
      <c r="C6975" s="34">
        <v>10</v>
      </c>
      <c r="D6975" s="33" t="s">
        <v>34</v>
      </c>
      <c r="E6975" s="33" t="s">
        <v>7667</v>
      </c>
      <c r="F6975" s="35">
        <v>25191500</v>
      </c>
      <c r="G6975" s="33" t="s">
        <v>15072</v>
      </c>
      <c r="H6975" s="33">
        <v>2</v>
      </c>
      <c r="I6975" s="33">
        <v>6</v>
      </c>
      <c r="J6975" s="36">
        <v>1</v>
      </c>
      <c r="K6975" s="37">
        <v>1750400</v>
      </c>
      <c r="L6975" s="38" t="s">
        <v>15</v>
      </c>
      <c r="M6975" s="38" t="s">
        <v>13</v>
      </c>
    </row>
    <row r="6976" spans="1:13" s="39" customFormat="1" ht="12.75" x14ac:dyDescent="0.2">
      <c r="A6976" s="33" t="s">
        <v>28</v>
      </c>
      <c r="B6976" s="33" t="s">
        <v>582</v>
      </c>
      <c r="C6976" s="34">
        <v>10</v>
      </c>
      <c r="D6976" s="33" t="s">
        <v>34</v>
      </c>
      <c r="E6976" s="33" t="s">
        <v>7668</v>
      </c>
      <c r="F6976" s="35">
        <v>25191500</v>
      </c>
      <c r="G6976" s="33" t="s">
        <v>15072</v>
      </c>
      <c r="H6976" s="33">
        <v>2</v>
      </c>
      <c r="I6976" s="33">
        <v>6</v>
      </c>
      <c r="J6976" s="36">
        <v>2</v>
      </c>
      <c r="K6976" s="37">
        <v>521000</v>
      </c>
      <c r="L6976" s="38" t="s">
        <v>15</v>
      </c>
      <c r="M6976" s="38" t="s">
        <v>13</v>
      </c>
    </row>
    <row r="6977" spans="1:13" s="39" customFormat="1" ht="12.75" x14ac:dyDescent="0.2">
      <c r="A6977" s="33" t="s">
        <v>28</v>
      </c>
      <c r="B6977" s="33" t="s">
        <v>582</v>
      </c>
      <c r="C6977" s="34">
        <v>10</v>
      </c>
      <c r="D6977" s="33" t="s">
        <v>34</v>
      </c>
      <c r="E6977" s="33" t="s">
        <v>7669</v>
      </c>
      <c r="F6977" s="35">
        <v>25191500</v>
      </c>
      <c r="G6977" s="33" t="s">
        <v>15072</v>
      </c>
      <c r="H6977" s="33">
        <v>2</v>
      </c>
      <c r="I6977" s="33">
        <v>6</v>
      </c>
      <c r="J6977" s="36">
        <v>1</v>
      </c>
      <c r="K6977" s="37">
        <v>530200</v>
      </c>
      <c r="L6977" s="38" t="s">
        <v>15</v>
      </c>
      <c r="M6977" s="38" t="s">
        <v>13</v>
      </c>
    </row>
    <row r="6978" spans="1:13" s="39" customFormat="1" ht="12.75" x14ac:dyDescent="0.2">
      <c r="A6978" s="33" t="s">
        <v>28</v>
      </c>
      <c r="B6978" s="33" t="s">
        <v>582</v>
      </c>
      <c r="C6978" s="34">
        <v>10</v>
      </c>
      <c r="D6978" s="33" t="s">
        <v>34</v>
      </c>
      <c r="E6978" s="33" t="s">
        <v>7670</v>
      </c>
      <c r="F6978" s="35">
        <v>25191500</v>
      </c>
      <c r="G6978" s="33" t="s">
        <v>15072</v>
      </c>
      <c r="H6978" s="33">
        <v>2</v>
      </c>
      <c r="I6978" s="33">
        <v>6</v>
      </c>
      <c r="J6978" s="36">
        <v>1</v>
      </c>
      <c r="K6978" s="37">
        <v>360000</v>
      </c>
      <c r="L6978" s="38" t="s">
        <v>15</v>
      </c>
      <c r="M6978" s="38" t="s">
        <v>13</v>
      </c>
    </row>
    <row r="6979" spans="1:13" s="39" customFormat="1" ht="12.75" x14ac:dyDescent="0.2">
      <c r="A6979" s="33" t="s">
        <v>28</v>
      </c>
      <c r="B6979" s="33" t="s">
        <v>582</v>
      </c>
      <c r="C6979" s="34">
        <v>10</v>
      </c>
      <c r="D6979" s="33" t="s">
        <v>34</v>
      </c>
      <c r="E6979" s="33" t="s">
        <v>7671</v>
      </c>
      <c r="F6979" s="35">
        <v>25191500</v>
      </c>
      <c r="G6979" s="33" t="s">
        <v>15072</v>
      </c>
      <c r="H6979" s="33">
        <v>2</v>
      </c>
      <c r="I6979" s="33">
        <v>6</v>
      </c>
      <c r="J6979" s="36">
        <v>1</v>
      </c>
      <c r="K6979" s="37">
        <v>150000</v>
      </c>
      <c r="L6979" s="38" t="s">
        <v>15</v>
      </c>
      <c r="M6979" s="38" t="s">
        <v>13</v>
      </c>
    </row>
    <row r="6980" spans="1:13" s="39" customFormat="1" ht="12.75" x14ac:dyDescent="0.2">
      <c r="A6980" s="33" t="s">
        <v>28</v>
      </c>
      <c r="B6980" s="33" t="s">
        <v>582</v>
      </c>
      <c r="C6980" s="34">
        <v>10</v>
      </c>
      <c r="D6980" s="33" t="s">
        <v>34</v>
      </c>
      <c r="E6980" s="33" t="s">
        <v>7672</v>
      </c>
      <c r="F6980" s="35">
        <v>25191500</v>
      </c>
      <c r="G6980" s="33" t="s">
        <v>15072</v>
      </c>
      <c r="H6980" s="33">
        <v>2</v>
      </c>
      <c r="I6980" s="33">
        <v>6</v>
      </c>
      <c r="J6980" s="36">
        <v>2</v>
      </c>
      <c r="K6980" s="37">
        <v>144200</v>
      </c>
      <c r="L6980" s="38" t="s">
        <v>15</v>
      </c>
      <c r="M6980" s="38" t="s">
        <v>13</v>
      </c>
    </row>
    <row r="6981" spans="1:13" s="39" customFormat="1" ht="12.75" x14ac:dyDescent="0.2">
      <c r="A6981" s="33" t="s">
        <v>28</v>
      </c>
      <c r="B6981" s="33" t="s">
        <v>582</v>
      </c>
      <c r="C6981" s="34">
        <v>10</v>
      </c>
      <c r="D6981" s="33" t="s">
        <v>34</v>
      </c>
      <c r="E6981" s="33" t="s">
        <v>7673</v>
      </c>
      <c r="F6981" s="35">
        <v>25191500</v>
      </c>
      <c r="G6981" s="33" t="s">
        <v>15072</v>
      </c>
      <c r="H6981" s="33">
        <v>2</v>
      </c>
      <c r="I6981" s="33">
        <v>6</v>
      </c>
      <c r="J6981" s="36">
        <v>1</v>
      </c>
      <c r="K6981" s="37">
        <v>300520</v>
      </c>
      <c r="L6981" s="38" t="s">
        <v>15</v>
      </c>
      <c r="M6981" s="38" t="s">
        <v>13</v>
      </c>
    </row>
    <row r="6982" spans="1:13" s="39" customFormat="1" ht="12.75" x14ac:dyDescent="0.2">
      <c r="A6982" s="33" t="s">
        <v>28</v>
      </c>
      <c r="B6982" s="33" t="s">
        <v>582</v>
      </c>
      <c r="C6982" s="34">
        <v>10</v>
      </c>
      <c r="D6982" s="33" t="s">
        <v>34</v>
      </c>
      <c r="E6982" s="33" t="s">
        <v>7674</v>
      </c>
      <c r="F6982" s="35">
        <v>25191500</v>
      </c>
      <c r="G6982" s="33" t="s">
        <v>15072</v>
      </c>
      <c r="H6982" s="33">
        <v>2</v>
      </c>
      <c r="I6982" s="33">
        <v>6</v>
      </c>
      <c r="J6982" s="36">
        <v>1</v>
      </c>
      <c r="K6982" s="37">
        <v>350000</v>
      </c>
      <c r="L6982" s="38" t="s">
        <v>15</v>
      </c>
      <c r="M6982" s="38" t="s">
        <v>13</v>
      </c>
    </row>
    <row r="6983" spans="1:13" s="39" customFormat="1" ht="12.75" x14ac:dyDescent="0.2">
      <c r="A6983" s="33" t="s">
        <v>28</v>
      </c>
      <c r="B6983" s="33" t="s">
        <v>582</v>
      </c>
      <c r="C6983" s="34">
        <v>10</v>
      </c>
      <c r="D6983" s="33" t="s">
        <v>34</v>
      </c>
      <c r="E6983" s="33" t="s">
        <v>7675</v>
      </c>
      <c r="F6983" s="35">
        <v>25191500</v>
      </c>
      <c r="G6983" s="33" t="s">
        <v>15072</v>
      </c>
      <c r="H6983" s="33">
        <v>2</v>
      </c>
      <c r="I6983" s="33">
        <v>6</v>
      </c>
      <c r="J6983" s="36">
        <v>1</v>
      </c>
      <c r="K6983" s="37">
        <v>610200</v>
      </c>
      <c r="L6983" s="38" t="s">
        <v>15</v>
      </c>
      <c r="M6983" s="38" t="s">
        <v>13</v>
      </c>
    </row>
    <row r="6984" spans="1:13" s="39" customFormat="1" ht="12.75" x14ac:dyDescent="0.2">
      <c r="A6984" s="33" t="s">
        <v>28</v>
      </c>
      <c r="B6984" s="33" t="s">
        <v>582</v>
      </c>
      <c r="C6984" s="34">
        <v>10</v>
      </c>
      <c r="D6984" s="33" t="s">
        <v>34</v>
      </c>
      <c r="E6984" s="33" t="s">
        <v>7676</v>
      </c>
      <c r="F6984" s="35">
        <v>25191500</v>
      </c>
      <c r="G6984" s="33" t="s">
        <v>15072</v>
      </c>
      <c r="H6984" s="33">
        <v>2</v>
      </c>
      <c r="I6984" s="33">
        <v>6</v>
      </c>
      <c r="J6984" s="36">
        <v>1</v>
      </c>
      <c r="K6984" s="37">
        <v>485428</v>
      </c>
      <c r="L6984" s="38" t="s">
        <v>15</v>
      </c>
      <c r="M6984" s="38" t="s">
        <v>13</v>
      </c>
    </row>
    <row r="6985" spans="1:13" s="39" customFormat="1" ht="12.75" x14ac:dyDescent="0.2">
      <c r="A6985" s="33" t="s">
        <v>28</v>
      </c>
      <c r="B6985" s="33" t="s">
        <v>582</v>
      </c>
      <c r="C6985" s="34">
        <v>10</v>
      </c>
      <c r="D6985" s="33" t="s">
        <v>34</v>
      </c>
      <c r="E6985" s="33" t="s">
        <v>7676</v>
      </c>
      <c r="F6985" s="35">
        <v>25191500</v>
      </c>
      <c r="G6985" s="33" t="s">
        <v>15072</v>
      </c>
      <c r="H6985" s="33">
        <v>2</v>
      </c>
      <c r="I6985" s="33">
        <v>6</v>
      </c>
      <c r="J6985" s="36">
        <v>1</v>
      </c>
      <c r="K6985" s="37">
        <v>562555</v>
      </c>
      <c r="L6985" s="38" t="s">
        <v>15</v>
      </c>
      <c r="M6985" s="38" t="s">
        <v>13</v>
      </c>
    </row>
    <row r="6986" spans="1:13" s="39" customFormat="1" ht="12.75" x14ac:dyDescent="0.2">
      <c r="A6986" s="33" t="s">
        <v>28</v>
      </c>
      <c r="B6986" s="33" t="s">
        <v>582</v>
      </c>
      <c r="C6986" s="34">
        <v>10</v>
      </c>
      <c r="D6986" s="33" t="s">
        <v>34</v>
      </c>
      <c r="E6986" s="33" t="s">
        <v>7676</v>
      </c>
      <c r="F6986" s="35">
        <v>25191500</v>
      </c>
      <c r="G6986" s="33" t="s">
        <v>15072</v>
      </c>
      <c r="H6986" s="33">
        <v>2</v>
      </c>
      <c r="I6986" s="33">
        <v>6</v>
      </c>
      <c r="J6986" s="36">
        <v>1</v>
      </c>
      <c r="K6986" s="37">
        <v>600000</v>
      </c>
      <c r="L6986" s="38" t="s">
        <v>15</v>
      </c>
      <c r="M6986" s="38" t="s">
        <v>13</v>
      </c>
    </row>
    <row r="6987" spans="1:13" s="39" customFormat="1" ht="12.75" x14ac:dyDescent="0.2">
      <c r="A6987" s="33" t="s">
        <v>28</v>
      </c>
      <c r="B6987" s="33" t="s">
        <v>582</v>
      </c>
      <c r="C6987" s="34">
        <v>10</v>
      </c>
      <c r="D6987" s="33" t="s">
        <v>34</v>
      </c>
      <c r="E6987" s="33" t="s">
        <v>7676</v>
      </c>
      <c r="F6987" s="35">
        <v>25191500</v>
      </c>
      <c r="G6987" s="33" t="s">
        <v>15072</v>
      </c>
      <c r="H6987" s="33">
        <v>2</v>
      </c>
      <c r="I6987" s="33">
        <v>6</v>
      </c>
      <c r="J6987" s="36">
        <v>1</v>
      </c>
      <c r="K6987" s="37">
        <v>650000</v>
      </c>
      <c r="L6987" s="38" t="s">
        <v>15</v>
      </c>
      <c r="M6987" s="38" t="s">
        <v>13</v>
      </c>
    </row>
    <row r="6988" spans="1:13" s="39" customFormat="1" ht="12.75" x14ac:dyDescent="0.2">
      <c r="A6988" s="33" t="s">
        <v>28</v>
      </c>
      <c r="B6988" s="33" t="s">
        <v>582</v>
      </c>
      <c r="C6988" s="34">
        <v>10</v>
      </c>
      <c r="D6988" s="33" t="s">
        <v>34</v>
      </c>
      <c r="E6988" s="33" t="s">
        <v>7676</v>
      </c>
      <c r="F6988" s="35">
        <v>25191500</v>
      </c>
      <c r="G6988" s="33" t="s">
        <v>15072</v>
      </c>
      <c r="H6988" s="33">
        <v>2</v>
      </c>
      <c r="I6988" s="33">
        <v>6</v>
      </c>
      <c r="J6988" s="36">
        <v>1</v>
      </c>
      <c r="K6988" s="37">
        <v>780240</v>
      </c>
      <c r="L6988" s="38" t="s">
        <v>15</v>
      </c>
      <c r="M6988" s="38" t="s">
        <v>13</v>
      </c>
    </row>
    <row r="6989" spans="1:13" s="39" customFormat="1" ht="12.75" x14ac:dyDescent="0.2">
      <c r="A6989" s="33" t="s">
        <v>28</v>
      </c>
      <c r="B6989" s="33" t="s">
        <v>582</v>
      </c>
      <c r="C6989" s="34">
        <v>10</v>
      </c>
      <c r="D6989" s="33" t="s">
        <v>34</v>
      </c>
      <c r="E6989" s="33" t="s">
        <v>7677</v>
      </c>
      <c r="F6989" s="35">
        <v>25191500</v>
      </c>
      <c r="G6989" s="33" t="s">
        <v>15072</v>
      </c>
      <c r="H6989" s="33">
        <v>2</v>
      </c>
      <c r="I6989" s="33">
        <v>6</v>
      </c>
      <c r="J6989" s="36">
        <v>1</v>
      </c>
      <c r="K6989" s="37">
        <v>600000</v>
      </c>
      <c r="L6989" s="38" t="s">
        <v>15</v>
      </c>
      <c r="M6989" s="38" t="s">
        <v>13</v>
      </c>
    </row>
    <row r="6990" spans="1:13" s="39" customFormat="1" ht="12.75" x14ac:dyDescent="0.2">
      <c r="A6990" s="33" t="s">
        <v>28</v>
      </c>
      <c r="B6990" s="33" t="s">
        <v>582</v>
      </c>
      <c r="C6990" s="34">
        <v>10</v>
      </c>
      <c r="D6990" s="33" t="s">
        <v>34</v>
      </c>
      <c r="E6990" s="33" t="s">
        <v>7678</v>
      </c>
      <c r="F6990" s="35">
        <v>25191500</v>
      </c>
      <c r="G6990" s="33" t="s">
        <v>15072</v>
      </c>
      <c r="H6990" s="33">
        <v>2</v>
      </c>
      <c r="I6990" s="33">
        <v>6</v>
      </c>
      <c r="J6990" s="36">
        <v>2</v>
      </c>
      <c r="K6990" s="37">
        <v>80400</v>
      </c>
      <c r="L6990" s="38" t="s">
        <v>15</v>
      </c>
      <c r="M6990" s="38" t="s">
        <v>13</v>
      </c>
    </row>
    <row r="6991" spans="1:13" s="39" customFormat="1" ht="12.75" x14ac:dyDescent="0.2">
      <c r="A6991" s="33" t="s">
        <v>28</v>
      </c>
      <c r="B6991" s="33" t="s">
        <v>582</v>
      </c>
      <c r="C6991" s="34">
        <v>10</v>
      </c>
      <c r="D6991" s="33" t="s">
        <v>34</v>
      </c>
      <c r="E6991" s="33" t="s">
        <v>7679</v>
      </c>
      <c r="F6991" s="35">
        <v>25191500</v>
      </c>
      <c r="G6991" s="33" t="s">
        <v>15072</v>
      </c>
      <c r="H6991" s="33">
        <v>2</v>
      </c>
      <c r="I6991" s="33">
        <v>6</v>
      </c>
      <c r="J6991" s="36">
        <v>1</v>
      </c>
      <c r="K6991" s="37">
        <v>230500</v>
      </c>
      <c r="L6991" s="38" t="s">
        <v>15</v>
      </c>
      <c r="M6991" s="38" t="s">
        <v>13</v>
      </c>
    </row>
    <row r="6992" spans="1:13" s="39" customFormat="1" ht="12.75" x14ac:dyDescent="0.2">
      <c r="A6992" s="33" t="s">
        <v>28</v>
      </c>
      <c r="B6992" s="33" t="s">
        <v>582</v>
      </c>
      <c r="C6992" s="34">
        <v>10</v>
      </c>
      <c r="D6992" s="33" t="s">
        <v>34</v>
      </c>
      <c r="E6992" s="33" t="s">
        <v>7680</v>
      </c>
      <c r="F6992" s="35">
        <v>25191500</v>
      </c>
      <c r="G6992" s="33" t="s">
        <v>15072</v>
      </c>
      <c r="H6992" s="33">
        <v>2</v>
      </c>
      <c r="I6992" s="33">
        <v>6</v>
      </c>
      <c r="J6992" s="36">
        <v>1</v>
      </c>
      <c r="K6992" s="37">
        <v>465300</v>
      </c>
      <c r="L6992" s="38" t="s">
        <v>15</v>
      </c>
      <c r="M6992" s="38" t="s">
        <v>13</v>
      </c>
    </row>
    <row r="6993" spans="1:13" s="39" customFormat="1" ht="12.75" x14ac:dyDescent="0.2">
      <c r="A6993" s="33" t="s">
        <v>28</v>
      </c>
      <c r="B6993" s="33" t="s">
        <v>582</v>
      </c>
      <c r="C6993" s="34">
        <v>10</v>
      </c>
      <c r="D6993" s="33" t="s">
        <v>34</v>
      </c>
      <c r="E6993" s="33" t="s">
        <v>7680</v>
      </c>
      <c r="F6993" s="35">
        <v>25191500</v>
      </c>
      <c r="G6993" s="33" t="s">
        <v>15072</v>
      </c>
      <c r="H6993" s="33">
        <v>2</v>
      </c>
      <c r="I6993" s="33">
        <v>6</v>
      </c>
      <c r="J6993" s="36">
        <v>2</v>
      </c>
      <c r="K6993" s="37">
        <v>930600</v>
      </c>
      <c r="L6993" s="38" t="s">
        <v>15</v>
      </c>
      <c r="M6993" s="38" t="s">
        <v>13</v>
      </c>
    </row>
    <row r="6994" spans="1:13" s="39" customFormat="1" ht="12.75" x14ac:dyDescent="0.2">
      <c r="A6994" s="33" t="s">
        <v>28</v>
      </c>
      <c r="B6994" s="33" t="s">
        <v>582</v>
      </c>
      <c r="C6994" s="34">
        <v>10</v>
      </c>
      <c r="D6994" s="33" t="s">
        <v>34</v>
      </c>
      <c r="E6994" s="33" t="s">
        <v>7681</v>
      </c>
      <c r="F6994" s="35">
        <v>25191500</v>
      </c>
      <c r="G6994" s="33" t="s">
        <v>15072</v>
      </c>
      <c r="H6994" s="33">
        <v>2</v>
      </c>
      <c r="I6994" s="33">
        <v>6</v>
      </c>
      <c r="J6994" s="36">
        <v>1</v>
      </c>
      <c r="K6994" s="37">
        <v>1200000</v>
      </c>
      <c r="L6994" s="38" t="s">
        <v>15</v>
      </c>
      <c r="M6994" s="38" t="s">
        <v>13</v>
      </c>
    </row>
    <row r="6995" spans="1:13" s="39" customFormat="1" ht="12.75" x14ac:dyDescent="0.2">
      <c r="A6995" s="33" t="s">
        <v>28</v>
      </c>
      <c r="B6995" s="33" t="s">
        <v>582</v>
      </c>
      <c r="C6995" s="34">
        <v>10</v>
      </c>
      <c r="D6995" s="33" t="s">
        <v>34</v>
      </c>
      <c r="E6995" s="33" t="s">
        <v>7682</v>
      </c>
      <c r="F6995" s="35">
        <v>25191500</v>
      </c>
      <c r="G6995" s="33" t="s">
        <v>15072</v>
      </c>
      <c r="H6995" s="33">
        <v>2</v>
      </c>
      <c r="I6995" s="33">
        <v>6</v>
      </c>
      <c r="J6995" s="36">
        <v>1</v>
      </c>
      <c r="K6995" s="37">
        <v>320400</v>
      </c>
      <c r="L6995" s="38" t="s">
        <v>15</v>
      </c>
      <c r="M6995" s="38" t="s">
        <v>13</v>
      </c>
    </row>
    <row r="6996" spans="1:13" s="39" customFormat="1" ht="12.75" x14ac:dyDescent="0.2">
      <c r="A6996" s="33" t="s">
        <v>28</v>
      </c>
      <c r="B6996" s="33" t="s">
        <v>582</v>
      </c>
      <c r="C6996" s="34">
        <v>10</v>
      </c>
      <c r="D6996" s="33" t="s">
        <v>34</v>
      </c>
      <c r="E6996" s="33" t="s">
        <v>7683</v>
      </c>
      <c r="F6996" s="35">
        <v>25191500</v>
      </c>
      <c r="G6996" s="33" t="s">
        <v>15072</v>
      </c>
      <c r="H6996" s="33">
        <v>2</v>
      </c>
      <c r="I6996" s="33">
        <v>6</v>
      </c>
      <c r="J6996" s="36">
        <v>2</v>
      </c>
      <c r="K6996" s="37">
        <v>560000</v>
      </c>
      <c r="L6996" s="38" t="s">
        <v>15</v>
      </c>
      <c r="M6996" s="38" t="s">
        <v>13</v>
      </c>
    </row>
    <row r="6997" spans="1:13" s="39" customFormat="1" ht="12.75" x14ac:dyDescent="0.2">
      <c r="A6997" s="33" t="s">
        <v>28</v>
      </c>
      <c r="B6997" s="33" t="s">
        <v>582</v>
      </c>
      <c r="C6997" s="34">
        <v>10</v>
      </c>
      <c r="D6997" s="33" t="s">
        <v>34</v>
      </c>
      <c r="E6997" s="33" t="s">
        <v>7684</v>
      </c>
      <c r="F6997" s="35">
        <v>25191500</v>
      </c>
      <c r="G6997" s="33" t="s">
        <v>15072</v>
      </c>
      <c r="H6997" s="33">
        <v>2</v>
      </c>
      <c r="I6997" s="33">
        <v>6</v>
      </c>
      <c r="J6997" s="36">
        <v>2</v>
      </c>
      <c r="K6997" s="37">
        <v>2000000</v>
      </c>
      <c r="L6997" s="38" t="s">
        <v>15</v>
      </c>
      <c r="M6997" s="38" t="s">
        <v>13</v>
      </c>
    </row>
    <row r="6998" spans="1:13" s="39" customFormat="1" ht="12.75" x14ac:dyDescent="0.2">
      <c r="A6998" s="33" t="s">
        <v>28</v>
      </c>
      <c r="B6998" s="33" t="s">
        <v>582</v>
      </c>
      <c r="C6998" s="34">
        <v>10</v>
      </c>
      <c r="D6998" s="33" t="s">
        <v>34</v>
      </c>
      <c r="E6998" s="33" t="s">
        <v>7685</v>
      </c>
      <c r="F6998" s="35">
        <v>25191500</v>
      </c>
      <c r="G6998" s="33" t="s">
        <v>15072</v>
      </c>
      <c r="H6998" s="33">
        <v>2</v>
      </c>
      <c r="I6998" s="33">
        <v>6</v>
      </c>
      <c r="J6998" s="36">
        <v>1</v>
      </c>
      <c r="K6998" s="37">
        <v>1800000</v>
      </c>
      <c r="L6998" s="38" t="s">
        <v>15</v>
      </c>
      <c r="M6998" s="38" t="s">
        <v>13</v>
      </c>
    </row>
    <row r="6999" spans="1:13" s="39" customFormat="1" ht="12.75" x14ac:dyDescent="0.2">
      <c r="A6999" s="33" t="s">
        <v>28</v>
      </c>
      <c r="B6999" s="33" t="s">
        <v>582</v>
      </c>
      <c r="C6999" s="34">
        <v>10</v>
      </c>
      <c r="D6999" s="33" t="s">
        <v>34</v>
      </c>
      <c r="E6999" s="33" t="s">
        <v>7686</v>
      </c>
      <c r="F6999" s="35">
        <v>25191500</v>
      </c>
      <c r="G6999" s="33" t="s">
        <v>15072</v>
      </c>
      <c r="H6999" s="33">
        <v>2</v>
      </c>
      <c r="I6999" s="33">
        <v>6</v>
      </c>
      <c r="J6999" s="36">
        <v>1</v>
      </c>
      <c r="K6999" s="37">
        <v>1550000</v>
      </c>
      <c r="L6999" s="38" t="s">
        <v>15</v>
      </c>
      <c r="M6999" s="38" t="s">
        <v>13</v>
      </c>
    </row>
    <row r="7000" spans="1:13" s="39" customFormat="1" ht="12.75" x14ac:dyDescent="0.2">
      <c r="A7000" s="33" t="s">
        <v>28</v>
      </c>
      <c r="B7000" s="33" t="s">
        <v>582</v>
      </c>
      <c r="C7000" s="34">
        <v>10</v>
      </c>
      <c r="D7000" s="33" t="s">
        <v>34</v>
      </c>
      <c r="E7000" s="33" t="s">
        <v>7687</v>
      </c>
      <c r="F7000" s="35">
        <v>25191500</v>
      </c>
      <c r="G7000" s="33" t="s">
        <v>15072</v>
      </c>
      <c r="H7000" s="33">
        <v>2</v>
      </c>
      <c r="I7000" s="33">
        <v>6</v>
      </c>
      <c r="J7000" s="36">
        <v>1</v>
      </c>
      <c r="K7000" s="37">
        <v>1800000</v>
      </c>
      <c r="L7000" s="38" t="s">
        <v>15</v>
      </c>
      <c r="M7000" s="38" t="s">
        <v>13</v>
      </c>
    </row>
    <row r="7001" spans="1:13" s="39" customFormat="1" ht="12.75" x14ac:dyDescent="0.2">
      <c r="A7001" s="33" t="s">
        <v>28</v>
      </c>
      <c r="B7001" s="33" t="s">
        <v>582</v>
      </c>
      <c r="C7001" s="34">
        <v>10</v>
      </c>
      <c r="D7001" s="33" t="s">
        <v>34</v>
      </c>
      <c r="E7001" s="33" t="s">
        <v>7688</v>
      </c>
      <c r="F7001" s="35">
        <v>25191500</v>
      </c>
      <c r="G7001" s="33" t="s">
        <v>15072</v>
      </c>
      <c r="H7001" s="33">
        <v>2</v>
      </c>
      <c r="I7001" s="33">
        <v>6</v>
      </c>
      <c r="J7001" s="36">
        <v>1</v>
      </c>
      <c r="K7001" s="37">
        <v>380000</v>
      </c>
      <c r="L7001" s="38" t="s">
        <v>15</v>
      </c>
      <c r="M7001" s="38" t="s">
        <v>13</v>
      </c>
    </row>
    <row r="7002" spans="1:13" s="39" customFormat="1" ht="12.75" x14ac:dyDescent="0.2">
      <c r="A7002" s="33" t="s">
        <v>28</v>
      </c>
      <c r="B7002" s="33" t="s">
        <v>582</v>
      </c>
      <c r="C7002" s="34">
        <v>10</v>
      </c>
      <c r="D7002" s="33" t="s">
        <v>34</v>
      </c>
      <c r="E7002" s="33" t="s">
        <v>7689</v>
      </c>
      <c r="F7002" s="35">
        <v>25191500</v>
      </c>
      <c r="G7002" s="33" t="s">
        <v>15072</v>
      </c>
      <c r="H7002" s="33">
        <v>2</v>
      </c>
      <c r="I7002" s="33">
        <v>6</v>
      </c>
      <c r="J7002" s="36">
        <v>1</v>
      </c>
      <c r="K7002" s="37">
        <v>1200000</v>
      </c>
      <c r="L7002" s="38" t="s">
        <v>15</v>
      </c>
      <c r="M7002" s="38" t="s">
        <v>13</v>
      </c>
    </row>
    <row r="7003" spans="1:13" s="39" customFormat="1" ht="12.75" x14ac:dyDescent="0.2">
      <c r="A7003" s="33" t="s">
        <v>28</v>
      </c>
      <c r="B7003" s="33" t="s">
        <v>582</v>
      </c>
      <c r="C7003" s="34">
        <v>10</v>
      </c>
      <c r="D7003" s="33" t="s">
        <v>34</v>
      </c>
      <c r="E7003" s="33" t="s">
        <v>7690</v>
      </c>
      <c r="F7003" s="35">
        <v>25191500</v>
      </c>
      <c r="G7003" s="33" t="s">
        <v>15072</v>
      </c>
      <c r="H7003" s="33">
        <v>2</v>
      </c>
      <c r="I7003" s="33">
        <v>6</v>
      </c>
      <c r="J7003" s="36">
        <v>1</v>
      </c>
      <c r="K7003" s="37">
        <v>650000</v>
      </c>
      <c r="L7003" s="38" t="s">
        <v>15</v>
      </c>
      <c r="M7003" s="38" t="s">
        <v>13</v>
      </c>
    </row>
    <row r="7004" spans="1:13" s="39" customFormat="1" ht="12.75" x14ac:dyDescent="0.2">
      <c r="A7004" s="33" t="s">
        <v>28</v>
      </c>
      <c r="B7004" s="33" t="s">
        <v>582</v>
      </c>
      <c r="C7004" s="34">
        <v>10</v>
      </c>
      <c r="D7004" s="33" t="s">
        <v>34</v>
      </c>
      <c r="E7004" s="33" t="s">
        <v>7691</v>
      </c>
      <c r="F7004" s="35">
        <v>25191500</v>
      </c>
      <c r="G7004" s="33" t="s">
        <v>15072</v>
      </c>
      <c r="H7004" s="33">
        <v>2</v>
      </c>
      <c r="I7004" s="33">
        <v>6</v>
      </c>
      <c r="J7004" s="36">
        <v>2</v>
      </c>
      <c r="K7004" s="37">
        <v>6</v>
      </c>
      <c r="L7004" s="38" t="s">
        <v>15</v>
      </c>
      <c r="M7004" s="38" t="s">
        <v>13</v>
      </c>
    </row>
    <row r="7005" spans="1:13" s="39" customFormat="1" ht="12.75" x14ac:dyDescent="0.2">
      <c r="A7005" s="33" t="s">
        <v>28</v>
      </c>
      <c r="B7005" s="33" t="s">
        <v>582</v>
      </c>
      <c r="C7005" s="34">
        <v>10</v>
      </c>
      <c r="D7005" s="33" t="s">
        <v>34</v>
      </c>
      <c r="E7005" s="33" t="s">
        <v>7692</v>
      </c>
      <c r="F7005" s="35">
        <v>25191500</v>
      </c>
      <c r="G7005" s="33" t="s">
        <v>15072</v>
      </c>
      <c r="H7005" s="33">
        <v>2</v>
      </c>
      <c r="I7005" s="33">
        <v>6</v>
      </c>
      <c r="J7005" s="36">
        <v>1</v>
      </c>
      <c r="K7005" s="37">
        <v>1200000</v>
      </c>
      <c r="L7005" s="38" t="s">
        <v>15</v>
      </c>
      <c r="M7005" s="38" t="s">
        <v>13</v>
      </c>
    </row>
    <row r="7006" spans="1:13" s="39" customFormat="1" ht="12.75" x14ac:dyDescent="0.2">
      <c r="A7006" s="33" t="s">
        <v>28</v>
      </c>
      <c r="B7006" s="33" t="s">
        <v>582</v>
      </c>
      <c r="C7006" s="34">
        <v>10</v>
      </c>
      <c r="D7006" s="33" t="s">
        <v>34</v>
      </c>
      <c r="E7006" s="33" t="s">
        <v>7693</v>
      </c>
      <c r="F7006" s="35">
        <v>25191500</v>
      </c>
      <c r="G7006" s="33" t="s">
        <v>15072</v>
      </c>
      <c r="H7006" s="33">
        <v>2</v>
      </c>
      <c r="I7006" s="33">
        <v>6</v>
      </c>
      <c r="J7006" s="36">
        <v>1</v>
      </c>
      <c r="K7006" s="37">
        <v>80000</v>
      </c>
      <c r="L7006" s="38" t="s">
        <v>15</v>
      </c>
      <c r="M7006" s="38" t="s">
        <v>13</v>
      </c>
    </row>
    <row r="7007" spans="1:13" s="39" customFormat="1" ht="12.75" x14ac:dyDescent="0.2">
      <c r="A7007" s="33" t="s">
        <v>28</v>
      </c>
      <c r="B7007" s="33" t="s">
        <v>582</v>
      </c>
      <c r="C7007" s="34">
        <v>10</v>
      </c>
      <c r="D7007" s="33" t="s">
        <v>34</v>
      </c>
      <c r="E7007" s="33" t="s">
        <v>7694</v>
      </c>
      <c r="F7007" s="35">
        <v>25191500</v>
      </c>
      <c r="G7007" s="33" t="s">
        <v>15072</v>
      </c>
      <c r="H7007" s="33">
        <v>2</v>
      </c>
      <c r="I7007" s="33">
        <v>6</v>
      </c>
      <c r="J7007" s="36">
        <v>1</v>
      </c>
      <c r="K7007" s="37">
        <v>1950000</v>
      </c>
      <c r="L7007" s="38" t="s">
        <v>15</v>
      </c>
      <c r="M7007" s="38" t="s">
        <v>13</v>
      </c>
    </row>
    <row r="7008" spans="1:13" s="39" customFormat="1" ht="12.75" x14ac:dyDescent="0.2">
      <c r="A7008" s="33" t="s">
        <v>28</v>
      </c>
      <c r="B7008" s="33" t="s">
        <v>582</v>
      </c>
      <c r="C7008" s="34">
        <v>10</v>
      </c>
      <c r="D7008" s="33" t="s">
        <v>34</v>
      </c>
      <c r="E7008" s="33" t="s">
        <v>7695</v>
      </c>
      <c r="F7008" s="35">
        <v>25191500</v>
      </c>
      <c r="G7008" s="33" t="s">
        <v>15072</v>
      </c>
      <c r="H7008" s="33">
        <v>2</v>
      </c>
      <c r="I7008" s="33">
        <v>6</v>
      </c>
      <c r="J7008" s="36">
        <v>1</v>
      </c>
      <c r="K7008" s="37">
        <v>73999</v>
      </c>
      <c r="L7008" s="38" t="s">
        <v>15</v>
      </c>
      <c r="M7008" s="38" t="s">
        <v>13</v>
      </c>
    </row>
    <row r="7009" spans="1:13" s="39" customFormat="1" ht="12.75" x14ac:dyDescent="0.2">
      <c r="A7009" s="33" t="s">
        <v>28</v>
      </c>
      <c r="B7009" s="33" t="s">
        <v>582</v>
      </c>
      <c r="C7009" s="34">
        <v>10</v>
      </c>
      <c r="D7009" s="33" t="s">
        <v>34</v>
      </c>
      <c r="E7009" s="33" t="s">
        <v>1355</v>
      </c>
      <c r="F7009" s="35">
        <v>25191500</v>
      </c>
      <c r="G7009" s="33" t="s">
        <v>15072</v>
      </c>
      <c r="H7009" s="33">
        <v>2</v>
      </c>
      <c r="I7009" s="33">
        <v>6</v>
      </c>
      <c r="J7009" s="36">
        <v>1</v>
      </c>
      <c r="K7009" s="37">
        <v>180000</v>
      </c>
      <c r="L7009" s="38" t="s">
        <v>15</v>
      </c>
      <c r="M7009" s="38" t="s">
        <v>13</v>
      </c>
    </row>
    <row r="7010" spans="1:13" s="39" customFormat="1" ht="12.75" x14ac:dyDescent="0.2">
      <c r="A7010" s="33" t="s">
        <v>28</v>
      </c>
      <c r="B7010" s="33" t="s">
        <v>582</v>
      </c>
      <c r="C7010" s="34">
        <v>10</v>
      </c>
      <c r="D7010" s="33" t="s">
        <v>34</v>
      </c>
      <c r="E7010" s="33" t="s">
        <v>7696</v>
      </c>
      <c r="F7010" s="35">
        <v>39122300</v>
      </c>
      <c r="G7010" s="33" t="s">
        <v>15072</v>
      </c>
      <c r="H7010" s="33">
        <v>2</v>
      </c>
      <c r="I7010" s="33">
        <v>6</v>
      </c>
      <c r="J7010" s="36">
        <v>1</v>
      </c>
      <c r="K7010" s="37">
        <v>189600</v>
      </c>
      <c r="L7010" s="38" t="s">
        <v>15</v>
      </c>
      <c r="M7010" s="38" t="s">
        <v>13</v>
      </c>
    </row>
    <row r="7011" spans="1:13" s="39" customFormat="1" ht="12.75" x14ac:dyDescent="0.2">
      <c r="A7011" s="33" t="s">
        <v>28</v>
      </c>
      <c r="B7011" s="33" t="s">
        <v>582</v>
      </c>
      <c r="C7011" s="34">
        <v>10</v>
      </c>
      <c r="D7011" s="33" t="s">
        <v>34</v>
      </c>
      <c r="E7011" s="33" t="s">
        <v>7697</v>
      </c>
      <c r="F7011" s="35">
        <v>25191500</v>
      </c>
      <c r="G7011" s="33" t="s">
        <v>15072</v>
      </c>
      <c r="H7011" s="33">
        <v>2</v>
      </c>
      <c r="I7011" s="33">
        <v>6</v>
      </c>
      <c r="J7011" s="36">
        <v>1</v>
      </c>
      <c r="K7011" s="37">
        <v>730580</v>
      </c>
      <c r="L7011" s="38" t="s">
        <v>15</v>
      </c>
      <c r="M7011" s="38" t="s">
        <v>13</v>
      </c>
    </row>
    <row r="7012" spans="1:13" s="39" customFormat="1" ht="12.75" x14ac:dyDescent="0.2">
      <c r="A7012" s="33" t="s">
        <v>28</v>
      </c>
      <c r="B7012" s="33" t="s">
        <v>582</v>
      </c>
      <c r="C7012" s="34">
        <v>10</v>
      </c>
      <c r="D7012" s="33" t="s">
        <v>34</v>
      </c>
      <c r="E7012" s="33" t="s">
        <v>7698</v>
      </c>
      <c r="F7012" s="35">
        <v>25191500</v>
      </c>
      <c r="G7012" s="33" t="s">
        <v>15072</v>
      </c>
      <c r="H7012" s="33">
        <v>2</v>
      </c>
      <c r="I7012" s="33">
        <v>6</v>
      </c>
      <c r="J7012" s="36">
        <v>1</v>
      </c>
      <c r="K7012" s="37">
        <v>600300</v>
      </c>
      <c r="L7012" s="38" t="s">
        <v>15</v>
      </c>
      <c r="M7012" s="38" t="s">
        <v>13</v>
      </c>
    </row>
    <row r="7013" spans="1:13" s="39" customFormat="1" ht="12.75" x14ac:dyDescent="0.2">
      <c r="A7013" s="33" t="s">
        <v>28</v>
      </c>
      <c r="B7013" s="33" t="s">
        <v>582</v>
      </c>
      <c r="C7013" s="34">
        <v>10</v>
      </c>
      <c r="D7013" s="33" t="s">
        <v>34</v>
      </c>
      <c r="E7013" s="33" t="s">
        <v>7699</v>
      </c>
      <c r="F7013" s="35">
        <v>25191500</v>
      </c>
      <c r="G7013" s="33" t="s">
        <v>15072</v>
      </c>
      <c r="H7013" s="33">
        <v>2</v>
      </c>
      <c r="I7013" s="33">
        <v>6</v>
      </c>
      <c r="J7013" s="36">
        <v>2</v>
      </c>
      <c r="K7013" s="37">
        <v>661000</v>
      </c>
      <c r="L7013" s="38" t="s">
        <v>15</v>
      </c>
      <c r="M7013" s="38" t="s">
        <v>13</v>
      </c>
    </row>
    <row r="7014" spans="1:13" s="39" customFormat="1" ht="12.75" x14ac:dyDescent="0.2">
      <c r="A7014" s="33" t="s">
        <v>28</v>
      </c>
      <c r="B7014" s="33" t="s">
        <v>582</v>
      </c>
      <c r="C7014" s="34">
        <v>10</v>
      </c>
      <c r="D7014" s="33" t="s">
        <v>34</v>
      </c>
      <c r="E7014" s="33" t="s">
        <v>7700</v>
      </c>
      <c r="F7014" s="35">
        <v>25191500</v>
      </c>
      <c r="G7014" s="33" t="s">
        <v>15072</v>
      </c>
      <c r="H7014" s="33">
        <v>2</v>
      </c>
      <c r="I7014" s="33">
        <v>6</v>
      </c>
      <c r="J7014" s="36">
        <v>1</v>
      </c>
      <c r="K7014" s="37">
        <v>250400</v>
      </c>
      <c r="L7014" s="38" t="s">
        <v>15</v>
      </c>
      <c r="M7014" s="38" t="s">
        <v>13</v>
      </c>
    </row>
    <row r="7015" spans="1:13" s="39" customFormat="1" ht="12.75" x14ac:dyDescent="0.2">
      <c r="A7015" s="33" t="s">
        <v>28</v>
      </c>
      <c r="B7015" s="33" t="s">
        <v>582</v>
      </c>
      <c r="C7015" s="34">
        <v>10</v>
      </c>
      <c r="D7015" s="33" t="s">
        <v>34</v>
      </c>
      <c r="E7015" s="33" t="s">
        <v>7701</v>
      </c>
      <c r="F7015" s="35">
        <v>25191500</v>
      </c>
      <c r="G7015" s="33" t="s">
        <v>15072</v>
      </c>
      <c r="H7015" s="33">
        <v>2</v>
      </c>
      <c r="I7015" s="33">
        <v>6</v>
      </c>
      <c r="J7015" s="36">
        <v>1</v>
      </c>
      <c r="K7015" s="37">
        <v>150800</v>
      </c>
      <c r="L7015" s="38" t="s">
        <v>15</v>
      </c>
      <c r="M7015" s="38" t="s">
        <v>13</v>
      </c>
    </row>
    <row r="7016" spans="1:13" s="39" customFormat="1" ht="12.75" x14ac:dyDescent="0.2">
      <c r="A7016" s="33" t="s">
        <v>28</v>
      </c>
      <c r="B7016" s="33" t="s">
        <v>582</v>
      </c>
      <c r="C7016" s="34">
        <v>10</v>
      </c>
      <c r="D7016" s="33" t="s">
        <v>34</v>
      </c>
      <c r="E7016" s="33" t="s">
        <v>7702</v>
      </c>
      <c r="F7016" s="35">
        <v>25191500</v>
      </c>
      <c r="G7016" s="33" t="s">
        <v>15072</v>
      </c>
      <c r="H7016" s="33">
        <v>2</v>
      </c>
      <c r="I7016" s="33">
        <v>6</v>
      </c>
      <c r="J7016" s="36">
        <v>1</v>
      </c>
      <c r="K7016" s="37">
        <v>315020</v>
      </c>
      <c r="L7016" s="38" t="s">
        <v>15</v>
      </c>
      <c r="M7016" s="38" t="s">
        <v>13</v>
      </c>
    </row>
    <row r="7017" spans="1:13" s="39" customFormat="1" ht="12.75" x14ac:dyDescent="0.2">
      <c r="A7017" s="33" t="s">
        <v>28</v>
      </c>
      <c r="B7017" s="33" t="s">
        <v>582</v>
      </c>
      <c r="C7017" s="34">
        <v>10</v>
      </c>
      <c r="D7017" s="33" t="s">
        <v>34</v>
      </c>
      <c r="E7017" s="33" t="s">
        <v>7703</v>
      </c>
      <c r="F7017" s="35">
        <v>25191500</v>
      </c>
      <c r="G7017" s="33" t="s">
        <v>15072</v>
      </c>
      <c r="H7017" s="33">
        <v>2</v>
      </c>
      <c r="I7017" s="33">
        <v>6</v>
      </c>
      <c r="J7017" s="36">
        <v>1</v>
      </c>
      <c r="K7017" s="37">
        <v>15000</v>
      </c>
      <c r="L7017" s="38" t="s">
        <v>15</v>
      </c>
      <c r="M7017" s="38" t="s">
        <v>13</v>
      </c>
    </row>
    <row r="7018" spans="1:13" s="39" customFormat="1" ht="12.75" x14ac:dyDescent="0.2">
      <c r="A7018" s="33" t="s">
        <v>28</v>
      </c>
      <c r="B7018" s="33" t="s">
        <v>582</v>
      </c>
      <c r="C7018" s="34">
        <v>10</v>
      </c>
      <c r="D7018" s="33" t="s">
        <v>34</v>
      </c>
      <c r="E7018" s="33" t="s">
        <v>7704</v>
      </c>
      <c r="F7018" s="35">
        <v>25191500</v>
      </c>
      <c r="G7018" s="33" t="s">
        <v>15072</v>
      </c>
      <c r="H7018" s="33">
        <v>2</v>
      </c>
      <c r="I7018" s="33">
        <v>6</v>
      </c>
      <c r="J7018" s="36">
        <v>1</v>
      </c>
      <c r="K7018" s="37">
        <v>250000</v>
      </c>
      <c r="L7018" s="38" t="s">
        <v>15</v>
      </c>
      <c r="M7018" s="38" t="s">
        <v>13</v>
      </c>
    </row>
    <row r="7019" spans="1:13" s="39" customFormat="1" ht="12.75" x14ac:dyDescent="0.2">
      <c r="A7019" s="33" t="s">
        <v>28</v>
      </c>
      <c r="B7019" s="33" t="s">
        <v>582</v>
      </c>
      <c r="C7019" s="34">
        <v>10</v>
      </c>
      <c r="D7019" s="33" t="s">
        <v>34</v>
      </c>
      <c r="E7019" s="33" t="s">
        <v>7705</v>
      </c>
      <c r="F7019" s="35">
        <v>25191500</v>
      </c>
      <c r="G7019" s="33" t="s">
        <v>15072</v>
      </c>
      <c r="H7019" s="33">
        <v>2</v>
      </c>
      <c r="I7019" s="33">
        <v>6</v>
      </c>
      <c r="J7019" s="36">
        <v>1</v>
      </c>
      <c r="K7019" s="37">
        <v>250000</v>
      </c>
      <c r="L7019" s="38" t="s">
        <v>15</v>
      </c>
      <c r="M7019" s="38" t="s">
        <v>13</v>
      </c>
    </row>
    <row r="7020" spans="1:13" s="39" customFormat="1" ht="12.75" x14ac:dyDescent="0.2">
      <c r="A7020" s="33" t="s">
        <v>28</v>
      </c>
      <c r="B7020" s="33" t="s">
        <v>582</v>
      </c>
      <c r="C7020" s="34">
        <v>10</v>
      </c>
      <c r="D7020" s="33" t="s">
        <v>34</v>
      </c>
      <c r="E7020" s="33" t="s">
        <v>7706</v>
      </c>
      <c r="F7020" s="35">
        <v>25191500</v>
      </c>
      <c r="G7020" s="33" t="s">
        <v>15072</v>
      </c>
      <c r="H7020" s="33">
        <v>2</v>
      </c>
      <c r="I7020" s="33">
        <v>6</v>
      </c>
      <c r="J7020" s="36">
        <v>1</v>
      </c>
      <c r="K7020" s="37">
        <v>9000</v>
      </c>
      <c r="L7020" s="38" t="s">
        <v>15</v>
      </c>
      <c r="M7020" s="38" t="s">
        <v>13</v>
      </c>
    </row>
    <row r="7021" spans="1:13" s="39" customFormat="1" ht="12.75" x14ac:dyDescent="0.2">
      <c r="A7021" s="33" t="s">
        <v>28</v>
      </c>
      <c r="B7021" s="33" t="s">
        <v>582</v>
      </c>
      <c r="C7021" s="34">
        <v>10</v>
      </c>
      <c r="D7021" s="33" t="s">
        <v>34</v>
      </c>
      <c r="E7021" s="33" t="s">
        <v>7707</v>
      </c>
      <c r="F7021" s="35">
        <v>25191500</v>
      </c>
      <c r="G7021" s="33" t="s">
        <v>15072</v>
      </c>
      <c r="H7021" s="33">
        <v>2</v>
      </c>
      <c r="I7021" s="33">
        <v>6</v>
      </c>
      <c r="J7021" s="36">
        <v>1</v>
      </c>
      <c r="K7021" s="37">
        <v>80000</v>
      </c>
      <c r="L7021" s="38" t="s">
        <v>15</v>
      </c>
      <c r="M7021" s="38" t="s">
        <v>13</v>
      </c>
    </row>
    <row r="7022" spans="1:13" s="39" customFormat="1" ht="12.75" x14ac:dyDescent="0.2">
      <c r="A7022" s="33" t="s">
        <v>28</v>
      </c>
      <c r="B7022" s="33" t="s">
        <v>582</v>
      </c>
      <c r="C7022" s="34">
        <v>10</v>
      </c>
      <c r="D7022" s="33" t="s">
        <v>34</v>
      </c>
      <c r="E7022" s="33" t="s">
        <v>7708</v>
      </c>
      <c r="F7022" s="35">
        <v>25191500</v>
      </c>
      <c r="G7022" s="33" t="s">
        <v>15072</v>
      </c>
      <c r="H7022" s="33">
        <v>2</v>
      </c>
      <c r="I7022" s="33">
        <v>6</v>
      </c>
      <c r="J7022" s="36">
        <v>1</v>
      </c>
      <c r="K7022" s="37">
        <v>650000</v>
      </c>
      <c r="L7022" s="38" t="s">
        <v>15</v>
      </c>
      <c r="M7022" s="38" t="s">
        <v>13</v>
      </c>
    </row>
    <row r="7023" spans="1:13" s="39" customFormat="1" ht="12.75" x14ac:dyDescent="0.2">
      <c r="A7023" s="33" t="s">
        <v>28</v>
      </c>
      <c r="B7023" s="33" t="s">
        <v>582</v>
      </c>
      <c r="C7023" s="34">
        <v>10</v>
      </c>
      <c r="D7023" s="33" t="s">
        <v>34</v>
      </c>
      <c r="E7023" s="33" t="s">
        <v>7708</v>
      </c>
      <c r="F7023" s="35">
        <v>25191500</v>
      </c>
      <c r="G7023" s="33" t="s">
        <v>15072</v>
      </c>
      <c r="H7023" s="33">
        <v>2</v>
      </c>
      <c r="I7023" s="33">
        <v>6</v>
      </c>
      <c r="J7023" s="36">
        <v>1</v>
      </c>
      <c r="K7023" s="37">
        <v>750000</v>
      </c>
      <c r="L7023" s="38" t="s">
        <v>15</v>
      </c>
      <c r="M7023" s="38" t="s">
        <v>13</v>
      </c>
    </row>
    <row r="7024" spans="1:13" s="39" customFormat="1" ht="12.75" x14ac:dyDescent="0.2">
      <c r="A7024" s="33" t="s">
        <v>28</v>
      </c>
      <c r="B7024" s="33" t="s">
        <v>582</v>
      </c>
      <c r="C7024" s="34">
        <v>10</v>
      </c>
      <c r="D7024" s="33" t="s">
        <v>34</v>
      </c>
      <c r="E7024" s="33" t="s">
        <v>7709</v>
      </c>
      <c r="F7024" s="35">
        <v>25191500</v>
      </c>
      <c r="G7024" s="33" t="s">
        <v>15072</v>
      </c>
      <c r="H7024" s="33">
        <v>2</v>
      </c>
      <c r="I7024" s="33">
        <v>6</v>
      </c>
      <c r="J7024" s="36">
        <v>1</v>
      </c>
      <c r="K7024" s="37">
        <v>695800</v>
      </c>
      <c r="L7024" s="38" t="s">
        <v>15</v>
      </c>
      <c r="M7024" s="38" t="s">
        <v>13</v>
      </c>
    </row>
    <row r="7025" spans="1:13" s="39" customFormat="1" ht="12.75" x14ac:dyDescent="0.2">
      <c r="A7025" s="33" t="s">
        <v>28</v>
      </c>
      <c r="B7025" s="33" t="s">
        <v>582</v>
      </c>
      <c r="C7025" s="34">
        <v>10</v>
      </c>
      <c r="D7025" s="33" t="s">
        <v>34</v>
      </c>
      <c r="E7025" s="33" t="s">
        <v>7710</v>
      </c>
      <c r="F7025" s="35">
        <v>25191500</v>
      </c>
      <c r="G7025" s="33" t="s">
        <v>15072</v>
      </c>
      <c r="H7025" s="33">
        <v>2</v>
      </c>
      <c r="I7025" s="33">
        <v>6</v>
      </c>
      <c r="J7025" s="36">
        <v>2</v>
      </c>
      <c r="K7025" s="37">
        <v>1450800</v>
      </c>
      <c r="L7025" s="38" t="s">
        <v>15</v>
      </c>
      <c r="M7025" s="38" t="s">
        <v>13</v>
      </c>
    </row>
    <row r="7026" spans="1:13" s="39" customFormat="1" ht="12.75" x14ac:dyDescent="0.2">
      <c r="A7026" s="33" t="s">
        <v>28</v>
      </c>
      <c r="B7026" s="33" t="s">
        <v>582</v>
      </c>
      <c r="C7026" s="34">
        <v>10</v>
      </c>
      <c r="D7026" s="33" t="s">
        <v>34</v>
      </c>
      <c r="E7026" s="33" t="s">
        <v>1363</v>
      </c>
      <c r="F7026" s="35">
        <v>25191500</v>
      </c>
      <c r="G7026" s="33" t="s">
        <v>15072</v>
      </c>
      <c r="H7026" s="33">
        <v>2</v>
      </c>
      <c r="I7026" s="33">
        <v>6</v>
      </c>
      <c r="J7026" s="36">
        <v>1</v>
      </c>
      <c r="K7026" s="37">
        <v>75200</v>
      </c>
      <c r="L7026" s="38" t="s">
        <v>15</v>
      </c>
      <c r="M7026" s="38" t="s">
        <v>13</v>
      </c>
    </row>
    <row r="7027" spans="1:13" s="39" customFormat="1" ht="12.75" x14ac:dyDescent="0.2">
      <c r="A7027" s="33" t="s">
        <v>28</v>
      </c>
      <c r="B7027" s="33" t="s">
        <v>582</v>
      </c>
      <c r="C7027" s="34">
        <v>10</v>
      </c>
      <c r="D7027" s="33" t="s">
        <v>34</v>
      </c>
      <c r="E7027" s="33" t="s">
        <v>7711</v>
      </c>
      <c r="F7027" s="35">
        <v>25191500</v>
      </c>
      <c r="G7027" s="33" t="s">
        <v>15072</v>
      </c>
      <c r="H7027" s="33">
        <v>2</v>
      </c>
      <c r="I7027" s="33">
        <v>6</v>
      </c>
      <c r="J7027" s="36">
        <v>1</v>
      </c>
      <c r="K7027" s="37">
        <v>635044</v>
      </c>
      <c r="L7027" s="38" t="s">
        <v>15</v>
      </c>
      <c r="M7027" s="38" t="s">
        <v>13</v>
      </c>
    </row>
    <row r="7028" spans="1:13" s="39" customFormat="1" ht="12.75" x14ac:dyDescent="0.2">
      <c r="A7028" s="33" t="s">
        <v>28</v>
      </c>
      <c r="B7028" s="33" t="s">
        <v>582</v>
      </c>
      <c r="C7028" s="34">
        <v>10</v>
      </c>
      <c r="D7028" s="33" t="s">
        <v>34</v>
      </c>
      <c r="E7028" s="33" t="s">
        <v>7712</v>
      </c>
      <c r="F7028" s="35">
        <v>25191500</v>
      </c>
      <c r="G7028" s="33" t="s">
        <v>15072</v>
      </c>
      <c r="H7028" s="33">
        <v>2</v>
      </c>
      <c r="I7028" s="33">
        <v>6</v>
      </c>
      <c r="J7028" s="36">
        <v>1</v>
      </c>
      <c r="K7028" s="37">
        <v>63900</v>
      </c>
      <c r="L7028" s="38" t="s">
        <v>15</v>
      </c>
      <c r="M7028" s="38" t="s">
        <v>13</v>
      </c>
    </row>
    <row r="7029" spans="1:13" s="39" customFormat="1" ht="12.75" x14ac:dyDescent="0.2">
      <c r="A7029" s="33" t="s">
        <v>28</v>
      </c>
      <c r="B7029" s="33" t="s">
        <v>582</v>
      </c>
      <c r="C7029" s="34">
        <v>10</v>
      </c>
      <c r="D7029" s="33" t="s">
        <v>34</v>
      </c>
      <c r="E7029" s="33" t="s">
        <v>7713</v>
      </c>
      <c r="F7029" s="35">
        <v>25191500</v>
      </c>
      <c r="G7029" s="33" t="s">
        <v>15072</v>
      </c>
      <c r="H7029" s="33">
        <v>2</v>
      </c>
      <c r="I7029" s="33">
        <v>6</v>
      </c>
      <c r="J7029" s="36">
        <v>1</v>
      </c>
      <c r="K7029" s="37">
        <v>197947</v>
      </c>
      <c r="L7029" s="38" t="s">
        <v>15</v>
      </c>
      <c r="M7029" s="38" t="s">
        <v>13</v>
      </c>
    </row>
    <row r="7030" spans="1:13" s="39" customFormat="1" ht="12.75" x14ac:dyDescent="0.2">
      <c r="A7030" s="33" t="s">
        <v>28</v>
      </c>
      <c r="B7030" s="33" t="s">
        <v>582</v>
      </c>
      <c r="C7030" s="34">
        <v>10</v>
      </c>
      <c r="D7030" s="33" t="s">
        <v>34</v>
      </c>
      <c r="E7030" s="33" t="s">
        <v>7714</v>
      </c>
      <c r="F7030" s="35">
        <v>25173300</v>
      </c>
      <c r="G7030" s="33" t="s">
        <v>15072</v>
      </c>
      <c r="H7030" s="33">
        <v>2</v>
      </c>
      <c r="I7030" s="33">
        <v>6</v>
      </c>
      <c r="J7030" s="36">
        <v>1</v>
      </c>
      <c r="K7030" s="37">
        <v>12300</v>
      </c>
      <c r="L7030" s="38" t="s">
        <v>15</v>
      </c>
      <c r="M7030" s="38" t="s">
        <v>13</v>
      </c>
    </row>
    <row r="7031" spans="1:13" s="39" customFormat="1" ht="12.75" x14ac:dyDescent="0.2">
      <c r="A7031" s="33" t="s">
        <v>28</v>
      </c>
      <c r="B7031" s="33" t="s">
        <v>582</v>
      </c>
      <c r="C7031" s="34">
        <v>10</v>
      </c>
      <c r="D7031" s="33" t="s">
        <v>34</v>
      </c>
      <c r="E7031" s="33" t="s">
        <v>7714</v>
      </c>
      <c r="F7031" s="35">
        <v>25191500</v>
      </c>
      <c r="G7031" s="33" t="s">
        <v>15072</v>
      </c>
      <c r="H7031" s="33">
        <v>2</v>
      </c>
      <c r="I7031" s="33">
        <v>6</v>
      </c>
      <c r="J7031" s="36">
        <v>1</v>
      </c>
      <c r="K7031" s="37">
        <v>247029</v>
      </c>
      <c r="L7031" s="38" t="s">
        <v>15</v>
      </c>
      <c r="M7031" s="38" t="s">
        <v>13</v>
      </c>
    </row>
    <row r="7032" spans="1:13" s="39" customFormat="1" ht="12.75" x14ac:dyDescent="0.2">
      <c r="A7032" s="33" t="s">
        <v>28</v>
      </c>
      <c r="B7032" s="33" t="s">
        <v>582</v>
      </c>
      <c r="C7032" s="34">
        <v>10</v>
      </c>
      <c r="D7032" s="33" t="s">
        <v>34</v>
      </c>
      <c r="E7032" s="33" t="s">
        <v>7715</v>
      </c>
      <c r="F7032" s="35">
        <v>25191500</v>
      </c>
      <c r="G7032" s="33" t="s">
        <v>15072</v>
      </c>
      <c r="H7032" s="33">
        <v>2</v>
      </c>
      <c r="I7032" s="33">
        <v>6</v>
      </c>
      <c r="J7032" s="36">
        <v>1</v>
      </c>
      <c r="K7032" s="37">
        <v>156900</v>
      </c>
      <c r="L7032" s="38" t="s">
        <v>15</v>
      </c>
      <c r="M7032" s="38" t="s">
        <v>13</v>
      </c>
    </row>
    <row r="7033" spans="1:13" s="39" customFormat="1" ht="12.75" x14ac:dyDescent="0.2">
      <c r="A7033" s="33" t="s">
        <v>28</v>
      </c>
      <c r="B7033" s="33" t="s">
        <v>582</v>
      </c>
      <c r="C7033" s="34">
        <v>10</v>
      </c>
      <c r="D7033" s="33" t="s">
        <v>34</v>
      </c>
      <c r="E7033" s="33" t="s">
        <v>7716</v>
      </c>
      <c r="F7033" s="35">
        <v>25191500</v>
      </c>
      <c r="G7033" s="33" t="s">
        <v>15072</v>
      </c>
      <c r="H7033" s="33">
        <v>2</v>
      </c>
      <c r="I7033" s="33">
        <v>6</v>
      </c>
      <c r="J7033" s="36">
        <v>1</v>
      </c>
      <c r="K7033" s="37">
        <v>188777</v>
      </c>
      <c r="L7033" s="38" t="s">
        <v>15</v>
      </c>
      <c r="M7033" s="38" t="s">
        <v>13</v>
      </c>
    </row>
    <row r="7034" spans="1:13" s="39" customFormat="1" ht="12.75" x14ac:dyDescent="0.2">
      <c r="A7034" s="33" t="s">
        <v>28</v>
      </c>
      <c r="B7034" s="33" t="s">
        <v>582</v>
      </c>
      <c r="C7034" s="34">
        <v>10</v>
      </c>
      <c r="D7034" s="33" t="s">
        <v>34</v>
      </c>
      <c r="E7034" s="33" t="s">
        <v>7717</v>
      </c>
      <c r="F7034" s="35">
        <v>25191500</v>
      </c>
      <c r="G7034" s="33" t="s">
        <v>15072</v>
      </c>
      <c r="H7034" s="33">
        <v>2</v>
      </c>
      <c r="I7034" s="33">
        <v>6</v>
      </c>
      <c r="J7034" s="36">
        <v>1</v>
      </c>
      <c r="K7034" s="37">
        <v>97086</v>
      </c>
      <c r="L7034" s="38" t="s">
        <v>15</v>
      </c>
      <c r="M7034" s="38" t="s">
        <v>13</v>
      </c>
    </row>
    <row r="7035" spans="1:13" s="39" customFormat="1" ht="12.75" x14ac:dyDescent="0.2">
      <c r="A7035" s="33" t="s">
        <v>28</v>
      </c>
      <c r="B7035" s="33" t="s">
        <v>582</v>
      </c>
      <c r="C7035" s="34">
        <v>10</v>
      </c>
      <c r="D7035" s="33" t="s">
        <v>34</v>
      </c>
      <c r="E7035" s="33" t="s">
        <v>1367</v>
      </c>
      <c r="F7035" s="35">
        <v>25191500</v>
      </c>
      <c r="G7035" s="33" t="s">
        <v>15072</v>
      </c>
      <c r="H7035" s="33">
        <v>2</v>
      </c>
      <c r="I7035" s="33">
        <v>6</v>
      </c>
      <c r="J7035" s="36">
        <v>2</v>
      </c>
      <c r="K7035" s="37">
        <v>1421000</v>
      </c>
      <c r="L7035" s="38" t="s">
        <v>15</v>
      </c>
      <c r="M7035" s="38" t="s">
        <v>13</v>
      </c>
    </row>
    <row r="7036" spans="1:13" s="39" customFormat="1" ht="12.75" x14ac:dyDescent="0.2">
      <c r="A7036" s="33" t="s">
        <v>28</v>
      </c>
      <c r="B7036" s="33" t="s">
        <v>582</v>
      </c>
      <c r="C7036" s="34">
        <v>10</v>
      </c>
      <c r="D7036" s="33" t="s">
        <v>34</v>
      </c>
      <c r="E7036" s="33" t="s">
        <v>7718</v>
      </c>
      <c r="F7036" s="35">
        <v>25191500</v>
      </c>
      <c r="G7036" s="33" t="s">
        <v>15072</v>
      </c>
      <c r="H7036" s="33">
        <v>2</v>
      </c>
      <c r="I7036" s="33">
        <v>6</v>
      </c>
      <c r="J7036" s="36">
        <v>1</v>
      </c>
      <c r="K7036" s="37">
        <v>39369</v>
      </c>
      <c r="L7036" s="38" t="s">
        <v>15</v>
      </c>
      <c r="M7036" s="38" t="s">
        <v>13</v>
      </c>
    </row>
    <row r="7037" spans="1:13" s="39" customFormat="1" ht="12.75" x14ac:dyDescent="0.2">
      <c r="A7037" s="33" t="s">
        <v>28</v>
      </c>
      <c r="B7037" s="33" t="s">
        <v>582</v>
      </c>
      <c r="C7037" s="34">
        <v>10</v>
      </c>
      <c r="D7037" s="33" t="s">
        <v>34</v>
      </c>
      <c r="E7037" s="33" t="s">
        <v>7719</v>
      </c>
      <c r="F7037" s="35">
        <v>25191500</v>
      </c>
      <c r="G7037" s="33" t="s">
        <v>15072</v>
      </c>
      <c r="H7037" s="33">
        <v>2</v>
      </c>
      <c r="I7037" s="33">
        <v>6</v>
      </c>
      <c r="J7037" s="36">
        <v>1</v>
      </c>
      <c r="K7037" s="37">
        <v>27278</v>
      </c>
      <c r="L7037" s="38" t="s">
        <v>15</v>
      </c>
      <c r="M7037" s="38" t="s">
        <v>13</v>
      </c>
    </row>
    <row r="7038" spans="1:13" s="39" customFormat="1" ht="12.75" x14ac:dyDescent="0.2">
      <c r="A7038" s="33" t="s">
        <v>28</v>
      </c>
      <c r="B7038" s="33" t="s">
        <v>582</v>
      </c>
      <c r="C7038" s="34">
        <v>10</v>
      </c>
      <c r="D7038" s="33" t="s">
        <v>34</v>
      </c>
      <c r="E7038" s="33" t="s">
        <v>7719</v>
      </c>
      <c r="F7038" s="35">
        <v>25191500</v>
      </c>
      <c r="G7038" s="33" t="s">
        <v>15072</v>
      </c>
      <c r="H7038" s="33">
        <v>2</v>
      </c>
      <c r="I7038" s="33">
        <v>6</v>
      </c>
      <c r="J7038" s="36">
        <v>1</v>
      </c>
      <c r="K7038" s="37">
        <v>300000</v>
      </c>
      <c r="L7038" s="38" t="s">
        <v>15</v>
      </c>
      <c r="M7038" s="38" t="s">
        <v>13</v>
      </c>
    </row>
    <row r="7039" spans="1:13" s="39" customFormat="1" ht="12.75" x14ac:dyDescent="0.2">
      <c r="A7039" s="33" t="s">
        <v>28</v>
      </c>
      <c r="B7039" s="33" t="s">
        <v>582</v>
      </c>
      <c r="C7039" s="34">
        <v>10</v>
      </c>
      <c r="D7039" s="33" t="s">
        <v>34</v>
      </c>
      <c r="E7039" s="33" t="s">
        <v>7720</v>
      </c>
      <c r="F7039" s="35">
        <v>25191500</v>
      </c>
      <c r="G7039" s="33" t="s">
        <v>15072</v>
      </c>
      <c r="H7039" s="33">
        <v>2</v>
      </c>
      <c r="I7039" s="33">
        <v>6</v>
      </c>
      <c r="J7039" s="36">
        <v>1</v>
      </c>
      <c r="K7039" s="37">
        <v>80904</v>
      </c>
      <c r="L7039" s="38" t="s">
        <v>15</v>
      </c>
      <c r="M7039" s="38" t="s">
        <v>13</v>
      </c>
    </row>
    <row r="7040" spans="1:13" s="39" customFormat="1" ht="12.75" x14ac:dyDescent="0.2">
      <c r="A7040" s="33" t="s">
        <v>28</v>
      </c>
      <c r="B7040" s="33" t="s">
        <v>582</v>
      </c>
      <c r="C7040" s="34">
        <v>10</v>
      </c>
      <c r="D7040" s="33" t="s">
        <v>34</v>
      </c>
      <c r="E7040" s="33" t="s">
        <v>7721</v>
      </c>
      <c r="F7040" s="35">
        <v>25191500</v>
      </c>
      <c r="G7040" s="33" t="s">
        <v>15072</v>
      </c>
      <c r="H7040" s="33">
        <v>2</v>
      </c>
      <c r="I7040" s="33">
        <v>6</v>
      </c>
      <c r="J7040" s="36">
        <v>1</v>
      </c>
      <c r="K7040" s="37">
        <v>21575</v>
      </c>
      <c r="L7040" s="38" t="s">
        <v>15</v>
      </c>
      <c r="M7040" s="38" t="s">
        <v>13</v>
      </c>
    </row>
    <row r="7041" spans="1:13" s="39" customFormat="1" ht="12.75" x14ac:dyDescent="0.2">
      <c r="A7041" s="33" t="s">
        <v>28</v>
      </c>
      <c r="B7041" s="33" t="s">
        <v>582</v>
      </c>
      <c r="C7041" s="34">
        <v>10</v>
      </c>
      <c r="D7041" s="33" t="s">
        <v>34</v>
      </c>
      <c r="E7041" s="33" t="s">
        <v>7722</v>
      </c>
      <c r="F7041" s="35">
        <v>25191500</v>
      </c>
      <c r="G7041" s="33" t="s">
        <v>15072</v>
      </c>
      <c r="H7041" s="33">
        <v>2</v>
      </c>
      <c r="I7041" s="33">
        <v>6</v>
      </c>
      <c r="J7041" s="36">
        <v>1</v>
      </c>
      <c r="K7041" s="37">
        <v>135200</v>
      </c>
      <c r="L7041" s="38" t="s">
        <v>15</v>
      </c>
      <c r="M7041" s="38" t="s">
        <v>13</v>
      </c>
    </row>
    <row r="7042" spans="1:13" s="39" customFormat="1" ht="12.75" x14ac:dyDescent="0.2">
      <c r="A7042" s="33" t="s">
        <v>28</v>
      </c>
      <c r="B7042" s="33" t="s">
        <v>582</v>
      </c>
      <c r="C7042" s="34">
        <v>10</v>
      </c>
      <c r="D7042" s="33" t="s">
        <v>34</v>
      </c>
      <c r="E7042" s="33" t="s">
        <v>7723</v>
      </c>
      <c r="F7042" s="35">
        <v>25191500</v>
      </c>
      <c r="G7042" s="33" t="s">
        <v>15072</v>
      </c>
      <c r="H7042" s="33">
        <v>2</v>
      </c>
      <c r="I7042" s="33">
        <v>6</v>
      </c>
      <c r="J7042" s="36">
        <v>1</v>
      </c>
      <c r="K7042" s="37">
        <v>800000</v>
      </c>
      <c r="L7042" s="38" t="s">
        <v>15</v>
      </c>
      <c r="M7042" s="38" t="s">
        <v>13</v>
      </c>
    </row>
    <row r="7043" spans="1:13" s="39" customFormat="1" ht="12.75" x14ac:dyDescent="0.2">
      <c r="A7043" s="33" t="s">
        <v>28</v>
      </c>
      <c r="B7043" s="33" t="s">
        <v>582</v>
      </c>
      <c r="C7043" s="34">
        <v>10</v>
      </c>
      <c r="D7043" s="33" t="s">
        <v>34</v>
      </c>
      <c r="E7043" s="33" t="s">
        <v>7724</v>
      </c>
      <c r="F7043" s="35">
        <v>25191500</v>
      </c>
      <c r="G7043" s="33" t="s">
        <v>15072</v>
      </c>
      <c r="H7043" s="33">
        <v>2</v>
      </c>
      <c r="I7043" s="33">
        <v>6</v>
      </c>
      <c r="J7043" s="36">
        <v>3</v>
      </c>
      <c r="K7043" s="37">
        <v>1035579</v>
      </c>
      <c r="L7043" s="38" t="s">
        <v>15</v>
      </c>
      <c r="M7043" s="38" t="s">
        <v>13</v>
      </c>
    </row>
    <row r="7044" spans="1:13" s="39" customFormat="1" ht="12.75" x14ac:dyDescent="0.2">
      <c r="A7044" s="33" t="s">
        <v>28</v>
      </c>
      <c r="B7044" s="33" t="s">
        <v>582</v>
      </c>
      <c r="C7044" s="34">
        <v>10</v>
      </c>
      <c r="D7044" s="33" t="s">
        <v>34</v>
      </c>
      <c r="E7044" s="33" t="s">
        <v>7725</v>
      </c>
      <c r="F7044" s="35">
        <v>25191500</v>
      </c>
      <c r="G7044" s="33" t="s">
        <v>15072</v>
      </c>
      <c r="H7044" s="33">
        <v>2</v>
      </c>
      <c r="I7044" s="33">
        <v>6</v>
      </c>
      <c r="J7044" s="36">
        <v>2</v>
      </c>
      <c r="K7044" s="37">
        <v>270400</v>
      </c>
      <c r="L7044" s="38" t="s">
        <v>15</v>
      </c>
      <c r="M7044" s="38" t="s">
        <v>13</v>
      </c>
    </row>
    <row r="7045" spans="1:13" s="39" customFormat="1" ht="12.75" x14ac:dyDescent="0.2">
      <c r="A7045" s="33" t="s">
        <v>28</v>
      </c>
      <c r="B7045" s="33" t="s">
        <v>582</v>
      </c>
      <c r="C7045" s="34">
        <v>10</v>
      </c>
      <c r="D7045" s="33" t="s">
        <v>34</v>
      </c>
      <c r="E7045" s="33" t="s">
        <v>7726</v>
      </c>
      <c r="F7045" s="35">
        <v>25191500</v>
      </c>
      <c r="G7045" s="33" t="s">
        <v>15072</v>
      </c>
      <c r="H7045" s="33">
        <v>2</v>
      </c>
      <c r="I7045" s="33">
        <v>6</v>
      </c>
      <c r="J7045" s="36">
        <v>1</v>
      </c>
      <c r="K7045" s="37">
        <v>200000</v>
      </c>
      <c r="L7045" s="38" t="s">
        <v>15</v>
      </c>
      <c r="M7045" s="38" t="s">
        <v>13</v>
      </c>
    </row>
    <row r="7046" spans="1:13" s="39" customFormat="1" ht="12.75" x14ac:dyDescent="0.2">
      <c r="A7046" s="33" t="s">
        <v>28</v>
      </c>
      <c r="B7046" s="33" t="s">
        <v>582</v>
      </c>
      <c r="C7046" s="34">
        <v>10</v>
      </c>
      <c r="D7046" s="33" t="s">
        <v>34</v>
      </c>
      <c r="E7046" s="33" t="s">
        <v>7727</v>
      </c>
      <c r="F7046" s="35">
        <v>25191500</v>
      </c>
      <c r="G7046" s="33" t="s">
        <v>15072</v>
      </c>
      <c r="H7046" s="33">
        <v>2</v>
      </c>
      <c r="I7046" s="33">
        <v>6</v>
      </c>
      <c r="J7046" s="36">
        <v>1</v>
      </c>
      <c r="K7046" s="37">
        <v>900000</v>
      </c>
      <c r="L7046" s="38" t="s">
        <v>15</v>
      </c>
      <c r="M7046" s="38" t="s">
        <v>13</v>
      </c>
    </row>
    <row r="7047" spans="1:13" s="39" customFormat="1" ht="12.75" x14ac:dyDescent="0.2">
      <c r="A7047" s="33" t="s">
        <v>28</v>
      </c>
      <c r="B7047" s="33" t="s">
        <v>582</v>
      </c>
      <c r="C7047" s="34">
        <v>10</v>
      </c>
      <c r="D7047" s="33" t="s">
        <v>34</v>
      </c>
      <c r="E7047" s="33" t="s">
        <v>7728</v>
      </c>
      <c r="F7047" s="35">
        <v>25191500</v>
      </c>
      <c r="G7047" s="33" t="s">
        <v>15072</v>
      </c>
      <c r="H7047" s="33">
        <v>2</v>
      </c>
      <c r="I7047" s="33">
        <v>6</v>
      </c>
      <c r="J7047" s="36">
        <v>1</v>
      </c>
      <c r="K7047" s="37">
        <v>151022</v>
      </c>
      <c r="L7047" s="38" t="s">
        <v>15</v>
      </c>
      <c r="M7047" s="38" t="s">
        <v>13</v>
      </c>
    </row>
    <row r="7048" spans="1:13" s="39" customFormat="1" ht="12.75" x14ac:dyDescent="0.2">
      <c r="A7048" s="33" t="s">
        <v>28</v>
      </c>
      <c r="B7048" s="33" t="s">
        <v>582</v>
      </c>
      <c r="C7048" s="34">
        <v>10</v>
      </c>
      <c r="D7048" s="33" t="s">
        <v>34</v>
      </c>
      <c r="E7048" s="33" t="s">
        <v>7729</v>
      </c>
      <c r="F7048" s="35">
        <v>25191500</v>
      </c>
      <c r="G7048" s="33" t="s">
        <v>15072</v>
      </c>
      <c r="H7048" s="33">
        <v>2</v>
      </c>
      <c r="I7048" s="33">
        <v>6</v>
      </c>
      <c r="J7048" s="36">
        <v>1</v>
      </c>
      <c r="K7048" s="37">
        <v>33029</v>
      </c>
      <c r="L7048" s="38" t="s">
        <v>15</v>
      </c>
      <c r="M7048" s="38" t="s">
        <v>13</v>
      </c>
    </row>
    <row r="7049" spans="1:13" s="39" customFormat="1" ht="12.75" x14ac:dyDescent="0.2">
      <c r="A7049" s="33" t="s">
        <v>28</v>
      </c>
      <c r="B7049" s="33" t="s">
        <v>582</v>
      </c>
      <c r="C7049" s="34">
        <v>10</v>
      </c>
      <c r="D7049" s="33" t="s">
        <v>34</v>
      </c>
      <c r="E7049" s="33" t="s">
        <v>7730</v>
      </c>
      <c r="F7049" s="35">
        <v>25191500</v>
      </c>
      <c r="G7049" s="33" t="s">
        <v>15072</v>
      </c>
      <c r="H7049" s="33">
        <v>2</v>
      </c>
      <c r="I7049" s="33">
        <v>6</v>
      </c>
      <c r="J7049" s="36">
        <v>2</v>
      </c>
      <c r="K7049" s="37">
        <v>357058</v>
      </c>
      <c r="L7049" s="38" t="s">
        <v>15</v>
      </c>
      <c r="M7049" s="38" t="s">
        <v>13</v>
      </c>
    </row>
    <row r="7050" spans="1:13" s="39" customFormat="1" ht="12.75" x14ac:dyDescent="0.2">
      <c r="A7050" s="33" t="s">
        <v>28</v>
      </c>
      <c r="B7050" s="33" t="s">
        <v>582</v>
      </c>
      <c r="C7050" s="34">
        <v>10</v>
      </c>
      <c r="D7050" s="33" t="s">
        <v>34</v>
      </c>
      <c r="E7050" s="33" t="s">
        <v>7731</v>
      </c>
      <c r="F7050" s="35">
        <v>25191500</v>
      </c>
      <c r="G7050" s="33" t="s">
        <v>15072</v>
      </c>
      <c r="H7050" s="33">
        <v>2</v>
      </c>
      <c r="I7050" s="33">
        <v>6</v>
      </c>
      <c r="J7050" s="36">
        <v>1</v>
      </c>
      <c r="K7050" s="37">
        <v>386500</v>
      </c>
      <c r="L7050" s="38" t="s">
        <v>15</v>
      </c>
      <c r="M7050" s="38" t="s">
        <v>13</v>
      </c>
    </row>
    <row r="7051" spans="1:13" s="39" customFormat="1" ht="12.75" x14ac:dyDescent="0.2">
      <c r="A7051" s="33" t="s">
        <v>28</v>
      </c>
      <c r="B7051" s="33" t="s">
        <v>582</v>
      </c>
      <c r="C7051" s="34">
        <v>10</v>
      </c>
      <c r="D7051" s="33" t="s">
        <v>34</v>
      </c>
      <c r="E7051" s="33" t="s">
        <v>7732</v>
      </c>
      <c r="F7051" s="35">
        <v>25191500</v>
      </c>
      <c r="G7051" s="33" t="s">
        <v>15072</v>
      </c>
      <c r="H7051" s="33">
        <v>2</v>
      </c>
      <c r="I7051" s="33">
        <v>6</v>
      </c>
      <c r="J7051" s="36">
        <v>1</v>
      </c>
      <c r="K7051" s="37">
        <v>298400</v>
      </c>
      <c r="L7051" s="38" t="s">
        <v>15</v>
      </c>
      <c r="M7051" s="38" t="s">
        <v>13</v>
      </c>
    </row>
    <row r="7052" spans="1:13" s="39" customFormat="1" ht="12.75" x14ac:dyDescent="0.2">
      <c r="A7052" s="33" t="s">
        <v>28</v>
      </c>
      <c r="B7052" s="33" t="s">
        <v>582</v>
      </c>
      <c r="C7052" s="34">
        <v>10</v>
      </c>
      <c r="D7052" s="33" t="s">
        <v>34</v>
      </c>
      <c r="E7052" s="33" t="s">
        <v>7733</v>
      </c>
      <c r="F7052" s="35">
        <v>25191500</v>
      </c>
      <c r="G7052" s="33" t="s">
        <v>15072</v>
      </c>
      <c r="H7052" s="33">
        <v>2</v>
      </c>
      <c r="I7052" s="33">
        <v>6</v>
      </c>
      <c r="J7052" s="36">
        <v>2</v>
      </c>
      <c r="K7052" s="37">
        <v>91200</v>
      </c>
      <c r="L7052" s="38" t="s">
        <v>15</v>
      </c>
      <c r="M7052" s="38" t="s">
        <v>13</v>
      </c>
    </row>
    <row r="7053" spans="1:13" s="39" customFormat="1" ht="12.75" x14ac:dyDescent="0.2">
      <c r="A7053" s="33" t="s">
        <v>28</v>
      </c>
      <c r="B7053" s="33" t="s">
        <v>582</v>
      </c>
      <c r="C7053" s="34">
        <v>10</v>
      </c>
      <c r="D7053" s="33" t="s">
        <v>34</v>
      </c>
      <c r="E7053" s="33" t="s">
        <v>7734</v>
      </c>
      <c r="F7053" s="35">
        <v>25191500</v>
      </c>
      <c r="G7053" s="33" t="s">
        <v>15072</v>
      </c>
      <c r="H7053" s="33">
        <v>2</v>
      </c>
      <c r="I7053" s="33">
        <v>6</v>
      </c>
      <c r="J7053" s="36">
        <v>1</v>
      </c>
      <c r="K7053" s="37">
        <v>198500</v>
      </c>
      <c r="L7053" s="38" t="s">
        <v>15</v>
      </c>
      <c r="M7053" s="38" t="s">
        <v>13</v>
      </c>
    </row>
    <row r="7054" spans="1:13" s="39" customFormat="1" ht="12.75" x14ac:dyDescent="0.2">
      <c r="A7054" s="33" t="s">
        <v>28</v>
      </c>
      <c r="B7054" s="33" t="s">
        <v>582</v>
      </c>
      <c r="C7054" s="34">
        <v>10</v>
      </c>
      <c r="D7054" s="33" t="s">
        <v>34</v>
      </c>
      <c r="E7054" s="33" t="s">
        <v>7735</v>
      </c>
      <c r="F7054" s="35">
        <v>25191500</v>
      </c>
      <c r="G7054" s="33" t="s">
        <v>15072</v>
      </c>
      <c r="H7054" s="33">
        <v>2</v>
      </c>
      <c r="I7054" s="33">
        <v>6</v>
      </c>
      <c r="J7054" s="36">
        <v>1</v>
      </c>
      <c r="K7054" s="37">
        <v>140500</v>
      </c>
      <c r="L7054" s="38" t="s">
        <v>15</v>
      </c>
      <c r="M7054" s="38" t="s">
        <v>13</v>
      </c>
    </row>
    <row r="7055" spans="1:13" s="39" customFormat="1" ht="12.75" x14ac:dyDescent="0.2">
      <c r="A7055" s="33" t="s">
        <v>28</v>
      </c>
      <c r="B7055" s="33" t="s">
        <v>582</v>
      </c>
      <c r="C7055" s="34">
        <v>10</v>
      </c>
      <c r="D7055" s="33" t="s">
        <v>34</v>
      </c>
      <c r="E7055" s="33" t="s">
        <v>7736</v>
      </c>
      <c r="F7055" s="35">
        <v>25191500</v>
      </c>
      <c r="G7055" s="33" t="s">
        <v>15072</v>
      </c>
      <c r="H7055" s="33">
        <v>2</v>
      </c>
      <c r="I7055" s="33">
        <v>6</v>
      </c>
      <c r="J7055" s="36">
        <v>1</v>
      </c>
      <c r="K7055" s="37">
        <v>25000</v>
      </c>
      <c r="L7055" s="38" t="s">
        <v>15</v>
      </c>
      <c r="M7055" s="38" t="s">
        <v>13</v>
      </c>
    </row>
    <row r="7056" spans="1:13" s="39" customFormat="1" ht="12.75" x14ac:dyDescent="0.2">
      <c r="A7056" s="33" t="s">
        <v>28</v>
      </c>
      <c r="B7056" s="33" t="s">
        <v>582</v>
      </c>
      <c r="C7056" s="34">
        <v>10</v>
      </c>
      <c r="D7056" s="33" t="s">
        <v>34</v>
      </c>
      <c r="E7056" s="33" t="s">
        <v>7737</v>
      </c>
      <c r="F7056" s="35">
        <v>25191500</v>
      </c>
      <c r="G7056" s="33" t="s">
        <v>15072</v>
      </c>
      <c r="H7056" s="33">
        <v>2</v>
      </c>
      <c r="I7056" s="33">
        <v>6</v>
      </c>
      <c r="J7056" s="36">
        <v>1</v>
      </c>
      <c r="K7056" s="37">
        <v>750000</v>
      </c>
      <c r="L7056" s="38" t="s">
        <v>15</v>
      </c>
      <c r="M7056" s="38" t="s">
        <v>13</v>
      </c>
    </row>
    <row r="7057" spans="1:13" s="39" customFormat="1" ht="12.75" x14ac:dyDescent="0.2">
      <c r="A7057" s="33" t="s">
        <v>28</v>
      </c>
      <c r="B7057" s="33" t="s">
        <v>582</v>
      </c>
      <c r="C7057" s="34">
        <v>10</v>
      </c>
      <c r="D7057" s="33" t="s">
        <v>34</v>
      </c>
      <c r="E7057" s="33" t="s">
        <v>7738</v>
      </c>
      <c r="F7057" s="35">
        <v>25191500</v>
      </c>
      <c r="G7057" s="33" t="s">
        <v>15072</v>
      </c>
      <c r="H7057" s="33">
        <v>2</v>
      </c>
      <c r="I7057" s="33">
        <v>6</v>
      </c>
      <c r="J7057" s="36">
        <v>1</v>
      </c>
      <c r="K7057" s="37">
        <v>200000</v>
      </c>
      <c r="L7057" s="38" t="s">
        <v>15</v>
      </c>
      <c r="M7057" s="38" t="s">
        <v>13</v>
      </c>
    </row>
    <row r="7058" spans="1:13" s="39" customFormat="1" ht="12.75" x14ac:dyDescent="0.2">
      <c r="A7058" s="33" t="s">
        <v>28</v>
      </c>
      <c r="B7058" s="33" t="s">
        <v>582</v>
      </c>
      <c r="C7058" s="34">
        <v>10</v>
      </c>
      <c r="D7058" s="33" t="s">
        <v>34</v>
      </c>
      <c r="E7058" s="33" t="s">
        <v>7739</v>
      </c>
      <c r="F7058" s="35">
        <v>25191500</v>
      </c>
      <c r="G7058" s="33" t="s">
        <v>15072</v>
      </c>
      <c r="H7058" s="33">
        <v>2</v>
      </c>
      <c r="I7058" s="33">
        <v>6</v>
      </c>
      <c r="J7058" s="36">
        <v>1</v>
      </c>
      <c r="K7058" s="37">
        <v>120000</v>
      </c>
      <c r="L7058" s="38" t="s">
        <v>15</v>
      </c>
      <c r="M7058" s="38" t="s">
        <v>13</v>
      </c>
    </row>
    <row r="7059" spans="1:13" s="39" customFormat="1" ht="12.75" x14ac:dyDescent="0.2">
      <c r="A7059" s="33" t="s">
        <v>28</v>
      </c>
      <c r="B7059" s="33" t="s">
        <v>582</v>
      </c>
      <c r="C7059" s="34">
        <v>10</v>
      </c>
      <c r="D7059" s="33" t="s">
        <v>34</v>
      </c>
      <c r="E7059" s="33" t="s">
        <v>7740</v>
      </c>
      <c r="F7059" s="35">
        <v>25191500</v>
      </c>
      <c r="G7059" s="33" t="s">
        <v>15072</v>
      </c>
      <c r="H7059" s="33">
        <v>2</v>
      </c>
      <c r="I7059" s="33">
        <v>6</v>
      </c>
      <c r="J7059" s="36">
        <v>1</v>
      </c>
      <c r="K7059" s="37">
        <v>1200000</v>
      </c>
      <c r="L7059" s="38" t="s">
        <v>15</v>
      </c>
      <c r="M7059" s="38" t="s">
        <v>13</v>
      </c>
    </row>
    <row r="7060" spans="1:13" s="39" customFormat="1" ht="12.75" x14ac:dyDescent="0.2">
      <c r="A7060" s="33" t="s">
        <v>28</v>
      </c>
      <c r="B7060" s="33" t="s">
        <v>582</v>
      </c>
      <c r="C7060" s="34">
        <v>10</v>
      </c>
      <c r="D7060" s="33" t="s">
        <v>34</v>
      </c>
      <c r="E7060" s="33" t="s">
        <v>7741</v>
      </c>
      <c r="F7060" s="35">
        <v>25191500</v>
      </c>
      <c r="G7060" s="33" t="s">
        <v>15072</v>
      </c>
      <c r="H7060" s="33">
        <v>2</v>
      </c>
      <c r="I7060" s="33">
        <v>6</v>
      </c>
      <c r="J7060" s="36">
        <v>1</v>
      </c>
      <c r="K7060" s="37">
        <v>4952995</v>
      </c>
      <c r="L7060" s="38" t="s">
        <v>15</v>
      </c>
      <c r="M7060" s="38" t="s">
        <v>13</v>
      </c>
    </row>
    <row r="7061" spans="1:13" s="39" customFormat="1" ht="12.75" x14ac:dyDescent="0.2">
      <c r="A7061" s="33" t="s">
        <v>28</v>
      </c>
      <c r="B7061" s="33" t="s">
        <v>582</v>
      </c>
      <c r="C7061" s="34">
        <v>10</v>
      </c>
      <c r="D7061" s="33" t="s">
        <v>34</v>
      </c>
      <c r="E7061" s="33" t="s">
        <v>7742</v>
      </c>
      <c r="F7061" s="35">
        <v>25191500</v>
      </c>
      <c r="G7061" s="33" t="s">
        <v>15072</v>
      </c>
      <c r="H7061" s="33">
        <v>2</v>
      </c>
      <c r="I7061" s="33">
        <v>6</v>
      </c>
      <c r="J7061" s="36">
        <v>1</v>
      </c>
      <c r="K7061" s="37">
        <v>4952995</v>
      </c>
      <c r="L7061" s="38" t="s">
        <v>15</v>
      </c>
      <c r="M7061" s="38" t="s">
        <v>13</v>
      </c>
    </row>
    <row r="7062" spans="1:13" s="39" customFormat="1" ht="12.75" x14ac:dyDescent="0.2">
      <c r="A7062" s="33" t="s">
        <v>28</v>
      </c>
      <c r="B7062" s="33" t="s">
        <v>582</v>
      </c>
      <c r="C7062" s="34">
        <v>10</v>
      </c>
      <c r="D7062" s="33" t="s">
        <v>34</v>
      </c>
      <c r="E7062" s="33" t="s">
        <v>7743</v>
      </c>
      <c r="F7062" s="35">
        <v>25191500</v>
      </c>
      <c r="G7062" s="33" t="s">
        <v>15072</v>
      </c>
      <c r="H7062" s="33">
        <v>2</v>
      </c>
      <c r="I7062" s="33">
        <v>6</v>
      </c>
      <c r="J7062" s="36">
        <v>1</v>
      </c>
      <c r="K7062" s="37">
        <v>260800</v>
      </c>
      <c r="L7062" s="38" t="s">
        <v>15</v>
      </c>
      <c r="M7062" s="38" t="s">
        <v>13</v>
      </c>
    </row>
    <row r="7063" spans="1:13" s="39" customFormat="1" ht="12.75" x14ac:dyDescent="0.2">
      <c r="A7063" s="33" t="s">
        <v>28</v>
      </c>
      <c r="B7063" s="33" t="s">
        <v>582</v>
      </c>
      <c r="C7063" s="34">
        <v>10</v>
      </c>
      <c r="D7063" s="33" t="s">
        <v>34</v>
      </c>
      <c r="E7063" s="33" t="s">
        <v>7744</v>
      </c>
      <c r="F7063" s="35">
        <v>25191500</v>
      </c>
      <c r="G7063" s="33" t="s">
        <v>15072</v>
      </c>
      <c r="H7063" s="33">
        <v>2</v>
      </c>
      <c r="I7063" s="33">
        <v>6</v>
      </c>
      <c r="J7063" s="36">
        <v>1</v>
      </c>
      <c r="K7063" s="37">
        <v>1300000</v>
      </c>
      <c r="L7063" s="38" t="s">
        <v>15</v>
      </c>
      <c r="M7063" s="38" t="s">
        <v>13</v>
      </c>
    </row>
    <row r="7064" spans="1:13" s="39" customFormat="1" ht="12.75" x14ac:dyDescent="0.2">
      <c r="A7064" s="33" t="s">
        <v>28</v>
      </c>
      <c r="B7064" s="33" t="s">
        <v>582</v>
      </c>
      <c r="C7064" s="34">
        <v>10</v>
      </c>
      <c r="D7064" s="33" t="s">
        <v>34</v>
      </c>
      <c r="E7064" s="33" t="s">
        <v>7745</v>
      </c>
      <c r="F7064" s="35">
        <v>25191500</v>
      </c>
      <c r="G7064" s="33" t="s">
        <v>15072</v>
      </c>
      <c r="H7064" s="33">
        <v>2</v>
      </c>
      <c r="I7064" s="33">
        <v>6</v>
      </c>
      <c r="J7064" s="36">
        <v>1</v>
      </c>
      <c r="K7064" s="37">
        <v>35000</v>
      </c>
      <c r="L7064" s="38" t="s">
        <v>15</v>
      </c>
      <c r="M7064" s="38" t="s">
        <v>13</v>
      </c>
    </row>
    <row r="7065" spans="1:13" s="39" customFormat="1" ht="12.75" x14ac:dyDescent="0.2">
      <c r="A7065" s="33" t="s">
        <v>28</v>
      </c>
      <c r="B7065" s="33" t="s">
        <v>582</v>
      </c>
      <c r="C7065" s="34">
        <v>10</v>
      </c>
      <c r="D7065" s="33" t="s">
        <v>34</v>
      </c>
      <c r="E7065" s="33" t="s">
        <v>7746</v>
      </c>
      <c r="F7065" s="35">
        <v>25191500</v>
      </c>
      <c r="G7065" s="33" t="s">
        <v>15072</v>
      </c>
      <c r="H7065" s="33">
        <v>2</v>
      </c>
      <c r="I7065" s="33">
        <v>6</v>
      </c>
      <c r="J7065" s="36">
        <v>2</v>
      </c>
      <c r="K7065" s="37">
        <v>70000</v>
      </c>
      <c r="L7065" s="38" t="s">
        <v>15</v>
      </c>
      <c r="M7065" s="38" t="s">
        <v>13</v>
      </c>
    </row>
    <row r="7066" spans="1:13" s="39" customFormat="1" ht="12.75" x14ac:dyDescent="0.2">
      <c r="A7066" s="33" t="s">
        <v>28</v>
      </c>
      <c r="B7066" s="33" t="s">
        <v>582</v>
      </c>
      <c r="C7066" s="34">
        <v>10</v>
      </c>
      <c r="D7066" s="33" t="s">
        <v>34</v>
      </c>
      <c r="E7066" s="33" t="s">
        <v>7747</v>
      </c>
      <c r="F7066" s="35">
        <v>25191500</v>
      </c>
      <c r="G7066" s="33" t="s">
        <v>15072</v>
      </c>
      <c r="H7066" s="33">
        <v>2</v>
      </c>
      <c r="I7066" s="33">
        <v>6</v>
      </c>
      <c r="J7066" s="36">
        <v>1</v>
      </c>
      <c r="K7066" s="37">
        <v>4952995</v>
      </c>
      <c r="L7066" s="38" t="s">
        <v>15</v>
      </c>
      <c r="M7066" s="38" t="s">
        <v>13</v>
      </c>
    </row>
    <row r="7067" spans="1:13" s="39" customFormat="1" ht="12.75" x14ac:dyDescent="0.2">
      <c r="A7067" s="33" t="s">
        <v>28</v>
      </c>
      <c r="B7067" s="33" t="s">
        <v>582</v>
      </c>
      <c r="C7067" s="34">
        <v>10</v>
      </c>
      <c r="D7067" s="33" t="s">
        <v>34</v>
      </c>
      <c r="E7067" s="33" t="s">
        <v>7748</v>
      </c>
      <c r="F7067" s="35">
        <v>31161800</v>
      </c>
      <c r="G7067" s="33" t="s">
        <v>15072</v>
      </c>
      <c r="H7067" s="33">
        <v>2</v>
      </c>
      <c r="I7067" s="33">
        <v>6</v>
      </c>
      <c r="J7067" s="36">
        <v>2</v>
      </c>
      <c r="K7067" s="37">
        <v>1600</v>
      </c>
      <c r="L7067" s="38" t="s">
        <v>15</v>
      </c>
      <c r="M7067" s="38" t="s">
        <v>13</v>
      </c>
    </row>
    <row r="7068" spans="1:13" s="39" customFormat="1" ht="12.75" x14ac:dyDescent="0.2">
      <c r="A7068" s="33" t="s">
        <v>28</v>
      </c>
      <c r="B7068" s="33" t="s">
        <v>582</v>
      </c>
      <c r="C7068" s="34">
        <v>10</v>
      </c>
      <c r="D7068" s="33" t="s">
        <v>34</v>
      </c>
      <c r="E7068" s="33" t="s">
        <v>7748</v>
      </c>
      <c r="F7068" s="35">
        <v>31161800</v>
      </c>
      <c r="G7068" s="33" t="s">
        <v>15072</v>
      </c>
      <c r="H7068" s="33">
        <v>2</v>
      </c>
      <c r="I7068" s="33">
        <v>6</v>
      </c>
      <c r="J7068" s="36">
        <v>5</v>
      </c>
      <c r="K7068" s="37">
        <v>6000</v>
      </c>
      <c r="L7068" s="38" t="s">
        <v>15</v>
      </c>
      <c r="M7068" s="38" t="s">
        <v>13</v>
      </c>
    </row>
    <row r="7069" spans="1:13" s="39" customFormat="1" ht="12.75" x14ac:dyDescent="0.2">
      <c r="A7069" s="33" t="s">
        <v>28</v>
      </c>
      <c r="B7069" s="33" t="s">
        <v>582</v>
      </c>
      <c r="C7069" s="34">
        <v>10</v>
      </c>
      <c r="D7069" s="33" t="s">
        <v>34</v>
      </c>
      <c r="E7069" s="33" t="s">
        <v>7749</v>
      </c>
      <c r="F7069" s="35">
        <v>25191500</v>
      </c>
      <c r="G7069" s="33" t="s">
        <v>15072</v>
      </c>
      <c r="H7069" s="33">
        <v>2</v>
      </c>
      <c r="I7069" s="33">
        <v>6</v>
      </c>
      <c r="J7069" s="36">
        <v>1</v>
      </c>
      <c r="K7069" s="37">
        <v>685900</v>
      </c>
      <c r="L7069" s="38" t="s">
        <v>15</v>
      </c>
      <c r="M7069" s="38" t="s">
        <v>13</v>
      </c>
    </row>
    <row r="7070" spans="1:13" s="39" customFormat="1" ht="12.75" x14ac:dyDescent="0.2">
      <c r="A7070" s="33" t="s">
        <v>28</v>
      </c>
      <c r="B7070" s="33" t="s">
        <v>582</v>
      </c>
      <c r="C7070" s="34">
        <v>10</v>
      </c>
      <c r="D7070" s="33" t="s">
        <v>34</v>
      </c>
      <c r="E7070" s="33" t="s">
        <v>7750</v>
      </c>
      <c r="F7070" s="35">
        <v>25191500</v>
      </c>
      <c r="G7070" s="33" t="s">
        <v>15072</v>
      </c>
      <c r="H7070" s="33">
        <v>2</v>
      </c>
      <c r="I7070" s="33">
        <v>6</v>
      </c>
      <c r="J7070" s="36">
        <v>2</v>
      </c>
      <c r="K7070" s="37">
        <v>1061680</v>
      </c>
      <c r="L7070" s="38" t="s">
        <v>15</v>
      </c>
      <c r="M7070" s="38" t="s">
        <v>13</v>
      </c>
    </row>
    <row r="7071" spans="1:13" s="39" customFormat="1" ht="12.75" x14ac:dyDescent="0.2">
      <c r="A7071" s="33" t="s">
        <v>28</v>
      </c>
      <c r="B7071" s="33" t="s">
        <v>582</v>
      </c>
      <c r="C7071" s="34">
        <v>10</v>
      </c>
      <c r="D7071" s="33" t="s">
        <v>34</v>
      </c>
      <c r="E7071" s="33" t="s">
        <v>308</v>
      </c>
      <c r="F7071" s="35">
        <v>20102300</v>
      </c>
      <c r="G7071" s="33" t="s">
        <v>15071</v>
      </c>
      <c r="H7071" s="33">
        <v>1</v>
      </c>
      <c r="I7071" s="33">
        <v>6</v>
      </c>
      <c r="J7071" s="36">
        <v>1</v>
      </c>
      <c r="K7071" s="37">
        <v>12163</v>
      </c>
      <c r="L7071" s="38" t="s">
        <v>15</v>
      </c>
      <c r="M7071" s="38" t="s">
        <v>13</v>
      </c>
    </row>
    <row r="7072" spans="1:13" s="39" customFormat="1" ht="12.75" x14ac:dyDescent="0.2">
      <c r="A7072" s="33" t="s">
        <v>28</v>
      </c>
      <c r="B7072" s="33" t="s">
        <v>585</v>
      </c>
      <c r="C7072" s="34">
        <v>10</v>
      </c>
      <c r="D7072" s="33" t="s">
        <v>93</v>
      </c>
      <c r="E7072" s="33" t="s">
        <v>7751</v>
      </c>
      <c r="F7072" s="35">
        <v>10111300</v>
      </c>
      <c r="G7072" s="33" t="s">
        <v>15071</v>
      </c>
      <c r="H7072" s="33">
        <v>2</v>
      </c>
      <c r="I7072" s="33">
        <v>1</v>
      </c>
      <c r="J7072" s="36">
        <v>3</v>
      </c>
      <c r="K7072" s="37">
        <v>1552950</v>
      </c>
      <c r="L7072" s="38" t="s">
        <v>15</v>
      </c>
      <c r="M7072" s="38" t="s">
        <v>13</v>
      </c>
    </row>
    <row r="7073" spans="1:13" s="39" customFormat="1" ht="12.75" x14ac:dyDescent="0.2">
      <c r="A7073" s="33" t="s">
        <v>28</v>
      </c>
      <c r="B7073" s="33" t="s">
        <v>585</v>
      </c>
      <c r="C7073" s="34">
        <v>10</v>
      </c>
      <c r="D7073" s="33" t="s">
        <v>93</v>
      </c>
      <c r="E7073" s="33" t="s">
        <v>7752</v>
      </c>
      <c r="F7073" s="35">
        <v>10191703</v>
      </c>
      <c r="G7073" s="33" t="s">
        <v>15071</v>
      </c>
      <c r="H7073" s="33">
        <v>2</v>
      </c>
      <c r="I7073" s="33">
        <v>1</v>
      </c>
      <c r="J7073" s="36">
        <v>2</v>
      </c>
      <c r="K7073" s="37">
        <v>42840</v>
      </c>
      <c r="L7073" s="38" t="s">
        <v>15</v>
      </c>
      <c r="M7073" s="38" t="s">
        <v>13</v>
      </c>
    </row>
    <row r="7074" spans="1:13" s="39" customFormat="1" ht="12.75" x14ac:dyDescent="0.2">
      <c r="A7074" s="33" t="s">
        <v>28</v>
      </c>
      <c r="B7074" s="33" t="s">
        <v>585</v>
      </c>
      <c r="C7074" s="34">
        <v>10</v>
      </c>
      <c r="D7074" s="33" t="s">
        <v>93</v>
      </c>
      <c r="E7074" s="33" t="s">
        <v>7753</v>
      </c>
      <c r="F7074" s="35">
        <v>10191703</v>
      </c>
      <c r="G7074" s="33" t="s">
        <v>15071</v>
      </c>
      <c r="H7074" s="33">
        <v>2</v>
      </c>
      <c r="I7074" s="33">
        <v>1</v>
      </c>
      <c r="J7074" s="36">
        <v>7</v>
      </c>
      <c r="K7074" s="37">
        <v>1707650</v>
      </c>
      <c r="L7074" s="38" t="s">
        <v>15</v>
      </c>
      <c r="M7074" s="38" t="s">
        <v>13</v>
      </c>
    </row>
    <row r="7075" spans="1:13" s="39" customFormat="1" ht="12.75" x14ac:dyDescent="0.2">
      <c r="A7075" s="33" t="s">
        <v>28</v>
      </c>
      <c r="B7075" s="33" t="s">
        <v>585</v>
      </c>
      <c r="C7075" s="34">
        <v>10</v>
      </c>
      <c r="D7075" s="33" t="s">
        <v>93</v>
      </c>
      <c r="E7075" s="33" t="s">
        <v>7754</v>
      </c>
      <c r="F7075" s="35">
        <v>10191700</v>
      </c>
      <c r="G7075" s="33" t="s">
        <v>15071</v>
      </c>
      <c r="H7075" s="33">
        <v>2</v>
      </c>
      <c r="I7075" s="33">
        <v>1</v>
      </c>
      <c r="J7075" s="36">
        <v>80</v>
      </c>
      <c r="K7075" s="37">
        <v>240000</v>
      </c>
      <c r="L7075" s="38" t="s">
        <v>15</v>
      </c>
      <c r="M7075" s="38" t="s">
        <v>13</v>
      </c>
    </row>
    <row r="7076" spans="1:13" s="39" customFormat="1" ht="12.75" x14ac:dyDescent="0.2">
      <c r="A7076" s="33" t="s">
        <v>28</v>
      </c>
      <c r="B7076" s="33" t="s">
        <v>585</v>
      </c>
      <c r="C7076" s="34">
        <v>10</v>
      </c>
      <c r="D7076" s="33" t="s">
        <v>93</v>
      </c>
      <c r="E7076" s="33" t="s">
        <v>7755</v>
      </c>
      <c r="F7076" s="35">
        <v>10191701</v>
      </c>
      <c r="G7076" s="33" t="s">
        <v>15071</v>
      </c>
      <c r="H7076" s="33">
        <v>2</v>
      </c>
      <c r="I7076" s="33">
        <v>1</v>
      </c>
      <c r="J7076" s="36">
        <v>3</v>
      </c>
      <c r="K7076" s="37">
        <v>1071000</v>
      </c>
      <c r="L7076" s="38" t="s">
        <v>15</v>
      </c>
      <c r="M7076" s="38" t="s">
        <v>13</v>
      </c>
    </row>
    <row r="7077" spans="1:13" s="39" customFormat="1" ht="12.75" x14ac:dyDescent="0.2">
      <c r="A7077" s="33" t="s">
        <v>28</v>
      </c>
      <c r="B7077" s="33" t="s">
        <v>585</v>
      </c>
      <c r="C7077" s="34">
        <v>10</v>
      </c>
      <c r="D7077" s="33" t="s">
        <v>93</v>
      </c>
      <c r="E7077" s="33" t="s">
        <v>7756</v>
      </c>
      <c r="F7077" s="35">
        <v>26111700</v>
      </c>
      <c r="G7077" s="33" t="s">
        <v>15072</v>
      </c>
      <c r="H7077" s="33">
        <v>2</v>
      </c>
      <c r="I7077" s="33">
        <v>6</v>
      </c>
      <c r="J7077" s="36">
        <v>8</v>
      </c>
      <c r="K7077" s="37">
        <v>640000</v>
      </c>
      <c r="L7077" s="38" t="s">
        <v>15</v>
      </c>
      <c r="M7077" s="38" t="s">
        <v>13</v>
      </c>
    </row>
    <row r="7078" spans="1:13" s="39" customFormat="1" ht="12.75" x14ac:dyDescent="0.2">
      <c r="A7078" s="33" t="s">
        <v>28</v>
      </c>
      <c r="B7078" s="33" t="s">
        <v>585</v>
      </c>
      <c r="C7078" s="34">
        <v>10</v>
      </c>
      <c r="D7078" s="33" t="s">
        <v>93</v>
      </c>
      <c r="E7078" s="33" t="s">
        <v>7757</v>
      </c>
      <c r="F7078" s="35">
        <v>26111700</v>
      </c>
      <c r="G7078" s="33" t="s">
        <v>15072</v>
      </c>
      <c r="H7078" s="33">
        <v>2</v>
      </c>
      <c r="I7078" s="33">
        <v>6</v>
      </c>
      <c r="J7078" s="36">
        <v>5</v>
      </c>
      <c r="K7078" s="37">
        <v>400000</v>
      </c>
      <c r="L7078" s="38" t="s">
        <v>15</v>
      </c>
      <c r="M7078" s="38" t="s">
        <v>13</v>
      </c>
    </row>
    <row r="7079" spans="1:13" s="39" customFormat="1" ht="12.75" x14ac:dyDescent="0.2">
      <c r="A7079" s="33" t="s">
        <v>28</v>
      </c>
      <c r="B7079" s="33" t="s">
        <v>585</v>
      </c>
      <c r="C7079" s="34">
        <v>10</v>
      </c>
      <c r="D7079" s="33" t="s">
        <v>93</v>
      </c>
      <c r="E7079" s="33" t="s">
        <v>7758</v>
      </c>
      <c r="F7079" s="35">
        <v>26111700</v>
      </c>
      <c r="G7079" s="33" t="s">
        <v>15072</v>
      </c>
      <c r="H7079" s="33">
        <v>2</v>
      </c>
      <c r="I7079" s="33">
        <v>6</v>
      </c>
      <c r="J7079" s="36">
        <v>5</v>
      </c>
      <c r="K7079" s="37">
        <v>400000</v>
      </c>
      <c r="L7079" s="38" t="s">
        <v>15</v>
      </c>
      <c r="M7079" s="38" t="s">
        <v>13</v>
      </c>
    </row>
    <row r="7080" spans="1:13" s="39" customFormat="1" ht="12.75" x14ac:dyDescent="0.2">
      <c r="A7080" s="33" t="s">
        <v>28</v>
      </c>
      <c r="B7080" s="33" t="s">
        <v>585</v>
      </c>
      <c r="C7080" s="34">
        <v>10</v>
      </c>
      <c r="D7080" s="33" t="s">
        <v>93</v>
      </c>
      <c r="E7080" s="33" t="s">
        <v>7759</v>
      </c>
      <c r="F7080" s="35">
        <v>26111700</v>
      </c>
      <c r="G7080" s="33" t="s">
        <v>15072</v>
      </c>
      <c r="H7080" s="33">
        <v>2</v>
      </c>
      <c r="I7080" s="33">
        <v>6</v>
      </c>
      <c r="J7080" s="36">
        <v>5</v>
      </c>
      <c r="K7080" s="37">
        <v>400000</v>
      </c>
      <c r="L7080" s="38" t="s">
        <v>15</v>
      </c>
      <c r="M7080" s="38" t="s">
        <v>13</v>
      </c>
    </row>
    <row r="7081" spans="1:13" s="39" customFormat="1" ht="12.75" x14ac:dyDescent="0.2">
      <c r="A7081" s="33" t="s">
        <v>28</v>
      </c>
      <c r="B7081" s="33" t="s">
        <v>585</v>
      </c>
      <c r="C7081" s="34">
        <v>10</v>
      </c>
      <c r="D7081" s="33" t="s">
        <v>93</v>
      </c>
      <c r="E7081" s="33" t="s">
        <v>7760</v>
      </c>
      <c r="F7081" s="35">
        <v>26111700</v>
      </c>
      <c r="G7081" s="33" t="s">
        <v>15072</v>
      </c>
      <c r="H7081" s="33">
        <v>2</v>
      </c>
      <c r="I7081" s="33">
        <v>6</v>
      </c>
      <c r="J7081" s="36">
        <v>2</v>
      </c>
      <c r="K7081" s="37">
        <v>160000</v>
      </c>
      <c r="L7081" s="38" t="s">
        <v>15</v>
      </c>
      <c r="M7081" s="38" t="s">
        <v>13</v>
      </c>
    </row>
    <row r="7082" spans="1:13" s="39" customFormat="1" ht="12.75" x14ac:dyDescent="0.2">
      <c r="A7082" s="33" t="s">
        <v>28</v>
      </c>
      <c r="B7082" s="33" t="s">
        <v>585</v>
      </c>
      <c r="C7082" s="34">
        <v>10</v>
      </c>
      <c r="D7082" s="33" t="s">
        <v>93</v>
      </c>
      <c r="E7082" s="33" t="s">
        <v>7761</v>
      </c>
      <c r="F7082" s="35">
        <v>26111704</v>
      </c>
      <c r="G7082" s="33" t="s">
        <v>15072</v>
      </c>
      <c r="H7082" s="33">
        <v>2</v>
      </c>
      <c r="I7082" s="33">
        <v>6</v>
      </c>
      <c r="J7082" s="36">
        <v>3</v>
      </c>
      <c r="K7082" s="37">
        <v>600000</v>
      </c>
      <c r="L7082" s="38" t="s">
        <v>15</v>
      </c>
      <c r="M7082" s="38" t="s">
        <v>13</v>
      </c>
    </row>
    <row r="7083" spans="1:13" s="39" customFormat="1" ht="12.75" x14ac:dyDescent="0.2">
      <c r="A7083" s="33" t="s">
        <v>28</v>
      </c>
      <c r="B7083" s="33" t="s">
        <v>585</v>
      </c>
      <c r="C7083" s="34">
        <v>10</v>
      </c>
      <c r="D7083" s="33" t="s">
        <v>93</v>
      </c>
      <c r="E7083" s="33" t="s">
        <v>7762</v>
      </c>
      <c r="F7083" s="35">
        <v>39101600</v>
      </c>
      <c r="G7083" s="33" t="s">
        <v>15072</v>
      </c>
      <c r="H7083" s="33">
        <v>2</v>
      </c>
      <c r="I7083" s="33">
        <v>6</v>
      </c>
      <c r="J7083" s="36">
        <v>20</v>
      </c>
      <c r="K7083" s="37">
        <v>37000</v>
      </c>
      <c r="L7083" s="38" t="s">
        <v>15</v>
      </c>
      <c r="M7083" s="38" t="s">
        <v>13</v>
      </c>
    </row>
    <row r="7084" spans="1:13" s="39" customFormat="1" ht="12.75" x14ac:dyDescent="0.2">
      <c r="A7084" s="33" t="s">
        <v>28</v>
      </c>
      <c r="B7084" s="33" t="s">
        <v>585</v>
      </c>
      <c r="C7084" s="34">
        <v>10</v>
      </c>
      <c r="D7084" s="33" t="s">
        <v>93</v>
      </c>
      <c r="E7084" s="33" t="s">
        <v>7763</v>
      </c>
      <c r="F7084" s="35">
        <v>39101600</v>
      </c>
      <c r="G7084" s="33" t="s">
        <v>15072</v>
      </c>
      <c r="H7084" s="33">
        <v>2</v>
      </c>
      <c r="I7084" s="33">
        <v>6</v>
      </c>
      <c r="J7084" s="36">
        <v>30</v>
      </c>
      <c r="K7084" s="37">
        <v>33000</v>
      </c>
      <c r="L7084" s="38" t="s">
        <v>15</v>
      </c>
      <c r="M7084" s="38" t="s">
        <v>13</v>
      </c>
    </row>
    <row r="7085" spans="1:13" s="39" customFormat="1" ht="12.75" x14ac:dyDescent="0.2">
      <c r="A7085" s="33" t="s">
        <v>28</v>
      </c>
      <c r="B7085" s="33" t="s">
        <v>585</v>
      </c>
      <c r="C7085" s="34">
        <v>10</v>
      </c>
      <c r="D7085" s="33" t="s">
        <v>93</v>
      </c>
      <c r="E7085" s="33" t="s">
        <v>7764</v>
      </c>
      <c r="F7085" s="35">
        <v>39101600</v>
      </c>
      <c r="G7085" s="33" t="s">
        <v>15072</v>
      </c>
      <c r="H7085" s="33">
        <v>2</v>
      </c>
      <c r="I7085" s="33">
        <v>6</v>
      </c>
      <c r="J7085" s="36">
        <v>30</v>
      </c>
      <c r="K7085" s="37">
        <v>36000</v>
      </c>
      <c r="L7085" s="38" t="s">
        <v>15</v>
      </c>
      <c r="M7085" s="38" t="s">
        <v>13</v>
      </c>
    </row>
    <row r="7086" spans="1:13" s="39" customFormat="1" ht="12.75" x14ac:dyDescent="0.2">
      <c r="A7086" s="33" t="s">
        <v>28</v>
      </c>
      <c r="B7086" s="33" t="s">
        <v>585</v>
      </c>
      <c r="C7086" s="34">
        <v>10</v>
      </c>
      <c r="D7086" s="33" t="s">
        <v>93</v>
      </c>
      <c r="E7086" s="33" t="s">
        <v>7765</v>
      </c>
      <c r="F7086" s="35">
        <v>39101600</v>
      </c>
      <c r="G7086" s="33" t="s">
        <v>15072</v>
      </c>
      <c r="H7086" s="33">
        <v>2</v>
      </c>
      <c r="I7086" s="33">
        <v>6</v>
      </c>
      <c r="J7086" s="36">
        <v>10</v>
      </c>
      <c r="K7086" s="37">
        <v>172000</v>
      </c>
      <c r="L7086" s="38" t="s">
        <v>15</v>
      </c>
      <c r="M7086" s="38" t="s">
        <v>13</v>
      </c>
    </row>
    <row r="7087" spans="1:13" s="39" customFormat="1" ht="12.75" x14ac:dyDescent="0.2">
      <c r="A7087" s="33" t="s">
        <v>28</v>
      </c>
      <c r="B7087" s="33" t="s">
        <v>585</v>
      </c>
      <c r="C7087" s="34">
        <v>10</v>
      </c>
      <c r="D7087" s="33" t="s">
        <v>93</v>
      </c>
      <c r="E7087" s="33" t="s">
        <v>7766</v>
      </c>
      <c r="F7087" s="35">
        <v>39101600</v>
      </c>
      <c r="G7087" s="33" t="s">
        <v>15072</v>
      </c>
      <c r="H7087" s="33">
        <v>2</v>
      </c>
      <c r="I7087" s="33">
        <v>6</v>
      </c>
      <c r="J7087" s="36">
        <v>30</v>
      </c>
      <c r="K7087" s="37">
        <v>40500</v>
      </c>
      <c r="L7087" s="38" t="s">
        <v>15</v>
      </c>
      <c r="M7087" s="38" t="s">
        <v>13</v>
      </c>
    </row>
    <row r="7088" spans="1:13" s="39" customFormat="1" ht="12.75" x14ac:dyDescent="0.2">
      <c r="A7088" s="33" t="s">
        <v>28</v>
      </c>
      <c r="B7088" s="33" t="s">
        <v>585</v>
      </c>
      <c r="C7088" s="34">
        <v>10</v>
      </c>
      <c r="D7088" s="33" t="s">
        <v>93</v>
      </c>
      <c r="E7088" s="33" t="s">
        <v>7767</v>
      </c>
      <c r="F7088" s="35">
        <v>39101600</v>
      </c>
      <c r="G7088" s="33" t="s">
        <v>15072</v>
      </c>
      <c r="H7088" s="33">
        <v>2</v>
      </c>
      <c r="I7088" s="33">
        <v>6</v>
      </c>
      <c r="J7088" s="36">
        <v>30</v>
      </c>
      <c r="K7088" s="37">
        <v>78000</v>
      </c>
      <c r="L7088" s="38" t="s">
        <v>15</v>
      </c>
      <c r="M7088" s="38" t="s">
        <v>13</v>
      </c>
    </row>
    <row r="7089" spans="1:13" s="39" customFormat="1" ht="12.75" x14ac:dyDescent="0.2">
      <c r="A7089" s="33" t="s">
        <v>28</v>
      </c>
      <c r="B7089" s="33" t="s">
        <v>585</v>
      </c>
      <c r="C7089" s="34">
        <v>10</v>
      </c>
      <c r="D7089" s="33" t="s">
        <v>93</v>
      </c>
      <c r="E7089" s="33" t="s">
        <v>1388</v>
      </c>
      <c r="F7089" s="35">
        <v>39101600</v>
      </c>
      <c r="G7089" s="33" t="s">
        <v>15072</v>
      </c>
      <c r="H7089" s="33">
        <v>2</v>
      </c>
      <c r="I7089" s="33">
        <v>6</v>
      </c>
      <c r="J7089" s="36">
        <v>10</v>
      </c>
      <c r="K7089" s="37">
        <v>168000</v>
      </c>
      <c r="L7089" s="38" t="s">
        <v>15</v>
      </c>
      <c r="M7089" s="38" t="s">
        <v>13</v>
      </c>
    </row>
    <row r="7090" spans="1:13" s="39" customFormat="1" ht="12.75" x14ac:dyDescent="0.2">
      <c r="A7090" s="33" t="s">
        <v>28</v>
      </c>
      <c r="B7090" s="33" t="s">
        <v>585</v>
      </c>
      <c r="C7090" s="34">
        <v>10</v>
      </c>
      <c r="D7090" s="33" t="s">
        <v>93</v>
      </c>
      <c r="E7090" s="33" t="s">
        <v>7768</v>
      </c>
      <c r="F7090" s="35">
        <v>39101600</v>
      </c>
      <c r="G7090" s="33" t="s">
        <v>15072</v>
      </c>
      <c r="H7090" s="33">
        <v>2</v>
      </c>
      <c r="I7090" s="33">
        <v>6</v>
      </c>
      <c r="J7090" s="36">
        <v>20</v>
      </c>
      <c r="K7090" s="37">
        <v>1600000</v>
      </c>
      <c r="L7090" s="38" t="s">
        <v>15</v>
      </c>
      <c r="M7090" s="38" t="s">
        <v>13</v>
      </c>
    </row>
    <row r="7091" spans="1:13" s="39" customFormat="1" ht="12.75" x14ac:dyDescent="0.2">
      <c r="A7091" s="33" t="s">
        <v>28</v>
      </c>
      <c r="B7091" s="33" t="s">
        <v>585</v>
      </c>
      <c r="C7091" s="34">
        <v>10</v>
      </c>
      <c r="D7091" s="33" t="s">
        <v>93</v>
      </c>
      <c r="E7091" s="33" t="s">
        <v>7769</v>
      </c>
      <c r="F7091" s="35">
        <v>39101600</v>
      </c>
      <c r="G7091" s="33" t="s">
        <v>15072</v>
      </c>
      <c r="H7091" s="33">
        <v>2</v>
      </c>
      <c r="I7091" s="33">
        <v>6</v>
      </c>
      <c r="J7091" s="36">
        <v>30</v>
      </c>
      <c r="K7091" s="37">
        <v>135000</v>
      </c>
      <c r="L7091" s="38" t="s">
        <v>15</v>
      </c>
      <c r="M7091" s="38" t="s">
        <v>13</v>
      </c>
    </row>
    <row r="7092" spans="1:13" s="39" customFormat="1" ht="12.75" x14ac:dyDescent="0.2">
      <c r="A7092" s="33" t="s">
        <v>28</v>
      </c>
      <c r="B7092" s="33" t="s">
        <v>585</v>
      </c>
      <c r="C7092" s="34">
        <v>10</v>
      </c>
      <c r="D7092" s="33" t="s">
        <v>93</v>
      </c>
      <c r="E7092" s="33" t="s">
        <v>1394</v>
      </c>
      <c r="F7092" s="35">
        <v>39101600</v>
      </c>
      <c r="G7092" s="33" t="s">
        <v>15072</v>
      </c>
      <c r="H7092" s="33">
        <v>2</v>
      </c>
      <c r="I7092" s="33">
        <v>6</v>
      </c>
      <c r="J7092" s="36">
        <v>30</v>
      </c>
      <c r="K7092" s="37">
        <v>135000</v>
      </c>
      <c r="L7092" s="38" t="s">
        <v>15</v>
      </c>
      <c r="M7092" s="38" t="s">
        <v>13</v>
      </c>
    </row>
    <row r="7093" spans="1:13" s="39" customFormat="1" ht="12.75" x14ac:dyDescent="0.2">
      <c r="A7093" s="33" t="s">
        <v>28</v>
      </c>
      <c r="B7093" s="33" t="s">
        <v>585</v>
      </c>
      <c r="C7093" s="34">
        <v>10</v>
      </c>
      <c r="D7093" s="33" t="s">
        <v>93</v>
      </c>
      <c r="E7093" s="33" t="s">
        <v>7770</v>
      </c>
      <c r="F7093" s="35">
        <v>39121400</v>
      </c>
      <c r="G7093" s="33" t="s">
        <v>15072</v>
      </c>
      <c r="H7093" s="33">
        <v>2</v>
      </c>
      <c r="I7093" s="33">
        <v>6</v>
      </c>
      <c r="J7093" s="36">
        <v>10</v>
      </c>
      <c r="K7093" s="37">
        <v>112000</v>
      </c>
      <c r="L7093" s="38" t="s">
        <v>15</v>
      </c>
      <c r="M7093" s="38" t="s">
        <v>13</v>
      </c>
    </row>
    <row r="7094" spans="1:13" s="39" customFormat="1" ht="12.75" x14ac:dyDescent="0.2">
      <c r="A7094" s="33" t="s">
        <v>28</v>
      </c>
      <c r="B7094" s="33" t="s">
        <v>585</v>
      </c>
      <c r="C7094" s="34">
        <v>10</v>
      </c>
      <c r="D7094" s="33" t="s">
        <v>93</v>
      </c>
      <c r="E7094" s="33" t="s">
        <v>7771</v>
      </c>
      <c r="F7094" s="35">
        <v>20111614</v>
      </c>
      <c r="G7094" s="33" t="s">
        <v>15072</v>
      </c>
      <c r="H7094" s="33">
        <v>2</v>
      </c>
      <c r="I7094" s="33">
        <v>6</v>
      </c>
      <c r="J7094" s="36">
        <v>2</v>
      </c>
      <c r="K7094" s="37">
        <v>15200</v>
      </c>
      <c r="L7094" s="38" t="s">
        <v>15</v>
      </c>
      <c r="M7094" s="38" t="s">
        <v>13</v>
      </c>
    </row>
    <row r="7095" spans="1:13" s="39" customFormat="1" ht="12.75" x14ac:dyDescent="0.2">
      <c r="A7095" s="33" t="s">
        <v>28</v>
      </c>
      <c r="B7095" s="33" t="s">
        <v>585</v>
      </c>
      <c r="C7095" s="34">
        <v>10</v>
      </c>
      <c r="D7095" s="33" t="s">
        <v>93</v>
      </c>
      <c r="E7095" s="33" t="s">
        <v>7772</v>
      </c>
      <c r="F7095" s="35">
        <v>20111614</v>
      </c>
      <c r="G7095" s="33" t="s">
        <v>15072</v>
      </c>
      <c r="H7095" s="33">
        <v>2</v>
      </c>
      <c r="I7095" s="33">
        <v>6</v>
      </c>
      <c r="J7095" s="36">
        <v>2</v>
      </c>
      <c r="K7095" s="37">
        <v>16000</v>
      </c>
      <c r="L7095" s="38" t="s">
        <v>15</v>
      </c>
      <c r="M7095" s="38" t="s">
        <v>13</v>
      </c>
    </row>
    <row r="7096" spans="1:13" s="39" customFormat="1" ht="12.75" x14ac:dyDescent="0.2">
      <c r="A7096" s="33" t="s">
        <v>28</v>
      </c>
      <c r="B7096" s="33" t="s">
        <v>585</v>
      </c>
      <c r="C7096" s="34">
        <v>10</v>
      </c>
      <c r="D7096" s="33" t="s">
        <v>93</v>
      </c>
      <c r="E7096" s="33" t="s">
        <v>7773</v>
      </c>
      <c r="F7096" s="35">
        <v>20111614</v>
      </c>
      <c r="G7096" s="33" t="s">
        <v>15072</v>
      </c>
      <c r="H7096" s="33">
        <v>2</v>
      </c>
      <c r="I7096" s="33">
        <v>6</v>
      </c>
      <c r="J7096" s="36">
        <v>2</v>
      </c>
      <c r="K7096" s="37">
        <v>17000</v>
      </c>
      <c r="L7096" s="38" t="s">
        <v>15</v>
      </c>
      <c r="M7096" s="38" t="s">
        <v>13</v>
      </c>
    </row>
    <row r="7097" spans="1:13" s="39" customFormat="1" ht="12.75" x14ac:dyDescent="0.2">
      <c r="A7097" s="33" t="s">
        <v>28</v>
      </c>
      <c r="B7097" s="33" t="s">
        <v>585</v>
      </c>
      <c r="C7097" s="34">
        <v>10</v>
      </c>
      <c r="D7097" s="33" t="s">
        <v>93</v>
      </c>
      <c r="E7097" s="33" t="s">
        <v>7774</v>
      </c>
      <c r="F7097" s="35">
        <v>20111614</v>
      </c>
      <c r="G7097" s="33" t="s">
        <v>15072</v>
      </c>
      <c r="H7097" s="33">
        <v>2</v>
      </c>
      <c r="I7097" s="33">
        <v>6</v>
      </c>
      <c r="J7097" s="36">
        <v>2</v>
      </c>
      <c r="K7097" s="37">
        <v>13800</v>
      </c>
      <c r="L7097" s="38" t="s">
        <v>15</v>
      </c>
      <c r="M7097" s="38" t="s">
        <v>13</v>
      </c>
    </row>
    <row r="7098" spans="1:13" s="39" customFormat="1" ht="12.75" x14ac:dyDescent="0.2">
      <c r="A7098" s="33" t="s">
        <v>28</v>
      </c>
      <c r="B7098" s="33" t="s">
        <v>585</v>
      </c>
      <c r="C7098" s="34">
        <v>10</v>
      </c>
      <c r="D7098" s="33" t="s">
        <v>93</v>
      </c>
      <c r="E7098" s="33" t="s">
        <v>7775</v>
      </c>
      <c r="F7098" s="35">
        <v>20111614</v>
      </c>
      <c r="G7098" s="33" t="s">
        <v>15072</v>
      </c>
      <c r="H7098" s="33">
        <v>2</v>
      </c>
      <c r="I7098" s="33">
        <v>6</v>
      </c>
      <c r="J7098" s="36">
        <v>2</v>
      </c>
      <c r="K7098" s="37">
        <v>13800</v>
      </c>
      <c r="L7098" s="38" t="s">
        <v>15</v>
      </c>
      <c r="M7098" s="38" t="s">
        <v>13</v>
      </c>
    </row>
    <row r="7099" spans="1:13" s="39" customFormat="1" ht="12.75" x14ac:dyDescent="0.2">
      <c r="A7099" s="33" t="s">
        <v>28</v>
      </c>
      <c r="B7099" s="33" t="s">
        <v>585</v>
      </c>
      <c r="C7099" s="34">
        <v>10</v>
      </c>
      <c r="D7099" s="33" t="s">
        <v>93</v>
      </c>
      <c r="E7099" s="33" t="s">
        <v>7776</v>
      </c>
      <c r="F7099" s="35">
        <v>20111614</v>
      </c>
      <c r="G7099" s="33" t="s">
        <v>15072</v>
      </c>
      <c r="H7099" s="33">
        <v>2</v>
      </c>
      <c r="I7099" s="33">
        <v>6</v>
      </c>
      <c r="J7099" s="36">
        <v>30</v>
      </c>
      <c r="K7099" s="37">
        <v>454140</v>
      </c>
      <c r="L7099" s="38" t="s">
        <v>15</v>
      </c>
      <c r="M7099" s="38" t="s">
        <v>13</v>
      </c>
    </row>
    <row r="7100" spans="1:13" s="39" customFormat="1" ht="12.75" x14ac:dyDescent="0.2">
      <c r="A7100" s="33" t="s">
        <v>28</v>
      </c>
      <c r="B7100" s="33" t="s">
        <v>585</v>
      </c>
      <c r="C7100" s="34">
        <v>10</v>
      </c>
      <c r="D7100" s="33" t="s">
        <v>93</v>
      </c>
      <c r="E7100" s="33" t="s">
        <v>7777</v>
      </c>
      <c r="F7100" s="35">
        <v>20111614</v>
      </c>
      <c r="G7100" s="33" t="s">
        <v>15072</v>
      </c>
      <c r="H7100" s="33">
        <v>2</v>
      </c>
      <c r="I7100" s="33">
        <v>6</v>
      </c>
      <c r="J7100" s="36">
        <v>30</v>
      </c>
      <c r="K7100" s="37">
        <v>454140</v>
      </c>
      <c r="L7100" s="38" t="s">
        <v>15</v>
      </c>
      <c r="M7100" s="38" t="s">
        <v>13</v>
      </c>
    </row>
    <row r="7101" spans="1:13" s="39" customFormat="1" ht="12.75" x14ac:dyDescent="0.2">
      <c r="A7101" s="33" t="s">
        <v>28</v>
      </c>
      <c r="B7101" s="33" t="s">
        <v>585</v>
      </c>
      <c r="C7101" s="34">
        <v>10</v>
      </c>
      <c r="D7101" s="33" t="s">
        <v>93</v>
      </c>
      <c r="E7101" s="33" t="s">
        <v>7778</v>
      </c>
      <c r="F7101" s="35">
        <v>20111614</v>
      </c>
      <c r="G7101" s="33" t="s">
        <v>15072</v>
      </c>
      <c r="H7101" s="33">
        <v>2</v>
      </c>
      <c r="I7101" s="33">
        <v>6</v>
      </c>
      <c r="J7101" s="36">
        <v>30</v>
      </c>
      <c r="K7101" s="37">
        <v>203580</v>
      </c>
      <c r="L7101" s="38" t="s">
        <v>15</v>
      </c>
      <c r="M7101" s="38" t="s">
        <v>13</v>
      </c>
    </row>
    <row r="7102" spans="1:13" s="39" customFormat="1" ht="12.75" x14ac:dyDescent="0.2">
      <c r="A7102" s="33" t="s">
        <v>28</v>
      </c>
      <c r="B7102" s="33" t="s">
        <v>585</v>
      </c>
      <c r="C7102" s="34">
        <v>10</v>
      </c>
      <c r="D7102" s="33" t="s">
        <v>93</v>
      </c>
      <c r="E7102" s="33" t="s">
        <v>7779</v>
      </c>
      <c r="F7102" s="35">
        <v>20111614</v>
      </c>
      <c r="G7102" s="33" t="s">
        <v>15072</v>
      </c>
      <c r="H7102" s="33">
        <v>2</v>
      </c>
      <c r="I7102" s="33">
        <v>6</v>
      </c>
      <c r="J7102" s="36">
        <v>30</v>
      </c>
      <c r="K7102" s="37">
        <v>375840</v>
      </c>
      <c r="L7102" s="38" t="s">
        <v>15</v>
      </c>
      <c r="M7102" s="38" t="s">
        <v>13</v>
      </c>
    </row>
    <row r="7103" spans="1:13" s="39" customFormat="1" ht="12.75" x14ac:dyDescent="0.2">
      <c r="A7103" s="33" t="s">
        <v>28</v>
      </c>
      <c r="B7103" s="33" t="s">
        <v>585</v>
      </c>
      <c r="C7103" s="34">
        <v>10</v>
      </c>
      <c r="D7103" s="33" t="s">
        <v>93</v>
      </c>
      <c r="E7103" s="33" t="s">
        <v>7780</v>
      </c>
      <c r="F7103" s="35">
        <v>20111614</v>
      </c>
      <c r="G7103" s="33" t="s">
        <v>15072</v>
      </c>
      <c r="H7103" s="33">
        <v>2</v>
      </c>
      <c r="I7103" s="33">
        <v>6</v>
      </c>
      <c r="J7103" s="36">
        <v>30</v>
      </c>
      <c r="K7103" s="37">
        <v>250560</v>
      </c>
      <c r="L7103" s="38" t="s">
        <v>15</v>
      </c>
      <c r="M7103" s="38" t="s">
        <v>13</v>
      </c>
    </row>
    <row r="7104" spans="1:13" s="39" customFormat="1" ht="12.75" x14ac:dyDescent="0.2">
      <c r="A7104" s="33" t="s">
        <v>28</v>
      </c>
      <c r="B7104" s="33" t="s">
        <v>585</v>
      </c>
      <c r="C7104" s="34">
        <v>10</v>
      </c>
      <c r="D7104" s="33" t="s">
        <v>93</v>
      </c>
      <c r="E7104" s="33" t="s">
        <v>7781</v>
      </c>
      <c r="F7104" s="35">
        <v>20111614</v>
      </c>
      <c r="G7104" s="33" t="s">
        <v>15072</v>
      </c>
      <c r="H7104" s="33">
        <v>2</v>
      </c>
      <c r="I7104" s="33">
        <v>6</v>
      </c>
      <c r="J7104" s="36">
        <v>30</v>
      </c>
      <c r="K7104" s="37">
        <v>281880</v>
      </c>
      <c r="L7104" s="38" t="s">
        <v>15</v>
      </c>
      <c r="M7104" s="38" t="s">
        <v>13</v>
      </c>
    </row>
    <row r="7105" spans="1:13" s="39" customFormat="1" ht="12.75" x14ac:dyDescent="0.2">
      <c r="A7105" s="33" t="s">
        <v>28</v>
      </c>
      <c r="B7105" s="33" t="s">
        <v>585</v>
      </c>
      <c r="C7105" s="34">
        <v>10</v>
      </c>
      <c r="D7105" s="33" t="s">
        <v>93</v>
      </c>
      <c r="E7105" s="33" t="s">
        <v>7782</v>
      </c>
      <c r="F7105" s="35">
        <v>20111614</v>
      </c>
      <c r="G7105" s="33" t="s">
        <v>15072</v>
      </c>
      <c r="H7105" s="33">
        <v>2</v>
      </c>
      <c r="I7105" s="33">
        <v>6</v>
      </c>
      <c r="J7105" s="36">
        <v>30</v>
      </c>
      <c r="K7105" s="37">
        <v>219240</v>
      </c>
      <c r="L7105" s="38" t="s">
        <v>15</v>
      </c>
      <c r="M7105" s="38" t="s">
        <v>13</v>
      </c>
    </row>
    <row r="7106" spans="1:13" s="39" customFormat="1" ht="12.75" x14ac:dyDescent="0.2">
      <c r="A7106" s="33" t="s">
        <v>28</v>
      </c>
      <c r="B7106" s="33" t="s">
        <v>585</v>
      </c>
      <c r="C7106" s="34">
        <v>10</v>
      </c>
      <c r="D7106" s="33" t="s">
        <v>93</v>
      </c>
      <c r="E7106" s="33" t="s">
        <v>7783</v>
      </c>
      <c r="F7106" s="35">
        <v>20111614</v>
      </c>
      <c r="G7106" s="33" t="s">
        <v>15072</v>
      </c>
      <c r="H7106" s="33">
        <v>2</v>
      </c>
      <c r="I7106" s="33">
        <v>6</v>
      </c>
      <c r="J7106" s="36">
        <v>30</v>
      </c>
      <c r="K7106" s="37">
        <v>783000</v>
      </c>
      <c r="L7106" s="38" t="s">
        <v>15</v>
      </c>
      <c r="M7106" s="38" t="s">
        <v>13</v>
      </c>
    </row>
    <row r="7107" spans="1:13" s="39" customFormat="1" ht="12.75" x14ac:dyDescent="0.2">
      <c r="A7107" s="33" t="s">
        <v>28</v>
      </c>
      <c r="B7107" s="33" t="s">
        <v>585</v>
      </c>
      <c r="C7107" s="34">
        <v>10</v>
      </c>
      <c r="D7107" s="33" t="s">
        <v>93</v>
      </c>
      <c r="E7107" s="33" t="s">
        <v>7784</v>
      </c>
      <c r="F7107" s="35">
        <v>20111614</v>
      </c>
      <c r="G7107" s="33" t="s">
        <v>15072</v>
      </c>
      <c r="H7107" s="33">
        <v>2</v>
      </c>
      <c r="I7107" s="33">
        <v>6</v>
      </c>
      <c r="J7107" s="36">
        <v>30</v>
      </c>
      <c r="K7107" s="37">
        <v>689040</v>
      </c>
      <c r="L7107" s="38" t="s">
        <v>15</v>
      </c>
      <c r="M7107" s="38" t="s">
        <v>13</v>
      </c>
    </row>
    <row r="7108" spans="1:13" s="39" customFormat="1" ht="12.75" x14ac:dyDescent="0.2">
      <c r="A7108" s="33" t="s">
        <v>28</v>
      </c>
      <c r="B7108" s="33" t="s">
        <v>585</v>
      </c>
      <c r="C7108" s="34">
        <v>10</v>
      </c>
      <c r="D7108" s="33" t="s">
        <v>93</v>
      </c>
      <c r="E7108" s="33" t="s">
        <v>7785</v>
      </c>
      <c r="F7108" s="35">
        <v>20111614</v>
      </c>
      <c r="G7108" s="33" t="s">
        <v>15072</v>
      </c>
      <c r="H7108" s="33">
        <v>2</v>
      </c>
      <c r="I7108" s="33">
        <v>6</v>
      </c>
      <c r="J7108" s="36">
        <v>32</v>
      </c>
      <c r="K7108" s="37">
        <v>283968</v>
      </c>
      <c r="L7108" s="38" t="s">
        <v>15</v>
      </c>
      <c r="M7108" s="38" t="s">
        <v>13</v>
      </c>
    </row>
    <row r="7109" spans="1:13" s="39" customFormat="1" ht="12.75" x14ac:dyDescent="0.2">
      <c r="A7109" s="33" t="s">
        <v>28</v>
      </c>
      <c r="B7109" s="33" t="s">
        <v>585</v>
      </c>
      <c r="C7109" s="34">
        <v>10</v>
      </c>
      <c r="D7109" s="33" t="s">
        <v>93</v>
      </c>
      <c r="E7109" s="33" t="s">
        <v>7786</v>
      </c>
      <c r="F7109" s="35">
        <v>20111614</v>
      </c>
      <c r="G7109" s="33" t="s">
        <v>15072</v>
      </c>
      <c r="H7109" s="33">
        <v>2</v>
      </c>
      <c r="I7109" s="33">
        <v>6</v>
      </c>
      <c r="J7109" s="36">
        <v>52</v>
      </c>
      <c r="K7109" s="37">
        <v>461448</v>
      </c>
      <c r="L7109" s="38" t="s">
        <v>15</v>
      </c>
      <c r="M7109" s="38" t="s">
        <v>13</v>
      </c>
    </row>
    <row r="7110" spans="1:13" s="39" customFormat="1" ht="12.75" x14ac:dyDescent="0.2">
      <c r="A7110" s="33" t="s">
        <v>28</v>
      </c>
      <c r="B7110" s="33" t="s">
        <v>585</v>
      </c>
      <c r="C7110" s="34">
        <v>10</v>
      </c>
      <c r="D7110" s="33" t="s">
        <v>93</v>
      </c>
      <c r="E7110" s="33" t="s">
        <v>7787</v>
      </c>
      <c r="F7110" s="35">
        <v>20111614</v>
      </c>
      <c r="G7110" s="33" t="s">
        <v>15072</v>
      </c>
      <c r="H7110" s="33">
        <v>2</v>
      </c>
      <c r="I7110" s="33">
        <v>6</v>
      </c>
      <c r="J7110" s="36">
        <v>10</v>
      </c>
      <c r="K7110" s="37">
        <v>23600</v>
      </c>
      <c r="L7110" s="38" t="s">
        <v>15</v>
      </c>
      <c r="M7110" s="38" t="s">
        <v>13</v>
      </c>
    </row>
    <row r="7111" spans="1:13" s="39" customFormat="1" ht="12.75" x14ac:dyDescent="0.2">
      <c r="A7111" s="33" t="s">
        <v>28</v>
      </c>
      <c r="B7111" s="33" t="s">
        <v>585</v>
      </c>
      <c r="C7111" s="34">
        <v>10</v>
      </c>
      <c r="D7111" s="33" t="s">
        <v>93</v>
      </c>
      <c r="E7111" s="33" t="s">
        <v>7788</v>
      </c>
      <c r="F7111" s="35">
        <v>20111614</v>
      </c>
      <c r="G7111" s="33" t="s">
        <v>15072</v>
      </c>
      <c r="H7111" s="33">
        <v>2</v>
      </c>
      <c r="I7111" s="33">
        <v>6</v>
      </c>
      <c r="J7111" s="36">
        <v>10</v>
      </c>
      <c r="K7111" s="37">
        <v>21500</v>
      </c>
      <c r="L7111" s="38" t="s">
        <v>15</v>
      </c>
      <c r="M7111" s="38" t="s">
        <v>13</v>
      </c>
    </row>
    <row r="7112" spans="1:13" s="39" customFormat="1" ht="12.75" x14ac:dyDescent="0.2">
      <c r="A7112" s="33" t="s">
        <v>28</v>
      </c>
      <c r="B7112" s="33" t="s">
        <v>585</v>
      </c>
      <c r="C7112" s="34">
        <v>10</v>
      </c>
      <c r="D7112" s="33" t="s">
        <v>93</v>
      </c>
      <c r="E7112" s="33" t="s">
        <v>7789</v>
      </c>
      <c r="F7112" s="35">
        <v>20111614</v>
      </c>
      <c r="G7112" s="33" t="s">
        <v>15072</v>
      </c>
      <c r="H7112" s="33">
        <v>2</v>
      </c>
      <c r="I7112" s="33">
        <v>6</v>
      </c>
      <c r="J7112" s="36">
        <v>40</v>
      </c>
      <c r="K7112" s="37">
        <v>86000</v>
      </c>
      <c r="L7112" s="38" t="s">
        <v>15</v>
      </c>
      <c r="M7112" s="38" t="s">
        <v>13</v>
      </c>
    </row>
    <row r="7113" spans="1:13" s="39" customFormat="1" ht="12.75" x14ac:dyDescent="0.2">
      <c r="A7113" s="33" t="s">
        <v>28</v>
      </c>
      <c r="B7113" s="33" t="s">
        <v>585</v>
      </c>
      <c r="C7113" s="34">
        <v>10</v>
      </c>
      <c r="D7113" s="33" t="s">
        <v>93</v>
      </c>
      <c r="E7113" s="33" t="s">
        <v>7790</v>
      </c>
      <c r="F7113" s="35">
        <v>20111614</v>
      </c>
      <c r="G7113" s="33" t="s">
        <v>15072</v>
      </c>
      <c r="H7113" s="33">
        <v>2</v>
      </c>
      <c r="I7113" s="33">
        <v>6</v>
      </c>
      <c r="J7113" s="36">
        <v>10</v>
      </c>
      <c r="K7113" s="37">
        <v>24800</v>
      </c>
      <c r="L7113" s="38" t="s">
        <v>15</v>
      </c>
      <c r="M7113" s="38" t="s">
        <v>13</v>
      </c>
    </row>
    <row r="7114" spans="1:13" s="39" customFormat="1" ht="12.75" x14ac:dyDescent="0.2">
      <c r="A7114" s="33" t="s">
        <v>28</v>
      </c>
      <c r="B7114" s="33" t="s">
        <v>585</v>
      </c>
      <c r="C7114" s="34">
        <v>10</v>
      </c>
      <c r="D7114" s="33" t="s">
        <v>93</v>
      </c>
      <c r="E7114" s="33" t="s">
        <v>7791</v>
      </c>
      <c r="F7114" s="35">
        <v>20111614</v>
      </c>
      <c r="G7114" s="33" t="s">
        <v>15072</v>
      </c>
      <c r="H7114" s="33">
        <v>2</v>
      </c>
      <c r="I7114" s="33">
        <v>6</v>
      </c>
      <c r="J7114" s="36">
        <v>10</v>
      </c>
      <c r="K7114" s="37">
        <v>22500</v>
      </c>
      <c r="L7114" s="38" t="s">
        <v>15</v>
      </c>
      <c r="M7114" s="38" t="s">
        <v>13</v>
      </c>
    </row>
    <row r="7115" spans="1:13" s="39" customFormat="1" ht="12.75" x14ac:dyDescent="0.2">
      <c r="A7115" s="33" t="s">
        <v>28</v>
      </c>
      <c r="B7115" s="33" t="s">
        <v>585</v>
      </c>
      <c r="C7115" s="34">
        <v>10</v>
      </c>
      <c r="D7115" s="33" t="s">
        <v>93</v>
      </c>
      <c r="E7115" s="33" t="s">
        <v>7792</v>
      </c>
      <c r="F7115" s="35">
        <v>20111614</v>
      </c>
      <c r="G7115" s="33" t="s">
        <v>15072</v>
      </c>
      <c r="H7115" s="33">
        <v>2</v>
      </c>
      <c r="I7115" s="33">
        <v>6</v>
      </c>
      <c r="J7115" s="36">
        <v>10</v>
      </c>
      <c r="K7115" s="37">
        <v>21800</v>
      </c>
      <c r="L7115" s="38" t="s">
        <v>15</v>
      </c>
      <c r="M7115" s="38" t="s">
        <v>13</v>
      </c>
    </row>
    <row r="7116" spans="1:13" s="39" customFormat="1" ht="12.75" x14ac:dyDescent="0.2">
      <c r="A7116" s="33" t="s">
        <v>28</v>
      </c>
      <c r="B7116" s="33" t="s">
        <v>585</v>
      </c>
      <c r="C7116" s="34">
        <v>10</v>
      </c>
      <c r="D7116" s="33" t="s">
        <v>93</v>
      </c>
      <c r="E7116" s="33" t="s">
        <v>7793</v>
      </c>
      <c r="F7116" s="35">
        <v>20111614</v>
      </c>
      <c r="G7116" s="33" t="s">
        <v>15072</v>
      </c>
      <c r="H7116" s="33">
        <v>2</v>
      </c>
      <c r="I7116" s="33">
        <v>6</v>
      </c>
      <c r="J7116" s="36">
        <v>10</v>
      </c>
      <c r="K7116" s="37">
        <v>19500</v>
      </c>
      <c r="L7116" s="38" t="s">
        <v>15</v>
      </c>
      <c r="M7116" s="38" t="s">
        <v>13</v>
      </c>
    </row>
    <row r="7117" spans="1:13" s="39" customFormat="1" ht="12.75" x14ac:dyDescent="0.2">
      <c r="A7117" s="33" t="s">
        <v>28</v>
      </c>
      <c r="B7117" s="33" t="s">
        <v>585</v>
      </c>
      <c r="C7117" s="34">
        <v>10</v>
      </c>
      <c r="D7117" s="33" t="s">
        <v>93</v>
      </c>
      <c r="E7117" s="33" t="s">
        <v>7794</v>
      </c>
      <c r="F7117" s="35">
        <v>20111614</v>
      </c>
      <c r="G7117" s="33" t="s">
        <v>15072</v>
      </c>
      <c r="H7117" s="33">
        <v>2</v>
      </c>
      <c r="I7117" s="33">
        <v>6</v>
      </c>
      <c r="J7117" s="36">
        <v>10</v>
      </c>
      <c r="K7117" s="37">
        <v>29000</v>
      </c>
      <c r="L7117" s="38" t="s">
        <v>15</v>
      </c>
      <c r="M7117" s="38" t="s">
        <v>13</v>
      </c>
    </row>
    <row r="7118" spans="1:13" s="39" customFormat="1" ht="12.75" x14ac:dyDescent="0.2">
      <c r="A7118" s="33" t="s">
        <v>28</v>
      </c>
      <c r="B7118" s="33" t="s">
        <v>585</v>
      </c>
      <c r="C7118" s="34">
        <v>10</v>
      </c>
      <c r="D7118" s="33" t="s">
        <v>93</v>
      </c>
      <c r="E7118" s="33" t="s">
        <v>7795</v>
      </c>
      <c r="F7118" s="35">
        <v>20111614</v>
      </c>
      <c r="G7118" s="33" t="s">
        <v>15072</v>
      </c>
      <c r="H7118" s="33">
        <v>2</v>
      </c>
      <c r="I7118" s="33">
        <v>6</v>
      </c>
      <c r="J7118" s="36">
        <v>10</v>
      </c>
      <c r="K7118" s="37">
        <v>36500</v>
      </c>
      <c r="L7118" s="38" t="s">
        <v>15</v>
      </c>
      <c r="M7118" s="38" t="s">
        <v>13</v>
      </c>
    </row>
    <row r="7119" spans="1:13" s="39" customFormat="1" ht="12.75" x14ac:dyDescent="0.2">
      <c r="A7119" s="33" t="s">
        <v>28</v>
      </c>
      <c r="B7119" s="33" t="s">
        <v>585</v>
      </c>
      <c r="C7119" s="34">
        <v>10</v>
      </c>
      <c r="D7119" s="33" t="s">
        <v>93</v>
      </c>
      <c r="E7119" s="33" t="s">
        <v>7796</v>
      </c>
      <c r="F7119" s="35">
        <v>20111614</v>
      </c>
      <c r="G7119" s="33" t="s">
        <v>15072</v>
      </c>
      <c r="H7119" s="33">
        <v>2</v>
      </c>
      <c r="I7119" s="33">
        <v>6</v>
      </c>
      <c r="J7119" s="36">
        <v>25</v>
      </c>
      <c r="K7119" s="37">
        <v>67250</v>
      </c>
      <c r="L7119" s="38" t="s">
        <v>15</v>
      </c>
      <c r="M7119" s="38" t="s">
        <v>13</v>
      </c>
    </row>
    <row r="7120" spans="1:13" s="39" customFormat="1" ht="12.75" x14ac:dyDescent="0.2">
      <c r="A7120" s="33" t="s">
        <v>28</v>
      </c>
      <c r="B7120" s="33" t="s">
        <v>585</v>
      </c>
      <c r="C7120" s="34">
        <v>10</v>
      </c>
      <c r="D7120" s="33" t="s">
        <v>93</v>
      </c>
      <c r="E7120" s="33" t="s">
        <v>7797</v>
      </c>
      <c r="F7120" s="35">
        <v>20111614</v>
      </c>
      <c r="G7120" s="33" t="s">
        <v>15072</v>
      </c>
      <c r="H7120" s="33">
        <v>2</v>
      </c>
      <c r="I7120" s="33">
        <v>6</v>
      </c>
      <c r="J7120" s="36">
        <v>10</v>
      </c>
      <c r="K7120" s="37">
        <v>18900</v>
      </c>
      <c r="L7120" s="38" t="s">
        <v>15</v>
      </c>
      <c r="M7120" s="38" t="s">
        <v>13</v>
      </c>
    </row>
    <row r="7121" spans="1:13" s="39" customFormat="1" ht="12.75" x14ac:dyDescent="0.2">
      <c r="A7121" s="33" t="s">
        <v>28</v>
      </c>
      <c r="B7121" s="33" t="s">
        <v>585</v>
      </c>
      <c r="C7121" s="34">
        <v>10</v>
      </c>
      <c r="D7121" s="33" t="s">
        <v>93</v>
      </c>
      <c r="E7121" s="33" t="s">
        <v>7798</v>
      </c>
      <c r="F7121" s="35">
        <v>20111614</v>
      </c>
      <c r="G7121" s="33" t="s">
        <v>15072</v>
      </c>
      <c r="H7121" s="33">
        <v>2</v>
      </c>
      <c r="I7121" s="33">
        <v>6</v>
      </c>
      <c r="J7121" s="36">
        <v>30</v>
      </c>
      <c r="K7121" s="37">
        <v>93000</v>
      </c>
      <c r="L7121" s="38" t="s">
        <v>15</v>
      </c>
      <c r="M7121" s="38" t="s">
        <v>13</v>
      </c>
    </row>
    <row r="7122" spans="1:13" s="39" customFormat="1" ht="12.75" x14ac:dyDescent="0.2">
      <c r="A7122" s="33" t="s">
        <v>28</v>
      </c>
      <c r="B7122" s="33" t="s">
        <v>585</v>
      </c>
      <c r="C7122" s="34">
        <v>10</v>
      </c>
      <c r="D7122" s="33" t="s">
        <v>93</v>
      </c>
      <c r="E7122" s="33" t="s">
        <v>7799</v>
      </c>
      <c r="F7122" s="35">
        <v>20111614</v>
      </c>
      <c r="G7122" s="33" t="s">
        <v>15072</v>
      </c>
      <c r="H7122" s="33">
        <v>2</v>
      </c>
      <c r="I7122" s="33">
        <v>6</v>
      </c>
      <c r="J7122" s="36">
        <v>30</v>
      </c>
      <c r="K7122" s="37">
        <v>93000</v>
      </c>
      <c r="L7122" s="38" t="s">
        <v>15</v>
      </c>
      <c r="M7122" s="38" t="s">
        <v>13</v>
      </c>
    </row>
    <row r="7123" spans="1:13" s="39" customFormat="1" ht="12.75" x14ac:dyDescent="0.2">
      <c r="A7123" s="33" t="s">
        <v>28</v>
      </c>
      <c r="B7123" s="33" t="s">
        <v>585</v>
      </c>
      <c r="C7123" s="34">
        <v>10</v>
      </c>
      <c r="D7123" s="33" t="s">
        <v>93</v>
      </c>
      <c r="E7123" s="33" t="s">
        <v>7800</v>
      </c>
      <c r="F7123" s="35">
        <v>20111614</v>
      </c>
      <c r="G7123" s="33" t="s">
        <v>15072</v>
      </c>
      <c r="H7123" s="33">
        <v>2</v>
      </c>
      <c r="I7123" s="33">
        <v>6</v>
      </c>
      <c r="J7123" s="36">
        <v>30</v>
      </c>
      <c r="K7123" s="37">
        <v>93000</v>
      </c>
      <c r="L7123" s="38" t="s">
        <v>15</v>
      </c>
      <c r="M7123" s="38" t="s">
        <v>13</v>
      </c>
    </row>
    <row r="7124" spans="1:13" s="39" customFormat="1" ht="12.75" x14ac:dyDescent="0.2">
      <c r="A7124" s="33" t="s">
        <v>28</v>
      </c>
      <c r="B7124" s="33" t="s">
        <v>585</v>
      </c>
      <c r="C7124" s="34">
        <v>10</v>
      </c>
      <c r="D7124" s="33" t="s">
        <v>93</v>
      </c>
      <c r="E7124" s="33" t="s">
        <v>2747</v>
      </c>
      <c r="F7124" s="35">
        <v>20111614</v>
      </c>
      <c r="G7124" s="33" t="s">
        <v>15072</v>
      </c>
      <c r="H7124" s="33">
        <v>2</v>
      </c>
      <c r="I7124" s="33">
        <v>6</v>
      </c>
      <c r="J7124" s="36">
        <v>30</v>
      </c>
      <c r="K7124" s="37">
        <v>93000</v>
      </c>
      <c r="L7124" s="38" t="s">
        <v>15</v>
      </c>
      <c r="M7124" s="38" t="s">
        <v>13</v>
      </c>
    </row>
    <row r="7125" spans="1:13" s="39" customFormat="1" ht="12.75" x14ac:dyDescent="0.2">
      <c r="A7125" s="33" t="s">
        <v>28</v>
      </c>
      <c r="B7125" s="33" t="s">
        <v>585</v>
      </c>
      <c r="C7125" s="34">
        <v>10</v>
      </c>
      <c r="D7125" s="33" t="s">
        <v>93</v>
      </c>
      <c r="E7125" s="33" t="s">
        <v>7801</v>
      </c>
      <c r="F7125" s="35">
        <v>20111614</v>
      </c>
      <c r="G7125" s="33" t="s">
        <v>15072</v>
      </c>
      <c r="H7125" s="33">
        <v>2</v>
      </c>
      <c r="I7125" s="33">
        <v>6</v>
      </c>
      <c r="J7125" s="36">
        <v>30</v>
      </c>
      <c r="K7125" s="37">
        <v>93000</v>
      </c>
      <c r="L7125" s="38" t="s">
        <v>15</v>
      </c>
      <c r="M7125" s="38" t="s">
        <v>13</v>
      </c>
    </row>
    <row r="7126" spans="1:13" s="39" customFormat="1" ht="12.75" x14ac:dyDescent="0.2">
      <c r="A7126" s="33" t="s">
        <v>28</v>
      </c>
      <c r="B7126" s="33" t="s">
        <v>585</v>
      </c>
      <c r="C7126" s="34">
        <v>10</v>
      </c>
      <c r="D7126" s="33" t="s">
        <v>93</v>
      </c>
      <c r="E7126" s="33" t="s">
        <v>7802</v>
      </c>
      <c r="F7126" s="35">
        <v>26121600</v>
      </c>
      <c r="G7126" s="33" t="s">
        <v>15072</v>
      </c>
      <c r="H7126" s="33">
        <v>2</v>
      </c>
      <c r="I7126" s="33">
        <v>6</v>
      </c>
      <c r="J7126" s="36">
        <v>30</v>
      </c>
      <c r="K7126" s="37">
        <v>92820</v>
      </c>
      <c r="L7126" s="38" t="s">
        <v>2369</v>
      </c>
      <c r="M7126" s="38" t="s">
        <v>13</v>
      </c>
    </row>
    <row r="7127" spans="1:13" s="39" customFormat="1" ht="12.75" x14ac:dyDescent="0.2">
      <c r="A7127" s="33" t="s">
        <v>28</v>
      </c>
      <c r="B7127" s="33" t="s">
        <v>585</v>
      </c>
      <c r="C7127" s="34">
        <v>10</v>
      </c>
      <c r="D7127" s="33" t="s">
        <v>93</v>
      </c>
      <c r="E7127" s="33" t="s">
        <v>7802</v>
      </c>
      <c r="F7127" s="35">
        <v>26121600</v>
      </c>
      <c r="G7127" s="33" t="s">
        <v>15072</v>
      </c>
      <c r="H7127" s="33">
        <v>2</v>
      </c>
      <c r="I7127" s="33">
        <v>6</v>
      </c>
      <c r="J7127" s="36">
        <v>30</v>
      </c>
      <c r="K7127" s="37">
        <v>99960</v>
      </c>
      <c r="L7127" s="38" t="s">
        <v>2369</v>
      </c>
      <c r="M7127" s="38" t="s">
        <v>13</v>
      </c>
    </row>
    <row r="7128" spans="1:13" s="39" customFormat="1" ht="12.75" x14ac:dyDescent="0.2">
      <c r="A7128" s="33" t="s">
        <v>28</v>
      </c>
      <c r="B7128" s="33" t="s">
        <v>585</v>
      </c>
      <c r="C7128" s="34">
        <v>10</v>
      </c>
      <c r="D7128" s="33" t="s">
        <v>93</v>
      </c>
      <c r="E7128" s="33" t="s">
        <v>7802</v>
      </c>
      <c r="F7128" s="35">
        <v>26121600</v>
      </c>
      <c r="G7128" s="33" t="s">
        <v>15072</v>
      </c>
      <c r="H7128" s="33">
        <v>2</v>
      </c>
      <c r="I7128" s="33">
        <v>6</v>
      </c>
      <c r="J7128" s="36">
        <v>30</v>
      </c>
      <c r="K7128" s="37">
        <v>99960</v>
      </c>
      <c r="L7128" s="38" t="s">
        <v>2369</v>
      </c>
      <c r="M7128" s="38" t="s">
        <v>13</v>
      </c>
    </row>
    <row r="7129" spans="1:13" s="39" customFormat="1" ht="12.75" x14ac:dyDescent="0.2">
      <c r="A7129" s="33" t="s">
        <v>28</v>
      </c>
      <c r="B7129" s="33" t="s">
        <v>585</v>
      </c>
      <c r="C7129" s="34">
        <v>10</v>
      </c>
      <c r="D7129" s="33" t="s">
        <v>93</v>
      </c>
      <c r="E7129" s="33" t="s">
        <v>7802</v>
      </c>
      <c r="F7129" s="35">
        <v>26121600</v>
      </c>
      <c r="G7129" s="33" t="s">
        <v>15072</v>
      </c>
      <c r="H7129" s="33">
        <v>2</v>
      </c>
      <c r="I7129" s="33">
        <v>6</v>
      </c>
      <c r="J7129" s="36">
        <v>30</v>
      </c>
      <c r="K7129" s="37">
        <v>107100</v>
      </c>
      <c r="L7129" s="38" t="s">
        <v>2369</v>
      </c>
      <c r="M7129" s="38" t="s">
        <v>13</v>
      </c>
    </row>
    <row r="7130" spans="1:13" s="39" customFormat="1" ht="12.75" x14ac:dyDescent="0.2">
      <c r="A7130" s="33" t="s">
        <v>28</v>
      </c>
      <c r="B7130" s="33" t="s">
        <v>585</v>
      </c>
      <c r="C7130" s="34">
        <v>10</v>
      </c>
      <c r="D7130" s="33" t="s">
        <v>93</v>
      </c>
      <c r="E7130" s="33" t="s">
        <v>7802</v>
      </c>
      <c r="F7130" s="35">
        <v>26121600</v>
      </c>
      <c r="G7130" s="33" t="s">
        <v>15072</v>
      </c>
      <c r="H7130" s="33">
        <v>2</v>
      </c>
      <c r="I7130" s="33">
        <v>6</v>
      </c>
      <c r="J7130" s="36">
        <v>30</v>
      </c>
      <c r="K7130" s="37">
        <v>142800</v>
      </c>
      <c r="L7130" s="38" t="s">
        <v>2369</v>
      </c>
      <c r="M7130" s="38" t="s">
        <v>13</v>
      </c>
    </row>
    <row r="7131" spans="1:13" s="39" customFormat="1" ht="12.75" x14ac:dyDescent="0.2">
      <c r="A7131" s="33" t="s">
        <v>28</v>
      </c>
      <c r="B7131" s="33" t="s">
        <v>585</v>
      </c>
      <c r="C7131" s="34">
        <v>10</v>
      </c>
      <c r="D7131" s="33" t="s">
        <v>93</v>
      </c>
      <c r="E7131" s="33" t="s">
        <v>7803</v>
      </c>
      <c r="F7131" s="35">
        <v>25191500</v>
      </c>
      <c r="G7131" s="33" t="s">
        <v>15072</v>
      </c>
      <c r="H7131" s="33">
        <v>2</v>
      </c>
      <c r="I7131" s="33">
        <v>6</v>
      </c>
      <c r="J7131" s="36">
        <v>4</v>
      </c>
      <c r="K7131" s="37">
        <v>600000</v>
      </c>
      <c r="L7131" s="38" t="s">
        <v>15</v>
      </c>
      <c r="M7131" s="38" t="s">
        <v>13</v>
      </c>
    </row>
    <row r="7132" spans="1:13" s="39" customFormat="1" ht="12.75" x14ac:dyDescent="0.2">
      <c r="A7132" s="33" t="s">
        <v>28</v>
      </c>
      <c r="B7132" s="33" t="s">
        <v>585</v>
      </c>
      <c r="C7132" s="34">
        <v>10</v>
      </c>
      <c r="D7132" s="33" t="s">
        <v>93</v>
      </c>
      <c r="E7132" s="33" t="s">
        <v>7804</v>
      </c>
      <c r="F7132" s="35">
        <v>26111800</v>
      </c>
      <c r="G7132" s="33" t="s">
        <v>15072</v>
      </c>
      <c r="H7132" s="33">
        <v>2</v>
      </c>
      <c r="I7132" s="33">
        <v>6</v>
      </c>
      <c r="J7132" s="36">
        <v>20</v>
      </c>
      <c r="K7132" s="37">
        <v>1770000</v>
      </c>
      <c r="L7132" s="38" t="s">
        <v>15</v>
      </c>
      <c r="M7132" s="38" t="s">
        <v>13</v>
      </c>
    </row>
    <row r="7133" spans="1:13" s="39" customFormat="1" ht="12.75" x14ac:dyDescent="0.2">
      <c r="A7133" s="33" t="s">
        <v>28</v>
      </c>
      <c r="B7133" s="33" t="s">
        <v>585</v>
      </c>
      <c r="C7133" s="34">
        <v>10</v>
      </c>
      <c r="D7133" s="33" t="s">
        <v>93</v>
      </c>
      <c r="E7133" s="33" t="s">
        <v>7805</v>
      </c>
      <c r="F7133" s="35">
        <v>26111800</v>
      </c>
      <c r="G7133" s="33" t="s">
        <v>15072</v>
      </c>
      <c r="H7133" s="33">
        <v>2</v>
      </c>
      <c r="I7133" s="33">
        <v>6</v>
      </c>
      <c r="J7133" s="36">
        <v>20</v>
      </c>
      <c r="K7133" s="37">
        <v>1770000</v>
      </c>
      <c r="L7133" s="38" t="s">
        <v>15</v>
      </c>
      <c r="M7133" s="38" t="s">
        <v>13</v>
      </c>
    </row>
    <row r="7134" spans="1:13" s="39" customFormat="1" ht="12.75" x14ac:dyDescent="0.2">
      <c r="A7134" s="33" t="s">
        <v>28</v>
      </c>
      <c r="B7134" s="33" t="s">
        <v>585</v>
      </c>
      <c r="C7134" s="34">
        <v>10</v>
      </c>
      <c r="D7134" s="33" t="s">
        <v>93</v>
      </c>
      <c r="E7134" s="33" t="s">
        <v>7806</v>
      </c>
      <c r="F7134" s="35">
        <v>32111500</v>
      </c>
      <c r="G7134" s="33" t="s">
        <v>15072</v>
      </c>
      <c r="H7134" s="33">
        <v>2</v>
      </c>
      <c r="I7134" s="33">
        <v>6</v>
      </c>
      <c r="J7134" s="36">
        <v>10</v>
      </c>
      <c r="K7134" s="37">
        <v>7402000</v>
      </c>
      <c r="L7134" s="38" t="s">
        <v>15</v>
      </c>
      <c r="M7134" s="38" t="s">
        <v>13</v>
      </c>
    </row>
    <row r="7135" spans="1:13" s="39" customFormat="1" ht="12.75" x14ac:dyDescent="0.2">
      <c r="A7135" s="33" t="s">
        <v>28</v>
      </c>
      <c r="B7135" s="33" t="s">
        <v>585</v>
      </c>
      <c r="C7135" s="34">
        <v>10</v>
      </c>
      <c r="D7135" s="33" t="s">
        <v>93</v>
      </c>
      <c r="E7135" s="33" t="s">
        <v>7807</v>
      </c>
      <c r="F7135" s="35">
        <v>25171700</v>
      </c>
      <c r="G7135" s="33" t="s">
        <v>15072</v>
      </c>
      <c r="H7135" s="33">
        <v>2</v>
      </c>
      <c r="I7135" s="33">
        <v>6</v>
      </c>
      <c r="J7135" s="36">
        <v>5</v>
      </c>
      <c r="K7135" s="37">
        <v>2302500</v>
      </c>
      <c r="L7135" s="38" t="s">
        <v>15</v>
      </c>
      <c r="M7135" s="38" t="s">
        <v>13</v>
      </c>
    </row>
    <row r="7136" spans="1:13" s="39" customFormat="1" ht="12.75" x14ac:dyDescent="0.2">
      <c r="A7136" s="33" t="s">
        <v>28</v>
      </c>
      <c r="B7136" s="33" t="s">
        <v>585</v>
      </c>
      <c r="C7136" s="34">
        <v>10</v>
      </c>
      <c r="D7136" s="33" t="s">
        <v>93</v>
      </c>
      <c r="E7136" s="33" t="s">
        <v>7808</v>
      </c>
      <c r="F7136" s="35">
        <v>39101600</v>
      </c>
      <c r="G7136" s="33" t="s">
        <v>15072</v>
      </c>
      <c r="H7136" s="33">
        <v>2</v>
      </c>
      <c r="I7136" s="33">
        <v>6</v>
      </c>
      <c r="J7136" s="36">
        <v>5</v>
      </c>
      <c r="K7136" s="37">
        <v>526500</v>
      </c>
      <c r="L7136" s="38" t="s">
        <v>12</v>
      </c>
      <c r="M7136" s="38" t="s">
        <v>13</v>
      </c>
    </row>
    <row r="7137" spans="1:13" s="39" customFormat="1" ht="12.75" x14ac:dyDescent="0.2">
      <c r="A7137" s="33" t="s">
        <v>28</v>
      </c>
      <c r="B7137" s="33" t="s">
        <v>585</v>
      </c>
      <c r="C7137" s="34">
        <v>10</v>
      </c>
      <c r="D7137" s="33" t="s">
        <v>93</v>
      </c>
      <c r="E7137" s="33" t="s">
        <v>7809</v>
      </c>
      <c r="F7137" s="35">
        <v>27112813</v>
      </c>
      <c r="G7137" s="33" t="s">
        <v>15072</v>
      </c>
      <c r="H7137" s="33">
        <v>2</v>
      </c>
      <c r="I7137" s="33">
        <v>6</v>
      </c>
      <c r="J7137" s="36">
        <v>2</v>
      </c>
      <c r="K7137" s="37">
        <v>420000</v>
      </c>
      <c r="L7137" s="38" t="s">
        <v>15</v>
      </c>
      <c r="M7137" s="38" t="s">
        <v>13</v>
      </c>
    </row>
    <row r="7138" spans="1:13" s="39" customFormat="1" ht="12.75" x14ac:dyDescent="0.2">
      <c r="A7138" s="33" t="s">
        <v>28</v>
      </c>
      <c r="B7138" s="33" t="s">
        <v>585</v>
      </c>
      <c r="C7138" s="34">
        <v>10</v>
      </c>
      <c r="D7138" s="33" t="s">
        <v>93</v>
      </c>
      <c r="E7138" s="33" t="s">
        <v>7810</v>
      </c>
      <c r="F7138" s="35">
        <v>39101600</v>
      </c>
      <c r="G7138" s="33" t="s">
        <v>15072</v>
      </c>
      <c r="H7138" s="33">
        <v>2</v>
      </c>
      <c r="I7138" s="33">
        <v>6</v>
      </c>
      <c r="J7138" s="36">
        <v>5</v>
      </c>
      <c r="K7138" s="37">
        <v>1928000</v>
      </c>
      <c r="L7138" s="38" t="s">
        <v>15</v>
      </c>
      <c r="M7138" s="38" t="s">
        <v>13</v>
      </c>
    </row>
    <row r="7139" spans="1:13" s="39" customFormat="1" ht="12.75" x14ac:dyDescent="0.2">
      <c r="A7139" s="33" t="s">
        <v>28</v>
      </c>
      <c r="B7139" s="33" t="s">
        <v>585</v>
      </c>
      <c r="C7139" s="34">
        <v>10</v>
      </c>
      <c r="D7139" s="33" t="s">
        <v>93</v>
      </c>
      <c r="E7139" s="33" t="s">
        <v>7811</v>
      </c>
      <c r="F7139" s="35">
        <v>32111500</v>
      </c>
      <c r="G7139" s="33" t="s">
        <v>15072</v>
      </c>
      <c r="H7139" s="33">
        <v>2</v>
      </c>
      <c r="I7139" s="33">
        <v>6</v>
      </c>
      <c r="J7139" s="36">
        <v>15</v>
      </c>
      <c r="K7139" s="37">
        <v>5400000</v>
      </c>
      <c r="L7139" s="38" t="s">
        <v>15</v>
      </c>
      <c r="M7139" s="38" t="s">
        <v>13</v>
      </c>
    </row>
    <row r="7140" spans="1:13" s="39" customFormat="1" ht="12.75" x14ac:dyDescent="0.2">
      <c r="A7140" s="33" t="s">
        <v>28</v>
      </c>
      <c r="B7140" s="33" t="s">
        <v>585</v>
      </c>
      <c r="C7140" s="34">
        <v>10</v>
      </c>
      <c r="D7140" s="33" t="s">
        <v>93</v>
      </c>
      <c r="E7140" s="33" t="s">
        <v>7812</v>
      </c>
      <c r="F7140" s="35">
        <v>32111500</v>
      </c>
      <c r="G7140" s="33" t="s">
        <v>15072</v>
      </c>
      <c r="H7140" s="33">
        <v>2</v>
      </c>
      <c r="I7140" s="33">
        <v>6</v>
      </c>
      <c r="J7140" s="36">
        <v>15</v>
      </c>
      <c r="K7140" s="37">
        <v>5400000</v>
      </c>
      <c r="L7140" s="38" t="s">
        <v>15</v>
      </c>
      <c r="M7140" s="38" t="s">
        <v>13</v>
      </c>
    </row>
    <row r="7141" spans="1:13" s="39" customFormat="1" ht="12.75" x14ac:dyDescent="0.2">
      <c r="A7141" s="33" t="s">
        <v>28</v>
      </c>
      <c r="B7141" s="33" t="s">
        <v>585</v>
      </c>
      <c r="C7141" s="34">
        <v>10</v>
      </c>
      <c r="D7141" s="33" t="s">
        <v>93</v>
      </c>
      <c r="E7141" s="33" t="s">
        <v>7813</v>
      </c>
      <c r="F7141" s="35">
        <v>39112500</v>
      </c>
      <c r="G7141" s="33" t="s">
        <v>15072</v>
      </c>
      <c r="H7141" s="33">
        <v>2</v>
      </c>
      <c r="I7141" s="33">
        <v>6</v>
      </c>
      <c r="J7141" s="36">
        <v>1</v>
      </c>
      <c r="K7141" s="37">
        <v>60000</v>
      </c>
      <c r="L7141" s="38" t="s">
        <v>15</v>
      </c>
      <c r="M7141" s="38" t="s">
        <v>13</v>
      </c>
    </row>
    <row r="7142" spans="1:13" s="39" customFormat="1" ht="12.75" x14ac:dyDescent="0.2">
      <c r="A7142" s="33" t="s">
        <v>28</v>
      </c>
      <c r="B7142" s="33" t="s">
        <v>585</v>
      </c>
      <c r="C7142" s="34">
        <v>10</v>
      </c>
      <c r="D7142" s="33" t="s">
        <v>93</v>
      </c>
      <c r="E7142" s="33" t="s">
        <v>7814</v>
      </c>
      <c r="F7142" s="35">
        <v>20121900</v>
      </c>
      <c r="G7142" s="33" t="s">
        <v>15072</v>
      </c>
      <c r="H7142" s="33">
        <v>2</v>
      </c>
      <c r="I7142" s="33">
        <v>6</v>
      </c>
      <c r="J7142" s="36">
        <v>3</v>
      </c>
      <c r="K7142" s="37">
        <v>240000</v>
      </c>
      <c r="L7142" s="38" t="s">
        <v>15</v>
      </c>
      <c r="M7142" s="38" t="s">
        <v>13</v>
      </c>
    </row>
    <row r="7143" spans="1:13" s="39" customFormat="1" ht="12.75" x14ac:dyDescent="0.2">
      <c r="A7143" s="33" t="s">
        <v>28</v>
      </c>
      <c r="B7143" s="33" t="s">
        <v>585</v>
      </c>
      <c r="C7143" s="34">
        <v>10</v>
      </c>
      <c r="D7143" s="33" t="s">
        <v>93</v>
      </c>
      <c r="E7143" s="33" t="s">
        <v>7815</v>
      </c>
      <c r="F7143" s="35">
        <v>27131600</v>
      </c>
      <c r="G7143" s="33" t="s">
        <v>15072</v>
      </c>
      <c r="H7143" s="33">
        <v>2</v>
      </c>
      <c r="I7143" s="33">
        <v>6</v>
      </c>
      <c r="J7143" s="36">
        <v>9</v>
      </c>
      <c r="K7143" s="37">
        <v>311400</v>
      </c>
      <c r="L7143" s="38" t="s">
        <v>15</v>
      </c>
      <c r="M7143" s="38" t="s">
        <v>13</v>
      </c>
    </row>
    <row r="7144" spans="1:13" s="39" customFormat="1" ht="12.75" x14ac:dyDescent="0.2">
      <c r="A7144" s="33" t="s">
        <v>28</v>
      </c>
      <c r="B7144" s="33" t="s">
        <v>585</v>
      </c>
      <c r="C7144" s="34">
        <v>10</v>
      </c>
      <c r="D7144" s="33" t="s">
        <v>93</v>
      </c>
      <c r="E7144" s="33" t="s">
        <v>7816</v>
      </c>
      <c r="F7144" s="35">
        <v>27131600</v>
      </c>
      <c r="G7144" s="33" t="s">
        <v>15072</v>
      </c>
      <c r="H7144" s="33">
        <v>2</v>
      </c>
      <c r="I7144" s="33">
        <v>6</v>
      </c>
      <c r="J7144" s="36">
        <v>10</v>
      </c>
      <c r="K7144" s="37">
        <v>346000</v>
      </c>
      <c r="L7144" s="38" t="s">
        <v>15</v>
      </c>
      <c r="M7144" s="38" t="s">
        <v>13</v>
      </c>
    </row>
    <row r="7145" spans="1:13" s="39" customFormat="1" ht="12.75" x14ac:dyDescent="0.2">
      <c r="A7145" s="33" t="s">
        <v>28</v>
      </c>
      <c r="B7145" s="33" t="s">
        <v>585</v>
      </c>
      <c r="C7145" s="34">
        <v>10</v>
      </c>
      <c r="D7145" s="33" t="s">
        <v>93</v>
      </c>
      <c r="E7145" s="33" t="s">
        <v>7817</v>
      </c>
      <c r="F7145" s="35">
        <v>31211500</v>
      </c>
      <c r="G7145" s="33" t="s">
        <v>15072</v>
      </c>
      <c r="H7145" s="33">
        <v>2</v>
      </c>
      <c r="I7145" s="33">
        <v>6</v>
      </c>
      <c r="J7145" s="36">
        <v>9</v>
      </c>
      <c r="K7145" s="37">
        <v>5791500</v>
      </c>
      <c r="L7145" s="38" t="s">
        <v>2367</v>
      </c>
      <c r="M7145" s="38" t="s">
        <v>13</v>
      </c>
    </row>
    <row r="7146" spans="1:13" s="39" customFormat="1" ht="12.75" x14ac:dyDescent="0.2">
      <c r="A7146" s="33" t="s">
        <v>28</v>
      </c>
      <c r="B7146" s="33" t="s">
        <v>585</v>
      </c>
      <c r="C7146" s="34">
        <v>10</v>
      </c>
      <c r="D7146" s="33" t="s">
        <v>93</v>
      </c>
      <c r="E7146" s="33" t="s">
        <v>7818</v>
      </c>
      <c r="F7146" s="35">
        <v>31211500</v>
      </c>
      <c r="G7146" s="33" t="s">
        <v>15072</v>
      </c>
      <c r="H7146" s="33">
        <v>2</v>
      </c>
      <c r="I7146" s="33">
        <v>6</v>
      </c>
      <c r="J7146" s="36">
        <v>6</v>
      </c>
      <c r="K7146" s="37">
        <v>7080000</v>
      </c>
      <c r="L7146" s="38" t="s">
        <v>2367</v>
      </c>
      <c r="M7146" s="38" t="s">
        <v>13</v>
      </c>
    </row>
    <row r="7147" spans="1:13" s="39" customFormat="1" ht="12.75" x14ac:dyDescent="0.2">
      <c r="A7147" s="33" t="s">
        <v>28</v>
      </c>
      <c r="B7147" s="33" t="s">
        <v>585</v>
      </c>
      <c r="C7147" s="34">
        <v>10</v>
      </c>
      <c r="D7147" s="33" t="s">
        <v>93</v>
      </c>
      <c r="E7147" s="33" t="s">
        <v>7819</v>
      </c>
      <c r="F7147" s="35">
        <v>31211500</v>
      </c>
      <c r="G7147" s="33" t="s">
        <v>15072</v>
      </c>
      <c r="H7147" s="33">
        <v>2</v>
      </c>
      <c r="I7147" s="33">
        <v>6</v>
      </c>
      <c r="J7147" s="36">
        <v>9</v>
      </c>
      <c r="K7147" s="37">
        <v>4009500</v>
      </c>
      <c r="L7147" s="38" t="s">
        <v>2367</v>
      </c>
      <c r="M7147" s="38" t="s">
        <v>13</v>
      </c>
    </row>
    <row r="7148" spans="1:13" s="39" customFormat="1" ht="12.75" x14ac:dyDescent="0.2">
      <c r="A7148" s="33" t="s">
        <v>28</v>
      </c>
      <c r="B7148" s="33" t="s">
        <v>585</v>
      </c>
      <c r="C7148" s="34">
        <v>10</v>
      </c>
      <c r="D7148" s="33" t="s">
        <v>93</v>
      </c>
      <c r="E7148" s="33" t="s">
        <v>7820</v>
      </c>
      <c r="F7148" s="35">
        <v>26111702</v>
      </c>
      <c r="G7148" s="33" t="s">
        <v>15072</v>
      </c>
      <c r="H7148" s="33">
        <v>2</v>
      </c>
      <c r="I7148" s="33">
        <v>6</v>
      </c>
      <c r="J7148" s="36">
        <v>30</v>
      </c>
      <c r="K7148" s="37">
        <v>214500</v>
      </c>
      <c r="L7148" s="38" t="s">
        <v>15</v>
      </c>
      <c r="M7148" s="38" t="s">
        <v>13</v>
      </c>
    </row>
    <row r="7149" spans="1:13" s="39" customFormat="1" ht="12.75" x14ac:dyDescent="0.2">
      <c r="A7149" s="33" t="s">
        <v>28</v>
      </c>
      <c r="B7149" s="33" t="s">
        <v>585</v>
      </c>
      <c r="C7149" s="34">
        <v>10</v>
      </c>
      <c r="D7149" s="33" t="s">
        <v>93</v>
      </c>
      <c r="E7149" s="33" t="s">
        <v>7821</v>
      </c>
      <c r="F7149" s="35">
        <v>26111702</v>
      </c>
      <c r="G7149" s="33" t="s">
        <v>15072</v>
      </c>
      <c r="H7149" s="33">
        <v>2</v>
      </c>
      <c r="I7149" s="33">
        <v>6</v>
      </c>
      <c r="J7149" s="36">
        <v>38</v>
      </c>
      <c r="K7149" s="37">
        <v>226100</v>
      </c>
      <c r="L7149" s="38" t="s">
        <v>15</v>
      </c>
      <c r="M7149" s="38" t="s">
        <v>13</v>
      </c>
    </row>
    <row r="7150" spans="1:13" s="39" customFormat="1" ht="12.75" x14ac:dyDescent="0.2">
      <c r="A7150" s="33" t="s">
        <v>28</v>
      </c>
      <c r="B7150" s="33" t="s">
        <v>585</v>
      </c>
      <c r="C7150" s="34">
        <v>10</v>
      </c>
      <c r="D7150" s="33" t="s">
        <v>93</v>
      </c>
      <c r="E7150" s="33" t="s">
        <v>7822</v>
      </c>
      <c r="F7150" s="35">
        <v>26111702</v>
      </c>
      <c r="G7150" s="33" t="s">
        <v>15072</v>
      </c>
      <c r="H7150" s="33">
        <v>2</v>
      </c>
      <c r="I7150" s="33">
        <v>6</v>
      </c>
      <c r="J7150" s="36">
        <v>38</v>
      </c>
      <c r="K7150" s="37">
        <v>226100</v>
      </c>
      <c r="L7150" s="38" t="s">
        <v>15</v>
      </c>
      <c r="M7150" s="38" t="s">
        <v>13</v>
      </c>
    </row>
    <row r="7151" spans="1:13" s="39" customFormat="1" ht="12.75" x14ac:dyDescent="0.2">
      <c r="A7151" s="33" t="s">
        <v>28</v>
      </c>
      <c r="B7151" s="33" t="s">
        <v>585</v>
      </c>
      <c r="C7151" s="34">
        <v>10</v>
      </c>
      <c r="D7151" s="33" t="s">
        <v>93</v>
      </c>
      <c r="E7151" s="33" t="s">
        <v>7823</v>
      </c>
      <c r="F7151" s="35">
        <v>26111702</v>
      </c>
      <c r="G7151" s="33" t="s">
        <v>15072</v>
      </c>
      <c r="H7151" s="33">
        <v>2</v>
      </c>
      <c r="I7151" s="33">
        <v>6</v>
      </c>
      <c r="J7151" s="36">
        <v>38</v>
      </c>
      <c r="K7151" s="37">
        <v>203300</v>
      </c>
      <c r="L7151" s="38" t="s">
        <v>15</v>
      </c>
      <c r="M7151" s="38" t="s">
        <v>13</v>
      </c>
    </row>
    <row r="7152" spans="1:13" s="39" customFormat="1" ht="12.75" x14ac:dyDescent="0.2">
      <c r="A7152" s="33" t="s">
        <v>28</v>
      </c>
      <c r="B7152" s="33" t="s">
        <v>585</v>
      </c>
      <c r="C7152" s="34">
        <v>10</v>
      </c>
      <c r="D7152" s="33" t="s">
        <v>93</v>
      </c>
      <c r="E7152" s="33" t="s">
        <v>7824</v>
      </c>
      <c r="F7152" s="35">
        <v>26111702</v>
      </c>
      <c r="G7152" s="33" t="s">
        <v>15072</v>
      </c>
      <c r="H7152" s="33">
        <v>2</v>
      </c>
      <c r="I7152" s="33">
        <v>6</v>
      </c>
      <c r="J7152" s="36">
        <v>30</v>
      </c>
      <c r="K7152" s="37">
        <v>357000</v>
      </c>
      <c r="L7152" s="38" t="s">
        <v>15</v>
      </c>
      <c r="M7152" s="38" t="s">
        <v>13</v>
      </c>
    </row>
    <row r="7153" spans="1:13" s="39" customFormat="1" ht="12.75" x14ac:dyDescent="0.2">
      <c r="A7153" s="33" t="s">
        <v>28</v>
      </c>
      <c r="B7153" s="33" t="s">
        <v>585</v>
      </c>
      <c r="C7153" s="34">
        <v>10</v>
      </c>
      <c r="D7153" s="33" t="s">
        <v>93</v>
      </c>
      <c r="E7153" s="33" t="s">
        <v>7825</v>
      </c>
      <c r="F7153" s="35">
        <v>31211500</v>
      </c>
      <c r="G7153" s="33" t="s">
        <v>15072</v>
      </c>
      <c r="H7153" s="33">
        <v>2</v>
      </c>
      <c r="I7153" s="33">
        <v>6</v>
      </c>
      <c r="J7153" s="36">
        <v>9</v>
      </c>
      <c r="K7153" s="37">
        <v>6300000</v>
      </c>
      <c r="L7153" s="38" t="s">
        <v>2367</v>
      </c>
      <c r="M7153" s="38" t="s">
        <v>13</v>
      </c>
    </row>
    <row r="7154" spans="1:13" s="39" customFormat="1" ht="12.75" x14ac:dyDescent="0.2">
      <c r="A7154" s="33" t="s">
        <v>28</v>
      </c>
      <c r="B7154" s="33" t="s">
        <v>585</v>
      </c>
      <c r="C7154" s="34">
        <v>10</v>
      </c>
      <c r="D7154" s="33" t="s">
        <v>93</v>
      </c>
      <c r="E7154" s="33" t="s">
        <v>7826</v>
      </c>
      <c r="F7154" s="35">
        <v>31211904</v>
      </c>
      <c r="G7154" s="33" t="s">
        <v>15072</v>
      </c>
      <c r="H7154" s="33">
        <v>2</v>
      </c>
      <c r="I7154" s="33">
        <v>6</v>
      </c>
      <c r="J7154" s="36">
        <v>38</v>
      </c>
      <c r="K7154" s="37">
        <v>95000</v>
      </c>
      <c r="L7154" s="38" t="s">
        <v>15</v>
      </c>
      <c r="M7154" s="38" t="s">
        <v>13</v>
      </c>
    </row>
    <row r="7155" spans="1:13" s="39" customFormat="1" ht="12.75" x14ac:dyDescent="0.2">
      <c r="A7155" s="33" t="s">
        <v>28</v>
      </c>
      <c r="B7155" s="33" t="s">
        <v>585</v>
      </c>
      <c r="C7155" s="34">
        <v>10</v>
      </c>
      <c r="D7155" s="33" t="s">
        <v>93</v>
      </c>
      <c r="E7155" s="33" t="s">
        <v>7827</v>
      </c>
      <c r="F7155" s="35">
        <v>31211904</v>
      </c>
      <c r="G7155" s="33" t="s">
        <v>15072</v>
      </c>
      <c r="H7155" s="33">
        <v>2</v>
      </c>
      <c r="I7155" s="33">
        <v>6</v>
      </c>
      <c r="J7155" s="36">
        <v>40</v>
      </c>
      <c r="K7155" s="37">
        <v>170000</v>
      </c>
      <c r="L7155" s="38" t="s">
        <v>15</v>
      </c>
      <c r="M7155" s="38" t="s">
        <v>13</v>
      </c>
    </row>
    <row r="7156" spans="1:13" s="39" customFormat="1" ht="12.75" x14ac:dyDescent="0.2">
      <c r="A7156" s="33" t="s">
        <v>28</v>
      </c>
      <c r="B7156" s="33" t="s">
        <v>585</v>
      </c>
      <c r="C7156" s="34">
        <v>10</v>
      </c>
      <c r="D7156" s="33" t="s">
        <v>93</v>
      </c>
      <c r="E7156" s="33" t="s">
        <v>3626</v>
      </c>
      <c r="F7156" s="35">
        <v>31211904</v>
      </c>
      <c r="G7156" s="33" t="s">
        <v>15072</v>
      </c>
      <c r="H7156" s="33">
        <v>2</v>
      </c>
      <c r="I7156" s="33">
        <v>6</v>
      </c>
      <c r="J7156" s="36">
        <v>25</v>
      </c>
      <c r="K7156" s="37">
        <v>68750</v>
      </c>
      <c r="L7156" s="38" t="s">
        <v>15</v>
      </c>
      <c r="M7156" s="38" t="s">
        <v>13</v>
      </c>
    </row>
    <row r="7157" spans="1:13" s="39" customFormat="1" ht="12.75" x14ac:dyDescent="0.2">
      <c r="A7157" s="33" t="s">
        <v>28</v>
      </c>
      <c r="B7157" s="33" t="s">
        <v>585</v>
      </c>
      <c r="C7157" s="34">
        <v>10</v>
      </c>
      <c r="D7157" s="33" t="s">
        <v>93</v>
      </c>
      <c r="E7157" s="33" t="s">
        <v>7828</v>
      </c>
      <c r="F7157" s="35">
        <v>47131500</v>
      </c>
      <c r="G7157" s="33" t="s">
        <v>15072</v>
      </c>
      <c r="H7157" s="33">
        <v>2</v>
      </c>
      <c r="I7157" s="33">
        <v>6</v>
      </c>
      <c r="J7157" s="36">
        <v>2</v>
      </c>
      <c r="K7157" s="37">
        <v>230000</v>
      </c>
      <c r="L7157" s="38" t="s">
        <v>15</v>
      </c>
      <c r="M7157" s="38" t="s">
        <v>13</v>
      </c>
    </row>
    <row r="7158" spans="1:13" s="39" customFormat="1" ht="12.75" x14ac:dyDescent="0.2">
      <c r="A7158" s="33" t="s">
        <v>28</v>
      </c>
      <c r="B7158" s="33" t="s">
        <v>585</v>
      </c>
      <c r="C7158" s="34">
        <v>10</v>
      </c>
      <c r="D7158" s="33" t="s">
        <v>93</v>
      </c>
      <c r="E7158" s="33" t="s">
        <v>7829</v>
      </c>
      <c r="F7158" s="35">
        <v>31201517</v>
      </c>
      <c r="G7158" s="33" t="s">
        <v>15072</v>
      </c>
      <c r="H7158" s="33">
        <v>2</v>
      </c>
      <c r="I7158" s="33">
        <v>6</v>
      </c>
      <c r="J7158" s="36">
        <v>1</v>
      </c>
      <c r="K7158" s="37">
        <v>4450</v>
      </c>
      <c r="L7158" s="38" t="s">
        <v>15</v>
      </c>
      <c r="M7158" s="38" t="s">
        <v>13</v>
      </c>
    </row>
    <row r="7159" spans="1:13" s="39" customFormat="1" ht="12.75" x14ac:dyDescent="0.2">
      <c r="A7159" s="33" t="s">
        <v>28</v>
      </c>
      <c r="B7159" s="33" t="s">
        <v>585</v>
      </c>
      <c r="C7159" s="34">
        <v>10</v>
      </c>
      <c r="D7159" s="33" t="s">
        <v>93</v>
      </c>
      <c r="E7159" s="33" t="s">
        <v>7830</v>
      </c>
      <c r="F7159" s="35">
        <v>31201517</v>
      </c>
      <c r="G7159" s="33" t="s">
        <v>15072</v>
      </c>
      <c r="H7159" s="33">
        <v>2</v>
      </c>
      <c r="I7159" s="33">
        <v>6</v>
      </c>
      <c r="J7159" s="36">
        <v>30</v>
      </c>
      <c r="K7159" s="37">
        <v>400500</v>
      </c>
      <c r="L7159" s="38" t="s">
        <v>15</v>
      </c>
      <c r="M7159" s="38" t="s">
        <v>13</v>
      </c>
    </row>
    <row r="7160" spans="1:13" s="39" customFormat="1" ht="12.75" x14ac:dyDescent="0.2">
      <c r="A7160" s="33" t="s">
        <v>28</v>
      </c>
      <c r="B7160" s="33" t="s">
        <v>585</v>
      </c>
      <c r="C7160" s="34">
        <v>10</v>
      </c>
      <c r="D7160" s="33" t="s">
        <v>93</v>
      </c>
      <c r="E7160" s="33" t="s">
        <v>7831</v>
      </c>
      <c r="F7160" s="35">
        <v>31201517</v>
      </c>
      <c r="G7160" s="33" t="s">
        <v>15072</v>
      </c>
      <c r="H7160" s="33">
        <v>2</v>
      </c>
      <c r="I7160" s="33">
        <v>6</v>
      </c>
      <c r="J7160" s="36">
        <v>50</v>
      </c>
      <c r="K7160" s="37">
        <v>420000</v>
      </c>
      <c r="L7160" s="38" t="s">
        <v>15</v>
      </c>
      <c r="M7160" s="38" t="s">
        <v>13</v>
      </c>
    </row>
    <row r="7161" spans="1:13" s="39" customFormat="1" ht="12.75" x14ac:dyDescent="0.2">
      <c r="A7161" s="33" t="s">
        <v>28</v>
      </c>
      <c r="B7161" s="33" t="s">
        <v>585</v>
      </c>
      <c r="C7161" s="34">
        <v>10</v>
      </c>
      <c r="D7161" s="33" t="s">
        <v>93</v>
      </c>
      <c r="E7161" s="33" t="s">
        <v>7832</v>
      </c>
      <c r="F7161" s="35">
        <v>31201517</v>
      </c>
      <c r="G7161" s="33" t="s">
        <v>15072</v>
      </c>
      <c r="H7161" s="33">
        <v>2</v>
      </c>
      <c r="I7161" s="33">
        <v>6</v>
      </c>
      <c r="J7161" s="36">
        <v>30</v>
      </c>
      <c r="K7161" s="37">
        <v>133500</v>
      </c>
      <c r="L7161" s="38" t="s">
        <v>15</v>
      </c>
      <c r="M7161" s="38" t="s">
        <v>13</v>
      </c>
    </row>
    <row r="7162" spans="1:13" s="39" customFormat="1" ht="12.75" x14ac:dyDescent="0.2">
      <c r="A7162" s="33" t="s">
        <v>28</v>
      </c>
      <c r="B7162" s="33" t="s">
        <v>585</v>
      </c>
      <c r="C7162" s="34">
        <v>10</v>
      </c>
      <c r="D7162" s="33" t="s">
        <v>93</v>
      </c>
      <c r="E7162" s="33" t="s">
        <v>7833</v>
      </c>
      <c r="F7162" s="35">
        <v>31201517</v>
      </c>
      <c r="G7162" s="33" t="s">
        <v>15072</v>
      </c>
      <c r="H7162" s="33">
        <v>2</v>
      </c>
      <c r="I7162" s="33">
        <v>6</v>
      </c>
      <c r="J7162" s="36">
        <v>50</v>
      </c>
      <c r="K7162" s="37">
        <v>1385000</v>
      </c>
      <c r="L7162" s="38" t="s">
        <v>15</v>
      </c>
      <c r="M7162" s="38" t="s">
        <v>13</v>
      </c>
    </row>
    <row r="7163" spans="1:13" s="39" customFormat="1" ht="12.75" x14ac:dyDescent="0.2">
      <c r="A7163" s="33" t="s">
        <v>28</v>
      </c>
      <c r="B7163" s="33" t="s">
        <v>585</v>
      </c>
      <c r="C7163" s="34">
        <v>10</v>
      </c>
      <c r="D7163" s="33" t="s">
        <v>93</v>
      </c>
      <c r="E7163" s="33" t="s">
        <v>7834</v>
      </c>
      <c r="F7163" s="35">
        <v>31201517</v>
      </c>
      <c r="G7163" s="33" t="s">
        <v>15072</v>
      </c>
      <c r="H7163" s="33">
        <v>2</v>
      </c>
      <c r="I7163" s="33">
        <v>6</v>
      </c>
      <c r="J7163" s="36">
        <v>30</v>
      </c>
      <c r="K7163" s="37">
        <v>297000</v>
      </c>
      <c r="L7163" s="38" t="s">
        <v>15</v>
      </c>
      <c r="M7163" s="38" t="s">
        <v>13</v>
      </c>
    </row>
    <row r="7164" spans="1:13" s="39" customFormat="1" ht="12.75" x14ac:dyDescent="0.2">
      <c r="A7164" s="33" t="s">
        <v>28</v>
      </c>
      <c r="B7164" s="33" t="s">
        <v>585</v>
      </c>
      <c r="C7164" s="34">
        <v>10</v>
      </c>
      <c r="D7164" s="33" t="s">
        <v>93</v>
      </c>
      <c r="E7164" s="33" t="s">
        <v>7835</v>
      </c>
      <c r="F7164" s="35">
        <v>47131800</v>
      </c>
      <c r="G7164" s="33" t="s">
        <v>15072</v>
      </c>
      <c r="H7164" s="33">
        <v>2</v>
      </c>
      <c r="I7164" s="33">
        <v>6</v>
      </c>
      <c r="J7164" s="36">
        <v>40</v>
      </c>
      <c r="K7164" s="37">
        <v>9900000</v>
      </c>
      <c r="L7164" s="38" t="s">
        <v>15</v>
      </c>
      <c r="M7164" s="38" t="s">
        <v>13</v>
      </c>
    </row>
    <row r="7165" spans="1:13" s="39" customFormat="1" ht="12.75" x14ac:dyDescent="0.2">
      <c r="A7165" s="33" t="s">
        <v>28</v>
      </c>
      <c r="B7165" s="33" t="s">
        <v>585</v>
      </c>
      <c r="C7165" s="34">
        <v>10</v>
      </c>
      <c r="D7165" s="33" t="s">
        <v>93</v>
      </c>
      <c r="E7165" s="33" t="s">
        <v>7836</v>
      </c>
      <c r="F7165" s="35">
        <v>11162302</v>
      </c>
      <c r="G7165" s="33" t="s">
        <v>15072</v>
      </c>
      <c r="H7165" s="33">
        <v>2</v>
      </c>
      <c r="I7165" s="33">
        <v>6</v>
      </c>
      <c r="J7165" s="36">
        <v>3</v>
      </c>
      <c r="K7165" s="37">
        <v>742500</v>
      </c>
      <c r="L7165" s="38" t="s">
        <v>2367</v>
      </c>
      <c r="M7165" s="38" t="s">
        <v>13</v>
      </c>
    </row>
    <row r="7166" spans="1:13" s="39" customFormat="1" ht="12.75" x14ac:dyDescent="0.2">
      <c r="A7166" s="33" t="s">
        <v>28</v>
      </c>
      <c r="B7166" s="33" t="s">
        <v>585</v>
      </c>
      <c r="C7166" s="34">
        <v>10</v>
      </c>
      <c r="D7166" s="33" t="s">
        <v>93</v>
      </c>
      <c r="E7166" s="33" t="s">
        <v>7837</v>
      </c>
      <c r="F7166" s="35">
        <v>11162302</v>
      </c>
      <c r="G7166" s="33" t="s">
        <v>15072</v>
      </c>
      <c r="H7166" s="33">
        <v>2</v>
      </c>
      <c r="I7166" s="33">
        <v>6</v>
      </c>
      <c r="J7166" s="36">
        <v>3</v>
      </c>
      <c r="K7166" s="37">
        <v>1039500</v>
      </c>
      <c r="L7166" s="38" t="s">
        <v>2367</v>
      </c>
      <c r="M7166" s="38" t="s">
        <v>13</v>
      </c>
    </row>
    <row r="7167" spans="1:13" s="39" customFormat="1" ht="12.75" x14ac:dyDescent="0.2">
      <c r="A7167" s="33" t="s">
        <v>28</v>
      </c>
      <c r="B7167" s="33" t="s">
        <v>585</v>
      </c>
      <c r="C7167" s="34">
        <v>10</v>
      </c>
      <c r="D7167" s="33" t="s">
        <v>93</v>
      </c>
      <c r="E7167" s="33" t="s">
        <v>7838</v>
      </c>
      <c r="F7167" s="35">
        <v>23131503</v>
      </c>
      <c r="G7167" s="33" t="s">
        <v>15072</v>
      </c>
      <c r="H7167" s="33">
        <v>2</v>
      </c>
      <c r="I7167" s="33">
        <v>6</v>
      </c>
      <c r="J7167" s="36">
        <v>2</v>
      </c>
      <c r="K7167" s="37">
        <v>49500</v>
      </c>
      <c r="L7167" s="38" t="s">
        <v>15</v>
      </c>
      <c r="M7167" s="38" t="s">
        <v>13</v>
      </c>
    </row>
    <row r="7168" spans="1:13" s="39" customFormat="1" ht="12.75" x14ac:dyDescent="0.2">
      <c r="A7168" s="33" t="s">
        <v>28</v>
      </c>
      <c r="B7168" s="33" t="s">
        <v>585</v>
      </c>
      <c r="C7168" s="34">
        <v>10</v>
      </c>
      <c r="D7168" s="33" t="s">
        <v>93</v>
      </c>
      <c r="E7168" s="33" t="s">
        <v>7839</v>
      </c>
      <c r="F7168" s="35">
        <v>31191505</v>
      </c>
      <c r="G7168" s="33" t="s">
        <v>15072</v>
      </c>
      <c r="H7168" s="33">
        <v>2</v>
      </c>
      <c r="I7168" s="33">
        <v>6</v>
      </c>
      <c r="J7168" s="36">
        <v>20</v>
      </c>
      <c r="K7168" s="37">
        <v>3266000</v>
      </c>
      <c r="L7168" s="38" t="s">
        <v>15</v>
      </c>
      <c r="M7168" s="38" t="s">
        <v>13</v>
      </c>
    </row>
    <row r="7169" spans="1:13" s="39" customFormat="1" ht="12.75" x14ac:dyDescent="0.2">
      <c r="A7169" s="33" t="s">
        <v>28</v>
      </c>
      <c r="B7169" s="33" t="s">
        <v>585</v>
      </c>
      <c r="C7169" s="34">
        <v>10</v>
      </c>
      <c r="D7169" s="33" t="s">
        <v>93</v>
      </c>
      <c r="E7169" s="33" t="s">
        <v>7840</v>
      </c>
      <c r="F7169" s="35">
        <v>39121600</v>
      </c>
      <c r="G7169" s="33" t="s">
        <v>15072</v>
      </c>
      <c r="H7169" s="33">
        <v>2</v>
      </c>
      <c r="I7169" s="33">
        <v>6</v>
      </c>
      <c r="J7169" s="36">
        <v>10</v>
      </c>
      <c r="K7169" s="37">
        <v>29500</v>
      </c>
      <c r="L7169" s="38" t="s">
        <v>15</v>
      </c>
      <c r="M7169" s="38" t="s">
        <v>13</v>
      </c>
    </row>
    <row r="7170" spans="1:13" s="39" customFormat="1" ht="12.75" x14ac:dyDescent="0.2">
      <c r="A7170" s="33" t="s">
        <v>28</v>
      </c>
      <c r="B7170" s="33" t="s">
        <v>585</v>
      </c>
      <c r="C7170" s="34">
        <v>10</v>
      </c>
      <c r="D7170" s="33" t="s">
        <v>93</v>
      </c>
      <c r="E7170" s="33" t="s">
        <v>7840</v>
      </c>
      <c r="F7170" s="35">
        <v>39121600</v>
      </c>
      <c r="G7170" s="33" t="s">
        <v>15072</v>
      </c>
      <c r="H7170" s="33">
        <v>2</v>
      </c>
      <c r="I7170" s="33">
        <v>6</v>
      </c>
      <c r="J7170" s="36">
        <v>20</v>
      </c>
      <c r="K7170" s="37">
        <v>59000</v>
      </c>
      <c r="L7170" s="38" t="s">
        <v>15</v>
      </c>
      <c r="M7170" s="38" t="s">
        <v>13</v>
      </c>
    </row>
    <row r="7171" spans="1:13" s="39" customFormat="1" ht="12.75" x14ac:dyDescent="0.2">
      <c r="A7171" s="33" t="s">
        <v>28</v>
      </c>
      <c r="B7171" s="33" t="s">
        <v>585</v>
      </c>
      <c r="C7171" s="34">
        <v>10</v>
      </c>
      <c r="D7171" s="33" t="s">
        <v>93</v>
      </c>
      <c r="E7171" s="33" t="s">
        <v>7840</v>
      </c>
      <c r="F7171" s="35">
        <v>39121600</v>
      </c>
      <c r="G7171" s="33" t="s">
        <v>15072</v>
      </c>
      <c r="H7171" s="33">
        <v>2</v>
      </c>
      <c r="I7171" s="33">
        <v>6</v>
      </c>
      <c r="J7171" s="36">
        <v>30</v>
      </c>
      <c r="K7171" s="37">
        <v>88500</v>
      </c>
      <c r="L7171" s="38" t="s">
        <v>15</v>
      </c>
      <c r="M7171" s="38" t="s">
        <v>13</v>
      </c>
    </row>
    <row r="7172" spans="1:13" s="39" customFormat="1" ht="12.75" x14ac:dyDescent="0.2">
      <c r="A7172" s="33" t="s">
        <v>28</v>
      </c>
      <c r="B7172" s="33" t="s">
        <v>585</v>
      </c>
      <c r="C7172" s="34">
        <v>10</v>
      </c>
      <c r="D7172" s="33" t="s">
        <v>93</v>
      </c>
      <c r="E7172" s="33" t="s">
        <v>7840</v>
      </c>
      <c r="F7172" s="35">
        <v>39121600</v>
      </c>
      <c r="G7172" s="33" t="s">
        <v>15072</v>
      </c>
      <c r="H7172" s="33">
        <v>2</v>
      </c>
      <c r="I7172" s="33">
        <v>6</v>
      </c>
      <c r="J7172" s="36">
        <v>10</v>
      </c>
      <c r="K7172" s="37">
        <v>148500</v>
      </c>
      <c r="L7172" s="38" t="s">
        <v>15</v>
      </c>
      <c r="M7172" s="38" t="s">
        <v>13</v>
      </c>
    </row>
    <row r="7173" spans="1:13" s="39" customFormat="1" ht="12.75" x14ac:dyDescent="0.2">
      <c r="A7173" s="33" t="s">
        <v>28</v>
      </c>
      <c r="B7173" s="33" t="s">
        <v>585</v>
      </c>
      <c r="C7173" s="34">
        <v>10</v>
      </c>
      <c r="D7173" s="33" t="s">
        <v>93</v>
      </c>
      <c r="E7173" s="33" t="s">
        <v>7840</v>
      </c>
      <c r="F7173" s="35">
        <v>39121600</v>
      </c>
      <c r="G7173" s="33" t="s">
        <v>15072</v>
      </c>
      <c r="H7173" s="33">
        <v>2</v>
      </c>
      <c r="I7173" s="33">
        <v>6</v>
      </c>
      <c r="J7173" s="36">
        <v>20</v>
      </c>
      <c r="K7173" s="37">
        <v>297000</v>
      </c>
      <c r="L7173" s="38" t="s">
        <v>15</v>
      </c>
      <c r="M7173" s="38" t="s">
        <v>13</v>
      </c>
    </row>
    <row r="7174" spans="1:13" s="39" customFormat="1" ht="12.75" x14ac:dyDescent="0.2">
      <c r="A7174" s="33" t="s">
        <v>28</v>
      </c>
      <c r="B7174" s="33" t="s">
        <v>585</v>
      </c>
      <c r="C7174" s="34">
        <v>10</v>
      </c>
      <c r="D7174" s="33" t="s">
        <v>93</v>
      </c>
      <c r="E7174" s="33" t="s">
        <v>7840</v>
      </c>
      <c r="F7174" s="35">
        <v>39121600</v>
      </c>
      <c r="G7174" s="33" t="s">
        <v>15072</v>
      </c>
      <c r="H7174" s="33">
        <v>2</v>
      </c>
      <c r="I7174" s="33">
        <v>6</v>
      </c>
      <c r="J7174" s="36">
        <v>30</v>
      </c>
      <c r="K7174" s="37">
        <v>445500</v>
      </c>
      <c r="L7174" s="38" t="s">
        <v>15</v>
      </c>
      <c r="M7174" s="38" t="s">
        <v>13</v>
      </c>
    </row>
    <row r="7175" spans="1:13" s="39" customFormat="1" ht="12.75" x14ac:dyDescent="0.2">
      <c r="A7175" s="33" t="s">
        <v>28</v>
      </c>
      <c r="B7175" s="33" t="s">
        <v>585</v>
      </c>
      <c r="C7175" s="34">
        <v>10</v>
      </c>
      <c r="D7175" s="33" t="s">
        <v>93</v>
      </c>
      <c r="E7175" s="33" t="s">
        <v>7841</v>
      </c>
      <c r="F7175" s="35">
        <v>31211500</v>
      </c>
      <c r="G7175" s="33" t="s">
        <v>15072</v>
      </c>
      <c r="H7175" s="33">
        <v>2</v>
      </c>
      <c r="I7175" s="33">
        <v>6</v>
      </c>
      <c r="J7175" s="36">
        <v>11</v>
      </c>
      <c r="K7175" s="37">
        <v>13068000</v>
      </c>
      <c r="L7175" s="38" t="s">
        <v>2367</v>
      </c>
      <c r="M7175" s="38" t="s">
        <v>13</v>
      </c>
    </row>
    <row r="7176" spans="1:13" s="39" customFormat="1" ht="12.75" x14ac:dyDescent="0.2">
      <c r="A7176" s="33" t="s">
        <v>28</v>
      </c>
      <c r="B7176" s="33" t="s">
        <v>585</v>
      </c>
      <c r="C7176" s="34">
        <v>10</v>
      </c>
      <c r="D7176" s="33" t="s">
        <v>93</v>
      </c>
      <c r="E7176" s="33" t="s">
        <v>7842</v>
      </c>
      <c r="F7176" s="35">
        <v>31211500</v>
      </c>
      <c r="G7176" s="33" t="s">
        <v>15072</v>
      </c>
      <c r="H7176" s="33">
        <v>2</v>
      </c>
      <c r="I7176" s="33">
        <v>6</v>
      </c>
      <c r="J7176" s="36">
        <v>11</v>
      </c>
      <c r="K7176" s="37">
        <v>13068000</v>
      </c>
      <c r="L7176" s="38" t="s">
        <v>2367</v>
      </c>
      <c r="M7176" s="38" t="s">
        <v>13</v>
      </c>
    </row>
    <row r="7177" spans="1:13" s="39" customFormat="1" ht="12.75" x14ac:dyDescent="0.2">
      <c r="A7177" s="33" t="s">
        <v>28</v>
      </c>
      <c r="B7177" s="33" t="s">
        <v>585</v>
      </c>
      <c r="C7177" s="34">
        <v>10</v>
      </c>
      <c r="D7177" s="33" t="s">
        <v>93</v>
      </c>
      <c r="E7177" s="33" t="s">
        <v>6676</v>
      </c>
      <c r="F7177" s="35">
        <v>42132200</v>
      </c>
      <c r="G7177" s="33" t="s">
        <v>15072</v>
      </c>
      <c r="H7177" s="33">
        <v>2</v>
      </c>
      <c r="I7177" s="33">
        <v>6</v>
      </c>
      <c r="J7177" s="36">
        <v>100</v>
      </c>
      <c r="K7177" s="37">
        <v>5150000</v>
      </c>
      <c r="L7177" s="38" t="s">
        <v>15</v>
      </c>
      <c r="M7177" s="38" t="s">
        <v>13</v>
      </c>
    </row>
    <row r="7178" spans="1:13" s="39" customFormat="1" ht="12.75" x14ac:dyDescent="0.2">
      <c r="A7178" s="33" t="s">
        <v>28</v>
      </c>
      <c r="B7178" s="33" t="s">
        <v>585</v>
      </c>
      <c r="C7178" s="34">
        <v>10</v>
      </c>
      <c r="D7178" s="33" t="s">
        <v>93</v>
      </c>
      <c r="E7178" s="33" t="s">
        <v>7843</v>
      </c>
      <c r="F7178" s="35">
        <v>46181504</v>
      </c>
      <c r="G7178" s="33" t="s">
        <v>15072</v>
      </c>
      <c r="H7178" s="33">
        <v>2</v>
      </c>
      <c r="I7178" s="33">
        <v>6</v>
      </c>
      <c r="J7178" s="36">
        <v>5</v>
      </c>
      <c r="K7178" s="37">
        <v>173000</v>
      </c>
      <c r="L7178" s="38" t="s">
        <v>12</v>
      </c>
      <c r="M7178" s="38" t="s">
        <v>13</v>
      </c>
    </row>
    <row r="7179" spans="1:13" s="39" customFormat="1" ht="12.75" x14ac:dyDescent="0.2">
      <c r="A7179" s="33" t="s">
        <v>28</v>
      </c>
      <c r="B7179" s="33" t="s">
        <v>585</v>
      </c>
      <c r="C7179" s="34">
        <v>10</v>
      </c>
      <c r="D7179" s="33" t="s">
        <v>93</v>
      </c>
      <c r="E7179" s="33" t="s">
        <v>7844</v>
      </c>
      <c r="F7179" s="35">
        <v>60121228</v>
      </c>
      <c r="G7179" s="33" t="s">
        <v>15072</v>
      </c>
      <c r="H7179" s="33">
        <v>2</v>
      </c>
      <c r="I7179" s="33">
        <v>6</v>
      </c>
      <c r="J7179" s="36">
        <v>10</v>
      </c>
      <c r="K7179" s="37">
        <v>148500</v>
      </c>
      <c r="L7179" s="38" t="s">
        <v>15</v>
      </c>
      <c r="M7179" s="38" t="s">
        <v>13</v>
      </c>
    </row>
    <row r="7180" spans="1:13" s="39" customFormat="1" ht="12.75" x14ac:dyDescent="0.2">
      <c r="A7180" s="33" t="s">
        <v>28</v>
      </c>
      <c r="B7180" s="33" t="s">
        <v>585</v>
      </c>
      <c r="C7180" s="34">
        <v>10</v>
      </c>
      <c r="D7180" s="33" t="s">
        <v>93</v>
      </c>
      <c r="E7180" s="33" t="s">
        <v>7845</v>
      </c>
      <c r="F7180" s="35">
        <v>47131900</v>
      </c>
      <c r="G7180" s="33" t="s">
        <v>15072</v>
      </c>
      <c r="H7180" s="33">
        <v>2</v>
      </c>
      <c r="I7180" s="33">
        <v>6</v>
      </c>
      <c r="J7180" s="36">
        <v>10</v>
      </c>
      <c r="K7180" s="37">
        <v>4455000</v>
      </c>
      <c r="L7180" s="38" t="s">
        <v>12</v>
      </c>
      <c r="M7180" s="38" t="s">
        <v>13</v>
      </c>
    </row>
    <row r="7181" spans="1:13" s="39" customFormat="1" ht="12.75" x14ac:dyDescent="0.2">
      <c r="A7181" s="33" t="s">
        <v>28</v>
      </c>
      <c r="B7181" s="33" t="s">
        <v>585</v>
      </c>
      <c r="C7181" s="34">
        <v>10</v>
      </c>
      <c r="D7181" s="33" t="s">
        <v>93</v>
      </c>
      <c r="E7181" s="33" t="s">
        <v>7846</v>
      </c>
      <c r="F7181" s="35">
        <v>23131503</v>
      </c>
      <c r="G7181" s="33" t="s">
        <v>15072</v>
      </c>
      <c r="H7181" s="33">
        <v>2</v>
      </c>
      <c r="I7181" s="33">
        <v>6</v>
      </c>
      <c r="J7181" s="36">
        <v>10</v>
      </c>
      <c r="K7181" s="37">
        <v>6930000</v>
      </c>
      <c r="L7181" s="38" t="s">
        <v>15</v>
      </c>
      <c r="M7181" s="38" t="s">
        <v>13</v>
      </c>
    </row>
    <row r="7182" spans="1:13" s="39" customFormat="1" ht="12.75" x14ac:dyDescent="0.2">
      <c r="A7182" s="33" t="s">
        <v>28</v>
      </c>
      <c r="B7182" s="33" t="s">
        <v>585</v>
      </c>
      <c r="C7182" s="34">
        <v>10</v>
      </c>
      <c r="D7182" s="33" t="s">
        <v>93</v>
      </c>
      <c r="E7182" s="33" t="s">
        <v>7847</v>
      </c>
      <c r="F7182" s="35">
        <v>31191501</v>
      </c>
      <c r="G7182" s="33" t="s">
        <v>15072</v>
      </c>
      <c r="H7182" s="33">
        <v>2</v>
      </c>
      <c r="I7182" s="33">
        <v>6</v>
      </c>
      <c r="J7182" s="36">
        <v>30</v>
      </c>
      <c r="K7182" s="37">
        <v>6384000</v>
      </c>
      <c r="L7182" s="38" t="s">
        <v>15</v>
      </c>
      <c r="M7182" s="38" t="s">
        <v>13</v>
      </c>
    </row>
    <row r="7183" spans="1:13" s="39" customFormat="1" ht="12.75" x14ac:dyDescent="0.2">
      <c r="A7183" s="33" t="s">
        <v>28</v>
      </c>
      <c r="B7183" s="33" t="s">
        <v>585</v>
      </c>
      <c r="C7183" s="34">
        <v>10</v>
      </c>
      <c r="D7183" s="33" t="s">
        <v>93</v>
      </c>
      <c r="E7183" s="33" t="s">
        <v>7848</v>
      </c>
      <c r="F7183" s="35">
        <v>31191501</v>
      </c>
      <c r="G7183" s="33" t="s">
        <v>15072</v>
      </c>
      <c r="H7183" s="33">
        <v>2</v>
      </c>
      <c r="I7183" s="33">
        <v>6</v>
      </c>
      <c r="J7183" s="36">
        <v>30</v>
      </c>
      <c r="K7183" s="37">
        <v>148500</v>
      </c>
      <c r="L7183" s="38" t="s">
        <v>15</v>
      </c>
      <c r="M7183" s="38" t="s">
        <v>13</v>
      </c>
    </row>
    <row r="7184" spans="1:13" s="39" customFormat="1" ht="12.75" x14ac:dyDescent="0.2">
      <c r="A7184" s="33" t="s">
        <v>28</v>
      </c>
      <c r="B7184" s="33" t="s">
        <v>585</v>
      </c>
      <c r="C7184" s="34">
        <v>10</v>
      </c>
      <c r="D7184" s="33" t="s">
        <v>93</v>
      </c>
      <c r="E7184" s="33" t="s">
        <v>7849</v>
      </c>
      <c r="F7184" s="35">
        <v>27111900</v>
      </c>
      <c r="G7184" s="33" t="s">
        <v>15072</v>
      </c>
      <c r="H7184" s="33">
        <v>2</v>
      </c>
      <c r="I7184" s="33">
        <v>6</v>
      </c>
      <c r="J7184" s="36">
        <v>10</v>
      </c>
      <c r="K7184" s="37">
        <v>148500</v>
      </c>
      <c r="L7184" s="38" t="s">
        <v>15</v>
      </c>
      <c r="M7184" s="38" t="s">
        <v>13</v>
      </c>
    </row>
    <row r="7185" spans="1:13" s="39" customFormat="1" ht="12.75" x14ac:dyDescent="0.2">
      <c r="A7185" s="33" t="s">
        <v>28</v>
      </c>
      <c r="B7185" s="33" t="s">
        <v>585</v>
      </c>
      <c r="C7185" s="34">
        <v>10</v>
      </c>
      <c r="D7185" s="33" t="s">
        <v>93</v>
      </c>
      <c r="E7185" s="33" t="s">
        <v>7850</v>
      </c>
      <c r="F7185" s="35">
        <v>31151800</v>
      </c>
      <c r="G7185" s="33" t="s">
        <v>15072</v>
      </c>
      <c r="H7185" s="33">
        <v>2</v>
      </c>
      <c r="I7185" s="33">
        <v>6</v>
      </c>
      <c r="J7185" s="36">
        <v>10</v>
      </c>
      <c r="K7185" s="37">
        <v>346000</v>
      </c>
      <c r="L7185" s="38" t="s">
        <v>15</v>
      </c>
      <c r="M7185" s="38" t="s">
        <v>13</v>
      </c>
    </row>
    <row r="7186" spans="1:13" s="39" customFormat="1" ht="12.75" x14ac:dyDescent="0.2">
      <c r="A7186" s="33" t="s">
        <v>28</v>
      </c>
      <c r="B7186" s="33" t="s">
        <v>585</v>
      </c>
      <c r="C7186" s="34">
        <v>10</v>
      </c>
      <c r="D7186" s="33" t="s">
        <v>93</v>
      </c>
      <c r="E7186" s="33" t="s">
        <v>7851</v>
      </c>
      <c r="F7186" s="35">
        <v>31151800</v>
      </c>
      <c r="G7186" s="33" t="s">
        <v>15072</v>
      </c>
      <c r="H7186" s="33">
        <v>2</v>
      </c>
      <c r="I7186" s="33">
        <v>6</v>
      </c>
      <c r="J7186" s="36">
        <v>10</v>
      </c>
      <c r="K7186" s="37">
        <v>475000</v>
      </c>
      <c r="L7186" s="38" t="s">
        <v>15</v>
      </c>
      <c r="M7186" s="38" t="s">
        <v>13</v>
      </c>
    </row>
    <row r="7187" spans="1:13" s="39" customFormat="1" ht="12.75" x14ac:dyDescent="0.2">
      <c r="A7187" s="33" t="s">
        <v>28</v>
      </c>
      <c r="B7187" s="33" t="s">
        <v>585</v>
      </c>
      <c r="C7187" s="34">
        <v>10</v>
      </c>
      <c r="D7187" s="33" t="s">
        <v>93</v>
      </c>
      <c r="E7187" s="33" t="s">
        <v>7852</v>
      </c>
      <c r="F7187" s="35">
        <v>31151800</v>
      </c>
      <c r="G7187" s="33" t="s">
        <v>15072</v>
      </c>
      <c r="H7187" s="33">
        <v>2</v>
      </c>
      <c r="I7187" s="33">
        <v>6</v>
      </c>
      <c r="J7187" s="36">
        <v>10</v>
      </c>
      <c r="K7187" s="37">
        <v>445000</v>
      </c>
      <c r="L7187" s="38" t="s">
        <v>15</v>
      </c>
      <c r="M7187" s="38" t="s">
        <v>13</v>
      </c>
    </row>
    <row r="7188" spans="1:13" s="39" customFormat="1" ht="12.75" x14ac:dyDescent="0.2">
      <c r="A7188" s="33" t="s">
        <v>28</v>
      </c>
      <c r="B7188" s="33" t="s">
        <v>585</v>
      </c>
      <c r="C7188" s="34">
        <v>10</v>
      </c>
      <c r="D7188" s="33" t="s">
        <v>93</v>
      </c>
      <c r="E7188" s="33" t="s">
        <v>7853</v>
      </c>
      <c r="F7188" s="35">
        <v>31151800</v>
      </c>
      <c r="G7188" s="33" t="s">
        <v>15072</v>
      </c>
      <c r="H7188" s="33">
        <v>2</v>
      </c>
      <c r="I7188" s="33">
        <v>6</v>
      </c>
      <c r="J7188" s="36">
        <v>2</v>
      </c>
      <c r="K7188" s="37">
        <v>89000</v>
      </c>
      <c r="L7188" s="38" t="s">
        <v>15</v>
      </c>
      <c r="M7188" s="38" t="s">
        <v>13</v>
      </c>
    </row>
    <row r="7189" spans="1:13" s="39" customFormat="1" ht="12.75" x14ac:dyDescent="0.2">
      <c r="A7189" s="33" t="s">
        <v>28</v>
      </c>
      <c r="B7189" s="33" t="s">
        <v>585</v>
      </c>
      <c r="C7189" s="34">
        <v>10</v>
      </c>
      <c r="D7189" s="33" t="s">
        <v>93</v>
      </c>
      <c r="E7189" s="33" t="s">
        <v>7854</v>
      </c>
      <c r="F7189" s="35">
        <v>27131600</v>
      </c>
      <c r="G7189" s="33" t="s">
        <v>15072</v>
      </c>
      <c r="H7189" s="33">
        <v>2</v>
      </c>
      <c r="I7189" s="33">
        <v>6</v>
      </c>
      <c r="J7189" s="36">
        <v>30</v>
      </c>
      <c r="K7189" s="37">
        <v>594000</v>
      </c>
      <c r="L7189" s="38" t="s">
        <v>2369</v>
      </c>
      <c r="M7189" s="38" t="s">
        <v>13</v>
      </c>
    </row>
    <row r="7190" spans="1:13" s="39" customFormat="1" ht="12.75" x14ac:dyDescent="0.2">
      <c r="A7190" s="33" t="s">
        <v>28</v>
      </c>
      <c r="B7190" s="33" t="s">
        <v>585</v>
      </c>
      <c r="C7190" s="34">
        <v>10</v>
      </c>
      <c r="D7190" s="33" t="s">
        <v>93</v>
      </c>
      <c r="E7190" s="33" t="s">
        <v>7855</v>
      </c>
      <c r="F7190" s="35">
        <v>31211500</v>
      </c>
      <c r="G7190" s="33" t="s">
        <v>15072</v>
      </c>
      <c r="H7190" s="33">
        <v>2</v>
      </c>
      <c r="I7190" s="33">
        <v>6</v>
      </c>
      <c r="J7190" s="36">
        <v>6</v>
      </c>
      <c r="K7190" s="37">
        <v>3564000</v>
      </c>
      <c r="L7190" s="38" t="s">
        <v>2367</v>
      </c>
      <c r="M7190" s="38" t="s">
        <v>13</v>
      </c>
    </row>
    <row r="7191" spans="1:13" s="39" customFormat="1" ht="12.75" x14ac:dyDescent="0.2">
      <c r="A7191" s="33" t="s">
        <v>28</v>
      </c>
      <c r="B7191" s="33" t="s">
        <v>585</v>
      </c>
      <c r="C7191" s="34">
        <v>10</v>
      </c>
      <c r="D7191" s="33" t="s">
        <v>93</v>
      </c>
      <c r="E7191" s="33" t="s">
        <v>7856</v>
      </c>
      <c r="F7191" s="35">
        <v>27111900</v>
      </c>
      <c r="G7191" s="33" t="s">
        <v>15072</v>
      </c>
      <c r="H7191" s="33">
        <v>2</v>
      </c>
      <c r="I7191" s="33">
        <v>6</v>
      </c>
      <c r="J7191" s="36">
        <v>25</v>
      </c>
      <c r="K7191" s="37">
        <v>2350000</v>
      </c>
      <c r="L7191" s="38" t="s">
        <v>15</v>
      </c>
      <c r="M7191" s="38" t="s">
        <v>13</v>
      </c>
    </row>
    <row r="7192" spans="1:13" s="39" customFormat="1" ht="12.75" x14ac:dyDescent="0.2">
      <c r="A7192" s="33" t="s">
        <v>28</v>
      </c>
      <c r="B7192" s="33" t="s">
        <v>585</v>
      </c>
      <c r="C7192" s="34">
        <v>10</v>
      </c>
      <c r="D7192" s="33" t="s">
        <v>93</v>
      </c>
      <c r="E7192" s="33" t="s">
        <v>7857</v>
      </c>
      <c r="F7192" s="35">
        <v>42143500</v>
      </c>
      <c r="G7192" s="33" t="s">
        <v>15072</v>
      </c>
      <c r="H7192" s="33">
        <v>2</v>
      </c>
      <c r="I7192" s="33">
        <v>6</v>
      </c>
      <c r="J7192" s="36">
        <v>5</v>
      </c>
      <c r="K7192" s="37">
        <v>420500</v>
      </c>
      <c r="L7192" s="38" t="s">
        <v>2367</v>
      </c>
      <c r="M7192" s="38" t="s">
        <v>13</v>
      </c>
    </row>
    <row r="7193" spans="1:13" s="39" customFormat="1" ht="12.75" x14ac:dyDescent="0.2">
      <c r="A7193" s="33" t="s">
        <v>28</v>
      </c>
      <c r="B7193" s="33" t="s">
        <v>585</v>
      </c>
      <c r="C7193" s="34">
        <v>10</v>
      </c>
      <c r="D7193" s="33" t="s">
        <v>93</v>
      </c>
      <c r="E7193" s="33" t="s">
        <v>7858</v>
      </c>
      <c r="F7193" s="35">
        <v>42143500</v>
      </c>
      <c r="G7193" s="33" t="s">
        <v>15072</v>
      </c>
      <c r="H7193" s="33">
        <v>2</v>
      </c>
      <c r="I7193" s="33">
        <v>6</v>
      </c>
      <c r="J7193" s="36">
        <v>12</v>
      </c>
      <c r="K7193" s="37">
        <v>89400</v>
      </c>
      <c r="L7193" s="38" t="s">
        <v>15</v>
      </c>
      <c r="M7193" s="38" t="s">
        <v>13</v>
      </c>
    </row>
    <row r="7194" spans="1:13" s="39" customFormat="1" ht="12.75" x14ac:dyDescent="0.2">
      <c r="A7194" s="33" t="s">
        <v>28</v>
      </c>
      <c r="B7194" s="33" t="s">
        <v>585</v>
      </c>
      <c r="C7194" s="34">
        <v>10</v>
      </c>
      <c r="D7194" s="33" t="s">
        <v>93</v>
      </c>
      <c r="E7194" s="33" t="s">
        <v>7859</v>
      </c>
      <c r="F7194" s="35">
        <v>23131503</v>
      </c>
      <c r="G7194" s="33" t="s">
        <v>15072</v>
      </c>
      <c r="H7194" s="33">
        <v>2</v>
      </c>
      <c r="I7194" s="33">
        <v>6</v>
      </c>
      <c r="J7194" s="36">
        <v>2</v>
      </c>
      <c r="K7194" s="37">
        <v>85400</v>
      </c>
      <c r="L7194" s="38" t="s">
        <v>15</v>
      </c>
      <c r="M7194" s="38" t="s">
        <v>13</v>
      </c>
    </row>
    <row r="7195" spans="1:13" s="39" customFormat="1" ht="12.75" x14ac:dyDescent="0.2">
      <c r="A7195" s="33" t="s">
        <v>28</v>
      </c>
      <c r="B7195" s="33" t="s">
        <v>585</v>
      </c>
      <c r="C7195" s="34">
        <v>10</v>
      </c>
      <c r="D7195" s="33" t="s">
        <v>93</v>
      </c>
      <c r="E7195" s="33" t="s">
        <v>7860</v>
      </c>
      <c r="F7195" s="35">
        <v>25171500</v>
      </c>
      <c r="G7195" s="33" t="s">
        <v>15072</v>
      </c>
      <c r="H7195" s="33">
        <v>2</v>
      </c>
      <c r="I7195" s="33">
        <v>6</v>
      </c>
      <c r="J7195" s="36">
        <v>1</v>
      </c>
      <c r="K7195" s="37">
        <v>247500</v>
      </c>
      <c r="L7195" s="38" t="s">
        <v>15</v>
      </c>
      <c r="M7195" s="38" t="s">
        <v>13</v>
      </c>
    </row>
    <row r="7196" spans="1:13" s="39" customFormat="1" ht="12.75" x14ac:dyDescent="0.2">
      <c r="A7196" s="33" t="s">
        <v>28</v>
      </c>
      <c r="B7196" s="33" t="s">
        <v>585</v>
      </c>
      <c r="C7196" s="34">
        <v>10</v>
      </c>
      <c r="D7196" s="33" t="s">
        <v>93</v>
      </c>
      <c r="E7196" s="33" t="s">
        <v>745</v>
      </c>
      <c r="F7196" s="35">
        <v>27112700</v>
      </c>
      <c r="G7196" s="33" t="s">
        <v>15072</v>
      </c>
      <c r="H7196" s="33">
        <v>2</v>
      </c>
      <c r="I7196" s="33">
        <v>6</v>
      </c>
      <c r="J7196" s="36">
        <v>2</v>
      </c>
      <c r="K7196" s="37">
        <v>49800</v>
      </c>
      <c r="L7196" s="38" t="s">
        <v>15</v>
      </c>
      <c r="M7196" s="38" t="s">
        <v>13</v>
      </c>
    </row>
    <row r="7197" spans="1:13" s="39" customFormat="1" ht="12.75" x14ac:dyDescent="0.2">
      <c r="A7197" s="33" t="s">
        <v>28</v>
      </c>
      <c r="B7197" s="33" t="s">
        <v>585</v>
      </c>
      <c r="C7197" s="34">
        <v>10</v>
      </c>
      <c r="D7197" s="33" t="s">
        <v>93</v>
      </c>
      <c r="E7197" s="33" t="s">
        <v>7861</v>
      </c>
      <c r="F7197" s="35">
        <v>27111700</v>
      </c>
      <c r="G7197" s="33" t="s">
        <v>15072</v>
      </c>
      <c r="H7197" s="33">
        <v>2</v>
      </c>
      <c r="I7197" s="33">
        <v>6</v>
      </c>
      <c r="J7197" s="36">
        <v>20</v>
      </c>
      <c r="K7197" s="37">
        <v>143000</v>
      </c>
      <c r="L7197" s="38" t="s">
        <v>15</v>
      </c>
      <c r="M7197" s="38" t="s">
        <v>13</v>
      </c>
    </row>
    <row r="7198" spans="1:13" s="39" customFormat="1" ht="12.75" x14ac:dyDescent="0.2">
      <c r="A7198" s="33" t="s">
        <v>28</v>
      </c>
      <c r="B7198" s="33" t="s">
        <v>585</v>
      </c>
      <c r="C7198" s="34">
        <v>10</v>
      </c>
      <c r="D7198" s="33" t="s">
        <v>93</v>
      </c>
      <c r="E7198" s="33" t="s">
        <v>7862</v>
      </c>
      <c r="F7198" s="35">
        <v>27111700</v>
      </c>
      <c r="G7198" s="33" t="s">
        <v>15072</v>
      </c>
      <c r="H7198" s="33">
        <v>2</v>
      </c>
      <c r="I7198" s="33">
        <v>6</v>
      </c>
      <c r="J7198" s="36">
        <v>100</v>
      </c>
      <c r="K7198" s="37">
        <v>275000</v>
      </c>
      <c r="L7198" s="38" t="s">
        <v>15</v>
      </c>
      <c r="M7198" s="38" t="s">
        <v>13</v>
      </c>
    </row>
    <row r="7199" spans="1:13" s="39" customFormat="1" ht="12.75" x14ac:dyDescent="0.2">
      <c r="A7199" s="33" t="s">
        <v>28</v>
      </c>
      <c r="B7199" s="33" t="s">
        <v>585</v>
      </c>
      <c r="C7199" s="34">
        <v>10</v>
      </c>
      <c r="D7199" s="33" t="s">
        <v>93</v>
      </c>
      <c r="E7199" s="33" t="s">
        <v>7863</v>
      </c>
      <c r="F7199" s="35">
        <v>31211801</v>
      </c>
      <c r="G7199" s="33" t="s">
        <v>15072</v>
      </c>
      <c r="H7199" s="33">
        <v>2</v>
      </c>
      <c r="I7199" s="33">
        <v>6</v>
      </c>
      <c r="J7199" s="36">
        <v>6</v>
      </c>
      <c r="K7199" s="37">
        <v>112800</v>
      </c>
      <c r="L7199" s="38" t="s">
        <v>15</v>
      </c>
      <c r="M7199" s="38" t="s">
        <v>13</v>
      </c>
    </row>
    <row r="7200" spans="1:13" s="39" customFormat="1" ht="12.75" x14ac:dyDescent="0.2">
      <c r="A7200" s="33" t="s">
        <v>28</v>
      </c>
      <c r="B7200" s="33" t="s">
        <v>585</v>
      </c>
      <c r="C7200" s="34">
        <v>10</v>
      </c>
      <c r="D7200" s="33" t="s">
        <v>93</v>
      </c>
      <c r="E7200" s="33" t="s">
        <v>7864</v>
      </c>
      <c r="F7200" s="35">
        <v>31211500</v>
      </c>
      <c r="G7200" s="33" t="s">
        <v>15072</v>
      </c>
      <c r="H7200" s="33">
        <v>2</v>
      </c>
      <c r="I7200" s="33">
        <v>6</v>
      </c>
      <c r="J7200" s="36">
        <v>110</v>
      </c>
      <c r="K7200" s="37">
        <v>19602000</v>
      </c>
      <c r="L7200" s="38" t="s">
        <v>2367</v>
      </c>
      <c r="M7200" s="38" t="s">
        <v>13</v>
      </c>
    </row>
    <row r="7201" spans="1:13" s="39" customFormat="1" ht="12.75" x14ac:dyDescent="0.2">
      <c r="A7201" s="33" t="s">
        <v>28</v>
      </c>
      <c r="B7201" s="33" t="s">
        <v>585</v>
      </c>
      <c r="C7201" s="34">
        <v>10</v>
      </c>
      <c r="D7201" s="33" t="s">
        <v>93</v>
      </c>
      <c r="E7201" s="33" t="s">
        <v>7865</v>
      </c>
      <c r="F7201" s="35">
        <v>31211500</v>
      </c>
      <c r="G7201" s="33" t="s">
        <v>15072</v>
      </c>
      <c r="H7201" s="33">
        <v>2</v>
      </c>
      <c r="I7201" s="33">
        <v>6</v>
      </c>
      <c r="J7201" s="36">
        <v>5</v>
      </c>
      <c r="K7201" s="37">
        <v>2970000</v>
      </c>
      <c r="L7201" s="38" t="s">
        <v>2367</v>
      </c>
      <c r="M7201" s="38" t="s">
        <v>13</v>
      </c>
    </row>
    <row r="7202" spans="1:13" s="39" customFormat="1" ht="12.75" x14ac:dyDescent="0.2">
      <c r="A7202" s="33" t="s">
        <v>28</v>
      </c>
      <c r="B7202" s="33" t="s">
        <v>585</v>
      </c>
      <c r="C7202" s="34">
        <v>10</v>
      </c>
      <c r="D7202" s="33" t="s">
        <v>93</v>
      </c>
      <c r="E7202" s="33" t="s">
        <v>7866</v>
      </c>
      <c r="F7202" s="35">
        <v>15121902</v>
      </c>
      <c r="G7202" s="33" t="s">
        <v>15072</v>
      </c>
      <c r="H7202" s="33">
        <v>2</v>
      </c>
      <c r="I7202" s="33">
        <v>6</v>
      </c>
      <c r="J7202" s="36">
        <v>6</v>
      </c>
      <c r="K7202" s="37">
        <v>24354000</v>
      </c>
      <c r="L7202" s="38" t="s">
        <v>15</v>
      </c>
      <c r="M7202" s="38" t="s">
        <v>13</v>
      </c>
    </row>
    <row r="7203" spans="1:13" s="39" customFormat="1" ht="12.75" x14ac:dyDescent="0.2">
      <c r="A7203" s="33" t="s">
        <v>28</v>
      </c>
      <c r="B7203" s="33" t="s">
        <v>585</v>
      </c>
      <c r="C7203" s="34">
        <v>10</v>
      </c>
      <c r="D7203" s="33" t="s">
        <v>93</v>
      </c>
      <c r="E7203" s="33" t="s">
        <v>7867</v>
      </c>
      <c r="F7203" s="35">
        <v>31201606</v>
      </c>
      <c r="G7203" s="33" t="s">
        <v>15072</v>
      </c>
      <c r="H7203" s="33">
        <v>2</v>
      </c>
      <c r="I7203" s="33">
        <v>6</v>
      </c>
      <c r="J7203" s="36">
        <v>5</v>
      </c>
      <c r="K7203" s="37">
        <v>71250</v>
      </c>
      <c r="L7203" s="38" t="s">
        <v>15</v>
      </c>
      <c r="M7203" s="38" t="s">
        <v>13</v>
      </c>
    </row>
    <row r="7204" spans="1:13" s="39" customFormat="1" ht="12.75" x14ac:dyDescent="0.2">
      <c r="A7204" s="33" t="s">
        <v>28</v>
      </c>
      <c r="B7204" s="33" t="s">
        <v>585</v>
      </c>
      <c r="C7204" s="34">
        <v>10</v>
      </c>
      <c r="D7204" s="33" t="s">
        <v>93</v>
      </c>
      <c r="E7204" s="33" t="s">
        <v>7868</v>
      </c>
      <c r="F7204" s="35">
        <v>31201606</v>
      </c>
      <c r="G7204" s="33" t="s">
        <v>15072</v>
      </c>
      <c r="H7204" s="33">
        <v>2</v>
      </c>
      <c r="I7204" s="33">
        <v>6</v>
      </c>
      <c r="J7204" s="36">
        <v>5</v>
      </c>
      <c r="K7204" s="37">
        <v>35750</v>
      </c>
      <c r="L7204" s="38" t="s">
        <v>15</v>
      </c>
      <c r="M7204" s="38" t="s">
        <v>13</v>
      </c>
    </row>
    <row r="7205" spans="1:13" s="39" customFormat="1" ht="12.75" x14ac:dyDescent="0.2">
      <c r="A7205" s="33" t="s">
        <v>28</v>
      </c>
      <c r="B7205" s="33" t="s">
        <v>585</v>
      </c>
      <c r="C7205" s="34">
        <v>10</v>
      </c>
      <c r="D7205" s="33" t="s">
        <v>93</v>
      </c>
      <c r="E7205" s="33" t="s">
        <v>7869</v>
      </c>
      <c r="F7205" s="35">
        <v>39121600</v>
      </c>
      <c r="G7205" s="33" t="s">
        <v>15072</v>
      </c>
      <c r="H7205" s="33">
        <v>2</v>
      </c>
      <c r="I7205" s="33">
        <v>6</v>
      </c>
      <c r="J7205" s="36">
        <v>20</v>
      </c>
      <c r="K7205" s="37">
        <v>50000</v>
      </c>
      <c r="L7205" s="38" t="s">
        <v>15</v>
      </c>
      <c r="M7205" s="38" t="s">
        <v>13</v>
      </c>
    </row>
    <row r="7206" spans="1:13" s="39" customFormat="1" ht="12.75" x14ac:dyDescent="0.2">
      <c r="A7206" s="33" t="s">
        <v>28</v>
      </c>
      <c r="B7206" s="33" t="s">
        <v>585</v>
      </c>
      <c r="C7206" s="34">
        <v>10</v>
      </c>
      <c r="D7206" s="33" t="s">
        <v>93</v>
      </c>
      <c r="E7206" s="33" t="s">
        <v>7870</v>
      </c>
      <c r="F7206" s="35">
        <v>39121600</v>
      </c>
      <c r="G7206" s="33" t="s">
        <v>15072</v>
      </c>
      <c r="H7206" s="33">
        <v>2</v>
      </c>
      <c r="I7206" s="33">
        <v>6</v>
      </c>
      <c r="J7206" s="36">
        <v>30</v>
      </c>
      <c r="K7206" s="37">
        <v>75000</v>
      </c>
      <c r="L7206" s="38" t="s">
        <v>15</v>
      </c>
      <c r="M7206" s="38" t="s">
        <v>13</v>
      </c>
    </row>
    <row r="7207" spans="1:13" s="39" customFormat="1" ht="12.75" x14ac:dyDescent="0.2">
      <c r="A7207" s="33" t="s">
        <v>28</v>
      </c>
      <c r="B7207" s="33" t="s">
        <v>585</v>
      </c>
      <c r="C7207" s="34">
        <v>10</v>
      </c>
      <c r="D7207" s="33" t="s">
        <v>93</v>
      </c>
      <c r="E7207" s="33" t="s">
        <v>7871</v>
      </c>
      <c r="F7207" s="35">
        <v>39121400</v>
      </c>
      <c r="G7207" s="33" t="s">
        <v>15072</v>
      </c>
      <c r="H7207" s="33">
        <v>2</v>
      </c>
      <c r="I7207" s="33">
        <v>6</v>
      </c>
      <c r="J7207" s="36">
        <v>40</v>
      </c>
      <c r="K7207" s="37">
        <v>198000</v>
      </c>
      <c r="L7207" s="38" t="s">
        <v>15</v>
      </c>
      <c r="M7207" s="38" t="s">
        <v>13</v>
      </c>
    </row>
    <row r="7208" spans="1:13" s="39" customFormat="1" ht="12.75" x14ac:dyDescent="0.2">
      <c r="A7208" s="33" t="s">
        <v>28</v>
      </c>
      <c r="B7208" s="33" t="s">
        <v>585</v>
      </c>
      <c r="C7208" s="34">
        <v>10</v>
      </c>
      <c r="D7208" s="33" t="s">
        <v>93</v>
      </c>
      <c r="E7208" s="33" t="s">
        <v>7872</v>
      </c>
      <c r="F7208" s="35">
        <v>39121700</v>
      </c>
      <c r="G7208" s="33" t="s">
        <v>15072</v>
      </c>
      <c r="H7208" s="33">
        <v>2</v>
      </c>
      <c r="I7208" s="33">
        <v>6</v>
      </c>
      <c r="J7208" s="36">
        <v>22</v>
      </c>
      <c r="K7208" s="37">
        <v>7623000</v>
      </c>
      <c r="L7208" s="38" t="s">
        <v>15</v>
      </c>
      <c r="M7208" s="38" t="s">
        <v>13</v>
      </c>
    </row>
    <row r="7209" spans="1:13" s="39" customFormat="1" ht="12.75" x14ac:dyDescent="0.2">
      <c r="A7209" s="33" t="s">
        <v>28</v>
      </c>
      <c r="B7209" s="33" t="s">
        <v>585</v>
      </c>
      <c r="C7209" s="34">
        <v>10</v>
      </c>
      <c r="D7209" s="33" t="s">
        <v>93</v>
      </c>
      <c r="E7209" s="33" t="s">
        <v>7873</v>
      </c>
      <c r="F7209" s="35">
        <v>30102400</v>
      </c>
      <c r="G7209" s="33" t="s">
        <v>15072</v>
      </c>
      <c r="H7209" s="33">
        <v>2</v>
      </c>
      <c r="I7209" s="33">
        <v>6</v>
      </c>
      <c r="J7209" s="36">
        <v>10</v>
      </c>
      <c r="K7209" s="37">
        <v>247000</v>
      </c>
      <c r="L7209" s="38" t="s">
        <v>2369</v>
      </c>
      <c r="M7209" s="38" t="s">
        <v>13</v>
      </c>
    </row>
    <row r="7210" spans="1:13" s="39" customFormat="1" ht="12.75" x14ac:dyDescent="0.2">
      <c r="A7210" s="33" t="s">
        <v>28</v>
      </c>
      <c r="B7210" s="33" t="s">
        <v>585</v>
      </c>
      <c r="C7210" s="34">
        <v>10</v>
      </c>
      <c r="D7210" s="33" t="s">
        <v>93</v>
      </c>
      <c r="E7210" s="33" t="s">
        <v>7874</v>
      </c>
      <c r="F7210" s="35">
        <v>30102400</v>
      </c>
      <c r="G7210" s="33" t="s">
        <v>15072</v>
      </c>
      <c r="H7210" s="33">
        <v>2</v>
      </c>
      <c r="I7210" s="33">
        <v>6</v>
      </c>
      <c r="J7210" s="36">
        <v>10</v>
      </c>
      <c r="K7210" s="37">
        <v>198000</v>
      </c>
      <c r="L7210" s="38" t="s">
        <v>2369</v>
      </c>
      <c r="M7210" s="38" t="s">
        <v>13</v>
      </c>
    </row>
    <row r="7211" spans="1:13" s="39" customFormat="1" ht="12.75" x14ac:dyDescent="0.2">
      <c r="A7211" s="33" t="s">
        <v>28</v>
      </c>
      <c r="B7211" s="33" t="s">
        <v>585</v>
      </c>
      <c r="C7211" s="34">
        <v>10</v>
      </c>
      <c r="D7211" s="33" t="s">
        <v>93</v>
      </c>
      <c r="E7211" s="33" t="s">
        <v>7875</v>
      </c>
      <c r="F7211" s="35">
        <v>30102400</v>
      </c>
      <c r="G7211" s="33" t="s">
        <v>15072</v>
      </c>
      <c r="H7211" s="33">
        <v>2</v>
      </c>
      <c r="I7211" s="33">
        <v>6</v>
      </c>
      <c r="J7211" s="36">
        <v>10</v>
      </c>
      <c r="K7211" s="37">
        <v>148000</v>
      </c>
      <c r="L7211" s="38" t="s">
        <v>2369</v>
      </c>
      <c r="M7211" s="38" t="s">
        <v>13</v>
      </c>
    </row>
    <row r="7212" spans="1:13" s="39" customFormat="1" ht="12.75" x14ac:dyDescent="0.2">
      <c r="A7212" s="33" t="s">
        <v>28</v>
      </c>
      <c r="B7212" s="33" t="s">
        <v>585</v>
      </c>
      <c r="C7212" s="34">
        <v>10</v>
      </c>
      <c r="D7212" s="33" t="s">
        <v>93</v>
      </c>
      <c r="E7212" s="33" t="s">
        <v>7876</v>
      </c>
      <c r="F7212" s="35">
        <v>30102400</v>
      </c>
      <c r="G7212" s="33" t="s">
        <v>15072</v>
      </c>
      <c r="H7212" s="33">
        <v>2</v>
      </c>
      <c r="I7212" s="33">
        <v>6</v>
      </c>
      <c r="J7212" s="36">
        <v>10</v>
      </c>
      <c r="K7212" s="37">
        <v>119000</v>
      </c>
      <c r="L7212" s="38" t="s">
        <v>2369</v>
      </c>
      <c r="M7212" s="38" t="s">
        <v>13</v>
      </c>
    </row>
    <row r="7213" spans="1:13" s="39" customFormat="1" ht="12.75" x14ac:dyDescent="0.2">
      <c r="A7213" s="33" t="s">
        <v>28</v>
      </c>
      <c r="B7213" s="33" t="s">
        <v>585</v>
      </c>
      <c r="C7213" s="34">
        <v>10</v>
      </c>
      <c r="D7213" s="33" t="s">
        <v>93</v>
      </c>
      <c r="E7213" s="33" t="s">
        <v>7877</v>
      </c>
      <c r="F7213" s="35">
        <v>30102400</v>
      </c>
      <c r="G7213" s="33" t="s">
        <v>15072</v>
      </c>
      <c r="H7213" s="33">
        <v>2</v>
      </c>
      <c r="I7213" s="33">
        <v>6</v>
      </c>
      <c r="J7213" s="36">
        <v>10</v>
      </c>
      <c r="K7213" s="37">
        <v>346000</v>
      </c>
      <c r="L7213" s="38" t="s">
        <v>2369</v>
      </c>
      <c r="M7213" s="38" t="s">
        <v>13</v>
      </c>
    </row>
    <row r="7214" spans="1:13" s="39" customFormat="1" ht="12.75" x14ac:dyDescent="0.2">
      <c r="A7214" s="33" t="s">
        <v>28</v>
      </c>
      <c r="B7214" s="33" t="s">
        <v>585</v>
      </c>
      <c r="C7214" s="34">
        <v>10</v>
      </c>
      <c r="D7214" s="33" t="s">
        <v>93</v>
      </c>
      <c r="E7214" s="33" t="s">
        <v>7878</v>
      </c>
      <c r="F7214" s="35">
        <v>30102400</v>
      </c>
      <c r="G7214" s="33" t="s">
        <v>15072</v>
      </c>
      <c r="H7214" s="33">
        <v>2</v>
      </c>
      <c r="I7214" s="33">
        <v>6</v>
      </c>
      <c r="J7214" s="36">
        <v>2</v>
      </c>
      <c r="K7214" s="37">
        <v>400000</v>
      </c>
      <c r="L7214" s="38" t="s">
        <v>2369</v>
      </c>
      <c r="M7214" s="38" t="s">
        <v>13</v>
      </c>
    </row>
    <row r="7215" spans="1:13" s="39" customFormat="1" ht="12.75" x14ac:dyDescent="0.2">
      <c r="A7215" s="33" t="s">
        <v>28</v>
      </c>
      <c r="B7215" s="33" t="s">
        <v>585</v>
      </c>
      <c r="C7215" s="34">
        <v>10</v>
      </c>
      <c r="D7215" s="33" t="s">
        <v>93</v>
      </c>
      <c r="E7215" s="33" t="s">
        <v>7879</v>
      </c>
      <c r="F7215" s="35">
        <v>47131900</v>
      </c>
      <c r="G7215" s="33" t="s">
        <v>15072</v>
      </c>
      <c r="H7215" s="33">
        <v>2</v>
      </c>
      <c r="I7215" s="33">
        <v>6</v>
      </c>
      <c r="J7215" s="36">
        <v>100</v>
      </c>
      <c r="K7215" s="37">
        <v>3170000</v>
      </c>
      <c r="L7215" s="38" t="s">
        <v>15</v>
      </c>
      <c r="M7215" s="38" t="s">
        <v>13</v>
      </c>
    </row>
    <row r="7216" spans="1:13" s="39" customFormat="1" ht="12.75" x14ac:dyDescent="0.2">
      <c r="A7216" s="33" t="s">
        <v>28</v>
      </c>
      <c r="B7216" s="33" t="s">
        <v>585</v>
      </c>
      <c r="C7216" s="34">
        <v>10</v>
      </c>
      <c r="D7216" s="33" t="s">
        <v>93</v>
      </c>
      <c r="E7216" s="33" t="s">
        <v>7880</v>
      </c>
      <c r="F7216" s="35">
        <v>60104906</v>
      </c>
      <c r="G7216" s="33" t="s">
        <v>15072</v>
      </c>
      <c r="H7216" s="33">
        <v>2</v>
      </c>
      <c r="I7216" s="33">
        <v>6</v>
      </c>
      <c r="J7216" s="36">
        <v>3</v>
      </c>
      <c r="K7216" s="37">
        <v>1500000</v>
      </c>
      <c r="L7216" s="38" t="s">
        <v>15</v>
      </c>
      <c r="M7216" s="38" t="s">
        <v>13</v>
      </c>
    </row>
    <row r="7217" spans="1:13" s="39" customFormat="1" ht="12.75" x14ac:dyDescent="0.2">
      <c r="A7217" s="33" t="s">
        <v>28</v>
      </c>
      <c r="B7217" s="33" t="s">
        <v>585</v>
      </c>
      <c r="C7217" s="34">
        <v>10</v>
      </c>
      <c r="D7217" s="33" t="s">
        <v>93</v>
      </c>
      <c r="E7217" s="33" t="s">
        <v>7881</v>
      </c>
      <c r="F7217" s="35">
        <v>20111614</v>
      </c>
      <c r="G7217" s="33" t="s">
        <v>15072</v>
      </c>
      <c r="H7217" s="33">
        <v>2</v>
      </c>
      <c r="I7217" s="33">
        <v>6</v>
      </c>
      <c r="J7217" s="36">
        <v>5</v>
      </c>
      <c r="K7217" s="37">
        <v>3712500</v>
      </c>
      <c r="L7217" s="38" t="s">
        <v>15</v>
      </c>
      <c r="M7217" s="38" t="s">
        <v>13</v>
      </c>
    </row>
    <row r="7218" spans="1:13" s="39" customFormat="1" ht="12.75" x14ac:dyDescent="0.2">
      <c r="A7218" s="33" t="s">
        <v>28</v>
      </c>
      <c r="B7218" s="33" t="s">
        <v>585</v>
      </c>
      <c r="C7218" s="34">
        <v>10</v>
      </c>
      <c r="D7218" s="33" t="s">
        <v>93</v>
      </c>
      <c r="E7218" s="33" t="s">
        <v>7882</v>
      </c>
      <c r="F7218" s="35">
        <v>23241600</v>
      </c>
      <c r="G7218" s="33" t="s">
        <v>15072</v>
      </c>
      <c r="H7218" s="33">
        <v>2</v>
      </c>
      <c r="I7218" s="33">
        <v>6</v>
      </c>
      <c r="J7218" s="36">
        <v>20</v>
      </c>
      <c r="K7218" s="37">
        <v>285000</v>
      </c>
      <c r="L7218" s="38" t="s">
        <v>15</v>
      </c>
      <c r="M7218" s="38" t="s">
        <v>13</v>
      </c>
    </row>
    <row r="7219" spans="1:13" s="39" customFormat="1" ht="12.75" x14ac:dyDescent="0.2">
      <c r="A7219" s="33" t="s">
        <v>28</v>
      </c>
      <c r="B7219" s="33" t="s">
        <v>585</v>
      </c>
      <c r="C7219" s="34">
        <v>10</v>
      </c>
      <c r="D7219" s="33" t="s">
        <v>93</v>
      </c>
      <c r="E7219" s="33" t="s">
        <v>7883</v>
      </c>
      <c r="F7219" s="35">
        <v>23241600</v>
      </c>
      <c r="G7219" s="33" t="s">
        <v>15072</v>
      </c>
      <c r="H7219" s="33">
        <v>2</v>
      </c>
      <c r="I7219" s="33">
        <v>6</v>
      </c>
      <c r="J7219" s="36">
        <v>10</v>
      </c>
      <c r="K7219" s="37">
        <v>124500</v>
      </c>
      <c r="L7219" s="38" t="s">
        <v>15</v>
      </c>
      <c r="M7219" s="38" t="s">
        <v>13</v>
      </c>
    </row>
    <row r="7220" spans="1:13" s="39" customFormat="1" ht="12.75" x14ac:dyDescent="0.2">
      <c r="A7220" s="33" t="s">
        <v>28</v>
      </c>
      <c r="B7220" s="33" t="s">
        <v>585</v>
      </c>
      <c r="C7220" s="34">
        <v>10</v>
      </c>
      <c r="D7220" s="33" t="s">
        <v>93</v>
      </c>
      <c r="E7220" s="33" t="s">
        <v>7884</v>
      </c>
      <c r="F7220" s="35">
        <v>23241600</v>
      </c>
      <c r="G7220" s="33" t="s">
        <v>15072</v>
      </c>
      <c r="H7220" s="33">
        <v>2</v>
      </c>
      <c r="I7220" s="33">
        <v>6</v>
      </c>
      <c r="J7220" s="36">
        <v>10</v>
      </c>
      <c r="K7220" s="37">
        <v>107000</v>
      </c>
      <c r="L7220" s="38" t="s">
        <v>15</v>
      </c>
      <c r="M7220" s="38" t="s">
        <v>13</v>
      </c>
    </row>
    <row r="7221" spans="1:13" s="39" customFormat="1" ht="12.75" x14ac:dyDescent="0.2">
      <c r="A7221" s="33" t="s">
        <v>28</v>
      </c>
      <c r="B7221" s="33" t="s">
        <v>585</v>
      </c>
      <c r="C7221" s="34">
        <v>10</v>
      </c>
      <c r="D7221" s="33" t="s">
        <v>93</v>
      </c>
      <c r="E7221" s="33" t="s">
        <v>7885</v>
      </c>
      <c r="F7221" s="35">
        <v>23241600</v>
      </c>
      <c r="G7221" s="33" t="s">
        <v>15072</v>
      </c>
      <c r="H7221" s="33">
        <v>2</v>
      </c>
      <c r="I7221" s="33">
        <v>6</v>
      </c>
      <c r="J7221" s="36">
        <v>10</v>
      </c>
      <c r="K7221" s="37">
        <v>214000</v>
      </c>
      <c r="L7221" s="38" t="s">
        <v>15</v>
      </c>
      <c r="M7221" s="38" t="s">
        <v>13</v>
      </c>
    </row>
    <row r="7222" spans="1:13" s="39" customFormat="1" ht="12.75" x14ac:dyDescent="0.2">
      <c r="A7222" s="33" t="s">
        <v>28</v>
      </c>
      <c r="B7222" s="33" t="s">
        <v>585</v>
      </c>
      <c r="C7222" s="34">
        <v>10</v>
      </c>
      <c r="D7222" s="33" t="s">
        <v>93</v>
      </c>
      <c r="E7222" s="33" t="s">
        <v>7886</v>
      </c>
      <c r="F7222" s="35">
        <v>23241600</v>
      </c>
      <c r="G7222" s="33" t="s">
        <v>15072</v>
      </c>
      <c r="H7222" s="33">
        <v>2</v>
      </c>
      <c r="I7222" s="33">
        <v>6</v>
      </c>
      <c r="J7222" s="36">
        <v>20</v>
      </c>
      <c r="K7222" s="37">
        <v>428000</v>
      </c>
      <c r="L7222" s="38" t="s">
        <v>15</v>
      </c>
      <c r="M7222" s="38" t="s">
        <v>13</v>
      </c>
    </row>
    <row r="7223" spans="1:13" s="39" customFormat="1" ht="12.75" x14ac:dyDescent="0.2">
      <c r="A7223" s="33" t="s">
        <v>28</v>
      </c>
      <c r="B7223" s="33" t="s">
        <v>585</v>
      </c>
      <c r="C7223" s="34">
        <v>10</v>
      </c>
      <c r="D7223" s="33" t="s">
        <v>93</v>
      </c>
      <c r="E7223" s="33" t="s">
        <v>7887</v>
      </c>
      <c r="F7223" s="35">
        <v>23241600</v>
      </c>
      <c r="G7223" s="33" t="s">
        <v>15072</v>
      </c>
      <c r="H7223" s="33">
        <v>2</v>
      </c>
      <c r="I7223" s="33">
        <v>6</v>
      </c>
      <c r="J7223" s="36">
        <v>20</v>
      </c>
      <c r="K7223" s="37">
        <v>2376000</v>
      </c>
      <c r="L7223" s="38" t="s">
        <v>15</v>
      </c>
      <c r="M7223" s="38" t="s">
        <v>13</v>
      </c>
    </row>
    <row r="7224" spans="1:13" s="39" customFormat="1" ht="12.75" x14ac:dyDescent="0.2">
      <c r="A7224" s="33" t="s">
        <v>28</v>
      </c>
      <c r="B7224" s="33" t="s">
        <v>585</v>
      </c>
      <c r="C7224" s="34">
        <v>10</v>
      </c>
      <c r="D7224" s="33" t="s">
        <v>93</v>
      </c>
      <c r="E7224" s="33" t="s">
        <v>7888</v>
      </c>
      <c r="F7224" s="35">
        <v>31201521</v>
      </c>
      <c r="G7224" s="33" t="s">
        <v>15072</v>
      </c>
      <c r="H7224" s="33">
        <v>2</v>
      </c>
      <c r="I7224" s="33">
        <v>6</v>
      </c>
      <c r="J7224" s="36">
        <v>28</v>
      </c>
      <c r="K7224" s="37">
        <v>235200</v>
      </c>
      <c r="L7224" s="38" t="s">
        <v>15</v>
      </c>
      <c r="M7224" s="38" t="s">
        <v>13</v>
      </c>
    </row>
    <row r="7225" spans="1:13" s="39" customFormat="1" ht="12.75" x14ac:dyDescent="0.2">
      <c r="A7225" s="33" t="s">
        <v>28</v>
      </c>
      <c r="B7225" s="33" t="s">
        <v>585</v>
      </c>
      <c r="C7225" s="34">
        <v>10</v>
      </c>
      <c r="D7225" s="33" t="s">
        <v>93</v>
      </c>
      <c r="E7225" s="33" t="s">
        <v>7889</v>
      </c>
      <c r="F7225" s="35">
        <v>31201521</v>
      </c>
      <c r="G7225" s="33" t="s">
        <v>15072</v>
      </c>
      <c r="H7225" s="33">
        <v>2</v>
      </c>
      <c r="I7225" s="33">
        <v>6</v>
      </c>
      <c r="J7225" s="36">
        <v>30</v>
      </c>
      <c r="K7225" s="37">
        <v>193500</v>
      </c>
      <c r="L7225" s="38" t="s">
        <v>15</v>
      </c>
      <c r="M7225" s="38" t="s">
        <v>13</v>
      </c>
    </row>
    <row r="7226" spans="1:13" s="39" customFormat="1" ht="12.75" x14ac:dyDescent="0.2">
      <c r="A7226" s="33" t="s">
        <v>28</v>
      </c>
      <c r="B7226" s="33" t="s">
        <v>585</v>
      </c>
      <c r="C7226" s="34">
        <v>10</v>
      </c>
      <c r="D7226" s="33" t="s">
        <v>93</v>
      </c>
      <c r="E7226" s="33" t="s">
        <v>7890</v>
      </c>
      <c r="F7226" s="35">
        <v>31201521</v>
      </c>
      <c r="G7226" s="33" t="s">
        <v>15072</v>
      </c>
      <c r="H7226" s="33">
        <v>2</v>
      </c>
      <c r="I7226" s="33">
        <v>6</v>
      </c>
      <c r="J7226" s="36">
        <v>35</v>
      </c>
      <c r="K7226" s="37">
        <v>519750</v>
      </c>
      <c r="L7226" s="38" t="s">
        <v>15</v>
      </c>
      <c r="M7226" s="38" t="s">
        <v>13</v>
      </c>
    </row>
    <row r="7227" spans="1:13" s="39" customFormat="1" ht="12.75" x14ac:dyDescent="0.2">
      <c r="A7227" s="33" t="s">
        <v>28</v>
      </c>
      <c r="B7227" s="33" t="s">
        <v>585</v>
      </c>
      <c r="C7227" s="34">
        <v>10</v>
      </c>
      <c r="D7227" s="33" t="s">
        <v>93</v>
      </c>
      <c r="E7227" s="33" t="s">
        <v>7891</v>
      </c>
      <c r="F7227" s="35">
        <v>31201521</v>
      </c>
      <c r="G7227" s="33" t="s">
        <v>15072</v>
      </c>
      <c r="H7227" s="33">
        <v>2</v>
      </c>
      <c r="I7227" s="33">
        <v>6</v>
      </c>
      <c r="J7227" s="36">
        <v>20</v>
      </c>
      <c r="K7227" s="37">
        <v>3662000</v>
      </c>
      <c r="L7227" s="38" t="s">
        <v>15</v>
      </c>
      <c r="M7227" s="38" t="s">
        <v>13</v>
      </c>
    </row>
    <row r="7228" spans="1:13" s="39" customFormat="1" ht="12.75" x14ac:dyDescent="0.2">
      <c r="A7228" s="33" t="s">
        <v>28</v>
      </c>
      <c r="B7228" s="33" t="s">
        <v>585</v>
      </c>
      <c r="C7228" s="34">
        <v>10</v>
      </c>
      <c r="D7228" s="33" t="s">
        <v>93</v>
      </c>
      <c r="E7228" s="33" t="s">
        <v>7892</v>
      </c>
      <c r="F7228" s="35">
        <v>31201501</v>
      </c>
      <c r="G7228" s="33" t="s">
        <v>15072</v>
      </c>
      <c r="H7228" s="33">
        <v>2</v>
      </c>
      <c r="I7228" s="33">
        <v>6</v>
      </c>
      <c r="J7228" s="36">
        <v>30</v>
      </c>
      <c r="K7228" s="37">
        <v>4899000</v>
      </c>
      <c r="L7228" s="38" t="s">
        <v>15</v>
      </c>
      <c r="M7228" s="38" t="s">
        <v>13</v>
      </c>
    </row>
    <row r="7229" spans="1:13" s="39" customFormat="1" ht="12.75" x14ac:dyDescent="0.2">
      <c r="A7229" s="33" t="s">
        <v>28</v>
      </c>
      <c r="B7229" s="33" t="s">
        <v>585</v>
      </c>
      <c r="C7229" s="34">
        <v>10</v>
      </c>
      <c r="D7229" s="33" t="s">
        <v>93</v>
      </c>
      <c r="E7229" s="33" t="s">
        <v>7893</v>
      </c>
      <c r="F7229" s="35">
        <v>31201507</v>
      </c>
      <c r="G7229" s="33" t="s">
        <v>15072</v>
      </c>
      <c r="H7229" s="33">
        <v>2</v>
      </c>
      <c r="I7229" s="33">
        <v>6</v>
      </c>
      <c r="J7229" s="36">
        <v>20</v>
      </c>
      <c r="K7229" s="37">
        <v>3168000</v>
      </c>
      <c r="L7229" s="38" t="s">
        <v>15</v>
      </c>
      <c r="M7229" s="38" t="s">
        <v>13</v>
      </c>
    </row>
    <row r="7230" spans="1:13" s="39" customFormat="1" ht="12.75" x14ac:dyDescent="0.2">
      <c r="A7230" s="33" t="s">
        <v>28</v>
      </c>
      <c r="B7230" s="33" t="s">
        <v>585</v>
      </c>
      <c r="C7230" s="34">
        <v>10</v>
      </c>
      <c r="D7230" s="33" t="s">
        <v>93</v>
      </c>
      <c r="E7230" s="33" t="s">
        <v>7894</v>
      </c>
      <c r="F7230" s="35">
        <v>53141503</v>
      </c>
      <c r="G7230" s="33" t="s">
        <v>15072</v>
      </c>
      <c r="H7230" s="33">
        <v>2</v>
      </c>
      <c r="I7230" s="33">
        <v>6</v>
      </c>
      <c r="J7230" s="36">
        <v>30</v>
      </c>
      <c r="K7230" s="37">
        <v>75000</v>
      </c>
      <c r="L7230" s="38" t="s">
        <v>2369</v>
      </c>
      <c r="M7230" s="38" t="s">
        <v>13</v>
      </c>
    </row>
    <row r="7231" spans="1:13" s="39" customFormat="1" ht="12.75" x14ac:dyDescent="0.2">
      <c r="A7231" s="33" t="s">
        <v>28</v>
      </c>
      <c r="B7231" s="33" t="s">
        <v>585</v>
      </c>
      <c r="C7231" s="34">
        <v>10</v>
      </c>
      <c r="D7231" s="33" t="s">
        <v>93</v>
      </c>
      <c r="E7231" s="33" t="s">
        <v>7895</v>
      </c>
      <c r="F7231" s="35">
        <v>53141503</v>
      </c>
      <c r="G7231" s="33" t="s">
        <v>15072</v>
      </c>
      <c r="H7231" s="33">
        <v>2</v>
      </c>
      <c r="I7231" s="33">
        <v>6</v>
      </c>
      <c r="J7231" s="36">
        <v>30</v>
      </c>
      <c r="K7231" s="37">
        <v>75000</v>
      </c>
      <c r="L7231" s="38" t="s">
        <v>2369</v>
      </c>
      <c r="M7231" s="38" t="s">
        <v>13</v>
      </c>
    </row>
    <row r="7232" spans="1:13" s="39" customFormat="1" ht="12.75" x14ac:dyDescent="0.2">
      <c r="A7232" s="33" t="s">
        <v>28</v>
      </c>
      <c r="B7232" s="33" t="s">
        <v>585</v>
      </c>
      <c r="C7232" s="34">
        <v>10</v>
      </c>
      <c r="D7232" s="33" t="s">
        <v>93</v>
      </c>
      <c r="E7232" s="33" t="s">
        <v>7896</v>
      </c>
      <c r="F7232" s="35">
        <v>23241600</v>
      </c>
      <c r="G7232" s="33" t="s">
        <v>15072</v>
      </c>
      <c r="H7232" s="33">
        <v>2</v>
      </c>
      <c r="I7232" s="33">
        <v>6</v>
      </c>
      <c r="J7232" s="36">
        <v>10</v>
      </c>
      <c r="K7232" s="37">
        <v>643000</v>
      </c>
      <c r="L7232" s="38" t="s">
        <v>15</v>
      </c>
      <c r="M7232" s="38" t="s">
        <v>13</v>
      </c>
    </row>
    <row r="7233" spans="1:13" s="39" customFormat="1" ht="12.75" x14ac:dyDescent="0.2">
      <c r="A7233" s="33" t="s">
        <v>28</v>
      </c>
      <c r="B7233" s="33" t="s">
        <v>585</v>
      </c>
      <c r="C7233" s="34">
        <v>10</v>
      </c>
      <c r="D7233" s="33" t="s">
        <v>93</v>
      </c>
      <c r="E7233" s="33" t="s">
        <v>7897</v>
      </c>
      <c r="F7233" s="35">
        <v>23241600</v>
      </c>
      <c r="G7233" s="33" t="s">
        <v>15072</v>
      </c>
      <c r="H7233" s="33">
        <v>2</v>
      </c>
      <c r="I7233" s="33">
        <v>6</v>
      </c>
      <c r="J7233" s="36">
        <v>10</v>
      </c>
      <c r="K7233" s="37">
        <v>247500</v>
      </c>
      <c r="L7233" s="38" t="s">
        <v>15</v>
      </c>
      <c r="M7233" s="38" t="s">
        <v>13</v>
      </c>
    </row>
    <row r="7234" spans="1:13" s="39" customFormat="1" ht="12.75" x14ac:dyDescent="0.2">
      <c r="A7234" s="33" t="s">
        <v>28</v>
      </c>
      <c r="B7234" s="33" t="s">
        <v>585</v>
      </c>
      <c r="C7234" s="34">
        <v>10</v>
      </c>
      <c r="D7234" s="33" t="s">
        <v>93</v>
      </c>
      <c r="E7234" s="33" t="s">
        <v>7898</v>
      </c>
      <c r="F7234" s="35">
        <v>23241600</v>
      </c>
      <c r="G7234" s="33" t="s">
        <v>15072</v>
      </c>
      <c r="H7234" s="33">
        <v>2</v>
      </c>
      <c r="I7234" s="33">
        <v>6</v>
      </c>
      <c r="J7234" s="36">
        <v>10</v>
      </c>
      <c r="K7234" s="37">
        <v>247500</v>
      </c>
      <c r="L7234" s="38" t="s">
        <v>15</v>
      </c>
      <c r="M7234" s="38" t="s">
        <v>13</v>
      </c>
    </row>
    <row r="7235" spans="1:13" s="39" customFormat="1" ht="12.75" x14ac:dyDescent="0.2">
      <c r="A7235" s="33" t="s">
        <v>28</v>
      </c>
      <c r="B7235" s="33" t="s">
        <v>585</v>
      </c>
      <c r="C7235" s="34">
        <v>10</v>
      </c>
      <c r="D7235" s="33" t="s">
        <v>93</v>
      </c>
      <c r="E7235" s="33" t="s">
        <v>7899</v>
      </c>
      <c r="F7235" s="35">
        <v>23241600</v>
      </c>
      <c r="G7235" s="33" t="s">
        <v>15072</v>
      </c>
      <c r="H7235" s="33">
        <v>2</v>
      </c>
      <c r="I7235" s="33">
        <v>6</v>
      </c>
      <c r="J7235" s="36">
        <v>10</v>
      </c>
      <c r="K7235" s="37">
        <v>247500</v>
      </c>
      <c r="L7235" s="38" t="s">
        <v>15</v>
      </c>
      <c r="M7235" s="38" t="s">
        <v>13</v>
      </c>
    </row>
    <row r="7236" spans="1:13" s="39" customFormat="1" ht="12.75" x14ac:dyDescent="0.2">
      <c r="A7236" s="33" t="s">
        <v>28</v>
      </c>
      <c r="B7236" s="33" t="s">
        <v>585</v>
      </c>
      <c r="C7236" s="34">
        <v>10</v>
      </c>
      <c r="D7236" s="33" t="s">
        <v>93</v>
      </c>
      <c r="E7236" s="33" t="s">
        <v>7900</v>
      </c>
      <c r="F7236" s="35">
        <v>23241600</v>
      </c>
      <c r="G7236" s="33" t="s">
        <v>15072</v>
      </c>
      <c r="H7236" s="33">
        <v>2</v>
      </c>
      <c r="I7236" s="33">
        <v>6</v>
      </c>
      <c r="J7236" s="36">
        <v>10</v>
      </c>
      <c r="K7236" s="37">
        <v>247500</v>
      </c>
      <c r="L7236" s="38" t="s">
        <v>15</v>
      </c>
      <c r="M7236" s="38" t="s">
        <v>13</v>
      </c>
    </row>
    <row r="7237" spans="1:13" s="39" customFormat="1" ht="12.75" x14ac:dyDescent="0.2">
      <c r="A7237" s="33" t="s">
        <v>28</v>
      </c>
      <c r="B7237" s="33" t="s">
        <v>585</v>
      </c>
      <c r="C7237" s="34">
        <v>10</v>
      </c>
      <c r="D7237" s="33" t="s">
        <v>93</v>
      </c>
      <c r="E7237" s="33" t="s">
        <v>7901</v>
      </c>
      <c r="F7237" s="35">
        <v>23241600</v>
      </c>
      <c r="G7237" s="33" t="s">
        <v>15072</v>
      </c>
      <c r="H7237" s="33">
        <v>2</v>
      </c>
      <c r="I7237" s="33">
        <v>6</v>
      </c>
      <c r="J7237" s="36">
        <v>10</v>
      </c>
      <c r="K7237" s="37">
        <v>495000</v>
      </c>
      <c r="L7237" s="38" t="s">
        <v>15</v>
      </c>
      <c r="M7237" s="38" t="s">
        <v>13</v>
      </c>
    </row>
    <row r="7238" spans="1:13" s="39" customFormat="1" ht="12.75" x14ac:dyDescent="0.2">
      <c r="A7238" s="33" t="s">
        <v>28</v>
      </c>
      <c r="B7238" s="33" t="s">
        <v>585</v>
      </c>
      <c r="C7238" s="34">
        <v>10</v>
      </c>
      <c r="D7238" s="33" t="s">
        <v>93</v>
      </c>
      <c r="E7238" s="33" t="s">
        <v>7902</v>
      </c>
      <c r="F7238" s="35">
        <v>39121700</v>
      </c>
      <c r="G7238" s="33" t="s">
        <v>15072</v>
      </c>
      <c r="H7238" s="33">
        <v>2</v>
      </c>
      <c r="I7238" s="33">
        <v>6</v>
      </c>
      <c r="J7238" s="36">
        <v>10</v>
      </c>
      <c r="K7238" s="37">
        <v>990000</v>
      </c>
      <c r="L7238" s="38" t="s">
        <v>15</v>
      </c>
      <c r="M7238" s="38" t="s">
        <v>13</v>
      </c>
    </row>
    <row r="7239" spans="1:13" s="39" customFormat="1" ht="12.75" x14ac:dyDescent="0.2">
      <c r="A7239" s="33" t="s">
        <v>28</v>
      </c>
      <c r="B7239" s="33" t="s">
        <v>585</v>
      </c>
      <c r="C7239" s="34">
        <v>10</v>
      </c>
      <c r="D7239" s="33" t="s">
        <v>93</v>
      </c>
      <c r="E7239" s="33" t="s">
        <v>7902</v>
      </c>
      <c r="F7239" s="35">
        <v>39121700</v>
      </c>
      <c r="G7239" s="33" t="s">
        <v>15072</v>
      </c>
      <c r="H7239" s="33">
        <v>2</v>
      </c>
      <c r="I7239" s="33">
        <v>6</v>
      </c>
      <c r="J7239" s="36">
        <v>10</v>
      </c>
      <c r="K7239" s="37">
        <v>990000</v>
      </c>
      <c r="L7239" s="38" t="s">
        <v>15</v>
      </c>
      <c r="M7239" s="38" t="s">
        <v>13</v>
      </c>
    </row>
    <row r="7240" spans="1:13" s="39" customFormat="1" ht="12.75" x14ac:dyDescent="0.2">
      <c r="A7240" s="33" t="s">
        <v>28</v>
      </c>
      <c r="B7240" s="33" t="s">
        <v>585</v>
      </c>
      <c r="C7240" s="34">
        <v>10</v>
      </c>
      <c r="D7240" s="33" t="s">
        <v>93</v>
      </c>
      <c r="E7240" s="33" t="s">
        <v>7902</v>
      </c>
      <c r="F7240" s="35">
        <v>39121700</v>
      </c>
      <c r="G7240" s="33" t="s">
        <v>15072</v>
      </c>
      <c r="H7240" s="33">
        <v>2</v>
      </c>
      <c r="I7240" s="33">
        <v>6</v>
      </c>
      <c r="J7240" s="36">
        <v>10</v>
      </c>
      <c r="K7240" s="37">
        <v>990000</v>
      </c>
      <c r="L7240" s="38" t="s">
        <v>15</v>
      </c>
      <c r="M7240" s="38" t="s">
        <v>13</v>
      </c>
    </row>
    <row r="7241" spans="1:13" s="39" customFormat="1" ht="12.75" x14ac:dyDescent="0.2">
      <c r="A7241" s="33" t="s">
        <v>28</v>
      </c>
      <c r="B7241" s="33" t="s">
        <v>585</v>
      </c>
      <c r="C7241" s="34">
        <v>10</v>
      </c>
      <c r="D7241" s="33" t="s">
        <v>93</v>
      </c>
      <c r="E7241" s="33" t="s">
        <v>7902</v>
      </c>
      <c r="F7241" s="35">
        <v>39121700</v>
      </c>
      <c r="G7241" s="33" t="s">
        <v>15072</v>
      </c>
      <c r="H7241" s="33">
        <v>2</v>
      </c>
      <c r="I7241" s="33">
        <v>6</v>
      </c>
      <c r="J7241" s="36">
        <v>30</v>
      </c>
      <c r="K7241" s="37">
        <v>3564000</v>
      </c>
      <c r="L7241" s="38" t="s">
        <v>15</v>
      </c>
      <c r="M7241" s="38" t="s">
        <v>13</v>
      </c>
    </row>
    <row r="7242" spans="1:13" s="39" customFormat="1" ht="12.75" x14ac:dyDescent="0.2">
      <c r="A7242" s="33" t="s">
        <v>28</v>
      </c>
      <c r="B7242" s="33" t="s">
        <v>585</v>
      </c>
      <c r="C7242" s="34">
        <v>10</v>
      </c>
      <c r="D7242" s="33" t="s">
        <v>93</v>
      </c>
      <c r="E7242" s="33" t="s">
        <v>7903</v>
      </c>
      <c r="F7242" s="35">
        <v>11151512</v>
      </c>
      <c r="G7242" s="33" t="s">
        <v>15072</v>
      </c>
      <c r="H7242" s="33">
        <v>2</v>
      </c>
      <c r="I7242" s="33">
        <v>6</v>
      </c>
      <c r="J7242" s="36">
        <v>10</v>
      </c>
      <c r="K7242" s="37">
        <v>742000</v>
      </c>
      <c r="L7242" s="38" t="s">
        <v>2369</v>
      </c>
      <c r="M7242" s="38" t="s">
        <v>13</v>
      </c>
    </row>
    <row r="7243" spans="1:13" s="39" customFormat="1" ht="12.75" x14ac:dyDescent="0.2">
      <c r="A7243" s="33" t="s">
        <v>28</v>
      </c>
      <c r="B7243" s="33" t="s">
        <v>585</v>
      </c>
      <c r="C7243" s="34">
        <v>10</v>
      </c>
      <c r="D7243" s="33" t="s">
        <v>93</v>
      </c>
      <c r="E7243" s="33" t="s">
        <v>7904</v>
      </c>
      <c r="F7243" s="35">
        <v>31201600</v>
      </c>
      <c r="G7243" s="33" t="s">
        <v>15072</v>
      </c>
      <c r="H7243" s="33">
        <v>2</v>
      </c>
      <c r="I7243" s="33">
        <v>6</v>
      </c>
      <c r="J7243" s="36">
        <v>26</v>
      </c>
      <c r="K7243" s="37">
        <v>24453000</v>
      </c>
      <c r="L7243" s="38" t="s">
        <v>15</v>
      </c>
      <c r="M7243" s="38" t="s">
        <v>13</v>
      </c>
    </row>
    <row r="7244" spans="1:13" s="39" customFormat="1" ht="12.75" x14ac:dyDescent="0.2">
      <c r="A7244" s="33" t="s">
        <v>28</v>
      </c>
      <c r="B7244" s="33" t="s">
        <v>585</v>
      </c>
      <c r="C7244" s="34">
        <v>10</v>
      </c>
      <c r="D7244" s="33" t="s">
        <v>93</v>
      </c>
      <c r="E7244" s="33" t="s">
        <v>7905</v>
      </c>
      <c r="F7244" s="35">
        <v>23241600</v>
      </c>
      <c r="G7244" s="33" t="s">
        <v>15072</v>
      </c>
      <c r="H7244" s="33">
        <v>2</v>
      </c>
      <c r="I7244" s="33">
        <v>6</v>
      </c>
      <c r="J7244" s="36">
        <v>25</v>
      </c>
      <c r="K7244" s="37">
        <v>2850000</v>
      </c>
      <c r="L7244" s="38" t="s">
        <v>15</v>
      </c>
      <c r="M7244" s="38" t="s">
        <v>13</v>
      </c>
    </row>
    <row r="7245" spans="1:13" s="39" customFormat="1" ht="12.75" x14ac:dyDescent="0.2">
      <c r="A7245" s="33" t="s">
        <v>28</v>
      </c>
      <c r="B7245" s="33" t="s">
        <v>585</v>
      </c>
      <c r="C7245" s="34">
        <v>10</v>
      </c>
      <c r="D7245" s="33" t="s">
        <v>93</v>
      </c>
      <c r="E7245" s="33" t="s">
        <v>7906</v>
      </c>
      <c r="F7245" s="35">
        <v>23241600</v>
      </c>
      <c r="G7245" s="33" t="s">
        <v>15072</v>
      </c>
      <c r="H7245" s="33">
        <v>2</v>
      </c>
      <c r="I7245" s="33">
        <v>6</v>
      </c>
      <c r="J7245" s="36">
        <v>20</v>
      </c>
      <c r="K7245" s="37">
        <v>534000</v>
      </c>
      <c r="L7245" s="38" t="s">
        <v>15</v>
      </c>
      <c r="M7245" s="38" t="s">
        <v>13</v>
      </c>
    </row>
    <row r="7246" spans="1:13" s="39" customFormat="1" ht="12.75" x14ac:dyDescent="0.2">
      <c r="A7246" s="33" t="s">
        <v>28</v>
      </c>
      <c r="B7246" s="33" t="s">
        <v>585</v>
      </c>
      <c r="C7246" s="34">
        <v>10</v>
      </c>
      <c r="D7246" s="33" t="s">
        <v>93</v>
      </c>
      <c r="E7246" s="33" t="s">
        <v>7907</v>
      </c>
      <c r="F7246" s="35">
        <v>23241600</v>
      </c>
      <c r="G7246" s="33" t="s">
        <v>15072</v>
      </c>
      <c r="H7246" s="33">
        <v>2</v>
      </c>
      <c r="I7246" s="33">
        <v>6</v>
      </c>
      <c r="J7246" s="36">
        <v>20</v>
      </c>
      <c r="K7246" s="37">
        <v>1000000</v>
      </c>
      <c r="L7246" s="38" t="s">
        <v>15</v>
      </c>
      <c r="M7246" s="38" t="s">
        <v>13</v>
      </c>
    </row>
    <row r="7247" spans="1:13" s="39" customFormat="1" ht="12.75" x14ac:dyDescent="0.2">
      <c r="A7247" s="33" t="s">
        <v>28</v>
      </c>
      <c r="B7247" s="33" t="s">
        <v>585</v>
      </c>
      <c r="C7247" s="34">
        <v>10</v>
      </c>
      <c r="D7247" s="33" t="s">
        <v>93</v>
      </c>
      <c r="E7247" s="33" t="s">
        <v>7908</v>
      </c>
      <c r="F7247" s="35">
        <v>23241600</v>
      </c>
      <c r="G7247" s="33" t="s">
        <v>15072</v>
      </c>
      <c r="H7247" s="33">
        <v>2</v>
      </c>
      <c r="I7247" s="33">
        <v>6</v>
      </c>
      <c r="J7247" s="36">
        <v>20</v>
      </c>
      <c r="K7247" s="37">
        <v>520000</v>
      </c>
      <c r="L7247" s="38" t="s">
        <v>15</v>
      </c>
      <c r="M7247" s="38" t="s">
        <v>13</v>
      </c>
    </row>
    <row r="7248" spans="1:13" s="39" customFormat="1" ht="12.75" x14ac:dyDescent="0.2">
      <c r="A7248" s="33" t="s">
        <v>28</v>
      </c>
      <c r="B7248" s="33" t="s">
        <v>585</v>
      </c>
      <c r="C7248" s="34">
        <v>10</v>
      </c>
      <c r="D7248" s="33" t="s">
        <v>93</v>
      </c>
      <c r="E7248" s="33" t="s">
        <v>7909</v>
      </c>
      <c r="F7248" s="35">
        <v>23241600</v>
      </c>
      <c r="G7248" s="33" t="s">
        <v>15072</v>
      </c>
      <c r="H7248" s="33">
        <v>2</v>
      </c>
      <c r="I7248" s="33">
        <v>6</v>
      </c>
      <c r="J7248" s="36">
        <v>20</v>
      </c>
      <c r="K7248" s="37">
        <v>1000000</v>
      </c>
      <c r="L7248" s="38" t="s">
        <v>15</v>
      </c>
      <c r="M7248" s="38" t="s">
        <v>13</v>
      </c>
    </row>
    <row r="7249" spans="1:13" s="39" customFormat="1" ht="12.75" x14ac:dyDescent="0.2">
      <c r="A7249" s="33" t="s">
        <v>28</v>
      </c>
      <c r="B7249" s="33" t="s">
        <v>585</v>
      </c>
      <c r="C7249" s="34">
        <v>10</v>
      </c>
      <c r="D7249" s="33" t="s">
        <v>93</v>
      </c>
      <c r="E7249" s="33" t="s">
        <v>7910</v>
      </c>
      <c r="F7249" s="35">
        <v>31161700</v>
      </c>
      <c r="G7249" s="33" t="s">
        <v>15072</v>
      </c>
      <c r="H7249" s="33">
        <v>2</v>
      </c>
      <c r="I7249" s="33">
        <v>6</v>
      </c>
      <c r="J7249" s="36">
        <v>150</v>
      </c>
      <c r="K7249" s="37">
        <v>165000</v>
      </c>
      <c r="L7249" s="38" t="s">
        <v>15</v>
      </c>
      <c r="M7249" s="38" t="s">
        <v>13</v>
      </c>
    </row>
    <row r="7250" spans="1:13" s="39" customFormat="1" ht="12.75" x14ac:dyDescent="0.2">
      <c r="A7250" s="33" t="s">
        <v>28</v>
      </c>
      <c r="B7250" s="33" t="s">
        <v>585</v>
      </c>
      <c r="C7250" s="34">
        <v>10</v>
      </c>
      <c r="D7250" s="33" t="s">
        <v>93</v>
      </c>
      <c r="E7250" s="33" t="s">
        <v>7910</v>
      </c>
      <c r="F7250" s="35">
        <v>31161700</v>
      </c>
      <c r="G7250" s="33" t="s">
        <v>15072</v>
      </c>
      <c r="H7250" s="33">
        <v>2</v>
      </c>
      <c r="I7250" s="33">
        <v>6</v>
      </c>
      <c r="J7250" s="36">
        <v>150</v>
      </c>
      <c r="K7250" s="37">
        <v>165000</v>
      </c>
      <c r="L7250" s="38" t="s">
        <v>15</v>
      </c>
      <c r="M7250" s="38" t="s">
        <v>13</v>
      </c>
    </row>
    <row r="7251" spans="1:13" s="39" customFormat="1" ht="12.75" x14ac:dyDescent="0.2">
      <c r="A7251" s="33" t="s">
        <v>28</v>
      </c>
      <c r="B7251" s="33" t="s">
        <v>585</v>
      </c>
      <c r="C7251" s="34">
        <v>10</v>
      </c>
      <c r="D7251" s="33" t="s">
        <v>93</v>
      </c>
      <c r="E7251" s="33" t="s">
        <v>7911</v>
      </c>
      <c r="F7251" s="35">
        <v>31201604</v>
      </c>
      <c r="G7251" s="33" t="s">
        <v>15072</v>
      </c>
      <c r="H7251" s="33">
        <v>2</v>
      </c>
      <c r="I7251" s="33">
        <v>6</v>
      </c>
      <c r="J7251" s="36">
        <v>2</v>
      </c>
      <c r="K7251" s="37">
        <v>594000</v>
      </c>
      <c r="L7251" s="38" t="s">
        <v>15</v>
      </c>
      <c r="M7251" s="38" t="s">
        <v>13</v>
      </c>
    </row>
    <row r="7252" spans="1:13" s="39" customFormat="1" ht="12.75" x14ac:dyDescent="0.2">
      <c r="A7252" s="33" t="s">
        <v>28</v>
      </c>
      <c r="B7252" s="33" t="s">
        <v>585</v>
      </c>
      <c r="C7252" s="34">
        <v>10</v>
      </c>
      <c r="D7252" s="33" t="s">
        <v>93</v>
      </c>
      <c r="E7252" s="33" t="s">
        <v>7912</v>
      </c>
      <c r="F7252" s="35">
        <v>31201604</v>
      </c>
      <c r="G7252" s="33" t="s">
        <v>15072</v>
      </c>
      <c r="H7252" s="33">
        <v>2</v>
      </c>
      <c r="I7252" s="33">
        <v>6</v>
      </c>
      <c r="J7252" s="36">
        <v>1</v>
      </c>
      <c r="K7252" s="37">
        <v>34600</v>
      </c>
      <c r="L7252" s="38" t="s">
        <v>15</v>
      </c>
      <c r="M7252" s="38" t="s">
        <v>13</v>
      </c>
    </row>
    <row r="7253" spans="1:13" s="39" customFormat="1" ht="12.75" x14ac:dyDescent="0.2">
      <c r="A7253" s="33" t="s">
        <v>28</v>
      </c>
      <c r="B7253" s="33" t="s">
        <v>585</v>
      </c>
      <c r="C7253" s="34">
        <v>10</v>
      </c>
      <c r="D7253" s="33" t="s">
        <v>93</v>
      </c>
      <c r="E7253" s="33" t="s">
        <v>7913</v>
      </c>
      <c r="F7253" s="35">
        <v>31162800</v>
      </c>
      <c r="G7253" s="33" t="s">
        <v>15072</v>
      </c>
      <c r="H7253" s="33">
        <v>2</v>
      </c>
      <c r="I7253" s="33">
        <v>6</v>
      </c>
      <c r="J7253" s="36">
        <v>1</v>
      </c>
      <c r="K7253" s="37">
        <v>200</v>
      </c>
      <c r="L7253" s="38" t="s">
        <v>15</v>
      </c>
      <c r="M7253" s="38" t="s">
        <v>13</v>
      </c>
    </row>
    <row r="7254" spans="1:13" s="39" customFormat="1" ht="12.75" x14ac:dyDescent="0.2">
      <c r="A7254" s="33" t="s">
        <v>28</v>
      </c>
      <c r="B7254" s="33" t="s">
        <v>585</v>
      </c>
      <c r="C7254" s="34">
        <v>10</v>
      </c>
      <c r="D7254" s="33" t="s">
        <v>93</v>
      </c>
      <c r="E7254" s="33" t="s">
        <v>7914</v>
      </c>
      <c r="F7254" s="35">
        <v>23241600</v>
      </c>
      <c r="G7254" s="33" t="s">
        <v>15072</v>
      </c>
      <c r="H7254" s="33">
        <v>2</v>
      </c>
      <c r="I7254" s="33">
        <v>6</v>
      </c>
      <c r="J7254" s="36">
        <v>5</v>
      </c>
      <c r="K7254" s="37">
        <v>594000</v>
      </c>
      <c r="L7254" s="38" t="s">
        <v>15</v>
      </c>
      <c r="M7254" s="38" t="s">
        <v>13</v>
      </c>
    </row>
    <row r="7255" spans="1:13" s="39" customFormat="1" ht="12.75" x14ac:dyDescent="0.2">
      <c r="A7255" s="33" t="s">
        <v>28</v>
      </c>
      <c r="B7255" s="33" t="s">
        <v>585</v>
      </c>
      <c r="C7255" s="34">
        <v>10</v>
      </c>
      <c r="D7255" s="33" t="s">
        <v>93</v>
      </c>
      <c r="E7255" s="33" t="s">
        <v>7915</v>
      </c>
      <c r="F7255" s="35">
        <v>23241600</v>
      </c>
      <c r="G7255" s="33" t="s">
        <v>15072</v>
      </c>
      <c r="H7255" s="33">
        <v>2</v>
      </c>
      <c r="I7255" s="33">
        <v>6</v>
      </c>
      <c r="J7255" s="36">
        <v>2</v>
      </c>
      <c r="K7255" s="37">
        <v>237600</v>
      </c>
      <c r="L7255" s="38" t="s">
        <v>15</v>
      </c>
      <c r="M7255" s="38" t="s">
        <v>13</v>
      </c>
    </row>
    <row r="7256" spans="1:13" s="39" customFormat="1" ht="12.75" x14ac:dyDescent="0.2">
      <c r="A7256" s="33" t="s">
        <v>28</v>
      </c>
      <c r="B7256" s="33" t="s">
        <v>585</v>
      </c>
      <c r="C7256" s="34">
        <v>10</v>
      </c>
      <c r="D7256" s="33" t="s">
        <v>93</v>
      </c>
      <c r="E7256" s="33" t="s">
        <v>7916</v>
      </c>
      <c r="F7256" s="35">
        <v>27111700</v>
      </c>
      <c r="G7256" s="33" t="s">
        <v>15072</v>
      </c>
      <c r="H7256" s="33">
        <v>2</v>
      </c>
      <c r="I7256" s="33">
        <v>6</v>
      </c>
      <c r="J7256" s="36">
        <v>100</v>
      </c>
      <c r="K7256" s="37">
        <v>715000</v>
      </c>
      <c r="L7256" s="38" t="s">
        <v>15</v>
      </c>
      <c r="M7256" s="38" t="s">
        <v>13</v>
      </c>
    </row>
    <row r="7257" spans="1:13" s="39" customFormat="1" ht="12.75" x14ac:dyDescent="0.2">
      <c r="A7257" s="33" t="s">
        <v>28</v>
      </c>
      <c r="B7257" s="33" t="s">
        <v>585</v>
      </c>
      <c r="C7257" s="34">
        <v>10</v>
      </c>
      <c r="D7257" s="33" t="s">
        <v>93</v>
      </c>
      <c r="E7257" s="33" t="s">
        <v>7917</v>
      </c>
      <c r="F7257" s="35">
        <v>27111700</v>
      </c>
      <c r="G7257" s="33" t="s">
        <v>15072</v>
      </c>
      <c r="H7257" s="33">
        <v>2</v>
      </c>
      <c r="I7257" s="33">
        <v>6</v>
      </c>
      <c r="J7257" s="36">
        <v>110</v>
      </c>
      <c r="K7257" s="37">
        <v>786500</v>
      </c>
      <c r="L7257" s="38" t="s">
        <v>15</v>
      </c>
      <c r="M7257" s="38" t="s">
        <v>13</v>
      </c>
    </row>
    <row r="7258" spans="1:13" s="39" customFormat="1" ht="12.75" x14ac:dyDescent="0.2">
      <c r="A7258" s="33" t="s">
        <v>28</v>
      </c>
      <c r="B7258" s="33" t="s">
        <v>585</v>
      </c>
      <c r="C7258" s="34">
        <v>10</v>
      </c>
      <c r="D7258" s="33" t="s">
        <v>93</v>
      </c>
      <c r="E7258" s="33" t="s">
        <v>7918</v>
      </c>
      <c r="F7258" s="35">
        <v>27111700</v>
      </c>
      <c r="G7258" s="33" t="s">
        <v>15072</v>
      </c>
      <c r="H7258" s="33">
        <v>2</v>
      </c>
      <c r="I7258" s="33">
        <v>6</v>
      </c>
      <c r="J7258" s="36">
        <v>100</v>
      </c>
      <c r="K7258" s="37">
        <v>345000</v>
      </c>
      <c r="L7258" s="38" t="s">
        <v>15</v>
      </c>
      <c r="M7258" s="38" t="s">
        <v>13</v>
      </c>
    </row>
    <row r="7259" spans="1:13" s="39" customFormat="1" ht="12.75" x14ac:dyDescent="0.2">
      <c r="A7259" s="33" t="s">
        <v>28</v>
      </c>
      <c r="B7259" s="33" t="s">
        <v>585</v>
      </c>
      <c r="C7259" s="34">
        <v>10</v>
      </c>
      <c r="D7259" s="33" t="s">
        <v>93</v>
      </c>
      <c r="E7259" s="33" t="s">
        <v>7919</v>
      </c>
      <c r="F7259" s="35">
        <v>31162200</v>
      </c>
      <c r="G7259" s="33" t="s">
        <v>15072</v>
      </c>
      <c r="H7259" s="33">
        <v>2</v>
      </c>
      <c r="I7259" s="33">
        <v>6</v>
      </c>
      <c r="J7259" s="36">
        <v>100</v>
      </c>
      <c r="K7259" s="37">
        <v>150000</v>
      </c>
      <c r="L7259" s="38" t="s">
        <v>15</v>
      </c>
      <c r="M7259" s="38" t="s">
        <v>13</v>
      </c>
    </row>
    <row r="7260" spans="1:13" s="39" customFormat="1" ht="12.75" x14ac:dyDescent="0.2">
      <c r="A7260" s="33" t="s">
        <v>28</v>
      </c>
      <c r="B7260" s="33" t="s">
        <v>585</v>
      </c>
      <c r="C7260" s="34">
        <v>10</v>
      </c>
      <c r="D7260" s="33" t="s">
        <v>93</v>
      </c>
      <c r="E7260" s="33" t="s">
        <v>7920</v>
      </c>
      <c r="F7260" s="35">
        <v>31162200</v>
      </c>
      <c r="G7260" s="33" t="s">
        <v>15072</v>
      </c>
      <c r="H7260" s="33">
        <v>2</v>
      </c>
      <c r="I7260" s="33">
        <v>6</v>
      </c>
      <c r="J7260" s="36">
        <v>100</v>
      </c>
      <c r="K7260" s="37">
        <v>150000</v>
      </c>
      <c r="L7260" s="38" t="s">
        <v>15</v>
      </c>
      <c r="M7260" s="38" t="s">
        <v>13</v>
      </c>
    </row>
    <row r="7261" spans="1:13" s="39" customFormat="1" ht="12.75" x14ac:dyDescent="0.2">
      <c r="A7261" s="33" t="s">
        <v>28</v>
      </c>
      <c r="B7261" s="33" t="s">
        <v>585</v>
      </c>
      <c r="C7261" s="34">
        <v>10</v>
      </c>
      <c r="D7261" s="33" t="s">
        <v>93</v>
      </c>
      <c r="E7261" s="33" t="s">
        <v>7920</v>
      </c>
      <c r="F7261" s="35">
        <v>31162200</v>
      </c>
      <c r="G7261" s="33" t="s">
        <v>15072</v>
      </c>
      <c r="H7261" s="33">
        <v>2</v>
      </c>
      <c r="I7261" s="33">
        <v>6</v>
      </c>
      <c r="J7261" s="36">
        <v>100</v>
      </c>
      <c r="K7261" s="37">
        <v>150000</v>
      </c>
      <c r="L7261" s="38" t="s">
        <v>15</v>
      </c>
      <c r="M7261" s="38" t="s">
        <v>13</v>
      </c>
    </row>
    <row r="7262" spans="1:13" s="39" customFormat="1" ht="12.75" x14ac:dyDescent="0.2">
      <c r="A7262" s="33" t="s">
        <v>28</v>
      </c>
      <c r="B7262" s="33" t="s">
        <v>585</v>
      </c>
      <c r="C7262" s="34">
        <v>10</v>
      </c>
      <c r="D7262" s="33" t="s">
        <v>93</v>
      </c>
      <c r="E7262" s="33" t="s">
        <v>7920</v>
      </c>
      <c r="F7262" s="35">
        <v>31162200</v>
      </c>
      <c r="G7262" s="33" t="s">
        <v>15072</v>
      </c>
      <c r="H7262" s="33">
        <v>2</v>
      </c>
      <c r="I7262" s="33">
        <v>6</v>
      </c>
      <c r="J7262" s="36">
        <v>100</v>
      </c>
      <c r="K7262" s="37">
        <v>150000</v>
      </c>
      <c r="L7262" s="38" t="s">
        <v>15</v>
      </c>
      <c r="M7262" s="38" t="s">
        <v>13</v>
      </c>
    </row>
    <row r="7263" spans="1:13" s="39" customFormat="1" ht="12.75" x14ac:dyDescent="0.2">
      <c r="A7263" s="33" t="s">
        <v>28</v>
      </c>
      <c r="B7263" s="33" t="s">
        <v>585</v>
      </c>
      <c r="C7263" s="34">
        <v>10</v>
      </c>
      <c r="D7263" s="33" t="s">
        <v>93</v>
      </c>
      <c r="E7263" s="33" t="s">
        <v>7921</v>
      </c>
      <c r="F7263" s="35">
        <v>31162200</v>
      </c>
      <c r="G7263" s="33" t="s">
        <v>15072</v>
      </c>
      <c r="H7263" s="33">
        <v>2</v>
      </c>
      <c r="I7263" s="33">
        <v>6</v>
      </c>
      <c r="J7263" s="36">
        <v>100</v>
      </c>
      <c r="K7263" s="37">
        <v>150000</v>
      </c>
      <c r="L7263" s="38" t="s">
        <v>15</v>
      </c>
      <c r="M7263" s="38" t="s">
        <v>13</v>
      </c>
    </row>
    <row r="7264" spans="1:13" s="39" customFormat="1" ht="12.75" x14ac:dyDescent="0.2">
      <c r="A7264" s="33" t="s">
        <v>28</v>
      </c>
      <c r="B7264" s="33" t="s">
        <v>585</v>
      </c>
      <c r="C7264" s="34">
        <v>10</v>
      </c>
      <c r="D7264" s="33" t="s">
        <v>93</v>
      </c>
      <c r="E7264" s="33" t="s">
        <v>7921</v>
      </c>
      <c r="F7264" s="35">
        <v>31162200</v>
      </c>
      <c r="G7264" s="33" t="s">
        <v>15072</v>
      </c>
      <c r="H7264" s="33">
        <v>2</v>
      </c>
      <c r="I7264" s="33">
        <v>6</v>
      </c>
      <c r="J7264" s="36">
        <v>100</v>
      </c>
      <c r="K7264" s="37">
        <v>150000</v>
      </c>
      <c r="L7264" s="38" t="s">
        <v>15</v>
      </c>
      <c r="M7264" s="38" t="s">
        <v>13</v>
      </c>
    </row>
    <row r="7265" spans="1:13" s="39" customFormat="1" ht="12.75" x14ac:dyDescent="0.2">
      <c r="A7265" s="33" t="s">
        <v>28</v>
      </c>
      <c r="B7265" s="33" t="s">
        <v>585</v>
      </c>
      <c r="C7265" s="34">
        <v>10</v>
      </c>
      <c r="D7265" s="33" t="s">
        <v>93</v>
      </c>
      <c r="E7265" s="33" t="s">
        <v>7922</v>
      </c>
      <c r="F7265" s="35">
        <v>31162200</v>
      </c>
      <c r="G7265" s="33" t="s">
        <v>15072</v>
      </c>
      <c r="H7265" s="33">
        <v>2</v>
      </c>
      <c r="I7265" s="33">
        <v>6</v>
      </c>
      <c r="J7265" s="36">
        <v>100</v>
      </c>
      <c r="K7265" s="37">
        <v>150000</v>
      </c>
      <c r="L7265" s="38" t="s">
        <v>15</v>
      </c>
      <c r="M7265" s="38" t="s">
        <v>13</v>
      </c>
    </row>
    <row r="7266" spans="1:13" s="39" customFormat="1" ht="12.75" x14ac:dyDescent="0.2">
      <c r="A7266" s="33" t="s">
        <v>28</v>
      </c>
      <c r="B7266" s="33" t="s">
        <v>585</v>
      </c>
      <c r="C7266" s="34">
        <v>10</v>
      </c>
      <c r="D7266" s="33" t="s">
        <v>93</v>
      </c>
      <c r="E7266" s="33" t="s">
        <v>7922</v>
      </c>
      <c r="F7266" s="35">
        <v>31162200</v>
      </c>
      <c r="G7266" s="33" t="s">
        <v>15072</v>
      </c>
      <c r="H7266" s="33">
        <v>2</v>
      </c>
      <c r="I7266" s="33">
        <v>6</v>
      </c>
      <c r="J7266" s="36">
        <v>100</v>
      </c>
      <c r="K7266" s="37">
        <v>150000</v>
      </c>
      <c r="L7266" s="38" t="s">
        <v>15</v>
      </c>
      <c r="M7266" s="38" t="s">
        <v>13</v>
      </c>
    </row>
    <row r="7267" spans="1:13" s="39" customFormat="1" ht="12.75" x14ac:dyDescent="0.2">
      <c r="A7267" s="33" t="s">
        <v>28</v>
      </c>
      <c r="B7267" s="33" t="s">
        <v>585</v>
      </c>
      <c r="C7267" s="34">
        <v>10</v>
      </c>
      <c r="D7267" s="33" t="s">
        <v>93</v>
      </c>
      <c r="E7267" s="33" t="s">
        <v>7923</v>
      </c>
      <c r="F7267" s="35">
        <v>31162200</v>
      </c>
      <c r="G7267" s="33" t="s">
        <v>15072</v>
      </c>
      <c r="H7267" s="33">
        <v>2</v>
      </c>
      <c r="I7267" s="33">
        <v>6</v>
      </c>
      <c r="J7267" s="36">
        <v>120</v>
      </c>
      <c r="K7267" s="37">
        <v>240000</v>
      </c>
      <c r="L7267" s="38" t="s">
        <v>15</v>
      </c>
      <c r="M7267" s="38" t="s">
        <v>13</v>
      </c>
    </row>
    <row r="7268" spans="1:13" s="39" customFormat="1" ht="12.75" x14ac:dyDescent="0.2">
      <c r="A7268" s="33" t="s">
        <v>28</v>
      </c>
      <c r="B7268" s="33" t="s">
        <v>585</v>
      </c>
      <c r="C7268" s="34">
        <v>10</v>
      </c>
      <c r="D7268" s="33" t="s">
        <v>93</v>
      </c>
      <c r="E7268" s="33" t="s">
        <v>7923</v>
      </c>
      <c r="F7268" s="35">
        <v>31162200</v>
      </c>
      <c r="G7268" s="33" t="s">
        <v>15072</v>
      </c>
      <c r="H7268" s="33">
        <v>2</v>
      </c>
      <c r="I7268" s="33">
        <v>6</v>
      </c>
      <c r="J7268" s="36">
        <v>50</v>
      </c>
      <c r="K7268" s="37">
        <v>100000</v>
      </c>
      <c r="L7268" s="38" t="s">
        <v>15</v>
      </c>
      <c r="M7268" s="38" t="s">
        <v>13</v>
      </c>
    </row>
    <row r="7269" spans="1:13" s="39" customFormat="1" ht="12.75" x14ac:dyDescent="0.2">
      <c r="A7269" s="33" t="s">
        <v>28</v>
      </c>
      <c r="B7269" s="33" t="s">
        <v>585</v>
      </c>
      <c r="C7269" s="34">
        <v>10</v>
      </c>
      <c r="D7269" s="33" t="s">
        <v>93</v>
      </c>
      <c r="E7269" s="33" t="s">
        <v>7923</v>
      </c>
      <c r="F7269" s="35">
        <v>31162200</v>
      </c>
      <c r="G7269" s="33" t="s">
        <v>15072</v>
      </c>
      <c r="H7269" s="33">
        <v>2</v>
      </c>
      <c r="I7269" s="33">
        <v>6</v>
      </c>
      <c r="J7269" s="36">
        <v>70</v>
      </c>
      <c r="K7269" s="37">
        <v>140000</v>
      </c>
      <c r="L7269" s="38" t="s">
        <v>15</v>
      </c>
      <c r="M7269" s="38" t="s">
        <v>13</v>
      </c>
    </row>
    <row r="7270" spans="1:13" s="39" customFormat="1" ht="12.75" x14ac:dyDescent="0.2">
      <c r="A7270" s="33" t="s">
        <v>28</v>
      </c>
      <c r="B7270" s="33" t="s">
        <v>585</v>
      </c>
      <c r="C7270" s="34">
        <v>10</v>
      </c>
      <c r="D7270" s="33" t="s">
        <v>93</v>
      </c>
      <c r="E7270" s="33" t="s">
        <v>7924</v>
      </c>
      <c r="F7270" s="35">
        <v>31162200</v>
      </c>
      <c r="G7270" s="33" t="s">
        <v>15072</v>
      </c>
      <c r="H7270" s="33">
        <v>2</v>
      </c>
      <c r="I7270" s="33">
        <v>6</v>
      </c>
      <c r="J7270" s="36">
        <v>80</v>
      </c>
      <c r="K7270" s="37">
        <v>160000</v>
      </c>
      <c r="L7270" s="38" t="s">
        <v>15</v>
      </c>
      <c r="M7270" s="38" t="s">
        <v>13</v>
      </c>
    </row>
    <row r="7271" spans="1:13" s="39" customFormat="1" ht="12.75" x14ac:dyDescent="0.2">
      <c r="A7271" s="33" t="s">
        <v>28</v>
      </c>
      <c r="B7271" s="33" t="s">
        <v>585</v>
      </c>
      <c r="C7271" s="34">
        <v>10</v>
      </c>
      <c r="D7271" s="33" t="s">
        <v>93</v>
      </c>
      <c r="E7271" s="33" t="s">
        <v>7924</v>
      </c>
      <c r="F7271" s="35">
        <v>31162200</v>
      </c>
      <c r="G7271" s="33" t="s">
        <v>15072</v>
      </c>
      <c r="H7271" s="33">
        <v>2</v>
      </c>
      <c r="I7271" s="33">
        <v>6</v>
      </c>
      <c r="J7271" s="36">
        <v>70</v>
      </c>
      <c r="K7271" s="37">
        <v>140000</v>
      </c>
      <c r="L7271" s="38" t="s">
        <v>15</v>
      </c>
      <c r="M7271" s="38" t="s">
        <v>13</v>
      </c>
    </row>
    <row r="7272" spans="1:13" s="39" customFormat="1" ht="12.75" x14ac:dyDescent="0.2">
      <c r="A7272" s="33" t="s">
        <v>28</v>
      </c>
      <c r="B7272" s="33" t="s">
        <v>585</v>
      </c>
      <c r="C7272" s="34">
        <v>10</v>
      </c>
      <c r="D7272" s="33" t="s">
        <v>93</v>
      </c>
      <c r="E7272" s="33" t="s">
        <v>7924</v>
      </c>
      <c r="F7272" s="35">
        <v>31162200</v>
      </c>
      <c r="G7272" s="33" t="s">
        <v>15072</v>
      </c>
      <c r="H7272" s="33">
        <v>2</v>
      </c>
      <c r="I7272" s="33">
        <v>6</v>
      </c>
      <c r="J7272" s="36">
        <v>90</v>
      </c>
      <c r="K7272" s="37">
        <v>180000</v>
      </c>
      <c r="L7272" s="38" t="s">
        <v>15</v>
      </c>
      <c r="M7272" s="38" t="s">
        <v>13</v>
      </c>
    </row>
    <row r="7273" spans="1:13" s="39" customFormat="1" ht="12.75" x14ac:dyDescent="0.2">
      <c r="A7273" s="33" t="s">
        <v>28</v>
      </c>
      <c r="B7273" s="33" t="s">
        <v>585</v>
      </c>
      <c r="C7273" s="34">
        <v>10</v>
      </c>
      <c r="D7273" s="33" t="s">
        <v>93</v>
      </c>
      <c r="E7273" s="33" t="s">
        <v>7925</v>
      </c>
      <c r="F7273" s="35">
        <v>31162200</v>
      </c>
      <c r="G7273" s="33" t="s">
        <v>15072</v>
      </c>
      <c r="H7273" s="33">
        <v>2</v>
      </c>
      <c r="I7273" s="33">
        <v>6</v>
      </c>
      <c r="J7273" s="36">
        <v>90</v>
      </c>
      <c r="K7273" s="37">
        <v>90000</v>
      </c>
      <c r="L7273" s="38" t="s">
        <v>15</v>
      </c>
      <c r="M7273" s="38" t="s">
        <v>13</v>
      </c>
    </row>
    <row r="7274" spans="1:13" s="39" customFormat="1" ht="12.75" x14ac:dyDescent="0.2">
      <c r="A7274" s="33" t="s">
        <v>28</v>
      </c>
      <c r="B7274" s="33" t="s">
        <v>585</v>
      </c>
      <c r="C7274" s="34">
        <v>10</v>
      </c>
      <c r="D7274" s="33" t="s">
        <v>93</v>
      </c>
      <c r="E7274" s="33" t="s">
        <v>7925</v>
      </c>
      <c r="F7274" s="35">
        <v>31162200</v>
      </c>
      <c r="G7274" s="33" t="s">
        <v>15072</v>
      </c>
      <c r="H7274" s="33">
        <v>2</v>
      </c>
      <c r="I7274" s="33">
        <v>6</v>
      </c>
      <c r="J7274" s="36">
        <v>50</v>
      </c>
      <c r="K7274" s="37">
        <v>50000</v>
      </c>
      <c r="L7274" s="38" t="s">
        <v>15</v>
      </c>
      <c r="M7274" s="38" t="s">
        <v>13</v>
      </c>
    </row>
    <row r="7275" spans="1:13" s="39" customFormat="1" ht="12.75" x14ac:dyDescent="0.2">
      <c r="A7275" s="33" t="s">
        <v>28</v>
      </c>
      <c r="B7275" s="33" t="s">
        <v>585</v>
      </c>
      <c r="C7275" s="34">
        <v>10</v>
      </c>
      <c r="D7275" s="33" t="s">
        <v>93</v>
      </c>
      <c r="E7275" s="33" t="s">
        <v>7925</v>
      </c>
      <c r="F7275" s="35">
        <v>31162200</v>
      </c>
      <c r="G7275" s="33" t="s">
        <v>15072</v>
      </c>
      <c r="H7275" s="33">
        <v>2</v>
      </c>
      <c r="I7275" s="33">
        <v>6</v>
      </c>
      <c r="J7275" s="36">
        <v>30</v>
      </c>
      <c r="K7275" s="37">
        <v>30000</v>
      </c>
      <c r="L7275" s="38" t="s">
        <v>15</v>
      </c>
      <c r="M7275" s="38" t="s">
        <v>13</v>
      </c>
    </row>
    <row r="7276" spans="1:13" s="39" customFormat="1" ht="12.75" x14ac:dyDescent="0.2">
      <c r="A7276" s="33" t="s">
        <v>28</v>
      </c>
      <c r="B7276" s="33" t="s">
        <v>585</v>
      </c>
      <c r="C7276" s="34">
        <v>10</v>
      </c>
      <c r="D7276" s="33" t="s">
        <v>93</v>
      </c>
      <c r="E7276" s="33" t="s">
        <v>7926</v>
      </c>
      <c r="F7276" s="35">
        <v>31162200</v>
      </c>
      <c r="G7276" s="33" t="s">
        <v>15072</v>
      </c>
      <c r="H7276" s="33">
        <v>2</v>
      </c>
      <c r="I7276" s="33">
        <v>6</v>
      </c>
      <c r="J7276" s="36">
        <v>50</v>
      </c>
      <c r="K7276" s="37">
        <v>115000</v>
      </c>
      <c r="L7276" s="38" t="s">
        <v>15</v>
      </c>
      <c r="M7276" s="38" t="s">
        <v>13</v>
      </c>
    </row>
    <row r="7277" spans="1:13" s="39" customFormat="1" ht="12.75" x14ac:dyDescent="0.2">
      <c r="A7277" s="33" t="s">
        <v>28</v>
      </c>
      <c r="B7277" s="33" t="s">
        <v>585</v>
      </c>
      <c r="C7277" s="34">
        <v>10</v>
      </c>
      <c r="D7277" s="33" t="s">
        <v>93</v>
      </c>
      <c r="E7277" s="33" t="s">
        <v>7926</v>
      </c>
      <c r="F7277" s="35">
        <v>31162200</v>
      </c>
      <c r="G7277" s="33" t="s">
        <v>15072</v>
      </c>
      <c r="H7277" s="33">
        <v>2</v>
      </c>
      <c r="I7277" s="33">
        <v>6</v>
      </c>
      <c r="J7277" s="36">
        <v>70</v>
      </c>
      <c r="K7277" s="37">
        <v>161000</v>
      </c>
      <c r="L7277" s="38" t="s">
        <v>15</v>
      </c>
      <c r="M7277" s="38" t="s">
        <v>13</v>
      </c>
    </row>
    <row r="7278" spans="1:13" s="39" customFormat="1" ht="12.75" x14ac:dyDescent="0.2">
      <c r="A7278" s="33" t="s">
        <v>28</v>
      </c>
      <c r="B7278" s="33" t="s">
        <v>585</v>
      </c>
      <c r="C7278" s="34">
        <v>10</v>
      </c>
      <c r="D7278" s="33" t="s">
        <v>93</v>
      </c>
      <c r="E7278" s="33" t="s">
        <v>7926</v>
      </c>
      <c r="F7278" s="35">
        <v>31162200</v>
      </c>
      <c r="G7278" s="33" t="s">
        <v>15072</v>
      </c>
      <c r="H7278" s="33">
        <v>2</v>
      </c>
      <c r="I7278" s="33">
        <v>6</v>
      </c>
      <c r="J7278" s="36">
        <v>80</v>
      </c>
      <c r="K7278" s="37">
        <v>184000</v>
      </c>
      <c r="L7278" s="38" t="s">
        <v>15</v>
      </c>
      <c r="M7278" s="38" t="s">
        <v>13</v>
      </c>
    </row>
    <row r="7279" spans="1:13" s="39" customFormat="1" ht="12.75" x14ac:dyDescent="0.2">
      <c r="A7279" s="33" t="s">
        <v>28</v>
      </c>
      <c r="B7279" s="33" t="s">
        <v>585</v>
      </c>
      <c r="C7279" s="34">
        <v>10</v>
      </c>
      <c r="D7279" s="33" t="s">
        <v>93</v>
      </c>
      <c r="E7279" s="33" t="s">
        <v>7926</v>
      </c>
      <c r="F7279" s="35">
        <v>31162200</v>
      </c>
      <c r="G7279" s="33" t="s">
        <v>15072</v>
      </c>
      <c r="H7279" s="33">
        <v>2</v>
      </c>
      <c r="I7279" s="33">
        <v>6</v>
      </c>
      <c r="J7279" s="36">
        <v>90</v>
      </c>
      <c r="K7279" s="37">
        <v>207000</v>
      </c>
      <c r="L7279" s="38" t="s">
        <v>15</v>
      </c>
      <c r="M7279" s="38" t="s">
        <v>13</v>
      </c>
    </row>
    <row r="7280" spans="1:13" s="39" customFormat="1" ht="12.75" x14ac:dyDescent="0.2">
      <c r="A7280" s="33" t="s">
        <v>28</v>
      </c>
      <c r="B7280" s="33" t="s">
        <v>585</v>
      </c>
      <c r="C7280" s="34">
        <v>10</v>
      </c>
      <c r="D7280" s="33" t="s">
        <v>93</v>
      </c>
      <c r="E7280" s="33" t="s">
        <v>7926</v>
      </c>
      <c r="F7280" s="35">
        <v>31162200</v>
      </c>
      <c r="G7280" s="33" t="s">
        <v>15072</v>
      </c>
      <c r="H7280" s="33">
        <v>2</v>
      </c>
      <c r="I7280" s="33">
        <v>6</v>
      </c>
      <c r="J7280" s="36">
        <v>70</v>
      </c>
      <c r="K7280" s="37">
        <v>175000</v>
      </c>
      <c r="L7280" s="38" t="s">
        <v>15</v>
      </c>
      <c r="M7280" s="38" t="s">
        <v>13</v>
      </c>
    </row>
    <row r="7281" spans="1:13" s="39" customFormat="1" ht="12.75" x14ac:dyDescent="0.2">
      <c r="A7281" s="33" t="s">
        <v>28</v>
      </c>
      <c r="B7281" s="33" t="s">
        <v>585</v>
      </c>
      <c r="C7281" s="34">
        <v>10</v>
      </c>
      <c r="D7281" s="33" t="s">
        <v>93</v>
      </c>
      <c r="E7281" s="33" t="s">
        <v>7926</v>
      </c>
      <c r="F7281" s="35">
        <v>31162200</v>
      </c>
      <c r="G7281" s="33" t="s">
        <v>15072</v>
      </c>
      <c r="H7281" s="33">
        <v>2</v>
      </c>
      <c r="I7281" s="33">
        <v>6</v>
      </c>
      <c r="J7281" s="36">
        <v>70</v>
      </c>
      <c r="K7281" s="37">
        <v>192500</v>
      </c>
      <c r="L7281" s="38" t="s">
        <v>15</v>
      </c>
      <c r="M7281" s="38" t="s">
        <v>13</v>
      </c>
    </row>
    <row r="7282" spans="1:13" s="39" customFormat="1" ht="12.75" x14ac:dyDescent="0.2">
      <c r="A7282" s="33" t="s">
        <v>28</v>
      </c>
      <c r="B7282" s="33" t="s">
        <v>585</v>
      </c>
      <c r="C7282" s="34">
        <v>10</v>
      </c>
      <c r="D7282" s="33" t="s">
        <v>93</v>
      </c>
      <c r="E7282" s="33" t="s">
        <v>7926</v>
      </c>
      <c r="F7282" s="35">
        <v>31162200</v>
      </c>
      <c r="G7282" s="33" t="s">
        <v>15072</v>
      </c>
      <c r="H7282" s="33">
        <v>2</v>
      </c>
      <c r="I7282" s="33">
        <v>6</v>
      </c>
      <c r="J7282" s="36">
        <v>70</v>
      </c>
      <c r="K7282" s="37">
        <v>206500</v>
      </c>
      <c r="L7282" s="38" t="s">
        <v>15</v>
      </c>
      <c r="M7282" s="38" t="s">
        <v>13</v>
      </c>
    </row>
    <row r="7283" spans="1:13" s="39" customFormat="1" ht="12.75" x14ac:dyDescent="0.2">
      <c r="A7283" s="33" t="s">
        <v>28</v>
      </c>
      <c r="B7283" s="33" t="s">
        <v>585</v>
      </c>
      <c r="C7283" s="34">
        <v>10</v>
      </c>
      <c r="D7283" s="33" t="s">
        <v>93</v>
      </c>
      <c r="E7283" s="33" t="s">
        <v>7926</v>
      </c>
      <c r="F7283" s="35">
        <v>31162200</v>
      </c>
      <c r="G7283" s="33" t="s">
        <v>15072</v>
      </c>
      <c r="H7283" s="33">
        <v>2</v>
      </c>
      <c r="I7283" s="33">
        <v>6</v>
      </c>
      <c r="J7283" s="36">
        <v>70</v>
      </c>
      <c r="K7283" s="37">
        <v>206500</v>
      </c>
      <c r="L7283" s="38" t="s">
        <v>15</v>
      </c>
      <c r="M7283" s="38" t="s">
        <v>13</v>
      </c>
    </row>
    <row r="7284" spans="1:13" s="39" customFormat="1" ht="12.75" x14ac:dyDescent="0.2">
      <c r="A7284" s="33" t="s">
        <v>28</v>
      </c>
      <c r="B7284" s="33" t="s">
        <v>585</v>
      </c>
      <c r="C7284" s="34">
        <v>10</v>
      </c>
      <c r="D7284" s="33" t="s">
        <v>93</v>
      </c>
      <c r="E7284" s="33" t="s">
        <v>7926</v>
      </c>
      <c r="F7284" s="35">
        <v>31162200</v>
      </c>
      <c r="G7284" s="33" t="s">
        <v>15072</v>
      </c>
      <c r="H7284" s="33">
        <v>2</v>
      </c>
      <c r="I7284" s="33">
        <v>6</v>
      </c>
      <c r="J7284" s="36">
        <v>80</v>
      </c>
      <c r="K7284" s="37">
        <v>236000</v>
      </c>
      <c r="L7284" s="38" t="s">
        <v>15</v>
      </c>
      <c r="M7284" s="38" t="s">
        <v>13</v>
      </c>
    </row>
    <row r="7285" spans="1:13" s="39" customFormat="1" ht="12.75" x14ac:dyDescent="0.2">
      <c r="A7285" s="33" t="s">
        <v>28</v>
      </c>
      <c r="B7285" s="33" t="s">
        <v>585</v>
      </c>
      <c r="C7285" s="34">
        <v>10</v>
      </c>
      <c r="D7285" s="33" t="s">
        <v>93</v>
      </c>
      <c r="E7285" s="33" t="s">
        <v>7926</v>
      </c>
      <c r="F7285" s="35">
        <v>31162200</v>
      </c>
      <c r="G7285" s="33" t="s">
        <v>15072</v>
      </c>
      <c r="H7285" s="33">
        <v>2</v>
      </c>
      <c r="I7285" s="33">
        <v>6</v>
      </c>
      <c r="J7285" s="36">
        <v>80</v>
      </c>
      <c r="K7285" s="37">
        <v>200000</v>
      </c>
      <c r="L7285" s="38" t="s">
        <v>15</v>
      </c>
      <c r="M7285" s="38" t="s">
        <v>13</v>
      </c>
    </row>
    <row r="7286" spans="1:13" s="39" customFormat="1" ht="12.75" x14ac:dyDescent="0.2">
      <c r="A7286" s="33" t="s">
        <v>28</v>
      </c>
      <c r="B7286" s="33" t="s">
        <v>585</v>
      </c>
      <c r="C7286" s="34">
        <v>10</v>
      </c>
      <c r="D7286" s="33" t="s">
        <v>93</v>
      </c>
      <c r="E7286" s="33" t="s">
        <v>7926</v>
      </c>
      <c r="F7286" s="35">
        <v>31162200</v>
      </c>
      <c r="G7286" s="33" t="s">
        <v>15072</v>
      </c>
      <c r="H7286" s="33">
        <v>2</v>
      </c>
      <c r="I7286" s="33">
        <v>6</v>
      </c>
      <c r="J7286" s="36">
        <v>80</v>
      </c>
      <c r="K7286" s="37">
        <v>200000</v>
      </c>
      <c r="L7286" s="38" t="s">
        <v>15</v>
      </c>
      <c r="M7286" s="38" t="s">
        <v>13</v>
      </c>
    </row>
    <row r="7287" spans="1:13" s="39" customFormat="1" ht="12.75" x14ac:dyDescent="0.2">
      <c r="A7287" s="33" t="s">
        <v>28</v>
      </c>
      <c r="B7287" s="33" t="s">
        <v>585</v>
      </c>
      <c r="C7287" s="34">
        <v>10</v>
      </c>
      <c r="D7287" s="33" t="s">
        <v>93</v>
      </c>
      <c r="E7287" s="33" t="s">
        <v>7926</v>
      </c>
      <c r="F7287" s="35">
        <v>31162200</v>
      </c>
      <c r="G7287" s="33" t="s">
        <v>15072</v>
      </c>
      <c r="H7287" s="33">
        <v>2</v>
      </c>
      <c r="I7287" s="33">
        <v>6</v>
      </c>
      <c r="J7287" s="36">
        <v>80</v>
      </c>
      <c r="K7287" s="37">
        <v>200000</v>
      </c>
      <c r="L7287" s="38" t="s">
        <v>15</v>
      </c>
      <c r="M7287" s="38" t="s">
        <v>13</v>
      </c>
    </row>
    <row r="7288" spans="1:13" s="39" customFormat="1" ht="12.75" x14ac:dyDescent="0.2">
      <c r="A7288" s="33" t="s">
        <v>28</v>
      </c>
      <c r="B7288" s="33" t="s">
        <v>585</v>
      </c>
      <c r="C7288" s="34">
        <v>10</v>
      </c>
      <c r="D7288" s="33" t="s">
        <v>93</v>
      </c>
      <c r="E7288" s="33" t="s">
        <v>7926</v>
      </c>
      <c r="F7288" s="35">
        <v>31162200</v>
      </c>
      <c r="G7288" s="33" t="s">
        <v>15072</v>
      </c>
      <c r="H7288" s="33">
        <v>2</v>
      </c>
      <c r="I7288" s="33">
        <v>6</v>
      </c>
      <c r="J7288" s="36">
        <v>50</v>
      </c>
      <c r="K7288" s="37">
        <v>125000</v>
      </c>
      <c r="L7288" s="38" t="s">
        <v>15</v>
      </c>
      <c r="M7288" s="38" t="s">
        <v>13</v>
      </c>
    </row>
    <row r="7289" spans="1:13" s="39" customFormat="1" ht="12.75" x14ac:dyDescent="0.2">
      <c r="A7289" s="33" t="s">
        <v>28</v>
      </c>
      <c r="B7289" s="33" t="s">
        <v>585</v>
      </c>
      <c r="C7289" s="34">
        <v>10</v>
      </c>
      <c r="D7289" s="33" t="s">
        <v>93</v>
      </c>
      <c r="E7289" s="33" t="s">
        <v>7926</v>
      </c>
      <c r="F7289" s="35">
        <v>31162200</v>
      </c>
      <c r="G7289" s="33" t="s">
        <v>15072</v>
      </c>
      <c r="H7289" s="33">
        <v>2</v>
      </c>
      <c r="I7289" s="33">
        <v>6</v>
      </c>
      <c r="J7289" s="36">
        <v>60</v>
      </c>
      <c r="K7289" s="37">
        <v>150000</v>
      </c>
      <c r="L7289" s="38" t="s">
        <v>15</v>
      </c>
      <c r="M7289" s="38" t="s">
        <v>13</v>
      </c>
    </row>
    <row r="7290" spans="1:13" s="39" customFormat="1" ht="12.75" x14ac:dyDescent="0.2">
      <c r="A7290" s="33" t="s">
        <v>28</v>
      </c>
      <c r="B7290" s="33" t="s">
        <v>585</v>
      </c>
      <c r="C7290" s="34">
        <v>10</v>
      </c>
      <c r="D7290" s="33" t="s">
        <v>93</v>
      </c>
      <c r="E7290" s="33" t="s">
        <v>7926</v>
      </c>
      <c r="F7290" s="35">
        <v>31162200</v>
      </c>
      <c r="G7290" s="33" t="s">
        <v>15072</v>
      </c>
      <c r="H7290" s="33">
        <v>2</v>
      </c>
      <c r="I7290" s="33">
        <v>6</v>
      </c>
      <c r="J7290" s="36">
        <v>70</v>
      </c>
      <c r="K7290" s="37">
        <v>175000</v>
      </c>
      <c r="L7290" s="38" t="s">
        <v>15</v>
      </c>
      <c r="M7290" s="38" t="s">
        <v>13</v>
      </c>
    </row>
    <row r="7291" spans="1:13" s="39" customFormat="1" ht="12.75" x14ac:dyDescent="0.2">
      <c r="A7291" s="33" t="s">
        <v>28</v>
      </c>
      <c r="B7291" s="33" t="s">
        <v>585</v>
      </c>
      <c r="C7291" s="34">
        <v>10</v>
      </c>
      <c r="D7291" s="33" t="s">
        <v>93</v>
      </c>
      <c r="E7291" s="33" t="s">
        <v>7926</v>
      </c>
      <c r="F7291" s="35">
        <v>31162200</v>
      </c>
      <c r="G7291" s="33" t="s">
        <v>15072</v>
      </c>
      <c r="H7291" s="33">
        <v>2</v>
      </c>
      <c r="I7291" s="33">
        <v>6</v>
      </c>
      <c r="J7291" s="36">
        <v>50</v>
      </c>
      <c r="K7291" s="37">
        <v>125000</v>
      </c>
      <c r="L7291" s="38" t="s">
        <v>15</v>
      </c>
      <c r="M7291" s="38" t="s">
        <v>13</v>
      </c>
    </row>
    <row r="7292" spans="1:13" s="39" customFormat="1" ht="12.75" x14ac:dyDescent="0.2">
      <c r="A7292" s="33" t="s">
        <v>28</v>
      </c>
      <c r="B7292" s="33" t="s">
        <v>585</v>
      </c>
      <c r="C7292" s="34">
        <v>10</v>
      </c>
      <c r="D7292" s="33" t="s">
        <v>93</v>
      </c>
      <c r="E7292" s="33" t="s">
        <v>7926</v>
      </c>
      <c r="F7292" s="35">
        <v>31162200</v>
      </c>
      <c r="G7292" s="33" t="s">
        <v>15072</v>
      </c>
      <c r="H7292" s="33">
        <v>2</v>
      </c>
      <c r="I7292" s="33">
        <v>6</v>
      </c>
      <c r="J7292" s="36">
        <v>90</v>
      </c>
      <c r="K7292" s="37">
        <v>265500</v>
      </c>
      <c r="L7292" s="38" t="s">
        <v>15</v>
      </c>
      <c r="M7292" s="38" t="s">
        <v>13</v>
      </c>
    </row>
    <row r="7293" spans="1:13" s="39" customFormat="1" ht="12.75" x14ac:dyDescent="0.2">
      <c r="A7293" s="33" t="s">
        <v>28</v>
      </c>
      <c r="B7293" s="33" t="s">
        <v>585</v>
      </c>
      <c r="C7293" s="34">
        <v>10</v>
      </c>
      <c r="D7293" s="33" t="s">
        <v>93</v>
      </c>
      <c r="E7293" s="33" t="s">
        <v>7926</v>
      </c>
      <c r="F7293" s="35">
        <v>31162200</v>
      </c>
      <c r="G7293" s="33" t="s">
        <v>15072</v>
      </c>
      <c r="H7293" s="33">
        <v>2</v>
      </c>
      <c r="I7293" s="33">
        <v>6</v>
      </c>
      <c r="J7293" s="36">
        <v>80</v>
      </c>
      <c r="K7293" s="37">
        <v>236000</v>
      </c>
      <c r="L7293" s="38" t="s">
        <v>15</v>
      </c>
      <c r="M7293" s="38" t="s">
        <v>13</v>
      </c>
    </row>
    <row r="7294" spans="1:13" s="39" customFormat="1" ht="12.75" x14ac:dyDescent="0.2">
      <c r="A7294" s="33" t="s">
        <v>28</v>
      </c>
      <c r="B7294" s="33" t="s">
        <v>585</v>
      </c>
      <c r="C7294" s="34">
        <v>10</v>
      </c>
      <c r="D7294" s="33" t="s">
        <v>93</v>
      </c>
      <c r="E7294" s="33" t="s">
        <v>7926</v>
      </c>
      <c r="F7294" s="35">
        <v>31162200</v>
      </c>
      <c r="G7294" s="33" t="s">
        <v>15072</v>
      </c>
      <c r="H7294" s="33">
        <v>2</v>
      </c>
      <c r="I7294" s="33">
        <v>6</v>
      </c>
      <c r="J7294" s="36">
        <v>70</v>
      </c>
      <c r="K7294" s="37">
        <v>206500</v>
      </c>
      <c r="L7294" s="38" t="s">
        <v>15</v>
      </c>
      <c r="M7294" s="38" t="s">
        <v>13</v>
      </c>
    </row>
    <row r="7295" spans="1:13" s="39" customFormat="1" ht="12.75" x14ac:dyDescent="0.2">
      <c r="A7295" s="33" t="s">
        <v>28</v>
      </c>
      <c r="B7295" s="33" t="s">
        <v>585</v>
      </c>
      <c r="C7295" s="34">
        <v>10</v>
      </c>
      <c r="D7295" s="33" t="s">
        <v>93</v>
      </c>
      <c r="E7295" s="33" t="s">
        <v>7926</v>
      </c>
      <c r="F7295" s="35">
        <v>31162200</v>
      </c>
      <c r="G7295" s="33" t="s">
        <v>15072</v>
      </c>
      <c r="H7295" s="33">
        <v>2</v>
      </c>
      <c r="I7295" s="33">
        <v>6</v>
      </c>
      <c r="J7295" s="36">
        <v>60</v>
      </c>
      <c r="K7295" s="37">
        <v>177000</v>
      </c>
      <c r="L7295" s="38" t="s">
        <v>15</v>
      </c>
      <c r="M7295" s="38" t="s">
        <v>13</v>
      </c>
    </row>
    <row r="7296" spans="1:13" s="39" customFormat="1" ht="12.75" x14ac:dyDescent="0.2">
      <c r="A7296" s="33" t="s">
        <v>28</v>
      </c>
      <c r="B7296" s="33" t="s">
        <v>585</v>
      </c>
      <c r="C7296" s="34">
        <v>10</v>
      </c>
      <c r="D7296" s="33" t="s">
        <v>93</v>
      </c>
      <c r="E7296" s="33" t="s">
        <v>7926</v>
      </c>
      <c r="F7296" s="35">
        <v>31162200</v>
      </c>
      <c r="G7296" s="33" t="s">
        <v>15072</v>
      </c>
      <c r="H7296" s="33">
        <v>2</v>
      </c>
      <c r="I7296" s="33">
        <v>6</v>
      </c>
      <c r="J7296" s="36">
        <v>60</v>
      </c>
      <c r="K7296" s="37">
        <v>177000</v>
      </c>
      <c r="L7296" s="38" t="s">
        <v>15</v>
      </c>
      <c r="M7296" s="38" t="s">
        <v>13</v>
      </c>
    </row>
    <row r="7297" spans="1:13" s="39" customFormat="1" ht="12.75" x14ac:dyDescent="0.2">
      <c r="A7297" s="33" t="s">
        <v>28</v>
      </c>
      <c r="B7297" s="33" t="s">
        <v>585</v>
      </c>
      <c r="C7297" s="34">
        <v>10</v>
      </c>
      <c r="D7297" s="33" t="s">
        <v>93</v>
      </c>
      <c r="E7297" s="33" t="s">
        <v>7926</v>
      </c>
      <c r="F7297" s="35">
        <v>31162200</v>
      </c>
      <c r="G7297" s="33" t="s">
        <v>15072</v>
      </c>
      <c r="H7297" s="33">
        <v>2</v>
      </c>
      <c r="I7297" s="33">
        <v>6</v>
      </c>
      <c r="J7297" s="36">
        <v>50</v>
      </c>
      <c r="K7297" s="37">
        <v>222500</v>
      </c>
      <c r="L7297" s="38" t="s">
        <v>15</v>
      </c>
      <c r="M7297" s="38" t="s">
        <v>13</v>
      </c>
    </row>
    <row r="7298" spans="1:13" s="39" customFormat="1" ht="12.75" x14ac:dyDescent="0.2">
      <c r="A7298" s="33" t="s">
        <v>28</v>
      </c>
      <c r="B7298" s="33" t="s">
        <v>585</v>
      </c>
      <c r="C7298" s="34">
        <v>10</v>
      </c>
      <c r="D7298" s="33" t="s">
        <v>93</v>
      </c>
      <c r="E7298" s="33" t="s">
        <v>7926</v>
      </c>
      <c r="F7298" s="35">
        <v>31162200</v>
      </c>
      <c r="G7298" s="33" t="s">
        <v>15072</v>
      </c>
      <c r="H7298" s="33">
        <v>2</v>
      </c>
      <c r="I7298" s="33">
        <v>6</v>
      </c>
      <c r="J7298" s="36">
        <v>40</v>
      </c>
      <c r="K7298" s="37">
        <v>80000</v>
      </c>
      <c r="L7298" s="38" t="s">
        <v>15</v>
      </c>
      <c r="M7298" s="38" t="s">
        <v>13</v>
      </c>
    </row>
    <row r="7299" spans="1:13" s="39" customFormat="1" ht="12.75" x14ac:dyDescent="0.2">
      <c r="A7299" s="33" t="s">
        <v>28</v>
      </c>
      <c r="B7299" s="33" t="s">
        <v>585</v>
      </c>
      <c r="C7299" s="34">
        <v>10</v>
      </c>
      <c r="D7299" s="33" t="s">
        <v>93</v>
      </c>
      <c r="E7299" s="33" t="s">
        <v>7926</v>
      </c>
      <c r="F7299" s="35">
        <v>31162200</v>
      </c>
      <c r="G7299" s="33" t="s">
        <v>15072</v>
      </c>
      <c r="H7299" s="33">
        <v>2</v>
      </c>
      <c r="I7299" s="33">
        <v>6</v>
      </c>
      <c r="J7299" s="36">
        <v>50</v>
      </c>
      <c r="K7299" s="37">
        <v>100000</v>
      </c>
      <c r="L7299" s="38" t="s">
        <v>15</v>
      </c>
      <c r="M7299" s="38" t="s">
        <v>13</v>
      </c>
    </row>
    <row r="7300" spans="1:13" s="39" customFormat="1" ht="12.75" x14ac:dyDescent="0.2">
      <c r="A7300" s="33" t="s">
        <v>28</v>
      </c>
      <c r="B7300" s="33" t="s">
        <v>585</v>
      </c>
      <c r="C7300" s="34">
        <v>10</v>
      </c>
      <c r="D7300" s="33" t="s">
        <v>93</v>
      </c>
      <c r="E7300" s="33" t="s">
        <v>7926</v>
      </c>
      <c r="F7300" s="35">
        <v>31162200</v>
      </c>
      <c r="G7300" s="33" t="s">
        <v>15072</v>
      </c>
      <c r="H7300" s="33">
        <v>2</v>
      </c>
      <c r="I7300" s="33">
        <v>6</v>
      </c>
      <c r="J7300" s="36">
        <v>60</v>
      </c>
      <c r="K7300" s="37">
        <v>150000</v>
      </c>
      <c r="L7300" s="38" t="s">
        <v>15</v>
      </c>
      <c r="M7300" s="38" t="s">
        <v>13</v>
      </c>
    </row>
    <row r="7301" spans="1:13" s="39" customFormat="1" ht="12.75" x14ac:dyDescent="0.2">
      <c r="A7301" s="33" t="s">
        <v>28</v>
      </c>
      <c r="B7301" s="33" t="s">
        <v>585</v>
      </c>
      <c r="C7301" s="34">
        <v>10</v>
      </c>
      <c r="D7301" s="33" t="s">
        <v>93</v>
      </c>
      <c r="E7301" s="33" t="s">
        <v>7926</v>
      </c>
      <c r="F7301" s="35">
        <v>31162200</v>
      </c>
      <c r="G7301" s="33" t="s">
        <v>15072</v>
      </c>
      <c r="H7301" s="33">
        <v>2</v>
      </c>
      <c r="I7301" s="33">
        <v>6</v>
      </c>
      <c r="J7301" s="36">
        <v>80</v>
      </c>
      <c r="K7301" s="37">
        <v>200000</v>
      </c>
      <c r="L7301" s="38" t="s">
        <v>15</v>
      </c>
      <c r="M7301" s="38" t="s">
        <v>13</v>
      </c>
    </row>
    <row r="7302" spans="1:13" s="39" customFormat="1" ht="12.75" x14ac:dyDescent="0.2">
      <c r="A7302" s="33" t="s">
        <v>28</v>
      </c>
      <c r="B7302" s="33" t="s">
        <v>585</v>
      </c>
      <c r="C7302" s="34">
        <v>10</v>
      </c>
      <c r="D7302" s="33" t="s">
        <v>93</v>
      </c>
      <c r="E7302" s="33" t="s">
        <v>7926</v>
      </c>
      <c r="F7302" s="35">
        <v>31162200</v>
      </c>
      <c r="G7302" s="33" t="s">
        <v>15072</v>
      </c>
      <c r="H7302" s="33">
        <v>2</v>
      </c>
      <c r="I7302" s="33">
        <v>6</v>
      </c>
      <c r="J7302" s="36">
        <v>70</v>
      </c>
      <c r="K7302" s="37">
        <v>175000</v>
      </c>
      <c r="L7302" s="38" t="s">
        <v>15</v>
      </c>
      <c r="M7302" s="38" t="s">
        <v>13</v>
      </c>
    </row>
    <row r="7303" spans="1:13" s="39" customFormat="1" ht="12.75" x14ac:dyDescent="0.2">
      <c r="A7303" s="33" t="s">
        <v>28</v>
      </c>
      <c r="B7303" s="33" t="s">
        <v>585</v>
      </c>
      <c r="C7303" s="34">
        <v>10</v>
      </c>
      <c r="D7303" s="33" t="s">
        <v>93</v>
      </c>
      <c r="E7303" s="33" t="s">
        <v>7926</v>
      </c>
      <c r="F7303" s="35">
        <v>31162200</v>
      </c>
      <c r="G7303" s="33" t="s">
        <v>15072</v>
      </c>
      <c r="H7303" s="33">
        <v>2</v>
      </c>
      <c r="I7303" s="33">
        <v>6</v>
      </c>
      <c r="J7303" s="36">
        <v>90</v>
      </c>
      <c r="K7303" s="37">
        <v>265500</v>
      </c>
      <c r="L7303" s="38" t="s">
        <v>15</v>
      </c>
      <c r="M7303" s="38" t="s">
        <v>13</v>
      </c>
    </row>
    <row r="7304" spans="1:13" s="39" customFormat="1" ht="12.75" x14ac:dyDescent="0.2">
      <c r="A7304" s="33" t="s">
        <v>28</v>
      </c>
      <c r="B7304" s="33" t="s">
        <v>585</v>
      </c>
      <c r="C7304" s="34">
        <v>10</v>
      </c>
      <c r="D7304" s="33" t="s">
        <v>93</v>
      </c>
      <c r="E7304" s="33" t="s">
        <v>7926</v>
      </c>
      <c r="F7304" s="35">
        <v>31162200</v>
      </c>
      <c r="G7304" s="33" t="s">
        <v>15072</v>
      </c>
      <c r="H7304" s="33">
        <v>2</v>
      </c>
      <c r="I7304" s="33">
        <v>6</v>
      </c>
      <c r="J7304" s="36">
        <v>80</v>
      </c>
      <c r="K7304" s="37">
        <v>236000</v>
      </c>
      <c r="L7304" s="38" t="s">
        <v>15</v>
      </c>
      <c r="M7304" s="38" t="s">
        <v>13</v>
      </c>
    </row>
    <row r="7305" spans="1:13" s="39" customFormat="1" ht="12.75" x14ac:dyDescent="0.2">
      <c r="A7305" s="33" t="s">
        <v>28</v>
      </c>
      <c r="B7305" s="33" t="s">
        <v>585</v>
      </c>
      <c r="C7305" s="34">
        <v>10</v>
      </c>
      <c r="D7305" s="33" t="s">
        <v>93</v>
      </c>
      <c r="E7305" s="33" t="s">
        <v>7926</v>
      </c>
      <c r="F7305" s="35">
        <v>31162200</v>
      </c>
      <c r="G7305" s="33" t="s">
        <v>15072</v>
      </c>
      <c r="H7305" s="33">
        <v>2</v>
      </c>
      <c r="I7305" s="33">
        <v>6</v>
      </c>
      <c r="J7305" s="36">
        <v>90</v>
      </c>
      <c r="K7305" s="37">
        <v>310500</v>
      </c>
      <c r="L7305" s="38" t="s">
        <v>15</v>
      </c>
      <c r="M7305" s="38" t="s">
        <v>13</v>
      </c>
    </row>
    <row r="7306" spans="1:13" s="39" customFormat="1" ht="12.75" x14ac:dyDescent="0.2">
      <c r="A7306" s="33" t="s">
        <v>28</v>
      </c>
      <c r="B7306" s="33" t="s">
        <v>585</v>
      </c>
      <c r="C7306" s="34">
        <v>10</v>
      </c>
      <c r="D7306" s="33" t="s">
        <v>93</v>
      </c>
      <c r="E7306" s="33" t="s">
        <v>7926</v>
      </c>
      <c r="F7306" s="35">
        <v>31162200</v>
      </c>
      <c r="G7306" s="33" t="s">
        <v>15072</v>
      </c>
      <c r="H7306" s="33">
        <v>2</v>
      </c>
      <c r="I7306" s="33">
        <v>6</v>
      </c>
      <c r="J7306" s="36">
        <v>60</v>
      </c>
      <c r="K7306" s="37">
        <v>207000</v>
      </c>
      <c r="L7306" s="38" t="s">
        <v>15</v>
      </c>
      <c r="M7306" s="38" t="s">
        <v>13</v>
      </c>
    </row>
    <row r="7307" spans="1:13" s="39" customFormat="1" ht="12.75" x14ac:dyDescent="0.2">
      <c r="A7307" s="33" t="s">
        <v>28</v>
      </c>
      <c r="B7307" s="33" t="s">
        <v>585</v>
      </c>
      <c r="C7307" s="34">
        <v>10</v>
      </c>
      <c r="D7307" s="33" t="s">
        <v>93</v>
      </c>
      <c r="E7307" s="33" t="s">
        <v>7926</v>
      </c>
      <c r="F7307" s="35">
        <v>31162200</v>
      </c>
      <c r="G7307" s="33" t="s">
        <v>15072</v>
      </c>
      <c r="H7307" s="33">
        <v>2</v>
      </c>
      <c r="I7307" s="33">
        <v>6</v>
      </c>
      <c r="J7307" s="36">
        <v>50</v>
      </c>
      <c r="K7307" s="37">
        <v>100000</v>
      </c>
      <c r="L7307" s="38" t="s">
        <v>15</v>
      </c>
      <c r="M7307" s="38" t="s">
        <v>13</v>
      </c>
    </row>
    <row r="7308" spans="1:13" s="39" customFormat="1" ht="12.75" x14ac:dyDescent="0.2">
      <c r="A7308" s="33" t="s">
        <v>28</v>
      </c>
      <c r="B7308" s="33" t="s">
        <v>585</v>
      </c>
      <c r="C7308" s="34">
        <v>10</v>
      </c>
      <c r="D7308" s="33" t="s">
        <v>93</v>
      </c>
      <c r="E7308" s="33" t="s">
        <v>7926</v>
      </c>
      <c r="F7308" s="35">
        <v>31162200</v>
      </c>
      <c r="G7308" s="33" t="s">
        <v>15072</v>
      </c>
      <c r="H7308" s="33">
        <v>2</v>
      </c>
      <c r="I7308" s="33">
        <v>6</v>
      </c>
      <c r="J7308" s="36">
        <v>1</v>
      </c>
      <c r="K7308" s="37">
        <v>2000</v>
      </c>
      <c r="L7308" s="38" t="s">
        <v>15</v>
      </c>
      <c r="M7308" s="38" t="s">
        <v>13</v>
      </c>
    </row>
    <row r="7309" spans="1:13" s="39" customFormat="1" ht="12.75" x14ac:dyDescent="0.2">
      <c r="A7309" s="33" t="s">
        <v>28</v>
      </c>
      <c r="B7309" s="33" t="s">
        <v>585</v>
      </c>
      <c r="C7309" s="34">
        <v>10</v>
      </c>
      <c r="D7309" s="33" t="s">
        <v>93</v>
      </c>
      <c r="E7309" s="33" t="s">
        <v>7927</v>
      </c>
      <c r="F7309" s="35">
        <v>31162200</v>
      </c>
      <c r="G7309" s="33" t="s">
        <v>15072</v>
      </c>
      <c r="H7309" s="33">
        <v>2</v>
      </c>
      <c r="I7309" s="33">
        <v>6</v>
      </c>
      <c r="J7309" s="36">
        <v>50</v>
      </c>
      <c r="K7309" s="37">
        <v>212500</v>
      </c>
      <c r="L7309" s="38" t="s">
        <v>15</v>
      </c>
      <c r="M7309" s="38" t="s">
        <v>13</v>
      </c>
    </row>
    <row r="7310" spans="1:13" s="39" customFormat="1" ht="12.75" x14ac:dyDescent="0.2">
      <c r="A7310" s="33" t="s">
        <v>28</v>
      </c>
      <c r="B7310" s="33" t="s">
        <v>585</v>
      </c>
      <c r="C7310" s="34">
        <v>10</v>
      </c>
      <c r="D7310" s="33" t="s">
        <v>93</v>
      </c>
      <c r="E7310" s="33" t="s">
        <v>7927</v>
      </c>
      <c r="F7310" s="35">
        <v>31162200</v>
      </c>
      <c r="G7310" s="33" t="s">
        <v>15072</v>
      </c>
      <c r="H7310" s="33">
        <v>2</v>
      </c>
      <c r="I7310" s="33">
        <v>6</v>
      </c>
      <c r="J7310" s="36">
        <v>70</v>
      </c>
      <c r="K7310" s="37">
        <v>297500</v>
      </c>
      <c r="L7310" s="38" t="s">
        <v>15</v>
      </c>
      <c r="M7310" s="38" t="s">
        <v>13</v>
      </c>
    </row>
    <row r="7311" spans="1:13" s="39" customFormat="1" ht="12.75" x14ac:dyDescent="0.2">
      <c r="A7311" s="33" t="s">
        <v>28</v>
      </c>
      <c r="B7311" s="33" t="s">
        <v>585</v>
      </c>
      <c r="C7311" s="34">
        <v>10</v>
      </c>
      <c r="D7311" s="33" t="s">
        <v>93</v>
      </c>
      <c r="E7311" s="33" t="s">
        <v>7927</v>
      </c>
      <c r="F7311" s="35">
        <v>31162200</v>
      </c>
      <c r="G7311" s="33" t="s">
        <v>15072</v>
      </c>
      <c r="H7311" s="33">
        <v>2</v>
      </c>
      <c r="I7311" s="33">
        <v>6</v>
      </c>
      <c r="J7311" s="36">
        <v>80</v>
      </c>
      <c r="K7311" s="37">
        <v>340000</v>
      </c>
      <c r="L7311" s="38" t="s">
        <v>15</v>
      </c>
      <c r="M7311" s="38" t="s">
        <v>13</v>
      </c>
    </row>
    <row r="7312" spans="1:13" s="39" customFormat="1" ht="12.75" x14ac:dyDescent="0.2">
      <c r="A7312" s="33" t="s">
        <v>28</v>
      </c>
      <c r="B7312" s="33" t="s">
        <v>585</v>
      </c>
      <c r="C7312" s="34">
        <v>10</v>
      </c>
      <c r="D7312" s="33" t="s">
        <v>93</v>
      </c>
      <c r="E7312" s="33" t="s">
        <v>7927</v>
      </c>
      <c r="F7312" s="35">
        <v>31162200</v>
      </c>
      <c r="G7312" s="33" t="s">
        <v>15072</v>
      </c>
      <c r="H7312" s="33">
        <v>2</v>
      </c>
      <c r="I7312" s="33">
        <v>6</v>
      </c>
      <c r="J7312" s="36">
        <v>90</v>
      </c>
      <c r="K7312" s="37">
        <v>382500</v>
      </c>
      <c r="L7312" s="38" t="s">
        <v>15</v>
      </c>
      <c r="M7312" s="38" t="s">
        <v>13</v>
      </c>
    </row>
    <row r="7313" spans="1:13" s="39" customFormat="1" ht="12.75" x14ac:dyDescent="0.2">
      <c r="A7313" s="33" t="s">
        <v>28</v>
      </c>
      <c r="B7313" s="33" t="s">
        <v>585</v>
      </c>
      <c r="C7313" s="34">
        <v>10</v>
      </c>
      <c r="D7313" s="33" t="s">
        <v>93</v>
      </c>
      <c r="E7313" s="33" t="s">
        <v>7927</v>
      </c>
      <c r="F7313" s="35">
        <v>31162200</v>
      </c>
      <c r="G7313" s="33" t="s">
        <v>15072</v>
      </c>
      <c r="H7313" s="33">
        <v>2</v>
      </c>
      <c r="I7313" s="33">
        <v>6</v>
      </c>
      <c r="J7313" s="36">
        <v>50</v>
      </c>
      <c r="K7313" s="37">
        <v>212500</v>
      </c>
      <c r="L7313" s="38" t="s">
        <v>15</v>
      </c>
      <c r="M7313" s="38" t="s">
        <v>13</v>
      </c>
    </row>
    <row r="7314" spans="1:13" s="39" customFormat="1" ht="12.75" x14ac:dyDescent="0.2">
      <c r="A7314" s="33" t="s">
        <v>28</v>
      </c>
      <c r="B7314" s="33" t="s">
        <v>585</v>
      </c>
      <c r="C7314" s="34">
        <v>10</v>
      </c>
      <c r="D7314" s="33" t="s">
        <v>93</v>
      </c>
      <c r="E7314" s="33" t="s">
        <v>7927</v>
      </c>
      <c r="F7314" s="35">
        <v>31162200</v>
      </c>
      <c r="G7314" s="33" t="s">
        <v>15072</v>
      </c>
      <c r="H7314" s="33">
        <v>2</v>
      </c>
      <c r="I7314" s="33">
        <v>6</v>
      </c>
      <c r="J7314" s="36">
        <v>50</v>
      </c>
      <c r="K7314" s="37">
        <v>267500</v>
      </c>
      <c r="L7314" s="38" t="s">
        <v>15</v>
      </c>
      <c r="M7314" s="38" t="s">
        <v>13</v>
      </c>
    </row>
    <row r="7315" spans="1:13" s="39" customFormat="1" ht="12.75" x14ac:dyDescent="0.2">
      <c r="A7315" s="33" t="s">
        <v>28</v>
      </c>
      <c r="B7315" s="33" t="s">
        <v>585</v>
      </c>
      <c r="C7315" s="34">
        <v>10</v>
      </c>
      <c r="D7315" s="33" t="s">
        <v>93</v>
      </c>
      <c r="E7315" s="33" t="s">
        <v>7927</v>
      </c>
      <c r="F7315" s="35">
        <v>31162200</v>
      </c>
      <c r="G7315" s="33" t="s">
        <v>15072</v>
      </c>
      <c r="H7315" s="33">
        <v>2</v>
      </c>
      <c r="I7315" s="33">
        <v>6</v>
      </c>
      <c r="J7315" s="36">
        <v>70</v>
      </c>
      <c r="K7315" s="37">
        <v>374500</v>
      </c>
      <c r="L7315" s="38" t="s">
        <v>15</v>
      </c>
      <c r="M7315" s="38" t="s">
        <v>13</v>
      </c>
    </row>
    <row r="7316" spans="1:13" s="39" customFormat="1" ht="12.75" x14ac:dyDescent="0.2">
      <c r="A7316" s="33" t="s">
        <v>28</v>
      </c>
      <c r="B7316" s="33" t="s">
        <v>585</v>
      </c>
      <c r="C7316" s="34">
        <v>10</v>
      </c>
      <c r="D7316" s="33" t="s">
        <v>93</v>
      </c>
      <c r="E7316" s="33" t="s">
        <v>7927</v>
      </c>
      <c r="F7316" s="35">
        <v>31162200</v>
      </c>
      <c r="G7316" s="33" t="s">
        <v>15072</v>
      </c>
      <c r="H7316" s="33">
        <v>2</v>
      </c>
      <c r="I7316" s="33">
        <v>6</v>
      </c>
      <c r="J7316" s="36">
        <v>90</v>
      </c>
      <c r="K7316" s="37">
        <v>382500</v>
      </c>
      <c r="L7316" s="38" t="s">
        <v>15</v>
      </c>
      <c r="M7316" s="38" t="s">
        <v>13</v>
      </c>
    </row>
    <row r="7317" spans="1:13" s="39" customFormat="1" ht="12.75" x14ac:dyDescent="0.2">
      <c r="A7317" s="33" t="s">
        <v>28</v>
      </c>
      <c r="B7317" s="33" t="s">
        <v>585</v>
      </c>
      <c r="C7317" s="34">
        <v>10</v>
      </c>
      <c r="D7317" s="33" t="s">
        <v>93</v>
      </c>
      <c r="E7317" s="33" t="s">
        <v>7927</v>
      </c>
      <c r="F7317" s="35">
        <v>31162200</v>
      </c>
      <c r="G7317" s="33" t="s">
        <v>15072</v>
      </c>
      <c r="H7317" s="33">
        <v>2</v>
      </c>
      <c r="I7317" s="33">
        <v>6</v>
      </c>
      <c r="J7317" s="36">
        <v>90</v>
      </c>
      <c r="K7317" s="37">
        <v>382500</v>
      </c>
      <c r="L7317" s="38" t="s">
        <v>15</v>
      </c>
      <c r="M7317" s="38" t="s">
        <v>13</v>
      </c>
    </row>
    <row r="7318" spans="1:13" s="39" customFormat="1" ht="12.75" x14ac:dyDescent="0.2">
      <c r="A7318" s="33" t="s">
        <v>28</v>
      </c>
      <c r="B7318" s="33" t="s">
        <v>585</v>
      </c>
      <c r="C7318" s="34">
        <v>10</v>
      </c>
      <c r="D7318" s="33" t="s">
        <v>93</v>
      </c>
      <c r="E7318" s="33" t="s">
        <v>7927</v>
      </c>
      <c r="F7318" s="35">
        <v>31162200</v>
      </c>
      <c r="G7318" s="33" t="s">
        <v>15072</v>
      </c>
      <c r="H7318" s="33">
        <v>2</v>
      </c>
      <c r="I7318" s="33">
        <v>6</v>
      </c>
      <c r="J7318" s="36">
        <v>80</v>
      </c>
      <c r="K7318" s="37">
        <v>340000</v>
      </c>
      <c r="L7318" s="38" t="s">
        <v>15</v>
      </c>
      <c r="M7318" s="38" t="s">
        <v>13</v>
      </c>
    </row>
    <row r="7319" spans="1:13" s="39" customFormat="1" ht="12.75" x14ac:dyDescent="0.2">
      <c r="A7319" s="33" t="s">
        <v>28</v>
      </c>
      <c r="B7319" s="33" t="s">
        <v>585</v>
      </c>
      <c r="C7319" s="34">
        <v>10</v>
      </c>
      <c r="D7319" s="33" t="s">
        <v>93</v>
      </c>
      <c r="E7319" s="33" t="s">
        <v>7927</v>
      </c>
      <c r="F7319" s="35">
        <v>31162200</v>
      </c>
      <c r="G7319" s="33" t="s">
        <v>15072</v>
      </c>
      <c r="H7319" s="33">
        <v>2</v>
      </c>
      <c r="I7319" s="33">
        <v>6</v>
      </c>
      <c r="J7319" s="36">
        <v>80</v>
      </c>
      <c r="K7319" s="37">
        <v>428000</v>
      </c>
      <c r="L7319" s="38" t="s">
        <v>15</v>
      </c>
      <c r="M7319" s="38" t="s">
        <v>13</v>
      </c>
    </row>
    <row r="7320" spans="1:13" s="39" customFormat="1" ht="12.75" x14ac:dyDescent="0.2">
      <c r="A7320" s="33" t="s">
        <v>28</v>
      </c>
      <c r="B7320" s="33" t="s">
        <v>585</v>
      </c>
      <c r="C7320" s="34">
        <v>10</v>
      </c>
      <c r="D7320" s="33" t="s">
        <v>93</v>
      </c>
      <c r="E7320" s="33" t="s">
        <v>7927</v>
      </c>
      <c r="F7320" s="35">
        <v>31162200</v>
      </c>
      <c r="G7320" s="33" t="s">
        <v>15072</v>
      </c>
      <c r="H7320" s="33">
        <v>2</v>
      </c>
      <c r="I7320" s="33">
        <v>6</v>
      </c>
      <c r="J7320" s="36">
        <v>70</v>
      </c>
      <c r="K7320" s="37">
        <v>374500</v>
      </c>
      <c r="L7320" s="38" t="s">
        <v>15</v>
      </c>
      <c r="M7320" s="38" t="s">
        <v>13</v>
      </c>
    </row>
    <row r="7321" spans="1:13" s="39" customFormat="1" ht="12.75" x14ac:dyDescent="0.2">
      <c r="A7321" s="33" t="s">
        <v>28</v>
      </c>
      <c r="B7321" s="33" t="s">
        <v>585</v>
      </c>
      <c r="C7321" s="34">
        <v>10</v>
      </c>
      <c r="D7321" s="33" t="s">
        <v>93</v>
      </c>
      <c r="E7321" s="33" t="s">
        <v>7927</v>
      </c>
      <c r="F7321" s="35">
        <v>31162200</v>
      </c>
      <c r="G7321" s="33" t="s">
        <v>15072</v>
      </c>
      <c r="H7321" s="33">
        <v>2</v>
      </c>
      <c r="I7321" s="33">
        <v>6</v>
      </c>
      <c r="J7321" s="36">
        <v>70</v>
      </c>
      <c r="K7321" s="37">
        <v>297500</v>
      </c>
      <c r="L7321" s="38" t="s">
        <v>15</v>
      </c>
      <c r="M7321" s="38" t="s">
        <v>13</v>
      </c>
    </row>
    <row r="7322" spans="1:13" s="39" customFormat="1" ht="12.75" x14ac:dyDescent="0.2">
      <c r="A7322" s="33" t="s">
        <v>28</v>
      </c>
      <c r="B7322" s="33" t="s">
        <v>585</v>
      </c>
      <c r="C7322" s="34">
        <v>10</v>
      </c>
      <c r="D7322" s="33" t="s">
        <v>93</v>
      </c>
      <c r="E7322" s="33" t="s">
        <v>7928</v>
      </c>
      <c r="F7322" s="35">
        <v>31162200</v>
      </c>
      <c r="G7322" s="33" t="s">
        <v>15072</v>
      </c>
      <c r="H7322" s="33">
        <v>2</v>
      </c>
      <c r="I7322" s="33">
        <v>6</v>
      </c>
      <c r="J7322" s="36">
        <v>60</v>
      </c>
      <c r="K7322" s="37">
        <v>384000</v>
      </c>
      <c r="L7322" s="38" t="s">
        <v>15</v>
      </c>
      <c r="M7322" s="38" t="s">
        <v>13</v>
      </c>
    </row>
    <row r="7323" spans="1:13" s="39" customFormat="1" ht="12.75" x14ac:dyDescent="0.2">
      <c r="A7323" s="33" t="s">
        <v>28</v>
      </c>
      <c r="B7323" s="33" t="s">
        <v>585</v>
      </c>
      <c r="C7323" s="34">
        <v>10</v>
      </c>
      <c r="D7323" s="33" t="s">
        <v>93</v>
      </c>
      <c r="E7323" s="33" t="s">
        <v>7928</v>
      </c>
      <c r="F7323" s="35">
        <v>31162200</v>
      </c>
      <c r="G7323" s="33" t="s">
        <v>15072</v>
      </c>
      <c r="H7323" s="33">
        <v>2</v>
      </c>
      <c r="I7323" s="33">
        <v>6</v>
      </c>
      <c r="J7323" s="36">
        <v>90</v>
      </c>
      <c r="K7323" s="37">
        <v>180000</v>
      </c>
      <c r="L7323" s="38" t="s">
        <v>15</v>
      </c>
      <c r="M7323" s="38" t="s">
        <v>13</v>
      </c>
    </row>
    <row r="7324" spans="1:13" s="39" customFormat="1" ht="12.75" x14ac:dyDescent="0.2">
      <c r="A7324" s="33" t="s">
        <v>28</v>
      </c>
      <c r="B7324" s="33" t="s">
        <v>585</v>
      </c>
      <c r="C7324" s="34">
        <v>10</v>
      </c>
      <c r="D7324" s="33" t="s">
        <v>93</v>
      </c>
      <c r="E7324" s="33" t="s">
        <v>7929</v>
      </c>
      <c r="F7324" s="35">
        <v>31162200</v>
      </c>
      <c r="G7324" s="33" t="s">
        <v>15072</v>
      </c>
      <c r="H7324" s="33">
        <v>2</v>
      </c>
      <c r="I7324" s="33">
        <v>6</v>
      </c>
      <c r="J7324" s="36">
        <v>60</v>
      </c>
      <c r="K7324" s="37">
        <v>150000</v>
      </c>
      <c r="L7324" s="38" t="s">
        <v>15</v>
      </c>
      <c r="M7324" s="38" t="s">
        <v>13</v>
      </c>
    </row>
    <row r="7325" spans="1:13" s="39" customFormat="1" ht="12.75" x14ac:dyDescent="0.2">
      <c r="A7325" s="33" t="s">
        <v>28</v>
      </c>
      <c r="B7325" s="33" t="s">
        <v>585</v>
      </c>
      <c r="C7325" s="34">
        <v>10</v>
      </c>
      <c r="D7325" s="33" t="s">
        <v>93</v>
      </c>
      <c r="E7325" s="33" t="s">
        <v>7930</v>
      </c>
      <c r="F7325" s="35">
        <v>31162200</v>
      </c>
      <c r="G7325" s="33" t="s">
        <v>15072</v>
      </c>
      <c r="H7325" s="33">
        <v>2</v>
      </c>
      <c r="I7325" s="33">
        <v>6</v>
      </c>
      <c r="J7325" s="36">
        <v>50</v>
      </c>
      <c r="K7325" s="37">
        <v>50000</v>
      </c>
      <c r="L7325" s="38" t="s">
        <v>15</v>
      </c>
      <c r="M7325" s="38" t="s">
        <v>13</v>
      </c>
    </row>
    <row r="7326" spans="1:13" s="39" customFormat="1" ht="12.75" x14ac:dyDescent="0.2">
      <c r="A7326" s="33" t="s">
        <v>28</v>
      </c>
      <c r="B7326" s="33" t="s">
        <v>585</v>
      </c>
      <c r="C7326" s="34">
        <v>10</v>
      </c>
      <c r="D7326" s="33" t="s">
        <v>93</v>
      </c>
      <c r="E7326" s="33" t="s">
        <v>7930</v>
      </c>
      <c r="F7326" s="35">
        <v>31162200</v>
      </c>
      <c r="G7326" s="33" t="s">
        <v>15072</v>
      </c>
      <c r="H7326" s="33">
        <v>2</v>
      </c>
      <c r="I7326" s="33">
        <v>6</v>
      </c>
      <c r="J7326" s="36">
        <v>60</v>
      </c>
      <c r="K7326" s="37">
        <v>177000</v>
      </c>
      <c r="L7326" s="38" t="s">
        <v>15</v>
      </c>
      <c r="M7326" s="38" t="s">
        <v>13</v>
      </c>
    </row>
    <row r="7327" spans="1:13" s="39" customFormat="1" ht="12.75" x14ac:dyDescent="0.2">
      <c r="A7327" s="33" t="s">
        <v>28</v>
      </c>
      <c r="B7327" s="33" t="s">
        <v>585</v>
      </c>
      <c r="C7327" s="34">
        <v>10</v>
      </c>
      <c r="D7327" s="33" t="s">
        <v>93</v>
      </c>
      <c r="E7327" s="33" t="s">
        <v>7930</v>
      </c>
      <c r="F7327" s="35">
        <v>31162200</v>
      </c>
      <c r="G7327" s="33" t="s">
        <v>15072</v>
      </c>
      <c r="H7327" s="33">
        <v>2</v>
      </c>
      <c r="I7327" s="33">
        <v>6</v>
      </c>
      <c r="J7327" s="36">
        <v>70</v>
      </c>
      <c r="K7327" s="37">
        <v>206500</v>
      </c>
      <c r="L7327" s="38" t="s">
        <v>15</v>
      </c>
      <c r="M7327" s="38" t="s">
        <v>13</v>
      </c>
    </row>
    <row r="7328" spans="1:13" s="39" customFormat="1" ht="12.75" x14ac:dyDescent="0.2">
      <c r="A7328" s="33" t="s">
        <v>28</v>
      </c>
      <c r="B7328" s="33" t="s">
        <v>585</v>
      </c>
      <c r="C7328" s="34">
        <v>10</v>
      </c>
      <c r="D7328" s="33" t="s">
        <v>93</v>
      </c>
      <c r="E7328" s="33" t="s">
        <v>7930</v>
      </c>
      <c r="F7328" s="35">
        <v>31162200</v>
      </c>
      <c r="G7328" s="33" t="s">
        <v>15072</v>
      </c>
      <c r="H7328" s="33">
        <v>2</v>
      </c>
      <c r="I7328" s="33">
        <v>6</v>
      </c>
      <c r="J7328" s="36">
        <v>90</v>
      </c>
      <c r="K7328" s="37">
        <v>265500</v>
      </c>
      <c r="L7328" s="38" t="s">
        <v>15</v>
      </c>
      <c r="M7328" s="38" t="s">
        <v>13</v>
      </c>
    </row>
    <row r="7329" spans="1:13" s="39" customFormat="1" ht="12.75" x14ac:dyDescent="0.2">
      <c r="A7329" s="33" t="s">
        <v>28</v>
      </c>
      <c r="B7329" s="33" t="s">
        <v>585</v>
      </c>
      <c r="C7329" s="34">
        <v>10</v>
      </c>
      <c r="D7329" s="33" t="s">
        <v>93</v>
      </c>
      <c r="E7329" s="33" t="s">
        <v>7930</v>
      </c>
      <c r="F7329" s="35">
        <v>31162200</v>
      </c>
      <c r="G7329" s="33" t="s">
        <v>15072</v>
      </c>
      <c r="H7329" s="33">
        <v>2</v>
      </c>
      <c r="I7329" s="33">
        <v>6</v>
      </c>
      <c r="J7329" s="36">
        <v>90</v>
      </c>
      <c r="K7329" s="37">
        <v>265500</v>
      </c>
      <c r="L7329" s="38" t="s">
        <v>15</v>
      </c>
      <c r="M7329" s="38" t="s">
        <v>13</v>
      </c>
    </row>
    <row r="7330" spans="1:13" s="39" customFormat="1" ht="12.75" x14ac:dyDescent="0.2">
      <c r="A7330" s="33" t="s">
        <v>28</v>
      </c>
      <c r="B7330" s="33" t="s">
        <v>585</v>
      </c>
      <c r="C7330" s="34">
        <v>10</v>
      </c>
      <c r="D7330" s="33" t="s">
        <v>93</v>
      </c>
      <c r="E7330" s="33" t="s">
        <v>7930</v>
      </c>
      <c r="F7330" s="35">
        <v>31162200</v>
      </c>
      <c r="G7330" s="33" t="s">
        <v>15072</v>
      </c>
      <c r="H7330" s="33">
        <v>2</v>
      </c>
      <c r="I7330" s="33">
        <v>6</v>
      </c>
      <c r="J7330" s="36">
        <v>80</v>
      </c>
      <c r="K7330" s="37">
        <v>236000</v>
      </c>
      <c r="L7330" s="38" t="s">
        <v>15</v>
      </c>
      <c r="M7330" s="38" t="s">
        <v>13</v>
      </c>
    </row>
    <row r="7331" spans="1:13" s="39" customFormat="1" ht="12.75" x14ac:dyDescent="0.2">
      <c r="A7331" s="33" t="s">
        <v>28</v>
      </c>
      <c r="B7331" s="33" t="s">
        <v>585</v>
      </c>
      <c r="C7331" s="34">
        <v>10</v>
      </c>
      <c r="D7331" s="33" t="s">
        <v>93</v>
      </c>
      <c r="E7331" s="33" t="s">
        <v>7930</v>
      </c>
      <c r="F7331" s="35">
        <v>31162200</v>
      </c>
      <c r="G7331" s="33" t="s">
        <v>15072</v>
      </c>
      <c r="H7331" s="33">
        <v>2</v>
      </c>
      <c r="I7331" s="33">
        <v>6</v>
      </c>
      <c r="J7331" s="36">
        <v>70</v>
      </c>
      <c r="K7331" s="37">
        <v>206500</v>
      </c>
      <c r="L7331" s="38" t="s">
        <v>15</v>
      </c>
      <c r="M7331" s="38" t="s">
        <v>13</v>
      </c>
    </row>
    <row r="7332" spans="1:13" s="39" customFormat="1" ht="12.75" x14ac:dyDescent="0.2">
      <c r="A7332" s="33" t="s">
        <v>28</v>
      </c>
      <c r="B7332" s="33" t="s">
        <v>585</v>
      </c>
      <c r="C7332" s="34">
        <v>10</v>
      </c>
      <c r="D7332" s="33" t="s">
        <v>93</v>
      </c>
      <c r="E7332" s="33" t="s">
        <v>7930</v>
      </c>
      <c r="F7332" s="35">
        <v>31162200</v>
      </c>
      <c r="G7332" s="33" t="s">
        <v>15072</v>
      </c>
      <c r="H7332" s="33">
        <v>2</v>
      </c>
      <c r="I7332" s="33">
        <v>6</v>
      </c>
      <c r="J7332" s="36">
        <v>50</v>
      </c>
      <c r="K7332" s="37">
        <v>147500</v>
      </c>
      <c r="L7332" s="38" t="s">
        <v>15</v>
      </c>
      <c r="M7332" s="38" t="s">
        <v>13</v>
      </c>
    </row>
    <row r="7333" spans="1:13" s="39" customFormat="1" ht="12.75" x14ac:dyDescent="0.2">
      <c r="A7333" s="33" t="s">
        <v>28</v>
      </c>
      <c r="B7333" s="33" t="s">
        <v>585</v>
      </c>
      <c r="C7333" s="34">
        <v>10</v>
      </c>
      <c r="D7333" s="33" t="s">
        <v>93</v>
      </c>
      <c r="E7333" s="33" t="s">
        <v>7930</v>
      </c>
      <c r="F7333" s="35">
        <v>31162200</v>
      </c>
      <c r="G7333" s="33" t="s">
        <v>15072</v>
      </c>
      <c r="H7333" s="33">
        <v>2</v>
      </c>
      <c r="I7333" s="33">
        <v>6</v>
      </c>
      <c r="J7333" s="36">
        <v>60</v>
      </c>
      <c r="K7333" s="37">
        <v>177000</v>
      </c>
      <c r="L7333" s="38" t="s">
        <v>15</v>
      </c>
      <c r="M7333" s="38" t="s">
        <v>13</v>
      </c>
    </row>
    <row r="7334" spans="1:13" s="39" customFormat="1" ht="12.75" x14ac:dyDescent="0.2">
      <c r="A7334" s="33" t="s">
        <v>28</v>
      </c>
      <c r="B7334" s="33" t="s">
        <v>585</v>
      </c>
      <c r="C7334" s="34">
        <v>10</v>
      </c>
      <c r="D7334" s="33" t="s">
        <v>93</v>
      </c>
      <c r="E7334" s="33" t="s">
        <v>7930</v>
      </c>
      <c r="F7334" s="35">
        <v>31162200</v>
      </c>
      <c r="G7334" s="33" t="s">
        <v>15072</v>
      </c>
      <c r="H7334" s="33">
        <v>2</v>
      </c>
      <c r="I7334" s="33">
        <v>6</v>
      </c>
      <c r="J7334" s="36">
        <v>70</v>
      </c>
      <c r="K7334" s="37">
        <v>206500</v>
      </c>
      <c r="L7334" s="38" t="s">
        <v>15</v>
      </c>
      <c r="M7334" s="38" t="s">
        <v>13</v>
      </c>
    </row>
    <row r="7335" spans="1:13" s="39" customFormat="1" ht="12.75" x14ac:dyDescent="0.2">
      <c r="A7335" s="33" t="s">
        <v>28</v>
      </c>
      <c r="B7335" s="33" t="s">
        <v>585</v>
      </c>
      <c r="C7335" s="34">
        <v>10</v>
      </c>
      <c r="D7335" s="33" t="s">
        <v>93</v>
      </c>
      <c r="E7335" s="33" t="s">
        <v>7931</v>
      </c>
      <c r="F7335" s="35">
        <v>31162200</v>
      </c>
      <c r="G7335" s="33" t="s">
        <v>15072</v>
      </c>
      <c r="H7335" s="33">
        <v>2</v>
      </c>
      <c r="I7335" s="33">
        <v>6</v>
      </c>
      <c r="J7335" s="36">
        <v>50</v>
      </c>
      <c r="K7335" s="37">
        <v>147500</v>
      </c>
      <c r="L7335" s="38" t="s">
        <v>15</v>
      </c>
      <c r="M7335" s="38" t="s">
        <v>13</v>
      </c>
    </row>
    <row r="7336" spans="1:13" s="39" customFormat="1" ht="12.75" x14ac:dyDescent="0.2">
      <c r="A7336" s="33" t="s">
        <v>28</v>
      </c>
      <c r="B7336" s="33" t="s">
        <v>585</v>
      </c>
      <c r="C7336" s="34">
        <v>10</v>
      </c>
      <c r="D7336" s="33" t="s">
        <v>93</v>
      </c>
      <c r="E7336" s="33" t="s">
        <v>7931</v>
      </c>
      <c r="F7336" s="35">
        <v>31162200</v>
      </c>
      <c r="G7336" s="33" t="s">
        <v>15072</v>
      </c>
      <c r="H7336" s="33">
        <v>2</v>
      </c>
      <c r="I7336" s="33">
        <v>6</v>
      </c>
      <c r="J7336" s="36">
        <v>40</v>
      </c>
      <c r="K7336" s="37">
        <v>118000</v>
      </c>
      <c r="L7336" s="38" t="s">
        <v>15</v>
      </c>
      <c r="M7336" s="38" t="s">
        <v>13</v>
      </c>
    </row>
    <row r="7337" spans="1:13" s="39" customFormat="1" ht="12.75" x14ac:dyDescent="0.2">
      <c r="A7337" s="33" t="s">
        <v>28</v>
      </c>
      <c r="B7337" s="33" t="s">
        <v>585</v>
      </c>
      <c r="C7337" s="34">
        <v>10</v>
      </c>
      <c r="D7337" s="33" t="s">
        <v>93</v>
      </c>
      <c r="E7337" s="33" t="s">
        <v>7932</v>
      </c>
      <c r="F7337" s="35">
        <v>31162200</v>
      </c>
      <c r="G7337" s="33" t="s">
        <v>15072</v>
      </c>
      <c r="H7337" s="33">
        <v>2</v>
      </c>
      <c r="I7337" s="33">
        <v>6</v>
      </c>
      <c r="J7337" s="36">
        <v>2</v>
      </c>
      <c r="K7337" s="37">
        <v>2000</v>
      </c>
      <c r="L7337" s="38" t="s">
        <v>15</v>
      </c>
      <c r="M7337" s="38" t="s">
        <v>13</v>
      </c>
    </row>
    <row r="7338" spans="1:13" s="39" customFormat="1" ht="12.75" x14ac:dyDescent="0.2">
      <c r="A7338" s="33" t="s">
        <v>28</v>
      </c>
      <c r="B7338" s="33" t="s">
        <v>585</v>
      </c>
      <c r="C7338" s="34">
        <v>10</v>
      </c>
      <c r="D7338" s="33" t="s">
        <v>93</v>
      </c>
      <c r="E7338" s="33" t="s">
        <v>7933</v>
      </c>
      <c r="F7338" s="35">
        <v>31162200</v>
      </c>
      <c r="G7338" s="33" t="s">
        <v>15072</v>
      </c>
      <c r="H7338" s="33">
        <v>2</v>
      </c>
      <c r="I7338" s="33">
        <v>6</v>
      </c>
      <c r="J7338" s="36">
        <v>99</v>
      </c>
      <c r="K7338" s="37">
        <v>148500</v>
      </c>
      <c r="L7338" s="38" t="s">
        <v>7224</v>
      </c>
      <c r="M7338" s="38" t="s">
        <v>13</v>
      </c>
    </row>
    <row r="7339" spans="1:13" s="39" customFormat="1" ht="12.75" x14ac:dyDescent="0.2">
      <c r="A7339" s="33" t="s">
        <v>28</v>
      </c>
      <c r="B7339" s="33" t="s">
        <v>585</v>
      </c>
      <c r="C7339" s="34">
        <v>10</v>
      </c>
      <c r="D7339" s="33" t="s">
        <v>93</v>
      </c>
      <c r="E7339" s="33" t="s">
        <v>7934</v>
      </c>
      <c r="F7339" s="35">
        <v>13111000</v>
      </c>
      <c r="G7339" s="33" t="s">
        <v>15072</v>
      </c>
      <c r="H7339" s="33">
        <v>2</v>
      </c>
      <c r="I7339" s="33">
        <v>6</v>
      </c>
      <c r="J7339" s="36">
        <v>5</v>
      </c>
      <c r="K7339" s="37">
        <v>2475000</v>
      </c>
      <c r="L7339" s="38" t="s">
        <v>2367</v>
      </c>
      <c r="M7339" s="38" t="s">
        <v>13</v>
      </c>
    </row>
    <row r="7340" spans="1:13" s="39" customFormat="1" ht="12.75" x14ac:dyDescent="0.2">
      <c r="A7340" s="33" t="s">
        <v>28</v>
      </c>
      <c r="B7340" s="33" t="s">
        <v>585</v>
      </c>
      <c r="C7340" s="34">
        <v>10</v>
      </c>
      <c r="D7340" s="33" t="s">
        <v>93</v>
      </c>
      <c r="E7340" s="33" t="s">
        <v>7935</v>
      </c>
      <c r="F7340" s="35">
        <v>21102000</v>
      </c>
      <c r="G7340" s="33" t="s">
        <v>15072</v>
      </c>
      <c r="H7340" s="33">
        <v>2</v>
      </c>
      <c r="I7340" s="33">
        <v>6</v>
      </c>
      <c r="J7340" s="36">
        <v>15</v>
      </c>
      <c r="K7340" s="37">
        <v>640500</v>
      </c>
      <c r="L7340" s="38" t="s">
        <v>15</v>
      </c>
      <c r="M7340" s="38" t="s">
        <v>13</v>
      </c>
    </row>
    <row r="7341" spans="1:13" s="39" customFormat="1" ht="12.75" x14ac:dyDescent="0.2">
      <c r="A7341" s="33" t="s">
        <v>28</v>
      </c>
      <c r="B7341" s="33" t="s">
        <v>585</v>
      </c>
      <c r="C7341" s="34">
        <v>10</v>
      </c>
      <c r="D7341" s="33" t="s">
        <v>93</v>
      </c>
      <c r="E7341" s="33" t="s">
        <v>7936</v>
      </c>
      <c r="F7341" s="35">
        <v>21102000</v>
      </c>
      <c r="G7341" s="33" t="s">
        <v>15072</v>
      </c>
      <c r="H7341" s="33">
        <v>2</v>
      </c>
      <c r="I7341" s="33">
        <v>6</v>
      </c>
      <c r="J7341" s="36">
        <v>15</v>
      </c>
      <c r="K7341" s="37">
        <v>640500</v>
      </c>
      <c r="L7341" s="38" t="s">
        <v>15</v>
      </c>
      <c r="M7341" s="38" t="s">
        <v>13</v>
      </c>
    </row>
    <row r="7342" spans="1:13" s="39" customFormat="1" ht="12.75" x14ac:dyDescent="0.2">
      <c r="A7342" s="33" t="s">
        <v>28</v>
      </c>
      <c r="B7342" s="33" t="s">
        <v>585</v>
      </c>
      <c r="C7342" s="34">
        <v>10</v>
      </c>
      <c r="D7342" s="33" t="s">
        <v>93</v>
      </c>
      <c r="E7342" s="33" t="s">
        <v>7937</v>
      </c>
      <c r="F7342" s="35">
        <v>21102000</v>
      </c>
      <c r="G7342" s="33" t="s">
        <v>15072</v>
      </c>
      <c r="H7342" s="33">
        <v>2</v>
      </c>
      <c r="I7342" s="33">
        <v>6</v>
      </c>
      <c r="J7342" s="36">
        <v>10</v>
      </c>
      <c r="K7342" s="37">
        <v>427000</v>
      </c>
      <c r="L7342" s="38" t="s">
        <v>15</v>
      </c>
      <c r="M7342" s="38" t="s">
        <v>13</v>
      </c>
    </row>
    <row r="7343" spans="1:13" s="39" customFormat="1" ht="12.75" x14ac:dyDescent="0.2">
      <c r="A7343" s="33" t="s">
        <v>28</v>
      </c>
      <c r="B7343" s="33" t="s">
        <v>585</v>
      </c>
      <c r="C7343" s="34">
        <v>10</v>
      </c>
      <c r="D7343" s="33" t="s">
        <v>93</v>
      </c>
      <c r="E7343" s="33" t="s">
        <v>7938</v>
      </c>
      <c r="F7343" s="35">
        <v>25171900</v>
      </c>
      <c r="G7343" s="33" t="s">
        <v>15072</v>
      </c>
      <c r="H7343" s="33">
        <v>2</v>
      </c>
      <c r="I7343" s="33">
        <v>6</v>
      </c>
      <c r="J7343" s="36">
        <v>10</v>
      </c>
      <c r="K7343" s="37">
        <v>386000</v>
      </c>
      <c r="L7343" s="38" t="s">
        <v>15</v>
      </c>
      <c r="M7343" s="38" t="s">
        <v>13</v>
      </c>
    </row>
    <row r="7344" spans="1:13" s="39" customFormat="1" ht="12.75" x14ac:dyDescent="0.2">
      <c r="A7344" s="33" t="s">
        <v>28</v>
      </c>
      <c r="B7344" s="33" t="s">
        <v>585</v>
      </c>
      <c r="C7344" s="34">
        <v>10</v>
      </c>
      <c r="D7344" s="33" t="s">
        <v>93</v>
      </c>
      <c r="E7344" s="33" t="s">
        <v>7939</v>
      </c>
      <c r="F7344" s="35">
        <v>25171900</v>
      </c>
      <c r="G7344" s="33" t="s">
        <v>15072</v>
      </c>
      <c r="H7344" s="33">
        <v>2</v>
      </c>
      <c r="I7344" s="33">
        <v>6</v>
      </c>
      <c r="J7344" s="36">
        <v>10</v>
      </c>
      <c r="K7344" s="37">
        <v>505000</v>
      </c>
      <c r="L7344" s="38" t="s">
        <v>15</v>
      </c>
      <c r="M7344" s="38" t="s">
        <v>13</v>
      </c>
    </row>
    <row r="7345" spans="1:13" s="39" customFormat="1" ht="12.75" x14ac:dyDescent="0.2">
      <c r="A7345" s="33" t="s">
        <v>28</v>
      </c>
      <c r="B7345" s="33" t="s">
        <v>585</v>
      </c>
      <c r="C7345" s="34">
        <v>10</v>
      </c>
      <c r="D7345" s="33" t="s">
        <v>93</v>
      </c>
      <c r="E7345" s="33" t="s">
        <v>7940</v>
      </c>
      <c r="F7345" s="35">
        <v>25171900</v>
      </c>
      <c r="G7345" s="33" t="s">
        <v>15072</v>
      </c>
      <c r="H7345" s="33">
        <v>2</v>
      </c>
      <c r="I7345" s="33">
        <v>6</v>
      </c>
      <c r="J7345" s="36">
        <v>10</v>
      </c>
      <c r="K7345" s="37">
        <v>445000</v>
      </c>
      <c r="L7345" s="38" t="s">
        <v>15</v>
      </c>
      <c r="M7345" s="38" t="s">
        <v>13</v>
      </c>
    </row>
    <row r="7346" spans="1:13" s="39" customFormat="1" ht="12.75" x14ac:dyDescent="0.2">
      <c r="A7346" s="33" t="s">
        <v>28</v>
      </c>
      <c r="B7346" s="33" t="s">
        <v>585</v>
      </c>
      <c r="C7346" s="34">
        <v>10</v>
      </c>
      <c r="D7346" s="33" t="s">
        <v>93</v>
      </c>
      <c r="E7346" s="33" t="s">
        <v>7941</v>
      </c>
      <c r="F7346" s="35">
        <v>25171900</v>
      </c>
      <c r="G7346" s="33" t="s">
        <v>15072</v>
      </c>
      <c r="H7346" s="33">
        <v>2</v>
      </c>
      <c r="I7346" s="33">
        <v>6</v>
      </c>
      <c r="J7346" s="36">
        <v>5</v>
      </c>
      <c r="K7346" s="37">
        <v>420500</v>
      </c>
      <c r="L7346" s="38" t="s">
        <v>15</v>
      </c>
      <c r="M7346" s="38" t="s">
        <v>13</v>
      </c>
    </row>
    <row r="7347" spans="1:13" s="39" customFormat="1" ht="12.75" x14ac:dyDescent="0.2">
      <c r="A7347" s="33" t="s">
        <v>28</v>
      </c>
      <c r="B7347" s="33" t="s">
        <v>585</v>
      </c>
      <c r="C7347" s="34">
        <v>10</v>
      </c>
      <c r="D7347" s="33" t="s">
        <v>93</v>
      </c>
      <c r="E7347" s="33" t="s">
        <v>7942</v>
      </c>
      <c r="F7347" s="35">
        <v>25171900</v>
      </c>
      <c r="G7347" s="33" t="s">
        <v>15072</v>
      </c>
      <c r="H7347" s="33">
        <v>2</v>
      </c>
      <c r="I7347" s="33">
        <v>6</v>
      </c>
      <c r="J7347" s="36">
        <v>5</v>
      </c>
      <c r="K7347" s="37">
        <v>321500</v>
      </c>
      <c r="L7347" s="38" t="s">
        <v>15</v>
      </c>
      <c r="M7347" s="38" t="s">
        <v>13</v>
      </c>
    </row>
    <row r="7348" spans="1:13" s="39" customFormat="1" ht="12.75" x14ac:dyDescent="0.2">
      <c r="A7348" s="33" t="s">
        <v>28</v>
      </c>
      <c r="B7348" s="33" t="s">
        <v>585</v>
      </c>
      <c r="C7348" s="34">
        <v>10</v>
      </c>
      <c r="D7348" s="33" t="s">
        <v>93</v>
      </c>
      <c r="E7348" s="33" t="s">
        <v>7943</v>
      </c>
      <c r="F7348" s="35">
        <v>25171900</v>
      </c>
      <c r="G7348" s="33" t="s">
        <v>15072</v>
      </c>
      <c r="H7348" s="33">
        <v>2</v>
      </c>
      <c r="I7348" s="33">
        <v>6</v>
      </c>
      <c r="J7348" s="36">
        <v>5</v>
      </c>
      <c r="K7348" s="37">
        <v>287000</v>
      </c>
      <c r="L7348" s="38" t="s">
        <v>15</v>
      </c>
      <c r="M7348" s="38" t="s">
        <v>13</v>
      </c>
    </row>
    <row r="7349" spans="1:13" s="39" customFormat="1" ht="12.75" x14ac:dyDescent="0.2">
      <c r="A7349" s="33" t="s">
        <v>28</v>
      </c>
      <c r="B7349" s="33" t="s">
        <v>585</v>
      </c>
      <c r="C7349" s="34">
        <v>10</v>
      </c>
      <c r="D7349" s="33" t="s">
        <v>93</v>
      </c>
      <c r="E7349" s="33" t="s">
        <v>7944</v>
      </c>
      <c r="F7349" s="35">
        <v>25171900</v>
      </c>
      <c r="G7349" s="33" t="s">
        <v>15072</v>
      </c>
      <c r="H7349" s="33">
        <v>2</v>
      </c>
      <c r="I7349" s="33">
        <v>6</v>
      </c>
      <c r="J7349" s="36">
        <v>6</v>
      </c>
      <c r="K7349" s="37">
        <v>415800</v>
      </c>
      <c r="L7349" s="38" t="s">
        <v>15</v>
      </c>
      <c r="M7349" s="38" t="s">
        <v>13</v>
      </c>
    </row>
    <row r="7350" spans="1:13" s="39" customFormat="1" ht="12.75" x14ac:dyDescent="0.2">
      <c r="A7350" s="33" t="s">
        <v>28</v>
      </c>
      <c r="B7350" s="33" t="s">
        <v>585</v>
      </c>
      <c r="C7350" s="34">
        <v>10</v>
      </c>
      <c r="D7350" s="33" t="s">
        <v>93</v>
      </c>
      <c r="E7350" s="33" t="s">
        <v>7945</v>
      </c>
      <c r="F7350" s="35">
        <v>25171900</v>
      </c>
      <c r="G7350" s="33" t="s">
        <v>15072</v>
      </c>
      <c r="H7350" s="33">
        <v>2</v>
      </c>
      <c r="I7350" s="33">
        <v>6</v>
      </c>
      <c r="J7350" s="36">
        <v>5</v>
      </c>
      <c r="K7350" s="37">
        <v>297000</v>
      </c>
      <c r="L7350" s="38" t="s">
        <v>15</v>
      </c>
      <c r="M7350" s="38" t="s">
        <v>13</v>
      </c>
    </row>
    <row r="7351" spans="1:13" s="39" customFormat="1" ht="12.75" x14ac:dyDescent="0.2">
      <c r="A7351" s="33" t="s">
        <v>28</v>
      </c>
      <c r="B7351" s="33" t="s">
        <v>585</v>
      </c>
      <c r="C7351" s="34">
        <v>10</v>
      </c>
      <c r="D7351" s="33" t="s">
        <v>93</v>
      </c>
      <c r="E7351" s="33" t="s">
        <v>7946</v>
      </c>
      <c r="F7351" s="35">
        <v>25171900</v>
      </c>
      <c r="G7351" s="33" t="s">
        <v>15072</v>
      </c>
      <c r="H7351" s="33">
        <v>2</v>
      </c>
      <c r="I7351" s="33">
        <v>6</v>
      </c>
      <c r="J7351" s="36">
        <v>5</v>
      </c>
      <c r="K7351" s="37">
        <v>311500</v>
      </c>
      <c r="L7351" s="38" t="s">
        <v>15</v>
      </c>
      <c r="M7351" s="38" t="s">
        <v>13</v>
      </c>
    </row>
    <row r="7352" spans="1:13" s="39" customFormat="1" ht="12.75" x14ac:dyDescent="0.2">
      <c r="A7352" s="33" t="s">
        <v>28</v>
      </c>
      <c r="B7352" s="33" t="s">
        <v>585</v>
      </c>
      <c r="C7352" s="34">
        <v>10</v>
      </c>
      <c r="D7352" s="33" t="s">
        <v>93</v>
      </c>
      <c r="E7352" s="33" t="s">
        <v>7947</v>
      </c>
      <c r="F7352" s="35">
        <v>31201606</v>
      </c>
      <c r="G7352" s="33" t="s">
        <v>15072</v>
      </c>
      <c r="H7352" s="33">
        <v>2</v>
      </c>
      <c r="I7352" s="33">
        <v>6</v>
      </c>
      <c r="J7352" s="36">
        <v>4</v>
      </c>
      <c r="K7352" s="37">
        <v>42800</v>
      </c>
      <c r="L7352" s="38" t="s">
        <v>15</v>
      </c>
      <c r="M7352" s="38" t="s">
        <v>13</v>
      </c>
    </row>
    <row r="7353" spans="1:13" s="39" customFormat="1" ht="12.75" x14ac:dyDescent="0.2">
      <c r="A7353" s="33" t="s">
        <v>28</v>
      </c>
      <c r="B7353" s="33" t="s">
        <v>585</v>
      </c>
      <c r="C7353" s="34">
        <v>10</v>
      </c>
      <c r="D7353" s="33" t="s">
        <v>93</v>
      </c>
      <c r="E7353" s="33" t="s">
        <v>7948</v>
      </c>
      <c r="F7353" s="35">
        <v>31201606</v>
      </c>
      <c r="G7353" s="33" t="s">
        <v>15072</v>
      </c>
      <c r="H7353" s="33">
        <v>2</v>
      </c>
      <c r="I7353" s="33">
        <v>6</v>
      </c>
      <c r="J7353" s="36">
        <v>10</v>
      </c>
      <c r="K7353" s="37">
        <v>178000</v>
      </c>
      <c r="L7353" s="38" t="s">
        <v>15</v>
      </c>
      <c r="M7353" s="38" t="s">
        <v>13</v>
      </c>
    </row>
    <row r="7354" spans="1:13" s="39" customFormat="1" ht="12.75" x14ac:dyDescent="0.2">
      <c r="A7354" s="33" t="s">
        <v>28</v>
      </c>
      <c r="B7354" s="33" t="s">
        <v>585</v>
      </c>
      <c r="C7354" s="34">
        <v>10</v>
      </c>
      <c r="D7354" s="33" t="s">
        <v>93</v>
      </c>
      <c r="E7354" s="33" t="s">
        <v>7949</v>
      </c>
      <c r="F7354" s="35">
        <v>31201502</v>
      </c>
      <c r="G7354" s="33" t="s">
        <v>15072</v>
      </c>
      <c r="H7354" s="33">
        <v>2</v>
      </c>
      <c r="I7354" s="33">
        <v>6</v>
      </c>
      <c r="J7354" s="36">
        <v>100</v>
      </c>
      <c r="K7354" s="37">
        <v>10390000</v>
      </c>
      <c r="L7354" s="38" t="s">
        <v>15</v>
      </c>
      <c r="M7354" s="38" t="s">
        <v>13</v>
      </c>
    </row>
    <row r="7355" spans="1:13" s="39" customFormat="1" ht="12.75" x14ac:dyDescent="0.2">
      <c r="A7355" s="33" t="s">
        <v>28</v>
      </c>
      <c r="B7355" s="33" t="s">
        <v>585</v>
      </c>
      <c r="C7355" s="34">
        <v>10</v>
      </c>
      <c r="D7355" s="33" t="s">
        <v>93</v>
      </c>
      <c r="E7355" s="33" t="s">
        <v>7950</v>
      </c>
      <c r="F7355" s="35">
        <v>31161500</v>
      </c>
      <c r="G7355" s="33" t="s">
        <v>15072</v>
      </c>
      <c r="H7355" s="33">
        <v>2</v>
      </c>
      <c r="I7355" s="33">
        <v>6</v>
      </c>
      <c r="J7355" s="36">
        <v>196</v>
      </c>
      <c r="K7355" s="37">
        <v>98000</v>
      </c>
      <c r="L7355" s="38" t="s">
        <v>15</v>
      </c>
      <c r="M7355" s="38" t="s">
        <v>13</v>
      </c>
    </row>
    <row r="7356" spans="1:13" s="39" customFormat="1" ht="12.75" x14ac:dyDescent="0.2">
      <c r="A7356" s="33" t="s">
        <v>28</v>
      </c>
      <c r="B7356" s="33" t="s">
        <v>585</v>
      </c>
      <c r="C7356" s="34">
        <v>10</v>
      </c>
      <c r="D7356" s="33" t="s">
        <v>93</v>
      </c>
      <c r="E7356" s="33" t="s">
        <v>7951</v>
      </c>
      <c r="F7356" s="35">
        <v>31161500</v>
      </c>
      <c r="G7356" s="33" t="s">
        <v>15072</v>
      </c>
      <c r="H7356" s="33">
        <v>2</v>
      </c>
      <c r="I7356" s="33">
        <v>6</v>
      </c>
      <c r="J7356" s="36">
        <v>1</v>
      </c>
      <c r="K7356" s="37">
        <v>500</v>
      </c>
      <c r="L7356" s="38" t="s">
        <v>15</v>
      </c>
      <c r="M7356" s="38" t="s">
        <v>13</v>
      </c>
    </row>
    <row r="7357" spans="1:13" s="39" customFormat="1" ht="12.75" x14ac:dyDescent="0.2">
      <c r="A7357" s="33" t="s">
        <v>28</v>
      </c>
      <c r="B7357" s="33" t="s">
        <v>585</v>
      </c>
      <c r="C7357" s="34">
        <v>10</v>
      </c>
      <c r="D7357" s="33" t="s">
        <v>93</v>
      </c>
      <c r="E7357" s="33" t="s">
        <v>7952</v>
      </c>
      <c r="F7357" s="35">
        <v>31161500</v>
      </c>
      <c r="G7357" s="33" t="s">
        <v>15072</v>
      </c>
      <c r="H7357" s="33">
        <v>2</v>
      </c>
      <c r="I7357" s="33">
        <v>6</v>
      </c>
      <c r="J7357" s="36">
        <v>1</v>
      </c>
      <c r="K7357" s="37">
        <v>44024</v>
      </c>
      <c r="L7357" s="38" t="s">
        <v>15</v>
      </c>
      <c r="M7357" s="38" t="s">
        <v>13</v>
      </c>
    </row>
    <row r="7358" spans="1:13" s="39" customFormat="1" ht="12.75" x14ac:dyDescent="0.2">
      <c r="A7358" s="33" t="s">
        <v>28</v>
      </c>
      <c r="B7358" s="33" t="s">
        <v>585</v>
      </c>
      <c r="C7358" s="34">
        <v>10</v>
      </c>
      <c r="D7358" s="33" t="s">
        <v>93</v>
      </c>
      <c r="E7358" s="33" t="s">
        <v>7953</v>
      </c>
      <c r="F7358" s="35">
        <v>31201600</v>
      </c>
      <c r="G7358" s="33" t="s">
        <v>15072</v>
      </c>
      <c r="H7358" s="33">
        <v>2</v>
      </c>
      <c r="I7358" s="33">
        <v>6</v>
      </c>
      <c r="J7358" s="36">
        <v>10</v>
      </c>
      <c r="K7358" s="37">
        <v>594000</v>
      </c>
      <c r="L7358" s="38" t="s">
        <v>15</v>
      </c>
      <c r="M7358" s="38" t="s">
        <v>13</v>
      </c>
    </row>
    <row r="7359" spans="1:13" s="39" customFormat="1" ht="12.75" x14ac:dyDescent="0.2">
      <c r="A7359" s="33" t="s">
        <v>28</v>
      </c>
      <c r="B7359" s="33" t="s">
        <v>585</v>
      </c>
      <c r="C7359" s="34">
        <v>10</v>
      </c>
      <c r="D7359" s="33" t="s">
        <v>93</v>
      </c>
      <c r="E7359" s="33" t="s">
        <v>1904</v>
      </c>
      <c r="F7359" s="35">
        <v>11162114</v>
      </c>
      <c r="G7359" s="33" t="s">
        <v>15072</v>
      </c>
      <c r="H7359" s="33">
        <v>2</v>
      </c>
      <c r="I7359" s="33">
        <v>6</v>
      </c>
      <c r="J7359" s="36">
        <v>14</v>
      </c>
      <c r="K7359" s="37">
        <v>346500</v>
      </c>
      <c r="L7359" s="38" t="s">
        <v>15</v>
      </c>
      <c r="M7359" s="38" t="s">
        <v>13</v>
      </c>
    </row>
    <row r="7360" spans="1:13" s="39" customFormat="1" ht="12.75" x14ac:dyDescent="0.2">
      <c r="A7360" s="33" t="s">
        <v>28</v>
      </c>
      <c r="B7360" s="33" t="s">
        <v>585</v>
      </c>
      <c r="C7360" s="34">
        <v>10</v>
      </c>
      <c r="D7360" s="33" t="s">
        <v>93</v>
      </c>
      <c r="E7360" s="33" t="s">
        <v>7954</v>
      </c>
      <c r="F7360" s="35">
        <v>11162114</v>
      </c>
      <c r="G7360" s="33" t="s">
        <v>15072</v>
      </c>
      <c r="H7360" s="33">
        <v>2</v>
      </c>
      <c r="I7360" s="33">
        <v>6</v>
      </c>
      <c r="J7360" s="36">
        <v>15</v>
      </c>
      <c r="K7360" s="37">
        <v>891000</v>
      </c>
      <c r="L7360" s="38" t="s">
        <v>15</v>
      </c>
      <c r="M7360" s="38" t="s">
        <v>13</v>
      </c>
    </row>
    <row r="7361" spans="1:13" s="39" customFormat="1" ht="12.75" x14ac:dyDescent="0.2">
      <c r="A7361" s="33" t="s">
        <v>28</v>
      </c>
      <c r="B7361" s="33" t="s">
        <v>585</v>
      </c>
      <c r="C7361" s="34">
        <v>10</v>
      </c>
      <c r="D7361" s="33" t="s">
        <v>93</v>
      </c>
      <c r="E7361" s="33" t="s">
        <v>7955</v>
      </c>
      <c r="F7361" s="35">
        <v>24141501</v>
      </c>
      <c r="G7361" s="33" t="s">
        <v>15072</v>
      </c>
      <c r="H7361" s="33">
        <v>2</v>
      </c>
      <c r="I7361" s="33">
        <v>6</v>
      </c>
      <c r="J7361" s="36">
        <v>35</v>
      </c>
      <c r="K7361" s="37">
        <v>2079000</v>
      </c>
      <c r="L7361" s="38" t="s">
        <v>15</v>
      </c>
      <c r="M7361" s="38" t="s">
        <v>13</v>
      </c>
    </row>
    <row r="7362" spans="1:13" s="39" customFormat="1" ht="12.75" x14ac:dyDescent="0.2">
      <c r="A7362" s="33" t="s">
        <v>28</v>
      </c>
      <c r="B7362" s="33" t="s">
        <v>585</v>
      </c>
      <c r="C7362" s="34">
        <v>10</v>
      </c>
      <c r="D7362" s="33" t="s">
        <v>93</v>
      </c>
      <c r="E7362" s="33" t="s">
        <v>14178</v>
      </c>
      <c r="F7362" s="35">
        <v>39131709</v>
      </c>
      <c r="G7362" s="33" t="s">
        <v>15072</v>
      </c>
      <c r="H7362" s="33">
        <v>2</v>
      </c>
      <c r="I7362" s="33">
        <v>10</v>
      </c>
      <c r="J7362" s="36">
        <v>10</v>
      </c>
      <c r="K7362" s="37">
        <v>686598.1</v>
      </c>
      <c r="L7362" s="38" t="s">
        <v>8194</v>
      </c>
      <c r="M7362" s="38" t="s">
        <v>13</v>
      </c>
    </row>
    <row r="7363" spans="1:13" s="39" customFormat="1" ht="12.75" x14ac:dyDescent="0.2">
      <c r="A7363" s="33" t="s">
        <v>28</v>
      </c>
      <c r="B7363" s="33" t="s">
        <v>585</v>
      </c>
      <c r="C7363" s="34">
        <v>10</v>
      </c>
      <c r="D7363" s="33" t="s">
        <v>93</v>
      </c>
      <c r="E7363" s="33" t="s">
        <v>14179</v>
      </c>
      <c r="F7363" s="35">
        <v>39131709</v>
      </c>
      <c r="G7363" s="33" t="s">
        <v>15072</v>
      </c>
      <c r="H7363" s="33">
        <v>2</v>
      </c>
      <c r="I7363" s="33">
        <v>10</v>
      </c>
      <c r="J7363" s="36">
        <v>10</v>
      </c>
      <c r="K7363" s="37">
        <v>730078.39999999991</v>
      </c>
      <c r="L7363" s="38" t="s">
        <v>8194</v>
      </c>
      <c r="M7363" s="38" t="s">
        <v>13</v>
      </c>
    </row>
    <row r="7364" spans="1:13" s="39" customFormat="1" ht="12.75" x14ac:dyDescent="0.2">
      <c r="A7364" s="33" t="s">
        <v>28</v>
      </c>
      <c r="B7364" s="33" t="s">
        <v>585</v>
      </c>
      <c r="C7364" s="34">
        <v>10</v>
      </c>
      <c r="D7364" s="33" t="s">
        <v>93</v>
      </c>
      <c r="E7364" s="33" t="s">
        <v>14180</v>
      </c>
      <c r="F7364" s="35">
        <v>39131709</v>
      </c>
      <c r="G7364" s="33" t="s">
        <v>15072</v>
      </c>
      <c r="H7364" s="33">
        <v>2</v>
      </c>
      <c r="I7364" s="33">
        <v>10</v>
      </c>
      <c r="J7364" s="36">
        <v>10</v>
      </c>
      <c r="K7364" s="37">
        <v>783942</v>
      </c>
      <c r="L7364" s="38" t="s">
        <v>8194</v>
      </c>
      <c r="M7364" s="38" t="s">
        <v>13</v>
      </c>
    </row>
    <row r="7365" spans="1:13" s="39" customFormat="1" ht="12.75" x14ac:dyDescent="0.2">
      <c r="A7365" s="33" t="s">
        <v>28</v>
      </c>
      <c r="B7365" s="33" t="s">
        <v>585</v>
      </c>
      <c r="C7365" s="34">
        <v>10</v>
      </c>
      <c r="D7365" s="33" t="s">
        <v>93</v>
      </c>
      <c r="E7365" s="33" t="s">
        <v>7956</v>
      </c>
      <c r="F7365" s="35">
        <v>39111611</v>
      </c>
      <c r="G7365" s="33" t="s">
        <v>15072</v>
      </c>
      <c r="H7365" s="33">
        <v>2</v>
      </c>
      <c r="I7365" s="33">
        <v>10</v>
      </c>
      <c r="J7365" s="36">
        <v>100</v>
      </c>
      <c r="K7365" s="37">
        <v>421821</v>
      </c>
      <c r="L7365" s="38" t="s">
        <v>15</v>
      </c>
      <c r="M7365" s="38" t="s">
        <v>13</v>
      </c>
    </row>
    <row r="7366" spans="1:13" s="39" customFormat="1" ht="12.75" x14ac:dyDescent="0.2">
      <c r="A7366" s="33" t="s">
        <v>28</v>
      </c>
      <c r="B7366" s="33" t="s">
        <v>585</v>
      </c>
      <c r="C7366" s="34">
        <v>10</v>
      </c>
      <c r="D7366" s="33" t="s">
        <v>93</v>
      </c>
      <c r="E7366" s="33" t="s">
        <v>7957</v>
      </c>
      <c r="F7366" s="35">
        <v>39111611</v>
      </c>
      <c r="G7366" s="33" t="s">
        <v>15072</v>
      </c>
      <c r="H7366" s="33">
        <v>2</v>
      </c>
      <c r="I7366" s="33">
        <v>10</v>
      </c>
      <c r="J7366" s="36">
        <v>150</v>
      </c>
      <c r="K7366" s="37">
        <v>827421</v>
      </c>
      <c r="L7366" s="38" t="s">
        <v>15</v>
      </c>
      <c r="M7366" s="38" t="s">
        <v>13</v>
      </c>
    </row>
    <row r="7367" spans="1:13" s="39" customFormat="1" ht="12.75" x14ac:dyDescent="0.2">
      <c r="A7367" s="33" t="s">
        <v>28</v>
      </c>
      <c r="B7367" s="33" t="s">
        <v>585</v>
      </c>
      <c r="C7367" s="34">
        <v>10</v>
      </c>
      <c r="D7367" s="33" t="s">
        <v>93</v>
      </c>
      <c r="E7367" s="33" t="s">
        <v>7958</v>
      </c>
      <c r="F7367" s="35">
        <v>39121640</v>
      </c>
      <c r="G7367" s="33" t="s">
        <v>15072</v>
      </c>
      <c r="H7367" s="33">
        <v>2</v>
      </c>
      <c r="I7367" s="33">
        <v>10</v>
      </c>
      <c r="J7367" s="36">
        <v>40</v>
      </c>
      <c r="K7367" s="37">
        <v>494506</v>
      </c>
      <c r="L7367" s="38" t="s">
        <v>15</v>
      </c>
      <c r="M7367" s="38" t="s">
        <v>13</v>
      </c>
    </row>
    <row r="7368" spans="1:13" s="39" customFormat="1" ht="12.75" x14ac:dyDescent="0.2">
      <c r="A7368" s="33" t="s">
        <v>28</v>
      </c>
      <c r="B7368" s="33" t="s">
        <v>585</v>
      </c>
      <c r="C7368" s="34">
        <v>10</v>
      </c>
      <c r="D7368" s="33" t="s">
        <v>93</v>
      </c>
      <c r="E7368" s="33" t="s">
        <v>7959</v>
      </c>
      <c r="F7368" s="35">
        <v>39121640</v>
      </c>
      <c r="G7368" s="33" t="s">
        <v>15072</v>
      </c>
      <c r="H7368" s="33">
        <v>2</v>
      </c>
      <c r="I7368" s="33">
        <v>10</v>
      </c>
      <c r="J7368" s="36">
        <v>20</v>
      </c>
      <c r="K7368" s="37">
        <v>301895.40000000002</v>
      </c>
      <c r="L7368" s="38" t="s">
        <v>15</v>
      </c>
      <c r="M7368" s="38" t="s">
        <v>13</v>
      </c>
    </row>
    <row r="7369" spans="1:13" s="39" customFormat="1" ht="12.75" x14ac:dyDescent="0.2">
      <c r="A7369" s="33" t="s">
        <v>28</v>
      </c>
      <c r="B7369" s="33" t="s">
        <v>585</v>
      </c>
      <c r="C7369" s="34">
        <v>10</v>
      </c>
      <c r="D7369" s="33" t="s">
        <v>93</v>
      </c>
      <c r="E7369" s="33" t="s">
        <v>7960</v>
      </c>
      <c r="F7369" s="35">
        <v>39131709</v>
      </c>
      <c r="G7369" s="33" t="s">
        <v>15072</v>
      </c>
      <c r="H7369" s="33">
        <v>2</v>
      </c>
      <c r="I7369" s="33">
        <v>10</v>
      </c>
      <c r="J7369" s="36">
        <v>400</v>
      </c>
      <c r="K7369" s="37">
        <v>1427704</v>
      </c>
      <c r="L7369" s="38" t="s">
        <v>2369</v>
      </c>
      <c r="M7369" s="38" t="s">
        <v>13</v>
      </c>
    </row>
    <row r="7370" spans="1:13" s="39" customFormat="1" ht="12.75" x14ac:dyDescent="0.2">
      <c r="A7370" s="33" t="s">
        <v>28</v>
      </c>
      <c r="B7370" s="33" t="s">
        <v>585</v>
      </c>
      <c r="C7370" s="34">
        <v>10</v>
      </c>
      <c r="D7370" s="33" t="s">
        <v>93</v>
      </c>
      <c r="E7370" s="33" t="s">
        <v>7961</v>
      </c>
      <c r="F7370" s="35">
        <v>39131709</v>
      </c>
      <c r="G7370" s="33" t="s">
        <v>15072</v>
      </c>
      <c r="H7370" s="33">
        <v>2</v>
      </c>
      <c r="I7370" s="33">
        <v>10</v>
      </c>
      <c r="J7370" s="36">
        <v>400</v>
      </c>
      <c r="K7370" s="37">
        <v>1168116</v>
      </c>
      <c r="L7370" s="38" t="s">
        <v>2369</v>
      </c>
      <c r="M7370" s="38" t="s">
        <v>13</v>
      </c>
    </row>
    <row r="7371" spans="1:13" s="39" customFormat="1" ht="12.75" x14ac:dyDescent="0.2">
      <c r="A7371" s="33" t="s">
        <v>28</v>
      </c>
      <c r="B7371" s="33" t="s">
        <v>585</v>
      </c>
      <c r="C7371" s="34">
        <v>10</v>
      </c>
      <c r="D7371" s="33" t="s">
        <v>93</v>
      </c>
      <c r="E7371" s="33" t="s">
        <v>7962</v>
      </c>
      <c r="F7371" s="35">
        <v>39131709</v>
      </c>
      <c r="G7371" s="33" t="s">
        <v>15072</v>
      </c>
      <c r="H7371" s="33">
        <v>2</v>
      </c>
      <c r="I7371" s="33">
        <v>10</v>
      </c>
      <c r="J7371" s="36">
        <v>6</v>
      </c>
      <c r="K7371" s="37">
        <v>373480.80000000005</v>
      </c>
      <c r="L7371" s="38" t="s">
        <v>8194</v>
      </c>
      <c r="M7371" s="38" t="s">
        <v>13</v>
      </c>
    </row>
    <row r="7372" spans="1:13" s="39" customFormat="1" ht="12.75" x14ac:dyDescent="0.2">
      <c r="A7372" s="33" t="s">
        <v>28</v>
      </c>
      <c r="B7372" s="33" t="s">
        <v>585</v>
      </c>
      <c r="C7372" s="34">
        <v>10</v>
      </c>
      <c r="D7372" s="33" t="s">
        <v>93</v>
      </c>
      <c r="E7372" s="33" t="s">
        <v>7963</v>
      </c>
      <c r="F7372" s="35">
        <v>39131709</v>
      </c>
      <c r="G7372" s="33" t="s">
        <v>15072</v>
      </c>
      <c r="H7372" s="33">
        <v>2</v>
      </c>
      <c r="I7372" s="33">
        <v>10</v>
      </c>
      <c r="J7372" s="36">
        <v>6</v>
      </c>
      <c r="K7372" s="37">
        <v>398443.68</v>
      </c>
      <c r="L7372" s="38" t="s">
        <v>8194</v>
      </c>
      <c r="M7372" s="38" t="s">
        <v>13</v>
      </c>
    </row>
    <row r="7373" spans="1:13" s="39" customFormat="1" ht="12.75" x14ac:dyDescent="0.2">
      <c r="A7373" s="33" t="s">
        <v>28</v>
      </c>
      <c r="B7373" s="33" t="s">
        <v>585</v>
      </c>
      <c r="C7373" s="34">
        <v>10</v>
      </c>
      <c r="D7373" s="33" t="s">
        <v>93</v>
      </c>
      <c r="E7373" s="33" t="s">
        <v>7964</v>
      </c>
      <c r="F7373" s="35">
        <v>39131709</v>
      </c>
      <c r="G7373" s="33" t="s">
        <v>15072</v>
      </c>
      <c r="H7373" s="33">
        <v>2</v>
      </c>
      <c r="I7373" s="33">
        <v>10</v>
      </c>
      <c r="J7373" s="36">
        <v>6</v>
      </c>
      <c r="K7373" s="37">
        <v>430726.80000000005</v>
      </c>
      <c r="L7373" s="38" t="s">
        <v>8194</v>
      </c>
      <c r="M7373" s="38" t="s">
        <v>13</v>
      </c>
    </row>
    <row r="7374" spans="1:13" s="39" customFormat="1" ht="12.75" x14ac:dyDescent="0.2">
      <c r="A7374" s="33" t="s">
        <v>28</v>
      </c>
      <c r="B7374" s="33" t="s">
        <v>585</v>
      </c>
      <c r="C7374" s="34">
        <v>10</v>
      </c>
      <c r="D7374" s="33" t="s">
        <v>93</v>
      </c>
      <c r="E7374" s="33" t="s">
        <v>7965</v>
      </c>
      <c r="F7374" s="35">
        <v>39131709</v>
      </c>
      <c r="G7374" s="33" t="s">
        <v>15072</v>
      </c>
      <c r="H7374" s="33">
        <v>2</v>
      </c>
      <c r="I7374" s="33">
        <v>10</v>
      </c>
      <c r="J7374" s="36">
        <v>200</v>
      </c>
      <c r="K7374" s="37">
        <v>552910</v>
      </c>
      <c r="L7374" s="38" t="s">
        <v>8194</v>
      </c>
      <c r="M7374" s="38" t="s">
        <v>13</v>
      </c>
    </row>
    <row r="7375" spans="1:13" s="39" customFormat="1" ht="12.75" x14ac:dyDescent="0.2">
      <c r="A7375" s="33" t="s">
        <v>28</v>
      </c>
      <c r="B7375" s="33" t="s">
        <v>585</v>
      </c>
      <c r="C7375" s="34">
        <v>10</v>
      </c>
      <c r="D7375" s="33" t="s">
        <v>93</v>
      </c>
      <c r="E7375" s="33" t="s">
        <v>7966</v>
      </c>
      <c r="F7375" s="35">
        <v>39121303</v>
      </c>
      <c r="G7375" s="33" t="s">
        <v>15072</v>
      </c>
      <c r="H7375" s="33">
        <v>2</v>
      </c>
      <c r="I7375" s="33">
        <v>10</v>
      </c>
      <c r="J7375" s="36">
        <v>40</v>
      </c>
      <c r="K7375" s="37">
        <v>37846.799999999996</v>
      </c>
      <c r="L7375" s="38" t="s">
        <v>15</v>
      </c>
      <c r="M7375" s="38" t="s">
        <v>13</v>
      </c>
    </row>
    <row r="7376" spans="1:13" s="39" customFormat="1" ht="12.75" x14ac:dyDescent="0.2">
      <c r="A7376" s="33" t="s">
        <v>28</v>
      </c>
      <c r="B7376" s="33" t="s">
        <v>585</v>
      </c>
      <c r="C7376" s="34">
        <v>10</v>
      </c>
      <c r="D7376" s="33" t="s">
        <v>93</v>
      </c>
      <c r="E7376" s="33" t="s">
        <v>7967</v>
      </c>
      <c r="F7376" s="35">
        <v>39131714</v>
      </c>
      <c r="G7376" s="33" t="s">
        <v>15072</v>
      </c>
      <c r="H7376" s="33">
        <v>2</v>
      </c>
      <c r="I7376" s="33">
        <v>10</v>
      </c>
      <c r="J7376" s="36">
        <v>10</v>
      </c>
      <c r="K7376" s="37">
        <v>53461</v>
      </c>
      <c r="L7376" s="38" t="s">
        <v>15</v>
      </c>
      <c r="M7376" s="38" t="s">
        <v>13</v>
      </c>
    </row>
    <row r="7377" spans="1:13" s="39" customFormat="1" ht="12.75" x14ac:dyDescent="0.2">
      <c r="A7377" s="33" t="s">
        <v>28</v>
      </c>
      <c r="B7377" s="33" t="s">
        <v>585</v>
      </c>
      <c r="C7377" s="34">
        <v>10</v>
      </c>
      <c r="D7377" s="33" t="s">
        <v>93</v>
      </c>
      <c r="E7377" s="33" t="s">
        <v>7968</v>
      </c>
      <c r="F7377" s="35">
        <v>31201502</v>
      </c>
      <c r="G7377" s="33" t="s">
        <v>15072</v>
      </c>
      <c r="H7377" s="33">
        <v>2</v>
      </c>
      <c r="I7377" s="33">
        <v>10</v>
      </c>
      <c r="J7377" s="36">
        <v>30</v>
      </c>
      <c r="K7377" s="37">
        <v>149870.1</v>
      </c>
      <c r="L7377" s="38" t="s">
        <v>8194</v>
      </c>
      <c r="M7377" s="38" t="s">
        <v>13</v>
      </c>
    </row>
    <row r="7378" spans="1:13" s="39" customFormat="1" ht="12.75" x14ac:dyDescent="0.2">
      <c r="A7378" s="33" t="s">
        <v>28</v>
      </c>
      <c r="B7378" s="33" t="s">
        <v>585</v>
      </c>
      <c r="C7378" s="34">
        <v>10</v>
      </c>
      <c r="D7378" s="33" t="s">
        <v>93</v>
      </c>
      <c r="E7378" s="33" t="s">
        <v>7969</v>
      </c>
      <c r="F7378" s="35">
        <v>31201502</v>
      </c>
      <c r="G7378" s="33" t="s">
        <v>15072</v>
      </c>
      <c r="H7378" s="33">
        <v>2</v>
      </c>
      <c r="I7378" s="33">
        <v>10</v>
      </c>
      <c r="J7378" s="36">
        <v>100</v>
      </c>
      <c r="K7378" s="37">
        <v>499502.00000000006</v>
      </c>
      <c r="L7378" s="38" t="s">
        <v>8194</v>
      </c>
      <c r="M7378" s="38" t="s">
        <v>13</v>
      </c>
    </row>
    <row r="7379" spans="1:13" s="39" customFormat="1" ht="12.75" x14ac:dyDescent="0.2">
      <c r="A7379" s="33" t="s">
        <v>28</v>
      </c>
      <c r="B7379" s="33" t="s">
        <v>585</v>
      </c>
      <c r="C7379" s="34">
        <v>10</v>
      </c>
      <c r="D7379" s="33" t="s">
        <v>93</v>
      </c>
      <c r="E7379" s="33" t="s">
        <v>7970</v>
      </c>
      <c r="F7379" s="35">
        <v>32141108</v>
      </c>
      <c r="G7379" s="33" t="s">
        <v>15072</v>
      </c>
      <c r="H7379" s="33">
        <v>2</v>
      </c>
      <c r="I7379" s="33">
        <v>10</v>
      </c>
      <c r="J7379" s="36">
        <v>40</v>
      </c>
      <c r="K7379" s="37">
        <v>194687.2</v>
      </c>
      <c r="L7379" s="38" t="s">
        <v>15</v>
      </c>
      <c r="M7379" s="38" t="s">
        <v>13</v>
      </c>
    </row>
    <row r="7380" spans="1:13" s="39" customFormat="1" ht="12.75" x14ac:dyDescent="0.2">
      <c r="A7380" s="33" t="s">
        <v>28</v>
      </c>
      <c r="B7380" s="33" t="s">
        <v>585</v>
      </c>
      <c r="C7380" s="34">
        <v>10</v>
      </c>
      <c r="D7380" s="33" t="s">
        <v>93</v>
      </c>
      <c r="E7380" s="33" t="s">
        <v>7971</v>
      </c>
      <c r="F7380" s="35">
        <v>32141108</v>
      </c>
      <c r="G7380" s="33" t="s">
        <v>15072</v>
      </c>
      <c r="H7380" s="33">
        <v>2</v>
      </c>
      <c r="I7380" s="33">
        <v>10</v>
      </c>
      <c r="J7380" s="36">
        <v>5</v>
      </c>
      <c r="K7380" s="37">
        <v>48340.85</v>
      </c>
      <c r="L7380" s="38" t="s">
        <v>15</v>
      </c>
      <c r="M7380" s="38" t="s">
        <v>13</v>
      </c>
    </row>
    <row r="7381" spans="1:13" s="39" customFormat="1" ht="12.75" x14ac:dyDescent="0.2">
      <c r="A7381" s="33" t="s">
        <v>28</v>
      </c>
      <c r="B7381" s="33" t="s">
        <v>585</v>
      </c>
      <c r="C7381" s="34">
        <v>10</v>
      </c>
      <c r="D7381" s="33" t="s">
        <v>93</v>
      </c>
      <c r="E7381" s="33" t="s">
        <v>7972</v>
      </c>
      <c r="F7381" s="35">
        <v>39121633</v>
      </c>
      <c r="G7381" s="33" t="s">
        <v>15072</v>
      </c>
      <c r="H7381" s="33">
        <v>2</v>
      </c>
      <c r="I7381" s="33">
        <v>10</v>
      </c>
      <c r="J7381" s="36">
        <v>30</v>
      </c>
      <c r="K7381" s="37">
        <v>144048.9</v>
      </c>
      <c r="L7381" s="38" t="s">
        <v>15</v>
      </c>
      <c r="M7381" s="38" t="s">
        <v>13</v>
      </c>
    </row>
    <row r="7382" spans="1:13" s="39" customFormat="1" ht="12.75" x14ac:dyDescent="0.2">
      <c r="A7382" s="33" t="s">
        <v>28</v>
      </c>
      <c r="B7382" s="33" t="s">
        <v>585</v>
      </c>
      <c r="C7382" s="34">
        <v>10</v>
      </c>
      <c r="D7382" s="33" t="s">
        <v>93</v>
      </c>
      <c r="E7382" s="33" t="s">
        <v>7973</v>
      </c>
      <c r="F7382" s="35">
        <v>39121633</v>
      </c>
      <c r="G7382" s="33" t="s">
        <v>15072</v>
      </c>
      <c r="H7382" s="33">
        <v>2</v>
      </c>
      <c r="I7382" s="33">
        <v>10</v>
      </c>
      <c r="J7382" s="36">
        <v>25</v>
      </c>
      <c r="K7382" s="37">
        <v>120040.75</v>
      </c>
      <c r="L7382" s="38" t="s">
        <v>15</v>
      </c>
      <c r="M7382" s="38" t="s">
        <v>13</v>
      </c>
    </row>
    <row r="7383" spans="1:13" s="39" customFormat="1" ht="12.75" x14ac:dyDescent="0.2">
      <c r="A7383" s="33" t="s">
        <v>28</v>
      </c>
      <c r="B7383" s="33" t="s">
        <v>585</v>
      </c>
      <c r="C7383" s="34">
        <v>10</v>
      </c>
      <c r="D7383" s="33" t="s">
        <v>93</v>
      </c>
      <c r="E7383" s="33" t="s">
        <v>7974</v>
      </c>
      <c r="F7383" s="35">
        <v>39121633</v>
      </c>
      <c r="G7383" s="33" t="s">
        <v>15072</v>
      </c>
      <c r="H7383" s="33">
        <v>2</v>
      </c>
      <c r="I7383" s="33">
        <v>10</v>
      </c>
      <c r="J7383" s="36">
        <v>60</v>
      </c>
      <c r="K7383" s="37">
        <v>288097.8</v>
      </c>
      <c r="L7383" s="38" t="s">
        <v>15</v>
      </c>
      <c r="M7383" s="38" t="s">
        <v>13</v>
      </c>
    </row>
    <row r="7384" spans="1:13" s="39" customFormat="1" ht="12.75" x14ac:dyDescent="0.2">
      <c r="A7384" s="33" t="s">
        <v>28</v>
      </c>
      <c r="B7384" s="33" t="s">
        <v>585</v>
      </c>
      <c r="C7384" s="34">
        <v>10</v>
      </c>
      <c r="D7384" s="33" t="s">
        <v>93</v>
      </c>
      <c r="E7384" s="33" t="s">
        <v>7975</v>
      </c>
      <c r="F7384" s="35">
        <v>39101622</v>
      </c>
      <c r="G7384" s="33" t="s">
        <v>15072</v>
      </c>
      <c r="H7384" s="33">
        <v>2</v>
      </c>
      <c r="I7384" s="33">
        <v>10</v>
      </c>
      <c r="J7384" s="36">
        <v>250</v>
      </c>
      <c r="K7384" s="37">
        <v>3158802.5</v>
      </c>
      <c r="L7384" s="38" t="s">
        <v>15</v>
      </c>
      <c r="M7384" s="38" t="s">
        <v>13</v>
      </c>
    </row>
    <row r="7385" spans="1:13" s="39" customFormat="1" ht="12.75" x14ac:dyDescent="0.2">
      <c r="A7385" s="33" t="s">
        <v>28</v>
      </c>
      <c r="B7385" s="33" t="s">
        <v>585</v>
      </c>
      <c r="C7385" s="34">
        <v>10</v>
      </c>
      <c r="D7385" s="33" t="s">
        <v>93</v>
      </c>
      <c r="E7385" s="33" t="s">
        <v>7976</v>
      </c>
      <c r="F7385" s="35">
        <v>39101622</v>
      </c>
      <c r="G7385" s="33" t="s">
        <v>15072</v>
      </c>
      <c r="H7385" s="33">
        <v>2</v>
      </c>
      <c r="I7385" s="33">
        <v>10</v>
      </c>
      <c r="J7385" s="36">
        <v>150</v>
      </c>
      <c r="K7385" s="37">
        <v>2264215.5</v>
      </c>
      <c r="L7385" s="38" t="s">
        <v>15</v>
      </c>
      <c r="M7385" s="38" t="s">
        <v>13</v>
      </c>
    </row>
    <row r="7386" spans="1:13" s="39" customFormat="1" ht="12.75" x14ac:dyDescent="0.2">
      <c r="A7386" s="33" t="s">
        <v>28</v>
      </c>
      <c r="B7386" s="33" t="s">
        <v>585</v>
      </c>
      <c r="C7386" s="34">
        <v>10</v>
      </c>
      <c r="D7386" s="33" t="s">
        <v>93</v>
      </c>
      <c r="E7386" s="33" t="s">
        <v>7977</v>
      </c>
      <c r="F7386" s="35">
        <v>39101622</v>
      </c>
      <c r="G7386" s="33" t="s">
        <v>15072</v>
      </c>
      <c r="H7386" s="33">
        <v>2</v>
      </c>
      <c r="I7386" s="33">
        <v>10</v>
      </c>
      <c r="J7386" s="36">
        <v>250</v>
      </c>
      <c r="K7386" s="37">
        <v>4794990</v>
      </c>
      <c r="L7386" s="38" t="s">
        <v>15</v>
      </c>
      <c r="M7386" s="38" t="s">
        <v>13</v>
      </c>
    </row>
    <row r="7387" spans="1:13" s="39" customFormat="1" ht="12.75" x14ac:dyDescent="0.2">
      <c r="A7387" s="33" t="s">
        <v>28</v>
      </c>
      <c r="B7387" s="33" t="s">
        <v>585</v>
      </c>
      <c r="C7387" s="34">
        <v>10</v>
      </c>
      <c r="D7387" s="33" t="s">
        <v>93</v>
      </c>
      <c r="E7387" s="33" t="s">
        <v>7978</v>
      </c>
      <c r="F7387" s="35">
        <v>39121640</v>
      </c>
      <c r="G7387" s="33" t="s">
        <v>15072</v>
      </c>
      <c r="H7387" s="33">
        <v>2</v>
      </c>
      <c r="I7387" s="33">
        <v>10</v>
      </c>
      <c r="J7387" s="36">
        <v>20</v>
      </c>
      <c r="K7387" s="37">
        <v>210496</v>
      </c>
      <c r="L7387" s="38" t="s">
        <v>15</v>
      </c>
      <c r="M7387" s="38" t="s">
        <v>13</v>
      </c>
    </row>
    <row r="7388" spans="1:13" s="39" customFormat="1" ht="12.75" x14ac:dyDescent="0.2">
      <c r="A7388" s="33" t="s">
        <v>28</v>
      </c>
      <c r="B7388" s="33" t="s">
        <v>585</v>
      </c>
      <c r="C7388" s="34">
        <v>10</v>
      </c>
      <c r="D7388" s="33" t="s">
        <v>93</v>
      </c>
      <c r="E7388" s="33" t="s">
        <v>7979</v>
      </c>
      <c r="F7388" s="35">
        <v>23271816</v>
      </c>
      <c r="G7388" s="33" t="s">
        <v>15072</v>
      </c>
      <c r="H7388" s="33">
        <v>2</v>
      </c>
      <c r="I7388" s="33">
        <v>10</v>
      </c>
      <c r="J7388" s="36">
        <v>1</v>
      </c>
      <c r="K7388" s="37">
        <v>128493.81</v>
      </c>
      <c r="L7388" s="38" t="s">
        <v>8197</v>
      </c>
      <c r="M7388" s="38" t="s">
        <v>13</v>
      </c>
    </row>
    <row r="7389" spans="1:13" s="39" customFormat="1" ht="12.75" x14ac:dyDescent="0.2">
      <c r="A7389" s="33" t="s">
        <v>28</v>
      </c>
      <c r="B7389" s="33" t="s">
        <v>585</v>
      </c>
      <c r="C7389" s="34">
        <v>16</v>
      </c>
      <c r="D7389" s="33" t="s">
        <v>93</v>
      </c>
      <c r="E7389" s="33" t="s">
        <v>7980</v>
      </c>
      <c r="F7389" s="35">
        <v>39111611</v>
      </c>
      <c r="G7389" s="33" t="s">
        <v>15072</v>
      </c>
      <c r="H7389" s="33">
        <v>2</v>
      </c>
      <c r="I7389" s="33">
        <v>10</v>
      </c>
      <c r="J7389" s="36">
        <v>30</v>
      </c>
      <c r="K7389" s="37">
        <v>876093.6</v>
      </c>
      <c r="L7389" s="38" t="s">
        <v>15</v>
      </c>
      <c r="M7389" s="38" t="s">
        <v>13</v>
      </c>
    </row>
    <row r="7390" spans="1:13" s="39" customFormat="1" ht="12.75" x14ac:dyDescent="0.2">
      <c r="A7390" s="33" t="s">
        <v>28</v>
      </c>
      <c r="B7390" s="33" t="s">
        <v>585</v>
      </c>
      <c r="C7390" s="34">
        <v>16</v>
      </c>
      <c r="D7390" s="33" t="s">
        <v>93</v>
      </c>
      <c r="E7390" s="33" t="s">
        <v>7981</v>
      </c>
      <c r="F7390" s="35">
        <v>39111611</v>
      </c>
      <c r="G7390" s="33" t="s">
        <v>15072</v>
      </c>
      <c r="H7390" s="33">
        <v>2</v>
      </c>
      <c r="I7390" s="33">
        <v>10</v>
      </c>
      <c r="J7390" s="36">
        <v>30</v>
      </c>
      <c r="K7390" s="37">
        <v>1070781.6000000001</v>
      </c>
      <c r="L7390" s="38" t="s">
        <v>15</v>
      </c>
      <c r="M7390" s="38" t="s">
        <v>13</v>
      </c>
    </row>
    <row r="7391" spans="1:13" s="39" customFormat="1" ht="12.75" x14ac:dyDescent="0.2">
      <c r="A7391" s="33" t="s">
        <v>28</v>
      </c>
      <c r="B7391" s="33" t="s">
        <v>585</v>
      </c>
      <c r="C7391" s="34">
        <v>16</v>
      </c>
      <c r="D7391" s="33" t="s">
        <v>93</v>
      </c>
      <c r="E7391" s="33" t="s">
        <v>7982</v>
      </c>
      <c r="F7391" s="35">
        <v>39111611</v>
      </c>
      <c r="G7391" s="33" t="s">
        <v>15072</v>
      </c>
      <c r="H7391" s="33">
        <v>2</v>
      </c>
      <c r="I7391" s="33">
        <v>10</v>
      </c>
      <c r="J7391" s="36">
        <v>30</v>
      </c>
      <c r="K7391" s="37">
        <v>233625</v>
      </c>
      <c r="L7391" s="38" t="s">
        <v>15</v>
      </c>
      <c r="M7391" s="38" t="s">
        <v>13</v>
      </c>
    </row>
    <row r="7392" spans="1:13" s="39" customFormat="1" ht="12.75" x14ac:dyDescent="0.2">
      <c r="A7392" s="33" t="s">
        <v>28</v>
      </c>
      <c r="B7392" s="33" t="s">
        <v>585</v>
      </c>
      <c r="C7392" s="34">
        <v>16</v>
      </c>
      <c r="D7392" s="33" t="s">
        <v>93</v>
      </c>
      <c r="E7392" s="33" t="s">
        <v>7983</v>
      </c>
      <c r="F7392" s="35">
        <v>39111611</v>
      </c>
      <c r="G7392" s="33" t="s">
        <v>15072</v>
      </c>
      <c r="H7392" s="33">
        <v>2</v>
      </c>
      <c r="I7392" s="33">
        <v>10</v>
      </c>
      <c r="J7392" s="36">
        <v>30</v>
      </c>
      <c r="K7392" s="37">
        <v>2920313.6999999997</v>
      </c>
      <c r="L7392" s="38" t="s">
        <v>15</v>
      </c>
      <c r="M7392" s="38" t="s">
        <v>13</v>
      </c>
    </row>
    <row r="7393" spans="1:13" s="39" customFormat="1" ht="12.75" x14ac:dyDescent="0.2">
      <c r="A7393" s="33" t="s">
        <v>28</v>
      </c>
      <c r="B7393" s="33" t="s">
        <v>585</v>
      </c>
      <c r="C7393" s="34">
        <v>16</v>
      </c>
      <c r="D7393" s="33" t="s">
        <v>93</v>
      </c>
      <c r="E7393" s="33" t="s">
        <v>14181</v>
      </c>
      <c r="F7393" s="35">
        <v>39122236</v>
      </c>
      <c r="G7393" s="33" t="s">
        <v>15072</v>
      </c>
      <c r="H7393" s="33">
        <v>2</v>
      </c>
      <c r="I7393" s="33">
        <v>10</v>
      </c>
      <c r="J7393" s="36">
        <v>15</v>
      </c>
      <c r="K7393" s="37">
        <v>608398.5</v>
      </c>
      <c r="L7393" s="38" t="s">
        <v>15</v>
      </c>
      <c r="M7393" s="38" t="s">
        <v>13</v>
      </c>
    </row>
    <row r="7394" spans="1:13" s="39" customFormat="1" ht="12.75" x14ac:dyDescent="0.2">
      <c r="A7394" s="33" t="s">
        <v>28</v>
      </c>
      <c r="B7394" s="33" t="s">
        <v>585</v>
      </c>
      <c r="C7394" s="34">
        <v>16</v>
      </c>
      <c r="D7394" s="33" t="s">
        <v>93</v>
      </c>
      <c r="E7394" s="33" t="s">
        <v>7984</v>
      </c>
      <c r="F7394" s="35">
        <v>39122236</v>
      </c>
      <c r="G7394" s="33" t="s">
        <v>15072</v>
      </c>
      <c r="H7394" s="33">
        <v>2</v>
      </c>
      <c r="I7394" s="33">
        <v>10</v>
      </c>
      <c r="J7394" s="36">
        <v>20</v>
      </c>
      <c r="K7394" s="37">
        <v>372501.8</v>
      </c>
      <c r="L7394" s="38" t="s">
        <v>15</v>
      </c>
      <c r="M7394" s="38" t="s">
        <v>13</v>
      </c>
    </row>
    <row r="7395" spans="1:13" s="39" customFormat="1" ht="12.75" x14ac:dyDescent="0.2">
      <c r="A7395" s="33" t="s">
        <v>28</v>
      </c>
      <c r="B7395" s="33" t="s">
        <v>585</v>
      </c>
      <c r="C7395" s="34">
        <v>16</v>
      </c>
      <c r="D7395" s="33" t="s">
        <v>93</v>
      </c>
      <c r="E7395" s="33" t="s">
        <v>7985</v>
      </c>
      <c r="F7395" s="35">
        <v>41113652</v>
      </c>
      <c r="G7395" s="33" t="s">
        <v>15072</v>
      </c>
      <c r="H7395" s="33">
        <v>2</v>
      </c>
      <c r="I7395" s="33">
        <v>10</v>
      </c>
      <c r="J7395" s="36">
        <v>3</v>
      </c>
      <c r="K7395" s="37">
        <v>228563.19</v>
      </c>
      <c r="L7395" s="38" t="s">
        <v>15</v>
      </c>
      <c r="M7395" s="38" t="s">
        <v>13</v>
      </c>
    </row>
    <row r="7396" spans="1:13" s="39" customFormat="1" ht="12.75" x14ac:dyDescent="0.2">
      <c r="A7396" s="33" t="s">
        <v>28</v>
      </c>
      <c r="B7396" s="33" t="s">
        <v>585</v>
      </c>
      <c r="C7396" s="34">
        <v>16</v>
      </c>
      <c r="D7396" s="33" t="s">
        <v>93</v>
      </c>
      <c r="E7396" s="33" t="s">
        <v>7986</v>
      </c>
      <c r="F7396" s="35">
        <v>41113652</v>
      </c>
      <c r="G7396" s="33" t="s">
        <v>15072</v>
      </c>
      <c r="H7396" s="33">
        <v>2</v>
      </c>
      <c r="I7396" s="33">
        <v>10</v>
      </c>
      <c r="J7396" s="36">
        <v>3</v>
      </c>
      <c r="K7396" s="37">
        <v>177224.09999999998</v>
      </c>
      <c r="L7396" s="38" t="s">
        <v>15</v>
      </c>
      <c r="M7396" s="38" t="s">
        <v>13</v>
      </c>
    </row>
    <row r="7397" spans="1:13" s="39" customFormat="1" ht="12.75" x14ac:dyDescent="0.2">
      <c r="A7397" s="33" t="s">
        <v>28</v>
      </c>
      <c r="B7397" s="33" t="s">
        <v>585</v>
      </c>
      <c r="C7397" s="34">
        <v>16</v>
      </c>
      <c r="D7397" s="33" t="s">
        <v>93</v>
      </c>
      <c r="E7397" s="33" t="s">
        <v>7987</v>
      </c>
      <c r="F7397" s="35">
        <v>41113652</v>
      </c>
      <c r="G7397" s="33" t="s">
        <v>15072</v>
      </c>
      <c r="H7397" s="33">
        <v>2</v>
      </c>
      <c r="I7397" s="33">
        <v>10</v>
      </c>
      <c r="J7397" s="36">
        <v>3</v>
      </c>
      <c r="K7397" s="37">
        <v>116812.53</v>
      </c>
      <c r="L7397" s="38" t="s">
        <v>15</v>
      </c>
      <c r="M7397" s="38" t="s">
        <v>13</v>
      </c>
    </row>
    <row r="7398" spans="1:13" s="39" customFormat="1" ht="12.75" x14ac:dyDescent="0.2">
      <c r="A7398" s="33" t="s">
        <v>28</v>
      </c>
      <c r="B7398" s="33" t="s">
        <v>585</v>
      </c>
      <c r="C7398" s="34">
        <v>16</v>
      </c>
      <c r="D7398" s="33" t="s">
        <v>93</v>
      </c>
      <c r="E7398" s="33" t="s">
        <v>7988</v>
      </c>
      <c r="F7398" s="35">
        <v>39121416</v>
      </c>
      <c r="G7398" s="33" t="s">
        <v>15072</v>
      </c>
      <c r="H7398" s="33">
        <v>2</v>
      </c>
      <c r="I7398" s="33">
        <v>10</v>
      </c>
      <c r="J7398" s="36">
        <v>30</v>
      </c>
      <c r="K7398" s="37">
        <v>52370.400000000001</v>
      </c>
      <c r="L7398" s="38" t="s">
        <v>15</v>
      </c>
      <c r="M7398" s="38" t="s">
        <v>13</v>
      </c>
    </row>
    <row r="7399" spans="1:13" s="39" customFormat="1" ht="12.75" x14ac:dyDescent="0.2">
      <c r="A7399" s="33" t="s">
        <v>28</v>
      </c>
      <c r="B7399" s="33" t="s">
        <v>585</v>
      </c>
      <c r="C7399" s="34">
        <v>16</v>
      </c>
      <c r="D7399" s="33" t="s">
        <v>93</v>
      </c>
      <c r="E7399" s="33" t="s">
        <v>7989</v>
      </c>
      <c r="F7399" s="35">
        <v>39121416</v>
      </c>
      <c r="G7399" s="33" t="s">
        <v>15072</v>
      </c>
      <c r="H7399" s="33">
        <v>2</v>
      </c>
      <c r="I7399" s="33">
        <v>10</v>
      </c>
      <c r="J7399" s="36">
        <v>9</v>
      </c>
      <c r="K7399" s="37">
        <v>18573.03</v>
      </c>
      <c r="L7399" s="38" t="s">
        <v>15</v>
      </c>
      <c r="M7399" s="38" t="s">
        <v>13</v>
      </c>
    </row>
    <row r="7400" spans="1:13" s="39" customFormat="1" ht="12.75" x14ac:dyDescent="0.2">
      <c r="A7400" s="33" t="s">
        <v>28</v>
      </c>
      <c r="B7400" s="33" t="s">
        <v>585</v>
      </c>
      <c r="C7400" s="34">
        <v>16</v>
      </c>
      <c r="D7400" s="33" t="s">
        <v>93</v>
      </c>
      <c r="E7400" s="33" t="s">
        <v>7990</v>
      </c>
      <c r="F7400" s="35">
        <v>39121308</v>
      </c>
      <c r="G7400" s="33" t="s">
        <v>15072</v>
      </c>
      <c r="H7400" s="33">
        <v>2</v>
      </c>
      <c r="I7400" s="33">
        <v>10</v>
      </c>
      <c r="J7400" s="36">
        <v>180</v>
      </c>
      <c r="K7400" s="37">
        <v>1303626.6000000001</v>
      </c>
      <c r="L7400" s="38" t="s">
        <v>15</v>
      </c>
      <c r="M7400" s="38" t="s">
        <v>13</v>
      </c>
    </row>
    <row r="7401" spans="1:13" s="39" customFormat="1" ht="12.75" x14ac:dyDescent="0.2">
      <c r="A7401" s="33" t="s">
        <v>28</v>
      </c>
      <c r="B7401" s="33" t="s">
        <v>585</v>
      </c>
      <c r="C7401" s="34">
        <v>16</v>
      </c>
      <c r="D7401" s="33" t="s">
        <v>93</v>
      </c>
      <c r="E7401" s="33" t="s">
        <v>7991</v>
      </c>
      <c r="F7401" s="35">
        <v>39121308</v>
      </c>
      <c r="G7401" s="33" t="s">
        <v>15072</v>
      </c>
      <c r="H7401" s="33">
        <v>2</v>
      </c>
      <c r="I7401" s="33">
        <v>10</v>
      </c>
      <c r="J7401" s="36">
        <v>10</v>
      </c>
      <c r="K7401" s="37">
        <v>177275.9</v>
      </c>
      <c r="L7401" s="38" t="s">
        <v>15</v>
      </c>
      <c r="M7401" s="38" t="s">
        <v>13</v>
      </c>
    </row>
    <row r="7402" spans="1:13" s="39" customFormat="1" ht="12.75" x14ac:dyDescent="0.2">
      <c r="A7402" s="33" t="s">
        <v>28</v>
      </c>
      <c r="B7402" s="33" t="s">
        <v>585</v>
      </c>
      <c r="C7402" s="34">
        <v>16</v>
      </c>
      <c r="D7402" s="33" t="s">
        <v>93</v>
      </c>
      <c r="E7402" s="33" t="s">
        <v>7992</v>
      </c>
      <c r="F7402" s="35">
        <v>39101622</v>
      </c>
      <c r="G7402" s="33" t="s">
        <v>15072</v>
      </c>
      <c r="H7402" s="33">
        <v>2</v>
      </c>
      <c r="I7402" s="33">
        <v>10</v>
      </c>
      <c r="J7402" s="36">
        <v>200</v>
      </c>
      <c r="K7402" s="37">
        <v>1297916</v>
      </c>
      <c r="L7402" s="38" t="s">
        <v>15</v>
      </c>
      <c r="M7402" s="38" t="s">
        <v>13</v>
      </c>
    </row>
    <row r="7403" spans="1:13" s="39" customFormat="1" ht="12.75" x14ac:dyDescent="0.2">
      <c r="A7403" s="33" t="s">
        <v>28</v>
      </c>
      <c r="B7403" s="33" t="s">
        <v>585</v>
      </c>
      <c r="C7403" s="34">
        <v>16</v>
      </c>
      <c r="D7403" s="33" t="s">
        <v>93</v>
      </c>
      <c r="E7403" s="33" t="s">
        <v>7993</v>
      </c>
      <c r="F7403" s="35">
        <v>39121640</v>
      </c>
      <c r="G7403" s="33" t="s">
        <v>15072</v>
      </c>
      <c r="H7403" s="33">
        <v>2</v>
      </c>
      <c r="I7403" s="33">
        <v>10</v>
      </c>
      <c r="J7403" s="36">
        <v>2</v>
      </c>
      <c r="K7403" s="37">
        <v>119148.78</v>
      </c>
      <c r="L7403" s="38" t="s">
        <v>15</v>
      </c>
      <c r="M7403" s="38" t="s">
        <v>13</v>
      </c>
    </row>
    <row r="7404" spans="1:13" s="39" customFormat="1" ht="12.75" x14ac:dyDescent="0.2">
      <c r="A7404" s="33" t="s">
        <v>28</v>
      </c>
      <c r="B7404" s="33" t="s">
        <v>585</v>
      </c>
      <c r="C7404" s="34">
        <v>16</v>
      </c>
      <c r="D7404" s="33" t="s">
        <v>93</v>
      </c>
      <c r="E7404" s="33" t="s">
        <v>7994</v>
      </c>
      <c r="F7404" s="35">
        <v>39121640</v>
      </c>
      <c r="G7404" s="33" t="s">
        <v>15072</v>
      </c>
      <c r="H7404" s="33">
        <v>2</v>
      </c>
      <c r="I7404" s="33">
        <v>10</v>
      </c>
      <c r="J7404" s="36">
        <v>2</v>
      </c>
      <c r="K7404" s="37">
        <v>85779.32</v>
      </c>
      <c r="L7404" s="38" t="s">
        <v>15</v>
      </c>
      <c r="M7404" s="38" t="s">
        <v>13</v>
      </c>
    </row>
    <row r="7405" spans="1:13" s="39" customFormat="1" ht="12.75" x14ac:dyDescent="0.2">
      <c r="A7405" s="33" t="s">
        <v>28</v>
      </c>
      <c r="B7405" s="33" t="s">
        <v>585</v>
      </c>
      <c r="C7405" s="34">
        <v>16</v>
      </c>
      <c r="D7405" s="33" t="s">
        <v>93</v>
      </c>
      <c r="E7405" s="33" t="s">
        <v>7995</v>
      </c>
      <c r="F7405" s="35">
        <v>39121308</v>
      </c>
      <c r="G7405" s="33" t="s">
        <v>15072</v>
      </c>
      <c r="H7405" s="33">
        <v>2</v>
      </c>
      <c r="I7405" s="33">
        <v>10</v>
      </c>
      <c r="J7405" s="36">
        <v>5</v>
      </c>
      <c r="K7405" s="37">
        <v>67556.55</v>
      </c>
      <c r="L7405" s="38" t="s">
        <v>15</v>
      </c>
      <c r="M7405" s="38" t="s">
        <v>13</v>
      </c>
    </row>
    <row r="7406" spans="1:13" s="39" customFormat="1" ht="12.75" x14ac:dyDescent="0.2">
      <c r="A7406" s="33" t="s">
        <v>28</v>
      </c>
      <c r="B7406" s="33" t="s">
        <v>585</v>
      </c>
      <c r="C7406" s="34">
        <v>16</v>
      </c>
      <c r="D7406" s="33" t="s">
        <v>93</v>
      </c>
      <c r="E7406" s="33" t="s">
        <v>7996</v>
      </c>
      <c r="F7406" s="35">
        <v>39121640</v>
      </c>
      <c r="G7406" s="33" t="s">
        <v>15072</v>
      </c>
      <c r="H7406" s="33">
        <v>2</v>
      </c>
      <c r="I7406" s="33">
        <v>10</v>
      </c>
      <c r="J7406" s="36">
        <v>30</v>
      </c>
      <c r="K7406" s="37">
        <v>451090.80000000005</v>
      </c>
      <c r="L7406" s="38" t="s">
        <v>15</v>
      </c>
      <c r="M7406" s="38" t="s">
        <v>13</v>
      </c>
    </row>
    <row r="7407" spans="1:13" s="39" customFormat="1" ht="12.75" x14ac:dyDescent="0.2">
      <c r="A7407" s="33" t="s">
        <v>28</v>
      </c>
      <c r="B7407" s="33" t="s">
        <v>585</v>
      </c>
      <c r="C7407" s="34">
        <v>16</v>
      </c>
      <c r="D7407" s="33" t="s">
        <v>93</v>
      </c>
      <c r="E7407" s="33" t="s">
        <v>7997</v>
      </c>
      <c r="F7407" s="35">
        <v>39121640</v>
      </c>
      <c r="G7407" s="33" t="s">
        <v>15072</v>
      </c>
      <c r="H7407" s="33">
        <v>2</v>
      </c>
      <c r="I7407" s="33">
        <v>10</v>
      </c>
      <c r="J7407" s="36">
        <v>20</v>
      </c>
      <c r="K7407" s="37">
        <v>290992.8</v>
      </c>
      <c r="L7407" s="38" t="s">
        <v>15</v>
      </c>
      <c r="M7407" s="38" t="s">
        <v>13</v>
      </c>
    </row>
    <row r="7408" spans="1:13" s="39" customFormat="1" ht="12.75" x14ac:dyDescent="0.2">
      <c r="A7408" s="33" t="s">
        <v>28</v>
      </c>
      <c r="B7408" s="33" t="s">
        <v>585</v>
      </c>
      <c r="C7408" s="34">
        <v>16</v>
      </c>
      <c r="D7408" s="33" t="s">
        <v>93</v>
      </c>
      <c r="E7408" s="33" t="s">
        <v>7998</v>
      </c>
      <c r="F7408" s="35">
        <v>39121640</v>
      </c>
      <c r="G7408" s="33" t="s">
        <v>15072</v>
      </c>
      <c r="H7408" s="33">
        <v>2</v>
      </c>
      <c r="I7408" s="33">
        <v>10</v>
      </c>
      <c r="J7408" s="36">
        <v>30</v>
      </c>
      <c r="K7408" s="37">
        <v>465887.1</v>
      </c>
      <c r="L7408" s="38" t="s">
        <v>15</v>
      </c>
      <c r="M7408" s="38" t="s">
        <v>13</v>
      </c>
    </row>
    <row r="7409" spans="1:13" s="39" customFormat="1" ht="12.75" x14ac:dyDescent="0.2">
      <c r="A7409" s="33" t="s">
        <v>28</v>
      </c>
      <c r="B7409" s="33" t="s">
        <v>585</v>
      </c>
      <c r="C7409" s="34">
        <v>16</v>
      </c>
      <c r="D7409" s="33" t="s">
        <v>93</v>
      </c>
      <c r="E7409" s="33" t="s">
        <v>7999</v>
      </c>
      <c r="F7409" s="35">
        <v>39101622</v>
      </c>
      <c r="G7409" s="33" t="s">
        <v>15072</v>
      </c>
      <c r="H7409" s="33">
        <v>2</v>
      </c>
      <c r="I7409" s="33">
        <v>10</v>
      </c>
      <c r="J7409" s="36">
        <v>170</v>
      </c>
      <c r="K7409" s="37">
        <v>882582.2</v>
      </c>
      <c r="L7409" s="38" t="s">
        <v>15</v>
      </c>
      <c r="M7409" s="38" t="s">
        <v>13</v>
      </c>
    </row>
    <row r="7410" spans="1:13" s="39" customFormat="1" ht="12.75" x14ac:dyDescent="0.2">
      <c r="A7410" s="33" t="s">
        <v>28</v>
      </c>
      <c r="B7410" s="33" t="s">
        <v>585</v>
      </c>
      <c r="C7410" s="34">
        <v>16</v>
      </c>
      <c r="D7410" s="33" t="s">
        <v>93</v>
      </c>
      <c r="E7410" s="33" t="s">
        <v>8000</v>
      </c>
      <c r="F7410" s="35">
        <v>39121730</v>
      </c>
      <c r="G7410" s="33" t="s">
        <v>15072</v>
      </c>
      <c r="H7410" s="33">
        <v>2</v>
      </c>
      <c r="I7410" s="33">
        <v>10</v>
      </c>
      <c r="J7410" s="36">
        <v>110</v>
      </c>
      <c r="K7410" s="37">
        <v>115643</v>
      </c>
      <c r="L7410" s="38" t="s">
        <v>15</v>
      </c>
      <c r="M7410" s="38" t="s">
        <v>13</v>
      </c>
    </row>
    <row r="7411" spans="1:13" s="39" customFormat="1" ht="12.75" x14ac:dyDescent="0.2">
      <c r="A7411" s="33" t="s">
        <v>28</v>
      </c>
      <c r="B7411" s="33" t="s">
        <v>585</v>
      </c>
      <c r="C7411" s="34">
        <v>16</v>
      </c>
      <c r="D7411" s="33" t="s">
        <v>93</v>
      </c>
      <c r="E7411" s="33" t="s">
        <v>8001</v>
      </c>
      <c r="F7411" s="35">
        <v>39121640</v>
      </c>
      <c r="G7411" s="33" t="s">
        <v>15072</v>
      </c>
      <c r="H7411" s="33">
        <v>2</v>
      </c>
      <c r="I7411" s="33">
        <v>10</v>
      </c>
      <c r="J7411" s="36">
        <v>4</v>
      </c>
      <c r="K7411" s="37">
        <v>326919.36</v>
      </c>
      <c r="L7411" s="38" t="s">
        <v>15</v>
      </c>
      <c r="M7411" s="38" t="s">
        <v>13</v>
      </c>
    </row>
    <row r="7412" spans="1:13" s="39" customFormat="1" ht="12.75" x14ac:dyDescent="0.2">
      <c r="A7412" s="33" t="s">
        <v>28</v>
      </c>
      <c r="B7412" s="33" t="s">
        <v>585</v>
      </c>
      <c r="C7412" s="34">
        <v>16</v>
      </c>
      <c r="D7412" s="33" t="s">
        <v>93</v>
      </c>
      <c r="E7412" s="33" t="s">
        <v>8002</v>
      </c>
      <c r="F7412" s="35">
        <v>39121640</v>
      </c>
      <c r="G7412" s="33" t="s">
        <v>15072</v>
      </c>
      <c r="H7412" s="33">
        <v>2</v>
      </c>
      <c r="I7412" s="33">
        <v>10</v>
      </c>
      <c r="J7412" s="36">
        <v>3</v>
      </c>
      <c r="K7412" s="37">
        <v>155750.04</v>
      </c>
      <c r="L7412" s="38" t="s">
        <v>15</v>
      </c>
      <c r="M7412" s="38" t="s">
        <v>13</v>
      </c>
    </row>
    <row r="7413" spans="1:13" s="39" customFormat="1" ht="12.75" x14ac:dyDescent="0.2">
      <c r="A7413" s="33" t="s">
        <v>28</v>
      </c>
      <c r="B7413" s="33" t="s">
        <v>585</v>
      </c>
      <c r="C7413" s="34">
        <v>16</v>
      </c>
      <c r="D7413" s="33" t="s">
        <v>93</v>
      </c>
      <c r="E7413" s="33" t="s">
        <v>8003</v>
      </c>
      <c r="F7413" s="35">
        <v>39121611</v>
      </c>
      <c r="G7413" s="33" t="s">
        <v>15072</v>
      </c>
      <c r="H7413" s="33">
        <v>2</v>
      </c>
      <c r="I7413" s="33">
        <v>10</v>
      </c>
      <c r="J7413" s="36">
        <v>4</v>
      </c>
      <c r="K7413" s="37">
        <v>415333.52</v>
      </c>
      <c r="L7413" s="38" t="s">
        <v>15</v>
      </c>
      <c r="M7413" s="38" t="s">
        <v>13</v>
      </c>
    </row>
    <row r="7414" spans="1:13" s="39" customFormat="1" ht="12.75" x14ac:dyDescent="0.2">
      <c r="A7414" s="33" t="s">
        <v>28</v>
      </c>
      <c r="B7414" s="33" t="s">
        <v>585</v>
      </c>
      <c r="C7414" s="34">
        <v>16</v>
      </c>
      <c r="D7414" s="33" t="s">
        <v>93</v>
      </c>
      <c r="E7414" s="33" t="s">
        <v>8004</v>
      </c>
      <c r="F7414" s="35">
        <v>39121611</v>
      </c>
      <c r="G7414" s="33" t="s">
        <v>15072</v>
      </c>
      <c r="H7414" s="33">
        <v>2</v>
      </c>
      <c r="I7414" s="33">
        <v>10</v>
      </c>
      <c r="J7414" s="36">
        <v>4</v>
      </c>
      <c r="K7414" s="37">
        <v>592525.16</v>
      </c>
      <c r="L7414" s="38" t="s">
        <v>15</v>
      </c>
      <c r="M7414" s="38" t="s">
        <v>13</v>
      </c>
    </row>
    <row r="7415" spans="1:13" s="39" customFormat="1" ht="12.75" x14ac:dyDescent="0.2">
      <c r="A7415" s="33" t="s">
        <v>28</v>
      </c>
      <c r="B7415" s="33" t="s">
        <v>585</v>
      </c>
      <c r="C7415" s="34">
        <v>16</v>
      </c>
      <c r="D7415" s="33" t="s">
        <v>93</v>
      </c>
      <c r="E7415" s="33" t="s">
        <v>8005</v>
      </c>
      <c r="F7415" s="35">
        <v>26111703</v>
      </c>
      <c r="G7415" s="33" t="s">
        <v>15072</v>
      </c>
      <c r="H7415" s="33">
        <v>2</v>
      </c>
      <c r="I7415" s="33">
        <v>10</v>
      </c>
      <c r="J7415" s="36">
        <v>3</v>
      </c>
      <c r="K7415" s="37">
        <v>2433595.02</v>
      </c>
      <c r="L7415" s="38" t="s">
        <v>15</v>
      </c>
      <c r="M7415" s="38" t="s">
        <v>13</v>
      </c>
    </row>
    <row r="7416" spans="1:13" s="39" customFormat="1" ht="12.75" x14ac:dyDescent="0.2">
      <c r="A7416" s="33" t="s">
        <v>28</v>
      </c>
      <c r="B7416" s="33" t="s">
        <v>585</v>
      </c>
      <c r="C7416" s="34">
        <v>16</v>
      </c>
      <c r="D7416" s="33" t="s">
        <v>93</v>
      </c>
      <c r="E7416" s="33" t="s">
        <v>8006</v>
      </c>
      <c r="F7416" s="35">
        <v>26111703</v>
      </c>
      <c r="G7416" s="33" t="s">
        <v>15072</v>
      </c>
      <c r="H7416" s="33">
        <v>2</v>
      </c>
      <c r="I7416" s="33">
        <v>10</v>
      </c>
      <c r="J7416" s="36">
        <v>3</v>
      </c>
      <c r="K7416" s="37">
        <v>1323875.67</v>
      </c>
      <c r="L7416" s="38" t="s">
        <v>15</v>
      </c>
      <c r="M7416" s="38" t="s">
        <v>13</v>
      </c>
    </row>
    <row r="7417" spans="1:13" s="39" customFormat="1" ht="12.75" x14ac:dyDescent="0.2">
      <c r="A7417" s="33" t="s">
        <v>28</v>
      </c>
      <c r="B7417" s="33" t="s">
        <v>585</v>
      </c>
      <c r="C7417" s="34">
        <v>16</v>
      </c>
      <c r="D7417" s="33" t="s">
        <v>93</v>
      </c>
      <c r="E7417" s="33" t="s">
        <v>8007</v>
      </c>
      <c r="F7417" s="35">
        <v>39121409</v>
      </c>
      <c r="G7417" s="33" t="s">
        <v>15072</v>
      </c>
      <c r="H7417" s="33">
        <v>2</v>
      </c>
      <c r="I7417" s="33">
        <v>10</v>
      </c>
      <c r="J7417" s="36">
        <v>30</v>
      </c>
      <c r="K7417" s="37">
        <v>184952.7</v>
      </c>
      <c r="L7417" s="38" t="s">
        <v>15</v>
      </c>
      <c r="M7417" s="38" t="s">
        <v>13</v>
      </c>
    </row>
    <row r="7418" spans="1:13" s="39" customFormat="1" ht="12.75" x14ac:dyDescent="0.2">
      <c r="A7418" s="33" t="s">
        <v>28</v>
      </c>
      <c r="B7418" s="33" t="s">
        <v>585</v>
      </c>
      <c r="C7418" s="34">
        <v>10</v>
      </c>
      <c r="D7418" s="33" t="s">
        <v>93</v>
      </c>
      <c r="E7418" s="33" t="s">
        <v>8008</v>
      </c>
      <c r="F7418" s="35">
        <v>31161500</v>
      </c>
      <c r="G7418" s="33" t="s">
        <v>15071</v>
      </c>
      <c r="H7418" s="33">
        <v>7</v>
      </c>
      <c r="I7418" s="33">
        <v>5</v>
      </c>
      <c r="J7418" s="36">
        <v>1</v>
      </c>
      <c r="K7418" s="37">
        <v>583586</v>
      </c>
      <c r="L7418" s="38" t="s">
        <v>15</v>
      </c>
      <c r="M7418" s="38" t="s">
        <v>13</v>
      </c>
    </row>
    <row r="7419" spans="1:13" s="39" customFormat="1" ht="12.75" x14ac:dyDescent="0.2">
      <c r="A7419" s="33" t="s">
        <v>28</v>
      </c>
      <c r="B7419" s="33" t="s">
        <v>585</v>
      </c>
      <c r="C7419" s="34">
        <v>10</v>
      </c>
      <c r="D7419" s="33" t="s">
        <v>93</v>
      </c>
      <c r="E7419" s="33" t="s">
        <v>8009</v>
      </c>
      <c r="F7419" s="35">
        <v>31161500</v>
      </c>
      <c r="G7419" s="33" t="s">
        <v>15071</v>
      </c>
      <c r="H7419" s="33">
        <v>7</v>
      </c>
      <c r="I7419" s="33">
        <v>5</v>
      </c>
      <c r="J7419" s="36">
        <v>1</v>
      </c>
      <c r="K7419" s="37">
        <v>444176</v>
      </c>
      <c r="L7419" s="38" t="s">
        <v>15</v>
      </c>
      <c r="M7419" s="38" t="s">
        <v>13</v>
      </c>
    </row>
    <row r="7420" spans="1:13" s="39" customFormat="1" ht="12.75" x14ac:dyDescent="0.2">
      <c r="A7420" s="33" t="s">
        <v>28</v>
      </c>
      <c r="B7420" s="33" t="s">
        <v>585</v>
      </c>
      <c r="C7420" s="34">
        <v>10</v>
      </c>
      <c r="D7420" s="33" t="s">
        <v>93</v>
      </c>
      <c r="E7420" s="33" t="s">
        <v>8010</v>
      </c>
      <c r="F7420" s="35">
        <v>31161500</v>
      </c>
      <c r="G7420" s="33" t="s">
        <v>15071</v>
      </c>
      <c r="H7420" s="33">
        <v>7</v>
      </c>
      <c r="I7420" s="33">
        <v>5</v>
      </c>
      <c r="J7420" s="36">
        <v>1</v>
      </c>
      <c r="K7420" s="37">
        <v>252655</v>
      </c>
      <c r="L7420" s="38" t="s">
        <v>15</v>
      </c>
      <c r="M7420" s="38" t="s">
        <v>13</v>
      </c>
    </row>
    <row r="7421" spans="1:13" s="39" customFormat="1" ht="12.75" x14ac:dyDescent="0.2">
      <c r="A7421" s="33" t="s">
        <v>28</v>
      </c>
      <c r="B7421" s="33" t="s">
        <v>585</v>
      </c>
      <c r="C7421" s="34">
        <v>10</v>
      </c>
      <c r="D7421" s="33" t="s">
        <v>93</v>
      </c>
      <c r="E7421" s="33" t="s">
        <v>8010</v>
      </c>
      <c r="F7421" s="35">
        <v>31161500</v>
      </c>
      <c r="G7421" s="33" t="s">
        <v>15071</v>
      </c>
      <c r="H7421" s="33">
        <v>7</v>
      </c>
      <c r="I7421" s="33">
        <v>5</v>
      </c>
      <c r="J7421" s="36">
        <v>1</v>
      </c>
      <c r="K7421" s="37">
        <v>305136</v>
      </c>
      <c r="L7421" s="38" t="s">
        <v>15</v>
      </c>
      <c r="M7421" s="38" t="s">
        <v>13</v>
      </c>
    </row>
    <row r="7422" spans="1:13" s="39" customFormat="1" ht="12.75" x14ac:dyDescent="0.2">
      <c r="A7422" s="33" t="s">
        <v>28</v>
      </c>
      <c r="B7422" s="33" t="s">
        <v>585</v>
      </c>
      <c r="C7422" s="34">
        <v>10</v>
      </c>
      <c r="D7422" s="33" t="s">
        <v>93</v>
      </c>
      <c r="E7422" s="33" t="s">
        <v>8011</v>
      </c>
      <c r="F7422" s="35">
        <v>31161500</v>
      </c>
      <c r="G7422" s="33" t="s">
        <v>15071</v>
      </c>
      <c r="H7422" s="33">
        <v>7</v>
      </c>
      <c r="I7422" s="33">
        <v>5</v>
      </c>
      <c r="J7422" s="36">
        <v>1</v>
      </c>
      <c r="K7422" s="37">
        <v>744233</v>
      </c>
      <c r="L7422" s="38" t="s">
        <v>15</v>
      </c>
      <c r="M7422" s="38" t="s">
        <v>13</v>
      </c>
    </row>
    <row r="7423" spans="1:13" s="39" customFormat="1" ht="12.75" x14ac:dyDescent="0.2">
      <c r="A7423" s="33" t="s">
        <v>28</v>
      </c>
      <c r="B7423" s="33" t="s">
        <v>585</v>
      </c>
      <c r="C7423" s="34">
        <v>10</v>
      </c>
      <c r="D7423" s="33" t="s">
        <v>93</v>
      </c>
      <c r="E7423" s="33" t="s">
        <v>8012</v>
      </c>
      <c r="F7423" s="35">
        <v>31161500</v>
      </c>
      <c r="G7423" s="33" t="s">
        <v>15071</v>
      </c>
      <c r="H7423" s="33">
        <v>7</v>
      </c>
      <c r="I7423" s="33">
        <v>5</v>
      </c>
      <c r="J7423" s="36">
        <v>1</v>
      </c>
      <c r="K7423" s="37">
        <v>643264</v>
      </c>
      <c r="L7423" s="38" t="s">
        <v>15</v>
      </c>
      <c r="M7423" s="38" t="s">
        <v>13</v>
      </c>
    </row>
    <row r="7424" spans="1:13" s="39" customFormat="1" ht="12.75" x14ac:dyDescent="0.2">
      <c r="A7424" s="33" t="s">
        <v>28</v>
      </c>
      <c r="B7424" s="33" t="s">
        <v>585</v>
      </c>
      <c r="C7424" s="34">
        <v>10</v>
      </c>
      <c r="D7424" s="33" t="s">
        <v>93</v>
      </c>
      <c r="E7424" s="33" t="s">
        <v>8012</v>
      </c>
      <c r="F7424" s="35">
        <v>31161500</v>
      </c>
      <c r="G7424" s="33" t="s">
        <v>15071</v>
      </c>
      <c r="H7424" s="33">
        <v>7</v>
      </c>
      <c r="I7424" s="33">
        <v>5</v>
      </c>
      <c r="J7424" s="36">
        <v>1</v>
      </c>
      <c r="K7424" s="37">
        <v>739103</v>
      </c>
      <c r="L7424" s="38" t="s">
        <v>15</v>
      </c>
      <c r="M7424" s="38" t="s">
        <v>13</v>
      </c>
    </row>
    <row r="7425" spans="1:13" s="39" customFormat="1" ht="12.75" x14ac:dyDescent="0.2">
      <c r="A7425" s="33" t="s">
        <v>28</v>
      </c>
      <c r="B7425" s="33" t="s">
        <v>585</v>
      </c>
      <c r="C7425" s="34">
        <v>10</v>
      </c>
      <c r="D7425" s="33" t="s">
        <v>93</v>
      </c>
      <c r="E7425" s="33" t="s">
        <v>8013</v>
      </c>
      <c r="F7425" s="35">
        <v>30161503</v>
      </c>
      <c r="G7425" s="33" t="s">
        <v>15071</v>
      </c>
      <c r="H7425" s="33">
        <v>7</v>
      </c>
      <c r="I7425" s="33">
        <v>5</v>
      </c>
      <c r="J7425" s="36">
        <v>1</v>
      </c>
      <c r="K7425" s="37">
        <v>1500000</v>
      </c>
      <c r="L7425" s="38" t="s">
        <v>15</v>
      </c>
      <c r="M7425" s="38" t="s">
        <v>13</v>
      </c>
    </row>
    <row r="7426" spans="1:13" s="39" customFormat="1" ht="12.75" x14ac:dyDescent="0.2">
      <c r="A7426" s="33" t="s">
        <v>28</v>
      </c>
      <c r="B7426" s="33" t="s">
        <v>585</v>
      </c>
      <c r="C7426" s="34">
        <v>10</v>
      </c>
      <c r="D7426" s="33" t="s">
        <v>93</v>
      </c>
      <c r="E7426" s="33" t="s">
        <v>8014</v>
      </c>
      <c r="F7426" s="35">
        <v>30161503</v>
      </c>
      <c r="G7426" s="33" t="s">
        <v>15071</v>
      </c>
      <c r="H7426" s="33">
        <v>7</v>
      </c>
      <c r="I7426" s="33">
        <v>5</v>
      </c>
      <c r="J7426" s="36">
        <v>1</v>
      </c>
      <c r="K7426" s="37">
        <v>2000000</v>
      </c>
      <c r="L7426" s="38" t="s">
        <v>15</v>
      </c>
      <c r="M7426" s="38" t="s">
        <v>13</v>
      </c>
    </row>
    <row r="7427" spans="1:13" s="39" customFormat="1" ht="12.75" x14ac:dyDescent="0.2">
      <c r="A7427" s="33" t="s">
        <v>28</v>
      </c>
      <c r="B7427" s="33" t="s">
        <v>585</v>
      </c>
      <c r="C7427" s="34">
        <v>10</v>
      </c>
      <c r="D7427" s="33" t="s">
        <v>93</v>
      </c>
      <c r="E7427" s="33" t="s">
        <v>8012</v>
      </c>
      <c r="F7427" s="35">
        <v>31161500</v>
      </c>
      <c r="G7427" s="33" t="s">
        <v>15071</v>
      </c>
      <c r="H7427" s="33">
        <v>7</v>
      </c>
      <c r="I7427" s="33">
        <v>5</v>
      </c>
      <c r="J7427" s="36">
        <v>1</v>
      </c>
      <c r="K7427" s="37">
        <v>279165</v>
      </c>
      <c r="L7427" s="38" t="s">
        <v>15</v>
      </c>
      <c r="M7427" s="38" t="s">
        <v>13</v>
      </c>
    </row>
    <row r="7428" spans="1:13" s="39" customFormat="1" ht="12.75" x14ac:dyDescent="0.2">
      <c r="A7428" s="33" t="s">
        <v>28</v>
      </c>
      <c r="B7428" s="33" t="s">
        <v>585</v>
      </c>
      <c r="C7428" s="34">
        <v>10</v>
      </c>
      <c r="D7428" s="33" t="s">
        <v>93</v>
      </c>
      <c r="E7428" s="33" t="s">
        <v>8015</v>
      </c>
      <c r="F7428" s="35">
        <v>31161500</v>
      </c>
      <c r="G7428" s="33" t="s">
        <v>15071</v>
      </c>
      <c r="H7428" s="33">
        <v>7</v>
      </c>
      <c r="I7428" s="33">
        <v>5</v>
      </c>
      <c r="J7428" s="36">
        <v>1</v>
      </c>
      <c r="K7428" s="37">
        <v>784091</v>
      </c>
      <c r="L7428" s="38" t="s">
        <v>15</v>
      </c>
      <c r="M7428" s="38" t="s">
        <v>13</v>
      </c>
    </row>
    <row r="7429" spans="1:13" s="39" customFormat="1" ht="12.75" x14ac:dyDescent="0.2">
      <c r="A7429" s="33" t="s">
        <v>28</v>
      </c>
      <c r="B7429" s="33" t="s">
        <v>585</v>
      </c>
      <c r="C7429" s="34">
        <v>10</v>
      </c>
      <c r="D7429" s="33" t="s">
        <v>93</v>
      </c>
      <c r="E7429" s="33" t="s">
        <v>8012</v>
      </c>
      <c r="F7429" s="35">
        <v>31161500</v>
      </c>
      <c r="G7429" s="33" t="s">
        <v>15071</v>
      </c>
      <c r="H7429" s="33">
        <v>7</v>
      </c>
      <c r="I7429" s="33">
        <v>5</v>
      </c>
      <c r="J7429" s="36">
        <v>1</v>
      </c>
      <c r="K7429" s="37">
        <v>561383</v>
      </c>
      <c r="L7429" s="38" t="s">
        <v>15</v>
      </c>
      <c r="M7429" s="38" t="s">
        <v>13</v>
      </c>
    </row>
    <row r="7430" spans="1:13" s="39" customFormat="1" ht="12.75" x14ac:dyDescent="0.2">
      <c r="A7430" s="33" t="s">
        <v>28</v>
      </c>
      <c r="B7430" s="33" t="s">
        <v>585</v>
      </c>
      <c r="C7430" s="34">
        <v>10</v>
      </c>
      <c r="D7430" s="33" t="s">
        <v>93</v>
      </c>
      <c r="E7430" s="33" t="s">
        <v>8012</v>
      </c>
      <c r="F7430" s="35">
        <v>31161500</v>
      </c>
      <c r="G7430" s="33" t="s">
        <v>15071</v>
      </c>
      <c r="H7430" s="33">
        <v>7</v>
      </c>
      <c r="I7430" s="33">
        <v>5</v>
      </c>
      <c r="J7430" s="36">
        <v>1</v>
      </c>
      <c r="K7430" s="37">
        <v>317126</v>
      </c>
      <c r="L7430" s="38" t="s">
        <v>15</v>
      </c>
      <c r="M7430" s="38" t="s">
        <v>13</v>
      </c>
    </row>
    <row r="7431" spans="1:13" s="39" customFormat="1" ht="12.75" x14ac:dyDescent="0.2">
      <c r="A7431" s="33" t="s">
        <v>28</v>
      </c>
      <c r="B7431" s="33" t="s">
        <v>585</v>
      </c>
      <c r="C7431" s="34">
        <v>10</v>
      </c>
      <c r="D7431" s="33" t="s">
        <v>93</v>
      </c>
      <c r="E7431" s="33" t="s">
        <v>8012</v>
      </c>
      <c r="F7431" s="35">
        <v>31161500</v>
      </c>
      <c r="G7431" s="33" t="s">
        <v>15071</v>
      </c>
      <c r="H7431" s="33">
        <v>7</v>
      </c>
      <c r="I7431" s="33">
        <v>5</v>
      </c>
      <c r="J7431" s="36">
        <v>1</v>
      </c>
      <c r="K7431" s="37">
        <v>287396</v>
      </c>
      <c r="L7431" s="38" t="s">
        <v>15</v>
      </c>
      <c r="M7431" s="38" t="s">
        <v>13</v>
      </c>
    </row>
    <row r="7432" spans="1:13" s="39" customFormat="1" ht="12.75" x14ac:dyDescent="0.2">
      <c r="A7432" s="33" t="s">
        <v>28</v>
      </c>
      <c r="B7432" s="33" t="s">
        <v>585</v>
      </c>
      <c r="C7432" s="34">
        <v>10</v>
      </c>
      <c r="D7432" s="33" t="s">
        <v>93</v>
      </c>
      <c r="E7432" s="33" t="s">
        <v>8012</v>
      </c>
      <c r="F7432" s="35">
        <v>31161500</v>
      </c>
      <c r="G7432" s="33" t="s">
        <v>15071</v>
      </c>
      <c r="H7432" s="33">
        <v>7</v>
      </c>
      <c r="I7432" s="33">
        <v>5</v>
      </c>
      <c r="J7432" s="36">
        <v>1</v>
      </c>
      <c r="K7432" s="37">
        <v>459780</v>
      </c>
      <c r="L7432" s="38" t="s">
        <v>15</v>
      </c>
      <c r="M7432" s="38" t="s">
        <v>13</v>
      </c>
    </row>
    <row r="7433" spans="1:13" s="39" customFormat="1" ht="12.75" x14ac:dyDescent="0.2">
      <c r="A7433" s="33" t="s">
        <v>28</v>
      </c>
      <c r="B7433" s="33" t="s">
        <v>585</v>
      </c>
      <c r="C7433" s="34">
        <v>10</v>
      </c>
      <c r="D7433" s="33" t="s">
        <v>93</v>
      </c>
      <c r="E7433" s="33" t="s">
        <v>8012</v>
      </c>
      <c r="F7433" s="35">
        <v>31161500</v>
      </c>
      <c r="G7433" s="33" t="s">
        <v>15071</v>
      </c>
      <c r="H7433" s="33">
        <v>7</v>
      </c>
      <c r="I7433" s="33">
        <v>5</v>
      </c>
      <c r="J7433" s="36">
        <v>1</v>
      </c>
      <c r="K7433" s="37">
        <v>790929</v>
      </c>
      <c r="L7433" s="38" t="s">
        <v>15</v>
      </c>
      <c r="M7433" s="38" t="s">
        <v>13</v>
      </c>
    </row>
    <row r="7434" spans="1:13" s="39" customFormat="1" ht="12.75" x14ac:dyDescent="0.2">
      <c r="A7434" s="33" t="s">
        <v>28</v>
      </c>
      <c r="B7434" s="33" t="s">
        <v>585</v>
      </c>
      <c r="C7434" s="34">
        <v>10</v>
      </c>
      <c r="D7434" s="33" t="s">
        <v>93</v>
      </c>
      <c r="E7434" s="33" t="s">
        <v>8012</v>
      </c>
      <c r="F7434" s="35">
        <v>31161500</v>
      </c>
      <c r="G7434" s="33" t="s">
        <v>15071</v>
      </c>
      <c r="H7434" s="33">
        <v>7</v>
      </c>
      <c r="I7434" s="33">
        <v>5</v>
      </c>
      <c r="J7434" s="36">
        <v>1</v>
      </c>
      <c r="K7434" s="37">
        <v>334976</v>
      </c>
      <c r="L7434" s="38" t="s">
        <v>15</v>
      </c>
      <c r="M7434" s="38" t="s">
        <v>13</v>
      </c>
    </row>
    <row r="7435" spans="1:13" s="39" customFormat="1" ht="12.75" x14ac:dyDescent="0.2">
      <c r="A7435" s="33" t="s">
        <v>28</v>
      </c>
      <c r="B7435" s="33" t="s">
        <v>585</v>
      </c>
      <c r="C7435" s="34">
        <v>10</v>
      </c>
      <c r="D7435" s="33" t="s">
        <v>93</v>
      </c>
      <c r="E7435" s="33" t="s">
        <v>8016</v>
      </c>
      <c r="F7435" s="35">
        <v>31161500</v>
      </c>
      <c r="G7435" s="33" t="s">
        <v>15071</v>
      </c>
      <c r="H7435" s="33">
        <v>7</v>
      </c>
      <c r="I7435" s="33">
        <v>5</v>
      </c>
      <c r="J7435" s="36">
        <v>1</v>
      </c>
      <c r="K7435" s="37">
        <v>274117</v>
      </c>
      <c r="L7435" s="38" t="s">
        <v>15</v>
      </c>
      <c r="M7435" s="38" t="s">
        <v>13</v>
      </c>
    </row>
    <row r="7436" spans="1:13" s="39" customFormat="1" ht="12.75" x14ac:dyDescent="0.2">
      <c r="A7436" s="33" t="s">
        <v>28</v>
      </c>
      <c r="B7436" s="33" t="s">
        <v>585</v>
      </c>
      <c r="C7436" s="34">
        <v>10</v>
      </c>
      <c r="D7436" s="33" t="s">
        <v>93</v>
      </c>
      <c r="E7436" s="33" t="s">
        <v>8017</v>
      </c>
      <c r="F7436" s="35">
        <v>31161500</v>
      </c>
      <c r="G7436" s="33" t="s">
        <v>15071</v>
      </c>
      <c r="H7436" s="33">
        <v>7</v>
      </c>
      <c r="I7436" s="33">
        <v>5</v>
      </c>
      <c r="J7436" s="36">
        <v>1</v>
      </c>
      <c r="K7436" s="37">
        <v>752611</v>
      </c>
      <c r="L7436" s="38" t="s">
        <v>15</v>
      </c>
      <c r="M7436" s="38" t="s">
        <v>13</v>
      </c>
    </row>
    <row r="7437" spans="1:13" s="39" customFormat="1" ht="12.75" x14ac:dyDescent="0.2">
      <c r="A7437" s="33" t="s">
        <v>28</v>
      </c>
      <c r="B7437" s="33" t="s">
        <v>585</v>
      </c>
      <c r="C7437" s="34">
        <v>10</v>
      </c>
      <c r="D7437" s="33" t="s">
        <v>93</v>
      </c>
      <c r="E7437" s="33" t="s">
        <v>8018</v>
      </c>
      <c r="F7437" s="35">
        <v>31161500</v>
      </c>
      <c r="G7437" s="33" t="s">
        <v>15071</v>
      </c>
      <c r="H7437" s="33">
        <v>7</v>
      </c>
      <c r="I7437" s="33">
        <v>5</v>
      </c>
      <c r="J7437" s="36">
        <v>1</v>
      </c>
      <c r="K7437" s="37">
        <v>752025</v>
      </c>
      <c r="L7437" s="38" t="s">
        <v>8206</v>
      </c>
      <c r="M7437" s="38" t="s">
        <v>13</v>
      </c>
    </row>
    <row r="7438" spans="1:13" s="39" customFormat="1" ht="12.75" x14ac:dyDescent="0.2">
      <c r="A7438" s="33" t="s">
        <v>28</v>
      </c>
      <c r="B7438" s="33" t="s">
        <v>585</v>
      </c>
      <c r="C7438" s="34">
        <v>10</v>
      </c>
      <c r="D7438" s="33" t="s">
        <v>93</v>
      </c>
      <c r="E7438" s="33" t="s">
        <v>8018</v>
      </c>
      <c r="F7438" s="35">
        <v>31161500</v>
      </c>
      <c r="G7438" s="33" t="s">
        <v>15071</v>
      </c>
      <c r="H7438" s="33">
        <v>7</v>
      </c>
      <c r="I7438" s="33">
        <v>5</v>
      </c>
      <c r="J7438" s="36">
        <v>1</v>
      </c>
      <c r="K7438" s="37">
        <v>668752</v>
      </c>
      <c r="L7438" s="38" t="s">
        <v>15</v>
      </c>
      <c r="M7438" s="38" t="s">
        <v>13</v>
      </c>
    </row>
    <row r="7439" spans="1:13" s="39" customFormat="1" ht="12.75" x14ac:dyDescent="0.2">
      <c r="A7439" s="33" t="s">
        <v>28</v>
      </c>
      <c r="B7439" s="33" t="s">
        <v>585</v>
      </c>
      <c r="C7439" s="34">
        <v>10</v>
      </c>
      <c r="D7439" s="33" t="s">
        <v>93</v>
      </c>
      <c r="E7439" s="33" t="s">
        <v>8018</v>
      </c>
      <c r="F7439" s="35">
        <v>31161500</v>
      </c>
      <c r="G7439" s="33" t="s">
        <v>15071</v>
      </c>
      <c r="H7439" s="33">
        <v>7</v>
      </c>
      <c r="I7439" s="33">
        <v>5</v>
      </c>
      <c r="J7439" s="36">
        <v>1</v>
      </c>
      <c r="K7439" s="37">
        <v>657475</v>
      </c>
      <c r="L7439" s="38" t="s">
        <v>8206</v>
      </c>
      <c r="M7439" s="38" t="s">
        <v>13</v>
      </c>
    </row>
    <row r="7440" spans="1:13" s="39" customFormat="1" ht="12.75" x14ac:dyDescent="0.2">
      <c r="A7440" s="33" t="s">
        <v>28</v>
      </c>
      <c r="B7440" s="33" t="s">
        <v>585</v>
      </c>
      <c r="C7440" s="34">
        <v>10</v>
      </c>
      <c r="D7440" s="33" t="s">
        <v>93</v>
      </c>
      <c r="E7440" s="33" t="s">
        <v>8018</v>
      </c>
      <c r="F7440" s="35">
        <v>31161500</v>
      </c>
      <c r="G7440" s="33" t="s">
        <v>15071</v>
      </c>
      <c r="H7440" s="33">
        <v>7</v>
      </c>
      <c r="I7440" s="33">
        <v>5</v>
      </c>
      <c r="J7440" s="36">
        <v>1</v>
      </c>
      <c r="K7440" s="37">
        <v>793000</v>
      </c>
      <c r="L7440" s="38" t="s">
        <v>15</v>
      </c>
      <c r="M7440" s="38" t="s">
        <v>13</v>
      </c>
    </row>
    <row r="7441" spans="1:13" s="39" customFormat="1" ht="12.75" x14ac:dyDescent="0.2">
      <c r="A7441" s="33" t="s">
        <v>28</v>
      </c>
      <c r="B7441" s="33" t="s">
        <v>585</v>
      </c>
      <c r="C7441" s="34">
        <v>10</v>
      </c>
      <c r="D7441" s="33" t="s">
        <v>93</v>
      </c>
      <c r="E7441" s="33" t="s">
        <v>8018</v>
      </c>
      <c r="F7441" s="35">
        <v>31161500</v>
      </c>
      <c r="G7441" s="33" t="s">
        <v>15071</v>
      </c>
      <c r="H7441" s="33">
        <v>7</v>
      </c>
      <c r="I7441" s="33">
        <v>5</v>
      </c>
      <c r="J7441" s="36">
        <v>1</v>
      </c>
      <c r="K7441" s="37">
        <v>480000</v>
      </c>
      <c r="L7441" s="38" t="s">
        <v>15</v>
      </c>
      <c r="M7441" s="38" t="s">
        <v>13</v>
      </c>
    </row>
    <row r="7442" spans="1:13" s="39" customFormat="1" ht="12.75" x14ac:dyDescent="0.2">
      <c r="A7442" s="33" t="s">
        <v>28</v>
      </c>
      <c r="B7442" s="33" t="s">
        <v>585</v>
      </c>
      <c r="C7442" s="34">
        <v>10</v>
      </c>
      <c r="D7442" s="33" t="s">
        <v>93</v>
      </c>
      <c r="E7442" s="33" t="s">
        <v>8012</v>
      </c>
      <c r="F7442" s="35">
        <v>31161500</v>
      </c>
      <c r="G7442" s="33" t="s">
        <v>15071</v>
      </c>
      <c r="H7442" s="33">
        <v>7</v>
      </c>
      <c r="I7442" s="33">
        <v>5</v>
      </c>
      <c r="J7442" s="36">
        <v>1</v>
      </c>
      <c r="K7442" s="37">
        <v>396632</v>
      </c>
      <c r="L7442" s="38" t="s">
        <v>15</v>
      </c>
      <c r="M7442" s="38" t="s">
        <v>13</v>
      </c>
    </row>
    <row r="7443" spans="1:13" s="39" customFormat="1" ht="12.75" x14ac:dyDescent="0.2">
      <c r="A7443" s="33" t="s">
        <v>28</v>
      </c>
      <c r="B7443" s="33" t="s">
        <v>585</v>
      </c>
      <c r="C7443" s="34">
        <v>10</v>
      </c>
      <c r="D7443" s="33" t="s">
        <v>93</v>
      </c>
      <c r="E7443" s="33" t="s">
        <v>8012</v>
      </c>
      <c r="F7443" s="35">
        <v>31161500</v>
      </c>
      <c r="G7443" s="33" t="s">
        <v>15071</v>
      </c>
      <c r="H7443" s="33">
        <v>7</v>
      </c>
      <c r="I7443" s="33">
        <v>5</v>
      </c>
      <c r="J7443" s="36">
        <v>1</v>
      </c>
      <c r="K7443" s="37">
        <v>787337</v>
      </c>
      <c r="L7443" s="38" t="s">
        <v>15</v>
      </c>
      <c r="M7443" s="38" t="s">
        <v>13</v>
      </c>
    </row>
    <row r="7444" spans="1:13" s="39" customFormat="1" ht="12.75" x14ac:dyDescent="0.2">
      <c r="A7444" s="33" t="s">
        <v>28</v>
      </c>
      <c r="B7444" s="33" t="s">
        <v>585</v>
      </c>
      <c r="C7444" s="34">
        <v>10</v>
      </c>
      <c r="D7444" s="33" t="s">
        <v>93</v>
      </c>
      <c r="E7444" s="33" t="s">
        <v>8012</v>
      </c>
      <c r="F7444" s="35">
        <v>31161500</v>
      </c>
      <c r="G7444" s="33" t="s">
        <v>15071</v>
      </c>
      <c r="H7444" s="33">
        <v>7</v>
      </c>
      <c r="I7444" s="33">
        <v>5</v>
      </c>
      <c r="J7444" s="36">
        <v>1</v>
      </c>
      <c r="K7444" s="37">
        <v>443431</v>
      </c>
      <c r="L7444" s="38" t="s">
        <v>15</v>
      </c>
      <c r="M7444" s="38" t="s">
        <v>13</v>
      </c>
    </row>
    <row r="7445" spans="1:13" s="39" customFormat="1" ht="12.75" x14ac:dyDescent="0.2">
      <c r="A7445" s="33" t="s">
        <v>28</v>
      </c>
      <c r="B7445" s="33" t="s">
        <v>585</v>
      </c>
      <c r="C7445" s="34">
        <v>10</v>
      </c>
      <c r="D7445" s="33" t="s">
        <v>93</v>
      </c>
      <c r="E7445" s="33" t="s">
        <v>8019</v>
      </c>
      <c r="F7445" s="35">
        <v>30161503</v>
      </c>
      <c r="G7445" s="33" t="s">
        <v>15071</v>
      </c>
      <c r="H7445" s="33">
        <v>7</v>
      </c>
      <c r="I7445" s="33">
        <v>5</v>
      </c>
      <c r="J7445" s="36">
        <v>1</v>
      </c>
      <c r="K7445" s="37">
        <v>1700000</v>
      </c>
      <c r="L7445" s="38" t="s">
        <v>15</v>
      </c>
      <c r="M7445" s="38" t="s">
        <v>13</v>
      </c>
    </row>
    <row r="7446" spans="1:13" s="39" customFormat="1" ht="12.75" x14ac:dyDescent="0.2">
      <c r="A7446" s="33" t="s">
        <v>28</v>
      </c>
      <c r="B7446" s="33" t="s">
        <v>585</v>
      </c>
      <c r="C7446" s="34">
        <v>10</v>
      </c>
      <c r="D7446" s="33" t="s">
        <v>93</v>
      </c>
      <c r="E7446" s="33" t="s">
        <v>8020</v>
      </c>
      <c r="F7446" s="35">
        <v>31201521</v>
      </c>
      <c r="G7446" s="33" t="s">
        <v>15071</v>
      </c>
      <c r="H7446" s="33">
        <v>7</v>
      </c>
      <c r="I7446" s="33">
        <v>5</v>
      </c>
      <c r="J7446" s="36">
        <v>1</v>
      </c>
      <c r="K7446" s="37">
        <v>643264</v>
      </c>
      <c r="L7446" s="38" t="s">
        <v>8194</v>
      </c>
      <c r="M7446" s="38" t="s">
        <v>13</v>
      </c>
    </row>
    <row r="7447" spans="1:13" s="39" customFormat="1" ht="12.75" x14ac:dyDescent="0.2">
      <c r="A7447" s="33" t="s">
        <v>28</v>
      </c>
      <c r="B7447" s="33" t="s">
        <v>585</v>
      </c>
      <c r="C7447" s="34">
        <v>10</v>
      </c>
      <c r="D7447" s="33" t="s">
        <v>93</v>
      </c>
      <c r="E7447" s="33" t="s">
        <v>8021</v>
      </c>
      <c r="F7447" s="35">
        <v>31161500</v>
      </c>
      <c r="G7447" s="33" t="s">
        <v>15071</v>
      </c>
      <c r="H7447" s="33">
        <v>7</v>
      </c>
      <c r="I7447" s="33">
        <v>5</v>
      </c>
      <c r="J7447" s="36">
        <v>1</v>
      </c>
      <c r="K7447" s="37">
        <v>739103</v>
      </c>
      <c r="L7447" s="38" t="s">
        <v>15</v>
      </c>
      <c r="M7447" s="38" t="s">
        <v>13</v>
      </c>
    </row>
    <row r="7448" spans="1:13" s="39" customFormat="1" ht="12.75" x14ac:dyDescent="0.2">
      <c r="A7448" s="33" t="s">
        <v>28</v>
      </c>
      <c r="B7448" s="33" t="s">
        <v>585</v>
      </c>
      <c r="C7448" s="34">
        <v>10</v>
      </c>
      <c r="D7448" s="33" t="s">
        <v>93</v>
      </c>
      <c r="E7448" s="33" t="s">
        <v>8021</v>
      </c>
      <c r="F7448" s="35">
        <v>31161500</v>
      </c>
      <c r="G7448" s="33" t="s">
        <v>15071</v>
      </c>
      <c r="H7448" s="33">
        <v>7</v>
      </c>
      <c r="I7448" s="33">
        <v>5</v>
      </c>
      <c r="J7448" s="36">
        <v>1</v>
      </c>
      <c r="K7448" s="37">
        <v>787337</v>
      </c>
      <c r="L7448" s="38" t="s">
        <v>15</v>
      </c>
      <c r="M7448" s="38" t="s">
        <v>13</v>
      </c>
    </row>
    <row r="7449" spans="1:13" s="39" customFormat="1" ht="12.75" x14ac:dyDescent="0.2">
      <c r="A7449" s="33" t="s">
        <v>28</v>
      </c>
      <c r="B7449" s="33" t="s">
        <v>585</v>
      </c>
      <c r="C7449" s="34">
        <v>10</v>
      </c>
      <c r="D7449" s="33" t="s">
        <v>93</v>
      </c>
      <c r="E7449" s="33" t="s">
        <v>8021</v>
      </c>
      <c r="F7449" s="35">
        <v>31161500</v>
      </c>
      <c r="G7449" s="33" t="s">
        <v>15071</v>
      </c>
      <c r="H7449" s="33">
        <v>7</v>
      </c>
      <c r="I7449" s="33">
        <v>5</v>
      </c>
      <c r="J7449" s="36">
        <v>1</v>
      </c>
      <c r="K7449" s="37">
        <v>443431</v>
      </c>
      <c r="L7449" s="38" t="s">
        <v>15</v>
      </c>
      <c r="M7449" s="38" t="s">
        <v>13</v>
      </c>
    </row>
    <row r="7450" spans="1:13" s="39" customFormat="1" ht="12.75" x14ac:dyDescent="0.2">
      <c r="A7450" s="33" t="s">
        <v>28</v>
      </c>
      <c r="B7450" s="33" t="s">
        <v>585</v>
      </c>
      <c r="C7450" s="34">
        <v>10</v>
      </c>
      <c r="D7450" s="33" t="s">
        <v>93</v>
      </c>
      <c r="E7450" s="33" t="s">
        <v>8021</v>
      </c>
      <c r="F7450" s="35">
        <v>31161500</v>
      </c>
      <c r="G7450" s="33" t="s">
        <v>15071</v>
      </c>
      <c r="H7450" s="33">
        <v>7</v>
      </c>
      <c r="I7450" s="33">
        <v>5</v>
      </c>
      <c r="J7450" s="36">
        <v>1</v>
      </c>
      <c r="K7450" s="37">
        <v>465374</v>
      </c>
      <c r="L7450" s="38" t="s">
        <v>15</v>
      </c>
      <c r="M7450" s="38" t="s">
        <v>13</v>
      </c>
    </row>
    <row r="7451" spans="1:13" s="39" customFormat="1" ht="12.75" x14ac:dyDescent="0.2">
      <c r="A7451" s="33" t="s">
        <v>28</v>
      </c>
      <c r="B7451" s="33" t="s">
        <v>585</v>
      </c>
      <c r="C7451" s="34">
        <v>10</v>
      </c>
      <c r="D7451" s="33" t="s">
        <v>93</v>
      </c>
      <c r="E7451" s="33" t="s">
        <v>8021</v>
      </c>
      <c r="F7451" s="35">
        <v>31161500</v>
      </c>
      <c r="G7451" s="33" t="s">
        <v>15071</v>
      </c>
      <c r="H7451" s="33">
        <v>7</v>
      </c>
      <c r="I7451" s="33">
        <v>5</v>
      </c>
      <c r="J7451" s="36">
        <v>1</v>
      </c>
      <c r="K7451" s="37">
        <v>382940</v>
      </c>
      <c r="L7451" s="38" t="s">
        <v>15</v>
      </c>
      <c r="M7451" s="38" t="s">
        <v>13</v>
      </c>
    </row>
    <row r="7452" spans="1:13" s="39" customFormat="1" ht="12.75" x14ac:dyDescent="0.2">
      <c r="A7452" s="33" t="s">
        <v>28</v>
      </c>
      <c r="B7452" s="33" t="s">
        <v>585</v>
      </c>
      <c r="C7452" s="34">
        <v>10</v>
      </c>
      <c r="D7452" s="33" t="s">
        <v>93</v>
      </c>
      <c r="E7452" s="33" t="s">
        <v>8016</v>
      </c>
      <c r="F7452" s="35">
        <v>31161500</v>
      </c>
      <c r="G7452" s="33" t="s">
        <v>15071</v>
      </c>
      <c r="H7452" s="33">
        <v>7</v>
      </c>
      <c r="I7452" s="33">
        <v>5</v>
      </c>
      <c r="J7452" s="36">
        <v>1</v>
      </c>
      <c r="K7452" s="37">
        <v>642895</v>
      </c>
      <c r="L7452" s="38" t="s">
        <v>15</v>
      </c>
      <c r="M7452" s="38" t="s">
        <v>13</v>
      </c>
    </row>
    <row r="7453" spans="1:13" s="39" customFormat="1" ht="12.75" x14ac:dyDescent="0.2">
      <c r="A7453" s="33" t="s">
        <v>28</v>
      </c>
      <c r="B7453" s="33" t="s">
        <v>585</v>
      </c>
      <c r="C7453" s="34">
        <v>10</v>
      </c>
      <c r="D7453" s="33" t="s">
        <v>93</v>
      </c>
      <c r="E7453" s="33" t="s">
        <v>8021</v>
      </c>
      <c r="F7453" s="35">
        <v>31161500</v>
      </c>
      <c r="G7453" s="33" t="s">
        <v>15071</v>
      </c>
      <c r="H7453" s="33">
        <v>7</v>
      </c>
      <c r="I7453" s="33">
        <v>5</v>
      </c>
      <c r="J7453" s="36">
        <v>1</v>
      </c>
      <c r="K7453" s="37">
        <v>325135</v>
      </c>
      <c r="L7453" s="38" t="s">
        <v>15</v>
      </c>
      <c r="M7453" s="38" t="s">
        <v>13</v>
      </c>
    </row>
    <row r="7454" spans="1:13" s="39" customFormat="1" ht="12.75" x14ac:dyDescent="0.2">
      <c r="A7454" s="33" t="s">
        <v>28</v>
      </c>
      <c r="B7454" s="33" t="s">
        <v>585</v>
      </c>
      <c r="C7454" s="34">
        <v>10</v>
      </c>
      <c r="D7454" s="33" t="s">
        <v>93</v>
      </c>
      <c r="E7454" s="33" t="s">
        <v>8021</v>
      </c>
      <c r="F7454" s="35">
        <v>31161500</v>
      </c>
      <c r="G7454" s="33" t="s">
        <v>15071</v>
      </c>
      <c r="H7454" s="33">
        <v>7</v>
      </c>
      <c r="I7454" s="33">
        <v>5</v>
      </c>
      <c r="J7454" s="36">
        <v>1</v>
      </c>
      <c r="K7454" s="37">
        <v>615141</v>
      </c>
      <c r="L7454" s="38" t="s">
        <v>15</v>
      </c>
      <c r="M7454" s="38" t="s">
        <v>13</v>
      </c>
    </row>
    <row r="7455" spans="1:13" s="39" customFormat="1" ht="12.75" x14ac:dyDescent="0.2">
      <c r="A7455" s="33" t="s">
        <v>28</v>
      </c>
      <c r="B7455" s="33" t="s">
        <v>585</v>
      </c>
      <c r="C7455" s="34">
        <v>10</v>
      </c>
      <c r="D7455" s="33" t="s">
        <v>93</v>
      </c>
      <c r="E7455" s="33" t="s">
        <v>8021</v>
      </c>
      <c r="F7455" s="35">
        <v>31161500</v>
      </c>
      <c r="G7455" s="33" t="s">
        <v>15071</v>
      </c>
      <c r="H7455" s="33">
        <v>7</v>
      </c>
      <c r="I7455" s="33">
        <v>5</v>
      </c>
      <c r="J7455" s="36">
        <v>1</v>
      </c>
      <c r="K7455" s="37">
        <v>729228</v>
      </c>
      <c r="L7455" s="38" t="s">
        <v>15</v>
      </c>
      <c r="M7455" s="38" t="s">
        <v>13</v>
      </c>
    </row>
    <row r="7456" spans="1:13" s="39" customFormat="1" ht="12.75" x14ac:dyDescent="0.2">
      <c r="A7456" s="33" t="s">
        <v>28</v>
      </c>
      <c r="B7456" s="33" t="s">
        <v>585</v>
      </c>
      <c r="C7456" s="34">
        <v>10</v>
      </c>
      <c r="D7456" s="33" t="s">
        <v>93</v>
      </c>
      <c r="E7456" s="33" t="s">
        <v>8016</v>
      </c>
      <c r="F7456" s="35">
        <v>31161500</v>
      </c>
      <c r="G7456" s="33" t="s">
        <v>15071</v>
      </c>
      <c r="H7456" s="33">
        <v>7</v>
      </c>
      <c r="I7456" s="33">
        <v>5</v>
      </c>
      <c r="J7456" s="36">
        <v>1</v>
      </c>
      <c r="K7456" s="37">
        <v>358153</v>
      </c>
      <c r="L7456" s="38" t="s">
        <v>15</v>
      </c>
      <c r="M7456" s="38" t="s">
        <v>13</v>
      </c>
    </row>
    <row r="7457" spans="1:13" s="39" customFormat="1" ht="12.75" x14ac:dyDescent="0.2">
      <c r="A7457" s="33" t="s">
        <v>28</v>
      </c>
      <c r="B7457" s="33" t="s">
        <v>585</v>
      </c>
      <c r="C7457" s="34">
        <v>10</v>
      </c>
      <c r="D7457" s="33" t="s">
        <v>93</v>
      </c>
      <c r="E7457" s="33" t="s">
        <v>8021</v>
      </c>
      <c r="F7457" s="35">
        <v>31161500</v>
      </c>
      <c r="G7457" s="33" t="s">
        <v>15071</v>
      </c>
      <c r="H7457" s="33">
        <v>7</v>
      </c>
      <c r="I7457" s="33">
        <v>5</v>
      </c>
      <c r="J7457" s="36">
        <v>1</v>
      </c>
      <c r="K7457" s="37">
        <v>517169</v>
      </c>
      <c r="L7457" s="38" t="s">
        <v>15</v>
      </c>
      <c r="M7457" s="38" t="s">
        <v>13</v>
      </c>
    </row>
    <row r="7458" spans="1:13" s="39" customFormat="1" ht="12.75" x14ac:dyDescent="0.2">
      <c r="A7458" s="33" t="s">
        <v>28</v>
      </c>
      <c r="B7458" s="33" t="s">
        <v>585</v>
      </c>
      <c r="C7458" s="34">
        <v>10</v>
      </c>
      <c r="D7458" s="33" t="s">
        <v>93</v>
      </c>
      <c r="E7458" s="33" t="s">
        <v>8021</v>
      </c>
      <c r="F7458" s="35">
        <v>31161500</v>
      </c>
      <c r="G7458" s="33" t="s">
        <v>15071</v>
      </c>
      <c r="H7458" s="33">
        <v>7</v>
      </c>
      <c r="I7458" s="33">
        <v>5</v>
      </c>
      <c r="J7458" s="36">
        <v>1</v>
      </c>
      <c r="K7458" s="37">
        <v>661498</v>
      </c>
      <c r="L7458" s="38" t="s">
        <v>15</v>
      </c>
      <c r="M7458" s="38" t="s">
        <v>13</v>
      </c>
    </row>
    <row r="7459" spans="1:13" s="39" customFormat="1" ht="12.75" x14ac:dyDescent="0.2">
      <c r="A7459" s="33" t="s">
        <v>28</v>
      </c>
      <c r="B7459" s="33" t="s">
        <v>585</v>
      </c>
      <c r="C7459" s="34">
        <v>10</v>
      </c>
      <c r="D7459" s="33" t="s">
        <v>93</v>
      </c>
      <c r="E7459" s="33" t="s">
        <v>8021</v>
      </c>
      <c r="F7459" s="35">
        <v>31161500</v>
      </c>
      <c r="G7459" s="33" t="s">
        <v>15071</v>
      </c>
      <c r="H7459" s="33">
        <v>7</v>
      </c>
      <c r="I7459" s="33">
        <v>5</v>
      </c>
      <c r="J7459" s="36">
        <v>1</v>
      </c>
      <c r="K7459" s="37">
        <v>441942</v>
      </c>
      <c r="L7459" s="38" t="s">
        <v>15</v>
      </c>
      <c r="M7459" s="38" t="s">
        <v>13</v>
      </c>
    </row>
    <row r="7460" spans="1:13" s="39" customFormat="1" ht="12.75" x14ac:dyDescent="0.2">
      <c r="A7460" s="33" t="s">
        <v>28</v>
      </c>
      <c r="B7460" s="33" t="s">
        <v>585</v>
      </c>
      <c r="C7460" s="34">
        <v>10</v>
      </c>
      <c r="D7460" s="33" t="s">
        <v>93</v>
      </c>
      <c r="E7460" s="33" t="s">
        <v>8021</v>
      </c>
      <c r="F7460" s="35">
        <v>31161500</v>
      </c>
      <c r="G7460" s="33" t="s">
        <v>15071</v>
      </c>
      <c r="H7460" s="33">
        <v>7</v>
      </c>
      <c r="I7460" s="33">
        <v>5</v>
      </c>
      <c r="J7460" s="36">
        <v>1</v>
      </c>
      <c r="K7460" s="37">
        <v>450000</v>
      </c>
      <c r="L7460" s="38" t="s">
        <v>15</v>
      </c>
      <c r="M7460" s="38" t="s">
        <v>13</v>
      </c>
    </row>
    <row r="7461" spans="1:13" s="39" customFormat="1" ht="12.75" x14ac:dyDescent="0.2">
      <c r="A7461" s="33" t="s">
        <v>28</v>
      </c>
      <c r="B7461" s="33" t="s">
        <v>585</v>
      </c>
      <c r="C7461" s="34">
        <v>10</v>
      </c>
      <c r="D7461" s="33" t="s">
        <v>93</v>
      </c>
      <c r="E7461" s="33" t="s">
        <v>8021</v>
      </c>
      <c r="F7461" s="35">
        <v>31161500</v>
      </c>
      <c r="G7461" s="33" t="s">
        <v>15071</v>
      </c>
      <c r="H7461" s="33">
        <v>7</v>
      </c>
      <c r="I7461" s="33">
        <v>5</v>
      </c>
      <c r="J7461" s="36">
        <v>1</v>
      </c>
      <c r="K7461" s="37">
        <v>356065</v>
      </c>
      <c r="L7461" s="38" t="s">
        <v>15</v>
      </c>
      <c r="M7461" s="38" t="s">
        <v>13</v>
      </c>
    </row>
    <row r="7462" spans="1:13" s="39" customFormat="1" ht="12.75" x14ac:dyDescent="0.2">
      <c r="A7462" s="33" t="s">
        <v>28</v>
      </c>
      <c r="B7462" s="33" t="s">
        <v>585</v>
      </c>
      <c r="C7462" s="34">
        <v>10</v>
      </c>
      <c r="D7462" s="33" t="s">
        <v>93</v>
      </c>
      <c r="E7462" s="33" t="s">
        <v>8021</v>
      </c>
      <c r="F7462" s="35">
        <v>31161500</v>
      </c>
      <c r="G7462" s="33" t="s">
        <v>15071</v>
      </c>
      <c r="H7462" s="33">
        <v>7</v>
      </c>
      <c r="I7462" s="33">
        <v>5</v>
      </c>
      <c r="J7462" s="36">
        <v>1</v>
      </c>
      <c r="K7462" s="37">
        <v>283853</v>
      </c>
      <c r="L7462" s="38" t="s">
        <v>15</v>
      </c>
      <c r="M7462" s="38" t="s">
        <v>13</v>
      </c>
    </row>
    <row r="7463" spans="1:13" s="39" customFormat="1" ht="12.75" x14ac:dyDescent="0.2">
      <c r="A7463" s="33" t="s">
        <v>28</v>
      </c>
      <c r="B7463" s="33" t="s">
        <v>585</v>
      </c>
      <c r="C7463" s="34">
        <v>10</v>
      </c>
      <c r="D7463" s="33" t="s">
        <v>93</v>
      </c>
      <c r="E7463" s="33" t="s">
        <v>8021</v>
      </c>
      <c r="F7463" s="35">
        <v>31161500</v>
      </c>
      <c r="G7463" s="33" t="s">
        <v>15071</v>
      </c>
      <c r="H7463" s="33">
        <v>7</v>
      </c>
      <c r="I7463" s="33">
        <v>5</v>
      </c>
      <c r="J7463" s="36">
        <v>1</v>
      </c>
      <c r="K7463" s="37">
        <v>205057</v>
      </c>
      <c r="L7463" s="38" t="s">
        <v>15</v>
      </c>
      <c r="M7463" s="38" t="s">
        <v>13</v>
      </c>
    </row>
    <row r="7464" spans="1:13" s="39" customFormat="1" ht="12.75" x14ac:dyDescent="0.2">
      <c r="A7464" s="33" t="s">
        <v>28</v>
      </c>
      <c r="B7464" s="33" t="s">
        <v>585</v>
      </c>
      <c r="C7464" s="34">
        <v>10</v>
      </c>
      <c r="D7464" s="33" t="s">
        <v>93</v>
      </c>
      <c r="E7464" s="33" t="s">
        <v>8021</v>
      </c>
      <c r="F7464" s="35">
        <v>31161500</v>
      </c>
      <c r="G7464" s="33" t="s">
        <v>15071</v>
      </c>
      <c r="H7464" s="33">
        <v>7</v>
      </c>
      <c r="I7464" s="33">
        <v>5</v>
      </c>
      <c r="J7464" s="36">
        <v>1</v>
      </c>
      <c r="K7464" s="37">
        <v>243614</v>
      </c>
      <c r="L7464" s="38" t="s">
        <v>15</v>
      </c>
      <c r="M7464" s="38" t="s">
        <v>13</v>
      </c>
    </row>
    <row r="7465" spans="1:13" s="39" customFormat="1" ht="12.75" x14ac:dyDescent="0.2">
      <c r="A7465" s="33" t="s">
        <v>28</v>
      </c>
      <c r="B7465" s="33" t="s">
        <v>585</v>
      </c>
      <c r="C7465" s="34">
        <v>10</v>
      </c>
      <c r="D7465" s="33" t="s">
        <v>93</v>
      </c>
      <c r="E7465" s="33" t="s">
        <v>8021</v>
      </c>
      <c r="F7465" s="35">
        <v>31161500</v>
      </c>
      <c r="G7465" s="33" t="s">
        <v>15071</v>
      </c>
      <c r="H7465" s="33">
        <v>7</v>
      </c>
      <c r="I7465" s="33">
        <v>5</v>
      </c>
      <c r="J7465" s="36">
        <v>1</v>
      </c>
      <c r="K7465" s="37">
        <v>383669</v>
      </c>
      <c r="L7465" s="38" t="s">
        <v>15</v>
      </c>
      <c r="M7465" s="38" t="s">
        <v>13</v>
      </c>
    </row>
    <row r="7466" spans="1:13" s="39" customFormat="1" ht="12.75" x14ac:dyDescent="0.2">
      <c r="A7466" s="33" t="s">
        <v>28</v>
      </c>
      <c r="B7466" s="33" t="s">
        <v>585</v>
      </c>
      <c r="C7466" s="34">
        <v>10</v>
      </c>
      <c r="D7466" s="33" t="s">
        <v>93</v>
      </c>
      <c r="E7466" s="33" t="s">
        <v>8021</v>
      </c>
      <c r="F7466" s="35">
        <v>31161500</v>
      </c>
      <c r="G7466" s="33" t="s">
        <v>15071</v>
      </c>
      <c r="H7466" s="33">
        <v>7</v>
      </c>
      <c r="I7466" s="33">
        <v>5</v>
      </c>
      <c r="J7466" s="36">
        <v>1</v>
      </c>
      <c r="K7466" s="37">
        <v>739407</v>
      </c>
      <c r="L7466" s="38" t="s">
        <v>15</v>
      </c>
      <c r="M7466" s="38" t="s">
        <v>13</v>
      </c>
    </row>
    <row r="7467" spans="1:13" s="39" customFormat="1" ht="12.75" x14ac:dyDescent="0.2">
      <c r="A7467" s="33" t="s">
        <v>28</v>
      </c>
      <c r="B7467" s="33" t="s">
        <v>585</v>
      </c>
      <c r="C7467" s="34">
        <v>10</v>
      </c>
      <c r="D7467" s="33" t="s">
        <v>93</v>
      </c>
      <c r="E7467" s="33" t="s">
        <v>8021</v>
      </c>
      <c r="F7467" s="35">
        <v>31161500</v>
      </c>
      <c r="G7467" s="33" t="s">
        <v>15071</v>
      </c>
      <c r="H7467" s="33">
        <v>7</v>
      </c>
      <c r="I7467" s="33">
        <v>5</v>
      </c>
      <c r="J7467" s="36">
        <v>1</v>
      </c>
      <c r="K7467" s="37">
        <v>586771</v>
      </c>
      <c r="L7467" s="38" t="s">
        <v>15</v>
      </c>
      <c r="M7467" s="38" t="s">
        <v>13</v>
      </c>
    </row>
    <row r="7468" spans="1:13" s="39" customFormat="1" ht="12.75" x14ac:dyDescent="0.2">
      <c r="A7468" s="33" t="s">
        <v>28</v>
      </c>
      <c r="B7468" s="33" t="s">
        <v>585</v>
      </c>
      <c r="C7468" s="34">
        <v>10</v>
      </c>
      <c r="D7468" s="33" t="s">
        <v>93</v>
      </c>
      <c r="E7468" s="33" t="s">
        <v>8022</v>
      </c>
      <c r="F7468" s="35">
        <v>31161500</v>
      </c>
      <c r="G7468" s="33" t="s">
        <v>15071</v>
      </c>
      <c r="H7468" s="33">
        <v>7</v>
      </c>
      <c r="I7468" s="33">
        <v>5</v>
      </c>
      <c r="J7468" s="36">
        <v>1</v>
      </c>
      <c r="K7468" s="37">
        <v>429358</v>
      </c>
      <c r="L7468" s="38" t="s">
        <v>15</v>
      </c>
      <c r="M7468" s="38" t="s">
        <v>13</v>
      </c>
    </row>
    <row r="7469" spans="1:13" s="39" customFormat="1" ht="12.75" x14ac:dyDescent="0.2">
      <c r="A7469" s="33" t="s">
        <v>28</v>
      </c>
      <c r="B7469" s="33" t="s">
        <v>585</v>
      </c>
      <c r="C7469" s="34">
        <v>10</v>
      </c>
      <c r="D7469" s="33" t="s">
        <v>93</v>
      </c>
      <c r="E7469" s="33" t="s">
        <v>8021</v>
      </c>
      <c r="F7469" s="35">
        <v>31161500</v>
      </c>
      <c r="G7469" s="33" t="s">
        <v>15071</v>
      </c>
      <c r="H7469" s="33">
        <v>7</v>
      </c>
      <c r="I7469" s="33">
        <v>5</v>
      </c>
      <c r="J7469" s="36">
        <v>1</v>
      </c>
      <c r="K7469" s="37">
        <v>326433</v>
      </c>
      <c r="L7469" s="38" t="s">
        <v>15</v>
      </c>
      <c r="M7469" s="38" t="s">
        <v>13</v>
      </c>
    </row>
    <row r="7470" spans="1:13" s="39" customFormat="1" ht="12.75" x14ac:dyDescent="0.2">
      <c r="A7470" s="33" t="s">
        <v>28</v>
      </c>
      <c r="B7470" s="33" t="s">
        <v>585</v>
      </c>
      <c r="C7470" s="34">
        <v>10</v>
      </c>
      <c r="D7470" s="33" t="s">
        <v>93</v>
      </c>
      <c r="E7470" s="33" t="s">
        <v>8021</v>
      </c>
      <c r="F7470" s="35">
        <v>31161500</v>
      </c>
      <c r="G7470" s="33" t="s">
        <v>15071</v>
      </c>
      <c r="H7470" s="33">
        <v>7</v>
      </c>
      <c r="I7470" s="33">
        <v>5</v>
      </c>
      <c r="J7470" s="36">
        <v>1</v>
      </c>
      <c r="K7470" s="37">
        <v>310030</v>
      </c>
      <c r="L7470" s="38" t="s">
        <v>15</v>
      </c>
      <c r="M7470" s="38" t="s">
        <v>13</v>
      </c>
    </row>
    <row r="7471" spans="1:13" s="39" customFormat="1" ht="12.75" x14ac:dyDescent="0.2">
      <c r="A7471" s="33" t="s">
        <v>28</v>
      </c>
      <c r="B7471" s="33" t="s">
        <v>585</v>
      </c>
      <c r="C7471" s="34">
        <v>10</v>
      </c>
      <c r="D7471" s="33" t="s">
        <v>93</v>
      </c>
      <c r="E7471" s="33" t="s">
        <v>8021</v>
      </c>
      <c r="F7471" s="35">
        <v>31161500</v>
      </c>
      <c r="G7471" s="33" t="s">
        <v>15071</v>
      </c>
      <c r="H7471" s="33">
        <v>7</v>
      </c>
      <c r="I7471" s="33">
        <v>5</v>
      </c>
      <c r="J7471" s="36">
        <v>1</v>
      </c>
      <c r="K7471" s="37">
        <v>653034</v>
      </c>
      <c r="L7471" s="38" t="s">
        <v>15</v>
      </c>
      <c r="M7471" s="38" t="s">
        <v>13</v>
      </c>
    </row>
    <row r="7472" spans="1:13" s="39" customFormat="1" ht="12.75" x14ac:dyDescent="0.2">
      <c r="A7472" s="33" t="s">
        <v>28</v>
      </c>
      <c r="B7472" s="33" t="s">
        <v>585</v>
      </c>
      <c r="C7472" s="34">
        <v>10</v>
      </c>
      <c r="D7472" s="33" t="s">
        <v>93</v>
      </c>
      <c r="E7472" s="33" t="s">
        <v>8023</v>
      </c>
      <c r="F7472" s="35">
        <v>31161500</v>
      </c>
      <c r="G7472" s="33" t="s">
        <v>15071</v>
      </c>
      <c r="H7472" s="33">
        <v>7</v>
      </c>
      <c r="I7472" s="33">
        <v>5</v>
      </c>
      <c r="J7472" s="36">
        <v>1</v>
      </c>
      <c r="K7472" s="37">
        <v>200809</v>
      </c>
      <c r="L7472" s="38" t="s">
        <v>15</v>
      </c>
      <c r="M7472" s="38" t="s">
        <v>13</v>
      </c>
    </row>
    <row r="7473" spans="1:13" s="39" customFormat="1" ht="12.75" x14ac:dyDescent="0.2">
      <c r="A7473" s="33" t="s">
        <v>28</v>
      </c>
      <c r="B7473" s="33" t="s">
        <v>585</v>
      </c>
      <c r="C7473" s="34">
        <v>10</v>
      </c>
      <c r="D7473" s="33" t="s">
        <v>93</v>
      </c>
      <c r="E7473" s="33" t="s">
        <v>8023</v>
      </c>
      <c r="F7473" s="35">
        <v>31161500</v>
      </c>
      <c r="G7473" s="33" t="s">
        <v>15071</v>
      </c>
      <c r="H7473" s="33">
        <v>7</v>
      </c>
      <c r="I7473" s="33">
        <v>5</v>
      </c>
      <c r="J7473" s="36">
        <v>1</v>
      </c>
      <c r="K7473" s="37">
        <v>519872</v>
      </c>
      <c r="L7473" s="38" t="s">
        <v>15</v>
      </c>
      <c r="M7473" s="38" t="s">
        <v>13</v>
      </c>
    </row>
    <row r="7474" spans="1:13" s="39" customFormat="1" ht="12.75" x14ac:dyDescent="0.2">
      <c r="A7474" s="33" t="s">
        <v>28</v>
      </c>
      <c r="B7474" s="33" t="s">
        <v>585</v>
      </c>
      <c r="C7474" s="34">
        <v>10</v>
      </c>
      <c r="D7474" s="33" t="s">
        <v>93</v>
      </c>
      <c r="E7474" s="33" t="s">
        <v>8023</v>
      </c>
      <c r="F7474" s="35">
        <v>31161500</v>
      </c>
      <c r="G7474" s="33" t="s">
        <v>15071</v>
      </c>
      <c r="H7474" s="33">
        <v>7</v>
      </c>
      <c r="I7474" s="33">
        <v>5</v>
      </c>
      <c r="J7474" s="36">
        <v>1</v>
      </c>
      <c r="K7474" s="37">
        <v>740305</v>
      </c>
      <c r="L7474" s="38" t="s">
        <v>15</v>
      </c>
      <c r="M7474" s="38" t="s">
        <v>13</v>
      </c>
    </row>
    <row r="7475" spans="1:13" s="39" customFormat="1" ht="12.75" x14ac:dyDescent="0.2">
      <c r="A7475" s="33" t="s">
        <v>28</v>
      </c>
      <c r="B7475" s="33" t="s">
        <v>585</v>
      </c>
      <c r="C7475" s="34">
        <v>10</v>
      </c>
      <c r="D7475" s="33" t="s">
        <v>93</v>
      </c>
      <c r="E7475" s="33" t="s">
        <v>8024</v>
      </c>
      <c r="F7475" s="35">
        <v>31161500</v>
      </c>
      <c r="G7475" s="33" t="s">
        <v>15071</v>
      </c>
      <c r="H7475" s="33">
        <v>7</v>
      </c>
      <c r="I7475" s="33">
        <v>5</v>
      </c>
      <c r="J7475" s="36">
        <v>1</v>
      </c>
      <c r="K7475" s="37">
        <v>370890</v>
      </c>
      <c r="L7475" s="38" t="s">
        <v>15</v>
      </c>
      <c r="M7475" s="38" t="s">
        <v>13</v>
      </c>
    </row>
    <row r="7476" spans="1:13" s="39" customFormat="1" ht="12.75" x14ac:dyDescent="0.2">
      <c r="A7476" s="33" t="s">
        <v>28</v>
      </c>
      <c r="B7476" s="33" t="s">
        <v>585</v>
      </c>
      <c r="C7476" s="34">
        <v>10</v>
      </c>
      <c r="D7476" s="33" t="s">
        <v>93</v>
      </c>
      <c r="E7476" s="33" t="s">
        <v>8025</v>
      </c>
      <c r="F7476" s="35">
        <v>31161500</v>
      </c>
      <c r="G7476" s="33" t="s">
        <v>15071</v>
      </c>
      <c r="H7476" s="33">
        <v>7</v>
      </c>
      <c r="I7476" s="33">
        <v>5</v>
      </c>
      <c r="J7476" s="36">
        <v>1</v>
      </c>
      <c r="K7476" s="37">
        <v>724266</v>
      </c>
      <c r="L7476" s="38" t="s">
        <v>15</v>
      </c>
      <c r="M7476" s="38" t="s">
        <v>13</v>
      </c>
    </row>
    <row r="7477" spans="1:13" s="39" customFormat="1" ht="12.75" x14ac:dyDescent="0.2">
      <c r="A7477" s="33" t="s">
        <v>28</v>
      </c>
      <c r="B7477" s="33" t="s">
        <v>585</v>
      </c>
      <c r="C7477" s="34">
        <v>10</v>
      </c>
      <c r="D7477" s="33" t="s">
        <v>93</v>
      </c>
      <c r="E7477" s="33" t="s">
        <v>8022</v>
      </c>
      <c r="F7477" s="35">
        <v>31161500</v>
      </c>
      <c r="G7477" s="33" t="s">
        <v>15071</v>
      </c>
      <c r="H7477" s="33">
        <v>7</v>
      </c>
      <c r="I7477" s="33">
        <v>5</v>
      </c>
      <c r="J7477" s="36">
        <v>1</v>
      </c>
      <c r="K7477" s="37">
        <v>643784</v>
      </c>
      <c r="L7477" s="38" t="s">
        <v>8206</v>
      </c>
      <c r="M7477" s="38" t="s">
        <v>13</v>
      </c>
    </row>
    <row r="7478" spans="1:13" s="39" customFormat="1" ht="12.75" x14ac:dyDescent="0.2">
      <c r="A7478" s="33" t="s">
        <v>28</v>
      </c>
      <c r="B7478" s="33" t="s">
        <v>585</v>
      </c>
      <c r="C7478" s="34">
        <v>10</v>
      </c>
      <c r="D7478" s="33" t="s">
        <v>93</v>
      </c>
      <c r="E7478" s="33" t="s">
        <v>8024</v>
      </c>
      <c r="F7478" s="35">
        <v>31161500</v>
      </c>
      <c r="G7478" s="33" t="s">
        <v>15071</v>
      </c>
      <c r="H7478" s="33">
        <v>7</v>
      </c>
      <c r="I7478" s="33">
        <v>5</v>
      </c>
      <c r="J7478" s="36">
        <v>1</v>
      </c>
      <c r="K7478" s="37">
        <v>728976</v>
      </c>
      <c r="L7478" s="38" t="s">
        <v>15</v>
      </c>
      <c r="M7478" s="38" t="s">
        <v>13</v>
      </c>
    </row>
    <row r="7479" spans="1:13" s="39" customFormat="1" ht="12.75" x14ac:dyDescent="0.2">
      <c r="A7479" s="33" t="s">
        <v>28</v>
      </c>
      <c r="B7479" s="33" t="s">
        <v>585</v>
      </c>
      <c r="C7479" s="34">
        <v>10</v>
      </c>
      <c r="D7479" s="33" t="s">
        <v>93</v>
      </c>
      <c r="E7479" s="33" t="s">
        <v>8026</v>
      </c>
      <c r="F7479" s="35">
        <v>31161500</v>
      </c>
      <c r="G7479" s="33" t="s">
        <v>15071</v>
      </c>
      <c r="H7479" s="33">
        <v>7</v>
      </c>
      <c r="I7479" s="33">
        <v>5</v>
      </c>
      <c r="J7479" s="36">
        <v>1</v>
      </c>
      <c r="K7479" s="37">
        <v>346728</v>
      </c>
      <c r="L7479" s="38" t="s">
        <v>15</v>
      </c>
      <c r="M7479" s="38" t="s">
        <v>13</v>
      </c>
    </row>
    <row r="7480" spans="1:13" s="39" customFormat="1" ht="12.75" x14ac:dyDescent="0.2">
      <c r="A7480" s="33" t="s">
        <v>28</v>
      </c>
      <c r="B7480" s="33" t="s">
        <v>585</v>
      </c>
      <c r="C7480" s="34">
        <v>10</v>
      </c>
      <c r="D7480" s="33" t="s">
        <v>93</v>
      </c>
      <c r="E7480" s="33" t="s">
        <v>8027</v>
      </c>
      <c r="F7480" s="35">
        <v>30161503</v>
      </c>
      <c r="G7480" s="33" t="s">
        <v>15071</v>
      </c>
      <c r="H7480" s="33">
        <v>7</v>
      </c>
      <c r="I7480" s="33">
        <v>5</v>
      </c>
      <c r="J7480" s="36">
        <v>1</v>
      </c>
      <c r="K7480" s="37">
        <v>703312</v>
      </c>
      <c r="L7480" s="38" t="s">
        <v>15</v>
      </c>
      <c r="M7480" s="38" t="s">
        <v>13</v>
      </c>
    </row>
    <row r="7481" spans="1:13" s="39" customFormat="1" ht="12.75" x14ac:dyDescent="0.2">
      <c r="A7481" s="33" t="s">
        <v>28</v>
      </c>
      <c r="B7481" s="33" t="s">
        <v>585</v>
      </c>
      <c r="C7481" s="34">
        <v>10</v>
      </c>
      <c r="D7481" s="33" t="s">
        <v>93</v>
      </c>
      <c r="E7481" s="33" t="s">
        <v>8027</v>
      </c>
      <c r="F7481" s="35">
        <v>30161503</v>
      </c>
      <c r="G7481" s="33" t="s">
        <v>15071</v>
      </c>
      <c r="H7481" s="33">
        <v>7</v>
      </c>
      <c r="I7481" s="33">
        <v>5</v>
      </c>
      <c r="J7481" s="36">
        <v>1</v>
      </c>
      <c r="K7481" s="37">
        <v>220385</v>
      </c>
      <c r="L7481" s="38" t="s">
        <v>15</v>
      </c>
      <c r="M7481" s="38" t="s">
        <v>13</v>
      </c>
    </row>
    <row r="7482" spans="1:13" s="39" customFormat="1" ht="12.75" x14ac:dyDescent="0.2">
      <c r="A7482" s="33" t="s">
        <v>28</v>
      </c>
      <c r="B7482" s="33" t="s">
        <v>585</v>
      </c>
      <c r="C7482" s="34">
        <v>10</v>
      </c>
      <c r="D7482" s="33" t="s">
        <v>93</v>
      </c>
      <c r="E7482" s="33" t="s">
        <v>8028</v>
      </c>
      <c r="F7482" s="35">
        <v>31161500</v>
      </c>
      <c r="G7482" s="33" t="s">
        <v>15071</v>
      </c>
      <c r="H7482" s="33">
        <v>7</v>
      </c>
      <c r="I7482" s="33">
        <v>5</v>
      </c>
      <c r="J7482" s="36">
        <v>1</v>
      </c>
      <c r="K7482" s="37">
        <v>484725</v>
      </c>
      <c r="L7482" s="38" t="s">
        <v>15</v>
      </c>
      <c r="M7482" s="38" t="s">
        <v>13</v>
      </c>
    </row>
    <row r="7483" spans="1:13" s="39" customFormat="1" ht="12.75" x14ac:dyDescent="0.2">
      <c r="A7483" s="33" t="s">
        <v>28</v>
      </c>
      <c r="B7483" s="33" t="s">
        <v>585</v>
      </c>
      <c r="C7483" s="34">
        <v>10</v>
      </c>
      <c r="D7483" s="33" t="s">
        <v>93</v>
      </c>
      <c r="E7483" s="33" t="s">
        <v>8028</v>
      </c>
      <c r="F7483" s="35">
        <v>31161500</v>
      </c>
      <c r="G7483" s="33" t="s">
        <v>15071</v>
      </c>
      <c r="H7483" s="33">
        <v>7</v>
      </c>
      <c r="I7483" s="33">
        <v>5</v>
      </c>
      <c r="J7483" s="36">
        <v>1</v>
      </c>
      <c r="K7483" s="37">
        <v>306060</v>
      </c>
      <c r="L7483" s="38" t="s">
        <v>15</v>
      </c>
      <c r="M7483" s="38" t="s">
        <v>13</v>
      </c>
    </row>
    <row r="7484" spans="1:13" s="39" customFormat="1" ht="12.75" x14ac:dyDescent="0.2">
      <c r="A7484" s="33" t="s">
        <v>28</v>
      </c>
      <c r="B7484" s="33" t="s">
        <v>585</v>
      </c>
      <c r="C7484" s="34">
        <v>10</v>
      </c>
      <c r="D7484" s="33" t="s">
        <v>93</v>
      </c>
      <c r="E7484" s="33" t="s">
        <v>8023</v>
      </c>
      <c r="F7484" s="35">
        <v>31161500</v>
      </c>
      <c r="G7484" s="33" t="s">
        <v>15071</v>
      </c>
      <c r="H7484" s="33">
        <v>7</v>
      </c>
      <c r="I7484" s="33">
        <v>5</v>
      </c>
      <c r="J7484" s="36">
        <v>1</v>
      </c>
      <c r="K7484" s="37">
        <v>615000</v>
      </c>
      <c r="L7484" s="38" t="s">
        <v>15</v>
      </c>
      <c r="M7484" s="38" t="s">
        <v>13</v>
      </c>
    </row>
    <row r="7485" spans="1:13" s="39" customFormat="1" ht="12.75" x14ac:dyDescent="0.2">
      <c r="A7485" s="33" t="s">
        <v>28</v>
      </c>
      <c r="B7485" s="33" t="s">
        <v>585</v>
      </c>
      <c r="C7485" s="34">
        <v>10</v>
      </c>
      <c r="D7485" s="33" t="s">
        <v>93</v>
      </c>
      <c r="E7485" s="33" t="s">
        <v>8023</v>
      </c>
      <c r="F7485" s="35">
        <v>31161500</v>
      </c>
      <c r="G7485" s="33" t="s">
        <v>15071</v>
      </c>
      <c r="H7485" s="33">
        <v>7</v>
      </c>
      <c r="I7485" s="33">
        <v>5</v>
      </c>
      <c r="J7485" s="36">
        <v>1</v>
      </c>
      <c r="K7485" s="37">
        <v>303906</v>
      </c>
      <c r="L7485" s="38" t="s">
        <v>15</v>
      </c>
      <c r="M7485" s="38" t="s">
        <v>13</v>
      </c>
    </row>
    <row r="7486" spans="1:13" s="39" customFormat="1" ht="12.75" x14ac:dyDescent="0.2">
      <c r="A7486" s="33" t="s">
        <v>28</v>
      </c>
      <c r="B7486" s="33" t="s">
        <v>585</v>
      </c>
      <c r="C7486" s="34">
        <v>10</v>
      </c>
      <c r="D7486" s="33" t="s">
        <v>93</v>
      </c>
      <c r="E7486" s="33" t="s">
        <v>8023</v>
      </c>
      <c r="F7486" s="35">
        <v>31161500</v>
      </c>
      <c r="G7486" s="33" t="s">
        <v>15071</v>
      </c>
      <c r="H7486" s="33">
        <v>7</v>
      </c>
      <c r="I7486" s="33">
        <v>5</v>
      </c>
      <c r="J7486" s="36">
        <v>1</v>
      </c>
      <c r="K7486" s="37">
        <v>710000</v>
      </c>
      <c r="L7486" s="38" t="s">
        <v>15</v>
      </c>
      <c r="M7486" s="38" t="s">
        <v>13</v>
      </c>
    </row>
    <row r="7487" spans="1:13" s="39" customFormat="1" ht="12.75" x14ac:dyDescent="0.2">
      <c r="A7487" s="33" t="s">
        <v>28</v>
      </c>
      <c r="B7487" s="33" t="s">
        <v>585</v>
      </c>
      <c r="C7487" s="34">
        <v>10</v>
      </c>
      <c r="D7487" s="33" t="s">
        <v>93</v>
      </c>
      <c r="E7487" s="33" t="s">
        <v>8023</v>
      </c>
      <c r="F7487" s="35">
        <v>31161500</v>
      </c>
      <c r="G7487" s="33" t="s">
        <v>15071</v>
      </c>
      <c r="H7487" s="33">
        <v>7</v>
      </c>
      <c r="I7487" s="33">
        <v>5</v>
      </c>
      <c r="J7487" s="36">
        <v>1</v>
      </c>
      <c r="K7487" s="37">
        <v>490000</v>
      </c>
      <c r="L7487" s="38" t="s">
        <v>15</v>
      </c>
      <c r="M7487" s="38" t="s">
        <v>13</v>
      </c>
    </row>
    <row r="7488" spans="1:13" s="39" customFormat="1" ht="12.75" x14ac:dyDescent="0.2">
      <c r="A7488" s="33" t="s">
        <v>28</v>
      </c>
      <c r="B7488" s="33" t="s">
        <v>585</v>
      </c>
      <c r="C7488" s="34">
        <v>10</v>
      </c>
      <c r="D7488" s="33" t="s">
        <v>93</v>
      </c>
      <c r="E7488" s="33" t="s">
        <v>8029</v>
      </c>
      <c r="F7488" s="35">
        <v>31161500</v>
      </c>
      <c r="G7488" s="33" t="s">
        <v>15071</v>
      </c>
      <c r="H7488" s="33">
        <v>7</v>
      </c>
      <c r="I7488" s="33">
        <v>5</v>
      </c>
      <c r="J7488" s="36">
        <v>1</v>
      </c>
      <c r="K7488" s="37">
        <v>586499</v>
      </c>
      <c r="L7488" s="38" t="s">
        <v>15</v>
      </c>
      <c r="M7488" s="38" t="s">
        <v>13</v>
      </c>
    </row>
    <row r="7489" spans="1:13" s="39" customFormat="1" ht="12.75" x14ac:dyDescent="0.2">
      <c r="A7489" s="33" t="s">
        <v>28</v>
      </c>
      <c r="B7489" s="33" t="s">
        <v>585</v>
      </c>
      <c r="C7489" s="34">
        <v>10</v>
      </c>
      <c r="D7489" s="33" t="s">
        <v>93</v>
      </c>
      <c r="E7489" s="33" t="s">
        <v>8030</v>
      </c>
      <c r="F7489" s="35">
        <v>31161500</v>
      </c>
      <c r="G7489" s="33" t="s">
        <v>15071</v>
      </c>
      <c r="H7489" s="33">
        <v>7</v>
      </c>
      <c r="I7489" s="33">
        <v>5</v>
      </c>
      <c r="J7489" s="36">
        <v>1</v>
      </c>
      <c r="K7489" s="37">
        <v>439349</v>
      </c>
      <c r="L7489" s="38" t="s">
        <v>15</v>
      </c>
      <c r="M7489" s="38" t="s">
        <v>13</v>
      </c>
    </row>
    <row r="7490" spans="1:13" s="39" customFormat="1" ht="12.75" x14ac:dyDescent="0.2">
      <c r="A7490" s="33" t="s">
        <v>28</v>
      </c>
      <c r="B7490" s="33" t="s">
        <v>585</v>
      </c>
      <c r="C7490" s="34">
        <v>10</v>
      </c>
      <c r="D7490" s="33" t="s">
        <v>93</v>
      </c>
      <c r="E7490" s="33" t="s">
        <v>8031</v>
      </c>
      <c r="F7490" s="35">
        <v>31161500</v>
      </c>
      <c r="G7490" s="33" t="s">
        <v>15071</v>
      </c>
      <c r="H7490" s="33">
        <v>7</v>
      </c>
      <c r="I7490" s="33">
        <v>5</v>
      </c>
      <c r="J7490" s="36">
        <v>1</v>
      </c>
      <c r="K7490" s="37">
        <v>470000</v>
      </c>
      <c r="L7490" s="38" t="s">
        <v>15</v>
      </c>
      <c r="M7490" s="38" t="s">
        <v>13</v>
      </c>
    </row>
    <row r="7491" spans="1:13" s="39" customFormat="1" ht="12.75" x14ac:dyDescent="0.2">
      <c r="A7491" s="33" t="s">
        <v>28</v>
      </c>
      <c r="B7491" s="33" t="s">
        <v>585</v>
      </c>
      <c r="C7491" s="34">
        <v>10</v>
      </c>
      <c r="D7491" s="33" t="s">
        <v>93</v>
      </c>
      <c r="E7491" s="33" t="s">
        <v>8024</v>
      </c>
      <c r="F7491" s="35">
        <v>31161500</v>
      </c>
      <c r="G7491" s="33" t="s">
        <v>15071</v>
      </c>
      <c r="H7491" s="33">
        <v>7</v>
      </c>
      <c r="I7491" s="33">
        <v>5</v>
      </c>
      <c r="J7491" s="36">
        <v>1</v>
      </c>
      <c r="K7491" s="37">
        <v>505502</v>
      </c>
      <c r="L7491" s="38" t="s">
        <v>15</v>
      </c>
      <c r="M7491" s="38" t="s">
        <v>13</v>
      </c>
    </row>
    <row r="7492" spans="1:13" s="39" customFormat="1" ht="12.75" x14ac:dyDescent="0.2">
      <c r="A7492" s="33" t="s">
        <v>28</v>
      </c>
      <c r="B7492" s="33" t="s">
        <v>585</v>
      </c>
      <c r="C7492" s="34">
        <v>10</v>
      </c>
      <c r="D7492" s="33" t="s">
        <v>93</v>
      </c>
      <c r="E7492" s="33" t="s">
        <v>8024</v>
      </c>
      <c r="F7492" s="35">
        <v>31161500</v>
      </c>
      <c r="G7492" s="33" t="s">
        <v>15071</v>
      </c>
      <c r="H7492" s="33">
        <v>7</v>
      </c>
      <c r="I7492" s="33">
        <v>5</v>
      </c>
      <c r="J7492" s="36">
        <v>1</v>
      </c>
      <c r="K7492" s="37">
        <v>716814</v>
      </c>
      <c r="L7492" s="38" t="s">
        <v>15</v>
      </c>
      <c r="M7492" s="38" t="s">
        <v>13</v>
      </c>
    </row>
    <row r="7493" spans="1:13" s="39" customFormat="1" ht="12.75" x14ac:dyDescent="0.2">
      <c r="A7493" s="33" t="s">
        <v>28</v>
      </c>
      <c r="B7493" s="33" t="s">
        <v>585</v>
      </c>
      <c r="C7493" s="34">
        <v>10</v>
      </c>
      <c r="D7493" s="33" t="s">
        <v>93</v>
      </c>
      <c r="E7493" s="33" t="s">
        <v>8024</v>
      </c>
      <c r="F7493" s="35">
        <v>31161500</v>
      </c>
      <c r="G7493" s="33" t="s">
        <v>15071</v>
      </c>
      <c r="H7493" s="33">
        <v>7</v>
      </c>
      <c r="I7493" s="33">
        <v>5</v>
      </c>
      <c r="J7493" s="36">
        <v>1</v>
      </c>
      <c r="K7493" s="37">
        <v>650000</v>
      </c>
      <c r="L7493" s="38" t="s">
        <v>15</v>
      </c>
      <c r="M7493" s="38" t="s">
        <v>13</v>
      </c>
    </row>
    <row r="7494" spans="1:13" s="39" customFormat="1" ht="12.75" x14ac:dyDescent="0.2">
      <c r="A7494" s="33" t="s">
        <v>28</v>
      </c>
      <c r="B7494" s="33" t="s">
        <v>585</v>
      </c>
      <c r="C7494" s="34">
        <v>10</v>
      </c>
      <c r="D7494" s="33" t="s">
        <v>93</v>
      </c>
      <c r="E7494" s="33" t="s">
        <v>8024</v>
      </c>
      <c r="F7494" s="35">
        <v>31161500</v>
      </c>
      <c r="G7494" s="33" t="s">
        <v>15071</v>
      </c>
      <c r="H7494" s="33">
        <v>7</v>
      </c>
      <c r="I7494" s="33">
        <v>5</v>
      </c>
      <c r="J7494" s="36">
        <v>1</v>
      </c>
      <c r="K7494" s="37">
        <v>490651</v>
      </c>
      <c r="L7494" s="38" t="s">
        <v>15</v>
      </c>
      <c r="M7494" s="38" t="s">
        <v>13</v>
      </c>
    </row>
    <row r="7495" spans="1:13" s="39" customFormat="1" ht="12.75" x14ac:dyDescent="0.2">
      <c r="A7495" s="33" t="s">
        <v>28</v>
      </c>
      <c r="B7495" s="33" t="s">
        <v>585</v>
      </c>
      <c r="C7495" s="34">
        <v>10</v>
      </c>
      <c r="D7495" s="33" t="s">
        <v>93</v>
      </c>
      <c r="E7495" s="33" t="s">
        <v>8024</v>
      </c>
      <c r="F7495" s="35">
        <v>31161500</v>
      </c>
      <c r="G7495" s="33" t="s">
        <v>15071</v>
      </c>
      <c r="H7495" s="33">
        <v>7</v>
      </c>
      <c r="I7495" s="33">
        <v>5</v>
      </c>
      <c r="J7495" s="36">
        <v>1</v>
      </c>
      <c r="K7495" s="37">
        <v>457785</v>
      </c>
      <c r="L7495" s="38" t="s">
        <v>15</v>
      </c>
      <c r="M7495" s="38" t="s">
        <v>13</v>
      </c>
    </row>
    <row r="7496" spans="1:13" s="39" customFormat="1" ht="12.75" x14ac:dyDescent="0.2">
      <c r="A7496" s="33" t="s">
        <v>28</v>
      </c>
      <c r="B7496" s="33" t="s">
        <v>585</v>
      </c>
      <c r="C7496" s="34">
        <v>10</v>
      </c>
      <c r="D7496" s="33" t="s">
        <v>93</v>
      </c>
      <c r="E7496" s="33" t="s">
        <v>8024</v>
      </c>
      <c r="F7496" s="35">
        <v>31161500</v>
      </c>
      <c r="G7496" s="33" t="s">
        <v>15071</v>
      </c>
      <c r="H7496" s="33">
        <v>7</v>
      </c>
      <c r="I7496" s="33">
        <v>5</v>
      </c>
      <c r="J7496" s="36">
        <v>1</v>
      </c>
      <c r="K7496" s="37">
        <v>344958</v>
      </c>
      <c r="L7496" s="38" t="s">
        <v>15</v>
      </c>
      <c r="M7496" s="38" t="s">
        <v>13</v>
      </c>
    </row>
    <row r="7497" spans="1:13" s="39" customFormat="1" ht="12.75" x14ac:dyDescent="0.2">
      <c r="A7497" s="33" t="s">
        <v>28</v>
      </c>
      <c r="B7497" s="33" t="s">
        <v>585</v>
      </c>
      <c r="C7497" s="34">
        <v>10</v>
      </c>
      <c r="D7497" s="33" t="s">
        <v>93</v>
      </c>
      <c r="E7497" s="33" t="s">
        <v>8024</v>
      </c>
      <c r="F7497" s="35">
        <v>31161500</v>
      </c>
      <c r="G7497" s="33" t="s">
        <v>15071</v>
      </c>
      <c r="H7497" s="33">
        <v>7</v>
      </c>
      <c r="I7497" s="33">
        <v>5</v>
      </c>
      <c r="J7497" s="36">
        <v>1</v>
      </c>
      <c r="K7497" s="37">
        <v>350000</v>
      </c>
      <c r="L7497" s="38" t="s">
        <v>15</v>
      </c>
      <c r="M7497" s="38" t="s">
        <v>13</v>
      </c>
    </row>
    <row r="7498" spans="1:13" s="39" customFormat="1" ht="12.75" x14ac:dyDescent="0.2">
      <c r="A7498" s="33" t="s">
        <v>28</v>
      </c>
      <c r="B7498" s="33" t="s">
        <v>585</v>
      </c>
      <c r="C7498" s="34">
        <v>10</v>
      </c>
      <c r="D7498" s="33" t="s">
        <v>93</v>
      </c>
      <c r="E7498" s="33" t="s">
        <v>8024</v>
      </c>
      <c r="F7498" s="35">
        <v>31161500</v>
      </c>
      <c r="G7498" s="33" t="s">
        <v>15071</v>
      </c>
      <c r="H7498" s="33">
        <v>7</v>
      </c>
      <c r="I7498" s="33">
        <v>5</v>
      </c>
      <c r="J7498" s="36">
        <v>1</v>
      </c>
      <c r="K7498" s="37">
        <v>520000</v>
      </c>
      <c r="L7498" s="38" t="s">
        <v>15</v>
      </c>
      <c r="M7498" s="38" t="s">
        <v>13</v>
      </c>
    </row>
    <row r="7499" spans="1:13" s="39" customFormat="1" ht="12.75" x14ac:dyDescent="0.2">
      <c r="A7499" s="33" t="s">
        <v>28</v>
      </c>
      <c r="B7499" s="33" t="s">
        <v>585</v>
      </c>
      <c r="C7499" s="34">
        <v>10</v>
      </c>
      <c r="D7499" s="33" t="s">
        <v>93</v>
      </c>
      <c r="E7499" s="33" t="s">
        <v>8024</v>
      </c>
      <c r="F7499" s="35">
        <v>31161500</v>
      </c>
      <c r="G7499" s="33" t="s">
        <v>15071</v>
      </c>
      <c r="H7499" s="33">
        <v>7</v>
      </c>
      <c r="I7499" s="33">
        <v>5</v>
      </c>
      <c r="J7499" s="36">
        <v>1</v>
      </c>
      <c r="K7499" s="37">
        <v>380000</v>
      </c>
      <c r="L7499" s="38" t="s">
        <v>15</v>
      </c>
      <c r="M7499" s="38" t="s">
        <v>13</v>
      </c>
    </row>
    <row r="7500" spans="1:13" s="39" customFormat="1" ht="12.75" x14ac:dyDescent="0.2">
      <c r="A7500" s="33" t="s">
        <v>28</v>
      </c>
      <c r="B7500" s="33" t="s">
        <v>585</v>
      </c>
      <c r="C7500" s="34">
        <v>10</v>
      </c>
      <c r="D7500" s="33" t="s">
        <v>93</v>
      </c>
      <c r="E7500" s="33" t="s">
        <v>8032</v>
      </c>
      <c r="F7500" s="35">
        <v>31161500</v>
      </c>
      <c r="G7500" s="33" t="s">
        <v>15071</v>
      </c>
      <c r="H7500" s="33">
        <v>7</v>
      </c>
      <c r="I7500" s="33">
        <v>5</v>
      </c>
      <c r="J7500" s="36">
        <v>1</v>
      </c>
      <c r="K7500" s="37">
        <v>317491</v>
      </c>
      <c r="L7500" s="38" t="s">
        <v>15</v>
      </c>
      <c r="M7500" s="38" t="s">
        <v>13</v>
      </c>
    </row>
    <row r="7501" spans="1:13" s="39" customFormat="1" ht="12.75" x14ac:dyDescent="0.2">
      <c r="A7501" s="33" t="s">
        <v>28</v>
      </c>
      <c r="B7501" s="33" t="s">
        <v>585</v>
      </c>
      <c r="C7501" s="34">
        <v>10</v>
      </c>
      <c r="D7501" s="33" t="s">
        <v>93</v>
      </c>
      <c r="E7501" s="33" t="s">
        <v>8033</v>
      </c>
      <c r="F7501" s="35">
        <v>31161500</v>
      </c>
      <c r="G7501" s="33" t="s">
        <v>15071</v>
      </c>
      <c r="H7501" s="33">
        <v>7</v>
      </c>
      <c r="I7501" s="33">
        <v>5</v>
      </c>
      <c r="J7501" s="36">
        <v>1</v>
      </c>
      <c r="K7501" s="37">
        <v>235256</v>
      </c>
      <c r="L7501" s="38" t="s">
        <v>15</v>
      </c>
      <c r="M7501" s="38" t="s">
        <v>13</v>
      </c>
    </row>
    <row r="7502" spans="1:13" s="39" customFormat="1" ht="12.75" x14ac:dyDescent="0.2">
      <c r="A7502" s="33" t="s">
        <v>28</v>
      </c>
      <c r="B7502" s="33" t="s">
        <v>585</v>
      </c>
      <c r="C7502" s="34">
        <v>10</v>
      </c>
      <c r="D7502" s="33" t="s">
        <v>93</v>
      </c>
      <c r="E7502" s="33" t="s">
        <v>8034</v>
      </c>
      <c r="F7502" s="35">
        <v>30161503</v>
      </c>
      <c r="G7502" s="33" t="s">
        <v>15071</v>
      </c>
      <c r="H7502" s="33">
        <v>7</v>
      </c>
      <c r="I7502" s="33">
        <v>5</v>
      </c>
      <c r="J7502" s="36">
        <v>1</v>
      </c>
      <c r="K7502" s="37">
        <v>1279350</v>
      </c>
      <c r="L7502" s="38" t="s">
        <v>15</v>
      </c>
      <c r="M7502" s="38" t="s">
        <v>13</v>
      </c>
    </row>
    <row r="7503" spans="1:13" s="39" customFormat="1" ht="12.75" x14ac:dyDescent="0.2">
      <c r="A7503" s="33" t="s">
        <v>28</v>
      </c>
      <c r="B7503" s="33" t="s">
        <v>585</v>
      </c>
      <c r="C7503" s="34">
        <v>10</v>
      </c>
      <c r="D7503" s="33" t="s">
        <v>93</v>
      </c>
      <c r="E7503" s="33" t="s">
        <v>8035</v>
      </c>
      <c r="F7503" s="35">
        <v>31161500</v>
      </c>
      <c r="G7503" s="33" t="s">
        <v>15071</v>
      </c>
      <c r="H7503" s="33">
        <v>7</v>
      </c>
      <c r="I7503" s="33">
        <v>5</v>
      </c>
      <c r="J7503" s="36">
        <v>1</v>
      </c>
      <c r="K7503" s="37">
        <v>490000</v>
      </c>
      <c r="L7503" s="38" t="s">
        <v>15</v>
      </c>
      <c r="M7503" s="38" t="s">
        <v>13</v>
      </c>
    </row>
    <row r="7504" spans="1:13" s="39" customFormat="1" ht="12.75" x14ac:dyDescent="0.2">
      <c r="A7504" s="33" t="s">
        <v>28</v>
      </c>
      <c r="B7504" s="33" t="s">
        <v>585</v>
      </c>
      <c r="C7504" s="34">
        <v>10</v>
      </c>
      <c r="D7504" s="33" t="s">
        <v>93</v>
      </c>
      <c r="E7504" s="33" t="s">
        <v>8036</v>
      </c>
      <c r="F7504" s="35">
        <v>31161500</v>
      </c>
      <c r="G7504" s="33" t="s">
        <v>15071</v>
      </c>
      <c r="H7504" s="33">
        <v>7</v>
      </c>
      <c r="I7504" s="33">
        <v>5</v>
      </c>
      <c r="J7504" s="36">
        <v>1</v>
      </c>
      <c r="K7504" s="37">
        <v>553206</v>
      </c>
      <c r="L7504" s="38" t="s">
        <v>15</v>
      </c>
      <c r="M7504" s="38" t="s">
        <v>13</v>
      </c>
    </row>
    <row r="7505" spans="1:13" s="39" customFormat="1" ht="12.75" x14ac:dyDescent="0.2">
      <c r="A7505" s="33" t="s">
        <v>28</v>
      </c>
      <c r="B7505" s="33" t="s">
        <v>585</v>
      </c>
      <c r="C7505" s="34">
        <v>10</v>
      </c>
      <c r="D7505" s="33" t="s">
        <v>93</v>
      </c>
      <c r="E7505" s="33" t="s">
        <v>8036</v>
      </c>
      <c r="F7505" s="35">
        <v>31161500</v>
      </c>
      <c r="G7505" s="33" t="s">
        <v>15071</v>
      </c>
      <c r="H7505" s="33">
        <v>7</v>
      </c>
      <c r="I7505" s="33">
        <v>5</v>
      </c>
      <c r="J7505" s="36">
        <v>1</v>
      </c>
      <c r="K7505" s="37">
        <v>620000</v>
      </c>
      <c r="L7505" s="38" t="s">
        <v>15</v>
      </c>
      <c r="M7505" s="38" t="s">
        <v>13</v>
      </c>
    </row>
    <row r="7506" spans="1:13" s="39" customFormat="1" ht="12.75" x14ac:dyDescent="0.2">
      <c r="A7506" s="33" t="s">
        <v>28</v>
      </c>
      <c r="B7506" s="33" t="s">
        <v>585</v>
      </c>
      <c r="C7506" s="34">
        <v>10</v>
      </c>
      <c r="D7506" s="33" t="s">
        <v>93</v>
      </c>
      <c r="E7506" s="33" t="s">
        <v>8037</v>
      </c>
      <c r="F7506" s="35">
        <v>31161500</v>
      </c>
      <c r="G7506" s="33" t="s">
        <v>15071</v>
      </c>
      <c r="H7506" s="33">
        <v>7</v>
      </c>
      <c r="I7506" s="33">
        <v>5</v>
      </c>
      <c r="J7506" s="36">
        <v>1</v>
      </c>
      <c r="K7506" s="37">
        <v>431841</v>
      </c>
      <c r="L7506" s="38" t="s">
        <v>15</v>
      </c>
      <c r="M7506" s="38" t="s">
        <v>13</v>
      </c>
    </row>
    <row r="7507" spans="1:13" s="39" customFormat="1" ht="12.75" x14ac:dyDescent="0.2">
      <c r="A7507" s="33" t="s">
        <v>28</v>
      </c>
      <c r="B7507" s="33" t="s">
        <v>585</v>
      </c>
      <c r="C7507" s="34">
        <v>10</v>
      </c>
      <c r="D7507" s="33" t="s">
        <v>93</v>
      </c>
      <c r="E7507" s="33" t="s">
        <v>8038</v>
      </c>
      <c r="F7507" s="35">
        <v>31161500</v>
      </c>
      <c r="G7507" s="33" t="s">
        <v>15071</v>
      </c>
      <c r="H7507" s="33">
        <v>7</v>
      </c>
      <c r="I7507" s="33">
        <v>5</v>
      </c>
      <c r="J7507" s="36">
        <v>1</v>
      </c>
      <c r="K7507" s="37">
        <v>600000</v>
      </c>
      <c r="L7507" s="38" t="s">
        <v>15</v>
      </c>
      <c r="M7507" s="38" t="s">
        <v>13</v>
      </c>
    </row>
    <row r="7508" spans="1:13" s="39" customFormat="1" ht="12.75" x14ac:dyDescent="0.2">
      <c r="A7508" s="33" t="s">
        <v>28</v>
      </c>
      <c r="B7508" s="33" t="s">
        <v>585</v>
      </c>
      <c r="C7508" s="34">
        <v>10</v>
      </c>
      <c r="D7508" s="33" t="s">
        <v>93</v>
      </c>
      <c r="E7508" s="33" t="s">
        <v>7288</v>
      </c>
      <c r="F7508" s="35">
        <v>25171901</v>
      </c>
      <c r="G7508" s="33" t="s">
        <v>15071</v>
      </c>
      <c r="H7508" s="33">
        <v>1</v>
      </c>
      <c r="I7508" s="33">
        <v>6</v>
      </c>
      <c r="J7508" s="36">
        <v>1</v>
      </c>
      <c r="K7508" s="37">
        <v>3400</v>
      </c>
      <c r="L7508" s="38" t="s">
        <v>12</v>
      </c>
      <c r="M7508" s="38" t="s">
        <v>13</v>
      </c>
    </row>
    <row r="7509" spans="1:13" s="39" customFormat="1" ht="12.75" x14ac:dyDescent="0.2">
      <c r="A7509" s="33" t="s">
        <v>28</v>
      </c>
      <c r="B7509" s="33" t="s">
        <v>585</v>
      </c>
      <c r="C7509" s="34">
        <v>10</v>
      </c>
      <c r="D7509" s="33" t="s">
        <v>93</v>
      </c>
      <c r="E7509" s="33" t="s">
        <v>8039</v>
      </c>
      <c r="F7509" s="35">
        <v>55121700</v>
      </c>
      <c r="G7509" s="33" t="s">
        <v>15071</v>
      </c>
      <c r="H7509" s="33">
        <v>10</v>
      </c>
      <c r="I7509" s="33">
        <v>2</v>
      </c>
      <c r="J7509" s="36">
        <v>12</v>
      </c>
      <c r="K7509" s="37">
        <v>21000000</v>
      </c>
      <c r="L7509" s="38" t="s">
        <v>15</v>
      </c>
      <c r="M7509" s="38" t="s">
        <v>13</v>
      </c>
    </row>
    <row r="7510" spans="1:13" s="39" customFormat="1" ht="12.75" x14ac:dyDescent="0.2">
      <c r="A7510" s="33" t="s">
        <v>28</v>
      </c>
      <c r="B7510" s="33" t="s">
        <v>585</v>
      </c>
      <c r="C7510" s="34">
        <v>10</v>
      </c>
      <c r="D7510" s="33" t="s">
        <v>93</v>
      </c>
      <c r="E7510" s="33" t="s">
        <v>8040</v>
      </c>
      <c r="F7510" s="35">
        <v>46161500</v>
      </c>
      <c r="G7510" s="33" t="s">
        <v>15071</v>
      </c>
      <c r="H7510" s="33">
        <v>9</v>
      </c>
      <c r="I7510" s="33">
        <v>3</v>
      </c>
      <c r="J7510" s="36">
        <v>20</v>
      </c>
      <c r="K7510" s="37">
        <v>540000</v>
      </c>
      <c r="L7510" s="38" t="s">
        <v>15</v>
      </c>
      <c r="M7510" s="38" t="s">
        <v>13</v>
      </c>
    </row>
    <row r="7511" spans="1:13" s="39" customFormat="1" ht="12.75" x14ac:dyDescent="0.2">
      <c r="A7511" s="33" t="s">
        <v>28</v>
      </c>
      <c r="B7511" s="33" t="s">
        <v>585</v>
      </c>
      <c r="C7511" s="34">
        <v>10</v>
      </c>
      <c r="D7511" s="33" t="s">
        <v>93</v>
      </c>
      <c r="E7511" s="33" t="s">
        <v>8041</v>
      </c>
      <c r="F7511" s="35">
        <v>31151600</v>
      </c>
      <c r="G7511" s="33" t="s">
        <v>15071</v>
      </c>
      <c r="H7511" s="33">
        <v>9</v>
      </c>
      <c r="I7511" s="33">
        <v>3</v>
      </c>
      <c r="J7511" s="36">
        <v>20</v>
      </c>
      <c r="K7511" s="37">
        <v>800000</v>
      </c>
      <c r="L7511" s="38" t="s">
        <v>2369</v>
      </c>
      <c r="M7511" s="38" t="s">
        <v>13</v>
      </c>
    </row>
    <row r="7512" spans="1:13" s="39" customFormat="1" ht="12.75" x14ac:dyDescent="0.2">
      <c r="A7512" s="33" t="s">
        <v>28</v>
      </c>
      <c r="B7512" s="33" t="s">
        <v>585</v>
      </c>
      <c r="C7512" s="34">
        <v>10</v>
      </c>
      <c r="D7512" s="33" t="s">
        <v>93</v>
      </c>
      <c r="E7512" s="33" t="s">
        <v>8042</v>
      </c>
      <c r="F7512" s="35">
        <v>39111600</v>
      </c>
      <c r="G7512" s="33" t="s">
        <v>15071</v>
      </c>
      <c r="H7512" s="33">
        <v>9</v>
      </c>
      <c r="I7512" s="33">
        <v>3</v>
      </c>
      <c r="J7512" s="36">
        <v>24</v>
      </c>
      <c r="K7512" s="37">
        <v>864000</v>
      </c>
      <c r="L7512" s="38" t="s">
        <v>15</v>
      </c>
      <c r="M7512" s="38" t="s">
        <v>13</v>
      </c>
    </row>
    <row r="7513" spans="1:13" s="39" customFormat="1" ht="12.75" x14ac:dyDescent="0.2">
      <c r="A7513" s="33" t="s">
        <v>28</v>
      </c>
      <c r="B7513" s="33" t="s">
        <v>585</v>
      </c>
      <c r="C7513" s="34">
        <v>10</v>
      </c>
      <c r="D7513" s="33" t="s">
        <v>93</v>
      </c>
      <c r="E7513" s="33" t="s">
        <v>8043</v>
      </c>
      <c r="F7513" s="35">
        <v>46161500</v>
      </c>
      <c r="G7513" s="33" t="s">
        <v>15071</v>
      </c>
      <c r="H7513" s="33">
        <v>9</v>
      </c>
      <c r="I7513" s="33">
        <v>3</v>
      </c>
      <c r="J7513" s="36">
        <v>55</v>
      </c>
      <c r="K7513" s="37">
        <v>1760000</v>
      </c>
      <c r="L7513" s="38" t="s">
        <v>15</v>
      </c>
      <c r="M7513" s="38" t="s">
        <v>13</v>
      </c>
    </row>
    <row r="7514" spans="1:13" s="39" customFormat="1" ht="12.75" x14ac:dyDescent="0.2">
      <c r="A7514" s="33" t="s">
        <v>28</v>
      </c>
      <c r="B7514" s="33" t="s">
        <v>585</v>
      </c>
      <c r="C7514" s="34">
        <v>10</v>
      </c>
      <c r="D7514" s="33" t="s">
        <v>93</v>
      </c>
      <c r="E7514" s="33" t="s">
        <v>8044</v>
      </c>
      <c r="F7514" s="35">
        <v>46161500</v>
      </c>
      <c r="G7514" s="33" t="s">
        <v>15071</v>
      </c>
      <c r="H7514" s="33">
        <v>9</v>
      </c>
      <c r="I7514" s="33">
        <v>3</v>
      </c>
      <c r="J7514" s="36">
        <v>60</v>
      </c>
      <c r="K7514" s="37">
        <v>450000</v>
      </c>
      <c r="L7514" s="38" t="s">
        <v>15</v>
      </c>
      <c r="M7514" s="38" t="s">
        <v>13</v>
      </c>
    </row>
    <row r="7515" spans="1:13" s="39" customFormat="1" ht="12.75" x14ac:dyDescent="0.2">
      <c r="A7515" s="33" t="s">
        <v>28</v>
      </c>
      <c r="B7515" s="33" t="s">
        <v>586</v>
      </c>
      <c r="C7515" s="34">
        <v>16</v>
      </c>
      <c r="D7515" s="33" t="s">
        <v>94</v>
      </c>
      <c r="E7515" s="33" t="s">
        <v>2010</v>
      </c>
      <c r="F7515" s="35">
        <v>72102900</v>
      </c>
      <c r="G7515" s="33" t="s">
        <v>466</v>
      </c>
      <c r="H7515" s="33">
        <v>3</v>
      </c>
      <c r="I7515" s="33">
        <v>9</v>
      </c>
      <c r="J7515" s="36">
        <v>1</v>
      </c>
      <c r="K7515" s="37">
        <v>47555005</v>
      </c>
      <c r="L7515" s="38" t="s">
        <v>12</v>
      </c>
      <c r="M7515" s="38" t="s">
        <v>13</v>
      </c>
    </row>
    <row r="7516" spans="1:13" s="39" customFormat="1" ht="12.75" x14ac:dyDescent="0.2">
      <c r="A7516" s="33" t="s">
        <v>28</v>
      </c>
      <c r="B7516" s="33" t="s">
        <v>586</v>
      </c>
      <c r="C7516" s="34">
        <v>10</v>
      </c>
      <c r="D7516" s="33" t="s">
        <v>94</v>
      </c>
      <c r="E7516" s="33" t="s">
        <v>8045</v>
      </c>
      <c r="F7516" s="35">
        <v>72154100</v>
      </c>
      <c r="G7516" s="33" t="s">
        <v>466</v>
      </c>
      <c r="H7516" s="33">
        <v>1</v>
      </c>
      <c r="I7516" s="33">
        <v>1</v>
      </c>
      <c r="J7516" s="36">
        <v>1</v>
      </c>
      <c r="K7516" s="37">
        <v>9100000</v>
      </c>
      <c r="L7516" s="38" t="s">
        <v>12</v>
      </c>
      <c r="M7516" s="38" t="s">
        <v>2371</v>
      </c>
    </row>
    <row r="7517" spans="1:13" s="39" customFormat="1" ht="12.75" x14ac:dyDescent="0.2">
      <c r="A7517" s="33" t="s">
        <v>28</v>
      </c>
      <c r="B7517" s="33" t="s">
        <v>586</v>
      </c>
      <c r="C7517" s="34">
        <v>10</v>
      </c>
      <c r="D7517" s="33" t="s">
        <v>94</v>
      </c>
      <c r="E7517" s="33" t="s">
        <v>8046</v>
      </c>
      <c r="F7517" s="35">
        <v>72121507</v>
      </c>
      <c r="G7517" s="33" t="s">
        <v>15071</v>
      </c>
      <c r="H7517" s="33">
        <v>2</v>
      </c>
      <c r="I7517" s="33">
        <v>10</v>
      </c>
      <c r="J7517" s="36">
        <v>1</v>
      </c>
      <c r="K7517" s="37">
        <v>16000000</v>
      </c>
      <c r="L7517" s="38" t="s">
        <v>12</v>
      </c>
      <c r="M7517" s="38" t="s">
        <v>13</v>
      </c>
    </row>
    <row r="7518" spans="1:13" s="39" customFormat="1" ht="12.75" x14ac:dyDescent="0.2">
      <c r="A7518" s="33" t="s">
        <v>28</v>
      </c>
      <c r="B7518" s="33" t="s">
        <v>586</v>
      </c>
      <c r="C7518" s="34">
        <v>10</v>
      </c>
      <c r="D7518" s="33" t="s">
        <v>94</v>
      </c>
      <c r="E7518" s="33" t="s">
        <v>2010</v>
      </c>
      <c r="F7518" s="35">
        <v>72102900</v>
      </c>
      <c r="G7518" s="33" t="s">
        <v>466</v>
      </c>
      <c r="H7518" s="33">
        <v>3</v>
      </c>
      <c r="I7518" s="33">
        <v>9</v>
      </c>
      <c r="J7518" s="36">
        <v>1</v>
      </c>
      <c r="K7518" s="37">
        <v>60000000</v>
      </c>
      <c r="L7518" s="38" t="s">
        <v>12</v>
      </c>
      <c r="M7518" s="38" t="s">
        <v>13</v>
      </c>
    </row>
    <row r="7519" spans="1:13" s="39" customFormat="1" ht="12.75" x14ac:dyDescent="0.2">
      <c r="A7519" s="33" t="s">
        <v>28</v>
      </c>
      <c r="B7519" s="33" t="s">
        <v>586</v>
      </c>
      <c r="C7519" s="34">
        <v>16</v>
      </c>
      <c r="D7519" s="33" t="s">
        <v>94</v>
      </c>
      <c r="E7519" s="33" t="s">
        <v>8047</v>
      </c>
      <c r="F7519" s="35">
        <v>72102900</v>
      </c>
      <c r="G7519" s="33" t="s">
        <v>15071</v>
      </c>
      <c r="H7519" s="33">
        <v>8</v>
      </c>
      <c r="I7519" s="33">
        <v>3</v>
      </c>
      <c r="J7519" s="36">
        <v>1</v>
      </c>
      <c r="K7519" s="37">
        <v>2216677</v>
      </c>
      <c r="L7519" s="38" t="s">
        <v>12</v>
      </c>
      <c r="M7519" s="38" t="s">
        <v>13</v>
      </c>
    </row>
    <row r="7520" spans="1:13" s="39" customFormat="1" ht="12.75" x14ac:dyDescent="0.2">
      <c r="A7520" s="33" t="s">
        <v>28</v>
      </c>
      <c r="B7520" s="33" t="s">
        <v>586</v>
      </c>
      <c r="C7520" s="34">
        <v>10</v>
      </c>
      <c r="D7520" s="33" t="s">
        <v>94</v>
      </c>
      <c r="E7520" s="33" t="s">
        <v>8048</v>
      </c>
      <c r="F7520" s="35">
        <v>72102900</v>
      </c>
      <c r="G7520" s="33" t="s">
        <v>466</v>
      </c>
      <c r="H7520" s="33">
        <v>4</v>
      </c>
      <c r="I7520" s="33">
        <v>6</v>
      </c>
      <c r="J7520" s="36">
        <v>1</v>
      </c>
      <c r="K7520" s="37">
        <v>10000000</v>
      </c>
      <c r="L7520" s="38" t="s">
        <v>12</v>
      </c>
      <c r="M7520" s="38" t="s">
        <v>13</v>
      </c>
    </row>
    <row r="7521" spans="1:13" s="39" customFormat="1" ht="12.75" x14ac:dyDescent="0.2">
      <c r="A7521" s="33" t="s">
        <v>28</v>
      </c>
      <c r="B7521" s="33" t="s">
        <v>586</v>
      </c>
      <c r="C7521" s="34">
        <v>16</v>
      </c>
      <c r="D7521" s="33" t="s">
        <v>94</v>
      </c>
      <c r="E7521" s="33" t="s">
        <v>308</v>
      </c>
      <c r="F7521" s="35">
        <v>72102900</v>
      </c>
      <c r="G7521" s="33" t="s">
        <v>15071</v>
      </c>
      <c r="H7521" s="33">
        <v>1</v>
      </c>
      <c r="I7521" s="33">
        <v>6</v>
      </c>
      <c r="J7521" s="36">
        <v>1</v>
      </c>
      <c r="K7521" s="37">
        <v>15323</v>
      </c>
      <c r="L7521" s="38" t="s">
        <v>12</v>
      </c>
      <c r="M7521" s="38" t="s">
        <v>13</v>
      </c>
    </row>
    <row r="7522" spans="1:13" s="39" customFormat="1" ht="12.75" x14ac:dyDescent="0.2">
      <c r="A7522" s="33" t="s">
        <v>28</v>
      </c>
      <c r="B7522" s="33" t="s">
        <v>586</v>
      </c>
      <c r="C7522" s="34">
        <v>10</v>
      </c>
      <c r="D7522" s="33" t="s">
        <v>94</v>
      </c>
      <c r="E7522" s="33" t="s">
        <v>6716</v>
      </c>
      <c r="F7522" s="35">
        <v>72102100</v>
      </c>
      <c r="G7522" s="33" t="s">
        <v>466</v>
      </c>
      <c r="H7522" s="33">
        <v>1</v>
      </c>
      <c r="I7522" s="33">
        <v>3</v>
      </c>
      <c r="J7522" s="36">
        <v>1</v>
      </c>
      <c r="K7522" s="37">
        <v>1500000</v>
      </c>
      <c r="L7522" s="38" t="s">
        <v>12</v>
      </c>
      <c r="M7522" s="38" t="s">
        <v>13</v>
      </c>
    </row>
    <row r="7523" spans="1:13" s="39" customFormat="1" ht="12.75" x14ac:dyDescent="0.2">
      <c r="A7523" s="33" t="s">
        <v>28</v>
      </c>
      <c r="B7523" s="33" t="s">
        <v>586</v>
      </c>
      <c r="C7523" s="34">
        <v>10</v>
      </c>
      <c r="D7523" s="33" t="s">
        <v>94</v>
      </c>
      <c r="E7523" s="33" t="s">
        <v>8049</v>
      </c>
      <c r="F7523" s="35">
        <v>72102100</v>
      </c>
      <c r="G7523" s="33" t="s">
        <v>15071</v>
      </c>
      <c r="H7523" s="33">
        <v>1</v>
      </c>
      <c r="I7523" s="33">
        <v>6</v>
      </c>
      <c r="J7523" s="36">
        <v>1</v>
      </c>
      <c r="K7523" s="37">
        <v>1000000</v>
      </c>
      <c r="L7523" s="38" t="s">
        <v>12</v>
      </c>
      <c r="M7523" s="38" t="s">
        <v>13</v>
      </c>
    </row>
    <row r="7524" spans="1:13" s="39" customFormat="1" ht="12.75" x14ac:dyDescent="0.2">
      <c r="A7524" s="33" t="s">
        <v>28</v>
      </c>
      <c r="B7524" s="33" t="s">
        <v>586</v>
      </c>
      <c r="C7524" s="34">
        <v>10</v>
      </c>
      <c r="D7524" s="33" t="s">
        <v>94</v>
      </c>
      <c r="E7524" s="33" t="s">
        <v>8049</v>
      </c>
      <c r="F7524" s="35">
        <v>72102100</v>
      </c>
      <c r="G7524" s="33" t="s">
        <v>466</v>
      </c>
      <c r="H7524" s="33">
        <v>1</v>
      </c>
      <c r="I7524" s="33">
        <v>9</v>
      </c>
      <c r="J7524" s="36">
        <v>1</v>
      </c>
      <c r="K7524" s="37">
        <v>3063860</v>
      </c>
      <c r="L7524" s="38" t="s">
        <v>12</v>
      </c>
      <c r="M7524" s="38" t="s">
        <v>13</v>
      </c>
    </row>
    <row r="7525" spans="1:13" s="39" customFormat="1" ht="12.75" x14ac:dyDescent="0.2">
      <c r="A7525" s="33" t="s">
        <v>28</v>
      </c>
      <c r="B7525" s="33" t="s">
        <v>586</v>
      </c>
      <c r="C7525" s="34">
        <v>10</v>
      </c>
      <c r="D7525" s="33" t="s">
        <v>94</v>
      </c>
      <c r="E7525" s="33" t="s">
        <v>8045</v>
      </c>
      <c r="F7525" s="35">
        <v>72154100</v>
      </c>
      <c r="G7525" s="33" t="s">
        <v>466</v>
      </c>
      <c r="H7525" s="33">
        <v>2</v>
      </c>
      <c r="I7525" s="33">
        <v>6</v>
      </c>
      <c r="J7525" s="36">
        <v>1</v>
      </c>
      <c r="K7525" s="37">
        <v>86006060</v>
      </c>
      <c r="L7525" s="38" t="s">
        <v>12</v>
      </c>
      <c r="M7525" s="38" t="s">
        <v>13</v>
      </c>
    </row>
    <row r="7526" spans="1:13" s="39" customFormat="1" ht="12.75" x14ac:dyDescent="0.2">
      <c r="A7526" s="33" t="s">
        <v>28</v>
      </c>
      <c r="B7526" s="33" t="s">
        <v>586</v>
      </c>
      <c r="C7526" s="34">
        <v>10</v>
      </c>
      <c r="D7526" s="33" t="s">
        <v>94</v>
      </c>
      <c r="E7526" s="33" t="s">
        <v>7288</v>
      </c>
      <c r="F7526" s="35">
        <v>46171506</v>
      </c>
      <c r="G7526" s="33" t="s">
        <v>15071</v>
      </c>
      <c r="H7526" s="33">
        <v>1</v>
      </c>
      <c r="I7526" s="33">
        <v>6</v>
      </c>
      <c r="J7526" s="36">
        <v>1</v>
      </c>
      <c r="K7526" s="37">
        <v>4893940</v>
      </c>
      <c r="L7526" s="38" t="s">
        <v>12</v>
      </c>
      <c r="M7526" s="38" t="s">
        <v>13</v>
      </c>
    </row>
    <row r="7527" spans="1:13" s="39" customFormat="1" ht="12.75" x14ac:dyDescent="0.2">
      <c r="A7527" s="33" t="s">
        <v>28</v>
      </c>
      <c r="B7527" s="33" t="s">
        <v>586</v>
      </c>
      <c r="C7527" s="34">
        <v>10</v>
      </c>
      <c r="D7527" s="33" t="s">
        <v>94</v>
      </c>
      <c r="E7527" s="33" t="s">
        <v>8050</v>
      </c>
      <c r="F7527" s="35">
        <v>72102900</v>
      </c>
      <c r="G7527" s="33" t="s">
        <v>15071</v>
      </c>
      <c r="H7527" s="33">
        <v>7</v>
      </c>
      <c r="I7527" s="33">
        <v>5</v>
      </c>
      <c r="J7527" s="36">
        <v>1</v>
      </c>
      <c r="K7527" s="37">
        <v>30198000</v>
      </c>
      <c r="L7527" s="38" t="s">
        <v>12</v>
      </c>
      <c r="M7527" s="38" t="s">
        <v>13</v>
      </c>
    </row>
    <row r="7528" spans="1:13" s="39" customFormat="1" ht="12.75" x14ac:dyDescent="0.2">
      <c r="A7528" s="33" t="s">
        <v>28</v>
      </c>
      <c r="B7528" s="33" t="s">
        <v>586</v>
      </c>
      <c r="C7528" s="34">
        <v>10</v>
      </c>
      <c r="D7528" s="33" t="s">
        <v>94</v>
      </c>
      <c r="E7528" s="33" t="s">
        <v>8051</v>
      </c>
      <c r="F7528" s="35">
        <v>72102100</v>
      </c>
      <c r="G7528" s="33" t="s">
        <v>466</v>
      </c>
      <c r="H7528" s="33">
        <v>6</v>
      </c>
      <c r="I7528" s="33">
        <v>1</v>
      </c>
      <c r="J7528" s="36">
        <v>1</v>
      </c>
      <c r="K7528" s="37">
        <v>500000</v>
      </c>
      <c r="L7528" s="38" t="s">
        <v>12</v>
      </c>
      <c r="M7528" s="38" t="s">
        <v>13</v>
      </c>
    </row>
    <row r="7529" spans="1:13" s="39" customFormat="1" ht="12.75" x14ac:dyDescent="0.2">
      <c r="A7529" s="33" t="s">
        <v>28</v>
      </c>
      <c r="B7529" s="33" t="s">
        <v>586</v>
      </c>
      <c r="C7529" s="34">
        <v>10</v>
      </c>
      <c r="D7529" s="33" t="s">
        <v>94</v>
      </c>
      <c r="E7529" s="33" t="s">
        <v>8052</v>
      </c>
      <c r="F7529" s="35">
        <v>72102900</v>
      </c>
      <c r="G7529" s="33" t="s">
        <v>15071</v>
      </c>
      <c r="H7529" s="33">
        <v>9</v>
      </c>
      <c r="I7529" s="33">
        <v>3</v>
      </c>
      <c r="J7529" s="36">
        <v>1</v>
      </c>
      <c r="K7529" s="37">
        <v>22000000</v>
      </c>
      <c r="L7529" s="38" t="s">
        <v>12</v>
      </c>
      <c r="M7529" s="38" t="s">
        <v>13</v>
      </c>
    </row>
    <row r="7530" spans="1:13" s="39" customFormat="1" ht="12.75" x14ac:dyDescent="0.2">
      <c r="A7530" s="33" t="s">
        <v>28</v>
      </c>
      <c r="B7530" s="33" t="s">
        <v>587</v>
      </c>
      <c r="C7530" s="34">
        <v>16</v>
      </c>
      <c r="D7530" s="33" t="s">
        <v>95</v>
      </c>
      <c r="E7530" s="33" t="s">
        <v>8053</v>
      </c>
      <c r="F7530" s="35">
        <v>72154000</v>
      </c>
      <c r="G7530" s="33" t="s">
        <v>15071</v>
      </c>
      <c r="H7530" s="33">
        <v>6</v>
      </c>
      <c r="I7530" s="33">
        <v>3</v>
      </c>
      <c r="J7530" s="36">
        <v>1</v>
      </c>
      <c r="K7530" s="37">
        <v>7580000</v>
      </c>
      <c r="L7530" s="38" t="s">
        <v>12</v>
      </c>
      <c r="M7530" s="38" t="s">
        <v>13</v>
      </c>
    </row>
    <row r="7531" spans="1:13" s="39" customFormat="1" ht="12.75" x14ac:dyDescent="0.2">
      <c r="A7531" s="33" t="s">
        <v>28</v>
      </c>
      <c r="B7531" s="33" t="s">
        <v>587</v>
      </c>
      <c r="C7531" s="34">
        <v>10</v>
      </c>
      <c r="D7531" s="33" t="s">
        <v>95</v>
      </c>
      <c r="E7531" s="33" t="s">
        <v>8054</v>
      </c>
      <c r="F7531" s="35">
        <v>25191500</v>
      </c>
      <c r="G7531" s="33" t="s">
        <v>15072</v>
      </c>
      <c r="H7531" s="33">
        <v>2</v>
      </c>
      <c r="I7531" s="33">
        <v>6</v>
      </c>
      <c r="J7531" s="36">
        <v>1</v>
      </c>
      <c r="K7531" s="37">
        <v>4811520.21</v>
      </c>
      <c r="L7531" s="38" t="s">
        <v>12</v>
      </c>
      <c r="M7531" s="38" t="s">
        <v>2371</v>
      </c>
    </row>
    <row r="7532" spans="1:13" s="39" customFormat="1" ht="12.75" x14ac:dyDescent="0.2">
      <c r="A7532" s="33" t="s">
        <v>28</v>
      </c>
      <c r="B7532" s="33" t="s">
        <v>587</v>
      </c>
      <c r="C7532" s="34">
        <v>10</v>
      </c>
      <c r="D7532" s="33" t="s">
        <v>95</v>
      </c>
      <c r="E7532" s="33" t="s">
        <v>8055</v>
      </c>
      <c r="F7532" s="35">
        <v>25191514</v>
      </c>
      <c r="G7532" s="33" t="s">
        <v>15072</v>
      </c>
      <c r="H7532" s="33">
        <v>2</v>
      </c>
      <c r="I7532" s="33">
        <v>6</v>
      </c>
      <c r="J7532" s="36">
        <v>1</v>
      </c>
      <c r="K7532" s="37">
        <v>4811521</v>
      </c>
      <c r="L7532" s="38" t="s">
        <v>12</v>
      </c>
      <c r="M7532" s="38" t="s">
        <v>2371</v>
      </c>
    </row>
    <row r="7533" spans="1:13" s="39" customFormat="1" ht="12.75" x14ac:dyDescent="0.2">
      <c r="A7533" s="33" t="s">
        <v>28</v>
      </c>
      <c r="B7533" s="33" t="s">
        <v>587</v>
      </c>
      <c r="C7533" s="34">
        <v>10</v>
      </c>
      <c r="D7533" s="33" t="s">
        <v>95</v>
      </c>
      <c r="E7533" s="33" t="s">
        <v>8056</v>
      </c>
      <c r="F7533" s="35">
        <v>72154501</v>
      </c>
      <c r="G7533" s="33" t="s">
        <v>15072</v>
      </c>
      <c r="H7533" s="33">
        <v>2</v>
      </c>
      <c r="I7533" s="33">
        <v>6</v>
      </c>
      <c r="J7533" s="36">
        <v>1</v>
      </c>
      <c r="K7533" s="37">
        <v>4811521</v>
      </c>
      <c r="L7533" s="38" t="s">
        <v>12</v>
      </c>
      <c r="M7533" s="38" t="s">
        <v>2371</v>
      </c>
    </row>
    <row r="7534" spans="1:13" s="39" customFormat="1" ht="12.75" x14ac:dyDescent="0.2">
      <c r="A7534" s="33" t="s">
        <v>28</v>
      </c>
      <c r="B7534" s="33" t="s">
        <v>587</v>
      </c>
      <c r="C7534" s="34">
        <v>10</v>
      </c>
      <c r="D7534" s="33" t="s">
        <v>95</v>
      </c>
      <c r="E7534" s="33" t="s">
        <v>8057</v>
      </c>
      <c r="F7534" s="35">
        <v>72154501</v>
      </c>
      <c r="G7534" s="33" t="s">
        <v>15072</v>
      </c>
      <c r="H7534" s="33">
        <v>2</v>
      </c>
      <c r="I7534" s="33">
        <v>6</v>
      </c>
      <c r="J7534" s="36">
        <v>1</v>
      </c>
      <c r="K7534" s="37">
        <v>4811521</v>
      </c>
      <c r="L7534" s="38" t="s">
        <v>12</v>
      </c>
      <c r="M7534" s="38" t="s">
        <v>2371</v>
      </c>
    </row>
    <row r="7535" spans="1:13" s="39" customFormat="1" ht="12.75" x14ac:dyDescent="0.2">
      <c r="A7535" s="33" t="s">
        <v>28</v>
      </c>
      <c r="B7535" s="33" t="s">
        <v>587</v>
      </c>
      <c r="C7535" s="34">
        <v>10</v>
      </c>
      <c r="D7535" s="33" t="s">
        <v>95</v>
      </c>
      <c r="E7535" s="33" t="s">
        <v>8058</v>
      </c>
      <c r="F7535" s="35">
        <v>72154501</v>
      </c>
      <c r="G7535" s="33" t="s">
        <v>15072</v>
      </c>
      <c r="H7535" s="33">
        <v>2</v>
      </c>
      <c r="I7535" s="33">
        <v>6</v>
      </c>
      <c r="J7535" s="36">
        <v>1</v>
      </c>
      <c r="K7535" s="37">
        <v>4811521</v>
      </c>
      <c r="L7535" s="38" t="s">
        <v>12</v>
      </c>
      <c r="M7535" s="38" t="s">
        <v>2371</v>
      </c>
    </row>
    <row r="7536" spans="1:13" s="39" customFormat="1" ht="12.75" x14ac:dyDescent="0.2">
      <c r="A7536" s="33" t="s">
        <v>28</v>
      </c>
      <c r="B7536" s="33" t="s">
        <v>587</v>
      </c>
      <c r="C7536" s="34">
        <v>10</v>
      </c>
      <c r="D7536" s="33" t="s">
        <v>95</v>
      </c>
      <c r="E7536" s="33" t="s">
        <v>8059</v>
      </c>
      <c r="F7536" s="35">
        <v>24101612</v>
      </c>
      <c r="G7536" s="33" t="s">
        <v>15072</v>
      </c>
      <c r="H7536" s="33">
        <v>2</v>
      </c>
      <c r="I7536" s="33">
        <v>6</v>
      </c>
      <c r="J7536" s="36">
        <v>1</v>
      </c>
      <c r="K7536" s="37">
        <v>4811521</v>
      </c>
      <c r="L7536" s="38" t="s">
        <v>12</v>
      </c>
      <c r="M7536" s="38" t="s">
        <v>2371</v>
      </c>
    </row>
    <row r="7537" spans="1:13" s="39" customFormat="1" ht="12.75" x14ac:dyDescent="0.2">
      <c r="A7537" s="33" t="s">
        <v>28</v>
      </c>
      <c r="B7537" s="33" t="s">
        <v>587</v>
      </c>
      <c r="C7537" s="34">
        <v>10</v>
      </c>
      <c r="D7537" s="33" t="s">
        <v>95</v>
      </c>
      <c r="E7537" s="33" t="s">
        <v>8060</v>
      </c>
      <c r="F7537" s="35">
        <v>72154502</v>
      </c>
      <c r="G7537" s="33" t="s">
        <v>15072</v>
      </c>
      <c r="H7537" s="33">
        <v>2</v>
      </c>
      <c r="I7537" s="33">
        <v>6</v>
      </c>
      <c r="J7537" s="36">
        <v>1</v>
      </c>
      <c r="K7537" s="37">
        <v>2871464</v>
      </c>
      <c r="L7537" s="38" t="s">
        <v>12</v>
      </c>
      <c r="M7537" s="38" t="s">
        <v>2371</v>
      </c>
    </row>
    <row r="7538" spans="1:13" s="39" customFormat="1" ht="12.75" x14ac:dyDescent="0.2">
      <c r="A7538" s="33" t="s">
        <v>28</v>
      </c>
      <c r="B7538" s="33" t="s">
        <v>587</v>
      </c>
      <c r="C7538" s="34">
        <v>10</v>
      </c>
      <c r="D7538" s="33" t="s">
        <v>95</v>
      </c>
      <c r="E7538" s="33" t="s">
        <v>8061</v>
      </c>
      <c r="F7538" s="35">
        <v>25191511</v>
      </c>
      <c r="G7538" s="33" t="s">
        <v>15072</v>
      </c>
      <c r="H7538" s="33">
        <v>2</v>
      </c>
      <c r="I7538" s="33">
        <v>6</v>
      </c>
      <c r="J7538" s="36">
        <v>1</v>
      </c>
      <c r="K7538" s="37">
        <v>4811521</v>
      </c>
      <c r="L7538" s="38" t="s">
        <v>12</v>
      </c>
      <c r="M7538" s="38" t="s">
        <v>2371</v>
      </c>
    </row>
    <row r="7539" spans="1:13" s="39" customFormat="1" ht="12.75" x14ac:dyDescent="0.2">
      <c r="A7539" s="33" t="s">
        <v>28</v>
      </c>
      <c r="B7539" s="33" t="s">
        <v>587</v>
      </c>
      <c r="C7539" s="34">
        <v>10</v>
      </c>
      <c r="D7539" s="33" t="s">
        <v>95</v>
      </c>
      <c r="E7539" s="33" t="s">
        <v>8062</v>
      </c>
      <c r="F7539" s="35">
        <v>72154100</v>
      </c>
      <c r="G7539" s="33" t="s">
        <v>15071</v>
      </c>
      <c r="H7539" s="33">
        <v>2</v>
      </c>
      <c r="I7539" s="33">
        <v>10</v>
      </c>
      <c r="J7539" s="36">
        <v>1</v>
      </c>
      <c r="K7539" s="37">
        <v>10000000</v>
      </c>
      <c r="L7539" s="38" t="s">
        <v>12</v>
      </c>
      <c r="M7539" s="38" t="s">
        <v>13</v>
      </c>
    </row>
    <row r="7540" spans="1:13" s="39" customFormat="1" ht="12.75" x14ac:dyDescent="0.2">
      <c r="A7540" s="33" t="s">
        <v>28</v>
      </c>
      <c r="B7540" s="33" t="s">
        <v>587</v>
      </c>
      <c r="C7540" s="34">
        <v>10</v>
      </c>
      <c r="D7540" s="33" t="s">
        <v>95</v>
      </c>
      <c r="E7540" s="33" t="s">
        <v>8063</v>
      </c>
      <c r="F7540" s="35">
        <v>72153300</v>
      </c>
      <c r="G7540" s="33" t="s">
        <v>15071</v>
      </c>
      <c r="H7540" s="33">
        <v>2</v>
      </c>
      <c r="I7540" s="33">
        <v>10</v>
      </c>
      <c r="J7540" s="36">
        <v>1</v>
      </c>
      <c r="K7540" s="37">
        <v>5179000</v>
      </c>
      <c r="L7540" s="38" t="s">
        <v>12</v>
      </c>
      <c r="M7540" s="38" t="s">
        <v>13</v>
      </c>
    </row>
    <row r="7541" spans="1:13" s="39" customFormat="1" ht="12.75" x14ac:dyDescent="0.2">
      <c r="A7541" s="33" t="s">
        <v>28</v>
      </c>
      <c r="B7541" s="33" t="s">
        <v>587</v>
      </c>
      <c r="C7541" s="34">
        <v>10</v>
      </c>
      <c r="D7541" s="33" t="s">
        <v>95</v>
      </c>
      <c r="E7541" s="33" t="s">
        <v>8064</v>
      </c>
      <c r="F7541" s="35">
        <v>72151500</v>
      </c>
      <c r="G7541" s="33" t="s">
        <v>15071</v>
      </c>
      <c r="H7541" s="33">
        <v>3</v>
      </c>
      <c r="I7541" s="33">
        <v>8</v>
      </c>
      <c r="J7541" s="36">
        <v>1</v>
      </c>
      <c r="K7541" s="37">
        <v>2250000</v>
      </c>
      <c r="L7541" s="38" t="s">
        <v>12</v>
      </c>
      <c r="M7541" s="38" t="s">
        <v>13</v>
      </c>
    </row>
    <row r="7542" spans="1:13" s="39" customFormat="1" ht="12.75" x14ac:dyDescent="0.2">
      <c r="A7542" s="33" t="s">
        <v>28</v>
      </c>
      <c r="B7542" s="33" t="s">
        <v>587</v>
      </c>
      <c r="C7542" s="34">
        <v>10</v>
      </c>
      <c r="D7542" s="33" t="s">
        <v>95</v>
      </c>
      <c r="E7542" s="33" t="s">
        <v>8065</v>
      </c>
      <c r="F7542" s="35">
        <v>72151000</v>
      </c>
      <c r="G7542" s="33" t="s">
        <v>15071</v>
      </c>
      <c r="H7542" s="33">
        <v>2</v>
      </c>
      <c r="I7542" s="33">
        <v>10</v>
      </c>
      <c r="J7542" s="36">
        <v>1</v>
      </c>
      <c r="K7542" s="37">
        <v>1200000</v>
      </c>
      <c r="L7542" s="38" t="s">
        <v>12</v>
      </c>
      <c r="M7542" s="38" t="s">
        <v>13</v>
      </c>
    </row>
    <row r="7543" spans="1:13" s="39" customFormat="1" ht="12.75" x14ac:dyDescent="0.2">
      <c r="A7543" s="33" t="s">
        <v>28</v>
      </c>
      <c r="B7543" s="33" t="s">
        <v>587</v>
      </c>
      <c r="C7543" s="34">
        <v>10</v>
      </c>
      <c r="D7543" s="33" t="s">
        <v>95</v>
      </c>
      <c r="E7543" s="33" t="s">
        <v>8065</v>
      </c>
      <c r="F7543" s="35">
        <v>72151000</v>
      </c>
      <c r="G7543" s="33" t="s">
        <v>15071</v>
      </c>
      <c r="H7543" s="33">
        <v>2</v>
      </c>
      <c r="I7543" s="33">
        <v>10</v>
      </c>
      <c r="J7543" s="36">
        <v>1</v>
      </c>
      <c r="K7543" s="37">
        <v>10000000</v>
      </c>
      <c r="L7543" s="38" t="s">
        <v>12</v>
      </c>
      <c r="M7543" s="38" t="s">
        <v>13</v>
      </c>
    </row>
    <row r="7544" spans="1:13" s="39" customFormat="1" ht="12.75" x14ac:dyDescent="0.2">
      <c r="A7544" s="33" t="s">
        <v>28</v>
      </c>
      <c r="B7544" s="33" t="s">
        <v>587</v>
      </c>
      <c r="C7544" s="34">
        <v>10</v>
      </c>
      <c r="D7544" s="33" t="s">
        <v>95</v>
      </c>
      <c r="E7544" s="33" t="s">
        <v>8066</v>
      </c>
      <c r="F7544" s="35">
        <v>73152100</v>
      </c>
      <c r="G7544" s="33" t="s">
        <v>15071</v>
      </c>
      <c r="H7544" s="33">
        <v>1</v>
      </c>
      <c r="I7544" s="33">
        <v>11</v>
      </c>
      <c r="J7544" s="36">
        <v>1</v>
      </c>
      <c r="K7544" s="37">
        <v>35000000</v>
      </c>
      <c r="L7544" s="38" t="s">
        <v>12</v>
      </c>
      <c r="M7544" s="38" t="s">
        <v>13</v>
      </c>
    </row>
    <row r="7545" spans="1:13" s="39" customFormat="1" ht="12.75" x14ac:dyDescent="0.2">
      <c r="A7545" s="33" t="s">
        <v>28</v>
      </c>
      <c r="B7545" s="33" t="s">
        <v>587</v>
      </c>
      <c r="C7545" s="34">
        <v>10</v>
      </c>
      <c r="D7545" s="33" t="s">
        <v>95</v>
      </c>
      <c r="E7545" s="33" t="s">
        <v>8067</v>
      </c>
      <c r="F7545" s="35">
        <v>72102900</v>
      </c>
      <c r="G7545" s="33" t="s">
        <v>15071</v>
      </c>
      <c r="H7545" s="33">
        <v>3</v>
      </c>
      <c r="I7545" s="33">
        <v>4</v>
      </c>
      <c r="J7545" s="36">
        <v>1</v>
      </c>
      <c r="K7545" s="37">
        <v>7735000</v>
      </c>
      <c r="L7545" s="38" t="s">
        <v>12</v>
      </c>
      <c r="M7545" s="38" t="s">
        <v>13</v>
      </c>
    </row>
    <row r="7546" spans="1:13" s="39" customFormat="1" ht="12.75" x14ac:dyDescent="0.2">
      <c r="A7546" s="33" t="s">
        <v>28</v>
      </c>
      <c r="B7546" s="33" t="s">
        <v>587</v>
      </c>
      <c r="C7546" s="34">
        <v>10</v>
      </c>
      <c r="D7546" s="33" t="s">
        <v>95</v>
      </c>
      <c r="E7546" s="33" t="s">
        <v>8068</v>
      </c>
      <c r="F7546" s="35">
        <v>72154200</v>
      </c>
      <c r="G7546" s="33" t="s">
        <v>15071</v>
      </c>
      <c r="H7546" s="33">
        <v>2</v>
      </c>
      <c r="I7546" s="33">
        <v>3</v>
      </c>
      <c r="J7546" s="36">
        <v>1</v>
      </c>
      <c r="K7546" s="37">
        <v>1500000</v>
      </c>
      <c r="L7546" s="38" t="s">
        <v>12</v>
      </c>
      <c r="M7546" s="38" t="s">
        <v>13</v>
      </c>
    </row>
    <row r="7547" spans="1:13" s="39" customFormat="1" ht="12.75" x14ac:dyDescent="0.2">
      <c r="A7547" s="33" t="s">
        <v>28</v>
      </c>
      <c r="B7547" s="33" t="s">
        <v>587</v>
      </c>
      <c r="C7547" s="34">
        <v>10</v>
      </c>
      <c r="D7547" s="33" t="s">
        <v>95</v>
      </c>
      <c r="E7547" s="33" t="s">
        <v>8068</v>
      </c>
      <c r="F7547" s="35">
        <v>72154200</v>
      </c>
      <c r="G7547" s="33" t="s">
        <v>15071</v>
      </c>
      <c r="H7547" s="33">
        <v>4</v>
      </c>
      <c r="I7547" s="33">
        <v>3</v>
      </c>
      <c r="J7547" s="36">
        <v>1</v>
      </c>
      <c r="K7547" s="37">
        <v>1500000</v>
      </c>
      <c r="L7547" s="38" t="s">
        <v>12</v>
      </c>
      <c r="M7547" s="38" t="s">
        <v>13</v>
      </c>
    </row>
    <row r="7548" spans="1:13" s="39" customFormat="1" ht="12.75" x14ac:dyDescent="0.2">
      <c r="A7548" s="33" t="s">
        <v>28</v>
      </c>
      <c r="B7548" s="33" t="s">
        <v>587</v>
      </c>
      <c r="C7548" s="34">
        <v>10</v>
      </c>
      <c r="D7548" s="33" t="s">
        <v>95</v>
      </c>
      <c r="E7548" s="33" t="s">
        <v>8069</v>
      </c>
      <c r="F7548" s="35">
        <v>73152100</v>
      </c>
      <c r="G7548" s="33" t="s">
        <v>15071</v>
      </c>
      <c r="H7548" s="33">
        <v>1</v>
      </c>
      <c r="I7548" s="33">
        <v>8</v>
      </c>
      <c r="J7548" s="36">
        <v>1</v>
      </c>
      <c r="K7548" s="37">
        <v>15160600</v>
      </c>
      <c r="L7548" s="38" t="s">
        <v>12</v>
      </c>
      <c r="M7548" s="38" t="s">
        <v>13</v>
      </c>
    </row>
    <row r="7549" spans="1:13" s="39" customFormat="1" ht="12.75" x14ac:dyDescent="0.2">
      <c r="A7549" s="33" t="s">
        <v>28</v>
      </c>
      <c r="B7549" s="33" t="s">
        <v>587</v>
      </c>
      <c r="C7549" s="34">
        <v>10</v>
      </c>
      <c r="D7549" s="33" t="s">
        <v>95</v>
      </c>
      <c r="E7549" s="33" t="s">
        <v>8070</v>
      </c>
      <c r="F7549" s="35">
        <v>73152109</v>
      </c>
      <c r="G7549" s="33" t="s">
        <v>15071</v>
      </c>
      <c r="H7549" s="33">
        <v>1</v>
      </c>
      <c r="I7549" s="33">
        <v>11</v>
      </c>
      <c r="J7549" s="36">
        <v>1</v>
      </c>
      <c r="K7549" s="37">
        <v>20496798</v>
      </c>
      <c r="L7549" s="38" t="s">
        <v>12</v>
      </c>
      <c r="M7549" s="38" t="s">
        <v>13</v>
      </c>
    </row>
    <row r="7550" spans="1:13" s="39" customFormat="1" ht="12.75" x14ac:dyDescent="0.2">
      <c r="A7550" s="33" t="s">
        <v>28</v>
      </c>
      <c r="B7550" s="33" t="s">
        <v>587</v>
      </c>
      <c r="C7550" s="34">
        <v>10</v>
      </c>
      <c r="D7550" s="33" t="s">
        <v>95</v>
      </c>
      <c r="E7550" s="33" t="s">
        <v>8071</v>
      </c>
      <c r="F7550" s="35">
        <v>25191500</v>
      </c>
      <c r="G7550" s="33" t="s">
        <v>15072</v>
      </c>
      <c r="H7550" s="33">
        <v>2</v>
      </c>
      <c r="I7550" s="33">
        <v>6</v>
      </c>
      <c r="J7550" s="36">
        <v>1</v>
      </c>
      <c r="K7550" s="37">
        <v>14375000</v>
      </c>
      <c r="L7550" s="38" t="s">
        <v>12</v>
      </c>
      <c r="M7550" s="38" t="s">
        <v>13</v>
      </c>
    </row>
    <row r="7551" spans="1:13" s="39" customFormat="1" ht="12.75" x14ac:dyDescent="0.2">
      <c r="A7551" s="33" t="s">
        <v>28</v>
      </c>
      <c r="B7551" s="33" t="s">
        <v>587</v>
      </c>
      <c r="C7551" s="34">
        <v>10</v>
      </c>
      <c r="D7551" s="33" t="s">
        <v>95</v>
      </c>
      <c r="E7551" s="33" t="s">
        <v>8072</v>
      </c>
      <c r="F7551" s="35">
        <v>25191514</v>
      </c>
      <c r="G7551" s="33" t="s">
        <v>15072</v>
      </c>
      <c r="H7551" s="33">
        <v>2</v>
      </c>
      <c r="I7551" s="33">
        <v>6</v>
      </c>
      <c r="J7551" s="36">
        <v>1</v>
      </c>
      <c r="K7551" s="37">
        <v>14375000</v>
      </c>
      <c r="L7551" s="38" t="s">
        <v>12</v>
      </c>
      <c r="M7551" s="38" t="s">
        <v>13</v>
      </c>
    </row>
    <row r="7552" spans="1:13" s="39" customFormat="1" ht="12.75" x14ac:dyDescent="0.2">
      <c r="A7552" s="33" t="s">
        <v>28</v>
      </c>
      <c r="B7552" s="33" t="s">
        <v>587</v>
      </c>
      <c r="C7552" s="34">
        <v>10</v>
      </c>
      <c r="D7552" s="33" t="s">
        <v>95</v>
      </c>
      <c r="E7552" s="33" t="s">
        <v>8073</v>
      </c>
      <c r="F7552" s="35">
        <v>72154501</v>
      </c>
      <c r="G7552" s="33" t="s">
        <v>15072</v>
      </c>
      <c r="H7552" s="33">
        <v>2</v>
      </c>
      <c r="I7552" s="33">
        <v>6</v>
      </c>
      <c r="J7552" s="36">
        <v>1</v>
      </c>
      <c r="K7552" s="37">
        <v>14375000</v>
      </c>
      <c r="L7552" s="38" t="s">
        <v>12</v>
      </c>
      <c r="M7552" s="38" t="s">
        <v>13</v>
      </c>
    </row>
    <row r="7553" spans="1:13" s="39" customFormat="1" ht="12.75" x14ac:dyDescent="0.2">
      <c r="A7553" s="33" t="s">
        <v>28</v>
      </c>
      <c r="B7553" s="33" t="s">
        <v>587</v>
      </c>
      <c r="C7553" s="34">
        <v>10</v>
      </c>
      <c r="D7553" s="33" t="s">
        <v>95</v>
      </c>
      <c r="E7553" s="33" t="s">
        <v>8074</v>
      </c>
      <c r="F7553" s="35">
        <v>72154501</v>
      </c>
      <c r="G7553" s="33" t="s">
        <v>15072</v>
      </c>
      <c r="H7553" s="33">
        <v>2</v>
      </c>
      <c r="I7553" s="33">
        <v>6</v>
      </c>
      <c r="J7553" s="36">
        <v>1</v>
      </c>
      <c r="K7553" s="37">
        <v>14375000</v>
      </c>
      <c r="L7553" s="38" t="s">
        <v>12</v>
      </c>
      <c r="M7553" s="38" t="s">
        <v>13</v>
      </c>
    </row>
    <row r="7554" spans="1:13" s="39" customFormat="1" ht="12.75" x14ac:dyDescent="0.2">
      <c r="A7554" s="33" t="s">
        <v>28</v>
      </c>
      <c r="B7554" s="33" t="s">
        <v>587</v>
      </c>
      <c r="C7554" s="34">
        <v>10</v>
      </c>
      <c r="D7554" s="33" t="s">
        <v>95</v>
      </c>
      <c r="E7554" s="33" t="s">
        <v>8075</v>
      </c>
      <c r="F7554" s="35">
        <v>72154501</v>
      </c>
      <c r="G7554" s="33" t="s">
        <v>15072</v>
      </c>
      <c r="H7554" s="33">
        <v>2</v>
      </c>
      <c r="I7554" s="33">
        <v>6</v>
      </c>
      <c r="J7554" s="36">
        <v>1</v>
      </c>
      <c r="K7554" s="37">
        <v>14375000</v>
      </c>
      <c r="L7554" s="38" t="s">
        <v>12</v>
      </c>
      <c r="M7554" s="38" t="s">
        <v>13</v>
      </c>
    </row>
    <row r="7555" spans="1:13" s="39" customFormat="1" ht="12.75" x14ac:dyDescent="0.2">
      <c r="A7555" s="33" t="s">
        <v>28</v>
      </c>
      <c r="B7555" s="33" t="s">
        <v>587</v>
      </c>
      <c r="C7555" s="34">
        <v>10</v>
      </c>
      <c r="D7555" s="33" t="s">
        <v>95</v>
      </c>
      <c r="E7555" s="33" t="s">
        <v>8076</v>
      </c>
      <c r="F7555" s="35">
        <v>24101612</v>
      </c>
      <c r="G7555" s="33" t="s">
        <v>15072</v>
      </c>
      <c r="H7555" s="33">
        <v>2</v>
      </c>
      <c r="I7555" s="33">
        <v>6</v>
      </c>
      <c r="J7555" s="36">
        <v>1</v>
      </c>
      <c r="K7555" s="37">
        <v>14375000</v>
      </c>
      <c r="L7555" s="38" t="s">
        <v>12</v>
      </c>
      <c r="M7555" s="38" t="s">
        <v>13</v>
      </c>
    </row>
    <row r="7556" spans="1:13" s="39" customFormat="1" ht="12.75" x14ac:dyDescent="0.2">
      <c r="A7556" s="33" t="s">
        <v>28</v>
      </c>
      <c r="B7556" s="33" t="s">
        <v>587</v>
      </c>
      <c r="C7556" s="34">
        <v>10</v>
      </c>
      <c r="D7556" s="33" t="s">
        <v>95</v>
      </c>
      <c r="E7556" s="33" t="s">
        <v>8077</v>
      </c>
      <c r="F7556" s="35">
        <v>72154502</v>
      </c>
      <c r="G7556" s="33" t="s">
        <v>15072</v>
      </c>
      <c r="H7556" s="33">
        <v>2</v>
      </c>
      <c r="I7556" s="33">
        <v>6</v>
      </c>
      <c r="J7556" s="36">
        <v>1</v>
      </c>
      <c r="K7556" s="37">
        <v>14375000</v>
      </c>
      <c r="L7556" s="38" t="s">
        <v>12</v>
      </c>
      <c r="M7556" s="38" t="s">
        <v>13</v>
      </c>
    </row>
    <row r="7557" spans="1:13" s="39" customFormat="1" ht="12.75" x14ac:dyDescent="0.2">
      <c r="A7557" s="33" t="s">
        <v>28</v>
      </c>
      <c r="B7557" s="33" t="s">
        <v>587</v>
      </c>
      <c r="C7557" s="34">
        <v>10</v>
      </c>
      <c r="D7557" s="33" t="s">
        <v>95</v>
      </c>
      <c r="E7557" s="33" t="s">
        <v>8078</v>
      </c>
      <c r="F7557" s="35">
        <v>25191511</v>
      </c>
      <c r="G7557" s="33" t="s">
        <v>15072</v>
      </c>
      <c r="H7557" s="33">
        <v>2</v>
      </c>
      <c r="I7557" s="33">
        <v>6</v>
      </c>
      <c r="J7557" s="36">
        <v>1</v>
      </c>
      <c r="K7557" s="37">
        <v>15882832.789999999</v>
      </c>
      <c r="L7557" s="38" t="s">
        <v>12</v>
      </c>
      <c r="M7557" s="38" t="s">
        <v>13</v>
      </c>
    </row>
    <row r="7558" spans="1:13" s="39" customFormat="1" ht="12.75" x14ac:dyDescent="0.2">
      <c r="A7558" s="33" t="s">
        <v>28</v>
      </c>
      <c r="B7558" s="33" t="s">
        <v>587</v>
      </c>
      <c r="C7558" s="34">
        <v>10</v>
      </c>
      <c r="D7558" s="33" t="s">
        <v>95</v>
      </c>
      <c r="E7558" s="33" t="s">
        <v>8079</v>
      </c>
      <c r="F7558" s="35">
        <v>73152101</v>
      </c>
      <c r="G7558" s="33" t="s">
        <v>15071</v>
      </c>
      <c r="H7558" s="33">
        <v>2</v>
      </c>
      <c r="I7558" s="33">
        <v>6</v>
      </c>
      <c r="J7558" s="36">
        <v>1</v>
      </c>
      <c r="K7558" s="37">
        <v>20825000</v>
      </c>
      <c r="L7558" s="38" t="s">
        <v>12</v>
      </c>
      <c r="M7558" s="38" t="s">
        <v>13</v>
      </c>
    </row>
    <row r="7559" spans="1:13" s="39" customFormat="1" ht="12.75" x14ac:dyDescent="0.2">
      <c r="A7559" s="33" t="s">
        <v>28</v>
      </c>
      <c r="B7559" s="33" t="s">
        <v>587</v>
      </c>
      <c r="C7559" s="34">
        <v>10</v>
      </c>
      <c r="D7559" s="33" t="s">
        <v>95</v>
      </c>
      <c r="E7559" s="33" t="s">
        <v>8080</v>
      </c>
      <c r="F7559" s="35">
        <v>72154055</v>
      </c>
      <c r="G7559" s="33" t="s">
        <v>15071</v>
      </c>
      <c r="H7559" s="33">
        <v>3</v>
      </c>
      <c r="I7559" s="33">
        <v>11</v>
      </c>
      <c r="J7559" s="36">
        <v>1</v>
      </c>
      <c r="K7559" s="37">
        <v>5100340</v>
      </c>
      <c r="L7559" s="38" t="s">
        <v>12</v>
      </c>
      <c r="M7559" s="38" t="s">
        <v>13</v>
      </c>
    </row>
    <row r="7560" spans="1:13" s="39" customFormat="1" ht="12.75" x14ac:dyDescent="0.2">
      <c r="A7560" s="33" t="s">
        <v>28</v>
      </c>
      <c r="B7560" s="33" t="s">
        <v>587</v>
      </c>
      <c r="C7560" s="34">
        <v>10</v>
      </c>
      <c r="D7560" s="33" t="s">
        <v>95</v>
      </c>
      <c r="E7560" s="33" t="s">
        <v>8053</v>
      </c>
      <c r="F7560" s="35">
        <v>72154000</v>
      </c>
      <c r="G7560" s="33" t="s">
        <v>15071</v>
      </c>
      <c r="H7560" s="33">
        <v>6</v>
      </c>
      <c r="I7560" s="33">
        <v>3</v>
      </c>
      <c r="J7560" s="36">
        <v>1</v>
      </c>
      <c r="K7560" s="37">
        <v>14420000</v>
      </c>
      <c r="L7560" s="38" t="s">
        <v>12</v>
      </c>
      <c r="M7560" s="38" t="s">
        <v>13</v>
      </c>
    </row>
    <row r="7561" spans="1:13" s="39" customFormat="1" ht="12.75" x14ac:dyDescent="0.2">
      <c r="A7561" s="33" t="s">
        <v>28</v>
      </c>
      <c r="B7561" s="33" t="s">
        <v>587</v>
      </c>
      <c r="C7561" s="34">
        <v>10</v>
      </c>
      <c r="D7561" s="33" t="s">
        <v>95</v>
      </c>
      <c r="E7561" s="33" t="s">
        <v>308</v>
      </c>
      <c r="F7561" s="35">
        <v>73152109</v>
      </c>
      <c r="G7561" s="33" t="s">
        <v>15072</v>
      </c>
      <c r="H7561" s="33">
        <v>2</v>
      </c>
      <c r="I7561" s="33">
        <v>6</v>
      </c>
      <c r="J7561" s="36">
        <v>1</v>
      </c>
      <c r="K7561" s="37">
        <v>24200</v>
      </c>
      <c r="L7561" s="38" t="s">
        <v>12</v>
      </c>
      <c r="M7561" s="38" t="s">
        <v>2371</v>
      </c>
    </row>
    <row r="7562" spans="1:13" s="39" customFormat="1" ht="12.75" x14ac:dyDescent="0.2">
      <c r="A7562" s="33" t="s">
        <v>28</v>
      </c>
      <c r="B7562" s="33" t="s">
        <v>587</v>
      </c>
      <c r="C7562" s="34">
        <v>10</v>
      </c>
      <c r="D7562" s="33" t="s">
        <v>95</v>
      </c>
      <c r="E7562" s="33" t="s">
        <v>7288</v>
      </c>
      <c r="F7562" s="35">
        <v>72154502</v>
      </c>
      <c r="G7562" s="33" t="s">
        <v>15071</v>
      </c>
      <c r="H7562" s="33">
        <v>1</v>
      </c>
      <c r="I7562" s="33">
        <v>6</v>
      </c>
      <c r="J7562" s="36">
        <v>1</v>
      </c>
      <c r="K7562" s="37">
        <v>4215000</v>
      </c>
      <c r="L7562" s="38" t="s">
        <v>12</v>
      </c>
      <c r="M7562" s="38" t="s">
        <v>13</v>
      </c>
    </row>
    <row r="7563" spans="1:13" s="39" customFormat="1" ht="12.75" x14ac:dyDescent="0.2">
      <c r="A7563" s="33" t="s">
        <v>28</v>
      </c>
      <c r="B7563" s="33" t="s">
        <v>587</v>
      </c>
      <c r="C7563" s="34">
        <v>10</v>
      </c>
      <c r="D7563" s="33" t="s">
        <v>95</v>
      </c>
      <c r="E7563" s="33" t="s">
        <v>8081</v>
      </c>
      <c r="F7563" s="35">
        <v>78181500</v>
      </c>
      <c r="G7563" s="33" t="s">
        <v>15072</v>
      </c>
      <c r="H7563" s="33">
        <v>2</v>
      </c>
      <c r="I7563" s="33">
        <v>6</v>
      </c>
      <c r="J7563" s="36">
        <v>1</v>
      </c>
      <c r="K7563" s="37">
        <v>1000000</v>
      </c>
      <c r="L7563" s="38" t="s">
        <v>12</v>
      </c>
      <c r="M7563" s="38" t="s">
        <v>13</v>
      </c>
    </row>
    <row r="7564" spans="1:13" s="39" customFormat="1" ht="12.75" x14ac:dyDescent="0.2">
      <c r="A7564" s="33" t="s">
        <v>28</v>
      </c>
      <c r="B7564" s="33" t="s">
        <v>590</v>
      </c>
      <c r="C7564" s="34">
        <v>10</v>
      </c>
      <c r="D7564" s="33" t="s">
        <v>39</v>
      </c>
      <c r="E7564" s="33" t="s">
        <v>8082</v>
      </c>
      <c r="F7564" s="35">
        <v>78181500</v>
      </c>
      <c r="G7564" s="33" t="s">
        <v>15071</v>
      </c>
      <c r="H7564" s="33">
        <v>1</v>
      </c>
      <c r="I7564" s="33">
        <v>3</v>
      </c>
      <c r="J7564" s="36">
        <v>1</v>
      </c>
      <c r="K7564" s="37">
        <v>15585330</v>
      </c>
      <c r="L7564" s="38" t="s">
        <v>12</v>
      </c>
      <c r="M7564" s="38" t="s">
        <v>2371</v>
      </c>
    </row>
    <row r="7565" spans="1:13" s="39" customFormat="1" ht="12.75" x14ac:dyDescent="0.2">
      <c r="A7565" s="33" t="s">
        <v>28</v>
      </c>
      <c r="B7565" s="33" t="s">
        <v>590</v>
      </c>
      <c r="C7565" s="34">
        <v>10</v>
      </c>
      <c r="D7565" s="33" t="s">
        <v>39</v>
      </c>
      <c r="E7565" s="33" t="s">
        <v>8083</v>
      </c>
      <c r="F7565" s="35">
        <v>78181800</v>
      </c>
      <c r="G7565" s="33" t="s">
        <v>15071</v>
      </c>
      <c r="H7565" s="33">
        <v>2</v>
      </c>
      <c r="I7565" s="33">
        <v>6</v>
      </c>
      <c r="J7565" s="36">
        <v>1</v>
      </c>
      <c r="K7565" s="37">
        <v>24981524.34</v>
      </c>
      <c r="L7565" s="38" t="s">
        <v>12</v>
      </c>
      <c r="M7565" s="38" t="s">
        <v>13</v>
      </c>
    </row>
    <row r="7566" spans="1:13" s="39" customFormat="1" ht="12.75" x14ac:dyDescent="0.2">
      <c r="A7566" s="33" t="s">
        <v>28</v>
      </c>
      <c r="B7566" s="33" t="s">
        <v>590</v>
      </c>
      <c r="C7566" s="34">
        <v>10</v>
      </c>
      <c r="D7566" s="33" t="s">
        <v>39</v>
      </c>
      <c r="E7566" s="33" t="s">
        <v>8084</v>
      </c>
      <c r="F7566" s="35">
        <v>78181800</v>
      </c>
      <c r="G7566" s="33" t="s">
        <v>15072</v>
      </c>
      <c r="H7566" s="33">
        <v>2</v>
      </c>
      <c r="I7566" s="33">
        <v>6</v>
      </c>
      <c r="J7566" s="36">
        <v>1</v>
      </c>
      <c r="K7566" s="37">
        <v>65000000</v>
      </c>
      <c r="L7566" s="38" t="s">
        <v>12</v>
      </c>
      <c r="M7566" s="38" t="s">
        <v>2371</v>
      </c>
    </row>
    <row r="7567" spans="1:13" s="39" customFormat="1" ht="12.75" x14ac:dyDescent="0.2">
      <c r="A7567" s="33" t="s">
        <v>28</v>
      </c>
      <c r="B7567" s="33" t="s">
        <v>590</v>
      </c>
      <c r="C7567" s="34">
        <v>10</v>
      </c>
      <c r="D7567" s="33" t="s">
        <v>39</v>
      </c>
      <c r="E7567" s="33" t="s">
        <v>8085</v>
      </c>
      <c r="F7567" s="35">
        <v>78181500</v>
      </c>
      <c r="G7567" s="33" t="s">
        <v>15071</v>
      </c>
      <c r="H7567" s="33">
        <v>3</v>
      </c>
      <c r="I7567" s="33">
        <v>1</v>
      </c>
      <c r="J7567" s="36">
        <v>1</v>
      </c>
      <c r="K7567" s="37">
        <v>7895650</v>
      </c>
      <c r="L7567" s="38" t="s">
        <v>12</v>
      </c>
      <c r="M7567" s="38" t="s">
        <v>13</v>
      </c>
    </row>
    <row r="7568" spans="1:13" s="39" customFormat="1" ht="12.75" x14ac:dyDescent="0.2">
      <c r="A7568" s="33" t="s">
        <v>28</v>
      </c>
      <c r="B7568" s="33" t="s">
        <v>590</v>
      </c>
      <c r="C7568" s="34">
        <v>10</v>
      </c>
      <c r="D7568" s="33" t="s">
        <v>39</v>
      </c>
      <c r="E7568" s="33" t="s">
        <v>8086</v>
      </c>
      <c r="F7568" s="35">
        <v>78181500</v>
      </c>
      <c r="G7568" s="33" t="s">
        <v>15071</v>
      </c>
      <c r="H7568" s="33">
        <v>2</v>
      </c>
      <c r="I7568" s="33">
        <v>10</v>
      </c>
      <c r="J7568" s="36">
        <v>1</v>
      </c>
      <c r="K7568" s="37">
        <v>68850070</v>
      </c>
      <c r="L7568" s="38" t="s">
        <v>12</v>
      </c>
      <c r="M7568" s="38" t="s">
        <v>13</v>
      </c>
    </row>
    <row r="7569" spans="1:13" s="39" customFormat="1" ht="12.75" x14ac:dyDescent="0.2">
      <c r="A7569" s="33" t="s">
        <v>28</v>
      </c>
      <c r="B7569" s="33" t="s">
        <v>590</v>
      </c>
      <c r="C7569" s="34">
        <v>10</v>
      </c>
      <c r="D7569" s="33" t="s">
        <v>39</v>
      </c>
      <c r="E7569" s="33" t="s">
        <v>8087</v>
      </c>
      <c r="F7569" s="35">
        <v>72154501</v>
      </c>
      <c r="G7569" s="33" t="s">
        <v>15072</v>
      </c>
      <c r="H7569" s="33">
        <v>2</v>
      </c>
      <c r="I7569" s="33">
        <v>6</v>
      </c>
      <c r="J7569" s="36">
        <v>1</v>
      </c>
      <c r="K7569" s="37">
        <v>20000000</v>
      </c>
      <c r="L7569" s="38" t="s">
        <v>12</v>
      </c>
      <c r="M7569" s="38" t="s">
        <v>13</v>
      </c>
    </row>
    <row r="7570" spans="1:13" s="39" customFormat="1" ht="12.75" x14ac:dyDescent="0.2">
      <c r="A7570" s="33" t="s">
        <v>28</v>
      </c>
      <c r="B7570" s="33" t="s">
        <v>590</v>
      </c>
      <c r="C7570" s="34">
        <v>10</v>
      </c>
      <c r="D7570" s="33" t="s">
        <v>39</v>
      </c>
      <c r="E7570" s="33" t="s">
        <v>8087</v>
      </c>
      <c r="F7570" s="35">
        <v>72154501</v>
      </c>
      <c r="G7570" s="33" t="s">
        <v>15072</v>
      </c>
      <c r="H7570" s="33">
        <v>2</v>
      </c>
      <c r="I7570" s="33">
        <v>6</v>
      </c>
      <c r="J7570" s="36">
        <v>1</v>
      </c>
      <c r="K7570" s="37">
        <v>30000000</v>
      </c>
      <c r="L7570" s="38" t="s">
        <v>12</v>
      </c>
      <c r="M7570" s="38" t="s">
        <v>13</v>
      </c>
    </row>
    <row r="7571" spans="1:13" s="39" customFormat="1" ht="12.75" x14ac:dyDescent="0.2">
      <c r="A7571" s="33" t="s">
        <v>28</v>
      </c>
      <c r="B7571" s="33" t="s">
        <v>590</v>
      </c>
      <c r="C7571" s="34">
        <v>10</v>
      </c>
      <c r="D7571" s="33" t="s">
        <v>39</v>
      </c>
      <c r="E7571" s="33" t="s">
        <v>8088</v>
      </c>
      <c r="F7571" s="35">
        <v>72154501</v>
      </c>
      <c r="G7571" s="33" t="s">
        <v>15072</v>
      </c>
      <c r="H7571" s="33">
        <v>2</v>
      </c>
      <c r="I7571" s="33">
        <v>6</v>
      </c>
      <c r="J7571" s="36">
        <v>1</v>
      </c>
      <c r="K7571" s="37">
        <v>20000000</v>
      </c>
      <c r="L7571" s="38" t="s">
        <v>12</v>
      </c>
      <c r="M7571" s="38" t="s">
        <v>13</v>
      </c>
    </row>
    <row r="7572" spans="1:13" s="39" customFormat="1" ht="12.75" x14ac:dyDescent="0.2">
      <c r="A7572" s="33" t="s">
        <v>28</v>
      </c>
      <c r="B7572" s="33" t="s">
        <v>590</v>
      </c>
      <c r="C7572" s="34">
        <v>10</v>
      </c>
      <c r="D7572" s="33" t="s">
        <v>39</v>
      </c>
      <c r="E7572" s="33" t="s">
        <v>8089</v>
      </c>
      <c r="F7572" s="35">
        <v>72154501</v>
      </c>
      <c r="G7572" s="33" t="s">
        <v>15072</v>
      </c>
      <c r="H7572" s="33">
        <v>2</v>
      </c>
      <c r="I7572" s="33">
        <v>6</v>
      </c>
      <c r="J7572" s="36">
        <v>1</v>
      </c>
      <c r="K7572" s="37">
        <v>22000000</v>
      </c>
      <c r="L7572" s="38" t="s">
        <v>12</v>
      </c>
      <c r="M7572" s="38" t="s">
        <v>13</v>
      </c>
    </row>
    <row r="7573" spans="1:13" s="39" customFormat="1" ht="12.75" x14ac:dyDescent="0.2">
      <c r="A7573" s="33" t="s">
        <v>28</v>
      </c>
      <c r="B7573" s="33" t="s">
        <v>590</v>
      </c>
      <c r="C7573" s="34">
        <v>10</v>
      </c>
      <c r="D7573" s="33" t="s">
        <v>39</v>
      </c>
      <c r="E7573" s="33" t="s">
        <v>8090</v>
      </c>
      <c r="F7573" s="35">
        <v>72154501</v>
      </c>
      <c r="G7573" s="33" t="s">
        <v>15072</v>
      </c>
      <c r="H7573" s="33">
        <v>2</v>
      </c>
      <c r="I7573" s="33">
        <v>6</v>
      </c>
      <c r="J7573" s="36">
        <v>1</v>
      </c>
      <c r="K7573" s="37">
        <v>38000000</v>
      </c>
      <c r="L7573" s="38" t="s">
        <v>12</v>
      </c>
      <c r="M7573" s="38" t="s">
        <v>13</v>
      </c>
    </row>
    <row r="7574" spans="1:13" s="39" customFormat="1" ht="12.75" x14ac:dyDescent="0.2">
      <c r="A7574" s="33" t="s">
        <v>28</v>
      </c>
      <c r="B7574" s="33" t="s">
        <v>590</v>
      </c>
      <c r="C7574" s="34">
        <v>10</v>
      </c>
      <c r="D7574" s="33" t="s">
        <v>39</v>
      </c>
      <c r="E7574" s="33" t="s">
        <v>8091</v>
      </c>
      <c r="F7574" s="35">
        <v>78181800</v>
      </c>
      <c r="G7574" s="33" t="s">
        <v>15071</v>
      </c>
      <c r="H7574" s="33">
        <v>2</v>
      </c>
      <c r="I7574" s="33">
        <v>6</v>
      </c>
      <c r="J7574" s="36">
        <v>1</v>
      </c>
      <c r="K7574" s="37">
        <v>41495007.370000005</v>
      </c>
      <c r="L7574" s="38" t="s">
        <v>12</v>
      </c>
      <c r="M7574" s="38" t="s">
        <v>13</v>
      </c>
    </row>
    <row r="7575" spans="1:13" s="39" customFormat="1" ht="12.75" x14ac:dyDescent="0.2">
      <c r="A7575" s="33" t="s">
        <v>28</v>
      </c>
      <c r="B7575" s="33" t="s">
        <v>590</v>
      </c>
      <c r="C7575" s="34">
        <v>10</v>
      </c>
      <c r="D7575" s="33" t="s">
        <v>39</v>
      </c>
      <c r="E7575" s="33" t="s">
        <v>8091</v>
      </c>
      <c r="F7575" s="35">
        <v>78181800</v>
      </c>
      <c r="G7575" s="33" t="s">
        <v>15072</v>
      </c>
      <c r="H7575" s="33">
        <v>2</v>
      </c>
      <c r="I7575" s="33">
        <v>6</v>
      </c>
      <c r="J7575" s="36">
        <v>1</v>
      </c>
      <c r="K7575" s="37">
        <v>85000000</v>
      </c>
      <c r="L7575" s="38" t="s">
        <v>12</v>
      </c>
      <c r="M7575" s="38" t="s">
        <v>13</v>
      </c>
    </row>
    <row r="7576" spans="1:13" s="39" customFormat="1" ht="12.75" x14ac:dyDescent="0.2">
      <c r="A7576" s="33" t="s">
        <v>28</v>
      </c>
      <c r="B7576" s="33" t="s">
        <v>590</v>
      </c>
      <c r="C7576" s="34">
        <v>10</v>
      </c>
      <c r="D7576" s="33" t="s">
        <v>39</v>
      </c>
      <c r="E7576" s="33" t="s">
        <v>8092</v>
      </c>
      <c r="F7576" s="35">
        <v>78181800</v>
      </c>
      <c r="G7576" s="33" t="s">
        <v>15072</v>
      </c>
      <c r="H7576" s="33">
        <v>2</v>
      </c>
      <c r="I7576" s="33">
        <v>6</v>
      </c>
      <c r="J7576" s="36">
        <v>1</v>
      </c>
      <c r="K7576" s="37">
        <v>205000000</v>
      </c>
      <c r="L7576" s="38" t="s">
        <v>12</v>
      </c>
      <c r="M7576" s="38" t="s">
        <v>13</v>
      </c>
    </row>
    <row r="7577" spans="1:13" s="39" customFormat="1" ht="12.75" x14ac:dyDescent="0.2">
      <c r="A7577" s="33" t="s">
        <v>28</v>
      </c>
      <c r="B7577" s="33" t="s">
        <v>590</v>
      </c>
      <c r="C7577" s="34">
        <v>10</v>
      </c>
      <c r="D7577" s="33" t="s">
        <v>39</v>
      </c>
      <c r="E7577" s="33" t="s">
        <v>8093</v>
      </c>
      <c r="F7577" s="35">
        <v>72101500</v>
      </c>
      <c r="G7577" s="33" t="s">
        <v>15071</v>
      </c>
      <c r="H7577" s="33">
        <v>2</v>
      </c>
      <c r="I7577" s="33">
        <v>6</v>
      </c>
      <c r="J7577" s="36">
        <v>1</v>
      </c>
      <c r="K7577" s="37">
        <v>50000000</v>
      </c>
      <c r="L7577" s="38" t="s">
        <v>12</v>
      </c>
      <c r="M7577" s="38" t="s">
        <v>13</v>
      </c>
    </row>
    <row r="7578" spans="1:13" s="39" customFormat="1" ht="12.75" x14ac:dyDescent="0.2">
      <c r="A7578" s="33" t="s">
        <v>28</v>
      </c>
      <c r="B7578" s="33" t="s">
        <v>590</v>
      </c>
      <c r="C7578" s="34">
        <v>10</v>
      </c>
      <c r="D7578" s="33" t="s">
        <v>39</v>
      </c>
      <c r="E7578" s="33" t="s">
        <v>7288</v>
      </c>
      <c r="F7578" s="35">
        <v>78181800</v>
      </c>
      <c r="G7578" s="33" t="s">
        <v>15071</v>
      </c>
      <c r="H7578" s="33">
        <v>1</v>
      </c>
      <c r="I7578" s="33">
        <v>6</v>
      </c>
      <c r="J7578" s="36">
        <v>1</v>
      </c>
      <c r="K7578" s="37">
        <v>21876000</v>
      </c>
      <c r="L7578" s="38" t="s">
        <v>12</v>
      </c>
      <c r="M7578" s="38" t="s">
        <v>13</v>
      </c>
    </row>
    <row r="7579" spans="1:13" s="39" customFormat="1" ht="12.75" x14ac:dyDescent="0.2">
      <c r="A7579" s="33" t="s">
        <v>28</v>
      </c>
      <c r="B7579" s="33" t="s">
        <v>590</v>
      </c>
      <c r="C7579" s="34">
        <v>10</v>
      </c>
      <c r="D7579" s="33" t="s">
        <v>39</v>
      </c>
      <c r="E7579" s="33" t="s">
        <v>7288</v>
      </c>
      <c r="F7579" s="35">
        <v>78181800</v>
      </c>
      <c r="G7579" s="33" t="s">
        <v>15071</v>
      </c>
      <c r="H7579" s="33">
        <v>1</v>
      </c>
      <c r="I7579" s="33">
        <v>6</v>
      </c>
      <c r="J7579" s="36">
        <v>1</v>
      </c>
      <c r="K7579" s="37">
        <v>23776.29</v>
      </c>
      <c r="L7579" s="38" t="s">
        <v>12</v>
      </c>
      <c r="M7579" s="38" t="s">
        <v>13</v>
      </c>
    </row>
    <row r="7580" spans="1:13" s="39" customFormat="1" ht="12.75" x14ac:dyDescent="0.2">
      <c r="A7580" s="33" t="s">
        <v>28</v>
      </c>
      <c r="B7580" s="33" t="s">
        <v>590</v>
      </c>
      <c r="C7580" s="34">
        <v>10</v>
      </c>
      <c r="D7580" s="33" t="s">
        <v>39</v>
      </c>
      <c r="E7580" s="33" t="s">
        <v>308</v>
      </c>
      <c r="F7580" s="35">
        <v>78181500</v>
      </c>
      <c r="G7580" s="33" t="s">
        <v>15071</v>
      </c>
      <c r="H7580" s="33">
        <v>1</v>
      </c>
      <c r="I7580" s="33">
        <v>6</v>
      </c>
      <c r="J7580" s="36">
        <v>1</v>
      </c>
      <c r="K7580" s="37">
        <v>104350</v>
      </c>
      <c r="L7580" s="38" t="s">
        <v>12</v>
      </c>
      <c r="M7580" s="38" t="s">
        <v>13</v>
      </c>
    </row>
    <row r="7581" spans="1:13" s="39" customFormat="1" ht="12.75" x14ac:dyDescent="0.2">
      <c r="A7581" s="33" t="s">
        <v>28</v>
      </c>
      <c r="B7581" s="33" t="s">
        <v>590</v>
      </c>
      <c r="C7581" s="34">
        <v>10</v>
      </c>
      <c r="D7581" s="33" t="s">
        <v>39</v>
      </c>
      <c r="E7581" s="33" t="s">
        <v>8094</v>
      </c>
      <c r="F7581" s="35">
        <v>78181800</v>
      </c>
      <c r="G7581" s="33" t="s">
        <v>15072</v>
      </c>
      <c r="H7581" s="33">
        <v>2</v>
      </c>
      <c r="I7581" s="33">
        <v>6</v>
      </c>
      <c r="J7581" s="36">
        <v>1</v>
      </c>
      <c r="K7581" s="37">
        <v>1000000</v>
      </c>
      <c r="L7581" s="38" t="s">
        <v>12</v>
      </c>
      <c r="M7581" s="38" t="s">
        <v>13</v>
      </c>
    </row>
    <row r="7582" spans="1:13" s="39" customFormat="1" ht="12.75" x14ac:dyDescent="0.2">
      <c r="A7582" s="33" t="s">
        <v>28</v>
      </c>
      <c r="B7582" s="33" t="s">
        <v>590</v>
      </c>
      <c r="C7582" s="34">
        <v>10</v>
      </c>
      <c r="D7582" s="33" t="s">
        <v>39</v>
      </c>
      <c r="E7582" s="33" t="s">
        <v>8095</v>
      </c>
      <c r="F7582" s="35">
        <v>78181800</v>
      </c>
      <c r="G7582" s="33" t="s">
        <v>15071</v>
      </c>
      <c r="H7582" s="33">
        <v>2</v>
      </c>
      <c r="I7582" s="33">
        <v>6</v>
      </c>
      <c r="J7582" s="36">
        <v>1</v>
      </c>
      <c r="K7582" s="37">
        <v>802714</v>
      </c>
      <c r="L7582" s="38" t="s">
        <v>12</v>
      </c>
      <c r="M7582" s="38" t="s">
        <v>13</v>
      </c>
    </row>
    <row r="7583" spans="1:13" s="39" customFormat="1" ht="12.75" x14ac:dyDescent="0.2">
      <c r="A7583" s="33" t="s">
        <v>28</v>
      </c>
      <c r="B7583" s="33" t="s">
        <v>590</v>
      </c>
      <c r="C7583" s="34">
        <v>10</v>
      </c>
      <c r="D7583" s="33" t="s">
        <v>39</v>
      </c>
      <c r="E7583" s="33" t="s">
        <v>8096</v>
      </c>
      <c r="F7583" s="35">
        <v>78181500</v>
      </c>
      <c r="G7583" s="33" t="s">
        <v>15071</v>
      </c>
      <c r="H7583" s="33">
        <v>6</v>
      </c>
      <c r="I7583" s="33">
        <v>1</v>
      </c>
      <c r="J7583" s="36">
        <v>1</v>
      </c>
      <c r="K7583" s="37">
        <v>6500000</v>
      </c>
      <c r="L7583" s="38" t="s">
        <v>12</v>
      </c>
      <c r="M7583" s="38" t="s">
        <v>13</v>
      </c>
    </row>
    <row r="7584" spans="1:13" s="39" customFormat="1" ht="12.75" x14ac:dyDescent="0.2">
      <c r="A7584" s="33" t="s">
        <v>28</v>
      </c>
      <c r="B7584" s="33" t="s">
        <v>590</v>
      </c>
      <c r="C7584" s="34">
        <v>10</v>
      </c>
      <c r="D7584" s="33" t="s">
        <v>39</v>
      </c>
      <c r="E7584" s="33" t="s">
        <v>8097</v>
      </c>
      <c r="F7584" s="35">
        <v>78181800</v>
      </c>
      <c r="G7584" s="33" t="s">
        <v>15072</v>
      </c>
      <c r="H7584" s="33">
        <v>2</v>
      </c>
      <c r="I7584" s="33">
        <v>6</v>
      </c>
      <c r="J7584" s="36">
        <v>1</v>
      </c>
      <c r="K7584" s="37">
        <v>1000000</v>
      </c>
      <c r="L7584" s="38" t="s">
        <v>12</v>
      </c>
      <c r="M7584" s="38" t="s">
        <v>13</v>
      </c>
    </row>
    <row r="7585" spans="1:13" s="39" customFormat="1" ht="12.75" x14ac:dyDescent="0.2">
      <c r="A7585" s="33" t="s">
        <v>28</v>
      </c>
      <c r="B7585" s="33" t="s">
        <v>590</v>
      </c>
      <c r="C7585" s="34">
        <v>10</v>
      </c>
      <c r="D7585" s="33" t="s">
        <v>39</v>
      </c>
      <c r="E7585" s="33" t="s">
        <v>8091</v>
      </c>
      <c r="F7585" s="35">
        <v>78181800</v>
      </c>
      <c r="G7585" s="33" t="s">
        <v>15072</v>
      </c>
      <c r="H7585" s="33">
        <v>8</v>
      </c>
      <c r="I7585" s="33">
        <v>4</v>
      </c>
      <c r="J7585" s="36">
        <v>1</v>
      </c>
      <c r="K7585" s="37">
        <v>78117550</v>
      </c>
      <c r="L7585" s="38" t="s">
        <v>12</v>
      </c>
      <c r="M7585" s="38" t="s">
        <v>13</v>
      </c>
    </row>
    <row r="7586" spans="1:13" s="39" customFormat="1" ht="12.75" x14ac:dyDescent="0.2">
      <c r="A7586" s="33" t="s">
        <v>28</v>
      </c>
      <c r="B7586" s="33" t="s">
        <v>590</v>
      </c>
      <c r="C7586" s="34">
        <v>10</v>
      </c>
      <c r="D7586" s="33" t="s">
        <v>39</v>
      </c>
      <c r="E7586" s="33" t="s">
        <v>8098</v>
      </c>
      <c r="F7586" s="35">
        <v>78181800</v>
      </c>
      <c r="G7586" s="33" t="s">
        <v>313</v>
      </c>
      <c r="H7586" s="33">
        <v>9</v>
      </c>
      <c r="I7586" s="33">
        <v>3</v>
      </c>
      <c r="J7586" s="36">
        <v>1</v>
      </c>
      <c r="K7586" s="37">
        <v>320000000</v>
      </c>
      <c r="L7586" s="38" t="s">
        <v>12</v>
      </c>
      <c r="M7586" s="38" t="s">
        <v>13</v>
      </c>
    </row>
    <row r="7587" spans="1:13" s="39" customFormat="1" ht="12.75" x14ac:dyDescent="0.2">
      <c r="A7587" s="33" t="s">
        <v>28</v>
      </c>
      <c r="B7587" s="33" t="s">
        <v>592</v>
      </c>
      <c r="C7587" s="34">
        <v>10</v>
      </c>
      <c r="D7587" s="33" t="s">
        <v>24</v>
      </c>
      <c r="E7587" s="33" t="s">
        <v>8099</v>
      </c>
      <c r="F7587" s="35">
        <v>76111501</v>
      </c>
      <c r="G7587" s="33" t="s">
        <v>466</v>
      </c>
      <c r="H7587" s="33">
        <v>1</v>
      </c>
      <c r="I7587" s="33">
        <v>3</v>
      </c>
      <c r="J7587" s="36">
        <v>1</v>
      </c>
      <c r="K7587" s="37">
        <v>44658147.240000002</v>
      </c>
      <c r="L7587" s="38" t="s">
        <v>12</v>
      </c>
      <c r="M7587" s="38" t="s">
        <v>2371</v>
      </c>
    </row>
    <row r="7588" spans="1:13" s="39" customFormat="1" ht="12.75" x14ac:dyDescent="0.2">
      <c r="A7588" s="33" t="s">
        <v>28</v>
      </c>
      <c r="B7588" s="33" t="s">
        <v>592</v>
      </c>
      <c r="C7588" s="34">
        <v>10</v>
      </c>
      <c r="D7588" s="33" t="s">
        <v>24</v>
      </c>
      <c r="E7588" s="33" t="s">
        <v>8100</v>
      </c>
      <c r="F7588" s="35">
        <v>70111700</v>
      </c>
      <c r="G7588" s="33" t="s">
        <v>15071</v>
      </c>
      <c r="H7588" s="33">
        <v>1</v>
      </c>
      <c r="I7588" s="33">
        <v>3</v>
      </c>
      <c r="J7588" s="36">
        <v>1</v>
      </c>
      <c r="K7588" s="37">
        <v>20706000</v>
      </c>
      <c r="L7588" s="38" t="s">
        <v>12</v>
      </c>
      <c r="M7588" s="38" t="s">
        <v>2371</v>
      </c>
    </row>
    <row r="7589" spans="1:13" s="39" customFormat="1" ht="12.75" x14ac:dyDescent="0.2">
      <c r="A7589" s="33" t="s">
        <v>28</v>
      </c>
      <c r="B7589" s="33" t="s">
        <v>592</v>
      </c>
      <c r="C7589" s="34">
        <v>10</v>
      </c>
      <c r="D7589" s="33" t="s">
        <v>24</v>
      </c>
      <c r="E7589" s="33" t="s">
        <v>8101</v>
      </c>
      <c r="F7589" s="35">
        <v>76111501</v>
      </c>
      <c r="G7589" s="33" t="s">
        <v>466</v>
      </c>
      <c r="H7589" s="33">
        <v>1</v>
      </c>
      <c r="I7589" s="33">
        <v>3</v>
      </c>
      <c r="J7589" s="36">
        <v>1</v>
      </c>
      <c r="K7589" s="37">
        <v>3900077</v>
      </c>
      <c r="L7589" s="38" t="s">
        <v>12</v>
      </c>
      <c r="M7589" s="38" t="s">
        <v>2371</v>
      </c>
    </row>
    <row r="7590" spans="1:13" s="39" customFormat="1" ht="12.75" x14ac:dyDescent="0.2">
      <c r="A7590" s="33" t="s">
        <v>28</v>
      </c>
      <c r="B7590" s="33" t="s">
        <v>592</v>
      </c>
      <c r="C7590" s="34">
        <v>10</v>
      </c>
      <c r="D7590" s="33" t="s">
        <v>24</v>
      </c>
      <c r="E7590" s="33" t="s">
        <v>24</v>
      </c>
      <c r="F7590" s="35">
        <v>76111501</v>
      </c>
      <c r="G7590" s="33" t="s">
        <v>468</v>
      </c>
      <c r="H7590" s="33">
        <v>2</v>
      </c>
      <c r="I7590" s="33">
        <v>10</v>
      </c>
      <c r="J7590" s="36">
        <v>1</v>
      </c>
      <c r="K7590" s="37">
        <v>116529672.56</v>
      </c>
      <c r="L7590" s="38" t="s">
        <v>12</v>
      </c>
      <c r="M7590" s="38" t="s">
        <v>13</v>
      </c>
    </row>
    <row r="7591" spans="1:13" s="39" customFormat="1" ht="12.75" x14ac:dyDescent="0.2">
      <c r="A7591" s="33" t="s">
        <v>28</v>
      </c>
      <c r="B7591" s="33" t="s">
        <v>592</v>
      </c>
      <c r="C7591" s="34">
        <v>10</v>
      </c>
      <c r="D7591" s="33" t="s">
        <v>24</v>
      </c>
      <c r="E7591" s="33" t="s">
        <v>8102</v>
      </c>
      <c r="F7591" s="35">
        <v>70111700</v>
      </c>
      <c r="G7591" s="33" t="s">
        <v>15071</v>
      </c>
      <c r="H7591" s="33">
        <v>2</v>
      </c>
      <c r="I7591" s="33">
        <v>10</v>
      </c>
      <c r="J7591" s="36">
        <v>1</v>
      </c>
      <c r="K7591" s="37">
        <v>10000000</v>
      </c>
      <c r="L7591" s="38" t="s">
        <v>12</v>
      </c>
      <c r="M7591" s="38" t="s">
        <v>13</v>
      </c>
    </row>
    <row r="7592" spans="1:13" s="39" customFormat="1" ht="12.75" x14ac:dyDescent="0.2">
      <c r="A7592" s="33" t="s">
        <v>28</v>
      </c>
      <c r="B7592" s="33" t="s">
        <v>592</v>
      </c>
      <c r="C7592" s="34">
        <v>10</v>
      </c>
      <c r="D7592" s="33" t="s">
        <v>24</v>
      </c>
      <c r="E7592" s="33" t="s">
        <v>8102</v>
      </c>
      <c r="F7592" s="35">
        <v>70111700</v>
      </c>
      <c r="G7592" s="33" t="s">
        <v>15071</v>
      </c>
      <c r="H7592" s="33">
        <v>2</v>
      </c>
      <c r="I7592" s="33">
        <v>10</v>
      </c>
      <c r="J7592" s="36">
        <v>1</v>
      </c>
      <c r="K7592" s="37">
        <v>48968784</v>
      </c>
      <c r="L7592" s="38" t="s">
        <v>12</v>
      </c>
      <c r="M7592" s="38" t="s">
        <v>13</v>
      </c>
    </row>
    <row r="7593" spans="1:13" s="39" customFormat="1" ht="12.75" x14ac:dyDescent="0.2">
      <c r="A7593" s="33" t="s">
        <v>28</v>
      </c>
      <c r="B7593" s="33" t="s">
        <v>592</v>
      </c>
      <c r="C7593" s="34">
        <v>10</v>
      </c>
      <c r="D7593" s="33" t="s">
        <v>24</v>
      </c>
      <c r="E7593" s="33" t="s">
        <v>8103</v>
      </c>
      <c r="F7593" s="35">
        <v>76111501</v>
      </c>
      <c r="G7593" s="33" t="s">
        <v>15071</v>
      </c>
      <c r="H7593" s="33">
        <v>1</v>
      </c>
      <c r="I7593" s="33">
        <v>9</v>
      </c>
      <c r="J7593" s="36">
        <v>1</v>
      </c>
      <c r="K7593" s="37">
        <v>10919376</v>
      </c>
      <c r="L7593" s="38" t="s">
        <v>12</v>
      </c>
      <c r="M7593" s="38" t="s">
        <v>13</v>
      </c>
    </row>
    <row r="7594" spans="1:13" s="39" customFormat="1" ht="12.75" x14ac:dyDescent="0.2">
      <c r="A7594" s="33" t="s">
        <v>28</v>
      </c>
      <c r="B7594" s="33" t="s">
        <v>592</v>
      </c>
      <c r="C7594" s="34">
        <v>10</v>
      </c>
      <c r="D7594" s="33" t="s">
        <v>24</v>
      </c>
      <c r="E7594" s="33" t="s">
        <v>8104</v>
      </c>
      <c r="F7594" s="35">
        <v>70111700</v>
      </c>
      <c r="G7594" s="33" t="s">
        <v>15071</v>
      </c>
      <c r="H7594" s="33">
        <v>6</v>
      </c>
      <c r="I7594" s="33">
        <v>1</v>
      </c>
      <c r="J7594" s="36">
        <v>1</v>
      </c>
      <c r="K7594" s="37">
        <v>9500000</v>
      </c>
      <c r="L7594" s="38" t="s">
        <v>12</v>
      </c>
      <c r="M7594" s="38" t="s">
        <v>13</v>
      </c>
    </row>
    <row r="7595" spans="1:13" s="39" customFormat="1" ht="12.75" x14ac:dyDescent="0.2">
      <c r="A7595" s="33" t="s">
        <v>28</v>
      </c>
      <c r="B7595" s="33" t="s">
        <v>592</v>
      </c>
      <c r="C7595" s="34">
        <v>10</v>
      </c>
      <c r="D7595" s="33" t="s">
        <v>24</v>
      </c>
      <c r="E7595" s="33" t="s">
        <v>8105</v>
      </c>
      <c r="F7595" s="35">
        <v>76111501</v>
      </c>
      <c r="G7595" s="33" t="s">
        <v>466</v>
      </c>
      <c r="H7595" s="33">
        <v>6</v>
      </c>
      <c r="I7595" s="33">
        <v>1</v>
      </c>
      <c r="J7595" s="36">
        <v>1</v>
      </c>
      <c r="K7595" s="37">
        <v>17069913</v>
      </c>
      <c r="L7595" s="38" t="s">
        <v>12</v>
      </c>
      <c r="M7595" s="38" t="s">
        <v>13</v>
      </c>
    </row>
    <row r="7596" spans="1:13" s="39" customFormat="1" ht="12.75" x14ac:dyDescent="0.2">
      <c r="A7596" s="33" t="s">
        <v>28</v>
      </c>
      <c r="B7596" s="33" t="s">
        <v>592</v>
      </c>
      <c r="C7596" s="34">
        <v>10</v>
      </c>
      <c r="D7596" s="33" t="s">
        <v>24</v>
      </c>
      <c r="E7596" s="33" t="s">
        <v>3240</v>
      </c>
      <c r="F7596" s="35">
        <v>76111501</v>
      </c>
      <c r="G7596" s="33" t="s">
        <v>466</v>
      </c>
      <c r="H7596" s="33">
        <v>6</v>
      </c>
      <c r="I7596" s="33">
        <v>1</v>
      </c>
      <c r="J7596" s="36">
        <v>1</v>
      </c>
      <c r="K7596" s="37">
        <v>1500000</v>
      </c>
      <c r="L7596" s="38" t="s">
        <v>12</v>
      </c>
      <c r="M7596" s="38" t="s">
        <v>13</v>
      </c>
    </row>
    <row r="7597" spans="1:13" s="39" customFormat="1" ht="12.75" x14ac:dyDescent="0.2">
      <c r="A7597" s="33" t="s">
        <v>28</v>
      </c>
      <c r="B7597" s="33" t="s">
        <v>593</v>
      </c>
      <c r="C7597" s="34">
        <v>10</v>
      </c>
      <c r="D7597" s="33" t="s">
        <v>98</v>
      </c>
      <c r="E7597" s="33" t="s">
        <v>8106</v>
      </c>
      <c r="F7597" s="35">
        <v>72151500</v>
      </c>
      <c r="G7597" s="33" t="s">
        <v>15071</v>
      </c>
      <c r="H7597" s="33">
        <v>3</v>
      </c>
      <c r="I7597" s="33">
        <v>9</v>
      </c>
      <c r="J7597" s="36">
        <v>1</v>
      </c>
      <c r="K7597" s="37">
        <v>12880000</v>
      </c>
      <c r="L7597" s="38" t="s">
        <v>12</v>
      </c>
      <c r="M7597" s="38" t="s">
        <v>13</v>
      </c>
    </row>
    <row r="7598" spans="1:13" s="39" customFormat="1" ht="12.75" x14ac:dyDescent="0.2">
      <c r="A7598" s="33" t="s">
        <v>28</v>
      </c>
      <c r="B7598" s="33" t="s">
        <v>593</v>
      </c>
      <c r="C7598" s="34">
        <v>10</v>
      </c>
      <c r="D7598" s="33" t="s">
        <v>98</v>
      </c>
      <c r="E7598" s="33" t="s">
        <v>8107</v>
      </c>
      <c r="F7598" s="35">
        <v>72151514</v>
      </c>
      <c r="G7598" s="33" t="s">
        <v>15072</v>
      </c>
      <c r="H7598" s="33">
        <v>2</v>
      </c>
      <c r="I7598" s="33">
        <v>6</v>
      </c>
      <c r="J7598" s="36">
        <v>1</v>
      </c>
      <c r="K7598" s="37">
        <v>65000000</v>
      </c>
      <c r="L7598" s="38" t="s">
        <v>12</v>
      </c>
      <c r="M7598" s="38" t="s">
        <v>13</v>
      </c>
    </row>
    <row r="7599" spans="1:13" s="39" customFormat="1" ht="12.75" x14ac:dyDescent="0.2">
      <c r="A7599" s="33" t="s">
        <v>28</v>
      </c>
      <c r="B7599" s="33" t="s">
        <v>596</v>
      </c>
      <c r="C7599" s="34">
        <v>16</v>
      </c>
      <c r="D7599" s="33" t="s">
        <v>99</v>
      </c>
      <c r="E7599" s="33" t="s">
        <v>8108</v>
      </c>
      <c r="F7599" s="35">
        <v>78102203</v>
      </c>
      <c r="G7599" s="33" t="s">
        <v>15075</v>
      </c>
      <c r="H7599" s="33">
        <v>1</v>
      </c>
      <c r="I7599" s="33">
        <v>12</v>
      </c>
      <c r="J7599" s="36">
        <v>1</v>
      </c>
      <c r="K7599" s="37">
        <v>1620000</v>
      </c>
      <c r="L7599" s="38" t="s">
        <v>12</v>
      </c>
      <c r="M7599" s="38" t="s">
        <v>13</v>
      </c>
    </row>
    <row r="7600" spans="1:13" s="39" customFormat="1" ht="12.75" x14ac:dyDescent="0.2">
      <c r="A7600" s="33" t="s">
        <v>28</v>
      </c>
      <c r="B7600" s="33" t="s">
        <v>597</v>
      </c>
      <c r="C7600" s="34">
        <v>16</v>
      </c>
      <c r="D7600" s="33" t="s">
        <v>100</v>
      </c>
      <c r="E7600" s="33" t="s">
        <v>8109</v>
      </c>
      <c r="F7600" s="35">
        <v>78111800</v>
      </c>
      <c r="G7600" s="33" t="s">
        <v>15075</v>
      </c>
      <c r="H7600" s="33">
        <v>1</v>
      </c>
      <c r="I7600" s="33">
        <v>12</v>
      </c>
      <c r="J7600" s="36">
        <v>1</v>
      </c>
      <c r="K7600" s="37">
        <v>800000</v>
      </c>
      <c r="L7600" s="38" t="s">
        <v>12</v>
      </c>
      <c r="M7600" s="38" t="s">
        <v>13</v>
      </c>
    </row>
    <row r="7601" spans="1:13" s="39" customFormat="1" ht="12.75" x14ac:dyDescent="0.2">
      <c r="A7601" s="33" t="s">
        <v>28</v>
      </c>
      <c r="B7601" s="33" t="s">
        <v>597</v>
      </c>
      <c r="C7601" s="34">
        <v>10</v>
      </c>
      <c r="D7601" s="33" t="s">
        <v>100</v>
      </c>
      <c r="E7601" s="33" t="s">
        <v>8110</v>
      </c>
      <c r="F7601" s="35">
        <v>78111802</v>
      </c>
      <c r="G7601" s="33" t="s">
        <v>15072</v>
      </c>
      <c r="H7601" s="33">
        <v>1</v>
      </c>
      <c r="I7601" s="33">
        <v>3</v>
      </c>
      <c r="J7601" s="36">
        <v>1</v>
      </c>
      <c r="K7601" s="37">
        <v>145000000</v>
      </c>
      <c r="L7601" s="38" t="s">
        <v>12</v>
      </c>
      <c r="M7601" s="38" t="s">
        <v>2371</v>
      </c>
    </row>
    <row r="7602" spans="1:13" s="39" customFormat="1" ht="12.75" x14ac:dyDescent="0.2">
      <c r="A7602" s="33" t="s">
        <v>28</v>
      </c>
      <c r="B7602" s="33" t="s">
        <v>597</v>
      </c>
      <c r="C7602" s="34">
        <v>10</v>
      </c>
      <c r="D7602" s="33" t="s">
        <v>100</v>
      </c>
      <c r="E7602" s="33" t="s">
        <v>8111</v>
      </c>
      <c r="F7602" s="35">
        <v>78111802</v>
      </c>
      <c r="G7602" s="33" t="s">
        <v>15072</v>
      </c>
      <c r="H7602" s="33">
        <v>1</v>
      </c>
      <c r="I7602" s="33">
        <v>3</v>
      </c>
      <c r="J7602" s="36">
        <v>1</v>
      </c>
      <c r="K7602" s="37">
        <v>67000000</v>
      </c>
      <c r="L7602" s="38" t="s">
        <v>12</v>
      </c>
      <c r="M7602" s="38" t="s">
        <v>2371</v>
      </c>
    </row>
    <row r="7603" spans="1:13" s="39" customFormat="1" ht="12.75" x14ac:dyDescent="0.2">
      <c r="A7603" s="33" t="s">
        <v>28</v>
      </c>
      <c r="B7603" s="33" t="s">
        <v>597</v>
      </c>
      <c r="C7603" s="34">
        <v>10</v>
      </c>
      <c r="D7603" s="33" t="s">
        <v>100</v>
      </c>
      <c r="E7603" s="33" t="s">
        <v>8112</v>
      </c>
      <c r="F7603" s="35">
        <v>78111802</v>
      </c>
      <c r="G7603" s="33" t="s">
        <v>15072</v>
      </c>
      <c r="H7603" s="33">
        <v>2</v>
      </c>
      <c r="I7603" s="33">
        <v>8</v>
      </c>
      <c r="J7603" s="36">
        <v>1</v>
      </c>
      <c r="K7603" s="37">
        <v>133700000</v>
      </c>
      <c r="L7603" s="38" t="s">
        <v>12</v>
      </c>
      <c r="M7603" s="38" t="s">
        <v>13</v>
      </c>
    </row>
    <row r="7604" spans="1:13" s="39" customFormat="1" ht="12.75" x14ac:dyDescent="0.2">
      <c r="A7604" s="33" t="s">
        <v>28</v>
      </c>
      <c r="B7604" s="33" t="s">
        <v>597</v>
      </c>
      <c r="C7604" s="34">
        <v>10</v>
      </c>
      <c r="D7604" s="33" t="s">
        <v>100</v>
      </c>
      <c r="E7604" s="33" t="s">
        <v>8112</v>
      </c>
      <c r="F7604" s="35">
        <v>78111802</v>
      </c>
      <c r="G7604" s="33" t="s">
        <v>15072</v>
      </c>
      <c r="H7604" s="33">
        <v>2</v>
      </c>
      <c r="I7604" s="33">
        <v>8</v>
      </c>
      <c r="J7604" s="36">
        <v>1</v>
      </c>
      <c r="K7604" s="37">
        <v>500000000</v>
      </c>
      <c r="L7604" s="38" t="s">
        <v>12</v>
      </c>
      <c r="M7604" s="38" t="s">
        <v>13</v>
      </c>
    </row>
    <row r="7605" spans="1:13" s="39" customFormat="1" ht="12.75" x14ac:dyDescent="0.2">
      <c r="A7605" s="33" t="s">
        <v>28</v>
      </c>
      <c r="B7605" s="33" t="s">
        <v>597</v>
      </c>
      <c r="C7605" s="34">
        <v>10</v>
      </c>
      <c r="D7605" s="33" t="s">
        <v>100</v>
      </c>
      <c r="E7605" s="33" t="s">
        <v>8113</v>
      </c>
      <c r="F7605" s="35">
        <v>78111802</v>
      </c>
      <c r="G7605" s="33" t="s">
        <v>15072</v>
      </c>
      <c r="H7605" s="33">
        <v>6</v>
      </c>
      <c r="I7605" s="33">
        <v>1</v>
      </c>
      <c r="J7605" s="36">
        <v>1</v>
      </c>
      <c r="K7605" s="37">
        <v>1500000</v>
      </c>
      <c r="L7605" s="38" t="s">
        <v>12</v>
      </c>
      <c r="M7605" s="38" t="s">
        <v>13</v>
      </c>
    </row>
    <row r="7606" spans="1:13" s="39" customFormat="1" ht="12.75" x14ac:dyDescent="0.2">
      <c r="A7606" s="33" t="s">
        <v>28</v>
      </c>
      <c r="B7606" s="33" t="s">
        <v>597</v>
      </c>
      <c r="C7606" s="34">
        <v>10</v>
      </c>
      <c r="D7606" s="33" t="s">
        <v>100</v>
      </c>
      <c r="E7606" s="33" t="s">
        <v>8114</v>
      </c>
      <c r="F7606" s="35">
        <v>78111802</v>
      </c>
      <c r="G7606" s="33" t="s">
        <v>15072</v>
      </c>
      <c r="H7606" s="33">
        <v>2</v>
      </c>
      <c r="I7606" s="33">
        <v>8</v>
      </c>
      <c r="J7606" s="36">
        <v>1</v>
      </c>
      <c r="K7606" s="37">
        <v>100600000</v>
      </c>
      <c r="L7606" s="38" t="s">
        <v>12</v>
      </c>
      <c r="M7606" s="38" t="s">
        <v>13</v>
      </c>
    </row>
    <row r="7607" spans="1:13" s="39" customFormat="1" ht="12.75" x14ac:dyDescent="0.2">
      <c r="A7607" s="33" t="s">
        <v>28</v>
      </c>
      <c r="B7607" s="33" t="s">
        <v>597</v>
      </c>
      <c r="C7607" s="34">
        <v>10</v>
      </c>
      <c r="D7607" s="33" t="s">
        <v>100</v>
      </c>
      <c r="E7607" s="33" t="s">
        <v>8115</v>
      </c>
      <c r="F7607" s="35">
        <v>78111802</v>
      </c>
      <c r="G7607" s="33" t="s">
        <v>15072</v>
      </c>
      <c r="H7607" s="33">
        <v>6</v>
      </c>
      <c r="I7607" s="33">
        <v>1</v>
      </c>
      <c r="J7607" s="36">
        <v>1</v>
      </c>
      <c r="K7607" s="37">
        <v>37760000</v>
      </c>
      <c r="L7607" s="38" t="s">
        <v>12</v>
      </c>
      <c r="M7607" s="38" t="s">
        <v>13</v>
      </c>
    </row>
    <row r="7608" spans="1:13" s="39" customFormat="1" ht="12.75" x14ac:dyDescent="0.2">
      <c r="A7608" s="33" t="s">
        <v>28</v>
      </c>
      <c r="B7608" s="33" t="s">
        <v>597</v>
      </c>
      <c r="C7608" s="34">
        <v>10</v>
      </c>
      <c r="D7608" s="33" t="s">
        <v>100</v>
      </c>
      <c r="E7608" s="33" t="s">
        <v>8116</v>
      </c>
      <c r="F7608" s="35">
        <v>78111802</v>
      </c>
      <c r="G7608" s="33" t="s">
        <v>15072</v>
      </c>
      <c r="H7608" s="33">
        <v>6</v>
      </c>
      <c r="I7608" s="33">
        <v>1</v>
      </c>
      <c r="J7608" s="36">
        <v>1</v>
      </c>
      <c r="K7608" s="37">
        <v>10000000</v>
      </c>
      <c r="L7608" s="38" t="s">
        <v>12</v>
      </c>
      <c r="M7608" s="38" t="s">
        <v>13</v>
      </c>
    </row>
    <row r="7609" spans="1:13" s="39" customFormat="1" ht="12.75" x14ac:dyDescent="0.2">
      <c r="A7609" s="33" t="s">
        <v>28</v>
      </c>
      <c r="B7609" s="33" t="s">
        <v>5904</v>
      </c>
      <c r="C7609" s="34">
        <v>10</v>
      </c>
      <c r="D7609" s="33" t="s">
        <v>116</v>
      </c>
      <c r="E7609" s="33" t="s">
        <v>8117</v>
      </c>
      <c r="F7609" s="35">
        <v>81112100</v>
      </c>
      <c r="G7609" s="33" t="s">
        <v>15075</v>
      </c>
      <c r="H7609" s="33">
        <v>1</v>
      </c>
      <c r="I7609" s="33">
        <v>12</v>
      </c>
      <c r="J7609" s="36">
        <v>1</v>
      </c>
      <c r="K7609" s="37">
        <v>386996</v>
      </c>
      <c r="L7609" s="38" t="s">
        <v>12</v>
      </c>
      <c r="M7609" s="38" t="s">
        <v>13</v>
      </c>
    </row>
    <row r="7610" spans="1:13" s="39" customFormat="1" ht="12.75" x14ac:dyDescent="0.2">
      <c r="A7610" s="33" t="s">
        <v>28</v>
      </c>
      <c r="B7610" s="33" t="s">
        <v>599</v>
      </c>
      <c r="C7610" s="34">
        <v>16</v>
      </c>
      <c r="D7610" s="33" t="s">
        <v>31</v>
      </c>
      <c r="E7610" s="33" t="s">
        <v>6490</v>
      </c>
      <c r="F7610" s="35">
        <v>83101500</v>
      </c>
      <c r="G7610" s="33" t="s">
        <v>15075</v>
      </c>
      <c r="H7610" s="33">
        <v>1</v>
      </c>
      <c r="I7610" s="33">
        <v>12</v>
      </c>
      <c r="J7610" s="36">
        <v>1</v>
      </c>
      <c r="K7610" s="37">
        <v>50000000</v>
      </c>
      <c r="L7610" s="38" t="s">
        <v>12</v>
      </c>
      <c r="M7610" s="38" t="s">
        <v>13</v>
      </c>
    </row>
    <row r="7611" spans="1:13" s="39" customFormat="1" ht="12.75" x14ac:dyDescent="0.2">
      <c r="A7611" s="33" t="s">
        <v>28</v>
      </c>
      <c r="B7611" s="33" t="s">
        <v>599</v>
      </c>
      <c r="C7611" s="34">
        <v>10</v>
      </c>
      <c r="D7611" s="33" t="s">
        <v>31</v>
      </c>
      <c r="E7611" s="33" t="s">
        <v>6490</v>
      </c>
      <c r="F7611" s="35">
        <v>83101500</v>
      </c>
      <c r="G7611" s="33" t="s">
        <v>15071</v>
      </c>
      <c r="H7611" s="33">
        <v>1</v>
      </c>
      <c r="I7611" s="33">
        <v>12</v>
      </c>
      <c r="J7611" s="36">
        <v>1</v>
      </c>
      <c r="K7611" s="37">
        <v>3600000</v>
      </c>
      <c r="L7611" s="38" t="s">
        <v>12</v>
      </c>
      <c r="M7611" s="38" t="s">
        <v>13</v>
      </c>
    </row>
    <row r="7612" spans="1:13" s="39" customFormat="1" ht="12.75" x14ac:dyDescent="0.2">
      <c r="A7612" s="33" t="s">
        <v>28</v>
      </c>
      <c r="B7612" s="33" t="s">
        <v>599</v>
      </c>
      <c r="C7612" s="34">
        <v>10</v>
      </c>
      <c r="D7612" s="33" t="s">
        <v>31</v>
      </c>
      <c r="E7612" s="33" t="s">
        <v>6490</v>
      </c>
      <c r="F7612" s="35">
        <v>83101500</v>
      </c>
      <c r="G7612" s="33" t="s">
        <v>15075</v>
      </c>
      <c r="H7612" s="33">
        <v>1</v>
      </c>
      <c r="I7612" s="33">
        <v>12</v>
      </c>
      <c r="J7612" s="36">
        <v>1</v>
      </c>
      <c r="K7612" s="37">
        <v>302000000</v>
      </c>
      <c r="L7612" s="38" t="s">
        <v>12</v>
      </c>
      <c r="M7612" s="38" t="s">
        <v>13</v>
      </c>
    </row>
    <row r="7613" spans="1:13" s="39" customFormat="1" ht="12.75" x14ac:dyDescent="0.2">
      <c r="A7613" s="33" t="s">
        <v>28</v>
      </c>
      <c r="B7613" s="33" t="s">
        <v>599</v>
      </c>
      <c r="C7613" s="34">
        <v>10</v>
      </c>
      <c r="D7613" s="33" t="s">
        <v>31</v>
      </c>
      <c r="E7613" s="33" t="s">
        <v>8118</v>
      </c>
      <c r="F7613" s="35">
        <v>83101500</v>
      </c>
      <c r="G7613" s="33" t="s">
        <v>15075</v>
      </c>
      <c r="H7613" s="33">
        <v>1</v>
      </c>
      <c r="I7613" s="33">
        <v>12</v>
      </c>
      <c r="J7613" s="36">
        <v>1</v>
      </c>
      <c r="K7613" s="37">
        <v>3200000</v>
      </c>
      <c r="L7613" s="38" t="s">
        <v>12</v>
      </c>
      <c r="M7613" s="38" t="s">
        <v>13</v>
      </c>
    </row>
    <row r="7614" spans="1:13" s="39" customFormat="1" ht="12.75" x14ac:dyDescent="0.2">
      <c r="A7614" s="33" t="s">
        <v>28</v>
      </c>
      <c r="B7614" s="33" t="s">
        <v>600</v>
      </c>
      <c r="C7614" s="34">
        <v>16</v>
      </c>
      <c r="D7614" s="33" t="s">
        <v>18</v>
      </c>
      <c r="E7614" s="33" t="s">
        <v>8119</v>
      </c>
      <c r="F7614" s="35">
        <v>83101804</v>
      </c>
      <c r="G7614" s="33" t="s">
        <v>15075</v>
      </c>
      <c r="H7614" s="33">
        <v>1</v>
      </c>
      <c r="I7614" s="33">
        <v>12</v>
      </c>
      <c r="J7614" s="36">
        <v>1</v>
      </c>
      <c r="K7614" s="37">
        <v>80000000</v>
      </c>
      <c r="L7614" s="38" t="s">
        <v>12</v>
      </c>
      <c r="M7614" s="38" t="s">
        <v>13</v>
      </c>
    </row>
    <row r="7615" spans="1:13" s="39" customFormat="1" ht="12.75" x14ac:dyDescent="0.2">
      <c r="A7615" s="33" t="s">
        <v>28</v>
      </c>
      <c r="B7615" s="33" t="s">
        <v>600</v>
      </c>
      <c r="C7615" s="34">
        <v>10</v>
      </c>
      <c r="D7615" s="33" t="s">
        <v>18</v>
      </c>
      <c r="E7615" s="33" t="s">
        <v>8119</v>
      </c>
      <c r="F7615" s="35">
        <v>83101804</v>
      </c>
      <c r="G7615" s="33" t="s">
        <v>15075</v>
      </c>
      <c r="H7615" s="33">
        <v>1</v>
      </c>
      <c r="I7615" s="33">
        <v>12</v>
      </c>
      <c r="J7615" s="36">
        <v>1</v>
      </c>
      <c r="K7615" s="37">
        <v>680294000</v>
      </c>
      <c r="L7615" s="38" t="s">
        <v>12</v>
      </c>
      <c r="M7615" s="38" t="s">
        <v>13</v>
      </c>
    </row>
    <row r="7616" spans="1:13" s="39" customFormat="1" ht="12.75" x14ac:dyDescent="0.2">
      <c r="A7616" s="33" t="s">
        <v>28</v>
      </c>
      <c r="B7616" s="33" t="s">
        <v>600</v>
      </c>
      <c r="C7616" s="34">
        <v>10</v>
      </c>
      <c r="D7616" s="33" t="s">
        <v>18</v>
      </c>
      <c r="E7616" s="33" t="s">
        <v>8120</v>
      </c>
      <c r="F7616" s="35">
        <v>83101800</v>
      </c>
      <c r="G7616" s="33" t="s">
        <v>15071</v>
      </c>
      <c r="H7616" s="33">
        <v>1</v>
      </c>
      <c r="I7616" s="33">
        <v>12</v>
      </c>
      <c r="J7616" s="36">
        <v>1</v>
      </c>
      <c r="K7616" s="37">
        <v>6400000</v>
      </c>
      <c r="L7616" s="38" t="s">
        <v>12</v>
      </c>
      <c r="M7616" s="38" t="s">
        <v>13</v>
      </c>
    </row>
    <row r="7617" spans="1:13" s="39" customFormat="1" ht="12.75" x14ac:dyDescent="0.2">
      <c r="A7617" s="33" t="s">
        <v>28</v>
      </c>
      <c r="B7617" s="33" t="s">
        <v>601</v>
      </c>
      <c r="C7617" s="34">
        <v>10</v>
      </c>
      <c r="D7617" s="33" t="s">
        <v>8121</v>
      </c>
      <c r="E7617" s="33" t="s">
        <v>8121</v>
      </c>
      <c r="F7617" s="35">
        <v>83111503</v>
      </c>
      <c r="G7617" s="33" t="s">
        <v>15075</v>
      </c>
      <c r="H7617" s="33">
        <v>1</v>
      </c>
      <c r="I7617" s="33">
        <v>12</v>
      </c>
      <c r="J7617" s="36">
        <v>1</v>
      </c>
      <c r="K7617" s="37">
        <v>11000000</v>
      </c>
      <c r="L7617" s="38" t="s">
        <v>12</v>
      </c>
      <c r="M7617" s="38" t="s">
        <v>13</v>
      </c>
    </row>
    <row r="7618" spans="1:13" s="39" customFormat="1" ht="12.75" x14ac:dyDescent="0.2">
      <c r="A7618" s="33" t="s">
        <v>28</v>
      </c>
      <c r="B7618" s="33" t="s">
        <v>602</v>
      </c>
      <c r="C7618" s="34">
        <v>10</v>
      </c>
      <c r="D7618" s="33" t="s">
        <v>101</v>
      </c>
      <c r="E7618" s="33" t="s">
        <v>5728</v>
      </c>
      <c r="F7618" s="35">
        <v>15111501</v>
      </c>
      <c r="G7618" s="33" t="s">
        <v>15075</v>
      </c>
      <c r="H7618" s="33">
        <v>1</v>
      </c>
      <c r="I7618" s="33">
        <v>12</v>
      </c>
      <c r="J7618" s="36">
        <v>1</v>
      </c>
      <c r="K7618" s="37">
        <v>245000000</v>
      </c>
      <c r="L7618" s="38" t="s">
        <v>12</v>
      </c>
      <c r="M7618" s="38" t="s">
        <v>13</v>
      </c>
    </row>
    <row r="7619" spans="1:13" s="39" customFormat="1" ht="12.75" x14ac:dyDescent="0.2">
      <c r="A7619" s="33" t="s">
        <v>28</v>
      </c>
      <c r="B7619" s="33" t="s">
        <v>602</v>
      </c>
      <c r="C7619" s="34">
        <v>10</v>
      </c>
      <c r="D7619" s="33" t="s">
        <v>101</v>
      </c>
      <c r="E7619" s="33" t="s">
        <v>8122</v>
      </c>
      <c r="F7619" s="35">
        <v>83121703</v>
      </c>
      <c r="G7619" s="33" t="s">
        <v>15075</v>
      </c>
      <c r="H7619" s="33">
        <v>1</v>
      </c>
      <c r="I7619" s="33">
        <v>12</v>
      </c>
      <c r="J7619" s="36">
        <v>1</v>
      </c>
      <c r="K7619" s="37">
        <v>11000000</v>
      </c>
      <c r="L7619" s="38" t="s">
        <v>12</v>
      </c>
      <c r="M7619" s="38" t="s">
        <v>13</v>
      </c>
    </row>
    <row r="7620" spans="1:13" s="39" customFormat="1" ht="12.75" x14ac:dyDescent="0.2">
      <c r="A7620" s="33" t="s">
        <v>28</v>
      </c>
      <c r="B7620" s="33" t="s">
        <v>602</v>
      </c>
      <c r="C7620" s="34">
        <v>10</v>
      </c>
      <c r="D7620" s="33" t="s">
        <v>101</v>
      </c>
      <c r="E7620" s="33" t="s">
        <v>6491</v>
      </c>
      <c r="F7620" s="35">
        <v>81112100</v>
      </c>
      <c r="G7620" s="33" t="s">
        <v>15075</v>
      </c>
      <c r="H7620" s="33">
        <v>1</v>
      </c>
      <c r="I7620" s="33">
        <v>12</v>
      </c>
      <c r="J7620" s="36">
        <v>1</v>
      </c>
      <c r="K7620" s="37">
        <v>2000000</v>
      </c>
      <c r="L7620" s="38" t="s">
        <v>12</v>
      </c>
      <c r="M7620" s="38" t="s">
        <v>13</v>
      </c>
    </row>
    <row r="7621" spans="1:13" s="39" customFormat="1" ht="12.75" x14ac:dyDescent="0.2">
      <c r="A7621" s="33" t="s">
        <v>28</v>
      </c>
      <c r="B7621" s="33" t="s">
        <v>603</v>
      </c>
      <c r="C7621" s="34">
        <v>10</v>
      </c>
      <c r="D7621" s="33" t="s">
        <v>35</v>
      </c>
      <c r="E7621" s="33" t="s">
        <v>2882</v>
      </c>
      <c r="F7621" s="35">
        <v>90111800</v>
      </c>
      <c r="G7621" s="33" t="s">
        <v>15075</v>
      </c>
      <c r="H7621" s="33">
        <v>3</v>
      </c>
      <c r="I7621" s="33">
        <v>9</v>
      </c>
      <c r="J7621" s="36">
        <v>1</v>
      </c>
      <c r="K7621" s="37">
        <v>12063337</v>
      </c>
      <c r="L7621" s="38" t="s">
        <v>12</v>
      </c>
      <c r="M7621" s="38" t="s">
        <v>13</v>
      </c>
    </row>
    <row r="7622" spans="1:13" s="39" customFormat="1" ht="12.75" x14ac:dyDescent="0.2">
      <c r="A7622" s="33" t="s">
        <v>28</v>
      </c>
      <c r="B7622" s="33" t="s">
        <v>603</v>
      </c>
      <c r="C7622" s="34">
        <v>10</v>
      </c>
      <c r="D7622" s="33" t="s">
        <v>35</v>
      </c>
      <c r="E7622" s="33" t="s">
        <v>8123</v>
      </c>
      <c r="F7622" s="35">
        <v>90111800</v>
      </c>
      <c r="G7622" s="33" t="s">
        <v>15075</v>
      </c>
      <c r="H7622" s="33">
        <v>1</v>
      </c>
      <c r="I7622" s="33">
        <v>12</v>
      </c>
      <c r="J7622" s="36">
        <v>1</v>
      </c>
      <c r="K7622" s="37">
        <v>373161565</v>
      </c>
      <c r="L7622" s="38" t="s">
        <v>12</v>
      </c>
      <c r="M7622" s="38" t="s">
        <v>13</v>
      </c>
    </row>
    <row r="7623" spans="1:13" s="39" customFormat="1" ht="12.75" x14ac:dyDescent="0.2">
      <c r="A7623" s="33" t="s">
        <v>28</v>
      </c>
      <c r="B7623" s="33" t="s">
        <v>603</v>
      </c>
      <c r="C7623" s="34">
        <v>10</v>
      </c>
      <c r="D7623" s="33" t="s">
        <v>35</v>
      </c>
      <c r="E7623" s="33" t="s">
        <v>8123</v>
      </c>
      <c r="F7623" s="35">
        <v>90121500</v>
      </c>
      <c r="G7623" s="33" t="s">
        <v>15075</v>
      </c>
      <c r="H7623" s="33">
        <v>1</v>
      </c>
      <c r="I7623" s="33">
        <v>12</v>
      </c>
      <c r="J7623" s="36">
        <v>1</v>
      </c>
      <c r="K7623" s="37">
        <v>40080000</v>
      </c>
      <c r="L7623" s="38" t="s">
        <v>12</v>
      </c>
      <c r="M7623" s="38" t="s">
        <v>13</v>
      </c>
    </row>
    <row r="7624" spans="1:13" s="39" customFormat="1" ht="12.75" x14ac:dyDescent="0.2">
      <c r="A7624" s="33" t="s">
        <v>28</v>
      </c>
      <c r="B7624" s="33" t="s">
        <v>603</v>
      </c>
      <c r="C7624" s="34">
        <v>10</v>
      </c>
      <c r="D7624" s="33" t="s">
        <v>35</v>
      </c>
      <c r="E7624" s="33" t="s">
        <v>8124</v>
      </c>
      <c r="F7624" s="35">
        <v>90111800</v>
      </c>
      <c r="G7624" s="33" t="s">
        <v>15075</v>
      </c>
      <c r="H7624" s="33">
        <v>1</v>
      </c>
      <c r="I7624" s="33">
        <v>12</v>
      </c>
      <c r="J7624" s="36">
        <v>1</v>
      </c>
      <c r="K7624" s="37">
        <v>21858435</v>
      </c>
      <c r="L7624" s="38" t="s">
        <v>12</v>
      </c>
      <c r="M7624" s="38" t="s">
        <v>13</v>
      </c>
    </row>
    <row r="7625" spans="1:13" s="39" customFormat="1" ht="12.75" x14ac:dyDescent="0.2">
      <c r="A7625" s="33" t="s">
        <v>28</v>
      </c>
      <c r="B7625" s="33" t="s">
        <v>603</v>
      </c>
      <c r="C7625" s="34">
        <v>10</v>
      </c>
      <c r="D7625" s="33" t="s">
        <v>35</v>
      </c>
      <c r="E7625" s="33" t="s">
        <v>2882</v>
      </c>
      <c r="F7625" s="35">
        <v>90111800</v>
      </c>
      <c r="G7625" s="33" t="s">
        <v>15075</v>
      </c>
      <c r="H7625" s="33">
        <v>1</v>
      </c>
      <c r="I7625" s="33">
        <v>12</v>
      </c>
      <c r="J7625" s="36">
        <v>1</v>
      </c>
      <c r="K7625" s="37">
        <v>688980</v>
      </c>
      <c r="L7625" s="38" t="s">
        <v>12</v>
      </c>
      <c r="M7625" s="38" t="s">
        <v>13</v>
      </c>
    </row>
    <row r="7626" spans="1:13" s="39" customFormat="1" ht="12.75" x14ac:dyDescent="0.2">
      <c r="A7626" s="33" t="s">
        <v>28</v>
      </c>
      <c r="B7626" s="33" t="s">
        <v>603</v>
      </c>
      <c r="C7626" s="34">
        <v>10</v>
      </c>
      <c r="D7626" s="33" t="s">
        <v>35</v>
      </c>
      <c r="E7626" s="33" t="s">
        <v>2882</v>
      </c>
      <c r="F7626" s="35">
        <v>90111800</v>
      </c>
      <c r="G7626" s="33" t="s">
        <v>15075</v>
      </c>
      <c r="H7626" s="33">
        <v>1</v>
      </c>
      <c r="I7626" s="33">
        <v>12</v>
      </c>
      <c r="J7626" s="36">
        <v>1</v>
      </c>
      <c r="K7626" s="37">
        <v>2279728</v>
      </c>
      <c r="L7626" s="38" t="s">
        <v>12</v>
      </c>
      <c r="M7626" s="38" t="s">
        <v>13</v>
      </c>
    </row>
    <row r="7627" spans="1:13" s="39" customFormat="1" ht="12.75" x14ac:dyDescent="0.2">
      <c r="A7627" s="33" t="s">
        <v>28</v>
      </c>
      <c r="B7627" s="33" t="s">
        <v>603</v>
      </c>
      <c r="C7627" s="34">
        <v>10</v>
      </c>
      <c r="D7627" s="33" t="s">
        <v>35</v>
      </c>
      <c r="E7627" s="33" t="s">
        <v>2882</v>
      </c>
      <c r="F7627" s="35">
        <v>90111800</v>
      </c>
      <c r="G7627" s="33" t="s">
        <v>15075</v>
      </c>
      <c r="H7627" s="33">
        <v>1</v>
      </c>
      <c r="I7627" s="33">
        <v>12</v>
      </c>
      <c r="J7627" s="36">
        <v>1</v>
      </c>
      <c r="K7627" s="37">
        <v>141995</v>
      </c>
      <c r="L7627" s="38" t="s">
        <v>12</v>
      </c>
      <c r="M7627" s="38" t="s">
        <v>13</v>
      </c>
    </row>
    <row r="7628" spans="1:13" s="39" customFormat="1" ht="12.75" x14ac:dyDescent="0.2">
      <c r="A7628" s="33" t="s">
        <v>28</v>
      </c>
      <c r="B7628" s="33" t="s">
        <v>604</v>
      </c>
      <c r="C7628" s="34">
        <v>10</v>
      </c>
      <c r="D7628" s="33" t="s">
        <v>102</v>
      </c>
      <c r="E7628" s="33" t="s">
        <v>8125</v>
      </c>
      <c r="F7628" s="35">
        <v>51171700</v>
      </c>
      <c r="G7628" s="33" t="s">
        <v>15071</v>
      </c>
      <c r="H7628" s="33">
        <v>2</v>
      </c>
      <c r="I7628" s="33">
        <v>1</v>
      </c>
      <c r="J7628" s="36">
        <v>2</v>
      </c>
      <c r="K7628" s="37">
        <v>36000</v>
      </c>
      <c r="L7628" s="38" t="s">
        <v>15</v>
      </c>
      <c r="M7628" s="38" t="s">
        <v>13</v>
      </c>
    </row>
    <row r="7629" spans="1:13" s="39" customFormat="1" ht="12.75" x14ac:dyDescent="0.2">
      <c r="A7629" s="33" t="s">
        <v>28</v>
      </c>
      <c r="B7629" s="33" t="s">
        <v>604</v>
      </c>
      <c r="C7629" s="34">
        <v>10</v>
      </c>
      <c r="D7629" s="33" t="s">
        <v>102</v>
      </c>
      <c r="E7629" s="33" t="s">
        <v>8126</v>
      </c>
      <c r="F7629" s="35">
        <v>51102500</v>
      </c>
      <c r="G7629" s="33" t="s">
        <v>15071</v>
      </c>
      <c r="H7629" s="33">
        <v>2</v>
      </c>
      <c r="I7629" s="33">
        <v>1</v>
      </c>
      <c r="J7629" s="36">
        <v>30</v>
      </c>
      <c r="K7629" s="37">
        <v>279000</v>
      </c>
      <c r="L7629" s="38" t="s">
        <v>15</v>
      </c>
      <c r="M7629" s="38" t="s">
        <v>13</v>
      </c>
    </row>
    <row r="7630" spans="1:13" s="39" customFormat="1" ht="12.75" x14ac:dyDescent="0.2">
      <c r="A7630" s="33" t="s">
        <v>28</v>
      </c>
      <c r="B7630" s="33" t="s">
        <v>604</v>
      </c>
      <c r="C7630" s="34">
        <v>10</v>
      </c>
      <c r="D7630" s="33" t="s">
        <v>102</v>
      </c>
      <c r="E7630" s="33" t="s">
        <v>8127</v>
      </c>
      <c r="F7630" s="35">
        <v>51102500</v>
      </c>
      <c r="G7630" s="33" t="s">
        <v>15071</v>
      </c>
      <c r="H7630" s="33">
        <v>2</v>
      </c>
      <c r="I7630" s="33">
        <v>1</v>
      </c>
      <c r="J7630" s="36">
        <v>30</v>
      </c>
      <c r="K7630" s="37">
        <v>2352000</v>
      </c>
      <c r="L7630" s="38" t="s">
        <v>15</v>
      </c>
      <c r="M7630" s="38" t="s">
        <v>13</v>
      </c>
    </row>
    <row r="7631" spans="1:13" s="39" customFormat="1" ht="12.75" x14ac:dyDescent="0.2">
      <c r="A7631" s="33" t="s">
        <v>28</v>
      </c>
      <c r="B7631" s="33" t="s">
        <v>604</v>
      </c>
      <c r="C7631" s="34">
        <v>10</v>
      </c>
      <c r="D7631" s="33" t="s">
        <v>102</v>
      </c>
      <c r="E7631" s="33" t="s">
        <v>8128</v>
      </c>
      <c r="F7631" s="35">
        <v>51102500</v>
      </c>
      <c r="G7631" s="33" t="s">
        <v>15071</v>
      </c>
      <c r="H7631" s="33">
        <v>2</v>
      </c>
      <c r="I7631" s="33">
        <v>1</v>
      </c>
      <c r="J7631" s="36">
        <v>108</v>
      </c>
      <c r="K7631" s="37">
        <v>2484000</v>
      </c>
      <c r="L7631" s="38" t="s">
        <v>15</v>
      </c>
      <c r="M7631" s="38" t="s">
        <v>13</v>
      </c>
    </row>
    <row r="7632" spans="1:13" s="39" customFormat="1" ht="12.75" x14ac:dyDescent="0.2">
      <c r="A7632" s="33" t="s">
        <v>28</v>
      </c>
      <c r="B7632" s="33" t="s">
        <v>604</v>
      </c>
      <c r="C7632" s="34">
        <v>10</v>
      </c>
      <c r="D7632" s="33" t="s">
        <v>102</v>
      </c>
      <c r="E7632" s="33" t="s">
        <v>8129</v>
      </c>
      <c r="F7632" s="35">
        <v>51102500</v>
      </c>
      <c r="G7632" s="33" t="s">
        <v>15071</v>
      </c>
      <c r="H7632" s="33">
        <v>2</v>
      </c>
      <c r="I7632" s="33">
        <v>1</v>
      </c>
      <c r="J7632" s="36">
        <v>30</v>
      </c>
      <c r="K7632" s="37">
        <v>1161000</v>
      </c>
      <c r="L7632" s="38" t="s">
        <v>15</v>
      </c>
      <c r="M7632" s="38" t="s">
        <v>13</v>
      </c>
    </row>
    <row r="7633" spans="1:13" s="39" customFormat="1" ht="12.75" x14ac:dyDescent="0.2">
      <c r="A7633" s="33" t="s">
        <v>28</v>
      </c>
      <c r="B7633" s="33" t="s">
        <v>604</v>
      </c>
      <c r="C7633" s="34">
        <v>10</v>
      </c>
      <c r="D7633" s="33" t="s">
        <v>102</v>
      </c>
      <c r="E7633" s="33" t="s">
        <v>8130</v>
      </c>
      <c r="F7633" s="35">
        <v>10111302</v>
      </c>
      <c r="G7633" s="33" t="s">
        <v>15071</v>
      </c>
      <c r="H7633" s="33">
        <v>2</v>
      </c>
      <c r="I7633" s="33">
        <v>1</v>
      </c>
      <c r="J7633" s="36">
        <v>18</v>
      </c>
      <c r="K7633" s="37">
        <v>228600</v>
      </c>
      <c r="L7633" s="38" t="s">
        <v>15</v>
      </c>
      <c r="M7633" s="38" t="s">
        <v>13</v>
      </c>
    </row>
    <row r="7634" spans="1:13" s="39" customFormat="1" ht="12.75" x14ac:dyDescent="0.2">
      <c r="A7634" s="33" t="s">
        <v>28</v>
      </c>
      <c r="B7634" s="33" t="s">
        <v>604</v>
      </c>
      <c r="C7634" s="34">
        <v>10</v>
      </c>
      <c r="D7634" s="33" t="s">
        <v>102</v>
      </c>
      <c r="E7634" s="33" t="s">
        <v>8131</v>
      </c>
      <c r="F7634" s="35">
        <v>42121600</v>
      </c>
      <c r="G7634" s="33" t="s">
        <v>15071</v>
      </c>
      <c r="H7634" s="33">
        <v>2</v>
      </c>
      <c r="I7634" s="33">
        <v>1</v>
      </c>
      <c r="J7634" s="36">
        <v>5</v>
      </c>
      <c r="K7634" s="37">
        <v>30000</v>
      </c>
      <c r="L7634" s="38" t="s">
        <v>15</v>
      </c>
      <c r="M7634" s="38" t="s">
        <v>13</v>
      </c>
    </row>
    <row r="7635" spans="1:13" s="39" customFormat="1" ht="12.75" x14ac:dyDescent="0.2">
      <c r="A7635" s="33" t="s">
        <v>28</v>
      </c>
      <c r="B7635" s="33" t="s">
        <v>604</v>
      </c>
      <c r="C7635" s="34">
        <v>10</v>
      </c>
      <c r="D7635" s="33" t="s">
        <v>102</v>
      </c>
      <c r="E7635" s="33" t="s">
        <v>8132</v>
      </c>
      <c r="F7635" s="35">
        <v>51101805</v>
      </c>
      <c r="G7635" s="33" t="s">
        <v>15071</v>
      </c>
      <c r="H7635" s="33">
        <v>2</v>
      </c>
      <c r="I7635" s="33">
        <v>1</v>
      </c>
      <c r="J7635" s="36">
        <v>3</v>
      </c>
      <c r="K7635" s="37">
        <v>120000</v>
      </c>
      <c r="L7635" s="38" t="s">
        <v>15</v>
      </c>
      <c r="M7635" s="38" t="s">
        <v>13</v>
      </c>
    </row>
    <row r="7636" spans="1:13" s="39" customFormat="1" ht="12.75" x14ac:dyDescent="0.2">
      <c r="A7636" s="33" t="s">
        <v>28</v>
      </c>
      <c r="B7636" s="33" t="s">
        <v>604</v>
      </c>
      <c r="C7636" s="34">
        <v>10</v>
      </c>
      <c r="D7636" s="33" t="s">
        <v>102</v>
      </c>
      <c r="E7636" s="33" t="s">
        <v>8133</v>
      </c>
      <c r="F7636" s="35">
        <v>51101805</v>
      </c>
      <c r="G7636" s="33" t="s">
        <v>15071</v>
      </c>
      <c r="H7636" s="33">
        <v>2</v>
      </c>
      <c r="I7636" s="33">
        <v>1</v>
      </c>
      <c r="J7636" s="36">
        <v>4</v>
      </c>
      <c r="K7636" s="37">
        <v>148000</v>
      </c>
      <c r="L7636" s="38" t="s">
        <v>15</v>
      </c>
      <c r="M7636" s="38" t="s">
        <v>13</v>
      </c>
    </row>
    <row r="7637" spans="1:13" s="39" customFormat="1" ht="12.75" x14ac:dyDescent="0.2">
      <c r="A7637" s="33" t="s">
        <v>28</v>
      </c>
      <c r="B7637" s="33" t="s">
        <v>604</v>
      </c>
      <c r="C7637" s="34">
        <v>10</v>
      </c>
      <c r="D7637" s="33" t="s">
        <v>102</v>
      </c>
      <c r="E7637" s="33" t="s">
        <v>8134</v>
      </c>
      <c r="F7637" s="35">
        <v>42312201</v>
      </c>
      <c r="G7637" s="33" t="s">
        <v>15071</v>
      </c>
      <c r="H7637" s="33">
        <v>2</v>
      </c>
      <c r="I7637" s="33">
        <v>1</v>
      </c>
      <c r="J7637" s="36">
        <v>40</v>
      </c>
      <c r="K7637" s="37">
        <v>28000</v>
      </c>
      <c r="L7637" s="38" t="s">
        <v>15</v>
      </c>
      <c r="M7637" s="38" t="s">
        <v>13</v>
      </c>
    </row>
    <row r="7638" spans="1:13" s="39" customFormat="1" ht="12.75" x14ac:dyDescent="0.2">
      <c r="A7638" s="33" t="s">
        <v>28</v>
      </c>
      <c r="B7638" s="33" t="s">
        <v>604</v>
      </c>
      <c r="C7638" s="34">
        <v>10</v>
      </c>
      <c r="D7638" s="33" t="s">
        <v>102</v>
      </c>
      <c r="E7638" s="33" t="s">
        <v>8135</v>
      </c>
      <c r="F7638" s="35">
        <v>42132200</v>
      </c>
      <c r="G7638" s="33" t="s">
        <v>15071</v>
      </c>
      <c r="H7638" s="33">
        <v>2</v>
      </c>
      <c r="I7638" s="33">
        <v>1</v>
      </c>
      <c r="J7638" s="36">
        <v>3</v>
      </c>
      <c r="K7638" s="37">
        <v>49500</v>
      </c>
      <c r="L7638" s="38" t="s">
        <v>15</v>
      </c>
      <c r="M7638" s="38" t="s">
        <v>13</v>
      </c>
    </row>
    <row r="7639" spans="1:13" s="39" customFormat="1" ht="12.75" x14ac:dyDescent="0.2">
      <c r="A7639" s="33" t="s">
        <v>28</v>
      </c>
      <c r="B7639" s="33" t="s">
        <v>604</v>
      </c>
      <c r="C7639" s="34">
        <v>10</v>
      </c>
      <c r="D7639" s="33" t="s">
        <v>102</v>
      </c>
      <c r="E7639" s="33" t="s">
        <v>8136</v>
      </c>
      <c r="F7639" s="35">
        <v>48102107</v>
      </c>
      <c r="G7639" s="33" t="s">
        <v>15071</v>
      </c>
      <c r="H7639" s="33">
        <v>2</v>
      </c>
      <c r="I7639" s="33">
        <v>1</v>
      </c>
      <c r="J7639" s="36">
        <v>8</v>
      </c>
      <c r="K7639" s="37">
        <v>104000</v>
      </c>
      <c r="L7639" s="38" t="s">
        <v>15</v>
      </c>
      <c r="M7639" s="38" t="s">
        <v>13</v>
      </c>
    </row>
    <row r="7640" spans="1:13" s="39" customFormat="1" ht="12.75" x14ac:dyDescent="0.2">
      <c r="A7640" s="33" t="s">
        <v>28</v>
      </c>
      <c r="B7640" s="33" t="s">
        <v>604</v>
      </c>
      <c r="C7640" s="34">
        <v>10</v>
      </c>
      <c r="D7640" s="33" t="s">
        <v>102</v>
      </c>
      <c r="E7640" s="33" t="s">
        <v>8137</v>
      </c>
      <c r="F7640" s="35">
        <v>27111502</v>
      </c>
      <c r="G7640" s="33" t="s">
        <v>15071</v>
      </c>
      <c r="H7640" s="33">
        <v>2</v>
      </c>
      <c r="I7640" s="33">
        <v>1</v>
      </c>
      <c r="J7640" s="36">
        <v>100</v>
      </c>
      <c r="K7640" s="37">
        <v>59500</v>
      </c>
      <c r="L7640" s="38" t="s">
        <v>15</v>
      </c>
      <c r="M7640" s="38" t="s">
        <v>13</v>
      </c>
    </row>
    <row r="7641" spans="1:13" s="39" customFormat="1" ht="12.75" x14ac:dyDescent="0.2">
      <c r="A7641" s="33" t="s">
        <v>28</v>
      </c>
      <c r="B7641" s="33" t="s">
        <v>604</v>
      </c>
      <c r="C7641" s="34">
        <v>10</v>
      </c>
      <c r="D7641" s="33" t="s">
        <v>102</v>
      </c>
      <c r="E7641" s="33" t="s">
        <v>8138</v>
      </c>
      <c r="F7641" s="35">
        <v>10111302</v>
      </c>
      <c r="G7641" s="33" t="s">
        <v>15071</v>
      </c>
      <c r="H7641" s="33">
        <v>2</v>
      </c>
      <c r="I7641" s="33">
        <v>1</v>
      </c>
      <c r="J7641" s="36">
        <v>36</v>
      </c>
      <c r="K7641" s="37">
        <v>262800</v>
      </c>
      <c r="L7641" s="38" t="s">
        <v>15</v>
      </c>
      <c r="M7641" s="38" t="s">
        <v>13</v>
      </c>
    </row>
    <row r="7642" spans="1:13" s="39" customFormat="1" ht="12.75" x14ac:dyDescent="0.2">
      <c r="A7642" s="33" t="s">
        <v>28</v>
      </c>
      <c r="B7642" s="33" t="s">
        <v>604</v>
      </c>
      <c r="C7642" s="34">
        <v>10</v>
      </c>
      <c r="D7642" s="33" t="s">
        <v>102</v>
      </c>
      <c r="E7642" s="33" t="s">
        <v>8139</v>
      </c>
      <c r="F7642" s="35">
        <v>10111302</v>
      </c>
      <c r="G7642" s="33" t="s">
        <v>15071</v>
      </c>
      <c r="H7642" s="33">
        <v>2</v>
      </c>
      <c r="I7642" s="33">
        <v>1</v>
      </c>
      <c r="J7642" s="36">
        <v>4</v>
      </c>
      <c r="K7642" s="37">
        <v>68000</v>
      </c>
      <c r="L7642" s="38" t="s">
        <v>15</v>
      </c>
      <c r="M7642" s="38" t="s">
        <v>13</v>
      </c>
    </row>
    <row r="7643" spans="1:13" s="39" customFormat="1" ht="12.75" x14ac:dyDescent="0.2">
      <c r="A7643" s="33" t="s">
        <v>28</v>
      </c>
      <c r="B7643" s="33" t="s">
        <v>604</v>
      </c>
      <c r="C7643" s="34">
        <v>10</v>
      </c>
      <c r="D7643" s="33" t="s">
        <v>102</v>
      </c>
      <c r="E7643" s="33" t="s">
        <v>8140</v>
      </c>
      <c r="F7643" s="35">
        <v>10111302</v>
      </c>
      <c r="G7643" s="33" t="s">
        <v>15071</v>
      </c>
      <c r="H7643" s="33">
        <v>2</v>
      </c>
      <c r="I7643" s="33">
        <v>1</v>
      </c>
      <c r="J7643" s="36">
        <v>4</v>
      </c>
      <c r="K7643" s="37">
        <v>84000</v>
      </c>
      <c r="L7643" s="38" t="s">
        <v>15</v>
      </c>
      <c r="M7643" s="38" t="s">
        <v>13</v>
      </c>
    </row>
    <row r="7644" spans="1:13" s="39" customFormat="1" ht="12.75" x14ac:dyDescent="0.2">
      <c r="A7644" s="33" t="s">
        <v>28</v>
      </c>
      <c r="B7644" s="33" t="s">
        <v>604</v>
      </c>
      <c r="C7644" s="34">
        <v>10</v>
      </c>
      <c r="D7644" s="33" t="s">
        <v>102</v>
      </c>
      <c r="E7644" s="33" t="s">
        <v>8141</v>
      </c>
      <c r="F7644" s="35">
        <v>42121600</v>
      </c>
      <c r="G7644" s="33" t="s">
        <v>15071</v>
      </c>
      <c r="H7644" s="33">
        <v>2</v>
      </c>
      <c r="I7644" s="33">
        <v>1</v>
      </c>
      <c r="J7644" s="36">
        <v>9</v>
      </c>
      <c r="K7644" s="37">
        <v>207000</v>
      </c>
      <c r="L7644" s="38" t="s">
        <v>15</v>
      </c>
      <c r="M7644" s="38" t="s">
        <v>13</v>
      </c>
    </row>
    <row r="7645" spans="1:13" s="39" customFormat="1" ht="12.75" x14ac:dyDescent="0.2">
      <c r="A7645" s="33" t="s">
        <v>28</v>
      </c>
      <c r="B7645" s="33" t="s">
        <v>604</v>
      </c>
      <c r="C7645" s="34">
        <v>10</v>
      </c>
      <c r="D7645" s="33" t="s">
        <v>102</v>
      </c>
      <c r="E7645" s="33" t="s">
        <v>8142</v>
      </c>
      <c r="F7645" s="35">
        <v>42121600</v>
      </c>
      <c r="G7645" s="33" t="s">
        <v>15071</v>
      </c>
      <c r="H7645" s="33">
        <v>2</v>
      </c>
      <c r="I7645" s="33">
        <v>1</v>
      </c>
      <c r="J7645" s="36">
        <v>9</v>
      </c>
      <c r="K7645" s="37">
        <v>162000</v>
      </c>
      <c r="L7645" s="38" t="s">
        <v>15</v>
      </c>
      <c r="M7645" s="38" t="s">
        <v>13</v>
      </c>
    </row>
    <row r="7646" spans="1:13" s="39" customFormat="1" ht="12.75" x14ac:dyDescent="0.2">
      <c r="A7646" s="33" t="s">
        <v>28</v>
      </c>
      <c r="B7646" s="33" t="s">
        <v>604</v>
      </c>
      <c r="C7646" s="34">
        <v>10</v>
      </c>
      <c r="D7646" s="33" t="s">
        <v>102</v>
      </c>
      <c r="E7646" s="33" t="s">
        <v>8143</v>
      </c>
      <c r="F7646" s="35">
        <v>42121600</v>
      </c>
      <c r="G7646" s="33" t="s">
        <v>15071</v>
      </c>
      <c r="H7646" s="33">
        <v>2</v>
      </c>
      <c r="I7646" s="33">
        <v>1</v>
      </c>
      <c r="J7646" s="36">
        <v>18</v>
      </c>
      <c r="K7646" s="37">
        <v>416160</v>
      </c>
      <c r="L7646" s="38" t="s">
        <v>15</v>
      </c>
      <c r="M7646" s="38" t="s">
        <v>13</v>
      </c>
    </row>
    <row r="7647" spans="1:13" s="39" customFormat="1" ht="12.75" x14ac:dyDescent="0.2">
      <c r="A7647" s="33" t="s">
        <v>28</v>
      </c>
      <c r="B7647" s="33" t="s">
        <v>604</v>
      </c>
      <c r="C7647" s="34">
        <v>10</v>
      </c>
      <c r="D7647" s="33" t="s">
        <v>102</v>
      </c>
      <c r="E7647" s="33" t="s">
        <v>8144</v>
      </c>
      <c r="F7647" s="35">
        <v>47131803</v>
      </c>
      <c r="G7647" s="33" t="s">
        <v>15071</v>
      </c>
      <c r="H7647" s="33">
        <v>2</v>
      </c>
      <c r="I7647" s="33">
        <v>1</v>
      </c>
      <c r="J7647" s="36">
        <v>10</v>
      </c>
      <c r="K7647" s="37">
        <v>535500</v>
      </c>
      <c r="L7647" s="38" t="s">
        <v>15</v>
      </c>
      <c r="M7647" s="38" t="s">
        <v>13</v>
      </c>
    </row>
    <row r="7648" spans="1:13" s="39" customFormat="1" ht="12.75" x14ac:dyDescent="0.2">
      <c r="A7648" s="33" t="s">
        <v>28</v>
      </c>
      <c r="B7648" s="33" t="s">
        <v>604</v>
      </c>
      <c r="C7648" s="34">
        <v>10</v>
      </c>
      <c r="D7648" s="33" t="s">
        <v>102</v>
      </c>
      <c r="E7648" s="33" t="s">
        <v>8145</v>
      </c>
      <c r="F7648" s="35">
        <v>51102713</v>
      </c>
      <c r="G7648" s="33" t="s">
        <v>15071</v>
      </c>
      <c r="H7648" s="33">
        <v>2</v>
      </c>
      <c r="I7648" s="33">
        <v>1</v>
      </c>
      <c r="J7648" s="36">
        <v>5</v>
      </c>
      <c r="K7648" s="37">
        <v>970000</v>
      </c>
      <c r="L7648" s="38" t="s">
        <v>15</v>
      </c>
      <c r="M7648" s="38" t="s">
        <v>13</v>
      </c>
    </row>
    <row r="7649" spans="1:13" s="39" customFormat="1" ht="12.75" x14ac:dyDescent="0.2">
      <c r="A7649" s="33" t="s">
        <v>28</v>
      </c>
      <c r="B7649" s="33" t="s">
        <v>604</v>
      </c>
      <c r="C7649" s="34">
        <v>10</v>
      </c>
      <c r="D7649" s="33" t="s">
        <v>102</v>
      </c>
      <c r="E7649" s="33" t="s">
        <v>8146</v>
      </c>
      <c r="F7649" s="35">
        <v>51201600</v>
      </c>
      <c r="G7649" s="33" t="s">
        <v>15071</v>
      </c>
      <c r="H7649" s="33">
        <v>2</v>
      </c>
      <c r="I7649" s="33">
        <v>1</v>
      </c>
      <c r="J7649" s="36">
        <v>18</v>
      </c>
      <c r="K7649" s="37">
        <v>504000</v>
      </c>
      <c r="L7649" s="38" t="s">
        <v>15</v>
      </c>
      <c r="M7649" s="38" t="s">
        <v>13</v>
      </c>
    </row>
    <row r="7650" spans="1:13" s="39" customFormat="1" ht="12.75" x14ac:dyDescent="0.2">
      <c r="A7650" s="33" t="s">
        <v>28</v>
      </c>
      <c r="B7650" s="33" t="s">
        <v>605</v>
      </c>
      <c r="C7650" s="34">
        <v>10</v>
      </c>
      <c r="D7650" s="33" t="s">
        <v>13917</v>
      </c>
      <c r="E7650" s="33" t="s">
        <v>8147</v>
      </c>
      <c r="F7650" s="35">
        <v>46181546</v>
      </c>
      <c r="G7650" s="33" t="s">
        <v>15071</v>
      </c>
      <c r="H7650" s="33">
        <v>2</v>
      </c>
      <c r="I7650" s="33">
        <v>1</v>
      </c>
      <c r="J7650" s="36">
        <v>3</v>
      </c>
      <c r="K7650" s="37">
        <v>135660</v>
      </c>
      <c r="L7650" s="38" t="s">
        <v>15</v>
      </c>
      <c r="M7650" s="38" t="s">
        <v>13</v>
      </c>
    </row>
    <row r="7651" spans="1:13" s="39" customFormat="1" ht="12.75" x14ac:dyDescent="0.2">
      <c r="A7651" s="33" t="s">
        <v>28</v>
      </c>
      <c r="B7651" s="33" t="s">
        <v>605</v>
      </c>
      <c r="C7651" s="34">
        <v>10</v>
      </c>
      <c r="D7651" s="33" t="s">
        <v>13917</v>
      </c>
      <c r="E7651" s="33" t="s">
        <v>8148</v>
      </c>
      <c r="F7651" s="35">
        <v>27113000</v>
      </c>
      <c r="G7651" s="33" t="s">
        <v>15071</v>
      </c>
      <c r="H7651" s="33">
        <v>2</v>
      </c>
      <c r="I7651" s="33">
        <v>1</v>
      </c>
      <c r="J7651" s="36">
        <v>3</v>
      </c>
      <c r="K7651" s="37">
        <v>42840</v>
      </c>
      <c r="L7651" s="38" t="s">
        <v>15</v>
      </c>
      <c r="M7651" s="38" t="s">
        <v>13</v>
      </c>
    </row>
    <row r="7652" spans="1:13" s="39" customFormat="1" ht="12.75" x14ac:dyDescent="0.2">
      <c r="A7652" s="33" t="s">
        <v>28</v>
      </c>
      <c r="B7652" s="33" t="s">
        <v>605</v>
      </c>
      <c r="C7652" s="34">
        <v>10</v>
      </c>
      <c r="D7652" s="33" t="s">
        <v>13917</v>
      </c>
      <c r="E7652" s="33" t="s">
        <v>8149</v>
      </c>
      <c r="F7652" s="35">
        <v>53103100</v>
      </c>
      <c r="G7652" s="33" t="s">
        <v>15071</v>
      </c>
      <c r="H7652" s="33">
        <v>2</v>
      </c>
      <c r="I7652" s="33">
        <v>1</v>
      </c>
      <c r="J7652" s="36">
        <v>3</v>
      </c>
      <c r="K7652" s="37">
        <v>185640</v>
      </c>
      <c r="L7652" s="38" t="s">
        <v>15</v>
      </c>
      <c r="M7652" s="38" t="s">
        <v>13</v>
      </c>
    </row>
    <row r="7653" spans="1:13" s="39" customFormat="1" ht="12.75" x14ac:dyDescent="0.2">
      <c r="A7653" s="33" t="s">
        <v>28</v>
      </c>
      <c r="B7653" s="33" t="s">
        <v>605</v>
      </c>
      <c r="C7653" s="34">
        <v>10</v>
      </c>
      <c r="D7653" s="33" t="s">
        <v>13917</v>
      </c>
      <c r="E7653" s="33" t="s">
        <v>8150</v>
      </c>
      <c r="F7653" s="35">
        <v>51101700</v>
      </c>
      <c r="G7653" s="33" t="s">
        <v>15071</v>
      </c>
      <c r="H7653" s="33">
        <v>2</v>
      </c>
      <c r="I7653" s="33">
        <v>1</v>
      </c>
      <c r="J7653" s="36">
        <v>36</v>
      </c>
      <c r="K7653" s="37">
        <v>1224000</v>
      </c>
      <c r="L7653" s="38" t="s">
        <v>15</v>
      </c>
      <c r="M7653" s="38" t="s">
        <v>13</v>
      </c>
    </row>
    <row r="7654" spans="1:13" s="39" customFormat="1" ht="12.75" x14ac:dyDescent="0.2">
      <c r="A7654" s="33" t="s">
        <v>28</v>
      </c>
      <c r="B7654" s="33" t="s">
        <v>605</v>
      </c>
      <c r="C7654" s="34">
        <v>10</v>
      </c>
      <c r="D7654" s="33" t="s">
        <v>13917</v>
      </c>
      <c r="E7654" s="33" t="s">
        <v>8151</v>
      </c>
      <c r="F7654" s="35">
        <v>11131605</v>
      </c>
      <c r="G7654" s="33" t="s">
        <v>15071</v>
      </c>
      <c r="H7654" s="33">
        <v>2</v>
      </c>
      <c r="I7654" s="33">
        <v>1</v>
      </c>
      <c r="J7654" s="36">
        <v>180</v>
      </c>
      <c r="K7654" s="37">
        <v>2056320</v>
      </c>
      <c r="L7654" s="38" t="s">
        <v>15</v>
      </c>
      <c r="M7654" s="38" t="s">
        <v>13</v>
      </c>
    </row>
    <row r="7655" spans="1:13" s="39" customFormat="1" ht="12.75" x14ac:dyDescent="0.2">
      <c r="A7655" s="33" t="s">
        <v>28</v>
      </c>
      <c r="B7655" s="33" t="s">
        <v>605</v>
      </c>
      <c r="C7655" s="34">
        <v>10</v>
      </c>
      <c r="D7655" s="33" t="s">
        <v>13917</v>
      </c>
      <c r="E7655" s="33" t="s">
        <v>8152</v>
      </c>
      <c r="F7655" s="35">
        <v>10111301</v>
      </c>
      <c r="G7655" s="33" t="s">
        <v>15071</v>
      </c>
      <c r="H7655" s="33">
        <v>2</v>
      </c>
      <c r="I7655" s="33">
        <v>1</v>
      </c>
      <c r="J7655" s="36">
        <v>18</v>
      </c>
      <c r="K7655" s="37">
        <v>257040</v>
      </c>
      <c r="L7655" s="38" t="s">
        <v>15</v>
      </c>
      <c r="M7655" s="38" t="s">
        <v>13</v>
      </c>
    </row>
    <row r="7656" spans="1:13" s="39" customFormat="1" ht="12.75" x14ac:dyDescent="0.2">
      <c r="A7656" s="33" t="s">
        <v>28</v>
      </c>
      <c r="B7656" s="33" t="s">
        <v>605</v>
      </c>
      <c r="C7656" s="34">
        <v>10</v>
      </c>
      <c r="D7656" s="33" t="s">
        <v>13917</v>
      </c>
      <c r="E7656" s="33" t="s">
        <v>8153</v>
      </c>
      <c r="F7656" s="35">
        <v>10111302</v>
      </c>
      <c r="G7656" s="33" t="s">
        <v>15071</v>
      </c>
      <c r="H7656" s="33">
        <v>2</v>
      </c>
      <c r="I7656" s="33">
        <v>1</v>
      </c>
      <c r="J7656" s="36">
        <v>36</v>
      </c>
      <c r="K7656" s="37">
        <v>684000</v>
      </c>
      <c r="L7656" s="38" t="s">
        <v>15</v>
      </c>
      <c r="M7656" s="38" t="s">
        <v>13</v>
      </c>
    </row>
    <row r="7657" spans="1:13" s="39" customFormat="1" ht="12.75" x14ac:dyDescent="0.2">
      <c r="A7657" s="33" t="s">
        <v>28</v>
      </c>
      <c r="B7657" s="33" t="s">
        <v>605</v>
      </c>
      <c r="C7657" s="34">
        <v>10</v>
      </c>
      <c r="D7657" s="33" t="s">
        <v>13917</v>
      </c>
      <c r="E7657" s="33" t="s">
        <v>8154</v>
      </c>
      <c r="F7657" s="35">
        <v>10111301</v>
      </c>
      <c r="G7657" s="33" t="s">
        <v>15071</v>
      </c>
      <c r="H7657" s="33">
        <v>2</v>
      </c>
      <c r="I7657" s="33">
        <v>1</v>
      </c>
      <c r="J7657" s="36">
        <v>36</v>
      </c>
      <c r="K7657" s="37">
        <v>1113840</v>
      </c>
      <c r="L7657" s="38" t="s">
        <v>15</v>
      </c>
      <c r="M7657" s="38" t="s">
        <v>13</v>
      </c>
    </row>
    <row r="7658" spans="1:13" s="39" customFormat="1" ht="12.75" x14ac:dyDescent="0.2">
      <c r="A7658" s="33" t="s">
        <v>28</v>
      </c>
      <c r="B7658" s="33" t="s">
        <v>605</v>
      </c>
      <c r="C7658" s="34">
        <v>10</v>
      </c>
      <c r="D7658" s="33" t="s">
        <v>13917</v>
      </c>
      <c r="E7658" s="33" t="s">
        <v>8155</v>
      </c>
      <c r="F7658" s="35">
        <v>10141608</v>
      </c>
      <c r="G7658" s="33" t="s">
        <v>15071</v>
      </c>
      <c r="H7658" s="33">
        <v>2</v>
      </c>
      <c r="I7658" s="33">
        <v>1</v>
      </c>
      <c r="J7658" s="36">
        <v>3</v>
      </c>
      <c r="K7658" s="37">
        <v>67830</v>
      </c>
      <c r="L7658" s="38" t="s">
        <v>15</v>
      </c>
      <c r="M7658" s="38" t="s">
        <v>13</v>
      </c>
    </row>
    <row r="7659" spans="1:13" s="39" customFormat="1" ht="12.75" x14ac:dyDescent="0.2">
      <c r="A7659" s="33" t="s">
        <v>28</v>
      </c>
      <c r="B7659" s="33" t="s">
        <v>605</v>
      </c>
      <c r="C7659" s="34">
        <v>10</v>
      </c>
      <c r="D7659" s="33" t="s">
        <v>13917</v>
      </c>
      <c r="E7659" s="33" t="s">
        <v>8156</v>
      </c>
      <c r="F7659" s="35">
        <v>52121701</v>
      </c>
      <c r="G7659" s="33" t="s">
        <v>15071</v>
      </c>
      <c r="H7659" s="33">
        <v>2</v>
      </c>
      <c r="I7659" s="33">
        <v>1</v>
      </c>
      <c r="J7659" s="36">
        <v>18</v>
      </c>
      <c r="K7659" s="37">
        <v>289170</v>
      </c>
      <c r="L7659" s="38" t="s">
        <v>15</v>
      </c>
      <c r="M7659" s="38" t="s">
        <v>13</v>
      </c>
    </row>
    <row r="7660" spans="1:13" s="39" customFormat="1" ht="12.75" x14ac:dyDescent="0.2">
      <c r="A7660" s="33" t="s">
        <v>28</v>
      </c>
      <c r="B7660" s="33" t="s">
        <v>605</v>
      </c>
      <c r="C7660" s="34">
        <v>10</v>
      </c>
      <c r="D7660" s="33" t="s">
        <v>13917</v>
      </c>
      <c r="E7660" s="33" t="s">
        <v>8157</v>
      </c>
      <c r="F7660" s="35">
        <v>70122000</v>
      </c>
      <c r="G7660" s="33" t="s">
        <v>15071</v>
      </c>
      <c r="H7660" s="33">
        <v>3</v>
      </c>
      <c r="I7660" s="33">
        <v>10</v>
      </c>
      <c r="J7660" s="36">
        <v>1</v>
      </c>
      <c r="K7660" s="37">
        <v>3000000</v>
      </c>
      <c r="L7660" s="38" t="s">
        <v>12</v>
      </c>
      <c r="M7660" s="38" t="s">
        <v>13</v>
      </c>
    </row>
    <row r="7661" spans="1:13" s="39" customFormat="1" ht="12.75" x14ac:dyDescent="0.2">
      <c r="A7661" s="33" t="s">
        <v>28</v>
      </c>
      <c r="B7661" s="33" t="s">
        <v>606</v>
      </c>
      <c r="C7661" s="34">
        <v>10</v>
      </c>
      <c r="D7661" s="33" t="s">
        <v>103</v>
      </c>
      <c r="E7661" s="33" t="s">
        <v>8158</v>
      </c>
      <c r="F7661" s="35">
        <v>10191700</v>
      </c>
      <c r="G7661" s="33" t="s">
        <v>15071</v>
      </c>
      <c r="H7661" s="33">
        <v>2</v>
      </c>
      <c r="I7661" s="33">
        <v>1</v>
      </c>
      <c r="J7661" s="36">
        <v>30</v>
      </c>
      <c r="K7661" s="37">
        <v>420000</v>
      </c>
      <c r="L7661" s="38" t="s">
        <v>15</v>
      </c>
      <c r="M7661" s="38" t="s">
        <v>13</v>
      </c>
    </row>
    <row r="7662" spans="1:13" s="39" customFormat="1" ht="12.75" x14ac:dyDescent="0.2">
      <c r="A7662" s="33" t="s">
        <v>28</v>
      </c>
      <c r="B7662" s="33" t="s">
        <v>608</v>
      </c>
      <c r="C7662" s="34">
        <v>10</v>
      </c>
      <c r="D7662" s="33" t="s">
        <v>106</v>
      </c>
      <c r="E7662" s="33" t="s">
        <v>2340</v>
      </c>
      <c r="F7662" s="35">
        <v>85121500</v>
      </c>
      <c r="G7662" s="33" t="s">
        <v>15071</v>
      </c>
      <c r="H7662" s="33">
        <v>1</v>
      </c>
      <c r="I7662" s="33">
        <v>11</v>
      </c>
      <c r="J7662" s="36">
        <v>1</v>
      </c>
      <c r="K7662" s="37">
        <v>9020000</v>
      </c>
      <c r="L7662" s="38" t="s">
        <v>12</v>
      </c>
      <c r="M7662" s="38" t="s">
        <v>13</v>
      </c>
    </row>
    <row r="7663" spans="1:13" s="39" customFormat="1" ht="12.75" x14ac:dyDescent="0.2">
      <c r="A7663" s="33" t="s">
        <v>28</v>
      </c>
      <c r="B7663" s="33" t="s">
        <v>608</v>
      </c>
      <c r="C7663" s="34">
        <v>10</v>
      </c>
      <c r="D7663" s="33" t="s">
        <v>106</v>
      </c>
      <c r="E7663" s="33" t="s">
        <v>308</v>
      </c>
      <c r="F7663" s="35">
        <v>85121500</v>
      </c>
      <c r="G7663" s="33" t="s">
        <v>15071</v>
      </c>
      <c r="H7663" s="33">
        <v>1</v>
      </c>
      <c r="I7663" s="33">
        <v>6</v>
      </c>
      <c r="J7663" s="36">
        <v>1</v>
      </c>
      <c r="K7663" s="37">
        <v>2363200</v>
      </c>
      <c r="L7663" s="38" t="s">
        <v>12</v>
      </c>
      <c r="M7663" s="38" t="s">
        <v>13</v>
      </c>
    </row>
    <row r="7664" spans="1:13" s="39" customFormat="1" ht="12.75" x14ac:dyDescent="0.2">
      <c r="A7664" s="33" t="s">
        <v>28</v>
      </c>
      <c r="B7664" s="33" t="s">
        <v>609</v>
      </c>
      <c r="C7664" s="34">
        <v>10</v>
      </c>
      <c r="D7664" s="33" t="s">
        <v>107</v>
      </c>
      <c r="E7664" s="33" t="s">
        <v>8159</v>
      </c>
      <c r="F7664" s="35">
        <v>86101800</v>
      </c>
      <c r="G7664" s="33" t="s">
        <v>466</v>
      </c>
      <c r="H7664" s="33">
        <v>7</v>
      </c>
      <c r="I7664" s="33">
        <v>5</v>
      </c>
      <c r="J7664" s="36">
        <v>1</v>
      </c>
      <c r="K7664" s="37">
        <v>105647845</v>
      </c>
      <c r="L7664" s="38" t="s">
        <v>12</v>
      </c>
      <c r="M7664" s="38" t="s">
        <v>13</v>
      </c>
    </row>
    <row r="7665" spans="1:13" s="39" customFormat="1" ht="12.75" x14ac:dyDescent="0.2">
      <c r="A7665" s="33" t="s">
        <v>28</v>
      </c>
      <c r="B7665" s="33" t="s">
        <v>609</v>
      </c>
      <c r="C7665" s="34">
        <v>10</v>
      </c>
      <c r="D7665" s="33" t="s">
        <v>107</v>
      </c>
      <c r="E7665" s="33" t="s">
        <v>8160</v>
      </c>
      <c r="F7665" s="35">
        <v>86101800</v>
      </c>
      <c r="G7665" s="33" t="s">
        <v>15071</v>
      </c>
      <c r="H7665" s="33">
        <v>2</v>
      </c>
      <c r="I7665" s="33">
        <v>10</v>
      </c>
      <c r="J7665" s="36">
        <v>1</v>
      </c>
      <c r="K7665" s="37">
        <v>8900000</v>
      </c>
      <c r="L7665" s="38" t="s">
        <v>12</v>
      </c>
      <c r="M7665" s="38" t="s">
        <v>13</v>
      </c>
    </row>
    <row r="7666" spans="1:13" s="39" customFormat="1" ht="12.75" x14ac:dyDescent="0.2">
      <c r="A7666" s="33" t="s">
        <v>28</v>
      </c>
      <c r="B7666" s="33" t="s">
        <v>609</v>
      </c>
      <c r="C7666" s="34">
        <v>10</v>
      </c>
      <c r="D7666" s="33" t="s">
        <v>107</v>
      </c>
      <c r="E7666" s="33" t="s">
        <v>8161</v>
      </c>
      <c r="F7666" s="35">
        <v>86101800</v>
      </c>
      <c r="G7666" s="33" t="s">
        <v>15071</v>
      </c>
      <c r="H7666" s="33">
        <v>2</v>
      </c>
      <c r="I7666" s="33">
        <v>10</v>
      </c>
      <c r="J7666" s="36">
        <v>1</v>
      </c>
      <c r="K7666" s="37">
        <v>18225000</v>
      </c>
      <c r="L7666" s="38" t="s">
        <v>12</v>
      </c>
      <c r="M7666" s="38" t="s">
        <v>13</v>
      </c>
    </row>
    <row r="7667" spans="1:13" s="39" customFormat="1" ht="12.75" x14ac:dyDescent="0.2">
      <c r="A7667" s="33" t="s">
        <v>28</v>
      </c>
      <c r="B7667" s="33" t="s">
        <v>609</v>
      </c>
      <c r="C7667" s="34">
        <v>10</v>
      </c>
      <c r="D7667" s="33" t="s">
        <v>107</v>
      </c>
      <c r="E7667" s="33" t="s">
        <v>8162</v>
      </c>
      <c r="F7667" s="35">
        <v>86101800</v>
      </c>
      <c r="G7667" s="33" t="s">
        <v>15071</v>
      </c>
      <c r="H7667" s="33">
        <v>2</v>
      </c>
      <c r="I7667" s="33">
        <v>10</v>
      </c>
      <c r="J7667" s="36">
        <v>1</v>
      </c>
      <c r="K7667" s="37">
        <v>5402600</v>
      </c>
      <c r="L7667" s="38" t="s">
        <v>12</v>
      </c>
      <c r="M7667" s="38" t="s">
        <v>13</v>
      </c>
    </row>
    <row r="7668" spans="1:13" s="39" customFormat="1" ht="12.75" x14ac:dyDescent="0.2">
      <c r="A7668" s="33" t="s">
        <v>28</v>
      </c>
      <c r="B7668" s="33" t="s">
        <v>609</v>
      </c>
      <c r="C7668" s="34">
        <v>10</v>
      </c>
      <c r="D7668" s="33" t="s">
        <v>107</v>
      </c>
      <c r="E7668" s="33" t="s">
        <v>8163</v>
      </c>
      <c r="F7668" s="35">
        <v>86101800</v>
      </c>
      <c r="G7668" s="33" t="s">
        <v>15071</v>
      </c>
      <c r="H7668" s="33">
        <v>2</v>
      </c>
      <c r="I7668" s="33">
        <v>10</v>
      </c>
      <c r="J7668" s="36">
        <v>1</v>
      </c>
      <c r="K7668" s="37">
        <v>4864720</v>
      </c>
      <c r="L7668" s="38" t="s">
        <v>12</v>
      </c>
      <c r="M7668" s="38" t="s">
        <v>13</v>
      </c>
    </row>
    <row r="7669" spans="1:13" s="39" customFormat="1" ht="12.75" x14ac:dyDescent="0.2">
      <c r="A7669" s="33" t="s">
        <v>28</v>
      </c>
      <c r="B7669" s="33" t="s">
        <v>609</v>
      </c>
      <c r="C7669" s="34">
        <v>10</v>
      </c>
      <c r="D7669" s="33" t="s">
        <v>107</v>
      </c>
      <c r="E7669" s="33" t="s">
        <v>8164</v>
      </c>
      <c r="F7669" s="35">
        <v>86101800</v>
      </c>
      <c r="G7669" s="33" t="s">
        <v>15071</v>
      </c>
      <c r="H7669" s="33">
        <v>2</v>
      </c>
      <c r="I7669" s="33">
        <v>10</v>
      </c>
      <c r="J7669" s="36">
        <v>1</v>
      </c>
      <c r="K7669" s="37">
        <v>5402600</v>
      </c>
      <c r="L7669" s="38" t="s">
        <v>12</v>
      </c>
      <c r="M7669" s="38" t="s">
        <v>13</v>
      </c>
    </row>
    <row r="7670" spans="1:13" s="39" customFormat="1" ht="12.75" x14ac:dyDescent="0.2">
      <c r="A7670" s="33" t="s">
        <v>28</v>
      </c>
      <c r="B7670" s="33" t="s">
        <v>609</v>
      </c>
      <c r="C7670" s="34">
        <v>10</v>
      </c>
      <c r="D7670" s="33" t="s">
        <v>107</v>
      </c>
      <c r="E7670" s="33" t="s">
        <v>8165</v>
      </c>
      <c r="F7670" s="35">
        <v>86101800</v>
      </c>
      <c r="G7670" s="33" t="s">
        <v>15071</v>
      </c>
      <c r="H7670" s="33">
        <v>2</v>
      </c>
      <c r="I7670" s="33">
        <v>10</v>
      </c>
      <c r="J7670" s="36">
        <v>1</v>
      </c>
      <c r="K7670" s="37">
        <v>8890490</v>
      </c>
      <c r="L7670" s="38" t="s">
        <v>12</v>
      </c>
      <c r="M7670" s="38" t="s">
        <v>13</v>
      </c>
    </row>
    <row r="7671" spans="1:13" s="39" customFormat="1" ht="12.75" x14ac:dyDescent="0.2">
      <c r="A7671" s="33" t="s">
        <v>28</v>
      </c>
      <c r="B7671" s="33" t="s">
        <v>609</v>
      </c>
      <c r="C7671" s="34">
        <v>10</v>
      </c>
      <c r="D7671" s="33" t="s">
        <v>107</v>
      </c>
      <c r="E7671" s="33" t="s">
        <v>8166</v>
      </c>
      <c r="F7671" s="35">
        <v>86101800</v>
      </c>
      <c r="G7671" s="33" t="s">
        <v>466</v>
      </c>
      <c r="H7671" s="33">
        <v>2</v>
      </c>
      <c r="I7671" s="33">
        <v>10</v>
      </c>
      <c r="J7671" s="36">
        <v>1</v>
      </c>
      <c r="K7671" s="37">
        <v>59880800</v>
      </c>
      <c r="L7671" s="38" t="s">
        <v>12</v>
      </c>
      <c r="M7671" s="38" t="s">
        <v>13</v>
      </c>
    </row>
    <row r="7672" spans="1:13" s="39" customFormat="1" ht="12.75" x14ac:dyDescent="0.2">
      <c r="A7672" s="33" t="s">
        <v>28</v>
      </c>
      <c r="B7672" s="33" t="s">
        <v>609</v>
      </c>
      <c r="C7672" s="34">
        <v>10</v>
      </c>
      <c r="D7672" s="33" t="s">
        <v>107</v>
      </c>
      <c r="E7672" s="33" t="s">
        <v>8167</v>
      </c>
      <c r="F7672" s="35">
        <v>86101800</v>
      </c>
      <c r="G7672" s="33" t="s">
        <v>15071</v>
      </c>
      <c r="H7672" s="33">
        <v>5</v>
      </c>
      <c r="I7672" s="33">
        <v>7</v>
      </c>
      <c r="J7672" s="36">
        <v>1</v>
      </c>
      <c r="K7672" s="37">
        <v>25810000</v>
      </c>
      <c r="L7672" s="38" t="s">
        <v>12</v>
      </c>
      <c r="M7672" s="38" t="s">
        <v>13</v>
      </c>
    </row>
    <row r="7673" spans="1:13" s="39" customFormat="1" ht="12.75" x14ac:dyDescent="0.2">
      <c r="A7673" s="33" t="s">
        <v>28</v>
      </c>
      <c r="B7673" s="33" t="s">
        <v>609</v>
      </c>
      <c r="C7673" s="34">
        <v>10</v>
      </c>
      <c r="D7673" s="33" t="s">
        <v>107</v>
      </c>
      <c r="E7673" s="33" t="s">
        <v>8168</v>
      </c>
      <c r="F7673" s="35">
        <v>86101800</v>
      </c>
      <c r="G7673" s="33" t="s">
        <v>15071</v>
      </c>
      <c r="H7673" s="33">
        <v>1</v>
      </c>
      <c r="I7673" s="33">
        <v>6</v>
      </c>
      <c r="J7673" s="36">
        <v>1</v>
      </c>
      <c r="K7673" s="37">
        <v>34352155</v>
      </c>
      <c r="L7673" s="38" t="s">
        <v>12</v>
      </c>
      <c r="M7673" s="38" t="s">
        <v>13</v>
      </c>
    </row>
    <row r="7674" spans="1:13" s="39" customFormat="1" ht="12.75" x14ac:dyDescent="0.2">
      <c r="A7674" s="33" t="s">
        <v>28</v>
      </c>
      <c r="B7674" s="33" t="s">
        <v>7225</v>
      </c>
      <c r="C7674" s="34">
        <v>10</v>
      </c>
      <c r="D7674" s="33" t="s">
        <v>445</v>
      </c>
      <c r="E7674" s="33" t="s">
        <v>8169</v>
      </c>
      <c r="F7674" s="35">
        <v>81141601</v>
      </c>
      <c r="G7674" s="33" t="s">
        <v>15071</v>
      </c>
      <c r="H7674" s="33">
        <v>6</v>
      </c>
      <c r="I7674" s="33">
        <v>1</v>
      </c>
      <c r="J7674" s="36">
        <v>1</v>
      </c>
      <c r="K7674" s="37">
        <v>2250000</v>
      </c>
      <c r="L7674" s="38" t="s">
        <v>12</v>
      </c>
      <c r="M7674" s="38" t="s">
        <v>13</v>
      </c>
    </row>
    <row r="7675" spans="1:13" s="39" customFormat="1" ht="12.75" x14ac:dyDescent="0.2">
      <c r="A7675" s="33" t="s">
        <v>28</v>
      </c>
      <c r="B7675" s="33" t="s">
        <v>7225</v>
      </c>
      <c r="C7675" s="34">
        <v>10</v>
      </c>
      <c r="D7675" s="33" t="s">
        <v>445</v>
      </c>
      <c r="E7675" s="33" t="s">
        <v>8170</v>
      </c>
      <c r="F7675" s="35">
        <v>81141601</v>
      </c>
      <c r="G7675" s="33" t="s">
        <v>15071</v>
      </c>
      <c r="H7675" s="33">
        <v>1</v>
      </c>
      <c r="I7675" s="33">
        <v>3</v>
      </c>
      <c r="J7675" s="36">
        <v>1</v>
      </c>
      <c r="K7675" s="37">
        <v>7983203</v>
      </c>
      <c r="L7675" s="38" t="s">
        <v>12</v>
      </c>
      <c r="M7675" s="38" t="s">
        <v>2371</v>
      </c>
    </row>
    <row r="7676" spans="1:13" s="39" customFormat="1" ht="12.75" x14ac:dyDescent="0.2">
      <c r="A7676" s="33" t="s">
        <v>28</v>
      </c>
      <c r="B7676" s="33" t="s">
        <v>7225</v>
      </c>
      <c r="C7676" s="34">
        <v>10</v>
      </c>
      <c r="D7676" s="33" t="s">
        <v>445</v>
      </c>
      <c r="E7676" s="33" t="s">
        <v>8171</v>
      </c>
      <c r="F7676" s="35">
        <v>81141601</v>
      </c>
      <c r="G7676" s="33" t="s">
        <v>15071</v>
      </c>
      <c r="H7676" s="33">
        <v>1</v>
      </c>
      <c r="I7676" s="33">
        <v>9</v>
      </c>
      <c r="J7676" s="36">
        <v>1</v>
      </c>
      <c r="K7676" s="37">
        <v>10000000</v>
      </c>
      <c r="L7676" s="38" t="s">
        <v>12</v>
      </c>
      <c r="M7676" s="38" t="s">
        <v>13</v>
      </c>
    </row>
    <row r="7677" spans="1:13" s="39" customFormat="1" ht="12.75" x14ac:dyDescent="0.2">
      <c r="A7677" s="33" t="s">
        <v>28</v>
      </c>
      <c r="B7677" s="33" t="s">
        <v>7225</v>
      </c>
      <c r="C7677" s="34">
        <v>10</v>
      </c>
      <c r="D7677" s="33" t="s">
        <v>445</v>
      </c>
      <c r="E7677" s="33" t="s">
        <v>308</v>
      </c>
      <c r="F7677" s="35">
        <v>81141601</v>
      </c>
      <c r="G7677" s="33" t="s">
        <v>15071</v>
      </c>
      <c r="H7677" s="33">
        <v>1</v>
      </c>
      <c r="I7677" s="33">
        <v>6</v>
      </c>
      <c r="J7677" s="36">
        <v>1</v>
      </c>
      <c r="K7677" s="37">
        <v>16797</v>
      </c>
      <c r="L7677" s="38" t="s">
        <v>12</v>
      </c>
      <c r="M7677" s="38" t="s">
        <v>13</v>
      </c>
    </row>
    <row r="7678" spans="1:13" s="39" customFormat="1" ht="12.75" x14ac:dyDescent="0.2">
      <c r="A7678" s="33" t="s">
        <v>28</v>
      </c>
      <c r="B7678" s="33" t="s">
        <v>611</v>
      </c>
      <c r="C7678" s="34">
        <v>10</v>
      </c>
      <c r="D7678" s="33" t="s">
        <v>108</v>
      </c>
      <c r="E7678" s="33" t="s">
        <v>8172</v>
      </c>
      <c r="F7678" s="35">
        <v>77121700</v>
      </c>
      <c r="G7678" s="33" t="s">
        <v>15071</v>
      </c>
      <c r="H7678" s="33">
        <v>6</v>
      </c>
      <c r="I7678" s="33">
        <v>1</v>
      </c>
      <c r="J7678" s="36">
        <v>1</v>
      </c>
      <c r="K7678" s="37">
        <v>1500000</v>
      </c>
      <c r="L7678" s="38" t="s">
        <v>12</v>
      </c>
      <c r="M7678" s="38" t="s">
        <v>13</v>
      </c>
    </row>
    <row r="7679" spans="1:13" s="39" customFormat="1" ht="12.75" x14ac:dyDescent="0.2">
      <c r="A7679" s="33" t="s">
        <v>28</v>
      </c>
      <c r="B7679" s="33" t="s">
        <v>611</v>
      </c>
      <c r="C7679" s="34">
        <v>10</v>
      </c>
      <c r="D7679" s="33" t="s">
        <v>108</v>
      </c>
      <c r="E7679" s="33" t="s">
        <v>8173</v>
      </c>
      <c r="F7679" s="35">
        <v>76121900</v>
      </c>
      <c r="G7679" s="33" t="s">
        <v>15071</v>
      </c>
      <c r="H7679" s="33">
        <v>6</v>
      </c>
      <c r="I7679" s="33">
        <v>1</v>
      </c>
      <c r="J7679" s="36">
        <v>1</v>
      </c>
      <c r="K7679" s="37">
        <v>1200000</v>
      </c>
      <c r="L7679" s="38" t="s">
        <v>12</v>
      </c>
      <c r="M7679" s="38" t="s">
        <v>13</v>
      </c>
    </row>
    <row r="7680" spans="1:13" s="39" customFormat="1" ht="12.75" x14ac:dyDescent="0.2">
      <c r="A7680" s="33" t="s">
        <v>28</v>
      </c>
      <c r="B7680" s="33" t="s">
        <v>611</v>
      </c>
      <c r="C7680" s="34">
        <v>10</v>
      </c>
      <c r="D7680" s="33" t="s">
        <v>108</v>
      </c>
      <c r="E7680" s="33" t="s">
        <v>8174</v>
      </c>
      <c r="F7680" s="35">
        <v>90101600</v>
      </c>
      <c r="G7680" s="33" t="s">
        <v>15072</v>
      </c>
      <c r="H7680" s="33">
        <v>6</v>
      </c>
      <c r="I7680" s="33">
        <v>1</v>
      </c>
      <c r="J7680" s="36">
        <v>1</v>
      </c>
      <c r="K7680" s="37">
        <v>96000000</v>
      </c>
      <c r="L7680" s="38" t="s">
        <v>12</v>
      </c>
      <c r="M7680" s="38" t="s">
        <v>13</v>
      </c>
    </row>
    <row r="7681" spans="1:13" s="39" customFormat="1" ht="12.75" x14ac:dyDescent="0.2">
      <c r="A7681" s="33" t="s">
        <v>28</v>
      </c>
      <c r="B7681" s="33" t="s">
        <v>611</v>
      </c>
      <c r="C7681" s="34">
        <v>10</v>
      </c>
      <c r="D7681" s="33" t="s">
        <v>108</v>
      </c>
      <c r="E7681" s="33" t="s">
        <v>8175</v>
      </c>
      <c r="F7681" s="35">
        <v>80111600</v>
      </c>
      <c r="G7681" s="33" t="s">
        <v>15072</v>
      </c>
      <c r="H7681" s="33">
        <v>6</v>
      </c>
      <c r="I7681" s="33">
        <v>1</v>
      </c>
      <c r="J7681" s="36">
        <v>1</v>
      </c>
      <c r="K7681" s="37">
        <v>12500000</v>
      </c>
      <c r="L7681" s="38" t="s">
        <v>12</v>
      </c>
      <c r="M7681" s="38" t="s">
        <v>13</v>
      </c>
    </row>
    <row r="7682" spans="1:13" s="39" customFormat="1" ht="12.75" x14ac:dyDescent="0.2">
      <c r="A7682" s="33" t="s">
        <v>28</v>
      </c>
      <c r="B7682" s="33" t="s">
        <v>611</v>
      </c>
      <c r="C7682" s="34">
        <v>10</v>
      </c>
      <c r="D7682" s="33" t="s">
        <v>108</v>
      </c>
      <c r="E7682" s="33" t="s">
        <v>8176</v>
      </c>
      <c r="F7682" s="35">
        <v>20122800</v>
      </c>
      <c r="G7682" s="33" t="s">
        <v>466</v>
      </c>
      <c r="H7682" s="33">
        <v>6</v>
      </c>
      <c r="I7682" s="33">
        <v>1</v>
      </c>
      <c r="J7682" s="36">
        <v>1</v>
      </c>
      <c r="K7682" s="37">
        <v>1700000</v>
      </c>
      <c r="L7682" s="38" t="s">
        <v>12</v>
      </c>
      <c r="M7682" s="38" t="s">
        <v>13</v>
      </c>
    </row>
    <row r="7683" spans="1:13" s="39" customFormat="1" ht="12.75" x14ac:dyDescent="0.2">
      <c r="A7683" s="33" t="s">
        <v>28</v>
      </c>
      <c r="B7683" s="33" t="s">
        <v>611</v>
      </c>
      <c r="C7683" s="34">
        <v>10</v>
      </c>
      <c r="D7683" s="33" t="s">
        <v>108</v>
      </c>
      <c r="E7683" s="33" t="s">
        <v>8177</v>
      </c>
      <c r="F7683" s="35">
        <v>81141601</v>
      </c>
      <c r="G7683" s="33" t="s">
        <v>466</v>
      </c>
      <c r="H7683" s="33">
        <v>6</v>
      </c>
      <c r="I7683" s="33">
        <v>1</v>
      </c>
      <c r="J7683" s="36">
        <v>1</v>
      </c>
      <c r="K7683" s="37">
        <v>7603525</v>
      </c>
      <c r="L7683" s="38" t="s">
        <v>12</v>
      </c>
      <c r="M7683" s="38" t="s">
        <v>13</v>
      </c>
    </row>
    <row r="7684" spans="1:13" s="39" customFormat="1" ht="12.75" x14ac:dyDescent="0.2">
      <c r="A7684" s="33" t="s">
        <v>28</v>
      </c>
      <c r="B7684" s="33" t="s">
        <v>611</v>
      </c>
      <c r="C7684" s="34">
        <v>10</v>
      </c>
      <c r="D7684" s="33" t="s">
        <v>108</v>
      </c>
      <c r="E7684" s="33" t="s">
        <v>8178</v>
      </c>
      <c r="F7684" s="35">
        <v>80111701</v>
      </c>
      <c r="G7684" s="33" t="s">
        <v>313</v>
      </c>
      <c r="H7684" s="33">
        <v>1</v>
      </c>
      <c r="I7684" s="33">
        <v>3</v>
      </c>
      <c r="J7684" s="36">
        <v>1</v>
      </c>
      <c r="K7684" s="37">
        <v>56000000</v>
      </c>
      <c r="L7684" s="38" t="s">
        <v>12</v>
      </c>
      <c r="M7684" s="38" t="s">
        <v>2371</v>
      </c>
    </row>
    <row r="7685" spans="1:13" s="39" customFormat="1" ht="12.75" x14ac:dyDescent="0.2">
      <c r="A7685" s="33" t="s">
        <v>28</v>
      </c>
      <c r="B7685" s="33" t="s">
        <v>611</v>
      </c>
      <c r="C7685" s="34">
        <v>10</v>
      </c>
      <c r="D7685" s="33" t="s">
        <v>108</v>
      </c>
      <c r="E7685" s="33" t="s">
        <v>8178</v>
      </c>
      <c r="F7685" s="35">
        <v>80111701</v>
      </c>
      <c r="G7685" s="33" t="s">
        <v>313</v>
      </c>
      <c r="H7685" s="33">
        <v>1</v>
      </c>
      <c r="I7685" s="33">
        <v>3</v>
      </c>
      <c r="J7685" s="36">
        <v>1</v>
      </c>
      <c r="K7685" s="37">
        <v>149151338</v>
      </c>
      <c r="L7685" s="38" t="s">
        <v>12</v>
      </c>
      <c r="M7685" s="38" t="s">
        <v>2371</v>
      </c>
    </row>
    <row r="7686" spans="1:13" s="39" customFormat="1" ht="12.75" x14ac:dyDescent="0.2">
      <c r="A7686" s="33" t="s">
        <v>28</v>
      </c>
      <c r="B7686" s="33" t="s">
        <v>611</v>
      </c>
      <c r="C7686" s="34">
        <v>10</v>
      </c>
      <c r="D7686" s="33" t="s">
        <v>108</v>
      </c>
      <c r="E7686" s="33" t="s">
        <v>8179</v>
      </c>
      <c r="F7686" s="35">
        <v>90101600</v>
      </c>
      <c r="G7686" s="33" t="s">
        <v>15072</v>
      </c>
      <c r="H7686" s="33">
        <v>1</v>
      </c>
      <c r="I7686" s="33">
        <v>3</v>
      </c>
      <c r="J7686" s="36">
        <v>1</v>
      </c>
      <c r="K7686" s="37">
        <v>130000000</v>
      </c>
      <c r="L7686" s="38" t="s">
        <v>12</v>
      </c>
      <c r="M7686" s="38" t="s">
        <v>2371</v>
      </c>
    </row>
    <row r="7687" spans="1:13" s="39" customFormat="1" ht="12.75" x14ac:dyDescent="0.2">
      <c r="A7687" s="33" t="s">
        <v>28</v>
      </c>
      <c r="B7687" s="33" t="s">
        <v>611</v>
      </c>
      <c r="C7687" s="34">
        <v>10</v>
      </c>
      <c r="D7687" s="33" t="s">
        <v>108</v>
      </c>
      <c r="E7687" s="33" t="s">
        <v>8179</v>
      </c>
      <c r="F7687" s="35">
        <v>90101600</v>
      </c>
      <c r="G7687" s="33" t="s">
        <v>15072</v>
      </c>
      <c r="H7687" s="33">
        <v>1</v>
      </c>
      <c r="I7687" s="33">
        <v>3</v>
      </c>
      <c r="J7687" s="36">
        <v>1</v>
      </c>
      <c r="K7687" s="37">
        <v>326999997</v>
      </c>
      <c r="L7687" s="38" t="s">
        <v>12</v>
      </c>
      <c r="M7687" s="38" t="s">
        <v>2371</v>
      </c>
    </row>
    <row r="7688" spans="1:13" s="39" customFormat="1" ht="12.75" x14ac:dyDescent="0.2">
      <c r="A7688" s="33" t="s">
        <v>28</v>
      </c>
      <c r="B7688" s="33" t="s">
        <v>611</v>
      </c>
      <c r="C7688" s="34">
        <v>10</v>
      </c>
      <c r="D7688" s="33" t="s">
        <v>108</v>
      </c>
      <c r="E7688" s="33" t="s">
        <v>8180</v>
      </c>
      <c r="F7688" s="35">
        <v>81141601</v>
      </c>
      <c r="G7688" s="33" t="s">
        <v>466</v>
      </c>
      <c r="H7688" s="33">
        <v>1</v>
      </c>
      <c r="I7688" s="33">
        <v>3</v>
      </c>
      <c r="J7688" s="36">
        <v>1</v>
      </c>
      <c r="K7688" s="37">
        <v>25824363.57</v>
      </c>
      <c r="L7688" s="38" t="s">
        <v>12</v>
      </c>
      <c r="M7688" s="38" t="s">
        <v>2371</v>
      </c>
    </row>
    <row r="7689" spans="1:13" s="39" customFormat="1" ht="12.75" x14ac:dyDescent="0.2">
      <c r="A7689" s="33" t="s">
        <v>28</v>
      </c>
      <c r="B7689" s="33" t="s">
        <v>611</v>
      </c>
      <c r="C7689" s="34">
        <v>10</v>
      </c>
      <c r="D7689" s="33" t="s">
        <v>108</v>
      </c>
      <c r="E7689" s="33" t="s">
        <v>8181</v>
      </c>
      <c r="F7689" s="35">
        <v>80111600</v>
      </c>
      <c r="G7689" s="33" t="s">
        <v>15072</v>
      </c>
      <c r="H7689" s="33">
        <v>1</v>
      </c>
      <c r="I7689" s="33">
        <v>3</v>
      </c>
      <c r="J7689" s="36">
        <v>1</v>
      </c>
      <c r="K7689" s="37">
        <v>13447000</v>
      </c>
      <c r="L7689" s="38" t="s">
        <v>12</v>
      </c>
      <c r="M7689" s="38" t="s">
        <v>2371</v>
      </c>
    </row>
    <row r="7690" spans="1:13" s="39" customFormat="1" ht="12.75" x14ac:dyDescent="0.2">
      <c r="A7690" s="33" t="s">
        <v>28</v>
      </c>
      <c r="B7690" s="33" t="s">
        <v>611</v>
      </c>
      <c r="C7690" s="34">
        <v>10</v>
      </c>
      <c r="D7690" s="33" t="s">
        <v>108</v>
      </c>
      <c r="E7690" s="33" t="s">
        <v>8182</v>
      </c>
      <c r="F7690" s="35">
        <v>77121700</v>
      </c>
      <c r="G7690" s="33" t="s">
        <v>15071</v>
      </c>
      <c r="H7690" s="33">
        <v>1</v>
      </c>
      <c r="I7690" s="33">
        <v>3</v>
      </c>
      <c r="J7690" s="36">
        <v>1</v>
      </c>
      <c r="K7690" s="37">
        <v>4066320</v>
      </c>
      <c r="L7690" s="38" t="s">
        <v>12</v>
      </c>
      <c r="M7690" s="38" t="s">
        <v>2371</v>
      </c>
    </row>
    <row r="7691" spans="1:13" s="39" customFormat="1" ht="12.75" x14ac:dyDescent="0.2">
      <c r="A7691" s="33" t="s">
        <v>28</v>
      </c>
      <c r="B7691" s="33" t="s">
        <v>611</v>
      </c>
      <c r="C7691" s="34">
        <v>10</v>
      </c>
      <c r="D7691" s="33" t="s">
        <v>108</v>
      </c>
      <c r="E7691" s="33" t="s">
        <v>8183</v>
      </c>
      <c r="F7691" s="35">
        <v>77121700</v>
      </c>
      <c r="G7691" s="33" t="s">
        <v>15071</v>
      </c>
      <c r="H7691" s="33">
        <v>2</v>
      </c>
      <c r="I7691" s="33">
        <v>8</v>
      </c>
      <c r="J7691" s="36">
        <v>1</v>
      </c>
      <c r="K7691" s="37">
        <v>8972600</v>
      </c>
      <c r="L7691" s="38" t="s">
        <v>12</v>
      </c>
      <c r="M7691" s="38" t="s">
        <v>13</v>
      </c>
    </row>
    <row r="7692" spans="1:13" s="39" customFormat="1" ht="12.75" x14ac:dyDescent="0.2">
      <c r="A7692" s="33" t="s">
        <v>28</v>
      </c>
      <c r="B7692" s="33" t="s">
        <v>611</v>
      </c>
      <c r="C7692" s="34">
        <v>10</v>
      </c>
      <c r="D7692" s="33" t="s">
        <v>108</v>
      </c>
      <c r="E7692" s="33" t="s">
        <v>8184</v>
      </c>
      <c r="F7692" s="35">
        <v>77131600</v>
      </c>
      <c r="G7692" s="33" t="s">
        <v>15071</v>
      </c>
      <c r="H7692" s="33">
        <v>3</v>
      </c>
      <c r="I7692" s="33">
        <v>1</v>
      </c>
      <c r="J7692" s="36">
        <v>1</v>
      </c>
      <c r="K7692" s="37">
        <v>37128000</v>
      </c>
      <c r="L7692" s="38" t="s">
        <v>12</v>
      </c>
      <c r="M7692" s="38" t="s">
        <v>13</v>
      </c>
    </row>
    <row r="7693" spans="1:13" s="39" customFormat="1" ht="12.75" x14ac:dyDescent="0.2">
      <c r="A7693" s="33" t="s">
        <v>28</v>
      </c>
      <c r="B7693" s="33" t="s">
        <v>611</v>
      </c>
      <c r="C7693" s="34">
        <v>10</v>
      </c>
      <c r="D7693" s="33" t="s">
        <v>108</v>
      </c>
      <c r="E7693" s="33" t="s">
        <v>8185</v>
      </c>
      <c r="F7693" s="35">
        <v>80111600</v>
      </c>
      <c r="G7693" s="33" t="s">
        <v>15071</v>
      </c>
      <c r="H7693" s="33">
        <v>1</v>
      </c>
      <c r="I7693" s="33">
        <v>10</v>
      </c>
      <c r="J7693" s="36">
        <v>1</v>
      </c>
      <c r="K7693" s="37">
        <v>68544000</v>
      </c>
      <c r="L7693" s="38" t="s">
        <v>12</v>
      </c>
      <c r="M7693" s="38" t="s">
        <v>13</v>
      </c>
    </row>
    <row r="7694" spans="1:13" s="39" customFormat="1" ht="12.75" x14ac:dyDescent="0.2">
      <c r="A7694" s="33" t="s">
        <v>28</v>
      </c>
      <c r="B7694" s="33" t="s">
        <v>611</v>
      </c>
      <c r="C7694" s="34">
        <v>10</v>
      </c>
      <c r="D7694" s="33" t="s">
        <v>108</v>
      </c>
      <c r="E7694" s="33" t="s">
        <v>8186</v>
      </c>
      <c r="F7694" s="35">
        <v>81141601</v>
      </c>
      <c r="G7694" s="33" t="s">
        <v>15071</v>
      </c>
      <c r="H7694" s="33">
        <v>2</v>
      </c>
      <c r="I7694" s="33">
        <v>9</v>
      </c>
      <c r="J7694" s="36">
        <v>1</v>
      </c>
      <c r="K7694" s="37">
        <v>34280131.729999997</v>
      </c>
      <c r="L7694" s="38" t="s">
        <v>12</v>
      </c>
      <c r="M7694" s="38" t="s">
        <v>13</v>
      </c>
    </row>
    <row r="7695" spans="1:13" s="39" customFormat="1" ht="12.75" x14ac:dyDescent="0.2">
      <c r="A7695" s="33" t="s">
        <v>28</v>
      </c>
      <c r="B7695" s="33" t="s">
        <v>611</v>
      </c>
      <c r="C7695" s="34">
        <v>10</v>
      </c>
      <c r="D7695" s="33" t="s">
        <v>108</v>
      </c>
      <c r="E7695" s="33" t="s">
        <v>8186</v>
      </c>
      <c r="F7695" s="35">
        <v>81141601</v>
      </c>
      <c r="G7695" s="33" t="s">
        <v>15071</v>
      </c>
      <c r="H7695" s="33">
        <v>5</v>
      </c>
      <c r="I7695" s="33">
        <v>6</v>
      </c>
      <c r="J7695" s="36">
        <v>1</v>
      </c>
      <c r="K7695" s="37">
        <v>13712052.689999999</v>
      </c>
      <c r="L7695" s="38" t="s">
        <v>12</v>
      </c>
      <c r="M7695" s="38" t="s">
        <v>13</v>
      </c>
    </row>
    <row r="7696" spans="1:13" s="39" customFormat="1" ht="12.75" x14ac:dyDescent="0.2">
      <c r="A7696" s="33" t="s">
        <v>28</v>
      </c>
      <c r="B7696" s="33" t="s">
        <v>611</v>
      </c>
      <c r="C7696" s="34">
        <v>10</v>
      </c>
      <c r="D7696" s="33" t="s">
        <v>108</v>
      </c>
      <c r="E7696" s="33" t="s">
        <v>8187</v>
      </c>
      <c r="F7696" s="35">
        <v>80111701</v>
      </c>
      <c r="G7696" s="33" t="s">
        <v>313</v>
      </c>
      <c r="H7696" s="33">
        <v>3</v>
      </c>
      <c r="I7696" s="33">
        <v>12</v>
      </c>
      <c r="J7696" s="36">
        <v>1</v>
      </c>
      <c r="K7696" s="37">
        <v>49504276</v>
      </c>
      <c r="L7696" s="38" t="s">
        <v>12</v>
      </c>
      <c r="M7696" s="38" t="s">
        <v>13</v>
      </c>
    </row>
    <row r="7697" spans="1:13" s="39" customFormat="1" ht="12.75" x14ac:dyDescent="0.2">
      <c r="A7697" s="33" t="s">
        <v>28</v>
      </c>
      <c r="B7697" s="33" t="s">
        <v>611</v>
      </c>
      <c r="C7697" s="34">
        <v>10</v>
      </c>
      <c r="D7697" s="33" t="s">
        <v>108</v>
      </c>
      <c r="E7697" s="33" t="s">
        <v>8188</v>
      </c>
      <c r="F7697" s="35">
        <v>90101600</v>
      </c>
      <c r="G7697" s="33" t="s">
        <v>15072</v>
      </c>
      <c r="H7697" s="33">
        <v>3</v>
      </c>
      <c r="I7697" s="33">
        <v>12</v>
      </c>
      <c r="J7697" s="36">
        <v>1</v>
      </c>
      <c r="K7697" s="37">
        <v>410495724</v>
      </c>
      <c r="L7697" s="38" t="s">
        <v>12</v>
      </c>
      <c r="M7697" s="38" t="s">
        <v>13</v>
      </c>
    </row>
    <row r="7698" spans="1:13" s="39" customFormat="1" ht="12.75" x14ac:dyDescent="0.2">
      <c r="A7698" s="33" t="s">
        <v>28</v>
      </c>
      <c r="B7698" s="33" t="s">
        <v>611</v>
      </c>
      <c r="C7698" s="34">
        <v>10</v>
      </c>
      <c r="D7698" s="33" t="s">
        <v>108</v>
      </c>
      <c r="E7698" s="33" t="s">
        <v>7226</v>
      </c>
      <c r="F7698" s="35">
        <v>80101500</v>
      </c>
      <c r="G7698" s="33" t="s">
        <v>313</v>
      </c>
      <c r="H7698" s="33">
        <v>2</v>
      </c>
      <c r="I7698" s="33">
        <v>10</v>
      </c>
      <c r="J7698" s="36">
        <v>1</v>
      </c>
      <c r="K7698" s="37">
        <v>49986000</v>
      </c>
      <c r="L7698" s="38" t="s">
        <v>12</v>
      </c>
      <c r="M7698" s="38" t="s">
        <v>13</v>
      </c>
    </row>
    <row r="7699" spans="1:13" s="39" customFormat="1" ht="12.75" x14ac:dyDescent="0.2">
      <c r="A7699" s="33" t="s">
        <v>28</v>
      </c>
      <c r="B7699" s="33" t="s">
        <v>611</v>
      </c>
      <c r="C7699" s="34">
        <v>10</v>
      </c>
      <c r="D7699" s="33" t="s">
        <v>108</v>
      </c>
      <c r="E7699" s="33" t="s">
        <v>8189</v>
      </c>
      <c r="F7699" s="35">
        <v>20122800</v>
      </c>
      <c r="G7699" s="33" t="s">
        <v>15071</v>
      </c>
      <c r="H7699" s="33">
        <v>2</v>
      </c>
      <c r="I7699" s="33">
        <v>10</v>
      </c>
      <c r="J7699" s="36">
        <v>1</v>
      </c>
      <c r="K7699" s="37">
        <v>15169525</v>
      </c>
      <c r="L7699" s="38" t="s">
        <v>12</v>
      </c>
      <c r="M7699" s="38" t="s">
        <v>13</v>
      </c>
    </row>
    <row r="7700" spans="1:13" s="39" customFormat="1" ht="12.75" x14ac:dyDescent="0.2">
      <c r="A7700" s="33" t="s">
        <v>28</v>
      </c>
      <c r="B7700" s="33" t="s">
        <v>611</v>
      </c>
      <c r="C7700" s="34">
        <v>10</v>
      </c>
      <c r="D7700" s="33" t="s">
        <v>108</v>
      </c>
      <c r="E7700" s="33" t="s">
        <v>8190</v>
      </c>
      <c r="F7700" s="35">
        <v>76121900</v>
      </c>
      <c r="G7700" s="33" t="s">
        <v>15071</v>
      </c>
      <c r="H7700" s="33">
        <v>3</v>
      </c>
      <c r="I7700" s="33">
        <v>9</v>
      </c>
      <c r="J7700" s="36">
        <v>1</v>
      </c>
      <c r="K7700" s="37">
        <v>10800000</v>
      </c>
      <c r="L7700" s="38" t="s">
        <v>12</v>
      </c>
      <c r="M7700" s="38" t="s">
        <v>13</v>
      </c>
    </row>
    <row r="7701" spans="1:13" s="39" customFormat="1" ht="12.75" x14ac:dyDescent="0.2">
      <c r="A7701" s="33" t="s">
        <v>28</v>
      </c>
      <c r="B7701" s="33" t="s">
        <v>611</v>
      </c>
      <c r="C7701" s="34">
        <v>10</v>
      </c>
      <c r="D7701" s="33" t="s">
        <v>108</v>
      </c>
      <c r="E7701" s="33" t="s">
        <v>308</v>
      </c>
      <c r="F7701" s="35">
        <v>81141601</v>
      </c>
      <c r="G7701" s="33" t="s">
        <v>15071</v>
      </c>
      <c r="H7701" s="33">
        <v>1</v>
      </c>
      <c r="I7701" s="33">
        <v>6</v>
      </c>
      <c r="J7701" s="36">
        <v>1</v>
      </c>
      <c r="K7701" s="37">
        <v>399694.5</v>
      </c>
      <c r="L7701" s="38" t="s">
        <v>12</v>
      </c>
      <c r="M7701" s="38" t="s">
        <v>13</v>
      </c>
    </row>
    <row r="7702" spans="1:13" s="39" customFormat="1" ht="12.75" x14ac:dyDescent="0.2">
      <c r="A7702" s="33" t="s">
        <v>27</v>
      </c>
      <c r="B7702" s="33" t="s">
        <v>546</v>
      </c>
      <c r="C7702" s="34">
        <v>10</v>
      </c>
      <c r="D7702" s="33" t="s">
        <v>43</v>
      </c>
      <c r="E7702" s="33" t="s">
        <v>43</v>
      </c>
      <c r="F7702" s="35">
        <v>0</v>
      </c>
      <c r="G7702" s="33" t="s">
        <v>313</v>
      </c>
      <c r="H7702" s="33">
        <v>1</v>
      </c>
      <c r="I7702" s="33">
        <v>12</v>
      </c>
      <c r="J7702" s="36">
        <v>1</v>
      </c>
      <c r="K7702" s="37">
        <v>90000000</v>
      </c>
      <c r="L7702" s="38" t="s">
        <v>12</v>
      </c>
      <c r="M7702" s="38" t="s">
        <v>13</v>
      </c>
    </row>
    <row r="7703" spans="1:13" s="39" customFormat="1" ht="12.75" x14ac:dyDescent="0.2">
      <c r="A7703" s="33" t="s">
        <v>27</v>
      </c>
      <c r="B7703" s="33" t="s">
        <v>548</v>
      </c>
      <c r="C7703" s="34">
        <v>10</v>
      </c>
      <c r="D7703" s="33" t="s">
        <v>5907</v>
      </c>
      <c r="E7703" s="33" t="s">
        <v>8208</v>
      </c>
      <c r="F7703" s="35">
        <v>93151510</v>
      </c>
      <c r="G7703" s="33" t="s">
        <v>313</v>
      </c>
      <c r="H7703" s="33">
        <v>1</v>
      </c>
      <c r="I7703" s="33">
        <v>12</v>
      </c>
      <c r="J7703" s="36">
        <v>1</v>
      </c>
      <c r="K7703" s="37">
        <v>327100</v>
      </c>
      <c r="L7703" s="38" t="s">
        <v>12</v>
      </c>
      <c r="M7703" s="38" t="s">
        <v>13</v>
      </c>
    </row>
    <row r="7704" spans="1:13" s="39" customFormat="1" ht="12.75" x14ac:dyDescent="0.2">
      <c r="A7704" s="33" t="s">
        <v>27</v>
      </c>
      <c r="B7704" s="33" t="s">
        <v>549</v>
      </c>
      <c r="C7704" s="34">
        <v>10</v>
      </c>
      <c r="D7704" s="33" t="s">
        <v>14</v>
      </c>
      <c r="E7704" s="33" t="s">
        <v>14</v>
      </c>
      <c r="F7704" s="35">
        <v>93161601</v>
      </c>
      <c r="G7704" s="33" t="s">
        <v>313</v>
      </c>
      <c r="H7704" s="33">
        <v>1</v>
      </c>
      <c r="I7704" s="33">
        <v>12</v>
      </c>
      <c r="J7704" s="36">
        <v>1</v>
      </c>
      <c r="K7704" s="37">
        <v>91468225</v>
      </c>
      <c r="L7704" s="38" t="s">
        <v>12</v>
      </c>
      <c r="M7704" s="38" t="s">
        <v>13</v>
      </c>
    </row>
    <row r="7705" spans="1:13" s="39" customFormat="1" ht="12.75" x14ac:dyDescent="0.2">
      <c r="A7705" s="33" t="s">
        <v>27</v>
      </c>
      <c r="B7705" s="33" t="s">
        <v>553</v>
      </c>
      <c r="C7705" s="34">
        <v>10</v>
      </c>
      <c r="D7705" s="33" t="s">
        <v>74</v>
      </c>
      <c r="E7705" s="33" t="s">
        <v>14182</v>
      </c>
      <c r="F7705" s="35">
        <v>27111701</v>
      </c>
      <c r="G7705" s="33" t="s">
        <v>466</v>
      </c>
      <c r="H7705" s="33">
        <v>2</v>
      </c>
      <c r="I7705" s="33">
        <v>3</v>
      </c>
      <c r="J7705" s="36">
        <v>3</v>
      </c>
      <c r="K7705" s="37">
        <v>12359.34</v>
      </c>
      <c r="L7705" s="38" t="s">
        <v>15</v>
      </c>
      <c r="M7705" s="38" t="s">
        <v>13</v>
      </c>
    </row>
    <row r="7706" spans="1:13" s="39" customFormat="1" ht="12.75" x14ac:dyDescent="0.2">
      <c r="A7706" s="33" t="s">
        <v>27</v>
      </c>
      <c r="B7706" s="33" t="s">
        <v>553</v>
      </c>
      <c r="C7706" s="34">
        <v>10</v>
      </c>
      <c r="D7706" s="33" t="s">
        <v>74</v>
      </c>
      <c r="E7706" s="33" t="s">
        <v>14183</v>
      </c>
      <c r="F7706" s="35">
        <v>27112134</v>
      </c>
      <c r="G7706" s="33" t="s">
        <v>466</v>
      </c>
      <c r="H7706" s="33">
        <v>2</v>
      </c>
      <c r="I7706" s="33">
        <v>3</v>
      </c>
      <c r="J7706" s="36">
        <v>3</v>
      </c>
      <c r="K7706" s="37">
        <v>38827.319999999992</v>
      </c>
      <c r="L7706" s="38" t="s">
        <v>15</v>
      </c>
      <c r="M7706" s="38" t="s">
        <v>13</v>
      </c>
    </row>
    <row r="7707" spans="1:13" s="39" customFormat="1" ht="12.75" x14ac:dyDescent="0.2">
      <c r="A7707" s="33" t="s">
        <v>27</v>
      </c>
      <c r="B7707" s="33" t="s">
        <v>553</v>
      </c>
      <c r="C7707" s="34">
        <v>10</v>
      </c>
      <c r="D7707" s="33" t="s">
        <v>74</v>
      </c>
      <c r="E7707" s="33" t="s">
        <v>14184</v>
      </c>
      <c r="F7707" s="35">
        <v>23271806</v>
      </c>
      <c r="G7707" s="33" t="s">
        <v>466</v>
      </c>
      <c r="H7707" s="33">
        <v>2</v>
      </c>
      <c r="I7707" s="33">
        <v>3</v>
      </c>
      <c r="J7707" s="36">
        <v>2</v>
      </c>
      <c r="K7707" s="37">
        <v>82978.7</v>
      </c>
      <c r="L7707" s="38" t="s">
        <v>15</v>
      </c>
      <c r="M7707" s="38" t="s">
        <v>13</v>
      </c>
    </row>
    <row r="7708" spans="1:13" s="39" customFormat="1" ht="12.75" x14ac:dyDescent="0.2">
      <c r="A7708" s="33" t="s">
        <v>27</v>
      </c>
      <c r="B7708" s="33" t="s">
        <v>553</v>
      </c>
      <c r="C7708" s="34">
        <v>10</v>
      </c>
      <c r="D7708" s="33" t="s">
        <v>74</v>
      </c>
      <c r="E7708" s="33" t="s">
        <v>4748</v>
      </c>
      <c r="F7708" s="35">
        <v>41113630</v>
      </c>
      <c r="G7708" s="33" t="s">
        <v>466</v>
      </c>
      <c r="H7708" s="33">
        <v>2</v>
      </c>
      <c r="I7708" s="33">
        <v>3</v>
      </c>
      <c r="J7708" s="36">
        <v>2</v>
      </c>
      <c r="K7708" s="37">
        <v>152915</v>
      </c>
      <c r="L7708" s="38" t="s">
        <v>15</v>
      </c>
      <c r="M7708" s="38" t="s">
        <v>13</v>
      </c>
    </row>
    <row r="7709" spans="1:13" s="39" customFormat="1" ht="12.75" x14ac:dyDescent="0.2">
      <c r="A7709" s="33" t="s">
        <v>27</v>
      </c>
      <c r="B7709" s="33" t="s">
        <v>553</v>
      </c>
      <c r="C7709" s="34">
        <v>10</v>
      </c>
      <c r="D7709" s="33" t="s">
        <v>74</v>
      </c>
      <c r="E7709" s="33" t="s">
        <v>14185</v>
      </c>
      <c r="F7709" s="35">
        <v>23271800</v>
      </c>
      <c r="G7709" s="33" t="s">
        <v>466</v>
      </c>
      <c r="H7709" s="33">
        <v>2</v>
      </c>
      <c r="I7709" s="33">
        <v>3</v>
      </c>
      <c r="J7709" s="36">
        <v>3</v>
      </c>
      <c r="K7709" s="37">
        <v>58251.69</v>
      </c>
      <c r="L7709" s="38" t="s">
        <v>15</v>
      </c>
      <c r="M7709" s="38" t="s">
        <v>13</v>
      </c>
    </row>
    <row r="7710" spans="1:13" s="39" customFormat="1" ht="12.75" x14ac:dyDescent="0.2">
      <c r="A7710" s="33" t="s">
        <v>27</v>
      </c>
      <c r="B7710" s="33" t="s">
        <v>553</v>
      </c>
      <c r="C7710" s="34">
        <v>10</v>
      </c>
      <c r="D7710" s="33" t="s">
        <v>74</v>
      </c>
      <c r="E7710" s="33" t="s">
        <v>14186</v>
      </c>
      <c r="F7710" s="35">
        <v>27111701</v>
      </c>
      <c r="G7710" s="33" t="s">
        <v>466</v>
      </c>
      <c r="H7710" s="33">
        <v>2</v>
      </c>
      <c r="I7710" s="33">
        <v>3</v>
      </c>
      <c r="J7710" s="36">
        <v>3</v>
      </c>
      <c r="K7710" s="37">
        <v>12359.34</v>
      </c>
      <c r="L7710" s="38" t="s">
        <v>15</v>
      </c>
      <c r="M7710" s="38" t="s">
        <v>13</v>
      </c>
    </row>
    <row r="7711" spans="1:13" s="39" customFormat="1" ht="12.75" x14ac:dyDescent="0.2">
      <c r="A7711" s="33" t="s">
        <v>27</v>
      </c>
      <c r="B7711" s="33" t="s">
        <v>553</v>
      </c>
      <c r="C7711" s="34">
        <v>10</v>
      </c>
      <c r="D7711" s="33" t="s">
        <v>74</v>
      </c>
      <c r="E7711" s="33" t="s">
        <v>4798</v>
      </c>
      <c r="F7711" s="35">
        <v>27111901</v>
      </c>
      <c r="G7711" s="33" t="s">
        <v>466</v>
      </c>
      <c r="H7711" s="33">
        <v>2</v>
      </c>
      <c r="I7711" s="33">
        <v>3</v>
      </c>
      <c r="J7711" s="36">
        <v>3</v>
      </c>
      <c r="K7711" s="37">
        <v>75926.759999999995</v>
      </c>
      <c r="L7711" s="38" t="s">
        <v>15</v>
      </c>
      <c r="M7711" s="38" t="s">
        <v>13</v>
      </c>
    </row>
    <row r="7712" spans="1:13" s="39" customFormat="1" ht="12.75" x14ac:dyDescent="0.2">
      <c r="A7712" s="33" t="s">
        <v>27</v>
      </c>
      <c r="B7712" s="33" t="s">
        <v>553</v>
      </c>
      <c r="C7712" s="34">
        <v>10</v>
      </c>
      <c r="D7712" s="33" t="s">
        <v>74</v>
      </c>
      <c r="E7712" s="33" t="s">
        <v>8209</v>
      </c>
      <c r="F7712" s="35">
        <v>23101502</v>
      </c>
      <c r="G7712" s="33" t="s">
        <v>466</v>
      </c>
      <c r="H7712" s="33">
        <v>2</v>
      </c>
      <c r="I7712" s="33">
        <v>3</v>
      </c>
      <c r="J7712" s="36">
        <v>3</v>
      </c>
      <c r="K7712" s="37">
        <v>2008806.8699999996</v>
      </c>
      <c r="L7712" s="38" t="s">
        <v>15</v>
      </c>
      <c r="M7712" s="38" t="s">
        <v>13</v>
      </c>
    </row>
    <row r="7713" spans="1:13" s="39" customFormat="1" ht="12.75" x14ac:dyDescent="0.2">
      <c r="A7713" s="33" t="s">
        <v>27</v>
      </c>
      <c r="B7713" s="33" t="s">
        <v>553</v>
      </c>
      <c r="C7713" s="34">
        <v>10</v>
      </c>
      <c r="D7713" s="33" t="s">
        <v>74</v>
      </c>
      <c r="E7713" s="33" t="s">
        <v>8210</v>
      </c>
      <c r="F7713" s="35">
        <v>23101502</v>
      </c>
      <c r="G7713" s="33" t="s">
        <v>466</v>
      </c>
      <c r="H7713" s="33">
        <v>2</v>
      </c>
      <c r="I7713" s="33">
        <v>3</v>
      </c>
      <c r="J7713" s="36">
        <v>2</v>
      </c>
      <c r="K7713" s="37">
        <v>1191696.94</v>
      </c>
      <c r="L7713" s="38" t="s">
        <v>15</v>
      </c>
      <c r="M7713" s="38" t="s">
        <v>13</v>
      </c>
    </row>
    <row r="7714" spans="1:13" s="39" customFormat="1" ht="12.75" x14ac:dyDescent="0.2">
      <c r="A7714" s="33" t="s">
        <v>27</v>
      </c>
      <c r="B7714" s="33" t="s">
        <v>553</v>
      </c>
      <c r="C7714" s="34">
        <v>10</v>
      </c>
      <c r="D7714" s="33" t="s">
        <v>74</v>
      </c>
      <c r="E7714" s="33" t="s">
        <v>8211</v>
      </c>
      <c r="F7714" s="35">
        <v>23101502</v>
      </c>
      <c r="G7714" s="33" t="s">
        <v>466</v>
      </c>
      <c r="H7714" s="33">
        <v>2</v>
      </c>
      <c r="I7714" s="33">
        <v>3</v>
      </c>
      <c r="J7714" s="36">
        <v>1</v>
      </c>
      <c r="K7714" s="37">
        <v>669602.28999999992</v>
      </c>
      <c r="L7714" s="38" t="s">
        <v>15</v>
      </c>
      <c r="M7714" s="38" t="s">
        <v>13</v>
      </c>
    </row>
    <row r="7715" spans="1:13" s="39" customFormat="1" ht="12.75" x14ac:dyDescent="0.2">
      <c r="A7715" s="33" t="s">
        <v>27</v>
      </c>
      <c r="B7715" s="33" t="s">
        <v>553</v>
      </c>
      <c r="C7715" s="34">
        <v>10</v>
      </c>
      <c r="D7715" s="33" t="s">
        <v>74</v>
      </c>
      <c r="E7715" s="33" t="s">
        <v>8212</v>
      </c>
      <c r="F7715" s="35">
        <v>23101510</v>
      </c>
      <c r="G7715" s="33" t="s">
        <v>466</v>
      </c>
      <c r="H7715" s="33">
        <v>2</v>
      </c>
      <c r="I7715" s="33">
        <v>3</v>
      </c>
      <c r="J7715" s="36">
        <v>2</v>
      </c>
      <c r="K7715" s="37">
        <v>105062.72</v>
      </c>
      <c r="L7715" s="38" t="s">
        <v>15</v>
      </c>
      <c r="M7715" s="38" t="s">
        <v>13</v>
      </c>
    </row>
    <row r="7716" spans="1:13" s="39" customFormat="1" ht="12.75" x14ac:dyDescent="0.2">
      <c r="A7716" s="33" t="s">
        <v>27</v>
      </c>
      <c r="B7716" s="33" t="s">
        <v>553</v>
      </c>
      <c r="C7716" s="34">
        <v>10</v>
      </c>
      <c r="D7716" s="33" t="s">
        <v>74</v>
      </c>
      <c r="E7716" s="33" t="s">
        <v>8213</v>
      </c>
      <c r="F7716" s="35">
        <v>24101507</v>
      </c>
      <c r="G7716" s="33" t="s">
        <v>466</v>
      </c>
      <c r="H7716" s="33">
        <v>2</v>
      </c>
      <c r="I7716" s="33">
        <v>3</v>
      </c>
      <c r="J7716" s="36">
        <v>3</v>
      </c>
      <c r="K7716" s="37">
        <v>306152.49</v>
      </c>
      <c r="L7716" s="38" t="s">
        <v>15</v>
      </c>
      <c r="M7716" s="38" t="s">
        <v>13</v>
      </c>
    </row>
    <row r="7717" spans="1:13" s="39" customFormat="1" ht="12.75" x14ac:dyDescent="0.2">
      <c r="A7717" s="33" t="s">
        <v>27</v>
      </c>
      <c r="B7717" s="33" t="s">
        <v>553</v>
      </c>
      <c r="C7717" s="34">
        <v>10</v>
      </c>
      <c r="D7717" s="33" t="s">
        <v>74</v>
      </c>
      <c r="E7717" s="33" t="s">
        <v>8214</v>
      </c>
      <c r="F7717" s="35">
        <v>23101508</v>
      </c>
      <c r="G7717" s="33" t="s">
        <v>466</v>
      </c>
      <c r="H7717" s="33">
        <v>2</v>
      </c>
      <c r="I7717" s="33">
        <v>3</v>
      </c>
      <c r="J7717" s="36">
        <v>1</v>
      </c>
      <c r="K7717" s="37">
        <v>546329</v>
      </c>
      <c r="L7717" s="38" t="s">
        <v>15</v>
      </c>
      <c r="M7717" s="38" t="s">
        <v>13</v>
      </c>
    </row>
    <row r="7718" spans="1:13" s="39" customFormat="1" ht="12.75" x14ac:dyDescent="0.2">
      <c r="A7718" s="33" t="s">
        <v>27</v>
      </c>
      <c r="B7718" s="33" t="s">
        <v>553</v>
      </c>
      <c r="C7718" s="34">
        <v>10</v>
      </c>
      <c r="D7718" s="33" t="s">
        <v>74</v>
      </c>
      <c r="E7718" s="33" t="s">
        <v>8215</v>
      </c>
      <c r="F7718" s="35">
        <v>31211908</v>
      </c>
      <c r="G7718" s="33" t="s">
        <v>466</v>
      </c>
      <c r="H7718" s="33">
        <v>2</v>
      </c>
      <c r="I7718" s="33">
        <v>3</v>
      </c>
      <c r="J7718" s="36">
        <v>2</v>
      </c>
      <c r="K7718" s="37">
        <v>206622.07999999999</v>
      </c>
      <c r="L7718" s="38" t="s">
        <v>15</v>
      </c>
      <c r="M7718" s="38" t="s">
        <v>13</v>
      </c>
    </row>
    <row r="7719" spans="1:13" s="39" customFormat="1" ht="12.75" x14ac:dyDescent="0.2">
      <c r="A7719" s="33" t="s">
        <v>27</v>
      </c>
      <c r="B7719" s="33" t="s">
        <v>553</v>
      </c>
      <c r="C7719" s="34">
        <v>10</v>
      </c>
      <c r="D7719" s="33" t="s">
        <v>74</v>
      </c>
      <c r="E7719" s="33" t="s">
        <v>8216</v>
      </c>
      <c r="F7719" s="35">
        <v>40142008</v>
      </c>
      <c r="G7719" s="33" t="s">
        <v>466</v>
      </c>
      <c r="H7719" s="33">
        <v>2</v>
      </c>
      <c r="I7719" s="33">
        <v>3</v>
      </c>
      <c r="J7719" s="36">
        <v>1</v>
      </c>
      <c r="K7719" s="37">
        <v>221052.02</v>
      </c>
      <c r="L7719" s="38" t="s">
        <v>15</v>
      </c>
      <c r="M7719" s="38" t="s">
        <v>13</v>
      </c>
    </row>
    <row r="7720" spans="1:13" s="39" customFormat="1" ht="12.75" x14ac:dyDescent="0.2">
      <c r="A7720" s="33" t="s">
        <v>27</v>
      </c>
      <c r="B7720" s="33" t="s">
        <v>553</v>
      </c>
      <c r="C7720" s="34">
        <v>10</v>
      </c>
      <c r="D7720" s="33" t="s">
        <v>74</v>
      </c>
      <c r="E7720" s="33" t="s">
        <v>8217</v>
      </c>
      <c r="F7720" s="35">
        <v>40142008</v>
      </c>
      <c r="G7720" s="33" t="s">
        <v>466</v>
      </c>
      <c r="H7720" s="33">
        <v>2</v>
      </c>
      <c r="I7720" s="33">
        <v>3</v>
      </c>
      <c r="J7720" s="36">
        <v>100</v>
      </c>
      <c r="K7720" s="37">
        <v>1799755.9999999998</v>
      </c>
      <c r="L7720" s="38" t="s">
        <v>15</v>
      </c>
      <c r="M7720" s="38" t="s">
        <v>13</v>
      </c>
    </row>
    <row r="7721" spans="1:13" s="39" customFormat="1" ht="12.75" x14ac:dyDescent="0.2">
      <c r="A7721" s="33" t="s">
        <v>27</v>
      </c>
      <c r="B7721" s="33" t="s">
        <v>553</v>
      </c>
      <c r="C7721" s="34">
        <v>10</v>
      </c>
      <c r="D7721" s="33" t="s">
        <v>74</v>
      </c>
      <c r="E7721" s="33" t="s">
        <v>8218</v>
      </c>
      <c r="F7721" s="35">
        <v>40141734</v>
      </c>
      <c r="G7721" s="33" t="s">
        <v>466</v>
      </c>
      <c r="H7721" s="33">
        <v>2</v>
      </c>
      <c r="I7721" s="33">
        <v>3</v>
      </c>
      <c r="J7721" s="36">
        <v>12</v>
      </c>
      <c r="K7721" s="37">
        <v>56306.04</v>
      </c>
      <c r="L7721" s="38" t="s">
        <v>15</v>
      </c>
      <c r="M7721" s="38" t="s">
        <v>13</v>
      </c>
    </row>
    <row r="7722" spans="1:13" s="39" customFormat="1" ht="12.75" x14ac:dyDescent="0.2">
      <c r="A7722" s="33" t="s">
        <v>27</v>
      </c>
      <c r="B7722" s="33" t="s">
        <v>553</v>
      </c>
      <c r="C7722" s="34">
        <v>10</v>
      </c>
      <c r="D7722" s="33" t="s">
        <v>74</v>
      </c>
      <c r="E7722" s="33" t="s">
        <v>8219</v>
      </c>
      <c r="F7722" s="35">
        <v>40141734</v>
      </c>
      <c r="G7722" s="33" t="s">
        <v>466</v>
      </c>
      <c r="H7722" s="33">
        <v>2</v>
      </c>
      <c r="I7722" s="33">
        <v>3</v>
      </c>
      <c r="J7722" s="36">
        <v>6</v>
      </c>
      <c r="K7722" s="37">
        <v>117245.93999999999</v>
      </c>
      <c r="L7722" s="38" t="s">
        <v>15</v>
      </c>
      <c r="M7722" s="38" t="s">
        <v>13</v>
      </c>
    </row>
    <row r="7723" spans="1:13" s="39" customFormat="1" ht="12.75" x14ac:dyDescent="0.2">
      <c r="A7723" s="33" t="s">
        <v>27</v>
      </c>
      <c r="B7723" s="33" t="s">
        <v>553</v>
      </c>
      <c r="C7723" s="34">
        <v>10</v>
      </c>
      <c r="D7723" s="33" t="s">
        <v>74</v>
      </c>
      <c r="E7723" s="33" t="s">
        <v>14187</v>
      </c>
      <c r="F7723" s="35">
        <v>27112017</v>
      </c>
      <c r="G7723" s="33" t="s">
        <v>466</v>
      </c>
      <c r="H7723" s="33">
        <v>2</v>
      </c>
      <c r="I7723" s="33">
        <v>3</v>
      </c>
      <c r="J7723" s="36">
        <v>2</v>
      </c>
      <c r="K7723" s="37">
        <v>105902.86</v>
      </c>
      <c r="L7723" s="38" t="s">
        <v>15</v>
      </c>
      <c r="M7723" s="38" t="s">
        <v>13</v>
      </c>
    </row>
    <row r="7724" spans="1:13" s="39" customFormat="1" ht="12.75" x14ac:dyDescent="0.2">
      <c r="A7724" s="33" t="s">
        <v>27</v>
      </c>
      <c r="B7724" s="33" t="s">
        <v>553</v>
      </c>
      <c r="C7724" s="34">
        <v>10</v>
      </c>
      <c r="D7724" s="33" t="s">
        <v>74</v>
      </c>
      <c r="E7724" s="33" t="s">
        <v>8220</v>
      </c>
      <c r="F7724" s="35">
        <v>27111707</v>
      </c>
      <c r="G7724" s="33" t="s">
        <v>466</v>
      </c>
      <c r="H7724" s="33">
        <v>2</v>
      </c>
      <c r="I7724" s="33">
        <v>3</v>
      </c>
      <c r="J7724" s="36">
        <v>2</v>
      </c>
      <c r="K7724" s="37">
        <v>191494.8</v>
      </c>
      <c r="L7724" s="38" t="s">
        <v>15</v>
      </c>
      <c r="M7724" s="38" t="s">
        <v>13</v>
      </c>
    </row>
    <row r="7725" spans="1:13" s="39" customFormat="1" ht="12.75" x14ac:dyDescent="0.2">
      <c r="A7725" s="33" t="s">
        <v>27</v>
      </c>
      <c r="B7725" s="33" t="s">
        <v>553</v>
      </c>
      <c r="C7725" s="34">
        <v>10</v>
      </c>
      <c r="D7725" s="33" t="s">
        <v>74</v>
      </c>
      <c r="E7725" s="33" t="s">
        <v>8221</v>
      </c>
      <c r="F7725" s="35">
        <v>27112135</v>
      </c>
      <c r="G7725" s="33" t="s">
        <v>466</v>
      </c>
      <c r="H7725" s="33">
        <v>2</v>
      </c>
      <c r="I7725" s="33">
        <v>3</v>
      </c>
      <c r="J7725" s="36">
        <v>4</v>
      </c>
      <c r="K7725" s="37">
        <v>211805.72</v>
      </c>
      <c r="L7725" s="38" t="s">
        <v>15</v>
      </c>
      <c r="M7725" s="38" t="s">
        <v>13</v>
      </c>
    </row>
    <row r="7726" spans="1:13" s="39" customFormat="1" ht="12.75" x14ac:dyDescent="0.2">
      <c r="A7726" s="33" t="s">
        <v>27</v>
      </c>
      <c r="B7726" s="33" t="s">
        <v>553</v>
      </c>
      <c r="C7726" s="34">
        <v>10</v>
      </c>
      <c r="D7726" s="33" t="s">
        <v>74</v>
      </c>
      <c r="E7726" s="33" t="s">
        <v>8222</v>
      </c>
      <c r="F7726" s="35">
        <v>27112135</v>
      </c>
      <c r="G7726" s="33" t="s">
        <v>466</v>
      </c>
      <c r="H7726" s="33">
        <v>2</v>
      </c>
      <c r="I7726" s="33">
        <v>3</v>
      </c>
      <c r="J7726" s="36">
        <v>2</v>
      </c>
      <c r="K7726" s="37">
        <v>105902.86</v>
      </c>
      <c r="L7726" s="38" t="s">
        <v>15</v>
      </c>
      <c r="M7726" s="38" t="s">
        <v>13</v>
      </c>
    </row>
    <row r="7727" spans="1:13" s="39" customFormat="1" ht="12.75" x14ac:dyDescent="0.2">
      <c r="A7727" s="33" t="s">
        <v>27</v>
      </c>
      <c r="B7727" s="33" t="s">
        <v>553</v>
      </c>
      <c r="C7727" s="34">
        <v>10</v>
      </c>
      <c r="D7727" s="33" t="s">
        <v>74</v>
      </c>
      <c r="E7727" s="33" t="s">
        <v>8223</v>
      </c>
      <c r="F7727" s="35">
        <v>27112135</v>
      </c>
      <c r="G7727" s="33" t="s">
        <v>466</v>
      </c>
      <c r="H7727" s="33">
        <v>2</v>
      </c>
      <c r="I7727" s="33">
        <v>3</v>
      </c>
      <c r="J7727" s="36">
        <v>3</v>
      </c>
      <c r="K7727" s="37">
        <v>308883.53999999998</v>
      </c>
      <c r="L7727" s="38" t="s">
        <v>15</v>
      </c>
      <c r="M7727" s="38" t="s">
        <v>13</v>
      </c>
    </row>
    <row r="7728" spans="1:13" s="39" customFormat="1" ht="12.75" x14ac:dyDescent="0.2">
      <c r="A7728" s="33" t="s">
        <v>27</v>
      </c>
      <c r="B7728" s="33" t="s">
        <v>553</v>
      </c>
      <c r="C7728" s="34">
        <v>10</v>
      </c>
      <c r="D7728" s="33" t="s">
        <v>74</v>
      </c>
      <c r="E7728" s="33" t="s">
        <v>8224</v>
      </c>
      <c r="F7728" s="35">
        <v>27111701</v>
      </c>
      <c r="G7728" s="33" t="s">
        <v>466</v>
      </c>
      <c r="H7728" s="33">
        <v>2</v>
      </c>
      <c r="I7728" s="33">
        <v>3</v>
      </c>
      <c r="J7728" s="36">
        <v>5</v>
      </c>
      <c r="K7728" s="37">
        <v>805481.25</v>
      </c>
      <c r="L7728" s="38" t="s">
        <v>15</v>
      </c>
      <c r="M7728" s="38" t="s">
        <v>13</v>
      </c>
    </row>
    <row r="7729" spans="1:13" s="39" customFormat="1" ht="12.75" x14ac:dyDescent="0.2">
      <c r="A7729" s="33" t="s">
        <v>27</v>
      </c>
      <c r="B7729" s="33" t="s">
        <v>553</v>
      </c>
      <c r="C7729" s="34">
        <v>10</v>
      </c>
      <c r="D7729" s="33" t="s">
        <v>74</v>
      </c>
      <c r="E7729" s="33" t="s">
        <v>8225</v>
      </c>
      <c r="F7729" s="35">
        <v>27111701</v>
      </c>
      <c r="G7729" s="33" t="s">
        <v>466</v>
      </c>
      <c r="H7729" s="33">
        <v>2</v>
      </c>
      <c r="I7729" s="33">
        <v>3</v>
      </c>
      <c r="J7729" s="36">
        <v>5</v>
      </c>
      <c r="K7729" s="37">
        <v>805481.25</v>
      </c>
      <c r="L7729" s="38" t="s">
        <v>15</v>
      </c>
      <c r="M7729" s="38" t="s">
        <v>13</v>
      </c>
    </row>
    <row r="7730" spans="1:13" s="39" customFormat="1" ht="12.75" x14ac:dyDescent="0.2">
      <c r="A7730" s="33" t="s">
        <v>27</v>
      </c>
      <c r="B7730" s="33" t="s">
        <v>553</v>
      </c>
      <c r="C7730" s="34">
        <v>10</v>
      </c>
      <c r="D7730" s="33" t="s">
        <v>74</v>
      </c>
      <c r="E7730" s="33" t="s">
        <v>8226</v>
      </c>
      <c r="F7730" s="35">
        <v>27111753</v>
      </c>
      <c r="G7730" s="33" t="s">
        <v>466</v>
      </c>
      <c r="H7730" s="33">
        <v>2</v>
      </c>
      <c r="I7730" s="33">
        <v>3</v>
      </c>
      <c r="J7730" s="36">
        <v>4</v>
      </c>
      <c r="K7730" s="37">
        <v>223572.44</v>
      </c>
      <c r="L7730" s="38" t="s">
        <v>15</v>
      </c>
      <c r="M7730" s="38" t="s">
        <v>13</v>
      </c>
    </row>
    <row r="7731" spans="1:13" s="39" customFormat="1" ht="12.75" x14ac:dyDescent="0.2">
      <c r="A7731" s="33" t="s">
        <v>27</v>
      </c>
      <c r="B7731" s="33" t="s">
        <v>553</v>
      </c>
      <c r="C7731" s="34">
        <v>10</v>
      </c>
      <c r="D7731" s="33" t="s">
        <v>74</v>
      </c>
      <c r="E7731" s="33" t="s">
        <v>8227</v>
      </c>
      <c r="F7731" s="35">
        <v>27111708</v>
      </c>
      <c r="G7731" s="33" t="s">
        <v>466</v>
      </c>
      <c r="H7731" s="33">
        <v>2</v>
      </c>
      <c r="I7731" s="33">
        <v>3</v>
      </c>
      <c r="J7731" s="36">
        <v>2</v>
      </c>
      <c r="K7731" s="37">
        <v>111831.43999999999</v>
      </c>
      <c r="L7731" s="38" t="s">
        <v>15</v>
      </c>
      <c r="M7731" s="38" t="s">
        <v>13</v>
      </c>
    </row>
    <row r="7732" spans="1:13" s="39" customFormat="1" ht="12.75" x14ac:dyDescent="0.2">
      <c r="A7732" s="33" t="s">
        <v>27</v>
      </c>
      <c r="B7732" s="33" t="s">
        <v>553</v>
      </c>
      <c r="C7732" s="34">
        <v>10</v>
      </c>
      <c r="D7732" s="33" t="s">
        <v>74</v>
      </c>
      <c r="E7732" s="33" t="s">
        <v>8228</v>
      </c>
      <c r="F7732" s="35">
        <v>27111708</v>
      </c>
      <c r="G7732" s="33" t="s">
        <v>466</v>
      </c>
      <c r="H7732" s="33">
        <v>2</v>
      </c>
      <c r="I7732" s="33">
        <v>3</v>
      </c>
      <c r="J7732" s="36">
        <v>2</v>
      </c>
      <c r="K7732" s="37">
        <v>111831.43999999999</v>
      </c>
      <c r="L7732" s="38" t="s">
        <v>15</v>
      </c>
      <c r="M7732" s="38" t="s">
        <v>13</v>
      </c>
    </row>
    <row r="7733" spans="1:13" s="39" customFormat="1" ht="12.75" x14ac:dyDescent="0.2">
      <c r="A7733" s="33" t="s">
        <v>27</v>
      </c>
      <c r="B7733" s="33" t="s">
        <v>553</v>
      </c>
      <c r="C7733" s="34">
        <v>10</v>
      </c>
      <c r="D7733" s="33" t="s">
        <v>74</v>
      </c>
      <c r="E7733" s="33" t="s">
        <v>8229</v>
      </c>
      <c r="F7733" s="35">
        <v>27112100</v>
      </c>
      <c r="G7733" s="33" t="s">
        <v>466</v>
      </c>
      <c r="H7733" s="33">
        <v>2</v>
      </c>
      <c r="I7733" s="33">
        <v>3</v>
      </c>
      <c r="J7733" s="36">
        <v>2</v>
      </c>
      <c r="K7733" s="37">
        <v>189112.41999999998</v>
      </c>
      <c r="L7733" s="38" t="s">
        <v>15</v>
      </c>
      <c r="M7733" s="38" t="s">
        <v>13</v>
      </c>
    </row>
    <row r="7734" spans="1:13" s="39" customFormat="1" ht="12.75" x14ac:dyDescent="0.2">
      <c r="A7734" s="33" t="s">
        <v>27</v>
      </c>
      <c r="B7734" s="33" t="s">
        <v>553</v>
      </c>
      <c r="C7734" s="34">
        <v>10</v>
      </c>
      <c r="D7734" s="33" t="s">
        <v>74</v>
      </c>
      <c r="E7734" s="33" t="s">
        <v>8230</v>
      </c>
      <c r="F7734" s="35">
        <v>27112040</v>
      </c>
      <c r="G7734" s="33" t="s">
        <v>466</v>
      </c>
      <c r="H7734" s="33">
        <v>2</v>
      </c>
      <c r="I7734" s="33">
        <v>3</v>
      </c>
      <c r="J7734" s="36">
        <v>1</v>
      </c>
      <c r="K7734" s="37">
        <v>1177178.94</v>
      </c>
      <c r="L7734" s="38" t="s">
        <v>15</v>
      </c>
      <c r="M7734" s="38" t="s">
        <v>13</v>
      </c>
    </row>
    <row r="7735" spans="1:13" s="39" customFormat="1" ht="12.75" x14ac:dyDescent="0.2">
      <c r="A7735" s="33" t="s">
        <v>27</v>
      </c>
      <c r="B7735" s="33" t="s">
        <v>553</v>
      </c>
      <c r="C7735" s="34">
        <v>10</v>
      </c>
      <c r="D7735" s="33" t="s">
        <v>74</v>
      </c>
      <c r="E7735" s="33" t="s">
        <v>8231</v>
      </c>
      <c r="F7735" s="35">
        <v>27111919</v>
      </c>
      <c r="G7735" s="33" t="s">
        <v>15071</v>
      </c>
      <c r="H7735" s="33">
        <v>1</v>
      </c>
      <c r="I7735" s="33">
        <v>5</v>
      </c>
      <c r="J7735" s="36">
        <v>2</v>
      </c>
      <c r="K7735" s="37">
        <v>44000</v>
      </c>
      <c r="L7735" s="38" t="s">
        <v>15</v>
      </c>
      <c r="M7735" s="38" t="s">
        <v>13</v>
      </c>
    </row>
    <row r="7736" spans="1:13" s="39" customFormat="1" ht="12.75" x14ac:dyDescent="0.2">
      <c r="A7736" s="33" t="s">
        <v>27</v>
      </c>
      <c r="B7736" s="33" t="s">
        <v>553</v>
      </c>
      <c r="C7736" s="34">
        <v>10</v>
      </c>
      <c r="D7736" s="33" t="s">
        <v>74</v>
      </c>
      <c r="E7736" s="33" t="s">
        <v>8232</v>
      </c>
      <c r="F7736" s="35">
        <v>27111919</v>
      </c>
      <c r="G7736" s="33" t="s">
        <v>15071</v>
      </c>
      <c r="H7736" s="33">
        <v>1</v>
      </c>
      <c r="I7736" s="33">
        <v>5</v>
      </c>
      <c r="J7736" s="36">
        <v>2</v>
      </c>
      <c r="K7736" s="37">
        <v>52000</v>
      </c>
      <c r="L7736" s="38" t="s">
        <v>15</v>
      </c>
      <c r="M7736" s="38" t="s">
        <v>13</v>
      </c>
    </row>
    <row r="7737" spans="1:13" s="39" customFormat="1" ht="12.75" x14ac:dyDescent="0.2">
      <c r="A7737" s="33" t="s">
        <v>27</v>
      </c>
      <c r="B7737" s="33" t="s">
        <v>553</v>
      </c>
      <c r="C7737" s="34">
        <v>10</v>
      </c>
      <c r="D7737" s="33" t="s">
        <v>74</v>
      </c>
      <c r="E7737" s="33" t="s">
        <v>8233</v>
      </c>
      <c r="F7737" s="35">
        <v>27111919</v>
      </c>
      <c r="G7737" s="33" t="s">
        <v>15071</v>
      </c>
      <c r="H7737" s="33">
        <v>1</v>
      </c>
      <c r="I7737" s="33">
        <v>5</v>
      </c>
      <c r="J7737" s="36">
        <v>2</v>
      </c>
      <c r="K7737" s="37">
        <v>56000</v>
      </c>
      <c r="L7737" s="38" t="s">
        <v>15</v>
      </c>
      <c r="M7737" s="38" t="s">
        <v>13</v>
      </c>
    </row>
    <row r="7738" spans="1:13" s="39" customFormat="1" ht="12.75" x14ac:dyDescent="0.2">
      <c r="A7738" s="33" t="s">
        <v>27</v>
      </c>
      <c r="B7738" s="33" t="s">
        <v>553</v>
      </c>
      <c r="C7738" s="34">
        <v>10</v>
      </c>
      <c r="D7738" s="33" t="s">
        <v>74</v>
      </c>
      <c r="E7738" s="33" t="s">
        <v>8234</v>
      </c>
      <c r="F7738" s="35">
        <v>27111919</v>
      </c>
      <c r="G7738" s="33" t="s">
        <v>15071</v>
      </c>
      <c r="H7738" s="33">
        <v>1</v>
      </c>
      <c r="I7738" s="33">
        <v>5</v>
      </c>
      <c r="J7738" s="36">
        <v>2</v>
      </c>
      <c r="K7738" s="37">
        <v>62000</v>
      </c>
      <c r="L7738" s="38" t="s">
        <v>15</v>
      </c>
      <c r="M7738" s="38" t="s">
        <v>13</v>
      </c>
    </row>
    <row r="7739" spans="1:13" s="39" customFormat="1" ht="12.75" x14ac:dyDescent="0.2">
      <c r="A7739" s="33" t="s">
        <v>27</v>
      </c>
      <c r="B7739" s="33" t="s">
        <v>553</v>
      </c>
      <c r="C7739" s="34">
        <v>10</v>
      </c>
      <c r="D7739" s="33" t="s">
        <v>74</v>
      </c>
      <c r="E7739" s="33" t="s">
        <v>8235</v>
      </c>
      <c r="F7739" s="35">
        <v>27112717</v>
      </c>
      <c r="G7739" s="33" t="s">
        <v>15071</v>
      </c>
      <c r="H7739" s="33">
        <v>1</v>
      </c>
      <c r="I7739" s="33">
        <v>5</v>
      </c>
      <c r="J7739" s="36">
        <v>1</v>
      </c>
      <c r="K7739" s="37">
        <v>305001</v>
      </c>
      <c r="L7739" s="38" t="s">
        <v>15</v>
      </c>
      <c r="M7739" s="38" t="s">
        <v>13</v>
      </c>
    </row>
    <row r="7740" spans="1:13" s="39" customFormat="1" ht="12.75" x14ac:dyDescent="0.2">
      <c r="A7740" s="33" t="s">
        <v>27</v>
      </c>
      <c r="B7740" s="33" t="s">
        <v>553</v>
      </c>
      <c r="C7740" s="34">
        <v>10</v>
      </c>
      <c r="D7740" s="33" t="s">
        <v>74</v>
      </c>
      <c r="E7740" s="33" t="s">
        <v>8236</v>
      </c>
      <c r="F7740" s="35">
        <v>26111724</v>
      </c>
      <c r="G7740" s="33" t="s">
        <v>15071</v>
      </c>
      <c r="H7740" s="33">
        <v>1</v>
      </c>
      <c r="I7740" s="33">
        <v>5</v>
      </c>
      <c r="J7740" s="36">
        <v>1</v>
      </c>
      <c r="K7740" s="37">
        <v>5217000</v>
      </c>
      <c r="L7740" s="38" t="s">
        <v>15</v>
      </c>
      <c r="M7740" s="38" t="s">
        <v>13</v>
      </c>
    </row>
    <row r="7741" spans="1:13" s="39" customFormat="1" ht="12.75" x14ac:dyDescent="0.2">
      <c r="A7741" s="33" t="s">
        <v>27</v>
      </c>
      <c r="B7741" s="33" t="s">
        <v>553</v>
      </c>
      <c r="C7741" s="34">
        <v>10</v>
      </c>
      <c r="D7741" s="33" t="s">
        <v>74</v>
      </c>
      <c r="E7741" s="33" t="s">
        <v>8237</v>
      </c>
      <c r="F7741" s="35">
        <v>26111724</v>
      </c>
      <c r="G7741" s="33" t="s">
        <v>15071</v>
      </c>
      <c r="H7741" s="33">
        <v>1</v>
      </c>
      <c r="I7741" s="33">
        <v>5</v>
      </c>
      <c r="J7741" s="36">
        <v>1</v>
      </c>
      <c r="K7741" s="37">
        <v>5394999</v>
      </c>
      <c r="L7741" s="38" t="s">
        <v>15</v>
      </c>
      <c r="M7741" s="38" t="s">
        <v>13</v>
      </c>
    </row>
    <row r="7742" spans="1:13" s="39" customFormat="1" ht="12.75" x14ac:dyDescent="0.2">
      <c r="A7742" s="33" t="s">
        <v>27</v>
      </c>
      <c r="B7742" s="33" t="s">
        <v>553</v>
      </c>
      <c r="C7742" s="34">
        <v>10</v>
      </c>
      <c r="D7742" s="33" t="s">
        <v>74</v>
      </c>
      <c r="E7742" s="33" t="s">
        <v>8238</v>
      </c>
      <c r="F7742" s="35">
        <v>27113201</v>
      </c>
      <c r="G7742" s="33" t="s">
        <v>15071</v>
      </c>
      <c r="H7742" s="33">
        <v>3</v>
      </c>
      <c r="I7742" s="33">
        <v>5</v>
      </c>
      <c r="J7742" s="36">
        <v>1</v>
      </c>
      <c r="K7742" s="37">
        <v>600000</v>
      </c>
      <c r="L7742" s="38" t="s">
        <v>15</v>
      </c>
      <c r="M7742" s="38" t="s">
        <v>13</v>
      </c>
    </row>
    <row r="7743" spans="1:13" s="39" customFormat="1" ht="12.75" x14ac:dyDescent="0.2">
      <c r="A7743" s="33" t="s">
        <v>27</v>
      </c>
      <c r="B7743" s="33" t="s">
        <v>554</v>
      </c>
      <c r="C7743" s="34">
        <v>10</v>
      </c>
      <c r="D7743" s="33" t="s">
        <v>75</v>
      </c>
      <c r="E7743" s="33" t="s">
        <v>8239</v>
      </c>
      <c r="F7743" s="35">
        <v>45111603</v>
      </c>
      <c r="G7743" s="33" t="s">
        <v>15071</v>
      </c>
      <c r="H7743" s="33">
        <v>5</v>
      </c>
      <c r="I7743" s="33">
        <v>2</v>
      </c>
      <c r="J7743" s="36">
        <v>2</v>
      </c>
      <c r="K7743" s="37">
        <v>400000</v>
      </c>
      <c r="L7743" s="38" t="s">
        <v>15</v>
      </c>
      <c r="M7743" s="38" t="s">
        <v>13</v>
      </c>
    </row>
    <row r="7744" spans="1:13" s="39" customFormat="1" ht="12.75" x14ac:dyDescent="0.2">
      <c r="A7744" s="33" t="s">
        <v>27</v>
      </c>
      <c r="B7744" s="33" t="s">
        <v>554</v>
      </c>
      <c r="C7744" s="34">
        <v>10</v>
      </c>
      <c r="D7744" s="33" t="s">
        <v>75</v>
      </c>
      <c r="E7744" s="33" t="s">
        <v>8240</v>
      </c>
      <c r="F7744" s="35">
        <v>45111600</v>
      </c>
      <c r="G7744" s="33" t="s">
        <v>15071</v>
      </c>
      <c r="H7744" s="33">
        <v>5</v>
      </c>
      <c r="I7744" s="33">
        <v>2</v>
      </c>
      <c r="J7744" s="36">
        <v>3</v>
      </c>
      <c r="K7744" s="37">
        <v>1140000</v>
      </c>
      <c r="L7744" s="38" t="s">
        <v>15</v>
      </c>
      <c r="M7744" s="38" t="s">
        <v>13</v>
      </c>
    </row>
    <row r="7745" spans="1:13" s="39" customFormat="1" ht="12.75" x14ac:dyDescent="0.2">
      <c r="A7745" s="33" t="s">
        <v>27</v>
      </c>
      <c r="B7745" s="33" t="s">
        <v>557</v>
      </c>
      <c r="C7745" s="34">
        <v>10</v>
      </c>
      <c r="D7745" s="33" t="s">
        <v>77</v>
      </c>
      <c r="E7745" s="33" t="s">
        <v>8241</v>
      </c>
      <c r="F7745" s="35">
        <v>52141502</v>
      </c>
      <c r="G7745" s="33" t="s">
        <v>15071</v>
      </c>
      <c r="H7745" s="33">
        <v>5</v>
      </c>
      <c r="I7745" s="33">
        <v>1</v>
      </c>
      <c r="J7745" s="36">
        <v>4</v>
      </c>
      <c r="K7745" s="37">
        <v>1476000</v>
      </c>
      <c r="L7745" s="38" t="s">
        <v>15</v>
      </c>
      <c r="M7745" s="38" t="s">
        <v>13</v>
      </c>
    </row>
    <row r="7746" spans="1:13" s="39" customFormat="1" ht="12.75" x14ac:dyDescent="0.2">
      <c r="A7746" s="33" t="s">
        <v>27</v>
      </c>
      <c r="B7746" s="33" t="s">
        <v>557</v>
      </c>
      <c r="C7746" s="34">
        <v>10</v>
      </c>
      <c r="D7746" s="33" t="s">
        <v>77</v>
      </c>
      <c r="E7746" s="33" t="s">
        <v>8242</v>
      </c>
      <c r="F7746" s="35">
        <v>48101608</v>
      </c>
      <c r="G7746" s="33" t="s">
        <v>15071</v>
      </c>
      <c r="H7746" s="33">
        <v>5</v>
      </c>
      <c r="I7746" s="33">
        <v>2</v>
      </c>
      <c r="J7746" s="36">
        <v>2</v>
      </c>
      <c r="K7746" s="37">
        <v>1700000</v>
      </c>
      <c r="L7746" s="38" t="s">
        <v>15</v>
      </c>
      <c r="M7746" s="38" t="s">
        <v>13</v>
      </c>
    </row>
    <row r="7747" spans="1:13" s="39" customFormat="1" ht="12.75" x14ac:dyDescent="0.2">
      <c r="A7747" s="33" t="s">
        <v>27</v>
      </c>
      <c r="B7747" s="33" t="s">
        <v>557</v>
      </c>
      <c r="C7747" s="34">
        <v>10</v>
      </c>
      <c r="D7747" s="33" t="s">
        <v>77</v>
      </c>
      <c r="E7747" s="33" t="s">
        <v>8243</v>
      </c>
      <c r="F7747" s="35">
        <v>48101521</v>
      </c>
      <c r="G7747" s="33" t="s">
        <v>15071</v>
      </c>
      <c r="H7747" s="33">
        <v>5</v>
      </c>
      <c r="I7747" s="33">
        <v>2</v>
      </c>
      <c r="J7747" s="36">
        <v>1</v>
      </c>
      <c r="K7747" s="37">
        <v>4000000</v>
      </c>
      <c r="L7747" s="38" t="s">
        <v>15</v>
      </c>
      <c r="M7747" s="38" t="s">
        <v>13</v>
      </c>
    </row>
    <row r="7748" spans="1:13" s="39" customFormat="1" ht="12.75" x14ac:dyDescent="0.2">
      <c r="A7748" s="33" t="s">
        <v>27</v>
      </c>
      <c r="B7748" s="33" t="s">
        <v>560</v>
      </c>
      <c r="C7748" s="34">
        <v>10</v>
      </c>
      <c r="D7748" s="33" t="s">
        <v>79</v>
      </c>
      <c r="E7748" s="33" t="s">
        <v>8244</v>
      </c>
      <c r="F7748" s="35">
        <v>21101800</v>
      </c>
      <c r="G7748" s="33" t="s">
        <v>15071</v>
      </c>
      <c r="H7748" s="33">
        <v>4</v>
      </c>
      <c r="I7748" s="33">
        <v>3</v>
      </c>
      <c r="J7748" s="36">
        <v>1</v>
      </c>
      <c r="K7748" s="37">
        <v>120000</v>
      </c>
      <c r="L7748" s="38" t="s">
        <v>15</v>
      </c>
      <c r="M7748" s="38" t="s">
        <v>13</v>
      </c>
    </row>
    <row r="7749" spans="1:13" s="39" customFormat="1" ht="12.75" x14ac:dyDescent="0.2">
      <c r="A7749" s="33" t="s">
        <v>27</v>
      </c>
      <c r="B7749" s="33" t="s">
        <v>560</v>
      </c>
      <c r="C7749" s="34">
        <v>10</v>
      </c>
      <c r="D7749" s="33" t="s">
        <v>79</v>
      </c>
      <c r="E7749" s="33" t="s">
        <v>6569</v>
      </c>
      <c r="F7749" s="35">
        <v>27112006</v>
      </c>
      <c r="G7749" s="33" t="s">
        <v>15071</v>
      </c>
      <c r="H7749" s="33">
        <v>5</v>
      </c>
      <c r="I7749" s="33">
        <v>2</v>
      </c>
      <c r="J7749" s="36">
        <v>10</v>
      </c>
      <c r="K7749" s="37">
        <v>14000000</v>
      </c>
      <c r="L7749" s="38" t="s">
        <v>15</v>
      </c>
      <c r="M7749" s="38" t="s">
        <v>13</v>
      </c>
    </row>
    <row r="7750" spans="1:13" s="39" customFormat="1" ht="12.75" x14ac:dyDescent="0.2">
      <c r="A7750" s="33" t="s">
        <v>27</v>
      </c>
      <c r="B7750" s="33" t="s">
        <v>561</v>
      </c>
      <c r="C7750" s="34">
        <v>10</v>
      </c>
      <c r="D7750" s="33" t="s">
        <v>441</v>
      </c>
      <c r="E7750" s="33" t="s">
        <v>8245</v>
      </c>
      <c r="F7750" s="35" t="s">
        <v>8246</v>
      </c>
      <c r="G7750" s="33" t="s">
        <v>466</v>
      </c>
      <c r="H7750" s="33">
        <v>3</v>
      </c>
      <c r="I7750" s="33">
        <v>5</v>
      </c>
      <c r="J7750" s="36">
        <v>1</v>
      </c>
      <c r="K7750" s="37">
        <v>135000000</v>
      </c>
      <c r="L7750" s="38" t="s">
        <v>15</v>
      </c>
      <c r="M7750" s="38" t="s">
        <v>13</v>
      </c>
    </row>
    <row r="7751" spans="1:13" s="39" customFormat="1" ht="12.75" x14ac:dyDescent="0.2">
      <c r="A7751" s="33" t="s">
        <v>27</v>
      </c>
      <c r="B7751" s="33" t="s">
        <v>3314</v>
      </c>
      <c r="C7751" s="34">
        <v>10</v>
      </c>
      <c r="D7751" s="33" t="s">
        <v>13922</v>
      </c>
      <c r="E7751" s="33" t="s">
        <v>14188</v>
      </c>
      <c r="F7751" s="35">
        <v>30191502</v>
      </c>
      <c r="G7751" s="33" t="s">
        <v>15071</v>
      </c>
      <c r="H7751" s="33">
        <v>5</v>
      </c>
      <c r="I7751" s="33">
        <v>2</v>
      </c>
      <c r="J7751" s="36">
        <v>1</v>
      </c>
      <c r="K7751" s="37">
        <v>14714749.84</v>
      </c>
      <c r="L7751" s="38" t="s">
        <v>15</v>
      </c>
      <c r="M7751" s="38" t="s">
        <v>13</v>
      </c>
    </row>
    <row r="7752" spans="1:13" s="39" customFormat="1" ht="12.75" x14ac:dyDescent="0.2">
      <c r="A7752" s="33" t="s">
        <v>27</v>
      </c>
      <c r="B7752" s="33" t="s">
        <v>566</v>
      </c>
      <c r="C7752" s="34">
        <v>10</v>
      </c>
      <c r="D7752" s="33" t="s">
        <v>82</v>
      </c>
      <c r="E7752" s="33" t="s">
        <v>8247</v>
      </c>
      <c r="F7752" s="35">
        <v>40101502</v>
      </c>
      <c r="G7752" s="33" t="s">
        <v>15071</v>
      </c>
      <c r="H7752" s="33">
        <v>4</v>
      </c>
      <c r="I7752" s="33">
        <v>6</v>
      </c>
      <c r="J7752" s="36">
        <v>8</v>
      </c>
      <c r="K7752" s="37">
        <v>18715000</v>
      </c>
      <c r="L7752" s="38" t="s">
        <v>15</v>
      </c>
      <c r="M7752" s="38" t="s">
        <v>13</v>
      </c>
    </row>
    <row r="7753" spans="1:13" s="39" customFormat="1" ht="12.75" x14ac:dyDescent="0.2">
      <c r="A7753" s="33" t="s">
        <v>27</v>
      </c>
      <c r="B7753" s="33" t="s">
        <v>566</v>
      </c>
      <c r="C7753" s="34">
        <v>10</v>
      </c>
      <c r="D7753" s="33" t="s">
        <v>82</v>
      </c>
      <c r="E7753" s="33" t="s">
        <v>6589</v>
      </c>
      <c r="F7753" s="35">
        <v>52141601</v>
      </c>
      <c r="G7753" s="33" t="s">
        <v>466</v>
      </c>
      <c r="H7753" s="33">
        <v>4</v>
      </c>
      <c r="I7753" s="33">
        <v>6</v>
      </c>
      <c r="J7753" s="36">
        <v>2</v>
      </c>
      <c r="K7753" s="37">
        <v>7000000</v>
      </c>
      <c r="L7753" s="38" t="s">
        <v>15</v>
      </c>
      <c r="M7753" s="38" t="s">
        <v>13</v>
      </c>
    </row>
    <row r="7754" spans="1:13" s="39" customFormat="1" ht="12.75" x14ac:dyDescent="0.2">
      <c r="A7754" s="33" t="s">
        <v>27</v>
      </c>
      <c r="B7754" s="33" t="s">
        <v>566</v>
      </c>
      <c r="C7754" s="34">
        <v>10</v>
      </c>
      <c r="D7754" s="33" t="s">
        <v>82</v>
      </c>
      <c r="E7754" s="33" t="s">
        <v>8248</v>
      </c>
      <c r="F7754" s="35">
        <v>53131643</v>
      </c>
      <c r="G7754" s="33" t="s">
        <v>466</v>
      </c>
      <c r="H7754" s="33">
        <v>4</v>
      </c>
      <c r="I7754" s="33">
        <v>6</v>
      </c>
      <c r="J7754" s="36">
        <v>2</v>
      </c>
      <c r="K7754" s="37">
        <v>260000</v>
      </c>
      <c r="L7754" s="38" t="s">
        <v>15</v>
      </c>
      <c r="M7754" s="38" t="s">
        <v>13</v>
      </c>
    </row>
    <row r="7755" spans="1:13" s="39" customFormat="1" ht="12.75" x14ac:dyDescent="0.2">
      <c r="A7755" s="33" t="s">
        <v>27</v>
      </c>
      <c r="B7755" s="33" t="s">
        <v>566</v>
      </c>
      <c r="C7755" s="34">
        <v>10</v>
      </c>
      <c r="D7755" s="33" t="s">
        <v>82</v>
      </c>
      <c r="E7755" s="33" t="s">
        <v>14189</v>
      </c>
      <c r="F7755" s="35">
        <v>41112114</v>
      </c>
      <c r="G7755" s="33" t="s">
        <v>15071</v>
      </c>
      <c r="H7755" s="33">
        <v>4</v>
      </c>
      <c r="I7755" s="33">
        <v>6</v>
      </c>
      <c r="J7755" s="36">
        <v>1</v>
      </c>
      <c r="K7755" s="37">
        <v>650000</v>
      </c>
      <c r="L7755" s="38" t="s">
        <v>15</v>
      </c>
      <c r="M7755" s="38" t="s">
        <v>13</v>
      </c>
    </row>
    <row r="7756" spans="1:13" s="39" customFormat="1" ht="12.75" x14ac:dyDescent="0.2">
      <c r="A7756" s="33" t="s">
        <v>27</v>
      </c>
      <c r="B7756" s="33" t="s">
        <v>566</v>
      </c>
      <c r="C7756" s="34">
        <v>10</v>
      </c>
      <c r="D7756" s="33" t="s">
        <v>82</v>
      </c>
      <c r="E7756" s="33" t="s">
        <v>14190</v>
      </c>
      <c r="F7756" s="35">
        <v>23121614</v>
      </c>
      <c r="G7756" s="33" t="s">
        <v>15071</v>
      </c>
      <c r="H7756" s="33">
        <v>4</v>
      </c>
      <c r="I7756" s="33">
        <v>6</v>
      </c>
      <c r="J7756" s="36">
        <v>1</v>
      </c>
      <c r="K7756" s="37">
        <v>4000000</v>
      </c>
      <c r="L7756" s="38" t="s">
        <v>15</v>
      </c>
      <c r="M7756" s="38" t="s">
        <v>13</v>
      </c>
    </row>
    <row r="7757" spans="1:13" s="39" customFormat="1" ht="12.75" x14ac:dyDescent="0.2">
      <c r="A7757" s="33" t="s">
        <v>27</v>
      </c>
      <c r="B7757" s="33" t="s">
        <v>566</v>
      </c>
      <c r="C7757" s="34">
        <v>10</v>
      </c>
      <c r="D7757" s="33" t="s">
        <v>82</v>
      </c>
      <c r="E7757" s="33" t="s">
        <v>8249</v>
      </c>
      <c r="F7757" s="35">
        <v>47111503</v>
      </c>
      <c r="G7757" s="33" t="s">
        <v>15071</v>
      </c>
      <c r="H7757" s="33">
        <v>4</v>
      </c>
      <c r="I7757" s="33">
        <v>6</v>
      </c>
      <c r="J7757" s="36">
        <v>1</v>
      </c>
      <c r="K7757" s="37">
        <v>3500000</v>
      </c>
      <c r="L7757" s="38" t="s">
        <v>15</v>
      </c>
      <c r="M7757" s="38" t="s">
        <v>13</v>
      </c>
    </row>
    <row r="7758" spans="1:13" s="39" customFormat="1" ht="12.75" x14ac:dyDescent="0.2">
      <c r="A7758" s="33" t="s">
        <v>27</v>
      </c>
      <c r="B7758" s="33" t="s">
        <v>569</v>
      </c>
      <c r="C7758" s="34">
        <v>10</v>
      </c>
      <c r="D7758" s="33" t="s">
        <v>84</v>
      </c>
      <c r="E7758" s="33" t="s">
        <v>8250</v>
      </c>
      <c r="F7758" s="35">
        <v>40175307</v>
      </c>
      <c r="G7758" s="33" t="s">
        <v>15071</v>
      </c>
      <c r="H7758" s="33">
        <v>5</v>
      </c>
      <c r="I7758" s="33">
        <v>3</v>
      </c>
      <c r="J7758" s="36">
        <v>40</v>
      </c>
      <c r="K7758" s="37">
        <v>5184000.0000000009</v>
      </c>
      <c r="L7758" s="38" t="s">
        <v>15</v>
      </c>
      <c r="M7758" s="38" t="s">
        <v>13</v>
      </c>
    </row>
    <row r="7759" spans="1:13" s="39" customFormat="1" ht="12.75" x14ac:dyDescent="0.2">
      <c r="A7759" s="33" t="s">
        <v>27</v>
      </c>
      <c r="B7759" s="33" t="s">
        <v>569</v>
      </c>
      <c r="C7759" s="34">
        <v>10</v>
      </c>
      <c r="D7759" s="33" t="s">
        <v>84</v>
      </c>
      <c r="E7759" s="33" t="s">
        <v>8251</v>
      </c>
      <c r="F7759" s="35">
        <v>48102009</v>
      </c>
      <c r="G7759" s="33" t="s">
        <v>15071</v>
      </c>
      <c r="H7759" s="33">
        <v>5</v>
      </c>
      <c r="I7759" s="33">
        <v>3</v>
      </c>
      <c r="J7759" s="36">
        <v>10</v>
      </c>
      <c r="K7759" s="37">
        <v>3780000</v>
      </c>
      <c r="L7759" s="38" t="s">
        <v>15</v>
      </c>
      <c r="M7759" s="38" t="s">
        <v>13</v>
      </c>
    </row>
    <row r="7760" spans="1:13" s="39" customFormat="1" ht="12.75" x14ac:dyDescent="0.2">
      <c r="A7760" s="33" t="s">
        <v>27</v>
      </c>
      <c r="B7760" s="33" t="s">
        <v>569</v>
      </c>
      <c r="C7760" s="34">
        <v>10</v>
      </c>
      <c r="D7760" s="33" t="s">
        <v>84</v>
      </c>
      <c r="E7760" s="33" t="s">
        <v>14191</v>
      </c>
      <c r="F7760" s="35">
        <v>56101703</v>
      </c>
      <c r="G7760" s="33" t="s">
        <v>15071</v>
      </c>
      <c r="H7760" s="33">
        <v>5</v>
      </c>
      <c r="I7760" s="33">
        <v>3</v>
      </c>
      <c r="J7760" s="36">
        <v>2</v>
      </c>
      <c r="K7760" s="37">
        <v>1400000</v>
      </c>
      <c r="L7760" s="38" t="s">
        <v>15</v>
      </c>
      <c r="M7760" s="38" t="s">
        <v>13</v>
      </c>
    </row>
    <row r="7761" spans="1:13" s="39" customFormat="1" ht="12.75" x14ac:dyDescent="0.2">
      <c r="A7761" s="33" t="s">
        <v>27</v>
      </c>
      <c r="B7761" s="33" t="s">
        <v>569</v>
      </c>
      <c r="C7761" s="34">
        <v>10</v>
      </c>
      <c r="D7761" s="33" t="s">
        <v>84</v>
      </c>
      <c r="E7761" s="33" t="s">
        <v>8252</v>
      </c>
      <c r="F7761" s="35">
        <v>56112106</v>
      </c>
      <c r="G7761" s="33" t="s">
        <v>15071</v>
      </c>
      <c r="H7761" s="33">
        <v>5</v>
      </c>
      <c r="I7761" s="33">
        <v>3</v>
      </c>
      <c r="J7761" s="36">
        <v>10</v>
      </c>
      <c r="K7761" s="37">
        <v>2000000</v>
      </c>
      <c r="L7761" s="38" t="s">
        <v>15</v>
      </c>
      <c r="M7761" s="38" t="s">
        <v>13</v>
      </c>
    </row>
    <row r="7762" spans="1:13" s="39" customFormat="1" ht="12.75" x14ac:dyDescent="0.2">
      <c r="A7762" s="33" t="s">
        <v>27</v>
      </c>
      <c r="B7762" s="33" t="s">
        <v>569</v>
      </c>
      <c r="C7762" s="34">
        <v>10</v>
      </c>
      <c r="D7762" s="33" t="s">
        <v>84</v>
      </c>
      <c r="E7762" s="33" t="s">
        <v>14192</v>
      </c>
      <c r="F7762" s="35">
        <v>56101520</v>
      </c>
      <c r="G7762" s="33" t="s">
        <v>15071</v>
      </c>
      <c r="H7762" s="33">
        <v>5</v>
      </c>
      <c r="I7762" s="33">
        <v>3</v>
      </c>
      <c r="J7762" s="36">
        <v>4</v>
      </c>
      <c r="K7762" s="37">
        <v>2000000</v>
      </c>
      <c r="L7762" s="38" t="s">
        <v>15</v>
      </c>
      <c r="M7762" s="38" t="s">
        <v>13</v>
      </c>
    </row>
    <row r="7763" spans="1:13" s="39" customFormat="1" ht="12.75" x14ac:dyDescent="0.2">
      <c r="A7763" s="33" t="s">
        <v>27</v>
      </c>
      <c r="B7763" s="33" t="s">
        <v>569</v>
      </c>
      <c r="C7763" s="34">
        <v>10</v>
      </c>
      <c r="D7763" s="33" t="s">
        <v>84</v>
      </c>
      <c r="E7763" s="33" t="s">
        <v>8253</v>
      </c>
      <c r="F7763" s="35">
        <v>24112007</v>
      </c>
      <c r="G7763" s="33" t="s">
        <v>15071</v>
      </c>
      <c r="H7763" s="33">
        <v>5</v>
      </c>
      <c r="I7763" s="33">
        <v>3</v>
      </c>
      <c r="J7763" s="36">
        <v>1</v>
      </c>
      <c r="K7763" s="37">
        <v>7000000</v>
      </c>
      <c r="L7763" s="38" t="s">
        <v>12</v>
      </c>
      <c r="M7763" s="38" t="s">
        <v>13</v>
      </c>
    </row>
    <row r="7764" spans="1:13" s="39" customFormat="1" ht="12.75" x14ac:dyDescent="0.2">
      <c r="A7764" s="33" t="s">
        <v>27</v>
      </c>
      <c r="B7764" s="33" t="s">
        <v>569</v>
      </c>
      <c r="C7764" s="34">
        <v>10</v>
      </c>
      <c r="D7764" s="33" t="s">
        <v>84</v>
      </c>
      <c r="E7764" s="33" t="s">
        <v>8254</v>
      </c>
      <c r="F7764" s="35">
        <v>56101516</v>
      </c>
      <c r="G7764" s="33" t="s">
        <v>15071</v>
      </c>
      <c r="H7764" s="33">
        <v>5</v>
      </c>
      <c r="I7764" s="33">
        <v>3</v>
      </c>
      <c r="J7764" s="36">
        <v>30</v>
      </c>
      <c r="K7764" s="37">
        <v>10500000</v>
      </c>
      <c r="L7764" s="38" t="s">
        <v>12</v>
      </c>
      <c r="M7764" s="38" t="s">
        <v>13</v>
      </c>
    </row>
    <row r="7765" spans="1:13" s="39" customFormat="1" ht="12.75" x14ac:dyDescent="0.2">
      <c r="A7765" s="33" t="s">
        <v>27</v>
      </c>
      <c r="B7765" s="33" t="s">
        <v>569</v>
      </c>
      <c r="C7765" s="34">
        <v>10</v>
      </c>
      <c r="D7765" s="33" t="s">
        <v>84</v>
      </c>
      <c r="E7765" s="33" t="s">
        <v>4875</v>
      </c>
      <c r="F7765" s="35">
        <v>56121506</v>
      </c>
      <c r="G7765" s="33" t="s">
        <v>15071</v>
      </c>
      <c r="H7765" s="33">
        <v>5</v>
      </c>
      <c r="I7765" s="33">
        <v>3</v>
      </c>
      <c r="J7765" s="36">
        <v>20</v>
      </c>
      <c r="K7765" s="37">
        <v>2000000</v>
      </c>
      <c r="L7765" s="38" t="s">
        <v>15</v>
      </c>
      <c r="M7765" s="38" t="s">
        <v>13</v>
      </c>
    </row>
    <row r="7766" spans="1:13" s="39" customFormat="1" ht="12.75" x14ac:dyDescent="0.2">
      <c r="A7766" s="33" t="s">
        <v>27</v>
      </c>
      <c r="B7766" s="33" t="s">
        <v>569</v>
      </c>
      <c r="C7766" s="34">
        <v>10</v>
      </c>
      <c r="D7766" s="33" t="s">
        <v>84</v>
      </c>
      <c r="E7766" s="33" t="s">
        <v>8255</v>
      </c>
      <c r="F7766" s="35">
        <v>56101520</v>
      </c>
      <c r="G7766" s="33" t="s">
        <v>15071</v>
      </c>
      <c r="H7766" s="33">
        <v>5</v>
      </c>
      <c r="I7766" s="33">
        <v>3</v>
      </c>
      <c r="J7766" s="36">
        <v>3</v>
      </c>
      <c r="K7766" s="37">
        <v>2100000</v>
      </c>
      <c r="L7766" s="38" t="s">
        <v>15</v>
      </c>
      <c r="M7766" s="38" t="s">
        <v>13</v>
      </c>
    </row>
    <row r="7767" spans="1:13" s="39" customFormat="1" ht="12.75" x14ac:dyDescent="0.2">
      <c r="A7767" s="33" t="s">
        <v>27</v>
      </c>
      <c r="B7767" s="33" t="s">
        <v>569</v>
      </c>
      <c r="C7767" s="34">
        <v>10</v>
      </c>
      <c r="D7767" s="33" t="s">
        <v>84</v>
      </c>
      <c r="E7767" s="33" t="s">
        <v>8256</v>
      </c>
      <c r="F7767" s="35">
        <v>30191501</v>
      </c>
      <c r="G7767" s="33" t="s">
        <v>15071</v>
      </c>
      <c r="H7767" s="33">
        <v>5</v>
      </c>
      <c r="I7767" s="33">
        <v>3</v>
      </c>
      <c r="J7767" s="36">
        <v>1</v>
      </c>
      <c r="K7767" s="37">
        <v>350000</v>
      </c>
      <c r="L7767" s="38" t="s">
        <v>15</v>
      </c>
      <c r="M7767" s="38" t="s">
        <v>13</v>
      </c>
    </row>
    <row r="7768" spans="1:13" s="39" customFormat="1" ht="12.75" x14ac:dyDescent="0.2">
      <c r="A7768" s="33" t="s">
        <v>27</v>
      </c>
      <c r="B7768" s="33" t="s">
        <v>571</v>
      </c>
      <c r="C7768" s="34">
        <v>10</v>
      </c>
      <c r="D7768" s="33" t="s">
        <v>12596</v>
      </c>
      <c r="E7768" s="33" t="s">
        <v>8257</v>
      </c>
      <c r="F7768" s="35">
        <v>15121900</v>
      </c>
      <c r="G7768" s="33" t="s">
        <v>467</v>
      </c>
      <c r="H7768" s="33">
        <v>2</v>
      </c>
      <c r="I7768" s="33">
        <v>7</v>
      </c>
      <c r="J7768" s="36">
        <v>3</v>
      </c>
      <c r="K7768" s="37">
        <v>229200</v>
      </c>
      <c r="L7768" s="38" t="s">
        <v>15</v>
      </c>
      <c r="M7768" s="38" t="s">
        <v>13</v>
      </c>
    </row>
    <row r="7769" spans="1:13" s="39" customFormat="1" ht="12.75" x14ac:dyDescent="0.2">
      <c r="A7769" s="33" t="s">
        <v>27</v>
      </c>
      <c r="B7769" s="33" t="s">
        <v>571</v>
      </c>
      <c r="C7769" s="34">
        <v>10</v>
      </c>
      <c r="D7769" s="33" t="s">
        <v>12596</v>
      </c>
      <c r="E7769" s="33" t="s">
        <v>8258</v>
      </c>
      <c r="F7769" s="35">
        <v>15121800</v>
      </c>
      <c r="G7769" s="33" t="s">
        <v>467</v>
      </c>
      <c r="H7769" s="33">
        <v>2</v>
      </c>
      <c r="I7769" s="33">
        <v>7</v>
      </c>
      <c r="J7769" s="36">
        <v>1</v>
      </c>
      <c r="K7769" s="37">
        <v>157550</v>
      </c>
      <c r="L7769" s="38" t="s">
        <v>15</v>
      </c>
      <c r="M7769" s="38" t="s">
        <v>13</v>
      </c>
    </row>
    <row r="7770" spans="1:13" s="39" customFormat="1" ht="12.75" x14ac:dyDescent="0.2">
      <c r="A7770" s="33" t="s">
        <v>27</v>
      </c>
      <c r="B7770" s="33" t="s">
        <v>571</v>
      </c>
      <c r="C7770" s="34">
        <v>10</v>
      </c>
      <c r="D7770" s="33" t="s">
        <v>12596</v>
      </c>
      <c r="E7770" s="33" t="s">
        <v>8259</v>
      </c>
      <c r="F7770" s="35">
        <v>15121500</v>
      </c>
      <c r="G7770" s="33" t="s">
        <v>467</v>
      </c>
      <c r="H7770" s="33">
        <v>2</v>
      </c>
      <c r="I7770" s="33">
        <v>7</v>
      </c>
      <c r="J7770" s="36">
        <v>5</v>
      </c>
      <c r="K7770" s="37">
        <v>184605</v>
      </c>
      <c r="L7770" s="38" t="s">
        <v>15</v>
      </c>
      <c r="M7770" s="38" t="s">
        <v>13</v>
      </c>
    </row>
    <row r="7771" spans="1:13" s="39" customFormat="1" ht="12.75" x14ac:dyDescent="0.2">
      <c r="A7771" s="33" t="s">
        <v>27</v>
      </c>
      <c r="B7771" s="33" t="s">
        <v>571</v>
      </c>
      <c r="C7771" s="34">
        <v>10</v>
      </c>
      <c r="D7771" s="33" t="s">
        <v>12596</v>
      </c>
      <c r="E7771" s="33" t="s">
        <v>8260</v>
      </c>
      <c r="F7771" s="35">
        <v>15121900</v>
      </c>
      <c r="G7771" s="33" t="s">
        <v>467</v>
      </c>
      <c r="H7771" s="33">
        <v>2</v>
      </c>
      <c r="I7771" s="33">
        <v>7</v>
      </c>
      <c r="J7771" s="36">
        <v>3</v>
      </c>
      <c r="K7771" s="37">
        <v>632454</v>
      </c>
      <c r="L7771" s="38" t="s">
        <v>15</v>
      </c>
      <c r="M7771" s="38" t="s">
        <v>13</v>
      </c>
    </row>
    <row r="7772" spans="1:13" s="39" customFormat="1" ht="12.75" x14ac:dyDescent="0.2">
      <c r="A7772" s="33" t="s">
        <v>27</v>
      </c>
      <c r="B7772" s="33" t="s">
        <v>571</v>
      </c>
      <c r="C7772" s="34">
        <v>10</v>
      </c>
      <c r="D7772" s="33" t="s">
        <v>12596</v>
      </c>
      <c r="E7772" s="33" t="s">
        <v>8261</v>
      </c>
      <c r="F7772" s="35">
        <v>13111200</v>
      </c>
      <c r="G7772" s="33" t="s">
        <v>467</v>
      </c>
      <c r="H7772" s="33">
        <v>2</v>
      </c>
      <c r="I7772" s="33">
        <v>7</v>
      </c>
      <c r="J7772" s="36">
        <v>2</v>
      </c>
      <c r="K7772" s="37">
        <v>960000</v>
      </c>
      <c r="L7772" s="38" t="s">
        <v>15</v>
      </c>
      <c r="M7772" s="38" t="s">
        <v>13</v>
      </c>
    </row>
    <row r="7773" spans="1:13" s="39" customFormat="1" ht="12.75" x14ac:dyDescent="0.2">
      <c r="A7773" s="33" t="s">
        <v>27</v>
      </c>
      <c r="B7773" s="33" t="s">
        <v>571</v>
      </c>
      <c r="C7773" s="34">
        <v>10</v>
      </c>
      <c r="D7773" s="33" t="s">
        <v>12596</v>
      </c>
      <c r="E7773" s="33" t="s">
        <v>8262</v>
      </c>
      <c r="F7773" s="35">
        <v>15121900</v>
      </c>
      <c r="G7773" s="33" t="s">
        <v>467</v>
      </c>
      <c r="H7773" s="33">
        <v>2</v>
      </c>
      <c r="I7773" s="33">
        <v>7</v>
      </c>
      <c r="J7773" s="36">
        <v>5</v>
      </c>
      <c r="K7773" s="37">
        <v>625250</v>
      </c>
      <c r="L7773" s="38" t="s">
        <v>15</v>
      </c>
      <c r="M7773" s="38" t="s">
        <v>13</v>
      </c>
    </row>
    <row r="7774" spans="1:13" s="39" customFormat="1" ht="12.75" x14ac:dyDescent="0.2">
      <c r="A7774" s="33" t="s">
        <v>27</v>
      </c>
      <c r="B7774" s="33" t="s">
        <v>571</v>
      </c>
      <c r="C7774" s="34">
        <v>10</v>
      </c>
      <c r="D7774" s="33" t="s">
        <v>12596</v>
      </c>
      <c r="E7774" s="33" t="s">
        <v>8263</v>
      </c>
      <c r="F7774" s="35">
        <v>15121500</v>
      </c>
      <c r="G7774" s="33" t="s">
        <v>467</v>
      </c>
      <c r="H7774" s="33">
        <v>2</v>
      </c>
      <c r="I7774" s="33">
        <v>7</v>
      </c>
      <c r="J7774" s="36">
        <v>10</v>
      </c>
      <c r="K7774" s="37">
        <v>950000</v>
      </c>
      <c r="L7774" s="38" t="s">
        <v>2367</v>
      </c>
      <c r="M7774" s="38" t="s">
        <v>13</v>
      </c>
    </row>
    <row r="7775" spans="1:13" s="39" customFormat="1" ht="12.75" x14ac:dyDescent="0.2">
      <c r="A7775" s="33" t="s">
        <v>27</v>
      </c>
      <c r="B7775" s="33" t="s">
        <v>571</v>
      </c>
      <c r="C7775" s="34">
        <v>10</v>
      </c>
      <c r="D7775" s="33" t="s">
        <v>12596</v>
      </c>
      <c r="E7775" s="33" t="s">
        <v>8264</v>
      </c>
      <c r="F7775" s="35">
        <v>15121500</v>
      </c>
      <c r="G7775" s="33" t="s">
        <v>467</v>
      </c>
      <c r="H7775" s="33">
        <v>2</v>
      </c>
      <c r="I7775" s="33">
        <v>7</v>
      </c>
      <c r="J7775" s="36">
        <v>1</v>
      </c>
      <c r="K7775" s="37">
        <v>1369920</v>
      </c>
      <c r="L7775" s="38" t="s">
        <v>15</v>
      </c>
      <c r="M7775" s="38" t="s">
        <v>13</v>
      </c>
    </row>
    <row r="7776" spans="1:13" s="39" customFormat="1" ht="12.75" x14ac:dyDescent="0.2">
      <c r="A7776" s="33" t="s">
        <v>27</v>
      </c>
      <c r="B7776" s="33" t="s">
        <v>571</v>
      </c>
      <c r="C7776" s="34">
        <v>10</v>
      </c>
      <c r="D7776" s="33" t="s">
        <v>12596</v>
      </c>
      <c r="E7776" s="33" t="s">
        <v>8265</v>
      </c>
      <c r="F7776" s="35">
        <v>15121800</v>
      </c>
      <c r="G7776" s="33" t="s">
        <v>467</v>
      </c>
      <c r="H7776" s="33">
        <v>2</v>
      </c>
      <c r="I7776" s="33">
        <v>7</v>
      </c>
      <c r="J7776" s="36">
        <v>20</v>
      </c>
      <c r="K7776" s="37">
        <v>430740</v>
      </c>
      <c r="L7776" s="38" t="s">
        <v>15</v>
      </c>
      <c r="M7776" s="38" t="s">
        <v>13</v>
      </c>
    </row>
    <row r="7777" spans="1:13" s="39" customFormat="1" ht="12.75" x14ac:dyDescent="0.2">
      <c r="A7777" s="33" t="s">
        <v>27</v>
      </c>
      <c r="B7777" s="33" t="s">
        <v>571</v>
      </c>
      <c r="C7777" s="34">
        <v>10</v>
      </c>
      <c r="D7777" s="33" t="s">
        <v>12596</v>
      </c>
      <c r="E7777" s="33" t="s">
        <v>8266</v>
      </c>
      <c r="F7777" s="35">
        <v>15121800</v>
      </c>
      <c r="G7777" s="33" t="s">
        <v>467</v>
      </c>
      <c r="H7777" s="33">
        <v>2</v>
      </c>
      <c r="I7777" s="33">
        <v>7</v>
      </c>
      <c r="J7777" s="36">
        <v>10</v>
      </c>
      <c r="K7777" s="37">
        <v>2450000</v>
      </c>
      <c r="L7777" s="38" t="s">
        <v>2367</v>
      </c>
      <c r="M7777" s="38" t="s">
        <v>13</v>
      </c>
    </row>
    <row r="7778" spans="1:13" s="39" customFormat="1" ht="12.75" x14ac:dyDescent="0.2">
      <c r="A7778" s="33" t="s">
        <v>27</v>
      </c>
      <c r="B7778" s="33" t="s">
        <v>571</v>
      </c>
      <c r="C7778" s="34">
        <v>10</v>
      </c>
      <c r="D7778" s="33" t="s">
        <v>12596</v>
      </c>
      <c r="E7778" s="33" t="s">
        <v>8267</v>
      </c>
      <c r="F7778" s="35">
        <v>15121800</v>
      </c>
      <c r="G7778" s="33" t="s">
        <v>467</v>
      </c>
      <c r="H7778" s="33">
        <v>2</v>
      </c>
      <c r="I7778" s="33">
        <v>7</v>
      </c>
      <c r="J7778" s="36">
        <v>3</v>
      </c>
      <c r="K7778" s="37">
        <v>1190280</v>
      </c>
      <c r="L7778" s="38" t="s">
        <v>15</v>
      </c>
      <c r="M7778" s="38" t="s">
        <v>13</v>
      </c>
    </row>
    <row r="7779" spans="1:13" s="39" customFormat="1" ht="12.75" x14ac:dyDescent="0.2">
      <c r="A7779" s="33" t="s">
        <v>27</v>
      </c>
      <c r="B7779" s="33" t="s">
        <v>571</v>
      </c>
      <c r="C7779" s="34">
        <v>10</v>
      </c>
      <c r="D7779" s="33" t="s">
        <v>12596</v>
      </c>
      <c r="E7779" s="33" t="s">
        <v>8268</v>
      </c>
      <c r="F7779" s="35">
        <v>15121500</v>
      </c>
      <c r="G7779" s="33" t="s">
        <v>467</v>
      </c>
      <c r="H7779" s="33">
        <v>2</v>
      </c>
      <c r="I7779" s="33">
        <v>7</v>
      </c>
      <c r="J7779" s="36">
        <v>27</v>
      </c>
      <c r="K7779" s="37">
        <v>6615000</v>
      </c>
      <c r="L7779" s="38" t="s">
        <v>2367</v>
      </c>
      <c r="M7779" s="38" t="s">
        <v>13</v>
      </c>
    </row>
    <row r="7780" spans="1:13" s="39" customFormat="1" ht="12.75" x14ac:dyDescent="0.2">
      <c r="A7780" s="33" t="s">
        <v>27</v>
      </c>
      <c r="B7780" s="33" t="s">
        <v>571</v>
      </c>
      <c r="C7780" s="34">
        <v>10</v>
      </c>
      <c r="D7780" s="33" t="s">
        <v>12596</v>
      </c>
      <c r="E7780" s="33" t="s">
        <v>8269</v>
      </c>
      <c r="F7780" s="35">
        <v>25174000</v>
      </c>
      <c r="G7780" s="33" t="s">
        <v>467</v>
      </c>
      <c r="H7780" s="33">
        <v>2</v>
      </c>
      <c r="I7780" s="33">
        <v>7</v>
      </c>
      <c r="J7780" s="36">
        <v>10</v>
      </c>
      <c r="K7780" s="37">
        <v>1860900</v>
      </c>
      <c r="L7780" s="38" t="s">
        <v>15</v>
      </c>
      <c r="M7780" s="38" t="s">
        <v>13</v>
      </c>
    </row>
    <row r="7781" spans="1:13" s="39" customFormat="1" ht="12.75" x14ac:dyDescent="0.2">
      <c r="A7781" s="33" t="s">
        <v>27</v>
      </c>
      <c r="B7781" s="33" t="s">
        <v>573</v>
      </c>
      <c r="C7781" s="34">
        <v>10</v>
      </c>
      <c r="D7781" s="33" t="s">
        <v>86</v>
      </c>
      <c r="E7781" s="33" t="s">
        <v>8270</v>
      </c>
      <c r="F7781" s="35">
        <v>52121500</v>
      </c>
      <c r="G7781" s="33" t="s">
        <v>15071</v>
      </c>
      <c r="H7781" s="33">
        <v>4</v>
      </c>
      <c r="I7781" s="33">
        <v>3</v>
      </c>
      <c r="J7781" s="36">
        <v>15</v>
      </c>
      <c r="K7781" s="37">
        <v>1200000</v>
      </c>
      <c r="L7781" s="38" t="s">
        <v>15</v>
      </c>
      <c r="M7781" s="38" t="s">
        <v>13</v>
      </c>
    </row>
    <row r="7782" spans="1:13" s="39" customFormat="1" ht="12.75" x14ac:dyDescent="0.2">
      <c r="A7782" s="33" t="s">
        <v>27</v>
      </c>
      <c r="B7782" s="33" t="s">
        <v>573</v>
      </c>
      <c r="C7782" s="34">
        <v>10</v>
      </c>
      <c r="D7782" s="33" t="s">
        <v>86</v>
      </c>
      <c r="E7782" s="33" t="s">
        <v>8271</v>
      </c>
      <c r="F7782" s="35">
        <v>52121509</v>
      </c>
      <c r="G7782" s="33" t="s">
        <v>15071</v>
      </c>
      <c r="H7782" s="33">
        <v>4</v>
      </c>
      <c r="I7782" s="33">
        <v>3</v>
      </c>
      <c r="J7782" s="36">
        <v>5</v>
      </c>
      <c r="K7782" s="37">
        <v>400000</v>
      </c>
      <c r="L7782" s="38" t="s">
        <v>15</v>
      </c>
      <c r="M7782" s="38" t="s">
        <v>13</v>
      </c>
    </row>
    <row r="7783" spans="1:13" s="39" customFormat="1" ht="12.75" x14ac:dyDescent="0.2">
      <c r="A7783" s="33" t="s">
        <v>27</v>
      </c>
      <c r="B7783" s="33" t="s">
        <v>573</v>
      </c>
      <c r="C7783" s="34">
        <v>10</v>
      </c>
      <c r="D7783" s="33" t="s">
        <v>86</v>
      </c>
      <c r="E7783" s="33" t="s">
        <v>8272</v>
      </c>
      <c r="F7783" s="35">
        <v>42171611</v>
      </c>
      <c r="G7783" s="33" t="s">
        <v>15071</v>
      </c>
      <c r="H7783" s="33">
        <v>5</v>
      </c>
      <c r="I7783" s="33">
        <v>3</v>
      </c>
      <c r="J7783" s="36">
        <v>10</v>
      </c>
      <c r="K7783" s="37">
        <v>3000000</v>
      </c>
      <c r="L7783" s="38" t="s">
        <v>15</v>
      </c>
      <c r="M7783" s="38" t="s">
        <v>13</v>
      </c>
    </row>
    <row r="7784" spans="1:13" s="39" customFormat="1" ht="12.75" x14ac:dyDescent="0.2">
      <c r="A7784" s="33" t="s">
        <v>27</v>
      </c>
      <c r="B7784" s="33" t="s">
        <v>577</v>
      </c>
      <c r="C7784" s="34">
        <v>10</v>
      </c>
      <c r="D7784" s="33" t="s">
        <v>16</v>
      </c>
      <c r="E7784" s="33" t="s">
        <v>8273</v>
      </c>
      <c r="F7784" s="35">
        <v>27111552</v>
      </c>
      <c r="G7784" s="33" t="s">
        <v>466</v>
      </c>
      <c r="H7784" s="33">
        <v>3</v>
      </c>
      <c r="I7784" s="33">
        <v>4</v>
      </c>
      <c r="J7784" s="36">
        <v>5</v>
      </c>
      <c r="K7784" s="37">
        <v>223720</v>
      </c>
      <c r="L7784" s="38" t="s">
        <v>15</v>
      </c>
      <c r="M7784" s="38" t="s">
        <v>13</v>
      </c>
    </row>
    <row r="7785" spans="1:13" s="39" customFormat="1" ht="12.75" x14ac:dyDescent="0.2">
      <c r="A7785" s="33" t="s">
        <v>27</v>
      </c>
      <c r="B7785" s="33" t="s">
        <v>577</v>
      </c>
      <c r="C7785" s="34">
        <v>10</v>
      </c>
      <c r="D7785" s="33" t="s">
        <v>16</v>
      </c>
      <c r="E7785" s="33" t="s">
        <v>8274</v>
      </c>
      <c r="F7785" s="35">
        <v>21101801</v>
      </c>
      <c r="G7785" s="33" t="s">
        <v>466</v>
      </c>
      <c r="H7785" s="33">
        <v>3</v>
      </c>
      <c r="I7785" s="33">
        <v>4</v>
      </c>
      <c r="J7785" s="36">
        <v>2</v>
      </c>
      <c r="K7785" s="37">
        <v>98056</v>
      </c>
      <c r="L7785" s="38" t="s">
        <v>15</v>
      </c>
      <c r="M7785" s="38" t="s">
        <v>13</v>
      </c>
    </row>
    <row r="7786" spans="1:13" s="39" customFormat="1" ht="12.75" x14ac:dyDescent="0.2">
      <c r="A7786" s="33" t="s">
        <v>27</v>
      </c>
      <c r="B7786" s="33" t="s">
        <v>577</v>
      </c>
      <c r="C7786" s="34">
        <v>10</v>
      </c>
      <c r="D7786" s="33" t="s">
        <v>16</v>
      </c>
      <c r="E7786" s="33" t="s">
        <v>8275</v>
      </c>
      <c r="F7786" s="35">
        <v>23232201</v>
      </c>
      <c r="G7786" s="33" t="s">
        <v>466</v>
      </c>
      <c r="H7786" s="33">
        <v>3</v>
      </c>
      <c r="I7786" s="33">
        <v>4</v>
      </c>
      <c r="J7786" s="36">
        <v>10</v>
      </c>
      <c r="K7786" s="37">
        <v>41650</v>
      </c>
      <c r="L7786" s="38" t="s">
        <v>3312</v>
      </c>
      <c r="M7786" s="38" t="s">
        <v>13</v>
      </c>
    </row>
    <row r="7787" spans="1:13" s="39" customFormat="1" ht="12.75" x14ac:dyDescent="0.2">
      <c r="A7787" s="33" t="s">
        <v>27</v>
      </c>
      <c r="B7787" s="33" t="s">
        <v>577</v>
      </c>
      <c r="C7787" s="34">
        <v>10</v>
      </c>
      <c r="D7787" s="33" t="s">
        <v>16</v>
      </c>
      <c r="E7787" s="33" t="s">
        <v>8276</v>
      </c>
      <c r="F7787" s="35">
        <v>27112838</v>
      </c>
      <c r="G7787" s="33" t="s">
        <v>466</v>
      </c>
      <c r="H7787" s="33">
        <v>3</v>
      </c>
      <c r="I7787" s="33">
        <v>4</v>
      </c>
      <c r="J7787" s="36">
        <v>2</v>
      </c>
      <c r="K7787" s="37">
        <v>89488</v>
      </c>
      <c r="L7787" s="38" t="s">
        <v>15</v>
      </c>
      <c r="M7787" s="38" t="s">
        <v>13</v>
      </c>
    </row>
    <row r="7788" spans="1:13" s="39" customFormat="1" ht="12.75" x14ac:dyDescent="0.2">
      <c r="A7788" s="33" t="s">
        <v>27</v>
      </c>
      <c r="B7788" s="33" t="s">
        <v>577</v>
      </c>
      <c r="C7788" s="34">
        <v>10</v>
      </c>
      <c r="D7788" s="33" t="s">
        <v>16</v>
      </c>
      <c r="E7788" s="33" t="s">
        <v>8277</v>
      </c>
      <c r="F7788" s="35">
        <v>27112838</v>
      </c>
      <c r="G7788" s="33" t="s">
        <v>466</v>
      </c>
      <c r="H7788" s="33">
        <v>3</v>
      </c>
      <c r="I7788" s="33">
        <v>4</v>
      </c>
      <c r="J7788" s="36">
        <v>2</v>
      </c>
      <c r="K7788" s="37">
        <v>179928</v>
      </c>
      <c r="L7788" s="38" t="s">
        <v>15</v>
      </c>
      <c r="M7788" s="38" t="s">
        <v>13</v>
      </c>
    </row>
    <row r="7789" spans="1:13" s="39" customFormat="1" ht="12.75" x14ac:dyDescent="0.2">
      <c r="A7789" s="33" t="s">
        <v>27</v>
      </c>
      <c r="B7789" s="33" t="s">
        <v>577</v>
      </c>
      <c r="C7789" s="34">
        <v>10</v>
      </c>
      <c r="D7789" s="33" t="s">
        <v>16</v>
      </c>
      <c r="E7789" s="33" t="s">
        <v>8278</v>
      </c>
      <c r="F7789" s="35">
        <v>27112838</v>
      </c>
      <c r="G7789" s="33" t="s">
        <v>466</v>
      </c>
      <c r="H7789" s="33">
        <v>3</v>
      </c>
      <c r="I7789" s="33">
        <v>4</v>
      </c>
      <c r="J7789" s="36">
        <v>2</v>
      </c>
      <c r="K7789" s="37">
        <v>327488</v>
      </c>
      <c r="L7789" s="38" t="s">
        <v>15</v>
      </c>
      <c r="M7789" s="38" t="s">
        <v>13</v>
      </c>
    </row>
    <row r="7790" spans="1:13" s="39" customFormat="1" ht="12.75" x14ac:dyDescent="0.2">
      <c r="A7790" s="33" t="s">
        <v>27</v>
      </c>
      <c r="B7790" s="33" t="s">
        <v>577</v>
      </c>
      <c r="C7790" s="34">
        <v>10</v>
      </c>
      <c r="D7790" s="33" t="s">
        <v>16</v>
      </c>
      <c r="E7790" s="33" t="s">
        <v>3645</v>
      </c>
      <c r="F7790" s="35">
        <v>27112838</v>
      </c>
      <c r="G7790" s="33" t="s">
        <v>466</v>
      </c>
      <c r="H7790" s="33">
        <v>3</v>
      </c>
      <c r="I7790" s="33">
        <v>4</v>
      </c>
      <c r="J7790" s="36">
        <v>2</v>
      </c>
      <c r="K7790" s="37">
        <v>29512</v>
      </c>
      <c r="L7790" s="38" t="s">
        <v>15</v>
      </c>
      <c r="M7790" s="38" t="s">
        <v>13</v>
      </c>
    </row>
    <row r="7791" spans="1:13" s="39" customFormat="1" ht="12.75" x14ac:dyDescent="0.2">
      <c r="A7791" s="33" t="s">
        <v>27</v>
      </c>
      <c r="B7791" s="33" t="s">
        <v>577</v>
      </c>
      <c r="C7791" s="34">
        <v>10</v>
      </c>
      <c r="D7791" s="33" t="s">
        <v>16</v>
      </c>
      <c r="E7791" s="33" t="s">
        <v>8279</v>
      </c>
      <c r="F7791" s="35">
        <v>27112838</v>
      </c>
      <c r="G7791" s="33" t="s">
        <v>466</v>
      </c>
      <c r="H7791" s="33">
        <v>3</v>
      </c>
      <c r="I7791" s="33">
        <v>4</v>
      </c>
      <c r="J7791" s="36">
        <v>2</v>
      </c>
      <c r="K7791" s="37">
        <v>44982</v>
      </c>
      <c r="L7791" s="38" t="s">
        <v>15</v>
      </c>
      <c r="M7791" s="38" t="s">
        <v>13</v>
      </c>
    </row>
    <row r="7792" spans="1:13" s="39" customFormat="1" ht="12.75" x14ac:dyDescent="0.2">
      <c r="A7792" s="33" t="s">
        <v>27</v>
      </c>
      <c r="B7792" s="33" t="s">
        <v>577</v>
      </c>
      <c r="C7792" s="34">
        <v>10</v>
      </c>
      <c r="D7792" s="33" t="s">
        <v>16</v>
      </c>
      <c r="E7792" s="33" t="s">
        <v>8280</v>
      </c>
      <c r="F7792" s="35">
        <v>31191506</v>
      </c>
      <c r="G7792" s="33" t="s">
        <v>466</v>
      </c>
      <c r="H7792" s="33">
        <v>3</v>
      </c>
      <c r="I7792" s="33">
        <v>4</v>
      </c>
      <c r="J7792" s="36">
        <v>2</v>
      </c>
      <c r="K7792" s="37">
        <v>27846</v>
      </c>
      <c r="L7792" s="38" t="s">
        <v>15</v>
      </c>
      <c r="M7792" s="38" t="s">
        <v>13</v>
      </c>
    </row>
    <row r="7793" spans="1:13" s="39" customFormat="1" ht="12.75" x14ac:dyDescent="0.2">
      <c r="A7793" s="33" t="s">
        <v>27</v>
      </c>
      <c r="B7793" s="33" t="s">
        <v>577</v>
      </c>
      <c r="C7793" s="34">
        <v>10</v>
      </c>
      <c r="D7793" s="33" t="s">
        <v>16</v>
      </c>
      <c r="E7793" s="33" t="s">
        <v>8281</v>
      </c>
      <c r="F7793" s="35">
        <v>31191506</v>
      </c>
      <c r="G7793" s="33" t="s">
        <v>466</v>
      </c>
      <c r="H7793" s="33">
        <v>3</v>
      </c>
      <c r="I7793" s="33">
        <v>4</v>
      </c>
      <c r="J7793" s="36">
        <v>2</v>
      </c>
      <c r="K7793" s="37">
        <v>46886</v>
      </c>
      <c r="L7793" s="38" t="s">
        <v>15</v>
      </c>
      <c r="M7793" s="38" t="s">
        <v>13</v>
      </c>
    </row>
    <row r="7794" spans="1:13" s="39" customFormat="1" ht="12.75" x14ac:dyDescent="0.2">
      <c r="A7794" s="33" t="s">
        <v>27</v>
      </c>
      <c r="B7794" s="33" t="s">
        <v>577</v>
      </c>
      <c r="C7794" s="34">
        <v>10</v>
      </c>
      <c r="D7794" s="33" t="s">
        <v>16</v>
      </c>
      <c r="E7794" s="33" t="s">
        <v>8282</v>
      </c>
      <c r="F7794" s="35">
        <v>27112838</v>
      </c>
      <c r="G7794" s="33" t="s">
        <v>466</v>
      </c>
      <c r="H7794" s="33">
        <v>3</v>
      </c>
      <c r="I7794" s="33">
        <v>4</v>
      </c>
      <c r="J7794" s="36">
        <v>2</v>
      </c>
      <c r="K7794" s="37">
        <v>205870</v>
      </c>
      <c r="L7794" s="38" t="s">
        <v>15</v>
      </c>
      <c r="M7794" s="38" t="s">
        <v>13</v>
      </c>
    </row>
    <row r="7795" spans="1:13" s="39" customFormat="1" ht="12.75" x14ac:dyDescent="0.2">
      <c r="A7795" s="33" t="s">
        <v>27</v>
      </c>
      <c r="B7795" s="33" t="s">
        <v>577</v>
      </c>
      <c r="C7795" s="34">
        <v>10</v>
      </c>
      <c r="D7795" s="33" t="s">
        <v>16</v>
      </c>
      <c r="E7795" s="33" t="s">
        <v>8283</v>
      </c>
      <c r="F7795" s="35">
        <v>41111613</v>
      </c>
      <c r="G7795" s="33" t="s">
        <v>466</v>
      </c>
      <c r="H7795" s="33">
        <v>3</v>
      </c>
      <c r="I7795" s="33">
        <v>4</v>
      </c>
      <c r="J7795" s="36">
        <v>10</v>
      </c>
      <c r="K7795" s="37">
        <v>357000</v>
      </c>
      <c r="L7795" s="38" t="s">
        <v>15</v>
      </c>
      <c r="M7795" s="38" t="s">
        <v>13</v>
      </c>
    </row>
    <row r="7796" spans="1:13" s="39" customFormat="1" ht="12.75" x14ac:dyDescent="0.2">
      <c r="A7796" s="33" t="s">
        <v>27</v>
      </c>
      <c r="B7796" s="33" t="s">
        <v>577</v>
      </c>
      <c r="C7796" s="34">
        <v>10</v>
      </c>
      <c r="D7796" s="33" t="s">
        <v>16</v>
      </c>
      <c r="E7796" s="33" t="s">
        <v>8284</v>
      </c>
      <c r="F7796" s="35">
        <v>12161804</v>
      </c>
      <c r="G7796" s="33" t="s">
        <v>466</v>
      </c>
      <c r="H7796" s="33">
        <v>3</v>
      </c>
      <c r="I7796" s="33">
        <v>4</v>
      </c>
      <c r="J7796" s="36">
        <v>15</v>
      </c>
      <c r="K7796" s="37">
        <v>1028160</v>
      </c>
      <c r="L7796" s="38" t="s">
        <v>15</v>
      </c>
      <c r="M7796" s="38" t="s">
        <v>13</v>
      </c>
    </row>
    <row r="7797" spans="1:13" s="39" customFormat="1" ht="12.75" x14ac:dyDescent="0.2">
      <c r="A7797" s="33" t="s">
        <v>27</v>
      </c>
      <c r="B7797" s="33" t="s">
        <v>577</v>
      </c>
      <c r="C7797" s="34">
        <v>10</v>
      </c>
      <c r="D7797" s="33" t="s">
        <v>16</v>
      </c>
      <c r="E7797" s="33" t="s">
        <v>8285</v>
      </c>
      <c r="F7797" s="35">
        <v>30151802</v>
      </c>
      <c r="G7797" s="33" t="s">
        <v>466</v>
      </c>
      <c r="H7797" s="33">
        <v>3</v>
      </c>
      <c r="I7797" s="33">
        <v>4</v>
      </c>
      <c r="J7797" s="36">
        <v>5</v>
      </c>
      <c r="K7797" s="37">
        <v>110670</v>
      </c>
      <c r="L7797" s="38" t="s">
        <v>15</v>
      </c>
      <c r="M7797" s="38" t="s">
        <v>13</v>
      </c>
    </row>
    <row r="7798" spans="1:13" s="39" customFormat="1" ht="12.75" x14ac:dyDescent="0.2">
      <c r="A7798" s="33" t="s">
        <v>27</v>
      </c>
      <c r="B7798" s="33" t="s">
        <v>577</v>
      </c>
      <c r="C7798" s="34">
        <v>10</v>
      </c>
      <c r="D7798" s="33" t="s">
        <v>16</v>
      </c>
      <c r="E7798" s="33" t="s">
        <v>8286</v>
      </c>
      <c r="F7798" s="35">
        <v>11111701</v>
      </c>
      <c r="G7798" s="33" t="s">
        <v>466</v>
      </c>
      <c r="H7798" s="33">
        <v>3</v>
      </c>
      <c r="I7798" s="33">
        <v>4</v>
      </c>
      <c r="J7798" s="36">
        <v>15</v>
      </c>
      <c r="K7798" s="37">
        <v>1492260</v>
      </c>
      <c r="L7798" s="38" t="s">
        <v>2368</v>
      </c>
      <c r="M7798" s="38" t="s">
        <v>13</v>
      </c>
    </row>
    <row r="7799" spans="1:13" s="39" customFormat="1" ht="12.75" x14ac:dyDescent="0.2">
      <c r="A7799" s="33" t="s">
        <v>27</v>
      </c>
      <c r="B7799" s="33" t="s">
        <v>577</v>
      </c>
      <c r="C7799" s="34">
        <v>10</v>
      </c>
      <c r="D7799" s="33" t="s">
        <v>16</v>
      </c>
      <c r="E7799" s="33" t="s">
        <v>8287</v>
      </c>
      <c r="F7799" s="35">
        <v>11111611</v>
      </c>
      <c r="G7799" s="33" t="s">
        <v>466</v>
      </c>
      <c r="H7799" s="33">
        <v>3</v>
      </c>
      <c r="I7799" s="33">
        <v>4</v>
      </c>
      <c r="J7799" s="36">
        <v>15</v>
      </c>
      <c r="K7799" s="37">
        <v>1706460</v>
      </c>
      <c r="L7799" s="38" t="s">
        <v>2368</v>
      </c>
      <c r="M7799" s="38" t="s">
        <v>13</v>
      </c>
    </row>
    <row r="7800" spans="1:13" s="39" customFormat="1" ht="12.75" x14ac:dyDescent="0.2">
      <c r="A7800" s="33" t="s">
        <v>27</v>
      </c>
      <c r="B7800" s="33" t="s">
        <v>577</v>
      </c>
      <c r="C7800" s="34">
        <v>10</v>
      </c>
      <c r="D7800" s="33" t="s">
        <v>16</v>
      </c>
      <c r="E7800" s="33" t="s">
        <v>14193</v>
      </c>
      <c r="F7800" s="35">
        <v>30131504</v>
      </c>
      <c r="G7800" s="33" t="s">
        <v>466</v>
      </c>
      <c r="H7800" s="33">
        <v>3</v>
      </c>
      <c r="I7800" s="33">
        <v>4</v>
      </c>
      <c r="J7800" s="36">
        <v>100</v>
      </c>
      <c r="K7800" s="37">
        <v>113050</v>
      </c>
      <c r="L7800" s="38" t="s">
        <v>15</v>
      </c>
      <c r="M7800" s="38" t="s">
        <v>13</v>
      </c>
    </row>
    <row r="7801" spans="1:13" s="39" customFormat="1" ht="12.75" x14ac:dyDescent="0.2">
      <c r="A7801" s="33" t="s">
        <v>27</v>
      </c>
      <c r="B7801" s="33" t="s">
        <v>577</v>
      </c>
      <c r="C7801" s="34">
        <v>10</v>
      </c>
      <c r="D7801" s="33" t="s">
        <v>16</v>
      </c>
      <c r="E7801" s="33" t="s">
        <v>8288</v>
      </c>
      <c r="F7801" s="35">
        <v>30111601</v>
      </c>
      <c r="G7801" s="33" t="s">
        <v>466</v>
      </c>
      <c r="H7801" s="33">
        <v>3</v>
      </c>
      <c r="I7801" s="33">
        <v>4</v>
      </c>
      <c r="J7801" s="36">
        <v>2000</v>
      </c>
      <c r="K7801" s="37">
        <v>1904000</v>
      </c>
      <c r="L7801" s="38" t="s">
        <v>3312</v>
      </c>
      <c r="M7801" s="38" t="s">
        <v>13</v>
      </c>
    </row>
    <row r="7802" spans="1:13" s="39" customFormat="1" ht="12.75" x14ac:dyDescent="0.2">
      <c r="A7802" s="33" t="s">
        <v>27</v>
      </c>
      <c r="B7802" s="33" t="s">
        <v>577</v>
      </c>
      <c r="C7802" s="34">
        <v>10</v>
      </c>
      <c r="D7802" s="33" t="s">
        <v>16</v>
      </c>
      <c r="E7802" s="33" t="s">
        <v>8289</v>
      </c>
      <c r="F7802" s="35">
        <v>11111611</v>
      </c>
      <c r="G7802" s="33" t="s">
        <v>466</v>
      </c>
      <c r="H7802" s="33">
        <v>3</v>
      </c>
      <c r="I7802" s="33">
        <v>4</v>
      </c>
      <c r="J7802" s="36">
        <v>15</v>
      </c>
      <c r="K7802" s="37">
        <v>1706460</v>
      </c>
      <c r="L7802" s="38" t="s">
        <v>2368</v>
      </c>
      <c r="M7802" s="38" t="s">
        <v>13</v>
      </c>
    </row>
    <row r="7803" spans="1:13" s="39" customFormat="1" ht="12.75" x14ac:dyDescent="0.2">
      <c r="A7803" s="33" t="s">
        <v>27</v>
      </c>
      <c r="B7803" s="33" t="s">
        <v>577</v>
      </c>
      <c r="C7803" s="34">
        <v>10</v>
      </c>
      <c r="D7803" s="33" t="s">
        <v>16</v>
      </c>
      <c r="E7803" s="33" t="s">
        <v>8290</v>
      </c>
      <c r="F7803" s="35">
        <v>30102404</v>
      </c>
      <c r="G7803" s="33" t="s">
        <v>466</v>
      </c>
      <c r="H7803" s="33">
        <v>3</v>
      </c>
      <c r="I7803" s="33">
        <v>4</v>
      </c>
      <c r="J7803" s="36">
        <v>5</v>
      </c>
      <c r="K7803" s="37">
        <v>101150</v>
      </c>
      <c r="L7803" s="38" t="s">
        <v>15</v>
      </c>
      <c r="M7803" s="38" t="s">
        <v>13</v>
      </c>
    </row>
    <row r="7804" spans="1:13" s="39" customFormat="1" ht="12.75" x14ac:dyDescent="0.2">
      <c r="A7804" s="33" t="s">
        <v>27</v>
      </c>
      <c r="B7804" s="33" t="s">
        <v>577</v>
      </c>
      <c r="C7804" s="34">
        <v>10</v>
      </c>
      <c r="D7804" s="33" t="s">
        <v>16</v>
      </c>
      <c r="E7804" s="33" t="s">
        <v>8291</v>
      </c>
      <c r="F7804" s="35">
        <v>30131704</v>
      </c>
      <c r="G7804" s="33" t="s">
        <v>466</v>
      </c>
      <c r="H7804" s="33">
        <v>3</v>
      </c>
      <c r="I7804" s="33">
        <v>4</v>
      </c>
      <c r="J7804" s="36">
        <v>15</v>
      </c>
      <c r="K7804" s="37">
        <v>660450</v>
      </c>
      <c r="L7804" s="38" t="s">
        <v>2370</v>
      </c>
      <c r="M7804" s="38" t="s">
        <v>13</v>
      </c>
    </row>
    <row r="7805" spans="1:13" s="39" customFormat="1" ht="12.75" x14ac:dyDescent="0.2">
      <c r="A7805" s="33" t="s">
        <v>27</v>
      </c>
      <c r="B7805" s="33" t="s">
        <v>577</v>
      </c>
      <c r="C7805" s="34">
        <v>10</v>
      </c>
      <c r="D7805" s="33" t="s">
        <v>16</v>
      </c>
      <c r="E7805" s="33" t="s">
        <v>8292</v>
      </c>
      <c r="F7805" s="35">
        <v>30131704</v>
      </c>
      <c r="G7805" s="33" t="s">
        <v>466</v>
      </c>
      <c r="H7805" s="33">
        <v>3</v>
      </c>
      <c r="I7805" s="33">
        <v>4</v>
      </c>
      <c r="J7805" s="36">
        <v>15</v>
      </c>
      <c r="K7805" s="37">
        <v>1195950</v>
      </c>
      <c r="L7805" s="38" t="s">
        <v>2370</v>
      </c>
      <c r="M7805" s="38" t="s">
        <v>13</v>
      </c>
    </row>
    <row r="7806" spans="1:13" s="39" customFormat="1" ht="12.75" x14ac:dyDescent="0.2">
      <c r="A7806" s="33" t="s">
        <v>27</v>
      </c>
      <c r="B7806" s="33" t="s">
        <v>577</v>
      </c>
      <c r="C7806" s="34">
        <v>10</v>
      </c>
      <c r="D7806" s="33" t="s">
        <v>16</v>
      </c>
      <c r="E7806" s="33" t="s">
        <v>3616</v>
      </c>
      <c r="F7806" s="35">
        <v>30264303</v>
      </c>
      <c r="G7806" s="33" t="s">
        <v>466</v>
      </c>
      <c r="H7806" s="33">
        <v>3</v>
      </c>
      <c r="I7806" s="33">
        <v>4</v>
      </c>
      <c r="J7806" s="36">
        <v>10</v>
      </c>
      <c r="K7806" s="37">
        <v>47600</v>
      </c>
      <c r="L7806" s="38" t="s">
        <v>3312</v>
      </c>
      <c r="M7806" s="38" t="s">
        <v>13</v>
      </c>
    </row>
    <row r="7807" spans="1:13" s="39" customFormat="1" ht="12.75" x14ac:dyDescent="0.2">
      <c r="A7807" s="33" t="s">
        <v>27</v>
      </c>
      <c r="B7807" s="33" t="s">
        <v>577</v>
      </c>
      <c r="C7807" s="34">
        <v>10</v>
      </c>
      <c r="D7807" s="33" t="s">
        <v>16</v>
      </c>
      <c r="E7807" s="33" t="s">
        <v>8293</v>
      </c>
      <c r="F7807" s="35">
        <v>30111601</v>
      </c>
      <c r="G7807" s="33" t="s">
        <v>466</v>
      </c>
      <c r="H7807" s="33">
        <v>3</v>
      </c>
      <c r="I7807" s="33">
        <v>4</v>
      </c>
      <c r="J7807" s="36">
        <v>200</v>
      </c>
      <c r="K7807" s="37">
        <v>464100</v>
      </c>
      <c r="L7807" s="38" t="s">
        <v>3312</v>
      </c>
      <c r="M7807" s="38" t="s">
        <v>13</v>
      </c>
    </row>
    <row r="7808" spans="1:13" s="39" customFormat="1" ht="12.75" x14ac:dyDescent="0.2">
      <c r="A7808" s="33" t="s">
        <v>27</v>
      </c>
      <c r="B7808" s="33" t="s">
        <v>577</v>
      </c>
      <c r="C7808" s="34">
        <v>10</v>
      </c>
      <c r="D7808" s="33" t="s">
        <v>16</v>
      </c>
      <c r="E7808" s="33" t="s">
        <v>8294</v>
      </c>
      <c r="F7808" s="35">
        <v>30102404</v>
      </c>
      <c r="G7808" s="33" t="s">
        <v>466</v>
      </c>
      <c r="H7808" s="33">
        <v>3</v>
      </c>
      <c r="I7808" s="33">
        <v>4</v>
      </c>
      <c r="J7808" s="36">
        <v>5</v>
      </c>
      <c r="K7808" s="37">
        <v>101150</v>
      </c>
      <c r="L7808" s="38" t="s">
        <v>15</v>
      </c>
      <c r="M7808" s="38" t="s">
        <v>13</v>
      </c>
    </row>
    <row r="7809" spans="1:13" s="39" customFormat="1" ht="12.75" x14ac:dyDescent="0.2">
      <c r="A7809" s="33" t="s">
        <v>27</v>
      </c>
      <c r="B7809" s="33" t="s">
        <v>577</v>
      </c>
      <c r="C7809" s="34">
        <v>10</v>
      </c>
      <c r="D7809" s="33" t="s">
        <v>16</v>
      </c>
      <c r="E7809" s="33" t="s">
        <v>8295</v>
      </c>
      <c r="F7809" s="35">
        <v>30265501</v>
      </c>
      <c r="G7809" s="33" t="s">
        <v>466</v>
      </c>
      <c r="H7809" s="33">
        <v>3</v>
      </c>
      <c r="I7809" s="33">
        <v>4</v>
      </c>
      <c r="J7809" s="36">
        <v>5</v>
      </c>
      <c r="K7809" s="37">
        <v>35995</v>
      </c>
      <c r="L7809" s="38" t="s">
        <v>3312</v>
      </c>
      <c r="M7809" s="38" t="s">
        <v>13</v>
      </c>
    </row>
    <row r="7810" spans="1:13" s="39" customFormat="1" ht="12.75" x14ac:dyDescent="0.2">
      <c r="A7810" s="33" t="s">
        <v>27</v>
      </c>
      <c r="B7810" s="33" t="s">
        <v>577</v>
      </c>
      <c r="C7810" s="34">
        <v>10</v>
      </c>
      <c r="D7810" s="33" t="s">
        <v>16</v>
      </c>
      <c r="E7810" s="33" t="s">
        <v>8296</v>
      </c>
      <c r="F7810" s="35">
        <v>31161502</v>
      </c>
      <c r="G7810" s="33" t="s">
        <v>466</v>
      </c>
      <c r="H7810" s="33">
        <v>3</v>
      </c>
      <c r="I7810" s="33">
        <v>4</v>
      </c>
      <c r="J7810" s="36">
        <v>49</v>
      </c>
      <c r="K7810" s="37">
        <v>6958</v>
      </c>
      <c r="L7810" s="38" t="s">
        <v>15</v>
      </c>
      <c r="M7810" s="38" t="s">
        <v>13</v>
      </c>
    </row>
    <row r="7811" spans="1:13" s="39" customFormat="1" ht="12.75" x14ac:dyDescent="0.2">
      <c r="A7811" s="33" t="s">
        <v>27</v>
      </c>
      <c r="B7811" s="33" t="s">
        <v>577</v>
      </c>
      <c r="C7811" s="34">
        <v>10</v>
      </c>
      <c r="D7811" s="33" t="s">
        <v>16</v>
      </c>
      <c r="E7811" s="33" t="s">
        <v>8297</v>
      </c>
      <c r="F7811" s="35">
        <v>31161509</v>
      </c>
      <c r="G7811" s="33" t="s">
        <v>466</v>
      </c>
      <c r="H7811" s="33">
        <v>3</v>
      </c>
      <c r="I7811" s="33">
        <v>4</v>
      </c>
      <c r="J7811" s="36">
        <v>300</v>
      </c>
      <c r="K7811" s="37">
        <v>67800</v>
      </c>
      <c r="L7811" s="38" t="s">
        <v>15</v>
      </c>
      <c r="M7811" s="38" t="s">
        <v>13</v>
      </c>
    </row>
    <row r="7812" spans="1:13" s="39" customFormat="1" ht="12.75" x14ac:dyDescent="0.2">
      <c r="A7812" s="33" t="s">
        <v>27</v>
      </c>
      <c r="B7812" s="33" t="s">
        <v>577</v>
      </c>
      <c r="C7812" s="34">
        <v>10</v>
      </c>
      <c r="D7812" s="33" t="s">
        <v>16</v>
      </c>
      <c r="E7812" s="33" t="s">
        <v>8298</v>
      </c>
      <c r="F7812" s="35">
        <v>23271812</v>
      </c>
      <c r="G7812" s="33" t="s">
        <v>466</v>
      </c>
      <c r="H7812" s="33">
        <v>3</v>
      </c>
      <c r="I7812" s="33">
        <v>4</v>
      </c>
      <c r="J7812" s="36">
        <v>15</v>
      </c>
      <c r="K7812" s="37">
        <v>130305</v>
      </c>
      <c r="L7812" s="38" t="s">
        <v>3312</v>
      </c>
      <c r="M7812" s="38" t="s">
        <v>13</v>
      </c>
    </row>
    <row r="7813" spans="1:13" s="39" customFormat="1" ht="12.75" x14ac:dyDescent="0.2">
      <c r="A7813" s="33" t="s">
        <v>27</v>
      </c>
      <c r="B7813" s="33" t="s">
        <v>577</v>
      </c>
      <c r="C7813" s="34">
        <v>10</v>
      </c>
      <c r="D7813" s="33" t="s">
        <v>16</v>
      </c>
      <c r="E7813" s="33" t="s">
        <v>14194</v>
      </c>
      <c r="F7813" s="35">
        <v>30151500</v>
      </c>
      <c r="G7813" s="33" t="s">
        <v>466</v>
      </c>
      <c r="H7813" s="33">
        <v>3</v>
      </c>
      <c r="I7813" s="33">
        <v>4</v>
      </c>
      <c r="J7813" s="36">
        <v>5</v>
      </c>
      <c r="K7813" s="37">
        <v>190400</v>
      </c>
      <c r="L7813" s="38" t="s">
        <v>15</v>
      </c>
      <c r="M7813" s="38" t="s">
        <v>13</v>
      </c>
    </row>
    <row r="7814" spans="1:13" s="39" customFormat="1" ht="12.75" x14ac:dyDescent="0.2">
      <c r="A7814" s="33" t="s">
        <v>27</v>
      </c>
      <c r="B7814" s="33" t="s">
        <v>577</v>
      </c>
      <c r="C7814" s="34">
        <v>10</v>
      </c>
      <c r="D7814" s="33" t="s">
        <v>16</v>
      </c>
      <c r="E7814" s="33" t="s">
        <v>14195</v>
      </c>
      <c r="F7814" s="35">
        <v>30151500</v>
      </c>
      <c r="G7814" s="33" t="s">
        <v>466</v>
      </c>
      <c r="H7814" s="33">
        <v>3</v>
      </c>
      <c r="I7814" s="33">
        <v>4</v>
      </c>
      <c r="J7814" s="36">
        <v>5</v>
      </c>
      <c r="K7814" s="37">
        <v>180880</v>
      </c>
      <c r="L7814" s="38" t="s">
        <v>15</v>
      </c>
      <c r="M7814" s="38" t="s">
        <v>13</v>
      </c>
    </row>
    <row r="7815" spans="1:13" s="39" customFormat="1" ht="12.75" x14ac:dyDescent="0.2">
      <c r="A7815" s="33" t="s">
        <v>27</v>
      </c>
      <c r="B7815" s="33" t="s">
        <v>577</v>
      </c>
      <c r="C7815" s="34">
        <v>10</v>
      </c>
      <c r="D7815" s="33" t="s">
        <v>16</v>
      </c>
      <c r="E7815" s="33" t="s">
        <v>14196</v>
      </c>
      <c r="F7815" s="35">
        <v>30151500</v>
      </c>
      <c r="G7815" s="33" t="s">
        <v>466</v>
      </c>
      <c r="H7815" s="33">
        <v>3</v>
      </c>
      <c r="I7815" s="33">
        <v>4</v>
      </c>
      <c r="J7815" s="36">
        <v>5</v>
      </c>
      <c r="K7815" s="37">
        <v>163625</v>
      </c>
      <c r="L7815" s="38" t="s">
        <v>15</v>
      </c>
      <c r="M7815" s="38" t="s">
        <v>13</v>
      </c>
    </row>
    <row r="7816" spans="1:13" s="39" customFormat="1" ht="12.75" x14ac:dyDescent="0.2">
      <c r="A7816" s="33" t="s">
        <v>27</v>
      </c>
      <c r="B7816" s="33" t="s">
        <v>577</v>
      </c>
      <c r="C7816" s="34">
        <v>10</v>
      </c>
      <c r="D7816" s="33" t="s">
        <v>16</v>
      </c>
      <c r="E7816" s="33" t="s">
        <v>14197</v>
      </c>
      <c r="F7816" s="35">
        <v>30151500</v>
      </c>
      <c r="G7816" s="33" t="s">
        <v>466</v>
      </c>
      <c r="H7816" s="33">
        <v>3</v>
      </c>
      <c r="I7816" s="33">
        <v>4</v>
      </c>
      <c r="J7816" s="36">
        <v>5</v>
      </c>
      <c r="K7816" s="37">
        <v>212415</v>
      </c>
      <c r="L7816" s="38" t="s">
        <v>15</v>
      </c>
      <c r="M7816" s="38" t="s">
        <v>13</v>
      </c>
    </row>
    <row r="7817" spans="1:13" s="39" customFormat="1" ht="12.75" x14ac:dyDescent="0.2">
      <c r="A7817" s="33" t="s">
        <v>27</v>
      </c>
      <c r="B7817" s="33" t="s">
        <v>577</v>
      </c>
      <c r="C7817" s="34">
        <v>10</v>
      </c>
      <c r="D7817" s="33" t="s">
        <v>16</v>
      </c>
      <c r="E7817" s="33" t="s">
        <v>8299</v>
      </c>
      <c r="F7817" s="35">
        <v>30151514</v>
      </c>
      <c r="G7817" s="33" t="s">
        <v>466</v>
      </c>
      <c r="H7817" s="33">
        <v>3</v>
      </c>
      <c r="I7817" s="33">
        <v>4</v>
      </c>
      <c r="J7817" s="36">
        <v>80</v>
      </c>
      <c r="K7817" s="37">
        <v>4531520</v>
      </c>
      <c r="L7817" s="38" t="s">
        <v>2370</v>
      </c>
      <c r="M7817" s="38" t="s">
        <v>13</v>
      </c>
    </row>
    <row r="7818" spans="1:13" s="39" customFormat="1" ht="12.75" x14ac:dyDescent="0.2">
      <c r="A7818" s="33" t="s">
        <v>27</v>
      </c>
      <c r="B7818" s="33" t="s">
        <v>577</v>
      </c>
      <c r="C7818" s="34">
        <v>10</v>
      </c>
      <c r="D7818" s="33" t="s">
        <v>16</v>
      </c>
      <c r="E7818" s="33" t="s">
        <v>8300</v>
      </c>
      <c r="F7818" s="35">
        <v>30151500</v>
      </c>
      <c r="G7818" s="33" t="s">
        <v>466</v>
      </c>
      <c r="H7818" s="33">
        <v>3</v>
      </c>
      <c r="I7818" s="33">
        <v>4</v>
      </c>
      <c r="J7818" s="36">
        <v>18</v>
      </c>
      <c r="K7818" s="37">
        <v>2737476</v>
      </c>
      <c r="L7818" s="38" t="s">
        <v>2370</v>
      </c>
      <c r="M7818" s="38" t="s">
        <v>13</v>
      </c>
    </row>
    <row r="7819" spans="1:13" s="39" customFormat="1" ht="12.75" x14ac:dyDescent="0.2">
      <c r="A7819" s="33" t="s">
        <v>27</v>
      </c>
      <c r="B7819" s="33" t="s">
        <v>577</v>
      </c>
      <c r="C7819" s="34">
        <v>10</v>
      </c>
      <c r="D7819" s="33" t="s">
        <v>16</v>
      </c>
      <c r="E7819" s="33" t="s">
        <v>8301</v>
      </c>
      <c r="F7819" s="35">
        <v>30151500</v>
      </c>
      <c r="G7819" s="33" t="s">
        <v>466</v>
      </c>
      <c r="H7819" s="33">
        <v>3</v>
      </c>
      <c r="I7819" s="33">
        <v>4</v>
      </c>
      <c r="J7819" s="36">
        <v>15</v>
      </c>
      <c r="K7819" s="37">
        <v>624750</v>
      </c>
      <c r="L7819" s="38" t="s">
        <v>15</v>
      </c>
      <c r="M7819" s="38" t="s">
        <v>13</v>
      </c>
    </row>
    <row r="7820" spans="1:13" s="39" customFormat="1" ht="12.75" x14ac:dyDescent="0.2">
      <c r="A7820" s="33" t="s">
        <v>27</v>
      </c>
      <c r="B7820" s="33" t="s">
        <v>577</v>
      </c>
      <c r="C7820" s="34">
        <v>10</v>
      </c>
      <c r="D7820" s="33" t="s">
        <v>16</v>
      </c>
      <c r="E7820" s="33" t="s">
        <v>8302</v>
      </c>
      <c r="F7820" s="35">
        <v>31162005</v>
      </c>
      <c r="G7820" s="33" t="s">
        <v>466</v>
      </c>
      <c r="H7820" s="33">
        <v>3</v>
      </c>
      <c r="I7820" s="33">
        <v>4</v>
      </c>
      <c r="J7820" s="36">
        <v>1500</v>
      </c>
      <c r="K7820" s="37">
        <v>446250</v>
      </c>
      <c r="L7820" s="38" t="s">
        <v>15</v>
      </c>
      <c r="M7820" s="38" t="s">
        <v>13</v>
      </c>
    </row>
    <row r="7821" spans="1:13" s="39" customFormat="1" ht="12.75" x14ac:dyDescent="0.2">
      <c r="A7821" s="33" t="s">
        <v>27</v>
      </c>
      <c r="B7821" s="33" t="s">
        <v>577</v>
      </c>
      <c r="C7821" s="34">
        <v>10</v>
      </c>
      <c r="D7821" s="33" t="s">
        <v>16</v>
      </c>
      <c r="E7821" s="33" t="s">
        <v>8303</v>
      </c>
      <c r="F7821" s="35">
        <v>49151504</v>
      </c>
      <c r="G7821" s="33" t="s">
        <v>466</v>
      </c>
      <c r="H7821" s="33">
        <v>3</v>
      </c>
      <c r="I7821" s="33">
        <v>4</v>
      </c>
      <c r="J7821" s="36">
        <v>100</v>
      </c>
      <c r="K7821" s="37">
        <v>29750</v>
      </c>
      <c r="L7821" s="38" t="s">
        <v>15</v>
      </c>
      <c r="M7821" s="38" t="s">
        <v>13</v>
      </c>
    </row>
    <row r="7822" spans="1:13" s="39" customFormat="1" ht="12.75" x14ac:dyDescent="0.2">
      <c r="A7822" s="33" t="s">
        <v>27</v>
      </c>
      <c r="B7822" s="33" t="s">
        <v>577</v>
      </c>
      <c r="C7822" s="34">
        <v>10</v>
      </c>
      <c r="D7822" s="33" t="s">
        <v>16</v>
      </c>
      <c r="E7822" s="33" t="s">
        <v>8304</v>
      </c>
      <c r="F7822" s="35">
        <v>30151500</v>
      </c>
      <c r="G7822" s="33" t="s">
        <v>466</v>
      </c>
      <c r="H7822" s="33">
        <v>3</v>
      </c>
      <c r="I7822" s="33">
        <v>4</v>
      </c>
      <c r="J7822" s="36">
        <v>45</v>
      </c>
      <c r="K7822" s="37">
        <v>16065</v>
      </c>
      <c r="L7822" s="38" t="s">
        <v>15</v>
      </c>
      <c r="M7822" s="38" t="s">
        <v>13</v>
      </c>
    </row>
    <row r="7823" spans="1:13" s="39" customFormat="1" ht="12.75" x14ac:dyDescent="0.2">
      <c r="A7823" s="33" t="s">
        <v>27</v>
      </c>
      <c r="B7823" s="33" t="s">
        <v>577</v>
      </c>
      <c r="C7823" s="34">
        <v>10</v>
      </c>
      <c r="D7823" s="33" t="s">
        <v>16</v>
      </c>
      <c r="E7823" s="33" t="s">
        <v>8305</v>
      </c>
      <c r="F7823" s="35">
        <v>30102306</v>
      </c>
      <c r="G7823" s="33" t="s">
        <v>466</v>
      </c>
      <c r="H7823" s="33">
        <v>3</v>
      </c>
      <c r="I7823" s="33">
        <v>4</v>
      </c>
      <c r="J7823" s="36">
        <v>8</v>
      </c>
      <c r="K7823" s="37">
        <v>104720</v>
      </c>
      <c r="L7823" s="38" t="s">
        <v>15</v>
      </c>
      <c r="M7823" s="38" t="s">
        <v>13</v>
      </c>
    </row>
    <row r="7824" spans="1:13" s="39" customFormat="1" ht="12.75" x14ac:dyDescent="0.2">
      <c r="A7824" s="33" t="s">
        <v>27</v>
      </c>
      <c r="B7824" s="33" t="s">
        <v>577</v>
      </c>
      <c r="C7824" s="34">
        <v>10</v>
      </c>
      <c r="D7824" s="33" t="s">
        <v>16</v>
      </c>
      <c r="E7824" s="33" t="s">
        <v>8306</v>
      </c>
      <c r="F7824" s="35">
        <v>30102306</v>
      </c>
      <c r="G7824" s="33" t="s">
        <v>466</v>
      </c>
      <c r="H7824" s="33">
        <v>3</v>
      </c>
      <c r="I7824" s="33">
        <v>4</v>
      </c>
      <c r="J7824" s="36">
        <v>14</v>
      </c>
      <c r="K7824" s="37">
        <v>183260</v>
      </c>
      <c r="L7824" s="38" t="s">
        <v>15</v>
      </c>
      <c r="M7824" s="38" t="s">
        <v>13</v>
      </c>
    </row>
    <row r="7825" spans="1:13" s="39" customFormat="1" ht="12.75" x14ac:dyDescent="0.2">
      <c r="A7825" s="33" t="s">
        <v>27</v>
      </c>
      <c r="B7825" s="33" t="s">
        <v>577</v>
      </c>
      <c r="C7825" s="34">
        <v>10</v>
      </c>
      <c r="D7825" s="33" t="s">
        <v>16</v>
      </c>
      <c r="E7825" s="33" t="s">
        <v>8307</v>
      </c>
      <c r="F7825" s="35">
        <v>30102306</v>
      </c>
      <c r="G7825" s="33" t="s">
        <v>466</v>
      </c>
      <c r="H7825" s="33">
        <v>3</v>
      </c>
      <c r="I7825" s="33">
        <v>4</v>
      </c>
      <c r="J7825" s="36">
        <v>20</v>
      </c>
      <c r="K7825" s="37">
        <v>154700</v>
      </c>
      <c r="L7825" s="38" t="s">
        <v>15</v>
      </c>
      <c r="M7825" s="38" t="s">
        <v>13</v>
      </c>
    </row>
    <row r="7826" spans="1:13" s="39" customFormat="1" ht="12.75" x14ac:dyDescent="0.2">
      <c r="A7826" s="33" t="s">
        <v>27</v>
      </c>
      <c r="B7826" s="33" t="s">
        <v>577</v>
      </c>
      <c r="C7826" s="34">
        <v>10</v>
      </c>
      <c r="D7826" s="33" t="s">
        <v>16</v>
      </c>
      <c r="E7826" s="33" t="s">
        <v>8308</v>
      </c>
      <c r="F7826" s="35">
        <v>30102306</v>
      </c>
      <c r="G7826" s="33" t="s">
        <v>466</v>
      </c>
      <c r="H7826" s="33">
        <v>3</v>
      </c>
      <c r="I7826" s="33">
        <v>4</v>
      </c>
      <c r="J7826" s="36">
        <v>20</v>
      </c>
      <c r="K7826" s="37">
        <v>154700</v>
      </c>
      <c r="L7826" s="38" t="s">
        <v>15</v>
      </c>
      <c r="M7826" s="38" t="s">
        <v>13</v>
      </c>
    </row>
    <row r="7827" spans="1:13" s="39" customFormat="1" ht="12.75" x14ac:dyDescent="0.2">
      <c r="A7827" s="33" t="s">
        <v>27</v>
      </c>
      <c r="B7827" s="33" t="s">
        <v>577</v>
      </c>
      <c r="C7827" s="34">
        <v>10</v>
      </c>
      <c r="D7827" s="33" t="s">
        <v>16</v>
      </c>
      <c r="E7827" s="33" t="s">
        <v>8309</v>
      </c>
      <c r="F7827" s="35">
        <v>30161604</v>
      </c>
      <c r="G7827" s="33" t="s">
        <v>466</v>
      </c>
      <c r="H7827" s="33">
        <v>3</v>
      </c>
      <c r="I7827" s="33">
        <v>4</v>
      </c>
      <c r="J7827" s="36">
        <v>20</v>
      </c>
      <c r="K7827" s="37">
        <v>671160</v>
      </c>
      <c r="L7827" s="38" t="s">
        <v>2370</v>
      </c>
      <c r="M7827" s="38" t="s">
        <v>13</v>
      </c>
    </row>
    <row r="7828" spans="1:13" s="39" customFormat="1" ht="12.75" x14ac:dyDescent="0.2">
      <c r="A7828" s="33" t="s">
        <v>27</v>
      </c>
      <c r="B7828" s="33" t="s">
        <v>577</v>
      </c>
      <c r="C7828" s="34">
        <v>10</v>
      </c>
      <c r="D7828" s="33" t="s">
        <v>16</v>
      </c>
      <c r="E7828" s="33" t="s">
        <v>8310</v>
      </c>
      <c r="F7828" s="35">
        <v>30161602</v>
      </c>
      <c r="G7828" s="33" t="s">
        <v>466</v>
      </c>
      <c r="H7828" s="33">
        <v>3</v>
      </c>
      <c r="I7828" s="33">
        <v>4</v>
      </c>
      <c r="J7828" s="36">
        <v>2</v>
      </c>
      <c r="K7828" s="37">
        <v>65688</v>
      </c>
      <c r="L7828" s="38" t="s">
        <v>15</v>
      </c>
      <c r="M7828" s="38" t="s">
        <v>13</v>
      </c>
    </row>
    <row r="7829" spans="1:13" s="39" customFormat="1" ht="12.75" x14ac:dyDescent="0.2">
      <c r="A7829" s="33" t="s">
        <v>27</v>
      </c>
      <c r="B7829" s="33" t="s">
        <v>577</v>
      </c>
      <c r="C7829" s="34">
        <v>10</v>
      </c>
      <c r="D7829" s="33" t="s">
        <v>16</v>
      </c>
      <c r="E7829" s="33" t="s">
        <v>3688</v>
      </c>
      <c r="F7829" s="35">
        <v>30102306</v>
      </c>
      <c r="G7829" s="33" t="s">
        <v>466</v>
      </c>
      <c r="H7829" s="33">
        <v>3</v>
      </c>
      <c r="I7829" s="33">
        <v>4</v>
      </c>
      <c r="J7829" s="36">
        <v>20</v>
      </c>
      <c r="K7829" s="37">
        <v>347480</v>
      </c>
      <c r="L7829" s="38" t="s">
        <v>15</v>
      </c>
      <c r="M7829" s="38" t="s">
        <v>13</v>
      </c>
    </row>
    <row r="7830" spans="1:13" s="39" customFormat="1" ht="12.75" x14ac:dyDescent="0.2">
      <c r="A7830" s="33" t="s">
        <v>27</v>
      </c>
      <c r="B7830" s="33" t="s">
        <v>577</v>
      </c>
      <c r="C7830" s="34">
        <v>10</v>
      </c>
      <c r="D7830" s="33" t="s">
        <v>16</v>
      </c>
      <c r="E7830" s="33" t="s">
        <v>8311</v>
      </c>
      <c r="F7830" s="35">
        <v>30102306</v>
      </c>
      <c r="G7830" s="33" t="s">
        <v>466</v>
      </c>
      <c r="H7830" s="33">
        <v>3</v>
      </c>
      <c r="I7830" s="33">
        <v>4</v>
      </c>
      <c r="J7830" s="36">
        <v>20</v>
      </c>
      <c r="K7830" s="37">
        <v>371280</v>
      </c>
      <c r="L7830" s="38" t="s">
        <v>15</v>
      </c>
      <c r="M7830" s="38" t="s">
        <v>13</v>
      </c>
    </row>
    <row r="7831" spans="1:13" s="39" customFormat="1" ht="12.75" x14ac:dyDescent="0.2">
      <c r="A7831" s="33" t="s">
        <v>27</v>
      </c>
      <c r="B7831" s="33" t="s">
        <v>577</v>
      </c>
      <c r="C7831" s="34">
        <v>10</v>
      </c>
      <c r="D7831" s="33" t="s">
        <v>16</v>
      </c>
      <c r="E7831" s="33" t="s">
        <v>8312</v>
      </c>
      <c r="F7831" s="35">
        <v>39122104</v>
      </c>
      <c r="G7831" s="33" t="s">
        <v>466</v>
      </c>
      <c r="H7831" s="33">
        <v>3</v>
      </c>
      <c r="I7831" s="33">
        <v>4</v>
      </c>
      <c r="J7831" s="36">
        <v>20</v>
      </c>
      <c r="K7831" s="37">
        <v>95200</v>
      </c>
      <c r="L7831" s="38" t="s">
        <v>2369</v>
      </c>
      <c r="M7831" s="38" t="s">
        <v>13</v>
      </c>
    </row>
    <row r="7832" spans="1:13" s="39" customFormat="1" ht="12.75" x14ac:dyDescent="0.2">
      <c r="A7832" s="33" t="s">
        <v>27</v>
      </c>
      <c r="B7832" s="33" t="s">
        <v>577</v>
      </c>
      <c r="C7832" s="34">
        <v>10</v>
      </c>
      <c r="D7832" s="33" t="s">
        <v>16</v>
      </c>
      <c r="E7832" s="33" t="s">
        <v>8313</v>
      </c>
      <c r="F7832" s="35">
        <v>30161503</v>
      </c>
      <c r="G7832" s="33" t="s">
        <v>466</v>
      </c>
      <c r="H7832" s="33">
        <v>3</v>
      </c>
      <c r="I7832" s="33">
        <v>4</v>
      </c>
      <c r="J7832" s="36">
        <v>5</v>
      </c>
      <c r="K7832" s="37">
        <v>190400</v>
      </c>
      <c r="L7832" s="38" t="s">
        <v>15</v>
      </c>
      <c r="M7832" s="38" t="s">
        <v>13</v>
      </c>
    </row>
    <row r="7833" spans="1:13" s="39" customFormat="1" ht="12.75" x14ac:dyDescent="0.2">
      <c r="A7833" s="33" t="s">
        <v>27</v>
      </c>
      <c r="B7833" s="33" t="s">
        <v>577</v>
      </c>
      <c r="C7833" s="34">
        <v>10</v>
      </c>
      <c r="D7833" s="33" t="s">
        <v>16</v>
      </c>
      <c r="E7833" s="33" t="s">
        <v>8314</v>
      </c>
      <c r="F7833" s="35">
        <v>27112845</v>
      </c>
      <c r="G7833" s="33" t="s">
        <v>466</v>
      </c>
      <c r="H7833" s="33">
        <v>3</v>
      </c>
      <c r="I7833" s="33">
        <v>4</v>
      </c>
      <c r="J7833" s="36">
        <v>1</v>
      </c>
      <c r="K7833" s="37">
        <v>261800</v>
      </c>
      <c r="L7833" s="38" t="s">
        <v>15</v>
      </c>
      <c r="M7833" s="38" t="s">
        <v>13</v>
      </c>
    </row>
    <row r="7834" spans="1:13" s="39" customFormat="1" ht="12.75" x14ac:dyDescent="0.2">
      <c r="A7834" s="33" t="s">
        <v>27</v>
      </c>
      <c r="B7834" s="33" t="s">
        <v>577</v>
      </c>
      <c r="C7834" s="34">
        <v>10</v>
      </c>
      <c r="D7834" s="33" t="s">
        <v>16</v>
      </c>
      <c r="E7834" s="33" t="s">
        <v>8315</v>
      </c>
      <c r="F7834" s="35">
        <v>27112845</v>
      </c>
      <c r="G7834" s="33" t="s">
        <v>466</v>
      </c>
      <c r="H7834" s="33">
        <v>3</v>
      </c>
      <c r="I7834" s="33">
        <v>4</v>
      </c>
      <c r="J7834" s="36">
        <v>1</v>
      </c>
      <c r="K7834" s="37">
        <v>261800</v>
      </c>
      <c r="L7834" s="38" t="s">
        <v>15</v>
      </c>
      <c r="M7834" s="38" t="s">
        <v>13</v>
      </c>
    </row>
    <row r="7835" spans="1:13" s="39" customFormat="1" ht="12.75" x14ac:dyDescent="0.2">
      <c r="A7835" s="33" t="s">
        <v>27</v>
      </c>
      <c r="B7835" s="33" t="s">
        <v>577</v>
      </c>
      <c r="C7835" s="34">
        <v>10</v>
      </c>
      <c r="D7835" s="33" t="s">
        <v>16</v>
      </c>
      <c r="E7835" s="33" t="s">
        <v>8316</v>
      </c>
      <c r="F7835" s="35">
        <v>27112845</v>
      </c>
      <c r="G7835" s="33" t="s">
        <v>466</v>
      </c>
      <c r="H7835" s="33">
        <v>3</v>
      </c>
      <c r="I7835" s="33">
        <v>4</v>
      </c>
      <c r="J7835" s="36">
        <v>1</v>
      </c>
      <c r="K7835" s="37">
        <v>261800</v>
      </c>
      <c r="L7835" s="38" t="s">
        <v>15</v>
      </c>
      <c r="M7835" s="38" t="s">
        <v>13</v>
      </c>
    </row>
    <row r="7836" spans="1:13" s="39" customFormat="1" ht="12.75" x14ac:dyDescent="0.2">
      <c r="A7836" s="33" t="s">
        <v>27</v>
      </c>
      <c r="B7836" s="33" t="s">
        <v>577</v>
      </c>
      <c r="C7836" s="34">
        <v>10</v>
      </c>
      <c r="D7836" s="33" t="s">
        <v>16</v>
      </c>
      <c r="E7836" s="33" t="s">
        <v>8317</v>
      </c>
      <c r="F7836" s="35">
        <v>27112845</v>
      </c>
      <c r="G7836" s="33" t="s">
        <v>466</v>
      </c>
      <c r="H7836" s="33">
        <v>3</v>
      </c>
      <c r="I7836" s="33">
        <v>4</v>
      </c>
      <c r="J7836" s="36">
        <v>1</v>
      </c>
      <c r="K7836" s="37">
        <v>261800</v>
      </c>
      <c r="L7836" s="38" t="s">
        <v>15</v>
      </c>
      <c r="M7836" s="38" t="s">
        <v>13</v>
      </c>
    </row>
    <row r="7837" spans="1:13" s="39" customFormat="1" ht="12.75" x14ac:dyDescent="0.2">
      <c r="A7837" s="33" t="s">
        <v>27</v>
      </c>
      <c r="B7837" s="33" t="s">
        <v>577</v>
      </c>
      <c r="C7837" s="34">
        <v>10</v>
      </c>
      <c r="D7837" s="33" t="s">
        <v>16</v>
      </c>
      <c r="E7837" s="33" t="s">
        <v>8318</v>
      </c>
      <c r="F7837" s="35">
        <v>27111543</v>
      </c>
      <c r="G7837" s="33" t="s">
        <v>466</v>
      </c>
      <c r="H7837" s="33">
        <v>3</v>
      </c>
      <c r="I7837" s="33">
        <v>4</v>
      </c>
      <c r="J7837" s="36">
        <v>10</v>
      </c>
      <c r="K7837" s="37">
        <v>89250</v>
      </c>
      <c r="L7837" s="38" t="s">
        <v>15</v>
      </c>
      <c r="M7837" s="38" t="s">
        <v>13</v>
      </c>
    </row>
    <row r="7838" spans="1:13" s="39" customFormat="1" ht="12.75" x14ac:dyDescent="0.2">
      <c r="A7838" s="33" t="s">
        <v>27</v>
      </c>
      <c r="B7838" s="33" t="s">
        <v>577</v>
      </c>
      <c r="C7838" s="34">
        <v>10</v>
      </c>
      <c r="D7838" s="33" t="s">
        <v>16</v>
      </c>
      <c r="E7838" s="33" t="s">
        <v>8319</v>
      </c>
      <c r="F7838" s="35">
        <v>27111543</v>
      </c>
      <c r="G7838" s="33" t="s">
        <v>466</v>
      </c>
      <c r="H7838" s="33">
        <v>3</v>
      </c>
      <c r="I7838" s="33">
        <v>4</v>
      </c>
      <c r="J7838" s="36">
        <v>10</v>
      </c>
      <c r="K7838" s="37">
        <v>89250</v>
      </c>
      <c r="L7838" s="38" t="s">
        <v>15</v>
      </c>
      <c r="M7838" s="38" t="s">
        <v>13</v>
      </c>
    </row>
    <row r="7839" spans="1:13" s="39" customFormat="1" ht="12.75" x14ac:dyDescent="0.2">
      <c r="A7839" s="33" t="s">
        <v>27</v>
      </c>
      <c r="B7839" s="33" t="s">
        <v>577</v>
      </c>
      <c r="C7839" s="34">
        <v>10</v>
      </c>
      <c r="D7839" s="33" t="s">
        <v>16</v>
      </c>
      <c r="E7839" s="33" t="s">
        <v>8320</v>
      </c>
      <c r="F7839" s="35">
        <v>27111543</v>
      </c>
      <c r="G7839" s="33" t="s">
        <v>466</v>
      </c>
      <c r="H7839" s="33">
        <v>3</v>
      </c>
      <c r="I7839" s="33">
        <v>4</v>
      </c>
      <c r="J7839" s="36">
        <v>10</v>
      </c>
      <c r="K7839" s="37">
        <v>89250</v>
      </c>
      <c r="L7839" s="38" t="s">
        <v>15</v>
      </c>
      <c r="M7839" s="38" t="s">
        <v>13</v>
      </c>
    </row>
    <row r="7840" spans="1:13" s="39" customFormat="1" ht="12.75" x14ac:dyDescent="0.2">
      <c r="A7840" s="33" t="s">
        <v>27</v>
      </c>
      <c r="B7840" s="33" t="s">
        <v>577</v>
      </c>
      <c r="C7840" s="34">
        <v>10</v>
      </c>
      <c r="D7840" s="33" t="s">
        <v>16</v>
      </c>
      <c r="E7840" s="33" t="s">
        <v>8321</v>
      </c>
      <c r="F7840" s="35">
        <v>27111543</v>
      </c>
      <c r="G7840" s="33" t="s">
        <v>466</v>
      </c>
      <c r="H7840" s="33">
        <v>3</v>
      </c>
      <c r="I7840" s="33">
        <v>4</v>
      </c>
      <c r="J7840" s="36">
        <v>1</v>
      </c>
      <c r="K7840" s="37">
        <v>37128</v>
      </c>
      <c r="L7840" s="38" t="s">
        <v>15</v>
      </c>
      <c r="M7840" s="38" t="s">
        <v>13</v>
      </c>
    </row>
    <row r="7841" spans="1:13" s="39" customFormat="1" ht="12.75" x14ac:dyDescent="0.2">
      <c r="A7841" s="33" t="s">
        <v>27</v>
      </c>
      <c r="B7841" s="33" t="s">
        <v>577</v>
      </c>
      <c r="C7841" s="34">
        <v>10</v>
      </c>
      <c r="D7841" s="33" t="s">
        <v>16</v>
      </c>
      <c r="E7841" s="33" t="s">
        <v>8322</v>
      </c>
      <c r="F7841" s="35">
        <v>27111543</v>
      </c>
      <c r="G7841" s="33" t="s">
        <v>466</v>
      </c>
      <c r="H7841" s="33">
        <v>3</v>
      </c>
      <c r="I7841" s="33">
        <v>4</v>
      </c>
      <c r="J7841" s="36">
        <v>1</v>
      </c>
      <c r="K7841" s="37">
        <v>44030</v>
      </c>
      <c r="L7841" s="38" t="s">
        <v>15</v>
      </c>
      <c r="M7841" s="38" t="s">
        <v>13</v>
      </c>
    </row>
    <row r="7842" spans="1:13" s="39" customFormat="1" ht="12.75" x14ac:dyDescent="0.2">
      <c r="A7842" s="33" t="s">
        <v>27</v>
      </c>
      <c r="B7842" s="33" t="s">
        <v>577</v>
      </c>
      <c r="C7842" s="34">
        <v>10</v>
      </c>
      <c r="D7842" s="33" t="s">
        <v>16</v>
      </c>
      <c r="E7842" s="33" t="s">
        <v>8323</v>
      </c>
      <c r="F7842" s="35">
        <v>27112839</v>
      </c>
      <c r="G7842" s="33" t="s">
        <v>466</v>
      </c>
      <c r="H7842" s="33">
        <v>3</v>
      </c>
      <c r="I7842" s="33">
        <v>4</v>
      </c>
      <c r="J7842" s="36">
        <v>1</v>
      </c>
      <c r="K7842" s="37">
        <v>55335</v>
      </c>
      <c r="L7842" s="38" t="s">
        <v>15</v>
      </c>
      <c r="M7842" s="38" t="s">
        <v>13</v>
      </c>
    </row>
    <row r="7843" spans="1:13" s="39" customFormat="1" ht="12.75" x14ac:dyDescent="0.2">
      <c r="A7843" s="33" t="s">
        <v>27</v>
      </c>
      <c r="B7843" s="33" t="s">
        <v>577</v>
      </c>
      <c r="C7843" s="34">
        <v>10</v>
      </c>
      <c r="D7843" s="33" t="s">
        <v>16</v>
      </c>
      <c r="E7843" s="33" t="s">
        <v>8324</v>
      </c>
      <c r="F7843" s="35">
        <v>31201610</v>
      </c>
      <c r="G7843" s="33" t="s">
        <v>466</v>
      </c>
      <c r="H7843" s="33">
        <v>3</v>
      </c>
      <c r="I7843" s="33">
        <v>4</v>
      </c>
      <c r="J7843" s="36">
        <v>3</v>
      </c>
      <c r="K7843" s="37">
        <v>137088</v>
      </c>
      <c r="L7843" s="38" t="s">
        <v>2367</v>
      </c>
      <c r="M7843" s="38" t="s">
        <v>13</v>
      </c>
    </row>
    <row r="7844" spans="1:13" s="39" customFormat="1" ht="12.75" x14ac:dyDescent="0.2">
      <c r="A7844" s="33" t="s">
        <v>27</v>
      </c>
      <c r="B7844" s="33" t="s">
        <v>577</v>
      </c>
      <c r="C7844" s="34">
        <v>10</v>
      </c>
      <c r="D7844" s="33" t="s">
        <v>16</v>
      </c>
      <c r="E7844" s="33" t="s">
        <v>8325</v>
      </c>
      <c r="F7844" s="35">
        <v>31161500</v>
      </c>
      <c r="G7844" s="33" t="s">
        <v>466</v>
      </c>
      <c r="H7844" s="33">
        <v>3</v>
      </c>
      <c r="I7844" s="33">
        <v>4</v>
      </c>
      <c r="J7844" s="36">
        <v>100</v>
      </c>
      <c r="K7844" s="37">
        <v>17850</v>
      </c>
      <c r="L7844" s="38" t="s">
        <v>15</v>
      </c>
      <c r="M7844" s="38" t="s">
        <v>13</v>
      </c>
    </row>
    <row r="7845" spans="1:13" s="39" customFormat="1" ht="12.75" x14ac:dyDescent="0.2">
      <c r="A7845" s="33" t="s">
        <v>27</v>
      </c>
      <c r="B7845" s="33" t="s">
        <v>577</v>
      </c>
      <c r="C7845" s="34">
        <v>10</v>
      </c>
      <c r="D7845" s="33" t="s">
        <v>16</v>
      </c>
      <c r="E7845" s="33" t="s">
        <v>8326</v>
      </c>
      <c r="F7845" s="35">
        <v>31161500</v>
      </c>
      <c r="G7845" s="33" t="s">
        <v>466</v>
      </c>
      <c r="H7845" s="33">
        <v>3</v>
      </c>
      <c r="I7845" s="33">
        <v>4</v>
      </c>
      <c r="J7845" s="36">
        <v>100</v>
      </c>
      <c r="K7845" s="37">
        <v>17850</v>
      </c>
      <c r="L7845" s="38" t="s">
        <v>15</v>
      </c>
      <c r="M7845" s="38" t="s">
        <v>13</v>
      </c>
    </row>
    <row r="7846" spans="1:13" s="39" customFormat="1" ht="12.75" x14ac:dyDescent="0.2">
      <c r="A7846" s="33" t="s">
        <v>27</v>
      </c>
      <c r="B7846" s="33" t="s">
        <v>577</v>
      </c>
      <c r="C7846" s="34">
        <v>10</v>
      </c>
      <c r="D7846" s="33" t="s">
        <v>16</v>
      </c>
      <c r="E7846" s="33" t="s">
        <v>8327</v>
      </c>
      <c r="F7846" s="35">
        <v>31161500</v>
      </c>
      <c r="G7846" s="33" t="s">
        <v>466</v>
      </c>
      <c r="H7846" s="33">
        <v>3</v>
      </c>
      <c r="I7846" s="33">
        <v>4</v>
      </c>
      <c r="J7846" s="36">
        <v>100</v>
      </c>
      <c r="K7846" s="37">
        <v>17850</v>
      </c>
      <c r="L7846" s="38" t="s">
        <v>15</v>
      </c>
      <c r="M7846" s="38" t="s">
        <v>13</v>
      </c>
    </row>
    <row r="7847" spans="1:13" s="39" customFormat="1" ht="12.75" x14ac:dyDescent="0.2">
      <c r="A7847" s="33" t="s">
        <v>27</v>
      </c>
      <c r="B7847" s="33" t="s">
        <v>577</v>
      </c>
      <c r="C7847" s="34">
        <v>10</v>
      </c>
      <c r="D7847" s="33" t="s">
        <v>16</v>
      </c>
      <c r="E7847" s="33" t="s">
        <v>3687</v>
      </c>
      <c r="F7847" s="35">
        <v>31201610</v>
      </c>
      <c r="G7847" s="33" t="s">
        <v>466</v>
      </c>
      <c r="H7847" s="33">
        <v>3</v>
      </c>
      <c r="I7847" s="33">
        <v>4</v>
      </c>
      <c r="J7847" s="36">
        <v>15</v>
      </c>
      <c r="K7847" s="37">
        <v>637245</v>
      </c>
      <c r="L7847" s="38" t="s">
        <v>2367</v>
      </c>
      <c r="M7847" s="38" t="s">
        <v>13</v>
      </c>
    </row>
    <row r="7848" spans="1:13" s="39" customFormat="1" ht="12.75" x14ac:dyDescent="0.2">
      <c r="A7848" s="33" t="s">
        <v>27</v>
      </c>
      <c r="B7848" s="33" t="s">
        <v>577</v>
      </c>
      <c r="C7848" s="34">
        <v>10</v>
      </c>
      <c r="D7848" s="33" t="s">
        <v>16</v>
      </c>
      <c r="E7848" s="33" t="s">
        <v>8328</v>
      </c>
      <c r="F7848" s="35">
        <v>31161500</v>
      </c>
      <c r="G7848" s="33" t="s">
        <v>466</v>
      </c>
      <c r="H7848" s="33">
        <v>3</v>
      </c>
      <c r="I7848" s="33">
        <v>4</v>
      </c>
      <c r="J7848" s="36">
        <v>200</v>
      </c>
      <c r="K7848" s="37">
        <v>15469.999999999998</v>
      </c>
      <c r="L7848" s="38" t="s">
        <v>15</v>
      </c>
      <c r="M7848" s="38" t="s">
        <v>13</v>
      </c>
    </row>
    <row r="7849" spans="1:13" s="39" customFormat="1" ht="12.75" x14ac:dyDescent="0.2">
      <c r="A7849" s="33" t="s">
        <v>27</v>
      </c>
      <c r="B7849" s="33" t="s">
        <v>577</v>
      </c>
      <c r="C7849" s="34">
        <v>10</v>
      </c>
      <c r="D7849" s="33" t="s">
        <v>16</v>
      </c>
      <c r="E7849" s="33" t="s">
        <v>8329</v>
      </c>
      <c r="F7849" s="35">
        <v>31161500</v>
      </c>
      <c r="G7849" s="33" t="s">
        <v>466</v>
      </c>
      <c r="H7849" s="33">
        <v>3</v>
      </c>
      <c r="I7849" s="33">
        <v>4</v>
      </c>
      <c r="J7849" s="36">
        <v>200</v>
      </c>
      <c r="K7849" s="37">
        <v>15469.999999999998</v>
      </c>
      <c r="L7849" s="38" t="s">
        <v>15</v>
      </c>
      <c r="M7849" s="38" t="s">
        <v>13</v>
      </c>
    </row>
    <row r="7850" spans="1:13" s="39" customFormat="1" ht="12.75" x14ac:dyDescent="0.2">
      <c r="A7850" s="33" t="s">
        <v>27</v>
      </c>
      <c r="B7850" s="33" t="s">
        <v>577</v>
      </c>
      <c r="C7850" s="34">
        <v>10</v>
      </c>
      <c r="D7850" s="33" t="s">
        <v>16</v>
      </c>
      <c r="E7850" s="33" t="s">
        <v>8330</v>
      </c>
      <c r="F7850" s="35">
        <v>31161500</v>
      </c>
      <c r="G7850" s="33" t="s">
        <v>466</v>
      </c>
      <c r="H7850" s="33">
        <v>3</v>
      </c>
      <c r="I7850" s="33">
        <v>4</v>
      </c>
      <c r="J7850" s="36">
        <v>200</v>
      </c>
      <c r="K7850" s="37">
        <v>15469.999999999998</v>
      </c>
      <c r="L7850" s="38" t="s">
        <v>15</v>
      </c>
      <c r="M7850" s="38" t="s">
        <v>13</v>
      </c>
    </row>
    <row r="7851" spans="1:13" s="39" customFormat="1" ht="12.75" x14ac:dyDescent="0.2">
      <c r="A7851" s="33" t="s">
        <v>27</v>
      </c>
      <c r="B7851" s="33" t="s">
        <v>577</v>
      </c>
      <c r="C7851" s="34">
        <v>10</v>
      </c>
      <c r="D7851" s="33" t="s">
        <v>16</v>
      </c>
      <c r="E7851" s="33" t="s">
        <v>8331</v>
      </c>
      <c r="F7851" s="35">
        <v>31161500</v>
      </c>
      <c r="G7851" s="33" t="s">
        <v>466</v>
      </c>
      <c r="H7851" s="33">
        <v>3</v>
      </c>
      <c r="I7851" s="33">
        <v>4</v>
      </c>
      <c r="J7851" s="36">
        <v>200</v>
      </c>
      <c r="K7851" s="37">
        <v>15469.999999999998</v>
      </c>
      <c r="L7851" s="38" t="s">
        <v>15</v>
      </c>
      <c r="M7851" s="38" t="s">
        <v>13</v>
      </c>
    </row>
    <row r="7852" spans="1:13" s="39" customFormat="1" ht="12.75" x14ac:dyDescent="0.2">
      <c r="A7852" s="33" t="s">
        <v>27</v>
      </c>
      <c r="B7852" s="33" t="s">
        <v>577</v>
      </c>
      <c r="C7852" s="34">
        <v>10</v>
      </c>
      <c r="D7852" s="33" t="s">
        <v>16</v>
      </c>
      <c r="E7852" s="33" t="s">
        <v>8332</v>
      </c>
      <c r="F7852" s="35">
        <v>31161500</v>
      </c>
      <c r="G7852" s="33" t="s">
        <v>466</v>
      </c>
      <c r="H7852" s="33">
        <v>3</v>
      </c>
      <c r="I7852" s="33">
        <v>4</v>
      </c>
      <c r="J7852" s="36">
        <v>200</v>
      </c>
      <c r="K7852" s="37">
        <v>15469.999999999998</v>
      </c>
      <c r="L7852" s="38" t="s">
        <v>15</v>
      </c>
      <c r="M7852" s="38" t="s">
        <v>13</v>
      </c>
    </row>
    <row r="7853" spans="1:13" s="39" customFormat="1" ht="12.75" x14ac:dyDescent="0.2">
      <c r="A7853" s="33" t="s">
        <v>27</v>
      </c>
      <c r="B7853" s="33" t="s">
        <v>577</v>
      </c>
      <c r="C7853" s="34">
        <v>10</v>
      </c>
      <c r="D7853" s="33" t="s">
        <v>16</v>
      </c>
      <c r="E7853" s="33" t="s">
        <v>8333</v>
      </c>
      <c r="F7853" s="35">
        <v>27112838</v>
      </c>
      <c r="G7853" s="33" t="s">
        <v>466</v>
      </c>
      <c r="H7853" s="33">
        <v>3</v>
      </c>
      <c r="I7853" s="33">
        <v>4</v>
      </c>
      <c r="J7853" s="36">
        <v>1</v>
      </c>
      <c r="K7853" s="37">
        <v>163744</v>
      </c>
      <c r="L7853" s="38" t="s">
        <v>15</v>
      </c>
      <c r="M7853" s="38" t="s">
        <v>13</v>
      </c>
    </row>
    <row r="7854" spans="1:13" s="39" customFormat="1" ht="12.75" x14ac:dyDescent="0.2">
      <c r="A7854" s="33" t="s">
        <v>27</v>
      </c>
      <c r="B7854" s="33" t="s">
        <v>577</v>
      </c>
      <c r="C7854" s="34">
        <v>10</v>
      </c>
      <c r="D7854" s="33" t="s">
        <v>16</v>
      </c>
      <c r="E7854" s="33" t="s">
        <v>8334</v>
      </c>
      <c r="F7854" s="35">
        <v>31211706</v>
      </c>
      <c r="G7854" s="33" t="s">
        <v>466</v>
      </c>
      <c r="H7854" s="33">
        <v>3</v>
      </c>
      <c r="I7854" s="33">
        <v>4</v>
      </c>
      <c r="J7854" s="36">
        <v>15</v>
      </c>
      <c r="K7854" s="37">
        <v>888930</v>
      </c>
      <c r="L7854" s="38" t="s">
        <v>2367</v>
      </c>
      <c r="M7854" s="38" t="s">
        <v>13</v>
      </c>
    </row>
    <row r="7855" spans="1:13" s="39" customFormat="1" ht="12.75" x14ac:dyDescent="0.2">
      <c r="A7855" s="33" t="s">
        <v>27</v>
      </c>
      <c r="B7855" s="33" t="s">
        <v>577</v>
      </c>
      <c r="C7855" s="34">
        <v>10</v>
      </c>
      <c r="D7855" s="33" t="s">
        <v>16</v>
      </c>
      <c r="E7855" s="33" t="s">
        <v>8335</v>
      </c>
      <c r="F7855" s="35">
        <v>31211706</v>
      </c>
      <c r="G7855" s="33" t="s">
        <v>466</v>
      </c>
      <c r="H7855" s="33">
        <v>3</v>
      </c>
      <c r="I7855" s="33">
        <v>4</v>
      </c>
      <c r="J7855" s="36">
        <v>15</v>
      </c>
      <c r="K7855" s="37">
        <v>888930</v>
      </c>
      <c r="L7855" s="38" t="s">
        <v>2367</v>
      </c>
      <c r="M7855" s="38" t="s">
        <v>13</v>
      </c>
    </row>
    <row r="7856" spans="1:13" s="39" customFormat="1" ht="12.75" x14ac:dyDescent="0.2">
      <c r="A7856" s="33" t="s">
        <v>27</v>
      </c>
      <c r="B7856" s="33" t="s">
        <v>577</v>
      </c>
      <c r="C7856" s="34">
        <v>10</v>
      </c>
      <c r="D7856" s="33" t="s">
        <v>16</v>
      </c>
      <c r="E7856" s="33" t="s">
        <v>8336</v>
      </c>
      <c r="F7856" s="35">
        <v>31211706</v>
      </c>
      <c r="G7856" s="33" t="s">
        <v>466</v>
      </c>
      <c r="H7856" s="33">
        <v>3</v>
      </c>
      <c r="I7856" s="33">
        <v>4</v>
      </c>
      <c r="J7856" s="36">
        <v>15</v>
      </c>
      <c r="K7856" s="37">
        <v>888930</v>
      </c>
      <c r="L7856" s="38" t="s">
        <v>2367</v>
      </c>
      <c r="M7856" s="38" t="s">
        <v>13</v>
      </c>
    </row>
    <row r="7857" spans="1:13" s="39" customFormat="1" ht="12.75" x14ac:dyDescent="0.2">
      <c r="A7857" s="33" t="s">
        <v>27</v>
      </c>
      <c r="B7857" s="33" t="s">
        <v>577</v>
      </c>
      <c r="C7857" s="34">
        <v>10</v>
      </c>
      <c r="D7857" s="33" t="s">
        <v>16</v>
      </c>
      <c r="E7857" s="33" t="s">
        <v>8337</v>
      </c>
      <c r="F7857" s="35">
        <v>31211704</v>
      </c>
      <c r="G7857" s="33" t="s">
        <v>466</v>
      </c>
      <c r="H7857" s="33">
        <v>3</v>
      </c>
      <c r="I7857" s="33">
        <v>4</v>
      </c>
      <c r="J7857" s="36">
        <v>15</v>
      </c>
      <c r="K7857" s="37">
        <v>714000</v>
      </c>
      <c r="L7857" s="38" t="s">
        <v>2367</v>
      </c>
      <c r="M7857" s="38" t="s">
        <v>13</v>
      </c>
    </row>
    <row r="7858" spans="1:13" s="39" customFormat="1" ht="12.75" x14ac:dyDescent="0.2">
      <c r="A7858" s="33" t="s">
        <v>27</v>
      </c>
      <c r="B7858" s="33" t="s">
        <v>577</v>
      </c>
      <c r="C7858" s="34">
        <v>10</v>
      </c>
      <c r="D7858" s="33" t="s">
        <v>16</v>
      </c>
      <c r="E7858" s="33" t="s">
        <v>8338</v>
      </c>
      <c r="F7858" s="35">
        <v>31211704</v>
      </c>
      <c r="G7858" s="33" t="s">
        <v>466</v>
      </c>
      <c r="H7858" s="33">
        <v>3</v>
      </c>
      <c r="I7858" s="33">
        <v>4</v>
      </c>
      <c r="J7858" s="36">
        <v>15</v>
      </c>
      <c r="K7858" s="37">
        <v>956760</v>
      </c>
      <c r="L7858" s="38" t="s">
        <v>2367</v>
      </c>
      <c r="M7858" s="38" t="s">
        <v>13</v>
      </c>
    </row>
    <row r="7859" spans="1:13" s="39" customFormat="1" ht="12.75" x14ac:dyDescent="0.2">
      <c r="A7859" s="33" t="s">
        <v>27</v>
      </c>
      <c r="B7859" s="33" t="s">
        <v>577</v>
      </c>
      <c r="C7859" s="34">
        <v>10</v>
      </c>
      <c r="D7859" s="33" t="s">
        <v>16</v>
      </c>
      <c r="E7859" s="33" t="s">
        <v>8339</v>
      </c>
      <c r="F7859" s="35">
        <v>31211703</v>
      </c>
      <c r="G7859" s="33" t="s">
        <v>466</v>
      </c>
      <c r="H7859" s="33">
        <v>3</v>
      </c>
      <c r="I7859" s="33">
        <v>4</v>
      </c>
      <c r="J7859" s="36">
        <v>15</v>
      </c>
      <c r="K7859" s="37">
        <v>806820</v>
      </c>
      <c r="L7859" s="38" t="s">
        <v>2367</v>
      </c>
      <c r="M7859" s="38" t="s">
        <v>13</v>
      </c>
    </row>
    <row r="7860" spans="1:13" s="39" customFormat="1" ht="12.75" x14ac:dyDescent="0.2">
      <c r="A7860" s="33" t="s">
        <v>27</v>
      </c>
      <c r="B7860" s="33" t="s">
        <v>577</v>
      </c>
      <c r="C7860" s="34">
        <v>10</v>
      </c>
      <c r="D7860" s="33" t="s">
        <v>16</v>
      </c>
      <c r="E7860" s="33" t="s">
        <v>2714</v>
      </c>
      <c r="F7860" s="35">
        <v>31211800</v>
      </c>
      <c r="G7860" s="33" t="s">
        <v>466</v>
      </c>
      <c r="H7860" s="33">
        <v>3</v>
      </c>
      <c r="I7860" s="33">
        <v>4</v>
      </c>
      <c r="J7860" s="36">
        <v>60</v>
      </c>
      <c r="K7860" s="37">
        <v>1213800</v>
      </c>
      <c r="L7860" s="38" t="s">
        <v>2367</v>
      </c>
      <c r="M7860" s="38" t="s">
        <v>13</v>
      </c>
    </row>
    <row r="7861" spans="1:13" s="39" customFormat="1" ht="12.75" x14ac:dyDescent="0.2">
      <c r="A7861" s="33" t="s">
        <v>27</v>
      </c>
      <c r="B7861" s="33" t="s">
        <v>577</v>
      </c>
      <c r="C7861" s="34">
        <v>10</v>
      </c>
      <c r="D7861" s="33" t="s">
        <v>16</v>
      </c>
      <c r="E7861" s="33" t="s">
        <v>8340</v>
      </c>
      <c r="F7861" s="35">
        <v>27112802</v>
      </c>
      <c r="G7861" s="33" t="s">
        <v>466</v>
      </c>
      <c r="H7861" s="33">
        <v>3</v>
      </c>
      <c r="I7861" s="33">
        <v>4</v>
      </c>
      <c r="J7861" s="36">
        <v>1</v>
      </c>
      <c r="K7861" s="37">
        <v>222530</v>
      </c>
      <c r="L7861" s="38" t="s">
        <v>15</v>
      </c>
      <c r="M7861" s="38" t="s">
        <v>13</v>
      </c>
    </row>
    <row r="7862" spans="1:13" s="39" customFormat="1" ht="12.75" x14ac:dyDescent="0.2">
      <c r="A7862" s="33" t="s">
        <v>27</v>
      </c>
      <c r="B7862" s="33" t="s">
        <v>577</v>
      </c>
      <c r="C7862" s="34">
        <v>10</v>
      </c>
      <c r="D7862" s="33" t="s">
        <v>16</v>
      </c>
      <c r="E7862" s="33" t="s">
        <v>8341</v>
      </c>
      <c r="F7862" s="35">
        <v>27112802</v>
      </c>
      <c r="G7862" s="33" t="s">
        <v>466</v>
      </c>
      <c r="H7862" s="33">
        <v>3</v>
      </c>
      <c r="I7862" s="33">
        <v>4</v>
      </c>
      <c r="J7862" s="36">
        <v>1</v>
      </c>
      <c r="K7862" s="37">
        <v>222530</v>
      </c>
      <c r="L7862" s="38" t="s">
        <v>15</v>
      </c>
      <c r="M7862" s="38" t="s">
        <v>13</v>
      </c>
    </row>
    <row r="7863" spans="1:13" s="39" customFormat="1" ht="12.75" x14ac:dyDescent="0.2">
      <c r="A7863" s="33" t="s">
        <v>27</v>
      </c>
      <c r="B7863" s="33" t="s">
        <v>577</v>
      </c>
      <c r="C7863" s="34">
        <v>10</v>
      </c>
      <c r="D7863" s="33" t="s">
        <v>16</v>
      </c>
      <c r="E7863" s="33" t="s">
        <v>8342</v>
      </c>
      <c r="F7863" s="35">
        <v>27112802</v>
      </c>
      <c r="G7863" s="33" t="s">
        <v>466</v>
      </c>
      <c r="H7863" s="33">
        <v>3</v>
      </c>
      <c r="I7863" s="33">
        <v>4</v>
      </c>
      <c r="J7863" s="36">
        <v>1</v>
      </c>
      <c r="K7863" s="37">
        <v>222530</v>
      </c>
      <c r="L7863" s="38" t="s">
        <v>15</v>
      </c>
      <c r="M7863" s="38" t="s">
        <v>13</v>
      </c>
    </row>
    <row r="7864" spans="1:13" s="39" customFormat="1" ht="12.75" x14ac:dyDescent="0.2">
      <c r="A7864" s="33" t="s">
        <v>27</v>
      </c>
      <c r="B7864" s="33" t="s">
        <v>577</v>
      </c>
      <c r="C7864" s="34">
        <v>10</v>
      </c>
      <c r="D7864" s="33" t="s">
        <v>16</v>
      </c>
      <c r="E7864" s="33" t="s">
        <v>8343</v>
      </c>
      <c r="F7864" s="35">
        <v>23241613</v>
      </c>
      <c r="G7864" s="33" t="s">
        <v>466</v>
      </c>
      <c r="H7864" s="33">
        <v>3</v>
      </c>
      <c r="I7864" s="33">
        <v>4</v>
      </c>
      <c r="J7864" s="36">
        <v>3</v>
      </c>
      <c r="K7864" s="37">
        <v>214200</v>
      </c>
      <c r="L7864" s="38" t="s">
        <v>15</v>
      </c>
      <c r="M7864" s="38" t="s">
        <v>13</v>
      </c>
    </row>
    <row r="7865" spans="1:13" s="39" customFormat="1" ht="12.75" x14ac:dyDescent="0.2">
      <c r="A7865" s="33" t="s">
        <v>27</v>
      </c>
      <c r="B7865" s="33" t="s">
        <v>577</v>
      </c>
      <c r="C7865" s="34">
        <v>10</v>
      </c>
      <c r="D7865" s="33" t="s">
        <v>16</v>
      </c>
      <c r="E7865" s="33" t="s">
        <v>8344</v>
      </c>
      <c r="F7865" s="35">
        <v>23241613</v>
      </c>
      <c r="G7865" s="33" t="s">
        <v>466</v>
      </c>
      <c r="H7865" s="33">
        <v>3</v>
      </c>
      <c r="I7865" s="33">
        <v>4</v>
      </c>
      <c r="J7865" s="36">
        <v>3</v>
      </c>
      <c r="K7865" s="37">
        <v>214200</v>
      </c>
      <c r="L7865" s="38" t="s">
        <v>15</v>
      </c>
      <c r="M7865" s="38" t="s">
        <v>13</v>
      </c>
    </row>
    <row r="7866" spans="1:13" s="39" customFormat="1" ht="12.75" x14ac:dyDescent="0.2">
      <c r="A7866" s="33" t="s">
        <v>27</v>
      </c>
      <c r="B7866" s="33" t="s">
        <v>577</v>
      </c>
      <c r="C7866" s="34">
        <v>10</v>
      </c>
      <c r="D7866" s="33" t="s">
        <v>16</v>
      </c>
      <c r="E7866" s="33" t="s">
        <v>14198</v>
      </c>
      <c r="F7866" s="35">
        <v>11101502</v>
      </c>
      <c r="G7866" s="33" t="s">
        <v>466</v>
      </c>
      <c r="H7866" s="33">
        <v>3</v>
      </c>
      <c r="I7866" s="33">
        <v>4</v>
      </c>
      <c r="J7866" s="36">
        <v>10</v>
      </c>
      <c r="K7866" s="37">
        <v>14280</v>
      </c>
      <c r="L7866" s="38" t="s">
        <v>15</v>
      </c>
      <c r="M7866" s="38" t="s">
        <v>13</v>
      </c>
    </row>
    <row r="7867" spans="1:13" s="39" customFormat="1" ht="12.75" x14ac:dyDescent="0.2">
      <c r="A7867" s="33" t="s">
        <v>27</v>
      </c>
      <c r="B7867" s="33" t="s">
        <v>577</v>
      </c>
      <c r="C7867" s="34">
        <v>10</v>
      </c>
      <c r="D7867" s="33" t="s">
        <v>16</v>
      </c>
      <c r="E7867" s="33" t="s">
        <v>14199</v>
      </c>
      <c r="F7867" s="35">
        <v>11101502</v>
      </c>
      <c r="G7867" s="33" t="s">
        <v>466</v>
      </c>
      <c r="H7867" s="33">
        <v>3</v>
      </c>
      <c r="I7867" s="33">
        <v>4</v>
      </c>
      <c r="J7867" s="36">
        <v>10</v>
      </c>
      <c r="K7867" s="37">
        <v>14280</v>
      </c>
      <c r="L7867" s="38" t="s">
        <v>15</v>
      </c>
      <c r="M7867" s="38" t="s">
        <v>13</v>
      </c>
    </row>
    <row r="7868" spans="1:13" s="39" customFormat="1" ht="12.75" x14ac:dyDescent="0.2">
      <c r="A7868" s="33" t="s">
        <v>27</v>
      </c>
      <c r="B7868" s="33" t="s">
        <v>577</v>
      </c>
      <c r="C7868" s="34">
        <v>10</v>
      </c>
      <c r="D7868" s="33" t="s">
        <v>16</v>
      </c>
      <c r="E7868" s="33" t="s">
        <v>14200</v>
      </c>
      <c r="F7868" s="35">
        <v>11101502</v>
      </c>
      <c r="G7868" s="33" t="s">
        <v>466</v>
      </c>
      <c r="H7868" s="33">
        <v>3</v>
      </c>
      <c r="I7868" s="33">
        <v>4</v>
      </c>
      <c r="J7868" s="36">
        <v>10</v>
      </c>
      <c r="K7868" s="37">
        <v>14280</v>
      </c>
      <c r="L7868" s="38" t="s">
        <v>15</v>
      </c>
      <c r="M7868" s="38" t="s">
        <v>13</v>
      </c>
    </row>
    <row r="7869" spans="1:13" s="39" customFormat="1" ht="12.75" x14ac:dyDescent="0.2">
      <c r="A7869" s="33" t="s">
        <v>27</v>
      </c>
      <c r="B7869" s="33" t="s">
        <v>577</v>
      </c>
      <c r="C7869" s="34">
        <v>10</v>
      </c>
      <c r="D7869" s="33" t="s">
        <v>16</v>
      </c>
      <c r="E7869" s="33" t="s">
        <v>14201</v>
      </c>
      <c r="F7869" s="35">
        <v>11101502</v>
      </c>
      <c r="G7869" s="33" t="s">
        <v>466</v>
      </c>
      <c r="H7869" s="33">
        <v>3</v>
      </c>
      <c r="I7869" s="33">
        <v>4</v>
      </c>
      <c r="J7869" s="36">
        <v>10</v>
      </c>
      <c r="K7869" s="37">
        <v>14280</v>
      </c>
      <c r="L7869" s="38" t="s">
        <v>15</v>
      </c>
      <c r="M7869" s="38" t="s">
        <v>13</v>
      </c>
    </row>
    <row r="7870" spans="1:13" s="39" customFormat="1" ht="12.75" x14ac:dyDescent="0.2">
      <c r="A7870" s="33" t="s">
        <v>27</v>
      </c>
      <c r="B7870" s="33" t="s">
        <v>577</v>
      </c>
      <c r="C7870" s="34">
        <v>10</v>
      </c>
      <c r="D7870" s="33" t="s">
        <v>16</v>
      </c>
      <c r="E7870" s="33" t="s">
        <v>14202</v>
      </c>
      <c r="F7870" s="35">
        <v>11101502</v>
      </c>
      <c r="G7870" s="33" t="s">
        <v>466</v>
      </c>
      <c r="H7870" s="33">
        <v>3</v>
      </c>
      <c r="I7870" s="33">
        <v>4</v>
      </c>
      <c r="J7870" s="36">
        <v>2</v>
      </c>
      <c r="K7870" s="37">
        <v>207060</v>
      </c>
      <c r="L7870" s="38" t="s">
        <v>15</v>
      </c>
      <c r="M7870" s="38" t="s">
        <v>13</v>
      </c>
    </row>
    <row r="7871" spans="1:13" s="39" customFormat="1" ht="12.75" x14ac:dyDescent="0.2">
      <c r="A7871" s="33" t="s">
        <v>27</v>
      </c>
      <c r="B7871" s="33" t="s">
        <v>577</v>
      </c>
      <c r="C7871" s="34">
        <v>10</v>
      </c>
      <c r="D7871" s="33" t="s">
        <v>16</v>
      </c>
      <c r="E7871" s="33" t="s">
        <v>14203</v>
      </c>
      <c r="F7871" s="35">
        <v>11101502</v>
      </c>
      <c r="G7871" s="33" t="s">
        <v>466</v>
      </c>
      <c r="H7871" s="33">
        <v>3</v>
      </c>
      <c r="I7871" s="33">
        <v>4</v>
      </c>
      <c r="J7871" s="36">
        <v>2</v>
      </c>
      <c r="K7871" s="37">
        <v>207060</v>
      </c>
      <c r="L7871" s="38" t="s">
        <v>15</v>
      </c>
      <c r="M7871" s="38" t="s">
        <v>13</v>
      </c>
    </row>
    <row r="7872" spans="1:13" s="39" customFormat="1" ht="12.75" x14ac:dyDescent="0.2">
      <c r="A7872" s="33" t="s">
        <v>27</v>
      </c>
      <c r="B7872" s="33" t="s">
        <v>577</v>
      </c>
      <c r="C7872" s="34">
        <v>10</v>
      </c>
      <c r="D7872" s="33" t="s">
        <v>16</v>
      </c>
      <c r="E7872" s="33" t="s">
        <v>14204</v>
      </c>
      <c r="F7872" s="35">
        <v>11101502</v>
      </c>
      <c r="G7872" s="33" t="s">
        <v>466</v>
      </c>
      <c r="H7872" s="33">
        <v>3</v>
      </c>
      <c r="I7872" s="33">
        <v>4</v>
      </c>
      <c r="J7872" s="36">
        <v>2</v>
      </c>
      <c r="K7872" s="37">
        <v>207060</v>
      </c>
      <c r="L7872" s="38" t="s">
        <v>15</v>
      </c>
      <c r="M7872" s="38" t="s">
        <v>13</v>
      </c>
    </row>
    <row r="7873" spans="1:13" s="39" customFormat="1" ht="12.75" x14ac:dyDescent="0.2">
      <c r="A7873" s="33" t="s">
        <v>27</v>
      </c>
      <c r="B7873" s="33" t="s">
        <v>577</v>
      </c>
      <c r="C7873" s="34">
        <v>10</v>
      </c>
      <c r="D7873" s="33" t="s">
        <v>16</v>
      </c>
      <c r="E7873" s="33" t="s">
        <v>14205</v>
      </c>
      <c r="F7873" s="35">
        <v>11101502</v>
      </c>
      <c r="G7873" s="33" t="s">
        <v>466</v>
      </c>
      <c r="H7873" s="33">
        <v>3</v>
      </c>
      <c r="I7873" s="33">
        <v>4</v>
      </c>
      <c r="J7873" s="36">
        <v>2</v>
      </c>
      <c r="K7873" s="37">
        <v>207060</v>
      </c>
      <c r="L7873" s="38" t="s">
        <v>15</v>
      </c>
      <c r="M7873" s="38" t="s">
        <v>13</v>
      </c>
    </row>
    <row r="7874" spans="1:13" s="39" customFormat="1" ht="12.75" x14ac:dyDescent="0.2">
      <c r="A7874" s="33" t="s">
        <v>27</v>
      </c>
      <c r="B7874" s="33" t="s">
        <v>577</v>
      </c>
      <c r="C7874" s="34">
        <v>10</v>
      </c>
      <c r="D7874" s="33" t="s">
        <v>16</v>
      </c>
      <c r="E7874" s="33" t="s">
        <v>8345</v>
      </c>
      <c r="F7874" s="35">
        <v>31162003</v>
      </c>
      <c r="G7874" s="33" t="s">
        <v>466</v>
      </c>
      <c r="H7874" s="33">
        <v>3</v>
      </c>
      <c r="I7874" s="33">
        <v>4</v>
      </c>
      <c r="J7874" s="36">
        <v>2497</v>
      </c>
      <c r="K7874" s="37">
        <v>27467</v>
      </c>
      <c r="L7874" s="38" t="s">
        <v>9959</v>
      </c>
      <c r="M7874" s="38" t="s">
        <v>13</v>
      </c>
    </row>
    <row r="7875" spans="1:13" s="39" customFormat="1" ht="12.75" x14ac:dyDescent="0.2">
      <c r="A7875" s="33" t="s">
        <v>27</v>
      </c>
      <c r="B7875" s="33" t="s">
        <v>577</v>
      </c>
      <c r="C7875" s="34">
        <v>10</v>
      </c>
      <c r="D7875" s="33" t="s">
        <v>16</v>
      </c>
      <c r="E7875" s="33" t="s">
        <v>8346</v>
      </c>
      <c r="F7875" s="35">
        <v>31162003</v>
      </c>
      <c r="G7875" s="33" t="s">
        <v>466</v>
      </c>
      <c r="H7875" s="33">
        <v>3</v>
      </c>
      <c r="I7875" s="33">
        <v>4</v>
      </c>
      <c r="J7875" s="36">
        <v>2500</v>
      </c>
      <c r="K7875" s="37">
        <v>29750</v>
      </c>
      <c r="L7875" s="38" t="s">
        <v>9959</v>
      </c>
      <c r="M7875" s="38" t="s">
        <v>13</v>
      </c>
    </row>
    <row r="7876" spans="1:13" s="39" customFormat="1" ht="12.75" x14ac:dyDescent="0.2">
      <c r="A7876" s="33" t="s">
        <v>27</v>
      </c>
      <c r="B7876" s="33" t="s">
        <v>577</v>
      </c>
      <c r="C7876" s="34">
        <v>10</v>
      </c>
      <c r="D7876" s="33" t="s">
        <v>16</v>
      </c>
      <c r="E7876" s="33" t="s">
        <v>8347</v>
      </c>
      <c r="F7876" s="35">
        <v>31162003</v>
      </c>
      <c r="G7876" s="33" t="s">
        <v>466</v>
      </c>
      <c r="H7876" s="33">
        <v>3</v>
      </c>
      <c r="I7876" s="33">
        <v>4</v>
      </c>
      <c r="J7876" s="36">
        <v>2500</v>
      </c>
      <c r="K7876" s="37">
        <v>29750</v>
      </c>
      <c r="L7876" s="38" t="s">
        <v>9959</v>
      </c>
      <c r="M7876" s="38" t="s">
        <v>13</v>
      </c>
    </row>
    <row r="7877" spans="1:13" s="39" customFormat="1" ht="12.75" x14ac:dyDescent="0.2">
      <c r="A7877" s="33" t="s">
        <v>27</v>
      </c>
      <c r="B7877" s="33" t="s">
        <v>577</v>
      </c>
      <c r="C7877" s="34">
        <v>10</v>
      </c>
      <c r="D7877" s="33" t="s">
        <v>16</v>
      </c>
      <c r="E7877" s="33" t="s">
        <v>8348</v>
      </c>
      <c r="F7877" s="35">
        <v>31162003</v>
      </c>
      <c r="G7877" s="33" t="s">
        <v>466</v>
      </c>
      <c r="H7877" s="33">
        <v>3</v>
      </c>
      <c r="I7877" s="33">
        <v>4</v>
      </c>
      <c r="J7877" s="36">
        <v>2500</v>
      </c>
      <c r="K7877" s="37">
        <v>29750</v>
      </c>
      <c r="L7877" s="38" t="s">
        <v>9959</v>
      </c>
      <c r="M7877" s="38" t="s">
        <v>13</v>
      </c>
    </row>
    <row r="7878" spans="1:13" s="39" customFormat="1" ht="12.75" x14ac:dyDescent="0.2">
      <c r="A7878" s="33" t="s">
        <v>27</v>
      </c>
      <c r="B7878" s="33" t="s">
        <v>577</v>
      </c>
      <c r="C7878" s="34">
        <v>10</v>
      </c>
      <c r="D7878" s="33" t="s">
        <v>16</v>
      </c>
      <c r="E7878" s="33" t="s">
        <v>8349</v>
      </c>
      <c r="F7878" s="35">
        <v>31162004</v>
      </c>
      <c r="G7878" s="33" t="s">
        <v>466</v>
      </c>
      <c r="H7878" s="33">
        <v>3</v>
      </c>
      <c r="I7878" s="33">
        <v>4</v>
      </c>
      <c r="J7878" s="36">
        <v>2500</v>
      </c>
      <c r="K7878" s="37">
        <v>29750</v>
      </c>
      <c r="L7878" s="38" t="s">
        <v>9959</v>
      </c>
      <c r="M7878" s="38" t="s">
        <v>13</v>
      </c>
    </row>
    <row r="7879" spans="1:13" s="39" customFormat="1" ht="12.75" x14ac:dyDescent="0.2">
      <c r="A7879" s="33" t="s">
        <v>27</v>
      </c>
      <c r="B7879" s="33" t="s">
        <v>577</v>
      </c>
      <c r="C7879" s="34">
        <v>10</v>
      </c>
      <c r="D7879" s="33" t="s">
        <v>16</v>
      </c>
      <c r="E7879" s="33" t="s">
        <v>8350</v>
      </c>
      <c r="F7879" s="35">
        <v>31162004</v>
      </c>
      <c r="G7879" s="33" t="s">
        <v>466</v>
      </c>
      <c r="H7879" s="33">
        <v>3</v>
      </c>
      <c r="I7879" s="33">
        <v>4</v>
      </c>
      <c r="J7879" s="36">
        <v>2500</v>
      </c>
      <c r="K7879" s="37">
        <v>29750</v>
      </c>
      <c r="L7879" s="38" t="s">
        <v>9959</v>
      </c>
      <c r="M7879" s="38" t="s">
        <v>13</v>
      </c>
    </row>
    <row r="7880" spans="1:13" s="39" customFormat="1" ht="12.75" x14ac:dyDescent="0.2">
      <c r="A7880" s="33" t="s">
        <v>27</v>
      </c>
      <c r="B7880" s="33" t="s">
        <v>577</v>
      </c>
      <c r="C7880" s="34">
        <v>10</v>
      </c>
      <c r="D7880" s="33" t="s">
        <v>16</v>
      </c>
      <c r="E7880" s="33" t="s">
        <v>8351</v>
      </c>
      <c r="F7880" s="35">
        <v>31162003</v>
      </c>
      <c r="G7880" s="33" t="s">
        <v>466</v>
      </c>
      <c r="H7880" s="33">
        <v>3</v>
      </c>
      <c r="I7880" s="33">
        <v>4</v>
      </c>
      <c r="J7880" s="36">
        <v>2500</v>
      </c>
      <c r="K7880" s="37">
        <v>29750</v>
      </c>
      <c r="L7880" s="38" t="s">
        <v>9959</v>
      </c>
      <c r="M7880" s="38" t="s">
        <v>13</v>
      </c>
    </row>
    <row r="7881" spans="1:13" s="39" customFormat="1" ht="12.75" x14ac:dyDescent="0.2">
      <c r="A7881" s="33" t="s">
        <v>27</v>
      </c>
      <c r="B7881" s="33" t="s">
        <v>577</v>
      </c>
      <c r="C7881" s="34">
        <v>10</v>
      </c>
      <c r="D7881" s="33" t="s">
        <v>16</v>
      </c>
      <c r="E7881" s="33" t="s">
        <v>8352</v>
      </c>
      <c r="F7881" s="35">
        <v>31162003</v>
      </c>
      <c r="G7881" s="33" t="s">
        <v>466</v>
      </c>
      <c r="H7881" s="33">
        <v>3</v>
      </c>
      <c r="I7881" s="33">
        <v>4</v>
      </c>
      <c r="J7881" s="36">
        <v>2500</v>
      </c>
      <c r="K7881" s="37">
        <v>29750</v>
      </c>
      <c r="L7881" s="38" t="s">
        <v>9959</v>
      </c>
      <c r="M7881" s="38" t="s">
        <v>13</v>
      </c>
    </row>
    <row r="7882" spans="1:13" s="39" customFormat="1" ht="12.75" x14ac:dyDescent="0.2">
      <c r="A7882" s="33" t="s">
        <v>27</v>
      </c>
      <c r="B7882" s="33" t="s">
        <v>577</v>
      </c>
      <c r="C7882" s="34">
        <v>10</v>
      </c>
      <c r="D7882" s="33" t="s">
        <v>16</v>
      </c>
      <c r="E7882" s="33" t="s">
        <v>8353</v>
      </c>
      <c r="F7882" s="35">
        <v>31162003</v>
      </c>
      <c r="G7882" s="33" t="s">
        <v>466</v>
      </c>
      <c r="H7882" s="33">
        <v>3</v>
      </c>
      <c r="I7882" s="33">
        <v>4</v>
      </c>
      <c r="J7882" s="36">
        <v>2500</v>
      </c>
      <c r="K7882" s="37">
        <v>29750</v>
      </c>
      <c r="L7882" s="38" t="s">
        <v>9959</v>
      </c>
      <c r="M7882" s="38" t="s">
        <v>13</v>
      </c>
    </row>
    <row r="7883" spans="1:13" s="39" customFormat="1" ht="12.75" x14ac:dyDescent="0.2">
      <c r="A7883" s="33" t="s">
        <v>27</v>
      </c>
      <c r="B7883" s="33" t="s">
        <v>577</v>
      </c>
      <c r="C7883" s="34">
        <v>10</v>
      </c>
      <c r="D7883" s="33" t="s">
        <v>16</v>
      </c>
      <c r="E7883" s="33" t="s">
        <v>8354</v>
      </c>
      <c r="F7883" s="35">
        <v>31162003</v>
      </c>
      <c r="G7883" s="33" t="s">
        <v>466</v>
      </c>
      <c r="H7883" s="33">
        <v>3</v>
      </c>
      <c r="I7883" s="33">
        <v>4</v>
      </c>
      <c r="J7883" s="36">
        <v>2500</v>
      </c>
      <c r="K7883" s="37">
        <v>29750</v>
      </c>
      <c r="L7883" s="38" t="s">
        <v>9959</v>
      </c>
      <c r="M7883" s="38" t="s">
        <v>13</v>
      </c>
    </row>
    <row r="7884" spans="1:13" s="39" customFormat="1" ht="12.75" x14ac:dyDescent="0.2">
      <c r="A7884" s="33" t="s">
        <v>27</v>
      </c>
      <c r="B7884" s="33" t="s">
        <v>577</v>
      </c>
      <c r="C7884" s="34">
        <v>10</v>
      </c>
      <c r="D7884" s="33" t="s">
        <v>16</v>
      </c>
      <c r="E7884" s="33" t="s">
        <v>8355</v>
      </c>
      <c r="F7884" s="35">
        <v>11122001</v>
      </c>
      <c r="G7884" s="33" t="s">
        <v>466</v>
      </c>
      <c r="H7884" s="33">
        <v>3</v>
      </c>
      <c r="I7884" s="33">
        <v>4</v>
      </c>
      <c r="J7884" s="36">
        <v>6</v>
      </c>
      <c r="K7884" s="37">
        <v>785400</v>
      </c>
      <c r="L7884" s="38" t="s">
        <v>15</v>
      </c>
      <c r="M7884" s="38" t="s">
        <v>13</v>
      </c>
    </row>
    <row r="7885" spans="1:13" s="39" customFormat="1" ht="12.75" x14ac:dyDescent="0.2">
      <c r="A7885" s="33" t="s">
        <v>27</v>
      </c>
      <c r="B7885" s="33" t="s">
        <v>577</v>
      </c>
      <c r="C7885" s="34">
        <v>10</v>
      </c>
      <c r="D7885" s="33" t="s">
        <v>16</v>
      </c>
      <c r="E7885" s="33" t="s">
        <v>8356</v>
      </c>
      <c r="F7885" s="35">
        <v>11122001</v>
      </c>
      <c r="G7885" s="33" t="s">
        <v>466</v>
      </c>
      <c r="H7885" s="33">
        <v>3</v>
      </c>
      <c r="I7885" s="33">
        <v>4</v>
      </c>
      <c r="J7885" s="36">
        <v>8</v>
      </c>
      <c r="K7885" s="37">
        <v>878696</v>
      </c>
      <c r="L7885" s="38" t="s">
        <v>15</v>
      </c>
      <c r="M7885" s="38" t="s">
        <v>13</v>
      </c>
    </row>
    <row r="7886" spans="1:13" s="39" customFormat="1" ht="12.75" x14ac:dyDescent="0.2">
      <c r="A7886" s="33" t="s">
        <v>27</v>
      </c>
      <c r="B7886" s="33" t="s">
        <v>577</v>
      </c>
      <c r="C7886" s="34">
        <v>10</v>
      </c>
      <c r="D7886" s="33" t="s">
        <v>16</v>
      </c>
      <c r="E7886" s="33" t="s">
        <v>8357</v>
      </c>
      <c r="F7886" s="35">
        <v>11122001</v>
      </c>
      <c r="G7886" s="33" t="s">
        <v>466</v>
      </c>
      <c r="H7886" s="33">
        <v>3</v>
      </c>
      <c r="I7886" s="33">
        <v>4</v>
      </c>
      <c r="J7886" s="36">
        <v>8</v>
      </c>
      <c r="K7886" s="37">
        <v>717808</v>
      </c>
      <c r="L7886" s="38" t="s">
        <v>15</v>
      </c>
      <c r="M7886" s="38" t="s">
        <v>13</v>
      </c>
    </row>
    <row r="7887" spans="1:13" s="39" customFormat="1" ht="12.75" x14ac:dyDescent="0.2">
      <c r="A7887" s="33" t="s">
        <v>27</v>
      </c>
      <c r="B7887" s="33" t="s">
        <v>577</v>
      </c>
      <c r="C7887" s="34">
        <v>10</v>
      </c>
      <c r="D7887" s="33" t="s">
        <v>16</v>
      </c>
      <c r="E7887" s="33" t="s">
        <v>8358</v>
      </c>
      <c r="F7887" s="35">
        <v>11122001</v>
      </c>
      <c r="G7887" s="33" t="s">
        <v>466</v>
      </c>
      <c r="H7887" s="33">
        <v>3</v>
      </c>
      <c r="I7887" s="33">
        <v>4</v>
      </c>
      <c r="J7887" s="36">
        <v>8</v>
      </c>
      <c r="K7887" s="37">
        <v>357952</v>
      </c>
      <c r="L7887" s="38" t="s">
        <v>15</v>
      </c>
      <c r="M7887" s="38" t="s">
        <v>13</v>
      </c>
    </row>
    <row r="7888" spans="1:13" s="39" customFormat="1" ht="12.75" x14ac:dyDescent="0.2">
      <c r="A7888" s="33" t="s">
        <v>27</v>
      </c>
      <c r="B7888" s="33" t="s">
        <v>577</v>
      </c>
      <c r="C7888" s="34">
        <v>10</v>
      </c>
      <c r="D7888" s="33" t="s">
        <v>16</v>
      </c>
      <c r="E7888" s="33" t="s">
        <v>8359</v>
      </c>
      <c r="F7888" s="35">
        <v>30103605</v>
      </c>
      <c r="G7888" s="33" t="s">
        <v>466</v>
      </c>
      <c r="H7888" s="33">
        <v>3</v>
      </c>
      <c r="I7888" s="33">
        <v>4</v>
      </c>
      <c r="J7888" s="36">
        <v>6</v>
      </c>
      <c r="K7888" s="37">
        <v>611184</v>
      </c>
      <c r="L7888" s="38" t="s">
        <v>15</v>
      </c>
      <c r="M7888" s="38" t="s">
        <v>13</v>
      </c>
    </row>
    <row r="7889" spans="1:13" s="39" customFormat="1" ht="12.75" x14ac:dyDescent="0.2">
      <c r="A7889" s="33" t="s">
        <v>27</v>
      </c>
      <c r="B7889" s="33" t="s">
        <v>577</v>
      </c>
      <c r="C7889" s="34">
        <v>10</v>
      </c>
      <c r="D7889" s="33" t="s">
        <v>16</v>
      </c>
      <c r="E7889" s="33" t="s">
        <v>8360</v>
      </c>
      <c r="F7889" s="35">
        <v>30103605</v>
      </c>
      <c r="G7889" s="33" t="s">
        <v>466</v>
      </c>
      <c r="H7889" s="33">
        <v>3</v>
      </c>
      <c r="I7889" s="33">
        <v>4</v>
      </c>
      <c r="J7889" s="36">
        <v>6</v>
      </c>
      <c r="K7889" s="37">
        <v>611184</v>
      </c>
      <c r="L7889" s="38" t="s">
        <v>15</v>
      </c>
      <c r="M7889" s="38" t="s">
        <v>13</v>
      </c>
    </row>
    <row r="7890" spans="1:13" s="39" customFormat="1" ht="12.75" x14ac:dyDescent="0.2">
      <c r="A7890" s="33" t="s">
        <v>27</v>
      </c>
      <c r="B7890" s="33" t="s">
        <v>577</v>
      </c>
      <c r="C7890" s="34">
        <v>10</v>
      </c>
      <c r="D7890" s="33" t="s">
        <v>16</v>
      </c>
      <c r="E7890" s="33" t="s">
        <v>8361</v>
      </c>
      <c r="F7890" s="35">
        <v>31162403</v>
      </c>
      <c r="G7890" s="33" t="s">
        <v>466</v>
      </c>
      <c r="H7890" s="33">
        <v>3</v>
      </c>
      <c r="I7890" s="33">
        <v>4</v>
      </c>
      <c r="J7890" s="36">
        <v>2</v>
      </c>
      <c r="K7890" s="37">
        <v>7378</v>
      </c>
      <c r="L7890" s="38" t="s">
        <v>15</v>
      </c>
      <c r="M7890" s="38" t="s">
        <v>13</v>
      </c>
    </row>
    <row r="7891" spans="1:13" s="39" customFormat="1" ht="12.75" x14ac:dyDescent="0.2">
      <c r="A7891" s="33" t="s">
        <v>27</v>
      </c>
      <c r="B7891" s="33" t="s">
        <v>577</v>
      </c>
      <c r="C7891" s="34">
        <v>10</v>
      </c>
      <c r="D7891" s="33" t="s">
        <v>16</v>
      </c>
      <c r="E7891" s="33" t="s">
        <v>8362</v>
      </c>
      <c r="F7891" s="35">
        <v>31162403</v>
      </c>
      <c r="G7891" s="33" t="s">
        <v>466</v>
      </c>
      <c r="H7891" s="33">
        <v>3</v>
      </c>
      <c r="I7891" s="33">
        <v>4</v>
      </c>
      <c r="J7891" s="36">
        <v>2</v>
      </c>
      <c r="K7891" s="37">
        <v>11186</v>
      </c>
      <c r="L7891" s="38" t="s">
        <v>15</v>
      </c>
      <c r="M7891" s="38" t="s">
        <v>13</v>
      </c>
    </row>
    <row r="7892" spans="1:13" s="39" customFormat="1" ht="12.75" x14ac:dyDescent="0.2">
      <c r="A7892" s="33" t="s">
        <v>27</v>
      </c>
      <c r="B7892" s="33" t="s">
        <v>577</v>
      </c>
      <c r="C7892" s="34">
        <v>10</v>
      </c>
      <c r="D7892" s="33" t="s">
        <v>16</v>
      </c>
      <c r="E7892" s="33" t="s">
        <v>8363</v>
      </c>
      <c r="F7892" s="35">
        <v>31162403</v>
      </c>
      <c r="G7892" s="33" t="s">
        <v>466</v>
      </c>
      <c r="H7892" s="33">
        <v>3</v>
      </c>
      <c r="I7892" s="33">
        <v>4</v>
      </c>
      <c r="J7892" s="36">
        <v>2</v>
      </c>
      <c r="K7892" s="37">
        <v>13090</v>
      </c>
      <c r="L7892" s="38" t="s">
        <v>15</v>
      </c>
      <c r="M7892" s="38" t="s">
        <v>13</v>
      </c>
    </row>
    <row r="7893" spans="1:13" s="39" customFormat="1" ht="12.75" x14ac:dyDescent="0.2">
      <c r="A7893" s="33" t="s">
        <v>27</v>
      </c>
      <c r="B7893" s="33" t="s">
        <v>577</v>
      </c>
      <c r="C7893" s="34">
        <v>10</v>
      </c>
      <c r="D7893" s="33" t="s">
        <v>16</v>
      </c>
      <c r="E7893" s="33" t="s">
        <v>8364</v>
      </c>
      <c r="F7893" s="35">
        <v>31162403</v>
      </c>
      <c r="G7893" s="33" t="s">
        <v>466</v>
      </c>
      <c r="H7893" s="33">
        <v>3</v>
      </c>
      <c r="I7893" s="33">
        <v>4</v>
      </c>
      <c r="J7893" s="36">
        <v>2</v>
      </c>
      <c r="K7893" s="37">
        <v>10710</v>
      </c>
      <c r="L7893" s="38" t="s">
        <v>15</v>
      </c>
      <c r="M7893" s="38" t="s">
        <v>13</v>
      </c>
    </row>
    <row r="7894" spans="1:13" s="39" customFormat="1" ht="12.75" x14ac:dyDescent="0.2">
      <c r="A7894" s="33" t="s">
        <v>27</v>
      </c>
      <c r="B7894" s="33" t="s">
        <v>577</v>
      </c>
      <c r="C7894" s="34">
        <v>10</v>
      </c>
      <c r="D7894" s="33" t="s">
        <v>16</v>
      </c>
      <c r="E7894" s="33" t="s">
        <v>8365</v>
      </c>
      <c r="F7894" s="35">
        <v>31162402</v>
      </c>
      <c r="G7894" s="33" t="s">
        <v>466</v>
      </c>
      <c r="H7894" s="33">
        <v>3</v>
      </c>
      <c r="I7894" s="33">
        <v>4</v>
      </c>
      <c r="J7894" s="36">
        <v>1</v>
      </c>
      <c r="K7894" s="37">
        <v>89250</v>
      </c>
      <c r="L7894" s="38" t="s">
        <v>15</v>
      </c>
      <c r="M7894" s="38" t="s">
        <v>13</v>
      </c>
    </row>
    <row r="7895" spans="1:13" s="39" customFormat="1" ht="12.75" x14ac:dyDescent="0.2">
      <c r="A7895" s="33" t="s">
        <v>27</v>
      </c>
      <c r="B7895" s="33" t="s">
        <v>577</v>
      </c>
      <c r="C7895" s="34">
        <v>10</v>
      </c>
      <c r="D7895" s="33" t="s">
        <v>16</v>
      </c>
      <c r="E7895" s="33" t="s">
        <v>8366</v>
      </c>
      <c r="F7895" s="35">
        <v>31162402</v>
      </c>
      <c r="G7895" s="33" t="s">
        <v>466</v>
      </c>
      <c r="H7895" s="33">
        <v>3</v>
      </c>
      <c r="I7895" s="33">
        <v>4</v>
      </c>
      <c r="J7895" s="36">
        <v>20</v>
      </c>
      <c r="K7895" s="37">
        <v>785400</v>
      </c>
      <c r="L7895" s="38" t="s">
        <v>15</v>
      </c>
      <c r="M7895" s="38" t="s">
        <v>13</v>
      </c>
    </row>
    <row r="7896" spans="1:13" s="39" customFormat="1" ht="12.75" x14ac:dyDescent="0.2">
      <c r="A7896" s="33" t="s">
        <v>27</v>
      </c>
      <c r="B7896" s="33" t="s">
        <v>577</v>
      </c>
      <c r="C7896" s="34">
        <v>10</v>
      </c>
      <c r="D7896" s="33" t="s">
        <v>16</v>
      </c>
      <c r="E7896" s="33" t="s">
        <v>8367</v>
      </c>
      <c r="F7896" s="35">
        <v>31162402</v>
      </c>
      <c r="G7896" s="33" t="s">
        <v>466</v>
      </c>
      <c r="H7896" s="33">
        <v>3</v>
      </c>
      <c r="I7896" s="33">
        <v>4</v>
      </c>
      <c r="J7896" s="36">
        <v>15</v>
      </c>
      <c r="K7896" s="37">
        <v>981750</v>
      </c>
      <c r="L7896" s="38" t="s">
        <v>15</v>
      </c>
      <c r="M7896" s="38" t="s">
        <v>13</v>
      </c>
    </row>
    <row r="7897" spans="1:13" s="39" customFormat="1" ht="12.75" x14ac:dyDescent="0.2">
      <c r="A7897" s="33" t="s">
        <v>27</v>
      </c>
      <c r="B7897" s="33" t="s">
        <v>577</v>
      </c>
      <c r="C7897" s="34">
        <v>10</v>
      </c>
      <c r="D7897" s="33" t="s">
        <v>16</v>
      </c>
      <c r="E7897" s="33" t="s">
        <v>8368</v>
      </c>
      <c r="F7897" s="35">
        <v>46171501</v>
      </c>
      <c r="G7897" s="33" t="s">
        <v>466</v>
      </c>
      <c r="H7897" s="33">
        <v>3</v>
      </c>
      <c r="I7897" s="33">
        <v>4</v>
      </c>
      <c r="J7897" s="36">
        <v>3</v>
      </c>
      <c r="K7897" s="37">
        <v>135303</v>
      </c>
      <c r="L7897" s="38" t="s">
        <v>15</v>
      </c>
      <c r="M7897" s="38" t="s">
        <v>13</v>
      </c>
    </row>
    <row r="7898" spans="1:13" s="39" customFormat="1" ht="12.75" x14ac:dyDescent="0.2">
      <c r="A7898" s="33" t="s">
        <v>27</v>
      </c>
      <c r="B7898" s="33" t="s">
        <v>577</v>
      </c>
      <c r="C7898" s="34">
        <v>10</v>
      </c>
      <c r="D7898" s="33" t="s">
        <v>16</v>
      </c>
      <c r="E7898" s="33" t="s">
        <v>8369</v>
      </c>
      <c r="F7898" s="35">
        <v>30171703</v>
      </c>
      <c r="G7898" s="33" t="s">
        <v>466</v>
      </c>
      <c r="H7898" s="33">
        <v>3</v>
      </c>
      <c r="I7898" s="33">
        <v>4</v>
      </c>
      <c r="J7898" s="36">
        <v>2</v>
      </c>
      <c r="K7898" s="37">
        <v>207060</v>
      </c>
      <c r="L7898" s="38" t="s">
        <v>15</v>
      </c>
      <c r="M7898" s="38" t="s">
        <v>13</v>
      </c>
    </row>
    <row r="7899" spans="1:13" s="39" customFormat="1" ht="12.75" x14ac:dyDescent="0.2">
      <c r="A7899" s="33" t="s">
        <v>27</v>
      </c>
      <c r="B7899" s="33" t="s">
        <v>577</v>
      </c>
      <c r="C7899" s="34">
        <v>10</v>
      </c>
      <c r="D7899" s="33" t="s">
        <v>16</v>
      </c>
      <c r="E7899" s="33" t="s">
        <v>8370</v>
      </c>
      <c r="F7899" s="35">
        <v>30171703</v>
      </c>
      <c r="G7899" s="33" t="s">
        <v>466</v>
      </c>
      <c r="H7899" s="33">
        <v>3</v>
      </c>
      <c r="I7899" s="33">
        <v>4</v>
      </c>
      <c r="J7899" s="36">
        <v>2</v>
      </c>
      <c r="K7899" s="37">
        <v>207060</v>
      </c>
      <c r="L7899" s="38" t="s">
        <v>15</v>
      </c>
      <c r="M7899" s="38" t="s">
        <v>13</v>
      </c>
    </row>
    <row r="7900" spans="1:13" s="39" customFormat="1" ht="12.75" x14ac:dyDescent="0.2">
      <c r="A7900" s="33" t="s">
        <v>27</v>
      </c>
      <c r="B7900" s="33" t="s">
        <v>577</v>
      </c>
      <c r="C7900" s="34">
        <v>10</v>
      </c>
      <c r="D7900" s="33" t="s">
        <v>16</v>
      </c>
      <c r="E7900" s="33" t="s">
        <v>8371</v>
      </c>
      <c r="F7900" s="35">
        <v>30171703</v>
      </c>
      <c r="G7900" s="33" t="s">
        <v>466</v>
      </c>
      <c r="H7900" s="33">
        <v>3</v>
      </c>
      <c r="I7900" s="33">
        <v>4</v>
      </c>
      <c r="J7900" s="36">
        <v>5</v>
      </c>
      <c r="K7900" s="37">
        <v>212415</v>
      </c>
      <c r="L7900" s="38" t="s">
        <v>2370</v>
      </c>
      <c r="M7900" s="38" t="s">
        <v>13</v>
      </c>
    </row>
    <row r="7901" spans="1:13" s="39" customFormat="1" ht="12.75" x14ac:dyDescent="0.2">
      <c r="A7901" s="33" t="s">
        <v>27</v>
      </c>
      <c r="B7901" s="33" t="s">
        <v>577</v>
      </c>
      <c r="C7901" s="34">
        <v>10</v>
      </c>
      <c r="D7901" s="33" t="s">
        <v>16</v>
      </c>
      <c r="E7901" s="33" t="s">
        <v>8372</v>
      </c>
      <c r="F7901" s="35">
        <v>30181800</v>
      </c>
      <c r="G7901" s="33" t="s">
        <v>466</v>
      </c>
      <c r="H7901" s="33">
        <v>3</v>
      </c>
      <c r="I7901" s="33">
        <v>4</v>
      </c>
      <c r="J7901" s="36">
        <v>5</v>
      </c>
      <c r="K7901" s="37">
        <v>152320</v>
      </c>
      <c r="L7901" s="38" t="s">
        <v>15</v>
      </c>
      <c r="M7901" s="38" t="s">
        <v>13</v>
      </c>
    </row>
    <row r="7902" spans="1:13" s="39" customFormat="1" ht="12.75" x14ac:dyDescent="0.2">
      <c r="A7902" s="33" t="s">
        <v>27</v>
      </c>
      <c r="B7902" s="33" t="s">
        <v>577</v>
      </c>
      <c r="C7902" s="34">
        <v>10</v>
      </c>
      <c r="D7902" s="33" t="s">
        <v>16</v>
      </c>
      <c r="E7902" s="33" t="s">
        <v>8373</v>
      </c>
      <c r="F7902" s="35">
        <v>30181800</v>
      </c>
      <c r="G7902" s="33" t="s">
        <v>466</v>
      </c>
      <c r="H7902" s="33">
        <v>3</v>
      </c>
      <c r="I7902" s="33">
        <v>4</v>
      </c>
      <c r="J7902" s="36">
        <v>5</v>
      </c>
      <c r="K7902" s="37">
        <v>152320</v>
      </c>
      <c r="L7902" s="38" t="s">
        <v>15</v>
      </c>
      <c r="M7902" s="38" t="s">
        <v>13</v>
      </c>
    </row>
    <row r="7903" spans="1:13" s="39" customFormat="1" ht="12.75" x14ac:dyDescent="0.2">
      <c r="A7903" s="33" t="s">
        <v>27</v>
      </c>
      <c r="B7903" s="33" t="s">
        <v>577</v>
      </c>
      <c r="C7903" s="34">
        <v>10</v>
      </c>
      <c r="D7903" s="33" t="s">
        <v>16</v>
      </c>
      <c r="E7903" s="33" t="s">
        <v>8374</v>
      </c>
      <c r="F7903" s="35">
        <v>30181800</v>
      </c>
      <c r="G7903" s="33" t="s">
        <v>466</v>
      </c>
      <c r="H7903" s="33">
        <v>3</v>
      </c>
      <c r="I7903" s="33">
        <v>4</v>
      </c>
      <c r="J7903" s="36">
        <v>2</v>
      </c>
      <c r="K7903" s="37">
        <v>7140</v>
      </c>
      <c r="L7903" s="38" t="s">
        <v>15</v>
      </c>
      <c r="M7903" s="38" t="s">
        <v>13</v>
      </c>
    </row>
    <row r="7904" spans="1:13" s="39" customFormat="1" ht="12.75" x14ac:dyDescent="0.2">
      <c r="A7904" s="33" t="s">
        <v>27</v>
      </c>
      <c r="B7904" s="33" t="s">
        <v>577</v>
      </c>
      <c r="C7904" s="34">
        <v>10</v>
      </c>
      <c r="D7904" s="33" t="s">
        <v>16</v>
      </c>
      <c r="E7904" s="33" t="s">
        <v>8375</v>
      </c>
      <c r="F7904" s="35">
        <v>40171518</v>
      </c>
      <c r="G7904" s="33" t="s">
        <v>466</v>
      </c>
      <c r="H7904" s="33">
        <v>3</v>
      </c>
      <c r="I7904" s="33">
        <v>4</v>
      </c>
      <c r="J7904" s="36">
        <v>2</v>
      </c>
      <c r="K7904" s="37">
        <v>29036</v>
      </c>
      <c r="L7904" s="38" t="s">
        <v>15</v>
      </c>
      <c r="M7904" s="38" t="s">
        <v>13</v>
      </c>
    </row>
    <row r="7905" spans="1:13" s="39" customFormat="1" ht="12.75" x14ac:dyDescent="0.2">
      <c r="A7905" s="33" t="s">
        <v>27</v>
      </c>
      <c r="B7905" s="33" t="s">
        <v>577</v>
      </c>
      <c r="C7905" s="34">
        <v>10</v>
      </c>
      <c r="D7905" s="33" t="s">
        <v>16</v>
      </c>
      <c r="E7905" s="33" t="s">
        <v>8376</v>
      </c>
      <c r="F7905" s="35">
        <v>40171518</v>
      </c>
      <c r="G7905" s="33" t="s">
        <v>466</v>
      </c>
      <c r="H7905" s="33">
        <v>3</v>
      </c>
      <c r="I7905" s="33">
        <v>4</v>
      </c>
      <c r="J7905" s="36">
        <v>2</v>
      </c>
      <c r="K7905" s="37">
        <v>42840</v>
      </c>
      <c r="L7905" s="38" t="s">
        <v>15</v>
      </c>
      <c r="M7905" s="38" t="s">
        <v>13</v>
      </c>
    </row>
    <row r="7906" spans="1:13" s="39" customFormat="1" ht="12.75" x14ac:dyDescent="0.2">
      <c r="A7906" s="33" t="s">
        <v>27</v>
      </c>
      <c r="B7906" s="33" t="s">
        <v>577</v>
      </c>
      <c r="C7906" s="34">
        <v>10</v>
      </c>
      <c r="D7906" s="33" t="s">
        <v>16</v>
      </c>
      <c r="E7906" s="33" t="s">
        <v>8377</v>
      </c>
      <c r="F7906" s="35">
        <v>40142009</v>
      </c>
      <c r="G7906" s="33" t="s">
        <v>466</v>
      </c>
      <c r="H7906" s="33">
        <v>3</v>
      </c>
      <c r="I7906" s="33">
        <v>4</v>
      </c>
      <c r="J7906" s="36">
        <v>2</v>
      </c>
      <c r="K7906" s="37">
        <v>46172</v>
      </c>
      <c r="L7906" s="38" t="s">
        <v>2369</v>
      </c>
      <c r="M7906" s="38" t="s">
        <v>13</v>
      </c>
    </row>
    <row r="7907" spans="1:13" s="39" customFormat="1" ht="12.75" x14ac:dyDescent="0.2">
      <c r="A7907" s="33" t="s">
        <v>27</v>
      </c>
      <c r="B7907" s="33" t="s">
        <v>577</v>
      </c>
      <c r="C7907" s="34">
        <v>10</v>
      </c>
      <c r="D7907" s="33" t="s">
        <v>16</v>
      </c>
      <c r="E7907" s="33" t="s">
        <v>8378</v>
      </c>
      <c r="F7907" s="35">
        <v>40141734</v>
      </c>
      <c r="G7907" s="33" t="s">
        <v>466</v>
      </c>
      <c r="H7907" s="33">
        <v>3</v>
      </c>
      <c r="I7907" s="33">
        <v>4</v>
      </c>
      <c r="J7907" s="36">
        <v>2</v>
      </c>
      <c r="K7907" s="37">
        <v>8330</v>
      </c>
      <c r="L7907" s="38" t="s">
        <v>15</v>
      </c>
      <c r="M7907" s="38" t="s">
        <v>13</v>
      </c>
    </row>
    <row r="7908" spans="1:13" s="39" customFormat="1" ht="12.75" x14ac:dyDescent="0.2">
      <c r="A7908" s="33" t="s">
        <v>27</v>
      </c>
      <c r="B7908" s="33" t="s">
        <v>577</v>
      </c>
      <c r="C7908" s="34">
        <v>10</v>
      </c>
      <c r="D7908" s="33" t="s">
        <v>16</v>
      </c>
      <c r="E7908" s="33" t="s">
        <v>8379</v>
      </c>
      <c r="F7908" s="35">
        <v>40141734</v>
      </c>
      <c r="G7908" s="33" t="s">
        <v>466</v>
      </c>
      <c r="H7908" s="33">
        <v>3</v>
      </c>
      <c r="I7908" s="33">
        <v>4</v>
      </c>
      <c r="J7908" s="36">
        <v>2</v>
      </c>
      <c r="K7908" s="37">
        <v>8330</v>
      </c>
      <c r="L7908" s="38" t="s">
        <v>15</v>
      </c>
      <c r="M7908" s="38" t="s">
        <v>13</v>
      </c>
    </row>
    <row r="7909" spans="1:13" s="39" customFormat="1" ht="12.75" x14ac:dyDescent="0.2">
      <c r="A7909" s="33" t="s">
        <v>27</v>
      </c>
      <c r="B7909" s="33" t="s">
        <v>577</v>
      </c>
      <c r="C7909" s="34">
        <v>10</v>
      </c>
      <c r="D7909" s="33" t="s">
        <v>16</v>
      </c>
      <c r="E7909" s="33" t="s">
        <v>8380</v>
      </c>
      <c r="F7909" s="35">
        <v>40171517</v>
      </c>
      <c r="G7909" s="33" t="s">
        <v>466</v>
      </c>
      <c r="H7909" s="33">
        <v>3</v>
      </c>
      <c r="I7909" s="33">
        <v>4</v>
      </c>
      <c r="J7909" s="36">
        <v>2</v>
      </c>
      <c r="K7909" s="37">
        <v>33320</v>
      </c>
      <c r="L7909" s="38" t="s">
        <v>15</v>
      </c>
      <c r="M7909" s="38" t="s">
        <v>13</v>
      </c>
    </row>
    <row r="7910" spans="1:13" s="39" customFormat="1" ht="12.75" x14ac:dyDescent="0.2">
      <c r="A7910" s="33" t="s">
        <v>27</v>
      </c>
      <c r="B7910" s="33" t="s">
        <v>577</v>
      </c>
      <c r="C7910" s="34">
        <v>10</v>
      </c>
      <c r="D7910" s="33" t="s">
        <v>16</v>
      </c>
      <c r="E7910" s="33" t="s">
        <v>8381</v>
      </c>
      <c r="F7910" s="35">
        <v>40171517</v>
      </c>
      <c r="G7910" s="33" t="s">
        <v>466</v>
      </c>
      <c r="H7910" s="33">
        <v>3</v>
      </c>
      <c r="I7910" s="33">
        <v>4</v>
      </c>
      <c r="J7910" s="36">
        <v>2</v>
      </c>
      <c r="K7910" s="37">
        <v>39270</v>
      </c>
      <c r="L7910" s="38" t="s">
        <v>15</v>
      </c>
      <c r="M7910" s="38" t="s">
        <v>13</v>
      </c>
    </row>
    <row r="7911" spans="1:13" s="39" customFormat="1" ht="12.75" x14ac:dyDescent="0.2">
      <c r="A7911" s="33" t="s">
        <v>27</v>
      </c>
      <c r="B7911" s="33" t="s">
        <v>577</v>
      </c>
      <c r="C7911" s="34">
        <v>10</v>
      </c>
      <c r="D7911" s="33" t="s">
        <v>16</v>
      </c>
      <c r="E7911" s="33" t="s">
        <v>8382</v>
      </c>
      <c r="F7911" s="35">
        <v>40171517</v>
      </c>
      <c r="G7911" s="33" t="s">
        <v>466</v>
      </c>
      <c r="H7911" s="33">
        <v>3</v>
      </c>
      <c r="I7911" s="33">
        <v>4</v>
      </c>
      <c r="J7911" s="36">
        <v>2</v>
      </c>
      <c r="K7911" s="37">
        <v>89964</v>
      </c>
      <c r="L7911" s="38" t="s">
        <v>15</v>
      </c>
      <c r="M7911" s="38" t="s">
        <v>13</v>
      </c>
    </row>
    <row r="7912" spans="1:13" s="39" customFormat="1" ht="12.75" x14ac:dyDescent="0.2">
      <c r="A7912" s="33" t="s">
        <v>27</v>
      </c>
      <c r="B7912" s="33" t="s">
        <v>577</v>
      </c>
      <c r="C7912" s="34">
        <v>10</v>
      </c>
      <c r="D7912" s="33" t="s">
        <v>16</v>
      </c>
      <c r="E7912" s="33" t="s">
        <v>8383</v>
      </c>
      <c r="F7912" s="35">
        <v>40171517</v>
      </c>
      <c r="G7912" s="33" t="s">
        <v>466</v>
      </c>
      <c r="H7912" s="33">
        <v>3</v>
      </c>
      <c r="I7912" s="33">
        <v>4</v>
      </c>
      <c r="J7912" s="36">
        <v>2</v>
      </c>
      <c r="K7912" s="37">
        <v>94248</v>
      </c>
      <c r="L7912" s="38" t="s">
        <v>15</v>
      </c>
      <c r="M7912" s="38" t="s">
        <v>13</v>
      </c>
    </row>
    <row r="7913" spans="1:13" s="39" customFormat="1" ht="12.75" x14ac:dyDescent="0.2">
      <c r="A7913" s="33" t="s">
        <v>27</v>
      </c>
      <c r="B7913" s="33" t="s">
        <v>577</v>
      </c>
      <c r="C7913" s="34">
        <v>10</v>
      </c>
      <c r="D7913" s="33" t="s">
        <v>16</v>
      </c>
      <c r="E7913" s="33" t="s">
        <v>8384</v>
      </c>
      <c r="F7913" s="35">
        <v>40171517</v>
      </c>
      <c r="G7913" s="33" t="s">
        <v>466</v>
      </c>
      <c r="H7913" s="33">
        <v>3</v>
      </c>
      <c r="I7913" s="33">
        <v>4</v>
      </c>
      <c r="J7913" s="36">
        <v>2</v>
      </c>
      <c r="K7913" s="37">
        <v>103530</v>
      </c>
      <c r="L7913" s="38" t="s">
        <v>15</v>
      </c>
      <c r="M7913" s="38" t="s">
        <v>13</v>
      </c>
    </row>
    <row r="7914" spans="1:13" s="39" customFormat="1" ht="12.75" x14ac:dyDescent="0.2">
      <c r="A7914" s="33" t="s">
        <v>27</v>
      </c>
      <c r="B7914" s="33" t="s">
        <v>577</v>
      </c>
      <c r="C7914" s="34">
        <v>10</v>
      </c>
      <c r="D7914" s="33" t="s">
        <v>16</v>
      </c>
      <c r="E7914" s="33" t="s">
        <v>8385</v>
      </c>
      <c r="F7914" s="35">
        <v>40171517</v>
      </c>
      <c r="G7914" s="33" t="s">
        <v>466</v>
      </c>
      <c r="H7914" s="33">
        <v>3</v>
      </c>
      <c r="I7914" s="33">
        <v>4</v>
      </c>
      <c r="J7914" s="36">
        <v>2</v>
      </c>
      <c r="K7914" s="37">
        <v>136374</v>
      </c>
      <c r="L7914" s="38" t="s">
        <v>15</v>
      </c>
      <c r="M7914" s="38" t="s">
        <v>13</v>
      </c>
    </row>
    <row r="7915" spans="1:13" s="39" customFormat="1" ht="12.75" x14ac:dyDescent="0.2">
      <c r="A7915" s="33" t="s">
        <v>27</v>
      </c>
      <c r="B7915" s="33" t="s">
        <v>577</v>
      </c>
      <c r="C7915" s="34">
        <v>10</v>
      </c>
      <c r="D7915" s="33" t="s">
        <v>16</v>
      </c>
      <c r="E7915" s="33" t="s">
        <v>8386</v>
      </c>
      <c r="F7915" s="35">
        <v>40171517</v>
      </c>
      <c r="G7915" s="33" t="s">
        <v>466</v>
      </c>
      <c r="H7915" s="33">
        <v>3</v>
      </c>
      <c r="I7915" s="33">
        <v>4</v>
      </c>
      <c r="J7915" s="36">
        <v>2</v>
      </c>
      <c r="K7915" s="37">
        <v>193256</v>
      </c>
      <c r="L7915" s="38" t="s">
        <v>15</v>
      </c>
      <c r="M7915" s="38" t="s">
        <v>13</v>
      </c>
    </row>
    <row r="7916" spans="1:13" s="39" customFormat="1" ht="12.75" x14ac:dyDescent="0.2">
      <c r="A7916" s="33" t="s">
        <v>27</v>
      </c>
      <c r="B7916" s="33" t="s">
        <v>577</v>
      </c>
      <c r="C7916" s="34">
        <v>10</v>
      </c>
      <c r="D7916" s="33" t="s">
        <v>16</v>
      </c>
      <c r="E7916" s="33" t="s">
        <v>8387</v>
      </c>
      <c r="F7916" s="35">
        <v>40171527</v>
      </c>
      <c r="G7916" s="33" t="s">
        <v>466</v>
      </c>
      <c r="H7916" s="33">
        <v>3</v>
      </c>
      <c r="I7916" s="33">
        <v>4</v>
      </c>
      <c r="J7916" s="36">
        <v>2</v>
      </c>
      <c r="K7916" s="37">
        <v>71400</v>
      </c>
      <c r="L7916" s="38" t="s">
        <v>15</v>
      </c>
      <c r="M7916" s="38" t="s">
        <v>13</v>
      </c>
    </row>
    <row r="7917" spans="1:13" s="39" customFormat="1" ht="12.75" x14ac:dyDescent="0.2">
      <c r="A7917" s="33" t="s">
        <v>27</v>
      </c>
      <c r="B7917" s="33" t="s">
        <v>577</v>
      </c>
      <c r="C7917" s="34">
        <v>10</v>
      </c>
      <c r="D7917" s="33" t="s">
        <v>16</v>
      </c>
      <c r="E7917" s="33" t="s">
        <v>8388</v>
      </c>
      <c r="F7917" s="35">
        <v>40172805</v>
      </c>
      <c r="G7917" s="33" t="s">
        <v>466</v>
      </c>
      <c r="H7917" s="33">
        <v>3</v>
      </c>
      <c r="I7917" s="33">
        <v>4</v>
      </c>
      <c r="J7917" s="36">
        <v>10</v>
      </c>
      <c r="K7917" s="37">
        <v>22015</v>
      </c>
      <c r="L7917" s="38" t="s">
        <v>15</v>
      </c>
      <c r="M7917" s="38" t="s">
        <v>13</v>
      </c>
    </row>
    <row r="7918" spans="1:13" s="39" customFormat="1" ht="12.75" x14ac:dyDescent="0.2">
      <c r="A7918" s="33" t="s">
        <v>27</v>
      </c>
      <c r="B7918" s="33" t="s">
        <v>577</v>
      </c>
      <c r="C7918" s="34">
        <v>10</v>
      </c>
      <c r="D7918" s="33" t="s">
        <v>16</v>
      </c>
      <c r="E7918" s="33" t="s">
        <v>8389</v>
      </c>
      <c r="F7918" s="35">
        <v>40174605</v>
      </c>
      <c r="G7918" s="33" t="s">
        <v>466</v>
      </c>
      <c r="H7918" s="33">
        <v>3</v>
      </c>
      <c r="I7918" s="33">
        <v>4</v>
      </c>
      <c r="J7918" s="36">
        <v>2</v>
      </c>
      <c r="K7918" s="37">
        <v>4641</v>
      </c>
      <c r="L7918" s="38" t="s">
        <v>15</v>
      </c>
      <c r="M7918" s="38" t="s">
        <v>13</v>
      </c>
    </row>
    <row r="7919" spans="1:13" s="39" customFormat="1" ht="12.75" x14ac:dyDescent="0.2">
      <c r="A7919" s="33" t="s">
        <v>27</v>
      </c>
      <c r="B7919" s="33" t="s">
        <v>577</v>
      </c>
      <c r="C7919" s="34">
        <v>10</v>
      </c>
      <c r="D7919" s="33" t="s">
        <v>16</v>
      </c>
      <c r="E7919" s="33" t="s">
        <v>8390</v>
      </c>
      <c r="F7919" s="35">
        <v>40174903</v>
      </c>
      <c r="G7919" s="33" t="s">
        <v>466</v>
      </c>
      <c r="H7919" s="33">
        <v>3</v>
      </c>
      <c r="I7919" s="33">
        <v>4</v>
      </c>
      <c r="J7919" s="36">
        <v>2</v>
      </c>
      <c r="K7919" s="37">
        <v>3808</v>
      </c>
      <c r="L7919" s="38" t="s">
        <v>15</v>
      </c>
      <c r="M7919" s="38" t="s">
        <v>13</v>
      </c>
    </row>
    <row r="7920" spans="1:13" s="39" customFormat="1" ht="12.75" x14ac:dyDescent="0.2">
      <c r="A7920" s="33" t="s">
        <v>27</v>
      </c>
      <c r="B7920" s="33" t="s">
        <v>577</v>
      </c>
      <c r="C7920" s="34">
        <v>10</v>
      </c>
      <c r="D7920" s="33" t="s">
        <v>16</v>
      </c>
      <c r="E7920" s="33" t="s">
        <v>8391</v>
      </c>
      <c r="F7920" s="35">
        <v>40173503</v>
      </c>
      <c r="G7920" s="33" t="s">
        <v>466</v>
      </c>
      <c r="H7920" s="33">
        <v>3</v>
      </c>
      <c r="I7920" s="33">
        <v>4</v>
      </c>
      <c r="J7920" s="36">
        <v>2</v>
      </c>
      <c r="K7920" s="37">
        <v>2618</v>
      </c>
      <c r="L7920" s="38" t="s">
        <v>15</v>
      </c>
      <c r="M7920" s="38" t="s">
        <v>13</v>
      </c>
    </row>
    <row r="7921" spans="1:13" s="39" customFormat="1" ht="12.75" x14ac:dyDescent="0.2">
      <c r="A7921" s="33" t="s">
        <v>27</v>
      </c>
      <c r="B7921" s="33" t="s">
        <v>577</v>
      </c>
      <c r="C7921" s="34">
        <v>10</v>
      </c>
      <c r="D7921" s="33" t="s">
        <v>16</v>
      </c>
      <c r="E7921" s="33" t="s">
        <v>8392</v>
      </c>
      <c r="F7921" s="35">
        <v>40173503</v>
      </c>
      <c r="G7921" s="33" t="s">
        <v>466</v>
      </c>
      <c r="H7921" s="33">
        <v>3</v>
      </c>
      <c r="I7921" s="33">
        <v>4</v>
      </c>
      <c r="J7921" s="36">
        <v>2</v>
      </c>
      <c r="K7921" s="37">
        <v>2618</v>
      </c>
      <c r="L7921" s="38" t="s">
        <v>15</v>
      </c>
      <c r="M7921" s="38" t="s">
        <v>13</v>
      </c>
    </row>
    <row r="7922" spans="1:13" s="39" customFormat="1" ht="12.75" x14ac:dyDescent="0.2">
      <c r="A7922" s="33" t="s">
        <v>27</v>
      </c>
      <c r="B7922" s="33" t="s">
        <v>577</v>
      </c>
      <c r="C7922" s="34">
        <v>10</v>
      </c>
      <c r="D7922" s="33" t="s">
        <v>16</v>
      </c>
      <c r="E7922" s="33" t="s">
        <v>8393</v>
      </c>
      <c r="F7922" s="35">
        <v>40172805</v>
      </c>
      <c r="G7922" s="33" t="s">
        <v>466</v>
      </c>
      <c r="H7922" s="33">
        <v>3</v>
      </c>
      <c r="I7922" s="33">
        <v>4</v>
      </c>
      <c r="J7922" s="36">
        <v>2</v>
      </c>
      <c r="K7922" s="37">
        <v>5712</v>
      </c>
      <c r="L7922" s="38" t="s">
        <v>15</v>
      </c>
      <c r="M7922" s="38" t="s">
        <v>13</v>
      </c>
    </row>
    <row r="7923" spans="1:13" s="39" customFormat="1" ht="12.75" x14ac:dyDescent="0.2">
      <c r="A7923" s="33" t="s">
        <v>27</v>
      </c>
      <c r="B7923" s="33" t="s">
        <v>577</v>
      </c>
      <c r="C7923" s="34">
        <v>10</v>
      </c>
      <c r="D7923" s="33" t="s">
        <v>16</v>
      </c>
      <c r="E7923" s="33" t="s">
        <v>8394</v>
      </c>
      <c r="F7923" s="35">
        <v>40174903</v>
      </c>
      <c r="G7923" s="33" t="s">
        <v>466</v>
      </c>
      <c r="H7923" s="33">
        <v>3</v>
      </c>
      <c r="I7923" s="33">
        <v>4</v>
      </c>
      <c r="J7923" s="36">
        <v>2</v>
      </c>
      <c r="K7923" s="37">
        <v>13328</v>
      </c>
      <c r="L7923" s="38" t="s">
        <v>15</v>
      </c>
      <c r="M7923" s="38" t="s">
        <v>13</v>
      </c>
    </row>
    <row r="7924" spans="1:13" s="39" customFormat="1" ht="12.75" x14ac:dyDescent="0.2">
      <c r="A7924" s="33" t="s">
        <v>27</v>
      </c>
      <c r="B7924" s="33" t="s">
        <v>577</v>
      </c>
      <c r="C7924" s="34">
        <v>10</v>
      </c>
      <c r="D7924" s="33" t="s">
        <v>16</v>
      </c>
      <c r="E7924" s="33" t="s">
        <v>8395</v>
      </c>
      <c r="F7924" s="35">
        <v>40173605</v>
      </c>
      <c r="G7924" s="33" t="s">
        <v>466</v>
      </c>
      <c r="H7924" s="33">
        <v>3</v>
      </c>
      <c r="I7924" s="33">
        <v>4</v>
      </c>
      <c r="J7924" s="36">
        <v>2</v>
      </c>
      <c r="K7924" s="37">
        <v>14756</v>
      </c>
      <c r="L7924" s="38" t="s">
        <v>15</v>
      </c>
      <c r="M7924" s="38" t="s">
        <v>13</v>
      </c>
    </row>
    <row r="7925" spans="1:13" s="39" customFormat="1" ht="12.75" x14ac:dyDescent="0.2">
      <c r="A7925" s="33" t="s">
        <v>27</v>
      </c>
      <c r="B7925" s="33" t="s">
        <v>577</v>
      </c>
      <c r="C7925" s="34">
        <v>10</v>
      </c>
      <c r="D7925" s="33" t="s">
        <v>16</v>
      </c>
      <c r="E7925" s="33" t="s">
        <v>8396</v>
      </c>
      <c r="F7925" s="35">
        <v>40173605</v>
      </c>
      <c r="G7925" s="33" t="s">
        <v>466</v>
      </c>
      <c r="H7925" s="33">
        <v>3</v>
      </c>
      <c r="I7925" s="33">
        <v>4</v>
      </c>
      <c r="J7925" s="36">
        <v>2</v>
      </c>
      <c r="K7925" s="37">
        <v>15470</v>
      </c>
      <c r="L7925" s="38" t="s">
        <v>15</v>
      </c>
      <c r="M7925" s="38" t="s">
        <v>13</v>
      </c>
    </row>
    <row r="7926" spans="1:13" s="39" customFormat="1" ht="12.75" x14ac:dyDescent="0.2">
      <c r="A7926" s="33" t="s">
        <v>27</v>
      </c>
      <c r="B7926" s="33" t="s">
        <v>577</v>
      </c>
      <c r="C7926" s="34">
        <v>10</v>
      </c>
      <c r="D7926" s="33" t="s">
        <v>16</v>
      </c>
      <c r="E7926" s="33" t="s">
        <v>8397</v>
      </c>
      <c r="F7926" s="35">
        <v>30181800</v>
      </c>
      <c r="G7926" s="33" t="s">
        <v>466</v>
      </c>
      <c r="H7926" s="33">
        <v>3</v>
      </c>
      <c r="I7926" s="33">
        <v>4</v>
      </c>
      <c r="J7926" s="36">
        <v>2</v>
      </c>
      <c r="K7926" s="37">
        <v>4760</v>
      </c>
      <c r="L7926" s="38" t="s">
        <v>15</v>
      </c>
      <c r="M7926" s="38" t="s">
        <v>13</v>
      </c>
    </row>
    <row r="7927" spans="1:13" s="39" customFormat="1" ht="12.75" x14ac:dyDescent="0.2">
      <c r="A7927" s="33" t="s">
        <v>27</v>
      </c>
      <c r="B7927" s="33" t="s">
        <v>577</v>
      </c>
      <c r="C7927" s="34">
        <v>10</v>
      </c>
      <c r="D7927" s="33" t="s">
        <v>16</v>
      </c>
      <c r="E7927" s="33" t="s">
        <v>8398</v>
      </c>
      <c r="F7927" s="35">
        <v>30181800</v>
      </c>
      <c r="G7927" s="33" t="s">
        <v>466</v>
      </c>
      <c r="H7927" s="33">
        <v>3</v>
      </c>
      <c r="I7927" s="33">
        <v>4</v>
      </c>
      <c r="J7927" s="36">
        <v>2</v>
      </c>
      <c r="K7927" s="37">
        <v>6545</v>
      </c>
      <c r="L7927" s="38" t="s">
        <v>15</v>
      </c>
      <c r="M7927" s="38" t="s">
        <v>13</v>
      </c>
    </row>
    <row r="7928" spans="1:13" s="39" customFormat="1" ht="12.75" x14ac:dyDescent="0.2">
      <c r="A7928" s="33" t="s">
        <v>27</v>
      </c>
      <c r="B7928" s="33" t="s">
        <v>577</v>
      </c>
      <c r="C7928" s="34">
        <v>10</v>
      </c>
      <c r="D7928" s="33" t="s">
        <v>16</v>
      </c>
      <c r="E7928" s="33" t="s">
        <v>8399</v>
      </c>
      <c r="F7928" s="35">
        <v>30181800</v>
      </c>
      <c r="G7928" s="33" t="s">
        <v>466</v>
      </c>
      <c r="H7928" s="33">
        <v>3</v>
      </c>
      <c r="I7928" s="33">
        <v>4</v>
      </c>
      <c r="J7928" s="36">
        <v>2</v>
      </c>
      <c r="K7928" s="37">
        <v>6902</v>
      </c>
      <c r="L7928" s="38" t="s">
        <v>15</v>
      </c>
      <c r="M7928" s="38" t="s">
        <v>13</v>
      </c>
    </row>
    <row r="7929" spans="1:13" s="39" customFormat="1" ht="12.75" x14ac:dyDescent="0.2">
      <c r="A7929" s="33" t="s">
        <v>27</v>
      </c>
      <c r="B7929" s="33" t="s">
        <v>577</v>
      </c>
      <c r="C7929" s="34">
        <v>10</v>
      </c>
      <c r="D7929" s="33" t="s">
        <v>16</v>
      </c>
      <c r="E7929" s="33" t="s">
        <v>8400</v>
      </c>
      <c r="F7929" s="35">
        <v>30181800</v>
      </c>
      <c r="G7929" s="33" t="s">
        <v>466</v>
      </c>
      <c r="H7929" s="33">
        <v>3</v>
      </c>
      <c r="I7929" s="33">
        <v>4</v>
      </c>
      <c r="J7929" s="36">
        <v>2</v>
      </c>
      <c r="K7929" s="37">
        <v>7735</v>
      </c>
      <c r="L7929" s="38" t="s">
        <v>15</v>
      </c>
      <c r="M7929" s="38" t="s">
        <v>13</v>
      </c>
    </row>
    <row r="7930" spans="1:13" s="39" customFormat="1" ht="12.75" x14ac:dyDescent="0.2">
      <c r="A7930" s="33" t="s">
        <v>27</v>
      </c>
      <c r="B7930" s="33" t="s">
        <v>577</v>
      </c>
      <c r="C7930" s="34">
        <v>10</v>
      </c>
      <c r="D7930" s="33" t="s">
        <v>16</v>
      </c>
      <c r="E7930" s="33" t="s">
        <v>8401</v>
      </c>
      <c r="F7930" s="35">
        <v>30181701</v>
      </c>
      <c r="G7930" s="33" t="s">
        <v>466</v>
      </c>
      <c r="H7930" s="33">
        <v>3</v>
      </c>
      <c r="I7930" s="33">
        <v>4</v>
      </c>
      <c r="J7930" s="36">
        <v>1</v>
      </c>
      <c r="K7930" s="37">
        <v>104125</v>
      </c>
      <c r="L7930" s="38" t="s">
        <v>15</v>
      </c>
      <c r="M7930" s="38" t="s">
        <v>13</v>
      </c>
    </row>
    <row r="7931" spans="1:13" s="39" customFormat="1" ht="12.75" x14ac:dyDescent="0.2">
      <c r="A7931" s="33" t="s">
        <v>27</v>
      </c>
      <c r="B7931" s="33" t="s">
        <v>577</v>
      </c>
      <c r="C7931" s="34">
        <v>10</v>
      </c>
      <c r="D7931" s="33" t="s">
        <v>16</v>
      </c>
      <c r="E7931" s="33" t="s">
        <v>8402</v>
      </c>
      <c r="F7931" s="35">
        <v>30181701</v>
      </c>
      <c r="G7931" s="33" t="s">
        <v>466</v>
      </c>
      <c r="H7931" s="33">
        <v>3</v>
      </c>
      <c r="I7931" s="33">
        <v>4</v>
      </c>
      <c r="J7931" s="36">
        <v>1</v>
      </c>
      <c r="K7931" s="37">
        <v>65450</v>
      </c>
      <c r="L7931" s="38" t="s">
        <v>15</v>
      </c>
      <c r="M7931" s="38" t="s">
        <v>13</v>
      </c>
    </row>
    <row r="7932" spans="1:13" s="39" customFormat="1" ht="12.75" x14ac:dyDescent="0.2">
      <c r="A7932" s="33" t="s">
        <v>27</v>
      </c>
      <c r="B7932" s="33" t="s">
        <v>577</v>
      </c>
      <c r="C7932" s="34">
        <v>10</v>
      </c>
      <c r="D7932" s="33" t="s">
        <v>16</v>
      </c>
      <c r="E7932" s="33" t="s">
        <v>8403</v>
      </c>
      <c r="F7932" s="35">
        <v>30181701</v>
      </c>
      <c r="G7932" s="33" t="s">
        <v>466</v>
      </c>
      <c r="H7932" s="33">
        <v>3</v>
      </c>
      <c r="I7932" s="33">
        <v>4</v>
      </c>
      <c r="J7932" s="36">
        <v>2</v>
      </c>
      <c r="K7932" s="37">
        <v>89964</v>
      </c>
      <c r="L7932" s="38" t="s">
        <v>15</v>
      </c>
      <c r="M7932" s="38" t="s">
        <v>13</v>
      </c>
    </row>
    <row r="7933" spans="1:13" s="39" customFormat="1" ht="12.75" x14ac:dyDescent="0.2">
      <c r="A7933" s="33" t="s">
        <v>27</v>
      </c>
      <c r="B7933" s="33" t="s">
        <v>577</v>
      </c>
      <c r="C7933" s="34">
        <v>10</v>
      </c>
      <c r="D7933" s="33" t="s">
        <v>16</v>
      </c>
      <c r="E7933" s="33" t="s">
        <v>8404</v>
      </c>
      <c r="F7933" s="35">
        <v>30181701</v>
      </c>
      <c r="G7933" s="33" t="s">
        <v>466</v>
      </c>
      <c r="H7933" s="33">
        <v>3</v>
      </c>
      <c r="I7933" s="33">
        <v>4</v>
      </c>
      <c r="J7933" s="36">
        <v>5</v>
      </c>
      <c r="K7933" s="37">
        <v>106505</v>
      </c>
      <c r="L7933" s="38" t="s">
        <v>15</v>
      </c>
      <c r="M7933" s="38" t="s">
        <v>13</v>
      </c>
    </row>
    <row r="7934" spans="1:13" s="39" customFormat="1" ht="12.75" x14ac:dyDescent="0.2">
      <c r="A7934" s="33" t="s">
        <v>27</v>
      </c>
      <c r="B7934" s="33" t="s">
        <v>577</v>
      </c>
      <c r="C7934" s="34">
        <v>10</v>
      </c>
      <c r="D7934" s="33" t="s">
        <v>16</v>
      </c>
      <c r="E7934" s="33" t="s">
        <v>8405</v>
      </c>
      <c r="F7934" s="35">
        <v>30181701</v>
      </c>
      <c r="G7934" s="33" t="s">
        <v>466</v>
      </c>
      <c r="H7934" s="33">
        <v>3</v>
      </c>
      <c r="I7934" s="33">
        <v>4</v>
      </c>
      <c r="J7934" s="36">
        <v>10</v>
      </c>
      <c r="K7934" s="37">
        <v>116620</v>
      </c>
      <c r="L7934" s="38" t="s">
        <v>15</v>
      </c>
      <c r="M7934" s="38" t="s">
        <v>13</v>
      </c>
    </row>
    <row r="7935" spans="1:13" s="39" customFormat="1" ht="12.75" x14ac:dyDescent="0.2">
      <c r="A7935" s="33" t="s">
        <v>27</v>
      </c>
      <c r="B7935" s="33" t="s">
        <v>577</v>
      </c>
      <c r="C7935" s="34">
        <v>10</v>
      </c>
      <c r="D7935" s="33" t="s">
        <v>16</v>
      </c>
      <c r="E7935" s="33" t="s">
        <v>8406</v>
      </c>
      <c r="F7935" s="35">
        <v>30181701</v>
      </c>
      <c r="G7935" s="33" t="s">
        <v>466</v>
      </c>
      <c r="H7935" s="33">
        <v>3</v>
      </c>
      <c r="I7935" s="33">
        <v>4</v>
      </c>
      <c r="J7935" s="36">
        <v>8</v>
      </c>
      <c r="K7935" s="37">
        <v>93296</v>
      </c>
      <c r="L7935" s="38" t="s">
        <v>15</v>
      </c>
      <c r="M7935" s="38" t="s">
        <v>13</v>
      </c>
    </row>
    <row r="7936" spans="1:13" s="39" customFormat="1" ht="12.75" x14ac:dyDescent="0.2">
      <c r="A7936" s="33" t="s">
        <v>27</v>
      </c>
      <c r="B7936" s="33" t="s">
        <v>577</v>
      </c>
      <c r="C7936" s="34">
        <v>10</v>
      </c>
      <c r="D7936" s="33" t="s">
        <v>16</v>
      </c>
      <c r="E7936" s="33" t="s">
        <v>8407</v>
      </c>
      <c r="F7936" s="35">
        <v>40172508</v>
      </c>
      <c r="G7936" s="33" t="s">
        <v>466</v>
      </c>
      <c r="H7936" s="33">
        <v>3</v>
      </c>
      <c r="I7936" s="33">
        <v>4</v>
      </c>
      <c r="J7936" s="36">
        <v>2</v>
      </c>
      <c r="K7936" s="37">
        <v>29274</v>
      </c>
      <c r="L7936" s="38" t="s">
        <v>15</v>
      </c>
      <c r="M7936" s="38" t="s">
        <v>13</v>
      </c>
    </row>
    <row r="7937" spans="1:13" s="39" customFormat="1" ht="12.75" x14ac:dyDescent="0.2">
      <c r="A7937" s="33" t="s">
        <v>27</v>
      </c>
      <c r="B7937" s="33" t="s">
        <v>577</v>
      </c>
      <c r="C7937" s="34">
        <v>10</v>
      </c>
      <c r="D7937" s="33" t="s">
        <v>16</v>
      </c>
      <c r="E7937" s="33" t="s">
        <v>8408</v>
      </c>
      <c r="F7937" s="35">
        <v>40172508</v>
      </c>
      <c r="G7937" s="33" t="s">
        <v>466</v>
      </c>
      <c r="H7937" s="33">
        <v>3</v>
      </c>
      <c r="I7937" s="33">
        <v>4</v>
      </c>
      <c r="J7937" s="36">
        <v>2</v>
      </c>
      <c r="K7937" s="37">
        <v>27608</v>
      </c>
      <c r="L7937" s="38" t="s">
        <v>15</v>
      </c>
      <c r="M7937" s="38" t="s">
        <v>13</v>
      </c>
    </row>
    <row r="7938" spans="1:13" s="39" customFormat="1" ht="12.75" x14ac:dyDescent="0.2">
      <c r="A7938" s="33" t="s">
        <v>27</v>
      </c>
      <c r="B7938" s="33" t="s">
        <v>577</v>
      </c>
      <c r="C7938" s="34">
        <v>10</v>
      </c>
      <c r="D7938" s="33" t="s">
        <v>16</v>
      </c>
      <c r="E7938" s="33" t="s">
        <v>8409</v>
      </c>
      <c r="F7938" s="35">
        <v>40172508</v>
      </c>
      <c r="G7938" s="33" t="s">
        <v>466</v>
      </c>
      <c r="H7938" s="33">
        <v>3</v>
      </c>
      <c r="I7938" s="33">
        <v>4</v>
      </c>
      <c r="J7938" s="36">
        <v>2</v>
      </c>
      <c r="K7938" s="37">
        <v>21420</v>
      </c>
      <c r="L7938" s="38" t="s">
        <v>15</v>
      </c>
      <c r="M7938" s="38" t="s">
        <v>13</v>
      </c>
    </row>
    <row r="7939" spans="1:13" s="39" customFormat="1" ht="12.75" x14ac:dyDescent="0.2">
      <c r="A7939" s="33" t="s">
        <v>27</v>
      </c>
      <c r="B7939" s="33" t="s">
        <v>577</v>
      </c>
      <c r="C7939" s="34">
        <v>10</v>
      </c>
      <c r="D7939" s="33" t="s">
        <v>16</v>
      </c>
      <c r="E7939" s="33" t="s">
        <v>8410</v>
      </c>
      <c r="F7939" s="35">
        <v>40172508</v>
      </c>
      <c r="G7939" s="33" t="s">
        <v>466</v>
      </c>
      <c r="H7939" s="33">
        <v>3</v>
      </c>
      <c r="I7939" s="33">
        <v>4</v>
      </c>
      <c r="J7939" s="36">
        <v>2</v>
      </c>
      <c r="K7939" s="37">
        <v>23324</v>
      </c>
      <c r="L7939" s="38" t="s">
        <v>15</v>
      </c>
      <c r="M7939" s="38" t="s">
        <v>13</v>
      </c>
    </row>
    <row r="7940" spans="1:13" s="39" customFormat="1" ht="12.75" x14ac:dyDescent="0.2">
      <c r="A7940" s="33" t="s">
        <v>27</v>
      </c>
      <c r="B7940" s="33" t="s">
        <v>577</v>
      </c>
      <c r="C7940" s="34">
        <v>10</v>
      </c>
      <c r="D7940" s="33" t="s">
        <v>16</v>
      </c>
      <c r="E7940" s="33" t="s">
        <v>8411</v>
      </c>
      <c r="F7940" s="35">
        <v>40172508</v>
      </c>
      <c r="G7940" s="33" t="s">
        <v>466</v>
      </c>
      <c r="H7940" s="33">
        <v>3</v>
      </c>
      <c r="I7940" s="33">
        <v>4</v>
      </c>
      <c r="J7940" s="36">
        <v>2</v>
      </c>
      <c r="K7940" s="37">
        <v>9044</v>
      </c>
      <c r="L7940" s="38" t="s">
        <v>15</v>
      </c>
      <c r="M7940" s="38" t="s">
        <v>13</v>
      </c>
    </row>
    <row r="7941" spans="1:13" s="39" customFormat="1" ht="12.75" x14ac:dyDescent="0.2">
      <c r="A7941" s="33" t="s">
        <v>27</v>
      </c>
      <c r="B7941" s="33" t="s">
        <v>577</v>
      </c>
      <c r="C7941" s="34">
        <v>10</v>
      </c>
      <c r="D7941" s="33" t="s">
        <v>16</v>
      </c>
      <c r="E7941" s="33" t="s">
        <v>8412</v>
      </c>
      <c r="F7941" s="35">
        <v>40172508</v>
      </c>
      <c r="G7941" s="33" t="s">
        <v>466</v>
      </c>
      <c r="H7941" s="33">
        <v>3</v>
      </c>
      <c r="I7941" s="33">
        <v>4</v>
      </c>
      <c r="J7941" s="36">
        <v>2</v>
      </c>
      <c r="K7941" s="37">
        <v>5474</v>
      </c>
      <c r="L7941" s="38" t="s">
        <v>15</v>
      </c>
      <c r="M7941" s="38" t="s">
        <v>13</v>
      </c>
    </row>
    <row r="7942" spans="1:13" s="39" customFormat="1" ht="12.75" x14ac:dyDescent="0.2">
      <c r="A7942" s="33" t="s">
        <v>27</v>
      </c>
      <c r="B7942" s="33" t="s">
        <v>577</v>
      </c>
      <c r="C7942" s="34">
        <v>10</v>
      </c>
      <c r="D7942" s="33" t="s">
        <v>16</v>
      </c>
      <c r="E7942" s="33" t="s">
        <v>8413</v>
      </c>
      <c r="F7942" s="35">
        <v>40172508</v>
      </c>
      <c r="G7942" s="33" t="s">
        <v>466</v>
      </c>
      <c r="H7942" s="33">
        <v>3</v>
      </c>
      <c r="I7942" s="33">
        <v>4</v>
      </c>
      <c r="J7942" s="36">
        <v>2</v>
      </c>
      <c r="K7942" s="37">
        <v>34034</v>
      </c>
      <c r="L7942" s="38" t="s">
        <v>15</v>
      </c>
      <c r="M7942" s="38" t="s">
        <v>13</v>
      </c>
    </row>
    <row r="7943" spans="1:13" s="39" customFormat="1" ht="12.75" x14ac:dyDescent="0.2">
      <c r="A7943" s="33" t="s">
        <v>27</v>
      </c>
      <c r="B7943" s="33" t="s">
        <v>577</v>
      </c>
      <c r="C7943" s="34">
        <v>10</v>
      </c>
      <c r="D7943" s="33" t="s">
        <v>16</v>
      </c>
      <c r="E7943" s="33" t="s">
        <v>8414</v>
      </c>
      <c r="F7943" s="35">
        <v>40172906</v>
      </c>
      <c r="G7943" s="33" t="s">
        <v>466</v>
      </c>
      <c r="H7943" s="33">
        <v>3</v>
      </c>
      <c r="I7943" s="33">
        <v>4</v>
      </c>
      <c r="J7943" s="36">
        <v>1</v>
      </c>
      <c r="K7943" s="37">
        <v>22253</v>
      </c>
      <c r="L7943" s="38" t="s">
        <v>15</v>
      </c>
      <c r="M7943" s="38" t="s">
        <v>13</v>
      </c>
    </row>
    <row r="7944" spans="1:13" s="39" customFormat="1" ht="12.75" x14ac:dyDescent="0.2">
      <c r="A7944" s="33" t="s">
        <v>27</v>
      </c>
      <c r="B7944" s="33" t="s">
        <v>577</v>
      </c>
      <c r="C7944" s="34">
        <v>10</v>
      </c>
      <c r="D7944" s="33" t="s">
        <v>16</v>
      </c>
      <c r="E7944" s="33" t="s">
        <v>8415</v>
      </c>
      <c r="F7944" s="35">
        <v>40172906</v>
      </c>
      <c r="G7944" s="33" t="s">
        <v>466</v>
      </c>
      <c r="H7944" s="33">
        <v>3</v>
      </c>
      <c r="I7944" s="33">
        <v>4</v>
      </c>
      <c r="J7944" s="36">
        <v>1</v>
      </c>
      <c r="K7944" s="37">
        <v>30464</v>
      </c>
      <c r="L7944" s="38" t="s">
        <v>15</v>
      </c>
      <c r="M7944" s="38" t="s">
        <v>13</v>
      </c>
    </row>
    <row r="7945" spans="1:13" s="39" customFormat="1" ht="12.75" x14ac:dyDescent="0.2">
      <c r="A7945" s="33" t="s">
        <v>27</v>
      </c>
      <c r="B7945" s="33" t="s">
        <v>577</v>
      </c>
      <c r="C7945" s="34">
        <v>10</v>
      </c>
      <c r="D7945" s="33" t="s">
        <v>16</v>
      </c>
      <c r="E7945" s="33" t="s">
        <v>8416</v>
      </c>
      <c r="F7945" s="35">
        <v>40172906</v>
      </c>
      <c r="G7945" s="33" t="s">
        <v>466</v>
      </c>
      <c r="H7945" s="33">
        <v>3</v>
      </c>
      <c r="I7945" s="33">
        <v>4</v>
      </c>
      <c r="J7945" s="36">
        <v>1</v>
      </c>
      <c r="K7945" s="37">
        <v>11424</v>
      </c>
      <c r="L7945" s="38" t="s">
        <v>15</v>
      </c>
      <c r="M7945" s="38" t="s">
        <v>13</v>
      </c>
    </row>
    <row r="7946" spans="1:13" s="39" customFormat="1" ht="12.75" x14ac:dyDescent="0.2">
      <c r="A7946" s="33" t="s">
        <v>27</v>
      </c>
      <c r="B7946" s="33" t="s">
        <v>577</v>
      </c>
      <c r="C7946" s="34">
        <v>10</v>
      </c>
      <c r="D7946" s="33" t="s">
        <v>16</v>
      </c>
      <c r="E7946" s="33" t="s">
        <v>8417</v>
      </c>
      <c r="F7946" s="35">
        <v>40172906</v>
      </c>
      <c r="G7946" s="33" t="s">
        <v>466</v>
      </c>
      <c r="H7946" s="33">
        <v>3</v>
      </c>
      <c r="I7946" s="33">
        <v>4</v>
      </c>
      <c r="J7946" s="36">
        <v>2</v>
      </c>
      <c r="K7946" s="37">
        <v>7616</v>
      </c>
      <c r="L7946" s="38" t="s">
        <v>15</v>
      </c>
      <c r="M7946" s="38" t="s">
        <v>13</v>
      </c>
    </row>
    <row r="7947" spans="1:13" s="39" customFormat="1" ht="12.75" x14ac:dyDescent="0.2">
      <c r="A7947" s="33" t="s">
        <v>27</v>
      </c>
      <c r="B7947" s="33" t="s">
        <v>577</v>
      </c>
      <c r="C7947" s="34">
        <v>10</v>
      </c>
      <c r="D7947" s="33" t="s">
        <v>16</v>
      </c>
      <c r="E7947" s="33" t="s">
        <v>8418</v>
      </c>
      <c r="F7947" s="35">
        <v>40172906</v>
      </c>
      <c r="G7947" s="33" t="s">
        <v>466</v>
      </c>
      <c r="H7947" s="33">
        <v>3</v>
      </c>
      <c r="I7947" s="33">
        <v>4</v>
      </c>
      <c r="J7947" s="36">
        <v>2</v>
      </c>
      <c r="K7947" s="37">
        <v>1785</v>
      </c>
      <c r="L7947" s="38" t="s">
        <v>15</v>
      </c>
      <c r="M7947" s="38" t="s">
        <v>13</v>
      </c>
    </row>
    <row r="7948" spans="1:13" s="39" customFormat="1" ht="12.75" x14ac:dyDescent="0.2">
      <c r="A7948" s="33" t="s">
        <v>27</v>
      </c>
      <c r="B7948" s="33" t="s">
        <v>577</v>
      </c>
      <c r="C7948" s="34">
        <v>10</v>
      </c>
      <c r="D7948" s="33" t="s">
        <v>16</v>
      </c>
      <c r="E7948" s="33" t="s">
        <v>8419</v>
      </c>
      <c r="F7948" s="35">
        <v>40172906</v>
      </c>
      <c r="G7948" s="33" t="s">
        <v>466</v>
      </c>
      <c r="H7948" s="33">
        <v>3</v>
      </c>
      <c r="I7948" s="33">
        <v>4</v>
      </c>
      <c r="J7948" s="36">
        <v>2</v>
      </c>
      <c r="K7948" s="37">
        <v>2261</v>
      </c>
      <c r="L7948" s="38" t="s">
        <v>15</v>
      </c>
      <c r="M7948" s="38" t="s">
        <v>13</v>
      </c>
    </row>
    <row r="7949" spans="1:13" s="39" customFormat="1" ht="12.75" x14ac:dyDescent="0.2">
      <c r="A7949" s="33" t="s">
        <v>27</v>
      </c>
      <c r="B7949" s="33" t="s">
        <v>577</v>
      </c>
      <c r="C7949" s="34">
        <v>10</v>
      </c>
      <c r="D7949" s="33" t="s">
        <v>16</v>
      </c>
      <c r="E7949" s="33" t="s">
        <v>8420</v>
      </c>
      <c r="F7949" s="35">
        <v>40172906</v>
      </c>
      <c r="G7949" s="33" t="s">
        <v>466</v>
      </c>
      <c r="H7949" s="33">
        <v>3</v>
      </c>
      <c r="I7949" s="33">
        <v>4</v>
      </c>
      <c r="J7949" s="36">
        <v>2</v>
      </c>
      <c r="K7949" s="37">
        <v>2856</v>
      </c>
      <c r="L7949" s="38" t="s">
        <v>15</v>
      </c>
      <c r="M7949" s="38" t="s">
        <v>13</v>
      </c>
    </row>
    <row r="7950" spans="1:13" s="39" customFormat="1" ht="12.75" x14ac:dyDescent="0.2">
      <c r="A7950" s="33" t="s">
        <v>27</v>
      </c>
      <c r="B7950" s="33" t="s">
        <v>577</v>
      </c>
      <c r="C7950" s="34">
        <v>10</v>
      </c>
      <c r="D7950" s="33" t="s">
        <v>16</v>
      </c>
      <c r="E7950" s="33" t="s">
        <v>8421</v>
      </c>
      <c r="F7950" s="35">
        <v>40172906</v>
      </c>
      <c r="G7950" s="33" t="s">
        <v>466</v>
      </c>
      <c r="H7950" s="33">
        <v>3</v>
      </c>
      <c r="I7950" s="33">
        <v>4</v>
      </c>
      <c r="J7950" s="36">
        <v>2</v>
      </c>
      <c r="K7950" s="37">
        <v>5950</v>
      </c>
      <c r="L7950" s="38" t="s">
        <v>15</v>
      </c>
      <c r="M7950" s="38" t="s">
        <v>13</v>
      </c>
    </row>
    <row r="7951" spans="1:13" s="39" customFormat="1" ht="12.75" x14ac:dyDescent="0.2">
      <c r="A7951" s="33" t="s">
        <v>27</v>
      </c>
      <c r="B7951" s="33" t="s">
        <v>577</v>
      </c>
      <c r="C7951" s="34">
        <v>10</v>
      </c>
      <c r="D7951" s="33" t="s">
        <v>16</v>
      </c>
      <c r="E7951" s="33" t="s">
        <v>8422</v>
      </c>
      <c r="F7951" s="35">
        <v>40172906</v>
      </c>
      <c r="G7951" s="33" t="s">
        <v>466</v>
      </c>
      <c r="H7951" s="33">
        <v>3</v>
      </c>
      <c r="I7951" s="33">
        <v>4</v>
      </c>
      <c r="J7951" s="36">
        <v>2</v>
      </c>
      <c r="K7951" s="37">
        <v>7140</v>
      </c>
      <c r="L7951" s="38" t="s">
        <v>15</v>
      </c>
      <c r="M7951" s="38" t="s">
        <v>13</v>
      </c>
    </row>
    <row r="7952" spans="1:13" s="39" customFormat="1" ht="12.75" x14ac:dyDescent="0.2">
      <c r="A7952" s="33" t="s">
        <v>27</v>
      </c>
      <c r="B7952" s="33" t="s">
        <v>577</v>
      </c>
      <c r="C7952" s="34">
        <v>10</v>
      </c>
      <c r="D7952" s="33" t="s">
        <v>16</v>
      </c>
      <c r="E7952" s="33" t="s">
        <v>8423</v>
      </c>
      <c r="F7952" s="35">
        <v>40172906</v>
      </c>
      <c r="G7952" s="33" t="s">
        <v>466</v>
      </c>
      <c r="H7952" s="33">
        <v>3</v>
      </c>
      <c r="I7952" s="33">
        <v>4</v>
      </c>
      <c r="J7952" s="36">
        <v>2</v>
      </c>
      <c r="K7952" s="37">
        <v>14161</v>
      </c>
      <c r="L7952" s="38" t="s">
        <v>15</v>
      </c>
      <c r="M7952" s="38" t="s">
        <v>13</v>
      </c>
    </row>
    <row r="7953" spans="1:13" s="39" customFormat="1" ht="12.75" x14ac:dyDescent="0.2">
      <c r="A7953" s="33" t="s">
        <v>27</v>
      </c>
      <c r="B7953" s="33" t="s">
        <v>577</v>
      </c>
      <c r="C7953" s="34">
        <v>10</v>
      </c>
      <c r="D7953" s="33" t="s">
        <v>16</v>
      </c>
      <c r="E7953" s="33" t="s">
        <v>8424</v>
      </c>
      <c r="F7953" s="35">
        <v>40174608</v>
      </c>
      <c r="G7953" s="33" t="s">
        <v>466</v>
      </c>
      <c r="H7953" s="33">
        <v>3</v>
      </c>
      <c r="I7953" s="33">
        <v>4</v>
      </c>
      <c r="J7953" s="36">
        <v>2</v>
      </c>
      <c r="K7953" s="37">
        <v>1547</v>
      </c>
      <c r="L7953" s="38" t="s">
        <v>15</v>
      </c>
      <c r="M7953" s="38" t="s">
        <v>13</v>
      </c>
    </row>
    <row r="7954" spans="1:13" s="39" customFormat="1" ht="12.75" x14ac:dyDescent="0.2">
      <c r="A7954" s="33" t="s">
        <v>27</v>
      </c>
      <c r="B7954" s="33" t="s">
        <v>577</v>
      </c>
      <c r="C7954" s="34">
        <v>10</v>
      </c>
      <c r="D7954" s="33" t="s">
        <v>16</v>
      </c>
      <c r="E7954" s="33" t="s">
        <v>8425</v>
      </c>
      <c r="F7954" s="35">
        <v>40174608</v>
      </c>
      <c r="G7954" s="33" t="s">
        <v>466</v>
      </c>
      <c r="H7954" s="33">
        <v>3</v>
      </c>
      <c r="I7954" s="33">
        <v>4</v>
      </c>
      <c r="J7954" s="36">
        <v>2</v>
      </c>
      <c r="K7954" s="37">
        <v>1904</v>
      </c>
      <c r="L7954" s="38" t="s">
        <v>15</v>
      </c>
      <c r="M7954" s="38" t="s">
        <v>13</v>
      </c>
    </row>
    <row r="7955" spans="1:13" s="39" customFormat="1" ht="12.75" x14ac:dyDescent="0.2">
      <c r="A7955" s="33" t="s">
        <v>27</v>
      </c>
      <c r="B7955" s="33" t="s">
        <v>577</v>
      </c>
      <c r="C7955" s="34">
        <v>10</v>
      </c>
      <c r="D7955" s="33" t="s">
        <v>16</v>
      </c>
      <c r="E7955" s="33" t="s">
        <v>8426</v>
      </c>
      <c r="F7955" s="35">
        <v>40174608</v>
      </c>
      <c r="G7955" s="33" t="s">
        <v>466</v>
      </c>
      <c r="H7955" s="33">
        <v>3</v>
      </c>
      <c r="I7955" s="33">
        <v>4</v>
      </c>
      <c r="J7955" s="36">
        <v>2</v>
      </c>
      <c r="K7955" s="37">
        <v>5474</v>
      </c>
      <c r="L7955" s="38" t="s">
        <v>15</v>
      </c>
      <c r="M7955" s="38" t="s">
        <v>13</v>
      </c>
    </row>
    <row r="7956" spans="1:13" s="39" customFormat="1" ht="12.75" x14ac:dyDescent="0.2">
      <c r="A7956" s="33" t="s">
        <v>27</v>
      </c>
      <c r="B7956" s="33" t="s">
        <v>577</v>
      </c>
      <c r="C7956" s="34">
        <v>10</v>
      </c>
      <c r="D7956" s="33" t="s">
        <v>16</v>
      </c>
      <c r="E7956" s="33" t="s">
        <v>8427</v>
      </c>
      <c r="F7956" s="35">
        <v>40174608</v>
      </c>
      <c r="G7956" s="33" t="s">
        <v>466</v>
      </c>
      <c r="H7956" s="33">
        <v>3</v>
      </c>
      <c r="I7956" s="33">
        <v>4</v>
      </c>
      <c r="J7956" s="36">
        <v>2</v>
      </c>
      <c r="K7956" s="37">
        <v>9758</v>
      </c>
      <c r="L7956" s="38" t="s">
        <v>15</v>
      </c>
      <c r="M7956" s="38" t="s">
        <v>13</v>
      </c>
    </row>
    <row r="7957" spans="1:13" s="39" customFormat="1" ht="12.75" x14ac:dyDescent="0.2">
      <c r="A7957" s="33" t="s">
        <v>27</v>
      </c>
      <c r="B7957" s="33" t="s">
        <v>577</v>
      </c>
      <c r="C7957" s="34">
        <v>10</v>
      </c>
      <c r="D7957" s="33" t="s">
        <v>16</v>
      </c>
      <c r="E7957" s="33" t="s">
        <v>8428</v>
      </c>
      <c r="F7957" s="35">
        <v>40174608</v>
      </c>
      <c r="G7957" s="33" t="s">
        <v>466</v>
      </c>
      <c r="H7957" s="33">
        <v>3</v>
      </c>
      <c r="I7957" s="33">
        <v>4</v>
      </c>
      <c r="J7957" s="36">
        <v>2</v>
      </c>
      <c r="K7957" s="37">
        <v>19040</v>
      </c>
      <c r="L7957" s="38" t="s">
        <v>15</v>
      </c>
      <c r="M7957" s="38" t="s">
        <v>13</v>
      </c>
    </row>
    <row r="7958" spans="1:13" s="39" customFormat="1" ht="12.75" x14ac:dyDescent="0.2">
      <c r="A7958" s="33" t="s">
        <v>27</v>
      </c>
      <c r="B7958" s="33" t="s">
        <v>577</v>
      </c>
      <c r="C7958" s="34">
        <v>10</v>
      </c>
      <c r="D7958" s="33" t="s">
        <v>16</v>
      </c>
      <c r="E7958" s="33" t="s">
        <v>8429</v>
      </c>
      <c r="F7958" s="35">
        <v>40174608</v>
      </c>
      <c r="G7958" s="33" t="s">
        <v>466</v>
      </c>
      <c r="H7958" s="33">
        <v>3</v>
      </c>
      <c r="I7958" s="33">
        <v>4</v>
      </c>
      <c r="J7958" s="36">
        <v>2</v>
      </c>
      <c r="K7958" s="37">
        <v>33082</v>
      </c>
      <c r="L7958" s="38" t="s">
        <v>15</v>
      </c>
      <c r="M7958" s="38" t="s">
        <v>13</v>
      </c>
    </row>
    <row r="7959" spans="1:13" s="39" customFormat="1" ht="12.75" x14ac:dyDescent="0.2">
      <c r="A7959" s="33" t="s">
        <v>27</v>
      </c>
      <c r="B7959" s="33" t="s">
        <v>577</v>
      </c>
      <c r="C7959" s="34">
        <v>10</v>
      </c>
      <c r="D7959" s="33" t="s">
        <v>16</v>
      </c>
      <c r="E7959" s="33" t="s">
        <v>8430</v>
      </c>
      <c r="F7959" s="35">
        <v>40172808</v>
      </c>
      <c r="G7959" s="33" t="s">
        <v>466</v>
      </c>
      <c r="H7959" s="33">
        <v>3</v>
      </c>
      <c r="I7959" s="33">
        <v>4</v>
      </c>
      <c r="J7959" s="36">
        <v>2</v>
      </c>
      <c r="K7959" s="37">
        <v>952</v>
      </c>
      <c r="L7959" s="38" t="s">
        <v>15</v>
      </c>
      <c r="M7959" s="38" t="s">
        <v>13</v>
      </c>
    </row>
    <row r="7960" spans="1:13" s="39" customFormat="1" ht="12.75" x14ac:dyDescent="0.2">
      <c r="A7960" s="33" t="s">
        <v>27</v>
      </c>
      <c r="B7960" s="33" t="s">
        <v>577</v>
      </c>
      <c r="C7960" s="34">
        <v>10</v>
      </c>
      <c r="D7960" s="33" t="s">
        <v>16</v>
      </c>
      <c r="E7960" s="33" t="s">
        <v>8431</v>
      </c>
      <c r="F7960" s="35">
        <v>40172808</v>
      </c>
      <c r="G7960" s="33" t="s">
        <v>466</v>
      </c>
      <c r="H7960" s="33">
        <v>3</v>
      </c>
      <c r="I7960" s="33">
        <v>4</v>
      </c>
      <c r="J7960" s="36">
        <v>2</v>
      </c>
      <c r="K7960" s="37">
        <v>2023</v>
      </c>
      <c r="L7960" s="38" t="s">
        <v>15</v>
      </c>
      <c r="M7960" s="38" t="s">
        <v>13</v>
      </c>
    </row>
    <row r="7961" spans="1:13" s="39" customFormat="1" ht="12.75" x14ac:dyDescent="0.2">
      <c r="A7961" s="33" t="s">
        <v>27</v>
      </c>
      <c r="B7961" s="33" t="s">
        <v>577</v>
      </c>
      <c r="C7961" s="34">
        <v>10</v>
      </c>
      <c r="D7961" s="33" t="s">
        <v>16</v>
      </c>
      <c r="E7961" s="33" t="s">
        <v>8432</v>
      </c>
      <c r="F7961" s="35">
        <v>40172808</v>
      </c>
      <c r="G7961" s="33" t="s">
        <v>466</v>
      </c>
      <c r="H7961" s="33">
        <v>3</v>
      </c>
      <c r="I7961" s="33">
        <v>4</v>
      </c>
      <c r="J7961" s="36">
        <v>2</v>
      </c>
      <c r="K7961" s="37">
        <v>4641</v>
      </c>
      <c r="L7961" s="38" t="s">
        <v>15</v>
      </c>
      <c r="M7961" s="38" t="s">
        <v>13</v>
      </c>
    </row>
    <row r="7962" spans="1:13" s="39" customFormat="1" ht="12.75" x14ac:dyDescent="0.2">
      <c r="A7962" s="33" t="s">
        <v>27</v>
      </c>
      <c r="B7962" s="33" t="s">
        <v>577</v>
      </c>
      <c r="C7962" s="34">
        <v>10</v>
      </c>
      <c r="D7962" s="33" t="s">
        <v>16</v>
      </c>
      <c r="E7962" s="33" t="s">
        <v>8433</v>
      </c>
      <c r="F7962" s="35">
        <v>40172808</v>
      </c>
      <c r="G7962" s="33" t="s">
        <v>466</v>
      </c>
      <c r="H7962" s="33">
        <v>3</v>
      </c>
      <c r="I7962" s="33">
        <v>4</v>
      </c>
      <c r="J7962" s="36">
        <v>2</v>
      </c>
      <c r="K7962" s="37">
        <v>7021</v>
      </c>
      <c r="L7962" s="38" t="s">
        <v>15</v>
      </c>
      <c r="M7962" s="38" t="s">
        <v>13</v>
      </c>
    </row>
    <row r="7963" spans="1:13" s="39" customFormat="1" ht="12.75" x14ac:dyDescent="0.2">
      <c r="A7963" s="33" t="s">
        <v>27</v>
      </c>
      <c r="B7963" s="33" t="s">
        <v>577</v>
      </c>
      <c r="C7963" s="34">
        <v>10</v>
      </c>
      <c r="D7963" s="33" t="s">
        <v>16</v>
      </c>
      <c r="E7963" s="33" t="s">
        <v>8434</v>
      </c>
      <c r="F7963" s="35">
        <v>40172808</v>
      </c>
      <c r="G7963" s="33" t="s">
        <v>466</v>
      </c>
      <c r="H7963" s="33">
        <v>3</v>
      </c>
      <c r="I7963" s="33">
        <v>4</v>
      </c>
      <c r="J7963" s="36">
        <v>2</v>
      </c>
      <c r="K7963" s="37">
        <v>7616</v>
      </c>
      <c r="L7963" s="38" t="s">
        <v>15</v>
      </c>
      <c r="M7963" s="38" t="s">
        <v>13</v>
      </c>
    </row>
    <row r="7964" spans="1:13" s="39" customFormat="1" ht="12.75" x14ac:dyDescent="0.2">
      <c r="A7964" s="33" t="s">
        <v>27</v>
      </c>
      <c r="B7964" s="33" t="s">
        <v>577</v>
      </c>
      <c r="C7964" s="34">
        <v>10</v>
      </c>
      <c r="D7964" s="33" t="s">
        <v>16</v>
      </c>
      <c r="E7964" s="33" t="s">
        <v>8435</v>
      </c>
      <c r="F7964" s="35">
        <v>40172808</v>
      </c>
      <c r="G7964" s="33" t="s">
        <v>466</v>
      </c>
      <c r="H7964" s="33">
        <v>3</v>
      </c>
      <c r="I7964" s="33">
        <v>4</v>
      </c>
      <c r="J7964" s="36">
        <v>2</v>
      </c>
      <c r="K7964" s="37">
        <v>11781</v>
      </c>
      <c r="L7964" s="38" t="s">
        <v>15</v>
      </c>
      <c r="M7964" s="38" t="s">
        <v>13</v>
      </c>
    </row>
    <row r="7965" spans="1:13" s="39" customFormat="1" ht="12.75" x14ac:dyDescent="0.2">
      <c r="A7965" s="33" t="s">
        <v>27</v>
      </c>
      <c r="B7965" s="33" t="s">
        <v>577</v>
      </c>
      <c r="C7965" s="34">
        <v>10</v>
      </c>
      <c r="D7965" s="33" t="s">
        <v>16</v>
      </c>
      <c r="E7965" s="33" t="s">
        <v>8436</v>
      </c>
      <c r="F7965" s="35">
        <v>40172808</v>
      </c>
      <c r="G7965" s="33" t="s">
        <v>466</v>
      </c>
      <c r="H7965" s="33">
        <v>3</v>
      </c>
      <c r="I7965" s="33">
        <v>4</v>
      </c>
      <c r="J7965" s="36">
        <v>2</v>
      </c>
      <c r="K7965" s="37">
        <v>1309</v>
      </c>
      <c r="L7965" s="38" t="s">
        <v>15</v>
      </c>
      <c r="M7965" s="38" t="s">
        <v>13</v>
      </c>
    </row>
    <row r="7966" spans="1:13" s="39" customFormat="1" ht="12.75" x14ac:dyDescent="0.2">
      <c r="A7966" s="33" t="s">
        <v>27</v>
      </c>
      <c r="B7966" s="33" t="s">
        <v>577</v>
      </c>
      <c r="C7966" s="34">
        <v>10</v>
      </c>
      <c r="D7966" s="33" t="s">
        <v>16</v>
      </c>
      <c r="E7966" s="33" t="s">
        <v>8437</v>
      </c>
      <c r="F7966" s="35">
        <v>40172808</v>
      </c>
      <c r="G7966" s="33" t="s">
        <v>466</v>
      </c>
      <c r="H7966" s="33">
        <v>3</v>
      </c>
      <c r="I7966" s="33">
        <v>4</v>
      </c>
      <c r="J7966" s="36">
        <v>2</v>
      </c>
      <c r="K7966" s="37">
        <v>1904</v>
      </c>
      <c r="L7966" s="38" t="s">
        <v>15</v>
      </c>
      <c r="M7966" s="38" t="s">
        <v>13</v>
      </c>
    </row>
    <row r="7967" spans="1:13" s="39" customFormat="1" ht="12.75" x14ac:dyDescent="0.2">
      <c r="A7967" s="33" t="s">
        <v>27</v>
      </c>
      <c r="B7967" s="33" t="s">
        <v>577</v>
      </c>
      <c r="C7967" s="34">
        <v>10</v>
      </c>
      <c r="D7967" s="33" t="s">
        <v>16</v>
      </c>
      <c r="E7967" s="33" t="s">
        <v>8438</v>
      </c>
      <c r="F7967" s="35">
        <v>40172808</v>
      </c>
      <c r="G7967" s="33" t="s">
        <v>466</v>
      </c>
      <c r="H7967" s="33">
        <v>3</v>
      </c>
      <c r="I7967" s="33">
        <v>4</v>
      </c>
      <c r="J7967" s="36">
        <v>2</v>
      </c>
      <c r="K7967" s="37">
        <v>4760</v>
      </c>
      <c r="L7967" s="38" t="s">
        <v>15</v>
      </c>
      <c r="M7967" s="38" t="s">
        <v>13</v>
      </c>
    </row>
    <row r="7968" spans="1:13" s="39" customFormat="1" ht="12.75" x14ac:dyDescent="0.2">
      <c r="A7968" s="33" t="s">
        <v>27</v>
      </c>
      <c r="B7968" s="33" t="s">
        <v>577</v>
      </c>
      <c r="C7968" s="34">
        <v>10</v>
      </c>
      <c r="D7968" s="33" t="s">
        <v>16</v>
      </c>
      <c r="E7968" s="33" t="s">
        <v>8439</v>
      </c>
      <c r="F7968" s="35">
        <v>40172808</v>
      </c>
      <c r="G7968" s="33" t="s">
        <v>466</v>
      </c>
      <c r="H7968" s="33">
        <v>3</v>
      </c>
      <c r="I7968" s="33">
        <v>4</v>
      </c>
      <c r="J7968" s="36">
        <v>2</v>
      </c>
      <c r="K7968" s="37">
        <v>11662</v>
      </c>
      <c r="L7968" s="38" t="s">
        <v>15</v>
      </c>
      <c r="M7968" s="38" t="s">
        <v>13</v>
      </c>
    </row>
    <row r="7969" spans="1:13" s="39" customFormat="1" ht="12.75" x14ac:dyDescent="0.2">
      <c r="A7969" s="33" t="s">
        <v>27</v>
      </c>
      <c r="B7969" s="33" t="s">
        <v>577</v>
      </c>
      <c r="C7969" s="34">
        <v>10</v>
      </c>
      <c r="D7969" s="33" t="s">
        <v>16</v>
      </c>
      <c r="E7969" s="33" t="s">
        <v>8440</v>
      </c>
      <c r="F7969" s="35">
        <v>40172808</v>
      </c>
      <c r="G7969" s="33" t="s">
        <v>466</v>
      </c>
      <c r="H7969" s="33">
        <v>3</v>
      </c>
      <c r="I7969" s="33">
        <v>4</v>
      </c>
      <c r="J7969" s="36">
        <v>2</v>
      </c>
      <c r="K7969" s="37">
        <v>9282</v>
      </c>
      <c r="L7969" s="38" t="s">
        <v>15</v>
      </c>
      <c r="M7969" s="38" t="s">
        <v>13</v>
      </c>
    </row>
    <row r="7970" spans="1:13" s="39" customFormat="1" ht="12.75" x14ac:dyDescent="0.2">
      <c r="A7970" s="33" t="s">
        <v>27</v>
      </c>
      <c r="B7970" s="33" t="s">
        <v>577</v>
      </c>
      <c r="C7970" s="34">
        <v>10</v>
      </c>
      <c r="D7970" s="33" t="s">
        <v>16</v>
      </c>
      <c r="E7970" s="33" t="s">
        <v>8441</v>
      </c>
      <c r="F7970" s="35">
        <v>40172808</v>
      </c>
      <c r="G7970" s="33" t="s">
        <v>466</v>
      </c>
      <c r="H7970" s="33">
        <v>3</v>
      </c>
      <c r="I7970" s="33">
        <v>4</v>
      </c>
      <c r="J7970" s="36">
        <v>2</v>
      </c>
      <c r="K7970" s="37">
        <v>19278</v>
      </c>
      <c r="L7970" s="38" t="s">
        <v>15</v>
      </c>
      <c r="M7970" s="38" t="s">
        <v>13</v>
      </c>
    </row>
    <row r="7971" spans="1:13" s="39" customFormat="1" ht="12.75" x14ac:dyDescent="0.2">
      <c r="A7971" s="33" t="s">
        <v>27</v>
      </c>
      <c r="B7971" s="33" t="s">
        <v>577</v>
      </c>
      <c r="C7971" s="34">
        <v>10</v>
      </c>
      <c r="D7971" s="33" t="s">
        <v>16</v>
      </c>
      <c r="E7971" s="33" t="s">
        <v>8442</v>
      </c>
      <c r="F7971" s="35">
        <v>40171708</v>
      </c>
      <c r="G7971" s="33" t="s">
        <v>466</v>
      </c>
      <c r="H7971" s="33">
        <v>3</v>
      </c>
      <c r="I7971" s="33">
        <v>4</v>
      </c>
      <c r="J7971" s="36">
        <v>2</v>
      </c>
      <c r="K7971" s="37">
        <v>1190</v>
      </c>
      <c r="L7971" s="38" t="s">
        <v>15</v>
      </c>
      <c r="M7971" s="38" t="s">
        <v>13</v>
      </c>
    </row>
    <row r="7972" spans="1:13" s="39" customFormat="1" ht="12.75" x14ac:dyDescent="0.2">
      <c r="A7972" s="33" t="s">
        <v>27</v>
      </c>
      <c r="B7972" s="33" t="s">
        <v>577</v>
      </c>
      <c r="C7972" s="34">
        <v>10</v>
      </c>
      <c r="D7972" s="33" t="s">
        <v>16</v>
      </c>
      <c r="E7972" s="33" t="s">
        <v>8443</v>
      </c>
      <c r="F7972" s="35">
        <v>40171708</v>
      </c>
      <c r="G7972" s="33" t="s">
        <v>466</v>
      </c>
      <c r="H7972" s="33">
        <v>3</v>
      </c>
      <c r="I7972" s="33">
        <v>4</v>
      </c>
      <c r="J7972" s="36">
        <v>2</v>
      </c>
      <c r="K7972" s="37">
        <v>2023</v>
      </c>
      <c r="L7972" s="38" t="s">
        <v>15</v>
      </c>
      <c r="M7972" s="38" t="s">
        <v>13</v>
      </c>
    </row>
    <row r="7973" spans="1:13" s="39" customFormat="1" ht="12.75" x14ac:dyDescent="0.2">
      <c r="A7973" s="33" t="s">
        <v>27</v>
      </c>
      <c r="B7973" s="33" t="s">
        <v>577</v>
      </c>
      <c r="C7973" s="34">
        <v>10</v>
      </c>
      <c r="D7973" s="33" t="s">
        <v>16</v>
      </c>
      <c r="E7973" s="33" t="s">
        <v>8444</v>
      </c>
      <c r="F7973" s="35">
        <v>40171708</v>
      </c>
      <c r="G7973" s="33" t="s">
        <v>466</v>
      </c>
      <c r="H7973" s="33">
        <v>3</v>
      </c>
      <c r="I7973" s="33">
        <v>4</v>
      </c>
      <c r="J7973" s="36">
        <v>2</v>
      </c>
      <c r="K7973" s="37">
        <v>10948</v>
      </c>
      <c r="L7973" s="38" t="s">
        <v>15</v>
      </c>
      <c r="M7973" s="38" t="s">
        <v>13</v>
      </c>
    </row>
    <row r="7974" spans="1:13" s="39" customFormat="1" ht="12.75" x14ac:dyDescent="0.2">
      <c r="A7974" s="33" t="s">
        <v>27</v>
      </c>
      <c r="B7974" s="33" t="s">
        <v>577</v>
      </c>
      <c r="C7974" s="34">
        <v>10</v>
      </c>
      <c r="D7974" s="33" t="s">
        <v>16</v>
      </c>
      <c r="E7974" s="33" t="s">
        <v>8445</v>
      </c>
      <c r="F7974" s="35">
        <v>40171708</v>
      </c>
      <c r="G7974" s="33" t="s">
        <v>466</v>
      </c>
      <c r="H7974" s="33">
        <v>3</v>
      </c>
      <c r="I7974" s="33">
        <v>4</v>
      </c>
      <c r="J7974" s="36">
        <v>2</v>
      </c>
      <c r="K7974" s="37">
        <v>1190</v>
      </c>
      <c r="L7974" s="38" t="s">
        <v>15</v>
      </c>
      <c r="M7974" s="38" t="s">
        <v>13</v>
      </c>
    </row>
    <row r="7975" spans="1:13" s="39" customFormat="1" ht="12.75" x14ac:dyDescent="0.2">
      <c r="A7975" s="33" t="s">
        <v>27</v>
      </c>
      <c r="B7975" s="33" t="s">
        <v>577</v>
      </c>
      <c r="C7975" s="34">
        <v>10</v>
      </c>
      <c r="D7975" s="33" t="s">
        <v>16</v>
      </c>
      <c r="E7975" s="33" t="s">
        <v>8446</v>
      </c>
      <c r="F7975" s="35">
        <v>40171708</v>
      </c>
      <c r="G7975" s="33" t="s">
        <v>466</v>
      </c>
      <c r="H7975" s="33">
        <v>3</v>
      </c>
      <c r="I7975" s="33">
        <v>4</v>
      </c>
      <c r="J7975" s="36">
        <v>2</v>
      </c>
      <c r="K7975" s="37">
        <v>2023</v>
      </c>
      <c r="L7975" s="38" t="s">
        <v>15</v>
      </c>
      <c r="M7975" s="38" t="s">
        <v>13</v>
      </c>
    </row>
    <row r="7976" spans="1:13" s="39" customFormat="1" ht="12.75" x14ac:dyDescent="0.2">
      <c r="A7976" s="33" t="s">
        <v>27</v>
      </c>
      <c r="B7976" s="33" t="s">
        <v>577</v>
      </c>
      <c r="C7976" s="34">
        <v>10</v>
      </c>
      <c r="D7976" s="33" t="s">
        <v>16</v>
      </c>
      <c r="E7976" s="33" t="s">
        <v>8447</v>
      </c>
      <c r="F7976" s="35">
        <v>40171708</v>
      </c>
      <c r="G7976" s="33" t="s">
        <v>466</v>
      </c>
      <c r="H7976" s="33">
        <v>3</v>
      </c>
      <c r="I7976" s="33">
        <v>4</v>
      </c>
      <c r="J7976" s="36">
        <v>2</v>
      </c>
      <c r="K7976" s="37">
        <v>10948</v>
      </c>
      <c r="L7976" s="38" t="s">
        <v>15</v>
      </c>
      <c r="M7976" s="38" t="s">
        <v>13</v>
      </c>
    </row>
    <row r="7977" spans="1:13" s="39" customFormat="1" ht="12.75" x14ac:dyDescent="0.2">
      <c r="A7977" s="33" t="s">
        <v>27</v>
      </c>
      <c r="B7977" s="33" t="s">
        <v>577</v>
      </c>
      <c r="C7977" s="34">
        <v>10</v>
      </c>
      <c r="D7977" s="33" t="s">
        <v>16</v>
      </c>
      <c r="E7977" s="33" t="s">
        <v>8448</v>
      </c>
      <c r="F7977" s="35">
        <v>40173608</v>
      </c>
      <c r="G7977" s="33" t="s">
        <v>466</v>
      </c>
      <c r="H7977" s="33">
        <v>3</v>
      </c>
      <c r="I7977" s="33">
        <v>4</v>
      </c>
      <c r="J7977" s="36">
        <v>2</v>
      </c>
      <c r="K7977" s="37">
        <v>5236</v>
      </c>
      <c r="L7977" s="38" t="s">
        <v>15</v>
      </c>
      <c r="M7977" s="38" t="s">
        <v>13</v>
      </c>
    </row>
    <row r="7978" spans="1:13" s="39" customFormat="1" ht="12.75" x14ac:dyDescent="0.2">
      <c r="A7978" s="33" t="s">
        <v>27</v>
      </c>
      <c r="B7978" s="33" t="s">
        <v>577</v>
      </c>
      <c r="C7978" s="34">
        <v>10</v>
      </c>
      <c r="D7978" s="33" t="s">
        <v>16</v>
      </c>
      <c r="E7978" s="33" t="s">
        <v>8449</v>
      </c>
      <c r="F7978" s="35">
        <v>40173608</v>
      </c>
      <c r="G7978" s="33" t="s">
        <v>466</v>
      </c>
      <c r="H7978" s="33">
        <v>3</v>
      </c>
      <c r="I7978" s="33">
        <v>4</v>
      </c>
      <c r="J7978" s="36">
        <v>2</v>
      </c>
      <c r="K7978" s="37">
        <v>6188</v>
      </c>
      <c r="L7978" s="38" t="s">
        <v>15</v>
      </c>
      <c r="M7978" s="38" t="s">
        <v>13</v>
      </c>
    </row>
    <row r="7979" spans="1:13" s="39" customFormat="1" ht="12.75" x14ac:dyDescent="0.2">
      <c r="A7979" s="33" t="s">
        <v>27</v>
      </c>
      <c r="B7979" s="33" t="s">
        <v>577</v>
      </c>
      <c r="C7979" s="34">
        <v>10</v>
      </c>
      <c r="D7979" s="33" t="s">
        <v>16</v>
      </c>
      <c r="E7979" s="33" t="s">
        <v>8450</v>
      </c>
      <c r="F7979" s="35">
        <v>40173608</v>
      </c>
      <c r="G7979" s="33" t="s">
        <v>466</v>
      </c>
      <c r="H7979" s="33">
        <v>3</v>
      </c>
      <c r="I7979" s="33">
        <v>4</v>
      </c>
      <c r="J7979" s="36">
        <v>2</v>
      </c>
      <c r="K7979" s="37">
        <v>7378</v>
      </c>
      <c r="L7979" s="38" t="s">
        <v>15</v>
      </c>
      <c r="M7979" s="38" t="s">
        <v>13</v>
      </c>
    </row>
    <row r="7980" spans="1:13" s="39" customFormat="1" ht="12.75" x14ac:dyDescent="0.2">
      <c r="A7980" s="33" t="s">
        <v>27</v>
      </c>
      <c r="B7980" s="33" t="s">
        <v>577</v>
      </c>
      <c r="C7980" s="34">
        <v>10</v>
      </c>
      <c r="D7980" s="33" t="s">
        <v>16</v>
      </c>
      <c r="E7980" s="33" t="s">
        <v>8451</v>
      </c>
      <c r="F7980" s="35">
        <v>31201612</v>
      </c>
      <c r="G7980" s="33" t="s">
        <v>466</v>
      </c>
      <c r="H7980" s="33">
        <v>3</v>
      </c>
      <c r="I7980" s="33">
        <v>4</v>
      </c>
      <c r="J7980" s="36">
        <v>2</v>
      </c>
      <c r="K7980" s="37">
        <v>74970</v>
      </c>
      <c r="L7980" s="38" t="s">
        <v>15</v>
      </c>
      <c r="M7980" s="38" t="s">
        <v>13</v>
      </c>
    </row>
    <row r="7981" spans="1:13" s="39" customFormat="1" ht="12.75" x14ac:dyDescent="0.2">
      <c r="A7981" s="33" t="s">
        <v>27</v>
      </c>
      <c r="B7981" s="33" t="s">
        <v>577</v>
      </c>
      <c r="C7981" s="34">
        <v>10</v>
      </c>
      <c r="D7981" s="33" t="s">
        <v>16</v>
      </c>
      <c r="E7981" s="33" t="s">
        <v>14206</v>
      </c>
      <c r="F7981" s="35">
        <v>15121900</v>
      </c>
      <c r="G7981" s="33" t="s">
        <v>466</v>
      </c>
      <c r="H7981" s="33">
        <v>3</v>
      </c>
      <c r="I7981" s="33">
        <v>4</v>
      </c>
      <c r="J7981" s="36">
        <v>2</v>
      </c>
      <c r="K7981" s="37">
        <v>7140</v>
      </c>
      <c r="L7981" s="38" t="s">
        <v>15</v>
      </c>
      <c r="M7981" s="38" t="s">
        <v>13</v>
      </c>
    </row>
    <row r="7982" spans="1:13" s="39" customFormat="1" ht="12.75" x14ac:dyDescent="0.2">
      <c r="A7982" s="33" t="s">
        <v>27</v>
      </c>
      <c r="B7982" s="33" t="s">
        <v>577</v>
      </c>
      <c r="C7982" s="34">
        <v>10</v>
      </c>
      <c r="D7982" s="33" t="s">
        <v>16</v>
      </c>
      <c r="E7982" s="33" t="s">
        <v>14207</v>
      </c>
      <c r="F7982" s="35">
        <v>12352310</v>
      </c>
      <c r="G7982" s="33" t="s">
        <v>466</v>
      </c>
      <c r="H7982" s="33">
        <v>3</v>
      </c>
      <c r="I7982" s="33">
        <v>4</v>
      </c>
      <c r="J7982" s="36">
        <v>2</v>
      </c>
      <c r="K7982" s="37">
        <v>32606</v>
      </c>
      <c r="L7982" s="38" t="s">
        <v>15</v>
      </c>
      <c r="M7982" s="38" t="s">
        <v>13</v>
      </c>
    </row>
    <row r="7983" spans="1:13" s="39" customFormat="1" ht="12.75" x14ac:dyDescent="0.2">
      <c r="A7983" s="33" t="s">
        <v>27</v>
      </c>
      <c r="B7983" s="33" t="s">
        <v>577</v>
      </c>
      <c r="C7983" s="34">
        <v>10</v>
      </c>
      <c r="D7983" s="33" t="s">
        <v>16</v>
      </c>
      <c r="E7983" s="33" t="s">
        <v>14208</v>
      </c>
      <c r="F7983" s="35">
        <v>12352310</v>
      </c>
      <c r="G7983" s="33" t="s">
        <v>466</v>
      </c>
      <c r="H7983" s="33">
        <v>3</v>
      </c>
      <c r="I7983" s="33">
        <v>4</v>
      </c>
      <c r="J7983" s="36">
        <v>10</v>
      </c>
      <c r="K7983" s="37">
        <v>257040</v>
      </c>
      <c r="L7983" s="38" t="s">
        <v>15</v>
      </c>
      <c r="M7983" s="38" t="s">
        <v>13</v>
      </c>
    </row>
    <row r="7984" spans="1:13" s="39" customFormat="1" ht="12.75" x14ac:dyDescent="0.2">
      <c r="A7984" s="33" t="s">
        <v>27</v>
      </c>
      <c r="B7984" s="33" t="s">
        <v>577</v>
      </c>
      <c r="C7984" s="34">
        <v>10</v>
      </c>
      <c r="D7984" s="33" t="s">
        <v>16</v>
      </c>
      <c r="E7984" s="33" t="s">
        <v>14209</v>
      </c>
      <c r="F7984" s="35">
        <v>31201616</v>
      </c>
      <c r="G7984" s="33" t="s">
        <v>466</v>
      </c>
      <c r="H7984" s="33">
        <v>3</v>
      </c>
      <c r="I7984" s="33">
        <v>4</v>
      </c>
      <c r="J7984" s="36">
        <v>3</v>
      </c>
      <c r="K7984" s="37">
        <v>137802</v>
      </c>
      <c r="L7984" s="38" t="s">
        <v>15</v>
      </c>
      <c r="M7984" s="38" t="s">
        <v>13</v>
      </c>
    </row>
    <row r="7985" spans="1:13" s="39" customFormat="1" ht="12.75" x14ac:dyDescent="0.2">
      <c r="A7985" s="33" t="s">
        <v>27</v>
      </c>
      <c r="B7985" s="33" t="s">
        <v>577</v>
      </c>
      <c r="C7985" s="34">
        <v>10</v>
      </c>
      <c r="D7985" s="33" t="s">
        <v>16</v>
      </c>
      <c r="E7985" s="33" t="s">
        <v>8452</v>
      </c>
      <c r="F7985" s="35">
        <v>12163800</v>
      </c>
      <c r="G7985" s="33" t="s">
        <v>466</v>
      </c>
      <c r="H7985" s="33">
        <v>3</v>
      </c>
      <c r="I7985" s="33">
        <v>4</v>
      </c>
      <c r="J7985" s="36">
        <v>3</v>
      </c>
      <c r="K7985" s="37">
        <v>96390</v>
      </c>
      <c r="L7985" s="38" t="s">
        <v>15</v>
      </c>
      <c r="M7985" s="38" t="s">
        <v>13</v>
      </c>
    </row>
    <row r="7986" spans="1:13" s="39" customFormat="1" ht="12.75" x14ac:dyDescent="0.2">
      <c r="A7986" s="33" t="s">
        <v>27</v>
      </c>
      <c r="B7986" s="33" t="s">
        <v>577</v>
      </c>
      <c r="C7986" s="34">
        <v>10</v>
      </c>
      <c r="D7986" s="33" t="s">
        <v>16</v>
      </c>
      <c r="E7986" s="33" t="s">
        <v>14210</v>
      </c>
      <c r="F7986" s="35">
        <v>31201616</v>
      </c>
      <c r="G7986" s="33" t="s">
        <v>466</v>
      </c>
      <c r="H7986" s="33">
        <v>3</v>
      </c>
      <c r="I7986" s="33">
        <v>4</v>
      </c>
      <c r="J7986" s="36">
        <v>1</v>
      </c>
      <c r="K7986" s="37">
        <v>51408</v>
      </c>
      <c r="L7986" s="38" t="s">
        <v>15</v>
      </c>
      <c r="M7986" s="38" t="s">
        <v>13</v>
      </c>
    </row>
    <row r="7987" spans="1:13" s="39" customFormat="1" ht="12.75" x14ac:dyDescent="0.2">
      <c r="A7987" s="33" t="s">
        <v>27</v>
      </c>
      <c r="B7987" s="33" t="s">
        <v>577</v>
      </c>
      <c r="C7987" s="34">
        <v>10</v>
      </c>
      <c r="D7987" s="33" t="s">
        <v>16</v>
      </c>
      <c r="E7987" s="33" t="s">
        <v>8453</v>
      </c>
      <c r="F7987" s="35">
        <v>30181701</v>
      </c>
      <c r="G7987" s="33" t="s">
        <v>466</v>
      </c>
      <c r="H7987" s="33">
        <v>3</v>
      </c>
      <c r="I7987" s="33">
        <v>4</v>
      </c>
      <c r="J7987" s="36">
        <v>2</v>
      </c>
      <c r="K7987" s="37">
        <v>74256</v>
      </c>
      <c r="L7987" s="38" t="s">
        <v>15</v>
      </c>
      <c r="M7987" s="38" t="s">
        <v>13</v>
      </c>
    </row>
    <row r="7988" spans="1:13" s="39" customFormat="1" ht="12.75" x14ac:dyDescent="0.2">
      <c r="A7988" s="33" t="s">
        <v>27</v>
      </c>
      <c r="B7988" s="33" t="s">
        <v>577</v>
      </c>
      <c r="C7988" s="34">
        <v>10</v>
      </c>
      <c r="D7988" s="33" t="s">
        <v>16</v>
      </c>
      <c r="E7988" s="33" t="s">
        <v>8454</v>
      </c>
      <c r="F7988" s="35">
        <v>30181701</v>
      </c>
      <c r="G7988" s="33" t="s">
        <v>466</v>
      </c>
      <c r="H7988" s="33">
        <v>3</v>
      </c>
      <c r="I7988" s="33">
        <v>4</v>
      </c>
      <c r="J7988" s="36">
        <v>2</v>
      </c>
      <c r="K7988" s="37">
        <v>144585</v>
      </c>
      <c r="L7988" s="38" t="s">
        <v>15</v>
      </c>
      <c r="M7988" s="38" t="s">
        <v>13</v>
      </c>
    </row>
    <row r="7989" spans="1:13" s="39" customFormat="1" ht="12.75" x14ac:dyDescent="0.2">
      <c r="A7989" s="33" t="s">
        <v>27</v>
      </c>
      <c r="B7989" s="33" t="s">
        <v>577</v>
      </c>
      <c r="C7989" s="34">
        <v>10</v>
      </c>
      <c r="D7989" s="33" t="s">
        <v>16</v>
      </c>
      <c r="E7989" s="33" t="s">
        <v>8455</v>
      </c>
      <c r="F7989" s="35">
        <v>30181701</v>
      </c>
      <c r="G7989" s="33" t="s">
        <v>466</v>
      </c>
      <c r="H7989" s="33">
        <v>3</v>
      </c>
      <c r="I7989" s="33">
        <v>4</v>
      </c>
      <c r="J7989" s="36">
        <v>2</v>
      </c>
      <c r="K7989" s="37">
        <v>144585</v>
      </c>
      <c r="L7989" s="38" t="s">
        <v>15</v>
      </c>
      <c r="M7989" s="38" t="s">
        <v>13</v>
      </c>
    </row>
    <row r="7990" spans="1:13" s="39" customFormat="1" ht="12.75" x14ac:dyDescent="0.2">
      <c r="A7990" s="33" t="s">
        <v>27</v>
      </c>
      <c r="B7990" s="33" t="s">
        <v>577</v>
      </c>
      <c r="C7990" s="34">
        <v>10</v>
      </c>
      <c r="D7990" s="33" t="s">
        <v>16</v>
      </c>
      <c r="E7990" s="33" t="s">
        <v>3675</v>
      </c>
      <c r="F7990" s="35">
        <v>30181701</v>
      </c>
      <c r="G7990" s="33" t="s">
        <v>466</v>
      </c>
      <c r="H7990" s="33">
        <v>3</v>
      </c>
      <c r="I7990" s="33">
        <v>4</v>
      </c>
      <c r="J7990" s="36">
        <v>2</v>
      </c>
      <c r="K7990" s="37">
        <v>54740</v>
      </c>
      <c r="L7990" s="38" t="s">
        <v>15</v>
      </c>
      <c r="M7990" s="38" t="s">
        <v>13</v>
      </c>
    </row>
    <row r="7991" spans="1:13" s="39" customFormat="1" ht="12.75" x14ac:dyDescent="0.2">
      <c r="A7991" s="33" t="s">
        <v>27</v>
      </c>
      <c r="B7991" s="33" t="s">
        <v>577</v>
      </c>
      <c r="C7991" s="34">
        <v>10</v>
      </c>
      <c r="D7991" s="33" t="s">
        <v>16</v>
      </c>
      <c r="E7991" s="33" t="s">
        <v>8456</v>
      </c>
      <c r="F7991" s="35">
        <v>30181701</v>
      </c>
      <c r="G7991" s="33" t="s">
        <v>466</v>
      </c>
      <c r="H7991" s="33">
        <v>3</v>
      </c>
      <c r="I7991" s="33">
        <v>4</v>
      </c>
      <c r="J7991" s="36">
        <v>2</v>
      </c>
      <c r="K7991" s="37">
        <v>74494</v>
      </c>
      <c r="L7991" s="38" t="s">
        <v>15</v>
      </c>
      <c r="M7991" s="38" t="s">
        <v>13</v>
      </c>
    </row>
    <row r="7992" spans="1:13" s="39" customFormat="1" ht="12.75" x14ac:dyDescent="0.2">
      <c r="A7992" s="33" t="s">
        <v>27</v>
      </c>
      <c r="B7992" s="33" t="s">
        <v>577</v>
      </c>
      <c r="C7992" s="34">
        <v>10</v>
      </c>
      <c r="D7992" s="33" t="s">
        <v>16</v>
      </c>
      <c r="E7992" s="33" t="s">
        <v>8457</v>
      </c>
      <c r="F7992" s="35">
        <v>30181701</v>
      </c>
      <c r="G7992" s="33" t="s">
        <v>466</v>
      </c>
      <c r="H7992" s="33">
        <v>3</v>
      </c>
      <c r="I7992" s="33">
        <v>4</v>
      </c>
      <c r="J7992" s="36">
        <v>2</v>
      </c>
      <c r="K7992" s="37">
        <v>74494</v>
      </c>
      <c r="L7992" s="38" t="s">
        <v>15</v>
      </c>
      <c r="M7992" s="38" t="s">
        <v>13</v>
      </c>
    </row>
    <row r="7993" spans="1:13" s="39" customFormat="1" ht="12.75" x14ac:dyDescent="0.2">
      <c r="A7993" s="33" t="s">
        <v>27</v>
      </c>
      <c r="B7993" s="33" t="s">
        <v>577</v>
      </c>
      <c r="C7993" s="34">
        <v>10</v>
      </c>
      <c r="D7993" s="33" t="s">
        <v>16</v>
      </c>
      <c r="E7993" s="33" t="s">
        <v>8458</v>
      </c>
      <c r="F7993" s="35">
        <v>40141639</v>
      </c>
      <c r="G7993" s="33" t="s">
        <v>466</v>
      </c>
      <c r="H7993" s="33">
        <v>3</v>
      </c>
      <c r="I7993" s="33">
        <v>4</v>
      </c>
      <c r="J7993" s="36">
        <v>18</v>
      </c>
      <c r="K7993" s="37">
        <v>1233792</v>
      </c>
      <c r="L7993" s="38" t="s">
        <v>15</v>
      </c>
      <c r="M7993" s="38" t="s">
        <v>13</v>
      </c>
    </row>
    <row r="7994" spans="1:13" s="39" customFormat="1" ht="12.75" x14ac:dyDescent="0.2">
      <c r="A7994" s="33" t="s">
        <v>27</v>
      </c>
      <c r="B7994" s="33" t="s">
        <v>577</v>
      </c>
      <c r="C7994" s="34">
        <v>10</v>
      </c>
      <c r="D7994" s="33" t="s">
        <v>16</v>
      </c>
      <c r="E7994" s="33" t="s">
        <v>8459</v>
      </c>
      <c r="F7994" s="35">
        <v>40142008</v>
      </c>
      <c r="G7994" s="33" t="s">
        <v>466</v>
      </c>
      <c r="H7994" s="33">
        <v>3</v>
      </c>
      <c r="I7994" s="33">
        <v>4</v>
      </c>
      <c r="J7994" s="36">
        <v>2</v>
      </c>
      <c r="K7994" s="37">
        <v>10234</v>
      </c>
      <c r="L7994" s="38" t="s">
        <v>15</v>
      </c>
      <c r="M7994" s="38" t="s">
        <v>13</v>
      </c>
    </row>
    <row r="7995" spans="1:13" s="39" customFormat="1" ht="12.75" x14ac:dyDescent="0.2">
      <c r="A7995" s="33" t="s">
        <v>27</v>
      </c>
      <c r="B7995" s="33" t="s">
        <v>577</v>
      </c>
      <c r="C7995" s="34">
        <v>10</v>
      </c>
      <c r="D7995" s="33" t="s">
        <v>16</v>
      </c>
      <c r="E7995" s="33" t="s">
        <v>8460</v>
      </c>
      <c r="F7995" s="35">
        <v>40171517</v>
      </c>
      <c r="G7995" s="33" t="s">
        <v>466</v>
      </c>
      <c r="H7995" s="33">
        <v>3</v>
      </c>
      <c r="I7995" s="33">
        <v>4</v>
      </c>
      <c r="J7995" s="36">
        <v>2</v>
      </c>
      <c r="K7995" s="37">
        <v>180404</v>
      </c>
      <c r="L7995" s="38" t="s">
        <v>15</v>
      </c>
      <c r="M7995" s="38" t="s">
        <v>13</v>
      </c>
    </row>
    <row r="7996" spans="1:13" s="39" customFormat="1" ht="12.75" x14ac:dyDescent="0.2">
      <c r="A7996" s="33" t="s">
        <v>27</v>
      </c>
      <c r="B7996" s="33" t="s">
        <v>577</v>
      </c>
      <c r="C7996" s="34">
        <v>10</v>
      </c>
      <c r="D7996" s="33" t="s">
        <v>16</v>
      </c>
      <c r="E7996" s="33" t="s">
        <v>8461</v>
      </c>
      <c r="F7996" s="35">
        <v>40171517</v>
      </c>
      <c r="G7996" s="33" t="s">
        <v>466</v>
      </c>
      <c r="H7996" s="33">
        <v>3</v>
      </c>
      <c r="I7996" s="33">
        <v>4</v>
      </c>
      <c r="J7996" s="36">
        <v>2</v>
      </c>
      <c r="K7996" s="37">
        <v>160412</v>
      </c>
      <c r="L7996" s="38" t="s">
        <v>15</v>
      </c>
      <c r="M7996" s="38" t="s">
        <v>13</v>
      </c>
    </row>
    <row r="7997" spans="1:13" s="39" customFormat="1" ht="12.75" x14ac:dyDescent="0.2">
      <c r="A7997" s="33" t="s">
        <v>27</v>
      </c>
      <c r="B7997" s="33" t="s">
        <v>577</v>
      </c>
      <c r="C7997" s="34">
        <v>10</v>
      </c>
      <c r="D7997" s="33" t="s">
        <v>16</v>
      </c>
      <c r="E7997" s="33" t="s">
        <v>8462</v>
      </c>
      <c r="F7997" s="35">
        <v>40171517</v>
      </c>
      <c r="G7997" s="33" t="s">
        <v>466</v>
      </c>
      <c r="H7997" s="33">
        <v>3</v>
      </c>
      <c r="I7997" s="33">
        <v>4</v>
      </c>
      <c r="J7997" s="36">
        <v>2</v>
      </c>
      <c r="K7997" s="37">
        <v>102816</v>
      </c>
      <c r="L7997" s="38" t="s">
        <v>15</v>
      </c>
      <c r="M7997" s="38" t="s">
        <v>13</v>
      </c>
    </row>
    <row r="7998" spans="1:13" s="39" customFormat="1" ht="12.75" x14ac:dyDescent="0.2">
      <c r="A7998" s="33" t="s">
        <v>27</v>
      </c>
      <c r="B7998" s="33" t="s">
        <v>577</v>
      </c>
      <c r="C7998" s="34">
        <v>10</v>
      </c>
      <c r="D7998" s="33" t="s">
        <v>16</v>
      </c>
      <c r="E7998" s="33" t="s">
        <v>8463</v>
      </c>
      <c r="F7998" s="35">
        <v>40172808</v>
      </c>
      <c r="G7998" s="33" t="s">
        <v>466</v>
      </c>
      <c r="H7998" s="33">
        <v>3</v>
      </c>
      <c r="I7998" s="33">
        <v>4</v>
      </c>
      <c r="J7998" s="36">
        <v>1</v>
      </c>
      <c r="K7998" s="37">
        <v>11424</v>
      </c>
      <c r="L7998" s="38" t="s">
        <v>15</v>
      </c>
      <c r="M7998" s="38" t="s">
        <v>13</v>
      </c>
    </row>
    <row r="7999" spans="1:13" s="39" customFormat="1" ht="12.75" x14ac:dyDescent="0.2">
      <c r="A7999" s="33" t="s">
        <v>27</v>
      </c>
      <c r="B7999" s="33" t="s">
        <v>577</v>
      </c>
      <c r="C7999" s="34">
        <v>10</v>
      </c>
      <c r="D7999" s="33" t="s">
        <v>16</v>
      </c>
      <c r="E7999" s="33" t="s">
        <v>8464</v>
      </c>
      <c r="F7999" s="35">
        <v>40172808</v>
      </c>
      <c r="G7999" s="33" t="s">
        <v>466</v>
      </c>
      <c r="H7999" s="33">
        <v>3</v>
      </c>
      <c r="I7999" s="33">
        <v>4</v>
      </c>
      <c r="J7999" s="36">
        <v>1</v>
      </c>
      <c r="K7999" s="37">
        <v>10115</v>
      </c>
      <c r="L7999" s="38" t="s">
        <v>15</v>
      </c>
      <c r="M7999" s="38" t="s">
        <v>13</v>
      </c>
    </row>
    <row r="8000" spans="1:13" s="39" customFormat="1" ht="12.75" x14ac:dyDescent="0.2">
      <c r="A8000" s="33" t="s">
        <v>27</v>
      </c>
      <c r="B8000" s="33" t="s">
        <v>577</v>
      </c>
      <c r="C8000" s="34">
        <v>10</v>
      </c>
      <c r="D8000" s="33" t="s">
        <v>16</v>
      </c>
      <c r="E8000" s="33" t="s">
        <v>8465</v>
      </c>
      <c r="F8000" s="35">
        <v>40172808</v>
      </c>
      <c r="G8000" s="33" t="s">
        <v>466</v>
      </c>
      <c r="H8000" s="33">
        <v>3</v>
      </c>
      <c r="I8000" s="33">
        <v>4</v>
      </c>
      <c r="J8000" s="36">
        <v>2</v>
      </c>
      <c r="K8000" s="37">
        <v>8330</v>
      </c>
      <c r="L8000" s="38" t="s">
        <v>15</v>
      </c>
      <c r="M8000" s="38" t="s">
        <v>13</v>
      </c>
    </row>
    <row r="8001" spans="1:13" s="39" customFormat="1" ht="12.75" x14ac:dyDescent="0.2">
      <c r="A8001" s="33" t="s">
        <v>27</v>
      </c>
      <c r="B8001" s="33" t="s">
        <v>577</v>
      </c>
      <c r="C8001" s="34">
        <v>10</v>
      </c>
      <c r="D8001" s="33" t="s">
        <v>16</v>
      </c>
      <c r="E8001" s="33" t="s">
        <v>8466</v>
      </c>
      <c r="F8001" s="35">
        <v>40175208</v>
      </c>
      <c r="G8001" s="33" t="s">
        <v>466</v>
      </c>
      <c r="H8001" s="33">
        <v>3</v>
      </c>
      <c r="I8001" s="33">
        <v>4</v>
      </c>
      <c r="J8001" s="36">
        <v>1</v>
      </c>
      <c r="K8001" s="37">
        <v>11543</v>
      </c>
      <c r="L8001" s="38" t="s">
        <v>15</v>
      </c>
      <c r="M8001" s="38" t="s">
        <v>13</v>
      </c>
    </row>
    <row r="8002" spans="1:13" s="39" customFormat="1" ht="12.75" x14ac:dyDescent="0.2">
      <c r="A8002" s="33" t="s">
        <v>27</v>
      </c>
      <c r="B8002" s="33" t="s">
        <v>577</v>
      </c>
      <c r="C8002" s="34">
        <v>10</v>
      </c>
      <c r="D8002" s="33" t="s">
        <v>16</v>
      </c>
      <c r="E8002" s="33" t="s">
        <v>8467</v>
      </c>
      <c r="F8002" s="35">
        <v>40175208</v>
      </c>
      <c r="G8002" s="33" t="s">
        <v>466</v>
      </c>
      <c r="H8002" s="33">
        <v>3</v>
      </c>
      <c r="I8002" s="33">
        <v>4</v>
      </c>
      <c r="J8002" s="36">
        <v>1</v>
      </c>
      <c r="K8002" s="37">
        <v>11543</v>
      </c>
      <c r="L8002" s="38" t="s">
        <v>15</v>
      </c>
      <c r="M8002" s="38" t="s">
        <v>13</v>
      </c>
    </row>
    <row r="8003" spans="1:13" s="39" customFormat="1" ht="12.75" x14ac:dyDescent="0.2">
      <c r="A8003" s="33" t="s">
        <v>27</v>
      </c>
      <c r="B8003" s="33" t="s">
        <v>577</v>
      </c>
      <c r="C8003" s="34">
        <v>10</v>
      </c>
      <c r="D8003" s="33" t="s">
        <v>16</v>
      </c>
      <c r="E8003" s="33" t="s">
        <v>8468</v>
      </c>
      <c r="F8003" s="35">
        <v>40175208</v>
      </c>
      <c r="G8003" s="33" t="s">
        <v>466</v>
      </c>
      <c r="H8003" s="33">
        <v>3</v>
      </c>
      <c r="I8003" s="33">
        <v>4</v>
      </c>
      <c r="J8003" s="36">
        <v>1</v>
      </c>
      <c r="K8003" s="37">
        <v>9460</v>
      </c>
      <c r="L8003" s="38" t="s">
        <v>15</v>
      </c>
      <c r="M8003" s="38" t="s">
        <v>13</v>
      </c>
    </row>
    <row r="8004" spans="1:13" s="39" customFormat="1" ht="12.75" x14ac:dyDescent="0.2">
      <c r="A8004" s="33" t="s">
        <v>27</v>
      </c>
      <c r="B8004" s="33" t="s">
        <v>577</v>
      </c>
      <c r="C8004" s="34">
        <v>10</v>
      </c>
      <c r="D8004" s="33" t="s">
        <v>16</v>
      </c>
      <c r="E8004" s="33" t="s">
        <v>8469</v>
      </c>
      <c r="F8004" s="35">
        <v>40175208</v>
      </c>
      <c r="G8004" s="33" t="s">
        <v>466</v>
      </c>
      <c r="H8004" s="33">
        <v>3</v>
      </c>
      <c r="I8004" s="33">
        <v>4</v>
      </c>
      <c r="J8004" s="36">
        <v>1</v>
      </c>
      <c r="K8004" s="37">
        <v>8270</v>
      </c>
      <c r="L8004" s="38" t="s">
        <v>15</v>
      </c>
      <c r="M8004" s="38" t="s">
        <v>13</v>
      </c>
    </row>
    <row r="8005" spans="1:13" s="39" customFormat="1" ht="12.75" x14ac:dyDescent="0.2">
      <c r="A8005" s="33" t="s">
        <v>27</v>
      </c>
      <c r="B8005" s="33" t="s">
        <v>577</v>
      </c>
      <c r="C8005" s="34">
        <v>10</v>
      </c>
      <c r="D8005" s="33" t="s">
        <v>16</v>
      </c>
      <c r="E8005" s="33" t="s">
        <v>8470</v>
      </c>
      <c r="F8005" s="35">
        <v>40173608</v>
      </c>
      <c r="G8005" s="33" t="s">
        <v>466</v>
      </c>
      <c r="H8005" s="33">
        <v>3</v>
      </c>
      <c r="I8005" s="33">
        <v>4</v>
      </c>
      <c r="J8005" s="36">
        <v>1</v>
      </c>
      <c r="K8005" s="37">
        <v>10353</v>
      </c>
      <c r="L8005" s="38" t="s">
        <v>15</v>
      </c>
      <c r="M8005" s="38" t="s">
        <v>13</v>
      </c>
    </row>
    <row r="8006" spans="1:13" s="39" customFormat="1" ht="12.75" x14ac:dyDescent="0.2">
      <c r="A8006" s="33" t="s">
        <v>27</v>
      </c>
      <c r="B8006" s="33" t="s">
        <v>577</v>
      </c>
      <c r="C8006" s="34">
        <v>10</v>
      </c>
      <c r="D8006" s="33" t="s">
        <v>16</v>
      </c>
      <c r="E8006" s="33" t="s">
        <v>8471</v>
      </c>
      <c r="F8006" s="35">
        <v>40173608</v>
      </c>
      <c r="G8006" s="33" t="s">
        <v>466</v>
      </c>
      <c r="H8006" s="33">
        <v>3</v>
      </c>
      <c r="I8006" s="33">
        <v>4</v>
      </c>
      <c r="J8006" s="36">
        <v>1</v>
      </c>
      <c r="K8006" s="37">
        <v>9639</v>
      </c>
      <c r="L8006" s="38" t="s">
        <v>15</v>
      </c>
      <c r="M8006" s="38" t="s">
        <v>13</v>
      </c>
    </row>
    <row r="8007" spans="1:13" s="39" customFormat="1" ht="12.75" x14ac:dyDescent="0.2">
      <c r="A8007" s="33" t="s">
        <v>27</v>
      </c>
      <c r="B8007" s="33" t="s">
        <v>577</v>
      </c>
      <c r="C8007" s="34">
        <v>10</v>
      </c>
      <c r="D8007" s="33" t="s">
        <v>16</v>
      </c>
      <c r="E8007" s="33" t="s">
        <v>8472</v>
      </c>
      <c r="F8007" s="35">
        <v>40173608</v>
      </c>
      <c r="G8007" s="33" t="s">
        <v>466</v>
      </c>
      <c r="H8007" s="33">
        <v>3</v>
      </c>
      <c r="I8007" s="33">
        <v>4</v>
      </c>
      <c r="J8007" s="36">
        <v>1</v>
      </c>
      <c r="K8007" s="37">
        <v>7973</v>
      </c>
      <c r="L8007" s="38" t="s">
        <v>15</v>
      </c>
      <c r="M8007" s="38" t="s">
        <v>13</v>
      </c>
    </row>
    <row r="8008" spans="1:13" s="39" customFormat="1" ht="12.75" x14ac:dyDescent="0.2">
      <c r="A8008" s="33" t="s">
        <v>27</v>
      </c>
      <c r="B8008" s="33" t="s">
        <v>577</v>
      </c>
      <c r="C8008" s="34">
        <v>10</v>
      </c>
      <c r="D8008" s="33" t="s">
        <v>16</v>
      </c>
      <c r="E8008" s="33" t="s">
        <v>8473</v>
      </c>
      <c r="F8008" s="35">
        <v>40173608</v>
      </c>
      <c r="G8008" s="33" t="s">
        <v>466</v>
      </c>
      <c r="H8008" s="33">
        <v>3</v>
      </c>
      <c r="I8008" s="33">
        <v>4</v>
      </c>
      <c r="J8008" s="36">
        <v>1</v>
      </c>
      <c r="K8008" s="37">
        <v>7973</v>
      </c>
      <c r="L8008" s="38" t="s">
        <v>15</v>
      </c>
      <c r="M8008" s="38" t="s">
        <v>13</v>
      </c>
    </row>
    <row r="8009" spans="1:13" s="39" customFormat="1" ht="12.75" x14ac:dyDescent="0.2">
      <c r="A8009" s="33" t="s">
        <v>27</v>
      </c>
      <c r="B8009" s="33" t="s">
        <v>577</v>
      </c>
      <c r="C8009" s="34">
        <v>10</v>
      </c>
      <c r="D8009" s="33" t="s">
        <v>16</v>
      </c>
      <c r="E8009" s="33" t="s">
        <v>8474</v>
      </c>
      <c r="F8009" s="35">
        <v>40172808</v>
      </c>
      <c r="G8009" s="33" t="s">
        <v>466</v>
      </c>
      <c r="H8009" s="33">
        <v>3</v>
      </c>
      <c r="I8009" s="33">
        <v>4</v>
      </c>
      <c r="J8009" s="36">
        <v>1</v>
      </c>
      <c r="K8009" s="37">
        <v>8211</v>
      </c>
      <c r="L8009" s="38" t="s">
        <v>15</v>
      </c>
      <c r="M8009" s="38" t="s">
        <v>13</v>
      </c>
    </row>
    <row r="8010" spans="1:13" s="39" customFormat="1" ht="12.75" x14ac:dyDescent="0.2">
      <c r="A8010" s="33" t="s">
        <v>27</v>
      </c>
      <c r="B8010" s="33" t="s">
        <v>577</v>
      </c>
      <c r="C8010" s="34">
        <v>10</v>
      </c>
      <c r="D8010" s="33" t="s">
        <v>16</v>
      </c>
      <c r="E8010" s="33" t="s">
        <v>8475</v>
      </c>
      <c r="F8010" s="35">
        <v>40172808</v>
      </c>
      <c r="G8010" s="33" t="s">
        <v>466</v>
      </c>
      <c r="H8010" s="33">
        <v>3</v>
      </c>
      <c r="I8010" s="33">
        <v>4</v>
      </c>
      <c r="J8010" s="36">
        <v>1</v>
      </c>
      <c r="K8010" s="37">
        <v>7140</v>
      </c>
      <c r="L8010" s="38" t="s">
        <v>15</v>
      </c>
      <c r="M8010" s="38" t="s">
        <v>13</v>
      </c>
    </row>
    <row r="8011" spans="1:13" s="39" customFormat="1" ht="12.75" x14ac:dyDescent="0.2">
      <c r="A8011" s="33" t="s">
        <v>27</v>
      </c>
      <c r="B8011" s="33" t="s">
        <v>577</v>
      </c>
      <c r="C8011" s="34">
        <v>10</v>
      </c>
      <c r="D8011" s="33" t="s">
        <v>16</v>
      </c>
      <c r="E8011" s="33" t="s">
        <v>8476</v>
      </c>
      <c r="F8011" s="35">
        <v>40172808</v>
      </c>
      <c r="G8011" s="33" t="s">
        <v>466</v>
      </c>
      <c r="H8011" s="33">
        <v>3</v>
      </c>
      <c r="I8011" s="33">
        <v>4</v>
      </c>
      <c r="J8011" s="36">
        <v>1</v>
      </c>
      <c r="K8011" s="37">
        <v>6069</v>
      </c>
      <c r="L8011" s="38" t="s">
        <v>15</v>
      </c>
      <c r="M8011" s="38" t="s">
        <v>13</v>
      </c>
    </row>
    <row r="8012" spans="1:13" s="39" customFormat="1" ht="12.75" x14ac:dyDescent="0.2">
      <c r="A8012" s="33" t="s">
        <v>27</v>
      </c>
      <c r="B8012" s="33" t="s">
        <v>577</v>
      </c>
      <c r="C8012" s="34">
        <v>10</v>
      </c>
      <c r="D8012" s="33" t="s">
        <v>16</v>
      </c>
      <c r="E8012" s="33" t="s">
        <v>8477</v>
      </c>
      <c r="F8012" s="35">
        <v>40172808</v>
      </c>
      <c r="G8012" s="33" t="s">
        <v>466</v>
      </c>
      <c r="H8012" s="33">
        <v>3</v>
      </c>
      <c r="I8012" s="33">
        <v>4</v>
      </c>
      <c r="J8012" s="36">
        <v>1</v>
      </c>
      <c r="K8012" s="37">
        <v>3927</v>
      </c>
      <c r="L8012" s="38" t="s">
        <v>15</v>
      </c>
      <c r="M8012" s="38" t="s">
        <v>13</v>
      </c>
    </row>
    <row r="8013" spans="1:13" s="39" customFormat="1" ht="12.75" x14ac:dyDescent="0.2">
      <c r="A8013" s="33" t="s">
        <v>27</v>
      </c>
      <c r="B8013" s="33" t="s">
        <v>577</v>
      </c>
      <c r="C8013" s="34">
        <v>10</v>
      </c>
      <c r="D8013" s="33" t="s">
        <v>16</v>
      </c>
      <c r="E8013" s="33" t="s">
        <v>8478</v>
      </c>
      <c r="F8013" s="35">
        <v>40141700</v>
      </c>
      <c r="G8013" s="33" t="s">
        <v>466</v>
      </c>
      <c r="H8013" s="33">
        <v>3</v>
      </c>
      <c r="I8013" s="33">
        <v>4</v>
      </c>
      <c r="J8013" s="36">
        <v>1</v>
      </c>
      <c r="K8013" s="37">
        <v>4641</v>
      </c>
      <c r="L8013" s="38" t="s">
        <v>15</v>
      </c>
      <c r="M8013" s="38" t="s">
        <v>13</v>
      </c>
    </row>
    <row r="8014" spans="1:13" s="39" customFormat="1" ht="12.75" x14ac:dyDescent="0.2">
      <c r="A8014" s="33" t="s">
        <v>27</v>
      </c>
      <c r="B8014" s="33" t="s">
        <v>577</v>
      </c>
      <c r="C8014" s="34">
        <v>10</v>
      </c>
      <c r="D8014" s="33" t="s">
        <v>16</v>
      </c>
      <c r="E8014" s="33" t="s">
        <v>8479</v>
      </c>
      <c r="F8014" s="35">
        <v>40141700</v>
      </c>
      <c r="G8014" s="33" t="s">
        <v>466</v>
      </c>
      <c r="H8014" s="33">
        <v>3</v>
      </c>
      <c r="I8014" s="33">
        <v>4</v>
      </c>
      <c r="J8014" s="36">
        <v>1</v>
      </c>
      <c r="K8014" s="37">
        <v>7973</v>
      </c>
      <c r="L8014" s="38" t="s">
        <v>15</v>
      </c>
      <c r="M8014" s="38" t="s">
        <v>13</v>
      </c>
    </row>
    <row r="8015" spans="1:13" s="39" customFormat="1" ht="12.75" x14ac:dyDescent="0.2">
      <c r="A8015" s="33" t="s">
        <v>27</v>
      </c>
      <c r="B8015" s="33" t="s">
        <v>577</v>
      </c>
      <c r="C8015" s="34">
        <v>10</v>
      </c>
      <c r="D8015" s="33" t="s">
        <v>16</v>
      </c>
      <c r="E8015" s="33" t="s">
        <v>8480</v>
      </c>
      <c r="F8015" s="35">
        <v>40141700</v>
      </c>
      <c r="G8015" s="33" t="s">
        <v>466</v>
      </c>
      <c r="H8015" s="33">
        <v>3</v>
      </c>
      <c r="I8015" s="33">
        <v>4</v>
      </c>
      <c r="J8015" s="36">
        <v>1</v>
      </c>
      <c r="K8015" s="37">
        <v>8449</v>
      </c>
      <c r="L8015" s="38" t="s">
        <v>15</v>
      </c>
      <c r="M8015" s="38" t="s">
        <v>13</v>
      </c>
    </row>
    <row r="8016" spans="1:13" s="39" customFormat="1" ht="12.75" x14ac:dyDescent="0.2">
      <c r="A8016" s="33" t="s">
        <v>27</v>
      </c>
      <c r="B8016" s="33" t="s">
        <v>577</v>
      </c>
      <c r="C8016" s="34">
        <v>10</v>
      </c>
      <c r="D8016" s="33" t="s">
        <v>16</v>
      </c>
      <c r="E8016" s="33" t="s">
        <v>8481</v>
      </c>
      <c r="F8016" s="35">
        <v>40141700</v>
      </c>
      <c r="G8016" s="33" t="s">
        <v>466</v>
      </c>
      <c r="H8016" s="33">
        <v>3</v>
      </c>
      <c r="I8016" s="33">
        <v>4</v>
      </c>
      <c r="J8016" s="36">
        <v>1</v>
      </c>
      <c r="K8016" s="37">
        <v>6426</v>
      </c>
      <c r="L8016" s="38" t="s">
        <v>15</v>
      </c>
      <c r="M8016" s="38" t="s">
        <v>13</v>
      </c>
    </row>
    <row r="8017" spans="1:13" s="39" customFormat="1" ht="12.75" x14ac:dyDescent="0.2">
      <c r="A8017" s="33" t="s">
        <v>27</v>
      </c>
      <c r="B8017" s="33" t="s">
        <v>577</v>
      </c>
      <c r="C8017" s="34">
        <v>10</v>
      </c>
      <c r="D8017" s="33" t="s">
        <v>16</v>
      </c>
      <c r="E8017" s="33" t="s">
        <v>8482</v>
      </c>
      <c r="F8017" s="35">
        <v>26131603</v>
      </c>
      <c r="G8017" s="33" t="s">
        <v>466</v>
      </c>
      <c r="H8017" s="33">
        <v>3</v>
      </c>
      <c r="I8017" s="33">
        <v>4</v>
      </c>
      <c r="J8017" s="36">
        <v>1</v>
      </c>
      <c r="K8017" s="37">
        <v>10948</v>
      </c>
      <c r="L8017" s="38" t="s">
        <v>15</v>
      </c>
      <c r="M8017" s="38" t="s">
        <v>13</v>
      </c>
    </row>
    <row r="8018" spans="1:13" s="39" customFormat="1" ht="12.75" x14ac:dyDescent="0.2">
      <c r="A8018" s="33" t="s">
        <v>27</v>
      </c>
      <c r="B8018" s="33" t="s">
        <v>577</v>
      </c>
      <c r="C8018" s="34">
        <v>10</v>
      </c>
      <c r="D8018" s="33" t="s">
        <v>16</v>
      </c>
      <c r="E8018" s="33" t="s">
        <v>8483</v>
      </c>
      <c r="F8018" s="35">
        <v>26131603</v>
      </c>
      <c r="G8018" s="33" t="s">
        <v>466</v>
      </c>
      <c r="H8018" s="33">
        <v>3</v>
      </c>
      <c r="I8018" s="33">
        <v>4</v>
      </c>
      <c r="J8018" s="36">
        <v>1</v>
      </c>
      <c r="K8018" s="37">
        <v>9341</v>
      </c>
      <c r="L8018" s="38" t="s">
        <v>15</v>
      </c>
      <c r="M8018" s="38" t="s">
        <v>13</v>
      </c>
    </row>
    <row r="8019" spans="1:13" s="39" customFormat="1" ht="12.75" x14ac:dyDescent="0.2">
      <c r="A8019" s="33" t="s">
        <v>27</v>
      </c>
      <c r="B8019" s="33" t="s">
        <v>577</v>
      </c>
      <c r="C8019" s="34">
        <v>10</v>
      </c>
      <c r="D8019" s="33" t="s">
        <v>16</v>
      </c>
      <c r="E8019" s="33" t="s">
        <v>8484</v>
      </c>
      <c r="F8019" s="35">
        <v>26131603</v>
      </c>
      <c r="G8019" s="33" t="s">
        <v>466</v>
      </c>
      <c r="H8019" s="33">
        <v>3</v>
      </c>
      <c r="I8019" s="33">
        <v>4</v>
      </c>
      <c r="J8019" s="36">
        <v>1</v>
      </c>
      <c r="K8019" s="37">
        <v>8568</v>
      </c>
      <c r="L8019" s="38" t="s">
        <v>15</v>
      </c>
      <c r="M8019" s="38" t="s">
        <v>13</v>
      </c>
    </row>
    <row r="8020" spans="1:13" s="39" customFormat="1" ht="12.75" x14ac:dyDescent="0.2">
      <c r="A8020" s="33" t="s">
        <v>27</v>
      </c>
      <c r="B8020" s="33" t="s">
        <v>577</v>
      </c>
      <c r="C8020" s="34">
        <v>10</v>
      </c>
      <c r="D8020" s="33" t="s">
        <v>16</v>
      </c>
      <c r="E8020" s="33" t="s">
        <v>8485</v>
      </c>
      <c r="F8020" s="35">
        <v>40141700</v>
      </c>
      <c r="G8020" s="33" t="s">
        <v>466</v>
      </c>
      <c r="H8020" s="33">
        <v>3</v>
      </c>
      <c r="I8020" s="33">
        <v>4</v>
      </c>
      <c r="J8020" s="36">
        <v>2</v>
      </c>
      <c r="K8020" s="37">
        <v>65688</v>
      </c>
      <c r="L8020" s="38" t="s">
        <v>15</v>
      </c>
      <c r="M8020" s="38" t="s">
        <v>13</v>
      </c>
    </row>
    <row r="8021" spans="1:13" s="39" customFormat="1" ht="12.75" x14ac:dyDescent="0.2">
      <c r="A8021" s="33" t="s">
        <v>27</v>
      </c>
      <c r="B8021" s="33" t="s">
        <v>577</v>
      </c>
      <c r="C8021" s="34">
        <v>10</v>
      </c>
      <c r="D8021" s="33" t="s">
        <v>16</v>
      </c>
      <c r="E8021" s="33" t="s">
        <v>8486</v>
      </c>
      <c r="F8021" s="35">
        <v>30181605</v>
      </c>
      <c r="G8021" s="33" t="s">
        <v>466</v>
      </c>
      <c r="H8021" s="33">
        <v>3</v>
      </c>
      <c r="I8021" s="33">
        <v>4</v>
      </c>
      <c r="J8021" s="36">
        <v>2</v>
      </c>
      <c r="K8021" s="37">
        <v>44268</v>
      </c>
      <c r="L8021" s="38" t="s">
        <v>15</v>
      </c>
      <c r="M8021" s="38" t="s">
        <v>13</v>
      </c>
    </row>
    <row r="8022" spans="1:13" s="39" customFormat="1" ht="12.75" x14ac:dyDescent="0.2">
      <c r="A8022" s="33" t="s">
        <v>27</v>
      </c>
      <c r="B8022" s="33" t="s">
        <v>577</v>
      </c>
      <c r="C8022" s="34">
        <v>10</v>
      </c>
      <c r="D8022" s="33" t="s">
        <v>16</v>
      </c>
      <c r="E8022" s="33" t="s">
        <v>8487</v>
      </c>
      <c r="F8022" s="35">
        <v>30181605</v>
      </c>
      <c r="G8022" s="33" t="s">
        <v>466</v>
      </c>
      <c r="H8022" s="33">
        <v>3</v>
      </c>
      <c r="I8022" s="33">
        <v>4</v>
      </c>
      <c r="J8022" s="36">
        <v>2</v>
      </c>
      <c r="K8022" s="37">
        <v>25466</v>
      </c>
      <c r="L8022" s="38" t="s">
        <v>15</v>
      </c>
      <c r="M8022" s="38" t="s">
        <v>13</v>
      </c>
    </row>
    <row r="8023" spans="1:13" s="39" customFormat="1" ht="12.75" x14ac:dyDescent="0.2">
      <c r="A8023" s="33" t="s">
        <v>27</v>
      </c>
      <c r="B8023" s="33" t="s">
        <v>577</v>
      </c>
      <c r="C8023" s="34">
        <v>10</v>
      </c>
      <c r="D8023" s="33" t="s">
        <v>16</v>
      </c>
      <c r="E8023" s="33" t="s">
        <v>8488</v>
      </c>
      <c r="F8023" s="35">
        <v>30181700</v>
      </c>
      <c r="G8023" s="33" t="s">
        <v>466</v>
      </c>
      <c r="H8023" s="33">
        <v>3</v>
      </c>
      <c r="I8023" s="33">
        <v>4</v>
      </c>
      <c r="J8023" s="36">
        <v>2</v>
      </c>
      <c r="K8023" s="37">
        <v>115668</v>
      </c>
      <c r="L8023" s="38" t="s">
        <v>15</v>
      </c>
      <c r="M8023" s="38" t="s">
        <v>13</v>
      </c>
    </row>
    <row r="8024" spans="1:13" s="39" customFormat="1" ht="12.75" x14ac:dyDescent="0.2">
      <c r="A8024" s="33" t="s">
        <v>27</v>
      </c>
      <c r="B8024" s="33" t="s">
        <v>577</v>
      </c>
      <c r="C8024" s="34">
        <v>10</v>
      </c>
      <c r="D8024" s="33" t="s">
        <v>16</v>
      </c>
      <c r="E8024" s="33" t="s">
        <v>8489</v>
      </c>
      <c r="F8024" s="35">
        <v>30181700</v>
      </c>
      <c r="G8024" s="33" t="s">
        <v>466</v>
      </c>
      <c r="H8024" s="33">
        <v>3</v>
      </c>
      <c r="I8024" s="33">
        <v>4</v>
      </c>
      <c r="J8024" s="36">
        <v>2</v>
      </c>
      <c r="K8024" s="37">
        <v>128996</v>
      </c>
      <c r="L8024" s="38" t="s">
        <v>15</v>
      </c>
      <c r="M8024" s="38" t="s">
        <v>13</v>
      </c>
    </row>
    <row r="8025" spans="1:13" s="39" customFormat="1" ht="12.75" x14ac:dyDescent="0.2">
      <c r="A8025" s="33" t="s">
        <v>27</v>
      </c>
      <c r="B8025" s="33" t="s">
        <v>577</v>
      </c>
      <c r="C8025" s="34">
        <v>10</v>
      </c>
      <c r="D8025" s="33" t="s">
        <v>16</v>
      </c>
      <c r="E8025" s="33" t="s">
        <v>8490</v>
      </c>
      <c r="F8025" s="35">
        <v>40141700</v>
      </c>
      <c r="G8025" s="33" t="s">
        <v>466</v>
      </c>
      <c r="H8025" s="33">
        <v>3</v>
      </c>
      <c r="I8025" s="33">
        <v>4</v>
      </c>
      <c r="J8025" s="36">
        <v>2</v>
      </c>
      <c r="K8025" s="37">
        <v>108766</v>
      </c>
      <c r="L8025" s="38" t="s">
        <v>15</v>
      </c>
      <c r="M8025" s="38" t="s">
        <v>13</v>
      </c>
    </row>
    <row r="8026" spans="1:13" s="39" customFormat="1" ht="12.75" x14ac:dyDescent="0.2">
      <c r="A8026" s="33" t="s">
        <v>27</v>
      </c>
      <c r="B8026" s="33" t="s">
        <v>577</v>
      </c>
      <c r="C8026" s="34">
        <v>10</v>
      </c>
      <c r="D8026" s="33" t="s">
        <v>16</v>
      </c>
      <c r="E8026" s="33" t="s">
        <v>8491</v>
      </c>
      <c r="F8026" s="35">
        <v>40141700</v>
      </c>
      <c r="G8026" s="33" t="s">
        <v>466</v>
      </c>
      <c r="H8026" s="33">
        <v>3</v>
      </c>
      <c r="I8026" s="33">
        <v>4</v>
      </c>
      <c r="J8026" s="36">
        <v>2</v>
      </c>
      <c r="K8026" s="37">
        <v>121856</v>
      </c>
      <c r="L8026" s="38" t="s">
        <v>15</v>
      </c>
      <c r="M8026" s="38" t="s">
        <v>13</v>
      </c>
    </row>
    <row r="8027" spans="1:13" s="39" customFormat="1" ht="12.75" x14ac:dyDescent="0.2">
      <c r="A8027" s="33" t="s">
        <v>27</v>
      </c>
      <c r="B8027" s="33" t="s">
        <v>577</v>
      </c>
      <c r="C8027" s="34">
        <v>10</v>
      </c>
      <c r="D8027" s="33" t="s">
        <v>16</v>
      </c>
      <c r="E8027" s="33" t="s">
        <v>8492</v>
      </c>
      <c r="F8027" s="35">
        <v>40141700</v>
      </c>
      <c r="G8027" s="33" t="s">
        <v>466</v>
      </c>
      <c r="H8027" s="33">
        <v>3</v>
      </c>
      <c r="I8027" s="33">
        <v>4</v>
      </c>
      <c r="J8027" s="36">
        <v>2</v>
      </c>
      <c r="K8027" s="37">
        <v>155176</v>
      </c>
      <c r="L8027" s="38" t="s">
        <v>15</v>
      </c>
      <c r="M8027" s="38" t="s">
        <v>13</v>
      </c>
    </row>
    <row r="8028" spans="1:13" s="39" customFormat="1" ht="12.75" x14ac:dyDescent="0.2">
      <c r="A8028" s="33" t="s">
        <v>27</v>
      </c>
      <c r="B8028" s="33" t="s">
        <v>577</v>
      </c>
      <c r="C8028" s="34">
        <v>10</v>
      </c>
      <c r="D8028" s="33" t="s">
        <v>16</v>
      </c>
      <c r="E8028" s="33" t="s">
        <v>8493</v>
      </c>
      <c r="F8028" s="35">
        <v>40141700</v>
      </c>
      <c r="G8028" s="33" t="s">
        <v>466</v>
      </c>
      <c r="H8028" s="33">
        <v>3</v>
      </c>
      <c r="I8028" s="33">
        <v>4</v>
      </c>
      <c r="J8028" s="36">
        <v>1</v>
      </c>
      <c r="K8028" s="37">
        <v>161364</v>
      </c>
      <c r="L8028" s="38" t="s">
        <v>15</v>
      </c>
      <c r="M8028" s="38" t="s">
        <v>13</v>
      </c>
    </row>
    <row r="8029" spans="1:13" s="39" customFormat="1" ht="12.75" x14ac:dyDescent="0.2">
      <c r="A8029" s="33" t="s">
        <v>27</v>
      </c>
      <c r="B8029" s="33" t="s">
        <v>577</v>
      </c>
      <c r="C8029" s="34">
        <v>10</v>
      </c>
      <c r="D8029" s="33" t="s">
        <v>16</v>
      </c>
      <c r="E8029" s="33" t="s">
        <v>8494</v>
      </c>
      <c r="F8029" s="35">
        <v>40141700</v>
      </c>
      <c r="G8029" s="33" t="s">
        <v>466</v>
      </c>
      <c r="H8029" s="33">
        <v>3</v>
      </c>
      <c r="I8029" s="33">
        <v>4</v>
      </c>
      <c r="J8029" s="36">
        <v>1</v>
      </c>
      <c r="K8029" s="37">
        <v>114835</v>
      </c>
      <c r="L8029" s="38" t="s">
        <v>15</v>
      </c>
      <c r="M8029" s="38" t="s">
        <v>13</v>
      </c>
    </row>
    <row r="8030" spans="1:13" s="39" customFormat="1" ht="12.75" x14ac:dyDescent="0.2">
      <c r="A8030" s="33" t="s">
        <v>27</v>
      </c>
      <c r="B8030" s="33" t="s">
        <v>577</v>
      </c>
      <c r="C8030" s="34">
        <v>10</v>
      </c>
      <c r="D8030" s="33" t="s">
        <v>16</v>
      </c>
      <c r="E8030" s="33" t="s">
        <v>8495</v>
      </c>
      <c r="F8030" s="35">
        <v>40141700</v>
      </c>
      <c r="G8030" s="33" t="s">
        <v>466</v>
      </c>
      <c r="H8030" s="33">
        <v>3</v>
      </c>
      <c r="I8030" s="33">
        <v>4</v>
      </c>
      <c r="J8030" s="36">
        <v>1</v>
      </c>
      <c r="K8030" s="37">
        <v>90202</v>
      </c>
      <c r="L8030" s="38" t="s">
        <v>15</v>
      </c>
      <c r="M8030" s="38" t="s">
        <v>13</v>
      </c>
    </row>
    <row r="8031" spans="1:13" s="39" customFormat="1" ht="12.75" x14ac:dyDescent="0.2">
      <c r="A8031" s="33" t="s">
        <v>27</v>
      </c>
      <c r="B8031" s="33" t="s">
        <v>577</v>
      </c>
      <c r="C8031" s="34">
        <v>10</v>
      </c>
      <c r="D8031" s="33" t="s">
        <v>16</v>
      </c>
      <c r="E8031" s="33" t="s">
        <v>8496</v>
      </c>
      <c r="F8031" s="35">
        <v>30181701</v>
      </c>
      <c r="G8031" s="33" t="s">
        <v>466</v>
      </c>
      <c r="H8031" s="33">
        <v>3</v>
      </c>
      <c r="I8031" s="33">
        <v>4</v>
      </c>
      <c r="J8031" s="36">
        <v>5</v>
      </c>
      <c r="K8031" s="37">
        <v>112455</v>
      </c>
      <c r="L8031" s="38" t="s">
        <v>15</v>
      </c>
      <c r="M8031" s="38" t="s">
        <v>13</v>
      </c>
    </row>
    <row r="8032" spans="1:13" s="39" customFormat="1" ht="12.75" x14ac:dyDescent="0.2">
      <c r="A8032" s="33" t="s">
        <v>27</v>
      </c>
      <c r="B8032" s="33" t="s">
        <v>577</v>
      </c>
      <c r="C8032" s="34">
        <v>10</v>
      </c>
      <c r="D8032" s="33" t="s">
        <v>16</v>
      </c>
      <c r="E8032" s="33" t="s">
        <v>8497</v>
      </c>
      <c r="F8032" s="35">
        <v>30181701</v>
      </c>
      <c r="G8032" s="33" t="s">
        <v>466</v>
      </c>
      <c r="H8032" s="33">
        <v>3</v>
      </c>
      <c r="I8032" s="33">
        <v>4</v>
      </c>
      <c r="J8032" s="36">
        <v>5</v>
      </c>
      <c r="K8032" s="37">
        <v>66640</v>
      </c>
      <c r="L8032" s="38" t="s">
        <v>15</v>
      </c>
      <c r="M8032" s="38" t="s">
        <v>13</v>
      </c>
    </row>
    <row r="8033" spans="1:13" s="39" customFormat="1" ht="12.75" x14ac:dyDescent="0.2">
      <c r="A8033" s="33" t="s">
        <v>27</v>
      </c>
      <c r="B8033" s="33" t="s">
        <v>577</v>
      </c>
      <c r="C8033" s="34">
        <v>10</v>
      </c>
      <c r="D8033" s="33" t="s">
        <v>16</v>
      </c>
      <c r="E8033" s="33" t="s">
        <v>8498</v>
      </c>
      <c r="F8033" s="35">
        <v>40175208</v>
      </c>
      <c r="G8033" s="33" t="s">
        <v>466</v>
      </c>
      <c r="H8033" s="33">
        <v>3</v>
      </c>
      <c r="I8033" s="33">
        <v>4</v>
      </c>
      <c r="J8033" s="36">
        <v>1</v>
      </c>
      <c r="K8033" s="37">
        <v>6664</v>
      </c>
      <c r="L8033" s="38" t="s">
        <v>15</v>
      </c>
      <c r="M8033" s="38" t="s">
        <v>13</v>
      </c>
    </row>
    <row r="8034" spans="1:13" s="39" customFormat="1" ht="12.75" x14ac:dyDescent="0.2">
      <c r="A8034" s="33" t="s">
        <v>27</v>
      </c>
      <c r="B8034" s="33" t="s">
        <v>577</v>
      </c>
      <c r="C8034" s="34">
        <v>10</v>
      </c>
      <c r="D8034" s="33" t="s">
        <v>16</v>
      </c>
      <c r="E8034" s="33" t="s">
        <v>8499</v>
      </c>
      <c r="F8034" s="35">
        <v>40142009</v>
      </c>
      <c r="G8034" s="33" t="s">
        <v>466</v>
      </c>
      <c r="H8034" s="33">
        <v>3</v>
      </c>
      <c r="I8034" s="33">
        <v>4</v>
      </c>
      <c r="J8034" s="36">
        <v>3</v>
      </c>
      <c r="K8034" s="37">
        <v>11067</v>
      </c>
      <c r="L8034" s="38" t="s">
        <v>2369</v>
      </c>
      <c r="M8034" s="38" t="s">
        <v>13</v>
      </c>
    </row>
    <row r="8035" spans="1:13" s="39" customFormat="1" ht="12.75" x14ac:dyDescent="0.2">
      <c r="A8035" s="33" t="s">
        <v>27</v>
      </c>
      <c r="B8035" s="33" t="s">
        <v>577</v>
      </c>
      <c r="C8035" s="34">
        <v>10</v>
      </c>
      <c r="D8035" s="33" t="s">
        <v>16</v>
      </c>
      <c r="E8035" s="33" t="s">
        <v>8500</v>
      </c>
      <c r="F8035" s="35">
        <v>40141734</v>
      </c>
      <c r="G8035" s="33" t="s">
        <v>466</v>
      </c>
      <c r="H8035" s="33">
        <v>3</v>
      </c>
      <c r="I8035" s="33">
        <v>4</v>
      </c>
      <c r="J8035" s="36">
        <v>2</v>
      </c>
      <c r="K8035" s="37">
        <v>11186</v>
      </c>
      <c r="L8035" s="38" t="s">
        <v>15</v>
      </c>
      <c r="M8035" s="38" t="s">
        <v>13</v>
      </c>
    </row>
    <row r="8036" spans="1:13" s="39" customFormat="1" ht="12.75" x14ac:dyDescent="0.2">
      <c r="A8036" s="33" t="s">
        <v>27</v>
      </c>
      <c r="B8036" s="33" t="s">
        <v>577</v>
      </c>
      <c r="C8036" s="34">
        <v>10</v>
      </c>
      <c r="D8036" s="33" t="s">
        <v>16</v>
      </c>
      <c r="E8036" s="33" t="s">
        <v>8501</v>
      </c>
      <c r="F8036" s="35">
        <v>40141734</v>
      </c>
      <c r="G8036" s="33" t="s">
        <v>466</v>
      </c>
      <c r="H8036" s="33">
        <v>3</v>
      </c>
      <c r="I8036" s="33">
        <v>4</v>
      </c>
      <c r="J8036" s="36">
        <v>2</v>
      </c>
      <c r="K8036" s="37">
        <v>11186</v>
      </c>
      <c r="L8036" s="38" t="s">
        <v>15</v>
      </c>
      <c r="M8036" s="38" t="s">
        <v>13</v>
      </c>
    </row>
    <row r="8037" spans="1:13" s="39" customFormat="1" ht="12.75" x14ac:dyDescent="0.2">
      <c r="A8037" s="33" t="s">
        <v>27</v>
      </c>
      <c r="B8037" s="33" t="s">
        <v>577</v>
      </c>
      <c r="C8037" s="34">
        <v>10</v>
      </c>
      <c r="D8037" s="33" t="s">
        <v>16</v>
      </c>
      <c r="E8037" s="33" t="s">
        <v>8502</v>
      </c>
      <c r="F8037" s="35">
        <v>40172509</v>
      </c>
      <c r="G8037" s="33" t="s">
        <v>466</v>
      </c>
      <c r="H8037" s="33">
        <v>3</v>
      </c>
      <c r="I8037" s="33">
        <v>4</v>
      </c>
      <c r="J8037" s="36">
        <v>2</v>
      </c>
      <c r="K8037" s="37">
        <v>7259</v>
      </c>
      <c r="L8037" s="38" t="s">
        <v>15</v>
      </c>
      <c r="M8037" s="38" t="s">
        <v>13</v>
      </c>
    </row>
    <row r="8038" spans="1:13" s="39" customFormat="1" ht="12.75" x14ac:dyDescent="0.2">
      <c r="A8038" s="33" t="s">
        <v>27</v>
      </c>
      <c r="B8038" s="33" t="s">
        <v>577</v>
      </c>
      <c r="C8038" s="34">
        <v>10</v>
      </c>
      <c r="D8038" s="33" t="s">
        <v>16</v>
      </c>
      <c r="E8038" s="33" t="s">
        <v>8503</v>
      </c>
      <c r="F8038" s="35">
        <v>40172509</v>
      </c>
      <c r="G8038" s="33" t="s">
        <v>466</v>
      </c>
      <c r="H8038" s="33">
        <v>3</v>
      </c>
      <c r="I8038" s="33">
        <v>4</v>
      </c>
      <c r="J8038" s="36">
        <v>2</v>
      </c>
      <c r="K8038" s="37">
        <v>10234</v>
      </c>
      <c r="L8038" s="38" t="s">
        <v>15</v>
      </c>
      <c r="M8038" s="38" t="s">
        <v>13</v>
      </c>
    </row>
    <row r="8039" spans="1:13" s="39" customFormat="1" ht="12.75" x14ac:dyDescent="0.2">
      <c r="A8039" s="33" t="s">
        <v>27</v>
      </c>
      <c r="B8039" s="33" t="s">
        <v>577</v>
      </c>
      <c r="C8039" s="34">
        <v>10</v>
      </c>
      <c r="D8039" s="33" t="s">
        <v>16</v>
      </c>
      <c r="E8039" s="33" t="s">
        <v>8504</v>
      </c>
      <c r="F8039" s="35">
        <v>40141700</v>
      </c>
      <c r="G8039" s="33" t="s">
        <v>466</v>
      </c>
      <c r="H8039" s="33">
        <v>3</v>
      </c>
      <c r="I8039" s="33">
        <v>4</v>
      </c>
      <c r="J8039" s="36">
        <v>2</v>
      </c>
      <c r="K8039" s="37">
        <v>8092</v>
      </c>
      <c r="L8039" s="38" t="s">
        <v>15</v>
      </c>
      <c r="M8039" s="38" t="s">
        <v>13</v>
      </c>
    </row>
    <row r="8040" spans="1:13" s="39" customFormat="1" ht="12.75" x14ac:dyDescent="0.2">
      <c r="A8040" s="33" t="s">
        <v>27</v>
      </c>
      <c r="B8040" s="33" t="s">
        <v>577</v>
      </c>
      <c r="C8040" s="34">
        <v>10</v>
      </c>
      <c r="D8040" s="33" t="s">
        <v>16</v>
      </c>
      <c r="E8040" s="33" t="s">
        <v>8505</v>
      </c>
      <c r="F8040" s="35">
        <v>40141700</v>
      </c>
      <c r="G8040" s="33" t="s">
        <v>466</v>
      </c>
      <c r="H8040" s="33">
        <v>3</v>
      </c>
      <c r="I8040" s="33">
        <v>4</v>
      </c>
      <c r="J8040" s="36">
        <v>2</v>
      </c>
      <c r="K8040" s="37">
        <v>8092</v>
      </c>
      <c r="L8040" s="38" t="s">
        <v>15</v>
      </c>
      <c r="M8040" s="38" t="s">
        <v>13</v>
      </c>
    </row>
    <row r="8041" spans="1:13" s="39" customFormat="1" ht="12.75" x14ac:dyDescent="0.2">
      <c r="A8041" s="33" t="s">
        <v>27</v>
      </c>
      <c r="B8041" s="33" t="s">
        <v>577</v>
      </c>
      <c r="C8041" s="34">
        <v>10</v>
      </c>
      <c r="D8041" s="33" t="s">
        <v>16</v>
      </c>
      <c r="E8041" s="33" t="s">
        <v>8506</v>
      </c>
      <c r="F8041" s="35">
        <v>40141700</v>
      </c>
      <c r="G8041" s="33" t="s">
        <v>466</v>
      </c>
      <c r="H8041" s="33">
        <v>3</v>
      </c>
      <c r="I8041" s="33">
        <v>4</v>
      </c>
      <c r="J8041" s="36">
        <v>2</v>
      </c>
      <c r="K8041" s="37">
        <v>7497</v>
      </c>
      <c r="L8041" s="38" t="s">
        <v>15</v>
      </c>
      <c r="M8041" s="38" t="s">
        <v>13</v>
      </c>
    </row>
    <row r="8042" spans="1:13" s="39" customFormat="1" ht="12.75" x14ac:dyDescent="0.2">
      <c r="A8042" s="33" t="s">
        <v>27</v>
      </c>
      <c r="B8042" s="33" t="s">
        <v>577</v>
      </c>
      <c r="C8042" s="34">
        <v>10</v>
      </c>
      <c r="D8042" s="33" t="s">
        <v>16</v>
      </c>
      <c r="E8042" s="33" t="s">
        <v>8507</v>
      </c>
      <c r="F8042" s="35">
        <v>40141700</v>
      </c>
      <c r="G8042" s="33" t="s">
        <v>466</v>
      </c>
      <c r="H8042" s="33">
        <v>3</v>
      </c>
      <c r="I8042" s="33">
        <v>4</v>
      </c>
      <c r="J8042" s="36">
        <v>2</v>
      </c>
      <c r="K8042" s="37">
        <v>7497</v>
      </c>
      <c r="L8042" s="38" t="s">
        <v>15</v>
      </c>
      <c r="M8042" s="38" t="s">
        <v>13</v>
      </c>
    </row>
    <row r="8043" spans="1:13" s="39" customFormat="1" ht="12.75" x14ac:dyDescent="0.2">
      <c r="A8043" s="33" t="s">
        <v>27</v>
      </c>
      <c r="B8043" s="33" t="s">
        <v>577</v>
      </c>
      <c r="C8043" s="34">
        <v>10</v>
      </c>
      <c r="D8043" s="33" t="s">
        <v>16</v>
      </c>
      <c r="E8043" s="33" t="s">
        <v>8508</v>
      </c>
      <c r="F8043" s="35">
        <v>31201519</v>
      </c>
      <c r="G8043" s="33" t="s">
        <v>466</v>
      </c>
      <c r="H8043" s="33">
        <v>3</v>
      </c>
      <c r="I8043" s="33">
        <v>4</v>
      </c>
      <c r="J8043" s="36">
        <v>10</v>
      </c>
      <c r="K8043" s="37">
        <v>32130</v>
      </c>
      <c r="L8043" s="38" t="s">
        <v>15</v>
      </c>
      <c r="M8043" s="38" t="s">
        <v>13</v>
      </c>
    </row>
    <row r="8044" spans="1:13" s="39" customFormat="1" ht="12.75" x14ac:dyDescent="0.2">
      <c r="A8044" s="33" t="s">
        <v>27</v>
      </c>
      <c r="B8044" s="33" t="s">
        <v>577</v>
      </c>
      <c r="C8044" s="34">
        <v>10</v>
      </c>
      <c r="D8044" s="33" t="s">
        <v>16</v>
      </c>
      <c r="E8044" s="33" t="s">
        <v>8509</v>
      </c>
      <c r="F8044" s="35">
        <v>31201616</v>
      </c>
      <c r="G8044" s="33" t="s">
        <v>466</v>
      </c>
      <c r="H8044" s="33">
        <v>3</v>
      </c>
      <c r="I8044" s="33">
        <v>4</v>
      </c>
      <c r="J8044" s="36">
        <v>2</v>
      </c>
      <c r="K8044" s="37">
        <v>84966</v>
      </c>
      <c r="L8044" s="38" t="s">
        <v>2367</v>
      </c>
      <c r="M8044" s="38" t="s">
        <v>13</v>
      </c>
    </row>
    <row r="8045" spans="1:13" s="39" customFormat="1" ht="12.75" x14ac:dyDescent="0.2">
      <c r="A8045" s="33" t="s">
        <v>27</v>
      </c>
      <c r="B8045" s="33" t="s">
        <v>577</v>
      </c>
      <c r="C8045" s="34">
        <v>10</v>
      </c>
      <c r="D8045" s="33" t="s">
        <v>16</v>
      </c>
      <c r="E8045" s="33" t="s">
        <v>7368</v>
      </c>
      <c r="F8045" s="35">
        <v>31211906</v>
      </c>
      <c r="G8045" s="33" t="s">
        <v>466</v>
      </c>
      <c r="H8045" s="33">
        <v>3</v>
      </c>
      <c r="I8045" s="33">
        <v>4</v>
      </c>
      <c r="J8045" s="36">
        <v>30</v>
      </c>
      <c r="K8045" s="37">
        <v>239190</v>
      </c>
      <c r="L8045" s="38" t="s">
        <v>15</v>
      </c>
      <c r="M8045" s="38" t="s">
        <v>13</v>
      </c>
    </row>
    <row r="8046" spans="1:13" s="39" customFormat="1" ht="12.75" x14ac:dyDescent="0.2">
      <c r="A8046" s="33" t="s">
        <v>27</v>
      </c>
      <c r="B8046" s="33" t="s">
        <v>577</v>
      </c>
      <c r="C8046" s="34">
        <v>10</v>
      </c>
      <c r="D8046" s="33" t="s">
        <v>16</v>
      </c>
      <c r="E8046" s="33" t="s">
        <v>7369</v>
      </c>
      <c r="F8046" s="35">
        <v>31211906</v>
      </c>
      <c r="G8046" s="33" t="s">
        <v>466</v>
      </c>
      <c r="H8046" s="33">
        <v>3</v>
      </c>
      <c r="I8046" s="33">
        <v>4</v>
      </c>
      <c r="J8046" s="36">
        <v>30</v>
      </c>
      <c r="K8046" s="37">
        <v>353430</v>
      </c>
      <c r="L8046" s="38" t="s">
        <v>15</v>
      </c>
      <c r="M8046" s="38" t="s">
        <v>13</v>
      </c>
    </row>
    <row r="8047" spans="1:13" s="39" customFormat="1" ht="12.75" x14ac:dyDescent="0.2">
      <c r="A8047" s="33" t="s">
        <v>27</v>
      </c>
      <c r="B8047" s="33" t="s">
        <v>577</v>
      </c>
      <c r="C8047" s="34">
        <v>10</v>
      </c>
      <c r="D8047" s="33" t="s">
        <v>16</v>
      </c>
      <c r="E8047" s="33" t="s">
        <v>8510</v>
      </c>
      <c r="F8047" s="35">
        <v>31211904</v>
      </c>
      <c r="G8047" s="33" t="s">
        <v>466</v>
      </c>
      <c r="H8047" s="33">
        <v>3</v>
      </c>
      <c r="I8047" s="33">
        <v>4</v>
      </c>
      <c r="J8047" s="36">
        <v>20</v>
      </c>
      <c r="K8047" s="37">
        <v>196350</v>
      </c>
      <c r="L8047" s="38" t="s">
        <v>15</v>
      </c>
      <c r="M8047" s="38" t="s">
        <v>13</v>
      </c>
    </row>
    <row r="8048" spans="1:13" s="39" customFormat="1" ht="12.75" x14ac:dyDescent="0.2">
      <c r="A8048" s="33" t="s">
        <v>27</v>
      </c>
      <c r="B8048" s="33" t="s">
        <v>577</v>
      </c>
      <c r="C8048" s="34">
        <v>10</v>
      </c>
      <c r="D8048" s="33" t="s">
        <v>16</v>
      </c>
      <c r="E8048" s="33" t="s">
        <v>8511</v>
      </c>
      <c r="F8048" s="35">
        <v>31211904</v>
      </c>
      <c r="G8048" s="33" t="s">
        <v>466</v>
      </c>
      <c r="H8048" s="33">
        <v>3</v>
      </c>
      <c r="I8048" s="33">
        <v>4</v>
      </c>
      <c r="J8048" s="36">
        <v>20</v>
      </c>
      <c r="K8048" s="37">
        <v>117810</v>
      </c>
      <c r="L8048" s="38" t="s">
        <v>15</v>
      </c>
      <c r="M8048" s="38" t="s">
        <v>13</v>
      </c>
    </row>
    <row r="8049" spans="1:13" s="39" customFormat="1" ht="12.75" x14ac:dyDescent="0.2">
      <c r="A8049" s="33" t="s">
        <v>27</v>
      </c>
      <c r="B8049" s="33" t="s">
        <v>577</v>
      </c>
      <c r="C8049" s="34">
        <v>10</v>
      </c>
      <c r="D8049" s="33" t="s">
        <v>16</v>
      </c>
      <c r="E8049" s="33" t="s">
        <v>8512</v>
      </c>
      <c r="F8049" s="35">
        <v>31201503</v>
      </c>
      <c r="G8049" s="33" t="s">
        <v>466</v>
      </c>
      <c r="H8049" s="33">
        <v>3</v>
      </c>
      <c r="I8049" s="33">
        <v>4</v>
      </c>
      <c r="J8049" s="36">
        <v>30</v>
      </c>
      <c r="K8049" s="37">
        <v>151725</v>
      </c>
      <c r="L8049" s="38" t="s">
        <v>15</v>
      </c>
      <c r="M8049" s="38" t="s">
        <v>13</v>
      </c>
    </row>
    <row r="8050" spans="1:13" s="39" customFormat="1" ht="12.75" x14ac:dyDescent="0.2">
      <c r="A8050" s="33" t="s">
        <v>27</v>
      </c>
      <c r="B8050" s="33" t="s">
        <v>577</v>
      </c>
      <c r="C8050" s="34">
        <v>10</v>
      </c>
      <c r="D8050" s="33" t="s">
        <v>16</v>
      </c>
      <c r="E8050" s="33" t="s">
        <v>8513</v>
      </c>
      <c r="F8050" s="35">
        <v>27112202</v>
      </c>
      <c r="G8050" s="33" t="s">
        <v>466</v>
      </c>
      <c r="H8050" s="33">
        <v>3</v>
      </c>
      <c r="I8050" s="33">
        <v>4</v>
      </c>
      <c r="J8050" s="36">
        <v>3</v>
      </c>
      <c r="K8050" s="37">
        <v>92106</v>
      </c>
      <c r="L8050" s="38" t="s">
        <v>15</v>
      </c>
      <c r="M8050" s="38" t="s">
        <v>13</v>
      </c>
    </row>
    <row r="8051" spans="1:13" s="39" customFormat="1" ht="12.75" x14ac:dyDescent="0.2">
      <c r="A8051" s="33" t="s">
        <v>27</v>
      </c>
      <c r="B8051" s="33" t="s">
        <v>577</v>
      </c>
      <c r="C8051" s="34">
        <v>10</v>
      </c>
      <c r="D8051" s="33" t="s">
        <v>16</v>
      </c>
      <c r="E8051" s="33" t="s">
        <v>8514</v>
      </c>
      <c r="F8051" s="35">
        <v>27112601</v>
      </c>
      <c r="G8051" s="33" t="s">
        <v>466</v>
      </c>
      <c r="H8051" s="33">
        <v>3</v>
      </c>
      <c r="I8051" s="33">
        <v>4</v>
      </c>
      <c r="J8051" s="36">
        <v>3</v>
      </c>
      <c r="K8051" s="37">
        <v>59619</v>
      </c>
      <c r="L8051" s="38" t="s">
        <v>15</v>
      </c>
      <c r="M8051" s="38" t="s">
        <v>13</v>
      </c>
    </row>
    <row r="8052" spans="1:13" s="39" customFormat="1" ht="12.75" x14ac:dyDescent="0.2">
      <c r="A8052" s="33" t="s">
        <v>27</v>
      </c>
      <c r="B8052" s="33" t="s">
        <v>577</v>
      </c>
      <c r="C8052" s="34">
        <v>10</v>
      </c>
      <c r="D8052" s="33" t="s">
        <v>16</v>
      </c>
      <c r="E8052" s="33" t="s">
        <v>8515</v>
      </c>
      <c r="F8052" s="35">
        <v>31211502</v>
      </c>
      <c r="G8052" s="33" t="s">
        <v>466</v>
      </c>
      <c r="H8052" s="33">
        <v>3</v>
      </c>
      <c r="I8052" s="33">
        <v>4</v>
      </c>
      <c r="J8052" s="36">
        <v>40</v>
      </c>
      <c r="K8052" s="37">
        <v>10738560</v>
      </c>
      <c r="L8052" s="38" t="s">
        <v>15</v>
      </c>
      <c r="M8052" s="38" t="s">
        <v>13</v>
      </c>
    </row>
    <row r="8053" spans="1:13" s="39" customFormat="1" ht="12.75" x14ac:dyDescent="0.2">
      <c r="A8053" s="33" t="s">
        <v>27</v>
      </c>
      <c r="B8053" s="33" t="s">
        <v>577</v>
      </c>
      <c r="C8053" s="34">
        <v>10</v>
      </c>
      <c r="D8053" s="33" t="s">
        <v>16</v>
      </c>
      <c r="E8053" s="33" t="s">
        <v>8516</v>
      </c>
      <c r="F8053" s="35">
        <v>31211508</v>
      </c>
      <c r="G8053" s="33" t="s">
        <v>466</v>
      </c>
      <c r="H8053" s="33">
        <v>3</v>
      </c>
      <c r="I8053" s="33">
        <v>4</v>
      </c>
      <c r="J8053" s="36">
        <v>25</v>
      </c>
      <c r="K8053" s="37">
        <v>9775850</v>
      </c>
      <c r="L8053" s="38" t="s">
        <v>15</v>
      </c>
      <c r="M8053" s="38" t="s">
        <v>13</v>
      </c>
    </row>
    <row r="8054" spans="1:13" s="39" customFormat="1" ht="12.75" x14ac:dyDescent="0.2">
      <c r="A8054" s="33" t="s">
        <v>27</v>
      </c>
      <c r="B8054" s="33" t="s">
        <v>577</v>
      </c>
      <c r="C8054" s="34">
        <v>10</v>
      </c>
      <c r="D8054" s="33" t="s">
        <v>16</v>
      </c>
      <c r="E8054" s="33" t="s">
        <v>8517</v>
      </c>
      <c r="F8054" s="35">
        <v>31211502</v>
      </c>
      <c r="G8054" s="33" t="s">
        <v>466</v>
      </c>
      <c r="H8054" s="33">
        <v>3</v>
      </c>
      <c r="I8054" s="33">
        <v>4</v>
      </c>
      <c r="J8054" s="36">
        <v>5</v>
      </c>
      <c r="K8054" s="37">
        <v>1342320</v>
      </c>
      <c r="L8054" s="38" t="s">
        <v>15</v>
      </c>
      <c r="M8054" s="38" t="s">
        <v>13</v>
      </c>
    </row>
    <row r="8055" spans="1:13" s="39" customFormat="1" ht="12.75" x14ac:dyDescent="0.2">
      <c r="A8055" s="33" t="s">
        <v>27</v>
      </c>
      <c r="B8055" s="33" t="s">
        <v>577</v>
      </c>
      <c r="C8055" s="34">
        <v>10</v>
      </c>
      <c r="D8055" s="33" t="s">
        <v>16</v>
      </c>
      <c r="E8055" s="33" t="s">
        <v>8518</v>
      </c>
      <c r="F8055" s="35">
        <v>31211501</v>
      </c>
      <c r="G8055" s="33" t="s">
        <v>466</v>
      </c>
      <c r="H8055" s="33">
        <v>3</v>
      </c>
      <c r="I8055" s="33">
        <v>4</v>
      </c>
      <c r="J8055" s="36">
        <v>20</v>
      </c>
      <c r="K8055" s="37">
        <v>1375640</v>
      </c>
      <c r="L8055" s="38" t="s">
        <v>2367</v>
      </c>
      <c r="M8055" s="38" t="s">
        <v>13</v>
      </c>
    </row>
    <row r="8056" spans="1:13" s="39" customFormat="1" ht="12.75" x14ac:dyDescent="0.2">
      <c r="A8056" s="33" t="s">
        <v>27</v>
      </c>
      <c r="B8056" s="33" t="s">
        <v>577</v>
      </c>
      <c r="C8056" s="34">
        <v>10</v>
      </c>
      <c r="D8056" s="33" t="s">
        <v>16</v>
      </c>
      <c r="E8056" s="33" t="s">
        <v>8519</v>
      </c>
      <c r="F8056" s="35">
        <v>31211501</v>
      </c>
      <c r="G8056" s="33" t="s">
        <v>466</v>
      </c>
      <c r="H8056" s="33">
        <v>3</v>
      </c>
      <c r="I8056" s="33">
        <v>4</v>
      </c>
      <c r="J8056" s="36">
        <v>5</v>
      </c>
      <c r="K8056" s="37">
        <v>343910</v>
      </c>
      <c r="L8056" s="38" t="s">
        <v>2367</v>
      </c>
      <c r="M8056" s="38" t="s">
        <v>13</v>
      </c>
    </row>
    <row r="8057" spans="1:13" s="39" customFormat="1" ht="12.75" x14ac:dyDescent="0.2">
      <c r="A8057" s="33" t="s">
        <v>27</v>
      </c>
      <c r="B8057" s="33" t="s">
        <v>577</v>
      </c>
      <c r="C8057" s="34">
        <v>10</v>
      </c>
      <c r="D8057" s="33" t="s">
        <v>16</v>
      </c>
      <c r="E8057" s="33" t="s">
        <v>8520</v>
      </c>
      <c r="F8057" s="35">
        <v>31211501</v>
      </c>
      <c r="G8057" s="33" t="s">
        <v>466</v>
      </c>
      <c r="H8057" s="33">
        <v>3</v>
      </c>
      <c r="I8057" s="33">
        <v>4</v>
      </c>
      <c r="J8057" s="36">
        <v>20</v>
      </c>
      <c r="K8057" s="37">
        <v>1375640</v>
      </c>
      <c r="L8057" s="38" t="s">
        <v>2367</v>
      </c>
      <c r="M8057" s="38" t="s">
        <v>13</v>
      </c>
    </row>
    <row r="8058" spans="1:13" s="39" customFormat="1" ht="12.75" x14ac:dyDescent="0.2">
      <c r="A8058" s="33" t="s">
        <v>27</v>
      </c>
      <c r="B8058" s="33" t="s">
        <v>577</v>
      </c>
      <c r="C8058" s="34">
        <v>10</v>
      </c>
      <c r="D8058" s="33" t="s">
        <v>16</v>
      </c>
      <c r="E8058" s="33" t="s">
        <v>8521</v>
      </c>
      <c r="F8058" s="35">
        <v>31211501</v>
      </c>
      <c r="G8058" s="33" t="s">
        <v>466</v>
      </c>
      <c r="H8058" s="33">
        <v>3</v>
      </c>
      <c r="I8058" s="33">
        <v>4</v>
      </c>
      <c r="J8058" s="36">
        <v>8</v>
      </c>
      <c r="K8058" s="37">
        <v>714000</v>
      </c>
      <c r="L8058" s="38" t="s">
        <v>2367</v>
      </c>
      <c r="M8058" s="38" t="s">
        <v>13</v>
      </c>
    </row>
    <row r="8059" spans="1:13" s="39" customFormat="1" ht="12.75" x14ac:dyDescent="0.2">
      <c r="A8059" s="33" t="s">
        <v>27</v>
      </c>
      <c r="B8059" s="33" t="s">
        <v>577</v>
      </c>
      <c r="C8059" s="34">
        <v>10</v>
      </c>
      <c r="D8059" s="33" t="s">
        <v>16</v>
      </c>
      <c r="E8059" s="33" t="s">
        <v>8522</v>
      </c>
      <c r="F8059" s="35">
        <v>31211501</v>
      </c>
      <c r="G8059" s="33" t="s">
        <v>466</v>
      </c>
      <c r="H8059" s="33">
        <v>3</v>
      </c>
      <c r="I8059" s="33">
        <v>4</v>
      </c>
      <c r="J8059" s="36">
        <v>18</v>
      </c>
      <c r="K8059" s="37">
        <v>8246700</v>
      </c>
      <c r="L8059" s="38" t="s">
        <v>15</v>
      </c>
      <c r="M8059" s="38" t="s">
        <v>13</v>
      </c>
    </row>
    <row r="8060" spans="1:13" s="39" customFormat="1" ht="12.75" x14ac:dyDescent="0.2">
      <c r="A8060" s="33" t="s">
        <v>27</v>
      </c>
      <c r="B8060" s="33" t="s">
        <v>577</v>
      </c>
      <c r="C8060" s="34">
        <v>10</v>
      </c>
      <c r="D8060" s="33" t="s">
        <v>16</v>
      </c>
      <c r="E8060" s="33" t="s">
        <v>8523</v>
      </c>
      <c r="F8060" s="35">
        <v>31211501</v>
      </c>
      <c r="G8060" s="33" t="s">
        <v>466</v>
      </c>
      <c r="H8060" s="33">
        <v>3</v>
      </c>
      <c r="I8060" s="33">
        <v>4</v>
      </c>
      <c r="J8060" s="36">
        <v>5</v>
      </c>
      <c r="K8060" s="37">
        <v>446250</v>
      </c>
      <c r="L8060" s="38" t="s">
        <v>2367</v>
      </c>
      <c r="M8060" s="38" t="s">
        <v>13</v>
      </c>
    </row>
    <row r="8061" spans="1:13" s="39" customFormat="1" ht="12.75" x14ac:dyDescent="0.2">
      <c r="A8061" s="33" t="s">
        <v>27</v>
      </c>
      <c r="B8061" s="33" t="s">
        <v>577</v>
      </c>
      <c r="C8061" s="34">
        <v>10</v>
      </c>
      <c r="D8061" s="33" t="s">
        <v>16</v>
      </c>
      <c r="E8061" s="33" t="s">
        <v>8524</v>
      </c>
      <c r="F8061" s="35">
        <v>31211501</v>
      </c>
      <c r="G8061" s="33" t="s">
        <v>466</v>
      </c>
      <c r="H8061" s="33">
        <v>3</v>
      </c>
      <c r="I8061" s="33">
        <v>4</v>
      </c>
      <c r="J8061" s="36">
        <v>5</v>
      </c>
      <c r="K8061" s="37">
        <v>569415</v>
      </c>
      <c r="L8061" s="38" t="s">
        <v>2367</v>
      </c>
      <c r="M8061" s="38" t="s">
        <v>13</v>
      </c>
    </row>
    <row r="8062" spans="1:13" s="39" customFormat="1" ht="12.75" x14ac:dyDescent="0.2">
      <c r="A8062" s="33" t="s">
        <v>27</v>
      </c>
      <c r="B8062" s="33" t="s">
        <v>577</v>
      </c>
      <c r="C8062" s="34">
        <v>10</v>
      </c>
      <c r="D8062" s="33" t="s">
        <v>16</v>
      </c>
      <c r="E8062" s="33" t="s">
        <v>8525</v>
      </c>
      <c r="F8062" s="35">
        <v>31201605</v>
      </c>
      <c r="G8062" s="33" t="s">
        <v>466</v>
      </c>
      <c r="H8062" s="33">
        <v>3</v>
      </c>
      <c r="I8062" s="33">
        <v>4</v>
      </c>
      <c r="J8062" s="36">
        <v>20</v>
      </c>
      <c r="K8062" s="37">
        <v>418880</v>
      </c>
      <c r="L8062" s="38" t="s">
        <v>2367</v>
      </c>
      <c r="M8062" s="38" t="s">
        <v>13</v>
      </c>
    </row>
    <row r="8063" spans="1:13" s="39" customFormat="1" ht="12.75" x14ac:dyDescent="0.2">
      <c r="A8063" s="33" t="s">
        <v>27</v>
      </c>
      <c r="B8063" s="33" t="s">
        <v>577</v>
      </c>
      <c r="C8063" s="34">
        <v>10</v>
      </c>
      <c r="D8063" s="33" t="s">
        <v>16</v>
      </c>
      <c r="E8063" s="33" t="s">
        <v>8526</v>
      </c>
      <c r="F8063" s="35">
        <v>31201507</v>
      </c>
      <c r="G8063" s="33" t="s">
        <v>466</v>
      </c>
      <c r="H8063" s="33">
        <v>3</v>
      </c>
      <c r="I8063" s="33">
        <v>4</v>
      </c>
      <c r="J8063" s="36">
        <v>1</v>
      </c>
      <c r="K8063" s="37">
        <v>18207</v>
      </c>
      <c r="L8063" s="38" t="s">
        <v>15</v>
      </c>
      <c r="M8063" s="38" t="s">
        <v>13</v>
      </c>
    </row>
    <row r="8064" spans="1:13" s="39" customFormat="1" ht="12.75" x14ac:dyDescent="0.2">
      <c r="A8064" s="33" t="s">
        <v>27</v>
      </c>
      <c r="B8064" s="33" t="s">
        <v>577</v>
      </c>
      <c r="C8064" s="34">
        <v>10</v>
      </c>
      <c r="D8064" s="33" t="s">
        <v>16</v>
      </c>
      <c r="E8064" s="33" t="s">
        <v>8527</v>
      </c>
      <c r="F8064" s="35">
        <v>31201605</v>
      </c>
      <c r="G8064" s="33" t="s">
        <v>466</v>
      </c>
      <c r="H8064" s="33">
        <v>3</v>
      </c>
      <c r="I8064" s="33">
        <v>4</v>
      </c>
      <c r="J8064" s="36">
        <v>5</v>
      </c>
      <c r="K8064" s="37">
        <v>271320</v>
      </c>
      <c r="L8064" s="38" t="s">
        <v>2367</v>
      </c>
      <c r="M8064" s="38" t="s">
        <v>13</v>
      </c>
    </row>
    <row r="8065" spans="1:13" s="39" customFormat="1" ht="12.75" x14ac:dyDescent="0.2">
      <c r="A8065" s="33" t="s">
        <v>27</v>
      </c>
      <c r="B8065" s="33" t="s">
        <v>577</v>
      </c>
      <c r="C8065" s="34">
        <v>10</v>
      </c>
      <c r="D8065" s="33" t="s">
        <v>16</v>
      </c>
      <c r="E8065" s="33" t="s">
        <v>8528</v>
      </c>
      <c r="F8065" s="35">
        <v>30161710</v>
      </c>
      <c r="G8065" s="33" t="s">
        <v>466</v>
      </c>
      <c r="H8065" s="33">
        <v>3</v>
      </c>
      <c r="I8065" s="33">
        <v>4</v>
      </c>
      <c r="J8065" s="36">
        <v>40</v>
      </c>
      <c r="K8065" s="37">
        <v>1570800</v>
      </c>
      <c r="L8065" s="38" t="s">
        <v>2370</v>
      </c>
      <c r="M8065" s="38" t="s">
        <v>13</v>
      </c>
    </row>
    <row r="8066" spans="1:13" s="39" customFormat="1" ht="12.75" x14ac:dyDescent="0.2">
      <c r="A8066" s="33" t="s">
        <v>27</v>
      </c>
      <c r="B8066" s="33" t="s">
        <v>577</v>
      </c>
      <c r="C8066" s="34">
        <v>10</v>
      </c>
      <c r="D8066" s="33" t="s">
        <v>16</v>
      </c>
      <c r="E8066" s="33" t="s">
        <v>8529</v>
      </c>
      <c r="F8066" s="35">
        <v>14121500</v>
      </c>
      <c r="G8066" s="33" t="s">
        <v>466</v>
      </c>
      <c r="H8066" s="33">
        <v>3</v>
      </c>
      <c r="I8066" s="33">
        <v>4</v>
      </c>
      <c r="J8066" s="36">
        <v>10</v>
      </c>
      <c r="K8066" s="37">
        <v>329035</v>
      </c>
      <c r="L8066" s="38" t="s">
        <v>15</v>
      </c>
      <c r="M8066" s="38" t="s">
        <v>13</v>
      </c>
    </row>
    <row r="8067" spans="1:13" s="39" customFormat="1" ht="12.75" x14ac:dyDescent="0.2">
      <c r="A8067" s="33" t="s">
        <v>27</v>
      </c>
      <c r="B8067" s="33" t="s">
        <v>577</v>
      </c>
      <c r="C8067" s="34">
        <v>10</v>
      </c>
      <c r="D8067" s="33" t="s">
        <v>16</v>
      </c>
      <c r="E8067" s="33" t="s">
        <v>8530</v>
      </c>
      <c r="F8067" s="35">
        <v>30162000</v>
      </c>
      <c r="G8067" s="33" t="s">
        <v>466</v>
      </c>
      <c r="H8067" s="33">
        <v>3</v>
      </c>
      <c r="I8067" s="33">
        <v>4</v>
      </c>
      <c r="J8067" s="36">
        <v>10</v>
      </c>
      <c r="K8067" s="37">
        <v>212415</v>
      </c>
      <c r="L8067" s="38" t="s">
        <v>15</v>
      </c>
      <c r="M8067" s="38" t="s">
        <v>13</v>
      </c>
    </row>
    <row r="8068" spans="1:13" s="39" customFormat="1" ht="12.75" x14ac:dyDescent="0.2">
      <c r="A8068" s="33" t="s">
        <v>27</v>
      </c>
      <c r="B8068" s="33" t="s">
        <v>577</v>
      </c>
      <c r="C8068" s="34">
        <v>10</v>
      </c>
      <c r="D8068" s="33" t="s">
        <v>16</v>
      </c>
      <c r="E8068" s="33" t="s">
        <v>8531</v>
      </c>
      <c r="F8068" s="35">
        <v>31162702</v>
      </c>
      <c r="G8068" s="33" t="s">
        <v>466</v>
      </c>
      <c r="H8068" s="33">
        <v>3</v>
      </c>
      <c r="I8068" s="33">
        <v>4</v>
      </c>
      <c r="J8068" s="36">
        <v>5</v>
      </c>
      <c r="K8068" s="37">
        <v>271320</v>
      </c>
      <c r="L8068" s="38" t="s">
        <v>15</v>
      </c>
      <c r="M8068" s="38" t="s">
        <v>13</v>
      </c>
    </row>
    <row r="8069" spans="1:13" s="39" customFormat="1" ht="12.75" x14ac:dyDescent="0.2">
      <c r="A8069" s="33" t="s">
        <v>27</v>
      </c>
      <c r="B8069" s="33" t="s">
        <v>579</v>
      </c>
      <c r="C8069" s="34">
        <v>10</v>
      </c>
      <c r="D8069" s="33" t="s">
        <v>89</v>
      </c>
      <c r="E8069" s="33" t="s">
        <v>8532</v>
      </c>
      <c r="F8069" s="35">
        <v>12352100</v>
      </c>
      <c r="G8069" s="33" t="s">
        <v>467</v>
      </c>
      <c r="H8069" s="33">
        <v>2</v>
      </c>
      <c r="I8069" s="33">
        <v>7</v>
      </c>
      <c r="J8069" s="36">
        <v>1</v>
      </c>
      <c r="K8069" s="37">
        <v>38000</v>
      </c>
      <c r="L8069" s="38" t="s">
        <v>3312</v>
      </c>
      <c r="M8069" s="38" t="s">
        <v>13</v>
      </c>
    </row>
    <row r="8070" spans="1:13" s="39" customFormat="1" ht="12.75" x14ac:dyDescent="0.2">
      <c r="A8070" s="33" t="s">
        <v>27</v>
      </c>
      <c r="B8070" s="33" t="s">
        <v>579</v>
      </c>
      <c r="C8070" s="34">
        <v>10</v>
      </c>
      <c r="D8070" s="33" t="s">
        <v>89</v>
      </c>
      <c r="E8070" s="33" t="s">
        <v>8533</v>
      </c>
      <c r="F8070" s="35">
        <v>12352300</v>
      </c>
      <c r="G8070" s="33" t="s">
        <v>467</v>
      </c>
      <c r="H8070" s="33">
        <v>2</v>
      </c>
      <c r="I8070" s="33">
        <v>7</v>
      </c>
      <c r="J8070" s="36">
        <v>13</v>
      </c>
      <c r="K8070" s="37">
        <v>78000</v>
      </c>
      <c r="L8070" s="38" t="s">
        <v>3312</v>
      </c>
      <c r="M8070" s="38" t="s">
        <v>13</v>
      </c>
    </row>
    <row r="8071" spans="1:13" s="39" customFormat="1" ht="12.75" x14ac:dyDescent="0.2">
      <c r="A8071" s="33" t="s">
        <v>27</v>
      </c>
      <c r="B8071" s="33" t="s">
        <v>579</v>
      </c>
      <c r="C8071" s="34">
        <v>10</v>
      </c>
      <c r="D8071" s="33" t="s">
        <v>89</v>
      </c>
      <c r="E8071" s="33" t="s">
        <v>8534</v>
      </c>
      <c r="F8071" s="35">
        <v>31201600</v>
      </c>
      <c r="G8071" s="33" t="s">
        <v>467</v>
      </c>
      <c r="H8071" s="33">
        <v>2</v>
      </c>
      <c r="I8071" s="33">
        <v>7</v>
      </c>
      <c r="J8071" s="36">
        <v>2</v>
      </c>
      <c r="K8071" s="37">
        <v>280000</v>
      </c>
      <c r="L8071" s="38" t="s">
        <v>15</v>
      </c>
      <c r="M8071" s="38" t="s">
        <v>13</v>
      </c>
    </row>
    <row r="8072" spans="1:13" s="39" customFormat="1" ht="12.75" x14ac:dyDescent="0.2">
      <c r="A8072" s="33" t="s">
        <v>27</v>
      </c>
      <c r="B8072" s="33" t="s">
        <v>579</v>
      </c>
      <c r="C8072" s="34">
        <v>10</v>
      </c>
      <c r="D8072" s="33" t="s">
        <v>89</v>
      </c>
      <c r="E8072" s="33" t="s">
        <v>8535</v>
      </c>
      <c r="F8072" s="35">
        <v>41111900</v>
      </c>
      <c r="G8072" s="33" t="s">
        <v>467</v>
      </c>
      <c r="H8072" s="33">
        <v>2</v>
      </c>
      <c r="I8072" s="33">
        <v>7</v>
      </c>
      <c r="J8072" s="36">
        <v>10</v>
      </c>
      <c r="K8072" s="37">
        <v>750000</v>
      </c>
      <c r="L8072" s="38" t="s">
        <v>15</v>
      </c>
      <c r="M8072" s="38" t="s">
        <v>13</v>
      </c>
    </row>
    <row r="8073" spans="1:13" s="39" customFormat="1" ht="12.75" x14ac:dyDescent="0.2">
      <c r="A8073" s="33" t="s">
        <v>27</v>
      </c>
      <c r="B8073" s="33" t="s">
        <v>579</v>
      </c>
      <c r="C8073" s="34">
        <v>10</v>
      </c>
      <c r="D8073" s="33" t="s">
        <v>89</v>
      </c>
      <c r="E8073" s="33" t="s">
        <v>8536</v>
      </c>
      <c r="F8073" s="35">
        <v>12352500</v>
      </c>
      <c r="G8073" s="33" t="s">
        <v>467</v>
      </c>
      <c r="H8073" s="33">
        <v>2</v>
      </c>
      <c r="I8073" s="33">
        <v>7</v>
      </c>
      <c r="J8073" s="36">
        <v>1</v>
      </c>
      <c r="K8073" s="37">
        <v>250000</v>
      </c>
      <c r="L8073" s="38" t="s">
        <v>15</v>
      </c>
      <c r="M8073" s="38" t="s">
        <v>13</v>
      </c>
    </row>
    <row r="8074" spans="1:13" s="39" customFormat="1" ht="12.75" x14ac:dyDescent="0.2">
      <c r="A8074" s="33" t="s">
        <v>27</v>
      </c>
      <c r="B8074" s="33" t="s">
        <v>579</v>
      </c>
      <c r="C8074" s="34">
        <v>10</v>
      </c>
      <c r="D8074" s="33" t="s">
        <v>89</v>
      </c>
      <c r="E8074" s="33" t="s">
        <v>8537</v>
      </c>
      <c r="F8074" s="35">
        <v>12352300</v>
      </c>
      <c r="G8074" s="33" t="s">
        <v>467</v>
      </c>
      <c r="H8074" s="33">
        <v>2</v>
      </c>
      <c r="I8074" s="33">
        <v>7</v>
      </c>
      <c r="J8074" s="36">
        <v>25</v>
      </c>
      <c r="K8074" s="37">
        <v>155000</v>
      </c>
      <c r="L8074" s="38" t="s">
        <v>3312</v>
      </c>
      <c r="M8074" s="38" t="s">
        <v>13</v>
      </c>
    </row>
    <row r="8075" spans="1:13" s="39" customFormat="1" ht="12.75" x14ac:dyDescent="0.2">
      <c r="A8075" s="33" t="s">
        <v>27</v>
      </c>
      <c r="B8075" s="33" t="s">
        <v>579</v>
      </c>
      <c r="C8075" s="34">
        <v>10</v>
      </c>
      <c r="D8075" s="33" t="s">
        <v>89</v>
      </c>
      <c r="E8075" s="33" t="s">
        <v>8538</v>
      </c>
      <c r="F8075" s="35">
        <v>12352300</v>
      </c>
      <c r="G8075" s="33" t="s">
        <v>467</v>
      </c>
      <c r="H8075" s="33">
        <v>2</v>
      </c>
      <c r="I8075" s="33">
        <v>7</v>
      </c>
      <c r="J8075" s="36">
        <v>31</v>
      </c>
      <c r="K8075" s="37">
        <v>130200</v>
      </c>
      <c r="L8075" s="38" t="s">
        <v>3312</v>
      </c>
      <c r="M8075" s="38" t="s">
        <v>13</v>
      </c>
    </row>
    <row r="8076" spans="1:13" s="39" customFormat="1" ht="12.75" x14ac:dyDescent="0.2">
      <c r="A8076" s="33" t="s">
        <v>27</v>
      </c>
      <c r="B8076" s="33" t="s">
        <v>579</v>
      </c>
      <c r="C8076" s="34">
        <v>10</v>
      </c>
      <c r="D8076" s="33" t="s">
        <v>89</v>
      </c>
      <c r="E8076" s="33" t="s">
        <v>8539</v>
      </c>
      <c r="F8076" s="35">
        <v>12164100</v>
      </c>
      <c r="G8076" s="33" t="s">
        <v>467</v>
      </c>
      <c r="H8076" s="33">
        <v>2</v>
      </c>
      <c r="I8076" s="33">
        <v>7</v>
      </c>
      <c r="J8076" s="36">
        <v>1</v>
      </c>
      <c r="K8076" s="37">
        <v>310000</v>
      </c>
      <c r="L8076" s="38" t="s">
        <v>15</v>
      </c>
      <c r="M8076" s="38" t="s">
        <v>13</v>
      </c>
    </row>
    <row r="8077" spans="1:13" s="39" customFormat="1" ht="12.75" x14ac:dyDescent="0.2">
      <c r="A8077" s="33" t="s">
        <v>27</v>
      </c>
      <c r="B8077" s="33" t="s">
        <v>579</v>
      </c>
      <c r="C8077" s="34">
        <v>10</v>
      </c>
      <c r="D8077" s="33" t="s">
        <v>89</v>
      </c>
      <c r="E8077" s="33" t="s">
        <v>8540</v>
      </c>
      <c r="F8077" s="35">
        <v>12352300</v>
      </c>
      <c r="G8077" s="33" t="s">
        <v>467</v>
      </c>
      <c r="H8077" s="33">
        <v>2</v>
      </c>
      <c r="I8077" s="33">
        <v>7</v>
      </c>
      <c r="J8077" s="36">
        <v>20</v>
      </c>
      <c r="K8077" s="37">
        <v>180000</v>
      </c>
      <c r="L8077" s="38" t="s">
        <v>3312</v>
      </c>
      <c r="M8077" s="38" t="s">
        <v>13</v>
      </c>
    </row>
    <row r="8078" spans="1:13" s="39" customFormat="1" ht="12.75" x14ac:dyDescent="0.2">
      <c r="A8078" s="33" t="s">
        <v>27</v>
      </c>
      <c r="B8078" s="33" t="s">
        <v>579</v>
      </c>
      <c r="C8078" s="34">
        <v>10</v>
      </c>
      <c r="D8078" s="33" t="s">
        <v>89</v>
      </c>
      <c r="E8078" s="33" t="s">
        <v>8541</v>
      </c>
      <c r="F8078" s="35">
        <v>31201600</v>
      </c>
      <c r="G8078" s="33" t="s">
        <v>467</v>
      </c>
      <c r="H8078" s="33">
        <v>2</v>
      </c>
      <c r="I8078" s="33">
        <v>7</v>
      </c>
      <c r="J8078" s="36">
        <v>1</v>
      </c>
      <c r="K8078" s="37">
        <v>250000</v>
      </c>
      <c r="L8078" s="38" t="s">
        <v>15</v>
      </c>
      <c r="M8078" s="38" t="s">
        <v>13</v>
      </c>
    </row>
    <row r="8079" spans="1:13" s="39" customFormat="1" ht="12.75" x14ac:dyDescent="0.2">
      <c r="A8079" s="33" t="s">
        <v>27</v>
      </c>
      <c r="B8079" s="33" t="s">
        <v>579</v>
      </c>
      <c r="C8079" s="34">
        <v>10</v>
      </c>
      <c r="D8079" s="33" t="s">
        <v>89</v>
      </c>
      <c r="E8079" s="33" t="s">
        <v>8542</v>
      </c>
      <c r="F8079" s="35">
        <v>31211800</v>
      </c>
      <c r="G8079" s="33" t="s">
        <v>467</v>
      </c>
      <c r="H8079" s="33">
        <v>2</v>
      </c>
      <c r="I8079" s="33">
        <v>7</v>
      </c>
      <c r="J8079" s="36">
        <v>10</v>
      </c>
      <c r="K8079" s="37">
        <v>850000</v>
      </c>
      <c r="L8079" s="38" t="s">
        <v>2367</v>
      </c>
      <c r="M8079" s="38" t="s">
        <v>13</v>
      </c>
    </row>
    <row r="8080" spans="1:13" s="39" customFormat="1" ht="12.75" x14ac:dyDescent="0.2">
      <c r="A8080" s="33" t="s">
        <v>27</v>
      </c>
      <c r="B8080" s="33" t="s">
        <v>579</v>
      </c>
      <c r="C8080" s="34">
        <v>10</v>
      </c>
      <c r="D8080" s="33" t="s">
        <v>89</v>
      </c>
      <c r="E8080" s="33" t="s">
        <v>8543</v>
      </c>
      <c r="F8080" s="35">
        <v>12163800</v>
      </c>
      <c r="G8080" s="33" t="s">
        <v>467</v>
      </c>
      <c r="H8080" s="33">
        <v>2</v>
      </c>
      <c r="I8080" s="33">
        <v>7</v>
      </c>
      <c r="J8080" s="36">
        <v>1</v>
      </c>
      <c r="K8080" s="37">
        <v>350000</v>
      </c>
      <c r="L8080" s="38" t="s">
        <v>15</v>
      </c>
      <c r="M8080" s="38" t="s">
        <v>13</v>
      </c>
    </row>
    <row r="8081" spans="1:13" s="39" customFormat="1" ht="12.75" x14ac:dyDescent="0.2">
      <c r="A8081" s="33" t="s">
        <v>27</v>
      </c>
      <c r="B8081" s="33" t="s">
        <v>579</v>
      </c>
      <c r="C8081" s="34">
        <v>10</v>
      </c>
      <c r="D8081" s="33" t="s">
        <v>89</v>
      </c>
      <c r="E8081" s="33" t="s">
        <v>8544</v>
      </c>
      <c r="F8081" s="35">
        <v>15121800</v>
      </c>
      <c r="G8081" s="33" t="s">
        <v>467</v>
      </c>
      <c r="H8081" s="33">
        <v>2</v>
      </c>
      <c r="I8081" s="33">
        <v>7</v>
      </c>
      <c r="J8081" s="36">
        <v>1</v>
      </c>
      <c r="K8081" s="37">
        <v>135000</v>
      </c>
      <c r="L8081" s="38" t="s">
        <v>2367</v>
      </c>
      <c r="M8081" s="38" t="s">
        <v>13</v>
      </c>
    </row>
    <row r="8082" spans="1:13" s="39" customFormat="1" ht="12.75" x14ac:dyDescent="0.2">
      <c r="A8082" s="33" t="s">
        <v>27</v>
      </c>
      <c r="B8082" s="33" t="s">
        <v>579</v>
      </c>
      <c r="C8082" s="34">
        <v>10</v>
      </c>
      <c r="D8082" s="33" t="s">
        <v>89</v>
      </c>
      <c r="E8082" s="33" t="s">
        <v>8545</v>
      </c>
      <c r="F8082" s="35">
        <v>12352300</v>
      </c>
      <c r="G8082" s="33" t="s">
        <v>467</v>
      </c>
      <c r="H8082" s="33">
        <v>2</v>
      </c>
      <c r="I8082" s="33">
        <v>7</v>
      </c>
      <c r="J8082" s="36">
        <v>20</v>
      </c>
      <c r="K8082" s="37">
        <v>300000</v>
      </c>
      <c r="L8082" s="38" t="s">
        <v>3312</v>
      </c>
      <c r="M8082" s="38" t="s">
        <v>13</v>
      </c>
    </row>
    <row r="8083" spans="1:13" s="39" customFormat="1" ht="12.75" x14ac:dyDescent="0.2">
      <c r="A8083" s="33" t="s">
        <v>27</v>
      </c>
      <c r="B8083" s="33" t="s">
        <v>579</v>
      </c>
      <c r="C8083" s="34">
        <v>10</v>
      </c>
      <c r="D8083" s="33" t="s">
        <v>89</v>
      </c>
      <c r="E8083" s="33" t="s">
        <v>8546</v>
      </c>
      <c r="F8083" s="35">
        <v>12352100</v>
      </c>
      <c r="G8083" s="33" t="s">
        <v>467</v>
      </c>
      <c r="H8083" s="33">
        <v>2</v>
      </c>
      <c r="I8083" s="33">
        <v>7</v>
      </c>
      <c r="J8083" s="36">
        <v>1</v>
      </c>
      <c r="K8083" s="37">
        <v>3137425</v>
      </c>
      <c r="L8083" s="38" t="s">
        <v>15</v>
      </c>
      <c r="M8083" s="38" t="s">
        <v>13</v>
      </c>
    </row>
    <row r="8084" spans="1:13" s="39" customFormat="1" ht="12.75" x14ac:dyDescent="0.2">
      <c r="A8084" s="33" t="s">
        <v>27</v>
      </c>
      <c r="B8084" s="33" t="s">
        <v>579</v>
      </c>
      <c r="C8084" s="34">
        <v>10</v>
      </c>
      <c r="D8084" s="33" t="s">
        <v>89</v>
      </c>
      <c r="E8084" s="33" t="s">
        <v>8547</v>
      </c>
      <c r="F8084" s="35">
        <v>15101500</v>
      </c>
      <c r="G8084" s="33" t="s">
        <v>467</v>
      </c>
      <c r="H8084" s="33">
        <v>2</v>
      </c>
      <c r="I8084" s="33">
        <v>7</v>
      </c>
      <c r="J8084" s="36">
        <v>5</v>
      </c>
      <c r="K8084" s="37">
        <v>975000</v>
      </c>
      <c r="L8084" s="38" t="s">
        <v>15</v>
      </c>
      <c r="M8084" s="38" t="s">
        <v>13</v>
      </c>
    </row>
    <row r="8085" spans="1:13" s="39" customFormat="1" ht="12.75" x14ac:dyDescent="0.2">
      <c r="A8085" s="33" t="s">
        <v>27</v>
      </c>
      <c r="B8085" s="33" t="s">
        <v>579</v>
      </c>
      <c r="C8085" s="34">
        <v>10</v>
      </c>
      <c r="D8085" s="33" t="s">
        <v>89</v>
      </c>
      <c r="E8085" s="33" t="s">
        <v>8548</v>
      </c>
      <c r="F8085" s="35">
        <v>31201600</v>
      </c>
      <c r="G8085" s="33" t="s">
        <v>467</v>
      </c>
      <c r="H8085" s="33">
        <v>2</v>
      </c>
      <c r="I8085" s="33">
        <v>7</v>
      </c>
      <c r="J8085" s="36">
        <v>2</v>
      </c>
      <c r="K8085" s="37">
        <v>700000</v>
      </c>
      <c r="L8085" s="38" t="s">
        <v>2367</v>
      </c>
      <c r="M8085" s="38" t="s">
        <v>13</v>
      </c>
    </row>
    <row r="8086" spans="1:13" s="39" customFormat="1" ht="12.75" x14ac:dyDescent="0.2">
      <c r="A8086" s="33" t="s">
        <v>27</v>
      </c>
      <c r="B8086" s="33" t="s">
        <v>579</v>
      </c>
      <c r="C8086" s="34">
        <v>10</v>
      </c>
      <c r="D8086" s="33" t="s">
        <v>89</v>
      </c>
      <c r="E8086" s="33" t="s">
        <v>2586</v>
      </c>
      <c r="F8086" s="35">
        <v>12141904</v>
      </c>
      <c r="G8086" s="33" t="s">
        <v>15071</v>
      </c>
      <c r="H8086" s="33">
        <v>2</v>
      </c>
      <c r="I8086" s="33">
        <v>7</v>
      </c>
      <c r="J8086" s="36">
        <v>471</v>
      </c>
      <c r="K8086" s="37">
        <v>3923430</v>
      </c>
      <c r="L8086" s="38" t="s">
        <v>2368</v>
      </c>
      <c r="M8086" s="38" t="s">
        <v>13</v>
      </c>
    </row>
    <row r="8087" spans="1:13" s="39" customFormat="1" ht="12.75" x14ac:dyDescent="0.2">
      <c r="A8087" s="33" t="s">
        <v>27</v>
      </c>
      <c r="B8087" s="33" t="s">
        <v>579</v>
      </c>
      <c r="C8087" s="34">
        <v>10</v>
      </c>
      <c r="D8087" s="33" t="s">
        <v>89</v>
      </c>
      <c r="E8087" s="33" t="s">
        <v>7864</v>
      </c>
      <c r="F8087" s="35">
        <v>31211800</v>
      </c>
      <c r="G8087" s="33" t="s">
        <v>467</v>
      </c>
      <c r="H8087" s="33">
        <v>2</v>
      </c>
      <c r="I8087" s="33">
        <v>7</v>
      </c>
      <c r="J8087" s="36">
        <v>8</v>
      </c>
      <c r="K8087" s="37">
        <v>624000</v>
      </c>
      <c r="L8087" s="38" t="s">
        <v>2367</v>
      </c>
      <c r="M8087" s="38" t="s">
        <v>13</v>
      </c>
    </row>
    <row r="8088" spans="1:13" s="39" customFormat="1" ht="12.75" x14ac:dyDescent="0.2">
      <c r="A8088" s="33" t="s">
        <v>27</v>
      </c>
      <c r="B8088" s="33" t="s">
        <v>579</v>
      </c>
      <c r="C8088" s="34">
        <v>10</v>
      </c>
      <c r="D8088" s="33" t="s">
        <v>89</v>
      </c>
      <c r="E8088" s="33" t="s">
        <v>8549</v>
      </c>
      <c r="F8088" s="35">
        <v>31211500</v>
      </c>
      <c r="G8088" s="33" t="s">
        <v>467</v>
      </c>
      <c r="H8088" s="33">
        <v>2</v>
      </c>
      <c r="I8088" s="33">
        <v>7</v>
      </c>
      <c r="J8088" s="36">
        <v>4</v>
      </c>
      <c r="K8088" s="37">
        <v>600000</v>
      </c>
      <c r="L8088" s="38" t="s">
        <v>2367</v>
      </c>
      <c r="M8088" s="38" t="s">
        <v>13</v>
      </c>
    </row>
    <row r="8089" spans="1:13" s="39" customFormat="1" ht="12.75" x14ac:dyDescent="0.2">
      <c r="A8089" s="33" t="s">
        <v>27</v>
      </c>
      <c r="B8089" s="33" t="s">
        <v>579</v>
      </c>
      <c r="C8089" s="34">
        <v>10</v>
      </c>
      <c r="D8089" s="33" t="s">
        <v>89</v>
      </c>
      <c r="E8089" s="33" t="s">
        <v>8550</v>
      </c>
      <c r="F8089" s="35">
        <v>12352100</v>
      </c>
      <c r="G8089" s="33" t="s">
        <v>467</v>
      </c>
      <c r="H8089" s="33">
        <v>2</v>
      </c>
      <c r="I8089" s="33">
        <v>7</v>
      </c>
      <c r="J8089" s="36">
        <v>1</v>
      </c>
      <c r="K8089" s="37">
        <v>680000</v>
      </c>
      <c r="L8089" s="38" t="s">
        <v>15</v>
      </c>
      <c r="M8089" s="38" t="s">
        <v>13</v>
      </c>
    </row>
    <row r="8090" spans="1:13" s="39" customFormat="1" ht="12.75" x14ac:dyDescent="0.2">
      <c r="A8090" s="33" t="s">
        <v>27</v>
      </c>
      <c r="B8090" s="33" t="s">
        <v>579</v>
      </c>
      <c r="C8090" s="34">
        <v>10</v>
      </c>
      <c r="D8090" s="33" t="s">
        <v>89</v>
      </c>
      <c r="E8090" s="33" t="s">
        <v>8551</v>
      </c>
      <c r="F8090" s="35">
        <v>31201600</v>
      </c>
      <c r="G8090" s="33" t="s">
        <v>467</v>
      </c>
      <c r="H8090" s="33">
        <v>2</v>
      </c>
      <c r="I8090" s="33">
        <v>7</v>
      </c>
      <c r="J8090" s="36">
        <v>7</v>
      </c>
      <c r="K8090" s="37">
        <v>994000</v>
      </c>
      <c r="L8090" s="38" t="s">
        <v>15</v>
      </c>
      <c r="M8090" s="38" t="s">
        <v>13</v>
      </c>
    </row>
    <row r="8091" spans="1:13" s="39" customFormat="1" ht="12.75" x14ac:dyDescent="0.2">
      <c r="A8091" s="33" t="s">
        <v>27</v>
      </c>
      <c r="B8091" s="33" t="s">
        <v>579</v>
      </c>
      <c r="C8091" s="34">
        <v>10</v>
      </c>
      <c r="D8091" s="33" t="s">
        <v>89</v>
      </c>
      <c r="E8091" s="33" t="s">
        <v>8552</v>
      </c>
      <c r="F8091" s="35">
        <v>13111000</v>
      </c>
      <c r="G8091" s="33" t="s">
        <v>467</v>
      </c>
      <c r="H8091" s="33">
        <v>2</v>
      </c>
      <c r="I8091" s="33">
        <v>7</v>
      </c>
      <c r="J8091" s="36">
        <v>1</v>
      </c>
      <c r="K8091" s="37">
        <v>650000</v>
      </c>
      <c r="L8091" s="38" t="s">
        <v>15</v>
      </c>
      <c r="M8091" s="38" t="s">
        <v>13</v>
      </c>
    </row>
    <row r="8092" spans="1:13" s="39" customFormat="1" ht="12.75" x14ac:dyDescent="0.2">
      <c r="A8092" s="33" t="s">
        <v>27</v>
      </c>
      <c r="B8092" s="33" t="s">
        <v>579</v>
      </c>
      <c r="C8092" s="34">
        <v>10</v>
      </c>
      <c r="D8092" s="33" t="s">
        <v>89</v>
      </c>
      <c r="E8092" s="33" t="s">
        <v>8553</v>
      </c>
      <c r="F8092" s="35">
        <v>47131800</v>
      </c>
      <c r="G8092" s="33" t="s">
        <v>467</v>
      </c>
      <c r="H8092" s="33">
        <v>2</v>
      </c>
      <c r="I8092" s="33">
        <v>7</v>
      </c>
      <c r="J8092" s="36">
        <v>4</v>
      </c>
      <c r="K8092" s="37">
        <v>660000</v>
      </c>
      <c r="L8092" s="38" t="s">
        <v>15</v>
      </c>
      <c r="M8092" s="38" t="s">
        <v>13</v>
      </c>
    </row>
    <row r="8093" spans="1:13" s="39" customFormat="1" ht="12.75" x14ac:dyDescent="0.2">
      <c r="A8093" s="33" t="s">
        <v>27</v>
      </c>
      <c r="B8093" s="33" t="s">
        <v>579</v>
      </c>
      <c r="C8093" s="34">
        <v>10</v>
      </c>
      <c r="D8093" s="33" t="s">
        <v>89</v>
      </c>
      <c r="E8093" s="33" t="s">
        <v>8554</v>
      </c>
      <c r="F8093" s="35">
        <v>11101500</v>
      </c>
      <c r="G8093" s="33" t="s">
        <v>467</v>
      </c>
      <c r="H8093" s="33">
        <v>2</v>
      </c>
      <c r="I8093" s="33">
        <v>7</v>
      </c>
      <c r="J8093" s="36">
        <v>3</v>
      </c>
      <c r="K8093" s="37">
        <v>870000</v>
      </c>
      <c r="L8093" s="38" t="s">
        <v>15</v>
      </c>
      <c r="M8093" s="38" t="s">
        <v>13</v>
      </c>
    </row>
    <row r="8094" spans="1:13" s="39" customFormat="1" ht="12.75" x14ac:dyDescent="0.2">
      <c r="A8094" s="33" t="s">
        <v>27</v>
      </c>
      <c r="B8094" s="33" t="s">
        <v>579</v>
      </c>
      <c r="C8094" s="34">
        <v>10</v>
      </c>
      <c r="D8094" s="33" t="s">
        <v>89</v>
      </c>
      <c r="E8094" s="33" t="s">
        <v>8555</v>
      </c>
      <c r="F8094" s="35">
        <v>11101500</v>
      </c>
      <c r="G8094" s="33" t="s">
        <v>467</v>
      </c>
      <c r="H8094" s="33">
        <v>2</v>
      </c>
      <c r="I8094" s="33">
        <v>7</v>
      </c>
      <c r="J8094" s="36">
        <v>3</v>
      </c>
      <c r="K8094" s="37">
        <v>750000</v>
      </c>
      <c r="L8094" s="38" t="s">
        <v>15</v>
      </c>
      <c r="M8094" s="38" t="s">
        <v>13</v>
      </c>
    </row>
    <row r="8095" spans="1:13" s="39" customFormat="1" ht="12.75" x14ac:dyDescent="0.2">
      <c r="A8095" s="33" t="s">
        <v>27</v>
      </c>
      <c r="B8095" s="33" t="s">
        <v>579</v>
      </c>
      <c r="C8095" s="34">
        <v>10</v>
      </c>
      <c r="D8095" s="33" t="s">
        <v>89</v>
      </c>
      <c r="E8095" s="33" t="s">
        <v>8556</v>
      </c>
      <c r="F8095" s="35">
        <v>12142100</v>
      </c>
      <c r="G8095" s="33" t="s">
        <v>15071</v>
      </c>
      <c r="H8095" s="33">
        <v>2</v>
      </c>
      <c r="I8095" s="33">
        <v>7</v>
      </c>
      <c r="J8095" s="36">
        <v>10</v>
      </c>
      <c r="K8095" s="37">
        <v>142800</v>
      </c>
      <c r="L8095" s="38" t="s">
        <v>2368</v>
      </c>
      <c r="M8095" s="38" t="s">
        <v>13</v>
      </c>
    </row>
    <row r="8096" spans="1:13" s="39" customFormat="1" ht="12.75" x14ac:dyDescent="0.2">
      <c r="A8096" s="33" t="s">
        <v>27</v>
      </c>
      <c r="B8096" s="33" t="s">
        <v>579</v>
      </c>
      <c r="C8096" s="34">
        <v>10</v>
      </c>
      <c r="D8096" s="33" t="s">
        <v>89</v>
      </c>
      <c r="E8096" s="33" t="s">
        <v>8557</v>
      </c>
      <c r="F8096" s="35">
        <v>12352300</v>
      </c>
      <c r="G8096" s="33" t="s">
        <v>467</v>
      </c>
      <c r="H8096" s="33">
        <v>2</v>
      </c>
      <c r="I8096" s="33">
        <v>7</v>
      </c>
      <c r="J8096" s="36">
        <v>7</v>
      </c>
      <c r="K8096" s="37">
        <v>420000</v>
      </c>
      <c r="L8096" s="38" t="s">
        <v>3312</v>
      </c>
      <c r="M8096" s="38" t="s">
        <v>13</v>
      </c>
    </row>
    <row r="8097" spans="1:13" s="39" customFormat="1" ht="12.75" x14ac:dyDescent="0.2">
      <c r="A8097" s="33" t="s">
        <v>27</v>
      </c>
      <c r="B8097" s="33" t="s">
        <v>579</v>
      </c>
      <c r="C8097" s="34">
        <v>10</v>
      </c>
      <c r="D8097" s="33" t="s">
        <v>89</v>
      </c>
      <c r="E8097" s="33" t="s">
        <v>8558</v>
      </c>
      <c r="F8097" s="35">
        <v>31211500</v>
      </c>
      <c r="G8097" s="33" t="s">
        <v>467</v>
      </c>
      <c r="H8097" s="33">
        <v>2</v>
      </c>
      <c r="I8097" s="33">
        <v>7</v>
      </c>
      <c r="J8097" s="36">
        <v>4</v>
      </c>
      <c r="K8097" s="37">
        <v>15200000</v>
      </c>
      <c r="L8097" s="38" t="s">
        <v>2367</v>
      </c>
      <c r="M8097" s="38" t="s">
        <v>13</v>
      </c>
    </row>
    <row r="8098" spans="1:13" s="39" customFormat="1" ht="12.75" x14ac:dyDescent="0.2">
      <c r="A8098" s="33" t="s">
        <v>27</v>
      </c>
      <c r="B8098" s="33" t="s">
        <v>579</v>
      </c>
      <c r="C8098" s="34">
        <v>10</v>
      </c>
      <c r="D8098" s="33" t="s">
        <v>89</v>
      </c>
      <c r="E8098" s="33" t="s">
        <v>8559</v>
      </c>
      <c r="F8098" s="35">
        <v>12161500</v>
      </c>
      <c r="G8098" s="33" t="s">
        <v>467</v>
      </c>
      <c r="H8098" s="33">
        <v>2</v>
      </c>
      <c r="I8098" s="33">
        <v>7</v>
      </c>
      <c r="J8098" s="36">
        <v>2</v>
      </c>
      <c r="K8098" s="37">
        <v>1024000</v>
      </c>
      <c r="L8098" s="38" t="s">
        <v>3312</v>
      </c>
      <c r="M8098" s="38" t="s">
        <v>13</v>
      </c>
    </row>
    <row r="8099" spans="1:13" s="39" customFormat="1" ht="12.75" x14ac:dyDescent="0.2">
      <c r="A8099" s="33" t="s">
        <v>27</v>
      </c>
      <c r="B8099" s="33" t="s">
        <v>579</v>
      </c>
      <c r="C8099" s="34">
        <v>10</v>
      </c>
      <c r="D8099" s="33" t="s">
        <v>89</v>
      </c>
      <c r="E8099" s="33" t="s">
        <v>8560</v>
      </c>
      <c r="F8099" s="35">
        <v>12352300</v>
      </c>
      <c r="G8099" s="33" t="s">
        <v>467</v>
      </c>
      <c r="H8099" s="33">
        <v>2</v>
      </c>
      <c r="I8099" s="33">
        <v>7</v>
      </c>
      <c r="J8099" s="36">
        <v>10</v>
      </c>
      <c r="K8099" s="37">
        <v>250000</v>
      </c>
      <c r="L8099" s="38" t="s">
        <v>3312</v>
      </c>
      <c r="M8099" s="38" t="s">
        <v>13</v>
      </c>
    </row>
    <row r="8100" spans="1:13" s="39" customFormat="1" ht="12.75" x14ac:dyDescent="0.2">
      <c r="A8100" s="33" t="s">
        <v>27</v>
      </c>
      <c r="B8100" s="33" t="s">
        <v>579</v>
      </c>
      <c r="C8100" s="34">
        <v>10</v>
      </c>
      <c r="D8100" s="33" t="s">
        <v>89</v>
      </c>
      <c r="E8100" s="33" t="s">
        <v>8561</v>
      </c>
      <c r="F8100" s="35">
        <v>12352300</v>
      </c>
      <c r="G8100" s="33" t="s">
        <v>467</v>
      </c>
      <c r="H8100" s="33">
        <v>2</v>
      </c>
      <c r="I8100" s="33">
        <v>7</v>
      </c>
      <c r="J8100" s="36">
        <v>1</v>
      </c>
      <c r="K8100" s="37">
        <v>980000</v>
      </c>
      <c r="L8100" s="38" t="s">
        <v>3312</v>
      </c>
      <c r="M8100" s="38" t="s">
        <v>13</v>
      </c>
    </row>
    <row r="8101" spans="1:13" s="39" customFormat="1" ht="12.75" x14ac:dyDescent="0.2">
      <c r="A8101" s="33" t="s">
        <v>27</v>
      </c>
      <c r="B8101" s="33" t="s">
        <v>579</v>
      </c>
      <c r="C8101" s="34">
        <v>10</v>
      </c>
      <c r="D8101" s="33" t="s">
        <v>89</v>
      </c>
      <c r="E8101" s="33" t="s">
        <v>8562</v>
      </c>
      <c r="F8101" s="35">
        <v>12352300</v>
      </c>
      <c r="G8101" s="33" t="s">
        <v>467</v>
      </c>
      <c r="H8101" s="33">
        <v>2</v>
      </c>
      <c r="I8101" s="33">
        <v>7</v>
      </c>
      <c r="J8101" s="36">
        <v>1</v>
      </c>
      <c r="K8101" s="37">
        <v>1900000</v>
      </c>
      <c r="L8101" s="38" t="s">
        <v>3312</v>
      </c>
      <c r="M8101" s="38" t="s">
        <v>13</v>
      </c>
    </row>
    <row r="8102" spans="1:13" s="39" customFormat="1" ht="12.75" x14ac:dyDescent="0.2">
      <c r="A8102" s="33" t="s">
        <v>27</v>
      </c>
      <c r="B8102" s="33" t="s">
        <v>579</v>
      </c>
      <c r="C8102" s="34">
        <v>10</v>
      </c>
      <c r="D8102" s="33" t="s">
        <v>89</v>
      </c>
      <c r="E8102" s="33" t="s">
        <v>8563</v>
      </c>
      <c r="F8102" s="35">
        <v>12352100</v>
      </c>
      <c r="G8102" s="33" t="s">
        <v>467</v>
      </c>
      <c r="H8102" s="33">
        <v>2</v>
      </c>
      <c r="I8102" s="33">
        <v>7</v>
      </c>
      <c r="J8102" s="36" t="s">
        <v>5892</v>
      </c>
      <c r="K8102" s="37">
        <v>5500000</v>
      </c>
      <c r="L8102" s="38" t="s">
        <v>15</v>
      </c>
      <c r="M8102" s="38" t="s">
        <v>13</v>
      </c>
    </row>
    <row r="8103" spans="1:13" s="39" customFormat="1" ht="12.75" x14ac:dyDescent="0.2">
      <c r="A8103" s="33" t="s">
        <v>27</v>
      </c>
      <c r="B8103" s="33" t="s">
        <v>579</v>
      </c>
      <c r="C8103" s="34">
        <v>10</v>
      </c>
      <c r="D8103" s="33" t="s">
        <v>89</v>
      </c>
      <c r="E8103" s="33" t="s">
        <v>8564</v>
      </c>
      <c r="F8103" s="35">
        <v>12352300</v>
      </c>
      <c r="G8103" s="33" t="s">
        <v>467</v>
      </c>
      <c r="H8103" s="33">
        <v>2</v>
      </c>
      <c r="I8103" s="33">
        <v>7</v>
      </c>
      <c r="J8103" s="36">
        <v>15</v>
      </c>
      <c r="K8103" s="37">
        <v>270000</v>
      </c>
      <c r="L8103" s="38" t="s">
        <v>3312</v>
      </c>
      <c r="M8103" s="38" t="s">
        <v>13</v>
      </c>
    </row>
    <row r="8104" spans="1:13" s="39" customFormat="1" ht="12.75" x14ac:dyDescent="0.2">
      <c r="A8104" s="33" t="s">
        <v>27</v>
      </c>
      <c r="B8104" s="33" t="s">
        <v>579</v>
      </c>
      <c r="C8104" s="34">
        <v>10</v>
      </c>
      <c r="D8104" s="33" t="s">
        <v>89</v>
      </c>
      <c r="E8104" s="33" t="s">
        <v>8565</v>
      </c>
      <c r="F8104" s="35">
        <v>12141903</v>
      </c>
      <c r="G8104" s="33" t="s">
        <v>15071</v>
      </c>
      <c r="H8104" s="33">
        <v>2</v>
      </c>
      <c r="I8104" s="33">
        <v>12</v>
      </c>
      <c r="J8104" s="36">
        <v>200</v>
      </c>
      <c r="K8104" s="37">
        <v>1547000</v>
      </c>
      <c r="L8104" s="38" t="s">
        <v>3313</v>
      </c>
      <c r="M8104" s="38" t="s">
        <v>13</v>
      </c>
    </row>
    <row r="8105" spans="1:13" s="39" customFormat="1" ht="12.75" x14ac:dyDescent="0.2">
      <c r="A8105" s="33" t="s">
        <v>27</v>
      </c>
      <c r="B8105" s="33" t="s">
        <v>579</v>
      </c>
      <c r="C8105" s="34">
        <v>10</v>
      </c>
      <c r="D8105" s="33" t="s">
        <v>89</v>
      </c>
      <c r="E8105" s="33" t="s">
        <v>8566</v>
      </c>
      <c r="F8105" s="35">
        <v>12352100</v>
      </c>
      <c r="G8105" s="33" t="s">
        <v>467</v>
      </c>
      <c r="H8105" s="33">
        <v>2</v>
      </c>
      <c r="I8105" s="33">
        <v>6</v>
      </c>
      <c r="J8105" s="36">
        <v>1</v>
      </c>
      <c r="K8105" s="37">
        <v>2900000</v>
      </c>
      <c r="L8105" s="38" t="s">
        <v>15</v>
      </c>
      <c r="M8105" s="38" t="s">
        <v>13</v>
      </c>
    </row>
    <row r="8106" spans="1:13" s="39" customFormat="1" ht="12.75" x14ac:dyDescent="0.2">
      <c r="A8106" s="33" t="s">
        <v>27</v>
      </c>
      <c r="B8106" s="33" t="s">
        <v>579</v>
      </c>
      <c r="C8106" s="34">
        <v>10</v>
      </c>
      <c r="D8106" s="33" t="s">
        <v>89</v>
      </c>
      <c r="E8106" s="33" t="s">
        <v>1051</v>
      </c>
      <c r="F8106" s="35">
        <v>15111506</v>
      </c>
      <c r="G8106" s="33" t="s">
        <v>15071</v>
      </c>
      <c r="H8106" s="33">
        <v>2</v>
      </c>
      <c r="I8106" s="33">
        <v>12</v>
      </c>
      <c r="J8106" s="36">
        <v>7</v>
      </c>
      <c r="K8106" s="37">
        <v>249900</v>
      </c>
      <c r="L8106" s="38" t="s">
        <v>3312</v>
      </c>
      <c r="M8106" s="38" t="s">
        <v>13</v>
      </c>
    </row>
    <row r="8107" spans="1:13" s="39" customFormat="1" ht="12.75" x14ac:dyDescent="0.2">
      <c r="A8107" s="33" t="s">
        <v>27</v>
      </c>
      <c r="B8107" s="33" t="s">
        <v>579</v>
      </c>
      <c r="C8107" s="34">
        <v>10</v>
      </c>
      <c r="D8107" s="33" t="s">
        <v>89</v>
      </c>
      <c r="E8107" s="33" t="s">
        <v>7442</v>
      </c>
      <c r="F8107" s="35">
        <v>12141903</v>
      </c>
      <c r="G8107" s="33" t="s">
        <v>15071</v>
      </c>
      <c r="H8107" s="33">
        <v>2</v>
      </c>
      <c r="I8107" s="33">
        <v>12</v>
      </c>
      <c r="J8107" s="36">
        <v>57</v>
      </c>
      <c r="K8107" s="37">
        <v>590121</v>
      </c>
      <c r="L8107" s="38" t="s">
        <v>2368</v>
      </c>
      <c r="M8107" s="38" t="s">
        <v>13</v>
      </c>
    </row>
    <row r="8108" spans="1:13" s="39" customFormat="1" ht="12.75" x14ac:dyDescent="0.2">
      <c r="A8108" s="33" t="s">
        <v>27</v>
      </c>
      <c r="B8108" s="33" t="s">
        <v>579</v>
      </c>
      <c r="C8108" s="34">
        <v>10</v>
      </c>
      <c r="D8108" s="33" t="s">
        <v>89</v>
      </c>
      <c r="E8108" s="33" t="s">
        <v>1240</v>
      </c>
      <c r="F8108" s="35">
        <v>12191500</v>
      </c>
      <c r="G8108" s="33" t="s">
        <v>467</v>
      </c>
      <c r="H8108" s="33">
        <v>2</v>
      </c>
      <c r="I8108" s="33">
        <v>6</v>
      </c>
      <c r="J8108" s="36">
        <v>3</v>
      </c>
      <c r="K8108" s="37">
        <v>2160000</v>
      </c>
      <c r="L8108" s="38" t="s">
        <v>15</v>
      </c>
      <c r="M8108" s="38" t="s">
        <v>13</v>
      </c>
    </row>
    <row r="8109" spans="1:13" s="39" customFormat="1" ht="12.75" x14ac:dyDescent="0.2">
      <c r="A8109" s="33" t="s">
        <v>27</v>
      </c>
      <c r="B8109" s="33" t="s">
        <v>579</v>
      </c>
      <c r="C8109" s="34">
        <v>10</v>
      </c>
      <c r="D8109" s="33" t="s">
        <v>89</v>
      </c>
      <c r="E8109" s="33" t="s">
        <v>8567</v>
      </c>
      <c r="F8109" s="35">
        <v>12352300</v>
      </c>
      <c r="G8109" s="33" t="s">
        <v>467</v>
      </c>
      <c r="H8109" s="33">
        <v>2</v>
      </c>
      <c r="I8109" s="33">
        <v>6</v>
      </c>
      <c r="J8109" s="36">
        <v>3</v>
      </c>
      <c r="K8109" s="37">
        <v>2070000</v>
      </c>
      <c r="L8109" s="38" t="s">
        <v>3312</v>
      </c>
      <c r="M8109" s="38" t="s">
        <v>13</v>
      </c>
    </row>
    <row r="8110" spans="1:13" s="39" customFormat="1" ht="12.75" x14ac:dyDescent="0.2">
      <c r="A8110" s="33" t="s">
        <v>27</v>
      </c>
      <c r="B8110" s="33" t="s">
        <v>579</v>
      </c>
      <c r="C8110" s="34">
        <v>10</v>
      </c>
      <c r="D8110" s="33" t="s">
        <v>89</v>
      </c>
      <c r="E8110" s="33" t="s">
        <v>8568</v>
      </c>
      <c r="F8110" s="35">
        <v>12352300</v>
      </c>
      <c r="G8110" s="33" t="s">
        <v>467</v>
      </c>
      <c r="H8110" s="33">
        <v>2</v>
      </c>
      <c r="I8110" s="33">
        <v>6</v>
      </c>
      <c r="J8110" s="36">
        <v>30</v>
      </c>
      <c r="K8110" s="37">
        <v>1170000</v>
      </c>
      <c r="L8110" s="38" t="s">
        <v>3312</v>
      </c>
      <c r="M8110" s="38" t="s">
        <v>13</v>
      </c>
    </row>
    <row r="8111" spans="1:13" s="39" customFormat="1" ht="12.75" x14ac:dyDescent="0.2">
      <c r="A8111" s="33" t="s">
        <v>27</v>
      </c>
      <c r="B8111" s="33" t="s">
        <v>579</v>
      </c>
      <c r="C8111" s="34">
        <v>10</v>
      </c>
      <c r="D8111" s="33" t="s">
        <v>89</v>
      </c>
      <c r="E8111" s="33" t="s">
        <v>8569</v>
      </c>
      <c r="F8111" s="35">
        <v>12142100</v>
      </c>
      <c r="G8111" s="33" t="s">
        <v>15071</v>
      </c>
      <c r="H8111" s="33">
        <v>2</v>
      </c>
      <c r="I8111" s="33">
        <v>12</v>
      </c>
      <c r="J8111" s="36">
        <v>181</v>
      </c>
      <c r="K8111" s="37">
        <v>5384750</v>
      </c>
      <c r="L8111" s="38" t="s">
        <v>2368</v>
      </c>
      <c r="M8111" s="38" t="s">
        <v>13</v>
      </c>
    </row>
    <row r="8112" spans="1:13" s="39" customFormat="1" ht="12.75" x14ac:dyDescent="0.2">
      <c r="A8112" s="33" t="s">
        <v>27</v>
      </c>
      <c r="B8112" s="33" t="s">
        <v>579</v>
      </c>
      <c r="C8112" s="34">
        <v>10</v>
      </c>
      <c r="D8112" s="33" t="s">
        <v>89</v>
      </c>
      <c r="E8112" s="33" t="s">
        <v>8570</v>
      </c>
      <c r="F8112" s="35">
        <v>12191600</v>
      </c>
      <c r="G8112" s="33" t="s">
        <v>467</v>
      </c>
      <c r="H8112" s="33">
        <v>2</v>
      </c>
      <c r="I8112" s="33">
        <v>6</v>
      </c>
      <c r="J8112" s="36">
        <v>5</v>
      </c>
      <c r="K8112" s="37">
        <v>8750000</v>
      </c>
      <c r="L8112" s="38" t="s">
        <v>15</v>
      </c>
      <c r="M8112" s="38" t="s">
        <v>13</v>
      </c>
    </row>
    <row r="8113" spans="1:13" s="39" customFormat="1" ht="12.75" x14ac:dyDescent="0.2">
      <c r="A8113" s="33" t="s">
        <v>27</v>
      </c>
      <c r="B8113" s="33" t="s">
        <v>579</v>
      </c>
      <c r="C8113" s="34">
        <v>10</v>
      </c>
      <c r="D8113" s="33" t="s">
        <v>89</v>
      </c>
      <c r="E8113" s="33" t="s">
        <v>8571</v>
      </c>
      <c r="F8113" s="35">
        <v>12352300</v>
      </c>
      <c r="G8113" s="33" t="s">
        <v>467</v>
      </c>
      <c r="H8113" s="33">
        <v>2</v>
      </c>
      <c r="I8113" s="33">
        <v>6</v>
      </c>
      <c r="J8113" s="36">
        <v>1</v>
      </c>
      <c r="K8113" s="37">
        <v>6200000</v>
      </c>
      <c r="L8113" s="38" t="s">
        <v>15</v>
      </c>
      <c r="M8113" s="38" t="s">
        <v>13</v>
      </c>
    </row>
    <row r="8114" spans="1:13" s="39" customFormat="1" ht="12.75" x14ac:dyDescent="0.2">
      <c r="A8114" s="33" t="s">
        <v>27</v>
      </c>
      <c r="B8114" s="33" t="s">
        <v>579</v>
      </c>
      <c r="C8114" s="34">
        <v>10</v>
      </c>
      <c r="D8114" s="33" t="s">
        <v>89</v>
      </c>
      <c r="E8114" s="33" t="s">
        <v>8572</v>
      </c>
      <c r="F8114" s="35">
        <v>31201600</v>
      </c>
      <c r="G8114" s="33" t="s">
        <v>467</v>
      </c>
      <c r="H8114" s="33">
        <v>2</v>
      </c>
      <c r="I8114" s="33">
        <v>6</v>
      </c>
      <c r="J8114" s="36">
        <v>1</v>
      </c>
      <c r="K8114" s="37">
        <v>7900000</v>
      </c>
      <c r="L8114" s="38" t="s">
        <v>15</v>
      </c>
      <c r="M8114" s="38" t="s">
        <v>13</v>
      </c>
    </row>
    <row r="8115" spans="1:13" s="39" customFormat="1" ht="12.75" x14ac:dyDescent="0.2">
      <c r="A8115" s="33" t="s">
        <v>27</v>
      </c>
      <c r="B8115" s="33" t="s">
        <v>579</v>
      </c>
      <c r="C8115" s="34">
        <v>10</v>
      </c>
      <c r="D8115" s="33" t="s">
        <v>89</v>
      </c>
      <c r="E8115" s="33" t="s">
        <v>8573</v>
      </c>
      <c r="F8115" s="35">
        <v>12191600</v>
      </c>
      <c r="G8115" s="33" t="s">
        <v>467</v>
      </c>
      <c r="H8115" s="33">
        <v>2</v>
      </c>
      <c r="I8115" s="33">
        <v>6</v>
      </c>
      <c r="J8115" s="36">
        <v>7</v>
      </c>
      <c r="K8115" s="37">
        <v>5040000</v>
      </c>
      <c r="L8115" s="38" t="s">
        <v>15</v>
      </c>
      <c r="M8115" s="38" t="s">
        <v>13</v>
      </c>
    </row>
    <row r="8116" spans="1:13" s="39" customFormat="1" ht="12.75" x14ac:dyDescent="0.2">
      <c r="A8116" s="33" t="s">
        <v>27</v>
      </c>
      <c r="B8116" s="33" t="s">
        <v>579</v>
      </c>
      <c r="C8116" s="34">
        <v>10</v>
      </c>
      <c r="D8116" s="33" t="s">
        <v>89</v>
      </c>
      <c r="E8116" s="33" t="s">
        <v>8574</v>
      </c>
      <c r="F8116" s="35">
        <v>12164200</v>
      </c>
      <c r="G8116" s="33" t="s">
        <v>467</v>
      </c>
      <c r="H8116" s="33">
        <v>2</v>
      </c>
      <c r="I8116" s="33">
        <v>6</v>
      </c>
      <c r="J8116" s="36">
        <v>10</v>
      </c>
      <c r="K8116" s="37">
        <v>1600000</v>
      </c>
      <c r="L8116" s="38" t="s">
        <v>15</v>
      </c>
      <c r="M8116" s="38" t="s">
        <v>13</v>
      </c>
    </row>
    <row r="8117" spans="1:13" s="39" customFormat="1" ht="12.75" x14ac:dyDescent="0.2">
      <c r="A8117" s="33" t="s">
        <v>27</v>
      </c>
      <c r="B8117" s="33" t="s">
        <v>579</v>
      </c>
      <c r="C8117" s="34">
        <v>10</v>
      </c>
      <c r="D8117" s="33" t="s">
        <v>89</v>
      </c>
      <c r="E8117" s="33" t="s">
        <v>8575</v>
      </c>
      <c r="F8117" s="35">
        <v>12352300</v>
      </c>
      <c r="G8117" s="33" t="s">
        <v>467</v>
      </c>
      <c r="H8117" s="33">
        <v>2</v>
      </c>
      <c r="I8117" s="33">
        <v>6</v>
      </c>
      <c r="J8117" s="36">
        <v>4</v>
      </c>
      <c r="K8117" s="37">
        <v>10000000</v>
      </c>
      <c r="L8117" s="38" t="s">
        <v>3312</v>
      </c>
      <c r="M8117" s="38" t="s">
        <v>13</v>
      </c>
    </row>
    <row r="8118" spans="1:13" s="39" customFormat="1" ht="12.75" x14ac:dyDescent="0.2">
      <c r="A8118" s="33" t="s">
        <v>27</v>
      </c>
      <c r="B8118" s="33" t="s">
        <v>579</v>
      </c>
      <c r="C8118" s="34">
        <v>10</v>
      </c>
      <c r="D8118" s="33" t="s">
        <v>89</v>
      </c>
      <c r="E8118" s="33" t="s">
        <v>8576</v>
      </c>
      <c r="F8118" s="35">
        <v>12352300</v>
      </c>
      <c r="G8118" s="33" t="s">
        <v>467</v>
      </c>
      <c r="H8118" s="33">
        <v>2</v>
      </c>
      <c r="I8118" s="33">
        <v>6</v>
      </c>
      <c r="J8118" s="36">
        <v>3</v>
      </c>
      <c r="K8118" s="37">
        <v>84000</v>
      </c>
      <c r="L8118" s="38" t="s">
        <v>15</v>
      </c>
      <c r="M8118" s="38" t="s">
        <v>13</v>
      </c>
    </row>
    <row r="8119" spans="1:13" s="39" customFormat="1" ht="12.75" x14ac:dyDescent="0.2">
      <c r="A8119" s="33" t="s">
        <v>27</v>
      </c>
      <c r="B8119" s="33" t="s">
        <v>579</v>
      </c>
      <c r="C8119" s="34">
        <v>10</v>
      </c>
      <c r="D8119" s="33" t="s">
        <v>89</v>
      </c>
      <c r="E8119" s="33" t="s">
        <v>8577</v>
      </c>
      <c r="F8119" s="35">
        <v>12352100</v>
      </c>
      <c r="G8119" s="33" t="s">
        <v>467</v>
      </c>
      <c r="H8119" s="33">
        <v>2</v>
      </c>
      <c r="I8119" s="33">
        <v>6</v>
      </c>
      <c r="J8119" s="36">
        <v>2</v>
      </c>
      <c r="K8119" s="37">
        <v>11000000</v>
      </c>
      <c r="L8119" s="38" t="s">
        <v>15</v>
      </c>
      <c r="M8119" s="38" t="s">
        <v>13</v>
      </c>
    </row>
    <row r="8120" spans="1:13" s="39" customFormat="1" ht="12.75" x14ac:dyDescent="0.2">
      <c r="A8120" s="33" t="s">
        <v>27</v>
      </c>
      <c r="B8120" s="33" t="s">
        <v>579</v>
      </c>
      <c r="C8120" s="34">
        <v>10</v>
      </c>
      <c r="D8120" s="33" t="s">
        <v>89</v>
      </c>
      <c r="E8120" s="33" t="s">
        <v>8578</v>
      </c>
      <c r="F8120" s="35">
        <v>12191600</v>
      </c>
      <c r="G8120" s="33" t="s">
        <v>467</v>
      </c>
      <c r="H8120" s="33">
        <v>2</v>
      </c>
      <c r="I8120" s="33">
        <v>6</v>
      </c>
      <c r="J8120" s="36">
        <v>4</v>
      </c>
      <c r="K8120" s="37">
        <v>14800000</v>
      </c>
      <c r="L8120" s="38" t="s">
        <v>15</v>
      </c>
      <c r="M8120" s="38" t="s">
        <v>13</v>
      </c>
    </row>
    <row r="8121" spans="1:13" s="39" customFormat="1" ht="12.75" x14ac:dyDescent="0.2">
      <c r="A8121" s="33" t="s">
        <v>27</v>
      </c>
      <c r="B8121" s="33" t="s">
        <v>579</v>
      </c>
      <c r="C8121" s="34">
        <v>10</v>
      </c>
      <c r="D8121" s="33" t="s">
        <v>89</v>
      </c>
      <c r="E8121" s="33" t="s">
        <v>8579</v>
      </c>
      <c r="F8121" s="35">
        <v>31211800</v>
      </c>
      <c r="G8121" s="33" t="s">
        <v>467</v>
      </c>
      <c r="H8121" s="33">
        <v>2</v>
      </c>
      <c r="I8121" s="33">
        <v>6</v>
      </c>
      <c r="J8121" s="36">
        <v>2</v>
      </c>
      <c r="K8121" s="37">
        <v>19400000</v>
      </c>
      <c r="L8121" s="38" t="s">
        <v>15</v>
      </c>
      <c r="M8121" s="38" t="s">
        <v>13</v>
      </c>
    </row>
    <row r="8122" spans="1:13" s="39" customFormat="1" ht="12.75" x14ac:dyDescent="0.2">
      <c r="A8122" s="33" t="s">
        <v>27</v>
      </c>
      <c r="B8122" s="33" t="s">
        <v>579</v>
      </c>
      <c r="C8122" s="34">
        <v>10</v>
      </c>
      <c r="D8122" s="33" t="s">
        <v>89</v>
      </c>
      <c r="E8122" s="33" t="s">
        <v>8580</v>
      </c>
      <c r="F8122" s="35">
        <v>15101500</v>
      </c>
      <c r="G8122" s="33" t="s">
        <v>467</v>
      </c>
      <c r="H8122" s="33">
        <v>2</v>
      </c>
      <c r="I8122" s="33">
        <v>6</v>
      </c>
      <c r="J8122" s="36">
        <v>3</v>
      </c>
      <c r="K8122" s="37">
        <v>16500000</v>
      </c>
      <c r="L8122" s="38" t="s">
        <v>15</v>
      </c>
      <c r="M8122" s="38" t="s">
        <v>13</v>
      </c>
    </row>
    <row r="8123" spans="1:13" s="39" customFormat="1" ht="12.75" x14ac:dyDescent="0.2">
      <c r="A8123" s="33" t="s">
        <v>27</v>
      </c>
      <c r="B8123" s="33" t="s">
        <v>579</v>
      </c>
      <c r="C8123" s="34">
        <v>10</v>
      </c>
      <c r="D8123" s="33" t="s">
        <v>89</v>
      </c>
      <c r="E8123" s="33" t="s">
        <v>8581</v>
      </c>
      <c r="F8123" s="35">
        <v>51191700</v>
      </c>
      <c r="G8123" s="33" t="s">
        <v>467</v>
      </c>
      <c r="H8123" s="33">
        <v>2</v>
      </c>
      <c r="I8123" s="33">
        <v>6</v>
      </c>
      <c r="J8123" s="36">
        <v>25</v>
      </c>
      <c r="K8123" s="37">
        <v>48500000</v>
      </c>
      <c r="L8123" s="38" t="s">
        <v>3313</v>
      </c>
      <c r="M8123" s="38" t="s">
        <v>13</v>
      </c>
    </row>
    <row r="8124" spans="1:13" s="39" customFormat="1" ht="12.75" x14ac:dyDescent="0.2">
      <c r="A8124" s="33" t="s">
        <v>27</v>
      </c>
      <c r="B8124" s="33" t="s">
        <v>579</v>
      </c>
      <c r="C8124" s="34">
        <v>10</v>
      </c>
      <c r="D8124" s="33" t="s">
        <v>89</v>
      </c>
      <c r="E8124" s="33" t="s">
        <v>8582</v>
      </c>
      <c r="F8124" s="35">
        <v>31211800</v>
      </c>
      <c r="G8124" s="33" t="s">
        <v>467</v>
      </c>
      <c r="H8124" s="33">
        <v>2</v>
      </c>
      <c r="I8124" s="33">
        <v>6</v>
      </c>
      <c r="J8124" s="36">
        <v>2</v>
      </c>
      <c r="K8124" s="37">
        <v>12054000</v>
      </c>
      <c r="L8124" s="38" t="s">
        <v>15</v>
      </c>
      <c r="M8124" s="38" t="s">
        <v>13</v>
      </c>
    </row>
    <row r="8125" spans="1:13" s="39" customFormat="1" ht="12.75" x14ac:dyDescent="0.2">
      <c r="A8125" s="33" t="s">
        <v>27</v>
      </c>
      <c r="B8125" s="33" t="s">
        <v>579</v>
      </c>
      <c r="C8125" s="34">
        <v>10</v>
      </c>
      <c r="D8125" s="33" t="s">
        <v>89</v>
      </c>
      <c r="E8125" s="33" t="s">
        <v>8583</v>
      </c>
      <c r="F8125" s="35">
        <v>12191601</v>
      </c>
      <c r="G8125" s="33" t="s">
        <v>467</v>
      </c>
      <c r="H8125" s="33">
        <v>2</v>
      </c>
      <c r="I8125" s="33">
        <v>6</v>
      </c>
      <c r="J8125" s="36">
        <v>1</v>
      </c>
      <c r="K8125" s="37">
        <v>714000</v>
      </c>
      <c r="L8125" s="38" t="s">
        <v>15</v>
      </c>
      <c r="M8125" s="38" t="s">
        <v>13</v>
      </c>
    </row>
    <row r="8126" spans="1:13" s="39" customFormat="1" ht="12.75" x14ac:dyDescent="0.2">
      <c r="A8126" s="33" t="s">
        <v>27</v>
      </c>
      <c r="B8126" s="33" t="s">
        <v>579</v>
      </c>
      <c r="C8126" s="34">
        <v>10</v>
      </c>
      <c r="D8126" s="33" t="s">
        <v>89</v>
      </c>
      <c r="E8126" s="33" t="s">
        <v>8584</v>
      </c>
      <c r="F8126" s="35">
        <v>12163300</v>
      </c>
      <c r="G8126" s="33" t="s">
        <v>467</v>
      </c>
      <c r="H8126" s="33">
        <v>2</v>
      </c>
      <c r="I8126" s="33">
        <v>6</v>
      </c>
      <c r="J8126" s="36">
        <v>3</v>
      </c>
      <c r="K8126" s="37">
        <v>481950</v>
      </c>
      <c r="L8126" s="38" t="s">
        <v>2367</v>
      </c>
      <c r="M8126" s="38" t="s">
        <v>13</v>
      </c>
    </row>
    <row r="8127" spans="1:13" s="39" customFormat="1" ht="12.75" x14ac:dyDescent="0.2">
      <c r="A8127" s="33" t="s">
        <v>27</v>
      </c>
      <c r="B8127" s="33" t="s">
        <v>579</v>
      </c>
      <c r="C8127" s="34">
        <v>10</v>
      </c>
      <c r="D8127" s="33" t="s">
        <v>89</v>
      </c>
      <c r="E8127" s="33" t="s">
        <v>8585</v>
      </c>
      <c r="F8127" s="35">
        <v>31251500</v>
      </c>
      <c r="G8127" s="33" t="s">
        <v>467</v>
      </c>
      <c r="H8127" s="33">
        <v>2</v>
      </c>
      <c r="I8127" s="33">
        <v>6</v>
      </c>
      <c r="J8127" s="36">
        <v>3</v>
      </c>
      <c r="K8127" s="37">
        <v>332700</v>
      </c>
      <c r="L8127" s="38" t="s">
        <v>2367</v>
      </c>
      <c r="M8127" s="38" t="s">
        <v>13</v>
      </c>
    </row>
    <row r="8128" spans="1:13" s="39" customFormat="1" ht="12.75" x14ac:dyDescent="0.2">
      <c r="A8128" s="33" t="s">
        <v>27</v>
      </c>
      <c r="B8128" s="33" t="s">
        <v>579</v>
      </c>
      <c r="C8128" s="34">
        <v>10</v>
      </c>
      <c r="D8128" s="33" t="s">
        <v>89</v>
      </c>
      <c r="E8128" s="33" t="s">
        <v>8586</v>
      </c>
      <c r="F8128" s="35">
        <v>12163800</v>
      </c>
      <c r="G8128" s="33" t="s">
        <v>467</v>
      </c>
      <c r="H8128" s="33">
        <v>2</v>
      </c>
      <c r="I8128" s="33">
        <v>6</v>
      </c>
      <c r="J8128" s="36">
        <v>12</v>
      </c>
      <c r="K8128" s="37">
        <v>214200</v>
      </c>
      <c r="L8128" s="38" t="s">
        <v>15</v>
      </c>
      <c r="M8128" s="38" t="s">
        <v>13</v>
      </c>
    </row>
    <row r="8129" spans="1:13" s="39" customFormat="1" ht="12.75" x14ac:dyDescent="0.2">
      <c r="A8129" s="33" t="s">
        <v>27</v>
      </c>
      <c r="B8129" s="33" t="s">
        <v>580</v>
      </c>
      <c r="C8129" s="34">
        <v>10</v>
      </c>
      <c r="D8129" s="33" t="s">
        <v>42</v>
      </c>
      <c r="E8129" s="33" t="s">
        <v>8587</v>
      </c>
      <c r="F8129" s="35">
        <v>44103105</v>
      </c>
      <c r="G8129" s="33" t="s">
        <v>15071</v>
      </c>
      <c r="H8129" s="33">
        <v>3</v>
      </c>
      <c r="I8129" s="33">
        <v>6</v>
      </c>
      <c r="J8129" s="36">
        <v>1</v>
      </c>
      <c r="K8129" s="37">
        <v>6000000</v>
      </c>
      <c r="L8129" s="38" t="s">
        <v>15</v>
      </c>
      <c r="M8129" s="38" t="s">
        <v>13</v>
      </c>
    </row>
    <row r="8130" spans="1:13" s="39" customFormat="1" ht="12.75" x14ac:dyDescent="0.2">
      <c r="A8130" s="33" t="s">
        <v>27</v>
      </c>
      <c r="B8130" s="33" t="s">
        <v>581</v>
      </c>
      <c r="C8130" s="34">
        <v>10</v>
      </c>
      <c r="D8130" s="33" t="s">
        <v>90</v>
      </c>
      <c r="E8130" s="33" t="s">
        <v>14211</v>
      </c>
      <c r="F8130" s="35">
        <v>12352104</v>
      </c>
      <c r="G8130" s="33" t="s">
        <v>15071</v>
      </c>
      <c r="H8130" s="33">
        <v>4</v>
      </c>
      <c r="I8130" s="33">
        <v>3</v>
      </c>
      <c r="J8130" s="36">
        <v>50</v>
      </c>
      <c r="K8130" s="37">
        <v>552600</v>
      </c>
      <c r="L8130" s="38" t="s">
        <v>15</v>
      </c>
      <c r="M8130" s="38" t="s">
        <v>13</v>
      </c>
    </row>
    <row r="8131" spans="1:13" s="39" customFormat="1" ht="12.75" x14ac:dyDescent="0.2">
      <c r="A8131" s="33" t="s">
        <v>27</v>
      </c>
      <c r="B8131" s="33" t="s">
        <v>581</v>
      </c>
      <c r="C8131" s="34">
        <v>10</v>
      </c>
      <c r="D8131" s="33" t="s">
        <v>90</v>
      </c>
      <c r="E8131" s="33" t="s">
        <v>14212</v>
      </c>
      <c r="F8131" s="35">
        <v>47131805</v>
      </c>
      <c r="G8131" s="33" t="s">
        <v>15071</v>
      </c>
      <c r="H8131" s="33">
        <v>4</v>
      </c>
      <c r="I8131" s="33">
        <v>3</v>
      </c>
      <c r="J8131" s="36">
        <v>180</v>
      </c>
      <c r="K8131" s="37">
        <v>950040</v>
      </c>
      <c r="L8131" s="38" t="s">
        <v>15</v>
      </c>
      <c r="M8131" s="38" t="s">
        <v>13</v>
      </c>
    </row>
    <row r="8132" spans="1:13" s="39" customFormat="1" ht="12.75" x14ac:dyDescent="0.2">
      <c r="A8132" s="33" t="s">
        <v>27</v>
      </c>
      <c r="B8132" s="33" t="s">
        <v>581</v>
      </c>
      <c r="C8132" s="34">
        <v>10</v>
      </c>
      <c r="D8132" s="33" t="s">
        <v>90</v>
      </c>
      <c r="E8132" s="33" t="s">
        <v>14213</v>
      </c>
      <c r="F8132" s="35">
        <v>47131816</v>
      </c>
      <c r="G8132" s="33" t="s">
        <v>15071</v>
      </c>
      <c r="H8132" s="33">
        <v>4</v>
      </c>
      <c r="I8132" s="33">
        <v>3</v>
      </c>
      <c r="J8132" s="36">
        <v>50</v>
      </c>
      <c r="K8132" s="37">
        <v>188100</v>
      </c>
      <c r="L8132" s="38" t="s">
        <v>15</v>
      </c>
      <c r="M8132" s="38" t="s">
        <v>13</v>
      </c>
    </row>
    <row r="8133" spans="1:13" s="39" customFormat="1" ht="12.75" x14ac:dyDescent="0.2">
      <c r="A8133" s="33" t="s">
        <v>27</v>
      </c>
      <c r="B8133" s="33" t="s">
        <v>581</v>
      </c>
      <c r="C8133" s="34">
        <v>10</v>
      </c>
      <c r="D8133" s="33" t="s">
        <v>90</v>
      </c>
      <c r="E8133" s="33" t="s">
        <v>14214</v>
      </c>
      <c r="F8133" s="35">
        <v>47131816</v>
      </c>
      <c r="G8133" s="33" t="s">
        <v>15071</v>
      </c>
      <c r="H8133" s="33">
        <v>4</v>
      </c>
      <c r="I8133" s="33">
        <v>3</v>
      </c>
      <c r="J8133" s="36">
        <v>200</v>
      </c>
      <c r="K8133" s="37">
        <v>979000</v>
      </c>
      <c r="L8133" s="38" t="s">
        <v>15</v>
      </c>
      <c r="M8133" s="38" t="s">
        <v>13</v>
      </c>
    </row>
    <row r="8134" spans="1:13" s="39" customFormat="1" ht="12.75" x14ac:dyDescent="0.2">
      <c r="A8134" s="33" t="s">
        <v>27</v>
      </c>
      <c r="B8134" s="33" t="s">
        <v>581</v>
      </c>
      <c r="C8134" s="34">
        <v>10</v>
      </c>
      <c r="D8134" s="33" t="s">
        <v>90</v>
      </c>
      <c r="E8134" s="33" t="s">
        <v>14215</v>
      </c>
      <c r="F8134" s="35">
        <v>47121804</v>
      </c>
      <c r="G8134" s="33" t="s">
        <v>15071</v>
      </c>
      <c r="H8134" s="33">
        <v>4</v>
      </c>
      <c r="I8134" s="33">
        <v>3</v>
      </c>
      <c r="J8134" s="36">
        <v>60</v>
      </c>
      <c r="K8134" s="37">
        <v>160500</v>
      </c>
      <c r="L8134" s="38" t="s">
        <v>15</v>
      </c>
      <c r="M8134" s="38" t="s">
        <v>13</v>
      </c>
    </row>
    <row r="8135" spans="1:13" s="39" customFormat="1" ht="12.75" x14ac:dyDescent="0.2">
      <c r="A8135" s="33" t="s">
        <v>27</v>
      </c>
      <c r="B8135" s="33" t="s">
        <v>581</v>
      </c>
      <c r="C8135" s="34">
        <v>10</v>
      </c>
      <c r="D8135" s="33" t="s">
        <v>90</v>
      </c>
      <c r="E8135" s="33" t="s">
        <v>14216</v>
      </c>
      <c r="F8135" s="35">
        <v>47131501</v>
      </c>
      <c r="G8135" s="33" t="s">
        <v>15071</v>
      </c>
      <c r="H8135" s="33">
        <v>4</v>
      </c>
      <c r="I8135" s="33">
        <v>3</v>
      </c>
      <c r="J8135" s="36">
        <v>150</v>
      </c>
      <c r="K8135" s="37">
        <v>365250</v>
      </c>
      <c r="L8135" s="38" t="s">
        <v>15</v>
      </c>
      <c r="M8135" s="38" t="s">
        <v>13</v>
      </c>
    </row>
    <row r="8136" spans="1:13" s="39" customFormat="1" ht="12.75" x14ac:dyDescent="0.2">
      <c r="A8136" s="33" t="s">
        <v>27</v>
      </c>
      <c r="B8136" s="33" t="s">
        <v>581</v>
      </c>
      <c r="C8136" s="34">
        <v>10</v>
      </c>
      <c r="D8136" s="33" t="s">
        <v>90</v>
      </c>
      <c r="E8136" s="33" t="s">
        <v>14217</v>
      </c>
      <c r="F8136" s="35">
        <v>47121701</v>
      </c>
      <c r="G8136" s="33" t="s">
        <v>15071</v>
      </c>
      <c r="H8136" s="33">
        <v>4</v>
      </c>
      <c r="I8136" s="33">
        <v>3</v>
      </c>
      <c r="J8136" s="36">
        <v>2000</v>
      </c>
      <c r="K8136" s="37">
        <v>1930000</v>
      </c>
      <c r="L8136" s="38" t="s">
        <v>15</v>
      </c>
      <c r="M8136" s="38" t="s">
        <v>13</v>
      </c>
    </row>
    <row r="8137" spans="1:13" s="39" customFormat="1" ht="12.75" x14ac:dyDescent="0.2">
      <c r="A8137" s="33" t="s">
        <v>27</v>
      </c>
      <c r="B8137" s="33" t="s">
        <v>581</v>
      </c>
      <c r="C8137" s="34">
        <v>10</v>
      </c>
      <c r="D8137" s="33" t="s">
        <v>90</v>
      </c>
      <c r="E8137" s="33" t="s">
        <v>14218</v>
      </c>
      <c r="F8137" s="35">
        <v>47121701</v>
      </c>
      <c r="G8137" s="33" t="s">
        <v>15071</v>
      </c>
      <c r="H8137" s="33">
        <v>4</v>
      </c>
      <c r="I8137" s="33">
        <v>3</v>
      </c>
      <c r="J8137" s="36">
        <v>500</v>
      </c>
      <c r="K8137" s="37">
        <v>718000</v>
      </c>
      <c r="L8137" s="38" t="s">
        <v>15</v>
      </c>
      <c r="M8137" s="38" t="s">
        <v>13</v>
      </c>
    </row>
    <row r="8138" spans="1:13" s="39" customFormat="1" ht="12.75" x14ac:dyDescent="0.2">
      <c r="A8138" s="33" t="s">
        <v>27</v>
      </c>
      <c r="B8138" s="33" t="s">
        <v>581</v>
      </c>
      <c r="C8138" s="34">
        <v>10</v>
      </c>
      <c r="D8138" s="33" t="s">
        <v>90</v>
      </c>
      <c r="E8138" s="33" t="s">
        <v>14219</v>
      </c>
      <c r="F8138" s="35">
        <v>47121701</v>
      </c>
      <c r="G8138" s="33" t="s">
        <v>15071</v>
      </c>
      <c r="H8138" s="33">
        <v>4</v>
      </c>
      <c r="I8138" s="33">
        <v>3</v>
      </c>
      <c r="J8138" s="36">
        <v>1200</v>
      </c>
      <c r="K8138" s="37">
        <v>1510800</v>
      </c>
      <c r="L8138" s="38" t="s">
        <v>15</v>
      </c>
      <c r="M8138" s="38" t="s">
        <v>13</v>
      </c>
    </row>
    <row r="8139" spans="1:13" s="39" customFormat="1" ht="12.75" x14ac:dyDescent="0.2">
      <c r="A8139" s="33" t="s">
        <v>27</v>
      </c>
      <c r="B8139" s="33" t="s">
        <v>581</v>
      </c>
      <c r="C8139" s="34">
        <v>10</v>
      </c>
      <c r="D8139" s="33" t="s">
        <v>90</v>
      </c>
      <c r="E8139" s="33" t="s">
        <v>14220</v>
      </c>
      <c r="F8139" s="35">
        <v>47121701</v>
      </c>
      <c r="G8139" s="33" t="s">
        <v>15071</v>
      </c>
      <c r="H8139" s="33">
        <v>4</v>
      </c>
      <c r="I8139" s="33">
        <v>3</v>
      </c>
      <c r="J8139" s="36">
        <v>1200</v>
      </c>
      <c r="K8139" s="37">
        <v>1561200</v>
      </c>
      <c r="L8139" s="38" t="s">
        <v>15</v>
      </c>
      <c r="M8139" s="38" t="s">
        <v>13</v>
      </c>
    </row>
    <row r="8140" spans="1:13" s="39" customFormat="1" ht="12.75" x14ac:dyDescent="0.2">
      <c r="A8140" s="33" t="s">
        <v>27</v>
      </c>
      <c r="B8140" s="33" t="s">
        <v>581</v>
      </c>
      <c r="C8140" s="34">
        <v>10</v>
      </c>
      <c r="D8140" s="33" t="s">
        <v>90</v>
      </c>
      <c r="E8140" s="33" t="s">
        <v>14221</v>
      </c>
      <c r="F8140" s="35">
        <v>47121701</v>
      </c>
      <c r="G8140" s="33" t="s">
        <v>15071</v>
      </c>
      <c r="H8140" s="33">
        <v>4</v>
      </c>
      <c r="I8140" s="33">
        <v>3</v>
      </c>
      <c r="J8140" s="36">
        <v>500</v>
      </c>
      <c r="K8140" s="37">
        <v>811000</v>
      </c>
      <c r="L8140" s="38" t="s">
        <v>15</v>
      </c>
      <c r="M8140" s="38" t="s">
        <v>13</v>
      </c>
    </row>
    <row r="8141" spans="1:13" s="39" customFormat="1" ht="12.75" x14ac:dyDescent="0.2">
      <c r="A8141" s="33" t="s">
        <v>27</v>
      </c>
      <c r="B8141" s="33" t="s">
        <v>581</v>
      </c>
      <c r="C8141" s="34">
        <v>10</v>
      </c>
      <c r="D8141" s="33" t="s">
        <v>90</v>
      </c>
      <c r="E8141" s="33" t="s">
        <v>14222</v>
      </c>
      <c r="F8141" s="35">
        <v>47131807</v>
      </c>
      <c r="G8141" s="33" t="s">
        <v>15071</v>
      </c>
      <c r="H8141" s="33">
        <v>4</v>
      </c>
      <c r="I8141" s="33">
        <v>3</v>
      </c>
      <c r="J8141" s="36">
        <v>500</v>
      </c>
      <c r="K8141" s="37">
        <v>1743000</v>
      </c>
      <c r="L8141" s="38" t="s">
        <v>15</v>
      </c>
      <c r="M8141" s="38" t="s">
        <v>13</v>
      </c>
    </row>
    <row r="8142" spans="1:13" s="39" customFormat="1" ht="12.75" x14ac:dyDescent="0.2">
      <c r="A8142" s="33" t="s">
        <v>27</v>
      </c>
      <c r="B8142" s="33" t="s">
        <v>581</v>
      </c>
      <c r="C8142" s="34">
        <v>10</v>
      </c>
      <c r="D8142" s="33" t="s">
        <v>90</v>
      </c>
      <c r="E8142" s="33" t="s">
        <v>14223</v>
      </c>
      <c r="F8142" s="35">
        <v>47131605</v>
      </c>
      <c r="G8142" s="33" t="s">
        <v>15071</v>
      </c>
      <c r="H8142" s="33">
        <v>4</v>
      </c>
      <c r="I8142" s="33">
        <v>3</v>
      </c>
      <c r="J8142" s="36">
        <v>35</v>
      </c>
      <c r="K8142" s="37">
        <v>210595</v>
      </c>
      <c r="L8142" s="38" t="s">
        <v>15</v>
      </c>
      <c r="M8142" s="38" t="s">
        <v>13</v>
      </c>
    </row>
    <row r="8143" spans="1:13" s="39" customFormat="1" ht="12.75" x14ac:dyDescent="0.2">
      <c r="A8143" s="33" t="s">
        <v>27</v>
      </c>
      <c r="B8143" s="33" t="s">
        <v>581</v>
      </c>
      <c r="C8143" s="34">
        <v>10</v>
      </c>
      <c r="D8143" s="33" t="s">
        <v>90</v>
      </c>
      <c r="E8143" s="33" t="s">
        <v>14224</v>
      </c>
      <c r="F8143" s="35">
        <v>47131605</v>
      </c>
      <c r="G8143" s="33" t="s">
        <v>15071</v>
      </c>
      <c r="H8143" s="33">
        <v>4</v>
      </c>
      <c r="I8143" s="33">
        <v>3</v>
      </c>
      <c r="J8143" s="36">
        <v>35</v>
      </c>
      <c r="K8143" s="37">
        <v>86065</v>
      </c>
      <c r="L8143" s="38" t="s">
        <v>15</v>
      </c>
      <c r="M8143" s="38" t="s">
        <v>13</v>
      </c>
    </row>
    <row r="8144" spans="1:13" s="39" customFormat="1" ht="12.75" x14ac:dyDescent="0.2">
      <c r="A8144" s="33" t="s">
        <v>27</v>
      </c>
      <c r="B8144" s="33" t="s">
        <v>581</v>
      </c>
      <c r="C8144" s="34">
        <v>10</v>
      </c>
      <c r="D8144" s="33" t="s">
        <v>90</v>
      </c>
      <c r="E8144" s="33" t="s">
        <v>14225</v>
      </c>
      <c r="F8144" s="35">
        <v>47131802</v>
      </c>
      <c r="G8144" s="33" t="s">
        <v>15071</v>
      </c>
      <c r="H8144" s="33">
        <v>4</v>
      </c>
      <c r="I8144" s="33">
        <v>3</v>
      </c>
      <c r="J8144" s="36">
        <v>100</v>
      </c>
      <c r="K8144" s="37">
        <v>530500</v>
      </c>
      <c r="L8144" s="38" t="s">
        <v>15</v>
      </c>
      <c r="M8144" s="38" t="s">
        <v>13</v>
      </c>
    </row>
    <row r="8145" spans="1:13" s="39" customFormat="1" ht="12.75" x14ac:dyDescent="0.2">
      <c r="A8145" s="33" t="s">
        <v>27</v>
      </c>
      <c r="B8145" s="33" t="s">
        <v>581</v>
      </c>
      <c r="C8145" s="34">
        <v>10</v>
      </c>
      <c r="D8145" s="33" t="s">
        <v>90</v>
      </c>
      <c r="E8145" s="33" t="s">
        <v>14226</v>
      </c>
      <c r="F8145" s="35">
        <v>47131705</v>
      </c>
      <c r="G8145" s="33" t="s">
        <v>15071</v>
      </c>
      <c r="H8145" s="33">
        <v>4</v>
      </c>
      <c r="I8145" s="33">
        <v>3</v>
      </c>
      <c r="J8145" s="36">
        <v>30</v>
      </c>
      <c r="K8145" s="37">
        <v>42060</v>
      </c>
      <c r="L8145" s="38" t="s">
        <v>15</v>
      </c>
      <c r="M8145" s="38" t="s">
        <v>13</v>
      </c>
    </row>
    <row r="8146" spans="1:13" s="39" customFormat="1" ht="12.75" x14ac:dyDescent="0.2">
      <c r="A8146" s="33" t="s">
        <v>27</v>
      </c>
      <c r="B8146" s="33" t="s">
        <v>581</v>
      </c>
      <c r="C8146" s="34">
        <v>10</v>
      </c>
      <c r="D8146" s="33" t="s">
        <v>90</v>
      </c>
      <c r="E8146" s="33" t="s">
        <v>14227</v>
      </c>
      <c r="F8146" s="35">
        <v>47131810</v>
      </c>
      <c r="G8146" s="33" t="s">
        <v>15071</v>
      </c>
      <c r="H8146" s="33">
        <v>4</v>
      </c>
      <c r="I8146" s="33">
        <v>3</v>
      </c>
      <c r="J8146" s="36">
        <v>180</v>
      </c>
      <c r="K8146" s="37">
        <v>563220</v>
      </c>
      <c r="L8146" s="38" t="s">
        <v>15</v>
      </c>
      <c r="M8146" s="38" t="s">
        <v>13</v>
      </c>
    </row>
    <row r="8147" spans="1:13" s="39" customFormat="1" ht="12.75" x14ac:dyDescent="0.2">
      <c r="A8147" s="33" t="s">
        <v>27</v>
      </c>
      <c r="B8147" s="33" t="s">
        <v>581</v>
      </c>
      <c r="C8147" s="34">
        <v>10</v>
      </c>
      <c r="D8147" s="33" t="s">
        <v>90</v>
      </c>
      <c r="E8147" s="33" t="s">
        <v>14228</v>
      </c>
      <c r="F8147" s="35">
        <v>47131821</v>
      </c>
      <c r="G8147" s="33" t="s">
        <v>15071</v>
      </c>
      <c r="H8147" s="33">
        <v>4</v>
      </c>
      <c r="I8147" s="33">
        <v>3</v>
      </c>
      <c r="J8147" s="36">
        <v>350</v>
      </c>
      <c r="K8147" s="37">
        <v>2108400</v>
      </c>
      <c r="L8147" s="38" t="s">
        <v>15</v>
      </c>
      <c r="M8147" s="38" t="s">
        <v>13</v>
      </c>
    </row>
    <row r="8148" spans="1:13" s="39" customFormat="1" ht="12.75" x14ac:dyDescent="0.2">
      <c r="A8148" s="33" t="s">
        <v>27</v>
      </c>
      <c r="B8148" s="33" t="s">
        <v>581</v>
      </c>
      <c r="C8148" s="34">
        <v>10</v>
      </c>
      <c r="D8148" s="33" t="s">
        <v>90</v>
      </c>
      <c r="E8148" s="33" t="s">
        <v>14229</v>
      </c>
      <c r="F8148" s="35">
        <v>47131805</v>
      </c>
      <c r="G8148" s="33" t="s">
        <v>15071</v>
      </c>
      <c r="H8148" s="33">
        <v>4</v>
      </c>
      <c r="I8148" s="33">
        <v>3</v>
      </c>
      <c r="J8148" s="36">
        <v>800</v>
      </c>
      <c r="K8148" s="37">
        <v>1719200</v>
      </c>
      <c r="L8148" s="38" t="s">
        <v>15</v>
      </c>
      <c r="M8148" s="38" t="s">
        <v>13</v>
      </c>
    </row>
    <row r="8149" spans="1:13" s="39" customFormat="1" ht="12.75" x14ac:dyDescent="0.2">
      <c r="A8149" s="33" t="s">
        <v>27</v>
      </c>
      <c r="B8149" s="33" t="s">
        <v>581</v>
      </c>
      <c r="C8149" s="34">
        <v>10</v>
      </c>
      <c r="D8149" s="33" t="s">
        <v>90</v>
      </c>
      <c r="E8149" s="33" t="s">
        <v>14230</v>
      </c>
      <c r="F8149" s="35">
        <v>47131604</v>
      </c>
      <c r="G8149" s="33" t="s">
        <v>15071</v>
      </c>
      <c r="H8149" s="33">
        <v>4</v>
      </c>
      <c r="I8149" s="33">
        <v>3</v>
      </c>
      <c r="J8149" s="36">
        <v>150</v>
      </c>
      <c r="K8149" s="37">
        <v>471150</v>
      </c>
      <c r="L8149" s="38" t="s">
        <v>15</v>
      </c>
      <c r="M8149" s="38" t="s">
        <v>13</v>
      </c>
    </row>
    <row r="8150" spans="1:13" s="39" customFormat="1" ht="12.75" x14ac:dyDescent="0.2">
      <c r="A8150" s="33" t="s">
        <v>27</v>
      </c>
      <c r="B8150" s="33" t="s">
        <v>581</v>
      </c>
      <c r="C8150" s="34">
        <v>10</v>
      </c>
      <c r="D8150" s="33" t="s">
        <v>90</v>
      </c>
      <c r="E8150" s="33" t="s">
        <v>14231</v>
      </c>
      <c r="F8150" s="35">
        <v>47121803</v>
      </c>
      <c r="G8150" s="33" t="s">
        <v>15071</v>
      </c>
      <c r="H8150" s="33">
        <v>4</v>
      </c>
      <c r="I8150" s="33">
        <v>3</v>
      </c>
      <c r="J8150" s="36">
        <v>150</v>
      </c>
      <c r="K8150" s="37">
        <v>27000</v>
      </c>
      <c r="L8150" s="38" t="s">
        <v>15</v>
      </c>
      <c r="M8150" s="38" t="s">
        <v>13</v>
      </c>
    </row>
    <row r="8151" spans="1:13" s="39" customFormat="1" ht="12.75" x14ac:dyDescent="0.2">
      <c r="A8151" s="33" t="s">
        <v>27</v>
      </c>
      <c r="B8151" s="33" t="s">
        <v>581</v>
      </c>
      <c r="C8151" s="34">
        <v>10</v>
      </c>
      <c r="D8151" s="33" t="s">
        <v>90</v>
      </c>
      <c r="E8151" s="33" t="s">
        <v>14232</v>
      </c>
      <c r="F8151" s="35">
        <v>47121803</v>
      </c>
      <c r="G8151" s="33" t="s">
        <v>15071</v>
      </c>
      <c r="H8151" s="33">
        <v>4</v>
      </c>
      <c r="I8151" s="33">
        <v>3</v>
      </c>
      <c r="J8151" s="36">
        <v>15</v>
      </c>
      <c r="K8151" s="37">
        <v>3885</v>
      </c>
      <c r="L8151" s="38" t="s">
        <v>15</v>
      </c>
      <c r="M8151" s="38" t="s">
        <v>13</v>
      </c>
    </row>
    <row r="8152" spans="1:13" s="39" customFormat="1" ht="12.75" x14ac:dyDescent="0.2">
      <c r="A8152" s="33" t="s">
        <v>27</v>
      </c>
      <c r="B8152" s="33" t="s">
        <v>581</v>
      </c>
      <c r="C8152" s="34">
        <v>10</v>
      </c>
      <c r="D8152" s="33" t="s">
        <v>90</v>
      </c>
      <c r="E8152" s="33" t="s">
        <v>14233</v>
      </c>
      <c r="F8152" s="35">
        <v>47121803</v>
      </c>
      <c r="G8152" s="33" t="s">
        <v>15071</v>
      </c>
      <c r="H8152" s="33">
        <v>4</v>
      </c>
      <c r="I8152" s="33">
        <v>3</v>
      </c>
      <c r="J8152" s="36">
        <v>50</v>
      </c>
      <c r="K8152" s="37">
        <v>36750</v>
      </c>
      <c r="L8152" s="38" t="s">
        <v>15</v>
      </c>
      <c r="M8152" s="38" t="s">
        <v>13</v>
      </c>
    </row>
    <row r="8153" spans="1:13" s="39" customFormat="1" ht="12.75" x14ac:dyDescent="0.2">
      <c r="A8153" s="33" t="s">
        <v>27</v>
      </c>
      <c r="B8153" s="33" t="s">
        <v>581</v>
      </c>
      <c r="C8153" s="34">
        <v>10</v>
      </c>
      <c r="D8153" s="33" t="s">
        <v>90</v>
      </c>
      <c r="E8153" s="33" t="s">
        <v>14234</v>
      </c>
      <c r="F8153" s="35">
        <v>46181541</v>
      </c>
      <c r="G8153" s="33" t="s">
        <v>15071</v>
      </c>
      <c r="H8153" s="33">
        <v>4</v>
      </c>
      <c r="I8153" s="33">
        <v>3</v>
      </c>
      <c r="J8153" s="36">
        <v>150</v>
      </c>
      <c r="K8153" s="37">
        <v>343500</v>
      </c>
      <c r="L8153" s="38" t="s">
        <v>15</v>
      </c>
      <c r="M8153" s="38" t="s">
        <v>13</v>
      </c>
    </row>
    <row r="8154" spans="1:13" s="39" customFormat="1" ht="12.75" x14ac:dyDescent="0.2">
      <c r="A8154" s="33" t="s">
        <v>27</v>
      </c>
      <c r="B8154" s="33" t="s">
        <v>581</v>
      </c>
      <c r="C8154" s="34">
        <v>10</v>
      </c>
      <c r="D8154" s="33" t="s">
        <v>90</v>
      </c>
      <c r="E8154" s="33" t="s">
        <v>14235</v>
      </c>
      <c r="F8154" s="35">
        <v>53131608</v>
      </c>
      <c r="G8154" s="33" t="s">
        <v>15071</v>
      </c>
      <c r="H8154" s="33">
        <v>4</v>
      </c>
      <c r="I8154" s="33">
        <v>3</v>
      </c>
      <c r="J8154" s="36">
        <v>45</v>
      </c>
      <c r="K8154" s="37">
        <v>230310</v>
      </c>
      <c r="L8154" s="38" t="s">
        <v>15</v>
      </c>
      <c r="M8154" s="38" t="s">
        <v>13</v>
      </c>
    </row>
    <row r="8155" spans="1:13" s="39" customFormat="1" ht="12.75" x14ac:dyDescent="0.2">
      <c r="A8155" s="33" t="s">
        <v>27</v>
      </c>
      <c r="B8155" s="33" t="s">
        <v>581</v>
      </c>
      <c r="C8155" s="34">
        <v>10</v>
      </c>
      <c r="D8155" s="33" t="s">
        <v>90</v>
      </c>
      <c r="E8155" s="33" t="s">
        <v>14236</v>
      </c>
      <c r="F8155" s="35">
        <v>53131608</v>
      </c>
      <c r="G8155" s="33" t="s">
        <v>15071</v>
      </c>
      <c r="H8155" s="33">
        <v>4</v>
      </c>
      <c r="I8155" s="33">
        <v>3</v>
      </c>
      <c r="J8155" s="36">
        <v>45</v>
      </c>
      <c r="K8155" s="37">
        <v>42075</v>
      </c>
      <c r="L8155" s="38" t="s">
        <v>15</v>
      </c>
      <c r="M8155" s="38" t="s">
        <v>13</v>
      </c>
    </row>
    <row r="8156" spans="1:13" s="39" customFormat="1" ht="12.75" x14ac:dyDescent="0.2">
      <c r="A8156" s="33" t="s">
        <v>27</v>
      </c>
      <c r="B8156" s="33" t="s">
        <v>581</v>
      </c>
      <c r="C8156" s="34">
        <v>10</v>
      </c>
      <c r="D8156" s="33" t="s">
        <v>90</v>
      </c>
      <c r="E8156" s="33" t="s">
        <v>14237</v>
      </c>
      <c r="F8156" s="35">
        <v>47131824</v>
      </c>
      <c r="G8156" s="33" t="s">
        <v>15071</v>
      </c>
      <c r="H8156" s="33">
        <v>4</v>
      </c>
      <c r="I8156" s="33">
        <v>3</v>
      </c>
      <c r="J8156" s="36">
        <v>90</v>
      </c>
      <c r="K8156" s="37">
        <v>145170</v>
      </c>
      <c r="L8156" s="38" t="s">
        <v>15</v>
      </c>
      <c r="M8156" s="38" t="s">
        <v>13</v>
      </c>
    </row>
    <row r="8157" spans="1:13" s="39" customFormat="1" ht="12.75" x14ac:dyDescent="0.2">
      <c r="A8157" s="33" t="s">
        <v>27</v>
      </c>
      <c r="B8157" s="33" t="s">
        <v>581</v>
      </c>
      <c r="C8157" s="34">
        <v>10</v>
      </c>
      <c r="D8157" s="33" t="s">
        <v>90</v>
      </c>
      <c r="E8157" s="33" t="s">
        <v>14238</v>
      </c>
      <c r="F8157" s="35">
        <v>47131806</v>
      </c>
      <c r="G8157" s="33" t="s">
        <v>15071</v>
      </c>
      <c r="H8157" s="33">
        <v>4</v>
      </c>
      <c r="I8157" s="33">
        <v>3</v>
      </c>
      <c r="J8157" s="36">
        <v>30</v>
      </c>
      <c r="K8157" s="37">
        <v>59040</v>
      </c>
      <c r="L8157" s="38" t="s">
        <v>15</v>
      </c>
      <c r="M8157" s="38" t="s">
        <v>13</v>
      </c>
    </row>
    <row r="8158" spans="1:13" s="39" customFormat="1" ht="12.75" x14ac:dyDescent="0.2">
      <c r="A8158" s="33" t="s">
        <v>27</v>
      </c>
      <c r="B8158" s="33" t="s">
        <v>581</v>
      </c>
      <c r="C8158" s="34">
        <v>10</v>
      </c>
      <c r="D8158" s="33" t="s">
        <v>90</v>
      </c>
      <c r="E8158" s="33" t="s">
        <v>14239</v>
      </c>
      <c r="F8158" s="35">
        <v>47131502</v>
      </c>
      <c r="G8158" s="33" t="s">
        <v>15071</v>
      </c>
      <c r="H8158" s="33">
        <v>4</v>
      </c>
      <c r="I8158" s="33">
        <v>3</v>
      </c>
      <c r="J8158" s="36">
        <v>14</v>
      </c>
      <c r="K8158" s="37">
        <v>14630</v>
      </c>
      <c r="L8158" s="38" t="s">
        <v>15</v>
      </c>
      <c r="M8158" s="38" t="s">
        <v>13</v>
      </c>
    </row>
    <row r="8159" spans="1:13" s="39" customFormat="1" ht="12.75" x14ac:dyDescent="0.2">
      <c r="A8159" s="33" t="s">
        <v>27</v>
      </c>
      <c r="B8159" s="33" t="s">
        <v>581</v>
      </c>
      <c r="C8159" s="34">
        <v>10</v>
      </c>
      <c r="D8159" s="33" t="s">
        <v>90</v>
      </c>
      <c r="E8159" s="33" t="s">
        <v>14240</v>
      </c>
      <c r="F8159" s="35">
        <v>14111704</v>
      </c>
      <c r="G8159" s="33" t="s">
        <v>15071</v>
      </c>
      <c r="H8159" s="33">
        <v>4</v>
      </c>
      <c r="I8159" s="33">
        <v>3</v>
      </c>
      <c r="J8159" s="36">
        <v>150</v>
      </c>
      <c r="K8159" s="37">
        <v>107700</v>
      </c>
      <c r="L8159" s="38" t="s">
        <v>15</v>
      </c>
      <c r="M8159" s="38" t="s">
        <v>13</v>
      </c>
    </row>
    <row r="8160" spans="1:13" s="39" customFormat="1" ht="12.75" x14ac:dyDescent="0.2">
      <c r="A8160" s="33" t="s">
        <v>27</v>
      </c>
      <c r="B8160" s="33" t="s">
        <v>581</v>
      </c>
      <c r="C8160" s="34">
        <v>10</v>
      </c>
      <c r="D8160" s="33" t="s">
        <v>90</v>
      </c>
      <c r="E8160" s="33" t="s">
        <v>14241</v>
      </c>
      <c r="F8160" s="35">
        <v>14111704</v>
      </c>
      <c r="G8160" s="33" t="s">
        <v>15071</v>
      </c>
      <c r="H8160" s="33">
        <v>4</v>
      </c>
      <c r="I8160" s="33">
        <v>3</v>
      </c>
      <c r="J8160" s="36">
        <v>350</v>
      </c>
      <c r="K8160" s="37">
        <v>2281650</v>
      </c>
      <c r="L8160" s="38" t="s">
        <v>15</v>
      </c>
      <c r="M8160" s="38" t="s">
        <v>13</v>
      </c>
    </row>
    <row r="8161" spans="1:13" s="39" customFormat="1" ht="12.75" x14ac:dyDescent="0.2">
      <c r="A8161" s="33" t="s">
        <v>27</v>
      </c>
      <c r="B8161" s="33" t="s">
        <v>581</v>
      </c>
      <c r="C8161" s="34">
        <v>10</v>
      </c>
      <c r="D8161" s="33" t="s">
        <v>90</v>
      </c>
      <c r="E8161" s="33" t="s">
        <v>14242</v>
      </c>
      <c r="F8161" s="35">
        <v>47121702</v>
      </c>
      <c r="G8161" s="33" t="s">
        <v>15071</v>
      </c>
      <c r="H8161" s="33">
        <v>4</v>
      </c>
      <c r="I8161" s="33">
        <v>3</v>
      </c>
      <c r="J8161" s="36">
        <v>15</v>
      </c>
      <c r="K8161" s="37">
        <v>11835</v>
      </c>
      <c r="L8161" s="38" t="s">
        <v>15</v>
      </c>
      <c r="M8161" s="38" t="s">
        <v>13</v>
      </c>
    </row>
    <row r="8162" spans="1:13" s="39" customFormat="1" ht="12.75" x14ac:dyDescent="0.2">
      <c r="A8162" s="33" t="s">
        <v>27</v>
      </c>
      <c r="B8162" s="33" t="s">
        <v>581</v>
      </c>
      <c r="C8162" s="34">
        <v>10</v>
      </c>
      <c r="D8162" s="33" t="s">
        <v>90</v>
      </c>
      <c r="E8162" s="33" t="s">
        <v>14243</v>
      </c>
      <c r="F8162" s="35">
        <v>47131611</v>
      </c>
      <c r="G8162" s="33" t="s">
        <v>15071</v>
      </c>
      <c r="H8162" s="33">
        <v>4</v>
      </c>
      <c r="I8162" s="33">
        <v>3</v>
      </c>
      <c r="J8162" s="36">
        <v>25</v>
      </c>
      <c r="K8162" s="37">
        <v>65225</v>
      </c>
      <c r="L8162" s="38" t="s">
        <v>15</v>
      </c>
      <c r="M8162" s="38" t="s">
        <v>13</v>
      </c>
    </row>
    <row r="8163" spans="1:13" s="39" customFormat="1" ht="12.75" x14ac:dyDescent="0.2">
      <c r="A8163" s="33" t="s">
        <v>27</v>
      </c>
      <c r="B8163" s="33" t="s">
        <v>581</v>
      </c>
      <c r="C8163" s="34">
        <v>10</v>
      </c>
      <c r="D8163" s="33" t="s">
        <v>90</v>
      </c>
      <c r="E8163" s="33" t="s">
        <v>14244</v>
      </c>
      <c r="F8163" s="35">
        <v>31211801</v>
      </c>
      <c r="G8163" s="33" t="s">
        <v>15071</v>
      </c>
      <c r="H8163" s="33">
        <v>4</v>
      </c>
      <c r="I8163" s="33">
        <v>3</v>
      </c>
      <c r="J8163" s="36">
        <v>60</v>
      </c>
      <c r="K8163" s="37">
        <v>470580</v>
      </c>
      <c r="L8163" s="38" t="s">
        <v>15</v>
      </c>
      <c r="M8163" s="38" t="s">
        <v>13</v>
      </c>
    </row>
    <row r="8164" spans="1:13" s="39" customFormat="1" ht="12.75" x14ac:dyDescent="0.2">
      <c r="A8164" s="33" t="s">
        <v>27</v>
      </c>
      <c r="B8164" s="33" t="s">
        <v>581</v>
      </c>
      <c r="C8164" s="34">
        <v>10</v>
      </c>
      <c r="D8164" s="33" t="s">
        <v>90</v>
      </c>
      <c r="E8164" s="33" t="s">
        <v>14245</v>
      </c>
      <c r="F8164" s="35">
        <v>31211704</v>
      </c>
      <c r="G8164" s="33" t="s">
        <v>15071</v>
      </c>
      <c r="H8164" s="33">
        <v>4</v>
      </c>
      <c r="I8164" s="33">
        <v>3</v>
      </c>
      <c r="J8164" s="36">
        <v>40</v>
      </c>
      <c r="K8164" s="37">
        <v>931400</v>
      </c>
      <c r="L8164" s="38" t="s">
        <v>15</v>
      </c>
      <c r="M8164" s="38" t="s">
        <v>13</v>
      </c>
    </row>
    <row r="8165" spans="1:13" s="39" customFormat="1" ht="12.75" x14ac:dyDescent="0.2">
      <c r="A8165" s="33" t="s">
        <v>27</v>
      </c>
      <c r="B8165" s="33" t="s">
        <v>581</v>
      </c>
      <c r="C8165" s="34">
        <v>10</v>
      </c>
      <c r="D8165" s="33" t="s">
        <v>90</v>
      </c>
      <c r="E8165" s="33" t="s">
        <v>14246</v>
      </c>
      <c r="F8165" s="35">
        <v>52121704</v>
      </c>
      <c r="G8165" s="33" t="s">
        <v>15071</v>
      </c>
      <c r="H8165" s="33">
        <v>4</v>
      </c>
      <c r="I8165" s="33">
        <v>3</v>
      </c>
      <c r="J8165" s="36">
        <v>120</v>
      </c>
      <c r="K8165" s="37">
        <v>403920</v>
      </c>
      <c r="L8165" s="38" t="s">
        <v>15</v>
      </c>
      <c r="M8165" s="38" t="s">
        <v>13</v>
      </c>
    </row>
    <row r="8166" spans="1:13" s="39" customFormat="1" ht="12.75" x14ac:dyDescent="0.2">
      <c r="A8166" s="33" t="s">
        <v>27</v>
      </c>
      <c r="B8166" s="33" t="s">
        <v>581</v>
      </c>
      <c r="C8166" s="34">
        <v>10</v>
      </c>
      <c r="D8166" s="33" t="s">
        <v>90</v>
      </c>
      <c r="E8166" s="33" t="s">
        <v>14247</v>
      </c>
      <c r="F8166" s="35">
        <v>47131618</v>
      </c>
      <c r="G8166" s="33" t="s">
        <v>15071</v>
      </c>
      <c r="H8166" s="33">
        <v>4</v>
      </c>
      <c r="I8166" s="33">
        <v>3</v>
      </c>
      <c r="J8166" s="36">
        <v>140</v>
      </c>
      <c r="K8166" s="37">
        <v>561820</v>
      </c>
      <c r="L8166" s="38" t="s">
        <v>15</v>
      </c>
      <c r="M8166" s="38" t="s">
        <v>13</v>
      </c>
    </row>
    <row r="8167" spans="1:13" s="39" customFormat="1" ht="12.75" x14ac:dyDescent="0.2">
      <c r="A8167" s="33" t="s">
        <v>27</v>
      </c>
      <c r="B8167" s="33" t="s">
        <v>581</v>
      </c>
      <c r="C8167" s="34">
        <v>10</v>
      </c>
      <c r="D8167" s="33" t="s">
        <v>90</v>
      </c>
      <c r="E8167" s="33" t="s">
        <v>14248</v>
      </c>
      <c r="F8167" s="35">
        <v>47131706</v>
      </c>
      <c r="G8167" s="33" t="s">
        <v>15071</v>
      </c>
      <c r="H8167" s="33">
        <v>4</v>
      </c>
      <c r="I8167" s="33">
        <v>3</v>
      </c>
      <c r="J8167" s="36">
        <v>15</v>
      </c>
      <c r="K8167" s="37">
        <v>97905</v>
      </c>
      <c r="L8167" s="38" t="s">
        <v>15</v>
      </c>
      <c r="M8167" s="38" t="s">
        <v>13</v>
      </c>
    </row>
    <row r="8168" spans="1:13" s="39" customFormat="1" ht="12.75" x14ac:dyDescent="0.2">
      <c r="A8168" s="33" t="s">
        <v>27</v>
      </c>
      <c r="B8168" s="33" t="s">
        <v>581</v>
      </c>
      <c r="C8168" s="34">
        <v>10</v>
      </c>
      <c r="D8168" s="33" t="s">
        <v>90</v>
      </c>
      <c r="E8168" s="33" t="s">
        <v>14249</v>
      </c>
      <c r="F8168" s="35">
        <v>47131601</v>
      </c>
      <c r="G8168" s="33" t="s">
        <v>15071</v>
      </c>
      <c r="H8168" s="33">
        <v>4</v>
      </c>
      <c r="I8168" s="33">
        <v>3</v>
      </c>
      <c r="J8168" s="36">
        <v>70</v>
      </c>
      <c r="K8168" s="37">
        <v>340410</v>
      </c>
      <c r="L8168" s="38" t="s">
        <v>15</v>
      </c>
      <c r="M8168" s="38" t="s">
        <v>13</v>
      </c>
    </row>
    <row r="8169" spans="1:13" s="39" customFormat="1" ht="12.75" x14ac:dyDescent="0.2">
      <c r="A8169" s="33" t="s">
        <v>27</v>
      </c>
      <c r="B8169" s="33" t="s">
        <v>581</v>
      </c>
      <c r="C8169" s="34">
        <v>10</v>
      </c>
      <c r="D8169" s="33" t="s">
        <v>90</v>
      </c>
      <c r="E8169" s="33" t="s">
        <v>14250</v>
      </c>
      <c r="F8169" s="35">
        <v>24111503</v>
      </c>
      <c r="G8169" s="33" t="s">
        <v>15071</v>
      </c>
      <c r="H8169" s="33">
        <v>4</v>
      </c>
      <c r="I8169" s="33">
        <v>3</v>
      </c>
      <c r="J8169" s="36">
        <v>160</v>
      </c>
      <c r="K8169" s="37">
        <v>47520</v>
      </c>
      <c r="L8169" s="38" t="s">
        <v>15</v>
      </c>
      <c r="M8169" s="38" t="s">
        <v>13</v>
      </c>
    </row>
    <row r="8170" spans="1:13" s="39" customFormat="1" ht="12.75" x14ac:dyDescent="0.2">
      <c r="A8170" s="33" t="s">
        <v>27</v>
      </c>
      <c r="B8170" s="33" t="s">
        <v>581</v>
      </c>
      <c r="C8170" s="34">
        <v>10</v>
      </c>
      <c r="D8170" s="33" t="s">
        <v>90</v>
      </c>
      <c r="E8170" s="33" t="s">
        <v>14251</v>
      </c>
      <c r="F8170" s="35">
        <v>24111503</v>
      </c>
      <c r="G8170" s="33" t="s">
        <v>15071</v>
      </c>
      <c r="H8170" s="33">
        <v>4</v>
      </c>
      <c r="I8170" s="33">
        <v>3</v>
      </c>
      <c r="J8170" s="36">
        <v>30</v>
      </c>
      <c r="K8170" s="37">
        <v>8910</v>
      </c>
      <c r="L8170" s="38" t="s">
        <v>15</v>
      </c>
      <c r="M8170" s="38" t="s">
        <v>13</v>
      </c>
    </row>
    <row r="8171" spans="1:13" s="39" customFormat="1" ht="12.75" x14ac:dyDescent="0.2">
      <c r="A8171" s="33" t="s">
        <v>27</v>
      </c>
      <c r="B8171" s="33" t="s">
        <v>581</v>
      </c>
      <c r="C8171" s="34">
        <v>10</v>
      </c>
      <c r="D8171" s="33" t="s">
        <v>90</v>
      </c>
      <c r="E8171" s="33" t="s">
        <v>14252</v>
      </c>
      <c r="F8171" s="35">
        <v>24111503</v>
      </c>
      <c r="G8171" s="33" t="s">
        <v>15071</v>
      </c>
      <c r="H8171" s="33">
        <v>4</v>
      </c>
      <c r="I8171" s="33">
        <v>3</v>
      </c>
      <c r="J8171" s="36">
        <v>30</v>
      </c>
      <c r="K8171" s="37">
        <v>8910</v>
      </c>
      <c r="L8171" s="38" t="s">
        <v>15</v>
      </c>
      <c r="M8171" s="38" t="s">
        <v>13</v>
      </c>
    </row>
    <row r="8172" spans="1:13" s="39" customFormat="1" ht="12.75" x14ac:dyDescent="0.2">
      <c r="A8172" s="33" t="s">
        <v>27</v>
      </c>
      <c r="B8172" s="33" t="s">
        <v>581</v>
      </c>
      <c r="C8172" s="34">
        <v>10</v>
      </c>
      <c r="D8172" s="33" t="s">
        <v>90</v>
      </c>
      <c r="E8172" s="33" t="s">
        <v>14253</v>
      </c>
      <c r="F8172" s="35">
        <v>24111503</v>
      </c>
      <c r="G8172" s="33" t="s">
        <v>15071</v>
      </c>
      <c r="H8172" s="33">
        <v>4</v>
      </c>
      <c r="I8172" s="33">
        <v>3</v>
      </c>
      <c r="J8172" s="36">
        <v>30</v>
      </c>
      <c r="K8172" s="37">
        <v>8910</v>
      </c>
      <c r="L8172" s="38" t="s">
        <v>15</v>
      </c>
      <c r="M8172" s="38" t="s">
        <v>13</v>
      </c>
    </row>
    <row r="8173" spans="1:13" s="39" customFormat="1" ht="12.75" x14ac:dyDescent="0.2">
      <c r="A8173" s="33" t="s">
        <v>27</v>
      </c>
      <c r="B8173" s="33" t="s">
        <v>581</v>
      </c>
      <c r="C8173" s="34">
        <v>10</v>
      </c>
      <c r="D8173" s="33" t="s">
        <v>90</v>
      </c>
      <c r="E8173" s="33" t="s">
        <v>8588</v>
      </c>
      <c r="F8173" s="35">
        <v>47131501</v>
      </c>
      <c r="G8173" s="33" t="s">
        <v>15071</v>
      </c>
      <c r="H8173" s="33">
        <v>4</v>
      </c>
      <c r="I8173" s="33">
        <v>3</v>
      </c>
      <c r="J8173" s="36">
        <v>32</v>
      </c>
      <c r="K8173" s="37">
        <v>188800</v>
      </c>
      <c r="L8173" s="38" t="s">
        <v>15</v>
      </c>
      <c r="M8173" s="38" t="s">
        <v>13</v>
      </c>
    </row>
    <row r="8174" spans="1:13" s="39" customFormat="1" ht="12.75" x14ac:dyDescent="0.2">
      <c r="A8174" s="33" t="s">
        <v>27</v>
      </c>
      <c r="B8174" s="33" t="s">
        <v>581</v>
      </c>
      <c r="C8174" s="34">
        <v>10</v>
      </c>
      <c r="D8174" s="33" t="s">
        <v>90</v>
      </c>
      <c r="E8174" s="33" t="s">
        <v>8589</v>
      </c>
      <c r="F8174" s="35">
        <v>47131828</v>
      </c>
      <c r="G8174" s="33" t="s">
        <v>15071</v>
      </c>
      <c r="H8174" s="33">
        <v>4</v>
      </c>
      <c r="I8174" s="33">
        <v>3</v>
      </c>
      <c r="J8174" s="36">
        <v>15</v>
      </c>
      <c r="K8174" s="37">
        <v>600000</v>
      </c>
      <c r="L8174" s="38" t="s">
        <v>2367</v>
      </c>
      <c r="M8174" s="38" t="s">
        <v>13</v>
      </c>
    </row>
    <row r="8175" spans="1:13" s="39" customFormat="1" ht="12.75" x14ac:dyDescent="0.2">
      <c r="A8175" s="33" t="s">
        <v>27</v>
      </c>
      <c r="B8175" s="33" t="s">
        <v>581</v>
      </c>
      <c r="C8175" s="34">
        <v>10</v>
      </c>
      <c r="D8175" s="33" t="s">
        <v>90</v>
      </c>
      <c r="E8175" s="33" t="s">
        <v>8590</v>
      </c>
      <c r="F8175" s="35">
        <v>47131604</v>
      </c>
      <c r="G8175" s="33" t="s">
        <v>15071</v>
      </c>
      <c r="H8175" s="33">
        <v>4</v>
      </c>
      <c r="I8175" s="33">
        <v>3</v>
      </c>
      <c r="J8175" s="36">
        <v>10</v>
      </c>
      <c r="K8175" s="37">
        <v>90000</v>
      </c>
      <c r="L8175" s="38" t="s">
        <v>15</v>
      </c>
      <c r="M8175" s="38" t="s">
        <v>13</v>
      </c>
    </row>
    <row r="8176" spans="1:13" s="39" customFormat="1" ht="12.75" x14ac:dyDescent="0.2">
      <c r="A8176" s="33" t="s">
        <v>27</v>
      </c>
      <c r="B8176" s="33" t="s">
        <v>581</v>
      </c>
      <c r="C8176" s="34">
        <v>10</v>
      </c>
      <c r="D8176" s="33" t="s">
        <v>90</v>
      </c>
      <c r="E8176" s="33" t="s">
        <v>8591</v>
      </c>
      <c r="F8176" s="35">
        <v>47131706</v>
      </c>
      <c r="G8176" s="33" t="s">
        <v>15071</v>
      </c>
      <c r="H8176" s="33">
        <v>4</v>
      </c>
      <c r="I8176" s="33">
        <v>3</v>
      </c>
      <c r="J8176" s="36">
        <v>40</v>
      </c>
      <c r="K8176" s="37">
        <v>1530000</v>
      </c>
      <c r="L8176" s="38" t="s">
        <v>15</v>
      </c>
      <c r="M8176" s="38" t="s">
        <v>13</v>
      </c>
    </row>
    <row r="8177" spans="1:13" s="39" customFormat="1" ht="12.75" x14ac:dyDescent="0.2">
      <c r="A8177" s="33" t="s">
        <v>27</v>
      </c>
      <c r="B8177" s="33" t="s">
        <v>581</v>
      </c>
      <c r="C8177" s="34">
        <v>10</v>
      </c>
      <c r="D8177" s="33" t="s">
        <v>90</v>
      </c>
      <c r="E8177" s="33" t="s">
        <v>8592</v>
      </c>
      <c r="F8177" s="35">
        <v>47131817</v>
      </c>
      <c r="G8177" s="33" t="s">
        <v>15071</v>
      </c>
      <c r="H8177" s="33">
        <v>4</v>
      </c>
      <c r="I8177" s="33">
        <v>3</v>
      </c>
      <c r="J8177" s="36">
        <v>15</v>
      </c>
      <c r="K8177" s="37">
        <v>294750</v>
      </c>
      <c r="L8177" s="38" t="s">
        <v>2367</v>
      </c>
      <c r="M8177" s="38" t="s">
        <v>13</v>
      </c>
    </row>
    <row r="8178" spans="1:13" s="39" customFormat="1" ht="12.75" x14ac:dyDescent="0.2">
      <c r="A8178" s="33" t="s">
        <v>27</v>
      </c>
      <c r="B8178" s="33" t="s">
        <v>581</v>
      </c>
      <c r="C8178" s="34">
        <v>10</v>
      </c>
      <c r="D8178" s="33" t="s">
        <v>90</v>
      </c>
      <c r="E8178" s="33" t="s">
        <v>8593</v>
      </c>
      <c r="F8178" s="35">
        <v>47131821</v>
      </c>
      <c r="G8178" s="33" t="s">
        <v>15071</v>
      </c>
      <c r="H8178" s="33">
        <v>4</v>
      </c>
      <c r="I8178" s="33">
        <v>3</v>
      </c>
      <c r="J8178" s="36">
        <v>20</v>
      </c>
      <c r="K8178" s="37">
        <v>151000</v>
      </c>
      <c r="L8178" s="38" t="s">
        <v>2367</v>
      </c>
      <c r="M8178" s="38" t="s">
        <v>13</v>
      </c>
    </row>
    <row r="8179" spans="1:13" s="39" customFormat="1" ht="12.75" x14ac:dyDescent="0.2">
      <c r="A8179" s="33" t="s">
        <v>27</v>
      </c>
      <c r="B8179" s="33" t="s">
        <v>581</v>
      </c>
      <c r="C8179" s="34">
        <v>10</v>
      </c>
      <c r="D8179" s="33" t="s">
        <v>90</v>
      </c>
      <c r="E8179" s="33" t="s">
        <v>8594</v>
      </c>
      <c r="F8179" s="35">
        <v>47131817</v>
      </c>
      <c r="G8179" s="33" t="s">
        <v>15071</v>
      </c>
      <c r="H8179" s="33">
        <v>4</v>
      </c>
      <c r="I8179" s="33">
        <v>3</v>
      </c>
      <c r="J8179" s="36">
        <v>20</v>
      </c>
      <c r="K8179" s="37">
        <v>204000</v>
      </c>
      <c r="L8179" s="38" t="s">
        <v>15</v>
      </c>
      <c r="M8179" s="38" t="s">
        <v>13</v>
      </c>
    </row>
    <row r="8180" spans="1:13" s="39" customFormat="1" ht="12.75" x14ac:dyDescent="0.2">
      <c r="A8180" s="33" t="s">
        <v>27</v>
      </c>
      <c r="B8180" s="33" t="s">
        <v>581</v>
      </c>
      <c r="C8180" s="34">
        <v>10</v>
      </c>
      <c r="D8180" s="33" t="s">
        <v>90</v>
      </c>
      <c r="E8180" s="33" t="s">
        <v>8595</v>
      </c>
      <c r="F8180" s="35">
        <v>47131800</v>
      </c>
      <c r="G8180" s="33" t="s">
        <v>467</v>
      </c>
      <c r="H8180" s="33">
        <v>1</v>
      </c>
      <c r="I8180" s="33">
        <v>6</v>
      </c>
      <c r="J8180" s="36">
        <v>1</v>
      </c>
      <c r="K8180" s="37">
        <v>28571</v>
      </c>
      <c r="L8180" s="38" t="s">
        <v>2367</v>
      </c>
      <c r="M8180" s="38" t="s">
        <v>13</v>
      </c>
    </row>
    <row r="8181" spans="1:13" s="39" customFormat="1" ht="12.75" x14ac:dyDescent="0.2">
      <c r="A8181" s="33" t="s">
        <v>27</v>
      </c>
      <c r="B8181" s="33" t="s">
        <v>581</v>
      </c>
      <c r="C8181" s="34">
        <v>10</v>
      </c>
      <c r="D8181" s="33" t="s">
        <v>90</v>
      </c>
      <c r="E8181" s="33" t="s">
        <v>8596</v>
      </c>
      <c r="F8181" s="35">
        <v>47131500</v>
      </c>
      <c r="G8181" s="33" t="s">
        <v>467</v>
      </c>
      <c r="H8181" s="33">
        <v>1</v>
      </c>
      <c r="I8181" s="33">
        <v>6</v>
      </c>
      <c r="J8181" s="36">
        <v>6</v>
      </c>
      <c r="K8181" s="37">
        <v>111930</v>
      </c>
      <c r="L8181" s="38" t="s">
        <v>15</v>
      </c>
      <c r="M8181" s="38" t="s">
        <v>13</v>
      </c>
    </row>
    <row r="8182" spans="1:13" s="39" customFormat="1" ht="12.75" x14ac:dyDescent="0.2">
      <c r="A8182" s="33" t="s">
        <v>27</v>
      </c>
      <c r="B8182" s="33" t="s">
        <v>581</v>
      </c>
      <c r="C8182" s="34">
        <v>10</v>
      </c>
      <c r="D8182" s="33" t="s">
        <v>90</v>
      </c>
      <c r="E8182" s="33" t="s">
        <v>8597</v>
      </c>
      <c r="F8182" s="35">
        <v>47131800</v>
      </c>
      <c r="G8182" s="33" t="s">
        <v>467</v>
      </c>
      <c r="H8182" s="33">
        <v>1</v>
      </c>
      <c r="I8182" s="33">
        <v>6</v>
      </c>
      <c r="J8182" s="36">
        <v>5</v>
      </c>
      <c r="K8182" s="37">
        <v>56820</v>
      </c>
      <c r="L8182" s="38" t="s">
        <v>15</v>
      </c>
      <c r="M8182" s="38" t="s">
        <v>13</v>
      </c>
    </row>
    <row r="8183" spans="1:13" s="39" customFormat="1" ht="12.75" x14ac:dyDescent="0.2">
      <c r="A8183" s="33" t="s">
        <v>27</v>
      </c>
      <c r="B8183" s="33" t="s">
        <v>581</v>
      </c>
      <c r="C8183" s="34">
        <v>10</v>
      </c>
      <c r="D8183" s="33" t="s">
        <v>90</v>
      </c>
      <c r="E8183" s="33" t="s">
        <v>5044</v>
      </c>
      <c r="F8183" s="35">
        <v>24122000</v>
      </c>
      <c r="G8183" s="33" t="s">
        <v>467</v>
      </c>
      <c r="H8183" s="33">
        <v>1</v>
      </c>
      <c r="I8183" s="33">
        <v>6</v>
      </c>
      <c r="J8183" s="36">
        <v>15</v>
      </c>
      <c r="K8183" s="37">
        <v>90000</v>
      </c>
      <c r="L8183" s="38" t="s">
        <v>15</v>
      </c>
      <c r="M8183" s="38" t="s">
        <v>13</v>
      </c>
    </row>
    <row r="8184" spans="1:13" s="39" customFormat="1" ht="12.75" x14ac:dyDescent="0.2">
      <c r="A8184" s="33" t="s">
        <v>27</v>
      </c>
      <c r="B8184" s="33" t="s">
        <v>581</v>
      </c>
      <c r="C8184" s="34">
        <v>10</v>
      </c>
      <c r="D8184" s="33" t="s">
        <v>90</v>
      </c>
      <c r="E8184" s="33" t="s">
        <v>8598</v>
      </c>
      <c r="F8184" s="35">
        <v>47131800</v>
      </c>
      <c r="G8184" s="33" t="s">
        <v>467</v>
      </c>
      <c r="H8184" s="33">
        <v>1</v>
      </c>
      <c r="I8184" s="33">
        <v>6</v>
      </c>
      <c r="J8184" s="36">
        <v>1</v>
      </c>
      <c r="K8184" s="37">
        <v>171429</v>
      </c>
      <c r="L8184" s="38" t="s">
        <v>15</v>
      </c>
      <c r="M8184" s="38" t="s">
        <v>13</v>
      </c>
    </row>
    <row r="8185" spans="1:13" s="39" customFormat="1" ht="12.75" x14ac:dyDescent="0.2">
      <c r="A8185" s="33" t="s">
        <v>27</v>
      </c>
      <c r="B8185" s="33" t="s">
        <v>581</v>
      </c>
      <c r="C8185" s="34">
        <v>10</v>
      </c>
      <c r="D8185" s="33" t="s">
        <v>90</v>
      </c>
      <c r="E8185" s="33" t="s">
        <v>8599</v>
      </c>
      <c r="F8185" s="35">
        <v>47131800</v>
      </c>
      <c r="G8185" s="33" t="s">
        <v>467</v>
      </c>
      <c r="H8185" s="33">
        <v>1</v>
      </c>
      <c r="I8185" s="33">
        <v>6</v>
      </c>
      <c r="J8185" s="36">
        <v>1</v>
      </c>
      <c r="K8185" s="37">
        <v>190929</v>
      </c>
      <c r="L8185" s="38" t="s">
        <v>2367</v>
      </c>
      <c r="M8185" s="38" t="s">
        <v>13</v>
      </c>
    </row>
    <row r="8186" spans="1:13" s="39" customFormat="1" ht="12.75" x14ac:dyDescent="0.2">
      <c r="A8186" s="33" t="s">
        <v>27</v>
      </c>
      <c r="B8186" s="33" t="s">
        <v>581</v>
      </c>
      <c r="C8186" s="34">
        <v>10</v>
      </c>
      <c r="D8186" s="33" t="s">
        <v>90</v>
      </c>
      <c r="E8186" s="33" t="s">
        <v>8600</v>
      </c>
      <c r="F8186" s="35">
        <v>47131800</v>
      </c>
      <c r="G8186" s="33" t="s">
        <v>467</v>
      </c>
      <c r="H8186" s="33">
        <v>1</v>
      </c>
      <c r="I8186" s="33">
        <v>6</v>
      </c>
      <c r="J8186" s="36">
        <v>2</v>
      </c>
      <c r="K8186" s="37">
        <v>974026</v>
      </c>
      <c r="L8186" s="38" t="s">
        <v>15</v>
      </c>
      <c r="M8186" s="38" t="s">
        <v>13</v>
      </c>
    </row>
    <row r="8187" spans="1:13" s="39" customFormat="1" ht="12.75" x14ac:dyDescent="0.2">
      <c r="A8187" s="33" t="s">
        <v>27</v>
      </c>
      <c r="B8187" s="33" t="s">
        <v>581</v>
      </c>
      <c r="C8187" s="34">
        <v>10</v>
      </c>
      <c r="D8187" s="33" t="s">
        <v>90</v>
      </c>
      <c r="E8187" s="33" t="s">
        <v>8601</v>
      </c>
      <c r="F8187" s="35">
        <v>47131500</v>
      </c>
      <c r="G8187" s="33" t="s">
        <v>467</v>
      </c>
      <c r="H8187" s="33">
        <v>1</v>
      </c>
      <c r="I8187" s="33">
        <v>6</v>
      </c>
      <c r="J8187" s="36">
        <v>20</v>
      </c>
      <c r="K8187" s="37">
        <v>1160000</v>
      </c>
      <c r="L8187" s="38" t="s">
        <v>15</v>
      </c>
      <c r="M8187" s="38" t="s">
        <v>13</v>
      </c>
    </row>
    <row r="8188" spans="1:13" s="39" customFormat="1" ht="12.75" x14ac:dyDescent="0.2">
      <c r="A8188" s="33" t="s">
        <v>27</v>
      </c>
      <c r="B8188" s="33" t="s">
        <v>581</v>
      </c>
      <c r="C8188" s="34">
        <v>10</v>
      </c>
      <c r="D8188" s="33" t="s">
        <v>90</v>
      </c>
      <c r="E8188" s="33" t="s">
        <v>7341</v>
      </c>
      <c r="F8188" s="35">
        <v>11162100</v>
      </c>
      <c r="G8188" s="33" t="s">
        <v>467</v>
      </c>
      <c r="H8188" s="33">
        <v>1</v>
      </c>
      <c r="I8188" s="33">
        <v>6</v>
      </c>
      <c r="J8188" s="36">
        <v>3</v>
      </c>
      <c r="K8188" s="37">
        <v>1320000</v>
      </c>
      <c r="L8188" s="38" t="s">
        <v>15</v>
      </c>
      <c r="M8188" s="38" t="s">
        <v>13</v>
      </c>
    </row>
    <row r="8189" spans="1:13" s="39" customFormat="1" ht="12.75" x14ac:dyDescent="0.2">
      <c r="A8189" s="33" t="s">
        <v>27</v>
      </c>
      <c r="B8189" s="33" t="s">
        <v>581</v>
      </c>
      <c r="C8189" s="34">
        <v>10</v>
      </c>
      <c r="D8189" s="33" t="s">
        <v>90</v>
      </c>
      <c r="E8189" s="33" t="s">
        <v>8602</v>
      </c>
      <c r="F8189" s="35">
        <v>47131500</v>
      </c>
      <c r="G8189" s="33" t="s">
        <v>467</v>
      </c>
      <c r="H8189" s="33">
        <v>1</v>
      </c>
      <c r="I8189" s="33">
        <v>6</v>
      </c>
      <c r="J8189" s="36">
        <v>7</v>
      </c>
      <c r="K8189" s="37">
        <v>849275</v>
      </c>
      <c r="L8189" s="38" t="s">
        <v>15</v>
      </c>
      <c r="M8189" s="38" t="s">
        <v>13</v>
      </c>
    </row>
    <row r="8190" spans="1:13" s="39" customFormat="1" ht="12.75" x14ac:dyDescent="0.2">
      <c r="A8190" s="33" t="s">
        <v>27</v>
      </c>
      <c r="B8190" s="33" t="s">
        <v>581</v>
      </c>
      <c r="C8190" s="34">
        <v>10</v>
      </c>
      <c r="D8190" s="33" t="s">
        <v>90</v>
      </c>
      <c r="E8190" s="33" t="s">
        <v>8603</v>
      </c>
      <c r="F8190" s="35">
        <v>47131800</v>
      </c>
      <c r="G8190" s="33" t="s">
        <v>467</v>
      </c>
      <c r="H8190" s="33">
        <v>1</v>
      </c>
      <c r="I8190" s="33">
        <v>6</v>
      </c>
      <c r="J8190" s="36">
        <v>2</v>
      </c>
      <c r="K8190" s="37">
        <v>6236884</v>
      </c>
      <c r="L8190" s="38" t="s">
        <v>15</v>
      </c>
      <c r="M8190" s="38" t="s">
        <v>13</v>
      </c>
    </row>
    <row r="8191" spans="1:13" s="39" customFormat="1" ht="12.75" x14ac:dyDescent="0.2">
      <c r="A8191" s="33" t="s">
        <v>27</v>
      </c>
      <c r="B8191" s="33" t="s">
        <v>581</v>
      </c>
      <c r="C8191" s="34">
        <v>10</v>
      </c>
      <c r="D8191" s="33" t="s">
        <v>90</v>
      </c>
      <c r="E8191" s="33" t="s">
        <v>8604</v>
      </c>
      <c r="F8191" s="35">
        <v>47131800</v>
      </c>
      <c r="G8191" s="33" t="s">
        <v>467</v>
      </c>
      <c r="H8191" s="33">
        <v>1</v>
      </c>
      <c r="I8191" s="33">
        <v>6</v>
      </c>
      <c r="J8191" s="36">
        <v>2</v>
      </c>
      <c r="K8191" s="37">
        <v>2025974</v>
      </c>
      <c r="L8191" s="38" t="s">
        <v>15</v>
      </c>
      <c r="M8191" s="38" t="s">
        <v>13</v>
      </c>
    </row>
    <row r="8192" spans="1:13" s="39" customFormat="1" ht="12.75" x14ac:dyDescent="0.2">
      <c r="A8192" s="33" t="s">
        <v>27</v>
      </c>
      <c r="B8192" s="33" t="s">
        <v>581</v>
      </c>
      <c r="C8192" s="34">
        <v>10</v>
      </c>
      <c r="D8192" s="33" t="s">
        <v>90</v>
      </c>
      <c r="E8192" s="33" t="s">
        <v>8605</v>
      </c>
      <c r="F8192" s="35">
        <v>47131800</v>
      </c>
      <c r="G8192" s="33" t="s">
        <v>467</v>
      </c>
      <c r="H8192" s="33">
        <v>1</v>
      </c>
      <c r="I8192" s="33">
        <v>6</v>
      </c>
      <c r="J8192" s="36">
        <v>2</v>
      </c>
      <c r="K8192" s="37">
        <v>2077922</v>
      </c>
      <c r="L8192" s="38" t="s">
        <v>15</v>
      </c>
      <c r="M8192" s="38" t="s">
        <v>13</v>
      </c>
    </row>
    <row r="8193" spans="1:13" s="39" customFormat="1" ht="12.75" x14ac:dyDescent="0.2">
      <c r="A8193" s="33" t="s">
        <v>27</v>
      </c>
      <c r="B8193" s="33" t="s">
        <v>581</v>
      </c>
      <c r="C8193" s="34">
        <v>10</v>
      </c>
      <c r="D8193" s="33" t="s">
        <v>90</v>
      </c>
      <c r="E8193" s="33" t="s">
        <v>5057</v>
      </c>
      <c r="F8193" s="35">
        <v>47131800</v>
      </c>
      <c r="G8193" s="33" t="s">
        <v>467</v>
      </c>
      <c r="H8193" s="33">
        <v>1</v>
      </c>
      <c r="I8193" s="33">
        <v>6</v>
      </c>
      <c r="J8193" s="36">
        <v>17</v>
      </c>
      <c r="K8193" s="37">
        <v>1003000</v>
      </c>
      <c r="L8193" s="38" t="s">
        <v>15</v>
      </c>
      <c r="M8193" s="38" t="s">
        <v>13</v>
      </c>
    </row>
    <row r="8194" spans="1:13" s="39" customFormat="1" ht="12.75" x14ac:dyDescent="0.2">
      <c r="A8194" s="33" t="s">
        <v>27</v>
      </c>
      <c r="B8194" s="33" t="s">
        <v>581</v>
      </c>
      <c r="C8194" s="34">
        <v>10</v>
      </c>
      <c r="D8194" s="33" t="s">
        <v>90</v>
      </c>
      <c r="E8194" s="33" t="s">
        <v>8606</v>
      </c>
      <c r="F8194" s="35">
        <v>27111900</v>
      </c>
      <c r="G8194" s="33" t="s">
        <v>467</v>
      </c>
      <c r="H8194" s="33">
        <v>1</v>
      </c>
      <c r="I8194" s="33">
        <v>6</v>
      </c>
      <c r="J8194" s="36">
        <v>121</v>
      </c>
      <c r="K8194" s="37">
        <v>750200</v>
      </c>
      <c r="L8194" s="38" t="s">
        <v>15</v>
      </c>
      <c r="M8194" s="38" t="s">
        <v>13</v>
      </c>
    </row>
    <row r="8195" spans="1:13" s="39" customFormat="1" ht="12.75" x14ac:dyDescent="0.2">
      <c r="A8195" s="33" t="s">
        <v>27</v>
      </c>
      <c r="B8195" s="33" t="s">
        <v>581</v>
      </c>
      <c r="C8195" s="34">
        <v>10</v>
      </c>
      <c r="D8195" s="33" t="s">
        <v>90</v>
      </c>
      <c r="E8195" s="33" t="s">
        <v>8607</v>
      </c>
      <c r="F8195" s="35">
        <v>47131800</v>
      </c>
      <c r="G8195" s="33" t="s">
        <v>467</v>
      </c>
      <c r="H8195" s="33">
        <v>1</v>
      </c>
      <c r="I8195" s="33">
        <v>6</v>
      </c>
      <c r="J8195" s="36">
        <v>2</v>
      </c>
      <c r="K8195" s="37">
        <v>2077922</v>
      </c>
      <c r="L8195" s="38" t="s">
        <v>15</v>
      </c>
      <c r="M8195" s="38" t="s">
        <v>13</v>
      </c>
    </row>
    <row r="8196" spans="1:13" s="39" customFormat="1" ht="12.75" x14ac:dyDescent="0.2">
      <c r="A8196" s="33" t="s">
        <v>27</v>
      </c>
      <c r="B8196" s="33" t="s">
        <v>581</v>
      </c>
      <c r="C8196" s="34">
        <v>10</v>
      </c>
      <c r="D8196" s="33" t="s">
        <v>90</v>
      </c>
      <c r="E8196" s="33" t="s">
        <v>8608</v>
      </c>
      <c r="F8196" s="35">
        <v>47131500</v>
      </c>
      <c r="G8196" s="33" t="s">
        <v>467</v>
      </c>
      <c r="H8196" s="33">
        <v>1</v>
      </c>
      <c r="I8196" s="33">
        <v>6</v>
      </c>
      <c r="J8196" s="36">
        <v>7</v>
      </c>
      <c r="K8196" s="37">
        <v>2454543</v>
      </c>
      <c r="L8196" s="38" t="s">
        <v>15</v>
      </c>
      <c r="M8196" s="38" t="s">
        <v>13</v>
      </c>
    </row>
    <row r="8197" spans="1:13" s="39" customFormat="1" ht="12.75" x14ac:dyDescent="0.2">
      <c r="A8197" s="33" t="s">
        <v>27</v>
      </c>
      <c r="B8197" s="33" t="s">
        <v>581</v>
      </c>
      <c r="C8197" s="34">
        <v>10</v>
      </c>
      <c r="D8197" s="33" t="s">
        <v>90</v>
      </c>
      <c r="E8197" s="33" t="s">
        <v>8609</v>
      </c>
      <c r="F8197" s="35">
        <v>47131800</v>
      </c>
      <c r="G8197" s="33" t="s">
        <v>467</v>
      </c>
      <c r="H8197" s="33">
        <v>1</v>
      </c>
      <c r="I8197" s="33">
        <v>6</v>
      </c>
      <c r="J8197" s="36">
        <v>1</v>
      </c>
      <c r="K8197" s="37">
        <v>4935065</v>
      </c>
      <c r="L8197" s="38" t="s">
        <v>15</v>
      </c>
      <c r="M8197" s="38" t="s">
        <v>13</v>
      </c>
    </row>
    <row r="8198" spans="1:13" s="39" customFormat="1" ht="12.75" x14ac:dyDescent="0.2">
      <c r="A8198" s="33" t="s">
        <v>27</v>
      </c>
      <c r="B8198" s="33" t="s">
        <v>581</v>
      </c>
      <c r="C8198" s="34">
        <v>10</v>
      </c>
      <c r="D8198" s="33" t="s">
        <v>90</v>
      </c>
      <c r="E8198" s="33" t="s">
        <v>8610</v>
      </c>
      <c r="F8198" s="35">
        <v>47131500</v>
      </c>
      <c r="G8198" s="33" t="s">
        <v>467</v>
      </c>
      <c r="H8198" s="33">
        <v>1</v>
      </c>
      <c r="I8198" s="33">
        <v>6</v>
      </c>
      <c r="J8198" s="36">
        <v>19</v>
      </c>
      <c r="K8198" s="37">
        <v>6460000</v>
      </c>
      <c r="L8198" s="38" t="s">
        <v>15</v>
      </c>
      <c r="M8198" s="38" t="s">
        <v>13</v>
      </c>
    </row>
    <row r="8199" spans="1:13" s="39" customFormat="1" ht="12.75" x14ac:dyDescent="0.2">
      <c r="A8199" s="33" t="s">
        <v>27</v>
      </c>
      <c r="B8199" s="33" t="s">
        <v>581</v>
      </c>
      <c r="C8199" s="34">
        <v>10</v>
      </c>
      <c r="D8199" s="33" t="s">
        <v>90</v>
      </c>
      <c r="E8199" s="33" t="s">
        <v>8611</v>
      </c>
      <c r="F8199" s="35">
        <v>47131800</v>
      </c>
      <c r="G8199" s="33" t="s">
        <v>467</v>
      </c>
      <c r="H8199" s="33">
        <v>1</v>
      </c>
      <c r="I8199" s="33">
        <v>6</v>
      </c>
      <c r="J8199" s="36">
        <v>1</v>
      </c>
      <c r="K8199" s="37">
        <v>6107397</v>
      </c>
      <c r="L8199" s="38" t="s">
        <v>15</v>
      </c>
      <c r="M8199" s="38" t="s">
        <v>13</v>
      </c>
    </row>
    <row r="8200" spans="1:13" s="39" customFormat="1" ht="12.75" x14ac:dyDescent="0.2">
      <c r="A8200" s="33" t="s">
        <v>27</v>
      </c>
      <c r="B8200" s="33" t="s">
        <v>581</v>
      </c>
      <c r="C8200" s="34">
        <v>10</v>
      </c>
      <c r="D8200" s="33" t="s">
        <v>90</v>
      </c>
      <c r="E8200" s="33" t="s">
        <v>8612</v>
      </c>
      <c r="F8200" s="35">
        <v>47131800</v>
      </c>
      <c r="G8200" s="33" t="s">
        <v>467</v>
      </c>
      <c r="H8200" s="33">
        <v>1</v>
      </c>
      <c r="I8200" s="33">
        <v>6</v>
      </c>
      <c r="J8200" s="36">
        <v>2</v>
      </c>
      <c r="K8200" s="37">
        <v>9284482</v>
      </c>
      <c r="L8200" s="38" t="s">
        <v>15</v>
      </c>
      <c r="M8200" s="38" t="s">
        <v>13</v>
      </c>
    </row>
    <row r="8201" spans="1:13" s="39" customFormat="1" ht="12.75" x14ac:dyDescent="0.2">
      <c r="A8201" s="33" t="s">
        <v>27</v>
      </c>
      <c r="B8201" s="33" t="s">
        <v>581</v>
      </c>
      <c r="C8201" s="34">
        <v>10</v>
      </c>
      <c r="D8201" s="33" t="s">
        <v>90</v>
      </c>
      <c r="E8201" s="33" t="s">
        <v>8613</v>
      </c>
      <c r="F8201" s="35">
        <v>47131800</v>
      </c>
      <c r="G8201" s="33" t="s">
        <v>467</v>
      </c>
      <c r="H8201" s="33">
        <v>1</v>
      </c>
      <c r="I8201" s="33">
        <v>6</v>
      </c>
      <c r="J8201" s="36">
        <v>30</v>
      </c>
      <c r="K8201" s="37">
        <v>474000</v>
      </c>
      <c r="L8201" s="38" t="s">
        <v>3312</v>
      </c>
      <c r="M8201" s="38" t="s">
        <v>13</v>
      </c>
    </row>
    <row r="8202" spans="1:13" s="39" customFormat="1" ht="12.75" x14ac:dyDescent="0.2">
      <c r="A8202" s="33" t="s">
        <v>27</v>
      </c>
      <c r="B8202" s="33" t="s">
        <v>581</v>
      </c>
      <c r="C8202" s="34">
        <v>10</v>
      </c>
      <c r="D8202" s="33" t="s">
        <v>90</v>
      </c>
      <c r="E8202" s="33" t="s">
        <v>6787</v>
      </c>
      <c r="F8202" s="35">
        <v>47131500</v>
      </c>
      <c r="G8202" s="33" t="s">
        <v>467</v>
      </c>
      <c r="H8202" s="33">
        <v>1</v>
      </c>
      <c r="I8202" s="33">
        <v>6</v>
      </c>
      <c r="J8202" s="36">
        <v>324</v>
      </c>
      <c r="K8202" s="37">
        <v>20088000</v>
      </c>
      <c r="L8202" s="38" t="s">
        <v>15</v>
      </c>
      <c r="M8202" s="38" t="s">
        <v>13</v>
      </c>
    </row>
    <row r="8203" spans="1:13" s="39" customFormat="1" ht="12.75" x14ac:dyDescent="0.2">
      <c r="A8203" s="33" t="s">
        <v>27</v>
      </c>
      <c r="B8203" s="33" t="s">
        <v>581</v>
      </c>
      <c r="C8203" s="34">
        <v>10</v>
      </c>
      <c r="D8203" s="33" t="s">
        <v>90</v>
      </c>
      <c r="E8203" s="33" t="s">
        <v>8614</v>
      </c>
      <c r="F8203" s="35">
        <v>47131500</v>
      </c>
      <c r="G8203" s="33" t="s">
        <v>467</v>
      </c>
      <c r="H8203" s="33">
        <v>2</v>
      </c>
      <c r="I8203" s="33">
        <v>6</v>
      </c>
      <c r="J8203" s="36">
        <v>46</v>
      </c>
      <c r="K8203" s="37">
        <v>1780200</v>
      </c>
      <c r="L8203" s="38" t="s">
        <v>15</v>
      </c>
      <c r="M8203" s="38" t="s">
        <v>13</v>
      </c>
    </row>
    <row r="8204" spans="1:13" s="39" customFormat="1" ht="12.75" x14ac:dyDescent="0.2">
      <c r="A8204" s="33" t="s">
        <v>27</v>
      </c>
      <c r="B8204" s="33" t="s">
        <v>581</v>
      </c>
      <c r="C8204" s="34">
        <v>10</v>
      </c>
      <c r="D8204" s="33" t="s">
        <v>90</v>
      </c>
      <c r="E8204" s="33" t="s">
        <v>8615</v>
      </c>
      <c r="F8204" s="35">
        <v>47121803</v>
      </c>
      <c r="G8204" s="33" t="s">
        <v>467</v>
      </c>
      <c r="H8204" s="33">
        <v>2</v>
      </c>
      <c r="I8204" s="33">
        <v>6</v>
      </c>
      <c r="J8204" s="36">
        <v>6.5</v>
      </c>
      <c r="K8204" s="37">
        <v>1353625</v>
      </c>
      <c r="L8204" s="38" t="s">
        <v>15</v>
      </c>
      <c r="M8204" s="38" t="s">
        <v>13</v>
      </c>
    </row>
    <row r="8205" spans="1:13" s="39" customFormat="1" ht="12.75" x14ac:dyDescent="0.2">
      <c r="A8205" s="33" t="s">
        <v>27</v>
      </c>
      <c r="B8205" s="33" t="s">
        <v>581</v>
      </c>
      <c r="C8205" s="34">
        <v>10</v>
      </c>
      <c r="D8205" s="33" t="s">
        <v>90</v>
      </c>
      <c r="E8205" s="33" t="s">
        <v>8616</v>
      </c>
      <c r="F8205" s="35">
        <v>47131500</v>
      </c>
      <c r="G8205" s="33" t="s">
        <v>467</v>
      </c>
      <c r="H8205" s="33">
        <v>2</v>
      </c>
      <c r="I8205" s="33">
        <v>6</v>
      </c>
      <c r="J8205" s="36">
        <v>4</v>
      </c>
      <c r="K8205" s="37">
        <v>285600</v>
      </c>
      <c r="L8205" s="38" t="s">
        <v>15</v>
      </c>
      <c r="M8205" s="38" t="s">
        <v>13</v>
      </c>
    </row>
    <row r="8206" spans="1:13" s="39" customFormat="1" ht="12.75" x14ac:dyDescent="0.2">
      <c r="A8206" s="33" t="s">
        <v>27</v>
      </c>
      <c r="B8206" s="33" t="s">
        <v>581</v>
      </c>
      <c r="C8206" s="34">
        <v>10</v>
      </c>
      <c r="D8206" s="33" t="s">
        <v>90</v>
      </c>
      <c r="E8206" s="33" t="s">
        <v>8617</v>
      </c>
      <c r="F8206" s="35">
        <v>47131500</v>
      </c>
      <c r="G8206" s="33" t="s">
        <v>467</v>
      </c>
      <c r="H8206" s="33">
        <v>2</v>
      </c>
      <c r="I8206" s="33">
        <v>6</v>
      </c>
      <c r="J8206" s="36">
        <v>5</v>
      </c>
      <c r="K8206" s="37">
        <v>44750</v>
      </c>
      <c r="L8206" s="38" t="s">
        <v>15</v>
      </c>
      <c r="M8206" s="38" t="s">
        <v>13</v>
      </c>
    </row>
    <row r="8207" spans="1:13" s="39" customFormat="1" ht="12.75" x14ac:dyDescent="0.2">
      <c r="A8207" s="33" t="s">
        <v>27</v>
      </c>
      <c r="B8207" s="33" t="s">
        <v>6548</v>
      </c>
      <c r="C8207" s="34">
        <v>10</v>
      </c>
      <c r="D8207" s="33" t="s">
        <v>119</v>
      </c>
      <c r="E8207" s="33" t="s">
        <v>14254</v>
      </c>
      <c r="F8207" s="35">
        <v>14111705</v>
      </c>
      <c r="G8207" s="33" t="s">
        <v>15071</v>
      </c>
      <c r="H8207" s="33">
        <v>4</v>
      </c>
      <c r="I8207" s="33">
        <v>3</v>
      </c>
      <c r="J8207" s="36">
        <v>170</v>
      </c>
      <c r="K8207" s="37">
        <v>171870</v>
      </c>
      <c r="L8207" s="38" t="s">
        <v>15</v>
      </c>
      <c r="M8207" s="38" t="s">
        <v>13</v>
      </c>
    </row>
    <row r="8208" spans="1:13" s="39" customFormat="1" ht="12.75" x14ac:dyDescent="0.2">
      <c r="A8208" s="33" t="s">
        <v>27</v>
      </c>
      <c r="B8208" s="33" t="s">
        <v>6548</v>
      </c>
      <c r="C8208" s="34">
        <v>10</v>
      </c>
      <c r="D8208" s="33" t="s">
        <v>119</v>
      </c>
      <c r="E8208" s="33" t="s">
        <v>14255</v>
      </c>
      <c r="F8208" s="35">
        <v>48101601</v>
      </c>
      <c r="G8208" s="33" t="s">
        <v>15071</v>
      </c>
      <c r="H8208" s="33">
        <v>4</v>
      </c>
      <c r="I8208" s="33">
        <v>3</v>
      </c>
      <c r="J8208" s="36">
        <v>30</v>
      </c>
      <c r="K8208" s="37">
        <v>25410</v>
      </c>
      <c r="L8208" s="38" t="s">
        <v>15</v>
      </c>
      <c r="M8208" s="38" t="s">
        <v>13</v>
      </c>
    </row>
    <row r="8209" spans="1:13" s="39" customFormat="1" ht="12.75" x14ac:dyDescent="0.2">
      <c r="A8209" s="33" t="s">
        <v>27</v>
      </c>
      <c r="B8209" s="33" t="s">
        <v>6548</v>
      </c>
      <c r="C8209" s="34">
        <v>10</v>
      </c>
      <c r="D8209" s="33" t="s">
        <v>119</v>
      </c>
      <c r="E8209" s="33" t="s">
        <v>14256</v>
      </c>
      <c r="F8209" s="35">
        <v>52152102</v>
      </c>
      <c r="G8209" s="33" t="s">
        <v>15071</v>
      </c>
      <c r="H8209" s="33">
        <v>4</v>
      </c>
      <c r="I8209" s="33">
        <v>3</v>
      </c>
      <c r="J8209" s="36">
        <v>160</v>
      </c>
      <c r="K8209" s="37">
        <v>217760</v>
      </c>
      <c r="L8209" s="38" t="s">
        <v>15</v>
      </c>
      <c r="M8209" s="38" t="s">
        <v>13</v>
      </c>
    </row>
    <row r="8210" spans="1:13" s="39" customFormat="1" ht="12.75" x14ac:dyDescent="0.2">
      <c r="A8210" s="33" t="s">
        <v>27</v>
      </c>
      <c r="B8210" s="33" t="s">
        <v>6548</v>
      </c>
      <c r="C8210" s="34">
        <v>10</v>
      </c>
      <c r="D8210" s="33" t="s">
        <v>119</v>
      </c>
      <c r="E8210" s="33" t="s">
        <v>14257</v>
      </c>
      <c r="F8210" s="35">
        <v>52152102</v>
      </c>
      <c r="G8210" s="33" t="s">
        <v>15071</v>
      </c>
      <c r="H8210" s="33">
        <v>4</v>
      </c>
      <c r="I8210" s="33">
        <v>3</v>
      </c>
      <c r="J8210" s="36">
        <v>779</v>
      </c>
      <c r="K8210" s="37">
        <v>770431</v>
      </c>
      <c r="L8210" s="38" t="s">
        <v>15</v>
      </c>
      <c r="M8210" s="38" t="s">
        <v>13</v>
      </c>
    </row>
    <row r="8211" spans="1:13" s="39" customFormat="1" ht="12.75" x14ac:dyDescent="0.2">
      <c r="A8211" s="33" t="s">
        <v>27</v>
      </c>
      <c r="B8211" s="33" t="s">
        <v>6548</v>
      </c>
      <c r="C8211" s="34">
        <v>10</v>
      </c>
      <c r="D8211" s="33" t="s">
        <v>119</v>
      </c>
      <c r="E8211" s="33" t="s">
        <v>14258</v>
      </c>
      <c r="F8211" s="35">
        <v>50201706</v>
      </c>
      <c r="G8211" s="33" t="s">
        <v>15071</v>
      </c>
      <c r="H8211" s="33">
        <v>4</v>
      </c>
      <c r="I8211" s="33">
        <v>3</v>
      </c>
      <c r="J8211" s="36">
        <v>150</v>
      </c>
      <c r="K8211" s="37">
        <v>873750</v>
      </c>
      <c r="L8211" s="38" t="s">
        <v>15</v>
      </c>
      <c r="M8211" s="38" t="s">
        <v>13</v>
      </c>
    </row>
    <row r="8212" spans="1:13" s="39" customFormat="1" ht="12.75" x14ac:dyDescent="0.2">
      <c r="A8212" s="33" t="s">
        <v>27</v>
      </c>
      <c r="B8212" s="33" t="s">
        <v>6548</v>
      </c>
      <c r="C8212" s="34">
        <v>10</v>
      </c>
      <c r="D8212" s="33" t="s">
        <v>119</v>
      </c>
      <c r="E8212" s="33" t="s">
        <v>14259</v>
      </c>
      <c r="F8212" s="35">
        <v>50202311</v>
      </c>
      <c r="G8212" s="33" t="s">
        <v>15071</v>
      </c>
      <c r="H8212" s="33">
        <v>4</v>
      </c>
      <c r="I8212" s="33">
        <v>3</v>
      </c>
      <c r="J8212" s="36">
        <v>150</v>
      </c>
      <c r="K8212" s="37">
        <v>277500</v>
      </c>
      <c r="L8212" s="38" t="s">
        <v>15</v>
      </c>
      <c r="M8212" s="38" t="s">
        <v>13</v>
      </c>
    </row>
    <row r="8213" spans="1:13" s="39" customFormat="1" ht="12.75" x14ac:dyDescent="0.2">
      <c r="A8213" s="33" t="s">
        <v>27</v>
      </c>
      <c r="B8213" s="33" t="s">
        <v>6548</v>
      </c>
      <c r="C8213" s="34">
        <v>10</v>
      </c>
      <c r="D8213" s="33" t="s">
        <v>119</v>
      </c>
      <c r="E8213" s="33" t="s">
        <v>14260</v>
      </c>
      <c r="F8213" s="35">
        <v>50161509</v>
      </c>
      <c r="G8213" s="33" t="s">
        <v>15071</v>
      </c>
      <c r="H8213" s="33">
        <v>4</v>
      </c>
      <c r="I8213" s="33">
        <v>3</v>
      </c>
      <c r="J8213" s="36">
        <v>120</v>
      </c>
      <c r="K8213" s="37">
        <v>376320</v>
      </c>
      <c r="L8213" s="38" t="s">
        <v>15</v>
      </c>
      <c r="M8213" s="38" t="s">
        <v>13</v>
      </c>
    </row>
    <row r="8214" spans="1:13" s="39" customFormat="1" ht="12.75" x14ac:dyDescent="0.2">
      <c r="A8214" s="33" t="s">
        <v>27</v>
      </c>
      <c r="B8214" s="33" t="s">
        <v>6548</v>
      </c>
      <c r="C8214" s="34">
        <v>10</v>
      </c>
      <c r="D8214" s="33" t="s">
        <v>119</v>
      </c>
      <c r="E8214" s="33" t="s">
        <v>14261</v>
      </c>
      <c r="F8214" s="35">
        <v>50201715</v>
      </c>
      <c r="G8214" s="33" t="s">
        <v>15071</v>
      </c>
      <c r="H8214" s="33">
        <v>4</v>
      </c>
      <c r="I8214" s="33">
        <v>3</v>
      </c>
      <c r="J8214" s="36">
        <v>150</v>
      </c>
      <c r="K8214" s="37">
        <v>1274100</v>
      </c>
      <c r="L8214" s="38" t="s">
        <v>15</v>
      </c>
      <c r="M8214" s="38" t="s">
        <v>13</v>
      </c>
    </row>
    <row r="8215" spans="1:13" s="39" customFormat="1" ht="12.75" x14ac:dyDescent="0.2">
      <c r="A8215" s="33" t="s">
        <v>27</v>
      </c>
      <c r="B8215" s="33" t="s">
        <v>6548</v>
      </c>
      <c r="C8215" s="34">
        <v>10</v>
      </c>
      <c r="D8215" s="33" t="s">
        <v>119</v>
      </c>
      <c r="E8215" s="33" t="s">
        <v>13987</v>
      </c>
      <c r="F8215" s="35">
        <v>14111705</v>
      </c>
      <c r="G8215" s="33" t="s">
        <v>15071</v>
      </c>
      <c r="H8215" s="33">
        <v>4</v>
      </c>
      <c r="I8215" s="33">
        <v>3</v>
      </c>
      <c r="J8215" s="36">
        <v>1</v>
      </c>
      <c r="K8215" s="37">
        <v>66</v>
      </c>
      <c r="L8215" s="38" t="s">
        <v>15</v>
      </c>
      <c r="M8215" s="38" t="s">
        <v>13</v>
      </c>
    </row>
    <row r="8216" spans="1:13" s="39" customFormat="1" ht="12.75" x14ac:dyDescent="0.2">
      <c r="A8216" s="33" t="s">
        <v>27</v>
      </c>
      <c r="B8216" s="33" t="s">
        <v>582</v>
      </c>
      <c r="C8216" s="34">
        <v>10</v>
      </c>
      <c r="D8216" s="33" t="s">
        <v>34</v>
      </c>
      <c r="E8216" s="33" t="s">
        <v>8618</v>
      </c>
      <c r="F8216" s="35">
        <v>40161504</v>
      </c>
      <c r="G8216" s="33" t="s">
        <v>15071</v>
      </c>
      <c r="H8216" s="33">
        <v>4</v>
      </c>
      <c r="I8216" s="33">
        <v>3</v>
      </c>
      <c r="J8216" s="36">
        <v>5</v>
      </c>
      <c r="K8216" s="37">
        <v>360395</v>
      </c>
      <c r="L8216" s="38" t="s">
        <v>12</v>
      </c>
      <c r="M8216" s="38" t="s">
        <v>13</v>
      </c>
    </row>
    <row r="8217" spans="1:13" s="39" customFormat="1" ht="12.75" x14ac:dyDescent="0.2">
      <c r="A8217" s="33" t="s">
        <v>27</v>
      </c>
      <c r="B8217" s="33" t="s">
        <v>582</v>
      </c>
      <c r="C8217" s="34">
        <v>10</v>
      </c>
      <c r="D8217" s="33" t="s">
        <v>34</v>
      </c>
      <c r="E8217" s="33" t="s">
        <v>8619</v>
      </c>
      <c r="F8217" s="35">
        <v>40161505</v>
      </c>
      <c r="G8217" s="33" t="s">
        <v>15071</v>
      </c>
      <c r="H8217" s="33">
        <v>4</v>
      </c>
      <c r="I8217" s="33">
        <v>3</v>
      </c>
      <c r="J8217" s="36">
        <v>5</v>
      </c>
      <c r="K8217" s="37">
        <v>382040</v>
      </c>
      <c r="L8217" s="38" t="s">
        <v>15</v>
      </c>
      <c r="M8217" s="38" t="s">
        <v>13</v>
      </c>
    </row>
    <row r="8218" spans="1:13" s="39" customFormat="1" ht="12.75" x14ac:dyDescent="0.2">
      <c r="A8218" s="33" t="s">
        <v>27</v>
      </c>
      <c r="B8218" s="33" t="s">
        <v>582</v>
      </c>
      <c r="C8218" s="34">
        <v>10</v>
      </c>
      <c r="D8218" s="33" t="s">
        <v>34</v>
      </c>
      <c r="E8218" s="33" t="s">
        <v>8620</v>
      </c>
      <c r="F8218" s="35">
        <v>40161513</v>
      </c>
      <c r="G8218" s="33" t="s">
        <v>15071</v>
      </c>
      <c r="H8218" s="33">
        <v>4</v>
      </c>
      <c r="I8218" s="33">
        <v>3</v>
      </c>
      <c r="J8218" s="36">
        <v>5</v>
      </c>
      <c r="K8218" s="37">
        <v>323180</v>
      </c>
      <c r="L8218" s="38" t="s">
        <v>15</v>
      </c>
      <c r="M8218" s="38" t="s">
        <v>13</v>
      </c>
    </row>
    <row r="8219" spans="1:13" s="39" customFormat="1" ht="12.75" x14ac:dyDescent="0.2">
      <c r="A8219" s="33" t="s">
        <v>27</v>
      </c>
      <c r="B8219" s="33" t="s">
        <v>582</v>
      </c>
      <c r="C8219" s="34">
        <v>10</v>
      </c>
      <c r="D8219" s="33" t="s">
        <v>34</v>
      </c>
      <c r="E8219" s="33" t="s">
        <v>8621</v>
      </c>
      <c r="F8219" s="35">
        <v>40161504</v>
      </c>
      <c r="G8219" s="33" t="s">
        <v>15071</v>
      </c>
      <c r="H8219" s="33">
        <v>4</v>
      </c>
      <c r="I8219" s="33">
        <v>3</v>
      </c>
      <c r="J8219" s="36">
        <v>2</v>
      </c>
      <c r="K8219" s="37">
        <v>104602</v>
      </c>
      <c r="L8219" s="38" t="s">
        <v>15</v>
      </c>
      <c r="M8219" s="38" t="s">
        <v>13</v>
      </c>
    </row>
    <row r="8220" spans="1:13" s="39" customFormat="1" ht="12.75" x14ac:dyDescent="0.2">
      <c r="A8220" s="33" t="s">
        <v>27</v>
      </c>
      <c r="B8220" s="33" t="s">
        <v>582</v>
      </c>
      <c r="C8220" s="34">
        <v>10</v>
      </c>
      <c r="D8220" s="33" t="s">
        <v>34</v>
      </c>
      <c r="E8220" s="33" t="s">
        <v>8622</v>
      </c>
      <c r="F8220" s="35">
        <v>40161505</v>
      </c>
      <c r="G8220" s="33" t="s">
        <v>15071</v>
      </c>
      <c r="H8220" s="33">
        <v>4</v>
      </c>
      <c r="I8220" s="33">
        <v>3</v>
      </c>
      <c r="J8220" s="36">
        <v>2</v>
      </c>
      <c r="K8220" s="37">
        <v>185916</v>
      </c>
      <c r="L8220" s="38" t="s">
        <v>15</v>
      </c>
      <c r="M8220" s="38" t="s">
        <v>13</v>
      </c>
    </row>
    <row r="8221" spans="1:13" s="39" customFormat="1" ht="12.75" x14ac:dyDescent="0.2">
      <c r="A8221" s="33" t="s">
        <v>27</v>
      </c>
      <c r="B8221" s="33" t="s">
        <v>582</v>
      </c>
      <c r="C8221" s="34">
        <v>10</v>
      </c>
      <c r="D8221" s="33" t="s">
        <v>34</v>
      </c>
      <c r="E8221" s="33" t="s">
        <v>8623</v>
      </c>
      <c r="F8221" s="35">
        <v>40161513</v>
      </c>
      <c r="G8221" s="33" t="s">
        <v>15071</v>
      </c>
      <c r="H8221" s="33">
        <v>4</v>
      </c>
      <c r="I8221" s="33">
        <v>3</v>
      </c>
      <c r="J8221" s="36">
        <v>2</v>
      </c>
      <c r="K8221" s="37">
        <v>96832</v>
      </c>
      <c r="L8221" s="38" t="s">
        <v>15</v>
      </c>
      <c r="M8221" s="38" t="s">
        <v>13</v>
      </c>
    </row>
    <row r="8222" spans="1:13" s="39" customFormat="1" ht="12.75" x14ac:dyDescent="0.2">
      <c r="A8222" s="33" t="s">
        <v>27</v>
      </c>
      <c r="B8222" s="33" t="s">
        <v>582</v>
      </c>
      <c r="C8222" s="34">
        <v>10</v>
      </c>
      <c r="D8222" s="33" t="s">
        <v>34</v>
      </c>
      <c r="E8222" s="33" t="s">
        <v>8624</v>
      </c>
      <c r="F8222" s="35">
        <v>40161504</v>
      </c>
      <c r="G8222" s="33" t="s">
        <v>15071</v>
      </c>
      <c r="H8222" s="33">
        <v>4</v>
      </c>
      <c r="I8222" s="33">
        <v>3</v>
      </c>
      <c r="J8222" s="36">
        <v>2</v>
      </c>
      <c r="K8222" s="37">
        <v>93094</v>
      </c>
      <c r="L8222" s="38" t="s">
        <v>15</v>
      </c>
      <c r="M8222" s="38" t="s">
        <v>13</v>
      </c>
    </row>
    <row r="8223" spans="1:13" s="39" customFormat="1" ht="12.75" x14ac:dyDescent="0.2">
      <c r="A8223" s="33" t="s">
        <v>27</v>
      </c>
      <c r="B8223" s="33" t="s">
        <v>582</v>
      </c>
      <c r="C8223" s="34">
        <v>10</v>
      </c>
      <c r="D8223" s="33" t="s">
        <v>34</v>
      </c>
      <c r="E8223" s="33" t="s">
        <v>8625</v>
      </c>
      <c r="F8223" s="35">
        <v>40161505</v>
      </c>
      <c r="G8223" s="33" t="s">
        <v>15071</v>
      </c>
      <c r="H8223" s="33">
        <v>4</v>
      </c>
      <c r="I8223" s="33">
        <v>3</v>
      </c>
      <c r="J8223" s="36">
        <v>2</v>
      </c>
      <c r="K8223" s="37">
        <v>130814</v>
      </c>
      <c r="L8223" s="38" t="s">
        <v>15</v>
      </c>
      <c r="M8223" s="38" t="s">
        <v>13</v>
      </c>
    </row>
    <row r="8224" spans="1:13" s="39" customFormat="1" ht="12.75" x14ac:dyDescent="0.2">
      <c r="A8224" s="33" t="s">
        <v>27</v>
      </c>
      <c r="B8224" s="33" t="s">
        <v>582</v>
      </c>
      <c r="C8224" s="34">
        <v>10</v>
      </c>
      <c r="D8224" s="33" t="s">
        <v>34</v>
      </c>
      <c r="E8224" s="33" t="s">
        <v>8626</v>
      </c>
      <c r="F8224" s="35">
        <v>40161513</v>
      </c>
      <c r="G8224" s="33" t="s">
        <v>15071</v>
      </c>
      <c r="H8224" s="33">
        <v>4</v>
      </c>
      <c r="I8224" s="33">
        <v>3</v>
      </c>
      <c r="J8224" s="36">
        <v>2</v>
      </c>
      <c r="K8224" s="37">
        <v>89504</v>
      </c>
      <c r="L8224" s="38" t="s">
        <v>15</v>
      </c>
      <c r="M8224" s="38" t="s">
        <v>13</v>
      </c>
    </row>
    <row r="8225" spans="1:13" s="39" customFormat="1" ht="12.75" x14ac:dyDescent="0.2">
      <c r="A8225" s="33" t="s">
        <v>27</v>
      </c>
      <c r="B8225" s="33" t="s">
        <v>582</v>
      </c>
      <c r="C8225" s="34">
        <v>10</v>
      </c>
      <c r="D8225" s="33" t="s">
        <v>34</v>
      </c>
      <c r="E8225" s="33" t="s">
        <v>8627</v>
      </c>
      <c r="F8225" s="35">
        <v>40161504</v>
      </c>
      <c r="G8225" s="33" t="s">
        <v>15071</v>
      </c>
      <c r="H8225" s="33">
        <v>4</v>
      </c>
      <c r="I8225" s="33">
        <v>3</v>
      </c>
      <c r="J8225" s="36">
        <v>2</v>
      </c>
      <c r="K8225" s="37">
        <v>93094</v>
      </c>
      <c r="L8225" s="38" t="s">
        <v>15</v>
      </c>
      <c r="M8225" s="38" t="s">
        <v>13</v>
      </c>
    </row>
    <row r="8226" spans="1:13" s="39" customFormat="1" ht="12.75" x14ac:dyDescent="0.2">
      <c r="A8226" s="33" t="s">
        <v>27</v>
      </c>
      <c r="B8226" s="33" t="s">
        <v>582</v>
      </c>
      <c r="C8226" s="34">
        <v>10</v>
      </c>
      <c r="D8226" s="33" t="s">
        <v>34</v>
      </c>
      <c r="E8226" s="33" t="s">
        <v>8628</v>
      </c>
      <c r="F8226" s="35">
        <v>40161505</v>
      </c>
      <c r="G8226" s="33" t="s">
        <v>15071</v>
      </c>
      <c r="H8226" s="33">
        <v>4</v>
      </c>
      <c r="I8226" s="33">
        <v>3</v>
      </c>
      <c r="J8226" s="36">
        <v>2</v>
      </c>
      <c r="K8226" s="37">
        <v>162440</v>
      </c>
      <c r="L8226" s="38" t="s">
        <v>15</v>
      </c>
      <c r="M8226" s="38" t="s">
        <v>13</v>
      </c>
    </row>
    <row r="8227" spans="1:13" s="39" customFormat="1" ht="12.75" x14ac:dyDescent="0.2">
      <c r="A8227" s="33" t="s">
        <v>27</v>
      </c>
      <c r="B8227" s="33" t="s">
        <v>582</v>
      </c>
      <c r="C8227" s="34">
        <v>10</v>
      </c>
      <c r="D8227" s="33" t="s">
        <v>34</v>
      </c>
      <c r="E8227" s="33" t="s">
        <v>8629</v>
      </c>
      <c r="F8227" s="35">
        <v>40161513</v>
      </c>
      <c r="G8227" s="33" t="s">
        <v>15071</v>
      </c>
      <c r="H8227" s="33">
        <v>4</v>
      </c>
      <c r="I8227" s="33">
        <v>3</v>
      </c>
      <c r="J8227" s="36">
        <v>2</v>
      </c>
      <c r="K8227" s="37">
        <v>89504</v>
      </c>
      <c r="L8227" s="38" t="s">
        <v>15</v>
      </c>
      <c r="M8227" s="38" t="s">
        <v>13</v>
      </c>
    </row>
    <row r="8228" spans="1:13" s="39" customFormat="1" ht="12.75" x14ac:dyDescent="0.2">
      <c r="A8228" s="33" t="s">
        <v>27</v>
      </c>
      <c r="B8228" s="33" t="s">
        <v>582</v>
      </c>
      <c r="C8228" s="34">
        <v>10</v>
      </c>
      <c r="D8228" s="33" t="s">
        <v>34</v>
      </c>
      <c r="E8228" s="33" t="s">
        <v>8630</v>
      </c>
      <c r="F8228" s="35">
        <v>40161504</v>
      </c>
      <c r="G8228" s="33" t="s">
        <v>15071</v>
      </c>
      <c r="H8228" s="33">
        <v>4</v>
      </c>
      <c r="I8228" s="33">
        <v>3</v>
      </c>
      <c r="J8228" s="36">
        <v>2</v>
      </c>
      <c r="K8228" s="37">
        <v>93094</v>
      </c>
      <c r="L8228" s="38" t="s">
        <v>15</v>
      </c>
      <c r="M8228" s="38" t="s">
        <v>13</v>
      </c>
    </row>
    <row r="8229" spans="1:13" s="39" customFormat="1" ht="12.75" x14ac:dyDescent="0.2">
      <c r="A8229" s="33" t="s">
        <v>27</v>
      </c>
      <c r="B8229" s="33" t="s">
        <v>582</v>
      </c>
      <c r="C8229" s="34">
        <v>10</v>
      </c>
      <c r="D8229" s="33" t="s">
        <v>34</v>
      </c>
      <c r="E8229" s="33" t="s">
        <v>8631</v>
      </c>
      <c r="F8229" s="35">
        <v>40161505</v>
      </c>
      <c r="G8229" s="33" t="s">
        <v>15071</v>
      </c>
      <c r="H8229" s="33">
        <v>4</v>
      </c>
      <c r="I8229" s="33">
        <v>3</v>
      </c>
      <c r="J8229" s="36">
        <v>2</v>
      </c>
      <c r="K8229" s="37">
        <v>162440</v>
      </c>
      <c r="L8229" s="38" t="s">
        <v>15</v>
      </c>
      <c r="M8229" s="38" t="s">
        <v>13</v>
      </c>
    </row>
    <row r="8230" spans="1:13" s="39" customFormat="1" ht="12.75" x14ac:dyDescent="0.2">
      <c r="A8230" s="33" t="s">
        <v>27</v>
      </c>
      <c r="B8230" s="33" t="s">
        <v>582</v>
      </c>
      <c r="C8230" s="34">
        <v>10</v>
      </c>
      <c r="D8230" s="33" t="s">
        <v>34</v>
      </c>
      <c r="E8230" s="33" t="s">
        <v>8632</v>
      </c>
      <c r="F8230" s="35">
        <v>40161513</v>
      </c>
      <c r="G8230" s="33" t="s">
        <v>15071</v>
      </c>
      <c r="H8230" s="33">
        <v>4</v>
      </c>
      <c r="I8230" s="33">
        <v>3</v>
      </c>
      <c r="J8230" s="36">
        <v>2</v>
      </c>
      <c r="K8230" s="37">
        <v>86180</v>
      </c>
      <c r="L8230" s="38" t="s">
        <v>15</v>
      </c>
      <c r="M8230" s="38" t="s">
        <v>13</v>
      </c>
    </row>
    <row r="8231" spans="1:13" s="39" customFormat="1" ht="12.75" x14ac:dyDescent="0.2">
      <c r="A8231" s="33" t="s">
        <v>27</v>
      </c>
      <c r="B8231" s="33" t="s">
        <v>582</v>
      </c>
      <c r="C8231" s="34">
        <v>10</v>
      </c>
      <c r="D8231" s="33" t="s">
        <v>34</v>
      </c>
      <c r="E8231" s="33" t="s">
        <v>8633</v>
      </c>
      <c r="F8231" s="35">
        <v>40161505</v>
      </c>
      <c r="G8231" s="33" t="s">
        <v>15071</v>
      </c>
      <c r="H8231" s="33">
        <v>4</v>
      </c>
      <c r="I8231" s="33">
        <v>3</v>
      </c>
      <c r="J8231" s="36">
        <v>2</v>
      </c>
      <c r="K8231" s="37">
        <v>135814</v>
      </c>
      <c r="L8231" s="38" t="s">
        <v>15</v>
      </c>
      <c r="M8231" s="38" t="s">
        <v>13</v>
      </c>
    </row>
    <row r="8232" spans="1:13" s="39" customFormat="1" ht="12.75" x14ac:dyDescent="0.2">
      <c r="A8232" s="33" t="s">
        <v>27</v>
      </c>
      <c r="B8232" s="33" t="s">
        <v>582</v>
      </c>
      <c r="C8232" s="34">
        <v>10</v>
      </c>
      <c r="D8232" s="33" t="s">
        <v>34</v>
      </c>
      <c r="E8232" s="33" t="s">
        <v>8634</v>
      </c>
      <c r="F8232" s="35">
        <v>40161513</v>
      </c>
      <c r="G8232" s="33" t="s">
        <v>15071</v>
      </c>
      <c r="H8232" s="33">
        <v>4</v>
      </c>
      <c r="I8232" s="33">
        <v>3</v>
      </c>
      <c r="J8232" s="36">
        <v>2</v>
      </c>
      <c r="K8232" s="37">
        <v>89504</v>
      </c>
      <c r="L8232" s="38" t="s">
        <v>15</v>
      </c>
      <c r="M8232" s="38" t="s">
        <v>13</v>
      </c>
    </row>
    <row r="8233" spans="1:13" s="39" customFormat="1" ht="12.75" x14ac:dyDescent="0.2">
      <c r="A8233" s="33" t="s">
        <v>27</v>
      </c>
      <c r="B8233" s="33" t="s">
        <v>582</v>
      </c>
      <c r="C8233" s="34">
        <v>10</v>
      </c>
      <c r="D8233" s="33" t="s">
        <v>34</v>
      </c>
      <c r="E8233" s="33" t="s">
        <v>8635</v>
      </c>
      <c r="F8233" s="35">
        <v>40161504</v>
      </c>
      <c r="G8233" s="33" t="s">
        <v>15071</v>
      </c>
      <c r="H8233" s="33">
        <v>4</v>
      </c>
      <c r="I8233" s="33">
        <v>3</v>
      </c>
      <c r="J8233" s="36">
        <v>2</v>
      </c>
      <c r="K8233" s="37">
        <v>103276</v>
      </c>
      <c r="L8233" s="38" t="s">
        <v>15</v>
      </c>
      <c r="M8233" s="38" t="s">
        <v>13</v>
      </c>
    </row>
    <row r="8234" spans="1:13" s="39" customFormat="1" ht="12.75" x14ac:dyDescent="0.2">
      <c r="A8234" s="33" t="s">
        <v>27</v>
      </c>
      <c r="B8234" s="33" t="s">
        <v>582</v>
      </c>
      <c r="C8234" s="34">
        <v>10</v>
      </c>
      <c r="D8234" s="33" t="s">
        <v>34</v>
      </c>
      <c r="E8234" s="33" t="s">
        <v>8636</v>
      </c>
      <c r="F8234" s="35">
        <v>40161504</v>
      </c>
      <c r="G8234" s="33" t="s">
        <v>15071</v>
      </c>
      <c r="H8234" s="33">
        <v>4</v>
      </c>
      <c r="I8234" s="33">
        <v>3</v>
      </c>
      <c r="J8234" s="36">
        <v>2</v>
      </c>
      <c r="K8234" s="37">
        <v>110160</v>
      </c>
      <c r="L8234" s="38" t="s">
        <v>15</v>
      </c>
      <c r="M8234" s="38" t="s">
        <v>13</v>
      </c>
    </row>
    <row r="8235" spans="1:13" s="39" customFormat="1" ht="12.75" x14ac:dyDescent="0.2">
      <c r="A8235" s="33" t="s">
        <v>27</v>
      </c>
      <c r="B8235" s="33" t="s">
        <v>582</v>
      </c>
      <c r="C8235" s="34">
        <v>10</v>
      </c>
      <c r="D8235" s="33" t="s">
        <v>34</v>
      </c>
      <c r="E8235" s="33" t="s">
        <v>8637</v>
      </c>
      <c r="F8235" s="35">
        <v>40161505</v>
      </c>
      <c r="G8235" s="33" t="s">
        <v>15071</v>
      </c>
      <c r="H8235" s="33">
        <v>4</v>
      </c>
      <c r="I8235" s="33">
        <v>3</v>
      </c>
      <c r="J8235" s="36">
        <v>2</v>
      </c>
      <c r="K8235" s="37">
        <v>135814</v>
      </c>
      <c r="L8235" s="38" t="s">
        <v>15</v>
      </c>
      <c r="M8235" s="38" t="s">
        <v>13</v>
      </c>
    </row>
    <row r="8236" spans="1:13" s="39" customFormat="1" ht="12.75" x14ac:dyDescent="0.2">
      <c r="A8236" s="33" t="s">
        <v>27</v>
      </c>
      <c r="B8236" s="33" t="s">
        <v>582</v>
      </c>
      <c r="C8236" s="34">
        <v>10</v>
      </c>
      <c r="D8236" s="33" t="s">
        <v>34</v>
      </c>
      <c r="E8236" s="33" t="s">
        <v>8638</v>
      </c>
      <c r="F8236" s="35">
        <v>40161513</v>
      </c>
      <c r="G8236" s="33" t="s">
        <v>15071</v>
      </c>
      <c r="H8236" s="33">
        <v>4</v>
      </c>
      <c r="I8236" s="33">
        <v>3</v>
      </c>
      <c r="J8236" s="36">
        <v>2</v>
      </c>
      <c r="K8236" s="37">
        <v>89504</v>
      </c>
      <c r="L8236" s="38" t="s">
        <v>15</v>
      </c>
      <c r="M8236" s="38" t="s">
        <v>13</v>
      </c>
    </row>
    <row r="8237" spans="1:13" s="39" customFormat="1" ht="12.75" x14ac:dyDescent="0.2">
      <c r="A8237" s="33" t="s">
        <v>27</v>
      </c>
      <c r="B8237" s="33" t="s">
        <v>582</v>
      </c>
      <c r="C8237" s="34">
        <v>10</v>
      </c>
      <c r="D8237" s="33" t="s">
        <v>34</v>
      </c>
      <c r="E8237" s="33" t="s">
        <v>8639</v>
      </c>
      <c r="F8237" s="35">
        <v>40161505</v>
      </c>
      <c r="G8237" s="33" t="s">
        <v>15071</v>
      </c>
      <c r="H8237" s="33">
        <v>4</v>
      </c>
      <c r="I8237" s="33">
        <v>3</v>
      </c>
      <c r="J8237" s="36">
        <v>4</v>
      </c>
      <c r="K8237" s="37">
        <v>271628</v>
      </c>
      <c r="L8237" s="38" t="s">
        <v>15</v>
      </c>
      <c r="M8237" s="38" t="s">
        <v>13</v>
      </c>
    </row>
    <row r="8238" spans="1:13" s="39" customFormat="1" ht="12.75" x14ac:dyDescent="0.2">
      <c r="A8238" s="33" t="s">
        <v>27</v>
      </c>
      <c r="B8238" s="33" t="s">
        <v>582</v>
      </c>
      <c r="C8238" s="34">
        <v>10</v>
      </c>
      <c r="D8238" s="33" t="s">
        <v>34</v>
      </c>
      <c r="E8238" s="33" t="s">
        <v>8640</v>
      </c>
      <c r="F8238" s="35">
        <v>40161513</v>
      </c>
      <c r="G8238" s="33" t="s">
        <v>15071</v>
      </c>
      <c r="H8238" s="33">
        <v>4</v>
      </c>
      <c r="I8238" s="33">
        <v>3</v>
      </c>
      <c r="J8238" s="36">
        <v>4</v>
      </c>
      <c r="K8238" s="37">
        <v>258544</v>
      </c>
      <c r="L8238" s="38" t="s">
        <v>15</v>
      </c>
      <c r="M8238" s="38" t="s">
        <v>13</v>
      </c>
    </row>
    <row r="8239" spans="1:13" s="39" customFormat="1" ht="12.75" x14ac:dyDescent="0.2">
      <c r="A8239" s="33" t="s">
        <v>27</v>
      </c>
      <c r="B8239" s="33" t="s">
        <v>582</v>
      </c>
      <c r="C8239" s="34">
        <v>10</v>
      </c>
      <c r="D8239" s="33" t="s">
        <v>34</v>
      </c>
      <c r="E8239" s="33" t="s">
        <v>8641</v>
      </c>
      <c r="F8239" s="35">
        <v>40161504</v>
      </c>
      <c r="G8239" s="33" t="s">
        <v>15071</v>
      </c>
      <c r="H8239" s="33">
        <v>4</v>
      </c>
      <c r="I8239" s="33">
        <v>3</v>
      </c>
      <c r="J8239" s="36">
        <v>4</v>
      </c>
      <c r="K8239" s="37">
        <v>206552</v>
      </c>
      <c r="L8239" s="38" t="s">
        <v>15</v>
      </c>
      <c r="M8239" s="38" t="s">
        <v>13</v>
      </c>
    </row>
    <row r="8240" spans="1:13" s="39" customFormat="1" ht="12.75" x14ac:dyDescent="0.2">
      <c r="A8240" s="33" t="s">
        <v>27</v>
      </c>
      <c r="B8240" s="33" t="s">
        <v>582</v>
      </c>
      <c r="C8240" s="34">
        <v>10</v>
      </c>
      <c r="D8240" s="33" t="s">
        <v>34</v>
      </c>
      <c r="E8240" s="33" t="s">
        <v>8642</v>
      </c>
      <c r="F8240" s="35">
        <v>40161504</v>
      </c>
      <c r="G8240" s="33" t="s">
        <v>15071</v>
      </c>
      <c r="H8240" s="33">
        <v>4</v>
      </c>
      <c r="I8240" s="33">
        <v>3</v>
      </c>
      <c r="J8240" s="36">
        <v>8</v>
      </c>
      <c r="K8240" s="37">
        <v>578000</v>
      </c>
      <c r="L8240" s="38" t="s">
        <v>15</v>
      </c>
      <c r="M8240" s="38" t="s">
        <v>13</v>
      </c>
    </row>
    <row r="8241" spans="1:13" s="39" customFormat="1" ht="12.75" x14ac:dyDescent="0.2">
      <c r="A8241" s="33" t="s">
        <v>27</v>
      </c>
      <c r="B8241" s="33" t="s">
        <v>582</v>
      </c>
      <c r="C8241" s="34">
        <v>10</v>
      </c>
      <c r="D8241" s="33" t="s">
        <v>34</v>
      </c>
      <c r="E8241" s="33" t="s">
        <v>8643</v>
      </c>
      <c r="F8241" s="35">
        <v>40161513</v>
      </c>
      <c r="G8241" s="33" t="s">
        <v>15071</v>
      </c>
      <c r="H8241" s="33">
        <v>4</v>
      </c>
      <c r="I8241" s="33">
        <v>3</v>
      </c>
      <c r="J8241" s="36">
        <v>8</v>
      </c>
      <c r="K8241" s="37">
        <v>578000</v>
      </c>
      <c r="L8241" s="38" t="s">
        <v>15</v>
      </c>
      <c r="M8241" s="38" t="s">
        <v>13</v>
      </c>
    </row>
    <row r="8242" spans="1:13" s="39" customFormat="1" ht="12.75" x14ac:dyDescent="0.2">
      <c r="A8242" s="33" t="s">
        <v>27</v>
      </c>
      <c r="B8242" s="33" t="s">
        <v>582</v>
      </c>
      <c r="C8242" s="34">
        <v>10</v>
      </c>
      <c r="D8242" s="33" t="s">
        <v>34</v>
      </c>
      <c r="E8242" s="33" t="s">
        <v>8644</v>
      </c>
      <c r="F8242" s="35">
        <v>40161504</v>
      </c>
      <c r="G8242" s="33" t="s">
        <v>15071</v>
      </c>
      <c r="H8242" s="33">
        <v>4</v>
      </c>
      <c r="I8242" s="33">
        <v>3</v>
      </c>
      <c r="J8242" s="36">
        <v>5</v>
      </c>
      <c r="K8242" s="37">
        <v>576515</v>
      </c>
      <c r="L8242" s="38" t="s">
        <v>15</v>
      </c>
      <c r="M8242" s="38" t="s">
        <v>13</v>
      </c>
    </row>
    <row r="8243" spans="1:13" s="39" customFormat="1" ht="12.75" x14ac:dyDescent="0.2">
      <c r="A8243" s="33" t="s">
        <v>27</v>
      </c>
      <c r="B8243" s="33" t="s">
        <v>582</v>
      </c>
      <c r="C8243" s="34">
        <v>10</v>
      </c>
      <c r="D8243" s="33" t="s">
        <v>34</v>
      </c>
      <c r="E8243" s="33" t="s">
        <v>8645</v>
      </c>
      <c r="F8243" s="35">
        <v>40161504</v>
      </c>
      <c r="G8243" s="33" t="s">
        <v>15071</v>
      </c>
      <c r="H8243" s="33">
        <v>4</v>
      </c>
      <c r="I8243" s="33">
        <v>3</v>
      </c>
      <c r="J8243" s="36">
        <v>5</v>
      </c>
      <c r="K8243" s="37">
        <v>317905</v>
      </c>
      <c r="L8243" s="38" t="s">
        <v>15</v>
      </c>
      <c r="M8243" s="38" t="s">
        <v>13</v>
      </c>
    </row>
    <row r="8244" spans="1:13" s="39" customFormat="1" ht="12.75" x14ac:dyDescent="0.2">
      <c r="A8244" s="33" t="s">
        <v>27</v>
      </c>
      <c r="B8244" s="33" t="s">
        <v>582</v>
      </c>
      <c r="C8244" s="34">
        <v>10</v>
      </c>
      <c r="D8244" s="33" t="s">
        <v>34</v>
      </c>
      <c r="E8244" s="33" t="s">
        <v>8646</v>
      </c>
      <c r="F8244" s="35">
        <v>40161505</v>
      </c>
      <c r="G8244" s="33" t="s">
        <v>15071</v>
      </c>
      <c r="H8244" s="33">
        <v>4</v>
      </c>
      <c r="I8244" s="33">
        <v>3</v>
      </c>
      <c r="J8244" s="36">
        <v>5</v>
      </c>
      <c r="K8244" s="37">
        <v>339535</v>
      </c>
      <c r="L8244" s="38" t="s">
        <v>15</v>
      </c>
      <c r="M8244" s="38" t="s">
        <v>13</v>
      </c>
    </row>
    <row r="8245" spans="1:13" s="39" customFormat="1" ht="12.75" x14ac:dyDescent="0.2">
      <c r="A8245" s="33" t="s">
        <v>27</v>
      </c>
      <c r="B8245" s="33" t="s">
        <v>582</v>
      </c>
      <c r="C8245" s="34">
        <v>10</v>
      </c>
      <c r="D8245" s="33" t="s">
        <v>34</v>
      </c>
      <c r="E8245" s="33" t="s">
        <v>8647</v>
      </c>
      <c r="F8245" s="35">
        <v>40161513</v>
      </c>
      <c r="G8245" s="33" t="s">
        <v>15071</v>
      </c>
      <c r="H8245" s="33">
        <v>4</v>
      </c>
      <c r="I8245" s="33">
        <v>3</v>
      </c>
      <c r="J8245" s="36">
        <v>5</v>
      </c>
      <c r="K8245" s="37">
        <v>223760</v>
      </c>
      <c r="L8245" s="38" t="s">
        <v>15</v>
      </c>
      <c r="M8245" s="38" t="s">
        <v>13</v>
      </c>
    </row>
    <row r="8246" spans="1:13" s="39" customFormat="1" ht="12.75" x14ac:dyDescent="0.2">
      <c r="A8246" s="33" t="s">
        <v>27</v>
      </c>
      <c r="B8246" s="33" t="s">
        <v>582</v>
      </c>
      <c r="C8246" s="34">
        <v>10</v>
      </c>
      <c r="D8246" s="33" t="s">
        <v>34</v>
      </c>
      <c r="E8246" s="33" t="s">
        <v>8648</v>
      </c>
      <c r="F8246" s="35">
        <v>40161505</v>
      </c>
      <c r="G8246" s="33" t="s">
        <v>15071</v>
      </c>
      <c r="H8246" s="33">
        <v>4</v>
      </c>
      <c r="I8246" s="33">
        <v>3</v>
      </c>
      <c r="J8246" s="36">
        <v>6</v>
      </c>
      <c r="K8246" s="37">
        <v>458448</v>
      </c>
      <c r="L8246" s="38" t="s">
        <v>15</v>
      </c>
      <c r="M8246" s="38" t="s">
        <v>13</v>
      </c>
    </row>
    <row r="8247" spans="1:13" s="39" customFormat="1" ht="12.75" x14ac:dyDescent="0.2">
      <c r="A8247" s="33" t="s">
        <v>27</v>
      </c>
      <c r="B8247" s="33" t="s">
        <v>582</v>
      </c>
      <c r="C8247" s="34">
        <v>10</v>
      </c>
      <c r="D8247" s="33" t="s">
        <v>34</v>
      </c>
      <c r="E8247" s="33" t="s">
        <v>8649</v>
      </c>
      <c r="F8247" s="35">
        <v>40161504</v>
      </c>
      <c r="G8247" s="33" t="s">
        <v>15071</v>
      </c>
      <c r="H8247" s="33">
        <v>4</v>
      </c>
      <c r="I8247" s="33">
        <v>3</v>
      </c>
      <c r="J8247" s="36">
        <v>6</v>
      </c>
      <c r="K8247" s="37">
        <v>418932</v>
      </c>
      <c r="L8247" s="38" t="s">
        <v>15</v>
      </c>
      <c r="M8247" s="38" t="s">
        <v>13</v>
      </c>
    </row>
    <row r="8248" spans="1:13" s="39" customFormat="1" ht="12.75" x14ac:dyDescent="0.2">
      <c r="A8248" s="33" t="s">
        <v>27</v>
      </c>
      <c r="B8248" s="33" t="s">
        <v>582</v>
      </c>
      <c r="C8248" s="34">
        <v>10</v>
      </c>
      <c r="D8248" s="33" t="s">
        <v>34</v>
      </c>
      <c r="E8248" s="33" t="s">
        <v>8650</v>
      </c>
      <c r="F8248" s="35">
        <v>40161513</v>
      </c>
      <c r="G8248" s="33" t="s">
        <v>15071</v>
      </c>
      <c r="H8248" s="33">
        <v>4</v>
      </c>
      <c r="I8248" s="33">
        <v>3</v>
      </c>
      <c r="J8248" s="36">
        <v>6</v>
      </c>
      <c r="K8248" s="37">
        <v>438816</v>
      </c>
      <c r="L8248" s="38" t="s">
        <v>15</v>
      </c>
      <c r="M8248" s="38" t="s">
        <v>13</v>
      </c>
    </row>
    <row r="8249" spans="1:13" s="39" customFormat="1" ht="12.75" x14ac:dyDescent="0.2">
      <c r="A8249" s="33" t="s">
        <v>27</v>
      </c>
      <c r="B8249" s="33" t="s">
        <v>582</v>
      </c>
      <c r="C8249" s="34">
        <v>10</v>
      </c>
      <c r="D8249" s="33" t="s">
        <v>34</v>
      </c>
      <c r="E8249" s="33" t="s">
        <v>8651</v>
      </c>
      <c r="F8249" s="35">
        <v>40161505</v>
      </c>
      <c r="G8249" s="33" t="s">
        <v>15071</v>
      </c>
      <c r="H8249" s="33">
        <v>4</v>
      </c>
      <c r="I8249" s="33">
        <v>3</v>
      </c>
      <c r="J8249" s="36">
        <v>3</v>
      </c>
      <c r="K8249" s="37">
        <v>203721</v>
      </c>
      <c r="L8249" s="38" t="s">
        <v>15</v>
      </c>
      <c r="M8249" s="38" t="s">
        <v>13</v>
      </c>
    </row>
    <row r="8250" spans="1:13" s="39" customFormat="1" ht="12.75" x14ac:dyDescent="0.2">
      <c r="A8250" s="33" t="s">
        <v>27</v>
      </c>
      <c r="B8250" s="33" t="s">
        <v>582</v>
      </c>
      <c r="C8250" s="34">
        <v>10</v>
      </c>
      <c r="D8250" s="33" t="s">
        <v>34</v>
      </c>
      <c r="E8250" s="33" t="s">
        <v>8652</v>
      </c>
      <c r="F8250" s="35">
        <v>40161513</v>
      </c>
      <c r="G8250" s="33" t="s">
        <v>15071</v>
      </c>
      <c r="H8250" s="33">
        <v>4</v>
      </c>
      <c r="I8250" s="33">
        <v>3</v>
      </c>
      <c r="J8250" s="36">
        <v>3</v>
      </c>
      <c r="K8250" s="37">
        <v>193722</v>
      </c>
      <c r="L8250" s="38" t="s">
        <v>15</v>
      </c>
      <c r="M8250" s="38" t="s">
        <v>13</v>
      </c>
    </row>
    <row r="8251" spans="1:13" s="39" customFormat="1" ht="12.75" x14ac:dyDescent="0.2">
      <c r="A8251" s="33" t="s">
        <v>27</v>
      </c>
      <c r="B8251" s="33" t="s">
        <v>582</v>
      </c>
      <c r="C8251" s="34">
        <v>10</v>
      </c>
      <c r="D8251" s="33" t="s">
        <v>34</v>
      </c>
      <c r="E8251" s="33" t="s">
        <v>8653</v>
      </c>
      <c r="F8251" s="35">
        <v>40161504</v>
      </c>
      <c r="G8251" s="33" t="s">
        <v>15071</v>
      </c>
      <c r="H8251" s="33">
        <v>4</v>
      </c>
      <c r="I8251" s="33">
        <v>3</v>
      </c>
      <c r="J8251" s="36">
        <v>3</v>
      </c>
      <c r="K8251" s="37">
        <v>209466</v>
      </c>
      <c r="L8251" s="38" t="s">
        <v>15</v>
      </c>
      <c r="M8251" s="38" t="s">
        <v>13</v>
      </c>
    </row>
    <row r="8252" spans="1:13" s="39" customFormat="1" ht="12.75" x14ac:dyDescent="0.2">
      <c r="A8252" s="33" t="s">
        <v>27</v>
      </c>
      <c r="B8252" s="33" t="s">
        <v>582</v>
      </c>
      <c r="C8252" s="34">
        <v>10</v>
      </c>
      <c r="D8252" s="33" t="s">
        <v>34</v>
      </c>
      <c r="E8252" s="33" t="s">
        <v>8654</v>
      </c>
      <c r="F8252" s="35">
        <v>40161505</v>
      </c>
      <c r="G8252" s="33" t="s">
        <v>15071</v>
      </c>
      <c r="H8252" s="33">
        <v>4</v>
      </c>
      <c r="I8252" s="33">
        <v>3</v>
      </c>
      <c r="J8252" s="36">
        <v>6</v>
      </c>
      <c r="K8252" s="37">
        <v>407442</v>
      </c>
      <c r="L8252" s="38" t="s">
        <v>15</v>
      </c>
      <c r="M8252" s="38" t="s">
        <v>13</v>
      </c>
    </row>
    <row r="8253" spans="1:13" s="39" customFormat="1" ht="12.75" x14ac:dyDescent="0.2">
      <c r="A8253" s="33" t="s">
        <v>27</v>
      </c>
      <c r="B8253" s="33" t="s">
        <v>582</v>
      </c>
      <c r="C8253" s="34">
        <v>10</v>
      </c>
      <c r="D8253" s="33" t="s">
        <v>34</v>
      </c>
      <c r="E8253" s="33" t="s">
        <v>8655</v>
      </c>
      <c r="F8253" s="35">
        <v>40161513</v>
      </c>
      <c r="G8253" s="33" t="s">
        <v>15071</v>
      </c>
      <c r="H8253" s="33">
        <v>4</v>
      </c>
      <c r="I8253" s="33">
        <v>3</v>
      </c>
      <c r="J8253" s="36">
        <v>6</v>
      </c>
      <c r="K8253" s="37">
        <v>387816</v>
      </c>
      <c r="L8253" s="38" t="s">
        <v>15</v>
      </c>
      <c r="M8253" s="38" t="s">
        <v>13</v>
      </c>
    </row>
    <row r="8254" spans="1:13" s="39" customFormat="1" ht="12.75" x14ac:dyDescent="0.2">
      <c r="A8254" s="33" t="s">
        <v>27</v>
      </c>
      <c r="B8254" s="33" t="s">
        <v>582</v>
      </c>
      <c r="C8254" s="34">
        <v>10</v>
      </c>
      <c r="D8254" s="33" t="s">
        <v>34</v>
      </c>
      <c r="E8254" s="33" t="s">
        <v>8656</v>
      </c>
      <c r="F8254" s="35">
        <v>40161504</v>
      </c>
      <c r="G8254" s="33" t="s">
        <v>15071</v>
      </c>
      <c r="H8254" s="33">
        <v>4</v>
      </c>
      <c r="I8254" s="33">
        <v>3</v>
      </c>
      <c r="J8254" s="36">
        <v>6</v>
      </c>
      <c r="K8254" s="37">
        <v>681612</v>
      </c>
      <c r="L8254" s="38" t="s">
        <v>15</v>
      </c>
      <c r="M8254" s="38" t="s">
        <v>13</v>
      </c>
    </row>
    <row r="8255" spans="1:13" s="39" customFormat="1" ht="12.75" x14ac:dyDescent="0.2">
      <c r="A8255" s="33" t="s">
        <v>27</v>
      </c>
      <c r="B8255" s="33" t="s">
        <v>582</v>
      </c>
      <c r="C8255" s="34">
        <v>10</v>
      </c>
      <c r="D8255" s="33" t="s">
        <v>34</v>
      </c>
      <c r="E8255" s="33" t="s">
        <v>8657</v>
      </c>
      <c r="F8255" s="35">
        <v>40161504</v>
      </c>
      <c r="G8255" s="33" t="s">
        <v>15071</v>
      </c>
      <c r="H8255" s="33">
        <v>4</v>
      </c>
      <c r="I8255" s="33">
        <v>3</v>
      </c>
      <c r="J8255" s="36">
        <v>6</v>
      </c>
      <c r="K8255" s="37">
        <v>418932</v>
      </c>
      <c r="L8255" s="38" t="s">
        <v>15</v>
      </c>
      <c r="M8255" s="38" t="s">
        <v>13</v>
      </c>
    </row>
    <row r="8256" spans="1:13" s="39" customFormat="1" ht="12.75" x14ac:dyDescent="0.2">
      <c r="A8256" s="33" t="s">
        <v>27</v>
      </c>
      <c r="B8256" s="33" t="s">
        <v>582</v>
      </c>
      <c r="C8256" s="34">
        <v>10</v>
      </c>
      <c r="D8256" s="33" t="s">
        <v>34</v>
      </c>
      <c r="E8256" s="33" t="s">
        <v>8658</v>
      </c>
      <c r="F8256" s="35">
        <v>40161505</v>
      </c>
      <c r="G8256" s="33" t="s">
        <v>15071</v>
      </c>
      <c r="H8256" s="33">
        <v>4</v>
      </c>
      <c r="I8256" s="33">
        <v>3</v>
      </c>
      <c r="J8256" s="36">
        <v>3</v>
      </c>
      <c r="K8256" s="37">
        <v>203721</v>
      </c>
      <c r="L8256" s="38" t="s">
        <v>15</v>
      </c>
      <c r="M8256" s="38" t="s">
        <v>13</v>
      </c>
    </row>
    <row r="8257" spans="1:13" s="39" customFormat="1" ht="12.75" x14ac:dyDescent="0.2">
      <c r="A8257" s="33" t="s">
        <v>27</v>
      </c>
      <c r="B8257" s="33" t="s">
        <v>582</v>
      </c>
      <c r="C8257" s="34">
        <v>10</v>
      </c>
      <c r="D8257" s="33" t="s">
        <v>34</v>
      </c>
      <c r="E8257" s="33" t="s">
        <v>8659</v>
      </c>
      <c r="F8257" s="35">
        <v>40161504</v>
      </c>
      <c r="G8257" s="33" t="s">
        <v>15071</v>
      </c>
      <c r="H8257" s="33">
        <v>4</v>
      </c>
      <c r="I8257" s="33">
        <v>3</v>
      </c>
      <c r="J8257" s="36">
        <v>3</v>
      </c>
      <c r="K8257" s="37">
        <v>154914</v>
      </c>
      <c r="L8257" s="38" t="s">
        <v>15</v>
      </c>
      <c r="M8257" s="38" t="s">
        <v>13</v>
      </c>
    </row>
    <row r="8258" spans="1:13" s="39" customFormat="1" ht="12.75" x14ac:dyDescent="0.2">
      <c r="A8258" s="33" t="s">
        <v>27</v>
      </c>
      <c r="B8258" s="33" t="s">
        <v>582</v>
      </c>
      <c r="C8258" s="34">
        <v>10</v>
      </c>
      <c r="D8258" s="33" t="s">
        <v>34</v>
      </c>
      <c r="E8258" s="33" t="s">
        <v>8660</v>
      </c>
      <c r="F8258" s="35">
        <v>40161513</v>
      </c>
      <c r="G8258" s="33" t="s">
        <v>15071</v>
      </c>
      <c r="H8258" s="33">
        <v>4</v>
      </c>
      <c r="I8258" s="33">
        <v>3</v>
      </c>
      <c r="J8258" s="36">
        <v>3</v>
      </c>
      <c r="K8258" s="37">
        <v>193908</v>
      </c>
      <c r="L8258" s="38" t="s">
        <v>15</v>
      </c>
      <c r="M8258" s="38" t="s">
        <v>13</v>
      </c>
    </row>
    <row r="8259" spans="1:13" s="39" customFormat="1" ht="12.75" x14ac:dyDescent="0.2">
      <c r="A8259" s="33" t="s">
        <v>27</v>
      </c>
      <c r="B8259" s="33" t="s">
        <v>582</v>
      </c>
      <c r="C8259" s="34">
        <v>10</v>
      </c>
      <c r="D8259" s="33" t="s">
        <v>34</v>
      </c>
      <c r="E8259" s="33" t="s">
        <v>8661</v>
      </c>
      <c r="F8259" s="35">
        <v>40161513</v>
      </c>
      <c r="G8259" s="33" t="s">
        <v>15071</v>
      </c>
      <c r="H8259" s="33">
        <v>4</v>
      </c>
      <c r="I8259" s="33">
        <v>3</v>
      </c>
      <c r="J8259" s="36">
        <v>6</v>
      </c>
      <c r="K8259" s="37">
        <v>387816</v>
      </c>
      <c r="L8259" s="38" t="s">
        <v>15</v>
      </c>
      <c r="M8259" s="38" t="s">
        <v>13</v>
      </c>
    </row>
    <row r="8260" spans="1:13" s="39" customFormat="1" ht="12.75" x14ac:dyDescent="0.2">
      <c r="A8260" s="33" t="s">
        <v>27</v>
      </c>
      <c r="B8260" s="33" t="s">
        <v>582</v>
      </c>
      <c r="C8260" s="34">
        <v>10</v>
      </c>
      <c r="D8260" s="33" t="s">
        <v>34</v>
      </c>
      <c r="E8260" s="33" t="s">
        <v>8662</v>
      </c>
      <c r="F8260" s="35">
        <v>40161505</v>
      </c>
      <c r="G8260" s="33" t="s">
        <v>15071</v>
      </c>
      <c r="H8260" s="33">
        <v>4</v>
      </c>
      <c r="I8260" s="33">
        <v>3</v>
      </c>
      <c r="J8260" s="36">
        <v>6</v>
      </c>
      <c r="K8260" s="37">
        <v>407442</v>
      </c>
      <c r="L8260" s="38" t="s">
        <v>15</v>
      </c>
      <c r="M8260" s="38" t="s">
        <v>13</v>
      </c>
    </row>
    <row r="8261" spans="1:13" s="39" customFormat="1" ht="12.75" x14ac:dyDescent="0.2">
      <c r="A8261" s="33" t="s">
        <v>27</v>
      </c>
      <c r="B8261" s="33" t="s">
        <v>582</v>
      </c>
      <c r="C8261" s="34">
        <v>10</v>
      </c>
      <c r="D8261" s="33" t="s">
        <v>34</v>
      </c>
      <c r="E8261" s="33" t="s">
        <v>8663</v>
      </c>
      <c r="F8261" s="35">
        <v>40161504</v>
      </c>
      <c r="G8261" s="33" t="s">
        <v>15071</v>
      </c>
      <c r="H8261" s="33">
        <v>4</v>
      </c>
      <c r="I8261" s="33">
        <v>3</v>
      </c>
      <c r="J8261" s="36">
        <v>6</v>
      </c>
      <c r="K8261" s="37">
        <v>387816</v>
      </c>
      <c r="L8261" s="38" t="s">
        <v>15</v>
      </c>
      <c r="M8261" s="38" t="s">
        <v>13</v>
      </c>
    </row>
    <row r="8262" spans="1:13" s="39" customFormat="1" ht="12.75" x14ac:dyDescent="0.2">
      <c r="A8262" s="33" t="s">
        <v>27</v>
      </c>
      <c r="B8262" s="33" t="s">
        <v>582</v>
      </c>
      <c r="C8262" s="34">
        <v>10</v>
      </c>
      <c r="D8262" s="33" t="s">
        <v>34</v>
      </c>
      <c r="E8262" s="33" t="s">
        <v>8664</v>
      </c>
      <c r="F8262" s="35">
        <v>40161505</v>
      </c>
      <c r="G8262" s="33" t="s">
        <v>15071</v>
      </c>
      <c r="H8262" s="33">
        <v>4</v>
      </c>
      <c r="I8262" s="33">
        <v>3</v>
      </c>
      <c r="J8262" s="36">
        <v>4</v>
      </c>
      <c r="K8262" s="37">
        <v>271628</v>
      </c>
      <c r="L8262" s="38" t="s">
        <v>15</v>
      </c>
      <c r="M8262" s="38" t="s">
        <v>13</v>
      </c>
    </row>
    <row r="8263" spans="1:13" s="39" customFormat="1" ht="12.75" x14ac:dyDescent="0.2">
      <c r="A8263" s="33" t="s">
        <v>27</v>
      </c>
      <c r="B8263" s="33" t="s">
        <v>582</v>
      </c>
      <c r="C8263" s="34">
        <v>10</v>
      </c>
      <c r="D8263" s="33" t="s">
        <v>34</v>
      </c>
      <c r="E8263" s="33" t="s">
        <v>8665</v>
      </c>
      <c r="F8263" s="35">
        <v>40161504</v>
      </c>
      <c r="G8263" s="33" t="s">
        <v>15071</v>
      </c>
      <c r="H8263" s="33">
        <v>4</v>
      </c>
      <c r="I8263" s="33">
        <v>3</v>
      </c>
      <c r="J8263" s="36">
        <v>4</v>
      </c>
      <c r="K8263" s="37">
        <v>279288</v>
      </c>
      <c r="L8263" s="38" t="s">
        <v>15</v>
      </c>
      <c r="M8263" s="38" t="s">
        <v>13</v>
      </c>
    </row>
    <row r="8264" spans="1:13" s="39" customFormat="1" ht="12.75" x14ac:dyDescent="0.2">
      <c r="A8264" s="33" t="s">
        <v>27</v>
      </c>
      <c r="B8264" s="33" t="s">
        <v>582</v>
      </c>
      <c r="C8264" s="34">
        <v>10</v>
      </c>
      <c r="D8264" s="33" t="s">
        <v>34</v>
      </c>
      <c r="E8264" s="33" t="s">
        <v>8666</v>
      </c>
      <c r="F8264" s="35">
        <v>40161513</v>
      </c>
      <c r="G8264" s="33" t="s">
        <v>15071</v>
      </c>
      <c r="H8264" s="33">
        <v>4</v>
      </c>
      <c r="I8264" s="33">
        <v>3</v>
      </c>
      <c r="J8264" s="36">
        <v>4</v>
      </c>
      <c r="K8264" s="37">
        <v>258544</v>
      </c>
      <c r="L8264" s="38" t="s">
        <v>15</v>
      </c>
      <c r="M8264" s="38" t="s">
        <v>13</v>
      </c>
    </row>
    <row r="8265" spans="1:13" s="39" customFormat="1" ht="12.75" x14ac:dyDescent="0.2">
      <c r="A8265" s="33" t="s">
        <v>27</v>
      </c>
      <c r="B8265" s="33" t="s">
        <v>582</v>
      </c>
      <c r="C8265" s="34">
        <v>10</v>
      </c>
      <c r="D8265" s="33" t="s">
        <v>34</v>
      </c>
      <c r="E8265" s="33" t="s">
        <v>8667</v>
      </c>
      <c r="F8265" s="35">
        <v>40161504</v>
      </c>
      <c r="G8265" s="33" t="s">
        <v>15071</v>
      </c>
      <c r="H8265" s="33">
        <v>4</v>
      </c>
      <c r="I8265" s="33">
        <v>3</v>
      </c>
      <c r="J8265" s="36">
        <v>4</v>
      </c>
      <c r="K8265" s="37">
        <v>454408</v>
      </c>
      <c r="L8265" s="38" t="s">
        <v>15</v>
      </c>
      <c r="M8265" s="38" t="s">
        <v>13</v>
      </c>
    </row>
    <row r="8266" spans="1:13" s="39" customFormat="1" ht="12.75" x14ac:dyDescent="0.2">
      <c r="A8266" s="33" t="s">
        <v>27</v>
      </c>
      <c r="B8266" s="33" t="s">
        <v>582</v>
      </c>
      <c r="C8266" s="34">
        <v>10</v>
      </c>
      <c r="D8266" s="33" t="s">
        <v>34</v>
      </c>
      <c r="E8266" s="33" t="s">
        <v>8668</v>
      </c>
      <c r="F8266" s="35">
        <v>40161505</v>
      </c>
      <c r="G8266" s="33" t="s">
        <v>15071</v>
      </c>
      <c r="H8266" s="33">
        <v>4</v>
      </c>
      <c r="I8266" s="33">
        <v>3</v>
      </c>
      <c r="J8266" s="36">
        <v>6</v>
      </c>
      <c r="K8266" s="37">
        <v>407442</v>
      </c>
      <c r="L8266" s="38" t="s">
        <v>15</v>
      </c>
      <c r="M8266" s="38" t="s">
        <v>13</v>
      </c>
    </row>
    <row r="8267" spans="1:13" s="39" customFormat="1" ht="12.75" x14ac:dyDescent="0.2">
      <c r="A8267" s="33" t="s">
        <v>27</v>
      </c>
      <c r="B8267" s="33" t="s">
        <v>582</v>
      </c>
      <c r="C8267" s="34">
        <v>10</v>
      </c>
      <c r="D8267" s="33" t="s">
        <v>34</v>
      </c>
      <c r="E8267" s="33" t="s">
        <v>8669</v>
      </c>
      <c r="F8267" s="35">
        <v>40161504</v>
      </c>
      <c r="G8267" s="33" t="s">
        <v>15071</v>
      </c>
      <c r="H8267" s="33">
        <v>4</v>
      </c>
      <c r="I8267" s="33">
        <v>3</v>
      </c>
      <c r="J8267" s="36">
        <v>6</v>
      </c>
      <c r="K8267" s="37">
        <v>469926</v>
      </c>
      <c r="L8267" s="38" t="s">
        <v>15</v>
      </c>
      <c r="M8267" s="38" t="s">
        <v>13</v>
      </c>
    </row>
    <row r="8268" spans="1:13" s="39" customFormat="1" ht="12.75" x14ac:dyDescent="0.2">
      <c r="A8268" s="33" t="s">
        <v>27</v>
      </c>
      <c r="B8268" s="33" t="s">
        <v>582</v>
      </c>
      <c r="C8268" s="34">
        <v>10</v>
      </c>
      <c r="D8268" s="33" t="s">
        <v>34</v>
      </c>
      <c r="E8268" s="33" t="s">
        <v>8670</v>
      </c>
      <c r="F8268" s="35">
        <v>40161513</v>
      </c>
      <c r="G8268" s="33" t="s">
        <v>15071</v>
      </c>
      <c r="H8268" s="33">
        <v>4</v>
      </c>
      <c r="I8268" s="33">
        <v>3</v>
      </c>
      <c r="J8268" s="36">
        <v>6</v>
      </c>
      <c r="K8268" s="37">
        <v>438816</v>
      </c>
      <c r="L8268" s="38" t="s">
        <v>15</v>
      </c>
      <c r="M8268" s="38" t="s">
        <v>13</v>
      </c>
    </row>
    <row r="8269" spans="1:13" s="39" customFormat="1" ht="12.75" x14ac:dyDescent="0.2">
      <c r="A8269" s="33" t="s">
        <v>27</v>
      </c>
      <c r="B8269" s="33" t="s">
        <v>582</v>
      </c>
      <c r="C8269" s="34">
        <v>10</v>
      </c>
      <c r="D8269" s="33" t="s">
        <v>34</v>
      </c>
      <c r="E8269" s="33" t="s">
        <v>8671</v>
      </c>
      <c r="F8269" s="35">
        <v>40161513</v>
      </c>
      <c r="G8269" s="33" t="s">
        <v>15071</v>
      </c>
      <c r="H8269" s="33">
        <v>4</v>
      </c>
      <c r="I8269" s="33">
        <v>3</v>
      </c>
      <c r="J8269" s="36">
        <v>3</v>
      </c>
      <c r="K8269" s="37">
        <v>219408</v>
      </c>
      <c r="L8269" s="38" t="s">
        <v>15</v>
      </c>
      <c r="M8269" s="38" t="s">
        <v>13</v>
      </c>
    </row>
    <row r="8270" spans="1:13" s="39" customFormat="1" ht="12.75" x14ac:dyDescent="0.2">
      <c r="A8270" s="33" t="s">
        <v>27</v>
      </c>
      <c r="B8270" s="33" t="s">
        <v>582</v>
      </c>
      <c r="C8270" s="34">
        <v>10</v>
      </c>
      <c r="D8270" s="33" t="s">
        <v>34</v>
      </c>
      <c r="E8270" s="33" t="s">
        <v>8672</v>
      </c>
      <c r="F8270" s="35">
        <v>40161504</v>
      </c>
      <c r="G8270" s="33" t="s">
        <v>15071</v>
      </c>
      <c r="H8270" s="33">
        <v>4</v>
      </c>
      <c r="I8270" s="33">
        <v>3</v>
      </c>
      <c r="J8270" s="36">
        <v>3</v>
      </c>
      <c r="K8270" s="37">
        <v>234963</v>
      </c>
      <c r="L8270" s="38" t="s">
        <v>15</v>
      </c>
      <c r="M8270" s="38" t="s">
        <v>13</v>
      </c>
    </row>
    <row r="8271" spans="1:13" s="39" customFormat="1" ht="12.75" x14ac:dyDescent="0.2">
      <c r="A8271" s="33" t="s">
        <v>27</v>
      </c>
      <c r="B8271" s="33" t="s">
        <v>582</v>
      </c>
      <c r="C8271" s="34">
        <v>10</v>
      </c>
      <c r="D8271" s="33" t="s">
        <v>34</v>
      </c>
      <c r="E8271" s="33" t="s">
        <v>8673</v>
      </c>
      <c r="F8271" s="35">
        <v>40161505</v>
      </c>
      <c r="G8271" s="33" t="s">
        <v>15071</v>
      </c>
      <c r="H8271" s="33">
        <v>4</v>
      </c>
      <c r="I8271" s="33">
        <v>3</v>
      </c>
      <c r="J8271" s="36">
        <v>3</v>
      </c>
      <c r="K8271" s="37">
        <v>209466</v>
      </c>
      <c r="L8271" s="38" t="s">
        <v>15</v>
      </c>
      <c r="M8271" s="38" t="s">
        <v>13</v>
      </c>
    </row>
    <row r="8272" spans="1:13" s="39" customFormat="1" ht="12.75" x14ac:dyDescent="0.2">
      <c r="A8272" s="33" t="s">
        <v>27</v>
      </c>
      <c r="B8272" s="33" t="s">
        <v>582</v>
      </c>
      <c r="C8272" s="34">
        <v>10</v>
      </c>
      <c r="D8272" s="33" t="s">
        <v>34</v>
      </c>
      <c r="E8272" s="33" t="s">
        <v>8674</v>
      </c>
      <c r="F8272" s="35">
        <v>40161505</v>
      </c>
      <c r="G8272" s="33" t="s">
        <v>15071</v>
      </c>
      <c r="H8272" s="33">
        <v>4</v>
      </c>
      <c r="I8272" s="33">
        <v>3</v>
      </c>
      <c r="J8272" s="36">
        <v>3</v>
      </c>
      <c r="K8272" s="37">
        <v>234963</v>
      </c>
      <c r="L8272" s="38" t="s">
        <v>15</v>
      </c>
      <c r="M8272" s="38" t="s">
        <v>13</v>
      </c>
    </row>
    <row r="8273" spans="1:13" s="39" customFormat="1" ht="12.75" x14ac:dyDescent="0.2">
      <c r="A8273" s="33" t="s">
        <v>27</v>
      </c>
      <c r="B8273" s="33" t="s">
        <v>582</v>
      </c>
      <c r="C8273" s="34">
        <v>10</v>
      </c>
      <c r="D8273" s="33" t="s">
        <v>34</v>
      </c>
      <c r="E8273" s="33" t="s">
        <v>8675</v>
      </c>
      <c r="F8273" s="35">
        <v>25171713</v>
      </c>
      <c r="G8273" s="33" t="s">
        <v>15071</v>
      </c>
      <c r="H8273" s="33">
        <v>4</v>
      </c>
      <c r="I8273" s="33">
        <v>3</v>
      </c>
      <c r="J8273" s="36">
        <v>4</v>
      </c>
      <c r="K8273" s="37">
        <v>247012</v>
      </c>
      <c r="L8273" s="38" t="s">
        <v>15</v>
      </c>
      <c r="M8273" s="38" t="s">
        <v>13</v>
      </c>
    </row>
    <row r="8274" spans="1:13" s="39" customFormat="1" ht="12.75" x14ac:dyDescent="0.2">
      <c r="A8274" s="33" t="s">
        <v>27</v>
      </c>
      <c r="B8274" s="33" t="s">
        <v>582</v>
      </c>
      <c r="C8274" s="34">
        <v>10</v>
      </c>
      <c r="D8274" s="33" t="s">
        <v>34</v>
      </c>
      <c r="E8274" s="33" t="s">
        <v>8676</v>
      </c>
      <c r="F8274" s="35">
        <v>25171713</v>
      </c>
      <c r="G8274" s="33" t="s">
        <v>15071</v>
      </c>
      <c r="H8274" s="33">
        <v>4</v>
      </c>
      <c r="I8274" s="33">
        <v>3</v>
      </c>
      <c r="J8274" s="36">
        <v>4</v>
      </c>
      <c r="K8274" s="37">
        <v>213012</v>
      </c>
      <c r="L8274" s="38" t="s">
        <v>15</v>
      </c>
      <c r="M8274" s="38" t="s">
        <v>13</v>
      </c>
    </row>
    <row r="8275" spans="1:13" s="39" customFormat="1" ht="12.75" x14ac:dyDescent="0.2">
      <c r="A8275" s="33" t="s">
        <v>27</v>
      </c>
      <c r="B8275" s="33" t="s">
        <v>582</v>
      </c>
      <c r="C8275" s="34">
        <v>10</v>
      </c>
      <c r="D8275" s="33" t="s">
        <v>34</v>
      </c>
      <c r="E8275" s="33" t="s">
        <v>8677</v>
      </c>
      <c r="F8275" s="35">
        <v>25171713</v>
      </c>
      <c r="G8275" s="33" t="s">
        <v>15071</v>
      </c>
      <c r="H8275" s="33">
        <v>4</v>
      </c>
      <c r="I8275" s="33">
        <v>3</v>
      </c>
      <c r="J8275" s="36">
        <v>3</v>
      </c>
      <c r="K8275" s="37">
        <v>364086</v>
      </c>
      <c r="L8275" s="38" t="s">
        <v>15</v>
      </c>
      <c r="M8275" s="38" t="s">
        <v>13</v>
      </c>
    </row>
    <row r="8276" spans="1:13" s="39" customFormat="1" ht="12.75" x14ac:dyDescent="0.2">
      <c r="A8276" s="33" t="s">
        <v>27</v>
      </c>
      <c r="B8276" s="33" t="s">
        <v>582</v>
      </c>
      <c r="C8276" s="34">
        <v>10</v>
      </c>
      <c r="D8276" s="33" t="s">
        <v>34</v>
      </c>
      <c r="E8276" s="33" t="s">
        <v>8678</v>
      </c>
      <c r="F8276" s="35">
        <v>25171713</v>
      </c>
      <c r="G8276" s="33" t="s">
        <v>15071</v>
      </c>
      <c r="H8276" s="33">
        <v>4</v>
      </c>
      <c r="I8276" s="33">
        <v>3</v>
      </c>
      <c r="J8276" s="36">
        <v>4</v>
      </c>
      <c r="K8276" s="37">
        <v>485448</v>
      </c>
      <c r="L8276" s="38" t="s">
        <v>15</v>
      </c>
      <c r="M8276" s="38" t="s">
        <v>13</v>
      </c>
    </row>
    <row r="8277" spans="1:13" s="39" customFormat="1" ht="12.75" x14ac:dyDescent="0.2">
      <c r="A8277" s="33" t="s">
        <v>27</v>
      </c>
      <c r="B8277" s="33" t="s">
        <v>582</v>
      </c>
      <c r="C8277" s="34">
        <v>10</v>
      </c>
      <c r="D8277" s="33" t="s">
        <v>34</v>
      </c>
      <c r="E8277" s="33" t="s">
        <v>8679</v>
      </c>
      <c r="F8277" s="35">
        <v>40161504</v>
      </c>
      <c r="G8277" s="33" t="s">
        <v>15071</v>
      </c>
      <c r="H8277" s="33">
        <v>4</v>
      </c>
      <c r="I8277" s="33">
        <v>3</v>
      </c>
      <c r="J8277" s="36">
        <v>2</v>
      </c>
      <c r="K8277" s="37">
        <v>227204</v>
      </c>
      <c r="L8277" s="38" t="s">
        <v>15</v>
      </c>
      <c r="M8277" s="38" t="s">
        <v>13</v>
      </c>
    </row>
    <row r="8278" spans="1:13" s="39" customFormat="1" ht="12.75" x14ac:dyDescent="0.2">
      <c r="A8278" s="33" t="s">
        <v>27</v>
      </c>
      <c r="B8278" s="33" t="s">
        <v>582</v>
      </c>
      <c r="C8278" s="34">
        <v>10</v>
      </c>
      <c r="D8278" s="33" t="s">
        <v>34</v>
      </c>
      <c r="E8278" s="33" t="s">
        <v>8680</v>
      </c>
      <c r="F8278" s="35">
        <v>40161505</v>
      </c>
      <c r="G8278" s="33" t="s">
        <v>15071</v>
      </c>
      <c r="H8278" s="33">
        <v>4</v>
      </c>
      <c r="I8278" s="33">
        <v>3</v>
      </c>
      <c r="J8278" s="36">
        <v>2</v>
      </c>
      <c r="K8278" s="37">
        <v>130814</v>
      </c>
      <c r="L8278" s="38" t="s">
        <v>15</v>
      </c>
      <c r="M8278" s="38" t="s">
        <v>13</v>
      </c>
    </row>
    <row r="8279" spans="1:13" s="39" customFormat="1" ht="12.75" x14ac:dyDescent="0.2">
      <c r="A8279" s="33" t="s">
        <v>27</v>
      </c>
      <c r="B8279" s="33" t="s">
        <v>582</v>
      </c>
      <c r="C8279" s="34">
        <v>10</v>
      </c>
      <c r="D8279" s="33" t="s">
        <v>34</v>
      </c>
      <c r="E8279" s="33" t="s">
        <v>8681</v>
      </c>
      <c r="F8279" s="35">
        <v>40161513</v>
      </c>
      <c r="G8279" s="33" t="s">
        <v>15071</v>
      </c>
      <c r="H8279" s="33">
        <v>4</v>
      </c>
      <c r="I8279" s="33">
        <v>3</v>
      </c>
      <c r="J8279" s="36">
        <v>2</v>
      </c>
      <c r="K8279" s="37">
        <v>260254</v>
      </c>
      <c r="L8279" s="38" t="s">
        <v>15</v>
      </c>
      <c r="M8279" s="38" t="s">
        <v>13</v>
      </c>
    </row>
    <row r="8280" spans="1:13" s="39" customFormat="1" ht="12.75" x14ac:dyDescent="0.2">
      <c r="A8280" s="33" t="s">
        <v>27</v>
      </c>
      <c r="B8280" s="33" t="s">
        <v>582</v>
      </c>
      <c r="C8280" s="34">
        <v>10</v>
      </c>
      <c r="D8280" s="33" t="s">
        <v>34</v>
      </c>
      <c r="E8280" s="33" t="s">
        <v>8682</v>
      </c>
      <c r="F8280" s="35">
        <v>40161505</v>
      </c>
      <c r="G8280" s="33" t="s">
        <v>15071</v>
      </c>
      <c r="H8280" s="33">
        <v>4</v>
      </c>
      <c r="I8280" s="33">
        <v>3</v>
      </c>
      <c r="J8280" s="36">
        <v>3</v>
      </c>
      <c r="K8280" s="37">
        <v>196221</v>
      </c>
      <c r="L8280" s="38" t="s">
        <v>15</v>
      </c>
      <c r="M8280" s="38" t="s">
        <v>13</v>
      </c>
    </row>
    <row r="8281" spans="1:13" s="39" customFormat="1" ht="12.75" x14ac:dyDescent="0.2">
      <c r="A8281" s="33" t="s">
        <v>27</v>
      </c>
      <c r="B8281" s="33" t="s">
        <v>582</v>
      </c>
      <c r="C8281" s="34">
        <v>10</v>
      </c>
      <c r="D8281" s="33" t="s">
        <v>34</v>
      </c>
      <c r="E8281" s="33" t="s">
        <v>8683</v>
      </c>
      <c r="F8281" s="35">
        <v>40161504</v>
      </c>
      <c r="G8281" s="33" t="s">
        <v>15071</v>
      </c>
      <c r="H8281" s="33">
        <v>4</v>
      </c>
      <c r="I8281" s="33">
        <v>3</v>
      </c>
      <c r="J8281" s="36">
        <v>3</v>
      </c>
      <c r="K8281" s="37">
        <v>154914</v>
      </c>
      <c r="L8281" s="38" t="s">
        <v>15</v>
      </c>
      <c r="M8281" s="38" t="s">
        <v>13</v>
      </c>
    </row>
    <row r="8282" spans="1:13" s="39" customFormat="1" ht="12.75" x14ac:dyDescent="0.2">
      <c r="A8282" s="33" t="s">
        <v>27</v>
      </c>
      <c r="B8282" s="33" t="s">
        <v>582</v>
      </c>
      <c r="C8282" s="34">
        <v>10</v>
      </c>
      <c r="D8282" s="33" t="s">
        <v>34</v>
      </c>
      <c r="E8282" s="33" t="s">
        <v>8684</v>
      </c>
      <c r="F8282" s="35">
        <v>40161513</v>
      </c>
      <c r="G8282" s="33" t="s">
        <v>15071</v>
      </c>
      <c r="H8282" s="33">
        <v>4</v>
      </c>
      <c r="I8282" s="33">
        <v>3</v>
      </c>
      <c r="J8282" s="36">
        <v>3</v>
      </c>
      <c r="K8282" s="37">
        <v>134256</v>
      </c>
      <c r="L8282" s="38" t="s">
        <v>15</v>
      </c>
      <c r="M8282" s="38" t="s">
        <v>13</v>
      </c>
    </row>
    <row r="8283" spans="1:13" s="39" customFormat="1" ht="12.75" x14ac:dyDescent="0.2">
      <c r="A8283" s="33" t="s">
        <v>27</v>
      </c>
      <c r="B8283" s="33" t="s">
        <v>582</v>
      </c>
      <c r="C8283" s="34">
        <v>10</v>
      </c>
      <c r="D8283" s="33" t="s">
        <v>34</v>
      </c>
      <c r="E8283" s="33" t="s">
        <v>8685</v>
      </c>
      <c r="F8283" s="35">
        <v>40161504</v>
      </c>
      <c r="G8283" s="33" t="s">
        <v>15071</v>
      </c>
      <c r="H8283" s="33">
        <v>4</v>
      </c>
      <c r="I8283" s="33">
        <v>3</v>
      </c>
      <c r="J8283" s="36">
        <v>3</v>
      </c>
      <c r="K8283" s="37">
        <v>154914</v>
      </c>
      <c r="L8283" s="38" t="s">
        <v>15</v>
      </c>
      <c r="M8283" s="38" t="s">
        <v>13</v>
      </c>
    </row>
    <row r="8284" spans="1:13" s="39" customFormat="1" ht="12.75" x14ac:dyDescent="0.2">
      <c r="A8284" s="33" t="s">
        <v>27</v>
      </c>
      <c r="B8284" s="33" t="s">
        <v>582</v>
      </c>
      <c r="C8284" s="34">
        <v>10</v>
      </c>
      <c r="D8284" s="33" t="s">
        <v>34</v>
      </c>
      <c r="E8284" s="33" t="s">
        <v>8686</v>
      </c>
      <c r="F8284" s="35">
        <v>40161505</v>
      </c>
      <c r="G8284" s="33" t="s">
        <v>15071</v>
      </c>
      <c r="H8284" s="33">
        <v>4</v>
      </c>
      <c r="I8284" s="33">
        <v>3</v>
      </c>
      <c r="J8284" s="36">
        <v>3</v>
      </c>
      <c r="K8284" s="37">
        <v>196221</v>
      </c>
      <c r="L8284" s="38" t="s">
        <v>15</v>
      </c>
      <c r="M8284" s="38" t="s">
        <v>13</v>
      </c>
    </row>
    <row r="8285" spans="1:13" s="39" customFormat="1" ht="12.75" x14ac:dyDescent="0.2">
      <c r="A8285" s="33" t="s">
        <v>27</v>
      </c>
      <c r="B8285" s="33" t="s">
        <v>582</v>
      </c>
      <c r="C8285" s="34">
        <v>10</v>
      </c>
      <c r="D8285" s="33" t="s">
        <v>34</v>
      </c>
      <c r="E8285" s="33" t="s">
        <v>8687</v>
      </c>
      <c r="F8285" s="35">
        <v>40161513</v>
      </c>
      <c r="G8285" s="33" t="s">
        <v>15071</v>
      </c>
      <c r="H8285" s="33">
        <v>4</v>
      </c>
      <c r="I8285" s="33">
        <v>3</v>
      </c>
      <c r="J8285" s="36">
        <v>3</v>
      </c>
      <c r="K8285" s="37">
        <v>134256</v>
      </c>
      <c r="L8285" s="38" t="s">
        <v>15</v>
      </c>
      <c r="M8285" s="38" t="s">
        <v>13</v>
      </c>
    </row>
    <row r="8286" spans="1:13" s="39" customFormat="1" ht="12.75" x14ac:dyDescent="0.2">
      <c r="A8286" s="33" t="s">
        <v>27</v>
      </c>
      <c r="B8286" s="33" t="s">
        <v>582</v>
      </c>
      <c r="C8286" s="34">
        <v>10</v>
      </c>
      <c r="D8286" s="33" t="s">
        <v>34</v>
      </c>
      <c r="E8286" s="33" t="s">
        <v>8688</v>
      </c>
      <c r="F8286" s="35">
        <v>40161505</v>
      </c>
      <c r="G8286" s="33" t="s">
        <v>15071</v>
      </c>
      <c r="H8286" s="33">
        <v>4</v>
      </c>
      <c r="I8286" s="33">
        <v>3</v>
      </c>
      <c r="J8286" s="36">
        <v>3</v>
      </c>
      <c r="K8286" s="37">
        <v>196221</v>
      </c>
      <c r="L8286" s="38" t="s">
        <v>15</v>
      </c>
      <c r="M8286" s="38" t="s">
        <v>13</v>
      </c>
    </row>
    <row r="8287" spans="1:13" s="39" customFormat="1" ht="12.75" x14ac:dyDescent="0.2">
      <c r="A8287" s="33" t="s">
        <v>27</v>
      </c>
      <c r="B8287" s="33" t="s">
        <v>582</v>
      </c>
      <c r="C8287" s="34">
        <v>10</v>
      </c>
      <c r="D8287" s="33" t="s">
        <v>34</v>
      </c>
      <c r="E8287" s="33" t="s">
        <v>8689</v>
      </c>
      <c r="F8287" s="35">
        <v>40161504</v>
      </c>
      <c r="G8287" s="33" t="s">
        <v>15071</v>
      </c>
      <c r="H8287" s="33">
        <v>4</v>
      </c>
      <c r="I8287" s="33">
        <v>3</v>
      </c>
      <c r="J8287" s="36">
        <v>3</v>
      </c>
      <c r="K8287" s="37">
        <v>154914</v>
      </c>
      <c r="L8287" s="38" t="s">
        <v>15</v>
      </c>
      <c r="M8287" s="38" t="s">
        <v>13</v>
      </c>
    </row>
    <row r="8288" spans="1:13" s="39" customFormat="1" ht="12.75" x14ac:dyDescent="0.2">
      <c r="A8288" s="33" t="s">
        <v>27</v>
      </c>
      <c r="B8288" s="33" t="s">
        <v>582</v>
      </c>
      <c r="C8288" s="34">
        <v>10</v>
      </c>
      <c r="D8288" s="33" t="s">
        <v>34</v>
      </c>
      <c r="E8288" s="33" t="s">
        <v>8690</v>
      </c>
      <c r="F8288" s="35">
        <v>40161513</v>
      </c>
      <c r="G8288" s="33" t="s">
        <v>15071</v>
      </c>
      <c r="H8288" s="33">
        <v>4</v>
      </c>
      <c r="I8288" s="33">
        <v>3</v>
      </c>
      <c r="J8288" s="36">
        <v>3</v>
      </c>
      <c r="K8288" s="37">
        <v>134256</v>
      </c>
      <c r="L8288" s="38" t="s">
        <v>15</v>
      </c>
      <c r="M8288" s="38" t="s">
        <v>13</v>
      </c>
    </row>
    <row r="8289" spans="1:13" s="39" customFormat="1" ht="12.75" x14ac:dyDescent="0.2">
      <c r="A8289" s="33" t="s">
        <v>27</v>
      </c>
      <c r="B8289" s="33" t="s">
        <v>582</v>
      </c>
      <c r="C8289" s="34">
        <v>10</v>
      </c>
      <c r="D8289" s="33" t="s">
        <v>34</v>
      </c>
      <c r="E8289" s="33" t="s">
        <v>8691</v>
      </c>
      <c r="F8289" s="35">
        <v>40161505</v>
      </c>
      <c r="G8289" s="33" t="s">
        <v>15071</v>
      </c>
      <c r="H8289" s="33">
        <v>4</v>
      </c>
      <c r="I8289" s="33">
        <v>3</v>
      </c>
      <c r="J8289" s="36">
        <v>3</v>
      </c>
      <c r="K8289" s="37">
        <v>196221</v>
      </c>
      <c r="L8289" s="38" t="s">
        <v>15</v>
      </c>
      <c r="M8289" s="38" t="s">
        <v>13</v>
      </c>
    </row>
    <row r="8290" spans="1:13" s="39" customFormat="1" ht="12.75" x14ac:dyDescent="0.2">
      <c r="A8290" s="33" t="s">
        <v>27</v>
      </c>
      <c r="B8290" s="33" t="s">
        <v>582</v>
      </c>
      <c r="C8290" s="34">
        <v>10</v>
      </c>
      <c r="D8290" s="33" t="s">
        <v>34</v>
      </c>
      <c r="E8290" s="33" t="s">
        <v>8692</v>
      </c>
      <c r="F8290" s="35">
        <v>40161504</v>
      </c>
      <c r="G8290" s="33" t="s">
        <v>15071</v>
      </c>
      <c r="H8290" s="33">
        <v>4</v>
      </c>
      <c r="I8290" s="33">
        <v>3</v>
      </c>
      <c r="J8290" s="36">
        <v>3</v>
      </c>
      <c r="K8290" s="37">
        <v>154914</v>
      </c>
      <c r="L8290" s="38" t="s">
        <v>15</v>
      </c>
      <c r="M8290" s="38" t="s">
        <v>13</v>
      </c>
    </row>
    <row r="8291" spans="1:13" s="39" customFormat="1" ht="12.75" x14ac:dyDescent="0.2">
      <c r="A8291" s="33" t="s">
        <v>27</v>
      </c>
      <c r="B8291" s="33" t="s">
        <v>582</v>
      </c>
      <c r="C8291" s="34">
        <v>10</v>
      </c>
      <c r="D8291" s="33" t="s">
        <v>34</v>
      </c>
      <c r="E8291" s="33" t="s">
        <v>8693</v>
      </c>
      <c r="F8291" s="35">
        <v>40161513</v>
      </c>
      <c r="G8291" s="33" t="s">
        <v>15071</v>
      </c>
      <c r="H8291" s="33">
        <v>4</v>
      </c>
      <c r="I8291" s="33">
        <v>3</v>
      </c>
      <c r="J8291" s="36">
        <v>3</v>
      </c>
      <c r="K8291" s="37">
        <v>134256</v>
      </c>
      <c r="L8291" s="38" t="s">
        <v>15</v>
      </c>
      <c r="M8291" s="38" t="s">
        <v>13</v>
      </c>
    </row>
    <row r="8292" spans="1:13" s="39" customFormat="1" ht="12.75" x14ac:dyDescent="0.2">
      <c r="A8292" s="33" t="s">
        <v>27</v>
      </c>
      <c r="B8292" s="33" t="s">
        <v>582</v>
      </c>
      <c r="C8292" s="34">
        <v>10</v>
      </c>
      <c r="D8292" s="33" t="s">
        <v>34</v>
      </c>
      <c r="E8292" s="33" t="s">
        <v>8694</v>
      </c>
      <c r="F8292" s="35">
        <v>25171707</v>
      </c>
      <c r="G8292" s="33" t="s">
        <v>15071</v>
      </c>
      <c r="H8292" s="33">
        <v>4</v>
      </c>
      <c r="I8292" s="33">
        <v>3</v>
      </c>
      <c r="J8292" s="36">
        <v>1</v>
      </c>
      <c r="K8292" s="37">
        <v>60750</v>
      </c>
      <c r="L8292" s="38" t="s">
        <v>15</v>
      </c>
      <c r="M8292" s="38" t="s">
        <v>13</v>
      </c>
    </row>
    <row r="8293" spans="1:13" s="39" customFormat="1" ht="12.75" x14ac:dyDescent="0.2">
      <c r="A8293" s="33" t="s">
        <v>27</v>
      </c>
      <c r="B8293" s="33" t="s">
        <v>582</v>
      </c>
      <c r="C8293" s="34">
        <v>10</v>
      </c>
      <c r="D8293" s="33" t="s">
        <v>34</v>
      </c>
      <c r="E8293" s="33" t="s">
        <v>8695</v>
      </c>
      <c r="F8293" s="35">
        <v>25171713</v>
      </c>
      <c r="G8293" s="33" t="s">
        <v>15071</v>
      </c>
      <c r="H8293" s="33">
        <v>4</v>
      </c>
      <c r="I8293" s="33">
        <v>3</v>
      </c>
      <c r="J8293" s="36">
        <v>1</v>
      </c>
      <c r="K8293" s="37">
        <v>52650</v>
      </c>
      <c r="L8293" s="38" t="s">
        <v>15</v>
      </c>
      <c r="M8293" s="38" t="s">
        <v>13</v>
      </c>
    </row>
    <row r="8294" spans="1:13" s="39" customFormat="1" ht="12.75" x14ac:dyDescent="0.2">
      <c r="A8294" s="33" t="s">
        <v>27</v>
      </c>
      <c r="B8294" s="33" t="s">
        <v>582</v>
      </c>
      <c r="C8294" s="34">
        <v>10</v>
      </c>
      <c r="D8294" s="33" t="s">
        <v>34</v>
      </c>
      <c r="E8294" s="33" t="s">
        <v>8696</v>
      </c>
      <c r="F8294" s="35">
        <v>25171707</v>
      </c>
      <c r="G8294" s="33" t="s">
        <v>15071</v>
      </c>
      <c r="H8294" s="33">
        <v>4</v>
      </c>
      <c r="I8294" s="33">
        <v>3</v>
      </c>
      <c r="J8294" s="36">
        <v>1</v>
      </c>
      <c r="K8294" s="37">
        <v>60750</v>
      </c>
      <c r="L8294" s="38" t="s">
        <v>15</v>
      </c>
      <c r="M8294" s="38" t="s">
        <v>13</v>
      </c>
    </row>
    <row r="8295" spans="1:13" s="39" customFormat="1" ht="12.75" x14ac:dyDescent="0.2">
      <c r="A8295" s="33" t="s">
        <v>27</v>
      </c>
      <c r="B8295" s="33" t="s">
        <v>582</v>
      </c>
      <c r="C8295" s="34">
        <v>10</v>
      </c>
      <c r="D8295" s="33" t="s">
        <v>34</v>
      </c>
      <c r="E8295" s="33" t="s">
        <v>8697</v>
      </c>
      <c r="F8295" s="35">
        <v>25171713</v>
      </c>
      <c r="G8295" s="33" t="s">
        <v>15071</v>
      </c>
      <c r="H8295" s="33">
        <v>4</v>
      </c>
      <c r="I8295" s="33">
        <v>3</v>
      </c>
      <c r="J8295" s="36">
        <v>1</v>
      </c>
      <c r="K8295" s="37">
        <v>52650</v>
      </c>
      <c r="L8295" s="38" t="s">
        <v>15</v>
      </c>
      <c r="M8295" s="38" t="s">
        <v>13</v>
      </c>
    </row>
    <row r="8296" spans="1:13" s="39" customFormat="1" ht="12.75" x14ac:dyDescent="0.2">
      <c r="A8296" s="33" t="s">
        <v>27</v>
      </c>
      <c r="B8296" s="33" t="s">
        <v>582</v>
      </c>
      <c r="C8296" s="34">
        <v>10</v>
      </c>
      <c r="D8296" s="33" t="s">
        <v>34</v>
      </c>
      <c r="E8296" s="33" t="s">
        <v>8698</v>
      </c>
      <c r="F8296" s="35">
        <v>25171707</v>
      </c>
      <c r="G8296" s="33" t="s">
        <v>15071</v>
      </c>
      <c r="H8296" s="33">
        <v>4</v>
      </c>
      <c r="I8296" s="33">
        <v>3</v>
      </c>
      <c r="J8296" s="36">
        <v>1</v>
      </c>
      <c r="K8296" s="37">
        <v>60750</v>
      </c>
      <c r="L8296" s="38" t="s">
        <v>15</v>
      </c>
      <c r="M8296" s="38" t="s">
        <v>13</v>
      </c>
    </row>
    <row r="8297" spans="1:13" s="39" customFormat="1" ht="12.75" x14ac:dyDescent="0.2">
      <c r="A8297" s="33" t="s">
        <v>27</v>
      </c>
      <c r="B8297" s="33" t="s">
        <v>582</v>
      </c>
      <c r="C8297" s="34">
        <v>10</v>
      </c>
      <c r="D8297" s="33" t="s">
        <v>34</v>
      </c>
      <c r="E8297" s="33" t="s">
        <v>8699</v>
      </c>
      <c r="F8297" s="35">
        <v>25171713</v>
      </c>
      <c r="G8297" s="33" t="s">
        <v>15071</v>
      </c>
      <c r="H8297" s="33">
        <v>4</v>
      </c>
      <c r="I8297" s="33">
        <v>3</v>
      </c>
      <c r="J8297" s="36">
        <v>1</v>
      </c>
      <c r="K8297" s="37">
        <v>52650</v>
      </c>
      <c r="L8297" s="38" t="s">
        <v>15</v>
      </c>
      <c r="M8297" s="38" t="s">
        <v>13</v>
      </c>
    </row>
    <row r="8298" spans="1:13" s="39" customFormat="1" ht="12.75" x14ac:dyDescent="0.2">
      <c r="A8298" s="33" t="s">
        <v>27</v>
      </c>
      <c r="B8298" s="33" t="s">
        <v>582</v>
      </c>
      <c r="C8298" s="34">
        <v>10</v>
      </c>
      <c r="D8298" s="33" t="s">
        <v>34</v>
      </c>
      <c r="E8298" s="33" t="s">
        <v>8700</v>
      </c>
      <c r="F8298" s="35">
        <v>25171707</v>
      </c>
      <c r="G8298" s="33" t="s">
        <v>15071</v>
      </c>
      <c r="H8298" s="33">
        <v>4</v>
      </c>
      <c r="I8298" s="33">
        <v>3</v>
      </c>
      <c r="J8298" s="36">
        <v>1</v>
      </c>
      <c r="K8298" s="37">
        <v>60750</v>
      </c>
      <c r="L8298" s="38" t="s">
        <v>15</v>
      </c>
      <c r="M8298" s="38" t="s">
        <v>13</v>
      </c>
    </row>
    <row r="8299" spans="1:13" s="39" customFormat="1" ht="12.75" x14ac:dyDescent="0.2">
      <c r="A8299" s="33" t="s">
        <v>27</v>
      </c>
      <c r="B8299" s="33" t="s">
        <v>582</v>
      </c>
      <c r="C8299" s="34">
        <v>10</v>
      </c>
      <c r="D8299" s="33" t="s">
        <v>34</v>
      </c>
      <c r="E8299" s="33" t="s">
        <v>8701</v>
      </c>
      <c r="F8299" s="35">
        <v>25171713</v>
      </c>
      <c r="G8299" s="33" t="s">
        <v>15071</v>
      </c>
      <c r="H8299" s="33">
        <v>4</v>
      </c>
      <c r="I8299" s="33">
        <v>3</v>
      </c>
      <c r="J8299" s="36">
        <v>1</v>
      </c>
      <c r="K8299" s="37">
        <v>52650</v>
      </c>
      <c r="L8299" s="38" t="s">
        <v>15</v>
      </c>
      <c r="M8299" s="38" t="s">
        <v>13</v>
      </c>
    </row>
    <row r="8300" spans="1:13" s="39" customFormat="1" ht="12.75" x14ac:dyDescent="0.2">
      <c r="A8300" s="33" t="s">
        <v>27</v>
      </c>
      <c r="B8300" s="33" t="s">
        <v>582</v>
      </c>
      <c r="C8300" s="34">
        <v>10</v>
      </c>
      <c r="D8300" s="33" t="s">
        <v>34</v>
      </c>
      <c r="E8300" s="33" t="s">
        <v>8702</v>
      </c>
      <c r="F8300" s="35">
        <v>25171707</v>
      </c>
      <c r="G8300" s="33" t="s">
        <v>15071</v>
      </c>
      <c r="H8300" s="33">
        <v>4</v>
      </c>
      <c r="I8300" s="33">
        <v>3</v>
      </c>
      <c r="J8300" s="36">
        <v>1</v>
      </c>
      <c r="K8300" s="37">
        <v>60750</v>
      </c>
      <c r="L8300" s="38" t="s">
        <v>15</v>
      </c>
      <c r="M8300" s="38" t="s">
        <v>13</v>
      </c>
    </row>
    <row r="8301" spans="1:13" s="39" customFormat="1" ht="12.75" x14ac:dyDescent="0.2">
      <c r="A8301" s="33" t="s">
        <v>27</v>
      </c>
      <c r="B8301" s="33" t="s">
        <v>582</v>
      </c>
      <c r="C8301" s="34">
        <v>10</v>
      </c>
      <c r="D8301" s="33" t="s">
        <v>34</v>
      </c>
      <c r="E8301" s="33" t="s">
        <v>8703</v>
      </c>
      <c r="F8301" s="35">
        <v>25171713</v>
      </c>
      <c r="G8301" s="33" t="s">
        <v>15071</v>
      </c>
      <c r="H8301" s="33">
        <v>4</v>
      </c>
      <c r="I8301" s="33">
        <v>3</v>
      </c>
      <c r="J8301" s="36">
        <v>1</v>
      </c>
      <c r="K8301" s="37">
        <v>52650</v>
      </c>
      <c r="L8301" s="38" t="s">
        <v>15</v>
      </c>
      <c r="M8301" s="38" t="s">
        <v>13</v>
      </c>
    </row>
    <row r="8302" spans="1:13" s="39" customFormat="1" ht="12.75" x14ac:dyDescent="0.2">
      <c r="A8302" s="33" t="s">
        <v>27</v>
      </c>
      <c r="B8302" s="33" t="s">
        <v>582</v>
      </c>
      <c r="C8302" s="34">
        <v>10</v>
      </c>
      <c r="D8302" s="33" t="s">
        <v>34</v>
      </c>
      <c r="E8302" s="33" t="s">
        <v>8704</v>
      </c>
      <c r="F8302" s="35">
        <v>25171707</v>
      </c>
      <c r="G8302" s="33" t="s">
        <v>15071</v>
      </c>
      <c r="H8302" s="33">
        <v>4</v>
      </c>
      <c r="I8302" s="33">
        <v>3</v>
      </c>
      <c r="J8302" s="36">
        <v>1</v>
      </c>
      <c r="K8302" s="37">
        <v>70750</v>
      </c>
      <c r="L8302" s="38" t="s">
        <v>15</v>
      </c>
      <c r="M8302" s="38" t="s">
        <v>13</v>
      </c>
    </row>
    <row r="8303" spans="1:13" s="39" customFormat="1" ht="12.75" x14ac:dyDescent="0.2">
      <c r="A8303" s="33" t="s">
        <v>27</v>
      </c>
      <c r="B8303" s="33" t="s">
        <v>582</v>
      </c>
      <c r="C8303" s="34">
        <v>10</v>
      </c>
      <c r="D8303" s="33" t="s">
        <v>34</v>
      </c>
      <c r="E8303" s="33" t="s">
        <v>8705</v>
      </c>
      <c r="F8303" s="35">
        <v>25171713</v>
      </c>
      <c r="G8303" s="33" t="s">
        <v>15071</v>
      </c>
      <c r="H8303" s="33">
        <v>4</v>
      </c>
      <c r="I8303" s="33">
        <v>3</v>
      </c>
      <c r="J8303" s="36">
        <v>1</v>
      </c>
      <c r="K8303" s="37">
        <v>52650</v>
      </c>
      <c r="L8303" s="38" t="s">
        <v>15</v>
      </c>
      <c r="M8303" s="38" t="s">
        <v>13</v>
      </c>
    </row>
    <row r="8304" spans="1:13" s="39" customFormat="1" ht="12.75" x14ac:dyDescent="0.2">
      <c r="A8304" s="33" t="s">
        <v>27</v>
      </c>
      <c r="B8304" s="33" t="s">
        <v>582</v>
      </c>
      <c r="C8304" s="34">
        <v>10</v>
      </c>
      <c r="D8304" s="33" t="s">
        <v>34</v>
      </c>
      <c r="E8304" s="33" t="s">
        <v>8706</v>
      </c>
      <c r="F8304" s="35">
        <v>25171707</v>
      </c>
      <c r="G8304" s="33" t="s">
        <v>15071</v>
      </c>
      <c r="H8304" s="33">
        <v>4</v>
      </c>
      <c r="I8304" s="33">
        <v>3</v>
      </c>
      <c r="J8304" s="36">
        <v>1</v>
      </c>
      <c r="K8304" s="37">
        <v>65750</v>
      </c>
      <c r="L8304" s="38" t="s">
        <v>15</v>
      </c>
      <c r="M8304" s="38" t="s">
        <v>13</v>
      </c>
    </row>
    <row r="8305" spans="1:13" s="39" customFormat="1" ht="12.75" x14ac:dyDescent="0.2">
      <c r="A8305" s="33" t="s">
        <v>27</v>
      </c>
      <c r="B8305" s="33" t="s">
        <v>582</v>
      </c>
      <c r="C8305" s="34">
        <v>10</v>
      </c>
      <c r="D8305" s="33" t="s">
        <v>34</v>
      </c>
      <c r="E8305" s="33" t="s">
        <v>8707</v>
      </c>
      <c r="F8305" s="35">
        <v>25171713</v>
      </c>
      <c r="G8305" s="33" t="s">
        <v>15071</v>
      </c>
      <c r="H8305" s="33">
        <v>4</v>
      </c>
      <c r="I8305" s="33">
        <v>3</v>
      </c>
      <c r="J8305" s="36">
        <v>1</v>
      </c>
      <c r="K8305" s="37">
        <v>52650</v>
      </c>
      <c r="L8305" s="38" t="s">
        <v>15</v>
      </c>
      <c r="M8305" s="38" t="s">
        <v>13</v>
      </c>
    </row>
    <row r="8306" spans="1:13" s="39" customFormat="1" ht="12.75" x14ac:dyDescent="0.2">
      <c r="A8306" s="33" t="s">
        <v>27</v>
      </c>
      <c r="B8306" s="33" t="s">
        <v>582</v>
      </c>
      <c r="C8306" s="34">
        <v>10</v>
      </c>
      <c r="D8306" s="33" t="s">
        <v>34</v>
      </c>
      <c r="E8306" s="33" t="s">
        <v>8708</v>
      </c>
      <c r="F8306" s="35">
        <v>25172901</v>
      </c>
      <c r="G8306" s="33" t="s">
        <v>15071</v>
      </c>
      <c r="H8306" s="33">
        <v>4</v>
      </c>
      <c r="I8306" s="33">
        <v>3</v>
      </c>
      <c r="J8306" s="36">
        <v>5</v>
      </c>
      <c r="K8306" s="37">
        <v>40500</v>
      </c>
      <c r="L8306" s="38" t="s">
        <v>15</v>
      </c>
      <c r="M8306" s="38" t="s">
        <v>13</v>
      </c>
    </row>
    <row r="8307" spans="1:13" s="39" customFormat="1" ht="12.75" x14ac:dyDescent="0.2">
      <c r="A8307" s="33" t="s">
        <v>27</v>
      </c>
      <c r="B8307" s="33" t="s">
        <v>582</v>
      </c>
      <c r="C8307" s="34">
        <v>10</v>
      </c>
      <c r="D8307" s="33" t="s">
        <v>34</v>
      </c>
      <c r="E8307" s="33" t="s">
        <v>8709</v>
      </c>
      <c r="F8307" s="35">
        <v>25172901</v>
      </c>
      <c r="G8307" s="33" t="s">
        <v>15071</v>
      </c>
      <c r="H8307" s="33">
        <v>4</v>
      </c>
      <c r="I8307" s="33">
        <v>3</v>
      </c>
      <c r="J8307" s="36">
        <v>5</v>
      </c>
      <c r="K8307" s="37">
        <v>40500</v>
      </c>
      <c r="L8307" s="38" t="s">
        <v>15</v>
      </c>
      <c r="M8307" s="38" t="s">
        <v>13</v>
      </c>
    </row>
    <row r="8308" spans="1:13" s="39" customFormat="1" ht="12.75" x14ac:dyDescent="0.2">
      <c r="A8308" s="33" t="s">
        <v>27</v>
      </c>
      <c r="B8308" s="33" t="s">
        <v>582</v>
      </c>
      <c r="C8308" s="34">
        <v>10</v>
      </c>
      <c r="D8308" s="33" t="s">
        <v>34</v>
      </c>
      <c r="E8308" s="33" t="s">
        <v>8710</v>
      </c>
      <c r="F8308" s="35">
        <v>26111703</v>
      </c>
      <c r="G8308" s="33" t="s">
        <v>15071</v>
      </c>
      <c r="H8308" s="33">
        <v>4</v>
      </c>
      <c r="I8308" s="33">
        <v>3</v>
      </c>
      <c r="J8308" s="36">
        <v>5</v>
      </c>
      <c r="K8308" s="37">
        <v>1953500</v>
      </c>
      <c r="L8308" s="38" t="s">
        <v>15</v>
      </c>
      <c r="M8308" s="38" t="s">
        <v>13</v>
      </c>
    </row>
    <row r="8309" spans="1:13" s="39" customFormat="1" ht="12.75" x14ac:dyDescent="0.2">
      <c r="A8309" s="33" t="s">
        <v>27</v>
      </c>
      <c r="B8309" s="33" t="s">
        <v>582</v>
      </c>
      <c r="C8309" s="34">
        <v>10</v>
      </c>
      <c r="D8309" s="33" t="s">
        <v>34</v>
      </c>
      <c r="E8309" s="33" t="s">
        <v>8711</v>
      </c>
      <c r="F8309" s="35">
        <v>26111703</v>
      </c>
      <c r="G8309" s="33" t="s">
        <v>15071</v>
      </c>
      <c r="H8309" s="33">
        <v>4</v>
      </c>
      <c r="I8309" s="33">
        <v>3</v>
      </c>
      <c r="J8309" s="36">
        <v>4</v>
      </c>
      <c r="K8309" s="37">
        <v>1498000</v>
      </c>
      <c r="L8309" s="38" t="s">
        <v>15</v>
      </c>
      <c r="M8309" s="38" t="s">
        <v>13</v>
      </c>
    </row>
    <row r="8310" spans="1:13" s="39" customFormat="1" ht="12.75" x14ac:dyDescent="0.2">
      <c r="A8310" s="33" t="s">
        <v>27</v>
      </c>
      <c r="B8310" s="33" t="s">
        <v>582</v>
      </c>
      <c r="C8310" s="34">
        <v>10</v>
      </c>
      <c r="D8310" s="33" t="s">
        <v>34</v>
      </c>
      <c r="E8310" s="33" t="s">
        <v>8712</v>
      </c>
      <c r="F8310" s="35">
        <v>26111703</v>
      </c>
      <c r="G8310" s="33" t="s">
        <v>15071</v>
      </c>
      <c r="H8310" s="33">
        <v>4</v>
      </c>
      <c r="I8310" s="33">
        <v>3</v>
      </c>
      <c r="J8310" s="36">
        <v>5</v>
      </c>
      <c r="K8310" s="37">
        <v>941000</v>
      </c>
      <c r="L8310" s="38" t="s">
        <v>15</v>
      </c>
      <c r="M8310" s="38" t="s">
        <v>13</v>
      </c>
    </row>
    <row r="8311" spans="1:13" s="39" customFormat="1" ht="12.75" x14ac:dyDescent="0.2">
      <c r="A8311" s="33" t="s">
        <v>27</v>
      </c>
      <c r="B8311" s="33" t="s">
        <v>582</v>
      </c>
      <c r="C8311" s="34">
        <v>10</v>
      </c>
      <c r="D8311" s="33" t="s">
        <v>34</v>
      </c>
      <c r="E8311" s="33" t="s">
        <v>8713</v>
      </c>
      <c r="F8311" s="35">
        <v>26111703</v>
      </c>
      <c r="G8311" s="33" t="s">
        <v>15071</v>
      </c>
      <c r="H8311" s="33">
        <v>4</v>
      </c>
      <c r="I8311" s="33">
        <v>3</v>
      </c>
      <c r="J8311" s="36">
        <v>4</v>
      </c>
      <c r="K8311" s="37">
        <v>1458004</v>
      </c>
      <c r="L8311" s="38" t="s">
        <v>15</v>
      </c>
      <c r="M8311" s="38" t="s">
        <v>13</v>
      </c>
    </row>
    <row r="8312" spans="1:13" s="39" customFormat="1" ht="12.75" x14ac:dyDescent="0.2">
      <c r="A8312" s="33" t="s">
        <v>27</v>
      </c>
      <c r="B8312" s="33" t="s">
        <v>582</v>
      </c>
      <c r="C8312" s="34">
        <v>10</v>
      </c>
      <c r="D8312" s="33" t="s">
        <v>34</v>
      </c>
      <c r="E8312" s="33" t="s">
        <v>8714</v>
      </c>
      <c r="F8312" s="35">
        <v>31162800</v>
      </c>
      <c r="G8312" s="33" t="s">
        <v>467</v>
      </c>
      <c r="H8312" s="33">
        <v>1</v>
      </c>
      <c r="I8312" s="33">
        <v>6</v>
      </c>
      <c r="J8312" s="36">
        <v>2</v>
      </c>
      <c r="K8312" s="37">
        <v>1807740</v>
      </c>
      <c r="L8312" s="38" t="s">
        <v>15</v>
      </c>
      <c r="M8312" s="38" t="s">
        <v>13</v>
      </c>
    </row>
    <row r="8313" spans="1:13" s="39" customFormat="1" ht="12.75" x14ac:dyDescent="0.2">
      <c r="A8313" s="33" t="s">
        <v>27</v>
      </c>
      <c r="B8313" s="33" t="s">
        <v>582</v>
      </c>
      <c r="C8313" s="34">
        <v>10</v>
      </c>
      <c r="D8313" s="33" t="s">
        <v>34</v>
      </c>
      <c r="E8313" s="33" t="s">
        <v>8715</v>
      </c>
      <c r="F8313" s="35">
        <v>31162800</v>
      </c>
      <c r="G8313" s="33" t="s">
        <v>467</v>
      </c>
      <c r="H8313" s="33">
        <v>1</v>
      </c>
      <c r="I8313" s="33">
        <v>6</v>
      </c>
      <c r="J8313" s="36">
        <v>2</v>
      </c>
      <c r="K8313" s="37">
        <v>1900800</v>
      </c>
      <c r="L8313" s="38" t="s">
        <v>15</v>
      </c>
      <c r="M8313" s="38" t="s">
        <v>13</v>
      </c>
    </row>
    <row r="8314" spans="1:13" s="39" customFormat="1" ht="12.75" x14ac:dyDescent="0.2">
      <c r="A8314" s="33" t="s">
        <v>27</v>
      </c>
      <c r="B8314" s="33" t="s">
        <v>582</v>
      </c>
      <c r="C8314" s="34">
        <v>10</v>
      </c>
      <c r="D8314" s="33" t="s">
        <v>34</v>
      </c>
      <c r="E8314" s="33" t="s">
        <v>8716</v>
      </c>
      <c r="F8314" s="35">
        <v>31162800</v>
      </c>
      <c r="G8314" s="33" t="s">
        <v>467</v>
      </c>
      <c r="H8314" s="33">
        <v>1</v>
      </c>
      <c r="I8314" s="33">
        <v>6</v>
      </c>
      <c r="J8314" s="36">
        <v>2</v>
      </c>
      <c r="K8314" s="37">
        <v>1900800</v>
      </c>
      <c r="L8314" s="38" t="s">
        <v>15</v>
      </c>
      <c r="M8314" s="38" t="s">
        <v>13</v>
      </c>
    </row>
    <row r="8315" spans="1:13" s="39" customFormat="1" ht="12.75" x14ac:dyDescent="0.2">
      <c r="A8315" s="33" t="s">
        <v>27</v>
      </c>
      <c r="B8315" s="33" t="s">
        <v>582</v>
      </c>
      <c r="C8315" s="34">
        <v>10</v>
      </c>
      <c r="D8315" s="33" t="s">
        <v>34</v>
      </c>
      <c r="E8315" s="33" t="s">
        <v>8717</v>
      </c>
      <c r="F8315" s="35">
        <v>31162800</v>
      </c>
      <c r="G8315" s="33" t="s">
        <v>467</v>
      </c>
      <c r="H8315" s="33">
        <v>1</v>
      </c>
      <c r="I8315" s="33">
        <v>6</v>
      </c>
      <c r="J8315" s="36">
        <v>2</v>
      </c>
      <c r="K8315" s="37">
        <v>1519200</v>
      </c>
      <c r="L8315" s="38" t="s">
        <v>15</v>
      </c>
      <c r="M8315" s="38" t="s">
        <v>13</v>
      </c>
    </row>
    <row r="8316" spans="1:13" s="39" customFormat="1" ht="12.75" x14ac:dyDescent="0.2">
      <c r="A8316" s="33" t="s">
        <v>27</v>
      </c>
      <c r="B8316" s="33" t="s">
        <v>582</v>
      </c>
      <c r="C8316" s="34">
        <v>10</v>
      </c>
      <c r="D8316" s="33" t="s">
        <v>34</v>
      </c>
      <c r="E8316" s="33" t="s">
        <v>8718</v>
      </c>
      <c r="F8316" s="35">
        <v>31162800</v>
      </c>
      <c r="G8316" s="33" t="s">
        <v>467</v>
      </c>
      <c r="H8316" s="33">
        <v>1</v>
      </c>
      <c r="I8316" s="33">
        <v>6</v>
      </c>
      <c r="J8316" s="36">
        <v>2</v>
      </c>
      <c r="K8316" s="37">
        <v>1976760</v>
      </c>
      <c r="L8316" s="38" t="s">
        <v>15</v>
      </c>
      <c r="M8316" s="38" t="s">
        <v>13</v>
      </c>
    </row>
    <row r="8317" spans="1:13" s="39" customFormat="1" ht="12.75" x14ac:dyDescent="0.2">
      <c r="A8317" s="33" t="s">
        <v>27</v>
      </c>
      <c r="B8317" s="33" t="s">
        <v>582</v>
      </c>
      <c r="C8317" s="34">
        <v>10</v>
      </c>
      <c r="D8317" s="33" t="s">
        <v>34</v>
      </c>
      <c r="E8317" s="33" t="s">
        <v>8719</v>
      </c>
      <c r="F8317" s="35">
        <v>31211900</v>
      </c>
      <c r="G8317" s="33" t="s">
        <v>467</v>
      </c>
      <c r="H8317" s="33">
        <v>2</v>
      </c>
      <c r="I8317" s="33">
        <v>7</v>
      </c>
      <c r="J8317" s="36">
        <v>1</v>
      </c>
      <c r="K8317" s="37">
        <v>26730</v>
      </c>
      <c r="L8317" s="38" t="s">
        <v>15</v>
      </c>
      <c r="M8317" s="38" t="s">
        <v>13</v>
      </c>
    </row>
    <row r="8318" spans="1:13" s="39" customFormat="1" ht="12.75" x14ac:dyDescent="0.2">
      <c r="A8318" s="33" t="s">
        <v>27</v>
      </c>
      <c r="B8318" s="33" t="s">
        <v>582</v>
      </c>
      <c r="C8318" s="34">
        <v>10</v>
      </c>
      <c r="D8318" s="33" t="s">
        <v>34</v>
      </c>
      <c r="E8318" s="33" t="s">
        <v>8720</v>
      </c>
      <c r="F8318" s="35">
        <v>31163200</v>
      </c>
      <c r="G8318" s="33" t="s">
        <v>467</v>
      </c>
      <c r="H8318" s="33">
        <v>1</v>
      </c>
      <c r="I8318" s="33">
        <v>6</v>
      </c>
      <c r="J8318" s="36">
        <v>200</v>
      </c>
      <c r="K8318" s="37">
        <v>35200</v>
      </c>
      <c r="L8318" s="38" t="s">
        <v>15</v>
      </c>
      <c r="M8318" s="38" t="s">
        <v>13</v>
      </c>
    </row>
    <row r="8319" spans="1:13" s="39" customFormat="1" ht="12.75" x14ac:dyDescent="0.2">
      <c r="A8319" s="33" t="s">
        <v>27</v>
      </c>
      <c r="B8319" s="33" t="s">
        <v>582</v>
      </c>
      <c r="C8319" s="34">
        <v>10</v>
      </c>
      <c r="D8319" s="33" t="s">
        <v>34</v>
      </c>
      <c r="E8319" s="33" t="s">
        <v>8721</v>
      </c>
      <c r="F8319" s="35">
        <v>31163200</v>
      </c>
      <c r="G8319" s="33" t="s">
        <v>467</v>
      </c>
      <c r="H8319" s="33">
        <v>1</v>
      </c>
      <c r="I8319" s="33">
        <v>6</v>
      </c>
      <c r="J8319" s="36">
        <v>200</v>
      </c>
      <c r="K8319" s="37">
        <v>47000</v>
      </c>
      <c r="L8319" s="38" t="s">
        <v>15</v>
      </c>
      <c r="M8319" s="38" t="s">
        <v>13</v>
      </c>
    </row>
    <row r="8320" spans="1:13" s="39" customFormat="1" ht="12.75" x14ac:dyDescent="0.2">
      <c r="A8320" s="33" t="s">
        <v>27</v>
      </c>
      <c r="B8320" s="33" t="s">
        <v>582</v>
      </c>
      <c r="C8320" s="34">
        <v>10</v>
      </c>
      <c r="D8320" s="33" t="s">
        <v>34</v>
      </c>
      <c r="E8320" s="33" t="s">
        <v>8722</v>
      </c>
      <c r="F8320" s="35">
        <v>31163200</v>
      </c>
      <c r="G8320" s="33" t="s">
        <v>467</v>
      </c>
      <c r="H8320" s="33">
        <v>1</v>
      </c>
      <c r="I8320" s="33">
        <v>6</v>
      </c>
      <c r="J8320" s="36">
        <v>200</v>
      </c>
      <c r="K8320" s="37">
        <v>70600</v>
      </c>
      <c r="L8320" s="38" t="s">
        <v>15</v>
      </c>
      <c r="M8320" s="38" t="s">
        <v>13</v>
      </c>
    </row>
    <row r="8321" spans="1:13" s="39" customFormat="1" ht="12.75" x14ac:dyDescent="0.2">
      <c r="A8321" s="33" t="s">
        <v>27</v>
      </c>
      <c r="B8321" s="33" t="s">
        <v>582</v>
      </c>
      <c r="C8321" s="34">
        <v>10</v>
      </c>
      <c r="D8321" s="33" t="s">
        <v>34</v>
      </c>
      <c r="E8321" s="33" t="s">
        <v>6823</v>
      </c>
      <c r="F8321" s="35">
        <v>27112800</v>
      </c>
      <c r="G8321" s="33" t="s">
        <v>467</v>
      </c>
      <c r="H8321" s="33">
        <v>1</v>
      </c>
      <c r="I8321" s="33">
        <v>6</v>
      </c>
      <c r="J8321" s="36">
        <v>10</v>
      </c>
      <c r="K8321" s="37">
        <v>74700</v>
      </c>
      <c r="L8321" s="38" t="s">
        <v>15</v>
      </c>
      <c r="M8321" s="38" t="s">
        <v>13</v>
      </c>
    </row>
    <row r="8322" spans="1:13" s="39" customFormat="1" ht="12.75" x14ac:dyDescent="0.2">
      <c r="A8322" s="33" t="s">
        <v>27</v>
      </c>
      <c r="B8322" s="33" t="s">
        <v>582</v>
      </c>
      <c r="C8322" s="34">
        <v>10</v>
      </c>
      <c r="D8322" s="33" t="s">
        <v>34</v>
      </c>
      <c r="E8322" s="33" t="s">
        <v>8723</v>
      </c>
      <c r="F8322" s="35">
        <v>27112800</v>
      </c>
      <c r="G8322" s="33" t="s">
        <v>467</v>
      </c>
      <c r="H8322" s="33">
        <v>1</v>
      </c>
      <c r="I8322" s="33">
        <v>6</v>
      </c>
      <c r="J8322" s="36">
        <v>1</v>
      </c>
      <c r="K8322" s="37">
        <v>83520</v>
      </c>
      <c r="L8322" s="38" t="s">
        <v>15</v>
      </c>
      <c r="M8322" s="38" t="s">
        <v>13</v>
      </c>
    </row>
    <row r="8323" spans="1:13" s="39" customFormat="1" ht="12.75" x14ac:dyDescent="0.2">
      <c r="A8323" s="33" t="s">
        <v>27</v>
      </c>
      <c r="B8323" s="33" t="s">
        <v>582</v>
      </c>
      <c r="C8323" s="34">
        <v>10</v>
      </c>
      <c r="D8323" s="33" t="s">
        <v>34</v>
      </c>
      <c r="E8323" s="33" t="s">
        <v>8724</v>
      </c>
      <c r="F8323" s="35">
        <v>27112800</v>
      </c>
      <c r="G8323" s="33" t="s">
        <v>467</v>
      </c>
      <c r="H8323" s="33">
        <v>1</v>
      </c>
      <c r="I8323" s="33">
        <v>6</v>
      </c>
      <c r="J8323" s="36">
        <v>1</v>
      </c>
      <c r="K8323" s="37">
        <v>83520</v>
      </c>
      <c r="L8323" s="38" t="s">
        <v>15</v>
      </c>
      <c r="M8323" s="38" t="s">
        <v>13</v>
      </c>
    </row>
    <row r="8324" spans="1:13" s="39" customFormat="1" ht="12.75" x14ac:dyDescent="0.2">
      <c r="A8324" s="33" t="s">
        <v>27</v>
      </c>
      <c r="B8324" s="33" t="s">
        <v>582</v>
      </c>
      <c r="C8324" s="34">
        <v>10</v>
      </c>
      <c r="D8324" s="33" t="s">
        <v>34</v>
      </c>
      <c r="E8324" s="33" t="s">
        <v>8725</v>
      </c>
      <c r="F8324" s="35">
        <v>27112800</v>
      </c>
      <c r="G8324" s="33" t="s">
        <v>467</v>
      </c>
      <c r="H8324" s="33">
        <v>1</v>
      </c>
      <c r="I8324" s="33">
        <v>6</v>
      </c>
      <c r="J8324" s="36">
        <v>10</v>
      </c>
      <c r="K8324" s="37">
        <v>92700</v>
      </c>
      <c r="L8324" s="38" t="s">
        <v>15</v>
      </c>
      <c r="M8324" s="38" t="s">
        <v>13</v>
      </c>
    </row>
    <row r="8325" spans="1:13" s="39" customFormat="1" ht="12.75" x14ac:dyDescent="0.2">
      <c r="A8325" s="33" t="s">
        <v>27</v>
      </c>
      <c r="B8325" s="33" t="s">
        <v>582</v>
      </c>
      <c r="C8325" s="34">
        <v>10</v>
      </c>
      <c r="D8325" s="33" t="s">
        <v>34</v>
      </c>
      <c r="E8325" s="33" t="s">
        <v>8726</v>
      </c>
      <c r="F8325" s="35">
        <v>23271700</v>
      </c>
      <c r="G8325" s="33" t="s">
        <v>467</v>
      </c>
      <c r="H8325" s="33">
        <v>1</v>
      </c>
      <c r="I8325" s="33">
        <v>6</v>
      </c>
      <c r="J8325" s="36">
        <v>5</v>
      </c>
      <c r="K8325" s="37">
        <v>93600</v>
      </c>
      <c r="L8325" s="38" t="s">
        <v>15</v>
      </c>
      <c r="M8325" s="38" t="s">
        <v>13</v>
      </c>
    </row>
    <row r="8326" spans="1:13" s="39" customFormat="1" ht="12.75" x14ac:dyDescent="0.2">
      <c r="A8326" s="33" t="s">
        <v>27</v>
      </c>
      <c r="B8326" s="33" t="s">
        <v>582</v>
      </c>
      <c r="C8326" s="34">
        <v>10</v>
      </c>
      <c r="D8326" s="33" t="s">
        <v>34</v>
      </c>
      <c r="E8326" s="33" t="s">
        <v>8727</v>
      </c>
      <c r="F8326" s="35">
        <v>23271700</v>
      </c>
      <c r="G8326" s="33" t="s">
        <v>467</v>
      </c>
      <c r="H8326" s="33">
        <v>1</v>
      </c>
      <c r="I8326" s="33">
        <v>6</v>
      </c>
      <c r="J8326" s="36">
        <v>5</v>
      </c>
      <c r="K8326" s="37">
        <v>93600</v>
      </c>
      <c r="L8326" s="38" t="s">
        <v>15</v>
      </c>
      <c r="M8326" s="38" t="s">
        <v>13</v>
      </c>
    </row>
    <row r="8327" spans="1:13" s="39" customFormat="1" ht="12.75" x14ac:dyDescent="0.2">
      <c r="A8327" s="33" t="s">
        <v>27</v>
      </c>
      <c r="B8327" s="33" t="s">
        <v>582</v>
      </c>
      <c r="C8327" s="34">
        <v>10</v>
      </c>
      <c r="D8327" s="33" t="s">
        <v>34</v>
      </c>
      <c r="E8327" s="33" t="s">
        <v>8728</v>
      </c>
      <c r="F8327" s="35">
        <v>23271700</v>
      </c>
      <c r="G8327" s="33" t="s">
        <v>467</v>
      </c>
      <c r="H8327" s="33">
        <v>1</v>
      </c>
      <c r="I8327" s="33">
        <v>6</v>
      </c>
      <c r="J8327" s="36">
        <v>5</v>
      </c>
      <c r="K8327" s="37">
        <v>93600</v>
      </c>
      <c r="L8327" s="38" t="s">
        <v>15</v>
      </c>
      <c r="M8327" s="38" t="s">
        <v>13</v>
      </c>
    </row>
    <row r="8328" spans="1:13" s="39" customFormat="1" ht="12.75" x14ac:dyDescent="0.2">
      <c r="A8328" s="33" t="s">
        <v>27</v>
      </c>
      <c r="B8328" s="33" t="s">
        <v>582</v>
      </c>
      <c r="C8328" s="34">
        <v>10</v>
      </c>
      <c r="D8328" s="33" t="s">
        <v>34</v>
      </c>
      <c r="E8328" s="33" t="s">
        <v>8729</v>
      </c>
      <c r="F8328" s="35">
        <v>23271700</v>
      </c>
      <c r="G8328" s="33" t="s">
        <v>467</v>
      </c>
      <c r="H8328" s="33">
        <v>1</v>
      </c>
      <c r="I8328" s="33">
        <v>6</v>
      </c>
      <c r="J8328" s="36">
        <v>5</v>
      </c>
      <c r="K8328" s="37">
        <v>93600</v>
      </c>
      <c r="L8328" s="38" t="s">
        <v>15</v>
      </c>
      <c r="M8328" s="38" t="s">
        <v>13</v>
      </c>
    </row>
    <row r="8329" spans="1:13" s="39" customFormat="1" ht="12.75" x14ac:dyDescent="0.2">
      <c r="A8329" s="33" t="s">
        <v>27</v>
      </c>
      <c r="B8329" s="33" t="s">
        <v>582</v>
      </c>
      <c r="C8329" s="34">
        <v>10</v>
      </c>
      <c r="D8329" s="33" t="s">
        <v>34</v>
      </c>
      <c r="E8329" s="33" t="s">
        <v>8730</v>
      </c>
      <c r="F8329" s="35">
        <v>23271700</v>
      </c>
      <c r="G8329" s="33" t="s">
        <v>467</v>
      </c>
      <c r="H8329" s="33">
        <v>1</v>
      </c>
      <c r="I8329" s="33">
        <v>6</v>
      </c>
      <c r="J8329" s="36">
        <v>5</v>
      </c>
      <c r="K8329" s="37">
        <v>93600</v>
      </c>
      <c r="L8329" s="38" t="s">
        <v>15</v>
      </c>
      <c r="M8329" s="38" t="s">
        <v>13</v>
      </c>
    </row>
    <row r="8330" spans="1:13" s="39" customFormat="1" ht="12.75" x14ac:dyDescent="0.2">
      <c r="A8330" s="33" t="s">
        <v>27</v>
      </c>
      <c r="B8330" s="33" t="s">
        <v>582</v>
      </c>
      <c r="C8330" s="34">
        <v>10</v>
      </c>
      <c r="D8330" s="33" t="s">
        <v>34</v>
      </c>
      <c r="E8330" s="33" t="s">
        <v>8731</v>
      </c>
      <c r="F8330" s="35">
        <v>27112800</v>
      </c>
      <c r="G8330" s="33" t="s">
        <v>467</v>
      </c>
      <c r="H8330" s="33">
        <v>1</v>
      </c>
      <c r="I8330" s="33">
        <v>6</v>
      </c>
      <c r="J8330" s="36">
        <v>3</v>
      </c>
      <c r="K8330" s="37">
        <v>94500</v>
      </c>
      <c r="L8330" s="38" t="s">
        <v>15</v>
      </c>
      <c r="M8330" s="38" t="s">
        <v>13</v>
      </c>
    </row>
    <row r="8331" spans="1:13" s="39" customFormat="1" ht="12.75" x14ac:dyDescent="0.2">
      <c r="A8331" s="33" t="s">
        <v>27</v>
      </c>
      <c r="B8331" s="33" t="s">
        <v>582</v>
      </c>
      <c r="C8331" s="34">
        <v>10</v>
      </c>
      <c r="D8331" s="33" t="s">
        <v>34</v>
      </c>
      <c r="E8331" s="33" t="s">
        <v>8732</v>
      </c>
      <c r="F8331" s="35">
        <v>27112800</v>
      </c>
      <c r="G8331" s="33" t="s">
        <v>467</v>
      </c>
      <c r="H8331" s="33">
        <v>1</v>
      </c>
      <c r="I8331" s="33">
        <v>6</v>
      </c>
      <c r="J8331" s="36">
        <v>3</v>
      </c>
      <c r="K8331" s="37">
        <v>94500</v>
      </c>
      <c r="L8331" s="38" t="s">
        <v>15</v>
      </c>
      <c r="M8331" s="38" t="s">
        <v>13</v>
      </c>
    </row>
    <row r="8332" spans="1:13" s="39" customFormat="1" ht="12.75" x14ac:dyDescent="0.2">
      <c r="A8332" s="33" t="s">
        <v>27</v>
      </c>
      <c r="B8332" s="33" t="s">
        <v>582</v>
      </c>
      <c r="C8332" s="34">
        <v>10</v>
      </c>
      <c r="D8332" s="33" t="s">
        <v>34</v>
      </c>
      <c r="E8332" s="33" t="s">
        <v>8733</v>
      </c>
      <c r="F8332" s="35">
        <v>27112800</v>
      </c>
      <c r="G8332" s="33" t="s">
        <v>467</v>
      </c>
      <c r="H8332" s="33">
        <v>1</v>
      </c>
      <c r="I8332" s="33">
        <v>6</v>
      </c>
      <c r="J8332" s="36">
        <v>3</v>
      </c>
      <c r="K8332" s="37">
        <v>94500</v>
      </c>
      <c r="L8332" s="38" t="s">
        <v>15</v>
      </c>
      <c r="M8332" s="38" t="s">
        <v>13</v>
      </c>
    </row>
    <row r="8333" spans="1:13" s="39" customFormat="1" ht="12.75" x14ac:dyDescent="0.2">
      <c r="A8333" s="33" t="s">
        <v>27</v>
      </c>
      <c r="B8333" s="33" t="s">
        <v>582</v>
      </c>
      <c r="C8333" s="34">
        <v>10</v>
      </c>
      <c r="D8333" s="33" t="s">
        <v>34</v>
      </c>
      <c r="E8333" s="33" t="s">
        <v>8734</v>
      </c>
      <c r="F8333" s="35">
        <v>27112800</v>
      </c>
      <c r="G8333" s="33" t="s">
        <v>467</v>
      </c>
      <c r="H8333" s="33">
        <v>1</v>
      </c>
      <c r="I8333" s="33">
        <v>6</v>
      </c>
      <c r="J8333" s="36">
        <v>3</v>
      </c>
      <c r="K8333" s="37">
        <v>94500</v>
      </c>
      <c r="L8333" s="38" t="s">
        <v>15</v>
      </c>
      <c r="M8333" s="38" t="s">
        <v>13</v>
      </c>
    </row>
    <row r="8334" spans="1:13" s="39" customFormat="1" ht="12.75" x14ac:dyDescent="0.2">
      <c r="A8334" s="33" t="s">
        <v>27</v>
      </c>
      <c r="B8334" s="33" t="s">
        <v>582</v>
      </c>
      <c r="C8334" s="34">
        <v>10</v>
      </c>
      <c r="D8334" s="33" t="s">
        <v>34</v>
      </c>
      <c r="E8334" s="33" t="s">
        <v>8735</v>
      </c>
      <c r="F8334" s="35">
        <v>40142000</v>
      </c>
      <c r="G8334" s="33" t="s">
        <v>467</v>
      </c>
      <c r="H8334" s="33">
        <v>1</v>
      </c>
      <c r="I8334" s="33">
        <v>6</v>
      </c>
      <c r="J8334" s="36">
        <v>1</v>
      </c>
      <c r="K8334" s="37">
        <v>104220</v>
      </c>
      <c r="L8334" s="38" t="s">
        <v>15</v>
      </c>
      <c r="M8334" s="38" t="s">
        <v>13</v>
      </c>
    </row>
    <row r="8335" spans="1:13" s="39" customFormat="1" ht="12.75" x14ac:dyDescent="0.2">
      <c r="A8335" s="33" t="s">
        <v>27</v>
      </c>
      <c r="B8335" s="33" t="s">
        <v>582</v>
      </c>
      <c r="C8335" s="34">
        <v>10</v>
      </c>
      <c r="D8335" s="33" t="s">
        <v>34</v>
      </c>
      <c r="E8335" s="33" t="s">
        <v>8736</v>
      </c>
      <c r="F8335" s="35">
        <v>27112800</v>
      </c>
      <c r="G8335" s="33" t="s">
        <v>467</v>
      </c>
      <c r="H8335" s="33">
        <v>1</v>
      </c>
      <c r="I8335" s="33">
        <v>6</v>
      </c>
      <c r="J8335" s="36">
        <v>5</v>
      </c>
      <c r="K8335" s="37">
        <v>112500</v>
      </c>
      <c r="L8335" s="38" t="s">
        <v>15</v>
      </c>
      <c r="M8335" s="38" t="s">
        <v>13</v>
      </c>
    </row>
    <row r="8336" spans="1:13" s="39" customFormat="1" ht="12.75" x14ac:dyDescent="0.2">
      <c r="A8336" s="33" t="s">
        <v>27</v>
      </c>
      <c r="B8336" s="33" t="s">
        <v>582</v>
      </c>
      <c r="C8336" s="34">
        <v>10</v>
      </c>
      <c r="D8336" s="33" t="s">
        <v>34</v>
      </c>
      <c r="E8336" s="33" t="s">
        <v>8737</v>
      </c>
      <c r="F8336" s="35">
        <v>23271700</v>
      </c>
      <c r="G8336" s="33" t="s">
        <v>467</v>
      </c>
      <c r="H8336" s="33">
        <v>1</v>
      </c>
      <c r="I8336" s="33">
        <v>6</v>
      </c>
      <c r="J8336" s="36">
        <v>5</v>
      </c>
      <c r="K8336" s="37">
        <v>117000</v>
      </c>
      <c r="L8336" s="38" t="s">
        <v>15</v>
      </c>
      <c r="M8336" s="38" t="s">
        <v>13</v>
      </c>
    </row>
    <row r="8337" spans="1:13" s="39" customFormat="1" ht="12.75" x14ac:dyDescent="0.2">
      <c r="A8337" s="33" t="s">
        <v>27</v>
      </c>
      <c r="B8337" s="33" t="s">
        <v>582</v>
      </c>
      <c r="C8337" s="34">
        <v>10</v>
      </c>
      <c r="D8337" s="33" t="s">
        <v>34</v>
      </c>
      <c r="E8337" s="33" t="s">
        <v>8738</v>
      </c>
      <c r="F8337" s="35">
        <v>31211900</v>
      </c>
      <c r="G8337" s="33" t="s">
        <v>467</v>
      </c>
      <c r="H8337" s="33">
        <v>2</v>
      </c>
      <c r="I8337" s="33">
        <v>7</v>
      </c>
      <c r="J8337" s="36">
        <v>4</v>
      </c>
      <c r="K8337" s="37">
        <v>117720</v>
      </c>
      <c r="L8337" s="38" t="s">
        <v>15</v>
      </c>
      <c r="M8337" s="38" t="s">
        <v>13</v>
      </c>
    </row>
    <row r="8338" spans="1:13" s="39" customFormat="1" ht="12.75" x14ac:dyDescent="0.2">
      <c r="A8338" s="33" t="s">
        <v>27</v>
      </c>
      <c r="B8338" s="33" t="s">
        <v>582</v>
      </c>
      <c r="C8338" s="34">
        <v>10</v>
      </c>
      <c r="D8338" s="33" t="s">
        <v>34</v>
      </c>
      <c r="E8338" s="33" t="s">
        <v>8739</v>
      </c>
      <c r="F8338" s="35">
        <v>23271700</v>
      </c>
      <c r="G8338" s="33" t="s">
        <v>467</v>
      </c>
      <c r="H8338" s="33">
        <v>1</v>
      </c>
      <c r="I8338" s="33">
        <v>6</v>
      </c>
      <c r="J8338" s="36">
        <v>4</v>
      </c>
      <c r="K8338" s="37">
        <v>162000</v>
      </c>
      <c r="L8338" s="38" t="s">
        <v>15</v>
      </c>
      <c r="M8338" s="38" t="s">
        <v>13</v>
      </c>
    </row>
    <row r="8339" spans="1:13" s="39" customFormat="1" ht="12.75" x14ac:dyDescent="0.2">
      <c r="A8339" s="33" t="s">
        <v>27</v>
      </c>
      <c r="B8339" s="33" t="s">
        <v>582</v>
      </c>
      <c r="C8339" s="34">
        <v>10</v>
      </c>
      <c r="D8339" s="33" t="s">
        <v>34</v>
      </c>
      <c r="E8339" s="33" t="s">
        <v>8740</v>
      </c>
      <c r="F8339" s="35">
        <v>23271700</v>
      </c>
      <c r="G8339" s="33" t="s">
        <v>467</v>
      </c>
      <c r="H8339" s="33">
        <v>1</v>
      </c>
      <c r="I8339" s="33">
        <v>6</v>
      </c>
      <c r="J8339" s="36">
        <v>5</v>
      </c>
      <c r="K8339" s="37">
        <v>184500</v>
      </c>
      <c r="L8339" s="38" t="s">
        <v>15</v>
      </c>
      <c r="M8339" s="38" t="s">
        <v>13</v>
      </c>
    </row>
    <row r="8340" spans="1:13" s="39" customFormat="1" ht="12.75" x14ac:dyDescent="0.2">
      <c r="A8340" s="33" t="s">
        <v>27</v>
      </c>
      <c r="B8340" s="33" t="s">
        <v>582</v>
      </c>
      <c r="C8340" s="34">
        <v>10</v>
      </c>
      <c r="D8340" s="33" t="s">
        <v>34</v>
      </c>
      <c r="E8340" s="33" t="s">
        <v>8741</v>
      </c>
      <c r="F8340" s="35">
        <v>23271700</v>
      </c>
      <c r="G8340" s="33" t="s">
        <v>467</v>
      </c>
      <c r="H8340" s="33">
        <v>1</v>
      </c>
      <c r="I8340" s="33">
        <v>6</v>
      </c>
      <c r="J8340" s="36">
        <v>10</v>
      </c>
      <c r="K8340" s="37">
        <v>187200</v>
      </c>
      <c r="L8340" s="38" t="s">
        <v>15</v>
      </c>
      <c r="M8340" s="38" t="s">
        <v>13</v>
      </c>
    </row>
    <row r="8341" spans="1:13" s="39" customFormat="1" ht="12.75" x14ac:dyDescent="0.2">
      <c r="A8341" s="33" t="s">
        <v>27</v>
      </c>
      <c r="B8341" s="33" t="s">
        <v>582</v>
      </c>
      <c r="C8341" s="34">
        <v>10</v>
      </c>
      <c r="D8341" s="33" t="s">
        <v>34</v>
      </c>
      <c r="E8341" s="33" t="s">
        <v>8742</v>
      </c>
      <c r="F8341" s="35">
        <v>40161500</v>
      </c>
      <c r="G8341" s="33" t="s">
        <v>467</v>
      </c>
      <c r="H8341" s="33">
        <v>1</v>
      </c>
      <c r="I8341" s="33">
        <v>6</v>
      </c>
      <c r="J8341" s="36">
        <v>4</v>
      </c>
      <c r="K8341" s="37">
        <v>200000</v>
      </c>
      <c r="L8341" s="38" t="s">
        <v>15</v>
      </c>
      <c r="M8341" s="38" t="s">
        <v>13</v>
      </c>
    </row>
    <row r="8342" spans="1:13" s="39" customFormat="1" ht="12.75" x14ac:dyDescent="0.2">
      <c r="A8342" s="33" t="s">
        <v>27</v>
      </c>
      <c r="B8342" s="33" t="s">
        <v>582</v>
      </c>
      <c r="C8342" s="34">
        <v>10</v>
      </c>
      <c r="D8342" s="33" t="s">
        <v>34</v>
      </c>
      <c r="E8342" s="33" t="s">
        <v>8743</v>
      </c>
      <c r="F8342" s="35">
        <v>23271700</v>
      </c>
      <c r="G8342" s="33" t="s">
        <v>467</v>
      </c>
      <c r="H8342" s="33">
        <v>1</v>
      </c>
      <c r="I8342" s="33">
        <v>6</v>
      </c>
      <c r="J8342" s="36">
        <v>3</v>
      </c>
      <c r="K8342" s="37">
        <v>254340</v>
      </c>
      <c r="L8342" s="38" t="s">
        <v>15</v>
      </c>
      <c r="M8342" s="38" t="s">
        <v>13</v>
      </c>
    </row>
    <row r="8343" spans="1:13" s="39" customFormat="1" ht="12.75" x14ac:dyDescent="0.2">
      <c r="A8343" s="33" t="s">
        <v>27</v>
      </c>
      <c r="B8343" s="33" t="s">
        <v>582</v>
      </c>
      <c r="C8343" s="34">
        <v>10</v>
      </c>
      <c r="D8343" s="33" t="s">
        <v>34</v>
      </c>
      <c r="E8343" s="33" t="s">
        <v>8744</v>
      </c>
      <c r="F8343" s="35">
        <v>23271700</v>
      </c>
      <c r="G8343" s="33" t="s">
        <v>467</v>
      </c>
      <c r="H8343" s="33">
        <v>1</v>
      </c>
      <c r="I8343" s="33">
        <v>6</v>
      </c>
      <c r="J8343" s="36">
        <v>15</v>
      </c>
      <c r="K8343" s="37">
        <v>270000</v>
      </c>
      <c r="L8343" s="38" t="s">
        <v>15</v>
      </c>
      <c r="M8343" s="38" t="s">
        <v>13</v>
      </c>
    </row>
    <row r="8344" spans="1:13" s="39" customFormat="1" ht="12.75" x14ac:dyDescent="0.2">
      <c r="A8344" s="33" t="s">
        <v>27</v>
      </c>
      <c r="B8344" s="33" t="s">
        <v>582</v>
      </c>
      <c r="C8344" s="34">
        <v>10</v>
      </c>
      <c r="D8344" s="33" t="s">
        <v>34</v>
      </c>
      <c r="E8344" s="33" t="s">
        <v>8745</v>
      </c>
      <c r="F8344" s="35">
        <v>23271700</v>
      </c>
      <c r="G8344" s="33" t="s">
        <v>467</v>
      </c>
      <c r="H8344" s="33">
        <v>1</v>
      </c>
      <c r="I8344" s="33">
        <v>6</v>
      </c>
      <c r="J8344" s="36">
        <v>4</v>
      </c>
      <c r="K8344" s="37">
        <v>271080</v>
      </c>
      <c r="L8344" s="38" t="s">
        <v>15</v>
      </c>
      <c r="M8344" s="38" t="s">
        <v>13</v>
      </c>
    </row>
    <row r="8345" spans="1:13" s="39" customFormat="1" ht="12.75" x14ac:dyDescent="0.2">
      <c r="A8345" s="33" t="s">
        <v>27</v>
      </c>
      <c r="B8345" s="33" t="s">
        <v>582</v>
      </c>
      <c r="C8345" s="34">
        <v>10</v>
      </c>
      <c r="D8345" s="33" t="s">
        <v>34</v>
      </c>
      <c r="E8345" s="33" t="s">
        <v>8746</v>
      </c>
      <c r="F8345" s="35">
        <v>23271700</v>
      </c>
      <c r="G8345" s="33" t="s">
        <v>467</v>
      </c>
      <c r="H8345" s="33">
        <v>1</v>
      </c>
      <c r="I8345" s="33">
        <v>6</v>
      </c>
      <c r="J8345" s="36">
        <v>4</v>
      </c>
      <c r="K8345" s="37">
        <v>271080</v>
      </c>
      <c r="L8345" s="38" t="s">
        <v>15</v>
      </c>
      <c r="M8345" s="38" t="s">
        <v>13</v>
      </c>
    </row>
    <row r="8346" spans="1:13" s="39" customFormat="1" ht="12.75" x14ac:dyDescent="0.2">
      <c r="A8346" s="33" t="s">
        <v>27</v>
      </c>
      <c r="B8346" s="33" t="s">
        <v>582</v>
      </c>
      <c r="C8346" s="34">
        <v>10</v>
      </c>
      <c r="D8346" s="33" t="s">
        <v>34</v>
      </c>
      <c r="E8346" s="33" t="s">
        <v>8747</v>
      </c>
      <c r="F8346" s="35">
        <v>23271700</v>
      </c>
      <c r="G8346" s="33" t="s">
        <v>467</v>
      </c>
      <c r="H8346" s="33">
        <v>1</v>
      </c>
      <c r="I8346" s="33">
        <v>6</v>
      </c>
      <c r="J8346" s="36">
        <v>15</v>
      </c>
      <c r="K8346" s="37">
        <v>280800</v>
      </c>
      <c r="L8346" s="38" t="s">
        <v>15</v>
      </c>
      <c r="M8346" s="38" t="s">
        <v>13</v>
      </c>
    </row>
    <row r="8347" spans="1:13" s="39" customFormat="1" ht="12.75" x14ac:dyDescent="0.2">
      <c r="A8347" s="33" t="s">
        <v>27</v>
      </c>
      <c r="B8347" s="33" t="s">
        <v>582</v>
      </c>
      <c r="C8347" s="34">
        <v>10</v>
      </c>
      <c r="D8347" s="33" t="s">
        <v>34</v>
      </c>
      <c r="E8347" s="33" t="s">
        <v>8748</v>
      </c>
      <c r="F8347" s="35">
        <v>27112800</v>
      </c>
      <c r="G8347" s="33" t="s">
        <v>467</v>
      </c>
      <c r="H8347" s="33">
        <v>1</v>
      </c>
      <c r="I8347" s="33">
        <v>6</v>
      </c>
      <c r="J8347" s="36">
        <v>60</v>
      </c>
      <c r="K8347" s="37">
        <v>337440</v>
      </c>
      <c r="L8347" s="38" t="s">
        <v>15</v>
      </c>
      <c r="M8347" s="38" t="s">
        <v>13</v>
      </c>
    </row>
    <row r="8348" spans="1:13" s="39" customFormat="1" ht="12.75" x14ac:dyDescent="0.2">
      <c r="A8348" s="33" t="s">
        <v>27</v>
      </c>
      <c r="B8348" s="33" t="s">
        <v>582</v>
      </c>
      <c r="C8348" s="34">
        <v>10</v>
      </c>
      <c r="D8348" s="33" t="s">
        <v>34</v>
      </c>
      <c r="E8348" s="33" t="s">
        <v>8749</v>
      </c>
      <c r="F8348" s="35">
        <v>23271700</v>
      </c>
      <c r="G8348" s="33" t="s">
        <v>467</v>
      </c>
      <c r="H8348" s="33">
        <v>1</v>
      </c>
      <c r="I8348" s="33">
        <v>6</v>
      </c>
      <c r="J8348" s="36">
        <v>10</v>
      </c>
      <c r="K8348" s="37">
        <v>369000</v>
      </c>
      <c r="L8348" s="38" t="s">
        <v>15</v>
      </c>
      <c r="M8348" s="38" t="s">
        <v>13</v>
      </c>
    </row>
    <row r="8349" spans="1:13" s="39" customFormat="1" ht="12.75" x14ac:dyDescent="0.2">
      <c r="A8349" s="33" t="s">
        <v>27</v>
      </c>
      <c r="B8349" s="33" t="s">
        <v>582</v>
      </c>
      <c r="C8349" s="34">
        <v>10</v>
      </c>
      <c r="D8349" s="33" t="s">
        <v>34</v>
      </c>
      <c r="E8349" s="33" t="s">
        <v>8750</v>
      </c>
      <c r="F8349" s="35">
        <v>23271700</v>
      </c>
      <c r="G8349" s="33" t="s">
        <v>467</v>
      </c>
      <c r="H8349" s="33">
        <v>1</v>
      </c>
      <c r="I8349" s="33">
        <v>6</v>
      </c>
      <c r="J8349" s="36">
        <v>20</v>
      </c>
      <c r="K8349" s="37">
        <v>374400</v>
      </c>
      <c r="L8349" s="38" t="s">
        <v>15</v>
      </c>
      <c r="M8349" s="38" t="s">
        <v>13</v>
      </c>
    </row>
    <row r="8350" spans="1:13" s="39" customFormat="1" ht="12.75" x14ac:dyDescent="0.2">
      <c r="A8350" s="33" t="s">
        <v>27</v>
      </c>
      <c r="B8350" s="33" t="s">
        <v>582</v>
      </c>
      <c r="C8350" s="34">
        <v>10</v>
      </c>
      <c r="D8350" s="33" t="s">
        <v>34</v>
      </c>
      <c r="E8350" s="33" t="s">
        <v>8751</v>
      </c>
      <c r="F8350" s="35">
        <v>23271700</v>
      </c>
      <c r="G8350" s="33" t="s">
        <v>467</v>
      </c>
      <c r="H8350" s="33">
        <v>1</v>
      </c>
      <c r="I8350" s="33">
        <v>6</v>
      </c>
      <c r="J8350" s="36">
        <v>5</v>
      </c>
      <c r="K8350" s="37">
        <v>423900</v>
      </c>
      <c r="L8350" s="38" t="s">
        <v>15</v>
      </c>
      <c r="M8350" s="38" t="s">
        <v>13</v>
      </c>
    </row>
    <row r="8351" spans="1:13" s="39" customFormat="1" ht="12.75" x14ac:dyDescent="0.2">
      <c r="A8351" s="33" t="s">
        <v>27</v>
      </c>
      <c r="B8351" s="33" t="s">
        <v>582</v>
      </c>
      <c r="C8351" s="34">
        <v>10</v>
      </c>
      <c r="D8351" s="33" t="s">
        <v>34</v>
      </c>
      <c r="E8351" s="33" t="s">
        <v>8752</v>
      </c>
      <c r="F8351" s="35">
        <v>23271700</v>
      </c>
      <c r="G8351" s="33" t="s">
        <v>467</v>
      </c>
      <c r="H8351" s="33">
        <v>1</v>
      </c>
      <c r="I8351" s="33">
        <v>6</v>
      </c>
      <c r="J8351" s="36">
        <v>5</v>
      </c>
      <c r="K8351" s="37">
        <v>423900</v>
      </c>
      <c r="L8351" s="38" t="s">
        <v>15</v>
      </c>
      <c r="M8351" s="38" t="s">
        <v>13</v>
      </c>
    </row>
    <row r="8352" spans="1:13" s="39" customFormat="1" ht="12.75" x14ac:dyDescent="0.2">
      <c r="A8352" s="33" t="s">
        <v>27</v>
      </c>
      <c r="B8352" s="33" t="s">
        <v>582</v>
      </c>
      <c r="C8352" s="34">
        <v>10</v>
      </c>
      <c r="D8352" s="33" t="s">
        <v>34</v>
      </c>
      <c r="E8352" s="33" t="s">
        <v>8753</v>
      </c>
      <c r="F8352" s="35">
        <v>31211900</v>
      </c>
      <c r="G8352" s="33" t="s">
        <v>467</v>
      </c>
      <c r="H8352" s="33">
        <v>2</v>
      </c>
      <c r="I8352" s="33">
        <v>7</v>
      </c>
      <c r="J8352" s="36">
        <v>1</v>
      </c>
      <c r="K8352" s="37">
        <v>495450</v>
      </c>
      <c r="L8352" s="38" t="s">
        <v>15</v>
      </c>
      <c r="M8352" s="38" t="s">
        <v>13</v>
      </c>
    </row>
    <row r="8353" spans="1:13" s="39" customFormat="1" ht="12.75" x14ac:dyDescent="0.2">
      <c r="A8353" s="33" t="s">
        <v>27</v>
      </c>
      <c r="B8353" s="33" t="s">
        <v>582</v>
      </c>
      <c r="C8353" s="34">
        <v>10</v>
      </c>
      <c r="D8353" s="33" t="s">
        <v>34</v>
      </c>
      <c r="E8353" s="33" t="s">
        <v>8754</v>
      </c>
      <c r="F8353" s="35">
        <v>23271700</v>
      </c>
      <c r="G8353" s="33" t="s">
        <v>467</v>
      </c>
      <c r="H8353" s="33">
        <v>1</v>
      </c>
      <c r="I8353" s="33">
        <v>6</v>
      </c>
      <c r="J8353" s="36">
        <v>5</v>
      </c>
      <c r="K8353" s="37">
        <v>499500</v>
      </c>
      <c r="L8353" s="38" t="s">
        <v>15</v>
      </c>
      <c r="M8353" s="38" t="s">
        <v>13</v>
      </c>
    </row>
    <row r="8354" spans="1:13" s="39" customFormat="1" ht="12.75" x14ac:dyDescent="0.2">
      <c r="A8354" s="33" t="s">
        <v>27</v>
      </c>
      <c r="B8354" s="33" t="s">
        <v>582</v>
      </c>
      <c r="C8354" s="34">
        <v>10</v>
      </c>
      <c r="D8354" s="33" t="s">
        <v>34</v>
      </c>
      <c r="E8354" s="33" t="s">
        <v>8755</v>
      </c>
      <c r="F8354" s="35">
        <v>31211900</v>
      </c>
      <c r="G8354" s="33" t="s">
        <v>467</v>
      </c>
      <c r="H8354" s="33">
        <v>2</v>
      </c>
      <c r="I8354" s="33">
        <v>7</v>
      </c>
      <c r="J8354" s="36">
        <v>1</v>
      </c>
      <c r="K8354" s="37">
        <v>542520</v>
      </c>
      <c r="L8354" s="38" t="s">
        <v>15</v>
      </c>
      <c r="M8354" s="38" t="s">
        <v>13</v>
      </c>
    </row>
    <row r="8355" spans="1:13" s="39" customFormat="1" ht="12.75" x14ac:dyDescent="0.2">
      <c r="A8355" s="33" t="s">
        <v>27</v>
      </c>
      <c r="B8355" s="33" t="s">
        <v>582</v>
      </c>
      <c r="C8355" s="34">
        <v>10</v>
      </c>
      <c r="D8355" s="33" t="s">
        <v>34</v>
      </c>
      <c r="E8355" s="33" t="s">
        <v>8756</v>
      </c>
      <c r="F8355" s="35">
        <v>23271700</v>
      </c>
      <c r="G8355" s="33" t="s">
        <v>467</v>
      </c>
      <c r="H8355" s="33">
        <v>1</v>
      </c>
      <c r="I8355" s="33">
        <v>6</v>
      </c>
      <c r="J8355" s="36">
        <v>15</v>
      </c>
      <c r="K8355" s="37">
        <v>553500</v>
      </c>
      <c r="L8355" s="38" t="s">
        <v>15</v>
      </c>
      <c r="M8355" s="38" t="s">
        <v>13</v>
      </c>
    </row>
    <row r="8356" spans="1:13" s="39" customFormat="1" ht="12.75" x14ac:dyDescent="0.2">
      <c r="A8356" s="33" t="s">
        <v>27</v>
      </c>
      <c r="B8356" s="33" t="s">
        <v>582</v>
      </c>
      <c r="C8356" s="34">
        <v>10</v>
      </c>
      <c r="D8356" s="33" t="s">
        <v>34</v>
      </c>
      <c r="E8356" s="33" t="s">
        <v>8757</v>
      </c>
      <c r="F8356" s="35">
        <v>23271700</v>
      </c>
      <c r="G8356" s="33" t="s">
        <v>467</v>
      </c>
      <c r="H8356" s="33">
        <v>1</v>
      </c>
      <c r="I8356" s="33">
        <v>6</v>
      </c>
      <c r="J8356" s="36">
        <v>15</v>
      </c>
      <c r="K8356" s="37">
        <v>553500</v>
      </c>
      <c r="L8356" s="38" t="s">
        <v>15</v>
      </c>
      <c r="M8356" s="38" t="s">
        <v>13</v>
      </c>
    </row>
    <row r="8357" spans="1:13" s="39" customFormat="1" ht="12.75" x14ac:dyDescent="0.2">
      <c r="A8357" s="33" t="s">
        <v>27</v>
      </c>
      <c r="B8357" s="33" t="s">
        <v>582</v>
      </c>
      <c r="C8357" s="34">
        <v>10</v>
      </c>
      <c r="D8357" s="33" t="s">
        <v>34</v>
      </c>
      <c r="E8357" s="33" t="s">
        <v>8758</v>
      </c>
      <c r="F8357" s="35">
        <v>23271700</v>
      </c>
      <c r="G8357" s="33" t="s">
        <v>467</v>
      </c>
      <c r="H8357" s="33">
        <v>1</v>
      </c>
      <c r="I8357" s="33">
        <v>6</v>
      </c>
      <c r="J8357" s="36">
        <v>15</v>
      </c>
      <c r="K8357" s="37">
        <v>553500</v>
      </c>
      <c r="L8357" s="38" t="s">
        <v>15</v>
      </c>
      <c r="M8357" s="38" t="s">
        <v>13</v>
      </c>
    </row>
    <row r="8358" spans="1:13" s="39" customFormat="1" ht="12.75" x14ac:dyDescent="0.2">
      <c r="A8358" s="33" t="s">
        <v>27</v>
      </c>
      <c r="B8358" s="33" t="s">
        <v>582</v>
      </c>
      <c r="C8358" s="34">
        <v>10</v>
      </c>
      <c r="D8358" s="33" t="s">
        <v>34</v>
      </c>
      <c r="E8358" s="33" t="s">
        <v>8759</v>
      </c>
      <c r="F8358" s="35">
        <v>23271700</v>
      </c>
      <c r="G8358" s="33" t="s">
        <v>467</v>
      </c>
      <c r="H8358" s="33">
        <v>1</v>
      </c>
      <c r="I8358" s="33">
        <v>6</v>
      </c>
      <c r="J8358" s="36">
        <v>2</v>
      </c>
      <c r="K8358" s="37">
        <v>624240</v>
      </c>
      <c r="L8358" s="38" t="s">
        <v>15</v>
      </c>
      <c r="M8358" s="38" t="s">
        <v>13</v>
      </c>
    </row>
    <row r="8359" spans="1:13" s="39" customFormat="1" ht="12.75" x14ac:dyDescent="0.2">
      <c r="A8359" s="33" t="s">
        <v>27</v>
      </c>
      <c r="B8359" s="33" t="s">
        <v>582</v>
      </c>
      <c r="C8359" s="34">
        <v>10</v>
      </c>
      <c r="D8359" s="33" t="s">
        <v>34</v>
      </c>
      <c r="E8359" s="33" t="s">
        <v>8760</v>
      </c>
      <c r="F8359" s="35">
        <v>39122200</v>
      </c>
      <c r="G8359" s="33" t="s">
        <v>467</v>
      </c>
      <c r="H8359" s="33">
        <v>1</v>
      </c>
      <c r="I8359" s="33">
        <v>6</v>
      </c>
      <c r="J8359" s="36">
        <v>10</v>
      </c>
      <c r="K8359" s="37">
        <v>681160</v>
      </c>
      <c r="L8359" s="38" t="s">
        <v>15</v>
      </c>
      <c r="M8359" s="38" t="s">
        <v>13</v>
      </c>
    </row>
    <row r="8360" spans="1:13" s="39" customFormat="1" ht="12.75" x14ac:dyDescent="0.2">
      <c r="A8360" s="33" t="s">
        <v>27</v>
      </c>
      <c r="B8360" s="33" t="s">
        <v>582</v>
      </c>
      <c r="C8360" s="34">
        <v>10</v>
      </c>
      <c r="D8360" s="33" t="s">
        <v>34</v>
      </c>
      <c r="E8360" s="33" t="s">
        <v>8761</v>
      </c>
      <c r="F8360" s="35">
        <v>40151700</v>
      </c>
      <c r="G8360" s="33" t="s">
        <v>467</v>
      </c>
      <c r="H8360" s="33">
        <v>1</v>
      </c>
      <c r="I8360" s="33">
        <v>6</v>
      </c>
      <c r="J8360" s="36">
        <v>1</v>
      </c>
      <c r="K8360" s="37">
        <v>800000</v>
      </c>
      <c r="L8360" s="38" t="s">
        <v>15</v>
      </c>
      <c r="M8360" s="38" t="s">
        <v>13</v>
      </c>
    </row>
    <row r="8361" spans="1:13" s="39" customFormat="1" ht="12.75" x14ac:dyDescent="0.2">
      <c r="A8361" s="33" t="s">
        <v>27</v>
      </c>
      <c r="B8361" s="33" t="s">
        <v>582</v>
      </c>
      <c r="C8361" s="34">
        <v>10</v>
      </c>
      <c r="D8361" s="33" t="s">
        <v>34</v>
      </c>
      <c r="E8361" s="33" t="s">
        <v>8762</v>
      </c>
      <c r="F8361" s="35">
        <v>23271700</v>
      </c>
      <c r="G8361" s="33" t="s">
        <v>467</v>
      </c>
      <c r="H8361" s="33">
        <v>1</v>
      </c>
      <c r="I8361" s="33">
        <v>6</v>
      </c>
      <c r="J8361" s="36">
        <v>10</v>
      </c>
      <c r="K8361" s="37">
        <v>847800</v>
      </c>
      <c r="L8361" s="38" t="s">
        <v>15</v>
      </c>
      <c r="M8361" s="38" t="s">
        <v>13</v>
      </c>
    </row>
    <row r="8362" spans="1:13" s="39" customFormat="1" ht="12.75" x14ac:dyDescent="0.2">
      <c r="A8362" s="33" t="s">
        <v>27</v>
      </c>
      <c r="B8362" s="33" t="s">
        <v>582</v>
      </c>
      <c r="C8362" s="34">
        <v>10</v>
      </c>
      <c r="D8362" s="33" t="s">
        <v>34</v>
      </c>
      <c r="E8362" s="33" t="s">
        <v>8763</v>
      </c>
      <c r="F8362" s="35">
        <v>23271700</v>
      </c>
      <c r="G8362" s="33" t="s">
        <v>467</v>
      </c>
      <c r="H8362" s="33">
        <v>1</v>
      </c>
      <c r="I8362" s="33">
        <v>6</v>
      </c>
      <c r="J8362" s="36">
        <v>10</v>
      </c>
      <c r="K8362" s="37">
        <v>847800</v>
      </c>
      <c r="L8362" s="38" t="s">
        <v>15</v>
      </c>
      <c r="M8362" s="38" t="s">
        <v>13</v>
      </c>
    </row>
    <row r="8363" spans="1:13" s="39" customFormat="1" ht="12.75" x14ac:dyDescent="0.2">
      <c r="A8363" s="33" t="s">
        <v>27</v>
      </c>
      <c r="B8363" s="33" t="s">
        <v>582</v>
      </c>
      <c r="C8363" s="34">
        <v>10</v>
      </c>
      <c r="D8363" s="33" t="s">
        <v>34</v>
      </c>
      <c r="E8363" s="33" t="s">
        <v>8764</v>
      </c>
      <c r="F8363" s="35">
        <v>41103300</v>
      </c>
      <c r="G8363" s="33" t="s">
        <v>467</v>
      </c>
      <c r="H8363" s="33">
        <v>1</v>
      </c>
      <c r="I8363" s="33">
        <v>6</v>
      </c>
      <c r="J8363" s="36">
        <v>150</v>
      </c>
      <c r="K8363" s="37">
        <v>900000</v>
      </c>
      <c r="L8363" s="38" t="s">
        <v>15</v>
      </c>
      <c r="M8363" s="38" t="s">
        <v>13</v>
      </c>
    </row>
    <row r="8364" spans="1:13" s="39" customFormat="1" ht="12.75" x14ac:dyDescent="0.2">
      <c r="A8364" s="33" t="s">
        <v>27</v>
      </c>
      <c r="B8364" s="33" t="s">
        <v>582</v>
      </c>
      <c r="C8364" s="34">
        <v>10</v>
      </c>
      <c r="D8364" s="33" t="s">
        <v>34</v>
      </c>
      <c r="E8364" s="33" t="s">
        <v>8765</v>
      </c>
      <c r="F8364" s="35">
        <v>41104900</v>
      </c>
      <c r="G8364" s="33" t="s">
        <v>467</v>
      </c>
      <c r="H8364" s="33">
        <v>1</v>
      </c>
      <c r="I8364" s="33">
        <v>6</v>
      </c>
      <c r="J8364" s="36">
        <v>2</v>
      </c>
      <c r="K8364" s="37">
        <v>999000</v>
      </c>
      <c r="L8364" s="38" t="s">
        <v>15</v>
      </c>
      <c r="M8364" s="38" t="s">
        <v>13</v>
      </c>
    </row>
    <row r="8365" spans="1:13" s="39" customFormat="1" ht="12.75" x14ac:dyDescent="0.2">
      <c r="A8365" s="33" t="s">
        <v>27</v>
      </c>
      <c r="B8365" s="33" t="s">
        <v>582</v>
      </c>
      <c r="C8365" s="34">
        <v>10</v>
      </c>
      <c r="D8365" s="33" t="s">
        <v>34</v>
      </c>
      <c r="E8365" s="33" t="s">
        <v>8766</v>
      </c>
      <c r="F8365" s="35">
        <v>40161500</v>
      </c>
      <c r="G8365" s="33" t="s">
        <v>467</v>
      </c>
      <c r="H8365" s="33">
        <v>1</v>
      </c>
      <c r="I8365" s="33">
        <v>6</v>
      </c>
      <c r="J8365" s="36">
        <v>5</v>
      </c>
      <c r="K8365" s="37">
        <v>1557000</v>
      </c>
      <c r="L8365" s="38" t="s">
        <v>15</v>
      </c>
      <c r="M8365" s="38" t="s">
        <v>13</v>
      </c>
    </row>
    <row r="8366" spans="1:13" s="39" customFormat="1" ht="12.75" x14ac:dyDescent="0.2">
      <c r="A8366" s="33" t="s">
        <v>27</v>
      </c>
      <c r="B8366" s="33" t="s">
        <v>582</v>
      </c>
      <c r="C8366" s="34">
        <v>10</v>
      </c>
      <c r="D8366" s="33" t="s">
        <v>34</v>
      </c>
      <c r="E8366" s="33" t="s">
        <v>8767</v>
      </c>
      <c r="F8366" s="35">
        <v>40161500</v>
      </c>
      <c r="G8366" s="33" t="s">
        <v>467</v>
      </c>
      <c r="H8366" s="33">
        <v>1</v>
      </c>
      <c r="I8366" s="33">
        <v>6</v>
      </c>
      <c r="J8366" s="36">
        <v>5</v>
      </c>
      <c r="K8366" s="37">
        <v>1557000</v>
      </c>
      <c r="L8366" s="38" t="s">
        <v>15</v>
      </c>
      <c r="M8366" s="38" t="s">
        <v>13</v>
      </c>
    </row>
    <row r="8367" spans="1:13" s="39" customFormat="1" ht="12.75" x14ac:dyDescent="0.2">
      <c r="A8367" s="33" t="s">
        <v>27</v>
      </c>
      <c r="B8367" s="33" t="s">
        <v>582</v>
      </c>
      <c r="C8367" s="34">
        <v>10</v>
      </c>
      <c r="D8367" s="33" t="s">
        <v>34</v>
      </c>
      <c r="E8367" s="33" t="s">
        <v>8768</v>
      </c>
      <c r="F8367" s="35">
        <v>40161500</v>
      </c>
      <c r="G8367" s="33" t="s">
        <v>467</v>
      </c>
      <c r="H8367" s="33">
        <v>1</v>
      </c>
      <c r="I8367" s="33">
        <v>6</v>
      </c>
      <c r="J8367" s="36">
        <v>5</v>
      </c>
      <c r="K8367" s="37">
        <v>1557000</v>
      </c>
      <c r="L8367" s="38" t="s">
        <v>15</v>
      </c>
      <c r="M8367" s="38" t="s">
        <v>13</v>
      </c>
    </row>
    <row r="8368" spans="1:13" s="39" customFormat="1" ht="12.75" x14ac:dyDescent="0.2">
      <c r="A8368" s="33" t="s">
        <v>27</v>
      </c>
      <c r="B8368" s="33" t="s">
        <v>582</v>
      </c>
      <c r="C8368" s="34">
        <v>10</v>
      </c>
      <c r="D8368" s="33" t="s">
        <v>34</v>
      </c>
      <c r="E8368" s="33" t="s">
        <v>8769</v>
      </c>
      <c r="F8368" s="35">
        <v>32121700</v>
      </c>
      <c r="G8368" s="33" t="s">
        <v>467</v>
      </c>
      <c r="H8368" s="33">
        <v>1</v>
      </c>
      <c r="I8368" s="33">
        <v>6</v>
      </c>
      <c r="J8368" s="36">
        <v>1</v>
      </c>
      <c r="K8368" s="37">
        <v>1800000</v>
      </c>
      <c r="L8368" s="38" t="s">
        <v>15</v>
      </c>
      <c r="M8368" s="38" t="s">
        <v>13</v>
      </c>
    </row>
    <row r="8369" spans="1:13" s="39" customFormat="1" ht="12.75" x14ac:dyDescent="0.2">
      <c r="A8369" s="33" t="s">
        <v>27</v>
      </c>
      <c r="B8369" s="33" t="s">
        <v>582</v>
      </c>
      <c r="C8369" s="34">
        <v>10</v>
      </c>
      <c r="D8369" s="33" t="s">
        <v>34</v>
      </c>
      <c r="E8369" s="33" t="s">
        <v>8770</v>
      </c>
      <c r="F8369" s="35">
        <v>40151500</v>
      </c>
      <c r="G8369" s="33" t="s">
        <v>467</v>
      </c>
      <c r="H8369" s="33">
        <v>1</v>
      </c>
      <c r="I8369" s="33">
        <v>6</v>
      </c>
      <c r="J8369" s="36">
        <v>1</v>
      </c>
      <c r="K8369" s="37">
        <v>2070105</v>
      </c>
      <c r="L8369" s="38" t="s">
        <v>15</v>
      </c>
      <c r="M8369" s="38" t="s">
        <v>13</v>
      </c>
    </row>
    <row r="8370" spans="1:13" s="39" customFormat="1" ht="12.75" x14ac:dyDescent="0.2">
      <c r="A8370" s="33" t="s">
        <v>27</v>
      </c>
      <c r="B8370" s="33" t="s">
        <v>582</v>
      </c>
      <c r="C8370" s="34">
        <v>10</v>
      </c>
      <c r="D8370" s="33" t="s">
        <v>34</v>
      </c>
      <c r="E8370" s="33" t="s">
        <v>8771</v>
      </c>
      <c r="F8370" s="35">
        <v>23241600</v>
      </c>
      <c r="G8370" s="33" t="s">
        <v>467</v>
      </c>
      <c r="H8370" s="33">
        <v>1</v>
      </c>
      <c r="I8370" s="33">
        <v>6</v>
      </c>
      <c r="J8370" s="36">
        <v>6</v>
      </c>
      <c r="K8370" s="37">
        <v>3855600</v>
      </c>
      <c r="L8370" s="38" t="s">
        <v>15</v>
      </c>
      <c r="M8370" s="38" t="s">
        <v>13</v>
      </c>
    </row>
    <row r="8371" spans="1:13" s="39" customFormat="1" ht="12.75" x14ac:dyDescent="0.2">
      <c r="A8371" s="33" t="s">
        <v>27</v>
      </c>
      <c r="B8371" s="33" t="s">
        <v>582</v>
      </c>
      <c r="C8371" s="34">
        <v>10</v>
      </c>
      <c r="D8371" s="33" t="s">
        <v>34</v>
      </c>
      <c r="E8371" s="33" t="s">
        <v>8772</v>
      </c>
      <c r="F8371" s="35">
        <v>40161500</v>
      </c>
      <c r="G8371" s="33" t="s">
        <v>467</v>
      </c>
      <c r="H8371" s="33">
        <v>1</v>
      </c>
      <c r="I8371" s="33">
        <v>6</v>
      </c>
      <c r="J8371" s="36">
        <v>6</v>
      </c>
      <c r="K8371" s="37">
        <v>5619240</v>
      </c>
      <c r="L8371" s="38" t="s">
        <v>15</v>
      </c>
      <c r="M8371" s="38" t="s">
        <v>13</v>
      </c>
    </row>
    <row r="8372" spans="1:13" s="39" customFormat="1" ht="12.75" x14ac:dyDescent="0.2">
      <c r="A8372" s="33" t="s">
        <v>27</v>
      </c>
      <c r="B8372" s="33" t="s">
        <v>582</v>
      </c>
      <c r="C8372" s="34">
        <v>10</v>
      </c>
      <c r="D8372" s="33" t="s">
        <v>34</v>
      </c>
      <c r="E8372" s="33" t="s">
        <v>8773</v>
      </c>
      <c r="F8372" s="35">
        <v>40141600</v>
      </c>
      <c r="G8372" s="33" t="s">
        <v>467</v>
      </c>
      <c r="H8372" s="33">
        <v>1</v>
      </c>
      <c r="I8372" s="33">
        <v>6</v>
      </c>
      <c r="J8372" s="36">
        <v>20</v>
      </c>
      <c r="K8372" s="37">
        <v>6228000</v>
      </c>
      <c r="L8372" s="38" t="s">
        <v>15</v>
      </c>
      <c r="M8372" s="38" t="s">
        <v>13</v>
      </c>
    </row>
    <row r="8373" spans="1:13" s="39" customFormat="1" ht="12.75" x14ac:dyDescent="0.2">
      <c r="A8373" s="33" t="s">
        <v>27</v>
      </c>
      <c r="B8373" s="33" t="s">
        <v>582</v>
      </c>
      <c r="C8373" s="34">
        <v>10</v>
      </c>
      <c r="D8373" s="33" t="s">
        <v>34</v>
      </c>
      <c r="E8373" s="33" t="s">
        <v>8774</v>
      </c>
      <c r="F8373" s="35">
        <v>23241600</v>
      </c>
      <c r="G8373" s="33" t="s">
        <v>467</v>
      </c>
      <c r="H8373" s="33">
        <v>1</v>
      </c>
      <c r="I8373" s="33">
        <v>6</v>
      </c>
      <c r="J8373" s="36">
        <v>4</v>
      </c>
      <c r="K8373" s="37">
        <v>7239600</v>
      </c>
      <c r="L8373" s="38" t="s">
        <v>15</v>
      </c>
      <c r="M8373" s="38" t="s">
        <v>13</v>
      </c>
    </row>
    <row r="8374" spans="1:13" s="39" customFormat="1" ht="12.75" x14ac:dyDescent="0.2">
      <c r="A8374" s="33" t="s">
        <v>27</v>
      </c>
      <c r="B8374" s="33" t="s">
        <v>582</v>
      </c>
      <c r="C8374" s="34">
        <v>10</v>
      </c>
      <c r="D8374" s="33" t="s">
        <v>34</v>
      </c>
      <c r="E8374" s="33" t="s">
        <v>8775</v>
      </c>
      <c r="F8374" s="35">
        <v>31152200</v>
      </c>
      <c r="G8374" s="33" t="s">
        <v>467</v>
      </c>
      <c r="H8374" s="33">
        <v>1</v>
      </c>
      <c r="I8374" s="33">
        <v>6</v>
      </c>
      <c r="J8374" s="36">
        <v>1</v>
      </c>
      <c r="K8374" s="37">
        <v>9365400</v>
      </c>
      <c r="L8374" s="38" t="s">
        <v>15</v>
      </c>
      <c r="M8374" s="38" t="s">
        <v>13</v>
      </c>
    </row>
    <row r="8375" spans="1:13" s="39" customFormat="1" ht="12.75" x14ac:dyDescent="0.2">
      <c r="A8375" s="33" t="s">
        <v>27</v>
      </c>
      <c r="B8375" s="33" t="s">
        <v>582</v>
      </c>
      <c r="C8375" s="34">
        <v>10</v>
      </c>
      <c r="D8375" s="33" t="s">
        <v>34</v>
      </c>
      <c r="E8375" s="33" t="s">
        <v>8776</v>
      </c>
      <c r="F8375" s="35">
        <v>39122325</v>
      </c>
      <c r="G8375" s="33" t="s">
        <v>467</v>
      </c>
      <c r="H8375" s="33">
        <v>2</v>
      </c>
      <c r="I8375" s="33">
        <v>6</v>
      </c>
      <c r="J8375" s="36">
        <v>2</v>
      </c>
      <c r="K8375" s="37">
        <v>12138000</v>
      </c>
      <c r="L8375" s="38" t="s">
        <v>15</v>
      </c>
      <c r="M8375" s="38" t="s">
        <v>13</v>
      </c>
    </row>
    <row r="8376" spans="1:13" s="39" customFormat="1" ht="12.75" x14ac:dyDescent="0.2">
      <c r="A8376" s="33" t="s">
        <v>27</v>
      </c>
      <c r="B8376" s="33" t="s">
        <v>582</v>
      </c>
      <c r="C8376" s="34">
        <v>10</v>
      </c>
      <c r="D8376" s="33" t="s">
        <v>34</v>
      </c>
      <c r="E8376" s="33" t="s">
        <v>8777</v>
      </c>
      <c r="F8376" s="35">
        <v>31411700</v>
      </c>
      <c r="G8376" s="33" t="s">
        <v>467</v>
      </c>
      <c r="H8376" s="33">
        <v>2</v>
      </c>
      <c r="I8376" s="33">
        <v>6</v>
      </c>
      <c r="J8376" s="36">
        <v>27</v>
      </c>
      <c r="K8376" s="37">
        <v>12048750</v>
      </c>
      <c r="L8376" s="38" t="s">
        <v>15</v>
      </c>
      <c r="M8376" s="38" t="s">
        <v>13</v>
      </c>
    </row>
    <row r="8377" spans="1:13" s="39" customFormat="1" ht="12.75" x14ac:dyDescent="0.2">
      <c r="A8377" s="33" t="s">
        <v>27</v>
      </c>
      <c r="B8377" s="33" t="s">
        <v>582</v>
      </c>
      <c r="C8377" s="34">
        <v>10</v>
      </c>
      <c r="D8377" s="33" t="s">
        <v>34</v>
      </c>
      <c r="E8377" s="33" t="s">
        <v>8778</v>
      </c>
      <c r="F8377" s="35">
        <v>23153130</v>
      </c>
      <c r="G8377" s="33" t="s">
        <v>467</v>
      </c>
      <c r="H8377" s="33">
        <v>2</v>
      </c>
      <c r="I8377" s="33">
        <v>6</v>
      </c>
      <c r="J8377" s="36">
        <v>2</v>
      </c>
      <c r="K8377" s="37">
        <v>11424000</v>
      </c>
      <c r="L8377" s="38" t="s">
        <v>15</v>
      </c>
      <c r="M8377" s="38" t="s">
        <v>13</v>
      </c>
    </row>
    <row r="8378" spans="1:13" s="39" customFormat="1" ht="12.75" x14ac:dyDescent="0.2">
      <c r="A8378" s="33" t="s">
        <v>27</v>
      </c>
      <c r="B8378" s="33" t="s">
        <v>582</v>
      </c>
      <c r="C8378" s="34">
        <v>10</v>
      </c>
      <c r="D8378" s="33" t="s">
        <v>34</v>
      </c>
      <c r="E8378" s="33" t="s">
        <v>8779</v>
      </c>
      <c r="F8378" s="35">
        <v>31163100</v>
      </c>
      <c r="G8378" s="33" t="s">
        <v>467</v>
      </c>
      <c r="H8378" s="33">
        <v>2</v>
      </c>
      <c r="I8378" s="33">
        <v>7</v>
      </c>
      <c r="J8378" s="36">
        <v>2</v>
      </c>
      <c r="K8378" s="37">
        <v>7461300</v>
      </c>
      <c r="L8378" s="38" t="s">
        <v>15</v>
      </c>
      <c r="M8378" s="38" t="s">
        <v>13</v>
      </c>
    </row>
    <row r="8379" spans="1:13" s="39" customFormat="1" ht="12.75" x14ac:dyDescent="0.2">
      <c r="A8379" s="33" t="s">
        <v>27</v>
      </c>
      <c r="B8379" s="33" t="s">
        <v>582</v>
      </c>
      <c r="C8379" s="34">
        <v>10</v>
      </c>
      <c r="D8379" s="33" t="s">
        <v>34</v>
      </c>
      <c r="E8379" s="33" t="s">
        <v>8780</v>
      </c>
      <c r="F8379" s="35">
        <v>31161501</v>
      </c>
      <c r="G8379" s="33" t="s">
        <v>467</v>
      </c>
      <c r="H8379" s="33">
        <v>2</v>
      </c>
      <c r="I8379" s="33">
        <v>6</v>
      </c>
      <c r="J8379" s="36">
        <v>800</v>
      </c>
      <c r="K8379" s="37">
        <v>6400000</v>
      </c>
      <c r="L8379" s="38" t="s">
        <v>15</v>
      </c>
      <c r="M8379" s="38" t="s">
        <v>13</v>
      </c>
    </row>
    <row r="8380" spans="1:13" s="39" customFormat="1" ht="12.75" x14ac:dyDescent="0.2">
      <c r="A8380" s="33" t="s">
        <v>27</v>
      </c>
      <c r="B8380" s="33" t="s">
        <v>582</v>
      </c>
      <c r="C8380" s="34">
        <v>10</v>
      </c>
      <c r="D8380" s="33" t="s">
        <v>34</v>
      </c>
      <c r="E8380" s="33" t="s">
        <v>8781</v>
      </c>
      <c r="F8380" s="35">
        <v>39111707</v>
      </c>
      <c r="G8380" s="33" t="s">
        <v>467</v>
      </c>
      <c r="H8380" s="33">
        <v>2</v>
      </c>
      <c r="I8380" s="33">
        <v>6</v>
      </c>
      <c r="J8380" s="36">
        <v>2</v>
      </c>
      <c r="K8380" s="37">
        <v>5607300</v>
      </c>
      <c r="L8380" s="38" t="s">
        <v>15</v>
      </c>
      <c r="M8380" s="38" t="s">
        <v>13</v>
      </c>
    </row>
    <row r="8381" spans="1:13" s="39" customFormat="1" ht="12.75" x14ac:dyDescent="0.2">
      <c r="A8381" s="33" t="s">
        <v>27</v>
      </c>
      <c r="B8381" s="33" t="s">
        <v>582</v>
      </c>
      <c r="C8381" s="34">
        <v>10</v>
      </c>
      <c r="D8381" s="33" t="s">
        <v>34</v>
      </c>
      <c r="E8381" s="33" t="s">
        <v>8782</v>
      </c>
      <c r="F8381" s="35">
        <v>31161501</v>
      </c>
      <c r="G8381" s="33" t="s">
        <v>467</v>
      </c>
      <c r="H8381" s="33">
        <v>2</v>
      </c>
      <c r="I8381" s="33">
        <v>6</v>
      </c>
      <c r="J8381" s="36">
        <v>800</v>
      </c>
      <c r="K8381" s="37">
        <v>5600000</v>
      </c>
      <c r="L8381" s="38" t="s">
        <v>15</v>
      </c>
      <c r="M8381" s="38" t="s">
        <v>13</v>
      </c>
    </row>
    <row r="8382" spans="1:13" s="39" customFormat="1" ht="12.75" x14ac:dyDescent="0.2">
      <c r="A8382" s="33" t="s">
        <v>27</v>
      </c>
      <c r="B8382" s="33" t="s">
        <v>582</v>
      </c>
      <c r="C8382" s="34">
        <v>10</v>
      </c>
      <c r="D8382" s="33" t="s">
        <v>34</v>
      </c>
      <c r="E8382" s="33" t="s">
        <v>8783</v>
      </c>
      <c r="F8382" s="35">
        <v>31162200</v>
      </c>
      <c r="G8382" s="33" t="s">
        <v>467</v>
      </c>
      <c r="H8382" s="33">
        <v>2</v>
      </c>
      <c r="I8382" s="33">
        <v>6</v>
      </c>
      <c r="J8382" s="36">
        <v>800</v>
      </c>
      <c r="K8382" s="37">
        <v>5560000</v>
      </c>
      <c r="L8382" s="38" t="s">
        <v>15</v>
      </c>
      <c r="M8382" s="38" t="s">
        <v>13</v>
      </c>
    </row>
    <row r="8383" spans="1:13" s="39" customFormat="1" ht="12.75" x14ac:dyDescent="0.2">
      <c r="A8383" s="33" t="s">
        <v>27</v>
      </c>
      <c r="B8383" s="33" t="s">
        <v>582</v>
      </c>
      <c r="C8383" s="34">
        <v>10</v>
      </c>
      <c r="D8383" s="33" t="s">
        <v>34</v>
      </c>
      <c r="E8383" s="33" t="s">
        <v>8784</v>
      </c>
      <c r="F8383" s="35">
        <v>39122325</v>
      </c>
      <c r="G8383" s="33" t="s">
        <v>467</v>
      </c>
      <c r="H8383" s="33">
        <v>2</v>
      </c>
      <c r="I8383" s="33">
        <v>6</v>
      </c>
      <c r="J8383" s="36">
        <v>2</v>
      </c>
      <c r="K8383" s="37">
        <v>5273700</v>
      </c>
      <c r="L8383" s="38" t="s">
        <v>15</v>
      </c>
      <c r="M8383" s="38" t="s">
        <v>13</v>
      </c>
    </row>
    <row r="8384" spans="1:13" s="39" customFormat="1" ht="12.75" x14ac:dyDescent="0.2">
      <c r="A8384" s="33" t="s">
        <v>27</v>
      </c>
      <c r="B8384" s="33" t="s">
        <v>582</v>
      </c>
      <c r="C8384" s="34">
        <v>10</v>
      </c>
      <c r="D8384" s="33" t="s">
        <v>34</v>
      </c>
      <c r="E8384" s="33" t="s">
        <v>8785</v>
      </c>
      <c r="F8384" s="35">
        <v>31411700</v>
      </c>
      <c r="G8384" s="33" t="s">
        <v>467</v>
      </c>
      <c r="H8384" s="33">
        <v>2</v>
      </c>
      <c r="I8384" s="33">
        <v>6</v>
      </c>
      <c r="J8384" s="36">
        <v>15</v>
      </c>
      <c r="K8384" s="37">
        <v>4819500</v>
      </c>
      <c r="L8384" s="38" t="s">
        <v>15</v>
      </c>
      <c r="M8384" s="38" t="s">
        <v>13</v>
      </c>
    </row>
    <row r="8385" spans="1:13" s="39" customFormat="1" ht="12.75" x14ac:dyDescent="0.2">
      <c r="A8385" s="33" t="s">
        <v>27</v>
      </c>
      <c r="B8385" s="33" t="s">
        <v>582</v>
      </c>
      <c r="C8385" s="34">
        <v>10</v>
      </c>
      <c r="D8385" s="33" t="s">
        <v>34</v>
      </c>
      <c r="E8385" s="33" t="s">
        <v>8786</v>
      </c>
      <c r="F8385" s="35">
        <v>31161800</v>
      </c>
      <c r="G8385" s="33" t="s">
        <v>467</v>
      </c>
      <c r="H8385" s="33">
        <v>2</v>
      </c>
      <c r="I8385" s="33">
        <v>6</v>
      </c>
      <c r="J8385" s="36">
        <v>1004</v>
      </c>
      <c r="K8385" s="37">
        <v>4618400</v>
      </c>
      <c r="L8385" s="38" t="s">
        <v>15</v>
      </c>
      <c r="M8385" s="38" t="s">
        <v>13</v>
      </c>
    </row>
    <row r="8386" spans="1:13" s="39" customFormat="1" ht="12.75" x14ac:dyDescent="0.2">
      <c r="A8386" s="33" t="s">
        <v>27</v>
      </c>
      <c r="B8386" s="33" t="s">
        <v>582</v>
      </c>
      <c r="C8386" s="34">
        <v>10</v>
      </c>
      <c r="D8386" s="33" t="s">
        <v>34</v>
      </c>
      <c r="E8386" s="33" t="s">
        <v>8787</v>
      </c>
      <c r="F8386" s="35">
        <v>39122325</v>
      </c>
      <c r="G8386" s="33" t="s">
        <v>467</v>
      </c>
      <c r="H8386" s="33">
        <v>2</v>
      </c>
      <c r="I8386" s="33">
        <v>6</v>
      </c>
      <c r="J8386" s="36">
        <v>2</v>
      </c>
      <c r="K8386" s="37">
        <v>4462500</v>
      </c>
      <c r="L8386" s="38" t="s">
        <v>15</v>
      </c>
      <c r="M8386" s="38" t="s">
        <v>13</v>
      </c>
    </row>
    <row r="8387" spans="1:13" s="39" customFormat="1" ht="12.75" x14ac:dyDescent="0.2">
      <c r="A8387" s="33" t="s">
        <v>27</v>
      </c>
      <c r="B8387" s="33" t="s">
        <v>582</v>
      </c>
      <c r="C8387" s="34">
        <v>10</v>
      </c>
      <c r="D8387" s="33" t="s">
        <v>34</v>
      </c>
      <c r="E8387" s="33" t="s">
        <v>8788</v>
      </c>
      <c r="F8387" s="35">
        <v>31162914</v>
      </c>
      <c r="G8387" s="33" t="s">
        <v>467</v>
      </c>
      <c r="H8387" s="33">
        <v>2</v>
      </c>
      <c r="I8387" s="33">
        <v>6</v>
      </c>
      <c r="J8387" s="36">
        <v>200</v>
      </c>
      <c r="K8387" s="37">
        <v>4200000</v>
      </c>
      <c r="L8387" s="38" t="s">
        <v>15</v>
      </c>
      <c r="M8387" s="38" t="s">
        <v>13</v>
      </c>
    </row>
    <row r="8388" spans="1:13" s="39" customFormat="1" ht="12.75" x14ac:dyDescent="0.2">
      <c r="A8388" s="33" t="s">
        <v>27</v>
      </c>
      <c r="B8388" s="33" t="s">
        <v>582</v>
      </c>
      <c r="C8388" s="34">
        <v>10</v>
      </c>
      <c r="D8388" s="33" t="s">
        <v>34</v>
      </c>
      <c r="E8388" s="33" t="s">
        <v>8789</v>
      </c>
      <c r="F8388" s="35">
        <v>31161501</v>
      </c>
      <c r="G8388" s="33" t="s">
        <v>467</v>
      </c>
      <c r="H8388" s="33">
        <v>2</v>
      </c>
      <c r="I8388" s="33">
        <v>6</v>
      </c>
      <c r="J8388" s="36">
        <v>8</v>
      </c>
      <c r="K8388" s="37">
        <v>4055600</v>
      </c>
      <c r="L8388" s="38" t="s">
        <v>15</v>
      </c>
      <c r="M8388" s="38" t="s">
        <v>13</v>
      </c>
    </row>
    <row r="8389" spans="1:13" s="39" customFormat="1" ht="12.75" x14ac:dyDescent="0.2">
      <c r="A8389" s="33" t="s">
        <v>27</v>
      </c>
      <c r="B8389" s="33" t="s">
        <v>582</v>
      </c>
      <c r="C8389" s="34">
        <v>10</v>
      </c>
      <c r="D8389" s="33" t="s">
        <v>34</v>
      </c>
      <c r="E8389" s="33" t="s">
        <v>8790</v>
      </c>
      <c r="F8389" s="35">
        <v>39111707</v>
      </c>
      <c r="G8389" s="33" t="s">
        <v>467</v>
      </c>
      <c r="H8389" s="33">
        <v>2</v>
      </c>
      <c r="I8389" s="33">
        <v>6</v>
      </c>
      <c r="J8389" s="36">
        <v>2</v>
      </c>
      <c r="K8389" s="37">
        <v>3884160</v>
      </c>
      <c r="L8389" s="38" t="s">
        <v>15</v>
      </c>
      <c r="M8389" s="38" t="s">
        <v>13</v>
      </c>
    </row>
    <row r="8390" spans="1:13" s="39" customFormat="1" ht="12.75" x14ac:dyDescent="0.2">
      <c r="A8390" s="33" t="s">
        <v>27</v>
      </c>
      <c r="B8390" s="33" t="s">
        <v>582</v>
      </c>
      <c r="C8390" s="34">
        <v>10</v>
      </c>
      <c r="D8390" s="33" t="s">
        <v>34</v>
      </c>
      <c r="E8390" s="33" t="s">
        <v>8791</v>
      </c>
      <c r="F8390" s="35">
        <v>39111707</v>
      </c>
      <c r="G8390" s="33" t="s">
        <v>467</v>
      </c>
      <c r="H8390" s="33">
        <v>2</v>
      </c>
      <c r="I8390" s="33">
        <v>6</v>
      </c>
      <c r="J8390" s="36">
        <v>2</v>
      </c>
      <c r="K8390" s="37">
        <v>3884160</v>
      </c>
      <c r="L8390" s="38" t="s">
        <v>15</v>
      </c>
      <c r="M8390" s="38" t="s">
        <v>13</v>
      </c>
    </row>
    <row r="8391" spans="1:13" s="39" customFormat="1" ht="12.75" x14ac:dyDescent="0.2">
      <c r="A8391" s="33" t="s">
        <v>27</v>
      </c>
      <c r="B8391" s="33" t="s">
        <v>582</v>
      </c>
      <c r="C8391" s="34">
        <v>10</v>
      </c>
      <c r="D8391" s="33" t="s">
        <v>34</v>
      </c>
      <c r="E8391" s="33" t="s">
        <v>8792</v>
      </c>
      <c r="F8391" s="35">
        <v>39121633</v>
      </c>
      <c r="G8391" s="33" t="s">
        <v>467</v>
      </c>
      <c r="H8391" s="33">
        <v>2</v>
      </c>
      <c r="I8391" s="33">
        <v>7</v>
      </c>
      <c r="J8391" s="36">
        <v>8</v>
      </c>
      <c r="K8391" s="37">
        <v>3579600</v>
      </c>
      <c r="L8391" s="38" t="s">
        <v>15</v>
      </c>
      <c r="M8391" s="38" t="s">
        <v>13</v>
      </c>
    </row>
    <row r="8392" spans="1:13" s="39" customFormat="1" ht="12.75" x14ac:dyDescent="0.2">
      <c r="A8392" s="33" t="s">
        <v>27</v>
      </c>
      <c r="B8392" s="33" t="s">
        <v>582</v>
      </c>
      <c r="C8392" s="34">
        <v>10</v>
      </c>
      <c r="D8392" s="33" t="s">
        <v>34</v>
      </c>
      <c r="E8392" s="33" t="s">
        <v>8793</v>
      </c>
      <c r="F8392" s="35">
        <v>31163100</v>
      </c>
      <c r="G8392" s="33" t="s">
        <v>467</v>
      </c>
      <c r="H8392" s="33">
        <v>2</v>
      </c>
      <c r="I8392" s="33">
        <v>7</v>
      </c>
      <c r="J8392" s="36">
        <v>5</v>
      </c>
      <c r="K8392" s="37">
        <v>3480750</v>
      </c>
      <c r="L8392" s="38" t="s">
        <v>15</v>
      </c>
      <c r="M8392" s="38" t="s">
        <v>13</v>
      </c>
    </row>
    <row r="8393" spans="1:13" s="39" customFormat="1" ht="12.75" x14ac:dyDescent="0.2">
      <c r="A8393" s="33" t="s">
        <v>27</v>
      </c>
      <c r="B8393" s="33" t="s">
        <v>582</v>
      </c>
      <c r="C8393" s="34">
        <v>10</v>
      </c>
      <c r="D8393" s="33" t="s">
        <v>34</v>
      </c>
      <c r="E8393" s="33" t="s">
        <v>8794</v>
      </c>
      <c r="F8393" s="35">
        <v>31162914</v>
      </c>
      <c r="G8393" s="33" t="s">
        <v>467</v>
      </c>
      <c r="H8393" s="33">
        <v>2</v>
      </c>
      <c r="I8393" s="33">
        <v>6</v>
      </c>
      <c r="J8393" s="36">
        <v>200</v>
      </c>
      <c r="K8393" s="37">
        <v>3340000</v>
      </c>
      <c r="L8393" s="38" t="s">
        <v>15</v>
      </c>
      <c r="M8393" s="38" t="s">
        <v>13</v>
      </c>
    </row>
    <row r="8394" spans="1:13" s="39" customFormat="1" ht="12.75" x14ac:dyDescent="0.2">
      <c r="A8394" s="33" t="s">
        <v>27</v>
      </c>
      <c r="B8394" s="33" t="s">
        <v>582</v>
      </c>
      <c r="C8394" s="34">
        <v>10</v>
      </c>
      <c r="D8394" s="33" t="s">
        <v>34</v>
      </c>
      <c r="E8394" s="33" t="s">
        <v>8795</v>
      </c>
      <c r="F8394" s="35">
        <v>31162400</v>
      </c>
      <c r="G8394" s="33" t="s">
        <v>467</v>
      </c>
      <c r="H8394" s="33">
        <v>2</v>
      </c>
      <c r="I8394" s="33">
        <v>6</v>
      </c>
      <c r="J8394" s="36">
        <v>4</v>
      </c>
      <c r="K8394" s="37">
        <v>3332000</v>
      </c>
      <c r="L8394" s="38" t="s">
        <v>15</v>
      </c>
      <c r="M8394" s="38" t="s">
        <v>13</v>
      </c>
    </row>
    <row r="8395" spans="1:13" s="39" customFormat="1" ht="12.75" x14ac:dyDescent="0.2">
      <c r="A8395" s="33" t="s">
        <v>27</v>
      </c>
      <c r="B8395" s="33" t="s">
        <v>582</v>
      </c>
      <c r="C8395" s="34">
        <v>10</v>
      </c>
      <c r="D8395" s="33" t="s">
        <v>34</v>
      </c>
      <c r="E8395" s="33" t="s">
        <v>8796</v>
      </c>
      <c r="F8395" s="35">
        <v>31163100</v>
      </c>
      <c r="G8395" s="33" t="s">
        <v>467</v>
      </c>
      <c r="H8395" s="33">
        <v>2</v>
      </c>
      <c r="I8395" s="33">
        <v>7</v>
      </c>
      <c r="J8395" s="36">
        <v>5</v>
      </c>
      <c r="K8395" s="37">
        <v>3232250</v>
      </c>
      <c r="L8395" s="38" t="s">
        <v>15</v>
      </c>
      <c r="M8395" s="38" t="s">
        <v>13</v>
      </c>
    </row>
    <row r="8396" spans="1:13" s="39" customFormat="1" ht="12.75" x14ac:dyDescent="0.2">
      <c r="A8396" s="33" t="s">
        <v>27</v>
      </c>
      <c r="B8396" s="33" t="s">
        <v>585</v>
      </c>
      <c r="C8396" s="34">
        <v>10</v>
      </c>
      <c r="D8396" s="33" t="s">
        <v>93</v>
      </c>
      <c r="E8396" s="33" t="s">
        <v>8797</v>
      </c>
      <c r="F8396" s="35">
        <v>30102000</v>
      </c>
      <c r="G8396" s="33" t="s">
        <v>467</v>
      </c>
      <c r="H8396" s="33">
        <v>2</v>
      </c>
      <c r="I8396" s="33">
        <v>6</v>
      </c>
      <c r="J8396" s="36">
        <v>5</v>
      </c>
      <c r="K8396" s="37">
        <v>3213000</v>
      </c>
      <c r="L8396" s="38" t="s">
        <v>15</v>
      </c>
      <c r="M8396" s="38" t="s">
        <v>13</v>
      </c>
    </row>
    <row r="8397" spans="1:13" s="39" customFormat="1" ht="12.75" x14ac:dyDescent="0.2">
      <c r="A8397" s="33" t="s">
        <v>27</v>
      </c>
      <c r="B8397" s="33" t="s">
        <v>582</v>
      </c>
      <c r="C8397" s="34">
        <v>10</v>
      </c>
      <c r="D8397" s="33" t="s">
        <v>34</v>
      </c>
      <c r="E8397" s="33" t="s">
        <v>8798</v>
      </c>
      <c r="F8397" s="35">
        <v>31411700</v>
      </c>
      <c r="G8397" s="33" t="s">
        <v>467</v>
      </c>
      <c r="H8397" s="33">
        <v>2</v>
      </c>
      <c r="I8397" s="33">
        <v>6</v>
      </c>
      <c r="J8397" s="36">
        <v>15</v>
      </c>
      <c r="K8397" s="37">
        <v>3213000</v>
      </c>
      <c r="L8397" s="38" t="s">
        <v>15</v>
      </c>
      <c r="M8397" s="38" t="s">
        <v>13</v>
      </c>
    </row>
    <row r="8398" spans="1:13" s="39" customFormat="1" ht="12.75" x14ac:dyDescent="0.2">
      <c r="A8398" s="33" t="s">
        <v>27</v>
      </c>
      <c r="B8398" s="33" t="s">
        <v>582</v>
      </c>
      <c r="C8398" s="34">
        <v>10</v>
      </c>
      <c r="D8398" s="33" t="s">
        <v>34</v>
      </c>
      <c r="E8398" s="33" t="s">
        <v>8799</v>
      </c>
      <c r="F8398" s="35">
        <v>39121600</v>
      </c>
      <c r="G8398" s="33" t="s">
        <v>467</v>
      </c>
      <c r="H8398" s="33">
        <v>2</v>
      </c>
      <c r="I8398" s="33">
        <v>6</v>
      </c>
      <c r="J8398" s="36">
        <v>2</v>
      </c>
      <c r="K8398" s="37">
        <v>3189200</v>
      </c>
      <c r="L8398" s="38" t="s">
        <v>15</v>
      </c>
      <c r="M8398" s="38" t="s">
        <v>13</v>
      </c>
    </row>
    <row r="8399" spans="1:13" s="39" customFormat="1" ht="12.75" x14ac:dyDescent="0.2">
      <c r="A8399" s="33" t="s">
        <v>27</v>
      </c>
      <c r="B8399" s="33" t="s">
        <v>582</v>
      </c>
      <c r="C8399" s="34">
        <v>10</v>
      </c>
      <c r="D8399" s="33" t="s">
        <v>34</v>
      </c>
      <c r="E8399" s="33" t="s">
        <v>8800</v>
      </c>
      <c r="F8399" s="35">
        <v>31162914</v>
      </c>
      <c r="G8399" s="33" t="s">
        <v>467</v>
      </c>
      <c r="H8399" s="33">
        <v>2</v>
      </c>
      <c r="I8399" s="33">
        <v>6</v>
      </c>
      <c r="J8399" s="36">
        <v>160</v>
      </c>
      <c r="K8399" s="37">
        <v>3088000</v>
      </c>
      <c r="L8399" s="38" t="s">
        <v>15</v>
      </c>
      <c r="M8399" s="38" t="s">
        <v>13</v>
      </c>
    </row>
    <row r="8400" spans="1:13" s="39" customFormat="1" ht="12.75" x14ac:dyDescent="0.2">
      <c r="A8400" s="33" t="s">
        <v>27</v>
      </c>
      <c r="B8400" s="33" t="s">
        <v>582</v>
      </c>
      <c r="C8400" s="34">
        <v>10</v>
      </c>
      <c r="D8400" s="33" t="s">
        <v>34</v>
      </c>
      <c r="E8400" s="33" t="s">
        <v>8801</v>
      </c>
      <c r="F8400" s="35">
        <v>31163100</v>
      </c>
      <c r="G8400" s="33" t="s">
        <v>467</v>
      </c>
      <c r="H8400" s="33">
        <v>2</v>
      </c>
      <c r="I8400" s="33">
        <v>7</v>
      </c>
      <c r="J8400" s="36">
        <v>2</v>
      </c>
      <c r="K8400" s="37">
        <v>3084500</v>
      </c>
      <c r="L8400" s="38" t="s">
        <v>15</v>
      </c>
      <c r="M8400" s="38" t="s">
        <v>13</v>
      </c>
    </row>
    <row r="8401" spans="1:13" s="39" customFormat="1" ht="12.75" x14ac:dyDescent="0.2">
      <c r="A8401" s="33" t="s">
        <v>27</v>
      </c>
      <c r="B8401" s="33" t="s">
        <v>582</v>
      </c>
      <c r="C8401" s="34">
        <v>10</v>
      </c>
      <c r="D8401" s="33" t="s">
        <v>34</v>
      </c>
      <c r="E8401" s="33" t="s">
        <v>8802</v>
      </c>
      <c r="F8401" s="35">
        <v>31161700</v>
      </c>
      <c r="G8401" s="33" t="s">
        <v>467</v>
      </c>
      <c r="H8401" s="33">
        <v>2</v>
      </c>
      <c r="I8401" s="33">
        <v>6</v>
      </c>
      <c r="J8401" s="36">
        <v>750</v>
      </c>
      <c r="K8401" s="37">
        <v>3000000</v>
      </c>
      <c r="L8401" s="38" t="s">
        <v>15</v>
      </c>
      <c r="M8401" s="38" t="s">
        <v>13</v>
      </c>
    </row>
    <row r="8402" spans="1:13" s="39" customFormat="1" ht="12.75" x14ac:dyDescent="0.2">
      <c r="A8402" s="33" t="s">
        <v>27</v>
      </c>
      <c r="B8402" s="33" t="s">
        <v>582</v>
      </c>
      <c r="C8402" s="34">
        <v>10</v>
      </c>
      <c r="D8402" s="33" t="s">
        <v>34</v>
      </c>
      <c r="E8402" s="33" t="s">
        <v>8803</v>
      </c>
      <c r="F8402" s="35">
        <v>39122325</v>
      </c>
      <c r="G8402" s="33" t="s">
        <v>467</v>
      </c>
      <c r="H8402" s="33">
        <v>2</v>
      </c>
      <c r="I8402" s="33">
        <v>6</v>
      </c>
      <c r="J8402" s="36">
        <v>2</v>
      </c>
      <c r="K8402" s="37">
        <v>2998800</v>
      </c>
      <c r="L8402" s="38" t="s">
        <v>15</v>
      </c>
      <c r="M8402" s="38" t="s">
        <v>13</v>
      </c>
    </row>
    <row r="8403" spans="1:13" s="39" customFormat="1" ht="12.75" x14ac:dyDescent="0.2">
      <c r="A8403" s="33" t="s">
        <v>27</v>
      </c>
      <c r="B8403" s="33" t="s">
        <v>582</v>
      </c>
      <c r="C8403" s="34">
        <v>10</v>
      </c>
      <c r="D8403" s="33" t="s">
        <v>34</v>
      </c>
      <c r="E8403" s="33" t="s">
        <v>8804</v>
      </c>
      <c r="F8403" s="35">
        <v>39111707</v>
      </c>
      <c r="G8403" s="33" t="s">
        <v>467</v>
      </c>
      <c r="H8403" s="33">
        <v>2</v>
      </c>
      <c r="I8403" s="33">
        <v>6</v>
      </c>
      <c r="J8403" s="36">
        <v>20</v>
      </c>
      <c r="K8403" s="37">
        <v>2975000</v>
      </c>
      <c r="L8403" s="38" t="s">
        <v>15</v>
      </c>
      <c r="M8403" s="38" t="s">
        <v>13</v>
      </c>
    </row>
    <row r="8404" spans="1:13" s="39" customFormat="1" ht="12.75" x14ac:dyDescent="0.2">
      <c r="A8404" s="33" t="s">
        <v>27</v>
      </c>
      <c r="B8404" s="33" t="s">
        <v>582</v>
      </c>
      <c r="C8404" s="34">
        <v>10</v>
      </c>
      <c r="D8404" s="33" t="s">
        <v>34</v>
      </c>
      <c r="E8404" s="33" t="s">
        <v>8805</v>
      </c>
      <c r="F8404" s="35">
        <v>39122325</v>
      </c>
      <c r="G8404" s="33" t="s">
        <v>467</v>
      </c>
      <c r="H8404" s="33">
        <v>2</v>
      </c>
      <c r="I8404" s="33">
        <v>6</v>
      </c>
      <c r="J8404" s="36">
        <v>2</v>
      </c>
      <c r="K8404" s="37">
        <v>2975000</v>
      </c>
      <c r="L8404" s="38" t="s">
        <v>15</v>
      </c>
      <c r="M8404" s="38" t="s">
        <v>13</v>
      </c>
    </row>
    <row r="8405" spans="1:13" s="39" customFormat="1" ht="12.75" x14ac:dyDescent="0.2">
      <c r="A8405" s="33" t="s">
        <v>27</v>
      </c>
      <c r="B8405" s="33" t="s">
        <v>582</v>
      </c>
      <c r="C8405" s="34">
        <v>10</v>
      </c>
      <c r="D8405" s="33" t="s">
        <v>34</v>
      </c>
      <c r="E8405" s="33" t="s">
        <v>8806</v>
      </c>
      <c r="F8405" s="35">
        <v>25174800</v>
      </c>
      <c r="G8405" s="33" t="s">
        <v>467</v>
      </c>
      <c r="H8405" s="33">
        <v>2</v>
      </c>
      <c r="I8405" s="33">
        <v>6</v>
      </c>
      <c r="J8405" s="36">
        <v>25</v>
      </c>
      <c r="K8405" s="37">
        <v>2797500</v>
      </c>
      <c r="L8405" s="38" t="s">
        <v>15</v>
      </c>
      <c r="M8405" s="38" t="s">
        <v>13</v>
      </c>
    </row>
    <row r="8406" spans="1:13" s="39" customFormat="1" ht="12.75" x14ac:dyDescent="0.2">
      <c r="A8406" s="33" t="s">
        <v>27</v>
      </c>
      <c r="B8406" s="33" t="s">
        <v>582</v>
      </c>
      <c r="C8406" s="34">
        <v>10</v>
      </c>
      <c r="D8406" s="33" t="s">
        <v>34</v>
      </c>
      <c r="E8406" s="33" t="s">
        <v>8807</v>
      </c>
      <c r="F8406" s="35">
        <v>25174800</v>
      </c>
      <c r="G8406" s="33" t="s">
        <v>467</v>
      </c>
      <c r="H8406" s="33">
        <v>2</v>
      </c>
      <c r="I8406" s="33">
        <v>6</v>
      </c>
      <c r="J8406" s="36">
        <v>25</v>
      </c>
      <c r="K8406" s="37">
        <v>2797500</v>
      </c>
      <c r="L8406" s="38" t="s">
        <v>15</v>
      </c>
      <c r="M8406" s="38" t="s">
        <v>13</v>
      </c>
    </row>
    <row r="8407" spans="1:13" s="39" customFormat="1" ht="12.75" x14ac:dyDescent="0.2">
      <c r="A8407" s="33" t="s">
        <v>27</v>
      </c>
      <c r="B8407" s="33" t="s">
        <v>582</v>
      </c>
      <c r="C8407" s="34">
        <v>10</v>
      </c>
      <c r="D8407" s="33" t="s">
        <v>34</v>
      </c>
      <c r="E8407" s="33" t="s">
        <v>8808</v>
      </c>
      <c r="F8407" s="35">
        <v>31163100</v>
      </c>
      <c r="G8407" s="33" t="s">
        <v>467</v>
      </c>
      <c r="H8407" s="33">
        <v>2</v>
      </c>
      <c r="I8407" s="33">
        <v>7</v>
      </c>
      <c r="J8407" s="36">
        <v>25</v>
      </c>
      <c r="K8407" s="37">
        <v>2790000</v>
      </c>
      <c r="L8407" s="38" t="s">
        <v>15</v>
      </c>
      <c r="M8407" s="38" t="s">
        <v>13</v>
      </c>
    </row>
    <row r="8408" spans="1:13" s="39" customFormat="1" ht="12.75" x14ac:dyDescent="0.2">
      <c r="A8408" s="33" t="s">
        <v>27</v>
      </c>
      <c r="B8408" s="33" t="s">
        <v>582</v>
      </c>
      <c r="C8408" s="34">
        <v>10</v>
      </c>
      <c r="D8408" s="33" t="s">
        <v>34</v>
      </c>
      <c r="E8408" s="33" t="s">
        <v>8809</v>
      </c>
      <c r="F8408" s="35">
        <v>31163100</v>
      </c>
      <c r="G8408" s="33" t="s">
        <v>467</v>
      </c>
      <c r="H8408" s="33">
        <v>2</v>
      </c>
      <c r="I8408" s="33">
        <v>7</v>
      </c>
      <c r="J8408" s="36">
        <v>4</v>
      </c>
      <c r="K8408" s="37">
        <v>2737000</v>
      </c>
      <c r="L8408" s="38" t="s">
        <v>15</v>
      </c>
      <c r="M8408" s="38" t="s">
        <v>13</v>
      </c>
    </row>
    <row r="8409" spans="1:13" s="39" customFormat="1" ht="12.75" x14ac:dyDescent="0.2">
      <c r="A8409" s="33" t="s">
        <v>27</v>
      </c>
      <c r="B8409" s="33" t="s">
        <v>582</v>
      </c>
      <c r="C8409" s="34">
        <v>10</v>
      </c>
      <c r="D8409" s="33" t="s">
        <v>34</v>
      </c>
      <c r="E8409" s="33" t="s">
        <v>8810</v>
      </c>
      <c r="F8409" s="35">
        <v>31162914</v>
      </c>
      <c r="G8409" s="33" t="s">
        <v>467</v>
      </c>
      <c r="H8409" s="33">
        <v>2</v>
      </c>
      <c r="I8409" s="33">
        <v>6</v>
      </c>
      <c r="J8409" s="36">
        <v>200</v>
      </c>
      <c r="K8409" s="37">
        <v>2660000</v>
      </c>
      <c r="L8409" s="38" t="s">
        <v>15</v>
      </c>
      <c r="M8409" s="38" t="s">
        <v>13</v>
      </c>
    </row>
    <row r="8410" spans="1:13" s="39" customFormat="1" ht="12.75" x14ac:dyDescent="0.2">
      <c r="A8410" s="33" t="s">
        <v>27</v>
      </c>
      <c r="B8410" s="33" t="s">
        <v>582</v>
      </c>
      <c r="C8410" s="34">
        <v>10</v>
      </c>
      <c r="D8410" s="33" t="s">
        <v>34</v>
      </c>
      <c r="E8410" s="33" t="s">
        <v>8811</v>
      </c>
      <c r="F8410" s="35">
        <v>31411700</v>
      </c>
      <c r="G8410" s="33" t="s">
        <v>467</v>
      </c>
      <c r="H8410" s="33">
        <v>2</v>
      </c>
      <c r="I8410" s="33">
        <v>6</v>
      </c>
      <c r="J8410" s="36">
        <v>20</v>
      </c>
      <c r="K8410" s="37">
        <v>2624000</v>
      </c>
      <c r="L8410" s="38" t="s">
        <v>15</v>
      </c>
      <c r="M8410" s="38" t="s">
        <v>13</v>
      </c>
    </row>
    <row r="8411" spans="1:13" s="39" customFormat="1" ht="12.75" x14ac:dyDescent="0.2">
      <c r="A8411" s="33" t="s">
        <v>27</v>
      </c>
      <c r="B8411" s="33" t="s">
        <v>582</v>
      </c>
      <c r="C8411" s="34">
        <v>10</v>
      </c>
      <c r="D8411" s="33" t="s">
        <v>34</v>
      </c>
      <c r="E8411" s="33" t="s">
        <v>8812</v>
      </c>
      <c r="F8411" s="35">
        <v>31162914</v>
      </c>
      <c r="G8411" s="33" t="s">
        <v>467</v>
      </c>
      <c r="H8411" s="33">
        <v>2</v>
      </c>
      <c r="I8411" s="33">
        <v>6</v>
      </c>
      <c r="J8411" s="36">
        <v>150</v>
      </c>
      <c r="K8411" s="37">
        <v>2602500</v>
      </c>
      <c r="L8411" s="38" t="s">
        <v>15</v>
      </c>
      <c r="M8411" s="38" t="s">
        <v>13</v>
      </c>
    </row>
    <row r="8412" spans="1:13" s="39" customFormat="1" ht="12.75" x14ac:dyDescent="0.2">
      <c r="A8412" s="33" t="s">
        <v>27</v>
      </c>
      <c r="B8412" s="33" t="s">
        <v>582</v>
      </c>
      <c r="C8412" s="34">
        <v>10</v>
      </c>
      <c r="D8412" s="33" t="s">
        <v>34</v>
      </c>
      <c r="E8412" s="33" t="s">
        <v>8813</v>
      </c>
      <c r="F8412" s="35">
        <v>39121633</v>
      </c>
      <c r="G8412" s="33" t="s">
        <v>467</v>
      </c>
      <c r="H8412" s="33">
        <v>2</v>
      </c>
      <c r="I8412" s="33">
        <v>7</v>
      </c>
      <c r="J8412" s="36">
        <v>6</v>
      </c>
      <c r="K8412" s="37">
        <v>2570400</v>
      </c>
      <c r="L8412" s="38" t="s">
        <v>15</v>
      </c>
      <c r="M8412" s="38" t="s">
        <v>13</v>
      </c>
    </row>
    <row r="8413" spans="1:13" s="39" customFormat="1" ht="12.75" x14ac:dyDescent="0.2">
      <c r="A8413" s="33" t="s">
        <v>27</v>
      </c>
      <c r="B8413" s="33" t="s">
        <v>582</v>
      </c>
      <c r="C8413" s="34">
        <v>10</v>
      </c>
      <c r="D8413" s="33" t="s">
        <v>34</v>
      </c>
      <c r="E8413" s="33" t="s">
        <v>8814</v>
      </c>
      <c r="F8413" s="35">
        <v>39121633</v>
      </c>
      <c r="G8413" s="33" t="s">
        <v>467</v>
      </c>
      <c r="H8413" s="33">
        <v>2</v>
      </c>
      <c r="I8413" s="33">
        <v>7</v>
      </c>
      <c r="J8413" s="36">
        <v>6</v>
      </c>
      <c r="K8413" s="37">
        <v>2570400</v>
      </c>
      <c r="L8413" s="38" t="s">
        <v>15</v>
      </c>
      <c r="M8413" s="38" t="s">
        <v>13</v>
      </c>
    </row>
    <row r="8414" spans="1:13" s="39" customFormat="1" ht="12.75" x14ac:dyDescent="0.2">
      <c r="A8414" s="33" t="s">
        <v>27</v>
      </c>
      <c r="B8414" s="33" t="s">
        <v>582</v>
      </c>
      <c r="C8414" s="34">
        <v>10</v>
      </c>
      <c r="D8414" s="33" t="s">
        <v>34</v>
      </c>
      <c r="E8414" s="33" t="s">
        <v>8815</v>
      </c>
      <c r="F8414" s="35">
        <v>39121633</v>
      </c>
      <c r="G8414" s="33" t="s">
        <v>467</v>
      </c>
      <c r="H8414" s="33">
        <v>2</v>
      </c>
      <c r="I8414" s="33">
        <v>7</v>
      </c>
      <c r="J8414" s="36">
        <v>6</v>
      </c>
      <c r="K8414" s="37">
        <v>2570400</v>
      </c>
      <c r="L8414" s="38" t="s">
        <v>15</v>
      </c>
      <c r="M8414" s="38" t="s">
        <v>13</v>
      </c>
    </row>
    <row r="8415" spans="1:13" s="39" customFormat="1" ht="12.75" x14ac:dyDescent="0.2">
      <c r="A8415" s="33" t="s">
        <v>27</v>
      </c>
      <c r="B8415" s="33" t="s">
        <v>582</v>
      </c>
      <c r="C8415" s="34">
        <v>10</v>
      </c>
      <c r="D8415" s="33" t="s">
        <v>34</v>
      </c>
      <c r="E8415" s="33" t="s">
        <v>8816</v>
      </c>
      <c r="F8415" s="35">
        <v>31161501</v>
      </c>
      <c r="G8415" s="33" t="s">
        <v>467</v>
      </c>
      <c r="H8415" s="33">
        <v>2</v>
      </c>
      <c r="I8415" s="33">
        <v>6</v>
      </c>
      <c r="J8415" s="36">
        <v>300</v>
      </c>
      <c r="K8415" s="37">
        <v>2550000</v>
      </c>
      <c r="L8415" s="38" t="s">
        <v>15</v>
      </c>
      <c r="M8415" s="38" t="s">
        <v>13</v>
      </c>
    </row>
    <row r="8416" spans="1:13" s="39" customFormat="1" ht="12.75" x14ac:dyDescent="0.2">
      <c r="A8416" s="33" t="s">
        <v>27</v>
      </c>
      <c r="B8416" s="33" t="s">
        <v>582</v>
      </c>
      <c r="C8416" s="34">
        <v>10</v>
      </c>
      <c r="D8416" s="33" t="s">
        <v>34</v>
      </c>
      <c r="E8416" s="33" t="s">
        <v>8817</v>
      </c>
      <c r="F8416" s="35">
        <v>39122325</v>
      </c>
      <c r="G8416" s="33" t="s">
        <v>467</v>
      </c>
      <c r="H8416" s="33">
        <v>2</v>
      </c>
      <c r="I8416" s="33">
        <v>6</v>
      </c>
      <c r="J8416" s="36">
        <v>2</v>
      </c>
      <c r="K8416" s="37">
        <v>2499000</v>
      </c>
      <c r="L8416" s="38" t="s">
        <v>15</v>
      </c>
      <c r="M8416" s="38" t="s">
        <v>13</v>
      </c>
    </row>
    <row r="8417" spans="1:13" s="39" customFormat="1" ht="12.75" x14ac:dyDescent="0.2">
      <c r="A8417" s="33" t="s">
        <v>27</v>
      </c>
      <c r="B8417" s="33" t="s">
        <v>582</v>
      </c>
      <c r="C8417" s="34">
        <v>10</v>
      </c>
      <c r="D8417" s="33" t="s">
        <v>34</v>
      </c>
      <c r="E8417" s="33" t="s">
        <v>8818</v>
      </c>
      <c r="F8417" s="35">
        <v>31163100</v>
      </c>
      <c r="G8417" s="33" t="s">
        <v>467</v>
      </c>
      <c r="H8417" s="33">
        <v>2</v>
      </c>
      <c r="I8417" s="33">
        <v>7</v>
      </c>
      <c r="J8417" s="36">
        <v>2</v>
      </c>
      <c r="K8417" s="37">
        <v>2377700</v>
      </c>
      <c r="L8417" s="38" t="s">
        <v>15</v>
      </c>
      <c r="M8417" s="38" t="s">
        <v>13</v>
      </c>
    </row>
    <row r="8418" spans="1:13" s="39" customFormat="1" ht="12.75" x14ac:dyDescent="0.2">
      <c r="A8418" s="33" t="s">
        <v>27</v>
      </c>
      <c r="B8418" s="33" t="s">
        <v>582</v>
      </c>
      <c r="C8418" s="34">
        <v>10</v>
      </c>
      <c r="D8418" s="33" t="s">
        <v>34</v>
      </c>
      <c r="E8418" s="33" t="s">
        <v>8819</v>
      </c>
      <c r="F8418" s="35">
        <v>25174800</v>
      </c>
      <c r="G8418" s="33" t="s">
        <v>467</v>
      </c>
      <c r="H8418" s="33">
        <v>2</v>
      </c>
      <c r="I8418" s="33">
        <v>6</v>
      </c>
      <c r="J8418" s="36">
        <v>2</v>
      </c>
      <c r="K8418" s="37">
        <v>2284000</v>
      </c>
      <c r="L8418" s="38" t="s">
        <v>15</v>
      </c>
      <c r="M8418" s="38" t="s">
        <v>13</v>
      </c>
    </row>
    <row r="8419" spans="1:13" s="39" customFormat="1" ht="12.75" x14ac:dyDescent="0.2">
      <c r="A8419" s="33" t="s">
        <v>27</v>
      </c>
      <c r="B8419" s="33" t="s">
        <v>582</v>
      </c>
      <c r="C8419" s="34">
        <v>10</v>
      </c>
      <c r="D8419" s="33" t="s">
        <v>34</v>
      </c>
      <c r="E8419" s="33" t="s">
        <v>8820</v>
      </c>
      <c r="F8419" s="35">
        <v>31161612</v>
      </c>
      <c r="G8419" s="33" t="s">
        <v>467</v>
      </c>
      <c r="H8419" s="33">
        <v>2</v>
      </c>
      <c r="I8419" s="33">
        <v>6</v>
      </c>
      <c r="J8419" s="36">
        <v>29.5</v>
      </c>
      <c r="K8419" s="37">
        <v>2278875</v>
      </c>
      <c r="L8419" s="38" t="s">
        <v>15</v>
      </c>
      <c r="M8419" s="38" t="s">
        <v>13</v>
      </c>
    </row>
    <row r="8420" spans="1:13" s="39" customFormat="1" ht="12.75" x14ac:dyDescent="0.2">
      <c r="A8420" s="33" t="s">
        <v>27</v>
      </c>
      <c r="B8420" s="33" t="s">
        <v>582</v>
      </c>
      <c r="C8420" s="34">
        <v>10</v>
      </c>
      <c r="D8420" s="33" t="s">
        <v>34</v>
      </c>
      <c r="E8420" s="33" t="s">
        <v>8821</v>
      </c>
      <c r="F8420" s="35">
        <v>31163100</v>
      </c>
      <c r="G8420" s="33" t="s">
        <v>467</v>
      </c>
      <c r="H8420" s="33">
        <v>2</v>
      </c>
      <c r="I8420" s="33">
        <v>7</v>
      </c>
      <c r="J8420" s="36">
        <v>2</v>
      </c>
      <c r="K8420" s="37">
        <v>2249100</v>
      </c>
      <c r="L8420" s="38" t="s">
        <v>15</v>
      </c>
      <c r="M8420" s="38" t="s">
        <v>13</v>
      </c>
    </row>
    <row r="8421" spans="1:13" s="39" customFormat="1" ht="12.75" x14ac:dyDescent="0.2">
      <c r="A8421" s="33" t="s">
        <v>27</v>
      </c>
      <c r="B8421" s="33" t="s">
        <v>582</v>
      </c>
      <c r="C8421" s="34">
        <v>10</v>
      </c>
      <c r="D8421" s="33" t="s">
        <v>34</v>
      </c>
      <c r="E8421" s="33" t="s">
        <v>8822</v>
      </c>
      <c r="F8421" s="35">
        <v>31161700</v>
      </c>
      <c r="G8421" s="33" t="s">
        <v>467</v>
      </c>
      <c r="H8421" s="33">
        <v>2</v>
      </c>
      <c r="I8421" s="33">
        <v>6</v>
      </c>
      <c r="J8421" s="36">
        <v>200</v>
      </c>
      <c r="K8421" s="37">
        <v>2200000</v>
      </c>
      <c r="L8421" s="38" t="s">
        <v>15</v>
      </c>
      <c r="M8421" s="38" t="s">
        <v>13</v>
      </c>
    </row>
    <row r="8422" spans="1:13" s="39" customFormat="1" ht="12.75" x14ac:dyDescent="0.2">
      <c r="A8422" s="33" t="s">
        <v>27</v>
      </c>
      <c r="B8422" s="33" t="s">
        <v>582</v>
      </c>
      <c r="C8422" s="34">
        <v>10</v>
      </c>
      <c r="D8422" s="33" t="s">
        <v>34</v>
      </c>
      <c r="E8422" s="33" t="s">
        <v>8823</v>
      </c>
      <c r="F8422" s="35">
        <v>31163100</v>
      </c>
      <c r="G8422" s="33" t="s">
        <v>467</v>
      </c>
      <c r="H8422" s="33">
        <v>2</v>
      </c>
      <c r="I8422" s="33">
        <v>7</v>
      </c>
      <c r="J8422" s="36">
        <v>4</v>
      </c>
      <c r="K8422" s="37">
        <v>2165800</v>
      </c>
      <c r="L8422" s="38" t="s">
        <v>15</v>
      </c>
      <c r="M8422" s="38" t="s">
        <v>13</v>
      </c>
    </row>
    <row r="8423" spans="1:13" s="39" customFormat="1" ht="12.75" x14ac:dyDescent="0.2">
      <c r="A8423" s="33" t="s">
        <v>27</v>
      </c>
      <c r="B8423" s="33" t="s">
        <v>582</v>
      </c>
      <c r="C8423" s="34">
        <v>10</v>
      </c>
      <c r="D8423" s="33" t="s">
        <v>34</v>
      </c>
      <c r="E8423" s="33" t="s">
        <v>8824</v>
      </c>
      <c r="F8423" s="35">
        <v>39122325</v>
      </c>
      <c r="G8423" s="33" t="s">
        <v>467</v>
      </c>
      <c r="H8423" s="33">
        <v>2</v>
      </c>
      <c r="I8423" s="33">
        <v>6</v>
      </c>
      <c r="J8423" s="36">
        <v>2</v>
      </c>
      <c r="K8423" s="37">
        <v>2163500</v>
      </c>
      <c r="L8423" s="38" t="s">
        <v>15</v>
      </c>
      <c r="M8423" s="38" t="s">
        <v>13</v>
      </c>
    </row>
    <row r="8424" spans="1:13" s="39" customFormat="1" ht="12.75" x14ac:dyDescent="0.2">
      <c r="A8424" s="33" t="s">
        <v>27</v>
      </c>
      <c r="B8424" s="33" t="s">
        <v>582</v>
      </c>
      <c r="C8424" s="34">
        <v>10</v>
      </c>
      <c r="D8424" s="33" t="s">
        <v>34</v>
      </c>
      <c r="E8424" s="33" t="s">
        <v>8825</v>
      </c>
      <c r="F8424" s="35">
        <v>39121633</v>
      </c>
      <c r="G8424" s="33" t="s">
        <v>467</v>
      </c>
      <c r="H8424" s="33">
        <v>2</v>
      </c>
      <c r="I8424" s="33">
        <v>7</v>
      </c>
      <c r="J8424" s="36">
        <v>4</v>
      </c>
      <c r="K8424" s="37">
        <v>2142000</v>
      </c>
      <c r="L8424" s="38" t="s">
        <v>15</v>
      </c>
      <c r="M8424" s="38" t="s">
        <v>13</v>
      </c>
    </row>
    <row r="8425" spans="1:13" s="39" customFormat="1" ht="12.75" x14ac:dyDescent="0.2">
      <c r="A8425" s="33" t="s">
        <v>27</v>
      </c>
      <c r="B8425" s="33" t="s">
        <v>582</v>
      </c>
      <c r="C8425" s="34">
        <v>10</v>
      </c>
      <c r="D8425" s="33" t="s">
        <v>34</v>
      </c>
      <c r="E8425" s="33" t="s">
        <v>8826</v>
      </c>
      <c r="F8425" s="35">
        <v>39121633</v>
      </c>
      <c r="G8425" s="33" t="s">
        <v>467</v>
      </c>
      <c r="H8425" s="33">
        <v>2</v>
      </c>
      <c r="I8425" s="33">
        <v>7</v>
      </c>
      <c r="J8425" s="36">
        <v>4</v>
      </c>
      <c r="K8425" s="37">
        <v>2142000</v>
      </c>
      <c r="L8425" s="38" t="s">
        <v>15</v>
      </c>
      <c r="M8425" s="38" t="s">
        <v>13</v>
      </c>
    </row>
    <row r="8426" spans="1:13" s="39" customFormat="1" ht="12.75" x14ac:dyDescent="0.2">
      <c r="A8426" s="33" t="s">
        <v>27</v>
      </c>
      <c r="B8426" s="33" t="s">
        <v>582</v>
      </c>
      <c r="C8426" s="34">
        <v>10</v>
      </c>
      <c r="D8426" s="33" t="s">
        <v>34</v>
      </c>
      <c r="E8426" s="33" t="s">
        <v>8827</v>
      </c>
      <c r="F8426" s="35">
        <v>31163100</v>
      </c>
      <c r="G8426" s="33" t="s">
        <v>467</v>
      </c>
      <c r="H8426" s="33">
        <v>2</v>
      </c>
      <c r="I8426" s="33">
        <v>7</v>
      </c>
      <c r="J8426" s="36">
        <v>10</v>
      </c>
      <c r="K8426" s="37">
        <v>2142000</v>
      </c>
      <c r="L8426" s="38" t="s">
        <v>15</v>
      </c>
      <c r="M8426" s="38" t="s">
        <v>13</v>
      </c>
    </row>
    <row r="8427" spans="1:13" s="39" customFormat="1" ht="12.75" x14ac:dyDescent="0.2">
      <c r="A8427" s="33" t="s">
        <v>27</v>
      </c>
      <c r="B8427" s="33" t="s">
        <v>582</v>
      </c>
      <c r="C8427" s="34">
        <v>10</v>
      </c>
      <c r="D8427" s="33" t="s">
        <v>34</v>
      </c>
      <c r="E8427" s="33" t="s">
        <v>8828</v>
      </c>
      <c r="F8427" s="35">
        <v>31161501</v>
      </c>
      <c r="G8427" s="33" t="s">
        <v>467</v>
      </c>
      <c r="H8427" s="33">
        <v>2</v>
      </c>
      <c r="I8427" s="33">
        <v>6</v>
      </c>
      <c r="J8427" s="36">
        <v>4</v>
      </c>
      <c r="K8427" s="37">
        <v>2142000</v>
      </c>
      <c r="L8427" s="38" t="s">
        <v>15</v>
      </c>
      <c r="M8427" s="38" t="s">
        <v>13</v>
      </c>
    </row>
    <row r="8428" spans="1:13" s="39" customFormat="1" ht="12.75" x14ac:dyDescent="0.2">
      <c r="A8428" s="33" t="s">
        <v>27</v>
      </c>
      <c r="B8428" s="33" t="s">
        <v>582</v>
      </c>
      <c r="C8428" s="34">
        <v>10</v>
      </c>
      <c r="D8428" s="33" t="s">
        <v>34</v>
      </c>
      <c r="E8428" s="33" t="s">
        <v>8829</v>
      </c>
      <c r="F8428" s="35">
        <v>31163100</v>
      </c>
      <c r="G8428" s="33" t="s">
        <v>467</v>
      </c>
      <c r="H8428" s="33">
        <v>2</v>
      </c>
      <c r="I8428" s="33">
        <v>7</v>
      </c>
      <c r="J8428" s="36">
        <v>3</v>
      </c>
      <c r="K8428" s="37">
        <v>2141250</v>
      </c>
      <c r="L8428" s="38" t="s">
        <v>15</v>
      </c>
      <c r="M8428" s="38" t="s">
        <v>13</v>
      </c>
    </row>
    <row r="8429" spans="1:13" s="39" customFormat="1" ht="12.75" x14ac:dyDescent="0.2">
      <c r="A8429" s="33" t="s">
        <v>27</v>
      </c>
      <c r="B8429" s="33" t="s">
        <v>582</v>
      </c>
      <c r="C8429" s="34">
        <v>10</v>
      </c>
      <c r="D8429" s="33" t="s">
        <v>34</v>
      </c>
      <c r="E8429" s="33" t="s">
        <v>8830</v>
      </c>
      <c r="F8429" s="35">
        <v>31162914</v>
      </c>
      <c r="G8429" s="33" t="s">
        <v>467</v>
      </c>
      <c r="H8429" s="33">
        <v>2</v>
      </c>
      <c r="I8429" s="33">
        <v>6</v>
      </c>
      <c r="J8429" s="36">
        <v>100</v>
      </c>
      <c r="K8429" s="37">
        <v>2065000</v>
      </c>
      <c r="L8429" s="38" t="s">
        <v>15</v>
      </c>
      <c r="M8429" s="38" t="s">
        <v>13</v>
      </c>
    </row>
    <row r="8430" spans="1:13" s="39" customFormat="1" ht="12.75" x14ac:dyDescent="0.2">
      <c r="A8430" s="33" t="s">
        <v>27</v>
      </c>
      <c r="B8430" s="33" t="s">
        <v>582</v>
      </c>
      <c r="C8430" s="34">
        <v>10</v>
      </c>
      <c r="D8430" s="33" t="s">
        <v>34</v>
      </c>
      <c r="E8430" s="33" t="s">
        <v>8831</v>
      </c>
      <c r="F8430" s="35">
        <v>31161501</v>
      </c>
      <c r="G8430" s="33" t="s">
        <v>467</v>
      </c>
      <c r="H8430" s="33">
        <v>2</v>
      </c>
      <c r="I8430" s="33">
        <v>6</v>
      </c>
      <c r="J8430" s="36">
        <v>4</v>
      </c>
      <c r="K8430" s="37">
        <v>2056400</v>
      </c>
      <c r="L8430" s="38" t="s">
        <v>15</v>
      </c>
      <c r="M8430" s="38" t="s">
        <v>13</v>
      </c>
    </row>
    <row r="8431" spans="1:13" s="39" customFormat="1" ht="12.75" x14ac:dyDescent="0.2">
      <c r="A8431" s="33" t="s">
        <v>27</v>
      </c>
      <c r="B8431" s="33" t="s">
        <v>582</v>
      </c>
      <c r="C8431" s="34">
        <v>10</v>
      </c>
      <c r="D8431" s="33" t="s">
        <v>34</v>
      </c>
      <c r="E8431" s="33" t="s">
        <v>8832</v>
      </c>
      <c r="F8431" s="35">
        <v>39121633</v>
      </c>
      <c r="G8431" s="33" t="s">
        <v>467</v>
      </c>
      <c r="H8431" s="33">
        <v>2</v>
      </c>
      <c r="I8431" s="33">
        <v>7</v>
      </c>
      <c r="J8431" s="36">
        <v>4</v>
      </c>
      <c r="K8431" s="37">
        <v>2046800</v>
      </c>
      <c r="L8431" s="38" t="s">
        <v>15</v>
      </c>
      <c r="M8431" s="38" t="s">
        <v>13</v>
      </c>
    </row>
    <row r="8432" spans="1:13" s="39" customFormat="1" ht="12.75" x14ac:dyDescent="0.2">
      <c r="A8432" s="33" t="s">
        <v>27</v>
      </c>
      <c r="B8432" s="33" t="s">
        <v>582</v>
      </c>
      <c r="C8432" s="34">
        <v>10</v>
      </c>
      <c r="D8432" s="33" t="s">
        <v>34</v>
      </c>
      <c r="E8432" s="33" t="s">
        <v>8833</v>
      </c>
      <c r="F8432" s="35">
        <v>31162914</v>
      </c>
      <c r="G8432" s="33" t="s">
        <v>467</v>
      </c>
      <c r="H8432" s="33">
        <v>2</v>
      </c>
      <c r="I8432" s="33">
        <v>6</v>
      </c>
      <c r="J8432" s="36">
        <v>120</v>
      </c>
      <c r="K8432" s="37">
        <v>2040000</v>
      </c>
      <c r="L8432" s="38" t="s">
        <v>15</v>
      </c>
      <c r="M8432" s="38" t="s">
        <v>13</v>
      </c>
    </row>
    <row r="8433" spans="1:13" s="39" customFormat="1" ht="12.75" x14ac:dyDescent="0.2">
      <c r="A8433" s="33" t="s">
        <v>27</v>
      </c>
      <c r="B8433" s="33" t="s">
        <v>582</v>
      </c>
      <c r="C8433" s="34">
        <v>10</v>
      </c>
      <c r="D8433" s="33" t="s">
        <v>34</v>
      </c>
      <c r="E8433" s="33" t="s">
        <v>8834</v>
      </c>
      <c r="F8433" s="35">
        <v>31162914</v>
      </c>
      <c r="G8433" s="33" t="s">
        <v>467</v>
      </c>
      <c r="H8433" s="33">
        <v>2</v>
      </c>
      <c r="I8433" s="33">
        <v>6</v>
      </c>
      <c r="J8433" s="36">
        <v>200</v>
      </c>
      <c r="K8433" s="37">
        <v>2000000</v>
      </c>
      <c r="L8433" s="38" t="s">
        <v>15</v>
      </c>
      <c r="M8433" s="38" t="s">
        <v>13</v>
      </c>
    </row>
    <row r="8434" spans="1:13" s="39" customFormat="1" ht="12.75" x14ac:dyDescent="0.2">
      <c r="A8434" s="33" t="s">
        <v>27</v>
      </c>
      <c r="B8434" s="33" t="s">
        <v>582</v>
      </c>
      <c r="C8434" s="34">
        <v>10</v>
      </c>
      <c r="D8434" s="33" t="s">
        <v>34</v>
      </c>
      <c r="E8434" s="33" t="s">
        <v>8835</v>
      </c>
      <c r="F8434" s="35">
        <v>39121633</v>
      </c>
      <c r="G8434" s="33" t="s">
        <v>467</v>
      </c>
      <c r="H8434" s="33">
        <v>2</v>
      </c>
      <c r="I8434" s="33">
        <v>6</v>
      </c>
      <c r="J8434" s="36">
        <v>2</v>
      </c>
      <c r="K8434" s="37">
        <v>1987300</v>
      </c>
      <c r="L8434" s="38" t="s">
        <v>15</v>
      </c>
      <c r="M8434" s="38" t="s">
        <v>13</v>
      </c>
    </row>
    <row r="8435" spans="1:13" s="39" customFormat="1" ht="12.75" x14ac:dyDescent="0.2">
      <c r="A8435" s="33" t="s">
        <v>27</v>
      </c>
      <c r="B8435" s="33" t="s">
        <v>582</v>
      </c>
      <c r="C8435" s="34">
        <v>10</v>
      </c>
      <c r="D8435" s="33" t="s">
        <v>34</v>
      </c>
      <c r="E8435" s="33" t="s">
        <v>8836</v>
      </c>
      <c r="F8435" s="35">
        <v>31162914</v>
      </c>
      <c r="G8435" s="33" t="s">
        <v>467</v>
      </c>
      <c r="H8435" s="33">
        <v>2</v>
      </c>
      <c r="I8435" s="33">
        <v>6</v>
      </c>
      <c r="J8435" s="36">
        <v>180</v>
      </c>
      <c r="K8435" s="37">
        <v>1980000</v>
      </c>
      <c r="L8435" s="38" t="s">
        <v>15</v>
      </c>
      <c r="M8435" s="38" t="s">
        <v>13</v>
      </c>
    </row>
    <row r="8436" spans="1:13" s="39" customFormat="1" ht="12.75" x14ac:dyDescent="0.2">
      <c r="A8436" s="33" t="s">
        <v>27</v>
      </c>
      <c r="B8436" s="33" t="s">
        <v>582</v>
      </c>
      <c r="C8436" s="34">
        <v>10</v>
      </c>
      <c r="D8436" s="33" t="s">
        <v>34</v>
      </c>
      <c r="E8436" s="33" t="s">
        <v>8837</v>
      </c>
      <c r="F8436" s="35">
        <v>31163100</v>
      </c>
      <c r="G8436" s="33" t="s">
        <v>467</v>
      </c>
      <c r="H8436" s="33">
        <v>2</v>
      </c>
      <c r="I8436" s="33">
        <v>7</v>
      </c>
      <c r="J8436" s="36">
        <v>2</v>
      </c>
      <c r="K8436" s="37">
        <v>1977800</v>
      </c>
      <c r="L8436" s="38" t="s">
        <v>15</v>
      </c>
      <c r="M8436" s="38" t="s">
        <v>13</v>
      </c>
    </row>
    <row r="8437" spans="1:13" s="39" customFormat="1" ht="12.75" x14ac:dyDescent="0.2">
      <c r="A8437" s="33" t="s">
        <v>27</v>
      </c>
      <c r="B8437" s="33" t="s">
        <v>582</v>
      </c>
      <c r="C8437" s="34">
        <v>10</v>
      </c>
      <c r="D8437" s="33" t="s">
        <v>34</v>
      </c>
      <c r="E8437" s="33" t="s">
        <v>8838</v>
      </c>
      <c r="F8437" s="35">
        <v>31163100</v>
      </c>
      <c r="G8437" s="33" t="s">
        <v>467</v>
      </c>
      <c r="H8437" s="33">
        <v>2</v>
      </c>
      <c r="I8437" s="33">
        <v>7</v>
      </c>
      <c r="J8437" s="36">
        <v>3</v>
      </c>
      <c r="K8437" s="37">
        <v>1939350</v>
      </c>
      <c r="L8437" s="38" t="s">
        <v>15</v>
      </c>
      <c r="M8437" s="38" t="s">
        <v>13</v>
      </c>
    </row>
    <row r="8438" spans="1:13" s="39" customFormat="1" ht="12.75" x14ac:dyDescent="0.2">
      <c r="A8438" s="33" t="s">
        <v>27</v>
      </c>
      <c r="B8438" s="33" t="s">
        <v>582</v>
      </c>
      <c r="C8438" s="34">
        <v>10</v>
      </c>
      <c r="D8438" s="33" t="s">
        <v>34</v>
      </c>
      <c r="E8438" s="33" t="s">
        <v>8839</v>
      </c>
      <c r="F8438" s="35">
        <v>31411700</v>
      </c>
      <c r="G8438" s="33" t="s">
        <v>467</v>
      </c>
      <c r="H8438" s="33">
        <v>2</v>
      </c>
      <c r="I8438" s="33">
        <v>6</v>
      </c>
      <c r="J8438" s="36">
        <v>15</v>
      </c>
      <c r="K8438" s="37">
        <v>1928250</v>
      </c>
      <c r="L8438" s="38" t="s">
        <v>15</v>
      </c>
      <c r="M8438" s="38" t="s">
        <v>13</v>
      </c>
    </row>
    <row r="8439" spans="1:13" s="39" customFormat="1" ht="12.75" x14ac:dyDescent="0.2">
      <c r="A8439" s="33" t="s">
        <v>27</v>
      </c>
      <c r="B8439" s="33" t="s">
        <v>585</v>
      </c>
      <c r="C8439" s="34">
        <v>10</v>
      </c>
      <c r="D8439" s="33" t="s">
        <v>93</v>
      </c>
      <c r="E8439" s="33" t="s">
        <v>8840</v>
      </c>
      <c r="F8439" s="35">
        <v>30102000</v>
      </c>
      <c r="G8439" s="33" t="s">
        <v>467</v>
      </c>
      <c r="H8439" s="33">
        <v>2</v>
      </c>
      <c r="I8439" s="33">
        <v>6</v>
      </c>
      <c r="J8439" s="36">
        <v>2</v>
      </c>
      <c r="K8439" s="37">
        <v>1927800</v>
      </c>
      <c r="L8439" s="38" t="s">
        <v>15</v>
      </c>
      <c r="M8439" s="38" t="s">
        <v>13</v>
      </c>
    </row>
    <row r="8440" spans="1:13" s="39" customFormat="1" ht="12.75" x14ac:dyDescent="0.2">
      <c r="A8440" s="33" t="s">
        <v>27</v>
      </c>
      <c r="B8440" s="33" t="s">
        <v>582</v>
      </c>
      <c r="C8440" s="34">
        <v>10</v>
      </c>
      <c r="D8440" s="33" t="s">
        <v>34</v>
      </c>
      <c r="E8440" s="33" t="s">
        <v>8841</v>
      </c>
      <c r="F8440" s="35">
        <v>46181710</v>
      </c>
      <c r="G8440" s="33" t="s">
        <v>467</v>
      </c>
      <c r="H8440" s="33">
        <v>2</v>
      </c>
      <c r="I8440" s="33">
        <v>6</v>
      </c>
      <c r="J8440" s="36">
        <v>20</v>
      </c>
      <c r="K8440" s="37">
        <v>1904000</v>
      </c>
      <c r="L8440" s="38" t="s">
        <v>15</v>
      </c>
      <c r="M8440" s="38" t="s">
        <v>13</v>
      </c>
    </row>
    <row r="8441" spans="1:13" s="39" customFormat="1" ht="12.75" x14ac:dyDescent="0.2">
      <c r="A8441" s="33" t="s">
        <v>27</v>
      </c>
      <c r="B8441" s="33" t="s">
        <v>582</v>
      </c>
      <c r="C8441" s="34">
        <v>10</v>
      </c>
      <c r="D8441" s="33" t="s">
        <v>34</v>
      </c>
      <c r="E8441" s="33" t="s">
        <v>8842</v>
      </c>
      <c r="F8441" s="35">
        <v>31163100</v>
      </c>
      <c r="G8441" s="33" t="s">
        <v>467</v>
      </c>
      <c r="H8441" s="33">
        <v>2</v>
      </c>
      <c r="I8441" s="33">
        <v>7</v>
      </c>
      <c r="J8441" s="36">
        <v>2</v>
      </c>
      <c r="K8441" s="37">
        <v>1904000</v>
      </c>
      <c r="L8441" s="38" t="s">
        <v>15</v>
      </c>
      <c r="M8441" s="38" t="s">
        <v>13</v>
      </c>
    </row>
    <row r="8442" spans="1:13" s="39" customFormat="1" ht="12.75" x14ac:dyDescent="0.2">
      <c r="A8442" s="33" t="s">
        <v>27</v>
      </c>
      <c r="B8442" s="33" t="s">
        <v>582</v>
      </c>
      <c r="C8442" s="34">
        <v>10</v>
      </c>
      <c r="D8442" s="33" t="s">
        <v>34</v>
      </c>
      <c r="E8442" s="33" t="s">
        <v>8843</v>
      </c>
      <c r="F8442" s="35">
        <v>39111707</v>
      </c>
      <c r="G8442" s="33" t="s">
        <v>467</v>
      </c>
      <c r="H8442" s="33">
        <v>2</v>
      </c>
      <c r="I8442" s="33">
        <v>6</v>
      </c>
      <c r="J8442" s="36">
        <v>8</v>
      </c>
      <c r="K8442" s="37">
        <v>1904000</v>
      </c>
      <c r="L8442" s="38" t="s">
        <v>15</v>
      </c>
      <c r="M8442" s="38" t="s">
        <v>13</v>
      </c>
    </row>
    <row r="8443" spans="1:13" s="39" customFormat="1" ht="12.75" x14ac:dyDescent="0.2">
      <c r="A8443" s="33" t="s">
        <v>27</v>
      </c>
      <c r="B8443" s="33" t="s">
        <v>582</v>
      </c>
      <c r="C8443" s="34">
        <v>10</v>
      </c>
      <c r="D8443" s="33" t="s">
        <v>34</v>
      </c>
      <c r="E8443" s="33" t="s">
        <v>8844</v>
      </c>
      <c r="F8443" s="35">
        <v>31161501</v>
      </c>
      <c r="G8443" s="33" t="s">
        <v>467</v>
      </c>
      <c r="H8443" s="33">
        <v>2</v>
      </c>
      <c r="I8443" s="33">
        <v>6</v>
      </c>
      <c r="J8443" s="36">
        <v>30</v>
      </c>
      <c r="K8443" s="37">
        <v>1885500</v>
      </c>
      <c r="L8443" s="38" t="s">
        <v>15</v>
      </c>
      <c r="M8443" s="38" t="s">
        <v>13</v>
      </c>
    </row>
    <row r="8444" spans="1:13" s="39" customFormat="1" ht="12.75" x14ac:dyDescent="0.2">
      <c r="A8444" s="33" t="s">
        <v>27</v>
      </c>
      <c r="B8444" s="33" t="s">
        <v>582</v>
      </c>
      <c r="C8444" s="34">
        <v>10</v>
      </c>
      <c r="D8444" s="33" t="s">
        <v>34</v>
      </c>
      <c r="E8444" s="33" t="s">
        <v>8845</v>
      </c>
      <c r="F8444" s="35">
        <v>31162914</v>
      </c>
      <c r="G8444" s="33" t="s">
        <v>467</v>
      </c>
      <c r="H8444" s="33">
        <v>2</v>
      </c>
      <c r="I8444" s="33">
        <v>6</v>
      </c>
      <c r="J8444" s="36">
        <v>110</v>
      </c>
      <c r="K8444" s="37">
        <v>1837000</v>
      </c>
      <c r="L8444" s="38" t="s">
        <v>15</v>
      </c>
      <c r="M8444" s="38" t="s">
        <v>13</v>
      </c>
    </row>
    <row r="8445" spans="1:13" s="39" customFormat="1" ht="12.75" x14ac:dyDescent="0.2">
      <c r="A8445" s="33" t="s">
        <v>27</v>
      </c>
      <c r="B8445" s="33" t="s">
        <v>582</v>
      </c>
      <c r="C8445" s="34">
        <v>10</v>
      </c>
      <c r="D8445" s="33" t="s">
        <v>34</v>
      </c>
      <c r="E8445" s="33" t="s">
        <v>8846</v>
      </c>
      <c r="F8445" s="35">
        <v>31163100</v>
      </c>
      <c r="G8445" s="33" t="s">
        <v>467</v>
      </c>
      <c r="H8445" s="33">
        <v>2</v>
      </c>
      <c r="I8445" s="33">
        <v>7</v>
      </c>
      <c r="J8445" s="36">
        <v>2</v>
      </c>
      <c r="K8445" s="37">
        <v>1785000</v>
      </c>
      <c r="L8445" s="38" t="s">
        <v>15</v>
      </c>
      <c r="M8445" s="38" t="s">
        <v>13</v>
      </c>
    </row>
    <row r="8446" spans="1:13" s="39" customFormat="1" ht="12.75" x14ac:dyDescent="0.2">
      <c r="A8446" s="33" t="s">
        <v>27</v>
      </c>
      <c r="B8446" s="33" t="s">
        <v>582</v>
      </c>
      <c r="C8446" s="34">
        <v>10</v>
      </c>
      <c r="D8446" s="33" t="s">
        <v>34</v>
      </c>
      <c r="E8446" s="33" t="s">
        <v>8847</v>
      </c>
      <c r="F8446" s="35">
        <v>31163100</v>
      </c>
      <c r="G8446" s="33" t="s">
        <v>467</v>
      </c>
      <c r="H8446" s="33">
        <v>2</v>
      </c>
      <c r="I8446" s="33">
        <v>7</v>
      </c>
      <c r="J8446" s="36">
        <v>2</v>
      </c>
      <c r="K8446" s="37">
        <v>1785000</v>
      </c>
      <c r="L8446" s="38" t="s">
        <v>15</v>
      </c>
      <c r="M8446" s="38" t="s">
        <v>13</v>
      </c>
    </row>
    <row r="8447" spans="1:13" s="39" customFormat="1" ht="12.75" x14ac:dyDescent="0.2">
      <c r="A8447" s="33" t="s">
        <v>27</v>
      </c>
      <c r="B8447" s="33" t="s">
        <v>582</v>
      </c>
      <c r="C8447" s="34">
        <v>10</v>
      </c>
      <c r="D8447" s="33" t="s">
        <v>34</v>
      </c>
      <c r="E8447" s="33" t="s">
        <v>8848</v>
      </c>
      <c r="F8447" s="35">
        <v>39121633</v>
      </c>
      <c r="G8447" s="33" t="s">
        <v>467</v>
      </c>
      <c r="H8447" s="33">
        <v>2</v>
      </c>
      <c r="I8447" s="33">
        <v>6</v>
      </c>
      <c r="J8447" s="36">
        <v>2</v>
      </c>
      <c r="K8447" s="37">
        <v>1785000</v>
      </c>
      <c r="L8447" s="38" t="s">
        <v>15</v>
      </c>
      <c r="M8447" s="38" t="s">
        <v>13</v>
      </c>
    </row>
    <row r="8448" spans="1:13" s="39" customFormat="1" ht="12.75" x14ac:dyDescent="0.2">
      <c r="A8448" s="33" t="s">
        <v>27</v>
      </c>
      <c r="B8448" s="33" t="s">
        <v>582</v>
      </c>
      <c r="C8448" s="34">
        <v>10</v>
      </c>
      <c r="D8448" s="33" t="s">
        <v>34</v>
      </c>
      <c r="E8448" s="33" t="s">
        <v>8849</v>
      </c>
      <c r="F8448" s="35">
        <v>31163100</v>
      </c>
      <c r="G8448" s="33" t="s">
        <v>467</v>
      </c>
      <c r="H8448" s="33">
        <v>2</v>
      </c>
      <c r="I8448" s="33">
        <v>7</v>
      </c>
      <c r="J8448" s="36">
        <v>2</v>
      </c>
      <c r="K8448" s="37">
        <v>1720740</v>
      </c>
      <c r="L8448" s="38" t="s">
        <v>15</v>
      </c>
      <c r="M8448" s="38" t="s">
        <v>13</v>
      </c>
    </row>
    <row r="8449" spans="1:13" s="39" customFormat="1" ht="12.75" x14ac:dyDescent="0.2">
      <c r="A8449" s="33" t="s">
        <v>27</v>
      </c>
      <c r="B8449" s="33" t="s">
        <v>585</v>
      </c>
      <c r="C8449" s="34">
        <v>10</v>
      </c>
      <c r="D8449" s="33" t="s">
        <v>93</v>
      </c>
      <c r="E8449" s="33" t="s">
        <v>8850</v>
      </c>
      <c r="F8449" s="35">
        <v>30102000</v>
      </c>
      <c r="G8449" s="33" t="s">
        <v>467</v>
      </c>
      <c r="H8449" s="33">
        <v>2</v>
      </c>
      <c r="I8449" s="33">
        <v>6</v>
      </c>
      <c r="J8449" s="36">
        <v>2</v>
      </c>
      <c r="K8449" s="37">
        <v>1713600</v>
      </c>
      <c r="L8449" s="38" t="s">
        <v>15</v>
      </c>
      <c r="M8449" s="38" t="s">
        <v>13</v>
      </c>
    </row>
    <row r="8450" spans="1:13" s="39" customFormat="1" ht="12.75" x14ac:dyDescent="0.2">
      <c r="A8450" s="33" t="s">
        <v>27</v>
      </c>
      <c r="B8450" s="33" t="s">
        <v>582</v>
      </c>
      <c r="C8450" s="34">
        <v>10</v>
      </c>
      <c r="D8450" s="33" t="s">
        <v>34</v>
      </c>
      <c r="E8450" s="33" t="s">
        <v>8851</v>
      </c>
      <c r="F8450" s="35">
        <v>31163300</v>
      </c>
      <c r="G8450" s="33" t="s">
        <v>467</v>
      </c>
      <c r="H8450" s="33">
        <v>2</v>
      </c>
      <c r="I8450" s="33">
        <v>6</v>
      </c>
      <c r="J8450" s="36">
        <v>13</v>
      </c>
      <c r="K8450" s="37">
        <v>1701700</v>
      </c>
      <c r="L8450" s="38" t="s">
        <v>15</v>
      </c>
      <c r="M8450" s="38" t="s">
        <v>13</v>
      </c>
    </row>
    <row r="8451" spans="1:13" s="39" customFormat="1" ht="12.75" x14ac:dyDescent="0.2">
      <c r="A8451" s="33" t="s">
        <v>27</v>
      </c>
      <c r="B8451" s="33" t="s">
        <v>582</v>
      </c>
      <c r="C8451" s="34">
        <v>10</v>
      </c>
      <c r="D8451" s="33" t="s">
        <v>34</v>
      </c>
      <c r="E8451" s="33" t="s">
        <v>8852</v>
      </c>
      <c r="F8451" s="35">
        <v>31163100</v>
      </c>
      <c r="G8451" s="33" t="s">
        <v>467</v>
      </c>
      <c r="H8451" s="33">
        <v>2</v>
      </c>
      <c r="I8451" s="33">
        <v>7</v>
      </c>
      <c r="J8451" s="36">
        <v>3</v>
      </c>
      <c r="K8451" s="37">
        <v>1695750</v>
      </c>
      <c r="L8451" s="38" t="s">
        <v>15</v>
      </c>
      <c r="M8451" s="38" t="s">
        <v>13</v>
      </c>
    </row>
    <row r="8452" spans="1:13" s="39" customFormat="1" ht="12.75" x14ac:dyDescent="0.2">
      <c r="A8452" s="33" t="s">
        <v>27</v>
      </c>
      <c r="B8452" s="33" t="s">
        <v>582</v>
      </c>
      <c r="C8452" s="34">
        <v>10</v>
      </c>
      <c r="D8452" s="33" t="s">
        <v>34</v>
      </c>
      <c r="E8452" s="33" t="s">
        <v>8853</v>
      </c>
      <c r="F8452" s="35">
        <v>31162914</v>
      </c>
      <c r="G8452" s="33" t="s">
        <v>467</v>
      </c>
      <c r="H8452" s="33">
        <v>2</v>
      </c>
      <c r="I8452" s="33">
        <v>6</v>
      </c>
      <c r="J8452" s="36">
        <v>100</v>
      </c>
      <c r="K8452" s="37">
        <v>1670000</v>
      </c>
      <c r="L8452" s="38" t="s">
        <v>15</v>
      </c>
      <c r="M8452" s="38" t="s">
        <v>13</v>
      </c>
    </row>
    <row r="8453" spans="1:13" s="39" customFormat="1" ht="12.75" x14ac:dyDescent="0.2">
      <c r="A8453" s="33" t="s">
        <v>27</v>
      </c>
      <c r="B8453" s="33" t="s">
        <v>585</v>
      </c>
      <c r="C8453" s="34">
        <v>10</v>
      </c>
      <c r="D8453" s="33" t="s">
        <v>93</v>
      </c>
      <c r="E8453" s="33" t="s">
        <v>8854</v>
      </c>
      <c r="F8453" s="35">
        <v>30102000</v>
      </c>
      <c r="G8453" s="33" t="s">
        <v>467</v>
      </c>
      <c r="H8453" s="33">
        <v>2</v>
      </c>
      <c r="I8453" s="33">
        <v>6</v>
      </c>
      <c r="J8453" s="36">
        <v>2</v>
      </c>
      <c r="K8453" s="37">
        <v>1666000</v>
      </c>
      <c r="L8453" s="38" t="s">
        <v>15</v>
      </c>
      <c r="M8453" s="38" t="s">
        <v>13</v>
      </c>
    </row>
    <row r="8454" spans="1:13" s="39" customFormat="1" ht="12.75" x14ac:dyDescent="0.2">
      <c r="A8454" s="33" t="s">
        <v>27</v>
      </c>
      <c r="B8454" s="33" t="s">
        <v>582</v>
      </c>
      <c r="C8454" s="34">
        <v>10</v>
      </c>
      <c r="D8454" s="33" t="s">
        <v>34</v>
      </c>
      <c r="E8454" s="33" t="s">
        <v>8855</v>
      </c>
      <c r="F8454" s="35">
        <v>39121633</v>
      </c>
      <c r="G8454" s="33" t="s">
        <v>467</v>
      </c>
      <c r="H8454" s="33">
        <v>2</v>
      </c>
      <c r="I8454" s="33">
        <v>6</v>
      </c>
      <c r="J8454" s="36">
        <v>2</v>
      </c>
      <c r="K8454" s="37">
        <v>1618400</v>
      </c>
      <c r="L8454" s="38" t="s">
        <v>15</v>
      </c>
      <c r="M8454" s="38" t="s">
        <v>13</v>
      </c>
    </row>
    <row r="8455" spans="1:13" s="39" customFormat="1" ht="12.75" x14ac:dyDescent="0.2">
      <c r="A8455" s="33" t="s">
        <v>27</v>
      </c>
      <c r="B8455" s="33" t="s">
        <v>585</v>
      </c>
      <c r="C8455" s="34">
        <v>10</v>
      </c>
      <c r="D8455" s="33" t="s">
        <v>93</v>
      </c>
      <c r="E8455" s="33" t="s">
        <v>8856</v>
      </c>
      <c r="F8455" s="35">
        <v>30102000</v>
      </c>
      <c r="G8455" s="33" t="s">
        <v>467</v>
      </c>
      <c r="H8455" s="33">
        <v>2</v>
      </c>
      <c r="I8455" s="33">
        <v>6</v>
      </c>
      <c r="J8455" s="36">
        <v>2</v>
      </c>
      <c r="K8455" s="37">
        <v>1606500</v>
      </c>
      <c r="L8455" s="38" t="s">
        <v>15</v>
      </c>
      <c r="M8455" s="38" t="s">
        <v>13</v>
      </c>
    </row>
    <row r="8456" spans="1:13" s="39" customFormat="1" ht="12.75" x14ac:dyDescent="0.2">
      <c r="A8456" s="33" t="s">
        <v>27</v>
      </c>
      <c r="B8456" s="33" t="s">
        <v>585</v>
      </c>
      <c r="C8456" s="34">
        <v>10</v>
      </c>
      <c r="D8456" s="33" t="s">
        <v>93</v>
      </c>
      <c r="E8456" s="33" t="s">
        <v>8857</v>
      </c>
      <c r="F8456" s="35">
        <v>30102000</v>
      </c>
      <c r="G8456" s="33" t="s">
        <v>467</v>
      </c>
      <c r="H8456" s="33">
        <v>2</v>
      </c>
      <c r="I8456" s="33">
        <v>6</v>
      </c>
      <c r="J8456" s="36">
        <v>2</v>
      </c>
      <c r="K8456" s="37">
        <v>1553000</v>
      </c>
      <c r="L8456" s="38" t="s">
        <v>15</v>
      </c>
      <c r="M8456" s="38" t="s">
        <v>13</v>
      </c>
    </row>
    <row r="8457" spans="1:13" s="39" customFormat="1" ht="12.75" x14ac:dyDescent="0.2">
      <c r="A8457" s="33" t="s">
        <v>27</v>
      </c>
      <c r="B8457" s="33" t="s">
        <v>582</v>
      </c>
      <c r="C8457" s="34">
        <v>10</v>
      </c>
      <c r="D8457" s="33" t="s">
        <v>34</v>
      </c>
      <c r="E8457" s="33" t="s">
        <v>8858</v>
      </c>
      <c r="F8457" s="35">
        <v>31162914</v>
      </c>
      <c r="G8457" s="33" t="s">
        <v>467</v>
      </c>
      <c r="H8457" s="33">
        <v>2</v>
      </c>
      <c r="I8457" s="33">
        <v>6</v>
      </c>
      <c r="J8457" s="36">
        <v>120</v>
      </c>
      <c r="K8457" s="37">
        <v>1524000</v>
      </c>
      <c r="L8457" s="38" t="s">
        <v>15</v>
      </c>
      <c r="M8457" s="38" t="s">
        <v>13</v>
      </c>
    </row>
    <row r="8458" spans="1:13" s="39" customFormat="1" ht="12.75" x14ac:dyDescent="0.2">
      <c r="A8458" s="33" t="s">
        <v>27</v>
      </c>
      <c r="B8458" s="33" t="s">
        <v>585</v>
      </c>
      <c r="C8458" s="34">
        <v>10</v>
      </c>
      <c r="D8458" s="33" t="s">
        <v>93</v>
      </c>
      <c r="E8458" s="33" t="s">
        <v>8859</v>
      </c>
      <c r="F8458" s="35">
        <v>30264600</v>
      </c>
      <c r="G8458" s="33" t="s">
        <v>467</v>
      </c>
      <c r="H8458" s="33">
        <v>2</v>
      </c>
      <c r="I8458" s="33">
        <v>6</v>
      </c>
      <c r="J8458" s="36">
        <v>2</v>
      </c>
      <c r="K8458" s="37">
        <v>1523200</v>
      </c>
      <c r="L8458" s="38" t="s">
        <v>15</v>
      </c>
      <c r="M8458" s="38" t="s">
        <v>13</v>
      </c>
    </row>
    <row r="8459" spans="1:13" s="39" customFormat="1" ht="12.75" x14ac:dyDescent="0.2">
      <c r="A8459" s="33" t="s">
        <v>27</v>
      </c>
      <c r="B8459" s="33" t="s">
        <v>582</v>
      </c>
      <c r="C8459" s="34">
        <v>10</v>
      </c>
      <c r="D8459" s="33" t="s">
        <v>34</v>
      </c>
      <c r="E8459" s="33" t="s">
        <v>8860</v>
      </c>
      <c r="F8459" s="35">
        <v>31163100</v>
      </c>
      <c r="G8459" s="33" t="s">
        <v>467</v>
      </c>
      <c r="H8459" s="33">
        <v>2</v>
      </c>
      <c r="I8459" s="33">
        <v>7</v>
      </c>
      <c r="J8459" s="36">
        <v>2</v>
      </c>
      <c r="K8459" s="37">
        <v>1487500</v>
      </c>
      <c r="L8459" s="38" t="s">
        <v>15</v>
      </c>
      <c r="M8459" s="38" t="s">
        <v>13</v>
      </c>
    </row>
    <row r="8460" spans="1:13" s="39" customFormat="1" ht="12.75" x14ac:dyDescent="0.2">
      <c r="A8460" s="33" t="s">
        <v>27</v>
      </c>
      <c r="B8460" s="33" t="s">
        <v>582</v>
      </c>
      <c r="C8460" s="34">
        <v>10</v>
      </c>
      <c r="D8460" s="33" t="s">
        <v>34</v>
      </c>
      <c r="E8460" s="33" t="s">
        <v>8861</v>
      </c>
      <c r="F8460" s="35">
        <v>39121633</v>
      </c>
      <c r="G8460" s="33" t="s">
        <v>467</v>
      </c>
      <c r="H8460" s="33">
        <v>2</v>
      </c>
      <c r="I8460" s="33">
        <v>6</v>
      </c>
      <c r="J8460" s="36">
        <v>2</v>
      </c>
      <c r="K8460" s="37">
        <v>1487500</v>
      </c>
      <c r="L8460" s="38" t="s">
        <v>15</v>
      </c>
      <c r="M8460" s="38" t="s">
        <v>13</v>
      </c>
    </row>
    <row r="8461" spans="1:13" s="39" customFormat="1" ht="12.75" x14ac:dyDescent="0.2">
      <c r="A8461" s="33" t="s">
        <v>27</v>
      </c>
      <c r="B8461" s="33" t="s">
        <v>582</v>
      </c>
      <c r="C8461" s="34">
        <v>10</v>
      </c>
      <c r="D8461" s="33" t="s">
        <v>34</v>
      </c>
      <c r="E8461" s="33" t="s">
        <v>8862</v>
      </c>
      <c r="F8461" s="35">
        <v>39121633</v>
      </c>
      <c r="G8461" s="33" t="s">
        <v>467</v>
      </c>
      <c r="H8461" s="33">
        <v>2</v>
      </c>
      <c r="I8461" s="33">
        <v>6</v>
      </c>
      <c r="J8461" s="36">
        <v>2</v>
      </c>
      <c r="K8461" s="37">
        <v>1487500</v>
      </c>
      <c r="L8461" s="38" t="s">
        <v>15</v>
      </c>
      <c r="M8461" s="38" t="s">
        <v>13</v>
      </c>
    </row>
    <row r="8462" spans="1:13" s="39" customFormat="1" ht="12.75" x14ac:dyDescent="0.2">
      <c r="A8462" s="33" t="s">
        <v>27</v>
      </c>
      <c r="B8462" s="33" t="s">
        <v>582</v>
      </c>
      <c r="C8462" s="34">
        <v>10</v>
      </c>
      <c r="D8462" s="33" t="s">
        <v>34</v>
      </c>
      <c r="E8462" s="33" t="s">
        <v>8863</v>
      </c>
      <c r="F8462" s="35">
        <v>31163100</v>
      </c>
      <c r="G8462" s="33" t="s">
        <v>467</v>
      </c>
      <c r="H8462" s="33">
        <v>2</v>
      </c>
      <c r="I8462" s="33">
        <v>7</v>
      </c>
      <c r="J8462" s="36">
        <v>3</v>
      </c>
      <c r="K8462" s="37">
        <v>1445850</v>
      </c>
      <c r="L8462" s="38" t="s">
        <v>15</v>
      </c>
      <c r="M8462" s="38" t="s">
        <v>13</v>
      </c>
    </row>
    <row r="8463" spans="1:13" s="39" customFormat="1" ht="12.75" x14ac:dyDescent="0.2">
      <c r="A8463" s="33" t="s">
        <v>27</v>
      </c>
      <c r="B8463" s="33" t="s">
        <v>585</v>
      </c>
      <c r="C8463" s="34">
        <v>10</v>
      </c>
      <c r="D8463" s="33" t="s">
        <v>93</v>
      </c>
      <c r="E8463" s="33" t="s">
        <v>8864</v>
      </c>
      <c r="F8463" s="35">
        <v>31133710</v>
      </c>
      <c r="G8463" s="33" t="s">
        <v>467</v>
      </c>
      <c r="H8463" s="33">
        <v>2</v>
      </c>
      <c r="I8463" s="33">
        <v>6</v>
      </c>
      <c r="J8463" s="36">
        <v>2</v>
      </c>
      <c r="K8463" s="37">
        <v>1428000</v>
      </c>
      <c r="L8463" s="38" t="s">
        <v>15</v>
      </c>
      <c r="M8463" s="38" t="s">
        <v>13</v>
      </c>
    </row>
    <row r="8464" spans="1:13" s="39" customFormat="1" ht="12.75" x14ac:dyDescent="0.2">
      <c r="A8464" s="33" t="s">
        <v>27</v>
      </c>
      <c r="B8464" s="33" t="s">
        <v>585</v>
      </c>
      <c r="C8464" s="34">
        <v>10</v>
      </c>
      <c r="D8464" s="33" t="s">
        <v>93</v>
      </c>
      <c r="E8464" s="33" t="s">
        <v>8865</v>
      </c>
      <c r="F8464" s="35">
        <v>30102000</v>
      </c>
      <c r="G8464" s="33" t="s">
        <v>467</v>
      </c>
      <c r="H8464" s="33">
        <v>2</v>
      </c>
      <c r="I8464" s="33">
        <v>6</v>
      </c>
      <c r="J8464" s="36">
        <v>2</v>
      </c>
      <c r="K8464" s="37">
        <v>1392300</v>
      </c>
      <c r="L8464" s="38" t="s">
        <v>15</v>
      </c>
      <c r="M8464" s="38" t="s">
        <v>13</v>
      </c>
    </row>
    <row r="8465" spans="1:13" s="39" customFormat="1" ht="12.75" x14ac:dyDescent="0.2">
      <c r="A8465" s="33" t="s">
        <v>27</v>
      </c>
      <c r="B8465" s="33" t="s">
        <v>585</v>
      </c>
      <c r="C8465" s="34">
        <v>10</v>
      </c>
      <c r="D8465" s="33" t="s">
        <v>93</v>
      </c>
      <c r="E8465" s="33" t="s">
        <v>8866</v>
      </c>
      <c r="F8465" s="35">
        <v>30102000</v>
      </c>
      <c r="G8465" s="33" t="s">
        <v>467</v>
      </c>
      <c r="H8465" s="33">
        <v>2</v>
      </c>
      <c r="I8465" s="33">
        <v>6</v>
      </c>
      <c r="J8465" s="36">
        <v>2</v>
      </c>
      <c r="K8465" s="37">
        <v>1392300</v>
      </c>
      <c r="L8465" s="38" t="s">
        <v>15</v>
      </c>
      <c r="M8465" s="38" t="s">
        <v>13</v>
      </c>
    </row>
    <row r="8466" spans="1:13" s="39" customFormat="1" ht="12.75" x14ac:dyDescent="0.2">
      <c r="A8466" s="33" t="s">
        <v>27</v>
      </c>
      <c r="B8466" s="33" t="s">
        <v>582</v>
      </c>
      <c r="C8466" s="34">
        <v>10</v>
      </c>
      <c r="D8466" s="33" t="s">
        <v>34</v>
      </c>
      <c r="E8466" s="33" t="s">
        <v>8867</v>
      </c>
      <c r="F8466" s="35">
        <v>39121633</v>
      </c>
      <c r="G8466" s="33" t="s">
        <v>467</v>
      </c>
      <c r="H8466" s="33">
        <v>2</v>
      </c>
      <c r="I8466" s="33">
        <v>6</v>
      </c>
      <c r="J8466" s="36">
        <v>2</v>
      </c>
      <c r="K8466" s="37">
        <v>1368500</v>
      </c>
      <c r="L8466" s="38" t="s">
        <v>15</v>
      </c>
      <c r="M8466" s="38" t="s">
        <v>13</v>
      </c>
    </row>
    <row r="8467" spans="1:13" s="39" customFormat="1" ht="12.75" x14ac:dyDescent="0.2">
      <c r="A8467" s="33" t="s">
        <v>27</v>
      </c>
      <c r="B8467" s="33" t="s">
        <v>582</v>
      </c>
      <c r="C8467" s="34">
        <v>10</v>
      </c>
      <c r="D8467" s="33" t="s">
        <v>34</v>
      </c>
      <c r="E8467" s="33" t="s">
        <v>8868</v>
      </c>
      <c r="F8467" s="35">
        <v>39121633</v>
      </c>
      <c r="G8467" s="33" t="s">
        <v>467</v>
      </c>
      <c r="H8467" s="33">
        <v>2</v>
      </c>
      <c r="I8467" s="33">
        <v>7</v>
      </c>
      <c r="J8467" s="36">
        <v>4</v>
      </c>
      <c r="K8467" s="37">
        <v>1361400</v>
      </c>
      <c r="L8467" s="38" t="s">
        <v>15</v>
      </c>
      <c r="M8467" s="38" t="s">
        <v>13</v>
      </c>
    </row>
    <row r="8468" spans="1:13" s="39" customFormat="1" ht="12.75" x14ac:dyDescent="0.2">
      <c r="A8468" s="33" t="s">
        <v>27</v>
      </c>
      <c r="B8468" s="33" t="s">
        <v>582</v>
      </c>
      <c r="C8468" s="34">
        <v>10</v>
      </c>
      <c r="D8468" s="33" t="s">
        <v>34</v>
      </c>
      <c r="E8468" s="33" t="s">
        <v>8869</v>
      </c>
      <c r="F8468" s="35">
        <v>39121633</v>
      </c>
      <c r="G8468" s="33" t="s">
        <v>467</v>
      </c>
      <c r="H8468" s="33">
        <v>2</v>
      </c>
      <c r="I8468" s="33">
        <v>7</v>
      </c>
      <c r="J8468" s="36">
        <v>4</v>
      </c>
      <c r="K8468" s="37">
        <v>1361400</v>
      </c>
      <c r="L8468" s="38" t="s">
        <v>15</v>
      </c>
      <c r="M8468" s="38" t="s">
        <v>13</v>
      </c>
    </row>
    <row r="8469" spans="1:13" s="39" customFormat="1" ht="12.75" x14ac:dyDescent="0.2">
      <c r="A8469" s="33" t="s">
        <v>27</v>
      </c>
      <c r="B8469" s="33" t="s">
        <v>582</v>
      </c>
      <c r="C8469" s="34">
        <v>10</v>
      </c>
      <c r="D8469" s="33" t="s">
        <v>34</v>
      </c>
      <c r="E8469" s="33" t="s">
        <v>8870</v>
      </c>
      <c r="F8469" s="35">
        <v>39121633</v>
      </c>
      <c r="G8469" s="33" t="s">
        <v>467</v>
      </c>
      <c r="H8469" s="33">
        <v>2</v>
      </c>
      <c r="I8469" s="33">
        <v>7</v>
      </c>
      <c r="J8469" s="36">
        <v>4</v>
      </c>
      <c r="K8469" s="37">
        <v>1361400</v>
      </c>
      <c r="L8469" s="38" t="s">
        <v>15</v>
      </c>
      <c r="M8469" s="38" t="s">
        <v>13</v>
      </c>
    </row>
    <row r="8470" spans="1:13" s="39" customFormat="1" ht="12.75" x14ac:dyDescent="0.2">
      <c r="A8470" s="33" t="s">
        <v>27</v>
      </c>
      <c r="B8470" s="33" t="s">
        <v>582</v>
      </c>
      <c r="C8470" s="34">
        <v>10</v>
      </c>
      <c r="D8470" s="33" t="s">
        <v>34</v>
      </c>
      <c r="E8470" s="33" t="s">
        <v>8871</v>
      </c>
      <c r="F8470" s="35">
        <v>31161700</v>
      </c>
      <c r="G8470" s="33" t="s">
        <v>467</v>
      </c>
      <c r="H8470" s="33">
        <v>2</v>
      </c>
      <c r="I8470" s="33">
        <v>6</v>
      </c>
      <c r="J8470" s="36">
        <v>200</v>
      </c>
      <c r="K8470" s="37">
        <v>1360000</v>
      </c>
      <c r="L8470" s="38" t="s">
        <v>15</v>
      </c>
      <c r="M8470" s="38" t="s">
        <v>13</v>
      </c>
    </row>
    <row r="8471" spans="1:13" s="39" customFormat="1" ht="12.75" x14ac:dyDescent="0.2">
      <c r="A8471" s="33" t="s">
        <v>27</v>
      </c>
      <c r="B8471" s="33" t="s">
        <v>582</v>
      </c>
      <c r="C8471" s="34">
        <v>10</v>
      </c>
      <c r="D8471" s="33" t="s">
        <v>34</v>
      </c>
      <c r="E8471" s="33" t="s">
        <v>8872</v>
      </c>
      <c r="F8471" s="35">
        <v>31163100</v>
      </c>
      <c r="G8471" s="33" t="s">
        <v>467</v>
      </c>
      <c r="H8471" s="33">
        <v>2</v>
      </c>
      <c r="I8471" s="33">
        <v>7</v>
      </c>
      <c r="J8471" s="36">
        <v>2</v>
      </c>
      <c r="K8471" s="37">
        <v>1309000</v>
      </c>
      <c r="L8471" s="38" t="s">
        <v>15</v>
      </c>
      <c r="M8471" s="38" t="s">
        <v>13</v>
      </c>
    </row>
    <row r="8472" spans="1:13" s="39" customFormat="1" ht="12.75" x14ac:dyDescent="0.2">
      <c r="A8472" s="33" t="s">
        <v>27</v>
      </c>
      <c r="B8472" s="33" t="s">
        <v>585</v>
      </c>
      <c r="C8472" s="34">
        <v>10</v>
      </c>
      <c r="D8472" s="33" t="s">
        <v>93</v>
      </c>
      <c r="E8472" s="33" t="s">
        <v>8873</v>
      </c>
      <c r="F8472" s="35">
        <v>30102000</v>
      </c>
      <c r="G8472" s="33" t="s">
        <v>467</v>
      </c>
      <c r="H8472" s="33">
        <v>2</v>
      </c>
      <c r="I8472" s="33">
        <v>6</v>
      </c>
      <c r="J8472" s="36">
        <v>2</v>
      </c>
      <c r="K8472" s="37">
        <v>1285200</v>
      </c>
      <c r="L8472" s="38" t="s">
        <v>15</v>
      </c>
      <c r="M8472" s="38" t="s">
        <v>13</v>
      </c>
    </row>
    <row r="8473" spans="1:13" s="39" customFormat="1" ht="12.75" x14ac:dyDescent="0.2">
      <c r="A8473" s="33" t="s">
        <v>27</v>
      </c>
      <c r="B8473" s="33" t="s">
        <v>582</v>
      </c>
      <c r="C8473" s="34">
        <v>10</v>
      </c>
      <c r="D8473" s="33" t="s">
        <v>34</v>
      </c>
      <c r="E8473" s="33" t="s">
        <v>8874</v>
      </c>
      <c r="F8473" s="35">
        <v>39121633</v>
      </c>
      <c r="G8473" s="33" t="s">
        <v>467</v>
      </c>
      <c r="H8473" s="33">
        <v>2</v>
      </c>
      <c r="I8473" s="33">
        <v>6</v>
      </c>
      <c r="J8473" s="36">
        <v>6</v>
      </c>
      <c r="K8473" s="37">
        <v>1249500</v>
      </c>
      <c r="L8473" s="38" t="s">
        <v>15</v>
      </c>
      <c r="M8473" s="38" t="s">
        <v>13</v>
      </c>
    </row>
    <row r="8474" spans="1:13" s="39" customFormat="1" ht="12.75" x14ac:dyDescent="0.2">
      <c r="A8474" s="33" t="s">
        <v>27</v>
      </c>
      <c r="B8474" s="33" t="s">
        <v>582</v>
      </c>
      <c r="C8474" s="34">
        <v>10</v>
      </c>
      <c r="D8474" s="33" t="s">
        <v>34</v>
      </c>
      <c r="E8474" s="33" t="s">
        <v>8875</v>
      </c>
      <c r="F8474" s="35">
        <v>31163100</v>
      </c>
      <c r="G8474" s="33" t="s">
        <v>467</v>
      </c>
      <c r="H8474" s="33">
        <v>2</v>
      </c>
      <c r="I8474" s="33">
        <v>7</v>
      </c>
      <c r="J8474" s="36">
        <v>2</v>
      </c>
      <c r="K8474" s="37">
        <v>1228100</v>
      </c>
      <c r="L8474" s="38" t="s">
        <v>15</v>
      </c>
      <c r="M8474" s="38" t="s">
        <v>13</v>
      </c>
    </row>
    <row r="8475" spans="1:13" s="39" customFormat="1" ht="12.75" x14ac:dyDescent="0.2">
      <c r="A8475" s="33" t="s">
        <v>27</v>
      </c>
      <c r="B8475" s="33" t="s">
        <v>582</v>
      </c>
      <c r="C8475" s="34">
        <v>10</v>
      </c>
      <c r="D8475" s="33" t="s">
        <v>34</v>
      </c>
      <c r="E8475" s="33" t="s">
        <v>8876</v>
      </c>
      <c r="F8475" s="35">
        <v>31163100</v>
      </c>
      <c r="G8475" s="33" t="s">
        <v>467</v>
      </c>
      <c r="H8475" s="33">
        <v>2</v>
      </c>
      <c r="I8475" s="33">
        <v>7</v>
      </c>
      <c r="J8475" s="36">
        <v>2</v>
      </c>
      <c r="K8475" s="37">
        <v>1228080</v>
      </c>
      <c r="L8475" s="38" t="s">
        <v>15</v>
      </c>
      <c r="M8475" s="38" t="s">
        <v>13</v>
      </c>
    </row>
    <row r="8476" spans="1:13" s="39" customFormat="1" ht="12.75" x14ac:dyDescent="0.2">
      <c r="A8476" s="33" t="s">
        <v>27</v>
      </c>
      <c r="B8476" s="33" t="s">
        <v>582</v>
      </c>
      <c r="C8476" s="34">
        <v>10</v>
      </c>
      <c r="D8476" s="33" t="s">
        <v>34</v>
      </c>
      <c r="E8476" s="33" t="s">
        <v>8877</v>
      </c>
      <c r="F8476" s="35">
        <v>42272214</v>
      </c>
      <c r="G8476" s="33" t="s">
        <v>467</v>
      </c>
      <c r="H8476" s="33">
        <v>2</v>
      </c>
      <c r="I8476" s="33">
        <v>6</v>
      </c>
      <c r="J8476" s="36">
        <v>2</v>
      </c>
      <c r="K8476" s="37">
        <v>1192400</v>
      </c>
      <c r="L8476" s="38" t="s">
        <v>15</v>
      </c>
      <c r="M8476" s="38" t="s">
        <v>13</v>
      </c>
    </row>
    <row r="8477" spans="1:13" s="39" customFormat="1" ht="12.75" x14ac:dyDescent="0.2">
      <c r="A8477" s="33" t="s">
        <v>27</v>
      </c>
      <c r="B8477" s="33" t="s">
        <v>582</v>
      </c>
      <c r="C8477" s="34">
        <v>10</v>
      </c>
      <c r="D8477" s="33" t="s">
        <v>34</v>
      </c>
      <c r="E8477" s="33" t="s">
        <v>8878</v>
      </c>
      <c r="F8477" s="35">
        <v>39121633</v>
      </c>
      <c r="G8477" s="33" t="s">
        <v>467</v>
      </c>
      <c r="H8477" s="33">
        <v>2</v>
      </c>
      <c r="I8477" s="33">
        <v>6</v>
      </c>
      <c r="J8477" s="36">
        <v>2</v>
      </c>
      <c r="K8477" s="37">
        <v>1192400</v>
      </c>
      <c r="L8477" s="38" t="s">
        <v>15</v>
      </c>
      <c r="M8477" s="38" t="s">
        <v>13</v>
      </c>
    </row>
    <row r="8478" spans="1:13" s="39" customFormat="1" ht="12.75" x14ac:dyDescent="0.2">
      <c r="A8478" s="33" t="s">
        <v>27</v>
      </c>
      <c r="B8478" s="33" t="s">
        <v>582</v>
      </c>
      <c r="C8478" s="34">
        <v>10</v>
      </c>
      <c r="D8478" s="33" t="s">
        <v>34</v>
      </c>
      <c r="E8478" s="33" t="s">
        <v>8879</v>
      </c>
      <c r="F8478" s="35">
        <v>31163100</v>
      </c>
      <c r="G8478" s="33" t="s">
        <v>467</v>
      </c>
      <c r="H8478" s="33">
        <v>2</v>
      </c>
      <c r="I8478" s="33">
        <v>7</v>
      </c>
      <c r="J8478" s="36">
        <v>2</v>
      </c>
      <c r="K8478" s="37">
        <v>1192300</v>
      </c>
      <c r="L8478" s="38" t="s">
        <v>15</v>
      </c>
      <c r="M8478" s="38" t="s">
        <v>13</v>
      </c>
    </row>
    <row r="8479" spans="1:13" s="39" customFormat="1" ht="12.75" x14ac:dyDescent="0.2">
      <c r="A8479" s="33" t="s">
        <v>27</v>
      </c>
      <c r="B8479" s="33" t="s">
        <v>585</v>
      </c>
      <c r="C8479" s="34">
        <v>10</v>
      </c>
      <c r="D8479" s="33" t="s">
        <v>93</v>
      </c>
      <c r="E8479" s="33" t="s">
        <v>8880</v>
      </c>
      <c r="F8479" s="35">
        <v>30102000</v>
      </c>
      <c r="G8479" s="33" t="s">
        <v>467</v>
      </c>
      <c r="H8479" s="33">
        <v>2</v>
      </c>
      <c r="I8479" s="33">
        <v>6</v>
      </c>
      <c r="J8479" s="36">
        <v>2</v>
      </c>
      <c r="K8479" s="37">
        <v>1178100</v>
      </c>
      <c r="L8479" s="38" t="s">
        <v>15</v>
      </c>
      <c r="M8479" s="38" t="s">
        <v>13</v>
      </c>
    </row>
    <row r="8480" spans="1:13" s="39" customFormat="1" ht="12.75" x14ac:dyDescent="0.2">
      <c r="A8480" s="33" t="s">
        <v>27</v>
      </c>
      <c r="B8480" s="33" t="s">
        <v>582</v>
      </c>
      <c r="C8480" s="34">
        <v>10</v>
      </c>
      <c r="D8480" s="33" t="s">
        <v>34</v>
      </c>
      <c r="E8480" s="33" t="s">
        <v>8881</v>
      </c>
      <c r="F8480" s="35">
        <v>31163100</v>
      </c>
      <c r="G8480" s="33" t="s">
        <v>467</v>
      </c>
      <c r="H8480" s="33">
        <v>2</v>
      </c>
      <c r="I8480" s="33">
        <v>7</v>
      </c>
      <c r="J8480" s="36">
        <v>2</v>
      </c>
      <c r="K8480" s="37">
        <v>1130500</v>
      </c>
      <c r="L8480" s="38" t="s">
        <v>15</v>
      </c>
      <c r="M8480" s="38" t="s">
        <v>13</v>
      </c>
    </row>
    <row r="8481" spans="1:13" s="39" customFormat="1" ht="12.75" x14ac:dyDescent="0.2">
      <c r="A8481" s="33" t="s">
        <v>27</v>
      </c>
      <c r="B8481" s="33" t="s">
        <v>582</v>
      </c>
      <c r="C8481" s="34">
        <v>10</v>
      </c>
      <c r="D8481" s="33" t="s">
        <v>34</v>
      </c>
      <c r="E8481" s="33" t="s">
        <v>8882</v>
      </c>
      <c r="F8481" s="35">
        <v>39121327</v>
      </c>
      <c r="G8481" s="33" t="s">
        <v>467</v>
      </c>
      <c r="H8481" s="33">
        <v>2</v>
      </c>
      <c r="I8481" s="33">
        <v>6</v>
      </c>
      <c r="J8481" s="36">
        <v>221</v>
      </c>
      <c r="K8481" s="37">
        <v>1105000</v>
      </c>
      <c r="L8481" s="38" t="s">
        <v>15</v>
      </c>
      <c r="M8481" s="38" t="s">
        <v>13</v>
      </c>
    </row>
    <row r="8482" spans="1:13" s="39" customFormat="1" ht="12.75" x14ac:dyDescent="0.2">
      <c r="A8482" s="33" t="s">
        <v>27</v>
      </c>
      <c r="B8482" s="33" t="s">
        <v>582</v>
      </c>
      <c r="C8482" s="34">
        <v>10</v>
      </c>
      <c r="D8482" s="33" t="s">
        <v>34</v>
      </c>
      <c r="E8482" s="33" t="s">
        <v>8883</v>
      </c>
      <c r="F8482" s="35">
        <v>31163100</v>
      </c>
      <c r="G8482" s="33" t="s">
        <v>467</v>
      </c>
      <c r="H8482" s="33">
        <v>2</v>
      </c>
      <c r="I8482" s="33">
        <v>7</v>
      </c>
      <c r="J8482" s="36">
        <v>2</v>
      </c>
      <c r="K8482" s="37">
        <v>1094800</v>
      </c>
      <c r="L8482" s="38" t="s">
        <v>15</v>
      </c>
      <c r="M8482" s="38" t="s">
        <v>13</v>
      </c>
    </row>
    <row r="8483" spans="1:13" s="39" customFormat="1" ht="12.75" x14ac:dyDescent="0.2">
      <c r="A8483" s="33" t="s">
        <v>27</v>
      </c>
      <c r="B8483" s="33" t="s">
        <v>582</v>
      </c>
      <c r="C8483" s="34">
        <v>10</v>
      </c>
      <c r="D8483" s="33" t="s">
        <v>34</v>
      </c>
      <c r="E8483" s="33" t="s">
        <v>8884</v>
      </c>
      <c r="F8483" s="35">
        <v>31163300</v>
      </c>
      <c r="G8483" s="33" t="s">
        <v>467</v>
      </c>
      <c r="H8483" s="33">
        <v>2</v>
      </c>
      <c r="I8483" s="33">
        <v>6</v>
      </c>
      <c r="J8483" s="36">
        <v>55</v>
      </c>
      <c r="K8483" s="37">
        <v>1080750</v>
      </c>
      <c r="L8483" s="38" t="s">
        <v>15</v>
      </c>
      <c r="M8483" s="38" t="s">
        <v>13</v>
      </c>
    </row>
    <row r="8484" spans="1:13" s="39" customFormat="1" ht="12.75" x14ac:dyDescent="0.2">
      <c r="A8484" s="33" t="s">
        <v>27</v>
      </c>
      <c r="B8484" s="33" t="s">
        <v>582</v>
      </c>
      <c r="C8484" s="34">
        <v>10</v>
      </c>
      <c r="D8484" s="33" t="s">
        <v>34</v>
      </c>
      <c r="E8484" s="33" t="s">
        <v>8885</v>
      </c>
      <c r="F8484" s="35">
        <v>31163100</v>
      </c>
      <c r="G8484" s="33" t="s">
        <v>467</v>
      </c>
      <c r="H8484" s="33">
        <v>2</v>
      </c>
      <c r="I8484" s="33">
        <v>7</v>
      </c>
      <c r="J8484" s="36">
        <v>2</v>
      </c>
      <c r="K8484" s="37">
        <v>1071000</v>
      </c>
      <c r="L8484" s="38" t="s">
        <v>15</v>
      </c>
      <c r="M8484" s="38" t="s">
        <v>13</v>
      </c>
    </row>
    <row r="8485" spans="1:13" s="39" customFormat="1" ht="12.75" x14ac:dyDescent="0.2">
      <c r="A8485" s="33" t="s">
        <v>27</v>
      </c>
      <c r="B8485" s="33" t="s">
        <v>582</v>
      </c>
      <c r="C8485" s="34">
        <v>10</v>
      </c>
      <c r="D8485" s="33" t="s">
        <v>34</v>
      </c>
      <c r="E8485" s="33" t="s">
        <v>8886</v>
      </c>
      <c r="F8485" s="35">
        <v>31163100</v>
      </c>
      <c r="G8485" s="33" t="s">
        <v>467</v>
      </c>
      <c r="H8485" s="33">
        <v>2</v>
      </c>
      <c r="I8485" s="33">
        <v>7</v>
      </c>
      <c r="J8485" s="36">
        <v>4</v>
      </c>
      <c r="K8485" s="37">
        <v>1071000</v>
      </c>
      <c r="L8485" s="38" t="s">
        <v>15</v>
      </c>
      <c r="M8485" s="38" t="s">
        <v>13</v>
      </c>
    </row>
    <row r="8486" spans="1:13" s="39" customFormat="1" ht="12.75" x14ac:dyDescent="0.2">
      <c r="A8486" s="33" t="s">
        <v>27</v>
      </c>
      <c r="B8486" s="33" t="s">
        <v>582</v>
      </c>
      <c r="C8486" s="34">
        <v>10</v>
      </c>
      <c r="D8486" s="33" t="s">
        <v>34</v>
      </c>
      <c r="E8486" s="33" t="s">
        <v>8887</v>
      </c>
      <c r="F8486" s="35">
        <v>31162914</v>
      </c>
      <c r="G8486" s="33" t="s">
        <v>467</v>
      </c>
      <c r="H8486" s="33">
        <v>2</v>
      </c>
      <c r="I8486" s="33">
        <v>6</v>
      </c>
      <c r="J8486" s="36">
        <v>50</v>
      </c>
      <c r="K8486" s="37">
        <v>1050000</v>
      </c>
      <c r="L8486" s="38" t="s">
        <v>15</v>
      </c>
      <c r="M8486" s="38" t="s">
        <v>13</v>
      </c>
    </row>
    <row r="8487" spans="1:13" s="39" customFormat="1" ht="12.75" x14ac:dyDescent="0.2">
      <c r="A8487" s="33" t="s">
        <v>27</v>
      </c>
      <c r="B8487" s="33" t="s">
        <v>582</v>
      </c>
      <c r="C8487" s="34">
        <v>10</v>
      </c>
      <c r="D8487" s="33" t="s">
        <v>34</v>
      </c>
      <c r="E8487" s="33" t="s">
        <v>8888</v>
      </c>
      <c r="F8487" s="35">
        <v>31163100</v>
      </c>
      <c r="G8487" s="33" t="s">
        <v>467</v>
      </c>
      <c r="H8487" s="33">
        <v>2</v>
      </c>
      <c r="I8487" s="33">
        <v>7</v>
      </c>
      <c r="J8487" s="36">
        <v>2</v>
      </c>
      <c r="K8487" s="37">
        <v>1042500</v>
      </c>
      <c r="L8487" s="38" t="s">
        <v>15</v>
      </c>
      <c r="M8487" s="38" t="s">
        <v>13</v>
      </c>
    </row>
    <row r="8488" spans="1:13" s="39" customFormat="1" ht="12.75" x14ac:dyDescent="0.2">
      <c r="A8488" s="33" t="s">
        <v>27</v>
      </c>
      <c r="B8488" s="33" t="s">
        <v>582</v>
      </c>
      <c r="C8488" s="34">
        <v>10</v>
      </c>
      <c r="D8488" s="33" t="s">
        <v>34</v>
      </c>
      <c r="E8488" s="33" t="s">
        <v>8889</v>
      </c>
      <c r="F8488" s="35">
        <v>23153130</v>
      </c>
      <c r="G8488" s="33" t="s">
        <v>467</v>
      </c>
      <c r="H8488" s="33">
        <v>2</v>
      </c>
      <c r="I8488" s="33">
        <v>6</v>
      </c>
      <c r="J8488" s="36">
        <v>100</v>
      </c>
      <c r="K8488" s="37">
        <v>1040000</v>
      </c>
      <c r="L8488" s="38" t="s">
        <v>15</v>
      </c>
      <c r="M8488" s="38" t="s">
        <v>13</v>
      </c>
    </row>
    <row r="8489" spans="1:13" s="39" customFormat="1" ht="12.75" x14ac:dyDescent="0.2">
      <c r="A8489" s="33" t="s">
        <v>27</v>
      </c>
      <c r="B8489" s="33" t="s">
        <v>582</v>
      </c>
      <c r="C8489" s="34">
        <v>10</v>
      </c>
      <c r="D8489" s="33" t="s">
        <v>34</v>
      </c>
      <c r="E8489" s="33" t="s">
        <v>8890</v>
      </c>
      <c r="F8489" s="35">
        <v>31163100</v>
      </c>
      <c r="G8489" s="33" t="s">
        <v>467</v>
      </c>
      <c r="H8489" s="33">
        <v>2</v>
      </c>
      <c r="I8489" s="33">
        <v>7</v>
      </c>
      <c r="J8489" s="36">
        <v>4</v>
      </c>
      <c r="K8489" s="37">
        <v>1023400</v>
      </c>
      <c r="L8489" s="38" t="s">
        <v>15</v>
      </c>
      <c r="M8489" s="38" t="s">
        <v>13</v>
      </c>
    </row>
    <row r="8490" spans="1:13" s="39" customFormat="1" ht="12.75" x14ac:dyDescent="0.2">
      <c r="A8490" s="33" t="s">
        <v>27</v>
      </c>
      <c r="B8490" s="33" t="s">
        <v>582</v>
      </c>
      <c r="C8490" s="34">
        <v>10</v>
      </c>
      <c r="D8490" s="33" t="s">
        <v>34</v>
      </c>
      <c r="E8490" s="33" t="s">
        <v>8891</v>
      </c>
      <c r="F8490" s="35">
        <v>31163100</v>
      </c>
      <c r="G8490" s="33" t="s">
        <v>467</v>
      </c>
      <c r="H8490" s="33">
        <v>2</v>
      </c>
      <c r="I8490" s="33">
        <v>7</v>
      </c>
      <c r="J8490" s="36">
        <v>2</v>
      </c>
      <c r="K8490" s="37">
        <v>987700</v>
      </c>
      <c r="L8490" s="38" t="s">
        <v>15</v>
      </c>
      <c r="M8490" s="38" t="s">
        <v>13</v>
      </c>
    </row>
    <row r="8491" spans="1:13" s="39" customFormat="1" ht="12.75" x14ac:dyDescent="0.2">
      <c r="A8491" s="33" t="s">
        <v>27</v>
      </c>
      <c r="B8491" s="33" t="s">
        <v>582</v>
      </c>
      <c r="C8491" s="34">
        <v>10</v>
      </c>
      <c r="D8491" s="33" t="s">
        <v>34</v>
      </c>
      <c r="E8491" s="33" t="s">
        <v>8892</v>
      </c>
      <c r="F8491" s="35">
        <v>31163300</v>
      </c>
      <c r="G8491" s="33" t="s">
        <v>467</v>
      </c>
      <c r="H8491" s="33">
        <v>2</v>
      </c>
      <c r="I8491" s="33">
        <v>6</v>
      </c>
      <c r="J8491" s="36">
        <v>55</v>
      </c>
      <c r="K8491" s="37">
        <v>981750</v>
      </c>
      <c r="L8491" s="38" t="s">
        <v>15</v>
      </c>
      <c r="M8491" s="38" t="s">
        <v>13</v>
      </c>
    </row>
    <row r="8492" spans="1:13" s="39" customFormat="1" ht="12.75" x14ac:dyDescent="0.2">
      <c r="A8492" s="33" t="s">
        <v>27</v>
      </c>
      <c r="B8492" s="33" t="s">
        <v>582</v>
      </c>
      <c r="C8492" s="34">
        <v>10</v>
      </c>
      <c r="D8492" s="33" t="s">
        <v>34</v>
      </c>
      <c r="E8492" s="33" t="s">
        <v>8893</v>
      </c>
      <c r="F8492" s="35">
        <v>31163100</v>
      </c>
      <c r="G8492" s="33" t="s">
        <v>467</v>
      </c>
      <c r="H8492" s="33">
        <v>2</v>
      </c>
      <c r="I8492" s="33">
        <v>7</v>
      </c>
      <c r="J8492" s="36">
        <v>2</v>
      </c>
      <c r="K8492" s="37">
        <v>971040</v>
      </c>
      <c r="L8492" s="38" t="s">
        <v>15</v>
      </c>
      <c r="M8492" s="38" t="s">
        <v>13</v>
      </c>
    </row>
    <row r="8493" spans="1:13" s="39" customFormat="1" ht="12.75" x14ac:dyDescent="0.2">
      <c r="A8493" s="33" t="s">
        <v>27</v>
      </c>
      <c r="B8493" s="33" t="s">
        <v>582</v>
      </c>
      <c r="C8493" s="34">
        <v>10</v>
      </c>
      <c r="D8493" s="33" t="s">
        <v>34</v>
      </c>
      <c r="E8493" s="33" t="s">
        <v>8861</v>
      </c>
      <c r="F8493" s="35">
        <v>39121633</v>
      </c>
      <c r="G8493" s="33" t="s">
        <v>467</v>
      </c>
      <c r="H8493" s="33">
        <v>2</v>
      </c>
      <c r="I8493" s="33">
        <v>6</v>
      </c>
      <c r="J8493" s="36">
        <v>2</v>
      </c>
      <c r="K8493" s="37">
        <v>963900</v>
      </c>
      <c r="L8493" s="38" t="s">
        <v>15</v>
      </c>
      <c r="M8493" s="38" t="s">
        <v>13</v>
      </c>
    </row>
    <row r="8494" spans="1:13" s="39" customFormat="1" ht="12.75" x14ac:dyDescent="0.2">
      <c r="A8494" s="33" t="s">
        <v>27</v>
      </c>
      <c r="B8494" s="33" t="s">
        <v>582</v>
      </c>
      <c r="C8494" s="34">
        <v>10</v>
      </c>
      <c r="D8494" s="33" t="s">
        <v>34</v>
      </c>
      <c r="E8494" s="33" t="s">
        <v>8894</v>
      </c>
      <c r="F8494" s="35">
        <v>39121633</v>
      </c>
      <c r="G8494" s="33" t="s">
        <v>467</v>
      </c>
      <c r="H8494" s="33">
        <v>2</v>
      </c>
      <c r="I8494" s="33">
        <v>6</v>
      </c>
      <c r="J8494" s="36">
        <v>2</v>
      </c>
      <c r="K8494" s="37">
        <v>963900</v>
      </c>
      <c r="L8494" s="38" t="s">
        <v>15</v>
      </c>
      <c r="M8494" s="38" t="s">
        <v>13</v>
      </c>
    </row>
    <row r="8495" spans="1:13" s="39" customFormat="1" ht="12.75" x14ac:dyDescent="0.2">
      <c r="A8495" s="33" t="s">
        <v>27</v>
      </c>
      <c r="B8495" s="33" t="s">
        <v>582</v>
      </c>
      <c r="C8495" s="34">
        <v>10</v>
      </c>
      <c r="D8495" s="33" t="s">
        <v>34</v>
      </c>
      <c r="E8495" s="33" t="s">
        <v>8895</v>
      </c>
      <c r="F8495" s="35">
        <v>31163100</v>
      </c>
      <c r="G8495" s="33" t="s">
        <v>467</v>
      </c>
      <c r="H8495" s="33">
        <v>2</v>
      </c>
      <c r="I8495" s="33">
        <v>7</v>
      </c>
      <c r="J8495" s="36">
        <v>4</v>
      </c>
      <c r="K8495" s="37">
        <v>952000</v>
      </c>
      <c r="L8495" s="38" t="s">
        <v>15</v>
      </c>
      <c r="M8495" s="38" t="s">
        <v>13</v>
      </c>
    </row>
    <row r="8496" spans="1:13" s="39" customFormat="1" ht="12.75" x14ac:dyDescent="0.2">
      <c r="A8496" s="33" t="s">
        <v>27</v>
      </c>
      <c r="B8496" s="33" t="s">
        <v>582</v>
      </c>
      <c r="C8496" s="34">
        <v>10</v>
      </c>
      <c r="D8496" s="33" t="s">
        <v>34</v>
      </c>
      <c r="E8496" s="33" t="s">
        <v>8896</v>
      </c>
      <c r="F8496" s="35">
        <v>31163100</v>
      </c>
      <c r="G8496" s="33" t="s">
        <v>467</v>
      </c>
      <c r="H8496" s="33">
        <v>2</v>
      </c>
      <c r="I8496" s="33">
        <v>7</v>
      </c>
      <c r="J8496" s="36">
        <v>8</v>
      </c>
      <c r="K8496" s="37">
        <v>952000</v>
      </c>
      <c r="L8496" s="38" t="s">
        <v>15</v>
      </c>
      <c r="M8496" s="38" t="s">
        <v>13</v>
      </c>
    </row>
    <row r="8497" spans="1:13" s="39" customFormat="1" ht="12.75" x14ac:dyDescent="0.2">
      <c r="A8497" s="33" t="s">
        <v>27</v>
      </c>
      <c r="B8497" s="33" t="s">
        <v>582</v>
      </c>
      <c r="C8497" s="34">
        <v>10</v>
      </c>
      <c r="D8497" s="33" t="s">
        <v>34</v>
      </c>
      <c r="E8497" s="33" t="s">
        <v>8897</v>
      </c>
      <c r="F8497" s="35">
        <v>39121327</v>
      </c>
      <c r="G8497" s="33" t="s">
        <v>467</v>
      </c>
      <c r="H8497" s="33">
        <v>2</v>
      </c>
      <c r="I8497" s="33">
        <v>6</v>
      </c>
      <c r="J8497" s="36">
        <v>10</v>
      </c>
      <c r="K8497" s="37">
        <v>952000</v>
      </c>
      <c r="L8497" s="38" t="s">
        <v>15</v>
      </c>
      <c r="M8497" s="38" t="s">
        <v>13</v>
      </c>
    </row>
    <row r="8498" spans="1:13" s="39" customFormat="1" ht="12.75" x14ac:dyDescent="0.2">
      <c r="A8498" s="33" t="s">
        <v>27</v>
      </c>
      <c r="B8498" s="33" t="s">
        <v>582</v>
      </c>
      <c r="C8498" s="34">
        <v>10</v>
      </c>
      <c r="D8498" s="33" t="s">
        <v>34</v>
      </c>
      <c r="E8498" s="33" t="s">
        <v>8898</v>
      </c>
      <c r="F8498" s="35">
        <v>39121327</v>
      </c>
      <c r="G8498" s="33" t="s">
        <v>467</v>
      </c>
      <c r="H8498" s="33">
        <v>2</v>
      </c>
      <c r="I8498" s="33">
        <v>6</v>
      </c>
      <c r="J8498" s="36">
        <v>200</v>
      </c>
      <c r="K8498" s="37">
        <v>950000</v>
      </c>
      <c r="L8498" s="38" t="s">
        <v>15</v>
      </c>
      <c r="M8498" s="38" t="s">
        <v>13</v>
      </c>
    </row>
    <row r="8499" spans="1:13" s="39" customFormat="1" ht="12.75" x14ac:dyDescent="0.2">
      <c r="A8499" s="33" t="s">
        <v>27</v>
      </c>
      <c r="B8499" s="33" t="s">
        <v>582</v>
      </c>
      <c r="C8499" s="34">
        <v>10</v>
      </c>
      <c r="D8499" s="33" t="s">
        <v>34</v>
      </c>
      <c r="E8499" s="33" t="s">
        <v>8899</v>
      </c>
      <c r="F8499" s="35">
        <v>39121327</v>
      </c>
      <c r="G8499" s="33" t="s">
        <v>467</v>
      </c>
      <c r="H8499" s="33">
        <v>2</v>
      </c>
      <c r="I8499" s="33">
        <v>6</v>
      </c>
      <c r="J8499" s="36">
        <v>201</v>
      </c>
      <c r="K8499" s="37">
        <v>944700</v>
      </c>
      <c r="L8499" s="38" t="s">
        <v>15</v>
      </c>
      <c r="M8499" s="38" t="s">
        <v>13</v>
      </c>
    </row>
    <row r="8500" spans="1:13" s="39" customFormat="1" ht="12.75" x14ac:dyDescent="0.2">
      <c r="A8500" s="33" t="s">
        <v>27</v>
      </c>
      <c r="B8500" s="33" t="s">
        <v>582</v>
      </c>
      <c r="C8500" s="34">
        <v>10</v>
      </c>
      <c r="D8500" s="33" t="s">
        <v>34</v>
      </c>
      <c r="E8500" s="33" t="s">
        <v>8900</v>
      </c>
      <c r="F8500" s="35">
        <v>25174800</v>
      </c>
      <c r="G8500" s="33" t="s">
        <v>467</v>
      </c>
      <c r="H8500" s="33">
        <v>2</v>
      </c>
      <c r="I8500" s="33">
        <v>6</v>
      </c>
      <c r="J8500" s="36">
        <v>102</v>
      </c>
      <c r="K8500" s="37">
        <v>918000</v>
      </c>
      <c r="L8500" s="38" t="s">
        <v>15</v>
      </c>
      <c r="M8500" s="38" t="s">
        <v>13</v>
      </c>
    </row>
    <row r="8501" spans="1:13" s="39" customFormat="1" ht="12.75" x14ac:dyDescent="0.2">
      <c r="A8501" s="33" t="s">
        <v>27</v>
      </c>
      <c r="B8501" s="33" t="s">
        <v>582</v>
      </c>
      <c r="C8501" s="34">
        <v>10</v>
      </c>
      <c r="D8501" s="33" t="s">
        <v>34</v>
      </c>
      <c r="E8501" s="33" t="s">
        <v>8901</v>
      </c>
      <c r="F8501" s="35">
        <v>31163100</v>
      </c>
      <c r="G8501" s="33" t="s">
        <v>467</v>
      </c>
      <c r="H8501" s="33">
        <v>2</v>
      </c>
      <c r="I8501" s="33">
        <v>7</v>
      </c>
      <c r="J8501" s="36">
        <v>2</v>
      </c>
      <c r="K8501" s="37">
        <v>916300</v>
      </c>
      <c r="L8501" s="38" t="s">
        <v>15</v>
      </c>
      <c r="M8501" s="38" t="s">
        <v>13</v>
      </c>
    </row>
    <row r="8502" spans="1:13" s="39" customFormat="1" ht="12.75" x14ac:dyDescent="0.2">
      <c r="A8502" s="33" t="s">
        <v>27</v>
      </c>
      <c r="B8502" s="33" t="s">
        <v>582</v>
      </c>
      <c r="C8502" s="34">
        <v>10</v>
      </c>
      <c r="D8502" s="33" t="s">
        <v>34</v>
      </c>
      <c r="E8502" s="33" t="s">
        <v>8902</v>
      </c>
      <c r="F8502" s="35">
        <v>31163300</v>
      </c>
      <c r="G8502" s="33" t="s">
        <v>467</v>
      </c>
      <c r="H8502" s="33">
        <v>2</v>
      </c>
      <c r="I8502" s="33">
        <v>6</v>
      </c>
      <c r="J8502" s="36">
        <v>6.5</v>
      </c>
      <c r="K8502" s="37">
        <v>850850</v>
      </c>
      <c r="L8502" s="38" t="s">
        <v>15</v>
      </c>
      <c r="M8502" s="38" t="s">
        <v>13</v>
      </c>
    </row>
    <row r="8503" spans="1:13" s="39" customFormat="1" ht="12.75" x14ac:dyDescent="0.2">
      <c r="A8503" s="33" t="s">
        <v>27</v>
      </c>
      <c r="B8503" s="33" t="s">
        <v>582</v>
      </c>
      <c r="C8503" s="34">
        <v>10</v>
      </c>
      <c r="D8503" s="33" t="s">
        <v>34</v>
      </c>
      <c r="E8503" s="33" t="s">
        <v>8903</v>
      </c>
      <c r="F8503" s="35">
        <v>31163100</v>
      </c>
      <c r="G8503" s="33" t="s">
        <v>467</v>
      </c>
      <c r="H8503" s="33">
        <v>2</v>
      </c>
      <c r="I8503" s="33">
        <v>7</v>
      </c>
      <c r="J8503" s="36">
        <v>2</v>
      </c>
      <c r="K8503" s="37">
        <v>842600</v>
      </c>
      <c r="L8503" s="38" t="s">
        <v>15</v>
      </c>
      <c r="M8503" s="38" t="s">
        <v>13</v>
      </c>
    </row>
    <row r="8504" spans="1:13" s="39" customFormat="1" ht="12.75" x14ac:dyDescent="0.2">
      <c r="A8504" s="33" t="s">
        <v>27</v>
      </c>
      <c r="B8504" s="33" t="s">
        <v>582</v>
      </c>
      <c r="C8504" s="34">
        <v>10</v>
      </c>
      <c r="D8504" s="33" t="s">
        <v>34</v>
      </c>
      <c r="E8504" s="33" t="s">
        <v>8904</v>
      </c>
      <c r="F8504" s="35">
        <v>31163300</v>
      </c>
      <c r="G8504" s="33" t="s">
        <v>467</v>
      </c>
      <c r="H8504" s="33">
        <v>2</v>
      </c>
      <c r="I8504" s="33">
        <v>6</v>
      </c>
      <c r="J8504" s="36">
        <v>70</v>
      </c>
      <c r="K8504" s="37">
        <v>833000</v>
      </c>
      <c r="L8504" s="38" t="s">
        <v>15</v>
      </c>
      <c r="M8504" s="38" t="s">
        <v>13</v>
      </c>
    </row>
    <row r="8505" spans="1:13" s="39" customFormat="1" ht="12.75" x14ac:dyDescent="0.2">
      <c r="A8505" s="33" t="s">
        <v>27</v>
      </c>
      <c r="B8505" s="33" t="s">
        <v>582</v>
      </c>
      <c r="C8505" s="34">
        <v>10</v>
      </c>
      <c r="D8505" s="33" t="s">
        <v>34</v>
      </c>
      <c r="E8505" s="33" t="s">
        <v>8905</v>
      </c>
      <c r="F8505" s="35">
        <v>39121633</v>
      </c>
      <c r="G8505" s="33" t="s">
        <v>467</v>
      </c>
      <c r="H8505" s="33">
        <v>2</v>
      </c>
      <c r="I8505" s="33">
        <v>6</v>
      </c>
      <c r="J8505" s="36">
        <v>2</v>
      </c>
      <c r="K8505" s="37">
        <v>833000</v>
      </c>
      <c r="L8505" s="38" t="s">
        <v>15</v>
      </c>
      <c r="M8505" s="38" t="s">
        <v>13</v>
      </c>
    </row>
    <row r="8506" spans="1:13" s="39" customFormat="1" ht="12.75" x14ac:dyDescent="0.2">
      <c r="A8506" s="33" t="s">
        <v>27</v>
      </c>
      <c r="B8506" s="33" t="s">
        <v>582</v>
      </c>
      <c r="C8506" s="34">
        <v>10</v>
      </c>
      <c r="D8506" s="33" t="s">
        <v>34</v>
      </c>
      <c r="E8506" s="33" t="s">
        <v>8855</v>
      </c>
      <c r="F8506" s="35">
        <v>39121633</v>
      </c>
      <c r="G8506" s="33" t="s">
        <v>467</v>
      </c>
      <c r="H8506" s="33">
        <v>2</v>
      </c>
      <c r="I8506" s="33">
        <v>6</v>
      </c>
      <c r="J8506" s="36">
        <v>2</v>
      </c>
      <c r="K8506" s="37">
        <v>809400</v>
      </c>
      <c r="L8506" s="38" t="s">
        <v>15</v>
      </c>
      <c r="M8506" s="38" t="s">
        <v>13</v>
      </c>
    </row>
    <row r="8507" spans="1:13" s="39" customFormat="1" ht="12.75" x14ac:dyDescent="0.2">
      <c r="A8507" s="33" t="s">
        <v>27</v>
      </c>
      <c r="B8507" s="33" t="s">
        <v>582</v>
      </c>
      <c r="C8507" s="34">
        <v>10</v>
      </c>
      <c r="D8507" s="33" t="s">
        <v>34</v>
      </c>
      <c r="E8507" s="33" t="s">
        <v>8906</v>
      </c>
      <c r="F8507" s="35">
        <v>39121327</v>
      </c>
      <c r="G8507" s="33" t="s">
        <v>467</v>
      </c>
      <c r="H8507" s="33">
        <v>2</v>
      </c>
      <c r="I8507" s="33">
        <v>6</v>
      </c>
      <c r="J8507" s="36">
        <v>200</v>
      </c>
      <c r="K8507" s="37">
        <v>800000</v>
      </c>
      <c r="L8507" s="38" t="s">
        <v>15</v>
      </c>
      <c r="M8507" s="38" t="s">
        <v>13</v>
      </c>
    </row>
    <row r="8508" spans="1:13" s="39" customFormat="1" ht="12.75" x14ac:dyDescent="0.2">
      <c r="A8508" s="33" t="s">
        <v>27</v>
      </c>
      <c r="B8508" s="33" t="s">
        <v>582</v>
      </c>
      <c r="C8508" s="34">
        <v>10</v>
      </c>
      <c r="D8508" s="33" t="s">
        <v>34</v>
      </c>
      <c r="E8508" s="33" t="s">
        <v>8907</v>
      </c>
      <c r="F8508" s="35">
        <v>31161700</v>
      </c>
      <c r="G8508" s="33" t="s">
        <v>467</v>
      </c>
      <c r="H8508" s="33">
        <v>2</v>
      </c>
      <c r="I8508" s="33">
        <v>6</v>
      </c>
      <c r="J8508" s="36">
        <v>29</v>
      </c>
      <c r="K8508" s="37">
        <v>794600</v>
      </c>
      <c r="L8508" s="38" t="s">
        <v>15</v>
      </c>
      <c r="M8508" s="38" t="s">
        <v>13</v>
      </c>
    </row>
    <row r="8509" spans="1:13" s="39" customFormat="1" ht="12.75" x14ac:dyDescent="0.2">
      <c r="A8509" s="33" t="s">
        <v>27</v>
      </c>
      <c r="B8509" s="33" t="s">
        <v>582</v>
      </c>
      <c r="C8509" s="34">
        <v>10</v>
      </c>
      <c r="D8509" s="33" t="s">
        <v>34</v>
      </c>
      <c r="E8509" s="33" t="s">
        <v>8908</v>
      </c>
      <c r="F8509" s="35">
        <v>31163100</v>
      </c>
      <c r="G8509" s="33" t="s">
        <v>467</v>
      </c>
      <c r="H8509" s="33">
        <v>2</v>
      </c>
      <c r="I8509" s="33">
        <v>7</v>
      </c>
      <c r="J8509" s="36">
        <v>4</v>
      </c>
      <c r="K8509" s="37">
        <v>785400</v>
      </c>
      <c r="L8509" s="38" t="s">
        <v>15</v>
      </c>
      <c r="M8509" s="38" t="s">
        <v>13</v>
      </c>
    </row>
    <row r="8510" spans="1:13" s="39" customFormat="1" ht="12.75" x14ac:dyDescent="0.2">
      <c r="A8510" s="33" t="s">
        <v>27</v>
      </c>
      <c r="B8510" s="33" t="s">
        <v>582</v>
      </c>
      <c r="C8510" s="34">
        <v>10</v>
      </c>
      <c r="D8510" s="33" t="s">
        <v>34</v>
      </c>
      <c r="E8510" s="33" t="s">
        <v>8909</v>
      </c>
      <c r="F8510" s="35">
        <v>31163100</v>
      </c>
      <c r="G8510" s="33" t="s">
        <v>467</v>
      </c>
      <c r="H8510" s="33">
        <v>2</v>
      </c>
      <c r="I8510" s="33">
        <v>7</v>
      </c>
      <c r="J8510" s="36">
        <v>2</v>
      </c>
      <c r="K8510" s="37">
        <v>773500</v>
      </c>
      <c r="L8510" s="38" t="s">
        <v>15</v>
      </c>
      <c r="M8510" s="38" t="s">
        <v>13</v>
      </c>
    </row>
    <row r="8511" spans="1:13" s="39" customFormat="1" ht="12.75" x14ac:dyDescent="0.2">
      <c r="A8511" s="33" t="s">
        <v>27</v>
      </c>
      <c r="B8511" s="33" t="s">
        <v>582</v>
      </c>
      <c r="C8511" s="34">
        <v>10</v>
      </c>
      <c r="D8511" s="33" t="s">
        <v>34</v>
      </c>
      <c r="E8511" s="33" t="s">
        <v>8910</v>
      </c>
      <c r="F8511" s="35">
        <v>31163100</v>
      </c>
      <c r="G8511" s="33" t="s">
        <v>467</v>
      </c>
      <c r="H8511" s="33">
        <v>2</v>
      </c>
      <c r="I8511" s="33">
        <v>7</v>
      </c>
      <c r="J8511" s="36">
        <v>2</v>
      </c>
      <c r="K8511" s="37">
        <v>749700</v>
      </c>
      <c r="L8511" s="38" t="s">
        <v>15</v>
      </c>
      <c r="M8511" s="38" t="s">
        <v>13</v>
      </c>
    </row>
    <row r="8512" spans="1:13" s="39" customFormat="1" ht="12.75" x14ac:dyDescent="0.2">
      <c r="A8512" s="33" t="s">
        <v>27</v>
      </c>
      <c r="B8512" s="33" t="s">
        <v>582</v>
      </c>
      <c r="C8512" s="34">
        <v>10</v>
      </c>
      <c r="D8512" s="33" t="s">
        <v>34</v>
      </c>
      <c r="E8512" s="33" t="s">
        <v>8911</v>
      </c>
      <c r="F8512" s="35">
        <v>39121327</v>
      </c>
      <c r="G8512" s="33" t="s">
        <v>467</v>
      </c>
      <c r="H8512" s="33">
        <v>2</v>
      </c>
      <c r="I8512" s="33">
        <v>6</v>
      </c>
      <c r="J8512" s="36">
        <v>50</v>
      </c>
      <c r="K8512" s="37">
        <v>745000</v>
      </c>
      <c r="L8512" s="38" t="s">
        <v>15</v>
      </c>
      <c r="M8512" s="38" t="s">
        <v>13</v>
      </c>
    </row>
    <row r="8513" spans="1:13" s="39" customFormat="1" ht="12.75" x14ac:dyDescent="0.2">
      <c r="A8513" s="33" t="s">
        <v>27</v>
      </c>
      <c r="B8513" s="33" t="s">
        <v>582</v>
      </c>
      <c r="C8513" s="34">
        <v>10</v>
      </c>
      <c r="D8513" s="33" t="s">
        <v>34</v>
      </c>
      <c r="E8513" s="33" t="s">
        <v>8912</v>
      </c>
      <c r="F8513" s="35">
        <v>31163100</v>
      </c>
      <c r="G8513" s="33" t="s">
        <v>467</v>
      </c>
      <c r="H8513" s="33">
        <v>2</v>
      </c>
      <c r="I8513" s="33">
        <v>7</v>
      </c>
      <c r="J8513" s="36">
        <v>4</v>
      </c>
      <c r="K8513" s="37">
        <v>737800</v>
      </c>
      <c r="L8513" s="38" t="s">
        <v>15</v>
      </c>
      <c r="M8513" s="38" t="s">
        <v>13</v>
      </c>
    </row>
    <row r="8514" spans="1:13" s="39" customFormat="1" ht="12.75" x14ac:dyDescent="0.2">
      <c r="A8514" s="33" t="s">
        <v>27</v>
      </c>
      <c r="B8514" s="33" t="s">
        <v>582</v>
      </c>
      <c r="C8514" s="34">
        <v>10</v>
      </c>
      <c r="D8514" s="33" t="s">
        <v>34</v>
      </c>
      <c r="E8514" s="33" t="s">
        <v>8913</v>
      </c>
      <c r="F8514" s="35">
        <v>31163100</v>
      </c>
      <c r="G8514" s="33" t="s">
        <v>467</v>
      </c>
      <c r="H8514" s="33">
        <v>2</v>
      </c>
      <c r="I8514" s="33">
        <v>7</v>
      </c>
      <c r="J8514" s="36">
        <v>2</v>
      </c>
      <c r="K8514" s="37">
        <v>728300</v>
      </c>
      <c r="L8514" s="38" t="s">
        <v>15</v>
      </c>
      <c r="M8514" s="38" t="s">
        <v>13</v>
      </c>
    </row>
    <row r="8515" spans="1:13" s="39" customFormat="1" ht="12.75" x14ac:dyDescent="0.2">
      <c r="A8515" s="33" t="s">
        <v>27</v>
      </c>
      <c r="B8515" s="33" t="s">
        <v>582</v>
      </c>
      <c r="C8515" s="34">
        <v>10</v>
      </c>
      <c r="D8515" s="33" t="s">
        <v>34</v>
      </c>
      <c r="E8515" s="33" t="s">
        <v>8914</v>
      </c>
      <c r="F8515" s="35">
        <v>25174800</v>
      </c>
      <c r="G8515" s="33" t="s">
        <v>467</v>
      </c>
      <c r="H8515" s="33">
        <v>2</v>
      </c>
      <c r="I8515" s="33">
        <v>6</v>
      </c>
      <c r="J8515" s="36">
        <v>100</v>
      </c>
      <c r="K8515" s="37">
        <v>720000</v>
      </c>
      <c r="L8515" s="38" t="s">
        <v>15</v>
      </c>
      <c r="M8515" s="38" t="s">
        <v>13</v>
      </c>
    </row>
    <row r="8516" spans="1:13" s="39" customFormat="1" ht="12.75" x14ac:dyDescent="0.2">
      <c r="A8516" s="33" t="s">
        <v>27</v>
      </c>
      <c r="B8516" s="33" t="s">
        <v>582</v>
      </c>
      <c r="C8516" s="34">
        <v>10</v>
      </c>
      <c r="D8516" s="33" t="s">
        <v>34</v>
      </c>
      <c r="E8516" s="33" t="s">
        <v>8915</v>
      </c>
      <c r="F8516" s="35">
        <v>31163100</v>
      </c>
      <c r="G8516" s="33" t="s">
        <v>467</v>
      </c>
      <c r="H8516" s="33">
        <v>2</v>
      </c>
      <c r="I8516" s="33">
        <v>7</v>
      </c>
      <c r="J8516" s="36">
        <v>5</v>
      </c>
      <c r="K8516" s="37">
        <v>714000</v>
      </c>
      <c r="L8516" s="38" t="s">
        <v>15</v>
      </c>
      <c r="M8516" s="38" t="s">
        <v>13</v>
      </c>
    </row>
    <row r="8517" spans="1:13" s="39" customFormat="1" ht="12.75" x14ac:dyDescent="0.2">
      <c r="A8517" s="33" t="s">
        <v>27</v>
      </c>
      <c r="B8517" s="33" t="s">
        <v>582</v>
      </c>
      <c r="C8517" s="34">
        <v>10</v>
      </c>
      <c r="D8517" s="33" t="s">
        <v>34</v>
      </c>
      <c r="E8517" s="33" t="s">
        <v>8916</v>
      </c>
      <c r="F8517" s="35">
        <v>31163100</v>
      </c>
      <c r="G8517" s="33" t="s">
        <v>467</v>
      </c>
      <c r="H8517" s="33">
        <v>2</v>
      </c>
      <c r="I8517" s="33">
        <v>7</v>
      </c>
      <c r="J8517" s="36">
        <v>4</v>
      </c>
      <c r="K8517" s="37">
        <v>714000</v>
      </c>
      <c r="L8517" s="38" t="s">
        <v>15</v>
      </c>
      <c r="M8517" s="38" t="s">
        <v>13</v>
      </c>
    </row>
    <row r="8518" spans="1:13" s="39" customFormat="1" ht="12.75" x14ac:dyDescent="0.2">
      <c r="A8518" s="33" t="s">
        <v>27</v>
      </c>
      <c r="B8518" s="33" t="s">
        <v>582</v>
      </c>
      <c r="C8518" s="34">
        <v>10</v>
      </c>
      <c r="D8518" s="33" t="s">
        <v>34</v>
      </c>
      <c r="E8518" s="33" t="s">
        <v>8917</v>
      </c>
      <c r="F8518" s="35">
        <v>39121633</v>
      </c>
      <c r="G8518" s="33" t="s">
        <v>467</v>
      </c>
      <c r="H8518" s="33">
        <v>2</v>
      </c>
      <c r="I8518" s="33">
        <v>6</v>
      </c>
      <c r="J8518" s="36">
        <v>2</v>
      </c>
      <c r="K8518" s="37">
        <v>714000</v>
      </c>
      <c r="L8518" s="38" t="s">
        <v>15</v>
      </c>
      <c r="M8518" s="38" t="s">
        <v>13</v>
      </c>
    </row>
    <row r="8519" spans="1:13" s="39" customFormat="1" ht="12.75" x14ac:dyDescent="0.2">
      <c r="A8519" s="33" t="s">
        <v>27</v>
      </c>
      <c r="B8519" s="33" t="s">
        <v>585</v>
      </c>
      <c r="C8519" s="34">
        <v>10</v>
      </c>
      <c r="D8519" s="33" t="s">
        <v>93</v>
      </c>
      <c r="E8519" s="33" t="s">
        <v>8918</v>
      </c>
      <c r="F8519" s="35">
        <v>30266402</v>
      </c>
      <c r="G8519" s="33" t="s">
        <v>467</v>
      </c>
      <c r="H8519" s="33">
        <v>2</v>
      </c>
      <c r="I8519" s="33">
        <v>6</v>
      </c>
      <c r="J8519" s="36">
        <v>2</v>
      </c>
      <c r="K8519" s="37">
        <v>714000</v>
      </c>
      <c r="L8519" s="38" t="s">
        <v>15</v>
      </c>
      <c r="M8519" s="38" t="s">
        <v>13</v>
      </c>
    </row>
    <row r="8520" spans="1:13" s="39" customFormat="1" ht="12.75" x14ac:dyDescent="0.2">
      <c r="A8520" s="33" t="s">
        <v>27</v>
      </c>
      <c r="B8520" s="33" t="s">
        <v>582</v>
      </c>
      <c r="C8520" s="34">
        <v>10</v>
      </c>
      <c r="D8520" s="33" t="s">
        <v>34</v>
      </c>
      <c r="E8520" s="33" t="s">
        <v>8919</v>
      </c>
      <c r="F8520" s="35">
        <v>31163100</v>
      </c>
      <c r="G8520" s="33" t="s">
        <v>467</v>
      </c>
      <c r="H8520" s="33">
        <v>2</v>
      </c>
      <c r="I8520" s="33">
        <v>7</v>
      </c>
      <c r="J8520" s="36">
        <v>2</v>
      </c>
      <c r="K8520" s="37">
        <v>696200</v>
      </c>
      <c r="L8520" s="38" t="s">
        <v>15</v>
      </c>
      <c r="M8520" s="38" t="s">
        <v>13</v>
      </c>
    </row>
    <row r="8521" spans="1:13" s="39" customFormat="1" ht="12.75" x14ac:dyDescent="0.2">
      <c r="A8521" s="33" t="s">
        <v>27</v>
      </c>
      <c r="B8521" s="33" t="s">
        <v>582</v>
      </c>
      <c r="C8521" s="34">
        <v>10</v>
      </c>
      <c r="D8521" s="33" t="s">
        <v>34</v>
      </c>
      <c r="E8521" s="33" t="s">
        <v>8867</v>
      </c>
      <c r="F8521" s="35">
        <v>39121633</v>
      </c>
      <c r="G8521" s="33" t="s">
        <v>467</v>
      </c>
      <c r="H8521" s="33">
        <v>2</v>
      </c>
      <c r="I8521" s="33">
        <v>6</v>
      </c>
      <c r="J8521" s="36">
        <v>2</v>
      </c>
      <c r="K8521" s="37">
        <v>684300</v>
      </c>
      <c r="L8521" s="38" t="s">
        <v>15</v>
      </c>
      <c r="M8521" s="38" t="s">
        <v>13</v>
      </c>
    </row>
    <row r="8522" spans="1:13" s="39" customFormat="1" ht="12.75" x14ac:dyDescent="0.2">
      <c r="A8522" s="33" t="s">
        <v>27</v>
      </c>
      <c r="B8522" s="33" t="s">
        <v>582</v>
      </c>
      <c r="C8522" s="34">
        <v>10</v>
      </c>
      <c r="D8522" s="33" t="s">
        <v>34</v>
      </c>
      <c r="E8522" s="33" t="s">
        <v>8920</v>
      </c>
      <c r="F8522" s="35">
        <v>31161500</v>
      </c>
      <c r="G8522" s="33" t="s">
        <v>467</v>
      </c>
      <c r="H8522" s="33">
        <v>2</v>
      </c>
      <c r="I8522" s="33">
        <v>6</v>
      </c>
      <c r="J8522" s="36">
        <v>400</v>
      </c>
      <c r="K8522" s="37">
        <v>680000</v>
      </c>
      <c r="L8522" s="38" t="s">
        <v>15</v>
      </c>
      <c r="M8522" s="38" t="s">
        <v>13</v>
      </c>
    </row>
    <row r="8523" spans="1:13" s="39" customFormat="1" ht="12.75" x14ac:dyDescent="0.2">
      <c r="A8523" s="33" t="s">
        <v>27</v>
      </c>
      <c r="B8523" s="33" t="s">
        <v>582</v>
      </c>
      <c r="C8523" s="34">
        <v>10</v>
      </c>
      <c r="D8523" s="33" t="s">
        <v>34</v>
      </c>
      <c r="E8523" s="33" t="s">
        <v>8921</v>
      </c>
      <c r="F8523" s="35">
        <v>31163100</v>
      </c>
      <c r="G8523" s="33" t="s">
        <v>467</v>
      </c>
      <c r="H8523" s="33">
        <v>2</v>
      </c>
      <c r="I8523" s="33">
        <v>7</v>
      </c>
      <c r="J8523" s="36">
        <v>6</v>
      </c>
      <c r="K8523" s="37">
        <v>678300</v>
      </c>
      <c r="L8523" s="38" t="s">
        <v>15</v>
      </c>
      <c r="M8523" s="38" t="s">
        <v>13</v>
      </c>
    </row>
    <row r="8524" spans="1:13" s="39" customFormat="1" ht="12.75" x14ac:dyDescent="0.2">
      <c r="A8524" s="33" t="s">
        <v>27</v>
      </c>
      <c r="B8524" s="33" t="s">
        <v>582</v>
      </c>
      <c r="C8524" s="34">
        <v>10</v>
      </c>
      <c r="D8524" s="33" t="s">
        <v>34</v>
      </c>
      <c r="E8524" s="33" t="s">
        <v>8922</v>
      </c>
      <c r="F8524" s="35">
        <v>31163100</v>
      </c>
      <c r="G8524" s="33" t="s">
        <v>467</v>
      </c>
      <c r="H8524" s="33">
        <v>2</v>
      </c>
      <c r="I8524" s="33">
        <v>7</v>
      </c>
      <c r="J8524" s="36">
        <v>4</v>
      </c>
      <c r="K8524" s="37">
        <v>666400</v>
      </c>
      <c r="L8524" s="38" t="s">
        <v>15</v>
      </c>
      <c r="M8524" s="38" t="s">
        <v>13</v>
      </c>
    </row>
    <row r="8525" spans="1:13" s="39" customFormat="1" ht="12.75" x14ac:dyDescent="0.2">
      <c r="A8525" s="33" t="s">
        <v>27</v>
      </c>
      <c r="B8525" s="33" t="s">
        <v>582</v>
      </c>
      <c r="C8525" s="34">
        <v>10</v>
      </c>
      <c r="D8525" s="33" t="s">
        <v>34</v>
      </c>
      <c r="E8525" s="33" t="s">
        <v>8923</v>
      </c>
      <c r="F8525" s="35">
        <v>31163100</v>
      </c>
      <c r="G8525" s="33" t="s">
        <v>467</v>
      </c>
      <c r="H8525" s="33">
        <v>2</v>
      </c>
      <c r="I8525" s="33">
        <v>7</v>
      </c>
      <c r="J8525" s="36">
        <v>16</v>
      </c>
      <c r="K8525" s="37">
        <v>651200</v>
      </c>
      <c r="L8525" s="38" t="s">
        <v>15</v>
      </c>
      <c r="M8525" s="38" t="s">
        <v>13</v>
      </c>
    </row>
    <row r="8526" spans="1:13" s="39" customFormat="1" ht="12.75" x14ac:dyDescent="0.2">
      <c r="A8526" s="33" t="s">
        <v>27</v>
      </c>
      <c r="B8526" s="33" t="s">
        <v>582</v>
      </c>
      <c r="C8526" s="34">
        <v>10</v>
      </c>
      <c r="D8526" s="33" t="s">
        <v>34</v>
      </c>
      <c r="E8526" s="33" t="s">
        <v>8924</v>
      </c>
      <c r="F8526" s="35">
        <v>31163100</v>
      </c>
      <c r="G8526" s="33" t="s">
        <v>467</v>
      </c>
      <c r="H8526" s="33">
        <v>2</v>
      </c>
      <c r="I8526" s="33">
        <v>7</v>
      </c>
      <c r="J8526" s="36">
        <v>4</v>
      </c>
      <c r="K8526" s="37">
        <v>642600</v>
      </c>
      <c r="L8526" s="38" t="s">
        <v>15</v>
      </c>
      <c r="M8526" s="38" t="s">
        <v>13</v>
      </c>
    </row>
    <row r="8527" spans="1:13" s="39" customFormat="1" ht="12.75" x14ac:dyDescent="0.2">
      <c r="A8527" s="33" t="s">
        <v>27</v>
      </c>
      <c r="B8527" s="33" t="s">
        <v>582</v>
      </c>
      <c r="C8527" s="34">
        <v>10</v>
      </c>
      <c r="D8527" s="33" t="s">
        <v>34</v>
      </c>
      <c r="E8527" s="33" t="s">
        <v>8925</v>
      </c>
      <c r="F8527" s="35">
        <v>39121633</v>
      </c>
      <c r="G8527" s="33" t="s">
        <v>467</v>
      </c>
      <c r="H8527" s="33">
        <v>2</v>
      </c>
      <c r="I8527" s="33">
        <v>6</v>
      </c>
      <c r="J8527" s="36">
        <v>2</v>
      </c>
      <c r="K8527" s="37">
        <v>642600</v>
      </c>
      <c r="L8527" s="38" t="s">
        <v>15</v>
      </c>
      <c r="M8527" s="38" t="s">
        <v>13</v>
      </c>
    </row>
    <row r="8528" spans="1:13" s="39" customFormat="1" ht="12.75" x14ac:dyDescent="0.2">
      <c r="A8528" s="33" t="s">
        <v>27</v>
      </c>
      <c r="B8528" s="33" t="s">
        <v>582</v>
      </c>
      <c r="C8528" s="34">
        <v>10</v>
      </c>
      <c r="D8528" s="33" t="s">
        <v>34</v>
      </c>
      <c r="E8528" s="33" t="s">
        <v>8926</v>
      </c>
      <c r="F8528" s="35">
        <v>39121633</v>
      </c>
      <c r="G8528" s="33" t="s">
        <v>467</v>
      </c>
      <c r="H8528" s="33">
        <v>2</v>
      </c>
      <c r="I8528" s="33">
        <v>6</v>
      </c>
      <c r="J8528" s="36">
        <v>2</v>
      </c>
      <c r="K8528" s="37">
        <v>630700</v>
      </c>
      <c r="L8528" s="38" t="s">
        <v>15</v>
      </c>
      <c r="M8528" s="38" t="s">
        <v>13</v>
      </c>
    </row>
    <row r="8529" spans="1:13" s="39" customFormat="1" ht="12.75" x14ac:dyDescent="0.2">
      <c r="A8529" s="33" t="s">
        <v>27</v>
      </c>
      <c r="B8529" s="33" t="s">
        <v>582</v>
      </c>
      <c r="C8529" s="34">
        <v>10</v>
      </c>
      <c r="D8529" s="33" t="s">
        <v>34</v>
      </c>
      <c r="E8529" s="33" t="s">
        <v>8927</v>
      </c>
      <c r="F8529" s="35">
        <v>31163100</v>
      </c>
      <c r="G8529" s="33" t="s">
        <v>467</v>
      </c>
      <c r="H8529" s="33">
        <v>2</v>
      </c>
      <c r="I8529" s="33">
        <v>7</v>
      </c>
      <c r="J8529" s="36">
        <v>1.5</v>
      </c>
      <c r="K8529" s="37">
        <v>621300</v>
      </c>
      <c r="L8529" s="38" t="s">
        <v>15</v>
      </c>
      <c r="M8529" s="38" t="s">
        <v>13</v>
      </c>
    </row>
    <row r="8530" spans="1:13" s="39" customFormat="1" ht="12.75" x14ac:dyDescent="0.2">
      <c r="A8530" s="33" t="s">
        <v>27</v>
      </c>
      <c r="B8530" s="33" t="s">
        <v>582</v>
      </c>
      <c r="C8530" s="34">
        <v>10</v>
      </c>
      <c r="D8530" s="33" t="s">
        <v>34</v>
      </c>
      <c r="E8530" s="33" t="s">
        <v>8928</v>
      </c>
      <c r="F8530" s="35">
        <v>31161800</v>
      </c>
      <c r="G8530" s="33" t="s">
        <v>467</v>
      </c>
      <c r="H8530" s="33">
        <v>2</v>
      </c>
      <c r="I8530" s="33">
        <v>6</v>
      </c>
      <c r="J8530" s="36">
        <v>500</v>
      </c>
      <c r="K8530" s="37">
        <v>600000</v>
      </c>
      <c r="L8530" s="38" t="s">
        <v>15</v>
      </c>
      <c r="M8530" s="38" t="s">
        <v>13</v>
      </c>
    </row>
    <row r="8531" spans="1:13" s="39" customFormat="1" ht="12.75" x14ac:dyDescent="0.2">
      <c r="A8531" s="33" t="s">
        <v>27</v>
      </c>
      <c r="B8531" s="33" t="s">
        <v>582</v>
      </c>
      <c r="C8531" s="34">
        <v>10</v>
      </c>
      <c r="D8531" s="33" t="s">
        <v>34</v>
      </c>
      <c r="E8531" s="33" t="s">
        <v>8929</v>
      </c>
      <c r="F8531" s="35">
        <v>31161800</v>
      </c>
      <c r="G8531" s="33" t="s">
        <v>467</v>
      </c>
      <c r="H8531" s="33">
        <v>2</v>
      </c>
      <c r="I8531" s="33">
        <v>6</v>
      </c>
      <c r="J8531" s="36">
        <v>500</v>
      </c>
      <c r="K8531" s="37">
        <v>600000</v>
      </c>
      <c r="L8531" s="38" t="s">
        <v>15</v>
      </c>
      <c r="M8531" s="38" t="s">
        <v>13</v>
      </c>
    </row>
    <row r="8532" spans="1:13" s="39" customFormat="1" ht="12.75" x14ac:dyDescent="0.2">
      <c r="A8532" s="33" t="s">
        <v>27</v>
      </c>
      <c r="B8532" s="33" t="s">
        <v>582</v>
      </c>
      <c r="C8532" s="34">
        <v>10</v>
      </c>
      <c r="D8532" s="33" t="s">
        <v>34</v>
      </c>
      <c r="E8532" s="33" t="s">
        <v>8930</v>
      </c>
      <c r="F8532" s="35">
        <v>31163100</v>
      </c>
      <c r="G8532" s="33" t="s">
        <v>467</v>
      </c>
      <c r="H8532" s="33">
        <v>2</v>
      </c>
      <c r="I8532" s="33">
        <v>7</v>
      </c>
      <c r="J8532" s="36">
        <v>4</v>
      </c>
      <c r="K8532" s="37">
        <v>595000</v>
      </c>
      <c r="L8532" s="38" t="s">
        <v>15</v>
      </c>
      <c r="M8532" s="38" t="s">
        <v>13</v>
      </c>
    </row>
    <row r="8533" spans="1:13" s="39" customFormat="1" ht="12.75" x14ac:dyDescent="0.2">
      <c r="A8533" s="33" t="s">
        <v>27</v>
      </c>
      <c r="B8533" s="33" t="s">
        <v>582</v>
      </c>
      <c r="C8533" s="34">
        <v>10</v>
      </c>
      <c r="D8533" s="33" t="s">
        <v>34</v>
      </c>
      <c r="E8533" s="33" t="s">
        <v>8931</v>
      </c>
      <c r="F8533" s="35">
        <v>31163100</v>
      </c>
      <c r="G8533" s="33" t="s">
        <v>467</v>
      </c>
      <c r="H8533" s="33">
        <v>2</v>
      </c>
      <c r="I8533" s="33">
        <v>7</v>
      </c>
      <c r="J8533" s="36">
        <v>2</v>
      </c>
      <c r="K8533" s="37">
        <v>595000</v>
      </c>
      <c r="L8533" s="38" t="s">
        <v>15</v>
      </c>
      <c r="M8533" s="38" t="s">
        <v>13</v>
      </c>
    </row>
    <row r="8534" spans="1:13" s="39" customFormat="1" ht="12.75" x14ac:dyDescent="0.2">
      <c r="A8534" s="33" t="s">
        <v>27</v>
      </c>
      <c r="B8534" s="33" t="s">
        <v>582</v>
      </c>
      <c r="C8534" s="34">
        <v>10</v>
      </c>
      <c r="D8534" s="33" t="s">
        <v>34</v>
      </c>
      <c r="E8534" s="33" t="s">
        <v>8932</v>
      </c>
      <c r="F8534" s="35">
        <v>31163100</v>
      </c>
      <c r="G8534" s="33" t="s">
        <v>467</v>
      </c>
      <c r="H8534" s="33">
        <v>2</v>
      </c>
      <c r="I8534" s="33">
        <v>7</v>
      </c>
      <c r="J8534" s="36">
        <v>2</v>
      </c>
      <c r="K8534" s="37">
        <v>595000</v>
      </c>
      <c r="L8534" s="38" t="s">
        <v>15</v>
      </c>
      <c r="M8534" s="38" t="s">
        <v>13</v>
      </c>
    </row>
    <row r="8535" spans="1:13" s="39" customFormat="1" ht="12.75" x14ac:dyDescent="0.2">
      <c r="A8535" s="33" t="s">
        <v>27</v>
      </c>
      <c r="B8535" s="33" t="s">
        <v>582</v>
      </c>
      <c r="C8535" s="34">
        <v>10</v>
      </c>
      <c r="D8535" s="33" t="s">
        <v>34</v>
      </c>
      <c r="E8535" s="33" t="s">
        <v>8933</v>
      </c>
      <c r="F8535" s="35">
        <v>42272214</v>
      </c>
      <c r="G8535" s="33" t="s">
        <v>467</v>
      </c>
      <c r="H8535" s="33">
        <v>2</v>
      </c>
      <c r="I8535" s="33">
        <v>6</v>
      </c>
      <c r="J8535" s="36">
        <v>2</v>
      </c>
      <c r="K8535" s="37">
        <v>571200</v>
      </c>
      <c r="L8535" s="38" t="s">
        <v>15</v>
      </c>
      <c r="M8535" s="38" t="s">
        <v>13</v>
      </c>
    </row>
    <row r="8536" spans="1:13" s="39" customFormat="1" ht="12.75" x14ac:dyDescent="0.2">
      <c r="A8536" s="33" t="s">
        <v>27</v>
      </c>
      <c r="B8536" s="33" t="s">
        <v>582</v>
      </c>
      <c r="C8536" s="34">
        <v>10</v>
      </c>
      <c r="D8536" s="33" t="s">
        <v>34</v>
      </c>
      <c r="E8536" s="33" t="s">
        <v>8934</v>
      </c>
      <c r="F8536" s="35">
        <v>31163100</v>
      </c>
      <c r="G8536" s="33" t="s">
        <v>467</v>
      </c>
      <c r="H8536" s="33">
        <v>2</v>
      </c>
      <c r="I8536" s="33">
        <v>7</v>
      </c>
      <c r="J8536" s="36">
        <v>2</v>
      </c>
      <c r="K8536" s="37">
        <v>571200</v>
      </c>
      <c r="L8536" s="38" t="s">
        <v>15</v>
      </c>
      <c r="M8536" s="38" t="s">
        <v>13</v>
      </c>
    </row>
    <row r="8537" spans="1:13" s="39" customFormat="1" ht="12.75" x14ac:dyDescent="0.2">
      <c r="A8537" s="33" t="s">
        <v>27</v>
      </c>
      <c r="B8537" s="33" t="s">
        <v>582</v>
      </c>
      <c r="C8537" s="34">
        <v>10</v>
      </c>
      <c r="D8537" s="33" t="s">
        <v>34</v>
      </c>
      <c r="E8537" s="33" t="s">
        <v>8935</v>
      </c>
      <c r="F8537" s="35">
        <v>31163100</v>
      </c>
      <c r="G8537" s="33" t="s">
        <v>467</v>
      </c>
      <c r="H8537" s="33">
        <v>2</v>
      </c>
      <c r="I8537" s="33">
        <v>7</v>
      </c>
      <c r="J8537" s="36">
        <v>2</v>
      </c>
      <c r="K8537" s="37">
        <v>571200</v>
      </c>
      <c r="L8537" s="38" t="s">
        <v>15</v>
      </c>
      <c r="M8537" s="38" t="s">
        <v>13</v>
      </c>
    </row>
    <row r="8538" spans="1:13" s="39" customFormat="1" ht="12.75" x14ac:dyDescent="0.2">
      <c r="A8538" s="33" t="s">
        <v>27</v>
      </c>
      <c r="B8538" s="33" t="s">
        <v>582</v>
      </c>
      <c r="C8538" s="34">
        <v>10</v>
      </c>
      <c r="D8538" s="33" t="s">
        <v>34</v>
      </c>
      <c r="E8538" s="33" t="s">
        <v>8936</v>
      </c>
      <c r="F8538" s="35">
        <v>41111943</v>
      </c>
      <c r="G8538" s="33" t="s">
        <v>467</v>
      </c>
      <c r="H8538" s="33">
        <v>2</v>
      </c>
      <c r="I8538" s="33">
        <v>7</v>
      </c>
      <c r="J8538" s="36">
        <v>2</v>
      </c>
      <c r="K8538" s="37">
        <v>556400</v>
      </c>
      <c r="L8538" s="38" t="s">
        <v>15</v>
      </c>
      <c r="M8538" s="38" t="s">
        <v>13</v>
      </c>
    </row>
    <row r="8539" spans="1:13" s="39" customFormat="1" ht="12.75" x14ac:dyDescent="0.2">
      <c r="A8539" s="33" t="s">
        <v>27</v>
      </c>
      <c r="B8539" s="33" t="s">
        <v>582</v>
      </c>
      <c r="C8539" s="34">
        <v>10</v>
      </c>
      <c r="D8539" s="33" t="s">
        <v>34</v>
      </c>
      <c r="E8539" s="33" t="s">
        <v>8937</v>
      </c>
      <c r="F8539" s="35">
        <v>31171504</v>
      </c>
      <c r="G8539" s="33" t="s">
        <v>467</v>
      </c>
      <c r="H8539" s="33">
        <v>2</v>
      </c>
      <c r="I8539" s="33">
        <v>7</v>
      </c>
      <c r="J8539" s="36">
        <v>3</v>
      </c>
      <c r="K8539" s="37">
        <v>553350</v>
      </c>
      <c r="L8539" s="38" t="s">
        <v>15</v>
      </c>
      <c r="M8539" s="38" t="s">
        <v>13</v>
      </c>
    </row>
    <row r="8540" spans="1:13" s="39" customFormat="1" ht="12.75" x14ac:dyDescent="0.2">
      <c r="A8540" s="33" t="s">
        <v>27</v>
      </c>
      <c r="B8540" s="33" t="s">
        <v>582</v>
      </c>
      <c r="C8540" s="34">
        <v>10</v>
      </c>
      <c r="D8540" s="33" t="s">
        <v>34</v>
      </c>
      <c r="E8540" s="33" t="s">
        <v>8938</v>
      </c>
      <c r="F8540" s="35">
        <v>31162914</v>
      </c>
      <c r="G8540" s="33" t="s">
        <v>467</v>
      </c>
      <c r="H8540" s="33">
        <v>2</v>
      </c>
      <c r="I8540" s="33">
        <v>6</v>
      </c>
      <c r="J8540" s="36">
        <v>25</v>
      </c>
      <c r="K8540" s="37">
        <v>542500</v>
      </c>
      <c r="L8540" s="38" t="s">
        <v>15</v>
      </c>
      <c r="M8540" s="38" t="s">
        <v>13</v>
      </c>
    </row>
    <row r="8541" spans="1:13" s="39" customFormat="1" ht="12.75" x14ac:dyDescent="0.2">
      <c r="A8541" s="33" t="s">
        <v>27</v>
      </c>
      <c r="B8541" s="33" t="s">
        <v>582</v>
      </c>
      <c r="C8541" s="34">
        <v>10</v>
      </c>
      <c r="D8541" s="33" t="s">
        <v>34</v>
      </c>
      <c r="E8541" s="33" t="s">
        <v>8939</v>
      </c>
      <c r="F8541" s="35">
        <v>31163100</v>
      </c>
      <c r="G8541" s="33" t="s">
        <v>467</v>
      </c>
      <c r="H8541" s="33">
        <v>2</v>
      </c>
      <c r="I8541" s="33">
        <v>7</v>
      </c>
      <c r="J8541" s="36">
        <v>2</v>
      </c>
      <c r="K8541" s="37">
        <v>535500</v>
      </c>
      <c r="L8541" s="38" t="s">
        <v>15</v>
      </c>
      <c r="M8541" s="38" t="s">
        <v>13</v>
      </c>
    </row>
    <row r="8542" spans="1:13" s="39" customFormat="1" ht="12.75" x14ac:dyDescent="0.2">
      <c r="A8542" s="33" t="s">
        <v>27</v>
      </c>
      <c r="B8542" s="33" t="s">
        <v>582</v>
      </c>
      <c r="C8542" s="34">
        <v>10</v>
      </c>
      <c r="D8542" s="33" t="s">
        <v>34</v>
      </c>
      <c r="E8542" s="33" t="s">
        <v>8940</v>
      </c>
      <c r="F8542" s="35">
        <v>31163100</v>
      </c>
      <c r="G8542" s="33" t="s">
        <v>467</v>
      </c>
      <c r="H8542" s="33">
        <v>2</v>
      </c>
      <c r="I8542" s="33">
        <v>7</v>
      </c>
      <c r="J8542" s="36">
        <v>2</v>
      </c>
      <c r="K8542" s="37">
        <v>535500</v>
      </c>
      <c r="L8542" s="38" t="s">
        <v>15</v>
      </c>
      <c r="M8542" s="38" t="s">
        <v>13</v>
      </c>
    </row>
    <row r="8543" spans="1:13" s="39" customFormat="1" ht="12.75" x14ac:dyDescent="0.2">
      <c r="A8543" s="33" t="s">
        <v>27</v>
      </c>
      <c r="B8543" s="33" t="s">
        <v>582</v>
      </c>
      <c r="C8543" s="34">
        <v>10</v>
      </c>
      <c r="D8543" s="33" t="s">
        <v>34</v>
      </c>
      <c r="E8543" s="33" t="s">
        <v>8941</v>
      </c>
      <c r="F8543" s="35">
        <v>39121633</v>
      </c>
      <c r="G8543" s="33" t="s">
        <v>467</v>
      </c>
      <c r="H8543" s="33">
        <v>2</v>
      </c>
      <c r="I8543" s="33">
        <v>6</v>
      </c>
      <c r="J8543" s="36">
        <v>2</v>
      </c>
      <c r="K8543" s="37">
        <v>535500</v>
      </c>
      <c r="L8543" s="38" t="s">
        <v>15</v>
      </c>
      <c r="M8543" s="38" t="s">
        <v>13</v>
      </c>
    </row>
    <row r="8544" spans="1:13" s="39" customFormat="1" ht="12.75" x14ac:dyDescent="0.2">
      <c r="A8544" s="33" t="s">
        <v>27</v>
      </c>
      <c r="B8544" s="33" t="s">
        <v>582</v>
      </c>
      <c r="C8544" s="34">
        <v>10</v>
      </c>
      <c r="D8544" s="33" t="s">
        <v>34</v>
      </c>
      <c r="E8544" s="33" t="s">
        <v>8942</v>
      </c>
      <c r="F8544" s="35">
        <v>39121633</v>
      </c>
      <c r="G8544" s="33" t="s">
        <v>467</v>
      </c>
      <c r="H8544" s="33">
        <v>2</v>
      </c>
      <c r="I8544" s="33">
        <v>6</v>
      </c>
      <c r="J8544" s="36">
        <v>2</v>
      </c>
      <c r="K8544" s="37">
        <v>535500</v>
      </c>
      <c r="L8544" s="38" t="s">
        <v>15</v>
      </c>
      <c r="M8544" s="38" t="s">
        <v>13</v>
      </c>
    </row>
    <row r="8545" spans="1:13" s="39" customFormat="1" ht="12.75" x14ac:dyDescent="0.2">
      <c r="A8545" s="33" t="s">
        <v>27</v>
      </c>
      <c r="B8545" s="33" t="s">
        <v>582</v>
      </c>
      <c r="C8545" s="34">
        <v>10</v>
      </c>
      <c r="D8545" s="33" t="s">
        <v>34</v>
      </c>
      <c r="E8545" s="33" t="s">
        <v>8943</v>
      </c>
      <c r="F8545" s="35">
        <v>39121327</v>
      </c>
      <c r="G8545" s="33" t="s">
        <v>467</v>
      </c>
      <c r="H8545" s="33">
        <v>2</v>
      </c>
      <c r="I8545" s="33">
        <v>6</v>
      </c>
      <c r="J8545" s="36">
        <v>100</v>
      </c>
      <c r="K8545" s="37">
        <v>535000</v>
      </c>
      <c r="L8545" s="38" t="s">
        <v>15</v>
      </c>
      <c r="M8545" s="38" t="s">
        <v>13</v>
      </c>
    </row>
    <row r="8546" spans="1:13" s="39" customFormat="1" ht="12.75" x14ac:dyDescent="0.2">
      <c r="A8546" s="33" t="s">
        <v>27</v>
      </c>
      <c r="B8546" s="33" t="s">
        <v>582</v>
      </c>
      <c r="C8546" s="34">
        <v>10</v>
      </c>
      <c r="D8546" s="33" t="s">
        <v>34</v>
      </c>
      <c r="E8546" s="33" t="s">
        <v>8944</v>
      </c>
      <c r="F8546" s="35">
        <v>31163100</v>
      </c>
      <c r="G8546" s="33" t="s">
        <v>467</v>
      </c>
      <c r="H8546" s="33">
        <v>2</v>
      </c>
      <c r="I8546" s="33">
        <v>7</v>
      </c>
      <c r="J8546" s="36">
        <v>4</v>
      </c>
      <c r="K8546" s="37">
        <v>523600</v>
      </c>
      <c r="L8546" s="38" t="s">
        <v>15</v>
      </c>
      <c r="M8546" s="38" t="s">
        <v>13</v>
      </c>
    </row>
    <row r="8547" spans="1:13" s="39" customFormat="1" ht="12.75" x14ac:dyDescent="0.2">
      <c r="A8547" s="33" t="s">
        <v>27</v>
      </c>
      <c r="B8547" s="33" t="s">
        <v>582</v>
      </c>
      <c r="C8547" s="34">
        <v>10</v>
      </c>
      <c r="D8547" s="33" t="s">
        <v>34</v>
      </c>
      <c r="E8547" s="33" t="s">
        <v>8945</v>
      </c>
      <c r="F8547" s="35">
        <v>39121327</v>
      </c>
      <c r="G8547" s="33" t="s">
        <v>467</v>
      </c>
      <c r="H8547" s="33">
        <v>2</v>
      </c>
      <c r="I8547" s="33">
        <v>6</v>
      </c>
      <c r="J8547" s="36">
        <v>60</v>
      </c>
      <c r="K8547" s="37">
        <v>522000</v>
      </c>
      <c r="L8547" s="38" t="s">
        <v>15</v>
      </c>
      <c r="M8547" s="38" t="s">
        <v>13</v>
      </c>
    </row>
    <row r="8548" spans="1:13" s="39" customFormat="1" ht="12.75" x14ac:dyDescent="0.2">
      <c r="A8548" s="33" t="s">
        <v>27</v>
      </c>
      <c r="B8548" s="33" t="s">
        <v>582</v>
      </c>
      <c r="C8548" s="34">
        <v>10</v>
      </c>
      <c r="D8548" s="33" t="s">
        <v>34</v>
      </c>
      <c r="E8548" s="33" t="s">
        <v>8946</v>
      </c>
      <c r="F8548" s="35">
        <v>31163100</v>
      </c>
      <c r="G8548" s="33" t="s">
        <v>467</v>
      </c>
      <c r="H8548" s="33">
        <v>2</v>
      </c>
      <c r="I8548" s="33">
        <v>7</v>
      </c>
      <c r="J8548" s="36">
        <v>2</v>
      </c>
      <c r="K8548" s="37">
        <v>505800</v>
      </c>
      <c r="L8548" s="38" t="s">
        <v>15</v>
      </c>
      <c r="M8548" s="38" t="s">
        <v>13</v>
      </c>
    </row>
    <row r="8549" spans="1:13" s="39" customFormat="1" ht="12.75" x14ac:dyDescent="0.2">
      <c r="A8549" s="33" t="s">
        <v>27</v>
      </c>
      <c r="B8549" s="33" t="s">
        <v>582</v>
      </c>
      <c r="C8549" s="34">
        <v>10</v>
      </c>
      <c r="D8549" s="33" t="s">
        <v>34</v>
      </c>
      <c r="E8549" s="33" t="s">
        <v>8947</v>
      </c>
      <c r="F8549" s="35">
        <v>31163100</v>
      </c>
      <c r="G8549" s="33" t="s">
        <v>467</v>
      </c>
      <c r="H8549" s="33">
        <v>2</v>
      </c>
      <c r="I8549" s="33">
        <v>7</v>
      </c>
      <c r="J8549" s="36">
        <v>2</v>
      </c>
      <c r="K8549" s="37">
        <v>505800</v>
      </c>
      <c r="L8549" s="38" t="s">
        <v>15</v>
      </c>
      <c r="M8549" s="38" t="s">
        <v>13</v>
      </c>
    </row>
    <row r="8550" spans="1:13" s="39" customFormat="1" ht="12.75" x14ac:dyDescent="0.2">
      <c r="A8550" s="33" t="s">
        <v>27</v>
      </c>
      <c r="B8550" s="33" t="s">
        <v>582</v>
      </c>
      <c r="C8550" s="34">
        <v>10</v>
      </c>
      <c r="D8550" s="33" t="s">
        <v>34</v>
      </c>
      <c r="E8550" s="33" t="s">
        <v>8948</v>
      </c>
      <c r="F8550" s="35">
        <v>39121633</v>
      </c>
      <c r="G8550" s="33" t="s">
        <v>467</v>
      </c>
      <c r="H8550" s="33">
        <v>2</v>
      </c>
      <c r="I8550" s="33">
        <v>6</v>
      </c>
      <c r="J8550" s="36">
        <v>2</v>
      </c>
      <c r="K8550" s="37">
        <v>505800</v>
      </c>
      <c r="L8550" s="38" t="s">
        <v>15</v>
      </c>
      <c r="M8550" s="38" t="s">
        <v>13</v>
      </c>
    </row>
    <row r="8551" spans="1:13" s="39" customFormat="1" ht="12.75" x14ac:dyDescent="0.2">
      <c r="A8551" s="33" t="s">
        <v>27</v>
      </c>
      <c r="B8551" s="33" t="s">
        <v>582</v>
      </c>
      <c r="C8551" s="34">
        <v>10</v>
      </c>
      <c r="D8551" s="33" t="s">
        <v>34</v>
      </c>
      <c r="E8551" s="33" t="s">
        <v>8949</v>
      </c>
      <c r="F8551" s="35">
        <v>31163100</v>
      </c>
      <c r="G8551" s="33" t="s">
        <v>467</v>
      </c>
      <c r="H8551" s="33">
        <v>2</v>
      </c>
      <c r="I8551" s="33">
        <v>7</v>
      </c>
      <c r="J8551" s="36">
        <v>4</v>
      </c>
      <c r="K8551" s="37">
        <v>499800</v>
      </c>
      <c r="L8551" s="38" t="s">
        <v>15</v>
      </c>
      <c r="M8551" s="38" t="s">
        <v>13</v>
      </c>
    </row>
    <row r="8552" spans="1:13" s="39" customFormat="1" ht="12.75" x14ac:dyDescent="0.2">
      <c r="A8552" s="33" t="s">
        <v>27</v>
      </c>
      <c r="B8552" s="33" t="s">
        <v>582</v>
      </c>
      <c r="C8552" s="34">
        <v>10</v>
      </c>
      <c r="D8552" s="33" t="s">
        <v>34</v>
      </c>
      <c r="E8552" s="33" t="s">
        <v>8950</v>
      </c>
      <c r="F8552" s="35">
        <v>39121633</v>
      </c>
      <c r="G8552" s="33" t="s">
        <v>467</v>
      </c>
      <c r="H8552" s="33">
        <v>2</v>
      </c>
      <c r="I8552" s="33">
        <v>6</v>
      </c>
      <c r="J8552" s="36">
        <v>4</v>
      </c>
      <c r="K8552" s="37">
        <v>499800</v>
      </c>
      <c r="L8552" s="38" t="s">
        <v>15</v>
      </c>
      <c r="M8552" s="38" t="s">
        <v>13</v>
      </c>
    </row>
    <row r="8553" spans="1:13" s="39" customFormat="1" ht="12.75" x14ac:dyDescent="0.2">
      <c r="A8553" s="33" t="s">
        <v>27</v>
      </c>
      <c r="B8553" s="33" t="s">
        <v>582</v>
      </c>
      <c r="C8553" s="34">
        <v>10</v>
      </c>
      <c r="D8553" s="33" t="s">
        <v>34</v>
      </c>
      <c r="E8553" s="33" t="s">
        <v>8951</v>
      </c>
      <c r="F8553" s="35">
        <v>39121633</v>
      </c>
      <c r="G8553" s="33" t="s">
        <v>467</v>
      </c>
      <c r="H8553" s="33">
        <v>2</v>
      </c>
      <c r="I8553" s="33">
        <v>6</v>
      </c>
      <c r="J8553" s="36">
        <v>2</v>
      </c>
      <c r="K8553" s="37">
        <v>495040</v>
      </c>
      <c r="L8553" s="38" t="s">
        <v>15</v>
      </c>
      <c r="M8553" s="38" t="s">
        <v>13</v>
      </c>
    </row>
    <row r="8554" spans="1:13" s="39" customFormat="1" ht="12.75" x14ac:dyDescent="0.2">
      <c r="A8554" s="33" t="s">
        <v>27</v>
      </c>
      <c r="B8554" s="33" t="s">
        <v>582</v>
      </c>
      <c r="C8554" s="34">
        <v>10</v>
      </c>
      <c r="D8554" s="33" t="s">
        <v>34</v>
      </c>
      <c r="E8554" s="33" t="s">
        <v>8952</v>
      </c>
      <c r="F8554" s="35">
        <v>31163100</v>
      </c>
      <c r="G8554" s="33" t="s">
        <v>467</v>
      </c>
      <c r="H8554" s="33">
        <v>2</v>
      </c>
      <c r="I8554" s="33">
        <v>7</v>
      </c>
      <c r="J8554" s="36">
        <v>2</v>
      </c>
      <c r="K8554" s="37">
        <v>487900</v>
      </c>
      <c r="L8554" s="38" t="s">
        <v>15</v>
      </c>
      <c r="M8554" s="38" t="s">
        <v>13</v>
      </c>
    </row>
    <row r="8555" spans="1:13" s="39" customFormat="1" ht="12.75" x14ac:dyDescent="0.2">
      <c r="A8555" s="33" t="s">
        <v>27</v>
      </c>
      <c r="B8555" s="33" t="s">
        <v>582</v>
      </c>
      <c r="C8555" s="34">
        <v>10</v>
      </c>
      <c r="D8555" s="33" t="s">
        <v>34</v>
      </c>
      <c r="E8555" s="33" t="s">
        <v>8953</v>
      </c>
      <c r="F8555" s="35">
        <v>31171504</v>
      </c>
      <c r="G8555" s="33" t="s">
        <v>467</v>
      </c>
      <c r="H8555" s="33">
        <v>2</v>
      </c>
      <c r="I8555" s="33">
        <v>7</v>
      </c>
      <c r="J8555" s="36">
        <v>3</v>
      </c>
      <c r="K8555" s="37">
        <v>481800</v>
      </c>
      <c r="L8555" s="38" t="s">
        <v>15</v>
      </c>
      <c r="M8555" s="38" t="s">
        <v>13</v>
      </c>
    </row>
    <row r="8556" spans="1:13" s="39" customFormat="1" ht="12.75" x14ac:dyDescent="0.2">
      <c r="A8556" s="33" t="s">
        <v>27</v>
      </c>
      <c r="B8556" s="33" t="s">
        <v>582</v>
      </c>
      <c r="C8556" s="34">
        <v>10</v>
      </c>
      <c r="D8556" s="33" t="s">
        <v>34</v>
      </c>
      <c r="E8556" s="33" t="s">
        <v>8954</v>
      </c>
      <c r="F8556" s="35">
        <v>31163100</v>
      </c>
      <c r="G8556" s="33" t="s">
        <v>467</v>
      </c>
      <c r="H8556" s="33">
        <v>2</v>
      </c>
      <c r="I8556" s="33">
        <v>7</v>
      </c>
      <c r="J8556" s="36">
        <v>2</v>
      </c>
      <c r="K8556" s="37">
        <v>476000</v>
      </c>
      <c r="L8556" s="38" t="s">
        <v>15</v>
      </c>
      <c r="M8556" s="38" t="s">
        <v>13</v>
      </c>
    </row>
    <row r="8557" spans="1:13" s="39" customFormat="1" ht="12.75" x14ac:dyDescent="0.2">
      <c r="A8557" s="33" t="s">
        <v>27</v>
      </c>
      <c r="B8557" s="33" t="s">
        <v>585</v>
      </c>
      <c r="C8557" s="34">
        <v>10</v>
      </c>
      <c r="D8557" s="33" t="s">
        <v>93</v>
      </c>
      <c r="E8557" s="33" t="s">
        <v>8955</v>
      </c>
      <c r="F8557" s="35">
        <v>30264000</v>
      </c>
      <c r="G8557" s="33" t="s">
        <v>467</v>
      </c>
      <c r="H8557" s="33">
        <v>2</v>
      </c>
      <c r="I8557" s="33">
        <v>6</v>
      </c>
      <c r="J8557" s="36">
        <v>2</v>
      </c>
      <c r="K8557" s="37">
        <v>476000</v>
      </c>
      <c r="L8557" s="38" t="s">
        <v>15</v>
      </c>
      <c r="M8557" s="38" t="s">
        <v>13</v>
      </c>
    </row>
    <row r="8558" spans="1:13" s="39" customFormat="1" ht="12.75" x14ac:dyDescent="0.2">
      <c r="A8558" s="33" t="s">
        <v>27</v>
      </c>
      <c r="B8558" s="33" t="s">
        <v>582</v>
      </c>
      <c r="C8558" s="34">
        <v>10</v>
      </c>
      <c r="D8558" s="33" t="s">
        <v>34</v>
      </c>
      <c r="E8558" s="33" t="s">
        <v>8956</v>
      </c>
      <c r="F8558" s="35">
        <v>31163100</v>
      </c>
      <c r="G8558" s="33" t="s">
        <v>467</v>
      </c>
      <c r="H8558" s="33">
        <v>2</v>
      </c>
      <c r="I8558" s="33">
        <v>7</v>
      </c>
      <c r="J8558" s="36">
        <v>3</v>
      </c>
      <c r="K8558" s="37">
        <v>464100</v>
      </c>
      <c r="L8558" s="38" t="s">
        <v>15</v>
      </c>
      <c r="M8558" s="38" t="s">
        <v>13</v>
      </c>
    </row>
    <row r="8559" spans="1:13" s="39" customFormat="1" ht="12.75" x14ac:dyDescent="0.2">
      <c r="A8559" s="33" t="s">
        <v>27</v>
      </c>
      <c r="B8559" s="33" t="s">
        <v>582</v>
      </c>
      <c r="C8559" s="34">
        <v>10</v>
      </c>
      <c r="D8559" s="33" t="s">
        <v>34</v>
      </c>
      <c r="E8559" s="33" t="s">
        <v>8957</v>
      </c>
      <c r="F8559" s="35">
        <v>31163100</v>
      </c>
      <c r="G8559" s="33" t="s">
        <v>467</v>
      </c>
      <c r="H8559" s="33">
        <v>2</v>
      </c>
      <c r="I8559" s="33">
        <v>7</v>
      </c>
      <c r="J8559" s="36">
        <v>2</v>
      </c>
      <c r="K8559" s="37">
        <v>464100</v>
      </c>
      <c r="L8559" s="38" t="s">
        <v>15</v>
      </c>
      <c r="M8559" s="38" t="s">
        <v>13</v>
      </c>
    </row>
    <row r="8560" spans="1:13" s="39" customFormat="1" ht="12.75" x14ac:dyDescent="0.2">
      <c r="A8560" s="33" t="s">
        <v>27</v>
      </c>
      <c r="B8560" s="33" t="s">
        <v>582</v>
      </c>
      <c r="C8560" s="34">
        <v>10</v>
      </c>
      <c r="D8560" s="33" t="s">
        <v>34</v>
      </c>
      <c r="E8560" s="33" t="s">
        <v>8958</v>
      </c>
      <c r="F8560" s="35">
        <v>31163100</v>
      </c>
      <c r="G8560" s="33" t="s">
        <v>467</v>
      </c>
      <c r="H8560" s="33">
        <v>2</v>
      </c>
      <c r="I8560" s="33">
        <v>7</v>
      </c>
      <c r="J8560" s="36">
        <v>4</v>
      </c>
      <c r="K8560" s="37">
        <v>452200</v>
      </c>
      <c r="L8560" s="38" t="s">
        <v>15</v>
      </c>
      <c r="M8560" s="38" t="s">
        <v>13</v>
      </c>
    </row>
    <row r="8561" spans="1:13" s="39" customFormat="1" ht="12.75" x14ac:dyDescent="0.2">
      <c r="A8561" s="33" t="s">
        <v>27</v>
      </c>
      <c r="B8561" s="33" t="s">
        <v>582</v>
      </c>
      <c r="C8561" s="34">
        <v>10</v>
      </c>
      <c r="D8561" s="33" t="s">
        <v>34</v>
      </c>
      <c r="E8561" s="33" t="s">
        <v>8959</v>
      </c>
      <c r="F8561" s="35">
        <v>31163100</v>
      </c>
      <c r="G8561" s="33" t="s">
        <v>467</v>
      </c>
      <c r="H8561" s="33">
        <v>2</v>
      </c>
      <c r="I8561" s="33">
        <v>7</v>
      </c>
      <c r="J8561" s="36">
        <v>4</v>
      </c>
      <c r="K8561" s="37">
        <v>452200</v>
      </c>
      <c r="L8561" s="38" t="s">
        <v>15</v>
      </c>
      <c r="M8561" s="38" t="s">
        <v>13</v>
      </c>
    </row>
    <row r="8562" spans="1:13" s="39" customFormat="1" ht="12.75" x14ac:dyDescent="0.2">
      <c r="A8562" s="33" t="s">
        <v>27</v>
      </c>
      <c r="B8562" s="33" t="s">
        <v>582</v>
      </c>
      <c r="C8562" s="34">
        <v>10</v>
      </c>
      <c r="D8562" s="33" t="s">
        <v>34</v>
      </c>
      <c r="E8562" s="33" t="s">
        <v>8960</v>
      </c>
      <c r="F8562" s="35">
        <v>31163100</v>
      </c>
      <c r="G8562" s="33" t="s">
        <v>467</v>
      </c>
      <c r="H8562" s="33">
        <v>2</v>
      </c>
      <c r="I8562" s="33">
        <v>7</v>
      </c>
      <c r="J8562" s="36">
        <v>3</v>
      </c>
      <c r="K8562" s="37">
        <v>446250</v>
      </c>
      <c r="L8562" s="38" t="s">
        <v>15</v>
      </c>
      <c r="M8562" s="38" t="s">
        <v>13</v>
      </c>
    </row>
    <row r="8563" spans="1:13" s="39" customFormat="1" ht="12.75" x14ac:dyDescent="0.2">
      <c r="A8563" s="33" t="s">
        <v>27</v>
      </c>
      <c r="B8563" s="33" t="s">
        <v>582</v>
      </c>
      <c r="C8563" s="34">
        <v>10</v>
      </c>
      <c r="D8563" s="33" t="s">
        <v>34</v>
      </c>
      <c r="E8563" s="33" t="s">
        <v>8961</v>
      </c>
      <c r="F8563" s="35">
        <v>31163100</v>
      </c>
      <c r="G8563" s="33" t="s">
        <v>467</v>
      </c>
      <c r="H8563" s="33">
        <v>2</v>
      </c>
      <c r="I8563" s="33">
        <v>7</v>
      </c>
      <c r="J8563" s="36">
        <v>3</v>
      </c>
      <c r="K8563" s="37">
        <v>446250</v>
      </c>
      <c r="L8563" s="38" t="s">
        <v>15</v>
      </c>
      <c r="M8563" s="38" t="s">
        <v>13</v>
      </c>
    </row>
    <row r="8564" spans="1:13" s="39" customFormat="1" ht="12.75" x14ac:dyDescent="0.2">
      <c r="A8564" s="33" t="s">
        <v>27</v>
      </c>
      <c r="B8564" s="33" t="s">
        <v>582</v>
      </c>
      <c r="C8564" s="34">
        <v>10</v>
      </c>
      <c r="D8564" s="33" t="s">
        <v>34</v>
      </c>
      <c r="E8564" s="33" t="s">
        <v>8962</v>
      </c>
      <c r="F8564" s="35">
        <v>31163100</v>
      </c>
      <c r="G8564" s="33" t="s">
        <v>467</v>
      </c>
      <c r="H8564" s="33">
        <v>2</v>
      </c>
      <c r="I8564" s="33">
        <v>7</v>
      </c>
      <c r="J8564" s="36">
        <v>2</v>
      </c>
      <c r="K8564" s="37">
        <v>440300</v>
      </c>
      <c r="L8564" s="38" t="s">
        <v>15</v>
      </c>
      <c r="M8564" s="38" t="s">
        <v>13</v>
      </c>
    </row>
    <row r="8565" spans="1:13" s="39" customFormat="1" ht="12.75" x14ac:dyDescent="0.2">
      <c r="A8565" s="33" t="s">
        <v>27</v>
      </c>
      <c r="B8565" s="33" t="s">
        <v>582</v>
      </c>
      <c r="C8565" s="34">
        <v>10</v>
      </c>
      <c r="D8565" s="33" t="s">
        <v>34</v>
      </c>
      <c r="E8565" s="33" t="s">
        <v>8963</v>
      </c>
      <c r="F8565" s="35">
        <v>31161501</v>
      </c>
      <c r="G8565" s="33" t="s">
        <v>467</v>
      </c>
      <c r="H8565" s="33">
        <v>2</v>
      </c>
      <c r="I8565" s="33">
        <v>6</v>
      </c>
      <c r="J8565" s="36">
        <v>880.5</v>
      </c>
      <c r="K8565" s="37">
        <v>440250</v>
      </c>
      <c r="L8565" s="38" t="s">
        <v>15</v>
      </c>
      <c r="M8565" s="38" t="s">
        <v>13</v>
      </c>
    </row>
    <row r="8566" spans="1:13" s="39" customFormat="1" ht="12.75" x14ac:dyDescent="0.2">
      <c r="A8566" s="33" t="s">
        <v>27</v>
      </c>
      <c r="B8566" s="33" t="s">
        <v>582</v>
      </c>
      <c r="C8566" s="34">
        <v>10</v>
      </c>
      <c r="D8566" s="33" t="s">
        <v>34</v>
      </c>
      <c r="E8566" s="33" t="s">
        <v>8964</v>
      </c>
      <c r="F8566" s="35">
        <v>31163100</v>
      </c>
      <c r="G8566" s="33" t="s">
        <v>467</v>
      </c>
      <c r="H8566" s="33">
        <v>2</v>
      </c>
      <c r="I8566" s="33">
        <v>7</v>
      </c>
      <c r="J8566" s="36">
        <v>3</v>
      </c>
      <c r="K8566" s="37">
        <v>428400</v>
      </c>
      <c r="L8566" s="38" t="s">
        <v>15</v>
      </c>
      <c r="M8566" s="38" t="s">
        <v>13</v>
      </c>
    </row>
    <row r="8567" spans="1:13" s="39" customFormat="1" ht="12.75" x14ac:dyDescent="0.2">
      <c r="A8567" s="33" t="s">
        <v>27</v>
      </c>
      <c r="B8567" s="33" t="s">
        <v>582</v>
      </c>
      <c r="C8567" s="34">
        <v>10</v>
      </c>
      <c r="D8567" s="33" t="s">
        <v>34</v>
      </c>
      <c r="E8567" s="33" t="s">
        <v>8965</v>
      </c>
      <c r="F8567" s="35">
        <v>39121633</v>
      </c>
      <c r="G8567" s="33" t="s">
        <v>467</v>
      </c>
      <c r="H8567" s="33">
        <v>2</v>
      </c>
      <c r="I8567" s="33">
        <v>6</v>
      </c>
      <c r="J8567" s="36">
        <v>2</v>
      </c>
      <c r="K8567" s="37">
        <v>428400</v>
      </c>
      <c r="L8567" s="38" t="s">
        <v>15</v>
      </c>
      <c r="M8567" s="38" t="s">
        <v>13</v>
      </c>
    </row>
    <row r="8568" spans="1:13" s="39" customFormat="1" ht="12.75" x14ac:dyDescent="0.2">
      <c r="A8568" s="33" t="s">
        <v>27</v>
      </c>
      <c r="B8568" s="33" t="s">
        <v>582</v>
      </c>
      <c r="C8568" s="34">
        <v>10</v>
      </c>
      <c r="D8568" s="33" t="s">
        <v>34</v>
      </c>
      <c r="E8568" s="33" t="s">
        <v>8966</v>
      </c>
      <c r="F8568" s="35">
        <v>39121633</v>
      </c>
      <c r="G8568" s="33" t="s">
        <v>467</v>
      </c>
      <c r="H8568" s="33">
        <v>2</v>
      </c>
      <c r="I8568" s="33">
        <v>6</v>
      </c>
      <c r="J8568" s="36">
        <v>2</v>
      </c>
      <c r="K8568" s="37">
        <v>422500</v>
      </c>
      <c r="L8568" s="38" t="s">
        <v>15</v>
      </c>
      <c r="M8568" s="38" t="s">
        <v>13</v>
      </c>
    </row>
    <row r="8569" spans="1:13" s="39" customFormat="1" ht="12.75" x14ac:dyDescent="0.2">
      <c r="A8569" s="33" t="s">
        <v>27</v>
      </c>
      <c r="B8569" s="33" t="s">
        <v>582</v>
      </c>
      <c r="C8569" s="34">
        <v>10</v>
      </c>
      <c r="D8569" s="33" t="s">
        <v>34</v>
      </c>
      <c r="E8569" s="33" t="s">
        <v>8967</v>
      </c>
      <c r="F8569" s="35">
        <v>31171504</v>
      </c>
      <c r="G8569" s="33" t="s">
        <v>467</v>
      </c>
      <c r="H8569" s="33">
        <v>2</v>
      </c>
      <c r="I8569" s="33">
        <v>7</v>
      </c>
      <c r="J8569" s="36">
        <v>2.5</v>
      </c>
      <c r="K8569" s="37">
        <v>416500</v>
      </c>
      <c r="L8569" s="38" t="s">
        <v>15</v>
      </c>
      <c r="M8569" s="38" t="s">
        <v>13</v>
      </c>
    </row>
    <row r="8570" spans="1:13" s="39" customFormat="1" ht="12.75" x14ac:dyDescent="0.2">
      <c r="A8570" s="33" t="s">
        <v>27</v>
      </c>
      <c r="B8570" s="33" t="s">
        <v>582</v>
      </c>
      <c r="C8570" s="34">
        <v>10</v>
      </c>
      <c r="D8570" s="33" t="s">
        <v>34</v>
      </c>
      <c r="E8570" s="33" t="s">
        <v>8968</v>
      </c>
      <c r="F8570" s="35">
        <v>31163100</v>
      </c>
      <c r="G8570" s="33" t="s">
        <v>467</v>
      </c>
      <c r="H8570" s="33">
        <v>2</v>
      </c>
      <c r="I8570" s="33">
        <v>7</v>
      </c>
      <c r="J8570" s="36">
        <v>2</v>
      </c>
      <c r="K8570" s="37">
        <v>416500</v>
      </c>
      <c r="L8570" s="38" t="s">
        <v>15</v>
      </c>
      <c r="M8570" s="38" t="s">
        <v>13</v>
      </c>
    </row>
    <row r="8571" spans="1:13" s="39" customFormat="1" ht="12.75" x14ac:dyDescent="0.2">
      <c r="A8571" s="33" t="s">
        <v>27</v>
      </c>
      <c r="B8571" s="33" t="s">
        <v>582</v>
      </c>
      <c r="C8571" s="34">
        <v>10</v>
      </c>
      <c r="D8571" s="33" t="s">
        <v>34</v>
      </c>
      <c r="E8571" s="33" t="s">
        <v>8969</v>
      </c>
      <c r="F8571" s="35">
        <v>31163100</v>
      </c>
      <c r="G8571" s="33" t="s">
        <v>467</v>
      </c>
      <c r="H8571" s="33">
        <v>2</v>
      </c>
      <c r="I8571" s="33">
        <v>7</v>
      </c>
      <c r="J8571" s="36">
        <v>2</v>
      </c>
      <c r="K8571" s="37">
        <v>416500</v>
      </c>
      <c r="L8571" s="38" t="s">
        <v>15</v>
      </c>
      <c r="M8571" s="38" t="s">
        <v>13</v>
      </c>
    </row>
    <row r="8572" spans="1:13" s="39" customFormat="1" ht="12.75" x14ac:dyDescent="0.2">
      <c r="A8572" s="33" t="s">
        <v>27</v>
      </c>
      <c r="B8572" s="33" t="s">
        <v>582</v>
      </c>
      <c r="C8572" s="34">
        <v>10</v>
      </c>
      <c r="D8572" s="33" t="s">
        <v>34</v>
      </c>
      <c r="E8572" s="33" t="s">
        <v>8970</v>
      </c>
      <c r="F8572" s="35">
        <v>31163100</v>
      </c>
      <c r="G8572" s="33" t="s">
        <v>467</v>
      </c>
      <c r="H8572" s="33">
        <v>2</v>
      </c>
      <c r="I8572" s="33">
        <v>7</v>
      </c>
      <c r="J8572" s="36">
        <v>2</v>
      </c>
      <c r="K8572" s="37">
        <v>416500</v>
      </c>
      <c r="L8572" s="38" t="s">
        <v>15</v>
      </c>
      <c r="M8572" s="38" t="s">
        <v>13</v>
      </c>
    </row>
    <row r="8573" spans="1:13" s="39" customFormat="1" ht="12.75" x14ac:dyDescent="0.2">
      <c r="A8573" s="33" t="s">
        <v>27</v>
      </c>
      <c r="B8573" s="33" t="s">
        <v>582</v>
      </c>
      <c r="C8573" s="34">
        <v>10</v>
      </c>
      <c r="D8573" s="33" t="s">
        <v>34</v>
      </c>
      <c r="E8573" s="33" t="s">
        <v>8971</v>
      </c>
      <c r="F8573" s="35">
        <v>31163100</v>
      </c>
      <c r="G8573" s="33" t="s">
        <v>467</v>
      </c>
      <c r="H8573" s="33">
        <v>2</v>
      </c>
      <c r="I8573" s="33">
        <v>7</v>
      </c>
      <c r="J8573" s="36">
        <v>2</v>
      </c>
      <c r="K8573" s="37">
        <v>416500</v>
      </c>
      <c r="L8573" s="38" t="s">
        <v>15</v>
      </c>
      <c r="M8573" s="38" t="s">
        <v>13</v>
      </c>
    </row>
    <row r="8574" spans="1:13" s="39" customFormat="1" ht="12.75" x14ac:dyDescent="0.2">
      <c r="A8574" s="33" t="s">
        <v>27</v>
      </c>
      <c r="B8574" s="33" t="s">
        <v>582</v>
      </c>
      <c r="C8574" s="34">
        <v>10</v>
      </c>
      <c r="D8574" s="33" t="s">
        <v>34</v>
      </c>
      <c r="E8574" s="33" t="s">
        <v>8972</v>
      </c>
      <c r="F8574" s="35">
        <v>31163100</v>
      </c>
      <c r="G8574" s="33" t="s">
        <v>467</v>
      </c>
      <c r="H8574" s="33">
        <v>2</v>
      </c>
      <c r="I8574" s="33">
        <v>7</v>
      </c>
      <c r="J8574" s="36">
        <v>3</v>
      </c>
      <c r="K8574" s="37">
        <v>410550</v>
      </c>
      <c r="L8574" s="38" t="s">
        <v>15</v>
      </c>
      <c r="M8574" s="38" t="s">
        <v>13</v>
      </c>
    </row>
    <row r="8575" spans="1:13" s="39" customFormat="1" ht="12.75" x14ac:dyDescent="0.2">
      <c r="A8575" s="33" t="s">
        <v>27</v>
      </c>
      <c r="B8575" s="33" t="s">
        <v>582</v>
      </c>
      <c r="C8575" s="34">
        <v>10</v>
      </c>
      <c r="D8575" s="33" t="s">
        <v>34</v>
      </c>
      <c r="E8575" s="33" t="s">
        <v>8973</v>
      </c>
      <c r="F8575" s="35">
        <v>39121327</v>
      </c>
      <c r="G8575" s="33" t="s">
        <v>467</v>
      </c>
      <c r="H8575" s="33">
        <v>2</v>
      </c>
      <c r="I8575" s="33">
        <v>6</v>
      </c>
      <c r="J8575" s="36">
        <v>110</v>
      </c>
      <c r="K8575" s="37">
        <v>407000</v>
      </c>
      <c r="L8575" s="38" t="s">
        <v>15</v>
      </c>
      <c r="M8575" s="38" t="s">
        <v>13</v>
      </c>
    </row>
    <row r="8576" spans="1:13" s="39" customFormat="1" ht="12.75" x14ac:dyDescent="0.2">
      <c r="A8576" s="33" t="s">
        <v>27</v>
      </c>
      <c r="B8576" s="33" t="s">
        <v>582</v>
      </c>
      <c r="C8576" s="34">
        <v>10</v>
      </c>
      <c r="D8576" s="33" t="s">
        <v>34</v>
      </c>
      <c r="E8576" s="33" t="s">
        <v>8974</v>
      </c>
      <c r="F8576" s="35">
        <v>31163100</v>
      </c>
      <c r="G8576" s="33" t="s">
        <v>467</v>
      </c>
      <c r="H8576" s="33">
        <v>2</v>
      </c>
      <c r="I8576" s="33">
        <v>7</v>
      </c>
      <c r="J8576" s="36">
        <v>2</v>
      </c>
      <c r="K8576" s="37">
        <v>404600</v>
      </c>
      <c r="L8576" s="38" t="s">
        <v>15</v>
      </c>
      <c r="M8576" s="38" t="s">
        <v>13</v>
      </c>
    </row>
    <row r="8577" spans="1:13" s="39" customFormat="1" ht="12.75" x14ac:dyDescent="0.2">
      <c r="A8577" s="33" t="s">
        <v>27</v>
      </c>
      <c r="B8577" s="33" t="s">
        <v>582</v>
      </c>
      <c r="C8577" s="34">
        <v>10</v>
      </c>
      <c r="D8577" s="33" t="s">
        <v>34</v>
      </c>
      <c r="E8577" s="33" t="s">
        <v>8975</v>
      </c>
      <c r="F8577" s="35">
        <v>31163100</v>
      </c>
      <c r="G8577" s="33" t="s">
        <v>467</v>
      </c>
      <c r="H8577" s="33">
        <v>2</v>
      </c>
      <c r="I8577" s="33">
        <v>7</v>
      </c>
      <c r="J8577" s="36">
        <v>3</v>
      </c>
      <c r="K8577" s="37">
        <v>392700</v>
      </c>
      <c r="L8577" s="38" t="s">
        <v>15</v>
      </c>
      <c r="M8577" s="38" t="s">
        <v>13</v>
      </c>
    </row>
    <row r="8578" spans="1:13" s="39" customFormat="1" ht="12.75" x14ac:dyDescent="0.2">
      <c r="A8578" s="33" t="s">
        <v>27</v>
      </c>
      <c r="B8578" s="33" t="s">
        <v>582</v>
      </c>
      <c r="C8578" s="34">
        <v>10</v>
      </c>
      <c r="D8578" s="33" t="s">
        <v>34</v>
      </c>
      <c r="E8578" s="33" t="s">
        <v>8976</v>
      </c>
      <c r="F8578" s="35">
        <v>31163100</v>
      </c>
      <c r="G8578" s="33" t="s">
        <v>467</v>
      </c>
      <c r="H8578" s="33">
        <v>2</v>
      </c>
      <c r="I8578" s="33">
        <v>7</v>
      </c>
      <c r="J8578" s="36">
        <v>2</v>
      </c>
      <c r="K8578" s="37">
        <v>392700</v>
      </c>
      <c r="L8578" s="38" t="s">
        <v>15</v>
      </c>
      <c r="M8578" s="38" t="s">
        <v>13</v>
      </c>
    </row>
    <row r="8579" spans="1:13" s="39" customFormat="1" ht="12.75" x14ac:dyDescent="0.2">
      <c r="A8579" s="33" t="s">
        <v>27</v>
      </c>
      <c r="B8579" s="33" t="s">
        <v>582</v>
      </c>
      <c r="C8579" s="34">
        <v>10</v>
      </c>
      <c r="D8579" s="33" t="s">
        <v>34</v>
      </c>
      <c r="E8579" s="33" t="s">
        <v>8977</v>
      </c>
      <c r="F8579" s="35">
        <v>31163100</v>
      </c>
      <c r="G8579" s="33" t="s">
        <v>467</v>
      </c>
      <c r="H8579" s="33">
        <v>2</v>
      </c>
      <c r="I8579" s="33">
        <v>7</v>
      </c>
      <c r="J8579" s="36">
        <v>3</v>
      </c>
      <c r="K8579" s="37">
        <v>392700</v>
      </c>
      <c r="L8579" s="38" t="s">
        <v>15</v>
      </c>
      <c r="M8579" s="38" t="s">
        <v>13</v>
      </c>
    </row>
    <row r="8580" spans="1:13" s="39" customFormat="1" ht="12.75" x14ac:dyDescent="0.2">
      <c r="A8580" s="33" t="s">
        <v>27</v>
      </c>
      <c r="B8580" s="33" t="s">
        <v>582</v>
      </c>
      <c r="C8580" s="34">
        <v>10</v>
      </c>
      <c r="D8580" s="33" t="s">
        <v>34</v>
      </c>
      <c r="E8580" s="33" t="s">
        <v>8978</v>
      </c>
      <c r="F8580" s="35">
        <v>39121633</v>
      </c>
      <c r="G8580" s="33" t="s">
        <v>467</v>
      </c>
      <c r="H8580" s="33">
        <v>2</v>
      </c>
      <c r="I8580" s="33">
        <v>6</v>
      </c>
      <c r="J8580" s="36">
        <v>2</v>
      </c>
      <c r="K8580" s="37">
        <v>386800</v>
      </c>
      <c r="L8580" s="38" t="s">
        <v>15</v>
      </c>
      <c r="M8580" s="38" t="s">
        <v>13</v>
      </c>
    </row>
    <row r="8581" spans="1:13" s="39" customFormat="1" ht="12.75" x14ac:dyDescent="0.2">
      <c r="A8581" s="33" t="s">
        <v>27</v>
      </c>
      <c r="B8581" s="33" t="s">
        <v>582</v>
      </c>
      <c r="C8581" s="34">
        <v>10</v>
      </c>
      <c r="D8581" s="33" t="s">
        <v>34</v>
      </c>
      <c r="E8581" s="33" t="s">
        <v>8979</v>
      </c>
      <c r="F8581" s="35">
        <v>39121327</v>
      </c>
      <c r="G8581" s="33" t="s">
        <v>467</v>
      </c>
      <c r="H8581" s="33">
        <v>2</v>
      </c>
      <c r="I8581" s="33">
        <v>6</v>
      </c>
      <c r="J8581" s="36">
        <v>4.5</v>
      </c>
      <c r="K8581" s="37">
        <v>382950</v>
      </c>
      <c r="L8581" s="38" t="s">
        <v>15</v>
      </c>
      <c r="M8581" s="38" t="s">
        <v>13</v>
      </c>
    </row>
    <row r="8582" spans="1:13" s="39" customFormat="1" ht="12.75" x14ac:dyDescent="0.2">
      <c r="A8582" s="33" t="s">
        <v>27</v>
      </c>
      <c r="B8582" s="33" t="s">
        <v>582</v>
      </c>
      <c r="C8582" s="34">
        <v>10</v>
      </c>
      <c r="D8582" s="33" t="s">
        <v>34</v>
      </c>
      <c r="E8582" s="33" t="s">
        <v>8980</v>
      </c>
      <c r="F8582" s="35">
        <v>31163100</v>
      </c>
      <c r="G8582" s="33" t="s">
        <v>467</v>
      </c>
      <c r="H8582" s="33">
        <v>2</v>
      </c>
      <c r="I8582" s="33">
        <v>7</v>
      </c>
      <c r="J8582" s="36">
        <v>4</v>
      </c>
      <c r="K8582" s="37">
        <v>380800</v>
      </c>
      <c r="L8582" s="38" t="s">
        <v>15</v>
      </c>
      <c r="M8582" s="38" t="s">
        <v>13</v>
      </c>
    </row>
    <row r="8583" spans="1:13" s="39" customFormat="1" ht="12.75" x14ac:dyDescent="0.2">
      <c r="A8583" s="33" t="s">
        <v>27</v>
      </c>
      <c r="B8583" s="33" t="s">
        <v>582</v>
      </c>
      <c r="C8583" s="34">
        <v>10</v>
      </c>
      <c r="D8583" s="33" t="s">
        <v>34</v>
      </c>
      <c r="E8583" s="33" t="s">
        <v>8981</v>
      </c>
      <c r="F8583" s="35">
        <v>31163100</v>
      </c>
      <c r="G8583" s="33" t="s">
        <v>467</v>
      </c>
      <c r="H8583" s="33">
        <v>2</v>
      </c>
      <c r="I8583" s="33">
        <v>7</v>
      </c>
      <c r="J8583" s="36">
        <v>2</v>
      </c>
      <c r="K8583" s="37">
        <v>380800</v>
      </c>
      <c r="L8583" s="38" t="s">
        <v>15</v>
      </c>
      <c r="M8583" s="38" t="s">
        <v>13</v>
      </c>
    </row>
    <row r="8584" spans="1:13" s="39" customFormat="1" ht="12.75" x14ac:dyDescent="0.2">
      <c r="A8584" s="33" t="s">
        <v>27</v>
      </c>
      <c r="B8584" s="33" t="s">
        <v>582</v>
      </c>
      <c r="C8584" s="34">
        <v>10</v>
      </c>
      <c r="D8584" s="33" t="s">
        <v>34</v>
      </c>
      <c r="E8584" s="33" t="s">
        <v>8982</v>
      </c>
      <c r="F8584" s="35">
        <v>31163100</v>
      </c>
      <c r="G8584" s="33" t="s">
        <v>467</v>
      </c>
      <c r="H8584" s="33">
        <v>2</v>
      </c>
      <c r="I8584" s="33">
        <v>7</v>
      </c>
      <c r="J8584" s="36">
        <v>10</v>
      </c>
      <c r="K8584" s="37">
        <v>375000</v>
      </c>
      <c r="L8584" s="38" t="s">
        <v>15</v>
      </c>
      <c r="M8584" s="38" t="s">
        <v>13</v>
      </c>
    </row>
    <row r="8585" spans="1:13" s="39" customFormat="1" ht="12.75" x14ac:dyDescent="0.2">
      <c r="A8585" s="33" t="s">
        <v>27</v>
      </c>
      <c r="B8585" s="33" t="s">
        <v>582</v>
      </c>
      <c r="C8585" s="34">
        <v>10</v>
      </c>
      <c r="D8585" s="33" t="s">
        <v>34</v>
      </c>
      <c r="E8585" s="33" t="s">
        <v>8983</v>
      </c>
      <c r="F8585" s="35">
        <v>31163100</v>
      </c>
      <c r="G8585" s="33" t="s">
        <v>467</v>
      </c>
      <c r="H8585" s="33">
        <v>2</v>
      </c>
      <c r="I8585" s="33">
        <v>7</v>
      </c>
      <c r="J8585" s="36">
        <v>2</v>
      </c>
      <c r="K8585" s="37">
        <v>368900</v>
      </c>
      <c r="L8585" s="38" t="s">
        <v>15</v>
      </c>
      <c r="M8585" s="38" t="s">
        <v>13</v>
      </c>
    </row>
    <row r="8586" spans="1:13" s="39" customFormat="1" ht="12.75" x14ac:dyDescent="0.2">
      <c r="A8586" s="33" t="s">
        <v>27</v>
      </c>
      <c r="B8586" s="33" t="s">
        <v>582</v>
      </c>
      <c r="C8586" s="34">
        <v>10</v>
      </c>
      <c r="D8586" s="33" t="s">
        <v>34</v>
      </c>
      <c r="E8586" s="33" t="s">
        <v>8984</v>
      </c>
      <c r="F8586" s="35">
        <v>31163100</v>
      </c>
      <c r="G8586" s="33" t="s">
        <v>467</v>
      </c>
      <c r="H8586" s="33">
        <v>2</v>
      </c>
      <c r="I8586" s="33">
        <v>7</v>
      </c>
      <c r="J8586" s="36">
        <v>2</v>
      </c>
      <c r="K8586" s="37">
        <v>368900</v>
      </c>
      <c r="L8586" s="38" t="s">
        <v>15</v>
      </c>
      <c r="M8586" s="38" t="s">
        <v>13</v>
      </c>
    </row>
    <row r="8587" spans="1:13" s="39" customFormat="1" ht="12.75" x14ac:dyDescent="0.2">
      <c r="A8587" s="33" t="s">
        <v>27</v>
      </c>
      <c r="B8587" s="33" t="s">
        <v>582</v>
      </c>
      <c r="C8587" s="34">
        <v>10</v>
      </c>
      <c r="D8587" s="33" t="s">
        <v>34</v>
      </c>
      <c r="E8587" s="33" t="s">
        <v>8985</v>
      </c>
      <c r="F8587" s="35">
        <v>31163100</v>
      </c>
      <c r="G8587" s="33" t="s">
        <v>467</v>
      </c>
      <c r="H8587" s="33">
        <v>2</v>
      </c>
      <c r="I8587" s="33">
        <v>7</v>
      </c>
      <c r="J8587" s="36">
        <v>2</v>
      </c>
      <c r="K8587" s="37">
        <v>357000</v>
      </c>
      <c r="L8587" s="38" t="s">
        <v>15</v>
      </c>
      <c r="M8587" s="38" t="s">
        <v>13</v>
      </c>
    </row>
    <row r="8588" spans="1:13" s="39" customFormat="1" ht="12.75" x14ac:dyDescent="0.2">
      <c r="A8588" s="33" t="s">
        <v>27</v>
      </c>
      <c r="B8588" s="33" t="s">
        <v>582</v>
      </c>
      <c r="C8588" s="34">
        <v>10</v>
      </c>
      <c r="D8588" s="33" t="s">
        <v>34</v>
      </c>
      <c r="E8588" s="33" t="s">
        <v>8986</v>
      </c>
      <c r="F8588" s="35">
        <v>31163100</v>
      </c>
      <c r="G8588" s="33" t="s">
        <v>467</v>
      </c>
      <c r="H8588" s="33">
        <v>2</v>
      </c>
      <c r="I8588" s="33">
        <v>7</v>
      </c>
      <c r="J8588" s="36">
        <v>10</v>
      </c>
      <c r="K8588" s="37">
        <v>353500</v>
      </c>
      <c r="L8588" s="38" t="s">
        <v>15</v>
      </c>
      <c r="M8588" s="38" t="s">
        <v>13</v>
      </c>
    </row>
    <row r="8589" spans="1:13" s="39" customFormat="1" ht="12.75" x14ac:dyDescent="0.2">
      <c r="A8589" s="33" t="s">
        <v>27</v>
      </c>
      <c r="B8589" s="33" t="s">
        <v>582</v>
      </c>
      <c r="C8589" s="34">
        <v>10</v>
      </c>
      <c r="D8589" s="33" t="s">
        <v>34</v>
      </c>
      <c r="E8589" s="33" t="s">
        <v>8987</v>
      </c>
      <c r="F8589" s="35">
        <v>31163100</v>
      </c>
      <c r="G8589" s="33" t="s">
        <v>467</v>
      </c>
      <c r="H8589" s="33">
        <v>2</v>
      </c>
      <c r="I8589" s="33">
        <v>7</v>
      </c>
      <c r="J8589" s="36">
        <v>2</v>
      </c>
      <c r="K8589" s="37">
        <v>345100</v>
      </c>
      <c r="L8589" s="38" t="s">
        <v>15</v>
      </c>
      <c r="M8589" s="38" t="s">
        <v>13</v>
      </c>
    </row>
    <row r="8590" spans="1:13" s="39" customFormat="1" ht="12.75" x14ac:dyDescent="0.2">
      <c r="A8590" s="33" t="s">
        <v>27</v>
      </c>
      <c r="B8590" s="33" t="s">
        <v>582</v>
      </c>
      <c r="C8590" s="34">
        <v>10</v>
      </c>
      <c r="D8590" s="33" t="s">
        <v>34</v>
      </c>
      <c r="E8590" s="33" t="s">
        <v>8988</v>
      </c>
      <c r="F8590" s="35">
        <v>31163100</v>
      </c>
      <c r="G8590" s="33" t="s">
        <v>467</v>
      </c>
      <c r="H8590" s="33">
        <v>2</v>
      </c>
      <c r="I8590" s="33">
        <v>7</v>
      </c>
      <c r="J8590" s="36">
        <v>2</v>
      </c>
      <c r="K8590" s="37">
        <v>345100</v>
      </c>
      <c r="L8590" s="38" t="s">
        <v>15</v>
      </c>
      <c r="M8590" s="38" t="s">
        <v>13</v>
      </c>
    </row>
    <row r="8591" spans="1:13" s="39" customFormat="1" ht="12.75" x14ac:dyDescent="0.2">
      <c r="A8591" s="33" t="s">
        <v>27</v>
      </c>
      <c r="B8591" s="33" t="s">
        <v>582</v>
      </c>
      <c r="C8591" s="34">
        <v>10</v>
      </c>
      <c r="D8591" s="33" t="s">
        <v>34</v>
      </c>
      <c r="E8591" s="33" t="s">
        <v>8989</v>
      </c>
      <c r="F8591" s="35">
        <v>31161700</v>
      </c>
      <c r="G8591" s="33" t="s">
        <v>467</v>
      </c>
      <c r="H8591" s="33">
        <v>2</v>
      </c>
      <c r="I8591" s="33">
        <v>6</v>
      </c>
      <c r="J8591" s="36">
        <v>50</v>
      </c>
      <c r="K8591" s="37">
        <v>340000</v>
      </c>
      <c r="L8591" s="38" t="s">
        <v>15</v>
      </c>
      <c r="M8591" s="38" t="s">
        <v>13</v>
      </c>
    </row>
    <row r="8592" spans="1:13" s="39" customFormat="1" ht="12.75" x14ac:dyDescent="0.2">
      <c r="A8592" s="33" t="s">
        <v>27</v>
      </c>
      <c r="B8592" s="33" t="s">
        <v>582</v>
      </c>
      <c r="C8592" s="34">
        <v>10</v>
      </c>
      <c r="D8592" s="33" t="s">
        <v>34</v>
      </c>
      <c r="E8592" s="33" t="s">
        <v>8990</v>
      </c>
      <c r="F8592" s="35">
        <v>31163100</v>
      </c>
      <c r="G8592" s="33" t="s">
        <v>467</v>
      </c>
      <c r="H8592" s="33">
        <v>2</v>
      </c>
      <c r="I8592" s="33">
        <v>7</v>
      </c>
      <c r="J8592" s="36">
        <v>3</v>
      </c>
      <c r="K8592" s="37">
        <v>339150</v>
      </c>
      <c r="L8592" s="38" t="s">
        <v>15</v>
      </c>
      <c r="M8592" s="38" t="s">
        <v>13</v>
      </c>
    </row>
    <row r="8593" spans="1:13" s="39" customFormat="1" ht="12.75" x14ac:dyDescent="0.2">
      <c r="A8593" s="33" t="s">
        <v>27</v>
      </c>
      <c r="B8593" s="33" t="s">
        <v>582</v>
      </c>
      <c r="C8593" s="34">
        <v>10</v>
      </c>
      <c r="D8593" s="33" t="s">
        <v>34</v>
      </c>
      <c r="E8593" s="33" t="s">
        <v>8950</v>
      </c>
      <c r="F8593" s="35">
        <v>39121633</v>
      </c>
      <c r="G8593" s="33" t="s">
        <v>467</v>
      </c>
      <c r="H8593" s="33">
        <v>2</v>
      </c>
      <c r="I8593" s="33">
        <v>6</v>
      </c>
      <c r="J8593" s="36">
        <v>2</v>
      </c>
      <c r="K8593" s="37">
        <v>336500</v>
      </c>
      <c r="L8593" s="38" t="s">
        <v>15</v>
      </c>
      <c r="M8593" s="38" t="s">
        <v>13</v>
      </c>
    </row>
    <row r="8594" spans="1:13" s="39" customFormat="1" ht="12.75" x14ac:dyDescent="0.2">
      <c r="A8594" s="33" t="s">
        <v>27</v>
      </c>
      <c r="B8594" s="33" t="s">
        <v>582</v>
      </c>
      <c r="C8594" s="34">
        <v>10</v>
      </c>
      <c r="D8594" s="33" t="s">
        <v>34</v>
      </c>
      <c r="E8594" s="33" t="s">
        <v>8991</v>
      </c>
      <c r="F8594" s="35">
        <v>31163100</v>
      </c>
      <c r="G8594" s="33" t="s">
        <v>467</v>
      </c>
      <c r="H8594" s="33">
        <v>2</v>
      </c>
      <c r="I8594" s="33">
        <v>7</v>
      </c>
      <c r="J8594" s="36">
        <v>2</v>
      </c>
      <c r="K8594" s="37">
        <v>333200</v>
      </c>
      <c r="L8594" s="38" t="s">
        <v>15</v>
      </c>
      <c r="M8594" s="38" t="s">
        <v>13</v>
      </c>
    </row>
    <row r="8595" spans="1:13" s="39" customFormat="1" ht="12.75" x14ac:dyDescent="0.2">
      <c r="A8595" s="33" t="s">
        <v>27</v>
      </c>
      <c r="B8595" s="33" t="s">
        <v>582</v>
      </c>
      <c r="C8595" s="34">
        <v>10</v>
      </c>
      <c r="D8595" s="33" t="s">
        <v>34</v>
      </c>
      <c r="E8595" s="33" t="s">
        <v>8992</v>
      </c>
      <c r="F8595" s="35">
        <v>31163100</v>
      </c>
      <c r="G8595" s="33" t="s">
        <v>467</v>
      </c>
      <c r="H8595" s="33">
        <v>2</v>
      </c>
      <c r="I8595" s="33">
        <v>7</v>
      </c>
      <c r="J8595" s="36">
        <v>2</v>
      </c>
      <c r="K8595" s="37">
        <v>333200</v>
      </c>
      <c r="L8595" s="38" t="s">
        <v>15</v>
      </c>
      <c r="M8595" s="38" t="s">
        <v>13</v>
      </c>
    </row>
    <row r="8596" spans="1:13" s="39" customFormat="1" ht="12.75" x14ac:dyDescent="0.2">
      <c r="A8596" s="33" t="s">
        <v>27</v>
      </c>
      <c r="B8596" s="33" t="s">
        <v>582</v>
      </c>
      <c r="C8596" s="34">
        <v>10</v>
      </c>
      <c r="D8596" s="33" t="s">
        <v>34</v>
      </c>
      <c r="E8596" s="33" t="s">
        <v>8993</v>
      </c>
      <c r="F8596" s="35">
        <v>31163100</v>
      </c>
      <c r="G8596" s="33" t="s">
        <v>467</v>
      </c>
      <c r="H8596" s="33">
        <v>2</v>
      </c>
      <c r="I8596" s="33">
        <v>7</v>
      </c>
      <c r="J8596" s="36">
        <v>2</v>
      </c>
      <c r="K8596" s="37">
        <v>333200</v>
      </c>
      <c r="L8596" s="38" t="s">
        <v>15</v>
      </c>
      <c r="M8596" s="38" t="s">
        <v>13</v>
      </c>
    </row>
    <row r="8597" spans="1:13" s="39" customFormat="1" ht="12.75" x14ac:dyDescent="0.2">
      <c r="A8597" s="33" t="s">
        <v>27</v>
      </c>
      <c r="B8597" s="33" t="s">
        <v>582</v>
      </c>
      <c r="C8597" s="34">
        <v>10</v>
      </c>
      <c r="D8597" s="33" t="s">
        <v>34</v>
      </c>
      <c r="E8597" s="33" t="s">
        <v>8994</v>
      </c>
      <c r="F8597" s="35">
        <v>39121633</v>
      </c>
      <c r="G8597" s="33" t="s">
        <v>467</v>
      </c>
      <c r="H8597" s="33">
        <v>2</v>
      </c>
      <c r="I8597" s="33">
        <v>6</v>
      </c>
      <c r="J8597" s="36">
        <v>2</v>
      </c>
      <c r="K8597" s="37">
        <v>333200</v>
      </c>
      <c r="L8597" s="38" t="s">
        <v>15</v>
      </c>
      <c r="M8597" s="38" t="s">
        <v>13</v>
      </c>
    </row>
    <row r="8598" spans="1:13" s="39" customFormat="1" ht="12.75" x14ac:dyDescent="0.2">
      <c r="A8598" s="33" t="s">
        <v>27</v>
      </c>
      <c r="B8598" s="33" t="s">
        <v>582</v>
      </c>
      <c r="C8598" s="34">
        <v>10</v>
      </c>
      <c r="D8598" s="33" t="s">
        <v>34</v>
      </c>
      <c r="E8598" s="33" t="s">
        <v>8995</v>
      </c>
      <c r="F8598" s="35">
        <v>31163100</v>
      </c>
      <c r="G8598" s="33" t="s">
        <v>467</v>
      </c>
      <c r="H8598" s="33">
        <v>2</v>
      </c>
      <c r="I8598" s="33">
        <v>7</v>
      </c>
      <c r="J8598" s="36">
        <v>2</v>
      </c>
      <c r="K8598" s="37">
        <v>321300</v>
      </c>
      <c r="L8598" s="38" t="s">
        <v>15</v>
      </c>
      <c r="M8598" s="38" t="s">
        <v>13</v>
      </c>
    </row>
    <row r="8599" spans="1:13" s="39" customFormat="1" ht="12.75" x14ac:dyDescent="0.2">
      <c r="A8599" s="33" t="s">
        <v>27</v>
      </c>
      <c r="B8599" s="33" t="s">
        <v>582</v>
      </c>
      <c r="C8599" s="34">
        <v>10</v>
      </c>
      <c r="D8599" s="33" t="s">
        <v>34</v>
      </c>
      <c r="E8599" s="33" t="s">
        <v>8996</v>
      </c>
      <c r="F8599" s="35">
        <v>31163100</v>
      </c>
      <c r="G8599" s="33" t="s">
        <v>467</v>
      </c>
      <c r="H8599" s="33">
        <v>2</v>
      </c>
      <c r="I8599" s="33">
        <v>7</v>
      </c>
      <c r="J8599" s="36">
        <v>2</v>
      </c>
      <c r="K8599" s="37">
        <v>321300</v>
      </c>
      <c r="L8599" s="38" t="s">
        <v>15</v>
      </c>
      <c r="M8599" s="38" t="s">
        <v>13</v>
      </c>
    </row>
    <row r="8600" spans="1:13" s="39" customFormat="1" ht="12.75" x14ac:dyDescent="0.2">
      <c r="A8600" s="33" t="s">
        <v>27</v>
      </c>
      <c r="B8600" s="33" t="s">
        <v>582</v>
      </c>
      <c r="C8600" s="34">
        <v>10</v>
      </c>
      <c r="D8600" s="33" t="s">
        <v>34</v>
      </c>
      <c r="E8600" s="33" t="s">
        <v>8997</v>
      </c>
      <c r="F8600" s="35">
        <v>31163100</v>
      </c>
      <c r="G8600" s="33" t="s">
        <v>467</v>
      </c>
      <c r="H8600" s="33">
        <v>2</v>
      </c>
      <c r="I8600" s="33">
        <v>7</v>
      </c>
      <c r="J8600" s="36">
        <v>2</v>
      </c>
      <c r="K8600" s="37">
        <v>321300</v>
      </c>
      <c r="L8600" s="38" t="s">
        <v>15</v>
      </c>
      <c r="M8600" s="38" t="s">
        <v>13</v>
      </c>
    </row>
    <row r="8601" spans="1:13" s="39" customFormat="1" ht="12.75" x14ac:dyDescent="0.2">
      <c r="A8601" s="33" t="s">
        <v>27</v>
      </c>
      <c r="B8601" s="33" t="s">
        <v>582</v>
      </c>
      <c r="C8601" s="34">
        <v>10</v>
      </c>
      <c r="D8601" s="33" t="s">
        <v>34</v>
      </c>
      <c r="E8601" s="33" t="s">
        <v>8998</v>
      </c>
      <c r="F8601" s="35">
        <v>31161501</v>
      </c>
      <c r="G8601" s="33" t="s">
        <v>467</v>
      </c>
      <c r="H8601" s="33">
        <v>2</v>
      </c>
      <c r="I8601" s="33">
        <v>6</v>
      </c>
      <c r="J8601" s="36">
        <v>3</v>
      </c>
      <c r="K8601" s="37">
        <v>321000</v>
      </c>
      <c r="L8601" s="38" t="s">
        <v>15</v>
      </c>
      <c r="M8601" s="38" t="s">
        <v>13</v>
      </c>
    </row>
    <row r="8602" spans="1:13" s="39" customFormat="1" ht="12.75" x14ac:dyDescent="0.2">
      <c r="A8602" s="33" t="s">
        <v>27</v>
      </c>
      <c r="B8602" s="33" t="s">
        <v>582</v>
      </c>
      <c r="C8602" s="34">
        <v>10</v>
      </c>
      <c r="D8602" s="33" t="s">
        <v>34</v>
      </c>
      <c r="E8602" s="33" t="s">
        <v>8999</v>
      </c>
      <c r="F8602" s="35">
        <v>31161501</v>
      </c>
      <c r="G8602" s="33" t="s">
        <v>467</v>
      </c>
      <c r="H8602" s="33">
        <v>2</v>
      </c>
      <c r="I8602" s="33">
        <v>6</v>
      </c>
      <c r="J8602" s="36">
        <v>3</v>
      </c>
      <c r="K8602" s="37">
        <v>321000</v>
      </c>
      <c r="L8602" s="38" t="s">
        <v>15</v>
      </c>
      <c r="M8602" s="38" t="s">
        <v>13</v>
      </c>
    </row>
    <row r="8603" spans="1:13" s="39" customFormat="1" ht="12.75" x14ac:dyDescent="0.2">
      <c r="A8603" s="33" t="s">
        <v>27</v>
      </c>
      <c r="B8603" s="33" t="s">
        <v>582</v>
      </c>
      <c r="C8603" s="34">
        <v>10</v>
      </c>
      <c r="D8603" s="33" t="s">
        <v>34</v>
      </c>
      <c r="E8603" s="33" t="s">
        <v>9000</v>
      </c>
      <c r="F8603" s="35">
        <v>39121327</v>
      </c>
      <c r="G8603" s="33" t="s">
        <v>467</v>
      </c>
      <c r="H8603" s="33">
        <v>2</v>
      </c>
      <c r="I8603" s="33">
        <v>6</v>
      </c>
      <c r="J8603" s="36">
        <v>8</v>
      </c>
      <c r="K8603" s="37">
        <v>319200</v>
      </c>
      <c r="L8603" s="38" t="s">
        <v>15</v>
      </c>
      <c r="M8603" s="38" t="s">
        <v>13</v>
      </c>
    </row>
    <row r="8604" spans="1:13" s="39" customFormat="1" ht="12.75" x14ac:dyDescent="0.2">
      <c r="A8604" s="33" t="s">
        <v>27</v>
      </c>
      <c r="B8604" s="33" t="s">
        <v>581</v>
      </c>
      <c r="C8604" s="34">
        <v>10</v>
      </c>
      <c r="D8604" s="33" t="s">
        <v>90</v>
      </c>
      <c r="E8604" s="33" t="s">
        <v>9001</v>
      </c>
      <c r="F8604" s="35">
        <v>46181504</v>
      </c>
      <c r="G8604" s="33" t="s">
        <v>467</v>
      </c>
      <c r="H8604" s="33">
        <v>2</v>
      </c>
      <c r="I8604" s="33">
        <v>6</v>
      </c>
      <c r="J8604" s="36">
        <v>5</v>
      </c>
      <c r="K8604" s="37">
        <v>309500</v>
      </c>
      <c r="L8604" s="38" t="s">
        <v>15</v>
      </c>
      <c r="M8604" s="38" t="s">
        <v>13</v>
      </c>
    </row>
    <row r="8605" spans="1:13" s="39" customFormat="1" ht="12.75" x14ac:dyDescent="0.2">
      <c r="A8605" s="33" t="s">
        <v>27</v>
      </c>
      <c r="B8605" s="33" t="s">
        <v>582</v>
      </c>
      <c r="C8605" s="34">
        <v>10</v>
      </c>
      <c r="D8605" s="33" t="s">
        <v>34</v>
      </c>
      <c r="E8605" s="33" t="s">
        <v>9002</v>
      </c>
      <c r="F8605" s="35">
        <v>31163100</v>
      </c>
      <c r="G8605" s="33" t="s">
        <v>467</v>
      </c>
      <c r="H8605" s="33">
        <v>2</v>
      </c>
      <c r="I8605" s="33">
        <v>7</v>
      </c>
      <c r="J8605" s="36">
        <v>2</v>
      </c>
      <c r="K8605" s="37">
        <v>309400</v>
      </c>
      <c r="L8605" s="38" t="s">
        <v>15</v>
      </c>
      <c r="M8605" s="38" t="s">
        <v>13</v>
      </c>
    </row>
    <row r="8606" spans="1:13" s="39" customFormat="1" ht="12.75" x14ac:dyDescent="0.2">
      <c r="A8606" s="33" t="s">
        <v>27</v>
      </c>
      <c r="B8606" s="33" t="s">
        <v>582</v>
      </c>
      <c r="C8606" s="34">
        <v>10</v>
      </c>
      <c r="D8606" s="33" t="s">
        <v>34</v>
      </c>
      <c r="E8606" s="33" t="s">
        <v>9003</v>
      </c>
      <c r="F8606" s="35">
        <v>31163100</v>
      </c>
      <c r="G8606" s="33" t="s">
        <v>467</v>
      </c>
      <c r="H8606" s="33">
        <v>2</v>
      </c>
      <c r="I8606" s="33">
        <v>7</v>
      </c>
      <c r="J8606" s="36">
        <v>2</v>
      </c>
      <c r="K8606" s="37">
        <v>297500</v>
      </c>
      <c r="L8606" s="38" t="s">
        <v>15</v>
      </c>
      <c r="M8606" s="38" t="s">
        <v>13</v>
      </c>
    </row>
    <row r="8607" spans="1:13" s="39" customFormat="1" ht="12.75" x14ac:dyDescent="0.2">
      <c r="A8607" s="33" t="s">
        <v>27</v>
      </c>
      <c r="B8607" s="33" t="s">
        <v>582</v>
      </c>
      <c r="C8607" s="34">
        <v>10</v>
      </c>
      <c r="D8607" s="33" t="s">
        <v>34</v>
      </c>
      <c r="E8607" s="33" t="s">
        <v>9004</v>
      </c>
      <c r="F8607" s="35">
        <v>31163100</v>
      </c>
      <c r="G8607" s="33" t="s">
        <v>467</v>
      </c>
      <c r="H8607" s="33">
        <v>2</v>
      </c>
      <c r="I8607" s="33">
        <v>7</v>
      </c>
      <c r="J8607" s="36">
        <v>2</v>
      </c>
      <c r="K8607" s="37">
        <v>297500</v>
      </c>
      <c r="L8607" s="38" t="s">
        <v>15</v>
      </c>
      <c r="M8607" s="38" t="s">
        <v>13</v>
      </c>
    </row>
    <row r="8608" spans="1:13" s="39" customFormat="1" ht="12.75" x14ac:dyDescent="0.2">
      <c r="A8608" s="33" t="s">
        <v>27</v>
      </c>
      <c r="B8608" s="33" t="s">
        <v>582</v>
      </c>
      <c r="C8608" s="34">
        <v>10</v>
      </c>
      <c r="D8608" s="33" t="s">
        <v>34</v>
      </c>
      <c r="E8608" s="33" t="s">
        <v>9005</v>
      </c>
      <c r="F8608" s="35">
        <v>31163100</v>
      </c>
      <c r="G8608" s="33" t="s">
        <v>467</v>
      </c>
      <c r="H8608" s="33">
        <v>2</v>
      </c>
      <c r="I8608" s="33">
        <v>7</v>
      </c>
      <c r="J8608" s="36">
        <v>2</v>
      </c>
      <c r="K8608" s="37">
        <v>297500</v>
      </c>
      <c r="L8608" s="38" t="s">
        <v>15</v>
      </c>
      <c r="M8608" s="38" t="s">
        <v>13</v>
      </c>
    </row>
    <row r="8609" spans="1:13" s="39" customFormat="1" ht="12.75" x14ac:dyDescent="0.2">
      <c r="A8609" s="33" t="s">
        <v>27</v>
      </c>
      <c r="B8609" s="33" t="s">
        <v>582</v>
      </c>
      <c r="C8609" s="34">
        <v>10</v>
      </c>
      <c r="D8609" s="33" t="s">
        <v>34</v>
      </c>
      <c r="E8609" s="33" t="s">
        <v>9006</v>
      </c>
      <c r="F8609" s="35">
        <v>31163100</v>
      </c>
      <c r="G8609" s="33" t="s">
        <v>467</v>
      </c>
      <c r="H8609" s="33">
        <v>2</v>
      </c>
      <c r="I8609" s="33">
        <v>7</v>
      </c>
      <c r="J8609" s="36">
        <v>2</v>
      </c>
      <c r="K8609" s="37">
        <v>297500</v>
      </c>
      <c r="L8609" s="38" t="s">
        <v>15</v>
      </c>
      <c r="M8609" s="38" t="s">
        <v>13</v>
      </c>
    </row>
    <row r="8610" spans="1:13" s="39" customFormat="1" ht="12.75" x14ac:dyDescent="0.2">
      <c r="A8610" s="33" t="s">
        <v>27</v>
      </c>
      <c r="B8610" s="33" t="s">
        <v>582</v>
      </c>
      <c r="C8610" s="34">
        <v>10</v>
      </c>
      <c r="D8610" s="33" t="s">
        <v>34</v>
      </c>
      <c r="E8610" s="33" t="s">
        <v>9007</v>
      </c>
      <c r="F8610" s="35">
        <v>31163100</v>
      </c>
      <c r="G8610" s="33" t="s">
        <v>467</v>
      </c>
      <c r="H8610" s="33">
        <v>2</v>
      </c>
      <c r="I8610" s="33">
        <v>7</v>
      </c>
      <c r="J8610" s="36">
        <v>2</v>
      </c>
      <c r="K8610" s="37">
        <v>297500</v>
      </c>
      <c r="L8610" s="38" t="s">
        <v>15</v>
      </c>
      <c r="M8610" s="38" t="s">
        <v>13</v>
      </c>
    </row>
    <row r="8611" spans="1:13" s="39" customFormat="1" ht="12.75" x14ac:dyDescent="0.2">
      <c r="A8611" s="33" t="s">
        <v>27</v>
      </c>
      <c r="B8611" s="33" t="s">
        <v>582</v>
      </c>
      <c r="C8611" s="34">
        <v>10</v>
      </c>
      <c r="D8611" s="33" t="s">
        <v>34</v>
      </c>
      <c r="E8611" s="33" t="s">
        <v>9008</v>
      </c>
      <c r="F8611" s="35">
        <v>31163100</v>
      </c>
      <c r="G8611" s="33" t="s">
        <v>467</v>
      </c>
      <c r="H8611" s="33">
        <v>2</v>
      </c>
      <c r="I8611" s="33">
        <v>7</v>
      </c>
      <c r="J8611" s="36">
        <v>2</v>
      </c>
      <c r="K8611" s="37">
        <v>297500</v>
      </c>
      <c r="L8611" s="38" t="s">
        <v>15</v>
      </c>
      <c r="M8611" s="38" t="s">
        <v>13</v>
      </c>
    </row>
    <row r="8612" spans="1:13" s="39" customFormat="1" ht="12.75" x14ac:dyDescent="0.2">
      <c r="A8612" s="33" t="s">
        <v>27</v>
      </c>
      <c r="B8612" s="33" t="s">
        <v>582</v>
      </c>
      <c r="C8612" s="34">
        <v>10</v>
      </c>
      <c r="D8612" s="33" t="s">
        <v>34</v>
      </c>
      <c r="E8612" s="33" t="s">
        <v>9009</v>
      </c>
      <c r="F8612" s="35">
        <v>39121633</v>
      </c>
      <c r="G8612" s="33" t="s">
        <v>467</v>
      </c>
      <c r="H8612" s="33">
        <v>2</v>
      </c>
      <c r="I8612" s="33">
        <v>6</v>
      </c>
      <c r="J8612" s="36">
        <v>2</v>
      </c>
      <c r="K8612" s="37">
        <v>297500</v>
      </c>
      <c r="L8612" s="38" t="s">
        <v>15</v>
      </c>
      <c r="M8612" s="38" t="s">
        <v>13</v>
      </c>
    </row>
    <row r="8613" spans="1:13" s="39" customFormat="1" ht="12.75" x14ac:dyDescent="0.2">
      <c r="A8613" s="33" t="s">
        <v>27</v>
      </c>
      <c r="B8613" s="33" t="s">
        <v>582</v>
      </c>
      <c r="C8613" s="34">
        <v>10</v>
      </c>
      <c r="D8613" s="33" t="s">
        <v>34</v>
      </c>
      <c r="E8613" s="33" t="s">
        <v>9010</v>
      </c>
      <c r="F8613" s="35">
        <v>31163100</v>
      </c>
      <c r="G8613" s="33" t="s">
        <v>467</v>
      </c>
      <c r="H8613" s="33">
        <v>2</v>
      </c>
      <c r="I8613" s="33">
        <v>7</v>
      </c>
      <c r="J8613" s="36">
        <v>6</v>
      </c>
      <c r="K8613" s="37">
        <v>289200</v>
      </c>
      <c r="L8613" s="38" t="s">
        <v>15</v>
      </c>
      <c r="M8613" s="38" t="s">
        <v>13</v>
      </c>
    </row>
    <row r="8614" spans="1:13" s="39" customFormat="1" ht="12.75" x14ac:dyDescent="0.2">
      <c r="A8614" s="33" t="s">
        <v>27</v>
      </c>
      <c r="B8614" s="33" t="s">
        <v>582</v>
      </c>
      <c r="C8614" s="34">
        <v>10</v>
      </c>
      <c r="D8614" s="33" t="s">
        <v>34</v>
      </c>
      <c r="E8614" s="33" t="s">
        <v>9011</v>
      </c>
      <c r="F8614" s="35">
        <v>31163100</v>
      </c>
      <c r="G8614" s="33" t="s">
        <v>467</v>
      </c>
      <c r="H8614" s="33">
        <v>2</v>
      </c>
      <c r="I8614" s="33">
        <v>7</v>
      </c>
      <c r="J8614" s="36">
        <v>6</v>
      </c>
      <c r="K8614" s="37">
        <v>285600</v>
      </c>
      <c r="L8614" s="38" t="s">
        <v>15</v>
      </c>
      <c r="M8614" s="38" t="s">
        <v>13</v>
      </c>
    </row>
    <row r="8615" spans="1:13" s="39" customFormat="1" ht="12.75" x14ac:dyDescent="0.2">
      <c r="A8615" s="33" t="s">
        <v>27</v>
      </c>
      <c r="B8615" s="33" t="s">
        <v>582</v>
      </c>
      <c r="C8615" s="34">
        <v>10</v>
      </c>
      <c r="D8615" s="33" t="s">
        <v>34</v>
      </c>
      <c r="E8615" s="33" t="s">
        <v>9012</v>
      </c>
      <c r="F8615" s="35">
        <v>31163100</v>
      </c>
      <c r="G8615" s="33" t="s">
        <v>467</v>
      </c>
      <c r="H8615" s="33">
        <v>2</v>
      </c>
      <c r="I8615" s="33">
        <v>7</v>
      </c>
      <c r="J8615" s="36">
        <v>2</v>
      </c>
      <c r="K8615" s="37">
        <v>285600</v>
      </c>
      <c r="L8615" s="38" t="s">
        <v>15</v>
      </c>
      <c r="M8615" s="38" t="s">
        <v>13</v>
      </c>
    </row>
    <row r="8616" spans="1:13" s="39" customFormat="1" ht="12.75" x14ac:dyDescent="0.2">
      <c r="A8616" s="33" t="s">
        <v>27</v>
      </c>
      <c r="B8616" s="33" t="s">
        <v>582</v>
      </c>
      <c r="C8616" s="34">
        <v>10</v>
      </c>
      <c r="D8616" s="33" t="s">
        <v>34</v>
      </c>
      <c r="E8616" s="33" t="s">
        <v>9013</v>
      </c>
      <c r="F8616" s="35">
        <v>31163100</v>
      </c>
      <c r="G8616" s="33" t="s">
        <v>467</v>
      </c>
      <c r="H8616" s="33">
        <v>2</v>
      </c>
      <c r="I8616" s="33">
        <v>7</v>
      </c>
      <c r="J8616" s="36">
        <v>2</v>
      </c>
      <c r="K8616" s="37">
        <v>285600</v>
      </c>
      <c r="L8616" s="38" t="s">
        <v>15</v>
      </c>
      <c r="M8616" s="38" t="s">
        <v>13</v>
      </c>
    </row>
    <row r="8617" spans="1:13" s="39" customFormat="1" ht="12.75" x14ac:dyDescent="0.2">
      <c r="A8617" s="33" t="s">
        <v>27</v>
      </c>
      <c r="B8617" s="33" t="s">
        <v>582</v>
      </c>
      <c r="C8617" s="34">
        <v>10</v>
      </c>
      <c r="D8617" s="33" t="s">
        <v>34</v>
      </c>
      <c r="E8617" s="33" t="s">
        <v>9014</v>
      </c>
      <c r="F8617" s="35">
        <v>31163100</v>
      </c>
      <c r="G8617" s="33" t="s">
        <v>467</v>
      </c>
      <c r="H8617" s="33">
        <v>2</v>
      </c>
      <c r="I8617" s="33">
        <v>7</v>
      </c>
      <c r="J8617" s="36">
        <v>2</v>
      </c>
      <c r="K8617" s="37">
        <v>285600</v>
      </c>
      <c r="L8617" s="38" t="s">
        <v>15</v>
      </c>
      <c r="M8617" s="38" t="s">
        <v>13</v>
      </c>
    </row>
    <row r="8618" spans="1:13" s="39" customFormat="1" ht="12.75" x14ac:dyDescent="0.2">
      <c r="A8618" s="33" t="s">
        <v>27</v>
      </c>
      <c r="B8618" s="33" t="s">
        <v>582</v>
      </c>
      <c r="C8618" s="34">
        <v>10</v>
      </c>
      <c r="D8618" s="33" t="s">
        <v>34</v>
      </c>
      <c r="E8618" s="33" t="s">
        <v>9015</v>
      </c>
      <c r="F8618" s="35">
        <v>31163100</v>
      </c>
      <c r="G8618" s="33" t="s">
        <v>467</v>
      </c>
      <c r="H8618" s="33">
        <v>2</v>
      </c>
      <c r="I8618" s="33">
        <v>7</v>
      </c>
      <c r="J8618" s="36">
        <v>2</v>
      </c>
      <c r="K8618" s="37">
        <v>285600</v>
      </c>
      <c r="L8618" s="38" t="s">
        <v>15</v>
      </c>
      <c r="M8618" s="38" t="s">
        <v>13</v>
      </c>
    </row>
    <row r="8619" spans="1:13" s="39" customFormat="1" ht="12.75" x14ac:dyDescent="0.2">
      <c r="A8619" s="33" t="s">
        <v>27</v>
      </c>
      <c r="B8619" s="33" t="s">
        <v>582</v>
      </c>
      <c r="C8619" s="34">
        <v>10</v>
      </c>
      <c r="D8619" s="33" t="s">
        <v>34</v>
      </c>
      <c r="E8619" s="33" t="s">
        <v>9016</v>
      </c>
      <c r="F8619" s="35">
        <v>31163100</v>
      </c>
      <c r="G8619" s="33" t="s">
        <v>467</v>
      </c>
      <c r="H8619" s="33">
        <v>2</v>
      </c>
      <c r="I8619" s="33">
        <v>7</v>
      </c>
      <c r="J8619" s="36">
        <v>2</v>
      </c>
      <c r="K8619" s="37">
        <v>285600</v>
      </c>
      <c r="L8619" s="38" t="s">
        <v>15</v>
      </c>
      <c r="M8619" s="38" t="s">
        <v>13</v>
      </c>
    </row>
    <row r="8620" spans="1:13" s="39" customFormat="1" ht="12.75" x14ac:dyDescent="0.2">
      <c r="A8620" s="33" t="s">
        <v>27</v>
      </c>
      <c r="B8620" s="33" t="s">
        <v>582</v>
      </c>
      <c r="C8620" s="34">
        <v>10</v>
      </c>
      <c r="D8620" s="33" t="s">
        <v>34</v>
      </c>
      <c r="E8620" s="33" t="s">
        <v>9017</v>
      </c>
      <c r="F8620" s="35">
        <v>31163100</v>
      </c>
      <c r="G8620" s="33" t="s">
        <v>467</v>
      </c>
      <c r="H8620" s="33">
        <v>2</v>
      </c>
      <c r="I8620" s="33">
        <v>7</v>
      </c>
      <c r="J8620" s="36">
        <v>2</v>
      </c>
      <c r="K8620" s="37">
        <v>285600</v>
      </c>
      <c r="L8620" s="38" t="s">
        <v>15</v>
      </c>
      <c r="M8620" s="38" t="s">
        <v>13</v>
      </c>
    </row>
    <row r="8621" spans="1:13" s="39" customFormat="1" ht="12.75" x14ac:dyDescent="0.2">
      <c r="A8621" s="33" t="s">
        <v>27</v>
      </c>
      <c r="B8621" s="33" t="s">
        <v>582</v>
      </c>
      <c r="C8621" s="34">
        <v>10</v>
      </c>
      <c r="D8621" s="33" t="s">
        <v>34</v>
      </c>
      <c r="E8621" s="33" t="s">
        <v>9018</v>
      </c>
      <c r="F8621" s="35">
        <v>39121327</v>
      </c>
      <c r="G8621" s="33" t="s">
        <v>467</v>
      </c>
      <c r="H8621" s="33">
        <v>2</v>
      </c>
      <c r="I8621" s="33">
        <v>6</v>
      </c>
      <c r="J8621" s="36">
        <v>125</v>
      </c>
      <c r="K8621" s="37">
        <v>275000</v>
      </c>
      <c r="L8621" s="38" t="s">
        <v>15</v>
      </c>
      <c r="M8621" s="38" t="s">
        <v>13</v>
      </c>
    </row>
    <row r="8622" spans="1:13" s="39" customFormat="1" ht="12.75" x14ac:dyDescent="0.2">
      <c r="A8622" s="33" t="s">
        <v>27</v>
      </c>
      <c r="B8622" s="33" t="s">
        <v>582</v>
      </c>
      <c r="C8622" s="34">
        <v>10</v>
      </c>
      <c r="D8622" s="33" t="s">
        <v>34</v>
      </c>
      <c r="E8622" s="33" t="s">
        <v>9019</v>
      </c>
      <c r="F8622" s="35">
        <v>31163100</v>
      </c>
      <c r="G8622" s="33" t="s">
        <v>467</v>
      </c>
      <c r="H8622" s="33">
        <v>2</v>
      </c>
      <c r="I8622" s="33">
        <v>7</v>
      </c>
      <c r="J8622" s="36">
        <v>2</v>
      </c>
      <c r="K8622" s="37">
        <v>273700</v>
      </c>
      <c r="L8622" s="38" t="s">
        <v>15</v>
      </c>
      <c r="M8622" s="38" t="s">
        <v>13</v>
      </c>
    </row>
    <row r="8623" spans="1:13" s="39" customFormat="1" ht="12.75" x14ac:dyDescent="0.2">
      <c r="A8623" s="33" t="s">
        <v>27</v>
      </c>
      <c r="B8623" s="33" t="s">
        <v>582</v>
      </c>
      <c r="C8623" s="34">
        <v>10</v>
      </c>
      <c r="D8623" s="33" t="s">
        <v>34</v>
      </c>
      <c r="E8623" s="33" t="s">
        <v>9020</v>
      </c>
      <c r="F8623" s="35">
        <v>31163100</v>
      </c>
      <c r="G8623" s="33" t="s">
        <v>467</v>
      </c>
      <c r="H8623" s="33">
        <v>2</v>
      </c>
      <c r="I8623" s="33">
        <v>7</v>
      </c>
      <c r="J8623" s="36">
        <v>2</v>
      </c>
      <c r="K8623" s="37">
        <v>273700</v>
      </c>
      <c r="L8623" s="38" t="s">
        <v>15</v>
      </c>
      <c r="M8623" s="38" t="s">
        <v>13</v>
      </c>
    </row>
    <row r="8624" spans="1:13" s="39" customFormat="1" ht="12.75" x14ac:dyDescent="0.2">
      <c r="A8624" s="33" t="s">
        <v>27</v>
      </c>
      <c r="B8624" s="33" t="s">
        <v>582</v>
      </c>
      <c r="C8624" s="34">
        <v>10</v>
      </c>
      <c r="D8624" s="33" t="s">
        <v>34</v>
      </c>
      <c r="E8624" s="33" t="s">
        <v>9021</v>
      </c>
      <c r="F8624" s="35">
        <v>31163100</v>
      </c>
      <c r="G8624" s="33" t="s">
        <v>467</v>
      </c>
      <c r="H8624" s="33">
        <v>2</v>
      </c>
      <c r="I8624" s="33">
        <v>7</v>
      </c>
      <c r="J8624" s="36">
        <v>2</v>
      </c>
      <c r="K8624" s="37">
        <v>273700</v>
      </c>
      <c r="L8624" s="38" t="s">
        <v>15</v>
      </c>
      <c r="M8624" s="38" t="s">
        <v>13</v>
      </c>
    </row>
    <row r="8625" spans="1:13" s="39" customFormat="1" ht="12.75" x14ac:dyDescent="0.2">
      <c r="A8625" s="33" t="s">
        <v>27</v>
      </c>
      <c r="B8625" s="33" t="s">
        <v>582</v>
      </c>
      <c r="C8625" s="34">
        <v>10</v>
      </c>
      <c r="D8625" s="33" t="s">
        <v>34</v>
      </c>
      <c r="E8625" s="33" t="s">
        <v>9022</v>
      </c>
      <c r="F8625" s="35">
        <v>31163100</v>
      </c>
      <c r="G8625" s="33" t="s">
        <v>467</v>
      </c>
      <c r="H8625" s="33">
        <v>2</v>
      </c>
      <c r="I8625" s="33">
        <v>7</v>
      </c>
      <c r="J8625" s="36">
        <v>2</v>
      </c>
      <c r="K8625" s="37">
        <v>261800</v>
      </c>
      <c r="L8625" s="38" t="s">
        <v>15</v>
      </c>
      <c r="M8625" s="38" t="s">
        <v>13</v>
      </c>
    </row>
    <row r="8626" spans="1:13" s="39" customFormat="1" ht="12.75" x14ac:dyDescent="0.2">
      <c r="A8626" s="33" t="s">
        <v>27</v>
      </c>
      <c r="B8626" s="33" t="s">
        <v>582</v>
      </c>
      <c r="C8626" s="34">
        <v>10</v>
      </c>
      <c r="D8626" s="33" t="s">
        <v>34</v>
      </c>
      <c r="E8626" s="33" t="s">
        <v>9023</v>
      </c>
      <c r="F8626" s="35">
        <v>31163100</v>
      </c>
      <c r="G8626" s="33" t="s">
        <v>467</v>
      </c>
      <c r="H8626" s="33">
        <v>2</v>
      </c>
      <c r="I8626" s="33">
        <v>7</v>
      </c>
      <c r="J8626" s="36">
        <v>2</v>
      </c>
      <c r="K8626" s="37">
        <v>261800</v>
      </c>
      <c r="L8626" s="38" t="s">
        <v>15</v>
      </c>
      <c r="M8626" s="38" t="s">
        <v>13</v>
      </c>
    </row>
    <row r="8627" spans="1:13" s="39" customFormat="1" ht="12.75" x14ac:dyDescent="0.2">
      <c r="A8627" s="33" t="s">
        <v>27</v>
      </c>
      <c r="B8627" s="33" t="s">
        <v>582</v>
      </c>
      <c r="C8627" s="34">
        <v>10</v>
      </c>
      <c r="D8627" s="33" t="s">
        <v>34</v>
      </c>
      <c r="E8627" s="33" t="s">
        <v>9024</v>
      </c>
      <c r="F8627" s="35">
        <v>31163100</v>
      </c>
      <c r="G8627" s="33" t="s">
        <v>467</v>
      </c>
      <c r="H8627" s="33">
        <v>2</v>
      </c>
      <c r="I8627" s="33">
        <v>7</v>
      </c>
      <c r="J8627" s="36">
        <v>6</v>
      </c>
      <c r="K8627" s="37">
        <v>254700</v>
      </c>
      <c r="L8627" s="38" t="s">
        <v>15</v>
      </c>
      <c r="M8627" s="38" t="s">
        <v>13</v>
      </c>
    </row>
    <row r="8628" spans="1:13" s="39" customFormat="1" ht="12.75" x14ac:dyDescent="0.2">
      <c r="A8628" s="33" t="s">
        <v>27</v>
      </c>
      <c r="B8628" s="33" t="s">
        <v>582</v>
      </c>
      <c r="C8628" s="34">
        <v>10</v>
      </c>
      <c r="D8628" s="33" t="s">
        <v>34</v>
      </c>
      <c r="E8628" s="33" t="s">
        <v>9025</v>
      </c>
      <c r="F8628" s="35">
        <v>25174800</v>
      </c>
      <c r="G8628" s="33" t="s">
        <v>467</v>
      </c>
      <c r="H8628" s="33">
        <v>2</v>
      </c>
      <c r="I8628" s="33">
        <v>6</v>
      </c>
      <c r="J8628" s="36">
        <v>50</v>
      </c>
      <c r="K8628" s="37">
        <v>250000</v>
      </c>
      <c r="L8628" s="38" t="s">
        <v>15</v>
      </c>
      <c r="M8628" s="38" t="s">
        <v>13</v>
      </c>
    </row>
    <row r="8629" spans="1:13" s="39" customFormat="1" ht="12.75" x14ac:dyDescent="0.2">
      <c r="A8629" s="33" t="s">
        <v>27</v>
      </c>
      <c r="B8629" s="33" t="s">
        <v>582</v>
      </c>
      <c r="C8629" s="34">
        <v>10</v>
      </c>
      <c r="D8629" s="33" t="s">
        <v>34</v>
      </c>
      <c r="E8629" s="33" t="s">
        <v>9026</v>
      </c>
      <c r="F8629" s="35">
        <v>31163100</v>
      </c>
      <c r="G8629" s="33" t="s">
        <v>467</v>
      </c>
      <c r="H8629" s="33">
        <v>2</v>
      </c>
      <c r="I8629" s="33">
        <v>7</v>
      </c>
      <c r="J8629" s="36">
        <v>2</v>
      </c>
      <c r="K8629" s="37">
        <v>249900</v>
      </c>
      <c r="L8629" s="38" t="s">
        <v>15</v>
      </c>
      <c r="M8629" s="38" t="s">
        <v>13</v>
      </c>
    </row>
    <row r="8630" spans="1:13" s="39" customFormat="1" ht="12.75" x14ac:dyDescent="0.2">
      <c r="A8630" s="33" t="s">
        <v>27</v>
      </c>
      <c r="B8630" s="33" t="s">
        <v>582</v>
      </c>
      <c r="C8630" s="34">
        <v>10</v>
      </c>
      <c r="D8630" s="33" t="s">
        <v>34</v>
      </c>
      <c r="E8630" s="33" t="s">
        <v>9027</v>
      </c>
      <c r="F8630" s="35">
        <v>31163100</v>
      </c>
      <c r="G8630" s="33" t="s">
        <v>467</v>
      </c>
      <c r="H8630" s="33">
        <v>2</v>
      </c>
      <c r="I8630" s="33">
        <v>7</v>
      </c>
      <c r="J8630" s="36">
        <v>2</v>
      </c>
      <c r="K8630" s="37">
        <v>249900</v>
      </c>
      <c r="L8630" s="38" t="s">
        <v>15</v>
      </c>
      <c r="M8630" s="38" t="s">
        <v>13</v>
      </c>
    </row>
    <row r="8631" spans="1:13" s="39" customFormat="1" ht="12.75" x14ac:dyDescent="0.2">
      <c r="A8631" s="33" t="s">
        <v>27</v>
      </c>
      <c r="B8631" s="33" t="s">
        <v>582</v>
      </c>
      <c r="C8631" s="34">
        <v>10</v>
      </c>
      <c r="D8631" s="33" t="s">
        <v>34</v>
      </c>
      <c r="E8631" s="33" t="s">
        <v>9028</v>
      </c>
      <c r="F8631" s="35">
        <v>31163100</v>
      </c>
      <c r="G8631" s="33" t="s">
        <v>467</v>
      </c>
      <c r="H8631" s="33">
        <v>2</v>
      </c>
      <c r="I8631" s="33">
        <v>7</v>
      </c>
      <c r="J8631" s="36">
        <v>2</v>
      </c>
      <c r="K8631" s="37">
        <v>249900</v>
      </c>
      <c r="L8631" s="38" t="s">
        <v>15</v>
      </c>
      <c r="M8631" s="38" t="s">
        <v>13</v>
      </c>
    </row>
    <row r="8632" spans="1:13" s="39" customFormat="1" ht="12.75" x14ac:dyDescent="0.2">
      <c r="A8632" s="33" t="s">
        <v>27</v>
      </c>
      <c r="B8632" s="33" t="s">
        <v>582</v>
      </c>
      <c r="C8632" s="34">
        <v>10</v>
      </c>
      <c r="D8632" s="33" t="s">
        <v>34</v>
      </c>
      <c r="E8632" s="33" t="s">
        <v>9029</v>
      </c>
      <c r="F8632" s="35">
        <v>31163100</v>
      </c>
      <c r="G8632" s="33" t="s">
        <v>467</v>
      </c>
      <c r="H8632" s="33">
        <v>2</v>
      </c>
      <c r="I8632" s="33">
        <v>7</v>
      </c>
      <c r="J8632" s="36">
        <v>2</v>
      </c>
      <c r="K8632" s="37">
        <v>249900</v>
      </c>
      <c r="L8632" s="38" t="s">
        <v>15</v>
      </c>
      <c r="M8632" s="38" t="s">
        <v>13</v>
      </c>
    </row>
    <row r="8633" spans="1:13" s="39" customFormat="1" ht="12.75" x14ac:dyDescent="0.2">
      <c r="A8633" s="33" t="s">
        <v>27</v>
      </c>
      <c r="B8633" s="33" t="s">
        <v>582</v>
      </c>
      <c r="C8633" s="34">
        <v>10</v>
      </c>
      <c r="D8633" s="33" t="s">
        <v>34</v>
      </c>
      <c r="E8633" s="33" t="s">
        <v>9030</v>
      </c>
      <c r="F8633" s="35">
        <v>31161800</v>
      </c>
      <c r="G8633" s="33" t="s">
        <v>467</v>
      </c>
      <c r="H8633" s="33">
        <v>2</v>
      </c>
      <c r="I8633" s="33">
        <v>6</v>
      </c>
      <c r="J8633" s="36">
        <v>200</v>
      </c>
      <c r="K8633" s="37">
        <v>240000</v>
      </c>
      <c r="L8633" s="38" t="s">
        <v>15</v>
      </c>
      <c r="M8633" s="38" t="s">
        <v>13</v>
      </c>
    </row>
    <row r="8634" spans="1:13" s="39" customFormat="1" ht="12.75" x14ac:dyDescent="0.2">
      <c r="A8634" s="33" t="s">
        <v>27</v>
      </c>
      <c r="B8634" s="33" t="s">
        <v>582</v>
      </c>
      <c r="C8634" s="34">
        <v>10</v>
      </c>
      <c r="D8634" s="33" t="s">
        <v>34</v>
      </c>
      <c r="E8634" s="33" t="s">
        <v>9031</v>
      </c>
      <c r="F8634" s="35">
        <v>31161700</v>
      </c>
      <c r="G8634" s="33" t="s">
        <v>467</v>
      </c>
      <c r="H8634" s="33">
        <v>2</v>
      </c>
      <c r="I8634" s="33">
        <v>6</v>
      </c>
      <c r="J8634" s="36">
        <v>100</v>
      </c>
      <c r="K8634" s="37">
        <v>240000</v>
      </c>
      <c r="L8634" s="38" t="s">
        <v>15</v>
      </c>
      <c r="M8634" s="38" t="s">
        <v>13</v>
      </c>
    </row>
    <row r="8635" spans="1:13" s="39" customFormat="1" ht="12.75" x14ac:dyDescent="0.2">
      <c r="A8635" s="33" t="s">
        <v>27</v>
      </c>
      <c r="B8635" s="33" t="s">
        <v>582</v>
      </c>
      <c r="C8635" s="34">
        <v>10</v>
      </c>
      <c r="D8635" s="33" t="s">
        <v>34</v>
      </c>
      <c r="E8635" s="33" t="s">
        <v>9032</v>
      </c>
      <c r="F8635" s="35">
        <v>31163100</v>
      </c>
      <c r="G8635" s="33" t="s">
        <v>467</v>
      </c>
      <c r="H8635" s="33">
        <v>2</v>
      </c>
      <c r="I8635" s="33">
        <v>7</v>
      </c>
      <c r="J8635" s="36">
        <v>2</v>
      </c>
      <c r="K8635" s="37">
        <v>238000</v>
      </c>
      <c r="L8635" s="38" t="s">
        <v>15</v>
      </c>
      <c r="M8635" s="38" t="s">
        <v>13</v>
      </c>
    </row>
    <row r="8636" spans="1:13" s="39" customFormat="1" ht="12.75" x14ac:dyDescent="0.2">
      <c r="A8636" s="33" t="s">
        <v>27</v>
      </c>
      <c r="B8636" s="33" t="s">
        <v>582</v>
      </c>
      <c r="C8636" s="34">
        <v>10</v>
      </c>
      <c r="D8636" s="33" t="s">
        <v>34</v>
      </c>
      <c r="E8636" s="33" t="s">
        <v>9033</v>
      </c>
      <c r="F8636" s="35">
        <v>31163100</v>
      </c>
      <c r="G8636" s="33" t="s">
        <v>467</v>
      </c>
      <c r="H8636" s="33">
        <v>2</v>
      </c>
      <c r="I8636" s="33">
        <v>7</v>
      </c>
      <c r="J8636" s="36">
        <v>2</v>
      </c>
      <c r="K8636" s="37">
        <v>238000</v>
      </c>
      <c r="L8636" s="38" t="s">
        <v>15</v>
      </c>
      <c r="M8636" s="38" t="s">
        <v>13</v>
      </c>
    </row>
    <row r="8637" spans="1:13" s="39" customFormat="1" ht="12.75" x14ac:dyDescent="0.2">
      <c r="A8637" s="33" t="s">
        <v>27</v>
      </c>
      <c r="B8637" s="33" t="s">
        <v>582</v>
      </c>
      <c r="C8637" s="34">
        <v>10</v>
      </c>
      <c r="D8637" s="33" t="s">
        <v>34</v>
      </c>
      <c r="E8637" s="33" t="s">
        <v>9034</v>
      </c>
      <c r="F8637" s="35">
        <v>31163100</v>
      </c>
      <c r="G8637" s="33" t="s">
        <v>467</v>
      </c>
      <c r="H8637" s="33">
        <v>2</v>
      </c>
      <c r="I8637" s="33">
        <v>7</v>
      </c>
      <c r="J8637" s="36">
        <v>2</v>
      </c>
      <c r="K8637" s="37">
        <v>238000</v>
      </c>
      <c r="L8637" s="38" t="s">
        <v>15</v>
      </c>
      <c r="M8637" s="38" t="s">
        <v>13</v>
      </c>
    </row>
    <row r="8638" spans="1:13" s="39" customFormat="1" ht="12.75" x14ac:dyDescent="0.2">
      <c r="A8638" s="33" t="s">
        <v>27</v>
      </c>
      <c r="B8638" s="33" t="s">
        <v>582</v>
      </c>
      <c r="C8638" s="34">
        <v>10</v>
      </c>
      <c r="D8638" s="33" t="s">
        <v>34</v>
      </c>
      <c r="E8638" s="33" t="s">
        <v>9035</v>
      </c>
      <c r="F8638" s="35">
        <v>31163100</v>
      </c>
      <c r="G8638" s="33" t="s">
        <v>467</v>
      </c>
      <c r="H8638" s="33">
        <v>2</v>
      </c>
      <c r="I8638" s="33">
        <v>7</v>
      </c>
      <c r="J8638" s="36">
        <v>2</v>
      </c>
      <c r="K8638" s="37">
        <v>228500</v>
      </c>
      <c r="L8638" s="38" t="s">
        <v>15</v>
      </c>
      <c r="M8638" s="38" t="s">
        <v>13</v>
      </c>
    </row>
    <row r="8639" spans="1:13" s="39" customFormat="1" ht="12.75" x14ac:dyDescent="0.2">
      <c r="A8639" s="33" t="s">
        <v>27</v>
      </c>
      <c r="B8639" s="33" t="s">
        <v>582</v>
      </c>
      <c r="C8639" s="34">
        <v>10</v>
      </c>
      <c r="D8639" s="33" t="s">
        <v>34</v>
      </c>
      <c r="E8639" s="33" t="s">
        <v>9036</v>
      </c>
      <c r="F8639" s="35">
        <v>31163100</v>
      </c>
      <c r="G8639" s="33" t="s">
        <v>467</v>
      </c>
      <c r="H8639" s="33">
        <v>2</v>
      </c>
      <c r="I8639" s="33">
        <v>7</v>
      </c>
      <c r="J8639" s="36">
        <v>2</v>
      </c>
      <c r="K8639" s="37">
        <v>226100</v>
      </c>
      <c r="L8639" s="38" t="s">
        <v>15</v>
      </c>
      <c r="M8639" s="38" t="s">
        <v>13</v>
      </c>
    </row>
    <row r="8640" spans="1:13" s="39" customFormat="1" ht="12.75" x14ac:dyDescent="0.2">
      <c r="A8640" s="33" t="s">
        <v>27</v>
      </c>
      <c r="B8640" s="33" t="s">
        <v>582</v>
      </c>
      <c r="C8640" s="34">
        <v>10</v>
      </c>
      <c r="D8640" s="33" t="s">
        <v>34</v>
      </c>
      <c r="E8640" s="33" t="s">
        <v>9037</v>
      </c>
      <c r="F8640" s="35">
        <v>31163100</v>
      </c>
      <c r="G8640" s="33" t="s">
        <v>467</v>
      </c>
      <c r="H8640" s="33">
        <v>2</v>
      </c>
      <c r="I8640" s="33">
        <v>7</v>
      </c>
      <c r="J8640" s="36">
        <v>2</v>
      </c>
      <c r="K8640" s="37">
        <v>226100</v>
      </c>
      <c r="L8640" s="38" t="s">
        <v>15</v>
      </c>
      <c r="M8640" s="38" t="s">
        <v>13</v>
      </c>
    </row>
    <row r="8641" spans="1:13" s="39" customFormat="1" ht="12.75" x14ac:dyDescent="0.2">
      <c r="A8641" s="33" t="s">
        <v>27</v>
      </c>
      <c r="B8641" s="33" t="s">
        <v>582</v>
      </c>
      <c r="C8641" s="34">
        <v>10</v>
      </c>
      <c r="D8641" s="33" t="s">
        <v>34</v>
      </c>
      <c r="E8641" s="33" t="s">
        <v>9038</v>
      </c>
      <c r="F8641" s="35">
        <v>31163100</v>
      </c>
      <c r="G8641" s="33" t="s">
        <v>467</v>
      </c>
      <c r="H8641" s="33">
        <v>2</v>
      </c>
      <c r="I8641" s="33">
        <v>7</v>
      </c>
      <c r="J8641" s="36">
        <v>2</v>
      </c>
      <c r="K8641" s="37">
        <v>226100</v>
      </c>
      <c r="L8641" s="38" t="s">
        <v>15</v>
      </c>
      <c r="M8641" s="38" t="s">
        <v>13</v>
      </c>
    </row>
    <row r="8642" spans="1:13" s="39" customFormat="1" ht="12.75" x14ac:dyDescent="0.2">
      <c r="A8642" s="33" t="s">
        <v>27</v>
      </c>
      <c r="B8642" s="33" t="s">
        <v>582</v>
      </c>
      <c r="C8642" s="34">
        <v>10</v>
      </c>
      <c r="D8642" s="33" t="s">
        <v>34</v>
      </c>
      <c r="E8642" s="33" t="s">
        <v>9039</v>
      </c>
      <c r="F8642" s="35">
        <v>39121633</v>
      </c>
      <c r="G8642" s="33" t="s">
        <v>467</v>
      </c>
      <c r="H8642" s="33">
        <v>2</v>
      </c>
      <c r="I8642" s="33">
        <v>6</v>
      </c>
      <c r="J8642" s="36">
        <v>2</v>
      </c>
      <c r="K8642" s="37">
        <v>226100</v>
      </c>
      <c r="L8642" s="38" t="s">
        <v>15</v>
      </c>
      <c r="M8642" s="38" t="s">
        <v>13</v>
      </c>
    </row>
    <row r="8643" spans="1:13" s="39" customFormat="1" ht="12.75" x14ac:dyDescent="0.2">
      <c r="A8643" s="33" t="s">
        <v>27</v>
      </c>
      <c r="B8643" s="33" t="s">
        <v>582</v>
      </c>
      <c r="C8643" s="34">
        <v>10</v>
      </c>
      <c r="D8643" s="33" t="s">
        <v>34</v>
      </c>
      <c r="E8643" s="33" t="s">
        <v>9040</v>
      </c>
      <c r="F8643" s="35">
        <v>31163100</v>
      </c>
      <c r="G8643" s="33" t="s">
        <v>467</v>
      </c>
      <c r="H8643" s="33">
        <v>2</v>
      </c>
      <c r="I8643" s="33">
        <v>7</v>
      </c>
      <c r="J8643" s="36">
        <v>6</v>
      </c>
      <c r="K8643" s="37">
        <v>214200</v>
      </c>
      <c r="L8643" s="38" t="s">
        <v>15</v>
      </c>
      <c r="M8643" s="38" t="s">
        <v>13</v>
      </c>
    </row>
    <row r="8644" spans="1:13" s="39" customFormat="1" ht="12.75" x14ac:dyDescent="0.2">
      <c r="A8644" s="33" t="s">
        <v>27</v>
      </c>
      <c r="B8644" s="33" t="s">
        <v>582</v>
      </c>
      <c r="C8644" s="34">
        <v>10</v>
      </c>
      <c r="D8644" s="33" t="s">
        <v>34</v>
      </c>
      <c r="E8644" s="33" t="s">
        <v>9041</v>
      </c>
      <c r="F8644" s="35">
        <v>31163100</v>
      </c>
      <c r="G8644" s="33" t="s">
        <v>467</v>
      </c>
      <c r="H8644" s="33">
        <v>2</v>
      </c>
      <c r="I8644" s="33">
        <v>7</v>
      </c>
      <c r="J8644" s="36">
        <v>3</v>
      </c>
      <c r="K8644" s="37">
        <v>214200</v>
      </c>
      <c r="L8644" s="38" t="s">
        <v>15</v>
      </c>
      <c r="M8644" s="38" t="s">
        <v>13</v>
      </c>
    </row>
    <row r="8645" spans="1:13" s="39" customFormat="1" ht="12.75" x14ac:dyDescent="0.2">
      <c r="A8645" s="33" t="s">
        <v>27</v>
      </c>
      <c r="B8645" s="33" t="s">
        <v>582</v>
      </c>
      <c r="C8645" s="34">
        <v>10</v>
      </c>
      <c r="D8645" s="33" t="s">
        <v>34</v>
      </c>
      <c r="E8645" s="33" t="s">
        <v>9042</v>
      </c>
      <c r="F8645" s="35">
        <v>31161501</v>
      </c>
      <c r="G8645" s="33" t="s">
        <v>467</v>
      </c>
      <c r="H8645" s="33">
        <v>2</v>
      </c>
      <c r="I8645" s="33">
        <v>6</v>
      </c>
      <c r="J8645" s="36">
        <v>2</v>
      </c>
      <c r="K8645" s="37">
        <v>214200</v>
      </c>
      <c r="L8645" s="38" t="s">
        <v>15</v>
      </c>
      <c r="M8645" s="38" t="s">
        <v>13</v>
      </c>
    </row>
    <row r="8646" spans="1:13" s="39" customFormat="1" ht="12.75" x14ac:dyDescent="0.2">
      <c r="A8646" s="33" t="s">
        <v>27</v>
      </c>
      <c r="B8646" s="33" t="s">
        <v>582</v>
      </c>
      <c r="C8646" s="34">
        <v>10</v>
      </c>
      <c r="D8646" s="33" t="s">
        <v>34</v>
      </c>
      <c r="E8646" s="33" t="s">
        <v>9043</v>
      </c>
      <c r="F8646" s="35">
        <v>31163300</v>
      </c>
      <c r="G8646" s="33" t="s">
        <v>467</v>
      </c>
      <c r="H8646" s="33">
        <v>2</v>
      </c>
      <c r="I8646" s="33">
        <v>6</v>
      </c>
      <c r="J8646" s="36">
        <v>30</v>
      </c>
      <c r="K8646" s="37">
        <v>204000</v>
      </c>
      <c r="L8646" s="38" t="s">
        <v>15</v>
      </c>
      <c r="M8646" s="38" t="s">
        <v>13</v>
      </c>
    </row>
    <row r="8647" spans="1:13" s="39" customFormat="1" ht="12.75" x14ac:dyDescent="0.2">
      <c r="A8647" s="33" t="s">
        <v>27</v>
      </c>
      <c r="B8647" s="33" t="s">
        <v>582</v>
      </c>
      <c r="C8647" s="34">
        <v>10</v>
      </c>
      <c r="D8647" s="33" t="s">
        <v>34</v>
      </c>
      <c r="E8647" s="33" t="s">
        <v>9044</v>
      </c>
      <c r="F8647" s="35">
        <v>31163100</v>
      </c>
      <c r="G8647" s="33" t="s">
        <v>467</v>
      </c>
      <c r="H8647" s="33">
        <v>2</v>
      </c>
      <c r="I8647" s="33">
        <v>7</v>
      </c>
      <c r="J8647" s="36">
        <v>2</v>
      </c>
      <c r="K8647" s="37">
        <v>202300</v>
      </c>
      <c r="L8647" s="38" t="s">
        <v>15</v>
      </c>
      <c r="M8647" s="38" t="s">
        <v>13</v>
      </c>
    </row>
    <row r="8648" spans="1:13" s="39" customFormat="1" ht="12.75" x14ac:dyDescent="0.2">
      <c r="A8648" s="33" t="s">
        <v>27</v>
      </c>
      <c r="B8648" s="33" t="s">
        <v>585</v>
      </c>
      <c r="C8648" s="34">
        <v>10</v>
      </c>
      <c r="D8648" s="33" t="s">
        <v>93</v>
      </c>
      <c r="E8648" s="33" t="s">
        <v>9045</v>
      </c>
      <c r="F8648" s="35">
        <v>30101506</v>
      </c>
      <c r="G8648" s="33" t="s">
        <v>467</v>
      </c>
      <c r="H8648" s="33">
        <v>2</v>
      </c>
      <c r="I8648" s="33">
        <v>6</v>
      </c>
      <c r="J8648" s="36">
        <v>4</v>
      </c>
      <c r="K8648" s="37">
        <v>190400</v>
      </c>
      <c r="L8648" s="38" t="s">
        <v>15</v>
      </c>
      <c r="M8648" s="38" t="s">
        <v>13</v>
      </c>
    </row>
    <row r="8649" spans="1:13" s="39" customFormat="1" ht="12.75" x14ac:dyDescent="0.2">
      <c r="A8649" s="33" t="s">
        <v>27</v>
      </c>
      <c r="B8649" s="33" t="s">
        <v>582</v>
      </c>
      <c r="C8649" s="34">
        <v>10</v>
      </c>
      <c r="D8649" s="33" t="s">
        <v>34</v>
      </c>
      <c r="E8649" s="33" t="s">
        <v>9046</v>
      </c>
      <c r="F8649" s="35">
        <v>31161816</v>
      </c>
      <c r="G8649" s="33" t="s">
        <v>467</v>
      </c>
      <c r="H8649" s="33">
        <v>2</v>
      </c>
      <c r="I8649" s="33">
        <v>6</v>
      </c>
      <c r="J8649" s="36">
        <v>8</v>
      </c>
      <c r="K8649" s="37">
        <v>190400</v>
      </c>
      <c r="L8649" s="38" t="s">
        <v>15</v>
      </c>
      <c r="M8649" s="38" t="s">
        <v>13</v>
      </c>
    </row>
    <row r="8650" spans="1:13" s="39" customFormat="1" ht="12.75" x14ac:dyDescent="0.2">
      <c r="A8650" s="33" t="s">
        <v>27</v>
      </c>
      <c r="B8650" s="33" t="s">
        <v>582</v>
      </c>
      <c r="C8650" s="34">
        <v>10</v>
      </c>
      <c r="D8650" s="33" t="s">
        <v>34</v>
      </c>
      <c r="E8650" s="33" t="s">
        <v>9047</v>
      </c>
      <c r="F8650" s="35">
        <v>31163100</v>
      </c>
      <c r="G8650" s="33" t="s">
        <v>467</v>
      </c>
      <c r="H8650" s="33">
        <v>2</v>
      </c>
      <c r="I8650" s="33">
        <v>7</v>
      </c>
      <c r="J8650" s="36">
        <v>6</v>
      </c>
      <c r="K8650" s="37">
        <v>189300</v>
      </c>
      <c r="L8650" s="38" t="s">
        <v>15</v>
      </c>
      <c r="M8650" s="38" t="s">
        <v>13</v>
      </c>
    </row>
    <row r="8651" spans="1:13" s="39" customFormat="1" ht="12.75" x14ac:dyDescent="0.2">
      <c r="A8651" s="33" t="s">
        <v>27</v>
      </c>
      <c r="B8651" s="33" t="s">
        <v>582</v>
      </c>
      <c r="C8651" s="34">
        <v>10</v>
      </c>
      <c r="D8651" s="33" t="s">
        <v>34</v>
      </c>
      <c r="E8651" s="33" t="s">
        <v>9048</v>
      </c>
      <c r="F8651" s="35">
        <v>31163100</v>
      </c>
      <c r="G8651" s="33" t="s">
        <v>467</v>
      </c>
      <c r="H8651" s="33">
        <v>2</v>
      </c>
      <c r="I8651" s="33">
        <v>7</v>
      </c>
      <c r="J8651" s="36">
        <v>2</v>
      </c>
      <c r="K8651" s="37">
        <v>178500</v>
      </c>
      <c r="L8651" s="38" t="s">
        <v>15</v>
      </c>
      <c r="M8651" s="38" t="s">
        <v>13</v>
      </c>
    </row>
    <row r="8652" spans="1:13" s="39" customFormat="1" ht="12.75" x14ac:dyDescent="0.2">
      <c r="A8652" s="33" t="s">
        <v>27</v>
      </c>
      <c r="B8652" s="33" t="s">
        <v>585</v>
      </c>
      <c r="C8652" s="34">
        <v>10</v>
      </c>
      <c r="D8652" s="33" t="s">
        <v>93</v>
      </c>
      <c r="E8652" s="33" t="s">
        <v>9049</v>
      </c>
      <c r="F8652" s="35">
        <v>30101506</v>
      </c>
      <c r="G8652" s="33" t="s">
        <v>467</v>
      </c>
      <c r="H8652" s="33">
        <v>2</v>
      </c>
      <c r="I8652" s="33">
        <v>6</v>
      </c>
      <c r="J8652" s="36">
        <v>3</v>
      </c>
      <c r="K8652" s="37">
        <v>171360</v>
      </c>
      <c r="L8652" s="38" t="s">
        <v>15</v>
      </c>
      <c r="M8652" s="38" t="s">
        <v>13</v>
      </c>
    </row>
    <row r="8653" spans="1:13" s="39" customFormat="1" ht="12.75" x14ac:dyDescent="0.2">
      <c r="A8653" s="33" t="s">
        <v>27</v>
      </c>
      <c r="B8653" s="33" t="s">
        <v>582</v>
      </c>
      <c r="C8653" s="34">
        <v>10</v>
      </c>
      <c r="D8653" s="33" t="s">
        <v>34</v>
      </c>
      <c r="E8653" s="33" t="s">
        <v>9050</v>
      </c>
      <c r="F8653" s="35">
        <v>25174800</v>
      </c>
      <c r="G8653" s="33" t="s">
        <v>467</v>
      </c>
      <c r="H8653" s="33">
        <v>2</v>
      </c>
      <c r="I8653" s="33">
        <v>6</v>
      </c>
      <c r="J8653" s="36">
        <v>35</v>
      </c>
      <c r="K8653" s="37">
        <v>168000</v>
      </c>
      <c r="L8653" s="38" t="s">
        <v>15</v>
      </c>
      <c r="M8653" s="38" t="s">
        <v>13</v>
      </c>
    </row>
    <row r="8654" spans="1:13" s="39" customFormat="1" ht="12.75" x14ac:dyDescent="0.2">
      <c r="A8654" s="33" t="s">
        <v>27</v>
      </c>
      <c r="B8654" s="33" t="s">
        <v>582</v>
      </c>
      <c r="C8654" s="34">
        <v>10</v>
      </c>
      <c r="D8654" s="33" t="s">
        <v>34</v>
      </c>
      <c r="E8654" s="33" t="s">
        <v>9051</v>
      </c>
      <c r="F8654" s="35">
        <v>31161500</v>
      </c>
      <c r="G8654" s="33" t="s">
        <v>467</v>
      </c>
      <c r="H8654" s="33">
        <v>2</v>
      </c>
      <c r="I8654" s="33">
        <v>6</v>
      </c>
      <c r="J8654" s="36">
        <v>25</v>
      </c>
      <c r="K8654" s="37">
        <v>167500</v>
      </c>
      <c r="L8654" s="38" t="s">
        <v>15</v>
      </c>
      <c r="M8654" s="38" t="s">
        <v>13</v>
      </c>
    </row>
    <row r="8655" spans="1:13" s="39" customFormat="1" ht="12.75" x14ac:dyDescent="0.2">
      <c r="A8655" s="33" t="s">
        <v>27</v>
      </c>
      <c r="B8655" s="33" t="s">
        <v>582</v>
      </c>
      <c r="C8655" s="34">
        <v>10</v>
      </c>
      <c r="D8655" s="33" t="s">
        <v>34</v>
      </c>
      <c r="E8655" s="33" t="s">
        <v>9052</v>
      </c>
      <c r="F8655" s="35">
        <v>39121327</v>
      </c>
      <c r="G8655" s="33" t="s">
        <v>467</v>
      </c>
      <c r="H8655" s="33">
        <v>2</v>
      </c>
      <c r="I8655" s="33">
        <v>6</v>
      </c>
      <c r="J8655" s="36">
        <v>4</v>
      </c>
      <c r="K8655" s="37">
        <v>159600</v>
      </c>
      <c r="L8655" s="38" t="s">
        <v>15</v>
      </c>
      <c r="M8655" s="38" t="s">
        <v>13</v>
      </c>
    </row>
    <row r="8656" spans="1:13" s="39" customFormat="1" ht="12.75" x14ac:dyDescent="0.2">
      <c r="A8656" s="33" t="s">
        <v>27</v>
      </c>
      <c r="B8656" s="33" t="s">
        <v>582</v>
      </c>
      <c r="C8656" s="34">
        <v>10</v>
      </c>
      <c r="D8656" s="33" t="s">
        <v>34</v>
      </c>
      <c r="E8656" s="33" t="s">
        <v>9053</v>
      </c>
      <c r="F8656" s="35">
        <v>31163100</v>
      </c>
      <c r="G8656" s="33" t="s">
        <v>467</v>
      </c>
      <c r="H8656" s="33">
        <v>2</v>
      </c>
      <c r="I8656" s="33">
        <v>7</v>
      </c>
      <c r="J8656" s="36">
        <v>2</v>
      </c>
      <c r="K8656" s="37">
        <v>154700</v>
      </c>
      <c r="L8656" s="38" t="s">
        <v>15</v>
      </c>
      <c r="M8656" s="38" t="s">
        <v>13</v>
      </c>
    </row>
    <row r="8657" spans="1:13" s="39" customFormat="1" ht="12.75" x14ac:dyDescent="0.2">
      <c r="A8657" s="33" t="s">
        <v>27</v>
      </c>
      <c r="B8657" s="33" t="s">
        <v>582</v>
      </c>
      <c r="C8657" s="34">
        <v>10</v>
      </c>
      <c r="D8657" s="33" t="s">
        <v>34</v>
      </c>
      <c r="E8657" s="33" t="s">
        <v>9054</v>
      </c>
      <c r="F8657" s="35">
        <v>31163100</v>
      </c>
      <c r="G8657" s="33" t="s">
        <v>467</v>
      </c>
      <c r="H8657" s="33">
        <v>2</v>
      </c>
      <c r="I8657" s="33">
        <v>7</v>
      </c>
      <c r="J8657" s="36">
        <v>2</v>
      </c>
      <c r="K8657" s="37">
        <v>154700</v>
      </c>
      <c r="L8657" s="38" t="s">
        <v>15</v>
      </c>
      <c r="M8657" s="38" t="s">
        <v>13</v>
      </c>
    </row>
    <row r="8658" spans="1:13" s="39" customFormat="1" ht="12.75" x14ac:dyDescent="0.2">
      <c r="A8658" s="33" t="s">
        <v>27</v>
      </c>
      <c r="B8658" s="33" t="s">
        <v>582</v>
      </c>
      <c r="C8658" s="34">
        <v>10</v>
      </c>
      <c r="D8658" s="33" t="s">
        <v>34</v>
      </c>
      <c r="E8658" s="33" t="s">
        <v>9055</v>
      </c>
      <c r="F8658" s="35">
        <v>39121633</v>
      </c>
      <c r="G8658" s="33" t="s">
        <v>467</v>
      </c>
      <c r="H8658" s="33">
        <v>2</v>
      </c>
      <c r="I8658" s="33">
        <v>6</v>
      </c>
      <c r="J8658" s="36">
        <v>2</v>
      </c>
      <c r="K8658" s="37">
        <v>154700</v>
      </c>
      <c r="L8658" s="38" t="s">
        <v>15</v>
      </c>
      <c r="M8658" s="38" t="s">
        <v>13</v>
      </c>
    </row>
    <row r="8659" spans="1:13" s="39" customFormat="1" ht="12.75" x14ac:dyDescent="0.2">
      <c r="A8659" s="33" t="s">
        <v>27</v>
      </c>
      <c r="B8659" s="33" t="s">
        <v>582</v>
      </c>
      <c r="C8659" s="34">
        <v>10</v>
      </c>
      <c r="D8659" s="33" t="s">
        <v>34</v>
      </c>
      <c r="E8659" s="33" t="s">
        <v>9056</v>
      </c>
      <c r="F8659" s="35">
        <v>39121633</v>
      </c>
      <c r="G8659" s="33" t="s">
        <v>467</v>
      </c>
      <c r="H8659" s="33">
        <v>2</v>
      </c>
      <c r="I8659" s="33">
        <v>6</v>
      </c>
      <c r="J8659" s="36">
        <v>2</v>
      </c>
      <c r="K8659" s="37">
        <v>152400</v>
      </c>
      <c r="L8659" s="38" t="s">
        <v>15</v>
      </c>
      <c r="M8659" s="38" t="s">
        <v>13</v>
      </c>
    </row>
    <row r="8660" spans="1:13" s="39" customFormat="1" ht="12.75" x14ac:dyDescent="0.2">
      <c r="A8660" s="33" t="s">
        <v>27</v>
      </c>
      <c r="B8660" s="33" t="s">
        <v>585</v>
      </c>
      <c r="C8660" s="34">
        <v>10</v>
      </c>
      <c r="D8660" s="33" t="s">
        <v>93</v>
      </c>
      <c r="E8660" s="33" t="s">
        <v>9057</v>
      </c>
      <c r="F8660" s="35">
        <v>24111500</v>
      </c>
      <c r="G8660" s="33" t="s">
        <v>467</v>
      </c>
      <c r="H8660" s="33">
        <v>2</v>
      </c>
      <c r="I8660" s="33">
        <v>6</v>
      </c>
      <c r="J8660" s="36">
        <v>500</v>
      </c>
      <c r="K8660" s="37">
        <v>150000</v>
      </c>
      <c r="L8660" s="38" t="s">
        <v>15</v>
      </c>
      <c r="M8660" s="38" t="s">
        <v>13</v>
      </c>
    </row>
    <row r="8661" spans="1:13" s="39" customFormat="1" ht="12.75" x14ac:dyDescent="0.2">
      <c r="A8661" s="33" t="s">
        <v>27</v>
      </c>
      <c r="B8661" s="33" t="s">
        <v>582</v>
      </c>
      <c r="C8661" s="34">
        <v>10</v>
      </c>
      <c r="D8661" s="33" t="s">
        <v>34</v>
      </c>
      <c r="E8661" s="33" t="s">
        <v>9058</v>
      </c>
      <c r="F8661" s="35">
        <v>31163100</v>
      </c>
      <c r="G8661" s="33" t="s">
        <v>467</v>
      </c>
      <c r="H8661" s="33">
        <v>2</v>
      </c>
      <c r="I8661" s="33">
        <v>7</v>
      </c>
      <c r="J8661" s="36">
        <v>6</v>
      </c>
      <c r="K8661" s="37">
        <v>150000</v>
      </c>
      <c r="L8661" s="38" t="s">
        <v>15</v>
      </c>
      <c r="M8661" s="38" t="s">
        <v>13</v>
      </c>
    </row>
    <row r="8662" spans="1:13" s="39" customFormat="1" ht="12.75" x14ac:dyDescent="0.2">
      <c r="A8662" s="33" t="s">
        <v>27</v>
      </c>
      <c r="B8662" s="33" t="s">
        <v>582</v>
      </c>
      <c r="C8662" s="34">
        <v>10</v>
      </c>
      <c r="D8662" s="33" t="s">
        <v>34</v>
      </c>
      <c r="E8662" s="33" t="s">
        <v>9059</v>
      </c>
      <c r="F8662" s="35">
        <v>31163100</v>
      </c>
      <c r="G8662" s="33" t="s">
        <v>467</v>
      </c>
      <c r="H8662" s="33">
        <v>2</v>
      </c>
      <c r="I8662" s="33">
        <v>7</v>
      </c>
      <c r="J8662" s="36">
        <v>6</v>
      </c>
      <c r="K8662" s="37">
        <v>150000</v>
      </c>
      <c r="L8662" s="38" t="s">
        <v>15</v>
      </c>
      <c r="M8662" s="38" t="s">
        <v>13</v>
      </c>
    </row>
    <row r="8663" spans="1:13" s="39" customFormat="1" ht="12.75" x14ac:dyDescent="0.2">
      <c r="A8663" s="33" t="s">
        <v>27</v>
      </c>
      <c r="B8663" s="33" t="s">
        <v>582</v>
      </c>
      <c r="C8663" s="34">
        <v>10</v>
      </c>
      <c r="D8663" s="33" t="s">
        <v>34</v>
      </c>
      <c r="E8663" s="33" t="s">
        <v>9060</v>
      </c>
      <c r="F8663" s="35">
        <v>31163100</v>
      </c>
      <c r="G8663" s="33" t="s">
        <v>467</v>
      </c>
      <c r="H8663" s="33">
        <v>2</v>
      </c>
      <c r="I8663" s="33">
        <v>7</v>
      </c>
      <c r="J8663" s="36">
        <v>6</v>
      </c>
      <c r="K8663" s="37">
        <v>142800</v>
      </c>
      <c r="L8663" s="38" t="s">
        <v>15</v>
      </c>
      <c r="M8663" s="38" t="s">
        <v>13</v>
      </c>
    </row>
    <row r="8664" spans="1:13" s="39" customFormat="1" ht="12.75" x14ac:dyDescent="0.2">
      <c r="A8664" s="33" t="s">
        <v>27</v>
      </c>
      <c r="B8664" s="33" t="s">
        <v>582</v>
      </c>
      <c r="C8664" s="34">
        <v>10</v>
      </c>
      <c r="D8664" s="33" t="s">
        <v>34</v>
      </c>
      <c r="E8664" s="33" t="s">
        <v>9061</v>
      </c>
      <c r="F8664" s="35">
        <v>39121633</v>
      </c>
      <c r="G8664" s="33" t="s">
        <v>467</v>
      </c>
      <c r="H8664" s="33">
        <v>2</v>
      </c>
      <c r="I8664" s="33">
        <v>6</v>
      </c>
      <c r="J8664" s="36">
        <v>2</v>
      </c>
      <c r="K8664" s="37">
        <v>142800</v>
      </c>
      <c r="L8664" s="38" t="s">
        <v>15</v>
      </c>
      <c r="M8664" s="38" t="s">
        <v>13</v>
      </c>
    </row>
    <row r="8665" spans="1:13" s="39" customFormat="1" ht="12.75" x14ac:dyDescent="0.2">
      <c r="A8665" s="33" t="s">
        <v>27</v>
      </c>
      <c r="B8665" s="33" t="s">
        <v>582</v>
      </c>
      <c r="C8665" s="34">
        <v>10</v>
      </c>
      <c r="D8665" s="33" t="s">
        <v>34</v>
      </c>
      <c r="E8665" s="33" t="s">
        <v>9062</v>
      </c>
      <c r="F8665" s="35">
        <v>31161501</v>
      </c>
      <c r="G8665" s="33" t="s">
        <v>467</v>
      </c>
      <c r="H8665" s="33">
        <v>2</v>
      </c>
      <c r="I8665" s="33">
        <v>6</v>
      </c>
      <c r="J8665" s="36">
        <v>30</v>
      </c>
      <c r="K8665" s="37">
        <v>135000</v>
      </c>
      <c r="L8665" s="38" t="s">
        <v>15</v>
      </c>
      <c r="M8665" s="38" t="s">
        <v>13</v>
      </c>
    </row>
    <row r="8666" spans="1:13" s="39" customFormat="1" ht="12.75" x14ac:dyDescent="0.2">
      <c r="A8666" s="33" t="s">
        <v>27</v>
      </c>
      <c r="B8666" s="33" t="s">
        <v>582</v>
      </c>
      <c r="C8666" s="34">
        <v>10</v>
      </c>
      <c r="D8666" s="33" t="s">
        <v>34</v>
      </c>
      <c r="E8666" s="33" t="s">
        <v>9055</v>
      </c>
      <c r="F8666" s="35">
        <v>39121633</v>
      </c>
      <c r="G8666" s="33" t="s">
        <v>467</v>
      </c>
      <c r="H8666" s="33">
        <v>2</v>
      </c>
      <c r="I8666" s="33">
        <v>6</v>
      </c>
      <c r="J8666" s="36">
        <v>2</v>
      </c>
      <c r="K8666" s="37">
        <v>130900</v>
      </c>
      <c r="L8666" s="38" t="s">
        <v>15</v>
      </c>
      <c r="M8666" s="38" t="s">
        <v>13</v>
      </c>
    </row>
    <row r="8667" spans="1:13" s="39" customFormat="1" ht="12.75" x14ac:dyDescent="0.2">
      <c r="A8667" s="33" t="s">
        <v>27</v>
      </c>
      <c r="B8667" s="33" t="s">
        <v>582</v>
      </c>
      <c r="C8667" s="34">
        <v>10</v>
      </c>
      <c r="D8667" s="33" t="s">
        <v>34</v>
      </c>
      <c r="E8667" s="33" t="s">
        <v>9063</v>
      </c>
      <c r="F8667" s="35">
        <v>31163100</v>
      </c>
      <c r="G8667" s="33" t="s">
        <v>467</v>
      </c>
      <c r="H8667" s="33">
        <v>2</v>
      </c>
      <c r="I8667" s="33">
        <v>7</v>
      </c>
      <c r="J8667" s="36">
        <v>4</v>
      </c>
      <c r="K8667" s="37">
        <v>119000</v>
      </c>
      <c r="L8667" s="38" t="s">
        <v>15</v>
      </c>
      <c r="M8667" s="38" t="s">
        <v>13</v>
      </c>
    </row>
    <row r="8668" spans="1:13" s="39" customFormat="1" ht="12.75" x14ac:dyDescent="0.2">
      <c r="A8668" s="33" t="s">
        <v>27</v>
      </c>
      <c r="B8668" s="33" t="s">
        <v>582</v>
      </c>
      <c r="C8668" s="34">
        <v>10</v>
      </c>
      <c r="D8668" s="33" t="s">
        <v>34</v>
      </c>
      <c r="E8668" s="33" t="s">
        <v>9064</v>
      </c>
      <c r="F8668" s="35">
        <v>31163100</v>
      </c>
      <c r="G8668" s="33" t="s">
        <v>467</v>
      </c>
      <c r="H8668" s="33">
        <v>2</v>
      </c>
      <c r="I8668" s="33">
        <v>7</v>
      </c>
      <c r="J8668" s="36">
        <v>4</v>
      </c>
      <c r="K8668" s="37">
        <v>119000</v>
      </c>
      <c r="L8668" s="38" t="s">
        <v>15</v>
      </c>
      <c r="M8668" s="38" t="s">
        <v>13</v>
      </c>
    </row>
    <row r="8669" spans="1:13" s="39" customFormat="1" ht="12.75" x14ac:dyDescent="0.2">
      <c r="A8669" s="33" t="s">
        <v>27</v>
      </c>
      <c r="B8669" s="33" t="s">
        <v>582</v>
      </c>
      <c r="C8669" s="34">
        <v>10</v>
      </c>
      <c r="D8669" s="33" t="s">
        <v>34</v>
      </c>
      <c r="E8669" s="33" t="s">
        <v>9065</v>
      </c>
      <c r="F8669" s="35">
        <v>31163100</v>
      </c>
      <c r="G8669" s="33" t="s">
        <v>467</v>
      </c>
      <c r="H8669" s="33">
        <v>2</v>
      </c>
      <c r="I8669" s="33">
        <v>7</v>
      </c>
      <c r="J8669" s="36">
        <v>2</v>
      </c>
      <c r="K8669" s="37">
        <v>119000</v>
      </c>
      <c r="L8669" s="38" t="s">
        <v>15</v>
      </c>
      <c r="M8669" s="38" t="s">
        <v>13</v>
      </c>
    </row>
    <row r="8670" spans="1:13" s="39" customFormat="1" ht="12.75" x14ac:dyDescent="0.2">
      <c r="A8670" s="33" t="s">
        <v>27</v>
      </c>
      <c r="B8670" s="33" t="s">
        <v>582</v>
      </c>
      <c r="C8670" s="34">
        <v>10</v>
      </c>
      <c r="D8670" s="33" t="s">
        <v>34</v>
      </c>
      <c r="E8670" s="33" t="s">
        <v>9066</v>
      </c>
      <c r="F8670" s="35">
        <v>31161500</v>
      </c>
      <c r="G8670" s="33" t="s">
        <v>467</v>
      </c>
      <c r="H8670" s="33">
        <v>2</v>
      </c>
      <c r="I8670" s="33">
        <v>6</v>
      </c>
      <c r="J8670" s="36">
        <v>25</v>
      </c>
      <c r="K8670" s="37">
        <v>116250</v>
      </c>
      <c r="L8670" s="38" t="s">
        <v>15</v>
      </c>
      <c r="M8670" s="38" t="s">
        <v>13</v>
      </c>
    </row>
    <row r="8671" spans="1:13" s="39" customFormat="1" ht="12.75" x14ac:dyDescent="0.2">
      <c r="A8671" s="33" t="s">
        <v>27</v>
      </c>
      <c r="B8671" s="33" t="s">
        <v>582</v>
      </c>
      <c r="C8671" s="34">
        <v>10</v>
      </c>
      <c r="D8671" s="33" t="s">
        <v>34</v>
      </c>
      <c r="E8671" s="33" t="s">
        <v>9067</v>
      </c>
      <c r="F8671" s="35">
        <v>31163100</v>
      </c>
      <c r="G8671" s="33" t="s">
        <v>467</v>
      </c>
      <c r="H8671" s="33">
        <v>2</v>
      </c>
      <c r="I8671" s="33">
        <v>7</v>
      </c>
      <c r="J8671" s="36">
        <v>6</v>
      </c>
      <c r="K8671" s="37">
        <v>107100</v>
      </c>
      <c r="L8671" s="38" t="s">
        <v>15</v>
      </c>
      <c r="M8671" s="38" t="s">
        <v>13</v>
      </c>
    </row>
    <row r="8672" spans="1:13" s="39" customFormat="1" ht="12.75" x14ac:dyDescent="0.2">
      <c r="A8672" s="33" t="s">
        <v>27</v>
      </c>
      <c r="B8672" s="33" t="s">
        <v>582</v>
      </c>
      <c r="C8672" s="34">
        <v>10</v>
      </c>
      <c r="D8672" s="33" t="s">
        <v>34</v>
      </c>
      <c r="E8672" s="33" t="s">
        <v>9068</v>
      </c>
      <c r="F8672" s="35">
        <v>31163100</v>
      </c>
      <c r="G8672" s="33" t="s">
        <v>467</v>
      </c>
      <c r="H8672" s="33">
        <v>2</v>
      </c>
      <c r="I8672" s="33">
        <v>7</v>
      </c>
      <c r="J8672" s="36">
        <v>3</v>
      </c>
      <c r="K8672" s="37">
        <v>107100</v>
      </c>
      <c r="L8672" s="38" t="s">
        <v>15</v>
      </c>
      <c r="M8672" s="38" t="s">
        <v>13</v>
      </c>
    </row>
    <row r="8673" spans="1:13" s="39" customFormat="1" ht="12.75" x14ac:dyDescent="0.2">
      <c r="A8673" s="33" t="s">
        <v>27</v>
      </c>
      <c r="B8673" s="33" t="s">
        <v>582</v>
      </c>
      <c r="C8673" s="34">
        <v>10</v>
      </c>
      <c r="D8673" s="33" t="s">
        <v>34</v>
      </c>
      <c r="E8673" s="33" t="s">
        <v>9069</v>
      </c>
      <c r="F8673" s="35">
        <v>39121633</v>
      </c>
      <c r="G8673" s="33" t="s">
        <v>467</v>
      </c>
      <c r="H8673" s="33">
        <v>2</v>
      </c>
      <c r="I8673" s="33">
        <v>6</v>
      </c>
      <c r="J8673" s="36">
        <v>2</v>
      </c>
      <c r="K8673" s="37">
        <v>107100</v>
      </c>
      <c r="L8673" s="38" t="s">
        <v>15</v>
      </c>
      <c r="M8673" s="38" t="s">
        <v>13</v>
      </c>
    </row>
    <row r="8674" spans="1:13" s="39" customFormat="1" ht="12.75" x14ac:dyDescent="0.2">
      <c r="A8674" s="33" t="s">
        <v>27</v>
      </c>
      <c r="B8674" s="33" t="s">
        <v>582</v>
      </c>
      <c r="C8674" s="34">
        <v>10</v>
      </c>
      <c r="D8674" s="33" t="s">
        <v>34</v>
      </c>
      <c r="E8674" s="33" t="s">
        <v>9070</v>
      </c>
      <c r="F8674" s="35">
        <v>25174800</v>
      </c>
      <c r="G8674" s="33" t="s">
        <v>467</v>
      </c>
      <c r="H8674" s="33">
        <v>2</v>
      </c>
      <c r="I8674" s="33">
        <v>6</v>
      </c>
      <c r="J8674" s="36">
        <v>50</v>
      </c>
      <c r="K8674" s="37">
        <v>105000</v>
      </c>
      <c r="L8674" s="38" t="s">
        <v>15</v>
      </c>
      <c r="M8674" s="38" t="s">
        <v>13</v>
      </c>
    </row>
    <row r="8675" spans="1:13" s="39" customFormat="1" ht="12.75" x14ac:dyDescent="0.2">
      <c r="A8675" s="33" t="s">
        <v>27</v>
      </c>
      <c r="B8675" s="33" t="s">
        <v>582</v>
      </c>
      <c r="C8675" s="34">
        <v>10</v>
      </c>
      <c r="D8675" s="33" t="s">
        <v>34</v>
      </c>
      <c r="E8675" s="33" t="s">
        <v>9071</v>
      </c>
      <c r="F8675" s="35">
        <v>39121633</v>
      </c>
      <c r="G8675" s="33" t="s">
        <v>467</v>
      </c>
      <c r="H8675" s="33">
        <v>2</v>
      </c>
      <c r="I8675" s="33">
        <v>6</v>
      </c>
      <c r="J8675" s="36">
        <v>2</v>
      </c>
      <c r="K8675" s="37">
        <v>104800</v>
      </c>
      <c r="L8675" s="38" t="s">
        <v>15</v>
      </c>
      <c r="M8675" s="38" t="s">
        <v>13</v>
      </c>
    </row>
    <row r="8676" spans="1:13" s="39" customFormat="1" ht="12.75" x14ac:dyDescent="0.2">
      <c r="A8676" s="33" t="s">
        <v>27</v>
      </c>
      <c r="B8676" s="33" t="s">
        <v>582</v>
      </c>
      <c r="C8676" s="34">
        <v>10</v>
      </c>
      <c r="D8676" s="33" t="s">
        <v>34</v>
      </c>
      <c r="E8676" s="33" t="s">
        <v>9072</v>
      </c>
      <c r="F8676" s="35">
        <v>39121633</v>
      </c>
      <c r="G8676" s="33" t="s">
        <v>467</v>
      </c>
      <c r="H8676" s="33">
        <v>2</v>
      </c>
      <c r="I8676" s="33">
        <v>6</v>
      </c>
      <c r="J8676" s="36">
        <v>2</v>
      </c>
      <c r="K8676" s="37">
        <v>104800</v>
      </c>
      <c r="L8676" s="38" t="s">
        <v>15</v>
      </c>
      <c r="M8676" s="38" t="s">
        <v>13</v>
      </c>
    </row>
    <row r="8677" spans="1:13" s="39" customFormat="1" ht="12.75" x14ac:dyDescent="0.2">
      <c r="A8677" s="33" t="s">
        <v>27</v>
      </c>
      <c r="B8677" s="33" t="s">
        <v>582</v>
      </c>
      <c r="C8677" s="34">
        <v>10</v>
      </c>
      <c r="D8677" s="33" t="s">
        <v>34</v>
      </c>
      <c r="E8677" s="33" t="s">
        <v>9073</v>
      </c>
      <c r="F8677" s="35">
        <v>39121633</v>
      </c>
      <c r="G8677" s="33" t="s">
        <v>467</v>
      </c>
      <c r="H8677" s="33">
        <v>2</v>
      </c>
      <c r="I8677" s="33">
        <v>6</v>
      </c>
      <c r="J8677" s="36">
        <v>2</v>
      </c>
      <c r="K8677" s="37">
        <v>104800</v>
      </c>
      <c r="L8677" s="38" t="s">
        <v>15</v>
      </c>
      <c r="M8677" s="38" t="s">
        <v>13</v>
      </c>
    </row>
    <row r="8678" spans="1:13" s="39" customFormat="1" ht="12.75" x14ac:dyDescent="0.2">
      <c r="A8678" s="33" t="s">
        <v>27</v>
      </c>
      <c r="B8678" s="33" t="s">
        <v>582</v>
      </c>
      <c r="C8678" s="34">
        <v>10</v>
      </c>
      <c r="D8678" s="33" t="s">
        <v>34</v>
      </c>
      <c r="E8678" s="33" t="s">
        <v>9074</v>
      </c>
      <c r="F8678" s="35">
        <v>31161500</v>
      </c>
      <c r="G8678" s="33" t="s">
        <v>467</v>
      </c>
      <c r="H8678" s="33">
        <v>2</v>
      </c>
      <c r="I8678" s="33">
        <v>6</v>
      </c>
      <c r="J8678" s="36">
        <v>22.5</v>
      </c>
      <c r="K8678" s="37">
        <v>104625</v>
      </c>
      <c r="L8678" s="38" t="s">
        <v>15</v>
      </c>
      <c r="M8678" s="38" t="s">
        <v>13</v>
      </c>
    </row>
    <row r="8679" spans="1:13" s="39" customFormat="1" ht="12.75" x14ac:dyDescent="0.2">
      <c r="A8679" s="33" t="s">
        <v>27</v>
      </c>
      <c r="B8679" s="33" t="s">
        <v>582</v>
      </c>
      <c r="C8679" s="34">
        <v>10</v>
      </c>
      <c r="D8679" s="33" t="s">
        <v>34</v>
      </c>
      <c r="E8679" s="33" t="s">
        <v>9075</v>
      </c>
      <c r="F8679" s="35">
        <v>31161500</v>
      </c>
      <c r="G8679" s="33" t="s">
        <v>467</v>
      </c>
      <c r="H8679" s="33">
        <v>2</v>
      </c>
      <c r="I8679" s="33">
        <v>6</v>
      </c>
      <c r="J8679" s="36">
        <v>8</v>
      </c>
      <c r="K8679" s="37">
        <v>95200</v>
      </c>
      <c r="L8679" s="38" t="s">
        <v>15</v>
      </c>
      <c r="M8679" s="38" t="s">
        <v>13</v>
      </c>
    </row>
    <row r="8680" spans="1:13" s="39" customFormat="1" ht="12.75" x14ac:dyDescent="0.2">
      <c r="A8680" s="33" t="s">
        <v>27</v>
      </c>
      <c r="B8680" s="33" t="s">
        <v>582</v>
      </c>
      <c r="C8680" s="34">
        <v>10</v>
      </c>
      <c r="D8680" s="33" t="s">
        <v>34</v>
      </c>
      <c r="E8680" s="33" t="s">
        <v>9076</v>
      </c>
      <c r="F8680" s="35">
        <v>25174800</v>
      </c>
      <c r="G8680" s="33" t="s">
        <v>467</v>
      </c>
      <c r="H8680" s="33">
        <v>2</v>
      </c>
      <c r="I8680" s="33">
        <v>6</v>
      </c>
      <c r="J8680" s="36">
        <v>50</v>
      </c>
      <c r="K8680" s="37">
        <v>90000</v>
      </c>
      <c r="L8680" s="38" t="s">
        <v>15</v>
      </c>
      <c r="M8680" s="38" t="s">
        <v>13</v>
      </c>
    </row>
    <row r="8681" spans="1:13" s="39" customFormat="1" ht="12.75" x14ac:dyDescent="0.2">
      <c r="A8681" s="33" t="s">
        <v>27</v>
      </c>
      <c r="B8681" s="33" t="s">
        <v>582</v>
      </c>
      <c r="C8681" s="34">
        <v>10</v>
      </c>
      <c r="D8681" s="33" t="s">
        <v>34</v>
      </c>
      <c r="E8681" s="33" t="s">
        <v>9077</v>
      </c>
      <c r="F8681" s="35">
        <v>31163100</v>
      </c>
      <c r="G8681" s="33" t="s">
        <v>467</v>
      </c>
      <c r="H8681" s="33">
        <v>2</v>
      </c>
      <c r="I8681" s="33">
        <v>7</v>
      </c>
      <c r="J8681" s="36">
        <v>3</v>
      </c>
      <c r="K8681" s="37">
        <v>85800</v>
      </c>
      <c r="L8681" s="38" t="s">
        <v>15</v>
      </c>
      <c r="M8681" s="38" t="s">
        <v>13</v>
      </c>
    </row>
    <row r="8682" spans="1:13" s="39" customFormat="1" ht="12.75" x14ac:dyDescent="0.2">
      <c r="A8682" s="33" t="s">
        <v>27</v>
      </c>
      <c r="B8682" s="33" t="s">
        <v>582</v>
      </c>
      <c r="C8682" s="34">
        <v>10</v>
      </c>
      <c r="D8682" s="33" t="s">
        <v>34</v>
      </c>
      <c r="E8682" s="33" t="s">
        <v>9078</v>
      </c>
      <c r="F8682" s="35">
        <v>31163100</v>
      </c>
      <c r="G8682" s="33" t="s">
        <v>467</v>
      </c>
      <c r="H8682" s="33">
        <v>2</v>
      </c>
      <c r="I8682" s="33">
        <v>7</v>
      </c>
      <c r="J8682" s="36">
        <v>2</v>
      </c>
      <c r="K8682" s="37">
        <v>83300</v>
      </c>
      <c r="L8682" s="38" t="s">
        <v>15</v>
      </c>
      <c r="M8682" s="38" t="s">
        <v>13</v>
      </c>
    </row>
    <row r="8683" spans="1:13" s="39" customFormat="1" ht="12.75" x14ac:dyDescent="0.2">
      <c r="A8683" s="33" t="s">
        <v>27</v>
      </c>
      <c r="B8683" s="33" t="s">
        <v>582</v>
      </c>
      <c r="C8683" s="34">
        <v>10</v>
      </c>
      <c r="D8683" s="33" t="s">
        <v>34</v>
      </c>
      <c r="E8683" s="33" t="s">
        <v>9079</v>
      </c>
      <c r="F8683" s="35">
        <v>31161501</v>
      </c>
      <c r="G8683" s="33" t="s">
        <v>467</v>
      </c>
      <c r="H8683" s="33">
        <v>2</v>
      </c>
      <c r="I8683" s="33">
        <v>6</v>
      </c>
      <c r="J8683" s="36">
        <v>22.5</v>
      </c>
      <c r="K8683" s="37">
        <v>81000</v>
      </c>
      <c r="L8683" s="38" t="s">
        <v>15</v>
      </c>
      <c r="M8683" s="38" t="s">
        <v>13</v>
      </c>
    </row>
    <row r="8684" spans="1:13" s="39" customFormat="1" ht="12.75" x14ac:dyDescent="0.2">
      <c r="A8684" s="33" t="s">
        <v>27</v>
      </c>
      <c r="B8684" s="33" t="s">
        <v>582</v>
      </c>
      <c r="C8684" s="34">
        <v>10</v>
      </c>
      <c r="D8684" s="33" t="s">
        <v>34</v>
      </c>
      <c r="E8684" s="33" t="s">
        <v>9080</v>
      </c>
      <c r="F8684" s="35">
        <v>25174800</v>
      </c>
      <c r="G8684" s="33" t="s">
        <v>467</v>
      </c>
      <c r="H8684" s="33">
        <v>2</v>
      </c>
      <c r="I8684" s="33">
        <v>6</v>
      </c>
      <c r="J8684" s="36">
        <v>49</v>
      </c>
      <c r="K8684" s="37">
        <v>80850</v>
      </c>
      <c r="L8684" s="38" t="s">
        <v>15</v>
      </c>
      <c r="M8684" s="38" t="s">
        <v>13</v>
      </c>
    </row>
    <row r="8685" spans="1:13" s="39" customFormat="1" ht="12.75" x14ac:dyDescent="0.2">
      <c r="A8685" s="33" t="s">
        <v>27</v>
      </c>
      <c r="B8685" s="33" t="s">
        <v>582</v>
      </c>
      <c r="C8685" s="34">
        <v>10</v>
      </c>
      <c r="D8685" s="33" t="s">
        <v>34</v>
      </c>
      <c r="E8685" s="33" t="s">
        <v>9081</v>
      </c>
      <c r="F8685" s="35">
        <v>31161500</v>
      </c>
      <c r="G8685" s="33" t="s">
        <v>467</v>
      </c>
      <c r="H8685" s="33">
        <v>2</v>
      </c>
      <c r="I8685" s="33">
        <v>6</v>
      </c>
      <c r="J8685" s="36">
        <v>25</v>
      </c>
      <c r="K8685" s="37">
        <v>76250</v>
      </c>
      <c r="L8685" s="38" t="s">
        <v>15</v>
      </c>
      <c r="M8685" s="38" t="s">
        <v>13</v>
      </c>
    </row>
    <row r="8686" spans="1:13" s="39" customFormat="1" ht="12.75" x14ac:dyDescent="0.2">
      <c r="A8686" s="33" t="s">
        <v>27</v>
      </c>
      <c r="B8686" s="33" t="s">
        <v>582</v>
      </c>
      <c r="C8686" s="34">
        <v>10</v>
      </c>
      <c r="D8686" s="33" t="s">
        <v>34</v>
      </c>
      <c r="E8686" s="33" t="s">
        <v>9082</v>
      </c>
      <c r="F8686" s="35">
        <v>31163100</v>
      </c>
      <c r="G8686" s="33" t="s">
        <v>467</v>
      </c>
      <c r="H8686" s="33">
        <v>2</v>
      </c>
      <c r="I8686" s="33">
        <v>7</v>
      </c>
      <c r="J8686" s="36">
        <v>2</v>
      </c>
      <c r="K8686" s="37">
        <v>71400</v>
      </c>
      <c r="L8686" s="38" t="s">
        <v>15</v>
      </c>
      <c r="M8686" s="38" t="s">
        <v>13</v>
      </c>
    </row>
    <row r="8687" spans="1:13" s="39" customFormat="1" ht="12.75" x14ac:dyDescent="0.2">
      <c r="A8687" s="33" t="s">
        <v>27</v>
      </c>
      <c r="B8687" s="33" t="s">
        <v>582</v>
      </c>
      <c r="C8687" s="34">
        <v>10</v>
      </c>
      <c r="D8687" s="33" t="s">
        <v>34</v>
      </c>
      <c r="E8687" s="33" t="s">
        <v>9083</v>
      </c>
      <c r="F8687" s="35">
        <v>31161500</v>
      </c>
      <c r="G8687" s="33" t="s">
        <v>467</v>
      </c>
      <c r="H8687" s="33">
        <v>2</v>
      </c>
      <c r="I8687" s="33">
        <v>6</v>
      </c>
      <c r="J8687" s="36">
        <v>15</v>
      </c>
      <c r="K8687" s="37">
        <v>69750</v>
      </c>
      <c r="L8687" s="38" t="s">
        <v>15</v>
      </c>
      <c r="M8687" s="38" t="s">
        <v>13</v>
      </c>
    </row>
    <row r="8688" spans="1:13" s="39" customFormat="1" ht="12.75" x14ac:dyDescent="0.2">
      <c r="A8688" s="33" t="s">
        <v>27</v>
      </c>
      <c r="B8688" s="33" t="s">
        <v>582</v>
      </c>
      <c r="C8688" s="34">
        <v>10</v>
      </c>
      <c r="D8688" s="33" t="s">
        <v>34</v>
      </c>
      <c r="E8688" s="33" t="s">
        <v>9084</v>
      </c>
      <c r="F8688" s="35">
        <v>31161700</v>
      </c>
      <c r="G8688" s="33" t="s">
        <v>467</v>
      </c>
      <c r="H8688" s="33">
        <v>2</v>
      </c>
      <c r="I8688" s="33">
        <v>6</v>
      </c>
      <c r="J8688" s="36">
        <v>30</v>
      </c>
      <c r="K8688" s="37">
        <v>69000</v>
      </c>
      <c r="L8688" s="38" t="s">
        <v>15</v>
      </c>
      <c r="M8688" s="38" t="s">
        <v>13</v>
      </c>
    </row>
    <row r="8689" spans="1:13" s="39" customFormat="1" ht="12.75" x14ac:dyDescent="0.2">
      <c r="A8689" s="33" t="s">
        <v>27</v>
      </c>
      <c r="B8689" s="33" t="s">
        <v>582</v>
      </c>
      <c r="C8689" s="34">
        <v>10</v>
      </c>
      <c r="D8689" s="33" t="s">
        <v>34</v>
      </c>
      <c r="E8689" s="33" t="s">
        <v>9085</v>
      </c>
      <c r="F8689" s="35">
        <v>39121327</v>
      </c>
      <c r="G8689" s="33" t="s">
        <v>467</v>
      </c>
      <c r="H8689" s="33">
        <v>2</v>
      </c>
      <c r="I8689" s="33">
        <v>6</v>
      </c>
      <c r="J8689" s="36">
        <v>44.5</v>
      </c>
      <c r="K8689" s="37">
        <v>66750</v>
      </c>
      <c r="L8689" s="38" t="s">
        <v>15</v>
      </c>
      <c r="M8689" s="38" t="s">
        <v>13</v>
      </c>
    </row>
    <row r="8690" spans="1:13" s="39" customFormat="1" ht="12.75" x14ac:dyDescent="0.2">
      <c r="A8690" s="33" t="s">
        <v>27</v>
      </c>
      <c r="B8690" s="33" t="s">
        <v>582</v>
      </c>
      <c r="C8690" s="34">
        <v>10</v>
      </c>
      <c r="D8690" s="33" t="s">
        <v>34</v>
      </c>
      <c r="E8690" s="33" t="s">
        <v>9086</v>
      </c>
      <c r="F8690" s="35">
        <v>31163100</v>
      </c>
      <c r="G8690" s="33" t="s">
        <v>467</v>
      </c>
      <c r="H8690" s="33">
        <v>2</v>
      </c>
      <c r="I8690" s="33">
        <v>7</v>
      </c>
      <c r="J8690" s="36">
        <v>2</v>
      </c>
      <c r="K8690" s="37">
        <v>61900</v>
      </c>
      <c r="L8690" s="38" t="s">
        <v>15</v>
      </c>
      <c r="M8690" s="38" t="s">
        <v>13</v>
      </c>
    </row>
    <row r="8691" spans="1:13" s="39" customFormat="1" ht="12.75" x14ac:dyDescent="0.2">
      <c r="A8691" s="33" t="s">
        <v>27</v>
      </c>
      <c r="B8691" s="33" t="s">
        <v>582</v>
      </c>
      <c r="C8691" s="34">
        <v>10</v>
      </c>
      <c r="D8691" s="33" t="s">
        <v>34</v>
      </c>
      <c r="E8691" s="33" t="s">
        <v>9087</v>
      </c>
      <c r="F8691" s="35">
        <v>31163100</v>
      </c>
      <c r="G8691" s="33" t="s">
        <v>467</v>
      </c>
      <c r="H8691" s="33">
        <v>2</v>
      </c>
      <c r="I8691" s="33">
        <v>7</v>
      </c>
      <c r="J8691" s="36">
        <v>3</v>
      </c>
      <c r="K8691" s="37">
        <v>60750</v>
      </c>
      <c r="L8691" s="38" t="s">
        <v>15</v>
      </c>
      <c r="M8691" s="38" t="s">
        <v>13</v>
      </c>
    </row>
    <row r="8692" spans="1:13" s="39" customFormat="1" ht="12.75" x14ac:dyDescent="0.2">
      <c r="A8692" s="33" t="s">
        <v>27</v>
      </c>
      <c r="B8692" s="33" t="s">
        <v>582</v>
      </c>
      <c r="C8692" s="34">
        <v>10</v>
      </c>
      <c r="D8692" s="33" t="s">
        <v>34</v>
      </c>
      <c r="E8692" s="33" t="s">
        <v>9088</v>
      </c>
      <c r="F8692" s="35">
        <v>31161500</v>
      </c>
      <c r="G8692" s="33" t="s">
        <v>467</v>
      </c>
      <c r="H8692" s="33">
        <v>2</v>
      </c>
      <c r="I8692" s="33">
        <v>6</v>
      </c>
      <c r="J8692" s="36">
        <v>22.5</v>
      </c>
      <c r="K8692" s="37">
        <v>60750</v>
      </c>
      <c r="L8692" s="38" t="s">
        <v>15</v>
      </c>
      <c r="M8692" s="38" t="s">
        <v>13</v>
      </c>
    </row>
    <row r="8693" spans="1:13" s="39" customFormat="1" ht="12.75" x14ac:dyDescent="0.2">
      <c r="A8693" s="33" t="s">
        <v>27</v>
      </c>
      <c r="B8693" s="33" t="s">
        <v>582</v>
      </c>
      <c r="C8693" s="34">
        <v>10</v>
      </c>
      <c r="D8693" s="33" t="s">
        <v>34</v>
      </c>
      <c r="E8693" s="33" t="s">
        <v>9089</v>
      </c>
      <c r="F8693" s="35">
        <v>31161500</v>
      </c>
      <c r="G8693" s="33" t="s">
        <v>467</v>
      </c>
      <c r="H8693" s="33">
        <v>2</v>
      </c>
      <c r="I8693" s="33">
        <v>6</v>
      </c>
      <c r="J8693" s="36">
        <v>10</v>
      </c>
      <c r="K8693" s="37">
        <v>46500</v>
      </c>
      <c r="L8693" s="38" t="s">
        <v>15</v>
      </c>
      <c r="M8693" s="38" t="s">
        <v>13</v>
      </c>
    </row>
    <row r="8694" spans="1:13" s="39" customFormat="1" ht="12.75" x14ac:dyDescent="0.2">
      <c r="A8694" s="33" t="s">
        <v>27</v>
      </c>
      <c r="B8694" s="33" t="s">
        <v>582</v>
      </c>
      <c r="C8694" s="34">
        <v>10</v>
      </c>
      <c r="D8694" s="33" t="s">
        <v>34</v>
      </c>
      <c r="E8694" s="33" t="s">
        <v>9090</v>
      </c>
      <c r="F8694" s="35">
        <v>31161500</v>
      </c>
      <c r="G8694" s="33" t="s">
        <v>467</v>
      </c>
      <c r="H8694" s="33">
        <v>2</v>
      </c>
      <c r="I8694" s="33">
        <v>6</v>
      </c>
      <c r="J8694" s="36">
        <v>10</v>
      </c>
      <c r="K8694" s="37">
        <v>46500</v>
      </c>
      <c r="L8694" s="38" t="s">
        <v>15</v>
      </c>
      <c r="M8694" s="38" t="s">
        <v>13</v>
      </c>
    </row>
    <row r="8695" spans="1:13" s="39" customFormat="1" ht="12.75" x14ac:dyDescent="0.2">
      <c r="A8695" s="33" t="s">
        <v>27</v>
      </c>
      <c r="B8695" s="33" t="s">
        <v>582</v>
      </c>
      <c r="C8695" s="34">
        <v>10</v>
      </c>
      <c r="D8695" s="33" t="s">
        <v>34</v>
      </c>
      <c r="E8695" s="33" t="s">
        <v>9091</v>
      </c>
      <c r="F8695" s="35">
        <v>31163100</v>
      </c>
      <c r="G8695" s="33" t="s">
        <v>467</v>
      </c>
      <c r="H8695" s="33">
        <v>2</v>
      </c>
      <c r="I8695" s="33">
        <v>7</v>
      </c>
      <c r="J8695" s="36">
        <v>2</v>
      </c>
      <c r="K8695" s="37">
        <v>45300</v>
      </c>
      <c r="L8695" s="38" t="s">
        <v>15</v>
      </c>
      <c r="M8695" s="38" t="s">
        <v>13</v>
      </c>
    </row>
    <row r="8696" spans="1:13" s="39" customFormat="1" ht="12.75" x14ac:dyDescent="0.2">
      <c r="A8696" s="33" t="s">
        <v>27</v>
      </c>
      <c r="B8696" s="33" t="s">
        <v>585</v>
      </c>
      <c r="C8696" s="34">
        <v>10</v>
      </c>
      <c r="D8696" s="33" t="s">
        <v>93</v>
      </c>
      <c r="E8696" s="33" t="s">
        <v>9057</v>
      </c>
      <c r="F8696" s="35">
        <v>24111500</v>
      </c>
      <c r="G8696" s="33" t="s">
        <v>467</v>
      </c>
      <c r="H8696" s="33">
        <v>2</v>
      </c>
      <c r="I8696" s="33">
        <v>6</v>
      </c>
      <c r="J8696" s="36">
        <v>50</v>
      </c>
      <c r="K8696" s="37">
        <v>45000</v>
      </c>
      <c r="L8696" s="38" t="s">
        <v>15</v>
      </c>
      <c r="M8696" s="38" t="s">
        <v>13</v>
      </c>
    </row>
    <row r="8697" spans="1:13" s="39" customFormat="1" ht="12.75" x14ac:dyDescent="0.2">
      <c r="A8697" s="33" t="s">
        <v>27</v>
      </c>
      <c r="B8697" s="33" t="s">
        <v>582</v>
      </c>
      <c r="C8697" s="34">
        <v>10</v>
      </c>
      <c r="D8697" s="33" t="s">
        <v>34</v>
      </c>
      <c r="E8697" s="33" t="s">
        <v>9092</v>
      </c>
      <c r="F8697" s="35">
        <v>31161500</v>
      </c>
      <c r="G8697" s="33" t="s">
        <v>467</v>
      </c>
      <c r="H8697" s="33">
        <v>2</v>
      </c>
      <c r="I8697" s="33">
        <v>6</v>
      </c>
      <c r="J8697" s="36">
        <v>25</v>
      </c>
      <c r="K8697" s="37">
        <v>45000</v>
      </c>
      <c r="L8697" s="38" t="s">
        <v>15</v>
      </c>
      <c r="M8697" s="38" t="s">
        <v>13</v>
      </c>
    </row>
    <row r="8698" spans="1:13" s="39" customFormat="1" ht="12.75" x14ac:dyDescent="0.2">
      <c r="A8698" s="33" t="s">
        <v>27</v>
      </c>
      <c r="B8698" s="33" t="s">
        <v>582</v>
      </c>
      <c r="C8698" s="34">
        <v>10</v>
      </c>
      <c r="D8698" s="33" t="s">
        <v>34</v>
      </c>
      <c r="E8698" s="33" t="s">
        <v>9093</v>
      </c>
      <c r="F8698" s="35">
        <v>31163100</v>
      </c>
      <c r="G8698" s="33" t="s">
        <v>467</v>
      </c>
      <c r="H8698" s="33">
        <v>2</v>
      </c>
      <c r="I8698" s="33">
        <v>7</v>
      </c>
      <c r="J8698" s="36">
        <v>1.5</v>
      </c>
      <c r="K8698" s="37">
        <v>44625</v>
      </c>
      <c r="L8698" s="38" t="s">
        <v>15</v>
      </c>
      <c r="M8698" s="38" t="s">
        <v>13</v>
      </c>
    </row>
    <row r="8699" spans="1:13" s="39" customFormat="1" ht="12.75" x14ac:dyDescent="0.2">
      <c r="A8699" s="33" t="s">
        <v>27</v>
      </c>
      <c r="B8699" s="33" t="s">
        <v>582</v>
      </c>
      <c r="C8699" s="34">
        <v>10</v>
      </c>
      <c r="D8699" s="33" t="s">
        <v>34</v>
      </c>
      <c r="E8699" s="33" t="s">
        <v>9094</v>
      </c>
      <c r="F8699" s="35">
        <v>31161800</v>
      </c>
      <c r="G8699" s="33" t="s">
        <v>467</v>
      </c>
      <c r="H8699" s="33">
        <v>2</v>
      </c>
      <c r="I8699" s="33">
        <v>6</v>
      </c>
      <c r="J8699" s="36">
        <v>200</v>
      </c>
      <c r="K8699" s="37">
        <v>40000</v>
      </c>
      <c r="L8699" s="38" t="s">
        <v>15</v>
      </c>
      <c r="M8699" s="38" t="s">
        <v>13</v>
      </c>
    </row>
    <row r="8700" spans="1:13" s="39" customFormat="1" ht="12.75" x14ac:dyDescent="0.2">
      <c r="A8700" s="33" t="s">
        <v>27</v>
      </c>
      <c r="B8700" s="33" t="s">
        <v>582</v>
      </c>
      <c r="C8700" s="34">
        <v>10</v>
      </c>
      <c r="D8700" s="33" t="s">
        <v>34</v>
      </c>
      <c r="E8700" s="33" t="s">
        <v>9095</v>
      </c>
      <c r="F8700" s="35">
        <v>31163100</v>
      </c>
      <c r="G8700" s="33" t="s">
        <v>467</v>
      </c>
      <c r="H8700" s="33">
        <v>2</v>
      </c>
      <c r="I8700" s="33">
        <v>7</v>
      </c>
      <c r="J8700" s="36">
        <v>2</v>
      </c>
      <c r="K8700" s="37">
        <v>39300</v>
      </c>
      <c r="L8700" s="38" t="s">
        <v>15</v>
      </c>
      <c r="M8700" s="38" t="s">
        <v>13</v>
      </c>
    </row>
    <row r="8701" spans="1:13" s="39" customFormat="1" ht="12.75" x14ac:dyDescent="0.2">
      <c r="A8701" s="33" t="s">
        <v>27</v>
      </c>
      <c r="B8701" s="33" t="s">
        <v>582</v>
      </c>
      <c r="C8701" s="34">
        <v>10</v>
      </c>
      <c r="D8701" s="33" t="s">
        <v>34</v>
      </c>
      <c r="E8701" s="33" t="s">
        <v>9096</v>
      </c>
      <c r="F8701" s="35">
        <v>25174800</v>
      </c>
      <c r="G8701" s="33" t="s">
        <v>467</v>
      </c>
      <c r="H8701" s="33">
        <v>2</v>
      </c>
      <c r="I8701" s="33">
        <v>6</v>
      </c>
      <c r="J8701" s="36">
        <v>50</v>
      </c>
      <c r="K8701" s="37">
        <v>37500</v>
      </c>
      <c r="L8701" s="38" t="s">
        <v>15</v>
      </c>
      <c r="M8701" s="38" t="s">
        <v>13</v>
      </c>
    </row>
    <row r="8702" spans="1:13" s="39" customFormat="1" ht="12.75" x14ac:dyDescent="0.2">
      <c r="A8702" s="33" t="s">
        <v>27</v>
      </c>
      <c r="B8702" s="33" t="s">
        <v>582</v>
      </c>
      <c r="C8702" s="34">
        <v>10</v>
      </c>
      <c r="D8702" s="33" t="s">
        <v>34</v>
      </c>
      <c r="E8702" s="33" t="s">
        <v>9097</v>
      </c>
      <c r="F8702" s="35">
        <v>31161700</v>
      </c>
      <c r="G8702" s="33" t="s">
        <v>467</v>
      </c>
      <c r="H8702" s="33">
        <v>2</v>
      </c>
      <c r="I8702" s="33">
        <v>6</v>
      </c>
      <c r="J8702" s="36">
        <v>5</v>
      </c>
      <c r="K8702" s="37">
        <v>34000</v>
      </c>
      <c r="L8702" s="38" t="s">
        <v>15</v>
      </c>
      <c r="M8702" s="38" t="s">
        <v>13</v>
      </c>
    </row>
    <row r="8703" spans="1:13" s="39" customFormat="1" ht="12.75" x14ac:dyDescent="0.2">
      <c r="A8703" s="33" t="s">
        <v>27</v>
      </c>
      <c r="B8703" s="33" t="s">
        <v>582</v>
      </c>
      <c r="C8703" s="34">
        <v>10</v>
      </c>
      <c r="D8703" s="33" t="s">
        <v>34</v>
      </c>
      <c r="E8703" s="33" t="s">
        <v>9098</v>
      </c>
      <c r="F8703" s="35">
        <v>31161800</v>
      </c>
      <c r="G8703" s="33" t="s">
        <v>467</v>
      </c>
      <c r="H8703" s="33">
        <v>2</v>
      </c>
      <c r="I8703" s="33">
        <v>6</v>
      </c>
      <c r="J8703" s="36">
        <v>100</v>
      </c>
      <c r="K8703" s="37">
        <v>30000</v>
      </c>
      <c r="L8703" s="38" t="s">
        <v>15</v>
      </c>
      <c r="M8703" s="38" t="s">
        <v>13</v>
      </c>
    </row>
    <row r="8704" spans="1:13" s="39" customFormat="1" ht="12.75" x14ac:dyDescent="0.2">
      <c r="A8704" s="33" t="s">
        <v>27</v>
      </c>
      <c r="B8704" s="33" t="s">
        <v>585</v>
      </c>
      <c r="C8704" s="34">
        <v>10</v>
      </c>
      <c r="D8704" s="33" t="s">
        <v>93</v>
      </c>
      <c r="E8704" s="33" t="s">
        <v>9057</v>
      </c>
      <c r="F8704" s="35">
        <v>24111500</v>
      </c>
      <c r="G8704" s="33" t="s">
        <v>467</v>
      </c>
      <c r="H8704" s="33">
        <v>2</v>
      </c>
      <c r="I8704" s="33">
        <v>6</v>
      </c>
      <c r="J8704" s="36">
        <v>50</v>
      </c>
      <c r="K8704" s="37">
        <v>30000</v>
      </c>
      <c r="L8704" s="38" t="s">
        <v>15</v>
      </c>
      <c r="M8704" s="38" t="s">
        <v>13</v>
      </c>
    </row>
    <row r="8705" spans="1:13" s="39" customFormat="1" ht="12.75" x14ac:dyDescent="0.2">
      <c r="A8705" s="33" t="s">
        <v>27</v>
      </c>
      <c r="B8705" s="33" t="s">
        <v>582</v>
      </c>
      <c r="C8705" s="34">
        <v>10</v>
      </c>
      <c r="D8705" s="33" t="s">
        <v>34</v>
      </c>
      <c r="E8705" s="33" t="s">
        <v>9099</v>
      </c>
      <c r="F8705" s="35">
        <v>31161500</v>
      </c>
      <c r="G8705" s="33" t="s">
        <v>467</v>
      </c>
      <c r="H8705" s="33">
        <v>2</v>
      </c>
      <c r="I8705" s="33">
        <v>6</v>
      </c>
      <c r="J8705" s="36">
        <v>72</v>
      </c>
      <c r="K8705" s="37">
        <v>21600</v>
      </c>
      <c r="L8705" s="38" t="s">
        <v>15</v>
      </c>
      <c r="M8705" s="38" t="s">
        <v>13</v>
      </c>
    </row>
    <row r="8706" spans="1:13" s="39" customFormat="1" ht="12.75" x14ac:dyDescent="0.2">
      <c r="A8706" s="33" t="s">
        <v>27</v>
      </c>
      <c r="B8706" s="33" t="s">
        <v>582</v>
      </c>
      <c r="C8706" s="34">
        <v>10</v>
      </c>
      <c r="D8706" s="33" t="s">
        <v>34</v>
      </c>
      <c r="E8706" s="33" t="s">
        <v>9100</v>
      </c>
      <c r="F8706" s="35">
        <v>31161500</v>
      </c>
      <c r="G8706" s="33" t="s">
        <v>467</v>
      </c>
      <c r="H8706" s="33">
        <v>2</v>
      </c>
      <c r="I8706" s="33">
        <v>6</v>
      </c>
      <c r="J8706" s="36">
        <v>26</v>
      </c>
      <c r="K8706" s="37">
        <v>19500</v>
      </c>
      <c r="L8706" s="38" t="s">
        <v>15</v>
      </c>
      <c r="M8706" s="38" t="s">
        <v>13</v>
      </c>
    </row>
    <row r="8707" spans="1:13" s="39" customFormat="1" ht="12.75" x14ac:dyDescent="0.2">
      <c r="A8707" s="33" t="s">
        <v>27</v>
      </c>
      <c r="B8707" s="33" t="s">
        <v>582</v>
      </c>
      <c r="C8707" s="34">
        <v>10</v>
      </c>
      <c r="D8707" s="33" t="s">
        <v>34</v>
      </c>
      <c r="E8707" s="33" t="s">
        <v>9101</v>
      </c>
      <c r="F8707" s="35">
        <v>32111500</v>
      </c>
      <c r="G8707" s="33" t="s">
        <v>467</v>
      </c>
      <c r="H8707" s="33">
        <v>2</v>
      </c>
      <c r="I8707" s="33">
        <v>6</v>
      </c>
      <c r="J8707" s="36">
        <v>12</v>
      </c>
      <c r="K8707" s="37">
        <v>14280</v>
      </c>
      <c r="L8707" s="38" t="s">
        <v>15</v>
      </c>
      <c r="M8707" s="38" t="s">
        <v>13</v>
      </c>
    </row>
    <row r="8708" spans="1:13" s="39" customFormat="1" ht="12.75" x14ac:dyDescent="0.2">
      <c r="A8708" s="33" t="s">
        <v>27</v>
      </c>
      <c r="B8708" s="33" t="s">
        <v>582</v>
      </c>
      <c r="C8708" s="34">
        <v>10</v>
      </c>
      <c r="D8708" s="33" t="s">
        <v>34</v>
      </c>
      <c r="E8708" s="33" t="s">
        <v>9102</v>
      </c>
      <c r="F8708" s="35">
        <v>32111500</v>
      </c>
      <c r="G8708" s="33" t="s">
        <v>467</v>
      </c>
      <c r="H8708" s="33">
        <v>2</v>
      </c>
      <c r="I8708" s="33">
        <v>6</v>
      </c>
      <c r="J8708" s="36">
        <v>12</v>
      </c>
      <c r="K8708" s="37">
        <v>14280</v>
      </c>
      <c r="L8708" s="38" t="s">
        <v>15</v>
      </c>
      <c r="M8708" s="38" t="s">
        <v>13</v>
      </c>
    </row>
    <row r="8709" spans="1:13" s="39" customFormat="1" ht="12.75" x14ac:dyDescent="0.2">
      <c r="A8709" s="33" t="s">
        <v>27</v>
      </c>
      <c r="B8709" s="33" t="s">
        <v>583</v>
      </c>
      <c r="C8709" s="34">
        <v>10</v>
      </c>
      <c r="D8709" s="33" t="s">
        <v>91</v>
      </c>
      <c r="E8709" s="33" t="s">
        <v>9103</v>
      </c>
      <c r="F8709" s="35">
        <v>41105312</v>
      </c>
      <c r="G8709" s="33" t="s">
        <v>15071</v>
      </c>
      <c r="H8709" s="33">
        <v>4</v>
      </c>
      <c r="I8709" s="33">
        <v>3</v>
      </c>
      <c r="J8709" s="36">
        <v>2</v>
      </c>
      <c r="K8709" s="37">
        <v>100000</v>
      </c>
      <c r="L8709" s="38" t="s">
        <v>15</v>
      </c>
      <c r="M8709" s="38" t="s">
        <v>13</v>
      </c>
    </row>
    <row r="8710" spans="1:13" s="39" customFormat="1" ht="12.75" x14ac:dyDescent="0.2">
      <c r="A8710" s="33" t="s">
        <v>27</v>
      </c>
      <c r="B8710" s="33" t="s">
        <v>583</v>
      </c>
      <c r="C8710" s="34">
        <v>10</v>
      </c>
      <c r="D8710" s="33" t="s">
        <v>91</v>
      </c>
      <c r="E8710" s="33" t="s">
        <v>9104</v>
      </c>
      <c r="F8710" s="35">
        <v>48102009</v>
      </c>
      <c r="G8710" s="33" t="s">
        <v>15071</v>
      </c>
      <c r="H8710" s="33">
        <v>4</v>
      </c>
      <c r="I8710" s="33">
        <v>3</v>
      </c>
      <c r="J8710" s="36">
        <v>20</v>
      </c>
      <c r="K8710" s="37">
        <v>200000</v>
      </c>
      <c r="L8710" s="38" t="s">
        <v>15</v>
      </c>
      <c r="M8710" s="38" t="s">
        <v>13</v>
      </c>
    </row>
    <row r="8711" spans="1:13" s="39" customFormat="1" ht="12.75" x14ac:dyDescent="0.2">
      <c r="A8711" s="33" t="s">
        <v>27</v>
      </c>
      <c r="B8711" s="33" t="s">
        <v>583</v>
      </c>
      <c r="C8711" s="34">
        <v>10</v>
      </c>
      <c r="D8711" s="33" t="s">
        <v>91</v>
      </c>
      <c r="E8711" s="33" t="s">
        <v>9105</v>
      </c>
      <c r="F8711" s="35">
        <v>48101518</v>
      </c>
      <c r="G8711" s="33" t="s">
        <v>15071</v>
      </c>
      <c r="H8711" s="33">
        <v>4</v>
      </c>
      <c r="I8711" s="33">
        <v>3</v>
      </c>
      <c r="J8711" s="36">
        <v>1</v>
      </c>
      <c r="K8711" s="37">
        <v>50000</v>
      </c>
      <c r="L8711" s="38" t="s">
        <v>15</v>
      </c>
      <c r="M8711" s="38" t="s">
        <v>13</v>
      </c>
    </row>
    <row r="8712" spans="1:13" s="39" customFormat="1" ht="12.75" x14ac:dyDescent="0.2">
      <c r="A8712" s="33" t="s">
        <v>27</v>
      </c>
      <c r="B8712" s="33" t="s">
        <v>583</v>
      </c>
      <c r="C8712" s="34">
        <v>10</v>
      </c>
      <c r="D8712" s="33" t="s">
        <v>91</v>
      </c>
      <c r="E8712" s="33" t="s">
        <v>9106</v>
      </c>
      <c r="F8712" s="35">
        <v>48101500</v>
      </c>
      <c r="G8712" s="33" t="s">
        <v>15071</v>
      </c>
      <c r="H8712" s="33">
        <v>4</v>
      </c>
      <c r="I8712" s="33">
        <v>3</v>
      </c>
      <c r="J8712" s="36">
        <v>2</v>
      </c>
      <c r="K8712" s="37">
        <v>80000</v>
      </c>
      <c r="L8712" s="38" t="s">
        <v>15</v>
      </c>
      <c r="M8712" s="38" t="s">
        <v>13</v>
      </c>
    </row>
    <row r="8713" spans="1:13" s="39" customFormat="1" ht="12.75" x14ac:dyDescent="0.2">
      <c r="A8713" s="33" t="s">
        <v>27</v>
      </c>
      <c r="B8713" s="33" t="s">
        <v>583</v>
      </c>
      <c r="C8713" s="34">
        <v>10</v>
      </c>
      <c r="D8713" s="33" t="s">
        <v>91</v>
      </c>
      <c r="E8713" s="33" t="s">
        <v>9107</v>
      </c>
      <c r="F8713" s="35">
        <v>48101500</v>
      </c>
      <c r="G8713" s="33" t="s">
        <v>15071</v>
      </c>
      <c r="H8713" s="33">
        <v>4</v>
      </c>
      <c r="I8713" s="33">
        <v>3</v>
      </c>
      <c r="J8713" s="36">
        <v>2</v>
      </c>
      <c r="K8713" s="37">
        <v>140000</v>
      </c>
      <c r="L8713" s="38" t="s">
        <v>15</v>
      </c>
      <c r="M8713" s="38" t="s">
        <v>13</v>
      </c>
    </row>
    <row r="8714" spans="1:13" s="39" customFormat="1" ht="12.75" x14ac:dyDescent="0.2">
      <c r="A8714" s="33" t="s">
        <v>27</v>
      </c>
      <c r="B8714" s="33" t="s">
        <v>583</v>
      </c>
      <c r="C8714" s="34">
        <v>10</v>
      </c>
      <c r="D8714" s="33" t="s">
        <v>91</v>
      </c>
      <c r="E8714" s="33" t="s">
        <v>9108</v>
      </c>
      <c r="F8714" s="35">
        <v>52151650</v>
      </c>
      <c r="G8714" s="33" t="s">
        <v>15071</v>
      </c>
      <c r="H8714" s="33">
        <v>4</v>
      </c>
      <c r="I8714" s="33">
        <v>3</v>
      </c>
      <c r="J8714" s="36">
        <v>1</v>
      </c>
      <c r="K8714" s="37">
        <v>50000</v>
      </c>
      <c r="L8714" s="38" t="s">
        <v>15</v>
      </c>
      <c r="M8714" s="38" t="s">
        <v>13</v>
      </c>
    </row>
    <row r="8715" spans="1:13" s="39" customFormat="1" ht="12.75" x14ac:dyDescent="0.2">
      <c r="A8715" s="33" t="s">
        <v>27</v>
      </c>
      <c r="B8715" s="33" t="s">
        <v>583</v>
      </c>
      <c r="C8715" s="34">
        <v>10</v>
      </c>
      <c r="D8715" s="33" t="s">
        <v>91</v>
      </c>
      <c r="E8715" s="33" t="s">
        <v>9109</v>
      </c>
      <c r="F8715" s="35">
        <v>48101500</v>
      </c>
      <c r="G8715" s="33" t="s">
        <v>15071</v>
      </c>
      <c r="H8715" s="33">
        <v>4</v>
      </c>
      <c r="I8715" s="33">
        <v>3</v>
      </c>
      <c r="J8715" s="36">
        <v>2</v>
      </c>
      <c r="K8715" s="37">
        <v>70000</v>
      </c>
      <c r="L8715" s="38" t="s">
        <v>15</v>
      </c>
      <c r="M8715" s="38" t="s">
        <v>13</v>
      </c>
    </row>
    <row r="8716" spans="1:13" s="39" customFormat="1" ht="12.75" x14ac:dyDescent="0.2">
      <c r="A8716" s="33" t="s">
        <v>27</v>
      </c>
      <c r="B8716" s="33" t="s">
        <v>583</v>
      </c>
      <c r="C8716" s="34">
        <v>10</v>
      </c>
      <c r="D8716" s="33" t="s">
        <v>91</v>
      </c>
      <c r="E8716" s="33" t="s">
        <v>9110</v>
      </c>
      <c r="F8716" s="35">
        <v>48101500</v>
      </c>
      <c r="G8716" s="33" t="s">
        <v>15071</v>
      </c>
      <c r="H8716" s="33">
        <v>4</v>
      </c>
      <c r="I8716" s="33">
        <v>3</v>
      </c>
      <c r="J8716" s="36">
        <v>2</v>
      </c>
      <c r="K8716" s="37">
        <v>120000</v>
      </c>
      <c r="L8716" s="38" t="s">
        <v>15</v>
      </c>
      <c r="M8716" s="38" t="s">
        <v>13</v>
      </c>
    </row>
    <row r="8717" spans="1:13" s="39" customFormat="1" ht="12.75" x14ac:dyDescent="0.2">
      <c r="A8717" s="33" t="s">
        <v>27</v>
      </c>
      <c r="B8717" s="33" t="s">
        <v>583</v>
      </c>
      <c r="C8717" s="34">
        <v>10</v>
      </c>
      <c r="D8717" s="33" t="s">
        <v>91</v>
      </c>
      <c r="E8717" s="33" t="s">
        <v>9111</v>
      </c>
      <c r="F8717" s="35">
        <v>52151609</v>
      </c>
      <c r="G8717" s="33" t="s">
        <v>15071</v>
      </c>
      <c r="H8717" s="33">
        <v>4</v>
      </c>
      <c r="I8717" s="33">
        <v>3</v>
      </c>
      <c r="J8717" s="36">
        <v>5</v>
      </c>
      <c r="K8717" s="37">
        <v>37500</v>
      </c>
      <c r="L8717" s="38" t="s">
        <v>15</v>
      </c>
      <c r="M8717" s="38" t="s">
        <v>13</v>
      </c>
    </row>
    <row r="8718" spans="1:13" s="39" customFormat="1" ht="12.75" x14ac:dyDescent="0.2">
      <c r="A8718" s="33" t="s">
        <v>27</v>
      </c>
      <c r="B8718" s="33" t="s">
        <v>583</v>
      </c>
      <c r="C8718" s="34">
        <v>10</v>
      </c>
      <c r="D8718" s="33" t="s">
        <v>91</v>
      </c>
      <c r="E8718" s="33" t="s">
        <v>9112</v>
      </c>
      <c r="F8718" s="35">
        <v>52151609</v>
      </c>
      <c r="G8718" s="33" t="s">
        <v>15071</v>
      </c>
      <c r="H8718" s="33">
        <v>4</v>
      </c>
      <c r="I8718" s="33">
        <v>3</v>
      </c>
      <c r="J8718" s="36">
        <v>1</v>
      </c>
      <c r="K8718" s="37">
        <v>100000</v>
      </c>
      <c r="L8718" s="38" t="s">
        <v>15</v>
      </c>
      <c r="M8718" s="38" t="s">
        <v>13</v>
      </c>
    </row>
    <row r="8719" spans="1:13" s="39" customFormat="1" ht="12.75" x14ac:dyDescent="0.2">
      <c r="A8719" s="33" t="s">
        <v>27</v>
      </c>
      <c r="B8719" s="33" t="s">
        <v>583</v>
      </c>
      <c r="C8719" s="34">
        <v>10</v>
      </c>
      <c r="D8719" s="33" t="s">
        <v>91</v>
      </c>
      <c r="E8719" s="33" t="s">
        <v>9113</v>
      </c>
      <c r="F8719" s="35">
        <v>52151609</v>
      </c>
      <c r="G8719" s="33" t="s">
        <v>15071</v>
      </c>
      <c r="H8719" s="33">
        <v>4</v>
      </c>
      <c r="I8719" s="33">
        <v>3</v>
      </c>
      <c r="J8719" s="36">
        <v>1</v>
      </c>
      <c r="K8719" s="37">
        <v>60000</v>
      </c>
      <c r="L8719" s="38" t="s">
        <v>15</v>
      </c>
      <c r="M8719" s="38" t="s">
        <v>13</v>
      </c>
    </row>
    <row r="8720" spans="1:13" s="39" customFormat="1" ht="12.75" x14ac:dyDescent="0.2">
      <c r="A8720" s="33" t="s">
        <v>27</v>
      </c>
      <c r="B8720" s="33" t="s">
        <v>583</v>
      </c>
      <c r="C8720" s="34">
        <v>10</v>
      </c>
      <c r="D8720" s="33" t="s">
        <v>91</v>
      </c>
      <c r="E8720" s="33" t="s">
        <v>9114</v>
      </c>
      <c r="F8720" s="35">
        <v>48101904</v>
      </c>
      <c r="G8720" s="33" t="s">
        <v>15071</v>
      </c>
      <c r="H8720" s="33">
        <v>4</v>
      </c>
      <c r="I8720" s="33">
        <v>3</v>
      </c>
      <c r="J8720" s="36">
        <v>30</v>
      </c>
      <c r="K8720" s="37">
        <v>360000</v>
      </c>
      <c r="L8720" s="38" t="s">
        <v>15</v>
      </c>
      <c r="M8720" s="38" t="s">
        <v>13</v>
      </c>
    </row>
    <row r="8721" spans="1:13" s="39" customFormat="1" ht="12.75" x14ac:dyDescent="0.2">
      <c r="A8721" s="33" t="s">
        <v>27</v>
      </c>
      <c r="B8721" s="33" t="s">
        <v>583</v>
      </c>
      <c r="C8721" s="34">
        <v>10</v>
      </c>
      <c r="D8721" s="33" t="s">
        <v>91</v>
      </c>
      <c r="E8721" s="33" t="s">
        <v>9115</v>
      </c>
      <c r="F8721" s="35">
        <v>48101904</v>
      </c>
      <c r="G8721" s="33" t="s">
        <v>15071</v>
      </c>
      <c r="H8721" s="33">
        <v>4</v>
      </c>
      <c r="I8721" s="33">
        <v>3</v>
      </c>
      <c r="J8721" s="36">
        <v>30</v>
      </c>
      <c r="K8721" s="37">
        <v>240000</v>
      </c>
      <c r="L8721" s="38" t="s">
        <v>15</v>
      </c>
      <c r="M8721" s="38" t="s">
        <v>13</v>
      </c>
    </row>
    <row r="8722" spans="1:13" s="39" customFormat="1" ht="12.75" x14ac:dyDescent="0.2">
      <c r="A8722" s="33" t="s">
        <v>27</v>
      </c>
      <c r="B8722" s="33" t="s">
        <v>583</v>
      </c>
      <c r="C8722" s="34">
        <v>10</v>
      </c>
      <c r="D8722" s="33" t="s">
        <v>91</v>
      </c>
      <c r="E8722" s="33" t="s">
        <v>9116</v>
      </c>
      <c r="F8722" s="35">
        <v>48101904</v>
      </c>
      <c r="G8722" s="33" t="s">
        <v>15071</v>
      </c>
      <c r="H8722" s="33">
        <v>4</v>
      </c>
      <c r="I8722" s="33">
        <v>3</v>
      </c>
      <c r="J8722" s="36">
        <v>30</v>
      </c>
      <c r="K8722" s="37">
        <v>300000</v>
      </c>
      <c r="L8722" s="38" t="s">
        <v>15</v>
      </c>
      <c r="M8722" s="38" t="s">
        <v>13</v>
      </c>
    </row>
    <row r="8723" spans="1:13" s="39" customFormat="1" ht="12.75" x14ac:dyDescent="0.2">
      <c r="A8723" s="33" t="s">
        <v>27</v>
      </c>
      <c r="B8723" s="33" t="s">
        <v>583</v>
      </c>
      <c r="C8723" s="34">
        <v>10</v>
      </c>
      <c r="D8723" s="33" t="s">
        <v>91</v>
      </c>
      <c r="E8723" s="33" t="s">
        <v>9117</v>
      </c>
      <c r="F8723" s="35">
        <v>48101904</v>
      </c>
      <c r="G8723" s="33" t="s">
        <v>15071</v>
      </c>
      <c r="H8723" s="33">
        <v>4</v>
      </c>
      <c r="I8723" s="33">
        <v>3</v>
      </c>
      <c r="J8723" s="36">
        <v>30</v>
      </c>
      <c r="K8723" s="37">
        <v>300000</v>
      </c>
      <c r="L8723" s="38" t="s">
        <v>15</v>
      </c>
      <c r="M8723" s="38" t="s">
        <v>13</v>
      </c>
    </row>
    <row r="8724" spans="1:13" s="39" customFormat="1" ht="12.75" x14ac:dyDescent="0.2">
      <c r="A8724" s="33" t="s">
        <v>27</v>
      </c>
      <c r="B8724" s="33" t="s">
        <v>583</v>
      </c>
      <c r="C8724" s="34">
        <v>10</v>
      </c>
      <c r="D8724" s="33" t="s">
        <v>91</v>
      </c>
      <c r="E8724" s="33" t="s">
        <v>9118</v>
      </c>
      <c r="F8724" s="35">
        <v>52151704</v>
      </c>
      <c r="G8724" s="33" t="s">
        <v>15071</v>
      </c>
      <c r="H8724" s="33">
        <v>4</v>
      </c>
      <c r="I8724" s="33">
        <v>3</v>
      </c>
      <c r="J8724" s="36">
        <v>70</v>
      </c>
      <c r="K8724" s="37">
        <v>252000</v>
      </c>
      <c r="L8724" s="38" t="s">
        <v>15</v>
      </c>
      <c r="M8724" s="38" t="s">
        <v>13</v>
      </c>
    </row>
    <row r="8725" spans="1:13" s="39" customFormat="1" ht="12.75" x14ac:dyDescent="0.2">
      <c r="A8725" s="33" t="s">
        <v>27</v>
      </c>
      <c r="B8725" s="33" t="s">
        <v>583</v>
      </c>
      <c r="C8725" s="34">
        <v>10</v>
      </c>
      <c r="D8725" s="33" t="s">
        <v>91</v>
      </c>
      <c r="E8725" s="33" t="s">
        <v>9119</v>
      </c>
      <c r="F8725" s="35">
        <v>48101815</v>
      </c>
      <c r="G8725" s="33" t="s">
        <v>15071</v>
      </c>
      <c r="H8725" s="33">
        <v>4</v>
      </c>
      <c r="I8725" s="33">
        <v>3</v>
      </c>
      <c r="J8725" s="36">
        <v>4</v>
      </c>
      <c r="K8725" s="37">
        <v>60000</v>
      </c>
      <c r="L8725" s="38" t="s">
        <v>15</v>
      </c>
      <c r="M8725" s="38" t="s">
        <v>13</v>
      </c>
    </row>
    <row r="8726" spans="1:13" s="39" customFormat="1" ht="12.75" x14ac:dyDescent="0.2">
      <c r="A8726" s="33" t="s">
        <v>27</v>
      </c>
      <c r="B8726" s="33" t="s">
        <v>583</v>
      </c>
      <c r="C8726" s="34">
        <v>10</v>
      </c>
      <c r="D8726" s="33" t="s">
        <v>91</v>
      </c>
      <c r="E8726" s="33" t="s">
        <v>9120</v>
      </c>
      <c r="F8726" s="35">
        <v>48101904</v>
      </c>
      <c r="G8726" s="33" t="s">
        <v>15071</v>
      </c>
      <c r="H8726" s="33">
        <v>4</v>
      </c>
      <c r="I8726" s="33">
        <v>3</v>
      </c>
      <c r="J8726" s="36">
        <v>50</v>
      </c>
      <c r="K8726" s="37">
        <v>250000</v>
      </c>
      <c r="L8726" s="38" t="s">
        <v>15</v>
      </c>
      <c r="M8726" s="38" t="s">
        <v>13</v>
      </c>
    </row>
    <row r="8727" spans="1:13" s="39" customFormat="1" ht="12.75" x14ac:dyDescent="0.2">
      <c r="A8727" s="33" t="s">
        <v>27</v>
      </c>
      <c r="B8727" s="33" t="s">
        <v>583</v>
      </c>
      <c r="C8727" s="34">
        <v>10</v>
      </c>
      <c r="D8727" s="33" t="s">
        <v>91</v>
      </c>
      <c r="E8727" s="33" t="s">
        <v>9121</v>
      </c>
      <c r="F8727" s="35">
        <v>48101904</v>
      </c>
      <c r="G8727" s="33" t="s">
        <v>15071</v>
      </c>
      <c r="H8727" s="33">
        <v>4</v>
      </c>
      <c r="I8727" s="33">
        <v>3</v>
      </c>
      <c r="J8727" s="36">
        <v>4</v>
      </c>
      <c r="K8727" s="37">
        <v>32000</v>
      </c>
      <c r="L8727" s="38" t="s">
        <v>15</v>
      </c>
      <c r="M8727" s="38" t="s">
        <v>13</v>
      </c>
    </row>
    <row r="8728" spans="1:13" s="39" customFormat="1" ht="12.75" x14ac:dyDescent="0.2">
      <c r="A8728" s="33" t="s">
        <v>27</v>
      </c>
      <c r="B8728" s="33" t="s">
        <v>583</v>
      </c>
      <c r="C8728" s="34">
        <v>10</v>
      </c>
      <c r="D8728" s="33" t="s">
        <v>91</v>
      </c>
      <c r="E8728" s="33" t="s">
        <v>9122</v>
      </c>
      <c r="F8728" s="35">
        <v>48101815</v>
      </c>
      <c r="G8728" s="33" t="s">
        <v>15071</v>
      </c>
      <c r="H8728" s="33">
        <v>4</v>
      </c>
      <c r="I8728" s="33">
        <v>3</v>
      </c>
      <c r="J8728" s="36">
        <v>4</v>
      </c>
      <c r="K8728" s="37">
        <v>100000</v>
      </c>
      <c r="L8728" s="38" t="s">
        <v>15</v>
      </c>
      <c r="M8728" s="38" t="s">
        <v>13</v>
      </c>
    </row>
    <row r="8729" spans="1:13" s="39" customFormat="1" ht="12.75" x14ac:dyDescent="0.2">
      <c r="A8729" s="33" t="s">
        <v>27</v>
      </c>
      <c r="B8729" s="33" t="s">
        <v>583</v>
      </c>
      <c r="C8729" s="34">
        <v>10</v>
      </c>
      <c r="D8729" s="33" t="s">
        <v>91</v>
      </c>
      <c r="E8729" s="33" t="s">
        <v>9123</v>
      </c>
      <c r="F8729" s="35">
        <v>48101815</v>
      </c>
      <c r="G8729" s="33" t="s">
        <v>15071</v>
      </c>
      <c r="H8729" s="33">
        <v>4</v>
      </c>
      <c r="I8729" s="33">
        <v>3</v>
      </c>
      <c r="J8729" s="36">
        <v>4</v>
      </c>
      <c r="K8729" s="37">
        <v>160000</v>
      </c>
      <c r="L8729" s="38" t="s">
        <v>15</v>
      </c>
      <c r="M8729" s="38" t="s">
        <v>13</v>
      </c>
    </row>
    <row r="8730" spans="1:13" s="39" customFormat="1" ht="12.75" x14ac:dyDescent="0.2">
      <c r="A8730" s="33" t="s">
        <v>27</v>
      </c>
      <c r="B8730" s="33" t="s">
        <v>583</v>
      </c>
      <c r="C8730" s="34">
        <v>10</v>
      </c>
      <c r="D8730" s="33" t="s">
        <v>91</v>
      </c>
      <c r="E8730" s="33" t="s">
        <v>9124</v>
      </c>
      <c r="F8730" s="35">
        <v>23241609</v>
      </c>
      <c r="G8730" s="33" t="s">
        <v>15071</v>
      </c>
      <c r="H8730" s="33">
        <v>4</v>
      </c>
      <c r="I8730" s="33">
        <v>3</v>
      </c>
      <c r="J8730" s="36">
        <v>3</v>
      </c>
      <c r="K8730" s="37">
        <v>150000</v>
      </c>
      <c r="L8730" s="38" t="s">
        <v>15</v>
      </c>
      <c r="M8730" s="38" t="s">
        <v>13</v>
      </c>
    </row>
    <row r="8731" spans="1:13" s="39" customFormat="1" ht="12.75" x14ac:dyDescent="0.2">
      <c r="A8731" s="33" t="s">
        <v>27</v>
      </c>
      <c r="B8731" s="33" t="s">
        <v>583</v>
      </c>
      <c r="C8731" s="34">
        <v>10</v>
      </c>
      <c r="D8731" s="33" t="s">
        <v>91</v>
      </c>
      <c r="E8731" s="33" t="s">
        <v>9125</v>
      </c>
      <c r="F8731" s="35">
        <v>23241609</v>
      </c>
      <c r="G8731" s="33" t="s">
        <v>15071</v>
      </c>
      <c r="H8731" s="33">
        <v>4</v>
      </c>
      <c r="I8731" s="33">
        <v>3</v>
      </c>
      <c r="J8731" s="36">
        <v>3</v>
      </c>
      <c r="K8731" s="37">
        <v>120000</v>
      </c>
      <c r="L8731" s="38" t="s">
        <v>15</v>
      </c>
      <c r="M8731" s="38" t="s">
        <v>13</v>
      </c>
    </row>
    <row r="8732" spans="1:13" s="39" customFormat="1" ht="12.75" x14ac:dyDescent="0.2">
      <c r="A8732" s="33" t="s">
        <v>27</v>
      </c>
      <c r="B8732" s="33" t="s">
        <v>583</v>
      </c>
      <c r="C8732" s="34">
        <v>10</v>
      </c>
      <c r="D8732" s="33" t="s">
        <v>91</v>
      </c>
      <c r="E8732" s="33" t="s">
        <v>9126</v>
      </c>
      <c r="F8732" s="35">
        <v>52151702</v>
      </c>
      <c r="G8732" s="33" t="s">
        <v>15071</v>
      </c>
      <c r="H8732" s="33">
        <v>4</v>
      </c>
      <c r="I8732" s="33">
        <v>3</v>
      </c>
      <c r="J8732" s="36">
        <v>70</v>
      </c>
      <c r="K8732" s="37">
        <v>490000</v>
      </c>
      <c r="L8732" s="38" t="s">
        <v>15</v>
      </c>
      <c r="M8732" s="38" t="s">
        <v>13</v>
      </c>
    </row>
    <row r="8733" spans="1:13" s="39" customFormat="1" ht="12.75" x14ac:dyDescent="0.2">
      <c r="A8733" s="33" t="s">
        <v>27</v>
      </c>
      <c r="B8733" s="33" t="s">
        <v>583</v>
      </c>
      <c r="C8733" s="34">
        <v>10</v>
      </c>
      <c r="D8733" s="33" t="s">
        <v>91</v>
      </c>
      <c r="E8733" s="33" t="s">
        <v>9127</v>
      </c>
      <c r="F8733" s="35">
        <v>23241609</v>
      </c>
      <c r="G8733" s="33" t="s">
        <v>15071</v>
      </c>
      <c r="H8733" s="33">
        <v>4</v>
      </c>
      <c r="I8733" s="33">
        <v>3</v>
      </c>
      <c r="J8733" s="36">
        <v>3</v>
      </c>
      <c r="K8733" s="37">
        <v>90000</v>
      </c>
      <c r="L8733" s="38" t="s">
        <v>15</v>
      </c>
      <c r="M8733" s="38" t="s">
        <v>13</v>
      </c>
    </row>
    <row r="8734" spans="1:13" s="39" customFormat="1" ht="12.75" x14ac:dyDescent="0.2">
      <c r="A8734" s="33" t="s">
        <v>27</v>
      </c>
      <c r="B8734" s="33" t="s">
        <v>583</v>
      </c>
      <c r="C8734" s="34">
        <v>10</v>
      </c>
      <c r="D8734" s="33" t="s">
        <v>91</v>
      </c>
      <c r="E8734" s="33" t="s">
        <v>9128</v>
      </c>
      <c r="F8734" s="35">
        <v>52151616</v>
      </c>
      <c r="G8734" s="33" t="s">
        <v>15071</v>
      </c>
      <c r="H8734" s="33">
        <v>4</v>
      </c>
      <c r="I8734" s="33">
        <v>3</v>
      </c>
      <c r="J8734" s="36">
        <v>2</v>
      </c>
      <c r="K8734" s="37">
        <v>60000</v>
      </c>
      <c r="L8734" s="38" t="s">
        <v>15</v>
      </c>
      <c r="M8734" s="38" t="s">
        <v>13</v>
      </c>
    </row>
    <row r="8735" spans="1:13" s="39" customFormat="1" ht="12.75" x14ac:dyDescent="0.2">
      <c r="A8735" s="33" t="s">
        <v>27</v>
      </c>
      <c r="B8735" s="33" t="s">
        <v>583</v>
      </c>
      <c r="C8735" s="34">
        <v>10</v>
      </c>
      <c r="D8735" s="33" t="s">
        <v>91</v>
      </c>
      <c r="E8735" s="33" t="s">
        <v>9129</v>
      </c>
      <c r="F8735" s="35">
        <v>52151616</v>
      </c>
      <c r="G8735" s="33" t="s">
        <v>15071</v>
      </c>
      <c r="H8735" s="33">
        <v>4</v>
      </c>
      <c r="I8735" s="33">
        <v>3</v>
      </c>
      <c r="J8735" s="36">
        <v>2</v>
      </c>
      <c r="K8735" s="37">
        <v>30000</v>
      </c>
      <c r="L8735" s="38" t="s">
        <v>15</v>
      </c>
      <c r="M8735" s="38" t="s">
        <v>13</v>
      </c>
    </row>
    <row r="8736" spans="1:13" s="39" customFormat="1" ht="12.75" x14ac:dyDescent="0.2">
      <c r="A8736" s="33" t="s">
        <v>27</v>
      </c>
      <c r="B8736" s="33" t="s">
        <v>583</v>
      </c>
      <c r="C8736" s="34">
        <v>10</v>
      </c>
      <c r="D8736" s="33" t="s">
        <v>91</v>
      </c>
      <c r="E8736" s="33" t="s">
        <v>5104</v>
      </c>
      <c r="F8736" s="35">
        <v>48101907</v>
      </c>
      <c r="G8736" s="33" t="s">
        <v>15071</v>
      </c>
      <c r="H8736" s="33">
        <v>4</v>
      </c>
      <c r="I8736" s="33">
        <v>3</v>
      </c>
      <c r="J8736" s="36">
        <v>4</v>
      </c>
      <c r="K8736" s="37">
        <v>24000</v>
      </c>
      <c r="L8736" s="38" t="s">
        <v>15</v>
      </c>
      <c r="M8736" s="38" t="s">
        <v>13</v>
      </c>
    </row>
    <row r="8737" spans="1:13" s="39" customFormat="1" ht="12.75" x14ac:dyDescent="0.2">
      <c r="A8737" s="33" t="s">
        <v>27</v>
      </c>
      <c r="B8737" s="33" t="s">
        <v>583</v>
      </c>
      <c r="C8737" s="34">
        <v>10</v>
      </c>
      <c r="D8737" s="33" t="s">
        <v>91</v>
      </c>
      <c r="E8737" s="33" t="s">
        <v>9130</v>
      </c>
      <c r="F8737" s="35">
        <v>50193102</v>
      </c>
      <c r="G8737" s="33" t="s">
        <v>15071</v>
      </c>
      <c r="H8737" s="33">
        <v>4</v>
      </c>
      <c r="I8737" s="33">
        <v>3</v>
      </c>
      <c r="J8737" s="36">
        <v>1</v>
      </c>
      <c r="K8737" s="37">
        <v>35000</v>
      </c>
      <c r="L8737" s="38" t="s">
        <v>15</v>
      </c>
      <c r="M8737" s="38" t="s">
        <v>13</v>
      </c>
    </row>
    <row r="8738" spans="1:13" s="39" customFormat="1" ht="12.75" x14ac:dyDescent="0.2">
      <c r="A8738" s="33" t="s">
        <v>27</v>
      </c>
      <c r="B8738" s="33" t="s">
        <v>583</v>
      </c>
      <c r="C8738" s="34">
        <v>10</v>
      </c>
      <c r="D8738" s="33" t="s">
        <v>91</v>
      </c>
      <c r="E8738" s="33" t="s">
        <v>9131</v>
      </c>
      <c r="F8738" s="35">
        <v>48101529</v>
      </c>
      <c r="G8738" s="33" t="s">
        <v>15071</v>
      </c>
      <c r="H8738" s="33">
        <v>4</v>
      </c>
      <c r="I8738" s="33">
        <v>3</v>
      </c>
      <c r="J8738" s="36">
        <v>1</v>
      </c>
      <c r="K8738" s="37">
        <v>385000</v>
      </c>
      <c r="L8738" s="38" t="s">
        <v>15</v>
      </c>
      <c r="M8738" s="38" t="s">
        <v>13</v>
      </c>
    </row>
    <row r="8739" spans="1:13" s="39" customFormat="1" ht="12.75" x14ac:dyDescent="0.2">
      <c r="A8739" s="33" t="s">
        <v>27</v>
      </c>
      <c r="B8739" s="33" t="s">
        <v>583</v>
      </c>
      <c r="C8739" s="34">
        <v>10</v>
      </c>
      <c r="D8739" s="33" t="s">
        <v>91</v>
      </c>
      <c r="E8739" s="33" t="s">
        <v>9132</v>
      </c>
      <c r="F8739" s="35">
        <v>48101500</v>
      </c>
      <c r="G8739" s="33" t="s">
        <v>15071</v>
      </c>
      <c r="H8739" s="33">
        <v>4</v>
      </c>
      <c r="I8739" s="33">
        <v>3</v>
      </c>
      <c r="J8739" s="36">
        <v>1</v>
      </c>
      <c r="K8739" s="37">
        <v>100000</v>
      </c>
      <c r="L8739" s="38" t="s">
        <v>15</v>
      </c>
      <c r="M8739" s="38" t="s">
        <v>13</v>
      </c>
    </row>
    <row r="8740" spans="1:13" s="39" customFormat="1" ht="12.75" x14ac:dyDescent="0.2">
      <c r="A8740" s="33" t="s">
        <v>27</v>
      </c>
      <c r="B8740" s="33" t="s">
        <v>583</v>
      </c>
      <c r="C8740" s="34">
        <v>10</v>
      </c>
      <c r="D8740" s="33" t="s">
        <v>91</v>
      </c>
      <c r="E8740" s="33" t="s">
        <v>9133</v>
      </c>
      <c r="F8740" s="35">
        <v>48101500</v>
      </c>
      <c r="G8740" s="33" t="s">
        <v>15071</v>
      </c>
      <c r="H8740" s="33">
        <v>4</v>
      </c>
      <c r="I8740" s="33">
        <v>3</v>
      </c>
      <c r="J8740" s="36">
        <v>1</v>
      </c>
      <c r="K8740" s="37">
        <v>80000</v>
      </c>
      <c r="L8740" s="38" t="s">
        <v>15</v>
      </c>
      <c r="M8740" s="38" t="s">
        <v>13</v>
      </c>
    </row>
    <row r="8741" spans="1:13" s="39" customFormat="1" ht="12.75" x14ac:dyDescent="0.2">
      <c r="A8741" s="33" t="s">
        <v>27</v>
      </c>
      <c r="B8741" s="33" t="s">
        <v>583</v>
      </c>
      <c r="C8741" s="34">
        <v>10</v>
      </c>
      <c r="D8741" s="33" t="s">
        <v>91</v>
      </c>
      <c r="E8741" s="33" t="s">
        <v>9134</v>
      </c>
      <c r="F8741" s="35">
        <v>52151802</v>
      </c>
      <c r="G8741" s="33" t="s">
        <v>15071</v>
      </c>
      <c r="H8741" s="33">
        <v>4</v>
      </c>
      <c r="I8741" s="33">
        <v>3</v>
      </c>
      <c r="J8741" s="36">
        <v>1</v>
      </c>
      <c r="K8741" s="37">
        <v>280000</v>
      </c>
      <c r="L8741" s="38" t="s">
        <v>15</v>
      </c>
      <c r="M8741" s="38" t="s">
        <v>13</v>
      </c>
    </row>
    <row r="8742" spans="1:13" s="39" customFormat="1" ht="12.75" x14ac:dyDescent="0.2">
      <c r="A8742" s="33" t="s">
        <v>27</v>
      </c>
      <c r="B8742" s="33" t="s">
        <v>583</v>
      </c>
      <c r="C8742" s="34">
        <v>10</v>
      </c>
      <c r="D8742" s="33" t="s">
        <v>91</v>
      </c>
      <c r="E8742" s="33" t="s">
        <v>9135</v>
      </c>
      <c r="F8742" s="35">
        <v>52151802</v>
      </c>
      <c r="G8742" s="33" t="s">
        <v>15071</v>
      </c>
      <c r="H8742" s="33">
        <v>4</v>
      </c>
      <c r="I8742" s="33">
        <v>3</v>
      </c>
      <c r="J8742" s="36">
        <v>2</v>
      </c>
      <c r="K8742" s="37">
        <v>620000</v>
      </c>
      <c r="L8742" s="38" t="s">
        <v>15</v>
      </c>
      <c r="M8742" s="38" t="s">
        <v>13</v>
      </c>
    </row>
    <row r="8743" spans="1:13" s="39" customFormat="1" ht="12.75" x14ac:dyDescent="0.2">
      <c r="A8743" s="33" t="s">
        <v>27</v>
      </c>
      <c r="B8743" s="33" t="s">
        <v>583</v>
      </c>
      <c r="C8743" s="34">
        <v>10</v>
      </c>
      <c r="D8743" s="33" t="s">
        <v>91</v>
      </c>
      <c r="E8743" s="33" t="s">
        <v>9136</v>
      </c>
      <c r="F8743" s="35">
        <v>52151611</v>
      </c>
      <c r="G8743" s="33" t="s">
        <v>15071</v>
      </c>
      <c r="H8743" s="33">
        <v>4</v>
      </c>
      <c r="I8743" s="33">
        <v>3</v>
      </c>
      <c r="J8743" s="36">
        <v>4</v>
      </c>
      <c r="K8743" s="37">
        <v>64000</v>
      </c>
      <c r="L8743" s="38" t="s">
        <v>15</v>
      </c>
      <c r="M8743" s="38" t="s">
        <v>13</v>
      </c>
    </row>
    <row r="8744" spans="1:13" s="39" customFormat="1" ht="12.75" x14ac:dyDescent="0.2">
      <c r="A8744" s="33" t="s">
        <v>27</v>
      </c>
      <c r="B8744" s="33" t="s">
        <v>583</v>
      </c>
      <c r="C8744" s="34">
        <v>10</v>
      </c>
      <c r="D8744" s="33" t="s">
        <v>91</v>
      </c>
      <c r="E8744" s="33" t="s">
        <v>9137</v>
      </c>
      <c r="F8744" s="35">
        <v>52152004</v>
      </c>
      <c r="G8744" s="33" t="s">
        <v>15071</v>
      </c>
      <c r="H8744" s="33">
        <v>4</v>
      </c>
      <c r="I8744" s="33">
        <v>3</v>
      </c>
      <c r="J8744" s="36">
        <v>25</v>
      </c>
      <c r="K8744" s="37">
        <v>700000</v>
      </c>
      <c r="L8744" s="38" t="s">
        <v>15</v>
      </c>
      <c r="M8744" s="38" t="s">
        <v>13</v>
      </c>
    </row>
    <row r="8745" spans="1:13" s="39" customFormat="1" ht="12.75" x14ac:dyDescent="0.2">
      <c r="A8745" s="33" t="s">
        <v>27</v>
      </c>
      <c r="B8745" s="33" t="s">
        <v>583</v>
      </c>
      <c r="C8745" s="34">
        <v>10</v>
      </c>
      <c r="D8745" s="33" t="s">
        <v>91</v>
      </c>
      <c r="E8745" s="33" t="s">
        <v>9138</v>
      </c>
      <c r="F8745" s="35">
        <v>52152004</v>
      </c>
      <c r="G8745" s="33" t="s">
        <v>15071</v>
      </c>
      <c r="H8745" s="33">
        <v>4</v>
      </c>
      <c r="I8745" s="33">
        <v>3</v>
      </c>
      <c r="J8745" s="36">
        <v>25</v>
      </c>
      <c r="K8745" s="37">
        <v>900000</v>
      </c>
      <c r="L8745" s="38" t="s">
        <v>15</v>
      </c>
      <c r="M8745" s="38" t="s">
        <v>13</v>
      </c>
    </row>
    <row r="8746" spans="1:13" s="39" customFormat="1" ht="12.75" x14ac:dyDescent="0.2">
      <c r="A8746" s="33" t="s">
        <v>27</v>
      </c>
      <c r="B8746" s="33" t="s">
        <v>583</v>
      </c>
      <c r="C8746" s="34">
        <v>10</v>
      </c>
      <c r="D8746" s="33" t="s">
        <v>91</v>
      </c>
      <c r="E8746" s="33" t="s">
        <v>9139</v>
      </c>
      <c r="F8746" s="35">
        <v>52152004</v>
      </c>
      <c r="G8746" s="33" t="s">
        <v>15071</v>
      </c>
      <c r="H8746" s="33">
        <v>4</v>
      </c>
      <c r="I8746" s="33">
        <v>3</v>
      </c>
      <c r="J8746" s="36">
        <v>25</v>
      </c>
      <c r="K8746" s="37">
        <v>700000</v>
      </c>
      <c r="L8746" s="38" t="s">
        <v>15</v>
      </c>
      <c r="M8746" s="38" t="s">
        <v>13</v>
      </c>
    </row>
    <row r="8747" spans="1:13" s="39" customFormat="1" ht="12.75" x14ac:dyDescent="0.2">
      <c r="A8747" s="33" t="s">
        <v>27</v>
      </c>
      <c r="B8747" s="33" t="s">
        <v>583</v>
      </c>
      <c r="C8747" s="34">
        <v>10</v>
      </c>
      <c r="D8747" s="33" t="s">
        <v>91</v>
      </c>
      <c r="E8747" s="33" t="s">
        <v>9140</v>
      </c>
      <c r="F8747" s="35">
        <v>52152004</v>
      </c>
      <c r="G8747" s="33" t="s">
        <v>15071</v>
      </c>
      <c r="H8747" s="33">
        <v>4</v>
      </c>
      <c r="I8747" s="33">
        <v>3</v>
      </c>
      <c r="J8747" s="36">
        <v>25</v>
      </c>
      <c r="K8747" s="37">
        <v>450000</v>
      </c>
      <c r="L8747" s="38" t="s">
        <v>15</v>
      </c>
      <c r="M8747" s="38" t="s">
        <v>13</v>
      </c>
    </row>
    <row r="8748" spans="1:13" s="39" customFormat="1" ht="12.75" x14ac:dyDescent="0.2">
      <c r="A8748" s="33" t="s">
        <v>27</v>
      </c>
      <c r="B8748" s="33" t="s">
        <v>583</v>
      </c>
      <c r="C8748" s="34">
        <v>10</v>
      </c>
      <c r="D8748" s="33" t="s">
        <v>91</v>
      </c>
      <c r="E8748" s="33" t="s">
        <v>9141</v>
      </c>
      <c r="F8748" s="35">
        <v>52152004</v>
      </c>
      <c r="G8748" s="33" t="s">
        <v>15071</v>
      </c>
      <c r="H8748" s="33">
        <v>4</v>
      </c>
      <c r="I8748" s="33">
        <v>3</v>
      </c>
      <c r="J8748" s="36">
        <v>25</v>
      </c>
      <c r="K8748" s="37">
        <v>600000</v>
      </c>
      <c r="L8748" s="38" t="s">
        <v>15</v>
      </c>
      <c r="M8748" s="38" t="s">
        <v>13</v>
      </c>
    </row>
    <row r="8749" spans="1:13" s="39" customFormat="1" ht="12.75" x14ac:dyDescent="0.2">
      <c r="A8749" s="33" t="s">
        <v>27</v>
      </c>
      <c r="B8749" s="33" t="s">
        <v>583</v>
      </c>
      <c r="C8749" s="34">
        <v>10</v>
      </c>
      <c r="D8749" s="33" t="s">
        <v>91</v>
      </c>
      <c r="E8749" s="33" t="s">
        <v>9142</v>
      </c>
      <c r="F8749" s="35">
        <v>41122102</v>
      </c>
      <c r="G8749" s="33" t="s">
        <v>15071</v>
      </c>
      <c r="H8749" s="33">
        <v>4</v>
      </c>
      <c r="I8749" s="33">
        <v>3</v>
      </c>
      <c r="J8749" s="36">
        <v>25</v>
      </c>
      <c r="K8749" s="37">
        <v>255000</v>
      </c>
      <c r="L8749" s="38" t="s">
        <v>15</v>
      </c>
      <c r="M8749" s="38" t="s">
        <v>13</v>
      </c>
    </row>
    <row r="8750" spans="1:13" s="39" customFormat="1" ht="12.75" x14ac:dyDescent="0.2">
      <c r="A8750" s="33" t="s">
        <v>27</v>
      </c>
      <c r="B8750" s="33" t="s">
        <v>583</v>
      </c>
      <c r="C8750" s="34">
        <v>10</v>
      </c>
      <c r="D8750" s="33" t="s">
        <v>91</v>
      </c>
      <c r="E8750" s="33" t="s">
        <v>9143</v>
      </c>
      <c r="F8750" s="35">
        <v>40101834</v>
      </c>
      <c r="G8750" s="33" t="s">
        <v>15071</v>
      </c>
      <c r="H8750" s="33">
        <v>4</v>
      </c>
      <c r="I8750" s="33">
        <v>3</v>
      </c>
      <c r="J8750" s="36">
        <v>6</v>
      </c>
      <c r="K8750" s="37">
        <v>150000</v>
      </c>
      <c r="L8750" s="38" t="s">
        <v>15</v>
      </c>
      <c r="M8750" s="38" t="s">
        <v>13</v>
      </c>
    </row>
    <row r="8751" spans="1:13" s="39" customFormat="1" ht="12.75" x14ac:dyDescent="0.2">
      <c r="A8751" s="33" t="s">
        <v>27</v>
      </c>
      <c r="B8751" s="33" t="s">
        <v>583</v>
      </c>
      <c r="C8751" s="34">
        <v>10</v>
      </c>
      <c r="D8751" s="33" t="s">
        <v>91</v>
      </c>
      <c r="E8751" s="33" t="s">
        <v>9144</v>
      </c>
      <c r="F8751" s="35">
        <v>52151802</v>
      </c>
      <c r="G8751" s="33" t="s">
        <v>15071</v>
      </c>
      <c r="H8751" s="33">
        <v>4</v>
      </c>
      <c r="I8751" s="33">
        <v>3</v>
      </c>
      <c r="J8751" s="36">
        <v>2</v>
      </c>
      <c r="K8751" s="37">
        <v>170000</v>
      </c>
      <c r="L8751" s="38" t="s">
        <v>15</v>
      </c>
      <c r="M8751" s="38" t="s">
        <v>13</v>
      </c>
    </row>
    <row r="8752" spans="1:13" s="39" customFormat="1" ht="12.75" x14ac:dyDescent="0.2">
      <c r="A8752" s="33" t="s">
        <v>27</v>
      </c>
      <c r="B8752" s="33" t="s">
        <v>583</v>
      </c>
      <c r="C8752" s="34">
        <v>10</v>
      </c>
      <c r="D8752" s="33" t="s">
        <v>91</v>
      </c>
      <c r="E8752" s="33" t="s">
        <v>9145</v>
      </c>
      <c r="F8752" s="35">
        <v>52151606</v>
      </c>
      <c r="G8752" s="33" t="s">
        <v>15071</v>
      </c>
      <c r="H8752" s="33">
        <v>4</v>
      </c>
      <c r="I8752" s="33">
        <v>3</v>
      </c>
      <c r="J8752" s="36">
        <v>2</v>
      </c>
      <c r="K8752" s="37">
        <v>70000</v>
      </c>
      <c r="L8752" s="38" t="s">
        <v>15</v>
      </c>
      <c r="M8752" s="38" t="s">
        <v>13</v>
      </c>
    </row>
    <row r="8753" spans="1:13" s="39" customFormat="1" ht="12.75" x14ac:dyDescent="0.2">
      <c r="A8753" s="33" t="s">
        <v>27</v>
      </c>
      <c r="B8753" s="33" t="s">
        <v>583</v>
      </c>
      <c r="C8753" s="34">
        <v>10</v>
      </c>
      <c r="D8753" s="33" t="s">
        <v>91</v>
      </c>
      <c r="E8753" s="33" t="s">
        <v>9146</v>
      </c>
      <c r="F8753" s="35">
        <v>48101801</v>
      </c>
      <c r="G8753" s="33" t="s">
        <v>15071</v>
      </c>
      <c r="H8753" s="33">
        <v>4</v>
      </c>
      <c r="I8753" s="33">
        <v>3</v>
      </c>
      <c r="J8753" s="36">
        <v>70</v>
      </c>
      <c r="K8753" s="37">
        <v>490000</v>
      </c>
      <c r="L8753" s="38" t="s">
        <v>15</v>
      </c>
      <c r="M8753" s="38" t="s">
        <v>13</v>
      </c>
    </row>
    <row r="8754" spans="1:13" s="39" customFormat="1" ht="12.75" x14ac:dyDescent="0.2">
      <c r="A8754" s="33" t="s">
        <v>27</v>
      </c>
      <c r="B8754" s="33" t="s">
        <v>583</v>
      </c>
      <c r="C8754" s="34">
        <v>10</v>
      </c>
      <c r="D8754" s="33" t="s">
        <v>91</v>
      </c>
      <c r="E8754" s="33" t="s">
        <v>9147</v>
      </c>
      <c r="F8754" s="35">
        <v>52152002</v>
      </c>
      <c r="G8754" s="33" t="s">
        <v>15071</v>
      </c>
      <c r="H8754" s="33">
        <v>4</v>
      </c>
      <c r="I8754" s="33">
        <v>3</v>
      </c>
      <c r="J8754" s="36">
        <v>2</v>
      </c>
      <c r="K8754" s="37">
        <v>100000</v>
      </c>
      <c r="L8754" s="38" t="s">
        <v>15</v>
      </c>
      <c r="M8754" s="38" t="s">
        <v>13</v>
      </c>
    </row>
    <row r="8755" spans="1:13" s="39" customFormat="1" ht="12.75" x14ac:dyDescent="0.2">
      <c r="A8755" s="33" t="s">
        <v>27</v>
      </c>
      <c r="B8755" s="33" t="s">
        <v>583</v>
      </c>
      <c r="C8755" s="34">
        <v>10</v>
      </c>
      <c r="D8755" s="33" t="s">
        <v>91</v>
      </c>
      <c r="E8755" s="33" t="s">
        <v>9148</v>
      </c>
      <c r="F8755" s="35">
        <v>44121618</v>
      </c>
      <c r="G8755" s="33" t="s">
        <v>15071</v>
      </c>
      <c r="H8755" s="33">
        <v>4</v>
      </c>
      <c r="I8755" s="33">
        <v>3</v>
      </c>
      <c r="J8755" s="36">
        <v>1</v>
      </c>
      <c r="K8755" s="37">
        <v>60000</v>
      </c>
      <c r="L8755" s="38" t="s">
        <v>15</v>
      </c>
      <c r="M8755" s="38" t="s">
        <v>13</v>
      </c>
    </row>
    <row r="8756" spans="1:13" s="39" customFormat="1" ht="12.75" x14ac:dyDescent="0.2">
      <c r="A8756" s="33" t="s">
        <v>27</v>
      </c>
      <c r="B8756" s="33" t="s">
        <v>583</v>
      </c>
      <c r="C8756" s="34">
        <v>10</v>
      </c>
      <c r="D8756" s="33" t="s">
        <v>91</v>
      </c>
      <c r="E8756" s="33" t="s">
        <v>9149</v>
      </c>
      <c r="F8756" s="35">
        <v>48101903</v>
      </c>
      <c r="G8756" s="33" t="s">
        <v>15071</v>
      </c>
      <c r="H8756" s="33">
        <v>4</v>
      </c>
      <c r="I8756" s="33">
        <v>3</v>
      </c>
      <c r="J8756" s="36">
        <v>30</v>
      </c>
      <c r="K8756" s="37">
        <v>150000</v>
      </c>
      <c r="L8756" s="38" t="s">
        <v>15</v>
      </c>
      <c r="M8756" s="38" t="s">
        <v>13</v>
      </c>
    </row>
    <row r="8757" spans="1:13" s="39" customFormat="1" ht="12.75" x14ac:dyDescent="0.2">
      <c r="A8757" s="33" t="s">
        <v>27</v>
      </c>
      <c r="B8757" s="33" t="s">
        <v>583</v>
      </c>
      <c r="C8757" s="34">
        <v>10</v>
      </c>
      <c r="D8757" s="33" t="s">
        <v>91</v>
      </c>
      <c r="E8757" s="33" t="s">
        <v>9150</v>
      </c>
      <c r="F8757" s="35">
        <v>48101903</v>
      </c>
      <c r="G8757" s="33" t="s">
        <v>15071</v>
      </c>
      <c r="H8757" s="33">
        <v>4</v>
      </c>
      <c r="I8757" s="33">
        <v>3</v>
      </c>
      <c r="J8757" s="36">
        <v>80</v>
      </c>
      <c r="K8757" s="37">
        <v>280000</v>
      </c>
      <c r="L8757" s="38" t="s">
        <v>15</v>
      </c>
      <c r="M8757" s="38" t="s">
        <v>13</v>
      </c>
    </row>
    <row r="8758" spans="1:13" s="39" customFormat="1" ht="12.75" x14ac:dyDescent="0.2">
      <c r="A8758" s="33" t="s">
        <v>27</v>
      </c>
      <c r="B8758" s="33" t="s">
        <v>583</v>
      </c>
      <c r="C8758" s="34">
        <v>10</v>
      </c>
      <c r="D8758" s="33" t="s">
        <v>91</v>
      </c>
      <c r="E8758" s="33" t="s">
        <v>9151</v>
      </c>
      <c r="F8758" s="35">
        <v>48101500</v>
      </c>
      <c r="G8758" s="33" t="s">
        <v>15071</v>
      </c>
      <c r="H8758" s="33">
        <v>4</v>
      </c>
      <c r="I8758" s="33">
        <v>3</v>
      </c>
      <c r="J8758" s="36">
        <v>1</v>
      </c>
      <c r="K8758" s="37">
        <v>164000</v>
      </c>
      <c r="L8758" s="38" t="s">
        <v>15</v>
      </c>
      <c r="M8758" s="38" t="s">
        <v>13</v>
      </c>
    </row>
    <row r="8759" spans="1:13" s="39" customFormat="1" ht="12.75" x14ac:dyDescent="0.2">
      <c r="A8759" s="33" t="s">
        <v>27</v>
      </c>
      <c r="B8759" s="33" t="s">
        <v>583</v>
      </c>
      <c r="C8759" s="34">
        <v>10</v>
      </c>
      <c r="D8759" s="33" t="s">
        <v>91</v>
      </c>
      <c r="E8759" s="33" t="s">
        <v>9152</v>
      </c>
      <c r="F8759" s="35">
        <v>48101500</v>
      </c>
      <c r="G8759" s="33" t="s">
        <v>15071</v>
      </c>
      <c r="H8759" s="33">
        <v>4</v>
      </c>
      <c r="I8759" s="33">
        <v>3</v>
      </c>
      <c r="J8759" s="36">
        <v>1</v>
      </c>
      <c r="K8759" s="37">
        <v>52200</v>
      </c>
      <c r="L8759" s="38" t="s">
        <v>15</v>
      </c>
      <c r="M8759" s="38" t="s">
        <v>13</v>
      </c>
    </row>
    <row r="8760" spans="1:13" s="39" customFormat="1" ht="12.75" x14ac:dyDescent="0.2">
      <c r="A8760" s="33" t="s">
        <v>27</v>
      </c>
      <c r="B8760" s="33" t="s">
        <v>583</v>
      </c>
      <c r="C8760" s="34">
        <v>10</v>
      </c>
      <c r="D8760" s="33" t="s">
        <v>91</v>
      </c>
      <c r="E8760" s="33" t="s">
        <v>9153</v>
      </c>
      <c r="F8760" s="35">
        <v>48101500</v>
      </c>
      <c r="G8760" s="33" t="s">
        <v>15071</v>
      </c>
      <c r="H8760" s="33">
        <v>4</v>
      </c>
      <c r="I8760" s="33">
        <v>3</v>
      </c>
      <c r="J8760" s="36">
        <v>1</v>
      </c>
      <c r="K8760" s="37">
        <v>25500</v>
      </c>
      <c r="L8760" s="38" t="s">
        <v>15</v>
      </c>
      <c r="M8760" s="38" t="s">
        <v>13</v>
      </c>
    </row>
    <row r="8761" spans="1:13" s="39" customFormat="1" ht="12.75" x14ac:dyDescent="0.2">
      <c r="A8761" s="33" t="s">
        <v>27</v>
      </c>
      <c r="B8761" s="33" t="s">
        <v>583</v>
      </c>
      <c r="C8761" s="34">
        <v>10</v>
      </c>
      <c r="D8761" s="33" t="s">
        <v>91</v>
      </c>
      <c r="E8761" s="33" t="s">
        <v>9154</v>
      </c>
      <c r="F8761" s="35">
        <v>48101800</v>
      </c>
      <c r="G8761" s="33" t="s">
        <v>15071</v>
      </c>
      <c r="H8761" s="33">
        <v>4</v>
      </c>
      <c r="I8761" s="33">
        <v>3</v>
      </c>
      <c r="J8761" s="36">
        <v>1</v>
      </c>
      <c r="K8761" s="37">
        <v>8900</v>
      </c>
      <c r="L8761" s="38" t="s">
        <v>15</v>
      </c>
      <c r="M8761" s="38" t="s">
        <v>13</v>
      </c>
    </row>
    <row r="8762" spans="1:13" s="39" customFormat="1" ht="12.75" x14ac:dyDescent="0.2">
      <c r="A8762" s="33" t="s">
        <v>27</v>
      </c>
      <c r="B8762" s="33" t="s">
        <v>583</v>
      </c>
      <c r="C8762" s="34">
        <v>10</v>
      </c>
      <c r="D8762" s="33" t="s">
        <v>91</v>
      </c>
      <c r="E8762" s="33" t="s">
        <v>9155</v>
      </c>
      <c r="F8762" s="35">
        <v>48101500</v>
      </c>
      <c r="G8762" s="33" t="s">
        <v>15071</v>
      </c>
      <c r="H8762" s="33">
        <v>4</v>
      </c>
      <c r="I8762" s="33">
        <v>3</v>
      </c>
      <c r="J8762" s="36">
        <v>1</v>
      </c>
      <c r="K8762" s="37">
        <v>80600</v>
      </c>
      <c r="L8762" s="38" t="s">
        <v>15</v>
      </c>
      <c r="M8762" s="38" t="s">
        <v>13</v>
      </c>
    </row>
    <row r="8763" spans="1:13" s="39" customFormat="1" ht="12.75" x14ac:dyDescent="0.2">
      <c r="A8763" s="33" t="s">
        <v>27</v>
      </c>
      <c r="B8763" s="33" t="s">
        <v>583</v>
      </c>
      <c r="C8763" s="34">
        <v>10</v>
      </c>
      <c r="D8763" s="33" t="s">
        <v>91</v>
      </c>
      <c r="E8763" s="33" t="s">
        <v>9156</v>
      </c>
      <c r="F8763" s="35">
        <v>48101800</v>
      </c>
      <c r="G8763" s="33" t="s">
        <v>15071</v>
      </c>
      <c r="H8763" s="33">
        <v>4</v>
      </c>
      <c r="I8763" s="33">
        <v>3</v>
      </c>
      <c r="J8763" s="36">
        <v>1</v>
      </c>
      <c r="K8763" s="37">
        <v>35900</v>
      </c>
      <c r="L8763" s="38" t="s">
        <v>15</v>
      </c>
      <c r="M8763" s="38" t="s">
        <v>13</v>
      </c>
    </row>
    <row r="8764" spans="1:13" s="39" customFormat="1" ht="12.75" x14ac:dyDescent="0.2">
      <c r="A8764" s="33" t="s">
        <v>27</v>
      </c>
      <c r="B8764" s="33" t="s">
        <v>583</v>
      </c>
      <c r="C8764" s="34">
        <v>10</v>
      </c>
      <c r="D8764" s="33" t="s">
        <v>91</v>
      </c>
      <c r="E8764" s="33" t="s">
        <v>9157</v>
      </c>
      <c r="F8764" s="35">
        <v>52151600</v>
      </c>
      <c r="G8764" s="33" t="s">
        <v>15071</v>
      </c>
      <c r="H8764" s="33">
        <v>4</v>
      </c>
      <c r="I8764" s="33">
        <v>3</v>
      </c>
      <c r="J8764" s="36">
        <v>1</v>
      </c>
      <c r="K8764" s="37">
        <v>8900</v>
      </c>
      <c r="L8764" s="38" t="s">
        <v>15</v>
      </c>
      <c r="M8764" s="38" t="s">
        <v>13</v>
      </c>
    </row>
    <row r="8765" spans="1:13" s="39" customFormat="1" ht="12.75" x14ac:dyDescent="0.2">
      <c r="A8765" s="33" t="s">
        <v>27</v>
      </c>
      <c r="B8765" s="33" t="s">
        <v>583</v>
      </c>
      <c r="C8765" s="34">
        <v>10</v>
      </c>
      <c r="D8765" s="33" t="s">
        <v>91</v>
      </c>
      <c r="E8765" s="33" t="s">
        <v>9158</v>
      </c>
      <c r="F8765" s="35">
        <v>52152010</v>
      </c>
      <c r="G8765" s="33" t="s">
        <v>15071</v>
      </c>
      <c r="H8765" s="33">
        <v>4</v>
      </c>
      <c r="I8765" s="33">
        <v>3</v>
      </c>
      <c r="J8765" s="36">
        <v>4</v>
      </c>
      <c r="K8765" s="37">
        <v>600000</v>
      </c>
      <c r="L8765" s="38" t="s">
        <v>15</v>
      </c>
      <c r="M8765" s="38" t="s">
        <v>13</v>
      </c>
    </row>
    <row r="8766" spans="1:13" s="39" customFormat="1" ht="12.75" x14ac:dyDescent="0.2">
      <c r="A8766" s="33" t="s">
        <v>27</v>
      </c>
      <c r="B8766" s="33" t="s">
        <v>583</v>
      </c>
      <c r="C8766" s="34">
        <v>10</v>
      </c>
      <c r="D8766" s="33" t="s">
        <v>91</v>
      </c>
      <c r="E8766" s="33" t="s">
        <v>9159</v>
      </c>
      <c r="F8766" s="35">
        <v>24121503</v>
      </c>
      <c r="G8766" s="33" t="s">
        <v>15071</v>
      </c>
      <c r="H8766" s="33">
        <v>4</v>
      </c>
      <c r="I8766" s="33">
        <v>3</v>
      </c>
      <c r="J8766" s="36">
        <v>6</v>
      </c>
      <c r="K8766" s="37">
        <v>1200000</v>
      </c>
      <c r="L8766" s="38" t="s">
        <v>15</v>
      </c>
      <c r="M8766" s="38" t="s">
        <v>13</v>
      </c>
    </row>
    <row r="8767" spans="1:13" s="39" customFormat="1" ht="12.75" x14ac:dyDescent="0.2">
      <c r="A8767" s="33" t="s">
        <v>27</v>
      </c>
      <c r="B8767" s="33" t="s">
        <v>583</v>
      </c>
      <c r="C8767" s="34">
        <v>10</v>
      </c>
      <c r="D8767" s="33" t="s">
        <v>91</v>
      </c>
      <c r="E8767" s="33" t="s">
        <v>9160</v>
      </c>
      <c r="F8767" s="35">
        <v>48101500</v>
      </c>
      <c r="G8767" s="33" t="s">
        <v>15071</v>
      </c>
      <c r="H8767" s="33">
        <v>4</v>
      </c>
      <c r="I8767" s="33">
        <v>3</v>
      </c>
      <c r="J8767" s="36">
        <v>2</v>
      </c>
      <c r="K8767" s="37">
        <v>730000</v>
      </c>
      <c r="L8767" s="38" t="s">
        <v>15</v>
      </c>
      <c r="M8767" s="38" t="s">
        <v>13</v>
      </c>
    </row>
    <row r="8768" spans="1:13" s="39" customFormat="1" ht="12.75" x14ac:dyDescent="0.2">
      <c r="A8768" s="33" t="s">
        <v>27</v>
      </c>
      <c r="B8768" s="33" t="s">
        <v>583</v>
      </c>
      <c r="C8768" s="34">
        <v>10</v>
      </c>
      <c r="D8768" s="33" t="s">
        <v>91</v>
      </c>
      <c r="E8768" s="33" t="s">
        <v>9161</v>
      </c>
      <c r="F8768" s="35">
        <v>52151704</v>
      </c>
      <c r="G8768" s="33" t="s">
        <v>15071</v>
      </c>
      <c r="H8768" s="33">
        <v>4</v>
      </c>
      <c r="I8768" s="33">
        <v>3</v>
      </c>
      <c r="J8768" s="36">
        <v>200</v>
      </c>
      <c r="K8768" s="37">
        <v>600000</v>
      </c>
      <c r="L8768" s="38" t="s">
        <v>15</v>
      </c>
      <c r="M8768" s="38" t="s">
        <v>13</v>
      </c>
    </row>
    <row r="8769" spans="1:13" s="39" customFormat="1" ht="12.75" x14ac:dyDescent="0.2">
      <c r="A8769" s="33" t="s">
        <v>27</v>
      </c>
      <c r="B8769" s="33" t="s">
        <v>583</v>
      </c>
      <c r="C8769" s="34">
        <v>10</v>
      </c>
      <c r="D8769" s="33" t="s">
        <v>91</v>
      </c>
      <c r="E8769" s="33" t="s">
        <v>9162</v>
      </c>
      <c r="F8769" s="35">
        <v>52151703</v>
      </c>
      <c r="G8769" s="33" t="s">
        <v>15071</v>
      </c>
      <c r="H8769" s="33">
        <v>4</v>
      </c>
      <c r="I8769" s="33">
        <v>3</v>
      </c>
      <c r="J8769" s="36">
        <v>200</v>
      </c>
      <c r="K8769" s="37">
        <v>600000</v>
      </c>
      <c r="L8769" s="38" t="s">
        <v>15</v>
      </c>
      <c r="M8769" s="38" t="s">
        <v>13</v>
      </c>
    </row>
    <row r="8770" spans="1:13" s="39" customFormat="1" ht="12.75" x14ac:dyDescent="0.2">
      <c r="A8770" s="33" t="s">
        <v>27</v>
      </c>
      <c r="B8770" s="33" t="s">
        <v>585</v>
      </c>
      <c r="C8770" s="34">
        <v>10</v>
      </c>
      <c r="D8770" s="33" t="s">
        <v>93</v>
      </c>
      <c r="E8770" s="33" t="s">
        <v>14262</v>
      </c>
      <c r="F8770" s="35">
        <v>26121613</v>
      </c>
      <c r="G8770" s="33" t="s">
        <v>466</v>
      </c>
      <c r="H8770" s="33">
        <v>2</v>
      </c>
      <c r="I8770" s="33">
        <v>7</v>
      </c>
      <c r="J8770" s="36">
        <v>50</v>
      </c>
      <c r="K8770" s="37">
        <v>89250</v>
      </c>
      <c r="L8770" s="38" t="s">
        <v>2369</v>
      </c>
      <c r="M8770" s="38" t="s">
        <v>13</v>
      </c>
    </row>
    <row r="8771" spans="1:13" s="39" customFormat="1" ht="12.75" x14ac:dyDescent="0.2">
      <c r="A8771" s="33" t="s">
        <v>27</v>
      </c>
      <c r="B8771" s="33" t="s">
        <v>585</v>
      </c>
      <c r="C8771" s="34">
        <v>10</v>
      </c>
      <c r="D8771" s="33" t="s">
        <v>93</v>
      </c>
      <c r="E8771" s="33" t="s">
        <v>14263</v>
      </c>
      <c r="F8771" s="35">
        <v>26121613</v>
      </c>
      <c r="G8771" s="33" t="s">
        <v>466</v>
      </c>
      <c r="H8771" s="33">
        <v>2</v>
      </c>
      <c r="I8771" s="33">
        <v>7</v>
      </c>
      <c r="J8771" s="36">
        <v>50</v>
      </c>
      <c r="K8771" s="37">
        <v>89250</v>
      </c>
      <c r="L8771" s="38" t="s">
        <v>2369</v>
      </c>
      <c r="M8771" s="38" t="s">
        <v>13</v>
      </c>
    </row>
    <row r="8772" spans="1:13" s="39" customFormat="1" ht="12.75" x14ac:dyDescent="0.2">
      <c r="A8772" s="33" t="s">
        <v>27</v>
      </c>
      <c r="B8772" s="33" t="s">
        <v>585</v>
      </c>
      <c r="C8772" s="34">
        <v>10</v>
      </c>
      <c r="D8772" s="33" t="s">
        <v>93</v>
      </c>
      <c r="E8772" s="33" t="s">
        <v>14264</v>
      </c>
      <c r="F8772" s="35">
        <v>26121613</v>
      </c>
      <c r="G8772" s="33" t="s">
        <v>466</v>
      </c>
      <c r="H8772" s="33">
        <v>2</v>
      </c>
      <c r="I8772" s="33">
        <v>7</v>
      </c>
      <c r="J8772" s="36">
        <v>50</v>
      </c>
      <c r="K8772" s="37">
        <v>89250</v>
      </c>
      <c r="L8772" s="38" t="s">
        <v>2369</v>
      </c>
      <c r="M8772" s="38" t="s">
        <v>13</v>
      </c>
    </row>
    <row r="8773" spans="1:13" s="39" customFormat="1" ht="12.75" x14ac:dyDescent="0.2">
      <c r="A8773" s="33" t="s">
        <v>27</v>
      </c>
      <c r="B8773" s="33" t="s">
        <v>585</v>
      </c>
      <c r="C8773" s="34">
        <v>10</v>
      </c>
      <c r="D8773" s="33" t="s">
        <v>93</v>
      </c>
      <c r="E8773" s="33" t="s">
        <v>14265</v>
      </c>
      <c r="F8773" s="35">
        <v>26121613</v>
      </c>
      <c r="G8773" s="33" t="s">
        <v>466</v>
      </c>
      <c r="H8773" s="33">
        <v>2</v>
      </c>
      <c r="I8773" s="33">
        <v>7</v>
      </c>
      <c r="J8773" s="36">
        <v>50</v>
      </c>
      <c r="K8773" s="37">
        <v>89250</v>
      </c>
      <c r="L8773" s="38" t="s">
        <v>2369</v>
      </c>
      <c r="M8773" s="38" t="s">
        <v>13</v>
      </c>
    </row>
    <row r="8774" spans="1:13" s="39" customFormat="1" ht="12.75" x14ac:dyDescent="0.2">
      <c r="A8774" s="33" t="s">
        <v>27</v>
      </c>
      <c r="B8774" s="33" t="s">
        <v>585</v>
      </c>
      <c r="C8774" s="34">
        <v>10</v>
      </c>
      <c r="D8774" s="33" t="s">
        <v>93</v>
      </c>
      <c r="E8774" s="33" t="s">
        <v>9163</v>
      </c>
      <c r="F8774" s="35">
        <v>39111810</v>
      </c>
      <c r="G8774" s="33" t="s">
        <v>466</v>
      </c>
      <c r="H8774" s="33">
        <v>2</v>
      </c>
      <c r="I8774" s="33">
        <v>7</v>
      </c>
      <c r="J8774" s="36">
        <v>10</v>
      </c>
      <c r="K8774" s="37">
        <v>89250</v>
      </c>
      <c r="L8774" s="38" t="s">
        <v>15</v>
      </c>
      <c r="M8774" s="38" t="s">
        <v>13</v>
      </c>
    </row>
    <row r="8775" spans="1:13" s="39" customFormat="1" ht="12.75" x14ac:dyDescent="0.2">
      <c r="A8775" s="33" t="s">
        <v>27</v>
      </c>
      <c r="B8775" s="33" t="s">
        <v>585</v>
      </c>
      <c r="C8775" s="34">
        <v>10</v>
      </c>
      <c r="D8775" s="33" t="s">
        <v>93</v>
      </c>
      <c r="E8775" s="33" t="s">
        <v>9164</v>
      </c>
      <c r="F8775" s="35">
        <v>39121640</v>
      </c>
      <c r="G8775" s="33" t="s">
        <v>466</v>
      </c>
      <c r="H8775" s="33">
        <v>2</v>
      </c>
      <c r="I8775" s="33">
        <v>7</v>
      </c>
      <c r="J8775" s="36">
        <v>6</v>
      </c>
      <c r="K8775" s="37">
        <v>57120</v>
      </c>
      <c r="L8775" s="38" t="s">
        <v>15</v>
      </c>
      <c r="M8775" s="38" t="s">
        <v>13</v>
      </c>
    </row>
    <row r="8776" spans="1:13" s="39" customFormat="1" ht="12.75" x14ac:dyDescent="0.2">
      <c r="A8776" s="33" t="s">
        <v>27</v>
      </c>
      <c r="B8776" s="33" t="s">
        <v>585</v>
      </c>
      <c r="C8776" s="34">
        <v>10</v>
      </c>
      <c r="D8776" s="33" t="s">
        <v>93</v>
      </c>
      <c r="E8776" s="33" t="s">
        <v>9165</v>
      </c>
      <c r="F8776" s="35">
        <v>39121640</v>
      </c>
      <c r="G8776" s="33" t="s">
        <v>466</v>
      </c>
      <c r="H8776" s="33">
        <v>2</v>
      </c>
      <c r="I8776" s="33">
        <v>7</v>
      </c>
      <c r="J8776" s="36">
        <v>6</v>
      </c>
      <c r="K8776" s="37">
        <v>57120</v>
      </c>
      <c r="L8776" s="38" t="s">
        <v>15</v>
      </c>
      <c r="M8776" s="38" t="s">
        <v>13</v>
      </c>
    </row>
    <row r="8777" spans="1:13" s="39" customFormat="1" ht="12.75" x14ac:dyDescent="0.2">
      <c r="A8777" s="33" t="s">
        <v>27</v>
      </c>
      <c r="B8777" s="33" t="s">
        <v>585</v>
      </c>
      <c r="C8777" s="34">
        <v>10</v>
      </c>
      <c r="D8777" s="33" t="s">
        <v>93</v>
      </c>
      <c r="E8777" s="33" t="s">
        <v>9166</v>
      </c>
      <c r="F8777" s="35">
        <v>39121640</v>
      </c>
      <c r="G8777" s="33" t="s">
        <v>466</v>
      </c>
      <c r="H8777" s="33">
        <v>2</v>
      </c>
      <c r="I8777" s="33">
        <v>7</v>
      </c>
      <c r="J8777" s="36">
        <v>6</v>
      </c>
      <c r="K8777" s="37">
        <v>57120</v>
      </c>
      <c r="L8777" s="38" t="s">
        <v>15</v>
      </c>
      <c r="M8777" s="38" t="s">
        <v>13</v>
      </c>
    </row>
    <row r="8778" spans="1:13" s="39" customFormat="1" ht="12.75" x14ac:dyDescent="0.2">
      <c r="A8778" s="33" t="s">
        <v>27</v>
      </c>
      <c r="B8778" s="33" t="s">
        <v>585</v>
      </c>
      <c r="C8778" s="34">
        <v>10</v>
      </c>
      <c r="D8778" s="33" t="s">
        <v>93</v>
      </c>
      <c r="E8778" s="33" t="s">
        <v>9167</v>
      </c>
      <c r="F8778" s="35">
        <v>26121613</v>
      </c>
      <c r="G8778" s="33" t="s">
        <v>466</v>
      </c>
      <c r="H8778" s="33">
        <v>2</v>
      </c>
      <c r="I8778" s="33">
        <v>7</v>
      </c>
      <c r="J8778" s="36">
        <v>30</v>
      </c>
      <c r="K8778" s="37">
        <v>196350</v>
      </c>
      <c r="L8778" s="38" t="s">
        <v>2369</v>
      </c>
      <c r="M8778" s="38" t="s">
        <v>13</v>
      </c>
    </row>
    <row r="8779" spans="1:13" s="39" customFormat="1" ht="12.75" x14ac:dyDescent="0.2">
      <c r="A8779" s="33" t="s">
        <v>27</v>
      </c>
      <c r="B8779" s="33" t="s">
        <v>585</v>
      </c>
      <c r="C8779" s="34">
        <v>10</v>
      </c>
      <c r="D8779" s="33" t="s">
        <v>93</v>
      </c>
      <c r="E8779" s="33" t="s">
        <v>9168</v>
      </c>
      <c r="F8779" s="35">
        <v>26121613</v>
      </c>
      <c r="G8779" s="33" t="s">
        <v>466</v>
      </c>
      <c r="H8779" s="33">
        <v>2</v>
      </c>
      <c r="I8779" s="33">
        <v>7</v>
      </c>
      <c r="J8779" s="36">
        <v>30</v>
      </c>
      <c r="K8779" s="37">
        <v>110670</v>
      </c>
      <c r="L8779" s="38" t="s">
        <v>2369</v>
      </c>
      <c r="M8779" s="38" t="s">
        <v>13</v>
      </c>
    </row>
    <row r="8780" spans="1:13" s="39" customFormat="1" ht="12.75" x14ac:dyDescent="0.2">
      <c r="A8780" s="33" t="s">
        <v>27</v>
      </c>
      <c r="B8780" s="33" t="s">
        <v>585</v>
      </c>
      <c r="C8780" s="34">
        <v>10</v>
      </c>
      <c r="D8780" s="33" t="s">
        <v>93</v>
      </c>
      <c r="E8780" s="33" t="s">
        <v>9169</v>
      </c>
      <c r="F8780" s="35">
        <v>39121640</v>
      </c>
      <c r="G8780" s="33" t="s">
        <v>466</v>
      </c>
      <c r="H8780" s="33">
        <v>2</v>
      </c>
      <c r="I8780" s="33">
        <v>7</v>
      </c>
      <c r="J8780" s="36">
        <v>3</v>
      </c>
      <c r="K8780" s="37">
        <v>749700</v>
      </c>
      <c r="L8780" s="38" t="s">
        <v>15</v>
      </c>
      <c r="M8780" s="38" t="s">
        <v>13</v>
      </c>
    </row>
    <row r="8781" spans="1:13" s="39" customFormat="1" ht="12.75" x14ac:dyDescent="0.2">
      <c r="A8781" s="33" t="s">
        <v>27</v>
      </c>
      <c r="B8781" s="33" t="s">
        <v>585</v>
      </c>
      <c r="C8781" s="34">
        <v>10</v>
      </c>
      <c r="D8781" s="33" t="s">
        <v>93</v>
      </c>
      <c r="E8781" s="33" t="s">
        <v>9170</v>
      </c>
      <c r="F8781" s="35">
        <v>39121640</v>
      </c>
      <c r="G8781" s="33" t="s">
        <v>466</v>
      </c>
      <c r="H8781" s="33">
        <v>2</v>
      </c>
      <c r="I8781" s="33">
        <v>7</v>
      </c>
      <c r="J8781" s="36">
        <v>3</v>
      </c>
      <c r="K8781" s="37">
        <v>591549</v>
      </c>
      <c r="L8781" s="38" t="s">
        <v>15</v>
      </c>
      <c r="M8781" s="38" t="s">
        <v>13</v>
      </c>
    </row>
    <row r="8782" spans="1:13" s="39" customFormat="1" ht="12.75" x14ac:dyDescent="0.2">
      <c r="A8782" s="33" t="s">
        <v>27</v>
      </c>
      <c r="B8782" s="33" t="s">
        <v>585</v>
      </c>
      <c r="C8782" s="34">
        <v>10</v>
      </c>
      <c r="D8782" s="33" t="s">
        <v>93</v>
      </c>
      <c r="E8782" s="33" t="s">
        <v>7097</v>
      </c>
      <c r="F8782" s="35">
        <v>39111810</v>
      </c>
      <c r="G8782" s="33" t="s">
        <v>466</v>
      </c>
      <c r="H8782" s="33">
        <v>2</v>
      </c>
      <c r="I8782" s="33">
        <v>7</v>
      </c>
      <c r="J8782" s="36">
        <v>5</v>
      </c>
      <c r="K8782" s="37">
        <v>41650</v>
      </c>
      <c r="L8782" s="38" t="s">
        <v>15</v>
      </c>
      <c r="M8782" s="38" t="s">
        <v>13</v>
      </c>
    </row>
    <row r="8783" spans="1:13" s="39" customFormat="1" ht="12.75" x14ac:dyDescent="0.2">
      <c r="A8783" s="33" t="s">
        <v>27</v>
      </c>
      <c r="B8783" s="33" t="s">
        <v>585</v>
      </c>
      <c r="C8783" s="34">
        <v>10</v>
      </c>
      <c r="D8783" s="33" t="s">
        <v>93</v>
      </c>
      <c r="E8783" s="33" t="s">
        <v>9171</v>
      </c>
      <c r="F8783" s="35">
        <v>39121308</v>
      </c>
      <c r="G8783" s="33" t="s">
        <v>466</v>
      </c>
      <c r="H8783" s="33">
        <v>2</v>
      </c>
      <c r="I8783" s="33">
        <v>7</v>
      </c>
      <c r="J8783" s="36">
        <v>5</v>
      </c>
      <c r="K8783" s="37">
        <v>50575</v>
      </c>
      <c r="L8783" s="38" t="s">
        <v>15</v>
      </c>
      <c r="M8783" s="38" t="s">
        <v>13</v>
      </c>
    </row>
    <row r="8784" spans="1:13" s="39" customFormat="1" ht="12.75" x14ac:dyDescent="0.2">
      <c r="A8784" s="33" t="s">
        <v>27</v>
      </c>
      <c r="B8784" s="33" t="s">
        <v>585</v>
      </c>
      <c r="C8784" s="34">
        <v>10</v>
      </c>
      <c r="D8784" s="33" t="s">
        <v>93</v>
      </c>
      <c r="E8784" s="33" t="s">
        <v>9172</v>
      </c>
      <c r="F8784" s="35">
        <v>39121308</v>
      </c>
      <c r="G8784" s="33" t="s">
        <v>466</v>
      </c>
      <c r="H8784" s="33">
        <v>2</v>
      </c>
      <c r="I8784" s="33">
        <v>7</v>
      </c>
      <c r="J8784" s="36">
        <v>3</v>
      </c>
      <c r="K8784" s="37">
        <v>66402</v>
      </c>
      <c r="L8784" s="38" t="s">
        <v>15</v>
      </c>
      <c r="M8784" s="38" t="s">
        <v>13</v>
      </c>
    </row>
    <row r="8785" spans="1:13" s="39" customFormat="1" ht="12.75" x14ac:dyDescent="0.2">
      <c r="A8785" s="33" t="s">
        <v>27</v>
      </c>
      <c r="B8785" s="33" t="s">
        <v>585</v>
      </c>
      <c r="C8785" s="34">
        <v>10</v>
      </c>
      <c r="D8785" s="33" t="s">
        <v>93</v>
      </c>
      <c r="E8785" s="33" t="s">
        <v>9173</v>
      </c>
      <c r="F8785" s="35">
        <v>39112501</v>
      </c>
      <c r="G8785" s="33" t="s">
        <v>466</v>
      </c>
      <c r="H8785" s="33">
        <v>2</v>
      </c>
      <c r="I8785" s="33">
        <v>7</v>
      </c>
      <c r="J8785" s="36">
        <v>10</v>
      </c>
      <c r="K8785" s="37">
        <v>113050</v>
      </c>
      <c r="L8785" s="38" t="s">
        <v>15</v>
      </c>
      <c r="M8785" s="38" t="s">
        <v>13</v>
      </c>
    </row>
    <row r="8786" spans="1:13" s="39" customFormat="1" ht="12.75" x14ac:dyDescent="0.2">
      <c r="A8786" s="33" t="s">
        <v>27</v>
      </c>
      <c r="B8786" s="33" t="s">
        <v>585</v>
      </c>
      <c r="C8786" s="34">
        <v>10</v>
      </c>
      <c r="D8786" s="33" t="s">
        <v>93</v>
      </c>
      <c r="E8786" s="33" t="s">
        <v>9174</v>
      </c>
      <c r="F8786" s="35">
        <v>39112501</v>
      </c>
      <c r="G8786" s="33" t="s">
        <v>466</v>
      </c>
      <c r="H8786" s="33">
        <v>2</v>
      </c>
      <c r="I8786" s="33">
        <v>7</v>
      </c>
      <c r="J8786" s="36">
        <v>10</v>
      </c>
      <c r="K8786" s="37">
        <v>218960</v>
      </c>
      <c r="L8786" s="38" t="s">
        <v>15</v>
      </c>
      <c r="M8786" s="38" t="s">
        <v>13</v>
      </c>
    </row>
    <row r="8787" spans="1:13" s="39" customFormat="1" ht="12.75" x14ac:dyDescent="0.2">
      <c r="A8787" s="33" t="s">
        <v>27</v>
      </c>
      <c r="B8787" s="33" t="s">
        <v>585</v>
      </c>
      <c r="C8787" s="34">
        <v>10</v>
      </c>
      <c r="D8787" s="33" t="s">
        <v>93</v>
      </c>
      <c r="E8787" s="33" t="s">
        <v>9175</v>
      </c>
      <c r="F8787" s="35">
        <v>39112102</v>
      </c>
      <c r="G8787" s="33" t="s">
        <v>466</v>
      </c>
      <c r="H8787" s="33">
        <v>2</v>
      </c>
      <c r="I8787" s="33">
        <v>7</v>
      </c>
      <c r="J8787" s="36">
        <v>8</v>
      </c>
      <c r="K8787" s="37">
        <v>360808</v>
      </c>
      <c r="L8787" s="38" t="s">
        <v>15</v>
      </c>
      <c r="M8787" s="38" t="s">
        <v>13</v>
      </c>
    </row>
    <row r="8788" spans="1:13" s="39" customFormat="1" ht="12.75" x14ac:dyDescent="0.2">
      <c r="A8788" s="33" t="s">
        <v>27</v>
      </c>
      <c r="B8788" s="33" t="s">
        <v>585</v>
      </c>
      <c r="C8788" s="34">
        <v>10</v>
      </c>
      <c r="D8788" s="33" t="s">
        <v>93</v>
      </c>
      <c r="E8788" s="33" t="s">
        <v>9176</v>
      </c>
      <c r="F8788" s="35">
        <v>39112102</v>
      </c>
      <c r="G8788" s="33" t="s">
        <v>466</v>
      </c>
      <c r="H8788" s="33">
        <v>2</v>
      </c>
      <c r="I8788" s="33">
        <v>7</v>
      </c>
      <c r="J8788" s="36">
        <v>8</v>
      </c>
      <c r="K8788" s="37">
        <v>456008</v>
      </c>
      <c r="L8788" s="38" t="s">
        <v>15</v>
      </c>
      <c r="M8788" s="38" t="s">
        <v>13</v>
      </c>
    </row>
    <row r="8789" spans="1:13" s="39" customFormat="1" ht="12.75" x14ac:dyDescent="0.2">
      <c r="A8789" s="33" t="s">
        <v>27</v>
      </c>
      <c r="B8789" s="33" t="s">
        <v>585</v>
      </c>
      <c r="C8789" s="34">
        <v>10</v>
      </c>
      <c r="D8789" s="33" t="s">
        <v>93</v>
      </c>
      <c r="E8789" s="33" t="s">
        <v>9177</v>
      </c>
      <c r="F8789" s="35">
        <v>31201502</v>
      </c>
      <c r="G8789" s="33" t="s">
        <v>466</v>
      </c>
      <c r="H8789" s="33">
        <v>2</v>
      </c>
      <c r="I8789" s="33">
        <v>7</v>
      </c>
      <c r="J8789" s="36">
        <v>8</v>
      </c>
      <c r="K8789" s="37">
        <v>109956</v>
      </c>
      <c r="L8789" s="38" t="s">
        <v>15</v>
      </c>
      <c r="M8789" s="38" t="s">
        <v>13</v>
      </c>
    </row>
    <row r="8790" spans="1:13" s="39" customFormat="1" ht="12.75" x14ac:dyDescent="0.2">
      <c r="A8790" s="33" t="s">
        <v>27</v>
      </c>
      <c r="B8790" s="33" t="s">
        <v>585</v>
      </c>
      <c r="C8790" s="34">
        <v>10</v>
      </c>
      <c r="D8790" s="33" t="s">
        <v>93</v>
      </c>
      <c r="E8790" s="33" t="s">
        <v>9178</v>
      </c>
      <c r="F8790" s="35">
        <v>31201502</v>
      </c>
      <c r="G8790" s="33" t="s">
        <v>466</v>
      </c>
      <c r="H8790" s="33">
        <v>2</v>
      </c>
      <c r="I8790" s="33">
        <v>7</v>
      </c>
      <c r="J8790" s="36">
        <v>8</v>
      </c>
      <c r="K8790" s="37">
        <v>164696</v>
      </c>
      <c r="L8790" s="38" t="s">
        <v>15</v>
      </c>
      <c r="M8790" s="38" t="s">
        <v>13</v>
      </c>
    </row>
    <row r="8791" spans="1:13" s="39" customFormat="1" ht="12.75" x14ac:dyDescent="0.2">
      <c r="A8791" s="33" t="s">
        <v>27</v>
      </c>
      <c r="B8791" s="33" t="s">
        <v>585</v>
      </c>
      <c r="C8791" s="34">
        <v>10</v>
      </c>
      <c r="D8791" s="33" t="s">
        <v>93</v>
      </c>
      <c r="E8791" s="33" t="s">
        <v>9179</v>
      </c>
      <c r="F8791" s="35">
        <v>39111533</v>
      </c>
      <c r="G8791" s="33" t="s">
        <v>466</v>
      </c>
      <c r="H8791" s="33">
        <v>2</v>
      </c>
      <c r="I8791" s="33">
        <v>7</v>
      </c>
      <c r="J8791" s="36">
        <v>10</v>
      </c>
      <c r="K8791" s="37">
        <v>304640</v>
      </c>
      <c r="L8791" s="38" t="s">
        <v>2369</v>
      </c>
      <c r="M8791" s="38" t="s">
        <v>13</v>
      </c>
    </row>
    <row r="8792" spans="1:13" s="39" customFormat="1" ht="12.75" x14ac:dyDescent="0.2">
      <c r="A8792" s="33" t="s">
        <v>27</v>
      </c>
      <c r="B8792" s="33" t="s">
        <v>585</v>
      </c>
      <c r="C8792" s="34">
        <v>10</v>
      </c>
      <c r="D8792" s="33" t="s">
        <v>93</v>
      </c>
      <c r="E8792" s="33" t="s">
        <v>9180</v>
      </c>
      <c r="F8792" s="35">
        <v>39121402</v>
      </c>
      <c r="G8792" s="33" t="s">
        <v>466</v>
      </c>
      <c r="H8792" s="33">
        <v>2</v>
      </c>
      <c r="I8792" s="33">
        <v>7</v>
      </c>
      <c r="J8792" s="36">
        <v>8</v>
      </c>
      <c r="K8792" s="37">
        <v>52360</v>
      </c>
      <c r="L8792" s="38" t="s">
        <v>15</v>
      </c>
      <c r="M8792" s="38" t="s">
        <v>13</v>
      </c>
    </row>
    <row r="8793" spans="1:13" s="39" customFormat="1" ht="12.75" x14ac:dyDescent="0.2">
      <c r="A8793" s="33" t="s">
        <v>27</v>
      </c>
      <c r="B8793" s="33" t="s">
        <v>585</v>
      </c>
      <c r="C8793" s="34">
        <v>10</v>
      </c>
      <c r="D8793" s="33" t="s">
        <v>93</v>
      </c>
      <c r="E8793" s="33" t="s">
        <v>9181</v>
      </c>
      <c r="F8793" s="35">
        <v>39121402</v>
      </c>
      <c r="G8793" s="33" t="s">
        <v>466</v>
      </c>
      <c r="H8793" s="33">
        <v>2</v>
      </c>
      <c r="I8793" s="33">
        <v>7</v>
      </c>
      <c r="J8793" s="36">
        <v>8</v>
      </c>
      <c r="K8793" s="37">
        <v>52360</v>
      </c>
      <c r="L8793" s="38" t="s">
        <v>15</v>
      </c>
      <c r="M8793" s="38" t="s">
        <v>13</v>
      </c>
    </row>
    <row r="8794" spans="1:13" s="39" customFormat="1" ht="12.75" x14ac:dyDescent="0.2">
      <c r="A8794" s="33" t="s">
        <v>27</v>
      </c>
      <c r="B8794" s="33" t="s">
        <v>585</v>
      </c>
      <c r="C8794" s="34">
        <v>10</v>
      </c>
      <c r="D8794" s="33" t="s">
        <v>93</v>
      </c>
      <c r="E8794" s="33" t="s">
        <v>14266</v>
      </c>
      <c r="F8794" s="35">
        <v>39121449</v>
      </c>
      <c r="G8794" s="33" t="s">
        <v>466</v>
      </c>
      <c r="H8794" s="33">
        <v>2</v>
      </c>
      <c r="I8794" s="33">
        <v>7</v>
      </c>
      <c r="J8794" s="36">
        <v>8</v>
      </c>
      <c r="K8794" s="37">
        <v>8092</v>
      </c>
      <c r="L8794" s="38" t="s">
        <v>15</v>
      </c>
      <c r="M8794" s="38" t="s">
        <v>13</v>
      </c>
    </row>
    <row r="8795" spans="1:13" s="39" customFormat="1" ht="12.75" x14ac:dyDescent="0.2">
      <c r="A8795" s="33" t="s">
        <v>27</v>
      </c>
      <c r="B8795" s="33" t="s">
        <v>585</v>
      </c>
      <c r="C8795" s="34">
        <v>10</v>
      </c>
      <c r="D8795" s="33" t="s">
        <v>93</v>
      </c>
      <c r="E8795" s="33" t="s">
        <v>14267</v>
      </c>
      <c r="F8795" s="35">
        <v>39121449</v>
      </c>
      <c r="G8795" s="33" t="s">
        <v>466</v>
      </c>
      <c r="H8795" s="33">
        <v>2</v>
      </c>
      <c r="I8795" s="33">
        <v>7</v>
      </c>
      <c r="J8795" s="36">
        <v>8</v>
      </c>
      <c r="K8795" s="37">
        <v>8092</v>
      </c>
      <c r="L8795" s="38" t="s">
        <v>15</v>
      </c>
      <c r="M8795" s="38" t="s">
        <v>13</v>
      </c>
    </row>
    <row r="8796" spans="1:13" s="39" customFormat="1" ht="12.75" x14ac:dyDescent="0.2">
      <c r="A8796" s="33" t="s">
        <v>27</v>
      </c>
      <c r="B8796" s="33" t="s">
        <v>585</v>
      </c>
      <c r="C8796" s="34">
        <v>10</v>
      </c>
      <c r="D8796" s="33" t="s">
        <v>93</v>
      </c>
      <c r="E8796" s="33" t="s">
        <v>5937</v>
      </c>
      <c r="F8796" s="35">
        <v>39121449</v>
      </c>
      <c r="G8796" s="33" t="s">
        <v>466</v>
      </c>
      <c r="H8796" s="33">
        <v>2</v>
      </c>
      <c r="I8796" s="33">
        <v>7</v>
      </c>
      <c r="J8796" s="36">
        <v>8</v>
      </c>
      <c r="K8796" s="37">
        <v>8092</v>
      </c>
      <c r="L8796" s="38" t="s">
        <v>15</v>
      </c>
      <c r="M8796" s="38" t="s">
        <v>13</v>
      </c>
    </row>
    <row r="8797" spans="1:13" s="39" customFormat="1" ht="12.75" x14ac:dyDescent="0.2">
      <c r="A8797" s="33" t="s">
        <v>27</v>
      </c>
      <c r="B8797" s="33" t="s">
        <v>585</v>
      </c>
      <c r="C8797" s="34">
        <v>10</v>
      </c>
      <c r="D8797" s="33" t="s">
        <v>93</v>
      </c>
      <c r="E8797" s="33" t="s">
        <v>9182</v>
      </c>
      <c r="F8797" s="35">
        <v>39121402</v>
      </c>
      <c r="G8797" s="33" t="s">
        <v>466</v>
      </c>
      <c r="H8797" s="33">
        <v>2</v>
      </c>
      <c r="I8797" s="33">
        <v>7</v>
      </c>
      <c r="J8797" s="36">
        <v>8</v>
      </c>
      <c r="K8797" s="37">
        <v>61880</v>
      </c>
      <c r="L8797" s="38" t="s">
        <v>15</v>
      </c>
      <c r="M8797" s="38" t="s">
        <v>13</v>
      </c>
    </row>
    <row r="8798" spans="1:13" s="39" customFormat="1" ht="12.75" x14ac:dyDescent="0.2">
      <c r="A8798" s="33" t="s">
        <v>27</v>
      </c>
      <c r="B8798" s="33" t="s">
        <v>585</v>
      </c>
      <c r="C8798" s="34">
        <v>10</v>
      </c>
      <c r="D8798" s="33" t="s">
        <v>93</v>
      </c>
      <c r="E8798" s="33" t="s">
        <v>9183</v>
      </c>
      <c r="F8798" s="35">
        <v>39121402</v>
      </c>
      <c r="G8798" s="33" t="s">
        <v>466</v>
      </c>
      <c r="H8798" s="33">
        <v>2</v>
      </c>
      <c r="I8798" s="33">
        <v>7</v>
      </c>
      <c r="J8798" s="36">
        <v>3</v>
      </c>
      <c r="K8798" s="37">
        <v>48552</v>
      </c>
      <c r="L8798" s="38" t="s">
        <v>15</v>
      </c>
      <c r="M8798" s="38" t="s">
        <v>13</v>
      </c>
    </row>
    <row r="8799" spans="1:13" s="39" customFormat="1" ht="12.75" x14ac:dyDescent="0.2">
      <c r="A8799" s="33" t="s">
        <v>27</v>
      </c>
      <c r="B8799" s="33" t="s">
        <v>585</v>
      </c>
      <c r="C8799" s="34">
        <v>10</v>
      </c>
      <c r="D8799" s="33" t="s">
        <v>93</v>
      </c>
      <c r="E8799" s="33" t="s">
        <v>9184</v>
      </c>
      <c r="F8799" s="35">
        <v>39121311</v>
      </c>
      <c r="G8799" s="33" t="s">
        <v>466</v>
      </c>
      <c r="H8799" s="33">
        <v>2</v>
      </c>
      <c r="I8799" s="33">
        <v>7</v>
      </c>
      <c r="J8799" s="36">
        <v>8</v>
      </c>
      <c r="K8799" s="37">
        <v>90916</v>
      </c>
      <c r="L8799" s="38" t="s">
        <v>15</v>
      </c>
      <c r="M8799" s="38" t="s">
        <v>13</v>
      </c>
    </row>
    <row r="8800" spans="1:13" s="39" customFormat="1" ht="12.75" x14ac:dyDescent="0.2">
      <c r="A8800" s="33" t="s">
        <v>27</v>
      </c>
      <c r="B8800" s="33" t="s">
        <v>585</v>
      </c>
      <c r="C8800" s="34">
        <v>10</v>
      </c>
      <c r="D8800" s="33" t="s">
        <v>93</v>
      </c>
      <c r="E8800" s="33" t="s">
        <v>9185</v>
      </c>
      <c r="F8800" s="35">
        <v>39101605</v>
      </c>
      <c r="G8800" s="33" t="s">
        <v>466</v>
      </c>
      <c r="H8800" s="33">
        <v>2</v>
      </c>
      <c r="I8800" s="33">
        <v>7</v>
      </c>
      <c r="J8800" s="36">
        <v>20</v>
      </c>
      <c r="K8800" s="37">
        <v>221340</v>
      </c>
      <c r="L8800" s="38" t="s">
        <v>15</v>
      </c>
      <c r="M8800" s="38" t="s">
        <v>13</v>
      </c>
    </row>
    <row r="8801" spans="1:13" s="39" customFormat="1" ht="12.75" x14ac:dyDescent="0.2">
      <c r="A8801" s="33" t="s">
        <v>27</v>
      </c>
      <c r="B8801" s="33" t="s">
        <v>585</v>
      </c>
      <c r="C8801" s="34">
        <v>10</v>
      </c>
      <c r="D8801" s="33" t="s">
        <v>93</v>
      </c>
      <c r="E8801" s="33" t="s">
        <v>9186</v>
      </c>
      <c r="F8801" s="35">
        <v>39101605</v>
      </c>
      <c r="G8801" s="33" t="s">
        <v>466</v>
      </c>
      <c r="H8801" s="33">
        <v>2</v>
      </c>
      <c r="I8801" s="33">
        <v>7</v>
      </c>
      <c r="J8801" s="36">
        <v>20</v>
      </c>
      <c r="K8801" s="37">
        <v>121380</v>
      </c>
      <c r="L8801" s="38" t="s">
        <v>15</v>
      </c>
      <c r="M8801" s="38" t="s">
        <v>13</v>
      </c>
    </row>
    <row r="8802" spans="1:13" s="39" customFormat="1" ht="12.75" x14ac:dyDescent="0.2">
      <c r="A8802" s="33" t="s">
        <v>27</v>
      </c>
      <c r="B8802" s="33" t="s">
        <v>585</v>
      </c>
      <c r="C8802" s="34">
        <v>10</v>
      </c>
      <c r="D8802" s="33" t="s">
        <v>93</v>
      </c>
      <c r="E8802" s="33" t="s">
        <v>9187</v>
      </c>
      <c r="F8802" s="35">
        <v>39101605</v>
      </c>
      <c r="G8802" s="33" t="s">
        <v>466</v>
      </c>
      <c r="H8802" s="33">
        <v>2</v>
      </c>
      <c r="I8802" s="33">
        <v>7</v>
      </c>
      <c r="J8802" s="36">
        <v>20</v>
      </c>
      <c r="K8802" s="37">
        <v>230860</v>
      </c>
      <c r="L8802" s="38" t="s">
        <v>15</v>
      </c>
      <c r="M8802" s="38" t="s">
        <v>13</v>
      </c>
    </row>
    <row r="8803" spans="1:13" s="39" customFormat="1" ht="12.75" x14ac:dyDescent="0.2">
      <c r="A8803" s="33" t="s">
        <v>27</v>
      </c>
      <c r="B8803" s="33" t="s">
        <v>585</v>
      </c>
      <c r="C8803" s="34">
        <v>10</v>
      </c>
      <c r="D8803" s="33" t="s">
        <v>93</v>
      </c>
      <c r="E8803" s="33" t="s">
        <v>9188</v>
      </c>
      <c r="F8803" s="35">
        <v>39101605</v>
      </c>
      <c r="G8803" s="33" t="s">
        <v>466</v>
      </c>
      <c r="H8803" s="33">
        <v>2</v>
      </c>
      <c r="I8803" s="33">
        <v>7</v>
      </c>
      <c r="J8803" s="36">
        <v>10</v>
      </c>
      <c r="K8803" s="37">
        <v>134470</v>
      </c>
      <c r="L8803" s="38" t="s">
        <v>15</v>
      </c>
      <c r="M8803" s="38" t="s">
        <v>13</v>
      </c>
    </row>
    <row r="8804" spans="1:13" s="39" customFormat="1" ht="12.75" x14ac:dyDescent="0.2">
      <c r="A8804" s="33" t="s">
        <v>27</v>
      </c>
      <c r="B8804" s="33" t="s">
        <v>585</v>
      </c>
      <c r="C8804" s="34">
        <v>10</v>
      </c>
      <c r="D8804" s="33" t="s">
        <v>93</v>
      </c>
      <c r="E8804" s="33" t="s">
        <v>9189</v>
      </c>
      <c r="F8804" s="35">
        <v>39112102</v>
      </c>
      <c r="G8804" s="33" t="s">
        <v>466</v>
      </c>
      <c r="H8804" s="33">
        <v>2</v>
      </c>
      <c r="I8804" s="33">
        <v>7</v>
      </c>
      <c r="J8804" s="36">
        <v>5</v>
      </c>
      <c r="K8804" s="37">
        <v>473620</v>
      </c>
      <c r="L8804" s="38" t="s">
        <v>15</v>
      </c>
      <c r="M8804" s="38" t="s">
        <v>13</v>
      </c>
    </row>
    <row r="8805" spans="1:13" s="39" customFormat="1" ht="12.75" x14ac:dyDescent="0.2">
      <c r="A8805" s="33" t="s">
        <v>27</v>
      </c>
      <c r="B8805" s="33" t="s">
        <v>585</v>
      </c>
      <c r="C8805" s="34">
        <v>10</v>
      </c>
      <c r="D8805" s="33" t="s">
        <v>93</v>
      </c>
      <c r="E8805" s="33" t="s">
        <v>9190</v>
      </c>
      <c r="F8805" s="35">
        <v>39111505</v>
      </c>
      <c r="G8805" s="33" t="s">
        <v>466</v>
      </c>
      <c r="H8805" s="33">
        <v>2</v>
      </c>
      <c r="I8805" s="33">
        <v>7</v>
      </c>
      <c r="J8805" s="36">
        <v>15</v>
      </c>
      <c r="K8805" s="37">
        <v>1251285</v>
      </c>
      <c r="L8805" s="38" t="s">
        <v>15</v>
      </c>
      <c r="M8805" s="38" t="s">
        <v>13</v>
      </c>
    </row>
    <row r="8806" spans="1:13" s="39" customFormat="1" ht="12.75" x14ac:dyDescent="0.2">
      <c r="A8806" s="33" t="s">
        <v>27</v>
      </c>
      <c r="B8806" s="33" t="s">
        <v>585</v>
      </c>
      <c r="C8806" s="34">
        <v>10</v>
      </c>
      <c r="D8806" s="33" t="s">
        <v>93</v>
      </c>
      <c r="E8806" s="33" t="s">
        <v>9191</v>
      </c>
      <c r="F8806" s="35">
        <v>39111505</v>
      </c>
      <c r="G8806" s="33" t="s">
        <v>466</v>
      </c>
      <c r="H8806" s="33">
        <v>2</v>
      </c>
      <c r="I8806" s="33">
        <v>7</v>
      </c>
      <c r="J8806" s="36">
        <v>10</v>
      </c>
      <c r="K8806" s="37">
        <v>725900</v>
      </c>
      <c r="L8806" s="38" t="s">
        <v>15</v>
      </c>
      <c r="M8806" s="38" t="s">
        <v>13</v>
      </c>
    </row>
    <row r="8807" spans="1:13" s="39" customFormat="1" ht="12.75" x14ac:dyDescent="0.2">
      <c r="A8807" s="33" t="s">
        <v>27</v>
      </c>
      <c r="B8807" s="33" t="s">
        <v>585</v>
      </c>
      <c r="C8807" s="34">
        <v>10</v>
      </c>
      <c r="D8807" s="33" t="s">
        <v>93</v>
      </c>
      <c r="E8807" s="33" t="s">
        <v>9192</v>
      </c>
      <c r="F8807" s="35">
        <v>39101605</v>
      </c>
      <c r="G8807" s="33" t="s">
        <v>466</v>
      </c>
      <c r="H8807" s="33">
        <v>2</v>
      </c>
      <c r="I8807" s="33">
        <v>7</v>
      </c>
      <c r="J8807" s="36">
        <v>7</v>
      </c>
      <c r="K8807" s="37">
        <v>957950</v>
      </c>
      <c r="L8807" s="38" t="s">
        <v>15</v>
      </c>
      <c r="M8807" s="38" t="s">
        <v>13</v>
      </c>
    </row>
    <row r="8808" spans="1:13" s="39" customFormat="1" ht="12.75" x14ac:dyDescent="0.2">
      <c r="A8808" s="33" t="s">
        <v>27</v>
      </c>
      <c r="B8808" s="33" t="s">
        <v>585</v>
      </c>
      <c r="C8808" s="34">
        <v>10</v>
      </c>
      <c r="D8808" s="33" t="s">
        <v>93</v>
      </c>
      <c r="E8808" s="33" t="s">
        <v>9193</v>
      </c>
      <c r="F8808" s="35">
        <v>39101605</v>
      </c>
      <c r="G8808" s="33" t="s">
        <v>466</v>
      </c>
      <c r="H8808" s="33">
        <v>2</v>
      </c>
      <c r="I8808" s="33">
        <v>7</v>
      </c>
      <c r="J8808" s="36">
        <v>7</v>
      </c>
      <c r="K8808" s="37">
        <v>1549380</v>
      </c>
      <c r="L8808" s="38" t="s">
        <v>15</v>
      </c>
      <c r="M8808" s="38" t="s">
        <v>13</v>
      </c>
    </row>
    <row r="8809" spans="1:13" s="39" customFormat="1" ht="12.75" x14ac:dyDescent="0.2">
      <c r="A8809" s="33" t="s">
        <v>27</v>
      </c>
      <c r="B8809" s="33" t="s">
        <v>585</v>
      </c>
      <c r="C8809" s="34">
        <v>10</v>
      </c>
      <c r="D8809" s="33" t="s">
        <v>93</v>
      </c>
      <c r="E8809" s="33" t="s">
        <v>9194</v>
      </c>
      <c r="F8809" s="35">
        <v>39101605</v>
      </c>
      <c r="G8809" s="33" t="s">
        <v>466</v>
      </c>
      <c r="H8809" s="33">
        <v>2</v>
      </c>
      <c r="I8809" s="33">
        <v>7</v>
      </c>
      <c r="J8809" s="36">
        <v>8</v>
      </c>
      <c r="K8809" s="37">
        <v>723520</v>
      </c>
      <c r="L8809" s="38" t="s">
        <v>15</v>
      </c>
      <c r="M8809" s="38" t="s">
        <v>13</v>
      </c>
    </row>
    <row r="8810" spans="1:13" s="39" customFormat="1" ht="12.75" x14ac:dyDescent="0.2">
      <c r="A8810" s="33" t="s">
        <v>27</v>
      </c>
      <c r="B8810" s="33" t="s">
        <v>585</v>
      </c>
      <c r="C8810" s="34">
        <v>10</v>
      </c>
      <c r="D8810" s="33" t="s">
        <v>93</v>
      </c>
      <c r="E8810" s="33" t="s">
        <v>9195</v>
      </c>
      <c r="F8810" s="35">
        <v>39101605</v>
      </c>
      <c r="G8810" s="33" t="s">
        <v>466</v>
      </c>
      <c r="H8810" s="33">
        <v>2</v>
      </c>
      <c r="I8810" s="33">
        <v>7</v>
      </c>
      <c r="J8810" s="36">
        <v>8</v>
      </c>
      <c r="K8810" s="37">
        <v>1094800</v>
      </c>
      <c r="L8810" s="38" t="s">
        <v>15</v>
      </c>
      <c r="M8810" s="38" t="s">
        <v>13</v>
      </c>
    </row>
    <row r="8811" spans="1:13" s="39" customFormat="1" ht="12.75" x14ac:dyDescent="0.2">
      <c r="A8811" s="33" t="s">
        <v>27</v>
      </c>
      <c r="B8811" s="33" t="s">
        <v>585</v>
      </c>
      <c r="C8811" s="34">
        <v>10</v>
      </c>
      <c r="D8811" s="33" t="s">
        <v>93</v>
      </c>
      <c r="E8811" s="33" t="s">
        <v>9196</v>
      </c>
      <c r="F8811" s="35">
        <v>39101605</v>
      </c>
      <c r="G8811" s="33" t="s">
        <v>466</v>
      </c>
      <c r="H8811" s="33">
        <v>2</v>
      </c>
      <c r="I8811" s="33">
        <v>7</v>
      </c>
      <c r="J8811" s="36">
        <v>8</v>
      </c>
      <c r="K8811" s="37">
        <v>714000</v>
      </c>
      <c r="L8811" s="38" t="s">
        <v>15</v>
      </c>
      <c r="M8811" s="38" t="s">
        <v>13</v>
      </c>
    </row>
    <row r="8812" spans="1:13" s="39" customFormat="1" ht="12.75" x14ac:dyDescent="0.2">
      <c r="A8812" s="33" t="s">
        <v>27</v>
      </c>
      <c r="B8812" s="33" t="s">
        <v>585</v>
      </c>
      <c r="C8812" s="34">
        <v>10</v>
      </c>
      <c r="D8812" s="33" t="s">
        <v>93</v>
      </c>
      <c r="E8812" s="33" t="s">
        <v>9197</v>
      </c>
      <c r="F8812" s="35">
        <v>39121110</v>
      </c>
      <c r="G8812" s="33" t="s">
        <v>466</v>
      </c>
      <c r="H8812" s="33">
        <v>2</v>
      </c>
      <c r="I8812" s="33">
        <v>7</v>
      </c>
      <c r="J8812" s="36">
        <v>4</v>
      </c>
      <c r="K8812" s="37">
        <v>75208</v>
      </c>
      <c r="L8812" s="38" t="s">
        <v>15</v>
      </c>
      <c r="M8812" s="38" t="s">
        <v>13</v>
      </c>
    </row>
    <row r="8813" spans="1:13" s="39" customFormat="1" ht="12.75" x14ac:dyDescent="0.2">
      <c r="A8813" s="33" t="s">
        <v>27</v>
      </c>
      <c r="B8813" s="33" t="s">
        <v>585</v>
      </c>
      <c r="C8813" s="34">
        <v>10</v>
      </c>
      <c r="D8813" s="33" t="s">
        <v>93</v>
      </c>
      <c r="E8813" s="33" t="s">
        <v>9198</v>
      </c>
      <c r="F8813" s="35">
        <v>39121110</v>
      </c>
      <c r="G8813" s="33" t="s">
        <v>466</v>
      </c>
      <c r="H8813" s="33">
        <v>2</v>
      </c>
      <c r="I8813" s="33">
        <v>7</v>
      </c>
      <c r="J8813" s="36">
        <v>4</v>
      </c>
      <c r="K8813" s="37">
        <v>288932</v>
      </c>
      <c r="L8813" s="38" t="s">
        <v>15</v>
      </c>
      <c r="M8813" s="38" t="s">
        <v>13</v>
      </c>
    </row>
    <row r="8814" spans="1:13" s="39" customFormat="1" ht="12.75" x14ac:dyDescent="0.2">
      <c r="A8814" s="33" t="s">
        <v>27</v>
      </c>
      <c r="B8814" s="33" t="s">
        <v>585</v>
      </c>
      <c r="C8814" s="34">
        <v>10</v>
      </c>
      <c r="D8814" s="33" t="s">
        <v>93</v>
      </c>
      <c r="E8814" s="33" t="s">
        <v>9199</v>
      </c>
      <c r="F8814" s="35">
        <v>39101605</v>
      </c>
      <c r="G8814" s="33" t="s">
        <v>466</v>
      </c>
      <c r="H8814" s="33">
        <v>2</v>
      </c>
      <c r="I8814" s="33">
        <v>7</v>
      </c>
      <c r="J8814" s="36">
        <v>8</v>
      </c>
      <c r="K8814" s="37">
        <v>2951200</v>
      </c>
      <c r="L8814" s="38" t="s">
        <v>15</v>
      </c>
      <c r="M8814" s="38" t="s">
        <v>13</v>
      </c>
    </row>
    <row r="8815" spans="1:13" s="39" customFormat="1" ht="12.75" x14ac:dyDescent="0.2">
      <c r="A8815" s="33" t="s">
        <v>27</v>
      </c>
      <c r="B8815" s="33" t="s">
        <v>585</v>
      </c>
      <c r="C8815" s="34">
        <v>10</v>
      </c>
      <c r="D8815" s="33" t="s">
        <v>93</v>
      </c>
      <c r="E8815" s="33" t="s">
        <v>9200</v>
      </c>
      <c r="F8815" s="35">
        <v>39101605</v>
      </c>
      <c r="G8815" s="33" t="s">
        <v>466</v>
      </c>
      <c r="H8815" s="33">
        <v>2</v>
      </c>
      <c r="I8815" s="33">
        <v>7</v>
      </c>
      <c r="J8815" s="36">
        <v>8</v>
      </c>
      <c r="K8815" s="37">
        <v>3480512</v>
      </c>
      <c r="L8815" s="38" t="s">
        <v>15</v>
      </c>
      <c r="M8815" s="38" t="s">
        <v>13</v>
      </c>
    </row>
    <row r="8816" spans="1:13" s="39" customFormat="1" ht="12.75" x14ac:dyDescent="0.2">
      <c r="A8816" s="33" t="s">
        <v>27</v>
      </c>
      <c r="B8816" s="33" t="s">
        <v>585</v>
      </c>
      <c r="C8816" s="34">
        <v>10</v>
      </c>
      <c r="D8816" s="33" t="s">
        <v>93</v>
      </c>
      <c r="E8816" s="33" t="s">
        <v>9201</v>
      </c>
      <c r="F8816" s="35">
        <v>39101605</v>
      </c>
      <c r="G8816" s="33" t="s">
        <v>466</v>
      </c>
      <c r="H8816" s="33">
        <v>2</v>
      </c>
      <c r="I8816" s="33">
        <v>7</v>
      </c>
      <c r="J8816" s="36">
        <v>8</v>
      </c>
      <c r="K8816" s="37">
        <v>3907960</v>
      </c>
      <c r="L8816" s="38" t="s">
        <v>15</v>
      </c>
      <c r="M8816" s="38" t="s">
        <v>13</v>
      </c>
    </row>
    <row r="8817" spans="1:13" s="39" customFormat="1" ht="12.75" x14ac:dyDescent="0.2">
      <c r="A8817" s="33" t="s">
        <v>27</v>
      </c>
      <c r="B8817" s="33" t="s">
        <v>585</v>
      </c>
      <c r="C8817" s="34">
        <v>10</v>
      </c>
      <c r="D8817" s="33" t="s">
        <v>93</v>
      </c>
      <c r="E8817" s="33" t="s">
        <v>9202</v>
      </c>
      <c r="F8817" s="35">
        <v>39101605</v>
      </c>
      <c r="G8817" s="33" t="s">
        <v>466</v>
      </c>
      <c r="H8817" s="33">
        <v>2</v>
      </c>
      <c r="I8817" s="33">
        <v>7</v>
      </c>
      <c r="J8817" s="36">
        <v>8</v>
      </c>
      <c r="K8817" s="37">
        <v>6426000</v>
      </c>
      <c r="L8817" s="38" t="s">
        <v>15</v>
      </c>
      <c r="M8817" s="38" t="s">
        <v>13</v>
      </c>
    </row>
    <row r="8818" spans="1:13" s="39" customFormat="1" ht="12.75" x14ac:dyDescent="0.2">
      <c r="A8818" s="33" t="s">
        <v>27</v>
      </c>
      <c r="B8818" s="33" t="s">
        <v>585</v>
      </c>
      <c r="C8818" s="34">
        <v>10</v>
      </c>
      <c r="D8818" s="33" t="s">
        <v>93</v>
      </c>
      <c r="E8818" s="33" t="s">
        <v>9203</v>
      </c>
      <c r="F8818" s="35">
        <v>39101605</v>
      </c>
      <c r="G8818" s="33" t="s">
        <v>466</v>
      </c>
      <c r="H8818" s="33">
        <v>2</v>
      </c>
      <c r="I8818" s="33">
        <v>7</v>
      </c>
      <c r="J8818" s="36">
        <v>11</v>
      </c>
      <c r="K8818" s="37">
        <v>361284</v>
      </c>
      <c r="L8818" s="38" t="s">
        <v>15</v>
      </c>
      <c r="M8818" s="38" t="s">
        <v>13</v>
      </c>
    </row>
    <row r="8819" spans="1:13" s="39" customFormat="1" ht="12.75" x14ac:dyDescent="0.2">
      <c r="A8819" s="33" t="s">
        <v>27</v>
      </c>
      <c r="B8819" s="33" t="s">
        <v>585</v>
      </c>
      <c r="C8819" s="34">
        <v>10</v>
      </c>
      <c r="D8819" s="33" t="s">
        <v>93</v>
      </c>
      <c r="E8819" s="33" t="s">
        <v>9204</v>
      </c>
      <c r="F8819" s="35">
        <v>39101605</v>
      </c>
      <c r="G8819" s="33" t="s">
        <v>466</v>
      </c>
      <c r="H8819" s="33">
        <v>2</v>
      </c>
      <c r="I8819" s="33">
        <v>7</v>
      </c>
      <c r="J8819" s="36">
        <v>8</v>
      </c>
      <c r="K8819" s="37">
        <v>530264</v>
      </c>
      <c r="L8819" s="38" t="s">
        <v>15</v>
      </c>
      <c r="M8819" s="38" t="s">
        <v>13</v>
      </c>
    </row>
    <row r="8820" spans="1:13" s="39" customFormat="1" ht="12.75" x14ac:dyDescent="0.2">
      <c r="A8820" s="33" t="s">
        <v>27</v>
      </c>
      <c r="B8820" s="33" t="s">
        <v>585</v>
      </c>
      <c r="C8820" s="34">
        <v>10</v>
      </c>
      <c r="D8820" s="33" t="s">
        <v>93</v>
      </c>
      <c r="E8820" s="33" t="s">
        <v>9205</v>
      </c>
      <c r="F8820" s="35">
        <v>39101605</v>
      </c>
      <c r="G8820" s="33" t="s">
        <v>466</v>
      </c>
      <c r="H8820" s="33">
        <v>2</v>
      </c>
      <c r="I8820" s="33">
        <v>7</v>
      </c>
      <c r="J8820" s="36">
        <v>8</v>
      </c>
      <c r="K8820" s="37">
        <v>719712</v>
      </c>
      <c r="L8820" s="38" t="s">
        <v>15</v>
      </c>
      <c r="M8820" s="38" t="s">
        <v>13</v>
      </c>
    </row>
    <row r="8821" spans="1:13" s="39" customFormat="1" ht="12.75" x14ac:dyDescent="0.2">
      <c r="A8821" s="33" t="s">
        <v>27</v>
      </c>
      <c r="B8821" s="33" t="s">
        <v>585</v>
      </c>
      <c r="C8821" s="34">
        <v>10</v>
      </c>
      <c r="D8821" s="33" t="s">
        <v>93</v>
      </c>
      <c r="E8821" s="33" t="s">
        <v>9206</v>
      </c>
      <c r="F8821" s="35">
        <v>39101605</v>
      </c>
      <c r="G8821" s="33" t="s">
        <v>466</v>
      </c>
      <c r="H8821" s="33">
        <v>2</v>
      </c>
      <c r="I8821" s="33">
        <v>7</v>
      </c>
      <c r="J8821" s="36">
        <v>8</v>
      </c>
      <c r="K8821" s="37">
        <v>1216656</v>
      </c>
      <c r="L8821" s="38" t="s">
        <v>15</v>
      </c>
      <c r="M8821" s="38" t="s">
        <v>13</v>
      </c>
    </row>
    <row r="8822" spans="1:13" s="39" customFormat="1" ht="12.75" x14ac:dyDescent="0.2">
      <c r="A8822" s="33" t="s">
        <v>27</v>
      </c>
      <c r="B8822" s="33" t="s">
        <v>585</v>
      </c>
      <c r="C8822" s="34">
        <v>10</v>
      </c>
      <c r="D8822" s="33" t="s">
        <v>93</v>
      </c>
      <c r="E8822" s="33" t="s">
        <v>9207</v>
      </c>
      <c r="F8822" s="35">
        <v>39101605</v>
      </c>
      <c r="G8822" s="33" t="s">
        <v>466</v>
      </c>
      <c r="H8822" s="33">
        <v>2</v>
      </c>
      <c r="I8822" s="33">
        <v>7</v>
      </c>
      <c r="J8822" s="36">
        <v>8</v>
      </c>
      <c r="K8822" s="37">
        <v>244664</v>
      </c>
      <c r="L8822" s="38" t="s">
        <v>15</v>
      </c>
      <c r="M8822" s="38" t="s">
        <v>13</v>
      </c>
    </row>
    <row r="8823" spans="1:13" s="39" customFormat="1" ht="12.75" x14ac:dyDescent="0.2">
      <c r="A8823" s="33" t="s">
        <v>27</v>
      </c>
      <c r="B8823" s="33" t="s">
        <v>585</v>
      </c>
      <c r="C8823" s="34">
        <v>10</v>
      </c>
      <c r="D8823" s="33" t="s">
        <v>93</v>
      </c>
      <c r="E8823" s="33" t="s">
        <v>9208</v>
      </c>
      <c r="F8823" s="35">
        <v>39101605</v>
      </c>
      <c r="G8823" s="33" t="s">
        <v>466</v>
      </c>
      <c r="H8823" s="33">
        <v>2</v>
      </c>
      <c r="I8823" s="33">
        <v>7</v>
      </c>
      <c r="J8823" s="36">
        <v>15</v>
      </c>
      <c r="K8823" s="37">
        <v>1374450</v>
      </c>
      <c r="L8823" s="38" t="s">
        <v>15</v>
      </c>
      <c r="M8823" s="38" t="s">
        <v>13</v>
      </c>
    </row>
    <row r="8824" spans="1:13" s="39" customFormat="1" ht="12.75" x14ac:dyDescent="0.2">
      <c r="A8824" s="33" t="s">
        <v>27</v>
      </c>
      <c r="B8824" s="33" t="s">
        <v>585</v>
      </c>
      <c r="C8824" s="34">
        <v>10</v>
      </c>
      <c r="D8824" s="33" t="s">
        <v>93</v>
      </c>
      <c r="E8824" s="33" t="s">
        <v>9209</v>
      </c>
      <c r="F8824" s="35">
        <v>39111505</v>
      </c>
      <c r="G8824" s="33" t="s">
        <v>466</v>
      </c>
      <c r="H8824" s="33">
        <v>2</v>
      </c>
      <c r="I8824" s="33">
        <v>7</v>
      </c>
      <c r="J8824" s="36">
        <v>15</v>
      </c>
      <c r="K8824" s="37">
        <v>981750</v>
      </c>
      <c r="L8824" s="38" t="s">
        <v>15</v>
      </c>
      <c r="M8824" s="38" t="s">
        <v>13</v>
      </c>
    </row>
    <row r="8825" spans="1:13" s="39" customFormat="1" ht="12.75" x14ac:dyDescent="0.2">
      <c r="A8825" s="33" t="s">
        <v>27</v>
      </c>
      <c r="B8825" s="33" t="s">
        <v>585</v>
      </c>
      <c r="C8825" s="34">
        <v>10</v>
      </c>
      <c r="D8825" s="33" t="s">
        <v>93</v>
      </c>
      <c r="E8825" s="33" t="s">
        <v>9210</v>
      </c>
      <c r="F8825" s="35">
        <v>30181503</v>
      </c>
      <c r="G8825" s="33" t="s">
        <v>466</v>
      </c>
      <c r="H8825" s="33">
        <v>2</v>
      </c>
      <c r="I8825" s="33">
        <v>7</v>
      </c>
      <c r="J8825" s="36">
        <v>15</v>
      </c>
      <c r="K8825" s="37">
        <v>1128120</v>
      </c>
      <c r="L8825" s="38" t="s">
        <v>15</v>
      </c>
      <c r="M8825" s="38" t="s">
        <v>13</v>
      </c>
    </row>
    <row r="8826" spans="1:13" s="39" customFormat="1" ht="12.75" x14ac:dyDescent="0.2">
      <c r="A8826" s="33" t="s">
        <v>27</v>
      </c>
      <c r="B8826" s="33" t="s">
        <v>585</v>
      </c>
      <c r="C8826" s="34">
        <v>10</v>
      </c>
      <c r="D8826" s="33" t="s">
        <v>93</v>
      </c>
      <c r="E8826" s="33" t="s">
        <v>14268</v>
      </c>
      <c r="F8826" s="35">
        <v>39112102</v>
      </c>
      <c r="G8826" s="33" t="s">
        <v>466</v>
      </c>
      <c r="H8826" s="33">
        <v>2</v>
      </c>
      <c r="I8826" s="33">
        <v>7</v>
      </c>
      <c r="J8826" s="36">
        <v>15</v>
      </c>
      <c r="K8826" s="37">
        <v>1349460</v>
      </c>
      <c r="L8826" s="38" t="s">
        <v>15</v>
      </c>
      <c r="M8826" s="38" t="s">
        <v>13</v>
      </c>
    </row>
    <row r="8827" spans="1:13" s="39" customFormat="1" ht="12.75" x14ac:dyDescent="0.2">
      <c r="A8827" s="33" t="s">
        <v>27</v>
      </c>
      <c r="B8827" s="33" t="s">
        <v>585</v>
      </c>
      <c r="C8827" s="34">
        <v>10</v>
      </c>
      <c r="D8827" s="33" t="s">
        <v>93</v>
      </c>
      <c r="E8827" s="33" t="s">
        <v>9211</v>
      </c>
      <c r="F8827" s="35">
        <v>39111505</v>
      </c>
      <c r="G8827" s="33" t="s">
        <v>466</v>
      </c>
      <c r="H8827" s="33">
        <v>2</v>
      </c>
      <c r="I8827" s="33">
        <v>7</v>
      </c>
      <c r="J8827" s="36">
        <v>8</v>
      </c>
      <c r="K8827" s="37">
        <v>2613240</v>
      </c>
      <c r="L8827" s="38" t="s">
        <v>15</v>
      </c>
      <c r="M8827" s="38" t="s">
        <v>13</v>
      </c>
    </row>
    <row r="8828" spans="1:13" s="39" customFormat="1" ht="12.75" x14ac:dyDescent="0.2">
      <c r="A8828" s="33" t="s">
        <v>27</v>
      </c>
      <c r="B8828" s="33" t="s">
        <v>585</v>
      </c>
      <c r="C8828" s="34">
        <v>10</v>
      </c>
      <c r="D8828" s="33" t="s">
        <v>93</v>
      </c>
      <c r="E8828" s="33" t="s">
        <v>9212</v>
      </c>
      <c r="F8828" s="35">
        <v>39111505</v>
      </c>
      <c r="G8828" s="33" t="s">
        <v>466</v>
      </c>
      <c r="H8828" s="33">
        <v>2</v>
      </c>
      <c r="I8828" s="33">
        <v>7</v>
      </c>
      <c r="J8828" s="36">
        <v>8</v>
      </c>
      <c r="K8828" s="37">
        <v>3118752</v>
      </c>
      <c r="L8828" s="38" t="s">
        <v>15</v>
      </c>
      <c r="M8828" s="38" t="s">
        <v>13</v>
      </c>
    </row>
    <row r="8829" spans="1:13" s="39" customFormat="1" ht="12.75" x14ac:dyDescent="0.2">
      <c r="A8829" s="33" t="s">
        <v>27</v>
      </c>
      <c r="B8829" s="33" t="s">
        <v>585</v>
      </c>
      <c r="C8829" s="34">
        <v>10</v>
      </c>
      <c r="D8829" s="33" t="s">
        <v>93</v>
      </c>
      <c r="E8829" s="33" t="s">
        <v>9213</v>
      </c>
      <c r="F8829" s="35">
        <v>39111610</v>
      </c>
      <c r="G8829" s="33" t="s">
        <v>466</v>
      </c>
      <c r="H8829" s="33">
        <v>2</v>
      </c>
      <c r="I8829" s="33">
        <v>7</v>
      </c>
      <c r="J8829" s="36">
        <v>3</v>
      </c>
      <c r="K8829" s="37">
        <v>210273</v>
      </c>
      <c r="L8829" s="38" t="s">
        <v>15</v>
      </c>
      <c r="M8829" s="38" t="s">
        <v>13</v>
      </c>
    </row>
    <row r="8830" spans="1:13" s="39" customFormat="1" ht="12.75" x14ac:dyDescent="0.2">
      <c r="A8830" s="33" t="s">
        <v>27</v>
      </c>
      <c r="B8830" s="33" t="s">
        <v>585</v>
      </c>
      <c r="C8830" s="34">
        <v>10</v>
      </c>
      <c r="D8830" s="33" t="s">
        <v>93</v>
      </c>
      <c r="E8830" s="33" t="s">
        <v>9214</v>
      </c>
      <c r="F8830" s="35">
        <v>31201610</v>
      </c>
      <c r="G8830" s="33" t="s">
        <v>466</v>
      </c>
      <c r="H8830" s="33">
        <v>2</v>
      </c>
      <c r="I8830" s="33">
        <v>7</v>
      </c>
      <c r="J8830" s="36">
        <v>2</v>
      </c>
      <c r="K8830" s="37">
        <v>595650</v>
      </c>
      <c r="L8830" s="38" t="s">
        <v>15</v>
      </c>
      <c r="M8830" s="38" t="s">
        <v>13</v>
      </c>
    </row>
    <row r="8831" spans="1:13" s="39" customFormat="1" ht="12.75" x14ac:dyDescent="0.2">
      <c r="A8831" s="33" t="s">
        <v>27</v>
      </c>
      <c r="B8831" s="33" t="s">
        <v>585</v>
      </c>
      <c r="C8831" s="34">
        <v>10</v>
      </c>
      <c r="D8831" s="33" t="s">
        <v>93</v>
      </c>
      <c r="E8831" s="33" t="s">
        <v>9215</v>
      </c>
      <c r="F8831" s="35">
        <v>31201610</v>
      </c>
      <c r="G8831" s="33" t="s">
        <v>466</v>
      </c>
      <c r="H8831" s="33">
        <v>2</v>
      </c>
      <c r="I8831" s="33">
        <v>7</v>
      </c>
      <c r="J8831" s="36">
        <v>3</v>
      </c>
      <c r="K8831" s="37">
        <v>160800</v>
      </c>
      <c r="L8831" s="38" t="s">
        <v>2367</v>
      </c>
      <c r="M8831" s="38" t="s">
        <v>13</v>
      </c>
    </row>
    <row r="8832" spans="1:13" s="39" customFormat="1" ht="12.75" x14ac:dyDescent="0.2">
      <c r="A8832" s="33" t="s">
        <v>27</v>
      </c>
      <c r="B8832" s="33" t="s">
        <v>585</v>
      </c>
      <c r="C8832" s="34">
        <v>10</v>
      </c>
      <c r="D8832" s="33" t="s">
        <v>93</v>
      </c>
      <c r="E8832" s="33" t="s">
        <v>9216</v>
      </c>
      <c r="F8832" s="35">
        <v>31211800</v>
      </c>
      <c r="G8832" s="33" t="s">
        <v>466</v>
      </c>
      <c r="H8832" s="33">
        <v>2</v>
      </c>
      <c r="I8832" s="33">
        <v>7</v>
      </c>
      <c r="J8832" s="36">
        <v>3</v>
      </c>
      <c r="K8832" s="37">
        <v>301881</v>
      </c>
      <c r="L8832" s="38" t="s">
        <v>2367</v>
      </c>
      <c r="M8832" s="38" t="s">
        <v>13</v>
      </c>
    </row>
    <row r="8833" spans="1:13" s="39" customFormat="1" ht="12.75" x14ac:dyDescent="0.2">
      <c r="A8833" s="33" t="s">
        <v>27</v>
      </c>
      <c r="B8833" s="33" t="s">
        <v>585</v>
      </c>
      <c r="C8833" s="34">
        <v>10</v>
      </c>
      <c r="D8833" s="33" t="s">
        <v>93</v>
      </c>
      <c r="E8833" s="33" t="s">
        <v>9217</v>
      </c>
      <c r="F8833" s="35">
        <v>31201610</v>
      </c>
      <c r="G8833" s="33" t="s">
        <v>466</v>
      </c>
      <c r="H8833" s="33">
        <v>2</v>
      </c>
      <c r="I8833" s="33">
        <v>7</v>
      </c>
      <c r="J8833" s="36">
        <v>4</v>
      </c>
      <c r="K8833" s="37">
        <v>297600</v>
      </c>
      <c r="L8833" s="38" t="s">
        <v>2367</v>
      </c>
      <c r="M8833" s="38" t="s">
        <v>13</v>
      </c>
    </row>
    <row r="8834" spans="1:13" s="39" customFormat="1" ht="12.75" x14ac:dyDescent="0.2">
      <c r="A8834" s="33" t="s">
        <v>27</v>
      </c>
      <c r="B8834" s="33" t="s">
        <v>585</v>
      </c>
      <c r="C8834" s="34">
        <v>10</v>
      </c>
      <c r="D8834" s="33" t="s">
        <v>93</v>
      </c>
      <c r="E8834" s="33" t="s">
        <v>9218</v>
      </c>
      <c r="F8834" s="35">
        <v>12171703</v>
      </c>
      <c r="G8834" s="33" t="s">
        <v>466</v>
      </c>
      <c r="H8834" s="33">
        <v>2</v>
      </c>
      <c r="I8834" s="33">
        <v>7</v>
      </c>
      <c r="J8834" s="36">
        <v>4</v>
      </c>
      <c r="K8834" s="37">
        <v>109624</v>
      </c>
      <c r="L8834" s="38" t="s">
        <v>15</v>
      </c>
      <c r="M8834" s="38" t="s">
        <v>13</v>
      </c>
    </row>
    <row r="8835" spans="1:13" s="39" customFormat="1" ht="12.75" x14ac:dyDescent="0.2">
      <c r="A8835" s="33" t="s">
        <v>27</v>
      </c>
      <c r="B8835" s="33" t="s">
        <v>585</v>
      </c>
      <c r="C8835" s="34">
        <v>10</v>
      </c>
      <c r="D8835" s="33" t="s">
        <v>93</v>
      </c>
      <c r="E8835" s="33" t="s">
        <v>9219</v>
      </c>
      <c r="F8835" s="35">
        <v>31162011</v>
      </c>
      <c r="G8835" s="33" t="s">
        <v>466</v>
      </c>
      <c r="H8835" s="33">
        <v>2</v>
      </c>
      <c r="I8835" s="33">
        <v>7</v>
      </c>
      <c r="J8835" s="36">
        <v>10</v>
      </c>
      <c r="K8835" s="37">
        <v>101100</v>
      </c>
      <c r="L8835" s="38" t="s">
        <v>9959</v>
      </c>
      <c r="M8835" s="38" t="s">
        <v>13</v>
      </c>
    </row>
    <row r="8836" spans="1:13" s="39" customFormat="1" ht="12.75" x14ac:dyDescent="0.2">
      <c r="A8836" s="33" t="s">
        <v>27</v>
      </c>
      <c r="B8836" s="33" t="s">
        <v>585</v>
      </c>
      <c r="C8836" s="34">
        <v>10</v>
      </c>
      <c r="D8836" s="33" t="s">
        <v>93</v>
      </c>
      <c r="E8836" s="33" t="s">
        <v>9220</v>
      </c>
      <c r="F8836" s="35">
        <v>31162011</v>
      </c>
      <c r="G8836" s="33" t="s">
        <v>466</v>
      </c>
      <c r="H8836" s="33">
        <v>2</v>
      </c>
      <c r="I8836" s="33">
        <v>7</v>
      </c>
      <c r="J8836" s="36">
        <v>10</v>
      </c>
      <c r="K8836" s="37">
        <v>189600</v>
      </c>
      <c r="L8836" s="38" t="s">
        <v>9959</v>
      </c>
      <c r="M8836" s="38" t="s">
        <v>13</v>
      </c>
    </row>
    <row r="8837" spans="1:13" s="39" customFormat="1" ht="12.75" x14ac:dyDescent="0.2">
      <c r="A8837" s="33" t="s">
        <v>27</v>
      </c>
      <c r="B8837" s="33" t="s">
        <v>585</v>
      </c>
      <c r="C8837" s="34">
        <v>10</v>
      </c>
      <c r="D8837" s="33" t="s">
        <v>93</v>
      </c>
      <c r="E8837" s="33" t="s">
        <v>9221</v>
      </c>
      <c r="F8837" s="35">
        <v>31162011</v>
      </c>
      <c r="G8837" s="33" t="s">
        <v>466</v>
      </c>
      <c r="H8837" s="33">
        <v>2</v>
      </c>
      <c r="I8837" s="33">
        <v>7</v>
      </c>
      <c r="J8837" s="36">
        <v>5</v>
      </c>
      <c r="K8837" s="37">
        <v>115275</v>
      </c>
      <c r="L8837" s="38" t="s">
        <v>9959</v>
      </c>
      <c r="M8837" s="38" t="s">
        <v>13</v>
      </c>
    </row>
    <row r="8838" spans="1:13" s="39" customFormat="1" ht="12.75" x14ac:dyDescent="0.2">
      <c r="A8838" s="33" t="s">
        <v>27</v>
      </c>
      <c r="B8838" s="33" t="s">
        <v>585</v>
      </c>
      <c r="C8838" s="34">
        <v>10</v>
      </c>
      <c r="D8838" s="33" t="s">
        <v>93</v>
      </c>
      <c r="E8838" s="33" t="s">
        <v>9222</v>
      </c>
      <c r="F8838" s="35">
        <v>31162011</v>
      </c>
      <c r="G8838" s="33" t="s">
        <v>466</v>
      </c>
      <c r="H8838" s="33">
        <v>2</v>
      </c>
      <c r="I8838" s="33">
        <v>7</v>
      </c>
      <c r="J8838" s="36">
        <v>5</v>
      </c>
      <c r="K8838" s="37">
        <v>60175</v>
      </c>
      <c r="L8838" s="38" t="s">
        <v>9959</v>
      </c>
      <c r="M8838" s="38" t="s">
        <v>13</v>
      </c>
    </row>
    <row r="8839" spans="1:13" s="39" customFormat="1" ht="12.75" x14ac:dyDescent="0.2">
      <c r="A8839" s="33" t="s">
        <v>27</v>
      </c>
      <c r="B8839" s="33" t="s">
        <v>585</v>
      </c>
      <c r="C8839" s="34">
        <v>10</v>
      </c>
      <c r="D8839" s="33" t="s">
        <v>93</v>
      </c>
      <c r="E8839" s="33" t="s">
        <v>9223</v>
      </c>
      <c r="F8839" s="35">
        <v>31211904</v>
      </c>
      <c r="G8839" s="33" t="s">
        <v>466</v>
      </c>
      <c r="H8839" s="33">
        <v>2</v>
      </c>
      <c r="I8839" s="33">
        <v>7</v>
      </c>
      <c r="J8839" s="36">
        <v>5</v>
      </c>
      <c r="K8839" s="37">
        <v>28750</v>
      </c>
      <c r="L8839" s="38" t="s">
        <v>15</v>
      </c>
      <c r="M8839" s="38" t="s">
        <v>13</v>
      </c>
    </row>
    <row r="8840" spans="1:13" s="39" customFormat="1" ht="12.75" x14ac:dyDescent="0.2">
      <c r="A8840" s="33" t="s">
        <v>27</v>
      </c>
      <c r="B8840" s="33" t="s">
        <v>585</v>
      </c>
      <c r="C8840" s="34">
        <v>10</v>
      </c>
      <c r="D8840" s="33" t="s">
        <v>93</v>
      </c>
      <c r="E8840" s="33" t="s">
        <v>9224</v>
      </c>
      <c r="F8840" s="35">
        <v>27111918</v>
      </c>
      <c r="G8840" s="33" t="s">
        <v>466</v>
      </c>
      <c r="H8840" s="33">
        <v>2</v>
      </c>
      <c r="I8840" s="33">
        <v>7</v>
      </c>
      <c r="J8840" s="36">
        <v>10</v>
      </c>
      <c r="K8840" s="37">
        <v>130000</v>
      </c>
      <c r="L8840" s="38" t="s">
        <v>2369</v>
      </c>
      <c r="M8840" s="38" t="s">
        <v>13</v>
      </c>
    </row>
    <row r="8841" spans="1:13" s="39" customFormat="1" ht="12.75" x14ac:dyDescent="0.2">
      <c r="A8841" s="33" t="s">
        <v>27</v>
      </c>
      <c r="B8841" s="33" t="s">
        <v>585</v>
      </c>
      <c r="C8841" s="34">
        <v>10</v>
      </c>
      <c r="D8841" s="33" t="s">
        <v>93</v>
      </c>
      <c r="E8841" s="33" t="s">
        <v>9225</v>
      </c>
      <c r="F8841" s="35">
        <v>27111918</v>
      </c>
      <c r="G8841" s="33" t="s">
        <v>466</v>
      </c>
      <c r="H8841" s="33">
        <v>2</v>
      </c>
      <c r="I8841" s="33">
        <v>7</v>
      </c>
      <c r="J8841" s="36">
        <v>15</v>
      </c>
      <c r="K8841" s="37">
        <v>150825</v>
      </c>
      <c r="L8841" s="38" t="s">
        <v>15</v>
      </c>
      <c r="M8841" s="38" t="s">
        <v>13</v>
      </c>
    </row>
    <row r="8842" spans="1:13" s="39" customFormat="1" ht="12.75" x14ac:dyDescent="0.2">
      <c r="A8842" s="33" t="s">
        <v>27</v>
      </c>
      <c r="B8842" s="33" t="s">
        <v>585</v>
      </c>
      <c r="C8842" s="34">
        <v>10</v>
      </c>
      <c r="D8842" s="33" t="s">
        <v>93</v>
      </c>
      <c r="E8842" s="33" t="s">
        <v>9226</v>
      </c>
      <c r="F8842" s="35">
        <v>27111918</v>
      </c>
      <c r="G8842" s="33" t="s">
        <v>466</v>
      </c>
      <c r="H8842" s="33">
        <v>2</v>
      </c>
      <c r="I8842" s="33">
        <v>7</v>
      </c>
      <c r="J8842" s="36">
        <v>15</v>
      </c>
      <c r="K8842" s="37">
        <v>150825</v>
      </c>
      <c r="L8842" s="38" t="s">
        <v>15</v>
      </c>
      <c r="M8842" s="38" t="s">
        <v>13</v>
      </c>
    </row>
    <row r="8843" spans="1:13" s="39" customFormat="1" ht="12.75" x14ac:dyDescent="0.2">
      <c r="A8843" s="33" t="s">
        <v>27</v>
      </c>
      <c r="B8843" s="33" t="s">
        <v>585</v>
      </c>
      <c r="C8843" s="34">
        <v>10</v>
      </c>
      <c r="D8843" s="33" t="s">
        <v>93</v>
      </c>
      <c r="E8843" s="33" t="s">
        <v>9227</v>
      </c>
      <c r="F8843" s="35">
        <v>11161704</v>
      </c>
      <c r="G8843" s="33" t="s">
        <v>466</v>
      </c>
      <c r="H8843" s="33">
        <v>2</v>
      </c>
      <c r="I8843" s="33">
        <v>7</v>
      </c>
      <c r="J8843" s="36">
        <v>2</v>
      </c>
      <c r="K8843" s="37">
        <v>136290</v>
      </c>
      <c r="L8843" s="38" t="s">
        <v>15</v>
      </c>
      <c r="M8843" s="38" t="s">
        <v>13</v>
      </c>
    </row>
    <row r="8844" spans="1:13" s="39" customFormat="1" ht="12.75" x14ac:dyDescent="0.2">
      <c r="A8844" s="33" t="s">
        <v>27</v>
      </c>
      <c r="B8844" s="33" t="s">
        <v>585</v>
      </c>
      <c r="C8844" s="34">
        <v>10</v>
      </c>
      <c r="D8844" s="33" t="s">
        <v>93</v>
      </c>
      <c r="E8844" s="33" t="s">
        <v>9228</v>
      </c>
      <c r="F8844" s="35">
        <v>11161704</v>
      </c>
      <c r="G8844" s="33" t="s">
        <v>466</v>
      </c>
      <c r="H8844" s="33">
        <v>2</v>
      </c>
      <c r="I8844" s="33">
        <v>7</v>
      </c>
      <c r="J8844" s="36">
        <v>2</v>
      </c>
      <c r="K8844" s="37">
        <v>136290</v>
      </c>
      <c r="L8844" s="38" t="s">
        <v>15</v>
      </c>
      <c r="M8844" s="38" t="s">
        <v>13</v>
      </c>
    </row>
    <row r="8845" spans="1:13" s="39" customFormat="1" ht="12.75" x14ac:dyDescent="0.2">
      <c r="A8845" s="33" t="s">
        <v>27</v>
      </c>
      <c r="B8845" s="33" t="s">
        <v>585</v>
      </c>
      <c r="C8845" s="34">
        <v>10</v>
      </c>
      <c r="D8845" s="33" t="s">
        <v>93</v>
      </c>
      <c r="E8845" s="33" t="s">
        <v>9229</v>
      </c>
      <c r="F8845" s="35">
        <v>44121618</v>
      </c>
      <c r="G8845" s="33" t="s">
        <v>466</v>
      </c>
      <c r="H8845" s="33">
        <v>2</v>
      </c>
      <c r="I8845" s="33">
        <v>7</v>
      </c>
      <c r="J8845" s="36">
        <v>2</v>
      </c>
      <c r="K8845" s="37">
        <v>99200</v>
      </c>
      <c r="L8845" s="38" t="s">
        <v>15</v>
      </c>
      <c r="M8845" s="38" t="s">
        <v>13</v>
      </c>
    </row>
    <row r="8846" spans="1:13" s="39" customFormat="1" ht="12.75" x14ac:dyDescent="0.2">
      <c r="A8846" s="33" t="s">
        <v>27</v>
      </c>
      <c r="B8846" s="33" t="s">
        <v>585</v>
      </c>
      <c r="C8846" s="34">
        <v>10</v>
      </c>
      <c r="D8846" s="33" t="s">
        <v>93</v>
      </c>
      <c r="E8846" s="33" t="s">
        <v>9230</v>
      </c>
      <c r="F8846" s="35">
        <v>27111503</v>
      </c>
      <c r="G8846" s="33" t="s">
        <v>466</v>
      </c>
      <c r="H8846" s="33">
        <v>2</v>
      </c>
      <c r="I8846" s="33">
        <v>7</v>
      </c>
      <c r="J8846" s="36">
        <v>2</v>
      </c>
      <c r="K8846" s="37">
        <v>28160</v>
      </c>
      <c r="L8846" s="38" t="s">
        <v>15</v>
      </c>
      <c r="M8846" s="38" t="s">
        <v>13</v>
      </c>
    </row>
    <row r="8847" spans="1:13" s="39" customFormat="1" ht="12.75" x14ac:dyDescent="0.2">
      <c r="A8847" s="33" t="s">
        <v>27</v>
      </c>
      <c r="B8847" s="33" t="s">
        <v>585</v>
      </c>
      <c r="C8847" s="34">
        <v>10</v>
      </c>
      <c r="D8847" s="33" t="s">
        <v>93</v>
      </c>
      <c r="E8847" s="33" t="s">
        <v>9231</v>
      </c>
      <c r="F8847" s="35">
        <v>30266400</v>
      </c>
      <c r="G8847" s="33" t="s">
        <v>466</v>
      </c>
      <c r="H8847" s="33">
        <v>2</v>
      </c>
      <c r="I8847" s="33">
        <v>7</v>
      </c>
      <c r="J8847" s="36">
        <v>1</v>
      </c>
      <c r="K8847" s="37">
        <v>24362</v>
      </c>
      <c r="L8847" s="38" t="s">
        <v>15</v>
      </c>
      <c r="M8847" s="38" t="s">
        <v>13</v>
      </c>
    </row>
    <row r="8848" spans="1:13" s="39" customFormat="1" ht="12.75" x14ac:dyDescent="0.2">
      <c r="A8848" s="33" t="s">
        <v>27</v>
      </c>
      <c r="B8848" s="33" t="s">
        <v>585</v>
      </c>
      <c r="C8848" s="34">
        <v>10</v>
      </c>
      <c r="D8848" s="33" t="s">
        <v>93</v>
      </c>
      <c r="E8848" s="33" t="s">
        <v>9232</v>
      </c>
      <c r="F8848" s="35">
        <v>53141600</v>
      </c>
      <c r="G8848" s="33" t="s">
        <v>466</v>
      </c>
      <c r="H8848" s="33">
        <v>2</v>
      </c>
      <c r="I8848" s="33">
        <v>7</v>
      </c>
      <c r="J8848" s="36">
        <v>2</v>
      </c>
      <c r="K8848" s="37">
        <v>16040</v>
      </c>
      <c r="L8848" s="38" t="s">
        <v>15</v>
      </c>
      <c r="M8848" s="38" t="s">
        <v>13</v>
      </c>
    </row>
    <row r="8849" spans="1:13" s="39" customFormat="1" ht="12.75" x14ac:dyDescent="0.2">
      <c r="A8849" s="33" t="s">
        <v>27</v>
      </c>
      <c r="B8849" s="33" t="s">
        <v>585</v>
      </c>
      <c r="C8849" s="34">
        <v>10</v>
      </c>
      <c r="D8849" s="33" t="s">
        <v>93</v>
      </c>
      <c r="E8849" s="33" t="s">
        <v>9233</v>
      </c>
      <c r="F8849" s="35">
        <v>31201603</v>
      </c>
      <c r="G8849" s="33" t="s">
        <v>466</v>
      </c>
      <c r="H8849" s="33">
        <v>2</v>
      </c>
      <c r="I8849" s="33">
        <v>7</v>
      </c>
      <c r="J8849" s="36">
        <v>2</v>
      </c>
      <c r="K8849" s="37">
        <v>271500</v>
      </c>
      <c r="L8849" s="38" t="s">
        <v>15</v>
      </c>
      <c r="M8849" s="38" t="s">
        <v>13</v>
      </c>
    </row>
    <row r="8850" spans="1:13" s="39" customFormat="1" ht="12.75" x14ac:dyDescent="0.2">
      <c r="A8850" s="33" t="s">
        <v>27</v>
      </c>
      <c r="B8850" s="33" t="s">
        <v>585</v>
      </c>
      <c r="C8850" s="34">
        <v>10</v>
      </c>
      <c r="D8850" s="33" t="s">
        <v>93</v>
      </c>
      <c r="E8850" s="33" t="s">
        <v>9234</v>
      </c>
      <c r="F8850" s="35">
        <v>31201603</v>
      </c>
      <c r="G8850" s="33" t="s">
        <v>466</v>
      </c>
      <c r="H8850" s="33">
        <v>2</v>
      </c>
      <c r="I8850" s="33">
        <v>7</v>
      </c>
      <c r="J8850" s="36">
        <v>2</v>
      </c>
      <c r="K8850" s="37">
        <v>226120</v>
      </c>
      <c r="L8850" s="38" t="s">
        <v>15</v>
      </c>
      <c r="M8850" s="38" t="s">
        <v>13</v>
      </c>
    </row>
    <row r="8851" spans="1:13" s="39" customFormat="1" ht="12.75" x14ac:dyDescent="0.2">
      <c r="A8851" s="33" t="s">
        <v>27</v>
      </c>
      <c r="B8851" s="33" t="s">
        <v>585</v>
      </c>
      <c r="C8851" s="34">
        <v>10</v>
      </c>
      <c r="D8851" s="33" t="s">
        <v>93</v>
      </c>
      <c r="E8851" s="33" t="s">
        <v>14269</v>
      </c>
      <c r="F8851" s="35">
        <v>23101505</v>
      </c>
      <c r="G8851" s="33" t="s">
        <v>466</v>
      </c>
      <c r="H8851" s="33">
        <v>2</v>
      </c>
      <c r="I8851" s="33">
        <v>7</v>
      </c>
      <c r="J8851" s="36">
        <v>1</v>
      </c>
      <c r="K8851" s="37">
        <v>5750</v>
      </c>
      <c r="L8851" s="38" t="s">
        <v>15</v>
      </c>
      <c r="M8851" s="38" t="s">
        <v>13</v>
      </c>
    </row>
    <row r="8852" spans="1:13" s="39" customFormat="1" ht="12.75" x14ac:dyDescent="0.2">
      <c r="A8852" s="33" t="s">
        <v>27</v>
      </c>
      <c r="B8852" s="33" t="s">
        <v>585</v>
      </c>
      <c r="C8852" s="34">
        <v>10</v>
      </c>
      <c r="D8852" s="33" t="s">
        <v>93</v>
      </c>
      <c r="E8852" s="33" t="s">
        <v>14270</v>
      </c>
      <c r="F8852" s="35">
        <v>23101505</v>
      </c>
      <c r="G8852" s="33" t="s">
        <v>466</v>
      </c>
      <c r="H8852" s="33">
        <v>2</v>
      </c>
      <c r="I8852" s="33">
        <v>7</v>
      </c>
      <c r="J8852" s="36">
        <v>1</v>
      </c>
      <c r="K8852" s="37">
        <v>5750</v>
      </c>
      <c r="L8852" s="38" t="s">
        <v>15</v>
      </c>
      <c r="M8852" s="38" t="s">
        <v>13</v>
      </c>
    </row>
    <row r="8853" spans="1:13" s="39" customFormat="1" ht="12.75" x14ac:dyDescent="0.2">
      <c r="A8853" s="33" t="s">
        <v>27</v>
      </c>
      <c r="B8853" s="33" t="s">
        <v>585</v>
      </c>
      <c r="C8853" s="34">
        <v>10</v>
      </c>
      <c r="D8853" s="33" t="s">
        <v>93</v>
      </c>
      <c r="E8853" s="33" t="s">
        <v>14271</v>
      </c>
      <c r="F8853" s="35">
        <v>23101505</v>
      </c>
      <c r="G8853" s="33" t="s">
        <v>466</v>
      </c>
      <c r="H8853" s="33">
        <v>2</v>
      </c>
      <c r="I8853" s="33">
        <v>7</v>
      </c>
      <c r="J8853" s="36">
        <v>1</v>
      </c>
      <c r="K8853" s="37">
        <v>5750</v>
      </c>
      <c r="L8853" s="38" t="s">
        <v>15</v>
      </c>
      <c r="M8853" s="38" t="s">
        <v>13</v>
      </c>
    </row>
    <row r="8854" spans="1:13" s="39" customFormat="1" ht="12.75" x14ac:dyDescent="0.2">
      <c r="A8854" s="33" t="s">
        <v>27</v>
      </c>
      <c r="B8854" s="33" t="s">
        <v>585</v>
      </c>
      <c r="C8854" s="34">
        <v>10</v>
      </c>
      <c r="D8854" s="33" t="s">
        <v>93</v>
      </c>
      <c r="E8854" s="33" t="s">
        <v>14272</v>
      </c>
      <c r="F8854" s="35">
        <v>23101505</v>
      </c>
      <c r="G8854" s="33" t="s">
        <v>466</v>
      </c>
      <c r="H8854" s="33">
        <v>2</v>
      </c>
      <c r="I8854" s="33">
        <v>7</v>
      </c>
      <c r="J8854" s="36">
        <v>1</v>
      </c>
      <c r="K8854" s="37">
        <v>5750</v>
      </c>
      <c r="L8854" s="38" t="s">
        <v>15</v>
      </c>
      <c r="M8854" s="38" t="s">
        <v>13</v>
      </c>
    </row>
    <row r="8855" spans="1:13" s="39" customFormat="1" ht="12.75" x14ac:dyDescent="0.2">
      <c r="A8855" s="33" t="s">
        <v>27</v>
      </c>
      <c r="B8855" s="33" t="s">
        <v>585</v>
      </c>
      <c r="C8855" s="34">
        <v>10</v>
      </c>
      <c r="D8855" s="33" t="s">
        <v>93</v>
      </c>
      <c r="E8855" s="33" t="s">
        <v>14273</v>
      </c>
      <c r="F8855" s="35">
        <v>23101505</v>
      </c>
      <c r="G8855" s="33" t="s">
        <v>466</v>
      </c>
      <c r="H8855" s="33">
        <v>2</v>
      </c>
      <c r="I8855" s="33">
        <v>7</v>
      </c>
      <c r="J8855" s="36">
        <v>1</v>
      </c>
      <c r="K8855" s="37">
        <v>5750</v>
      </c>
      <c r="L8855" s="38" t="s">
        <v>15</v>
      </c>
      <c r="M8855" s="38" t="s">
        <v>13</v>
      </c>
    </row>
    <row r="8856" spans="1:13" s="39" customFormat="1" ht="12.75" x14ac:dyDescent="0.2">
      <c r="A8856" s="33" t="s">
        <v>27</v>
      </c>
      <c r="B8856" s="33" t="s">
        <v>585</v>
      </c>
      <c r="C8856" s="34">
        <v>10</v>
      </c>
      <c r="D8856" s="33" t="s">
        <v>93</v>
      </c>
      <c r="E8856" s="33" t="s">
        <v>14274</v>
      </c>
      <c r="F8856" s="35">
        <v>23101505</v>
      </c>
      <c r="G8856" s="33" t="s">
        <v>466</v>
      </c>
      <c r="H8856" s="33">
        <v>2</v>
      </c>
      <c r="I8856" s="33">
        <v>7</v>
      </c>
      <c r="J8856" s="36">
        <v>1</v>
      </c>
      <c r="K8856" s="37">
        <v>5750</v>
      </c>
      <c r="L8856" s="38" t="s">
        <v>15</v>
      </c>
      <c r="M8856" s="38" t="s">
        <v>13</v>
      </c>
    </row>
    <row r="8857" spans="1:13" s="39" customFormat="1" ht="12.75" x14ac:dyDescent="0.2">
      <c r="A8857" s="33" t="s">
        <v>27</v>
      </c>
      <c r="B8857" s="33" t="s">
        <v>585</v>
      </c>
      <c r="C8857" s="34">
        <v>10</v>
      </c>
      <c r="D8857" s="33" t="s">
        <v>93</v>
      </c>
      <c r="E8857" s="33" t="s">
        <v>14275</v>
      </c>
      <c r="F8857" s="35">
        <v>23101505</v>
      </c>
      <c r="G8857" s="33" t="s">
        <v>466</v>
      </c>
      <c r="H8857" s="33">
        <v>2</v>
      </c>
      <c r="I8857" s="33">
        <v>7</v>
      </c>
      <c r="J8857" s="36">
        <v>1</v>
      </c>
      <c r="K8857" s="37">
        <v>5750</v>
      </c>
      <c r="L8857" s="38" t="s">
        <v>15</v>
      </c>
      <c r="M8857" s="38" t="s">
        <v>13</v>
      </c>
    </row>
    <row r="8858" spans="1:13" s="39" customFormat="1" ht="12.75" x14ac:dyDescent="0.2">
      <c r="A8858" s="33" t="s">
        <v>27</v>
      </c>
      <c r="B8858" s="33" t="s">
        <v>585</v>
      </c>
      <c r="C8858" s="34">
        <v>10</v>
      </c>
      <c r="D8858" s="33" t="s">
        <v>93</v>
      </c>
      <c r="E8858" s="33" t="s">
        <v>14276</v>
      </c>
      <c r="F8858" s="35">
        <v>23101505</v>
      </c>
      <c r="G8858" s="33" t="s">
        <v>466</v>
      </c>
      <c r="H8858" s="33">
        <v>2</v>
      </c>
      <c r="I8858" s="33">
        <v>7</v>
      </c>
      <c r="J8858" s="36">
        <v>1</v>
      </c>
      <c r="K8858" s="37">
        <v>5750</v>
      </c>
      <c r="L8858" s="38" t="s">
        <v>15</v>
      </c>
      <c r="M8858" s="38" t="s">
        <v>13</v>
      </c>
    </row>
    <row r="8859" spans="1:13" s="39" customFormat="1" ht="12.75" x14ac:dyDescent="0.2">
      <c r="A8859" s="33" t="s">
        <v>27</v>
      </c>
      <c r="B8859" s="33" t="s">
        <v>585</v>
      </c>
      <c r="C8859" s="34">
        <v>10</v>
      </c>
      <c r="D8859" s="33" t="s">
        <v>93</v>
      </c>
      <c r="E8859" s="33" t="s">
        <v>14277</v>
      </c>
      <c r="F8859" s="35">
        <v>23101505</v>
      </c>
      <c r="G8859" s="33" t="s">
        <v>466</v>
      </c>
      <c r="H8859" s="33">
        <v>2</v>
      </c>
      <c r="I8859" s="33">
        <v>7</v>
      </c>
      <c r="J8859" s="36">
        <v>1</v>
      </c>
      <c r="K8859" s="37">
        <v>5750</v>
      </c>
      <c r="L8859" s="38" t="s">
        <v>15</v>
      </c>
      <c r="M8859" s="38" t="s">
        <v>13</v>
      </c>
    </row>
    <row r="8860" spans="1:13" s="39" customFormat="1" ht="12.75" x14ac:dyDescent="0.2">
      <c r="A8860" s="33" t="s">
        <v>27</v>
      </c>
      <c r="B8860" s="33" t="s">
        <v>585</v>
      </c>
      <c r="C8860" s="34">
        <v>10</v>
      </c>
      <c r="D8860" s="33" t="s">
        <v>93</v>
      </c>
      <c r="E8860" s="33" t="s">
        <v>14278</v>
      </c>
      <c r="F8860" s="35">
        <v>23101505</v>
      </c>
      <c r="G8860" s="33" t="s">
        <v>466</v>
      </c>
      <c r="H8860" s="33">
        <v>2</v>
      </c>
      <c r="I8860" s="33">
        <v>7</v>
      </c>
      <c r="J8860" s="36">
        <v>1</v>
      </c>
      <c r="K8860" s="37">
        <v>5750</v>
      </c>
      <c r="L8860" s="38" t="s">
        <v>15</v>
      </c>
      <c r="M8860" s="38" t="s">
        <v>13</v>
      </c>
    </row>
    <row r="8861" spans="1:13" s="39" customFormat="1" ht="12.75" x14ac:dyDescent="0.2">
      <c r="A8861" s="33" t="s">
        <v>27</v>
      </c>
      <c r="B8861" s="33" t="s">
        <v>585</v>
      </c>
      <c r="C8861" s="34">
        <v>10</v>
      </c>
      <c r="D8861" s="33" t="s">
        <v>93</v>
      </c>
      <c r="E8861" s="33" t="s">
        <v>9235</v>
      </c>
      <c r="F8861" s="35">
        <v>44121618</v>
      </c>
      <c r="G8861" s="33" t="s">
        <v>466</v>
      </c>
      <c r="H8861" s="33">
        <v>2</v>
      </c>
      <c r="I8861" s="33">
        <v>7</v>
      </c>
      <c r="J8861" s="36">
        <v>2</v>
      </c>
      <c r="K8861" s="37">
        <v>150900</v>
      </c>
      <c r="L8861" s="38" t="s">
        <v>15</v>
      </c>
      <c r="M8861" s="38" t="s">
        <v>13</v>
      </c>
    </row>
    <row r="8862" spans="1:13" s="39" customFormat="1" ht="12.75" x14ac:dyDescent="0.2">
      <c r="A8862" s="33" t="s">
        <v>27</v>
      </c>
      <c r="B8862" s="33" t="s">
        <v>585</v>
      </c>
      <c r="C8862" s="34">
        <v>10</v>
      </c>
      <c r="D8862" s="33" t="s">
        <v>93</v>
      </c>
      <c r="E8862" s="33" t="s">
        <v>9236</v>
      </c>
      <c r="F8862" s="35">
        <v>53121803</v>
      </c>
      <c r="G8862" s="33" t="s">
        <v>466</v>
      </c>
      <c r="H8862" s="33">
        <v>2</v>
      </c>
      <c r="I8862" s="33">
        <v>7</v>
      </c>
      <c r="J8862" s="36">
        <v>2</v>
      </c>
      <c r="K8862" s="37">
        <v>28000</v>
      </c>
      <c r="L8862" s="38" t="s">
        <v>15</v>
      </c>
      <c r="M8862" s="38" t="s">
        <v>13</v>
      </c>
    </row>
    <row r="8863" spans="1:13" s="39" customFormat="1" ht="12.75" x14ac:dyDescent="0.2">
      <c r="A8863" s="33" t="s">
        <v>27</v>
      </c>
      <c r="B8863" s="33" t="s">
        <v>585</v>
      </c>
      <c r="C8863" s="34">
        <v>10</v>
      </c>
      <c r="D8863" s="33" t="s">
        <v>93</v>
      </c>
      <c r="E8863" s="33" t="s">
        <v>9237</v>
      </c>
      <c r="F8863" s="35">
        <v>27111801</v>
      </c>
      <c r="G8863" s="33" t="s">
        <v>466</v>
      </c>
      <c r="H8863" s="33">
        <v>2</v>
      </c>
      <c r="I8863" s="33">
        <v>7</v>
      </c>
      <c r="J8863" s="36">
        <v>2</v>
      </c>
      <c r="K8863" s="37">
        <v>12550</v>
      </c>
      <c r="L8863" s="38" t="s">
        <v>15</v>
      </c>
      <c r="M8863" s="38" t="s">
        <v>13</v>
      </c>
    </row>
    <row r="8864" spans="1:13" s="39" customFormat="1" ht="12.75" x14ac:dyDescent="0.2">
      <c r="A8864" s="33" t="s">
        <v>27</v>
      </c>
      <c r="B8864" s="33" t="s">
        <v>585</v>
      </c>
      <c r="C8864" s="34">
        <v>10</v>
      </c>
      <c r="D8864" s="33" t="s">
        <v>93</v>
      </c>
      <c r="E8864" s="33" t="s">
        <v>9238</v>
      </c>
      <c r="F8864" s="35">
        <v>44121618</v>
      </c>
      <c r="G8864" s="33" t="s">
        <v>466</v>
      </c>
      <c r="H8864" s="33">
        <v>2</v>
      </c>
      <c r="I8864" s="33">
        <v>7</v>
      </c>
      <c r="J8864" s="36">
        <v>4</v>
      </c>
      <c r="K8864" s="37">
        <v>60640</v>
      </c>
      <c r="L8864" s="38" t="s">
        <v>15</v>
      </c>
      <c r="M8864" s="38" t="s">
        <v>13</v>
      </c>
    </row>
    <row r="8865" spans="1:13" s="39" customFormat="1" ht="12.75" x14ac:dyDescent="0.2">
      <c r="A8865" s="33" t="s">
        <v>27</v>
      </c>
      <c r="B8865" s="33" t="s">
        <v>585</v>
      </c>
      <c r="C8865" s="34">
        <v>10</v>
      </c>
      <c r="D8865" s="33" t="s">
        <v>93</v>
      </c>
      <c r="E8865" s="33" t="s">
        <v>9239</v>
      </c>
      <c r="F8865" s="35">
        <v>44121618</v>
      </c>
      <c r="G8865" s="33" t="s">
        <v>466</v>
      </c>
      <c r="H8865" s="33">
        <v>2</v>
      </c>
      <c r="I8865" s="33">
        <v>7</v>
      </c>
      <c r="J8865" s="36">
        <v>2</v>
      </c>
      <c r="K8865" s="37">
        <v>20500</v>
      </c>
      <c r="L8865" s="38" t="s">
        <v>15</v>
      </c>
      <c r="M8865" s="38" t="s">
        <v>13</v>
      </c>
    </row>
    <row r="8866" spans="1:13" s="39" customFormat="1" ht="12.75" x14ac:dyDescent="0.2">
      <c r="A8866" s="33" t="s">
        <v>27</v>
      </c>
      <c r="B8866" s="33" t="s">
        <v>585</v>
      </c>
      <c r="C8866" s="34">
        <v>10</v>
      </c>
      <c r="D8866" s="33" t="s">
        <v>93</v>
      </c>
      <c r="E8866" s="33" t="s">
        <v>9240</v>
      </c>
      <c r="F8866" s="35">
        <v>40141742</v>
      </c>
      <c r="G8866" s="33" t="s">
        <v>466</v>
      </c>
      <c r="H8866" s="33">
        <v>2</v>
      </c>
      <c r="I8866" s="33">
        <v>7</v>
      </c>
      <c r="J8866" s="36">
        <v>2</v>
      </c>
      <c r="K8866" s="37">
        <v>18500</v>
      </c>
      <c r="L8866" s="38" t="s">
        <v>15</v>
      </c>
      <c r="M8866" s="38" t="s">
        <v>13</v>
      </c>
    </row>
    <row r="8867" spans="1:13" s="39" customFormat="1" ht="12.75" x14ac:dyDescent="0.2">
      <c r="A8867" s="33" t="s">
        <v>27</v>
      </c>
      <c r="B8867" s="33" t="s">
        <v>585</v>
      </c>
      <c r="C8867" s="34">
        <v>10</v>
      </c>
      <c r="D8867" s="33" t="s">
        <v>93</v>
      </c>
      <c r="E8867" s="33" t="s">
        <v>9241</v>
      </c>
      <c r="F8867" s="35">
        <v>53141600</v>
      </c>
      <c r="G8867" s="33" t="s">
        <v>466</v>
      </c>
      <c r="H8867" s="33">
        <v>2</v>
      </c>
      <c r="I8867" s="33">
        <v>7</v>
      </c>
      <c r="J8867" s="36">
        <v>5</v>
      </c>
      <c r="K8867" s="37">
        <v>51000</v>
      </c>
      <c r="L8867" s="38" t="s">
        <v>15</v>
      </c>
      <c r="M8867" s="38" t="s">
        <v>13</v>
      </c>
    </row>
    <row r="8868" spans="1:13" s="39" customFormat="1" ht="12.75" x14ac:dyDescent="0.2">
      <c r="A8868" s="33" t="s">
        <v>27</v>
      </c>
      <c r="B8868" s="33" t="s">
        <v>585</v>
      </c>
      <c r="C8868" s="34">
        <v>10</v>
      </c>
      <c r="D8868" s="33" t="s">
        <v>93</v>
      </c>
      <c r="E8868" s="33" t="s">
        <v>14279</v>
      </c>
      <c r="F8868" s="35">
        <v>60122003</v>
      </c>
      <c r="G8868" s="33" t="s">
        <v>466</v>
      </c>
      <c r="H8868" s="33">
        <v>2</v>
      </c>
      <c r="I8868" s="33">
        <v>7</v>
      </c>
      <c r="J8868" s="36">
        <v>3</v>
      </c>
      <c r="K8868" s="37">
        <v>24000</v>
      </c>
      <c r="L8868" s="38" t="s">
        <v>15</v>
      </c>
      <c r="M8868" s="38" t="s">
        <v>13</v>
      </c>
    </row>
    <row r="8869" spans="1:13" s="39" customFormat="1" ht="12.75" x14ac:dyDescent="0.2">
      <c r="A8869" s="33" t="s">
        <v>27</v>
      </c>
      <c r="B8869" s="33" t="s">
        <v>585</v>
      </c>
      <c r="C8869" s="34">
        <v>10</v>
      </c>
      <c r="D8869" s="33" t="s">
        <v>93</v>
      </c>
      <c r="E8869" s="33" t="s">
        <v>14280</v>
      </c>
      <c r="F8869" s="35">
        <v>60122003</v>
      </c>
      <c r="G8869" s="33" t="s">
        <v>466</v>
      </c>
      <c r="H8869" s="33">
        <v>2</v>
      </c>
      <c r="I8869" s="33">
        <v>7</v>
      </c>
      <c r="J8869" s="36">
        <v>3</v>
      </c>
      <c r="K8869" s="37">
        <v>24000</v>
      </c>
      <c r="L8869" s="38" t="s">
        <v>15</v>
      </c>
      <c r="M8869" s="38" t="s">
        <v>13</v>
      </c>
    </row>
    <row r="8870" spans="1:13" s="39" customFormat="1" ht="12.75" x14ac:dyDescent="0.2">
      <c r="A8870" s="33" t="s">
        <v>27</v>
      </c>
      <c r="B8870" s="33" t="s">
        <v>585</v>
      </c>
      <c r="C8870" s="34">
        <v>10</v>
      </c>
      <c r="D8870" s="33" t="s">
        <v>93</v>
      </c>
      <c r="E8870" s="33" t="s">
        <v>9242</v>
      </c>
      <c r="F8870" s="35">
        <v>11161704</v>
      </c>
      <c r="G8870" s="33" t="s">
        <v>466</v>
      </c>
      <c r="H8870" s="33">
        <v>2</v>
      </c>
      <c r="I8870" s="33">
        <v>7</v>
      </c>
      <c r="J8870" s="36">
        <v>3</v>
      </c>
      <c r="K8870" s="37">
        <v>28113</v>
      </c>
      <c r="L8870" s="38" t="s">
        <v>15</v>
      </c>
      <c r="M8870" s="38" t="s">
        <v>13</v>
      </c>
    </row>
    <row r="8871" spans="1:13" s="39" customFormat="1" ht="12.75" x14ac:dyDescent="0.2">
      <c r="A8871" s="33" t="s">
        <v>27</v>
      </c>
      <c r="B8871" s="33" t="s">
        <v>585</v>
      </c>
      <c r="C8871" s="34">
        <v>10</v>
      </c>
      <c r="D8871" s="33" t="s">
        <v>93</v>
      </c>
      <c r="E8871" s="33" t="s">
        <v>9243</v>
      </c>
      <c r="F8871" s="35">
        <v>53141600</v>
      </c>
      <c r="G8871" s="33" t="s">
        <v>466</v>
      </c>
      <c r="H8871" s="33">
        <v>2</v>
      </c>
      <c r="I8871" s="33">
        <v>7</v>
      </c>
      <c r="J8871" s="36">
        <v>2</v>
      </c>
      <c r="K8871" s="37">
        <v>115000</v>
      </c>
      <c r="L8871" s="38" t="s">
        <v>15</v>
      </c>
      <c r="M8871" s="38" t="s">
        <v>13</v>
      </c>
    </row>
    <row r="8872" spans="1:13" s="39" customFormat="1" ht="12.75" x14ac:dyDescent="0.2">
      <c r="A8872" s="33" t="s">
        <v>27</v>
      </c>
      <c r="B8872" s="33" t="s">
        <v>585</v>
      </c>
      <c r="C8872" s="34">
        <v>10</v>
      </c>
      <c r="D8872" s="33" t="s">
        <v>93</v>
      </c>
      <c r="E8872" s="33" t="s">
        <v>9244</v>
      </c>
      <c r="F8872" s="35">
        <v>23121614</v>
      </c>
      <c r="G8872" s="33" t="s">
        <v>466</v>
      </c>
      <c r="H8872" s="33">
        <v>2</v>
      </c>
      <c r="I8872" s="33">
        <v>7</v>
      </c>
      <c r="J8872" s="36">
        <v>1</v>
      </c>
      <c r="K8872" s="37">
        <v>16300</v>
      </c>
      <c r="L8872" s="38" t="s">
        <v>15</v>
      </c>
      <c r="M8872" s="38" t="s">
        <v>13</v>
      </c>
    </row>
    <row r="8873" spans="1:13" s="39" customFormat="1" ht="12.75" x14ac:dyDescent="0.2">
      <c r="A8873" s="33" t="s">
        <v>27</v>
      </c>
      <c r="B8873" s="33" t="s">
        <v>585</v>
      </c>
      <c r="C8873" s="34">
        <v>10</v>
      </c>
      <c r="D8873" s="33" t="s">
        <v>93</v>
      </c>
      <c r="E8873" s="33" t="s">
        <v>9245</v>
      </c>
      <c r="F8873" s="35">
        <v>23121614</v>
      </c>
      <c r="G8873" s="33" t="s">
        <v>466</v>
      </c>
      <c r="H8873" s="33">
        <v>2</v>
      </c>
      <c r="I8873" s="33">
        <v>7</v>
      </c>
      <c r="J8873" s="36">
        <v>1</v>
      </c>
      <c r="K8873" s="37">
        <v>16300</v>
      </c>
      <c r="L8873" s="38" t="s">
        <v>15</v>
      </c>
      <c r="M8873" s="38" t="s">
        <v>13</v>
      </c>
    </row>
    <row r="8874" spans="1:13" s="39" customFormat="1" ht="12.75" x14ac:dyDescent="0.2">
      <c r="A8874" s="33" t="s">
        <v>27</v>
      </c>
      <c r="B8874" s="33" t="s">
        <v>585</v>
      </c>
      <c r="C8874" s="34">
        <v>10</v>
      </c>
      <c r="D8874" s="33" t="s">
        <v>93</v>
      </c>
      <c r="E8874" s="33" t="s">
        <v>9246</v>
      </c>
      <c r="F8874" s="35">
        <v>23121614</v>
      </c>
      <c r="G8874" s="33" t="s">
        <v>466</v>
      </c>
      <c r="H8874" s="33">
        <v>2</v>
      </c>
      <c r="I8874" s="33">
        <v>7</v>
      </c>
      <c r="J8874" s="36">
        <v>1</v>
      </c>
      <c r="K8874" s="37">
        <v>16300</v>
      </c>
      <c r="L8874" s="38" t="s">
        <v>15</v>
      </c>
      <c r="M8874" s="38" t="s">
        <v>13</v>
      </c>
    </row>
    <row r="8875" spans="1:13" s="39" customFormat="1" ht="12.75" x14ac:dyDescent="0.2">
      <c r="A8875" s="33" t="s">
        <v>27</v>
      </c>
      <c r="B8875" s="33" t="s">
        <v>585</v>
      </c>
      <c r="C8875" s="34">
        <v>10</v>
      </c>
      <c r="D8875" s="33" t="s">
        <v>93</v>
      </c>
      <c r="E8875" s="33" t="s">
        <v>9247</v>
      </c>
      <c r="F8875" s="35">
        <v>23121614</v>
      </c>
      <c r="G8875" s="33" t="s">
        <v>466</v>
      </c>
      <c r="H8875" s="33">
        <v>2</v>
      </c>
      <c r="I8875" s="33">
        <v>7</v>
      </c>
      <c r="J8875" s="36">
        <v>1</v>
      </c>
      <c r="K8875" s="37">
        <v>16300</v>
      </c>
      <c r="L8875" s="38" t="s">
        <v>15</v>
      </c>
      <c r="M8875" s="38" t="s">
        <v>13</v>
      </c>
    </row>
    <row r="8876" spans="1:13" s="39" customFormat="1" ht="12.75" x14ac:dyDescent="0.2">
      <c r="A8876" s="33" t="s">
        <v>27</v>
      </c>
      <c r="B8876" s="33" t="s">
        <v>585</v>
      </c>
      <c r="C8876" s="34">
        <v>10</v>
      </c>
      <c r="D8876" s="33" t="s">
        <v>93</v>
      </c>
      <c r="E8876" s="33" t="s">
        <v>9248</v>
      </c>
      <c r="F8876" s="35">
        <v>23121614</v>
      </c>
      <c r="G8876" s="33" t="s">
        <v>466</v>
      </c>
      <c r="H8876" s="33">
        <v>2</v>
      </c>
      <c r="I8876" s="33">
        <v>7</v>
      </c>
      <c r="J8876" s="36">
        <v>1</v>
      </c>
      <c r="K8876" s="37">
        <v>16300</v>
      </c>
      <c r="L8876" s="38" t="s">
        <v>15</v>
      </c>
      <c r="M8876" s="38" t="s">
        <v>13</v>
      </c>
    </row>
    <row r="8877" spans="1:13" s="39" customFormat="1" ht="12.75" x14ac:dyDescent="0.2">
      <c r="A8877" s="33" t="s">
        <v>27</v>
      </c>
      <c r="B8877" s="33" t="s">
        <v>585</v>
      </c>
      <c r="C8877" s="34">
        <v>10</v>
      </c>
      <c r="D8877" s="33" t="s">
        <v>93</v>
      </c>
      <c r="E8877" s="33" t="s">
        <v>9249</v>
      </c>
      <c r="F8877" s="35">
        <v>23121614</v>
      </c>
      <c r="G8877" s="33" t="s">
        <v>466</v>
      </c>
      <c r="H8877" s="33">
        <v>2</v>
      </c>
      <c r="I8877" s="33">
        <v>7</v>
      </c>
      <c r="J8877" s="36">
        <v>1</v>
      </c>
      <c r="K8877" s="37">
        <v>16300</v>
      </c>
      <c r="L8877" s="38" t="s">
        <v>15</v>
      </c>
      <c r="M8877" s="38" t="s">
        <v>13</v>
      </c>
    </row>
    <row r="8878" spans="1:13" s="39" customFormat="1" ht="12.75" x14ac:dyDescent="0.2">
      <c r="A8878" s="33" t="s">
        <v>27</v>
      </c>
      <c r="B8878" s="33" t="s">
        <v>585</v>
      </c>
      <c r="C8878" s="34">
        <v>10</v>
      </c>
      <c r="D8878" s="33" t="s">
        <v>93</v>
      </c>
      <c r="E8878" s="33" t="s">
        <v>9250</v>
      </c>
      <c r="F8878" s="35">
        <v>47111601</v>
      </c>
      <c r="G8878" s="33" t="s">
        <v>466</v>
      </c>
      <c r="H8878" s="33">
        <v>2</v>
      </c>
      <c r="I8878" s="33">
        <v>7</v>
      </c>
      <c r="J8878" s="36">
        <v>1</v>
      </c>
      <c r="K8878" s="37">
        <v>84000</v>
      </c>
      <c r="L8878" s="38" t="s">
        <v>15</v>
      </c>
      <c r="M8878" s="38" t="s">
        <v>13</v>
      </c>
    </row>
    <row r="8879" spans="1:13" s="39" customFormat="1" ht="12.75" x14ac:dyDescent="0.2">
      <c r="A8879" s="33" t="s">
        <v>27</v>
      </c>
      <c r="B8879" s="33" t="s">
        <v>585</v>
      </c>
      <c r="C8879" s="34">
        <v>10</v>
      </c>
      <c r="D8879" s="33" t="s">
        <v>93</v>
      </c>
      <c r="E8879" s="33" t="s">
        <v>9251</v>
      </c>
      <c r="F8879" s="35">
        <v>11162100</v>
      </c>
      <c r="G8879" s="33" t="s">
        <v>466</v>
      </c>
      <c r="H8879" s="33">
        <v>2</v>
      </c>
      <c r="I8879" s="33">
        <v>7</v>
      </c>
      <c r="J8879" s="36">
        <v>2</v>
      </c>
      <c r="K8879" s="37">
        <v>480000</v>
      </c>
      <c r="L8879" s="38" t="s">
        <v>15</v>
      </c>
      <c r="M8879" s="38" t="s">
        <v>13</v>
      </c>
    </row>
    <row r="8880" spans="1:13" s="39" customFormat="1" ht="12.75" x14ac:dyDescent="0.2">
      <c r="A8880" s="33" t="s">
        <v>27</v>
      </c>
      <c r="B8880" s="33" t="s">
        <v>585</v>
      </c>
      <c r="C8880" s="34">
        <v>10</v>
      </c>
      <c r="D8880" s="33" t="s">
        <v>93</v>
      </c>
      <c r="E8880" s="33" t="s">
        <v>9252</v>
      </c>
      <c r="F8880" s="35">
        <v>48101807</v>
      </c>
      <c r="G8880" s="33" t="s">
        <v>466</v>
      </c>
      <c r="H8880" s="33">
        <v>2</v>
      </c>
      <c r="I8880" s="33">
        <v>7</v>
      </c>
      <c r="J8880" s="36">
        <v>24</v>
      </c>
      <c r="K8880" s="37">
        <v>960000</v>
      </c>
      <c r="L8880" s="38" t="s">
        <v>15</v>
      </c>
      <c r="M8880" s="38" t="s">
        <v>13</v>
      </c>
    </row>
    <row r="8881" spans="1:13" s="39" customFormat="1" ht="12.75" x14ac:dyDescent="0.2">
      <c r="A8881" s="33" t="s">
        <v>27</v>
      </c>
      <c r="B8881" s="33" t="s">
        <v>585</v>
      </c>
      <c r="C8881" s="34">
        <v>10</v>
      </c>
      <c r="D8881" s="33" t="s">
        <v>93</v>
      </c>
      <c r="E8881" s="33" t="s">
        <v>9253</v>
      </c>
      <c r="F8881" s="35">
        <v>48101807</v>
      </c>
      <c r="G8881" s="33" t="s">
        <v>466</v>
      </c>
      <c r="H8881" s="33">
        <v>2</v>
      </c>
      <c r="I8881" s="33">
        <v>7</v>
      </c>
      <c r="J8881" s="36">
        <v>24</v>
      </c>
      <c r="K8881" s="37">
        <v>720000</v>
      </c>
      <c r="L8881" s="38" t="s">
        <v>15</v>
      </c>
      <c r="M8881" s="38" t="s">
        <v>13</v>
      </c>
    </row>
    <row r="8882" spans="1:13" s="39" customFormat="1" ht="12.75" x14ac:dyDescent="0.2">
      <c r="A8882" s="33" t="s">
        <v>27</v>
      </c>
      <c r="B8882" s="33" t="s">
        <v>585</v>
      </c>
      <c r="C8882" s="34">
        <v>10</v>
      </c>
      <c r="D8882" s="33" t="s">
        <v>93</v>
      </c>
      <c r="E8882" s="33" t="s">
        <v>9254</v>
      </c>
      <c r="F8882" s="35">
        <v>41121800</v>
      </c>
      <c r="G8882" s="33" t="s">
        <v>466</v>
      </c>
      <c r="H8882" s="33">
        <v>2</v>
      </c>
      <c r="I8882" s="33">
        <v>7</v>
      </c>
      <c r="J8882" s="36">
        <v>1</v>
      </c>
      <c r="K8882" s="37">
        <v>5000000</v>
      </c>
      <c r="L8882" s="38" t="s">
        <v>12</v>
      </c>
      <c r="M8882" s="38" t="s">
        <v>13</v>
      </c>
    </row>
    <row r="8883" spans="1:13" s="39" customFormat="1" ht="12.75" x14ac:dyDescent="0.2">
      <c r="A8883" s="33" t="s">
        <v>27</v>
      </c>
      <c r="B8883" s="33" t="s">
        <v>585</v>
      </c>
      <c r="C8883" s="34">
        <v>10</v>
      </c>
      <c r="D8883" s="33" t="s">
        <v>93</v>
      </c>
      <c r="E8883" s="33" t="s">
        <v>9255</v>
      </c>
      <c r="F8883" s="35">
        <v>27112021</v>
      </c>
      <c r="G8883" s="33" t="s">
        <v>466</v>
      </c>
      <c r="H8883" s="33">
        <v>2</v>
      </c>
      <c r="I8883" s="33">
        <v>7</v>
      </c>
      <c r="J8883" s="36">
        <v>4</v>
      </c>
      <c r="K8883" s="37">
        <v>1400000</v>
      </c>
      <c r="L8883" s="38" t="s">
        <v>15</v>
      </c>
      <c r="M8883" s="38" t="s">
        <v>13</v>
      </c>
    </row>
    <row r="8884" spans="1:13" s="39" customFormat="1" ht="12.75" x14ac:dyDescent="0.2">
      <c r="A8884" s="33" t="s">
        <v>27</v>
      </c>
      <c r="B8884" s="33" t="s">
        <v>585</v>
      </c>
      <c r="C8884" s="34">
        <v>10</v>
      </c>
      <c r="D8884" s="33" t="s">
        <v>93</v>
      </c>
      <c r="E8884" s="33" t="s">
        <v>6869</v>
      </c>
      <c r="F8884" s="35">
        <v>47121812</v>
      </c>
      <c r="G8884" s="33" t="s">
        <v>466</v>
      </c>
      <c r="H8884" s="33">
        <v>2</v>
      </c>
      <c r="I8884" s="33">
        <v>7</v>
      </c>
      <c r="J8884" s="36">
        <v>25</v>
      </c>
      <c r="K8884" s="37">
        <v>625000</v>
      </c>
      <c r="L8884" s="38" t="s">
        <v>15</v>
      </c>
      <c r="M8884" s="38" t="s">
        <v>13</v>
      </c>
    </row>
    <row r="8885" spans="1:13" s="39" customFormat="1" ht="12.75" x14ac:dyDescent="0.2">
      <c r="A8885" s="33" t="s">
        <v>27</v>
      </c>
      <c r="B8885" s="33" t="s">
        <v>585</v>
      </c>
      <c r="C8885" s="34">
        <v>10</v>
      </c>
      <c r="D8885" s="33" t="s">
        <v>93</v>
      </c>
      <c r="E8885" s="33" t="s">
        <v>9256</v>
      </c>
      <c r="F8885" s="35">
        <v>47121813</v>
      </c>
      <c r="G8885" s="33" t="s">
        <v>466</v>
      </c>
      <c r="H8885" s="33">
        <v>2</v>
      </c>
      <c r="I8885" s="33">
        <v>7</v>
      </c>
      <c r="J8885" s="36">
        <v>80</v>
      </c>
      <c r="K8885" s="37">
        <v>440000</v>
      </c>
      <c r="L8885" s="38" t="s">
        <v>15</v>
      </c>
      <c r="M8885" s="38" t="s">
        <v>13</v>
      </c>
    </row>
    <row r="8886" spans="1:13" s="39" customFormat="1" ht="12.75" x14ac:dyDescent="0.2">
      <c r="A8886" s="33" t="s">
        <v>27</v>
      </c>
      <c r="B8886" s="33" t="s">
        <v>585</v>
      </c>
      <c r="C8886" s="34">
        <v>16</v>
      </c>
      <c r="D8886" s="33" t="s">
        <v>93</v>
      </c>
      <c r="E8886" s="33" t="s">
        <v>9257</v>
      </c>
      <c r="F8886" s="35">
        <v>31162604</v>
      </c>
      <c r="G8886" s="33" t="s">
        <v>466</v>
      </c>
      <c r="H8886" s="33">
        <v>2</v>
      </c>
      <c r="I8886" s="33">
        <v>7</v>
      </c>
      <c r="J8886" s="36">
        <v>300</v>
      </c>
      <c r="K8886" s="37">
        <v>210000</v>
      </c>
      <c r="L8886" s="38" t="s">
        <v>15</v>
      </c>
      <c r="M8886" s="38" t="s">
        <v>13</v>
      </c>
    </row>
    <row r="8887" spans="1:13" s="39" customFormat="1" ht="12.75" x14ac:dyDescent="0.2">
      <c r="A8887" s="33" t="s">
        <v>27</v>
      </c>
      <c r="B8887" s="33" t="s">
        <v>585</v>
      </c>
      <c r="C8887" s="34">
        <v>16</v>
      </c>
      <c r="D8887" s="33" t="s">
        <v>93</v>
      </c>
      <c r="E8887" s="33" t="s">
        <v>9258</v>
      </c>
      <c r="F8887" s="35">
        <v>55121807</v>
      </c>
      <c r="G8887" s="33" t="s">
        <v>466</v>
      </c>
      <c r="H8887" s="33">
        <v>2</v>
      </c>
      <c r="I8887" s="33">
        <v>7</v>
      </c>
      <c r="J8887" s="36">
        <v>300</v>
      </c>
      <c r="K8887" s="37">
        <v>240000</v>
      </c>
      <c r="L8887" s="38" t="s">
        <v>15</v>
      </c>
      <c r="M8887" s="38" t="s">
        <v>13</v>
      </c>
    </row>
    <row r="8888" spans="1:13" s="39" customFormat="1" ht="12.75" x14ac:dyDescent="0.2">
      <c r="A8888" s="33" t="s">
        <v>27</v>
      </c>
      <c r="B8888" s="33" t="s">
        <v>585</v>
      </c>
      <c r="C8888" s="34">
        <v>16</v>
      </c>
      <c r="D8888" s="33" t="s">
        <v>93</v>
      </c>
      <c r="E8888" s="33" t="s">
        <v>9259</v>
      </c>
      <c r="F8888" s="35">
        <v>32101617</v>
      </c>
      <c r="G8888" s="33" t="s">
        <v>466</v>
      </c>
      <c r="H8888" s="33">
        <v>2</v>
      </c>
      <c r="I8888" s="33">
        <v>7</v>
      </c>
      <c r="J8888" s="36">
        <v>170</v>
      </c>
      <c r="K8888" s="37">
        <v>1314950</v>
      </c>
      <c r="L8888" s="38" t="s">
        <v>15</v>
      </c>
      <c r="M8888" s="38" t="s">
        <v>13</v>
      </c>
    </row>
    <row r="8889" spans="1:13" s="39" customFormat="1" ht="12.75" x14ac:dyDescent="0.2">
      <c r="A8889" s="33" t="s">
        <v>27</v>
      </c>
      <c r="B8889" s="33" t="s">
        <v>585</v>
      </c>
      <c r="C8889" s="34">
        <v>16</v>
      </c>
      <c r="D8889" s="33" t="s">
        <v>93</v>
      </c>
      <c r="E8889" s="33" t="s">
        <v>9260</v>
      </c>
      <c r="F8889" s="35">
        <v>44103112</v>
      </c>
      <c r="G8889" s="33" t="s">
        <v>466</v>
      </c>
      <c r="H8889" s="33">
        <v>2</v>
      </c>
      <c r="I8889" s="33">
        <v>7</v>
      </c>
      <c r="J8889" s="36">
        <v>3</v>
      </c>
      <c r="K8889" s="37">
        <v>1420860</v>
      </c>
      <c r="L8889" s="38" t="s">
        <v>15</v>
      </c>
      <c r="M8889" s="38" t="s">
        <v>13</v>
      </c>
    </row>
    <row r="8890" spans="1:13" s="39" customFormat="1" ht="12.75" x14ac:dyDescent="0.2">
      <c r="A8890" s="33" t="s">
        <v>27</v>
      </c>
      <c r="B8890" s="33" t="s">
        <v>585</v>
      </c>
      <c r="C8890" s="34">
        <v>16</v>
      </c>
      <c r="D8890" s="33" t="s">
        <v>93</v>
      </c>
      <c r="E8890" s="33" t="s">
        <v>9261</v>
      </c>
      <c r="F8890" s="35">
        <v>44103112</v>
      </c>
      <c r="G8890" s="33" t="s">
        <v>466</v>
      </c>
      <c r="H8890" s="33">
        <v>2</v>
      </c>
      <c r="I8890" s="33">
        <v>7</v>
      </c>
      <c r="J8890" s="36">
        <v>3</v>
      </c>
      <c r="K8890" s="37">
        <v>1863540</v>
      </c>
      <c r="L8890" s="38" t="s">
        <v>15</v>
      </c>
      <c r="M8890" s="38" t="s">
        <v>13</v>
      </c>
    </row>
    <row r="8891" spans="1:13" s="39" customFormat="1" ht="12.75" x14ac:dyDescent="0.2">
      <c r="A8891" s="33" t="s">
        <v>27</v>
      </c>
      <c r="B8891" s="33" t="s">
        <v>585</v>
      </c>
      <c r="C8891" s="34">
        <v>16</v>
      </c>
      <c r="D8891" s="33" t="s">
        <v>93</v>
      </c>
      <c r="E8891" s="33" t="s">
        <v>9262</v>
      </c>
      <c r="F8891" s="35">
        <v>14111815</v>
      </c>
      <c r="G8891" s="33" t="s">
        <v>466</v>
      </c>
      <c r="H8891" s="33">
        <v>2</v>
      </c>
      <c r="I8891" s="33">
        <v>7</v>
      </c>
      <c r="J8891" s="36">
        <v>100</v>
      </c>
      <c r="K8891" s="37">
        <v>103500</v>
      </c>
      <c r="L8891" s="38" t="s">
        <v>15</v>
      </c>
      <c r="M8891" s="38" t="s">
        <v>13</v>
      </c>
    </row>
    <row r="8892" spans="1:13" s="39" customFormat="1" ht="12.75" x14ac:dyDescent="0.2">
      <c r="A8892" s="33" t="s">
        <v>27</v>
      </c>
      <c r="B8892" s="33" t="s">
        <v>585</v>
      </c>
      <c r="C8892" s="34">
        <v>16</v>
      </c>
      <c r="D8892" s="33" t="s">
        <v>93</v>
      </c>
      <c r="E8892" s="33" t="s">
        <v>9263</v>
      </c>
      <c r="F8892" s="35">
        <v>44121904</v>
      </c>
      <c r="G8892" s="33" t="s">
        <v>466</v>
      </c>
      <c r="H8892" s="33">
        <v>2</v>
      </c>
      <c r="I8892" s="33">
        <v>7</v>
      </c>
      <c r="J8892" s="36">
        <v>2</v>
      </c>
      <c r="K8892" s="37">
        <v>1077600</v>
      </c>
      <c r="L8892" s="38" t="s">
        <v>15</v>
      </c>
      <c r="M8892" s="38" t="s">
        <v>13</v>
      </c>
    </row>
    <row r="8893" spans="1:13" s="39" customFormat="1" ht="12.75" x14ac:dyDescent="0.2">
      <c r="A8893" s="33" t="s">
        <v>27</v>
      </c>
      <c r="B8893" s="33" t="s">
        <v>585</v>
      </c>
      <c r="C8893" s="34">
        <v>10</v>
      </c>
      <c r="D8893" s="33" t="s">
        <v>93</v>
      </c>
      <c r="E8893" s="33" t="s">
        <v>9264</v>
      </c>
      <c r="F8893" s="35">
        <v>26111701</v>
      </c>
      <c r="G8893" s="33" t="s">
        <v>466</v>
      </c>
      <c r="H8893" s="33">
        <v>2</v>
      </c>
      <c r="I8893" s="33">
        <v>7</v>
      </c>
      <c r="J8893" s="36">
        <v>150</v>
      </c>
      <c r="K8893" s="37">
        <v>410550</v>
      </c>
      <c r="L8893" s="38" t="s">
        <v>15</v>
      </c>
      <c r="M8893" s="38" t="s">
        <v>13</v>
      </c>
    </row>
    <row r="8894" spans="1:13" s="39" customFormat="1" ht="12.75" x14ac:dyDescent="0.2">
      <c r="A8894" s="33" t="s">
        <v>27</v>
      </c>
      <c r="B8894" s="33" t="s">
        <v>585</v>
      </c>
      <c r="C8894" s="34">
        <v>10</v>
      </c>
      <c r="D8894" s="33" t="s">
        <v>93</v>
      </c>
      <c r="E8894" s="33" t="s">
        <v>9265</v>
      </c>
      <c r="F8894" s="35">
        <v>26111701</v>
      </c>
      <c r="G8894" s="33" t="s">
        <v>466</v>
      </c>
      <c r="H8894" s="33">
        <v>2</v>
      </c>
      <c r="I8894" s="33">
        <v>7</v>
      </c>
      <c r="J8894" s="36">
        <v>100</v>
      </c>
      <c r="K8894" s="37">
        <v>1987300</v>
      </c>
      <c r="L8894" s="38" t="s">
        <v>15</v>
      </c>
      <c r="M8894" s="38" t="s">
        <v>13</v>
      </c>
    </row>
    <row r="8895" spans="1:13" s="39" customFormat="1" ht="12.75" x14ac:dyDescent="0.2">
      <c r="A8895" s="33" t="s">
        <v>27</v>
      </c>
      <c r="B8895" s="33" t="s">
        <v>585</v>
      </c>
      <c r="C8895" s="34">
        <v>10</v>
      </c>
      <c r="D8895" s="33" t="s">
        <v>93</v>
      </c>
      <c r="E8895" s="33" t="s">
        <v>9266</v>
      </c>
      <c r="F8895" s="35">
        <v>26111701</v>
      </c>
      <c r="G8895" s="33" t="s">
        <v>466</v>
      </c>
      <c r="H8895" s="33">
        <v>2</v>
      </c>
      <c r="I8895" s="33">
        <v>7</v>
      </c>
      <c r="J8895" s="36">
        <v>100</v>
      </c>
      <c r="K8895" s="37">
        <v>1178100</v>
      </c>
      <c r="L8895" s="38" t="s">
        <v>15</v>
      </c>
      <c r="M8895" s="38" t="s">
        <v>13</v>
      </c>
    </row>
    <row r="8896" spans="1:13" s="39" customFormat="1" ht="12.75" x14ac:dyDescent="0.2">
      <c r="A8896" s="33" t="s">
        <v>27</v>
      </c>
      <c r="B8896" s="33" t="s">
        <v>585</v>
      </c>
      <c r="C8896" s="34">
        <v>10</v>
      </c>
      <c r="D8896" s="33" t="s">
        <v>93</v>
      </c>
      <c r="E8896" s="33" t="s">
        <v>9267</v>
      </c>
      <c r="F8896" s="35">
        <v>24121502</v>
      </c>
      <c r="G8896" s="33" t="s">
        <v>466</v>
      </c>
      <c r="H8896" s="33">
        <v>2</v>
      </c>
      <c r="I8896" s="33">
        <v>7</v>
      </c>
      <c r="J8896" s="36">
        <v>10000</v>
      </c>
      <c r="K8896" s="37">
        <v>8500000</v>
      </c>
      <c r="L8896" s="38" t="s">
        <v>15</v>
      </c>
      <c r="M8896" s="38" t="s">
        <v>13</v>
      </c>
    </row>
    <row r="8897" spans="1:13" s="39" customFormat="1" ht="12.75" x14ac:dyDescent="0.2">
      <c r="A8897" s="33" t="s">
        <v>27</v>
      </c>
      <c r="B8897" s="33" t="s">
        <v>585</v>
      </c>
      <c r="C8897" s="34">
        <v>10</v>
      </c>
      <c r="D8897" s="33" t="s">
        <v>93</v>
      </c>
      <c r="E8897" s="33" t="s">
        <v>14281</v>
      </c>
      <c r="F8897" s="35">
        <v>31201513</v>
      </c>
      <c r="G8897" s="33" t="s">
        <v>466</v>
      </c>
      <c r="H8897" s="33">
        <v>2</v>
      </c>
      <c r="I8897" s="33">
        <v>7</v>
      </c>
      <c r="J8897" s="36">
        <v>10</v>
      </c>
      <c r="K8897" s="37">
        <v>1000000</v>
      </c>
      <c r="L8897" s="38" t="s">
        <v>15</v>
      </c>
      <c r="M8897" s="38" t="s">
        <v>13</v>
      </c>
    </row>
    <row r="8898" spans="1:13" s="39" customFormat="1" ht="12.75" x14ac:dyDescent="0.2">
      <c r="A8898" s="33" t="s">
        <v>27</v>
      </c>
      <c r="B8898" s="33" t="s">
        <v>585</v>
      </c>
      <c r="C8898" s="34">
        <v>10</v>
      </c>
      <c r="D8898" s="33" t="s">
        <v>93</v>
      </c>
      <c r="E8898" s="33" t="s">
        <v>14282</v>
      </c>
      <c r="F8898" s="35">
        <v>41122700</v>
      </c>
      <c r="G8898" s="33" t="s">
        <v>466</v>
      </c>
      <c r="H8898" s="33">
        <v>2</v>
      </c>
      <c r="I8898" s="33">
        <v>7</v>
      </c>
      <c r="J8898" s="36">
        <v>5</v>
      </c>
      <c r="K8898" s="37">
        <v>250000</v>
      </c>
      <c r="L8898" s="38" t="s">
        <v>15</v>
      </c>
      <c r="M8898" s="38" t="s">
        <v>13</v>
      </c>
    </row>
    <row r="8899" spans="1:13" s="39" customFormat="1" ht="12.75" x14ac:dyDescent="0.2">
      <c r="A8899" s="33" t="s">
        <v>27</v>
      </c>
      <c r="B8899" s="33" t="s">
        <v>585</v>
      </c>
      <c r="C8899" s="34">
        <v>10</v>
      </c>
      <c r="D8899" s="33" t="s">
        <v>93</v>
      </c>
      <c r="E8899" s="33" t="s">
        <v>14283</v>
      </c>
      <c r="F8899" s="35">
        <v>41122700</v>
      </c>
      <c r="G8899" s="33" t="s">
        <v>466</v>
      </c>
      <c r="H8899" s="33">
        <v>2</v>
      </c>
      <c r="I8899" s="33">
        <v>7</v>
      </c>
      <c r="J8899" s="36">
        <v>8</v>
      </c>
      <c r="K8899" s="37">
        <v>720000</v>
      </c>
      <c r="L8899" s="38" t="s">
        <v>15</v>
      </c>
      <c r="M8899" s="38" t="s">
        <v>13</v>
      </c>
    </row>
    <row r="8900" spans="1:13" s="39" customFormat="1" ht="12.75" x14ac:dyDescent="0.2">
      <c r="A8900" s="33" t="s">
        <v>27</v>
      </c>
      <c r="B8900" s="33" t="s">
        <v>585</v>
      </c>
      <c r="C8900" s="34">
        <v>10</v>
      </c>
      <c r="D8900" s="33" t="s">
        <v>93</v>
      </c>
      <c r="E8900" s="33" t="s">
        <v>9268</v>
      </c>
      <c r="F8900" s="35">
        <v>52131501</v>
      </c>
      <c r="G8900" s="33" t="s">
        <v>15071</v>
      </c>
      <c r="H8900" s="33">
        <v>1</v>
      </c>
      <c r="I8900" s="33">
        <v>6</v>
      </c>
      <c r="J8900" s="36">
        <v>2</v>
      </c>
      <c r="K8900" s="37">
        <v>1400000</v>
      </c>
      <c r="L8900" s="38" t="s">
        <v>15</v>
      </c>
      <c r="M8900" s="38" t="s">
        <v>13</v>
      </c>
    </row>
    <row r="8901" spans="1:13" s="39" customFormat="1" ht="12.75" x14ac:dyDescent="0.2">
      <c r="A8901" s="33" t="s">
        <v>27</v>
      </c>
      <c r="B8901" s="33" t="s">
        <v>585</v>
      </c>
      <c r="C8901" s="34">
        <v>10</v>
      </c>
      <c r="D8901" s="33" t="s">
        <v>93</v>
      </c>
      <c r="E8901" s="33" t="s">
        <v>9269</v>
      </c>
      <c r="F8901" s="35">
        <v>31201500</v>
      </c>
      <c r="G8901" s="33" t="s">
        <v>466</v>
      </c>
      <c r="H8901" s="33">
        <v>1</v>
      </c>
      <c r="I8901" s="33">
        <v>6</v>
      </c>
      <c r="J8901" s="36">
        <v>50</v>
      </c>
      <c r="K8901" s="37">
        <v>12250</v>
      </c>
      <c r="L8901" s="38" t="s">
        <v>2369</v>
      </c>
      <c r="M8901" s="38" t="s">
        <v>13</v>
      </c>
    </row>
    <row r="8902" spans="1:13" s="39" customFormat="1" ht="12.75" x14ac:dyDescent="0.2">
      <c r="A8902" s="33" t="s">
        <v>27</v>
      </c>
      <c r="B8902" s="33" t="s">
        <v>585</v>
      </c>
      <c r="C8902" s="34">
        <v>10</v>
      </c>
      <c r="D8902" s="33" t="s">
        <v>93</v>
      </c>
      <c r="E8902" s="33" t="s">
        <v>9270</v>
      </c>
      <c r="F8902" s="35">
        <v>31201500</v>
      </c>
      <c r="G8902" s="33" t="s">
        <v>466</v>
      </c>
      <c r="H8902" s="33">
        <v>1</v>
      </c>
      <c r="I8902" s="33">
        <v>6</v>
      </c>
      <c r="J8902" s="36">
        <v>50</v>
      </c>
      <c r="K8902" s="37">
        <v>13500</v>
      </c>
      <c r="L8902" s="38" t="s">
        <v>2369</v>
      </c>
      <c r="M8902" s="38" t="s">
        <v>13</v>
      </c>
    </row>
    <row r="8903" spans="1:13" s="39" customFormat="1" ht="12.75" x14ac:dyDescent="0.2">
      <c r="A8903" s="33" t="s">
        <v>27</v>
      </c>
      <c r="B8903" s="33" t="s">
        <v>585</v>
      </c>
      <c r="C8903" s="34">
        <v>10</v>
      </c>
      <c r="D8903" s="33" t="s">
        <v>93</v>
      </c>
      <c r="E8903" s="33" t="s">
        <v>9271</v>
      </c>
      <c r="F8903" s="35">
        <v>26111700</v>
      </c>
      <c r="G8903" s="33" t="s">
        <v>466</v>
      </c>
      <c r="H8903" s="33">
        <v>1</v>
      </c>
      <c r="I8903" s="33">
        <v>6</v>
      </c>
      <c r="J8903" s="36">
        <v>6</v>
      </c>
      <c r="K8903" s="37">
        <v>5850</v>
      </c>
      <c r="L8903" s="38" t="s">
        <v>15</v>
      </c>
      <c r="M8903" s="38" t="s">
        <v>13</v>
      </c>
    </row>
    <row r="8904" spans="1:13" s="39" customFormat="1" ht="12.75" x14ac:dyDescent="0.2">
      <c r="A8904" s="33" t="s">
        <v>27</v>
      </c>
      <c r="B8904" s="33" t="s">
        <v>585</v>
      </c>
      <c r="C8904" s="34">
        <v>10</v>
      </c>
      <c r="D8904" s="33" t="s">
        <v>93</v>
      </c>
      <c r="E8904" s="33" t="s">
        <v>9272</v>
      </c>
      <c r="F8904" s="35">
        <v>11122000</v>
      </c>
      <c r="G8904" s="33" t="s">
        <v>466</v>
      </c>
      <c r="H8904" s="33">
        <v>1</v>
      </c>
      <c r="I8904" s="33">
        <v>6</v>
      </c>
      <c r="J8904" s="36">
        <v>1</v>
      </c>
      <c r="K8904" s="37">
        <v>19125</v>
      </c>
      <c r="L8904" s="38" t="s">
        <v>15</v>
      </c>
      <c r="M8904" s="38" t="s">
        <v>13</v>
      </c>
    </row>
    <row r="8905" spans="1:13" s="39" customFormat="1" ht="12.75" x14ac:dyDescent="0.2">
      <c r="A8905" s="33" t="s">
        <v>27</v>
      </c>
      <c r="B8905" s="33" t="s">
        <v>585</v>
      </c>
      <c r="C8905" s="34">
        <v>10</v>
      </c>
      <c r="D8905" s="33" t="s">
        <v>93</v>
      </c>
      <c r="E8905" s="33" t="s">
        <v>9273</v>
      </c>
      <c r="F8905" s="35">
        <v>31201500</v>
      </c>
      <c r="G8905" s="33" t="s">
        <v>466</v>
      </c>
      <c r="H8905" s="33">
        <v>1</v>
      </c>
      <c r="I8905" s="33">
        <v>6</v>
      </c>
      <c r="J8905" s="36">
        <v>50</v>
      </c>
      <c r="K8905" s="37">
        <v>22500</v>
      </c>
      <c r="L8905" s="38" t="s">
        <v>2369</v>
      </c>
      <c r="M8905" s="38" t="s">
        <v>13</v>
      </c>
    </row>
    <row r="8906" spans="1:13" s="39" customFormat="1" ht="12.75" x14ac:dyDescent="0.2">
      <c r="A8906" s="33" t="s">
        <v>27</v>
      </c>
      <c r="B8906" s="33" t="s">
        <v>585</v>
      </c>
      <c r="C8906" s="34">
        <v>10</v>
      </c>
      <c r="D8906" s="33" t="s">
        <v>93</v>
      </c>
      <c r="E8906" s="33" t="s">
        <v>9274</v>
      </c>
      <c r="F8906" s="35">
        <v>31201500</v>
      </c>
      <c r="G8906" s="33" t="s">
        <v>466</v>
      </c>
      <c r="H8906" s="33">
        <v>1</v>
      </c>
      <c r="I8906" s="33">
        <v>6</v>
      </c>
      <c r="J8906" s="36">
        <v>50</v>
      </c>
      <c r="K8906" s="37">
        <v>27000</v>
      </c>
      <c r="L8906" s="38" t="s">
        <v>2369</v>
      </c>
      <c r="M8906" s="38" t="s">
        <v>13</v>
      </c>
    </row>
    <row r="8907" spans="1:13" s="39" customFormat="1" ht="12.75" x14ac:dyDescent="0.2">
      <c r="A8907" s="33" t="s">
        <v>27</v>
      </c>
      <c r="B8907" s="33" t="s">
        <v>585</v>
      </c>
      <c r="C8907" s="34">
        <v>10</v>
      </c>
      <c r="D8907" s="33" t="s">
        <v>93</v>
      </c>
      <c r="E8907" s="33" t="s">
        <v>9275</v>
      </c>
      <c r="F8907" s="35">
        <v>23131500</v>
      </c>
      <c r="G8907" s="33" t="s">
        <v>466</v>
      </c>
      <c r="H8907" s="33">
        <v>1</v>
      </c>
      <c r="I8907" s="33">
        <v>6</v>
      </c>
      <c r="J8907" s="36">
        <v>1</v>
      </c>
      <c r="K8907" s="37">
        <v>28260</v>
      </c>
      <c r="L8907" s="38" t="s">
        <v>15</v>
      </c>
      <c r="M8907" s="38" t="s">
        <v>13</v>
      </c>
    </row>
    <row r="8908" spans="1:13" s="39" customFormat="1" ht="12.75" x14ac:dyDescent="0.2">
      <c r="A8908" s="33" t="s">
        <v>27</v>
      </c>
      <c r="B8908" s="33" t="s">
        <v>585</v>
      </c>
      <c r="C8908" s="34">
        <v>10</v>
      </c>
      <c r="D8908" s="33" t="s">
        <v>93</v>
      </c>
      <c r="E8908" s="33" t="s">
        <v>9276</v>
      </c>
      <c r="F8908" s="35">
        <v>24111500</v>
      </c>
      <c r="G8908" s="33" t="s">
        <v>466</v>
      </c>
      <c r="H8908" s="33">
        <v>1</v>
      </c>
      <c r="I8908" s="33">
        <v>6</v>
      </c>
      <c r="J8908" s="36">
        <v>1</v>
      </c>
      <c r="K8908" s="37">
        <v>34700</v>
      </c>
      <c r="L8908" s="38" t="s">
        <v>15</v>
      </c>
      <c r="M8908" s="38" t="s">
        <v>13</v>
      </c>
    </row>
    <row r="8909" spans="1:13" s="39" customFormat="1" ht="12.75" x14ac:dyDescent="0.2">
      <c r="A8909" s="33" t="s">
        <v>27</v>
      </c>
      <c r="B8909" s="33" t="s">
        <v>585</v>
      </c>
      <c r="C8909" s="34">
        <v>10</v>
      </c>
      <c r="D8909" s="33" t="s">
        <v>93</v>
      </c>
      <c r="E8909" s="33" t="s">
        <v>9277</v>
      </c>
      <c r="F8909" s="35">
        <v>26111700</v>
      </c>
      <c r="G8909" s="33" t="s">
        <v>466</v>
      </c>
      <c r="H8909" s="33">
        <v>1</v>
      </c>
      <c r="I8909" s="33">
        <v>6</v>
      </c>
      <c r="J8909" s="36">
        <v>2</v>
      </c>
      <c r="K8909" s="37">
        <v>11318</v>
      </c>
      <c r="L8909" s="38" t="s">
        <v>15</v>
      </c>
      <c r="M8909" s="38" t="s">
        <v>13</v>
      </c>
    </row>
    <row r="8910" spans="1:13" s="39" customFormat="1" ht="12.75" x14ac:dyDescent="0.2">
      <c r="A8910" s="33" t="s">
        <v>27</v>
      </c>
      <c r="B8910" s="33" t="s">
        <v>585</v>
      </c>
      <c r="C8910" s="34">
        <v>10</v>
      </c>
      <c r="D8910" s="33" t="s">
        <v>93</v>
      </c>
      <c r="E8910" s="33" t="s">
        <v>9278</v>
      </c>
      <c r="F8910" s="35">
        <v>10141600</v>
      </c>
      <c r="G8910" s="33" t="s">
        <v>466</v>
      </c>
      <c r="H8910" s="33">
        <v>1</v>
      </c>
      <c r="I8910" s="33">
        <v>6</v>
      </c>
      <c r="J8910" s="36">
        <v>5</v>
      </c>
      <c r="K8910" s="37">
        <v>40500</v>
      </c>
      <c r="L8910" s="38" t="s">
        <v>15</v>
      </c>
      <c r="M8910" s="38" t="s">
        <v>13</v>
      </c>
    </row>
    <row r="8911" spans="1:13" s="39" customFormat="1" ht="12.75" x14ac:dyDescent="0.2">
      <c r="A8911" s="33" t="s">
        <v>27</v>
      </c>
      <c r="B8911" s="33" t="s">
        <v>585</v>
      </c>
      <c r="C8911" s="34">
        <v>10</v>
      </c>
      <c r="D8911" s="33" t="s">
        <v>93</v>
      </c>
      <c r="E8911" s="33" t="s">
        <v>9279</v>
      </c>
      <c r="F8911" s="35">
        <v>27112800</v>
      </c>
      <c r="G8911" s="33" t="s">
        <v>466</v>
      </c>
      <c r="H8911" s="33">
        <v>1</v>
      </c>
      <c r="I8911" s="33">
        <v>6</v>
      </c>
      <c r="J8911" s="36">
        <v>12</v>
      </c>
      <c r="K8911" s="37">
        <v>100800</v>
      </c>
      <c r="L8911" s="38" t="s">
        <v>15</v>
      </c>
      <c r="M8911" s="38" t="s">
        <v>13</v>
      </c>
    </row>
    <row r="8912" spans="1:13" s="39" customFormat="1" ht="12.75" x14ac:dyDescent="0.2">
      <c r="A8912" s="33" t="s">
        <v>27</v>
      </c>
      <c r="B8912" s="33" t="s">
        <v>585</v>
      </c>
      <c r="C8912" s="34">
        <v>10</v>
      </c>
      <c r="D8912" s="33" t="s">
        <v>93</v>
      </c>
      <c r="E8912" s="33" t="s">
        <v>9280</v>
      </c>
      <c r="F8912" s="35">
        <v>27112800</v>
      </c>
      <c r="G8912" s="33" t="s">
        <v>466</v>
      </c>
      <c r="H8912" s="33">
        <v>1</v>
      </c>
      <c r="I8912" s="33">
        <v>6</v>
      </c>
      <c r="J8912" s="36">
        <v>2</v>
      </c>
      <c r="K8912" s="37">
        <v>1350000</v>
      </c>
      <c r="L8912" s="38" t="s">
        <v>15</v>
      </c>
      <c r="M8912" s="38" t="s">
        <v>13</v>
      </c>
    </row>
    <row r="8913" spans="1:13" s="39" customFormat="1" ht="12.75" x14ac:dyDescent="0.2">
      <c r="A8913" s="33" t="s">
        <v>27</v>
      </c>
      <c r="B8913" s="33" t="s">
        <v>585</v>
      </c>
      <c r="C8913" s="34">
        <v>10</v>
      </c>
      <c r="D8913" s="33" t="s">
        <v>93</v>
      </c>
      <c r="E8913" s="33" t="s">
        <v>9281</v>
      </c>
      <c r="F8913" s="35">
        <v>27111500</v>
      </c>
      <c r="G8913" s="33" t="s">
        <v>466</v>
      </c>
      <c r="H8913" s="33">
        <v>1</v>
      </c>
      <c r="I8913" s="33">
        <v>6</v>
      </c>
      <c r="J8913" s="36">
        <v>1</v>
      </c>
      <c r="K8913" s="37">
        <v>50000</v>
      </c>
      <c r="L8913" s="38" t="s">
        <v>15</v>
      </c>
      <c r="M8913" s="38" t="s">
        <v>13</v>
      </c>
    </row>
    <row r="8914" spans="1:13" s="39" customFormat="1" ht="12.75" x14ac:dyDescent="0.2">
      <c r="A8914" s="33" t="s">
        <v>27</v>
      </c>
      <c r="B8914" s="33" t="s">
        <v>585</v>
      </c>
      <c r="C8914" s="34">
        <v>10</v>
      </c>
      <c r="D8914" s="33" t="s">
        <v>93</v>
      </c>
      <c r="E8914" s="33" t="s">
        <v>9282</v>
      </c>
      <c r="F8914" s="35">
        <v>24111500</v>
      </c>
      <c r="G8914" s="33" t="s">
        <v>466</v>
      </c>
      <c r="H8914" s="33">
        <v>1</v>
      </c>
      <c r="I8914" s="33">
        <v>6</v>
      </c>
      <c r="J8914" s="36">
        <v>1</v>
      </c>
      <c r="K8914" s="37">
        <v>44550</v>
      </c>
      <c r="L8914" s="38" t="s">
        <v>15</v>
      </c>
      <c r="M8914" s="38" t="s">
        <v>13</v>
      </c>
    </row>
    <row r="8915" spans="1:13" s="39" customFormat="1" ht="12.75" x14ac:dyDescent="0.2">
      <c r="A8915" s="33" t="s">
        <v>27</v>
      </c>
      <c r="B8915" s="33" t="s">
        <v>585</v>
      </c>
      <c r="C8915" s="34">
        <v>10</v>
      </c>
      <c r="D8915" s="33" t="s">
        <v>93</v>
      </c>
      <c r="E8915" s="33" t="s">
        <v>9283</v>
      </c>
      <c r="F8915" s="35">
        <v>27112800</v>
      </c>
      <c r="G8915" s="33" t="s">
        <v>466</v>
      </c>
      <c r="H8915" s="33">
        <v>1</v>
      </c>
      <c r="I8915" s="33">
        <v>6</v>
      </c>
      <c r="J8915" s="36">
        <v>5</v>
      </c>
      <c r="K8915" s="37">
        <v>44550</v>
      </c>
      <c r="L8915" s="38" t="s">
        <v>15</v>
      </c>
      <c r="M8915" s="38" t="s">
        <v>13</v>
      </c>
    </row>
    <row r="8916" spans="1:13" s="39" customFormat="1" ht="12.75" x14ac:dyDescent="0.2">
      <c r="A8916" s="33" t="s">
        <v>27</v>
      </c>
      <c r="B8916" s="33" t="s">
        <v>585</v>
      </c>
      <c r="C8916" s="34">
        <v>10</v>
      </c>
      <c r="D8916" s="33" t="s">
        <v>93</v>
      </c>
      <c r="E8916" s="33" t="s">
        <v>9284</v>
      </c>
      <c r="F8916" s="35">
        <v>31211500</v>
      </c>
      <c r="G8916" s="33" t="s">
        <v>466</v>
      </c>
      <c r="H8916" s="33">
        <v>1</v>
      </c>
      <c r="I8916" s="33">
        <v>6</v>
      </c>
      <c r="J8916" s="36">
        <v>1</v>
      </c>
      <c r="K8916" s="37">
        <v>53770</v>
      </c>
      <c r="L8916" s="38" t="s">
        <v>2367</v>
      </c>
      <c r="M8916" s="38" t="s">
        <v>13</v>
      </c>
    </row>
    <row r="8917" spans="1:13" s="39" customFormat="1" ht="12.75" x14ac:dyDescent="0.2">
      <c r="A8917" s="33" t="s">
        <v>27</v>
      </c>
      <c r="B8917" s="33" t="s">
        <v>585</v>
      </c>
      <c r="C8917" s="34">
        <v>10</v>
      </c>
      <c r="D8917" s="33" t="s">
        <v>93</v>
      </c>
      <c r="E8917" s="33" t="s">
        <v>9285</v>
      </c>
      <c r="F8917" s="35">
        <v>31201600</v>
      </c>
      <c r="G8917" s="33" t="s">
        <v>466</v>
      </c>
      <c r="H8917" s="33">
        <v>1</v>
      </c>
      <c r="I8917" s="33">
        <v>6</v>
      </c>
      <c r="J8917" s="36">
        <v>1</v>
      </c>
      <c r="K8917" s="37">
        <v>25000</v>
      </c>
      <c r="L8917" s="38" t="s">
        <v>15</v>
      </c>
      <c r="M8917" s="38" t="s">
        <v>13</v>
      </c>
    </row>
    <row r="8918" spans="1:13" s="39" customFormat="1" ht="12.75" x14ac:dyDescent="0.2">
      <c r="A8918" s="33" t="s">
        <v>27</v>
      </c>
      <c r="B8918" s="33" t="s">
        <v>585</v>
      </c>
      <c r="C8918" s="34">
        <v>10</v>
      </c>
      <c r="D8918" s="33" t="s">
        <v>93</v>
      </c>
      <c r="E8918" s="33" t="s">
        <v>9286</v>
      </c>
      <c r="F8918" s="35">
        <v>26111700</v>
      </c>
      <c r="G8918" s="33" t="s">
        <v>466</v>
      </c>
      <c r="H8918" s="33">
        <v>1</v>
      </c>
      <c r="I8918" s="33">
        <v>6</v>
      </c>
      <c r="J8918" s="36">
        <v>2</v>
      </c>
      <c r="K8918" s="37">
        <v>11714</v>
      </c>
      <c r="L8918" s="38" t="s">
        <v>15</v>
      </c>
      <c r="M8918" s="38" t="s">
        <v>13</v>
      </c>
    </row>
    <row r="8919" spans="1:13" s="39" customFormat="1" ht="12.75" x14ac:dyDescent="0.2">
      <c r="A8919" s="33" t="s">
        <v>27</v>
      </c>
      <c r="B8919" s="33" t="s">
        <v>585</v>
      </c>
      <c r="C8919" s="34">
        <v>10</v>
      </c>
      <c r="D8919" s="33" t="s">
        <v>93</v>
      </c>
      <c r="E8919" s="33" t="s">
        <v>9287</v>
      </c>
      <c r="F8919" s="35">
        <v>26111700</v>
      </c>
      <c r="G8919" s="33" t="s">
        <v>466</v>
      </c>
      <c r="H8919" s="33">
        <v>1</v>
      </c>
      <c r="I8919" s="33">
        <v>6</v>
      </c>
      <c r="J8919" s="36">
        <v>10</v>
      </c>
      <c r="K8919" s="37">
        <v>64110</v>
      </c>
      <c r="L8919" s="38" t="s">
        <v>15</v>
      </c>
      <c r="M8919" s="38" t="s">
        <v>13</v>
      </c>
    </row>
    <row r="8920" spans="1:13" s="39" customFormat="1" ht="12.75" x14ac:dyDescent="0.2">
      <c r="A8920" s="33" t="s">
        <v>27</v>
      </c>
      <c r="B8920" s="33" t="s">
        <v>585</v>
      </c>
      <c r="C8920" s="34">
        <v>10</v>
      </c>
      <c r="D8920" s="33" t="s">
        <v>93</v>
      </c>
      <c r="E8920" s="33" t="s">
        <v>9288</v>
      </c>
      <c r="F8920" s="35">
        <v>26111700</v>
      </c>
      <c r="G8920" s="33" t="s">
        <v>466</v>
      </c>
      <c r="H8920" s="33">
        <v>1</v>
      </c>
      <c r="I8920" s="33">
        <v>6</v>
      </c>
      <c r="J8920" s="36">
        <v>15</v>
      </c>
      <c r="K8920" s="37">
        <v>96510</v>
      </c>
      <c r="L8920" s="38" t="s">
        <v>15</v>
      </c>
      <c r="M8920" s="38" t="s">
        <v>13</v>
      </c>
    </row>
    <row r="8921" spans="1:13" s="39" customFormat="1" ht="12.75" x14ac:dyDescent="0.2">
      <c r="A8921" s="33" t="s">
        <v>27</v>
      </c>
      <c r="B8921" s="33" t="s">
        <v>585</v>
      </c>
      <c r="C8921" s="34">
        <v>10</v>
      </c>
      <c r="D8921" s="33" t="s">
        <v>93</v>
      </c>
      <c r="E8921" s="33" t="s">
        <v>9289</v>
      </c>
      <c r="F8921" s="35">
        <v>31191500</v>
      </c>
      <c r="G8921" s="33" t="s">
        <v>466</v>
      </c>
      <c r="H8921" s="33">
        <v>1</v>
      </c>
      <c r="I8921" s="33">
        <v>6</v>
      </c>
      <c r="J8921" s="36">
        <v>25</v>
      </c>
      <c r="K8921" s="37">
        <v>57375</v>
      </c>
      <c r="L8921" s="38" t="s">
        <v>15</v>
      </c>
      <c r="M8921" s="38" t="s">
        <v>13</v>
      </c>
    </row>
    <row r="8922" spans="1:13" s="39" customFormat="1" ht="12.75" x14ac:dyDescent="0.2">
      <c r="A8922" s="33" t="s">
        <v>27</v>
      </c>
      <c r="B8922" s="33" t="s">
        <v>585</v>
      </c>
      <c r="C8922" s="34">
        <v>10</v>
      </c>
      <c r="D8922" s="33" t="s">
        <v>93</v>
      </c>
      <c r="E8922" s="33" t="s">
        <v>9290</v>
      </c>
      <c r="F8922" s="35">
        <v>31191500</v>
      </c>
      <c r="G8922" s="33" t="s">
        <v>466</v>
      </c>
      <c r="H8922" s="33">
        <v>1</v>
      </c>
      <c r="I8922" s="33">
        <v>6</v>
      </c>
      <c r="J8922" s="36">
        <v>25</v>
      </c>
      <c r="K8922" s="37">
        <v>57375</v>
      </c>
      <c r="L8922" s="38" t="s">
        <v>15</v>
      </c>
      <c r="M8922" s="38" t="s">
        <v>13</v>
      </c>
    </row>
    <row r="8923" spans="1:13" s="39" customFormat="1" ht="12.75" x14ac:dyDescent="0.2">
      <c r="A8923" s="33" t="s">
        <v>27</v>
      </c>
      <c r="B8923" s="33" t="s">
        <v>585</v>
      </c>
      <c r="C8923" s="34">
        <v>10</v>
      </c>
      <c r="D8923" s="33" t="s">
        <v>93</v>
      </c>
      <c r="E8923" s="33" t="s">
        <v>9291</v>
      </c>
      <c r="F8923" s="35">
        <v>31191500</v>
      </c>
      <c r="G8923" s="33" t="s">
        <v>466</v>
      </c>
      <c r="H8923" s="33">
        <v>1</v>
      </c>
      <c r="I8923" s="33">
        <v>6</v>
      </c>
      <c r="J8923" s="36">
        <v>1</v>
      </c>
      <c r="K8923" s="37">
        <v>39162</v>
      </c>
      <c r="L8923" s="38" t="s">
        <v>2367</v>
      </c>
      <c r="M8923" s="38" t="s">
        <v>13</v>
      </c>
    </row>
    <row r="8924" spans="1:13" s="39" customFormat="1" ht="12.75" x14ac:dyDescent="0.2">
      <c r="A8924" s="33" t="s">
        <v>27</v>
      </c>
      <c r="B8924" s="33" t="s">
        <v>585</v>
      </c>
      <c r="C8924" s="34">
        <v>10</v>
      </c>
      <c r="D8924" s="33" t="s">
        <v>93</v>
      </c>
      <c r="E8924" s="33" t="s">
        <v>9292</v>
      </c>
      <c r="F8924" s="35">
        <v>53141600</v>
      </c>
      <c r="G8924" s="33" t="s">
        <v>466</v>
      </c>
      <c r="H8924" s="33">
        <v>1</v>
      </c>
      <c r="I8924" s="33">
        <v>6</v>
      </c>
      <c r="J8924" s="36">
        <v>100</v>
      </c>
      <c r="K8924" s="37">
        <v>50000</v>
      </c>
      <c r="L8924" s="38" t="s">
        <v>15</v>
      </c>
      <c r="M8924" s="38" t="s">
        <v>13</v>
      </c>
    </row>
    <row r="8925" spans="1:13" s="39" customFormat="1" ht="12.75" x14ac:dyDescent="0.2">
      <c r="A8925" s="33" t="s">
        <v>27</v>
      </c>
      <c r="B8925" s="33" t="s">
        <v>585</v>
      </c>
      <c r="C8925" s="34">
        <v>10</v>
      </c>
      <c r="D8925" s="33" t="s">
        <v>93</v>
      </c>
      <c r="E8925" s="33" t="s">
        <v>9293</v>
      </c>
      <c r="F8925" s="35">
        <v>12191600</v>
      </c>
      <c r="G8925" s="33" t="s">
        <v>466</v>
      </c>
      <c r="H8925" s="33">
        <v>1</v>
      </c>
      <c r="I8925" s="33">
        <v>6</v>
      </c>
      <c r="J8925" s="36">
        <v>1</v>
      </c>
      <c r="K8925" s="37">
        <v>42626</v>
      </c>
      <c r="L8925" s="38" t="s">
        <v>15</v>
      </c>
      <c r="M8925" s="38" t="s">
        <v>13</v>
      </c>
    </row>
    <row r="8926" spans="1:13" s="39" customFormat="1" ht="12.75" x14ac:dyDescent="0.2">
      <c r="A8926" s="33" t="s">
        <v>27</v>
      </c>
      <c r="B8926" s="33" t="s">
        <v>585</v>
      </c>
      <c r="C8926" s="34">
        <v>10</v>
      </c>
      <c r="D8926" s="33" t="s">
        <v>93</v>
      </c>
      <c r="E8926" s="33" t="s">
        <v>9294</v>
      </c>
      <c r="F8926" s="35">
        <v>23271700</v>
      </c>
      <c r="G8926" s="33" t="s">
        <v>466</v>
      </c>
      <c r="H8926" s="33">
        <v>1</v>
      </c>
      <c r="I8926" s="33">
        <v>6</v>
      </c>
      <c r="J8926" s="36">
        <v>5</v>
      </c>
      <c r="K8926" s="37">
        <v>50000</v>
      </c>
      <c r="L8926" s="38" t="s">
        <v>15</v>
      </c>
      <c r="M8926" s="38" t="s">
        <v>13</v>
      </c>
    </row>
    <row r="8927" spans="1:13" s="39" customFormat="1" ht="12.75" x14ac:dyDescent="0.2">
      <c r="A8927" s="33" t="s">
        <v>27</v>
      </c>
      <c r="B8927" s="33" t="s">
        <v>585</v>
      </c>
      <c r="C8927" s="34">
        <v>10</v>
      </c>
      <c r="D8927" s="33" t="s">
        <v>93</v>
      </c>
      <c r="E8927" s="33" t="s">
        <v>9295</v>
      </c>
      <c r="F8927" s="35">
        <v>31162400</v>
      </c>
      <c r="G8927" s="33" t="s">
        <v>466</v>
      </c>
      <c r="H8927" s="33">
        <v>1</v>
      </c>
      <c r="I8927" s="33">
        <v>6</v>
      </c>
      <c r="J8927" s="36">
        <v>100</v>
      </c>
      <c r="K8927" s="37">
        <v>70700</v>
      </c>
      <c r="L8927" s="38" t="s">
        <v>15</v>
      </c>
      <c r="M8927" s="38" t="s">
        <v>13</v>
      </c>
    </row>
    <row r="8928" spans="1:13" s="39" customFormat="1" ht="12.75" x14ac:dyDescent="0.2">
      <c r="A8928" s="33" t="s">
        <v>27</v>
      </c>
      <c r="B8928" s="33" t="s">
        <v>585</v>
      </c>
      <c r="C8928" s="34">
        <v>10</v>
      </c>
      <c r="D8928" s="33" t="s">
        <v>93</v>
      </c>
      <c r="E8928" s="33" t="s">
        <v>9296</v>
      </c>
      <c r="F8928" s="35">
        <v>31162400</v>
      </c>
      <c r="G8928" s="33" t="s">
        <v>466</v>
      </c>
      <c r="H8928" s="33">
        <v>1</v>
      </c>
      <c r="I8928" s="33">
        <v>6</v>
      </c>
      <c r="J8928" s="36">
        <v>100</v>
      </c>
      <c r="K8928" s="37">
        <v>70700</v>
      </c>
      <c r="L8928" s="38" t="s">
        <v>15</v>
      </c>
      <c r="M8928" s="38" t="s">
        <v>13</v>
      </c>
    </row>
    <row r="8929" spans="1:13" s="39" customFormat="1" ht="12.75" x14ac:dyDescent="0.2">
      <c r="A8929" s="33" t="s">
        <v>27</v>
      </c>
      <c r="B8929" s="33" t="s">
        <v>585</v>
      </c>
      <c r="C8929" s="34">
        <v>10</v>
      </c>
      <c r="D8929" s="33" t="s">
        <v>93</v>
      </c>
      <c r="E8929" s="33" t="s">
        <v>9297</v>
      </c>
      <c r="F8929" s="35">
        <v>31162400</v>
      </c>
      <c r="G8929" s="33" t="s">
        <v>466</v>
      </c>
      <c r="H8929" s="33">
        <v>1</v>
      </c>
      <c r="I8929" s="33">
        <v>6</v>
      </c>
      <c r="J8929" s="36">
        <v>100</v>
      </c>
      <c r="K8929" s="37">
        <v>70700</v>
      </c>
      <c r="L8929" s="38" t="s">
        <v>15</v>
      </c>
      <c r="M8929" s="38" t="s">
        <v>13</v>
      </c>
    </row>
    <row r="8930" spans="1:13" s="39" customFormat="1" ht="12.75" x14ac:dyDescent="0.2">
      <c r="A8930" s="33" t="s">
        <v>27</v>
      </c>
      <c r="B8930" s="33" t="s">
        <v>585</v>
      </c>
      <c r="C8930" s="34">
        <v>10</v>
      </c>
      <c r="D8930" s="33" t="s">
        <v>93</v>
      </c>
      <c r="E8930" s="33" t="s">
        <v>9298</v>
      </c>
      <c r="F8930" s="35">
        <v>53141600</v>
      </c>
      <c r="G8930" s="33" t="s">
        <v>466</v>
      </c>
      <c r="H8930" s="33">
        <v>1</v>
      </c>
      <c r="I8930" s="33">
        <v>6</v>
      </c>
      <c r="J8930" s="36">
        <v>99</v>
      </c>
      <c r="K8930" s="37">
        <v>49500</v>
      </c>
      <c r="L8930" s="38" t="s">
        <v>15</v>
      </c>
      <c r="M8930" s="38" t="s">
        <v>13</v>
      </c>
    </row>
    <row r="8931" spans="1:13" s="39" customFormat="1" ht="12.75" x14ac:dyDescent="0.2">
      <c r="A8931" s="33" t="s">
        <v>27</v>
      </c>
      <c r="B8931" s="33" t="s">
        <v>585</v>
      </c>
      <c r="C8931" s="34">
        <v>10</v>
      </c>
      <c r="D8931" s="33" t="s">
        <v>93</v>
      </c>
      <c r="E8931" s="33" t="s">
        <v>9299</v>
      </c>
      <c r="F8931" s="35">
        <v>27111500</v>
      </c>
      <c r="G8931" s="33" t="s">
        <v>466</v>
      </c>
      <c r="H8931" s="33">
        <v>1</v>
      </c>
      <c r="I8931" s="33">
        <v>6</v>
      </c>
      <c r="J8931" s="36">
        <v>2</v>
      </c>
      <c r="K8931" s="37">
        <v>350000</v>
      </c>
      <c r="L8931" s="38" t="s">
        <v>15</v>
      </c>
      <c r="M8931" s="38" t="s">
        <v>13</v>
      </c>
    </row>
    <row r="8932" spans="1:13" s="39" customFormat="1" ht="12.75" x14ac:dyDescent="0.2">
      <c r="A8932" s="33" t="s">
        <v>27</v>
      </c>
      <c r="B8932" s="33" t="s">
        <v>585</v>
      </c>
      <c r="C8932" s="34">
        <v>10</v>
      </c>
      <c r="D8932" s="33" t="s">
        <v>93</v>
      </c>
      <c r="E8932" s="33" t="s">
        <v>9300</v>
      </c>
      <c r="F8932" s="35">
        <v>31211700</v>
      </c>
      <c r="G8932" s="33" t="s">
        <v>466</v>
      </c>
      <c r="H8932" s="33">
        <v>1</v>
      </c>
      <c r="I8932" s="33">
        <v>6</v>
      </c>
      <c r="J8932" s="36">
        <v>3</v>
      </c>
      <c r="K8932" s="37">
        <v>293259</v>
      </c>
      <c r="L8932" s="38" t="s">
        <v>15</v>
      </c>
      <c r="M8932" s="38" t="s">
        <v>13</v>
      </c>
    </row>
    <row r="8933" spans="1:13" s="39" customFormat="1" ht="12.75" x14ac:dyDescent="0.2">
      <c r="A8933" s="33" t="s">
        <v>27</v>
      </c>
      <c r="B8933" s="33" t="s">
        <v>585</v>
      </c>
      <c r="C8933" s="34">
        <v>10</v>
      </c>
      <c r="D8933" s="33" t="s">
        <v>93</v>
      </c>
      <c r="E8933" s="33" t="s">
        <v>9301</v>
      </c>
      <c r="F8933" s="35">
        <v>31201500</v>
      </c>
      <c r="G8933" s="33" t="s">
        <v>466</v>
      </c>
      <c r="H8933" s="33">
        <v>1</v>
      </c>
      <c r="I8933" s="33">
        <v>6</v>
      </c>
      <c r="J8933" s="36">
        <v>1</v>
      </c>
      <c r="K8933" s="37">
        <v>73880</v>
      </c>
      <c r="L8933" s="38" t="s">
        <v>15</v>
      </c>
      <c r="M8933" s="38" t="s">
        <v>13</v>
      </c>
    </row>
    <row r="8934" spans="1:13" s="39" customFormat="1" ht="12.75" x14ac:dyDescent="0.2">
      <c r="A8934" s="33" t="s">
        <v>27</v>
      </c>
      <c r="B8934" s="33" t="s">
        <v>585</v>
      </c>
      <c r="C8934" s="34">
        <v>10</v>
      </c>
      <c r="D8934" s="33" t="s">
        <v>93</v>
      </c>
      <c r="E8934" s="33" t="s">
        <v>9302</v>
      </c>
      <c r="F8934" s="35">
        <v>31162400</v>
      </c>
      <c r="G8934" s="33" t="s">
        <v>466</v>
      </c>
      <c r="H8934" s="33">
        <v>1</v>
      </c>
      <c r="I8934" s="33">
        <v>6</v>
      </c>
      <c r="J8934" s="36">
        <v>2</v>
      </c>
      <c r="K8934" s="37">
        <v>75600</v>
      </c>
      <c r="L8934" s="38" t="s">
        <v>15</v>
      </c>
      <c r="M8934" s="38" t="s">
        <v>13</v>
      </c>
    </row>
    <row r="8935" spans="1:13" s="39" customFormat="1" ht="12.75" x14ac:dyDescent="0.2">
      <c r="A8935" s="33" t="s">
        <v>27</v>
      </c>
      <c r="B8935" s="33" t="s">
        <v>585</v>
      </c>
      <c r="C8935" s="34">
        <v>10</v>
      </c>
      <c r="D8935" s="33" t="s">
        <v>93</v>
      </c>
      <c r="E8935" s="33" t="s">
        <v>9303</v>
      </c>
      <c r="F8935" s="35">
        <v>39121600</v>
      </c>
      <c r="G8935" s="33" t="s">
        <v>466</v>
      </c>
      <c r="H8935" s="33">
        <v>1</v>
      </c>
      <c r="I8935" s="33">
        <v>6</v>
      </c>
      <c r="J8935" s="36">
        <v>20</v>
      </c>
      <c r="K8935" s="37">
        <v>104500</v>
      </c>
      <c r="L8935" s="38" t="s">
        <v>15</v>
      </c>
      <c r="M8935" s="38" t="s">
        <v>13</v>
      </c>
    </row>
    <row r="8936" spans="1:13" s="39" customFormat="1" ht="12.75" x14ac:dyDescent="0.2">
      <c r="A8936" s="33" t="s">
        <v>27</v>
      </c>
      <c r="B8936" s="33" t="s">
        <v>585</v>
      </c>
      <c r="C8936" s="34">
        <v>10</v>
      </c>
      <c r="D8936" s="33" t="s">
        <v>93</v>
      </c>
      <c r="E8936" s="33" t="s">
        <v>9304</v>
      </c>
      <c r="F8936" s="35">
        <v>39121600</v>
      </c>
      <c r="G8936" s="33" t="s">
        <v>466</v>
      </c>
      <c r="H8936" s="33">
        <v>1</v>
      </c>
      <c r="I8936" s="33">
        <v>6</v>
      </c>
      <c r="J8936" s="36">
        <v>11</v>
      </c>
      <c r="K8936" s="37">
        <v>61160</v>
      </c>
      <c r="L8936" s="38" t="s">
        <v>15</v>
      </c>
      <c r="M8936" s="38" t="s">
        <v>13</v>
      </c>
    </row>
    <row r="8937" spans="1:13" s="39" customFormat="1" ht="12.75" x14ac:dyDescent="0.2">
      <c r="A8937" s="33" t="s">
        <v>27</v>
      </c>
      <c r="B8937" s="33" t="s">
        <v>585</v>
      </c>
      <c r="C8937" s="34">
        <v>10</v>
      </c>
      <c r="D8937" s="33" t="s">
        <v>93</v>
      </c>
      <c r="E8937" s="33" t="s">
        <v>9305</v>
      </c>
      <c r="F8937" s="35">
        <v>39121600</v>
      </c>
      <c r="G8937" s="33" t="s">
        <v>466</v>
      </c>
      <c r="H8937" s="33">
        <v>1</v>
      </c>
      <c r="I8937" s="33">
        <v>6</v>
      </c>
      <c r="J8937" s="36">
        <v>11</v>
      </c>
      <c r="K8937" s="37">
        <v>59752</v>
      </c>
      <c r="L8937" s="38" t="s">
        <v>15</v>
      </c>
      <c r="M8937" s="38" t="s">
        <v>13</v>
      </c>
    </row>
    <row r="8938" spans="1:13" s="39" customFormat="1" ht="12.75" x14ac:dyDescent="0.2">
      <c r="A8938" s="33" t="s">
        <v>27</v>
      </c>
      <c r="B8938" s="33" t="s">
        <v>585</v>
      </c>
      <c r="C8938" s="34">
        <v>10</v>
      </c>
      <c r="D8938" s="33" t="s">
        <v>93</v>
      </c>
      <c r="E8938" s="33" t="s">
        <v>9306</v>
      </c>
      <c r="F8938" s="35">
        <v>39121600</v>
      </c>
      <c r="G8938" s="33" t="s">
        <v>466</v>
      </c>
      <c r="H8938" s="33">
        <v>1</v>
      </c>
      <c r="I8938" s="33">
        <v>6</v>
      </c>
      <c r="J8938" s="36">
        <v>20</v>
      </c>
      <c r="K8938" s="37">
        <v>106580</v>
      </c>
      <c r="L8938" s="38" t="s">
        <v>15</v>
      </c>
      <c r="M8938" s="38" t="s">
        <v>13</v>
      </c>
    </row>
    <row r="8939" spans="1:13" s="39" customFormat="1" ht="12.75" x14ac:dyDescent="0.2">
      <c r="A8939" s="33" t="s">
        <v>27</v>
      </c>
      <c r="B8939" s="33" t="s">
        <v>585</v>
      </c>
      <c r="C8939" s="34">
        <v>10</v>
      </c>
      <c r="D8939" s="33" t="s">
        <v>93</v>
      </c>
      <c r="E8939" s="33" t="s">
        <v>9307</v>
      </c>
      <c r="F8939" s="35">
        <v>39121600</v>
      </c>
      <c r="G8939" s="33" t="s">
        <v>466</v>
      </c>
      <c r="H8939" s="33">
        <v>1</v>
      </c>
      <c r="I8939" s="33">
        <v>6</v>
      </c>
      <c r="J8939" s="36">
        <v>20</v>
      </c>
      <c r="K8939" s="37">
        <v>107280</v>
      </c>
      <c r="L8939" s="38" t="s">
        <v>15</v>
      </c>
      <c r="M8939" s="38" t="s">
        <v>13</v>
      </c>
    </row>
    <row r="8940" spans="1:13" s="39" customFormat="1" ht="12.75" x14ac:dyDescent="0.2">
      <c r="A8940" s="33" t="s">
        <v>27</v>
      </c>
      <c r="B8940" s="33" t="s">
        <v>585</v>
      </c>
      <c r="C8940" s="34">
        <v>10</v>
      </c>
      <c r="D8940" s="33" t="s">
        <v>93</v>
      </c>
      <c r="E8940" s="33" t="s">
        <v>9308</v>
      </c>
      <c r="F8940" s="35">
        <v>31231400</v>
      </c>
      <c r="G8940" s="33" t="s">
        <v>466</v>
      </c>
      <c r="H8940" s="33">
        <v>1</v>
      </c>
      <c r="I8940" s="33">
        <v>6</v>
      </c>
      <c r="J8940" s="36">
        <v>5</v>
      </c>
      <c r="K8940" s="37">
        <v>480000</v>
      </c>
      <c r="L8940" s="38" t="s">
        <v>15</v>
      </c>
      <c r="M8940" s="38" t="s">
        <v>13</v>
      </c>
    </row>
    <row r="8941" spans="1:13" s="39" customFormat="1" ht="12.75" x14ac:dyDescent="0.2">
      <c r="A8941" s="33" t="s">
        <v>27</v>
      </c>
      <c r="B8941" s="33" t="s">
        <v>585</v>
      </c>
      <c r="C8941" s="34">
        <v>10</v>
      </c>
      <c r="D8941" s="33" t="s">
        <v>93</v>
      </c>
      <c r="E8941" s="33" t="s">
        <v>9309</v>
      </c>
      <c r="F8941" s="35">
        <v>26111700</v>
      </c>
      <c r="G8941" s="33" t="s">
        <v>466</v>
      </c>
      <c r="H8941" s="33">
        <v>1</v>
      </c>
      <c r="I8941" s="33">
        <v>6</v>
      </c>
      <c r="J8941" s="36">
        <v>3</v>
      </c>
      <c r="K8941" s="37">
        <v>50370</v>
      </c>
      <c r="L8941" s="38" t="s">
        <v>15</v>
      </c>
      <c r="M8941" s="38" t="s">
        <v>13</v>
      </c>
    </row>
    <row r="8942" spans="1:13" s="39" customFormat="1" ht="12.75" x14ac:dyDescent="0.2">
      <c r="A8942" s="33" t="s">
        <v>27</v>
      </c>
      <c r="B8942" s="33" t="s">
        <v>585</v>
      </c>
      <c r="C8942" s="34">
        <v>10</v>
      </c>
      <c r="D8942" s="33" t="s">
        <v>93</v>
      </c>
      <c r="E8942" s="33" t="s">
        <v>9310</v>
      </c>
      <c r="F8942" s="35">
        <v>26121500</v>
      </c>
      <c r="G8942" s="33" t="s">
        <v>466</v>
      </c>
      <c r="H8942" s="33">
        <v>1</v>
      </c>
      <c r="I8942" s="33">
        <v>6</v>
      </c>
      <c r="J8942" s="36">
        <v>1</v>
      </c>
      <c r="K8942" s="37">
        <v>46852</v>
      </c>
      <c r="L8942" s="38" t="s">
        <v>15</v>
      </c>
      <c r="M8942" s="38" t="s">
        <v>13</v>
      </c>
    </row>
    <row r="8943" spans="1:13" s="39" customFormat="1" ht="12.75" x14ac:dyDescent="0.2">
      <c r="A8943" s="33" t="s">
        <v>27</v>
      </c>
      <c r="B8943" s="33" t="s">
        <v>585</v>
      </c>
      <c r="C8943" s="34">
        <v>10</v>
      </c>
      <c r="D8943" s="33" t="s">
        <v>93</v>
      </c>
      <c r="E8943" s="33" t="s">
        <v>9311</v>
      </c>
      <c r="F8943" s="35">
        <v>44121700</v>
      </c>
      <c r="G8943" s="33" t="s">
        <v>466</v>
      </c>
      <c r="H8943" s="33">
        <v>1</v>
      </c>
      <c r="I8943" s="33">
        <v>6</v>
      </c>
      <c r="J8943" s="36">
        <v>5</v>
      </c>
      <c r="K8943" s="37">
        <v>84150</v>
      </c>
      <c r="L8943" s="38" t="s">
        <v>15</v>
      </c>
      <c r="M8943" s="38" t="s">
        <v>13</v>
      </c>
    </row>
    <row r="8944" spans="1:13" s="39" customFormat="1" ht="12.75" x14ac:dyDescent="0.2">
      <c r="A8944" s="33" t="s">
        <v>27</v>
      </c>
      <c r="B8944" s="33" t="s">
        <v>585</v>
      </c>
      <c r="C8944" s="34">
        <v>10</v>
      </c>
      <c r="D8944" s="33" t="s">
        <v>93</v>
      </c>
      <c r="E8944" s="33" t="s">
        <v>9312</v>
      </c>
      <c r="F8944" s="35">
        <v>31211900</v>
      </c>
      <c r="G8944" s="33" t="s">
        <v>466</v>
      </c>
      <c r="H8944" s="33">
        <v>2</v>
      </c>
      <c r="I8944" s="33">
        <v>7</v>
      </c>
      <c r="J8944" s="36">
        <v>3</v>
      </c>
      <c r="K8944" s="37">
        <v>30900</v>
      </c>
      <c r="L8944" s="38" t="s">
        <v>15</v>
      </c>
      <c r="M8944" s="38" t="s">
        <v>13</v>
      </c>
    </row>
    <row r="8945" spans="1:13" s="39" customFormat="1" ht="12.75" x14ac:dyDescent="0.2">
      <c r="A8945" s="33" t="s">
        <v>27</v>
      </c>
      <c r="B8945" s="33" t="s">
        <v>585</v>
      </c>
      <c r="C8945" s="34">
        <v>10</v>
      </c>
      <c r="D8945" s="33" t="s">
        <v>93</v>
      </c>
      <c r="E8945" s="33" t="s">
        <v>9313</v>
      </c>
      <c r="F8945" s="35">
        <v>31211500</v>
      </c>
      <c r="G8945" s="33" t="s">
        <v>466</v>
      </c>
      <c r="H8945" s="33">
        <v>1</v>
      </c>
      <c r="I8945" s="33">
        <v>6</v>
      </c>
      <c r="J8945" s="36">
        <v>1</v>
      </c>
      <c r="K8945" s="37">
        <v>64052</v>
      </c>
      <c r="L8945" s="38" t="s">
        <v>2367</v>
      </c>
      <c r="M8945" s="38" t="s">
        <v>13</v>
      </c>
    </row>
    <row r="8946" spans="1:13" s="39" customFormat="1" ht="12.75" x14ac:dyDescent="0.2">
      <c r="A8946" s="33" t="s">
        <v>27</v>
      </c>
      <c r="B8946" s="33" t="s">
        <v>585</v>
      </c>
      <c r="C8946" s="34">
        <v>10</v>
      </c>
      <c r="D8946" s="33" t="s">
        <v>93</v>
      </c>
      <c r="E8946" s="33" t="s">
        <v>9314</v>
      </c>
      <c r="F8946" s="35">
        <v>55121600</v>
      </c>
      <c r="G8946" s="33" t="s">
        <v>466</v>
      </c>
      <c r="H8946" s="33">
        <v>1</v>
      </c>
      <c r="I8946" s="33">
        <v>6</v>
      </c>
      <c r="J8946" s="36">
        <v>100</v>
      </c>
      <c r="K8946" s="37">
        <v>560900</v>
      </c>
      <c r="L8946" s="38" t="s">
        <v>15</v>
      </c>
      <c r="M8946" s="38" t="s">
        <v>13</v>
      </c>
    </row>
    <row r="8947" spans="1:13" s="39" customFormat="1" ht="12.75" x14ac:dyDescent="0.2">
      <c r="A8947" s="33" t="s">
        <v>27</v>
      </c>
      <c r="B8947" s="33" t="s">
        <v>585</v>
      </c>
      <c r="C8947" s="34">
        <v>10</v>
      </c>
      <c r="D8947" s="33" t="s">
        <v>93</v>
      </c>
      <c r="E8947" s="33" t="s">
        <v>9315</v>
      </c>
      <c r="F8947" s="35">
        <v>55121600</v>
      </c>
      <c r="G8947" s="33" t="s">
        <v>466</v>
      </c>
      <c r="H8947" s="33">
        <v>1</v>
      </c>
      <c r="I8947" s="33">
        <v>6</v>
      </c>
      <c r="J8947" s="36">
        <v>100</v>
      </c>
      <c r="K8947" s="37">
        <v>551000</v>
      </c>
      <c r="L8947" s="38" t="s">
        <v>15</v>
      </c>
      <c r="M8947" s="38" t="s">
        <v>13</v>
      </c>
    </row>
    <row r="8948" spans="1:13" s="39" customFormat="1" ht="12.75" x14ac:dyDescent="0.2">
      <c r="A8948" s="33" t="s">
        <v>27</v>
      </c>
      <c r="B8948" s="33" t="s">
        <v>585</v>
      </c>
      <c r="C8948" s="34">
        <v>10</v>
      </c>
      <c r="D8948" s="33" t="s">
        <v>93</v>
      </c>
      <c r="E8948" s="33" t="s">
        <v>9316</v>
      </c>
      <c r="F8948" s="35">
        <v>55121600</v>
      </c>
      <c r="G8948" s="33" t="s">
        <v>466</v>
      </c>
      <c r="H8948" s="33">
        <v>1</v>
      </c>
      <c r="I8948" s="33">
        <v>6</v>
      </c>
      <c r="J8948" s="36">
        <v>100</v>
      </c>
      <c r="K8948" s="37">
        <v>570800</v>
      </c>
      <c r="L8948" s="38" t="s">
        <v>15</v>
      </c>
      <c r="M8948" s="38" t="s">
        <v>13</v>
      </c>
    </row>
    <row r="8949" spans="1:13" s="39" customFormat="1" ht="12.75" x14ac:dyDescent="0.2">
      <c r="A8949" s="33" t="s">
        <v>27</v>
      </c>
      <c r="B8949" s="33" t="s">
        <v>585</v>
      </c>
      <c r="C8949" s="34">
        <v>10</v>
      </c>
      <c r="D8949" s="33" t="s">
        <v>93</v>
      </c>
      <c r="E8949" s="33" t="s">
        <v>9317</v>
      </c>
      <c r="F8949" s="35">
        <v>55121600</v>
      </c>
      <c r="G8949" s="33" t="s">
        <v>466</v>
      </c>
      <c r="H8949" s="33">
        <v>1</v>
      </c>
      <c r="I8949" s="33">
        <v>6</v>
      </c>
      <c r="J8949" s="36">
        <v>100</v>
      </c>
      <c r="K8949" s="37">
        <v>579000</v>
      </c>
      <c r="L8949" s="38" t="s">
        <v>15</v>
      </c>
      <c r="M8949" s="38" t="s">
        <v>13</v>
      </c>
    </row>
    <row r="8950" spans="1:13" s="39" customFormat="1" ht="12.75" x14ac:dyDescent="0.2">
      <c r="A8950" s="33" t="s">
        <v>27</v>
      </c>
      <c r="B8950" s="33" t="s">
        <v>585</v>
      </c>
      <c r="C8950" s="34">
        <v>10</v>
      </c>
      <c r="D8950" s="33" t="s">
        <v>93</v>
      </c>
      <c r="E8950" s="33" t="s">
        <v>9318</v>
      </c>
      <c r="F8950" s="35">
        <v>55121600</v>
      </c>
      <c r="G8950" s="33" t="s">
        <v>466</v>
      </c>
      <c r="H8950" s="33">
        <v>1</v>
      </c>
      <c r="I8950" s="33">
        <v>6</v>
      </c>
      <c r="J8950" s="36">
        <v>100</v>
      </c>
      <c r="K8950" s="37">
        <v>580700</v>
      </c>
      <c r="L8950" s="38" t="s">
        <v>15</v>
      </c>
      <c r="M8950" s="38" t="s">
        <v>13</v>
      </c>
    </row>
    <row r="8951" spans="1:13" s="39" customFormat="1" ht="12.75" x14ac:dyDescent="0.2">
      <c r="A8951" s="33" t="s">
        <v>27</v>
      </c>
      <c r="B8951" s="33" t="s">
        <v>585</v>
      </c>
      <c r="C8951" s="34">
        <v>10</v>
      </c>
      <c r="D8951" s="33" t="s">
        <v>93</v>
      </c>
      <c r="E8951" s="33" t="s">
        <v>9319</v>
      </c>
      <c r="F8951" s="35">
        <v>55121600</v>
      </c>
      <c r="G8951" s="33" t="s">
        <v>466</v>
      </c>
      <c r="H8951" s="33">
        <v>1</v>
      </c>
      <c r="I8951" s="33">
        <v>6</v>
      </c>
      <c r="J8951" s="36">
        <v>100</v>
      </c>
      <c r="K8951" s="37">
        <v>532500</v>
      </c>
      <c r="L8951" s="38" t="s">
        <v>15</v>
      </c>
      <c r="M8951" s="38" t="s">
        <v>13</v>
      </c>
    </row>
    <row r="8952" spans="1:13" s="39" customFormat="1" ht="12.75" x14ac:dyDescent="0.2">
      <c r="A8952" s="33" t="s">
        <v>27</v>
      </c>
      <c r="B8952" s="33" t="s">
        <v>585</v>
      </c>
      <c r="C8952" s="34">
        <v>10</v>
      </c>
      <c r="D8952" s="33" t="s">
        <v>93</v>
      </c>
      <c r="E8952" s="33" t="s">
        <v>9320</v>
      </c>
      <c r="F8952" s="35">
        <v>27112800</v>
      </c>
      <c r="G8952" s="33" t="s">
        <v>466</v>
      </c>
      <c r="H8952" s="33">
        <v>1</v>
      </c>
      <c r="I8952" s="33">
        <v>6</v>
      </c>
      <c r="J8952" s="36">
        <v>1</v>
      </c>
      <c r="K8952" s="37">
        <v>105300</v>
      </c>
      <c r="L8952" s="38" t="s">
        <v>15</v>
      </c>
      <c r="M8952" s="38" t="s">
        <v>13</v>
      </c>
    </row>
    <row r="8953" spans="1:13" s="39" customFormat="1" ht="12.75" x14ac:dyDescent="0.2">
      <c r="A8953" s="33" t="s">
        <v>27</v>
      </c>
      <c r="B8953" s="33" t="s">
        <v>585</v>
      </c>
      <c r="C8953" s="34">
        <v>10</v>
      </c>
      <c r="D8953" s="33" t="s">
        <v>93</v>
      </c>
      <c r="E8953" s="33" t="s">
        <v>9321</v>
      </c>
      <c r="F8953" s="35">
        <v>31211500</v>
      </c>
      <c r="G8953" s="33" t="s">
        <v>466</v>
      </c>
      <c r="H8953" s="33">
        <v>1</v>
      </c>
      <c r="I8953" s="33">
        <v>6</v>
      </c>
      <c r="J8953" s="36">
        <v>3</v>
      </c>
      <c r="K8953" s="37">
        <v>81246</v>
      </c>
      <c r="L8953" s="38" t="s">
        <v>15</v>
      </c>
      <c r="M8953" s="38" t="s">
        <v>13</v>
      </c>
    </row>
    <row r="8954" spans="1:13" s="39" customFormat="1" ht="12.75" x14ac:dyDescent="0.2">
      <c r="A8954" s="33" t="s">
        <v>27</v>
      </c>
      <c r="B8954" s="33" t="s">
        <v>585</v>
      </c>
      <c r="C8954" s="34">
        <v>10</v>
      </c>
      <c r="D8954" s="33" t="s">
        <v>93</v>
      </c>
      <c r="E8954" s="33" t="s">
        <v>9322</v>
      </c>
      <c r="F8954" s="35">
        <v>31211500</v>
      </c>
      <c r="G8954" s="33" t="s">
        <v>466</v>
      </c>
      <c r="H8954" s="33">
        <v>1</v>
      </c>
      <c r="I8954" s="33">
        <v>6</v>
      </c>
      <c r="J8954" s="36">
        <v>3</v>
      </c>
      <c r="K8954" s="37">
        <v>81246</v>
      </c>
      <c r="L8954" s="38" t="s">
        <v>15</v>
      </c>
      <c r="M8954" s="38" t="s">
        <v>13</v>
      </c>
    </row>
    <row r="8955" spans="1:13" s="39" customFormat="1" ht="12.75" x14ac:dyDescent="0.2">
      <c r="A8955" s="33" t="s">
        <v>27</v>
      </c>
      <c r="B8955" s="33" t="s">
        <v>585</v>
      </c>
      <c r="C8955" s="34">
        <v>10</v>
      </c>
      <c r="D8955" s="33" t="s">
        <v>93</v>
      </c>
      <c r="E8955" s="33" t="s">
        <v>9323</v>
      </c>
      <c r="F8955" s="35">
        <v>12161700</v>
      </c>
      <c r="G8955" s="33" t="s">
        <v>466</v>
      </c>
      <c r="H8955" s="33">
        <v>1</v>
      </c>
      <c r="I8955" s="33">
        <v>6</v>
      </c>
      <c r="J8955" s="36">
        <v>1</v>
      </c>
      <c r="K8955" s="37">
        <v>95000</v>
      </c>
      <c r="L8955" s="38" t="s">
        <v>15</v>
      </c>
      <c r="M8955" s="38" t="s">
        <v>13</v>
      </c>
    </row>
    <row r="8956" spans="1:13" s="39" customFormat="1" ht="12.75" x14ac:dyDescent="0.2">
      <c r="A8956" s="33" t="s">
        <v>27</v>
      </c>
      <c r="B8956" s="33" t="s">
        <v>585</v>
      </c>
      <c r="C8956" s="34">
        <v>10</v>
      </c>
      <c r="D8956" s="33" t="s">
        <v>93</v>
      </c>
      <c r="E8956" s="33" t="s">
        <v>9324</v>
      </c>
      <c r="F8956" s="35">
        <v>12161700</v>
      </c>
      <c r="G8956" s="33" t="s">
        <v>466</v>
      </c>
      <c r="H8956" s="33">
        <v>1</v>
      </c>
      <c r="I8956" s="33">
        <v>6</v>
      </c>
      <c r="J8956" s="36">
        <v>1</v>
      </c>
      <c r="K8956" s="37">
        <v>65000</v>
      </c>
      <c r="L8956" s="38" t="s">
        <v>15</v>
      </c>
      <c r="M8956" s="38" t="s">
        <v>13</v>
      </c>
    </row>
    <row r="8957" spans="1:13" s="39" customFormat="1" ht="12.75" x14ac:dyDescent="0.2">
      <c r="A8957" s="33" t="s">
        <v>27</v>
      </c>
      <c r="B8957" s="33" t="s">
        <v>585</v>
      </c>
      <c r="C8957" s="34">
        <v>10</v>
      </c>
      <c r="D8957" s="33" t="s">
        <v>93</v>
      </c>
      <c r="E8957" s="33" t="s">
        <v>9325</v>
      </c>
      <c r="F8957" s="35">
        <v>27111500</v>
      </c>
      <c r="G8957" s="33" t="s">
        <v>466</v>
      </c>
      <c r="H8957" s="33">
        <v>1</v>
      </c>
      <c r="I8957" s="33">
        <v>6</v>
      </c>
      <c r="J8957" s="36">
        <v>15</v>
      </c>
      <c r="K8957" s="37">
        <v>300000</v>
      </c>
      <c r="L8957" s="38" t="s">
        <v>15</v>
      </c>
      <c r="M8957" s="38" t="s">
        <v>13</v>
      </c>
    </row>
    <row r="8958" spans="1:13" s="39" customFormat="1" ht="12.75" x14ac:dyDescent="0.2">
      <c r="A8958" s="33" t="s">
        <v>27</v>
      </c>
      <c r="B8958" s="33" t="s">
        <v>585</v>
      </c>
      <c r="C8958" s="34">
        <v>10</v>
      </c>
      <c r="D8958" s="33" t="s">
        <v>93</v>
      </c>
      <c r="E8958" s="33" t="s">
        <v>9326</v>
      </c>
      <c r="F8958" s="35">
        <v>12352300</v>
      </c>
      <c r="G8958" s="33" t="s">
        <v>466</v>
      </c>
      <c r="H8958" s="33">
        <v>1</v>
      </c>
      <c r="I8958" s="33">
        <v>6</v>
      </c>
      <c r="J8958" s="36">
        <v>1</v>
      </c>
      <c r="K8958" s="37">
        <v>145000</v>
      </c>
      <c r="L8958" s="38" t="s">
        <v>2367</v>
      </c>
      <c r="M8958" s="38" t="s">
        <v>13</v>
      </c>
    </row>
    <row r="8959" spans="1:13" s="39" customFormat="1" ht="12.75" x14ac:dyDescent="0.2">
      <c r="A8959" s="33" t="s">
        <v>27</v>
      </c>
      <c r="B8959" s="33" t="s">
        <v>585</v>
      </c>
      <c r="C8959" s="34">
        <v>10</v>
      </c>
      <c r="D8959" s="33" t="s">
        <v>93</v>
      </c>
      <c r="E8959" s="33" t="s">
        <v>9327</v>
      </c>
      <c r="F8959" s="35">
        <v>27111500</v>
      </c>
      <c r="G8959" s="33" t="s">
        <v>466</v>
      </c>
      <c r="H8959" s="33">
        <v>1</v>
      </c>
      <c r="I8959" s="33">
        <v>6</v>
      </c>
      <c r="J8959" s="36">
        <v>1</v>
      </c>
      <c r="K8959" s="37">
        <v>106020</v>
      </c>
      <c r="L8959" s="38" t="s">
        <v>15</v>
      </c>
      <c r="M8959" s="38" t="s">
        <v>13</v>
      </c>
    </row>
    <row r="8960" spans="1:13" s="39" customFormat="1" ht="12.75" x14ac:dyDescent="0.2">
      <c r="A8960" s="33" t="s">
        <v>27</v>
      </c>
      <c r="B8960" s="33" t="s">
        <v>585</v>
      </c>
      <c r="C8960" s="34">
        <v>10</v>
      </c>
      <c r="D8960" s="33" t="s">
        <v>93</v>
      </c>
      <c r="E8960" s="33" t="s">
        <v>9328</v>
      </c>
      <c r="F8960" s="35">
        <v>26111700</v>
      </c>
      <c r="G8960" s="33" t="s">
        <v>466</v>
      </c>
      <c r="H8960" s="33">
        <v>1</v>
      </c>
      <c r="I8960" s="33">
        <v>6</v>
      </c>
      <c r="J8960" s="36">
        <v>4</v>
      </c>
      <c r="K8960" s="37">
        <v>93704</v>
      </c>
      <c r="L8960" s="38" t="s">
        <v>15</v>
      </c>
      <c r="M8960" s="38" t="s">
        <v>13</v>
      </c>
    </row>
    <row r="8961" spans="1:13" s="39" customFormat="1" ht="12.75" x14ac:dyDescent="0.2">
      <c r="A8961" s="33" t="s">
        <v>27</v>
      </c>
      <c r="B8961" s="33" t="s">
        <v>585</v>
      </c>
      <c r="C8961" s="34">
        <v>10</v>
      </c>
      <c r="D8961" s="33" t="s">
        <v>93</v>
      </c>
      <c r="E8961" s="33" t="s">
        <v>9329</v>
      </c>
      <c r="F8961" s="35">
        <v>31231400</v>
      </c>
      <c r="G8961" s="33" t="s">
        <v>466</v>
      </c>
      <c r="H8961" s="33">
        <v>1</v>
      </c>
      <c r="I8961" s="33">
        <v>6</v>
      </c>
      <c r="J8961" s="36">
        <v>5</v>
      </c>
      <c r="K8961" s="37">
        <v>780000</v>
      </c>
      <c r="L8961" s="38" t="s">
        <v>15</v>
      </c>
      <c r="M8961" s="38" t="s">
        <v>13</v>
      </c>
    </row>
    <row r="8962" spans="1:13" s="39" customFormat="1" ht="12.75" x14ac:dyDescent="0.2">
      <c r="A8962" s="33" t="s">
        <v>27</v>
      </c>
      <c r="B8962" s="33" t="s">
        <v>585</v>
      </c>
      <c r="C8962" s="34">
        <v>10</v>
      </c>
      <c r="D8962" s="33" t="s">
        <v>93</v>
      </c>
      <c r="E8962" s="33" t="s">
        <v>9330</v>
      </c>
      <c r="F8962" s="35">
        <v>31201600</v>
      </c>
      <c r="G8962" s="33" t="s">
        <v>466</v>
      </c>
      <c r="H8962" s="33">
        <v>1</v>
      </c>
      <c r="I8962" s="33">
        <v>6</v>
      </c>
      <c r="J8962" s="36">
        <v>3</v>
      </c>
      <c r="K8962" s="37">
        <v>115380</v>
      </c>
      <c r="L8962" s="38" t="s">
        <v>15</v>
      </c>
      <c r="M8962" s="38" t="s">
        <v>13</v>
      </c>
    </row>
    <row r="8963" spans="1:13" s="39" customFormat="1" ht="12.75" x14ac:dyDescent="0.2">
      <c r="A8963" s="33" t="s">
        <v>27</v>
      </c>
      <c r="B8963" s="33" t="s">
        <v>585</v>
      </c>
      <c r="C8963" s="34">
        <v>10</v>
      </c>
      <c r="D8963" s="33" t="s">
        <v>93</v>
      </c>
      <c r="E8963" s="33" t="s">
        <v>9331</v>
      </c>
      <c r="F8963" s="35">
        <v>24111500</v>
      </c>
      <c r="G8963" s="33" t="s">
        <v>466</v>
      </c>
      <c r="H8963" s="33">
        <v>1</v>
      </c>
      <c r="I8963" s="33">
        <v>6</v>
      </c>
      <c r="J8963" s="36">
        <v>2</v>
      </c>
      <c r="K8963" s="37">
        <v>116820</v>
      </c>
      <c r="L8963" s="38" t="s">
        <v>15</v>
      </c>
      <c r="M8963" s="38" t="s">
        <v>13</v>
      </c>
    </row>
    <row r="8964" spans="1:13" s="39" customFormat="1" ht="12.75" x14ac:dyDescent="0.2">
      <c r="A8964" s="33" t="s">
        <v>27</v>
      </c>
      <c r="B8964" s="33" t="s">
        <v>585</v>
      </c>
      <c r="C8964" s="34">
        <v>10</v>
      </c>
      <c r="D8964" s="33" t="s">
        <v>93</v>
      </c>
      <c r="E8964" s="33" t="s">
        <v>9332</v>
      </c>
      <c r="F8964" s="35">
        <v>31201600</v>
      </c>
      <c r="G8964" s="33" t="s">
        <v>466</v>
      </c>
      <c r="H8964" s="33">
        <v>1</v>
      </c>
      <c r="I8964" s="33">
        <v>6</v>
      </c>
      <c r="J8964" s="36">
        <v>2</v>
      </c>
      <c r="K8964" s="37">
        <v>116952</v>
      </c>
      <c r="L8964" s="38" t="s">
        <v>15</v>
      </c>
      <c r="M8964" s="38" t="s">
        <v>13</v>
      </c>
    </row>
    <row r="8965" spans="1:13" s="39" customFormat="1" ht="12.75" x14ac:dyDescent="0.2">
      <c r="A8965" s="33" t="s">
        <v>27</v>
      </c>
      <c r="B8965" s="33" t="s">
        <v>585</v>
      </c>
      <c r="C8965" s="34">
        <v>10</v>
      </c>
      <c r="D8965" s="33" t="s">
        <v>93</v>
      </c>
      <c r="E8965" s="33" t="s">
        <v>9333</v>
      </c>
      <c r="F8965" s="35">
        <v>11151700</v>
      </c>
      <c r="G8965" s="33" t="s">
        <v>466</v>
      </c>
      <c r="H8965" s="33">
        <v>1</v>
      </c>
      <c r="I8965" s="33">
        <v>6</v>
      </c>
      <c r="J8965" s="36">
        <v>2</v>
      </c>
      <c r="K8965" s="37">
        <v>80000</v>
      </c>
      <c r="L8965" s="38" t="s">
        <v>15</v>
      </c>
      <c r="M8965" s="38" t="s">
        <v>13</v>
      </c>
    </row>
    <row r="8966" spans="1:13" s="39" customFormat="1" ht="12.75" x14ac:dyDescent="0.2">
      <c r="A8966" s="33" t="s">
        <v>27</v>
      </c>
      <c r="B8966" s="33" t="s">
        <v>585</v>
      </c>
      <c r="C8966" s="34">
        <v>10</v>
      </c>
      <c r="D8966" s="33" t="s">
        <v>93</v>
      </c>
      <c r="E8966" s="33" t="s">
        <v>9334</v>
      </c>
      <c r="F8966" s="35">
        <v>11151700</v>
      </c>
      <c r="G8966" s="33" t="s">
        <v>466</v>
      </c>
      <c r="H8966" s="33">
        <v>1</v>
      </c>
      <c r="I8966" s="33">
        <v>6</v>
      </c>
      <c r="J8966" s="36">
        <v>2</v>
      </c>
      <c r="K8966" s="37">
        <v>80000</v>
      </c>
      <c r="L8966" s="38" t="s">
        <v>15</v>
      </c>
      <c r="M8966" s="38" t="s">
        <v>13</v>
      </c>
    </row>
    <row r="8967" spans="1:13" s="39" customFormat="1" ht="12.75" x14ac:dyDescent="0.2">
      <c r="A8967" s="33" t="s">
        <v>27</v>
      </c>
      <c r="B8967" s="33" t="s">
        <v>585</v>
      </c>
      <c r="C8967" s="34">
        <v>10</v>
      </c>
      <c r="D8967" s="33" t="s">
        <v>93</v>
      </c>
      <c r="E8967" s="33" t="s">
        <v>9335</v>
      </c>
      <c r="F8967" s="35">
        <v>11151700</v>
      </c>
      <c r="G8967" s="33" t="s">
        <v>466</v>
      </c>
      <c r="H8967" s="33">
        <v>1</v>
      </c>
      <c r="I8967" s="33">
        <v>6</v>
      </c>
      <c r="J8967" s="36">
        <v>2</v>
      </c>
      <c r="K8967" s="37">
        <v>80000</v>
      </c>
      <c r="L8967" s="38" t="s">
        <v>15</v>
      </c>
      <c r="M8967" s="38" t="s">
        <v>13</v>
      </c>
    </row>
    <row r="8968" spans="1:13" s="39" customFormat="1" ht="12.75" x14ac:dyDescent="0.2">
      <c r="A8968" s="33" t="s">
        <v>27</v>
      </c>
      <c r="B8968" s="33" t="s">
        <v>585</v>
      </c>
      <c r="C8968" s="34">
        <v>10</v>
      </c>
      <c r="D8968" s="33" t="s">
        <v>93</v>
      </c>
      <c r="E8968" s="33" t="s">
        <v>9336</v>
      </c>
      <c r="F8968" s="35">
        <v>31231400</v>
      </c>
      <c r="G8968" s="33" t="s">
        <v>466</v>
      </c>
      <c r="H8968" s="33">
        <v>1</v>
      </c>
      <c r="I8968" s="33">
        <v>6</v>
      </c>
      <c r="J8968" s="36">
        <v>5</v>
      </c>
      <c r="K8968" s="37">
        <v>180000</v>
      </c>
      <c r="L8968" s="38" t="s">
        <v>15</v>
      </c>
      <c r="M8968" s="38" t="s">
        <v>13</v>
      </c>
    </row>
    <row r="8969" spans="1:13" s="39" customFormat="1" ht="12.75" x14ac:dyDescent="0.2">
      <c r="A8969" s="33" t="s">
        <v>27</v>
      </c>
      <c r="B8969" s="33" t="s">
        <v>585</v>
      </c>
      <c r="C8969" s="34">
        <v>10</v>
      </c>
      <c r="D8969" s="33" t="s">
        <v>93</v>
      </c>
      <c r="E8969" s="33" t="s">
        <v>9337</v>
      </c>
      <c r="F8969" s="35">
        <v>31201600</v>
      </c>
      <c r="G8969" s="33" t="s">
        <v>466</v>
      </c>
      <c r="H8969" s="33">
        <v>1</v>
      </c>
      <c r="I8969" s="33">
        <v>6</v>
      </c>
      <c r="J8969" s="36">
        <v>2</v>
      </c>
      <c r="K8969" s="37">
        <v>125948</v>
      </c>
      <c r="L8969" s="38" t="s">
        <v>15</v>
      </c>
      <c r="M8969" s="38" t="s">
        <v>13</v>
      </c>
    </row>
    <row r="8970" spans="1:13" s="39" customFormat="1" ht="12.75" x14ac:dyDescent="0.2">
      <c r="A8970" s="33" t="s">
        <v>27</v>
      </c>
      <c r="B8970" s="33" t="s">
        <v>585</v>
      </c>
      <c r="C8970" s="34">
        <v>10</v>
      </c>
      <c r="D8970" s="33" t="s">
        <v>93</v>
      </c>
      <c r="E8970" s="33" t="s">
        <v>9338</v>
      </c>
      <c r="F8970" s="35">
        <v>30102000</v>
      </c>
      <c r="G8970" s="33" t="s">
        <v>466</v>
      </c>
      <c r="H8970" s="33">
        <v>1</v>
      </c>
      <c r="I8970" s="33">
        <v>6</v>
      </c>
      <c r="J8970" s="36">
        <v>2</v>
      </c>
      <c r="K8970" s="37">
        <v>250000</v>
      </c>
      <c r="L8970" s="38" t="s">
        <v>15</v>
      </c>
      <c r="M8970" s="38" t="s">
        <v>13</v>
      </c>
    </row>
    <row r="8971" spans="1:13" s="39" customFormat="1" ht="12.75" x14ac:dyDescent="0.2">
      <c r="A8971" s="33" t="s">
        <v>27</v>
      </c>
      <c r="B8971" s="33" t="s">
        <v>585</v>
      </c>
      <c r="C8971" s="34">
        <v>10</v>
      </c>
      <c r="D8971" s="33" t="s">
        <v>93</v>
      </c>
      <c r="E8971" s="33" t="s">
        <v>9339</v>
      </c>
      <c r="F8971" s="35">
        <v>10141600</v>
      </c>
      <c r="G8971" s="33" t="s">
        <v>466</v>
      </c>
      <c r="H8971" s="33">
        <v>1</v>
      </c>
      <c r="I8971" s="33">
        <v>6</v>
      </c>
      <c r="J8971" s="36">
        <v>4</v>
      </c>
      <c r="K8971" s="37">
        <v>136800</v>
      </c>
      <c r="L8971" s="38" t="s">
        <v>15</v>
      </c>
      <c r="M8971" s="38" t="s">
        <v>13</v>
      </c>
    </row>
    <row r="8972" spans="1:13" s="39" customFormat="1" ht="12.75" x14ac:dyDescent="0.2">
      <c r="A8972" s="33" t="s">
        <v>27</v>
      </c>
      <c r="B8972" s="33" t="s">
        <v>585</v>
      </c>
      <c r="C8972" s="34">
        <v>10</v>
      </c>
      <c r="D8972" s="33" t="s">
        <v>93</v>
      </c>
      <c r="E8972" s="33" t="s">
        <v>9340</v>
      </c>
      <c r="F8972" s="35">
        <v>31191500</v>
      </c>
      <c r="G8972" s="33" t="s">
        <v>466</v>
      </c>
      <c r="H8972" s="33">
        <v>1</v>
      </c>
      <c r="I8972" s="33">
        <v>6</v>
      </c>
      <c r="J8972" s="36">
        <v>10</v>
      </c>
      <c r="K8972" s="37">
        <v>137270</v>
      </c>
      <c r="L8972" s="38" t="s">
        <v>2369</v>
      </c>
      <c r="M8972" s="38" t="s">
        <v>13</v>
      </c>
    </row>
    <row r="8973" spans="1:13" s="39" customFormat="1" ht="12.75" x14ac:dyDescent="0.2">
      <c r="A8973" s="33" t="s">
        <v>27</v>
      </c>
      <c r="B8973" s="33" t="s">
        <v>585</v>
      </c>
      <c r="C8973" s="34">
        <v>10</v>
      </c>
      <c r="D8973" s="33" t="s">
        <v>93</v>
      </c>
      <c r="E8973" s="33" t="s">
        <v>9341</v>
      </c>
      <c r="F8973" s="35">
        <v>31231400</v>
      </c>
      <c r="G8973" s="33" t="s">
        <v>466</v>
      </c>
      <c r="H8973" s="33">
        <v>1</v>
      </c>
      <c r="I8973" s="33">
        <v>6</v>
      </c>
      <c r="J8973" s="36">
        <v>5</v>
      </c>
      <c r="K8973" s="37">
        <v>240000</v>
      </c>
      <c r="L8973" s="38" t="s">
        <v>15</v>
      </c>
      <c r="M8973" s="38" t="s">
        <v>13</v>
      </c>
    </row>
    <row r="8974" spans="1:13" s="39" customFormat="1" ht="12.75" x14ac:dyDescent="0.2">
      <c r="A8974" s="33" t="s">
        <v>27</v>
      </c>
      <c r="B8974" s="33" t="s">
        <v>585</v>
      </c>
      <c r="C8974" s="34">
        <v>10</v>
      </c>
      <c r="D8974" s="33" t="s">
        <v>93</v>
      </c>
      <c r="E8974" s="33" t="s">
        <v>9342</v>
      </c>
      <c r="F8974" s="35">
        <v>31231400</v>
      </c>
      <c r="G8974" s="33" t="s">
        <v>466</v>
      </c>
      <c r="H8974" s="33">
        <v>1</v>
      </c>
      <c r="I8974" s="33">
        <v>6</v>
      </c>
      <c r="J8974" s="36">
        <v>5</v>
      </c>
      <c r="K8974" s="37">
        <v>210000</v>
      </c>
      <c r="L8974" s="38" t="s">
        <v>15</v>
      </c>
      <c r="M8974" s="38" t="s">
        <v>13</v>
      </c>
    </row>
    <row r="8975" spans="1:13" s="39" customFormat="1" ht="12.75" x14ac:dyDescent="0.2">
      <c r="A8975" s="33" t="s">
        <v>27</v>
      </c>
      <c r="B8975" s="33" t="s">
        <v>585</v>
      </c>
      <c r="C8975" s="34">
        <v>10</v>
      </c>
      <c r="D8975" s="33" t="s">
        <v>93</v>
      </c>
      <c r="E8975" s="33" t="s">
        <v>9343</v>
      </c>
      <c r="F8975" s="35">
        <v>27112800</v>
      </c>
      <c r="G8975" s="33" t="s">
        <v>466</v>
      </c>
      <c r="H8975" s="33">
        <v>1</v>
      </c>
      <c r="I8975" s="33">
        <v>6</v>
      </c>
      <c r="J8975" s="36">
        <v>10</v>
      </c>
      <c r="K8975" s="37">
        <v>141300</v>
      </c>
      <c r="L8975" s="38" t="s">
        <v>15</v>
      </c>
      <c r="M8975" s="38" t="s">
        <v>13</v>
      </c>
    </row>
    <row r="8976" spans="1:13" s="39" customFormat="1" ht="12.75" x14ac:dyDescent="0.2">
      <c r="A8976" s="33" t="s">
        <v>27</v>
      </c>
      <c r="B8976" s="33" t="s">
        <v>585</v>
      </c>
      <c r="C8976" s="34">
        <v>10</v>
      </c>
      <c r="D8976" s="33" t="s">
        <v>93</v>
      </c>
      <c r="E8976" s="33" t="s">
        <v>9344</v>
      </c>
      <c r="F8976" s="35">
        <v>31191500</v>
      </c>
      <c r="G8976" s="33" t="s">
        <v>466</v>
      </c>
      <c r="H8976" s="33">
        <v>1</v>
      </c>
      <c r="I8976" s="33">
        <v>6</v>
      </c>
      <c r="J8976" s="36">
        <v>10</v>
      </c>
      <c r="K8976" s="37">
        <v>141300</v>
      </c>
      <c r="L8976" s="38" t="s">
        <v>15</v>
      </c>
      <c r="M8976" s="38" t="s">
        <v>13</v>
      </c>
    </row>
    <row r="8977" spans="1:13" s="39" customFormat="1" ht="12.75" x14ac:dyDescent="0.2">
      <c r="A8977" s="33" t="s">
        <v>27</v>
      </c>
      <c r="B8977" s="33" t="s">
        <v>585</v>
      </c>
      <c r="C8977" s="34">
        <v>10</v>
      </c>
      <c r="D8977" s="33" t="s">
        <v>93</v>
      </c>
      <c r="E8977" s="33" t="s">
        <v>9345</v>
      </c>
      <c r="F8977" s="35">
        <v>23131500</v>
      </c>
      <c r="G8977" s="33" t="s">
        <v>466</v>
      </c>
      <c r="H8977" s="33">
        <v>1</v>
      </c>
      <c r="I8977" s="33">
        <v>6</v>
      </c>
      <c r="J8977" s="36">
        <v>5</v>
      </c>
      <c r="K8977" s="37">
        <v>141300</v>
      </c>
      <c r="L8977" s="38" t="s">
        <v>15</v>
      </c>
      <c r="M8977" s="38" t="s">
        <v>13</v>
      </c>
    </row>
    <row r="8978" spans="1:13" s="39" customFormat="1" ht="12.75" x14ac:dyDescent="0.2">
      <c r="A8978" s="33" t="s">
        <v>27</v>
      </c>
      <c r="B8978" s="33" t="s">
        <v>585</v>
      </c>
      <c r="C8978" s="34">
        <v>10</v>
      </c>
      <c r="D8978" s="33" t="s">
        <v>93</v>
      </c>
      <c r="E8978" s="33" t="s">
        <v>9346</v>
      </c>
      <c r="F8978" s="35">
        <v>31201600</v>
      </c>
      <c r="G8978" s="33" t="s">
        <v>466</v>
      </c>
      <c r="H8978" s="33">
        <v>1</v>
      </c>
      <c r="I8978" s="33">
        <v>6</v>
      </c>
      <c r="J8978" s="36">
        <v>2</v>
      </c>
      <c r="K8978" s="37">
        <v>143942</v>
      </c>
      <c r="L8978" s="38" t="s">
        <v>15</v>
      </c>
      <c r="M8978" s="38" t="s">
        <v>13</v>
      </c>
    </row>
    <row r="8979" spans="1:13" s="39" customFormat="1" ht="12.75" x14ac:dyDescent="0.2">
      <c r="A8979" s="33" t="s">
        <v>27</v>
      </c>
      <c r="B8979" s="33" t="s">
        <v>585</v>
      </c>
      <c r="C8979" s="34">
        <v>10</v>
      </c>
      <c r="D8979" s="33" t="s">
        <v>93</v>
      </c>
      <c r="E8979" s="33" t="s">
        <v>9347</v>
      </c>
      <c r="F8979" s="35">
        <v>31133700</v>
      </c>
      <c r="G8979" s="33" t="s">
        <v>466</v>
      </c>
      <c r="H8979" s="33">
        <v>1</v>
      </c>
      <c r="I8979" s="33">
        <v>6</v>
      </c>
      <c r="J8979" s="36">
        <v>9</v>
      </c>
      <c r="K8979" s="37">
        <v>145800</v>
      </c>
      <c r="L8979" s="38" t="s">
        <v>15</v>
      </c>
      <c r="M8979" s="38" t="s">
        <v>13</v>
      </c>
    </row>
    <row r="8980" spans="1:13" s="39" customFormat="1" ht="12.75" x14ac:dyDescent="0.2">
      <c r="A8980" s="33" t="s">
        <v>27</v>
      </c>
      <c r="B8980" s="33" t="s">
        <v>585</v>
      </c>
      <c r="C8980" s="34">
        <v>10</v>
      </c>
      <c r="D8980" s="33" t="s">
        <v>93</v>
      </c>
      <c r="E8980" s="33" t="s">
        <v>9348</v>
      </c>
      <c r="F8980" s="35">
        <v>31211500</v>
      </c>
      <c r="G8980" s="33" t="s">
        <v>466</v>
      </c>
      <c r="H8980" s="33">
        <v>1</v>
      </c>
      <c r="I8980" s="33">
        <v>6</v>
      </c>
      <c r="J8980" s="36">
        <v>3</v>
      </c>
      <c r="K8980" s="37">
        <v>161310</v>
      </c>
      <c r="L8980" s="38" t="s">
        <v>2367</v>
      </c>
      <c r="M8980" s="38" t="s">
        <v>13</v>
      </c>
    </row>
    <row r="8981" spans="1:13" s="39" customFormat="1" ht="12.75" x14ac:dyDescent="0.2">
      <c r="A8981" s="33" t="s">
        <v>27</v>
      </c>
      <c r="B8981" s="33" t="s">
        <v>585</v>
      </c>
      <c r="C8981" s="34">
        <v>10</v>
      </c>
      <c r="D8981" s="33" t="s">
        <v>93</v>
      </c>
      <c r="E8981" s="33" t="s">
        <v>9349</v>
      </c>
      <c r="F8981" s="35">
        <v>31211500</v>
      </c>
      <c r="G8981" s="33" t="s">
        <v>466</v>
      </c>
      <c r="H8981" s="33">
        <v>1</v>
      </c>
      <c r="I8981" s="33">
        <v>6</v>
      </c>
      <c r="J8981" s="36">
        <v>3</v>
      </c>
      <c r="K8981" s="37">
        <v>161310</v>
      </c>
      <c r="L8981" s="38" t="s">
        <v>2367</v>
      </c>
      <c r="M8981" s="38" t="s">
        <v>13</v>
      </c>
    </row>
    <row r="8982" spans="1:13" s="39" customFormat="1" ht="12.75" x14ac:dyDescent="0.2">
      <c r="A8982" s="33" t="s">
        <v>27</v>
      </c>
      <c r="B8982" s="33" t="s">
        <v>585</v>
      </c>
      <c r="C8982" s="34">
        <v>10</v>
      </c>
      <c r="D8982" s="33" t="s">
        <v>93</v>
      </c>
      <c r="E8982" s="33" t="s">
        <v>9350</v>
      </c>
      <c r="F8982" s="35">
        <v>31231400</v>
      </c>
      <c r="G8982" s="33" t="s">
        <v>466</v>
      </c>
      <c r="H8982" s="33">
        <v>1</v>
      </c>
      <c r="I8982" s="33">
        <v>6</v>
      </c>
      <c r="J8982" s="36">
        <v>5</v>
      </c>
      <c r="K8982" s="37">
        <v>300000</v>
      </c>
      <c r="L8982" s="38" t="s">
        <v>15</v>
      </c>
      <c r="M8982" s="38" t="s">
        <v>13</v>
      </c>
    </row>
    <row r="8983" spans="1:13" s="39" customFormat="1" ht="12.75" x14ac:dyDescent="0.2">
      <c r="A8983" s="33" t="s">
        <v>27</v>
      </c>
      <c r="B8983" s="33" t="s">
        <v>585</v>
      </c>
      <c r="C8983" s="34">
        <v>10</v>
      </c>
      <c r="D8983" s="33" t="s">
        <v>93</v>
      </c>
      <c r="E8983" s="33" t="s">
        <v>9351</v>
      </c>
      <c r="F8983" s="35">
        <v>40183100</v>
      </c>
      <c r="G8983" s="33" t="s">
        <v>466</v>
      </c>
      <c r="H8983" s="33">
        <v>1</v>
      </c>
      <c r="I8983" s="33">
        <v>6</v>
      </c>
      <c r="J8983" s="36">
        <v>10</v>
      </c>
      <c r="K8983" s="37">
        <v>162900</v>
      </c>
      <c r="L8983" s="38" t="s">
        <v>15</v>
      </c>
      <c r="M8983" s="38" t="s">
        <v>13</v>
      </c>
    </row>
    <row r="8984" spans="1:13" s="39" customFormat="1" ht="12.75" x14ac:dyDescent="0.2">
      <c r="A8984" s="33" t="s">
        <v>27</v>
      </c>
      <c r="B8984" s="33" t="s">
        <v>585</v>
      </c>
      <c r="C8984" s="34">
        <v>10</v>
      </c>
      <c r="D8984" s="33" t="s">
        <v>93</v>
      </c>
      <c r="E8984" s="33" t="s">
        <v>9352</v>
      </c>
      <c r="F8984" s="35">
        <v>40183100</v>
      </c>
      <c r="G8984" s="33" t="s">
        <v>466</v>
      </c>
      <c r="H8984" s="33">
        <v>1</v>
      </c>
      <c r="I8984" s="33">
        <v>6</v>
      </c>
      <c r="J8984" s="36">
        <v>10</v>
      </c>
      <c r="K8984" s="37">
        <v>162900</v>
      </c>
      <c r="L8984" s="38" t="s">
        <v>15</v>
      </c>
      <c r="M8984" s="38" t="s">
        <v>13</v>
      </c>
    </row>
    <row r="8985" spans="1:13" s="39" customFormat="1" ht="12.75" x14ac:dyDescent="0.2">
      <c r="A8985" s="33" t="s">
        <v>27</v>
      </c>
      <c r="B8985" s="33" t="s">
        <v>585</v>
      </c>
      <c r="C8985" s="34">
        <v>10</v>
      </c>
      <c r="D8985" s="33" t="s">
        <v>93</v>
      </c>
      <c r="E8985" s="33" t="s">
        <v>9353</v>
      </c>
      <c r="F8985" s="35">
        <v>40183100</v>
      </c>
      <c r="G8985" s="33" t="s">
        <v>466</v>
      </c>
      <c r="H8985" s="33">
        <v>1</v>
      </c>
      <c r="I8985" s="33">
        <v>6</v>
      </c>
      <c r="J8985" s="36">
        <v>10</v>
      </c>
      <c r="K8985" s="37">
        <v>162900</v>
      </c>
      <c r="L8985" s="38" t="s">
        <v>15</v>
      </c>
      <c r="M8985" s="38" t="s">
        <v>13</v>
      </c>
    </row>
    <row r="8986" spans="1:13" s="39" customFormat="1" ht="12.75" x14ac:dyDescent="0.2">
      <c r="A8986" s="33" t="s">
        <v>27</v>
      </c>
      <c r="B8986" s="33" t="s">
        <v>585</v>
      </c>
      <c r="C8986" s="34">
        <v>10</v>
      </c>
      <c r="D8986" s="33" t="s">
        <v>93</v>
      </c>
      <c r="E8986" s="33" t="s">
        <v>9354</v>
      </c>
      <c r="F8986" s="35">
        <v>26111700</v>
      </c>
      <c r="G8986" s="33" t="s">
        <v>466</v>
      </c>
      <c r="H8986" s="33">
        <v>1</v>
      </c>
      <c r="I8986" s="33">
        <v>6</v>
      </c>
      <c r="J8986" s="36">
        <v>8</v>
      </c>
      <c r="K8986" s="37">
        <v>250616</v>
      </c>
      <c r="L8986" s="38" t="s">
        <v>15</v>
      </c>
      <c r="M8986" s="38" t="s">
        <v>13</v>
      </c>
    </row>
    <row r="8987" spans="1:13" s="39" customFormat="1" ht="12.75" x14ac:dyDescent="0.2">
      <c r="A8987" s="33" t="s">
        <v>27</v>
      </c>
      <c r="B8987" s="33" t="s">
        <v>585</v>
      </c>
      <c r="C8987" s="34">
        <v>10</v>
      </c>
      <c r="D8987" s="33" t="s">
        <v>93</v>
      </c>
      <c r="E8987" s="33" t="s">
        <v>9355</v>
      </c>
      <c r="F8987" s="35">
        <v>30102400</v>
      </c>
      <c r="G8987" s="33" t="s">
        <v>466</v>
      </c>
      <c r="H8987" s="33">
        <v>1</v>
      </c>
      <c r="I8987" s="33">
        <v>6</v>
      </c>
      <c r="J8987" s="36">
        <v>2</v>
      </c>
      <c r="K8987" s="37">
        <v>40000</v>
      </c>
      <c r="L8987" s="38" t="s">
        <v>15</v>
      </c>
      <c r="M8987" s="38" t="s">
        <v>13</v>
      </c>
    </row>
    <row r="8988" spans="1:13" s="39" customFormat="1" ht="12.75" x14ac:dyDescent="0.2">
      <c r="A8988" s="33" t="s">
        <v>27</v>
      </c>
      <c r="B8988" s="33" t="s">
        <v>585</v>
      </c>
      <c r="C8988" s="34">
        <v>10</v>
      </c>
      <c r="D8988" s="33" t="s">
        <v>93</v>
      </c>
      <c r="E8988" s="33" t="s">
        <v>9356</v>
      </c>
      <c r="F8988" s="35">
        <v>30102400</v>
      </c>
      <c r="G8988" s="33" t="s">
        <v>466</v>
      </c>
      <c r="H8988" s="33">
        <v>1</v>
      </c>
      <c r="I8988" s="33">
        <v>6</v>
      </c>
      <c r="J8988" s="36">
        <v>2</v>
      </c>
      <c r="K8988" s="37">
        <v>30000</v>
      </c>
      <c r="L8988" s="38" t="s">
        <v>15</v>
      </c>
      <c r="M8988" s="38" t="s">
        <v>13</v>
      </c>
    </row>
    <row r="8989" spans="1:13" s="39" customFormat="1" ht="12.75" x14ac:dyDescent="0.2">
      <c r="A8989" s="33" t="s">
        <v>27</v>
      </c>
      <c r="B8989" s="33" t="s">
        <v>585</v>
      </c>
      <c r="C8989" s="34">
        <v>10</v>
      </c>
      <c r="D8989" s="33" t="s">
        <v>93</v>
      </c>
      <c r="E8989" s="33" t="s">
        <v>9357</v>
      </c>
      <c r="F8989" s="35">
        <v>31211500</v>
      </c>
      <c r="G8989" s="33" t="s">
        <v>466</v>
      </c>
      <c r="H8989" s="33">
        <v>1</v>
      </c>
      <c r="I8989" s="33">
        <v>6</v>
      </c>
      <c r="J8989" s="36">
        <v>6</v>
      </c>
      <c r="K8989" s="37">
        <v>233766</v>
      </c>
      <c r="L8989" s="38" t="s">
        <v>15</v>
      </c>
      <c r="M8989" s="38" t="s">
        <v>13</v>
      </c>
    </row>
    <row r="8990" spans="1:13" s="39" customFormat="1" ht="12.75" x14ac:dyDescent="0.2">
      <c r="A8990" s="33" t="s">
        <v>27</v>
      </c>
      <c r="B8990" s="33" t="s">
        <v>585</v>
      </c>
      <c r="C8990" s="34">
        <v>10</v>
      </c>
      <c r="D8990" s="33" t="s">
        <v>93</v>
      </c>
      <c r="E8990" s="33" t="s">
        <v>9358</v>
      </c>
      <c r="F8990" s="35">
        <v>26111700</v>
      </c>
      <c r="G8990" s="33" t="s">
        <v>466</v>
      </c>
      <c r="H8990" s="33">
        <v>1</v>
      </c>
      <c r="I8990" s="33">
        <v>6</v>
      </c>
      <c r="J8990" s="36">
        <v>2</v>
      </c>
      <c r="K8990" s="37">
        <v>208992</v>
      </c>
      <c r="L8990" s="38" t="s">
        <v>15</v>
      </c>
      <c r="M8990" s="38" t="s">
        <v>13</v>
      </c>
    </row>
    <row r="8991" spans="1:13" s="39" customFormat="1" ht="12.75" x14ac:dyDescent="0.2">
      <c r="A8991" s="33" t="s">
        <v>27</v>
      </c>
      <c r="B8991" s="33" t="s">
        <v>585</v>
      </c>
      <c r="C8991" s="34">
        <v>10</v>
      </c>
      <c r="D8991" s="33" t="s">
        <v>93</v>
      </c>
      <c r="E8991" s="33" t="s">
        <v>9359</v>
      </c>
      <c r="F8991" s="35">
        <v>26111700</v>
      </c>
      <c r="G8991" s="33" t="s">
        <v>466</v>
      </c>
      <c r="H8991" s="33">
        <v>1</v>
      </c>
      <c r="I8991" s="33">
        <v>6</v>
      </c>
      <c r="J8991" s="36">
        <v>15</v>
      </c>
      <c r="K8991" s="37">
        <v>199200</v>
      </c>
      <c r="L8991" s="38" t="s">
        <v>15</v>
      </c>
      <c r="M8991" s="38" t="s">
        <v>13</v>
      </c>
    </row>
    <row r="8992" spans="1:13" s="39" customFormat="1" ht="12.75" x14ac:dyDescent="0.2">
      <c r="A8992" s="33" t="s">
        <v>27</v>
      </c>
      <c r="B8992" s="33" t="s">
        <v>585</v>
      </c>
      <c r="C8992" s="34">
        <v>10</v>
      </c>
      <c r="D8992" s="33" t="s">
        <v>93</v>
      </c>
      <c r="E8992" s="33" t="s">
        <v>9360</v>
      </c>
      <c r="F8992" s="35">
        <v>31211500</v>
      </c>
      <c r="G8992" s="33" t="s">
        <v>466</v>
      </c>
      <c r="H8992" s="33">
        <v>1</v>
      </c>
      <c r="I8992" s="33">
        <v>6</v>
      </c>
      <c r="J8992" s="36">
        <v>2</v>
      </c>
      <c r="K8992" s="37">
        <v>1960000</v>
      </c>
      <c r="L8992" s="38" t="s">
        <v>15</v>
      </c>
      <c r="M8992" s="38" t="s">
        <v>13</v>
      </c>
    </row>
    <row r="8993" spans="1:13" s="39" customFormat="1" ht="12.75" x14ac:dyDescent="0.2">
      <c r="A8993" s="33" t="s">
        <v>27</v>
      </c>
      <c r="B8993" s="33" t="s">
        <v>585</v>
      </c>
      <c r="C8993" s="34">
        <v>10</v>
      </c>
      <c r="D8993" s="33" t="s">
        <v>93</v>
      </c>
      <c r="E8993" s="33" t="s">
        <v>9361</v>
      </c>
      <c r="F8993" s="35">
        <v>31151900</v>
      </c>
      <c r="G8993" s="33" t="s">
        <v>466</v>
      </c>
      <c r="H8993" s="33">
        <v>1</v>
      </c>
      <c r="I8993" s="33">
        <v>6</v>
      </c>
      <c r="J8993" s="36">
        <v>50</v>
      </c>
      <c r="K8993" s="37">
        <v>270000</v>
      </c>
      <c r="L8993" s="38" t="s">
        <v>2369</v>
      </c>
      <c r="M8993" s="38" t="s">
        <v>13</v>
      </c>
    </row>
    <row r="8994" spans="1:13" s="39" customFormat="1" ht="12.75" x14ac:dyDescent="0.2">
      <c r="A8994" s="33" t="s">
        <v>27</v>
      </c>
      <c r="B8994" s="33" t="s">
        <v>585</v>
      </c>
      <c r="C8994" s="34">
        <v>10</v>
      </c>
      <c r="D8994" s="33" t="s">
        <v>93</v>
      </c>
      <c r="E8994" s="33" t="s">
        <v>9362</v>
      </c>
      <c r="F8994" s="35">
        <v>26121600</v>
      </c>
      <c r="G8994" s="33" t="s">
        <v>466</v>
      </c>
      <c r="H8994" s="33">
        <v>1</v>
      </c>
      <c r="I8994" s="33">
        <v>6</v>
      </c>
      <c r="J8994" s="36">
        <v>10</v>
      </c>
      <c r="K8994" s="37">
        <v>177900</v>
      </c>
      <c r="L8994" s="38" t="s">
        <v>2369</v>
      </c>
      <c r="M8994" s="38" t="s">
        <v>13</v>
      </c>
    </row>
    <row r="8995" spans="1:13" s="39" customFormat="1" ht="12.75" x14ac:dyDescent="0.2">
      <c r="A8995" s="33" t="s">
        <v>27</v>
      </c>
      <c r="B8995" s="33" t="s">
        <v>585</v>
      </c>
      <c r="C8995" s="34">
        <v>10</v>
      </c>
      <c r="D8995" s="33" t="s">
        <v>93</v>
      </c>
      <c r="E8995" s="33" t="s">
        <v>9363</v>
      </c>
      <c r="F8995" s="35">
        <v>31201600</v>
      </c>
      <c r="G8995" s="33" t="s">
        <v>466</v>
      </c>
      <c r="H8995" s="33">
        <v>1</v>
      </c>
      <c r="I8995" s="33">
        <v>6</v>
      </c>
      <c r="J8995" s="36">
        <v>4</v>
      </c>
      <c r="K8995" s="37">
        <v>176400</v>
      </c>
      <c r="L8995" s="38" t="s">
        <v>15</v>
      </c>
      <c r="M8995" s="38" t="s">
        <v>13</v>
      </c>
    </row>
    <row r="8996" spans="1:13" s="39" customFormat="1" ht="12.75" x14ac:dyDescent="0.2">
      <c r="A8996" s="33" t="s">
        <v>27</v>
      </c>
      <c r="B8996" s="33" t="s">
        <v>585</v>
      </c>
      <c r="C8996" s="34">
        <v>10</v>
      </c>
      <c r="D8996" s="33" t="s">
        <v>93</v>
      </c>
      <c r="E8996" s="33" t="s">
        <v>9364</v>
      </c>
      <c r="F8996" s="35">
        <v>31211900</v>
      </c>
      <c r="G8996" s="33" t="s">
        <v>466</v>
      </c>
      <c r="H8996" s="33">
        <v>2</v>
      </c>
      <c r="I8996" s="33">
        <v>7</v>
      </c>
      <c r="J8996" s="36">
        <v>10</v>
      </c>
      <c r="K8996" s="37">
        <v>105000</v>
      </c>
      <c r="L8996" s="38" t="s">
        <v>15</v>
      </c>
      <c r="M8996" s="38" t="s">
        <v>13</v>
      </c>
    </row>
    <row r="8997" spans="1:13" s="39" customFormat="1" ht="12.75" x14ac:dyDescent="0.2">
      <c r="A8997" s="33" t="s">
        <v>27</v>
      </c>
      <c r="B8997" s="33" t="s">
        <v>585</v>
      </c>
      <c r="C8997" s="34">
        <v>10</v>
      </c>
      <c r="D8997" s="33" t="s">
        <v>93</v>
      </c>
      <c r="E8997" s="33" t="s">
        <v>9365</v>
      </c>
      <c r="F8997" s="35">
        <v>27112800</v>
      </c>
      <c r="G8997" s="33" t="s">
        <v>466</v>
      </c>
      <c r="H8997" s="33">
        <v>1</v>
      </c>
      <c r="I8997" s="33">
        <v>6</v>
      </c>
      <c r="J8997" s="36">
        <v>10</v>
      </c>
      <c r="K8997" s="37">
        <v>176400</v>
      </c>
      <c r="L8997" s="38" t="s">
        <v>15</v>
      </c>
      <c r="M8997" s="38" t="s">
        <v>13</v>
      </c>
    </row>
    <row r="8998" spans="1:13" s="39" customFormat="1" ht="12.75" x14ac:dyDescent="0.2">
      <c r="A8998" s="33" t="s">
        <v>27</v>
      </c>
      <c r="B8998" s="33" t="s">
        <v>585</v>
      </c>
      <c r="C8998" s="34">
        <v>10</v>
      </c>
      <c r="D8998" s="33" t="s">
        <v>93</v>
      </c>
      <c r="E8998" s="33" t="s">
        <v>9366</v>
      </c>
      <c r="F8998" s="35">
        <v>31201500</v>
      </c>
      <c r="G8998" s="33" t="s">
        <v>466</v>
      </c>
      <c r="H8998" s="33">
        <v>1</v>
      </c>
      <c r="I8998" s="33">
        <v>6</v>
      </c>
      <c r="J8998" s="36">
        <v>24</v>
      </c>
      <c r="K8998" s="37">
        <v>178632</v>
      </c>
      <c r="L8998" s="38" t="s">
        <v>15</v>
      </c>
      <c r="M8998" s="38" t="s">
        <v>13</v>
      </c>
    </row>
    <row r="8999" spans="1:13" s="39" customFormat="1" ht="12.75" x14ac:dyDescent="0.2">
      <c r="A8999" s="33" t="s">
        <v>27</v>
      </c>
      <c r="B8999" s="33" t="s">
        <v>585</v>
      </c>
      <c r="C8999" s="34">
        <v>10</v>
      </c>
      <c r="D8999" s="33" t="s">
        <v>93</v>
      </c>
      <c r="E8999" s="33" t="s">
        <v>9367</v>
      </c>
      <c r="F8999" s="35">
        <v>11151700</v>
      </c>
      <c r="G8999" s="33" t="s">
        <v>466</v>
      </c>
      <c r="H8999" s="33">
        <v>1</v>
      </c>
      <c r="I8999" s="33">
        <v>6</v>
      </c>
      <c r="J8999" s="36">
        <v>2</v>
      </c>
      <c r="K8999" s="37">
        <v>80000</v>
      </c>
      <c r="L8999" s="38" t="s">
        <v>15</v>
      </c>
      <c r="M8999" s="38" t="s">
        <v>13</v>
      </c>
    </row>
    <row r="9000" spans="1:13" s="39" customFormat="1" ht="12.75" x14ac:dyDescent="0.2">
      <c r="A9000" s="33" t="s">
        <v>27</v>
      </c>
      <c r="B9000" s="33" t="s">
        <v>585</v>
      </c>
      <c r="C9000" s="34">
        <v>10</v>
      </c>
      <c r="D9000" s="33" t="s">
        <v>93</v>
      </c>
      <c r="E9000" s="33" t="s">
        <v>9368</v>
      </c>
      <c r="F9000" s="35">
        <v>11151700</v>
      </c>
      <c r="G9000" s="33" t="s">
        <v>466</v>
      </c>
      <c r="H9000" s="33">
        <v>1</v>
      </c>
      <c r="I9000" s="33">
        <v>6</v>
      </c>
      <c r="J9000" s="36">
        <v>2</v>
      </c>
      <c r="K9000" s="37">
        <v>80000</v>
      </c>
      <c r="L9000" s="38" t="s">
        <v>15</v>
      </c>
      <c r="M9000" s="38" t="s">
        <v>13</v>
      </c>
    </row>
    <row r="9001" spans="1:13" s="39" customFormat="1" ht="12.75" x14ac:dyDescent="0.2">
      <c r="A9001" s="33" t="s">
        <v>27</v>
      </c>
      <c r="B9001" s="33" t="s">
        <v>585</v>
      </c>
      <c r="C9001" s="34">
        <v>10</v>
      </c>
      <c r="D9001" s="33" t="s">
        <v>93</v>
      </c>
      <c r="E9001" s="33" t="s">
        <v>9369</v>
      </c>
      <c r="F9001" s="35">
        <v>11151700</v>
      </c>
      <c r="G9001" s="33" t="s">
        <v>466</v>
      </c>
      <c r="H9001" s="33">
        <v>1</v>
      </c>
      <c r="I9001" s="33">
        <v>6</v>
      </c>
      <c r="J9001" s="36">
        <v>2</v>
      </c>
      <c r="K9001" s="37">
        <v>80000</v>
      </c>
      <c r="L9001" s="38" t="s">
        <v>15</v>
      </c>
      <c r="M9001" s="38" t="s">
        <v>13</v>
      </c>
    </row>
    <row r="9002" spans="1:13" s="39" customFormat="1" ht="12.75" x14ac:dyDescent="0.2">
      <c r="A9002" s="33" t="s">
        <v>27</v>
      </c>
      <c r="B9002" s="33" t="s">
        <v>585</v>
      </c>
      <c r="C9002" s="34">
        <v>10</v>
      </c>
      <c r="D9002" s="33" t="s">
        <v>93</v>
      </c>
      <c r="E9002" s="33" t="s">
        <v>9370</v>
      </c>
      <c r="F9002" s="35">
        <v>11151700</v>
      </c>
      <c r="G9002" s="33" t="s">
        <v>466</v>
      </c>
      <c r="H9002" s="33">
        <v>1</v>
      </c>
      <c r="I9002" s="33">
        <v>6</v>
      </c>
      <c r="J9002" s="36">
        <v>2</v>
      </c>
      <c r="K9002" s="37">
        <v>80000</v>
      </c>
      <c r="L9002" s="38" t="s">
        <v>15</v>
      </c>
      <c r="M9002" s="38" t="s">
        <v>13</v>
      </c>
    </row>
    <row r="9003" spans="1:13" s="39" customFormat="1" ht="12.75" x14ac:dyDescent="0.2">
      <c r="A9003" s="33" t="s">
        <v>27</v>
      </c>
      <c r="B9003" s="33" t="s">
        <v>585</v>
      </c>
      <c r="C9003" s="34">
        <v>10</v>
      </c>
      <c r="D9003" s="33" t="s">
        <v>93</v>
      </c>
      <c r="E9003" s="33" t="s">
        <v>9371</v>
      </c>
      <c r="F9003" s="35">
        <v>31231400</v>
      </c>
      <c r="G9003" s="33" t="s">
        <v>466</v>
      </c>
      <c r="H9003" s="33">
        <v>1</v>
      </c>
      <c r="I9003" s="33">
        <v>6</v>
      </c>
      <c r="J9003" s="36">
        <v>5</v>
      </c>
      <c r="K9003" s="37">
        <v>300000</v>
      </c>
      <c r="L9003" s="38" t="s">
        <v>15</v>
      </c>
      <c r="M9003" s="38" t="s">
        <v>13</v>
      </c>
    </row>
    <row r="9004" spans="1:13" s="39" customFormat="1" ht="12.75" x14ac:dyDescent="0.2">
      <c r="A9004" s="33" t="s">
        <v>27</v>
      </c>
      <c r="B9004" s="33" t="s">
        <v>585</v>
      </c>
      <c r="C9004" s="34">
        <v>10</v>
      </c>
      <c r="D9004" s="33" t="s">
        <v>93</v>
      </c>
      <c r="E9004" s="33" t="s">
        <v>9372</v>
      </c>
      <c r="F9004" s="35">
        <v>23271800</v>
      </c>
      <c r="G9004" s="33" t="s">
        <v>466</v>
      </c>
      <c r="H9004" s="33">
        <v>1</v>
      </c>
      <c r="I9004" s="33">
        <v>6</v>
      </c>
      <c r="J9004" s="36">
        <v>2</v>
      </c>
      <c r="K9004" s="37">
        <v>450000</v>
      </c>
      <c r="L9004" s="38" t="s">
        <v>15</v>
      </c>
      <c r="M9004" s="38" t="s">
        <v>13</v>
      </c>
    </row>
    <row r="9005" spans="1:13" s="39" customFormat="1" ht="12.75" x14ac:dyDescent="0.2">
      <c r="A9005" s="33" t="s">
        <v>27</v>
      </c>
      <c r="B9005" s="33" t="s">
        <v>585</v>
      </c>
      <c r="C9005" s="34">
        <v>10</v>
      </c>
      <c r="D9005" s="33" t="s">
        <v>93</v>
      </c>
      <c r="E9005" s="33" t="s">
        <v>9373</v>
      </c>
      <c r="F9005" s="35">
        <v>41122000</v>
      </c>
      <c r="G9005" s="33" t="s">
        <v>466</v>
      </c>
      <c r="H9005" s="33">
        <v>1</v>
      </c>
      <c r="I9005" s="33">
        <v>6</v>
      </c>
      <c r="J9005" s="36">
        <v>10</v>
      </c>
      <c r="K9005" s="37">
        <v>186930</v>
      </c>
      <c r="L9005" s="38" t="s">
        <v>15</v>
      </c>
      <c r="M9005" s="38" t="s">
        <v>13</v>
      </c>
    </row>
    <row r="9006" spans="1:13" s="39" customFormat="1" ht="12.75" x14ac:dyDescent="0.2">
      <c r="A9006" s="33" t="s">
        <v>27</v>
      </c>
      <c r="B9006" s="33" t="s">
        <v>585</v>
      </c>
      <c r="C9006" s="34">
        <v>10</v>
      </c>
      <c r="D9006" s="33" t="s">
        <v>93</v>
      </c>
      <c r="E9006" s="33" t="s">
        <v>9374</v>
      </c>
      <c r="F9006" s="35">
        <v>55121700</v>
      </c>
      <c r="G9006" s="33" t="s">
        <v>466</v>
      </c>
      <c r="H9006" s="33">
        <v>1</v>
      </c>
      <c r="I9006" s="33">
        <v>6</v>
      </c>
      <c r="J9006" s="36">
        <v>20</v>
      </c>
      <c r="K9006" s="37">
        <v>476440</v>
      </c>
      <c r="L9006" s="38" t="s">
        <v>15</v>
      </c>
      <c r="M9006" s="38" t="s">
        <v>13</v>
      </c>
    </row>
    <row r="9007" spans="1:13" s="39" customFormat="1" ht="12.75" x14ac:dyDescent="0.2">
      <c r="A9007" s="33" t="s">
        <v>27</v>
      </c>
      <c r="B9007" s="33" t="s">
        <v>585</v>
      </c>
      <c r="C9007" s="34">
        <v>10</v>
      </c>
      <c r="D9007" s="33" t="s">
        <v>93</v>
      </c>
      <c r="E9007" s="33" t="s">
        <v>9375</v>
      </c>
      <c r="F9007" s="35">
        <v>55121700</v>
      </c>
      <c r="G9007" s="33" t="s">
        <v>466</v>
      </c>
      <c r="H9007" s="33">
        <v>1</v>
      </c>
      <c r="I9007" s="33">
        <v>6</v>
      </c>
      <c r="J9007" s="36">
        <v>20</v>
      </c>
      <c r="K9007" s="37">
        <v>466880</v>
      </c>
      <c r="L9007" s="38" t="s">
        <v>15</v>
      </c>
      <c r="M9007" s="38" t="s">
        <v>13</v>
      </c>
    </row>
    <row r="9008" spans="1:13" s="39" customFormat="1" ht="12.75" x14ac:dyDescent="0.2">
      <c r="A9008" s="33" t="s">
        <v>27</v>
      </c>
      <c r="B9008" s="33" t="s">
        <v>585</v>
      </c>
      <c r="C9008" s="34">
        <v>10</v>
      </c>
      <c r="D9008" s="33" t="s">
        <v>93</v>
      </c>
      <c r="E9008" s="33" t="s">
        <v>9376</v>
      </c>
      <c r="F9008" s="35">
        <v>27111500</v>
      </c>
      <c r="G9008" s="33" t="s">
        <v>466</v>
      </c>
      <c r="H9008" s="33">
        <v>1</v>
      </c>
      <c r="I9008" s="33">
        <v>6</v>
      </c>
      <c r="J9008" s="36">
        <v>4</v>
      </c>
      <c r="K9008" s="37">
        <v>240000</v>
      </c>
      <c r="L9008" s="38" t="s">
        <v>15</v>
      </c>
      <c r="M9008" s="38" t="s">
        <v>13</v>
      </c>
    </row>
    <row r="9009" spans="1:13" s="39" customFormat="1" ht="12.75" x14ac:dyDescent="0.2">
      <c r="A9009" s="33" t="s">
        <v>27</v>
      </c>
      <c r="B9009" s="33" t="s">
        <v>585</v>
      </c>
      <c r="C9009" s="34">
        <v>10</v>
      </c>
      <c r="D9009" s="33" t="s">
        <v>93</v>
      </c>
      <c r="E9009" s="33" t="s">
        <v>9377</v>
      </c>
      <c r="F9009" s="35">
        <v>27111500</v>
      </c>
      <c r="G9009" s="33" t="s">
        <v>466</v>
      </c>
      <c r="H9009" s="33">
        <v>1</v>
      </c>
      <c r="I9009" s="33">
        <v>6</v>
      </c>
      <c r="J9009" s="36">
        <v>4</v>
      </c>
      <c r="K9009" s="37">
        <v>240000</v>
      </c>
      <c r="L9009" s="38" t="s">
        <v>15</v>
      </c>
      <c r="M9009" s="38" t="s">
        <v>13</v>
      </c>
    </row>
    <row r="9010" spans="1:13" s="39" customFormat="1" ht="12.75" x14ac:dyDescent="0.2">
      <c r="A9010" s="33" t="s">
        <v>27</v>
      </c>
      <c r="B9010" s="33" t="s">
        <v>585</v>
      </c>
      <c r="C9010" s="34">
        <v>10</v>
      </c>
      <c r="D9010" s="33" t="s">
        <v>93</v>
      </c>
      <c r="E9010" s="33" t="s">
        <v>9378</v>
      </c>
      <c r="F9010" s="35">
        <v>31211900</v>
      </c>
      <c r="G9010" s="33" t="s">
        <v>466</v>
      </c>
      <c r="H9010" s="33">
        <v>2</v>
      </c>
      <c r="I9010" s="33">
        <v>7</v>
      </c>
      <c r="J9010" s="36">
        <v>17</v>
      </c>
      <c r="K9010" s="37">
        <v>102000</v>
      </c>
      <c r="L9010" s="38" t="s">
        <v>15</v>
      </c>
      <c r="M9010" s="38" t="s">
        <v>13</v>
      </c>
    </row>
    <row r="9011" spans="1:13" s="39" customFormat="1" ht="12.75" x14ac:dyDescent="0.2">
      <c r="A9011" s="33" t="s">
        <v>27</v>
      </c>
      <c r="B9011" s="33" t="s">
        <v>585</v>
      </c>
      <c r="C9011" s="34">
        <v>10</v>
      </c>
      <c r="D9011" s="33" t="s">
        <v>93</v>
      </c>
      <c r="E9011" s="33" t="s">
        <v>9379</v>
      </c>
      <c r="F9011" s="35">
        <v>26121500</v>
      </c>
      <c r="G9011" s="33" t="s">
        <v>466</v>
      </c>
      <c r="H9011" s="33">
        <v>1</v>
      </c>
      <c r="I9011" s="33">
        <v>6</v>
      </c>
      <c r="J9011" s="36">
        <v>3</v>
      </c>
      <c r="K9011" s="37">
        <v>306360</v>
      </c>
      <c r="L9011" s="38" t="s">
        <v>15</v>
      </c>
      <c r="M9011" s="38" t="s">
        <v>13</v>
      </c>
    </row>
    <row r="9012" spans="1:13" s="39" customFormat="1" ht="12.75" x14ac:dyDescent="0.2">
      <c r="A9012" s="33" t="s">
        <v>27</v>
      </c>
      <c r="B9012" s="33" t="s">
        <v>585</v>
      </c>
      <c r="C9012" s="34">
        <v>10</v>
      </c>
      <c r="D9012" s="33" t="s">
        <v>93</v>
      </c>
      <c r="E9012" s="33" t="s">
        <v>9380</v>
      </c>
      <c r="F9012" s="35">
        <v>10141600</v>
      </c>
      <c r="G9012" s="33" t="s">
        <v>466</v>
      </c>
      <c r="H9012" s="33">
        <v>1</v>
      </c>
      <c r="I9012" s="33">
        <v>6</v>
      </c>
      <c r="J9012" s="36">
        <v>3</v>
      </c>
      <c r="K9012" s="37">
        <v>207900</v>
      </c>
      <c r="L9012" s="38" t="s">
        <v>15</v>
      </c>
      <c r="M9012" s="38" t="s">
        <v>13</v>
      </c>
    </row>
    <row r="9013" spans="1:13" s="39" customFormat="1" ht="12.75" x14ac:dyDescent="0.2">
      <c r="A9013" s="33" t="s">
        <v>27</v>
      </c>
      <c r="B9013" s="33" t="s">
        <v>585</v>
      </c>
      <c r="C9013" s="34">
        <v>10</v>
      </c>
      <c r="D9013" s="33" t="s">
        <v>93</v>
      </c>
      <c r="E9013" s="33" t="s">
        <v>9381</v>
      </c>
      <c r="F9013" s="35">
        <v>31191500</v>
      </c>
      <c r="G9013" s="33" t="s">
        <v>466</v>
      </c>
      <c r="H9013" s="33">
        <v>1</v>
      </c>
      <c r="I9013" s="33">
        <v>6</v>
      </c>
      <c r="J9013" s="36">
        <v>10</v>
      </c>
      <c r="K9013" s="37">
        <v>211500</v>
      </c>
      <c r="L9013" s="38" t="s">
        <v>15</v>
      </c>
      <c r="M9013" s="38" t="s">
        <v>13</v>
      </c>
    </row>
    <row r="9014" spans="1:13" s="39" customFormat="1" ht="12.75" x14ac:dyDescent="0.2">
      <c r="A9014" s="33" t="s">
        <v>27</v>
      </c>
      <c r="B9014" s="33" t="s">
        <v>585</v>
      </c>
      <c r="C9014" s="34">
        <v>10</v>
      </c>
      <c r="D9014" s="33" t="s">
        <v>93</v>
      </c>
      <c r="E9014" s="33" t="s">
        <v>9382</v>
      </c>
      <c r="F9014" s="35">
        <v>30102400</v>
      </c>
      <c r="G9014" s="33" t="s">
        <v>466</v>
      </c>
      <c r="H9014" s="33">
        <v>1</v>
      </c>
      <c r="I9014" s="33">
        <v>6</v>
      </c>
      <c r="J9014" s="36">
        <v>2</v>
      </c>
      <c r="K9014" s="37">
        <v>20000</v>
      </c>
      <c r="L9014" s="38" t="s">
        <v>15</v>
      </c>
      <c r="M9014" s="38" t="s">
        <v>13</v>
      </c>
    </row>
    <row r="9015" spans="1:13" s="39" customFormat="1" ht="12.75" x14ac:dyDescent="0.2">
      <c r="A9015" s="33" t="s">
        <v>27</v>
      </c>
      <c r="B9015" s="33" t="s">
        <v>585</v>
      </c>
      <c r="C9015" s="34">
        <v>10</v>
      </c>
      <c r="D9015" s="33" t="s">
        <v>93</v>
      </c>
      <c r="E9015" s="33" t="s">
        <v>9383</v>
      </c>
      <c r="F9015" s="35">
        <v>31201600</v>
      </c>
      <c r="G9015" s="33" t="s">
        <v>466</v>
      </c>
      <c r="H9015" s="33">
        <v>1</v>
      </c>
      <c r="I9015" s="33">
        <v>6</v>
      </c>
      <c r="J9015" s="36">
        <v>2</v>
      </c>
      <c r="K9015" s="37">
        <v>224910</v>
      </c>
      <c r="L9015" s="38" t="s">
        <v>15</v>
      </c>
      <c r="M9015" s="38" t="s">
        <v>13</v>
      </c>
    </row>
    <row r="9016" spans="1:13" s="39" customFormat="1" ht="12.75" x14ac:dyDescent="0.2">
      <c r="A9016" s="33" t="s">
        <v>27</v>
      </c>
      <c r="B9016" s="33" t="s">
        <v>585</v>
      </c>
      <c r="C9016" s="34">
        <v>10</v>
      </c>
      <c r="D9016" s="33" t="s">
        <v>93</v>
      </c>
      <c r="E9016" s="33" t="s">
        <v>9384</v>
      </c>
      <c r="F9016" s="35">
        <v>10141600</v>
      </c>
      <c r="G9016" s="33" t="s">
        <v>466</v>
      </c>
      <c r="H9016" s="33">
        <v>1</v>
      </c>
      <c r="I9016" s="33">
        <v>6</v>
      </c>
      <c r="J9016" s="36">
        <v>3</v>
      </c>
      <c r="K9016" s="37">
        <v>226800</v>
      </c>
      <c r="L9016" s="38" t="s">
        <v>15</v>
      </c>
      <c r="M9016" s="38" t="s">
        <v>13</v>
      </c>
    </row>
    <row r="9017" spans="1:13" s="39" customFormat="1" ht="12.75" x14ac:dyDescent="0.2">
      <c r="A9017" s="33" t="s">
        <v>27</v>
      </c>
      <c r="B9017" s="33" t="s">
        <v>585</v>
      </c>
      <c r="C9017" s="34">
        <v>10</v>
      </c>
      <c r="D9017" s="33" t="s">
        <v>93</v>
      </c>
      <c r="E9017" s="33" t="s">
        <v>9385</v>
      </c>
      <c r="F9017" s="35">
        <v>31211500</v>
      </c>
      <c r="G9017" s="33" t="s">
        <v>466</v>
      </c>
      <c r="H9017" s="33">
        <v>1</v>
      </c>
      <c r="I9017" s="33">
        <v>6</v>
      </c>
      <c r="J9017" s="36">
        <v>3</v>
      </c>
      <c r="K9017" s="37">
        <v>164025</v>
      </c>
      <c r="L9017" s="38" t="s">
        <v>2367</v>
      </c>
      <c r="M9017" s="38" t="s">
        <v>13</v>
      </c>
    </row>
    <row r="9018" spans="1:13" s="39" customFormat="1" ht="12.75" x14ac:dyDescent="0.2">
      <c r="A9018" s="33" t="s">
        <v>27</v>
      </c>
      <c r="B9018" s="33" t="s">
        <v>585</v>
      </c>
      <c r="C9018" s="34">
        <v>10</v>
      </c>
      <c r="D9018" s="33" t="s">
        <v>93</v>
      </c>
      <c r="E9018" s="33" t="s">
        <v>9386</v>
      </c>
      <c r="F9018" s="35">
        <v>31211700</v>
      </c>
      <c r="G9018" s="33" t="s">
        <v>466</v>
      </c>
      <c r="H9018" s="33">
        <v>1</v>
      </c>
      <c r="I9018" s="33">
        <v>6</v>
      </c>
      <c r="J9018" s="36">
        <v>1</v>
      </c>
      <c r="K9018" s="37">
        <v>230580</v>
      </c>
      <c r="L9018" s="38" t="s">
        <v>15</v>
      </c>
      <c r="M9018" s="38" t="s">
        <v>13</v>
      </c>
    </row>
    <row r="9019" spans="1:13" s="39" customFormat="1" ht="12.75" x14ac:dyDescent="0.2">
      <c r="A9019" s="33" t="s">
        <v>27</v>
      </c>
      <c r="B9019" s="33" t="s">
        <v>585</v>
      </c>
      <c r="C9019" s="34">
        <v>10</v>
      </c>
      <c r="D9019" s="33" t="s">
        <v>93</v>
      </c>
      <c r="E9019" s="33" t="s">
        <v>9387</v>
      </c>
      <c r="F9019" s="35">
        <v>31211500</v>
      </c>
      <c r="G9019" s="33" t="s">
        <v>466</v>
      </c>
      <c r="H9019" s="33">
        <v>1</v>
      </c>
      <c r="I9019" s="33">
        <v>6</v>
      </c>
      <c r="J9019" s="36">
        <v>3</v>
      </c>
      <c r="K9019" s="37">
        <v>160131</v>
      </c>
      <c r="L9019" s="38" t="s">
        <v>15</v>
      </c>
      <c r="M9019" s="38" t="s">
        <v>13</v>
      </c>
    </row>
    <row r="9020" spans="1:13" s="39" customFormat="1" ht="12.75" x14ac:dyDescent="0.2">
      <c r="A9020" s="33" t="s">
        <v>27</v>
      </c>
      <c r="B9020" s="33" t="s">
        <v>585</v>
      </c>
      <c r="C9020" s="34">
        <v>10</v>
      </c>
      <c r="D9020" s="33" t="s">
        <v>93</v>
      </c>
      <c r="E9020" s="33" t="s">
        <v>9388</v>
      </c>
      <c r="F9020" s="35">
        <v>30102400</v>
      </c>
      <c r="G9020" s="33" t="s">
        <v>466</v>
      </c>
      <c r="H9020" s="33">
        <v>1</v>
      </c>
      <c r="I9020" s="33">
        <v>6</v>
      </c>
      <c r="J9020" s="36">
        <v>2</v>
      </c>
      <c r="K9020" s="37">
        <v>20000</v>
      </c>
      <c r="L9020" s="38" t="s">
        <v>2369</v>
      </c>
      <c r="M9020" s="38" t="s">
        <v>13</v>
      </c>
    </row>
    <row r="9021" spans="1:13" s="39" customFormat="1" ht="12.75" x14ac:dyDescent="0.2">
      <c r="A9021" s="33" t="s">
        <v>27</v>
      </c>
      <c r="B9021" s="33" t="s">
        <v>585</v>
      </c>
      <c r="C9021" s="34">
        <v>10</v>
      </c>
      <c r="D9021" s="33" t="s">
        <v>93</v>
      </c>
      <c r="E9021" s="33" t="s">
        <v>9389</v>
      </c>
      <c r="F9021" s="35">
        <v>31231400</v>
      </c>
      <c r="G9021" s="33" t="s">
        <v>466</v>
      </c>
      <c r="H9021" s="33">
        <v>1</v>
      </c>
      <c r="I9021" s="33">
        <v>6</v>
      </c>
      <c r="J9021" s="36">
        <v>5</v>
      </c>
      <c r="K9021" s="37">
        <v>420000</v>
      </c>
      <c r="L9021" s="38" t="s">
        <v>15</v>
      </c>
      <c r="M9021" s="38" t="s">
        <v>13</v>
      </c>
    </row>
    <row r="9022" spans="1:13" s="39" customFormat="1" ht="12.75" x14ac:dyDescent="0.2">
      <c r="A9022" s="33" t="s">
        <v>27</v>
      </c>
      <c r="B9022" s="33" t="s">
        <v>585</v>
      </c>
      <c r="C9022" s="34">
        <v>10</v>
      </c>
      <c r="D9022" s="33" t="s">
        <v>93</v>
      </c>
      <c r="E9022" s="33" t="s">
        <v>9390</v>
      </c>
      <c r="F9022" s="35">
        <v>40171500</v>
      </c>
      <c r="G9022" s="33" t="s">
        <v>466</v>
      </c>
      <c r="H9022" s="33">
        <v>1</v>
      </c>
      <c r="I9022" s="33">
        <v>6</v>
      </c>
      <c r="J9022" s="36">
        <v>5</v>
      </c>
      <c r="K9022" s="37">
        <v>630000</v>
      </c>
      <c r="L9022" s="38" t="s">
        <v>15</v>
      </c>
      <c r="M9022" s="38" t="s">
        <v>13</v>
      </c>
    </row>
    <row r="9023" spans="1:13" s="39" customFormat="1" ht="12.75" x14ac:dyDescent="0.2">
      <c r="A9023" s="33" t="s">
        <v>27</v>
      </c>
      <c r="B9023" s="33" t="s">
        <v>585</v>
      </c>
      <c r="C9023" s="34">
        <v>10</v>
      </c>
      <c r="D9023" s="33" t="s">
        <v>93</v>
      </c>
      <c r="E9023" s="33" t="s">
        <v>9223</v>
      </c>
      <c r="F9023" s="35">
        <v>31211900</v>
      </c>
      <c r="G9023" s="33" t="s">
        <v>466</v>
      </c>
      <c r="H9023" s="33">
        <v>2</v>
      </c>
      <c r="I9023" s="33">
        <v>7</v>
      </c>
      <c r="J9023" s="36">
        <v>21</v>
      </c>
      <c r="K9023" s="37">
        <v>105000</v>
      </c>
      <c r="L9023" s="38" t="s">
        <v>15</v>
      </c>
      <c r="M9023" s="38" t="s">
        <v>13</v>
      </c>
    </row>
    <row r="9024" spans="1:13" s="39" customFormat="1" ht="12.75" x14ac:dyDescent="0.2">
      <c r="A9024" s="33" t="s">
        <v>27</v>
      </c>
      <c r="B9024" s="33" t="s">
        <v>585</v>
      </c>
      <c r="C9024" s="34">
        <v>10</v>
      </c>
      <c r="D9024" s="33" t="s">
        <v>93</v>
      </c>
      <c r="E9024" s="33" t="s">
        <v>9391</v>
      </c>
      <c r="F9024" s="35">
        <v>26111700</v>
      </c>
      <c r="G9024" s="33" t="s">
        <v>466</v>
      </c>
      <c r="H9024" s="33">
        <v>1</v>
      </c>
      <c r="I9024" s="33">
        <v>6</v>
      </c>
      <c r="J9024" s="36">
        <v>10</v>
      </c>
      <c r="K9024" s="37">
        <v>80400</v>
      </c>
      <c r="L9024" s="38" t="s">
        <v>15</v>
      </c>
      <c r="M9024" s="38" t="s">
        <v>13</v>
      </c>
    </row>
    <row r="9025" spans="1:13" s="39" customFormat="1" ht="12.75" x14ac:dyDescent="0.2">
      <c r="A9025" s="33" t="s">
        <v>27</v>
      </c>
      <c r="B9025" s="33" t="s">
        <v>585</v>
      </c>
      <c r="C9025" s="34">
        <v>10</v>
      </c>
      <c r="D9025" s="33" t="s">
        <v>93</v>
      </c>
      <c r="E9025" s="33" t="s">
        <v>9392</v>
      </c>
      <c r="F9025" s="35">
        <v>40161500</v>
      </c>
      <c r="G9025" s="33" t="s">
        <v>466</v>
      </c>
      <c r="H9025" s="33">
        <v>1</v>
      </c>
      <c r="I9025" s="33">
        <v>6</v>
      </c>
      <c r="J9025" s="36">
        <v>3</v>
      </c>
      <c r="K9025" s="37">
        <v>420675</v>
      </c>
      <c r="L9025" s="38" t="s">
        <v>15</v>
      </c>
      <c r="M9025" s="38" t="s">
        <v>13</v>
      </c>
    </row>
    <row r="9026" spans="1:13" s="39" customFormat="1" ht="12.75" x14ac:dyDescent="0.2">
      <c r="A9026" s="33" t="s">
        <v>27</v>
      </c>
      <c r="B9026" s="33" t="s">
        <v>585</v>
      </c>
      <c r="C9026" s="34">
        <v>10</v>
      </c>
      <c r="D9026" s="33" t="s">
        <v>93</v>
      </c>
      <c r="E9026" s="33" t="s">
        <v>7826</v>
      </c>
      <c r="F9026" s="35">
        <v>31211900</v>
      </c>
      <c r="G9026" s="33" t="s">
        <v>466</v>
      </c>
      <c r="H9026" s="33">
        <v>2</v>
      </c>
      <c r="I9026" s="33">
        <v>7</v>
      </c>
      <c r="J9026" s="36">
        <v>21</v>
      </c>
      <c r="K9026" s="37">
        <v>157500</v>
      </c>
      <c r="L9026" s="38" t="s">
        <v>15</v>
      </c>
      <c r="M9026" s="38" t="s">
        <v>13</v>
      </c>
    </row>
    <row r="9027" spans="1:13" s="39" customFormat="1" ht="12.75" x14ac:dyDescent="0.2">
      <c r="A9027" s="33" t="s">
        <v>27</v>
      </c>
      <c r="B9027" s="33" t="s">
        <v>585</v>
      </c>
      <c r="C9027" s="34">
        <v>10</v>
      </c>
      <c r="D9027" s="33" t="s">
        <v>93</v>
      </c>
      <c r="E9027" s="33" t="s">
        <v>9393</v>
      </c>
      <c r="F9027" s="35">
        <v>31211500</v>
      </c>
      <c r="G9027" s="33" t="s">
        <v>466</v>
      </c>
      <c r="H9027" s="33">
        <v>1</v>
      </c>
      <c r="I9027" s="33">
        <v>6</v>
      </c>
      <c r="J9027" s="36">
        <v>1</v>
      </c>
      <c r="K9027" s="37">
        <v>250039</v>
      </c>
      <c r="L9027" s="38" t="s">
        <v>2367</v>
      </c>
      <c r="M9027" s="38" t="s">
        <v>13</v>
      </c>
    </row>
    <row r="9028" spans="1:13" s="39" customFormat="1" ht="12.75" x14ac:dyDescent="0.2">
      <c r="A9028" s="33" t="s">
        <v>27</v>
      </c>
      <c r="B9028" s="33" t="s">
        <v>585</v>
      </c>
      <c r="C9028" s="34">
        <v>10</v>
      </c>
      <c r="D9028" s="33" t="s">
        <v>93</v>
      </c>
      <c r="E9028" s="33" t="s">
        <v>9394</v>
      </c>
      <c r="F9028" s="35">
        <v>24111500</v>
      </c>
      <c r="G9028" s="33" t="s">
        <v>466</v>
      </c>
      <c r="H9028" s="33">
        <v>1</v>
      </c>
      <c r="I9028" s="33">
        <v>6</v>
      </c>
      <c r="J9028" s="36">
        <v>10</v>
      </c>
      <c r="K9028" s="37">
        <v>269900</v>
      </c>
      <c r="L9028" s="38" t="s">
        <v>15</v>
      </c>
      <c r="M9028" s="38" t="s">
        <v>13</v>
      </c>
    </row>
    <row r="9029" spans="1:13" s="39" customFormat="1" ht="12.75" x14ac:dyDescent="0.2">
      <c r="A9029" s="33" t="s">
        <v>27</v>
      </c>
      <c r="B9029" s="33" t="s">
        <v>585</v>
      </c>
      <c r="C9029" s="34">
        <v>10</v>
      </c>
      <c r="D9029" s="33" t="s">
        <v>93</v>
      </c>
      <c r="E9029" s="33" t="s">
        <v>9395</v>
      </c>
      <c r="F9029" s="35">
        <v>31211500</v>
      </c>
      <c r="G9029" s="33" t="s">
        <v>466</v>
      </c>
      <c r="H9029" s="33">
        <v>1</v>
      </c>
      <c r="I9029" s="33">
        <v>6</v>
      </c>
      <c r="J9029" s="36">
        <v>3</v>
      </c>
      <c r="K9029" s="37">
        <v>203844</v>
      </c>
      <c r="L9029" s="38" t="s">
        <v>2367</v>
      </c>
      <c r="M9029" s="38" t="s">
        <v>13</v>
      </c>
    </row>
    <row r="9030" spans="1:13" s="39" customFormat="1" ht="12.75" x14ac:dyDescent="0.2">
      <c r="A9030" s="33" t="s">
        <v>27</v>
      </c>
      <c r="B9030" s="33" t="s">
        <v>585</v>
      </c>
      <c r="C9030" s="34">
        <v>10</v>
      </c>
      <c r="D9030" s="33" t="s">
        <v>93</v>
      </c>
      <c r="E9030" s="33" t="s">
        <v>9396</v>
      </c>
      <c r="F9030" s="35">
        <v>40171500</v>
      </c>
      <c r="G9030" s="33" t="s">
        <v>466</v>
      </c>
      <c r="H9030" s="33">
        <v>1</v>
      </c>
      <c r="I9030" s="33">
        <v>6</v>
      </c>
      <c r="J9030" s="36">
        <v>5</v>
      </c>
      <c r="K9030" s="37">
        <v>810000</v>
      </c>
      <c r="L9030" s="38" t="s">
        <v>15</v>
      </c>
      <c r="M9030" s="38" t="s">
        <v>13</v>
      </c>
    </row>
    <row r="9031" spans="1:13" s="39" customFormat="1" ht="12.75" x14ac:dyDescent="0.2">
      <c r="A9031" s="33" t="s">
        <v>27</v>
      </c>
      <c r="B9031" s="33" t="s">
        <v>585</v>
      </c>
      <c r="C9031" s="34">
        <v>10</v>
      </c>
      <c r="D9031" s="33" t="s">
        <v>93</v>
      </c>
      <c r="E9031" s="33" t="s">
        <v>9397</v>
      </c>
      <c r="F9031" s="35">
        <v>31201600</v>
      </c>
      <c r="G9031" s="33" t="s">
        <v>466</v>
      </c>
      <c r="H9031" s="33">
        <v>1</v>
      </c>
      <c r="I9031" s="33">
        <v>6</v>
      </c>
      <c r="J9031" s="36">
        <v>3</v>
      </c>
      <c r="K9031" s="37">
        <v>281457</v>
      </c>
      <c r="L9031" s="38" t="s">
        <v>15</v>
      </c>
      <c r="M9031" s="38" t="s">
        <v>13</v>
      </c>
    </row>
    <row r="9032" spans="1:13" s="39" customFormat="1" ht="12.75" x14ac:dyDescent="0.2">
      <c r="A9032" s="33" t="s">
        <v>27</v>
      </c>
      <c r="B9032" s="33" t="s">
        <v>585</v>
      </c>
      <c r="C9032" s="34">
        <v>10</v>
      </c>
      <c r="D9032" s="33" t="s">
        <v>93</v>
      </c>
      <c r="E9032" s="33" t="s">
        <v>9398</v>
      </c>
      <c r="F9032" s="35">
        <v>30102400</v>
      </c>
      <c r="G9032" s="33" t="s">
        <v>466</v>
      </c>
      <c r="H9032" s="33">
        <v>1</v>
      </c>
      <c r="I9032" s="33">
        <v>6</v>
      </c>
      <c r="J9032" s="36">
        <v>2</v>
      </c>
      <c r="K9032" s="37">
        <v>70000</v>
      </c>
      <c r="L9032" s="38" t="s">
        <v>15</v>
      </c>
      <c r="M9032" s="38" t="s">
        <v>13</v>
      </c>
    </row>
    <row r="9033" spans="1:13" s="39" customFormat="1" ht="12.75" x14ac:dyDescent="0.2">
      <c r="A9033" s="33" t="s">
        <v>27</v>
      </c>
      <c r="B9033" s="33" t="s">
        <v>585</v>
      </c>
      <c r="C9033" s="34">
        <v>10</v>
      </c>
      <c r="D9033" s="33" t="s">
        <v>93</v>
      </c>
      <c r="E9033" s="33" t="s">
        <v>9399</v>
      </c>
      <c r="F9033" s="35">
        <v>30102400</v>
      </c>
      <c r="G9033" s="33" t="s">
        <v>466</v>
      </c>
      <c r="H9033" s="33">
        <v>1</v>
      </c>
      <c r="I9033" s="33">
        <v>6</v>
      </c>
      <c r="J9033" s="36">
        <v>2</v>
      </c>
      <c r="K9033" s="37">
        <v>140000</v>
      </c>
      <c r="L9033" s="38" t="s">
        <v>15</v>
      </c>
      <c r="M9033" s="38" t="s">
        <v>13</v>
      </c>
    </row>
    <row r="9034" spans="1:13" s="39" customFormat="1" ht="12.75" x14ac:dyDescent="0.2">
      <c r="A9034" s="33" t="s">
        <v>27</v>
      </c>
      <c r="B9034" s="33" t="s">
        <v>585</v>
      </c>
      <c r="C9034" s="34">
        <v>10</v>
      </c>
      <c r="D9034" s="33" t="s">
        <v>93</v>
      </c>
      <c r="E9034" s="33" t="s">
        <v>9400</v>
      </c>
      <c r="F9034" s="35">
        <v>27111500</v>
      </c>
      <c r="G9034" s="33" t="s">
        <v>466</v>
      </c>
      <c r="H9034" s="33">
        <v>1</v>
      </c>
      <c r="I9034" s="33">
        <v>6</v>
      </c>
      <c r="J9034" s="36">
        <v>40</v>
      </c>
      <c r="K9034" s="37">
        <v>320000</v>
      </c>
      <c r="L9034" s="38" t="s">
        <v>15</v>
      </c>
      <c r="M9034" s="38" t="s">
        <v>13</v>
      </c>
    </row>
    <row r="9035" spans="1:13" s="39" customFormat="1" ht="12.75" x14ac:dyDescent="0.2">
      <c r="A9035" s="33" t="s">
        <v>27</v>
      </c>
      <c r="B9035" s="33" t="s">
        <v>585</v>
      </c>
      <c r="C9035" s="34">
        <v>10</v>
      </c>
      <c r="D9035" s="33" t="s">
        <v>93</v>
      </c>
      <c r="E9035" s="33" t="s">
        <v>9401</v>
      </c>
      <c r="F9035" s="35">
        <v>31211500</v>
      </c>
      <c r="G9035" s="33" t="s">
        <v>466</v>
      </c>
      <c r="H9035" s="33">
        <v>1</v>
      </c>
      <c r="I9035" s="33">
        <v>6</v>
      </c>
      <c r="J9035" s="36">
        <v>2</v>
      </c>
      <c r="K9035" s="37">
        <v>104000</v>
      </c>
      <c r="L9035" s="38" t="s">
        <v>2367</v>
      </c>
      <c r="M9035" s="38" t="s">
        <v>13</v>
      </c>
    </row>
    <row r="9036" spans="1:13" s="39" customFormat="1" ht="12.75" x14ac:dyDescent="0.2">
      <c r="A9036" s="33" t="s">
        <v>27</v>
      </c>
      <c r="B9036" s="33" t="s">
        <v>585</v>
      </c>
      <c r="C9036" s="34">
        <v>10</v>
      </c>
      <c r="D9036" s="33" t="s">
        <v>93</v>
      </c>
      <c r="E9036" s="33" t="s">
        <v>9402</v>
      </c>
      <c r="F9036" s="35">
        <v>23291800</v>
      </c>
      <c r="G9036" s="33" t="s">
        <v>466</v>
      </c>
      <c r="H9036" s="33">
        <v>1</v>
      </c>
      <c r="I9036" s="33">
        <v>6</v>
      </c>
      <c r="J9036" s="36">
        <v>40</v>
      </c>
      <c r="K9036" s="37">
        <v>295640</v>
      </c>
      <c r="L9036" s="38" t="s">
        <v>15</v>
      </c>
      <c r="M9036" s="38" t="s">
        <v>13</v>
      </c>
    </row>
    <row r="9037" spans="1:13" s="39" customFormat="1" ht="12.75" x14ac:dyDescent="0.2">
      <c r="A9037" s="33" t="s">
        <v>27</v>
      </c>
      <c r="B9037" s="33" t="s">
        <v>585</v>
      </c>
      <c r="C9037" s="34">
        <v>10</v>
      </c>
      <c r="D9037" s="33" t="s">
        <v>93</v>
      </c>
      <c r="E9037" s="33" t="s">
        <v>9403</v>
      </c>
      <c r="F9037" s="35">
        <v>31211500</v>
      </c>
      <c r="G9037" s="33" t="s">
        <v>466</v>
      </c>
      <c r="H9037" s="33">
        <v>1</v>
      </c>
      <c r="I9037" s="33">
        <v>6</v>
      </c>
      <c r="J9037" s="36">
        <v>1</v>
      </c>
      <c r="K9037" s="37">
        <v>265722</v>
      </c>
      <c r="L9037" s="38" t="s">
        <v>15</v>
      </c>
      <c r="M9037" s="38" t="s">
        <v>13</v>
      </c>
    </row>
    <row r="9038" spans="1:13" s="39" customFormat="1" ht="12.75" x14ac:dyDescent="0.2">
      <c r="A9038" s="33" t="s">
        <v>27</v>
      </c>
      <c r="B9038" s="33" t="s">
        <v>585</v>
      </c>
      <c r="C9038" s="34">
        <v>10</v>
      </c>
      <c r="D9038" s="33" t="s">
        <v>93</v>
      </c>
      <c r="E9038" s="33" t="s">
        <v>9404</v>
      </c>
      <c r="F9038" s="35">
        <v>31201600</v>
      </c>
      <c r="G9038" s="33" t="s">
        <v>466</v>
      </c>
      <c r="H9038" s="33">
        <v>1</v>
      </c>
      <c r="I9038" s="33">
        <v>6</v>
      </c>
      <c r="J9038" s="36">
        <v>3</v>
      </c>
      <c r="K9038" s="37">
        <v>406614</v>
      </c>
      <c r="L9038" s="38" t="s">
        <v>15</v>
      </c>
      <c r="M9038" s="38" t="s">
        <v>13</v>
      </c>
    </row>
    <row r="9039" spans="1:13" s="39" customFormat="1" ht="12.75" x14ac:dyDescent="0.2">
      <c r="A9039" s="33" t="s">
        <v>27</v>
      </c>
      <c r="B9039" s="33" t="s">
        <v>585</v>
      </c>
      <c r="C9039" s="34">
        <v>10</v>
      </c>
      <c r="D9039" s="33" t="s">
        <v>93</v>
      </c>
      <c r="E9039" s="33" t="s">
        <v>9405</v>
      </c>
      <c r="F9039" s="35">
        <v>31211700</v>
      </c>
      <c r="G9039" s="33" t="s">
        <v>466</v>
      </c>
      <c r="H9039" s="33">
        <v>1</v>
      </c>
      <c r="I9039" s="33">
        <v>6</v>
      </c>
      <c r="J9039" s="36">
        <v>1</v>
      </c>
      <c r="K9039" s="37">
        <v>302400</v>
      </c>
      <c r="L9039" s="38" t="s">
        <v>15</v>
      </c>
      <c r="M9039" s="38" t="s">
        <v>13</v>
      </c>
    </row>
    <row r="9040" spans="1:13" s="39" customFormat="1" ht="12.75" x14ac:dyDescent="0.2">
      <c r="A9040" s="33" t="s">
        <v>27</v>
      </c>
      <c r="B9040" s="33" t="s">
        <v>585</v>
      </c>
      <c r="C9040" s="34">
        <v>10</v>
      </c>
      <c r="D9040" s="33" t="s">
        <v>93</v>
      </c>
      <c r="E9040" s="33" t="s">
        <v>9406</v>
      </c>
      <c r="F9040" s="35">
        <v>12164200</v>
      </c>
      <c r="G9040" s="33" t="s">
        <v>466</v>
      </c>
      <c r="H9040" s="33">
        <v>1</v>
      </c>
      <c r="I9040" s="33">
        <v>6</v>
      </c>
      <c r="J9040" s="36">
        <v>1</v>
      </c>
      <c r="K9040" s="37">
        <v>432360</v>
      </c>
      <c r="L9040" s="38" t="s">
        <v>2367</v>
      </c>
      <c r="M9040" s="38" t="s">
        <v>13</v>
      </c>
    </row>
    <row r="9041" spans="1:13" s="39" customFormat="1" ht="12.75" x14ac:dyDescent="0.2">
      <c r="A9041" s="33" t="s">
        <v>27</v>
      </c>
      <c r="B9041" s="33" t="s">
        <v>585</v>
      </c>
      <c r="C9041" s="34">
        <v>10</v>
      </c>
      <c r="D9041" s="33" t="s">
        <v>93</v>
      </c>
      <c r="E9041" s="33" t="s">
        <v>9407</v>
      </c>
      <c r="F9041" s="35">
        <v>39121400</v>
      </c>
      <c r="G9041" s="33" t="s">
        <v>466</v>
      </c>
      <c r="H9041" s="33">
        <v>1</v>
      </c>
      <c r="I9041" s="33">
        <v>6</v>
      </c>
      <c r="J9041" s="36">
        <v>1</v>
      </c>
      <c r="K9041" s="37">
        <v>369774</v>
      </c>
      <c r="L9041" s="38" t="s">
        <v>15</v>
      </c>
      <c r="M9041" s="38" t="s">
        <v>13</v>
      </c>
    </row>
    <row r="9042" spans="1:13" s="39" customFormat="1" ht="12.75" x14ac:dyDescent="0.2">
      <c r="A9042" s="33" t="s">
        <v>27</v>
      </c>
      <c r="B9042" s="33" t="s">
        <v>585</v>
      </c>
      <c r="C9042" s="34">
        <v>10</v>
      </c>
      <c r="D9042" s="33" t="s">
        <v>93</v>
      </c>
      <c r="E9042" s="33" t="s">
        <v>9408</v>
      </c>
      <c r="F9042" s="35">
        <v>31211500</v>
      </c>
      <c r="G9042" s="33" t="s">
        <v>466</v>
      </c>
      <c r="H9042" s="33">
        <v>1</v>
      </c>
      <c r="I9042" s="33">
        <v>6</v>
      </c>
      <c r="J9042" s="36">
        <v>3</v>
      </c>
      <c r="K9042" s="37">
        <v>239454</v>
      </c>
      <c r="L9042" s="38" t="s">
        <v>2367</v>
      </c>
      <c r="M9042" s="38" t="s">
        <v>13</v>
      </c>
    </row>
    <row r="9043" spans="1:13" s="39" customFormat="1" ht="12.75" x14ac:dyDescent="0.2">
      <c r="A9043" s="33" t="s">
        <v>27</v>
      </c>
      <c r="B9043" s="33" t="s">
        <v>585</v>
      </c>
      <c r="C9043" s="34">
        <v>10</v>
      </c>
      <c r="D9043" s="33" t="s">
        <v>93</v>
      </c>
      <c r="E9043" s="33" t="s">
        <v>9409</v>
      </c>
      <c r="F9043" s="35">
        <v>23131500</v>
      </c>
      <c r="G9043" s="33" t="s">
        <v>466</v>
      </c>
      <c r="H9043" s="33">
        <v>1</v>
      </c>
      <c r="I9043" s="33">
        <v>6</v>
      </c>
      <c r="J9043" s="36">
        <v>3</v>
      </c>
      <c r="K9043" s="37">
        <v>318060</v>
      </c>
      <c r="L9043" s="38" t="s">
        <v>15</v>
      </c>
      <c r="M9043" s="38" t="s">
        <v>13</v>
      </c>
    </row>
    <row r="9044" spans="1:13" s="39" customFormat="1" ht="12.75" x14ac:dyDescent="0.2">
      <c r="A9044" s="33" t="s">
        <v>27</v>
      </c>
      <c r="B9044" s="33" t="s">
        <v>585</v>
      </c>
      <c r="C9044" s="34">
        <v>10</v>
      </c>
      <c r="D9044" s="33" t="s">
        <v>93</v>
      </c>
      <c r="E9044" s="33" t="s">
        <v>9410</v>
      </c>
      <c r="F9044" s="35">
        <v>27112800</v>
      </c>
      <c r="G9044" s="33" t="s">
        <v>466</v>
      </c>
      <c r="H9044" s="33">
        <v>1</v>
      </c>
      <c r="I9044" s="33">
        <v>6</v>
      </c>
      <c r="J9044" s="36">
        <v>3</v>
      </c>
      <c r="K9044" s="37">
        <v>318087</v>
      </c>
      <c r="L9044" s="38" t="s">
        <v>15</v>
      </c>
      <c r="M9044" s="38" t="s">
        <v>13</v>
      </c>
    </row>
    <row r="9045" spans="1:13" s="39" customFormat="1" ht="12.75" x14ac:dyDescent="0.2">
      <c r="A9045" s="33" t="s">
        <v>27</v>
      </c>
      <c r="B9045" s="33" t="s">
        <v>585</v>
      </c>
      <c r="C9045" s="34">
        <v>10</v>
      </c>
      <c r="D9045" s="33" t="s">
        <v>93</v>
      </c>
      <c r="E9045" s="33" t="s">
        <v>9411</v>
      </c>
      <c r="F9045" s="35">
        <v>31211500</v>
      </c>
      <c r="G9045" s="33" t="s">
        <v>466</v>
      </c>
      <c r="H9045" s="33">
        <v>1</v>
      </c>
      <c r="I9045" s="33">
        <v>6</v>
      </c>
      <c r="J9045" s="36">
        <v>2</v>
      </c>
      <c r="K9045" s="37">
        <v>115340</v>
      </c>
      <c r="L9045" s="38" t="s">
        <v>2367</v>
      </c>
      <c r="M9045" s="38" t="s">
        <v>13</v>
      </c>
    </row>
    <row r="9046" spans="1:13" s="39" customFormat="1" ht="12.75" x14ac:dyDescent="0.2">
      <c r="A9046" s="33" t="s">
        <v>27</v>
      </c>
      <c r="B9046" s="33" t="s">
        <v>585</v>
      </c>
      <c r="C9046" s="34">
        <v>10</v>
      </c>
      <c r="D9046" s="33" t="s">
        <v>93</v>
      </c>
      <c r="E9046" s="33" t="s">
        <v>9412</v>
      </c>
      <c r="F9046" s="35">
        <v>40171500</v>
      </c>
      <c r="G9046" s="33" t="s">
        <v>466</v>
      </c>
      <c r="H9046" s="33">
        <v>1</v>
      </c>
      <c r="I9046" s="33">
        <v>6</v>
      </c>
      <c r="J9046" s="36">
        <v>5</v>
      </c>
      <c r="K9046" s="37">
        <v>810000</v>
      </c>
      <c r="L9046" s="38" t="s">
        <v>15</v>
      </c>
      <c r="M9046" s="38" t="s">
        <v>13</v>
      </c>
    </row>
    <row r="9047" spans="1:13" s="39" customFormat="1" ht="12.75" x14ac:dyDescent="0.2">
      <c r="A9047" s="33" t="s">
        <v>27</v>
      </c>
      <c r="B9047" s="33" t="s">
        <v>585</v>
      </c>
      <c r="C9047" s="34">
        <v>10</v>
      </c>
      <c r="D9047" s="33" t="s">
        <v>93</v>
      </c>
      <c r="E9047" s="33" t="s">
        <v>9413</v>
      </c>
      <c r="F9047" s="35">
        <v>41122700</v>
      </c>
      <c r="G9047" s="33" t="s">
        <v>466</v>
      </c>
      <c r="H9047" s="33">
        <v>1</v>
      </c>
      <c r="I9047" s="33">
        <v>6</v>
      </c>
      <c r="J9047" s="36">
        <v>2</v>
      </c>
      <c r="K9047" s="37">
        <v>321660</v>
      </c>
      <c r="L9047" s="38" t="s">
        <v>15</v>
      </c>
      <c r="M9047" s="38" t="s">
        <v>13</v>
      </c>
    </row>
    <row r="9048" spans="1:13" s="39" customFormat="1" ht="12.75" x14ac:dyDescent="0.2">
      <c r="A9048" s="33" t="s">
        <v>27</v>
      </c>
      <c r="B9048" s="33" t="s">
        <v>585</v>
      </c>
      <c r="C9048" s="34">
        <v>10</v>
      </c>
      <c r="D9048" s="33" t="s">
        <v>93</v>
      </c>
      <c r="E9048" s="33" t="s">
        <v>9414</v>
      </c>
      <c r="F9048" s="35">
        <v>23271800</v>
      </c>
      <c r="G9048" s="33" t="s">
        <v>466</v>
      </c>
      <c r="H9048" s="33">
        <v>1</v>
      </c>
      <c r="I9048" s="33">
        <v>6</v>
      </c>
      <c r="J9048" s="36">
        <v>3</v>
      </c>
      <c r="K9048" s="37">
        <v>225000</v>
      </c>
      <c r="L9048" s="38" t="s">
        <v>3312</v>
      </c>
      <c r="M9048" s="38" t="s">
        <v>13</v>
      </c>
    </row>
    <row r="9049" spans="1:13" s="39" customFormat="1" ht="12.75" x14ac:dyDescent="0.2">
      <c r="A9049" s="33" t="s">
        <v>27</v>
      </c>
      <c r="B9049" s="33" t="s">
        <v>585</v>
      </c>
      <c r="C9049" s="34">
        <v>10</v>
      </c>
      <c r="D9049" s="33" t="s">
        <v>93</v>
      </c>
      <c r="E9049" s="33" t="s">
        <v>9415</v>
      </c>
      <c r="F9049" s="35">
        <v>40171500</v>
      </c>
      <c r="G9049" s="33" t="s">
        <v>466</v>
      </c>
      <c r="H9049" s="33">
        <v>1</v>
      </c>
      <c r="I9049" s="33">
        <v>6</v>
      </c>
      <c r="J9049" s="36">
        <v>1</v>
      </c>
      <c r="K9049" s="37">
        <v>480000</v>
      </c>
      <c r="L9049" s="38" t="s">
        <v>15</v>
      </c>
      <c r="M9049" s="38" t="s">
        <v>13</v>
      </c>
    </row>
    <row r="9050" spans="1:13" s="39" customFormat="1" ht="12.75" x14ac:dyDescent="0.2">
      <c r="A9050" s="33" t="s">
        <v>27</v>
      </c>
      <c r="B9050" s="33" t="s">
        <v>585</v>
      </c>
      <c r="C9050" s="34">
        <v>10</v>
      </c>
      <c r="D9050" s="33" t="s">
        <v>93</v>
      </c>
      <c r="E9050" s="33" t="s">
        <v>9416</v>
      </c>
      <c r="F9050" s="35">
        <v>52151500</v>
      </c>
      <c r="G9050" s="33" t="s">
        <v>466</v>
      </c>
      <c r="H9050" s="33">
        <v>1</v>
      </c>
      <c r="I9050" s="33">
        <v>6</v>
      </c>
      <c r="J9050" s="36">
        <v>1</v>
      </c>
      <c r="K9050" s="37">
        <v>346500</v>
      </c>
      <c r="L9050" s="38" t="s">
        <v>15</v>
      </c>
      <c r="M9050" s="38" t="s">
        <v>13</v>
      </c>
    </row>
    <row r="9051" spans="1:13" s="39" customFormat="1" ht="12.75" x14ac:dyDescent="0.2">
      <c r="A9051" s="33" t="s">
        <v>27</v>
      </c>
      <c r="B9051" s="33" t="s">
        <v>585</v>
      </c>
      <c r="C9051" s="34">
        <v>10</v>
      </c>
      <c r="D9051" s="33" t="s">
        <v>93</v>
      </c>
      <c r="E9051" s="33" t="s">
        <v>9417</v>
      </c>
      <c r="F9051" s="35">
        <v>27111500</v>
      </c>
      <c r="G9051" s="33" t="s">
        <v>466</v>
      </c>
      <c r="H9051" s="33">
        <v>1</v>
      </c>
      <c r="I9051" s="33">
        <v>6</v>
      </c>
      <c r="J9051" s="36">
        <v>50</v>
      </c>
      <c r="K9051" s="37">
        <v>400000</v>
      </c>
      <c r="L9051" s="38" t="s">
        <v>15</v>
      </c>
      <c r="M9051" s="38" t="s">
        <v>13</v>
      </c>
    </row>
    <row r="9052" spans="1:13" s="39" customFormat="1" ht="12.75" x14ac:dyDescent="0.2">
      <c r="A9052" s="33" t="s">
        <v>27</v>
      </c>
      <c r="B9052" s="33" t="s">
        <v>585</v>
      </c>
      <c r="C9052" s="34">
        <v>10</v>
      </c>
      <c r="D9052" s="33" t="s">
        <v>93</v>
      </c>
      <c r="E9052" s="33" t="s">
        <v>9418</v>
      </c>
      <c r="F9052" s="35">
        <v>30102400</v>
      </c>
      <c r="G9052" s="33" t="s">
        <v>466</v>
      </c>
      <c r="H9052" s="33">
        <v>1</v>
      </c>
      <c r="I9052" s="33">
        <v>6</v>
      </c>
      <c r="J9052" s="36">
        <v>2</v>
      </c>
      <c r="K9052" s="37">
        <v>250000</v>
      </c>
      <c r="L9052" s="38" t="s">
        <v>15</v>
      </c>
      <c r="M9052" s="38" t="s">
        <v>13</v>
      </c>
    </row>
    <row r="9053" spans="1:13" s="39" customFormat="1" ht="12.75" x14ac:dyDescent="0.2">
      <c r="A9053" s="33" t="s">
        <v>27</v>
      </c>
      <c r="B9053" s="33" t="s">
        <v>585</v>
      </c>
      <c r="C9053" s="34">
        <v>10</v>
      </c>
      <c r="D9053" s="33" t="s">
        <v>93</v>
      </c>
      <c r="E9053" s="33" t="s">
        <v>9419</v>
      </c>
      <c r="F9053" s="35">
        <v>11101700</v>
      </c>
      <c r="G9053" s="33" t="s">
        <v>466</v>
      </c>
      <c r="H9053" s="33">
        <v>1</v>
      </c>
      <c r="I9053" s="33">
        <v>6</v>
      </c>
      <c r="J9053" s="36">
        <v>2</v>
      </c>
      <c r="K9053" s="37">
        <v>220000</v>
      </c>
      <c r="L9053" s="38" t="s">
        <v>2369</v>
      </c>
      <c r="M9053" s="38" t="s">
        <v>13</v>
      </c>
    </row>
    <row r="9054" spans="1:13" s="39" customFormat="1" ht="12.75" x14ac:dyDescent="0.2">
      <c r="A9054" s="33" t="s">
        <v>27</v>
      </c>
      <c r="B9054" s="33" t="s">
        <v>585</v>
      </c>
      <c r="C9054" s="34">
        <v>10</v>
      </c>
      <c r="D9054" s="33" t="s">
        <v>93</v>
      </c>
      <c r="E9054" s="33" t="s">
        <v>9420</v>
      </c>
      <c r="F9054" s="35">
        <v>30102400</v>
      </c>
      <c r="G9054" s="33" t="s">
        <v>466</v>
      </c>
      <c r="H9054" s="33">
        <v>1</v>
      </c>
      <c r="I9054" s="33">
        <v>6</v>
      </c>
      <c r="J9054" s="36">
        <v>2</v>
      </c>
      <c r="K9054" s="37">
        <v>200000</v>
      </c>
      <c r="L9054" s="38" t="s">
        <v>15</v>
      </c>
      <c r="M9054" s="38" t="s">
        <v>13</v>
      </c>
    </row>
    <row r="9055" spans="1:13" s="39" customFormat="1" ht="12.75" x14ac:dyDescent="0.2">
      <c r="A9055" s="33" t="s">
        <v>27</v>
      </c>
      <c r="B9055" s="33" t="s">
        <v>585</v>
      </c>
      <c r="C9055" s="34">
        <v>10</v>
      </c>
      <c r="D9055" s="33" t="s">
        <v>93</v>
      </c>
      <c r="E9055" s="33" t="s">
        <v>9421</v>
      </c>
      <c r="F9055" s="35">
        <v>30102400</v>
      </c>
      <c r="G9055" s="33" t="s">
        <v>466</v>
      </c>
      <c r="H9055" s="33">
        <v>1</v>
      </c>
      <c r="I9055" s="33">
        <v>6</v>
      </c>
      <c r="J9055" s="36">
        <v>2</v>
      </c>
      <c r="K9055" s="37">
        <v>50000</v>
      </c>
      <c r="L9055" s="38" t="s">
        <v>15</v>
      </c>
      <c r="M9055" s="38" t="s">
        <v>13</v>
      </c>
    </row>
    <row r="9056" spans="1:13" s="39" customFormat="1" ht="12.75" x14ac:dyDescent="0.2">
      <c r="A9056" s="33" t="s">
        <v>27</v>
      </c>
      <c r="B9056" s="33" t="s">
        <v>585</v>
      </c>
      <c r="C9056" s="34">
        <v>10</v>
      </c>
      <c r="D9056" s="33" t="s">
        <v>93</v>
      </c>
      <c r="E9056" s="33" t="s">
        <v>9422</v>
      </c>
      <c r="F9056" s="35">
        <v>30102400</v>
      </c>
      <c r="G9056" s="33" t="s">
        <v>466</v>
      </c>
      <c r="H9056" s="33">
        <v>1</v>
      </c>
      <c r="I9056" s="33">
        <v>6</v>
      </c>
      <c r="J9056" s="36">
        <v>2</v>
      </c>
      <c r="K9056" s="37">
        <v>80000</v>
      </c>
      <c r="L9056" s="38" t="s">
        <v>15</v>
      </c>
      <c r="M9056" s="38" t="s">
        <v>13</v>
      </c>
    </row>
    <row r="9057" spans="1:13" s="39" customFormat="1" ht="12.75" x14ac:dyDescent="0.2">
      <c r="A9057" s="33" t="s">
        <v>27</v>
      </c>
      <c r="B9057" s="33" t="s">
        <v>585</v>
      </c>
      <c r="C9057" s="34">
        <v>10</v>
      </c>
      <c r="D9057" s="33" t="s">
        <v>93</v>
      </c>
      <c r="E9057" s="33" t="s">
        <v>9423</v>
      </c>
      <c r="F9057" s="35">
        <v>55121700</v>
      </c>
      <c r="G9057" s="33" t="s">
        <v>466</v>
      </c>
      <c r="H9057" s="33">
        <v>1</v>
      </c>
      <c r="I9057" s="33">
        <v>6</v>
      </c>
      <c r="J9057" s="36">
        <v>30</v>
      </c>
      <c r="K9057" s="37">
        <v>518190</v>
      </c>
      <c r="L9057" s="38" t="s">
        <v>15</v>
      </c>
      <c r="M9057" s="38" t="s">
        <v>13</v>
      </c>
    </row>
    <row r="9058" spans="1:13" s="39" customFormat="1" ht="12.75" x14ac:dyDescent="0.2">
      <c r="A9058" s="33" t="s">
        <v>27</v>
      </c>
      <c r="B9058" s="33" t="s">
        <v>585</v>
      </c>
      <c r="C9058" s="34">
        <v>10</v>
      </c>
      <c r="D9058" s="33" t="s">
        <v>93</v>
      </c>
      <c r="E9058" s="33" t="s">
        <v>9424</v>
      </c>
      <c r="F9058" s="35">
        <v>40171500</v>
      </c>
      <c r="G9058" s="33" t="s">
        <v>466</v>
      </c>
      <c r="H9058" s="33">
        <v>1</v>
      </c>
      <c r="I9058" s="33">
        <v>6</v>
      </c>
      <c r="J9058" s="36">
        <v>5</v>
      </c>
      <c r="K9058" s="37">
        <v>900000</v>
      </c>
      <c r="L9058" s="38" t="s">
        <v>15</v>
      </c>
      <c r="M9058" s="38" t="s">
        <v>13</v>
      </c>
    </row>
    <row r="9059" spans="1:13" s="39" customFormat="1" ht="12.75" x14ac:dyDescent="0.2">
      <c r="A9059" s="33" t="s">
        <v>27</v>
      </c>
      <c r="B9059" s="33" t="s">
        <v>585</v>
      </c>
      <c r="C9059" s="34">
        <v>10</v>
      </c>
      <c r="D9059" s="33" t="s">
        <v>93</v>
      </c>
      <c r="E9059" s="33" t="s">
        <v>9425</v>
      </c>
      <c r="F9059" s="35">
        <v>40171500</v>
      </c>
      <c r="G9059" s="33" t="s">
        <v>466</v>
      </c>
      <c r="H9059" s="33">
        <v>1</v>
      </c>
      <c r="I9059" s="33">
        <v>6</v>
      </c>
      <c r="J9059" s="36">
        <v>5</v>
      </c>
      <c r="K9059" s="37">
        <v>675000</v>
      </c>
      <c r="L9059" s="38" t="s">
        <v>15</v>
      </c>
      <c r="M9059" s="38" t="s">
        <v>13</v>
      </c>
    </row>
    <row r="9060" spans="1:13" s="39" customFormat="1" ht="12.75" x14ac:dyDescent="0.2">
      <c r="A9060" s="33" t="s">
        <v>27</v>
      </c>
      <c r="B9060" s="33" t="s">
        <v>585</v>
      </c>
      <c r="C9060" s="34">
        <v>10</v>
      </c>
      <c r="D9060" s="33" t="s">
        <v>93</v>
      </c>
      <c r="E9060" s="33" t="s">
        <v>9426</v>
      </c>
      <c r="F9060" s="35">
        <v>13111300</v>
      </c>
      <c r="G9060" s="33" t="s">
        <v>466</v>
      </c>
      <c r="H9060" s="33">
        <v>1</v>
      </c>
      <c r="I9060" s="33">
        <v>6</v>
      </c>
      <c r="J9060" s="36">
        <v>2</v>
      </c>
      <c r="K9060" s="37">
        <v>250000</v>
      </c>
      <c r="L9060" s="38" t="s">
        <v>15</v>
      </c>
      <c r="M9060" s="38" t="s">
        <v>13</v>
      </c>
    </row>
    <row r="9061" spans="1:13" s="39" customFormat="1" ht="12.75" x14ac:dyDescent="0.2">
      <c r="A9061" s="33" t="s">
        <v>27</v>
      </c>
      <c r="B9061" s="33" t="s">
        <v>585</v>
      </c>
      <c r="C9061" s="34">
        <v>10</v>
      </c>
      <c r="D9061" s="33" t="s">
        <v>93</v>
      </c>
      <c r="E9061" s="33" t="s">
        <v>2725</v>
      </c>
      <c r="F9061" s="35">
        <v>31201500</v>
      </c>
      <c r="G9061" s="33" t="s">
        <v>466</v>
      </c>
      <c r="H9061" s="33">
        <v>1</v>
      </c>
      <c r="I9061" s="33">
        <v>6</v>
      </c>
      <c r="J9061" s="36">
        <v>35</v>
      </c>
      <c r="K9061" s="37">
        <v>368550</v>
      </c>
      <c r="L9061" s="38" t="s">
        <v>15</v>
      </c>
      <c r="M9061" s="38" t="s">
        <v>13</v>
      </c>
    </row>
    <row r="9062" spans="1:13" s="39" customFormat="1" ht="12.75" x14ac:dyDescent="0.2">
      <c r="A9062" s="33" t="s">
        <v>27</v>
      </c>
      <c r="B9062" s="33" t="s">
        <v>585</v>
      </c>
      <c r="C9062" s="34">
        <v>10</v>
      </c>
      <c r="D9062" s="33" t="s">
        <v>93</v>
      </c>
      <c r="E9062" s="33" t="s">
        <v>9427</v>
      </c>
      <c r="F9062" s="35">
        <v>31201600</v>
      </c>
      <c r="G9062" s="33" t="s">
        <v>466</v>
      </c>
      <c r="H9062" s="33">
        <v>1</v>
      </c>
      <c r="I9062" s="33">
        <v>6</v>
      </c>
      <c r="J9062" s="36">
        <v>5</v>
      </c>
      <c r="K9062" s="37">
        <v>3000000</v>
      </c>
      <c r="L9062" s="38" t="s">
        <v>2367</v>
      </c>
      <c r="M9062" s="38" t="s">
        <v>13</v>
      </c>
    </row>
    <row r="9063" spans="1:13" s="39" customFormat="1" ht="12.75" x14ac:dyDescent="0.2">
      <c r="A9063" s="33" t="s">
        <v>27</v>
      </c>
      <c r="B9063" s="33" t="s">
        <v>585</v>
      </c>
      <c r="C9063" s="34">
        <v>10</v>
      </c>
      <c r="D9063" s="33" t="s">
        <v>93</v>
      </c>
      <c r="E9063" s="33" t="s">
        <v>9428</v>
      </c>
      <c r="F9063" s="35">
        <v>31201600</v>
      </c>
      <c r="G9063" s="33" t="s">
        <v>466</v>
      </c>
      <c r="H9063" s="33">
        <v>1</v>
      </c>
      <c r="I9063" s="33">
        <v>6</v>
      </c>
      <c r="J9063" s="36">
        <v>1</v>
      </c>
      <c r="K9063" s="37">
        <v>372690</v>
      </c>
      <c r="L9063" s="38" t="s">
        <v>15</v>
      </c>
      <c r="M9063" s="38" t="s">
        <v>13</v>
      </c>
    </row>
    <row r="9064" spans="1:13" s="39" customFormat="1" ht="12.75" x14ac:dyDescent="0.2">
      <c r="A9064" s="33" t="s">
        <v>27</v>
      </c>
      <c r="B9064" s="33" t="s">
        <v>585</v>
      </c>
      <c r="C9064" s="34">
        <v>10</v>
      </c>
      <c r="D9064" s="33" t="s">
        <v>93</v>
      </c>
      <c r="E9064" s="33" t="s">
        <v>9429</v>
      </c>
      <c r="F9064" s="35">
        <v>31201500</v>
      </c>
      <c r="G9064" s="33" t="s">
        <v>466</v>
      </c>
      <c r="H9064" s="33">
        <v>1</v>
      </c>
      <c r="I9064" s="33">
        <v>6</v>
      </c>
      <c r="J9064" s="36">
        <v>16</v>
      </c>
      <c r="K9064" s="37">
        <v>1018080</v>
      </c>
      <c r="L9064" s="38" t="s">
        <v>15</v>
      </c>
      <c r="M9064" s="38" t="s">
        <v>13</v>
      </c>
    </row>
    <row r="9065" spans="1:13" s="39" customFormat="1" ht="12.75" x14ac:dyDescent="0.2">
      <c r="A9065" s="33" t="s">
        <v>27</v>
      </c>
      <c r="B9065" s="33" t="s">
        <v>585</v>
      </c>
      <c r="C9065" s="34">
        <v>10</v>
      </c>
      <c r="D9065" s="33" t="s">
        <v>93</v>
      </c>
      <c r="E9065" s="33" t="s">
        <v>9430</v>
      </c>
      <c r="F9065" s="35">
        <v>31211500</v>
      </c>
      <c r="G9065" s="33" t="s">
        <v>466</v>
      </c>
      <c r="H9065" s="33">
        <v>1</v>
      </c>
      <c r="I9065" s="33">
        <v>6</v>
      </c>
      <c r="J9065" s="36">
        <v>5</v>
      </c>
      <c r="K9065" s="37">
        <v>261690</v>
      </c>
      <c r="L9065" s="38" t="s">
        <v>2367</v>
      </c>
      <c r="M9065" s="38" t="s">
        <v>13</v>
      </c>
    </row>
    <row r="9066" spans="1:13" s="39" customFormat="1" ht="12.75" x14ac:dyDescent="0.2">
      <c r="A9066" s="33" t="s">
        <v>27</v>
      </c>
      <c r="B9066" s="33" t="s">
        <v>585</v>
      </c>
      <c r="C9066" s="34">
        <v>10</v>
      </c>
      <c r="D9066" s="33" t="s">
        <v>93</v>
      </c>
      <c r="E9066" s="33" t="s">
        <v>9431</v>
      </c>
      <c r="F9066" s="35">
        <v>26111700</v>
      </c>
      <c r="G9066" s="33" t="s">
        <v>466</v>
      </c>
      <c r="H9066" s="33">
        <v>1</v>
      </c>
      <c r="I9066" s="33">
        <v>6</v>
      </c>
      <c r="J9066" s="36">
        <v>10</v>
      </c>
      <c r="K9066" s="37">
        <v>380000</v>
      </c>
      <c r="L9066" s="38" t="s">
        <v>15</v>
      </c>
      <c r="M9066" s="38" t="s">
        <v>13</v>
      </c>
    </row>
    <row r="9067" spans="1:13" s="39" customFormat="1" ht="12.75" x14ac:dyDescent="0.2">
      <c r="A9067" s="33" t="s">
        <v>27</v>
      </c>
      <c r="B9067" s="33" t="s">
        <v>585</v>
      </c>
      <c r="C9067" s="34">
        <v>10</v>
      </c>
      <c r="D9067" s="33" t="s">
        <v>93</v>
      </c>
      <c r="E9067" s="33" t="s">
        <v>9432</v>
      </c>
      <c r="F9067" s="35">
        <v>26111700</v>
      </c>
      <c r="G9067" s="33" t="s">
        <v>466</v>
      </c>
      <c r="H9067" s="33">
        <v>1</v>
      </c>
      <c r="I9067" s="33">
        <v>6</v>
      </c>
      <c r="J9067" s="36">
        <v>1</v>
      </c>
      <c r="K9067" s="37">
        <v>836487</v>
      </c>
      <c r="L9067" s="38" t="s">
        <v>15</v>
      </c>
      <c r="M9067" s="38" t="s">
        <v>13</v>
      </c>
    </row>
    <row r="9068" spans="1:13" s="39" customFormat="1" ht="12.75" x14ac:dyDescent="0.2">
      <c r="A9068" s="33" t="s">
        <v>27</v>
      </c>
      <c r="B9068" s="33" t="s">
        <v>585</v>
      </c>
      <c r="C9068" s="34">
        <v>10</v>
      </c>
      <c r="D9068" s="33" t="s">
        <v>93</v>
      </c>
      <c r="E9068" s="33" t="s">
        <v>9433</v>
      </c>
      <c r="F9068" s="35">
        <v>40171500</v>
      </c>
      <c r="G9068" s="33" t="s">
        <v>466</v>
      </c>
      <c r="H9068" s="33">
        <v>1</v>
      </c>
      <c r="I9068" s="33">
        <v>6</v>
      </c>
      <c r="J9068" s="36">
        <v>5</v>
      </c>
      <c r="K9068" s="37">
        <v>900000</v>
      </c>
      <c r="L9068" s="38" t="s">
        <v>15</v>
      </c>
      <c r="M9068" s="38" t="s">
        <v>13</v>
      </c>
    </row>
    <row r="9069" spans="1:13" s="39" customFormat="1" ht="12.75" x14ac:dyDescent="0.2">
      <c r="A9069" s="33" t="s">
        <v>27</v>
      </c>
      <c r="B9069" s="33" t="s">
        <v>585</v>
      </c>
      <c r="C9069" s="34">
        <v>10</v>
      </c>
      <c r="D9069" s="33" t="s">
        <v>93</v>
      </c>
      <c r="E9069" s="33" t="s">
        <v>9434</v>
      </c>
      <c r="F9069" s="35">
        <v>31133700</v>
      </c>
      <c r="G9069" s="33" t="s">
        <v>466</v>
      </c>
      <c r="H9069" s="33">
        <v>1</v>
      </c>
      <c r="I9069" s="33">
        <v>6</v>
      </c>
      <c r="J9069" s="36">
        <v>4</v>
      </c>
      <c r="K9069" s="37">
        <v>411372</v>
      </c>
      <c r="L9069" s="38" t="s">
        <v>15</v>
      </c>
      <c r="M9069" s="38" t="s">
        <v>13</v>
      </c>
    </row>
    <row r="9070" spans="1:13" s="39" customFormat="1" ht="12.75" x14ac:dyDescent="0.2">
      <c r="A9070" s="33" t="s">
        <v>27</v>
      </c>
      <c r="B9070" s="33" t="s">
        <v>585</v>
      </c>
      <c r="C9070" s="34">
        <v>10</v>
      </c>
      <c r="D9070" s="33" t="s">
        <v>93</v>
      </c>
      <c r="E9070" s="33" t="s">
        <v>9435</v>
      </c>
      <c r="F9070" s="35">
        <v>12141900</v>
      </c>
      <c r="G9070" s="33" t="s">
        <v>466</v>
      </c>
      <c r="H9070" s="33">
        <v>1</v>
      </c>
      <c r="I9070" s="33">
        <v>6</v>
      </c>
      <c r="J9070" s="36">
        <v>1</v>
      </c>
      <c r="K9070" s="37">
        <v>850000</v>
      </c>
      <c r="L9070" s="38" t="s">
        <v>15</v>
      </c>
      <c r="M9070" s="38" t="s">
        <v>13</v>
      </c>
    </row>
    <row r="9071" spans="1:13" s="39" customFormat="1" ht="12.75" x14ac:dyDescent="0.2">
      <c r="A9071" s="33" t="s">
        <v>27</v>
      </c>
      <c r="B9071" s="33" t="s">
        <v>585</v>
      </c>
      <c r="C9071" s="34">
        <v>10</v>
      </c>
      <c r="D9071" s="33" t="s">
        <v>93</v>
      </c>
      <c r="E9071" s="33" t="s">
        <v>9436</v>
      </c>
      <c r="F9071" s="35">
        <v>30102400</v>
      </c>
      <c r="G9071" s="33" t="s">
        <v>466</v>
      </c>
      <c r="H9071" s="33">
        <v>1</v>
      </c>
      <c r="I9071" s="33">
        <v>6</v>
      </c>
      <c r="J9071" s="36">
        <v>1</v>
      </c>
      <c r="K9071" s="37">
        <v>210000</v>
      </c>
      <c r="L9071" s="38" t="s">
        <v>15</v>
      </c>
      <c r="M9071" s="38" t="s">
        <v>13</v>
      </c>
    </row>
    <row r="9072" spans="1:13" s="39" customFormat="1" ht="12.75" x14ac:dyDescent="0.2">
      <c r="A9072" s="33" t="s">
        <v>27</v>
      </c>
      <c r="B9072" s="33" t="s">
        <v>585</v>
      </c>
      <c r="C9072" s="34">
        <v>10</v>
      </c>
      <c r="D9072" s="33" t="s">
        <v>93</v>
      </c>
      <c r="E9072" s="33" t="s">
        <v>9437</v>
      </c>
      <c r="F9072" s="35">
        <v>40183100</v>
      </c>
      <c r="G9072" s="33" t="s">
        <v>466</v>
      </c>
      <c r="H9072" s="33">
        <v>1</v>
      </c>
      <c r="I9072" s="33">
        <v>6</v>
      </c>
      <c r="J9072" s="36">
        <v>50</v>
      </c>
      <c r="K9072" s="37">
        <v>225000</v>
      </c>
      <c r="L9072" s="38" t="s">
        <v>15</v>
      </c>
      <c r="M9072" s="38" t="s">
        <v>13</v>
      </c>
    </row>
    <row r="9073" spans="1:13" s="39" customFormat="1" ht="12.75" x14ac:dyDescent="0.2">
      <c r="A9073" s="33" t="s">
        <v>27</v>
      </c>
      <c r="B9073" s="33" t="s">
        <v>585</v>
      </c>
      <c r="C9073" s="34">
        <v>10</v>
      </c>
      <c r="D9073" s="33" t="s">
        <v>93</v>
      </c>
      <c r="E9073" s="33" t="s">
        <v>9438</v>
      </c>
      <c r="F9073" s="35">
        <v>40171500</v>
      </c>
      <c r="G9073" s="33" t="s">
        <v>466</v>
      </c>
      <c r="H9073" s="33">
        <v>1</v>
      </c>
      <c r="I9073" s="33">
        <v>6</v>
      </c>
      <c r="J9073" s="36">
        <v>5</v>
      </c>
      <c r="K9073" s="37">
        <v>810000</v>
      </c>
      <c r="L9073" s="38" t="s">
        <v>15</v>
      </c>
      <c r="M9073" s="38" t="s">
        <v>13</v>
      </c>
    </row>
    <row r="9074" spans="1:13" s="39" customFormat="1" ht="12.75" x14ac:dyDescent="0.2">
      <c r="A9074" s="33" t="s">
        <v>27</v>
      </c>
      <c r="B9074" s="33" t="s">
        <v>585</v>
      </c>
      <c r="C9074" s="34">
        <v>10</v>
      </c>
      <c r="D9074" s="33" t="s">
        <v>93</v>
      </c>
      <c r="E9074" s="33" t="s">
        <v>9439</v>
      </c>
      <c r="F9074" s="35">
        <v>31211500</v>
      </c>
      <c r="G9074" s="33" t="s">
        <v>466</v>
      </c>
      <c r="H9074" s="33">
        <v>1</v>
      </c>
      <c r="I9074" s="33">
        <v>6</v>
      </c>
      <c r="J9074" s="36">
        <v>1</v>
      </c>
      <c r="K9074" s="37">
        <v>405170</v>
      </c>
      <c r="L9074" s="38" t="s">
        <v>15</v>
      </c>
      <c r="M9074" s="38" t="s">
        <v>13</v>
      </c>
    </row>
    <row r="9075" spans="1:13" s="39" customFormat="1" ht="12.75" x14ac:dyDescent="0.2">
      <c r="A9075" s="33" t="s">
        <v>27</v>
      </c>
      <c r="B9075" s="33" t="s">
        <v>585</v>
      </c>
      <c r="C9075" s="34">
        <v>10</v>
      </c>
      <c r="D9075" s="33" t="s">
        <v>93</v>
      </c>
      <c r="E9075" s="33" t="s">
        <v>9440</v>
      </c>
      <c r="F9075" s="35">
        <v>13111000</v>
      </c>
      <c r="G9075" s="33" t="s">
        <v>466</v>
      </c>
      <c r="H9075" s="33">
        <v>1</v>
      </c>
      <c r="I9075" s="33">
        <v>6</v>
      </c>
      <c r="J9075" s="36">
        <v>1</v>
      </c>
      <c r="K9075" s="37">
        <v>467565</v>
      </c>
      <c r="L9075" s="38" t="s">
        <v>15</v>
      </c>
      <c r="M9075" s="38" t="s">
        <v>13</v>
      </c>
    </row>
    <row r="9076" spans="1:13" s="39" customFormat="1" ht="12.75" x14ac:dyDescent="0.2">
      <c r="A9076" s="33" t="s">
        <v>27</v>
      </c>
      <c r="B9076" s="33" t="s">
        <v>585</v>
      </c>
      <c r="C9076" s="34">
        <v>10</v>
      </c>
      <c r="D9076" s="33" t="s">
        <v>93</v>
      </c>
      <c r="E9076" s="33" t="s">
        <v>9441</v>
      </c>
      <c r="F9076" s="35">
        <v>30102000</v>
      </c>
      <c r="G9076" s="33" t="s">
        <v>466</v>
      </c>
      <c r="H9076" s="33">
        <v>1</v>
      </c>
      <c r="I9076" s="33">
        <v>6</v>
      </c>
      <c r="J9076" s="36">
        <v>1</v>
      </c>
      <c r="K9076" s="37">
        <v>375000</v>
      </c>
      <c r="L9076" s="38" t="s">
        <v>15</v>
      </c>
      <c r="M9076" s="38" t="s">
        <v>13</v>
      </c>
    </row>
    <row r="9077" spans="1:13" s="39" customFormat="1" ht="12.75" x14ac:dyDescent="0.2">
      <c r="A9077" s="33" t="s">
        <v>27</v>
      </c>
      <c r="B9077" s="33" t="s">
        <v>585</v>
      </c>
      <c r="C9077" s="34">
        <v>10</v>
      </c>
      <c r="D9077" s="33" t="s">
        <v>93</v>
      </c>
      <c r="E9077" s="33" t="s">
        <v>9442</v>
      </c>
      <c r="F9077" s="35">
        <v>40171500</v>
      </c>
      <c r="G9077" s="33" t="s">
        <v>466</v>
      </c>
      <c r="H9077" s="33">
        <v>1</v>
      </c>
      <c r="I9077" s="33">
        <v>6</v>
      </c>
      <c r="J9077" s="36">
        <v>5</v>
      </c>
      <c r="K9077" s="37">
        <v>630000</v>
      </c>
      <c r="L9077" s="38" t="s">
        <v>15</v>
      </c>
      <c r="M9077" s="38" t="s">
        <v>13</v>
      </c>
    </row>
    <row r="9078" spans="1:13" s="39" customFormat="1" ht="12.75" x14ac:dyDescent="0.2">
      <c r="A9078" s="33" t="s">
        <v>27</v>
      </c>
      <c r="B9078" s="33" t="s">
        <v>585</v>
      </c>
      <c r="C9078" s="34">
        <v>10</v>
      </c>
      <c r="D9078" s="33" t="s">
        <v>93</v>
      </c>
      <c r="E9078" s="33" t="s">
        <v>9443</v>
      </c>
      <c r="F9078" s="35">
        <v>31163100</v>
      </c>
      <c r="G9078" s="33" t="s">
        <v>466</v>
      </c>
      <c r="H9078" s="33">
        <v>1</v>
      </c>
      <c r="I9078" s="33">
        <v>6</v>
      </c>
      <c r="J9078" s="36">
        <v>15</v>
      </c>
      <c r="K9078" s="37">
        <v>480600</v>
      </c>
      <c r="L9078" s="38" t="s">
        <v>15</v>
      </c>
      <c r="M9078" s="38" t="s">
        <v>13</v>
      </c>
    </row>
    <row r="9079" spans="1:13" s="39" customFormat="1" ht="12.75" x14ac:dyDescent="0.2">
      <c r="A9079" s="33" t="s">
        <v>27</v>
      </c>
      <c r="B9079" s="33" t="s">
        <v>585</v>
      </c>
      <c r="C9079" s="34">
        <v>10</v>
      </c>
      <c r="D9079" s="33" t="s">
        <v>93</v>
      </c>
      <c r="E9079" s="33" t="s">
        <v>9444</v>
      </c>
      <c r="F9079" s="35">
        <v>23271800</v>
      </c>
      <c r="G9079" s="33" t="s">
        <v>466</v>
      </c>
      <c r="H9079" s="33">
        <v>1</v>
      </c>
      <c r="I9079" s="33">
        <v>6</v>
      </c>
      <c r="J9079" s="36">
        <v>20</v>
      </c>
      <c r="K9079" s="37">
        <v>700000</v>
      </c>
      <c r="L9079" s="38" t="s">
        <v>3312</v>
      </c>
      <c r="M9079" s="38" t="s">
        <v>13</v>
      </c>
    </row>
    <row r="9080" spans="1:13" s="39" customFormat="1" ht="12.75" x14ac:dyDescent="0.2">
      <c r="A9080" s="33" t="s">
        <v>27</v>
      </c>
      <c r="B9080" s="33" t="s">
        <v>585</v>
      </c>
      <c r="C9080" s="34">
        <v>10</v>
      </c>
      <c r="D9080" s="33" t="s">
        <v>93</v>
      </c>
      <c r="E9080" s="33" t="s">
        <v>9445</v>
      </c>
      <c r="F9080" s="35">
        <v>30102400</v>
      </c>
      <c r="G9080" s="33" t="s">
        <v>466</v>
      </c>
      <c r="H9080" s="33">
        <v>1</v>
      </c>
      <c r="I9080" s="33">
        <v>6</v>
      </c>
      <c r="J9080" s="36">
        <v>2</v>
      </c>
      <c r="K9080" s="37">
        <v>180000</v>
      </c>
      <c r="L9080" s="38" t="s">
        <v>15</v>
      </c>
      <c r="M9080" s="38" t="s">
        <v>13</v>
      </c>
    </row>
    <row r="9081" spans="1:13" s="39" customFormat="1" ht="12.75" x14ac:dyDescent="0.2">
      <c r="A9081" s="33" t="s">
        <v>27</v>
      </c>
      <c r="B9081" s="33" t="s">
        <v>585</v>
      </c>
      <c r="C9081" s="34">
        <v>10</v>
      </c>
      <c r="D9081" s="33" t="s">
        <v>93</v>
      </c>
      <c r="E9081" s="33" t="s">
        <v>9446</v>
      </c>
      <c r="F9081" s="35">
        <v>12352300</v>
      </c>
      <c r="G9081" s="33" t="s">
        <v>466</v>
      </c>
      <c r="H9081" s="33">
        <v>1</v>
      </c>
      <c r="I9081" s="33">
        <v>6</v>
      </c>
      <c r="J9081" s="36">
        <v>1</v>
      </c>
      <c r="K9081" s="37">
        <v>497250</v>
      </c>
      <c r="L9081" s="38" t="s">
        <v>3312</v>
      </c>
      <c r="M9081" s="38" t="s">
        <v>13</v>
      </c>
    </row>
    <row r="9082" spans="1:13" s="39" customFormat="1" ht="12.75" x14ac:dyDescent="0.2">
      <c r="A9082" s="33" t="s">
        <v>27</v>
      </c>
      <c r="B9082" s="33" t="s">
        <v>585</v>
      </c>
      <c r="C9082" s="34">
        <v>10</v>
      </c>
      <c r="D9082" s="33" t="s">
        <v>93</v>
      </c>
      <c r="E9082" s="33" t="s">
        <v>9447</v>
      </c>
      <c r="F9082" s="35">
        <v>31201500</v>
      </c>
      <c r="G9082" s="33" t="s">
        <v>466</v>
      </c>
      <c r="H9082" s="33">
        <v>1</v>
      </c>
      <c r="I9082" s="33">
        <v>6</v>
      </c>
      <c r="J9082" s="36">
        <v>27</v>
      </c>
      <c r="K9082" s="37">
        <v>503010</v>
      </c>
      <c r="L9082" s="38" t="s">
        <v>15</v>
      </c>
      <c r="M9082" s="38" t="s">
        <v>13</v>
      </c>
    </row>
    <row r="9083" spans="1:13" s="39" customFormat="1" ht="12.75" x14ac:dyDescent="0.2">
      <c r="A9083" s="33" t="s">
        <v>27</v>
      </c>
      <c r="B9083" s="33" t="s">
        <v>585</v>
      </c>
      <c r="C9083" s="34">
        <v>10</v>
      </c>
      <c r="D9083" s="33" t="s">
        <v>93</v>
      </c>
      <c r="E9083" s="33" t="s">
        <v>9448</v>
      </c>
      <c r="F9083" s="35">
        <v>40171500</v>
      </c>
      <c r="G9083" s="33" t="s">
        <v>466</v>
      </c>
      <c r="H9083" s="33">
        <v>1</v>
      </c>
      <c r="I9083" s="33">
        <v>6</v>
      </c>
      <c r="J9083" s="36">
        <v>5</v>
      </c>
      <c r="K9083" s="37">
        <v>855000</v>
      </c>
      <c r="L9083" s="38" t="s">
        <v>15</v>
      </c>
      <c r="M9083" s="38" t="s">
        <v>13</v>
      </c>
    </row>
    <row r="9084" spans="1:13" s="39" customFormat="1" ht="12.75" x14ac:dyDescent="0.2">
      <c r="A9084" s="33" t="s">
        <v>27</v>
      </c>
      <c r="B9084" s="33" t="s">
        <v>585</v>
      </c>
      <c r="C9084" s="34">
        <v>10</v>
      </c>
      <c r="D9084" s="33" t="s">
        <v>93</v>
      </c>
      <c r="E9084" s="33" t="s">
        <v>9449</v>
      </c>
      <c r="F9084" s="35">
        <v>26121600</v>
      </c>
      <c r="G9084" s="33" t="s">
        <v>466</v>
      </c>
      <c r="H9084" s="33">
        <v>1</v>
      </c>
      <c r="I9084" s="33">
        <v>6</v>
      </c>
      <c r="J9084" s="36">
        <v>1</v>
      </c>
      <c r="K9084" s="37">
        <v>527085</v>
      </c>
      <c r="L9084" s="38" t="s">
        <v>15</v>
      </c>
      <c r="M9084" s="38" t="s">
        <v>13</v>
      </c>
    </row>
    <row r="9085" spans="1:13" s="39" customFormat="1" ht="12.75" x14ac:dyDescent="0.2">
      <c r="A9085" s="33" t="s">
        <v>27</v>
      </c>
      <c r="B9085" s="33" t="s">
        <v>585</v>
      </c>
      <c r="C9085" s="34">
        <v>10</v>
      </c>
      <c r="D9085" s="33" t="s">
        <v>93</v>
      </c>
      <c r="E9085" s="33" t="s">
        <v>9450</v>
      </c>
      <c r="F9085" s="35">
        <v>41122700</v>
      </c>
      <c r="G9085" s="33" t="s">
        <v>466</v>
      </c>
      <c r="H9085" s="33">
        <v>1</v>
      </c>
      <c r="I9085" s="33">
        <v>6</v>
      </c>
      <c r="J9085" s="36">
        <v>5</v>
      </c>
      <c r="K9085" s="37">
        <v>519750</v>
      </c>
      <c r="L9085" s="38" t="s">
        <v>15</v>
      </c>
      <c r="M9085" s="38" t="s">
        <v>13</v>
      </c>
    </row>
    <row r="9086" spans="1:13" s="39" customFormat="1" ht="12.75" x14ac:dyDescent="0.2">
      <c r="A9086" s="33" t="s">
        <v>27</v>
      </c>
      <c r="B9086" s="33" t="s">
        <v>585</v>
      </c>
      <c r="C9086" s="34">
        <v>10</v>
      </c>
      <c r="D9086" s="33" t="s">
        <v>93</v>
      </c>
      <c r="E9086" s="33" t="s">
        <v>9451</v>
      </c>
      <c r="F9086" s="35">
        <v>30102000</v>
      </c>
      <c r="G9086" s="33" t="s">
        <v>466</v>
      </c>
      <c r="H9086" s="33">
        <v>1</v>
      </c>
      <c r="I9086" s="33">
        <v>6</v>
      </c>
      <c r="J9086" s="36">
        <v>1</v>
      </c>
      <c r="K9086" s="37">
        <v>900000</v>
      </c>
      <c r="L9086" s="38" t="s">
        <v>15</v>
      </c>
      <c r="M9086" s="38" t="s">
        <v>13</v>
      </c>
    </row>
    <row r="9087" spans="1:13" s="39" customFormat="1" ht="12.75" x14ac:dyDescent="0.2">
      <c r="A9087" s="33" t="s">
        <v>27</v>
      </c>
      <c r="B9087" s="33" t="s">
        <v>585</v>
      </c>
      <c r="C9087" s="34">
        <v>10</v>
      </c>
      <c r="D9087" s="33" t="s">
        <v>93</v>
      </c>
      <c r="E9087" s="33" t="s">
        <v>9452</v>
      </c>
      <c r="F9087" s="35">
        <v>30102000</v>
      </c>
      <c r="G9087" s="33" t="s">
        <v>466</v>
      </c>
      <c r="H9087" s="33">
        <v>1</v>
      </c>
      <c r="I9087" s="33">
        <v>6</v>
      </c>
      <c r="J9087" s="36">
        <v>1</v>
      </c>
      <c r="K9087" s="37">
        <v>375000</v>
      </c>
      <c r="L9087" s="38" t="s">
        <v>15</v>
      </c>
      <c r="M9087" s="38" t="s">
        <v>13</v>
      </c>
    </row>
    <row r="9088" spans="1:13" s="39" customFormat="1" ht="12.75" x14ac:dyDescent="0.2">
      <c r="A9088" s="33" t="s">
        <v>27</v>
      </c>
      <c r="B9088" s="33" t="s">
        <v>585</v>
      </c>
      <c r="C9088" s="34">
        <v>10</v>
      </c>
      <c r="D9088" s="33" t="s">
        <v>93</v>
      </c>
      <c r="E9088" s="33" t="s">
        <v>9453</v>
      </c>
      <c r="F9088" s="35">
        <v>31191500</v>
      </c>
      <c r="G9088" s="33" t="s">
        <v>466</v>
      </c>
      <c r="H9088" s="33">
        <v>1</v>
      </c>
      <c r="I9088" s="33">
        <v>6</v>
      </c>
      <c r="J9088" s="36">
        <v>3</v>
      </c>
      <c r="K9088" s="37">
        <v>529200</v>
      </c>
      <c r="L9088" s="38" t="s">
        <v>15</v>
      </c>
      <c r="M9088" s="38" t="s">
        <v>13</v>
      </c>
    </row>
    <row r="9089" spans="1:13" s="39" customFormat="1" ht="12.75" x14ac:dyDescent="0.2">
      <c r="A9089" s="33" t="s">
        <v>27</v>
      </c>
      <c r="B9089" s="33" t="s">
        <v>585</v>
      </c>
      <c r="C9089" s="34">
        <v>10</v>
      </c>
      <c r="D9089" s="33" t="s">
        <v>93</v>
      </c>
      <c r="E9089" s="33" t="s">
        <v>9454</v>
      </c>
      <c r="F9089" s="35">
        <v>31191500</v>
      </c>
      <c r="G9089" s="33" t="s">
        <v>466</v>
      </c>
      <c r="H9089" s="33">
        <v>1</v>
      </c>
      <c r="I9089" s="33">
        <v>6</v>
      </c>
      <c r="J9089" s="36">
        <v>50</v>
      </c>
      <c r="K9089" s="37">
        <v>530100</v>
      </c>
      <c r="L9089" s="38" t="s">
        <v>15</v>
      </c>
      <c r="M9089" s="38" t="s">
        <v>13</v>
      </c>
    </row>
    <row r="9090" spans="1:13" s="39" customFormat="1" ht="12.75" x14ac:dyDescent="0.2">
      <c r="A9090" s="33" t="s">
        <v>27</v>
      </c>
      <c r="B9090" s="33" t="s">
        <v>585</v>
      </c>
      <c r="C9090" s="34">
        <v>10</v>
      </c>
      <c r="D9090" s="33" t="s">
        <v>93</v>
      </c>
      <c r="E9090" s="33" t="s">
        <v>9455</v>
      </c>
      <c r="F9090" s="35">
        <v>31201500</v>
      </c>
      <c r="G9090" s="33" t="s">
        <v>466</v>
      </c>
      <c r="H9090" s="33">
        <v>1</v>
      </c>
      <c r="I9090" s="33">
        <v>6</v>
      </c>
      <c r="J9090" s="36">
        <v>48</v>
      </c>
      <c r="K9090" s="37">
        <v>617760</v>
      </c>
      <c r="L9090" s="38" t="s">
        <v>15</v>
      </c>
      <c r="M9090" s="38" t="s">
        <v>13</v>
      </c>
    </row>
    <row r="9091" spans="1:13" s="39" customFormat="1" ht="12.75" x14ac:dyDescent="0.2">
      <c r="A9091" s="33" t="s">
        <v>27</v>
      </c>
      <c r="B9091" s="33" t="s">
        <v>585</v>
      </c>
      <c r="C9091" s="34">
        <v>10</v>
      </c>
      <c r="D9091" s="33" t="s">
        <v>93</v>
      </c>
      <c r="E9091" s="33" t="s">
        <v>9456</v>
      </c>
      <c r="F9091" s="35">
        <v>40171500</v>
      </c>
      <c r="G9091" s="33" t="s">
        <v>466</v>
      </c>
      <c r="H9091" s="33">
        <v>1</v>
      </c>
      <c r="I9091" s="33">
        <v>6</v>
      </c>
      <c r="J9091" s="36">
        <v>5</v>
      </c>
      <c r="K9091" s="37">
        <v>180000</v>
      </c>
      <c r="L9091" s="38" t="s">
        <v>15</v>
      </c>
      <c r="M9091" s="38" t="s">
        <v>13</v>
      </c>
    </row>
    <row r="9092" spans="1:13" s="39" customFormat="1" ht="12.75" x14ac:dyDescent="0.2">
      <c r="A9092" s="33" t="s">
        <v>27</v>
      </c>
      <c r="B9092" s="33" t="s">
        <v>585</v>
      </c>
      <c r="C9092" s="34">
        <v>10</v>
      </c>
      <c r="D9092" s="33" t="s">
        <v>93</v>
      </c>
      <c r="E9092" s="33" t="s">
        <v>9457</v>
      </c>
      <c r="F9092" s="35">
        <v>40171500</v>
      </c>
      <c r="G9092" s="33" t="s">
        <v>466</v>
      </c>
      <c r="H9092" s="33">
        <v>1</v>
      </c>
      <c r="I9092" s="33">
        <v>6</v>
      </c>
      <c r="J9092" s="36">
        <v>5</v>
      </c>
      <c r="K9092" s="37">
        <v>675000</v>
      </c>
      <c r="L9092" s="38" t="s">
        <v>15</v>
      </c>
      <c r="M9092" s="38" t="s">
        <v>13</v>
      </c>
    </row>
    <row r="9093" spans="1:13" s="39" customFormat="1" ht="12.75" x14ac:dyDescent="0.2">
      <c r="A9093" s="33" t="s">
        <v>27</v>
      </c>
      <c r="B9093" s="33" t="s">
        <v>585</v>
      </c>
      <c r="C9093" s="34">
        <v>10</v>
      </c>
      <c r="D9093" s="33" t="s">
        <v>93</v>
      </c>
      <c r="E9093" s="33" t="s">
        <v>9458</v>
      </c>
      <c r="F9093" s="35">
        <v>40171500</v>
      </c>
      <c r="G9093" s="33" t="s">
        <v>466</v>
      </c>
      <c r="H9093" s="33">
        <v>1</v>
      </c>
      <c r="I9093" s="33">
        <v>6</v>
      </c>
      <c r="J9093" s="36">
        <v>5</v>
      </c>
      <c r="K9093" s="37">
        <v>700000</v>
      </c>
      <c r="L9093" s="38" t="s">
        <v>15</v>
      </c>
      <c r="M9093" s="38" t="s">
        <v>13</v>
      </c>
    </row>
    <row r="9094" spans="1:13" s="39" customFormat="1" ht="12.75" x14ac:dyDescent="0.2">
      <c r="A9094" s="33" t="s">
        <v>27</v>
      </c>
      <c r="B9094" s="33" t="s">
        <v>585</v>
      </c>
      <c r="C9094" s="34">
        <v>10</v>
      </c>
      <c r="D9094" s="33" t="s">
        <v>93</v>
      </c>
      <c r="E9094" s="33" t="s">
        <v>9459</v>
      </c>
      <c r="F9094" s="35">
        <v>40161500</v>
      </c>
      <c r="G9094" s="33" t="s">
        <v>466</v>
      </c>
      <c r="H9094" s="33">
        <v>1</v>
      </c>
      <c r="I9094" s="33">
        <v>6</v>
      </c>
      <c r="J9094" s="36">
        <v>1</v>
      </c>
      <c r="K9094" s="37">
        <v>676885</v>
      </c>
      <c r="L9094" s="38" t="s">
        <v>15</v>
      </c>
      <c r="M9094" s="38" t="s">
        <v>13</v>
      </c>
    </row>
    <row r="9095" spans="1:13" s="39" customFormat="1" ht="12.75" x14ac:dyDescent="0.2">
      <c r="A9095" s="33" t="s">
        <v>27</v>
      </c>
      <c r="B9095" s="33" t="s">
        <v>585</v>
      </c>
      <c r="C9095" s="34">
        <v>10</v>
      </c>
      <c r="D9095" s="33" t="s">
        <v>93</v>
      </c>
      <c r="E9095" s="33" t="s">
        <v>9460</v>
      </c>
      <c r="F9095" s="35">
        <v>26111700</v>
      </c>
      <c r="G9095" s="33" t="s">
        <v>466</v>
      </c>
      <c r="H9095" s="33">
        <v>1</v>
      </c>
      <c r="I9095" s="33">
        <v>6</v>
      </c>
      <c r="J9095" s="36">
        <v>10</v>
      </c>
      <c r="K9095" s="37">
        <v>437680</v>
      </c>
      <c r="L9095" s="38" t="s">
        <v>15</v>
      </c>
      <c r="M9095" s="38" t="s">
        <v>13</v>
      </c>
    </row>
    <row r="9096" spans="1:13" s="39" customFormat="1" ht="12.75" x14ac:dyDescent="0.2">
      <c r="A9096" s="33" t="s">
        <v>27</v>
      </c>
      <c r="B9096" s="33" t="s">
        <v>585</v>
      </c>
      <c r="C9096" s="34">
        <v>10</v>
      </c>
      <c r="D9096" s="33" t="s">
        <v>93</v>
      </c>
      <c r="E9096" s="33" t="s">
        <v>9461</v>
      </c>
      <c r="F9096" s="35">
        <v>41113600</v>
      </c>
      <c r="G9096" s="33" t="s">
        <v>466</v>
      </c>
      <c r="H9096" s="33">
        <v>1</v>
      </c>
      <c r="I9096" s="33">
        <v>6</v>
      </c>
      <c r="J9096" s="36">
        <v>3</v>
      </c>
      <c r="K9096" s="37">
        <v>1620000</v>
      </c>
      <c r="L9096" s="38" t="s">
        <v>15</v>
      </c>
      <c r="M9096" s="38" t="s">
        <v>13</v>
      </c>
    </row>
    <row r="9097" spans="1:13" s="39" customFormat="1" ht="12.75" x14ac:dyDescent="0.2">
      <c r="A9097" s="33" t="s">
        <v>27</v>
      </c>
      <c r="B9097" s="33" t="s">
        <v>585</v>
      </c>
      <c r="C9097" s="34">
        <v>10</v>
      </c>
      <c r="D9097" s="33" t="s">
        <v>93</v>
      </c>
      <c r="E9097" s="33" t="s">
        <v>9462</v>
      </c>
      <c r="F9097" s="35">
        <v>26121600</v>
      </c>
      <c r="G9097" s="33" t="s">
        <v>466</v>
      </c>
      <c r="H9097" s="33">
        <v>1</v>
      </c>
      <c r="I9097" s="33">
        <v>6</v>
      </c>
      <c r="J9097" s="36">
        <v>2</v>
      </c>
      <c r="K9097" s="37">
        <v>4600000</v>
      </c>
      <c r="L9097" s="38" t="s">
        <v>15</v>
      </c>
      <c r="M9097" s="38" t="s">
        <v>13</v>
      </c>
    </row>
    <row r="9098" spans="1:13" s="39" customFormat="1" ht="12.75" x14ac:dyDescent="0.2">
      <c r="A9098" s="33" t="s">
        <v>27</v>
      </c>
      <c r="B9098" s="33" t="s">
        <v>585</v>
      </c>
      <c r="C9098" s="34">
        <v>10</v>
      </c>
      <c r="D9098" s="33" t="s">
        <v>93</v>
      </c>
      <c r="E9098" s="33" t="s">
        <v>9463</v>
      </c>
      <c r="F9098" s="35">
        <v>31211500</v>
      </c>
      <c r="G9098" s="33" t="s">
        <v>466</v>
      </c>
      <c r="H9098" s="33">
        <v>1</v>
      </c>
      <c r="I9098" s="33">
        <v>6</v>
      </c>
      <c r="J9098" s="36">
        <v>1</v>
      </c>
      <c r="K9098" s="37">
        <v>67948</v>
      </c>
      <c r="L9098" s="38" t="s">
        <v>2367</v>
      </c>
      <c r="M9098" s="38" t="s">
        <v>13</v>
      </c>
    </row>
    <row r="9099" spans="1:13" s="39" customFormat="1" ht="12.75" x14ac:dyDescent="0.2">
      <c r="A9099" s="33" t="s">
        <v>27</v>
      </c>
      <c r="B9099" s="33" t="s">
        <v>585</v>
      </c>
      <c r="C9099" s="34">
        <v>10</v>
      </c>
      <c r="D9099" s="33" t="s">
        <v>93</v>
      </c>
      <c r="E9099" s="33" t="s">
        <v>9464</v>
      </c>
      <c r="F9099" s="35">
        <v>31151900</v>
      </c>
      <c r="G9099" s="33" t="s">
        <v>466</v>
      </c>
      <c r="H9099" s="33">
        <v>1</v>
      </c>
      <c r="I9099" s="33">
        <v>6</v>
      </c>
      <c r="J9099" s="36">
        <v>70</v>
      </c>
      <c r="K9099" s="37">
        <v>630000</v>
      </c>
      <c r="L9099" s="38" t="s">
        <v>2369</v>
      </c>
      <c r="M9099" s="38" t="s">
        <v>13</v>
      </c>
    </row>
    <row r="9100" spans="1:13" s="39" customFormat="1" ht="12.75" x14ac:dyDescent="0.2">
      <c r="A9100" s="33" t="s">
        <v>27</v>
      </c>
      <c r="B9100" s="33" t="s">
        <v>585</v>
      </c>
      <c r="C9100" s="34">
        <v>10</v>
      </c>
      <c r="D9100" s="33" t="s">
        <v>93</v>
      </c>
      <c r="E9100" s="33" t="s">
        <v>9465</v>
      </c>
      <c r="F9100" s="35">
        <v>31191500</v>
      </c>
      <c r="G9100" s="33" t="s">
        <v>466</v>
      </c>
      <c r="H9100" s="33">
        <v>1</v>
      </c>
      <c r="I9100" s="33">
        <v>6</v>
      </c>
      <c r="J9100" s="36">
        <v>3</v>
      </c>
      <c r="K9100" s="37">
        <v>636120</v>
      </c>
      <c r="L9100" s="38" t="s">
        <v>15</v>
      </c>
      <c r="M9100" s="38" t="s">
        <v>13</v>
      </c>
    </row>
    <row r="9101" spans="1:13" s="39" customFormat="1" ht="12.75" x14ac:dyDescent="0.2">
      <c r="A9101" s="33" t="s">
        <v>27</v>
      </c>
      <c r="B9101" s="33" t="s">
        <v>585</v>
      </c>
      <c r="C9101" s="34">
        <v>10</v>
      </c>
      <c r="D9101" s="33" t="s">
        <v>93</v>
      </c>
      <c r="E9101" s="33" t="s">
        <v>9466</v>
      </c>
      <c r="F9101" s="35">
        <v>31211500</v>
      </c>
      <c r="G9101" s="33" t="s">
        <v>466</v>
      </c>
      <c r="H9101" s="33">
        <v>1</v>
      </c>
      <c r="I9101" s="33">
        <v>6</v>
      </c>
      <c r="J9101" s="36">
        <v>3</v>
      </c>
      <c r="K9101" s="37">
        <v>544287</v>
      </c>
      <c r="L9101" s="38" t="s">
        <v>2367</v>
      </c>
      <c r="M9101" s="38" t="s">
        <v>13</v>
      </c>
    </row>
    <row r="9102" spans="1:13" s="39" customFormat="1" ht="12.75" x14ac:dyDescent="0.2">
      <c r="A9102" s="33" t="s">
        <v>27</v>
      </c>
      <c r="B9102" s="33" t="s">
        <v>585</v>
      </c>
      <c r="C9102" s="34">
        <v>10</v>
      </c>
      <c r="D9102" s="33" t="s">
        <v>93</v>
      </c>
      <c r="E9102" s="33" t="s">
        <v>9467</v>
      </c>
      <c r="F9102" s="35">
        <v>31191500</v>
      </c>
      <c r="G9102" s="33" t="s">
        <v>466</v>
      </c>
      <c r="H9102" s="33">
        <v>1</v>
      </c>
      <c r="I9102" s="33">
        <v>6</v>
      </c>
      <c r="J9102" s="36">
        <v>3</v>
      </c>
      <c r="K9102" s="37">
        <v>636255</v>
      </c>
      <c r="L9102" s="38" t="s">
        <v>15</v>
      </c>
      <c r="M9102" s="38" t="s">
        <v>13</v>
      </c>
    </row>
    <row r="9103" spans="1:13" s="39" customFormat="1" ht="12.75" x14ac:dyDescent="0.2">
      <c r="A9103" s="33" t="s">
        <v>27</v>
      </c>
      <c r="B9103" s="33" t="s">
        <v>585</v>
      </c>
      <c r="C9103" s="34">
        <v>10</v>
      </c>
      <c r="D9103" s="33" t="s">
        <v>93</v>
      </c>
      <c r="E9103" s="33" t="s">
        <v>9468</v>
      </c>
      <c r="F9103" s="35">
        <v>31191500</v>
      </c>
      <c r="G9103" s="33" t="s">
        <v>466</v>
      </c>
      <c r="H9103" s="33">
        <v>1</v>
      </c>
      <c r="I9103" s="33">
        <v>6</v>
      </c>
      <c r="J9103" s="36">
        <v>3</v>
      </c>
      <c r="K9103" s="37">
        <v>636255</v>
      </c>
      <c r="L9103" s="38" t="s">
        <v>15</v>
      </c>
      <c r="M9103" s="38" t="s">
        <v>13</v>
      </c>
    </row>
    <row r="9104" spans="1:13" s="39" customFormat="1" ht="12.75" x14ac:dyDescent="0.2">
      <c r="A9104" s="33" t="s">
        <v>27</v>
      </c>
      <c r="B9104" s="33" t="s">
        <v>585</v>
      </c>
      <c r="C9104" s="34">
        <v>10</v>
      </c>
      <c r="D9104" s="33" t="s">
        <v>93</v>
      </c>
      <c r="E9104" s="33" t="s">
        <v>9469</v>
      </c>
      <c r="F9104" s="35">
        <v>31191500</v>
      </c>
      <c r="G9104" s="33" t="s">
        <v>466</v>
      </c>
      <c r="H9104" s="33">
        <v>1</v>
      </c>
      <c r="I9104" s="33">
        <v>6</v>
      </c>
      <c r="J9104" s="36">
        <v>3</v>
      </c>
      <c r="K9104" s="37">
        <v>636255</v>
      </c>
      <c r="L9104" s="38" t="s">
        <v>15</v>
      </c>
      <c r="M9104" s="38" t="s">
        <v>13</v>
      </c>
    </row>
    <row r="9105" spans="1:13" s="39" customFormat="1" ht="12.75" x14ac:dyDescent="0.2">
      <c r="A9105" s="33" t="s">
        <v>27</v>
      </c>
      <c r="B9105" s="33" t="s">
        <v>585</v>
      </c>
      <c r="C9105" s="34">
        <v>10</v>
      </c>
      <c r="D9105" s="33" t="s">
        <v>93</v>
      </c>
      <c r="E9105" s="33" t="s">
        <v>9470</v>
      </c>
      <c r="F9105" s="35">
        <v>31191500</v>
      </c>
      <c r="G9105" s="33" t="s">
        <v>466</v>
      </c>
      <c r="H9105" s="33">
        <v>1</v>
      </c>
      <c r="I9105" s="33">
        <v>6</v>
      </c>
      <c r="J9105" s="36">
        <v>3</v>
      </c>
      <c r="K9105" s="37">
        <v>636255</v>
      </c>
      <c r="L9105" s="38" t="s">
        <v>15</v>
      </c>
      <c r="M9105" s="38" t="s">
        <v>13</v>
      </c>
    </row>
    <row r="9106" spans="1:13" s="39" customFormat="1" ht="12.75" x14ac:dyDescent="0.2">
      <c r="A9106" s="33" t="s">
        <v>27</v>
      </c>
      <c r="B9106" s="33" t="s">
        <v>585</v>
      </c>
      <c r="C9106" s="34">
        <v>10</v>
      </c>
      <c r="D9106" s="33" t="s">
        <v>93</v>
      </c>
      <c r="E9106" s="33" t="s">
        <v>9471</v>
      </c>
      <c r="F9106" s="35">
        <v>31191500</v>
      </c>
      <c r="G9106" s="33" t="s">
        <v>466</v>
      </c>
      <c r="H9106" s="33">
        <v>1</v>
      </c>
      <c r="I9106" s="33">
        <v>6</v>
      </c>
      <c r="J9106" s="36">
        <v>3</v>
      </c>
      <c r="K9106" s="37">
        <v>636255</v>
      </c>
      <c r="L9106" s="38" t="s">
        <v>15</v>
      </c>
      <c r="M9106" s="38" t="s">
        <v>13</v>
      </c>
    </row>
    <row r="9107" spans="1:13" s="39" customFormat="1" ht="12.75" x14ac:dyDescent="0.2">
      <c r="A9107" s="33" t="s">
        <v>27</v>
      </c>
      <c r="B9107" s="33" t="s">
        <v>585</v>
      </c>
      <c r="C9107" s="34">
        <v>10</v>
      </c>
      <c r="D9107" s="33" t="s">
        <v>93</v>
      </c>
      <c r="E9107" s="33" t="s">
        <v>9472</v>
      </c>
      <c r="F9107" s="35">
        <v>31191500</v>
      </c>
      <c r="G9107" s="33" t="s">
        <v>466</v>
      </c>
      <c r="H9107" s="33">
        <v>1</v>
      </c>
      <c r="I9107" s="33">
        <v>6</v>
      </c>
      <c r="J9107" s="36">
        <v>3</v>
      </c>
      <c r="K9107" s="37">
        <v>636255</v>
      </c>
      <c r="L9107" s="38" t="s">
        <v>15</v>
      </c>
      <c r="M9107" s="38" t="s">
        <v>13</v>
      </c>
    </row>
    <row r="9108" spans="1:13" s="39" customFormat="1" ht="12.75" x14ac:dyDescent="0.2">
      <c r="A9108" s="33" t="s">
        <v>27</v>
      </c>
      <c r="B9108" s="33" t="s">
        <v>585</v>
      </c>
      <c r="C9108" s="34">
        <v>10</v>
      </c>
      <c r="D9108" s="33" t="s">
        <v>93</v>
      </c>
      <c r="E9108" s="33" t="s">
        <v>9473</v>
      </c>
      <c r="F9108" s="35">
        <v>26121500</v>
      </c>
      <c r="G9108" s="33" t="s">
        <v>466</v>
      </c>
      <c r="H9108" s="33">
        <v>1</v>
      </c>
      <c r="I9108" s="33">
        <v>6</v>
      </c>
      <c r="J9108" s="36">
        <v>10</v>
      </c>
      <c r="K9108" s="37">
        <v>527090</v>
      </c>
      <c r="L9108" s="38" t="s">
        <v>15</v>
      </c>
      <c r="M9108" s="38" t="s">
        <v>13</v>
      </c>
    </row>
    <row r="9109" spans="1:13" s="39" customFormat="1" ht="12.75" x14ac:dyDescent="0.2">
      <c r="A9109" s="33" t="s">
        <v>27</v>
      </c>
      <c r="B9109" s="33" t="s">
        <v>585</v>
      </c>
      <c r="C9109" s="34">
        <v>10</v>
      </c>
      <c r="D9109" s="33" t="s">
        <v>93</v>
      </c>
      <c r="E9109" s="33" t="s">
        <v>9474</v>
      </c>
      <c r="F9109" s="35">
        <v>13111000</v>
      </c>
      <c r="G9109" s="33" t="s">
        <v>466</v>
      </c>
      <c r="H9109" s="33">
        <v>1</v>
      </c>
      <c r="I9109" s="33">
        <v>6</v>
      </c>
      <c r="J9109" s="36">
        <v>5</v>
      </c>
      <c r="K9109" s="37">
        <v>638550</v>
      </c>
      <c r="L9109" s="38" t="s">
        <v>2367</v>
      </c>
      <c r="M9109" s="38" t="s">
        <v>13</v>
      </c>
    </row>
    <row r="9110" spans="1:13" s="39" customFormat="1" ht="12.75" x14ac:dyDescent="0.2">
      <c r="A9110" s="33" t="s">
        <v>27</v>
      </c>
      <c r="B9110" s="33" t="s">
        <v>585</v>
      </c>
      <c r="C9110" s="34">
        <v>10</v>
      </c>
      <c r="D9110" s="33" t="s">
        <v>93</v>
      </c>
      <c r="E9110" s="33" t="s">
        <v>9475</v>
      </c>
      <c r="F9110" s="35">
        <v>40171500</v>
      </c>
      <c r="G9110" s="33" t="s">
        <v>466</v>
      </c>
      <c r="H9110" s="33">
        <v>1</v>
      </c>
      <c r="I9110" s="33">
        <v>6</v>
      </c>
      <c r="J9110" s="36">
        <v>5</v>
      </c>
      <c r="K9110" s="37">
        <v>180000</v>
      </c>
      <c r="L9110" s="38" t="s">
        <v>15</v>
      </c>
      <c r="M9110" s="38" t="s">
        <v>13</v>
      </c>
    </row>
    <row r="9111" spans="1:13" s="39" customFormat="1" ht="12.75" x14ac:dyDescent="0.2">
      <c r="A9111" s="33" t="s">
        <v>27</v>
      </c>
      <c r="B9111" s="33" t="s">
        <v>585</v>
      </c>
      <c r="C9111" s="34">
        <v>10</v>
      </c>
      <c r="D9111" s="33" t="s">
        <v>93</v>
      </c>
      <c r="E9111" s="33" t="s">
        <v>9476</v>
      </c>
      <c r="F9111" s="35">
        <v>40171500</v>
      </c>
      <c r="G9111" s="33" t="s">
        <v>466</v>
      </c>
      <c r="H9111" s="33">
        <v>1</v>
      </c>
      <c r="I9111" s="33">
        <v>6</v>
      </c>
      <c r="J9111" s="36">
        <v>5</v>
      </c>
      <c r="K9111" s="37">
        <v>720000</v>
      </c>
      <c r="L9111" s="38" t="s">
        <v>15</v>
      </c>
      <c r="M9111" s="38" t="s">
        <v>13</v>
      </c>
    </row>
    <row r="9112" spans="1:13" s="39" customFormat="1" ht="12.75" x14ac:dyDescent="0.2">
      <c r="A9112" s="33" t="s">
        <v>27</v>
      </c>
      <c r="B9112" s="33" t="s">
        <v>585</v>
      </c>
      <c r="C9112" s="34">
        <v>10</v>
      </c>
      <c r="D9112" s="33" t="s">
        <v>93</v>
      </c>
      <c r="E9112" s="33" t="s">
        <v>9477</v>
      </c>
      <c r="F9112" s="35">
        <v>40171500</v>
      </c>
      <c r="G9112" s="33" t="s">
        <v>466</v>
      </c>
      <c r="H9112" s="33">
        <v>1</v>
      </c>
      <c r="I9112" s="33">
        <v>6</v>
      </c>
      <c r="J9112" s="36">
        <v>5</v>
      </c>
      <c r="K9112" s="37">
        <v>900000</v>
      </c>
      <c r="L9112" s="38" t="s">
        <v>15</v>
      </c>
      <c r="M9112" s="38" t="s">
        <v>13</v>
      </c>
    </row>
    <row r="9113" spans="1:13" s="39" customFormat="1" ht="12.75" x14ac:dyDescent="0.2">
      <c r="A9113" s="33" t="s">
        <v>27</v>
      </c>
      <c r="B9113" s="33" t="s">
        <v>585</v>
      </c>
      <c r="C9113" s="34">
        <v>10</v>
      </c>
      <c r="D9113" s="33" t="s">
        <v>93</v>
      </c>
      <c r="E9113" s="33" t="s">
        <v>9478</v>
      </c>
      <c r="F9113" s="35">
        <v>31191500</v>
      </c>
      <c r="G9113" s="33" t="s">
        <v>466</v>
      </c>
      <c r="H9113" s="33">
        <v>1</v>
      </c>
      <c r="I9113" s="33">
        <v>6</v>
      </c>
      <c r="J9113" s="36">
        <v>7</v>
      </c>
      <c r="K9113" s="37">
        <v>648109</v>
      </c>
      <c r="L9113" s="38" t="s">
        <v>15</v>
      </c>
      <c r="M9113" s="38" t="s">
        <v>13</v>
      </c>
    </row>
    <row r="9114" spans="1:13" s="39" customFormat="1" ht="12.75" x14ac:dyDescent="0.2">
      <c r="A9114" s="33" t="s">
        <v>27</v>
      </c>
      <c r="B9114" s="33" t="s">
        <v>585</v>
      </c>
      <c r="C9114" s="34">
        <v>10</v>
      </c>
      <c r="D9114" s="33" t="s">
        <v>93</v>
      </c>
      <c r="E9114" s="33" t="s">
        <v>9479</v>
      </c>
      <c r="F9114" s="35">
        <v>23161500</v>
      </c>
      <c r="G9114" s="33" t="s">
        <v>466</v>
      </c>
      <c r="H9114" s="33">
        <v>1</v>
      </c>
      <c r="I9114" s="33">
        <v>6</v>
      </c>
      <c r="J9114" s="36">
        <v>1</v>
      </c>
      <c r="K9114" s="37">
        <v>4200000</v>
      </c>
      <c r="L9114" s="38" t="s">
        <v>15</v>
      </c>
      <c r="M9114" s="38" t="s">
        <v>13</v>
      </c>
    </row>
    <row r="9115" spans="1:13" s="39" customFormat="1" ht="12.75" x14ac:dyDescent="0.2">
      <c r="A9115" s="33" t="s">
        <v>27</v>
      </c>
      <c r="B9115" s="33" t="s">
        <v>585</v>
      </c>
      <c r="C9115" s="34">
        <v>10</v>
      </c>
      <c r="D9115" s="33" t="s">
        <v>93</v>
      </c>
      <c r="E9115" s="33" t="s">
        <v>9480</v>
      </c>
      <c r="F9115" s="35">
        <v>15121900</v>
      </c>
      <c r="G9115" s="33" t="s">
        <v>466</v>
      </c>
      <c r="H9115" s="33">
        <v>1</v>
      </c>
      <c r="I9115" s="33">
        <v>6</v>
      </c>
      <c r="J9115" s="36">
        <v>5</v>
      </c>
      <c r="K9115" s="37">
        <v>125000</v>
      </c>
      <c r="L9115" s="38" t="s">
        <v>3312</v>
      </c>
      <c r="M9115" s="38" t="s">
        <v>13</v>
      </c>
    </row>
    <row r="9116" spans="1:13" s="39" customFormat="1" ht="12.75" x14ac:dyDescent="0.2">
      <c r="A9116" s="33" t="s">
        <v>27</v>
      </c>
      <c r="B9116" s="33" t="s">
        <v>585</v>
      </c>
      <c r="C9116" s="34">
        <v>10</v>
      </c>
      <c r="D9116" s="33" t="s">
        <v>93</v>
      </c>
      <c r="E9116" s="33" t="s">
        <v>9481</v>
      </c>
      <c r="F9116" s="35">
        <v>12191600</v>
      </c>
      <c r="G9116" s="33" t="s">
        <v>466</v>
      </c>
      <c r="H9116" s="33">
        <v>1</v>
      </c>
      <c r="I9116" s="33">
        <v>6</v>
      </c>
      <c r="J9116" s="36">
        <v>1</v>
      </c>
      <c r="K9116" s="37">
        <v>850000</v>
      </c>
      <c r="L9116" s="38" t="s">
        <v>2367</v>
      </c>
      <c r="M9116" s="38" t="s">
        <v>13</v>
      </c>
    </row>
    <row r="9117" spans="1:13" s="39" customFormat="1" ht="12.75" x14ac:dyDescent="0.2">
      <c r="A9117" s="33" t="s">
        <v>27</v>
      </c>
      <c r="B9117" s="33" t="s">
        <v>585</v>
      </c>
      <c r="C9117" s="34">
        <v>10</v>
      </c>
      <c r="D9117" s="33" t="s">
        <v>93</v>
      </c>
      <c r="E9117" s="33" t="s">
        <v>9482</v>
      </c>
      <c r="F9117" s="35">
        <v>40161500</v>
      </c>
      <c r="G9117" s="33" t="s">
        <v>466</v>
      </c>
      <c r="H9117" s="33">
        <v>1</v>
      </c>
      <c r="I9117" s="33">
        <v>6</v>
      </c>
      <c r="J9117" s="36">
        <v>2</v>
      </c>
      <c r="K9117" s="37">
        <v>1250500</v>
      </c>
      <c r="L9117" s="38" t="s">
        <v>15</v>
      </c>
      <c r="M9117" s="38" t="s">
        <v>13</v>
      </c>
    </row>
    <row r="9118" spans="1:13" s="39" customFormat="1" ht="12.75" x14ac:dyDescent="0.2">
      <c r="A9118" s="33" t="s">
        <v>27</v>
      </c>
      <c r="B9118" s="33" t="s">
        <v>585</v>
      </c>
      <c r="C9118" s="34">
        <v>10</v>
      </c>
      <c r="D9118" s="33" t="s">
        <v>93</v>
      </c>
      <c r="E9118" s="33" t="s">
        <v>9483</v>
      </c>
      <c r="F9118" s="35">
        <v>13111300</v>
      </c>
      <c r="G9118" s="33" t="s">
        <v>466</v>
      </c>
      <c r="H9118" s="33">
        <v>1</v>
      </c>
      <c r="I9118" s="33">
        <v>6</v>
      </c>
      <c r="J9118" s="36">
        <v>3</v>
      </c>
      <c r="K9118" s="37">
        <v>1125000</v>
      </c>
      <c r="L9118" s="38" t="s">
        <v>15</v>
      </c>
      <c r="M9118" s="38" t="s">
        <v>13</v>
      </c>
    </row>
    <row r="9119" spans="1:13" s="39" customFormat="1" ht="12.75" x14ac:dyDescent="0.2">
      <c r="A9119" s="33" t="s">
        <v>27</v>
      </c>
      <c r="B9119" s="33" t="s">
        <v>585</v>
      </c>
      <c r="C9119" s="34">
        <v>10</v>
      </c>
      <c r="D9119" s="33" t="s">
        <v>93</v>
      </c>
      <c r="E9119" s="33" t="s">
        <v>9484</v>
      </c>
      <c r="F9119" s="35">
        <v>12352300</v>
      </c>
      <c r="G9119" s="33" t="s">
        <v>466</v>
      </c>
      <c r="H9119" s="33">
        <v>1</v>
      </c>
      <c r="I9119" s="33">
        <v>6</v>
      </c>
      <c r="J9119" s="36">
        <v>1</v>
      </c>
      <c r="K9119" s="37">
        <v>3800000</v>
      </c>
      <c r="L9119" s="38" t="s">
        <v>15</v>
      </c>
      <c r="M9119" s="38" t="s">
        <v>13</v>
      </c>
    </row>
    <row r="9120" spans="1:13" s="39" customFormat="1" ht="12.75" x14ac:dyDescent="0.2">
      <c r="A9120" s="33" t="s">
        <v>27</v>
      </c>
      <c r="B9120" s="33" t="s">
        <v>585</v>
      </c>
      <c r="C9120" s="34">
        <v>10</v>
      </c>
      <c r="D9120" s="33" t="s">
        <v>93</v>
      </c>
      <c r="E9120" s="33" t="s">
        <v>9485</v>
      </c>
      <c r="F9120" s="35">
        <v>31133700</v>
      </c>
      <c r="G9120" s="33" t="s">
        <v>466</v>
      </c>
      <c r="H9120" s="33">
        <v>1</v>
      </c>
      <c r="I9120" s="33">
        <v>6</v>
      </c>
      <c r="J9120" s="36">
        <v>3</v>
      </c>
      <c r="K9120" s="37">
        <v>770157</v>
      </c>
      <c r="L9120" s="38" t="s">
        <v>15</v>
      </c>
      <c r="M9120" s="38" t="s">
        <v>13</v>
      </c>
    </row>
    <row r="9121" spans="1:13" s="39" customFormat="1" ht="12.75" x14ac:dyDescent="0.2">
      <c r="A9121" s="33" t="s">
        <v>27</v>
      </c>
      <c r="B9121" s="33" t="s">
        <v>585</v>
      </c>
      <c r="C9121" s="34">
        <v>10</v>
      </c>
      <c r="D9121" s="33" t="s">
        <v>93</v>
      </c>
      <c r="E9121" s="33" t="s">
        <v>9486</v>
      </c>
      <c r="F9121" s="35">
        <v>23271800</v>
      </c>
      <c r="G9121" s="33" t="s">
        <v>466</v>
      </c>
      <c r="H9121" s="33">
        <v>1</v>
      </c>
      <c r="I9121" s="33">
        <v>6</v>
      </c>
      <c r="J9121" s="36">
        <v>4</v>
      </c>
      <c r="K9121" s="37">
        <v>500000</v>
      </c>
      <c r="L9121" s="38" t="s">
        <v>3312</v>
      </c>
      <c r="M9121" s="38" t="s">
        <v>13</v>
      </c>
    </row>
    <row r="9122" spans="1:13" s="39" customFormat="1" ht="12.75" x14ac:dyDescent="0.2">
      <c r="A9122" s="33" t="s">
        <v>27</v>
      </c>
      <c r="B9122" s="33" t="s">
        <v>585</v>
      </c>
      <c r="C9122" s="34">
        <v>10</v>
      </c>
      <c r="D9122" s="33" t="s">
        <v>93</v>
      </c>
      <c r="E9122" s="33" t="s">
        <v>9487</v>
      </c>
      <c r="F9122" s="35">
        <v>42141500</v>
      </c>
      <c r="G9122" s="33" t="s">
        <v>466</v>
      </c>
      <c r="H9122" s="33">
        <v>1</v>
      </c>
      <c r="I9122" s="33">
        <v>6</v>
      </c>
      <c r="J9122" s="36">
        <v>4</v>
      </c>
      <c r="K9122" s="37">
        <v>176456</v>
      </c>
      <c r="L9122" s="38" t="s">
        <v>15</v>
      </c>
      <c r="M9122" s="38" t="s">
        <v>13</v>
      </c>
    </row>
    <row r="9123" spans="1:13" s="39" customFormat="1" ht="12.75" x14ac:dyDescent="0.2">
      <c r="A9123" s="33" t="s">
        <v>27</v>
      </c>
      <c r="B9123" s="33" t="s">
        <v>585</v>
      </c>
      <c r="C9123" s="34">
        <v>10</v>
      </c>
      <c r="D9123" s="33" t="s">
        <v>93</v>
      </c>
      <c r="E9123" s="33" t="s">
        <v>9488</v>
      </c>
      <c r="F9123" s="35">
        <v>39121400</v>
      </c>
      <c r="G9123" s="33" t="s">
        <v>466</v>
      </c>
      <c r="H9123" s="33">
        <v>1</v>
      </c>
      <c r="I9123" s="33">
        <v>6</v>
      </c>
      <c r="J9123" s="36">
        <v>77</v>
      </c>
      <c r="K9123" s="37">
        <v>871409</v>
      </c>
      <c r="L9123" s="38" t="s">
        <v>15</v>
      </c>
      <c r="M9123" s="38" t="s">
        <v>13</v>
      </c>
    </row>
    <row r="9124" spans="1:13" s="39" customFormat="1" ht="12.75" x14ac:dyDescent="0.2">
      <c r="A9124" s="33" t="s">
        <v>27</v>
      </c>
      <c r="B9124" s="33" t="s">
        <v>585</v>
      </c>
      <c r="C9124" s="34">
        <v>10</v>
      </c>
      <c r="D9124" s="33" t="s">
        <v>93</v>
      </c>
      <c r="E9124" s="33" t="s">
        <v>9489</v>
      </c>
      <c r="F9124" s="35">
        <v>39121400</v>
      </c>
      <c r="G9124" s="33" t="s">
        <v>466</v>
      </c>
      <c r="H9124" s="33">
        <v>1</v>
      </c>
      <c r="I9124" s="33">
        <v>6</v>
      </c>
      <c r="J9124" s="36">
        <v>77</v>
      </c>
      <c r="K9124" s="37">
        <v>801416</v>
      </c>
      <c r="L9124" s="38" t="s">
        <v>15</v>
      </c>
      <c r="M9124" s="38" t="s">
        <v>13</v>
      </c>
    </row>
    <row r="9125" spans="1:13" s="39" customFormat="1" ht="12.75" x14ac:dyDescent="0.2">
      <c r="A9125" s="33" t="s">
        <v>27</v>
      </c>
      <c r="B9125" s="33" t="s">
        <v>585</v>
      </c>
      <c r="C9125" s="34">
        <v>10</v>
      </c>
      <c r="D9125" s="33" t="s">
        <v>93</v>
      </c>
      <c r="E9125" s="33" t="s">
        <v>9490</v>
      </c>
      <c r="F9125" s="35">
        <v>13111000</v>
      </c>
      <c r="G9125" s="33" t="s">
        <v>466</v>
      </c>
      <c r="H9125" s="33">
        <v>1</v>
      </c>
      <c r="I9125" s="33">
        <v>6</v>
      </c>
      <c r="J9125" s="36">
        <v>2</v>
      </c>
      <c r="K9125" s="37">
        <v>3600000</v>
      </c>
      <c r="L9125" s="38" t="s">
        <v>2367</v>
      </c>
      <c r="M9125" s="38" t="s">
        <v>13</v>
      </c>
    </row>
    <row r="9126" spans="1:13" s="39" customFormat="1" ht="12.75" x14ac:dyDescent="0.2">
      <c r="A9126" s="33" t="s">
        <v>27</v>
      </c>
      <c r="B9126" s="33" t="s">
        <v>585</v>
      </c>
      <c r="C9126" s="34">
        <v>10</v>
      </c>
      <c r="D9126" s="33" t="s">
        <v>93</v>
      </c>
      <c r="E9126" s="33" t="s">
        <v>9491</v>
      </c>
      <c r="F9126" s="35">
        <v>27112800</v>
      </c>
      <c r="G9126" s="33" t="s">
        <v>466</v>
      </c>
      <c r="H9126" s="33">
        <v>1</v>
      </c>
      <c r="I9126" s="33">
        <v>6</v>
      </c>
      <c r="J9126" s="36">
        <v>50</v>
      </c>
      <c r="K9126" s="37">
        <v>882000</v>
      </c>
      <c r="L9126" s="38" t="s">
        <v>15</v>
      </c>
      <c r="M9126" s="38" t="s">
        <v>13</v>
      </c>
    </row>
    <row r="9127" spans="1:13" s="39" customFormat="1" ht="12.75" x14ac:dyDescent="0.2">
      <c r="A9127" s="33" t="s">
        <v>27</v>
      </c>
      <c r="B9127" s="33" t="s">
        <v>585</v>
      </c>
      <c r="C9127" s="34">
        <v>10</v>
      </c>
      <c r="D9127" s="33" t="s">
        <v>93</v>
      </c>
      <c r="E9127" s="33" t="s">
        <v>9492</v>
      </c>
      <c r="F9127" s="35">
        <v>23291800</v>
      </c>
      <c r="G9127" s="33" t="s">
        <v>466</v>
      </c>
      <c r="H9127" s="33">
        <v>1</v>
      </c>
      <c r="I9127" s="33">
        <v>6</v>
      </c>
      <c r="J9127" s="36">
        <v>40</v>
      </c>
      <c r="K9127" s="37">
        <v>883800</v>
      </c>
      <c r="L9127" s="38" t="s">
        <v>15</v>
      </c>
      <c r="M9127" s="38" t="s">
        <v>13</v>
      </c>
    </row>
    <row r="9128" spans="1:13" s="39" customFormat="1" ht="12.75" x14ac:dyDescent="0.2">
      <c r="A9128" s="33" t="s">
        <v>27</v>
      </c>
      <c r="B9128" s="33" t="s">
        <v>585</v>
      </c>
      <c r="C9128" s="34">
        <v>10</v>
      </c>
      <c r="D9128" s="33" t="s">
        <v>93</v>
      </c>
      <c r="E9128" s="33" t="s">
        <v>9493</v>
      </c>
      <c r="F9128" s="35">
        <v>11101700</v>
      </c>
      <c r="G9128" s="33" t="s">
        <v>466</v>
      </c>
      <c r="H9128" s="33">
        <v>1</v>
      </c>
      <c r="I9128" s="33">
        <v>6</v>
      </c>
      <c r="J9128" s="36">
        <v>2</v>
      </c>
      <c r="K9128" s="37">
        <v>120000</v>
      </c>
      <c r="L9128" s="38" t="s">
        <v>2369</v>
      </c>
      <c r="M9128" s="38" t="s">
        <v>13</v>
      </c>
    </row>
    <row r="9129" spans="1:13" s="39" customFormat="1" ht="12.75" x14ac:dyDescent="0.2">
      <c r="A9129" s="33" t="s">
        <v>27</v>
      </c>
      <c r="B9129" s="33" t="s">
        <v>585</v>
      </c>
      <c r="C9129" s="34">
        <v>10</v>
      </c>
      <c r="D9129" s="33" t="s">
        <v>93</v>
      </c>
      <c r="E9129" s="33" t="s">
        <v>9494</v>
      </c>
      <c r="F9129" s="35">
        <v>23271800</v>
      </c>
      <c r="G9129" s="33" t="s">
        <v>466</v>
      </c>
      <c r="H9129" s="33">
        <v>1</v>
      </c>
      <c r="I9129" s="33">
        <v>6</v>
      </c>
      <c r="J9129" s="36">
        <v>51</v>
      </c>
      <c r="K9129" s="37">
        <v>2295000</v>
      </c>
      <c r="L9129" s="38" t="s">
        <v>15</v>
      </c>
      <c r="M9129" s="38" t="s">
        <v>13</v>
      </c>
    </row>
    <row r="9130" spans="1:13" s="39" customFormat="1" ht="12.75" x14ac:dyDescent="0.2">
      <c r="A9130" s="33" t="s">
        <v>27</v>
      </c>
      <c r="B9130" s="33" t="s">
        <v>585</v>
      </c>
      <c r="C9130" s="34">
        <v>10</v>
      </c>
      <c r="D9130" s="33" t="s">
        <v>93</v>
      </c>
      <c r="E9130" s="33" t="s">
        <v>9495</v>
      </c>
      <c r="F9130" s="35">
        <v>23271800</v>
      </c>
      <c r="G9130" s="33" t="s">
        <v>466</v>
      </c>
      <c r="H9130" s="33">
        <v>1</v>
      </c>
      <c r="I9130" s="33">
        <v>6</v>
      </c>
      <c r="J9130" s="36">
        <v>50</v>
      </c>
      <c r="K9130" s="37">
        <v>2250000</v>
      </c>
      <c r="L9130" s="38" t="s">
        <v>15</v>
      </c>
      <c r="M9130" s="38" t="s">
        <v>13</v>
      </c>
    </row>
    <row r="9131" spans="1:13" s="39" customFormat="1" ht="12.75" x14ac:dyDescent="0.2">
      <c r="A9131" s="33" t="s">
        <v>27</v>
      </c>
      <c r="B9131" s="33" t="s">
        <v>585</v>
      </c>
      <c r="C9131" s="34">
        <v>10</v>
      </c>
      <c r="D9131" s="33" t="s">
        <v>93</v>
      </c>
      <c r="E9131" s="33" t="s">
        <v>9496</v>
      </c>
      <c r="F9131" s="35">
        <v>23271800</v>
      </c>
      <c r="G9131" s="33" t="s">
        <v>466</v>
      </c>
      <c r="H9131" s="33">
        <v>1</v>
      </c>
      <c r="I9131" s="33">
        <v>6</v>
      </c>
      <c r="J9131" s="36">
        <v>50</v>
      </c>
      <c r="K9131" s="37">
        <v>2250000</v>
      </c>
      <c r="L9131" s="38" t="s">
        <v>15</v>
      </c>
      <c r="M9131" s="38" t="s">
        <v>13</v>
      </c>
    </row>
    <row r="9132" spans="1:13" s="39" customFormat="1" ht="12.75" x14ac:dyDescent="0.2">
      <c r="A9132" s="33" t="s">
        <v>27</v>
      </c>
      <c r="B9132" s="33" t="s">
        <v>585</v>
      </c>
      <c r="C9132" s="34">
        <v>10</v>
      </c>
      <c r="D9132" s="33" t="s">
        <v>93</v>
      </c>
      <c r="E9132" s="33" t="s">
        <v>9497</v>
      </c>
      <c r="F9132" s="35">
        <v>26111700</v>
      </c>
      <c r="G9132" s="33" t="s">
        <v>466</v>
      </c>
      <c r="H9132" s="33">
        <v>1</v>
      </c>
      <c r="I9132" s="33">
        <v>6</v>
      </c>
      <c r="J9132" s="36">
        <v>7</v>
      </c>
      <c r="K9132" s="37">
        <v>194586</v>
      </c>
      <c r="L9132" s="38" t="s">
        <v>15</v>
      </c>
      <c r="M9132" s="38" t="s">
        <v>13</v>
      </c>
    </row>
    <row r="9133" spans="1:13" s="39" customFormat="1" ht="12.75" x14ac:dyDescent="0.2">
      <c r="A9133" s="33" t="s">
        <v>27</v>
      </c>
      <c r="B9133" s="33" t="s">
        <v>585</v>
      </c>
      <c r="C9133" s="34">
        <v>10</v>
      </c>
      <c r="D9133" s="33" t="s">
        <v>93</v>
      </c>
      <c r="E9133" s="33" t="s">
        <v>9498</v>
      </c>
      <c r="F9133" s="35">
        <v>11162100</v>
      </c>
      <c r="G9133" s="33" t="s">
        <v>466</v>
      </c>
      <c r="H9133" s="33">
        <v>1</v>
      </c>
      <c r="I9133" s="33">
        <v>6</v>
      </c>
      <c r="J9133" s="36">
        <v>2</v>
      </c>
      <c r="K9133" s="37">
        <v>600000</v>
      </c>
      <c r="L9133" s="38" t="s">
        <v>15</v>
      </c>
      <c r="M9133" s="38" t="s">
        <v>13</v>
      </c>
    </row>
    <row r="9134" spans="1:13" s="39" customFormat="1" ht="12.75" x14ac:dyDescent="0.2">
      <c r="A9134" s="33" t="s">
        <v>27</v>
      </c>
      <c r="B9134" s="33" t="s">
        <v>585</v>
      </c>
      <c r="C9134" s="34">
        <v>10</v>
      </c>
      <c r="D9134" s="33" t="s">
        <v>93</v>
      </c>
      <c r="E9134" s="33" t="s">
        <v>7954</v>
      </c>
      <c r="F9134" s="35">
        <v>11162100</v>
      </c>
      <c r="G9134" s="33" t="s">
        <v>466</v>
      </c>
      <c r="H9134" s="33">
        <v>1</v>
      </c>
      <c r="I9134" s="33">
        <v>6</v>
      </c>
      <c r="J9134" s="36">
        <v>2</v>
      </c>
      <c r="K9134" s="37">
        <v>1090000</v>
      </c>
      <c r="L9134" s="38" t="s">
        <v>15</v>
      </c>
      <c r="M9134" s="38" t="s">
        <v>13</v>
      </c>
    </row>
    <row r="9135" spans="1:13" s="39" customFormat="1" ht="12.75" x14ac:dyDescent="0.2">
      <c r="A9135" s="33" t="s">
        <v>27</v>
      </c>
      <c r="B9135" s="33" t="s">
        <v>585</v>
      </c>
      <c r="C9135" s="34">
        <v>10</v>
      </c>
      <c r="D9135" s="33" t="s">
        <v>93</v>
      </c>
      <c r="E9135" s="33" t="s">
        <v>9499</v>
      </c>
      <c r="F9135" s="35">
        <v>23271800</v>
      </c>
      <c r="G9135" s="33" t="s">
        <v>466</v>
      </c>
      <c r="H9135" s="33">
        <v>1</v>
      </c>
      <c r="I9135" s="33">
        <v>6</v>
      </c>
      <c r="J9135" s="36">
        <v>41</v>
      </c>
      <c r="K9135" s="37">
        <v>1435000</v>
      </c>
      <c r="L9135" s="38" t="s">
        <v>3312</v>
      </c>
      <c r="M9135" s="38" t="s">
        <v>13</v>
      </c>
    </row>
    <row r="9136" spans="1:13" s="39" customFormat="1" ht="12.75" x14ac:dyDescent="0.2">
      <c r="A9136" s="33" t="s">
        <v>27</v>
      </c>
      <c r="B9136" s="33" t="s">
        <v>585</v>
      </c>
      <c r="C9136" s="34">
        <v>10</v>
      </c>
      <c r="D9136" s="33" t="s">
        <v>93</v>
      </c>
      <c r="E9136" s="33" t="s">
        <v>9500</v>
      </c>
      <c r="F9136" s="35">
        <v>31211500</v>
      </c>
      <c r="G9136" s="33" t="s">
        <v>466</v>
      </c>
      <c r="H9136" s="33">
        <v>1</v>
      </c>
      <c r="I9136" s="33">
        <v>6</v>
      </c>
      <c r="J9136" s="36">
        <v>34</v>
      </c>
      <c r="K9136" s="37">
        <v>966960</v>
      </c>
      <c r="L9136" s="38" t="s">
        <v>15</v>
      </c>
      <c r="M9136" s="38" t="s">
        <v>13</v>
      </c>
    </row>
    <row r="9137" spans="1:13" s="39" customFormat="1" ht="12.75" x14ac:dyDescent="0.2">
      <c r="A9137" s="33" t="s">
        <v>27</v>
      </c>
      <c r="B9137" s="33" t="s">
        <v>585</v>
      </c>
      <c r="C9137" s="34">
        <v>10</v>
      </c>
      <c r="D9137" s="33" t="s">
        <v>93</v>
      </c>
      <c r="E9137" s="33" t="s">
        <v>9501</v>
      </c>
      <c r="F9137" s="35">
        <v>31201600</v>
      </c>
      <c r="G9137" s="33" t="s">
        <v>466</v>
      </c>
      <c r="H9137" s="33">
        <v>1</v>
      </c>
      <c r="I9137" s="33">
        <v>6</v>
      </c>
      <c r="J9137" s="36">
        <v>4</v>
      </c>
      <c r="K9137" s="37">
        <v>975600</v>
      </c>
      <c r="L9137" s="38" t="s">
        <v>15</v>
      </c>
      <c r="M9137" s="38" t="s">
        <v>13</v>
      </c>
    </row>
    <row r="9138" spans="1:13" s="39" customFormat="1" ht="12.75" x14ac:dyDescent="0.2">
      <c r="A9138" s="33" t="s">
        <v>27</v>
      </c>
      <c r="B9138" s="33" t="s">
        <v>585</v>
      </c>
      <c r="C9138" s="34">
        <v>10</v>
      </c>
      <c r="D9138" s="33" t="s">
        <v>93</v>
      </c>
      <c r="E9138" s="33" t="s">
        <v>9502</v>
      </c>
      <c r="F9138" s="35">
        <v>30102400</v>
      </c>
      <c r="G9138" s="33" t="s">
        <v>466</v>
      </c>
      <c r="H9138" s="33">
        <v>1</v>
      </c>
      <c r="I9138" s="33">
        <v>6</v>
      </c>
      <c r="J9138" s="36">
        <v>10</v>
      </c>
      <c r="K9138" s="37">
        <v>1170000</v>
      </c>
      <c r="L9138" s="38" t="s">
        <v>3312</v>
      </c>
      <c r="M9138" s="38" t="s">
        <v>13</v>
      </c>
    </row>
    <row r="9139" spans="1:13" s="39" customFormat="1" ht="12.75" x14ac:dyDescent="0.2">
      <c r="A9139" s="33" t="s">
        <v>27</v>
      </c>
      <c r="B9139" s="33" t="s">
        <v>585</v>
      </c>
      <c r="C9139" s="34">
        <v>10</v>
      </c>
      <c r="D9139" s="33" t="s">
        <v>93</v>
      </c>
      <c r="E9139" s="33" t="s">
        <v>9503</v>
      </c>
      <c r="F9139" s="35">
        <v>23271800</v>
      </c>
      <c r="G9139" s="33" t="s">
        <v>466</v>
      </c>
      <c r="H9139" s="33">
        <v>1</v>
      </c>
      <c r="I9139" s="33">
        <v>6</v>
      </c>
      <c r="J9139" s="36">
        <v>10</v>
      </c>
      <c r="K9139" s="37">
        <v>2000000</v>
      </c>
      <c r="L9139" s="38" t="s">
        <v>3312</v>
      </c>
      <c r="M9139" s="38" t="s">
        <v>13</v>
      </c>
    </row>
    <row r="9140" spans="1:13" s="39" customFormat="1" ht="12.75" x14ac:dyDescent="0.2">
      <c r="A9140" s="33" t="s">
        <v>27</v>
      </c>
      <c r="B9140" s="33" t="s">
        <v>585</v>
      </c>
      <c r="C9140" s="34">
        <v>10</v>
      </c>
      <c r="D9140" s="33" t="s">
        <v>93</v>
      </c>
      <c r="E9140" s="33" t="s">
        <v>9504</v>
      </c>
      <c r="F9140" s="35">
        <v>13111300</v>
      </c>
      <c r="G9140" s="33" t="s">
        <v>466</v>
      </c>
      <c r="H9140" s="33">
        <v>1</v>
      </c>
      <c r="I9140" s="33">
        <v>6</v>
      </c>
      <c r="J9140" s="36">
        <v>5</v>
      </c>
      <c r="K9140" s="37">
        <v>1073250</v>
      </c>
      <c r="L9140" s="38" t="s">
        <v>15</v>
      </c>
      <c r="M9140" s="38" t="s">
        <v>13</v>
      </c>
    </row>
    <row r="9141" spans="1:13" s="39" customFormat="1" ht="12.75" x14ac:dyDescent="0.2">
      <c r="A9141" s="33" t="s">
        <v>27</v>
      </c>
      <c r="B9141" s="33" t="s">
        <v>585</v>
      </c>
      <c r="C9141" s="34">
        <v>10</v>
      </c>
      <c r="D9141" s="33" t="s">
        <v>93</v>
      </c>
      <c r="E9141" s="33" t="s">
        <v>9505</v>
      </c>
      <c r="F9141" s="35">
        <v>26121500</v>
      </c>
      <c r="G9141" s="33" t="s">
        <v>466</v>
      </c>
      <c r="H9141" s="33">
        <v>1</v>
      </c>
      <c r="I9141" s="33">
        <v>6</v>
      </c>
      <c r="J9141" s="36">
        <v>10</v>
      </c>
      <c r="K9141" s="37">
        <v>452680</v>
      </c>
      <c r="L9141" s="38" t="s">
        <v>15</v>
      </c>
      <c r="M9141" s="38" t="s">
        <v>13</v>
      </c>
    </row>
    <row r="9142" spans="1:13" s="39" customFormat="1" ht="12.75" x14ac:dyDescent="0.2">
      <c r="A9142" s="33" t="s">
        <v>27</v>
      </c>
      <c r="B9142" s="33" t="s">
        <v>585</v>
      </c>
      <c r="C9142" s="34">
        <v>10</v>
      </c>
      <c r="D9142" s="33" t="s">
        <v>93</v>
      </c>
      <c r="E9142" s="33" t="s">
        <v>9506</v>
      </c>
      <c r="F9142" s="35">
        <v>26111700</v>
      </c>
      <c r="G9142" s="33" t="s">
        <v>466</v>
      </c>
      <c r="H9142" s="33">
        <v>1</v>
      </c>
      <c r="I9142" s="33">
        <v>6</v>
      </c>
      <c r="J9142" s="36">
        <v>5</v>
      </c>
      <c r="K9142" s="37">
        <v>1889240</v>
      </c>
      <c r="L9142" s="38" t="s">
        <v>15</v>
      </c>
      <c r="M9142" s="38" t="s">
        <v>13</v>
      </c>
    </row>
    <row r="9143" spans="1:13" s="39" customFormat="1" ht="12.75" x14ac:dyDescent="0.2">
      <c r="A9143" s="33" t="s">
        <v>27</v>
      </c>
      <c r="B9143" s="33" t="s">
        <v>585</v>
      </c>
      <c r="C9143" s="34">
        <v>10</v>
      </c>
      <c r="D9143" s="33" t="s">
        <v>93</v>
      </c>
      <c r="E9143" s="33" t="s">
        <v>9507</v>
      </c>
      <c r="F9143" s="35">
        <v>30141500</v>
      </c>
      <c r="G9143" s="33" t="s">
        <v>466</v>
      </c>
      <c r="H9143" s="33">
        <v>1</v>
      </c>
      <c r="I9143" s="33">
        <v>6</v>
      </c>
      <c r="J9143" s="36">
        <v>70</v>
      </c>
      <c r="K9143" s="37">
        <v>840000</v>
      </c>
      <c r="L9143" s="38" t="s">
        <v>2369</v>
      </c>
      <c r="M9143" s="38" t="s">
        <v>13</v>
      </c>
    </row>
    <row r="9144" spans="1:13" s="39" customFormat="1" ht="12.75" x14ac:dyDescent="0.2">
      <c r="A9144" s="33" t="s">
        <v>27</v>
      </c>
      <c r="B9144" s="33" t="s">
        <v>585</v>
      </c>
      <c r="C9144" s="34">
        <v>10</v>
      </c>
      <c r="D9144" s="33" t="s">
        <v>93</v>
      </c>
      <c r="E9144" s="33" t="s">
        <v>1753</v>
      </c>
      <c r="F9144" s="35">
        <v>60121100</v>
      </c>
      <c r="G9144" s="33" t="s">
        <v>466</v>
      </c>
      <c r="H9144" s="33">
        <v>1</v>
      </c>
      <c r="I9144" s="33">
        <v>6</v>
      </c>
      <c r="J9144" s="36">
        <v>11</v>
      </c>
      <c r="K9144" s="37">
        <v>1142856</v>
      </c>
      <c r="L9144" s="38" t="s">
        <v>15</v>
      </c>
      <c r="M9144" s="38" t="s">
        <v>13</v>
      </c>
    </row>
    <row r="9145" spans="1:13" s="39" customFormat="1" ht="12.75" x14ac:dyDescent="0.2">
      <c r="A9145" s="33" t="s">
        <v>27</v>
      </c>
      <c r="B9145" s="33" t="s">
        <v>585</v>
      </c>
      <c r="C9145" s="34">
        <v>10</v>
      </c>
      <c r="D9145" s="33" t="s">
        <v>93</v>
      </c>
      <c r="E9145" s="33" t="s">
        <v>9508</v>
      </c>
      <c r="F9145" s="35">
        <v>12191600</v>
      </c>
      <c r="G9145" s="33" t="s">
        <v>466</v>
      </c>
      <c r="H9145" s="33">
        <v>1</v>
      </c>
      <c r="I9145" s="33">
        <v>6</v>
      </c>
      <c r="J9145" s="36">
        <v>2</v>
      </c>
      <c r="K9145" s="37">
        <v>1240000</v>
      </c>
      <c r="L9145" s="38" t="s">
        <v>15</v>
      </c>
      <c r="M9145" s="38" t="s">
        <v>13</v>
      </c>
    </row>
    <row r="9146" spans="1:13" s="39" customFormat="1" ht="12.75" x14ac:dyDescent="0.2">
      <c r="A9146" s="33" t="s">
        <v>27</v>
      </c>
      <c r="B9146" s="33" t="s">
        <v>585</v>
      </c>
      <c r="C9146" s="34">
        <v>10</v>
      </c>
      <c r="D9146" s="33" t="s">
        <v>93</v>
      </c>
      <c r="E9146" s="33" t="s">
        <v>9509</v>
      </c>
      <c r="F9146" s="35">
        <v>31211500</v>
      </c>
      <c r="G9146" s="33" t="s">
        <v>466</v>
      </c>
      <c r="H9146" s="33">
        <v>1</v>
      </c>
      <c r="I9146" s="33">
        <v>6</v>
      </c>
      <c r="J9146" s="36">
        <v>1</v>
      </c>
      <c r="K9146" s="37">
        <v>890000</v>
      </c>
      <c r="L9146" s="38" t="s">
        <v>15</v>
      </c>
      <c r="M9146" s="38" t="s">
        <v>13</v>
      </c>
    </row>
    <row r="9147" spans="1:13" s="39" customFormat="1" ht="12.75" x14ac:dyDescent="0.2">
      <c r="A9147" s="33" t="s">
        <v>27</v>
      </c>
      <c r="B9147" s="33" t="s">
        <v>585</v>
      </c>
      <c r="C9147" s="34">
        <v>10</v>
      </c>
      <c r="D9147" s="33" t="s">
        <v>93</v>
      </c>
      <c r="E9147" s="33" t="s">
        <v>9510</v>
      </c>
      <c r="F9147" s="35">
        <v>27111500</v>
      </c>
      <c r="G9147" s="33" t="s">
        <v>466</v>
      </c>
      <c r="H9147" s="33">
        <v>1</v>
      </c>
      <c r="I9147" s="33">
        <v>6</v>
      </c>
      <c r="J9147" s="36">
        <v>3</v>
      </c>
      <c r="K9147" s="37">
        <v>1153827</v>
      </c>
      <c r="L9147" s="38" t="s">
        <v>15</v>
      </c>
      <c r="M9147" s="38" t="s">
        <v>13</v>
      </c>
    </row>
    <row r="9148" spans="1:13" s="39" customFormat="1" ht="12.75" x14ac:dyDescent="0.2">
      <c r="A9148" s="33" t="s">
        <v>27</v>
      </c>
      <c r="B9148" s="33" t="s">
        <v>585</v>
      </c>
      <c r="C9148" s="34">
        <v>10</v>
      </c>
      <c r="D9148" s="33" t="s">
        <v>93</v>
      </c>
      <c r="E9148" s="33" t="s">
        <v>9511</v>
      </c>
      <c r="F9148" s="35">
        <v>13111000</v>
      </c>
      <c r="G9148" s="33" t="s">
        <v>466</v>
      </c>
      <c r="H9148" s="33">
        <v>1</v>
      </c>
      <c r="I9148" s="33">
        <v>6</v>
      </c>
      <c r="J9148" s="36">
        <v>1</v>
      </c>
      <c r="K9148" s="37">
        <v>1155150</v>
      </c>
      <c r="L9148" s="38" t="s">
        <v>2367</v>
      </c>
      <c r="M9148" s="38" t="s">
        <v>13</v>
      </c>
    </row>
    <row r="9149" spans="1:13" s="39" customFormat="1" ht="12.75" x14ac:dyDescent="0.2">
      <c r="A9149" s="33" t="s">
        <v>27</v>
      </c>
      <c r="B9149" s="33" t="s">
        <v>585</v>
      </c>
      <c r="C9149" s="34">
        <v>10</v>
      </c>
      <c r="D9149" s="33" t="s">
        <v>93</v>
      </c>
      <c r="E9149" s="33" t="s">
        <v>9512</v>
      </c>
      <c r="F9149" s="35">
        <v>31201600</v>
      </c>
      <c r="G9149" s="33" t="s">
        <v>466</v>
      </c>
      <c r="H9149" s="33">
        <v>1</v>
      </c>
      <c r="I9149" s="33">
        <v>6</v>
      </c>
      <c r="J9149" s="36">
        <v>15</v>
      </c>
      <c r="K9149" s="37">
        <v>1200000</v>
      </c>
      <c r="L9149" s="38" t="s">
        <v>2367</v>
      </c>
      <c r="M9149" s="38" t="s">
        <v>13</v>
      </c>
    </row>
    <row r="9150" spans="1:13" s="39" customFormat="1" ht="12.75" x14ac:dyDescent="0.2">
      <c r="A9150" s="33" t="s">
        <v>27</v>
      </c>
      <c r="B9150" s="33" t="s">
        <v>585</v>
      </c>
      <c r="C9150" s="34">
        <v>10</v>
      </c>
      <c r="D9150" s="33" t="s">
        <v>93</v>
      </c>
      <c r="E9150" s="33" t="s">
        <v>9513</v>
      </c>
      <c r="F9150" s="35">
        <v>41113600</v>
      </c>
      <c r="G9150" s="33" t="s">
        <v>466</v>
      </c>
      <c r="H9150" s="33">
        <v>1</v>
      </c>
      <c r="I9150" s="33">
        <v>6</v>
      </c>
      <c r="J9150" s="36">
        <v>2</v>
      </c>
      <c r="K9150" s="37">
        <v>1875750</v>
      </c>
      <c r="L9150" s="38" t="s">
        <v>15</v>
      </c>
      <c r="M9150" s="38" t="s">
        <v>13</v>
      </c>
    </row>
    <row r="9151" spans="1:13" s="39" customFormat="1" ht="12.75" x14ac:dyDescent="0.2">
      <c r="A9151" s="33" t="s">
        <v>27</v>
      </c>
      <c r="B9151" s="33" t="s">
        <v>585</v>
      </c>
      <c r="C9151" s="34">
        <v>10</v>
      </c>
      <c r="D9151" s="33" t="s">
        <v>93</v>
      </c>
      <c r="E9151" s="33" t="s">
        <v>9514</v>
      </c>
      <c r="F9151" s="35">
        <v>26121500</v>
      </c>
      <c r="G9151" s="33" t="s">
        <v>466</v>
      </c>
      <c r="H9151" s="33">
        <v>1</v>
      </c>
      <c r="I9151" s="33">
        <v>6</v>
      </c>
      <c r="J9151" s="36">
        <v>10</v>
      </c>
      <c r="K9151" s="37">
        <v>448720</v>
      </c>
      <c r="L9151" s="38" t="s">
        <v>15</v>
      </c>
      <c r="M9151" s="38" t="s">
        <v>13</v>
      </c>
    </row>
    <row r="9152" spans="1:13" s="39" customFormat="1" ht="12.75" x14ac:dyDescent="0.2">
      <c r="A9152" s="33" t="s">
        <v>27</v>
      </c>
      <c r="B9152" s="33" t="s">
        <v>585</v>
      </c>
      <c r="C9152" s="34">
        <v>10</v>
      </c>
      <c r="D9152" s="33" t="s">
        <v>93</v>
      </c>
      <c r="E9152" s="33" t="s">
        <v>9515</v>
      </c>
      <c r="F9152" s="35">
        <v>31151900</v>
      </c>
      <c r="G9152" s="33" t="s">
        <v>466</v>
      </c>
      <c r="H9152" s="33">
        <v>1</v>
      </c>
      <c r="I9152" s="33">
        <v>6</v>
      </c>
      <c r="J9152" s="36">
        <v>200</v>
      </c>
      <c r="K9152" s="37">
        <v>1800000</v>
      </c>
      <c r="L9152" s="38" t="s">
        <v>2369</v>
      </c>
      <c r="M9152" s="38" t="s">
        <v>13</v>
      </c>
    </row>
    <row r="9153" spans="1:13" s="39" customFormat="1" ht="12.75" x14ac:dyDescent="0.2">
      <c r="A9153" s="33" t="s">
        <v>27</v>
      </c>
      <c r="B9153" s="33" t="s">
        <v>585</v>
      </c>
      <c r="C9153" s="34">
        <v>10</v>
      </c>
      <c r="D9153" s="33" t="s">
        <v>93</v>
      </c>
      <c r="E9153" s="33" t="s">
        <v>9516</v>
      </c>
      <c r="F9153" s="35">
        <v>30102400</v>
      </c>
      <c r="G9153" s="33" t="s">
        <v>466</v>
      </c>
      <c r="H9153" s="33">
        <v>1</v>
      </c>
      <c r="I9153" s="33">
        <v>6</v>
      </c>
      <c r="J9153" s="36">
        <v>2</v>
      </c>
      <c r="K9153" s="37">
        <v>450000</v>
      </c>
      <c r="L9153" s="38" t="s">
        <v>15</v>
      </c>
      <c r="M9153" s="38" t="s">
        <v>13</v>
      </c>
    </row>
    <row r="9154" spans="1:13" s="39" customFormat="1" ht="12.75" x14ac:dyDescent="0.2">
      <c r="A9154" s="33" t="s">
        <v>27</v>
      </c>
      <c r="B9154" s="33" t="s">
        <v>585</v>
      </c>
      <c r="C9154" s="34">
        <v>10</v>
      </c>
      <c r="D9154" s="33" t="s">
        <v>93</v>
      </c>
      <c r="E9154" s="33" t="s">
        <v>9517</v>
      </c>
      <c r="F9154" s="35">
        <v>23242100</v>
      </c>
      <c r="G9154" s="33" t="s">
        <v>466</v>
      </c>
      <c r="H9154" s="33">
        <v>1</v>
      </c>
      <c r="I9154" s="33">
        <v>6</v>
      </c>
      <c r="J9154" s="36">
        <v>5</v>
      </c>
      <c r="K9154" s="37">
        <v>4800000</v>
      </c>
      <c r="L9154" s="38" t="s">
        <v>15</v>
      </c>
      <c r="M9154" s="38" t="s">
        <v>13</v>
      </c>
    </row>
    <row r="9155" spans="1:13" s="39" customFormat="1" ht="12.75" x14ac:dyDescent="0.2">
      <c r="A9155" s="33" t="s">
        <v>27</v>
      </c>
      <c r="B9155" s="33" t="s">
        <v>585</v>
      </c>
      <c r="C9155" s="34">
        <v>10</v>
      </c>
      <c r="D9155" s="33" t="s">
        <v>93</v>
      </c>
      <c r="E9155" s="33" t="s">
        <v>9518</v>
      </c>
      <c r="F9155" s="35">
        <v>31211700</v>
      </c>
      <c r="G9155" s="33" t="s">
        <v>466</v>
      </c>
      <c r="H9155" s="33">
        <v>1</v>
      </c>
      <c r="I9155" s="33">
        <v>6</v>
      </c>
      <c r="J9155" s="36">
        <v>1</v>
      </c>
      <c r="K9155" s="37">
        <v>100000</v>
      </c>
      <c r="L9155" s="38" t="s">
        <v>2367</v>
      </c>
      <c r="M9155" s="38" t="s">
        <v>13</v>
      </c>
    </row>
    <row r="9156" spans="1:13" s="39" customFormat="1" ht="12.75" x14ac:dyDescent="0.2">
      <c r="A9156" s="33" t="s">
        <v>27</v>
      </c>
      <c r="B9156" s="33" t="s">
        <v>585</v>
      </c>
      <c r="C9156" s="34">
        <v>10</v>
      </c>
      <c r="D9156" s="33" t="s">
        <v>93</v>
      </c>
      <c r="E9156" s="33" t="s">
        <v>9519</v>
      </c>
      <c r="F9156" s="35">
        <v>24111500</v>
      </c>
      <c r="G9156" s="33" t="s">
        <v>466</v>
      </c>
      <c r="H9156" s="33">
        <v>1</v>
      </c>
      <c r="I9156" s="33">
        <v>6</v>
      </c>
      <c r="J9156" s="36">
        <v>6</v>
      </c>
      <c r="K9156" s="37">
        <v>1330560</v>
      </c>
      <c r="L9156" s="38" t="s">
        <v>15</v>
      </c>
      <c r="M9156" s="38" t="s">
        <v>13</v>
      </c>
    </row>
    <row r="9157" spans="1:13" s="39" customFormat="1" ht="12.75" x14ac:dyDescent="0.2">
      <c r="A9157" s="33" t="s">
        <v>27</v>
      </c>
      <c r="B9157" s="33" t="s">
        <v>585</v>
      </c>
      <c r="C9157" s="34">
        <v>10</v>
      </c>
      <c r="D9157" s="33" t="s">
        <v>93</v>
      </c>
      <c r="E9157" s="33" t="s">
        <v>9520</v>
      </c>
      <c r="F9157" s="35">
        <v>39121400</v>
      </c>
      <c r="G9157" s="33" t="s">
        <v>466</v>
      </c>
      <c r="H9157" s="33">
        <v>1</v>
      </c>
      <c r="I9157" s="33">
        <v>6</v>
      </c>
      <c r="J9157" s="36">
        <v>1</v>
      </c>
      <c r="K9157" s="37">
        <v>2418717</v>
      </c>
      <c r="L9157" s="38" t="s">
        <v>15</v>
      </c>
      <c r="M9157" s="38" t="s">
        <v>13</v>
      </c>
    </row>
    <row r="9158" spans="1:13" s="39" customFormat="1" ht="12.75" x14ac:dyDescent="0.2">
      <c r="A9158" s="33" t="s">
        <v>27</v>
      </c>
      <c r="B9158" s="33" t="s">
        <v>585</v>
      </c>
      <c r="C9158" s="34">
        <v>10</v>
      </c>
      <c r="D9158" s="33" t="s">
        <v>93</v>
      </c>
      <c r="E9158" s="33" t="s">
        <v>9521</v>
      </c>
      <c r="F9158" s="35">
        <v>12162300</v>
      </c>
      <c r="G9158" s="33" t="s">
        <v>466</v>
      </c>
      <c r="H9158" s="33">
        <v>1</v>
      </c>
      <c r="I9158" s="33">
        <v>6</v>
      </c>
      <c r="J9158" s="36">
        <v>1</v>
      </c>
      <c r="K9158" s="37">
        <v>1370700</v>
      </c>
      <c r="L9158" s="38" t="s">
        <v>2367</v>
      </c>
      <c r="M9158" s="38" t="s">
        <v>13</v>
      </c>
    </row>
    <row r="9159" spans="1:13" s="39" customFormat="1" ht="12.75" x14ac:dyDescent="0.2">
      <c r="A9159" s="33" t="s">
        <v>27</v>
      </c>
      <c r="B9159" s="33" t="s">
        <v>585</v>
      </c>
      <c r="C9159" s="34">
        <v>10</v>
      </c>
      <c r="D9159" s="33" t="s">
        <v>93</v>
      </c>
      <c r="E9159" s="33" t="s">
        <v>9522</v>
      </c>
      <c r="F9159" s="35">
        <v>31211500</v>
      </c>
      <c r="G9159" s="33" t="s">
        <v>466</v>
      </c>
      <c r="H9159" s="33">
        <v>1</v>
      </c>
      <c r="I9159" s="33">
        <v>6</v>
      </c>
      <c r="J9159" s="36">
        <v>1</v>
      </c>
      <c r="K9159" s="37">
        <v>670000</v>
      </c>
      <c r="L9159" s="38" t="s">
        <v>2367</v>
      </c>
      <c r="M9159" s="38" t="s">
        <v>13</v>
      </c>
    </row>
    <row r="9160" spans="1:13" s="39" customFormat="1" ht="12.75" x14ac:dyDescent="0.2">
      <c r="A9160" s="33" t="s">
        <v>27</v>
      </c>
      <c r="B9160" s="33" t="s">
        <v>585</v>
      </c>
      <c r="C9160" s="34">
        <v>10</v>
      </c>
      <c r="D9160" s="33" t="s">
        <v>93</v>
      </c>
      <c r="E9160" s="33" t="s">
        <v>9523</v>
      </c>
      <c r="F9160" s="35">
        <v>31191500</v>
      </c>
      <c r="G9160" s="33" t="s">
        <v>466</v>
      </c>
      <c r="H9160" s="33">
        <v>1</v>
      </c>
      <c r="I9160" s="33">
        <v>6</v>
      </c>
      <c r="J9160" s="36">
        <v>2</v>
      </c>
      <c r="K9160" s="37">
        <v>1413000</v>
      </c>
      <c r="L9160" s="38" t="s">
        <v>15</v>
      </c>
      <c r="M9160" s="38" t="s">
        <v>13</v>
      </c>
    </row>
    <row r="9161" spans="1:13" s="39" customFormat="1" ht="12.75" x14ac:dyDescent="0.2">
      <c r="A9161" s="33" t="s">
        <v>27</v>
      </c>
      <c r="B9161" s="33" t="s">
        <v>585</v>
      </c>
      <c r="C9161" s="34">
        <v>10</v>
      </c>
      <c r="D9161" s="33" t="s">
        <v>93</v>
      </c>
      <c r="E9161" s="33" t="s">
        <v>9524</v>
      </c>
      <c r="F9161" s="35">
        <v>26121500</v>
      </c>
      <c r="G9161" s="33" t="s">
        <v>466</v>
      </c>
      <c r="H9161" s="33">
        <v>1</v>
      </c>
      <c r="I9161" s="33">
        <v>6</v>
      </c>
      <c r="J9161" s="36">
        <v>20</v>
      </c>
      <c r="K9161" s="37">
        <v>2500000</v>
      </c>
      <c r="L9161" s="38" t="s">
        <v>15</v>
      </c>
      <c r="M9161" s="38" t="s">
        <v>13</v>
      </c>
    </row>
    <row r="9162" spans="1:13" s="39" customFormat="1" ht="12.75" x14ac:dyDescent="0.2">
      <c r="A9162" s="33" t="s">
        <v>27</v>
      </c>
      <c r="B9162" s="33" t="s">
        <v>585</v>
      </c>
      <c r="C9162" s="34">
        <v>10</v>
      </c>
      <c r="D9162" s="33" t="s">
        <v>93</v>
      </c>
      <c r="E9162" s="33" t="s">
        <v>9525</v>
      </c>
      <c r="F9162" s="35">
        <v>31211700</v>
      </c>
      <c r="G9162" s="33" t="s">
        <v>466</v>
      </c>
      <c r="H9162" s="33">
        <v>1</v>
      </c>
      <c r="I9162" s="33">
        <v>6</v>
      </c>
      <c r="J9162" s="36">
        <v>3</v>
      </c>
      <c r="K9162" s="37">
        <v>1445850</v>
      </c>
      <c r="L9162" s="38" t="s">
        <v>15</v>
      </c>
      <c r="M9162" s="38" t="s">
        <v>13</v>
      </c>
    </row>
    <row r="9163" spans="1:13" s="39" customFormat="1" ht="12.75" x14ac:dyDescent="0.2">
      <c r="A9163" s="33" t="s">
        <v>27</v>
      </c>
      <c r="B9163" s="33" t="s">
        <v>585</v>
      </c>
      <c r="C9163" s="34">
        <v>10</v>
      </c>
      <c r="D9163" s="33" t="s">
        <v>93</v>
      </c>
      <c r="E9163" s="33" t="s">
        <v>9526</v>
      </c>
      <c r="F9163" s="35">
        <v>31211500</v>
      </c>
      <c r="G9163" s="33" t="s">
        <v>466</v>
      </c>
      <c r="H9163" s="33">
        <v>1</v>
      </c>
      <c r="I9163" s="33">
        <v>6</v>
      </c>
      <c r="J9163" s="36">
        <v>4</v>
      </c>
      <c r="K9163" s="37">
        <v>1260000</v>
      </c>
      <c r="L9163" s="38" t="s">
        <v>15</v>
      </c>
      <c r="M9163" s="38" t="s">
        <v>13</v>
      </c>
    </row>
    <row r="9164" spans="1:13" s="39" customFormat="1" ht="12.75" x14ac:dyDescent="0.2">
      <c r="A9164" s="33" t="s">
        <v>27</v>
      </c>
      <c r="B9164" s="33" t="s">
        <v>585</v>
      </c>
      <c r="C9164" s="34">
        <v>10</v>
      </c>
      <c r="D9164" s="33" t="s">
        <v>93</v>
      </c>
      <c r="E9164" s="33" t="s">
        <v>9527</v>
      </c>
      <c r="F9164" s="35">
        <v>31201600</v>
      </c>
      <c r="G9164" s="33" t="s">
        <v>466</v>
      </c>
      <c r="H9164" s="33">
        <v>1</v>
      </c>
      <c r="I9164" s="33">
        <v>6</v>
      </c>
      <c r="J9164" s="36">
        <v>7</v>
      </c>
      <c r="K9164" s="37">
        <v>1502914</v>
      </c>
      <c r="L9164" s="38" t="s">
        <v>15</v>
      </c>
      <c r="M9164" s="38" t="s">
        <v>13</v>
      </c>
    </row>
    <row r="9165" spans="1:13" s="39" customFormat="1" ht="12.75" x14ac:dyDescent="0.2">
      <c r="A9165" s="33" t="s">
        <v>27</v>
      </c>
      <c r="B9165" s="33" t="s">
        <v>585</v>
      </c>
      <c r="C9165" s="34">
        <v>10</v>
      </c>
      <c r="D9165" s="33" t="s">
        <v>93</v>
      </c>
      <c r="E9165" s="33" t="s">
        <v>9528</v>
      </c>
      <c r="F9165" s="35">
        <v>31133700</v>
      </c>
      <c r="G9165" s="33" t="s">
        <v>466</v>
      </c>
      <c r="H9165" s="33">
        <v>1</v>
      </c>
      <c r="I9165" s="33">
        <v>6</v>
      </c>
      <c r="J9165" s="36">
        <v>4</v>
      </c>
      <c r="K9165" s="37">
        <v>1517040</v>
      </c>
      <c r="L9165" s="38" t="s">
        <v>15</v>
      </c>
      <c r="M9165" s="38" t="s">
        <v>13</v>
      </c>
    </row>
    <row r="9166" spans="1:13" s="39" customFormat="1" ht="12.75" x14ac:dyDescent="0.2">
      <c r="A9166" s="33" t="s">
        <v>27</v>
      </c>
      <c r="B9166" s="33" t="s">
        <v>585</v>
      </c>
      <c r="C9166" s="34">
        <v>10</v>
      </c>
      <c r="D9166" s="33" t="s">
        <v>93</v>
      </c>
      <c r="E9166" s="33" t="s">
        <v>9529</v>
      </c>
      <c r="F9166" s="35">
        <v>31211700</v>
      </c>
      <c r="G9166" s="33" t="s">
        <v>466</v>
      </c>
      <c r="H9166" s="33">
        <v>1</v>
      </c>
      <c r="I9166" s="33">
        <v>6</v>
      </c>
      <c r="J9166" s="36">
        <v>4</v>
      </c>
      <c r="K9166" s="37">
        <v>3043080</v>
      </c>
      <c r="L9166" s="38" t="s">
        <v>15</v>
      </c>
      <c r="M9166" s="38" t="s">
        <v>13</v>
      </c>
    </row>
    <row r="9167" spans="1:13" s="39" customFormat="1" ht="12.75" x14ac:dyDescent="0.2">
      <c r="A9167" s="33" t="s">
        <v>27</v>
      </c>
      <c r="B9167" s="33" t="s">
        <v>585</v>
      </c>
      <c r="C9167" s="34">
        <v>10</v>
      </c>
      <c r="D9167" s="33" t="s">
        <v>93</v>
      </c>
      <c r="E9167" s="33" t="s">
        <v>9530</v>
      </c>
      <c r="F9167" s="35">
        <v>31163100</v>
      </c>
      <c r="G9167" s="33" t="s">
        <v>466</v>
      </c>
      <c r="H9167" s="33">
        <v>1</v>
      </c>
      <c r="I9167" s="33">
        <v>6</v>
      </c>
      <c r="J9167" s="36">
        <v>15</v>
      </c>
      <c r="K9167" s="37">
        <v>1560600</v>
      </c>
      <c r="L9167" s="38" t="s">
        <v>15</v>
      </c>
      <c r="M9167" s="38" t="s">
        <v>13</v>
      </c>
    </row>
    <row r="9168" spans="1:13" s="39" customFormat="1" ht="12.75" x14ac:dyDescent="0.2">
      <c r="A9168" s="33" t="s">
        <v>27</v>
      </c>
      <c r="B9168" s="33" t="s">
        <v>585</v>
      </c>
      <c r="C9168" s="34">
        <v>10</v>
      </c>
      <c r="D9168" s="33" t="s">
        <v>93</v>
      </c>
      <c r="E9168" s="33" t="s">
        <v>9531</v>
      </c>
      <c r="F9168" s="35">
        <v>24141500</v>
      </c>
      <c r="G9168" s="33" t="s">
        <v>466</v>
      </c>
      <c r="H9168" s="33">
        <v>1</v>
      </c>
      <c r="I9168" s="33">
        <v>6</v>
      </c>
      <c r="J9168" s="36">
        <v>24</v>
      </c>
      <c r="K9168" s="37">
        <v>1591920</v>
      </c>
      <c r="L9168" s="38" t="s">
        <v>15</v>
      </c>
      <c r="M9168" s="38" t="s">
        <v>13</v>
      </c>
    </row>
    <row r="9169" spans="1:13" s="39" customFormat="1" ht="12.75" x14ac:dyDescent="0.2">
      <c r="A9169" s="33" t="s">
        <v>27</v>
      </c>
      <c r="B9169" s="33" t="s">
        <v>585</v>
      </c>
      <c r="C9169" s="34">
        <v>10</v>
      </c>
      <c r="D9169" s="33" t="s">
        <v>93</v>
      </c>
      <c r="E9169" s="33" t="s">
        <v>9532</v>
      </c>
      <c r="F9169" s="35">
        <v>30102400</v>
      </c>
      <c r="G9169" s="33" t="s">
        <v>466</v>
      </c>
      <c r="H9169" s="33">
        <v>1</v>
      </c>
      <c r="I9169" s="33">
        <v>6</v>
      </c>
      <c r="J9169" s="36">
        <v>2</v>
      </c>
      <c r="K9169" s="37">
        <v>780000</v>
      </c>
      <c r="L9169" s="38" t="s">
        <v>15</v>
      </c>
      <c r="M9169" s="38" t="s">
        <v>13</v>
      </c>
    </row>
    <row r="9170" spans="1:13" s="39" customFormat="1" ht="12.75" x14ac:dyDescent="0.2">
      <c r="A9170" s="33" t="s">
        <v>27</v>
      </c>
      <c r="B9170" s="33" t="s">
        <v>585</v>
      </c>
      <c r="C9170" s="34">
        <v>10</v>
      </c>
      <c r="D9170" s="33" t="s">
        <v>93</v>
      </c>
      <c r="E9170" s="33" t="s">
        <v>9533</v>
      </c>
      <c r="F9170" s="35">
        <v>31191500</v>
      </c>
      <c r="G9170" s="33" t="s">
        <v>466</v>
      </c>
      <c r="H9170" s="33">
        <v>1</v>
      </c>
      <c r="I9170" s="33">
        <v>6</v>
      </c>
      <c r="J9170" s="36">
        <v>3</v>
      </c>
      <c r="K9170" s="37">
        <v>1695600</v>
      </c>
      <c r="L9170" s="38" t="s">
        <v>15</v>
      </c>
      <c r="M9170" s="38" t="s">
        <v>13</v>
      </c>
    </row>
    <row r="9171" spans="1:13" s="39" customFormat="1" ht="12.75" x14ac:dyDescent="0.2">
      <c r="A9171" s="33" t="s">
        <v>27</v>
      </c>
      <c r="B9171" s="33" t="s">
        <v>585</v>
      </c>
      <c r="C9171" s="34">
        <v>10</v>
      </c>
      <c r="D9171" s="33" t="s">
        <v>93</v>
      </c>
      <c r="E9171" s="33" t="s">
        <v>9534</v>
      </c>
      <c r="F9171" s="35">
        <v>31191500</v>
      </c>
      <c r="G9171" s="33" t="s">
        <v>466</v>
      </c>
      <c r="H9171" s="33">
        <v>1</v>
      </c>
      <c r="I9171" s="33">
        <v>6</v>
      </c>
      <c r="J9171" s="36">
        <v>3</v>
      </c>
      <c r="K9171" s="37">
        <v>1695600</v>
      </c>
      <c r="L9171" s="38" t="s">
        <v>15</v>
      </c>
      <c r="M9171" s="38" t="s">
        <v>13</v>
      </c>
    </row>
    <row r="9172" spans="1:13" s="39" customFormat="1" ht="12.75" x14ac:dyDescent="0.2">
      <c r="A9172" s="33" t="s">
        <v>27</v>
      </c>
      <c r="B9172" s="33" t="s">
        <v>585</v>
      </c>
      <c r="C9172" s="34">
        <v>10</v>
      </c>
      <c r="D9172" s="33" t="s">
        <v>93</v>
      </c>
      <c r="E9172" s="33" t="s">
        <v>9535</v>
      </c>
      <c r="F9172" s="35">
        <v>31191500</v>
      </c>
      <c r="G9172" s="33" t="s">
        <v>466</v>
      </c>
      <c r="H9172" s="33">
        <v>1</v>
      </c>
      <c r="I9172" s="33">
        <v>6</v>
      </c>
      <c r="J9172" s="36">
        <v>3</v>
      </c>
      <c r="K9172" s="37">
        <v>1695600</v>
      </c>
      <c r="L9172" s="38" t="s">
        <v>15</v>
      </c>
      <c r="M9172" s="38" t="s">
        <v>13</v>
      </c>
    </row>
    <row r="9173" spans="1:13" s="39" customFormat="1" ht="12.75" x14ac:dyDescent="0.2">
      <c r="A9173" s="33" t="s">
        <v>27</v>
      </c>
      <c r="B9173" s="33" t="s">
        <v>585</v>
      </c>
      <c r="C9173" s="34">
        <v>10</v>
      </c>
      <c r="D9173" s="33" t="s">
        <v>93</v>
      </c>
      <c r="E9173" s="33" t="s">
        <v>9536</v>
      </c>
      <c r="F9173" s="35">
        <v>31191500</v>
      </c>
      <c r="G9173" s="33" t="s">
        <v>466</v>
      </c>
      <c r="H9173" s="33">
        <v>1</v>
      </c>
      <c r="I9173" s="33">
        <v>6</v>
      </c>
      <c r="J9173" s="36">
        <v>3</v>
      </c>
      <c r="K9173" s="37">
        <v>1695600</v>
      </c>
      <c r="L9173" s="38" t="s">
        <v>15</v>
      </c>
      <c r="M9173" s="38" t="s">
        <v>13</v>
      </c>
    </row>
    <row r="9174" spans="1:13" s="39" customFormat="1" ht="12.75" x14ac:dyDescent="0.2">
      <c r="A9174" s="33" t="s">
        <v>27</v>
      </c>
      <c r="B9174" s="33" t="s">
        <v>585</v>
      </c>
      <c r="C9174" s="34">
        <v>10</v>
      </c>
      <c r="D9174" s="33" t="s">
        <v>93</v>
      </c>
      <c r="E9174" s="33" t="s">
        <v>9537</v>
      </c>
      <c r="F9174" s="35">
        <v>31191500</v>
      </c>
      <c r="G9174" s="33" t="s">
        <v>466</v>
      </c>
      <c r="H9174" s="33">
        <v>1</v>
      </c>
      <c r="I9174" s="33">
        <v>6</v>
      </c>
      <c r="J9174" s="36">
        <v>3</v>
      </c>
      <c r="K9174" s="37">
        <v>1695600</v>
      </c>
      <c r="L9174" s="38" t="s">
        <v>15</v>
      </c>
      <c r="M9174" s="38" t="s">
        <v>13</v>
      </c>
    </row>
    <row r="9175" spans="1:13" s="39" customFormat="1" ht="12.75" x14ac:dyDescent="0.2">
      <c r="A9175" s="33" t="s">
        <v>27</v>
      </c>
      <c r="B9175" s="33" t="s">
        <v>585</v>
      </c>
      <c r="C9175" s="34">
        <v>10</v>
      </c>
      <c r="D9175" s="33" t="s">
        <v>93</v>
      </c>
      <c r="E9175" s="33" t="s">
        <v>9538</v>
      </c>
      <c r="F9175" s="35">
        <v>31191500</v>
      </c>
      <c r="G9175" s="33" t="s">
        <v>466</v>
      </c>
      <c r="H9175" s="33">
        <v>1</v>
      </c>
      <c r="I9175" s="33">
        <v>6</v>
      </c>
      <c r="J9175" s="36">
        <v>3</v>
      </c>
      <c r="K9175" s="37">
        <v>1695600</v>
      </c>
      <c r="L9175" s="38" t="s">
        <v>15</v>
      </c>
      <c r="M9175" s="38" t="s">
        <v>13</v>
      </c>
    </row>
    <row r="9176" spans="1:13" s="39" customFormat="1" ht="12.75" x14ac:dyDescent="0.2">
      <c r="A9176" s="33" t="s">
        <v>27</v>
      </c>
      <c r="B9176" s="33" t="s">
        <v>585</v>
      </c>
      <c r="C9176" s="34">
        <v>10</v>
      </c>
      <c r="D9176" s="33" t="s">
        <v>93</v>
      </c>
      <c r="E9176" s="33" t="s">
        <v>9539</v>
      </c>
      <c r="F9176" s="35">
        <v>31191500</v>
      </c>
      <c r="G9176" s="33" t="s">
        <v>466</v>
      </c>
      <c r="H9176" s="33">
        <v>1</v>
      </c>
      <c r="I9176" s="33">
        <v>6</v>
      </c>
      <c r="J9176" s="36">
        <v>3</v>
      </c>
      <c r="K9176" s="37">
        <v>1695600</v>
      </c>
      <c r="L9176" s="38" t="s">
        <v>15</v>
      </c>
      <c r="M9176" s="38" t="s">
        <v>13</v>
      </c>
    </row>
    <row r="9177" spans="1:13" s="39" customFormat="1" ht="12.75" x14ac:dyDescent="0.2">
      <c r="A9177" s="33" t="s">
        <v>27</v>
      </c>
      <c r="B9177" s="33" t="s">
        <v>585</v>
      </c>
      <c r="C9177" s="34">
        <v>10</v>
      </c>
      <c r="D9177" s="33" t="s">
        <v>93</v>
      </c>
      <c r="E9177" s="33" t="s">
        <v>9540</v>
      </c>
      <c r="F9177" s="35">
        <v>31191500</v>
      </c>
      <c r="G9177" s="33" t="s">
        <v>466</v>
      </c>
      <c r="H9177" s="33">
        <v>1</v>
      </c>
      <c r="I9177" s="33">
        <v>6</v>
      </c>
      <c r="J9177" s="36">
        <v>2</v>
      </c>
      <c r="K9177" s="37">
        <v>1695600</v>
      </c>
      <c r="L9177" s="38" t="s">
        <v>15</v>
      </c>
      <c r="M9177" s="38" t="s">
        <v>13</v>
      </c>
    </row>
    <row r="9178" spans="1:13" s="39" customFormat="1" ht="12.75" x14ac:dyDescent="0.2">
      <c r="A9178" s="33" t="s">
        <v>27</v>
      </c>
      <c r="B9178" s="33" t="s">
        <v>585</v>
      </c>
      <c r="C9178" s="34">
        <v>10</v>
      </c>
      <c r="D9178" s="33" t="s">
        <v>93</v>
      </c>
      <c r="E9178" s="33" t="s">
        <v>9541</v>
      </c>
      <c r="F9178" s="35">
        <v>39101600</v>
      </c>
      <c r="G9178" s="33" t="s">
        <v>466</v>
      </c>
      <c r="H9178" s="33">
        <v>1</v>
      </c>
      <c r="I9178" s="33">
        <v>6</v>
      </c>
      <c r="J9178" s="36">
        <v>2</v>
      </c>
      <c r="K9178" s="37">
        <v>3080000</v>
      </c>
      <c r="L9178" s="38" t="s">
        <v>15</v>
      </c>
      <c r="M9178" s="38" t="s">
        <v>13</v>
      </c>
    </row>
    <row r="9179" spans="1:13" s="39" customFormat="1" ht="12.75" x14ac:dyDescent="0.2">
      <c r="A9179" s="33" t="s">
        <v>27</v>
      </c>
      <c r="B9179" s="33" t="s">
        <v>585</v>
      </c>
      <c r="C9179" s="34">
        <v>10</v>
      </c>
      <c r="D9179" s="33" t="s">
        <v>93</v>
      </c>
      <c r="E9179" s="33" t="s">
        <v>9542</v>
      </c>
      <c r="F9179" s="35">
        <v>39101600</v>
      </c>
      <c r="G9179" s="33" t="s">
        <v>466</v>
      </c>
      <c r="H9179" s="33">
        <v>1</v>
      </c>
      <c r="I9179" s="33">
        <v>6</v>
      </c>
      <c r="J9179" s="36">
        <v>2</v>
      </c>
      <c r="K9179" s="37">
        <v>1854460</v>
      </c>
      <c r="L9179" s="38" t="s">
        <v>15</v>
      </c>
      <c r="M9179" s="38" t="s">
        <v>13</v>
      </c>
    </row>
    <row r="9180" spans="1:13" s="39" customFormat="1" ht="12.75" x14ac:dyDescent="0.2">
      <c r="A9180" s="33" t="s">
        <v>27</v>
      </c>
      <c r="B9180" s="33" t="s">
        <v>585</v>
      </c>
      <c r="C9180" s="34">
        <v>10</v>
      </c>
      <c r="D9180" s="33" t="s">
        <v>93</v>
      </c>
      <c r="E9180" s="33" t="s">
        <v>9543</v>
      </c>
      <c r="F9180" s="35">
        <v>39101600</v>
      </c>
      <c r="G9180" s="33" t="s">
        <v>466</v>
      </c>
      <c r="H9180" s="33">
        <v>1</v>
      </c>
      <c r="I9180" s="33">
        <v>6</v>
      </c>
      <c r="J9180" s="36">
        <v>2</v>
      </c>
      <c r="K9180" s="37">
        <v>1910360</v>
      </c>
      <c r="L9180" s="38" t="s">
        <v>15</v>
      </c>
      <c r="M9180" s="38" t="s">
        <v>13</v>
      </c>
    </row>
    <row r="9181" spans="1:13" s="39" customFormat="1" ht="12.75" x14ac:dyDescent="0.2">
      <c r="A9181" s="33" t="s">
        <v>27</v>
      </c>
      <c r="B9181" s="33" t="s">
        <v>585</v>
      </c>
      <c r="C9181" s="34">
        <v>10</v>
      </c>
      <c r="D9181" s="33" t="s">
        <v>93</v>
      </c>
      <c r="E9181" s="33" t="s">
        <v>9544</v>
      </c>
      <c r="F9181" s="35">
        <v>31211500</v>
      </c>
      <c r="G9181" s="33" t="s">
        <v>466</v>
      </c>
      <c r="H9181" s="33">
        <v>1</v>
      </c>
      <c r="I9181" s="33">
        <v>6</v>
      </c>
      <c r="J9181" s="36">
        <v>5</v>
      </c>
      <c r="K9181" s="37">
        <v>7150000</v>
      </c>
      <c r="L9181" s="38" t="s">
        <v>15</v>
      </c>
      <c r="M9181" s="38" t="s">
        <v>13</v>
      </c>
    </row>
    <row r="9182" spans="1:13" s="39" customFormat="1" ht="12.75" x14ac:dyDescent="0.2">
      <c r="A9182" s="33" t="s">
        <v>27</v>
      </c>
      <c r="B9182" s="33" t="s">
        <v>585</v>
      </c>
      <c r="C9182" s="34">
        <v>10</v>
      </c>
      <c r="D9182" s="33" t="s">
        <v>93</v>
      </c>
      <c r="E9182" s="33" t="s">
        <v>9545</v>
      </c>
      <c r="F9182" s="35">
        <v>31201600</v>
      </c>
      <c r="G9182" s="33" t="s">
        <v>466</v>
      </c>
      <c r="H9182" s="33">
        <v>1</v>
      </c>
      <c r="I9182" s="33">
        <v>6</v>
      </c>
      <c r="J9182" s="36">
        <v>2</v>
      </c>
      <c r="K9182" s="37">
        <v>1917770</v>
      </c>
      <c r="L9182" s="38" t="s">
        <v>15</v>
      </c>
      <c r="M9182" s="38" t="s">
        <v>13</v>
      </c>
    </row>
    <row r="9183" spans="1:13" s="39" customFormat="1" ht="12.75" x14ac:dyDescent="0.2">
      <c r="A9183" s="33" t="s">
        <v>27</v>
      </c>
      <c r="B9183" s="33" t="s">
        <v>585</v>
      </c>
      <c r="C9183" s="34">
        <v>10</v>
      </c>
      <c r="D9183" s="33" t="s">
        <v>93</v>
      </c>
      <c r="E9183" s="33" t="s">
        <v>9546</v>
      </c>
      <c r="F9183" s="35">
        <v>31191500</v>
      </c>
      <c r="G9183" s="33" t="s">
        <v>466</v>
      </c>
      <c r="H9183" s="33">
        <v>1</v>
      </c>
      <c r="I9183" s="33">
        <v>6</v>
      </c>
      <c r="J9183" s="36">
        <v>3</v>
      </c>
      <c r="K9183" s="37">
        <v>1927800</v>
      </c>
      <c r="L9183" s="38" t="s">
        <v>15</v>
      </c>
      <c r="M9183" s="38" t="s">
        <v>13</v>
      </c>
    </row>
    <row r="9184" spans="1:13" s="39" customFormat="1" ht="12.75" x14ac:dyDescent="0.2">
      <c r="A9184" s="33" t="s">
        <v>27</v>
      </c>
      <c r="B9184" s="33" t="s">
        <v>585</v>
      </c>
      <c r="C9184" s="34">
        <v>10</v>
      </c>
      <c r="D9184" s="33" t="s">
        <v>93</v>
      </c>
      <c r="E9184" s="33" t="s">
        <v>1863</v>
      </c>
      <c r="F9184" s="35">
        <v>31133700</v>
      </c>
      <c r="G9184" s="33" t="s">
        <v>466</v>
      </c>
      <c r="H9184" s="33">
        <v>1</v>
      </c>
      <c r="I9184" s="33">
        <v>6</v>
      </c>
      <c r="J9184" s="36">
        <v>9</v>
      </c>
      <c r="K9184" s="37">
        <v>1948050</v>
      </c>
      <c r="L9184" s="38" t="s">
        <v>15</v>
      </c>
      <c r="M9184" s="38" t="s">
        <v>13</v>
      </c>
    </row>
    <row r="9185" spans="1:13" s="39" customFormat="1" ht="12.75" x14ac:dyDescent="0.2">
      <c r="A9185" s="33" t="s">
        <v>27</v>
      </c>
      <c r="B9185" s="33" t="s">
        <v>585</v>
      </c>
      <c r="C9185" s="34">
        <v>10</v>
      </c>
      <c r="D9185" s="33" t="s">
        <v>93</v>
      </c>
      <c r="E9185" s="33" t="s">
        <v>9547</v>
      </c>
      <c r="F9185" s="35">
        <v>31211500</v>
      </c>
      <c r="G9185" s="33" t="s">
        <v>466</v>
      </c>
      <c r="H9185" s="33">
        <v>1</v>
      </c>
      <c r="I9185" s="33">
        <v>6</v>
      </c>
      <c r="J9185" s="36">
        <v>3</v>
      </c>
      <c r="K9185" s="37">
        <v>2670000</v>
      </c>
      <c r="L9185" s="38" t="s">
        <v>15</v>
      </c>
      <c r="M9185" s="38" t="s">
        <v>13</v>
      </c>
    </row>
    <row r="9186" spans="1:13" s="39" customFormat="1" ht="12.75" x14ac:dyDescent="0.2">
      <c r="A9186" s="33" t="s">
        <v>27</v>
      </c>
      <c r="B9186" s="33" t="s">
        <v>585</v>
      </c>
      <c r="C9186" s="34">
        <v>10</v>
      </c>
      <c r="D9186" s="33" t="s">
        <v>93</v>
      </c>
      <c r="E9186" s="33" t="s">
        <v>9548</v>
      </c>
      <c r="F9186" s="35">
        <v>11162100</v>
      </c>
      <c r="G9186" s="33" t="s">
        <v>466</v>
      </c>
      <c r="H9186" s="33">
        <v>1</v>
      </c>
      <c r="I9186" s="33">
        <v>6</v>
      </c>
      <c r="J9186" s="36">
        <v>1</v>
      </c>
      <c r="K9186" s="37">
        <v>2036169</v>
      </c>
      <c r="L9186" s="38" t="s">
        <v>15</v>
      </c>
      <c r="M9186" s="38" t="s">
        <v>13</v>
      </c>
    </row>
    <row r="9187" spans="1:13" s="39" customFormat="1" ht="12.75" x14ac:dyDescent="0.2">
      <c r="A9187" s="33" t="s">
        <v>27</v>
      </c>
      <c r="B9187" s="33" t="s">
        <v>585</v>
      </c>
      <c r="C9187" s="34">
        <v>10</v>
      </c>
      <c r="D9187" s="33" t="s">
        <v>93</v>
      </c>
      <c r="E9187" s="33" t="s">
        <v>9549</v>
      </c>
      <c r="F9187" s="35">
        <v>31201600</v>
      </c>
      <c r="G9187" s="33" t="s">
        <v>466</v>
      </c>
      <c r="H9187" s="33">
        <v>1</v>
      </c>
      <c r="I9187" s="33">
        <v>6</v>
      </c>
      <c r="J9187" s="36">
        <v>6</v>
      </c>
      <c r="K9187" s="37">
        <v>2070000</v>
      </c>
      <c r="L9187" s="38" t="s">
        <v>15</v>
      </c>
      <c r="M9187" s="38" t="s">
        <v>13</v>
      </c>
    </row>
    <row r="9188" spans="1:13" s="39" customFormat="1" ht="12.75" x14ac:dyDescent="0.2">
      <c r="A9188" s="33" t="s">
        <v>27</v>
      </c>
      <c r="B9188" s="33" t="s">
        <v>585</v>
      </c>
      <c r="C9188" s="34">
        <v>10</v>
      </c>
      <c r="D9188" s="33" t="s">
        <v>93</v>
      </c>
      <c r="E9188" s="33" t="s">
        <v>9550</v>
      </c>
      <c r="F9188" s="35">
        <v>31201600</v>
      </c>
      <c r="G9188" s="33" t="s">
        <v>466</v>
      </c>
      <c r="H9188" s="33">
        <v>1</v>
      </c>
      <c r="I9188" s="33">
        <v>6</v>
      </c>
      <c r="J9188" s="36">
        <v>1</v>
      </c>
      <c r="K9188" s="37">
        <v>2070105</v>
      </c>
      <c r="L9188" s="38" t="s">
        <v>15</v>
      </c>
      <c r="M9188" s="38" t="s">
        <v>13</v>
      </c>
    </row>
    <row r="9189" spans="1:13" s="39" customFormat="1" ht="12.75" x14ac:dyDescent="0.2">
      <c r="A9189" s="33" t="s">
        <v>27</v>
      </c>
      <c r="B9189" s="33" t="s">
        <v>585</v>
      </c>
      <c r="C9189" s="34">
        <v>10</v>
      </c>
      <c r="D9189" s="33" t="s">
        <v>93</v>
      </c>
      <c r="E9189" s="33" t="s">
        <v>9551</v>
      </c>
      <c r="F9189" s="35">
        <v>11162100</v>
      </c>
      <c r="G9189" s="33" t="s">
        <v>466</v>
      </c>
      <c r="H9189" s="33">
        <v>1</v>
      </c>
      <c r="I9189" s="33">
        <v>6</v>
      </c>
      <c r="J9189" s="36">
        <v>50</v>
      </c>
      <c r="K9189" s="37">
        <v>2000000</v>
      </c>
      <c r="L9189" s="38" t="s">
        <v>2369</v>
      </c>
      <c r="M9189" s="38" t="s">
        <v>13</v>
      </c>
    </row>
    <row r="9190" spans="1:13" s="39" customFormat="1" ht="12.75" x14ac:dyDescent="0.2">
      <c r="A9190" s="33" t="s">
        <v>27</v>
      </c>
      <c r="B9190" s="33" t="s">
        <v>585</v>
      </c>
      <c r="C9190" s="34">
        <v>10</v>
      </c>
      <c r="D9190" s="33" t="s">
        <v>93</v>
      </c>
      <c r="E9190" s="33" t="s">
        <v>9552</v>
      </c>
      <c r="F9190" s="35">
        <v>31162800</v>
      </c>
      <c r="G9190" s="33" t="s">
        <v>466</v>
      </c>
      <c r="H9190" s="33">
        <v>1</v>
      </c>
      <c r="I9190" s="33">
        <v>6</v>
      </c>
      <c r="J9190" s="36">
        <v>2</v>
      </c>
      <c r="K9190" s="37">
        <v>5700000</v>
      </c>
      <c r="L9190" s="38" t="s">
        <v>15</v>
      </c>
      <c r="M9190" s="38" t="s">
        <v>13</v>
      </c>
    </row>
    <row r="9191" spans="1:13" s="39" customFormat="1" ht="12.75" x14ac:dyDescent="0.2">
      <c r="A9191" s="33" t="s">
        <v>27</v>
      </c>
      <c r="B9191" s="33" t="s">
        <v>585</v>
      </c>
      <c r="C9191" s="34">
        <v>10</v>
      </c>
      <c r="D9191" s="33" t="s">
        <v>93</v>
      </c>
      <c r="E9191" s="33" t="s">
        <v>9553</v>
      </c>
      <c r="F9191" s="35">
        <v>31191500</v>
      </c>
      <c r="G9191" s="33" t="s">
        <v>466</v>
      </c>
      <c r="H9191" s="33">
        <v>1</v>
      </c>
      <c r="I9191" s="33">
        <v>6</v>
      </c>
      <c r="J9191" s="36">
        <v>2</v>
      </c>
      <c r="K9191" s="37">
        <v>2120580</v>
      </c>
      <c r="L9191" s="38" t="s">
        <v>15</v>
      </c>
      <c r="M9191" s="38" t="s">
        <v>13</v>
      </c>
    </row>
    <row r="9192" spans="1:13" s="39" customFormat="1" ht="12.75" x14ac:dyDescent="0.2">
      <c r="A9192" s="33" t="s">
        <v>27</v>
      </c>
      <c r="B9192" s="33" t="s">
        <v>585</v>
      </c>
      <c r="C9192" s="34">
        <v>10</v>
      </c>
      <c r="D9192" s="33" t="s">
        <v>93</v>
      </c>
      <c r="E9192" s="33" t="s">
        <v>9554</v>
      </c>
      <c r="F9192" s="35">
        <v>31211700</v>
      </c>
      <c r="G9192" s="33" t="s">
        <v>466</v>
      </c>
      <c r="H9192" s="33">
        <v>1</v>
      </c>
      <c r="I9192" s="33">
        <v>6</v>
      </c>
      <c r="J9192" s="36">
        <v>10</v>
      </c>
      <c r="K9192" s="37">
        <v>6800000</v>
      </c>
      <c r="L9192" s="38" t="s">
        <v>15</v>
      </c>
      <c r="M9192" s="38" t="s">
        <v>13</v>
      </c>
    </row>
    <row r="9193" spans="1:13" s="39" customFormat="1" ht="12.75" x14ac:dyDescent="0.2">
      <c r="A9193" s="33" t="s">
        <v>27</v>
      </c>
      <c r="B9193" s="33" t="s">
        <v>585</v>
      </c>
      <c r="C9193" s="34">
        <v>10</v>
      </c>
      <c r="D9193" s="33" t="s">
        <v>93</v>
      </c>
      <c r="E9193" s="33" t="s">
        <v>9555</v>
      </c>
      <c r="F9193" s="35">
        <v>31201500</v>
      </c>
      <c r="G9193" s="33" t="s">
        <v>466</v>
      </c>
      <c r="H9193" s="33">
        <v>1</v>
      </c>
      <c r="I9193" s="33">
        <v>6</v>
      </c>
      <c r="J9193" s="36">
        <v>105</v>
      </c>
      <c r="K9193" s="37">
        <v>2343600</v>
      </c>
      <c r="L9193" s="38" t="s">
        <v>15</v>
      </c>
      <c r="M9193" s="38" t="s">
        <v>13</v>
      </c>
    </row>
    <row r="9194" spans="1:13" s="39" customFormat="1" ht="12.75" x14ac:dyDescent="0.2">
      <c r="A9194" s="33" t="s">
        <v>27</v>
      </c>
      <c r="B9194" s="33" t="s">
        <v>585</v>
      </c>
      <c r="C9194" s="34">
        <v>10</v>
      </c>
      <c r="D9194" s="33" t="s">
        <v>93</v>
      </c>
      <c r="E9194" s="33" t="s">
        <v>1720</v>
      </c>
      <c r="F9194" s="35">
        <v>30102000</v>
      </c>
      <c r="G9194" s="33" t="s">
        <v>466</v>
      </c>
      <c r="H9194" s="33">
        <v>1</v>
      </c>
      <c r="I9194" s="33">
        <v>6</v>
      </c>
      <c r="J9194" s="36">
        <v>4</v>
      </c>
      <c r="K9194" s="37">
        <v>2000000</v>
      </c>
      <c r="L9194" s="38" t="s">
        <v>15</v>
      </c>
      <c r="M9194" s="38" t="s">
        <v>13</v>
      </c>
    </row>
    <row r="9195" spans="1:13" s="39" customFormat="1" ht="12.75" x14ac:dyDescent="0.2">
      <c r="A9195" s="33" t="s">
        <v>27</v>
      </c>
      <c r="B9195" s="33" t="s">
        <v>585</v>
      </c>
      <c r="C9195" s="34">
        <v>10</v>
      </c>
      <c r="D9195" s="33" t="s">
        <v>93</v>
      </c>
      <c r="E9195" s="33" t="s">
        <v>9556</v>
      </c>
      <c r="F9195" s="35">
        <v>13111200</v>
      </c>
      <c r="G9195" s="33" t="s">
        <v>466</v>
      </c>
      <c r="H9195" s="33">
        <v>1</v>
      </c>
      <c r="I9195" s="33">
        <v>6</v>
      </c>
      <c r="J9195" s="36">
        <v>3</v>
      </c>
      <c r="K9195" s="37">
        <v>2210349</v>
      </c>
      <c r="L9195" s="38" t="s">
        <v>15</v>
      </c>
      <c r="M9195" s="38" t="s">
        <v>13</v>
      </c>
    </row>
    <row r="9196" spans="1:13" s="39" customFormat="1" ht="12.75" x14ac:dyDescent="0.2">
      <c r="A9196" s="33" t="s">
        <v>27</v>
      </c>
      <c r="B9196" s="33" t="s">
        <v>585</v>
      </c>
      <c r="C9196" s="34">
        <v>10</v>
      </c>
      <c r="D9196" s="33" t="s">
        <v>93</v>
      </c>
      <c r="E9196" s="33" t="s">
        <v>9557</v>
      </c>
      <c r="F9196" s="35">
        <v>11162100</v>
      </c>
      <c r="G9196" s="33" t="s">
        <v>466</v>
      </c>
      <c r="H9196" s="33">
        <v>1</v>
      </c>
      <c r="I9196" s="33">
        <v>6</v>
      </c>
      <c r="J9196" s="36">
        <v>5</v>
      </c>
      <c r="K9196" s="37">
        <v>1500000</v>
      </c>
      <c r="L9196" s="38" t="s">
        <v>15</v>
      </c>
      <c r="M9196" s="38" t="s">
        <v>13</v>
      </c>
    </row>
    <row r="9197" spans="1:13" s="39" customFormat="1" ht="12.75" x14ac:dyDescent="0.2">
      <c r="A9197" s="33" t="s">
        <v>27</v>
      </c>
      <c r="B9197" s="33" t="s">
        <v>585</v>
      </c>
      <c r="C9197" s="34">
        <v>10</v>
      </c>
      <c r="D9197" s="33" t="s">
        <v>93</v>
      </c>
      <c r="E9197" s="33" t="s">
        <v>9558</v>
      </c>
      <c r="F9197" s="35">
        <v>31201600</v>
      </c>
      <c r="G9197" s="33" t="s">
        <v>466</v>
      </c>
      <c r="H9197" s="33">
        <v>1</v>
      </c>
      <c r="I9197" s="33">
        <v>6</v>
      </c>
      <c r="J9197" s="36">
        <v>1</v>
      </c>
      <c r="K9197" s="37">
        <v>2456100</v>
      </c>
      <c r="L9197" s="38" t="s">
        <v>15</v>
      </c>
      <c r="M9197" s="38" t="s">
        <v>13</v>
      </c>
    </row>
    <row r="9198" spans="1:13" s="39" customFormat="1" ht="12.75" x14ac:dyDescent="0.2">
      <c r="A9198" s="33" t="s">
        <v>27</v>
      </c>
      <c r="B9198" s="33" t="s">
        <v>585</v>
      </c>
      <c r="C9198" s="34">
        <v>10</v>
      </c>
      <c r="D9198" s="33" t="s">
        <v>93</v>
      </c>
      <c r="E9198" s="33" t="s">
        <v>9559</v>
      </c>
      <c r="F9198" s="35">
        <v>31211500</v>
      </c>
      <c r="G9198" s="33" t="s">
        <v>466</v>
      </c>
      <c r="H9198" s="33">
        <v>1</v>
      </c>
      <c r="I9198" s="33">
        <v>6</v>
      </c>
      <c r="J9198" s="36">
        <v>3</v>
      </c>
      <c r="K9198" s="37">
        <v>2850000</v>
      </c>
      <c r="L9198" s="38" t="s">
        <v>15</v>
      </c>
      <c r="M9198" s="38" t="s">
        <v>13</v>
      </c>
    </row>
    <row r="9199" spans="1:13" s="39" customFormat="1" ht="12.75" x14ac:dyDescent="0.2">
      <c r="A9199" s="33" t="s">
        <v>27</v>
      </c>
      <c r="B9199" s="33" t="s">
        <v>585</v>
      </c>
      <c r="C9199" s="34">
        <v>10</v>
      </c>
      <c r="D9199" s="33" t="s">
        <v>93</v>
      </c>
      <c r="E9199" s="33" t="s">
        <v>9560</v>
      </c>
      <c r="F9199" s="35">
        <v>31211500</v>
      </c>
      <c r="G9199" s="33" t="s">
        <v>466</v>
      </c>
      <c r="H9199" s="33">
        <v>1</v>
      </c>
      <c r="I9199" s="33">
        <v>6</v>
      </c>
      <c r="J9199" s="36">
        <v>3</v>
      </c>
      <c r="K9199" s="37">
        <v>2850000</v>
      </c>
      <c r="L9199" s="38" t="s">
        <v>15</v>
      </c>
      <c r="M9199" s="38" t="s">
        <v>13</v>
      </c>
    </row>
    <row r="9200" spans="1:13" s="39" customFormat="1" ht="12.75" x14ac:dyDescent="0.2">
      <c r="A9200" s="33" t="s">
        <v>27</v>
      </c>
      <c r="B9200" s="33" t="s">
        <v>585</v>
      </c>
      <c r="C9200" s="34">
        <v>10</v>
      </c>
      <c r="D9200" s="33" t="s">
        <v>93</v>
      </c>
      <c r="E9200" s="33" t="s">
        <v>9561</v>
      </c>
      <c r="F9200" s="35">
        <v>31201600</v>
      </c>
      <c r="G9200" s="33" t="s">
        <v>466</v>
      </c>
      <c r="H9200" s="33">
        <v>1</v>
      </c>
      <c r="I9200" s="33">
        <v>6</v>
      </c>
      <c r="J9200" s="36">
        <v>2</v>
      </c>
      <c r="K9200" s="37">
        <v>2562300</v>
      </c>
      <c r="L9200" s="38" t="s">
        <v>15</v>
      </c>
      <c r="M9200" s="38" t="s">
        <v>13</v>
      </c>
    </row>
    <row r="9201" spans="1:13" s="39" customFormat="1" ht="12.75" x14ac:dyDescent="0.2">
      <c r="A9201" s="33" t="s">
        <v>27</v>
      </c>
      <c r="B9201" s="33" t="s">
        <v>585</v>
      </c>
      <c r="C9201" s="34">
        <v>10</v>
      </c>
      <c r="D9201" s="33" t="s">
        <v>93</v>
      </c>
      <c r="E9201" s="33" t="s">
        <v>9562</v>
      </c>
      <c r="F9201" s="35">
        <v>41113600</v>
      </c>
      <c r="G9201" s="33" t="s">
        <v>466</v>
      </c>
      <c r="H9201" s="33">
        <v>1</v>
      </c>
      <c r="I9201" s="33">
        <v>6</v>
      </c>
      <c r="J9201" s="36">
        <v>4</v>
      </c>
      <c r="K9201" s="37">
        <v>6255600</v>
      </c>
      <c r="L9201" s="38" t="s">
        <v>15</v>
      </c>
      <c r="M9201" s="38" t="s">
        <v>13</v>
      </c>
    </row>
    <row r="9202" spans="1:13" s="39" customFormat="1" ht="12.75" x14ac:dyDescent="0.2">
      <c r="A9202" s="33" t="s">
        <v>27</v>
      </c>
      <c r="B9202" s="33" t="s">
        <v>585</v>
      </c>
      <c r="C9202" s="34">
        <v>10</v>
      </c>
      <c r="D9202" s="33" t="s">
        <v>93</v>
      </c>
      <c r="E9202" s="33" t="s">
        <v>9563</v>
      </c>
      <c r="F9202" s="35">
        <v>31201500</v>
      </c>
      <c r="G9202" s="33" t="s">
        <v>466</v>
      </c>
      <c r="H9202" s="33">
        <v>1</v>
      </c>
      <c r="I9202" s="33">
        <v>6</v>
      </c>
      <c r="J9202" s="36">
        <v>27</v>
      </c>
      <c r="K9202" s="37">
        <v>2743470</v>
      </c>
      <c r="L9202" s="38" t="s">
        <v>15</v>
      </c>
      <c r="M9202" s="38" t="s">
        <v>13</v>
      </c>
    </row>
    <row r="9203" spans="1:13" s="39" customFormat="1" ht="12.75" x14ac:dyDescent="0.2">
      <c r="A9203" s="33" t="s">
        <v>27</v>
      </c>
      <c r="B9203" s="33" t="s">
        <v>585</v>
      </c>
      <c r="C9203" s="34">
        <v>10</v>
      </c>
      <c r="D9203" s="33" t="s">
        <v>93</v>
      </c>
      <c r="E9203" s="33" t="s">
        <v>9564</v>
      </c>
      <c r="F9203" s="35">
        <v>30266000</v>
      </c>
      <c r="G9203" s="33" t="s">
        <v>466</v>
      </c>
      <c r="H9203" s="33">
        <v>1</v>
      </c>
      <c r="I9203" s="33">
        <v>6</v>
      </c>
      <c r="J9203" s="36">
        <v>2</v>
      </c>
      <c r="K9203" s="37">
        <v>6000000</v>
      </c>
      <c r="L9203" s="38" t="s">
        <v>15</v>
      </c>
      <c r="M9203" s="38" t="s">
        <v>13</v>
      </c>
    </row>
    <row r="9204" spans="1:13" s="39" customFormat="1" ht="12.75" x14ac:dyDescent="0.2">
      <c r="A9204" s="33" t="s">
        <v>27</v>
      </c>
      <c r="B9204" s="33" t="s">
        <v>585</v>
      </c>
      <c r="C9204" s="34">
        <v>10</v>
      </c>
      <c r="D9204" s="33" t="s">
        <v>93</v>
      </c>
      <c r="E9204" s="33" t="s">
        <v>9565</v>
      </c>
      <c r="F9204" s="35">
        <v>11162100</v>
      </c>
      <c r="G9204" s="33" t="s">
        <v>466</v>
      </c>
      <c r="H9204" s="33">
        <v>1</v>
      </c>
      <c r="I9204" s="33">
        <v>6</v>
      </c>
      <c r="J9204" s="36">
        <v>50</v>
      </c>
      <c r="K9204" s="37">
        <v>9800000</v>
      </c>
      <c r="L9204" s="38" t="s">
        <v>2369</v>
      </c>
      <c r="M9204" s="38" t="s">
        <v>13</v>
      </c>
    </row>
    <row r="9205" spans="1:13" s="39" customFormat="1" ht="12.75" x14ac:dyDescent="0.2">
      <c r="A9205" s="33" t="s">
        <v>27</v>
      </c>
      <c r="B9205" s="33" t="s">
        <v>585</v>
      </c>
      <c r="C9205" s="34">
        <v>10</v>
      </c>
      <c r="D9205" s="33" t="s">
        <v>93</v>
      </c>
      <c r="E9205" s="33" t="s">
        <v>9566</v>
      </c>
      <c r="F9205" s="35">
        <v>31211500</v>
      </c>
      <c r="G9205" s="33" t="s">
        <v>466</v>
      </c>
      <c r="H9205" s="33">
        <v>1</v>
      </c>
      <c r="I9205" s="33">
        <v>6</v>
      </c>
      <c r="J9205" s="36">
        <v>3</v>
      </c>
      <c r="K9205" s="37">
        <v>2850000</v>
      </c>
      <c r="L9205" s="38" t="s">
        <v>15</v>
      </c>
      <c r="M9205" s="38" t="s">
        <v>13</v>
      </c>
    </row>
    <row r="9206" spans="1:13" s="39" customFormat="1" ht="12.75" x14ac:dyDescent="0.2">
      <c r="A9206" s="33" t="s">
        <v>27</v>
      </c>
      <c r="B9206" s="33" t="s">
        <v>585</v>
      </c>
      <c r="C9206" s="34">
        <v>10</v>
      </c>
      <c r="D9206" s="33" t="s">
        <v>93</v>
      </c>
      <c r="E9206" s="33" t="s">
        <v>9567</v>
      </c>
      <c r="F9206" s="35">
        <v>31211500</v>
      </c>
      <c r="G9206" s="33" t="s">
        <v>466</v>
      </c>
      <c r="H9206" s="33">
        <v>1</v>
      </c>
      <c r="I9206" s="33">
        <v>6</v>
      </c>
      <c r="J9206" s="36">
        <v>2</v>
      </c>
      <c r="K9206" s="37">
        <v>1900000</v>
      </c>
      <c r="L9206" s="38" t="s">
        <v>15</v>
      </c>
      <c r="M9206" s="38" t="s">
        <v>13</v>
      </c>
    </row>
    <row r="9207" spans="1:13" s="39" customFormat="1" ht="12.75" x14ac:dyDescent="0.2">
      <c r="A9207" s="33" t="s">
        <v>27</v>
      </c>
      <c r="B9207" s="33" t="s">
        <v>585</v>
      </c>
      <c r="C9207" s="34">
        <v>10</v>
      </c>
      <c r="D9207" s="33" t="s">
        <v>93</v>
      </c>
      <c r="E9207" s="33" t="s">
        <v>9568</v>
      </c>
      <c r="F9207" s="35">
        <v>31211500</v>
      </c>
      <c r="G9207" s="33" t="s">
        <v>466</v>
      </c>
      <c r="H9207" s="33">
        <v>1</v>
      </c>
      <c r="I9207" s="33">
        <v>6</v>
      </c>
      <c r="J9207" s="36">
        <v>3</v>
      </c>
      <c r="K9207" s="37">
        <v>2850000</v>
      </c>
      <c r="L9207" s="38" t="s">
        <v>2367</v>
      </c>
      <c r="M9207" s="38" t="s">
        <v>13</v>
      </c>
    </row>
    <row r="9208" spans="1:13" s="39" customFormat="1" ht="12.75" x14ac:dyDescent="0.2">
      <c r="A9208" s="33" t="s">
        <v>27</v>
      </c>
      <c r="B9208" s="33" t="s">
        <v>585</v>
      </c>
      <c r="C9208" s="34">
        <v>10</v>
      </c>
      <c r="D9208" s="33" t="s">
        <v>93</v>
      </c>
      <c r="E9208" s="33" t="s">
        <v>9569</v>
      </c>
      <c r="F9208" s="35">
        <v>31211500</v>
      </c>
      <c r="G9208" s="33" t="s">
        <v>466</v>
      </c>
      <c r="H9208" s="33">
        <v>1</v>
      </c>
      <c r="I9208" s="33">
        <v>6</v>
      </c>
      <c r="J9208" s="36">
        <v>3</v>
      </c>
      <c r="K9208" s="37">
        <v>3000000</v>
      </c>
      <c r="L9208" s="38" t="s">
        <v>15</v>
      </c>
      <c r="M9208" s="38" t="s">
        <v>13</v>
      </c>
    </row>
    <row r="9209" spans="1:13" s="39" customFormat="1" ht="12.75" x14ac:dyDescent="0.2">
      <c r="A9209" s="33" t="s">
        <v>27</v>
      </c>
      <c r="B9209" s="33" t="s">
        <v>585</v>
      </c>
      <c r="C9209" s="34">
        <v>10</v>
      </c>
      <c r="D9209" s="33" t="s">
        <v>93</v>
      </c>
      <c r="E9209" s="33" t="s">
        <v>9570</v>
      </c>
      <c r="F9209" s="35">
        <v>31211500</v>
      </c>
      <c r="G9209" s="33" t="s">
        <v>466</v>
      </c>
      <c r="H9209" s="33">
        <v>1</v>
      </c>
      <c r="I9209" s="33">
        <v>6</v>
      </c>
      <c r="J9209" s="36">
        <v>3</v>
      </c>
      <c r="K9209" s="37">
        <v>3060000</v>
      </c>
      <c r="L9209" s="38" t="s">
        <v>15</v>
      </c>
      <c r="M9209" s="38" t="s">
        <v>13</v>
      </c>
    </row>
    <row r="9210" spans="1:13" s="39" customFormat="1" ht="12.75" x14ac:dyDescent="0.2">
      <c r="A9210" s="33" t="s">
        <v>27</v>
      </c>
      <c r="B9210" s="33" t="s">
        <v>585</v>
      </c>
      <c r="C9210" s="34">
        <v>10</v>
      </c>
      <c r="D9210" s="33" t="s">
        <v>93</v>
      </c>
      <c r="E9210" s="33" t="s">
        <v>9571</v>
      </c>
      <c r="F9210" s="35">
        <v>31211700</v>
      </c>
      <c r="G9210" s="33" t="s">
        <v>466</v>
      </c>
      <c r="H9210" s="33">
        <v>1</v>
      </c>
      <c r="I9210" s="33">
        <v>6</v>
      </c>
      <c r="J9210" s="36">
        <v>3</v>
      </c>
      <c r="K9210" s="37">
        <v>2832300</v>
      </c>
      <c r="L9210" s="38" t="s">
        <v>15</v>
      </c>
      <c r="M9210" s="38" t="s">
        <v>13</v>
      </c>
    </row>
    <row r="9211" spans="1:13" s="39" customFormat="1" ht="12.75" x14ac:dyDescent="0.2">
      <c r="A9211" s="33" t="s">
        <v>27</v>
      </c>
      <c r="B9211" s="33" t="s">
        <v>585</v>
      </c>
      <c r="C9211" s="34">
        <v>10</v>
      </c>
      <c r="D9211" s="33" t="s">
        <v>93</v>
      </c>
      <c r="E9211" s="33" t="s">
        <v>9572</v>
      </c>
      <c r="F9211" s="35">
        <v>31211500</v>
      </c>
      <c r="G9211" s="33" t="s">
        <v>466</v>
      </c>
      <c r="H9211" s="33">
        <v>1</v>
      </c>
      <c r="I9211" s="33">
        <v>6</v>
      </c>
      <c r="J9211" s="36">
        <v>3</v>
      </c>
      <c r="K9211" s="37">
        <v>2850000</v>
      </c>
      <c r="L9211" s="38" t="s">
        <v>15</v>
      </c>
      <c r="M9211" s="38" t="s">
        <v>13</v>
      </c>
    </row>
    <row r="9212" spans="1:13" s="39" customFormat="1" ht="12.75" x14ac:dyDescent="0.2">
      <c r="A9212" s="33" t="s">
        <v>27</v>
      </c>
      <c r="B9212" s="33" t="s">
        <v>585</v>
      </c>
      <c r="C9212" s="34">
        <v>10</v>
      </c>
      <c r="D9212" s="33" t="s">
        <v>93</v>
      </c>
      <c r="E9212" s="33" t="s">
        <v>9573</v>
      </c>
      <c r="F9212" s="35">
        <v>31211500</v>
      </c>
      <c r="G9212" s="33" t="s">
        <v>466</v>
      </c>
      <c r="H9212" s="33">
        <v>1</v>
      </c>
      <c r="I9212" s="33">
        <v>6</v>
      </c>
      <c r="J9212" s="36">
        <v>3</v>
      </c>
      <c r="K9212" s="37">
        <v>2850000</v>
      </c>
      <c r="L9212" s="38" t="s">
        <v>15</v>
      </c>
      <c r="M9212" s="38" t="s">
        <v>13</v>
      </c>
    </row>
    <row r="9213" spans="1:13" s="39" customFormat="1" ht="12.75" x14ac:dyDescent="0.2">
      <c r="A9213" s="33" t="s">
        <v>27</v>
      </c>
      <c r="B9213" s="33" t="s">
        <v>585</v>
      </c>
      <c r="C9213" s="34">
        <v>10</v>
      </c>
      <c r="D9213" s="33" t="s">
        <v>93</v>
      </c>
      <c r="E9213" s="33" t="s">
        <v>9574</v>
      </c>
      <c r="F9213" s="35">
        <v>31211500</v>
      </c>
      <c r="G9213" s="33" t="s">
        <v>466</v>
      </c>
      <c r="H9213" s="33">
        <v>1</v>
      </c>
      <c r="I9213" s="33">
        <v>6</v>
      </c>
      <c r="J9213" s="36">
        <v>3</v>
      </c>
      <c r="K9213" s="37">
        <v>544674</v>
      </c>
      <c r="L9213" s="38" t="s">
        <v>2367</v>
      </c>
      <c r="M9213" s="38" t="s">
        <v>13</v>
      </c>
    </row>
    <row r="9214" spans="1:13" s="39" customFormat="1" ht="12.75" x14ac:dyDescent="0.2">
      <c r="A9214" s="33" t="s">
        <v>27</v>
      </c>
      <c r="B9214" s="33" t="s">
        <v>585</v>
      </c>
      <c r="C9214" s="34">
        <v>10</v>
      </c>
      <c r="D9214" s="33" t="s">
        <v>93</v>
      </c>
      <c r="E9214" s="33" t="s">
        <v>9575</v>
      </c>
      <c r="F9214" s="35">
        <v>11162100</v>
      </c>
      <c r="G9214" s="33" t="s">
        <v>466</v>
      </c>
      <c r="H9214" s="33">
        <v>1</v>
      </c>
      <c r="I9214" s="33">
        <v>6</v>
      </c>
      <c r="J9214" s="36">
        <v>60</v>
      </c>
      <c r="K9214" s="37">
        <v>4200000</v>
      </c>
      <c r="L9214" s="38" t="s">
        <v>2369</v>
      </c>
      <c r="M9214" s="38" t="s">
        <v>13</v>
      </c>
    </row>
    <row r="9215" spans="1:13" s="39" customFormat="1" ht="12.75" x14ac:dyDescent="0.2">
      <c r="A9215" s="33" t="s">
        <v>27</v>
      </c>
      <c r="B9215" s="33" t="s">
        <v>585</v>
      </c>
      <c r="C9215" s="34">
        <v>10</v>
      </c>
      <c r="D9215" s="33" t="s">
        <v>93</v>
      </c>
      <c r="E9215" s="33" t="s">
        <v>9576</v>
      </c>
      <c r="F9215" s="35">
        <v>41113600</v>
      </c>
      <c r="G9215" s="33" t="s">
        <v>466</v>
      </c>
      <c r="H9215" s="33">
        <v>1</v>
      </c>
      <c r="I9215" s="33">
        <v>6</v>
      </c>
      <c r="J9215" s="36">
        <v>4</v>
      </c>
      <c r="K9215" s="37">
        <v>5411000</v>
      </c>
      <c r="L9215" s="38" t="s">
        <v>15</v>
      </c>
      <c r="M9215" s="38" t="s">
        <v>13</v>
      </c>
    </row>
    <row r="9216" spans="1:13" s="39" customFormat="1" ht="12.75" x14ac:dyDescent="0.2">
      <c r="A9216" s="33" t="s">
        <v>27</v>
      </c>
      <c r="B9216" s="33" t="s">
        <v>585</v>
      </c>
      <c r="C9216" s="34">
        <v>10</v>
      </c>
      <c r="D9216" s="33" t="s">
        <v>93</v>
      </c>
      <c r="E9216" s="33" t="s">
        <v>9577</v>
      </c>
      <c r="F9216" s="35">
        <v>31211500</v>
      </c>
      <c r="G9216" s="33" t="s">
        <v>466</v>
      </c>
      <c r="H9216" s="33">
        <v>1</v>
      </c>
      <c r="I9216" s="33">
        <v>6</v>
      </c>
      <c r="J9216" s="36">
        <v>5</v>
      </c>
      <c r="K9216" s="37">
        <v>12500000</v>
      </c>
      <c r="L9216" s="38" t="s">
        <v>15</v>
      </c>
      <c r="M9216" s="38" t="s">
        <v>13</v>
      </c>
    </row>
    <row r="9217" spans="1:13" s="39" customFormat="1" ht="12.75" x14ac:dyDescent="0.2">
      <c r="A9217" s="33" t="s">
        <v>27</v>
      </c>
      <c r="B9217" s="33" t="s">
        <v>585</v>
      </c>
      <c r="C9217" s="34">
        <v>10</v>
      </c>
      <c r="D9217" s="33" t="s">
        <v>93</v>
      </c>
      <c r="E9217" s="33" t="s">
        <v>9578</v>
      </c>
      <c r="F9217" s="35">
        <v>31201500</v>
      </c>
      <c r="G9217" s="33" t="s">
        <v>466</v>
      </c>
      <c r="H9217" s="33">
        <v>1</v>
      </c>
      <c r="I9217" s="33">
        <v>6</v>
      </c>
      <c r="J9217" s="36">
        <v>84</v>
      </c>
      <c r="K9217" s="37">
        <v>3583440</v>
      </c>
      <c r="L9217" s="38" t="s">
        <v>15</v>
      </c>
      <c r="M9217" s="38" t="s">
        <v>13</v>
      </c>
    </row>
    <row r="9218" spans="1:13" s="39" customFormat="1" ht="12.75" x14ac:dyDescent="0.2">
      <c r="A9218" s="33" t="s">
        <v>27</v>
      </c>
      <c r="B9218" s="33" t="s">
        <v>585</v>
      </c>
      <c r="C9218" s="34">
        <v>10</v>
      </c>
      <c r="D9218" s="33" t="s">
        <v>93</v>
      </c>
      <c r="E9218" s="33" t="s">
        <v>9579</v>
      </c>
      <c r="F9218" s="35">
        <v>31191500</v>
      </c>
      <c r="G9218" s="33" t="s">
        <v>466</v>
      </c>
      <c r="H9218" s="33">
        <v>1</v>
      </c>
      <c r="I9218" s="33">
        <v>6</v>
      </c>
      <c r="J9218" s="36">
        <v>2</v>
      </c>
      <c r="K9218" s="37">
        <v>3391200</v>
      </c>
      <c r="L9218" s="38" t="s">
        <v>15</v>
      </c>
      <c r="M9218" s="38" t="s">
        <v>13</v>
      </c>
    </row>
    <row r="9219" spans="1:13" s="39" customFormat="1" ht="12.75" x14ac:dyDescent="0.2">
      <c r="A9219" s="33" t="s">
        <v>27</v>
      </c>
      <c r="B9219" s="33" t="s">
        <v>585</v>
      </c>
      <c r="C9219" s="34">
        <v>10</v>
      </c>
      <c r="D9219" s="33" t="s">
        <v>93</v>
      </c>
      <c r="E9219" s="33" t="s">
        <v>9580</v>
      </c>
      <c r="F9219" s="35">
        <v>23271800</v>
      </c>
      <c r="G9219" s="33" t="s">
        <v>466</v>
      </c>
      <c r="H9219" s="33">
        <v>1</v>
      </c>
      <c r="I9219" s="33">
        <v>6</v>
      </c>
      <c r="J9219" s="36">
        <v>15</v>
      </c>
      <c r="K9219" s="37">
        <v>7500000</v>
      </c>
      <c r="L9219" s="38" t="s">
        <v>3312</v>
      </c>
      <c r="M9219" s="38" t="s">
        <v>13</v>
      </c>
    </row>
    <row r="9220" spans="1:13" s="39" customFormat="1" ht="12.75" x14ac:dyDescent="0.2">
      <c r="A9220" s="33" t="s">
        <v>27</v>
      </c>
      <c r="B9220" s="33" t="s">
        <v>585</v>
      </c>
      <c r="C9220" s="34">
        <v>10</v>
      </c>
      <c r="D9220" s="33" t="s">
        <v>93</v>
      </c>
      <c r="E9220" s="33" t="s">
        <v>9581</v>
      </c>
      <c r="F9220" s="35">
        <v>31201500</v>
      </c>
      <c r="G9220" s="33" t="s">
        <v>466</v>
      </c>
      <c r="H9220" s="33">
        <v>1</v>
      </c>
      <c r="I9220" s="33">
        <v>6</v>
      </c>
      <c r="J9220" s="36">
        <v>10</v>
      </c>
      <c r="K9220" s="37">
        <v>3447000</v>
      </c>
      <c r="L9220" s="38" t="s">
        <v>15</v>
      </c>
      <c r="M9220" s="38" t="s">
        <v>13</v>
      </c>
    </row>
    <row r="9221" spans="1:13" s="39" customFormat="1" ht="12.75" x14ac:dyDescent="0.2">
      <c r="A9221" s="33" t="s">
        <v>27</v>
      </c>
      <c r="B9221" s="33" t="s">
        <v>585</v>
      </c>
      <c r="C9221" s="34">
        <v>10</v>
      </c>
      <c r="D9221" s="33" t="s">
        <v>93</v>
      </c>
      <c r="E9221" s="33" t="s">
        <v>9582</v>
      </c>
      <c r="F9221" s="35">
        <v>31211500</v>
      </c>
      <c r="G9221" s="33" t="s">
        <v>466</v>
      </c>
      <c r="H9221" s="33">
        <v>1</v>
      </c>
      <c r="I9221" s="33">
        <v>6</v>
      </c>
      <c r="J9221" s="36">
        <v>3</v>
      </c>
      <c r="K9221" s="37">
        <v>2850000</v>
      </c>
      <c r="L9221" s="38" t="s">
        <v>15</v>
      </c>
      <c r="M9221" s="38" t="s">
        <v>13</v>
      </c>
    </row>
    <row r="9222" spans="1:13" s="39" customFormat="1" ht="12.75" x14ac:dyDescent="0.2">
      <c r="A9222" s="33" t="s">
        <v>27</v>
      </c>
      <c r="B9222" s="33" t="s">
        <v>585</v>
      </c>
      <c r="C9222" s="34">
        <v>10</v>
      </c>
      <c r="D9222" s="33" t="s">
        <v>93</v>
      </c>
      <c r="E9222" s="33" t="s">
        <v>9583</v>
      </c>
      <c r="F9222" s="35">
        <v>23271800</v>
      </c>
      <c r="G9222" s="33" t="s">
        <v>466</v>
      </c>
      <c r="H9222" s="33">
        <v>1</v>
      </c>
      <c r="I9222" s="33">
        <v>6</v>
      </c>
      <c r="J9222" s="36">
        <v>15</v>
      </c>
      <c r="K9222" s="37">
        <v>6000000</v>
      </c>
      <c r="L9222" s="38" t="s">
        <v>3312</v>
      </c>
      <c r="M9222" s="38" t="s">
        <v>13</v>
      </c>
    </row>
    <row r="9223" spans="1:13" s="39" customFormat="1" ht="12.75" x14ac:dyDescent="0.2">
      <c r="A9223" s="33" t="s">
        <v>27</v>
      </c>
      <c r="B9223" s="33" t="s">
        <v>585</v>
      </c>
      <c r="C9223" s="34">
        <v>10</v>
      </c>
      <c r="D9223" s="33" t="s">
        <v>93</v>
      </c>
      <c r="E9223" s="33" t="s">
        <v>9584</v>
      </c>
      <c r="F9223" s="35">
        <v>31211500</v>
      </c>
      <c r="G9223" s="33" t="s">
        <v>466</v>
      </c>
      <c r="H9223" s="33">
        <v>1</v>
      </c>
      <c r="I9223" s="33">
        <v>6</v>
      </c>
      <c r="J9223" s="36">
        <v>3</v>
      </c>
      <c r="K9223" s="37">
        <v>3000000</v>
      </c>
      <c r="L9223" s="38" t="s">
        <v>15</v>
      </c>
      <c r="M9223" s="38" t="s">
        <v>13</v>
      </c>
    </row>
    <row r="9224" spans="1:13" s="39" customFormat="1" ht="12.75" x14ac:dyDescent="0.2">
      <c r="A9224" s="33" t="s">
        <v>27</v>
      </c>
      <c r="B9224" s="33" t="s">
        <v>585</v>
      </c>
      <c r="C9224" s="34">
        <v>10</v>
      </c>
      <c r="D9224" s="33" t="s">
        <v>93</v>
      </c>
      <c r="E9224" s="33" t="s">
        <v>9585</v>
      </c>
      <c r="F9224" s="35">
        <v>31201600</v>
      </c>
      <c r="G9224" s="33" t="s">
        <v>466</v>
      </c>
      <c r="H9224" s="33">
        <v>1</v>
      </c>
      <c r="I9224" s="33">
        <v>6</v>
      </c>
      <c r="J9224" s="36">
        <v>1</v>
      </c>
      <c r="K9224" s="37">
        <v>3942325</v>
      </c>
      <c r="L9224" s="38" t="s">
        <v>15</v>
      </c>
      <c r="M9224" s="38" t="s">
        <v>13</v>
      </c>
    </row>
    <row r="9225" spans="1:13" s="39" customFormat="1" ht="12.75" x14ac:dyDescent="0.2">
      <c r="A9225" s="33" t="s">
        <v>27</v>
      </c>
      <c r="B9225" s="33" t="s">
        <v>585</v>
      </c>
      <c r="C9225" s="34">
        <v>10</v>
      </c>
      <c r="D9225" s="33" t="s">
        <v>93</v>
      </c>
      <c r="E9225" s="33" t="s">
        <v>9586</v>
      </c>
      <c r="F9225" s="35">
        <v>31211500</v>
      </c>
      <c r="G9225" s="33" t="s">
        <v>466</v>
      </c>
      <c r="H9225" s="33">
        <v>1</v>
      </c>
      <c r="I9225" s="33">
        <v>6</v>
      </c>
      <c r="J9225" s="36">
        <v>3</v>
      </c>
      <c r="K9225" s="37">
        <v>2850000</v>
      </c>
      <c r="L9225" s="38" t="s">
        <v>15</v>
      </c>
      <c r="M9225" s="38" t="s">
        <v>13</v>
      </c>
    </row>
    <row r="9226" spans="1:13" s="39" customFormat="1" ht="12.75" x14ac:dyDescent="0.2">
      <c r="A9226" s="33" t="s">
        <v>27</v>
      </c>
      <c r="B9226" s="33" t="s">
        <v>585</v>
      </c>
      <c r="C9226" s="34">
        <v>10</v>
      </c>
      <c r="D9226" s="33" t="s">
        <v>93</v>
      </c>
      <c r="E9226" s="33" t="s">
        <v>9587</v>
      </c>
      <c r="F9226" s="35">
        <v>31201500</v>
      </c>
      <c r="G9226" s="33" t="s">
        <v>466</v>
      </c>
      <c r="H9226" s="33">
        <v>1</v>
      </c>
      <c r="I9226" s="33">
        <v>6</v>
      </c>
      <c r="J9226" s="36">
        <v>20</v>
      </c>
      <c r="K9226" s="37">
        <v>4073060</v>
      </c>
      <c r="L9226" s="38" t="s">
        <v>15</v>
      </c>
      <c r="M9226" s="38" t="s">
        <v>13</v>
      </c>
    </row>
    <row r="9227" spans="1:13" s="39" customFormat="1" ht="12.75" x14ac:dyDescent="0.2">
      <c r="A9227" s="33" t="s">
        <v>27</v>
      </c>
      <c r="B9227" s="33" t="s">
        <v>585</v>
      </c>
      <c r="C9227" s="34">
        <v>10</v>
      </c>
      <c r="D9227" s="33" t="s">
        <v>93</v>
      </c>
      <c r="E9227" s="33" t="s">
        <v>9588</v>
      </c>
      <c r="F9227" s="35">
        <v>13111300</v>
      </c>
      <c r="G9227" s="33" t="s">
        <v>466</v>
      </c>
      <c r="H9227" s="33">
        <v>1</v>
      </c>
      <c r="I9227" s="33">
        <v>6</v>
      </c>
      <c r="J9227" s="36">
        <v>7</v>
      </c>
      <c r="K9227" s="37">
        <v>3325000</v>
      </c>
      <c r="L9227" s="38" t="s">
        <v>15</v>
      </c>
      <c r="M9227" s="38" t="s">
        <v>13</v>
      </c>
    </row>
    <row r="9228" spans="1:13" s="39" customFormat="1" ht="12.75" x14ac:dyDescent="0.2">
      <c r="A9228" s="33" t="s">
        <v>27</v>
      </c>
      <c r="B9228" s="33" t="s">
        <v>585</v>
      </c>
      <c r="C9228" s="34">
        <v>10</v>
      </c>
      <c r="D9228" s="33" t="s">
        <v>93</v>
      </c>
      <c r="E9228" s="33" t="s">
        <v>9589</v>
      </c>
      <c r="F9228" s="35">
        <v>30103500</v>
      </c>
      <c r="G9228" s="33" t="s">
        <v>466</v>
      </c>
      <c r="H9228" s="33">
        <v>1</v>
      </c>
      <c r="I9228" s="33">
        <v>6</v>
      </c>
      <c r="J9228" s="36">
        <v>1</v>
      </c>
      <c r="K9228" s="37">
        <v>4500000</v>
      </c>
      <c r="L9228" s="38" t="s">
        <v>15</v>
      </c>
      <c r="M9228" s="38" t="s">
        <v>13</v>
      </c>
    </row>
    <row r="9229" spans="1:13" s="39" customFormat="1" ht="12.75" x14ac:dyDescent="0.2">
      <c r="A9229" s="33" t="s">
        <v>27</v>
      </c>
      <c r="B9229" s="33" t="s">
        <v>585</v>
      </c>
      <c r="C9229" s="34">
        <v>10</v>
      </c>
      <c r="D9229" s="33" t="s">
        <v>93</v>
      </c>
      <c r="E9229" s="33" t="s">
        <v>9590</v>
      </c>
      <c r="F9229" s="35">
        <v>31211500</v>
      </c>
      <c r="G9229" s="33" t="s">
        <v>466</v>
      </c>
      <c r="H9229" s="33">
        <v>1</v>
      </c>
      <c r="I9229" s="33">
        <v>6</v>
      </c>
      <c r="J9229" s="36">
        <v>3</v>
      </c>
      <c r="K9229" s="37">
        <v>3030000</v>
      </c>
      <c r="L9229" s="38" t="s">
        <v>15</v>
      </c>
      <c r="M9229" s="38" t="s">
        <v>13</v>
      </c>
    </row>
    <row r="9230" spans="1:13" s="39" customFormat="1" ht="12.75" x14ac:dyDescent="0.2">
      <c r="A9230" s="33" t="s">
        <v>27</v>
      </c>
      <c r="B9230" s="33" t="s">
        <v>585</v>
      </c>
      <c r="C9230" s="34">
        <v>10</v>
      </c>
      <c r="D9230" s="33" t="s">
        <v>93</v>
      </c>
      <c r="E9230" s="33" t="s">
        <v>9591</v>
      </c>
      <c r="F9230" s="35">
        <v>31211500</v>
      </c>
      <c r="G9230" s="33" t="s">
        <v>466</v>
      </c>
      <c r="H9230" s="33">
        <v>1</v>
      </c>
      <c r="I9230" s="33">
        <v>6</v>
      </c>
      <c r="J9230" s="36">
        <v>3</v>
      </c>
      <c r="K9230" s="37">
        <v>3690000</v>
      </c>
      <c r="L9230" s="38" t="s">
        <v>15</v>
      </c>
      <c r="M9230" s="38" t="s">
        <v>13</v>
      </c>
    </row>
    <row r="9231" spans="1:13" s="39" customFormat="1" ht="12.75" x14ac:dyDescent="0.2">
      <c r="A9231" s="33" t="s">
        <v>27</v>
      </c>
      <c r="B9231" s="33" t="s">
        <v>585</v>
      </c>
      <c r="C9231" s="34">
        <v>10</v>
      </c>
      <c r="D9231" s="33" t="s">
        <v>93</v>
      </c>
      <c r="E9231" s="33" t="s">
        <v>9592</v>
      </c>
      <c r="F9231" s="35">
        <v>31211500</v>
      </c>
      <c r="G9231" s="33" t="s">
        <v>466</v>
      </c>
      <c r="H9231" s="33">
        <v>1</v>
      </c>
      <c r="I9231" s="33">
        <v>6</v>
      </c>
      <c r="J9231" s="36">
        <v>3</v>
      </c>
      <c r="K9231" s="37">
        <v>2850000</v>
      </c>
      <c r="L9231" s="38" t="s">
        <v>15</v>
      </c>
      <c r="M9231" s="38" t="s">
        <v>13</v>
      </c>
    </row>
    <row r="9232" spans="1:13" s="39" customFormat="1" ht="12.75" x14ac:dyDescent="0.2">
      <c r="A9232" s="33" t="s">
        <v>27</v>
      </c>
      <c r="B9232" s="33" t="s">
        <v>585</v>
      </c>
      <c r="C9232" s="34">
        <v>10</v>
      </c>
      <c r="D9232" s="33" t="s">
        <v>93</v>
      </c>
      <c r="E9232" s="33" t="s">
        <v>9593</v>
      </c>
      <c r="F9232" s="35">
        <v>11162100</v>
      </c>
      <c r="G9232" s="33" t="s">
        <v>466</v>
      </c>
      <c r="H9232" s="33">
        <v>1</v>
      </c>
      <c r="I9232" s="33">
        <v>6</v>
      </c>
      <c r="J9232" s="36">
        <v>20</v>
      </c>
      <c r="K9232" s="37">
        <v>2000000</v>
      </c>
      <c r="L9232" s="38" t="s">
        <v>2369</v>
      </c>
      <c r="M9232" s="38" t="s">
        <v>13</v>
      </c>
    </row>
    <row r="9233" spans="1:13" s="39" customFormat="1" ht="12.75" x14ac:dyDescent="0.2">
      <c r="A9233" s="33" t="s">
        <v>27</v>
      </c>
      <c r="B9233" s="33" t="s">
        <v>585</v>
      </c>
      <c r="C9233" s="34">
        <v>10</v>
      </c>
      <c r="D9233" s="33" t="s">
        <v>93</v>
      </c>
      <c r="E9233" s="33" t="s">
        <v>9594</v>
      </c>
      <c r="F9233" s="35">
        <v>31211700</v>
      </c>
      <c r="G9233" s="33" t="s">
        <v>466</v>
      </c>
      <c r="H9233" s="33">
        <v>1</v>
      </c>
      <c r="I9233" s="33">
        <v>6</v>
      </c>
      <c r="J9233" s="36">
        <v>3</v>
      </c>
      <c r="K9233" s="37">
        <v>4616568</v>
      </c>
      <c r="L9233" s="38" t="s">
        <v>15</v>
      </c>
      <c r="M9233" s="38" t="s">
        <v>13</v>
      </c>
    </row>
    <row r="9234" spans="1:13" s="39" customFormat="1" ht="12.75" x14ac:dyDescent="0.2">
      <c r="A9234" s="33" t="s">
        <v>27</v>
      </c>
      <c r="B9234" s="33" t="s">
        <v>585</v>
      </c>
      <c r="C9234" s="34">
        <v>10</v>
      </c>
      <c r="D9234" s="33" t="s">
        <v>93</v>
      </c>
      <c r="E9234" s="33" t="s">
        <v>9595</v>
      </c>
      <c r="F9234" s="35">
        <v>30102000</v>
      </c>
      <c r="G9234" s="33" t="s">
        <v>466</v>
      </c>
      <c r="H9234" s="33">
        <v>1</v>
      </c>
      <c r="I9234" s="33">
        <v>6</v>
      </c>
      <c r="J9234" s="36">
        <v>2</v>
      </c>
      <c r="K9234" s="37">
        <v>5000000</v>
      </c>
      <c r="L9234" s="38" t="s">
        <v>15</v>
      </c>
      <c r="M9234" s="38" t="s">
        <v>13</v>
      </c>
    </row>
    <row r="9235" spans="1:13" s="39" customFormat="1" ht="12.75" x14ac:dyDescent="0.2">
      <c r="A9235" s="33" t="s">
        <v>27</v>
      </c>
      <c r="B9235" s="33" t="s">
        <v>585</v>
      </c>
      <c r="C9235" s="34">
        <v>10</v>
      </c>
      <c r="D9235" s="33" t="s">
        <v>93</v>
      </c>
      <c r="E9235" s="33" t="s">
        <v>9596</v>
      </c>
      <c r="F9235" s="35">
        <v>30102000</v>
      </c>
      <c r="G9235" s="33" t="s">
        <v>466</v>
      </c>
      <c r="H9235" s="33">
        <v>1</v>
      </c>
      <c r="I9235" s="33">
        <v>6</v>
      </c>
      <c r="J9235" s="36">
        <v>2</v>
      </c>
      <c r="K9235" s="37">
        <v>5000000</v>
      </c>
      <c r="L9235" s="38" t="s">
        <v>15</v>
      </c>
      <c r="M9235" s="38" t="s">
        <v>13</v>
      </c>
    </row>
    <row r="9236" spans="1:13" s="39" customFormat="1" ht="12.75" x14ac:dyDescent="0.2">
      <c r="A9236" s="33" t="s">
        <v>27</v>
      </c>
      <c r="B9236" s="33" t="s">
        <v>585</v>
      </c>
      <c r="C9236" s="34">
        <v>10</v>
      </c>
      <c r="D9236" s="33" t="s">
        <v>93</v>
      </c>
      <c r="E9236" s="33" t="s">
        <v>9597</v>
      </c>
      <c r="F9236" s="35">
        <v>31211700</v>
      </c>
      <c r="G9236" s="33" t="s">
        <v>466</v>
      </c>
      <c r="H9236" s="33">
        <v>1</v>
      </c>
      <c r="I9236" s="33">
        <v>6</v>
      </c>
      <c r="J9236" s="36">
        <v>5</v>
      </c>
      <c r="K9236" s="37">
        <v>4894065</v>
      </c>
      <c r="L9236" s="38" t="s">
        <v>15</v>
      </c>
      <c r="M9236" s="38" t="s">
        <v>13</v>
      </c>
    </row>
    <row r="9237" spans="1:13" s="39" customFormat="1" ht="12.75" x14ac:dyDescent="0.2">
      <c r="A9237" s="33" t="s">
        <v>27</v>
      </c>
      <c r="B9237" s="33" t="s">
        <v>585</v>
      </c>
      <c r="C9237" s="34">
        <v>10</v>
      </c>
      <c r="D9237" s="33" t="s">
        <v>93</v>
      </c>
      <c r="E9237" s="33" t="s">
        <v>9598</v>
      </c>
      <c r="F9237" s="35">
        <v>40142000</v>
      </c>
      <c r="G9237" s="33" t="s">
        <v>466</v>
      </c>
      <c r="H9237" s="33">
        <v>1</v>
      </c>
      <c r="I9237" s="33">
        <v>6</v>
      </c>
      <c r="J9237" s="36">
        <v>1</v>
      </c>
      <c r="K9237" s="37">
        <v>4928310</v>
      </c>
      <c r="L9237" s="38" t="s">
        <v>15</v>
      </c>
      <c r="M9237" s="38" t="s">
        <v>13</v>
      </c>
    </row>
    <row r="9238" spans="1:13" s="39" customFormat="1" ht="12.75" x14ac:dyDescent="0.2">
      <c r="A9238" s="33" t="s">
        <v>27</v>
      </c>
      <c r="B9238" s="33" t="s">
        <v>585</v>
      </c>
      <c r="C9238" s="34">
        <v>10</v>
      </c>
      <c r="D9238" s="33" t="s">
        <v>93</v>
      </c>
      <c r="E9238" s="33" t="s">
        <v>9599</v>
      </c>
      <c r="F9238" s="35">
        <v>31201500</v>
      </c>
      <c r="G9238" s="33" t="s">
        <v>466</v>
      </c>
      <c r="H9238" s="33">
        <v>1</v>
      </c>
      <c r="I9238" s="33">
        <v>6</v>
      </c>
      <c r="J9238" s="36">
        <v>10</v>
      </c>
      <c r="K9238" s="37">
        <v>5004000</v>
      </c>
      <c r="L9238" s="38" t="s">
        <v>15</v>
      </c>
      <c r="M9238" s="38" t="s">
        <v>13</v>
      </c>
    </row>
    <row r="9239" spans="1:13" s="39" customFormat="1" ht="12.75" x14ac:dyDescent="0.2">
      <c r="A9239" s="33" t="s">
        <v>27</v>
      </c>
      <c r="B9239" s="33" t="s">
        <v>585</v>
      </c>
      <c r="C9239" s="34">
        <v>10</v>
      </c>
      <c r="D9239" s="33" t="s">
        <v>93</v>
      </c>
      <c r="E9239" s="33" t="s">
        <v>9600</v>
      </c>
      <c r="F9239" s="35">
        <v>13111000</v>
      </c>
      <c r="G9239" s="33" t="s">
        <v>466</v>
      </c>
      <c r="H9239" s="33">
        <v>1</v>
      </c>
      <c r="I9239" s="33">
        <v>6</v>
      </c>
      <c r="J9239" s="36">
        <v>6</v>
      </c>
      <c r="K9239" s="37">
        <v>5148360</v>
      </c>
      <c r="L9239" s="38" t="s">
        <v>2367</v>
      </c>
      <c r="M9239" s="38" t="s">
        <v>13</v>
      </c>
    </row>
    <row r="9240" spans="1:13" s="39" customFormat="1" ht="12.75" x14ac:dyDescent="0.2">
      <c r="A9240" s="33" t="s">
        <v>27</v>
      </c>
      <c r="B9240" s="33" t="s">
        <v>585</v>
      </c>
      <c r="C9240" s="34">
        <v>10</v>
      </c>
      <c r="D9240" s="33" t="s">
        <v>93</v>
      </c>
      <c r="E9240" s="33" t="s">
        <v>9601</v>
      </c>
      <c r="F9240" s="35">
        <v>31201500</v>
      </c>
      <c r="G9240" s="33" t="s">
        <v>466</v>
      </c>
      <c r="H9240" s="33">
        <v>1</v>
      </c>
      <c r="I9240" s="33">
        <v>6</v>
      </c>
      <c r="J9240" s="36">
        <v>2</v>
      </c>
      <c r="K9240" s="37">
        <v>5371200</v>
      </c>
      <c r="L9240" s="38" t="s">
        <v>15</v>
      </c>
      <c r="M9240" s="38" t="s">
        <v>13</v>
      </c>
    </row>
    <row r="9241" spans="1:13" s="39" customFormat="1" ht="12.75" x14ac:dyDescent="0.2">
      <c r="A9241" s="33" t="s">
        <v>27</v>
      </c>
      <c r="B9241" s="33" t="s">
        <v>585</v>
      </c>
      <c r="C9241" s="34">
        <v>10</v>
      </c>
      <c r="D9241" s="33" t="s">
        <v>93</v>
      </c>
      <c r="E9241" s="33" t="s">
        <v>9602</v>
      </c>
      <c r="F9241" s="35">
        <v>23271800</v>
      </c>
      <c r="G9241" s="33" t="s">
        <v>466</v>
      </c>
      <c r="H9241" s="33">
        <v>1</v>
      </c>
      <c r="I9241" s="33">
        <v>6</v>
      </c>
      <c r="J9241" s="36">
        <v>15</v>
      </c>
      <c r="K9241" s="37">
        <v>9750000</v>
      </c>
      <c r="L9241" s="38" t="s">
        <v>3312</v>
      </c>
      <c r="M9241" s="38" t="s">
        <v>13</v>
      </c>
    </row>
    <row r="9242" spans="1:13" s="39" customFormat="1" ht="12.75" x14ac:dyDescent="0.2">
      <c r="A9242" s="33" t="s">
        <v>27</v>
      </c>
      <c r="B9242" s="33" t="s">
        <v>585</v>
      </c>
      <c r="C9242" s="34">
        <v>10</v>
      </c>
      <c r="D9242" s="33" t="s">
        <v>93</v>
      </c>
      <c r="E9242" s="33" t="s">
        <v>9603</v>
      </c>
      <c r="F9242" s="35">
        <v>53141500</v>
      </c>
      <c r="G9242" s="33" t="s">
        <v>466</v>
      </c>
      <c r="H9242" s="33">
        <v>1</v>
      </c>
      <c r="I9242" s="33">
        <v>6</v>
      </c>
      <c r="J9242" s="36">
        <v>2</v>
      </c>
      <c r="K9242" s="37">
        <v>4000000</v>
      </c>
      <c r="L9242" s="38" t="s">
        <v>15</v>
      </c>
      <c r="M9242" s="38" t="s">
        <v>13</v>
      </c>
    </row>
    <row r="9243" spans="1:13" s="39" customFormat="1" ht="12.75" x14ac:dyDescent="0.2">
      <c r="A9243" s="33" t="s">
        <v>27</v>
      </c>
      <c r="B9243" s="33" t="s">
        <v>585</v>
      </c>
      <c r="C9243" s="34">
        <v>10</v>
      </c>
      <c r="D9243" s="33" t="s">
        <v>93</v>
      </c>
      <c r="E9243" s="33" t="s">
        <v>9604</v>
      </c>
      <c r="F9243" s="35">
        <v>30266000</v>
      </c>
      <c r="G9243" s="33" t="s">
        <v>466</v>
      </c>
      <c r="H9243" s="33">
        <v>1</v>
      </c>
      <c r="I9243" s="33">
        <v>6</v>
      </c>
      <c r="J9243" s="36">
        <v>2</v>
      </c>
      <c r="K9243" s="37">
        <v>11000000</v>
      </c>
      <c r="L9243" s="38" t="s">
        <v>15</v>
      </c>
      <c r="M9243" s="38" t="s">
        <v>13</v>
      </c>
    </row>
    <row r="9244" spans="1:13" s="39" customFormat="1" ht="12.75" x14ac:dyDescent="0.2">
      <c r="A9244" s="33" t="s">
        <v>27</v>
      </c>
      <c r="B9244" s="33" t="s">
        <v>585</v>
      </c>
      <c r="C9244" s="34">
        <v>10</v>
      </c>
      <c r="D9244" s="33" t="s">
        <v>93</v>
      </c>
      <c r="E9244" s="33" t="s">
        <v>9605</v>
      </c>
      <c r="F9244" s="35">
        <v>31211500</v>
      </c>
      <c r="G9244" s="33" t="s">
        <v>466</v>
      </c>
      <c r="H9244" s="33">
        <v>1</v>
      </c>
      <c r="I9244" s="33">
        <v>6</v>
      </c>
      <c r="J9244" s="36">
        <v>4</v>
      </c>
      <c r="K9244" s="37">
        <v>7400000</v>
      </c>
      <c r="L9244" s="38" t="s">
        <v>2367</v>
      </c>
      <c r="M9244" s="38" t="s">
        <v>13</v>
      </c>
    </row>
    <row r="9245" spans="1:13" s="39" customFormat="1" ht="12.75" x14ac:dyDescent="0.2">
      <c r="A9245" s="33" t="s">
        <v>27</v>
      </c>
      <c r="B9245" s="33" t="s">
        <v>585</v>
      </c>
      <c r="C9245" s="34">
        <v>10</v>
      </c>
      <c r="D9245" s="33" t="s">
        <v>93</v>
      </c>
      <c r="E9245" s="33" t="s">
        <v>1722</v>
      </c>
      <c r="F9245" s="35">
        <v>30102000</v>
      </c>
      <c r="G9245" s="33" t="s">
        <v>466</v>
      </c>
      <c r="H9245" s="33">
        <v>1</v>
      </c>
      <c r="I9245" s="33">
        <v>6</v>
      </c>
      <c r="J9245" s="36">
        <v>6</v>
      </c>
      <c r="K9245" s="37">
        <v>3600000</v>
      </c>
      <c r="L9245" s="38" t="s">
        <v>15</v>
      </c>
      <c r="M9245" s="38" t="s">
        <v>13</v>
      </c>
    </row>
    <row r="9246" spans="1:13" s="39" customFormat="1" ht="12.75" x14ac:dyDescent="0.2">
      <c r="A9246" s="33" t="s">
        <v>27</v>
      </c>
      <c r="B9246" s="33" t="s">
        <v>585</v>
      </c>
      <c r="C9246" s="34">
        <v>10</v>
      </c>
      <c r="D9246" s="33" t="s">
        <v>93</v>
      </c>
      <c r="E9246" s="33" t="s">
        <v>9606</v>
      </c>
      <c r="F9246" s="35">
        <v>11162100</v>
      </c>
      <c r="G9246" s="33" t="s">
        <v>466</v>
      </c>
      <c r="H9246" s="33">
        <v>1</v>
      </c>
      <c r="I9246" s="33">
        <v>6</v>
      </c>
      <c r="J9246" s="36">
        <v>30</v>
      </c>
      <c r="K9246" s="37">
        <v>5250000</v>
      </c>
      <c r="L9246" s="38" t="s">
        <v>2369</v>
      </c>
      <c r="M9246" s="38" t="s">
        <v>13</v>
      </c>
    </row>
    <row r="9247" spans="1:13" s="39" customFormat="1" ht="12.75" x14ac:dyDescent="0.2">
      <c r="A9247" s="33" t="s">
        <v>27</v>
      </c>
      <c r="B9247" s="33" t="s">
        <v>585</v>
      </c>
      <c r="C9247" s="34">
        <v>10</v>
      </c>
      <c r="D9247" s="33" t="s">
        <v>93</v>
      </c>
      <c r="E9247" s="33" t="s">
        <v>9607</v>
      </c>
      <c r="F9247" s="35">
        <v>13111300</v>
      </c>
      <c r="G9247" s="33" t="s">
        <v>466</v>
      </c>
      <c r="H9247" s="33">
        <v>1</v>
      </c>
      <c r="I9247" s="33">
        <v>6</v>
      </c>
      <c r="J9247" s="36">
        <v>7</v>
      </c>
      <c r="K9247" s="37">
        <v>13160000</v>
      </c>
      <c r="L9247" s="38" t="s">
        <v>15</v>
      </c>
      <c r="M9247" s="38" t="s">
        <v>13</v>
      </c>
    </row>
    <row r="9248" spans="1:13" s="39" customFormat="1" ht="12.75" x14ac:dyDescent="0.2">
      <c r="A9248" s="33" t="s">
        <v>27</v>
      </c>
      <c r="B9248" s="33" t="s">
        <v>585</v>
      </c>
      <c r="C9248" s="34">
        <v>10</v>
      </c>
      <c r="D9248" s="33" t="s">
        <v>93</v>
      </c>
      <c r="E9248" s="33" t="s">
        <v>9608</v>
      </c>
      <c r="F9248" s="35">
        <v>23271800</v>
      </c>
      <c r="G9248" s="33" t="s">
        <v>466</v>
      </c>
      <c r="H9248" s="33">
        <v>1</v>
      </c>
      <c r="I9248" s="33">
        <v>6</v>
      </c>
      <c r="J9248" s="36">
        <v>10</v>
      </c>
      <c r="K9248" s="37">
        <v>9000000</v>
      </c>
      <c r="L9248" s="38" t="s">
        <v>3312</v>
      </c>
      <c r="M9248" s="38" t="s">
        <v>13</v>
      </c>
    </row>
    <row r="9249" spans="1:13" s="39" customFormat="1" ht="12.75" x14ac:dyDescent="0.2">
      <c r="A9249" s="33" t="s">
        <v>27</v>
      </c>
      <c r="B9249" s="33" t="s">
        <v>585</v>
      </c>
      <c r="C9249" s="34">
        <v>10</v>
      </c>
      <c r="D9249" s="33" t="s">
        <v>93</v>
      </c>
      <c r="E9249" s="33" t="s">
        <v>9609</v>
      </c>
      <c r="F9249" s="35">
        <v>23271800</v>
      </c>
      <c r="G9249" s="33" t="s">
        <v>466</v>
      </c>
      <c r="H9249" s="33">
        <v>1</v>
      </c>
      <c r="I9249" s="33">
        <v>6</v>
      </c>
      <c r="J9249" s="36">
        <v>10</v>
      </c>
      <c r="K9249" s="37">
        <v>15000000</v>
      </c>
      <c r="L9249" s="38" t="s">
        <v>3312</v>
      </c>
      <c r="M9249" s="38" t="s">
        <v>13</v>
      </c>
    </row>
    <row r="9250" spans="1:13" s="39" customFormat="1" ht="12.75" x14ac:dyDescent="0.2">
      <c r="A9250" s="33" t="s">
        <v>27</v>
      </c>
      <c r="B9250" s="33" t="s">
        <v>585</v>
      </c>
      <c r="C9250" s="34">
        <v>10</v>
      </c>
      <c r="D9250" s="33" t="s">
        <v>93</v>
      </c>
      <c r="E9250" s="33" t="s">
        <v>1721</v>
      </c>
      <c r="F9250" s="35">
        <v>30102000</v>
      </c>
      <c r="G9250" s="33" t="s">
        <v>466</v>
      </c>
      <c r="H9250" s="33">
        <v>1</v>
      </c>
      <c r="I9250" s="33">
        <v>6</v>
      </c>
      <c r="J9250" s="36">
        <v>8</v>
      </c>
      <c r="K9250" s="37">
        <v>4000000</v>
      </c>
      <c r="L9250" s="38" t="s">
        <v>15</v>
      </c>
      <c r="M9250" s="38" t="s">
        <v>13</v>
      </c>
    </row>
    <row r="9251" spans="1:13" s="39" customFormat="1" ht="12.75" x14ac:dyDescent="0.2">
      <c r="A9251" s="33" t="s">
        <v>27</v>
      </c>
      <c r="B9251" s="33" t="s">
        <v>585</v>
      </c>
      <c r="C9251" s="34">
        <v>10</v>
      </c>
      <c r="D9251" s="33" t="s">
        <v>93</v>
      </c>
      <c r="E9251" s="33" t="s">
        <v>9610</v>
      </c>
      <c r="F9251" s="35">
        <v>31201500</v>
      </c>
      <c r="G9251" s="33" t="s">
        <v>466</v>
      </c>
      <c r="H9251" s="33">
        <v>1</v>
      </c>
      <c r="I9251" s="33">
        <v>6</v>
      </c>
      <c r="J9251" s="36">
        <v>18</v>
      </c>
      <c r="K9251" s="37">
        <v>7252740</v>
      </c>
      <c r="L9251" s="38" t="s">
        <v>15</v>
      </c>
      <c r="M9251" s="38" t="s">
        <v>13</v>
      </c>
    </row>
    <row r="9252" spans="1:13" s="39" customFormat="1" ht="12.75" x14ac:dyDescent="0.2">
      <c r="A9252" s="33" t="s">
        <v>27</v>
      </c>
      <c r="B9252" s="33" t="s">
        <v>585</v>
      </c>
      <c r="C9252" s="34">
        <v>10</v>
      </c>
      <c r="D9252" s="33" t="s">
        <v>93</v>
      </c>
      <c r="E9252" s="33" t="s">
        <v>9611</v>
      </c>
      <c r="F9252" s="35">
        <v>31211500</v>
      </c>
      <c r="G9252" s="33" t="s">
        <v>466</v>
      </c>
      <c r="H9252" s="33">
        <v>1</v>
      </c>
      <c r="I9252" s="33">
        <v>6</v>
      </c>
      <c r="J9252" s="36">
        <v>2</v>
      </c>
      <c r="K9252" s="37">
        <v>2040000</v>
      </c>
      <c r="L9252" s="38" t="s">
        <v>2367</v>
      </c>
      <c r="M9252" s="38" t="s">
        <v>13</v>
      </c>
    </row>
    <row r="9253" spans="1:13" s="39" customFormat="1" ht="12.75" x14ac:dyDescent="0.2">
      <c r="A9253" s="33" t="s">
        <v>27</v>
      </c>
      <c r="B9253" s="33" t="s">
        <v>585</v>
      </c>
      <c r="C9253" s="34">
        <v>10</v>
      </c>
      <c r="D9253" s="33" t="s">
        <v>93</v>
      </c>
      <c r="E9253" s="33" t="s">
        <v>9612</v>
      </c>
      <c r="F9253" s="35">
        <v>11162100</v>
      </c>
      <c r="G9253" s="33" t="s">
        <v>466</v>
      </c>
      <c r="H9253" s="33">
        <v>1</v>
      </c>
      <c r="I9253" s="33">
        <v>6</v>
      </c>
      <c r="J9253" s="36">
        <v>50</v>
      </c>
      <c r="K9253" s="37">
        <v>3000000</v>
      </c>
      <c r="L9253" s="38" t="s">
        <v>2369</v>
      </c>
      <c r="M9253" s="38" t="s">
        <v>13</v>
      </c>
    </row>
    <row r="9254" spans="1:13" s="39" customFormat="1" ht="12.75" x14ac:dyDescent="0.2">
      <c r="A9254" s="33" t="s">
        <v>27</v>
      </c>
      <c r="B9254" s="33" t="s">
        <v>585</v>
      </c>
      <c r="C9254" s="34">
        <v>10</v>
      </c>
      <c r="D9254" s="33" t="s">
        <v>93</v>
      </c>
      <c r="E9254" s="33" t="s">
        <v>9613</v>
      </c>
      <c r="F9254" s="35">
        <v>31211500</v>
      </c>
      <c r="G9254" s="33" t="s">
        <v>466</v>
      </c>
      <c r="H9254" s="33">
        <v>1</v>
      </c>
      <c r="I9254" s="33">
        <v>6</v>
      </c>
      <c r="J9254" s="36">
        <v>8</v>
      </c>
      <c r="K9254" s="37">
        <v>9920000</v>
      </c>
      <c r="L9254" s="38" t="s">
        <v>15</v>
      </c>
      <c r="M9254" s="38" t="s">
        <v>13</v>
      </c>
    </row>
    <row r="9255" spans="1:13" s="39" customFormat="1" ht="12.75" x14ac:dyDescent="0.2">
      <c r="A9255" s="33" t="s">
        <v>27</v>
      </c>
      <c r="B9255" s="33" t="s">
        <v>585</v>
      </c>
      <c r="C9255" s="34">
        <v>10</v>
      </c>
      <c r="D9255" s="33" t="s">
        <v>93</v>
      </c>
      <c r="E9255" s="33" t="s">
        <v>9614</v>
      </c>
      <c r="F9255" s="35">
        <v>31211500</v>
      </c>
      <c r="G9255" s="33" t="s">
        <v>466</v>
      </c>
      <c r="H9255" s="33">
        <v>1</v>
      </c>
      <c r="I9255" s="33">
        <v>6</v>
      </c>
      <c r="J9255" s="36">
        <v>8</v>
      </c>
      <c r="K9255" s="37">
        <v>7600000</v>
      </c>
      <c r="L9255" s="38" t="s">
        <v>2367</v>
      </c>
      <c r="M9255" s="38" t="s">
        <v>13</v>
      </c>
    </row>
    <row r="9256" spans="1:13" s="39" customFormat="1" ht="12.75" x14ac:dyDescent="0.2">
      <c r="A9256" s="33" t="s">
        <v>27</v>
      </c>
      <c r="B9256" s="33" t="s">
        <v>585</v>
      </c>
      <c r="C9256" s="34">
        <v>10</v>
      </c>
      <c r="D9256" s="33" t="s">
        <v>93</v>
      </c>
      <c r="E9256" s="33" t="s">
        <v>9615</v>
      </c>
      <c r="F9256" s="35">
        <v>11162100</v>
      </c>
      <c r="G9256" s="33" t="s">
        <v>466</v>
      </c>
      <c r="H9256" s="33">
        <v>1</v>
      </c>
      <c r="I9256" s="33">
        <v>6</v>
      </c>
      <c r="J9256" s="36">
        <v>40</v>
      </c>
      <c r="K9256" s="37">
        <v>7840000</v>
      </c>
      <c r="L9256" s="38" t="s">
        <v>2369</v>
      </c>
      <c r="M9256" s="38" t="s">
        <v>13</v>
      </c>
    </row>
    <row r="9257" spans="1:13" s="39" customFormat="1" ht="12.75" x14ac:dyDescent="0.2">
      <c r="A9257" s="33" t="s">
        <v>27</v>
      </c>
      <c r="B9257" s="33" t="s">
        <v>585</v>
      </c>
      <c r="C9257" s="34">
        <v>10</v>
      </c>
      <c r="D9257" s="33" t="s">
        <v>93</v>
      </c>
      <c r="E9257" s="33" t="s">
        <v>9616</v>
      </c>
      <c r="F9257" s="35">
        <v>30266000</v>
      </c>
      <c r="G9257" s="33" t="s">
        <v>466</v>
      </c>
      <c r="H9257" s="33">
        <v>1</v>
      </c>
      <c r="I9257" s="33">
        <v>6</v>
      </c>
      <c r="J9257" s="36">
        <v>2</v>
      </c>
      <c r="K9257" s="37">
        <v>12000000</v>
      </c>
      <c r="L9257" s="38" t="s">
        <v>15</v>
      </c>
      <c r="M9257" s="38" t="s">
        <v>13</v>
      </c>
    </row>
    <row r="9258" spans="1:13" s="39" customFormat="1" ht="12.75" x14ac:dyDescent="0.2">
      <c r="A9258" s="33" t="s">
        <v>27</v>
      </c>
      <c r="B9258" s="33" t="s">
        <v>585</v>
      </c>
      <c r="C9258" s="34">
        <v>10</v>
      </c>
      <c r="D9258" s="33" t="s">
        <v>93</v>
      </c>
      <c r="E9258" s="33" t="s">
        <v>9617</v>
      </c>
      <c r="F9258" s="35">
        <v>13111300</v>
      </c>
      <c r="G9258" s="33" t="s">
        <v>466</v>
      </c>
      <c r="H9258" s="33">
        <v>1</v>
      </c>
      <c r="I9258" s="33">
        <v>6</v>
      </c>
      <c r="J9258" s="36">
        <v>7</v>
      </c>
      <c r="K9258" s="37">
        <v>6475000</v>
      </c>
      <c r="L9258" s="38" t="s">
        <v>15</v>
      </c>
      <c r="M9258" s="38" t="s">
        <v>13</v>
      </c>
    </row>
    <row r="9259" spans="1:13" s="39" customFormat="1" ht="12.75" x14ac:dyDescent="0.2">
      <c r="A9259" s="33" t="s">
        <v>27</v>
      </c>
      <c r="B9259" s="33" t="s">
        <v>585</v>
      </c>
      <c r="C9259" s="34">
        <v>10</v>
      </c>
      <c r="D9259" s="33" t="s">
        <v>93</v>
      </c>
      <c r="E9259" s="33" t="s">
        <v>9618</v>
      </c>
      <c r="F9259" s="35">
        <v>30161700</v>
      </c>
      <c r="G9259" s="33" t="s">
        <v>466</v>
      </c>
      <c r="H9259" s="33">
        <v>1</v>
      </c>
      <c r="I9259" s="33">
        <v>6</v>
      </c>
      <c r="J9259" s="36">
        <v>20</v>
      </c>
      <c r="K9259" s="37">
        <v>6300000</v>
      </c>
      <c r="L9259" s="38" t="s">
        <v>2369</v>
      </c>
      <c r="M9259" s="38" t="s">
        <v>13</v>
      </c>
    </row>
    <row r="9260" spans="1:13" s="39" customFormat="1" ht="12.75" x14ac:dyDescent="0.2">
      <c r="A9260" s="33" t="s">
        <v>27</v>
      </c>
      <c r="B9260" s="33" t="s">
        <v>585</v>
      </c>
      <c r="C9260" s="34">
        <v>10</v>
      </c>
      <c r="D9260" s="33" t="s">
        <v>93</v>
      </c>
      <c r="E9260" s="33" t="s">
        <v>9619</v>
      </c>
      <c r="F9260" s="35">
        <v>31162800</v>
      </c>
      <c r="G9260" s="33" t="s">
        <v>466</v>
      </c>
      <c r="H9260" s="33">
        <v>1</v>
      </c>
      <c r="I9260" s="33">
        <v>6</v>
      </c>
      <c r="J9260" s="36">
        <v>49</v>
      </c>
      <c r="K9260" s="37">
        <v>7356125</v>
      </c>
      <c r="L9260" s="38" t="s">
        <v>3312</v>
      </c>
      <c r="M9260" s="38" t="s">
        <v>13</v>
      </c>
    </row>
    <row r="9261" spans="1:13" s="39" customFormat="1" ht="12.75" x14ac:dyDescent="0.2">
      <c r="A9261" s="33" t="s">
        <v>27</v>
      </c>
      <c r="B9261" s="33" t="s">
        <v>585</v>
      </c>
      <c r="C9261" s="34">
        <v>10</v>
      </c>
      <c r="D9261" s="33" t="s">
        <v>93</v>
      </c>
      <c r="E9261" s="33" t="s">
        <v>9620</v>
      </c>
      <c r="F9261" s="35">
        <v>31211700</v>
      </c>
      <c r="G9261" s="33" t="s">
        <v>466</v>
      </c>
      <c r="H9261" s="33">
        <v>1</v>
      </c>
      <c r="I9261" s="33">
        <v>6</v>
      </c>
      <c r="J9261" s="36">
        <v>5</v>
      </c>
      <c r="K9261" s="37">
        <v>8932500</v>
      </c>
      <c r="L9261" s="38" t="s">
        <v>15</v>
      </c>
      <c r="M9261" s="38" t="s">
        <v>13</v>
      </c>
    </row>
    <row r="9262" spans="1:13" s="39" customFormat="1" ht="12.75" x14ac:dyDescent="0.2">
      <c r="A9262" s="33" t="s">
        <v>27</v>
      </c>
      <c r="B9262" s="33" t="s">
        <v>585</v>
      </c>
      <c r="C9262" s="34">
        <v>10</v>
      </c>
      <c r="D9262" s="33" t="s">
        <v>93</v>
      </c>
      <c r="E9262" s="33" t="s">
        <v>9621</v>
      </c>
      <c r="F9262" s="35">
        <v>23271800</v>
      </c>
      <c r="G9262" s="33" t="s">
        <v>466</v>
      </c>
      <c r="H9262" s="33">
        <v>1</v>
      </c>
      <c r="I9262" s="33">
        <v>6</v>
      </c>
      <c r="J9262" s="36">
        <v>5</v>
      </c>
      <c r="K9262" s="37">
        <v>7500000</v>
      </c>
      <c r="L9262" s="38" t="s">
        <v>3312</v>
      </c>
      <c r="M9262" s="38" t="s">
        <v>13</v>
      </c>
    </row>
    <row r="9263" spans="1:13" s="39" customFormat="1" ht="12.75" x14ac:dyDescent="0.2">
      <c r="A9263" s="33" t="s">
        <v>27</v>
      </c>
      <c r="B9263" s="33" t="s">
        <v>585</v>
      </c>
      <c r="C9263" s="34">
        <v>10</v>
      </c>
      <c r="D9263" s="33" t="s">
        <v>93</v>
      </c>
      <c r="E9263" s="33" t="s">
        <v>9622</v>
      </c>
      <c r="F9263" s="35">
        <v>23271800</v>
      </c>
      <c r="G9263" s="33" t="s">
        <v>466</v>
      </c>
      <c r="H9263" s="33">
        <v>1</v>
      </c>
      <c r="I9263" s="33">
        <v>6</v>
      </c>
      <c r="J9263" s="36">
        <v>10</v>
      </c>
      <c r="K9263" s="37">
        <v>12500000</v>
      </c>
      <c r="L9263" s="38" t="s">
        <v>3312</v>
      </c>
      <c r="M9263" s="38" t="s">
        <v>13</v>
      </c>
    </row>
    <row r="9264" spans="1:13" s="39" customFormat="1" ht="12.75" x14ac:dyDescent="0.2">
      <c r="A9264" s="33" t="s">
        <v>27</v>
      </c>
      <c r="B9264" s="33" t="s">
        <v>585</v>
      </c>
      <c r="C9264" s="34">
        <v>10</v>
      </c>
      <c r="D9264" s="33" t="s">
        <v>93</v>
      </c>
      <c r="E9264" s="33" t="s">
        <v>9623</v>
      </c>
      <c r="F9264" s="35">
        <v>11162100</v>
      </c>
      <c r="G9264" s="33" t="s">
        <v>466</v>
      </c>
      <c r="H9264" s="33">
        <v>1</v>
      </c>
      <c r="I9264" s="33">
        <v>6</v>
      </c>
      <c r="J9264" s="36">
        <v>50</v>
      </c>
      <c r="K9264" s="37">
        <v>9800000</v>
      </c>
      <c r="L9264" s="38" t="s">
        <v>2369</v>
      </c>
      <c r="M9264" s="38" t="s">
        <v>13</v>
      </c>
    </row>
    <row r="9265" spans="1:13" s="39" customFormat="1" ht="12.75" x14ac:dyDescent="0.2">
      <c r="A9265" s="33" t="s">
        <v>27</v>
      </c>
      <c r="B9265" s="33" t="s">
        <v>585</v>
      </c>
      <c r="C9265" s="34">
        <v>10</v>
      </c>
      <c r="D9265" s="33" t="s">
        <v>93</v>
      </c>
      <c r="E9265" s="33" t="s">
        <v>9624</v>
      </c>
      <c r="F9265" s="35">
        <v>11162100</v>
      </c>
      <c r="G9265" s="33" t="s">
        <v>466</v>
      </c>
      <c r="H9265" s="33">
        <v>1</v>
      </c>
      <c r="I9265" s="33">
        <v>6</v>
      </c>
      <c r="J9265" s="36">
        <v>50</v>
      </c>
      <c r="K9265" s="37">
        <v>9800000</v>
      </c>
      <c r="L9265" s="38" t="s">
        <v>2369</v>
      </c>
      <c r="M9265" s="38" t="s">
        <v>13</v>
      </c>
    </row>
    <row r="9266" spans="1:13" s="39" customFormat="1" ht="12.75" x14ac:dyDescent="0.2">
      <c r="A9266" s="33" t="s">
        <v>27</v>
      </c>
      <c r="B9266" s="33" t="s">
        <v>585</v>
      </c>
      <c r="C9266" s="34">
        <v>10</v>
      </c>
      <c r="D9266" s="33" t="s">
        <v>93</v>
      </c>
      <c r="E9266" s="33" t="s">
        <v>9625</v>
      </c>
      <c r="F9266" s="35">
        <v>23271800</v>
      </c>
      <c r="G9266" s="33" t="s">
        <v>466</v>
      </c>
      <c r="H9266" s="33">
        <v>1</v>
      </c>
      <c r="I9266" s="33">
        <v>6</v>
      </c>
      <c r="J9266" s="36">
        <v>50</v>
      </c>
      <c r="K9266" s="37">
        <v>8750000</v>
      </c>
      <c r="L9266" s="38" t="s">
        <v>15</v>
      </c>
      <c r="M9266" s="38" t="s">
        <v>13</v>
      </c>
    </row>
    <row r="9267" spans="1:13" s="39" customFormat="1" ht="12.75" x14ac:dyDescent="0.2">
      <c r="A9267" s="33" t="s">
        <v>27</v>
      </c>
      <c r="B9267" s="33" t="s">
        <v>585</v>
      </c>
      <c r="C9267" s="34">
        <v>10</v>
      </c>
      <c r="D9267" s="33" t="s">
        <v>93</v>
      </c>
      <c r="E9267" s="33" t="s">
        <v>9626</v>
      </c>
      <c r="F9267" s="35">
        <v>23271800</v>
      </c>
      <c r="G9267" s="33" t="s">
        <v>466</v>
      </c>
      <c r="H9267" s="33">
        <v>1</v>
      </c>
      <c r="I9267" s="33">
        <v>6</v>
      </c>
      <c r="J9267" s="36">
        <v>10</v>
      </c>
      <c r="K9267" s="37">
        <v>7500000</v>
      </c>
      <c r="L9267" s="38" t="s">
        <v>3312</v>
      </c>
      <c r="M9267" s="38" t="s">
        <v>13</v>
      </c>
    </row>
    <row r="9268" spans="1:13" s="39" customFormat="1" ht="12.75" x14ac:dyDescent="0.2">
      <c r="A9268" s="33" t="s">
        <v>27</v>
      </c>
      <c r="B9268" s="33" t="s">
        <v>585</v>
      </c>
      <c r="C9268" s="34">
        <v>10</v>
      </c>
      <c r="D9268" s="33" t="s">
        <v>93</v>
      </c>
      <c r="E9268" s="33" t="s">
        <v>9627</v>
      </c>
      <c r="F9268" s="35">
        <v>31211700</v>
      </c>
      <c r="G9268" s="33" t="s">
        <v>466</v>
      </c>
      <c r="H9268" s="33">
        <v>1</v>
      </c>
      <c r="I9268" s="33">
        <v>6</v>
      </c>
      <c r="J9268" s="36">
        <v>18</v>
      </c>
      <c r="K9268" s="37">
        <v>10973880</v>
      </c>
      <c r="L9268" s="38" t="s">
        <v>15</v>
      </c>
      <c r="M9268" s="38" t="s">
        <v>13</v>
      </c>
    </row>
    <row r="9269" spans="1:13" s="39" customFormat="1" ht="12.75" x14ac:dyDescent="0.2">
      <c r="A9269" s="33" t="s">
        <v>27</v>
      </c>
      <c r="B9269" s="33" t="s">
        <v>585</v>
      </c>
      <c r="C9269" s="34">
        <v>10</v>
      </c>
      <c r="D9269" s="33" t="s">
        <v>93</v>
      </c>
      <c r="E9269" s="33" t="s">
        <v>9628</v>
      </c>
      <c r="F9269" s="35">
        <v>31211500</v>
      </c>
      <c r="G9269" s="33" t="s">
        <v>466</v>
      </c>
      <c r="H9269" s="33">
        <v>1</v>
      </c>
      <c r="I9269" s="33">
        <v>6</v>
      </c>
      <c r="J9269" s="36">
        <v>3</v>
      </c>
      <c r="K9269" s="37">
        <v>3690000</v>
      </c>
      <c r="L9269" s="38" t="s">
        <v>15</v>
      </c>
      <c r="M9269" s="38" t="s">
        <v>13</v>
      </c>
    </row>
    <row r="9270" spans="1:13" s="39" customFormat="1" ht="12.75" x14ac:dyDescent="0.2">
      <c r="A9270" s="33" t="s">
        <v>27</v>
      </c>
      <c r="B9270" s="33" t="s">
        <v>585</v>
      </c>
      <c r="C9270" s="34">
        <v>10</v>
      </c>
      <c r="D9270" s="33" t="s">
        <v>93</v>
      </c>
      <c r="E9270" s="33" t="s">
        <v>9629</v>
      </c>
      <c r="F9270" s="35">
        <v>11151500</v>
      </c>
      <c r="G9270" s="33" t="s">
        <v>466</v>
      </c>
      <c r="H9270" s="33">
        <v>1</v>
      </c>
      <c r="I9270" s="33">
        <v>6</v>
      </c>
      <c r="J9270" s="36">
        <v>1</v>
      </c>
      <c r="K9270" s="37">
        <v>11508129</v>
      </c>
      <c r="L9270" s="38" t="s">
        <v>15</v>
      </c>
      <c r="M9270" s="38" t="s">
        <v>13</v>
      </c>
    </row>
    <row r="9271" spans="1:13" s="39" customFormat="1" ht="12.75" x14ac:dyDescent="0.2">
      <c r="A9271" s="33" t="s">
        <v>27</v>
      </c>
      <c r="B9271" s="33" t="s">
        <v>585</v>
      </c>
      <c r="C9271" s="34">
        <v>10</v>
      </c>
      <c r="D9271" s="33" t="s">
        <v>93</v>
      </c>
      <c r="E9271" s="33" t="s">
        <v>9630</v>
      </c>
      <c r="F9271" s="35">
        <v>13111300</v>
      </c>
      <c r="G9271" s="33" t="s">
        <v>466</v>
      </c>
      <c r="H9271" s="33">
        <v>1</v>
      </c>
      <c r="I9271" s="33">
        <v>6</v>
      </c>
      <c r="J9271" s="36">
        <v>7</v>
      </c>
      <c r="K9271" s="37">
        <v>9905000</v>
      </c>
      <c r="L9271" s="38" t="s">
        <v>15</v>
      </c>
      <c r="M9271" s="38" t="s">
        <v>13</v>
      </c>
    </row>
    <row r="9272" spans="1:13" s="39" customFormat="1" ht="12.75" x14ac:dyDescent="0.2">
      <c r="A9272" s="33" t="s">
        <v>27</v>
      </c>
      <c r="B9272" s="33" t="s">
        <v>585</v>
      </c>
      <c r="C9272" s="34">
        <v>10</v>
      </c>
      <c r="D9272" s="33" t="s">
        <v>93</v>
      </c>
      <c r="E9272" s="33" t="s">
        <v>9631</v>
      </c>
      <c r="F9272" s="35">
        <v>11162100</v>
      </c>
      <c r="G9272" s="33" t="s">
        <v>466</v>
      </c>
      <c r="H9272" s="33">
        <v>1</v>
      </c>
      <c r="I9272" s="33">
        <v>6</v>
      </c>
      <c r="J9272" s="36">
        <v>60</v>
      </c>
      <c r="K9272" s="37">
        <v>11760000</v>
      </c>
      <c r="L9272" s="38" t="s">
        <v>2369</v>
      </c>
      <c r="M9272" s="38" t="s">
        <v>13</v>
      </c>
    </row>
    <row r="9273" spans="1:13" s="39" customFormat="1" ht="12.75" x14ac:dyDescent="0.2">
      <c r="A9273" s="33" t="s">
        <v>27</v>
      </c>
      <c r="B9273" s="33" t="s">
        <v>585</v>
      </c>
      <c r="C9273" s="34">
        <v>10</v>
      </c>
      <c r="D9273" s="33" t="s">
        <v>93</v>
      </c>
      <c r="E9273" s="33" t="s">
        <v>9632</v>
      </c>
      <c r="F9273" s="35">
        <v>31211500</v>
      </c>
      <c r="G9273" s="33" t="s">
        <v>466</v>
      </c>
      <c r="H9273" s="33">
        <v>1</v>
      </c>
      <c r="I9273" s="33">
        <v>6</v>
      </c>
      <c r="J9273" s="36">
        <v>14</v>
      </c>
      <c r="K9273" s="37">
        <v>17220000</v>
      </c>
      <c r="L9273" s="38" t="s">
        <v>15</v>
      </c>
      <c r="M9273" s="38" t="s">
        <v>13</v>
      </c>
    </row>
    <row r="9274" spans="1:13" s="39" customFormat="1" ht="12.75" x14ac:dyDescent="0.2">
      <c r="A9274" s="33" t="s">
        <v>27</v>
      </c>
      <c r="B9274" s="33" t="s">
        <v>585</v>
      </c>
      <c r="C9274" s="34">
        <v>10</v>
      </c>
      <c r="D9274" s="33" t="s">
        <v>93</v>
      </c>
      <c r="E9274" s="33" t="s">
        <v>9633</v>
      </c>
      <c r="F9274" s="35">
        <v>31162800</v>
      </c>
      <c r="G9274" s="33" t="s">
        <v>466</v>
      </c>
      <c r="H9274" s="33">
        <v>1</v>
      </c>
      <c r="I9274" s="33">
        <v>6</v>
      </c>
      <c r="J9274" s="36">
        <v>3</v>
      </c>
      <c r="K9274" s="37">
        <v>25500000</v>
      </c>
      <c r="L9274" s="38" t="s">
        <v>15</v>
      </c>
      <c r="M9274" s="38" t="s">
        <v>13</v>
      </c>
    </row>
    <row r="9275" spans="1:13" s="39" customFormat="1" ht="12.75" x14ac:dyDescent="0.2">
      <c r="A9275" s="33" t="s">
        <v>27</v>
      </c>
      <c r="B9275" s="33" t="s">
        <v>585</v>
      </c>
      <c r="C9275" s="34">
        <v>10</v>
      </c>
      <c r="D9275" s="33" t="s">
        <v>93</v>
      </c>
      <c r="E9275" s="33" t="s">
        <v>9634</v>
      </c>
      <c r="F9275" s="35">
        <v>31162800</v>
      </c>
      <c r="G9275" s="33" t="s">
        <v>466</v>
      </c>
      <c r="H9275" s="33">
        <v>1</v>
      </c>
      <c r="I9275" s="33">
        <v>6</v>
      </c>
      <c r="J9275" s="36">
        <v>80</v>
      </c>
      <c r="K9275" s="37">
        <v>7058240</v>
      </c>
      <c r="L9275" s="38" t="s">
        <v>3312</v>
      </c>
      <c r="M9275" s="38" t="s">
        <v>13</v>
      </c>
    </row>
    <row r="9276" spans="1:13" s="39" customFormat="1" ht="12.75" x14ac:dyDescent="0.2">
      <c r="A9276" s="33" t="s">
        <v>27</v>
      </c>
      <c r="B9276" s="33" t="s">
        <v>585</v>
      </c>
      <c r="C9276" s="34">
        <v>10</v>
      </c>
      <c r="D9276" s="33" t="s">
        <v>93</v>
      </c>
      <c r="E9276" s="33" t="s">
        <v>9635</v>
      </c>
      <c r="F9276" s="35">
        <v>31191500</v>
      </c>
      <c r="G9276" s="33" t="s">
        <v>466</v>
      </c>
      <c r="H9276" s="33">
        <v>1</v>
      </c>
      <c r="I9276" s="33">
        <v>6</v>
      </c>
      <c r="J9276" s="36">
        <v>3</v>
      </c>
      <c r="K9276" s="37">
        <v>14580000</v>
      </c>
      <c r="L9276" s="38" t="s">
        <v>15</v>
      </c>
      <c r="M9276" s="38" t="s">
        <v>13</v>
      </c>
    </row>
    <row r="9277" spans="1:13" s="39" customFormat="1" ht="12.75" x14ac:dyDescent="0.2">
      <c r="A9277" s="33" t="s">
        <v>27</v>
      </c>
      <c r="B9277" s="33" t="s">
        <v>585</v>
      </c>
      <c r="C9277" s="34">
        <v>10</v>
      </c>
      <c r="D9277" s="33" t="s">
        <v>93</v>
      </c>
      <c r="E9277" s="33" t="s">
        <v>9636</v>
      </c>
      <c r="F9277" s="35">
        <v>23271800</v>
      </c>
      <c r="G9277" s="33" t="s">
        <v>466</v>
      </c>
      <c r="H9277" s="33">
        <v>1</v>
      </c>
      <c r="I9277" s="33">
        <v>6</v>
      </c>
      <c r="J9277" s="36">
        <v>10</v>
      </c>
      <c r="K9277" s="37">
        <v>7750000</v>
      </c>
      <c r="L9277" s="38" t="s">
        <v>3312</v>
      </c>
      <c r="M9277" s="38" t="s">
        <v>13</v>
      </c>
    </row>
    <row r="9278" spans="1:13" s="39" customFormat="1" ht="12.75" x14ac:dyDescent="0.2">
      <c r="A9278" s="33" t="s">
        <v>27</v>
      </c>
      <c r="B9278" s="33" t="s">
        <v>585</v>
      </c>
      <c r="C9278" s="34">
        <v>10</v>
      </c>
      <c r="D9278" s="33" t="s">
        <v>93</v>
      </c>
      <c r="E9278" s="33" t="s">
        <v>9637</v>
      </c>
      <c r="F9278" s="35">
        <v>11162100</v>
      </c>
      <c r="G9278" s="33" t="s">
        <v>466</v>
      </c>
      <c r="H9278" s="33">
        <v>1</v>
      </c>
      <c r="I9278" s="33">
        <v>6</v>
      </c>
      <c r="J9278" s="36">
        <v>60</v>
      </c>
      <c r="K9278" s="37">
        <v>20160000</v>
      </c>
      <c r="L9278" s="38" t="s">
        <v>2369</v>
      </c>
      <c r="M9278" s="38" t="s">
        <v>13</v>
      </c>
    </row>
    <row r="9279" spans="1:13" s="39" customFormat="1" ht="12.75" x14ac:dyDescent="0.2">
      <c r="A9279" s="33" t="s">
        <v>27</v>
      </c>
      <c r="B9279" s="33" t="s">
        <v>585</v>
      </c>
      <c r="C9279" s="34">
        <v>10</v>
      </c>
      <c r="D9279" s="33" t="s">
        <v>93</v>
      </c>
      <c r="E9279" s="33" t="s">
        <v>9638</v>
      </c>
      <c r="F9279" s="35">
        <v>11162100</v>
      </c>
      <c r="G9279" s="33" t="s">
        <v>466</v>
      </c>
      <c r="H9279" s="33">
        <v>1</v>
      </c>
      <c r="I9279" s="33">
        <v>6</v>
      </c>
      <c r="J9279" s="36">
        <v>60</v>
      </c>
      <c r="K9279" s="37">
        <v>20160000</v>
      </c>
      <c r="L9279" s="38" t="s">
        <v>2369</v>
      </c>
      <c r="M9279" s="38" t="s">
        <v>13</v>
      </c>
    </row>
    <row r="9280" spans="1:13" s="39" customFormat="1" ht="12.75" x14ac:dyDescent="0.2">
      <c r="A9280" s="33" t="s">
        <v>27</v>
      </c>
      <c r="B9280" s="33" t="s">
        <v>585</v>
      </c>
      <c r="C9280" s="34">
        <v>10</v>
      </c>
      <c r="D9280" s="33" t="s">
        <v>93</v>
      </c>
      <c r="E9280" s="33" t="s">
        <v>9639</v>
      </c>
      <c r="F9280" s="35">
        <v>23271800</v>
      </c>
      <c r="G9280" s="33" t="s">
        <v>466</v>
      </c>
      <c r="H9280" s="33">
        <v>1</v>
      </c>
      <c r="I9280" s="33">
        <v>6</v>
      </c>
      <c r="J9280" s="36">
        <v>10</v>
      </c>
      <c r="K9280" s="37">
        <v>12000000</v>
      </c>
      <c r="L9280" s="38" t="s">
        <v>3312</v>
      </c>
      <c r="M9280" s="38" t="s">
        <v>13</v>
      </c>
    </row>
    <row r="9281" spans="1:13" s="39" customFormat="1" ht="12.75" x14ac:dyDescent="0.2">
      <c r="A9281" s="33" t="s">
        <v>27</v>
      </c>
      <c r="B9281" s="33" t="s">
        <v>585</v>
      </c>
      <c r="C9281" s="34">
        <v>10</v>
      </c>
      <c r="D9281" s="33" t="s">
        <v>93</v>
      </c>
      <c r="E9281" s="33" t="s">
        <v>9640</v>
      </c>
      <c r="F9281" s="35">
        <v>31201600</v>
      </c>
      <c r="G9281" s="33" t="s">
        <v>466</v>
      </c>
      <c r="H9281" s="33">
        <v>1</v>
      </c>
      <c r="I9281" s="33">
        <v>6</v>
      </c>
      <c r="J9281" s="36">
        <v>6</v>
      </c>
      <c r="K9281" s="37">
        <v>16610400</v>
      </c>
      <c r="L9281" s="38" t="s">
        <v>15</v>
      </c>
      <c r="M9281" s="38" t="s">
        <v>13</v>
      </c>
    </row>
    <row r="9282" spans="1:13" s="39" customFormat="1" ht="12.75" x14ac:dyDescent="0.2">
      <c r="A9282" s="33" t="s">
        <v>27</v>
      </c>
      <c r="B9282" s="33" t="s">
        <v>585</v>
      </c>
      <c r="C9282" s="34">
        <v>10</v>
      </c>
      <c r="D9282" s="33" t="s">
        <v>93</v>
      </c>
      <c r="E9282" s="33" t="s">
        <v>9641</v>
      </c>
      <c r="F9282" s="35">
        <v>23271800</v>
      </c>
      <c r="G9282" s="33" t="s">
        <v>466</v>
      </c>
      <c r="H9282" s="33">
        <v>1</v>
      </c>
      <c r="I9282" s="33">
        <v>6</v>
      </c>
      <c r="J9282" s="36">
        <v>10</v>
      </c>
      <c r="K9282" s="37">
        <v>12500000</v>
      </c>
      <c r="L9282" s="38" t="s">
        <v>3312</v>
      </c>
      <c r="M9282" s="38" t="s">
        <v>13</v>
      </c>
    </row>
    <row r="9283" spans="1:13" s="39" customFormat="1" ht="12.75" x14ac:dyDescent="0.2">
      <c r="A9283" s="33" t="s">
        <v>27</v>
      </c>
      <c r="B9283" s="33" t="s">
        <v>585</v>
      </c>
      <c r="C9283" s="34">
        <v>10</v>
      </c>
      <c r="D9283" s="33" t="s">
        <v>93</v>
      </c>
      <c r="E9283" s="33" t="s">
        <v>9642</v>
      </c>
      <c r="F9283" s="35">
        <v>11162100</v>
      </c>
      <c r="G9283" s="33" t="s">
        <v>466</v>
      </c>
      <c r="H9283" s="33">
        <v>1</v>
      </c>
      <c r="I9283" s="33">
        <v>6</v>
      </c>
      <c r="J9283" s="36">
        <v>80</v>
      </c>
      <c r="K9283" s="37">
        <v>18000000</v>
      </c>
      <c r="L9283" s="38" t="s">
        <v>2369</v>
      </c>
      <c r="M9283" s="38" t="s">
        <v>13</v>
      </c>
    </row>
    <row r="9284" spans="1:13" s="39" customFormat="1" ht="12.75" x14ac:dyDescent="0.2">
      <c r="A9284" s="33" t="s">
        <v>27</v>
      </c>
      <c r="B9284" s="33" t="s">
        <v>585</v>
      </c>
      <c r="C9284" s="34">
        <v>10</v>
      </c>
      <c r="D9284" s="33" t="s">
        <v>93</v>
      </c>
      <c r="E9284" s="33" t="s">
        <v>9643</v>
      </c>
      <c r="F9284" s="35">
        <v>11162100</v>
      </c>
      <c r="G9284" s="33" t="s">
        <v>466</v>
      </c>
      <c r="H9284" s="33">
        <v>1</v>
      </c>
      <c r="I9284" s="33">
        <v>6</v>
      </c>
      <c r="J9284" s="36">
        <v>80</v>
      </c>
      <c r="K9284" s="37">
        <v>18000000</v>
      </c>
      <c r="L9284" s="38" t="s">
        <v>2369</v>
      </c>
      <c r="M9284" s="38" t="s">
        <v>13</v>
      </c>
    </row>
    <row r="9285" spans="1:13" s="39" customFormat="1" ht="12.75" x14ac:dyDescent="0.2">
      <c r="A9285" s="33" t="s">
        <v>27</v>
      </c>
      <c r="B9285" s="33" t="s">
        <v>585</v>
      </c>
      <c r="C9285" s="34">
        <v>10</v>
      </c>
      <c r="D9285" s="33" t="s">
        <v>93</v>
      </c>
      <c r="E9285" s="33" t="s">
        <v>9644</v>
      </c>
      <c r="F9285" s="35">
        <v>31191500</v>
      </c>
      <c r="G9285" s="33" t="s">
        <v>466</v>
      </c>
      <c r="H9285" s="33">
        <v>1</v>
      </c>
      <c r="I9285" s="33">
        <v>6</v>
      </c>
      <c r="J9285" s="36">
        <v>6</v>
      </c>
      <c r="K9285" s="37">
        <v>18657000</v>
      </c>
      <c r="L9285" s="38" t="s">
        <v>15</v>
      </c>
      <c r="M9285" s="38" t="s">
        <v>13</v>
      </c>
    </row>
    <row r="9286" spans="1:13" s="39" customFormat="1" ht="12.75" x14ac:dyDescent="0.2">
      <c r="A9286" s="33" t="s">
        <v>27</v>
      </c>
      <c r="B9286" s="33" t="s">
        <v>585</v>
      </c>
      <c r="C9286" s="34">
        <v>10</v>
      </c>
      <c r="D9286" s="33" t="s">
        <v>93</v>
      </c>
      <c r="E9286" s="33" t="s">
        <v>9645</v>
      </c>
      <c r="F9286" s="35">
        <v>31201600</v>
      </c>
      <c r="G9286" s="33" t="s">
        <v>466</v>
      </c>
      <c r="H9286" s="33">
        <v>1</v>
      </c>
      <c r="I9286" s="33">
        <v>6</v>
      </c>
      <c r="J9286" s="36">
        <v>1</v>
      </c>
      <c r="K9286" s="37">
        <v>20970000</v>
      </c>
      <c r="L9286" s="38" t="s">
        <v>15</v>
      </c>
      <c r="M9286" s="38" t="s">
        <v>13</v>
      </c>
    </row>
    <row r="9287" spans="1:13" s="39" customFormat="1" ht="12.75" x14ac:dyDescent="0.2">
      <c r="A9287" s="33" t="s">
        <v>27</v>
      </c>
      <c r="B9287" s="33" t="s">
        <v>585</v>
      </c>
      <c r="C9287" s="34">
        <v>10</v>
      </c>
      <c r="D9287" s="33" t="s">
        <v>93</v>
      </c>
      <c r="E9287" s="33" t="s">
        <v>9646</v>
      </c>
      <c r="F9287" s="35">
        <v>23271800</v>
      </c>
      <c r="G9287" s="33" t="s">
        <v>467</v>
      </c>
      <c r="H9287" s="33">
        <v>1</v>
      </c>
      <c r="I9287" s="33">
        <v>6</v>
      </c>
      <c r="J9287" s="36">
        <v>10</v>
      </c>
      <c r="K9287" s="37">
        <v>15000000</v>
      </c>
      <c r="L9287" s="38" t="s">
        <v>3312</v>
      </c>
      <c r="M9287" s="38" t="s">
        <v>13</v>
      </c>
    </row>
    <row r="9288" spans="1:13" s="39" customFormat="1" ht="12.75" x14ac:dyDescent="0.2">
      <c r="A9288" s="33" t="s">
        <v>27</v>
      </c>
      <c r="B9288" s="33" t="s">
        <v>585</v>
      </c>
      <c r="C9288" s="34">
        <v>10</v>
      </c>
      <c r="D9288" s="33" t="s">
        <v>93</v>
      </c>
      <c r="E9288" s="33" t="s">
        <v>9647</v>
      </c>
      <c r="F9288" s="35">
        <v>30102000</v>
      </c>
      <c r="G9288" s="33" t="s">
        <v>467</v>
      </c>
      <c r="H9288" s="33">
        <v>1</v>
      </c>
      <c r="I9288" s="33">
        <v>6</v>
      </c>
      <c r="J9288" s="36">
        <v>1</v>
      </c>
      <c r="K9288" s="37">
        <v>16000000</v>
      </c>
      <c r="L9288" s="38" t="s">
        <v>15</v>
      </c>
      <c r="M9288" s="38" t="s">
        <v>13</v>
      </c>
    </row>
    <row r="9289" spans="1:13" s="39" customFormat="1" ht="12.75" x14ac:dyDescent="0.2">
      <c r="A9289" s="33" t="s">
        <v>27</v>
      </c>
      <c r="B9289" s="33" t="s">
        <v>585</v>
      </c>
      <c r="C9289" s="34">
        <v>10</v>
      </c>
      <c r="D9289" s="33" t="s">
        <v>93</v>
      </c>
      <c r="E9289" s="33" t="s">
        <v>9648</v>
      </c>
      <c r="F9289" s="35">
        <v>11151500</v>
      </c>
      <c r="G9289" s="33" t="s">
        <v>467</v>
      </c>
      <c r="H9289" s="33">
        <v>1</v>
      </c>
      <c r="I9289" s="33">
        <v>6</v>
      </c>
      <c r="J9289" s="36">
        <v>4</v>
      </c>
      <c r="K9289" s="37">
        <v>34800000</v>
      </c>
      <c r="L9289" s="38" t="s">
        <v>15</v>
      </c>
      <c r="M9289" s="38" t="s">
        <v>13</v>
      </c>
    </row>
    <row r="9290" spans="1:13" s="39" customFormat="1" ht="12.75" x14ac:dyDescent="0.2">
      <c r="A9290" s="33" t="s">
        <v>27</v>
      </c>
      <c r="B9290" s="33" t="s">
        <v>585</v>
      </c>
      <c r="C9290" s="34">
        <v>10</v>
      </c>
      <c r="D9290" s="33" t="s">
        <v>93</v>
      </c>
      <c r="E9290" s="33" t="s">
        <v>14284</v>
      </c>
      <c r="F9290" s="35">
        <v>23153100</v>
      </c>
      <c r="G9290" s="33" t="s">
        <v>466</v>
      </c>
      <c r="H9290" s="33">
        <v>3</v>
      </c>
      <c r="I9290" s="33">
        <v>5</v>
      </c>
      <c r="J9290" s="36">
        <v>1</v>
      </c>
      <c r="K9290" s="37">
        <v>3225918</v>
      </c>
      <c r="L9290" s="38" t="s">
        <v>15</v>
      </c>
      <c r="M9290" s="38" t="s">
        <v>13</v>
      </c>
    </row>
    <row r="9291" spans="1:13" s="39" customFormat="1" ht="12.75" x14ac:dyDescent="0.2">
      <c r="A9291" s="33" t="s">
        <v>27</v>
      </c>
      <c r="B9291" s="33" t="s">
        <v>585</v>
      </c>
      <c r="C9291" s="34">
        <v>10</v>
      </c>
      <c r="D9291" s="33" t="s">
        <v>93</v>
      </c>
      <c r="E9291" s="33" t="s">
        <v>9649</v>
      </c>
      <c r="F9291" s="35">
        <v>26121600</v>
      </c>
      <c r="G9291" s="33" t="s">
        <v>467</v>
      </c>
      <c r="H9291" s="33">
        <v>2</v>
      </c>
      <c r="I9291" s="33">
        <v>6</v>
      </c>
      <c r="J9291" s="36">
        <v>10</v>
      </c>
      <c r="K9291" s="37">
        <v>83500</v>
      </c>
      <c r="L9291" s="38" t="s">
        <v>2369</v>
      </c>
      <c r="M9291" s="38" t="s">
        <v>13</v>
      </c>
    </row>
    <row r="9292" spans="1:13" s="39" customFormat="1" ht="12.75" x14ac:dyDescent="0.2">
      <c r="A9292" s="33" t="s">
        <v>27</v>
      </c>
      <c r="B9292" s="33" t="s">
        <v>585</v>
      </c>
      <c r="C9292" s="34">
        <v>10</v>
      </c>
      <c r="D9292" s="33" t="s">
        <v>93</v>
      </c>
      <c r="E9292" s="33" t="s">
        <v>9650</v>
      </c>
      <c r="F9292" s="35">
        <v>26121600</v>
      </c>
      <c r="G9292" s="33" t="s">
        <v>467</v>
      </c>
      <c r="H9292" s="33">
        <v>2</v>
      </c>
      <c r="I9292" s="33">
        <v>6</v>
      </c>
      <c r="J9292" s="36">
        <v>200</v>
      </c>
      <c r="K9292" s="37">
        <v>2670000</v>
      </c>
      <c r="L9292" s="38" t="s">
        <v>2369</v>
      </c>
      <c r="M9292" s="38" t="s">
        <v>13</v>
      </c>
    </row>
    <row r="9293" spans="1:13" s="39" customFormat="1" ht="12.75" x14ac:dyDescent="0.2">
      <c r="A9293" s="33" t="s">
        <v>27</v>
      </c>
      <c r="B9293" s="33" t="s">
        <v>585</v>
      </c>
      <c r="C9293" s="34">
        <v>10</v>
      </c>
      <c r="D9293" s="33" t="s">
        <v>93</v>
      </c>
      <c r="E9293" s="33" t="s">
        <v>9651</v>
      </c>
      <c r="F9293" s="35">
        <v>26121600</v>
      </c>
      <c r="G9293" s="33" t="s">
        <v>467</v>
      </c>
      <c r="H9293" s="33">
        <v>2</v>
      </c>
      <c r="I9293" s="33">
        <v>6</v>
      </c>
      <c r="J9293" s="36">
        <v>40</v>
      </c>
      <c r="K9293" s="37">
        <v>84000</v>
      </c>
      <c r="L9293" s="38" t="s">
        <v>2369</v>
      </c>
      <c r="M9293" s="38" t="s">
        <v>13</v>
      </c>
    </row>
    <row r="9294" spans="1:13" s="39" customFormat="1" ht="12.75" x14ac:dyDescent="0.2">
      <c r="A9294" s="33" t="s">
        <v>27</v>
      </c>
      <c r="B9294" s="33" t="s">
        <v>585</v>
      </c>
      <c r="C9294" s="34">
        <v>10</v>
      </c>
      <c r="D9294" s="33" t="s">
        <v>93</v>
      </c>
      <c r="E9294" s="33" t="s">
        <v>9652</v>
      </c>
      <c r="F9294" s="35">
        <v>26121600</v>
      </c>
      <c r="G9294" s="33" t="s">
        <v>467</v>
      </c>
      <c r="H9294" s="33">
        <v>2</v>
      </c>
      <c r="I9294" s="33">
        <v>6</v>
      </c>
      <c r="J9294" s="36">
        <v>100</v>
      </c>
      <c r="K9294" s="37">
        <v>120000</v>
      </c>
      <c r="L9294" s="38" t="s">
        <v>2369</v>
      </c>
      <c r="M9294" s="38" t="s">
        <v>13</v>
      </c>
    </row>
    <row r="9295" spans="1:13" s="39" customFormat="1" ht="12.75" x14ac:dyDescent="0.2">
      <c r="A9295" s="33" t="s">
        <v>27</v>
      </c>
      <c r="B9295" s="33" t="s">
        <v>585</v>
      </c>
      <c r="C9295" s="34">
        <v>10</v>
      </c>
      <c r="D9295" s="33" t="s">
        <v>93</v>
      </c>
      <c r="E9295" s="33" t="s">
        <v>9653</v>
      </c>
      <c r="F9295" s="35">
        <v>26121600</v>
      </c>
      <c r="G9295" s="33" t="s">
        <v>467</v>
      </c>
      <c r="H9295" s="33">
        <v>2</v>
      </c>
      <c r="I9295" s="33">
        <v>6</v>
      </c>
      <c r="J9295" s="36">
        <v>2000</v>
      </c>
      <c r="K9295" s="37">
        <v>6800000</v>
      </c>
      <c r="L9295" s="38" t="s">
        <v>2369</v>
      </c>
      <c r="M9295" s="38" t="s">
        <v>13</v>
      </c>
    </row>
    <row r="9296" spans="1:13" s="39" customFormat="1" ht="12.75" x14ac:dyDescent="0.2">
      <c r="A9296" s="33" t="s">
        <v>27</v>
      </c>
      <c r="B9296" s="33" t="s">
        <v>585</v>
      </c>
      <c r="C9296" s="34">
        <v>10</v>
      </c>
      <c r="D9296" s="33" t="s">
        <v>93</v>
      </c>
      <c r="E9296" s="33" t="s">
        <v>9654</v>
      </c>
      <c r="F9296" s="35">
        <v>26121600</v>
      </c>
      <c r="G9296" s="33" t="s">
        <v>467</v>
      </c>
      <c r="H9296" s="33">
        <v>2</v>
      </c>
      <c r="I9296" s="33">
        <v>6</v>
      </c>
      <c r="J9296" s="36">
        <v>2000</v>
      </c>
      <c r="K9296" s="37">
        <v>4600000</v>
      </c>
      <c r="L9296" s="38" t="s">
        <v>2369</v>
      </c>
      <c r="M9296" s="38" t="s">
        <v>13</v>
      </c>
    </row>
    <row r="9297" spans="1:13" s="39" customFormat="1" ht="12.75" x14ac:dyDescent="0.2">
      <c r="A9297" s="33" t="s">
        <v>27</v>
      </c>
      <c r="B9297" s="33" t="s">
        <v>585</v>
      </c>
      <c r="C9297" s="34">
        <v>10</v>
      </c>
      <c r="D9297" s="33" t="s">
        <v>93</v>
      </c>
      <c r="E9297" s="33" t="s">
        <v>9655</v>
      </c>
      <c r="F9297" s="35">
        <v>26121600</v>
      </c>
      <c r="G9297" s="33" t="s">
        <v>467</v>
      </c>
      <c r="H9297" s="33">
        <v>2</v>
      </c>
      <c r="I9297" s="33">
        <v>6</v>
      </c>
      <c r="J9297" s="36">
        <v>10000</v>
      </c>
      <c r="K9297" s="37">
        <v>17000000</v>
      </c>
      <c r="L9297" s="38" t="s">
        <v>2369</v>
      </c>
      <c r="M9297" s="38" t="s">
        <v>13</v>
      </c>
    </row>
    <row r="9298" spans="1:13" s="39" customFormat="1" ht="12.75" x14ac:dyDescent="0.2">
      <c r="A9298" s="33" t="s">
        <v>27</v>
      </c>
      <c r="B9298" s="33" t="s">
        <v>585</v>
      </c>
      <c r="C9298" s="34">
        <v>10</v>
      </c>
      <c r="D9298" s="33" t="s">
        <v>93</v>
      </c>
      <c r="E9298" s="33" t="s">
        <v>9656</v>
      </c>
      <c r="F9298" s="35">
        <v>26121600</v>
      </c>
      <c r="G9298" s="33" t="s">
        <v>467</v>
      </c>
      <c r="H9298" s="33">
        <v>2</v>
      </c>
      <c r="I9298" s="33">
        <v>6</v>
      </c>
      <c r="J9298" s="36">
        <v>500</v>
      </c>
      <c r="K9298" s="37">
        <v>850000</v>
      </c>
      <c r="L9298" s="38" t="s">
        <v>2369</v>
      </c>
      <c r="M9298" s="38" t="s">
        <v>13</v>
      </c>
    </row>
    <row r="9299" spans="1:13" s="39" customFormat="1" ht="12.75" x14ac:dyDescent="0.2">
      <c r="A9299" s="33" t="s">
        <v>27</v>
      </c>
      <c r="B9299" s="33" t="s">
        <v>585</v>
      </c>
      <c r="C9299" s="34">
        <v>10</v>
      </c>
      <c r="D9299" s="33" t="s">
        <v>93</v>
      </c>
      <c r="E9299" s="33" t="s">
        <v>9657</v>
      </c>
      <c r="F9299" s="35">
        <v>26121600</v>
      </c>
      <c r="G9299" s="33" t="s">
        <v>467</v>
      </c>
      <c r="H9299" s="33">
        <v>2</v>
      </c>
      <c r="I9299" s="33">
        <v>6</v>
      </c>
      <c r="J9299" s="36">
        <v>400</v>
      </c>
      <c r="K9299" s="37">
        <v>500000</v>
      </c>
      <c r="L9299" s="38" t="s">
        <v>2369</v>
      </c>
      <c r="M9299" s="38" t="s">
        <v>13</v>
      </c>
    </row>
    <row r="9300" spans="1:13" s="39" customFormat="1" ht="12.75" x14ac:dyDescent="0.2">
      <c r="A9300" s="33" t="s">
        <v>27</v>
      </c>
      <c r="B9300" s="33" t="s">
        <v>585</v>
      </c>
      <c r="C9300" s="34">
        <v>10</v>
      </c>
      <c r="D9300" s="33" t="s">
        <v>93</v>
      </c>
      <c r="E9300" s="33" t="s">
        <v>9658</v>
      </c>
      <c r="F9300" s="35">
        <v>26121600</v>
      </c>
      <c r="G9300" s="33" t="s">
        <v>467</v>
      </c>
      <c r="H9300" s="33">
        <v>2</v>
      </c>
      <c r="I9300" s="33">
        <v>6</v>
      </c>
      <c r="J9300" s="36">
        <v>50</v>
      </c>
      <c r="K9300" s="37">
        <v>210000</v>
      </c>
      <c r="L9300" s="38" t="s">
        <v>2369</v>
      </c>
      <c r="M9300" s="38" t="s">
        <v>13</v>
      </c>
    </row>
    <row r="9301" spans="1:13" s="39" customFormat="1" ht="12.75" x14ac:dyDescent="0.2">
      <c r="A9301" s="33" t="s">
        <v>27</v>
      </c>
      <c r="B9301" s="33" t="s">
        <v>585</v>
      </c>
      <c r="C9301" s="34">
        <v>10</v>
      </c>
      <c r="D9301" s="33" t="s">
        <v>93</v>
      </c>
      <c r="E9301" s="33" t="s">
        <v>9659</v>
      </c>
      <c r="F9301" s="35">
        <v>26121600</v>
      </c>
      <c r="G9301" s="33" t="s">
        <v>467</v>
      </c>
      <c r="H9301" s="33">
        <v>2</v>
      </c>
      <c r="I9301" s="33">
        <v>6</v>
      </c>
      <c r="J9301" s="36">
        <v>100</v>
      </c>
      <c r="K9301" s="37">
        <v>1640000</v>
      </c>
      <c r="L9301" s="38" t="s">
        <v>2369</v>
      </c>
      <c r="M9301" s="38" t="s">
        <v>13</v>
      </c>
    </row>
    <row r="9302" spans="1:13" s="39" customFormat="1" ht="12.75" x14ac:dyDescent="0.2">
      <c r="A9302" s="33" t="s">
        <v>27</v>
      </c>
      <c r="B9302" s="33" t="s">
        <v>585</v>
      </c>
      <c r="C9302" s="34">
        <v>10</v>
      </c>
      <c r="D9302" s="33" t="s">
        <v>93</v>
      </c>
      <c r="E9302" s="33" t="s">
        <v>9660</v>
      </c>
      <c r="F9302" s="35">
        <v>26121600</v>
      </c>
      <c r="G9302" s="33" t="s">
        <v>467</v>
      </c>
      <c r="H9302" s="33">
        <v>2</v>
      </c>
      <c r="I9302" s="33">
        <v>6</v>
      </c>
      <c r="J9302" s="36">
        <v>27</v>
      </c>
      <c r="K9302" s="37">
        <v>89100</v>
      </c>
      <c r="L9302" s="38" t="s">
        <v>2369</v>
      </c>
      <c r="M9302" s="38" t="s">
        <v>13</v>
      </c>
    </row>
    <row r="9303" spans="1:13" s="39" customFormat="1" ht="12.75" x14ac:dyDescent="0.2">
      <c r="A9303" s="33" t="s">
        <v>27</v>
      </c>
      <c r="B9303" s="33" t="s">
        <v>585</v>
      </c>
      <c r="C9303" s="34">
        <v>10</v>
      </c>
      <c r="D9303" s="33" t="s">
        <v>93</v>
      </c>
      <c r="E9303" s="33" t="s">
        <v>9661</v>
      </c>
      <c r="F9303" s="35">
        <v>26121600</v>
      </c>
      <c r="G9303" s="33" t="s">
        <v>467</v>
      </c>
      <c r="H9303" s="33">
        <v>2</v>
      </c>
      <c r="I9303" s="33">
        <v>6</v>
      </c>
      <c r="J9303" s="36">
        <v>100</v>
      </c>
      <c r="K9303" s="37">
        <v>1785000</v>
      </c>
      <c r="L9303" s="38" t="s">
        <v>2369</v>
      </c>
      <c r="M9303" s="38" t="s">
        <v>13</v>
      </c>
    </row>
    <row r="9304" spans="1:13" s="39" customFormat="1" ht="12.75" x14ac:dyDescent="0.2">
      <c r="A9304" s="33" t="s">
        <v>27</v>
      </c>
      <c r="B9304" s="33" t="s">
        <v>585</v>
      </c>
      <c r="C9304" s="34">
        <v>10</v>
      </c>
      <c r="D9304" s="33" t="s">
        <v>93</v>
      </c>
      <c r="E9304" s="33" t="s">
        <v>9662</v>
      </c>
      <c r="F9304" s="35">
        <v>26121600</v>
      </c>
      <c r="G9304" s="33" t="s">
        <v>467</v>
      </c>
      <c r="H9304" s="33">
        <v>2</v>
      </c>
      <c r="I9304" s="33">
        <v>6</v>
      </c>
      <c r="J9304" s="36">
        <v>100</v>
      </c>
      <c r="K9304" s="37">
        <v>2860000</v>
      </c>
      <c r="L9304" s="38" t="s">
        <v>2369</v>
      </c>
      <c r="M9304" s="38" t="s">
        <v>13</v>
      </c>
    </row>
    <row r="9305" spans="1:13" s="39" customFormat="1" ht="12.75" x14ac:dyDescent="0.2">
      <c r="A9305" s="33" t="s">
        <v>27</v>
      </c>
      <c r="B9305" s="33" t="s">
        <v>585</v>
      </c>
      <c r="C9305" s="34">
        <v>10</v>
      </c>
      <c r="D9305" s="33" t="s">
        <v>93</v>
      </c>
      <c r="E9305" s="33" t="s">
        <v>9663</v>
      </c>
      <c r="F9305" s="35">
        <v>26121600</v>
      </c>
      <c r="G9305" s="33" t="s">
        <v>467</v>
      </c>
      <c r="H9305" s="33">
        <v>2</v>
      </c>
      <c r="I9305" s="33">
        <v>6</v>
      </c>
      <c r="J9305" s="36">
        <v>20</v>
      </c>
      <c r="K9305" s="37">
        <v>1785000</v>
      </c>
      <c r="L9305" s="38" t="s">
        <v>2369</v>
      </c>
      <c r="M9305" s="38" t="s">
        <v>13</v>
      </c>
    </row>
    <row r="9306" spans="1:13" s="39" customFormat="1" ht="12.75" x14ac:dyDescent="0.2">
      <c r="A9306" s="33" t="s">
        <v>27</v>
      </c>
      <c r="B9306" s="33" t="s">
        <v>585</v>
      </c>
      <c r="C9306" s="34">
        <v>10</v>
      </c>
      <c r="D9306" s="33" t="s">
        <v>93</v>
      </c>
      <c r="E9306" s="33" t="s">
        <v>9664</v>
      </c>
      <c r="F9306" s="35">
        <v>27112737</v>
      </c>
      <c r="G9306" s="33" t="s">
        <v>467</v>
      </c>
      <c r="H9306" s="33">
        <v>2</v>
      </c>
      <c r="I9306" s="33">
        <v>6</v>
      </c>
      <c r="J9306" s="36">
        <v>10</v>
      </c>
      <c r="K9306" s="37">
        <v>2092000</v>
      </c>
      <c r="L9306" s="38" t="s">
        <v>15</v>
      </c>
      <c r="M9306" s="38" t="s">
        <v>13</v>
      </c>
    </row>
    <row r="9307" spans="1:13" s="39" customFormat="1" ht="12.75" x14ac:dyDescent="0.2">
      <c r="A9307" s="33" t="s">
        <v>27</v>
      </c>
      <c r="B9307" s="33" t="s">
        <v>585</v>
      </c>
      <c r="C9307" s="34">
        <v>10</v>
      </c>
      <c r="D9307" s="33" t="s">
        <v>93</v>
      </c>
      <c r="E9307" s="33" t="s">
        <v>9665</v>
      </c>
      <c r="F9307" s="35">
        <v>26121600</v>
      </c>
      <c r="G9307" s="33" t="s">
        <v>467</v>
      </c>
      <c r="H9307" s="33">
        <v>2</v>
      </c>
      <c r="I9307" s="33">
        <v>6</v>
      </c>
      <c r="J9307" s="36">
        <v>6</v>
      </c>
      <c r="K9307" s="37">
        <v>32130</v>
      </c>
      <c r="L9307" s="38" t="s">
        <v>15</v>
      </c>
      <c r="M9307" s="38" t="s">
        <v>13</v>
      </c>
    </row>
    <row r="9308" spans="1:13" s="39" customFormat="1" ht="12.75" x14ac:dyDescent="0.2">
      <c r="A9308" s="33" t="s">
        <v>27</v>
      </c>
      <c r="B9308" s="33" t="s">
        <v>585</v>
      </c>
      <c r="C9308" s="34">
        <v>10</v>
      </c>
      <c r="D9308" s="33" t="s">
        <v>93</v>
      </c>
      <c r="E9308" s="33" t="s">
        <v>9666</v>
      </c>
      <c r="F9308" s="35">
        <v>27113101</v>
      </c>
      <c r="G9308" s="33" t="s">
        <v>467</v>
      </c>
      <c r="H9308" s="33">
        <v>2</v>
      </c>
      <c r="I9308" s="33">
        <v>6</v>
      </c>
      <c r="J9308" s="36">
        <v>4</v>
      </c>
      <c r="K9308" s="37">
        <v>1828000</v>
      </c>
      <c r="L9308" s="38" t="s">
        <v>15</v>
      </c>
      <c r="M9308" s="38" t="s">
        <v>13</v>
      </c>
    </row>
    <row r="9309" spans="1:13" s="39" customFormat="1" ht="12.75" x14ac:dyDescent="0.2">
      <c r="A9309" s="33" t="s">
        <v>27</v>
      </c>
      <c r="B9309" s="33" t="s">
        <v>585</v>
      </c>
      <c r="C9309" s="34">
        <v>10</v>
      </c>
      <c r="D9309" s="33" t="s">
        <v>93</v>
      </c>
      <c r="E9309" s="33" t="s">
        <v>9667</v>
      </c>
      <c r="F9309" s="35">
        <v>26121600</v>
      </c>
      <c r="G9309" s="33" t="s">
        <v>467</v>
      </c>
      <c r="H9309" s="33">
        <v>2</v>
      </c>
      <c r="I9309" s="33">
        <v>6</v>
      </c>
      <c r="J9309" s="36">
        <v>90</v>
      </c>
      <c r="K9309" s="37">
        <v>432000</v>
      </c>
      <c r="L9309" s="38" t="s">
        <v>2369</v>
      </c>
      <c r="M9309" s="38" t="s">
        <v>13</v>
      </c>
    </row>
    <row r="9310" spans="1:13" s="39" customFormat="1" ht="12.75" x14ac:dyDescent="0.2">
      <c r="A9310" s="33" t="s">
        <v>27</v>
      </c>
      <c r="B9310" s="33" t="s">
        <v>585</v>
      </c>
      <c r="C9310" s="34">
        <v>10</v>
      </c>
      <c r="D9310" s="33" t="s">
        <v>93</v>
      </c>
      <c r="E9310" s="33" t="s">
        <v>9668</v>
      </c>
      <c r="F9310" s="35">
        <v>26121600</v>
      </c>
      <c r="G9310" s="33" t="s">
        <v>467</v>
      </c>
      <c r="H9310" s="33">
        <v>2</v>
      </c>
      <c r="I9310" s="33">
        <v>6</v>
      </c>
      <c r="J9310" s="36">
        <v>9</v>
      </c>
      <c r="K9310" s="37">
        <v>64800</v>
      </c>
      <c r="L9310" s="38" t="s">
        <v>15</v>
      </c>
      <c r="M9310" s="38" t="s">
        <v>13</v>
      </c>
    </row>
    <row r="9311" spans="1:13" s="39" customFormat="1" ht="12.75" x14ac:dyDescent="0.2">
      <c r="A9311" s="33" t="s">
        <v>27</v>
      </c>
      <c r="B9311" s="33" t="s">
        <v>585</v>
      </c>
      <c r="C9311" s="34">
        <v>10</v>
      </c>
      <c r="D9311" s="33" t="s">
        <v>93</v>
      </c>
      <c r="E9311" s="33" t="s">
        <v>9669</v>
      </c>
      <c r="F9311" s="35">
        <v>26121600</v>
      </c>
      <c r="G9311" s="33" t="s">
        <v>467</v>
      </c>
      <c r="H9311" s="33">
        <v>2</v>
      </c>
      <c r="I9311" s="33">
        <v>6</v>
      </c>
      <c r="J9311" s="36">
        <v>15</v>
      </c>
      <c r="K9311" s="37">
        <v>482250</v>
      </c>
      <c r="L9311" s="38" t="s">
        <v>2369</v>
      </c>
      <c r="M9311" s="38" t="s">
        <v>13</v>
      </c>
    </row>
    <row r="9312" spans="1:13" s="39" customFormat="1" ht="12.75" x14ac:dyDescent="0.2">
      <c r="A9312" s="33" t="s">
        <v>27</v>
      </c>
      <c r="B9312" s="33" t="s">
        <v>585</v>
      </c>
      <c r="C9312" s="34">
        <v>10</v>
      </c>
      <c r="D9312" s="33" t="s">
        <v>93</v>
      </c>
      <c r="E9312" s="33" t="s">
        <v>9666</v>
      </c>
      <c r="F9312" s="35">
        <v>27113101</v>
      </c>
      <c r="G9312" s="33" t="s">
        <v>467</v>
      </c>
      <c r="H9312" s="33">
        <v>2</v>
      </c>
      <c r="I9312" s="33">
        <v>6</v>
      </c>
      <c r="J9312" s="36">
        <v>4</v>
      </c>
      <c r="K9312" s="37">
        <v>1666000</v>
      </c>
      <c r="L9312" s="38" t="s">
        <v>15</v>
      </c>
      <c r="M9312" s="38" t="s">
        <v>13</v>
      </c>
    </row>
    <row r="9313" spans="1:13" s="39" customFormat="1" ht="12.75" x14ac:dyDescent="0.2">
      <c r="A9313" s="33" t="s">
        <v>27</v>
      </c>
      <c r="B9313" s="33" t="s">
        <v>585</v>
      </c>
      <c r="C9313" s="34">
        <v>10</v>
      </c>
      <c r="D9313" s="33" t="s">
        <v>93</v>
      </c>
      <c r="E9313" s="33" t="s">
        <v>9670</v>
      </c>
      <c r="F9313" s="35">
        <v>27112800</v>
      </c>
      <c r="G9313" s="33" t="s">
        <v>467</v>
      </c>
      <c r="H9313" s="33">
        <v>2</v>
      </c>
      <c r="I9313" s="33">
        <v>6</v>
      </c>
      <c r="J9313" s="36">
        <v>24</v>
      </c>
      <c r="K9313" s="37">
        <v>1514400</v>
      </c>
      <c r="L9313" s="38" t="s">
        <v>15</v>
      </c>
      <c r="M9313" s="38" t="s">
        <v>13</v>
      </c>
    </row>
    <row r="9314" spans="1:13" s="39" customFormat="1" ht="12.75" x14ac:dyDescent="0.2">
      <c r="A9314" s="33" t="s">
        <v>27</v>
      </c>
      <c r="B9314" s="33" t="s">
        <v>585</v>
      </c>
      <c r="C9314" s="34">
        <v>10</v>
      </c>
      <c r="D9314" s="33" t="s">
        <v>93</v>
      </c>
      <c r="E9314" s="33" t="s">
        <v>9671</v>
      </c>
      <c r="F9314" s="35">
        <v>27112800</v>
      </c>
      <c r="G9314" s="33" t="s">
        <v>467</v>
      </c>
      <c r="H9314" s="33">
        <v>2</v>
      </c>
      <c r="I9314" s="33">
        <v>6</v>
      </c>
      <c r="J9314" s="36">
        <v>30</v>
      </c>
      <c r="K9314" s="37">
        <v>1321500</v>
      </c>
      <c r="L9314" s="38" t="s">
        <v>15</v>
      </c>
      <c r="M9314" s="38" t="s">
        <v>13</v>
      </c>
    </row>
    <row r="9315" spans="1:13" s="39" customFormat="1" ht="12.75" x14ac:dyDescent="0.2">
      <c r="A9315" s="33" t="s">
        <v>27</v>
      </c>
      <c r="B9315" s="33" t="s">
        <v>585</v>
      </c>
      <c r="C9315" s="34">
        <v>10</v>
      </c>
      <c r="D9315" s="33" t="s">
        <v>93</v>
      </c>
      <c r="E9315" s="33" t="s">
        <v>9672</v>
      </c>
      <c r="F9315" s="35">
        <v>27112800</v>
      </c>
      <c r="G9315" s="33" t="s">
        <v>467</v>
      </c>
      <c r="H9315" s="33">
        <v>2</v>
      </c>
      <c r="I9315" s="33">
        <v>6</v>
      </c>
      <c r="J9315" s="36">
        <v>60</v>
      </c>
      <c r="K9315" s="37">
        <v>1272000</v>
      </c>
      <c r="L9315" s="38" t="s">
        <v>15</v>
      </c>
      <c r="M9315" s="38" t="s">
        <v>13</v>
      </c>
    </row>
    <row r="9316" spans="1:13" s="39" customFormat="1" ht="12.75" x14ac:dyDescent="0.2">
      <c r="A9316" s="33" t="s">
        <v>27</v>
      </c>
      <c r="B9316" s="33" t="s">
        <v>585</v>
      </c>
      <c r="C9316" s="34">
        <v>10</v>
      </c>
      <c r="D9316" s="33" t="s">
        <v>93</v>
      </c>
      <c r="E9316" s="33" t="s">
        <v>9673</v>
      </c>
      <c r="F9316" s="35">
        <v>31133711</v>
      </c>
      <c r="G9316" s="33" t="s">
        <v>467</v>
      </c>
      <c r="H9316" s="33">
        <v>2</v>
      </c>
      <c r="I9316" s="33">
        <v>6</v>
      </c>
      <c r="J9316" s="36">
        <v>8</v>
      </c>
      <c r="K9316" s="37">
        <v>1258000</v>
      </c>
      <c r="L9316" s="38" t="s">
        <v>15</v>
      </c>
      <c r="M9316" s="38" t="s">
        <v>13</v>
      </c>
    </row>
    <row r="9317" spans="1:13" s="39" customFormat="1" ht="12.75" x14ac:dyDescent="0.2">
      <c r="A9317" s="33" t="s">
        <v>27</v>
      </c>
      <c r="B9317" s="33" t="s">
        <v>585</v>
      </c>
      <c r="C9317" s="34">
        <v>10</v>
      </c>
      <c r="D9317" s="33" t="s">
        <v>93</v>
      </c>
      <c r="E9317" s="33" t="s">
        <v>9674</v>
      </c>
      <c r="F9317" s="35">
        <v>31133711</v>
      </c>
      <c r="G9317" s="33" t="s">
        <v>467</v>
      </c>
      <c r="H9317" s="33">
        <v>2</v>
      </c>
      <c r="I9317" s="33">
        <v>6</v>
      </c>
      <c r="J9317" s="36">
        <v>8</v>
      </c>
      <c r="K9317" s="37">
        <v>1257600</v>
      </c>
      <c r="L9317" s="38" t="s">
        <v>15</v>
      </c>
      <c r="M9317" s="38" t="s">
        <v>13</v>
      </c>
    </row>
    <row r="9318" spans="1:13" s="39" customFormat="1" ht="12.75" x14ac:dyDescent="0.2">
      <c r="A9318" s="33" t="s">
        <v>27</v>
      </c>
      <c r="B9318" s="33" t="s">
        <v>585</v>
      </c>
      <c r="C9318" s="34">
        <v>10</v>
      </c>
      <c r="D9318" s="33" t="s">
        <v>93</v>
      </c>
      <c r="E9318" s="33" t="s">
        <v>9675</v>
      </c>
      <c r="F9318" s="35">
        <v>27112800</v>
      </c>
      <c r="G9318" s="33" t="s">
        <v>467</v>
      </c>
      <c r="H9318" s="33">
        <v>2</v>
      </c>
      <c r="I9318" s="33">
        <v>6</v>
      </c>
      <c r="J9318" s="36">
        <v>60</v>
      </c>
      <c r="K9318" s="37">
        <v>1194000</v>
      </c>
      <c r="L9318" s="38" t="s">
        <v>15</v>
      </c>
      <c r="M9318" s="38" t="s">
        <v>13</v>
      </c>
    </row>
    <row r="9319" spans="1:13" s="39" customFormat="1" ht="12.75" x14ac:dyDescent="0.2">
      <c r="A9319" s="33" t="s">
        <v>27</v>
      </c>
      <c r="B9319" s="33" t="s">
        <v>585</v>
      </c>
      <c r="C9319" s="34">
        <v>10</v>
      </c>
      <c r="D9319" s="33" t="s">
        <v>93</v>
      </c>
      <c r="E9319" s="33" t="s">
        <v>9676</v>
      </c>
      <c r="F9319" s="35">
        <v>27112737</v>
      </c>
      <c r="G9319" s="33" t="s">
        <v>467</v>
      </c>
      <c r="H9319" s="33">
        <v>2</v>
      </c>
      <c r="I9319" s="33">
        <v>6</v>
      </c>
      <c r="J9319" s="36">
        <v>5</v>
      </c>
      <c r="K9319" s="37">
        <v>1046000</v>
      </c>
      <c r="L9319" s="38" t="s">
        <v>15</v>
      </c>
      <c r="M9319" s="38" t="s">
        <v>13</v>
      </c>
    </row>
    <row r="9320" spans="1:13" s="39" customFormat="1" ht="12.75" x14ac:dyDescent="0.2">
      <c r="A9320" s="33" t="s">
        <v>27</v>
      </c>
      <c r="B9320" s="33" t="s">
        <v>585</v>
      </c>
      <c r="C9320" s="34">
        <v>10</v>
      </c>
      <c r="D9320" s="33" t="s">
        <v>93</v>
      </c>
      <c r="E9320" s="33" t="s">
        <v>9677</v>
      </c>
      <c r="F9320" s="35">
        <v>27112737</v>
      </c>
      <c r="G9320" s="33" t="s">
        <v>467</v>
      </c>
      <c r="H9320" s="33">
        <v>2</v>
      </c>
      <c r="I9320" s="33">
        <v>6</v>
      </c>
      <c r="J9320" s="36">
        <v>5</v>
      </c>
      <c r="K9320" s="37">
        <v>1045000</v>
      </c>
      <c r="L9320" s="38" t="s">
        <v>15</v>
      </c>
      <c r="M9320" s="38" t="s">
        <v>13</v>
      </c>
    </row>
    <row r="9321" spans="1:13" s="39" customFormat="1" ht="12.75" x14ac:dyDescent="0.2">
      <c r="A9321" s="33" t="s">
        <v>27</v>
      </c>
      <c r="B9321" s="33" t="s">
        <v>585</v>
      </c>
      <c r="C9321" s="34">
        <v>10</v>
      </c>
      <c r="D9321" s="33" t="s">
        <v>93</v>
      </c>
      <c r="E9321" s="33" t="s">
        <v>9678</v>
      </c>
      <c r="F9321" s="35">
        <v>27112800</v>
      </c>
      <c r="G9321" s="33" t="s">
        <v>467</v>
      </c>
      <c r="H9321" s="33">
        <v>2</v>
      </c>
      <c r="I9321" s="33">
        <v>6</v>
      </c>
      <c r="J9321" s="36">
        <v>30</v>
      </c>
      <c r="K9321" s="37">
        <v>999600</v>
      </c>
      <c r="L9321" s="38" t="s">
        <v>15</v>
      </c>
      <c r="M9321" s="38" t="s">
        <v>13</v>
      </c>
    </row>
    <row r="9322" spans="1:13" s="39" customFormat="1" ht="12.75" x14ac:dyDescent="0.2">
      <c r="A9322" s="33" t="s">
        <v>27</v>
      </c>
      <c r="B9322" s="33" t="s">
        <v>585</v>
      </c>
      <c r="C9322" s="34">
        <v>10</v>
      </c>
      <c r="D9322" s="33" t="s">
        <v>93</v>
      </c>
      <c r="E9322" s="33" t="s">
        <v>9679</v>
      </c>
      <c r="F9322" s="35">
        <v>27112737</v>
      </c>
      <c r="G9322" s="33" t="s">
        <v>467</v>
      </c>
      <c r="H9322" s="33">
        <v>2</v>
      </c>
      <c r="I9322" s="33">
        <v>6</v>
      </c>
      <c r="J9322" s="36">
        <v>2</v>
      </c>
      <c r="K9322" s="37">
        <v>999600</v>
      </c>
      <c r="L9322" s="38" t="s">
        <v>15</v>
      </c>
      <c r="M9322" s="38" t="s">
        <v>13</v>
      </c>
    </row>
    <row r="9323" spans="1:13" s="39" customFormat="1" ht="12.75" x14ac:dyDescent="0.2">
      <c r="A9323" s="33" t="s">
        <v>27</v>
      </c>
      <c r="B9323" s="33" t="s">
        <v>585</v>
      </c>
      <c r="C9323" s="34">
        <v>10</v>
      </c>
      <c r="D9323" s="33" t="s">
        <v>93</v>
      </c>
      <c r="E9323" s="33" t="s">
        <v>9680</v>
      </c>
      <c r="F9323" s="35">
        <v>27112800</v>
      </c>
      <c r="G9323" s="33" t="s">
        <v>467</v>
      </c>
      <c r="H9323" s="33">
        <v>2</v>
      </c>
      <c r="I9323" s="33">
        <v>6</v>
      </c>
      <c r="J9323" s="36">
        <v>30</v>
      </c>
      <c r="K9323" s="37">
        <v>924000</v>
      </c>
      <c r="L9323" s="38" t="s">
        <v>15</v>
      </c>
      <c r="M9323" s="38" t="s">
        <v>13</v>
      </c>
    </row>
    <row r="9324" spans="1:13" s="39" customFormat="1" ht="12.75" x14ac:dyDescent="0.2">
      <c r="A9324" s="33" t="s">
        <v>27</v>
      </c>
      <c r="B9324" s="33" t="s">
        <v>585</v>
      </c>
      <c r="C9324" s="34">
        <v>10</v>
      </c>
      <c r="D9324" s="33" t="s">
        <v>93</v>
      </c>
      <c r="E9324" s="33" t="s">
        <v>9681</v>
      </c>
      <c r="F9324" s="35">
        <v>27112800</v>
      </c>
      <c r="G9324" s="33" t="s">
        <v>467</v>
      </c>
      <c r="H9324" s="33">
        <v>2</v>
      </c>
      <c r="I9324" s="33">
        <v>6</v>
      </c>
      <c r="J9324" s="36">
        <v>36</v>
      </c>
      <c r="K9324" s="37">
        <v>900000</v>
      </c>
      <c r="L9324" s="38" t="s">
        <v>15</v>
      </c>
      <c r="M9324" s="38" t="s">
        <v>13</v>
      </c>
    </row>
    <row r="9325" spans="1:13" s="39" customFormat="1" ht="12.75" x14ac:dyDescent="0.2">
      <c r="A9325" s="33" t="s">
        <v>27</v>
      </c>
      <c r="B9325" s="33" t="s">
        <v>585</v>
      </c>
      <c r="C9325" s="34">
        <v>10</v>
      </c>
      <c r="D9325" s="33" t="s">
        <v>93</v>
      </c>
      <c r="E9325" s="33" t="s">
        <v>9682</v>
      </c>
      <c r="F9325" s="35">
        <v>27112800</v>
      </c>
      <c r="G9325" s="33" t="s">
        <v>467</v>
      </c>
      <c r="H9325" s="33">
        <v>2</v>
      </c>
      <c r="I9325" s="33">
        <v>6</v>
      </c>
      <c r="J9325" s="36">
        <v>30</v>
      </c>
      <c r="K9325" s="37">
        <v>892500</v>
      </c>
      <c r="L9325" s="38" t="s">
        <v>15</v>
      </c>
      <c r="M9325" s="38" t="s">
        <v>13</v>
      </c>
    </row>
    <row r="9326" spans="1:13" s="39" customFormat="1" ht="12.75" x14ac:dyDescent="0.2">
      <c r="A9326" s="33" t="s">
        <v>27</v>
      </c>
      <c r="B9326" s="33" t="s">
        <v>585</v>
      </c>
      <c r="C9326" s="34">
        <v>10</v>
      </c>
      <c r="D9326" s="33" t="s">
        <v>93</v>
      </c>
      <c r="E9326" s="33" t="s">
        <v>9683</v>
      </c>
      <c r="F9326" s="35">
        <v>27112800</v>
      </c>
      <c r="G9326" s="33" t="s">
        <v>467</v>
      </c>
      <c r="H9326" s="33">
        <v>2</v>
      </c>
      <c r="I9326" s="33">
        <v>6</v>
      </c>
      <c r="J9326" s="36">
        <v>30</v>
      </c>
      <c r="K9326" s="37">
        <v>807000</v>
      </c>
      <c r="L9326" s="38" t="s">
        <v>15</v>
      </c>
      <c r="M9326" s="38" t="s">
        <v>13</v>
      </c>
    </row>
    <row r="9327" spans="1:13" s="39" customFormat="1" ht="12.75" x14ac:dyDescent="0.2">
      <c r="A9327" s="33" t="s">
        <v>27</v>
      </c>
      <c r="B9327" s="33" t="s">
        <v>585</v>
      </c>
      <c r="C9327" s="34">
        <v>10</v>
      </c>
      <c r="D9327" s="33" t="s">
        <v>93</v>
      </c>
      <c r="E9327" s="33" t="s">
        <v>9684</v>
      </c>
      <c r="F9327" s="35">
        <v>27112800</v>
      </c>
      <c r="G9327" s="33" t="s">
        <v>467</v>
      </c>
      <c r="H9327" s="33">
        <v>2</v>
      </c>
      <c r="I9327" s="33">
        <v>6</v>
      </c>
      <c r="J9327" s="36">
        <v>9</v>
      </c>
      <c r="K9327" s="37">
        <v>792900</v>
      </c>
      <c r="L9327" s="38" t="s">
        <v>15</v>
      </c>
      <c r="M9327" s="38" t="s">
        <v>13</v>
      </c>
    </row>
    <row r="9328" spans="1:13" s="39" customFormat="1" ht="12.75" x14ac:dyDescent="0.2">
      <c r="A9328" s="33" t="s">
        <v>27</v>
      </c>
      <c r="B9328" s="33" t="s">
        <v>585</v>
      </c>
      <c r="C9328" s="34">
        <v>10</v>
      </c>
      <c r="D9328" s="33" t="s">
        <v>93</v>
      </c>
      <c r="E9328" s="33" t="s">
        <v>9685</v>
      </c>
      <c r="F9328" s="35">
        <v>27112800</v>
      </c>
      <c r="G9328" s="33" t="s">
        <v>467</v>
      </c>
      <c r="H9328" s="33">
        <v>2</v>
      </c>
      <c r="I9328" s="33">
        <v>6</v>
      </c>
      <c r="J9328" s="36">
        <v>30</v>
      </c>
      <c r="K9328" s="37">
        <v>780000</v>
      </c>
      <c r="L9328" s="38" t="s">
        <v>15</v>
      </c>
      <c r="M9328" s="38" t="s">
        <v>13</v>
      </c>
    </row>
    <row r="9329" spans="1:13" s="39" customFormat="1" ht="12.75" x14ac:dyDescent="0.2">
      <c r="A9329" s="33" t="s">
        <v>27</v>
      </c>
      <c r="B9329" s="33" t="s">
        <v>585</v>
      </c>
      <c r="C9329" s="34">
        <v>10</v>
      </c>
      <c r="D9329" s="33" t="s">
        <v>93</v>
      </c>
      <c r="E9329" s="33" t="s">
        <v>9686</v>
      </c>
      <c r="F9329" s="35">
        <v>27112737</v>
      </c>
      <c r="G9329" s="33" t="s">
        <v>467</v>
      </c>
      <c r="H9329" s="33">
        <v>2</v>
      </c>
      <c r="I9329" s="33">
        <v>6</v>
      </c>
      <c r="J9329" s="36">
        <v>1.5</v>
      </c>
      <c r="K9329" s="37">
        <v>749430</v>
      </c>
      <c r="L9329" s="38" t="s">
        <v>15</v>
      </c>
      <c r="M9329" s="38" t="s">
        <v>13</v>
      </c>
    </row>
    <row r="9330" spans="1:13" s="39" customFormat="1" ht="12.75" x14ac:dyDescent="0.2">
      <c r="A9330" s="33" t="s">
        <v>27</v>
      </c>
      <c r="B9330" s="33" t="s">
        <v>585</v>
      </c>
      <c r="C9330" s="34">
        <v>10</v>
      </c>
      <c r="D9330" s="33" t="s">
        <v>93</v>
      </c>
      <c r="E9330" s="33" t="s">
        <v>9687</v>
      </c>
      <c r="F9330" s="35">
        <v>27112800</v>
      </c>
      <c r="G9330" s="33" t="s">
        <v>467</v>
      </c>
      <c r="H9330" s="33">
        <v>2</v>
      </c>
      <c r="I9330" s="33">
        <v>6</v>
      </c>
      <c r="J9330" s="36">
        <v>12</v>
      </c>
      <c r="K9330" s="37">
        <v>742800</v>
      </c>
      <c r="L9330" s="38" t="s">
        <v>15</v>
      </c>
      <c r="M9330" s="38" t="s">
        <v>13</v>
      </c>
    </row>
    <row r="9331" spans="1:13" s="39" customFormat="1" ht="12.75" x14ac:dyDescent="0.2">
      <c r="A9331" s="33" t="s">
        <v>27</v>
      </c>
      <c r="B9331" s="33" t="s">
        <v>585</v>
      </c>
      <c r="C9331" s="34">
        <v>10</v>
      </c>
      <c r="D9331" s="33" t="s">
        <v>93</v>
      </c>
      <c r="E9331" s="33" t="s">
        <v>9688</v>
      </c>
      <c r="F9331" s="35">
        <v>27112800</v>
      </c>
      <c r="G9331" s="33" t="s">
        <v>467</v>
      </c>
      <c r="H9331" s="33">
        <v>2</v>
      </c>
      <c r="I9331" s="33">
        <v>6</v>
      </c>
      <c r="J9331" s="36">
        <v>9</v>
      </c>
      <c r="K9331" s="37">
        <v>720000</v>
      </c>
      <c r="L9331" s="38" t="s">
        <v>15</v>
      </c>
      <c r="M9331" s="38" t="s">
        <v>13</v>
      </c>
    </row>
    <row r="9332" spans="1:13" s="39" customFormat="1" ht="12.75" x14ac:dyDescent="0.2">
      <c r="A9332" s="33" t="s">
        <v>27</v>
      </c>
      <c r="B9332" s="33" t="s">
        <v>585</v>
      </c>
      <c r="C9332" s="34">
        <v>10</v>
      </c>
      <c r="D9332" s="33" t="s">
        <v>93</v>
      </c>
      <c r="E9332" s="33" t="s">
        <v>9689</v>
      </c>
      <c r="F9332" s="35">
        <v>27112800</v>
      </c>
      <c r="G9332" s="33" t="s">
        <v>467</v>
      </c>
      <c r="H9332" s="33">
        <v>2</v>
      </c>
      <c r="I9332" s="33">
        <v>6</v>
      </c>
      <c r="J9332" s="36">
        <v>30</v>
      </c>
      <c r="K9332" s="37">
        <v>651000</v>
      </c>
      <c r="L9332" s="38" t="s">
        <v>15</v>
      </c>
      <c r="M9332" s="38" t="s">
        <v>13</v>
      </c>
    </row>
    <row r="9333" spans="1:13" s="39" customFormat="1" ht="12.75" x14ac:dyDescent="0.2">
      <c r="A9333" s="33" t="s">
        <v>27</v>
      </c>
      <c r="B9333" s="33" t="s">
        <v>585</v>
      </c>
      <c r="C9333" s="34">
        <v>10</v>
      </c>
      <c r="D9333" s="33" t="s">
        <v>93</v>
      </c>
      <c r="E9333" s="33" t="s">
        <v>9690</v>
      </c>
      <c r="F9333" s="35">
        <v>27112800</v>
      </c>
      <c r="G9333" s="33" t="s">
        <v>467</v>
      </c>
      <c r="H9333" s="33">
        <v>2</v>
      </c>
      <c r="I9333" s="33">
        <v>6</v>
      </c>
      <c r="J9333" s="36">
        <v>20</v>
      </c>
      <c r="K9333" s="37">
        <v>634000</v>
      </c>
      <c r="L9333" s="38" t="s">
        <v>15</v>
      </c>
      <c r="M9333" s="38" t="s">
        <v>13</v>
      </c>
    </row>
    <row r="9334" spans="1:13" s="39" customFormat="1" ht="12.75" x14ac:dyDescent="0.2">
      <c r="A9334" s="33" t="s">
        <v>27</v>
      </c>
      <c r="B9334" s="33" t="s">
        <v>585</v>
      </c>
      <c r="C9334" s="34">
        <v>10</v>
      </c>
      <c r="D9334" s="33" t="s">
        <v>93</v>
      </c>
      <c r="E9334" s="33" t="s">
        <v>9691</v>
      </c>
      <c r="F9334" s="35">
        <v>27112800</v>
      </c>
      <c r="G9334" s="33" t="s">
        <v>467</v>
      </c>
      <c r="H9334" s="33">
        <v>2</v>
      </c>
      <c r="I9334" s="33">
        <v>6</v>
      </c>
      <c r="J9334" s="36">
        <v>9</v>
      </c>
      <c r="K9334" s="37">
        <v>621450</v>
      </c>
      <c r="L9334" s="38" t="s">
        <v>15</v>
      </c>
      <c r="M9334" s="38" t="s">
        <v>13</v>
      </c>
    </row>
    <row r="9335" spans="1:13" s="39" customFormat="1" ht="12.75" x14ac:dyDescent="0.2">
      <c r="A9335" s="33" t="s">
        <v>27</v>
      </c>
      <c r="B9335" s="33" t="s">
        <v>585</v>
      </c>
      <c r="C9335" s="34">
        <v>10</v>
      </c>
      <c r="D9335" s="33" t="s">
        <v>93</v>
      </c>
      <c r="E9335" s="33" t="s">
        <v>9692</v>
      </c>
      <c r="F9335" s="35">
        <v>27112800</v>
      </c>
      <c r="G9335" s="33" t="s">
        <v>467</v>
      </c>
      <c r="H9335" s="33">
        <v>2</v>
      </c>
      <c r="I9335" s="33">
        <v>6</v>
      </c>
      <c r="J9335" s="36">
        <v>12</v>
      </c>
      <c r="K9335" s="37">
        <v>607800</v>
      </c>
      <c r="L9335" s="38" t="s">
        <v>15</v>
      </c>
      <c r="M9335" s="38" t="s">
        <v>13</v>
      </c>
    </row>
    <row r="9336" spans="1:13" s="39" customFormat="1" ht="12.75" x14ac:dyDescent="0.2">
      <c r="A9336" s="33" t="s">
        <v>27</v>
      </c>
      <c r="B9336" s="33" t="s">
        <v>585</v>
      </c>
      <c r="C9336" s="34">
        <v>10</v>
      </c>
      <c r="D9336" s="33" t="s">
        <v>93</v>
      </c>
      <c r="E9336" s="33" t="s">
        <v>9693</v>
      </c>
      <c r="F9336" s="35">
        <v>27112800</v>
      </c>
      <c r="G9336" s="33" t="s">
        <v>467</v>
      </c>
      <c r="H9336" s="33">
        <v>2</v>
      </c>
      <c r="I9336" s="33">
        <v>6</v>
      </c>
      <c r="J9336" s="36">
        <v>10</v>
      </c>
      <c r="K9336" s="37">
        <v>599000</v>
      </c>
      <c r="L9336" s="38" t="s">
        <v>15</v>
      </c>
      <c r="M9336" s="38" t="s">
        <v>13</v>
      </c>
    </row>
    <row r="9337" spans="1:13" s="39" customFormat="1" ht="12.75" x14ac:dyDescent="0.2">
      <c r="A9337" s="33" t="s">
        <v>27</v>
      </c>
      <c r="B9337" s="33" t="s">
        <v>585</v>
      </c>
      <c r="C9337" s="34">
        <v>10</v>
      </c>
      <c r="D9337" s="33" t="s">
        <v>93</v>
      </c>
      <c r="E9337" s="33" t="s">
        <v>9694</v>
      </c>
      <c r="F9337" s="35">
        <v>27112800</v>
      </c>
      <c r="G9337" s="33" t="s">
        <v>467</v>
      </c>
      <c r="H9337" s="33">
        <v>2</v>
      </c>
      <c r="I9337" s="33">
        <v>6</v>
      </c>
      <c r="J9337" s="36">
        <v>9</v>
      </c>
      <c r="K9337" s="37">
        <v>591300</v>
      </c>
      <c r="L9337" s="38" t="s">
        <v>15</v>
      </c>
      <c r="M9337" s="38" t="s">
        <v>13</v>
      </c>
    </row>
    <row r="9338" spans="1:13" s="39" customFormat="1" ht="12.75" x14ac:dyDescent="0.2">
      <c r="A9338" s="33" t="s">
        <v>27</v>
      </c>
      <c r="B9338" s="33" t="s">
        <v>585</v>
      </c>
      <c r="C9338" s="34">
        <v>10</v>
      </c>
      <c r="D9338" s="33" t="s">
        <v>93</v>
      </c>
      <c r="E9338" s="33" t="s">
        <v>9695</v>
      </c>
      <c r="F9338" s="35">
        <v>27112800</v>
      </c>
      <c r="G9338" s="33" t="s">
        <v>467</v>
      </c>
      <c r="H9338" s="33">
        <v>2</v>
      </c>
      <c r="I9338" s="33">
        <v>6</v>
      </c>
      <c r="J9338" s="36">
        <v>9</v>
      </c>
      <c r="K9338" s="37">
        <v>576000</v>
      </c>
      <c r="L9338" s="38" t="s">
        <v>15</v>
      </c>
      <c r="M9338" s="38" t="s">
        <v>13</v>
      </c>
    </row>
    <row r="9339" spans="1:13" s="39" customFormat="1" ht="12.75" x14ac:dyDescent="0.2">
      <c r="A9339" s="33" t="s">
        <v>27</v>
      </c>
      <c r="B9339" s="33" t="s">
        <v>585</v>
      </c>
      <c r="C9339" s="34">
        <v>10</v>
      </c>
      <c r="D9339" s="33" t="s">
        <v>93</v>
      </c>
      <c r="E9339" s="33" t="s">
        <v>9696</v>
      </c>
      <c r="F9339" s="35">
        <v>31211500</v>
      </c>
      <c r="G9339" s="33" t="s">
        <v>467</v>
      </c>
      <c r="H9339" s="33">
        <v>2</v>
      </c>
      <c r="I9339" s="33">
        <v>6</v>
      </c>
      <c r="J9339" s="36">
        <v>3</v>
      </c>
      <c r="K9339" s="37">
        <v>1759350</v>
      </c>
      <c r="L9339" s="38" t="s">
        <v>2367</v>
      </c>
      <c r="M9339" s="38" t="s">
        <v>13</v>
      </c>
    </row>
    <row r="9340" spans="1:13" s="39" customFormat="1" ht="12.75" x14ac:dyDescent="0.2">
      <c r="A9340" s="33" t="s">
        <v>27</v>
      </c>
      <c r="B9340" s="33" t="s">
        <v>585</v>
      </c>
      <c r="C9340" s="34">
        <v>10</v>
      </c>
      <c r="D9340" s="33" t="s">
        <v>93</v>
      </c>
      <c r="E9340" s="33" t="s">
        <v>9697</v>
      </c>
      <c r="F9340" s="35">
        <v>27112800</v>
      </c>
      <c r="G9340" s="33" t="s">
        <v>467</v>
      </c>
      <c r="H9340" s="33">
        <v>2</v>
      </c>
      <c r="I9340" s="33">
        <v>6</v>
      </c>
      <c r="J9340" s="36">
        <v>30</v>
      </c>
      <c r="K9340" s="37">
        <v>535500</v>
      </c>
      <c r="L9340" s="38" t="s">
        <v>15</v>
      </c>
      <c r="M9340" s="38" t="s">
        <v>13</v>
      </c>
    </row>
    <row r="9341" spans="1:13" s="39" customFormat="1" ht="12.75" x14ac:dyDescent="0.2">
      <c r="A9341" s="33" t="s">
        <v>27</v>
      </c>
      <c r="B9341" s="33" t="s">
        <v>585</v>
      </c>
      <c r="C9341" s="34">
        <v>10</v>
      </c>
      <c r="D9341" s="33" t="s">
        <v>93</v>
      </c>
      <c r="E9341" s="33" t="s">
        <v>9698</v>
      </c>
      <c r="F9341" s="35">
        <v>31211500</v>
      </c>
      <c r="G9341" s="33" t="s">
        <v>467</v>
      </c>
      <c r="H9341" s="33">
        <v>2</v>
      </c>
      <c r="I9341" s="33">
        <v>6</v>
      </c>
      <c r="J9341" s="36">
        <v>1</v>
      </c>
      <c r="K9341" s="37">
        <v>2082500</v>
      </c>
      <c r="L9341" s="38" t="s">
        <v>2367</v>
      </c>
      <c r="M9341" s="38" t="s">
        <v>13</v>
      </c>
    </row>
    <row r="9342" spans="1:13" s="39" customFormat="1" ht="12.75" x14ac:dyDescent="0.2">
      <c r="A9342" s="33" t="s">
        <v>27</v>
      </c>
      <c r="B9342" s="33" t="s">
        <v>585</v>
      </c>
      <c r="C9342" s="34">
        <v>10</v>
      </c>
      <c r="D9342" s="33" t="s">
        <v>93</v>
      </c>
      <c r="E9342" s="33" t="s">
        <v>9699</v>
      </c>
      <c r="F9342" s="35">
        <v>27112800</v>
      </c>
      <c r="G9342" s="33" t="s">
        <v>467</v>
      </c>
      <c r="H9342" s="33">
        <v>2</v>
      </c>
      <c r="I9342" s="33">
        <v>6</v>
      </c>
      <c r="J9342" s="36">
        <v>9</v>
      </c>
      <c r="K9342" s="37">
        <v>463500</v>
      </c>
      <c r="L9342" s="38" t="s">
        <v>15</v>
      </c>
      <c r="M9342" s="38" t="s">
        <v>13</v>
      </c>
    </row>
    <row r="9343" spans="1:13" s="39" customFormat="1" ht="12.75" x14ac:dyDescent="0.2">
      <c r="A9343" s="33" t="s">
        <v>27</v>
      </c>
      <c r="B9343" s="33" t="s">
        <v>585</v>
      </c>
      <c r="C9343" s="34">
        <v>10</v>
      </c>
      <c r="D9343" s="33" t="s">
        <v>93</v>
      </c>
      <c r="E9343" s="33" t="s">
        <v>1753</v>
      </c>
      <c r="F9343" s="35">
        <v>60121100</v>
      </c>
      <c r="G9343" s="33" t="s">
        <v>467</v>
      </c>
      <c r="H9343" s="33">
        <v>2</v>
      </c>
      <c r="I9343" s="33">
        <v>6</v>
      </c>
      <c r="J9343" s="36">
        <v>5</v>
      </c>
      <c r="K9343" s="37">
        <v>446250</v>
      </c>
      <c r="L9343" s="38" t="s">
        <v>15</v>
      </c>
      <c r="M9343" s="38" t="s">
        <v>13</v>
      </c>
    </row>
    <row r="9344" spans="1:13" s="39" customFormat="1" ht="12.75" x14ac:dyDescent="0.2">
      <c r="A9344" s="33" t="s">
        <v>27</v>
      </c>
      <c r="B9344" s="33" t="s">
        <v>585</v>
      </c>
      <c r="C9344" s="34">
        <v>10</v>
      </c>
      <c r="D9344" s="33" t="s">
        <v>93</v>
      </c>
      <c r="E9344" s="33" t="s">
        <v>9700</v>
      </c>
      <c r="F9344" s="35">
        <v>27112737</v>
      </c>
      <c r="G9344" s="33" t="s">
        <v>467</v>
      </c>
      <c r="H9344" s="33">
        <v>2</v>
      </c>
      <c r="I9344" s="33">
        <v>6</v>
      </c>
      <c r="J9344" s="36">
        <v>2</v>
      </c>
      <c r="K9344" s="37">
        <v>418000</v>
      </c>
      <c r="L9344" s="38" t="s">
        <v>15</v>
      </c>
      <c r="M9344" s="38" t="s">
        <v>13</v>
      </c>
    </row>
    <row r="9345" spans="1:13" s="39" customFormat="1" ht="12.75" x14ac:dyDescent="0.2">
      <c r="A9345" s="33" t="s">
        <v>27</v>
      </c>
      <c r="B9345" s="33" t="s">
        <v>585</v>
      </c>
      <c r="C9345" s="34">
        <v>10</v>
      </c>
      <c r="D9345" s="33" t="s">
        <v>93</v>
      </c>
      <c r="E9345" s="33" t="s">
        <v>9701</v>
      </c>
      <c r="F9345" s="35">
        <v>27112737</v>
      </c>
      <c r="G9345" s="33" t="s">
        <v>467</v>
      </c>
      <c r="H9345" s="33">
        <v>2</v>
      </c>
      <c r="I9345" s="33">
        <v>6</v>
      </c>
      <c r="J9345" s="36">
        <v>2</v>
      </c>
      <c r="K9345" s="37">
        <v>417000</v>
      </c>
      <c r="L9345" s="38" t="s">
        <v>15</v>
      </c>
      <c r="M9345" s="38" t="s">
        <v>13</v>
      </c>
    </row>
    <row r="9346" spans="1:13" s="39" customFormat="1" ht="12.75" x14ac:dyDescent="0.2">
      <c r="A9346" s="33" t="s">
        <v>27</v>
      </c>
      <c r="B9346" s="33" t="s">
        <v>585</v>
      </c>
      <c r="C9346" s="34">
        <v>10</v>
      </c>
      <c r="D9346" s="33" t="s">
        <v>93</v>
      </c>
      <c r="E9346" s="33" t="s">
        <v>9702</v>
      </c>
      <c r="F9346" s="35">
        <v>27112737</v>
      </c>
      <c r="G9346" s="33" t="s">
        <v>467</v>
      </c>
      <c r="H9346" s="33">
        <v>2</v>
      </c>
      <c r="I9346" s="33">
        <v>6</v>
      </c>
      <c r="J9346" s="36">
        <v>2</v>
      </c>
      <c r="K9346" s="37">
        <v>417000</v>
      </c>
      <c r="L9346" s="38" t="s">
        <v>15</v>
      </c>
      <c r="M9346" s="38" t="s">
        <v>13</v>
      </c>
    </row>
    <row r="9347" spans="1:13" s="39" customFormat="1" ht="12.75" x14ac:dyDescent="0.2">
      <c r="A9347" s="33" t="s">
        <v>27</v>
      </c>
      <c r="B9347" s="33" t="s">
        <v>585</v>
      </c>
      <c r="C9347" s="34">
        <v>10</v>
      </c>
      <c r="D9347" s="33" t="s">
        <v>93</v>
      </c>
      <c r="E9347" s="33" t="s">
        <v>9703</v>
      </c>
      <c r="F9347" s="35">
        <v>27112737</v>
      </c>
      <c r="G9347" s="33" t="s">
        <v>467</v>
      </c>
      <c r="H9347" s="33">
        <v>2</v>
      </c>
      <c r="I9347" s="33">
        <v>6</v>
      </c>
      <c r="J9347" s="36">
        <v>2</v>
      </c>
      <c r="K9347" s="37">
        <v>416500</v>
      </c>
      <c r="L9347" s="38" t="s">
        <v>15</v>
      </c>
      <c r="M9347" s="38" t="s">
        <v>13</v>
      </c>
    </row>
    <row r="9348" spans="1:13" s="39" customFormat="1" ht="12.75" x14ac:dyDescent="0.2">
      <c r="A9348" s="33" t="s">
        <v>27</v>
      </c>
      <c r="B9348" s="33" t="s">
        <v>585</v>
      </c>
      <c r="C9348" s="34">
        <v>10</v>
      </c>
      <c r="D9348" s="33" t="s">
        <v>93</v>
      </c>
      <c r="E9348" s="33" t="s">
        <v>9704</v>
      </c>
      <c r="F9348" s="35">
        <v>27112737</v>
      </c>
      <c r="G9348" s="33" t="s">
        <v>467</v>
      </c>
      <c r="H9348" s="33">
        <v>2</v>
      </c>
      <c r="I9348" s="33">
        <v>6</v>
      </c>
      <c r="J9348" s="36">
        <v>2</v>
      </c>
      <c r="K9348" s="37">
        <v>416500</v>
      </c>
      <c r="L9348" s="38" t="s">
        <v>15</v>
      </c>
      <c r="M9348" s="38" t="s">
        <v>13</v>
      </c>
    </row>
    <row r="9349" spans="1:13" s="39" customFormat="1" ht="12.75" x14ac:dyDescent="0.2">
      <c r="A9349" s="33" t="s">
        <v>27</v>
      </c>
      <c r="B9349" s="33" t="s">
        <v>585</v>
      </c>
      <c r="C9349" s="34">
        <v>10</v>
      </c>
      <c r="D9349" s="33" t="s">
        <v>93</v>
      </c>
      <c r="E9349" s="33" t="s">
        <v>9705</v>
      </c>
      <c r="F9349" s="35">
        <v>27112737</v>
      </c>
      <c r="G9349" s="33" t="s">
        <v>467</v>
      </c>
      <c r="H9349" s="33">
        <v>2</v>
      </c>
      <c r="I9349" s="33">
        <v>6</v>
      </c>
      <c r="J9349" s="36">
        <v>2</v>
      </c>
      <c r="K9349" s="37">
        <v>416500</v>
      </c>
      <c r="L9349" s="38" t="s">
        <v>15</v>
      </c>
      <c r="M9349" s="38" t="s">
        <v>13</v>
      </c>
    </row>
    <row r="9350" spans="1:13" s="39" customFormat="1" ht="12.75" x14ac:dyDescent="0.2">
      <c r="A9350" s="33" t="s">
        <v>27</v>
      </c>
      <c r="B9350" s="33" t="s">
        <v>585</v>
      </c>
      <c r="C9350" s="34">
        <v>10</v>
      </c>
      <c r="D9350" s="33" t="s">
        <v>93</v>
      </c>
      <c r="E9350" s="33" t="s">
        <v>9706</v>
      </c>
      <c r="F9350" s="35">
        <v>27112737</v>
      </c>
      <c r="G9350" s="33" t="s">
        <v>467</v>
      </c>
      <c r="H9350" s="33">
        <v>2</v>
      </c>
      <c r="I9350" s="33">
        <v>6</v>
      </c>
      <c r="J9350" s="36">
        <v>2</v>
      </c>
      <c r="K9350" s="37">
        <v>416400</v>
      </c>
      <c r="L9350" s="38" t="s">
        <v>15</v>
      </c>
      <c r="M9350" s="38" t="s">
        <v>13</v>
      </c>
    </row>
    <row r="9351" spans="1:13" s="39" customFormat="1" ht="12.75" x14ac:dyDescent="0.2">
      <c r="A9351" s="33" t="s">
        <v>27</v>
      </c>
      <c r="B9351" s="33" t="s">
        <v>585</v>
      </c>
      <c r="C9351" s="34">
        <v>10</v>
      </c>
      <c r="D9351" s="33" t="s">
        <v>93</v>
      </c>
      <c r="E9351" s="33" t="s">
        <v>9707</v>
      </c>
      <c r="F9351" s="35">
        <v>27112737</v>
      </c>
      <c r="G9351" s="33" t="s">
        <v>467</v>
      </c>
      <c r="H9351" s="33">
        <v>2</v>
      </c>
      <c r="I9351" s="33">
        <v>6</v>
      </c>
      <c r="J9351" s="36">
        <v>2</v>
      </c>
      <c r="K9351" s="37">
        <v>416000</v>
      </c>
      <c r="L9351" s="38" t="s">
        <v>15</v>
      </c>
      <c r="M9351" s="38" t="s">
        <v>13</v>
      </c>
    </row>
    <row r="9352" spans="1:13" s="39" customFormat="1" ht="12.75" x14ac:dyDescent="0.2">
      <c r="A9352" s="33" t="s">
        <v>27</v>
      </c>
      <c r="B9352" s="33" t="s">
        <v>585</v>
      </c>
      <c r="C9352" s="34">
        <v>10</v>
      </c>
      <c r="D9352" s="33" t="s">
        <v>93</v>
      </c>
      <c r="E9352" s="33" t="s">
        <v>9708</v>
      </c>
      <c r="F9352" s="35">
        <v>27112800</v>
      </c>
      <c r="G9352" s="33" t="s">
        <v>467</v>
      </c>
      <c r="H9352" s="33">
        <v>2</v>
      </c>
      <c r="I9352" s="33">
        <v>6</v>
      </c>
      <c r="J9352" s="36">
        <v>4</v>
      </c>
      <c r="K9352" s="37">
        <v>103600</v>
      </c>
      <c r="L9352" s="38" t="s">
        <v>15</v>
      </c>
      <c r="M9352" s="38" t="s">
        <v>13</v>
      </c>
    </row>
    <row r="9353" spans="1:13" s="39" customFormat="1" ht="12.75" x14ac:dyDescent="0.2">
      <c r="A9353" s="33" t="s">
        <v>27</v>
      </c>
      <c r="B9353" s="33" t="s">
        <v>585</v>
      </c>
      <c r="C9353" s="34">
        <v>10</v>
      </c>
      <c r="D9353" s="33" t="s">
        <v>93</v>
      </c>
      <c r="E9353" s="33" t="s">
        <v>9709</v>
      </c>
      <c r="F9353" s="35">
        <v>27112800</v>
      </c>
      <c r="G9353" s="33" t="s">
        <v>467</v>
      </c>
      <c r="H9353" s="33">
        <v>2</v>
      </c>
      <c r="I9353" s="33">
        <v>6</v>
      </c>
      <c r="J9353" s="36">
        <v>4</v>
      </c>
      <c r="K9353" s="37">
        <v>103600</v>
      </c>
      <c r="L9353" s="38" t="s">
        <v>15</v>
      </c>
      <c r="M9353" s="38" t="s">
        <v>13</v>
      </c>
    </row>
    <row r="9354" spans="1:13" s="39" customFormat="1" ht="12.75" x14ac:dyDescent="0.2">
      <c r="A9354" s="33" t="s">
        <v>27</v>
      </c>
      <c r="B9354" s="33" t="s">
        <v>585</v>
      </c>
      <c r="C9354" s="34">
        <v>10</v>
      </c>
      <c r="D9354" s="33" t="s">
        <v>93</v>
      </c>
      <c r="E9354" s="33" t="s">
        <v>9710</v>
      </c>
      <c r="F9354" s="35">
        <v>27112800</v>
      </c>
      <c r="G9354" s="33" t="s">
        <v>467</v>
      </c>
      <c r="H9354" s="33">
        <v>2</v>
      </c>
      <c r="I9354" s="33">
        <v>6</v>
      </c>
      <c r="J9354" s="36">
        <v>4</v>
      </c>
      <c r="K9354" s="37">
        <v>101200</v>
      </c>
      <c r="L9354" s="38" t="s">
        <v>15</v>
      </c>
      <c r="M9354" s="38" t="s">
        <v>13</v>
      </c>
    </row>
    <row r="9355" spans="1:13" s="39" customFormat="1" ht="12.75" x14ac:dyDescent="0.2">
      <c r="A9355" s="33" t="s">
        <v>27</v>
      </c>
      <c r="B9355" s="33" t="s">
        <v>585</v>
      </c>
      <c r="C9355" s="34">
        <v>10</v>
      </c>
      <c r="D9355" s="33" t="s">
        <v>93</v>
      </c>
      <c r="E9355" s="33" t="s">
        <v>9711</v>
      </c>
      <c r="F9355" s="35">
        <v>27112800</v>
      </c>
      <c r="G9355" s="33" t="s">
        <v>467</v>
      </c>
      <c r="H9355" s="33">
        <v>2</v>
      </c>
      <c r="I9355" s="33">
        <v>6</v>
      </c>
      <c r="J9355" s="36">
        <v>4</v>
      </c>
      <c r="K9355" s="37">
        <v>101200</v>
      </c>
      <c r="L9355" s="38" t="s">
        <v>15</v>
      </c>
      <c r="M9355" s="38" t="s">
        <v>13</v>
      </c>
    </row>
    <row r="9356" spans="1:13" s="39" customFormat="1" ht="12.75" x14ac:dyDescent="0.2">
      <c r="A9356" s="33" t="s">
        <v>27</v>
      </c>
      <c r="B9356" s="33" t="s">
        <v>585</v>
      </c>
      <c r="C9356" s="34">
        <v>10</v>
      </c>
      <c r="D9356" s="33" t="s">
        <v>93</v>
      </c>
      <c r="E9356" s="33" t="s">
        <v>9712</v>
      </c>
      <c r="F9356" s="35">
        <v>27112800</v>
      </c>
      <c r="G9356" s="33" t="s">
        <v>467</v>
      </c>
      <c r="H9356" s="33">
        <v>2</v>
      </c>
      <c r="I9356" s="33">
        <v>6</v>
      </c>
      <c r="J9356" s="36">
        <v>4</v>
      </c>
      <c r="K9356" s="37">
        <v>95200</v>
      </c>
      <c r="L9356" s="38" t="s">
        <v>15</v>
      </c>
      <c r="M9356" s="38" t="s">
        <v>13</v>
      </c>
    </row>
    <row r="9357" spans="1:13" s="39" customFormat="1" ht="12.75" x14ac:dyDescent="0.2">
      <c r="A9357" s="33" t="s">
        <v>27</v>
      </c>
      <c r="B9357" s="33" t="s">
        <v>585</v>
      </c>
      <c r="C9357" s="34">
        <v>10</v>
      </c>
      <c r="D9357" s="33" t="s">
        <v>93</v>
      </c>
      <c r="E9357" s="33" t="s">
        <v>9713</v>
      </c>
      <c r="F9357" s="35">
        <v>31211900</v>
      </c>
      <c r="G9357" s="33" t="s">
        <v>467</v>
      </c>
      <c r="H9357" s="33">
        <v>2</v>
      </c>
      <c r="I9357" s="33">
        <v>6</v>
      </c>
      <c r="J9357" s="36">
        <v>8</v>
      </c>
      <c r="K9357" s="37">
        <v>76800</v>
      </c>
      <c r="L9357" s="38" t="s">
        <v>15</v>
      </c>
      <c r="M9357" s="38" t="s">
        <v>13</v>
      </c>
    </row>
    <row r="9358" spans="1:13" s="39" customFormat="1" ht="12.75" x14ac:dyDescent="0.2">
      <c r="A9358" s="33" t="s">
        <v>27</v>
      </c>
      <c r="B9358" s="33" t="s">
        <v>585</v>
      </c>
      <c r="C9358" s="34">
        <v>10</v>
      </c>
      <c r="D9358" s="33" t="s">
        <v>93</v>
      </c>
      <c r="E9358" s="33" t="s">
        <v>9714</v>
      </c>
      <c r="F9358" s="35">
        <v>31211500</v>
      </c>
      <c r="G9358" s="33" t="s">
        <v>467</v>
      </c>
      <c r="H9358" s="33">
        <v>2</v>
      </c>
      <c r="I9358" s="33">
        <v>6</v>
      </c>
      <c r="J9358" s="36">
        <v>3</v>
      </c>
      <c r="K9358" s="37">
        <v>3391500</v>
      </c>
      <c r="L9358" s="38" t="s">
        <v>2367</v>
      </c>
      <c r="M9358" s="38" t="s">
        <v>13</v>
      </c>
    </row>
    <row r="9359" spans="1:13" s="39" customFormat="1" ht="12.75" x14ac:dyDescent="0.2">
      <c r="A9359" s="33" t="s">
        <v>27</v>
      </c>
      <c r="B9359" s="33" t="s">
        <v>585</v>
      </c>
      <c r="C9359" s="34">
        <v>10</v>
      </c>
      <c r="D9359" s="33" t="s">
        <v>93</v>
      </c>
      <c r="E9359" s="33" t="s">
        <v>9715</v>
      </c>
      <c r="F9359" s="35">
        <v>27112800</v>
      </c>
      <c r="G9359" s="33" t="s">
        <v>467</v>
      </c>
      <c r="H9359" s="33">
        <v>2</v>
      </c>
      <c r="I9359" s="33">
        <v>6</v>
      </c>
      <c r="J9359" s="36">
        <v>2</v>
      </c>
      <c r="K9359" s="37">
        <v>59000</v>
      </c>
      <c r="L9359" s="38" t="s">
        <v>15</v>
      </c>
      <c r="M9359" s="38" t="s">
        <v>13</v>
      </c>
    </row>
    <row r="9360" spans="1:13" s="39" customFormat="1" ht="12.75" x14ac:dyDescent="0.2">
      <c r="A9360" s="33" t="s">
        <v>27</v>
      </c>
      <c r="B9360" s="33" t="s">
        <v>585</v>
      </c>
      <c r="C9360" s="34">
        <v>10</v>
      </c>
      <c r="D9360" s="33" t="s">
        <v>93</v>
      </c>
      <c r="E9360" s="33" t="s">
        <v>9716</v>
      </c>
      <c r="F9360" s="35">
        <v>27112800</v>
      </c>
      <c r="G9360" s="33" t="s">
        <v>467</v>
      </c>
      <c r="H9360" s="33">
        <v>2</v>
      </c>
      <c r="I9360" s="33">
        <v>6</v>
      </c>
      <c r="J9360" s="36">
        <v>2</v>
      </c>
      <c r="K9360" s="37">
        <v>59000</v>
      </c>
      <c r="L9360" s="38" t="s">
        <v>15</v>
      </c>
      <c r="M9360" s="38" t="s">
        <v>13</v>
      </c>
    </row>
    <row r="9361" spans="1:13" s="39" customFormat="1" ht="12.75" x14ac:dyDescent="0.2">
      <c r="A9361" s="33" t="s">
        <v>27</v>
      </c>
      <c r="B9361" s="33" t="s">
        <v>585</v>
      </c>
      <c r="C9361" s="34">
        <v>10</v>
      </c>
      <c r="D9361" s="33" t="s">
        <v>93</v>
      </c>
      <c r="E9361" s="33" t="s">
        <v>9717</v>
      </c>
      <c r="F9361" s="35">
        <v>27112800</v>
      </c>
      <c r="G9361" s="33" t="s">
        <v>467</v>
      </c>
      <c r="H9361" s="33">
        <v>2</v>
      </c>
      <c r="I9361" s="33">
        <v>6</v>
      </c>
      <c r="J9361" s="36">
        <v>2</v>
      </c>
      <c r="K9361" s="37">
        <v>57200</v>
      </c>
      <c r="L9361" s="38" t="s">
        <v>15</v>
      </c>
      <c r="M9361" s="38" t="s">
        <v>13</v>
      </c>
    </row>
    <row r="9362" spans="1:13" s="39" customFormat="1" ht="12.75" x14ac:dyDescent="0.2">
      <c r="A9362" s="33" t="s">
        <v>27</v>
      </c>
      <c r="B9362" s="33" t="s">
        <v>585</v>
      </c>
      <c r="C9362" s="34">
        <v>10</v>
      </c>
      <c r="D9362" s="33" t="s">
        <v>93</v>
      </c>
      <c r="E9362" s="33" t="s">
        <v>9718</v>
      </c>
      <c r="F9362" s="35">
        <v>31211900</v>
      </c>
      <c r="G9362" s="33" t="s">
        <v>467</v>
      </c>
      <c r="H9362" s="33">
        <v>2</v>
      </c>
      <c r="I9362" s="33">
        <v>6</v>
      </c>
      <c r="J9362" s="36">
        <v>8</v>
      </c>
      <c r="K9362" s="37">
        <v>57200</v>
      </c>
      <c r="L9362" s="38" t="s">
        <v>15</v>
      </c>
      <c r="M9362" s="38" t="s">
        <v>13</v>
      </c>
    </row>
    <row r="9363" spans="1:13" s="39" customFormat="1" ht="12.75" x14ac:dyDescent="0.2">
      <c r="A9363" s="33" t="s">
        <v>27</v>
      </c>
      <c r="B9363" s="33" t="s">
        <v>585</v>
      </c>
      <c r="C9363" s="34">
        <v>10</v>
      </c>
      <c r="D9363" s="33" t="s">
        <v>93</v>
      </c>
      <c r="E9363" s="33" t="s">
        <v>9719</v>
      </c>
      <c r="F9363" s="35">
        <v>27112800</v>
      </c>
      <c r="G9363" s="33" t="s">
        <v>467</v>
      </c>
      <c r="H9363" s="33">
        <v>2</v>
      </c>
      <c r="I9363" s="33">
        <v>6</v>
      </c>
      <c r="J9363" s="36">
        <v>4</v>
      </c>
      <c r="K9363" s="37">
        <v>54800</v>
      </c>
      <c r="L9363" s="38" t="s">
        <v>15</v>
      </c>
      <c r="M9363" s="38" t="s">
        <v>13</v>
      </c>
    </row>
    <row r="9364" spans="1:13" s="39" customFormat="1" ht="12.75" x14ac:dyDescent="0.2">
      <c r="A9364" s="33" t="s">
        <v>27</v>
      </c>
      <c r="B9364" s="33" t="s">
        <v>585</v>
      </c>
      <c r="C9364" s="34">
        <v>10</v>
      </c>
      <c r="D9364" s="33" t="s">
        <v>93</v>
      </c>
      <c r="E9364" s="33" t="s">
        <v>9720</v>
      </c>
      <c r="F9364" s="35">
        <v>27112800</v>
      </c>
      <c r="G9364" s="33" t="s">
        <v>467</v>
      </c>
      <c r="H9364" s="33">
        <v>2</v>
      </c>
      <c r="I9364" s="33">
        <v>6</v>
      </c>
      <c r="J9364" s="36">
        <v>4</v>
      </c>
      <c r="K9364" s="37">
        <v>46600</v>
      </c>
      <c r="L9364" s="38" t="s">
        <v>15</v>
      </c>
      <c r="M9364" s="38" t="s">
        <v>13</v>
      </c>
    </row>
    <row r="9365" spans="1:13" s="39" customFormat="1" ht="12.75" x14ac:dyDescent="0.2">
      <c r="A9365" s="33" t="s">
        <v>27</v>
      </c>
      <c r="B9365" s="33" t="s">
        <v>585</v>
      </c>
      <c r="C9365" s="34">
        <v>10</v>
      </c>
      <c r="D9365" s="33" t="s">
        <v>93</v>
      </c>
      <c r="E9365" s="33" t="s">
        <v>9721</v>
      </c>
      <c r="F9365" s="35">
        <v>27112800</v>
      </c>
      <c r="G9365" s="33" t="s">
        <v>467</v>
      </c>
      <c r="H9365" s="33">
        <v>2</v>
      </c>
      <c r="I9365" s="33">
        <v>6</v>
      </c>
      <c r="J9365" s="36">
        <v>2</v>
      </c>
      <c r="K9365" s="37">
        <v>45400</v>
      </c>
      <c r="L9365" s="38" t="s">
        <v>15</v>
      </c>
      <c r="M9365" s="38" t="s">
        <v>13</v>
      </c>
    </row>
    <row r="9366" spans="1:13" s="39" customFormat="1" ht="12.75" x14ac:dyDescent="0.2">
      <c r="A9366" s="33" t="s">
        <v>27</v>
      </c>
      <c r="B9366" s="33" t="s">
        <v>585</v>
      </c>
      <c r="C9366" s="34">
        <v>10</v>
      </c>
      <c r="D9366" s="33" t="s">
        <v>93</v>
      </c>
      <c r="E9366" s="33" t="s">
        <v>9722</v>
      </c>
      <c r="F9366" s="35">
        <v>27112800</v>
      </c>
      <c r="G9366" s="33" t="s">
        <v>467</v>
      </c>
      <c r="H9366" s="33">
        <v>2</v>
      </c>
      <c r="I9366" s="33">
        <v>6</v>
      </c>
      <c r="J9366" s="36">
        <v>2</v>
      </c>
      <c r="K9366" s="37">
        <v>44100</v>
      </c>
      <c r="L9366" s="38" t="s">
        <v>15</v>
      </c>
      <c r="M9366" s="38" t="s">
        <v>13</v>
      </c>
    </row>
    <row r="9367" spans="1:13" s="39" customFormat="1" ht="12.75" x14ac:dyDescent="0.2">
      <c r="A9367" s="33" t="s">
        <v>27</v>
      </c>
      <c r="B9367" s="33" t="s">
        <v>585</v>
      </c>
      <c r="C9367" s="34">
        <v>10</v>
      </c>
      <c r="D9367" s="33" t="s">
        <v>93</v>
      </c>
      <c r="E9367" s="33" t="s">
        <v>9723</v>
      </c>
      <c r="F9367" s="35">
        <v>27112800</v>
      </c>
      <c r="G9367" s="33" t="s">
        <v>467</v>
      </c>
      <c r="H9367" s="33">
        <v>2</v>
      </c>
      <c r="I9367" s="33">
        <v>6</v>
      </c>
      <c r="J9367" s="36">
        <v>4</v>
      </c>
      <c r="K9367" s="37">
        <v>44000</v>
      </c>
      <c r="L9367" s="38" t="s">
        <v>15</v>
      </c>
      <c r="M9367" s="38" t="s">
        <v>13</v>
      </c>
    </row>
    <row r="9368" spans="1:13" s="39" customFormat="1" ht="12.75" x14ac:dyDescent="0.2">
      <c r="A9368" s="33" t="s">
        <v>27</v>
      </c>
      <c r="B9368" s="33" t="s">
        <v>585</v>
      </c>
      <c r="C9368" s="34">
        <v>10</v>
      </c>
      <c r="D9368" s="33" t="s">
        <v>93</v>
      </c>
      <c r="E9368" s="33" t="s">
        <v>9724</v>
      </c>
      <c r="F9368" s="35">
        <v>27112800</v>
      </c>
      <c r="G9368" s="33" t="s">
        <v>467</v>
      </c>
      <c r="H9368" s="33">
        <v>2</v>
      </c>
      <c r="I9368" s="33">
        <v>6</v>
      </c>
      <c r="J9368" s="36">
        <v>4</v>
      </c>
      <c r="K9368" s="37">
        <v>42800</v>
      </c>
      <c r="L9368" s="38" t="s">
        <v>15</v>
      </c>
      <c r="M9368" s="38" t="s">
        <v>13</v>
      </c>
    </row>
    <row r="9369" spans="1:13" s="39" customFormat="1" ht="12.75" x14ac:dyDescent="0.2">
      <c r="A9369" s="33" t="s">
        <v>27</v>
      </c>
      <c r="B9369" s="33" t="s">
        <v>585</v>
      </c>
      <c r="C9369" s="34">
        <v>10</v>
      </c>
      <c r="D9369" s="33" t="s">
        <v>93</v>
      </c>
      <c r="E9369" s="33" t="s">
        <v>9725</v>
      </c>
      <c r="F9369" s="35">
        <v>27112800</v>
      </c>
      <c r="G9369" s="33" t="s">
        <v>467</v>
      </c>
      <c r="H9369" s="33">
        <v>2</v>
      </c>
      <c r="I9369" s="33">
        <v>6</v>
      </c>
      <c r="J9369" s="36">
        <v>4</v>
      </c>
      <c r="K9369" s="37">
        <v>41800</v>
      </c>
      <c r="L9369" s="38" t="s">
        <v>15</v>
      </c>
      <c r="M9369" s="38" t="s">
        <v>13</v>
      </c>
    </row>
    <row r="9370" spans="1:13" s="39" customFormat="1" ht="12.75" x14ac:dyDescent="0.2">
      <c r="A9370" s="33" t="s">
        <v>27</v>
      </c>
      <c r="B9370" s="33" t="s">
        <v>585</v>
      </c>
      <c r="C9370" s="34">
        <v>10</v>
      </c>
      <c r="D9370" s="33" t="s">
        <v>93</v>
      </c>
      <c r="E9370" s="33" t="s">
        <v>9726</v>
      </c>
      <c r="F9370" s="35">
        <v>31211900</v>
      </c>
      <c r="G9370" s="33" t="s">
        <v>467</v>
      </c>
      <c r="H9370" s="33">
        <v>2</v>
      </c>
      <c r="I9370" s="33">
        <v>6</v>
      </c>
      <c r="J9370" s="36">
        <v>8</v>
      </c>
      <c r="K9370" s="37">
        <v>38400</v>
      </c>
      <c r="L9370" s="38" t="s">
        <v>15</v>
      </c>
      <c r="M9370" s="38" t="s">
        <v>13</v>
      </c>
    </row>
    <row r="9371" spans="1:13" s="39" customFormat="1" ht="12.75" x14ac:dyDescent="0.2">
      <c r="A9371" s="33" t="s">
        <v>27</v>
      </c>
      <c r="B9371" s="33" t="s">
        <v>585</v>
      </c>
      <c r="C9371" s="34">
        <v>10</v>
      </c>
      <c r="D9371" s="33" t="s">
        <v>93</v>
      </c>
      <c r="E9371" s="33" t="s">
        <v>9727</v>
      </c>
      <c r="F9371" s="35">
        <v>31211500</v>
      </c>
      <c r="G9371" s="33" t="s">
        <v>467</v>
      </c>
      <c r="H9371" s="33">
        <v>2</v>
      </c>
      <c r="I9371" s="33">
        <v>6</v>
      </c>
      <c r="J9371" s="36">
        <v>8</v>
      </c>
      <c r="K9371" s="37">
        <v>9044000</v>
      </c>
      <c r="L9371" s="38" t="s">
        <v>2367</v>
      </c>
      <c r="M9371" s="38" t="s">
        <v>13</v>
      </c>
    </row>
    <row r="9372" spans="1:13" s="39" customFormat="1" ht="12.75" x14ac:dyDescent="0.2">
      <c r="A9372" s="33" t="s">
        <v>27</v>
      </c>
      <c r="B9372" s="33" t="s">
        <v>585</v>
      </c>
      <c r="C9372" s="34">
        <v>10</v>
      </c>
      <c r="D9372" s="33" t="s">
        <v>93</v>
      </c>
      <c r="E9372" s="33" t="s">
        <v>9728</v>
      </c>
      <c r="F9372" s="35">
        <v>27112800</v>
      </c>
      <c r="G9372" s="33" t="s">
        <v>467</v>
      </c>
      <c r="H9372" s="33">
        <v>2</v>
      </c>
      <c r="I9372" s="33">
        <v>6</v>
      </c>
      <c r="J9372" s="36">
        <v>2</v>
      </c>
      <c r="K9372" s="37">
        <v>29000</v>
      </c>
      <c r="L9372" s="38" t="s">
        <v>15</v>
      </c>
      <c r="M9372" s="38" t="s">
        <v>13</v>
      </c>
    </row>
    <row r="9373" spans="1:13" s="39" customFormat="1" ht="12.75" x14ac:dyDescent="0.2">
      <c r="A9373" s="33" t="s">
        <v>27</v>
      </c>
      <c r="B9373" s="33" t="s">
        <v>585</v>
      </c>
      <c r="C9373" s="34">
        <v>10</v>
      </c>
      <c r="D9373" s="33" t="s">
        <v>93</v>
      </c>
      <c r="E9373" s="33" t="s">
        <v>9729</v>
      </c>
      <c r="F9373" s="35">
        <v>27112800</v>
      </c>
      <c r="G9373" s="33" t="s">
        <v>467</v>
      </c>
      <c r="H9373" s="33">
        <v>2</v>
      </c>
      <c r="I9373" s="33">
        <v>6</v>
      </c>
      <c r="J9373" s="36">
        <v>2</v>
      </c>
      <c r="K9373" s="37">
        <v>28000</v>
      </c>
      <c r="L9373" s="38" t="s">
        <v>15</v>
      </c>
      <c r="M9373" s="38" t="s">
        <v>13</v>
      </c>
    </row>
    <row r="9374" spans="1:13" s="39" customFormat="1" ht="12.75" x14ac:dyDescent="0.2">
      <c r="A9374" s="33" t="s">
        <v>27</v>
      </c>
      <c r="B9374" s="33" t="s">
        <v>585</v>
      </c>
      <c r="C9374" s="34">
        <v>10</v>
      </c>
      <c r="D9374" s="33" t="s">
        <v>93</v>
      </c>
      <c r="E9374" s="33" t="s">
        <v>9730</v>
      </c>
      <c r="F9374" s="35">
        <v>27112800</v>
      </c>
      <c r="G9374" s="33" t="s">
        <v>467</v>
      </c>
      <c r="H9374" s="33">
        <v>2</v>
      </c>
      <c r="I9374" s="33">
        <v>6</v>
      </c>
      <c r="J9374" s="36">
        <v>2</v>
      </c>
      <c r="K9374" s="37">
        <v>28000</v>
      </c>
      <c r="L9374" s="38" t="s">
        <v>15</v>
      </c>
      <c r="M9374" s="38" t="s">
        <v>13</v>
      </c>
    </row>
    <row r="9375" spans="1:13" s="39" customFormat="1" ht="12.75" x14ac:dyDescent="0.2">
      <c r="A9375" s="33" t="s">
        <v>27</v>
      </c>
      <c r="B9375" s="33" t="s">
        <v>585</v>
      </c>
      <c r="C9375" s="34">
        <v>10</v>
      </c>
      <c r="D9375" s="33" t="s">
        <v>93</v>
      </c>
      <c r="E9375" s="33" t="s">
        <v>9731</v>
      </c>
      <c r="F9375" s="35">
        <v>27112800</v>
      </c>
      <c r="G9375" s="33" t="s">
        <v>467</v>
      </c>
      <c r="H9375" s="33">
        <v>2</v>
      </c>
      <c r="I9375" s="33">
        <v>6</v>
      </c>
      <c r="J9375" s="36">
        <v>2</v>
      </c>
      <c r="K9375" s="37">
        <v>27800</v>
      </c>
      <c r="L9375" s="38" t="s">
        <v>15</v>
      </c>
      <c r="M9375" s="38" t="s">
        <v>13</v>
      </c>
    </row>
    <row r="9376" spans="1:13" s="39" customFormat="1" ht="12.75" x14ac:dyDescent="0.2">
      <c r="A9376" s="33" t="s">
        <v>27</v>
      </c>
      <c r="B9376" s="33" t="s">
        <v>585</v>
      </c>
      <c r="C9376" s="34">
        <v>10</v>
      </c>
      <c r="D9376" s="33" t="s">
        <v>93</v>
      </c>
      <c r="E9376" s="33" t="s">
        <v>9732</v>
      </c>
      <c r="F9376" s="35">
        <v>27112800</v>
      </c>
      <c r="G9376" s="33" t="s">
        <v>467</v>
      </c>
      <c r="H9376" s="33">
        <v>2</v>
      </c>
      <c r="I9376" s="33">
        <v>6</v>
      </c>
      <c r="J9376" s="36">
        <v>2</v>
      </c>
      <c r="K9376" s="37">
        <v>26200</v>
      </c>
      <c r="L9376" s="38" t="s">
        <v>15</v>
      </c>
      <c r="M9376" s="38" t="s">
        <v>13</v>
      </c>
    </row>
    <row r="9377" spans="1:13" s="39" customFormat="1" ht="12.75" x14ac:dyDescent="0.2">
      <c r="A9377" s="33" t="s">
        <v>27</v>
      </c>
      <c r="B9377" s="33" t="s">
        <v>585</v>
      </c>
      <c r="C9377" s="34">
        <v>10</v>
      </c>
      <c r="D9377" s="33" t="s">
        <v>93</v>
      </c>
      <c r="E9377" s="33" t="s">
        <v>9733</v>
      </c>
      <c r="F9377" s="35">
        <v>31211500</v>
      </c>
      <c r="G9377" s="33" t="s">
        <v>467</v>
      </c>
      <c r="H9377" s="33">
        <v>2</v>
      </c>
      <c r="I9377" s="33">
        <v>6</v>
      </c>
      <c r="J9377" s="36">
        <v>2</v>
      </c>
      <c r="K9377" s="37">
        <v>2261000</v>
      </c>
      <c r="L9377" s="38" t="s">
        <v>2367</v>
      </c>
      <c r="M9377" s="38" t="s">
        <v>13</v>
      </c>
    </row>
    <row r="9378" spans="1:13" s="39" customFormat="1" ht="12.75" x14ac:dyDescent="0.2">
      <c r="A9378" s="33" t="s">
        <v>27</v>
      </c>
      <c r="B9378" s="33" t="s">
        <v>585</v>
      </c>
      <c r="C9378" s="34">
        <v>10</v>
      </c>
      <c r="D9378" s="33" t="s">
        <v>93</v>
      </c>
      <c r="E9378" s="33" t="s">
        <v>9734</v>
      </c>
      <c r="F9378" s="35">
        <v>31211500</v>
      </c>
      <c r="G9378" s="33" t="s">
        <v>467</v>
      </c>
      <c r="H9378" s="33">
        <v>2</v>
      </c>
      <c r="I9378" s="33">
        <v>6</v>
      </c>
      <c r="J9378" s="36">
        <v>1</v>
      </c>
      <c r="K9378" s="37">
        <v>565250</v>
      </c>
      <c r="L9378" s="38" t="s">
        <v>2367</v>
      </c>
      <c r="M9378" s="38" t="s">
        <v>13</v>
      </c>
    </row>
    <row r="9379" spans="1:13" s="39" customFormat="1" ht="12.75" x14ac:dyDescent="0.2">
      <c r="A9379" s="33" t="s">
        <v>27</v>
      </c>
      <c r="B9379" s="33" t="s">
        <v>585</v>
      </c>
      <c r="C9379" s="34">
        <v>10</v>
      </c>
      <c r="D9379" s="33" t="s">
        <v>93</v>
      </c>
      <c r="E9379" s="33" t="s">
        <v>9735</v>
      </c>
      <c r="F9379" s="35">
        <v>31211500</v>
      </c>
      <c r="G9379" s="33" t="s">
        <v>467</v>
      </c>
      <c r="H9379" s="33">
        <v>2</v>
      </c>
      <c r="I9379" s="33">
        <v>6</v>
      </c>
      <c r="J9379" s="36">
        <v>3</v>
      </c>
      <c r="K9379" s="37">
        <v>3391500</v>
      </c>
      <c r="L9379" s="38" t="s">
        <v>2367</v>
      </c>
      <c r="M9379" s="38" t="s">
        <v>13</v>
      </c>
    </row>
    <row r="9380" spans="1:13" s="39" customFormat="1" ht="12.75" x14ac:dyDescent="0.2">
      <c r="A9380" s="33" t="s">
        <v>27</v>
      </c>
      <c r="B9380" s="33" t="s">
        <v>585</v>
      </c>
      <c r="C9380" s="34">
        <v>10</v>
      </c>
      <c r="D9380" s="33" t="s">
        <v>93</v>
      </c>
      <c r="E9380" s="33" t="s">
        <v>9736</v>
      </c>
      <c r="F9380" s="35">
        <v>31211500</v>
      </c>
      <c r="G9380" s="33" t="s">
        <v>467</v>
      </c>
      <c r="H9380" s="33">
        <v>2</v>
      </c>
      <c r="I9380" s="33">
        <v>6</v>
      </c>
      <c r="J9380" s="36">
        <v>3</v>
      </c>
      <c r="K9380" s="37">
        <v>3052350</v>
      </c>
      <c r="L9380" s="38" t="s">
        <v>2367</v>
      </c>
      <c r="M9380" s="38" t="s">
        <v>13</v>
      </c>
    </row>
    <row r="9381" spans="1:13" s="39" customFormat="1" ht="12.75" x14ac:dyDescent="0.2">
      <c r="A9381" s="33" t="s">
        <v>27</v>
      </c>
      <c r="B9381" s="33" t="s">
        <v>579</v>
      </c>
      <c r="C9381" s="34">
        <v>10</v>
      </c>
      <c r="D9381" s="33" t="s">
        <v>89</v>
      </c>
      <c r="E9381" s="33" t="s">
        <v>9737</v>
      </c>
      <c r="F9381" s="35">
        <v>31211500</v>
      </c>
      <c r="G9381" s="33" t="s">
        <v>467</v>
      </c>
      <c r="H9381" s="33">
        <v>2</v>
      </c>
      <c r="I9381" s="33">
        <v>6</v>
      </c>
      <c r="J9381" s="36">
        <v>40</v>
      </c>
      <c r="K9381" s="37">
        <v>120000</v>
      </c>
      <c r="L9381" s="38" t="s">
        <v>15</v>
      </c>
      <c r="M9381" s="38" t="s">
        <v>13</v>
      </c>
    </row>
    <row r="9382" spans="1:13" s="39" customFormat="1" ht="12.75" x14ac:dyDescent="0.2">
      <c r="A9382" s="33" t="s">
        <v>27</v>
      </c>
      <c r="B9382" s="33" t="s">
        <v>586</v>
      </c>
      <c r="C9382" s="34">
        <v>10</v>
      </c>
      <c r="D9382" s="33" t="s">
        <v>94</v>
      </c>
      <c r="E9382" s="33" t="s">
        <v>14285</v>
      </c>
      <c r="F9382" s="35">
        <v>72102900</v>
      </c>
      <c r="G9382" s="33" t="s">
        <v>466</v>
      </c>
      <c r="H9382" s="33">
        <v>4</v>
      </c>
      <c r="I9382" s="33">
        <v>8</v>
      </c>
      <c r="J9382" s="36">
        <v>1</v>
      </c>
      <c r="K9382" s="37">
        <v>138399996</v>
      </c>
      <c r="L9382" s="38" t="s">
        <v>12</v>
      </c>
      <c r="M9382" s="38" t="s">
        <v>13</v>
      </c>
    </row>
    <row r="9383" spans="1:13" s="39" customFormat="1" ht="12.75" x14ac:dyDescent="0.2">
      <c r="A9383" s="33" t="s">
        <v>27</v>
      </c>
      <c r="B9383" s="33" t="s">
        <v>586</v>
      </c>
      <c r="C9383" s="34">
        <v>10</v>
      </c>
      <c r="D9383" s="33" t="s">
        <v>94</v>
      </c>
      <c r="E9383" s="33" t="s">
        <v>14286</v>
      </c>
      <c r="F9383" s="35">
        <v>72102900</v>
      </c>
      <c r="G9383" s="33" t="s">
        <v>466</v>
      </c>
      <c r="H9383" s="33">
        <v>4</v>
      </c>
      <c r="I9383" s="33">
        <v>8</v>
      </c>
      <c r="J9383" s="36">
        <v>1</v>
      </c>
      <c r="K9383" s="37">
        <v>30000000</v>
      </c>
      <c r="L9383" s="38" t="s">
        <v>12</v>
      </c>
      <c r="M9383" s="38" t="s">
        <v>13</v>
      </c>
    </row>
    <row r="9384" spans="1:13" s="39" customFormat="1" ht="12.75" x14ac:dyDescent="0.2">
      <c r="A9384" s="33" t="s">
        <v>27</v>
      </c>
      <c r="B9384" s="33" t="s">
        <v>586</v>
      </c>
      <c r="C9384" s="34">
        <v>10</v>
      </c>
      <c r="D9384" s="33" t="s">
        <v>94</v>
      </c>
      <c r="E9384" s="33" t="s">
        <v>14287</v>
      </c>
      <c r="F9384" s="35">
        <v>72102900</v>
      </c>
      <c r="G9384" s="33" t="s">
        <v>466</v>
      </c>
      <c r="H9384" s="33">
        <v>3</v>
      </c>
      <c r="I9384" s="33">
        <v>7</v>
      </c>
      <c r="J9384" s="36">
        <v>1</v>
      </c>
      <c r="K9384" s="37">
        <v>25000000</v>
      </c>
      <c r="L9384" s="38" t="s">
        <v>12</v>
      </c>
      <c r="M9384" s="38" t="s">
        <v>13</v>
      </c>
    </row>
    <row r="9385" spans="1:13" s="39" customFormat="1" ht="12.75" x14ac:dyDescent="0.2">
      <c r="A9385" s="33" t="s">
        <v>27</v>
      </c>
      <c r="B9385" s="33" t="s">
        <v>586</v>
      </c>
      <c r="C9385" s="34">
        <v>10</v>
      </c>
      <c r="D9385" s="33" t="s">
        <v>94</v>
      </c>
      <c r="E9385" s="33" t="s">
        <v>14288</v>
      </c>
      <c r="F9385" s="35">
        <v>72102900</v>
      </c>
      <c r="G9385" s="33" t="s">
        <v>466</v>
      </c>
      <c r="H9385" s="33">
        <v>3</v>
      </c>
      <c r="I9385" s="33">
        <v>7</v>
      </c>
      <c r="J9385" s="36">
        <v>1</v>
      </c>
      <c r="K9385" s="37">
        <v>35000000</v>
      </c>
      <c r="L9385" s="38" t="s">
        <v>12</v>
      </c>
      <c r="M9385" s="38" t="s">
        <v>13</v>
      </c>
    </row>
    <row r="9386" spans="1:13" s="39" customFormat="1" ht="12.75" x14ac:dyDescent="0.2">
      <c r="A9386" s="33" t="s">
        <v>27</v>
      </c>
      <c r="B9386" s="33" t="s">
        <v>586</v>
      </c>
      <c r="C9386" s="34">
        <v>10</v>
      </c>
      <c r="D9386" s="33" t="s">
        <v>94</v>
      </c>
      <c r="E9386" s="33" t="s">
        <v>14289</v>
      </c>
      <c r="F9386" s="35">
        <v>72102900</v>
      </c>
      <c r="G9386" s="33" t="s">
        <v>466</v>
      </c>
      <c r="H9386" s="33">
        <v>4</v>
      </c>
      <c r="I9386" s="33">
        <v>8</v>
      </c>
      <c r="J9386" s="36">
        <v>1</v>
      </c>
      <c r="K9386" s="37">
        <v>139980000</v>
      </c>
      <c r="L9386" s="38" t="s">
        <v>12</v>
      </c>
      <c r="M9386" s="38" t="s">
        <v>13</v>
      </c>
    </row>
    <row r="9387" spans="1:13" s="39" customFormat="1" ht="12.75" x14ac:dyDescent="0.2">
      <c r="A9387" s="33" t="s">
        <v>27</v>
      </c>
      <c r="B9387" s="33" t="s">
        <v>586</v>
      </c>
      <c r="C9387" s="34">
        <v>10</v>
      </c>
      <c r="D9387" s="33" t="s">
        <v>94</v>
      </c>
      <c r="E9387" s="33" t="s">
        <v>9738</v>
      </c>
      <c r="F9387" s="35">
        <v>73181104</v>
      </c>
      <c r="G9387" s="33" t="s">
        <v>466</v>
      </c>
      <c r="H9387" s="33">
        <v>4</v>
      </c>
      <c r="I9387" s="33">
        <v>8</v>
      </c>
      <c r="J9387" s="36">
        <v>1</v>
      </c>
      <c r="K9387" s="37">
        <v>7000000</v>
      </c>
      <c r="L9387" s="38" t="s">
        <v>12</v>
      </c>
      <c r="M9387" s="38" t="s">
        <v>13</v>
      </c>
    </row>
    <row r="9388" spans="1:13" s="39" customFormat="1" ht="12.75" x14ac:dyDescent="0.2">
      <c r="A9388" s="33" t="s">
        <v>27</v>
      </c>
      <c r="B9388" s="33" t="s">
        <v>586</v>
      </c>
      <c r="C9388" s="34">
        <v>10</v>
      </c>
      <c r="D9388" s="33" t="s">
        <v>94</v>
      </c>
      <c r="E9388" s="33" t="s">
        <v>9739</v>
      </c>
      <c r="F9388" s="35">
        <v>72102900</v>
      </c>
      <c r="G9388" s="33" t="s">
        <v>466</v>
      </c>
      <c r="H9388" s="33">
        <v>3</v>
      </c>
      <c r="I9388" s="33">
        <v>6</v>
      </c>
      <c r="J9388" s="36">
        <v>1</v>
      </c>
      <c r="K9388" s="37">
        <v>155000000</v>
      </c>
      <c r="L9388" s="38" t="s">
        <v>12</v>
      </c>
      <c r="M9388" s="38" t="s">
        <v>13</v>
      </c>
    </row>
    <row r="9389" spans="1:13" s="39" customFormat="1" ht="12.75" x14ac:dyDescent="0.2">
      <c r="A9389" s="33" t="s">
        <v>27</v>
      </c>
      <c r="B9389" s="33" t="s">
        <v>586</v>
      </c>
      <c r="C9389" s="34">
        <v>10</v>
      </c>
      <c r="D9389" s="33" t="s">
        <v>94</v>
      </c>
      <c r="E9389" s="33" t="s">
        <v>9740</v>
      </c>
      <c r="F9389" s="35">
        <v>72102900</v>
      </c>
      <c r="G9389" s="33" t="s">
        <v>466</v>
      </c>
      <c r="H9389" s="33">
        <v>3</v>
      </c>
      <c r="I9389" s="33">
        <v>6</v>
      </c>
      <c r="J9389" s="36">
        <v>1</v>
      </c>
      <c r="K9389" s="37">
        <v>61104318</v>
      </c>
      <c r="L9389" s="38" t="s">
        <v>12</v>
      </c>
      <c r="M9389" s="38" t="s">
        <v>13</v>
      </c>
    </row>
    <row r="9390" spans="1:13" s="39" customFormat="1" ht="12.75" x14ac:dyDescent="0.2">
      <c r="A9390" s="33" t="s">
        <v>27</v>
      </c>
      <c r="B9390" s="33" t="s">
        <v>587</v>
      </c>
      <c r="C9390" s="34">
        <v>10</v>
      </c>
      <c r="D9390" s="33" t="s">
        <v>95</v>
      </c>
      <c r="E9390" s="33" t="s">
        <v>14290</v>
      </c>
      <c r="F9390" s="35">
        <v>73152108</v>
      </c>
      <c r="G9390" s="33" t="s">
        <v>466</v>
      </c>
      <c r="H9390" s="33">
        <v>4</v>
      </c>
      <c r="I9390" s="33">
        <v>6</v>
      </c>
      <c r="J9390" s="36">
        <v>1</v>
      </c>
      <c r="K9390" s="37">
        <v>18000000</v>
      </c>
      <c r="L9390" s="38" t="s">
        <v>12</v>
      </c>
      <c r="M9390" s="38" t="s">
        <v>13</v>
      </c>
    </row>
    <row r="9391" spans="1:13" s="39" customFormat="1" ht="12.75" x14ac:dyDescent="0.2">
      <c r="A9391" s="33" t="s">
        <v>27</v>
      </c>
      <c r="B9391" s="33" t="s">
        <v>587</v>
      </c>
      <c r="C9391" s="34">
        <v>10</v>
      </c>
      <c r="D9391" s="33" t="s">
        <v>95</v>
      </c>
      <c r="E9391" s="33" t="s">
        <v>9741</v>
      </c>
      <c r="F9391" s="35">
        <v>72153600</v>
      </c>
      <c r="G9391" s="33" t="s">
        <v>15071</v>
      </c>
      <c r="H9391" s="33">
        <v>5</v>
      </c>
      <c r="I9391" s="33">
        <v>3</v>
      </c>
      <c r="J9391" s="36">
        <v>1</v>
      </c>
      <c r="K9391" s="37">
        <v>5181202</v>
      </c>
      <c r="L9391" s="38" t="s">
        <v>12</v>
      </c>
      <c r="M9391" s="38" t="s">
        <v>13</v>
      </c>
    </row>
    <row r="9392" spans="1:13" s="39" customFormat="1" ht="12.75" x14ac:dyDescent="0.2">
      <c r="A9392" s="33" t="s">
        <v>27</v>
      </c>
      <c r="B9392" s="33" t="s">
        <v>587</v>
      </c>
      <c r="C9392" s="34">
        <v>10</v>
      </c>
      <c r="D9392" s="33" t="s">
        <v>95</v>
      </c>
      <c r="E9392" s="33" t="s">
        <v>9742</v>
      </c>
      <c r="F9392" s="35">
        <v>73152108</v>
      </c>
      <c r="G9392" s="33" t="s">
        <v>15071</v>
      </c>
      <c r="H9392" s="33">
        <v>5</v>
      </c>
      <c r="I9392" s="33">
        <v>4</v>
      </c>
      <c r="J9392" s="36">
        <v>1</v>
      </c>
      <c r="K9392" s="37">
        <v>3499999</v>
      </c>
      <c r="L9392" s="38" t="s">
        <v>12</v>
      </c>
      <c r="M9392" s="38" t="s">
        <v>13</v>
      </c>
    </row>
    <row r="9393" spans="1:13" s="39" customFormat="1" ht="12.75" x14ac:dyDescent="0.2">
      <c r="A9393" s="33" t="s">
        <v>27</v>
      </c>
      <c r="B9393" s="33" t="s">
        <v>587</v>
      </c>
      <c r="C9393" s="34">
        <v>10</v>
      </c>
      <c r="D9393" s="33" t="s">
        <v>95</v>
      </c>
      <c r="E9393" s="33" t="s">
        <v>9743</v>
      </c>
      <c r="F9393" s="35">
        <v>73152101</v>
      </c>
      <c r="G9393" s="33" t="s">
        <v>15071</v>
      </c>
      <c r="H9393" s="33">
        <v>4</v>
      </c>
      <c r="I9393" s="33">
        <v>6</v>
      </c>
      <c r="J9393" s="36">
        <v>1</v>
      </c>
      <c r="K9393" s="37">
        <v>3500000</v>
      </c>
      <c r="L9393" s="38" t="s">
        <v>12</v>
      </c>
      <c r="M9393" s="38" t="s">
        <v>13</v>
      </c>
    </row>
    <row r="9394" spans="1:13" s="39" customFormat="1" ht="12.75" x14ac:dyDescent="0.2">
      <c r="A9394" s="33" t="s">
        <v>27</v>
      </c>
      <c r="B9394" s="33" t="s">
        <v>587</v>
      </c>
      <c r="C9394" s="34">
        <v>10</v>
      </c>
      <c r="D9394" s="33" t="s">
        <v>95</v>
      </c>
      <c r="E9394" s="33" t="s">
        <v>9744</v>
      </c>
      <c r="F9394" s="35">
        <v>72151802</v>
      </c>
      <c r="G9394" s="33" t="s">
        <v>466</v>
      </c>
      <c r="H9394" s="33">
        <v>3</v>
      </c>
      <c r="I9394" s="33">
        <v>4</v>
      </c>
      <c r="J9394" s="36">
        <v>1</v>
      </c>
      <c r="K9394" s="37">
        <v>892500</v>
      </c>
      <c r="L9394" s="38" t="s">
        <v>12</v>
      </c>
      <c r="M9394" s="38" t="s">
        <v>13</v>
      </c>
    </row>
    <row r="9395" spans="1:13" s="39" customFormat="1" ht="12.75" x14ac:dyDescent="0.2">
      <c r="A9395" s="33" t="s">
        <v>27</v>
      </c>
      <c r="B9395" s="33" t="s">
        <v>587</v>
      </c>
      <c r="C9395" s="34">
        <v>10</v>
      </c>
      <c r="D9395" s="33" t="s">
        <v>95</v>
      </c>
      <c r="E9395" s="33" t="s">
        <v>9745</v>
      </c>
      <c r="F9395" s="35">
        <v>73152100</v>
      </c>
      <c r="G9395" s="33" t="s">
        <v>466</v>
      </c>
      <c r="H9395" s="33">
        <v>3</v>
      </c>
      <c r="I9395" s="33">
        <v>5</v>
      </c>
      <c r="J9395" s="36">
        <v>1</v>
      </c>
      <c r="K9395" s="37">
        <v>297500</v>
      </c>
      <c r="L9395" s="38" t="s">
        <v>12</v>
      </c>
      <c r="M9395" s="38" t="s">
        <v>13</v>
      </c>
    </row>
    <row r="9396" spans="1:13" s="39" customFormat="1" ht="12.75" x14ac:dyDescent="0.2">
      <c r="A9396" s="33" t="s">
        <v>27</v>
      </c>
      <c r="B9396" s="33" t="s">
        <v>587</v>
      </c>
      <c r="C9396" s="34">
        <v>10</v>
      </c>
      <c r="D9396" s="33" t="s">
        <v>95</v>
      </c>
      <c r="E9396" s="33" t="s">
        <v>9746</v>
      </c>
      <c r="F9396" s="35">
        <v>73152100</v>
      </c>
      <c r="G9396" s="33" t="s">
        <v>466</v>
      </c>
      <c r="H9396" s="33">
        <v>3</v>
      </c>
      <c r="I9396" s="33">
        <v>5</v>
      </c>
      <c r="J9396" s="36">
        <v>1</v>
      </c>
      <c r="K9396" s="37">
        <v>7140000</v>
      </c>
      <c r="L9396" s="38" t="s">
        <v>12</v>
      </c>
      <c r="M9396" s="38" t="s">
        <v>13</v>
      </c>
    </row>
    <row r="9397" spans="1:13" s="39" customFormat="1" ht="12.75" x14ac:dyDescent="0.2">
      <c r="A9397" s="33" t="s">
        <v>27</v>
      </c>
      <c r="B9397" s="33" t="s">
        <v>587</v>
      </c>
      <c r="C9397" s="34">
        <v>10</v>
      </c>
      <c r="D9397" s="33" t="s">
        <v>95</v>
      </c>
      <c r="E9397" s="33" t="s">
        <v>9747</v>
      </c>
      <c r="F9397" s="35">
        <v>73152100</v>
      </c>
      <c r="G9397" s="33" t="s">
        <v>466</v>
      </c>
      <c r="H9397" s="33">
        <v>3</v>
      </c>
      <c r="I9397" s="33">
        <v>5</v>
      </c>
      <c r="J9397" s="36">
        <v>1</v>
      </c>
      <c r="K9397" s="37">
        <v>3570000</v>
      </c>
      <c r="L9397" s="38" t="s">
        <v>12</v>
      </c>
      <c r="M9397" s="38" t="s">
        <v>13</v>
      </c>
    </row>
    <row r="9398" spans="1:13" s="39" customFormat="1" ht="12.75" x14ac:dyDescent="0.2">
      <c r="A9398" s="33" t="s">
        <v>27</v>
      </c>
      <c r="B9398" s="33" t="s">
        <v>587</v>
      </c>
      <c r="C9398" s="34">
        <v>10</v>
      </c>
      <c r="D9398" s="33" t="s">
        <v>95</v>
      </c>
      <c r="E9398" s="33" t="s">
        <v>9748</v>
      </c>
      <c r="F9398" s="35">
        <v>73152100</v>
      </c>
      <c r="G9398" s="33" t="s">
        <v>466</v>
      </c>
      <c r="H9398" s="33">
        <v>3</v>
      </c>
      <c r="I9398" s="33">
        <v>5</v>
      </c>
      <c r="J9398" s="36">
        <v>1</v>
      </c>
      <c r="K9398" s="37">
        <v>1190000</v>
      </c>
      <c r="L9398" s="38" t="s">
        <v>12</v>
      </c>
      <c r="M9398" s="38" t="s">
        <v>13</v>
      </c>
    </row>
    <row r="9399" spans="1:13" s="39" customFormat="1" ht="12.75" x14ac:dyDescent="0.2">
      <c r="A9399" s="33" t="s">
        <v>27</v>
      </c>
      <c r="B9399" s="33" t="s">
        <v>587</v>
      </c>
      <c r="C9399" s="34">
        <v>10</v>
      </c>
      <c r="D9399" s="33" t="s">
        <v>95</v>
      </c>
      <c r="E9399" s="33" t="s">
        <v>9749</v>
      </c>
      <c r="F9399" s="35">
        <v>73152100</v>
      </c>
      <c r="G9399" s="33" t="s">
        <v>466</v>
      </c>
      <c r="H9399" s="33">
        <v>3</v>
      </c>
      <c r="I9399" s="33">
        <v>5</v>
      </c>
      <c r="J9399" s="36">
        <v>1</v>
      </c>
      <c r="K9399" s="37">
        <v>2380000</v>
      </c>
      <c r="L9399" s="38" t="s">
        <v>12</v>
      </c>
      <c r="M9399" s="38" t="s">
        <v>13</v>
      </c>
    </row>
    <row r="9400" spans="1:13" s="39" customFormat="1" ht="12.75" x14ac:dyDescent="0.2">
      <c r="A9400" s="33" t="s">
        <v>27</v>
      </c>
      <c r="B9400" s="33" t="s">
        <v>587</v>
      </c>
      <c r="C9400" s="34">
        <v>10</v>
      </c>
      <c r="D9400" s="33" t="s">
        <v>95</v>
      </c>
      <c r="E9400" s="33" t="s">
        <v>9750</v>
      </c>
      <c r="F9400" s="35">
        <v>73152101</v>
      </c>
      <c r="G9400" s="33" t="s">
        <v>466</v>
      </c>
      <c r="H9400" s="33">
        <v>5</v>
      </c>
      <c r="I9400" s="33">
        <v>2</v>
      </c>
      <c r="J9400" s="36">
        <v>1</v>
      </c>
      <c r="K9400" s="37">
        <v>1572492</v>
      </c>
      <c r="L9400" s="38" t="s">
        <v>12</v>
      </c>
      <c r="M9400" s="38" t="s">
        <v>13</v>
      </c>
    </row>
    <row r="9401" spans="1:13" s="39" customFormat="1" ht="12.75" x14ac:dyDescent="0.2">
      <c r="A9401" s="33" t="s">
        <v>27</v>
      </c>
      <c r="B9401" s="33" t="s">
        <v>587</v>
      </c>
      <c r="C9401" s="34">
        <v>10</v>
      </c>
      <c r="D9401" s="33" t="s">
        <v>95</v>
      </c>
      <c r="E9401" s="33" t="s">
        <v>9751</v>
      </c>
      <c r="F9401" s="35">
        <v>73152100</v>
      </c>
      <c r="G9401" s="33" t="s">
        <v>466</v>
      </c>
      <c r="H9401" s="33">
        <v>3</v>
      </c>
      <c r="I9401" s="33">
        <v>5</v>
      </c>
      <c r="J9401" s="36">
        <v>1</v>
      </c>
      <c r="K9401" s="37">
        <v>2380000</v>
      </c>
      <c r="L9401" s="38" t="s">
        <v>12</v>
      </c>
      <c r="M9401" s="38" t="s">
        <v>13</v>
      </c>
    </row>
    <row r="9402" spans="1:13" s="39" customFormat="1" ht="12.75" x14ac:dyDescent="0.2">
      <c r="A9402" s="33" t="s">
        <v>27</v>
      </c>
      <c r="B9402" s="33" t="s">
        <v>587</v>
      </c>
      <c r="C9402" s="34">
        <v>10</v>
      </c>
      <c r="D9402" s="33" t="s">
        <v>95</v>
      </c>
      <c r="E9402" s="33" t="s">
        <v>9752</v>
      </c>
      <c r="F9402" s="35">
        <v>73152100</v>
      </c>
      <c r="G9402" s="33" t="s">
        <v>466</v>
      </c>
      <c r="H9402" s="33">
        <v>3</v>
      </c>
      <c r="I9402" s="33">
        <v>5</v>
      </c>
      <c r="J9402" s="36">
        <v>1</v>
      </c>
      <c r="K9402" s="37">
        <v>2380000</v>
      </c>
      <c r="L9402" s="38" t="s">
        <v>12</v>
      </c>
      <c r="M9402" s="38" t="s">
        <v>13</v>
      </c>
    </row>
    <row r="9403" spans="1:13" s="39" customFormat="1" ht="12.75" x14ac:dyDescent="0.2">
      <c r="A9403" s="33" t="s">
        <v>27</v>
      </c>
      <c r="B9403" s="33" t="s">
        <v>587</v>
      </c>
      <c r="C9403" s="34">
        <v>10</v>
      </c>
      <c r="D9403" s="33" t="s">
        <v>95</v>
      </c>
      <c r="E9403" s="33" t="s">
        <v>9753</v>
      </c>
      <c r="F9403" s="35">
        <v>73152100</v>
      </c>
      <c r="G9403" s="33" t="s">
        <v>466</v>
      </c>
      <c r="H9403" s="33">
        <v>3</v>
      </c>
      <c r="I9403" s="33">
        <v>5</v>
      </c>
      <c r="J9403" s="36">
        <v>1</v>
      </c>
      <c r="K9403" s="37">
        <v>2380000</v>
      </c>
      <c r="L9403" s="38" t="s">
        <v>12</v>
      </c>
      <c r="M9403" s="38" t="s">
        <v>13</v>
      </c>
    </row>
    <row r="9404" spans="1:13" s="39" customFormat="1" ht="12.75" x14ac:dyDescent="0.2">
      <c r="A9404" s="33" t="s">
        <v>27</v>
      </c>
      <c r="B9404" s="33" t="s">
        <v>587</v>
      </c>
      <c r="C9404" s="34">
        <v>10</v>
      </c>
      <c r="D9404" s="33" t="s">
        <v>95</v>
      </c>
      <c r="E9404" s="33" t="s">
        <v>9754</v>
      </c>
      <c r="F9404" s="35">
        <v>72101500</v>
      </c>
      <c r="G9404" s="33" t="s">
        <v>466</v>
      </c>
      <c r="H9404" s="33">
        <v>3</v>
      </c>
      <c r="I9404" s="33">
        <v>5</v>
      </c>
      <c r="J9404" s="36">
        <v>1</v>
      </c>
      <c r="K9404" s="37">
        <v>1785000</v>
      </c>
      <c r="L9404" s="38" t="s">
        <v>12</v>
      </c>
      <c r="M9404" s="38" t="s">
        <v>13</v>
      </c>
    </row>
    <row r="9405" spans="1:13" s="39" customFormat="1" ht="12.75" x14ac:dyDescent="0.2">
      <c r="A9405" s="33" t="s">
        <v>27</v>
      </c>
      <c r="B9405" s="33" t="s">
        <v>587</v>
      </c>
      <c r="C9405" s="34">
        <v>10</v>
      </c>
      <c r="D9405" s="33" t="s">
        <v>95</v>
      </c>
      <c r="E9405" s="33" t="s">
        <v>9755</v>
      </c>
      <c r="F9405" s="35">
        <v>72154500</v>
      </c>
      <c r="G9405" s="33" t="s">
        <v>466</v>
      </c>
      <c r="H9405" s="33">
        <v>3</v>
      </c>
      <c r="I9405" s="33">
        <v>5</v>
      </c>
      <c r="J9405" s="36">
        <v>1</v>
      </c>
      <c r="K9405" s="37">
        <v>1785000</v>
      </c>
      <c r="L9405" s="38" t="s">
        <v>12</v>
      </c>
      <c r="M9405" s="38" t="s">
        <v>13</v>
      </c>
    </row>
    <row r="9406" spans="1:13" s="39" customFormat="1" ht="12.75" x14ac:dyDescent="0.2">
      <c r="A9406" s="33" t="s">
        <v>27</v>
      </c>
      <c r="B9406" s="33" t="s">
        <v>587</v>
      </c>
      <c r="C9406" s="34">
        <v>10</v>
      </c>
      <c r="D9406" s="33" t="s">
        <v>95</v>
      </c>
      <c r="E9406" s="33" t="s">
        <v>9756</v>
      </c>
      <c r="F9406" s="35">
        <v>73152101</v>
      </c>
      <c r="G9406" s="33" t="s">
        <v>466</v>
      </c>
      <c r="H9406" s="33">
        <v>3</v>
      </c>
      <c r="I9406" s="33">
        <v>5</v>
      </c>
      <c r="J9406" s="36">
        <v>1</v>
      </c>
      <c r="K9406" s="37">
        <v>1735013</v>
      </c>
      <c r="L9406" s="38" t="s">
        <v>12</v>
      </c>
      <c r="M9406" s="38" t="s">
        <v>13</v>
      </c>
    </row>
    <row r="9407" spans="1:13" s="39" customFormat="1" ht="12.75" x14ac:dyDescent="0.2">
      <c r="A9407" s="33" t="s">
        <v>27</v>
      </c>
      <c r="B9407" s="33" t="s">
        <v>587</v>
      </c>
      <c r="C9407" s="34">
        <v>10</v>
      </c>
      <c r="D9407" s="33" t="s">
        <v>95</v>
      </c>
      <c r="E9407" s="33" t="s">
        <v>9757</v>
      </c>
      <c r="F9407" s="35">
        <v>73152100</v>
      </c>
      <c r="G9407" s="33" t="s">
        <v>466</v>
      </c>
      <c r="H9407" s="33">
        <v>3</v>
      </c>
      <c r="I9407" s="33">
        <v>5</v>
      </c>
      <c r="J9407" s="36">
        <v>1</v>
      </c>
      <c r="K9407" s="37">
        <v>2380000</v>
      </c>
      <c r="L9407" s="38" t="s">
        <v>12</v>
      </c>
      <c r="M9407" s="38" t="s">
        <v>13</v>
      </c>
    </row>
    <row r="9408" spans="1:13" s="39" customFormat="1" ht="12.75" x14ac:dyDescent="0.2">
      <c r="A9408" s="33" t="s">
        <v>27</v>
      </c>
      <c r="B9408" s="33" t="s">
        <v>587</v>
      </c>
      <c r="C9408" s="34">
        <v>10</v>
      </c>
      <c r="D9408" s="33" t="s">
        <v>95</v>
      </c>
      <c r="E9408" s="33" t="s">
        <v>9758</v>
      </c>
      <c r="F9408" s="35">
        <v>73152100</v>
      </c>
      <c r="G9408" s="33" t="s">
        <v>466</v>
      </c>
      <c r="H9408" s="33">
        <v>3</v>
      </c>
      <c r="I9408" s="33">
        <v>5</v>
      </c>
      <c r="J9408" s="36">
        <v>1</v>
      </c>
      <c r="K9408" s="37">
        <v>2380000</v>
      </c>
      <c r="L9408" s="38" t="s">
        <v>12</v>
      </c>
      <c r="M9408" s="38" t="s">
        <v>13</v>
      </c>
    </row>
    <row r="9409" spans="1:13" s="39" customFormat="1" ht="12.75" x14ac:dyDescent="0.2">
      <c r="A9409" s="33" t="s">
        <v>27</v>
      </c>
      <c r="B9409" s="33" t="s">
        <v>587</v>
      </c>
      <c r="C9409" s="34">
        <v>10</v>
      </c>
      <c r="D9409" s="33" t="s">
        <v>95</v>
      </c>
      <c r="E9409" s="33" t="s">
        <v>9759</v>
      </c>
      <c r="F9409" s="35">
        <v>72101500</v>
      </c>
      <c r="G9409" s="33" t="s">
        <v>466</v>
      </c>
      <c r="H9409" s="33">
        <v>3</v>
      </c>
      <c r="I9409" s="33">
        <v>5</v>
      </c>
      <c r="J9409" s="36">
        <v>1</v>
      </c>
      <c r="K9409" s="37">
        <v>1912500</v>
      </c>
      <c r="L9409" s="38" t="s">
        <v>12</v>
      </c>
      <c r="M9409" s="38" t="s">
        <v>13</v>
      </c>
    </row>
    <row r="9410" spans="1:13" s="39" customFormat="1" ht="12.75" x14ac:dyDescent="0.2">
      <c r="A9410" s="33" t="s">
        <v>27</v>
      </c>
      <c r="B9410" s="33" t="s">
        <v>587</v>
      </c>
      <c r="C9410" s="34">
        <v>10</v>
      </c>
      <c r="D9410" s="33" t="s">
        <v>95</v>
      </c>
      <c r="E9410" s="33" t="s">
        <v>9760</v>
      </c>
      <c r="F9410" s="35">
        <v>73152100</v>
      </c>
      <c r="G9410" s="33" t="s">
        <v>466</v>
      </c>
      <c r="H9410" s="33">
        <v>3</v>
      </c>
      <c r="I9410" s="33">
        <v>5</v>
      </c>
      <c r="J9410" s="36">
        <v>1</v>
      </c>
      <c r="K9410" s="37">
        <v>2380000</v>
      </c>
      <c r="L9410" s="38" t="s">
        <v>12</v>
      </c>
      <c r="M9410" s="38" t="s">
        <v>13</v>
      </c>
    </row>
    <row r="9411" spans="1:13" s="39" customFormat="1" ht="12.75" x14ac:dyDescent="0.2">
      <c r="A9411" s="33" t="s">
        <v>27</v>
      </c>
      <c r="B9411" s="33" t="s">
        <v>587</v>
      </c>
      <c r="C9411" s="34">
        <v>10</v>
      </c>
      <c r="D9411" s="33" t="s">
        <v>95</v>
      </c>
      <c r="E9411" s="33" t="s">
        <v>9761</v>
      </c>
      <c r="F9411" s="35">
        <v>72154500</v>
      </c>
      <c r="G9411" s="33" t="s">
        <v>466</v>
      </c>
      <c r="H9411" s="33">
        <v>3</v>
      </c>
      <c r="I9411" s="33">
        <v>5</v>
      </c>
      <c r="J9411" s="36">
        <v>1</v>
      </c>
      <c r="K9411" s="37">
        <v>2975000</v>
      </c>
      <c r="L9411" s="38" t="s">
        <v>12</v>
      </c>
      <c r="M9411" s="38" t="s">
        <v>13</v>
      </c>
    </row>
    <row r="9412" spans="1:13" s="39" customFormat="1" ht="12.75" x14ac:dyDescent="0.2">
      <c r="A9412" s="33" t="s">
        <v>27</v>
      </c>
      <c r="B9412" s="33" t="s">
        <v>587</v>
      </c>
      <c r="C9412" s="34">
        <v>10</v>
      </c>
      <c r="D9412" s="33" t="s">
        <v>95</v>
      </c>
      <c r="E9412" s="33" t="s">
        <v>9762</v>
      </c>
      <c r="F9412" s="35">
        <v>73152100</v>
      </c>
      <c r="G9412" s="33" t="s">
        <v>466</v>
      </c>
      <c r="H9412" s="33">
        <v>3</v>
      </c>
      <c r="I9412" s="33">
        <v>5</v>
      </c>
      <c r="J9412" s="36">
        <v>1</v>
      </c>
      <c r="K9412" s="37">
        <v>2380000</v>
      </c>
      <c r="L9412" s="38" t="s">
        <v>12</v>
      </c>
      <c r="M9412" s="38" t="s">
        <v>13</v>
      </c>
    </row>
    <row r="9413" spans="1:13" s="39" customFormat="1" ht="12.75" x14ac:dyDescent="0.2">
      <c r="A9413" s="33" t="s">
        <v>27</v>
      </c>
      <c r="B9413" s="33" t="s">
        <v>587</v>
      </c>
      <c r="C9413" s="34">
        <v>10</v>
      </c>
      <c r="D9413" s="33" t="s">
        <v>95</v>
      </c>
      <c r="E9413" s="33" t="s">
        <v>9763</v>
      </c>
      <c r="F9413" s="35">
        <v>72154500</v>
      </c>
      <c r="G9413" s="33" t="s">
        <v>466</v>
      </c>
      <c r="H9413" s="33">
        <v>3</v>
      </c>
      <c r="I9413" s="33">
        <v>5</v>
      </c>
      <c r="J9413" s="36">
        <v>1</v>
      </c>
      <c r="K9413" s="37">
        <v>2975000</v>
      </c>
      <c r="L9413" s="38" t="s">
        <v>12</v>
      </c>
      <c r="M9413" s="38" t="s">
        <v>13</v>
      </c>
    </row>
    <row r="9414" spans="1:13" s="39" customFormat="1" ht="12.75" x14ac:dyDescent="0.2">
      <c r="A9414" s="33" t="s">
        <v>27</v>
      </c>
      <c r="B9414" s="33" t="s">
        <v>587</v>
      </c>
      <c r="C9414" s="34">
        <v>10</v>
      </c>
      <c r="D9414" s="33" t="s">
        <v>95</v>
      </c>
      <c r="E9414" s="33" t="s">
        <v>9764</v>
      </c>
      <c r="F9414" s="35">
        <v>73152101</v>
      </c>
      <c r="G9414" s="33" t="s">
        <v>466</v>
      </c>
      <c r="H9414" s="33">
        <v>5</v>
      </c>
      <c r="I9414" s="33">
        <v>2</v>
      </c>
      <c r="J9414" s="36">
        <v>1</v>
      </c>
      <c r="K9414" s="37">
        <v>3144984</v>
      </c>
      <c r="L9414" s="38" t="s">
        <v>12</v>
      </c>
      <c r="M9414" s="38" t="s">
        <v>13</v>
      </c>
    </row>
    <row r="9415" spans="1:13" s="39" customFormat="1" ht="12.75" x14ac:dyDescent="0.2">
      <c r="A9415" s="33" t="s">
        <v>27</v>
      </c>
      <c r="B9415" s="33" t="s">
        <v>587</v>
      </c>
      <c r="C9415" s="34">
        <v>10</v>
      </c>
      <c r="D9415" s="33" t="s">
        <v>95</v>
      </c>
      <c r="E9415" s="33" t="s">
        <v>9765</v>
      </c>
      <c r="F9415" s="35">
        <v>72154500</v>
      </c>
      <c r="G9415" s="33" t="s">
        <v>466</v>
      </c>
      <c r="H9415" s="33">
        <v>3</v>
      </c>
      <c r="I9415" s="33">
        <v>5</v>
      </c>
      <c r="J9415" s="36">
        <v>1</v>
      </c>
      <c r="K9415" s="37">
        <v>3570000</v>
      </c>
      <c r="L9415" s="38" t="s">
        <v>12</v>
      </c>
      <c r="M9415" s="38" t="s">
        <v>13</v>
      </c>
    </row>
    <row r="9416" spans="1:13" s="39" customFormat="1" ht="12.75" x14ac:dyDescent="0.2">
      <c r="A9416" s="33" t="s">
        <v>27</v>
      </c>
      <c r="B9416" s="33" t="s">
        <v>587</v>
      </c>
      <c r="C9416" s="34">
        <v>10</v>
      </c>
      <c r="D9416" s="33" t="s">
        <v>95</v>
      </c>
      <c r="E9416" s="33" t="s">
        <v>9766</v>
      </c>
      <c r="F9416" s="35">
        <v>73152100</v>
      </c>
      <c r="G9416" s="33" t="s">
        <v>466</v>
      </c>
      <c r="H9416" s="33">
        <v>3</v>
      </c>
      <c r="I9416" s="33">
        <v>5</v>
      </c>
      <c r="J9416" s="36">
        <v>1</v>
      </c>
      <c r="K9416" s="37">
        <v>2380000</v>
      </c>
      <c r="L9416" s="38" t="s">
        <v>12</v>
      </c>
      <c r="M9416" s="38" t="s">
        <v>13</v>
      </c>
    </row>
    <row r="9417" spans="1:13" s="39" customFormat="1" ht="12.75" x14ac:dyDescent="0.2">
      <c r="A9417" s="33" t="s">
        <v>27</v>
      </c>
      <c r="B9417" s="33" t="s">
        <v>587</v>
      </c>
      <c r="C9417" s="34">
        <v>10</v>
      </c>
      <c r="D9417" s="33" t="s">
        <v>95</v>
      </c>
      <c r="E9417" s="33" t="s">
        <v>9767</v>
      </c>
      <c r="F9417" s="35">
        <v>73152100</v>
      </c>
      <c r="G9417" s="33" t="s">
        <v>466</v>
      </c>
      <c r="H9417" s="33">
        <v>3</v>
      </c>
      <c r="I9417" s="33">
        <v>5</v>
      </c>
      <c r="J9417" s="36">
        <v>1</v>
      </c>
      <c r="K9417" s="37">
        <v>2380000</v>
      </c>
      <c r="L9417" s="38" t="s">
        <v>12</v>
      </c>
      <c r="M9417" s="38" t="s">
        <v>13</v>
      </c>
    </row>
    <row r="9418" spans="1:13" s="39" customFormat="1" ht="12.75" x14ac:dyDescent="0.2">
      <c r="A9418" s="33" t="s">
        <v>27</v>
      </c>
      <c r="B9418" s="33" t="s">
        <v>587</v>
      </c>
      <c r="C9418" s="34">
        <v>10</v>
      </c>
      <c r="D9418" s="33" t="s">
        <v>95</v>
      </c>
      <c r="E9418" s="33" t="s">
        <v>9768</v>
      </c>
      <c r="F9418" s="35">
        <v>73152100</v>
      </c>
      <c r="G9418" s="33" t="s">
        <v>466</v>
      </c>
      <c r="H9418" s="33">
        <v>3</v>
      </c>
      <c r="I9418" s="33">
        <v>5</v>
      </c>
      <c r="J9418" s="36">
        <v>1</v>
      </c>
      <c r="K9418" s="37">
        <v>2380000</v>
      </c>
      <c r="L9418" s="38" t="s">
        <v>12</v>
      </c>
      <c r="M9418" s="38" t="s">
        <v>13</v>
      </c>
    </row>
    <row r="9419" spans="1:13" s="39" customFormat="1" ht="12.75" x14ac:dyDescent="0.2">
      <c r="A9419" s="33" t="s">
        <v>27</v>
      </c>
      <c r="B9419" s="33" t="s">
        <v>587</v>
      </c>
      <c r="C9419" s="34">
        <v>10</v>
      </c>
      <c r="D9419" s="33" t="s">
        <v>95</v>
      </c>
      <c r="E9419" s="33" t="s">
        <v>9769</v>
      </c>
      <c r="F9419" s="35">
        <v>73152100</v>
      </c>
      <c r="G9419" s="33" t="s">
        <v>466</v>
      </c>
      <c r="H9419" s="33">
        <v>3</v>
      </c>
      <c r="I9419" s="33">
        <v>5</v>
      </c>
      <c r="J9419" s="36">
        <v>1</v>
      </c>
      <c r="K9419" s="37">
        <v>2380000</v>
      </c>
      <c r="L9419" s="38" t="s">
        <v>12</v>
      </c>
      <c r="M9419" s="38" t="s">
        <v>13</v>
      </c>
    </row>
    <row r="9420" spans="1:13" s="39" customFormat="1" ht="12.75" x14ac:dyDescent="0.2">
      <c r="A9420" s="33" t="s">
        <v>27</v>
      </c>
      <c r="B9420" s="33" t="s">
        <v>587</v>
      </c>
      <c r="C9420" s="34">
        <v>10</v>
      </c>
      <c r="D9420" s="33" t="s">
        <v>95</v>
      </c>
      <c r="E9420" s="33" t="s">
        <v>9770</v>
      </c>
      <c r="F9420" s="35">
        <v>73152100</v>
      </c>
      <c r="G9420" s="33" t="s">
        <v>466</v>
      </c>
      <c r="H9420" s="33">
        <v>3</v>
      </c>
      <c r="I9420" s="33">
        <v>5</v>
      </c>
      <c r="J9420" s="36">
        <v>1</v>
      </c>
      <c r="K9420" s="37">
        <v>2380000</v>
      </c>
      <c r="L9420" s="38" t="s">
        <v>12</v>
      </c>
      <c r="M9420" s="38" t="s">
        <v>13</v>
      </c>
    </row>
    <row r="9421" spans="1:13" s="39" customFormat="1" ht="12.75" x14ac:dyDescent="0.2">
      <c r="A9421" s="33" t="s">
        <v>27</v>
      </c>
      <c r="B9421" s="33" t="s">
        <v>587</v>
      </c>
      <c r="C9421" s="34">
        <v>10</v>
      </c>
      <c r="D9421" s="33" t="s">
        <v>95</v>
      </c>
      <c r="E9421" s="33" t="s">
        <v>9771</v>
      </c>
      <c r="F9421" s="35">
        <v>73152100</v>
      </c>
      <c r="G9421" s="33" t="s">
        <v>466</v>
      </c>
      <c r="H9421" s="33">
        <v>3</v>
      </c>
      <c r="I9421" s="33">
        <v>5</v>
      </c>
      <c r="J9421" s="36">
        <v>1</v>
      </c>
      <c r="K9421" s="37">
        <v>2380000</v>
      </c>
      <c r="L9421" s="38" t="s">
        <v>12</v>
      </c>
      <c r="M9421" s="38" t="s">
        <v>13</v>
      </c>
    </row>
    <row r="9422" spans="1:13" s="39" customFormat="1" ht="12.75" x14ac:dyDescent="0.2">
      <c r="A9422" s="33" t="s">
        <v>27</v>
      </c>
      <c r="B9422" s="33" t="s">
        <v>587</v>
      </c>
      <c r="C9422" s="34">
        <v>10</v>
      </c>
      <c r="D9422" s="33" t="s">
        <v>95</v>
      </c>
      <c r="E9422" s="33" t="s">
        <v>9772</v>
      </c>
      <c r="F9422" s="35">
        <v>72154500</v>
      </c>
      <c r="G9422" s="33" t="s">
        <v>466</v>
      </c>
      <c r="H9422" s="33">
        <v>3</v>
      </c>
      <c r="I9422" s="33">
        <v>5</v>
      </c>
      <c r="J9422" s="36">
        <v>1</v>
      </c>
      <c r="K9422" s="37">
        <v>4165000</v>
      </c>
      <c r="L9422" s="38" t="s">
        <v>12</v>
      </c>
      <c r="M9422" s="38" t="s">
        <v>13</v>
      </c>
    </row>
    <row r="9423" spans="1:13" s="39" customFormat="1" ht="12.75" x14ac:dyDescent="0.2">
      <c r="A9423" s="33" t="s">
        <v>27</v>
      </c>
      <c r="B9423" s="33" t="s">
        <v>587</v>
      </c>
      <c r="C9423" s="34">
        <v>10</v>
      </c>
      <c r="D9423" s="33" t="s">
        <v>95</v>
      </c>
      <c r="E9423" s="33" t="s">
        <v>9773</v>
      </c>
      <c r="F9423" s="35">
        <v>73152100</v>
      </c>
      <c r="G9423" s="33" t="s">
        <v>466</v>
      </c>
      <c r="H9423" s="33">
        <v>5</v>
      </c>
      <c r="I9423" s="33">
        <v>7</v>
      </c>
      <c r="J9423" s="36">
        <v>1</v>
      </c>
      <c r="K9423" s="37">
        <v>4760000</v>
      </c>
      <c r="L9423" s="38" t="s">
        <v>12</v>
      </c>
      <c r="M9423" s="38" t="s">
        <v>13</v>
      </c>
    </row>
    <row r="9424" spans="1:13" s="39" customFormat="1" ht="12.75" x14ac:dyDescent="0.2">
      <c r="A9424" s="33" t="s">
        <v>27</v>
      </c>
      <c r="B9424" s="33" t="s">
        <v>587</v>
      </c>
      <c r="C9424" s="34">
        <v>10</v>
      </c>
      <c r="D9424" s="33" t="s">
        <v>95</v>
      </c>
      <c r="E9424" s="33" t="s">
        <v>9774</v>
      </c>
      <c r="F9424" s="35">
        <v>72154500</v>
      </c>
      <c r="G9424" s="33" t="s">
        <v>466</v>
      </c>
      <c r="H9424" s="33">
        <v>3</v>
      </c>
      <c r="I9424" s="33">
        <v>5</v>
      </c>
      <c r="J9424" s="36">
        <v>1</v>
      </c>
      <c r="K9424" s="37">
        <v>4760000</v>
      </c>
      <c r="L9424" s="38" t="s">
        <v>12</v>
      </c>
      <c r="M9424" s="38" t="s">
        <v>13</v>
      </c>
    </row>
    <row r="9425" spans="1:13" s="39" customFormat="1" ht="12.75" x14ac:dyDescent="0.2">
      <c r="A9425" s="33" t="s">
        <v>27</v>
      </c>
      <c r="B9425" s="33" t="s">
        <v>587</v>
      </c>
      <c r="C9425" s="34">
        <v>10</v>
      </c>
      <c r="D9425" s="33" t="s">
        <v>95</v>
      </c>
      <c r="E9425" s="33" t="s">
        <v>9775</v>
      </c>
      <c r="F9425" s="35">
        <v>73152100</v>
      </c>
      <c r="G9425" s="33" t="s">
        <v>466</v>
      </c>
      <c r="H9425" s="33">
        <v>3</v>
      </c>
      <c r="I9425" s="33">
        <v>5</v>
      </c>
      <c r="J9425" s="36">
        <v>1</v>
      </c>
      <c r="K9425" s="37">
        <v>2380000</v>
      </c>
      <c r="L9425" s="38" t="s">
        <v>12</v>
      </c>
      <c r="M9425" s="38" t="s">
        <v>13</v>
      </c>
    </row>
    <row r="9426" spans="1:13" s="39" customFormat="1" ht="12.75" x14ac:dyDescent="0.2">
      <c r="A9426" s="33" t="s">
        <v>27</v>
      </c>
      <c r="B9426" s="33" t="s">
        <v>587</v>
      </c>
      <c r="C9426" s="34">
        <v>10</v>
      </c>
      <c r="D9426" s="33" t="s">
        <v>95</v>
      </c>
      <c r="E9426" s="33" t="s">
        <v>9776</v>
      </c>
      <c r="F9426" s="35">
        <v>73152100</v>
      </c>
      <c r="G9426" s="33" t="s">
        <v>466</v>
      </c>
      <c r="H9426" s="33">
        <v>3</v>
      </c>
      <c r="I9426" s="33">
        <v>5</v>
      </c>
      <c r="J9426" s="36">
        <v>1</v>
      </c>
      <c r="K9426" s="37">
        <v>2380000</v>
      </c>
      <c r="L9426" s="38" t="s">
        <v>12</v>
      </c>
      <c r="M9426" s="38" t="s">
        <v>13</v>
      </c>
    </row>
    <row r="9427" spans="1:13" s="39" customFormat="1" ht="12.75" x14ac:dyDescent="0.2">
      <c r="A9427" s="33" t="s">
        <v>27</v>
      </c>
      <c r="B9427" s="33" t="s">
        <v>587</v>
      </c>
      <c r="C9427" s="34">
        <v>10</v>
      </c>
      <c r="D9427" s="33" t="s">
        <v>95</v>
      </c>
      <c r="E9427" s="33" t="s">
        <v>9777</v>
      </c>
      <c r="F9427" s="35">
        <v>73152100</v>
      </c>
      <c r="G9427" s="33" t="s">
        <v>466</v>
      </c>
      <c r="H9427" s="33">
        <v>3</v>
      </c>
      <c r="I9427" s="33">
        <v>5</v>
      </c>
      <c r="J9427" s="36">
        <v>1</v>
      </c>
      <c r="K9427" s="37">
        <v>4760000</v>
      </c>
      <c r="L9427" s="38" t="s">
        <v>12</v>
      </c>
      <c r="M9427" s="38" t="s">
        <v>13</v>
      </c>
    </row>
    <row r="9428" spans="1:13" s="39" customFormat="1" ht="12.75" x14ac:dyDescent="0.2">
      <c r="A9428" s="33" t="s">
        <v>27</v>
      </c>
      <c r="B9428" s="33" t="s">
        <v>587</v>
      </c>
      <c r="C9428" s="34">
        <v>10</v>
      </c>
      <c r="D9428" s="33" t="s">
        <v>95</v>
      </c>
      <c r="E9428" s="33" t="s">
        <v>9778</v>
      </c>
      <c r="F9428" s="35">
        <v>81141504</v>
      </c>
      <c r="G9428" s="33" t="s">
        <v>466</v>
      </c>
      <c r="H9428" s="33">
        <v>2</v>
      </c>
      <c r="I9428" s="33">
        <v>7</v>
      </c>
      <c r="J9428" s="36">
        <v>1</v>
      </c>
      <c r="K9428" s="37">
        <v>4165000</v>
      </c>
      <c r="L9428" s="38" t="s">
        <v>12</v>
      </c>
      <c r="M9428" s="38" t="s">
        <v>13</v>
      </c>
    </row>
    <row r="9429" spans="1:13" s="39" customFormat="1" ht="12.75" x14ac:dyDescent="0.2">
      <c r="A9429" s="33" t="s">
        <v>27</v>
      </c>
      <c r="B9429" s="33" t="s">
        <v>587</v>
      </c>
      <c r="C9429" s="34">
        <v>10</v>
      </c>
      <c r="D9429" s="33" t="s">
        <v>95</v>
      </c>
      <c r="E9429" s="33" t="s">
        <v>9779</v>
      </c>
      <c r="F9429" s="35">
        <v>72101500</v>
      </c>
      <c r="G9429" s="33" t="s">
        <v>466</v>
      </c>
      <c r="H9429" s="33">
        <v>3</v>
      </c>
      <c r="I9429" s="33">
        <v>5</v>
      </c>
      <c r="J9429" s="36">
        <v>1</v>
      </c>
      <c r="K9429" s="37">
        <v>4462500</v>
      </c>
      <c r="L9429" s="38" t="s">
        <v>12</v>
      </c>
      <c r="M9429" s="38" t="s">
        <v>13</v>
      </c>
    </row>
    <row r="9430" spans="1:13" s="39" customFormat="1" ht="12.75" x14ac:dyDescent="0.2">
      <c r="A9430" s="33" t="s">
        <v>27</v>
      </c>
      <c r="B9430" s="33" t="s">
        <v>587</v>
      </c>
      <c r="C9430" s="34">
        <v>10</v>
      </c>
      <c r="D9430" s="33" t="s">
        <v>95</v>
      </c>
      <c r="E9430" s="33" t="s">
        <v>9780</v>
      </c>
      <c r="F9430" s="35">
        <v>72154100</v>
      </c>
      <c r="G9430" s="33" t="s">
        <v>466</v>
      </c>
      <c r="H9430" s="33">
        <v>3</v>
      </c>
      <c r="I9430" s="33">
        <v>5</v>
      </c>
      <c r="J9430" s="36">
        <v>1</v>
      </c>
      <c r="K9430" s="37">
        <v>3749994</v>
      </c>
      <c r="L9430" s="38" t="s">
        <v>12</v>
      </c>
      <c r="M9430" s="38" t="s">
        <v>13</v>
      </c>
    </row>
    <row r="9431" spans="1:13" s="39" customFormat="1" ht="12.75" x14ac:dyDescent="0.2">
      <c r="A9431" s="33" t="s">
        <v>27</v>
      </c>
      <c r="B9431" s="33" t="s">
        <v>587</v>
      </c>
      <c r="C9431" s="34">
        <v>10</v>
      </c>
      <c r="D9431" s="33" t="s">
        <v>95</v>
      </c>
      <c r="E9431" s="33" t="s">
        <v>9781</v>
      </c>
      <c r="F9431" s="35">
        <v>72154100</v>
      </c>
      <c r="G9431" s="33" t="s">
        <v>466</v>
      </c>
      <c r="H9431" s="33">
        <v>3</v>
      </c>
      <c r="I9431" s="33">
        <v>5</v>
      </c>
      <c r="J9431" s="36">
        <v>1</v>
      </c>
      <c r="K9431" s="37">
        <v>3749994</v>
      </c>
      <c r="L9431" s="38" t="s">
        <v>12</v>
      </c>
      <c r="M9431" s="38" t="s">
        <v>13</v>
      </c>
    </row>
    <row r="9432" spans="1:13" s="39" customFormat="1" ht="12.75" x14ac:dyDescent="0.2">
      <c r="A9432" s="33" t="s">
        <v>27</v>
      </c>
      <c r="B9432" s="33" t="s">
        <v>587</v>
      </c>
      <c r="C9432" s="34">
        <v>10</v>
      </c>
      <c r="D9432" s="33" t="s">
        <v>95</v>
      </c>
      <c r="E9432" s="33" t="s">
        <v>9782</v>
      </c>
      <c r="F9432" s="35">
        <v>73152100</v>
      </c>
      <c r="G9432" s="33" t="s">
        <v>466</v>
      </c>
      <c r="H9432" s="33">
        <v>3</v>
      </c>
      <c r="I9432" s="33">
        <v>5</v>
      </c>
      <c r="J9432" s="36">
        <v>1</v>
      </c>
      <c r="K9432" s="37">
        <v>5355000</v>
      </c>
      <c r="L9432" s="38" t="s">
        <v>12</v>
      </c>
      <c r="M9432" s="38" t="s">
        <v>13</v>
      </c>
    </row>
    <row r="9433" spans="1:13" s="39" customFormat="1" ht="12.75" x14ac:dyDescent="0.2">
      <c r="A9433" s="33" t="s">
        <v>27</v>
      </c>
      <c r="B9433" s="33" t="s">
        <v>587</v>
      </c>
      <c r="C9433" s="34">
        <v>10</v>
      </c>
      <c r="D9433" s="33" t="s">
        <v>95</v>
      </c>
      <c r="E9433" s="33" t="s">
        <v>9783</v>
      </c>
      <c r="F9433" s="35">
        <v>72154100</v>
      </c>
      <c r="G9433" s="33" t="s">
        <v>466</v>
      </c>
      <c r="H9433" s="33">
        <v>3</v>
      </c>
      <c r="I9433" s="33">
        <v>5</v>
      </c>
      <c r="J9433" s="36">
        <v>1</v>
      </c>
      <c r="K9433" s="37">
        <v>3825000</v>
      </c>
      <c r="L9433" s="38" t="s">
        <v>12</v>
      </c>
      <c r="M9433" s="38" t="s">
        <v>13</v>
      </c>
    </row>
    <row r="9434" spans="1:13" s="39" customFormat="1" ht="12.75" x14ac:dyDescent="0.2">
      <c r="A9434" s="33" t="s">
        <v>27</v>
      </c>
      <c r="B9434" s="33" t="s">
        <v>587</v>
      </c>
      <c r="C9434" s="34">
        <v>10</v>
      </c>
      <c r="D9434" s="33" t="s">
        <v>95</v>
      </c>
      <c r="E9434" s="33" t="s">
        <v>9784</v>
      </c>
      <c r="F9434" s="35">
        <v>73152100</v>
      </c>
      <c r="G9434" s="33" t="s">
        <v>466</v>
      </c>
      <c r="H9434" s="33">
        <v>3</v>
      </c>
      <c r="I9434" s="33">
        <v>5</v>
      </c>
      <c r="J9434" s="36">
        <v>1</v>
      </c>
      <c r="K9434" s="37">
        <v>4459950</v>
      </c>
      <c r="L9434" s="38" t="s">
        <v>12</v>
      </c>
      <c r="M9434" s="38" t="s">
        <v>13</v>
      </c>
    </row>
    <row r="9435" spans="1:13" s="39" customFormat="1" ht="12.75" x14ac:dyDescent="0.2">
      <c r="A9435" s="33" t="s">
        <v>27</v>
      </c>
      <c r="B9435" s="33" t="s">
        <v>587</v>
      </c>
      <c r="C9435" s="34">
        <v>10</v>
      </c>
      <c r="D9435" s="33" t="s">
        <v>95</v>
      </c>
      <c r="E9435" s="33" t="s">
        <v>9785</v>
      </c>
      <c r="F9435" s="35">
        <v>76111600</v>
      </c>
      <c r="G9435" s="33" t="s">
        <v>466</v>
      </c>
      <c r="H9435" s="33">
        <v>3</v>
      </c>
      <c r="I9435" s="33">
        <v>5</v>
      </c>
      <c r="J9435" s="36">
        <v>1</v>
      </c>
      <c r="K9435" s="37">
        <v>3570000</v>
      </c>
      <c r="L9435" s="38" t="s">
        <v>12</v>
      </c>
      <c r="M9435" s="38" t="s">
        <v>13</v>
      </c>
    </row>
    <row r="9436" spans="1:13" s="39" customFormat="1" ht="12.75" x14ac:dyDescent="0.2">
      <c r="A9436" s="33" t="s">
        <v>27</v>
      </c>
      <c r="B9436" s="33" t="s">
        <v>587</v>
      </c>
      <c r="C9436" s="34">
        <v>10</v>
      </c>
      <c r="D9436" s="33" t="s">
        <v>95</v>
      </c>
      <c r="E9436" s="33" t="s">
        <v>9786</v>
      </c>
      <c r="F9436" s="35">
        <v>73152100</v>
      </c>
      <c r="G9436" s="33" t="s">
        <v>466</v>
      </c>
      <c r="H9436" s="33">
        <v>3</v>
      </c>
      <c r="I9436" s="33">
        <v>5</v>
      </c>
      <c r="J9436" s="36">
        <v>1</v>
      </c>
      <c r="K9436" s="37">
        <v>2380000</v>
      </c>
      <c r="L9436" s="38" t="s">
        <v>12</v>
      </c>
      <c r="M9436" s="38" t="s">
        <v>13</v>
      </c>
    </row>
    <row r="9437" spans="1:13" s="39" customFormat="1" ht="12.75" x14ac:dyDescent="0.2">
      <c r="A9437" s="33" t="s">
        <v>27</v>
      </c>
      <c r="B9437" s="33" t="s">
        <v>587</v>
      </c>
      <c r="C9437" s="34">
        <v>10</v>
      </c>
      <c r="D9437" s="33" t="s">
        <v>95</v>
      </c>
      <c r="E9437" s="33" t="s">
        <v>9787</v>
      </c>
      <c r="F9437" s="35">
        <v>73152100</v>
      </c>
      <c r="G9437" s="33" t="s">
        <v>466</v>
      </c>
      <c r="H9437" s="33">
        <v>3</v>
      </c>
      <c r="I9437" s="33">
        <v>5</v>
      </c>
      <c r="J9437" s="36">
        <v>1</v>
      </c>
      <c r="K9437" s="37">
        <v>1428000</v>
      </c>
      <c r="L9437" s="38" t="s">
        <v>12</v>
      </c>
      <c r="M9437" s="38" t="s">
        <v>13</v>
      </c>
    </row>
    <row r="9438" spans="1:13" s="39" customFormat="1" ht="12.75" x14ac:dyDescent="0.2">
      <c r="A9438" s="33" t="s">
        <v>27</v>
      </c>
      <c r="B9438" s="33" t="s">
        <v>587</v>
      </c>
      <c r="C9438" s="34">
        <v>10</v>
      </c>
      <c r="D9438" s="33" t="s">
        <v>95</v>
      </c>
      <c r="E9438" s="33" t="s">
        <v>9788</v>
      </c>
      <c r="F9438" s="35">
        <v>72154000</v>
      </c>
      <c r="G9438" s="33" t="s">
        <v>466</v>
      </c>
      <c r="H9438" s="33">
        <v>3</v>
      </c>
      <c r="I9438" s="33">
        <v>5</v>
      </c>
      <c r="J9438" s="36">
        <v>1</v>
      </c>
      <c r="K9438" s="37">
        <v>7140000</v>
      </c>
      <c r="L9438" s="38" t="s">
        <v>12</v>
      </c>
      <c r="M9438" s="38" t="s">
        <v>13</v>
      </c>
    </row>
    <row r="9439" spans="1:13" s="39" customFormat="1" ht="12.75" x14ac:dyDescent="0.2">
      <c r="A9439" s="33" t="s">
        <v>27</v>
      </c>
      <c r="B9439" s="33" t="s">
        <v>587</v>
      </c>
      <c r="C9439" s="34">
        <v>10</v>
      </c>
      <c r="D9439" s="33" t="s">
        <v>95</v>
      </c>
      <c r="E9439" s="33" t="s">
        <v>9789</v>
      </c>
      <c r="F9439" s="35">
        <v>73152100</v>
      </c>
      <c r="G9439" s="33" t="s">
        <v>466</v>
      </c>
      <c r="H9439" s="33">
        <v>3</v>
      </c>
      <c r="I9439" s="33">
        <v>5</v>
      </c>
      <c r="J9439" s="36">
        <v>1</v>
      </c>
      <c r="K9439" s="37">
        <v>1785000</v>
      </c>
      <c r="L9439" s="38" t="s">
        <v>12</v>
      </c>
      <c r="M9439" s="38" t="s">
        <v>13</v>
      </c>
    </row>
    <row r="9440" spans="1:13" s="39" customFormat="1" ht="12.75" x14ac:dyDescent="0.2">
      <c r="A9440" s="33" t="s">
        <v>27</v>
      </c>
      <c r="B9440" s="33" t="s">
        <v>587</v>
      </c>
      <c r="C9440" s="34">
        <v>10</v>
      </c>
      <c r="D9440" s="33" t="s">
        <v>95</v>
      </c>
      <c r="E9440" s="33" t="s">
        <v>9790</v>
      </c>
      <c r="F9440" s="35">
        <v>72154000</v>
      </c>
      <c r="G9440" s="33" t="s">
        <v>466</v>
      </c>
      <c r="H9440" s="33">
        <v>3</v>
      </c>
      <c r="I9440" s="33">
        <v>5</v>
      </c>
      <c r="J9440" s="36">
        <v>1</v>
      </c>
      <c r="K9440" s="37">
        <v>7140000</v>
      </c>
      <c r="L9440" s="38" t="s">
        <v>12</v>
      </c>
      <c r="M9440" s="38" t="s">
        <v>13</v>
      </c>
    </row>
    <row r="9441" spans="1:13" s="39" customFormat="1" ht="12.75" x14ac:dyDescent="0.2">
      <c r="A9441" s="33" t="s">
        <v>27</v>
      </c>
      <c r="B9441" s="33" t="s">
        <v>587</v>
      </c>
      <c r="C9441" s="34">
        <v>10</v>
      </c>
      <c r="D9441" s="33" t="s">
        <v>95</v>
      </c>
      <c r="E9441" s="33" t="s">
        <v>9791</v>
      </c>
      <c r="F9441" s="35">
        <v>72154100</v>
      </c>
      <c r="G9441" s="33" t="s">
        <v>466</v>
      </c>
      <c r="H9441" s="33">
        <v>3</v>
      </c>
      <c r="I9441" s="33">
        <v>5</v>
      </c>
      <c r="J9441" s="36">
        <v>1</v>
      </c>
      <c r="K9441" s="37">
        <v>7499997</v>
      </c>
      <c r="L9441" s="38" t="s">
        <v>12</v>
      </c>
      <c r="M9441" s="38" t="s">
        <v>13</v>
      </c>
    </row>
    <row r="9442" spans="1:13" s="39" customFormat="1" ht="12.75" x14ac:dyDescent="0.2">
      <c r="A9442" s="33" t="s">
        <v>27</v>
      </c>
      <c r="B9442" s="33" t="s">
        <v>587</v>
      </c>
      <c r="C9442" s="34">
        <v>10</v>
      </c>
      <c r="D9442" s="33" t="s">
        <v>95</v>
      </c>
      <c r="E9442" s="33" t="s">
        <v>9792</v>
      </c>
      <c r="F9442" s="35">
        <v>73152100</v>
      </c>
      <c r="G9442" s="33" t="s">
        <v>466</v>
      </c>
      <c r="H9442" s="33">
        <v>3</v>
      </c>
      <c r="I9442" s="33">
        <v>5</v>
      </c>
      <c r="J9442" s="36">
        <v>1</v>
      </c>
      <c r="K9442" s="37">
        <v>2380000</v>
      </c>
      <c r="L9442" s="38" t="s">
        <v>12</v>
      </c>
      <c r="M9442" s="38" t="s">
        <v>13</v>
      </c>
    </row>
    <row r="9443" spans="1:13" s="39" customFormat="1" ht="12.75" x14ac:dyDescent="0.2">
      <c r="A9443" s="33" t="s">
        <v>27</v>
      </c>
      <c r="B9443" s="33" t="s">
        <v>587</v>
      </c>
      <c r="C9443" s="34">
        <v>10</v>
      </c>
      <c r="D9443" s="33" t="s">
        <v>95</v>
      </c>
      <c r="E9443" s="33" t="s">
        <v>9793</v>
      </c>
      <c r="F9443" s="35">
        <v>73152101</v>
      </c>
      <c r="G9443" s="33" t="s">
        <v>466</v>
      </c>
      <c r="H9443" s="33">
        <v>5</v>
      </c>
      <c r="I9443" s="33">
        <v>2</v>
      </c>
      <c r="J9443" s="36">
        <v>1</v>
      </c>
      <c r="K9443" s="37">
        <v>12017988</v>
      </c>
      <c r="L9443" s="38" t="s">
        <v>12</v>
      </c>
      <c r="M9443" s="38" t="s">
        <v>13</v>
      </c>
    </row>
    <row r="9444" spans="1:13" s="39" customFormat="1" ht="12.75" x14ac:dyDescent="0.2">
      <c r="A9444" s="33" t="s">
        <v>27</v>
      </c>
      <c r="B9444" s="33" t="s">
        <v>587</v>
      </c>
      <c r="C9444" s="34">
        <v>10</v>
      </c>
      <c r="D9444" s="33" t="s">
        <v>95</v>
      </c>
      <c r="E9444" s="33" t="s">
        <v>9794</v>
      </c>
      <c r="F9444" s="35">
        <v>73152100</v>
      </c>
      <c r="G9444" s="33" t="s">
        <v>466</v>
      </c>
      <c r="H9444" s="33">
        <v>3</v>
      </c>
      <c r="I9444" s="33">
        <v>5</v>
      </c>
      <c r="J9444" s="36">
        <v>1</v>
      </c>
      <c r="K9444" s="37">
        <v>19999992</v>
      </c>
      <c r="L9444" s="38" t="s">
        <v>12</v>
      </c>
      <c r="M9444" s="38" t="s">
        <v>13</v>
      </c>
    </row>
    <row r="9445" spans="1:13" s="39" customFormat="1" ht="12.75" x14ac:dyDescent="0.2">
      <c r="A9445" s="33" t="s">
        <v>27</v>
      </c>
      <c r="B9445" s="33" t="s">
        <v>587</v>
      </c>
      <c r="C9445" s="34">
        <v>10</v>
      </c>
      <c r="D9445" s="33" t="s">
        <v>95</v>
      </c>
      <c r="E9445" s="33" t="s">
        <v>9795</v>
      </c>
      <c r="F9445" s="35">
        <v>73152100</v>
      </c>
      <c r="G9445" s="33" t="s">
        <v>466</v>
      </c>
      <c r="H9445" s="33">
        <v>3</v>
      </c>
      <c r="I9445" s="33">
        <v>5</v>
      </c>
      <c r="J9445" s="36">
        <v>1</v>
      </c>
      <c r="K9445" s="37">
        <v>21600000</v>
      </c>
      <c r="L9445" s="38" t="s">
        <v>12</v>
      </c>
      <c r="M9445" s="38" t="s">
        <v>13</v>
      </c>
    </row>
    <row r="9446" spans="1:13" s="39" customFormat="1" ht="12.75" x14ac:dyDescent="0.2">
      <c r="A9446" s="33" t="s">
        <v>27</v>
      </c>
      <c r="B9446" s="33" t="s">
        <v>587</v>
      </c>
      <c r="C9446" s="34">
        <v>10</v>
      </c>
      <c r="D9446" s="33" t="s">
        <v>95</v>
      </c>
      <c r="E9446" s="33" t="s">
        <v>9796</v>
      </c>
      <c r="F9446" s="35">
        <v>73152100</v>
      </c>
      <c r="G9446" s="33" t="s">
        <v>466</v>
      </c>
      <c r="H9446" s="33">
        <v>3</v>
      </c>
      <c r="I9446" s="33">
        <v>5</v>
      </c>
      <c r="J9446" s="36">
        <v>1</v>
      </c>
      <c r="K9446" s="37">
        <v>21600000</v>
      </c>
      <c r="L9446" s="38" t="s">
        <v>12</v>
      </c>
      <c r="M9446" s="38" t="s">
        <v>13</v>
      </c>
    </row>
    <row r="9447" spans="1:13" s="39" customFormat="1" ht="12.75" x14ac:dyDescent="0.2">
      <c r="A9447" s="33" t="s">
        <v>27</v>
      </c>
      <c r="B9447" s="33" t="s">
        <v>587</v>
      </c>
      <c r="C9447" s="34">
        <v>10</v>
      </c>
      <c r="D9447" s="33" t="s">
        <v>95</v>
      </c>
      <c r="E9447" s="33" t="s">
        <v>9797</v>
      </c>
      <c r="F9447" s="35">
        <v>73152100</v>
      </c>
      <c r="G9447" s="33" t="s">
        <v>466</v>
      </c>
      <c r="H9447" s="33">
        <v>3</v>
      </c>
      <c r="I9447" s="33">
        <v>5</v>
      </c>
      <c r="J9447" s="36">
        <v>1</v>
      </c>
      <c r="K9447" s="37">
        <v>3570000</v>
      </c>
      <c r="L9447" s="38" t="s">
        <v>12</v>
      </c>
      <c r="M9447" s="38" t="s">
        <v>13</v>
      </c>
    </row>
    <row r="9448" spans="1:13" s="39" customFormat="1" ht="12.75" x14ac:dyDescent="0.2">
      <c r="A9448" s="33" t="s">
        <v>27</v>
      </c>
      <c r="B9448" s="33" t="s">
        <v>587</v>
      </c>
      <c r="C9448" s="34">
        <v>10</v>
      </c>
      <c r="D9448" s="33" t="s">
        <v>95</v>
      </c>
      <c r="E9448" s="33" t="s">
        <v>9798</v>
      </c>
      <c r="F9448" s="35">
        <v>78181900</v>
      </c>
      <c r="G9448" s="33" t="s">
        <v>15071</v>
      </c>
      <c r="H9448" s="33">
        <v>3</v>
      </c>
      <c r="I9448" s="33">
        <v>5</v>
      </c>
      <c r="J9448" s="36">
        <v>1</v>
      </c>
      <c r="K9448" s="37">
        <v>33180000</v>
      </c>
      <c r="L9448" s="38" t="s">
        <v>12</v>
      </c>
      <c r="M9448" s="38" t="s">
        <v>13</v>
      </c>
    </row>
    <row r="9449" spans="1:13" s="39" customFormat="1" ht="12.75" x14ac:dyDescent="0.2">
      <c r="A9449" s="33" t="s">
        <v>27</v>
      </c>
      <c r="B9449" s="33" t="s">
        <v>587</v>
      </c>
      <c r="C9449" s="34">
        <v>10</v>
      </c>
      <c r="D9449" s="33" t="s">
        <v>95</v>
      </c>
      <c r="E9449" s="33" t="s">
        <v>9799</v>
      </c>
      <c r="F9449" s="35">
        <v>73152101</v>
      </c>
      <c r="G9449" s="33" t="s">
        <v>15071</v>
      </c>
      <c r="H9449" s="33">
        <v>3</v>
      </c>
      <c r="I9449" s="33">
        <v>2</v>
      </c>
      <c r="J9449" s="36">
        <v>1</v>
      </c>
      <c r="K9449" s="37">
        <v>46378647</v>
      </c>
      <c r="L9449" s="38" t="s">
        <v>12</v>
      </c>
      <c r="M9449" s="38" t="s">
        <v>13</v>
      </c>
    </row>
    <row r="9450" spans="1:13" s="39" customFormat="1" ht="12.75" x14ac:dyDescent="0.2">
      <c r="A9450" s="33" t="s">
        <v>27</v>
      </c>
      <c r="B9450" s="33" t="s">
        <v>587</v>
      </c>
      <c r="C9450" s="34">
        <v>10</v>
      </c>
      <c r="D9450" s="33" t="s">
        <v>95</v>
      </c>
      <c r="E9450" s="33" t="s">
        <v>9800</v>
      </c>
      <c r="F9450" s="35">
        <v>73152100</v>
      </c>
      <c r="G9450" s="33" t="s">
        <v>466</v>
      </c>
      <c r="H9450" s="33">
        <v>3</v>
      </c>
      <c r="I9450" s="33">
        <v>5</v>
      </c>
      <c r="J9450" s="36">
        <v>1</v>
      </c>
      <c r="K9450" s="37">
        <v>33320000</v>
      </c>
      <c r="L9450" s="38" t="s">
        <v>12</v>
      </c>
      <c r="M9450" s="38" t="s">
        <v>13</v>
      </c>
    </row>
    <row r="9451" spans="1:13" s="39" customFormat="1" ht="12.75" x14ac:dyDescent="0.2">
      <c r="A9451" s="33" t="s">
        <v>27</v>
      </c>
      <c r="B9451" s="33" t="s">
        <v>587</v>
      </c>
      <c r="C9451" s="34">
        <v>10</v>
      </c>
      <c r="D9451" s="33" t="s">
        <v>95</v>
      </c>
      <c r="E9451" s="33" t="s">
        <v>9801</v>
      </c>
      <c r="F9451" s="35">
        <v>73152100</v>
      </c>
      <c r="G9451" s="33" t="s">
        <v>15071</v>
      </c>
      <c r="H9451" s="33">
        <v>3</v>
      </c>
      <c r="I9451" s="33">
        <v>5</v>
      </c>
      <c r="J9451" s="36">
        <v>1</v>
      </c>
      <c r="K9451" s="37">
        <v>69999996</v>
      </c>
      <c r="L9451" s="38" t="s">
        <v>12</v>
      </c>
      <c r="M9451" s="38" t="s">
        <v>13</v>
      </c>
    </row>
    <row r="9452" spans="1:13" s="39" customFormat="1" ht="12.75" x14ac:dyDescent="0.2">
      <c r="A9452" s="33" t="s">
        <v>27</v>
      </c>
      <c r="B9452" s="33" t="s">
        <v>587</v>
      </c>
      <c r="C9452" s="34">
        <v>10</v>
      </c>
      <c r="D9452" s="33" t="s">
        <v>95</v>
      </c>
      <c r="E9452" s="33" t="s">
        <v>9802</v>
      </c>
      <c r="F9452" s="35">
        <v>73152100</v>
      </c>
      <c r="G9452" s="33" t="s">
        <v>466</v>
      </c>
      <c r="H9452" s="33">
        <v>3</v>
      </c>
      <c r="I9452" s="33">
        <v>5</v>
      </c>
      <c r="J9452" s="36">
        <v>1</v>
      </c>
      <c r="K9452" s="37">
        <v>74999996</v>
      </c>
      <c r="L9452" s="38" t="s">
        <v>12</v>
      </c>
      <c r="M9452" s="38" t="s">
        <v>13</v>
      </c>
    </row>
    <row r="9453" spans="1:13" s="39" customFormat="1" ht="12.75" x14ac:dyDescent="0.2">
      <c r="A9453" s="33" t="s">
        <v>27</v>
      </c>
      <c r="B9453" s="33" t="s">
        <v>587</v>
      </c>
      <c r="C9453" s="34">
        <v>10</v>
      </c>
      <c r="D9453" s="33" t="s">
        <v>95</v>
      </c>
      <c r="E9453" s="33" t="s">
        <v>9803</v>
      </c>
      <c r="F9453" s="35">
        <v>73152100</v>
      </c>
      <c r="G9453" s="33" t="s">
        <v>466</v>
      </c>
      <c r="H9453" s="33">
        <v>3</v>
      </c>
      <c r="I9453" s="33">
        <v>5</v>
      </c>
      <c r="J9453" s="36">
        <v>1</v>
      </c>
      <c r="K9453" s="37">
        <v>118416828</v>
      </c>
      <c r="L9453" s="38" t="s">
        <v>12</v>
      </c>
      <c r="M9453" s="38" t="s">
        <v>13</v>
      </c>
    </row>
    <row r="9454" spans="1:13" s="39" customFormat="1" ht="12.75" x14ac:dyDescent="0.2">
      <c r="A9454" s="33" t="s">
        <v>27</v>
      </c>
      <c r="B9454" s="33" t="s">
        <v>4763</v>
      </c>
      <c r="C9454" s="34">
        <v>10</v>
      </c>
      <c r="D9454" s="33" t="s">
        <v>113</v>
      </c>
      <c r="E9454" s="33" t="s">
        <v>9804</v>
      </c>
      <c r="F9454" s="35">
        <v>78181900</v>
      </c>
      <c r="G9454" s="33" t="s">
        <v>313</v>
      </c>
      <c r="H9454" s="33">
        <v>1</v>
      </c>
      <c r="I9454" s="33">
        <v>3</v>
      </c>
      <c r="J9454" s="36">
        <v>1</v>
      </c>
      <c r="K9454" s="37">
        <v>70000000</v>
      </c>
      <c r="L9454" s="38" t="s">
        <v>12</v>
      </c>
      <c r="M9454" s="38" t="s">
        <v>2371</v>
      </c>
    </row>
    <row r="9455" spans="1:13" s="39" customFormat="1" ht="12.75" x14ac:dyDescent="0.2">
      <c r="A9455" s="33" t="s">
        <v>27</v>
      </c>
      <c r="B9455" s="33" t="s">
        <v>4763</v>
      </c>
      <c r="C9455" s="34">
        <v>10</v>
      </c>
      <c r="D9455" s="33" t="s">
        <v>113</v>
      </c>
      <c r="E9455" s="33" t="s">
        <v>9805</v>
      </c>
      <c r="F9455" s="35">
        <v>78181900</v>
      </c>
      <c r="G9455" s="33" t="s">
        <v>313</v>
      </c>
      <c r="H9455" s="33">
        <v>1</v>
      </c>
      <c r="I9455" s="33">
        <v>9</v>
      </c>
      <c r="J9455" s="36">
        <v>1</v>
      </c>
      <c r="K9455" s="37">
        <v>19500000</v>
      </c>
      <c r="L9455" s="38" t="s">
        <v>12</v>
      </c>
      <c r="M9455" s="38" t="s">
        <v>13</v>
      </c>
    </row>
    <row r="9456" spans="1:13" s="39" customFormat="1" ht="12.75" x14ac:dyDescent="0.2">
      <c r="A9456" s="33" t="s">
        <v>27</v>
      </c>
      <c r="B9456" s="33" t="s">
        <v>4763</v>
      </c>
      <c r="C9456" s="34">
        <v>10</v>
      </c>
      <c r="D9456" s="33" t="s">
        <v>113</v>
      </c>
      <c r="E9456" s="33" t="s">
        <v>14291</v>
      </c>
      <c r="F9456" s="35">
        <v>78181900</v>
      </c>
      <c r="G9456" s="33" t="s">
        <v>313</v>
      </c>
      <c r="H9456" s="33">
        <v>1</v>
      </c>
      <c r="I9456" s="33">
        <v>9</v>
      </c>
      <c r="J9456" s="36">
        <v>1</v>
      </c>
      <c r="K9456" s="37">
        <v>240500000</v>
      </c>
      <c r="L9456" s="38" t="s">
        <v>12</v>
      </c>
      <c r="M9456" s="38" t="s">
        <v>13</v>
      </c>
    </row>
    <row r="9457" spans="1:13" s="39" customFormat="1" ht="12.75" x14ac:dyDescent="0.2">
      <c r="A9457" s="33" t="s">
        <v>27</v>
      </c>
      <c r="B9457" s="33" t="s">
        <v>588</v>
      </c>
      <c r="C9457" s="34">
        <v>10</v>
      </c>
      <c r="D9457" s="33" t="s">
        <v>96</v>
      </c>
      <c r="E9457" s="33" t="s">
        <v>14292</v>
      </c>
      <c r="F9457" s="35">
        <v>72151500</v>
      </c>
      <c r="G9457" s="33" t="s">
        <v>15071</v>
      </c>
      <c r="H9457" s="33">
        <v>4</v>
      </c>
      <c r="I9457" s="33">
        <v>4</v>
      </c>
      <c r="J9457" s="36">
        <v>1</v>
      </c>
      <c r="K9457" s="37">
        <v>14877700</v>
      </c>
      <c r="L9457" s="38" t="s">
        <v>12</v>
      </c>
      <c r="M9457" s="38" t="s">
        <v>13</v>
      </c>
    </row>
    <row r="9458" spans="1:13" s="39" customFormat="1" ht="12.75" x14ac:dyDescent="0.2">
      <c r="A9458" s="33" t="s">
        <v>27</v>
      </c>
      <c r="B9458" s="33" t="s">
        <v>588</v>
      </c>
      <c r="C9458" s="34">
        <v>10</v>
      </c>
      <c r="D9458" s="33" t="s">
        <v>96</v>
      </c>
      <c r="E9458" s="33" t="s">
        <v>8064</v>
      </c>
      <c r="F9458" s="35">
        <v>72151500</v>
      </c>
      <c r="G9458" s="33" t="s">
        <v>15071</v>
      </c>
      <c r="H9458" s="33">
        <v>4</v>
      </c>
      <c r="I9458" s="33">
        <v>4</v>
      </c>
      <c r="J9458" s="36">
        <v>1</v>
      </c>
      <c r="K9458" s="37">
        <v>3000000</v>
      </c>
      <c r="L9458" s="38" t="s">
        <v>12</v>
      </c>
      <c r="M9458" s="38" t="s">
        <v>13</v>
      </c>
    </row>
    <row r="9459" spans="1:13" s="39" customFormat="1" ht="12.75" x14ac:dyDescent="0.2">
      <c r="A9459" s="33" t="s">
        <v>27</v>
      </c>
      <c r="B9459" s="33" t="s">
        <v>588</v>
      </c>
      <c r="C9459" s="34">
        <v>10</v>
      </c>
      <c r="D9459" s="33" t="s">
        <v>96</v>
      </c>
      <c r="E9459" s="33" t="s">
        <v>14293</v>
      </c>
      <c r="F9459" s="35">
        <v>72151500</v>
      </c>
      <c r="G9459" s="33" t="s">
        <v>15071</v>
      </c>
      <c r="H9459" s="33">
        <v>4</v>
      </c>
      <c r="I9459" s="33">
        <v>4</v>
      </c>
      <c r="J9459" s="36">
        <v>1</v>
      </c>
      <c r="K9459" s="37">
        <v>7000000</v>
      </c>
      <c r="L9459" s="38" t="s">
        <v>12</v>
      </c>
      <c r="M9459" s="38" t="s">
        <v>13</v>
      </c>
    </row>
    <row r="9460" spans="1:13" s="39" customFormat="1" ht="12.75" x14ac:dyDescent="0.2">
      <c r="A9460" s="33" t="s">
        <v>27</v>
      </c>
      <c r="B9460" s="33" t="s">
        <v>588</v>
      </c>
      <c r="C9460" s="34">
        <v>10</v>
      </c>
      <c r="D9460" s="33" t="s">
        <v>96</v>
      </c>
      <c r="E9460" s="33" t="s">
        <v>2848</v>
      </c>
      <c r="F9460" s="35">
        <v>72151500</v>
      </c>
      <c r="G9460" s="33" t="s">
        <v>15071</v>
      </c>
      <c r="H9460" s="33">
        <v>4</v>
      </c>
      <c r="I9460" s="33">
        <v>4</v>
      </c>
      <c r="J9460" s="36">
        <v>1</v>
      </c>
      <c r="K9460" s="37">
        <v>3000000</v>
      </c>
      <c r="L9460" s="38" t="s">
        <v>12</v>
      </c>
      <c r="M9460" s="38" t="s">
        <v>13</v>
      </c>
    </row>
    <row r="9461" spans="1:13" s="39" customFormat="1" ht="12.75" x14ac:dyDescent="0.2">
      <c r="A9461" s="33" t="s">
        <v>27</v>
      </c>
      <c r="B9461" s="33" t="s">
        <v>588</v>
      </c>
      <c r="C9461" s="34">
        <v>10</v>
      </c>
      <c r="D9461" s="33" t="s">
        <v>96</v>
      </c>
      <c r="E9461" s="33" t="s">
        <v>14294</v>
      </c>
      <c r="F9461" s="35">
        <v>72102900</v>
      </c>
      <c r="G9461" s="33" t="s">
        <v>15071</v>
      </c>
      <c r="H9461" s="33">
        <v>4</v>
      </c>
      <c r="I9461" s="33">
        <v>4</v>
      </c>
      <c r="J9461" s="36">
        <v>1</v>
      </c>
      <c r="K9461" s="37">
        <v>10000000</v>
      </c>
      <c r="L9461" s="38" t="s">
        <v>12</v>
      </c>
      <c r="M9461" s="38" t="s">
        <v>13</v>
      </c>
    </row>
    <row r="9462" spans="1:13" s="39" customFormat="1" ht="12.75" x14ac:dyDescent="0.2">
      <c r="A9462" s="33" t="s">
        <v>27</v>
      </c>
      <c r="B9462" s="33" t="s">
        <v>590</v>
      </c>
      <c r="C9462" s="34">
        <v>10</v>
      </c>
      <c r="D9462" s="33" t="s">
        <v>39</v>
      </c>
      <c r="E9462" s="33" t="s">
        <v>9806</v>
      </c>
      <c r="F9462" s="35">
        <v>78181507</v>
      </c>
      <c r="G9462" s="33" t="s">
        <v>15071</v>
      </c>
      <c r="H9462" s="33">
        <v>1</v>
      </c>
      <c r="I9462" s="33">
        <v>7</v>
      </c>
      <c r="J9462" s="36">
        <v>1</v>
      </c>
      <c r="K9462" s="37">
        <v>81940000</v>
      </c>
      <c r="L9462" s="38" t="s">
        <v>12</v>
      </c>
      <c r="M9462" s="38" t="s">
        <v>2371</v>
      </c>
    </row>
    <row r="9463" spans="1:13" s="39" customFormat="1" ht="12.75" x14ac:dyDescent="0.2">
      <c r="A9463" s="33" t="s">
        <v>27</v>
      </c>
      <c r="B9463" s="33" t="s">
        <v>590</v>
      </c>
      <c r="C9463" s="34">
        <v>10</v>
      </c>
      <c r="D9463" s="33" t="s">
        <v>39</v>
      </c>
      <c r="E9463" s="33" t="s">
        <v>9807</v>
      </c>
      <c r="F9463" s="35">
        <v>78181507</v>
      </c>
      <c r="G9463" s="33" t="s">
        <v>15071</v>
      </c>
      <c r="H9463" s="33">
        <v>8</v>
      </c>
      <c r="I9463" s="33">
        <v>4</v>
      </c>
      <c r="J9463" s="36">
        <v>1</v>
      </c>
      <c r="K9463" s="37">
        <v>15000000</v>
      </c>
      <c r="L9463" s="38" t="s">
        <v>12</v>
      </c>
      <c r="M9463" s="38" t="s">
        <v>13</v>
      </c>
    </row>
    <row r="9464" spans="1:13" s="39" customFormat="1" ht="12.75" x14ac:dyDescent="0.2">
      <c r="A9464" s="33" t="s">
        <v>27</v>
      </c>
      <c r="B9464" s="33" t="s">
        <v>590</v>
      </c>
      <c r="C9464" s="34">
        <v>10</v>
      </c>
      <c r="D9464" s="33" t="s">
        <v>39</v>
      </c>
      <c r="E9464" s="33" t="s">
        <v>9808</v>
      </c>
      <c r="F9464" s="35">
        <v>78181507</v>
      </c>
      <c r="G9464" s="33" t="s">
        <v>15071</v>
      </c>
      <c r="H9464" s="33">
        <v>12</v>
      </c>
      <c r="I9464" s="33">
        <v>1</v>
      </c>
      <c r="J9464" s="36">
        <v>1</v>
      </c>
      <c r="K9464" s="37">
        <v>14000000</v>
      </c>
      <c r="L9464" s="38" t="s">
        <v>12</v>
      </c>
      <c r="M9464" s="38" t="s">
        <v>2372</v>
      </c>
    </row>
    <row r="9465" spans="1:13" s="39" customFormat="1" ht="12.75" x14ac:dyDescent="0.2">
      <c r="A9465" s="33" t="s">
        <v>27</v>
      </c>
      <c r="B9465" s="33" t="s">
        <v>590</v>
      </c>
      <c r="C9465" s="34">
        <v>10</v>
      </c>
      <c r="D9465" s="33" t="s">
        <v>39</v>
      </c>
      <c r="E9465" s="33" t="s">
        <v>9809</v>
      </c>
      <c r="F9465" s="35">
        <v>78181900</v>
      </c>
      <c r="G9465" s="33" t="s">
        <v>466</v>
      </c>
      <c r="H9465" s="33">
        <v>3</v>
      </c>
      <c r="I9465" s="33">
        <v>5</v>
      </c>
      <c r="J9465" s="36">
        <v>1</v>
      </c>
      <c r="K9465" s="37">
        <v>2231999.6999999997</v>
      </c>
      <c r="L9465" s="38" t="s">
        <v>12</v>
      </c>
      <c r="M9465" s="38" t="s">
        <v>13</v>
      </c>
    </row>
    <row r="9466" spans="1:13" s="39" customFormat="1" ht="12.75" x14ac:dyDescent="0.2">
      <c r="A9466" s="33" t="s">
        <v>27</v>
      </c>
      <c r="B9466" s="33" t="s">
        <v>590</v>
      </c>
      <c r="C9466" s="34">
        <v>10</v>
      </c>
      <c r="D9466" s="33" t="s">
        <v>39</v>
      </c>
      <c r="E9466" s="33" t="s">
        <v>9810</v>
      </c>
      <c r="F9466" s="35">
        <v>78181900</v>
      </c>
      <c r="G9466" s="33" t="s">
        <v>466</v>
      </c>
      <c r="H9466" s="33">
        <v>3</v>
      </c>
      <c r="I9466" s="33">
        <v>5</v>
      </c>
      <c r="J9466" s="36">
        <v>1</v>
      </c>
      <c r="K9466" s="37">
        <v>2624993.63</v>
      </c>
      <c r="L9466" s="38" t="s">
        <v>12</v>
      </c>
      <c r="M9466" s="38" t="s">
        <v>13</v>
      </c>
    </row>
    <row r="9467" spans="1:13" s="39" customFormat="1" ht="12.75" x14ac:dyDescent="0.2">
      <c r="A9467" s="33" t="s">
        <v>27</v>
      </c>
      <c r="B9467" s="33" t="s">
        <v>590</v>
      </c>
      <c r="C9467" s="34">
        <v>10</v>
      </c>
      <c r="D9467" s="33" t="s">
        <v>39</v>
      </c>
      <c r="E9467" s="33" t="s">
        <v>9811</v>
      </c>
      <c r="F9467" s="35">
        <v>78181900</v>
      </c>
      <c r="G9467" s="33" t="s">
        <v>466</v>
      </c>
      <c r="H9467" s="33">
        <v>3</v>
      </c>
      <c r="I9467" s="33">
        <v>5</v>
      </c>
      <c r="J9467" s="36">
        <v>1</v>
      </c>
      <c r="K9467" s="37">
        <v>2999997.1399999997</v>
      </c>
      <c r="L9467" s="38" t="s">
        <v>12</v>
      </c>
      <c r="M9467" s="38" t="s">
        <v>13</v>
      </c>
    </row>
    <row r="9468" spans="1:13" s="39" customFormat="1" ht="12.75" x14ac:dyDescent="0.2">
      <c r="A9468" s="33" t="s">
        <v>27</v>
      </c>
      <c r="B9468" s="33" t="s">
        <v>590</v>
      </c>
      <c r="C9468" s="34">
        <v>10</v>
      </c>
      <c r="D9468" s="33" t="s">
        <v>39</v>
      </c>
      <c r="E9468" s="33" t="s">
        <v>9812</v>
      </c>
      <c r="F9468" s="35">
        <v>78181900</v>
      </c>
      <c r="G9468" s="33" t="s">
        <v>466</v>
      </c>
      <c r="H9468" s="33">
        <v>3</v>
      </c>
      <c r="I9468" s="33">
        <v>5</v>
      </c>
      <c r="J9468" s="36">
        <v>1</v>
      </c>
      <c r="K9468" s="37">
        <v>2999997.1399999997</v>
      </c>
      <c r="L9468" s="38" t="s">
        <v>12</v>
      </c>
      <c r="M9468" s="38" t="s">
        <v>13</v>
      </c>
    </row>
    <row r="9469" spans="1:13" s="39" customFormat="1" ht="12.75" x14ac:dyDescent="0.2">
      <c r="A9469" s="33" t="s">
        <v>27</v>
      </c>
      <c r="B9469" s="33" t="s">
        <v>590</v>
      </c>
      <c r="C9469" s="34">
        <v>10</v>
      </c>
      <c r="D9469" s="33" t="s">
        <v>39</v>
      </c>
      <c r="E9469" s="33" t="s">
        <v>9813</v>
      </c>
      <c r="F9469" s="35">
        <v>78181900</v>
      </c>
      <c r="G9469" s="33" t="s">
        <v>466</v>
      </c>
      <c r="H9469" s="33">
        <v>3</v>
      </c>
      <c r="I9469" s="33">
        <v>5</v>
      </c>
      <c r="J9469" s="36">
        <v>1</v>
      </c>
      <c r="K9469" s="37">
        <v>2999997.1399999997</v>
      </c>
      <c r="L9469" s="38" t="s">
        <v>12</v>
      </c>
      <c r="M9469" s="38" t="s">
        <v>13</v>
      </c>
    </row>
    <row r="9470" spans="1:13" s="39" customFormat="1" ht="12.75" x14ac:dyDescent="0.2">
      <c r="A9470" s="33" t="s">
        <v>27</v>
      </c>
      <c r="B9470" s="33" t="s">
        <v>590</v>
      </c>
      <c r="C9470" s="34">
        <v>10</v>
      </c>
      <c r="D9470" s="33" t="s">
        <v>39</v>
      </c>
      <c r="E9470" s="33" t="s">
        <v>9814</v>
      </c>
      <c r="F9470" s="35">
        <v>78181900</v>
      </c>
      <c r="G9470" s="33" t="s">
        <v>466</v>
      </c>
      <c r="H9470" s="33">
        <v>3</v>
      </c>
      <c r="I9470" s="33">
        <v>5</v>
      </c>
      <c r="J9470" s="36">
        <v>1</v>
      </c>
      <c r="K9470" s="37">
        <v>2999997.1399999997</v>
      </c>
      <c r="L9470" s="38" t="s">
        <v>12</v>
      </c>
      <c r="M9470" s="38" t="s">
        <v>13</v>
      </c>
    </row>
    <row r="9471" spans="1:13" s="39" customFormat="1" ht="12.75" x14ac:dyDescent="0.2">
      <c r="A9471" s="33" t="s">
        <v>27</v>
      </c>
      <c r="B9471" s="33" t="s">
        <v>590</v>
      </c>
      <c r="C9471" s="34">
        <v>10</v>
      </c>
      <c r="D9471" s="33" t="s">
        <v>39</v>
      </c>
      <c r="E9471" s="33" t="s">
        <v>9815</v>
      </c>
      <c r="F9471" s="35">
        <v>78181901</v>
      </c>
      <c r="G9471" s="33" t="s">
        <v>15071</v>
      </c>
      <c r="H9471" s="33">
        <v>3</v>
      </c>
      <c r="I9471" s="33">
        <v>9</v>
      </c>
      <c r="J9471" s="36">
        <v>1</v>
      </c>
      <c r="K9471" s="37">
        <v>5252363</v>
      </c>
      <c r="L9471" s="38" t="s">
        <v>12</v>
      </c>
      <c r="M9471" s="38" t="s">
        <v>2371</v>
      </c>
    </row>
    <row r="9472" spans="1:13" s="39" customFormat="1" ht="12.75" x14ac:dyDescent="0.2">
      <c r="A9472" s="33" t="s">
        <v>27</v>
      </c>
      <c r="B9472" s="33" t="s">
        <v>590</v>
      </c>
      <c r="C9472" s="34">
        <v>10</v>
      </c>
      <c r="D9472" s="33" t="s">
        <v>39</v>
      </c>
      <c r="E9472" s="33" t="s">
        <v>9816</v>
      </c>
      <c r="F9472" s="35">
        <v>78181900</v>
      </c>
      <c r="G9472" s="33" t="s">
        <v>466</v>
      </c>
      <c r="H9472" s="33">
        <v>3</v>
      </c>
      <c r="I9472" s="33">
        <v>5</v>
      </c>
      <c r="J9472" s="36">
        <v>1</v>
      </c>
      <c r="K9472" s="37">
        <v>5249997</v>
      </c>
      <c r="L9472" s="38" t="s">
        <v>12</v>
      </c>
      <c r="M9472" s="38" t="s">
        <v>13</v>
      </c>
    </row>
    <row r="9473" spans="1:13" s="39" customFormat="1" ht="12.75" x14ac:dyDescent="0.2">
      <c r="A9473" s="33" t="s">
        <v>27</v>
      </c>
      <c r="B9473" s="33" t="s">
        <v>590</v>
      </c>
      <c r="C9473" s="34">
        <v>10</v>
      </c>
      <c r="D9473" s="33" t="s">
        <v>39</v>
      </c>
      <c r="E9473" s="33" t="s">
        <v>9817</v>
      </c>
      <c r="F9473" s="35">
        <v>78181900</v>
      </c>
      <c r="G9473" s="33" t="s">
        <v>466</v>
      </c>
      <c r="H9473" s="33">
        <v>3</v>
      </c>
      <c r="I9473" s="33">
        <v>5</v>
      </c>
      <c r="J9473" s="36">
        <v>1</v>
      </c>
      <c r="K9473" s="37">
        <v>11249997.01</v>
      </c>
      <c r="L9473" s="38" t="s">
        <v>12</v>
      </c>
      <c r="M9473" s="38" t="s">
        <v>13</v>
      </c>
    </row>
    <row r="9474" spans="1:13" s="39" customFormat="1" ht="12.75" x14ac:dyDescent="0.2">
      <c r="A9474" s="33" t="s">
        <v>27</v>
      </c>
      <c r="B9474" s="33" t="s">
        <v>590</v>
      </c>
      <c r="C9474" s="34">
        <v>10</v>
      </c>
      <c r="D9474" s="33" t="s">
        <v>39</v>
      </c>
      <c r="E9474" s="33" t="s">
        <v>9818</v>
      </c>
      <c r="F9474" s="35">
        <v>78181900</v>
      </c>
      <c r="G9474" s="33" t="s">
        <v>466</v>
      </c>
      <c r="H9474" s="33">
        <v>3</v>
      </c>
      <c r="I9474" s="33">
        <v>5</v>
      </c>
      <c r="J9474" s="36">
        <v>1</v>
      </c>
      <c r="K9474" s="37">
        <v>11249997.01</v>
      </c>
      <c r="L9474" s="38" t="s">
        <v>12</v>
      </c>
      <c r="M9474" s="38" t="s">
        <v>13</v>
      </c>
    </row>
    <row r="9475" spans="1:13" s="39" customFormat="1" ht="12.75" x14ac:dyDescent="0.2">
      <c r="A9475" s="33" t="s">
        <v>27</v>
      </c>
      <c r="B9475" s="33" t="s">
        <v>590</v>
      </c>
      <c r="C9475" s="34">
        <v>10</v>
      </c>
      <c r="D9475" s="33" t="s">
        <v>39</v>
      </c>
      <c r="E9475" s="33" t="s">
        <v>9819</v>
      </c>
      <c r="F9475" s="35">
        <v>78181900</v>
      </c>
      <c r="G9475" s="33" t="s">
        <v>466</v>
      </c>
      <c r="H9475" s="33">
        <v>3</v>
      </c>
      <c r="I9475" s="33">
        <v>5</v>
      </c>
      <c r="J9475" s="36">
        <v>1</v>
      </c>
      <c r="K9475" s="37">
        <v>11999994</v>
      </c>
      <c r="L9475" s="38" t="s">
        <v>12</v>
      </c>
      <c r="M9475" s="38" t="s">
        <v>13</v>
      </c>
    </row>
    <row r="9476" spans="1:13" s="39" customFormat="1" ht="12.75" x14ac:dyDescent="0.2">
      <c r="A9476" s="33" t="s">
        <v>27</v>
      </c>
      <c r="B9476" s="33" t="s">
        <v>590</v>
      </c>
      <c r="C9476" s="34">
        <v>10</v>
      </c>
      <c r="D9476" s="33" t="s">
        <v>39</v>
      </c>
      <c r="E9476" s="33" t="s">
        <v>9820</v>
      </c>
      <c r="F9476" s="35">
        <v>78181900</v>
      </c>
      <c r="G9476" s="33" t="s">
        <v>466</v>
      </c>
      <c r="H9476" s="33">
        <v>3</v>
      </c>
      <c r="I9476" s="33">
        <v>5</v>
      </c>
      <c r="J9476" s="36">
        <v>1</v>
      </c>
      <c r="K9476" s="37">
        <v>5249996.7799999993</v>
      </c>
      <c r="L9476" s="38" t="s">
        <v>12</v>
      </c>
      <c r="M9476" s="38" t="s">
        <v>13</v>
      </c>
    </row>
    <row r="9477" spans="1:13" s="39" customFormat="1" ht="12.75" x14ac:dyDescent="0.2">
      <c r="A9477" s="33" t="s">
        <v>27</v>
      </c>
      <c r="B9477" s="33" t="s">
        <v>590</v>
      </c>
      <c r="C9477" s="34">
        <v>10</v>
      </c>
      <c r="D9477" s="33" t="s">
        <v>39</v>
      </c>
      <c r="E9477" s="33" t="s">
        <v>9821</v>
      </c>
      <c r="F9477" s="35">
        <v>78181900</v>
      </c>
      <c r="G9477" s="33" t="s">
        <v>466</v>
      </c>
      <c r="H9477" s="33">
        <v>3</v>
      </c>
      <c r="I9477" s="33">
        <v>5</v>
      </c>
      <c r="J9477" s="36">
        <v>1</v>
      </c>
      <c r="K9477" s="37">
        <v>5249996.7799999993</v>
      </c>
      <c r="L9477" s="38" t="s">
        <v>12</v>
      </c>
      <c r="M9477" s="38" t="s">
        <v>13</v>
      </c>
    </row>
    <row r="9478" spans="1:13" s="39" customFormat="1" ht="12.75" x14ac:dyDescent="0.2">
      <c r="A9478" s="33" t="s">
        <v>27</v>
      </c>
      <c r="B9478" s="33" t="s">
        <v>590</v>
      </c>
      <c r="C9478" s="34">
        <v>10</v>
      </c>
      <c r="D9478" s="33" t="s">
        <v>39</v>
      </c>
      <c r="E9478" s="33" t="s">
        <v>9822</v>
      </c>
      <c r="F9478" s="35">
        <v>78181900</v>
      </c>
      <c r="G9478" s="33" t="s">
        <v>466</v>
      </c>
      <c r="H9478" s="33">
        <v>3</v>
      </c>
      <c r="I9478" s="33">
        <v>5</v>
      </c>
      <c r="J9478" s="36">
        <v>1</v>
      </c>
      <c r="K9478" s="37">
        <v>6750000.0999999996</v>
      </c>
      <c r="L9478" s="38" t="s">
        <v>12</v>
      </c>
      <c r="M9478" s="38" t="s">
        <v>13</v>
      </c>
    </row>
    <row r="9479" spans="1:13" s="39" customFormat="1" ht="12.75" x14ac:dyDescent="0.2">
      <c r="A9479" s="33" t="s">
        <v>27</v>
      </c>
      <c r="B9479" s="33" t="s">
        <v>590</v>
      </c>
      <c r="C9479" s="34">
        <v>10</v>
      </c>
      <c r="D9479" s="33" t="s">
        <v>39</v>
      </c>
      <c r="E9479" s="33" t="s">
        <v>9823</v>
      </c>
      <c r="F9479" s="35">
        <v>78181900</v>
      </c>
      <c r="G9479" s="33" t="s">
        <v>466</v>
      </c>
      <c r="H9479" s="33">
        <v>3</v>
      </c>
      <c r="I9479" s="33">
        <v>5</v>
      </c>
      <c r="J9479" s="36">
        <v>1</v>
      </c>
      <c r="K9479" s="37">
        <v>6750000.0999999996</v>
      </c>
      <c r="L9479" s="38" t="s">
        <v>12</v>
      </c>
      <c r="M9479" s="38" t="s">
        <v>13</v>
      </c>
    </row>
    <row r="9480" spans="1:13" s="39" customFormat="1" ht="12.75" x14ac:dyDescent="0.2">
      <c r="A9480" s="33" t="s">
        <v>27</v>
      </c>
      <c r="B9480" s="33" t="s">
        <v>590</v>
      </c>
      <c r="C9480" s="34">
        <v>10</v>
      </c>
      <c r="D9480" s="33" t="s">
        <v>39</v>
      </c>
      <c r="E9480" s="33" t="s">
        <v>9824</v>
      </c>
      <c r="F9480" s="35">
        <v>78181900</v>
      </c>
      <c r="G9480" s="33" t="s">
        <v>466</v>
      </c>
      <c r="H9480" s="33">
        <v>3</v>
      </c>
      <c r="I9480" s="33">
        <v>5</v>
      </c>
      <c r="J9480" s="36">
        <v>1</v>
      </c>
      <c r="K9480" s="37">
        <v>6750000.1099999994</v>
      </c>
      <c r="L9480" s="38" t="s">
        <v>12</v>
      </c>
      <c r="M9480" s="38" t="s">
        <v>13</v>
      </c>
    </row>
    <row r="9481" spans="1:13" s="39" customFormat="1" ht="12.75" x14ac:dyDescent="0.2">
      <c r="A9481" s="33" t="s">
        <v>27</v>
      </c>
      <c r="B9481" s="33" t="s">
        <v>590</v>
      </c>
      <c r="C9481" s="34">
        <v>10</v>
      </c>
      <c r="D9481" s="33" t="s">
        <v>39</v>
      </c>
      <c r="E9481" s="33" t="s">
        <v>9825</v>
      </c>
      <c r="F9481" s="35">
        <v>78181900</v>
      </c>
      <c r="G9481" s="33" t="s">
        <v>466</v>
      </c>
      <c r="H9481" s="33">
        <v>3</v>
      </c>
      <c r="I9481" s="33">
        <v>5</v>
      </c>
      <c r="J9481" s="36">
        <v>1</v>
      </c>
      <c r="K9481" s="37">
        <v>6750000.1099999994</v>
      </c>
      <c r="L9481" s="38" t="s">
        <v>12</v>
      </c>
      <c r="M9481" s="38" t="s">
        <v>13</v>
      </c>
    </row>
    <row r="9482" spans="1:13" s="39" customFormat="1" ht="12.75" x14ac:dyDescent="0.2">
      <c r="A9482" s="33" t="s">
        <v>27</v>
      </c>
      <c r="B9482" s="33" t="s">
        <v>590</v>
      </c>
      <c r="C9482" s="34">
        <v>10</v>
      </c>
      <c r="D9482" s="33" t="s">
        <v>39</v>
      </c>
      <c r="E9482" s="33" t="s">
        <v>9826</v>
      </c>
      <c r="F9482" s="35">
        <v>78181900</v>
      </c>
      <c r="G9482" s="33" t="s">
        <v>466</v>
      </c>
      <c r="H9482" s="33">
        <v>3</v>
      </c>
      <c r="I9482" s="33">
        <v>5</v>
      </c>
      <c r="J9482" s="36">
        <v>1</v>
      </c>
      <c r="K9482" s="37">
        <v>6750000.1099999994</v>
      </c>
      <c r="L9482" s="38" t="s">
        <v>12</v>
      </c>
      <c r="M9482" s="38" t="s">
        <v>13</v>
      </c>
    </row>
    <row r="9483" spans="1:13" s="39" customFormat="1" ht="12.75" x14ac:dyDescent="0.2">
      <c r="A9483" s="33" t="s">
        <v>27</v>
      </c>
      <c r="B9483" s="33" t="s">
        <v>581</v>
      </c>
      <c r="C9483" s="34">
        <v>10</v>
      </c>
      <c r="D9483" s="33" t="s">
        <v>90</v>
      </c>
      <c r="E9483" s="33" t="s">
        <v>9827</v>
      </c>
      <c r="F9483" s="35">
        <v>47131603</v>
      </c>
      <c r="G9483" s="33" t="s">
        <v>466</v>
      </c>
      <c r="H9483" s="33">
        <v>1</v>
      </c>
      <c r="I9483" s="33">
        <v>6</v>
      </c>
      <c r="J9483" s="36">
        <v>2</v>
      </c>
      <c r="K9483" s="37">
        <v>149204</v>
      </c>
      <c r="L9483" s="38" t="s">
        <v>15</v>
      </c>
      <c r="M9483" s="38" t="s">
        <v>13</v>
      </c>
    </row>
    <row r="9484" spans="1:13" s="39" customFormat="1" ht="12.75" x14ac:dyDescent="0.2">
      <c r="A9484" s="33" t="s">
        <v>27</v>
      </c>
      <c r="B9484" s="33" t="s">
        <v>590</v>
      </c>
      <c r="C9484" s="34">
        <v>10</v>
      </c>
      <c r="D9484" s="33" t="s">
        <v>39</v>
      </c>
      <c r="E9484" s="33" t="s">
        <v>9828</v>
      </c>
      <c r="F9484" s="35">
        <v>25191502</v>
      </c>
      <c r="G9484" s="33" t="s">
        <v>313</v>
      </c>
      <c r="H9484" s="33">
        <v>2</v>
      </c>
      <c r="I9484" s="33">
        <v>6</v>
      </c>
      <c r="J9484" s="36">
        <v>1</v>
      </c>
      <c r="K9484" s="37">
        <v>313500000</v>
      </c>
      <c r="L9484" s="38" t="s">
        <v>12</v>
      </c>
      <c r="M9484" s="38" t="s">
        <v>2371</v>
      </c>
    </row>
    <row r="9485" spans="1:13" s="39" customFormat="1" ht="12.75" x14ac:dyDescent="0.2">
      <c r="A9485" s="33" t="s">
        <v>27</v>
      </c>
      <c r="B9485" s="33" t="s">
        <v>591</v>
      </c>
      <c r="C9485" s="34">
        <v>16</v>
      </c>
      <c r="D9485" s="33" t="s">
        <v>97</v>
      </c>
      <c r="E9485" s="33" t="s">
        <v>14295</v>
      </c>
      <c r="F9485" s="35">
        <v>72102900</v>
      </c>
      <c r="G9485" s="33" t="s">
        <v>466</v>
      </c>
      <c r="H9485" s="33">
        <v>4</v>
      </c>
      <c r="I9485" s="33">
        <v>8</v>
      </c>
      <c r="J9485" s="36">
        <v>1</v>
      </c>
      <c r="K9485" s="37">
        <v>380129550</v>
      </c>
      <c r="L9485" s="38" t="s">
        <v>12</v>
      </c>
      <c r="M9485" s="38" t="s">
        <v>13</v>
      </c>
    </row>
    <row r="9486" spans="1:13" s="39" customFormat="1" ht="12.75" x14ac:dyDescent="0.2">
      <c r="A9486" s="33" t="s">
        <v>27</v>
      </c>
      <c r="B9486" s="33" t="s">
        <v>592</v>
      </c>
      <c r="C9486" s="34">
        <v>10</v>
      </c>
      <c r="D9486" s="33" t="s">
        <v>24</v>
      </c>
      <c r="E9486" s="33" t="s">
        <v>14296</v>
      </c>
      <c r="F9486" s="35">
        <v>76121900</v>
      </c>
      <c r="G9486" s="33" t="s">
        <v>15071</v>
      </c>
      <c r="H9486" s="33">
        <v>3</v>
      </c>
      <c r="I9486" s="33">
        <v>8</v>
      </c>
      <c r="J9486" s="36">
        <v>1</v>
      </c>
      <c r="K9486" s="37">
        <v>25000000</v>
      </c>
      <c r="L9486" s="38" t="s">
        <v>12</v>
      </c>
      <c r="M9486" s="38" t="s">
        <v>13</v>
      </c>
    </row>
    <row r="9487" spans="1:13" s="39" customFormat="1" ht="12.75" x14ac:dyDescent="0.2">
      <c r="A9487" s="33" t="s">
        <v>27</v>
      </c>
      <c r="B9487" s="33" t="s">
        <v>592</v>
      </c>
      <c r="C9487" s="34">
        <v>10</v>
      </c>
      <c r="D9487" s="33" t="s">
        <v>24</v>
      </c>
      <c r="E9487" s="33" t="s">
        <v>9829</v>
      </c>
      <c r="F9487" s="35">
        <v>76111501</v>
      </c>
      <c r="G9487" s="33" t="s">
        <v>466</v>
      </c>
      <c r="H9487" s="33">
        <v>3</v>
      </c>
      <c r="I9487" s="33">
        <v>9</v>
      </c>
      <c r="J9487" s="36">
        <v>1</v>
      </c>
      <c r="K9487" s="37">
        <v>58716925.100000001</v>
      </c>
      <c r="L9487" s="38" t="s">
        <v>12</v>
      </c>
      <c r="M9487" s="38" t="s">
        <v>13</v>
      </c>
    </row>
    <row r="9488" spans="1:13" s="39" customFormat="1" ht="12.75" x14ac:dyDescent="0.2">
      <c r="A9488" s="33" t="s">
        <v>27</v>
      </c>
      <c r="B9488" s="33" t="s">
        <v>592</v>
      </c>
      <c r="C9488" s="34">
        <v>10</v>
      </c>
      <c r="D9488" s="33" t="s">
        <v>24</v>
      </c>
      <c r="E9488" s="33" t="s">
        <v>14297</v>
      </c>
      <c r="F9488" s="35">
        <v>76111600</v>
      </c>
      <c r="G9488" s="33" t="s">
        <v>15071</v>
      </c>
      <c r="H9488" s="33">
        <v>4</v>
      </c>
      <c r="I9488" s="33">
        <v>5</v>
      </c>
      <c r="J9488" s="36">
        <v>1</v>
      </c>
      <c r="K9488" s="37">
        <v>9912052</v>
      </c>
      <c r="L9488" s="38" t="s">
        <v>12</v>
      </c>
      <c r="M9488" s="38" t="s">
        <v>13</v>
      </c>
    </row>
    <row r="9489" spans="1:13" s="39" customFormat="1" ht="12.75" x14ac:dyDescent="0.2">
      <c r="A9489" s="33" t="s">
        <v>27</v>
      </c>
      <c r="B9489" s="33" t="s">
        <v>592</v>
      </c>
      <c r="C9489" s="34">
        <v>10</v>
      </c>
      <c r="D9489" s="33" t="s">
        <v>24</v>
      </c>
      <c r="E9489" s="33" t="s">
        <v>9830</v>
      </c>
      <c r="F9489" s="35">
        <v>76111501</v>
      </c>
      <c r="G9489" s="33" t="s">
        <v>15071</v>
      </c>
      <c r="H9489" s="33">
        <v>11</v>
      </c>
      <c r="I9489" s="33">
        <v>1</v>
      </c>
      <c r="J9489" s="36">
        <v>1</v>
      </c>
      <c r="K9489" s="37">
        <v>6200000</v>
      </c>
      <c r="L9489" s="38" t="s">
        <v>12</v>
      </c>
      <c r="M9489" s="38" t="s">
        <v>2372</v>
      </c>
    </row>
    <row r="9490" spans="1:13" s="39" customFormat="1" ht="12.75" x14ac:dyDescent="0.2">
      <c r="A9490" s="33" t="s">
        <v>27</v>
      </c>
      <c r="B9490" s="33" t="s">
        <v>592</v>
      </c>
      <c r="C9490" s="34">
        <v>10</v>
      </c>
      <c r="D9490" s="33" t="s">
        <v>24</v>
      </c>
      <c r="E9490" s="33" t="s">
        <v>14298</v>
      </c>
      <c r="F9490" s="35">
        <v>76111501</v>
      </c>
      <c r="G9490" s="33" t="s">
        <v>15071</v>
      </c>
      <c r="H9490" s="33">
        <v>1</v>
      </c>
      <c r="I9490" s="33">
        <v>6</v>
      </c>
      <c r="J9490" s="36">
        <v>1</v>
      </c>
      <c r="K9490" s="37">
        <v>18000000</v>
      </c>
      <c r="L9490" s="38" t="s">
        <v>12</v>
      </c>
      <c r="M9490" s="38" t="s">
        <v>2371</v>
      </c>
    </row>
    <row r="9491" spans="1:13" s="39" customFormat="1" ht="12.75" x14ac:dyDescent="0.2">
      <c r="A9491" s="33" t="s">
        <v>27</v>
      </c>
      <c r="B9491" s="33" t="s">
        <v>593</v>
      </c>
      <c r="C9491" s="34">
        <v>10</v>
      </c>
      <c r="D9491" s="33" t="s">
        <v>98</v>
      </c>
      <c r="E9491" s="33" t="s">
        <v>9831</v>
      </c>
      <c r="F9491" s="35">
        <v>72101500</v>
      </c>
      <c r="G9491" s="33" t="s">
        <v>467</v>
      </c>
      <c r="H9491" s="33">
        <v>3</v>
      </c>
      <c r="I9491" s="33">
        <v>5</v>
      </c>
      <c r="J9491" s="36">
        <v>1</v>
      </c>
      <c r="K9491" s="37">
        <v>4165000</v>
      </c>
      <c r="L9491" s="38" t="s">
        <v>12</v>
      </c>
      <c r="M9491" s="38" t="s">
        <v>13</v>
      </c>
    </row>
    <row r="9492" spans="1:13" s="39" customFormat="1" ht="12.75" x14ac:dyDescent="0.2">
      <c r="A9492" s="33" t="s">
        <v>27</v>
      </c>
      <c r="B9492" s="33" t="s">
        <v>597</v>
      </c>
      <c r="C9492" s="34">
        <v>10</v>
      </c>
      <c r="D9492" s="33" t="s">
        <v>100</v>
      </c>
      <c r="E9492" s="33" t="s">
        <v>9832</v>
      </c>
      <c r="F9492" s="35">
        <v>78111803</v>
      </c>
      <c r="G9492" s="33" t="s">
        <v>466</v>
      </c>
      <c r="H9492" s="33">
        <v>1</v>
      </c>
      <c r="I9492" s="33">
        <v>8</v>
      </c>
      <c r="J9492" s="36">
        <v>1</v>
      </c>
      <c r="K9492" s="37">
        <v>340544500</v>
      </c>
      <c r="L9492" s="38" t="s">
        <v>12</v>
      </c>
      <c r="M9492" s="38" t="s">
        <v>2371</v>
      </c>
    </row>
    <row r="9493" spans="1:13" s="39" customFormat="1" ht="12.75" x14ac:dyDescent="0.2">
      <c r="A9493" s="33" t="s">
        <v>27</v>
      </c>
      <c r="B9493" s="33" t="s">
        <v>597</v>
      </c>
      <c r="C9493" s="34">
        <v>16</v>
      </c>
      <c r="D9493" s="33" t="s">
        <v>100</v>
      </c>
      <c r="E9493" s="33" t="s">
        <v>9833</v>
      </c>
      <c r="F9493" s="35">
        <v>78111803</v>
      </c>
      <c r="G9493" s="33" t="s">
        <v>466</v>
      </c>
      <c r="H9493" s="33">
        <v>9</v>
      </c>
      <c r="I9493" s="33">
        <v>2</v>
      </c>
      <c r="J9493" s="36">
        <v>1</v>
      </c>
      <c r="K9493" s="37">
        <v>143640000</v>
      </c>
      <c r="L9493" s="38" t="s">
        <v>12</v>
      </c>
      <c r="M9493" s="38" t="s">
        <v>13</v>
      </c>
    </row>
    <row r="9494" spans="1:13" s="39" customFormat="1" ht="12.75" x14ac:dyDescent="0.2">
      <c r="A9494" s="33" t="s">
        <v>27</v>
      </c>
      <c r="B9494" s="33" t="s">
        <v>597</v>
      </c>
      <c r="C9494" s="34">
        <v>10</v>
      </c>
      <c r="D9494" s="33" t="s">
        <v>100</v>
      </c>
      <c r="E9494" s="33" t="s">
        <v>9834</v>
      </c>
      <c r="F9494" s="35">
        <v>78111803</v>
      </c>
      <c r="G9494" s="33" t="s">
        <v>466</v>
      </c>
      <c r="H9494" s="33">
        <v>11</v>
      </c>
      <c r="I9494" s="33">
        <v>1</v>
      </c>
      <c r="J9494" s="36">
        <v>1</v>
      </c>
      <c r="K9494" s="37">
        <v>57600000</v>
      </c>
      <c r="L9494" s="38" t="s">
        <v>12</v>
      </c>
      <c r="M9494" s="38" t="s">
        <v>2372</v>
      </c>
    </row>
    <row r="9495" spans="1:13" s="39" customFormat="1" ht="12.75" x14ac:dyDescent="0.2">
      <c r="A9495" s="33" t="s">
        <v>27</v>
      </c>
      <c r="B9495" s="33" t="s">
        <v>597</v>
      </c>
      <c r="C9495" s="34">
        <v>10</v>
      </c>
      <c r="D9495" s="33" t="s">
        <v>100</v>
      </c>
      <c r="E9495" s="33" t="s">
        <v>9835</v>
      </c>
      <c r="F9495" s="35">
        <v>20102301</v>
      </c>
      <c r="G9495" s="33" t="s">
        <v>313</v>
      </c>
      <c r="H9495" s="33">
        <v>1</v>
      </c>
      <c r="I9495" s="33">
        <v>12</v>
      </c>
      <c r="J9495" s="36">
        <v>1</v>
      </c>
      <c r="K9495" s="37">
        <v>1800000</v>
      </c>
      <c r="L9495" s="38" t="s">
        <v>12</v>
      </c>
      <c r="M9495" s="38" t="s">
        <v>13</v>
      </c>
    </row>
    <row r="9496" spans="1:13" s="39" customFormat="1" ht="12.75" x14ac:dyDescent="0.2">
      <c r="A9496" s="33" t="s">
        <v>27</v>
      </c>
      <c r="B9496" s="33" t="s">
        <v>597</v>
      </c>
      <c r="C9496" s="34">
        <v>10</v>
      </c>
      <c r="D9496" s="33" t="s">
        <v>100</v>
      </c>
      <c r="E9496" s="33" t="s">
        <v>9836</v>
      </c>
      <c r="F9496" s="35">
        <v>78101800</v>
      </c>
      <c r="G9496" s="33" t="s">
        <v>466</v>
      </c>
      <c r="H9496" s="33">
        <v>1</v>
      </c>
      <c r="I9496" s="33">
        <v>3</v>
      </c>
      <c r="J9496" s="36">
        <v>1</v>
      </c>
      <c r="K9496" s="37">
        <v>31258500</v>
      </c>
      <c r="L9496" s="38" t="s">
        <v>12</v>
      </c>
      <c r="M9496" s="38" t="s">
        <v>2371</v>
      </c>
    </row>
    <row r="9497" spans="1:13" s="39" customFormat="1" ht="12.75" x14ac:dyDescent="0.2">
      <c r="A9497" s="33" t="s">
        <v>27</v>
      </c>
      <c r="B9497" s="33" t="s">
        <v>5904</v>
      </c>
      <c r="C9497" s="34">
        <v>10</v>
      </c>
      <c r="D9497" s="33" t="s">
        <v>116</v>
      </c>
      <c r="E9497" s="33" t="s">
        <v>9837</v>
      </c>
      <c r="F9497" s="35">
        <v>55101500</v>
      </c>
      <c r="G9497" s="33" t="s">
        <v>313</v>
      </c>
      <c r="H9497" s="33">
        <v>4</v>
      </c>
      <c r="I9497" s="33">
        <v>5</v>
      </c>
      <c r="J9497" s="36">
        <v>1</v>
      </c>
      <c r="K9497" s="37">
        <v>4288997</v>
      </c>
      <c r="L9497" s="38" t="s">
        <v>15</v>
      </c>
      <c r="M9497" s="38" t="s">
        <v>13</v>
      </c>
    </row>
    <row r="9498" spans="1:13" s="39" customFormat="1" ht="12.75" x14ac:dyDescent="0.2">
      <c r="A9498" s="33" t="s">
        <v>27</v>
      </c>
      <c r="B9498" s="33" t="s">
        <v>599</v>
      </c>
      <c r="C9498" s="34">
        <v>10</v>
      </c>
      <c r="D9498" s="33" t="s">
        <v>31</v>
      </c>
      <c r="E9498" s="33" t="s">
        <v>9838</v>
      </c>
      <c r="F9498" s="35">
        <v>83101508</v>
      </c>
      <c r="G9498" s="33" t="s">
        <v>313</v>
      </c>
      <c r="H9498" s="33">
        <v>1</v>
      </c>
      <c r="I9498" s="33">
        <v>12</v>
      </c>
      <c r="J9498" s="36">
        <v>1</v>
      </c>
      <c r="K9498" s="37">
        <v>100000000</v>
      </c>
      <c r="L9498" s="38" t="s">
        <v>12</v>
      </c>
      <c r="M9498" s="38" t="s">
        <v>13</v>
      </c>
    </row>
    <row r="9499" spans="1:13" s="39" customFormat="1" ht="12.75" x14ac:dyDescent="0.2">
      <c r="A9499" s="33" t="s">
        <v>27</v>
      </c>
      <c r="B9499" s="33" t="s">
        <v>600</v>
      </c>
      <c r="C9499" s="34">
        <v>10</v>
      </c>
      <c r="D9499" s="33" t="s">
        <v>18</v>
      </c>
      <c r="E9499" s="33" t="s">
        <v>18</v>
      </c>
      <c r="F9499" s="35">
        <v>83101803</v>
      </c>
      <c r="G9499" s="33" t="s">
        <v>313</v>
      </c>
      <c r="H9499" s="33">
        <v>1</v>
      </c>
      <c r="I9499" s="33">
        <v>12</v>
      </c>
      <c r="J9499" s="36">
        <v>1</v>
      </c>
      <c r="K9499" s="37">
        <v>670310781</v>
      </c>
      <c r="L9499" s="38" t="s">
        <v>12</v>
      </c>
      <c r="M9499" s="38" t="s">
        <v>13</v>
      </c>
    </row>
    <row r="9500" spans="1:13" s="39" customFormat="1" ht="12.75" x14ac:dyDescent="0.2">
      <c r="A9500" s="33" t="s">
        <v>27</v>
      </c>
      <c r="B9500" s="33" t="s">
        <v>2380</v>
      </c>
      <c r="C9500" s="34">
        <v>10</v>
      </c>
      <c r="D9500" s="33" t="s">
        <v>4543</v>
      </c>
      <c r="E9500" s="33" t="s">
        <v>4543</v>
      </c>
      <c r="F9500" s="35">
        <v>83101601</v>
      </c>
      <c r="G9500" s="33" t="s">
        <v>313</v>
      </c>
      <c r="H9500" s="33">
        <v>1</v>
      </c>
      <c r="I9500" s="33">
        <v>12</v>
      </c>
      <c r="J9500" s="36">
        <v>1</v>
      </c>
      <c r="K9500" s="37">
        <v>52000000</v>
      </c>
      <c r="L9500" s="38" t="s">
        <v>12</v>
      </c>
      <c r="M9500" s="38" t="s">
        <v>13</v>
      </c>
    </row>
    <row r="9501" spans="1:13" s="39" customFormat="1" ht="12.75" x14ac:dyDescent="0.2">
      <c r="A9501" s="33" t="s">
        <v>27</v>
      </c>
      <c r="B9501" s="33" t="s">
        <v>601</v>
      </c>
      <c r="C9501" s="34">
        <v>10</v>
      </c>
      <c r="D9501" s="33" t="s">
        <v>8121</v>
      </c>
      <c r="E9501" s="33" t="s">
        <v>9839</v>
      </c>
      <c r="F9501" s="35">
        <v>83111503</v>
      </c>
      <c r="G9501" s="33" t="s">
        <v>313</v>
      </c>
      <c r="H9501" s="33">
        <v>1</v>
      </c>
      <c r="I9501" s="33">
        <v>12</v>
      </c>
      <c r="J9501" s="36">
        <v>1</v>
      </c>
      <c r="K9501" s="37">
        <v>17500000</v>
      </c>
      <c r="L9501" s="38" t="s">
        <v>12</v>
      </c>
      <c r="M9501" s="38" t="s">
        <v>13</v>
      </c>
    </row>
    <row r="9502" spans="1:13" s="39" customFormat="1" ht="12.75" x14ac:dyDescent="0.2">
      <c r="A9502" s="33" t="s">
        <v>27</v>
      </c>
      <c r="B9502" s="33" t="s">
        <v>602</v>
      </c>
      <c r="C9502" s="34">
        <v>10</v>
      </c>
      <c r="D9502" s="33" t="s">
        <v>101</v>
      </c>
      <c r="E9502" s="33" t="s">
        <v>5728</v>
      </c>
      <c r="F9502" s="35">
        <v>83101605</v>
      </c>
      <c r="G9502" s="33" t="s">
        <v>313</v>
      </c>
      <c r="H9502" s="33">
        <v>1</v>
      </c>
      <c r="I9502" s="33">
        <v>12</v>
      </c>
      <c r="J9502" s="36">
        <v>1</v>
      </c>
      <c r="K9502" s="37">
        <v>14500000</v>
      </c>
      <c r="L9502" s="38" t="s">
        <v>12</v>
      </c>
      <c r="M9502" s="38" t="s">
        <v>13</v>
      </c>
    </row>
    <row r="9503" spans="1:13" s="39" customFormat="1" ht="12.75" x14ac:dyDescent="0.2">
      <c r="A9503" s="33" t="s">
        <v>27</v>
      </c>
      <c r="B9503" s="33" t="s">
        <v>603</v>
      </c>
      <c r="C9503" s="34">
        <v>10</v>
      </c>
      <c r="D9503" s="33" t="s">
        <v>35</v>
      </c>
      <c r="E9503" s="33" t="s">
        <v>4552</v>
      </c>
      <c r="F9503" s="35">
        <v>78111802</v>
      </c>
      <c r="G9503" s="33" t="s">
        <v>15071</v>
      </c>
      <c r="H9503" s="33">
        <v>4</v>
      </c>
      <c r="I9503" s="33">
        <v>3</v>
      </c>
      <c r="J9503" s="36">
        <v>1</v>
      </c>
      <c r="K9503" s="37">
        <v>9000000</v>
      </c>
      <c r="L9503" s="38" t="s">
        <v>12</v>
      </c>
      <c r="M9503" s="38" t="s">
        <v>13</v>
      </c>
    </row>
    <row r="9504" spans="1:13" s="39" customFormat="1" ht="12.75" x14ac:dyDescent="0.2">
      <c r="A9504" s="33" t="s">
        <v>27</v>
      </c>
      <c r="B9504" s="33" t="s">
        <v>603</v>
      </c>
      <c r="C9504" s="34">
        <v>10</v>
      </c>
      <c r="D9504" s="33" t="s">
        <v>35</v>
      </c>
      <c r="E9504" s="33" t="s">
        <v>9840</v>
      </c>
      <c r="F9504" s="35">
        <v>78111802</v>
      </c>
      <c r="G9504" s="33" t="s">
        <v>15071</v>
      </c>
      <c r="H9504" s="33">
        <v>4</v>
      </c>
      <c r="I9504" s="33">
        <v>3</v>
      </c>
      <c r="J9504" s="36">
        <v>1</v>
      </c>
      <c r="K9504" s="37">
        <v>2500000</v>
      </c>
      <c r="L9504" s="38" t="s">
        <v>12</v>
      </c>
      <c r="M9504" s="38" t="s">
        <v>13</v>
      </c>
    </row>
    <row r="9505" spans="1:13" s="39" customFormat="1" ht="12.75" x14ac:dyDescent="0.2">
      <c r="A9505" s="33" t="s">
        <v>27</v>
      </c>
      <c r="B9505" s="33" t="s">
        <v>603</v>
      </c>
      <c r="C9505" s="34">
        <v>10</v>
      </c>
      <c r="D9505" s="33" t="s">
        <v>35</v>
      </c>
      <c r="E9505" s="33" t="s">
        <v>9841</v>
      </c>
      <c r="F9505" s="35">
        <v>93151500</v>
      </c>
      <c r="G9505" s="33" t="s">
        <v>313</v>
      </c>
      <c r="H9505" s="33">
        <v>2</v>
      </c>
      <c r="I9505" s="33">
        <v>10</v>
      </c>
      <c r="J9505" s="36">
        <v>1</v>
      </c>
      <c r="K9505" s="37">
        <v>232920000</v>
      </c>
      <c r="L9505" s="38" t="s">
        <v>12</v>
      </c>
      <c r="M9505" s="38" t="s">
        <v>13</v>
      </c>
    </row>
    <row r="9506" spans="1:13" s="39" customFormat="1" ht="12.75" x14ac:dyDescent="0.2">
      <c r="A9506" s="33" t="s">
        <v>27</v>
      </c>
      <c r="B9506" s="33" t="s">
        <v>603</v>
      </c>
      <c r="C9506" s="34">
        <v>16</v>
      </c>
      <c r="D9506" s="33" t="s">
        <v>35</v>
      </c>
      <c r="E9506" s="33" t="s">
        <v>27</v>
      </c>
      <c r="F9506" s="35">
        <v>93151500</v>
      </c>
      <c r="G9506" s="33" t="s">
        <v>313</v>
      </c>
      <c r="H9506" s="33">
        <v>2</v>
      </c>
      <c r="I9506" s="33">
        <v>10</v>
      </c>
      <c r="J9506" s="36">
        <v>1</v>
      </c>
      <c r="K9506" s="37">
        <v>12480000</v>
      </c>
      <c r="L9506" s="38" t="s">
        <v>12</v>
      </c>
      <c r="M9506" s="38" t="s">
        <v>13</v>
      </c>
    </row>
    <row r="9507" spans="1:13" s="39" customFormat="1" ht="12.75" x14ac:dyDescent="0.2">
      <c r="A9507" s="33" t="s">
        <v>27</v>
      </c>
      <c r="B9507" s="33" t="s">
        <v>604</v>
      </c>
      <c r="C9507" s="34">
        <v>10</v>
      </c>
      <c r="D9507" s="33" t="s">
        <v>102</v>
      </c>
      <c r="E9507" s="33" t="s">
        <v>9842</v>
      </c>
      <c r="F9507" s="35">
        <v>42121601</v>
      </c>
      <c r="G9507" s="33" t="s">
        <v>15071</v>
      </c>
      <c r="H9507" s="33">
        <v>2</v>
      </c>
      <c r="I9507" s="33">
        <v>3</v>
      </c>
      <c r="J9507" s="36">
        <v>50</v>
      </c>
      <c r="K9507" s="37">
        <v>625000</v>
      </c>
      <c r="L9507" s="38" t="s">
        <v>15</v>
      </c>
      <c r="M9507" s="38" t="s">
        <v>13</v>
      </c>
    </row>
    <row r="9508" spans="1:13" s="39" customFormat="1" ht="12.75" x14ac:dyDescent="0.2">
      <c r="A9508" s="33" t="s">
        <v>27</v>
      </c>
      <c r="B9508" s="33" t="s">
        <v>604</v>
      </c>
      <c r="C9508" s="34">
        <v>10</v>
      </c>
      <c r="D9508" s="33" t="s">
        <v>102</v>
      </c>
      <c r="E9508" s="33" t="s">
        <v>9843</v>
      </c>
      <c r="F9508" s="35">
        <v>42121601</v>
      </c>
      <c r="G9508" s="33" t="s">
        <v>15071</v>
      </c>
      <c r="H9508" s="33">
        <v>2</v>
      </c>
      <c r="I9508" s="33">
        <v>3</v>
      </c>
      <c r="J9508" s="36">
        <v>4</v>
      </c>
      <c r="K9508" s="37">
        <v>600000</v>
      </c>
      <c r="L9508" s="38" t="s">
        <v>9960</v>
      </c>
      <c r="M9508" s="38" t="s">
        <v>13</v>
      </c>
    </row>
    <row r="9509" spans="1:13" s="39" customFormat="1" ht="12.75" x14ac:dyDescent="0.2">
      <c r="A9509" s="33" t="s">
        <v>27</v>
      </c>
      <c r="B9509" s="33" t="s">
        <v>604</v>
      </c>
      <c r="C9509" s="34">
        <v>10</v>
      </c>
      <c r="D9509" s="33" t="s">
        <v>102</v>
      </c>
      <c r="E9509" s="33" t="s">
        <v>9844</v>
      </c>
      <c r="F9509" s="35">
        <v>42121606</v>
      </c>
      <c r="G9509" s="33" t="s">
        <v>15071</v>
      </c>
      <c r="H9509" s="33">
        <v>2</v>
      </c>
      <c r="I9509" s="33">
        <v>3</v>
      </c>
      <c r="J9509" s="36">
        <v>10</v>
      </c>
      <c r="K9509" s="37">
        <v>580000</v>
      </c>
      <c r="L9509" s="38" t="s">
        <v>15</v>
      </c>
      <c r="M9509" s="38" t="s">
        <v>13</v>
      </c>
    </row>
    <row r="9510" spans="1:13" s="39" customFormat="1" ht="12.75" x14ac:dyDescent="0.2">
      <c r="A9510" s="33" t="s">
        <v>27</v>
      </c>
      <c r="B9510" s="33" t="s">
        <v>604</v>
      </c>
      <c r="C9510" s="34">
        <v>10</v>
      </c>
      <c r="D9510" s="33" t="s">
        <v>102</v>
      </c>
      <c r="E9510" s="33" t="s">
        <v>9845</v>
      </c>
      <c r="F9510" s="35">
        <v>10121802</v>
      </c>
      <c r="G9510" s="33" t="s">
        <v>15071</v>
      </c>
      <c r="H9510" s="33">
        <v>2</v>
      </c>
      <c r="I9510" s="33">
        <v>3</v>
      </c>
      <c r="J9510" s="36">
        <v>15</v>
      </c>
      <c r="K9510" s="37">
        <v>150000</v>
      </c>
      <c r="L9510" s="38" t="s">
        <v>15</v>
      </c>
      <c r="M9510" s="38" t="s">
        <v>13</v>
      </c>
    </row>
    <row r="9511" spans="1:13" s="39" customFormat="1" ht="12.75" x14ac:dyDescent="0.2">
      <c r="A9511" s="33" t="s">
        <v>27</v>
      </c>
      <c r="B9511" s="33" t="s">
        <v>604</v>
      </c>
      <c r="C9511" s="34">
        <v>10</v>
      </c>
      <c r="D9511" s="33" t="s">
        <v>102</v>
      </c>
      <c r="E9511" s="33" t="s">
        <v>9846</v>
      </c>
      <c r="F9511" s="35">
        <v>42121606</v>
      </c>
      <c r="G9511" s="33" t="s">
        <v>15071</v>
      </c>
      <c r="H9511" s="33">
        <v>2</v>
      </c>
      <c r="I9511" s="33">
        <v>3</v>
      </c>
      <c r="J9511" s="36">
        <v>6</v>
      </c>
      <c r="K9511" s="37">
        <v>570000</v>
      </c>
      <c r="L9511" s="38" t="s">
        <v>15</v>
      </c>
      <c r="M9511" s="38" t="s">
        <v>13</v>
      </c>
    </row>
    <row r="9512" spans="1:13" s="39" customFormat="1" ht="12.75" x14ac:dyDescent="0.2">
      <c r="A9512" s="33" t="s">
        <v>27</v>
      </c>
      <c r="B9512" s="33" t="s">
        <v>604</v>
      </c>
      <c r="C9512" s="34">
        <v>10</v>
      </c>
      <c r="D9512" s="33" t="s">
        <v>102</v>
      </c>
      <c r="E9512" s="33" t="s">
        <v>9847</v>
      </c>
      <c r="F9512" s="35">
        <v>10191509</v>
      </c>
      <c r="G9512" s="33" t="s">
        <v>15071</v>
      </c>
      <c r="H9512" s="33">
        <v>2</v>
      </c>
      <c r="I9512" s="33">
        <v>3</v>
      </c>
      <c r="J9512" s="36">
        <v>1</v>
      </c>
      <c r="K9512" s="37">
        <v>70000</v>
      </c>
      <c r="L9512" s="38" t="s">
        <v>15</v>
      </c>
      <c r="M9512" s="38" t="s">
        <v>13</v>
      </c>
    </row>
    <row r="9513" spans="1:13" s="39" customFormat="1" ht="12.75" x14ac:dyDescent="0.2">
      <c r="A9513" s="33" t="s">
        <v>27</v>
      </c>
      <c r="B9513" s="33" t="s">
        <v>604</v>
      </c>
      <c r="C9513" s="34">
        <v>10</v>
      </c>
      <c r="D9513" s="33" t="s">
        <v>102</v>
      </c>
      <c r="E9513" s="33" t="s">
        <v>9848</v>
      </c>
      <c r="F9513" s="35">
        <v>10191509</v>
      </c>
      <c r="G9513" s="33" t="s">
        <v>15071</v>
      </c>
      <c r="H9513" s="33">
        <v>2</v>
      </c>
      <c r="I9513" s="33">
        <v>3</v>
      </c>
      <c r="J9513" s="36">
        <v>1</v>
      </c>
      <c r="K9513" s="37">
        <v>65000</v>
      </c>
      <c r="L9513" s="38" t="s">
        <v>15</v>
      </c>
      <c r="M9513" s="38" t="s">
        <v>13</v>
      </c>
    </row>
    <row r="9514" spans="1:13" s="39" customFormat="1" ht="12.75" x14ac:dyDescent="0.2">
      <c r="A9514" s="33" t="s">
        <v>27</v>
      </c>
      <c r="B9514" s="33" t="s">
        <v>604</v>
      </c>
      <c r="C9514" s="34">
        <v>10</v>
      </c>
      <c r="D9514" s="33" t="s">
        <v>102</v>
      </c>
      <c r="E9514" s="33" t="s">
        <v>9849</v>
      </c>
      <c r="F9514" s="35">
        <v>51102710</v>
      </c>
      <c r="G9514" s="33" t="s">
        <v>15071</v>
      </c>
      <c r="H9514" s="33">
        <v>2</v>
      </c>
      <c r="I9514" s="33">
        <v>3</v>
      </c>
      <c r="J9514" s="36">
        <v>5</v>
      </c>
      <c r="K9514" s="37">
        <v>35000</v>
      </c>
      <c r="L9514" s="38" t="s">
        <v>9961</v>
      </c>
      <c r="M9514" s="38" t="s">
        <v>13</v>
      </c>
    </row>
    <row r="9515" spans="1:13" s="39" customFormat="1" ht="12.75" x14ac:dyDescent="0.2">
      <c r="A9515" s="33" t="s">
        <v>27</v>
      </c>
      <c r="B9515" s="33" t="s">
        <v>604</v>
      </c>
      <c r="C9515" s="34">
        <v>10</v>
      </c>
      <c r="D9515" s="33" t="s">
        <v>102</v>
      </c>
      <c r="E9515" s="33" t="s">
        <v>9850</v>
      </c>
      <c r="F9515" s="35">
        <v>51102722</v>
      </c>
      <c r="G9515" s="33" t="s">
        <v>15071</v>
      </c>
      <c r="H9515" s="33">
        <v>2</v>
      </c>
      <c r="I9515" s="33">
        <v>3</v>
      </c>
      <c r="J9515" s="36">
        <v>3</v>
      </c>
      <c r="K9515" s="37">
        <v>120000</v>
      </c>
      <c r="L9515" s="38" t="s">
        <v>15</v>
      </c>
      <c r="M9515" s="38" t="s">
        <v>13</v>
      </c>
    </row>
    <row r="9516" spans="1:13" s="39" customFormat="1" ht="12.75" x14ac:dyDescent="0.2">
      <c r="A9516" s="33" t="s">
        <v>27</v>
      </c>
      <c r="B9516" s="33" t="s">
        <v>604</v>
      </c>
      <c r="C9516" s="34">
        <v>10</v>
      </c>
      <c r="D9516" s="33" t="s">
        <v>102</v>
      </c>
      <c r="E9516" s="33" t="s">
        <v>9851</v>
      </c>
      <c r="F9516" s="35">
        <v>51102710</v>
      </c>
      <c r="G9516" s="33" t="s">
        <v>15071</v>
      </c>
      <c r="H9516" s="33">
        <v>2</v>
      </c>
      <c r="I9516" s="33">
        <v>3</v>
      </c>
      <c r="J9516" s="36">
        <v>6</v>
      </c>
      <c r="K9516" s="37">
        <v>348000</v>
      </c>
      <c r="L9516" s="38" t="s">
        <v>15</v>
      </c>
      <c r="M9516" s="38" t="s">
        <v>13</v>
      </c>
    </row>
    <row r="9517" spans="1:13" s="39" customFormat="1" ht="12.75" x14ac:dyDescent="0.2">
      <c r="A9517" s="33" t="s">
        <v>27</v>
      </c>
      <c r="B9517" s="33" t="s">
        <v>604</v>
      </c>
      <c r="C9517" s="34">
        <v>10</v>
      </c>
      <c r="D9517" s="33" t="s">
        <v>102</v>
      </c>
      <c r="E9517" s="33" t="s">
        <v>9852</v>
      </c>
      <c r="F9517" s="35">
        <v>51102714</v>
      </c>
      <c r="G9517" s="33" t="s">
        <v>15071</v>
      </c>
      <c r="H9517" s="33">
        <v>2</v>
      </c>
      <c r="I9517" s="33">
        <v>3</v>
      </c>
      <c r="J9517" s="36">
        <v>3</v>
      </c>
      <c r="K9517" s="37">
        <v>90000</v>
      </c>
      <c r="L9517" s="38" t="s">
        <v>15</v>
      </c>
      <c r="M9517" s="38" t="s">
        <v>13</v>
      </c>
    </row>
    <row r="9518" spans="1:13" s="39" customFormat="1" ht="12.75" x14ac:dyDescent="0.2">
      <c r="A9518" s="33" t="s">
        <v>27</v>
      </c>
      <c r="B9518" s="33" t="s">
        <v>606</v>
      </c>
      <c r="C9518" s="34">
        <v>10</v>
      </c>
      <c r="D9518" s="33" t="s">
        <v>103</v>
      </c>
      <c r="E9518" s="33" t="s">
        <v>9853</v>
      </c>
      <c r="F9518" s="35">
        <v>42132201</v>
      </c>
      <c r="G9518" s="33" t="s">
        <v>15071</v>
      </c>
      <c r="H9518" s="33">
        <v>2</v>
      </c>
      <c r="I9518" s="33">
        <v>3</v>
      </c>
      <c r="J9518" s="36">
        <v>2</v>
      </c>
      <c r="K9518" s="37">
        <v>36000</v>
      </c>
      <c r="L9518" s="38" t="s">
        <v>9960</v>
      </c>
      <c r="M9518" s="38" t="s">
        <v>13</v>
      </c>
    </row>
    <row r="9519" spans="1:13" s="39" customFormat="1" ht="12.75" x14ac:dyDescent="0.2">
      <c r="A9519" s="33" t="s">
        <v>27</v>
      </c>
      <c r="B9519" s="33" t="s">
        <v>606</v>
      </c>
      <c r="C9519" s="34">
        <v>10</v>
      </c>
      <c r="D9519" s="33" t="s">
        <v>103</v>
      </c>
      <c r="E9519" s="33" t="s">
        <v>9854</v>
      </c>
      <c r="F9519" s="35">
        <v>53131604</v>
      </c>
      <c r="G9519" s="33" t="s">
        <v>15071</v>
      </c>
      <c r="H9519" s="33">
        <v>2</v>
      </c>
      <c r="I9519" s="33">
        <v>3</v>
      </c>
      <c r="J9519" s="36">
        <v>10</v>
      </c>
      <c r="K9519" s="37">
        <v>200000</v>
      </c>
      <c r="L9519" s="38" t="s">
        <v>15</v>
      </c>
      <c r="M9519" s="38" t="s">
        <v>13</v>
      </c>
    </row>
    <row r="9520" spans="1:13" s="39" customFormat="1" ht="12.75" x14ac:dyDescent="0.2">
      <c r="A9520" s="33" t="s">
        <v>27</v>
      </c>
      <c r="B9520" s="33" t="s">
        <v>606</v>
      </c>
      <c r="C9520" s="34">
        <v>10</v>
      </c>
      <c r="D9520" s="33" t="s">
        <v>103</v>
      </c>
      <c r="E9520" s="33" t="s">
        <v>9855</v>
      </c>
      <c r="F9520" s="35">
        <v>10141610</v>
      </c>
      <c r="G9520" s="33" t="s">
        <v>15071</v>
      </c>
      <c r="H9520" s="33">
        <v>2</v>
      </c>
      <c r="I9520" s="33">
        <v>3</v>
      </c>
      <c r="J9520" s="36">
        <v>5</v>
      </c>
      <c r="K9520" s="37">
        <v>125000</v>
      </c>
      <c r="L9520" s="38" t="s">
        <v>15</v>
      </c>
      <c r="M9520" s="38" t="s">
        <v>13</v>
      </c>
    </row>
    <row r="9521" spans="1:13" s="39" customFormat="1" ht="12.75" x14ac:dyDescent="0.2">
      <c r="A9521" s="33" t="s">
        <v>27</v>
      </c>
      <c r="B9521" s="33" t="s">
        <v>606</v>
      </c>
      <c r="C9521" s="34">
        <v>10</v>
      </c>
      <c r="D9521" s="33" t="s">
        <v>103</v>
      </c>
      <c r="E9521" s="33" t="s">
        <v>9856</v>
      </c>
      <c r="F9521" s="35">
        <v>42121600</v>
      </c>
      <c r="G9521" s="33" t="s">
        <v>15071</v>
      </c>
      <c r="H9521" s="33">
        <v>2</v>
      </c>
      <c r="I9521" s="33">
        <v>3</v>
      </c>
      <c r="J9521" s="36">
        <v>10</v>
      </c>
      <c r="K9521" s="37">
        <v>160000</v>
      </c>
      <c r="L9521" s="38" t="s">
        <v>15</v>
      </c>
      <c r="M9521" s="38" t="s">
        <v>13</v>
      </c>
    </row>
    <row r="9522" spans="1:13" s="39" customFormat="1" ht="12.75" x14ac:dyDescent="0.2">
      <c r="A9522" s="33" t="s">
        <v>27</v>
      </c>
      <c r="B9522" s="33" t="s">
        <v>606</v>
      </c>
      <c r="C9522" s="34">
        <v>10</v>
      </c>
      <c r="D9522" s="33" t="s">
        <v>103</v>
      </c>
      <c r="E9522" s="33" t="s">
        <v>9857</v>
      </c>
      <c r="F9522" s="35">
        <v>42121600</v>
      </c>
      <c r="G9522" s="33" t="s">
        <v>15071</v>
      </c>
      <c r="H9522" s="33">
        <v>2</v>
      </c>
      <c r="I9522" s="33">
        <v>3</v>
      </c>
      <c r="J9522" s="36">
        <v>15</v>
      </c>
      <c r="K9522" s="37">
        <v>150000</v>
      </c>
      <c r="L9522" s="38" t="s">
        <v>15</v>
      </c>
      <c r="M9522" s="38" t="s">
        <v>13</v>
      </c>
    </row>
    <row r="9523" spans="1:13" s="39" customFormat="1" ht="12.75" x14ac:dyDescent="0.2">
      <c r="A9523" s="33" t="s">
        <v>27</v>
      </c>
      <c r="B9523" s="33" t="s">
        <v>606</v>
      </c>
      <c r="C9523" s="34">
        <v>10</v>
      </c>
      <c r="D9523" s="33" t="s">
        <v>103</v>
      </c>
      <c r="E9523" s="33" t="s">
        <v>9858</v>
      </c>
      <c r="F9523" s="35">
        <v>53131626</v>
      </c>
      <c r="G9523" s="33" t="s">
        <v>15071</v>
      </c>
      <c r="H9523" s="33">
        <v>2</v>
      </c>
      <c r="I9523" s="33">
        <v>3</v>
      </c>
      <c r="J9523" s="36">
        <v>5</v>
      </c>
      <c r="K9523" s="37">
        <v>125000</v>
      </c>
      <c r="L9523" s="38" t="s">
        <v>15</v>
      </c>
      <c r="M9523" s="38" t="s">
        <v>13</v>
      </c>
    </row>
    <row r="9524" spans="1:13" s="39" customFormat="1" ht="12.75" x14ac:dyDescent="0.2">
      <c r="A9524" s="33" t="s">
        <v>27</v>
      </c>
      <c r="B9524" s="33" t="s">
        <v>606</v>
      </c>
      <c r="C9524" s="34">
        <v>10</v>
      </c>
      <c r="D9524" s="33" t="s">
        <v>103</v>
      </c>
      <c r="E9524" s="33" t="s">
        <v>9859</v>
      </c>
      <c r="F9524" s="35">
        <v>42121600</v>
      </c>
      <c r="G9524" s="33" t="s">
        <v>15071</v>
      </c>
      <c r="H9524" s="33">
        <v>2</v>
      </c>
      <c r="I9524" s="33">
        <v>3</v>
      </c>
      <c r="J9524" s="36">
        <v>12</v>
      </c>
      <c r="K9524" s="37">
        <v>600000</v>
      </c>
      <c r="L9524" s="38" t="s">
        <v>15</v>
      </c>
      <c r="M9524" s="38" t="s">
        <v>13</v>
      </c>
    </row>
    <row r="9525" spans="1:13" s="39" customFormat="1" ht="12.75" x14ac:dyDescent="0.2">
      <c r="A9525" s="33" t="s">
        <v>27</v>
      </c>
      <c r="B9525" s="33" t="s">
        <v>606</v>
      </c>
      <c r="C9525" s="34">
        <v>10</v>
      </c>
      <c r="D9525" s="33" t="s">
        <v>103</v>
      </c>
      <c r="E9525" s="33" t="s">
        <v>9860</v>
      </c>
      <c r="F9525" s="35">
        <v>10111301</v>
      </c>
      <c r="G9525" s="33" t="s">
        <v>15071</v>
      </c>
      <c r="H9525" s="33">
        <v>2</v>
      </c>
      <c r="I9525" s="33">
        <v>3</v>
      </c>
      <c r="J9525" s="36">
        <v>15</v>
      </c>
      <c r="K9525" s="37">
        <v>675000</v>
      </c>
      <c r="L9525" s="38" t="s">
        <v>15</v>
      </c>
      <c r="M9525" s="38" t="s">
        <v>13</v>
      </c>
    </row>
    <row r="9526" spans="1:13" s="39" customFormat="1" ht="12.75" x14ac:dyDescent="0.2">
      <c r="A9526" s="33" t="s">
        <v>27</v>
      </c>
      <c r="B9526" s="33" t="s">
        <v>606</v>
      </c>
      <c r="C9526" s="34">
        <v>10</v>
      </c>
      <c r="D9526" s="33" t="s">
        <v>103</v>
      </c>
      <c r="E9526" s="33" t="s">
        <v>9861</v>
      </c>
      <c r="F9526" s="35">
        <v>10111301</v>
      </c>
      <c r="G9526" s="33" t="s">
        <v>15071</v>
      </c>
      <c r="H9526" s="33">
        <v>2</v>
      </c>
      <c r="I9526" s="33">
        <v>3</v>
      </c>
      <c r="J9526" s="36">
        <v>10</v>
      </c>
      <c r="K9526" s="37">
        <v>250000</v>
      </c>
      <c r="L9526" s="38" t="s">
        <v>15</v>
      </c>
      <c r="M9526" s="38" t="s">
        <v>13</v>
      </c>
    </row>
    <row r="9527" spans="1:13" s="39" customFormat="1" ht="12.75" x14ac:dyDescent="0.2">
      <c r="A9527" s="33" t="s">
        <v>27</v>
      </c>
      <c r="B9527" s="33" t="s">
        <v>606</v>
      </c>
      <c r="C9527" s="34">
        <v>10</v>
      </c>
      <c r="D9527" s="33" t="s">
        <v>103</v>
      </c>
      <c r="E9527" s="33" t="s">
        <v>9862</v>
      </c>
      <c r="F9527" s="35">
        <v>10131604</v>
      </c>
      <c r="G9527" s="33" t="s">
        <v>15071</v>
      </c>
      <c r="H9527" s="33">
        <v>2</v>
      </c>
      <c r="I9527" s="33">
        <v>3</v>
      </c>
      <c r="J9527" s="36">
        <v>20</v>
      </c>
      <c r="K9527" s="37">
        <v>700000</v>
      </c>
      <c r="L9527" s="38" t="s">
        <v>15</v>
      </c>
      <c r="M9527" s="38" t="s">
        <v>13</v>
      </c>
    </row>
    <row r="9528" spans="1:13" s="39" customFormat="1" ht="12.75" x14ac:dyDescent="0.2">
      <c r="A9528" s="33" t="s">
        <v>27</v>
      </c>
      <c r="B9528" s="33" t="s">
        <v>606</v>
      </c>
      <c r="C9528" s="34">
        <v>10</v>
      </c>
      <c r="D9528" s="33" t="s">
        <v>103</v>
      </c>
      <c r="E9528" s="33" t="s">
        <v>9863</v>
      </c>
      <c r="F9528" s="35">
        <v>10131604</v>
      </c>
      <c r="G9528" s="33" t="s">
        <v>15071</v>
      </c>
      <c r="H9528" s="33">
        <v>2</v>
      </c>
      <c r="I9528" s="33">
        <v>3</v>
      </c>
      <c r="J9528" s="36">
        <v>3</v>
      </c>
      <c r="K9528" s="37">
        <v>270000</v>
      </c>
      <c r="L9528" s="38" t="s">
        <v>15</v>
      </c>
      <c r="M9528" s="38" t="s">
        <v>13</v>
      </c>
    </row>
    <row r="9529" spans="1:13" s="39" customFormat="1" ht="12.75" x14ac:dyDescent="0.2">
      <c r="A9529" s="33" t="s">
        <v>27</v>
      </c>
      <c r="B9529" s="33" t="s">
        <v>606</v>
      </c>
      <c r="C9529" s="34">
        <v>10</v>
      </c>
      <c r="D9529" s="33" t="s">
        <v>103</v>
      </c>
      <c r="E9529" s="33" t="s">
        <v>9864</v>
      </c>
      <c r="F9529" s="35">
        <v>10111301</v>
      </c>
      <c r="G9529" s="33" t="s">
        <v>15071</v>
      </c>
      <c r="H9529" s="33">
        <v>2</v>
      </c>
      <c r="I9529" s="33">
        <v>3</v>
      </c>
      <c r="J9529" s="36">
        <v>20</v>
      </c>
      <c r="K9529" s="37">
        <v>360000</v>
      </c>
      <c r="L9529" s="38" t="s">
        <v>15</v>
      </c>
      <c r="M9529" s="38" t="s">
        <v>13</v>
      </c>
    </row>
    <row r="9530" spans="1:13" s="39" customFormat="1" ht="12.75" x14ac:dyDescent="0.2">
      <c r="A9530" s="33" t="s">
        <v>27</v>
      </c>
      <c r="B9530" s="33" t="s">
        <v>606</v>
      </c>
      <c r="C9530" s="34">
        <v>10</v>
      </c>
      <c r="D9530" s="33" t="s">
        <v>103</v>
      </c>
      <c r="E9530" s="33" t="s">
        <v>5759</v>
      </c>
      <c r="F9530" s="35">
        <v>42121608</v>
      </c>
      <c r="G9530" s="33" t="s">
        <v>15071</v>
      </c>
      <c r="H9530" s="33">
        <v>2</v>
      </c>
      <c r="I9530" s="33">
        <v>3</v>
      </c>
      <c r="J9530" s="36">
        <v>10</v>
      </c>
      <c r="K9530" s="37">
        <v>120000</v>
      </c>
      <c r="L9530" s="38" t="s">
        <v>15</v>
      </c>
      <c r="M9530" s="38" t="s">
        <v>13</v>
      </c>
    </row>
    <row r="9531" spans="1:13" s="39" customFormat="1" ht="12.75" x14ac:dyDescent="0.2">
      <c r="A9531" s="33" t="s">
        <v>27</v>
      </c>
      <c r="B9531" s="33" t="s">
        <v>606</v>
      </c>
      <c r="C9531" s="34">
        <v>10</v>
      </c>
      <c r="D9531" s="33" t="s">
        <v>103</v>
      </c>
      <c r="E9531" s="33" t="s">
        <v>9865</v>
      </c>
      <c r="F9531" s="35">
        <v>10131604</v>
      </c>
      <c r="G9531" s="33" t="s">
        <v>15071</v>
      </c>
      <c r="H9531" s="33">
        <v>2</v>
      </c>
      <c r="I9531" s="33">
        <v>3</v>
      </c>
      <c r="J9531" s="36">
        <v>30</v>
      </c>
      <c r="K9531" s="37">
        <v>450000</v>
      </c>
      <c r="L9531" s="38" t="s">
        <v>15</v>
      </c>
      <c r="M9531" s="38" t="s">
        <v>13</v>
      </c>
    </row>
    <row r="9532" spans="1:13" s="39" customFormat="1" ht="12.75" x14ac:dyDescent="0.2">
      <c r="A9532" s="33" t="s">
        <v>27</v>
      </c>
      <c r="B9532" s="33" t="s">
        <v>606</v>
      </c>
      <c r="C9532" s="34">
        <v>10</v>
      </c>
      <c r="D9532" s="33" t="s">
        <v>103</v>
      </c>
      <c r="E9532" s="33" t="s">
        <v>9866</v>
      </c>
      <c r="F9532" s="35">
        <v>10131604</v>
      </c>
      <c r="G9532" s="33" t="s">
        <v>15071</v>
      </c>
      <c r="H9532" s="33">
        <v>2</v>
      </c>
      <c r="I9532" s="33">
        <v>3</v>
      </c>
      <c r="J9532" s="36">
        <v>5</v>
      </c>
      <c r="K9532" s="37">
        <v>175000</v>
      </c>
      <c r="L9532" s="38" t="s">
        <v>15</v>
      </c>
      <c r="M9532" s="38" t="s">
        <v>13</v>
      </c>
    </row>
    <row r="9533" spans="1:13" s="39" customFormat="1" ht="12.75" x14ac:dyDescent="0.2">
      <c r="A9533" s="33" t="s">
        <v>27</v>
      </c>
      <c r="B9533" s="33" t="s">
        <v>606</v>
      </c>
      <c r="C9533" s="34">
        <v>10</v>
      </c>
      <c r="D9533" s="33" t="s">
        <v>103</v>
      </c>
      <c r="E9533" s="33" t="s">
        <v>9867</v>
      </c>
      <c r="F9533" s="35">
        <v>10111304</v>
      </c>
      <c r="G9533" s="33" t="s">
        <v>15071</v>
      </c>
      <c r="H9533" s="33">
        <v>2</v>
      </c>
      <c r="I9533" s="33">
        <v>3</v>
      </c>
      <c r="J9533" s="36">
        <v>5</v>
      </c>
      <c r="K9533" s="37">
        <v>40000</v>
      </c>
      <c r="L9533" s="38" t="s">
        <v>15</v>
      </c>
      <c r="M9533" s="38" t="s">
        <v>13</v>
      </c>
    </row>
    <row r="9534" spans="1:13" s="39" customFormat="1" ht="12.75" x14ac:dyDescent="0.2">
      <c r="A9534" s="33" t="s">
        <v>27</v>
      </c>
      <c r="B9534" s="33" t="s">
        <v>606</v>
      </c>
      <c r="C9534" s="34">
        <v>10</v>
      </c>
      <c r="D9534" s="33" t="s">
        <v>103</v>
      </c>
      <c r="E9534" s="33" t="s">
        <v>9868</v>
      </c>
      <c r="F9534" s="35">
        <v>42121600</v>
      </c>
      <c r="G9534" s="33" t="s">
        <v>15071</v>
      </c>
      <c r="H9534" s="33">
        <v>2</v>
      </c>
      <c r="I9534" s="33">
        <v>3</v>
      </c>
      <c r="J9534" s="36">
        <v>5</v>
      </c>
      <c r="K9534" s="37">
        <v>175000</v>
      </c>
      <c r="L9534" s="38" t="s">
        <v>15</v>
      </c>
      <c r="M9534" s="38" t="s">
        <v>13</v>
      </c>
    </row>
    <row r="9535" spans="1:13" s="39" customFormat="1" ht="12.75" x14ac:dyDescent="0.2">
      <c r="A9535" s="33" t="s">
        <v>27</v>
      </c>
      <c r="B9535" s="33" t="s">
        <v>606</v>
      </c>
      <c r="C9535" s="34">
        <v>10</v>
      </c>
      <c r="D9535" s="33" t="s">
        <v>103</v>
      </c>
      <c r="E9535" s="33" t="s">
        <v>9869</v>
      </c>
      <c r="F9535" s="35">
        <v>42121600</v>
      </c>
      <c r="G9535" s="33" t="s">
        <v>15071</v>
      </c>
      <c r="H9535" s="33">
        <v>2</v>
      </c>
      <c r="I9535" s="33">
        <v>3</v>
      </c>
      <c r="J9535" s="36">
        <v>10</v>
      </c>
      <c r="K9535" s="37">
        <v>300000</v>
      </c>
      <c r="L9535" s="38" t="s">
        <v>15</v>
      </c>
      <c r="M9535" s="38" t="s">
        <v>13</v>
      </c>
    </row>
    <row r="9536" spans="1:13" s="39" customFormat="1" ht="12.75" x14ac:dyDescent="0.2">
      <c r="A9536" s="33" t="s">
        <v>27</v>
      </c>
      <c r="B9536" s="33" t="s">
        <v>609</v>
      </c>
      <c r="C9536" s="34">
        <v>10</v>
      </c>
      <c r="D9536" s="33" t="s">
        <v>107</v>
      </c>
      <c r="E9536" s="33" t="s">
        <v>14299</v>
      </c>
      <c r="F9536" s="35">
        <v>86101802</v>
      </c>
      <c r="G9536" s="33" t="s">
        <v>15071</v>
      </c>
      <c r="H9536" s="33">
        <v>4</v>
      </c>
      <c r="I9536" s="33">
        <v>5</v>
      </c>
      <c r="J9536" s="36">
        <v>1</v>
      </c>
      <c r="K9536" s="37">
        <v>10948000</v>
      </c>
      <c r="L9536" s="38" t="s">
        <v>12</v>
      </c>
      <c r="M9536" s="38" t="s">
        <v>13</v>
      </c>
    </row>
    <row r="9537" spans="1:13" s="39" customFormat="1" ht="12.75" x14ac:dyDescent="0.2">
      <c r="A9537" s="33" t="s">
        <v>27</v>
      </c>
      <c r="B9537" s="33" t="s">
        <v>8207</v>
      </c>
      <c r="C9537" s="34">
        <v>10</v>
      </c>
      <c r="D9537" s="33" t="s">
        <v>13927</v>
      </c>
      <c r="E9537" s="33" t="s">
        <v>9870</v>
      </c>
      <c r="F9537" s="35">
        <v>90151701</v>
      </c>
      <c r="G9537" s="33" t="s">
        <v>15071</v>
      </c>
      <c r="H9537" s="33">
        <v>4</v>
      </c>
      <c r="I9537" s="33">
        <v>3</v>
      </c>
      <c r="J9537" s="36">
        <v>1</v>
      </c>
      <c r="K9537" s="37">
        <v>10000000</v>
      </c>
      <c r="L9537" s="38" t="s">
        <v>12</v>
      </c>
      <c r="M9537" s="38" t="s">
        <v>13</v>
      </c>
    </row>
    <row r="9538" spans="1:13" s="39" customFormat="1" ht="12.75" x14ac:dyDescent="0.2">
      <c r="A9538" s="33" t="s">
        <v>27</v>
      </c>
      <c r="B9538" s="33" t="s">
        <v>4765</v>
      </c>
      <c r="C9538" s="34">
        <v>10</v>
      </c>
      <c r="D9538" s="33" t="s">
        <v>111</v>
      </c>
      <c r="E9538" s="33" t="s">
        <v>9871</v>
      </c>
      <c r="F9538" s="35" t="s">
        <v>9872</v>
      </c>
      <c r="G9538" s="33" t="s">
        <v>15071</v>
      </c>
      <c r="H9538" s="33">
        <v>1</v>
      </c>
      <c r="I9538" s="33">
        <v>6</v>
      </c>
      <c r="J9538" s="36">
        <v>1</v>
      </c>
      <c r="K9538" s="37">
        <v>65000</v>
      </c>
      <c r="L9538" s="38" t="s">
        <v>12</v>
      </c>
      <c r="M9538" s="38" t="s">
        <v>13</v>
      </c>
    </row>
    <row r="9539" spans="1:13" s="39" customFormat="1" ht="12.75" x14ac:dyDescent="0.2">
      <c r="A9539" s="33" t="s">
        <v>27</v>
      </c>
      <c r="B9539" s="33" t="s">
        <v>4765</v>
      </c>
      <c r="C9539" s="34">
        <v>10</v>
      </c>
      <c r="D9539" s="33" t="s">
        <v>111</v>
      </c>
      <c r="E9539" s="33" t="s">
        <v>9873</v>
      </c>
      <c r="F9539" s="35">
        <v>85121801</v>
      </c>
      <c r="G9539" s="33" t="s">
        <v>15071</v>
      </c>
      <c r="H9539" s="33">
        <v>1</v>
      </c>
      <c r="I9539" s="33">
        <v>6</v>
      </c>
      <c r="J9539" s="36">
        <v>1</v>
      </c>
      <c r="K9539" s="37">
        <v>3300000</v>
      </c>
      <c r="L9539" s="38" t="s">
        <v>12</v>
      </c>
      <c r="M9539" s="38" t="s">
        <v>13</v>
      </c>
    </row>
    <row r="9540" spans="1:13" s="39" customFormat="1" ht="12.75" x14ac:dyDescent="0.2">
      <c r="A9540" s="33" t="s">
        <v>27</v>
      </c>
      <c r="B9540" s="33" t="s">
        <v>4765</v>
      </c>
      <c r="C9540" s="34">
        <v>10</v>
      </c>
      <c r="D9540" s="33" t="s">
        <v>111</v>
      </c>
      <c r="E9540" s="33" t="s">
        <v>9874</v>
      </c>
      <c r="F9540" s="35">
        <v>85121801</v>
      </c>
      <c r="G9540" s="33" t="s">
        <v>15071</v>
      </c>
      <c r="H9540" s="33">
        <v>3</v>
      </c>
      <c r="I9540" s="33">
        <v>6</v>
      </c>
      <c r="J9540" s="36">
        <v>1</v>
      </c>
      <c r="K9540" s="37">
        <v>850000</v>
      </c>
      <c r="L9540" s="38" t="s">
        <v>12</v>
      </c>
      <c r="M9540" s="38" t="s">
        <v>13</v>
      </c>
    </row>
    <row r="9541" spans="1:13" s="39" customFormat="1" ht="12.75" x14ac:dyDescent="0.2">
      <c r="A9541" s="33" t="s">
        <v>27</v>
      </c>
      <c r="B9541" s="33" t="s">
        <v>4765</v>
      </c>
      <c r="C9541" s="34">
        <v>10</v>
      </c>
      <c r="D9541" s="33" t="s">
        <v>111</v>
      </c>
      <c r="E9541" s="33" t="s">
        <v>9875</v>
      </c>
      <c r="F9541" s="35">
        <v>85121801</v>
      </c>
      <c r="G9541" s="33" t="s">
        <v>15071</v>
      </c>
      <c r="H9541" s="33">
        <v>3</v>
      </c>
      <c r="I9541" s="33">
        <v>6</v>
      </c>
      <c r="J9541" s="36">
        <v>1</v>
      </c>
      <c r="K9541" s="37">
        <v>1000000</v>
      </c>
      <c r="L9541" s="38" t="s">
        <v>12</v>
      </c>
      <c r="M9541" s="38" t="s">
        <v>13</v>
      </c>
    </row>
    <row r="9542" spans="1:13" s="39" customFormat="1" ht="12.75" x14ac:dyDescent="0.2">
      <c r="A9542" s="33" t="s">
        <v>27</v>
      </c>
      <c r="B9542" s="33" t="s">
        <v>4765</v>
      </c>
      <c r="C9542" s="34">
        <v>10</v>
      </c>
      <c r="D9542" s="33" t="s">
        <v>111</v>
      </c>
      <c r="E9542" s="33" t="s">
        <v>9876</v>
      </c>
      <c r="F9542" s="35">
        <v>85121801</v>
      </c>
      <c r="G9542" s="33" t="s">
        <v>15071</v>
      </c>
      <c r="H9542" s="33">
        <v>3</v>
      </c>
      <c r="I9542" s="33">
        <v>6</v>
      </c>
      <c r="J9542" s="36">
        <v>1</v>
      </c>
      <c r="K9542" s="37">
        <v>735000</v>
      </c>
      <c r="L9542" s="38" t="s">
        <v>12</v>
      </c>
      <c r="M9542" s="38" t="s">
        <v>13</v>
      </c>
    </row>
    <row r="9543" spans="1:13" s="39" customFormat="1" ht="12.75" x14ac:dyDescent="0.2">
      <c r="A9543" s="33" t="s">
        <v>27</v>
      </c>
      <c r="B9543" s="33" t="s">
        <v>4765</v>
      </c>
      <c r="C9543" s="34">
        <v>10</v>
      </c>
      <c r="D9543" s="33" t="s">
        <v>111</v>
      </c>
      <c r="E9543" s="33" t="s">
        <v>9877</v>
      </c>
      <c r="F9543" s="35">
        <v>85121801</v>
      </c>
      <c r="G9543" s="33" t="s">
        <v>15071</v>
      </c>
      <c r="H9543" s="33">
        <v>3</v>
      </c>
      <c r="I9543" s="33">
        <v>6</v>
      </c>
      <c r="J9543" s="36">
        <v>1</v>
      </c>
      <c r="K9543" s="37">
        <v>1075000</v>
      </c>
      <c r="L9543" s="38" t="s">
        <v>12</v>
      </c>
      <c r="M9543" s="38" t="s">
        <v>13</v>
      </c>
    </row>
    <row r="9544" spans="1:13" s="39" customFormat="1" ht="12.75" x14ac:dyDescent="0.2">
      <c r="A9544" s="33" t="s">
        <v>27</v>
      </c>
      <c r="B9544" s="33" t="s">
        <v>4765</v>
      </c>
      <c r="C9544" s="34">
        <v>10</v>
      </c>
      <c r="D9544" s="33" t="s">
        <v>111</v>
      </c>
      <c r="E9544" s="33" t="s">
        <v>9878</v>
      </c>
      <c r="F9544" s="35">
        <v>85111604</v>
      </c>
      <c r="G9544" s="33" t="s">
        <v>15071</v>
      </c>
      <c r="H9544" s="33">
        <v>3</v>
      </c>
      <c r="I9544" s="33">
        <v>6</v>
      </c>
      <c r="J9544" s="36">
        <v>1</v>
      </c>
      <c r="K9544" s="37">
        <v>2340000</v>
      </c>
      <c r="L9544" s="38" t="s">
        <v>12</v>
      </c>
      <c r="M9544" s="38" t="s">
        <v>13</v>
      </c>
    </row>
    <row r="9545" spans="1:13" s="39" customFormat="1" ht="12.75" x14ac:dyDescent="0.2">
      <c r="A9545" s="33" t="s">
        <v>27</v>
      </c>
      <c r="B9545" s="33" t="s">
        <v>4765</v>
      </c>
      <c r="C9545" s="34">
        <v>10</v>
      </c>
      <c r="D9545" s="33" t="s">
        <v>111</v>
      </c>
      <c r="E9545" s="33" t="s">
        <v>9879</v>
      </c>
      <c r="F9545" s="35">
        <v>85121801</v>
      </c>
      <c r="G9545" s="33" t="s">
        <v>15071</v>
      </c>
      <c r="H9545" s="33">
        <v>3</v>
      </c>
      <c r="I9545" s="33">
        <v>6</v>
      </c>
      <c r="J9545" s="36">
        <v>1</v>
      </c>
      <c r="K9545" s="37">
        <v>240000</v>
      </c>
      <c r="L9545" s="38" t="s">
        <v>12</v>
      </c>
      <c r="M9545" s="38" t="s">
        <v>13</v>
      </c>
    </row>
    <row r="9546" spans="1:13" s="39" customFormat="1" ht="12.75" x14ac:dyDescent="0.2">
      <c r="A9546" s="33" t="s">
        <v>27</v>
      </c>
      <c r="B9546" s="33" t="s">
        <v>4765</v>
      </c>
      <c r="C9546" s="34">
        <v>10</v>
      </c>
      <c r="D9546" s="33" t="s">
        <v>111</v>
      </c>
      <c r="E9546" s="33" t="s">
        <v>9880</v>
      </c>
      <c r="F9546" s="35">
        <v>85121801</v>
      </c>
      <c r="G9546" s="33" t="s">
        <v>15071</v>
      </c>
      <c r="H9546" s="33">
        <v>3</v>
      </c>
      <c r="I9546" s="33">
        <v>6</v>
      </c>
      <c r="J9546" s="36">
        <v>1</v>
      </c>
      <c r="K9546" s="37">
        <v>85000</v>
      </c>
      <c r="L9546" s="38" t="s">
        <v>12</v>
      </c>
      <c r="M9546" s="38" t="s">
        <v>13</v>
      </c>
    </row>
    <row r="9547" spans="1:13" s="39" customFormat="1" ht="12.75" x14ac:dyDescent="0.2">
      <c r="A9547" s="33" t="s">
        <v>27</v>
      </c>
      <c r="B9547" s="33" t="s">
        <v>4765</v>
      </c>
      <c r="C9547" s="34">
        <v>10</v>
      </c>
      <c r="D9547" s="33" t="s">
        <v>111</v>
      </c>
      <c r="E9547" s="33" t="s">
        <v>9881</v>
      </c>
      <c r="F9547" s="35">
        <v>85121801</v>
      </c>
      <c r="G9547" s="33" t="s">
        <v>15071</v>
      </c>
      <c r="H9547" s="33">
        <v>3</v>
      </c>
      <c r="I9547" s="33">
        <v>6</v>
      </c>
      <c r="J9547" s="36">
        <v>1</v>
      </c>
      <c r="K9547" s="37">
        <v>2400000</v>
      </c>
      <c r="L9547" s="38" t="s">
        <v>12</v>
      </c>
      <c r="M9547" s="38" t="s">
        <v>13</v>
      </c>
    </row>
    <row r="9548" spans="1:13" s="39" customFormat="1" ht="12.75" x14ac:dyDescent="0.2">
      <c r="A9548" s="33" t="s">
        <v>27</v>
      </c>
      <c r="B9548" s="33" t="s">
        <v>582</v>
      </c>
      <c r="C9548" s="34">
        <v>10</v>
      </c>
      <c r="D9548" s="33" t="s">
        <v>34</v>
      </c>
      <c r="E9548" s="33" t="s">
        <v>14300</v>
      </c>
      <c r="F9548" s="35">
        <v>44103110</v>
      </c>
      <c r="G9548" s="33" t="s">
        <v>15071</v>
      </c>
      <c r="H9548" s="33">
        <v>6</v>
      </c>
      <c r="I9548" s="33">
        <v>4</v>
      </c>
      <c r="J9548" s="36">
        <v>2</v>
      </c>
      <c r="K9548" s="37">
        <v>500000</v>
      </c>
      <c r="L9548" s="38" t="s">
        <v>15</v>
      </c>
      <c r="M9548" s="38" t="s">
        <v>13</v>
      </c>
    </row>
    <row r="9549" spans="1:13" s="39" customFormat="1" ht="12.75" x14ac:dyDescent="0.2">
      <c r="A9549" s="33" t="s">
        <v>27</v>
      </c>
      <c r="B9549" s="33" t="s">
        <v>582</v>
      </c>
      <c r="C9549" s="34">
        <v>10</v>
      </c>
      <c r="D9549" s="33" t="s">
        <v>34</v>
      </c>
      <c r="E9549" s="33" t="s">
        <v>14301</v>
      </c>
      <c r="F9549" s="35">
        <v>44103110</v>
      </c>
      <c r="G9549" s="33" t="s">
        <v>15071</v>
      </c>
      <c r="H9549" s="33">
        <v>6</v>
      </c>
      <c r="I9549" s="33">
        <v>4</v>
      </c>
      <c r="J9549" s="36">
        <v>2</v>
      </c>
      <c r="K9549" s="37">
        <v>500000</v>
      </c>
      <c r="L9549" s="38" t="s">
        <v>15</v>
      </c>
      <c r="M9549" s="38" t="s">
        <v>13</v>
      </c>
    </row>
    <row r="9550" spans="1:13" s="39" customFormat="1" ht="12.75" x14ac:dyDescent="0.2">
      <c r="A9550" s="33" t="s">
        <v>27</v>
      </c>
      <c r="B9550" s="33" t="s">
        <v>582</v>
      </c>
      <c r="C9550" s="34">
        <v>10</v>
      </c>
      <c r="D9550" s="33" t="s">
        <v>34</v>
      </c>
      <c r="E9550" s="33" t="s">
        <v>14302</v>
      </c>
      <c r="F9550" s="35">
        <v>44103110</v>
      </c>
      <c r="G9550" s="33" t="s">
        <v>15071</v>
      </c>
      <c r="H9550" s="33">
        <v>6</v>
      </c>
      <c r="I9550" s="33">
        <v>4</v>
      </c>
      <c r="J9550" s="36">
        <v>2</v>
      </c>
      <c r="K9550" s="37">
        <v>500000</v>
      </c>
      <c r="L9550" s="38" t="s">
        <v>15</v>
      </c>
      <c r="M9550" s="38" t="s">
        <v>13</v>
      </c>
    </row>
    <row r="9551" spans="1:13" s="39" customFormat="1" ht="12.75" x14ac:dyDescent="0.2">
      <c r="A9551" s="33" t="s">
        <v>27</v>
      </c>
      <c r="B9551" s="33" t="s">
        <v>582</v>
      </c>
      <c r="C9551" s="34">
        <v>10</v>
      </c>
      <c r="D9551" s="33" t="s">
        <v>34</v>
      </c>
      <c r="E9551" s="33" t="s">
        <v>14303</v>
      </c>
      <c r="F9551" s="35">
        <v>44103110</v>
      </c>
      <c r="G9551" s="33" t="s">
        <v>15071</v>
      </c>
      <c r="H9551" s="33">
        <v>6</v>
      </c>
      <c r="I9551" s="33">
        <v>4</v>
      </c>
      <c r="J9551" s="36">
        <v>1</v>
      </c>
      <c r="K9551" s="37">
        <v>1200000</v>
      </c>
      <c r="L9551" s="38" t="s">
        <v>15</v>
      </c>
      <c r="M9551" s="38" t="s">
        <v>13</v>
      </c>
    </row>
    <row r="9552" spans="1:13" s="39" customFormat="1" ht="12.75" x14ac:dyDescent="0.2">
      <c r="A9552" s="33" t="s">
        <v>27</v>
      </c>
      <c r="B9552" s="33" t="s">
        <v>585</v>
      </c>
      <c r="C9552" s="34">
        <v>10</v>
      </c>
      <c r="D9552" s="33" t="s">
        <v>93</v>
      </c>
      <c r="E9552" s="33" t="s">
        <v>9882</v>
      </c>
      <c r="F9552" s="35">
        <v>60121015</v>
      </c>
      <c r="G9552" s="33" t="s">
        <v>15071</v>
      </c>
      <c r="H9552" s="33">
        <v>6</v>
      </c>
      <c r="I9552" s="33">
        <v>4</v>
      </c>
      <c r="J9552" s="36">
        <v>1</v>
      </c>
      <c r="K9552" s="37">
        <v>3636564</v>
      </c>
      <c r="L9552" s="38" t="s">
        <v>15</v>
      </c>
      <c r="M9552" s="38" t="s">
        <v>13</v>
      </c>
    </row>
    <row r="9553" spans="1:13" s="39" customFormat="1" ht="12.75" x14ac:dyDescent="0.2">
      <c r="A9553" s="33" t="s">
        <v>27</v>
      </c>
      <c r="B9553" s="33" t="s">
        <v>559</v>
      </c>
      <c r="C9553" s="34">
        <v>10</v>
      </c>
      <c r="D9553" s="33" t="s">
        <v>12594</v>
      </c>
      <c r="E9553" s="33" t="s">
        <v>9883</v>
      </c>
      <c r="F9553" s="35">
        <v>42251605</v>
      </c>
      <c r="G9553" s="33" t="s">
        <v>15071</v>
      </c>
      <c r="H9553" s="33">
        <v>6</v>
      </c>
      <c r="I9553" s="33">
        <v>4</v>
      </c>
      <c r="J9553" s="36">
        <v>1</v>
      </c>
      <c r="K9553" s="37">
        <v>172400</v>
      </c>
      <c r="L9553" s="38" t="s">
        <v>15</v>
      </c>
      <c r="M9553" s="38" t="s">
        <v>13</v>
      </c>
    </row>
    <row r="9554" spans="1:13" s="39" customFormat="1" ht="12.75" x14ac:dyDescent="0.2">
      <c r="A9554" s="33" t="s">
        <v>27</v>
      </c>
      <c r="B9554" s="33" t="s">
        <v>559</v>
      </c>
      <c r="C9554" s="34">
        <v>10</v>
      </c>
      <c r="D9554" s="33" t="s">
        <v>12594</v>
      </c>
      <c r="E9554" s="33" t="s">
        <v>9884</v>
      </c>
      <c r="F9554" s="35">
        <v>42251612</v>
      </c>
      <c r="G9554" s="33" t="s">
        <v>15071</v>
      </c>
      <c r="H9554" s="33">
        <v>6</v>
      </c>
      <c r="I9554" s="33">
        <v>4</v>
      </c>
      <c r="J9554" s="36">
        <v>1</v>
      </c>
      <c r="K9554" s="37">
        <v>196950</v>
      </c>
      <c r="L9554" s="38" t="s">
        <v>15</v>
      </c>
      <c r="M9554" s="38" t="s">
        <v>13</v>
      </c>
    </row>
    <row r="9555" spans="1:13" s="39" customFormat="1" ht="12.75" x14ac:dyDescent="0.2">
      <c r="A9555" s="33" t="s">
        <v>27</v>
      </c>
      <c r="B9555" s="33" t="s">
        <v>559</v>
      </c>
      <c r="C9555" s="34">
        <v>10</v>
      </c>
      <c r="D9555" s="33" t="s">
        <v>12594</v>
      </c>
      <c r="E9555" s="33" t="s">
        <v>9885</v>
      </c>
      <c r="F9555" s="35">
        <v>42251618</v>
      </c>
      <c r="G9555" s="33" t="s">
        <v>15071</v>
      </c>
      <c r="H9555" s="33">
        <v>6</v>
      </c>
      <c r="I9555" s="33">
        <v>4</v>
      </c>
      <c r="J9555" s="36">
        <v>1</v>
      </c>
      <c r="K9555" s="37">
        <v>130650</v>
      </c>
      <c r="L9555" s="38" t="s">
        <v>15</v>
      </c>
      <c r="M9555" s="38" t="s">
        <v>13</v>
      </c>
    </row>
    <row r="9556" spans="1:13" s="39" customFormat="1" ht="12.75" x14ac:dyDescent="0.2">
      <c r="A9556" s="33" t="s">
        <v>27</v>
      </c>
      <c r="B9556" s="33" t="s">
        <v>568</v>
      </c>
      <c r="C9556" s="34">
        <v>10</v>
      </c>
      <c r="D9556" s="33" t="s">
        <v>83</v>
      </c>
      <c r="E9556" s="33" t="s">
        <v>14304</v>
      </c>
      <c r="F9556" s="35">
        <v>44101603</v>
      </c>
      <c r="G9556" s="33" t="s">
        <v>15071</v>
      </c>
      <c r="H9556" s="33">
        <v>6</v>
      </c>
      <c r="I9556" s="33">
        <v>4</v>
      </c>
      <c r="J9556" s="36">
        <v>1</v>
      </c>
      <c r="K9556" s="37">
        <v>2200000</v>
      </c>
      <c r="L9556" s="38" t="s">
        <v>15</v>
      </c>
      <c r="M9556" s="38" t="s">
        <v>13</v>
      </c>
    </row>
    <row r="9557" spans="1:13" s="39" customFormat="1" ht="12.75" x14ac:dyDescent="0.2">
      <c r="A9557" s="33" t="s">
        <v>27</v>
      </c>
      <c r="B9557" s="33" t="s">
        <v>607</v>
      </c>
      <c r="C9557" s="34">
        <v>10</v>
      </c>
      <c r="D9557" s="33" t="s">
        <v>104</v>
      </c>
      <c r="E9557" s="33" t="s">
        <v>5788</v>
      </c>
      <c r="F9557" s="35">
        <v>44111905</v>
      </c>
      <c r="G9557" s="33" t="s">
        <v>15071</v>
      </c>
      <c r="H9557" s="33">
        <v>6</v>
      </c>
      <c r="I9557" s="33">
        <v>4</v>
      </c>
      <c r="J9557" s="36">
        <v>1</v>
      </c>
      <c r="K9557" s="37">
        <v>714000</v>
      </c>
      <c r="L9557" s="38" t="s">
        <v>15</v>
      </c>
      <c r="M9557" s="38" t="s">
        <v>13</v>
      </c>
    </row>
    <row r="9558" spans="1:13" s="39" customFormat="1" ht="12.75" x14ac:dyDescent="0.2">
      <c r="A9558" s="33" t="s">
        <v>27</v>
      </c>
      <c r="B9558" s="33" t="s">
        <v>554</v>
      </c>
      <c r="C9558" s="34">
        <v>10</v>
      </c>
      <c r="D9558" s="33" t="s">
        <v>75</v>
      </c>
      <c r="E9558" s="33" t="s">
        <v>9886</v>
      </c>
      <c r="F9558" s="35">
        <v>45121516</v>
      </c>
      <c r="G9558" s="33" t="s">
        <v>15071</v>
      </c>
      <c r="H9558" s="33">
        <v>6</v>
      </c>
      <c r="I9558" s="33">
        <v>4</v>
      </c>
      <c r="J9558" s="36">
        <v>1</v>
      </c>
      <c r="K9558" s="37">
        <v>2500600</v>
      </c>
      <c r="L9558" s="38" t="s">
        <v>15</v>
      </c>
      <c r="M9558" s="38" t="s">
        <v>13</v>
      </c>
    </row>
    <row r="9559" spans="1:13" s="39" customFormat="1" ht="12.75" x14ac:dyDescent="0.2">
      <c r="A9559" s="33" t="s">
        <v>27</v>
      </c>
      <c r="B9559" s="33" t="s">
        <v>554</v>
      </c>
      <c r="C9559" s="34">
        <v>10</v>
      </c>
      <c r="D9559" s="33" t="s">
        <v>75</v>
      </c>
      <c r="E9559" s="33" t="s">
        <v>9887</v>
      </c>
      <c r="F9559" s="35">
        <v>45121504</v>
      </c>
      <c r="G9559" s="33" t="s">
        <v>15071</v>
      </c>
      <c r="H9559" s="33">
        <v>6</v>
      </c>
      <c r="I9559" s="33">
        <v>4</v>
      </c>
      <c r="J9559" s="36">
        <v>1</v>
      </c>
      <c r="K9559" s="37">
        <v>1623302</v>
      </c>
      <c r="L9559" s="38" t="s">
        <v>15</v>
      </c>
      <c r="M9559" s="38" t="s">
        <v>13</v>
      </c>
    </row>
    <row r="9560" spans="1:13" s="39" customFormat="1" ht="12.75" x14ac:dyDescent="0.2">
      <c r="A9560" s="33" t="s">
        <v>27</v>
      </c>
      <c r="B9560" s="33" t="s">
        <v>4765</v>
      </c>
      <c r="C9560" s="34">
        <v>10</v>
      </c>
      <c r="D9560" s="33" t="s">
        <v>111</v>
      </c>
      <c r="E9560" s="33" t="s">
        <v>9888</v>
      </c>
      <c r="F9560" s="35">
        <v>85101601</v>
      </c>
      <c r="G9560" s="33" t="s">
        <v>15071</v>
      </c>
      <c r="H9560" s="33">
        <v>1</v>
      </c>
      <c r="I9560" s="33">
        <v>6</v>
      </c>
      <c r="J9560" s="36">
        <v>1</v>
      </c>
      <c r="K9560" s="37">
        <v>17220003.260000002</v>
      </c>
      <c r="L9560" s="38" t="s">
        <v>12</v>
      </c>
      <c r="M9560" s="38" t="s">
        <v>13</v>
      </c>
    </row>
    <row r="9561" spans="1:13" s="39" customFormat="1" ht="12.75" x14ac:dyDescent="0.2">
      <c r="A9561" s="33" t="s">
        <v>27</v>
      </c>
      <c r="B9561" s="33" t="s">
        <v>611</v>
      </c>
      <c r="C9561" s="34">
        <v>10</v>
      </c>
      <c r="D9561" s="33" t="s">
        <v>108</v>
      </c>
      <c r="E9561" s="33" t="s">
        <v>14305</v>
      </c>
      <c r="F9561" s="35">
        <v>81111500</v>
      </c>
      <c r="G9561" s="33" t="s">
        <v>15071</v>
      </c>
      <c r="H9561" s="33">
        <v>7</v>
      </c>
      <c r="I9561" s="33">
        <v>5</v>
      </c>
      <c r="J9561" s="36">
        <v>1</v>
      </c>
      <c r="K9561" s="37">
        <v>210000000</v>
      </c>
      <c r="L9561" s="38" t="s">
        <v>12</v>
      </c>
      <c r="M9561" s="38" t="s">
        <v>13</v>
      </c>
    </row>
    <row r="9562" spans="1:13" s="39" customFormat="1" ht="12.75" x14ac:dyDescent="0.2">
      <c r="A9562" s="33" t="s">
        <v>27</v>
      </c>
      <c r="B9562" s="33" t="s">
        <v>611</v>
      </c>
      <c r="C9562" s="34">
        <v>10</v>
      </c>
      <c r="D9562" s="33" t="s">
        <v>108</v>
      </c>
      <c r="E9562" s="33" t="s">
        <v>14306</v>
      </c>
      <c r="F9562" s="35">
        <v>80161801</v>
      </c>
      <c r="G9562" s="33" t="s">
        <v>15071</v>
      </c>
      <c r="H9562" s="33">
        <v>1</v>
      </c>
      <c r="I9562" s="33">
        <v>5</v>
      </c>
      <c r="J9562" s="36">
        <v>1</v>
      </c>
      <c r="K9562" s="37">
        <v>18000000</v>
      </c>
      <c r="L9562" s="38" t="s">
        <v>12</v>
      </c>
      <c r="M9562" s="38" t="s">
        <v>2371</v>
      </c>
    </row>
    <row r="9563" spans="1:13" s="39" customFormat="1" ht="12.75" x14ac:dyDescent="0.2">
      <c r="A9563" s="33" t="s">
        <v>27</v>
      </c>
      <c r="B9563" s="33" t="s">
        <v>611</v>
      </c>
      <c r="C9563" s="34">
        <v>10</v>
      </c>
      <c r="D9563" s="33" t="s">
        <v>108</v>
      </c>
      <c r="E9563" s="33" t="s">
        <v>14307</v>
      </c>
      <c r="F9563" s="35">
        <v>80161801</v>
      </c>
      <c r="G9563" s="33" t="s">
        <v>15071</v>
      </c>
      <c r="H9563" s="33">
        <v>6</v>
      </c>
      <c r="I9563" s="33">
        <v>6</v>
      </c>
      <c r="J9563" s="36">
        <v>1</v>
      </c>
      <c r="K9563" s="37">
        <v>31099697</v>
      </c>
      <c r="L9563" s="38" t="s">
        <v>12</v>
      </c>
      <c r="M9563" s="38" t="s">
        <v>13</v>
      </c>
    </row>
    <row r="9564" spans="1:13" s="39" customFormat="1" ht="12.75" x14ac:dyDescent="0.2">
      <c r="A9564" s="33" t="s">
        <v>27</v>
      </c>
      <c r="B9564" s="33" t="s">
        <v>611</v>
      </c>
      <c r="C9564" s="34">
        <v>10</v>
      </c>
      <c r="D9564" s="33" t="s">
        <v>108</v>
      </c>
      <c r="E9564" s="33" t="s">
        <v>14308</v>
      </c>
      <c r="F9564" s="35">
        <v>80161801</v>
      </c>
      <c r="G9564" s="33" t="s">
        <v>15071</v>
      </c>
      <c r="H9564" s="33">
        <v>12</v>
      </c>
      <c r="I9564" s="33">
        <v>1</v>
      </c>
      <c r="J9564" s="36">
        <v>1</v>
      </c>
      <c r="K9564" s="37">
        <v>6000000</v>
      </c>
      <c r="L9564" s="38" t="s">
        <v>12</v>
      </c>
      <c r="M9564" s="38" t="s">
        <v>2372</v>
      </c>
    </row>
    <row r="9565" spans="1:13" s="39" customFormat="1" ht="12.75" x14ac:dyDescent="0.2">
      <c r="A9565" s="33" t="s">
        <v>27</v>
      </c>
      <c r="B9565" s="33" t="s">
        <v>611</v>
      </c>
      <c r="C9565" s="34">
        <v>10</v>
      </c>
      <c r="D9565" s="33" t="s">
        <v>108</v>
      </c>
      <c r="E9565" s="33" t="s">
        <v>14309</v>
      </c>
      <c r="F9565" s="35">
        <v>72101507</v>
      </c>
      <c r="G9565" s="33" t="s">
        <v>15071</v>
      </c>
      <c r="H9565" s="33">
        <v>4</v>
      </c>
      <c r="I9565" s="33">
        <v>8</v>
      </c>
      <c r="J9565" s="36">
        <v>1</v>
      </c>
      <c r="K9565" s="37">
        <v>59165520.399999999</v>
      </c>
      <c r="L9565" s="38" t="s">
        <v>12</v>
      </c>
      <c r="M9565" s="38" t="s">
        <v>13</v>
      </c>
    </row>
    <row r="9566" spans="1:13" s="39" customFormat="1" ht="12.75" x14ac:dyDescent="0.2">
      <c r="A9566" s="33" t="s">
        <v>27</v>
      </c>
      <c r="B9566" s="33" t="s">
        <v>611</v>
      </c>
      <c r="C9566" s="34">
        <v>10</v>
      </c>
      <c r="D9566" s="33" t="s">
        <v>108</v>
      </c>
      <c r="E9566" s="33" t="s">
        <v>14310</v>
      </c>
      <c r="F9566" s="35">
        <v>72102103</v>
      </c>
      <c r="G9566" s="33" t="s">
        <v>15071</v>
      </c>
      <c r="H9566" s="33">
        <v>3</v>
      </c>
      <c r="I9566" s="33">
        <v>8</v>
      </c>
      <c r="J9566" s="36">
        <v>1</v>
      </c>
      <c r="K9566" s="37">
        <v>6330800</v>
      </c>
      <c r="L9566" s="38" t="s">
        <v>12</v>
      </c>
      <c r="M9566" s="38" t="s">
        <v>13</v>
      </c>
    </row>
    <row r="9567" spans="1:13" s="39" customFormat="1" ht="12.75" x14ac:dyDescent="0.2">
      <c r="A9567" s="33" t="s">
        <v>27</v>
      </c>
      <c r="B9567" s="33" t="s">
        <v>611</v>
      </c>
      <c r="C9567" s="34">
        <v>10</v>
      </c>
      <c r="D9567" s="33" t="s">
        <v>108</v>
      </c>
      <c r="E9567" s="33" t="s">
        <v>14311</v>
      </c>
      <c r="F9567" s="35">
        <v>72102103</v>
      </c>
      <c r="G9567" s="33" t="s">
        <v>15071</v>
      </c>
      <c r="H9567" s="33">
        <v>3</v>
      </c>
      <c r="I9567" s="33">
        <v>8</v>
      </c>
      <c r="J9567" s="36">
        <v>1</v>
      </c>
      <c r="K9567" s="37">
        <v>15000000</v>
      </c>
      <c r="L9567" s="38" t="s">
        <v>12</v>
      </c>
      <c r="M9567" s="38" t="s">
        <v>13</v>
      </c>
    </row>
    <row r="9568" spans="1:13" s="39" customFormat="1" ht="12.75" x14ac:dyDescent="0.2">
      <c r="A9568" s="33" t="s">
        <v>27</v>
      </c>
      <c r="B9568" s="33" t="s">
        <v>611</v>
      </c>
      <c r="C9568" s="34">
        <v>10</v>
      </c>
      <c r="D9568" s="33" t="s">
        <v>108</v>
      </c>
      <c r="E9568" s="33" t="s">
        <v>14312</v>
      </c>
      <c r="F9568" s="35">
        <v>85111609</v>
      </c>
      <c r="G9568" s="33" t="s">
        <v>15071</v>
      </c>
      <c r="H9568" s="33">
        <v>3</v>
      </c>
      <c r="I9568" s="33">
        <v>9</v>
      </c>
      <c r="J9568" s="36">
        <v>1</v>
      </c>
      <c r="K9568" s="37">
        <v>1350000</v>
      </c>
      <c r="L9568" s="38" t="s">
        <v>12</v>
      </c>
      <c r="M9568" s="38" t="s">
        <v>13</v>
      </c>
    </row>
    <row r="9569" spans="1:13" s="39" customFormat="1" ht="12.75" x14ac:dyDescent="0.2">
      <c r="A9569" s="33" t="s">
        <v>27</v>
      </c>
      <c r="B9569" s="33" t="s">
        <v>611</v>
      </c>
      <c r="C9569" s="34">
        <v>10</v>
      </c>
      <c r="D9569" s="33" t="s">
        <v>108</v>
      </c>
      <c r="E9569" s="33" t="s">
        <v>9889</v>
      </c>
      <c r="F9569" s="35">
        <v>73181306</v>
      </c>
      <c r="G9569" s="33" t="s">
        <v>467</v>
      </c>
      <c r="H9569" s="33">
        <v>3</v>
      </c>
      <c r="I9569" s="33">
        <v>9</v>
      </c>
      <c r="J9569" s="36">
        <v>1</v>
      </c>
      <c r="K9569" s="37">
        <v>3046536</v>
      </c>
      <c r="L9569" s="38" t="s">
        <v>12</v>
      </c>
      <c r="M9569" s="38" t="s">
        <v>13</v>
      </c>
    </row>
    <row r="9570" spans="1:13" s="39" customFormat="1" ht="12.75" x14ac:dyDescent="0.2">
      <c r="A9570" s="33" t="s">
        <v>27</v>
      </c>
      <c r="B9570" s="33" t="s">
        <v>611</v>
      </c>
      <c r="C9570" s="34">
        <v>10</v>
      </c>
      <c r="D9570" s="33" t="s">
        <v>108</v>
      </c>
      <c r="E9570" s="33" t="s">
        <v>9890</v>
      </c>
      <c r="F9570" s="35">
        <v>81101802</v>
      </c>
      <c r="G9570" s="33" t="s">
        <v>467</v>
      </c>
      <c r="H9570" s="33">
        <v>3</v>
      </c>
      <c r="I9570" s="33">
        <v>9</v>
      </c>
      <c r="J9570" s="36">
        <v>1</v>
      </c>
      <c r="K9570" s="37">
        <v>6330800</v>
      </c>
      <c r="L9570" s="38" t="s">
        <v>12</v>
      </c>
      <c r="M9570" s="38" t="s">
        <v>13</v>
      </c>
    </row>
    <row r="9571" spans="1:13" s="39" customFormat="1" ht="12.75" x14ac:dyDescent="0.2">
      <c r="A9571" s="33" t="s">
        <v>27</v>
      </c>
      <c r="B9571" s="33" t="s">
        <v>569</v>
      </c>
      <c r="C9571" s="34">
        <v>10</v>
      </c>
      <c r="D9571" s="33" t="s">
        <v>84</v>
      </c>
      <c r="E9571" s="33" t="s">
        <v>14313</v>
      </c>
      <c r="F9571" s="35">
        <v>56111501</v>
      </c>
      <c r="G9571" s="33" t="s">
        <v>15071</v>
      </c>
      <c r="H9571" s="33">
        <v>5</v>
      </c>
      <c r="I9571" s="33">
        <v>3</v>
      </c>
      <c r="J9571" s="36">
        <v>1</v>
      </c>
      <c r="K9571" s="37">
        <v>6725000</v>
      </c>
      <c r="L9571" s="38" t="s">
        <v>12</v>
      </c>
      <c r="M9571" s="38" t="s">
        <v>13</v>
      </c>
    </row>
    <row r="9572" spans="1:13" s="39" customFormat="1" ht="12.75" x14ac:dyDescent="0.2">
      <c r="A9572" s="33" t="s">
        <v>27</v>
      </c>
      <c r="B9572" s="33" t="s">
        <v>569</v>
      </c>
      <c r="C9572" s="34">
        <v>10</v>
      </c>
      <c r="D9572" s="33" t="s">
        <v>84</v>
      </c>
      <c r="E9572" s="33" t="s">
        <v>14314</v>
      </c>
      <c r="F9572" s="35">
        <v>56112106</v>
      </c>
      <c r="G9572" s="33" t="s">
        <v>15071</v>
      </c>
      <c r="H9572" s="33">
        <v>5</v>
      </c>
      <c r="I9572" s="33">
        <v>3</v>
      </c>
      <c r="J9572" s="36">
        <v>18</v>
      </c>
      <c r="K9572" s="37">
        <v>9000000</v>
      </c>
      <c r="L9572" s="38" t="s">
        <v>15</v>
      </c>
      <c r="M9572" s="38" t="s">
        <v>13</v>
      </c>
    </row>
    <row r="9573" spans="1:13" s="39" customFormat="1" ht="12.75" x14ac:dyDescent="0.2">
      <c r="A9573" s="33" t="s">
        <v>27</v>
      </c>
      <c r="B9573" s="33" t="s">
        <v>569</v>
      </c>
      <c r="C9573" s="34">
        <v>10</v>
      </c>
      <c r="D9573" s="33" t="s">
        <v>84</v>
      </c>
      <c r="E9573" s="33" t="s">
        <v>14315</v>
      </c>
      <c r="F9573" s="35">
        <v>56121805</v>
      </c>
      <c r="G9573" s="33" t="s">
        <v>15071</v>
      </c>
      <c r="H9573" s="33">
        <v>5</v>
      </c>
      <c r="I9573" s="33">
        <v>3</v>
      </c>
      <c r="J9573" s="36">
        <v>1</v>
      </c>
      <c r="K9573" s="37">
        <v>2000000</v>
      </c>
      <c r="L9573" s="38" t="s">
        <v>15</v>
      </c>
      <c r="M9573" s="38" t="s">
        <v>13</v>
      </c>
    </row>
    <row r="9574" spans="1:13" s="39" customFormat="1" ht="12.75" x14ac:dyDescent="0.2">
      <c r="A9574" s="33" t="s">
        <v>27</v>
      </c>
      <c r="B9574" s="33" t="s">
        <v>569</v>
      </c>
      <c r="C9574" s="34">
        <v>10</v>
      </c>
      <c r="D9574" s="33" t="s">
        <v>84</v>
      </c>
      <c r="E9574" s="33" t="s">
        <v>14316</v>
      </c>
      <c r="F9574" s="35">
        <v>39112006</v>
      </c>
      <c r="G9574" s="33" t="s">
        <v>15071</v>
      </c>
      <c r="H9574" s="33">
        <v>5</v>
      </c>
      <c r="I9574" s="33">
        <v>3</v>
      </c>
      <c r="J9574" s="36">
        <v>2</v>
      </c>
      <c r="K9574" s="37">
        <v>300000</v>
      </c>
      <c r="L9574" s="38" t="s">
        <v>15</v>
      </c>
      <c r="M9574" s="38" t="s">
        <v>13</v>
      </c>
    </row>
    <row r="9575" spans="1:13" s="39" customFormat="1" ht="12.75" x14ac:dyDescent="0.2">
      <c r="A9575" s="33" t="s">
        <v>27</v>
      </c>
      <c r="B9575" s="33" t="s">
        <v>586</v>
      </c>
      <c r="C9575" s="34">
        <v>10</v>
      </c>
      <c r="D9575" s="33" t="s">
        <v>94</v>
      </c>
      <c r="E9575" s="33" t="s">
        <v>14317</v>
      </c>
      <c r="F9575" s="35">
        <v>72102900</v>
      </c>
      <c r="G9575" s="33" t="s">
        <v>466</v>
      </c>
      <c r="H9575" s="33">
        <v>1</v>
      </c>
      <c r="I9575" s="33">
        <v>6</v>
      </c>
      <c r="J9575" s="36">
        <v>1</v>
      </c>
      <c r="K9575" s="37">
        <v>45000000</v>
      </c>
      <c r="L9575" s="38" t="s">
        <v>12</v>
      </c>
      <c r="M9575" s="38" t="s">
        <v>13</v>
      </c>
    </row>
    <row r="9576" spans="1:13" s="39" customFormat="1" ht="12.75" x14ac:dyDescent="0.2">
      <c r="A9576" s="33" t="s">
        <v>27</v>
      </c>
      <c r="B9576" s="33" t="s">
        <v>580</v>
      </c>
      <c r="C9576" s="34">
        <v>10</v>
      </c>
      <c r="D9576" s="33" t="s">
        <v>42</v>
      </c>
      <c r="E9576" s="33" t="s">
        <v>14318</v>
      </c>
      <c r="F9576" s="35">
        <v>44122003</v>
      </c>
      <c r="G9576" s="33" t="s">
        <v>15071</v>
      </c>
      <c r="H9576" s="33">
        <v>3</v>
      </c>
      <c r="I9576" s="33">
        <v>6</v>
      </c>
      <c r="J9576" s="36">
        <v>1000</v>
      </c>
      <c r="K9576" s="37">
        <v>2000000</v>
      </c>
      <c r="L9576" s="38" t="s">
        <v>15</v>
      </c>
      <c r="M9576" s="38" t="s">
        <v>13</v>
      </c>
    </row>
    <row r="9577" spans="1:13" s="39" customFormat="1" ht="12.75" x14ac:dyDescent="0.2">
      <c r="A9577" s="33" t="s">
        <v>27</v>
      </c>
      <c r="B9577" s="33" t="s">
        <v>580</v>
      </c>
      <c r="C9577" s="34">
        <v>10</v>
      </c>
      <c r="D9577" s="33" t="s">
        <v>42</v>
      </c>
      <c r="E9577" s="33" t="s">
        <v>14319</v>
      </c>
      <c r="F9577" s="35">
        <v>14111500</v>
      </c>
      <c r="G9577" s="33" t="s">
        <v>15071</v>
      </c>
      <c r="H9577" s="33">
        <v>3</v>
      </c>
      <c r="I9577" s="33">
        <v>6</v>
      </c>
      <c r="J9577" s="36">
        <v>10000</v>
      </c>
      <c r="K9577" s="37">
        <v>2000000</v>
      </c>
      <c r="L9577" s="38" t="s">
        <v>15</v>
      </c>
      <c r="M9577" s="38" t="s">
        <v>13</v>
      </c>
    </row>
    <row r="9578" spans="1:13" s="39" customFormat="1" ht="12.75" x14ac:dyDescent="0.2">
      <c r="A9578" s="33" t="s">
        <v>27</v>
      </c>
      <c r="B9578" s="33" t="s">
        <v>556</v>
      </c>
      <c r="C9578" s="34">
        <v>10</v>
      </c>
      <c r="D9578" s="33" t="s">
        <v>129</v>
      </c>
      <c r="E9578" s="33" t="s">
        <v>14320</v>
      </c>
      <c r="F9578" s="35">
        <v>43231507</v>
      </c>
      <c r="G9578" s="33" t="s">
        <v>15071</v>
      </c>
      <c r="H9578" s="33">
        <v>4</v>
      </c>
      <c r="I9578" s="33">
        <v>6</v>
      </c>
      <c r="J9578" s="36">
        <v>1</v>
      </c>
      <c r="K9578" s="37">
        <v>50075000</v>
      </c>
      <c r="L9578" s="38" t="s">
        <v>12</v>
      </c>
      <c r="M9578" s="38" t="s">
        <v>13</v>
      </c>
    </row>
    <row r="9579" spans="1:13" s="39" customFormat="1" ht="12.75" x14ac:dyDescent="0.2">
      <c r="A9579" s="33" t="s">
        <v>27</v>
      </c>
      <c r="B9579" s="33" t="s">
        <v>587</v>
      </c>
      <c r="C9579" s="34">
        <v>10</v>
      </c>
      <c r="D9579" s="33" t="s">
        <v>95</v>
      </c>
      <c r="E9579" s="33" t="s">
        <v>14321</v>
      </c>
      <c r="F9579" s="35">
        <v>72154500</v>
      </c>
      <c r="G9579" s="33" t="s">
        <v>466</v>
      </c>
      <c r="H9579" s="33">
        <v>4</v>
      </c>
      <c r="I9579" s="33">
        <v>6</v>
      </c>
      <c r="J9579" s="36">
        <v>1</v>
      </c>
      <c r="K9579" s="37">
        <v>11900000</v>
      </c>
      <c r="L9579" s="38" t="s">
        <v>12</v>
      </c>
      <c r="M9579" s="38" t="s">
        <v>13</v>
      </c>
    </row>
    <row r="9580" spans="1:13" s="39" customFormat="1" ht="12.75" x14ac:dyDescent="0.2">
      <c r="A9580" s="33" t="s">
        <v>27</v>
      </c>
      <c r="B9580" s="33" t="s">
        <v>580</v>
      </c>
      <c r="C9580" s="34">
        <v>10</v>
      </c>
      <c r="D9580" s="33" t="s">
        <v>42</v>
      </c>
      <c r="E9580" s="33" t="s">
        <v>14322</v>
      </c>
      <c r="F9580" s="35">
        <v>60121120</v>
      </c>
      <c r="G9580" s="33" t="s">
        <v>15071</v>
      </c>
      <c r="H9580" s="33">
        <v>4</v>
      </c>
      <c r="I9580" s="33">
        <v>6</v>
      </c>
      <c r="J9580" s="36">
        <v>1000</v>
      </c>
      <c r="K9580" s="37">
        <v>530000</v>
      </c>
      <c r="L9580" s="38" t="s">
        <v>15</v>
      </c>
      <c r="M9580" s="38" t="s">
        <v>13</v>
      </c>
    </row>
    <row r="9581" spans="1:13" s="39" customFormat="1" ht="12.75" x14ac:dyDescent="0.2">
      <c r="A9581" s="33" t="s">
        <v>27</v>
      </c>
      <c r="B9581" s="33" t="s">
        <v>580</v>
      </c>
      <c r="C9581" s="34">
        <v>10</v>
      </c>
      <c r="D9581" s="33" t="s">
        <v>42</v>
      </c>
      <c r="E9581" s="33" t="s">
        <v>14323</v>
      </c>
      <c r="F9581" s="35">
        <v>60101604</v>
      </c>
      <c r="G9581" s="33" t="s">
        <v>15071</v>
      </c>
      <c r="H9581" s="33">
        <v>4</v>
      </c>
      <c r="I9581" s="33">
        <v>6</v>
      </c>
      <c r="J9581" s="36">
        <v>1625</v>
      </c>
      <c r="K9581" s="37">
        <v>1560000</v>
      </c>
      <c r="L9581" s="38" t="s">
        <v>15</v>
      </c>
      <c r="M9581" s="38" t="s">
        <v>13</v>
      </c>
    </row>
    <row r="9582" spans="1:13" s="39" customFormat="1" ht="12.75" x14ac:dyDescent="0.2">
      <c r="A9582" s="33" t="s">
        <v>27</v>
      </c>
      <c r="B9582" s="33" t="s">
        <v>580</v>
      </c>
      <c r="C9582" s="34">
        <v>10</v>
      </c>
      <c r="D9582" s="33" t="s">
        <v>42</v>
      </c>
      <c r="E9582" s="33" t="s">
        <v>14324</v>
      </c>
      <c r="F9582" s="35">
        <v>60101405</v>
      </c>
      <c r="G9582" s="33" t="s">
        <v>15071</v>
      </c>
      <c r="H9582" s="33">
        <v>4</v>
      </c>
      <c r="I9582" s="33">
        <v>6</v>
      </c>
      <c r="J9582" s="36">
        <v>300</v>
      </c>
      <c r="K9582" s="37">
        <v>150000</v>
      </c>
      <c r="L9582" s="38" t="s">
        <v>15</v>
      </c>
      <c r="M9582" s="38" t="s">
        <v>13</v>
      </c>
    </row>
    <row r="9583" spans="1:13" s="39" customFormat="1" ht="12.75" x14ac:dyDescent="0.2">
      <c r="A9583" s="33" t="s">
        <v>27</v>
      </c>
      <c r="B9583" s="33" t="s">
        <v>580</v>
      </c>
      <c r="C9583" s="34">
        <v>10</v>
      </c>
      <c r="D9583" s="33" t="s">
        <v>42</v>
      </c>
      <c r="E9583" s="33" t="s">
        <v>14325</v>
      </c>
      <c r="F9583" s="35">
        <v>44121701</v>
      </c>
      <c r="G9583" s="33" t="s">
        <v>15071</v>
      </c>
      <c r="H9583" s="33">
        <v>4</v>
      </c>
      <c r="I9583" s="33">
        <v>6</v>
      </c>
      <c r="J9583" s="36">
        <v>1000</v>
      </c>
      <c r="K9583" s="37">
        <v>760000</v>
      </c>
      <c r="L9583" s="38" t="s">
        <v>15</v>
      </c>
      <c r="M9583" s="38" t="s">
        <v>13</v>
      </c>
    </row>
    <row r="9584" spans="1:13" s="39" customFormat="1" ht="12.75" x14ac:dyDescent="0.2">
      <c r="A9584" s="33" t="s">
        <v>27</v>
      </c>
      <c r="B9584" s="33" t="s">
        <v>580</v>
      </c>
      <c r="C9584" s="34">
        <v>10</v>
      </c>
      <c r="D9584" s="33" t="s">
        <v>42</v>
      </c>
      <c r="E9584" s="33" t="s">
        <v>14326</v>
      </c>
      <c r="F9584" s="35">
        <v>44122003</v>
      </c>
      <c r="G9584" s="33" t="s">
        <v>15071</v>
      </c>
      <c r="H9584" s="33">
        <v>4</v>
      </c>
      <c r="I9584" s="33">
        <v>6</v>
      </c>
      <c r="J9584" s="36">
        <v>100</v>
      </c>
      <c r="K9584" s="37">
        <v>1000000</v>
      </c>
      <c r="L9584" s="38" t="s">
        <v>15</v>
      </c>
      <c r="M9584" s="38" t="s">
        <v>13</v>
      </c>
    </row>
    <row r="9585" spans="1:13" s="39" customFormat="1" ht="12.75" x14ac:dyDescent="0.2">
      <c r="A9585" s="33" t="s">
        <v>27</v>
      </c>
      <c r="B9585" s="33" t="s">
        <v>603</v>
      </c>
      <c r="C9585" s="34">
        <v>10</v>
      </c>
      <c r="D9585" s="33" t="s">
        <v>35</v>
      </c>
      <c r="E9585" s="33" t="s">
        <v>2882</v>
      </c>
      <c r="F9585" s="35">
        <v>93151500</v>
      </c>
      <c r="G9585" s="33" t="s">
        <v>313</v>
      </c>
      <c r="H9585" s="33">
        <v>3</v>
      </c>
      <c r="I9585" s="33">
        <v>9</v>
      </c>
      <c r="J9585" s="36">
        <v>1</v>
      </c>
      <c r="K9585" s="37">
        <v>4318668</v>
      </c>
      <c r="L9585" s="38" t="s">
        <v>12</v>
      </c>
      <c r="M9585" s="38" t="s">
        <v>13</v>
      </c>
    </row>
    <row r="9586" spans="1:13" s="39" customFormat="1" ht="12.75" x14ac:dyDescent="0.2">
      <c r="A9586" s="33" t="s">
        <v>27</v>
      </c>
      <c r="B9586" s="33" t="s">
        <v>580</v>
      </c>
      <c r="C9586" s="34">
        <v>10</v>
      </c>
      <c r="D9586" s="33" t="s">
        <v>42</v>
      </c>
      <c r="E9586" s="33" t="s">
        <v>14327</v>
      </c>
      <c r="F9586" s="35">
        <v>44103103</v>
      </c>
      <c r="G9586" s="33" t="s">
        <v>15071</v>
      </c>
      <c r="H9586" s="33">
        <v>7</v>
      </c>
      <c r="I9586" s="33">
        <v>4</v>
      </c>
      <c r="J9586" s="36">
        <v>2</v>
      </c>
      <c r="K9586" s="37">
        <v>500000</v>
      </c>
      <c r="L9586" s="38" t="s">
        <v>15</v>
      </c>
      <c r="M9586" s="38" t="s">
        <v>13</v>
      </c>
    </row>
    <row r="9587" spans="1:13" s="39" customFormat="1" ht="12.75" x14ac:dyDescent="0.2">
      <c r="A9587" s="33" t="s">
        <v>27</v>
      </c>
      <c r="B9587" s="33" t="s">
        <v>580</v>
      </c>
      <c r="C9587" s="34">
        <v>10</v>
      </c>
      <c r="D9587" s="33" t="s">
        <v>42</v>
      </c>
      <c r="E9587" s="33" t="s">
        <v>14328</v>
      </c>
      <c r="F9587" s="35">
        <v>44103103</v>
      </c>
      <c r="G9587" s="33" t="s">
        <v>15071</v>
      </c>
      <c r="H9587" s="33">
        <v>7</v>
      </c>
      <c r="I9587" s="33">
        <v>4</v>
      </c>
      <c r="J9587" s="36">
        <v>2</v>
      </c>
      <c r="K9587" s="37">
        <v>600000</v>
      </c>
      <c r="L9587" s="38" t="s">
        <v>15</v>
      </c>
      <c r="M9587" s="38" t="s">
        <v>13</v>
      </c>
    </row>
    <row r="9588" spans="1:13" s="39" customFormat="1" ht="12.75" x14ac:dyDescent="0.2">
      <c r="A9588" s="33" t="s">
        <v>27</v>
      </c>
      <c r="B9588" s="33" t="s">
        <v>580</v>
      </c>
      <c r="C9588" s="34">
        <v>10</v>
      </c>
      <c r="D9588" s="33" t="s">
        <v>42</v>
      </c>
      <c r="E9588" s="33" t="s">
        <v>14329</v>
      </c>
      <c r="F9588" s="35">
        <v>44103103</v>
      </c>
      <c r="G9588" s="33" t="s">
        <v>15071</v>
      </c>
      <c r="H9588" s="33">
        <v>7</v>
      </c>
      <c r="I9588" s="33">
        <v>4</v>
      </c>
      <c r="J9588" s="36">
        <v>2</v>
      </c>
      <c r="K9588" s="37">
        <v>600000</v>
      </c>
      <c r="L9588" s="38" t="s">
        <v>15</v>
      </c>
      <c r="M9588" s="38" t="s">
        <v>13</v>
      </c>
    </row>
    <row r="9589" spans="1:13" s="39" customFormat="1" ht="12.75" x14ac:dyDescent="0.2">
      <c r="A9589" s="33" t="s">
        <v>27</v>
      </c>
      <c r="B9589" s="33" t="s">
        <v>580</v>
      </c>
      <c r="C9589" s="34">
        <v>10</v>
      </c>
      <c r="D9589" s="33" t="s">
        <v>42</v>
      </c>
      <c r="E9589" s="33" t="s">
        <v>14330</v>
      </c>
      <c r="F9589" s="35">
        <v>44103103</v>
      </c>
      <c r="G9589" s="33" t="s">
        <v>15071</v>
      </c>
      <c r="H9589" s="33">
        <v>7</v>
      </c>
      <c r="I9589" s="33">
        <v>4</v>
      </c>
      <c r="J9589" s="36">
        <v>2</v>
      </c>
      <c r="K9589" s="37">
        <v>600000</v>
      </c>
      <c r="L9589" s="38" t="s">
        <v>15</v>
      </c>
      <c r="M9589" s="38" t="s">
        <v>13</v>
      </c>
    </row>
    <row r="9590" spans="1:13" s="39" customFormat="1" ht="12.75" x14ac:dyDescent="0.2">
      <c r="A9590" s="33" t="s">
        <v>27</v>
      </c>
      <c r="B9590" s="33" t="s">
        <v>608</v>
      </c>
      <c r="C9590" s="34">
        <v>10</v>
      </c>
      <c r="D9590" s="33" t="s">
        <v>106</v>
      </c>
      <c r="E9590" s="33" t="s">
        <v>9891</v>
      </c>
      <c r="F9590" s="35">
        <v>85121804</v>
      </c>
      <c r="G9590" s="33" t="s">
        <v>15071</v>
      </c>
      <c r="H9590" s="33">
        <v>5</v>
      </c>
      <c r="I9590" s="33">
        <v>6</v>
      </c>
      <c r="J9590" s="36">
        <v>1</v>
      </c>
      <c r="K9590" s="37">
        <v>385000</v>
      </c>
      <c r="L9590" s="38" t="s">
        <v>12</v>
      </c>
      <c r="M9590" s="38" t="s">
        <v>13</v>
      </c>
    </row>
    <row r="9591" spans="1:13" s="39" customFormat="1" ht="12.75" x14ac:dyDescent="0.2">
      <c r="A9591" s="33" t="s">
        <v>27</v>
      </c>
      <c r="B9591" s="33" t="s">
        <v>608</v>
      </c>
      <c r="C9591" s="34">
        <v>10</v>
      </c>
      <c r="D9591" s="33" t="s">
        <v>106</v>
      </c>
      <c r="E9591" s="33" t="s">
        <v>9892</v>
      </c>
      <c r="F9591" s="35">
        <v>85111607</v>
      </c>
      <c r="G9591" s="33" t="s">
        <v>15071</v>
      </c>
      <c r="H9591" s="33">
        <v>5</v>
      </c>
      <c r="I9591" s="33">
        <v>6</v>
      </c>
      <c r="J9591" s="36">
        <v>1</v>
      </c>
      <c r="K9591" s="37">
        <v>2178000</v>
      </c>
      <c r="L9591" s="38" t="s">
        <v>12</v>
      </c>
      <c r="M9591" s="38" t="s">
        <v>13</v>
      </c>
    </row>
    <row r="9592" spans="1:13" s="39" customFormat="1" ht="12.75" x14ac:dyDescent="0.2">
      <c r="A9592" s="33" t="s">
        <v>27</v>
      </c>
      <c r="B9592" s="33" t="s">
        <v>608</v>
      </c>
      <c r="C9592" s="34">
        <v>10</v>
      </c>
      <c r="D9592" s="33" t="s">
        <v>106</v>
      </c>
      <c r="E9592" s="33" t="s">
        <v>9893</v>
      </c>
      <c r="F9592" s="35">
        <v>85111611</v>
      </c>
      <c r="G9592" s="33" t="s">
        <v>15071</v>
      </c>
      <c r="H9592" s="33">
        <v>5</v>
      </c>
      <c r="I9592" s="33">
        <v>6</v>
      </c>
      <c r="J9592" s="36">
        <v>1</v>
      </c>
      <c r="K9592" s="37">
        <v>2457000</v>
      </c>
      <c r="L9592" s="38" t="s">
        <v>12</v>
      </c>
      <c r="M9592" s="38" t="s">
        <v>13</v>
      </c>
    </row>
    <row r="9593" spans="1:13" s="39" customFormat="1" ht="12.75" x14ac:dyDescent="0.2">
      <c r="A9593" s="33" t="s">
        <v>27</v>
      </c>
      <c r="B9593" s="33" t="s">
        <v>608</v>
      </c>
      <c r="C9593" s="34">
        <v>10</v>
      </c>
      <c r="D9593" s="33" t="s">
        <v>106</v>
      </c>
      <c r="E9593" s="33" t="s">
        <v>9894</v>
      </c>
      <c r="F9593" s="35">
        <v>85111612</v>
      </c>
      <c r="G9593" s="33" t="s">
        <v>15071</v>
      </c>
      <c r="H9593" s="33">
        <v>5</v>
      </c>
      <c r="I9593" s="33">
        <v>6</v>
      </c>
      <c r="J9593" s="36">
        <v>1</v>
      </c>
      <c r="K9593" s="37">
        <v>2769000</v>
      </c>
      <c r="L9593" s="38" t="s">
        <v>12</v>
      </c>
      <c r="M9593" s="38" t="s">
        <v>13</v>
      </c>
    </row>
    <row r="9594" spans="1:13" s="39" customFormat="1" ht="12.75" x14ac:dyDescent="0.2">
      <c r="A9594" s="33" t="s">
        <v>27</v>
      </c>
      <c r="B9594" s="33" t="s">
        <v>608</v>
      </c>
      <c r="C9594" s="34">
        <v>10</v>
      </c>
      <c r="D9594" s="33" t="s">
        <v>106</v>
      </c>
      <c r="E9594" s="33" t="s">
        <v>9895</v>
      </c>
      <c r="F9594" s="35">
        <v>85121801</v>
      </c>
      <c r="G9594" s="33" t="s">
        <v>15071</v>
      </c>
      <c r="H9594" s="33">
        <v>5</v>
      </c>
      <c r="I9594" s="33">
        <v>6</v>
      </c>
      <c r="J9594" s="36">
        <v>1</v>
      </c>
      <c r="K9594" s="37">
        <v>50000</v>
      </c>
      <c r="L9594" s="38" t="s">
        <v>12</v>
      </c>
      <c r="M9594" s="38" t="s">
        <v>13</v>
      </c>
    </row>
    <row r="9595" spans="1:13" s="39" customFormat="1" ht="12.75" x14ac:dyDescent="0.2">
      <c r="A9595" s="33" t="s">
        <v>27</v>
      </c>
      <c r="B9595" s="33" t="s">
        <v>608</v>
      </c>
      <c r="C9595" s="34">
        <v>10</v>
      </c>
      <c r="D9595" s="33" t="s">
        <v>106</v>
      </c>
      <c r="E9595" s="33" t="s">
        <v>9896</v>
      </c>
      <c r="F9595" s="35">
        <v>85121805</v>
      </c>
      <c r="G9595" s="33" t="s">
        <v>15071</v>
      </c>
      <c r="H9595" s="33">
        <v>5</v>
      </c>
      <c r="I9595" s="33">
        <v>6</v>
      </c>
      <c r="J9595" s="36">
        <v>1</v>
      </c>
      <c r="K9595" s="37">
        <v>400000</v>
      </c>
      <c r="L9595" s="38" t="s">
        <v>12</v>
      </c>
      <c r="M9595" s="38" t="s">
        <v>13</v>
      </c>
    </row>
    <row r="9596" spans="1:13" s="39" customFormat="1" ht="12.75" x14ac:dyDescent="0.2">
      <c r="A9596" s="33" t="s">
        <v>27</v>
      </c>
      <c r="B9596" s="33" t="s">
        <v>608</v>
      </c>
      <c r="C9596" s="34">
        <v>10</v>
      </c>
      <c r="D9596" s="33" t="s">
        <v>106</v>
      </c>
      <c r="E9596" s="33" t="s">
        <v>9897</v>
      </c>
      <c r="F9596" s="35">
        <v>85121805</v>
      </c>
      <c r="G9596" s="33" t="s">
        <v>15071</v>
      </c>
      <c r="H9596" s="33">
        <v>5</v>
      </c>
      <c r="I9596" s="33">
        <v>6</v>
      </c>
      <c r="J9596" s="36">
        <v>1</v>
      </c>
      <c r="K9596" s="37">
        <v>500000</v>
      </c>
      <c r="L9596" s="38" t="s">
        <v>12</v>
      </c>
      <c r="M9596" s="38" t="s">
        <v>13</v>
      </c>
    </row>
    <row r="9597" spans="1:13" s="39" customFormat="1" ht="12.75" x14ac:dyDescent="0.2">
      <c r="A9597" s="33" t="s">
        <v>27</v>
      </c>
      <c r="B9597" s="33" t="s">
        <v>608</v>
      </c>
      <c r="C9597" s="34">
        <v>10</v>
      </c>
      <c r="D9597" s="33" t="s">
        <v>106</v>
      </c>
      <c r="E9597" s="33" t="s">
        <v>9898</v>
      </c>
      <c r="F9597" s="35">
        <v>85121801</v>
      </c>
      <c r="G9597" s="33" t="s">
        <v>15071</v>
      </c>
      <c r="H9597" s="33">
        <v>5</v>
      </c>
      <c r="I9597" s="33">
        <v>6</v>
      </c>
      <c r="J9597" s="36">
        <v>1</v>
      </c>
      <c r="K9597" s="37">
        <v>84000</v>
      </c>
      <c r="L9597" s="38" t="s">
        <v>12</v>
      </c>
      <c r="M9597" s="38" t="s">
        <v>13</v>
      </c>
    </row>
    <row r="9598" spans="1:13" s="39" customFormat="1" ht="12.75" x14ac:dyDescent="0.2">
      <c r="A9598" s="33" t="s">
        <v>27</v>
      </c>
      <c r="B9598" s="33" t="s">
        <v>608</v>
      </c>
      <c r="C9598" s="34">
        <v>10</v>
      </c>
      <c r="D9598" s="33" t="s">
        <v>106</v>
      </c>
      <c r="E9598" s="33" t="s">
        <v>9899</v>
      </c>
      <c r="F9598" s="35">
        <v>85121802</v>
      </c>
      <c r="G9598" s="33" t="s">
        <v>15071</v>
      </c>
      <c r="H9598" s="33">
        <v>5</v>
      </c>
      <c r="I9598" s="33">
        <v>6</v>
      </c>
      <c r="J9598" s="36">
        <v>1</v>
      </c>
      <c r="K9598" s="37">
        <v>80000</v>
      </c>
      <c r="L9598" s="38" t="s">
        <v>12</v>
      </c>
      <c r="M9598" s="38" t="s">
        <v>13</v>
      </c>
    </row>
    <row r="9599" spans="1:13" s="39" customFormat="1" ht="12.75" x14ac:dyDescent="0.2">
      <c r="A9599" s="33" t="s">
        <v>27</v>
      </c>
      <c r="B9599" s="33" t="s">
        <v>608</v>
      </c>
      <c r="C9599" s="34">
        <v>10</v>
      </c>
      <c r="D9599" s="33" t="s">
        <v>106</v>
      </c>
      <c r="E9599" s="33" t="s">
        <v>9900</v>
      </c>
      <c r="F9599" s="35">
        <v>85121802</v>
      </c>
      <c r="G9599" s="33" t="s">
        <v>15071</v>
      </c>
      <c r="H9599" s="33">
        <v>5</v>
      </c>
      <c r="I9599" s="33">
        <v>6</v>
      </c>
      <c r="J9599" s="36">
        <v>1</v>
      </c>
      <c r="K9599" s="37">
        <v>80000</v>
      </c>
      <c r="L9599" s="38" t="s">
        <v>12</v>
      </c>
      <c r="M9599" s="38" t="s">
        <v>13</v>
      </c>
    </row>
    <row r="9600" spans="1:13" s="39" customFormat="1" ht="12.75" x14ac:dyDescent="0.2">
      <c r="A9600" s="33" t="s">
        <v>27</v>
      </c>
      <c r="B9600" s="33" t="s">
        <v>608</v>
      </c>
      <c r="C9600" s="34">
        <v>10</v>
      </c>
      <c r="D9600" s="33" t="s">
        <v>106</v>
      </c>
      <c r="E9600" s="33" t="s">
        <v>9901</v>
      </c>
      <c r="F9600" s="35">
        <v>85121802</v>
      </c>
      <c r="G9600" s="33" t="s">
        <v>15071</v>
      </c>
      <c r="H9600" s="33">
        <v>5</v>
      </c>
      <c r="I9600" s="33">
        <v>6</v>
      </c>
      <c r="J9600" s="36">
        <v>1</v>
      </c>
      <c r="K9600" s="37">
        <v>80000</v>
      </c>
      <c r="L9600" s="38" t="s">
        <v>12</v>
      </c>
      <c r="M9600" s="38" t="s">
        <v>13</v>
      </c>
    </row>
    <row r="9601" spans="1:13" s="39" customFormat="1" ht="12.75" x14ac:dyDescent="0.2">
      <c r="A9601" s="33" t="s">
        <v>27</v>
      </c>
      <c r="B9601" s="33" t="s">
        <v>608</v>
      </c>
      <c r="C9601" s="34">
        <v>10</v>
      </c>
      <c r="D9601" s="33" t="s">
        <v>106</v>
      </c>
      <c r="E9601" s="33" t="s">
        <v>9902</v>
      </c>
      <c r="F9601" s="35">
        <v>85121805</v>
      </c>
      <c r="G9601" s="33" t="s">
        <v>15071</v>
      </c>
      <c r="H9601" s="33">
        <v>5</v>
      </c>
      <c r="I9601" s="33">
        <v>6</v>
      </c>
      <c r="J9601" s="36">
        <v>1</v>
      </c>
      <c r="K9601" s="37">
        <v>150000</v>
      </c>
      <c r="L9601" s="38" t="s">
        <v>12</v>
      </c>
      <c r="M9601" s="38" t="s">
        <v>13</v>
      </c>
    </row>
    <row r="9602" spans="1:13" s="39" customFormat="1" ht="12.75" x14ac:dyDescent="0.2">
      <c r="A9602" s="33" t="s">
        <v>27</v>
      </c>
      <c r="B9602" s="33" t="s">
        <v>608</v>
      </c>
      <c r="C9602" s="34">
        <v>10</v>
      </c>
      <c r="D9602" s="33" t="s">
        <v>106</v>
      </c>
      <c r="E9602" s="33" t="s">
        <v>9903</v>
      </c>
      <c r="F9602" s="35">
        <v>85121804</v>
      </c>
      <c r="G9602" s="33" t="s">
        <v>15071</v>
      </c>
      <c r="H9602" s="33">
        <v>5</v>
      </c>
      <c r="I9602" s="33">
        <v>6</v>
      </c>
      <c r="J9602" s="36">
        <v>1</v>
      </c>
      <c r="K9602" s="37">
        <v>70000</v>
      </c>
      <c r="L9602" s="38" t="s">
        <v>12</v>
      </c>
      <c r="M9602" s="38" t="s">
        <v>13</v>
      </c>
    </row>
    <row r="9603" spans="1:13" s="39" customFormat="1" ht="12.75" x14ac:dyDescent="0.2">
      <c r="A9603" s="33" t="s">
        <v>27</v>
      </c>
      <c r="B9603" s="33" t="s">
        <v>608</v>
      </c>
      <c r="C9603" s="34">
        <v>10</v>
      </c>
      <c r="D9603" s="33" t="s">
        <v>106</v>
      </c>
      <c r="E9603" s="33" t="s">
        <v>9904</v>
      </c>
      <c r="F9603" s="35">
        <v>85121805</v>
      </c>
      <c r="G9603" s="33" t="s">
        <v>15071</v>
      </c>
      <c r="H9603" s="33">
        <v>5</v>
      </c>
      <c r="I9603" s="33">
        <v>6</v>
      </c>
      <c r="J9603" s="36">
        <v>1</v>
      </c>
      <c r="K9603" s="37">
        <v>80000</v>
      </c>
      <c r="L9603" s="38" t="s">
        <v>12</v>
      </c>
      <c r="M9603" s="38" t="s">
        <v>13</v>
      </c>
    </row>
    <row r="9604" spans="1:13" s="39" customFormat="1" ht="12.75" x14ac:dyDescent="0.2">
      <c r="A9604" s="33" t="s">
        <v>27</v>
      </c>
      <c r="B9604" s="33" t="s">
        <v>608</v>
      </c>
      <c r="C9604" s="34">
        <v>10</v>
      </c>
      <c r="D9604" s="33" t="s">
        <v>106</v>
      </c>
      <c r="E9604" s="33" t="s">
        <v>9905</v>
      </c>
      <c r="F9604" s="35">
        <v>51201626</v>
      </c>
      <c r="G9604" s="33" t="s">
        <v>15071</v>
      </c>
      <c r="H9604" s="33">
        <v>5</v>
      </c>
      <c r="I9604" s="33">
        <v>6</v>
      </c>
      <c r="J9604" s="36">
        <v>1</v>
      </c>
      <c r="K9604" s="37">
        <v>300000</v>
      </c>
      <c r="L9604" s="38" t="s">
        <v>12</v>
      </c>
      <c r="M9604" s="38" t="s">
        <v>13</v>
      </c>
    </row>
    <row r="9605" spans="1:13" s="39" customFormat="1" ht="12.75" x14ac:dyDescent="0.2">
      <c r="A9605" s="33" t="s">
        <v>27</v>
      </c>
      <c r="B9605" s="33" t="s">
        <v>608</v>
      </c>
      <c r="C9605" s="34">
        <v>10</v>
      </c>
      <c r="D9605" s="33" t="s">
        <v>106</v>
      </c>
      <c r="E9605" s="33" t="s">
        <v>9906</v>
      </c>
      <c r="F9605" s="35">
        <v>51201607</v>
      </c>
      <c r="G9605" s="33" t="s">
        <v>15071</v>
      </c>
      <c r="H9605" s="33">
        <v>5</v>
      </c>
      <c r="I9605" s="33">
        <v>6</v>
      </c>
      <c r="J9605" s="36">
        <v>1</v>
      </c>
      <c r="K9605" s="37">
        <v>90000</v>
      </c>
      <c r="L9605" s="38" t="s">
        <v>12</v>
      </c>
      <c r="M9605" s="38" t="s">
        <v>13</v>
      </c>
    </row>
    <row r="9606" spans="1:13" s="39" customFormat="1" ht="12.75" x14ac:dyDescent="0.2">
      <c r="A9606" s="33" t="s">
        <v>27</v>
      </c>
      <c r="B9606" s="33" t="s">
        <v>608</v>
      </c>
      <c r="C9606" s="34">
        <v>10</v>
      </c>
      <c r="D9606" s="33" t="s">
        <v>106</v>
      </c>
      <c r="E9606" s="33" t="s">
        <v>9907</v>
      </c>
      <c r="F9606" s="35">
        <v>51201632</v>
      </c>
      <c r="G9606" s="33" t="s">
        <v>15071</v>
      </c>
      <c r="H9606" s="33">
        <v>5</v>
      </c>
      <c r="I9606" s="33">
        <v>6</v>
      </c>
      <c r="J9606" s="36">
        <v>1</v>
      </c>
      <c r="K9606" s="37">
        <v>60000</v>
      </c>
      <c r="L9606" s="38" t="s">
        <v>12</v>
      </c>
      <c r="M9606" s="38" t="s">
        <v>13</v>
      </c>
    </row>
    <row r="9607" spans="1:13" s="39" customFormat="1" ht="12.75" x14ac:dyDescent="0.2">
      <c r="A9607" s="33" t="s">
        <v>27</v>
      </c>
      <c r="B9607" s="33" t="s">
        <v>608</v>
      </c>
      <c r="C9607" s="34">
        <v>10</v>
      </c>
      <c r="D9607" s="33" t="s">
        <v>106</v>
      </c>
      <c r="E9607" s="33" t="s">
        <v>9908</v>
      </c>
      <c r="F9607" s="35">
        <v>93141812</v>
      </c>
      <c r="G9607" s="33" t="s">
        <v>15071</v>
      </c>
      <c r="H9607" s="33">
        <v>5</v>
      </c>
      <c r="I9607" s="33">
        <v>6</v>
      </c>
      <c r="J9607" s="36">
        <v>1</v>
      </c>
      <c r="K9607" s="37">
        <v>6555000</v>
      </c>
      <c r="L9607" s="38" t="s">
        <v>12</v>
      </c>
      <c r="M9607" s="38" t="s">
        <v>13</v>
      </c>
    </row>
    <row r="9608" spans="1:13" s="39" customFormat="1" ht="12.75" x14ac:dyDescent="0.2">
      <c r="A9608" s="33" t="s">
        <v>27</v>
      </c>
      <c r="B9608" s="33" t="s">
        <v>607</v>
      </c>
      <c r="C9608" s="34">
        <v>10</v>
      </c>
      <c r="D9608" s="33" t="s">
        <v>104</v>
      </c>
      <c r="E9608" s="33" t="s">
        <v>5937</v>
      </c>
      <c r="F9608" s="35">
        <v>44111905</v>
      </c>
      <c r="G9608" s="33" t="s">
        <v>15071</v>
      </c>
      <c r="H9608" s="33">
        <v>1</v>
      </c>
      <c r="I9608" s="33">
        <v>6</v>
      </c>
      <c r="J9608" s="36">
        <v>1</v>
      </c>
      <c r="K9608" s="37">
        <v>186000</v>
      </c>
      <c r="L9608" s="38" t="s">
        <v>15</v>
      </c>
      <c r="M9608" s="38" t="s">
        <v>13</v>
      </c>
    </row>
    <row r="9609" spans="1:13" s="39" customFormat="1" ht="12.75" x14ac:dyDescent="0.2">
      <c r="A9609" s="33" t="s">
        <v>27</v>
      </c>
      <c r="B9609" s="33" t="s">
        <v>587</v>
      </c>
      <c r="C9609" s="34">
        <v>10</v>
      </c>
      <c r="D9609" s="33" t="s">
        <v>95</v>
      </c>
      <c r="E9609" s="33" t="s">
        <v>9909</v>
      </c>
      <c r="F9609" s="35">
        <v>72154100</v>
      </c>
      <c r="G9609" s="33" t="s">
        <v>15071</v>
      </c>
      <c r="H9609" s="33">
        <v>1</v>
      </c>
      <c r="I9609" s="33">
        <v>6</v>
      </c>
      <c r="J9609" s="36">
        <v>1</v>
      </c>
      <c r="K9609" s="37">
        <v>10304832</v>
      </c>
      <c r="L9609" s="38" t="s">
        <v>12</v>
      </c>
      <c r="M9609" s="38" t="s">
        <v>13</v>
      </c>
    </row>
    <row r="9610" spans="1:13" s="39" customFormat="1" ht="12.75" x14ac:dyDescent="0.2">
      <c r="A9610" s="33" t="s">
        <v>27</v>
      </c>
      <c r="B9610" s="33" t="s">
        <v>577</v>
      </c>
      <c r="C9610" s="34">
        <v>10</v>
      </c>
      <c r="D9610" s="33" t="s">
        <v>16</v>
      </c>
      <c r="E9610" s="33" t="s">
        <v>14331</v>
      </c>
      <c r="F9610" s="35">
        <v>30102304</v>
      </c>
      <c r="G9610" s="33" t="s">
        <v>15071</v>
      </c>
      <c r="H9610" s="33">
        <v>1</v>
      </c>
      <c r="I9610" s="33">
        <v>6</v>
      </c>
      <c r="J9610" s="36">
        <v>5</v>
      </c>
      <c r="K9610" s="37">
        <v>2061675</v>
      </c>
      <c r="L9610" s="38" t="s">
        <v>15</v>
      </c>
      <c r="M9610" s="38" t="s">
        <v>13</v>
      </c>
    </row>
    <row r="9611" spans="1:13" s="39" customFormat="1" ht="12.75" x14ac:dyDescent="0.2">
      <c r="A9611" s="33" t="s">
        <v>27</v>
      </c>
      <c r="B9611" s="33" t="s">
        <v>577</v>
      </c>
      <c r="C9611" s="34">
        <v>10</v>
      </c>
      <c r="D9611" s="33" t="s">
        <v>16</v>
      </c>
      <c r="E9611" s="33" t="s">
        <v>14332</v>
      </c>
      <c r="F9611" s="35">
        <v>30102304</v>
      </c>
      <c r="G9611" s="33" t="s">
        <v>15071</v>
      </c>
      <c r="H9611" s="33">
        <v>1</v>
      </c>
      <c r="I9611" s="33">
        <v>6</v>
      </c>
      <c r="J9611" s="36">
        <v>16.107333296101942</v>
      </c>
      <c r="K9611" s="37">
        <v>865253.73000000406</v>
      </c>
      <c r="L9611" s="38" t="s">
        <v>15</v>
      </c>
      <c r="M9611" s="38" t="s">
        <v>13</v>
      </c>
    </row>
    <row r="9612" spans="1:13" s="39" customFormat="1" ht="12.75" x14ac:dyDescent="0.2">
      <c r="A9612" s="33" t="s">
        <v>27</v>
      </c>
      <c r="B9612" s="33" t="s">
        <v>577</v>
      </c>
      <c r="C9612" s="34">
        <v>10</v>
      </c>
      <c r="D9612" s="33" t="s">
        <v>16</v>
      </c>
      <c r="E9612" s="33" t="s">
        <v>14333</v>
      </c>
      <c r="F9612" s="35">
        <v>30102304</v>
      </c>
      <c r="G9612" s="33" t="s">
        <v>15071</v>
      </c>
      <c r="H9612" s="33">
        <v>1</v>
      </c>
      <c r="I9612" s="33">
        <v>6</v>
      </c>
      <c r="J9612" s="36">
        <v>47</v>
      </c>
      <c r="K9612" s="37">
        <v>978822</v>
      </c>
      <c r="L9612" s="38" t="s">
        <v>15</v>
      </c>
      <c r="M9612" s="38" t="s">
        <v>13</v>
      </c>
    </row>
    <row r="9613" spans="1:13" s="39" customFormat="1" ht="12.75" x14ac:dyDescent="0.2">
      <c r="A9613" s="33" t="s">
        <v>27</v>
      </c>
      <c r="B9613" s="33" t="s">
        <v>577</v>
      </c>
      <c r="C9613" s="34">
        <v>10</v>
      </c>
      <c r="D9613" s="33" t="s">
        <v>16</v>
      </c>
      <c r="E9613" s="33" t="s">
        <v>14334</v>
      </c>
      <c r="F9613" s="35">
        <v>11111502</v>
      </c>
      <c r="G9613" s="33" t="s">
        <v>15071</v>
      </c>
      <c r="H9613" s="33">
        <v>1</v>
      </c>
      <c r="I9613" s="33">
        <v>6</v>
      </c>
      <c r="J9613" s="36">
        <v>10</v>
      </c>
      <c r="K9613" s="37">
        <v>308540</v>
      </c>
      <c r="L9613" s="38" t="s">
        <v>15</v>
      </c>
      <c r="M9613" s="38" t="s">
        <v>13</v>
      </c>
    </row>
    <row r="9614" spans="1:13" s="39" customFormat="1" ht="12.75" x14ac:dyDescent="0.2">
      <c r="A9614" s="33" t="s">
        <v>27</v>
      </c>
      <c r="B9614" s="33" t="s">
        <v>577</v>
      </c>
      <c r="C9614" s="34">
        <v>10</v>
      </c>
      <c r="D9614" s="33" t="s">
        <v>16</v>
      </c>
      <c r="E9614" s="33" t="s">
        <v>14335</v>
      </c>
      <c r="F9614" s="35">
        <v>30121601</v>
      </c>
      <c r="G9614" s="33" t="s">
        <v>15071</v>
      </c>
      <c r="H9614" s="33">
        <v>1</v>
      </c>
      <c r="I9614" s="33">
        <v>6</v>
      </c>
      <c r="J9614" s="36">
        <v>1</v>
      </c>
      <c r="K9614" s="37">
        <v>36503533.409999996</v>
      </c>
      <c r="L9614" s="38" t="s">
        <v>15</v>
      </c>
      <c r="M9614" s="38" t="s">
        <v>13</v>
      </c>
    </row>
    <row r="9615" spans="1:13" s="39" customFormat="1" ht="12.75" x14ac:dyDescent="0.2">
      <c r="A9615" s="33" t="s">
        <v>27</v>
      </c>
      <c r="B9615" s="33" t="s">
        <v>577</v>
      </c>
      <c r="C9615" s="34">
        <v>10</v>
      </c>
      <c r="D9615" s="33" t="s">
        <v>16</v>
      </c>
      <c r="E9615" s="33" t="s">
        <v>14336</v>
      </c>
      <c r="F9615" s="35">
        <v>11111611</v>
      </c>
      <c r="G9615" s="33" t="s">
        <v>15071</v>
      </c>
      <c r="H9615" s="33">
        <v>1</v>
      </c>
      <c r="I9615" s="33">
        <v>6</v>
      </c>
      <c r="J9615" s="36">
        <v>23</v>
      </c>
      <c r="K9615" s="37">
        <v>2184655</v>
      </c>
      <c r="L9615" s="38" t="s">
        <v>15</v>
      </c>
      <c r="M9615" s="38" t="s">
        <v>13</v>
      </c>
    </row>
    <row r="9616" spans="1:13" s="39" customFormat="1" ht="12.75" x14ac:dyDescent="0.2">
      <c r="A9616" s="33" t="s">
        <v>27</v>
      </c>
      <c r="B9616" s="33" t="s">
        <v>577</v>
      </c>
      <c r="C9616" s="34">
        <v>10</v>
      </c>
      <c r="D9616" s="33" t="s">
        <v>16</v>
      </c>
      <c r="E9616" s="33" t="s">
        <v>14337</v>
      </c>
      <c r="F9616" s="35">
        <v>30181506</v>
      </c>
      <c r="G9616" s="33" t="s">
        <v>15071</v>
      </c>
      <c r="H9616" s="33">
        <v>1</v>
      </c>
      <c r="I9616" s="33">
        <v>6</v>
      </c>
      <c r="J9616" s="36">
        <v>10</v>
      </c>
      <c r="K9616" s="37">
        <v>2838830</v>
      </c>
      <c r="L9616" s="38" t="s">
        <v>15</v>
      </c>
      <c r="M9616" s="38" t="s">
        <v>13</v>
      </c>
    </row>
    <row r="9617" spans="1:13" s="39" customFormat="1" ht="12.75" x14ac:dyDescent="0.2">
      <c r="A9617" s="33" t="s">
        <v>27</v>
      </c>
      <c r="B9617" s="33" t="s">
        <v>577</v>
      </c>
      <c r="C9617" s="34">
        <v>10</v>
      </c>
      <c r="D9617" s="33" t="s">
        <v>16</v>
      </c>
      <c r="E9617" s="33" t="s">
        <v>14338</v>
      </c>
      <c r="F9617" s="35">
        <v>30181505</v>
      </c>
      <c r="G9617" s="33" t="s">
        <v>15071</v>
      </c>
      <c r="H9617" s="33">
        <v>1</v>
      </c>
      <c r="I9617" s="33">
        <v>6</v>
      </c>
      <c r="J9617" s="36">
        <v>10</v>
      </c>
      <c r="K9617" s="37">
        <v>2838820</v>
      </c>
      <c r="L9617" s="38" t="s">
        <v>15</v>
      </c>
      <c r="M9617" s="38" t="s">
        <v>13</v>
      </c>
    </row>
    <row r="9618" spans="1:13" s="39" customFormat="1" ht="12.75" x14ac:dyDescent="0.2">
      <c r="A9618" s="33" t="s">
        <v>27</v>
      </c>
      <c r="B9618" s="33" t="s">
        <v>577</v>
      </c>
      <c r="C9618" s="34">
        <v>10</v>
      </c>
      <c r="D9618" s="33" t="s">
        <v>16</v>
      </c>
      <c r="E9618" s="33" t="s">
        <v>14339</v>
      </c>
      <c r="F9618" s="35">
        <v>30181504</v>
      </c>
      <c r="G9618" s="33" t="s">
        <v>15071</v>
      </c>
      <c r="H9618" s="33">
        <v>1</v>
      </c>
      <c r="I9618" s="33">
        <v>6</v>
      </c>
      <c r="J9618" s="36">
        <v>10</v>
      </c>
      <c r="K9618" s="37">
        <v>2884125.4</v>
      </c>
      <c r="L9618" s="38" t="s">
        <v>15</v>
      </c>
      <c r="M9618" s="38" t="s">
        <v>13</v>
      </c>
    </row>
    <row r="9619" spans="1:13" s="39" customFormat="1" ht="12.75" x14ac:dyDescent="0.2">
      <c r="A9619" s="33" t="s">
        <v>27</v>
      </c>
      <c r="B9619" s="33" t="s">
        <v>571</v>
      </c>
      <c r="C9619" s="34">
        <v>10</v>
      </c>
      <c r="D9619" s="33" t="s">
        <v>12596</v>
      </c>
      <c r="E9619" s="33" t="s">
        <v>9910</v>
      </c>
      <c r="F9619" s="35">
        <v>15121501</v>
      </c>
      <c r="G9619" s="33" t="s">
        <v>466</v>
      </c>
      <c r="H9619" s="33">
        <v>7</v>
      </c>
      <c r="I9619" s="33">
        <v>8</v>
      </c>
      <c r="J9619" s="36">
        <v>3</v>
      </c>
      <c r="K9619" s="37">
        <v>1440000</v>
      </c>
      <c r="L9619" s="38" t="s">
        <v>2367</v>
      </c>
      <c r="M9619" s="38" t="s">
        <v>13</v>
      </c>
    </row>
    <row r="9620" spans="1:13" s="39" customFormat="1" ht="12.75" x14ac:dyDescent="0.2">
      <c r="A9620" s="33" t="s">
        <v>27</v>
      </c>
      <c r="B9620" s="33" t="s">
        <v>579</v>
      </c>
      <c r="C9620" s="34">
        <v>10</v>
      </c>
      <c r="D9620" s="33" t="s">
        <v>89</v>
      </c>
      <c r="E9620" s="33" t="s">
        <v>9911</v>
      </c>
      <c r="F9620" s="35">
        <v>15121505</v>
      </c>
      <c r="G9620" s="33" t="s">
        <v>466</v>
      </c>
      <c r="H9620" s="33">
        <v>7</v>
      </c>
      <c r="I9620" s="33">
        <v>4</v>
      </c>
      <c r="J9620" s="36">
        <v>2</v>
      </c>
      <c r="K9620" s="37">
        <v>2600000</v>
      </c>
      <c r="L9620" s="38" t="s">
        <v>15</v>
      </c>
      <c r="M9620" s="38" t="s">
        <v>13</v>
      </c>
    </row>
    <row r="9621" spans="1:13" s="39" customFormat="1" ht="12.75" x14ac:dyDescent="0.2">
      <c r="A9621" s="33" t="s">
        <v>27</v>
      </c>
      <c r="B9621" s="33" t="s">
        <v>579</v>
      </c>
      <c r="C9621" s="34">
        <v>10</v>
      </c>
      <c r="D9621" s="33" t="s">
        <v>89</v>
      </c>
      <c r="E9621" s="33" t="s">
        <v>9912</v>
      </c>
      <c r="F9621" s="35">
        <v>23281902</v>
      </c>
      <c r="G9621" s="33" t="s">
        <v>466</v>
      </c>
      <c r="H9621" s="33">
        <v>7</v>
      </c>
      <c r="I9621" s="33">
        <v>4</v>
      </c>
      <c r="J9621" s="36">
        <v>3</v>
      </c>
      <c r="K9621" s="37">
        <v>2700000</v>
      </c>
      <c r="L9621" s="38" t="s">
        <v>15</v>
      </c>
      <c r="M9621" s="38" t="s">
        <v>13</v>
      </c>
    </row>
    <row r="9622" spans="1:13" s="39" customFormat="1" ht="12.75" x14ac:dyDescent="0.2">
      <c r="A9622" s="33" t="s">
        <v>27</v>
      </c>
      <c r="B9622" s="33" t="s">
        <v>579</v>
      </c>
      <c r="C9622" s="34">
        <v>10</v>
      </c>
      <c r="D9622" s="33" t="s">
        <v>89</v>
      </c>
      <c r="E9622" s="33" t="s">
        <v>9913</v>
      </c>
      <c r="F9622" s="35">
        <v>51171630</v>
      </c>
      <c r="G9622" s="33" t="s">
        <v>466</v>
      </c>
      <c r="H9622" s="33">
        <v>7</v>
      </c>
      <c r="I9622" s="33">
        <v>4</v>
      </c>
      <c r="J9622" s="36">
        <v>1</v>
      </c>
      <c r="K9622" s="37">
        <v>950000</v>
      </c>
      <c r="L9622" s="38" t="s">
        <v>15</v>
      </c>
      <c r="M9622" s="38" t="s">
        <v>13</v>
      </c>
    </row>
    <row r="9623" spans="1:13" s="39" customFormat="1" ht="12.75" x14ac:dyDescent="0.2">
      <c r="A9623" s="33" t="s">
        <v>27</v>
      </c>
      <c r="B9623" s="33" t="s">
        <v>579</v>
      </c>
      <c r="C9623" s="34">
        <v>10</v>
      </c>
      <c r="D9623" s="33" t="s">
        <v>89</v>
      </c>
      <c r="E9623" s="33" t="s">
        <v>9914</v>
      </c>
      <c r="F9623" s="35">
        <v>41111818</v>
      </c>
      <c r="G9623" s="33" t="s">
        <v>466</v>
      </c>
      <c r="H9623" s="33">
        <v>7</v>
      </c>
      <c r="I9623" s="33">
        <v>4</v>
      </c>
      <c r="J9623" s="36">
        <v>4</v>
      </c>
      <c r="K9623" s="37">
        <v>440000</v>
      </c>
      <c r="L9623" s="38" t="s">
        <v>15</v>
      </c>
      <c r="M9623" s="38" t="s">
        <v>13</v>
      </c>
    </row>
    <row r="9624" spans="1:13" s="39" customFormat="1" ht="12.75" x14ac:dyDescent="0.2">
      <c r="A9624" s="33" t="s">
        <v>27</v>
      </c>
      <c r="B9624" s="33" t="s">
        <v>579</v>
      </c>
      <c r="C9624" s="34">
        <v>10</v>
      </c>
      <c r="D9624" s="33" t="s">
        <v>89</v>
      </c>
      <c r="E9624" s="33" t="s">
        <v>8264</v>
      </c>
      <c r="F9624" s="35">
        <v>51171630</v>
      </c>
      <c r="G9624" s="33" t="s">
        <v>466</v>
      </c>
      <c r="H9624" s="33">
        <v>7</v>
      </c>
      <c r="I9624" s="33">
        <v>4</v>
      </c>
      <c r="J9624" s="36">
        <v>1</v>
      </c>
      <c r="K9624" s="37">
        <v>900000</v>
      </c>
      <c r="L9624" s="38" t="s">
        <v>15</v>
      </c>
      <c r="M9624" s="38" t="s">
        <v>13</v>
      </c>
    </row>
    <row r="9625" spans="1:13" s="39" customFormat="1" ht="12.75" x14ac:dyDescent="0.2">
      <c r="A9625" s="33" t="s">
        <v>27</v>
      </c>
      <c r="B9625" s="33" t="s">
        <v>579</v>
      </c>
      <c r="C9625" s="34">
        <v>10</v>
      </c>
      <c r="D9625" s="33" t="s">
        <v>89</v>
      </c>
      <c r="E9625" s="33" t="s">
        <v>9915</v>
      </c>
      <c r="F9625" s="35">
        <v>51171630</v>
      </c>
      <c r="G9625" s="33" t="s">
        <v>466</v>
      </c>
      <c r="H9625" s="33">
        <v>7</v>
      </c>
      <c r="I9625" s="33">
        <v>4</v>
      </c>
      <c r="J9625" s="36">
        <v>2</v>
      </c>
      <c r="K9625" s="37">
        <v>1800000</v>
      </c>
      <c r="L9625" s="38" t="s">
        <v>15</v>
      </c>
      <c r="M9625" s="38" t="s">
        <v>13</v>
      </c>
    </row>
    <row r="9626" spans="1:13" s="39" customFormat="1" ht="12.75" x14ac:dyDescent="0.2">
      <c r="A9626" s="33" t="s">
        <v>27</v>
      </c>
      <c r="B9626" s="33" t="s">
        <v>579</v>
      </c>
      <c r="C9626" s="34">
        <v>10</v>
      </c>
      <c r="D9626" s="33" t="s">
        <v>89</v>
      </c>
      <c r="E9626" s="33" t="s">
        <v>9916</v>
      </c>
      <c r="F9626" s="35">
        <v>51171630</v>
      </c>
      <c r="G9626" s="33" t="s">
        <v>466</v>
      </c>
      <c r="H9626" s="33">
        <v>7</v>
      </c>
      <c r="I9626" s="33">
        <v>4</v>
      </c>
      <c r="J9626" s="36">
        <v>1</v>
      </c>
      <c r="K9626" s="37">
        <v>900000</v>
      </c>
      <c r="L9626" s="38" t="s">
        <v>15</v>
      </c>
      <c r="M9626" s="38" t="s">
        <v>13</v>
      </c>
    </row>
    <row r="9627" spans="1:13" s="39" customFormat="1" ht="12.75" x14ac:dyDescent="0.2">
      <c r="A9627" s="33" t="s">
        <v>27</v>
      </c>
      <c r="B9627" s="33" t="s">
        <v>579</v>
      </c>
      <c r="C9627" s="34">
        <v>10</v>
      </c>
      <c r="D9627" s="33" t="s">
        <v>89</v>
      </c>
      <c r="E9627" s="33" t="s">
        <v>9917</v>
      </c>
      <c r="F9627" s="35">
        <v>51171630</v>
      </c>
      <c r="G9627" s="33" t="s">
        <v>466</v>
      </c>
      <c r="H9627" s="33">
        <v>7</v>
      </c>
      <c r="I9627" s="33">
        <v>4</v>
      </c>
      <c r="J9627" s="36">
        <v>1</v>
      </c>
      <c r="K9627" s="37">
        <v>900000</v>
      </c>
      <c r="L9627" s="38" t="s">
        <v>15</v>
      </c>
      <c r="M9627" s="38" t="s">
        <v>13</v>
      </c>
    </row>
    <row r="9628" spans="1:13" s="39" customFormat="1" ht="12.75" x14ac:dyDescent="0.2">
      <c r="A9628" s="33" t="s">
        <v>27</v>
      </c>
      <c r="B9628" s="33" t="s">
        <v>579</v>
      </c>
      <c r="C9628" s="34">
        <v>10</v>
      </c>
      <c r="D9628" s="33" t="s">
        <v>89</v>
      </c>
      <c r="E9628" s="33" t="s">
        <v>9918</v>
      </c>
      <c r="F9628" s="35">
        <v>51171630</v>
      </c>
      <c r="G9628" s="33" t="s">
        <v>466</v>
      </c>
      <c r="H9628" s="33">
        <v>7</v>
      </c>
      <c r="I9628" s="33">
        <v>4</v>
      </c>
      <c r="J9628" s="36">
        <v>2</v>
      </c>
      <c r="K9628" s="37">
        <v>1800000</v>
      </c>
      <c r="L9628" s="38" t="s">
        <v>15</v>
      </c>
      <c r="M9628" s="38" t="s">
        <v>13</v>
      </c>
    </row>
    <row r="9629" spans="1:13" s="39" customFormat="1" ht="12.75" x14ac:dyDescent="0.2">
      <c r="A9629" s="33" t="s">
        <v>27</v>
      </c>
      <c r="B9629" s="33" t="s">
        <v>579</v>
      </c>
      <c r="C9629" s="34">
        <v>10</v>
      </c>
      <c r="D9629" s="33" t="s">
        <v>89</v>
      </c>
      <c r="E9629" s="33" t="s">
        <v>9919</v>
      </c>
      <c r="F9629" s="35">
        <v>51171630</v>
      </c>
      <c r="G9629" s="33" t="s">
        <v>466</v>
      </c>
      <c r="H9629" s="33">
        <v>7</v>
      </c>
      <c r="I9629" s="33">
        <v>4</v>
      </c>
      <c r="J9629" s="36">
        <v>1</v>
      </c>
      <c r="K9629" s="37">
        <v>900000</v>
      </c>
      <c r="L9629" s="38" t="s">
        <v>15</v>
      </c>
      <c r="M9629" s="38" t="s">
        <v>13</v>
      </c>
    </row>
    <row r="9630" spans="1:13" s="39" customFormat="1" ht="12.75" x14ac:dyDescent="0.2">
      <c r="A9630" s="33" t="s">
        <v>27</v>
      </c>
      <c r="B9630" s="33" t="s">
        <v>579</v>
      </c>
      <c r="C9630" s="34">
        <v>10</v>
      </c>
      <c r="D9630" s="33" t="s">
        <v>89</v>
      </c>
      <c r="E9630" s="33" t="s">
        <v>9920</v>
      </c>
      <c r="F9630" s="35">
        <v>51171630</v>
      </c>
      <c r="G9630" s="33" t="s">
        <v>466</v>
      </c>
      <c r="H9630" s="33">
        <v>7</v>
      </c>
      <c r="I9630" s="33">
        <v>4</v>
      </c>
      <c r="J9630" s="36">
        <v>1</v>
      </c>
      <c r="K9630" s="37">
        <v>900000</v>
      </c>
      <c r="L9630" s="38" t="s">
        <v>15</v>
      </c>
      <c r="M9630" s="38" t="s">
        <v>13</v>
      </c>
    </row>
    <row r="9631" spans="1:13" s="39" customFormat="1" ht="12.75" x14ac:dyDescent="0.2">
      <c r="A9631" s="33" t="s">
        <v>27</v>
      </c>
      <c r="B9631" s="33" t="s">
        <v>579</v>
      </c>
      <c r="C9631" s="34">
        <v>10</v>
      </c>
      <c r="D9631" s="33" t="s">
        <v>89</v>
      </c>
      <c r="E9631" s="33" t="s">
        <v>9921</v>
      </c>
      <c r="F9631" s="35">
        <v>45141501</v>
      </c>
      <c r="G9631" s="33" t="s">
        <v>466</v>
      </c>
      <c r="H9631" s="33">
        <v>7</v>
      </c>
      <c r="I9631" s="33">
        <v>4</v>
      </c>
      <c r="J9631" s="36">
        <v>3</v>
      </c>
      <c r="K9631" s="37">
        <v>8400000</v>
      </c>
      <c r="L9631" s="38" t="s">
        <v>15</v>
      </c>
      <c r="M9631" s="38" t="s">
        <v>13</v>
      </c>
    </row>
    <row r="9632" spans="1:13" s="39" customFormat="1" ht="12.75" x14ac:dyDescent="0.2">
      <c r="A9632" s="33" t="s">
        <v>27</v>
      </c>
      <c r="B9632" s="33" t="s">
        <v>579</v>
      </c>
      <c r="C9632" s="34">
        <v>10</v>
      </c>
      <c r="D9632" s="33" t="s">
        <v>89</v>
      </c>
      <c r="E9632" s="33" t="s">
        <v>14340</v>
      </c>
      <c r="F9632" s="35">
        <v>45141502</v>
      </c>
      <c r="G9632" s="33" t="s">
        <v>466</v>
      </c>
      <c r="H9632" s="33">
        <v>7</v>
      </c>
      <c r="I9632" s="33">
        <v>4</v>
      </c>
      <c r="J9632" s="36">
        <v>2</v>
      </c>
      <c r="K9632" s="37">
        <v>1800000</v>
      </c>
      <c r="L9632" s="38" t="s">
        <v>15</v>
      </c>
      <c r="M9632" s="38" t="s">
        <v>13</v>
      </c>
    </row>
    <row r="9633" spans="1:13" s="39" customFormat="1" ht="12.75" x14ac:dyDescent="0.2">
      <c r="A9633" s="33" t="s">
        <v>27</v>
      </c>
      <c r="B9633" s="33" t="s">
        <v>579</v>
      </c>
      <c r="C9633" s="34">
        <v>10</v>
      </c>
      <c r="D9633" s="33" t="s">
        <v>89</v>
      </c>
      <c r="E9633" s="33" t="s">
        <v>9922</v>
      </c>
      <c r="F9633" s="35">
        <v>45141502</v>
      </c>
      <c r="G9633" s="33" t="s">
        <v>466</v>
      </c>
      <c r="H9633" s="33">
        <v>7</v>
      </c>
      <c r="I9633" s="33">
        <v>4</v>
      </c>
      <c r="J9633" s="36">
        <v>1</v>
      </c>
      <c r="K9633" s="37">
        <v>850000</v>
      </c>
      <c r="L9633" s="38" t="s">
        <v>15</v>
      </c>
      <c r="M9633" s="38" t="s">
        <v>13</v>
      </c>
    </row>
    <row r="9634" spans="1:13" s="39" customFormat="1" ht="12.75" x14ac:dyDescent="0.2">
      <c r="A9634" s="33" t="s">
        <v>27</v>
      </c>
      <c r="B9634" s="33" t="s">
        <v>579</v>
      </c>
      <c r="C9634" s="34">
        <v>10</v>
      </c>
      <c r="D9634" s="33" t="s">
        <v>89</v>
      </c>
      <c r="E9634" s="33" t="s">
        <v>9923</v>
      </c>
      <c r="F9634" s="35">
        <v>41121806</v>
      </c>
      <c r="G9634" s="33" t="s">
        <v>466</v>
      </c>
      <c r="H9634" s="33">
        <v>7</v>
      </c>
      <c r="I9634" s="33">
        <v>4</v>
      </c>
      <c r="J9634" s="36">
        <v>1</v>
      </c>
      <c r="K9634" s="37">
        <v>850000</v>
      </c>
      <c r="L9634" s="38" t="s">
        <v>15</v>
      </c>
      <c r="M9634" s="38" t="s">
        <v>13</v>
      </c>
    </row>
    <row r="9635" spans="1:13" s="39" customFormat="1" ht="12.75" x14ac:dyDescent="0.2">
      <c r="A9635" s="33" t="s">
        <v>27</v>
      </c>
      <c r="B9635" s="33" t="s">
        <v>579</v>
      </c>
      <c r="C9635" s="34">
        <v>10</v>
      </c>
      <c r="D9635" s="33" t="s">
        <v>89</v>
      </c>
      <c r="E9635" s="33" t="s">
        <v>9924</v>
      </c>
      <c r="F9635" s="35">
        <v>41123403</v>
      </c>
      <c r="G9635" s="33" t="s">
        <v>466</v>
      </c>
      <c r="H9635" s="33">
        <v>7</v>
      </c>
      <c r="I9635" s="33">
        <v>4</v>
      </c>
      <c r="J9635" s="36">
        <v>2</v>
      </c>
      <c r="K9635" s="37">
        <v>90000</v>
      </c>
      <c r="L9635" s="38" t="s">
        <v>15</v>
      </c>
      <c r="M9635" s="38" t="s">
        <v>13</v>
      </c>
    </row>
    <row r="9636" spans="1:13" s="39" customFormat="1" ht="12.75" x14ac:dyDescent="0.2">
      <c r="A9636" s="33" t="s">
        <v>27</v>
      </c>
      <c r="B9636" s="33" t="s">
        <v>579</v>
      </c>
      <c r="C9636" s="34">
        <v>10</v>
      </c>
      <c r="D9636" s="33" t="s">
        <v>89</v>
      </c>
      <c r="E9636" s="33" t="s">
        <v>9925</v>
      </c>
      <c r="F9636" s="35">
        <v>45131505</v>
      </c>
      <c r="G9636" s="33" t="s">
        <v>466</v>
      </c>
      <c r="H9636" s="33">
        <v>7</v>
      </c>
      <c r="I9636" s="33">
        <v>4</v>
      </c>
      <c r="J9636" s="36">
        <v>3</v>
      </c>
      <c r="K9636" s="37">
        <v>9600000</v>
      </c>
      <c r="L9636" s="38" t="s">
        <v>15</v>
      </c>
      <c r="M9636" s="38" t="s">
        <v>13</v>
      </c>
    </row>
    <row r="9637" spans="1:13" s="39" customFormat="1" ht="12.75" x14ac:dyDescent="0.2">
      <c r="A9637" s="33" t="s">
        <v>27</v>
      </c>
      <c r="B9637" s="33" t="s">
        <v>585</v>
      </c>
      <c r="C9637" s="34">
        <v>10</v>
      </c>
      <c r="D9637" s="33" t="s">
        <v>93</v>
      </c>
      <c r="E9637" s="33" t="s">
        <v>9926</v>
      </c>
      <c r="F9637" s="35">
        <v>11101507</v>
      </c>
      <c r="G9637" s="33" t="s">
        <v>466</v>
      </c>
      <c r="H9637" s="33">
        <v>7</v>
      </c>
      <c r="I9637" s="33">
        <v>4</v>
      </c>
      <c r="J9637" s="36">
        <v>4</v>
      </c>
      <c r="K9637" s="37">
        <v>7200000</v>
      </c>
      <c r="L9637" s="38" t="s">
        <v>15</v>
      </c>
      <c r="M9637" s="38" t="s">
        <v>13</v>
      </c>
    </row>
    <row r="9638" spans="1:13" s="39" customFormat="1" ht="12.75" x14ac:dyDescent="0.2">
      <c r="A9638" s="33" t="s">
        <v>27</v>
      </c>
      <c r="B9638" s="33" t="s">
        <v>585</v>
      </c>
      <c r="C9638" s="34">
        <v>10</v>
      </c>
      <c r="D9638" s="33" t="s">
        <v>93</v>
      </c>
      <c r="E9638" s="33" t="s">
        <v>9927</v>
      </c>
      <c r="F9638" s="35">
        <v>11101507</v>
      </c>
      <c r="G9638" s="33" t="s">
        <v>466</v>
      </c>
      <c r="H9638" s="33">
        <v>7</v>
      </c>
      <c r="I9638" s="33">
        <v>4</v>
      </c>
      <c r="J9638" s="36">
        <v>2</v>
      </c>
      <c r="K9638" s="37">
        <v>3600000</v>
      </c>
      <c r="L9638" s="38" t="s">
        <v>15</v>
      </c>
      <c r="M9638" s="38" t="s">
        <v>13</v>
      </c>
    </row>
    <row r="9639" spans="1:13" s="39" customFormat="1" ht="12.75" x14ac:dyDescent="0.2">
      <c r="A9639" s="33" t="s">
        <v>27</v>
      </c>
      <c r="B9639" s="33" t="s">
        <v>585</v>
      </c>
      <c r="C9639" s="34">
        <v>10</v>
      </c>
      <c r="D9639" s="33" t="s">
        <v>93</v>
      </c>
      <c r="E9639" s="33" t="s">
        <v>9928</v>
      </c>
      <c r="F9639" s="35">
        <v>60121506</v>
      </c>
      <c r="G9639" s="33" t="s">
        <v>466</v>
      </c>
      <c r="H9639" s="33">
        <v>7</v>
      </c>
      <c r="I9639" s="33">
        <v>4</v>
      </c>
      <c r="J9639" s="36">
        <v>2</v>
      </c>
      <c r="K9639" s="37">
        <v>150000</v>
      </c>
      <c r="L9639" s="38" t="s">
        <v>15</v>
      </c>
      <c r="M9639" s="38" t="s">
        <v>13</v>
      </c>
    </row>
    <row r="9640" spans="1:13" s="39" customFormat="1" ht="12.75" x14ac:dyDescent="0.2">
      <c r="A9640" s="33" t="s">
        <v>27</v>
      </c>
      <c r="B9640" s="33" t="s">
        <v>585</v>
      </c>
      <c r="C9640" s="34">
        <v>10</v>
      </c>
      <c r="D9640" s="33" t="s">
        <v>93</v>
      </c>
      <c r="E9640" s="33" t="s">
        <v>9929</v>
      </c>
      <c r="F9640" s="35">
        <v>47131502</v>
      </c>
      <c r="G9640" s="33" t="s">
        <v>466</v>
      </c>
      <c r="H9640" s="33">
        <v>7</v>
      </c>
      <c r="I9640" s="33">
        <v>4</v>
      </c>
      <c r="J9640" s="36">
        <v>3</v>
      </c>
      <c r="K9640" s="37">
        <v>135000</v>
      </c>
      <c r="L9640" s="38" t="s">
        <v>15</v>
      </c>
      <c r="M9640" s="38" t="s">
        <v>13</v>
      </c>
    </row>
    <row r="9641" spans="1:13" s="39" customFormat="1" ht="12.75" x14ac:dyDescent="0.2">
      <c r="A9641" s="33" t="s">
        <v>27</v>
      </c>
      <c r="B9641" s="33" t="s">
        <v>585</v>
      </c>
      <c r="C9641" s="34">
        <v>10</v>
      </c>
      <c r="D9641" s="33" t="s">
        <v>93</v>
      </c>
      <c r="E9641" s="33" t="s">
        <v>9930</v>
      </c>
      <c r="F9641" s="35">
        <v>31201533</v>
      </c>
      <c r="G9641" s="33" t="s">
        <v>466</v>
      </c>
      <c r="H9641" s="33">
        <v>7</v>
      </c>
      <c r="I9641" s="33">
        <v>4</v>
      </c>
      <c r="J9641" s="36">
        <v>2</v>
      </c>
      <c r="K9641" s="37">
        <v>1900000</v>
      </c>
      <c r="L9641" s="38" t="s">
        <v>15</v>
      </c>
      <c r="M9641" s="38" t="s">
        <v>13</v>
      </c>
    </row>
    <row r="9642" spans="1:13" s="39" customFormat="1" ht="12.75" x14ac:dyDescent="0.2">
      <c r="A9642" s="33" t="s">
        <v>27</v>
      </c>
      <c r="B9642" s="33" t="s">
        <v>585</v>
      </c>
      <c r="C9642" s="34">
        <v>10</v>
      </c>
      <c r="D9642" s="33" t="s">
        <v>93</v>
      </c>
      <c r="E9642" s="33" t="s">
        <v>9931</v>
      </c>
      <c r="F9642" s="35">
        <v>31211500</v>
      </c>
      <c r="G9642" s="33" t="s">
        <v>466</v>
      </c>
      <c r="H9642" s="33">
        <v>7</v>
      </c>
      <c r="I9642" s="33">
        <v>4</v>
      </c>
      <c r="J9642" s="36">
        <v>5</v>
      </c>
      <c r="K9642" s="37">
        <v>18750000</v>
      </c>
      <c r="L9642" s="38" t="s">
        <v>2367</v>
      </c>
      <c r="M9642" s="38" t="s">
        <v>13</v>
      </c>
    </row>
    <row r="9643" spans="1:13" s="39" customFormat="1" ht="12.75" x14ac:dyDescent="0.2">
      <c r="A9643" s="33" t="s">
        <v>27</v>
      </c>
      <c r="B9643" s="33" t="s">
        <v>585</v>
      </c>
      <c r="C9643" s="34">
        <v>10</v>
      </c>
      <c r="D9643" s="33" t="s">
        <v>93</v>
      </c>
      <c r="E9643" s="33" t="s">
        <v>9932</v>
      </c>
      <c r="F9643" s="35">
        <v>24141501</v>
      </c>
      <c r="G9643" s="33" t="s">
        <v>466</v>
      </c>
      <c r="H9643" s="33">
        <v>7</v>
      </c>
      <c r="I9643" s="33">
        <v>4</v>
      </c>
      <c r="J9643" s="36">
        <v>5</v>
      </c>
      <c r="K9643" s="37">
        <v>1350000</v>
      </c>
      <c r="L9643" s="38" t="s">
        <v>15</v>
      </c>
      <c r="M9643" s="38" t="s">
        <v>13</v>
      </c>
    </row>
    <row r="9644" spans="1:13" s="39" customFormat="1" ht="12.75" x14ac:dyDescent="0.2">
      <c r="A9644" s="33" t="s">
        <v>27</v>
      </c>
      <c r="B9644" s="33" t="s">
        <v>585</v>
      </c>
      <c r="C9644" s="34">
        <v>10</v>
      </c>
      <c r="D9644" s="33" t="s">
        <v>93</v>
      </c>
      <c r="E9644" s="33" t="s">
        <v>9933</v>
      </c>
      <c r="F9644" s="35">
        <v>31191501</v>
      </c>
      <c r="G9644" s="33" t="s">
        <v>466</v>
      </c>
      <c r="H9644" s="33">
        <v>7</v>
      </c>
      <c r="I9644" s="33">
        <v>4</v>
      </c>
      <c r="J9644" s="36">
        <v>1</v>
      </c>
      <c r="K9644" s="37">
        <v>180000</v>
      </c>
      <c r="L9644" s="38" t="s">
        <v>15</v>
      </c>
      <c r="M9644" s="38" t="s">
        <v>13</v>
      </c>
    </row>
    <row r="9645" spans="1:13" s="39" customFormat="1" ht="12.75" x14ac:dyDescent="0.2">
      <c r="A9645" s="33" t="s">
        <v>27</v>
      </c>
      <c r="B9645" s="33" t="s">
        <v>585</v>
      </c>
      <c r="C9645" s="34">
        <v>10</v>
      </c>
      <c r="D9645" s="33" t="s">
        <v>93</v>
      </c>
      <c r="E9645" s="33" t="s">
        <v>9934</v>
      </c>
      <c r="F9645" s="35">
        <v>31191501</v>
      </c>
      <c r="G9645" s="33" t="s">
        <v>466</v>
      </c>
      <c r="H9645" s="33">
        <v>7</v>
      </c>
      <c r="I9645" s="33">
        <v>4</v>
      </c>
      <c r="J9645" s="36">
        <v>1</v>
      </c>
      <c r="K9645" s="37">
        <v>180000</v>
      </c>
      <c r="L9645" s="38" t="s">
        <v>15</v>
      </c>
      <c r="M9645" s="38" t="s">
        <v>13</v>
      </c>
    </row>
    <row r="9646" spans="1:13" s="39" customFormat="1" ht="12.75" x14ac:dyDescent="0.2">
      <c r="A9646" s="33" t="s">
        <v>27</v>
      </c>
      <c r="B9646" s="33" t="s">
        <v>585</v>
      </c>
      <c r="C9646" s="34">
        <v>10</v>
      </c>
      <c r="D9646" s="33" t="s">
        <v>93</v>
      </c>
      <c r="E9646" s="33" t="s">
        <v>9935</v>
      </c>
      <c r="F9646" s="35">
        <v>31191501</v>
      </c>
      <c r="G9646" s="33" t="s">
        <v>466</v>
      </c>
      <c r="H9646" s="33">
        <v>7</v>
      </c>
      <c r="I9646" s="33">
        <v>4</v>
      </c>
      <c r="J9646" s="36">
        <v>1</v>
      </c>
      <c r="K9646" s="37">
        <v>180000</v>
      </c>
      <c r="L9646" s="38" t="s">
        <v>15</v>
      </c>
      <c r="M9646" s="38" t="s">
        <v>13</v>
      </c>
    </row>
    <row r="9647" spans="1:13" s="39" customFormat="1" ht="12.75" x14ac:dyDescent="0.2">
      <c r="A9647" s="33" t="s">
        <v>27</v>
      </c>
      <c r="B9647" s="33" t="s">
        <v>585</v>
      </c>
      <c r="C9647" s="34">
        <v>10</v>
      </c>
      <c r="D9647" s="33" t="s">
        <v>93</v>
      </c>
      <c r="E9647" s="33" t="s">
        <v>9936</v>
      </c>
      <c r="F9647" s="35">
        <v>30102015</v>
      </c>
      <c r="G9647" s="33" t="s">
        <v>466</v>
      </c>
      <c r="H9647" s="33">
        <v>7</v>
      </c>
      <c r="I9647" s="33">
        <v>4</v>
      </c>
      <c r="J9647" s="36">
        <v>4</v>
      </c>
      <c r="K9647" s="37">
        <v>6000000</v>
      </c>
      <c r="L9647" s="38" t="s">
        <v>15</v>
      </c>
      <c r="M9647" s="38" t="s">
        <v>13</v>
      </c>
    </row>
    <row r="9648" spans="1:13" s="39" customFormat="1" ht="12.75" x14ac:dyDescent="0.2">
      <c r="A9648" s="33" t="s">
        <v>27</v>
      </c>
      <c r="B9648" s="33" t="s">
        <v>585</v>
      </c>
      <c r="C9648" s="34">
        <v>10</v>
      </c>
      <c r="D9648" s="33" t="s">
        <v>93</v>
      </c>
      <c r="E9648" s="33" t="s">
        <v>9937</v>
      </c>
      <c r="F9648" s="35">
        <v>52101502</v>
      </c>
      <c r="G9648" s="33" t="s">
        <v>466</v>
      </c>
      <c r="H9648" s="33">
        <v>7</v>
      </c>
      <c r="I9648" s="33">
        <v>4</v>
      </c>
      <c r="J9648" s="36">
        <v>22</v>
      </c>
      <c r="K9648" s="37">
        <v>14212154</v>
      </c>
      <c r="L9648" s="38" t="s">
        <v>2370</v>
      </c>
      <c r="M9648" s="38" t="s">
        <v>13</v>
      </c>
    </row>
    <row r="9649" spans="1:13" s="39" customFormat="1" ht="12.75" x14ac:dyDescent="0.2">
      <c r="A9649" s="33" t="s">
        <v>27</v>
      </c>
      <c r="B9649" s="33" t="s">
        <v>553</v>
      </c>
      <c r="C9649" s="34">
        <v>10</v>
      </c>
      <c r="D9649" s="33" t="s">
        <v>74</v>
      </c>
      <c r="E9649" s="33" t="s">
        <v>6599</v>
      </c>
      <c r="F9649" s="35">
        <v>23271806</v>
      </c>
      <c r="G9649" s="33" t="s">
        <v>15071</v>
      </c>
      <c r="H9649" s="33">
        <v>1</v>
      </c>
      <c r="I9649" s="33">
        <v>6</v>
      </c>
      <c r="J9649" s="36">
        <v>3</v>
      </c>
      <c r="K9649" s="37">
        <v>781368</v>
      </c>
      <c r="L9649" s="38" t="s">
        <v>15</v>
      </c>
      <c r="M9649" s="38" t="s">
        <v>13</v>
      </c>
    </row>
    <row r="9650" spans="1:13" s="39" customFormat="1" ht="12.75" x14ac:dyDescent="0.2">
      <c r="A9650" s="33" t="s">
        <v>27</v>
      </c>
      <c r="B9650" s="33" t="s">
        <v>553</v>
      </c>
      <c r="C9650" s="34">
        <v>10</v>
      </c>
      <c r="D9650" s="33" t="s">
        <v>74</v>
      </c>
      <c r="E9650" s="33" t="s">
        <v>9938</v>
      </c>
      <c r="F9650" s="35">
        <v>23241611</v>
      </c>
      <c r="G9650" s="33" t="s">
        <v>15071</v>
      </c>
      <c r="H9650" s="33">
        <v>1</v>
      </c>
      <c r="I9650" s="33">
        <v>6</v>
      </c>
      <c r="J9650" s="36">
        <v>9</v>
      </c>
      <c r="K9650" s="37">
        <v>7677000</v>
      </c>
      <c r="L9650" s="38" t="s">
        <v>15</v>
      </c>
      <c r="M9650" s="38" t="s">
        <v>13</v>
      </c>
    </row>
    <row r="9651" spans="1:13" s="39" customFormat="1" ht="12.75" x14ac:dyDescent="0.2">
      <c r="A9651" s="33" t="s">
        <v>27</v>
      </c>
      <c r="B9651" s="33" t="s">
        <v>585</v>
      </c>
      <c r="C9651" s="34">
        <v>10</v>
      </c>
      <c r="D9651" s="33" t="s">
        <v>93</v>
      </c>
      <c r="E9651" s="33" t="s">
        <v>14341</v>
      </c>
      <c r="F9651" s="35">
        <v>30102015</v>
      </c>
      <c r="G9651" s="33" t="s">
        <v>466</v>
      </c>
      <c r="H9651" s="33">
        <v>10</v>
      </c>
      <c r="I9651" s="33">
        <v>2</v>
      </c>
      <c r="J9651" s="36">
        <v>1</v>
      </c>
      <c r="K9651" s="37">
        <v>26630886.359999999</v>
      </c>
      <c r="L9651" s="38" t="s">
        <v>9962</v>
      </c>
      <c r="M9651" s="38" t="s">
        <v>13</v>
      </c>
    </row>
    <row r="9652" spans="1:13" s="39" customFormat="1" ht="12.75" x14ac:dyDescent="0.2">
      <c r="A9652" s="33" t="s">
        <v>27</v>
      </c>
      <c r="B9652" s="33" t="s">
        <v>579</v>
      </c>
      <c r="C9652" s="34">
        <v>16</v>
      </c>
      <c r="D9652" s="33" t="s">
        <v>89</v>
      </c>
      <c r="E9652" s="33" t="s">
        <v>9939</v>
      </c>
      <c r="F9652" s="35">
        <v>12141904</v>
      </c>
      <c r="G9652" s="33" t="s">
        <v>466</v>
      </c>
      <c r="H9652" s="33">
        <v>10</v>
      </c>
      <c r="I9652" s="33">
        <v>2</v>
      </c>
      <c r="J9652" s="36">
        <v>1</v>
      </c>
      <c r="K9652" s="37">
        <v>22590000</v>
      </c>
      <c r="L9652" s="38" t="s">
        <v>9962</v>
      </c>
      <c r="M9652" s="38" t="s">
        <v>13</v>
      </c>
    </row>
    <row r="9653" spans="1:13" s="39" customFormat="1" ht="12.75" x14ac:dyDescent="0.2">
      <c r="A9653" s="33" t="s">
        <v>27</v>
      </c>
      <c r="B9653" s="33" t="s">
        <v>581</v>
      </c>
      <c r="C9653" s="34">
        <v>16</v>
      </c>
      <c r="D9653" s="33" t="s">
        <v>90</v>
      </c>
      <c r="E9653" s="33" t="s">
        <v>9939</v>
      </c>
      <c r="F9653" s="35">
        <v>0</v>
      </c>
      <c r="G9653" s="33" t="s">
        <v>466</v>
      </c>
      <c r="H9653" s="33">
        <v>10</v>
      </c>
      <c r="I9653" s="33">
        <v>2</v>
      </c>
      <c r="J9653" s="36">
        <v>1</v>
      </c>
      <c r="K9653" s="37">
        <v>1867391</v>
      </c>
      <c r="L9653" s="38" t="s">
        <v>9962</v>
      </c>
      <c r="M9653" s="38" t="s">
        <v>13</v>
      </c>
    </row>
    <row r="9654" spans="1:13" s="39" customFormat="1" ht="12.75" x14ac:dyDescent="0.2">
      <c r="A9654" s="33" t="s">
        <v>27</v>
      </c>
      <c r="B9654" s="33" t="s">
        <v>585</v>
      </c>
      <c r="C9654" s="34">
        <v>16</v>
      </c>
      <c r="D9654" s="33" t="s">
        <v>93</v>
      </c>
      <c r="E9654" s="33" t="s">
        <v>9939</v>
      </c>
      <c r="F9654" s="35">
        <v>0</v>
      </c>
      <c r="G9654" s="33" t="s">
        <v>466</v>
      </c>
      <c r="H9654" s="33">
        <v>10</v>
      </c>
      <c r="I9654" s="33">
        <v>2</v>
      </c>
      <c r="J9654" s="36">
        <v>1</v>
      </c>
      <c r="K9654" s="37">
        <v>73412855</v>
      </c>
      <c r="L9654" s="38" t="s">
        <v>9962</v>
      </c>
      <c r="M9654" s="38" t="s">
        <v>13</v>
      </c>
    </row>
    <row r="9655" spans="1:13" s="39" customFormat="1" ht="12.75" x14ac:dyDescent="0.2">
      <c r="A9655" s="33" t="s">
        <v>27</v>
      </c>
      <c r="B9655" s="33" t="s">
        <v>590</v>
      </c>
      <c r="C9655" s="34">
        <v>10</v>
      </c>
      <c r="D9655" s="33" t="s">
        <v>39</v>
      </c>
      <c r="E9655" s="33" t="s">
        <v>14342</v>
      </c>
      <c r="F9655" s="35">
        <v>7818508</v>
      </c>
      <c r="G9655" s="33" t="s">
        <v>466</v>
      </c>
      <c r="H9655" s="33">
        <v>10</v>
      </c>
      <c r="I9655" s="33">
        <v>2</v>
      </c>
      <c r="J9655" s="36">
        <v>1</v>
      </c>
      <c r="K9655" s="37">
        <v>18228323</v>
      </c>
      <c r="L9655" s="38" t="s">
        <v>12</v>
      </c>
      <c r="M9655" s="38" t="s">
        <v>13</v>
      </c>
    </row>
    <row r="9656" spans="1:13" s="39" customFormat="1" ht="12.75" x14ac:dyDescent="0.2">
      <c r="A9656" s="33" t="s">
        <v>27</v>
      </c>
      <c r="B9656" s="33" t="s">
        <v>569</v>
      </c>
      <c r="C9656" s="34">
        <v>10</v>
      </c>
      <c r="D9656" s="33" t="s">
        <v>84</v>
      </c>
      <c r="E9656" s="33" t="s">
        <v>14343</v>
      </c>
      <c r="F9656" s="35">
        <v>56112100</v>
      </c>
      <c r="G9656" s="33" t="s">
        <v>466</v>
      </c>
      <c r="H9656" s="33">
        <v>10</v>
      </c>
      <c r="I9656" s="33">
        <v>2</v>
      </c>
      <c r="J9656" s="36">
        <v>1</v>
      </c>
      <c r="K9656" s="37">
        <v>17321885</v>
      </c>
      <c r="L9656" s="38" t="s">
        <v>9962</v>
      </c>
      <c r="M9656" s="38" t="s">
        <v>13</v>
      </c>
    </row>
    <row r="9657" spans="1:13" s="39" customFormat="1" ht="12.75" x14ac:dyDescent="0.2">
      <c r="A9657" s="33" t="s">
        <v>27</v>
      </c>
      <c r="B9657" s="33" t="s">
        <v>561</v>
      </c>
      <c r="C9657" s="34">
        <v>10</v>
      </c>
      <c r="D9657" s="33" t="s">
        <v>441</v>
      </c>
      <c r="E9657" s="33" t="s">
        <v>14344</v>
      </c>
      <c r="F9657" s="35">
        <v>21101602</v>
      </c>
      <c r="G9657" s="33" t="s">
        <v>466</v>
      </c>
      <c r="H9657" s="33">
        <v>10</v>
      </c>
      <c r="I9657" s="33">
        <v>2</v>
      </c>
      <c r="J9657" s="36">
        <v>1</v>
      </c>
      <c r="K9657" s="37">
        <v>19682023</v>
      </c>
      <c r="L9657" s="38" t="s">
        <v>15</v>
      </c>
      <c r="M9657" s="38" t="s">
        <v>13</v>
      </c>
    </row>
    <row r="9658" spans="1:13" s="39" customFormat="1" ht="12.75" x14ac:dyDescent="0.2">
      <c r="A9658" s="33" t="s">
        <v>27</v>
      </c>
      <c r="B9658" s="33" t="s">
        <v>572</v>
      </c>
      <c r="C9658" s="34">
        <v>10</v>
      </c>
      <c r="D9658" s="33" t="s">
        <v>13912</v>
      </c>
      <c r="E9658" s="33" t="s">
        <v>9940</v>
      </c>
      <c r="F9658" s="35">
        <v>46181705</v>
      </c>
      <c r="G9658" s="33" t="s">
        <v>466</v>
      </c>
      <c r="H9658" s="33">
        <v>1</v>
      </c>
      <c r="I9658" s="33">
        <v>6</v>
      </c>
      <c r="J9658" s="36">
        <v>7</v>
      </c>
      <c r="K9658" s="37">
        <v>2380000</v>
      </c>
      <c r="L9658" s="38" t="s">
        <v>12</v>
      </c>
      <c r="M9658" s="38" t="s">
        <v>13</v>
      </c>
    </row>
    <row r="9659" spans="1:13" s="39" customFormat="1" ht="12.75" x14ac:dyDescent="0.2">
      <c r="A9659" s="33" t="s">
        <v>27</v>
      </c>
      <c r="B9659" s="33" t="s">
        <v>572</v>
      </c>
      <c r="C9659" s="34">
        <v>10</v>
      </c>
      <c r="D9659" s="33" t="s">
        <v>13912</v>
      </c>
      <c r="E9659" s="33" t="s">
        <v>9941</v>
      </c>
      <c r="F9659" s="35">
        <v>46181505</v>
      </c>
      <c r="G9659" s="33" t="s">
        <v>466</v>
      </c>
      <c r="H9659" s="33">
        <v>1</v>
      </c>
      <c r="I9659" s="33">
        <v>6</v>
      </c>
      <c r="J9659" s="36">
        <v>7</v>
      </c>
      <c r="K9659" s="37">
        <v>560000</v>
      </c>
      <c r="L9659" s="38" t="s">
        <v>12</v>
      </c>
      <c r="M9659" s="38" t="s">
        <v>13</v>
      </c>
    </row>
    <row r="9660" spans="1:13" s="39" customFormat="1" ht="12.75" x14ac:dyDescent="0.2">
      <c r="A9660" s="33" t="s">
        <v>27</v>
      </c>
      <c r="B9660" s="33" t="s">
        <v>572</v>
      </c>
      <c r="C9660" s="34">
        <v>10</v>
      </c>
      <c r="D9660" s="33" t="s">
        <v>13912</v>
      </c>
      <c r="E9660" s="33" t="s">
        <v>9942</v>
      </c>
      <c r="F9660" s="35">
        <v>46181514</v>
      </c>
      <c r="G9660" s="33" t="s">
        <v>466</v>
      </c>
      <c r="H9660" s="33">
        <v>1</v>
      </c>
      <c r="I9660" s="33">
        <v>6</v>
      </c>
      <c r="J9660" s="36">
        <v>7</v>
      </c>
      <c r="K9660" s="37">
        <v>560000</v>
      </c>
      <c r="L9660" s="38" t="s">
        <v>12</v>
      </c>
      <c r="M9660" s="38" t="s">
        <v>13</v>
      </c>
    </row>
    <row r="9661" spans="1:13" s="39" customFormat="1" ht="12.75" x14ac:dyDescent="0.2">
      <c r="A9661" s="33" t="s">
        <v>27</v>
      </c>
      <c r="B9661" s="33" t="s">
        <v>572</v>
      </c>
      <c r="C9661" s="34">
        <v>10</v>
      </c>
      <c r="D9661" s="33" t="s">
        <v>13912</v>
      </c>
      <c r="E9661" s="33" t="s">
        <v>9943</v>
      </c>
      <c r="F9661" s="35">
        <v>46181504</v>
      </c>
      <c r="G9661" s="33" t="s">
        <v>466</v>
      </c>
      <c r="H9661" s="33">
        <v>1</v>
      </c>
      <c r="I9661" s="33">
        <v>6</v>
      </c>
      <c r="J9661" s="36">
        <v>7</v>
      </c>
      <c r="K9661" s="37">
        <v>280000</v>
      </c>
      <c r="L9661" s="38" t="s">
        <v>12</v>
      </c>
      <c r="M9661" s="38" t="s">
        <v>13</v>
      </c>
    </row>
    <row r="9662" spans="1:13" s="39" customFormat="1" ht="12.75" x14ac:dyDescent="0.2">
      <c r="A9662" s="33" t="s">
        <v>27</v>
      </c>
      <c r="B9662" s="33" t="s">
        <v>572</v>
      </c>
      <c r="C9662" s="34">
        <v>10</v>
      </c>
      <c r="D9662" s="33" t="s">
        <v>13912</v>
      </c>
      <c r="E9662" s="33" t="s">
        <v>9944</v>
      </c>
      <c r="F9662" s="35">
        <v>46182002</v>
      </c>
      <c r="G9662" s="33" t="s">
        <v>466</v>
      </c>
      <c r="H9662" s="33">
        <v>1</v>
      </c>
      <c r="I9662" s="33">
        <v>6</v>
      </c>
      <c r="J9662" s="36">
        <v>16</v>
      </c>
      <c r="K9662" s="37">
        <v>1088000</v>
      </c>
      <c r="L9662" s="38" t="s">
        <v>12</v>
      </c>
      <c r="M9662" s="38" t="s">
        <v>13</v>
      </c>
    </row>
    <row r="9663" spans="1:13" s="39" customFormat="1" ht="12.75" x14ac:dyDescent="0.2">
      <c r="A9663" s="33" t="s">
        <v>27</v>
      </c>
      <c r="B9663" s="33" t="s">
        <v>572</v>
      </c>
      <c r="C9663" s="34">
        <v>10</v>
      </c>
      <c r="D9663" s="33" t="s">
        <v>13912</v>
      </c>
      <c r="E9663" s="33" t="s">
        <v>9945</v>
      </c>
      <c r="F9663" s="35">
        <v>46181536</v>
      </c>
      <c r="G9663" s="33" t="s">
        <v>466</v>
      </c>
      <c r="H9663" s="33">
        <v>1</v>
      </c>
      <c r="I9663" s="33">
        <v>6</v>
      </c>
      <c r="J9663" s="36">
        <v>2</v>
      </c>
      <c r="K9663" s="37">
        <v>625794</v>
      </c>
      <c r="L9663" s="38" t="s">
        <v>12</v>
      </c>
      <c r="M9663" s="38" t="s">
        <v>13</v>
      </c>
    </row>
    <row r="9664" spans="1:13" s="39" customFormat="1" ht="12.75" x14ac:dyDescent="0.2">
      <c r="A9664" s="33" t="s">
        <v>27</v>
      </c>
      <c r="B9664" s="33" t="s">
        <v>572</v>
      </c>
      <c r="C9664" s="34">
        <v>10</v>
      </c>
      <c r="D9664" s="33" t="s">
        <v>13912</v>
      </c>
      <c r="E9664" s="33" t="s">
        <v>9946</v>
      </c>
      <c r="F9664" s="35">
        <v>46181501</v>
      </c>
      <c r="G9664" s="33" t="s">
        <v>466</v>
      </c>
      <c r="H9664" s="33">
        <v>1</v>
      </c>
      <c r="I9664" s="33">
        <v>6</v>
      </c>
      <c r="J9664" s="36">
        <v>12</v>
      </c>
      <c r="K9664" s="37">
        <v>108000</v>
      </c>
      <c r="L9664" s="38" t="s">
        <v>12</v>
      </c>
      <c r="M9664" s="38" t="s">
        <v>13</v>
      </c>
    </row>
    <row r="9665" spans="1:13" s="39" customFormat="1" ht="12.75" x14ac:dyDescent="0.2">
      <c r="A9665" s="33" t="s">
        <v>27</v>
      </c>
      <c r="B9665" s="33" t="s">
        <v>572</v>
      </c>
      <c r="C9665" s="34">
        <v>10</v>
      </c>
      <c r="D9665" s="33" t="s">
        <v>13912</v>
      </c>
      <c r="E9665" s="33" t="s">
        <v>9947</v>
      </c>
      <c r="F9665" s="35">
        <v>46181541</v>
      </c>
      <c r="G9665" s="33" t="s">
        <v>466</v>
      </c>
      <c r="H9665" s="33">
        <v>1</v>
      </c>
      <c r="I9665" s="33">
        <v>6</v>
      </c>
      <c r="J9665" s="36">
        <v>24</v>
      </c>
      <c r="K9665" s="37">
        <v>331608</v>
      </c>
      <c r="L9665" s="38" t="s">
        <v>12</v>
      </c>
      <c r="M9665" s="38" t="s">
        <v>13</v>
      </c>
    </row>
    <row r="9666" spans="1:13" s="39" customFormat="1" ht="12.75" x14ac:dyDescent="0.2">
      <c r="A9666" s="33" t="s">
        <v>27</v>
      </c>
      <c r="B9666" s="33" t="s">
        <v>572</v>
      </c>
      <c r="C9666" s="34">
        <v>10</v>
      </c>
      <c r="D9666" s="33" t="s">
        <v>13912</v>
      </c>
      <c r="E9666" s="33" t="s">
        <v>9948</v>
      </c>
      <c r="F9666" s="35">
        <v>46181504</v>
      </c>
      <c r="G9666" s="33" t="s">
        <v>466</v>
      </c>
      <c r="H9666" s="33">
        <v>1</v>
      </c>
      <c r="I9666" s="33">
        <v>6</v>
      </c>
      <c r="J9666" s="36">
        <v>100</v>
      </c>
      <c r="K9666" s="37">
        <v>538400</v>
      </c>
      <c r="L9666" s="38" t="s">
        <v>12</v>
      </c>
      <c r="M9666" s="38" t="s">
        <v>13</v>
      </c>
    </row>
    <row r="9667" spans="1:13" s="39" customFormat="1" ht="12.75" x14ac:dyDescent="0.2">
      <c r="A9667" s="33" t="s">
        <v>27</v>
      </c>
      <c r="B9667" s="33" t="s">
        <v>572</v>
      </c>
      <c r="C9667" s="34">
        <v>10</v>
      </c>
      <c r="D9667" s="33" t="s">
        <v>13912</v>
      </c>
      <c r="E9667" s="33" t="s">
        <v>9949</v>
      </c>
      <c r="F9667" s="35">
        <v>46181504</v>
      </c>
      <c r="G9667" s="33" t="s">
        <v>466</v>
      </c>
      <c r="H9667" s="33">
        <v>1</v>
      </c>
      <c r="I9667" s="33">
        <v>6</v>
      </c>
      <c r="J9667" s="36">
        <v>100</v>
      </c>
      <c r="K9667" s="37">
        <v>509400</v>
      </c>
      <c r="L9667" s="38" t="s">
        <v>12</v>
      </c>
      <c r="M9667" s="38" t="s">
        <v>13</v>
      </c>
    </row>
    <row r="9668" spans="1:13" s="39" customFormat="1" ht="12.75" x14ac:dyDescent="0.2">
      <c r="A9668" s="33" t="s">
        <v>27</v>
      </c>
      <c r="B9668" s="33" t="s">
        <v>572</v>
      </c>
      <c r="C9668" s="34">
        <v>10</v>
      </c>
      <c r="D9668" s="33" t="s">
        <v>13912</v>
      </c>
      <c r="E9668" s="33" t="s">
        <v>9950</v>
      </c>
      <c r="F9668" s="35">
        <v>46181611</v>
      </c>
      <c r="G9668" s="33" t="s">
        <v>466</v>
      </c>
      <c r="H9668" s="33">
        <v>1</v>
      </c>
      <c r="I9668" s="33">
        <v>6</v>
      </c>
      <c r="J9668" s="36">
        <v>7</v>
      </c>
      <c r="K9668" s="37">
        <v>238672</v>
      </c>
      <c r="L9668" s="38" t="s">
        <v>12</v>
      </c>
      <c r="M9668" s="38" t="s">
        <v>13</v>
      </c>
    </row>
    <row r="9669" spans="1:13" s="39" customFormat="1" ht="12.75" x14ac:dyDescent="0.2">
      <c r="A9669" s="33" t="s">
        <v>27</v>
      </c>
      <c r="B9669" s="33" t="s">
        <v>572</v>
      </c>
      <c r="C9669" s="34">
        <v>10</v>
      </c>
      <c r="D9669" s="33" t="s">
        <v>13912</v>
      </c>
      <c r="E9669" s="33" t="s">
        <v>9951</v>
      </c>
      <c r="F9669" s="35">
        <v>46181804</v>
      </c>
      <c r="G9669" s="33" t="s">
        <v>466</v>
      </c>
      <c r="H9669" s="33">
        <v>1</v>
      </c>
      <c r="I9669" s="33">
        <v>6</v>
      </c>
      <c r="J9669" s="36">
        <v>29</v>
      </c>
      <c r="K9669" s="37">
        <v>143492</v>
      </c>
      <c r="L9669" s="38" t="s">
        <v>12</v>
      </c>
      <c r="M9669" s="38" t="s">
        <v>13</v>
      </c>
    </row>
    <row r="9670" spans="1:13" s="39" customFormat="1" ht="12.75" x14ac:dyDescent="0.2">
      <c r="A9670" s="33" t="s">
        <v>27</v>
      </c>
      <c r="B9670" s="33" t="s">
        <v>572</v>
      </c>
      <c r="C9670" s="34">
        <v>10</v>
      </c>
      <c r="D9670" s="33" t="s">
        <v>13912</v>
      </c>
      <c r="E9670" s="33" t="s">
        <v>9952</v>
      </c>
      <c r="F9670" s="35">
        <v>46181804</v>
      </c>
      <c r="G9670" s="33" t="s">
        <v>466</v>
      </c>
      <c r="H9670" s="33">
        <v>1</v>
      </c>
      <c r="I9670" s="33">
        <v>6</v>
      </c>
      <c r="J9670" s="36">
        <v>100</v>
      </c>
      <c r="K9670" s="37">
        <v>459900</v>
      </c>
      <c r="L9670" s="38" t="s">
        <v>12</v>
      </c>
      <c r="M9670" s="38" t="s">
        <v>13</v>
      </c>
    </row>
    <row r="9671" spans="1:13" s="39" customFormat="1" ht="12.75" x14ac:dyDescent="0.2">
      <c r="A9671" s="33" t="s">
        <v>27</v>
      </c>
      <c r="B9671" s="33" t="s">
        <v>572</v>
      </c>
      <c r="C9671" s="34">
        <v>10</v>
      </c>
      <c r="D9671" s="33" t="s">
        <v>13912</v>
      </c>
      <c r="E9671" s="33" t="s">
        <v>9953</v>
      </c>
      <c r="F9671" s="35">
        <v>46181509</v>
      </c>
      <c r="G9671" s="33" t="s">
        <v>466</v>
      </c>
      <c r="H9671" s="33">
        <v>1</v>
      </c>
      <c r="I9671" s="33">
        <v>6</v>
      </c>
      <c r="J9671" s="36">
        <v>50</v>
      </c>
      <c r="K9671" s="37">
        <v>437550</v>
      </c>
      <c r="L9671" s="38" t="s">
        <v>12</v>
      </c>
      <c r="M9671" s="38" t="s">
        <v>13</v>
      </c>
    </row>
    <row r="9672" spans="1:13" s="39" customFormat="1" ht="12.75" x14ac:dyDescent="0.2">
      <c r="A9672" s="33" t="s">
        <v>27</v>
      </c>
      <c r="B9672" s="33" t="s">
        <v>572</v>
      </c>
      <c r="C9672" s="34">
        <v>10</v>
      </c>
      <c r="D9672" s="33" t="s">
        <v>13912</v>
      </c>
      <c r="E9672" s="33" t="s">
        <v>9954</v>
      </c>
      <c r="F9672" s="35">
        <v>46181537</v>
      </c>
      <c r="G9672" s="33" t="s">
        <v>466</v>
      </c>
      <c r="H9672" s="33">
        <v>1</v>
      </c>
      <c r="I9672" s="33">
        <v>6</v>
      </c>
      <c r="J9672" s="36">
        <v>2</v>
      </c>
      <c r="K9672" s="37">
        <v>75038</v>
      </c>
      <c r="L9672" s="38" t="s">
        <v>12</v>
      </c>
      <c r="M9672" s="38" t="s">
        <v>13</v>
      </c>
    </row>
    <row r="9673" spans="1:13" s="39" customFormat="1" ht="12.75" x14ac:dyDescent="0.2">
      <c r="A9673" s="33" t="s">
        <v>27</v>
      </c>
      <c r="B9673" s="33" t="s">
        <v>572</v>
      </c>
      <c r="C9673" s="34">
        <v>10</v>
      </c>
      <c r="D9673" s="33" t="s">
        <v>13912</v>
      </c>
      <c r="E9673" s="33" t="s">
        <v>9955</v>
      </c>
      <c r="F9673" s="35">
        <v>46181504</v>
      </c>
      <c r="G9673" s="33" t="s">
        <v>466</v>
      </c>
      <c r="H9673" s="33">
        <v>1</v>
      </c>
      <c r="I9673" s="33">
        <v>6</v>
      </c>
      <c r="J9673" s="36">
        <v>170</v>
      </c>
      <c r="K9673" s="37">
        <v>1029690</v>
      </c>
      <c r="L9673" s="38" t="s">
        <v>12</v>
      </c>
      <c r="M9673" s="38" t="s">
        <v>13</v>
      </c>
    </row>
    <row r="9674" spans="1:13" s="39" customFormat="1" ht="12.75" x14ac:dyDescent="0.2">
      <c r="A9674" s="33" t="s">
        <v>27</v>
      </c>
      <c r="B9674" s="33" t="s">
        <v>572</v>
      </c>
      <c r="C9674" s="34">
        <v>10</v>
      </c>
      <c r="D9674" s="33" t="s">
        <v>13912</v>
      </c>
      <c r="E9674" s="33" t="s">
        <v>9956</v>
      </c>
      <c r="F9674" s="35">
        <v>46181541</v>
      </c>
      <c r="G9674" s="33" t="s">
        <v>466</v>
      </c>
      <c r="H9674" s="33">
        <v>8</v>
      </c>
      <c r="I9674" s="33">
        <v>3</v>
      </c>
      <c r="J9674" s="36">
        <v>25</v>
      </c>
      <c r="K9674" s="37">
        <v>941400</v>
      </c>
      <c r="L9674" s="38" t="s">
        <v>12</v>
      </c>
      <c r="M9674" s="38" t="s">
        <v>13</v>
      </c>
    </row>
    <row r="9675" spans="1:13" s="39" customFormat="1" ht="12.75" x14ac:dyDescent="0.2">
      <c r="A9675" s="33" t="s">
        <v>27</v>
      </c>
      <c r="B9675" s="33" t="s">
        <v>609</v>
      </c>
      <c r="C9675" s="34">
        <v>10</v>
      </c>
      <c r="D9675" s="33" t="s">
        <v>107</v>
      </c>
      <c r="E9675" s="33" t="s">
        <v>9957</v>
      </c>
      <c r="F9675" s="35">
        <v>86111604</v>
      </c>
      <c r="G9675" s="33" t="s">
        <v>15071</v>
      </c>
      <c r="H9675" s="33">
        <v>8</v>
      </c>
      <c r="I9675" s="33">
        <v>3</v>
      </c>
      <c r="J9675" s="36">
        <v>1</v>
      </c>
      <c r="K9675" s="37">
        <v>8000000</v>
      </c>
      <c r="L9675" s="38" t="s">
        <v>12</v>
      </c>
      <c r="M9675" s="38" t="s">
        <v>13</v>
      </c>
    </row>
    <row r="9676" spans="1:13" s="39" customFormat="1" ht="12.75" x14ac:dyDescent="0.2">
      <c r="A9676" s="33" t="s">
        <v>27</v>
      </c>
      <c r="B9676" s="33" t="s">
        <v>609</v>
      </c>
      <c r="C9676" s="34">
        <v>10</v>
      </c>
      <c r="D9676" s="33" t="s">
        <v>107</v>
      </c>
      <c r="E9676" s="33" t="s">
        <v>9958</v>
      </c>
      <c r="F9676" s="35">
        <v>86111604</v>
      </c>
      <c r="G9676" s="33" t="s">
        <v>15071</v>
      </c>
      <c r="H9676" s="33">
        <v>8</v>
      </c>
      <c r="I9676" s="33">
        <v>3</v>
      </c>
      <c r="J9676" s="36">
        <v>1</v>
      </c>
      <c r="K9676" s="37">
        <v>8000000</v>
      </c>
      <c r="L9676" s="38" t="s">
        <v>12</v>
      </c>
      <c r="M9676" s="38" t="s">
        <v>13</v>
      </c>
    </row>
    <row r="9677" spans="1:13" s="39" customFormat="1" ht="12.75" x14ac:dyDescent="0.2">
      <c r="A9677" s="33" t="s">
        <v>29</v>
      </c>
      <c r="B9677" s="33" t="s">
        <v>546</v>
      </c>
      <c r="C9677" s="34">
        <v>10</v>
      </c>
      <c r="D9677" s="33" t="s">
        <v>43</v>
      </c>
      <c r="E9677" s="33" t="s">
        <v>9980</v>
      </c>
      <c r="F9677" s="35">
        <v>50131700</v>
      </c>
      <c r="G9677" s="33" t="s">
        <v>466</v>
      </c>
      <c r="H9677" s="33">
        <v>1</v>
      </c>
      <c r="I9677" s="33">
        <v>6</v>
      </c>
      <c r="J9677" s="36">
        <v>1</v>
      </c>
      <c r="K9677" s="37">
        <v>155302970</v>
      </c>
      <c r="L9677" s="38" t="s">
        <v>12</v>
      </c>
      <c r="M9677" s="38" t="s">
        <v>13</v>
      </c>
    </row>
    <row r="9678" spans="1:13" s="39" customFormat="1" ht="12.75" x14ac:dyDescent="0.2">
      <c r="A9678" s="33" t="s">
        <v>29</v>
      </c>
      <c r="B9678" s="33" t="s">
        <v>546</v>
      </c>
      <c r="C9678" s="34">
        <v>10</v>
      </c>
      <c r="D9678" s="33" t="s">
        <v>43</v>
      </c>
      <c r="E9678" s="33" t="s">
        <v>9981</v>
      </c>
      <c r="F9678" s="35">
        <v>50301500</v>
      </c>
      <c r="G9678" s="33" t="s">
        <v>466</v>
      </c>
      <c r="H9678" s="33">
        <v>1</v>
      </c>
      <c r="I9678" s="33">
        <v>6</v>
      </c>
      <c r="J9678" s="36">
        <v>1</v>
      </c>
      <c r="K9678" s="37">
        <v>204718742</v>
      </c>
      <c r="L9678" s="38" t="s">
        <v>12</v>
      </c>
      <c r="M9678" s="38" t="s">
        <v>13</v>
      </c>
    </row>
    <row r="9679" spans="1:13" s="39" customFormat="1" ht="12.75" x14ac:dyDescent="0.2">
      <c r="A9679" s="33" t="s">
        <v>29</v>
      </c>
      <c r="B9679" s="33" t="s">
        <v>546</v>
      </c>
      <c r="C9679" s="34">
        <v>10</v>
      </c>
      <c r="D9679" s="33" t="s">
        <v>43</v>
      </c>
      <c r="E9679" s="33" t="s">
        <v>9982</v>
      </c>
      <c r="F9679" s="35">
        <v>50111500</v>
      </c>
      <c r="G9679" s="33" t="s">
        <v>466</v>
      </c>
      <c r="H9679" s="33">
        <v>1</v>
      </c>
      <c r="I9679" s="33">
        <v>6</v>
      </c>
      <c r="J9679" s="36">
        <v>1</v>
      </c>
      <c r="K9679" s="37">
        <v>630944692</v>
      </c>
      <c r="L9679" s="38" t="s">
        <v>12</v>
      </c>
      <c r="M9679" s="38" t="s">
        <v>13</v>
      </c>
    </row>
    <row r="9680" spans="1:13" s="39" customFormat="1" ht="12.75" x14ac:dyDescent="0.2">
      <c r="A9680" s="33" t="s">
        <v>29</v>
      </c>
      <c r="B9680" s="33" t="s">
        <v>546</v>
      </c>
      <c r="C9680" s="34">
        <v>10</v>
      </c>
      <c r="D9680" s="33" t="s">
        <v>43</v>
      </c>
      <c r="E9680" s="33" t="s">
        <v>9983</v>
      </c>
      <c r="F9680" s="35">
        <v>50151513</v>
      </c>
      <c r="G9680" s="33" t="s">
        <v>466</v>
      </c>
      <c r="H9680" s="33">
        <v>1</v>
      </c>
      <c r="I9680" s="33">
        <v>6</v>
      </c>
      <c r="J9680" s="36">
        <v>1</v>
      </c>
      <c r="K9680" s="37">
        <v>701037296</v>
      </c>
      <c r="L9680" s="38" t="s">
        <v>12</v>
      </c>
      <c r="M9680" s="38" t="s">
        <v>13</v>
      </c>
    </row>
    <row r="9681" spans="1:13" s="39" customFormat="1" ht="12.75" x14ac:dyDescent="0.2">
      <c r="A9681" s="33" t="s">
        <v>29</v>
      </c>
      <c r="B9681" s="33" t="s">
        <v>546</v>
      </c>
      <c r="C9681" s="34">
        <v>10</v>
      </c>
      <c r="D9681" s="33" t="s">
        <v>43</v>
      </c>
      <c r="E9681" s="33" t="s">
        <v>9984</v>
      </c>
      <c r="F9681" s="35">
        <v>50111500</v>
      </c>
      <c r="G9681" s="33" t="s">
        <v>466</v>
      </c>
      <c r="H9681" s="33">
        <v>1</v>
      </c>
      <c r="I9681" s="33">
        <v>6</v>
      </c>
      <c r="J9681" s="36">
        <v>1</v>
      </c>
      <c r="K9681" s="37">
        <v>80000000</v>
      </c>
      <c r="L9681" s="38" t="s">
        <v>12</v>
      </c>
      <c r="M9681" s="38" t="s">
        <v>13</v>
      </c>
    </row>
    <row r="9682" spans="1:13" s="39" customFormat="1" ht="12.75" x14ac:dyDescent="0.2">
      <c r="A9682" s="33" t="s">
        <v>29</v>
      </c>
      <c r="B9682" s="33" t="s">
        <v>546</v>
      </c>
      <c r="C9682" s="34">
        <v>10</v>
      </c>
      <c r="D9682" s="33" t="s">
        <v>43</v>
      </c>
      <c r="E9682" s="33" t="s">
        <v>9985</v>
      </c>
      <c r="F9682" s="35">
        <v>50111500</v>
      </c>
      <c r="G9682" s="33" t="s">
        <v>15071</v>
      </c>
      <c r="H9682" s="33">
        <v>1</v>
      </c>
      <c r="I9682" s="33">
        <v>6</v>
      </c>
      <c r="J9682" s="36">
        <v>1</v>
      </c>
      <c r="K9682" s="37">
        <v>72102000</v>
      </c>
      <c r="L9682" s="38" t="s">
        <v>12</v>
      </c>
      <c r="M9682" s="38" t="s">
        <v>13</v>
      </c>
    </row>
    <row r="9683" spans="1:13" s="39" customFormat="1" ht="12.75" x14ac:dyDescent="0.2">
      <c r="A9683" s="33" t="s">
        <v>29</v>
      </c>
      <c r="B9683" s="33" t="s">
        <v>546</v>
      </c>
      <c r="C9683" s="34">
        <v>10</v>
      </c>
      <c r="D9683" s="33" t="s">
        <v>43</v>
      </c>
      <c r="E9683" s="33" t="s">
        <v>9986</v>
      </c>
      <c r="F9683" s="35">
        <v>50111500</v>
      </c>
      <c r="G9683" s="33" t="s">
        <v>466</v>
      </c>
      <c r="H9683" s="33">
        <v>1</v>
      </c>
      <c r="I9683" s="33">
        <v>6</v>
      </c>
      <c r="J9683" s="36">
        <v>1</v>
      </c>
      <c r="K9683" s="37">
        <v>160000000</v>
      </c>
      <c r="L9683" s="38" t="s">
        <v>12</v>
      </c>
      <c r="M9683" s="38" t="s">
        <v>13</v>
      </c>
    </row>
    <row r="9684" spans="1:13" s="39" customFormat="1" ht="12.75" x14ac:dyDescent="0.2">
      <c r="A9684" s="33" t="s">
        <v>29</v>
      </c>
      <c r="B9684" s="33" t="s">
        <v>546</v>
      </c>
      <c r="C9684" s="34">
        <v>10</v>
      </c>
      <c r="D9684" s="33" t="s">
        <v>43</v>
      </c>
      <c r="E9684" s="33" t="s">
        <v>9987</v>
      </c>
      <c r="F9684" s="35">
        <v>50111500</v>
      </c>
      <c r="G9684" s="33" t="s">
        <v>466</v>
      </c>
      <c r="H9684" s="33">
        <v>1</v>
      </c>
      <c r="I9684" s="33">
        <v>6</v>
      </c>
      <c r="J9684" s="36">
        <v>1</v>
      </c>
      <c r="K9684" s="37">
        <v>381894300</v>
      </c>
      <c r="L9684" s="38" t="s">
        <v>12</v>
      </c>
      <c r="M9684" s="38" t="s">
        <v>13</v>
      </c>
    </row>
    <row r="9685" spans="1:13" s="39" customFormat="1" ht="12.75" x14ac:dyDescent="0.2">
      <c r="A9685" s="33" t="s">
        <v>29</v>
      </c>
      <c r="B9685" s="33" t="s">
        <v>547</v>
      </c>
      <c r="C9685" s="34">
        <v>16</v>
      </c>
      <c r="D9685" s="33" t="s">
        <v>73</v>
      </c>
      <c r="E9685" s="33" t="s">
        <v>9988</v>
      </c>
      <c r="F9685" s="35">
        <v>80111601</v>
      </c>
      <c r="G9685" s="33" t="s">
        <v>313</v>
      </c>
      <c r="H9685" s="33">
        <v>1</v>
      </c>
      <c r="I9685" s="33">
        <v>1</v>
      </c>
      <c r="J9685" s="36">
        <v>1</v>
      </c>
      <c r="K9685" s="37">
        <v>1800000</v>
      </c>
      <c r="L9685" s="38" t="s">
        <v>12</v>
      </c>
      <c r="M9685" s="38" t="s">
        <v>2371</v>
      </c>
    </row>
    <row r="9686" spans="1:13" s="39" customFormat="1" ht="12.75" x14ac:dyDescent="0.2">
      <c r="A9686" s="33" t="s">
        <v>29</v>
      </c>
      <c r="B9686" s="33" t="s">
        <v>547</v>
      </c>
      <c r="C9686" s="34">
        <v>16</v>
      </c>
      <c r="D9686" s="33" t="s">
        <v>73</v>
      </c>
      <c r="E9686" s="33" t="s">
        <v>9989</v>
      </c>
      <c r="F9686" s="35">
        <v>80111601</v>
      </c>
      <c r="G9686" s="33" t="s">
        <v>313</v>
      </c>
      <c r="H9686" s="33">
        <v>1</v>
      </c>
      <c r="I9686" s="33">
        <v>1</v>
      </c>
      <c r="J9686" s="36">
        <v>1</v>
      </c>
      <c r="K9686" s="37">
        <v>1800000</v>
      </c>
      <c r="L9686" s="38" t="s">
        <v>12</v>
      </c>
      <c r="M9686" s="38" t="s">
        <v>2371</v>
      </c>
    </row>
    <row r="9687" spans="1:13" s="39" customFormat="1" ht="12.75" x14ac:dyDescent="0.2">
      <c r="A9687" s="33" t="s">
        <v>29</v>
      </c>
      <c r="B9687" s="33" t="s">
        <v>547</v>
      </c>
      <c r="C9687" s="34">
        <v>16</v>
      </c>
      <c r="D9687" s="33" t="s">
        <v>73</v>
      </c>
      <c r="E9687" s="33" t="s">
        <v>9990</v>
      </c>
      <c r="F9687" s="35">
        <v>80111601</v>
      </c>
      <c r="G9687" s="33" t="s">
        <v>313</v>
      </c>
      <c r="H9687" s="33">
        <v>1</v>
      </c>
      <c r="I9687" s="33">
        <v>1</v>
      </c>
      <c r="J9687" s="36">
        <v>1</v>
      </c>
      <c r="K9687" s="37">
        <v>1800000</v>
      </c>
      <c r="L9687" s="38" t="s">
        <v>12</v>
      </c>
      <c r="M9687" s="38" t="s">
        <v>2371</v>
      </c>
    </row>
    <row r="9688" spans="1:13" s="39" customFormat="1" ht="12.75" x14ac:dyDescent="0.2">
      <c r="A9688" s="33" t="s">
        <v>29</v>
      </c>
      <c r="B9688" s="33" t="s">
        <v>547</v>
      </c>
      <c r="C9688" s="34">
        <v>16</v>
      </c>
      <c r="D9688" s="33" t="s">
        <v>73</v>
      </c>
      <c r="E9688" s="33" t="s">
        <v>9991</v>
      </c>
      <c r="F9688" s="35">
        <v>80111601</v>
      </c>
      <c r="G9688" s="33" t="s">
        <v>313</v>
      </c>
      <c r="H9688" s="33">
        <v>1</v>
      </c>
      <c r="I9688" s="33">
        <v>1</v>
      </c>
      <c r="J9688" s="36">
        <v>1</v>
      </c>
      <c r="K9688" s="37">
        <v>1800000</v>
      </c>
      <c r="L9688" s="38" t="s">
        <v>12</v>
      </c>
      <c r="M9688" s="38" t="s">
        <v>2371</v>
      </c>
    </row>
    <row r="9689" spans="1:13" s="39" customFormat="1" ht="12.75" x14ac:dyDescent="0.2">
      <c r="A9689" s="33" t="s">
        <v>29</v>
      </c>
      <c r="B9689" s="33" t="s">
        <v>547</v>
      </c>
      <c r="C9689" s="34">
        <v>16</v>
      </c>
      <c r="D9689" s="33" t="s">
        <v>73</v>
      </c>
      <c r="E9689" s="33" t="s">
        <v>14345</v>
      </c>
      <c r="F9689" s="35">
        <v>80111601</v>
      </c>
      <c r="G9689" s="33" t="s">
        <v>313</v>
      </c>
      <c r="H9689" s="33">
        <v>1</v>
      </c>
      <c r="I9689" s="33">
        <v>1</v>
      </c>
      <c r="J9689" s="36">
        <v>1</v>
      </c>
      <c r="K9689" s="37">
        <v>2650000</v>
      </c>
      <c r="L9689" s="38" t="s">
        <v>12</v>
      </c>
      <c r="M9689" s="38" t="s">
        <v>2371</v>
      </c>
    </row>
    <row r="9690" spans="1:13" s="39" customFormat="1" ht="12.75" x14ac:dyDescent="0.2">
      <c r="A9690" s="33" t="s">
        <v>29</v>
      </c>
      <c r="B9690" s="33" t="s">
        <v>547</v>
      </c>
      <c r="C9690" s="34">
        <v>16</v>
      </c>
      <c r="D9690" s="33" t="s">
        <v>73</v>
      </c>
      <c r="E9690" s="33" t="s">
        <v>9992</v>
      </c>
      <c r="F9690" s="35">
        <v>80111601</v>
      </c>
      <c r="G9690" s="33" t="s">
        <v>313</v>
      </c>
      <c r="H9690" s="33">
        <v>1</v>
      </c>
      <c r="I9690" s="33">
        <v>1</v>
      </c>
      <c r="J9690" s="36">
        <v>1</v>
      </c>
      <c r="K9690" s="37">
        <v>2650000</v>
      </c>
      <c r="L9690" s="38" t="s">
        <v>12</v>
      </c>
      <c r="M9690" s="38" t="s">
        <v>2371</v>
      </c>
    </row>
    <row r="9691" spans="1:13" s="39" customFormat="1" ht="12.75" x14ac:dyDescent="0.2">
      <c r="A9691" s="33" t="s">
        <v>29</v>
      </c>
      <c r="B9691" s="33" t="s">
        <v>547</v>
      </c>
      <c r="C9691" s="34">
        <v>16</v>
      </c>
      <c r="D9691" s="33" t="s">
        <v>73</v>
      </c>
      <c r="E9691" s="33" t="s">
        <v>9993</v>
      </c>
      <c r="F9691" s="35">
        <v>80111601</v>
      </c>
      <c r="G9691" s="33" t="s">
        <v>313</v>
      </c>
      <c r="H9691" s="33">
        <v>1</v>
      </c>
      <c r="I9691" s="33">
        <v>1</v>
      </c>
      <c r="J9691" s="36">
        <v>1</v>
      </c>
      <c r="K9691" s="37">
        <v>2650000</v>
      </c>
      <c r="L9691" s="38" t="s">
        <v>12</v>
      </c>
      <c r="M9691" s="38" t="s">
        <v>2371</v>
      </c>
    </row>
    <row r="9692" spans="1:13" s="39" customFormat="1" ht="12.75" x14ac:dyDescent="0.2">
      <c r="A9692" s="33" t="s">
        <v>29</v>
      </c>
      <c r="B9692" s="33" t="s">
        <v>547</v>
      </c>
      <c r="C9692" s="34">
        <v>16</v>
      </c>
      <c r="D9692" s="33" t="s">
        <v>73</v>
      </c>
      <c r="E9692" s="33" t="s">
        <v>9994</v>
      </c>
      <c r="F9692" s="35">
        <v>80111601</v>
      </c>
      <c r="G9692" s="33" t="s">
        <v>313</v>
      </c>
      <c r="H9692" s="33">
        <v>1</v>
      </c>
      <c r="I9692" s="33">
        <v>1</v>
      </c>
      <c r="J9692" s="36">
        <v>1</v>
      </c>
      <c r="K9692" s="37">
        <v>2650000</v>
      </c>
      <c r="L9692" s="38" t="s">
        <v>12</v>
      </c>
      <c r="M9692" s="38" t="s">
        <v>2371</v>
      </c>
    </row>
    <row r="9693" spans="1:13" s="39" customFormat="1" ht="12.75" x14ac:dyDescent="0.2">
      <c r="A9693" s="33" t="s">
        <v>29</v>
      </c>
      <c r="B9693" s="33" t="s">
        <v>547</v>
      </c>
      <c r="C9693" s="34">
        <v>16</v>
      </c>
      <c r="D9693" s="33" t="s">
        <v>73</v>
      </c>
      <c r="E9693" s="33" t="s">
        <v>9995</v>
      </c>
      <c r="F9693" s="35">
        <v>80111601</v>
      </c>
      <c r="G9693" s="33" t="s">
        <v>313</v>
      </c>
      <c r="H9693" s="33">
        <v>1</v>
      </c>
      <c r="I9693" s="33">
        <v>1</v>
      </c>
      <c r="J9693" s="36">
        <v>1</v>
      </c>
      <c r="K9693" s="37">
        <v>2650000</v>
      </c>
      <c r="L9693" s="38" t="s">
        <v>12</v>
      </c>
      <c r="M9693" s="38" t="s">
        <v>2371</v>
      </c>
    </row>
    <row r="9694" spans="1:13" s="39" customFormat="1" ht="12.75" x14ac:dyDescent="0.2">
      <c r="A9694" s="33" t="s">
        <v>29</v>
      </c>
      <c r="B9694" s="33" t="s">
        <v>547</v>
      </c>
      <c r="C9694" s="34">
        <v>16</v>
      </c>
      <c r="D9694" s="33" t="s">
        <v>73</v>
      </c>
      <c r="E9694" s="33" t="s">
        <v>9996</v>
      </c>
      <c r="F9694" s="35">
        <v>80111601</v>
      </c>
      <c r="G9694" s="33" t="s">
        <v>313</v>
      </c>
      <c r="H9694" s="33">
        <v>1</v>
      </c>
      <c r="I9694" s="33">
        <v>1</v>
      </c>
      <c r="J9694" s="36">
        <v>1</v>
      </c>
      <c r="K9694" s="37">
        <v>2650000</v>
      </c>
      <c r="L9694" s="38" t="s">
        <v>12</v>
      </c>
      <c r="M9694" s="38" t="s">
        <v>2371</v>
      </c>
    </row>
    <row r="9695" spans="1:13" s="39" customFormat="1" ht="12.75" x14ac:dyDescent="0.2">
      <c r="A9695" s="33" t="s">
        <v>29</v>
      </c>
      <c r="B9695" s="33" t="s">
        <v>547</v>
      </c>
      <c r="C9695" s="34">
        <v>16</v>
      </c>
      <c r="D9695" s="33" t="s">
        <v>73</v>
      </c>
      <c r="E9695" s="33" t="s">
        <v>9997</v>
      </c>
      <c r="F9695" s="35">
        <v>80111601</v>
      </c>
      <c r="G9695" s="33" t="s">
        <v>313</v>
      </c>
      <c r="H9695" s="33">
        <v>1</v>
      </c>
      <c r="I9695" s="33">
        <v>1</v>
      </c>
      <c r="J9695" s="36">
        <v>1</v>
      </c>
      <c r="K9695" s="37">
        <v>2650000</v>
      </c>
      <c r="L9695" s="38" t="s">
        <v>12</v>
      </c>
      <c r="M9695" s="38" t="s">
        <v>2371</v>
      </c>
    </row>
    <row r="9696" spans="1:13" s="39" customFormat="1" ht="12.75" x14ac:dyDescent="0.2">
      <c r="A9696" s="33" t="s">
        <v>29</v>
      </c>
      <c r="B9696" s="33" t="s">
        <v>547</v>
      </c>
      <c r="C9696" s="34">
        <v>16</v>
      </c>
      <c r="D9696" s="33" t="s">
        <v>73</v>
      </c>
      <c r="E9696" s="33" t="s">
        <v>9998</v>
      </c>
      <c r="F9696" s="35">
        <v>80111601</v>
      </c>
      <c r="G9696" s="33" t="s">
        <v>313</v>
      </c>
      <c r="H9696" s="33">
        <v>1</v>
      </c>
      <c r="I9696" s="33">
        <v>1</v>
      </c>
      <c r="J9696" s="36">
        <v>1</v>
      </c>
      <c r="K9696" s="37">
        <v>2650000</v>
      </c>
      <c r="L9696" s="38" t="s">
        <v>12</v>
      </c>
      <c r="M9696" s="38" t="s">
        <v>2371</v>
      </c>
    </row>
    <row r="9697" spans="1:13" s="39" customFormat="1" ht="12.75" x14ac:dyDescent="0.2">
      <c r="A9697" s="33" t="s">
        <v>29</v>
      </c>
      <c r="B9697" s="33" t="s">
        <v>547</v>
      </c>
      <c r="C9697" s="34">
        <v>16</v>
      </c>
      <c r="D9697" s="33" t="s">
        <v>73</v>
      </c>
      <c r="E9697" s="33" t="s">
        <v>9999</v>
      </c>
      <c r="F9697" s="35">
        <v>80111601</v>
      </c>
      <c r="G9697" s="33" t="s">
        <v>313</v>
      </c>
      <c r="H9697" s="33">
        <v>1</v>
      </c>
      <c r="I9697" s="33">
        <v>1</v>
      </c>
      <c r="J9697" s="36">
        <v>1</v>
      </c>
      <c r="K9697" s="37">
        <v>2650000</v>
      </c>
      <c r="L9697" s="38" t="s">
        <v>12</v>
      </c>
      <c r="M9697" s="38" t="s">
        <v>2371</v>
      </c>
    </row>
    <row r="9698" spans="1:13" s="39" customFormat="1" ht="12.75" x14ac:dyDescent="0.2">
      <c r="A9698" s="33" t="s">
        <v>29</v>
      </c>
      <c r="B9698" s="33" t="s">
        <v>547</v>
      </c>
      <c r="C9698" s="34">
        <v>16</v>
      </c>
      <c r="D9698" s="33" t="s">
        <v>73</v>
      </c>
      <c r="E9698" s="33" t="s">
        <v>10000</v>
      </c>
      <c r="F9698" s="35">
        <v>80111601</v>
      </c>
      <c r="G9698" s="33" t="s">
        <v>313</v>
      </c>
      <c r="H9698" s="33">
        <v>1</v>
      </c>
      <c r="I9698" s="33">
        <v>1</v>
      </c>
      <c r="J9698" s="36">
        <v>1</v>
      </c>
      <c r="K9698" s="37">
        <v>2650000</v>
      </c>
      <c r="L9698" s="38" t="s">
        <v>12</v>
      </c>
      <c r="M9698" s="38" t="s">
        <v>2371</v>
      </c>
    </row>
    <row r="9699" spans="1:13" s="39" customFormat="1" ht="12.75" x14ac:dyDescent="0.2">
      <c r="A9699" s="33" t="s">
        <v>29</v>
      </c>
      <c r="B9699" s="33" t="s">
        <v>547</v>
      </c>
      <c r="C9699" s="34">
        <v>16</v>
      </c>
      <c r="D9699" s="33" t="s">
        <v>73</v>
      </c>
      <c r="E9699" s="33" t="s">
        <v>10001</v>
      </c>
      <c r="F9699" s="35">
        <v>80111601</v>
      </c>
      <c r="G9699" s="33" t="s">
        <v>313</v>
      </c>
      <c r="H9699" s="33">
        <v>1</v>
      </c>
      <c r="I9699" s="33">
        <v>1</v>
      </c>
      <c r="J9699" s="36">
        <v>1</v>
      </c>
      <c r="K9699" s="37">
        <v>2650000</v>
      </c>
      <c r="L9699" s="38" t="s">
        <v>12</v>
      </c>
      <c r="M9699" s="38" t="s">
        <v>2371</v>
      </c>
    </row>
    <row r="9700" spans="1:13" s="39" customFormat="1" ht="12.75" x14ac:dyDescent="0.2">
      <c r="A9700" s="33" t="s">
        <v>29</v>
      </c>
      <c r="B9700" s="33" t="s">
        <v>547</v>
      </c>
      <c r="C9700" s="34">
        <v>16</v>
      </c>
      <c r="D9700" s="33" t="s">
        <v>73</v>
      </c>
      <c r="E9700" s="33" t="s">
        <v>10002</v>
      </c>
      <c r="F9700" s="35">
        <v>80111601</v>
      </c>
      <c r="G9700" s="33" t="s">
        <v>313</v>
      </c>
      <c r="H9700" s="33">
        <v>1</v>
      </c>
      <c r="I9700" s="33">
        <v>1</v>
      </c>
      <c r="J9700" s="36">
        <v>1</v>
      </c>
      <c r="K9700" s="37">
        <v>5300000</v>
      </c>
      <c r="L9700" s="38" t="s">
        <v>12</v>
      </c>
      <c r="M9700" s="38" t="s">
        <v>2371</v>
      </c>
    </row>
    <row r="9701" spans="1:13" s="39" customFormat="1" ht="12.75" x14ac:dyDescent="0.2">
      <c r="A9701" s="33" t="s">
        <v>29</v>
      </c>
      <c r="B9701" s="33" t="s">
        <v>547</v>
      </c>
      <c r="C9701" s="34">
        <v>16</v>
      </c>
      <c r="D9701" s="33" t="s">
        <v>73</v>
      </c>
      <c r="E9701" s="33" t="s">
        <v>10003</v>
      </c>
      <c r="F9701" s="35">
        <v>80111601</v>
      </c>
      <c r="G9701" s="33" t="s">
        <v>313</v>
      </c>
      <c r="H9701" s="33">
        <v>1</v>
      </c>
      <c r="I9701" s="33">
        <v>11</v>
      </c>
      <c r="J9701" s="36">
        <v>1</v>
      </c>
      <c r="K9701" s="37">
        <v>21384000</v>
      </c>
      <c r="L9701" s="38" t="s">
        <v>12</v>
      </c>
      <c r="M9701" s="38" t="s">
        <v>13</v>
      </c>
    </row>
    <row r="9702" spans="1:13" s="39" customFormat="1" ht="12.75" x14ac:dyDescent="0.2">
      <c r="A9702" s="33" t="s">
        <v>29</v>
      </c>
      <c r="B9702" s="33" t="s">
        <v>547</v>
      </c>
      <c r="C9702" s="34">
        <v>16</v>
      </c>
      <c r="D9702" s="33" t="s">
        <v>73</v>
      </c>
      <c r="E9702" s="33" t="s">
        <v>10004</v>
      </c>
      <c r="F9702" s="35">
        <v>80111601</v>
      </c>
      <c r="G9702" s="33" t="s">
        <v>313</v>
      </c>
      <c r="H9702" s="33">
        <v>1</v>
      </c>
      <c r="I9702" s="33">
        <v>11</v>
      </c>
      <c r="J9702" s="36">
        <v>1</v>
      </c>
      <c r="K9702" s="37">
        <v>21384000</v>
      </c>
      <c r="L9702" s="38" t="s">
        <v>12</v>
      </c>
      <c r="M9702" s="38" t="s">
        <v>13</v>
      </c>
    </row>
    <row r="9703" spans="1:13" s="39" customFormat="1" ht="12.75" x14ac:dyDescent="0.2">
      <c r="A9703" s="33" t="s">
        <v>29</v>
      </c>
      <c r="B9703" s="33" t="s">
        <v>547</v>
      </c>
      <c r="C9703" s="34">
        <v>16</v>
      </c>
      <c r="D9703" s="33" t="s">
        <v>73</v>
      </c>
      <c r="E9703" s="33" t="s">
        <v>10005</v>
      </c>
      <c r="F9703" s="35">
        <v>80111601</v>
      </c>
      <c r="G9703" s="33" t="s">
        <v>313</v>
      </c>
      <c r="H9703" s="33">
        <v>1</v>
      </c>
      <c r="I9703" s="33">
        <v>11</v>
      </c>
      <c r="J9703" s="36">
        <v>1</v>
      </c>
      <c r="K9703" s="37">
        <v>21384000</v>
      </c>
      <c r="L9703" s="38" t="s">
        <v>12</v>
      </c>
      <c r="M9703" s="38" t="s">
        <v>13</v>
      </c>
    </row>
    <row r="9704" spans="1:13" s="39" customFormat="1" ht="12.75" x14ac:dyDescent="0.2">
      <c r="A9704" s="33" t="s">
        <v>29</v>
      </c>
      <c r="B9704" s="33" t="s">
        <v>547</v>
      </c>
      <c r="C9704" s="34">
        <v>16</v>
      </c>
      <c r="D9704" s="33" t="s">
        <v>73</v>
      </c>
      <c r="E9704" s="33" t="s">
        <v>10006</v>
      </c>
      <c r="F9704" s="35">
        <v>80111601</v>
      </c>
      <c r="G9704" s="33" t="s">
        <v>313</v>
      </c>
      <c r="H9704" s="33">
        <v>1</v>
      </c>
      <c r="I9704" s="33">
        <v>11</v>
      </c>
      <c r="J9704" s="36">
        <v>1</v>
      </c>
      <c r="K9704" s="37">
        <v>21384000</v>
      </c>
      <c r="L9704" s="38" t="s">
        <v>12</v>
      </c>
      <c r="M9704" s="38" t="s">
        <v>13</v>
      </c>
    </row>
    <row r="9705" spans="1:13" s="39" customFormat="1" ht="12.75" x14ac:dyDescent="0.2">
      <c r="A9705" s="33" t="s">
        <v>29</v>
      </c>
      <c r="B9705" s="33" t="s">
        <v>547</v>
      </c>
      <c r="C9705" s="34">
        <v>16</v>
      </c>
      <c r="D9705" s="33" t="s">
        <v>73</v>
      </c>
      <c r="E9705" s="33" t="s">
        <v>10007</v>
      </c>
      <c r="F9705" s="35">
        <v>80111601</v>
      </c>
      <c r="G9705" s="33" t="s">
        <v>313</v>
      </c>
      <c r="H9705" s="33">
        <v>1</v>
      </c>
      <c r="I9705" s="33">
        <v>10</v>
      </c>
      <c r="J9705" s="36">
        <v>1</v>
      </c>
      <c r="K9705" s="37">
        <v>19440000</v>
      </c>
      <c r="L9705" s="38" t="s">
        <v>12</v>
      </c>
      <c r="M9705" s="38" t="s">
        <v>13</v>
      </c>
    </row>
    <row r="9706" spans="1:13" s="39" customFormat="1" ht="12.75" x14ac:dyDescent="0.2">
      <c r="A9706" s="33" t="s">
        <v>29</v>
      </c>
      <c r="B9706" s="33" t="s">
        <v>547</v>
      </c>
      <c r="C9706" s="34">
        <v>16</v>
      </c>
      <c r="D9706" s="33" t="s">
        <v>73</v>
      </c>
      <c r="E9706" s="33" t="s">
        <v>9990</v>
      </c>
      <c r="F9706" s="35">
        <v>80111601</v>
      </c>
      <c r="G9706" s="33" t="s">
        <v>313</v>
      </c>
      <c r="H9706" s="33">
        <v>1</v>
      </c>
      <c r="I9706" s="33">
        <v>10</v>
      </c>
      <c r="J9706" s="36">
        <v>1</v>
      </c>
      <c r="K9706" s="37">
        <v>19440000</v>
      </c>
      <c r="L9706" s="38" t="s">
        <v>12</v>
      </c>
      <c r="M9706" s="38" t="s">
        <v>13</v>
      </c>
    </row>
    <row r="9707" spans="1:13" s="39" customFormat="1" ht="12.75" x14ac:dyDescent="0.2">
      <c r="A9707" s="33" t="s">
        <v>29</v>
      </c>
      <c r="B9707" s="33" t="s">
        <v>547</v>
      </c>
      <c r="C9707" s="34">
        <v>16</v>
      </c>
      <c r="D9707" s="33" t="s">
        <v>73</v>
      </c>
      <c r="E9707" s="33" t="s">
        <v>10008</v>
      </c>
      <c r="F9707" s="35">
        <v>80111601</v>
      </c>
      <c r="G9707" s="33" t="s">
        <v>313</v>
      </c>
      <c r="H9707" s="33">
        <v>1</v>
      </c>
      <c r="I9707" s="33">
        <v>11</v>
      </c>
      <c r="J9707" s="36">
        <v>1</v>
      </c>
      <c r="K9707" s="37">
        <v>21384000</v>
      </c>
      <c r="L9707" s="38" t="s">
        <v>12</v>
      </c>
      <c r="M9707" s="38" t="s">
        <v>13</v>
      </c>
    </row>
    <row r="9708" spans="1:13" s="39" customFormat="1" ht="12.75" x14ac:dyDescent="0.2">
      <c r="A9708" s="33" t="s">
        <v>29</v>
      </c>
      <c r="B9708" s="33" t="s">
        <v>547</v>
      </c>
      <c r="C9708" s="34">
        <v>16</v>
      </c>
      <c r="D9708" s="33" t="s">
        <v>73</v>
      </c>
      <c r="E9708" s="33" t="s">
        <v>10009</v>
      </c>
      <c r="F9708" s="35">
        <v>80111601</v>
      </c>
      <c r="G9708" s="33" t="s">
        <v>313</v>
      </c>
      <c r="H9708" s="33">
        <v>1</v>
      </c>
      <c r="I9708" s="33">
        <v>10</v>
      </c>
      <c r="J9708" s="36">
        <v>1</v>
      </c>
      <c r="K9708" s="37">
        <v>19440000</v>
      </c>
      <c r="L9708" s="38" t="s">
        <v>12</v>
      </c>
      <c r="M9708" s="38" t="s">
        <v>13</v>
      </c>
    </row>
    <row r="9709" spans="1:13" s="39" customFormat="1" ht="12.75" x14ac:dyDescent="0.2">
      <c r="A9709" s="33" t="s">
        <v>29</v>
      </c>
      <c r="B9709" s="33" t="s">
        <v>547</v>
      </c>
      <c r="C9709" s="34">
        <v>16</v>
      </c>
      <c r="D9709" s="33" t="s">
        <v>73</v>
      </c>
      <c r="E9709" s="33" t="s">
        <v>10010</v>
      </c>
      <c r="F9709" s="35">
        <v>80111601</v>
      </c>
      <c r="G9709" s="33" t="s">
        <v>313</v>
      </c>
      <c r="H9709" s="33">
        <v>1</v>
      </c>
      <c r="I9709" s="33">
        <v>11</v>
      </c>
      <c r="J9709" s="36">
        <v>1</v>
      </c>
      <c r="K9709" s="37">
        <v>21384000</v>
      </c>
      <c r="L9709" s="38" t="s">
        <v>12</v>
      </c>
      <c r="M9709" s="38" t="s">
        <v>13</v>
      </c>
    </row>
    <row r="9710" spans="1:13" s="39" customFormat="1" ht="12.75" x14ac:dyDescent="0.2">
      <c r="A9710" s="33" t="s">
        <v>29</v>
      </c>
      <c r="B9710" s="33" t="s">
        <v>547</v>
      </c>
      <c r="C9710" s="34">
        <v>16</v>
      </c>
      <c r="D9710" s="33" t="s">
        <v>73</v>
      </c>
      <c r="E9710" s="33" t="s">
        <v>10011</v>
      </c>
      <c r="F9710" s="35">
        <v>80111601</v>
      </c>
      <c r="G9710" s="33" t="s">
        <v>313</v>
      </c>
      <c r="H9710" s="33">
        <v>1</v>
      </c>
      <c r="I9710" s="33">
        <v>11</v>
      </c>
      <c r="J9710" s="36">
        <v>1</v>
      </c>
      <c r="K9710" s="37">
        <v>21384000</v>
      </c>
      <c r="L9710" s="38" t="s">
        <v>12</v>
      </c>
      <c r="M9710" s="38" t="s">
        <v>13</v>
      </c>
    </row>
    <row r="9711" spans="1:13" s="39" customFormat="1" ht="12.75" x14ac:dyDescent="0.2">
      <c r="A9711" s="33" t="s">
        <v>29</v>
      </c>
      <c r="B9711" s="33" t="s">
        <v>547</v>
      </c>
      <c r="C9711" s="34">
        <v>16</v>
      </c>
      <c r="D9711" s="33" t="s">
        <v>73</v>
      </c>
      <c r="E9711" s="33" t="s">
        <v>10012</v>
      </c>
      <c r="F9711" s="35">
        <v>86121602</v>
      </c>
      <c r="G9711" s="33" t="s">
        <v>313</v>
      </c>
      <c r="H9711" s="33">
        <v>1</v>
      </c>
      <c r="I9711" s="33">
        <v>9</v>
      </c>
      <c r="J9711" s="36">
        <v>1</v>
      </c>
      <c r="K9711" s="37">
        <v>29700000</v>
      </c>
      <c r="L9711" s="38" t="s">
        <v>12</v>
      </c>
      <c r="M9711" s="38" t="s">
        <v>13</v>
      </c>
    </row>
    <row r="9712" spans="1:13" s="39" customFormat="1" ht="12.75" x14ac:dyDescent="0.2">
      <c r="A9712" s="33" t="s">
        <v>29</v>
      </c>
      <c r="B9712" s="33" t="s">
        <v>547</v>
      </c>
      <c r="C9712" s="34">
        <v>16</v>
      </c>
      <c r="D9712" s="33" t="s">
        <v>73</v>
      </c>
      <c r="E9712" s="33" t="s">
        <v>10013</v>
      </c>
      <c r="F9712" s="35">
        <v>86121602</v>
      </c>
      <c r="G9712" s="33" t="s">
        <v>313</v>
      </c>
      <c r="H9712" s="33">
        <v>1</v>
      </c>
      <c r="I9712" s="33">
        <v>9</v>
      </c>
      <c r="J9712" s="36">
        <v>1</v>
      </c>
      <c r="K9712" s="37">
        <v>29700000</v>
      </c>
      <c r="L9712" s="38" t="s">
        <v>12</v>
      </c>
      <c r="M9712" s="38" t="s">
        <v>13</v>
      </c>
    </row>
    <row r="9713" spans="1:13" s="39" customFormat="1" ht="12.75" x14ac:dyDescent="0.2">
      <c r="A9713" s="33" t="s">
        <v>29</v>
      </c>
      <c r="B9713" s="33" t="s">
        <v>547</v>
      </c>
      <c r="C9713" s="34">
        <v>16</v>
      </c>
      <c r="D9713" s="33" t="s">
        <v>73</v>
      </c>
      <c r="E9713" s="33" t="s">
        <v>10014</v>
      </c>
      <c r="F9713" s="35">
        <v>86121602</v>
      </c>
      <c r="G9713" s="33" t="s">
        <v>313</v>
      </c>
      <c r="H9713" s="33">
        <v>1</v>
      </c>
      <c r="I9713" s="33">
        <v>9</v>
      </c>
      <c r="J9713" s="36">
        <v>1</v>
      </c>
      <c r="K9713" s="37">
        <v>29700000</v>
      </c>
      <c r="L9713" s="38" t="s">
        <v>12</v>
      </c>
      <c r="M9713" s="38" t="s">
        <v>13</v>
      </c>
    </row>
    <row r="9714" spans="1:13" s="39" customFormat="1" ht="12.75" x14ac:dyDescent="0.2">
      <c r="A9714" s="33" t="s">
        <v>29</v>
      </c>
      <c r="B9714" s="33" t="s">
        <v>547</v>
      </c>
      <c r="C9714" s="34">
        <v>16</v>
      </c>
      <c r="D9714" s="33" t="s">
        <v>73</v>
      </c>
      <c r="E9714" s="33" t="s">
        <v>10015</v>
      </c>
      <c r="F9714" s="35">
        <v>86121602</v>
      </c>
      <c r="G9714" s="33" t="s">
        <v>313</v>
      </c>
      <c r="H9714" s="33">
        <v>1</v>
      </c>
      <c r="I9714" s="33">
        <v>9</v>
      </c>
      <c r="J9714" s="36">
        <v>1</v>
      </c>
      <c r="K9714" s="37">
        <v>29700000</v>
      </c>
      <c r="L9714" s="38" t="s">
        <v>12</v>
      </c>
      <c r="M9714" s="38" t="s">
        <v>13</v>
      </c>
    </row>
    <row r="9715" spans="1:13" s="39" customFormat="1" ht="12.75" x14ac:dyDescent="0.2">
      <c r="A9715" s="33" t="s">
        <v>29</v>
      </c>
      <c r="B9715" s="33" t="s">
        <v>547</v>
      </c>
      <c r="C9715" s="34">
        <v>16</v>
      </c>
      <c r="D9715" s="33" t="s">
        <v>73</v>
      </c>
      <c r="E9715" s="33" t="s">
        <v>10016</v>
      </c>
      <c r="F9715" s="35">
        <v>86121602</v>
      </c>
      <c r="G9715" s="33" t="s">
        <v>313</v>
      </c>
      <c r="H9715" s="33">
        <v>1</v>
      </c>
      <c r="I9715" s="33">
        <v>9</v>
      </c>
      <c r="J9715" s="36">
        <v>1</v>
      </c>
      <c r="K9715" s="37">
        <v>29700000</v>
      </c>
      <c r="L9715" s="38" t="s">
        <v>12</v>
      </c>
      <c r="M9715" s="38" t="s">
        <v>13</v>
      </c>
    </row>
    <row r="9716" spans="1:13" s="39" customFormat="1" ht="12.75" x14ac:dyDescent="0.2">
      <c r="A9716" s="33" t="s">
        <v>29</v>
      </c>
      <c r="B9716" s="33" t="s">
        <v>547</v>
      </c>
      <c r="C9716" s="34">
        <v>16</v>
      </c>
      <c r="D9716" s="33" t="s">
        <v>73</v>
      </c>
      <c r="E9716" s="33" t="s">
        <v>10017</v>
      </c>
      <c r="F9716" s="35">
        <v>86121602</v>
      </c>
      <c r="G9716" s="33" t="s">
        <v>313</v>
      </c>
      <c r="H9716" s="33">
        <v>1</v>
      </c>
      <c r="I9716" s="33">
        <v>9</v>
      </c>
      <c r="J9716" s="36">
        <v>1</v>
      </c>
      <c r="K9716" s="37">
        <v>29700000</v>
      </c>
      <c r="L9716" s="38" t="s">
        <v>12</v>
      </c>
      <c r="M9716" s="38" t="s">
        <v>13</v>
      </c>
    </row>
    <row r="9717" spans="1:13" s="39" customFormat="1" ht="12.75" x14ac:dyDescent="0.2">
      <c r="A9717" s="33" t="s">
        <v>29</v>
      </c>
      <c r="B9717" s="33" t="s">
        <v>547</v>
      </c>
      <c r="C9717" s="34">
        <v>16</v>
      </c>
      <c r="D9717" s="33" t="s">
        <v>73</v>
      </c>
      <c r="E9717" s="33" t="s">
        <v>10018</v>
      </c>
      <c r="F9717" s="35">
        <v>86121602</v>
      </c>
      <c r="G9717" s="33" t="s">
        <v>313</v>
      </c>
      <c r="H9717" s="33">
        <v>1</v>
      </c>
      <c r="I9717" s="33">
        <v>9</v>
      </c>
      <c r="J9717" s="36">
        <v>1</v>
      </c>
      <c r="K9717" s="37">
        <v>29700000</v>
      </c>
      <c r="L9717" s="38" t="s">
        <v>12</v>
      </c>
      <c r="M9717" s="38" t="s">
        <v>13</v>
      </c>
    </row>
    <row r="9718" spans="1:13" s="39" customFormat="1" ht="12.75" x14ac:dyDescent="0.2">
      <c r="A9718" s="33" t="s">
        <v>29</v>
      </c>
      <c r="B9718" s="33" t="s">
        <v>547</v>
      </c>
      <c r="C9718" s="34">
        <v>16</v>
      </c>
      <c r="D9718" s="33" t="s">
        <v>73</v>
      </c>
      <c r="E9718" s="33" t="s">
        <v>10019</v>
      </c>
      <c r="F9718" s="35">
        <v>86121602</v>
      </c>
      <c r="G9718" s="33" t="s">
        <v>313</v>
      </c>
      <c r="H9718" s="33">
        <v>1</v>
      </c>
      <c r="I9718" s="33">
        <v>9</v>
      </c>
      <c r="J9718" s="36">
        <v>1</v>
      </c>
      <c r="K9718" s="37">
        <v>29700000</v>
      </c>
      <c r="L9718" s="38" t="s">
        <v>12</v>
      </c>
      <c r="M9718" s="38" t="s">
        <v>13</v>
      </c>
    </row>
    <row r="9719" spans="1:13" s="39" customFormat="1" ht="12.75" x14ac:dyDescent="0.2">
      <c r="A9719" s="33" t="s">
        <v>29</v>
      </c>
      <c r="B9719" s="33" t="s">
        <v>547</v>
      </c>
      <c r="C9719" s="34">
        <v>16</v>
      </c>
      <c r="D9719" s="33" t="s">
        <v>73</v>
      </c>
      <c r="E9719" s="33" t="s">
        <v>10020</v>
      </c>
      <c r="F9719" s="35">
        <v>86121602</v>
      </c>
      <c r="G9719" s="33" t="s">
        <v>313</v>
      </c>
      <c r="H9719" s="33">
        <v>1</v>
      </c>
      <c r="I9719" s="33">
        <v>9</v>
      </c>
      <c r="J9719" s="36">
        <v>1</v>
      </c>
      <c r="K9719" s="37">
        <v>29700000</v>
      </c>
      <c r="L9719" s="38" t="s">
        <v>12</v>
      </c>
      <c r="M9719" s="38" t="s">
        <v>13</v>
      </c>
    </row>
    <row r="9720" spans="1:13" s="39" customFormat="1" ht="12.75" x14ac:dyDescent="0.2">
      <c r="A9720" s="33" t="s">
        <v>29</v>
      </c>
      <c r="B9720" s="33" t="s">
        <v>547</v>
      </c>
      <c r="C9720" s="34">
        <v>16</v>
      </c>
      <c r="D9720" s="33" t="s">
        <v>73</v>
      </c>
      <c r="E9720" s="33" t="s">
        <v>10021</v>
      </c>
      <c r="F9720" s="35">
        <v>86121602</v>
      </c>
      <c r="G9720" s="33" t="s">
        <v>313</v>
      </c>
      <c r="H9720" s="33">
        <v>1</v>
      </c>
      <c r="I9720" s="33">
        <v>9</v>
      </c>
      <c r="J9720" s="36">
        <v>1</v>
      </c>
      <c r="K9720" s="37">
        <v>29700000</v>
      </c>
      <c r="L9720" s="38" t="s">
        <v>12</v>
      </c>
      <c r="M9720" s="38" t="s">
        <v>13</v>
      </c>
    </row>
    <row r="9721" spans="1:13" s="39" customFormat="1" ht="12.75" x14ac:dyDescent="0.2">
      <c r="A9721" s="33" t="s">
        <v>29</v>
      </c>
      <c r="B9721" s="33" t="s">
        <v>547</v>
      </c>
      <c r="C9721" s="34">
        <v>16</v>
      </c>
      <c r="D9721" s="33" t="s">
        <v>73</v>
      </c>
      <c r="E9721" s="33" t="s">
        <v>10022</v>
      </c>
      <c r="F9721" s="35">
        <v>86121602</v>
      </c>
      <c r="G9721" s="33" t="s">
        <v>313</v>
      </c>
      <c r="H9721" s="33">
        <v>1</v>
      </c>
      <c r="I9721" s="33">
        <v>9</v>
      </c>
      <c r="J9721" s="36">
        <v>1</v>
      </c>
      <c r="K9721" s="37">
        <v>29700000</v>
      </c>
      <c r="L9721" s="38" t="s">
        <v>12</v>
      </c>
      <c r="M9721" s="38" t="s">
        <v>13</v>
      </c>
    </row>
    <row r="9722" spans="1:13" s="39" customFormat="1" ht="12.75" x14ac:dyDescent="0.2">
      <c r="A9722" s="33" t="s">
        <v>29</v>
      </c>
      <c r="B9722" s="33" t="s">
        <v>547</v>
      </c>
      <c r="C9722" s="34">
        <v>16</v>
      </c>
      <c r="D9722" s="33" t="s">
        <v>73</v>
      </c>
      <c r="E9722" s="33" t="s">
        <v>10023</v>
      </c>
      <c r="F9722" s="35">
        <v>86121602</v>
      </c>
      <c r="G9722" s="33" t="s">
        <v>313</v>
      </c>
      <c r="H9722" s="33">
        <v>1</v>
      </c>
      <c r="I9722" s="33">
        <v>9</v>
      </c>
      <c r="J9722" s="36">
        <v>1</v>
      </c>
      <c r="K9722" s="37">
        <v>29700000</v>
      </c>
      <c r="L9722" s="38" t="s">
        <v>12</v>
      </c>
      <c r="M9722" s="38" t="s">
        <v>13</v>
      </c>
    </row>
    <row r="9723" spans="1:13" s="39" customFormat="1" ht="12.75" x14ac:dyDescent="0.2">
      <c r="A9723" s="33" t="s">
        <v>29</v>
      </c>
      <c r="B9723" s="33" t="s">
        <v>547</v>
      </c>
      <c r="C9723" s="34">
        <v>16</v>
      </c>
      <c r="D9723" s="33" t="s">
        <v>73</v>
      </c>
      <c r="E9723" s="33" t="s">
        <v>10024</v>
      </c>
      <c r="F9723" s="35">
        <v>86121602</v>
      </c>
      <c r="G9723" s="33" t="s">
        <v>313</v>
      </c>
      <c r="H9723" s="33">
        <v>1</v>
      </c>
      <c r="I9723" s="33">
        <v>9</v>
      </c>
      <c r="J9723" s="36">
        <v>1</v>
      </c>
      <c r="K9723" s="37">
        <v>29700000</v>
      </c>
      <c r="L9723" s="38" t="s">
        <v>12</v>
      </c>
      <c r="M9723" s="38" t="s">
        <v>13</v>
      </c>
    </row>
    <row r="9724" spans="1:13" s="39" customFormat="1" ht="12.75" x14ac:dyDescent="0.2">
      <c r="A9724" s="33" t="s">
        <v>29</v>
      </c>
      <c r="B9724" s="33" t="s">
        <v>547</v>
      </c>
      <c r="C9724" s="34">
        <v>16</v>
      </c>
      <c r="D9724" s="33" t="s">
        <v>73</v>
      </c>
      <c r="E9724" s="33" t="s">
        <v>10025</v>
      </c>
      <c r="F9724" s="35">
        <v>86121602</v>
      </c>
      <c r="G9724" s="33" t="s">
        <v>313</v>
      </c>
      <c r="H9724" s="33">
        <v>1</v>
      </c>
      <c r="I9724" s="33">
        <v>9</v>
      </c>
      <c r="J9724" s="36">
        <v>1</v>
      </c>
      <c r="K9724" s="37">
        <v>29700000</v>
      </c>
      <c r="L9724" s="38" t="s">
        <v>12</v>
      </c>
      <c r="M9724" s="38" t="s">
        <v>13</v>
      </c>
    </row>
    <row r="9725" spans="1:13" s="39" customFormat="1" ht="12.75" x14ac:dyDescent="0.2">
      <c r="A9725" s="33" t="s">
        <v>29</v>
      </c>
      <c r="B9725" s="33" t="s">
        <v>547</v>
      </c>
      <c r="C9725" s="34">
        <v>16</v>
      </c>
      <c r="D9725" s="33" t="s">
        <v>73</v>
      </c>
      <c r="E9725" s="33" t="s">
        <v>10026</v>
      </c>
      <c r="F9725" s="35">
        <v>86121602</v>
      </c>
      <c r="G9725" s="33" t="s">
        <v>313</v>
      </c>
      <c r="H9725" s="33">
        <v>1</v>
      </c>
      <c r="I9725" s="33">
        <v>9</v>
      </c>
      <c r="J9725" s="36">
        <v>1</v>
      </c>
      <c r="K9725" s="37">
        <v>29700000</v>
      </c>
      <c r="L9725" s="38" t="s">
        <v>12</v>
      </c>
      <c r="M9725" s="38" t="s">
        <v>13</v>
      </c>
    </row>
    <row r="9726" spans="1:13" s="39" customFormat="1" ht="12.75" x14ac:dyDescent="0.2">
      <c r="A9726" s="33" t="s">
        <v>29</v>
      </c>
      <c r="B9726" s="33" t="s">
        <v>547</v>
      </c>
      <c r="C9726" s="34">
        <v>16</v>
      </c>
      <c r="D9726" s="33" t="s">
        <v>73</v>
      </c>
      <c r="E9726" s="33" t="s">
        <v>10027</v>
      </c>
      <c r="F9726" s="35">
        <v>86121602</v>
      </c>
      <c r="G9726" s="33" t="s">
        <v>313</v>
      </c>
      <c r="H9726" s="33">
        <v>1</v>
      </c>
      <c r="I9726" s="33">
        <v>9</v>
      </c>
      <c r="J9726" s="36">
        <v>1</v>
      </c>
      <c r="K9726" s="37">
        <v>29700000</v>
      </c>
      <c r="L9726" s="38" t="s">
        <v>12</v>
      </c>
      <c r="M9726" s="38" t="s">
        <v>13</v>
      </c>
    </row>
    <row r="9727" spans="1:13" s="39" customFormat="1" ht="12.75" x14ac:dyDescent="0.2">
      <c r="A9727" s="33" t="s">
        <v>29</v>
      </c>
      <c r="B9727" s="33" t="s">
        <v>547</v>
      </c>
      <c r="C9727" s="34">
        <v>16</v>
      </c>
      <c r="D9727" s="33" t="s">
        <v>73</v>
      </c>
      <c r="E9727" s="33" t="s">
        <v>10028</v>
      </c>
      <c r="F9727" s="35">
        <v>86121602</v>
      </c>
      <c r="G9727" s="33" t="s">
        <v>313</v>
      </c>
      <c r="H9727" s="33">
        <v>1</v>
      </c>
      <c r="I9727" s="33">
        <v>9</v>
      </c>
      <c r="J9727" s="36">
        <v>1</v>
      </c>
      <c r="K9727" s="37">
        <v>29700000</v>
      </c>
      <c r="L9727" s="38" t="s">
        <v>12</v>
      </c>
      <c r="M9727" s="38" t="s">
        <v>13</v>
      </c>
    </row>
    <row r="9728" spans="1:13" s="39" customFormat="1" ht="12.75" x14ac:dyDescent="0.2">
      <c r="A9728" s="33" t="s">
        <v>29</v>
      </c>
      <c r="B9728" s="33" t="s">
        <v>547</v>
      </c>
      <c r="C9728" s="34">
        <v>16</v>
      </c>
      <c r="D9728" s="33" t="s">
        <v>73</v>
      </c>
      <c r="E9728" s="33" t="s">
        <v>10029</v>
      </c>
      <c r="F9728" s="35">
        <v>85111608</v>
      </c>
      <c r="G9728" s="33" t="s">
        <v>313</v>
      </c>
      <c r="H9728" s="33">
        <v>1</v>
      </c>
      <c r="I9728" s="33">
        <v>9</v>
      </c>
      <c r="J9728" s="36">
        <v>1</v>
      </c>
      <c r="K9728" s="37">
        <v>29700000</v>
      </c>
      <c r="L9728" s="38" t="s">
        <v>12</v>
      </c>
      <c r="M9728" s="38" t="s">
        <v>13</v>
      </c>
    </row>
    <row r="9729" spans="1:13" s="39" customFormat="1" ht="12.75" x14ac:dyDescent="0.2">
      <c r="A9729" s="33" t="s">
        <v>29</v>
      </c>
      <c r="B9729" s="33" t="s">
        <v>547</v>
      </c>
      <c r="C9729" s="34">
        <v>16</v>
      </c>
      <c r="D9729" s="33" t="s">
        <v>73</v>
      </c>
      <c r="E9729" s="33" t="s">
        <v>10030</v>
      </c>
      <c r="F9729" s="35">
        <v>86121602</v>
      </c>
      <c r="G9729" s="33" t="s">
        <v>313</v>
      </c>
      <c r="H9729" s="33">
        <v>1</v>
      </c>
      <c r="I9729" s="33">
        <v>9</v>
      </c>
      <c r="J9729" s="36">
        <v>1</v>
      </c>
      <c r="K9729" s="37">
        <v>29700000</v>
      </c>
      <c r="L9729" s="38" t="s">
        <v>12</v>
      </c>
      <c r="M9729" s="38" t="s">
        <v>13</v>
      </c>
    </row>
    <row r="9730" spans="1:13" s="39" customFormat="1" ht="12.75" x14ac:dyDescent="0.2">
      <c r="A9730" s="33" t="s">
        <v>29</v>
      </c>
      <c r="B9730" s="33" t="s">
        <v>547</v>
      </c>
      <c r="C9730" s="34">
        <v>16</v>
      </c>
      <c r="D9730" s="33" t="s">
        <v>73</v>
      </c>
      <c r="E9730" s="33" t="s">
        <v>10031</v>
      </c>
      <c r="F9730" s="35">
        <v>86121602</v>
      </c>
      <c r="G9730" s="33" t="s">
        <v>313</v>
      </c>
      <c r="H9730" s="33">
        <v>1</v>
      </c>
      <c r="I9730" s="33">
        <v>9</v>
      </c>
      <c r="J9730" s="36">
        <v>1</v>
      </c>
      <c r="K9730" s="37">
        <v>29700000</v>
      </c>
      <c r="L9730" s="38" t="s">
        <v>12</v>
      </c>
      <c r="M9730" s="38" t="s">
        <v>13</v>
      </c>
    </row>
    <row r="9731" spans="1:13" s="39" customFormat="1" ht="12.75" x14ac:dyDescent="0.2">
      <c r="A9731" s="33" t="s">
        <v>29</v>
      </c>
      <c r="B9731" s="33" t="s">
        <v>547</v>
      </c>
      <c r="C9731" s="34">
        <v>16</v>
      </c>
      <c r="D9731" s="33" t="s">
        <v>73</v>
      </c>
      <c r="E9731" s="33" t="s">
        <v>10032</v>
      </c>
      <c r="F9731" s="35">
        <v>85101600</v>
      </c>
      <c r="G9731" s="33" t="s">
        <v>313</v>
      </c>
      <c r="H9731" s="33">
        <v>1</v>
      </c>
      <c r="I9731" s="33">
        <v>9</v>
      </c>
      <c r="J9731" s="36">
        <v>1</v>
      </c>
      <c r="K9731" s="37">
        <v>29700000</v>
      </c>
      <c r="L9731" s="38" t="s">
        <v>12</v>
      </c>
      <c r="M9731" s="38" t="s">
        <v>13</v>
      </c>
    </row>
    <row r="9732" spans="1:13" s="39" customFormat="1" ht="12.75" x14ac:dyDescent="0.2">
      <c r="A9732" s="33" t="s">
        <v>29</v>
      </c>
      <c r="B9732" s="33" t="s">
        <v>547</v>
      </c>
      <c r="C9732" s="34">
        <v>16</v>
      </c>
      <c r="D9732" s="33" t="s">
        <v>73</v>
      </c>
      <c r="E9732" s="33" t="s">
        <v>10033</v>
      </c>
      <c r="F9732" s="35">
        <v>85101600</v>
      </c>
      <c r="G9732" s="33" t="s">
        <v>313</v>
      </c>
      <c r="H9732" s="33">
        <v>1</v>
      </c>
      <c r="I9732" s="33">
        <v>9</v>
      </c>
      <c r="J9732" s="36">
        <v>1</v>
      </c>
      <c r="K9732" s="37">
        <v>29700000</v>
      </c>
      <c r="L9732" s="38" t="s">
        <v>12</v>
      </c>
      <c r="M9732" s="38" t="s">
        <v>13</v>
      </c>
    </row>
    <row r="9733" spans="1:13" s="39" customFormat="1" ht="12.75" x14ac:dyDescent="0.2">
      <c r="A9733" s="33" t="s">
        <v>29</v>
      </c>
      <c r="B9733" s="33" t="s">
        <v>547</v>
      </c>
      <c r="C9733" s="34">
        <v>16</v>
      </c>
      <c r="D9733" s="33" t="s">
        <v>73</v>
      </c>
      <c r="E9733" s="33" t="s">
        <v>10034</v>
      </c>
      <c r="F9733" s="35">
        <v>86121602</v>
      </c>
      <c r="G9733" s="33" t="s">
        <v>313</v>
      </c>
      <c r="H9733" s="33">
        <v>1</v>
      </c>
      <c r="I9733" s="33">
        <v>9</v>
      </c>
      <c r="J9733" s="36">
        <v>1</v>
      </c>
      <c r="K9733" s="37">
        <v>29700000</v>
      </c>
      <c r="L9733" s="38" t="s">
        <v>12</v>
      </c>
      <c r="M9733" s="38" t="s">
        <v>13</v>
      </c>
    </row>
    <row r="9734" spans="1:13" s="39" customFormat="1" ht="12.75" x14ac:dyDescent="0.2">
      <c r="A9734" s="33" t="s">
        <v>29</v>
      </c>
      <c r="B9734" s="33" t="s">
        <v>547</v>
      </c>
      <c r="C9734" s="34">
        <v>16</v>
      </c>
      <c r="D9734" s="33" t="s">
        <v>73</v>
      </c>
      <c r="E9734" s="33" t="s">
        <v>10035</v>
      </c>
      <c r="F9734" s="35">
        <v>86121602</v>
      </c>
      <c r="G9734" s="33" t="s">
        <v>313</v>
      </c>
      <c r="H9734" s="33">
        <v>1</v>
      </c>
      <c r="I9734" s="33">
        <v>9</v>
      </c>
      <c r="J9734" s="36">
        <v>1</v>
      </c>
      <c r="K9734" s="37">
        <v>23966667</v>
      </c>
      <c r="L9734" s="38" t="s">
        <v>12</v>
      </c>
      <c r="M9734" s="38" t="s">
        <v>13</v>
      </c>
    </row>
    <row r="9735" spans="1:13" s="39" customFormat="1" ht="12.75" x14ac:dyDescent="0.2">
      <c r="A9735" s="33" t="s">
        <v>29</v>
      </c>
      <c r="B9735" s="33" t="s">
        <v>547</v>
      </c>
      <c r="C9735" s="34">
        <v>16</v>
      </c>
      <c r="D9735" s="33" t="s">
        <v>73</v>
      </c>
      <c r="E9735" s="33" t="s">
        <v>10036</v>
      </c>
      <c r="F9735" s="35">
        <v>80111601</v>
      </c>
      <c r="G9735" s="33" t="s">
        <v>313</v>
      </c>
      <c r="H9735" s="33">
        <v>1</v>
      </c>
      <c r="I9735" s="33">
        <v>10</v>
      </c>
      <c r="J9735" s="36">
        <v>1</v>
      </c>
      <c r="K9735" s="37">
        <v>28620000</v>
      </c>
      <c r="L9735" s="38" t="s">
        <v>12</v>
      </c>
      <c r="M9735" s="38" t="s">
        <v>13</v>
      </c>
    </row>
    <row r="9736" spans="1:13" s="39" customFormat="1" ht="12.75" x14ac:dyDescent="0.2">
      <c r="A9736" s="33" t="s">
        <v>29</v>
      </c>
      <c r="B9736" s="33" t="s">
        <v>547</v>
      </c>
      <c r="C9736" s="34">
        <v>16</v>
      </c>
      <c r="D9736" s="33" t="s">
        <v>73</v>
      </c>
      <c r="E9736" s="33" t="s">
        <v>10037</v>
      </c>
      <c r="F9736" s="35">
        <v>80111601</v>
      </c>
      <c r="G9736" s="33" t="s">
        <v>313</v>
      </c>
      <c r="H9736" s="33">
        <v>1</v>
      </c>
      <c r="I9736" s="33">
        <v>10</v>
      </c>
      <c r="J9736" s="36">
        <v>1</v>
      </c>
      <c r="K9736" s="37">
        <v>28620000</v>
      </c>
      <c r="L9736" s="38" t="s">
        <v>12</v>
      </c>
      <c r="M9736" s="38" t="s">
        <v>13</v>
      </c>
    </row>
    <row r="9737" spans="1:13" s="39" customFormat="1" ht="12.75" x14ac:dyDescent="0.2">
      <c r="A9737" s="33" t="s">
        <v>29</v>
      </c>
      <c r="B9737" s="33" t="s">
        <v>547</v>
      </c>
      <c r="C9737" s="34">
        <v>16</v>
      </c>
      <c r="D9737" s="33" t="s">
        <v>73</v>
      </c>
      <c r="E9737" s="33" t="s">
        <v>10038</v>
      </c>
      <c r="F9737" s="35">
        <v>80111601</v>
      </c>
      <c r="G9737" s="33" t="s">
        <v>313</v>
      </c>
      <c r="H9737" s="33">
        <v>1</v>
      </c>
      <c r="I9737" s="33">
        <v>10</v>
      </c>
      <c r="J9737" s="36">
        <v>1</v>
      </c>
      <c r="K9737" s="37">
        <v>28620000</v>
      </c>
      <c r="L9737" s="38" t="s">
        <v>12</v>
      </c>
      <c r="M9737" s="38" t="s">
        <v>13</v>
      </c>
    </row>
    <row r="9738" spans="1:13" s="39" customFormat="1" ht="12.75" x14ac:dyDescent="0.2">
      <c r="A9738" s="33" t="s">
        <v>29</v>
      </c>
      <c r="B9738" s="33" t="s">
        <v>547</v>
      </c>
      <c r="C9738" s="34">
        <v>16</v>
      </c>
      <c r="D9738" s="33" t="s">
        <v>73</v>
      </c>
      <c r="E9738" s="33" t="s">
        <v>10039</v>
      </c>
      <c r="F9738" s="35">
        <v>80111601</v>
      </c>
      <c r="G9738" s="33" t="s">
        <v>313</v>
      </c>
      <c r="H9738" s="33">
        <v>1</v>
      </c>
      <c r="I9738" s="33">
        <v>10</v>
      </c>
      <c r="J9738" s="36">
        <v>1</v>
      </c>
      <c r="K9738" s="37">
        <v>28620000</v>
      </c>
      <c r="L9738" s="38" t="s">
        <v>12</v>
      </c>
      <c r="M9738" s="38" t="s">
        <v>13</v>
      </c>
    </row>
    <row r="9739" spans="1:13" s="39" customFormat="1" ht="12.75" x14ac:dyDescent="0.2">
      <c r="A9739" s="33" t="s">
        <v>29</v>
      </c>
      <c r="B9739" s="33" t="s">
        <v>547</v>
      </c>
      <c r="C9739" s="34">
        <v>16</v>
      </c>
      <c r="D9739" s="33" t="s">
        <v>73</v>
      </c>
      <c r="E9739" s="33" t="s">
        <v>10040</v>
      </c>
      <c r="F9739" s="35">
        <v>80111601</v>
      </c>
      <c r="G9739" s="33" t="s">
        <v>313</v>
      </c>
      <c r="H9739" s="33">
        <v>1</v>
      </c>
      <c r="I9739" s="33">
        <v>10</v>
      </c>
      <c r="J9739" s="36">
        <v>1</v>
      </c>
      <c r="K9739" s="37">
        <v>28620000</v>
      </c>
      <c r="L9739" s="38" t="s">
        <v>12</v>
      </c>
      <c r="M9739" s="38" t="s">
        <v>13</v>
      </c>
    </row>
    <row r="9740" spans="1:13" s="39" customFormat="1" ht="12.75" x14ac:dyDescent="0.2">
      <c r="A9740" s="33" t="s">
        <v>29</v>
      </c>
      <c r="B9740" s="33" t="s">
        <v>547</v>
      </c>
      <c r="C9740" s="34">
        <v>16</v>
      </c>
      <c r="D9740" s="33" t="s">
        <v>73</v>
      </c>
      <c r="E9740" s="33" t="s">
        <v>10041</v>
      </c>
      <c r="F9740" s="35">
        <v>80111601</v>
      </c>
      <c r="G9740" s="33" t="s">
        <v>313</v>
      </c>
      <c r="H9740" s="33">
        <v>1</v>
      </c>
      <c r="I9740" s="33">
        <v>10</v>
      </c>
      <c r="J9740" s="36">
        <v>1</v>
      </c>
      <c r="K9740" s="37">
        <v>28620000</v>
      </c>
      <c r="L9740" s="38" t="s">
        <v>12</v>
      </c>
      <c r="M9740" s="38" t="s">
        <v>13</v>
      </c>
    </row>
    <row r="9741" spans="1:13" s="39" customFormat="1" ht="12.75" x14ac:dyDescent="0.2">
      <c r="A9741" s="33" t="s">
        <v>29</v>
      </c>
      <c r="B9741" s="33" t="s">
        <v>547</v>
      </c>
      <c r="C9741" s="34">
        <v>16</v>
      </c>
      <c r="D9741" s="33" t="s">
        <v>73</v>
      </c>
      <c r="E9741" s="33" t="s">
        <v>10042</v>
      </c>
      <c r="F9741" s="35">
        <v>80111601</v>
      </c>
      <c r="G9741" s="33" t="s">
        <v>313</v>
      </c>
      <c r="H9741" s="33">
        <v>1</v>
      </c>
      <c r="I9741" s="33">
        <v>10</v>
      </c>
      <c r="J9741" s="36">
        <v>1</v>
      </c>
      <c r="K9741" s="37">
        <v>28620000</v>
      </c>
      <c r="L9741" s="38" t="s">
        <v>12</v>
      </c>
      <c r="M9741" s="38" t="s">
        <v>13</v>
      </c>
    </row>
    <row r="9742" spans="1:13" s="39" customFormat="1" ht="12.75" x14ac:dyDescent="0.2">
      <c r="A9742" s="33" t="s">
        <v>29</v>
      </c>
      <c r="B9742" s="33" t="s">
        <v>547</v>
      </c>
      <c r="C9742" s="34">
        <v>16</v>
      </c>
      <c r="D9742" s="33" t="s">
        <v>73</v>
      </c>
      <c r="E9742" s="33" t="s">
        <v>10043</v>
      </c>
      <c r="F9742" s="35">
        <v>80111601</v>
      </c>
      <c r="G9742" s="33" t="s">
        <v>313</v>
      </c>
      <c r="H9742" s="33">
        <v>1</v>
      </c>
      <c r="I9742" s="33">
        <v>10</v>
      </c>
      <c r="J9742" s="36">
        <v>1</v>
      </c>
      <c r="K9742" s="37">
        <v>28620000</v>
      </c>
      <c r="L9742" s="38" t="s">
        <v>12</v>
      </c>
      <c r="M9742" s="38" t="s">
        <v>13</v>
      </c>
    </row>
    <row r="9743" spans="1:13" s="39" customFormat="1" ht="12.75" x14ac:dyDescent="0.2">
      <c r="A9743" s="33" t="s">
        <v>29</v>
      </c>
      <c r="B9743" s="33" t="s">
        <v>547</v>
      </c>
      <c r="C9743" s="34">
        <v>16</v>
      </c>
      <c r="D9743" s="33" t="s">
        <v>73</v>
      </c>
      <c r="E9743" s="33" t="s">
        <v>10044</v>
      </c>
      <c r="F9743" s="35">
        <v>80111601</v>
      </c>
      <c r="G9743" s="33" t="s">
        <v>313</v>
      </c>
      <c r="H9743" s="33">
        <v>1</v>
      </c>
      <c r="I9743" s="33">
        <v>10</v>
      </c>
      <c r="J9743" s="36">
        <v>1</v>
      </c>
      <c r="K9743" s="37">
        <v>28620000</v>
      </c>
      <c r="L9743" s="38" t="s">
        <v>12</v>
      </c>
      <c r="M9743" s="38" t="s">
        <v>13</v>
      </c>
    </row>
    <row r="9744" spans="1:13" s="39" customFormat="1" ht="12.75" x14ac:dyDescent="0.2">
      <c r="A9744" s="33" t="s">
        <v>29</v>
      </c>
      <c r="B9744" s="33" t="s">
        <v>547</v>
      </c>
      <c r="C9744" s="34">
        <v>16</v>
      </c>
      <c r="D9744" s="33" t="s">
        <v>73</v>
      </c>
      <c r="E9744" s="33" t="s">
        <v>10045</v>
      </c>
      <c r="F9744" s="35">
        <v>80111601</v>
      </c>
      <c r="G9744" s="33" t="s">
        <v>313</v>
      </c>
      <c r="H9744" s="33">
        <v>1</v>
      </c>
      <c r="I9744" s="33">
        <v>10</v>
      </c>
      <c r="J9744" s="36">
        <v>1</v>
      </c>
      <c r="K9744" s="37">
        <v>28620000</v>
      </c>
      <c r="L9744" s="38" t="s">
        <v>12</v>
      </c>
      <c r="M9744" s="38" t="s">
        <v>13</v>
      </c>
    </row>
    <row r="9745" spans="1:13" s="39" customFormat="1" ht="12.75" x14ac:dyDescent="0.2">
      <c r="A9745" s="33" t="s">
        <v>29</v>
      </c>
      <c r="B9745" s="33" t="s">
        <v>547</v>
      </c>
      <c r="C9745" s="34">
        <v>16</v>
      </c>
      <c r="D9745" s="33" t="s">
        <v>73</v>
      </c>
      <c r="E9745" s="33" t="s">
        <v>10046</v>
      </c>
      <c r="F9745" s="35">
        <v>80111601</v>
      </c>
      <c r="G9745" s="33" t="s">
        <v>313</v>
      </c>
      <c r="H9745" s="33">
        <v>1</v>
      </c>
      <c r="I9745" s="33">
        <v>10</v>
      </c>
      <c r="J9745" s="36">
        <v>1</v>
      </c>
      <c r="K9745" s="37">
        <v>28620000</v>
      </c>
      <c r="L9745" s="38" t="s">
        <v>12</v>
      </c>
      <c r="M9745" s="38" t="s">
        <v>13</v>
      </c>
    </row>
    <row r="9746" spans="1:13" s="39" customFormat="1" ht="12.75" x14ac:dyDescent="0.2">
      <c r="A9746" s="33" t="s">
        <v>29</v>
      </c>
      <c r="B9746" s="33" t="s">
        <v>547</v>
      </c>
      <c r="C9746" s="34">
        <v>16</v>
      </c>
      <c r="D9746" s="33" t="s">
        <v>73</v>
      </c>
      <c r="E9746" s="33" t="s">
        <v>10047</v>
      </c>
      <c r="F9746" s="35">
        <v>80111601</v>
      </c>
      <c r="G9746" s="33" t="s">
        <v>313</v>
      </c>
      <c r="H9746" s="33">
        <v>1</v>
      </c>
      <c r="I9746" s="33">
        <v>10</v>
      </c>
      <c r="J9746" s="36">
        <v>1</v>
      </c>
      <c r="K9746" s="37">
        <v>5867110</v>
      </c>
      <c r="L9746" s="38" t="s">
        <v>12</v>
      </c>
      <c r="M9746" s="38" t="s">
        <v>13</v>
      </c>
    </row>
    <row r="9747" spans="1:13" s="39" customFormat="1" ht="12.75" x14ac:dyDescent="0.2">
      <c r="A9747" s="33" t="s">
        <v>29</v>
      </c>
      <c r="B9747" s="33" t="s">
        <v>547</v>
      </c>
      <c r="C9747" s="34">
        <v>16</v>
      </c>
      <c r="D9747" s="33" t="s">
        <v>73</v>
      </c>
      <c r="E9747" s="33" t="s">
        <v>10048</v>
      </c>
      <c r="F9747" s="35">
        <v>80111601</v>
      </c>
      <c r="G9747" s="33" t="s">
        <v>313</v>
      </c>
      <c r="H9747" s="33">
        <v>1</v>
      </c>
      <c r="I9747" s="33">
        <v>10</v>
      </c>
      <c r="J9747" s="36">
        <v>1</v>
      </c>
      <c r="K9747" s="37">
        <v>19440000</v>
      </c>
      <c r="L9747" s="38" t="s">
        <v>12</v>
      </c>
      <c r="M9747" s="38" t="s">
        <v>13</v>
      </c>
    </row>
    <row r="9748" spans="1:13" s="39" customFormat="1" ht="12.75" x14ac:dyDescent="0.2">
      <c r="A9748" s="33" t="s">
        <v>29</v>
      </c>
      <c r="B9748" s="33" t="s">
        <v>547</v>
      </c>
      <c r="C9748" s="34">
        <v>16</v>
      </c>
      <c r="D9748" s="33" t="s">
        <v>73</v>
      </c>
      <c r="E9748" s="33" t="s">
        <v>10049</v>
      </c>
      <c r="F9748" s="35">
        <v>80111601</v>
      </c>
      <c r="G9748" s="33" t="s">
        <v>313</v>
      </c>
      <c r="H9748" s="33">
        <v>1</v>
      </c>
      <c r="I9748" s="33">
        <v>10</v>
      </c>
      <c r="J9748" s="36">
        <v>1</v>
      </c>
      <c r="K9748" s="37">
        <v>1648223</v>
      </c>
      <c r="L9748" s="38" t="s">
        <v>12</v>
      </c>
      <c r="M9748" s="38" t="s">
        <v>13</v>
      </c>
    </row>
    <row r="9749" spans="1:13" s="39" customFormat="1" ht="12.75" x14ac:dyDescent="0.2">
      <c r="A9749" s="33" t="s">
        <v>29</v>
      </c>
      <c r="B9749" s="33" t="s">
        <v>9963</v>
      </c>
      <c r="C9749" s="34">
        <v>16</v>
      </c>
      <c r="D9749" s="33" t="s">
        <v>10050</v>
      </c>
      <c r="E9749" s="33" t="s">
        <v>10050</v>
      </c>
      <c r="F9749" s="35">
        <v>80111500</v>
      </c>
      <c r="G9749" s="33" t="s">
        <v>15070</v>
      </c>
      <c r="H9749" s="33">
        <v>1</v>
      </c>
      <c r="I9749" s="33">
        <v>11</v>
      </c>
      <c r="J9749" s="36">
        <v>1</v>
      </c>
      <c r="K9749" s="37">
        <v>372069821</v>
      </c>
      <c r="L9749" s="38" t="s">
        <v>12</v>
      </c>
      <c r="M9749" s="38" t="s">
        <v>13</v>
      </c>
    </row>
    <row r="9750" spans="1:13" s="39" customFormat="1" ht="12.75" x14ac:dyDescent="0.2">
      <c r="A9750" s="33" t="s">
        <v>29</v>
      </c>
      <c r="B9750" s="33" t="s">
        <v>9964</v>
      </c>
      <c r="C9750" s="34">
        <v>16</v>
      </c>
      <c r="D9750" s="33" t="s">
        <v>10808</v>
      </c>
      <c r="E9750" s="33" t="s">
        <v>10051</v>
      </c>
      <c r="F9750" s="35">
        <v>84131600</v>
      </c>
      <c r="G9750" s="33" t="s">
        <v>15070</v>
      </c>
      <c r="H9750" s="33">
        <v>1</v>
      </c>
      <c r="I9750" s="33">
        <v>11</v>
      </c>
      <c r="J9750" s="36">
        <v>1</v>
      </c>
      <c r="K9750" s="37">
        <v>23421789</v>
      </c>
      <c r="L9750" s="38" t="s">
        <v>12</v>
      </c>
      <c r="M9750" s="38" t="s">
        <v>13</v>
      </c>
    </row>
    <row r="9751" spans="1:13" s="39" customFormat="1" ht="12.75" x14ac:dyDescent="0.2">
      <c r="A9751" s="33" t="s">
        <v>29</v>
      </c>
      <c r="B9751" s="33" t="s">
        <v>9965</v>
      </c>
      <c r="C9751" s="34">
        <v>16</v>
      </c>
      <c r="D9751" s="33" t="s">
        <v>10052</v>
      </c>
      <c r="E9751" s="33" t="s">
        <v>10052</v>
      </c>
      <c r="F9751" s="35">
        <v>84131600</v>
      </c>
      <c r="G9751" s="33" t="s">
        <v>15070</v>
      </c>
      <c r="H9751" s="33">
        <v>1</v>
      </c>
      <c r="I9751" s="33">
        <v>11</v>
      </c>
      <c r="J9751" s="36">
        <v>1</v>
      </c>
      <c r="K9751" s="37">
        <v>6546482</v>
      </c>
      <c r="L9751" s="38" t="s">
        <v>12</v>
      </c>
      <c r="M9751" s="38" t="s">
        <v>13</v>
      </c>
    </row>
    <row r="9752" spans="1:13" s="39" customFormat="1" ht="12.75" x14ac:dyDescent="0.2">
      <c r="A9752" s="33" t="s">
        <v>29</v>
      </c>
      <c r="B9752" s="33" t="s">
        <v>9966</v>
      </c>
      <c r="C9752" s="34">
        <v>16</v>
      </c>
      <c r="D9752" s="33" t="s">
        <v>10053</v>
      </c>
      <c r="E9752" s="33" t="s">
        <v>10053</v>
      </c>
      <c r="F9752" s="35">
        <v>84131700</v>
      </c>
      <c r="G9752" s="33" t="s">
        <v>15070</v>
      </c>
      <c r="H9752" s="33">
        <v>1</v>
      </c>
      <c r="I9752" s="33">
        <v>11</v>
      </c>
      <c r="J9752" s="36">
        <v>1</v>
      </c>
      <c r="K9752" s="37">
        <v>31183525</v>
      </c>
      <c r="L9752" s="38" t="s">
        <v>12</v>
      </c>
      <c r="M9752" s="38" t="s">
        <v>13</v>
      </c>
    </row>
    <row r="9753" spans="1:13" s="39" customFormat="1" ht="12.75" x14ac:dyDescent="0.2">
      <c r="A9753" s="33" t="s">
        <v>29</v>
      </c>
      <c r="B9753" s="33" t="s">
        <v>9967</v>
      </c>
      <c r="C9753" s="34">
        <v>16</v>
      </c>
      <c r="D9753" s="33" t="s">
        <v>10809</v>
      </c>
      <c r="E9753" s="33" t="s">
        <v>10054</v>
      </c>
      <c r="F9753" s="35">
        <v>84131700</v>
      </c>
      <c r="G9753" s="33" t="s">
        <v>15070</v>
      </c>
      <c r="H9753" s="33">
        <v>1</v>
      </c>
      <c r="I9753" s="33">
        <v>11</v>
      </c>
      <c r="J9753" s="36">
        <v>1</v>
      </c>
      <c r="K9753" s="37">
        <v>13364368</v>
      </c>
      <c r="L9753" s="38" t="s">
        <v>12</v>
      </c>
      <c r="M9753" s="38" t="s">
        <v>13</v>
      </c>
    </row>
    <row r="9754" spans="1:13" s="39" customFormat="1" ht="12.75" x14ac:dyDescent="0.2">
      <c r="A9754" s="33" t="s">
        <v>29</v>
      </c>
      <c r="B9754" s="33" t="s">
        <v>9968</v>
      </c>
      <c r="C9754" s="34">
        <v>16</v>
      </c>
      <c r="D9754" s="33" t="s">
        <v>10055</v>
      </c>
      <c r="E9754" s="33" t="s">
        <v>10055</v>
      </c>
      <c r="F9754" s="35">
        <v>84131600</v>
      </c>
      <c r="G9754" s="33" t="s">
        <v>15070</v>
      </c>
      <c r="H9754" s="33">
        <v>1</v>
      </c>
      <c r="I9754" s="33">
        <v>11</v>
      </c>
      <c r="J9754" s="36">
        <v>1</v>
      </c>
      <c r="K9754" s="37">
        <v>1957833</v>
      </c>
      <c r="L9754" s="38" t="s">
        <v>12</v>
      </c>
      <c r="M9754" s="38" t="s">
        <v>13</v>
      </c>
    </row>
    <row r="9755" spans="1:13" s="39" customFormat="1" ht="12.75" x14ac:dyDescent="0.2">
      <c r="A9755" s="33" t="s">
        <v>29</v>
      </c>
      <c r="B9755" s="33" t="s">
        <v>9969</v>
      </c>
      <c r="C9755" s="34">
        <v>16</v>
      </c>
      <c r="D9755" s="33" t="s">
        <v>10056</v>
      </c>
      <c r="E9755" s="33" t="s">
        <v>10056</v>
      </c>
      <c r="F9755" s="35">
        <v>80111500</v>
      </c>
      <c r="G9755" s="33" t="s">
        <v>15070</v>
      </c>
      <c r="H9755" s="33">
        <v>1</v>
      </c>
      <c r="I9755" s="33">
        <v>11</v>
      </c>
      <c r="J9755" s="36">
        <v>1</v>
      </c>
      <c r="K9755" s="37">
        <v>15182631</v>
      </c>
      <c r="L9755" s="38" t="s">
        <v>12</v>
      </c>
      <c r="M9755" s="38" t="s">
        <v>13</v>
      </c>
    </row>
    <row r="9756" spans="1:13" s="39" customFormat="1" ht="12.75" x14ac:dyDescent="0.2">
      <c r="A9756" s="33" t="s">
        <v>29</v>
      </c>
      <c r="B9756" s="33" t="s">
        <v>9970</v>
      </c>
      <c r="C9756" s="34">
        <v>16</v>
      </c>
      <c r="D9756" s="33" t="s">
        <v>10057</v>
      </c>
      <c r="E9756" s="33" t="s">
        <v>10057</v>
      </c>
      <c r="F9756" s="35">
        <v>93141600</v>
      </c>
      <c r="G9756" s="33" t="s">
        <v>15070</v>
      </c>
      <c r="H9756" s="33">
        <v>1</v>
      </c>
      <c r="I9756" s="33">
        <v>11</v>
      </c>
      <c r="J9756" s="36">
        <v>1</v>
      </c>
      <c r="K9756" s="37">
        <v>11136973</v>
      </c>
      <c r="L9756" s="38" t="s">
        <v>12</v>
      </c>
      <c r="M9756" s="38" t="s">
        <v>13</v>
      </c>
    </row>
    <row r="9757" spans="1:13" s="39" customFormat="1" ht="12.75" x14ac:dyDescent="0.2">
      <c r="A9757" s="33" t="s">
        <v>29</v>
      </c>
      <c r="B9757" s="33" t="s">
        <v>9971</v>
      </c>
      <c r="C9757" s="34">
        <v>16</v>
      </c>
      <c r="D9757" s="33" t="s">
        <v>10058</v>
      </c>
      <c r="E9757" s="33" t="s">
        <v>10058</v>
      </c>
      <c r="F9757" s="35">
        <v>80111500</v>
      </c>
      <c r="G9757" s="33" t="s">
        <v>15070</v>
      </c>
      <c r="H9757" s="33">
        <v>1</v>
      </c>
      <c r="I9757" s="33">
        <v>11</v>
      </c>
      <c r="J9757" s="36">
        <v>1</v>
      </c>
      <c r="K9757" s="37">
        <v>1822829</v>
      </c>
      <c r="L9757" s="38" t="s">
        <v>12</v>
      </c>
      <c r="M9757" s="38" t="s">
        <v>13</v>
      </c>
    </row>
    <row r="9758" spans="1:13" s="39" customFormat="1" ht="12.75" x14ac:dyDescent="0.2">
      <c r="A9758" s="33" t="s">
        <v>29</v>
      </c>
      <c r="B9758" s="33" t="s">
        <v>9972</v>
      </c>
      <c r="C9758" s="34">
        <v>16</v>
      </c>
      <c r="D9758" s="33" t="s">
        <v>13928</v>
      </c>
      <c r="E9758" s="33" t="s">
        <v>10059</v>
      </c>
      <c r="F9758" s="35">
        <v>80111500</v>
      </c>
      <c r="G9758" s="33" t="s">
        <v>15070</v>
      </c>
      <c r="H9758" s="33">
        <v>1</v>
      </c>
      <c r="I9758" s="33">
        <v>11</v>
      </c>
      <c r="J9758" s="36">
        <v>1</v>
      </c>
      <c r="K9758" s="37">
        <v>31040329</v>
      </c>
      <c r="L9758" s="38" t="s">
        <v>12</v>
      </c>
      <c r="M9758" s="38" t="s">
        <v>13</v>
      </c>
    </row>
    <row r="9759" spans="1:13" s="39" customFormat="1" ht="12.75" x14ac:dyDescent="0.2">
      <c r="A9759" s="33" t="s">
        <v>29</v>
      </c>
      <c r="B9759" s="33" t="s">
        <v>9973</v>
      </c>
      <c r="C9759" s="34">
        <v>16</v>
      </c>
      <c r="D9759" s="33" t="s">
        <v>13929</v>
      </c>
      <c r="E9759" s="33" t="s">
        <v>10060</v>
      </c>
      <c r="F9759" s="35">
        <v>80111500</v>
      </c>
      <c r="G9759" s="33" t="s">
        <v>15070</v>
      </c>
      <c r="H9759" s="33">
        <v>1</v>
      </c>
      <c r="I9759" s="33">
        <v>11</v>
      </c>
      <c r="J9759" s="36">
        <v>1</v>
      </c>
      <c r="K9759" s="37">
        <v>3645658</v>
      </c>
      <c r="L9759" s="38" t="s">
        <v>12</v>
      </c>
      <c r="M9759" s="38" t="s">
        <v>13</v>
      </c>
    </row>
    <row r="9760" spans="1:13" s="39" customFormat="1" ht="12.75" x14ac:dyDescent="0.2">
      <c r="A9760" s="33" t="s">
        <v>29</v>
      </c>
      <c r="B9760" s="33" t="s">
        <v>9974</v>
      </c>
      <c r="C9760" s="34">
        <v>16</v>
      </c>
      <c r="D9760" s="33" t="s">
        <v>10061</v>
      </c>
      <c r="E9760" s="33" t="s">
        <v>10061</v>
      </c>
      <c r="F9760" s="35">
        <v>80111500</v>
      </c>
      <c r="G9760" s="33" t="s">
        <v>15070</v>
      </c>
      <c r="H9760" s="33">
        <v>1</v>
      </c>
      <c r="I9760" s="33">
        <v>11</v>
      </c>
      <c r="J9760" s="36">
        <v>1</v>
      </c>
      <c r="K9760" s="37">
        <v>31040329</v>
      </c>
      <c r="L9760" s="38" t="s">
        <v>12</v>
      </c>
      <c r="M9760" s="38" t="s">
        <v>13</v>
      </c>
    </row>
    <row r="9761" spans="1:13" s="39" customFormat="1" ht="12.75" x14ac:dyDescent="0.2">
      <c r="A9761" s="33" t="s">
        <v>29</v>
      </c>
      <c r="B9761" s="33" t="s">
        <v>9975</v>
      </c>
      <c r="C9761" s="34">
        <v>16</v>
      </c>
      <c r="D9761" s="33" t="s">
        <v>10062</v>
      </c>
      <c r="E9761" s="33" t="s">
        <v>10062</v>
      </c>
      <c r="F9761" s="35">
        <v>80111500</v>
      </c>
      <c r="G9761" s="33" t="s">
        <v>15070</v>
      </c>
      <c r="H9761" s="33">
        <v>1</v>
      </c>
      <c r="I9761" s="33">
        <v>11</v>
      </c>
      <c r="J9761" s="36">
        <v>1</v>
      </c>
      <c r="K9761" s="37">
        <v>15509936</v>
      </c>
      <c r="L9761" s="38" t="s">
        <v>12</v>
      </c>
      <c r="M9761" s="38" t="s">
        <v>13</v>
      </c>
    </row>
    <row r="9762" spans="1:13" s="39" customFormat="1" ht="12.75" x14ac:dyDescent="0.2">
      <c r="A9762" s="33" t="s">
        <v>29</v>
      </c>
      <c r="B9762" s="33" t="s">
        <v>9976</v>
      </c>
      <c r="C9762" s="34">
        <v>16</v>
      </c>
      <c r="D9762" s="33" t="s">
        <v>10806</v>
      </c>
      <c r="E9762" s="33" t="s">
        <v>10063</v>
      </c>
      <c r="F9762" s="35">
        <v>80111500</v>
      </c>
      <c r="G9762" s="33" t="s">
        <v>15070</v>
      </c>
      <c r="H9762" s="33">
        <v>1</v>
      </c>
      <c r="I9762" s="33">
        <v>11</v>
      </c>
      <c r="J9762" s="36">
        <v>1</v>
      </c>
      <c r="K9762" s="37">
        <v>1822829</v>
      </c>
      <c r="L9762" s="38" t="s">
        <v>12</v>
      </c>
      <c r="M9762" s="38" t="s">
        <v>13</v>
      </c>
    </row>
    <row r="9763" spans="1:13" s="39" customFormat="1" ht="12.75" x14ac:dyDescent="0.2">
      <c r="A9763" s="33" t="s">
        <v>29</v>
      </c>
      <c r="B9763" s="33" t="s">
        <v>9977</v>
      </c>
      <c r="C9763" s="34">
        <v>16</v>
      </c>
      <c r="D9763" s="33" t="s">
        <v>10807</v>
      </c>
      <c r="E9763" s="33" t="s">
        <v>10064</v>
      </c>
      <c r="F9763" s="35">
        <v>80111500</v>
      </c>
      <c r="G9763" s="33" t="s">
        <v>15070</v>
      </c>
      <c r="H9763" s="33">
        <v>1</v>
      </c>
      <c r="I9763" s="33">
        <v>11</v>
      </c>
      <c r="J9763" s="36">
        <v>1</v>
      </c>
      <c r="K9763" s="37">
        <v>3645658</v>
      </c>
      <c r="L9763" s="38" t="s">
        <v>12</v>
      </c>
      <c r="M9763" s="38" t="s">
        <v>13</v>
      </c>
    </row>
    <row r="9764" spans="1:13" s="39" customFormat="1" ht="12.75" x14ac:dyDescent="0.2">
      <c r="A9764" s="33" t="s">
        <v>29</v>
      </c>
      <c r="B9764" s="33" t="s">
        <v>548</v>
      </c>
      <c r="C9764" s="34">
        <v>10</v>
      </c>
      <c r="D9764" s="33" t="s">
        <v>5907</v>
      </c>
      <c r="E9764" s="33" t="s">
        <v>10065</v>
      </c>
      <c r="F9764" s="35">
        <v>93161600</v>
      </c>
      <c r="G9764" s="33" t="s">
        <v>15070</v>
      </c>
      <c r="H9764" s="33">
        <v>1</v>
      </c>
      <c r="I9764" s="33">
        <v>2</v>
      </c>
      <c r="J9764" s="36">
        <v>1</v>
      </c>
      <c r="K9764" s="37">
        <v>400000</v>
      </c>
      <c r="L9764" s="38" t="s">
        <v>12</v>
      </c>
      <c r="M9764" s="38" t="s">
        <v>13</v>
      </c>
    </row>
    <row r="9765" spans="1:13" s="39" customFormat="1" ht="12.75" x14ac:dyDescent="0.2">
      <c r="A9765" s="33" t="s">
        <v>29</v>
      </c>
      <c r="B9765" s="33" t="s">
        <v>548</v>
      </c>
      <c r="C9765" s="34">
        <v>10</v>
      </c>
      <c r="D9765" s="33" t="s">
        <v>5907</v>
      </c>
      <c r="E9765" s="33" t="s">
        <v>10066</v>
      </c>
      <c r="F9765" s="35">
        <v>93161600</v>
      </c>
      <c r="G9765" s="33" t="s">
        <v>15070</v>
      </c>
      <c r="H9765" s="33">
        <v>1</v>
      </c>
      <c r="I9765" s="33">
        <v>2</v>
      </c>
      <c r="J9765" s="36">
        <v>1</v>
      </c>
      <c r="K9765" s="37">
        <v>801000</v>
      </c>
      <c r="L9765" s="38" t="s">
        <v>12</v>
      </c>
      <c r="M9765" s="38" t="s">
        <v>13</v>
      </c>
    </row>
    <row r="9766" spans="1:13" s="39" customFormat="1" ht="12.75" x14ac:dyDescent="0.2">
      <c r="A9766" s="33" t="s">
        <v>29</v>
      </c>
      <c r="B9766" s="33" t="s">
        <v>548</v>
      </c>
      <c r="C9766" s="34">
        <v>10</v>
      </c>
      <c r="D9766" s="33" t="s">
        <v>5907</v>
      </c>
      <c r="E9766" s="33" t="s">
        <v>10067</v>
      </c>
      <c r="F9766" s="35">
        <v>93161600</v>
      </c>
      <c r="G9766" s="33" t="s">
        <v>15070</v>
      </c>
      <c r="H9766" s="33">
        <v>1</v>
      </c>
      <c r="I9766" s="33">
        <v>2</v>
      </c>
      <c r="J9766" s="36">
        <v>1</v>
      </c>
      <c r="K9766" s="37">
        <v>1193800</v>
      </c>
      <c r="L9766" s="38" t="s">
        <v>12</v>
      </c>
      <c r="M9766" s="38" t="s">
        <v>13</v>
      </c>
    </row>
    <row r="9767" spans="1:13" s="39" customFormat="1" ht="12.75" x14ac:dyDescent="0.2">
      <c r="A9767" s="33" t="s">
        <v>29</v>
      </c>
      <c r="B9767" s="33" t="s">
        <v>548</v>
      </c>
      <c r="C9767" s="34">
        <v>10</v>
      </c>
      <c r="D9767" s="33" t="s">
        <v>5907</v>
      </c>
      <c r="E9767" s="33" t="s">
        <v>10068</v>
      </c>
      <c r="F9767" s="35">
        <v>93161600</v>
      </c>
      <c r="G9767" s="33" t="s">
        <v>15070</v>
      </c>
      <c r="H9767" s="33">
        <v>1</v>
      </c>
      <c r="I9767" s="33">
        <v>2</v>
      </c>
      <c r="J9767" s="36">
        <v>1</v>
      </c>
      <c r="K9767" s="37">
        <v>506000</v>
      </c>
      <c r="L9767" s="38" t="s">
        <v>12</v>
      </c>
      <c r="M9767" s="38" t="s">
        <v>13</v>
      </c>
    </row>
    <row r="9768" spans="1:13" s="39" customFormat="1" ht="12.75" x14ac:dyDescent="0.2">
      <c r="A9768" s="33" t="s">
        <v>29</v>
      </c>
      <c r="B9768" s="33" t="s">
        <v>548</v>
      </c>
      <c r="C9768" s="34">
        <v>10</v>
      </c>
      <c r="D9768" s="33" t="s">
        <v>5907</v>
      </c>
      <c r="E9768" s="33" t="s">
        <v>10069</v>
      </c>
      <c r="F9768" s="35">
        <v>93161600</v>
      </c>
      <c r="G9768" s="33" t="s">
        <v>15070</v>
      </c>
      <c r="H9768" s="33">
        <v>1</v>
      </c>
      <c r="I9768" s="33">
        <v>2</v>
      </c>
      <c r="J9768" s="36">
        <v>1</v>
      </c>
      <c r="K9768" s="37">
        <v>1607500</v>
      </c>
      <c r="L9768" s="38" t="s">
        <v>12</v>
      </c>
      <c r="M9768" s="38" t="s">
        <v>13</v>
      </c>
    </row>
    <row r="9769" spans="1:13" s="39" customFormat="1" ht="12.75" x14ac:dyDescent="0.2">
      <c r="A9769" s="33" t="s">
        <v>29</v>
      </c>
      <c r="B9769" s="33" t="s">
        <v>548</v>
      </c>
      <c r="C9769" s="34">
        <v>10</v>
      </c>
      <c r="D9769" s="33" t="s">
        <v>5907</v>
      </c>
      <c r="E9769" s="33" t="s">
        <v>10070</v>
      </c>
      <c r="F9769" s="35">
        <v>93161600</v>
      </c>
      <c r="G9769" s="33" t="s">
        <v>15070</v>
      </c>
      <c r="H9769" s="33">
        <v>1</v>
      </c>
      <c r="I9769" s="33">
        <v>2</v>
      </c>
      <c r="J9769" s="36">
        <v>1</v>
      </c>
      <c r="K9769" s="37">
        <v>634200</v>
      </c>
      <c r="L9769" s="38" t="s">
        <v>12</v>
      </c>
      <c r="M9769" s="38" t="s">
        <v>13</v>
      </c>
    </row>
    <row r="9770" spans="1:13" s="39" customFormat="1" ht="12.75" x14ac:dyDescent="0.2">
      <c r="A9770" s="33" t="s">
        <v>29</v>
      </c>
      <c r="B9770" s="33" t="s">
        <v>548</v>
      </c>
      <c r="C9770" s="34">
        <v>10</v>
      </c>
      <c r="D9770" s="33" t="s">
        <v>5907</v>
      </c>
      <c r="E9770" s="33" t="s">
        <v>10071</v>
      </c>
      <c r="F9770" s="35">
        <v>93161600</v>
      </c>
      <c r="G9770" s="33" t="s">
        <v>15070</v>
      </c>
      <c r="H9770" s="33">
        <v>1</v>
      </c>
      <c r="I9770" s="33">
        <v>2</v>
      </c>
      <c r="J9770" s="36">
        <v>1</v>
      </c>
      <c r="K9770" s="37">
        <v>140130</v>
      </c>
      <c r="L9770" s="38" t="s">
        <v>12</v>
      </c>
      <c r="M9770" s="38" t="s">
        <v>13</v>
      </c>
    </row>
    <row r="9771" spans="1:13" s="39" customFormat="1" ht="12.75" x14ac:dyDescent="0.2">
      <c r="A9771" s="33" t="s">
        <v>29</v>
      </c>
      <c r="B9771" s="33" t="s">
        <v>548</v>
      </c>
      <c r="C9771" s="34">
        <v>10</v>
      </c>
      <c r="D9771" s="33" t="s">
        <v>5907</v>
      </c>
      <c r="E9771" s="33" t="s">
        <v>10072</v>
      </c>
      <c r="F9771" s="35">
        <v>93161600</v>
      </c>
      <c r="G9771" s="33" t="s">
        <v>15070</v>
      </c>
      <c r="H9771" s="33">
        <v>1</v>
      </c>
      <c r="I9771" s="33">
        <v>2</v>
      </c>
      <c r="J9771" s="36">
        <v>1</v>
      </c>
      <c r="K9771" s="37">
        <v>59500</v>
      </c>
      <c r="L9771" s="38" t="s">
        <v>12</v>
      </c>
      <c r="M9771" s="38" t="s">
        <v>13</v>
      </c>
    </row>
    <row r="9772" spans="1:13" s="39" customFormat="1" ht="12.75" x14ac:dyDescent="0.2">
      <c r="A9772" s="33" t="s">
        <v>29</v>
      </c>
      <c r="B9772" s="33" t="s">
        <v>548</v>
      </c>
      <c r="C9772" s="34">
        <v>10</v>
      </c>
      <c r="D9772" s="33" t="s">
        <v>5907</v>
      </c>
      <c r="E9772" s="33" t="s">
        <v>10073</v>
      </c>
      <c r="F9772" s="35">
        <v>93161600</v>
      </c>
      <c r="G9772" s="33" t="s">
        <v>15070</v>
      </c>
      <c r="H9772" s="33">
        <v>1</v>
      </c>
      <c r="I9772" s="33">
        <v>2</v>
      </c>
      <c r="J9772" s="36">
        <v>1</v>
      </c>
      <c r="K9772" s="37">
        <v>1217000</v>
      </c>
      <c r="L9772" s="38" t="s">
        <v>12</v>
      </c>
      <c r="M9772" s="38" t="s">
        <v>13</v>
      </c>
    </row>
    <row r="9773" spans="1:13" s="39" customFormat="1" ht="12.75" x14ac:dyDescent="0.2">
      <c r="A9773" s="33" t="s">
        <v>29</v>
      </c>
      <c r="B9773" s="33" t="s">
        <v>548</v>
      </c>
      <c r="C9773" s="34">
        <v>10</v>
      </c>
      <c r="D9773" s="33" t="s">
        <v>5907</v>
      </c>
      <c r="E9773" s="33" t="s">
        <v>10074</v>
      </c>
      <c r="F9773" s="35">
        <v>93161600</v>
      </c>
      <c r="G9773" s="33" t="s">
        <v>15070</v>
      </c>
      <c r="H9773" s="33">
        <v>1</v>
      </c>
      <c r="I9773" s="33">
        <v>2</v>
      </c>
      <c r="J9773" s="36">
        <v>1</v>
      </c>
      <c r="K9773" s="37">
        <v>235000</v>
      </c>
      <c r="L9773" s="38" t="s">
        <v>12</v>
      </c>
      <c r="M9773" s="38" t="s">
        <v>13</v>
      </c>
    </row>
    <row r="9774" spans="1:13" s="39" customFormat="1" ht="12.75" x14ac:dyDescent="0.2">
      <c r="A9774" s="33" t="s">
        <v>29</v>
      </c>
      <c r="B9774" s="33" t="s">
        <v>549</v>
      </c>
      <c r="C9774" s="34">
        <v>10</v>
      </c>
      <c r="D9774" s="33" t="s">
        <v>14</v>
      </c>
      <c r="E9774" s="33" t="s">
        <v>10075</v>
      </c>
      <c r="F9774" s="35">
        <v>93161601</v>
      </c>
      <c r="G9774" s="33" t="s">
        <v>15070</v>
      </c>
      <c r="H9774" s="33">
        <v>1</v>
      </c>
      <c r="I9774" s="33">
        <v>12</v>
      </c>
      <c r="J9774" s="36">
        <v>1</v>
      </c>
      <c r="K9774" s="37">
        <v>978312</v>
      </c>
      <c r="L9774" s="38" t="s">
        <v>12</v>
      </c>
      <c r="M9774" s="38" t="s">
        <v>13</v>
      </c>
    </row>
    <row r="9775" spans="1:13" s="39" customFormat="1" ht="12.75" x14ac:dyDescent="0.2">
      <c r="A9775" s="33" t="s">
        <v>29</v>
      </c>
      <c r="B9775" s="33" t="s">
        <v>549</v>
      </c>
      <c r="C9775" s="34">
        <v>10</v>
      </c>
      <c r="D9775" s="33" t="s">
        <v>14</v>
      </c>
      <c r="E9775" s="33" t="s">
        <v>10076</v>
      </c>
      <c r="F9775" s="35">
        <v>93161601</v>
      </c>
      <c r="G9775" s="33" t="s">
        <v>15070</v>
      </c>
      <c r="H9775" s="33">
        <v>1</v>
      </c>
      <c r="I9775" s="33">
        <v>12</v>
      </c>
      <c r="J9775" s="36">
        <v>1</v>
      </c>
      <c r="K9775" s="37">
        <v>8478750</v>
      </c>
      <c r="L9775" s="38" t="s">
        <v>12</v>
      </c>
      <c r="M9775" s="38" t="s">
        <v>13</v>
      </c>
    </row>
    <row r="9776" spans="1:13" s="39" customFormat="1" ht="12.75" x14ac:dyDescent="0.2">
      <c r="A9776" s="33" t="s">
        <v>29</v>
      </c>
      <c r="B9776" s="33" t="s">
        <v>549</v>
      </c>
      <c r="C9776" s="34">
        <v>10</v>
      </c>
      <c r="D9776" s="33" t="s">
        <v>14</v>
      </c>
      <c r="E9776" s="33" t="s">
        <v>10077</v>
      </c>
      <c r="F9776" s="35">
        <v>93161601</v>
      </c>
      <c r="G9776" s="33" t="s">
        <v>15070</v>
      </c>
      <c r="H9776" s="33">
        <v>1</v>
      </c>
      <c r="I9776" s="33">
        <v>12</v>
      </c>
      <c r="J9776" s="36">
        <v>1</v>
      </c>
      <c r="K9776" s="37">
        <v>328766000</v>
      </c>
      <c r="L9776" s="38" t="s">
        <v>12</v>
      </c>
      <c r="M9776" s="38" t="s">
        <v>13</v>
      </c>
    </row>
    <row r="9777" spans="1:13" s="39" customFormat="1" ht="12.75" x14ac:dyDescent="0.2">
      <c r="A9777" s="33" t="s">
        <v>29</v>
      </c>
      <c r="B9777" s="33" t="s">
        <v>550</v>
      </c>
      <c r="C9777" s="34">
        <v>10</v>
      </c>
      <c r="D9777" s="33" t="s">
        <v>439</v>
      </c>
      <c r="E9777" s="33" t="s">
        <v>10078</v>
      </c>
      <c r="F9777" s="35">
        <v>93161600</v>
      </c>
      <c r="G9777" s="33" t="s">
        <v>15070</v>
      </c>
      <c r="H9777" s="33">
        <v>1</v>
      </c>
      <c r="I9777" s="33">
        <v>12</v>
      </c>
      <c r="J9777" s="36">
        <v>1</v>
      </c>
      <c r="K9777" s="37">
        <v>2144088</v>
      </c>
      <c r="L9777" s="38" t="s">
        <v>12</v>
      </c>
      <c r="M9777" s="38" t="s">
        <v>13</v>
      </c>
    </row>
    <row r="9778" spans="1:13" s="39" customFormat="1" ht="12.75" x14ac:dyDescent="0.2">
      <c r="A9778" s="33" t="s">
        <v>29</v>
      </c>
      <c r="B9778" s="33" t="s">
        <v>550</v>
      </c>
      <c r="C9778" s="34">
        <v>10</v>
      </c>
      <c r="D9778" s="33" t="s">
        <v>439</v>
      </c>
      <c r="E9778" s="33" t="s">
        <v>10079</v>
      </c>
      <c r="F9778" s="35">
        <v>93161600</v>
      </c>
      <c r="G9778" s="33" t="s">
        <v>15071</v>
      </c>
      <c r="H9778" s="33">
        <v>1</v>
      </c>
      <c r="I9778" s="33">
        <v>6</v>
      </c>
      <c r="J9778" s="36">
        <v>1</v>
      </c>
      <c r="K9778" s="37">
        <v>855912</v>
      </c>
      <c r="L9778" s="38" t="s">
        <v>12</v>
      </c>
      <c r="M9778" s="38" t="s">
        <v>13</v>
      </c>
    </row>
    <row r="9779" spans="1:13" s="39" customFormat="1" ht="12.75" x14ac:dyDescent="0.2">
      <c r="A9779" s="33" t="s">
        <v>29</v>
      </c>
      <c r="B9779" s="33" t="s">
        <v>553</v>
      </c>
      <c r="C9779" s="34">
        <v>10</v>
      </c>
      <c r="D9779" s="33" t="s">
        <v>74</v>
      </c>
      <c r="E9779" s="33" t="s">
        <v>10080</v>
      </c>
      <c r="F9779" s="35">
        <v>24102208</v>
      </c>
      <c r="G9779" s="33" t="s">
        <v>467</v>
      </c>
      <c r="H9779" s="33">
        <v>2</v>
      </c>
      <c r="I9779" s="33">
        <v>7</v>
      </c>
      <c r="J9779" s="36">
        <v>1</v>
      </c>
      <c r="K9779" s="37">
        <v>1032325</v>
      </c>
      <c r="L9779" s="38" t="s">
        <v>15</v>
      </c>
      <c r="M9779" s="38" t="s">
        <v>13</v>
      </c>
    </row>
    <row r="9780" spans="1:13" s="39" customFormat="1" ht="12.75" x14ac:dyDescent="0.2">
      <c r="A9780" s="33" t="s">
        <v>29</v>
      </c>
      <c r="B9780" s="33" t="s">
        <v>553</v>
      </c>
      <c r="C9780" s="34">
        <v>10</v>
      </c>
      <c r="D9780" s="33" t="s">
        <v>74</v>
      </c>
      <c r="E9780" s="33" t="s">
        <v>10081</v>
      </c>
      <c r="F9780" s="35">
        <v>30191501</v>
      </c>
      <c r="G9780" s="33" t="s">
        <v>467</v>
      </c>
      <c r="H9780" s="33">
        <v>2</v>
      </c>
      <c r="I9780" s="33">
        <v>7</v>
      </c>
      <c r="J9780" s="36">
        <v>2</v>
      </c>
      <c r="K9780" s="37">
        <v>1031730</v>
      </c>
      <c r="L9780" s="38" t="s">
        <v>15</v>
      </c>
      <c r="M9780" s="38" t="s">
        <v>13</v>
      </c>
    </row>
    <row r="9781" spans="1:13" s="39" customFormat="1" ht="12.75" x14ac:dyDescent="0.2">
      <c r="A9781" s="33" t="s">
        <v>29</v>
      </c>
      <c r="B9781" s="33" t="s">
        <v>553</v>
      </c>
      <c r="C9781" s="34">
        <v>10</v>
      </c>
      <c r="D9781" s="33" t="s">
        <v>74</v>
      </c>
      <c r="E9781" s="33" t="s">
        <v>10082</v>
      </c>
      <c r="F9781" s="35">
        <v>23242104</v>
      </c>
      <c r="G9781" s="33" t="s">
        <v>467</v>
      </c>
      <c r="H9781" s="33">
        <v>2</v>
      </c>
      <c r="I9781" s="33">
        <v>7</v>
      </c>
      <c r="J9781" s="36">
        <v>1</v>
      </c>
      <c r="K9781" s="37">
        <v>74375</v>
      </c>
      <c r="L9781" s="38" t="s">
        <v>15</v>
      </c>
      <c r="M9781" s="38" t="s">
        <v>13</v>
      </c>
    </row>
    <row r="9782" spans="1:13" s="39" customFormat="1" ht="12.75" x14ac:dyDescent="0.2">
      <c r="A9782" s="33" t="s">
        <v>29</v>
      </c>
      <c r="B9782" s="33" t="s">
        <v>553</v>
      </c>
      <c r="C9782" s="34">
        <v>10</v>
      </c>
      <c r="D9782" s="33" t="s">
        <v>74</v>
      </c>
      <c r="E9782" s="33" t="s">
        <v>10083</v>
      </c>
      <c r="F9782" s="35">
        <v>23242104</v>
      </c>
      <c r="G9782" s="33" t="s">
        <v>467</v>
      </c>
      <c r="H9782" s="33">
        <v>2</v>
      </c>
      <c r="I9782" s="33">
        <v>7</v>
      </c>
      <c r="J9782" s="36">
        <v>1</v>
      </c>
      <c r="K9782" s="37">
        <v>74672.5</v>
      </c>
      <c r="L9782" s="38" t="s">
        <v>15</v>
      </c>
      <c r="M9782" s="38" t="s">
        <v>13</v>
      </c>
    </row>
    <row r="9783" spans="1:13" s="39" customFormat="1" ht="12.75" x14ac:dyDescent="0.2">
      <c r="A9783" s="33" t="s">
        <v>29</v>
      </c>
      <c r="B9783" s="33" t="s">
        <v>553</v>
      </c>
      <c r="C9783" s="34">
        <v>10</v>
      </c>
      <c r="D9783" s="33" t="s">
        <v>74</v>
      </c>
      <c r="E9783" s="33" t="s">
        <v>10084</v>
      </c>
      <c r="F9783" s="35">
        <v>23242104</v>
      </c>
      <c r="G9783" s="33" t="s">
        <v>467</v>
      </c>
      <c r="H9783" s="33">
        <v>2</v>
      </c>
      <c r="I9783" s="33">
        <v>7</v>
      </c>
      <c r="J9783" s="36">
        <v>1</v>
      </c>
      <c r="K9783" s="37">
        <v>74672.5</v>
      </c>
      <c r="L9783" s="38" t="s">
        <v>15</v>
      </c>
      <c r="M9783" s="38" t="s">
        <v>13</v>
      </c>
    </row>
    <row r="9784" spans="1:13" s="39" customFormat="1" ht="12.75" x14ac:dyDescent="0.2">
      <c r="A9784" s="33" t="s">
        <v>29</v>
      </c>
      <c r="B9784" s="33" t="s">
        <v>553</v>
      </c>
      <c r="C9784" s="34">
        <v>10</v>
      </c>
      <c r="D9784" s="33" t="s">
        <v>74</v>
      </c>
      <c r="E9784" s="33" t="s">
        <v>10085</v>
      </c>
      <c r="F9784" s="35">
        <v>23242104</v>
      </c>
      <c r="G9784" s="33" t="s">
        <v>467</v>
      </c>
      <c r="H9784" s="33">
        <v>2</v>
      </c>
      <c r="I9784" s="33">
        <v>7</v>
      </c>
      <c r="J9784" s="36">
        <v>1</v>
      </c>
      <c r="K9784" s="37">
        <v>74672.5</v>
      </c>
      <c r="L9784" s="38" t="s">
        <v>15</v>
      </c>
      <c r="M9784" s="38" t="s">
        <v>13</v>
      </c>
    </row>
    <row r="9785" spans="1:13" s="39" customFormat="1" ht="12.75" x14ac:dyDescent="0.2">
      <c r="A9785" s="33" t="s">
        <v>29</v>
      </c>
      <c r="B9785" s="33" t="s">
        <v>553</v>
      </c>
      <c r="C9785" s="34">
        <v>10</v>
      </c>
      <c r="D9785" s="33" t="s">
        <v>74</v>
      </c>
      <c r="E9785" s="33" t="s">
        <v>10086</v>
      </c>
      <c r="F9785" s="35">
        <v>27111711</v>
      </c>
      <c r="G9785" s="33" t="s">
        <v>467</v>
      </c>
      <c r="H9785" s="33">
        <v>2</v>
      </c>
      <c r="I9785" s="33">
        <v>7</v>
      </c>
      <c r="J9785" s="36">
        <v>1</v>
      </c>
      <c r="K9785" s="37">
        <v>3442075</v>
      </c>
      <c r="L9785" s="38" t="s">
        <v>15</v>
      </c>
      <c r="M9785" s="38" t="s">
        <v>13</v>
      </c>
    </row>
    <row r="9786" spans="1:13" s="39" customFormat="1" ht="12.75" x14ac:dyDescent="0.2">
      <c r="A9786" s="33" t="s">
        <v>29</v>
      </c>
      <c r="B9786" s="33" t="s">
        <v>553</v>
      </c>
      <c r="C9786" s="34">
        <v>10</v>
      </c>
      <c r="D9786" s="33" t="s">
        <v>74</v>
      </c>
      <c r="E9786" s="33" t="s">
        <v>10087</v>
      </c>
      <c r="F9786" s="35">
        <v>27112730</v>
      </c>
      <c r="G9786" s="33" t="s">
        <v>467</v>
      </c>
      <c r="H9786" s="33">
        <v>2</v>
      </c>
      <c r="I9786" s="33">
        <v>7</v>
      </c>
      <c r="J9786" s="36">
        <v>1</v>
      </c>
      <c r="K9786" s="37">
        <v>285600</v>
      </c>
      <c r="L9786" s="38" t="s">
        <v>15</v>
      </c>
      <c r="M9786" s="38" t="s">
        <v>13</v>
      </c>
    </row>
    <row r="9787" spans="1:13" s="39" customFormat="1" ht="12.75" x14ac:dyDescent="0.2">
      <c r="A9787" s="33" t="s">
        <v>29</v>
      </c>
      <c r="B9787" s="33" t="s">
        <v>553</v>
      </c>
      <c r="C9787" s="34">
        <v>10</v>
      </c>
      <c r="D9787" s="33" t="s">
        <v>74</v>
      </c>
      <c r="E9787" s="33" t="s">
        <v>10088</v>
      </c>
      <c r="F9787" s="35">
        <v>20101901</v>
      </c>
      <c r="G9787" s="33" t="s">
        <v>467</v>
      </c>
      <c r="H9787" s="33">
        <v>2</v>
      </c>
      <c r="I9787" s="33">
        <v>7</v>
      </c>
      <c r="J9787" s="36">
        <v>1</v>
      </c>
      <c r="K9787" s="37">
        <v>401625</v>
      </c>
      <c r="L9787" s="38" t="s">
        <v>15</v>
      </c>
      <c r="M9787" s="38" t="s">
        <v>13</v>
      </c>
    </row>
    <row r="9788" spans="1:13" s="39" customFormat="1" ht="12.75" x14ac:dyDescent="0.2">
      <c r="A9788" s="33" t="s">
        <v>29</v>
      </c>
      <c r="B9788" s="33" t="s">
        <v>553</v>
      </c>
      <c r="C9788" s="34">
        <v>10</v>
      </c>
      <c r="D9788" s="33" t="s">
        <v>74</v>
      </c>
      <c r="E9788" s="33" t="s">
        <v>10089</v>
      </c>
      <c r="F9788" s="35">
        <v>27112730</v>
      </c>
      <c r="G9788" s="33" t="s">
        <v>467</v>
      </c>
      <c r="H9788" s="33">
        <v>2</v>
      </c>
      <c r="I9788" s="33">
        <v>7</v>
      </c>
      <c r="J9788" s="36">
        <v>1</v>
      </c>
      <c r="K9788" s="37">
        <v>1147755</v>
      </c>
      <c r="L9788" s="38" t="s">
        <v>15</v>
      </c>
      <c r="M9788" s="38" t="s">
        <v>13</v>
      </c>
    </row>
    <row r="9789" spans="1:13" s="39" customFormat="1" ht="12.75" x14ac:dyDescent="0.2">
      <c r="A9789" s="33" t="s">
        <v>29</v>
      </c>
      <c r="B9789" s="33" t="s">
        <v>553</v>
      </c>
      <c r="C9789" s="34">
        <v>10</v>
      </c>
      <c r="D9789" s="33" t="s">
        <v>74</v>
      </c>
      <c r="E9789" s="33" t="s">
        <v>10090</v>
      </c>
      <c r="F9789" s="35">
        <v>27111729</v>
      </c>
      <c r="G9789" s="33" t="s">
        <v>467</v>
      </c>
      <c r="H9789" s="33">
        <v>2</v>
      </c>
      <c r="I9789" s="33">
        <v>7</v>
      </c>
      <c r="J9789" s="36">
        <v>1</v>
      </c>
      <c r="K9789" s="37">
        <v>481950</v>
      </c>
      <c r="L9789" s="38" t="s">
        <v>15</v>
      </c>
      <c r="M9789" s="38" t="s">
        <v>13</v>
      </c>
    </row>
    <row r="9790" spans="1:13" s="39" customFormat="1" ht="12.75" x14ac:dyDescent="0.2">
      <c r="A9790" s="33" t="s">
        <v>29</v>
      </c>
      <c r="B9790" s="33" t="s">
        <v>553</v>
      </c>
      <c r="C9790" s="34">
        <v>10</v>
      </c>
      <c r="D9790" s="33" t="s">
        <v>74</v>
      </c>
      <c r="E9790" s="33" t="s">
        <v>10091</v>
      </c>
      <c r="F9790" s="35">
        <v>27111729</v>
      </c>
      <c r="G9790" s="33" t="s">
        <v>467</v>
      </c>
      <c r="H9790" s="33">
        <v>2</v>
      </c>
      <c r="I9790" s="33">
        <v>7</v>
      </c>
      <c r="J9790" s="36">
        <v>1</v>
      </c>
      <c r="K9790" s="37">
        <v>1147755</v>
      </c>
      <c r="L9790" s="38" t="s">
        <v>15</v>
      </c>
      <c r="M9790" s="38" t="s">
        <v>13</v>
      </c>
    </row>
    <row r="9791" spans="1:13" s="39" customFormat="1" ht="12.75" x14ac:dyDescent="0.2">
      <c r="A9791" s="33" t="s">
        <v>29</v>
      </c>
      <c r="B9791" s="33" t="s">
        <v>553</v>
      </c>
      <c r="C9791" s="34">
        <v>10</v>
      </c>
      <c r="D9791" s="33" t="s">
        <v>74</v>
      </c>
      <c r="E9791" s="33" t="s">
        <v>10092</v>
      </c>
      <c r="F9791" s="35">
        <v>27111702</v>
      </c>
      <c r="G9791" s="33" t="s">
        <v>467</v>
      </c>
      <c r="H9791" s="33">
        <v>2</v>
      </c>
      <c r="I9791" s="33">
        <v>7</v>
      </c>
      <c r="J9791" s="36">
        <v>1</v>
      </c>
      <c r="K9791" s="37">
        <v>688415</v>
      </c>
      <c r="L9791" s="38" t="s">
        <v>15</v>
      </c>
      <c r="M9791" s="38" t="s">
        <v>13</v>
      </c>
    </row>
    <row r="9792" spans="1:13" s="39" customFormat="1" ht="12.75" x14ac:dyDescent="0.2">
      <c r="A9792" s="33" t="s">
        <v>29</v>
      </c>
      <c r="B9792" s="33" t="s">
        <v>553</v>
      </c>
      <c r="C9792" s="34">
        <v>10</v>
      </c>
      <c r="D9792" s="33" t="s">
        <v>74</v>
      </c>
      <c r="E9792" s="33" t="s">
        <v>10093</v>
      </c>
      <c r="F9792" s="35">
        <v>27111702</v>
      </c>
      <c r="G9792" s="33" t="s">
        <v>467</v>
      </c>
      <c r="H9792" s="33">
        <v>2</v>
      </c>
      <c r="I9792" s="33">
        <v>7</v>
      </c>
      <c r="J9792" s="36">
        <v>1</v>
      </c>
      <c r="K9792" s="37">
        <v>688415</v>
      </c>
      <c r="L9792" s="38" t="s">
        <v>15</v>
      </c>
      <c r="M9792" s="38" t="s">
        <v>13</v>
      </c>
    </row>
    <row r="9793" spans="1:13" s="39" customFormat="1" ht="12.75" x14ac:dyDescent="0.2">
      <c r="A9793" s="33" t="s">
        <v>29</v>
      </c>
      <c r="B9793" s="33" t="s">
        <v>553</v>
      </c>
      <c r="C9793" s="34">
        <v>10</v>
      </c>
      <c r="D9793" s="33" t="s">
        <v>74</v>
      </c>
      <c r="E9793" s="33" t="s">
        <v>10094</v>
      </c>
      <c r="F9793" s="35">
        <v>27111702</v>
      </c>
      <c r="G9793" s="33" t="s">
        <v>467</v>
      </c>
      <c r="H9793" s="33">
        <v>2</v>
      </c>
      <c r="I9793" s="33">
        <v>7</v>
      </c>
      <c r="J9793" s="36">
        <v>1</v>
      </c>
      <c r="K9793" s="37">
        <v>2753065</v>
      </c>
      <c r="L9793" s="38" t="s">
        <v>15</v>
      </c>
      <c r="M9793" s="38" t="s">
        <v>13</v>
      </c>
    </row>
    <row r="9794" spans="1:13" s="39" customFormat="1" ht="12.75" x14ac:dyDescent="0.2">
      <c r="A9794" s="33" t="s">
        <v>29</v>
      </c>
      <c r="B9794" s="33" t="s">
        <v>553</v>
      </c>
      <c r="C9794" s="34">
        <v>10</v>
      </c>
      <c r="D9794" s="33" t="s">
        <v>74</v>
      </c>
      <c r="E9794" s="33" t="s">
        <v>10095</v>
      </c>
      <c r="F9794" s="35">
        <v>27111702</v>
      </c>
      <c r="G9794" s="33" t="s">
        <v>467</v>
      </c>
      <c r="H9794" s="33">
        <v>2</v>
      </c>
      <c r="I9794" s="33">
        <v>7</v>
      </c>
      <c r="J9794" s="36">
        <v>1</v>
      </c>
      <c r="K9794" s="37">
        <v>1377425</v>
      </c>
      <c r="L9794" s="38" t="s">
        <v>15</v>
      </c>
      <c r="M9794" s="38" t="s">
        <v>13</v>
      </c>
    </row>
    <row r="9795" spans="1:13" s="39" customFormat="1" ht="12.75" x14ac:dyDescent="0.2">
      <c r="A9795" s="33" t="s">
        <v>29</v>
      </c>
      <c r="B9795" s="33" t="s">
        <v>553</v>
      </c>
      <c r="C9795" s="34">
        <v>10</v>
      </c>
      <c r="D9795" s="33" t="s">
        <v>74</v>
      </c>
      <c r="E9795" s="33" t="s">
        <v>10096</v>
      </c>
      <c r="F9795" s="35">
        <v>23271417</v>
      </c>
      <c r="G9795" s="33" t="s">
        <v>467</v>
      </c>
      <c r="H9795" s="33">
        <v>2</v>
      </c>
      <c r="I9795" s="33">
        <v>7</v>
      </c>
      <c r="J9795" s="36">
        <v>1</v>
      </c>
      <c r="K9795" s="37">
        <v>5162220</v>
      </c>
      <c r="L9795" s="38" t="s">
        <v>15</v>
      </c>
      <c r="M9795" s="38" t="s">
        <v>13</v>
      </c>
    </row>
    <row r="9796" spans="1:13" s="39" customFormat="1" ht="12.75" x14ac:dyDescent="0.2">
      <c r="A9796" s="33" t="s">
        <v>29</v>
      </c>
      <c r="B9796" s="33" t="s">
        <v>553</v>
      </c>
      <c r="C9796" s="34">
        <v>10</v>
      </c>
      <c r="D9796" s="33" t="s">
        <v>74</v>
      </c>
      <c r="E9796" s="33" t="s">
        <v>14346</v>
      </c>
      <c r="F9796" s="35">
        <v>41116000</v>
      </c>
      <c r="G9796" s="33" t="s">
        <v>467</v>
      </c>
      <c r="H9796" s="33">
        <v>2</v>
      </c>
      <c r="I9796" s="33">
        <v>7</v>
      </c>
      <c r="J9796" s="36">
        <v>1</v>
      </c>
      <c r="K9796" s="37">
        <v>395800</v>
      </c>
      <c r="L9796" s="38" t="s">
        <v>15</v>
      </c>
      <c r="M9796" s="38" t="s">
        <v>13</v>
      </c>
    </row>
    <row r="9797" spans="1:13" s="39" customFormat="1" ht="12.75" x14ac:dyDescent="0.2">
      <c r="A9797" s="33" t="s">
        <v>29</v>
      </c>
      <c r="B9797" s="33" t="s">
        <v>553</v>
      </c>
      <c r="C9797" s="34">
        <v>10</v>
      </c>
      <c r="D9797" s="33" t="s">
        <v>74</v>
      </c>
      <c r="E9797" s="33" t="s">
        <v>14347</v>
      </c>
      <c r="F9797" s="35">
        <v>23151500</v>
      </c>
      <c r="G9797" s="33" t="s">
        <v>467</v>
      </c>
      <c r="H9797" s="33">
        <v>2</v>
      </c>
      <c r="I9797" s="33">
        <v>7</v>
      </c>
      <c r="J9797" s="36">
        <v>1</v>
      </c>
      <c r="K9797" s="37">
        <v>3451000</v>
      </c>
      <c r="L9797" s="38" t="s">
        <v>15</v>
      </c>
      <c r="M9797" s="38" t="s">
        <v>13</v>
      </c>
    </row>
    <row r="9798" spans="1:13" s="39" customFormat="1" ht="12.75" x14ac:dyDescent="0.2">
      <c r="A9798" s="33" t="s">
        <v>29</v>
      </c>
      <c r="B9798" s="33" t="s">
        <v>553</v>
      </c>
      <c r="C9798" s="34">
        <v>10</v>
      </c>
      <c r="D9798" s="33" t="s">
        <v>74</v>
      </c>
      <c r="E9798" s="33" t="s">
        <v>10097</v>
      </c>
      <c r="F9798" s="35">
        <v>24102208</v>
      </c>
      <c r="G9798" s="33" t="s">
        <v>467</v>
      </c>
      <c r="H9798" s="33">
        <v>2</v>
      </c>
      <c r="I9798" s="33">
        <v>7</v>
      </c>
      <c r="J9798" s="36">
        <v>1</v>
      </c>
      <c r="K9798" s="37">
        <v>1433950</v>
      </c>
      <c r="L9798" s="38" t="s">
        <v>15</v>
      </c>
      <c r="M9798" s="38" t="s">
        <v>13</v>
      </c>
    </row>
    <row r="9799" spans="1:13" s="39" customFormat="1" ht="12.75" x14ac:dyDescent="0.2">
      <c r="A9799" s="33" t="s">
        <v>29</v>
      </c>
      <c r="B9799" s="33" t="s">
        <v>553</v>
      </c>
      <c r="C9799" s="34">
        <v>10</v>
      </c>
      <c r="D9799" s="33" t="s">
        <v>74</v>
      </c>
      <c r="E9799" s="33" t="s">
        <v>10098</v>
      </c>
      <c r="F9799" s="35">
        <v>27111702</v>
      </c>
      <c r="G9799" s="33" t="s">
        <v>467</v>
      </c>
      <c r="H9799" s="33">
        <v>2</v>
      </c>
      <c r="I9799" s="33">
        <v>7</v>
      </c>
      <c r="J9799" s="36">
        <v>1</v>
      </c>
      <c r="K9799" s="37">
        <v>206465</v>
      </c>
      <c r="L9799" s="38" t="s">
        <v>15</v>
      </c>
      <c r="M9799" s="38" t="s">
        <v>13</v>
      </c>
    </row>
    <row r="9800" spans="1:13" s="39" customFormat="1" ht="12.75" x14ac:dyDescent="0.2">
      <c r="A9800" s="33" t="s">
        <v>29</v>
      </c>
      <c r="B9800" s="33" t="s">
        <v>553</v>
      </c>
      <c r="C9800" s="34">
        <v>10</v>
      </c>
      <c r="D9800" s="33" t="s">
        <v>74</v>
      </c>
      <c r="E9800" s="33" t="s">
        <v>10099</v>
      </c>
      <c r="F9800" s="35">
        <v>27111702</v>
      </c>
      <c r="G9800" s="33" t="s">
        <v>467</v>
      </c>
      <c r="H9800" s="33">
        <v>2</v>
      </c>
      <c r="I9800" s="33">
        <v>7</v>
      </c>
      <c r="J9800" s="36">
        <v>1</v>
      </c>
      <c r="K9800" s="37">
        <v>401625</v>
      </c>
      <c r="L9800" s="38" t="s">
        <v>15</v>
      </c>
      <c r="M9800" s="38" t="s">
        <v>13</v>
      </c>
    </row>
    <row r="9801" spans="1:13" s="39" customFormat="1" ht="12.75" x14ac:dyDescent="0.2">
      <c r="A9801" s="33" t="s">
        <v>29</v>
      </c>
      <c r="B9801" s="33" t="s">
        <v>553</v>
      </c>
      <c r="C9801" s="34">
        <v>10</v>
      </c>
      <c r="D9801" s="33" t="s">
        <v>74</v>
      </c>
      <c r="E9801" s="33" t="s">
        <v>10100</v>
      </c>
      <c r="F9801" s="35">
        <v>27111702</v>
      </c>
      <c r="G9801" s="33" t="s">
        <v>467</v>
      </c>
      <c r="H9801" s="33">
        <v>2</v>
      </c>
      <c r="I9801" s="33">
        <v>7</v>
      </c>
      <c r="J9801" s="36">
        <v>1</v>
      </c>
      <c r="K9801" s="37">
        <v>401625</v>
      </c>
      <c r="L9801" s="38" t="s">
        <v>15</v>
      </c>
      <c r="M9801" s="38" t="s">
        <v>13</v>
      </c>
    </row>
    <row r="9802" spans="1:13" s="39" customFormat="1" ht="12.75" x14ac:dyDescent="0.2">
      <c r="A9802" s="33" t="s">
        <v>29</v>
      </c>
      <c r="B9802" s="33" t="s">
        <v>553</v>
      </c>
      <c r="C9802" s="34">
        <v>10</v>
      </c>
      <c r="D9802" s="33" t="s">
        <v>74</v>
      </c>
      <c r="E9802" s="33" t="s">
        <v>10101</v>
      </c>
      <c r="F9802" s="35">
        <v>27111729</v>
      </c>
      <c r="G9802" s="33" t="s">
        <v>467</v>
      </c>
      <c r="H9802" s="33">
        <v>2</v>
      </c>
      <c r="I9802" s="33">
        <v>7</v>
      </c>
      <c r="J9802" s="36">
        <v>1</v>
      </c>
      <c r="K9802" s="37">
        <v>550672.5</v>
      </c>
      <c r="L9802" s="38" t="s">
        <v>15</v>
      </c>
      <c r="M9802" s="38" t="s">
        <v>13</v>
      </c>
    </row>
    <row r="9803" spans="1:13" s="39" customFormat="1" ht="12.75" x14ac:dyDescent="0.2">
      <c r="A9803" s="33" t="s">
        <v>29</v>
      </c>
      <c r="B9803" s="33" t="s">
        <v>553</v>
      </c>
      <c r="C9803" s="34">
        <v>10</v>
      </c>
      <c r="D9803" s="33" t="s">
        <v>74</v>
      </c>
      <c r="E9803" s="33" t="s">
        <v>3434</v>
      </c>
      <c r="F9803" s="35">
        <v>41113630</v>
      </c>
      <c r="G9803" s="33" t="s">
        <v>467</v>
      </c>
      <c r="H9803" s="33">
        <v>2</v>
      </c>
      <c r="I9803" s="33">
        <v>7</v>
      </c>
      <c r="J9803" s="36">
        <v>1</v>
      </c>
      <c r="K9803" s="37">
        <v>2294320</v>
      </c>
      <c r="L9803" s="38" t="s">
        <v>15</v>
      </c>
      <c r="M9803" s="38" t="s">
        <v>13</v>
      </c>
    </row>
    <row r="9804" spans="1:13" s="39" customFormat="1" ht="12.75" x14ac:dyDescent="0.2">
      <c r="A9804" s="33" t="s">
        <v>29</v>
      </c>
      <c r="B9804" s="33" t="s">
        <v>553</v>
      </c>
      <c r="C9804" s="34">
        <v>10</v>
      </c>
      <c r="D9804" s="33" t="s">
        <v>74</v>
      </c>
      <c r="E9804" s="33" t="s">
        <v>10102</v>
      </c>
      <c r="F9804" s="35">
        <v>20101901</v>
      </c>
      <c r="G9804" s="33" t="s">
        <v>467</v>
      </c>
      <c r="H9804" s="33">
        <v>2</v>
      </c>
      <c r="I9804" s="33">
        <v>7</v>
      </c>
      <c r="J9804" s="36">
        <v>1</v>
      </c>
      <c r="K9804" s="37">
        <v>413525</v>
      </c>
      <c r="L9804" s="38" t="s">
        <v>15</v>
      </c>
      <c r="M9804" s="38" t="s">
        <v>13</v>
      </c>
    </row>
    <row r="9805" spans="1:13" s="39" customFormat="1" ht="12.75" x14ac:dyDescent="0.2">
      <c r="A9805" s="33" t="s">
        <v>29</v>
      </c>
      <c r="B9805" s="33" t="s">
        <v>553</v>
      </c>
      <c r="C9805" s="34">
        <v>10</v>
      </c>
      <c r="D9805" s="33" t="s">
        <v>74</v>
      </c>
      <c r="E9805" s="33" t="s">
        <v>10103</v>
      </c>
      <c r="F9805" s="35">
        <v>27111702</v>
      </c>
      <c r="G9805" s="33" t="s">
        <v>467</v>
      </c>
      <c r="H9805" s="33">
        <v>2</v>
      </c>
      <c r="I9805" s="33">
        <v>7</v>
      </c>
      <c r="J9805" s="36">
        <v>1</v>
      </c>
      <c r="K9805" s="37">
        <v>573580</v>
      </c>
      <c r="L9805" s="38" t="s">
        <v>15</v>
      </c>
      <c r="M9805" s="38" t="s">
        <v>13</v>
      </c>
    </row>
    <row r="9806" spans="1:13" s="39" customFormat="1" ht="12.75" x14ac:dyDescent="0.2">
      <c r="A9806" s="33" t="s">
        <v>29</v>
      </c>
      <c r="B9806" s="33" t="s">
        <v>553</v>
      </c>
      <c r="C9806" s="34">
        <v>10</v>
      </c>
      <c r="D9806" s="33" t="s">
        <v>74</v>
      </c>
      <c r="E9806" s="33" t="s">
        <v>10104</v>
      </c>
      <c r="F9806" s="35">
        <v>48101813</v>
      </c>
      <c r="G9806" s="33" t="s">
        <v>467</v>
      </c>
      <c r="H9806" s="33">
        <v>2</v>
      </c>
      <c r="I9806" s="33">
        <v>7</v>
      </c>
      <c r="J9806" s="36">
        <v>1</v>
      </c>
      <c r="K9806" s="37">
        <v>285600</v>
      </c>
      <c r="L9806" s="38" t="s">
        <v>15</v>
      </c>
      <c r="M9806" s="38" t="s">
        <v>13</v>
      </c>
    </row>
    <row r="9807" spans="1:13" s="39" customFormat="1" ht="12.75" x14ac:dyDescent="0.2">
      <c r="A9807" s="33" t="s">
        <v>29</v>
      </c>
      <c r="B9807" s="33" t="s">
        <v>553</v>
      </c>
      <c r="C9807" s="34">
        <v>10</v>
      </c>
      <c r="D9807" s="33" t="s">
        <v>74</v>
      </c>
      <c r="E9807" s="33" t="s">
        <v>10105</v>
      </c>
      <c r="F9807" s="35">
        <v>27111702</v>
      </c>
      <c r="G9807" s="33" t="s">
        <v>467</v>
      </c>
      <c r="H9807" s="33">
        <v>2</v>
      </c>
      <c r="I9807" s="33">
        <v>7</v>
      </c>
      <c r="J9807" s="36">
        <v>1</v>
      </c>
      <c r="K9807" s="37">
        <v>74375</v>
      </c>
      <c r="L9807" s="38" t="s">
        <v>15</v>
      </c>
      <c r="M9807" s="38" t="s">
        <v>13</v>
      </c>
    </row>
    <row r="9808" spans="1:13" s="39" customFormat="1" ht="12.75" x14ac:dyDescent="0.2">
      <c r="A9808" s="33" t="s">
        <v>29</v>
      </c>
      <c r="B9808" s="33" t="s">
        <v>553</v>
      </c>
      <c r="C9808" s="34">
        <v>10</v>
      </c>
      <c r="D9808" s="33" t="s">
        <v>74</v>
      </c>
      <c r="E9808" s="33" t="s">
        <v>10106</v>
      </c>
      <c r="F9808" s="35">
        <v>27111702</v>
      </c>
      <c r="G9808" s="33" t="s">
        <v>467</v>
      </c>
      <c r="H9808" s="33">
        <v>2</v>
      </c>
      <c r="I9808" s="33">
        <v>7</v>
      </c>
      <c r="J9808" s="36">
        <v>1</v>
      </c>
      <c r="K9808" s="37">
        <v>74375</v>
      </c>
      <c r="L9808" s="38" t="s">
        <v>15</v>
      </c>
      <c r="M9808" s="38" t="s">
        <v>13</v>
      </c>
    </row>
    <row r="9809" spans="1:13" s="39" customFormat="1" ht="12.75" x14ac:dyDescent="0.2">
      <c r="A9809" s="33" t="s">
        <v>29</v>
      </c>
      <c r="B9809" s="33" t="s">
        <v>553</v>
      </c>
      <c r="C9809" s="34">
        <v>10</v>
      </c>
      <c r="D9809" s="33" t="s">
        <v>74</v>
      </c>
      <c r="E9809" s="33" t="s">
        <v>10107</v>
      </c>
      <c r="F9809" s="35">
        <v>27111702</v>
      </c>
      <c r="G9809" s="33" t="s">
        <v>467</v>
      </c>
      <c r="H9809" s="33">
        <v>2</v>
      </c>
      <c r="I9809" s="33">
        <v>7</v>
      </c>
      <c r="J9809" s="36">
        <v>1</v>
      </c>
      <c r="K9809" s="37">
        <v>74375</v>
      </c>
      <c r="L9809" s="38" t="s">
        <v>15</v>
      </c>
      <c r="M9809" s="38" t="s">
        <v>13</v>
      </c>
    </row>
    <row r="9810" spans="1:13" s="39" customFormat="1" ht="12.75" x14ac:dyDescent="0.2">
      <c r="A9810" s="33" t="s">
        <v>29</v>
      </c>
      <c r="B9810" s="33" t="s">
        <v>553</v>
      </c>
      <c r="C9810" s="34">
        <v>10</v>
      </c>
      <c r="D9810" s="33" t="s">
        <v>74</v>
      </c>
      <c r="E9810" s="33" t="s">
        <v>10108</v>
      </c>
      <c r="F9810" s="35">
        <v>27111702</v>
      </c>
      <c r="G9810" s="33" t="s">
        <v>467</v>
      </c>
      <c r="H9810" s="33">
        <v>2</v>
      </c>
      <c r="I9810" s="33">
        <v>7</v>
      </c>
      <c r="J9810" s="36">
        <v>1</v>
      </c>
      <c r="K9810" s="37">
        <v>74375</v>
      </c>
      <c r="L9810" s="38" t="s">
        <v>15</v>
      </c>
      <c r="M9810" s="38" t="s">
        <v>13</v>
      </c>
    </row>
    <row r="9811" spans="1:13" s="39" customFormat="1" ht="12.75" x14ac:dyDescent="0.2">
      <c r="A9811" s="33" t="s">
        <v>29</v>
      </c>
      <c r="B9811" s="33" t="s">
        <v>553</v>
      </c>
      <c r="C9811" s="34">
        <v>10</v>
      </c>
      <c r="D9811" s="33" t="s">
        <v>74</v>
      </c>
      <c r="E9811" s="33" t="s">
        <v>10109</v>
      </c>
      <c r="F9811" s="35">
        <v>25191719</v>
      </c>
      <c r="G9811" s="33" t="s">
        <v>467</v>
      </c>
      <c r="H9811" s="33">
        <v>2</v>
      </c>
      <c r="I9811" s="33">
        <v>7</v>
      </c>
      <c r="J9811" s="36">
        <v>2</v>
      </c>
      <c r="K9811" s="37">
        <v>17255</v>
      </c>
      <c r="L9811" s="38" t="s">
        <v>15</v>
      </c>
      <c r="M9811" s="38" t="s">
        <v>13</v>
      </c>
    </row>
    <row r="9812" spans="1:13" s="39" customFormat="1" ht="12.75" x14ac:dyDescent="0.2">
      <c r="A9812" s="33" t="s">
        <v>29</v>
      </c>
      <c r="B9812" s="33" t="s">
        <v>553</v>
      </c>
      <c r="C9812" s="34">
        <v>10</v>
      </c>
      <c r="D9812" s="33" t="s">
        <v>74</v>
      </c>
      <c r="E9812" s="33" t="s">
        <v>10094</v>
      </c>
      <c r="F9812" s="35">
        <v>27111702</v>
      </c>
      <c r="G9812" s="33" t="s">
        <v>467</v>
      </c>
      <c r="H9812" s="33">
        <v>2</v>
      </c>
      <c r="I9812" s="33">
        <v>7</v>
      </c>
      <c r="J9812" s="36">
        <v>1</v>
      </c>
      <c r="K9812" s="37">
        <v>1148350</v>
      </c>
      <c r="L9812" s="38" t="s">
        <v>15</v>
      </c>
      <c r="M9812" s="38" t="s">
        <v>13</v>
      </c>
    </row>
    <row r="9813" spans="1:13" s="39" customFormat="1" ht="12.75" x14ac:dyDescent="0.2">
      <c r="A9813" s="33" t="s">
        <v>29</v>
      </c>
      <c r="B9813" s="33" t="s">
        <v>553</v>
      </c>
      <c r="C9813" s="34">
        <v>10</v>
      </c>
      <c r="D9813" s="33" t="s">
        <v>74</v>
      </c>
      <c r="E9813" s="33" t="s">
        <v>10110</v>
      </c>
      <c r="F9813" s="35">
        <v>27111702</v>
      </c>
      <c r="G9813" s="33" t="s">
        <v>467</v>
      </c>
      <c r="H9813" s="33">
        <v>2</v>
      </c>
      <c r="I9813" s="33">
        <v>7</v>
      </c>
      <c r="J9813" s="36">
        <v>1</v>
      </c>
      <c r="K9813" s="37">
        <v>745535</v>
      </c>
      <c r="L9813" s="38" t="s">
        <v>15</v>
      </c>
      <c r="M9813" s="38" t="s">
        <v>13</v>
      </c>
    </row>
    <row r="9814" spans="1:13" s="39" customFormat="1" ht="12.75" x14ac:dyDescent="0.2">
      <c r="A9814" s="33" t="s">
        <v>29</v>
      </c>
      <c r="B9814" s="33" t="s">
        <v>553</v>
      </c>
      <c r="C9814" s="34">
        <v>10</v>
      </c>
      <c r="D9814" s="33" t="s">
        <v>74</v>
      </c>
      <c r="E9814" s="33" t="s">
        <v>14348</v>
      </c>
      <c r="F9814" s="35">
        <v>24112400</v>
      </c>
      <c r="G9814" s="33" t="s">
        <v>467</v>
      </c>
      <c r="H9814" s="33">
        <v>2</v>
      </c>
      <c r="I9814" s="33">
        <v>7</v>
      </c>
      <c r="J9814" s="36">
        <v>2</v>
      </c>
      <c r="K9814" s="37">
        <v>1200000</v>
      </c>
      <c r="L9814" s="38" t="s">
        <v>15</v>
      </c>
      <c r="M9814" s="38" t="s">
        <v>13</v>
      </c>
    </row>
    <row r="9815" spans="1:13" s="39" customFormat="1" ht="12.75" x14ac:dyDescent="0.2">
      <c r="A9815" s="33" t="s">
        <v>29</v>
      </c>
      <c r="B9815" s="33" t="s">
        <v>553</v>
      </c>
      <c r="C9815" s="34">
        <v>10</v>
      </c>
      <c r="D9815" s="33" t="s">
        <v>74</v>
      </c>
      <c r="E9815" s="33" t="s">
        <v>14349</v>
      </c>
      <c r="F9815" s="35">
        <v>20111611</v>
      </c>
      <c r="G9815" s="33" t="s">
        <v>467</v>
      </c>
      <c r="H9815" s="33">
        <v>2</v>
      </c>
      <c r="I9815" s="33">
        <v>7</v>
      </c>
      <c r="J9815" s="36">
        <v>1</v>
      </c>
      <c r="K9815" s="37">
        <v>700000</v>
      </c>
      <c r="L9815" s="38" t="s">
        <v>15</v>
      </c>
      <c r="M9815" s="38" t="s">
        <v>13</v>
      </c>
    </row>
    <row r="9816" spans="1:13" s="39" customFormat="1" ht="12.75" x14ac:dyDescent="0.2">
      <c r="A9816" s="33" t="s">
        <v>29</v>
      </c>
      <c r="B9816" s="33" t="s">
        <v>553</v>
      </c>
      <c r="C9816" s="34">
        <v>10</v>
      </c>
      <c r="D9816" s="33" t="s">
        <v>74</v>
      </c>
      <c r="E9816" s="33" t="s">
        <v>10111</v>
      </c>
      <c r="F9816" s="35">
        <v>27111702</v>
      </c>
      <c r="G9816" s="33" t="s">
        <v>467</v>
      </c>
      <c r="H9816" s="33">
        <v>2</v>
      </c>
      <c r="I9816" s="33">
        <v>7</v>
      </c>
      <c r="J9816" s="36">
        <v>1</v>
      </c>
      <c r="K9816" s="37">
        <v>2867900</v>
      </c>
      <c r="L9816" s="38" t="s">
        <v>15</v>
      </c>
      <c r="M9816" s="38" t="s">
        <v>13</v>
      </c>
    </row>
    <row r="9817" spans="1:13" s="39" customFormat="1" ht="12.75" x14ac:dyDescent="0.2">
      <c r="A9817" s="33" t="s">
        <v>29</v>
      </c>
      <c r="B9817" s="33" t="s">
        <v>553</v>
      </c>
      <c r="C9817" s="34">
        <v>10</v>
      </c>
      <c r="D9817" s="33" t="s">
        <v>74</v>
      </c>
      <c r="E9817" s="33" t="s">
        <v>10112</v>
      </c>
      <c r="F9817" s="35">
        <v>27111702</v>
      </c>
      <c r="G9817" s="33" t="s">
        <v>467</v>
      </c>
      <c r="H9817" s="33">
        <v>2</v>
      </c>
      <c r="I9817" s="33">
        <v>7</v>
      </c>
      <c r="J9817" s="36">
        <v>1</v>
      </c>
      <c r="K9817" s="37">
        <v>1147755</v>
      </c>
      <c r="L9817" s="38" t="s">
        <v>15</v>
      </c>
      <c r="M9817" s="38" t="s">
        <v>13</v>
      </c>
    </row>
    <row r="9818" spans="1:13" s="39" customFormat="1" ht="12.75" x14ac:dyDescent="0.2">
      <c r="A9818" s="33" t="s">
        <v>29</v>
      </c>
      <c r="B9818" s="33" t="s">
        <v>553</v>
      </c>
      <c r="C9818" s="34">
        <v>10</v>
      </c>
      <c r="D9818" s="33" t="s">
        <v>74</v>
      </c>
      <c r="E9818" s="33" t="s">
        <v>10113</v>
      </c>
      <c r="F9818" s="35">
        <v>20142903</v>
      </c>
      <c r="G9818" s="33" t="s">
        <v>467</v>
      </c>
      <c r="H9818" s="33">
        <v>2</v>
      </c>
      <c r="I9818" s="33">
        <v>7</v>
      </c>
      <c r="J9818" s="36">
        <v>2</v>
      </c>
      <c r="K9818" s="37">
        <v>343910</v>
      </c>
      <c r="L9818" s="38" t="s">
        <v>15</v>
      </c>
      <c r="M9818" s="38" t="s">
        <v>13</v>
      </c>
    </row>
    <row r="9819" spans="1:13" s="39" customFormat="1" ht="12.75" x14ac:dyDescent="0.2">
      <c r="A9819" s="33" t="s">
        <v>29</v>
      </c>
      <c r="B9819" s="33" t="s">
        <v>553</v>
      </c>
      <c r="C9819" s="34">
        <v>10</v>
      </c>
      <c r="D9819" s="33" t="s">
        <v>74</v>
      </c>
      <c r="E9819" s="33" t="s">
        <v>10114</v>
      </c>
      <c r="F9819" s="35">
        <v>23271810</v>
      </c>
      <c r="G9819" s="33" t="s">
        <v>467</v>
      </c>
      <c r="H9819" s="33">
        <v>2</v>
      </c>
      <c r="I9819" s="33">
        <v>7</v>
      </c>
      <c r="J9819" s="36">
        <v>1</v>
      </c>
      <c r="K9819" s="37">
        <v>171955</v>
      </c>
      <c r="L9819" s="38" t="s">
        <v>15</v>
      </c>
      <c r="M9819" s="38" t="s">
        <v>13</v>
      </c>
    </row>
    <row r="9820" spans="1:13" s="39" customFormat="1" ht="12.75" x14ac:dyDescent="0.2">
      <c r="A9820" s="33" t="s">
        <v>29</v>
      </c>
      <c r="B9820" s="33" t="s">
        <v>553</v>
      </c>
      <c r="C9820" s="34">
        <v>10</v>
      </c>
      <c r="D9820" s="33" t="s">
        <v>74</v>
      </c>
      <c r="E9820" s="33" t="s">
        <v>10115</v>
      </c>
      <c r="F9820" s="35">
        <v>27112128</v>
      </c>
      <c r="G9820" s="33" t="s">
        <v>467</v>
      </c>
      <c r="H9820" s="33">
        <v>2</v>
      </c>
      <c r="I9820" s="33">
        <v>7</v>
      </c>
      <c r="J9820" s="36">
        <v>2</v>
      </c>
      <c r="K9820" s="37">
        <v>229670</v>
      </c>
      <c r="L9820" s="38" t="s">
        <v>15</v>
      </c>
      <c r="M9820" s="38" t="s">
        <v>13</v>
      </c>
    </row>
    <row r="9821" spans="1:13" s="39" customFormat="1" ht="12.75" x14ac:dyDescent="0.2">
      <c r="A9821" s="33" t="s">
        <v>29</v>
      </c>
      <c r="B9821" s="33" t="s">
        <v>553</v>
      </c>
      <c r="C9821" s="34">
        <v>10</v>
      </c>
      <c r="D9821" s="33" t="s">
        <v>74</v>
      </c>
      <c r="E9821" s="33" t="s">
        <v>10116</v>
      </c>
      <c r="F9821" s="35">
        <v>27112113</v>
      </c>
      <c r="G9821" s="33" t="s">
        <v>467</v>
      </c>
      <c r="H9821" s="33">
        <v>2</v>
      </c>
      <c r="I9821" s="33">
        <v>7</v>
      </c>
      <c r="J9821" s="36">
        <v>1</v>
      </c>
      <c r="K9821" s="37">
        <v>206465</v>
      </c>
      <c r="L9821" s="38" t="s">
        <v>15</v>
      </c>
      <c r="M9821" s="38" t="s">
        <v>13</v>
      </c>
    </row>
    <row r="9822" spans="1:13" s="39" customFormat="1" ht="12.75" x14ac:dyDescent="0.2">
      <c r="A9822" s="33" t="s">
        <v>29</v>
      </c>
      <c r="B9822" s="33" t="s">
        <v>553</v>
      </c>
      <c r="C9822" s="34">
        <v>10</v>
      </c>
      <c r="D9822" s="33" t="s">
        <v>74</v>
      </c>
      <c r="E9822" s="33" t="s">
        <v>10117</v>
      </c>
      <c r="F9822" s="35">
        <v>27112128</v>
      </c>
      <c r="G9822" s="33" t="s">
        <v>467</v>
      </c>
      <c r="H9822" s="33">
        <v>2</v>
      </c>
      <c r="I9822" s="33">
        <v>7</v>
      </c>
      <c r="J9822" s="36">
        <v>1</v>
      </c>
      <c r="K9822" s="37">
        <v>61880</v>
      </c>
      <c r="L9822" s="38" t="s">
        <v>15</v>
      </c>
      <c r="M9822" s="38" t="s">
        <v>13</v>
      </c>
    </row>
    <row r="9823" spans="1:13" s="39" customFormat="1" ht="12.75" x14ac:dyDescent="0.2">
      <c r="A9823" s="33" t="s">
        <v>29</v>
      </c>
      <c r="B9823" s="33" t="s">
        <v>553</v>
      </c>
      <c r="C9823" s="34">
        <v>10</v>
      </c>
      <c r="D9823" s="33" t="s">
        <v>74</v>
      </c>
      <c r="E9823" s="33" t="s">
        <v>10118</v>
      </c>
      <c r="F9823" s="35">
        <v>41103311</v>
      </c>
      <c r="G9823" s="33" t="s">
        <v>467</v>
      </c>
      <c r="H9823" s="33">
        <v>2</v>
      </c>
      <c r="I9823" s="33">
        <v>7</v>
      </c>
      <c r="J9823" s="36">
        <v>1</v>
      </c>
      <c r="K9823" s="37">
        <v>745535</v>
      </c>
      <c r="L9823" s="38" t="s">
        <v>15</v>
      </c>
      <c r="M9823" s="38" t="s">
        <v>13</v>
      </c>
    </row>
    <row r="9824" spans="1:13" s="39" customFormat="1" ht="12.75" x14ac:dyDescent="0.2">
      <c r="A9824" s="33" t="s">
        <v>29</v>
      </c>
      <c r="B9824" s="33" t="s">
        <v>553</v>
      </c>
      <c r="C9824" s="34">
        <v>10</v>
      </c>
      <c r="D9824" s="33" t="s">
        <v>74</v>
      </c>
      <c r="E9824" s="33" t="s">
        <v>10119</v>
      </c>
      <c r="F9824" s="35">
        <v>20121127</v>
      </c>
      <c r="G9824" s="33" t="s">
        <v>467</v>
      </c>
      <c r="H9824" s="33">
        <v>2</v>
      </c>
      <c r="I9824" s="33">
        <v>7</v>
      </c>
      <c r="J9824" s="36">
        <v>2</v>
      </c>
      <c r="K9824" s="37">
        <v>343910</v>
      </c>
      <c r="L9824" s="38" t="s">
        <v>15</v>
      </c>
      <c r="M9824" s="38" t="s">
        <v>13</v>
      </c>
    </row>
    <row r="9825" spans="1:13" s="39" customFormat="1" ht="12.75" x14ac:dyDescent="0.2">
      <c r="A9825" s="33" t="s">
        <v>29</v>
      </c>
      <c r="B9825" s="33" t="s">
        <v>553</v>
      </c>
      <c r="C9825" s="34">
        <v>10</v>
      </c>
      <c r="D9825" s="33" t="s">
        <v>74</v>
      </c>
      <c r="E9825" s="33" t="s">
        <v>10120</v>
      </c>
      <c r="F9825" s="35">
        <v>27131502</v>
      </c>
      <c r="G9825" s="33" t="s">
        <v>467</v>
      </c>
      <c r="H9825" s="33">
        <v>2</v>
      </c>
      <c r="I9825" s="33">
        <v>7</v>
      </c>
      <c r="J9825" s="36">
        <v>3</v>
      </c>
      <c r="K9825" s="37">
        <v>515865</v>
      </c>
      <c r="L9825" s="38" t="s">
        <v>15</v>
      </c>
      <c r="M9825" s="38" t="s">
        <v>13</v>
      </c>
    </row>
    <row r="9826" spans="1:13" s="39" customFormat="1" ht="12.75" x14ac:dyDescent="0.2">
      <c r="A9826" s="33" t="s">
        <v>29</v>
      </c>
      <c r="B9826" s="33" t="s">
        <v>553</v>
      </c>
      <c r="C9826" s="34">
        <v>10</v>
      </c>
      <c r="D9826" s="33" t="s">
        <v>74</v>
      </c>
      <c r="E9826" s="33" t="s">
        <v>10121</v>
      </c>
      <c r="F9826" s="35">
        <v>27111729</v>
      </c>
      <c r="G9826" s="33" t="s">
        <v>467</v>
      </c>
      <c r="H9826" s="33">
        <v>2</v>
      </c>
      <c r="I9826" s="33">
        <v>7</v>
      </c>
      <c r="J9826" s="36">
        <v>1</v>
      </c>
      <c r="K9826" s="37">
        <v>401625</v>
      </c>
      <c r="L9826" s="38" t="s">
        <v>15</v>
      </c>
      <c r="M9826" s="38" t="s">
        <v>13</v>
      </c>
    </row>
    <row r="9827" spans="1:13" s="39" customFormat="1" ht="12.75" x14ac:dyDescent="0.2">
      <c r="A9827" s="33" t="s">
        <v>29</v>
      </c>
      <c r="B9827" s="33" t="s">
        <v>553</v>
      </c>
      <c r="C9827" s="34">
        <v>10</v>
      </c>
      <c r="D9827" s="33" t="s">
        <v>74</v>
      </c>
      <c r="E9827" s="33" t="s">
        <v>3396</v>
      </c>
      <c r="F9827" s="35">
        <v>27111729</v>
      </c>
      <c r="G9827" s="33" t="s">
        <v>467</v>
      </c>
      <c r="H9827" s="33">
        <v>2</v>
      </c>
      <c r="I9827" s="33">
        <v>7</v>
      </c>
      <c r="J9827" s="36">
        <v>1</v>
      </c>
      <c r="K9827" s="37">
        <v>286790</v>
      </c>
      <c r="L9827" s="38" t="s">
        <v>15</v>
      </c>
      <c r="M9827" s="38" t="s">
        <v>13</v>
      </c>
    </row>
    <row r="9828" spans="1:13" s="39" customFormat="1" ht="12.75" x14ac:dyDescent="0.2">
      <c r="A9828" s="33" t="s">
        <v>29</v>
      </c>
      <c r="B9828" s="33" t="s">
        <v>553</v>
      </c>
      <c r="C9828" s="34">
        <v>10</v>
      </c>
      <c r="D9828" s="33" t="s">
        <v>74</v>
      </c>
      <c r="E9828" s="33" t="s">
        <v>10122</v>
      </c>
      <c r="F9828" s="35">
        <v>27111729</v>
      </c>
      <c r="G9828" s="33" t="s">
        <v>467</v>
      </c>
      <c r="H9828" s="33">
        <v>2</v>
      </c>
      <c r="I9828" s="33">
        <v>7</v>
      </c>
      <c r="J9828" s="36">
        <v>1</v>
      </c>
      <c r="K9828" s="37">
        <v>344207.5</v>
      </c>
      <c r="L9828" s="38" t="s">
        <v>15</v>
      </c>
      <c r="M9828" s="38" t="s">
        <v>13</v>
      </c>
    </row>
    <row r="9829" spans="1:13" s="39" customFormat="1" ht="12.75" x14ac:dyDescent="0.2">
      <c r="A9829" s="33" t="s">
        <v>29</v>
      </c>
      <c r="B9829" s="33" t="s">
        <v>553</v>
      </c>
      <c r="C9829" s="34">
        <v>10</v>
      </c>
      <c r="D9829" s="33" t="s">
        <v>74</v>
      </c>
      <c r="E9829" s="33" t="s">
        <v>10123</v>
      </c>
      <c r="F9829" s="35">
        <v>27112822</v>
      </c>
      <c r="G9829" s="33" t="s">
        <v>467</v>
      </c>
      <c r="H9829" s="33">
        <v>2</v>
      </c>
      <c r="I9829" s="33">
        <v>7</v>
      </c>
      <c r="J9829" s="36">
        <v>1</v>
      </c>
      <c r="K9829" s="37">
        <v>171955</v>
      </c>
      <c r="L9829" s="38" t="s">
        <v>15</v>
      </c>
      <c r="M9829" s="38" t="s">
        <v>13</v>
      </c>
    </row>
    <row r="9830" spans="1:13" s="39" customFormat="1" ht="12.75" x14ac:dyDescent="0.2">
      <c r="A9830" s="33" t="s">
        <v>29</v>
      </c>
      <c r="B9830" s="33" t="s">
        <v>554</v>
      </c>
      <c r="C9830" s="34">
        <v>16</v>
      </c>
      <c r="D9830" s="33" t="s">
        <v>75</v>
      </c>
      <c r="E9830" s="33" t="s">
        <v>773</v>
      </c>
      <c r="F9830" s="35">
        <v>52161505</v>
      </c>
      <c r="G9830" s="33" t="s">
        <v>15071</v>
      </c>
      <c r="H9830" s="33">
        <v>4</v>
      </c>
      <c r="I9830" s="33">
        <v>5</v>
      </c>
      <c r="J9830" s="36">
        <v>2</v>
      </c>
      <c r="K9830" s="37">
        <v>5999800</v>
      </c>
      <c r="L9830" s="38" t="s">
        <v>15</v>
      </c>
      <c r="M9830" s="38" t="s">
        <v>13</v>
      </c>
    </row>
    <row r="9831" spans="1:13" s="39" customFormat="1" ht="12.75" x14ac:dyDescent="0.2">
      <c r="A9831" s="33" t="s">
        <v>29</v>
      </c>
      <c r="B9831" s="33" t="s">
        <v>554</v>
      </c>
      <c r="C9831" s="34">
        <v>10</v>
      </c>
      <c r="D9831" s="33" t="s">
        <v>75</v>
      </c>
      <c r="E9831" s="33" t="s">
        <v>10124</v>
      </c>
      <c r="F9831" s="35">
        <v>45111600</v>
      </c>
      <c r="G9831" s="33" t="s">
        <v>15071</v>
      </c>
      <c r="H9831" s="33">
        <v>1</v>
      </c>
      <c r="I9831" s="33">
        <v>6</v>
      </c>
      <c r="J9831" s="36">
        <v>2</v>
      </c>
      <c r="K9831" s="37">
        <v>7400000</v>
      </c>
      <c r="L9831" s="38" t="s">
        <v>15</v>
      </c>
      <c r="M9831" s="38" t="s">
        <v>13</v>
      </c>
    </row>
    <row r="9832" spans="1:13" s="39" customFormat="1" ht="12.75" x14ac:dyDescent="0.2">
      <c r="A9832" s="33" t="s">
        <v>29</v>
      </c>
      <c r="B9832" s="33" t="s">
        <v>554</v>
      </c>
      <c r="C9832" s="34">
        <v>10</v>
      </c>
      <c r="D9832" s="33" t="s">
        <v>75</v>
      </c>
      <c r="E9832" s="33" t="s">
        <v>10125</v>
      </c>
      <c r="F9832" s="35">
        <v>52161500</v>
      </c>
      <c r="G9832" s="33" t="s">
        <v>15071</v>
      </c>
      <c r="H9832" s="33">
        <v>1</v>
      </c>
      <c r="I9832" s="33">
        <v>6</v>
      </c>
      <c r="J9832" s="36">
        <v>4</v>
      </c>
      <c r="K9832" s="37">
        <v>2598120</v>
      </c>
      <c r="L9832" s="38" t="s">
        <v>15</v>
      </c>
      <c r="M9832" s="38" t="s">
        <v>13</v>
      </c>
    </row>
    <row r="9833" spans="1:13" s="39" customFormat="1" ht="12.75" x14ac:dyDescent="0.2">
      <c r="A9833" s="33" t="s">
        <v>29</v>
      </c>
      <c r="B9833" s="33" t="s">
        <v>554</v>
      </c>
      <c r="C9833" s="34">
        <v>10</v>
      </c>
      <c r="D9833" s="33" t="s">
        <v>75</v>
      </c>
      <c r="E9833" s="33" t="s">
        <v>10126</v>
      </c>
      <c r="F9833" s="35">
        <v>52161500</v>
      </c>
      <c r="G9833" s="33" t="s">
        <v>15071</v>
      </c>
      <c r="H9833" s="33">
        <v>1</v>
      </c>
      <c r="I9833" s="33">
        <v>6</v>
      </c>
      <c r="J9833" s="36">
        <v>3</v>
      </c>
      <c r="K9833" s="37">
        <v>12000000</v>
      </c>
      <c r="L9833" s="38" t="s">
        <v>15</v>
      </c>
      <c r="M9833" s="38" t="s">
        <v>13</v>
      </c>
    </row>
    <row r="9834" spans="1:13" s="39" customFormat="1" ht="12.75" x14ac:dyDescent="0.2">
      <c r="A9834" s="33" t="s">
        <v>29</v>
      </c>
      <c r="B9834" s="33" t="s">
        <v>554</v>
      </c>
      <c r="C9834" s="34">
        <v>10</v>
      </c>
      <c r="D9834" s="33" t="s">
        <v>75</v>
      </c>
      <c r="E9834" s="33" t="s">
        <v>10127</v>
      </c>
      <c r="F9834" s="35">
        <v>45111603</v>
      </c>
      <c r="G9834" s="33" t="s">
        <v>15071</v>
      </c>
      <c r="H9834" s="33">
        <v>1</v>
      </c>
      <c r="I9834" s="33">
        <v>6</v>
      </c>
      <c r="J9834" s="36">
        <v>2</v>
      </c>
      <c r="K9834" s="37">
        <v>1480000</v>
      </c>
      <c r="L9834" s="38" t="s">
        <v>15</v>
      </c>
      <c r="M9834" s="38" t="s">
        <v>13</v>
      </c>
    </row>
    <row r="9835" spans="1:13" s="39" customFormat="1" ht="12.75" x14ac:dyDescent="0.2">
      <c r="A9835" s="33" t="s">
        <v>29</v>
      </c>
      <c r="B9835" s="33" t="s">
        <v>554</v>
      </c>
      <c r="C9835" s="34">
        <v>10</v>
      </c>
      <c r="D9835" s="33" t="s">
        <v>75</v>
      </c>
      <c r="E9835" s="33" t="s">
        <v>14350</v>
      </c>
      <c r="F9835" s="35">
        <v>52161505</v>
      </c>
      <c r="G9835" s="33" t="s">
        <v>15071</v>
      </c>
      <c r="H9835" s="33">
        <v>1</v>
      </c>
      <c r="I9835" s="33">
        <v>6</v>
      </c>
      <c r="J9835" s="36">
        <v>1</v>
      </c>
      <c r="K9835" s="37">
        <v>1156680</v>
      </c>
      <c r="L9835" s="38" t="s">
        <v>15</v>
      </c>
      <c r="M9835" s="38" t="s">
        <v>13</v>
      </c>
    </row>
    <row r="9836" spans="1:13" s="39" customFormat="1" ht="12.75" x14ac:dyDescent="0.2">
      <c r="A9836" s="33" t="s">
        <v>29</v>
      </c>
      <c r="B9836" s="33" t="s">
        <v>554</v>
      </c>
      <c r="C9836" s="34">
        <v>10</v>
      </c>
      <c r="D9836" s="33" t="s">
        <v>75</v>
      </c>
      <c r="E9836" s="33" t="s">
        <v>14351</v>
      </c>
      <c r="F9836" s="35">
        <v>45111600</v>
      </c>
      <c r="G9836" s="33" t="s">
        <v>15071</v>
      </c>
      <c r="H9836" s="33">
        <v>1</v>
      </c>
      <c r="I9836" s="33">
        <v>6</v>
      </c>
      <c r="J9836" s="36">
        <v>1</v>
      </c>
      <c r="K9836" s="37">
        <v>3235610</v>
      </c>
      <c r="L9836" s="38" t="s">
        <v>15</v>
      </c>
      <c r="M9836" s="38" t="s">
        <v>13</v>
      </c>
    </row>
    <row r="9837" spans="1:13" s="39" customFormat="1" ht="12.75" x14ac:dyDescent="0.2">
      <c r="A9837" s="33" t="s">
        <v>29</v>
      </c>
      <c r="B9837" s="33" t="s">
        <v>554</v>
      </c>
      <c r="C9837" s="34">
        <v>10</v>
      </c>
      <c r="D9837" s="33" t="s">
        <v>75</v>
      </c>
      <c r="E9837" s="33" t="s">
        <v>14352</v>
      </c>
      <c r="F9837" s="35">
        <v>52161533</v>
      </c>
      <c r="G9837" s="33" t="s">
        <v>15071</v>
      </c>
      <c r="H9837" s="33">
        <v>1</v>
      </c>
      <c r="I9837" s="33">
        <v>6</v>
      </c>
      <c r="J9837" s="36">
        <v>2</v>
      </c>
      <c r="K9837" s="37">
        <v>373660</v>
      </c>
      <c r="L9837" s="38" t="s">
        <v>15</v>
      </c>
      <c r="M9837" s="38" t="s">
        <v>13</v>
      </c>
    </row>
    <row r="9838" spans="1:13" s="39" customFormat="1" ht="12.75" x14ac:dyDescent="0.2">
      <c r="A9838" s="33" t="s">
        <v>29</v>
      </c>
      <c r="B9838" s="33" t="s">
        <v>554</v>
      </c>
      <c r="C9838" s="34">
        <v>10</v>
      </c>
      <c r="D9838" s="33" t="s">
        <v>75</v>
      </c>
      <c r="E9838" s="33" t="s">
        <v>14353</v>
      </c>
      <c r="F9838" s="35">
        <v>45121504</v>
      </c>
      <c r="G9838" s="33" t="s">
        <v>15071</v>
      </c>
      <c r="H9838" s="33">
        <v>1</v>
      </c>
      <c r="I9838" s="33">
        <v>6</v>
      </c>
      <c r="J9838" s="36">
        <v>2</v>
      </c>
      <c r="K9838" s="37">
        <v>1253070</v>
      </c>
      <c r="L9838" s="38" t="s">
        <v>15</v>
      </c>
      <c r="M9838" s="38" t="s">
        <v>13</v>
      </c>
    </row>
    <row r="9839" spans="1:13" s="39" customFormat="1" ht="12.75" x14ac:dyDescent="0.2">
      <c r="A9839" s="33" t="s">
        <v>29</v>
      </c>
      <c r="B9839" s="33" t="s">
        <v>554</v>
      </c>
      <c r="C9839" s="34">
        <v>10</v>
      </c>
      <c r="D9839" s="33" t="s">
        <v>75</v>
      </c>
      <c r="E9839" s="33" t="s">
        <v>14354</v>
      </c>
      <c r="F9839" s="35">
        <v>60101732</v>
      </c>
      <c r="G9839" s="33" t="s">
        <v>15071</v>
      </c>
      <c r="H9839" s="33">
        <v>1</v>
      </c>
      <c r="I9839" s="33">
        <v>6</v>
      </c>
      <c r="J9839" s="36">
        <v>2</v>
      </c>
      <c r="K9839" s="37">
        <v>214200</v>
      </c>
      <c r="L9839" s="38" t="s">
        <v>15</v>
      </c>
      <c r="M9839" s="38" t="s">
        <v>13</v>
      </c>
    </row>
    <row r="9840" spans="1:13" s="39" customFormat="1" ht="12.75" x14ac:dyDescent="0.2">
      <c r="A9840" s="33" t="s">
        <v>29</v>
      </c>
      <c r="B9840" s="33" t="s">
        <v>554</v>
      </c>
      <c r="C9840" s="34">
        <v>10</v>
      </c>
      <c r="D9840" s="33" t="s">
        <v>75</v>
      </c>
      <c r="E9840" s="33" t="s">
        <v>14355</v>
      </c>
      <c r="F9840" s="35">
        <v>45111616</v>
      </c>
      <c r="G9840" s="33" t="s">
        <v>15071</v>
      </c>
      <c r="H9840" s="33">
        <v>1</v>
      </c>
      <c r="I9840" s="33">
        <v>6</v>
      </c>
      <c r="J9840" s="36">
        <v>1</v>
      </c>
      <c r="K9840" s="37">
        <v>9205245</v>
      </c>
      <c r="L9840" s="38" t="s">
        <v>15</v>
      </c>
      <c r="M9840" s="38" t="s">
        <v>13</v>
      </c>
    </row>
    <row r="9841" spans="1:13" s="39" customFormat="1" ht="12.75" x14ac:dyDescent="0.2">
      <c r="A9841" s="33" t="s">
        <v>29</v>
      </c>
      <c r="B9841" s="33" t="s">
        <v>554</v>
      </c>
      <c r="C9841" s="34">
        <v>10</v>
      </c>
      <c r="D9841" s="33" t="s">
        <v>75</v>
      </c>
      <c r="E9841" s="33" t="s">
        <v>10128</v>
      </c>
      <c r="F9841" s="35">
        <v>52161500</v>
      </c>
      <c r="G9841" s="33" t="s">
        <v>15071</v>
      </c>
      <c r="H9841" s="33">
        <v>1</v>
      </c>
      <c r="I9841" s="33">
        <v>6</v>
      </c>
      <c r="J9841" s="36">
        <v>1</v>
      </c>
      <c r="K9841" s="37">
        <v>2204935</v>
      </c>
      <c r="L9841" s="38" t="s">
        <v>12</v>
      </c>
      <c r="M9841" s="38" t="s">
        <v>13</v>
      </c>
    </row>
    <row r="9842" spans="1:13" s="39" customFormat="1" ht="12.75" x14ac:dyDescent="0.2">
      <c r="A9842" s="33" t="s">
        <v>29</v>
      </c>
      <c r="B9842" s="33" t="s">
        <v>555</v>
      </c>
      <c r="C9842" s="34">
        <v>10</v>
      </c>
      <c r="D9842" s="33" t="s">
        <v>76</v>
      </c>
      <c r="E9842" s="33" t="s">
        <v>10129</v>
      </c>
      <c r="F9842" s="35">
        <v>43211500</v>
      </c>
      <c r="G9842" s="33" t="s">
        <v>15071</v>
      </c>
      <c r="H9842" s="33">
        <v>1</v>
      </c>
      <c r="I9842" s="33">
        <v>6</v>
      </c>
      <c r="J9842" s="36">
        <v>4</v>
      </c>
      <c r="K9842" s="37">
        <v>26600000</v>
      </c>
      <c r="L9842" s="38" t="s">
        <v>15</v>
      </c>
      <c r="M9842" s="38" t="s">
        <v>13</v>
      </c>
    </row>
    <row r="9843" spans="1:13" s="39" customFormat="1" ht="12.75" x14ac:dyDescent="0.2">
      <c r="A9843" s="33" t="s">
        <v>29</v>
      </c>
      <c r="B9843" s="33" t="s">
        <v>555</v>
      </c>
      <c r="C9843" s="34">
        <v>10</v>
      </c>
      <c r="D9843" s="33" t="s">
        <v>76</v>
      </c>
      <c r="E9843" s="33" t="s">
        <v>14356</v>
      </c>
      <c r="F9843" s="35">
        <v>43211711</v>
      </c>
      <c r="G9843" s="33" t="s">
        <v>15071</v>
      </c>
      <c r="H9843" s="33">
        <v>1</v>
      </c>
      <c r="I9843" s="33">
        <v>6</v>
      </c>
      <c r="J9843" s="36">
        <v>1</v>
      </c>
      <c r="K9843" s="37">
        <v>3689000</v>
      </c>
      <c r="L9843" s="38" t="s">
        <v>15</v>
      </c>
      <c r="M9843" s="38" t="s">
        <v>13</v>
      </c>
    </row>
    <row r="9844" spans="1:13" s="39" customFormat="1" ht="12.75" x14ac:dyDescent="0.2">
      <c r="A9844" s="33" t="s">
        <v>29</v>
      </c>
      <c r="B9844" s="33" t="s">
        <v>555</v>
      </c>
      <c r="C9844" s="34">
        <v>10</v>
      </c>
      <c r="D9844" s="33" t="s">
        <v>76</v>
      </c>
      <c r="E9844" s="33" t="s">
        <v>6650</v>
      </c>
      <c r="F9844" s="35">
        <v>43212100</v>
      </c>
      <c r="G9844" s="33" t="s">
        <v>15071</v>
      </c>
      <c r="H9844" s="33">
        <v>1</v>
      </c>
      <c r="I9844" s="33">
        <v>6</v>
      </c>
      <c r="J9844" s="36">
        <v>1</v>
      </c>
      <c r="K9844" s="37">
        <v>655452</v>
      </c>
      <c r="L9844" s="38" t="s">
        <v>15</v>
      </c>
      <c r="M9844" s="38" t="s">
        <v>13</v>
      </c>
    </row>
    <row r="9845" spans="1:13" s="39" customFormat="1" ht="12.75" x14ac:dyDescent="0.2">
      <c r="A9845" s="33" t="s">
        <v>29</v>
      </c>
      <c r="B9845" s="33" t="s">
        <v>555</v>
      </c>
      <c r="C9845" s="34">
        <v>10</v>
      </c>
      <c r="D9845" s="33" t="s">
        <v>76</v>
      </c>
      <c r="E9845" s="33" t="s">
        <v>10130</v>
      </c>
      <c r="F9845" s="35">
        <v>43212100</v>
      </c>
      <c r="G9845" s="33" t="s">
        <v>15071</v>
      </c>
      <c r="H9845" s="33">
        <v>1</v>
      </c>
      <c r="I9845" s="33">
        <v>6</v>
      </c>
      <c r="J9845" s="36">
        <v>1</v>
      </c>
      <c r="K9845" s="37">
        <v>429053</v>
      </c>
      <c r="L9845" s="38" t="s">
        <v>12</v>
      </c>
      <c r="M9845" s="38" t="s">
        <v>13</v>
      </c>
    </row>
    <row r="9846" spans="1:13" s="39" customFormat="1" ht="12.75" x14ac:dyDescent="0.2">
      <c r="A9846" s="33" t="s">
        <v>29</v>
      </c>
      <c r="B9846" s="33" t="s">
        <v>556</v>
      </c>
      <c r="C9846" s="34">
        <v>10</v>
      </c>
      <c r="D9846" s="33" t="s">
        <v>129</v>
      </c>
      <c r="E9846" s="33" t="s">
        <v>10131</v>
      </c>
      <c r="F9846" s="35">
        <v>43232000</v>
      </c>
      <c r="G9846" s="33" t="s">
        <v>15071</v>
      </c>
      <c r="H9846" s="33">
        <v>1</v>
      </c>
      <c r="I9846" s="33">
        <v>6</v>
      </c>
      <c r="J9846" s="36">
        <v>4</v>
      </c>
      <c r="K9846" s="37">
        <v>4000000</v>
      </c>
      <c r="L9846" s="38" t="s">
        <v>15</v>
      </c>
      <c r="M9846" s="38" t="s">
        <v>13</v>
      </c>
    </row>
    <row r="9847" spans="1:13" s="39" customFormat="1" ht="12.75" x14ac:dyDescent="0.2">
      <c r="A9847" s="33" t="s">
        <v>29</v>
      </c>
      <c r="B9847" s="33" t="s">
        <v>556</v>
      </c>
      <c r="C9847" s="34">
        <v>10</v>
      </c>
      <c r="D9847" s="33" t="s">
        <v>129</v>
      </c>
      <c r="E9847" s="33" t="s">
        <v>10132</v>
      </c>
      <c r="F9847" s="35">
        <v>43232000</v>
      </c>
      <c r="G9847" s="33" t="s">
        <v>15071</v>
      </c>
      <c r="H9847" s="33">
        <v>1</v>
      </c>
      <c r="I9847" s="33">
        <v>6</v>
      </c>
      <c r="J9847" s="36">
        <v>4</v>
      </c>
      <c r="K9847" s="37">
        <v>2400000</v>
      </c>
      <c r="L9847" s="38" t="s">
        <v>15</v>
      </c>
      <c r="M9847" s="38" t="s">
        <v>13</v>
      </c>
    </row>
    <row r="9848" spans="1:13" s="39" customFormat="1" ht="12.75" x14ac:dyDescent="0.2">
      <c r="A9848" s="33" t="s">
        <v>29</v>
      </c>
      <c r="B9848" s="33" t="s">
        <v>556</v>
      </c>
      <c r="C9848" s="34">
        <v>10</v>
      </c>
      <c r="D9848" s="33" t="s">
        <v>129</v>
      </c>
      <c r="E9848" s="33" t="s">
        <v>14357</v>
      </c>
      <c r="F9848" s="35">
        <v>43232000</v>
      </c>
      <c r="G9848" s="33" t="s">
        <v>15071</v>
      </c>
      <c r="H9848" s="33">
        <v>1</v>
      </c>
      <c r="I9848" s="33">
        <v>6</v>
      </c>
      <c r="J9848" s="36">
        <v>1</v>
      </c>
      <c r="K9848" s="37">
        <v>1908522</v>
      </c>
      <c r="L9848" s="38" t="s">
        <v>15</v>
      </c>
      <c r="M9848" s="38" t="s">
        <v>13</v>
      </c>
    </row>
    <row r="9849" spans="1:13" s="39" customFormat="1" ht="12.75" x14ac:dyDescent="0.2">
      <c r="A9849" s="33" t="s">
        <v>29</v>
      </c>
      <c r="B9849" s="33" t="s">
        <v>556</v>
      </c>
      <c r="C9849" s="34">
        <v>10</v>
      </c>
      <c r="D9849" s="33" t="s">
        <v>129</v>
      </c>
      <c r="E9849" s="33" t="s">
        <v>10133</v>
      </c>
      <c r="F9849" s="35">
        <v>56101530</v>
      </c>
      <c r="G9849" s="33" t="s">
        <v>15071</v>
      </c>
      <c r="H9849" s="33">
        <v>1</v>
      </c>
      <c r="I9849" s="33">
        <v>6</v>
      </c>
      <c r="J9849" s="36">
        <v>1</v>
      </c>
      <c r="K9849" s="37">
        <v>91478</v>
      </c>
      <c r="L9849" s="38" t="s">
        <v>12</v>
      </c>
      <c r="M9849" s="38" t="s">
        <v>13</v>
      </c>
    </row>
    <row r="9850" spans="1:13" s="39" customFormat="1" ht="12.75" x14ac:dyDescent="0.2">
      <c r="A9850" s="33" t="s">
        <v>29</v>
      </c>
      <c r="B9850" s="33" t="s">
        <v>557</v>
      </c>
      <c r="C9850" s="34">
        <v>16</v>
      </c>
      <c r="D9850" s="33" t="s">
        <v>77</v>
      </c>
      <c r="E9850" s="33" t="s">
        <v>10134</v>
      </c>
      <c r="F9850" s="35">
        <v>48101700</v>
      </c>
      <c r="G9850" s="33" t="s">
        <v>15071</v>
      </c>
      <c r="H9850" s="33">
        <v>4</v>
      </c>
      <c r="I9850" s="33">
        <v>5</v>
      </c>
      <c r="J9850" s="36">
        <v>5</v>
      </c>
      <c r="K9850" s="37">
        <v>12500000</v>
      </c>
      <c r="L9850" s="38" t="s">
        <v>15</v>
      </c>
      <c r="M9850" s="38" t="s">
        <v>13</v>
      </c>
    </row>
    <row r="9851" spans="1:13" s="39" customFormat="1" ht="12.75" x14ac:dyDescent="0.2">
      <c r="A9851" s="33" t="s">
        <v>29</v>
      </c>
      <c r="B9851" s="33" t="s">
        <v>557</v>
      </c>
      <c r="C9851" s="34">
        <v>10</v>
      </c>
      <c r="D9851" s="33" t="s">
        <v>77</v>
      </c>
      <c r="E9851" s="33" t="s">
        <v>14358</v>
      </c>
      <c r="F9851" s="35">
        <v>48101500</v>
      </c>
      <c r="G9851" s="33" t="s">
        <v>15071</v>
      </c>
      <c r="H9851" s="33">
        <v>1</v>
      </c>
      <c r="I9851" s="33">
        <v>6</v>
      </c>
      <c r="J9851" s="36">
        <v>1</v>
      </c>
      <c r="K9851" s="37">
        <v>307150</v>
      </c>
      <c r="L9851" s="38" t="s">
        <v>15</v>
      </c>
      <c r="M9851" s="38" t="s">
        <v>13</v>
      </c>
    </row>
    <row r="9852" spans="1:13" s="39" customFormat="1" ht="12.75" x14ac:dyDescent="0.2">
      <c r="A9852" s="33" t="s">
        <v>29</v>
      </c>
      <c r="B9852" s="33" t="s">
        <v>559</v>
      </c>
      <c r="C9852" s="34">
        <v>10</v>
      </c>
      <c r="D9852" s="33" t="s">
        <v>12594</v>
      </c>
      <c r="E9852" s="33" t="s">
        <v>14359</v>
      </c>
      <c r="F9852" s="35">
        <v>56121201</v>
      </c>
      <c r="G9852" s="33" t="s">
        <v>15071</v>
      </c>
      <c r="H9852" s="33">
        <v>1</v>
      </c>
      <c r="I9852" s="33">
        <v>6</v>
      </c>
      <c r="J9852" s="36">
        <v>30</v>
      </c>
      <c r="K9852" s="37">
        <v>5100000</v>
      </c>
      <c r="L9852" s="38" t="s">
        <v>15</v>
      </c>
      <c r="M9852" s="38" t="s">
        <v>13</v>
      </c>
    </row>
    <row r="9853" spans="1:13" s="39" customFormat="1" ht="12.75" x14ac:dyDescent="0.2">
      <c r="A9853" s="33" t="s">
        <v>29</v>
      </c>
      <c r="B9853" s="33" t="s">
        <v>560</v>
      </c>
      <c r="C9853" s="34">
        <v>10</v>
      </c>
      <c r="D9853" s="33" t="s">
        <v>79</v>
      </c>
      <c r="E9853" s="33" t="s">
        <v>10135</v>
      </c>
      <c r="F9853" s="35">
        <v>42281606</v>
      </c>
      <c r="G9853" s="33" t="s">
        <v>15071</v>
      </c>
      <c r="H9853" s="33">
        <v>2</v>
      </c>
      <c r="I9853" s="33">
        <v>4</v>
      </c>
      <c r="J9853" s="36">
        <v>1</v>
      </c>
      <c r="K9853" s="37">
        <v>680000.51</v>
      </c>
      <c r="L9853" s="38" t="s">
        <v>15</v>
      </c>
      <c r="M9853" s="38" t="s">
        <v>13</v>
      </c>
    </row>
    <row r="9854" spans="1:13" s="39" customFormat="1" ht="12.75" x14ac:dyDescent="0.2">
      <c r="A9854" s="33" t="s">
        <v>29</v>
      </c>
      <c r="B9854" s="33" t="s">
        <v>560</v>
      </c>
      <c r="C9854" s="34">
        <v>10</v>
      </c>
      <c r="D9854" s="33" t="s">
        <v>79</v>
      </c>
      <c r="E9854" s="33" t="s">
        <v>814</v>
      </c>
      <c r="F9854" s="35">
        <v>22101620</v>
      </c>
      <c r="G9854" s="33" t="s">
        <v>15071</v>
      </c>
      <c r="H9854" s="33">
        <v>2</v>
      </c>
      <c r="I9854" s="33">
        <v>5</v>
      </c>
      <c r="J9854" s="36">
        <v>1</v>
      </c>
      <c r="K9854" s="37">
        <v>1559999.5599999998</v>
      </c>
      <c r="L9854" s="38" t="s">
        <v>15</v>
      </c>
      <c r="M9854" s="38" t="s">
        <v>13</v>
      </c>
    </row>
    <row r="9855" spans="1:13" s="39" customFormat="1" ht="12.75" x14ac:dyDescent="0.2">
      <c r="A9855" s="33" t="s">
        <v>29</v>
      </c>
      <c r="B9855" s="33" t="s">
        <v>560</v>
      </c>
      <c r="C9855" s="34">
        <v>10</v>
      </c>
      <c r="D9855" s="33" t="s">
        <v>79</v>
      </c>
      <c r="E9855" s="33" t="s">
        <v>10136</v>
      </c>
      <c r="F9855" s="35">
        <v>27112006</v>
      </c>
      <c r="G9855" s="33" t="s">
        <v>15071</v>
      </c>
      <c r="H9855" s="33">
        <v>2</v>
      </c>
      <c r="I9855" s="33">
        <v>5</v>
      </c>
      <c r="J9855" s="36">
        <v>4</v>
      </c>
      <c r="K9855" s="37">
        <v>3799998.44</v>
      </c>
      <c r="L9855" s="38" t="s">
        <v>15</v>
      </c>
      <c r="M9855" s="38" t="s">
        <v>13</v>
      </c>
    </row>
    <row r="9856" spans="1:13" s="39" customFormat="1" ht="12.75" x14ac:dyDescent="0.2">
      <c r="A9856" s="33" t="s">
        <v>29</v>
      </c>
      <c r="B9856" s="33" t="s">
        <v>560</v>
      </c>
      <c r="C9856" s="34">
        <v>10</v>
      </c>
      <c r="D9856" s="33" t="s">
        <v>79</v>
      </c>
      <c r="E9856" s="33" t="s">
        <v>10136</v>
      </c>
      <c r="F9856" s="35">
        <v>27112006</v>
      </c>
      <c r="G9856" s="33" t="s">
        <v>15071</v>
      </c>
      <c r="H9856" s="33">
        <v>1</v>
      </c>
      <c r="I9856" s="33">
        <v>6</v>
      </c>
      <c r="J9856" s="36">
        <v>3</v>
      </c>
      <c r="K9856" s="37">
        <v>3675000</v>
      </c>
      <c r="L9856" s="38" t="s">
        <v>12</v>
      </c>
      <c r="M9856" s="38" t="s">
        <v>13</v>
      </c>
    </row>
    <row r="9857" spans="1:13" s="39" customFormat="1" ht="12.75" x14ac:dyDescent="0.2">
      <c r="A9857" s="33" t="s">
        <v>29</v>
      </c>
      <c r="B9857" s="33" t="s">
        <v>560</v>
      </c>
      <c r="C9857" s="34">
        <v>16</v>
      </c>
      <c r="D9857" s="33" t="s">
        <v>79</v>
      </c>
      <c r="E9857" s="33" t="s">
        <v>10136</v>
      </c>
      <c r="F9857" s="35">
        <v>27112006</v>
      </c>
      <c r="G9857" s="33" t="s">
        <v>15071</v>
      </c>
      <c r="H9857" s="33">
        <v>1</v>
      </c>
      <c r="I9857" s="33">
        <v>6</v>
      </c>
      <c r="J9857" s="36">
        <v>2</v>
      </c>
      <c r="K9857" s="37">
        <v>2450000</v>
      </c>
      <c r="L9857" s="38" t="s">
        <v>15</v>
      </c>
      <c r="M9857" s="38" t="s">
        <v>13</v>
      </c>
    </row>
    <row r="9858" spans="1:13" s="39" customFormat="1" ht="12.75" x14ac:dyDescent="0.2">
      <c r="A9858" s="33" t="s">
        <v>29</v>
      </c>
      <c r="B9858" s="33" t="s">
        <v>3314</v>
      </c>
      <c r="C9858" s="34">
        <v>10</v>
      </c>
      <c r="D9858" s="33" t="s">
        <v>13922</v>
      </c>
      <c r="E9858" s="33" t="s">
        <v>14360</v>
      </c>
      <c r="F9858" s="35">
        <v>30191502</v>
      </c>
      <c r="G9858" s="33" t="s">
        <v>15071</v>
      </c>
      <c r="H9858" s="33">
        <v>1</v>
      </c>
      <c r="I9858" s="33">
        <v>6</v>
      </c>
      <c r="J9858" s="36">
        <v>1</v>
      </c>
      <c r="K9858" s="37">
        <v>13040227.58</v>
      </c>
      <c r="L9858" s="38" t="s">
        <v>15</v>
      </c>
      <c r="M9858" s="38" t="s">
        <v>13</v>
      </c>
    </row>
    <row r="9859" spans="1:13" s="39" customFormat="1" ht="12.75" x14ac:dyDescent="0.2">
      <c r="A9859" s="33" t="s">
        <v>29</v>
      </c>
      <c r="B9859" s="33" t="s">
        <v>566</v>
      </c>
      <c r="C9859" s="34">
        <v>10</v>
      </c>
      <c r="D9859" s="33" t="s">
        <v>82</v>
      </c>
      <c r="E9859" s="33" t="s">
        <v>10137</v>
      </c>
      <c r="F9859" s="35">
        <v>49211801</v>
      </c>
      <c r="G9859" s="33" t="s">
        <v>15071</v>
      </c>
      <c r="H9859" s="33">
        <v>3</v>
      </c>
      <c r="I9859" s="33">
        <v>3</v>
      </c>
      <c r="J9859" s="36">
        <v>1</v>
      </c>
      <c r="K9859" s="37">
        <v>1524517</v>
      </c>
      <c r="L9859" s="38" t="s">
        <v>15</v>
      </c>
      <c r="M9859" s="38" t="s">
        <v>13</v>
      </c>
    </row>
    <row r="9860" spans="1:13" s="39" customFormat="1" ht="12.75" x14ac:dyDescent="0.2">
      <c r="A9860" s="33" t="s">
        <v>29</v>
      </c>
      <c r="B9860" s="33" t="s">
        <v>566</v>
      </c>
      <c r="C9860" s="34">
        <v>10</v>
      </c>
      <c r="D9860" s="33" t="s">
        <v>82</v>
      </c>
      <c r="E9860" s="33" t="s">
        <v>10138</v>
      </c>
      <c r="F9860" s="35">
        <v>46191601</v>
      </c>
      <c r="G9860" s="33" t="s">
        <v>15071</v>
      </c>
      <c r="H9860" s="33">
        <v>3</v>
      </c>
      <c r="I9860" s="33">
        <v>3</v>
      </c>
      <c r="J9860" s="36">
        <v>4</v>
      </c>
      <c r="K9860" s="37">
        <v>1400000</v>
      </c>
      <c r="L9860" s="38" t="s">
        <v>15</v>
      </c>
      <c r="M9860" s="38" t="s">
        <v>13</v>
      </c>
    </row>
    <row r="9861" spans="1:13" s="39" customFormat="1" ht="12.75" x14ac:dyDescent="0.2">
      <c r="A9861" s="33" t="s">
        <v>29</v>
      </c>
      <c r="B9861" s="33" t="s">
        <v>566</v>
      </c>
      <c r="C9861" s="34">
        <v>10</v>
      </c>
      <c r="D9861" s="33" t="s">
        <v>82</v>
      </c>
      <c r="E9861" s="33" t="s">
        <v>10139</v>
      </c>
      <c r="F9861" s="35">
        <v>46191601</v>
      </c>
      <c r="G9861" s="33" t="s">
        <v>15071</v>
      </c>
      <c r="H9861" s="33">
        <v>3</v>
      </c>
      <c r="I9861" s="33">
        <v>3</v>
      </c>
      <c r="J9861" s="36">
        <v>4</v>
      </c>
      <c r="K9861" s="37">
        <v>2200000</v>
      </c>
      <c r="L9861" s="38" t="s">
        <v>15</v>
      </c>
      <c r="M9861" s="38" t="s">
        <v>13</v>
      </c>
    </row>
    <row r="9862" spans="1:13" s="39" customFormat="1" ht="12.75" x14ac:dyDescent="0.2">
      <c r="A9862" s="33" t="s">
        <v>29</v>
      </c>
      <c r="B9862" s="33" t="s">
        <v>566</v>
      </c>
      <c r="C9862" s="34">
        <v>10</v>
      </c>
      <c r="D9862" s="33" t="s">
        <v>82</v>
      </c>
      <c r="E9862" s="33" t="s">
        <v>10140</v>
      </c>
      <c r="F9862" s="35">
        <v>49211801</v>
      </c>
      <c r="G9862" s="33" t="s">
        <v>15071</v>
      </c>
      <c r="H9862" s="33">
        <v>3</v>
      </c>
      <c r="I9862" s="33">
        <v>3</v>
      </c>
      <c r="J9862" s="36">
        <v>3</v>
      </c>
      <c r="K9862" s="37">
        <v>2974809</v>
      </c>
      <c r="L9862" s="38" t="s">
        <v>15</v>
      </c>
      <c r="M9862" s="38" t="s">
        <v>13</v>
      </c>
    </row>
    <row r="9863" spans="1:13" s="39" customFormat="1" ht="12.75" x14ac:dyDescent="0.2">
      <c r="A9863" s="33" t="s">
        <v>29</v>
      </c>
      <c r="B9863" s="33" t="s">
        <v>566</v>
      </c>
      <c r="C9863" s="34">
        <v>10</v>
      </c>
      <c r="D9863" s="33" t="s">
        <v>82</v>
      </c>
      <c r="E9863" s="33" t="s">
        <v>10141</v>
      </c>
      <c r="F9863" s="35">
        <v>30191501</v>
      </c>
      <c r="G9863" s="33" t="s">
        <v>467</v>
      </c>
      <c r="H9863" s="33">
        <v>2</v>
      </c>
      <c r="I9863" s="33">
        <v>7</v>
      </c>
      <c r="J9863" s="36">
        <v>1</v>
      </c>
      <c r="K9863" s="37">
        <v>97580</v>
      </c>
      <c r="L9863" s="38" t="s">
        <v>15</v>
      </c>
      <c r="M9863" s="38" t="s">
        <v>13</v>
      </c>
    </row>
    <row r="9864" spans="1:13" s="39" customFormat="1" ht="12.75" x14ac:dyDescent="0.2">
      <c r="A9864" s="33" t="s">
        <v>29</v>
      </c>
      <c r="B9864" s="33" t="s">
        <v>566</v>
      </c>
      <c r="C9864" s="34">
        <v>10</v>
      </c>
      <c r="D9864" s="33" t="s">
        <v>82</v>
      </c>
      <c r="E9864" s="33" t="s">
        <v>10142</v>
      </c>
      <c r="F9864" s="35">
        <v>24112404</v>
      </c>
      <c r="G9864" s="33" t="s">
        <v>467</v>
      </c>
      <c r="H9864" s="33">
        <v>2</v>
      </c>
      <c r="I9864" s="33">
        <v>7</v>
      </c>
      <c r="J9864" s="36">
        <v>1</v>
      </c>
      <c r="K9864" s="37">
        <v>7452375</v>
      </c>
      <c r="L9864" s="38" t="s">
        <v>15</v>
      </c>
      <c r="M9864" s="38" t="s">
        <v>13</v>
      </c>
    </row>
    <row r="9865" spans="1:13" s="39" customFormat="1" ht="12.75" x14ac:dyDescent="0.2">
      <c r="A9865" s="33" t="s">
        <v>29</v>
      </c>
      <c r="B9865" s="33" t="s">
        <v>566</v>
      </c>
      <c r="C9865" s="34">
        <v>10</v>
      </c>
      <c r="D9865" s="33" t="s">
        <v>82</v>
      </c>
      <c r="E9865" s="33" t="s">
        <v>10143</v>
      </c>
      <c r="F9865" s="35">
        <v>49211801</v>
      </c>
      <c r="G9865" s="33" t="s">
        <v>15071</v>
      </c>
      <c r="H9865" s="33">
        <v>1</v>
      </c>
      <c r="I9865" s="33">
        <v>6</v>
      </c>
      <c r="J9865" s="36">
        <v>1</v>
      </c>
      <c r="K9865" s="37">
        <v>1143839</v>
      </c>
      <c r="L9865" s="38" t="s">
        <v>12</v>
      </c>
      <c r="M9865" s="38" t="s">
        <v>13</v>
      </c>
    </row>
    <row r="9866" spans="1:13" s="39" customFormat="1" ht="12.75" x14ac:dyDescent="0.2">
      <c r="A9866" s="33" t="s">
        <v>29</v>
      </c>
      <c r="B9866" s="33" t="s">
        <v>566</v>
      </c>
      <c r="C9866" s="34">
        <v>16</v>
      </c>
      <c r="D9866" s="33" t="s">
        <v>82</v>
      </c>
      <c r="E9866" s="33" t="s">
        <v>4856</v>
      </c>
      <c r="F9866" s="35">
        <v>47111501</v>
      </c>
      <c r="G9866" s="33" t="s">
        <v>468</v>
      </c>
      <c r="H9866" s="33">
        <v>1</v>
      </c>
      <c r="I9866" s="33">
        <v>6</v>
      </c>
      <c r="J9866" s="36">
        <v>2</v>
      </c>
      <c r="K9866" s="37">
        <v>9796000</v>
      </c>
      <c r="L9866" s="38" t="s">
        <v>15</v>
      </c>
      <c r="M9866" s="38" t="s">
        <v>13</v>
      </c>
    </row>
    <row r="9867" spans="1:13" s="39" customFormat="1" ht="12.75" x14ac:dyDescent="0.2">
      <c r="A9867" s="33" t="s">
        <v>29</v>
      </c>
      <c r="B9867" s="33" t="s">
        <v>566</v>
      </c>
      <c r="C9867" s="34">
        <v>10</v>
      </c>
      <c r="D9867" s="33" t="s">
        <v>82</v>
      </c>
      <c r="E9867" s="33" t="s">
        <v>10144</v>
      </c>
      <c r="F9867" s="35">
        <v>49241700</v>
      </c>
      <c r="G9867" s="33" t="s">
        <v>15071</v>
      </c>
      <c r="H9867" s="33">
        <v>1</v>
      </c>
      <c r="I9867" s="33">
        <v>6</v>
      </c>
      <c r="J9867" s="36">
        <v>1</v>
      </c>
      <c r="K9867" s="37">
        <v>7732620</v>
      </c>
      <c r="L9867" s="38" t="s">
        <v>15</v>
      </c>
      <c r="M9867" s="38" t="s">
        <v>13</v>
      </c>
    </row>
    <row r="9868" spans="1:13" s="39" customFormat="1" ht="12.75" x14ac:dyDescent="0.2">
      <c r="A9868" s="33" t="s">
        <v>29</v>
      </c>
      <c r="B9868" s="33" t="s">
        <v>566</v>
      </c>
      <c r="C9868" s="34">
        <v>16</v>
      </c>
      <c r="D9868" s="33" t="s">
        <v>82</v>
      </c>
      <c r="E9868" s="33" t="s">
        <v>10145</v>
      </c>
      <c r="F9868" s="35">
        <v>23261507</v>
      </c>
      <c r="G9868" s="33" t="s">
        <v>15071</v>
      </c>
      <c r="H9868" s="33">
        <v>1</v>
      </c>
      <c r="I9868" s="33">
        <v>6</v>
      </c>
      <c r="J9868" s="36">
        <v>1</v>
      </c>
      <c r="K9868" s="37">
        <v>11900000</v>
      </c>
      <c r="L9868" s="38" t="s">
        <v>15</v>
      </c>
      <c r="M9868" s="38" t="s">
        <v>13</v>
      </c>
    </row>
    <row r="9869" spans="1:13" s="39" customFormat="1" ht="12.75" x14ac:dyDescent="0.2">
      <c r="A9869" s="33" t="s">
        <v>29</v>
      </c>
      <c r="B9869" s="33" t="s">
        <v>566</v>
      </c>
      <c r="C9869" s="34">
        <v>10</v>
      </c>
      <c r="D9869" s="33" t="s">
        <v>82</v>
      </c>
      <c r="E9869" s="33" t="s">
        <v>14361</v>
      </c>
      <c r="F9869" s="35">
        <v>46191601</v>
      </c>
      <c r="G9869" s="33" t="s">
        <v>15071</v>
      </c>
      <c r="H9869" s="33">
        <v>1</v>
      </c>
      <c r="I9869" s="33">
        <v>6</v>
      </c>
      <c r="J9869" s="36">
        <v>20</v>
      </c>
      <c r="K9869" s="37">
        <v>1060000</v>
      </c>
      <c r="L9869" s="38" t="s">
        <v>15</v>
      </c>
      <c r="M9869" s="38" t="s">
        <v>13</v>
      </c>
    </row>
    <row r="9870" spans="1:13" s="39" customFormat="1" ht="12.75" x14ac:dyDescent="0.2">
      <c r="A9870" s="33" t="s">
        <v>29</v>
      </c>
      <c r="B9870" s="33" t="s">
        <v>566</v>
      </c>
      <c r="C9870" s="34">
        <v>10</v>
      </c>
      <c r="D9870" s="33" t="s">
        <v>82</v>
      </c>
      <c r="E9870" s="33" t="s">
        <v>14362</v>
      </c>
      <c r="F9870" s="35">
        <v>46191601</v>
      </c>
      <c r="G9870" s="33" t="s">
        <v>15071</v>
      </c>
      <c r="H9870" s="33">
        <v>1</v>
      </c>
      <c r="I9870" s="33">
        <v>6</v>
      </c>
      <c r="J9870" s="36">
        <v>12</v>
      </c>
      <c r="K9870" s="37">
        <v>3120000</v>
      </c>
      <c r="L9870" s="38" t="s">
        <v>15</v>
      </c>
      <c r="M9870" s="38" t="s">
        <v>13</v>
      </c>
    </row>
    <row r="9871" spans="1:13" s="39" customFormat="1" ht="12.75" x14ac:dyDescent="0.2">
      <c r="A9871" s="33" t="s">
        <v>29</v>
      </c>
      <c r="B9871" s="33" t="s">
        <v>566</v>
      </c>
      <c r="C9871" s="34">
        <v>10</v>
      </c>
      <c r="D9871" s="33" t="s">
        <v>82</v>
      </c>
      <c r="E9871" s="33" t="s">
        <v>14363</v>
      </c>
      <c r="F9871" s="35">
        <v>40101701</v>
      </c>
      <c r="G9871" s="33" t="s">
        <v>15071</v>
      </c>
      <c r="H9871" s="33">
        <v>1</v>
      </c>
      <c r="I9871" s="33">
        <v>6</v>
      </c>
      <c r="J9871" s="36">
        <v>6</v>
      </c>
      <c r="K9871" s="37">
        <v>16620000</v>
      </c>
      <c r="L9871" s="38" t="s">
        <v>15</v>
      </c>
      <c r="M9871" s="38" t="s">
        <v>13</v>
      </c>
    </row>
    <row r="9872" spans="1:13" s="39" customFormat="1" ht="12.75" x14ac:dyDescent="0.2">
      <c r="A9872" s="33" t="s">
        <v>29</v>
      </c>
      <c r="B9872" s="33" t="s">
        <v>566</v>
      </c>
      <c r="C9872" s="34">
        <v>10</v>
      </c>
      <c r="D9872" s="33" t="s">
        <v>82</v>
      </c>
      <c r="E9872" s="33" t="s">
        <v>14364</v>
      </c>
      <c r="F9872" s="35">
        <v>40101701</v>
      </c>
      <c r="G9872" s="33" t="s">
        <v>15071</v>
      </c>
      <c r="H9872" s="33">
        <v>1</v>
      </c>
      <c r="I9872" s="33">
        <v>6</v>
      </c>
      <c r="J9872" s="36">
        <v>4</v>
      </c>
      <c r="K9872" s="37">
        <v>8638800</v>
      </c>
      <c r="L9872" s="38" t="s">
        <v>15</v>
      </c>
      <c r="M9872" s="38" t="s">
        <v>13</v>
      </c>
    </row>
    <row r="9873" spans="1:13" s="39" customFormat="1" ht="12.75" x14ac:dyDescent="0.2">
      <c r="A9873" s="33" t="s">
        <v>29</v>
      </c>
      <c r="B9873" s="33" t="s">
        <v>566</v>
      </c>
      <c r="C9873" s="34">
        <v>10</v>
      </c>
      <c r="D9873" s="33" t="s">
        <v>82</v>
      </c>
      <c r="E9873" s="33" t="s">
        <v>6699</v>
      </c>
      <c r="F9873" s="35">
        <v>47121602</v>
      </c>
      <c r="G9873" s="33" t="s">
        <v>15071</v>
      </c>
      <c r="H9873" s="33">
        <v>1</v>
      </c>
      <c r="I9873" s="33">
        <v>6</v>
      </c>
      <c r="J9873" s="36">
        <v>1</v>
      </c>
      <c r="K9873" s="37">
        <v>700000</v>
      </c>
      <c r="L9873" s="38" t="s">
        <v>15</v>
      </c>
      <c r="M9873" s="38" t="s">
        <v>13</v>
      </c>
    </row>
    <row r="9874" spans="1:13" s="39" customFormat="1" ht="12.75" x14ac:dyDescent="0.2">
      <c r="A9874" s="33" t="s">
        <v>29</v>
      </c>
      <c r="B9874" s="33" t="s">
        <v>566</v>
      </c>
      <c r="C9874" s="34">
        <v>10</v>
      </c>
      <c r="D9874" s="33" t="s">
        <v>82</v>
      </c>
      <c r="E9874" s="33" t="s">
        <v>14365</v>
      </c>
      <c r="F9874" s="35">
        <v>40101600</v>
      </c>
      <c r="G9874" s="33" t="s">
        <v>15071</v>
      </c>
      <c r="H9874" s="33">
        <v>1</v>
      </c>
      <c r="I9874" s="33">
        <v>6</v>
      </c>
      <c r="J9874" s="36">
        <v>7</v>
      </c>
      <c r="K9874" s="37">
        <v>1680000</v>
      </c>
      <c r="L9874" s="38" t="s">
        <v>15</v>
      </c>
      <c r="M9874" s="38" t="s">
        <v>13</v>
      </c>
    </row>
    <row r="9875" spans="1:13" s="39" customFormat="1" ht="12.75" x14ac:dyDescent="0.2">
      <c r="A9875" s="33" t="s">
        <v>29</v>
      </c>
      <c r="B9875" s="33" t="s">
        <v>566</v>
      </c>
      <c r="C9875" s="34">
        <v>10</v>
      </c>
      <c r="D9875" s="33" t="s">
        <v>82</v>
      </c>
      <c r="E9875" s="33" t="s">
        <v>14366</v>
      </c>
      <c r="F9875" s="35">
        <v>25201600</v>
      </c>
      <c r="G9875" s="33" t="s">
        <v>15071</v>
      </c>
      <c r="H9875" s="33">
        <v>1</v>
      </c>
      <c r="I9875" s="33">
        <v>6</v>
      </c>
      <c r="J9875" s="36">
        <v>1</v>
      </c>
      <c r="K9875" s="37">
        <v>6641271</v>
      </c>
      <c r="L9875" s="38" t="s">
        <v>15</v>
      </c>
      <c r="M9875" s="38" t="s">
        <v>13</v>
      </c>
    </row>
    <row r="9876" spans="1:13" s="39" customFormat="1" ht="12.75" x14ac:dyDescent="0.2">
      <c r="A9876" s="33" t="s">
        <v>29</v>
      </c>
      <c r="B9876" s="33" t="s">
        <v>566</v>
      </c>
      <c r="C9876" s="34">
        <v>10</v>
      </c>
      <c r="D9876" s="33" t="s">
        <v>82</v>
      </c>
      <c r="E9876" s="33" t="s">
        <v>847</v>
      </c>
      <c r="F9876" s="35">
        <v>52141601</v>
      </c>
      <c r="G9876" s="33" t="s">
        <v>15071</v>
      </c>
      <c r="H9876" s="33">
        <v>1</v>
      </c>
      <c r="I9876" s="33">
        <v>6</v>
      </c>
      <c r="J9876" s="36">
        <v>2</v>
      </c>
      <c r="K9876" s="37">
        <v>6000000</v>
      </c>
      <c r="L9876" s="38" t="s">
        <v>15</v>
      </c>
      <c r="M9876" s="38" t="s">
        <v>13</v>
      </c>
    </row>
    <row r="9877" spans="1:13" s="39" customFormat="1" ht="12.75" x14ac:dyDescent="0.2">
      <c r="A9877" s="33" t="s">
        <v>29</v>
      </c>
      <c r="B9877" s="33" t="s">
        <v>566</v>
      </c>
      <c r="C9877" s="34">
        <v>10</v>
      </c>
      <c r="D9877" s="33" t="s">
        <v>82</v>
      </c>
      <c r="E9877" s="33" t="s">
        <v>844</v>
      </c>
      <c r="F9877" s="35">
        <v>52141602</v>
      </c>
      <c r="G9877" s="33" t="s">
        <v>15071</v>
      </c>
      <c r="H9877" s="33">
        <v>1</v>
      </c>
      <c r="I9877" s="33">
        <v>6</v>
      </c>
      <c r="J9877" s="36">
        <v>1</v>
      </c>
      <c r="K9877" s="37">
        <v>3000000</v>
      </c>
      <c r="L9877" s="38" t="s">
        <v>15</v>
      </c>
      <c r="M9877" s="38" t="s">
        <v>13</v>
      </c>
    </row>
    <row r="9878" spans="1:13" s="39" customFormat="1" ht="12.75" x14ac:dyDescent="0.2">
      <c r="A9878" s="33" t="s">
        <v>29</v>
      </c>
      <c r="B9878" s="33" t="s">
        <v>566</v>
      </c>
      <c r="C9878" s="34">
        <v>10</v>
      </c>
      <c r="D9878" s="33" t="s">
        <v>82</v>
      </c>
      <c r="E9878" s="33" t="s">
        <v>14367</v>
      </c>
      <c r="F9878" s="35">
        <v>40101701</v>
      </c>
      <c r="G9878" s="33" t="s">
        <v>15071</v>
      </c>
      <c r="H9878" s="33">
        <v>1</v>
      </c>
      <c r="I9878" s="33">
        <v>6</v>
      </c>
      <c r="J9878" s="36">
        <v>4</v>
      </c>
      <c r="K9878" s="37">
        <v>12000000</v>
      </c>
      <c r="L9878" s="38" t="s">
        <v>15</v>
      </c>
      <c r="M9878" s="38" t="s">
        <v>13</v>
      </c>
    </row>
    <row r="9879" spans="1:13" s="39" customFormat="1" ht="12.75" x14ac:dyDescent="0.2">
      <c r="A9879" s="33" t="s">
        <v>29</v>
      </c>
      <c r="B9879" s="33" t="s">
        <v>566</v>
      </c>
      <c r="C9879" s="34">
        <v>10</v>
      </c>
      <c r="D9879" s="33" t="s">
        <v>82</v>
      </c>
      <c r="E9879" s="33" t="s">
        <v>14368</v>
      </c>
      <c r="F9879" s="35">
        <v>40101701</v>
      </c>
      <c r="G9879" s="33" t="s">
        <v>15071</v>
      </c>
      <c r="H9879" s="33">
        <v>1</v>
      </c>
      <c r="I9879" s="33">
        <v>6</v>
      </c>
      <c r="J9879" s="36">
        <v>10</v>
      </c>
      <c r="K9879" s="37">
        <v>20000000</v>
      </c>
      <c r="L9879" s="38" t="s">
        <v>15</v>
      </c>
      <c r="M9879" s="38" t="s">
        <v>13</v>
      </c>
    </row>
    <row r="9880" spans="1:13" s="39" customFormat="1" ht="12.75" x14ac:dyDescent="0.2">
      <c r="A9880" s="33" t="s">
        <v>29</v>
      </c>
      <c r="B9880" s="33" t="s">
        <v>569</v>
      </c>
      <c r="C9880" s="34">
        <v>16</v>
      </c>
      <c r="D9880" s="33" t="s">
        <v>84</v>
      </c>
      <c r="E9880" s="33" t="s">
        <v>10146</v>
      </c>
      <c r="F9880" s="35">
        <v>56112105</v>
      </c>
      <c r="G9880" s="33" t="s">
        <v>15071</v>
      </c>
      <c r="H9880" s="33">
        <v>4</v>
      </c>
      <c r="I9880" s="33">
        <v>5</v>
      </c>
      <c r="J9880" s="36">
        <v>56</v>
      </c>
      <c r="K9880" s="37">
        <v>5341000</v>
      </c>
      <c r="L9880" s="38" t="s">
        <v>15</v>
      </c>
      <c r="M9880" s="38" t="s">
        <v>13</v>
      </c>
    </row>
    <row r="9881" spans="1:13" s="39" customFormat="1" ht="12.75" x14ac:dyDescent="0.2">
      <c r="A9881" s="33" t="s">
        <v>29</v>
      </c>
      <c r="B9881" s="33" t="s">
        <v>569</v>
      </c>
      <c r="C9881" s="34">
        <v>16</v>
      </c>
      <c r="D9881" s="33" t="s">
        <v>84</v>
      </c>
      <c r="E9881" s="33" t="s">
        <v>10147</v>
      </c>
      <c r="F9881" s="35">
        <v>56121403</v>
      </c>
      <c r="G9881" s="33" t="s">
        <v>15071</v>
      </c>
      <c r="H9881" s="33">
        <v>4</v>
      </c>
      <c r="I9881" s="33">
        <v>5</v>
      </c>
      <c r="J9881" s="36">
        <v>14</v>
      </c>
      <c r="K9881" s="37">
        <v>2499000</v>
      </c>
      <c r="L9881" s="38" t="s">
        <v>15</v>
      </c>
      <c r="M9881" s="38" t="s">
        <v>13</v>
      </c>
    </row>
    <row r="9882" spans="1:13" s="39" customFormat="1" ht="12.75" x14ac:dyDescent="0.2">
      <c r="A9882" s="33" t="s">
        <v>29</v>
      </c>
      <c r="B9882" s="33" t="s">
        <v>569</v>
      </c>
      <c r="C9882" s="34">
        <v>10</v>
      </c>
      <c r="D9882" s="33" t="s">
        <v>84</v>
      </c>
      <c r="E9882" s="33" t="s">
        <v>10148</v>
      </c>
      <c r="F9882" s="35">
        <v>56112204</v>
      </c>
      <c r="G9882" s="33" t="s">
        <v>466</v>
      </c>
      <c r="H9882" s="33">
        <v>4</v>
      </c>
      <c r="I9882" s="33">
        <v>9</v>
      </c>
      <c r="J9882" s="36">
        <v>108</v>
      </c>
      <c r="K9882" s="37">
        <v>74263608</v>
      </c>
      <c r="L9882" s="38" t="s">
        <v>15</v>
      </c>
      <c r="M9882" s="38" t="s">
        <v>13</v>
      </c>
    </row>
    <row r="9883" spans="1:13" s="39" customFormat="1" ht="12.75" x14ac:dyDescent="0.2">
      <c r="A9883" s="33" t="s">
        <v>29</v>
      </c>
      <c r="B9883" s="33" t="s">
        <v>569</v>
      </c>
      <c r="C9883" s="34">
        <v>10</v>
      </c>
      <c r="D9883" s="33" t="s">
        <v>84</v>
      </c>
      <c r="E9883" s="33" t="s">
        <v>10149</v>
      </c>
      <c r="F9883" s="35">
        <v>56112204</v>
      </c>
      <c r="G9883" s="33" t="s">
        <v>466</v>
      </c>
      <c r="H9883" s="33">
        <v>4</v>
      </c>
      <c r="I9883" s="33">
        <v>9</v>
      </c>
      <c r="J9883" s="36">
        <v>16</v>
      </c>
      <c r="K9883" s="37">
        <v>2151712</v>
      </c>
      <c r="L9883" s="38" t="s">
        <v>15</v>
      </c>
      <c r="M9883" s="38" t="s">
        <v>13</v>
      </c>
    </row>
    <row r="9884" spans="1:13" s="39" customFormat="1" ht="12.75" x14ac:dyDescent="0.2">
      <c r="A9884" s="33" t="s">
        <v>29</v>
      </c>
      <c r="B9884" s="33" t="s">
        <v>569</v>
      </c>
      <c r="C9884" s="34">
        <v>10</v>
      </c>
      <c r="D9884" s="33" t="s">
        <v>84</v>
      </c>
      <c r="E9884" s="33" t="s">
        <v>10146</v>
      </c>
      <c r="F9884" s="35">
        <v>56112104</v>
      </c>
      <c r="G9884" s="33" t="s">
        <v>466</v>
      </c>
      <c r="H9884" s="33">
        <v>4</v>
      </c>
      <c r="I9884" s="33">
        <v>9</v>
      </c>
      <c r="J9884" s="36">
        <v>315</v>
      </c>
      <c r="K9884" s="37">
        <v>19465110</v>
      </c>
      <c r="L9884" s="38" t="s">
        <v>15</v>
      </c>
      <c r="M9884" s="38" t="s">
        <v>13</v>
      </c>
    </row>
    <row r="9885" spans="1:13" s="39" customFormat="1" ht="12.75" x14ac:dyDescent="0.2">
      <c r="A9885" s="33" t="s">
        <v>29</v>
      </c>
      <c r="B9885" s="33" t="s">
        <v>569</v>
      </c>
      <c r="C9885" s="34">
        <v>10</v>
      </c>
      <c r="D9885" s="33" t="s">
        <v>84</v>
      </c>
      <c r="E9885" s="33" t="s">
        <v>10150</v>
      </c>
      <c r="F9885" s="35">
        <v>56101502</v>
      </c>
      <c r="G9885" s="33" t="s">
        <v>466</v>
      </c>
      <c r="H9885" s="33">
        <v>4</v>
      </c>
      <c r="I9885" s="33">
        <v>9</v>
      </c>
      <c r="J9885" s="36">
        <v>23</v>
      </c>
      <c r="K9885" s="37">
        <v>27131950</v>
      </c>
      <c r="L9885" s="38" t="s">
        <v>15</v>
      </c>
      <c r="M9885" s="38" t="s">
        <v>13</v>
      </c>
    </row>
    <row r="9886" spans="1:13" s="39" customFormat="1" ht="12.75" x14ac:dyDescent="0.2">
      <c r="A9886" s="33" t="s">
        <v>29</v>
      </c>
      <c r="B9886" s="33" t="s">
        <v>569</v>
      </c>
      <c r="C9886" s="34">
        <v>10</v>
      </c>
      <c r="D9886" s="33" t="s">
        <v>84</v>
      </c>
      <c r="E9886" s="33" t="s">
        <v>10147</v>
      </c>
      <c r="F9886" s="35">
        <v>56101519</v>
      </c>
      <c r="G9886" s="33" t="s">
        <v>466</v>
      </c>
      <c r="H9886" s="33">
        <v>4</v>
      </c>
      <c r="I9886" s="33">
        <v>9</v>
      </c>
      <c r="J9886" s="36">
        <v>7</v>
      </c>
      <c r="K9886" s="37">
        <v>2836736</v>
      </c>
      <c r="L9886" s="38" t="s">
        <v>15</v>
      </c>
      <c r="M9886" s="38" t="s">
        <v>13</v>
      </c>
    </row>
    <row r="9887" spans="1:13" s="39" customFormat="1" ht="12.75" x14ac:dyDescent="0.2">
      <c r="A9887" s="33" t="s">
        <v>29</v>
      </c>
      <c r="B9887" s="33" t="s">
        <v>569</v>
      </c>
      <c r="C9887" s="34">
        <v>10</v>
      </c>
      <c r="D9887" s="33" t="s">
        <v>84</v>
      </c>
      <c r="E9887" s="33" t="s">
        <v>10151</v>
      </c>
      <c r="F9887" s="35">
        <v>56121403</v>
      </c>
      <c r="G9887" s="33" t="s">
        <v>466</v>
      </c>
      <c r="H9887" s="33">
        <v>4</v>
      </c>
      <c r="I9887" s="33">
        <v>9</v>
      </c>
      <c r="J9887" s="36">
        <v>12</v>
      </c>
      <c r="K9887" s="37">
        <v>4628652</v>
      </c>
      <c r="L9887" s="38" t="s">
        <v>15</v>
      </c>
      <c r="M9887" s="38" t="s">
        <v>13</v>
      </c>
    </row>
    <row r="9888" spans="1:13" s="39" customFormat="1" ht="12.75" x14ac:dyDescent="0.2">
      <c r="A9888" s="33" t="s">
        <v>29</v>
      </c>
      <c r="B9888" s="33" t="s">
        <v>569</v>
      </c>
      <c r="C9888" s="34">
        <v>10</v>
      </c>
      <c r="D9888" s="33" t="s">
        <v>84</v>
      </c>
      <c r="E9888" s="33" t="s">
        <v>10152</v>
      </c>
      <c r="F9888" s="35">
        <v>56101900</v>
      </c>
      <c r="G9888" s="33" t="s">
        <v>466</v>
      </c>
      <c r="H9888" s="33">
        <v>4</v>
      </c>
      <c r="I9888" s="33">
        <v>9</v>
      </c>
      <c r="J9888" s="36">
        <v>137</v>
      </c>
      <c r="K9888" s="37">
        <v>4487024</v>
      </c>
      <c r="L9888" s="38" t="s">
        <v>15</v>
      </c>
      <c r="M9888" s="38" t="s">
        <v>13</v>
      </c>
    </row>
    <row r="9889" spans="1:13" s="39" customFormat="1" ht="12.75" x14ac:dyDescent="0.2">
      <c r="A9889" s="33" t="s">
        <v>29</v>
      </c>
      <c r="B9889" s="33" t="s">
        <v>569</v>
      </c>
      <c r="C9889" s="34">
        <v>10</v>
      </c>
      <c r="D9889" s="33" t="s">
        <v>84</v>
      </c>
      <c r="E9889" s="33" t="s">
        <v>10153</v>
      </c>
      <c r="F9889" s="35">
        <v>56101701</v>
      </c>
      <c r="G9889" s="33" t="s">
        <v>466</v>
      </c>
      <c r="H9889" s="33">
        <v>4</v>
      </c>
      <c r="I9889" s="33">
        <v>9</v>
      </c>
      <c r="J9889" s="36">
        <v>12</v>
      </c>
      <c r="K9889" s="37">
        <v>1134768</v>
      </c>
      <c r="L9889" s="38" t="s">
        <v>15</v>
      </c>
      <c r="M9889" s="38" t="s">
        <v>13</v>
      </c>
    </row>
    <row r="9890" spans="1:13" s="39" customFormat="1" ht="12.75" x14ac:dyDescent="0.2">
      <c r="A9890" s="33" t="s">
        <v>29</v>
      </c>
      <c r="B9890" s="33" t="s">
        <v>569</v>
      </c>
      <c r="C9890" s="34">
        <v>10</v>
      </c>
      <c r="D9890" s="33" t="s">
        <v>84</v>
      </c>
      <c r="E9890" s="33" t="s">
        <v>4886</v>
      </c>
      <c r="F9890" s="35">
        <v>56101520</v>
      </c>
      <c r="G9890" s="33" t="s">
        <v>466</v>
      </c>
      <c r="H9890" s="33">
        <v>4</v>
      </c>
      <c r="I9890" s="33">
        <v>9</v>
      </c>
      <c r="J9890" s="36">
        <v>32</v>
      </c>
      <c r="K9890" s="37">
        <v>3304640</v>
      </c>
      <c r="L9890" s="38" t="s">
        <v>15</v>
      </c>
      <c r="M9890" s="38" t="s">
        <v>13</v>
      </c>
    </row>
    <row r="9891" spans="1:13" s="39" customFormat="1" ht="12.75" x14ac:dyDescent="0.2">
      <c r="A9891" s="33" t="s">
        <v>29</v>
      </c>
      <c r="B9891" s="33" t="s">
        <v>569</v>
      </c>
      <c r="C9891" s="34">
        <v>10</v>
      </c>
      <c r="D9891" s="33" t="s">
        <v>84</v>
      </c>
      <c r="E9891" s="33" t="s">
        <v>10154</v>
      </c>
      <c r="F9891" s="35">
        <v>56111606</v>
      </c>
      <c r="G9891" s="33" t="s">
        <v>466</v>
      </c>
      <c r="H9891" s="33">
        <v>4</v>
      </c>
      <c r="I9891" s="33">
        <v>9</v>
      </c>
      <c r="J9891" s="36">
        <v>200</v>
      </c>
      <c r="K9891" s="37">
        <v>90622800</v>
      </c>
      <c r="L9891" s="38" t="s">
        <v>15</v>
      </c>
      <c r="M9891" s="38" t="s">
        <v>13</v>
      </c>
    </row>
    <row r="9892" spans="1:13" s="39" customFormat="1" ht="12.75" x14ac:dyDescent="0.2">
      <c r="A9892" s="33" t="s">
        <v>29</v>
      </c>
      <c r="B9892" s="33" t="s">
        <v>569</v>
      </c>
      <c r="C9892" s="34">
        <v>10</v>
      </c>
      <c r="D9892" s="33" t="s">
        <v>84</v>
      </c>
      <c r="E9892" s="33" t="s">
        <v>14369</v>
      </c>
      <c r="F9892" s="35">
        <v>56101515</v>
      </c>
      <c r="G9892" s="33" t="s">
        <v>15071</v>
      </c>
      <c r="H9892" s="33">
        <v>1</v>
      </c>
      <c r="I9892" s="33">
        <v>6</v>
      </c>
      <c r="J9892" s="36">
        <v>2</v>
      </c>
      <c r="K9892" s="37">
        <v>4994000</v>
      </c>
      <c r="L9892" s="38" t="s">
        <v>15</v>
      </c>
      <c r="M9892" s="38" t="s">
        <v>13</v>
      </c>
    </row>
    <row r="9893" spans="1:13" s="39" customFormat="1" ht="12.75" x14ac:dyDescent="0.2">
      <c r="A9893" s="33" t="s">
        <v>29</v>
      </c>
      <c r="B9893" s="33" t="s">
        <v>569</v>
      </c>
      <c r="C9893" s="34">
        <v>10</v>
      </c>
      <c r="D9893" s="33" t="s">
        <v>84</v>
      </c>
      <c r="E9893" s="33" t="s">
        <v>14370</v>
      </c>
      <c r="F9893" s="35">
        <v>44111503</v>
      </c>
      <c r="G9893" s="33" t="s">
        <v>15071</v>
      </c>
      <c r="H9893" s="33">
        <v>1</v>
      </c>
      <c r="I9893" s="33">
        <v>6</v>
      </c>
      <c r="J9893" s="36">
        <v>92</v>
      </c>
      <c r="K9893" s="37">
        <v>10580000</v>
      </c>
      <c r="L9893" s="38" t="s">
        <v>15</v>
      </c>
      <c r="M9893" s="38" t="s">
        <v>13</v>
      </c>
    </row>
    <row r="9894" spans="1:13" s="39" customFormat="1" ht="12.75" x14ac:dyDescent="0.2">
      <c r="A9894" s="33" t="s">
        <v>29</v>
      </c>
      <c r="B9894" s="33" t="s">
        <v>569</v>
      </c>
      <c r="C9894" s="34">
        <v>10</v>
      </c>
      <c r="D9894" s="33" t="s">
        <v>84</v>
      </c>
      <c r="E9894" s="33" t="s">
        <v>14371</v>
      </c>
      <c r="F9894" s="35">
        <v>56101708</v>
      </c>
      <c r="G9894" s="33" t="s">
        <v>15071</v>
      </c>
      <c r="H9894" s="33">
        <v>1</v>
      </c>
      <c r="I9894" s="33">
        <v>6</v>
      </c>
      <c r="J9894" s="36">
        <v>20</v>
      </c>
      <c r="K9894" s="37">
        <v>14850000</v>
      </c>
      <c r="L9894" s="38" t="s">
        <v>15</v>
      </c>
      <c r="M9894" s="38" t="s">
        <v>13</v>
      </c>
    </row>
    <row r="9895" spans="1:13" s="39" customFormat="1" ht="12.75" x14ac:dyDescent="0.2">
      <c r="A9895" s="33" t="s">
        <v>29</v>
      </c>
      <c r="B9895" s="33" t="s">
        <v>569</v>
      </c>
      <c r="C9895" s="34">
        <v>10</v>
      </c>
      <c r="D9895" s="33" t="s">
        <v>84</v>
      </c>
      <c r="E9895" s="33" t="s">
        <v>4886</v>
      </c>
      <c r="F9895" s="35">
        <v>56101520</v>
      </c>
      <c r="G9895" s="33" t="s">
        <v>15071</v>
      </c>
      <c r="H9895" s="33">
        <v>1</v>
      </c>
      <c r="I9895" s="33">
        <v>6</v>
      </c>
      <c r="J9895" s="36">
        <v>20</v>
      </c>
      <c r="K9895" s="37">
        <v>7000000</v>
      </c>
      <c r="L9895" s="38" t="s">
        <v>15</v>
      </c>
      <c r="M9895" s="38" t="s">
        <v>13</v>
      </c>
    </row>
    <row r="9896" spans="1:13" s="39" customFormat="1" ht="12.75" x14ac:dyDescent="0.2">
      <c r="A9896" s="33" t="s">
        <v>29</v>
      </c>
      <c r="B9896" s="33" t="s">
        <v>569</v>
      </c>
      <c r="C9896" s="34">
        <v>10</v>
      </c>
      <c r="D9896" s="33" t="s">
        <v>84</v>
      </c>
      <c r="E9896" s="33" t="s">
        <v>14372</v>
      </c>
      <c r="F9896" s="35">
        <v>56101701</v>
      </c>
      <c r="G9896" s="33" t="s">
        <v>15071</v>
      </c>
      <c r="H9896" s="33">
        <v>1</v>
      </c>
      <c r="I9896" s="33">
        <v>6</v>
      </c>
      <c r="J9896" s="36">
        <v>8</v>
      </c>
      <c r="K9896" s="37">
        <v>1759200</v>
      </c>
      <c r="L9896" s="38" t="s">
        <v>15</v>
      </c>
      <c r="M9896" s="38" t="s">
        <v>13</v>
      </c>
    </row>
    <row r="9897" spans="1:13" s="39" customFormat="1" ht="12.75" x14ac:dyDescent="0.2">
      <c r="A9897" s="33" t="s">
        <v>29</v>
      </c>
      <c r="B9897" s="33" t="s">
        <v>569</v>
      </c>
      <c r="C9897" s="34">
        <v>10</v>
      </c>
      <c r="D9897" s="33" t="s">
        <v>84</v>
      </c>
      <c r="E9897" s="33" t="s">
        <v>14373</v>
      </c>
      <c r="F9897" s="35">
        <v>56101530</v>
      </c>
      <c r="G9897" s="33" t="s">
        <v>15071</v>
      </c>
      <c r="H9897" s="33">
        <v>1</v>
      </c>
      <c r="I9897" s="33">
        <v>6</v>
      </c>
      <c r="J9897" s="36">
        <v>2</v>
      </c>
      <c r="K9897" s="37">
        <v>16184000</v>
      </c>
      <c r="L9897" s="38" t="s">
        <v>15</v>
      </c>
      <c r="M9897" s="38" t="s">
        <v>13</v>
      </c>
    </row>
    <row r="9898" spans="1:13" s="39" customFormat="1" ht="12.75" x14ac:dyDescent="0.2">
      <c r="A9898" s="33" t="s">
        <v>29</v>
      </c>
      <c r="B9898" s="33" t="s">
        <v>569</v>
      </c>
      <c r="C9898" s="34">
        <v>10</v>
      </c>
      <c r="D9898" s="33" t="s">
        <v>84</v>
      </c>
      <c r="E9898" s="33" t="s">
        <v>3294</v>
      </c>
      <c r="F9898" s="35">
        <v>56101700</v>
      </c>
      <c r="G9898" s="33" t="s">
        <v>15071</v>
      </c>
      <c r="H9898" s="33">
        <v>1</v>
      </c>
      <c r="I9898" s="33">
        <v>6</v>
      </c>
      <c r="J9898" s="36">
        <v>1</v>
      </c>
      <c r="K9898" s="37">
        <v>6500000</v>
      </c>
      <c r="L9898" s="38" t="s">
        <v>15</v>
      </c>
      <c r="M9898" s="38" t="s">
        <v>13</v>
      </c>
    </row>
    <row r="9899" spans="1:13" s="39" customFormat="1" ht="12.75" x14ac:dyDescent="0.2">
      <c r="A9899" s="33" t="s">
        <v>29</v>
      </c>
      <c r="B9899" s="33" t="s">
        <v>569</v>
      </c>
      <c r="C9899" s="34">
        <v>10</v>
      </c>
      <c r="D9899" s="33" t="s">
        <v>84</v>
      </c>
      <c r="E9899" s="33" t="s">
        <v>14374</v>
      </c>
      <c r="F9899" s="35">
        <v>56112100</v>
      </c>
      <c r="G9899" s="33" t="s">
        <v>15071</v>
      </c>
      <c r="H9899" s="33">
        <v>1</v>
      </c>
      <c r="I9899" s="33">
        <v>6</v>
      </c>
      <c r="J9899" s="36">
        <v>1</v>
      </c>
      <c r="K9899" s="37">
        <v>1220000</v>
      </c>
      <c r="L9899" s="38" t="s">
        <v>15</v>
      </c>
      <c r="M9899" s="38" t="s">
        <v>13</v>
      </c>
    </row>
    <row r="9900" spans="1:13" s="39" customFormat="1" ht="12.75" x14ac:dyDescent="0.2">
      <c r="A9900" s="33" t="s">
        <v>29</v>
      </c>
      <c r="B9900" s="33" t="s">
        <v>569</v>
      </c>
      <c r="C9900" s="34">
        <v>10</v>
      </c>
      <c r="D9900" s="33" t="s">
        <v>84</v>
      </c>
      <c r="E9900" s="33" t="s">
        <v>14375</v>
      </c>
      <c r="F9900" s="35">
        <v>56112100</v>
      </c>
      <c r="G9900" s="33" t="s">
        <v>15071</v>
      </c>
      <c r="H9900" s="33">
        <v>1</v>
      </c>
      <c r="I9900" s="33">
        <v>6</v>
      </c>
      <c r="J9900" s="36">
        <v>26</v>
      </c>
      <c r="K9900" s="37">
        <v>4419740</v>
      </c>
      <c r="L9900" s="38" t="s">
        <v>15</v>
      </c>
      <c r="M9900" s="38" t="s">
        <v>13</v>
      </c>
    </row>
    <row r="9901" spans="1:13" s="39" customFormat="1" ht="12.75" x14ac:dyDescent="0.2">
      <c r="A9901" s="33" t="s">
        <v>29</v>
      </c>
      <c r="B9901" s="33" t="s">
        <v>569</v>
      </c>
      <c r="C9901" s="34">
        <v>10</v>
      </c>
      <c r="D9901" s="33" t="s">
        <v>84</v>
      </c>
      <c r="E9901" s="33" t="s">
        <v>14376</v>
      </c>
      <c r="F9901" s="35">
        <v>56112100</v>
      </c>
      <c r="G9901" s="33" t="s">
        <v>15071</v>
      </c>
      <c r="H9901" s="33">
        <v>1</v>
      </c>
      <c r="I9901" s="33">
        <v>6</v>
      </c>
      <c r="J9901" s="36">
        <v>20</v>
      </c>
      <c r="K9901" s="37">
        <v>3498000</v>
      </c>
      <c r="L9901" s="38" t="s">
        <v>15</v>
      </c>
      <c r="M9901" s="38" t="s">
        <v>13</v>
      </c>
    </row>
    <row r="9902" spans="1:13" s="39" customFormat="1" ht="12.75" x14ac:dyDescent="0.2">
      <c r="A9902" s="33" t="s">
        <v>29</v>
      </c>
      <c r="B9902" s="33" t="s">
        <v>571</v>
      </c>
      <c r="C9902" s="34">
        <v>16</v>
      </c>
      <c r="D9902" s="33" t="s">
        <v>12596</v>
      </c>
      <c r="E9902" s="33" t="s">
        <v>10155</v>
      </c>
      <c r="F9902" s="35">
        <v>12181601</v>
      </c>
      <c r="G9902" s="33" t="s">
        <v>15071</v>
      </c>
      <c r="H9902" s="33">
        <v>3</v>
      </c>
      <c r="I9902" s="33">
        <v>4</v>
      </c>
      <c r="J9902" s="36">
        <v>2</v>
      </c>
      <c r="K9902" s="37">
        <v>79730</v>
      </c>
      <c r="L9902" s="38" t="s">
        <v>15</v>
      </c>
      <c r="M9902" s="38" t="s">
        <v>13</v>
      </c>
    </row>
    <row r="9903" spans="1:13" s="39" customFormat="1" ht="12.75" x14ac:dyDescent="0.2">
      <c r="A9903" s="33" t="s">
        <v>29</v>
      </c>
      <c r="B9903" s="33" t="s">
        <v>571</v>
      </c>
      <c r="C9903" s="34">
        <v>16</v>
      </c>
      <c r="D9903" s="33" t="s">
        <v>12596</v>
      </c>
      <c r="E9903" s="33" t="s">
        <v>10156</v>
      </c>
      <c r="F9903" s="35">
        <v>12181601</v>
      </c>
      <c r="G9903" s="33" t="s">
        <v>15071</v>
      </c>
      <c r="H9903" s="33">
        <v>3</v>
      </c>
      <c r="I9903" s="33">
        <v>4</v>
      </c>
      <c r="J9903" s="36">
        <v>3</v>
      </c>
      <c r="K9903" s="37">
        <v>124950</v>
      </c>
      <c r="L9903" s="38" t="s">
        <v>15</v>
      </c>
      <c r="M9903" s="38" t="s">
        <v>13</v>
      </c>
    </row>
    <row r="9904" spans="1:13" s="39" customFormat="1" ht="12.75" x14ac:dyDescent="0.2">
      <c r="A9904" s="33" t="s">
        <v>29</v>
      </c>
      <c r="B9904" s="33" t="s">
        <v>571</v>
      </c>
      <c r="C9904" s="34">
        <v>16</v>
      </c>
      <c r="D9904" s="33" t="s">
        <v>12596</v>
      </c>
      <c r="E9904" s="33" t="s">
        <v>10157</v>
      </c>
      <c r="F9904" s="35">
        <v>12352211</v>
      </c>
      <c r="G9904" s="33" t="s">
        <v>15071</v>
      </c>
      <c r="H9904" s="33">
        <v>3</v>
      </c>
      <c r="I9904" s="33">
        <v>4</v>
      </c>
      <c r="J9904" s="36">
        <v>12</v>
      </c>
      <c r="K9904" s="37">
        <v>299880</v>
      </c>
      <c r="L9904" s="38" t="s">
        <v>15</v>
      </c>
      <c r="M9904" s="38" t="s">
        <v>13</v>
      </c>
    </row>
    <row r="9905" spans="1:13" s="39" customFormat="1" ht="12.75" x14ac:dyDescent="0.2">
      <c r="A9905" s="33" t="s">
        <v>29</v>
      </c>
      <c r="B9905" s="33" t="s">
        <v>571</v>
      </c>
      <c r="C9905" s="34">
        <v>16</v>
      </c>
      <c r="D9905" s="33" t="s">
        <v>12596</v>
      </c>
      <c r="E9905" s="33" t="s">
        <v>10158</v>
      </c>
      <c r="F9905" s="35">
        <v>12352211</v>
      </c>
      <c r="G9905" s="33" t="s">
        <v>15071</v>
      </c>
      <c r="H9905" s="33">
        <v>3</v>
      </c>
      <c r="I9905" s="33">
        <v>4</v>
      </c>
      <c r="J9905" s="36">
        <v>12</v>
      </c>
      <c r="K9905" s="37">
        <v>357000</v>
      </c>
      <c r="L9905" s="38" t="s">
        <v>15</v>
      </c>
      <c r="M9905" s="38" t="s">
        <v>13</v>
      </c>
    </row>
    <row r="9906" spans="1:13" s="39" customFormat="1" ht="12.75" x14ac:dyDescent="0.2">
      <c r="A9906" s="33" t="s">
        <v>29</v>
      </c>
      <c r="B9906" s="33" t="s">
        <v>571</v>
      </c>
      <c r="C9906" s="34">
        <v>16</v>
      </c>
      <c r="D9906" s="33" t="s">
        <v>12596</v>
      </c>
      <c r="E9906" s="33" t="s">
        <v>10159</v>
      </c>
      <c r="F9906" s="35">
        <v>12181601</v>
      </c>
      <c r="G9906" s="33" t="s">
        <v>15071</v>
      </c>
      <c r="H9906" s="33">
        <v>3</v>
      </c>
      <c r="I9906" s="33">
        <v>4</v>
      </c>
      <c r="J9906" s="36">
        <v>21</v>
      </c>
      <c r="K9906" s="37">
        <v>799680</v>
      </c>
      <c r="L9906" s="38" t="s">
        <v>15</v>
      </c>
      <c r="M9906" s="38" t="s">
        <v>13</v>
      </c>
    </row>
    <row r="9907" spans="1:13" s="39" customFormat="1" ht="12.75" x14ac:dyDescent="0.2">
      <c r="A9907" s="33" t="s">
        <v>29</v>
      </c>
      <c r="B9907" s="33" t="s">
        <v>571</v>
      </c>
      <c r="C9907" s="34">
        <v>10</v>
      </c>
      <c r="D9907" s="33" t="s">
        <v>12596</v>
      </c>
      <c r="E9907" s="33" t="s">
        <v>10160</v>
      </c>
      <c r="F9907" s="35">
        <v>15121501</v>
      </c>
      <c r="G9907" s="33" t="s">
        <v>467</v>
      </c>
      <c r="H9907" s="33">
        <v>2</v>
      </c>
      <c r="I9907" s="33">
        <v>7</v>
      </c>
      <c r="J9907" s="36">
        <v>104</v>
      </c>
      <c r="K9907" s="37">
        <v>3777072</v>
      </c>
      <c r="L9907" s="38" t="s">
        <v>2367</v>
      </c>
      <c r="M9907" s="38" t="s">
        <v>13</v>
      </c>
    </row>
    <row r="9908" spans="1:13" s="39" customFormat="1" ht="12.75" x14ac:dyDescent="0.2">
      <c r="A9908" s="33" t="s">
        <v>29</v>
      </c>
      <c r="B9908" s="33" t="s">
        <v>571</v>
      </c>
      <c r="C9908" s="34">
        <v>10</v>
      </c>
      <c r="D9908" s="33" t="s">
        <v>12596</v>
      </c>
      <c r="E9908" s="33" t="s">
        <v>10161</v>
      </c>
      <c r="F9908" s="35">
        <v>15121501</v>
      </c>
      <c r="G9908" s="33" t="s">
        <v>467</v>
      </c>
      <c r="H9908" s="33">
        <v>2</v>
      </c>
      <c r="I9908" s="33">
        <v>7</v>
      </c>
      <c r="J9908" s="36">
        <v>55</v>
      </c>
      <c r="K9908" s="37">
        <v>2051225</v>
      </c>
      <c r="L9908" s="38" t="s">
        <v>2367</v>
      </c>
      <c r="M9908" s="38" t="s">
        <v>13</v>
      </c>
    </row>
    <row r="9909" spans="1:13" s="39" customFormat="1" ht="12.75" x14ac:dyDescent="0.2">
      <c r="A9909" s="33" t="s">
        <v>29</v>
      </c>
      <c r="B9909" s="33" t="s">
        <v>571</v>
      </c>
      <c r="C9909" s="34">
        <v>10</v>
      </c>
      <c r="D9909" s="33" t="s">
        <v>12596</v>
      </c>
      <c r="E9909" s="33" t="s">
        <v>10162</v>
      </c>
      <c r="F9909" s="35">
        <v>15121501</v>
      </c>
      <c r="G9909" s="33" t="s">
        <v>467</v>
      </c>
      <c r="H9909" s="33">
        <v>2</v>
      </c>
      <c r="I9909" s="33">
        <v>7</v>
      </c>
      <c r="J9909" s="36">
        <v>59</v>
      </c>
      <c r="K9909" s="37">
        <v>25800377.859999999</v>
      </c>
      <c r="L9909" s="38" t="s">
        <v>2367</v>
      </c>
      <c r="M9909" s="38" t="s">
        <v>13</v>
      </c>
    </row>
    <row r="9910" spans="1:13" s="39" customFormat="1" ht="12.75" x14ac:dyDescent="0.2">
      <c r="A9910" s="33" t="s">
        <v>29</v>
      </c>
      <c r="B9910" s="33" t="s">
        <v>571</v>
      </c>
      <c r="C9910" s="34">
        <v>10</v>
      </c>
      <c r="D9910" s="33" t="s">
        <v>12596</v>
      </c>
      <c r="E9910" s="33" t="s">
        <v>10163</v>
      </c>
      <c r="F9910" s="35">
        <v>23281902</v>
      </c>
      <c r="G9910" s="33" t="s">
        <v>467</v>
      </c>
      <c r="H9910" s="33">
        <v>2</v>
      </c>
      <c r="I9910" s="33">
        <v>7</v>
      </c>
      <c r="J9910" s="36">
        <v>5</v>
      </c>
      <c r="K9910" s="37">
        <v>267750</v>
      </c>
      <c r="L9910" s="38" t="s">
        <v>15</v>
      </c>
      <c r="M9910" s="38" t="s">
        <v>13</v>
      </c>
    </row>
    <row r="9911" spans="1:13" s="39" customFormat="1" ht="12.75" x14ac:dyDescent="0.2">
      <c r="A9911" s="33" t="s">
        <v>29</v>
      </c>
      <c r="B9911" s="33" t="s">
        <v>571</v>
      </c>
      <c r="C9911" s="34">
        <v>10</v>
      </c>
      <c r="D9911" s="33" t="s">
        <v>12596</v>
      </c>
      <c r="E9911" s="33" t="s">
        <v>10164</v>
      </c>
      <c r="F9911" s="35">
        <v>15121514</v>
      </c>
      <c r="G9911" s="33" t="s">
        <v>467</v>
      </c>
      <c r="H9911" s="33">
        <v>2</v>
      </c>
      <c r="I9911" s="33">
        <v>7</v>
      </c>
      <c r="J9911" s="36">
        <v>58</v>
      </c>
      <c r="K9911" s="37">
        <v>1041304.74</v>
      </c>
      <c r="L9911" s="38" t="s">
        <v>15</v>
      </c>
      <c r="M9911" s="38" t="s">
        <v>13</v>
      </c>
    </row>
    <row r="9912" spans="1:13" s="39" customFormat="1" ht="12.75" x14ac:dyDescent="0.2">
      <c r="A9912" s="33" t="s">
        <v>29</v>
      </c>
      <c r="B9912" s="33" t="s">
        <v>571</v>
      </c>
      <c r="C9912" s="34">
        <v>10</v>
      </c>
      <c r="D9912" s="33" t="s">
        <v>12596</v>
      </c>
      <c r="E9912" s="33" t="s">
        <v>10165</v>
      </c>
      <c r="F9912" s="35">
        <v>15121501</v>
      </c>
      <c r="G9912" s="33" t="s">
        <v>467</v>
      </c>
      <c r="H9912" s="33">
        <v>2</v>
      </c>
      <c r="I9912" s="33">
        <v>7</v>
      </c>
      <c r="J9912" s="36">
        <v>4</v>
      </c>
      <c r="K9912" s="37">
        <v>1376247.02</v>
      </c>
      <c r="L9912" s="38" t="s">
        <v>2367</v>
      </c>
      <c r="M9912" s="38" t="s">
        <v>13</v>
      </c>
    </row>
    <row r="9913" spans="1:13" s="39" customFormat="1" ht="12.75" x14ac:dyDescent="0.2">
      <c r="A9913" s="33" t="s">
        <v>29</v>
      </c>
      <c r="B9913" s="33" t="s">
        <v>571</v>
      </c>
      <c r="C9913" s="34">
        <v>10</v>
      </c>
      <c r="D9913" s="33" t="s">
        <v>12596</v>
      </c>
      <c r="E9913" s="33" t="s">
        <v>10166</v>
      </c>
      <c r="F9913" s="35">
        <v>15121514</v>
      </c>
      <c r="G9913" s="33" t="s">
        <v>467</v>
      </c>
      <c r="H9913" s="33">
        <v>2</v>
      </c>
      <c r="I9913" s="33">
        <v>7</v>
      </c>
      <c r="J9913" s="36">
        <v>46</v>
      </c>
      <c r="K9913" s="37">
        <v>5817548.2400000002</v>
      </c>
      <c r="L9913" s="38" t="s">
        <v>15</v>
      </c>
      <c r="M9913" s="38" t="s">
        <v>13</v>
      </c>
    </row>
    <row r="9914" spans="1:13" s="39" customFormat="1" ht="12.75" x14ac:dyDescent="0.2">
      <c r="A9914" s="33" t="s">
        <v>29</v>
      </c>
      <c r="B9914" s="33" t="s">
        <v>572</v>
      </c>
      <c r="C9914" s="34">
        <v>16</v>
      </c>
      <c r="D9914" s="33" t="s">
        <v>13912</v>
      </c>
      <c r="E9914" s="33" t="s">
        <v>10167</v>
      </c>
      <c r="F9914" s="35">
        <v>46181902</v>
      </c>
      <c r="G9914" s="33" t="s">
        <v>466</v>
      </c>
      <c r="H9914" s="33">
        <v>2</v>
      </c>
      <c r="I9914" s="33">
        <v>3</v>
      </c>
      <c r="J9914" s="36">
        <v>10</v>
      </c>
      <c r="K9914" s="37">
        <v>409490.89999999997</v>
      </c>
      <c r="L9914" s="38" t="s">
        <v>15</v>
      </c>
      <c r="M9914" s="38" t="s">
        <v>13</v>
      </c>
    </row>
    <row r="9915" spans="1:13" s="39" customFormat="1" ht="12.75" x14ac:dyDescent="0.2">
      <c r="A9915" s="33" t="s">
        <v>29</v>
      </c>
      <c r="B9915" s="33" t="s">
        <v>572</v>
      </c>
      <c r="C9915" s="34">
        <v>16</v>
      </c>
      <c r="D9915" s="33" t="s">
        <v>13912</v>
      </c>
      <c r="E9915" s="33" t="s">
        <v>10168</v>
      </c>
      <c r="F9915" s="35">
        <v>49221504</v>
      </c>
      <c r="G9915" s="33" t="s">
        <v>466</v>
      </c>
      <c r="H9915" s="33">
        <v>2</v>
      </c>
      <c r="I9915" s="33">
        <v>3</v>
      </c>
      <c r="J9915" s="36">
        <v>30</v>
      </c>
      <c r="K9915" s="37">
        <v>526467.9</v>
      </c>
      <c r="L9915" s="38" t="s">
        <v>15</v>
      </c>
      <c r="M9915" s="38" t="s">
        <v>13</v>
      </c>
    </row>
    <row r="9916" spans="1:13" s="39" customFormat="1" ht="12.75" x14ac:dyDescent="0.2">
      <c r="A9916" s="33" t="s">
        <v>29</v>
      </c>
      <c r="B9916" s="33" t="s">
        <v>572</v>
      </c>
      <c r="C9916" s="34">
        <v>16</v>
      </c>
      <c r="D9916" s="33" t="s">
        <v>13912</v>
      </c>
      <c r="E9916" s="33" t="s">
        <v>10169</v>
      </c>
      <c r="F9916" s="35">
        <v>53102900</v>
      </c>
      <c r="G9916" s="33" t="s">
        <v>466</v>
      </c>
      <c r="H9916" s="33">
        <v>2</v>
      </c>
      <c r="I9916" s="33">
        <v>3</v>
      </c>
      <c r="J9916" s="36">
        <v>12</v>
      </c>
      <c r="K9916" s="37">
        <v>561603.83999999997</v>
      </c>
      <c r="L9916" s="38" t="s">
        <v>15</v>
      </c>
      <c r="M9916" s="38" t="s">
        <v>13</v>
      </c>
    </row>
    <row r="9917" spans="1:13" s="39" customFormat="1" ht="12.75" x14ac:dyDescent="0.2">
      <c r="A9917" s="33" t="s">
        <v>29</v>
      </c>
      <c r="B9917" s="33" t="s">
        <v>572</v>
      </c>
      <c r="C9917" s="34">
        <v>16</v>
      </c>
      <c r="D9917" s="33" t="s">
        <v>13912</v>
      </c>
      <c r="E9917" s="33" t="s">
        <v>10170</v>
      </c>
      <c r="F9917" s="35">
        <v>53102900</v>
      </c>
      <c r="G9917" s="33" t="s">
        <v>466</v>
      </c>
      <c r="H9917" s="33">
        <v>2</v>
      </c>
      <c r="I9917" s="33">
        <v>3</v>
      </c>
      <c r="J9917" s="36">
        <v>60</v>
      </c>
      <c r="K9917" s="37">
        <v>1404009.6</v>
      </c>
      <c r="L9917" s="38" t="s">
        <v>15</v>
      </c>
      <c r="M9917" s="38" t="s">
        <v>13</v>
      </c>
    </row>
    <row r="9918" spans="1:13" s="39" customFormat="1" ht="12.75" x14ac:dyDescent="0.2">
      <c r="A9918" s="33" t="s">
        <v>29</v>
      </c>
      <c r="B9918" s="33" t="s">
        <v>572</v>
      </c>
      <c r="C9918" s="34">
        <v>16</v>
      </c>
      <c r="D9918" s="33" t="s">
        <v>13912</v>
      </c>
      <c r="E9918" s="33" t="s">
        <v>10171</v>
      </c>
      <c r="F9918" s="35">
        <v>53102900</v>
      </c>
      <c r="G9918" s="33" t="s">
        <v>466</v>
      </c>
      <c r="H9918" s="33">
        <v>2</v>
      </c>
      <c r="I9918" s="33">
        <v>3</v>
      </c>
      <c r="J9918" s="36">
        <v>4</v>
      </c>
      <c r="K9918" s="37">
        <v>748819.4</v>
      </c>
      <c r="L9918" s="38" t="s">
        <v>15</v>
      </c>
      <c r="M9918" s="38" t="s">
        <v>13</v>
      </c>
    </row>
    <row r="9919" spans="1:13" s="39" customFormat="1" ht="12.75" x14ac:dyDescent="0.2">
      <c r="A9919" s="33" t="s">
        <v>29</v>
      </c>
      <c r="B9919" s="33" t="s">
        <v>572</v>
      </c>
      <c r="C9919" s="34">
        <v>16</v>
      </c>
      <c r="D9919" s="33" t="s">
        <v>13912</v>
      </c>
      <c r="E9919" s="33" t="s">
        <v>10172</v>
      </c>
      <c r="F9919" s="35">
        <v>53102900</v>
      </c>
      <c r="G9919" s="33" t="s">
        <v>466</v>
      </c>
      <c r="H9919" s="33">
        <v>2</v>
      </c>
      <c r="I9919" s="33">
        <v>3</v>
      </c>
      <c r="J9919" s="36">
        <v>34</v>
      </c>
      <c r="K9919" s="37">
        <v>795605.44</v>
      </c>
      <c r="L9919" s="38" t="s">
        <v>15</v>
      </c>
      <c r="M9919" s="38" t="s">
        <v>13</v>
      </c>
    </row>
    <row r="9920" spans="1:13" s="39" customFormat="1" ht="12.75" x14ac:dyDescent="0.2">
      <c r="A9920" s="33" t="s">
        <v>29</v>
      </c>
      <c r="B9920" s="33" t="s">
        <v>572</v>
      </c>
      <c r="C9920" s="34">
        <v>16</v>
      </c>
      <c r="D9920" s="33" t="s">
        <v>13912</v>
      </c>
      <c r="E9920" s="33" t="s">
        <v>10173</v>
      </c>
      <c r="F9920" s="35">
        <v>49221503</v>
      </c>
      <c r="G9920" s="33" t="s">
        <v>466</v>
      </c>
      <c r="H9920" s="33">
        <v>2</v>
      </c>
      <c r="I9920" s="33">
        <v>3</v>
      </c>
      <c r="J9920" s="36">
        <v>10</v>
      </c>
      <c r="K9920" s="37">
        <v>631628.19999999995</v>
      </c>
      <c r="L9920" s="38" t="s">
        <v>15</v>
      </c>
      <c r="M9920" s="38" t="s">
        <v>13</v>
      </c>
    </row>
    <row r="9921" spans="1:13" s="39" customFormat="1" ht="12.75" x14ac:dyDescent="0.2">
      <c r="A9921" s="33" t="s">
        <v>29</v>
      </c>
      <c r="B9921" s="33" t="s">
        <v>572</v>
      </c>
      <c r="C9921" s="34">
        <v>16</v>
      </c>
      <c r="D9921" s="33" t="s">
        <v>13912</v>
      </c>
      <c r="E9921" s="33" t="s">
        <v>10174</v>
      </c>
      <c r="F9921" s="35">
        <v>46181902</v>
      </c>
      <c r="G9921" s="33" t="s">
        <v>466</v>
      </c>
      <c r="H9921" s="33">
        <v>2</v>
      </c>
      <c r="I9921" s="33">
        <v>3</v>
      </c>
      <c r="J9921" s="36">
        <v>45</v>
      </c>
      <c r="K9921" s="37">
        <v>947674.35</v>
      </c>
      <c r="L9921" s="38" t="s">
        <v>15</v>
      </c>
      <c r="M9921" s="38" t="s">
        <v>13</v>
      </c>
    </row>
    <row r="9922" spans="1:13" s="39" customFormat="1" ht="12.75" x14ac:dyDescent="0.2">
      <c r="A9922" s="33" t="s">
        <v>29</v>
      </c>
      <c r="B9922" s="33" t="s">
        <v>572</v>
      </c>
      <c r="C9922" s="34">
        <v>16</v>
      </c>
      <c r="D9922" s="33" t="s">
        <v>13912</v>
      </c>
      <c r="E9922" s="33" t="s">
        <v>10175</v>
      </c>
      <c r="F9922" s="35">
        <v>53102802</v>
      </c>
      <c r="G9922" s="33" t="s">
        <v>466</v>
      </c>
      <c r="H9922" s="33">
        <v>2</v>
      </c>
      <c r="I9922" s="33">
        <v>3</v>
      </c>
      <c r="J9922" s="36">
        <v>12</v>
      </c>
      <c r="K9922" s="37">
        <v>982821</v>
      </c>
      <c r="L9922" s="38" t="s">
        <v>15</v>
      </c>
      <c r="M9922" s="38" t="s">
        <v>13</v>
      </c>
    </row>
    <row r="9923" spans="1:13" s="39" customFormat="1" ht="12.75" x14ac:dyDescent="0.2">
      <c r="A9923" s="33" t="s">
        <v>29</v>
      </c>
      <c r="B9923" s="33" t="s">
        <v>572</v>
      </c>
      <c r="C9923" s="34">
        <v>16</v>
      </c>
      <c r="D9923" s="33" t="s">
        <v>13912</v>
      </c>
      <c r="E9923" s="33" t="s">
        <v>10176</v>
      </c>
      <c r="F9923" s="35">
        <v>49141606</v>
      </c>
      <c r="G9923" s="33" t="s">
        <v>466</v>
      </c>
      <c r="H9923" s="33">
        <v>2</v>
      </c>
      <c r="I9923" s="33">
        <v>3</v>
      </c>
      <c r="J9923" s="36">
        <v>34</v>
      </c>
      <c r="K9923" s="37">
        <v>994466.34</v>
      </c>
      <c r="L9923" s="38" t="s">
        <v>15</v>
      </c>
      <c r="M9923" s="38" t="s">
        <v>13</v>
      </c>
    </row>
    <row r="9924" spans="1:13" s="39" customFormat="1" ht="12.75" x14ac:dyDescent="0.2">
      <c r="A9924" s="33" t="s">
        <v>29</v>
      </c>
      <c r="B9924" s="33" t="s">
        <v>572</v>
      </c>
      <c r="C9924" s="34">
        <v>16</v>
      </c>
      <c r="D9924" s="33" t="s">
        <v>13912</v>
      </c>
      <c r="E9924" s="33" t="s">
        <v>10177</v>
      </c>
      <c r="F9924" s="35">
        <v>53102900</v>
      </c>
      <c r="G9924" s="33" t="s">
        <v>466</v>
      </c>
      <c r="H9924" s="33">
        <v>2</v>
      </c>
      <c r="I9924" s="33">
        <v>3</v>
      </c>
      <c r="J9924" s="36">
        <v>25</v>
      </c>
      <c r="K9924" s="37">
        <v>1228526.25</v>
      </c>
      <c r="L9924" s="38" t="s">
        <v>15</v>
      </c>
      <c r="M9924" s="38" t="s">
        <v>13</v>
      </c>
    </row>
    <row r="9925" spans="1:13" s="39" customFormat="1" ht="12.75" x14ac:dyDescent="0.2">
      <c r="A9925" s="33" t="s">
        <v>29</v>
      </c>
      <c r="B9925" s="33" t="s">
        <v>572</v>
      </c>
      <c r="C9925" s="34">
        <v>16</v>
      </c>
      <c r="D9925" s="33" t="s">
        <v>13912</v>
      </c>
      <c r="E9925" s="33" t="s">
        <v>10178</v>
      </c>
      <c r="F9925" s="35">
        <v>53102900</v>
      </c>
      <c r="G9925" s="33" t="s">
        <v>466</v>
      </c>
      <c r="H9925" s="33">
        <v>2</v>
      </c>
      <c r="I9925" s="33">
        <v>3</v>
      </c>
      <c r="J9925" s="36">
        <v>12</v>
      </c>
      <c r="K9925" s="37">
        <v>1263622.92</v>
      </c>
      <c r="L9925" s="38" t="s">
        <v>15</v>
      </c>
      <c r="M9925" s="38" t="s">
        <v>13</v>
      </c>
    </row>
    <row r="9926" spans="1:13" s="39" customFormat="1" ht="12.75" x14ac:dyDescent="0.2">
      <c r="A9926" s="33" t="s">
        <v>29</v>
      </c>
      <c r="B9926" s="33" t="s">
        <v>572</v>
      </c>
      <c r="C9926" s="34">
        <v>16</v>
      </c>
      <c r="D9926" s="33" t="s">
        <v>13912</v>
      </c>
      <c r="E9926" s="33" t="s">
        <v>10179</v>
      </c>
      <c r="F9926" s="35">
        <v>53102900</v>
      </c>
      <c r="G9926" s="33" t="s">
        <v>466</v>
      </c>
      <c r="H9926" s="33">
        <v>2</v>
      </c>
      <c r="I9926" s="33">
        <v>3</v>
      </c>
      <c r="J9926" s="36">
        <v>16</v>
      </c>
      <c r="K9926" s="37">
        <v>1310428</v>
      </c>
      <c r="L9926" s="38" t="s">
        <v>15</v>
      </c>
      <c r="M9926" s="38" t="s">
        <v>13</v>
      </c>
    </row>
    <row r="9927" spans="1:13" s="39" customFormat="1" ht="12.75" x14ac:dyDescent="0.2">
      <c r="A9927" s="33" t="s">
        <v>29</v>
      </c>
      <c r="B9927" s="33" t="s">
        <v>572</v>
      </c>
      <c r="C9927" s="34">
        <v>16</v>
      </c>
      <c r="D9927" s="33" t="s">
        <v>13912</v>
      </c>
      <c r="E9927" s="33" t="s">
        <v>10180</v>
      </c>
      <c r="F9927" s="35">
        <v>53102801</v>
      </c>
      <c r="G9927" s="33" t="s">
        <v>466</v>
      </c>
      <c r="H9927" s="33">
        <v>2</v>
      </c>
      <c r="I9927" s="33">
        <v>3</v>
      </c>
      <c r="J9927" s="36">
        <v>22</v>
      </c>
      <c r="K9927" s="37">
        <v>1544436.74</v>
      </c>
      <c r="L9927" s="38" t="s">
        <v>15</v>
      </c>
      <c r="M9927" s="38" t="s">
        <v>13</v>
      </c>
    </row>
    <row r="9928" spans="1:13" s="39" customFormat="1" ht="12.75" x14ac:dyDescent="0.2">
      <c r="A9928" s="33" t="s">
        <v>29</v>
      </c>
      <c r="B9928" s="33" t="s">
        <v>572</v>
      </c>
      <c r="C9928" s="34">
        <v>16</v>
      </c>
      <c r="D9928" s="33" t="s">
        <v>13912</v>
      </c>
      <c r="E9928" s="33" t="s">
        <v>10181</v>
      </c>
      <c r="F9928" s="35">
        <v>53102900</v>
      </c>
      <c r="G9928" s="33" t="s">
        <v>466</v>
      </c>
      <c r="H9928" s="33">
        <v>2</v>
      </c>
      <c r="I9928" s="33">
        <v>3</v>
      </c>
      <c r="J9928" s="36">
        <v>30</v>
      </c>
      <c r="K9928" s="37">
        <v>1579475.0999999999</v>
      </c>
      <c r="L9928" s="38" t="s">
        <v>15</v>
      </c>
      <c r="M9928" s="38" t="s">
        <v>13</v>
      </c>
    </row>
    <row r="9929" spans="1:13" s="39" customFormat="1" ht="12.75" x14ac:dyDescent="0.2">
      <c r="A9929" s="33" t="s">
        <v>29</v>
      </c>
      <c r="B9929" s="33" t="s">
        <v>572</v>
      </c>
      <c r="C9929" s="34">
        <v>16</v>
      </c>
      <c r="D9929" s="33" t="s">
        <v>13912</v>
      </c>
      <c r="E9929" s="33" t="s">
        <v>10182</v>
      </c>
      <c r="F9929" s="35">
        <v>53102900</v>
      </c>
      <c r="G9929" s="33" t="s">
        <v>466</v>
      </c>
      <c r="H9929" s="33">
        <v>2</v>
      </c>
      <c r="I9929" s="33">
        <v>3</v>
      </c>
      <c r="J9929" s="36">
        <v>28</v>
      </c>
      <c r="K9929" s="37">
        <v>1736271.88</v>
      </c>
      <c r="L9929" s="38" t="s">
        <v>15</v>
      </c>
      <c r="M9929" s="38" t="s">
        <v>13</v>
      </c>
    </row>
    <row r="9930" spans="1:13" s="39" customFormat="1" ht="12.75" x14ac:dyDescent="0.2">
      <c r="A9930" s="33" t="s">
        <v>29</v>
      </c>
      <c r="B9930" s="33" t="s">
        <v>572</v>
      </c>
      <c r="C9930" s="34">
        <v>16</v>
      </c>
      <c r="D9930" s="33" t="s">
        <v>13912</v>
      </c>
      <c r="E9930" s="33" t="s">
        <v>10183</v>
      </c>
      <c r="F9930" s="35">
        <v>53102900</v>
      </c>
      <c r="G9930" s="33" t="s">
        <v>466</v>
      </c>
      <c r="H9930" s="33">
        <v>2</v>
      </c>
      <c r="I9930" s="33">
        <v>3</v>
      </c>
      <c r="J9930" s="36">
        <v>30</v>
      </c>
      <c r="K9930" s="37">
        <v>1860291.3</v>
      </c>
      <c r="L9930" s="38" t="s">
        <v>15</v>
      </c>
      <c r="M9930" s="38" t="s">
        <v>13</v>
      </c>
    </row>
    <row r="9931" spans="1:13" s="39" customFormat="1" ht="12.75" x14ac:dyDescent="0.2">
      <c r="A9931" s="33" t="s">
        <v>29</v>
      </c>
      <c r="B9931" s="33" t="s">
        <v>572</v>
      </c>
      <c r="C9931" s="34">
        <v>16</v>
      </c>
      <c r="D9931" s="33" t="s">
        <v>13912</v>
      </c>
      <c r="E9931" s="33" t="s">
        <v>10184</v>
      </c>
      <c r="F9931" s="35">
        <v>53102900</v>
      </c>
      <c r="G9931" s="33" t="s">
        <v>466</v>
      </c>
      <c r="H9931" s="33">
        <v>2</v>
      </c>
      <c r="I9931" s="33">
        <v>3</v>
      </c>
      <c r="J9931" s="36">
        <v>34</v>
      </c>
      <c r="K9931" s="37">
        <v>2187914.96</v>
      </c>
      <c r="L9931" s="38" t="s">
        <v>15</v>
      </c>
      <c r="M9931" s="38" t="s">
        <v>13</v>
      </c>
    </row>
    <row r="9932" spans="1:13" s="39" customFormat="1" ht="12.75" x14ac:dyDescent="0.2">
      <c r="A9932" s="33" t="s">
        <v>29</v>
      </c>
      <c r="B9932" s="33" t="s">
        <v>572</v>
      </c>
      <c r="C9932" s="34">
        <v>16</v>
      </c>
      <c r="D9932" s="33" t="s">
        <v>13912</v>
      </c>
      <c r="E9932" s="33" t="s">
        <v>10185</v>
      </c>
      <c r="F9932" s="35">
        <v>49211801</v>
      </c>
      <c r="G9932" s="33" t="s">
        <v>15071</v>
      </c>
      <c r="H9932" s="33">
        <v>3</v>
      </c>
      <c r="I9932" s="33">
        <v>3</v>
      </c>
      <c r="J9932" s="36">
        <v>3</v>
      </c>
      <c r="K9932" s="37">
        <v>1994997.9899999998</v>
      </c>
      <c r="L9932" s="38" t="s">
        <v>15</v>
      </c>
      <c r="M9932" s="38" t="s">
        <v>13</v>
      </c>
    </row>
    <row r="9933" spans="1:13" s="39" customFormat="1" ht="12.75" x14ac:dyDescent="0.2">
      <c r="A9933" s="33" t="s">
        <v>29</v>
      </c>
      <c r="B9933" s="33" t="s">
        <v>572</v>
      </c>
      <c r="C9933" s="34">
        <v>16</v>
      </c>
      <c r="D9933" s="33" t="s">
        <v>13912</v>
      </c>
      <c r="E9933" s="33" t="s">
        <v>10186</v>
      </c>
      <c r="F9933" s="35">
        <v>53102900</v>
      </c>
      <c r="G9933" s="33" t="s">
        <v>466</v>
      </c>
      <c r="H9933" s="33">
        <v>2</v>
      </c>
      <c r="I9933" s="33">
        <v>3</v>
      </c>
      <c r="J9933" s="36">
        <v>24</v>
      </c>
      <c r="K9933" s="37">
        <v>2527245.84</v>
      </c>
      <c r="L9933" s="38" t="s">
        <v>15</v>
      </c>
      <c r="M9933" s="38" t="s">
        <v>13</v>
      </c>
    </row>
    <row r="9934" spans="1:13" s="39" customFormat="1" ht="12.75" x14ac:dyDescent="0.2">
      <c r="A9934" s="33" t="s">
        <v>29</v>
      </c>
      <c r="B9934" s="33" t="s">
        <v>572</v>
      </c>
      <c r="C9934" s="34">
        <v>16</v>
      </c>
      <c r="D9934" s="33" t="s">
        <v>13912</v>
      </c>
      <c r="E9934" s="33" t="s">
        <v>10187</v>
      </c>
      <c r="F9934" s="35">
        <v>53111900</v>
      </c>
      <c r="G9934" s="33" t="s">
        <v>466</v>
      </c>
      <c r="H9934" s="33">
        <v>2</v>
      </c>
      <c r="I9934" s="33">
        <v>3</v>
      </c>
      <c r="J9934" s="36">
        <v>10</v>
      </c>
      <c r="K9934" s="37">
        <v>2925079.5</v>
      </c>
      <c r="L9934" s="38" t="s">
        <v>15</v>
      </c>
      <c r="M9934" s="38" t="s">
        <v>13</v>
      </c>
    </row>
    <row r="9935" spans="1:13" s="39" customFormat="1" ht="12.75" x14ac:dyDescent="0.2">
      <c r="A9935" s="33" t="s">
        <v>29</v>
      </c>
      <c r="B9935" s="33" t="s">
        <v>572</v>
      </c>
      <c r="C9935" s="34">
        <v>16</v>
      </c>
      <c r="D9935" s="33" t="s">
        <v>13912</v>
      </c>
      <c r="E9935" s="33" t="s">
        <v>10188</v>
      </c>
      <c r="F9935" s="35">
        <v>53111900</v>
      </c>
      <c r="G9935" s="33" t="s">
        <v>466</v>
      </c>
      <c r="H9935" s="33">
        <v>2</v>
      </c>
      <c r="I9935" s="33">
        <v>3</v>
      </c>
      <c r="J9935" s="36">
        <v>10</v>
      </c>
      <c r="K9935" s="37">
        <v>3276081.9</v>
      </c>
      <c r="L9935" s="38" t="s">
        <v>15</v>
      </c>
      <c r="M9935" s="38" t="s">
        <v>13</v>
      </c>
    </row>
    <row r="9936" spans="1:13" s="39" customFormat="1" ht="12.75" x14ac:dyDescent="0.2">
      <c r="A9936" s="33" t="s">
        <v>29</v>
      </c>
      <c r="B9936" s="33" t="s">
        <v>572</v>
      </c>
      <c r="C9936" s="34">
        <v>16</v>
      </c>
      <c r="D9936" s="33" t="s">
        <v>13912</v>
      </c>
      <c r="E9936" s="33" t="s">
        <v>10189</v>
      </c>
      <c r="F9936" s="35">
        <v>53111900</v>
      </c>
      <c r="G9936" s="33" t="s">
        <v>466</v>
      </c>
      <c r="H9936" s="33">
        <v>2</v>
      </c>
      <c r="I9936" s="33">
        <v>3</v>
      </c>
      <c r="J9936" s="36">
        <v>10</v>
      </c>
      <c r="K9936" s="37">
        <v>3276081.9</v>
      </c>
      <c r="L9936" s="38" t="s">
        <v>15</v>
      </c>
      <c r="M9936" s="38" t="s">
        <v>13</v>
      </c>
    </row>
    <row r="9937" spans="1:13" s="39" customFormat="1" ht="12.75" x14ac:dyDescent="0.2">
      <c r="A9937" s="33" t="s">
        <v>29</v>
      </c>
      <c r="B9937" s="33" t="s">
        <v>572</v>
      </c>
      <c r="C9937" s="34">
        <v>16</v>
      </c>
      <c r="D9937" s="33" t="s">
        <v>13912</v>
      </c>
      <c r="E9937" s="33" t="s">
        <v>10190</v>
      </c>
      <c r="F9937" s="35">
        <v>53111900</v>
      </c>
      <c r="G9937" s="33" t="s">
        <v>466</v>
      </c>
      <c r="H9937" s="33">
        <v>2</v>
      </c>
      <c r="I9937" s="33">
        <v>3</v>
      </c>
      <c r="J9937" s="36">
        <v>15</v>
      </c>
      <c r="K9937" s="37">
        <v>3510095.4</v>
      </c>
      <c r="L9937" s="38" t="s">
        <v>15</v>
      </c>
      <c r="M9937" s="38" t="s">
        <v>13</v>
      </c>
    </row>
    <row r="9938" spans="1:13" s="39" customFormat="1" ht="12.75" x14ac:dyDescent="0.2">
      <c r="A9938" s="33" t="s">
        <v>29</v>
      </c>
      <c r="B9938" s="33" t="s">
        <v>572</v>
      </c>
      <c r="C9938" s="34">
        <v>16</v>
      </c>
      <c r="D9938" s="33" t="s">
        <v>13912</v>
      </c>
      <c r="E9938" s="33" t="s">
        <v>10191</v>
      </c>
      <c r="F9938" s="35">
        <v>53111900</v>
      </c>
      <c r="G9938" s="33" t="s">
        <v>466</v>
      </c>
      <c r="H9938" s="33">
        <v>2</v>
      </c>
      <c r="I9938" s="33">
        <v>3</v>
      </c>
      <c r="J9938" s="36">
        <v>12</v>
      </c>
      <c r="K9938" s="37">
        <v>3510095.4000000004</v>
      </c>
      <c r="L9938" s="38" t="s">
        <v>15</v>
      </c>
      <c r="M9938" s="38" t="s">
        <v>13</v>
      </c>
    </row>
    <row r="9939" spans="1:13" s="39" customFormat="1" ht="12.75" x14ac:dyDescent="0.2">
      <c r="A9939" s="33" t="s">
        <v>29</v>
      </c>
      <c r="B9939" s="33" t="s">
        <v>572</v>
      </c>
      <c r="C9939" s="34">
        <v>16</v>
      </c>
      <c r="D9939" s="33" t="s">
        <v>13912</v>
      </c>
      <c r="E9939" s="33" t="s">
        <v>10192</v>
      </c>
      <c r="F9939" s="35">
        <v>49221510</v>
      </c>
      <c r="G9939" s="33" t="s">
        <v>466</v>
      </c>
      <c r="H9939" s="33">
        <v>2</v>
      </c>
      <c r="I9939" s="33">
        <v>3</v>
      </c>
      <c r="J9939" s="36">
        <v>210</v>
      </c>
      <c r="K9939" s="37">
        <v>3685275.3000000003</v>
      </c>
      <c r="L9939" s="38" t="s">
        <v>15</v>
      </c>
      <c r="M9939" s="38" t="s">
        <v>13</v>
      </c>
    </row>
    <row r="9940" spans="1:13" s="39" customFormat="1" ht="12.75" x14ac:dyDescent="0.2">
      <c r="A9940" s="33" t="s">
        <v>29</v>
      </c>
      <c r="B9940" s="33" t="s">
        <v>572</v>
      </c>
      <c r="C9940" s="34">
        <v>16</v>
      </c>
      <c r="D9940" s="33" t="s">
        <v>13912</v>
      </c>
      <c r="E9940" s="33" t="s">
        <v>10193</v>
      </c>
      <c r="F9940" s="35">
        <v>53111900</v>
      </c>
      <c r="G9940" s="33" t="s">
        <v>466</v>
      </c>
      <c r="H9940" s="33">
        <v>2</v>
      </c>
      <c r="I9940" s="33">
        <v>3</v>
      </c>
      <c r="J9940" s="36">
        <v>14</v>
      </c>
      <c r="K9940" s="37">
        <v>4586514.66</v>
      </c>
      <c r="L9940" s="38" t="s">
        <v>15</v>
      </c>
      <c r="M9940" s="38" t="s">
        <v>13</v>
      </c>
    </row>
    <row r="9941" spans="1:13" s="39" customFormat="1" ht="12.75" x14ac:dyDescent="0.2">
      <c r="A9941" s="33" t="s">
        <v>29</v>
      </c>
      <c r="B9941" s="33" t="s">
        <v>572</v>
      </c>
      <c r="C9941" s="34">
        <v>16</v>
      </c>
      <c r="D9941" s="33" t="s">
        <v>13912</v>
      </c>
      <c r="E9941" s="33" t="s">
        <v>10194</v>
      </c>
      <c r="F9941" s="35">
        <v>53102900</v>
      </c>
      <c r="G9941" s="33" t="s">
        <v>466</v>
      </c>
      <c r="H9941" s="33">
        <v>2</v>
      </c>
      <c r="I9941" s="33">
        <v>3</v>
      </c>
      <c r="J9941" s="36">
        <v>24</v>
      </c>
      <c r="K9941" s="37">
        <v>7020190.8000000007</v>
      </c>
      <c r="L9941" s="38" t="s">
        <v>15</v>
      </c>
      <c r="M9941" s="38" t="s">
        <v>13</v>
      </c>
    </row>
    <row r="9942" spans="1:13" s="39" customFormat="1" ht="12.75" x14ac:dyDescent="0.2">
      <c r="A9942" s="33" t="s">
        <v>29</v>
      </c>
      <c r="B9942" s="33" t="s">
        <v>572</v>
      </c>
      <c r="C9942" s="34">
        <v>16</v>
      </c>
      <c r="D9942" s="33" t="s">
        <v>13912</v>
      </c>
      <c r="E9942" s="33" t="s">
        <v>10195</v>
      </c>
      <c r="F9942" s="35">
        <v>49221504</v>
      </c>
      <c r="G9942" s="33" t="s">
        <v>466</v>
      </c>
      <c r="H9942" s="33">
        <v>2</v>
      </c>
      <c r="I9942" s="33">
        <v>3</v>
      </c>
      <c r="J9942" s="36">
        <v>2</v>
      </c>
      <c r="K9942" s="37">
        <v>8890944.5800000001</v>
      </c>
      <c r="L9942" s="38" t="s">
        <v>15</v>
      </c>
      <c r="M9942" s="38" t="s">
        <v>13</v>
      </c>
    </row>
    <row r="9943" spans="1:13" s="39" customFormat="1" ht="12.75" x14ac:dyDescent="0.2">
      <c r="A9943" s="33" t="s">
        <v>29</v>
      </c>
      <c r="B9943" s="33" t="s">
        <v>572</v>
      </c>
      <c r="C9943" s="34">
        <v>16</v>
      </c>
      <c r="D9943" s="33" t="s">
        <v>13912</v>
      </c>
      <c r="E9943" s="33" t="s">
        <v>10196</v>
      </c>
      <c r="F9943" s="35">
        <v>53102900</v>
      </c>
      <c r="G9943" s="33" t="s">
        <v>466</v>
      </c>
      <c r="H9943" s="33">
        <v>2</v>
      </c>
      <c r="I9943" s="33">
        <v>3</v>
      </c>
      <c r="J9943" s="36">
        <v>210</v>
      </c>
      <c r="K9943" s="37">
        <v>29484701.399999999</v>
      </c>
      <c r="L9943" s="38" t="s">
        <v>15</v>
      </c>
      <c r="M9943" s="38" t="s">
        <v>13</v>
      </c>
    </row>
    <row r="9944" spans="1:13" s="39" customFormat="1" ht="12.75" x14ac:dyDescent="0.2">
      <c r="A9944" s="33" t="s">
        <v>29</v>
      </c>
      <c r="B9944" s="33" t="s">
        <v>572</v>
      </c>
      <c r="C9944" s="34">
        <v>16</v>
      </c>
      <c r="D9944" s="33" t="s">
        <v>13912</v>
      </c>
      <c r="E9944" s="33" t="s">
        <v>10197</v>
      </c>
      <c r="F9944" s="35">
        <v>53111900</v>
      </c>
      <c r="G9944" s="33" t="s">
        <v>466</v>
      </c>
      <c r="H9944" s="33">
        <v>2</v>
      </c>
      <c r="I9944" s="33">
        <v>3</v>
      </c>
      <c r="J9944" s="36">
        <v>210</v>
      </c>
      <c r="K9944" s="37">
        <v>34398735</v>
      </c>
      <c r="L9944" s="38" t="s">
        <v>15</v>
      </c>
      <c r="M9944" s="38" t="s">
        <v>13</v>
      </c>
    </row>
    <row r="9945" spans="1:13" s="39" customFormat="1" ht="12.75" x14ac:dyDescent="0.2">
      <c r="A9945" s="33" t="s">
        <v>29</v>
      </c>
      <c r="B9945" s="33" t="s">
        <v>572</v>
      </c>
      <c r="C9945" s="34">
        <v>16</v>
      </c>
      <c r="D9945" s="33" t="s">
        <v>13912</v>
      </c>
      <c r="E9945" s="33" t="s">
        <v>10198</v>
      </c>
      <c r="F9945" s="35">
        <v>53102701</v>
      </c>
      <c r="G9945" s="33" t="s">
        <v>466</v>
      </c>
      <c r="H9945" s="33">
        <v>2</v>
      </c>
      <c r="I9945" s="33">
        <v>5</v>
      </c>
      <c r="J9945" s="36">
        <v>149</v>
      </c>
      <c r="K9945" s="37">
        <v>73051720</v>
      </c>
      <c r="L9945" s="38" t="s">
        <v>15</v>
      </c>
      <c r="M9945" s="38" t="s">
        <v>13</v>
      </c>
    </row>
    <row r="9946" spans="1:13" s="39" customFormat="1" ht="12.75" x14ac:dyDescent="0.2">
      <c r="A9946" s="33" t="s">
        <v>29</v>
      </c>
      <c r="B9946" s="33" t="s">
        <v>572</v>
      </c>
      <c r="C9946" s="34">
        <v>10</v>
      </c>
      <c r="D9946" s="33" t="s">
        <v>13912</v>
      </c>
      <c r="E9946" s="33" t="s">
        <v>10199</v>
      </c>
      <c r="F9946" s="35">
        <v>49221510</v>
      </c>
      <c r="G9946" s="33" t="s">
        <v>15071</v>
      </c>
      <c r="H9946" s="33">
        <v>3</v>
      </c>
      <c r="I9946" s="33">
        <v>9</v>
      </c>
      <c r="J9946" s="36">
        <v>1</v>
      </c>
      <c r="K9946" s="37">
        <v>1872703</v>
      </c>
      <c r="L9946" s="38" t="s">
        <v>12</v>
      </c>
      <c r="M9946" s="38" t="s">
        <v>13</v>
      </c>
    </row>
    <row r="9947" spans="1:13" s="39" customFormat="1" ht="12.75" x14ac:dyDescent="0.2">
      <c r="A9947" s="33" t="s">
        <v>29</v>
      </c>
      <c r="B9947" s="33" t="s">
        <v>572</v>
      </c>
      <c r="C9947" s="34">
        <v>10</v>
      </c>
      <c r="D9947" s="33" t="s">
        <v>13912</v>
      </c>
      <c r="E9947" s="33" t="s">
        <v>10200</v>
      </c>
      <c r="F9947" s="35">
        <v>53103001</v>
      </c>
      <c r="G9947" s="33" t="s">
        <v>15071</v>
      </c>
      <c r="H9947" s="33">
        <v>3</v>
      </c>
      <c r="I9947" s="33">
        <v>9</v>
      </c>
      <c r="J9947" s="36">
        <v>1</v>
      </c>
      <c r="K9947" s="37">
        <v>1872703</v>
      </c>
      <c r="L9947" s="38" t="s">
        <v>12</v>
      </c>
      <c r="M9947" s="38" t="s">
        <v>13</v>
      </c>
    </row>
    <row r="9948" spans="1:13" s="39" customFormat="1" ht="12.75" x14ac:dyDescent="0.2">
      <c r="A9948" s="33" t="s">
        <v>29</v>
      </c>
      <c r="B9948" s="33" t="s">
        <v>572</v>
      </c>
      <c r="C9948" s="34">
        <v>10</v>
      </c>
      <c r="D9948" s="33" t="s">
        <v>13912</v>
      </c>
      <c r="E9948" s="33" t="s">
        <v>10201</v>
      </c>
      <c r="F9948" s="35">
        <v>46181549</v>
      </c>
      <c r="G9948" s="33" t="s">
        <v>15071</v>
      </c>
      <c r="H9948" s="33">
        <v>3</v>
      </c>
      <c r="I9948" s="33">
        <v>9</v>
      </c>
      <c r="J9948" s="36">
        <v>1</v>
      </c>
      <c r="K9948" s="37">
        <v>1872703</v>
      </c>
      <c r="L9948" s="38" t="s">
        <v>12</v>
      </c>
      <c r="M9948" s="38" t="s">
        <v>13</v>
      </c>
    </row>
    <row r="9949" spans="1:13" s="39" customFormat="1" ht="12.75" x14ac:dyDescent="0.2">
      <c r="A9949" s="33" t="s">
        <v>29</v>
      </c>
      <c r="B9949" s="33" t="s">
        <v>572</v>
      </c>
      <c r="C9949" s="34">
        <v>10</v>
      </c>
      <c r="D9949" s="33" t="s">
        <v>13912</v>
      </c>
      <c r="E9949" s="33" t="s">
        <v>10202</v>
      </c>
      <c r="F9949" s="35">
        <v>46181703</v>
      </c>
      <c r="G9949" s="33" t="s">
        <v>467</v>
      </c>
      <c r="H9949" s="33">
        <v>2</v>
      </c>
      <c r="I9949" s="33">
        <v>7</v>
      </c>
      <c r="J9949" s="36">
        <v>1</v>
      </c>
      <c r="K9949" s="37">
        <v>401625</v>
      </c>
      <c r="L9949" s="38" t="s">
        <v>15</v>
      </c>
      <c r="M9949" s="38" t="s">
        <v>13</v>
      </c>
    </row>
    <row r="9950" spans="1:13" s="39" customFormat="1" ht="12.75" x14ac:dyDescent="0.2">
      <c r="A9950" s="33" t="s">
        <v>29</v>
      </c>
      <c r="B9950" s="33" t="s">
        <v>572</v>
      </c>
      <c r="C9950" s="34">
        <v>10</v>
      </c>
      <c r="D9950" s="33" t="s">
        <v>13912</v>
      </c>
      <c r="E9950" s="33" t="s">
        <v>10203</v>
      </c>
      <c r="F9950" s="35">
        <v>23271714</v>
      </c>
      <c r="G9950" s="33" t="s">
        <v>467</v>
      </c>
      <c r="H9950" s="33">
        <v>2</v>
      </c>
      <c r="I9950" s="33">
        <v>7</v>
      </c>
      <c r="J9950" s="36">
        <v>1</v>
      </c>
      <c r="K9950" s="37">
        <v>401625</v>
      </c>
      <c r="L9950" s="38" t="s">
        <v>15</v>
      </c>
      <c r="M9950" s="38" t="s">
        <v>13</v>
      </c>
    </row>
    <row r="9951" spans="1:13" s="39" customFormat="1" ht="12.75" x14ac:dyDescent="0.2">
      <c r="A9951" s="33" t="s">
        <v>29</v>
      </c>
      <c r="B9951" s="33" t="s">
        <v>572</v>
      </c>
      <c r="C9951" s="34">
        <v>10</v>
      </c>
      <c r="D9951" s="33" t="s">
        <v>13912</v>
      </c>
      <c r="E9951" s="33" t="s">
        <v>4616</v>
      </c>
      <c r="F9951" s="35">
        <v>31211910</v>
      </c>
      <c r="G9951" s="33" t="s">
        <v>15071</v>
      </c>
      <c r="H9951" s="33">
        <v>1</v>
      </c>
      <c r="I9951" s="33">
        <v>6</v>
      </c>
      <c r="J9951" s="36">
        <v>60</v>
      </c>
      <c r="K9951" s="37">
        <v>480000</v>
      </c>
      <c r="L9951" s="38" t="s">
        <v>15</v>
      </c>
      <c r="M9951" s="38" t="s">
        <v>13</v>
      </c>
    </row>
    <row r="9952" spans="1:13" s="39" customFormat="1" ht="12.75" x14ac:dyDescent="0.2">
      <c r="A9952" s="33" t="s">
        <v>29</v>
      </c>
      <c r="B9952" s="33" t="s">
        <v>572</v>
      </c>
      <c r="C9952" s="34">
        <v>10</v>
      </c>
      <c r="D9952" s="33" t="s">
        <v>13912</v>
      </c>
      <c r="E9952" s="33" t="s">
        <v>14377</v>
      </c>
      <c r="F9952" s="35">
        <v>46181701</v>
      </c>
      <c r="G9952" s="33" t="s">
        <v>15071</v>
      </c>
      <c r="H9952" s="33">
        <v>1</v>
      </c>
      <c r="I9952" s="33">
        <v>6</v>
      </c>
      <c r="J9952" s="36">
        <v>8</v>
      </c>
      <c r="K9952" s="37">
        <v>1200000</v>
      </c>
      <c r="L9952" s="38" t="s">
        <v>15</v>
      </c>
      <c r="M9952" s="38" t="s">
        <v>13</v>
      </c>
    </row>
    <row r="9953" spans="1:13" s="39" customFormat="1" ht="12.75" x14ac:dyDescent="0.2">
      <c r="A9953" s="33" t="s">
        <v>29</v>
      </c>
      <c r="B9953" s="33" t="s">
        <v>572</v>
      </c>
      <c r="C9953" s="34">
        <v>10</v>
      </c>
      <c r="D9953" s="33" t="s">
        <v>13912</v>
      </c>
      <c r="E9953" s="33" t="s">
        <v>14378</v>
      </c>
      <c r="F9953" s="35">
        <v>46181505</v>
      </c>
      <c r="G9953" s="33" t="s">
        <v>15071</v>
      </c>
      <c r="H9953" s="33">
        <v>1</v>
      </c>
      <c r="I9953" s="33">
        <v>6</v>
      </c>
      <c r="J9953" s="36">
        <v>8</v>
      </c>
      <c r="K9953" s="37">
        <v>1040000</v>
      </c>
      <c r="L9953" s="38" t="s">
        <v>15</v>
      </c>
      <c r="M9953" s="38" t="s">
        <v>13</v>
      </c>
    </row>
    <row r="9954" spans="1:13" s="39" customFormat="1" ht="12.75" x14ac:dyDescent="0.2">
      <c r="A9954" s="33" t="s">
        <v>29</v>
      </c>
      <c r="B9954" s="33" t="s">
        <v>572</v>
      </c>
      <c r="C9954" s="34">
        <v>10</v>
      </c>
      <c r="D9954" s="33" t="s">
        <v>13912</v>
      </c>
      <c r="E9954" s="33" t="s">
        <v>14379</v>
      </c>
      <c r="F9954" s="35">
        <v>46181500</v>
      </c>
      <c r="G9954" s="33" t="s">
        <v>15071</v>
      </c>
      <c r="H9954" s="33">
        <v>1</v>
      </c>
      <c r="I9954" s="33">
        <v>6</v>
      </c>
      <c r="J9954" s="36">
        <v>8</v>
      </c>
      <c r="K9954" s="37">
        <v>640000</v>
      </c>
      <c r="L9954" s="38" t="s">
        <v>15</v>
      </c>
      <c r="M9954" s="38" t="s">
        <v>13</v>
      </c>
    </row>
    <row r="9955" spans="1:13" s="39" customFormat="1" ht="12.75" x14ac:dyDescent="0.2">
      <c r="A9955" s="33" t="s">
        <v>29</v>
      </c>
      <c r="B9955" s="33" t="s">
        <v>572</v>
      </c>
      <c r="C9955" s="34">
        <v>10</v>
      </c>
      <c r="D9955" s="33" t="s">
        <v>13912</v>
      </c>
      <c r="E9955" s="33" t="s">
        <v>14380</v>
      </c>
      <c r="F9955" s="35">
        <v>46181504</v>
      </c>
      <c r="G9955" s="33" t="s">
        <v>15071</v>
      </c>
      <c r="H9955" s="33">
        <v>1</v>
      </c>
      <c r="I9955" s="33">
        <v>6</v>
      </c>
      <c r="J9955" s="36">
        <v>8</v>
      </c>
      <c r="K9955" s="37">
        <v>400000</v>
      </c>
      <c r="L9955" s="38" t="s">
        <v>15</v>
      </c>
      <c r="M9955" s="38" t="s">
        <v>13</v>
      </c>
    </row>
    <row r="9956" spans="1:13" s="39" customFormat="1" ht="12.75" x14ac:dyDescent="0.2">
      <c r="A9956" s="33" t="s">
        <v>29</v>
      </c>
      <c r="B9956" s="33" t="s">
        <v>572</v>
      </c>
      <c r="C9956" s="34">
        <v>10</v>
      </c>
      <c r="D9956" s="33" t="s">
        <v>13912</v>
      </c>
      <c r="E9956" s="33" t="s">
        <v>14381</v>
      </c>
      <c r="F9956" s="35">
        <v>46181804</v>
      </c>
      <c r="G9956" s="33" t="s">
        <v>15071</v>
      </c>
      <c r="H9956" s="33">
        <v>1</v>
      </c>
      <c r="I9956" s="33">
        <v>6</v>
      </c>
      <c r="J9956" s="36">
        <v>8</v>
      </c>
      <c r="K9956" s="37">
        <v>320000</v>
      </c>
      <c r="L9956" s="38" t="s">
        <v>15</v>
      </c>
      <c r="M9956" s="38" t="s">
        <v>13</v>
      </c>
    </row>
    <row r="9957" spans="1:13" s="39" customFormat="1" ht="12.75" x14ac:dyDescent="0.2">
      <c r="A9957" s="33" t="s">
        <v>29</v>
      </c>
      <c r="B9957" s="33" t="s">
        <v>572</v>
      </c>
      <c r="C9957" s="34">
        <v>10</v>
      </c>
      <c r="D9957" s="33" t="s">
        <v>13912</v>
      </c>
      <c r="E9957" s="33" t="s">
        <v>14382</v>
      </c>
      <c r="F9957" s="35">
        <v>46181503</v>
      </c>
      <c r="G9957" s="33" t="s">
        <v>15071</v>
      </c>
      <c r="H9957" s="33">
        <v>1</v>
      </c>
      <c r="I9957" s="33">
        <v>6</v>
      </c>
      <c r="J9957" s="36">
        <v>7</v>
      </c>
      <c r="K9957" s="37">
        <v>166600</v>
      </c>
      <c r="L9957" s="38" t="s">
        <v>15</v>
      </c>
      <c r="M9957" s="38" t="s">
        <v>13</v>
      </c>
    </row>
    <row r="9958" spans="1:13" s="39" customFormat="1" ht="12.75" x14ac:dyDescent="0.2">
      <c r="A9958" s="33" t="s">
        <v>29</v>
      </c>
      <c r="B9958" s="33" t="s">
        <v>572</v>
      </c>
      <c r="C9958" s="34">
        <v>10</v>
      </c>
      <c r="D9958" s="33" t="s">
        <v>13912</v>
      </c>
      <c r="E9958" s="33" t="s">
        <v>14383</v>
      </c>
      <c r="F9958" s="35">
        <v>46182001</v>
      </c>
      <c r="G9958" s="33" t="s">
        <v>15071</v>
      </c>
      <c r="H9958" s="33">
        <v>1</v>
      </c>
      <c r="I9958" s="33">
        <v>6</v>
      </c>
      <c r="J9958" s="36">
        <v>7</v>
      </c>
      <c r="K9958" s="37">
        <v>41650</v>
      </c>
      <c r="L9958" s="38" t="s">
        <v>15</v>
      </c>
      <c r="M9958" s="38" t="s">
        <v>13</v>
      </c>
    </row>
    <row r="9959" spans="1:13" s="39" customFormat="1" ht="12.75" x14ac:dyDescent="0.2">
      <c r="A9959" s="33" t="s">
        <v>29</v>
      </c>
      <c r="B9959" s="33" t="s">
        <v>572</v>
      </c>
      <c r="C9959" s="34">
        <v>10</v>
      </c>
      <c r="D9959" s="33" t="s">
        <v>13912</v>
      </c>
      <c r="E9959" s="33" t="s">
        <v>14384</v>
      </c>
      <c r="F9959" s="35">
        <v>46181536</v>
      </c>
      <c r="G9959" s="33" t="s">
        <v>15071</v>
      </c>
      <c r="H9959" s="33">
        <v>1</v>
      </c>
      <c r="I9959" s="33">
        <v>6</v>
      </c>
      <c r="J9959" s="36">
        <v>14</v>
      </c>
      <c r="K9959" s="37">
        <v>316540</v>
      </c>
      <c r="L9959" s="38" t="s">
        <v>15</v>
      </c>
      <c r="M9959" s="38" t="s">
        <v>13</v>
      </c>
    </row>
    <row r="9960" spans="1:13" s="39" customFormat="1" ht="12.75" x14ac:dyDescent="0.2">
      <c r="A9960" s="33" t="s">
        <v>29</v>
      </c>
      <c r="B9960" s="33" t="s">
        <v>573</v>
      </c>
      <c r="C9960" s="34">
        <v>10</v>
      </c>
      <c r="D9960" s="33" t="s">
        <v>86</v>
      </c>
      <c r="E9960" s="33" t="s">
        <v>14385</v>
      </c>
      <c r="F9960" s="35">
        <v>56101508</v>
      </c>
      <c r="G9960" s="33" t="s">
        <v>15071</v>
      </c>
      <c r="H9960" s="33">
        <v>1</v>
      </c>
      <c r="I9960" s="33">
        <v>6</v>
      </c>
      <c r="J9960" s="36">
        <v>2</v>
      </c>
      <c r="K9960" s="37">
        <v>2400000</v>
      </c>
      <c r="L9960" s="38" t="s">
        <v>15</v>
      </c>
      <c r="M9960" s="38" t="s">
        <v>13</v>
      </c>
    </row>
    <row r="9961" spans="1:13" s="39" customFormat="1" ht="12.75" x14ac:dyDescent="0.2">
      <c r="A9961" s="33" t="s">
        <v>29</v>
      </c>
      <c r="B9961" s="33" t="s">
        <v>573</v>
      </c>
      <c r="C9961" s="34">
        <v>10</v>
      </c>
      <c r="D9961" s="33" t="s">
        <v>86</v>
      </c>
      <c r="E9961" s="33" t="s">
        <v>14386</v>
      </c>
      <c r="F9961" s="35">
        <v>52121500</v>
      </c>
      <c r="G9961" s="33" t="s">
        <v>15071</v>
      </c>
      <c r="H9961" s="33">
        <v>1</v>
      </c>
      <c r="I9961" s="33">
        <v>6</v>
      </c>
      <c r="J9961" s="36">
        <v>6</v>
      </c>
      <c r="K9961" s="37">
        <v>534000</v>
      </c>
      <c r="L9961" s="38" t="s">
        <v>15</v>
      </c>
      <c r="M9961" s="38" t="s">
        <v>13</v>
      </c>
    </row>
    <row r="9962" spans="1:13" s="39" customFormat="1" ht="12.75" x14ac:dyDescent="0.2">
      <c r="A9962" s="33" t="s">
        <v>29</v>
      </c>
      <c r="B9962" s="33" t="s">
        <v>573</v>
      </c>
      <c r="C9962" s="34">
        <v>10</v>
      </c>
      <c r="D9962" s="33" t="s">
        <v>86</v>
      </c>
      <c r="E9962" s="33" t="s">
        <v>11037</v>
      </c>
      <c r="F9962" s="35">
        <v>52121505</v>
      </c>
      <c r="G9962" s="33" t="s">
        <v>15071</v>
      </c>
      <c r="H9962" s="33">
        <v>1</v>
      </c>
      <c r="I9962" s="33">
        <v>6</v>
      </c>
      <c r="J9962" s="36">
        <v>6</v>
      </c>
      <c r="K9962" s="37">
        <v>150000</v>
      </c>
      <c r="L9962" s="38" t="s">
        <v>15</v>
      </c>
      <c r="M9962" s="38" t="s">
        <v>13</v>
      </c>
    </row>
    <row r="9963" spans="1:13" s="39" customFormat="1" ht="12.75" x14ac:dyDescent="0.2">
      <c r="A9963" s="33" t="s">
        <v>29</v>
      </c>
      <c r="B9963" s="33" t="s">
        <v>574</v>
      </c>
      <c r="C9963" s="34">
        <v>10</v>
      </c>
      <c r="D9963" s="33" t="s">
        <v>13913</v>
      </c>
      <c r="E9963" s="33" t="s">
        <v>14387</v>
      </c>
      <c r="F9963" s="35">
        <v>25172131</v>
      </c>
      <c r="G9963" s="33" t="s">
        <v>15071</v>
      </c>
      <c r="H9963" s="33">
        <v>1</v>
      </c>
      <c r="I9963" s="33">
        <v>6</v>
      </c>
      <c r="J9963" s="36">
        <v>30</v>
      </c>
      <c r="K9963" s="37">
        <v>1500000</v>
      </c>
      <c r="L9963" s="38" t="s">
        <v>15</v>
      </c>
      <c r="M9963" s="38" t="s">
        <v>13</v>
      </c>
    </row>
    <row r="9964" spans="1:13" s="39" customFormat="1" ht="12.75" x14ac:dyDescent="0.2">
      <c r="A9964" s="33" t="s">
        <v>29</v>
      </c>
      <c r="B9964" s="33" t="s">
        <v>575</v>
      </c>
      <c r="C9964" s="34">
        <v>10</v>
      </c>
      <c r="D9964" s="33" t="s">
        <v>87</v>
      </c>
      <c r="E9964" s="33" t="s">
        <v>10204</v>
      </c>
      <c r="F9964" s="35">
        <v>10171700</v>
      </c>
      <c r="G9964" s="33" t="s">
        <v>15071</v>
      </c>
      <c r="H9964" s="33">
        <v>1</v>
      </c>
      <c r="I9964" s="33">
        <v>6</v>
      </c>
      <c r="J9964" s="36">
        <v>250</v>
      </c>
      <c r="K9964" s="37">
        <v>3622750</v>
      </c>
      <c r="L9964" s="38" t="s">
        <v>15</v>
      </c>
      <c r="M9964" s="38" t="s">
        <v>13</v>
      </c>
    </row>
    <row r="9965" spans="1:13" s="39" customFormat="1" ht="12.75" x14ac:dyDescent="0.2">
      <c r="A9965" s="33" t="s">
        <v>29</v>
      </c>
      <c r="B9965" s="33" t="s">
        <v>576</v>
      </c>
      <c r="C9965" s="34">
        <v>10</v>
      </c>
      <c r="D9965" s="33" t="s">
        <v>88</v>
      </c>
      <c r="E9965" s="33" t="s">
        <v>10205</v>
      </c>
      <c r="F9965" s="35">
        <v>25172509</v>
      </c>
      <c r="G9965" s="33" t="s">
        <v>467</v>
      </c>
      <c r="H9965" s="33">
        <v>2</v>
      </c>
      <c r="I9965" s="33">
        <v>7</v>
      </c>
      <c r="J9965" s="36">
        <v>10</v>
      </c>
      <c r="K9965" s="37">
        <v>297500</v>
      </c>
      <c r="L9965" s="38" t="s">
        <v>15</v>
      </c>
      <c r="M9965" s="38" t="s">
        <v>13</v>
      </c>
    </row>
    <row r="9966" spans="1:13" s="39" customFormat="1" ht="12.75" x14ac:dyDescent="0.2">
      <c r="A9966" s="33" t="s">
        <v>29</v>
      </c>
      <c r="B9966" s="33" t="s">
        <v>576</v>
      </c>
      <c r="C9966" s="34">
        <v>10</v>
      </c>
      <c r="D9966" s="33" t="s">
        <v>88</v>
      </c>
      <c r="E9966" s="33" t="s">
        <v>10206</v>
      </c>
      <c r="F9966" s="35">
        <v>25172503</v>
      </c>
      <c r="G9966" s="33" t="s">
        <v>467</v>
      </c>
      <c r="H9966" s="33">
        <v>2</v>
      </c>
      <c r="I9966" s="33">
        <v>7</v>
      </c>
      <c r="J9966" s="36">
        <v>30</v>
      </c>
      <c r="K9966" s="37">
        <v>20099.099999999999</v>
      </c>
      <c r="L9966" s="38" t="s">
        <v>15</v>
      </c>
      <c r="M9966" s="38" t="s">
        <v>13</v>
      </c>
    </row>
    <row r="9967" spans="1:13" s="39" customFormat="1" ht="12.75" x14ac:dyDescent="0.2">
      <c r="A9967" s="33" t="s">
        <v>29</v>
      </c>
      <c r="B9967" s="33" t="s">
        <v>576</v>
      </c>
      <c r="C9967" s="34">
        <v>10</v>
      </c>
      <c r="D9967" s="33" t="s">
        <v>88</v>
      </c>
      <c r="E9967" s="33" t="s">
        <v>10206</v>
      </c>
      <c r="F9967" s="35">
        <v>25172503</v>
      </c>
      <c r="G9967" s="33" t="s">
        <v>467</v>
      </c>
      <c r="H9967" s="33">
        <v>2</v>
      </c>
      <c r="I9967" s="33">
        <v>7</v>
      </c>
      <c r="J9967" s="36">
        <v>30</v>
      </c>
      <c r="K9967" s="37">
        <v>89250</v>
      </c>
      <c r="L9967" s="38" t="s">
        <v>15</v>
      </c>
      <c r="M9967" s="38" t="s">
        <v>13</v>
      </c>
    </row>
    <row r="9968" spans="1:13" s="39" customFormat="1" ht="12.75" x14ac:dyDescent="0.2">
      <c r="A9968" s="33" t="s">
        <v>29</v>
      </c>
      <c r="B9968" s="33" t="s">
        <v>576</v>
      </c>
      <c r="C9968" s="34">
        <v>10</v>
      </c>
      <c r="D9968" s="33" t="s">
        <v>88</v>
      </c>
      <c r="E9968" s="33" t="s">
        <v>10207</v>
      </c>
      <c r="F9968" s="35">
        <v>25172503</v>
      </c>
      <c r="G9968" s="33" t="s">
        <v>467</v>
      </c>
      <c r="H9968" s="33">
        <v>2</v>
      </c>
      <c r="I9968" s="33">
        <v>7</v>
      </c>
      <c r="J9968" s="36">
        <v>4</v>
      </c>
      <c r="K9968" s="37">
        <v>1175363</v>
      </c>
      <c r="L9968" s="38" t="s">
        <v>15</v>
      </c>
      <c r="M9968" s="38" t="s">
        <v>13</v>
      </c>
    </row>
    <row r="9969" spans="1:13" s="39" customFormat="1" ht="12.75" x14ac:dyDescent="0.2">
      <c r="A9969" s="33" t="s">
        <v>29</v>
      </c>
      <c r="B9969" s="33" t="s">
        <v>576</v>
      </c>
      <c r="C9969" s="34">
        <v>10</v>
      </c>
      <c r="D9969" s="33" t="s">
        <v>88</v>
      </c>
      <c r="E9969" s="33" t="s">
        <v>10208</v>
      </c>
      <c r="F9969" s="35">
        <v>25172503</v>
      </c>
      <c r="G9969" s="33" t="s">
        <v>467</v>
      </c>
      <c r="H9969" s="33">
        <v>2</v>
      </c>
      <c r="I9969" s="33">
        <v>7</v>
      </c>
      <c r="J9969" s="36">
        <v>6</v>
      </c>
      <c r="K9969" s="37">
        <v>1950112.5</v>
      </c>
      <c r="L9969" s="38" t="s">
        <v>15</v>
      </c>
      <c r="M9969" s="38" t="s">
        <v>13</v>
      </c>
    </row>
    <row r="9970" spans="1:13" s="39" customFormat="1" ht="12.75" x14ac:dyDescent="0.2">
      <c r="A9970" s="33" t="s">
        <v>29</v>
      </c>
      <c r="B9970" s="33" t="s">
        <v>576</v>
      </c>
      <c r="C9970" s="34">
        <v>10</v>
      </c>
      <c r="D9970" s="33" t="s">
        <v>88</v>
      </c>
      <c r="E9970" s="33" t="s">
        <v>10209</v>
      </c>
      <c r="F9970" s="35">
        <v>25172503</v>
      </c>
      <c r="G9970" s="33" t="s">
        <v>467</v>
      </c>
      <c r="H9970" s="33">
        <v>2</v>
      </c>
      <c r="I9970" s="33">
        <v>7</v>
      </c>
      <c r="J9970" s="36">
        <v>3</v>
      </c>
      <c r="K9970" s="37">
        <v>662995.41</v>
      </c>
      <c r="L9970" s="38" t="s">
        <v>15</v>
      </c>
      <c r="M9970" s="38" t="s">
        <v>13</v>
      </c>
    </row>
    <row r="9971" spans="1:13" s="39" customFormat="1" ht="12.75" x14ac:dyDescent="0.2">
      <c r="A9971" s="33" t="s">
        <v>29</v>
      </c>
      <c r="B9971" s="33" t="s">
        <v>576</v>
      </c>
      <c r="C9971" s="34">
        <v>10</v>
      </c>
      <c r="D9971" s="33" t="s">
        <v>88</v>
      </c>
      <c r="E9971" s="33" t="s">
        <v>10210</v>
      </c>
      <c r="F9971" s="35">
        <v>25172503</v>
      </c>
      <c r="G9971" s="33" t="s">
        <v>467</v>
      </c>
      <c r="H9971" s="33">
        <v>2</v>
      </c>
      <c r="I9971" s="33">
        <v>7</v>
      </c>
      <c r="J9971" s="36">
        <v>3</v>
      </c>
      <c r="K9971" s="37">
        <v>1079996.3999999999</v>
      </c>
      <c r="L9971" s="38" t="s">
        <v>15</v>
      </c>
      <c r="M9971" s="38" t="s">
        <v>13</v>
      </c>
    </row>
    <row r="9972" spans="1:13" s="39" customFormat="1" ht="12.75" x14ac:dyDescent="0.2">
      <c r="A9972" s="33" t="s">
        <v>29</v>
      </c>
      <c r="B9972" s="33" t="s">
        <v>576</v>
      </c>
      <c r="C9972" s="34">
        <v>10</v>
      </c>
      <c r="D9972" s="33" t="s">
        <v>88</v>
      </c>
      <c r="E9972" s="33" t="s">
        <v>10211</v>
      </c>
      <c r="F9972" s="35">
        <v>25172503</v>
      </c>
      <c r="G9972" s="33" t="s">
        <v>467</v>
      </c>
      <c r="H9972" s="33">
        <v>2</v>
      </c>
      <c r="I9972" s="33">
        <v>7</v>
      </c>
      <c r="J9972" s="36">
        <v>3</v>
      </c>
      <c r="K9972" s="37">
        <v>2135175</v>
      </c>
      <c r="L9972" s="38" t="s">
        <v>15</v>
      </c>
      <c r="M9972" s="38" t="s">
        <v>13</v>
      </c>
    </row>
    <row r="9973" spans="1:13" s="39" customFormat="1" ht="12.75" x14ac:dyDescent="0.2">
      <c r="A9973" s="33" t="s">
        <v>29</v>
      </c>
      <c r="B9973" s="33" t="s">
        <v>576</v>
      </c>
      <c r="C9973" s="34">
        <v>10</v>
      </c>
      <c r="D9973" s="33" t="s">
        <v>88</v>
      </c>
      <c r="E9973" s="33" t="s">
        <v>10212</v>
      </c>
      <c r="F9973" s="35">
        <v>25172503</v>
      </c>
      <c r="G9973" s="33" t="s">
        <v>467</v>
      </c>
      <c r="H9973" s="33">
        <v>2</v>
      </c>
      <c r="I9973" s="33">
        <v>7</v>
      </c>
      <c r="J9973" s="36">
        <v>2</v>
      </c>
      <c r="K9973" s="37">
        <v>214825.94</v>
      </c>
      <c r="L9973" s="38" t="s">
        <v>15</v>
      </c>
      <c r="M9973" s="38" t="s">
        <v>13</v>
      </c>
    </row>
    <row r="9974" spans="1:13" s="39" customFormat="1" ht="12.75" x14ac:dyDescent="0.2">
      <c r="A9974" s="33" t="s">
        <v>29</v>
      </c>
      <c r="B9974" s="33" t="s">
        <v>576</v>
      </c>
      <c r="C9974" s="34">
        <v>10</v>
      </c>
      <c r="D9974" s="33" t="s">
        <v>88</v>
      </c>
      <c r="E9974" s="33" t="s">
        <v>10213</v>
      </c>
      <c r="F9974" s="35">
        <v>25172503</v>
      </c>
      <c r="G9974" s="33" t="s">
        <v>467</v>
      </c>
      <c r="H9974" s="33">
        <v>2</v>
      </c>
      <c r="I9974" s="33">
        <v>7</v>
      </c>
      <c r="J9974" s="36">
        <v>3</v>
      </c>
      <c r="K9974" s="37">
        <v>487497.77999999991</v>
      </c>
      <c r="L9974" s="38" t="s">
        <v>15</v>
      </c>
      <c r="M9974" s="38" t="s">
        <v>13</v>
      </c>
    </row>
    <row r="9975" spans="1:13" s="39" customFormat="1" ht="12.75" x14ac:dyDescent="0.2">
      <c r="A9975" s="33" t="s">
        <v>29</v>
      </c>
      <c r="B9975" s="33" t="s">
        <v>576</v>
      </c>
      <c r="C9975" s="34">
        <v>10</v>
      </c>
      <c r="D9975" s="33" t="s">
        <v>88</v>
      </c>
      <c r="E9975" s="33" t="s">
        <v>10214</v>
      </c>
      <c r="F9975" s="35">
        <v>25172503</v>
      </c>
      <c r="G9975" s="33" t="s">
        <v>467</v>
      </c>
      <c r="H9975" s="33">
        <v>2</v>
      </c>
      <c r="I9975" s="33">
        <v>7</v>
      </c>
      <c r="J9975" s="36">
        <v>3</v>
      </c>
      <c r="K9975" s="37">
        <v>855015</v>
      </c>
      <c r="L9975" s="38" t="s">
        <v>15</v>
      </c>
      <c r="M9975" s="38" t="s">
        <v>13</v>
      </c>
    </row>
    <row r="9976" spans="1:13" s="39" customFormat="1" ht="12.75" x14ac:dyDescent="0.2">
      <c r="A9976" s="33" t="s">
        <v>29</v>
      </c>
      <c r="B9976" s="33" t="s">
        <v>577</v>
      </c>
      <c r="C9976" s="34">
        <v>10</v>
      </c>
      <c r="D9976" s="33" t="s">
        <v>16</v>
      </c>
      <c r="E9976" s="33" t="s">
        <v>10215</v>
      </c>
      <c r="F9976" s="35">
        <v>30191800</v>
      </c>
      <c r="G9976" s="33" t="s">
        <v>466</v>
      </c>
      <c r="H9976" s="33">
        <v>1</v>
      </c>
      <c r="I9976" s="33">
        <v>11</v>
      </c>
      <c r="J9976" s="36">
        <v>1</v>
      </c>
      <c r="K9976" s="37">
        <v>24750000</v>
      </c>
      <c r="L9976" s="38" t="s">
        <v>12</v>
      </c>
      <c r="M9976" s="38" t="s">
        <v>13</v>
      </c>
    </row>
    <row r="9977" spans="1:13" s="39" customFormat="1" ht="12.75" x14ac:dyDescent="0.2">
      <c r="A9977" s="33" t="s">
        <v>29</v>
      </c>
      <c r="B9977" s="33" t="s">
        <v>577</v>
      </c>
      <c r="C9977" s="34">
        <v>10</v>
      </c>
      <c r="D9977" s="33" t="s">
        <v>16</v>
      </c>
      <c r="E9977" s="33" t="s">
        <v>10216</v>
      </c>
      <c r="F9977" s="35">
        <v>30191800</v>
      </c>
      <c r="G9977" s="33" t="s">
        <v>466</v>
      </c>
      <c r="H9977" s="33">
        <v>1</v>
      </c>
      <c r="I9977" s="33">
        <v>11</v>
      </c>
      <c r="J9977" s="36">
        <v>1</v>
      </c>
      <c r="K9977" s="37">
        <v>22476495</v>
      </c>
      <c r="L9977" s="38" t="s">
        <v>12</v>
      </c>
      <c r="M9977" s="38" t="s">
        <v>13</v>
      </c>
    </row>
    <row r="9978" spans="1:13" s="39" customFormat="1" ht="12.75" x14ac:dyDescent="0.2">
      <c r="A9978" s="33" t="s">
        <v>29</v>
      </c>
      <c r="B9978" s="33" t="s">
        <v>577</v>
      </c>
      <c r="C9978" s="34">
        <v>10</v>
      </c>
      <c r="D9978" s="33" t="s">
        <v>16</v>
      </c>
      <c r="E9978" s="33" t="s">
        <v>10217</v>
      </c>
      <c r="F9978" s="35">
        <v>30191800</v>
      </c>
      <c r="G9978" s="33" t="s">
        <v>466</v>
      </c>
      <c r="H9978" s="33">
        <v>1</v>
      </c>
      <c r="I9978" s="33">
        <v>11</v>
      </c>
      <c r="J9978" s="36">
        <v>1</v>
      </c>
      <c r="K9978" s="37">
        <v>22750000</v>
      </c>
      <c r="L9978" s="38" t="s">
        <v>12</v>
      </c>
      <c r="M9978" s="38" t="s">
        <v>13</v>
      </c>
    </row>
    <row r="9979" spans="1:13" s="39" customFormat="1" ht="12.75" x14ac:dyDescent="0.2">
      <c r="A9979" s="33" t="s">
        <v>29</v>
      </c>
      <c r="B9979" s="33" t="s">
        <v>577</v>
      </c>
      <c r="C9979" s="34">
        <v>10</v>
      </c>
      <c r="D9979" s="33" t="s">
        <v>16</v>
      </c>
      <c r="E9979" s="33" t="s">
        <v>10218</v>
      </c>
      <c r="F9979" s="35">
        <v>31211500</v>
      </c>
      <c r="G9979" s="33" t="s">
        <v>466</v>
      </c>
      <c r="H9979" s="33">
        <v>1</v>
      </c>
      <c r="I9979" s="33">
        <v>11</v>
      </c>
      <c r="J9979" s="36">
        <v>1</v>
      </c>
      <c r="K9979" s="37">
        <v>49750000</v>
      </c>
      <c r="L9979" s="38" t="s">
        <v>12</v>
      </c>
      <c r="M9979" s="38" t="s">
        <v>13</v>
      </c>
    </row>
    <row r="9980" spans="1:13" s="39" customFormat="1" ht="12.75" x14ac:dyDescent="0.2">
      <c r="A9980" s="33" t="s">
        <v>29</v>
      </c>
      <c r="B9980" s="33" t="s">
        <v>577</v>
      </c>
      <c r="C9980" s="34">
        <v>10</v>
      </c>
      <c r="D9980" s="33" t="s">
        <v>16</v>
      </c>
      <c r="E9980" s="33" t="s">
        <v>10219</v>
      </c>
      <c r="F9980" s="35">
        <v>39121300</v>
      </c>
      <c r="G9980" s="33" t="s">
        <v>466</v>
      </c>
      <c r="H9980" s="33">
        <v>1</v>
      </c>
      <c r="I9980" s="33">
        <v>11</v>
      </c>
      <c r="J9980" s="36">
        <v>1</v>
      </c>
      <c r="K9980" s="37">
        <v>24379133.280000001</v>
      </c>
      <c r="L9980" s="38" t="s">
        <v>12</v>
      </c>
      <c r="M9980" s="38" t="s">
        <v>13</v>
      </c>
    </row>
    <row r="9981" spans="1:13" s="39" customFormat="1" ht="12.75" x14ac:dyDescent="0.2">
      <c r="A9981" s="33" t="s">
        <v>29</v>
      </c>
      <c r="B9981" s="33" t="s">
        <v>577</v>
      </c>
      <c r="C9981" s="34">
        <v>16</v>
      </c>
      <c r="D9981" s="33" t="s">
        <v>16</v>
      </c>
      <c r="E9981" s="33" t="s">
        <v>10220</v>
      </c>
      <c r="F9981" s="35">
        <v>39121300</v>
      </c>
      <c r="G9981" s="33" t="s">
        <v>466</v>
      </c>
      <c r="H9981" s="33">
        <v>1</v>
      </c>
      <c r="I9981" s="33">
        <v>6</v>
      </c>
      <c r="J9981" s="36">
        <v>1</v>
      </c>
      <c r="K9981" s="37">
        <v>1370866</v>
      </c>
      <c r="L9981" s="38" t="s">
        <v>12</v>
      </c>
      <c r="M9981" s="38" t="s">
        <v>13</v>
      </c>
    </row>
    <row r="9982" spans="1:13" s="39" customFormat="1" ht="12.75" x14ac:dyDescent="0.2">
      <c r="A9982" s="33" t="s">
        <v>29</v>
      </c>
      <c r="B9982" s="33" t="s">
        <v>577</v>
      </c>
      <c r="C9982" s="34">
        <v>10</v>
      </c>
      <c r="D9982" s="33" t="s">
        <v>16</v>
      </c>
      <c r="E9982" s="33" t="s">
        <v>14388</v>
      </c>
      <c r="F9982" s="35">
        <v>31211906</v>
      </c>
      <c r="G9982" s="33" t="s">
        <v>15071</v>
      </c>
      <c r="H9982" s="33">
        <v>1</v>
      </c>
      <c r="I9982" s="33">
        <v>6</v>
      </c>
      <c r="J9982" s="36">
        <v>10</v>
      </c>
      <c r="K9982" s="37">
        <v>43000</v>
      </c>
      <c r="L9982" s="38" t="s">
        <v>15</v>
      </c>
      <c r="M9982" s="38" t="s">
        <v>13</v>
      </c>
    </row>
    <row r="9983" spans="1:13" s="39" customFormat="1" ht="12.75" x14ac:dyDescent="0.2">
      <c r="A9983" s="33" t="s">
        <v>29</v>
      </c>
      <c r="B9983" s="33" t="s">
        <v>577</v>
      </c>
      <c r="C9983" s="34">
        <v>10</v>
      </c>
      <c r="D9983" s="33" t="s">
        <v>16</v>
      </c>
      <c r="E9983" s="33" t="s">
        <v>14389</v>
      </c>
      <c r="F9983" s="35">
        <v>31211906</v>
      </c>
      <c r="G9983" s="33" t="s">
        <v>15071</v>
      </c>
      <c r="H9983" s="33">
        <v>1</v>
      </c>
      <c r="I9983" s="33">
        <v>6</v>
      </c>
      <c r="J9983" s="36">
        <v>10</v>
      </c>
      <c r="K9983" s="37">
        <v>51000</v>
      </c>
      <c r="L9983" s="38" t="s">
        <v>15</v>
      </c>
      <c r="M9983" s="38" t="s">
        <v>13</v>
      </c>
    </row>
    <row r="9984" spans="1:13" s="39" customFormat="1" ht="12.75" x14ac:dyDescent="0.2">
      <c r="A9984" s="33" t="s">
        <v>29</v>
      </c>
      <c r="B9984" s="33" t="s">
        <v>577</v>
      </c>
      <c r="C9984" s="34">
        <v>10</v>
      </c>
      <c r="D9984" s="33" t="s">
        <v>16</v>
      </c>
      <c r="E9984" s="33" t="s">
        <v>14390</v>
      </c>
      <c r="F9984" s="35">
        <v>31211906</v>
      </c>
      <c r="G9984" s="33" t="s">
        <v>15071</v>
      </c>
      <c r="H9984" s="33">
        <v>1</v>
      </c>
      <c r="I9984" s="33">
        <v>6</v>
      </c>
      <c r="J9984" s="36">
        <v>10</v>
      </c>
      <c r="K9984" s="37">
        <v>123000</v>
      </c>
      <c r="L9984" s="38" t="s">
        <v>15</v>
      </c>
      <c r="M9984" s="38" t="s">
        <v>13</v>
      </c>
    </row>
    <row r="9985" spans="1:13" s="39" customFormat="1" ht="12.75" x14ac:dyDescent="0.2">
      <c r="A9985" s="33" t="s">
        <v>29</v>
      </c>
      <c r="B9985" s="33" t="s">
        <v>577</v>
      </c>
      <c r="C9985" s="34">
        <v>10</v>
      </c>
      <c r="D9985" s="33" t="s">
        <v>16</v>
      </c>
      <c r="E9985" s="33" t="s">
        <v>7826</v>
      </c>
      <c r="F9985" s="35">
        <v>31211904</v>
      </c>
      <c r="G9985" s="33" t="s">
        <v>15071</v>
      </c>
      <c r="H9985" s="33">
        <v>1</v>
      </c>
      <c r="I9985" s="33">
        <v>6</v>
      </c>
      <c r="J9985" s="36">
        <v>7</v>
      </c>
      <c r="K9985" s="37">
        <v>41300</v>
      </c>
      <c r="L9985" s="38" t="s">
        <v>15</v>
      </c>
      <c r="M9985" s="38" t="s">
        <v>13</v>
      </c>
    </row>
    <row r="9986" spans="1:13" s="39" customFormat="1" ht="12.75" x14ac:dyDescent="0.2">
      <c r="A9986" s="33" t="s">
        <v>29</v>
      </c>
      <c r="B9986" s="33" t="s">
        <v>579</v>
      </c>
      <c r="C9986" s="34">
        <v>10</v>
      </c>
      <c r="D9986" s="33" t="s">
        <v>89</v>
      </c>
      <c r="E9986" s="33" t="s">
        <v>10221</v>
      </c>
      <c r="F9986" s="35">
        <v>41104201</v>
      </c>
      <c r="G9986" s="33" t="s">
        <v>15071</v>
      </c>
      <c r="H9986" s="33">
        <v>2</v>
      </c>
      <c r="I9986" s="33">
        <v>3</v>
      </c>
      <c r="J9986" s="36">
        <v>331</v>
      </c>
      <c r="K9986" s="37">
        <v>652732</v>
      </c>
      <c r="L9986" s="38" t="s">
        <v>15</v>
      </c>
      <c r="M9986" s="38" t="s">
        <v>13</v>
      </c>
    </row>
    <row r="9987" spans="1:13" s="39" customFormat="1" ht="12.75" x14ac:dyDescent="0.2">
      <c r="A9987" s="33" t="s">
        <v>29</v>
      </c>
      <c r="B9987" s="33" t="s">
        <v>579</v>
      </c>
      <c r="C9987" s="34">
        <v>10</v>
      </c>
      <c r="D9987" s="33" t="s">
        <v>89</v>
      </c>
      <c r="E9987" s="33" t="s">
        <v>6743</v>
      </c>
      <c r="F9987" s="35">
        <v>41104201</v>
      </c>
      <c r="G9987" s="33" t="s">
        <v>15071</v>
      </c>
      <c r="H9987" s="33">
        <v>2</v>
      </c>
      <c r="I9987" s="33">
        <v>3</v>
      </c>
      <c r="J9987" s="36">
        <v>58</v>
      </c>
      <c r="K9987" s="37">
        <v>5945580</v>
      </c>
      <c r="L9987" s="38" t="s">
        <v>15</v>
      </c>
      <c r="M9987" s="38" t="s">
        <v>13</v>
      </c>
    </row>
    <row r="9988" spans="1:13" s="39" customFormat="1" ht="12.75" x14ac:dyDescent="0.2">
      <c r="A9988" s="33" t="s">
        <v>29</v>
      </c>
      <c r="B9988" s="33" t="s">
        <v>579</v>
      </c>
      <c r="C9988" s="34">
        <v>10</v>
      </c>
      <c r="D9988" s="33" t="s">
        <v>89</v>
      </c>
      <c r="E9988" s="33" t="s">
        <v>10222</v>
      </c>
      <c r="F9988" s="35">
        <v>41104201</v>
      </c>
      <c r="G9988" s="33" t="s">
        <v>15071</v>
      </c>
      <c r="H9988" s="33">
        <v>2</v>
      </c>
      <c r="I9988" s="33">
        <v>3</v>
      </c>
      <c r="J9988" s="36">
        <v>30</v>
      </c>
      <c r="K9988" s="37">
        <v>8241688.2000000002</v>
      </c>
      <c r="L9988" s="38" t="s">
        <v>15</v>
      </c>
      <c r="M9988" s="38" t="s">
        <v>13</v>
      </c>
    </row>
    <row r="9989" spans="1:13" s="39" customFormat="1" ht="12.75" x14ac:dyDescent="0.2">
      <c r="A9989" s="33" t="s">
        <v>29</v>
      </c>
      <c r="B9989" s="33" t="s">
        <v>579</v>
      </c>
      <c r="C9989" s="34">
        <v>10</v>
      </c>
      <c r="D9989" s="33" t="s">
        <v>89</v>
      </c>
      <c r="E9989" s="33" t="s">
        <v>10223</v>
      </c>
      <c r="F9989" s="35">
        <v>12141900</v>
      </c>
      <c r="G9989" s="33" t="s">
        <v>15071</v>
      </c>
      <c r="H9989" s="33">
        <v>2</v>
      </c>
      <c r="I9989" s="33">
        <v>3</v>
      </c>
      <c r="J9989" s="36">
        <v>24</v>
      </c>
      <c r="K9989" s="37">
        <v>15152108.16</v>
      </c>
      <c r="L9989" s="38" t="s">
        <v>15</v>
      </c>
      <c r="M9989" s="38" t="s">
        <v>13</v>
      </c>
    </row>
    <row r="9990" spans="1:13" s="39" customFormat="1" ht="12.75" x14ac:dyDescent="0.2">
      <c r="A9990" s="33" t="s">
        <v>29</v>
      </c>
      <c r="B9990" s="33" t="s">
        <v>579</v>
      </c>
      <c r="C9990" s="34">
        <v>10</v>
      </c>
      <c r="D9990" s="33" t="s">
        <v>89</v>
      </c>
      <c r="E9990" s="33" t="s">
        <v>1061</v>
      </c>
      <c r="F9990" s="35">
        <v>12141904</v>
      </c>
      <c r="G9990" s="33" t="s">
        <v>467</v>
      </c>
      <c r="H9990" s="33">
        <v>2</v>
      </c>
      <c r="I9990" s="33">
        <v>7</v>
      </c>
      <c r="J9990" s="36">
        <v>440</v>
      </c>
      <c r="K9990" s="37">
        <v>4031720</v>
      </c>
      <c r="L9990" s="38" t="s">
        <v>2368</v>
      </c>
      <c r="M9990" s="38" t="s">
        <v>13</v>
      </c>
    </row>
    <row r="9991" spans="1:13" s="39" customFormat="1" ht="12.75" x14ac:dyDescent="0.2">
      <c r="A9991" s="33" t="s">
        <v>29</v>
      </c>
      <c r="B9991" s="33" t="s">
        <v>579</v>
      </c>
      <c r="C9991" s="34">
        <v>10</v>
      </c>
      <c r="D9991" s="33" t="s">
        <v>89</v>
      </c>
      <c r="E9991" s="33" t="s">
        <v>1060</v>
      </c>
      <c r="F9991" s="35">
        <v>12141903</v>
      </c>
      <c r="G9991" s="33" t="s">
        <v>467</v>
      </c>
      <c r="H9991" s="33">
        <v>2</v>
      </c>
      <c r="I9991" s="33">
        <v>7</v>
      </c>
      <c r="J9991" s="36">
        <v>500</v>
      </c>
      <c r="K9991" s="37">
        <v>5795300</v>
      </c>
      <c r="L9991" s="38" t="s">
        <v>2368</v>
      </c>
      <c r="M9991" s="38" t="s">
        <v>13</v>
      </c>
    </row>
    <row r="9992" spans="1:13" s="39" customFormat="1" ht="12.75" x14ac:dyDescent="0.2">
      <c r="A9992" s="33" t="s">
        <v>29</v>
      </c>
      <c r="B9992" s="33" t="s">
        <v>579</v>
      </c>
      <c r="C9992" s="34">
        <v>10</v>
      </c>
      <c r="D9992" s="33" t="s">
        <v>89</v>
      </c>
      <c r="E9992" s="33" t="s">
        <v>10222</v>
      </c>
      <c r="F9992" s="35">
        <v>41104201</v>
      </c>
      <c r="G9992" s="33" t="s">
        <v>15071</v>
      </c>
      <c r="H9992" s="33">
        <v>1</v>
      </c>
      <c r="I9992" s="33">
        <v>6</v>
      </c>
      <c r="J9992" s="36">
        <v>1</v>
      </c>
      <c r="K9992" s="37">
        <v>6660000</v>
      </c>
      <c r="L9992" s="38" t="s">
        <v>15</v>
      </c>
      <c r="M9992" s="38" t="s">
        <v>13</v>
      </c>
    </row>
    <row r="9993" spans="1:13" s="39" customFormat="1" ht="12.75" x14ac:dyDescent="0.2">
      <c r="A9993" s="33" t="s">
        <v>29</v>
      </c>
      <c r="B9993" s="33" t="s">
        <v>579</v>
      </c>
      <c r="C9993" s="34">
        <v>10</v>
      </c>
      <c r="D9993" s="33" t="s">
        <v>89</v>
      </c>
      <c r="E9993" s="33" t="s">
        <v>10223</v>
      </c>
      <c r="F9993" s="35">
        <v>12141900</v>
      </c>
      <c r="G9993" s="33" t="s">
        <v>15071</v>
      </c>
      <c r="H9993" s="33">
        <v>1</v>
      </c>
      <c r="I9993" s="33">
        <v>6</v>
      </c>
      <c r="J9993" s="36">
        <v>8</v>
      </c>
      <c r="K9993" s="37">
        <v>5050704</v>
      </c>
      <c r="L9993" s="38" t="s">
        <v>15</v>
      </c>
      <c r="M9993" s="38" t="s">
        <v>13</v>
      </c>
    </row>
    <row r="9994" spans="1:13" s="39" customFormat="1" ht="12.75" x14ac:dyDescent="0.2">
      <c r="A9994" s="33" t="s">
        <v>29</v>
      </c>
      <c r="B9994" s="33" t="s">
        <v>9978</v>
      </c>
      <c r="C9994" s="34">
        <v>16</v>
      </c>
      <c r="D9994" s="33" t="s">
        <v>13930</v>
      </c>
      <c r="E9994" s="33" t="s">
        <v>10224</v>
      </c>
      <c r="F9994" s="35">
        <v>42311511</v>
      </c>
      <c r="G9994" s="33" t="s">
        <v>15071</v>
      </c>
      <c r="H9994" s="33">
        <v>2</v>
      </c>
      <c r="I9994" s="33">
        <v>3</v>
      </c>
      <c r="J9994" s="36">
        <v>20</v>
      </c>
      <c r="K9994" s="37">
        <v>6160</v>
      </c>
      <c r="L9994" s="38" t="s">
        <v>15</v>
      </c>
      <c r="M9994" s="38" t="s">
        <v>13</v>
      </c>
    </row>
    <row r="9995" spans="1:13" s="39" customFormat="1" ht="12.75" x14ac:dyDescent="0.2">
      <c r="A9995" s="33" t="s">
        <v>29</v>
      </c>
      <c r="B9995" s="33" t="s">
        <v>9978</v>
      </c>
      <c r="C9995" s="34">
        <v>16</v>
      </c>
      <c r="D9995" s="33" t="s">
        <v>13930</v>
      </c>
      <c r="E9995" s="33" t="s">
        <v>10225</v>
      </c>
      <c r="F9995" s="35">
        <v>42181501</v>
      </c>
      <c r="G9995" s="33" t="s">
        <v>15071</v>
      </c>
      <c r="H9995" s="33">
        <v>2</v>
      </c>
      <c r="I9995" s="33">
        <v>3</v>
      </c>
      <c r="J9995" s="36">
        <v>30</v>
      </c>
      <c r="K9995" s="37">
        <v>25290</v>
      </c>
      <c r="L9995" s="38" t="s">
        <v>15</v>
      </c>
      <c r="M9995" s="38" t="s">
        <v>13</v>
      </c>
    </row>
    <row r="9996" spans="1:13" s="39" customFormat="1" ht="12.75" x14ac:dyDescent="0.2">
      <c r="A9996" s="33" t="s">
        <v>29</v>
      </c>
      <c r="B9996" s="33" t="s">
        <v>9978</v>
      </c>
      <c r="C9996" s="34">
        <v>16</v>
      </c>
      <c r="D9996" s="33" t="s">
        <v>13930</v>
      </c>
      <c r="E9996" s="33" t="s">
        <v>10226</v>
      </c>
      <c r="F9996" s="35">
        <v>42142100</v>
      </c>
      <c r="G9996" s="33" t="s">
        <v>15071</v>
      </c>
      <c r="H9996" s="33">
        <v>2</v>
      </c>
      <c r="I9996" s="33">
        <v>3</v>
      </c>
      <c r="J9996" s="36">
        <v>5</v>
      </c>
      <c r="K9996" s="37">
        <v>49280</v>
      </c>
      <c r="L9996" s="38" t="s">
        <v>15</v>
      </c>
      <c r="M9996" s="38" t="s">
        <v>13</v>
      </c>
    </row>
    <row r="9997" spans="1:13" s="39" customFormat="1" ht="12.75" x14ac:dyDescent="0.2">
      <c r="A9997" s="33" t="s">
        <v>29</v>
      </c>
      <c r="B9997" s="33" t="s">
        <v>9978</v>
      </c>
      <c r="C9997" s="34">
        <v>16</v>
      </c>
      <c r="D9997" s="33" t="s">
        <v>13930</v>
      </c>
      <c r="E9997" s="33" t="s">
        <v>10227</v>
      </c>
      <c r="F9997" s="35">
        <v>11121802</v>
      </c>
      <c r="G9997" s="33" t="s">
        <v>15071</v>
      </c>
      <c r="H9997" s="33">
        <v>2</v>
      </c>
      <c r="I9997" s="33">
        <v>3</v>
      </c>
      <c r="J9997" s="36">
        <v>15</v>
      </c>
      <c r="K9997" s="37">
        <v>149220</v>
      </c>
      <c r="L9997" s="38" t="s">
        <v>15</v>
      </c>
      <c r="M9997" s="38" t="s">
        <v>13</v>
      </c>
    </row>
    <row r="9998" spans="1:13" s="39" customFormat="1" ht="12.75" x14ac:dyDescent="0.2">
      <c r="A9998" s="33" t="s">
        <v>29</v>
      </c>
      <c r="B9998" s="33" t="s">
        <v>9978</v>
      </c>
      <c r="C9998" s="34">
        <v>16</v>
      </c>
      <c r="D9998" s="33" t="s">
        <v>13930</v>
      </c>
      <c r="E9998" s="33" t="s">
        <v>10228</v>
      </c>
      <c r="F9998" s="35">
        <v>42142100</v>
      </c>
      <c r="G9998" s="33" t="s">
        <v>15071</v>
      </c>
      <c r="H9998" s="33">
        <v>2</v>
      </c>
      <c r="I9998" s="33">
        <v>3</v>
      </c>
      <c r="J9998" s="36">
        <v>10</v>
      </c>
      <c r="K9998" s="37">
        <v>222100</v>
      </c>
      <c r="L9998" s="38" t="s">
        <v>15</v>
      </c>
      <c r="M9998" s="38" t="s">
        <v>13</v>
      </c>
    </row>
    <row r="9999" spans="1:13" s="39" customFormat="1" ht="12.75" x14ac:dyDescent="0.2">
      <c r="A9999" s="33" t="s">
        <v>29</v>
      </c>
      <c r="B9999" s="33" t="s">
        <v>9978</v>
      </c>
      <c r="C9999" s="34">
        <v>16</v>
      </c>
      <c r="D9999" s="33" t="s">
        <v>13930</v>
      </c>
      <c r="E9999" s="33" t="s">
        <v>10229</v>
      </c>
      <c r="F9999" s="35">
        <v>39121436</v>
      </c>
      <c r="G9999" s="33" t="s">
        <v>15071</v>
      </c>
      <c r="H9999" s="33">
        <v>2</v>
      </c>
      <c r="I9999" s="33">
        <v>3</v>
      </c>
      <c r="J9999" s="36">
        <v>5</v>
      </c>
      <c r="K9999" s="37">
        <v>240995</v>
      </c>
      <c r="L9999" s="38" t="s">
        <v>15</v>
      </c>
      <c r="M9999" s="38" t="s">
        <v>13</v>
      </c>
    </row>
    <row r="10000" spans="1:13" s="39" customFormat="1" ht="12.75" x14ac:dyDescent="0.2">
      <c r="A10000" s="33" t="s">
        <v>29</v>
      </c>
      <c r="B10000" s="33" t="s">
        <v>9978</v>
      </c>
      <c r="C10000" s="34">
        <v>16</v>
      </c>
      <c r="D10000" s="33" t="s">
        <v>13930</v>
      </c>
      <c r="E10000" s="33" t="s">
        <v>10230</v>
      </c>
      <c r="F10000" s="35">
        <v>39121436</v>
      </c>
      <c r="G10000" s="33" t="s">
        <v>15071</v>
      </c>
      <c r="H10000" s="33">
        <v>2</v>
      </c>
      <c r="I10000" s="33">
        <v>3</v>
      </c>
      <c r="J10000" s="36">
        <v>5</v>
      </c>
      <c r="K10000" s="37">
        <v>251040</v>
      </c>
      <c r="L10000" s="38" t="s">
        <v>15</v>
      </c>
      <c r="M10000" s="38" t="s">
        <v>13</v>
      </c>
    </row>
    <row r="10001" spans="1:13" s="39" customFormat="1" ht="12.75" x14ac:dyDescent="0.2">
      <c r="A10001" s="33" t="s">
        <v>29</v>
      </c>
      <c r="B10001" s="33" t="s">
        <v>9978</v>
      </c>
      <c r="C10001" s="34">
        <v>16</v>
      </c>
      <c r="D10001" s="33" t="s">
        <v>13930</v>
      </c>
      <c r="E10001" s="33" t="s">
        <v>10231</v>
      </c>
      <c r="F10001" s="35">
        <v>39121436</v>
      </c>
      <c r="G10001" s="33" t="s">
        <v>15071</v>
      </c>
      <c r="H10001" s="33">
        <v>2</v>
      </c>
      <c r="I10001" s="33">
        <v>3</v>
      </c>
      <c r="J10001" s="36">
        <v>5</v>
      </c>
      <c r="K10001" s="37">
        <v>190790</v>
      </c>
      <c r="L10001" s="38" t="s">
        <v>15</v>
      </c>
      <c r="M10001" s="38" t="s">
        <v>13</v>
      </c>
    </row>
    <row r="10002" spans="1:13" s="39" customFormat="1" ht="12.75" x14ac:dyDescent="0.2">
      <c r="A10002" s="33" t="s">
        <v>29</v>
      </c>
      <c r="B10002" s="33" t="s">
        <v>9978</v>
      </c>
      <c r="C10002" s="34">
        <v>16</v>
      </c>
      <c r="D10002" s="33" t="s">
        <v>13930</v>
      </c>
      <c r="E10002" s="33" t="s">
        <v>10232</v>
      </c>
      <c r="F10002" s="35">
        <v>39121436</v>
      </c>
      <c r="G10002" s="33" t="s">
        <v>15071</v>
      </c>
      <c r="H10002" s="33">
        <v>2</v>
      </c>
      <c r="I10002" s="33">
        <v>3</v>
      </c>
      <c r="J10002" s="36">
        <v>5</v>
      </c>
      <c r="K10002" s="37">
        <v>276375</v>
      </c>
      <c r="L10002" s="38" t="s">
        <v>15</v>
      </c>
      <c r="M10002" s="38" t="s">
        <v>13</v>
      </c>
    </row>
    <row r="10003" spans="1:13" s="39" customFormat="1" ht="12.75" x14ac:dyDescent="0.2">
      <c r="A10003" s="33" t="s">
        <v>29</v>
      </c>
      <c r="B10003" s="33" t="s">
        <v>9978</v>
      </c>
      <c r="C10003" s="34">
        <v>16</v>
      </c>
      <c r="D10003" s="33" t="s">
        <v>13930</v>
      </c>
      <c r="E10003" s="33" t="s">
        <v>10233</v>
      </c>
      <c r="F10003" s="35">
        <v>39121436</v>
      </c>
      <c r="G10003" s="33" t="s">
        <v>15071</v>
      </c>
      <c r="H10003" s="33">
        <v>2</v>
      </c>
      <c r="I10003" s="33">
        <v>3</v>
      </c>
      <c r="J10003" s="36">
        <v>5</v>
      </c>
      <c r="K10003" s="37">
        <v>277025</v>
      </c>
      <c r="L10003" s="38" t="s">
        <v>15</v>
      </c>
      <c r="M10003" s="38" t="s">
        <v>13</v>
      </c>
    </row>
    <row r="10004" spans="1:13" s="39" customFormat="1" ht="12.75" x14ac:dyDescent="0.2">
      <c r="A10004" s="33" t="s">
        <v>29</v>
      </c>
      <c r="B10004" s="33" t="s">
        <v>9978</v>
      </c>
      <c r="C10004" s="34">
        <v>16</v>
      </c>
      <c r="D10004" s="33" t="s">
        <v>13930</v>
      </c>
      <c r="E10004" s="33" t="s">
        <v>10234</v>
      </c>
      <c r="F10004" s="35">
        <v>39121436</v>
      </c>
      <c r="G10004" s="33" t="s">
        <v>15071</v>
      </c>
      <c r="H10004" s="33">
        <v>2</v>
      </c>
      <c r="I10004" s="33">
        <v>3</v>
      </c>
      <c r="J10004" s="36">
        <v>5</v>
      </c>
      <c r="K10004" s="37">
        <v>274820</v>
      </c>
      <c r="L10004" s="38" t="s">
        <v>15</v>
      </c>
      <c r="M10004" s="38" t="s">
        <v>13</v>
      </c>
    </row>
    <row r="10005" spans="1:13" s="39" customFormat="1" ht="12.75" x14ac:dyDescent="0.2">
      <c r="A10005" s="33" t="s">
        <v>29</v>
      </c>
      <c r="B10005" s="33" t="s">
        <v>9978</v>
      </c>
      <c r="C10005" s="34">
        <v>16</v>
      </c>
      <c r="D10005" s="33" t="s">
        <v>13930</v>
      </c>
      <c r="E10005" s="33" t="s">
        <v>10235</v>
      </c>
      <c r="F10005" s="35">
        <v>42142108</v>
      </c>
      <c r="G10005" s="33" t="s">
        <v>15071</v>
      </c>
      <c r="H10005" s="33">
        <v>2</v>
      </c>
      <c r="I10005" s="33">
        <v>3</v>
      </c>
      <c r="J10005" s="36">
        <v>5</v>
      </c>
      <c r="K10005" s="37">
        <v>309170</v>
      </c>
      <c r="L10005" s="38" t="s">
        <v>15</v>
      </c>
      <c r="M10005" s="38" t="s">
        <v>13</v>
      </c>
    </row>
    <row r="10006" spans="1:13" s="39" customFormat="1" ht="12.75" x14ac:dyDescent="0.2">
      <c r="A10006" s="33" t="s">
        <v>29</v>
      </c>
      <c r="B10006" s="33" t="s">
        <v>9978</v>
      </c>
      <c r="C10006" s="34">
        <v>16</v>
      </c>
      <c r="D10006" s="33" t="s">
        <v>13930</v>
      </c>
      <c r="E10006" s="33" t="s">
        <v>10236</v>
      </c>
      <c r="F10006" s="35">
        <v>42142108</v>
      </c>
      <c r="G10006" s="33" t="s">
        <v>15071</v>
      </c>
      <c r="H10006" s="33">
        <v>2</v>
      </c>
      <c r="I10006" s="33">
        <v>3</v>
      </c>
      <c r="J10006" s="36">
        <v>5</v>
      </c>
      <c r="K10006" s="37">
        <v>331990</v>
      </c>
      <c r="L10006" s="38" t="s">
        <v>15</v>
      </c>
      <c r="M10006" s="38" t="s">
        <v>13</v>
      </c>
    </row>
    <row r="10007" spans="1:13" s="39" customFormat="1" ht="12.75" x14ac:dyDescent="0.2">
      <c r="A10007" s="33" t="s">
        <v>29</v>
      </c>
      <c r="B10007" s="33" t="s">
        <v>9978</v>
      </c>
      <c r="C10007" s="34">
        <v>16</v>
      </c>
      <c r="D10007" s="33" t="s">
        <v>13930</v>
      </c>
      <c r="E10007" s="33" t="s">
        <v>10237</v>
      </c>
      <c r="F10007" s="35">
        <v>42142108</v>
      </c>
      <c r="G10007" s="33" t="s">
        <v>15071</v>
      </c>
      <c r="H10007" s="33">
        <v>2</v>
      </c>
      <c r="I10007" s="33">
        <v>3</v>
      </c>
      <c r="J10007" s="36">
        <v>5</v>
      </c>
      <c r="K10007" s="37">
        <v>301245</v>
      </c>
      <c r="L10007" s="38" t="s">
        <v>15</v>
      </c>
      <c r="M10007" s="38" t="s">
        <v>13</v>
      </c>
    </row>
    <row r="10008" spans="1:13" s="39" customFormat="1" ht="12.75" x14ac:dyDescent="0.2">
      <c r="A10008" s="33" t="s">
        <v>29</v>
      </c>
      <c r="B10008" s="33" t="s">
        <v>9978</v>
      </c>
      <c r="C10008" s="34">
        <v>16</v>
      </c>
      <c r="D10008" s="33" t="s">
        <v>13930</v>
      </c>
      <c r="E10008" s="33" t="s">
        <v>10238</v>
      </c>
      <c r="F10008" s="35">
        <v>42142108</v>
      </c>
      <c r="G10008" s="33" t="s">
        <v>15071</v>
      </c>
      <c r="H10008" s="33">
        <v>2</v>
      </c>
      <c r="I10008" s="33">
        <v>3</v>
      </c>
      <c r="J10008" s="36">
        <v>5</v>
      </c>
      <c r="K10008" s="37">
        <v>237825</v>
      </c>
      <c r="L10008" s="38" t="s">
        <v>15</v>
      </c>
      <c r="M10008" s="38" t="s">
        <v>13</v>
      </c>
    </row>
    <row r="10009" spans="1:13" s="39" customFormat="1" ht="12.75" x14ac:dyDescent="0.2">
      <c r="A10009" s="33" t="s">
        <v>29</v>
      </c>
      <c r="B10009" s="33" t="s">
        <v>9978</v>
      </c>
      <c r="C10009" s="34">
        <v>16</v>
      </c>
      <c r="D10009" s="33" t="s">
        <v>13930</v>
      </c>
      <c r="E10009" s="33" t="s">
        <v>10239</v>
      </c>
      <c r="F10009" s="35">
        <v>42311505</v>
      </c>
      <c r="G10009" s="33" t="s">
        <v>15071</v>
      </c>
      <c r="H10009" s="33">
        <v>2</v>
      </c>
      <c r="I10009" s="33">
        <v>3</v>
      </c>
      <c r="J10009" s="36">
        <v>10</v>
      </c>
      <c r="K10009" s="37">
        <v>413820</v>
      </c>
      <c r="L10009" s="38" t="s">
        <v>15</v>
      </c>
      <c r="M10009" s="38" t="s">
        <v>13</v>
      </c>
    </row>
    <row r="10010" spans="1:13" s="39" customFormat="1" ht="12.75" x14ac:dyDescent="0.2">
      <c r="A10010" s="33" t="s">
        <v>29</v>
      </c>
      <c r="B10010" s="33" t="s">
        <v>9978</v>
      </c>
      <c r="C10010" s="34">
        <v>16</v>
      </c>
      <c r="D10010" s="33" t="s">
        <v>13930</v>
      </c>
      <c r="E10010" s="33" t="s">
        <v>10240</v>
      </c>
      <c r="F10010" s="35">
        <v>42311505</v>
      </c>
      <c r="G10010" s="33" t="s">
        <v>15071</v>
      </c>
      <c r="H10010" s="33">
        <v>2</v>
      </c>
      <c r="I10010" s="33">
        <v>3</v>
      </c>
      <c r="J10010" s="36">
        <v>15</v>
      </c>
      <c r="K10010" s="37">
        <v>515235</v>
      </c>
      <c r="L10010" s="38" t="s">
        <v>15</v>
      </c>
      <c r="M10010" s="38" t="s">
        <v>13</v>
      </c>
    </row>
    <row r="10011" spans="1:13" s="39" customFormat="1" ht="12.75" x14ac:dyDescent="0.2">
      <c r="A10011" s="33" t="s">
        <v>29</v>
      </c>
      <c r="B10011" s="33" t="s">
        <v>9978</v>
      </c>
      <c r="C10011" s="34">
        <v>16</v>
      </c>
      <c r="D10011" s="33" t="s">
        <v>13930</v>
      </c>
      <c r="E10011" s="33" t="s">
        <v>10241</v>
      </c>
      <c r="F10011" s="35">
        <v>42142100</v>
      </c>
      <c r="G10011" s="33" t="s">
        <v>15071</v>
      </c>
      <c r="H10011" s="33">
        <v>2</v>
      </c>
      <c r="I10011" s="33">
        <v>3</v>
      </c>
      <c r="J10011" s="36">
        <v>15</v>
      </c>
      <c r="K10011" s="37">
        <v>724620</v>
      </c>
      <c r="L10011" s="38" t="s">
        <v>15</v>
      </c>
      <c r="M10011" s="38" t="s">
        <v>13</v>
      </c>
    </row>
    <row r="10012" spans="1:13" s="39" customFormat="1" ht="12.75" x14ac:dyDescent="0.2">
      <c r="A10012" s="33" t="s">
        <v>29</v>
      </c>
      <c r="B10012" s="33" t="s">
        <v>9978</v>
      </c>
      <c r="C10012" s="34">
        <v>16</v>
      </c>
      <c r="D10012" s="33" t="s">
        <v>13930</v>
      </c>
      <c r="E10012" s="33" t="s">
        <v>10242</v>
      </c>
      <c r="F10012" s="35">
        <v>42311505</v>
      </c>
      <c r="G10012" s="33" t="s">
        <v>15071</v>
      </c>
      <c r="H10012" s="33">
        <v>2</v>
      </c>
      <c r="I10012" s="33">
        <v>3</v>
      </c>
      <c r="J10012" s="36">
        <v>10</v>
      </c>
      <c r="K10012" s="37">
        <v>559910</v>
      </c>
      <c r="L10012" s="38" t="s">
        <v>15</v>
      </c>
      <c r="M10012" s="38" t="s">
        <v>13</v>
      </c>
    </row>
    <row r="10013" spans="1:13" s="39" customFormat="1" ht="12.75" x14ac:dyDescent="0.2">
      <c r="A10013" s="33" t="s">
        <v>29</v>
      </c>
      <c r="B10013" s="33" t="s">
        <v>9978</v>
      </c>
      <c r="C10013" s="34">
        <v>16</v>
      </c>
      <c r="D10013" s="33" t="s">
        <v>13930</v>
      </c>
      <c r="E10013" s="33" t="s">
        <v>10243</v>
      </c>
      <c r="F10013" s="35">
        <v>42311505</v>
      </c>
      <c r="G10013" s="33" t="s">
        <v>15071</v>
      </c>
      <c r="H10013" s="33">
        <v>2</v>
      </c>
      <c r="I10013" s="33">
        <v>3</v>
      </c>
      <c r="J10013" s="36">
        <v>5</v>
      </c>
      <c r="K10013" s="37">
        <v>789581</v>
      </c>
      <c r="L10013" s="38" t="s">
        <v>15</v>
      </c>
      <c r="M10013" s="38" t="s">
        <v>13</v>
      </c>
    </row>
    <row r="10014" spans="1:13" s="39" customFormat="1" ht="12.75" x14ac:dyDescent="0.2">
      <c r="A10014" s="33" t="s">
        <v>29</v>
      </c>
      <c r="B10014" s="33" t="s">
        <v>580</v>
      </c>
      <c r="C10014" s="34">
        <v>10</v>
      </c>
      <c r="D10014" s="33" t="s">
        <v>42</v>
      </c>
      <c r="E10014" s="33" t="s">
        <v>1753</v>
      </c>
      <c r="F10014" s="35">
        <v>14111514</v>
      </c>
      <c r="G10014" s="33" t="s">
        <v>15071</v>
      </c>
      <c r="H10014" s="33">
        <v>1</v>
      </c>
      <c r="I10014" s="33">
        <v>6</v>
      </c>
      <c r="J10014" s="36">
        <v>2</v>
      </c>
      <c r="K10014" s="37">
        <v>269060</v>
      </c>
      <c r="L10014" s="38" t="s">
        <v>15</v>
      </c>
      <c r="M10014" s="38" t="s">
        <v>13</v>
      </c>
    </row>
    <row r="10015" spans="1:13" s="39" customFormat="1" ht="12.75" x14ac:dyDescent="0.2">
      <c r="A10015" s="33" t="s">
        <v>29</v>
      </c>
      <c r="B10015" s="33" t="s">
        <v>580</v>
      </c>
      <c r="C10015" s="34">
        <v>10</v>
      </c>
      <c r="D10015" s="33" t="s">
        <v>42</v>
      </c>
      <c r="E10015" s="33" t="s">
        <v>14391</v>
      </c>
      <c r="F10015" s="35">
        <v>14111514</v>
      </c>
      <c r="G10015" s="33" t="s">
        <v>15071</v>
      </c>
      <c r="H10015" s="33">
        <v>1</v>
      </c>
      <c r="I10015" s="33">
        <v>6</v>
      </c>
      <c r="J10015" s="36">
        <v>20</v>
      </c>
      <c r="K10015" s="37">
        <v>178000</v>
      </c>
      <c r="L10015" s="38" t="s">
        <v>15</v>
      </c>
      <c r="M10015" s="38" t="s">
        <v>13</v>
      </c>
    </row>
    <row r="10016" spans="1:13" s="39" customFormat="1" ht="12.75" x14ac:dyDescent="0.2">
      <c r="A10016" s="33" t="s">
        <v>29</v>
      </c>
      <c r="B10016" s="33" t="s">
        <v>581</v>
      </c>
      <c r="C10016" s="34">
        <v>10</v>
      </c>
      <c r="D10016" s="33" t="s">
        <v>90</v>
      </c>
      <c r="E10016" s="33" t="s">
        <v>10244</v>
      </c>
      <c r="F10016" s="35">
        <v>42131502</v>
      </c>
      <c r="G10016" s="33" t="s">
        <v>15071</v>
      </c>
      <c r="H10016" s="33">
        <v>1</v>
      </c>
      <c r="I10016" s="33">
        <v>3</v>
      </c>
      <c r="J10016" s="36">
        <v>50</v>
      </c>
      <c r="K10016" s="37">
        <v>20000</v>
      </c>
      <c r="L10016" s="38" t="s">
        <v>15</v>
      </c>
      <c r="M10016" s="38" t="s">
        <v>13</v>
      </c>
    </row>
    <row r="10017" spans="1:13" s="39" customFormat="1" ht="12.75" x14ac:dyDescent="0.2">
      <c r="A10017" s="33" t="s">
        <v>29</v>
      </c>
      <c r="B10017" s="33" t="s">
        <v>581</v>
      </c>
      <c r="C10017" s="34">
        <v>10</v>
      </c>
      <c r="D10017" s="33" t="s">
        <v>90</v>
      </c>
      <c r="E10017" s="33" t="s">
        <v>10245</v>
      </c>
      <c r="F10017" s="35">
        <v>46181700</v>
      </c>
      <c r="G10017" s="33" t="s">
        <v>15071</v>
      </c>
      <c r="H10017" s="33">
        <v>1</v>
      </c>
      <c r="I10017" s="33">
        <v>3</v>
      </c>
      <c r="J10017" s="36">
        <v>100</v>
      </c>
      <c r="K10017" s="37">
        <v>20000</v>
      </c>
      <c r="L10017" s="38" t="s">
        <v>15</v>
      </c>
      <c r="M10017" s="38" t="s">
        <v>13</v>
      </c>
    </row>
    <row r="10018" spans="1:13" s="39" customFormat="1" ht="12.75" x14ac:dyDescent="0.2">
      <c r="A10018" s="33" t="s">
        <v>29</v>
      </c>
      <c r="B10018" s="33" t="s">
        <v>581</v>
      </c>
      <c r="C10018" s="34">
        <v>10</v>
      </c>
      <c r="D10018" s="33" t="s">
        <v>90</v>
      </c>
      <c r="E10018" s="33" t="s">
        <v>10246</v>
      </c>
      <c r="F10018" s="35">
        <v>47121804</v>
      </c>
      <c r="G10018" s="33" t="s">
        <v>15071</v>
      </c>
      <c r="H10018" s="33">
        <v>1</v>
      </c>
      <c r="I10018" s="33">
        <v>3</v>
      </c>
      <c r="J10018" s="36">
        <v>3</v>
      </c>
      <c r="K10018" s="37">
        <v>45000</v>
      </c>
      <c r="L10018" s="38" t="s">
        <v>15</v>
      </c>
      <c r="M10018" s="38" t="s">
        <v>13</v>
      </c>
    </row>
    <row r="10019" spans="1:13" s="39" customFormat="1" ht="12.75" x14ac:dyDescent="0.2">
      <c r="A10019" s="33" t="s">
        <v>29</v>
      </c>
      <c r="B10019" s="33" t="s">
        <v>581</v>
      </c>
      <c r="C10019" s="34">
        <v>10</v>
      </c>
      <c r="D10019" s="33" t="s">
        <v>90</v>
      </c>
      <c r="E10019" s="33" t="s">
        <v>10247</v>
      </c>
      <c r="F10019" s="35">
        <v>40151500</v>
      </c>
      <c r="G10019" s="33" t="s">
        <v>15071</v>
      </c>
      <c r="H10019" s="33">
        <v>1</v>
      </c>
      <c r="I10019" s="33">
        <v>3</v>
      </c>
      <c r="J10019" s="36">
        <v>10</v>
      </c>
      <c r="K10019" s="37">
        <v>50000</v>
      </c>
      <c r="L10019" s="38" t="s">
        <v>15</v>
      </c>
      <c r="M10019" s="38" t="s">
        <v>13</v>
      </c>
    </row>
    <row r="10020" spans="1:13" s="39" customFormat="1" ht="12.75" x14ac:dyDescent="0.2">
      <c r="A10020" s="33" t="s">
        <v>29</v>
      </c>
      <c r="B10020" s="33" t="s">
        <v>581</v>
      </c>
      <c r="C10020" s="34">
        <v>10</v>
      </c>
      <c r="D10020" s="33" t="s">
        <v>90</v>
      </c>
      <c r="E10020" s="33" t="s">
        <v>10248</v>
      </c>
      <c r="F10020" s="35">
        <v>47131802</v>
      </c>
      <c r="G10020" s="33" t="s">
        <v>15071</v>
      </c>
      <c r="H10020" s="33">
        <v>1</v>
      </c>
      <c r="I10020" s="33">
        <v>3</v>
      </c>
      <c r="J10020" s="36">
        <v>3</v>
      </c>
      <c r="K10020" s="37">
        <v>54000</v>
      </c>
      <c r="L10020" s="38" t="s">
        <v>2367</v>
      </c>
      <c r="M10020" s="38" t="s">
        <v>13</v>
      </c>
    </row>
    <row r="10021" spans="1:13" s="39" customFormat="1" ht="12.75" x14ac:dyDescent="0.2">
      <c r="A10021" s="33" t="s">
        <v>29</v>
      </c>
      <c r="B10021" s="33" t="s">
        <v>581</v>
      </c>
      <c r="C10021" s="34">
        <v>10</v>
      </c>
      <c r="D10021" s="33" t="s">
        <v>90</v>
      </c>
      <c r="E10021" s="33" t="s">
        <v>10249</v>
      </c>
      <c r="F10021" s="35">
        <v>47131600</v>
      </c>
      <c r="G10021" s="33" t="s">
        <v>15071</v>
      </c>
      <c r="H10021" s="33">
        <v>1</v>
      </c>
      <c r="I10021" s="33">
        <v>3</v>
      </c>
      <c r="J10021" s="36">
        <v>5</v>
      </c>
      <c r="K10021" s="37">
        <v>90000</v>
      </c>
      <c r="L10021" s="38" t="s">
        <v>15</v>
      </c>
      <c r="M10021" s="38" t="s">
        <v>13</v>
      </c>
    </row>
    <row r="10022" spans="1:13" s="39" customFormat="1" ht="12.75" x14ac:dyDescent="0.2">
      <c r="A10022" s="33" t="s">
        <v>29</v>
      </c>
      <c r="B10022" s="33" t="s">
        <v>581</v>
      </c>
      <c r="C10022" s="34">
        <v>10</v>
      </c>
      <c r="D10022" s="33" t="s">
        <v>90</v>
      </c>
      <c r="E10022" s="33" t="s">
        <v>10250</v>
      </c>
      <c r="F10022" s="35">
        <v>47131603</v>
      </c>
      <c r="G10022" s="33" t="s">
        <v>15071</v>
      </c>
      <c r="H10022" s="33">
        <v>1</v>
      </c>
      <c r="I10022" s="33">
        <v>3</v>
      </c>
      <c r="J10022" s="36">
        <v>500</v>
      </c>
      <c r="K10022" s="37">
        <v>100000</v>
      </c>
      <c r="L10022" s="38" t="s">
        <v>15</v>
      </c>
      <c r="M10022" s="38" t="s">
        <v>13</v>
      </c>
    </row>
    <row r="10023" spans="1:13" s="39" customFormat="1" ht="12.75" x14ac:dyDescent="0.2">
      <c r="A10023" s="33" t="s">
        <v>29</v>
      </c>
      <c r="B10023" s="33" t="s">
        <v>581</v>
      </c>
      <c r="C10023" s="34">
        <v>10</v>
      </c>
      <c r="D10023" s="33" t="s">
        <v>90</v>
      </c>
      <c r="E10023" s="33" t="s">
        <v>10251</v>
      </c>
      <c r="F10023" s="35">
        <v>47131603</v>
      </c>
      <c r="G10023" s="33" t="s">
        <v>15071</v>
      </c>
      <c r="H10023" s="33">
        <v>1</v>
      </c>
      <c r="I10023" s="33">
        <v>3</v>
      </c>
      <c r="J10023" s="36">
        <v>500</v>
      </c>
      <c r="K10023" s="37">
        <v>100000</v>
      </c>
      <c r="L10023" s="38" t="s">
        <v>15</v>
      </c>
      <c r="M10023" s="38" t="s">
        <v>13</v>
      </c>
    </row>
    <row r="10024" spans="1:13" s="39" customFormat="1" ht="12.75" x14ac:dyDescent="0.2">
      <c r="A10024" s="33" t="s">
        <v>29</v>
      </c>
      <c r="B10024" s="33" t="s">
        <v>581</v>
      </c>
      <c r="C10024" s="34">
        <v>10</v>
      </c>
      <c r="D10024" s="33" t="s">
        <v>90</v>
      </c>
      <c r="E10024" s="33" t="s">
        <v>10252</v>
      </c>
      <c r="F10024" s="35">
        <v>47131801</v>
      </c>
      <c r="G10024" s="33" t="s">
        <v>15071</v>
      </c>
      <c r="H10024" s="33">
        <v>1</v>
      </c>
      <c r="I10024" s="33">
        <v>3</v>
      </c>
      <c r="J10024" s="36">
        <v>6</v>
      </c>
      <c r="K10024" s="37">
        <v>132000</v>
      </c>
      <c r="L10024" s="38" t="s">
        <v>2367</v>
      </c>
      <c r="M10024" s="38" t="s">
        <v>13</v>
      </c>
    </row>
    <row r="10025" spans="1:13" s="39" customFormat="1" ht="12.75" x14ac:dyDescent="0.2">
      <c r="A10025" s="33" t="s">
        <v>29</v>
      </c>
      <c r="B10025" s="33" t="s">
        <v>581</v>
      </c>
      <c r="C10025" s="34">
        <v>10</v>
      </c>
      <c r="D10025" s="33" t="s">
        <v>90</v>
      </c>
      <c r="E10025" s="33" t="s">
        <v>10253</v>
      </c>
      <c r="F10025" s="35">
        <v>53131608</v>
      </c>
      <c r="G10025" s="33" t="s">
        <v>15071</v>
      </c>
      <c r="H10025" s="33">
        <v>1</v>
      </c>
      <c r="I10025" s="33">
        <v>3</v>
      </c>
      <c r="J10025" s="36">
        <v>800</v>
      </c>
      <c r="K10025" s="37">
        <v>160000</v>
      </c>
      <c r="L10025" s="38" t="s">
        <v>15</v>
      </c>
      <c r="M10025" s="38" t="s">
        <v>13</v>
      </c>
    </row>
    <row r="10026" spans="1:13" s="39" customFormat="1" ht="12.75" x14ac:dyDescent="0.2">
      <c r="A10026" s="33" t="s">
        <v>29</v>
      </c>
      <c r="B10026" s="33" t="s">
        <v>581</v>
      </c>
      <c r="C10026" s="34">
        <v>10</v>
      </c>
      <c r="D10026" s="33" t="s">
        <v>90</v>
      </c>
      <c r="E10026" s="33" t="s">
        <v>10254</v>
      </c>
      <c r="F10026" s="35">
        <v>47131502</v>
      </c>
      <c r="G10026" s="33" t="s">
        <v>15071</v>
      </c>
      <c r="H10026" s="33">
        <v>1</v>
      </c>
      <c r="I10026" s="33">
        <v>3</v>
      </c>
      <c r="J10026" s="36">
        <v>50</v>
      </c>
      <c r="K10026" s="37">
        <v>175000</v>
      </c>
      <c r="L10026" s="38" t="s">
        <v>15</v>
      </c>
      <c r="M10026" s="38" t="s">
        <v>13</v>
      </c>
    </row>
    <row r="10027" spans="1:13" s="39" customFormat="1" ht="12.75" x14ac:dyDescent="0.2">
      <c r="A10027" s="33" t="s">
        <v>29</v>
      </c>
      <c r="B10027" s="33" t="s">
        <v>581</v>
      </c>
      <c r="C10027" s="34">
        <v>10</v>
      </c>
      <c r="D10027" s="33" t="s">
        <v>90</v>
      </c>
      <c r="E10027" s="33" t="s">
        <v>4115</v>
      </c>
      <c r="F10027" s="35">
        <v>47131601</v>
      </c>
      <c r="G10027" s="33" t="s">
        <v>15071</v>
      </c>
      <c r="H10027" s="33">
        <v>1</v>
      </c>
      <c r="I10027" s="33">
        <v>3</v>
      </c>
      <c r="J10027" s="36">
        <v>30</v>
      </c>
      <c r="K10027" s="37">
        <v>180000</v>
      </c>
      <c r="L10027" s="38" t="s">
        <v>15</v>
      </c>
      <c r="M10027" s="38" t="s">
        <v>13</v>
      </c>
    </row>
    <row r="10028" spans="1:13" s="39" customFormat="1" ht="12.75" x14ac:dyDescent="0.2">
      <c r="A10028" s="33" t="s">
        <v>29</v>
      </c>
      <c r="B10028" s="33" t="s">
        <v>581</v>
      </c>
      <c r="C10028" s="34">
        <v>10</v>
      </c>
      <c r="D10028" s="33" t="s">
        <v>90</v>
      </c>
      <c r="E10028" s="33" t="s">
        <v>10255</v>
      </c>
      <c r="F10028" s="35">
        <v>12352104</v>
      </c>
      <c r="G10028" s="33" t="s">
        <v>15071</v>
      </c>
      <c r="H10028" s="33">
        <v>3</v>
      </c>
      <c r="I10028" s="33">
        <v>7</v>
      </c>
      <c r="J10028" s="36">
        <v>4</v>
      </c>
      <c r="K10028" s="37">
        <v>200000</v>
      </c>
      <c r="L10028" s="38" t="s">
        <v>2367</v>
      </c>
      <c r="M10028" s="38" t="s">
        <v>13</v>
      </c>
    </row>
    <row r="10029" spans="1:13" s="39" customFormat="1" ht="12.75" x14ac:dyDescent="0.2">
      <c r="A10029" s="33" t="s">
        <v>29</v>
      </c>
      <c r="B10029" s="33" t="s">
        <v>581</v>
      </c>
      <c r="C10029" s="34">
        <v>10</v>
      </c>
      <c r="D10029" s="33" t="s">
        <v>90</v>
      </c>
      <c r="E10029" s="33" t="s">
        <v>10256</v>
      </c>
      <c r="F10029" s="35">
        <v>53131608</v>
      </c>
      <c r="G10029" s="33" t="s">
        <v>15071</v>
      </c>
      <c r="H10029" s="33">
        <v>1</v>
      </c>
      <c r="I10029" s="33">
        <v>3</v>
      </c>
      <c r="J10029" s="36">
        <v>20</v>
      </c>
      <c r="K10029" s="37">
        <v>200000</v>
      </c>
      <c r="L10029" s="38" t="s">
        <v>2367</v>
      </c>
      <c r="M10029" s="38" t="s">
        <v>13</v>
      </c>
    </row>
    <row r="10030" spans="1:13" s="39" customFormat="1" ht="12.75" x14ac:dyDescent="0.2">
      <c r="A10030" s="33" t="s">
        <v>29</v>
      </c>
      <c r="B10030" s="33" t="s">
        <v>581</v>
      </c>
      <c r="C10030" s="34">
        <v>10</v>
      </c>
      <c r="D10030" s="33" t="s">
        <v>90</v>
      </c>
      <c r="E10030" s="33" t="s">
        <v>10257</v>
      </c>
      <c r="F10030" s="35">
        <v>41116104</v>
      </c>
      <c r="G10030" s="33" t="s">
        <v>15071</v>
      </c>
      <c r="H10030" s="33">
        <v>3</v>
      </c>
      <c r="I10030" s="33">
        <v>7</v>
      </c>
      <c r="J10030" s="36">
        <v>5</v>
      </c>
      <c r="K10030" s="37">
        <v>224669.65</v>
      </c>
      <c r="L10030" s="38" t="s">
        <v>2367</v>
      </c>
      <c r="M10030" s="38" t="s">
        <v>13</v>
      </c>
    </row>
    <row r="10031" spans="1:13" s="39" customFormat="1" ht="12.75" x14ac:dyDescent="0.2">
      <c r="A10031" s="33" t="s">
        <v>29</v>
      </c>
      <c r="B10031" s="33" t="s">
        <v>581</v>
      </c>
      <c r="C10031" s="34">
        <v>10</v>
      </c>
      <c r="D10031" s="33" t="s">
        <v>90</v>
      </c>
      <c r="E10031" s="33" t="s">
        <v>10258</v>
      </c>
      <c r="F10031" s="35">
        <v>47131706</v>
      </c>
      <c r="G10031" s="33" t="s">
        <v>15071</v>
      </c>
      <c r="H10031" s="33">
        <v>1</v>
      </c>
      <c r="I10031" s="33">
        <v>3</v>
      </c>
      <c r="J10031" s="36">
        <v>25</v>
      </c>
      <c r="K10031" s="37">
        <v>225000</v>
      </c>
      <c r="L10031" s="38" t="s">
        <v>15</v>
      </c>
      <c r="M10031" s="38" t="s">
        <v>13</v>
      </c>
    </row>
    <row r="10032" spans="1:13" s="39" customFormat="1" ht="12.75" x14ac:dyDescent="0.2">
      <c r="A10032" s="33" t="s">
        <v>29</v>
      </c>
      <c r="B10032" s="33" t="s">
        <v>581</v>
      </c>
      <c r="C10032" s="34">
        <v>10</v>
      </c>
      <c r="D10032" s="33" t="s">
        <v>90</v>
      </c>
      <c r="E10032" s="33" t="s">
        <v>14392</v>
      </c>
      <c r="F10032" s="35">
        <v>42281704</v>
      </c>
      <c r="G10032" s="33" t="s">
        <v>15071</v>
      </c>
      <c r="H10032" s="33">
        <v>1</v>
      </c>
      <c r="I10032" s="33">
        <v>3</v>
      </c>
      <c r="J10032" s="36">
        <v>50</v>
      </c>
      <c r="K10032" s="37">
        <v>280000</v>
      </c>
      <c r="L10032" s="38" t="s">
        <v>15</v>
      </c>
      <c r="M10032" s="38" t="s">
        <v>13</v>
      </c>
    </row>
    <row r="10033" spans="1:13" s="39" customFormat="1" ht="12.75" x14ac:dyDescent="0.2">
      <c r="A10033" s="33" t="s">
        <v>29</v>
      </c>
      <c r="B10033" s="33" t="s">
        <v>581</v>
      </c>
      <c r="C10033" s="34">
        <v>10</v>
      </c>
      <c r="D10033" s="33" t="s">
        <v>90</v>
      </c>
      <c r="E10033" s="33" t="s">
        <v>4994</v>
      </c>
      <c r="F10033" s="35">
        <v>12161803</v>
      </c>
      <c r="G10033" s="33" t="s">
        <v>15071</v>
      </c>
      <c r="H10033" s="33">
        <v>1</v>
      </c>
      <c r="I10033" s="33">
        <v>3</v>
      </c>
      <c r="J10033" s="36">
        <v>50</v>
      </c>
      <c r="K10033" s="37">
        <v>350000</v>
      </c>
      <c r="L10033" s="38" t="s">
        <v>15</v>
      </c>
      <c r="M10033" s="38" t="s">
        <v>13</v>
      </c>
    </row>
    <row r="10034" spans="1:13" s="39" customFormat="1" ht="12.75" x14ac:dyDescent="0.2">
      <c r="A10034" s="33" t="s">
        <v>29</v>
      </c>
      <c r="B10034" s="33" t="s">
        <v>581</v>
      </c>
      <c r="C10034" s="34">
        <v>10</v>
      </c>
      <c r="D10034" s="33" t="s">
        <v>90</v>
      </c>
      <c r="E10034" s="33" t="s">
        <v>10259</v>
      </c>
      <c r="F10034" s="35">
        <v>48102107</v>
      </c>
      <c r="G10034" s="33" t="s">
        <v>15071</v>
      </c>
      <c r="H10034" s="33">
        <v>1</v>
      </c>
      <c r="I10034" s="33">
        <v>3</v>
      </c>
      <c r="J10034" s="36">
        <v>100</v>
      </c>
      <c r="K10034" s="37">
        <v>400000</v>
      </c>
      <c r="L10034" s="38" t="s">
        <v>15</v>
      </c>
      <c r="M10034" s="38" t="s">
        <v>13</v>
      </c>
    </row>
    <row r="10035" spans="1:13" s="39" customFormat="1" ht="12.75" x14ac:dyDescent="0.2">
      <c r="A10035" s="33" t="s">
        <v>29</v>
      </c>
      <c r="B10035" s="33" t="s">
        <v>581</v>
      </c>
      <c r="C10035" s="34">
        <v>10</v>
      </c>
      <c r="D10035" s="33" t="s">
        <v>90</v>
      </c>
      <c r="E10035" s="33" t="s">
        <v>10260</v>
      </c>
      <c r="F10035" s="35">
        <v>51102706</v>
      </c>
      <c r="G10035" s="33" t="s">
        <v>15071</v>
      </c>
      <c r="H10035" s="33">
        <v>1</v>
      </c>
      <c r="I10035" s="33">
        <v>3</v>
      </c>
      <c r="J10035" s="36">
        <v>10</v>
      </c>
      <c r="K10035" s="37">
        <v>600000</v>
      </c>
      <c r="L10035" s="38" t="s">
        <v>2367</v>
      </c>
      <c r="M10035" s="38" t="s">
        <v>13</v>
      </c>
    </row>
    <row r="10036" spans="1:13" s="39" customFormat="1" ht="12.75" x14ac:dyDescent="0.2">
      <c r="A10036" s="33" t="s">
        <v>29</v>
      </c>
      <c r="B10036" s="33" t="s">
        <v>581</v>
      </c>
      <c r="C10036" s="34">
        <v>10</v>
      </c>
      <c r="D10036" s="33" t="s">
        <v>90</v>
      </c>
      <c r="E10036" s="33" t="s">
        <v>10261</v>
      </c>
      <c r="F10036" s="35">
        <v>10191509</v>
      </c>
      <c r="G10036" s="33" t="s">
        <v>15071</v>
      </c>
      <c r="H10036" s="33">
        <v>1</v>
      </c>
      <c r="I10036" s="33">
        <v>3</v>
      </c>
      <c r="J10036" s="36">
        <v>50</v>
      </c>
      <c r="K10036" s="37">
        <v>600000</v>
      </c>
      <c r="L10036" s="38" t="s">
        <v>15</v>
      </c>
      <c r="M10036" s="38" t="s">
        <v>13</v>
      </c>
    </row>
    <row r="10037" spans="1:13" s="39" customFormat="1" ht="12.75" x14ac:dyDescent="0.2">
      <c r="A10037" s="33" t="s">
        <v>29</v>
      </c>
      <c r="B10037" s="33" t="s">
        <v>581</v>
      </c>
      <c r="C10037" s="34">
        <v>10</v>
      </c>
      <c r="D10037" s="33" t="s">
        <v>90</v>
      </c>
      <c r="E10037" s="33" t="s">
        <v>10262</v>
      </c>
      <c r="F10037" s="35">
        <v>53131608</v>
      </c>
      <c r="G10037" s="33" t="s">
        <v>15071</v>
      </c>
      <c r="H10037" s="33">
        <v>1</v>
      </c>
      <c r="I10037" s="33">
        <v>3</v>
      </c>
      <c r="J10037" s="36">
        <v>20</v>
      </c>
      <c r="K10037" s="37">
        <v>600000</v>
      </c>
      <c r="L10037" s="38" t="s">
        <v>15</v>
      </c>
      <c r="M10037" s="38" t="s">
        <v>13</v>
      </c>
    </row>
    <row r="10038" spans="1:13" s="39" customFormat="1" ht="12.75" x14ac:dyDescent="0.2">
      <c r="A10038" s="33" t="s">
        <v>29</v>
      </c>
      <c r="B10038" s="33" t="s">
        <v>581</v>
      </c>
      <c r="C10038" s="34">
        <v>10</v>
      </c>
      <c r="D10038" s="33" t="s">
        <v>90</v>
      </c>
      <c r="E10038" s="33" t="s">
        <v>10263</v>
      </c>
      <c r="F10038" s="35">
        <v>76111605</v>
      </c>
      <c r="G10038" s="33" t="s">
        <v>15071</v>
      </c>
      <c r="H10038" s="33">
        <v>1</v>
      </c>
      <c r="I10038" s="33">
        <v>3</v>
      </c>
      <c r="J10038" s="36">
        <v>50</v>
      </c>
      <c r="K10038" s="37">
        <v>750000</v>
      </c>
      <c r="L10038" s="38" t="s">
        <v>2367</v>
      </c>
      <c r="M10038" s="38" t="s">
        <v>13</v>
      </c>
    </row>
    <row r="10039" spans="1:13" s="39" customFormat="1" ht="12.75" x14ac:dyDescent="0.2">
      <c r="A10039" s="33" t="s">
        <v>29</v>
      </c>
      <c r="B10039" s="33" t="s">
        <v>581</v>
      </c>
      <c r="C10039" s="34">
        <v>10</v>
      </c>
      <c r="D10039" s="33" t="s">
        <v>90</v>
      </c>
      <c r="E10039" s="33" t="s">
        <v>1190</v>
      </c>
      <c r="F10039" s="35">
        <v>47131604</v>
      </c>
      <c r="G10039" s="33" t="s">
        <v>15071</v>
      </c>
      <c r="H10039" s="33">
        <v>1</v>
      </c>
      <c r="I10039" s="33">
        <v>3</v>
      </c>
      <c r="J10039" s="36">
        <v>150</v>
      </c>
      <c r="K10039" s="37">
        <v>825000</v>
      </c>
      <c r="L10039" s="38" t="s">
        <v>15</v>
      </c>
      <c r="M10039" s="38" t="s">
        <v>13</v>
      </c>
    </row>
    <row r="10040" spans="1:13" s="39" customFormat="1" ht="12.75" x14ac:dyDescent="0.2">
      <c r="A10040" s="33" t="s">
        <v>29</v>
      </c>
      <c r="B10040" s="33" t="s">
        <v>581</v>
      </c>
      <c r="C10040" s="34">
        <v>10</v>
      </c>
      <c r="D10040" s="33" t="s">
        <v>90</v>
      </c>
      <c r="E10040" s="33" t="s">
        <v>10264</v>
      </c>
      <c r="F10040" s="35">
        <v>27112003</v>
      </c>
      <c r="G10040" s="33" t="s">
        <v>15071</v>
      </c>
      <c r="H10040" s="33">
        <v>1</v>
      </c>
      <c r="I10040" s="33">
        <v>3</v>
      </c>
      <c r="J10040" s="36">
        <v>100</v>
      </c>
      <c r="K10040" s="37">
        <v>1000000</v>
      </c>
      <c r="L10040" s="38" t="s">
        <v>15</v>
      </c>
      <c r="M10040" s="38" t="s">
        <v>13</v>
      </c>
    </row>
    <row r="10041" spans="1:13" s="39" customFormat="1" ht="12.75" x14ac:dyDescent="0.2">
      <c r="A10041" s="33" t="s">
        <v>29</v>
      </c>
      <c r="B10041" s="33" t="s">
        <v>581</v>
      </c>
      <c r="C10041" s="34">
        <v>10</v>
      </c>
      <c r="D10041" s="33" t="s">
        <v>90</v>
      </c>
      <c r="E10041" s="33" t="s">
        <v>2637</v>
      </c>
      <c r="F10041" s="35" t="s">
        <v>10265</v>
      </c>
      <c r="G10041" s="33" t="s">
        <v>15071</v>
      </c>
      <c r="H10041" s="33">
        <v>1</v>
      </c>
      <c r="I10041" s="33">
        <v>3</v>
      </c>
      <c r="J10041" s="36">
        <v>200</v>
      </c>
      <c r="K10041" s="37">
        <v>1400000</v>
      </c>
      <c r="L10041" s="38" t="s">
        <v>15</v>
      </c>
      <c r="M10041" s="38" t="s">
        <v>13</v>
      </c>
    </row>
    <row r="10042" spans="1:13" s="39" customFormat="1" ht="12.75" x14ac:dyDescent="0.2">
      <c r="A10042" s="33" t="s">
        <v>29</v>
      </c>
      <c r="B10042" s="33" t="s">
        <v>581</v>
      </c>
      <c r="C10042" s="34">
        <v>10</v>
      </c>
      <c r="D10042" s="33" t="s">
        <v>90</v>
      </c>
      <c r="E10042" s="33" t="s">
        <v>10266</v>
      </c>
      <c r="F10042" s="35">
        <v>53131608</v>
      </c>
      <c r="G10042" s="33" t="s">
        <v>15071</v>
      </c>
      <c r="H10042" s="33">
        <v>1</v>
      </c>
      <c r="I10042" s="33">
        <v>3</v>
      </c>
      <c r="J10042" s="36">
        <v>100</v>
      </c>
      <c r="K10042" s="37">
        <v>1600000</v>
      </c>
      <c r="L10042" s="38" t="s">
        <v>2367</v>
      </c>
      <c r="M10042" s="38" t="s">
        <v>13</v>
      </c>
    </row>
    <row r="10043" spans="1:13" s="39" customFormat="1" ht="12.75" x14ac:dyDescent="0.2">
      <c r="A10043" s="33" t="s">
        <v>29</v>
      </c>
      <c r="B10043" s="33" t="s">
        <v>581</v>
      </c>
      <c r="C10043" s="34">
        <v>10</v>
      </c>
      <c r="D10043" s="33" t="s">
        <v>90</v>
      </c>
      <c r="E10043" s="33" t="s">
        <v>10267</v>
      </c>
      <c r="F10043" s="35">
        <v>47131706</v>
      </c>
      <c r="G10043" s="33" t="s">
        <v>15071</v>
      </c>
      <c r="H10043" s="33">
        <v>1</v>
      </c>
      <c r="I10043" s="33">
        <v>3</v>
      </c>
      <c r="J10043" s="36">
        <v>150</v>
      </c>
      <c r="K10043" s="37">
        <v>2100000</v>
      </c>
      <c r="L10043" s="38" t="s">
        <v>2367</v>
      </c>
      <c r="M10043" s="38" t="s">
        <v>13</v>
      </c>
    </row>
    <row r="10044" spans="1:13" s="39" customFormat="1" ht="12.75" x14ac:dyDescent="0.2">
      <c r="A10044" s="33" t="s">
        <v>29</v>
      </c>
      <c r="B10044" s="33" t="s">
        <v>581</v>
      </c>
      <c r="C10044" s="34">
        <v>10</v>
      </c>
      <c r="D10044" s="33" t="s">
        <v>90</v>
      </c>
      <c r="E10044" s="33" t="s">
        <v>10268</v>
      </c>
      <c r="F10044" s="35">
        <v>47131807</v>
      </c>
      <c r="G10044" s="33" t="s">
        <v>15071</v>
      </c>
      <c r="H10044" s="33">
        <v>1</v>
      </c>
      <c r="I10044" s="33">
        <v>3</v>
      </c>
      <c r="J10044" s="36">
        <v>200</v>
      </c>
      <c r="K10044" s="37">
        <v>2400000</v>
      </c>
      <c r="L10044" s="38" t="s">
        <v>2367</v>
      </c>
      <c r="M10044" s="38" t="s">
        <v>13</v>
      </c>
    </row>
    <row r="10045" spans="1:13" s="39" customFormat="1" ht="12.75" x14ac:dyDescent="0.2">
      <c r="A10045" s="33" t="s">
        <v>29</v>
      </c>
      <c r="B10045" s="33" t="s">
        <v>581</v>
      </c>
      <c r="C10045" s="34">
        <v>10</v>
      </c>
      <c r="D10045" s="33" t="s">
        <v>90</v>
      </c>
      <c r="E10045" s="33" t="s">
        <v>10269</v>
      </c>
      <c r="F10045" s="35">
        <v>14111704</v>
      </c>
      <c r="G10045" s="33" t="s">
        <v>15071</v>
      </c>
      <c r="H10045" s="33">
        <v>1</v>
      </c>
      <c r="I10045" s="33">
        <v>3</v>
      </c>
      <c r="J10045" s="36">
        <v>1500</v>
      </c>
      <c r="K10045" s="37">
        <v>2550000</v>
      </c>
      <c r="L10045" s="38" t="s">
        <v>15</v>
      </c>
      <c r="M10045" s="38" t="s">
        <v>13</v>
      </c>
    </row>
    <row r="10046" spans="1:13" s="39" customFormat="1" ht="12.75" x14ac:dyDescent="0.2">
      <c r="A10046" s="33" t="s">
        <v>29</v>
      </c>
      <c r="B10046" s="33" t="s">
        <v>581</v>
      </c>
      <c r="C10046" s="34">
        <v>10</v>
      </c>
      <c r="D10046" s="33" t="s">
        <v>90</v>
      </c>
      <c r="E10046" s="33" t="s">
        <v>10270</v>
      </c>
      <c r="F10046" s="35">
        <v>14111704</v>
      </c>
      <c r="G10046" s="33" t="s">
        <v>15071</v>
      </c>
      <c r="H10046" s="33">
        <v>1</v>
      </c>
      <c r="I10046" s="33">
        <v>3</v>
      </c>
      <c r="J10046" s="36">
        <v>250</v>
      </c>
      <c r="K10046" s="37">
        <v>3000000</v>
      </c>
      <c r="L10046" s="38" t="s">
        <v>15</v>
      </c>
      <c r="M10046" s="38" t="s">
        <v>13</v>
      </c>
    </row>
    <row r="10047" spans="1:13" s="39" customFormat="1" ht="12.75" x14ac:dyDescent="0.2">
      <c r="A10047" s="33" t="s">
        <v>29</v>
      </c>
      <c r="B10047" s="33" t="s">
        <v>581</v>
      </c>
      <c r="C10047" s="34">
        <v>10</v>
      </c>
      <c r="D10047" s="33" t="s">
        <v>90</v>
      </c>
      <c r="E10047" s="33" t="s">
        <v>10271</v>
      </c>
      <c r="F10047" s="35">
        <v>14111703</v>
      </c>
      <c r="G10047" s="33" t="s">
        <v>15071</v>
      </c>
      <c r="H10047" s="33">
        <v>1</v>
      </c>
      <c r="I10047" s="33">
        <v>3</v>
      </c>
      <c r="J10047" s="36">
        <v>200</v>
      </c>
      <c r="K10047" s="37">
        <v>3000000</v>
      </c>
      <c r="L10047" s="38" t="s">
        <v>15</v>
      </c>
      <c r="M10047" s="38" t="s">
        <v>13</v>
      </c>
    </row>
    <row r="10048" spans="1:13" s="39" customFormat="1" ht="12.75" x14ac:dyDescent="0.2">
      <c r="A10048" s="33" t="s">
        <v>29</v>
      </c>
      <c r="B10048" s="33" t="s">
        <v>581</v>
      </c>
      <c r="C10048" s="34">
        <v>10</v>
      </c>
      <c r="D10048" s="33" t="s">
        <v>90</v>
      </c>
      <c r="E10048" s="33" t="s">
        <v>10272</v>
      </c>
      <c r="F10048" s="35">
        <v>53131608</v>
      </c>
      <c r="G10048" s="33" t="s">
        <v>15071</v>
      </c>
      <c r="H10048" s="33">
        <v>1</v>
      </c>
      <c r="I10048" s="33">
        <v>3</v>
      </c>
      <c r="J10048" s="36">
        <v>400</v>
      </c>
      <c r="K10048" s="37">
        <v>4400000</v>
      </c>
      <c r="L10048" s="38" t="s">
        <v>15</v>
      </c>
      <c r="M10048" s="38" t="s">
        <v>13</v>
      </c>
    </row>
    <row r="10049" spans="1:13" s="39" customFormat="1" ht="12.75" x14ac:dyDescent="0.2">
      <c r="A10049" s="33" t="s">
        <v>29</v>
      </c>
      <c r="B10049" s="33" t="s">
        <v>581</v>
      </c>
      <c r="C10049" s="34">
        <v>10</v>
      </c>
      <c r="D10049" s="33" t="s">
        <v>90</v>
      </c>
      <c r="E10049" s="33" t="s">
        <v>10273</v>
      </c>
      <c r="F10049" s="35">
        <v>53131608</v>
      </c>
      <c r="G10049" s="33" t="s">
        <v>15071</v>
      </c>
      <c r="H10049" s="33">
        <v>1</v>
      </c>
      <c r="I10049" s="33">
        <v>3</v>
      </c>
      <c r="J10049" s="36">
        <v>1000</v>
      </c>
      <c r="K10049" s="37">
        <v>4500000</v>
      </c>
      <c r="L10049" s="38" t="s">
        <v>15</v>
      </c>
      <c r="M10049" s="38" t="s">
        <v>13</v>
      </c>
    </row>
    <row r="10050" spans="1:13" s="39" customFormat="1" ht="12.75" x14ac:dyDescent="0.2">
      <c r="A10050" s="33" t="s">
        <v>29</v>
      </c>
      <c r="B10050" s="33" t="s">
        <v>581</v>
      </c>
      <c r="C10050" s="34">
        <v>10</v>
      </c>
      <c r="D10050" s="33" t="s">
        <v>90</v>
      </c>
      <c r="E10050" s="33" t="s">
        <v>10274</v>
      </c>
      <c r="F10050" s="35">
        <v>53131608</v>
      </c>
      <c r="G10050" s="33" t="s">
        <v>467</v>
      </c>
      <c r="H10050" s="33">
        <v>2</v>
      </c>
      <c r="I10050" s="33">
        <v>7</v>
      </c>
      <c r="J10050" s="36">
        <v>10</v>
      </c>
      <c r="K10050" s="37">
        <v>802650</v>
      </c>
      <c r="L10050" s="38" t="s">
        <v>2367</v>
      </c>
      <c r="M10050" s="38" t="s">
        <v>13</v>
      </c>
    </row>
    <row r="10051" spans="1:13" s="39" customFormat="1" ht="12.75" x14ac:dyDescent="0.2">
      <c r="A10051" s="33" t="s">
        <v>29</v>
      </c>
      <c r="B10051" s="33" t="s">
        <v>581</v>
      </c>
      <c r="C10051" s="34">
        <v>10</v>
      </c>
      <c r="D10051" s="33" t="s">
        <v>90</v>
      </c>
      <c r="E10051" s="33" t="s">
        <v>10275</v>
      </c>
      <c r="F10051" s="35">
        <v>53131608</v>
      </c>
      <c r="G10051" s="33" t="s">
        <v>467</v>
      </c>
      <c r="H10051" s="33">
        <v>2</v>
      </c>
      <c r="I10051" s="33">
        <v>7</v>
      </c>
      <c r="J10051" s="36">
        <v>5</v>
      </c>
      <c r="K10051" s="37">
        <v>257930</v>
      </c>
      <c r="L10051" s="38" t="s">
        <v>2367</v>
      </c>
      <c r="M10051" s="38" t="s">
        <v>13</v>
      </c>
    </row>
    <row r="10052" spans="1:13" s="39" customFormat="1" ht="12.75" x14ac:dyDescent="0.2">
      <c r="A10052" s="33" t="s">
        <v>29</v>
      </c>
      <c r="B10052" s="33" t="s">
        <v>581</v>
      </c>
      <c r="C10052" s="34">
        <v>10</v>
      </c>
      <c r="D10052" s="33" t="s">
        <v>90</v>
      </c>
      <c r="E10052" s="33" t="s">
        <v>10276</v>
      </c>
      <c r="F10052" s="35">
        <v>53131608</v>
      </c>
      <c r="G10052" s="33" t="s">
        <v>467</v>
      </c>
      <c r="H10052" s="33">
        <v>2</v>
      </c>
      <c r="I10052" s="33">
        <v>7</v>
      </c>
      <c r="J10052" s="36">
        <v>15</v>
      </c>
      <c r="K10052" s="37">
        <v>1115625</v>
      </c>
      <c r="L10052" s="38" t="s">
        <v>2367</v>
      </c>
      <c r="M10052" s="38" t="s">
        <v>13</v>
      </c>
    </row>
    <row r="10053" spans="1:13" s="39" customFormat="1" ht="12.75" x14ac:dyDescent="0.2">
      <c r="A10053" s="33" t="s">
        <v>29</v>
      </c>
      <c r="B10053" s="33" t="s">
        <v>581</v>
      </c>
      <c r="C10053" s="34">
        <v>10</v>
      </c>
      <c r="D10053" s="33" t="s">
        <v>90</v>
      </c>
      <c r="E10053" s="33" t="s">
        <v>10277</v>
      </c>
      <c r="F10053" s="35">
        <v>53131608</v>
      </c>
      <c r="G10053" s="33" t="s">
        <v>467</v>
      </c>
      <c r="H10053" s="33">
        <v>2</v>
      </c>
      <c r="I10053" s="33">
        <v>7</v>
      </c>
      <c r="J10053" s="36">
        <v>3</v>
      </c>
      <c r="K10053" s="37">
        <v>15658911</v>
      </c>
      <c r="L10053" s="38" t="s">
        <v>2367</v>
      </c>
      <c r="M10053" s="38" t="s">
        <v>13</v>
      </c>
    </row>
    <row r="10054" spans="1:13" s="39" customFormat="1" ht="12.75" x14ac:dyDescent="0.2">
      <c r="A10054" s="33" t="s">
        <v>29</v>
      </c>
      <c r="B10054" s="33" t="s">
        <v>581</v>
      </c>
      <c r="C10054" s="34">
        <v>10</v>
      </c>
      <c r="D10054" s="33" t="s">
        <v>90</v>
      </c>
      <c r="E10054" s="33" t="s">
        <v>1240</v>
      </c>
      <c r="F10054" s="35">
        <v>12352105</v>
      </c>
      <c r="G10054" s="33" t="s">
        <v>467</v>
      </c>
      <c r="H10054" s="33">
        <v>2</v>
      </c>
      <c r="I10054" s="33">
        <v>7</v>
      </c>
      <c r="J10054" s="36">
        <v>3</v>
      </c>
      <c r="K10054" s="37">
        <v>2236605</v>
      </c>
      <c r="L10054" s="38" t="s">
        <v>2367</v>
      </c>
      <c r="M10054" s="38" t="s">
        <v>13</v>
      </c>
    </row>
    <row r="10055" spans="1:13" s="39" customFormat="1" ht="12.75" x14ac:dyDescent="0.2">
      <c r="A10055" s="33" t="s">
        <v>29</v>
      </c>
      <c r="B10055" s="33" t="s">
        <v>581</v>
      </c>
      <c r="C10055" s="34">
        <v>10</v>
      </c>
      <c r="D10055" s="33" t="s">
        <v>90</v>
      </c>
      <c r="E10055" s="33" t="s">
        <v>2588</v>
      </c>
      <c r="F10055" s="35">
        <v>12191601</v>
      </c>
      <c r="G10055" s="33" t="s">
        <v>467</v>
      </c>
      <c r="H10055" s="33">
        <v>2</v>
      </c>
      <c r="I10055" s="33">
        <v>7</v>
      </c>
      <c r="J10055" s="36">
        <v>7</v>
      </c>
      <c r="K10055" s="37">
        <v>33726091</v>
      </c>
      <c r="L10055" s="38" t="s">
        <v>2367</v>
      </c>
      <c r="M10055" s="38" t="s">
        <v>13</v>
      </c>
    </row>
    <row r="10056" spans="1:13" s="39" customFormat="1" ht="12.75" x14ac:dyDescent="0.2">
      <c r="A10056" s="33" t="s">
        <v>29</v>
      </c>
      <c r="B10056" s="33" t="s">
        <v>581</v>
      </c>
      <c r="C10056" s="34">
        <v>10</v>
      </c>
      <c r="D10056" s="33" t="s">
        <v>90</v>
      </c>
      <c r="E10056" s="33" t="s">
        <v>10278</v>
      </c>
      <c r="F10056" s="35">
        <v>27111907</v>
      </c>
      <c r="G10056" s="33" t="s">
        <v>467</v>
      </c>
      <c r="H10056" s="33">
        <v>2</v>
      </c>
      <c r="I10056" s="33">
        <v>7</v>
      </c>
      <c r="J10056" s="36">
        <v>10</v>
      </c>
      <c r="K10056" s="37">
        <v>205280</v>
      </c>
      <c r="L10056" s="38" t="s">
        <v>15</v>
      </c>
      <c r="M10056" s="38" t="s">
        <v>13</v>
      </c>
    </row>
    <row r="10057" spans="1:13" s="39" customFormat="1" ht="12.75" x14ac:dyDescent="0.2">
      <c r="A10057" s="33" t="s">
        <v>29</v>
      </c>
      <c r="B10057" s="33" t="s">
        <v>581</v>
      </c>
      <c r="C10057" s="34">
        <v>10</v>
      </c>
      <c r="D10057" s="33" t="s">
        <v>90</v>
      </c>
      <c r="E10057" s="33" t="s">
        <v>10279</v>
      </c>
      <c r="F10057" s="35">
        <v>23131501</v>
      </c>
      <c r="G10057" s="33" t="s">
        <v>467</v>
      </c>
      <c r="H10057" s="33">
        <v>2</v>
      </c>
      <c r="I10057" s="33">
        <v>7</v>
      </c>
      <c r="J10057" s="36">
        <v>1</v>
      </c>
      <c r="K10057" s="37">
        <v>252280</v>
      </c>
      <c r="L10057" s="38" t="s">
        <v>15</v>
      </c>
      <c r="M10057" s="38" t="s">
        <v>13</v>
      </c>
    </row>
    <row r="10058" spans="1:13" s="39" customFormat="1" ht="12.75" x14ac:dyDescent="0.2">
      <c r="A10058" s="33" t="s">
        <v>29</v>
      </c>
      <c r="B10058" s="33" t="s">
        <v>581</v>
      </c>
      <c r="C10058" s="34">
        <v>10</v>
      </c>
      <c r="D10058" s="33" t="s">
        <v>90</v>
      </c>
      <c r="E10058" s="33" t="s">
        <v>10280</v>
      </c>
      <c r="F10058" s="35">
        <v>47131500</v>
      </c>
      <c r="G10058" s="33" t="s">
        <v>467</v>
      </c>
      <c r="H10058" s="33">
        <v>2</v>
      </c>
      <c r="I10058" s="33">
        <v>7</v>
      </c>
      <c r="J10058" s="36">
        <v>2</v>
      </c>
      <c r="K10058" s="37">
        <v>458864</v>
      </c>
      <c r="L10058" s="38" t="s">
        <v>15</v>
      </c>
      <c r="M10058" s="38" t="s">
        <v>13</v>
      </c>
    </row>
    <row r="10059" spans="1:13" s="39" customFormat="1" ht="12.75" x14ac:dyDescent="0.2">
      <c r="A10059" s="33" t="s">
        <v>29</v>
      </c>
      <c r="B10059" s="33" t="s">
        <v>581</v>
      </c>
      <c r="C10059" s="34">
        <v>10</v>
      </c>
      <c r="D10059" s="33" t="s">
        <v>90</v>
      </c>
      <c r="E10059" s="33" t="s">
        <v>10281</v>
      </c>
      <c r="F10059" s="35">
        <v>11101518</v>
      </c>
      <c r="G10059" s="33" t="s">
        <v>467</v>
      </c>
      <c r="H10059" s="33">
        <v>2</v>
      </c>
      <c r="I10059" s="33">
        <v>7</v>
      </c>
      <c r="J10059" s="36">
        <v>5</v>
      </c>
      <c r="K10059" s="37">
        <v>200812.5</v>
      </c>
      <c r="L10059" s="38" t="s">
        <v>3312</v>
      </c>
      <c r="M10059" s="38" t="s">
        <v>13</v>
      </c>
    </row>
    <row r="10060" spans="1:13" s="39" customFormat="1" ht="12.75" x14ac:dyDescent="0.2">
      <c r="A10060" s="33" t="s">
        <v>29</v>
      </c>
      <c r="B10060" s="33" t="s">
        <v>581</v>
      </c>
      <c r="C10060" s="34">
        <v>10</v>
      </c>
      <c r="D10060" s="33" t="s">
        <v>90</v>
      </c>
      <c r="E10060" s="33" t="s">
        <v>10247</v>
      </c>
      <c r="F10060" s="35">
        <v>40151500</v>
      </c>
      <c r="G10060" s="33" t="s">
        <v>15071</v>
      </c>
      <c r="H10060" s="33">
        <v>1</v>
      </c>
      <c r="I10060" s="33">
        <v>3</v>
      </c>
      <c r="J10060" s="36">
        <v>4</v>
      </c>
      <c r="K10060" s="37">
        <v>20000</v>
      </c>
      <c r="L10060" s="38" t="s">
        <v>15</v>
      </c>
      <c r="M10060" s="38" t="s">
        <v>13</v>
      </c>
    </row>
    <row r="10061" spans="1:13" s="39" customFormat="1" ht="12.75" x14ac:dyDescent="0.2">
      <c r="A10061" s="33" t="s">
        <v>29</v>
      </c>
      <c r="B10061" s="33" t="s">
        <v>581</v>
      </c>
      <c r="C10061" s="34">
        <v>10</v>
      </c>
      <c r="D10061" s="33" t="s">
        <v>90</v>
      </c>
      <c r="E10061" s="33" t="s">
        <v>10282</v>
      </c>
      <c r="F10061" s="35">
        <v>47121804</v>
      </c>
      <c r="G10061" s="33" t="s">
        <v>15071</v>
      </c>
      <c r="H10061" s="33">
        <v>1</v>
      </c>
      <c r="I10061" s="33">
        <v>3</v>
      </c>
      <c r="J10061" s="36">
        <v>4</v>
      </c>
      <c r="K10061" s="37">
        <v>32000</v>
      </c>
      <c r="L10061" s="38" t="s">
        <v>15</v>
      </c>
      <c r="M10061" s="38" t="s">
        <v>13</v>
      </c>
    </row>
    <row r="10062" spans="1:13" s="39" customFormat="1" ht="12.75" x14ac:dyDescent="0.2">
      <c r="A10062" s="33" t="s">
        <v>29</v>
      </c>
      <c r="B10062" s="33" t="s">
        <v>581</v>
      </c>
      <c r="C10062" s="34">
        <v>10</v>
      </c>
      <c r="D10062" s="33" t="s">
        <v>90</v>
      </c>
      <c r="E10062" s="33" t="s">
        <v>10273</v>
      </c>
      <c r="F10062" s="35">
        <v>53131608</v>
      </c>
      <c r="G10062" s="33" t="s">
        <v>15071</v>
      </c>
      <c r="H10062" s="33">
        <v>1</v>
      </c>
      <c r="I10062" s="33">
        <v>3</v>
      </c>
      <c r="J10062" s="36">
        <v>12</v>
      </c>
      <c r="K10062" s="37">
        <v>54000</v>
      </c>
      <c r="L10062" s="38" t="s">
        <v>15</v>
      </c>
      <c r="M10062" s="38" t="s">
        <v>13</v>
      </c>
    </row>
    <row r="10063" spans="1:13" s="39" customFormat="1" ht="12.75" x14ac:dyDescent="0.2">
      <c r="A10063" s="33" t="s">
        <v>29</v>
      </c>
      <c r="B10063" s="33" t="s">
        <v>581</v>
      </c>
      <c r="C10063" s="34">
        <v>10</v>
      </c>
      <c r="D10063" s="33" t="s">
        <v>90</v>
      </c>
      <c r="E10063" s="33" t="s">
        <v>4115</v>
      </c>
      <c r="F10063" s="35">
        <v>47131601</v>
      </c>
      <c r="G10063" s="33" t="s">
        <v>15071</v>
      </c>
      <c r="H10063" s="33">
        <v>1</v>
      </c>
      <c r="I10063" s="33">
        <v>3</v>
      </c>
      <c r="J10063" s="36">
        <v>10</v>
      </c>
      <c r="K10063" s="37">
        <v>60000</v>
      </c>
      <c r="L10063" s="38" t="s">
        <v>15</v>
      </c>
      <c r="M10063" s="38" t="s">
        <v>13</v>
      </c>
    </row>
    <row r="10064" spans="1:13" s="39" customFormat="1" ht="12.75" x14ac:dyDescent="0.2">
      <c r="A10064" s="33" t="s">
        <v>29</v>
      </c>
      <c r="B10064" s="33" t="s">
        <v>581</v>
      </c>
      <c r="C10064" s="34">
        <v>10</v>
      </c>
      <c r="D10064" s="33" t="s">
        <v>90</v>
      </c>
      <c r="E10064" s="33" t="s">
        <v>14392</v>
      </c>
      <c r="F10064" s="35">
        <v>42281704</v>
      </c>
      <c r="G10064" s="33" t="s">
        <v>15071</v>
      </c>
      <c r="H10064" s="33">
        <v>1</v>
      </c>
      <c r="I10064" s="33">
        <v>3</v>
      </c>
      <c r="J10064" s="36">
        <v>12</v>
      </c>
      <c r="K10064" s="37">
        <v>67200</v>
      </c>
      <c r="L10064" s="38" t="s">
        <v>15</v>
      </c>
      <c r="M10064" s="38" t="s">
        <v>13</v>
      </c>
    </row>
    <row r="10065" spans="1:13" s="39" customFormat="1" ht="12.75" x14ac:dyDescent="0.2">
      <c r="A10065" s="33" t="s">
        <v>29</v>
      </c>
      <c r="B10065" s="33" t="s">
        <v>581</v>
      </c>
      <c r="C10065" s="34">
        <v>10</v>
      </c>
      <c r="D10065" s="33" t="s">
        <v>90</v>
      </c>
      <c r="E10065" s="33" t="s">
        <v>10259</v>
      </c>
      <c r="F10065" s="35">
        <v>48102107</v>
      </c>
      <c r="G10065" s="33" t="s">
        <v>15071</v>
      </c>
      <c r="H10065" s="33">
        <v>1</v>
      </c>
      <c r="I10065" s="33">
        <v>3</v>
      </c>
      <c r="J10065" s="36">
        <v>17</v>
      </c>
      <c r="K10065" s="37">
        <v>68000</v>
      </c>
      <c r="L10065" s="38" t="s">
        <v>15</v>
      </c>
      <c r="M10065" s="38" t="s">
        <v>13</v>
      </c>
    </row>
    <row r="10066" spans="1:13" s="39" customFormat="1" ht="12.75" x14ac:dyDescent="0.2">
      <c r="A10066" s="33" t="s">
        <v>29</v>
      </c>
      <c r="B10066" s="33" t="s">
        <v>581</v>
      </c>
      <c r="C10066" s="34">
        <v>10</v>
      </c>
      <c r="D10066" s="33" t="s">
        <v>90</v>
      </c>
      <c r="E10066" s="33" t="s">
        <v>10254</v>
      </c>
      <c r="F10066" s="35">
        <v>47131502</v>
      </c>
      <c r="G10066" s="33" t="s">
        <v>15071</v>
      </c>
      <c r="H10066" s="33">
        <v>1</v>
      </c>
      <c r="I10066" s="33">
        <v>3</v>
      </c>
      <c r="J10066" s="36">
        <v>24</v>
      </c>
      <c r="K10066" s="37">
        <v>84000</v>
      </c>
      <c r="L10066" s="38" t="s">
        <v>15</v>
      </c>
      <c r="M10066" s="38" t="s">
        <v>13</v>
      </c>
    </row>
    <row r="10067" spans="1:13" s="39" customFormat="1" ht="12.75" x14ac:dyDescent="0.2">
      <c r="A10067" s="33" t="s">
        <v>29</v>
      </c>
      <c r="B10067" s="33" t="s">
        <v>581</v>
      </c>
      <c r="C10067" s="34">
        <v>10</v>
      </c>
      <c r="D10067" s="33" t="s">
        <v>90</v>
      </c>
      <c r="E10067" s="33" t="s">
        <v>10248</v>
      </c>
      <c r="F10067" s="35">
        <v>47131802</v>
      </c>
      <c r="G10067" s="33" t="s">
        <v>15071</v>
      </c>
      <c r="H10067" s="33">
        <v>1</v>
      </c>
      <c r="I10067" s="33">
        <v>3</v>
      </c>
      <c r="J10067" s="36">
        <v>6</v>
      </c>
      <c r="K10067" s="37">
        <v>108000</v>
      </c>
      <c r="L10067" s="38" t="s">
        <v>2367</v>
      </c>
      <c r="M10067" s="38" t="s">
        <v>13</v>
      </c>
    </row>
    <row r="10068" spans="1:13" s="39" customFormat="1" ht="12.75" x14ac:dyDescent="0.2">
      <c r="A10068" s="33" t="s">
        <v>29</v>
      </c>
      <c r="B10068" s="33" t="s">
        <v>581</v>
      </c>
      <c r="C10068" s="34">
        <v>10</v>
      </c>
      <c r="D10068" s="33" t="s">
        <v>90</v>
      </c>
      <c r="E10068" s="33" t="s">
        <v>1190</v>
      </c>
      <c r="F10068" s="35">
        <v>47131604</v>
      </c>
      <c r="G10068" s="33" t="s">
        <v>15071</v>
      </c>
      <c r="H10068" s="33">
        <v>1</v>
      </c>
      <c r="I10068" s="33">
        <v>3</v>
      </c>
      <c r="J10068" s="36">
        <v>20</v>
      </c>
      <c r="K10068" s="37">
        <v>110000</v>
      </c>
      <c r="L10068" s="38" t="s">
        <v>15</v>
      </c>
      <c r="M10068" s="38" t="s">
        <v>13</v>
      </c>
    </row>
    <row r="10069" spans="1:13" s="39" customFormat="1" ht="12.75" x14ac:dyDescent="0.2">
      <c r="A10069" s="33" t="s">
        <v>29</v>
      </c>
      <c r="B10069" s="33" t="s">
        <v>581</v>
      </c>
      <c r="C10069" s="34">
        <v>10</v>
      </c>
      <c r="D10069" s="33" t="s">
        <v>90</v>
      </c>
      <c r="E10069" s="33" t="s">
        <v>10256</v>
      </c>
      <c r="F10069" s="35">
        <v>53131608</v>
      </c>
      <c r="G10069" s="33" t="s">
        <v>15071</v>
      </c>
      <c r="H10069" s="33">
        <v>1</v>
      </c>
      <c r="I10069" s="33">
        <v>3</v>
      </c>
      <c r="J10069" s="36">
        <v>12</v>
      </c>
      <c r="K10069" s="37">
        <v>120000</v>
      </c>
      <c r="L10069" s="38" t="s">
        <v>2367</v>
      </c>
      <c r="M10069" s="38" t="s">
        <v>13</v>
      </c>
    </row>
    <row r="10070" spans="1:13" s="39" customFormat="1" ht="12.75" x14ac:dyDescent="0.2">
      <c r="A10070" s="33" t="s">
        <v>29</v>
      </c>
      <c r="B10070" s="33" t="s">
        <v>581</v>
      </c>
      <c r="C10070" s="34">
        <v>10</v>
      </c>
      <c r="D10070" s="33" t="s">
        <v>90</v>
      </c>
      <c r="E10070" s="33" t="s">
        <v>10262</v>
      </c>
      <c r="F10070" s="35">
        <v>53131608</v>
      </c>
      <c r="G10070" s="33" t="s">
        <v>15071</v>
      </c>
      <c r="H10070" s="33">
        <v>1</v>
      </c>
      <c r="I10070" s="33">
        <v>3</v>
      </c>
      <c r="J10070" s="36">
        <v>4</v>
      </c>
      <c r="K10070" s="37">
        <v>120000</v>
      </c>
      <c r="L10070" s="38" t="s">
        <v>15</v>
      </c>
      <c r="M10070" s="38" t="s">
        <v>13</v>
      </c>
    </row>
    <row r="10071" spans="1:13" s="39" customFormat="1" ht="12.75" x14ac:dyDescent="0.2">
      <c r="A10071" s="33" t="s">
        <v>29</v>
      </c>
      <c r="B10071" s="33" t="s">
        <v>581</v>
      </c>
      <c r="C10071" s="34">
        <v>10</v>
      </c>
      <c r="D10071" s="33" t="s">
        <v>90</v>
      </c>
      <c r="E10071" s="33" t="s">
        <v>2637</v>
      </c>
      <c r="F10071" s="35" t="s">
        <v>10265</v>
      </c>
      <c r="G10071" s="33" t="s">
        <v>15071</v>
      </c>
      <c r="H10071" s="33">
        <v>1</v>
      </c>
      <c r="I10071" s="33">
        <v>3</v>
      </c>
      <c r="J10071" s="36">
        <v>20</v>
      </c>
      <c r="K10071" s="37">
        <v>140000</v>
      </c>
      <c r="L10071" s="38" t="s">
        <v>15</v>
      </c>
      <c r="M10071" s="38" t="s">
        <v>13</v>
      </c>
    </row>
    <row r="10072" spans="1:13" s="39" customFormat="1" ht="12.75" x14ac:dyDescent="0.2">
      <c r="A10072" s="33" t="s">
        <v>29</v>
      </c>
      <c r="B10072" s="33" t="s">
        <v>581</v>
      </c>
      <c r="C10072" s="34">
        <v>10</v>
      </c>
      <c r="D10072" s="33" t="s">
        <v>90</v>
      </c>
      <c r="E10072" s="33" t="s">
        <v>10261</v>
      </c>
      <c r="F10072" s="35">
        <v>10191509</v>
      </c>
      <c r="G10072" s="33" t="s">
        <v>15071</v>
      </c>
      <c r="H10072" s="33">
        <v>1</v>
      </c>
      <c r="I10072" s="33">
        <v>3</v>
      </c>
      <c r="J10072" s="36">
        <v>12</v>
      </c>
      <c r="K10072" s="37">
        <v>144000</v>
      </c>
      <c r="L10072" s="38" t="s">
        <v>15</v>
      </c>
      <c r="M10072" s="38" t="s">
        <v>13</v>
      </c>
    </row>
    <row r="10073" spans="1:13" s="39" customFormat="1" ht="12.75" x14ac:dyDescent="0.2">
      <c r="A10073" s="33" t="s">
        <v>29</v>
      </c>
      <c r="B10073" s="33" t="s">
        <v>581</v>
      </c>
      <c r="C10073" s="34">
        <v>10</v>
      </c>
      <c r="D10073" s="33" t="s">
        <v>90</v>
      </c>
      <c r="E10073" s="33" t="s">
        <v>10268</v>
      </c>
      <c r="F10073" s="35">
        <v>47131807</v>
      </c>
      <c r="G10073" s="33" t="s">
        <v>15071</v>
      </c>
      <c r="H10073" s="33">
        <v>1</v>
      </c>
      <c r="I10073" s="33">
        <v>3</v>
      </c>
      <c r="J10073" s="36">
        <v>12</v>
      </c>
      <c r="K10073" s="37">
        <v>144000</v>
      </c>
      <c r="L10073" s="38" t="s">
        <v>2367</v>
      </c>
      <c r="M10073" s="38" t="s">
        <v>13</v>
      </c>
    </row>
    <row r="10074" spans="1:13" s="39" customFormat="1" ht="12.75" x14ac:dyDescent="0.2">
      <c r="A10074" s="33" t="s">
        <v>29</v>
      </c>
      <c r="B10074" s="33" t="s">
        <v>581</v>
      </c>
      <c r="C10074" s="34">
        <v>10</v>
      </c>
      <c r="D10074" s="33" t="s">
        <v>90</v>
      </c>
      <c r="E10074" s="33" t="s">
        <v>10270</v>
      </c>
      <c r="F10074" s="35">
        <v>14111704</v>
      </c>
      <c r="G10074" s="33" t="s">
        <v>15071</v>
      </c>
      <c r="H10074" s="33">
        <v>1</v>
      </c>
      <c r="I10074" s="33">
        <v>3</v>
      </c>
      <c r="J10074" s="36">
        <v>12</v>
      </c>
      <c r="K10074" s="37">
        <v>144000</v>
      </c>
      <c r="L10074" s="38" t="s">
        <v>15</v>
      </c>
      <c r="M10074" s="38" t="s">
        <v>13</v>
      </c>
    </row>
    <row r="10075" spans="1:13" s="39" customFormat="1" ht="12.75" x14ac:dyDescent="0.2">
      <c r="A10075" s="33" t="s">
        <v>29</v>
      </c>
      <c r="B10075" s="33" t="s">
        <v>581</v>
      </c>
      <c r="C10075" s="34">
        <v>10</v>
      </c>
      <c r="D10075" s="33" t="s">
        <v>90</v>
      </c>
      <c r="E10075" s="33" t="s">
        <v>10246</v>
      </c>
      <c r="F10075" s="35">
        <v>47121804</v>
      </c>
      <c r="G10075" s="33" t="s">
        <v>15071</v>
      </c>
      <c r="H10075" s="33">
        <v>1</v>
      </c>
      <c r="I10075" s="33">
        <v>3</v>
      </c>
      <c r="J10075" s="36">
        <v>10</v>
      </c>
      <c r="K10075" s="37">
        <v>150000</v>
      </c>
      <c r="L10075" s="38" t="s">
        <v>15</v>
      </c>
      <c r="M10075" s="38" t="s">
        <v>13</v>
      </c>
    </row>
    <row r="10076" spans="1:13" s="39" customFormat="1" ht="12.75" x14ac:dyDescent="0.2">
      <c r="A10076" s="33" t="s">
        <v>29</v>
      </c>
      <c r="B10076" s="33" t="s">
        <v>581</v>
      </c>
      <c r="C10076" s="34">
        <v>10</v>
      </c>
      <c r="D10076" s="33" t="s">
        <v>90</v>
      </c>
      <c r="E10076" s="33" t="s">
        <v>4994</v>
      </c>
      <c r="F10076" s="35">
        <v>12161803</v>
      </c>
      <c r="G10076" s="33" t="s">
        <v>15071</v>
      </c>
      <c r="H10076" s="33">
        <v>1</v>
      </c>
      <c r="I10076" s="33">
        <v>3</v>
      </c>
      <c r="J10076" s="36">
        <v>24</v>
      </c>
      <c r="K10076" s="37">
        <v>168000</v>
      </c>
      <c r="L10076" s="38" t="s">
        <v>15</v>
      </c>
      <c r="M10076" s="38" t="s">
        <v>13</v>
      </c>
    </row>
    <row r="10077" spans="1:13" s="39" customFormat="1" ht="12.75" x14ac:dyDescent="0.2">
      <c r="A10077" s="33" t="s">
        <v>29</v>
      </c>
      <c r="B10077" s="33" t="s">
        <v>581</v>
      </c>
      <c r="C10077" s="34">
        <v>10</v>
      </c>
      <c r="D10077" s="33" t="s">
        <v>90</v>
      </c>
      <c r="E10077" s="33" t="s">
        <v>10269</v>
      </c>
      <c r="F10077" s="35">
        <v>14111704</v>
      </c>
      <c r="G10077" s="33" t="s">
        <v>15071</v>
      </c>
      <c r="H10077" s="33">
        <v>1</v>
      </c>
      <c r="I10077" s="33">
        <v>3</v>
      </c>
      <c r="J10077" s="36">
        <v>100</v>
      </c>
      <c r="K10077" s="37">
        <v>170000</v>
      </c>
      <c r="L10077" s="38" t="s">
        <v>15</v>
      </c>
      <c r="M10077" s="38" t="s">
        <v>13</v>
      </c>
    </row>
    <row r="10078" spans="1:13" s="39" customFormat="1" ht="12.75" x14ac:dyDescent="0.2">
      <c r="A10078" s="33" t="s">
        <v>29</v>
      </c>
      <c r="B10078" s="33" t="s">
        <v>581</v>
      </c>
      <c r="C10078" s="34">
        <v>10</v>
      </c>
      <c r="D10078" s="33" t="s">
        <v>90</v>
      </c>
      <c r="E10078" s="33" t="s">
        <v>10258</v>
      </c>
      <c r="F10078" s="35">
        <v>47131706</v>
      </c>
      <c r="G10078" s="33" t="s">
        <v>15071</v>
      </c>
      <c r="H10078" s="33">
        <v>1</v>
      </c>
      <c r="I10078" s="33">
        <v>3</v>
      </c>
      <c r="J10078" s="36">
        <v>24</v>
      </c>
      <c r="K10078" s="37">
        <v>216000</v>
      </c>
      <c r="L10078" s="38" t="s">
        <v>15</v>
      </c>
      <c r="M10078" s="38" t="s">
        <v>13</v>
      </c>
    </row>
    <row r="10079" spans="1:13" s="39" customFormat="1" ht="12.75" x14ac:dyDescent="0.2">
      <c r="A10079" s="33" t="s">
        <v>29</v>
      </c>
      <c r="B10079" s="33" t="s">
        <v>581</v>
      </c>
      <c r="C10079" s="34">
        <v>10</v>
      </c>
      <c r="D10079" s="33" t="s">
        <v>90</v>
      </c>
      <c r="E10079" s="33" t="s">
        <v>10267</v>
      </c>
      <c r="F10079" s="35">
        <v>47131706</v>
      </c>
      <c r="G10079" s="33" t="s">
        <v>15071</v>
      </c>
      <c r="H10079" s="33">
        <v>1</v>
      </c>
      <c r="I10079" s="33">
        <v>3</v>
      </c>
      <c r="J10079" s="36">
        <v>20</v>
      </c>
      <c r="K10079" s="37">
        <v>280000</v>
      </c>
      <c r="L10079" s="38" t="s">
        <v>2367</v>
      </c>
      <c r="M10079" s="38" t="s">
        <v>13</v>
      </c>
    </row>
    <row r="10080" spans="1:13" s="39" customFormat="1" ht="12.75" x14ac:dyDescent="0.2">
      <c r="A10080" s="33" t="s">
        <v>29</v>
      </c>
      <c r="B10080" s="33" t="s">
        <v>581</v>
      </c>
      <c r="C10080" s="34">
        <v>10</v>
      </c>
      <c r="D10080" s="33" t="s">
        <v>90</v>
      </c>
      <c r="E10080" s="33" t="s">
        <v>10271</v>
      </c>
      <c r="F10080" s="35">
        <v>14111703</v>
      </c>
      <c r="G10080" s="33" t="s">
        <v>15071</v>
      </c>
      <c r="H10080" s="33">
        <v>1</v>
      </c>
      <c r="I10080" s="33">
        <v>3</v>
      </c>
      <c r="J10080" s="36">
        <v>40</v>
      </c>
      <c r="K10080" s="37">
        <v>600000</v>
      </c>
      <c r="L10080" s="38" t="s">
        <v>15</v>
      </c>
      <c r="M10080" s="38" t="s">
        <v>13</v>
      </c>
    </row>
    <row r="10081" spans="1:13" s="39" customFormat="1" ht="12.75" x14ac:dyDescent="0.2">
      <c r="A10081" s="33" t="s">
        <v>29</v>
      </c>
      <c r="B10081" s="33" t="s">
        <v>581</v>
      </c>
      <c r="C10081" s="34">
        <v>16</v>
      </c>
      <c r="D10081" s="33" t="s">
        <v>90</v>
      </c>
      <c r="E10081" s="33" t="s">
        <v>10283</v>
      </c>
      <c r="F10081" s="35">
        <v>47131710</v>
      </c>
      <c r="G10081" s="33" t="s">
        <v>15071</v>
      </c>
      <c r="H10081" s="33">
        <v>1</v>
      </c>
      <c r="I10081" s="33">
        <v>6</v>
      </c>
      <c r="J10081" s="36">
        <v>3</v>
      </c>
      <c r="K10081" s="37">
        <v>1049937</v>
      </c>
      <c r="L10081" s="38" t="s">
        <v>15</v>
      </c>
      <c r="M10081" s="38" t="s">
        <v>13</v>
      </c>
    </row>
    <row r="10082" spans="1:13" s="39" customFormat="1" ht="12.75" x14ac:dyDescent="0.2">
      <c r="A10082" s="33" t="s">
        <v>29</v>
      </c>
      <c r="B10082" s="33" t="s">
        <v>581</v>
      </c>
      <c r="C10082" s="34">
        <v>16</v>
      </c>
      <c r="D10082" s="33" t="s">
        <v>90</v>
      </c>
      <c r="E10082" s="33" t="s">
        <v>10284</v>
      </c>
      <c r="F10082" s="35">
        <v>30181614</v>
      </c>
      <c r="G10082" s="33" t="s">
        <v>15071</v>
      </c>
      <c r="H10082" s="33">
        <v>1</v>
      </c>
      <c r="I10082" s="33">
        <v>6</v>
      </c>
      <c r="J10082" s="36">
        <v>22</v>
      </c>
      <c r="K10082" s="37">
        <v>1123122</v>
      </c>
      <c r="L10082" s="38" t="s">
        <v>15</v>
      </c>
      <c r="M10082" s="38" t="s">
        <v>13</v>
      </c>
    </row>
    <row r="10083" spans="1:13" s="39" customFormat="1" ht="12.75" x14ac:dyDescent="0.2">
      <c r="A10083" s="33" t="s">
        <v>29</v>
      </c>
      <c r="B10083" s="33" t="s">
        <v>581</v>
      </c>
      <c r="C10083" s="34">
        <v>16</v>
      </c>
      <c r="D10083" s="33" t="s">
        <v>90</v>
      </c>
      <c r="E10083" s="33" t="s">
        <v>10285</v>
      </c>
      <c r="F10083" s="35">
        <v>30181614</v>
      </c>
      <c r="G10083" s="33" t="s">
        <v>15071</v>
      </c>
      <c r="H10083" s="33">
        <v>1</v>
      </c>
      <c r="I10083" s="33">
        <v>6</v>
      </c>
      <c r="J10083" s="36">
        <v>19</v>
      </c>
      <c r="K10083" s="37">
        <v>988057</v>
      </c>
      <c r="L10083" s="38" t="s">
        <v>15</v>
      </c>
      <c r="M10083" s="38" t="s">
        <v>13</v>
      </c>
    </row>
    <row r="10084" spans="1:13" s="39" customFormat="1" ht="12.75" x14ac:dyDescent="0.2">
      <c r="A10084" s="33" t="s">
        <v>29</v>
      </c>
      <c r="B10084" s="33" t="s">
        <v>581</v>
      </c>
      <c r="C10084" s="34">
        <v>16</v>
      </c>
      <c r="D10084" s="33" t="s">
        <v>90</v>
      </c>
      <c r="E10084" s="33" t="s">
        <v>10286</v>
      </c>
      <c r="F10084" s="35">
        <v>30181614</v>
      </c>
      <c r="G10084" s="33" t="s">
        <v>15071</v>
      </c>
      <c r="H10084" s="33">
        <v>1</v>
      </c>
      <c r="I10084" s="33">
        <v>6</v>
      </c>
      <c r="J10084" s="36">
        <v>1</v>
      </c>
      <c r="K10084" s="37">
        <v>96985</v>
      </c>
      <c r="L10084" s="38" t="s">
        <v>15</v>
      </c>
      <c r="M10084" s="38" t="s">
        <v>13</v>
      </c>
    </row>
    <row r="10085" spans="1:13" s="39" customFormat="1" ht="12.75" x14ac:dyDescent="0.2">
      <c r="A10085" s="33" t="s">
        <v>29</v>
      </c>
      <c r="B10085" s="33" t="s">
        <v>581</v>
      </c>
      <c r="C10085" s="34">
        <v>10</v>
      </c>
      <c r="D10085" s="33" t="s">
        <v>90</v>
      </c>
      <c r="E10085" s="33" t="s">
        <v>14393</v>
      </c>
      <c r="F10085" s="35">
        <v>47121702</v>
      </c>
      <c r="G10085" s="33" t="s">
        <v>15071</v>
      </c>
      <c r="H10085" s="33">
        <v>1</v>
      </c>
      <c r="I10085" s="33">
        <v>6</v>
      </c>
      <c r="J10085" s="36">
        <v>6</v>
      </c>
      <c r="K10085" s="37">
        <v>4680000</v>
      </c>
      <c r="L10085" s="38" t="s">
        <v>15</v>
      </c>
      <c r="M10085" s="38" t="s">
        <v>13</v>
      </c>
    </row>
    <row r="10086" spans="1:13" s="39" customFormat="1" ht="12.75" x14ac:dyDescent="0.2">
      <c r="A10086" s="33" t="s">
        <v>29</v>
      </c>
      <c r="B10086" s="33" t="s">
        <v>581</v>
      </c>
      <c r="C10086" s="34">
        <v>10</v>
      </c>
      <c r="D10086" s="33" t="s">
        <v>90</v>
      </c>
      <c r="E10086" s="33" t="s">
        <v>10280</v>
      </c>
      <c r="F10086" s="35">
        <v>47131500</v>
      </c>
      <c r="G10086" s="33" t="s">
        <v>15071</v>
      </c>
      <c r="H10086" s="33">
        <v>1</v>
      </c>
      <c r="I10086" s="33">
        <v>6</v>
      </c>
      <c r="J10086" s="36">
        <v>4</v>
      </c>
      <c r="K10086" s="37">
        <v>285600</v>
      </c>
      <c r="L10086" s="38" t="s">
        <v>15</v>
      </c>
      <c r="M10086" s="38" t="s">
        <v>13</v>
      </c>
    </row>
    <row r="10087" spans="1:13" s="39" customFormat="1" ht="12.75" x14ac:dyDescent="0.2">
      <c r="A10087" s="33" t="s">
        <v>29</v>
      </c>
      <c r="B10087" s="33" t="s">
        <v>581</v>
      </c>
      <c r="C10087" s="34">
        <v>10</v>
      </c>
      <c r="D10087" s="33" t="s">
        <v>90</v>
      </c>
      <c r="E10087" s="33" t="s">
        <v>14394</v>
      </c>
      <c r="F10087" s="35">
        <v>12181500</v>
      </c>
      <c r="G10087" s="33" t="s">
        <v>15071</v>
      </c>
      <c r="H10087" s="33">
        <v>1</v>
      </c>
      <c r="I10087" s="33">
        <v>6</v>
      </c>
      <c r="J10087" s="36">
        <v>8</v>
      </c>
      <c r="K10087" s="37">
        <v>190400</v>
      </c>
      <c r="L10087" s="38" t="s">
        <v>15</v>
      </c>
      <c r="M10087" s="38" t="s">
        <v>13</v>
      </c>
    </row>
    <row r="10088" spans="1:13" s="39" customFormat="1" ht="12.75" x14ac:dyDescent="0.2">
      <c r="A10088" s="33" t="s">
        <v>29</v>
      </c>
      <c r="B10088" s="33" t="s">
        <v>581</v>
      </c>
      <c r="C10088" s="34">
        <v>16</v>
      </c>
      <c r="D10088" s="33" t="s">
        <v>90</v>
      </c>
      <c r="E10088" s="33" t="s">
        <v>10287</v>
      </c>
      <c r="F10088" s="35">
        <v>12181500</v>
      </c>
      <c r="G10088" s="33" t="s">
        <v>15071</v>
      </c>
      <c r="H10088" s="33">
        <v>1</v>
      </c>
      <c r="I10088" s="33">
        <v>6</v>
      </c>
      <c r="J10088" s="36">
        <v>1</v>
      </c>
      <c r="K10088" s="37">
        <v>799899</v>
      </c>
      <c r="L10088" s="38" t="s">
        <v>12</v>
      </c>
      <c r="M10088" s="38" t="s">
        <v>13</v>
      </c>
    </row>
    <row r="10089" spans="1:13" s="39" customFormat="1" ht="12.75" x14ac:dyDescent="0.2">
      <c r="A10089" s="33" t="s">
        <v>29</v>
      </c>
      <c r="B10089" s="33" t="s">
        <v>582</v>
      </c>
      <c r="C10089" s="34">
        <v>10</v>
      </c>
      <c r="D10089" s="33" t="s">
        <v>34</v>
      </c>
      <c r="E10089" s="33" t="s">
        <v>10288</v>
      </c>
      <c r="F10089" s="35">
        <v>20101805</v>
      </c>
      <c r="G10089" s="33" t="s">
        <v>467</v>
      </c>
      <c r="H10089" s="33">
        <v>2</v>
      </c>
      <c r="I10089" s="33">
        <v>7</v>
      </c>
      <c r="J10089" s="36">
        <v>1</v>
      </c>
      <c r="K10089" s="37">
        <v>2064650</v>
      </c>
      <c r="L10089" s="38" t="s">
        <v>15</v>
      </c>
      <c r="M10089" s="38" t="s">
        <v>13</v>
      </c>
    </row>
    <row r="10090" spans="1:13" s="39" customFormat="1" ht="12.75" x14ac:dyDescent="0.2">
      <c r="A10090" s="33" t="s">
        <v>29</v>
      </c>
      <c r="B10090" s="33" t="s">
        <v>582</v>
      </c>
      <c r="C10090" s="34">
        <v>10</v>
      </c>
      <c r="D10090" s="33" t="s">
        <v>34</v>
      </c>
      <c r="E10090" s="33" t="s">
        <v>10289</v>
      </c>
      <c r="F10090" s="35">
        <v>20101805</v>
      </c>
      <c r="G10090" s="33" t="s">
        <v>467</v>
      </c>
      <c r="H10090" s="33">
        <v>2</v>
      </c>
      <c r="I10090" s="33">
        <v>7</v>
      </c>
      <c r="J10090" s="36">
        <v>1</v>
      </c>
      <c r="K10090" s="37">
        <v>413525</v>
      </c>
      <c r="L10090" s="38" t="s">
        <v>15</v>
      </c>
      <c r="M10090" s="38" t="s">
        <v>13</v>
      </c>
    </row>
    <row r="10091" spans="1:13" s="39" customFormat="1" ht="12.75" x14ac:dyDescent="0.2">
      <c r="A10091" s="33" t="s">
        <v>29</v>
      </c>
      <c r="B10091" s="33" t="s">
        <v>582</v>
      </c>
      <c r="C10091" s="34">
        <v>10</v>
      </c>
      <c r="D10091" s="33" t="s">
        <v>34</v>
      </c>
      <c r="E10091" s="33" t="s">
        <v>7714</v>
      </c>
      <c r="F10091" s="35">
        <v>20101805</v>
      </c>
      <c r="G10091" s="33" t="s">
        <v>467</v>
      </c>
      <c r="H10091" s="33">
        <v>2</v>
      </c>
      <c r="I10091" s="33">
        <v>7</v>
      </c>
      <c r="J10091" s="36">
        <v>1</v>
      </c>
      <c r="K10091" s="37">
        <v>103292</v>
      </c>
      <c r="L10091" s="38" t="s">
        <v>15</v>
      </c>
      <c r="M10091" s="38" t="s">
        <v>13</v>
      </c>
    </row>
    <row r="10092" spans="1:13" s="39" customFormat="1" ht="12.75" x14ac:dyDescent="0.2">
      <c r="A10092" s="33" t="s">
        <v>29</v>
      </c>
      <c r="B10092" s="33" t="s">
        <v>582</v>
      </c>
      <c r="C10092" s="34">
        <v>10</v>
      </c>
      <c r="D10092" s="33" t="s">
        <v>34</v>
      </c>
      <c r="E10092" s="33" t="s">
        <v>10290</v>
      </c>
      <c r="F10092" s="35">
        <v>20101805</v>
      </c>
      <c r="G10092" s="33" t="s">
        <v>467</v>
      </c>
      <c r="H10092" s="33">
        <v>2</v>
      </c>
      <c r="I10092" s="33">
        <v>7</v>
      </c>
      <c r="J10092" s="36">
        <v>2</v>
      </c>
      <c r="K10092" s="37">
        <v>2296700</v>
      </c>
      <c r="L10092" s="38" t="s">
        <v>15</v>
      </c>
      <c r="M10092" s="38" t="s">
        <v>13</v>
      </c>
    </row>
    <row r="10093" spans="1:13" s="39" customFormat="1" ht="12.75" x14ac:dyDescent="0.2">
      <c r="A10093" s="33" t="s">
        <v>29</v>
      </c>
      <c r="B10093" s="33" t="s">
        <v>582</v>
      </c>
      <c r="C10093" s="34">
        <v>10</v>
      </c>
      <c r="D10093" s="33" t="s">
        <v>34</v>
      </c>
      <c r="E10093" s="33" t="s">
        <v>10291</v>
      </c>
      <c r="F10093" s="35">
        <v>27111702</v>
      </c>
      <c r="G10093" s="33" t="s">
        <v>467</v>
      </c>
      <c r="H10093" s="33">
        <v>2</v>
      </c>
      <c r="I10093" s="33">
        <v>7</v>
      </c>
      <c r="J10093" s="36">
        <v>1</v>
      </c>
      <c r="K10093" s="37">
        <v>13179250</v>
      </c>
      <c r="L10093" s="38" t="s">
        <v>15</v>
      </c>
      <c r="M10093" s="38" t="s">
        <v>13</v>
      </c>
    </row>
    <row r="10094" spans="1:13" s="39" customFormat="1" ht="12.75" x14ac:dyDescent="0.2">
      <c r="A10094" s="33" t="s">
        <v>29</v>
      </c>
      <c r="B10094" s="33" t="s">
        <v>582</v>
      </c>
      <c r="C10094" s="34">
        <v>10</v>
      </c>
      <c r="D10094" s="33" t="s">
        <v>34</v>
      </c>
      <c r="E10094" s="33" t="s">
        <v>10292</v>
      </c>
      <c r="F10094" s="35">
        <v>27111701</v>
      </c>
      <c r="G10094" s="33" t="s">
        <v>467</v>
      </c>
      <c r="H10094" s="33">
        <v>2</v>
      </c>
      <c r="I10094" s="33">
        <v>7</v>
      </c>
      <c r="J10094" s="36">
        <v>30</v>
      </c>
      <c r="K10094" s="37">
        <v>121380</v>
      </c>
      <c r="L10094" s="38" t="s">
        <v>15</v>
      </c>
      <c r="M10094" s="38" t="s">
        <v>13</v>
      </c>
    </row>
    <row r="10095" spans="1:13" s="39" customFormat="1" ht="12.75" x14ac:dyDescent="0.2">
      <c r="A10095" s="33" t="s">
        <v>29</v>
      </c>
      <c r="B10095" s="33" t="s">
        <v>582</v>
      </c>
      <c r="C10095" s="34">
        <v>10</v>
      </c>
      <c r="D10095" s="33" t="s">
        <v>34</v>
      </c>
      <c r="E10095" s="33" t="s">
        <v>10293</v>
      </c>
      <c r="F10095" s="35">
        <v>27111701</v>
      </c>
      <c r="G10095" s="33" t="s">
        <v>467</v>
      </c>
      <c r="H10095" s="33">
        <v>2</v>
      </c>
      <c r="I10095" s="33">
        <v>7</v>
      </c>
      <c r="J10095" s="36">
        <v>30</v>
      </c>
      <c r="K10095" s="37">
        <v>121380</v>
      </c>
      <c r="L10095" s="38" t="s">
        <v>15</v>
      </c>
      <c r="M10095" s="38" t="s">
        <v>13</v>
      </c>
    </row>
    <row r="10096" spans="1:13" s="39" customFormat="1" ht="12.75" x14ac:dyDescent="0.2">
      <c r="A10096" s="33" t="s">
        <v>29</v>
      </c>
      <c r="B10096" s="33" t="s">
        <v>582</v>
      </c>
      <c r="C10096" s="34">
        <v>10</v>
      </c>
      <c r="D10096" s="33" t="s">
        <v>34</v>
      </c>
      <c r="E10096" s="33" t="s">
        <v>10294</v>
      </c>
      <c r="F10096" s="35">
        <v>27111701</v>
      </c>
      <c r="G10096" s="33" t="s">
        <v>467</v>
      </c>
      <c r="H10096" s="33">
        <v>2</v>
      </c>
      <c r="I10096" s="33">
        <v>7</v>
      </c>
      <c r="J10096" s="36">
        <v>70</v>
      </c>
      <c r="K10096" s="37">
        <v>283220</v>
      </c>
      <c r="L10096" s="38" t="s">
        <v>15</v>
      </c>
      <c r="M10096" s="38" t="s">
        <v>13</v>
      </c>
    </row>
    <row r="10097" spans="1:13" s="39" customFormat="1" ht="12.75" x14ac:dyDescent="0.2">
      <c r="A10097" s="33" t="s">
        <v>29</v>
      </c>
      <c r="B10097" s="33" t="s">
        <v>582</v>
      </c>
      <c r="C10097" s="34">
        <v>10</v>
      </c>
      <c r="D10097" s="33" t="s">
        <v>34</v>
      </c>
      <c r="E10097" s="33" t="s">
        <v>10295</v>
      </c>
      <c r="F10097" s="35">
        <v>27112822</v>
      </c>
      <c r="G10097" s="33" t="s">
        <v>467</v>
      </c>
      <c r="H10097" s="33">
        <v>2</v>
      </c>
      <c r="I10097" s="33">
        <v>7</v>
      </c>
      <c r="J10097" s="36">
        <v>1</v>
      </c>
      <c r="K10097" s="37">
        <v>755055</v>
      </c>
      <c r="L10097" s="38" t="s">
        <v>15</v>
      </c>
      <c r="M10097" s="38" t="s">
        <v>13</v>
      </c>
    </row>
    <row r="10098" spans="1:13" s="39" customFormat="1" ht="12.75" x14ac:dyDescent="0.2">
      <c r="A10098" s="33" t="s">
        <v>29</v>
      </c>
      <c r="B10098" s="33" t="s">
        <v>582</v>
      </c>
      <c r="C10098" s="34">
        <v>10</v>
      </c>
      <c r="D10098" s="33" t="s">
        <v>34</v>
      </c>
      <c r="E10098" s="33" t="s">
        <v>10296</v>
      </c>
      <c r="F10098" s="35">
        <v>27112822</v>
      </c>
      <c r="G10098" s="33" t="s">
        <v>467</v>
      </c>
      <c r="H10098" s="33">
        <v>2</v>
      </c>
      <c r="I10098" s="33">
        <v>7</v>
      </c>
      <c r="J10098" s="36">
        <v>1</v>
      </c>
      <c r="K10098" s="37">
        <v>745654</v>
      </c>
      <c r="L10098" s="38" t="s">
        <v>15</v>
      </c>
      <c r="M10098" s="38" t="s">
        <v>13</v>
      </c>
    </row>
    <row r="10099" spans="1:13" s="39" customFormat="1" ht="12.75" x14ac:dyDescent="0.2">
      <c r="A10099" s="33" t="s">
        <v>29</v>
      </c>
      <c r="B10099" s="33" t="s">
        <v>582</v>
      </c>
      <c r="C10099" s="34">
        <v>10</v>
      </c>
      <c r="D10099" s="33" t="s">
        <v>34</v>
      </c>
      <c r="E10099" s="33" t="s">
        <v>10297</v>
      </c>
      <c r="F10099" s="35">
        <v>39121435</v>
      </c>
      <c r="G10099" s="33" t="s">
        <v>467</v>
      </c>
      <c r="H10099" s="33">
        <v>2</v>
      </c>
      <c r="I10099" s="33">
        <v>7</v>
      </c>
      <c r="J10099" s="36">
        <v>1</v>
      </c>
      <c r="K10099" s="37">
        <v>1376592</v>
      </c>
      <c r="L10099" s="38" t="s">
        <v>15</v>
      </c>
      <c r="M10099" s="38" t="s">
        <v>13</v>
      </c>
    </row>
    <row r="10100" spans="1:13" s="39" customFormat="1" ht="12.75" x14ac:dyDescent="0.2">
      <c r="A10100" s="33" t="s">
        <v>29</v>
      </c>
      <c r="B10100" s="33" t="s">
        <v>582</v>
      </c>
      <c r="C10100" s="34">
        <v>10</v>
      </c>
      <c r="D10100" s="33" t="s">
        <v>34</v>
      </c>
      <c r="E10100" s="33" t="s">
        <v>10298</v>
      </c>
      <c r="F10100" s="35">
        <v>27111702</v>
      </c>
      <c r="G10100" s="33" t="s">
        <v>467</v>
      </c>
      <c r="H10100" s="33">
        <v>2</v>
      </c>
      <c r="I10100" s="33">
        <v>7</v>
      </c>
      <c r="J10100" s="36">
        <v>2</v>
      </c>
      <c r="K10100" s="37">
        <v>2753184</v>
      </c>
      <c r="L10100" s="38" t="s">
        <v>15</v>
      </c>
      <c r="M10100" s="38" t="s">
        <v>13</v>
      </c>
    </row>
    <row r="10101" spans="1:13" s="39" customFormat="1" ht="12.75" x14ac:dyDescent="0.2">
      <c r="A10101" s="33" t="s">
        <v>29</v>
      </c>
      <c r="B10101" s="33" t="s">
        <v>582</v>
      </c>
      <c r="C10101" s="34">
        <v>10</v>
      </c>
      <c r="D10101" s="33" t="s">
        <v>34</v>
      </c>
      <c r="E10101" s="33" t="s">
        <v>10299</v>
      </c>
      <c r="F10101" s="35">
        <v>39121006</v>
      </c>
      <c r="G10101" s="33" t="s">
        <v>467</v>
      </c>
      <c r="H10101" s="33">
        <v>2</v>
      </c>
      <c r="I10101" s="33">
        <v>7</v>
      </c>
      <c r="J10101" s="36">
        <v>1</v>
      </c>
      <c r="K10101" s="37">
        <v>745535</v>
      </c>
      <c r="L10101" s="38" t="s">
        <v>15</v>
      </c>
      <c r="M10101" s="38" t="s">
        <v>13</v>
      </c>
    </row>
    <row r="10102" spans="1:13" s="39" customFormat="1" ht="12.75" x14ac:dyDescent="0.2">
      <c r="A10102" s="33" t="s">
        <v>29</v>
      </c>
      <c r="B10102" s="33" t="s">
        <v>582</v>
      </c>
      <c r="C10102" s="34">
        <v>10</v>
      </c>
      <c r="D10102" s="33" t="s">
        <v>34</v>
      </c>
      <c r="E10102" s="33" t="s">
        <v>10300</v>
      </c>
      <c r="F10102" s="35">
        <v>31261501</v>
      </c>
      <c r="G10102" s="33" t="s">
        <v>467</v>
      </c>
      <c r="H10102" s="33">
        <v>2</v>
      </c>
      <c r="I10102" s="33">
        <v>7</v>
      </c>
      <c r="J10102" s="36">
        <v>5</v>
      </c>
      <c r="K10102" s="37">
        <v>1433950</v>
      </c>
      <c r="L10102" s="38" t="s">
        <v>15</v>
      </c>
      <c r="M10102" s="38" t="s">
        <v>13</v>
      </c>
    </row>
    <row r="10103" spans="1:13" s="39" customFormat="1" ht="12.75" x14ac:dyDescent="0.2">
      <c r="A10103" s="33" t="s">
        <v>29</v>
      </c>
      <c r="B10103" s="33" t="s">
        <v>582</v>
      </c>
      <c r="C10103" s="34">
        <v>10</v>
      </c>
      <c r="D10103" s="33" t="s">
        <v>34</v>
      </c>
      <c r="E10103" s="33" t="s">
        <v>10301</v>
      </c>
      <c r="F10103" s="35">
        <v>31261501</v>
      </c>
      <c r="G10103" s="33" t="s">
        <v>467</v>
      </c>
      <c r="H10103" s="33">
        <v>2</v>
      </c>
      <c r="I10103" s="33">
        <v>7</v>
      </c>
      <c r="J10103" s="36">
        <v>5</v>
      </c>
      <c r="K10103" s="37">
        <v>142800</v>
      </c>
      <c r="L10103" s="38" t="s">
        <v>15</v>
      </c>
      <c r="M10103" s="38" t="s">
        <v>13</v>
      </c>
    </row>
    <row r="10104" spans="1:13" s="39" customFormat="1" ht="12.75" x14ac:dyDescent="0.2">
      <c r="A10104" s="33" t="s">
        <v>29</v>
      </c>
      <c r="B10104" s="33" t="s">
        <v>582</v>
      </c>
      <c r="C10104" s="34">
        <v>10</v>
      </c>
      <c r="D10104" s="33" t="s">
        <v>34</v>
      </c>
      <c r="E10104" s="33" t="s">
        <v>10302</v>
      </c>
      <c r="F10104" s="35">
        <v>31261501</v>
      </c>
      <c r="G10104" s="33" t="s">
        <v>467</v>
      </c>
      <c r="H10104" s="33">
        <v>2</v>
      </c>
      <c r="I10104" s="33">
        <v>7</v>
      </c>
      <c r="J10104" s="36">
        <v>5</v>
      </c>
      <c r="K10104" s="37">
        <v>142800</v>
      </c>
      <c r="L10104" s="38" t="s">
        <v>15</v>
      </c>
      <c r="M10104" s="38" t="s">
        <v>13</v>
      </c>
    </row>
    <row r="10105" spans="1:13" s="39" customFormat="1" ht="12.75" x14ac:dyDescent="0.2">
      <c r="A10105" s="33" t="s">
        <v>29</v>
      </c>
      <c r="B10105" s="33" t="s">
        <v>582</v>
      </c>
      <c r="C10105" s="34">
        <v>10</v>
      </c>
      <c r="D10105" s="33" t="s">
        <v>34</v>
      </c>
      <c r="E10105" s="33" t="s">
        <v>10303</v>
      </c>
      <c r="F10105" s="35">
        <v>31261501</v>
      </c>
      <c r="G10105" s="33" t="s">
        <v>467</v>
      </c>
      <c r="H10105" s="33">
        <v>2</v>
      </c>
      <c r="I10105" s="33">
        <v>7</v>
      </c>
      <c r="J10105" s="36">
        <v>5</v>
      </c>
      <c r="K10105" s="37">
        <v>142800</v>
      </c>
      <c r="L10105" s="38" t="s">
        <v>15</v>
      </c>
      <c r="M10105" s="38" t="s">
        <v>13</v>
      </c>
    </row>
    <row r="10106" spans="1:13" s="39" customFormat="1" ht="12.75" x14ac:dyDescent="0.2">
      <c r="A10106" s="33" t="s">
        <v>29</v>
      </c>
      <c r="B10106" s="33" t="s">
        <v>582</v>
      </c>
      <c r="C10106" s="34">
        <v>10</v>
      </c>
      <c r="D10106" s="33" t="s">
        <v>34</v>
      </c>
      <c r="E10106" s="33" t="s">
        <v>10304</v>
      </c>
      <c r="F10106" s="35">
        <v>31261501</v>
      </c>
      <c r="G10106" s="33" t="s">
        <v>467</v>
      </c>
      <c r="H10106" s="33">
        <v>2</v>
      </c>
      <c r="I10106" s="33">
        <v>7</v>
      </c>
      <c r="J10106" s="36">
        <v>5</v>
      </c>
      <c r="K10106" s="37">
        <v>142800</v>
      </c>
      <c r="L10106" s="38" t="s">
        <v>15</v>
      </c>
      <c r="M10106" s="38" t="s">
        <v>13</v>
      </c>
    </row>
    <row r="10107" spans="1:13" s="39" customFormat="1" ht="12.75" x14ac:dyDescent="0.2">
      <c r="A10107" s="33" t="s">
        <v>29</v>
      </c>
      <c r="B10107" s="33" t="s">
        <v>582</v>
      </c>
      <c r="C10107" s="34">
        <v>10</v>
      </c>
      <c r="D10107" s="33" t="s">
        <v>34</v>
      </c>
      <c r="E10107" s="33" t="s">
        <v>10305</v>
      </c>
      <c r="F10107" s="35">
        <v>60102804</v>
      </c>
      <c r="G10107" s="33" t="s">
        <v>467</v>
      </c>
      <c r="H10107" s="33">
        <v>2</v>
      </c>
      <c r="I10107" s="33">
        <v>7</v>
      </c>
      <c r="J10107" s="36">
        <v>5</v>
      </c>
      <c r="K10107" s="37">
        <v>142800</v>
      </c>
      <c r="L10107" s="38" t="s">
        <v>15</v>
      </c>
      <c r="M10107" s="38" t="s">
        <v>13</v>
      </c>
    </row>
    <row r="10108" spans="1:13" s="39" customFormat="1" ht="12.75" x14ac:dyDescent="0.2">
      <c r="A10108" s="33" t="s">
        <v>29</v>
      </c>
      <c r="B10108" s="33" t="s">
        <v>582</v>
      </c>
      <c r="C10108" s="34">
        <v>10</v>
      </c>
      <c r="D10108" s="33" t="s">
        <v>34</v>
      </c>
      <c r="E10108" s="33" t="s">
        <v>10306</v>
      </c>
      <c r="F10108" s="35">
        <v>32151909</v>
      </c>
      <c r="G10108" s="33" t="s">
        <v>467</v>
      </c>
      <c r="H10108" s="33">
        <v>2</v>
      </c>
      <c r="I10108" s="33">
        <v>7</v>
      </c>
      <c r="J10108" s="36">
        <v>5</v>
      </c>
      <c r="K10108" s="37">
        <v>200810</v>
      </c>
      <c r="L10108" s="38" t="s">
        <v>15</v>
      </c>
      <c r="M10108" s="38" t="s">
        <v>13</v>
      </c>
    </row>
    <row r="10109" spans="1:13" s="39" customFormat="1" ht="12.75" x14ac:dyDescent="0.2">
      <c r="A10109" s="33" t="s">
        <v>29</v>
      </c>
      <c r="B10109" s="33" t="s">
        <v>582</v>
      </c>
      <c r="C10109" s="34">
        <v>10</v>
      </c>
      <c r="D10109" s="33" t="s">
        <v>34</v>
      </c>
      <c r="E10109" s="33" t="s">
        <v>10307</v>
      </c>
      <c r="F10109" s="35">
        <v>43211906</v>
      </c>
      <c r="G10109" s="33" t="s">
        <v>467</v>
      </c>
      <c r="H10109" s="33">
        <v>2</v>
      </c>
      <c r="I10109" s="33">
        <v>7</v>
      </c>
      <c r="J10109" s="36">
        <v>2</v>
      </c>
      <c r="K10109" s="37">
        <v>80324</v>
      </c>
      <c r="L10109" s="38" t="s">
        <v>15</v>
      </c>
      <c r="M10109" s="38" t="s">
        <v>13</v>
      </c>
    </row>
    <row r="10110" spans="1:13" s="39" customFormat="1" ht="12.75" x14ac:dyDescent="0.2">
      <c r="A10110" s="33" t="s">
        <v>29</v>
      </c>
      <c r="B10110" s="33" t="s">
        <v>582</v>
      </c>
      <c r="C10110" s="34">
        <v>10</v>
      </c>
      <c r="D10110" s="33" t="s">
        <v>34</v>
      </c>
      <c r="E10110" s="33" t="s">
        <v>10308</v>
      </c>
      <c r="F10110" s="35">
        <v>31261501</v>
      </c>
      <c r="G10110" s="33" t="s">
        <v>467</v>
      </c>
      <c r="H10110" s="33">
        <v>2</v>
      </c>
      <c r="I10110" s="33">
        <v>7</v>
      </c>
      <c r="J10110" s="36">
        <v>2</v>
      </c>
      <c r="K10110" s="37">
        <v>148988</v>
      </c>
      <c r="L10110" s="38" t="s">
        <v>15</v>
      </c>
      <c r="M10110" s="38" t="s">
        <v>13</v>
      </c>
    </row>
    <row r="10111" spans="1:13" s="39" customFormat="1" ht="12.75" x14ac:dyDescent="0.2">
      <c r="A10111" s="33" t="s">
        <v>29</v>
      </c>
      <c r="B10111" s="33" t="s">
        <v>582</v>
      </c>
      <c r="C10111" s="34">
        <v>10</v>
      </c>
      <c r="D10111" s="33" t="s">
        <v>34</v>
      </c>
      <c r="E10111" s="33" t="s">
        <v>10309</v>
      </c>
      <c r="F10111" s="35">
        <v>60102804</v>
      </c>
      <c r="G10111" s="33" t="s">
        <v>467</v>
      </c>
      <c r="H10111" s="33">
        <v>2</v>
      </c>
      <c r="I10111" s="33">
        <v>7</v>
      </c>
      <c r="J10111" s="36">
        <v>2</v>
      </c>
      <c r="K10111" s="37">
        <v>57120</v>
      </c>
      <c r="L10111" s="38" t="s">
        <v>15</v>
      </c>
      <c r="M10111" s="38" t="s">
        <v>13</v>
      </c>
    </row>
    <row r="10112" spans="1:13" s="39" customFormat="1" ht="12.75" x14ac:dyDescent="0.2">
      <c r="A10112" s="33" t="s">
        <v>29</v>
      </c>
      <c r="B10112" s="33" t="s">
        <v>582</v>
      </c>
      <c r="C10112" s="34">
        <v>10</v>
      </c>
      <c r="D10112" s="33" t="s">
        <v>34</v>
      </c>
      <c r="E10112" s="33" t="s">
        <v>10310</v>
      </c>
      <c r="F10112" s="35">
        <v>43221727</v>
      </c>
      <c r="G10112" s="33" t="s">
        <v>467</v>
      </c>
      <c r="H10112" s="33">
        <v>2</v>
      </c>
      <c r="I10112" s="33">
        <v>7</v>
      </c>
      <c r="J10112" s="36">
        <v>1</v>
      </c>
      <c r="K10112" s="37">
        <v>51586</v>
      </c>
      <c r="L10112" s="38" t="s">
        <v>15</v>
      </c>
      <c r="M10112" s="38" t="s">
        <v>13</v>
      </c>
    </row>
    <row r="10113" spans="1:13" s="39" customFormat="1" ht="12.75" x14ac:dyDescent="0.2">
      <c r="A10113" s="33" t="s">
        <v>29</v>
      </c>
      <c r="B10113" s="33" t="s">
        <v>582</v>
      </c>
      <c r="C10113" s="34">
        <v>10</v>
      </c>
      <c r="D10113" s="33" t="s">
        <v>34</v>
      </c>
      <c r="E10113" s="33" t="s">
        <v>10311</v>
      </c>
      <c r="F10113" s="35">
        <v>43221727</v>
      </c>
      <c r="G10113" s="33" t="s">
        <v>467</v>
      </c>
      <c r="H10113" s="33">
        <v>2</v>
      </c>
      <c r="I10113" s="33">
        <v>7</v>
      </c>
      <c r="J10113" s="36">
        <v>1</v>
      </c>
      <c r="K10113" s="37">
        <v>51586</v>
      </c>
      <c r="L10113" s="38" t="s">
        <v>15</v>
      </c>
      <c r="M10113" s="38" t="s">
        <v>13</v>
      </c>
    </row>
    <row r="10114" spans="1:13" s="39" customFormat="1" ht="12.75" x14ac:dyDescent="0.2">
      <c r="A10114" s="33" t="s">
        <v>29</v>
      </c>
      <c r="B10114" s="33" t="s">
        <v>582</v>
      </c>
      <c r="C10114" s="34">
        <v>10</v>
      </c>
      <c r="D10114" s="33" t="s">
        <v>34</v>
      </c>
      <c r="E10114" s="33" t="s">
        <v>10312</v>
      </c>
      <c r="F10114" s="35">
        <v>43221727</v>
      </c>
      <c r="G10114" s="33" t="s">
        <v>467</v>
      </c>
      <c r="H10114" s="33">
        <v>2</v>
      </c>
      <c r="I10114" s="33">
        <v>7</v>
      </c>
      <c r="J10114" s="36">
        <v>3</v>
      </c>
      <c r="K10114" s="37">
        <v>154758</v>
      </c>
      <c r="L10114" s="38" t="s">
        <v>15</v>
      </c>
      <c r="M10114" s="38" t="s">
        <v>13</v>
      </c>
    </row>
    <row r="10115" spans="1:13" s="39" customFormat="1" ht="12.75" x14ac:dyDescent="0.2">
      <c r="A10115" s="33" t="s">
        <v>29</v>
      </c>
      <c r="B10115" s="33" t="s">
        <v>582</v>
      </c>
      <c r="C10115" s="34">
        <v>10</v>
      </c>
      <c r="D10115" s="33" t="s">
        <v>34</v>
      </c>
      <c r="E10115" s="33" t="s">
        <v>10313</v>
      </c>
      <c r="F10115" s="35">
        <v>43221727</v>
      </c>
      <c r="G10115" s="33" t="s">
        <v>467</v>
      </c>
      <c r="H10115" s="33">
        <v>2</v>
      </c>
      <c r="I10115" s="33">
        <v>7</v>
      </c>
      <c r="J10115" s="36">
        <v>5</v>
      </c>
      <c r="K10115" s="37">
        <v>200810</v>
      </c>
      <c r="L10115" s="38" t="s">
        <v>15</v>
      </c>
      <c r="M10115" s="38" t="s">
        <v>13</v>
      </c>
    </row>
    <row r="10116" spans="1:13" s="39" customFormat="1" ht="12.75" x14ac:dyDescent="0.2">
      <c r="A10116" s="33" t="s">
        <v>29</v>
      </c>
      <c r="B10116" s="33" t="s">
        <v>582</v>
      </c>
      <c r="C10116" s="34">
        <v>10</v>
      </c>
      <c r="D10116" s="33" t="s">
        <v>34</v>
      </c>
      <c r="E10116" s="33" t="s">
        <v>10314</v>
      </c>
      <c r="F10116" s="35">
        <v>43221727</v>
      </c>
      <c r="G10116" s="33" t="s">
        <v>467</v>
      </c>
      <c r="H10116" s="33">
        <v>2</v>
      </c>
      <c r="I10116" s="33">
        <v>7</v>
      </c>
      <c r="J10116" s="36">
        <v>1</v>
      </c>
      <c r="K10116" s="37">
        <v>1720740</v>
      </c>
      <c r="L10116" s="38" t="s">
        <v>15</v>
      </c>
      <c r="M10116" s="38" t="s">
        <v>13</v>
      </c>
    </row>
    <row r="10117" spans="1:13" s="39" customFormat="1" ht="12.75" x14ac:dyDescent="0.2">
      <c r="A10117" s="33" t="s">
        <v>29</v>
      </c>
      <c r="B10117" s="33" t="s">
        <v>582</v>
      </c>
      <c r="C10117" s="34">
        <v>10</v>
      </c>
      <c r="D10117" s="33" t="s">
        <v>34</v>
      </c>
      <c r="E10117" s="33" t="s">
        <v>10315</v>
      </c>
      <c r="F10117" s="35">
        <v>26111705</v>
      </c>
      <c r="G10117" s="33" t="s">
        <v>467</v>
      </c>
      <c r="H10117" s="33">
        <v>2</v>
      </c>
      <c r="I10117" s="33">
        <v>7</v>
      </c>
      <c r="J10117" s="36">
        <v>3</v>
      </c>
      <c r="K10117" s="37">
        <v>1032444</v>
      </c>
      <c r="L10117" s="38" t="s">
        <v>15</v>
      </c>
      <c r="M10117" s="38" t="s">
        <v>13</v>
      </c>
    </row>
    <row r="10118" spans="1:13" s="39" customFormat="1" ht="12.75" x14ac:dyDescent="0.2">
      <c r="A10118" s="33" t="s">
        <v>29</v>
      </c>
      <c r="B10118" s="33" t="s">
        <v>582</v>
      </c>
      <c r="C10118" s="34">
        <v>10</v>
      </c>
      <c r="D10118" s="33" t="s">
        <v>34</v>
      </c>
      <c r="E10118" s="33" t="s">
        <v>10316</v>
      </c>
      <c r="F10118" s="35">
        <v>41121515</v>
      </c>
      <c r="G10118" s="33" t="s">
        <v>467</v>
      </c>
      <c r="H10118" s="33">
        <v>2</v>
      </c>
      <c r="I10118" s="33">
        <v>7</v>
      </c>
      <c r="J10118" s="36">
        <v>30</v>
      </c>
      <c r="K10118" s="37">
        <v>615810</v>
      </c>
      <c r="L10118" s="38" t="s">
        <v>15</v>
      </c>
      <c r="M10118" s="38" t="s">
        <v>13</v>
      </c>
    </row>
    <row r="10119" spans="1:13" s="39" customFormat="1" ht="12.75" x14ac:dyDescent="0.2">
      <c r="A10119" s="33" t="s">
        <v>29</v>
      </c>
      <c r="B10119" s="33" t="s">
        <v>582</v>
      </c>
      <c r="C10119" s="34">
        <v>10</v>
      </c>
      <c r="D10119" s="33" t="s">
        <v>34</v>
      </c>
      <c r="E10119" s="33" t="s">
        <v>10317</v>
      </c>
      <c r="F10119" s="35">
        <v>41121515</v>
      </c>
      <c r="G10119" s="33" t="s">
        <v>467</v>
      </c>
      <c r="H10119" s="33">
        <v>2</v>
      </c>
      <c r="I10119" s="33">
        <v>7</v>
      </c>
      <c r="J10119" s="36">
        <v>38</v>
      </c>
      <c r="K10119" s="37">
        <v>780026</v>
      </c>
      <c r="L10119" s="38" t="s">
        <v>15</v>
      </c>
      <c r="M10119" s="38" t="s">
        <v>13</v>
      </c>
    </row>
    <row r="10120" spans="1:13" s="39" customFormat="1" ht="12.75" x14ac:dyDescent="0.2">
      <c r="A10120" s="33" t="s">
        <v>29</v>
      </c>
      <c r="B10120" s="33" t="s">
        <v>582</v>
      </c>
      <c r="C10120" s="34">
        <v>10</v>
      </c>
      <c r="D10120" s="33" t="s">
        <v>34</v>
      </c>
      <c r="E10120" s="33" t="s">
        <v>10318</v>
      </c>
      <c r="F10120" s="35">
        <v>41121515</v>
      </c>
      <c r="G10120" s="33" t="s">
        <v>467</v>
      </c>
      <c r="H10120" s="33">
        <v>2</v>
      </c>
      <c r="I10120" s="33">
        <v>7</v>
      </c>
      <c r="J10120" s="36">
        <v>32</v>
      </c>
      <c r="K10120" s="37">
        <v>656864</v>
      </c>
      <c r="L10120" s="38" t="s">
        <v>15</v>
      </c>
      <c r="M10120" s="38" t="s">
        <v>13</v>
      </c>
    </row>
    <row r="10121" spans="1:13" s="39" customFormat="1" ht="12.75" x14ac:dyDescent="0.2">
      <c r="A10121" s="33" t="s">
        <v>29</v>
      </c>
      <c r="B10121" s="33" t="s">
        <v>582</v>
      </c>
      <c r="C10121" s="34">
        <v>10</v>
      </c>
      <c r="D10121" s="33" t="s">
        <v>34</v>
      </c>
      <c r="E10121" s="33" t="s">
        <v>10319</v>
      </c>
      <c r="F10121" s="35">
        <v>41121515</v>
      </c>
      <c r="G10121" s="33" t="s">
        <v>467</v>
      </c>
      <c r="H10121" s="33">
        <v>2</v>
      </c>
      <c r="I10121" s="33">
        <v>7</v>
      </c>
      <c r="J10121" s="36">
        <v>32</v>
      </c>
      <c r="K10121" s="37">
        <v>913920</v>
      </c>
      <c r="L10121" s="38" t="s">
        <v>15</v>
      </c>
      <c r="M10121" s="38" t="s">
        <v>13</v>
      </c>
    </row>
    <row r="10122" spans="1:13" s="39" customFormat="1" ht="12.75" x14ac:dyDescent="0.2">
      <c r="A10122" s="33" t="s">
        <v>29</v>
      </c>
      <c r="B10122" s="33" t="s">
        <v>582</v>
      </c>
      <c r="C10122" s="34">
        <v>10</v>
      </c>
      <c r="D10122" s="33" t="s">
        <v>34</v>
      </c>
      <c r="E10122" s="33" t="s">
        <v>10320</v>
      </c>
      <c r="F10122" s="35">
        <v>41113630</v>
      </c>
      <c r="G10122" s="33" t="s">
        <v>467</v>
      </c>
      <c r="H10122" s="33">
        <v>2</v>
      </c>
      <c r="I10122" s="33">
        <v>7</v>
      </c>
      <c r="J10122" s="36">
        <v>8</v>
      </c>
      <c r="K10122" s="37">
        <v>1651720</v>
      </c>
      <c r="L10122" s="38" t="s">
        <v>15</v>
      </c>
      <c r="M10122" s="38" t="s">
        <v>13</v>
      </c>
    </row>
    <row r="10123" spans="1:13" s="39" customFormat="1" ht="12.75" x14ac:dyDescent="0.2">
      <c r="A10123" s="33" t="s">
        <v>29</v>
      </c>
      <c r="B10123" s="33" t="s">
        <v>582</v>
      </c>
      <c r="C10123" s="34">
        <v>10</v>
      </c>
      <c r="D10123" s="33" t="s">
        <v>34</v>
      </c>
      <c r="E10123" s="33" t="s">
        <v>10321</v>
      </c>
      <c r="F10123" s="35">
        <v>20111707</v>
      </c>
      <c r="G10123" s="33" t="s">
        <v>467</v>
      </c>
      <c r="H10123" s="33">
        <v>2</v>
      </c>
      <c r="I10123" s="33">
        <v>7</v>
      </c>
      <c r="J10123" s="36">
        <v>3</v>
      </c>
      <c r="K10123" s="37">
        <v>1721631</v>
      </c>
      <c r="L10123" s="38" t="s">
        <v>15</v>
      </c>
      <c r="M10123" s="38" t="s">
        <v>13</v>
      </c>
    </row>
    <row r="10124" spans="1:13" s="39" customFormat="1" ht="12.75" x14ac:dyDescent="0.2">
      <c r="A10124" s="33" t="s">
        <v>29</v>
      </c>
      <c r="B10124" s="33" t="s">
        <v>582</v>
      </c>
      <c r="C10124" s="34">
        <v>10</v>
      </c>
      <c r="D10124" s="33" t="s">
        <v>34</v>
      </c>
      <c r="E10124" s="33" t="s">
        <v>10322</v>
      </c>
      <c r="F10124" s="35">
        <v>27112911</v>
      </c>
      <c r="G10124" s="33" t="s">
        <v>467</v>
      </c>
      <c r="H10124" s="33">
        <v>2</v>
      </c>
      <c r="I10124" s="33">
        <v>7</v>
      </c>
      <c r="J10124" s="36">
        <v>1</v>
      </c>
      <c r="K10124" s="37">
        <v>1032385</v>
      </c>
      <c r="L10124" s="38" t="s">
        <v>15</v>
      </c>
      <c r="M10124" s="38" t="s">
        <v>13</v>
      </c>
    </row>
    <row r="10125" spans="1:13" s="39" customFormat="1" ht="12.75" x14ac:dyDescent="0.2">
      <c r="A10125" s="33" t="s">
        <v>29</v>
      </c>
      <c r="B10125" s="33" t="s">
        <v>582</v>
      </c>
      <c r="C10125" s="34">
        <v>10</v>
      </c>
      <c r="D10125" s="33" t="s">
        <v>34</v>
      </c>
      <c r="E10125" s="33" t="s">
        <v>10323</v>
      </c>
      <c r="F10125" s="35">
        <v>25201605</v>
      </c>
      <c r="G10125" s="33" t="s">
        <v>15071</v>
      </c>
      <c r="H10125" s="33">
        <v>1</v>
      </c>
      <c r="I10125" s="33">
        <v>6</v>
      </c>
      <c r="J10125" s="36">
        <v>4</v>
      </c>
      <c r="K10125" s="37">
        <v>9310000</v>
      </c>
      <c r="L10125" s="38" t="s">
        <v>15</v>
      </c>
      <c r="M10125" s="38" t="s">
        <v>13</v>
      </c>
    </row>
    <row r="10126" spans="1:13" s="39" customFormat="1" ht="12.75" x14ac:dyDescent="0.2">
      <c r="A10126" s="33" t="s">
        <v>29</v>
      </c>
      <c r="B10126" s="33" t="s">
        <v>582</v>
      </c>
      <c r="C10126" s="34">
        <v>10</v>
      </c>
      <c r="D10126" s="33" t="s">
        <v>34</v>
      </c>
      <c r="E10126" s="33" t="s">
        <v>10324</v>
      </c>
      <c r="F10126" s="35">
        <v>49221519</v>
      </c>
      <c r="G10126" s="33" t="s">
        <v>15071</v>
      </c>
      <c r="H10126" s="33">
        <v>1</v>
      </c>
      <c r="I10126" s="33">
        <v>6</v>
      </c>
      <c r="J10126" s="36">
        <v>10</v>
      </c>
      <c r="K10126" s="37">
        <v>976109.4</v>
      </c>
      <c r="L10126" s="38" t="s">
        <v>15</v>
      </c>
      <c r="M10126" s="38" t="s">
        <v>13</v>
      </c>
    </row>
    <row r="10127" spans="1:13" s="39" customFormat="1" ht="12.75" x14ac:dyDescent="0.2">
      <c r="A10127" s="33" t="s">
        <v>29</v>
      </c>
      <c r="B10127" s="33" t="s">
        <v>582</v>
      </c>
      <c r="C10127" s="34">
        <v>10</v>
      </c>
      <c r="D10127" s="33" t="s">
        <v>34</v>
      </c>
      <c r="E10127" s="33" t="s">
        <v>10325</v>
      </c>
      <c r="F10127" s="35">
        <v>49221519</v>
      </c>
      <c r="G10127" s="33" t="s">
        <v>15071</v>
      </c>
      <c r="H10127" s="33">
        <v>1</v>
      </c>
      <c r="I10127" s="33">
        <v>6</v>
      </c>
      <c r="J10127" s="36">
        <v>12</v>
      </c>
      <c r="K10127" s="37">
        <v>690580.79999999993</v>
      </c>
      <c r="L10127" s="38" t="s">
        <v>15</v>
      </c>
      <c r="M10127" s="38" t="s">
        <v>13</v>
      </c>
    </row>
    <row r="10128" spans="1:13" s="39" customFormat="1" ht="12.75" x14ac:dyDescent="0.2">
      <c r="A10128" s="33" t="s">
        <v>29</v>
      </c>
      <c r="B10128" s="33" t="s">
        <v>582</v>
      </c>
      <c r="C10128" s="34">
        <v>10</v>
      </c>
      <c r="D10128" s="33" t="s">
        <v>34</v>
      </c>
      <c r="E10128" s="33" t="s">
        <v>10326</v>
      </c>
      <c r="F10128" s="35">
        <v>43223303</v>
      </c>
      <c r="G10128" s="33" t="s">
        <v>15071</v>
      </c>
      <c r="H10128" s="33">
        <v>1</v>
      </c>
      <c r="I10128" s="33">
        <v>6</v>
      </c>
      <c r="J10128" s="36">
        <v>10</v>
      </c>
      <c r="K10128" s="37">
        <v>929628</v>
      </c>
      <c r="L10128" s="38" t="s">
        <v>15</v>
      </c>
      <c r="M10128" s="38" t="s">
        <v>13</v>
      </c>
    </row>
    <row r="10129" spans="1:13" s="39" customFormat="1" ht="12.75" x14ac:dyDescent="0.2">
      <c r="A10129" s="33" t="s">
        <v>29</v>
      </c>
      <c r="B10129" s="33" t="s">
        <v>582</v>
      </c>
      <c r="C10129" s="34">
        <v>10</v>
      </c>
      <c r="D10129" s="33" t="s">
        <v>34</v>
      </c>
      <c r="E10129" s="33" t="s">
        <v>10327</v>
      </c>
      <c r="F10129" s="35">
        <v>43223303</v>
      </c>
      <c r="G10129" s="33" t="s">
        <v>15071</v>
      </c>
      <c r="H10129" s="33">
        <v>1</v>
      </c>
      <c r="I10129" s="33">
        <v>6</v>
      </c>
      <c r="J10129" s="36">
        <v>15</v>
      </c>
      <c r="K10129" s="37">
        <v>1394442</v>
      </c>
      <c r="L10129" s="38" t="s">
        <v>15</v>
      </c>
      <c r="M10129" s="38" t="s">
        <v>13</v>
      </c>
    </row>
    <row r="10130" spans="1:13" s="39" customFormat="1" ht="12.75" x14ac:dyDescent="0.2">
      <c r="A10130" s="33" t="s">
        <v>29</v>
      </c>
      <c r="B10130" s="33" t="s">
        <v>582</v>
      </c>
      <c r="C10130" s="34">
        <v>10</v>
      </c>
      <c r="D10130" s="33" t="s">
        <v>34</v>
      </c>
      <c r="E10130" s="33" t="s">
        <v>10328</v>
      </c>
      <c r="F10130" s="35">
        <v>49221519</v>
      </c>
      <c r="G10130" s="33" t="s">
        <v>15071</v>
      </c>
      <c r="H10130" s="33">
        <v>1</v>
      </c>
      <c r="I10130" s="33">
        <v>6</v>
      </c>
      <c r="J10130" s="36">
        <v>10</v>
      </c>
      <c r="K10130" s="37">
        <v>4548537</v>
      </c>
      <c r="L10130" s="38" t="s">
        <v>15</v>
      </c>
      <c r="M10130" s="38" t="s">
        <v>13</v>
      </c>
    </row>
    <row r="10131" spans="1:13" s="39" customFormat="1" ht="12.75" x14ac:dyDescent="0.2">
      <c r="A10131" s="33" t="s">
        <v>29</v>
      </c>
      <c r="B10131" s="33" t="s">
        <v>582</v>
      </c>
      <c r="C10131" s="34">
        <v>10</v>
      </c>
      <c r="D10131" s="33" t="s">
        <v>34</v>
      </c>
      <c r="E10131" s="33" t="s">
        <v>10329</v>
      </c>
      <c r="F10131" s="35">
        <v>73152101</v>
      </c>
      <c r="G10131" s="33" t="s">
        <v>15071</v>
      </c>
      <c r="H10131" s="33">
        <v>1</v>
      </c>
      <c r="I10131" s="33">
        <v>6</v>
      </c>
      <c r="J10131" s="36">
        <v>6</v>
      </c>
      <c r="K10131" s="37">
        <v>830025</v>
      </c>
      <c r="L10131" s="38" t="s">
        <v>15</v>
      </c>
      <c r="M10131" s="38" t="s">
        <v>13</v>
      </c>
    </row>
    <row r="10132" spans="1:13" s="39" customFormat="1" ht="12.75" x14ac:dyDescent="0.2">
      <c r="A10132" s="33" t="s">
        <v>29</v>
      </c>
      <c r="B10132" s="33" t="s">
        <v>582</v>
      </c>
      <c r="C10132" s="34">
        <v>10</v>
      </c>
      <c r="D10132" s="33" t="s">
        <v>34</v>
      </c>
      <c r="E10132" s="33" t="s">
        <v>10330</v>
      </c>
      <c r="F10132" s="35">
        <v>73152101</v>
      </c>
      <c r="G10132" s="33" t="s">
        <v>15071</v>
      </c>
      <c r="H10132" s="33">
        <v>1</v>
      </c>
      <c r="I10132" s="33">
        <v>6</v>
      </c>
      <c r="J10132" s="36">
        <v>6</v>
      </c>
      <c r="K10132" s="37">
        <v>830025</v>
      </c>
      <c r="L10132" s="38" t="s">
        <v>15</v>
      </c>
      <c r="M10132" s="38" t="s">
        <v>13</v>
      </c>
    </row>
    <row r="10133" spans="1:13" s="39" customFormat="1" ht="12.75" x14ac:dyDescent="0.2">
      <c r="A10133" s="33" t="s">
        <v>29</v>
      </c>
      <c r="B10133" s="33" t="s">
        <v>582</v>
      </c>
      <c r="C10133" s="34">
        <v>10</v>
      </c>
      <c r="D10133" s="33" t="s">
        <v>34</v>
      </c>
      <c r="E10133" s="33" t="s">
        <v>10331</v>
      </c>
      <c r="F10133" s="35">
        <v>49221504</v>
      </c>
      <c r="G10133" s="33" t="s">
        <v>15071</v>
      </c>
      <c r="H10133" s="33">
        <v>1</v>
      </c>
      <c r="I10133" s="33">
        <v>6</v>
      </c>
      <c r="J10133" s="36">
        <v>8</v>
      </c>
      <c r="K10133" s="37">
        <v>557776.79999999993</v>
      </c>
      <c r="L10133" s="38" t="s">
        <v>15</v>
      </c>
      <c r="M10133" s="38" t="s">
        <v>13</v>
      </c>
    </row>
    <row r="10134" spans="1:13" s="39" customFormat="1" ht="12.75" x14ac:dyDescent="0.2">
      <c r="A10134" s="33" t="s">
        <v>29</v>
      </c>
      <c r="B10134" s="33" t="s">
        <v>583</v>
      </c>
      <c r="C10134" s="34">
        <v>10</v>
      </c>
      <c r="D10134" s="33" t="s">
        <v>91</v>
      </c>
      <c r="E10134" s="33" t="s">
        <v>10332</v>
      </c>
      <c r="F10134" s="35">
        <v>52152004</v>
      </c>
      <c r="G10134" s="33" t="s">
        <v>15071</v>
      </c>
      <c r="H10134" s="33">
        <v>1</v>
      </c>
      <c r="I10134" s="33">
        <v>6</v>
      </c>
      <c r="J10134" s="36">
        <v>500</v>
      </c>
      <c r="K10134" s="37">
        <v>3574759.9999999995</v>
      </c>
      <c r="L10134" s="38" t="s">
        <v>15</v>
      </c>
      <c r="M10134" s="38" t="s">
        <v>13</v>
      </c>
    </row>
    <row r="10135" spans="1:13" s="39" customFormat="1" ht="12.75" x14ac:dyDescent="0.2">
      <c r="A10135" s="33" t="s">
        <v>29</v>
      </c>
      <c r="B10135" s="33" t="s">
        <v>583</v>
      </c>
      <c r="C10135" s="34">
        <v>10</v>
      </c>
      <c r="D10135" s="33" t="s">
        <v>91</v>
      </c>
      <c r="E10135" s="33" t="s">
        <v>10333</v>
      </c>
      <c r="F10135" s="35">
        <v>52152004</v>
      </c>
      <c r="G10135" s="33" t="s">
        <v>15071</v>
      </c>
      <c r="H10135" s="33">
        <v>1</v>
      </c>
      <c r="I10135" s="33">
        <v>6</v>
      </c>
      <c r="J10135" s="36">
        <v>500</v>
      </c>
      <c r="K10135" s="37">
        <v>3900225</v>
      </c>
      <c r="L10135" s="38" t="s">
        <v>15</v>
      </c>
      <c r="M10135" s="38" t="s">
        <v>13</v>
      </c>
    </row>
    <row r="10136" spans="1:13" s="39" customFormat="1" ht="12.75" x14ac:dyDescent="0.2">
      <c r="A10136" s="33" t="s">
        <v>29</v>
      </c>
      <c r="B10136" s="33" t="s">
        <v>583</v>
      </c>
      <c r="C10136" s="34">
        <v>10</v>
      </c>
      <c r="D10136" s="33" t="s">
        <v>91</v>
      </c>
      <c r="E10136" s="33" t="s">
        <v>10334</v>
      </c>
      <c r="F10136" s="35">
        <v>52152005</v>
      </c>
      <c r="G10136" s="33" t="s">
        <v>15071</v>
      </c>
      <c r="H10136" s="33">
        <v>1</v>
      </c>
      <c r="I10136" s="33">
        <v>6</v>
      </c>
      <c r="J10136" s="36">
        <v>500</v>
      </c>
      <c r="K10136" s="37">
        <v>2925020</v>
      </c>
      <c r="L10136" s="38" t="s">
        <v>15</v>
      </c>
      <c r="M10136" s="38" t="s">
        <v>13</v>
      </c>
    </row>
    <row r="10137" spans="1:13" s="39" customFormat="1" ht="12.75" x14ac:dyDescent="0.2">
      <c r="A10137" s="33" t="s">
        <v>29</v>
      </c>
      <c r="B10137" s="33" t="s">
        <v>583</v>
      </c>
      <c r="C10137" s="34">
        <v>10</v>
      </c>
      <c r="D10137" s="33" t="s">
        <v>91</v>
      </c>
      <c r="E10137" s="33" t="s">
        <v>10335</v>
      </c>
      <c r="F10137" s="35">
        <v>52152102</v>
      </c>
      <c r="G10137" s="33" t="s">
        <v>15071</v>
      </c>
      <c r="H10137" s="33">
        <v>1</v>
      </c>
      <c r="I10137" s="33">
        <v>6</v>
      </c>
      <c r="J10137" s="36">
        <v>500</v>
      </c>
      <c r="K10137" s="37">
        <v>2600150</v>
      </c>
      <c r="L10137" s="38" t="s">
        <v>15</v>
      </c>
      <c r="M10137" s="38" t="s">
        <v>13</v>
      </c>
    </row>
    <row r="10138" spans="1:13" s="39" customFormat="1" ht="12.75" x14ac:dyDescent="0.2">
      <c r="A10138" s="33" t="s">
        <v>29</v>
      </c>
      <c r="B10138" s="33" t="s">
        <v>583</v>
      </c>
      <c r="C10138" s="34">
        <v>10</v>
      </c>
      <c r="D10138" s="33" t="s">
        <v>91</v>
      </c>
      <c r="E10138" s="33" t="s">
        <v>10336</v>
      </c>
      <c r="F10138" s="35">
        <v>52152101</v>
      </c>
      <c r="G10138" s="33" t="s">
        <v>15071</v>
      </c>
      <c r="H10138" s="33">
        <v>1</v>
      </c>
      <c r="I10138" s="33">
        <v>6</v>
      </c>
      <c r="J10138" s="36">
        <v>500</v>
      </c>
      <c r="K10138" s="37">
        <v>1495235</v>
      </c>
      <c r="L10138" s="38" t="s">
        <v>15</v>
      </c>
      <c r="M10138" s="38" t="s">
        <v>13</v>
      </c>
    </row>
    <row r="10139" spans="1:13" s="39" customFormat="1" ht="12.75" x14ac:dyDescent="0.2">
      <c r="A10139" s="33" t="s">
        <v>29</v>
      </c>
      <c r="B10139" s="33" t="s">
        <v>583</v>
      </c>
      <c r="C10139" s="34">
        <v>10</v>
      </c>
      <c r="D10139" s="33" t="s">
        <v>91</v>
      </c>
      <c r="E10139" s="33" t="s">
        <v>10337</v>
      </c>
      <c r="F10139" s="35">
        <v>52151703</v>
      </c>
      <c r="G10139" s="33" t="s">
        <v>15071</v>
      </c>
      <c r="H10139" s="33">
        <v>1</v>
      </c>
      <c r="I10139" s="33">
        <v>6</v>
      </c>
      <c r="J10139" s="36">
        <v>500</v>
      </c>
      <c r="K10139" s="37">
        <v>780000</v>
      </c>
      <c r="L10139" s="38" t="s">
        <v>15</v>
      </c>
      <c r="M10139" s="38" t="s">
        <v>13</v>
      </c>
    </row>
    <row r="10140" spans="1:13" s="39" customFormat="1" ht="12.75" x14ac:dyDescent="0.2">
      <c r="A10140" s="33" t="s">
        <v>29</v>
      </c>
      <c r="B10140" s="33" t="s">
        <v>583</v>
      </c>
      <c r="C10140" s="34">
        <v>10</v>
      </c>
      <c r="D10140" s="33" t="s">
        <v>91</v>
      </c>
      <c r="E10140" s="33" t="s">
        <v>10338</v>
      </c>
      <c r="F10140" s="35">
        <v>52151702</v>
      </c>
      <c r="G10140" s="33" t="s">
        <v>15071</v>
      </c>
      <c r="H10140" s="33">
        <v>1</v>
      </c>
      <c r="I10140" s="33">
        <v>6</v>
      </c>
      <c r="J10140" s="36">
        <v>500</v>
      </c>
      <c r="K10140" s="37">
        <v>975204.99999999988</v>
      </c>
      <c r="L10140" s="38" t="s">
        <v>15</v>
      </c>
      <c r="M10140" s="38" t="s">
        <v>13</v>
      </c>
    </row>
    <row r="10141" spans="1:13" s="39" customFormat="1" ht="12.75" x14ac:dyDescent="0.2">
      <c r="A10141" s="33" t="s">
        <v>29</v>
      </c>
      <c r="B10141" s="33" t="s">
        <v>583</v>
      </c>
      <c r="C10141" s="34">
        <v>10</v>
      </c>
      <c r="D10141" s="33" t="s">
        <v>91</v>
      </c>
      <c r="E10141" s="33" t="s">
        <v>10339</v>
      </c>
      <c r="F10141" s="35">
        <v>52151704</v>
      </c>
      <c r="G10141" s="33" t="s">
        <v>15071</v>
      </c>
      <c r="H10141" s="33">
        <v>1</v>
      </c>
      <c r="I10141" s="33">
        <v>6</v>
      </c>
      <c r="J10141" s="36">
        <v>500</v>
      </c>
      <c r="K10141" s="37">
        <v>780000</v>
      </c>
      <c r="L10141" s="38" t="s">
        <v>15</v>
      </c>
      <c r="M10141" s="38" t="s">
        <v>13</v>
      </c>
    </row>
    <row r="10142" spans="1:13" s="39" customFormat="1" ht="12.75" x14ac:dyDescent="0.2">
      <c r="A10142" s="33" t="s">
        <v>29</v>
      </c>
      <c r="B10142" s="33" t="s">
        <v>583</v>
      </c>
      <c r="C10142" s="34">
        <v>10</v>
      </c>
      <c r="D10142" s="33" t="s">
        <v>91</v>
      </c>
      <c r="E10142" s="33" t="s">
        <v>9120</v>
      </c>
      <c r="F10142" s="35">
        <v>52151700</v>
      </c>
      <c r="G10142" s="33" t="s">
        <v>15071</v>
      </c>
      <c r="H10142" s="33">
        <v>1</v>
      </c>
      <c r="I10142" s="33">
        <v>6</v>
      </c>
      <c r="J10142" s="36">
        <v>500</v>
      </c>
      <c r="K10142" s="37">
        <v>324870</v>
      </c>
      <c r="L10142" s="38" t="s">
        <v>15</v>
      </c>
      <c r="M10142" s="38" t="s">
        <v>13</v>
      </c>
    </row>
    <row r="10143" spans="1:13" s="39" customFormat="1" ht="12.75" x14ac:dyDescent="0.2">
      <c r="A10143" s="33" t="s">
        <v>29</v>
      </c>
      <c r="B10143" s="33" t="s">
        <v>583</v>
      </c>
      <c r="C10143" s="34">
        <v>10</v>
      </c>
      <c r="D10143" s="33" t="s">
        <v>91</v>
      </c>
      <c r="E10143" s="33" t="s">
        <v>14395</v>
      </c>
      <c r="F10143" s="35">
        <v>52151600</v>
      </c>
      <c r="G10143" s="33" t="s">
        <v>15071</v>
      </c>
      <c r="H10143" s="33">
        <v>1</v>
      </c>
      <c r="I10143" s="33">
        <v>6</v>
      </c>
      <c r="J10143" s="36">
        <v>5</v>
      </c>
      <c r="K10143" s="37">
        <v>359000</v>
      </c>
      <c r="L10143" s="38" t="s">
        <v>15</v>
      </c>
      <c r="M10143" s="38" t="s">
        <v>13</v>
      </c>
    </row>
    <row r="10144" spans="1:13" s="39" customFormat="1" ht="12.75" x14ac:dyDescent="0.2">
      <c r="A10144" s="33" t="s">
        <v>29</v>
      </c>
      <c r="B10144" s="33" t="s">
        <v>585</v>
      </c>
      <c r="C10144" s="34">
        <v>10</v>
      </c>
      <c r="D10144" s="33" t="s">
        <v>93</v>
      </c>
      <c r="E10144" s="33" t="s">
        <v>10340</v>
      </c>
      <c r="F10144" s="35">
        <v>60131500</v>
      </c>
      <c r="G10144" s="33" t="s">
        <v>15071</v>
      </c>
      <c r="H10144" s="33">
        <v>3</v>
      </c>
      <c r="I10144" s="33">
        <v>4</v>
      </c>
      <c r="J10144" s="36">
        <v>1</v>
      </c>
      <c r="K10144" s="37">
        <v>93648</v>
      </c>
      <c r="L10144" s="38" t="s">
        <v>15</v>
      </c>
      <c r="M10144" s="38" t="s">
        <v>13</v>
      </c>
    </row>
    <row r="10145" spans="1:13" s="39" customFormat="1" ht="12.75" x14ac:dyDescent="0.2">
      <c r="A10145" s="33" t="s">
        <v>29</v>
      </c>
      <c r="B10145" s="33" t="s">
        <v>585</v>
      </c>
      <c r="C10145" s="34">
        <v>10</v>
      </c>
      <c r="D10145" s="33" t="s">
        <v>93</v>
      </c>
      <c r="E10145" s="33" t="s">
        <v>10341</v>
      </c>
      <c r="F10145" s="35">
        <v>60131500</v>
      </c>
      <c r="G10145" s="33" t="s">
        <v>15071</v>
      </c>
      <c r="H10145" s="33">
        <v>3</v>
      </c>
      <c r="I10145" s="33">
        <v>4</v>
      </c>
      <c r="J10145" s="36">
        <v>2</v>
      </c>
      <c r="K10145" s="37">
        <v>101296</v>
      </c>
      <c r="L10145" s="38" t="s">
        <v>15</v>
      </c>
      <c r="M10145" s="38" t="s">
        <v>13</v>
      </c>
    </row>
    <row r="10146" spans="1:13" s="39" customFormat="1" ht="12.75" x14ac:dyDescent="0.2">
      <c r="A10146" s="33" t="s">
        <v>29</v>
      </c>
      <c r="B10146" s="33" t="s">
        <v>585</v>
      </c>
      <c r="C10146" s="34">
        <v>10</v>
      </c>
      <c r="D10146" s="33" t="s">
        <v>93</v>
      </c>
      <c r="E10146" s="33" t="s">
        <v>14396</v>
      </c>
      <c r="F10146" s="35">
        <v>60131500</v>
      </c>
      <c r="G10146" s="33" t="s">
        <v>15071</v>
      </c>
      <c r="H10146" s="33">
        <v>3</v>
      </c>
      <c r="I10146" s="33">
        <v>4</v>
      </c>
      <c r="J10146" s="36">
        <v>1</v>
      </c>
      <c r="K10146" s="37">
        <v>47086</v>
      </c>
      <c r="L10146" s="38" t="s">
        <v>15</v>
      </c>
      <c r="M10146" s="38" t="s">
        <v>13</v>
      </c>
    </row>
    <row r="10147" spans="1:13" s="39" customFormat="1" ht="12.75" x14ac:dyDescent="0.2">
      <c r="A10147" s="33" t="s">
        <v>29</v>
      </c>
      <c r="B10147" s="33" t="s">
        <v>585</v>
      </c>
      <c r="C10147" s="34">
        <v>10</v>
      </c>
      <c r="D10147" s="33" t="s">
        <v>93</v>
      </c>
      <c r="E10147" s="33" t="s">
        <v>14397</v>
      </c>
      <c r="F10147" s="35">
        <v>60131500</v>
      </c>
      <c r="G10147" s="33" t="s">
        <v>15071</v>
      </c>
      <c r="H10147" s="33">
        <v>3</v>
      </c>
      <c r="I10147" s="33">
        <v>4</v>
      </c>
      <c r="J10147" s="36">
        <v>1</v>
      </c>
      <c r="K10147" s="37">
        <v>52260</v>
      </c>
      <c r="L10147" s="38" t="s">
        <v>15</v>
      </c>
      <c r="M10147" s="38" t="s">
        <v>13</v>
      </c>
    </row>
    <row r="10148" spans="1:13" s="39" customFormat="1" ht="12.75" x14ac:dyDescent="0.2">
      <c r="A10148" s="33" t="s">
        <v>29</v>
      </c>
      <c r="B10148" s="33" t="s">
        <v>585</v>
      </c>
      <c r="C10148" s="34">
        <v>10</v>
      </c>
      <c r="D10148" s="33" t="s">
        <v>93</v>
      </c>
      <c r="E10148" s="33" t="s">
        <v>10342</v>
      </c>
      <c r="F10148" s="35">
        <v>60131500</v>
      </c>
      <c r="G10148" s="33" t="s">
        <v>15071</v>
      </c>
      <c r="H10148" s="33">
        <v>3</v>
      </c>
      <c r="I10148" s="33">
        <v>4</v>
      </c>
      <c r="J10148" s="36">
        <v>1</v>
      </c>
      <c r="K10148" s="37">
        <v>116143</v>
      </c>
      <c r="L10148" s="38" t="s">
        <v>15</v>
      </c>
      <c r="M10148" s="38" t="s">
        <v>13</v>
      </c>
    </row>
    <row r="10149" spans="1:13" s="39" customFormat="1" ht="12.75" x14ac:dyDescent="0.2">
      <c r="A10149" s="33" t="s">
        <v>29</v>
      </c>
      <c r="B10149" s="33" t="s">
        <v>585</v>
      </c>
      <c r="C10149" s="34">
        <v>10</v>
      </c>
      <c r="D10149" s="33" t="s">
        <v>93</v>
      </c>
      <c r="E10149" s="33" t="s">
        <v>10343</v>
      </c>
      <c r="F10149" s="35">
        <v>60131500</v>
      </c>
      <c r="G10149" s="33" t="s">
        <v>15071</v>
      </c>
      <c r="H10149" s="33">
        <v>3</v>
      </c>
      <c r="I10149" s="33">
        <v>4</v>
      </c>
      <c r="J10149" s="36">
        <v>1</v>
      </c>
      <c r="K10149" s="37">
        <v>119679</v>
      </c>
      <c r="L10149" s="38" t="s">
        <v>15</v>
      </c>
      <c r="M10149" s="38" t="s">
        <v>13</v>
      </c>
    </row>
    <row r="10150" spans="1:13" s="39" customFormat="1" ht="12.75" x14ac:dyDescent="0.2">
      <c r="A10150" s="33" t="s">
        <v>29</v>
      </c>
      <c r="B10150" s="33" t="s">
        <v>585</v>
      </c>
      <c r="C10150" s="34">
        <v>10</v>
      </c>
      <c r="D10150" s="33" t="s">
        <v>93</v>
      </c>
      <c r="E10150" s="33" t="s">
        <v>10344</v>
      </c>
      <c r="F10150" s="35">
        <v>60131507</v>
      </c>
      <c r="G10150" s="33" t="s">
        <v>15071</v>
      </c>
      <c r="H10150" s="33">
        <v>3</v>
      </c>
      <c r="I10150" s="33">
        <v>4</v>
      </c>
      <c r="J10150" s="36">
        <v>1</v>
      </c>
      <c r="K10150" s="37">
        <v>193737</v>
      </c>
      <c r="L10150" s="38" t="s">
        <v>15</v>
      </c>
      <c r="M10150" s="38" t="s">
        <v>13</v>
      </c>
    </row>
    <row r="10151" spans="1:13" s="39" customFormat="1" ht="12.75" x14ac:dyDescent="0.2">
      <c r="A10151" s="33" t="s">
        <v>29</v>
      </c>
      <c r="B10151" s="33" t="s">
        <v>585</v>
      </c>
      <c r="C10151" s="34">
        <v>10</v>
      </c>
      <c r="D10151" s="33" t="s">
        <v>93</v>
      </c>
      <c r="E10151" s="33" t="s">
        <v>14398</v>
      </c>
      <c r="F10151" s="35">
        <v>60131500</v>
      </c>
      <c r="G10151" s="33" t="s">
        <v>15071</v>
      </c>
      <c r="H10151" s="33">
        <v>3</v>
      </c>
      <c r="I10151" s="33">
        <v>4</v>
      </c>
      <c r="J10151" s="36">
        <v>1</v>
      </c>
      <c r="K10151" s="37">
        <v>74740</v>
      </c>
      <c r="L10151" s="38" t="s">
        <v>15</v>
      </c>
      <c r="M10151" s="38" t="s">
        <v>13</v>
      </c>
    </row>
    <row r="10152" spans="1:13" s="39" customFormat="1" ht="12.75" x14ac:dyDescent="0.2">
      <c r="A10152" s="33" t="s">
        <v>29</v>
      </c>
      <c r="B10152" s="33" t="s">
        <v>585</v>
      </c>
      <c r="C10152" s="34">
        <v>10</v>
      </c>
      <c r="D10152" s="33" t="s">
        <v>93</v>
      </c>
      <c r="E10152" s="33" t="s">
        <v>10345</v>
      </c>
      <c r="F10152" s="35">
        <v>32101617</v>
      </c>
      <c r="G10152" s="33" t="s">
        <v>15071</v>
      </c>
      <c r="H10152" s="33">
        <v>1</v>
      </c>
      <c r="I10152" s="33">
        <v>3</v>
      </c>
      <c r="J10152" s="36">
        <v>1</v>
      </c>
      <c r="K10152" s="37">
        <v>140000</v>
      </c>
      <c r="L10152" s="38" t="s">
        <v>15</v>
      </c>
      <c r="M10152" s="38" t="s">
        <v>13</v>
      </c>
    </row>
    <row r="10153" spans="1:13" s="39" customFormat="1" ht="12.75" x14ac:dyDescent="0.2">
      <c r="A10153" s="33" t="s">
        <v>29</v>
      </c>
      <c r="B10153" s="33" t="s">
        <v>585</v>
      </c>
      <c r="C10153" s="34">
        <v>10</v>
      </c>
      <c r="D10153" s="33" t="s">
        <v>93</v>
      </c>
      <c r="E10153" s="33" t="s">
        <v>10346</v>
      </c>
      <c r="F10153" s="35">
        <v>60131518</v>
      </c>
      <c r="G10153" s="33" t="s">
        <v>15071</v>
      </c>
      <c r="H10153" s="33">
        <v>3</v>
      </c>
      <c r="I10153" s="33">
        <v>4</v>
      </c>
      <c r="J10153" s="36">
        <v>1</v>
      </c>
      <c r="K10153" s="37">
        <v>120536</v>
      </c>
      <c r="L10153" s="38" t="s">
        <v>15</v>
      </c>
      <c r="M10153" s="38" t="s">
        <v>13</v>
      </c>
    </row>
    <row r="10154" spans="1:13" s="39" customFormat="1" ht="12.75" x14ac:dyDescent="0.2">
      <c r="A10154" s="33" t="s">
        <v>29</v>
      </c>
      <c r="B10154" s="33" t="s">
        <v>585</v>
      </c>
      <c r="C10154" s="34">
        <v>10</v>
      </c>
      <c r="D10154" s="33" t="s">
        <v>93</v>
      </c>
      <c r="E10154" s="33" t="s">
        <v>10347</v>
      </c>
      <c r="F10154" s="35">
        <v>60131507</v>
      </c>
      <c r="G10154" s="33" t="s">
        <v>15071</v>
      </c>
      <c r="H10154" s="33">
        <v>3</v>
      </c>
      <c r="I10154" s="33">
        <v>4</v>
      </c>
      <c r="J10154" s="36">
        <v>2</v>
      </c>
      <c r="K10154" s="37">
        <v>113932</v>
      </c>
      <c r="L10154" s="38" t="s">
        <v>15</v>
      </c>
      <c r="M10154" s="38" t="s">
        <v>13</v>
      </c>
    </row>
    <row r="10155" spans="1:13" s="39" customFormat="1" ht="12.75" x14ac:dyDescent="0.2">
      <c r="A10155" s="33" t="s">
        <v>29</v>
      </c>
      <c r="B10155" s="33" t="s">
        <v>585</v>
      </c>
      <c r="C10155" s="34">
        <v>10</v>
      </c>
      <c r="D10155" s="33" t="s">
        <v>93</v>
      </c>
      <c r="E10155" s="33" t="s">
        <v>10348</v>
      </c>
      <c r="F10155" s="35">
        <v>60131507</v>
      </c>
      <c r="G10155" s="33" t="s">
        <v>15071</v>
      </c>
      <c r="H10155" s="33">
        <v>3</v>
      </c>
      <c r="I10155" s="33">
        <v>4</v>
      </c>
      <c r="J10155" s="36">
        <v>2</v>
      </c>
      <c r="K10155" s="37">
        <v>109772</v>
      </c>
      <c r="L10155" s="38" t="s">
        <v>15</v>
      </c>
      <c r="M10155" s="38" t="s">
        <v>13</v>
      </c>
    </row>
    <row r="10156" spans="1:13" s="39" customFormat="1" ht="12.75" x14ac:dyDescent="0.2">
      <c r="A10156" s="33" t="s">
        <v>29</v>
      </c>
      <c r="B10156" s="33" t="s">
        <v>585</v>
      </c>
      <c r="C10156" s="34">
        <v>10</v>
      </c>
      <c r="D10156" s="33" t="s">
        <v>93</v>
      </c>
      <c r="E10156" s="33" t="s">
        <v>10349</v>
      </c>
      <c r="F10156" s="35">
        <v>60131520</v>
      </c>
      <c r="G10156" s="33" t="s">
        <v>15071</v>
      </c>
      <c r="H10156" s="33">
        <v>3</v>
      </c>
      <c r="I10156" s="33">
        <v>4</v>
      </c>
      <c r="J10156" s="36">
        <v>4</v>
      </c>
      <c r="K10156" s="37">
        <v>201468</v>
      </c>
      <c r="L10156" s="38" t="s">
        <v>15</v>
      </c>
      <c r="M10156" s="38" t="s">
        <v>13</v>
      </c>
    </row>
    <row r="10157" spans="1:13" s="39" customFormat="1" ht="12.75" x14ac:dyDescent="0.2">
      <c r="A10157" s="33" t="s">
        <v>29</v>
      </c>
      <c r="B10157" s="33" t="s">
        <v>585</v>
      </c>
      <c r="C10157" s="34">
        <v>10</v>
      </c>
      <c r="D10157" s="33" t="s">
        <v>93</v>
      </c>
      <c r="E10157" s="33" t="s">
        <v>10350</v>
      </c>
      <c r="F10157" s="35">
        <v>60131518</v>
      </c>
      <c r="G10157" s="33" t="s">
        <v>15071</v>
      </c>
      <c r="H10157" s="33">
        <v>3</v>
      </c>
      <c r="I10157" s="33">
        <v>4</v>
      </c>
      <c r="J10157" s="36">
        <v>1</v>
      </c>
      <c r="K10157" s="37">
        <v>115333</v>
      </c>
      <c r="L10157" s="38" t="s">
        <v>15</v>
      </c>
      <c r="M10157" s="38" t="s">
        <v>13</v>
      </c>
    </row>
    <row r="10158" spans="1:13" s="39" customFormat="1" ht="12.75" x14ac:dyDescent="0.2">
      <c r="A10158" s="33" t="s">
        <v>29</v>
      </c>
      <c r="B10158" s="33" t="s">
        <v>585</v>
      </c>
      <c r="C10158" s="34">
        <v>10</v>
      </c>
      <c r="D10158" s="33" t="s">
        <v>93</v>
      </c>
      <c r="E10158" s="33" t="s">
        <v>10351</v>
      </c>
      <c r="F10158" s="35">
        <v>60131507</v>
      </c>
      <c r="G10158" s="33" t="s">
        <v>15071</v>
      </c>
      <c r="H10158" s="33">
        <v>3</v>
      </c>
      <c r="I10158" s="33">
        <v>4</v>
      </c>
      <c r="J10158" s="36">
        <v>2</v>
      </c>
      <c r="K10158" s="37">
        <v>277056</v>
      </c>
      <c r="L10158" s="38" t="s">
        <v>15</v>
      </c>
      <c r="M10158" s="38" t="s">
        <v>13</v>
      </c>
    </row>
    <row r="10159" spans="1:13" s="39" customFormat="1" ht="12.75" x14ac:dyDescent="0.2">
      <c r="A10159" s="33" t="s">
        <v>29</v>
      </c>
      <c r="B10159" s="33" t="s">
        <v>585</v>
      </c>
      <c r="C10159" s="34">
        <v>10</v>
      </c>
      <c r="D10159" s="33" t="s">
        <v>93</v>
      </c>
      <c r="E10159" s="33" t="s">
        <v>10352</v>
      </c>
      <c r="F10159" s="35">
        <v>60131500</v>
      </c>
      <c r="G10159" s="33" t="s">
        <v>15071</v>
      </c>
      <c r="H10159" s="33">
        <v>3</v>
      </c>
      <c r="I10159" s="33">
        <v>4</v>
      </c>
      <c r="J10159" s="36">
        <v>9</v>
      </c>
      <c r="K10159" s="37">
        <v>269514</v>
      </c>
      <c r="L10159" s="38" t="s">
        <v>15</v>
      </c>
      <c r="M10159" s="38" t="s">
        <v>13</v>
      </c>
    </row>
    <row r="10160" spans="1:13" s="39" customFormat="1" ht="12.75" x14ac:dyDescent="0.2">
      <c r="A10160" s="33" t="s">
        <v>29</v>
      </c>
      <c r="B10160" s="33" t="s">
        <v>585</v>
      </c>
      <c r="C10160" s="34">
        <v>10</v>
      </c>
      <c r="D10160" s="33" t="s">
        <v>93</v>
      </c>
      <c r="E10160" s="33" t="s">
        <v>10353</v>
      </c>
      <c r="F10160" s="35">
        <v>26101700</v>
      </c>
      <c r="G10160" s="33" t="s">
        <v>15071</v>
      </c>
      <c r="H10160" s="33">
        <v>2</v>
      </c>
      <c r="I10160" s="33">
        <v>4</v>
      </c>
      <c r="J10160" s="36">
        <v>40</v>
      </c>
      <c r="K10160" s="37">
        <v>224280</v>
      </c>
      <c r="L10160" s="38" t="s">
        <v>15</v>
      </c>
      <c r="M10160" s="38" t="s">
        <v>13</v>
      </c>
    </row>
    <row r="10161" spans="1:13" s="39" customFormat="1" ht="12.75" x14ac:dyDescent="0.2">
      <c r="A10161" s="33" t="s">
        <v>29</v>
      </c>
      <c r="B10161" s="33" t="s">
        <v>585</v>
      </c>
      <c r="C10161" s="34">
        <v>10</v>
      </c>
      <c r="D10161" s="33" t="s">
        <v>93</v>
      </c>
      <c r="E10161" s="33" t="s">
        <v>10354</v>
      </c>
      <c r="F10161" s="35">
        <v>31161700</v>
      </c>
      <c r="G10161" s="33" t="s">
        <v>15071</v>
      </c>
      <c r="H10161" s="33">
        <v>2</v>
      </c>
      <c r="I10161" s="33">
        <v>4</v>
      </c>
      <c r="J10161" s="36">
        <v>40</v>
      </c>
      <c r="K10161" s="37">
        <v>224280</v>
      </c>
      <c r="L10161" s="38" t="s">
        <v>15</v>
      </c>
      <c r="M10161" s="38" t="s">
        <v>13</v>
      </c>
    </row>
    <row r="10162" spans="1:13" s="39" customFormat="1" ht="12.75" x14ac:dyDescent="0.2">
      <c r="A10162" s="33" t="s">
        <v>29</v>
      </c>
      <c r="B10162" s="33" t="s">
        <v>585</v>
      </c>
      <c r="C10162" s="34">
        <v>10</v>
      </c>
      <c r="D10162" s="33" t="s">
        <v>93</v>
      </c>
      <c r="E10162" s="33" t="s">
        <v>10355</v>
      </c>
      <c r="F10162" s="35">
        <v>31161700</v>
      </c>
      <c r="G10162" s="33" t="s">
        <v>15071</v>
      </c>
      <c r="H10162" s="33">
        <v>2</v>
      </c>
      <c r="I10162" s="33">
        <v>4</v>
      </c>
      <c r="J10162" s="36">
        <v>40</v>
      </c>
      <c r="K10162" s="37">
        <v>224280</v>
      </c>
      <c r="L10162" s="38" t="s">
        <v>15</v>
      </c>
      <c r="M10162" s="38" t="s">
        <v>13</v>
      </c>
    </row>
    <row r="10163" spans="1:13" s="39" customFormat="1" ht="12.75" x14ac:dyDescent="0.2">
      <c r="A10163" s="33" t="s">
        <v>29</v>
      </c>
      <c r="B10163" s="33" t="s">
        <v>585</v>
      </c>
      <c r="C10163" s="34">
        <v>10</v>
      </c>
      <c r="D10163" s="33" t="s">
        <v>93</v>
      </c>
      <c r="E10163" s="33" t="s">
        <v>10356</v>
      </c>
      <c r="F10163" s="35">
        <v>39121405</v>
      </c>
      <c r="G10163" s="33" t="s">
        <v>15071</v>
      </c>
      <c r="H10163" s="33">
        <v>1</v>
      </c>
      <c r="I10163" s="33">
        <v>3</v>
      </c>
      <c r="J10163" s="36">
        <v>100</v>
      </c>
      <c r="K10163" s="37">
        <v>254700</v>
      </c>
      <c r="L10163" s="38" t="s">
        <v>15</v>
      </c>
      <c r="M10163" s="38" t="s">
        <v>13</v>
      </c>
    </row>
    <row r="10164" spans="1:13" s="39" customFormat="1" ht="12.75" x14ac:dyDescent="0.2">
      <c r="A10164" s="33" t="s">
        <v>29</v>
      </c>
      <c r="B10164" s="33" t="s">
        <v>585</v>
      </c>
      <c r="C10164" s="34">
        <v>10</v>
      </c>
      <c r="D10164" s="33" t="s">
        <v>93</v>
      </c>
      <c r="E10164" s="33" t="s">
        <v>10357</v>
      </c>
      <c r="F10164" s="35">
        <v>60131500</v>
      </c>
      <c r="G10164" s="33" t="s">
        <v>15071</v>
      </c>
      <c r="H10164" s="33">
        <v>3</v>
      </c>
      <c r="I10164" s="33">
        <v>4</v>
      </c>
      <c r="J10164" s="36">
        <v>6</v>
      </c>
      <c r="K10164" s="37">
        <v>451104</v>
      </c>
      <c r="L10164" s="38" t="s">
        <v>15</v>
      </c>
      <c r="M10164" s="38" t="s">
        <v>13</v>
      </c>
    </row>
    <row r="10165" spans="1:13" s="39" customFormat="1" ht="12.75" x14ac:dyDescent="0.2">
      <c r="A10165" s="33" t="s">
        <v>29</v>
      </c>
      <c r="B10165" s="33" t="s">
        <v>585</v>
      </c>
      <c r="C10165" s="34">
        <v>10</v>
      </c>
      <c r="D10165" s="33" t="s">
        <v>93</v>
      </c>
      <c r="E10165" s="33" t="s">
        <v>10358</v>
      </c>
      <c r="F10165" s="35">
        <v>60131509</v>
      </c>
      <c r="G10165" s="33" t="s">
        <v>15071</v>
      </c>
      <c r="H10165" s="33">
        <v>3</v>
      </c>
      <c r="I10165" s="33">
        <v>4</v>
      </c>
      <c r="J10165" s="36">
        <v>2</v>
      </c>
      <c r="K10165" s="37">
        <v>605560</v>
      </c>
      <c r="L10165" s="38" t="s">
        <v>15</v>
      </c>
      <c r="M10165" s="38" t="s">
        <v>13</v>
      </c>
    </row>
    <row r="10166" spans="1:13" s="39" customFormat="1" ht="12.75" x14ac:dyDescent="0.2">
      <c r="A10166" s="33" t="s">
        <v>29</v>
      </c>
      <c r="B10166" s="33" t="s">
        <v>585</v>
      </c>
      <c r="C10166" s="34">
        <v>10</v>
      </c>
      <c r="D10166" s="33" t="s">
        <v>93</v>
      </c>
      <c r="E10166" s="33" t="s">
        <v>10359</v>
      </c>
      <c r="F10166" s="35">
        <v>60131500</v>
      </c>
      <c r="G10166" s="33" t="s">
        <v>15071</v>
      </c>
      <c r="H10166" s="33">
        <v>3</v>
      </c>
      <c r="I10166" s="33">
        <v>4</v>
      </c>
      <c r="J10166" s="36">
        <v>1</v>
      </c>
      <c r="K10166" s="37">
        <v>237380</v>
      </c>
      <c r="L10166" s="38" t="s">
        <v>15</v>
      </c>
      <c r="M10166" s="38" t="s">
        <v>13</v>
      </c>
    </row>
    <row r="10167" spans="1:13" s="39" customFormat="1" ht="12.75" x14ac:dyDescent="0.2">
      <c r="A10167" s="33" t="s">
        <v>29</v>
      </c>
      <c r="B10167" s="33" t="s">
        <v>585</v>
      </c>
      <c r="C10167" s="34">
        <v>10</v>
      </c>
      <c r="D10167" s="33" t="s">
        <v>93</v>
      </c>
      <c r="E10167" s="33" t="s">
        <v>10360</v>
      </c>
      <c r="F10167" s="35">
        <v>60131500</v>
      </c>
      <c r="G10167" s="33" t="s">
        <v>15071</v>
      </c>
      <c r="H10167" s="33">
        <v>3</v>
      </c>
      <c r="I10167" s="33">
        <v>4</v>
      </c>
      <c r="J10167" s="36">
        <v>1</v>
      </c>
      <c r="K10167" s="37">
        <v>210392</v>
      </c>
      <c r="L10167" s="38" t="s">
        <v>15</v>
      </c>
      <c r="M10167" s="38" t="s">
        <v>13</v>
      </c>
    </row>
    <row r="10168" spans="1:13" s="39" customFormat="1" ht="12.75" x14ac:dyDescent="0.2">
      <c r="A10168" s="33" t="s">
        <v>29</v>
      </c>
      <c r="B10168" s="33" t="s">
        <v>585</v>
      </c>
      <c r="C10168" s="34">
        <v>10</v>
      </c>
      <c r="D10168" s="33" t="s">
        <v>93</v>
      </c>
      <c r="E10168" s="33" t="s">
        <v>10361</v>
      </c>
      <c r="F10168" s="35">
        <v>60131500</v>
      </c>
      <c r="G10168" s="33" t="s">
        <v>15071</v>
      </c>
      <c r="H10168" s="33">
        <v>3</v>
      </c>
      <c r="I10168" s="33">
        <v>4</v>
      </c>
      <c r="J10168" s="36">
        <v>46</v>
      </c>
      <c r="K10168" s="37">
        <v>444038</v>
      </c>
      <c r="L10168" s="38" t="s">
        <v>15</v>
      </c>
      <c r="M10168" s="38" t="s">
        <v>13</v>
      </c>
    </row>
    <row r="10169" spans="1:13" s="39" customFormat="1" ht="12.75" x14ac:dyDescent="0.2">
      <c r="A10169" s="33" t="s">
        <v>29</v>
      </c>
      <c r="B10169" s="33" t="s">
        <v>585</v>
      </c>
      <c r="C10169" s="34">
        <v>10</v>
      </c>
      <c r="D10169" s="33" t="s">
        <v>93</v>
      </c>
      <c r="E10169" s="33" t="s">
        <v>10362</v>
      </c>
      <c r="F10169" s="35">
        <v>53141507</v>
      </c>
      <c r="G10169" s="33" t="s">
        <v>15071</v>
      </c>
      <c r="H10169" s="33">
        <v>3</v>
      </c>
      <c r="I10169" s="33">
        <v>3</v>
      </c>
      <c r="J10169" s="36">
        <v>3</v>
      </c>
      <c r="K10169" s="37">
        <v>323871</v>
      </c>
      <c r="L10169" s="38" t="s">
        <v>15</v>
      </c>
      <c r="M10169" s="38" t="s">
        <v>13</v>
      </c>
    </row>
    <row r="10170" spans="1:13" s="39" customFormat="1" ht="12.75" x14ac:dyDescent="0.2">
      <c r="A10170" s="33" t="s">
        <v>29</v>
      </c>
      <c r="B10170" s="33" t="s">
        <v>585</v>
      </c>
      <c r="C10170" s="34">
        <v>10</v>
      </c>
      <c r="D10170" s="33" t="s">
        <v>93</v>
      </c>
      <c r="E10170" s="33" t="s">
        <v>10363</v>
      </c>
      <c r="F10170" s="35">
        <v>41122703</v>
      </c>
      <c r="G10170" s="33" t="s">
        <v>15071</v>
      </c>
      <c r="H10170" s="33">
        <v>3</v>
      </c>
      <c r="I10170" s="33">
        <v>3</v>
      </c>
      <c r="J10170" s="36">
        <v>10</v>
      </c>
      <c r="K10170" s="37">
        <v>240000</v>
      </c>
      <c r="L10170" s="38" t="s">
        <v>15</v>
      </c>
      <c r="M10170" s="38" t="s">
        <v>13</v>
      </c>
    </row>
    <row r="10171" spans="1:13" s="39" customFormat="1" ht="12.75" x14ac:dyDescent="0.2">
      <c r="A10171" s="33" t="s">
        <v>29</v>
      </c>
      <c r="B10171" s="33" t="s">
        <v>585</v>
      </c>
      <c r="C10171" s="34">
        <v>10</v>
      </c>
      <c r="D10171" s="33" t="s">
        <v>93</v>
      </c>
      <c r="E10171" s="33" t="s">
        <v>10364</v>
      </c>
      <c r="F10171" s="35">
        <v>60131509</v>
      </c>
      <c r="G10171" s="33" t="s">
        <v>15071</v>
      </c>
      <c r="H10171" s="33">
        <v>3</v>
      </c>
      <c r="I10171" s="33">
        <v>4</v>
      </c>
      <c r="J10171" s="36">
        <v>1</v>
      </c>
      <c r="K10171" s="37">
        <v>308762</v>
      </c>
      <c r="L10171" s="38" t="s">
        <v>15</v>
      </c>
      <c r="M10171" s="38" t="s">
        <v>13</v>
      </c>
    </row>
    <row r="10172" spans="1:13" s="39" customFormat="1" ht="12.75" x14ac:dyDescent="0.2">
      <c r="A10172" s="33" t="s">
        <v>29</v>
      </c>
      <c r="B10172" s="33" t="s">
        <v>585</v>
      </c>
      <c r="C10172" s="34">
        <v>10</v>
      </c>
      <c r="D10172" s="33" t="s">
        <v>93</v>
      </c>
      <c r="E10172" s="33" t="s">
        <v>10365</v>
      </c>
      <c r="F10172" s="35">
        <v>60131502</v>
      </c>
      <c r="G10172" s="33" t="s">
        <v>15071</v>
      </c>
      <c r="H10172" s="33">
        <v>3</v>
      </c>
      <c r="I10172" s="33">
        <v>4</v>
      </c>
      <c r="J10172" s="36">
        <v>40</v>
      </c>
      <c r="K10172" s="37">
        <v>456240</v>
      </c>
      <c r="L10172" s="38" t="s">
        <v>15</v>
      </c>
      <c r="M10172" s="38" t="s">
        <v>13</v>
      </c>
    </row>
    <row r="10173" spans="1:13" s="39" customFormat="1" ht="12.75" x14ac:dyDescent="0.2">
      <c r="A10173" s="33" t="s">
        <v>29</v>
      </c>
      <c r="B10173" s="33" t="s">
        <v>585</v>
      </c>
      <c r="C10173" s="34">
        <v>10</v>
      </c>
      <c r="D10173" s="33" t="s">
        <v>93</v>
      </c>
      <c r="E10173" s="33" t="s">
        <v>10366</v>
      </c>
      <c r="F10173" s="35">
        <v>60131509</v>
      </c>
      <c r="G10173" s="33" t="s">
        <v>15071</v>
      </c>
      <c r="H10173" s="33">
        <v>3</v>
      </c>
      <c r="I10173" s="33">
        <v>4</v>
      </c>
      <c r="J10173" s="36">
        <v>1</v>
      </c>
      <c r="K10173" s="37">
        <v>364035</v>
      </c>
      <c r="L10173" s="38" t="s">
        <v>15</v>
      </c>
      <c r="M10173" s="38" t="s">
        <v>13</v>
      </c>
    </row>
    <row r="10174" spans="1:13" s="39" customFormat="1" ht="12.75" x14ac:dyDescent="0.2">
      <c r="A10174" s="33" t="s">
        <v>29</v>
      </c>
      <c r="B10174" s="33" t="s">
        <v>585</v>
      </c>
      <c r="C10174" s="34">
        <v>10</v>
      </c>
      <c r="D10174" s="33" t="s">
        <v>93</v>
      </c>
      <c r="E10174" s="33" t="s">
        <v>10367</v>
      </c>
      <c r="F10174" s="35">
        <v>14121700</v>
      </c>
      <c r="G10174" s="33" t="s">
        <v>15071</v>
      </c>
      <c r="H10174" s="33">
        <v>1</v>
      </c>
      <c r="I10174" s="33">
        <v>3</v>
      </c>
      <c r="J10174" s="36">
        <v>1</v>
      </c>
      <c r="K10174" s="37">
        <v>446548</v>
      </c>
      <c r="L10174" s="38" t="s">
        <v>15</v>
      </c>
      <c r="M10174" s="38" t="s">
        <v>13</v>
      </c>
    </row>
    <row r="10175" spans="1:13" s="39" customFormat="1" ht="12.75" x14ac:dyDescent="0.2">
      <c r="A10175" s="33" t="s">
        <v>29</v>
      </c>
      <c r="B10175" s="33" t="s">
        <v>585</v>
      </c>
      <c r="C10175" s="34">
        <v>10</v>
      </c>
      <c r="D10175" s="33" t="s">
        <v>93</v>
      </c>
      <c r="E10175" s="33" t="s">
        <v>10368</v>
      </c>
      <c r="F10175" s="35">
        <v>60131502</v>
      </c>
      <c r="G10175" s="33" t="s">
        <v>15071</v>
      </c>
      <c r="H10175" s="33">
        <v>3</v>
      </c>
      <c r="I10175" s="33">
        <v>4</v>
      </c>
      <c r="J10175" s="36">
        <v>20</v>
      </c>
      <c r="K10175" s="37">
        <v>755700</v>
      </c>
      <c r="L10175" s="38" t="s">
        <v>15</v>
      </c>
      <c r="M10175" s="38" t="s">
        <v>13</v>
      </c>
    </row>
    <row r="10176" spans="1:13" s="39" customFormat="1" ht="12.75" x14ac:dyDescent="0.2">
      <c r="A10176" s="33" t="s">
        <v>29</v>
      </c>
      <c r="B10176" s="33" t="s">
        <v>585</v>
      </c>
      <c r="C10176" s="34">
        <v>10</v>
      </c>
      <c r="D10176" s="33" t="s">
        <v>93</v>
      </c>
      <c r="E10176" s="33" t="s">
        <v>10369</v>
      </c>
      <c r="F10176" s="35">
        <v>60131500</v>
      </c>
      <c r="G10176" s="33" t="s">
        <v>15071</v>
      </c>
      <c r="H10176" s="33">
        <v>3</v>
      </c>
      <c r="I10176" s="33">
        <v>4</v>
      </c>
      <c r="J10176" s="36">
        <v>60</v>
      </c>
      <c r="K10176" s="37">
        <v>921360</v>
      </c>
      <c r="L10176" s="38" t="s">
        <v>15</v>
      </c>
      <c r="M10176" s="38" t="s">
        <v>13</v>
      </c>
    </row>
    <row r="10177" spans="1:13" s="39" customFormat="1" ht="12.75" x14ac:dyDescent="0.2">
      <c r="A10177" s="33" t="s">
        <v>29</v>
      </c>
      <c r="B10177" s="33" t="s">
        <v>585</v>
      </c>
      <c r="C10177" s="34">
        <v>10</v>
      </c>
      <c r="D10177" s="33" t="s">
        <v>93</v>
      </c>
      <c r="E10177" s="33" t="s">
        <v>10370</v>
      </c>
      <c r="F10177" s="35">
        <v>43223303</v>
      </c>
      <c r="G10177" s="33" t="s">
        <v>15071</v>
      </c>
      <c r="H10177" s="33">
        <v>1</v>
      </c>
      <c r="I10177" s="33">
        <v>3</v>
      </c>
      <c r="J10177" s="36">
        <v>300</v>
      </c>
      <c r="K10177" s="37">
        <v>664500</v>
      </c>
      <c r="L10177" s="38" t="s">
        <v>2369</v>
      </c>
      <c r="M10177" s="38" t="s">
        <v>13</v>
      </c>
    </row>
    <row r="10178" spans="1:13" s="39" customFormat="1" ht="12.75" x14ac:dyDescent="0.2">
      <c r="A10178" s="33" t="s">
        <v>29</v>
      </c>
      <c r="B10178" s="33" t="s">
        <v>585</v>
      </c>
      <c r="C10178" s="34">
        <v>10</v>
      </c>
      <c r="D10178" s="33" t="s">
        <v>93</v>
      </c>
      <c r="E10178" s="33" t="s">
        <v>10371</v>
      </c>
      <c r="F10178" s="35">
        <v>43223303</v>
      </c>
      <c r="G10178" s="33" t="s">
        <v>15071</v>
      </c>
      <c r="H10178" s="33">
        <v>1</v>
      </c>
      <c r="I10178" s="33">
        <v>3</v>
      </c>
      <c r="J10178" s="36">
        <v>300</v>
      </c>
      <c r="K10178" s="37">
        <v>702900</v>
      </c>
      <c r="L10178" s="38" t="s">
        <v>2369</v>
      </c>
      <c r="M10178" s="38" t="s">
        <v>13</v>
      </c>
    </row>
    <row r="10179" spans="1:13" s="39" customFormat="1" ht="12.75" x14ac:dyDescent="0.2">
      <c r="A10179" s="33" t="s">
        <v>29</v>
      </c>
      <c r="B10179" s="33" t="s">
        <v>585</v>
      </c>
      <c r="C10179" s="34">
        <v>10</v>
      </c>
      <c r="D10179" s="33" t="s">
        <v>93</v>
      </c>
      <c r="E10179" s="33" t="s">
        <v>10372</v>
      </c>
      <c r="F10179" s="35">
        <v>60131500</v>
      </c>
      <c r="G10179" s="33" t="s">
        <v>15071</v>
      </c>
      <c r="H10179" s="33">
        <v>3</v>
      </c>
      <c r="I10179" s="33">
        <v>4</v>
      </c>
      <c r="J10179" s="36">
        <v>2</v>
      </c>
      <c r="K10179" s="37">
        <v>290994</v>
      </c>
      <c r="L10179" s="38" t="s">
        <v>15</v>
      </c>
      <c r="M10179" s="38" t="s">
        <v>13</v>
      </c>
    </row>
    <row r="10180" spans="1:13" s="39" customFormat="1" ht="12.75" x14ac:dyDescent="0.2">
      <c r="A10180" s="33" t="s">
        <v>29</v>
      </c>
      <c r="B10180" s="33" t="s">
        <v>585</v>
      </c>
      <c r="C10180" s="34">
        <v>10</v>
      </c>
      <c r="D10180" s="33" t="s">
        <v>93</v>
      </c>
      <c r="E10180" s="33" t="s">
        <v>10373</v>
      </c>
      <c r="F10180" s="35">
        <v>60131500</v>
      </c>
      <c r="G10180" s="33" t="s">
        <v>15071</v>
      </c>
      <c r="H10180" s="33">
        <v>3</v>
      </c>
      <c r="I10180" s="33">
        <v>4</v>
      </c>
      <c r="J10180" s="36">
        <v>2</v>
      </c>
      <c r="K10180" s="37">
        <v>400504</v>
      </c>
      <c r="L10180" s="38" t="s">
        <v>15</v>
      </c>
      <c r="M10180" s="38" t="s">
        <v>13</v>
      </c>
    </row>
    <row r="10181" spans="1:13" s="39" customFormat="1" ht="12.75" x14ac:dyDescent="0.2">
      <c r="A10181" s="33" t="s">
        <v>29</v>
      </c>
      <c r="B10181" s="33" t="s">
        <v>585</v>
      </c>
      <c r="C10181" s="34">
        <v>10</v>
      </c>
      <c r="D10181" s="33" t="s">
        <v>93</v>
      </c>
      <c r="E10181" s="33" t="s">
        <v>10374</v>
      </c>
      <c r="F10181" s="35">
        <v>60131502</v>
      </c>
      <c r="G10181" s="33" t="s">
        <v>15071</v>
      </c>
      <c r="H10181" s="33">
        <v>3</v>
      </c>
      <c r="I10181" s="33">
        <v>4</v>
      </c>
      <c r="J10181" s="36">
        <v>40</v>
      </c>
      <c r="K10181" s="37">
        <v>863120</v>
      </c>
      <c r="L10181" s="38" t="s">
        <v>15</v>
      </c>
      <c r="M10181" s="38" t="s">
        <v>13</v>
      </c>
    </row>
    <row r="10182" spans="1:13" s="39" customFormat="1" ht="12.75" x14ac:dyDescent="0.2">
      <c r="A10182" s="33" t="s">
        <v>29</v>
      </c>
      <c r="B10182" s="33" t="s">
        <v>585</v>
      </c>
      <c r="C10182" s="34">
        <v>10</v>
      </c>
      <c r="D10182" s="33" t="s">
        <v>93</v>
      </c>
      <c r="E10182" s="33" t="s">
        <v>10375</v>
      </c>
      <c r="F10182" s="35">
        <v>55121715</v>
      </c>
      <c r="G10182" s="33" t="s">
        <v>15071</v>
      </c>
      <c r="H10182" s="33">
        <v>3</v>
      </c>
      <c r="I10182" s="33">
        <v>3</v>
      </c>
      <c r="J10182" s="36">
        <v>1</v>
      </c>
      <c r="K10182" s="37">
        <v>212749</v>
      </c>
      <c r="L10182" s="38" t="s">
        <v>15</v>
      </c>
      <c r="M10182" s="38" t="s">
        <v>13</v>
      </c>
    </row>
    <row r="10183" spans="1:13" s="39" customFormat="1" ht="12.75" x14ac:dyDescent="0.2">
      <c r="A10183" s="33" t="s">
        <v>29</v>
      </c>
      <c r="B10183" s="33" t="s">
        <v>585</v>
      </c>
      <c r="C10183" s="34">
        <v>10</v>
      </c>
      <c r="D10183" s="33" t="s">
        <v>93</v>
      </c>
      <c r="E10183" s="33" t="s">
        <v>10376</v>
      </c>
      <c r="F10183" s="35">
        <v>60131500</v>
      </c>
      <c r="G10183" s="33" t="s">
        <v>15071</v>
      </c>
      <c r="H10183" s="33">
        <v>3</v>
      </c>
      <c r="I10183" s="33">
        <v>4</v>
      </c>
      <c r="J10183" s="36">
        <v>12</v>
      </c>
      <c r="K10183" s="37">
        <v>525744</v>
      </c>
      <c r="L10183" s="38" t="s">
        <v>15</v>
      </c>
      <c r="M10183" s="38" t="s">
        <v>13</v>
      </c>
    </row>
    <row r="10184" spans="1:13" s="39" customFormat="1" ht="12.75" x14ac:dyDescent="0.2">
      <c r="A10184" s="33" t="s">
        <v>29</v>
      </c>
      <c r="B10184" s="33" t="s">
        <v>585</v>
      </c>
      <c r="C10184" s="34">
        <v>10</v>
      </c>
      <c r="D10184" s="33" t="s">
        <v>93</v>
      </c>
      <c r="E10184" s="33" t="s">
        <v>10377</v>
      </c>
      <c r="F10184" s="35">
        <v>60131509</v>
      </c>
      <c r="G10184" s="33" t="s">
        <v>15071</v>
      </c>
      <c r="H10184" s="33">
        <v>3</v>
      </c>
      <c r="I10184" s="33">
        <v>4</v>
      </c>
      <c r="J10184" s="36">
        <v>2</v>
      </c>
      <c r="K10184" s="37">
        <v>1095494</v>
      </c>
      <c r="L10184" s="38" t="s">
        <v>15</v>
      </c>
      <c r="M10184" s="38" t="s">
        <v>13</v>
      </c>
    </row>
    <row r="10185" spans="1:13" s="39" customFormat="1" ht="12.75" x14ac:dyDescent="0.2">
      <c r="A10185" s="33" t="s">
        <v>29</v>
      </c>
      <c r="B10185" s="33" t="s">
        <v>585</v>
      </c>
      <c r="C10185" s="34">
        <v>10</v>
      </c>
      <c r="D10185" s="33" t="s">
        <v>93</v>
      </c>
      <c r="E10185" s="33" t="s">
        <v>10378</v>
      </c>
      <c r="F10185" s="35">
        <v>55121715</v>
      </c>
      <c r="G10185" s="33" t="s">
        <v>15071</v>
      </c>
      <c r="H10185" s="33">
        <v>3</v>
      </c>
      <c r="I10185" s="33">
        <v>3</v>
      </c>
      <c r="J10185" s="36">
        <v>7</v>
      </c>
      <c r="K10185" s="37">
        <v>755699</v>
      </c>
      <c r="L10185" s="38" t="s">
        <v>15</v>
      </c>
      <c r="M10185" s="38" t="s">
        <v>13</v>
      </c>
    </row>
    <row r="10186" spans="1:13" s="39" customFormat="1" ht="12.75" x14ac:dyDescent="0.2">
      <c r="A10186" s="33" t="s">
        <v>29</v>
      </c>
      <c r="B10186" s="33" t="s">
        <v>585</v>
      </c>
      <c r="C10186" s="34">
        <v>10</v>
      </c>
      <c r="D10186" s="33" t="s">
        <v>93</v>
      </c>
      <c r="E10186" s="33" t="s">
        <v>10379</v>
      </c>
      <c r="F10186" s="35">
        <v>60131502</v>
      </c>
      <c r="G10186" s="33" t="s">
        <v>15071</v>
      </c>
      <c r="H10186" s="33">
        <v>3</v>
      </c>
      <c r="I10186" s="33">
        <v>4</v>
      </c>
      <c r="J10186" s="36">
        <v>80</v>
      </c>
      <c r="K10186" s="37">
        <v>1256240</v>
      </c>
      <c r="L10186" s="38" t="s">
        <v>15</v>
      </c>
      <c r="M10186" s="38" t="s">
        <v>13</v>
      </c>
    </row>
    <row r="10187" spans="1:13" s="39" customFormat="1" ht="12.75" x14ac:dyDescent="0.2">
      <c r="A10187" s="33" t="s">
        <v>29</v>
      </c>
      <c r="B10187" s="33" t="s">
        <v>585</v>
      </c>
      <c r="C10187" s="34">
        <v>10</v>
      </c>
      <c r="D10187" s="33" t="s">
        <v>93</v>
      </c>
      <c r="E10187" s="33" t="s">
        <v>10380</v>
      </c>
      <c r="F10187" s="35">
        <v>55121905</v>
      </c>
      <c r="G10187" s="33" t="s">
        <v>15071</v>
      </c>
      <c r="H10187" s="33">
        <v>3</v>
      </c>
      <c r="I10187" s="33">
        <v>3</v>
      </c>
      <c r="J10187" s="36">
        <v>8</v>
      </c>
      <c r="K10187" s="37">
        <v>863656</v>
      </c>
      <c r="L10187" s="38" t="s">
        <v>15</v>
      </c>
      <c r="M10187" s="38" t="s">
        <v>13</v>
      </c>
    </row>
    <row r="10188" spans="1:13" s="39" customFormat="1" ht="12.75" x14ac:dyDescent="0.2">
      <c r="A10188" s="33" t="s">
        <v>29</v>
      </c>
      <c r="B10188" s="33" t="s">
        <v>585</v>
      </c>
      <c r="C10188" s="34">
        <v>10</v>
      </c>
      <c r="D10188" s="33" t="s">
        <v>93</v>
      </c>
      <c r="E10188" s="33" t="s">
        <v>10381</v>
      </c>
      <c r="F10188" s="35">
        <v>60131502</v>
      </c>
      <c r="G10188" s="33" t="s">
        <v>15071</v>
      </c>
      <c r="H10188" s="33">
        <v>3</v>
      </c>
      <c r="I10188" s="33">
        <v>4</v>
      </c>
      <c r="J10188" s="36">
        <v>120</v>
      </c>
      <c r="K10188" s="37">
        <v>1556520</v>
      </c>
      <c r="L10188" s="38" t="s">
        <v>15</v>
      </c>
      <c r="M10188" s="38" t="s">
        <v>13</v>
      </c>
    </row>
    <row r="10189" spans="1:13" s="39" customFormat="1" ht="12.75" x14ac:dyDescent="0.2">
      <c r="A10189" s="33" t="s">
        <v>29</v>
      </c>
      <c r="B10189" s="33" t="s">
        <v>585</v>
      </c>
      <c r="C10189" s="34">
        <v>10</v>
      </c>
      <c r="D10189" s="33" t="s">
        <v>93</v>
      </c>
      <c r="E10189" s="33" t="s">
        <v>10382</v>
      </c>
      <c r="F10189" s="35">
        <v>55121715</v>
      </c>
      <c r="G10189" s="33" t="s">
        <v>15071</v>
      </c>
      <c r="H10189" s="33">
        <v>3</v>
      </c>
      <c r="I10189" s="33">
        <v>3</v>
      </c>
      <c r="J10189" s="36">
        <v>6</v>
      </c>
      <c r="K10189" s="37">
        <v>1187526</v>
      </c>
      <c r="L10189" s="38" t="s">
        <v>15</v>
      </c>
      <c r="M10189" s="38" t="s">
        <v>13</v>
      </c>
    </row>
    <row r="10190" spans="1:13" s="39" customFormat="1" ht="12.75" x14ac:dyDescent="0.2">
      <c r="A10190" s="33" t="s">
        <v>29</v>
      </c>
      <c r="B10190" s="33" t="s">
        <v>585</v>
      </c>
      <c r="C10190" s="34">
        <v>10</v>
      </c>
      <c r="D10190" s="33" t="s">
        <v>93</v>
      </c>
      <c r="E10190" s="33" t="s">
        <v>10383</v>
      </c>
      <c r="F10190" s="35">
        <v>55121715</v>
      </c>
      <c r="G10190" s="33" t="s">
        <v>15071</v>
      </c>
      <c r="H10190" s="33">
        <v>3</v>
      </c>
      <c r="I10190" s="33">
        <v>3</v>
      </c>
      <c r="J10190" s="36">
        <v>3</v>
      </c>
      <c r="K10190" s="37">
        <v>1686825</v>
      </c>
      <c r="L10190" s="38" t="s">
        <v>15</v>
      </c>
      <c r="M10190" s="38" t="s">
        <v>13</v>
      </c>
    </row>
    <row r="10191" spans="1:13" s="39" customFormat="1" ht="12.75" x14ac:dyDescent="0.2">
      <c r="A10191" s="33" t="s">
        <v>29</v>
      </c>
      <c r="B10191" s="33" t="s">
        <v>585</v>
      </c>
      <c r="C10191" s="34">
        <v>10</v>
      </c>
      <c r="D10191" s="33" t="s">
        <v>93</v>
      </c>
      <c r="E10191" s="33" t="s">
        <v>10384</v>
      </c>
      <c r="F10191" s="35">
        <v>60131502</v>
      </c>
      <c r="G10191" s="33" t="s">
        <v>15071</v>
      </c>
      <c r="H10191" s="33">
        <v>3</v>
      </c>
      <c r="I10191" s="33">
        <v>4</v>
      </c>
      <c r="J10191" s="36">
        <v>90</v>
      </c>
      <c r="K10191" s="37">
        <v>1871460</v>
      </c>
      <c r="L10191" s="38" t="s">
        <v>15</v>
      </c>
      <c r="M10191" s="38" t="s">
        <v>13</v>
      </c>
    </row>
    <row r="10192" spans="1:13" s="39" customFormat="1" ht="12.75" x14ac:dyDescent="0.2">
      <c r="A10192" s="33" t="s">
        <v>29</v>
      </c>
      <c r="B10192" s="33" t="s">
        <v>585</v>
      </c>
      <c r="C10192" s="34">
        <v>10</v>
      </c>
      <c r="D10192" s="33" t="s">
        <v>93</v>
      </c>
      <c r="E10192" s="33" t="s">
        <v>10385</v>
      </c>
      <c r="F10192" s="35">
        <v>60131502</v>
      </c>
      <c r="G10192" s="33" t="s">
        <v>15071</v>
      </c>
      <c r="H10192" s="33">
        <v>3</v>
      </c>
      <c r="I10192" s="33">
        <v>4</v>
      </c>
      <c r="J10192" s="36">
        <v>160</v>
      </c>
      <c r="K10192" s="37">
        <v>2075360</v>
      </c>
      <c r="L10192" s="38" t="s">
        <v>15</v>
      </c>
      <c r="M10192" s="38" t="s">
        <v>13</v>
      </c>
    </row>
    <row r="10193" spans="1:13" s="39" customFormat="1" ht="12.75" x14ac:dyDescent="0.2">
      <c r="A10193" s="33" t="s">
        <v>29</v>
      </c>
      <c r="B10193" s="33" t="s">
        <v>585</v>
      </c>
      <c r="C10193" s="34">
        <v>10</v>
      </c>
      <c r="D10193" s="33" t="s">
        <v>93</v>
      </c>
      <c r="E10193" s="33" t="s">
        <v>10386</v>
      </c>
      <c r="F10193" s="35">
        <v>55121715</v>
      </c>
      <c r="G10193" s="33" t="s">
        <v>15071</v>
      </c>
      <c r="H10193" s="33">
        <v>3</v>
      </c>
      <c r="I10193" s="33">
        <v>3</v>
      </c>
      <c r="J10193" s="36">
        <v>1</v>
      </c>
      <c r="K10193" s="37">
        <v>1304478</v>
      </c>
      <c r="L10193" s="38" t="s">
        <v>15</v>
      </c>
      <c r="M10193" s="38" t="s">
        <v>13</v>
      </c>
    </row>
    <row r="10194" spans="1:13" s="39" customFormat="1" ht="12.75" x14ac:dyDescent="0.2">
      <c r="A10194" s="33" t="s">
        <v>29</v>
      </c>
      <c r="B10194" s="33" t="s">
        <v>585</v>
      </c>
      <c r="C10194" s="34">
        <v>10</v>
      </c>
      <c r="D10194" s="33" t="s">
        <v>93</v>
      </c>
      <c r="E10194" s="33" t="s">
        <v>10387</v>
      </c>
      <c r="F10194" s="35">
        <v>55121715</v>
      </c>
      <c r="G10194" s="33" t="s">
        <v>15071</v>
      </c>
      <c r="H10194" s="33">
        <v>3</v>
      </c>
      <c r="I10194" s="33">
        <v>3</v>
      </c>
      <c r="J10194" s="36">
        <v>6</v>
      </c>
      <c r="K10194" s="37">
        <v>1349460</v>
      </c>
      <c r="L10194" s="38" t="s">
        <v>15</v>
      </c>
      <c r="M10194" s="38" t="s">
        <v>13</v>
      </c>
    </row>
    <row r="10195" spans="1:13" s="39" customFormat="1" ht="12.75" x14ac:dyDescent="0.2">
      <c r="A10195" s="33" t="s">
        <v>29</v>
      </c>
      <c r="B10195" s="33" t="s">
        <v>585</v>
      </c>
      <c r="C10195" s="34">
        <v>10</v>
      </c>
      <c r="D10195" s="33" t="s">
        <v>93</v>
      </c>
      <c r="E10195" s="33" t="s">
        <v>10388</v>
      </c>
      <c r="F10195" s="35">
        <v>55121715</v>
      </c>
      <c r="G10195" s="33" t="s">
        <v>15071</v>
      </c>
      <c r="H10195" s="33">
        <v>3</v>
      </c>
      <c r="I10195" s="33">
        <v>3</v>
      </c>
      <c r="J10195" s="36">
        <v>2</v>
      </c>
      <c r="K10195" s="37">
        <v>1439424</v>
      </c>
      <c r="L10195" s="38" t="s">
        <v>15</v>
      </c>
      <c r="M10195" s="38" t="s">
        <v>13</v>
      </c>
    </row>
    <row r="10196" spans="1:13" s="39" customFormat="1" ht="12.75" x14ac:dyDescent="0.2">
      <c r="A10196" s="33" t="s">
        <v>29</v>
      </c>
      <c r="B10196" s="33" t="s">
        <v>585</v>
      </c>
      <c r="C10196" s="34">
        <v>10</v>
      </c>
      <c r="D10196" s="33" t="s">
        <v>93</v>
      </c>
      <c r="E10196" s="33" t="s">
        <v>10389</v>
      </c>
      <c r="F10196" s="35">
        <v>44103100</v>
      </c>
      <c r="G10196" s="33" t="s">
        <v>15071</v>
      </c>
      <c r="H10196" s="33">
        <v>1</v>
      </c>
      <c r="I10196" s="33">
        <v>3</v>
      </c>
      <c r="J10196" s="36">
        <v>4</v>
      </c>
      <c r="K10196" s="37">
        <v>1792896</v>
      </c>
      <c r="L10196" s="38" t="s">
        <v>15</v>
      </c>
      <c r="M10196" s="38" t="s">
        <v>13</v>
      </c>
    </row>
    <row r="10197" spans="1:13" s="39" customFormat="1" ht="12.75" x14ac:dyDescent="0.2">
      <c r="A10197" s="33" t="s">
        <v>29</v>
      </c>
      <c r="B10197" s="33" t="s">
        <v>585</v>
      </c>
      <c r="C10197" s="34">
        <v>10</v>
      </c>
      <c r="D10197" s="33" t="s">
        <v>93</v>
      </c>
      <c r="E10197" s="33" t="s">
        <v>10390</v>
      </c>
      <c r="F10197" s="35">
        <v>39131709</v>
      </c>
      <c r="G10197" s="33" t="s">
        <v>15071</v>
      </c>
      <c r="H10197" s="33">
        <v>1</v>
      </c>
      <c r="I10197" s="33">
        <v>3</v>
      </c>
      <c r="J10197" s="36">
        <v>300</v>
      </c>
      <c r="K10197" s="37">
        <v>2168050</v>
      </c>
      <c r="L10197" s="38" t="s">
        <v>2369</v>
      </c>
      <c r="M10197" s="38" t="s">
        <v>13</v>
      </c>
    </row>
    <row r="10198" spans="1:13" s="39" customFormat="1" ht="12.75" x14ac:dyDescent="0.2">
      <c r="A10198" s="33" t="s">
        <v>29</v>
      </c>
      <c r="B10198" s="33" t="s">
        <v>585</v>
      </c>
      <c r="C10198" s="34">
        <v>10</v>
      </c>
      <c r="D10198" s="33" t="s">
        <v>93</v>
      </c>
      <c r="E10198" s="33" t="s">
        <v>10391</v>
      </c>
      <c r="F10198" s="35">
        <v>24141706</v>
      </c>
      <c r="G10198" s="33" t="s">
        <v>15071</v>
      </c>
      <c r="H10198" s="33">
        <v>2</v>
      </c>
      <c r="I10198" s="33">
        <v>4</v>
      </c>
      <c r="J10198" s="36">
        <v>50</v>
      </c>
      <c r="K10198" s="37">
        <v>2025728</v>
      </c>
      <c r="L10198" s="38" t="s">
        <v>15</v>
      </c>
      <c r="M10198" s="38" t="s">
        <v>13</v>
      </c>
    </row>
    <row r="10199" spans="1:13" s="39" customFormat="1" ht="12.75" x14ac:dyDescent="0.2">
      <c r="A10199" s="33" t="s">
        <v>29</v>
      </c>
      <c r="B10199" s="33" t="s">
        <v>585</v>
      </c>
      <c r="C10199" s="34">
        <v>10</v>
      </c>
      <c r="D10199" s="33" t="s">
        <v>93</v>
      </c>
      <c r="E10199" s="33" t="s">
        <v>10392</v>
      </c>
      <c r="F10199" s="35">
        <v>44103101</v>
      </c>
      <c r="G10199" s="33" t="s">
        <v>15071</v>
      </c>
      <c r="H10199" s="33">
        <v>1</v>
      </c>
      <c r="I10199" s="33">
        <v>3</v>
      </c>
      <c r="J10199" s="36">
        <v>4</v>
      </c>
      <c r="K10199" s="37">
        <v>2588008</v>
      </c>
      <c r="L10199" s="38" t="s">
        <v>15</v>
      </c>
      <c r="M10199" s="38" t="s">
        <v>13</v>
      </c>
    </row>
    <row r="10200" spans="1:13" s="39" customFormat="1" ht="12.75" x14ac:dyDescent="0.2">
      <c r="A10200" s="33" t="s">
        <v>29</v>
      </c>
      <c r="B10200" s="33" t="s">
        <v>585</v>
      </c>
      <c r="C10200" s="34">
        <v>10</v>
      </c>
      <c r="D10200" s="33" t="s">
        <v>93</v>
      </c>
      <c r="E10200" s="33" t="s">
        <v>10393</v>
      </c>
      <c r="F10200" s="35">
        <v>55121905</v>
      </c>
      <c r="G10200" s="33" t="s">
        <v>15071</v>
      </c>
      <c r="H10200" s="33">
        <v>3</v>
      </c>
      <c r="I10200" s="33">
        <v>3</v>
      </c>
      <c r="J10200" s="36">
        <v>12</v>
      </c>
      <c r="K10200" s="37">
        <v>2590968</v>
      </c>
      <c r="L10200" s="38" t="s">
        <v>15</v>
      </c>
      <c r="M10200" s="38" t="s">
        <v>13</v>
      </c>
    </row>
    <row r="10201" spans="1:13" s="39" customFormat="1" ht="12.75" x14ac:dyDescent="0.2">
      <c r="A10201" s="33" t="s">
        <v>29</v>
      </c>
      <c r="B10201" s="33" t="s">
        <v>585</v>
      </c>
      <c r="C10201" s="34">
        <v>10</v>
      </c>
      <c r="D10201" s="33" t="s">
        <v>93</v>
      </c>
      <c r="E10201" s="33" t="s">
        <v>10394</v>
      </c>
      <c r="F10201" s="35">
        <v>55121715</v>
      </c>
      <c r="G10201" s="33" t="s">
        <v>15071</v>
      </c>
      <c r="H10201" s="33">
        <v>3</v>
      </c>
      <c r="I10201" s="33">
        <v>3</v>
      </c>
      <c r="J10201" s="36">
        <v>2</v>
      </c>
      <c r="K10201" s="37">
        <v>3238704</v>
      </c>
      <c r="L10201" s="38" t="s">
        <v>15</v>
      </c>
      <c r="M10201" s="38" t="s">
        <v>13</v>
      </c>
    </row>
    <row r="10202" spans="1:13" s="39" customFormat="1" ht="12.75" x14ac:dyDescent="0.2">
      <c r="A10202" s="33" t="s">
        <v>29</v>
      </c>
      <c r="B10202" s="33" t="s">
        <v>585</v>
      </c>
      <c r="C10202" s="34">
        <v>10</v>
      </c>
      <c r="D10202" s="33" t="s">
        <v>93</v>
      </c>
      <c r="E10202" s="33" t="s">
        <v>10395</v>
      </c>
      <c r="F10202" s="35">
        <v>31151504</v>
      </c>
      <c r="G10202" s="33" t="s">
        <v>15071</v>
      </c>
      <c r="H10202" s="33">
        <v>2</v>
      </c>
      <c r="I10202" s="33">
        <v>4</v>
      </c>
      <c r="J10202" s="36">
        <v>15</v>
      </c>
      <c r="K10202" s="37">
        <v>4037040</v>
      </c>
      <c r="L10202" s="38" t="s">
        <v>15</v>
      </c>
      <c r="M10202" s="38" t="s">
        <v>13</v>
      </c>
    </row>
    <row r="10203" spans="1:13" s="39" customFormat="1" ht="12.75" x14ac:dyDescent="0.2">
      <c r="A10203" s="33" t="s">
        <v>29</v>
      </c>
      <c r="B10203" s="33" t="s">
        <v>585</v>
      </c>
      <c r="C10203" s="34">
        <v>10</v>
      </c>
      <c r="D10203" s="33" t="s">
        <v>93</v>
      </c>
      <c r="E10203" s="33" t="s">
        <v>14399</v>
      </c>
      <c r="F10203" s="35">
        <v>32101617</v>
      </c>
      <c r="G10203" s="33" t="s">
        <v>15071</v>
      </c>
      <c r="H10203" s="33">
        <v>1</v>
      </c>
      <c r="I10203" s="33">
        <v>3</v>
      </c>
      <c r="J10203" s="36">
        <v>600</v>
      </c>
      <c r="K10203" s="37">
        <v>3922800</v>
      </c>
      <c r="L10203" s="38" t="s">
        <v>15</v>
      </c>
      <c r="M10203" s="38" t="s">
        <v>13</v>
      </c>
    </row>
    <row r="10204" spans="1:13" s="39" customFormat="1" ht="12.75" x14ac:dyDescent="0.2">
      <c r="A10204" s="33" t="s">
        <v>29</v>
      </c>
      <c r="B10204" s="33" t="s">
        <v>585</v>
      </c>
      <c r="C10204" s="34">
        <v>10</v>
      </c>
      <c r="D10204" s="33" t="s">
        <v>93</v>
      </c>
      <c r="E10204" s="33" t="s">
        <v>10396</v>
      </c>
      <c r="F10204" s="35">
        <v>55121714</v>
      </c>
      <c r="G10204" s="33" t="s">
        <v>15071</v>
      </c>
      <c r="H10204" s="33">
        <v>3</v>
      </c>
      <c r="I10204" s="33">
        <v>3</v>
      </c>
      <c r="J10204" s="36">
        <v>120</v>
      </c>
      <c r="K10204" s="37">
        <v>12954840</v>
      </c>
      <c r="L10204" s="38" t="s">
        <v>15</v>
      </c>
      <c r="M10204" s="38" t="s">
        <v>13</v>
      </c>
    </row>
    <row r="10205" spans="1:13" s="39" customFormat="1" ht="12.75" x14ac:dyDescent="0.2">
      <c r="A10205" s="33" t="s">
        <v>29</v>
      </c>
      <c r="B10205" s="33" t="s">
        <v>585</v>
      </c>
      <c r="C10205" s="34">
        <v>10</v>
      </c>
      <c r="D10205" s="33" t="s">
        <v>93</v>
      </c>
      <c r="E10205" s="33" t="s">
        <v>10397</v>
      </c>
      <c r="F10205" s="35">
        <v>55121715</v>
      </c>
      <c r="G10205" s="33" t="s">
        <v>15071</v>
      </c>
      <c r="H10205" s="33">
        <v>3</v>
      </c>
      <c r="I10205" s="33">
        <v>9</v>
      </c>
      <c r="J10205" s="36">
        <v>1</v>
      </c>
      <c r="K10205" s="37">
        <v>3960000</v>
      </c>
      <c r="L10205" s="38" t="s">
        <v>12</v>
      </c>
      <c r="M10205" s="38" t="s">
        <v>13</v>
      </c>
    </row>
    <row r="10206" spans="1:13" s="39" customFormat="1" ht="12.75" x14ac:dyDescent="0.2">
      <c r="A10206" s="33" t="s">
        <v>29</v>
      </c>
      <c r="B10206" s="33" t="s">
        <v>585</v>
      </c>
      <c r="C10206" s="34">
        <v>10</v>
      </c>
      <c r="D10206" s="33" t="s">
        <v>93</v>
      </c>
      <c r="E10206" s="33" t="s">
        <v>10398</v>
      </c>
      <c r="F10206" s="35">
        <v>24111503</v>
      </c>
      <c r="G10206" s="33" t="s">
        <v>467</v>
      </c>
      <c r="H10206" s="33">
        <v>2</v>
      </c>
      <c r="I10206" s="33">
        <v>7</v>
      </c>
      <c r="J10206" s="36">
        <v>30</v>
      </c>
      <c r="K10206" s="37">
        <v>1677900</v>
      </c>
      <c r="L10206" s="38" t="s">
        <v>15</v>
      </c>
      <c r="M10206" s="38" t="s">
        <v>13</v>
      </c>
    </row>
    <row r="10207" spans="1:13" s="39" customFormat="1" ht="12.75" x14ac:dyDescent="0.2">
      <c r="A10207" s="33" t="s">
        <v>29</v>
      </c>
      <c r="B10207" s="33" t="s">
        <v>585</v>
      </c>
      <c r="C10207" s="34">
        <v>10</v>
      </c>
      <c r="D10207" s="33" t="s">
        <v>93</v>
      </c>
      <c r="E10207" s="33" t="s">
        <v>10399</v>
      </c>
      <c r="F10207" s="35">
        <v>24111503</v>
      </c>
      <c r="G10207" s="33" t="s">
        <v>467</v>
      </c>
      <c r="H10207" s="33">
        <v>2</v>
      </c>
      <c r="I10207" s="33">
        <v>7</v>
      </c>
      <c r="J10207" s="36">
        <v>30</v>
      </c>
      <c r="K10207" s="37">
        <v>1570800</v>
      </c>
      <c r="L10207" s="38" t="s">
        <v>15</v>
      </c>
      <c r="M10207" s="38" t="s">
        <v>13</v>
      </c>
    </row>
    <row r="10208" spans="1:13" s="39" customFormat="1" ht="12.75" x14ac:dyDescent="0.2">
      <c r="A10208" s="33" t="s">
        <v>29</v>
      </c>
      <c r="B10208" s="33" t="s">
        <v>585</v>
      </c>
      <c r="C10208" s="34">
        <v>10</v>
      </c>
      <c r="D10208" s="33" t="s">
        <v>93</v>
      </c>
      <c r="E10208" s="33" t="s">
        <v>10400</v>
      </c>
      <c r="F10208" s="35">
        <v>53131608</v>
      </c>
      <c r="G10208" s="33" t="s">
        <v>467</v>
      </c>
      <c r="H10208" s="33">
        <v>2</v>
      </c>
      <c r="I10208" s="33">
        <v>7</v>
      </c>
      <c r="J10208" s="36">
        <v>6</v>
      </c>
      <c r="K10208" s="37">
        <v>214200</v>
      </c>
      <c r="L10208" s="38" t="s">
        <v>15</v>
      </c>
      <c r="M10208" s="38" t="s">
        <v>13</v>
      </c>
    </row>
    <row r="10209" spans="1:13" s="39" customFormat="1" ht="12.75" x14ac:dyDescent="0.2">
      <c r="A10209" s="33" t="s">
        <v>29</v>
      </c>
      <c r="B10209" s="33" t="s">
        <v>585</v>
      </c>
      <c r="C10209" s="34">
        <v>10</v>
      </c>
      <c r="D10209" s="33" t="s">
        <v>93</v>
      </c>
      <c r="E10209" s="33" t="s">
        <v>10401</v>
      </c>
      <c r="F10209" s="35">
        <v>24111503</v>
      </c>
      <c r="G10209" s="33" t="s">
        <v>467</v>
      </c>
      <c r="H10209" s="33">
        <v>2</v>
      </c>
      <c r="I10209" s="33">
        <v>7</v>
      </c>
      <c r="J10209" s="36">
        <v>30</v>
      </c>
      <c r="K10209" s="37">
        <v>1499400</v>
      </c>
      <c r="L10209" s="38" t="s">
        <v>15</v>
      </c>
      <c r="M10209" s="38" t="s">
        <v>13</v>
      </c>
    </row>
    <row r="10210" spans="1:13" s="39" customFormat="1" ht="12.75" x14ac:dyDescent="0.2">
      <c r="A10210" s="33" t="s">
        <v>29</v>
      </c>
      <c r="B10210" s="33" t="s">
        <v>585</v>
      </c>
      <c r="C10210" s="34">
        <v>10</v>
      </c>
      <c r="D10210" s="33" t="s">
        <v>93</v>
      </c>
      <c r="E10210" s="33" t="s">
        <v>10402</v>
      </c>
      <c r="F10210" s="35">
        <v>24111503</v>
      </c>
      <c r="G10210" s="33" t="s">
        <v>467</v>
      </c>
      <c r="H10210" s="33">
        <v>2</v>
      </c>
      <c r="I10210" s="33">
        <v>7</v>
      </c>
      <c r="J10210" s="36">
        <v>30</v>
      </c>
      <c r="K10210" s="37">
        <v>1285200</v>
      </c>
      <c r="L10210" s="38" t="s">
        <v>15</v>
      </c>
      <c r="M10210" s="38" t="s">
        <v>13</v>
      </c>
    </row>
    <row r="10211" spans="1:13" s="39" customFormat="1" ht="12.75" x14ac:dyDescent="0.2">
      <c r="A10211" s="33" t="s">
        <v>29</v>
      </c>
      <c r="B10211" s="33" t="s">
        <v>585</v>
      </c>
      <c r="C10211" s="34">
        <v>10</v>
      </c>
      <c r="D10211" s="33" t="s">
        <v>93</v>
      </c>
      <c r="E10211" s="33" t="s">
        <v>10403</v>
      </c>
      <c r="F10211" s="35">
        <v>24111503</v>
      </c>
      <c r="G10211" s="33" t="s">
        <v>467</v>
      </c>
      <c r="H10211" s="33">
        <v>2</v>
      </c>
      <c r="I10211" s="33">
        <v>7</v>
      </c>
      <c r="J10211" s="36">
        <v>30</v>
      </c>
      <c r="K10211" s="37">
        <v>928200</v>
      </c>
      <c r="L10211" s="38" t="s">
        <v>15</v>
      </c>
      <c r="M10211" s="38" t="s">
        <v>13</v>
      </c>
    </row>
    <row r="10212" spans="1:13" s="39" customFormat="1" ht="12.75" x14ac:dyDescent="0.2">
      <c r="A10212" s="33" t="s">
        <v>29</v>
      </c>
      <c r="B10212" s="33" t="s">
        <v>585</v>
      </c>
      <c r="C10212" s="34">
        <v>10</v>
      </c>
      <c r="D10212" s="33" t="s">
        <v>93</v>
      </c>
      <c r="E10212" s="33" t="s">
        <v>10404</v>
      </c>
      <c r="F10212" s="35">
        <v>24111503</v>
      </c>
      <c r="G10212" s="33" t="s">
        <v>467</v>
      </c>
      <c r="H10212" s="33">
        <v>2</v>
      </c>
      <c r="I10212" s="33">
        <v>7</v>
      </c>
      <c r="J10212" s="36">
        <v>100</v>
      </c>
      <c r="K10212" s="37">
        <v>1058000</v>
      </c>
      <c r="L10212" s="38" t="s">
        <v>15</v>
      </c>
      <c r="M10212" s="38" t="s">
        <v>13</v>
      </c>
    </row>
    <row r="10213" spans="1:13" s="39" customFormat="1" ht="12.75" x14ac:dyDescent="0.2">
      <c r="A10213" s="33" t="s">
        <v>29</v>
      </c>
      <c r="B10213" s="33" t="s">
        <v>585</v>
      </c>
      <c r="C10213" s="34">
        <v>10</v>
      </c>
      <c r="D10213" s="33" t="s">
        <v>93</v>
      </c>
      <c r="E10213" s="33" t="s">
        <v>10405</v>
      </c>
      <c r="F10213" s="35">
        <v>31151702</v>
      </c>
      <c r="G10213" s="33" t="s">
        <v>467</v>
      </c>
      <c r="H10213" s="33">
        <v>2</v>
      </c>
      <c r="I10213" s="33">
        <v>7</v>
      </c>
      <c r="J10213" s="36">
        <v>1</v>
      </c>
      <c r="K10213" s="37">
        <v>154700</v>
      </c>
      <c r="L10213" s="38" t="s">
        <v>15</v>
      </c>
      <c r="M10213" s="38" t="s">
        <v>13</v>
      </c>
    </row>
    <row r="10214" spans="1:13" s="39" customFormat="1" ht="12.75" x14ac:dyDescent="0.2">
      <c r="A10214" s="33" t="s">
        <v>29</v>
      </c>
      <c r="B10214" s="33" t="s">
        <v>585</v>
      </c>
      <c r="C10214" s="34">
        <v>10</v>
      </c>
      <c r="D10214" s="33" t="s">
        <v>93</v>
      </c>
      <c r="E10214" s="33" t="s">
        <v>10406</v>
      </c>
      <c r="F10214" s="35">
        <v>23232001</v>
      </c>
      <c r="G10214" s="33" t="s">
        <v>467</v>
      </c>
      <c r="H10214" s="33">
        <v>2</v>
      </c>
      <c r="I10214" s="33">
        <v>7</v>
      </c>
      <c r="J10214" s="36">
        <v>5</v>
      </c>
      <c r="K10214" s="37">
        <v>89250</v>
      </c>
      <c r="L10214" s="38" t="s">
        <v>15</v>
      </c>
      <c r="M10214" s="38" t="s">
        <v>13</v>
      </c>
    </row>
    <row r="10215" spans="1:13" s="39" customFormat="1" ht="12.75" x14ac:dyDescent="0.2">
      <c r="A10215" s="33" t="s">
        <v>29</v>
      </c>
      <c r="B10215" s="33" t="s">
        <v>585</v>
      </c>
      <c r="C10215" s="34">
        <v>10</v>
      </c>
      <c r="D10215" s="33" t="s">
        <v>93</v>
      </c>
      <c r="E10215" s="33" t="s">
        <v>10407</v>
      </c>
      <c r="F10215" s="35">
        <v>31201602</v>
      </c>
      <c r="G10215" s="33" t="s">
        <v>467</v>
      </c>
      <c r="H10215" s="33">
        <v>2</v>
      </c>
      <c r="I10215" s="33">
        <v>7</v>
      </c>
      <c r="J10215" s="36">
        <v>5</v>
      </c>
      <c r="K10215" s="37">
        <v>297500</v>
      </c>
      <c r="L10215" s="38" t="s">
        <v>2367</v>
      </c>
      <c r="M10215" s="38" t="s">
        <v>13</v>
      </c>
    </row>
    <row r="10216" spans="1:13" s="39" customFormat="1" ht="12.75" x14ac:dyDescent="0.2">
      <c r="A10216" s="33" t="s">
        <v>29</v>
      </c>
      <c r="B10216" s="33" t="s">
        <v>585</v>
      </c>
      <c r="C10216" s="34">
        <v>10</v>
      </c>
      <c r="D10216" s="33" t="s">
        <v>93</v>
      </c>
      <c r="E10216" s="33" t="s">
        <v>10408</v>
      </c>
      <c r="F10216" s="35">
        <v>20101805</v>
      </c>
      <c r="G10216" s="33" t="s">
        <v>467</v>
      </c>
      <c r="H10216" s="33">
        <v>2</v>
      </c>
      <c r="I10216" s="33">
        <v>7</v>
      </c>
      <c r="J10216" s="36">
        <v>5</v>
      </c>
      <c r="K10216" s="37">
        <v>1190000</v>
      </c>
      <c r="L10216" s="38" t="s">
        <v>2369</v>
      </c>
      <c r="M10216" s="38" t="s">
        <v>13</v>
      </c>
    </row>
    <row r="10217" spans="1:13" s="39" customFormat="1" ht="12.75" x14ac:dyDescent="0.2">
      <c r="A10217" s="33" t="s">
        <v>29</v>
      </c>
      <c r="B10217" s="33" t="s">
        <v>585</v>
      </c>
      <c r="C10217" s="34">
        <v>10</v>
      </c>
      <c r="D10217" s="33" t="s">
        <v>93</v>
      </c>
      <c r="E10217" s="33" t="s">
        <v>10409</v>
      </c>
      <c r="F10217" s="35">
        <v>20101805</v>
      </c>
      <c r="G10217" s="33" t="s">
        <v>467</v>
      </c>
      <c r="H10217" s="33">
        <v>2</v>
      </c>
      <c r="I10217" s="33">
        <v>7</v>
      </c>
      <c r="J10217" s="36">
        <v>4</v>
      </c>
      <c r="K10217" s="37">
        <v>476000</v>
      </c>
      <c r="L10217" s="38" t="s">
        <v>15</v>
      </c>
      <c r="M10217" s="38" t="s">
        <v>13</v>
      </c>
    </row>
    <row r="10218" spans="1:13" s="39" customFormat="1" ht="12.75" x14ac:dyDescent="0.2">
      <c r="A10218" s="33" t="s">
        <v>29</v>
      </c>
      <c r="B10218" s="33" t="s">
        <v>585</v>
      </c>
      <c r="C10218" s="34">
        <v>10</v>
      </c>
      <c r="D10218" s="33" t="s">
        <v>93</v>
      </c>
      <c r="E10218" s="33" t="s">
        <v>10410</v>
      </c>
      <c r="F10218" s="35">
        <v>12171703</v>
      </c>
      <c r="G10218" s="33" t="s">
        <v>467</v>
      </c>
      <c r="H10218" s="33">
        <v>2</v>
      </c>
      <c r="I10218" s="33">
        <v>7</v>
      </c>
      <c r="J10218" s="36">
        <v>34</v>
      </c>
      <c r="K10218" s="37">
        <v>3641400</v>
      </c>
      <c r="L10218" s="38" t="s">
        <v>15</v>
      </c>
      <c r="M10218" s="38" t="s">
        <v>13</v>
      </c>
    </row>
    <row r="10219" spans="1:13" s="39" customFormat="1" ht="12.75" x14ac:dyDescent="0.2">
      <c r="A10219" s="33" t="s">
        <v>29</v>
      </c>
      <c r="B10219" s="33" t="s">
        <v>585</v>
      </c>
      <c r="C10219" s="34">
        <v>10</v>
      </c>
      <c r="D10219" s="33" t="s">
        <v>93</v>
      </c>
      <c r="E10219" s="33" t="s">
        <v>10411</v>
      </c>
      <c r="F10219" s="35">
        <v>23281902</v>
      </c>
      <c r="G10219" s="33" t="s">
        <v>467</v>
      </c>
      <c r="H10219" s="33">
        <v>2</v>
      </c>
      <c r="I10219" s="33">
        <v>7</v>
      </c>
      <c r="J10219" s="36">
        <v>35</v>
      </c>
      <c r="K10219" s="37">
        <v>3748500</v>
      </c>
      <c r="L10219" s="38" t="s">
        <v>15</v>
      </c>
      <c r="M10219" s="38" t="s">
        <v>13</v>
      </c>
    </row>
    <row r="10220" spans="1:13" s="39" customFormat="1" ht="12.75" x14ac:dyDescent="0.2">
      <c r="A10220" s="33" t="s">
        <v>29</v>
      </c>
      <c r="B10220" s="33" t="s">
        <v>585</v>
      </c>
      <c r="C10220" s="34">
        <v>10</v>
      </c>
      <c r="D10220" s="33" t="s">
        <v>93</v>
      </c>
      <c r="E10220" s="33" t="s">
        <v>10412</v>
      </c>
      <c r="F10220" s="35">
        <v>23271800</v>
      </c>
      <c r="G10220" s="33" t="s">
        <v>467</v>
      </c>
      <c r="H10220" s="33">
        <v>2</v>
      </c>
      <c r="I10220" s="33">
        <v>7</v>
      </c>
      <c r="J10220" s="36">
        <v>35</v>
      </c>
      <c r="K10220" s="37">
        <v>3748500</v>
      </c>
      <c r="L10220" s="38" t="s">
        <v>15</v>
      </c>
      <c r="M10220" s="38" t="s">
        <v>13</v>
      </c>
    </row>
    <row r="10221" spans="1:13" s="39" customFormat="1" ht="12.75" x14ac:dyDescent="0.2">
      <c r="A10221" s="33" t="s">
        <v>29</v>
      </c>
      <c r="B10221" s="33" t="s">
        <v>585</v>
      </c>
      <c r="C10221" s="34">
        <v>10</v>
      </c>
      <c r="D10221" s="33" t="s">
        <v>93</v>
      </c>
      <c r="E10221" s="33" t="s">
        <v>10413</v>
      </c>
      <c r="F10221" s="35">
        <v>39121435</v>
      </c>
      <c r="G10221" s="33" t="s">
        <v>467</v>
      </c>
      <c r="H10221" s="33">
        <v>2</v>
      </c>
      <c r="I10221" s="33">
        <v>7</v>
      </c>
      <c r="J10221" s="36">
        <v>110</v>
      </c>
      <c r="K10221" s="37">
        <v>392700</v>
      </c>
      <c r="L10221" s="38" t="s">
        <v>2369</v>
      </c>
      <c r="M10221" s="38" t="s">
        <v>13</v>
      </c>
    </row>
    <row r="10222" spans="1:13" s="39" customFormat="1" ht="12.75" x14ac:dyDescent="0.2">
      <c r="A10222" s="33" t="s">
        <v>29</v>
      </c>
      <c r="B10222" s="33" t="s">
        <v>585</v>
      </c>
      <c r="C10222" s="34">
        <v>10</v>
      </c>
      <c r="D10222" s="33" t="s">
        <v>93</v>
      </c>
      <c r="E10222" s="33" t="s">
        <v>10414</v>
      </c>
      <c r="F10222" s="35">
        <v>30241511</v>
      </c>
      <c r="G10222" s="33" t="s">
        <v>467</v>
      </c>
      <c r="H10222" s="33">
        <v>2</v>
      </c>
      <c r="I10222" s="33">
        <v>7</v>
      </c>
      <c r="J10222" s="36">
        <v>1</v>
      </c>
      <c r="K10222" s="37">
        <v>71400</v>
      </c>
      <c r="L10222" s="38" t="s">
        <v>15</v>
      </c>
      <c r="M10222" s="38" t="s">
        <v>13</v>
      </c>
    </row>
    <row r="10223" spans="1:13" s="39" customFormat="1" ht="12.75" x14ac:dyDescent="0.2">
      <c r="A10223" s="33" t="s">
        <v>29</v>
      </c>
      <c r="B10223" s="33" t="s">
        <v>585</v>
      </c>
      <c r="C10223" s="34">
        <v>10</v>
      </c>
      <c r="D10223" s="33" t="s">
        <v>93</v>
      </c>
      <c r="E10223" s="33" t="s">
        <v>10415</v>
      </c>
      <c r="F10223" s="35">
        <v>30241511</v>
      </c>
      <c r="G10223" s="33" t="s">
        <v>467</v>
      </c>
      <c r="H10223" s="33">
        <v>2</v>
      </c>
      <c r="I10223" s="33">
        <v>7</v>
      </c>
      <c r="J10223" s="36">
        <v>2</v>
      </c>
      <c r="K10223" s="37">
        <v>95200</v>
      </c>
      <c r="L10223" s="38" t="s">
        <v>15</v>
      </c>
      <c r="M10223" s="38" t="s">
        <v>13</v>
      </c>
    </row>
    <row r="10224" spans="1:13" s="39" customFormat="1" ht="12.75" x14ac:dyDescent="0.2">
      <c r="A10224" s="33" t="s">
        <v>29</v>
      </c>
      <c r="B10224" s="33" t="s">
        <v>585</v>
      </c>
      <c r="C10224" s="34">
        <v>10</v>
      </c>
      <c r="D10224" s="33" t="s">
        <v>93</v>
      </c>
      <c r="E10224" s="33" t="s">
        <v>10416</v>
      </c>
      <c r="F10224" s="35">
        <v>12161606</v>
      </c>
      <c r="G10224" s="33" t="s">
        <v>467</v>
      </c>
      <c r="H10224" s="33">
        <v>2</v>
      </c>
      <c r="I10224" s="33">
        <v>7</v>
      </c>
      <c r="J10224" s="36">
        <v>1</v>
      </c>
      <c r="K10224" s="37">
        <v>297500</v>
      </c>
      <c r="L10224" s="38" t="s">
        <v>3312</v>
      </c>
      <c r="M10224" s="38" t="s">
        <v>13</v>
      </c>
    </row>
    <row r="10225" spans="1:13" s="39" customFormat="1" ht="12.75" x14ac:dyDescent="0.2">
      <c r="A10225" s="33" t="s">
        <v>29</v>
      </c>
      <c r="B10225" s="33" t="s">
        <v>585</v>
      </c>
      <c r="C10225" s="34">
        <v>10</v>
      </c>
      <c r="D10225" s="33" t="s">
        <v>93</v>
      </c>
      <c r="E10225" s="33" t="s">
        <v>10417</v>
      </c>
      <c r="F10225" s="35">
        <v>12161605</v>
      </c>
      <c r="G10225" s="33" t="s">
        <v>467</v>
      </c>
      <c r="H10225" s="33">
        <v>2</v>
      </c>
      <c r="I10225" s="33">
        <v>7</v>
      </c>
      <c r="J10225" s="36">
        <v>1</v>
      </c>
      <c r="K10225" s="37">
        <v>630700</v>
      </c>
      <c r="L10225" s="38" t="s">
        <v>3313</v>
      </c>
      <c r="M10225" s="38" t="s">
        <v>13</v>
      </c>
    </row>
    <row r="10226" spans="1:13" s="39" customFormat="1" ht="12.75" x14ac:dyDescent="0.2">
      <c r="A10226" s="33" t="s">
        <v>29</v>
      </c>
      <c r="B10226" s="33" t="s">
        <v>585</v>
      </c>
      <c r="C10226" s="34">
        <v>10</v>
      </c>
      <c r="D10226" s="33" t="s">
        <v>93</v>
      </c>
      <c r="E10226" s="33" t="s">
        <v>10418</v>
      </c>
      <c r="F10226" s="35">
        <v>24112503</v>
      </c>
      <c r="G10226" s="33" t="s">
        <v>467</v>
      </c>
      <c r="H10226" s="33">
        <v>2</v>
      </c>
      <c r="I10226" s="33">
        <v>7</v>
      </c>
      <c r="J10226" s="36">
        <v>20</v>
      </c>
      <c r="K10226" s="37">
        <v>47600</v>
      </c>
      <c r="L10226" s="38" t="s">
        <v>15</v>
      </c>
      <c r="M10226" s="38" t="s">
        <v>13</v>
      </c>
    </row>
    <row r="10227" spans="1:13" s="39" customFormat="1" ht="12.75" x14ac:dyDescent="0.2">
      <c r="A10227" s="33" t="s">
        <v>29</v>
      </c>
      <c r="B10227" s="33" t="s">
        <v>585</v>
      </c>
      <c r="C10227" s="34">
        <v>10</v>
      </c>
      <c r="D10227" s="33" t="s">
        <v>93</v>
      </c>
      <c r="E10227" s="33" t="s">
        <v>10419</v>
      </c>
      <c r="F10227" s="35">
        <v>24112503</v>
      </c>
      <c r="G10227" s="33" t="s">
        <v>467</v>
      </c>
      <c r="H10227" s="33">
        <v>2</v>
      </c>
      <c r="I10227" s="33">
        <v>7</v>
      </c>
      <c r="J10227" s="36">
        <v>20</v>
      </c>
      <c r="K10227" s="37">
        <v>35700</v>
      </c>
      <c r="L10227" s="38" t="s">
        <v>15</v>
      </c>
      <c r="M10227" s="38" t="s">
        <v>13</v>
      </c>
    </row>
    <row r="10228" spans="1:13" s="39" customFormat="1" ht="12.75" x14ac:dyDescent="0.2">
      <c r="A10228" s="33" t="s">
        <v>29</v>
      </c>
      <c r="B10228" s="33" t="s">
        <v>585</v>
      </c>
      <c r="C10228" s="34">
        <v>10</v>
      </c>
      <c r="D10228" s="33" t="s">
        <v>93</v>
      </c>
      <c r="E10228" s="33" t="s">
        <v>10420</v>
      </c>
      <c r="F10228" s="35">
        <v>12161605</v>
      </c>
      <c r="G10228" s="33" t="s">
        <v>467</v>
      </c>
      <c r="H10228" s="33">
        <v>2</v>
      </c>
      <c r="I10228" s="33">
        <v>7</v>
      </c>
      <c r="J10228" s="36">
        <v>1</v>
      </c>
      <c r="K10228" s="37">
        <v>476000</v>
      </c>
      <c r="L10228" s="38" t="s">
        <v>2367</v>
      </c>
      <c r="M10228" s="38" t="s">
        <v>13</v>
      </c>
    </row>
    <row r="10229" spans="1:13" s="39" customFormat="1" ht="12.75" x14ac:dyDescent="0.2">
      <c r="A10229" s="33" t="s">
        <v>29</v>
      </c>
      <c r="B10229" s="33" t="s">
        <v>585</v>
      </c>
      <c r="C10229" s="34">
        <v>10</v>
      </c>
      <c r="D10229" s="33" t="s">
        <v>93</v>
      </c>
      <c r="E10229" s="33" t="s">
        <v>10421</v>
      </c>
      <c r="F10229" s="35">
        <v>24112503</v>
      </c>
      <c r="G10229" s="33" t="s">
        <v>467</v>
      </c>
      <c r="H10229" s="33">
        <v>2</v>
      </c>
      <c r="I10229" s="33">
        <v>7</v>
      </c>
      <c r="J10229" s="36">
        <v>20</v>
      </c>
      <c r="K10229" s="37">
        <v>71400</v>
      </c>
      <c r="L10229" s="38" t="s">
        <v>15</v>
      </c>
      <c r="M10229" s="38" t="s">
        <v>13</v>
      </c>
    </row>
    <row r="10230" spans="1:13" s="39" customFormat="1" ht="12.75" x14ac:dyDescent="0.2">
      <c r="A10230" s="33" t="s">
        <v>29</v>
      </c>
      <c r="B10230" s="33" t="s">
        <v>585</v>
      </c>
      <c r="C10230" s="34">
        <v>10</v>
      </c>
      <c r="D10230" s="33" t="s">
        <v>93</v>
      </c>
      <c r="E10230" s="33" t="s">
        <v>10422</v>
      </c>
      <c r="F10230" s="35">
        <v>15121520</v>
      </c>
      <c r="G10230" s="33" t="s">
        <v>467</v>
      </c>
      <c r="H10230" s="33">
        <v>2</v>
      </c>
      <c r="I10230" s="33">
        <v>7</v>
      </c>
      <c r="J10230" s="36">
        <v>30</v>
      </c>
      <c r="K10230" s="37">
        <v>785400</v>
      </c>
      <c r="L10230" s="38" t="s">
        <v>15</v>
      </c>
      <c r="M10230" s="38" t="s">
        <v>13</v>
      </c>
    </row>
    <row r="10231" spans="1:13" s="39" customFormat="1" ht="12.75" x14ac:dyDescent="0.2">
      <c r="A10231" s="33" t="s">
        <v>29</v>
      </c>
      <c r="B10231" s="33" t="s">
        <v>585</v>
      </c>
      <c r="C10231" s="34">
        <v>10</v>
      </c>
      <c r="D10231" s="33" t="s">
        <v>93</v>
      </c>
      <c r="E10231" s="33" t="s">
        <v>10423</v>
      </c>
      <c r="F10231" s="35">
        <v>24112503</v>
      </c>
      <c r="G10231" s="33" t="s">
        <v>467</v>
      </c>
      <c r="H10231" s="33">
        <v>2</v>
      </c>
      <c r="I10231" s="33">
        <v>7</v>
      </c>
      <c r="J10231" s="36">
        <v>10</v>
      </c>
      <c r="K10231" s="37">
        <v>35700</v>
      </c>
      <c r="L10231" s="38" t="s">
        <v>15</v>
      </c>
      <c r="M10231" s="38" t="s">
        <v>13</v>
      </c>
    </row>
    <row r="10232" spans="1:13" s="39" customFormat="1" ht="12.75" x14ac:dyDescent="0.2">
      <c r="A10232" s="33" t="s">
        <v>29</v>
      </c>
      <c r="B10232" s="33" t="s">
        <v>585</v>
      </c>
      <c r="C10232" s="34">
        <v>10</v>
      </c>
      <c r="D10232" s="33" t="s">
        <v>93</v>
      </c>
      <c r="E10232" s="33" t="s">
        <v>10424</v>
      </c>
      <c r="F10232" s="35">
        <v>27112838</v>
      </c>
      <c r="G10232" s="33" t="s">
        <v>467</v>
      </c>
      <c r="H10232" s="33">
        <v>2</v>
      </c>
      <c r="I10232" s="33">
        <v>7</v>
      </c>
      <c r="J10232" s="36">
        <v>50</v>
      </c>
      <c r="K10232" s="37">
        <v>2975000</v>
      </c>
      <c r="L10232" s="38" t="s">
        <v>15</v>
      </c>
      <c r="M10232" s="38" t="s">
        <v>13</v>
      </c>
    </row>
    <row r="10233" spans="1:13" s="39" customFormat="1" ht="12.75" x14ac:dyDescent="0.2">
      <c r="A10233" s="33" t="s">
        <v>29</v>
      </c>
      <c r="B10233" s="33" t="s">
        <v>585</v>
      </c>
      <c r="C10233" s="34">
        <v>10</v>
      </c>
      <c r="D10233" s="33" t="s">
        <v>93</v>
      </c>
      <c r="E10233" s="33" t="s">
        <v>10425</v>
      </c>
      <c r="F10233" s="35">
        <v>27112838</v>
      </c>
      <c r="G10233" s="33" t="s">
        <v>467</v>
      </c>
      <c r="H10233" s="33">
        <v>2</v>
      </c>
      <c r="I10233" s="33">
        <v>7</v>
      </c>
      <c r="J10233" s="36">
        <v>50</v>
      </c>
      <c r="K10233" s="37">
        <v>2856000</v>
      </c>
      <c r="L10233" s="38" t="s">
        <v>15</v>
      </c>
      <c r="M10233" s="38" t="s">
        <v>13</v>
      </c>
    </row>
    <row r="10234" spans="1:13" s="39" customFormat="1" ht="12.75" x14ac:dyDescent="0.2">
      <c r="A10234" s="33" t="s">
        <v>29</v>
      </c>
      <c r="B10234" s="33" t="s">
        <v>585</v>
      </c>
      <c r="C10234" s="34">
        <v>10</v>
      </c>
      <c r="D10234" s="33" t="s">
        <v>93</v>
      </c>
      <c r="E10234" s="33" t="s">
        <v>10425</v>
      </c>
      <c r="F10234" s="35">
        <v>27112838</v>
      </c>
      <c r="G10234" s="33" t="s">
        <v>467</v>
      </c>
      <c r="H10234" s="33">
        <v>2</v>
      </c>
      <c r="I10234" s="33">
        <v>7</v>
      </c>
      <c r="J10234" s="36">
        <v>50</v>
      </c>
      <c r="K10234" s="37">
        <v>2856000</v>
      </c>
      <c r="L10234" s="38" t="s">
        <v>15</v>
      </c>
      <c r="M10234" s="38" t="s">
        <v>13</v>
      </c>
    </row>
    <row r="10235" spans="1:13" s="39" customFormat="1" ht="12.75" x14ac:dyDescent="0.2">
      <c r="A10235" s="33" t="s">
        <v>29</v>
      </c>
      <c r="B10235" s="33" t="s">
        <v>585</v>
      </c>
      <c r="C10235" s="34">
        <v>10</v>
      </c>
      <c r="D10235" s="33" t="s">
        <v>93</v>
      </c>
      <c r="E10235" s="33" t="s">
        <v>10426</v>
      </c>
      <c r="F10235" s="35">
        <v>23271420</v>
      </c>
      <c r="G10235" s="33" t="s">
        <v>467</v>
      </c>
      <c r="H10235" s="33">
        <v>2</v>
      </c>
      <c r="I10235" s="33">
        <v>7</v>
      </c>
      <c r="J10235" s="36">
        <v>10</v>
      </c>
      <c r="K10235" s="37">
        <v>380800</v>
      </c>
      <c r="L10235" s="38" t="s">
        <v>15</v>
      </c>
      <c r="M10235" s="38" t="s">
        <v>13</v>
      </c>
    </row>
    <row r="10236" spans="1:13" s="39" customFormat="1" ht="12.75" x14ac:dyDescent="0.2">
      <c r="A10236" s="33" t="s">
        <v>29</v>
      </c>
      <c r="B10236" s="33" t="s">
        <v>585</v>
      </c>
      <c r="C10236" s="34">
        <v>10</v>
      </c>
      <c r="D10236" s="33" t="s">
        <v>93</v>
      </c>
      <c r="E10236" s="33" t="s">
        <v>10427</v>
      </c>
      <c r="F10236" s="35">
        <v>23271420</v>
      </c>
      <c r="G10236" s="33" t="s">
        <v>467</v>
      </c>
      <c r="H10236" s="33">
        <v>2</v>
      </c>
      <c r="I10236" s="33">
        <v>7</v>
      </c>
      <c r="J10236" s="36">
        <v>60</v>
      </c>
      <c r="K10236" s="37">
        <v>1713600</v>
      </c>
      <c r="L10236" s="38" t="s">
        <v>15</v>
      </c>
      <c r="M10236" s="38" t="s">
        <v>13</v>
      </c>
    </row>
    <row r="10237" spans="1:13" s="39" customFormat="1" ht="12.75" x14ac:dyDescent="0.2">
      <c r="A10237" s="33" t="s">
        <v>29</v>
      </c>
      <c r="B10237" s="33" t="s">
        <v>585</v>
      </c>
      <c r="C10237" s="34">
        <v>10</v>
      </c>
      <c r="D10237" s="33" t="s">
        <v>93</v>
      </c>
      <c r="E10237" s="33" t="s">
        <v>10427</v>
      </c>
      <c r="F10237" s="35">
        <v>27111907</v>
      </c>
      <c r="G10237" s="33" t="s">
        <v>467</v>
      </c>
      <c r="H10237" s="33">
        <v>2</v>
      </c>
      <c r="I10237" s="33">
        <v>7</v>
      </c>
      <c r="J10237" s="36">
        <v>60</v>
      </c>
      <c r="K10237" s="37">
        <v>1713600</v>
      </c>
      <c r="L10237" s="38" t="s">
        <v>15</v>
      </c>
      <c r="M10237" s="38" t="s">
        <v>13</v>
      </c>
    </row>
    <row r="10238" spans="1:13" s="39" customFormat="1" ht="12.75" x14ac:dyDescent="0.2">
      <c r="A10238" s="33" t="s">
        <v>29</v>
      </c>
      <c r="B10238" s="33" t="s">
        <v>585</v>
      </c>
      <c r="C10238" s="34">
        <v>10</v>
      </c>
      <c r="D10238" s="33" t="s">
        <v>93</v>
      </c>
      <c r="E10238" s="33" t="s">
        <v>10428</v>
      </c>
      <c r="F10238" s="35">
        <v>23271420</v>
      </c>
      <c r="G10238" s="33" t="s">
        <v>467</v>
      </c>
      <c r="H10238" s="33">
        <v>2</v>
      </c>
      <c r="I10238" s="33">
        <v>7</v>
      </c>
      <c r="J10238" s="36">
        <v>5</v>
      </c>
      <c r="K10238" s="37">
        <v>476000</v>
      </c>
      <c r="L10238" s="38" t="s">
        <v>3312</v>
      </c>
      <c r="M10238" s="38" t="s">
        <v>13</v>
      </c>
    </row>
    <row r="10239" spans="1:13" s="39" customFormat="1" ht="12.75" x14ac:dyDescent="0.2">
      <c r="A10239" s="33" t="s">
        <v>29</v>
      </c>
      <c r="B10239" s="33" t="s">
        <v>585</v>
      </c>
      <c r="C10239" s="34">
        <v>10</v>
      </c>
      <c r="D10239" s="33" t="s">
        <v>93</v>
      </c>
      <c r="E10239" s="33" t="s">
        <v>10429</v>
      </c>
      <c r="F10239" s="35">
        <v>23271420</v>
      </c>
      <c r="G10239" s="33" t="s">
        <v>467</v>
      </c>
      <c r="H10239" s="33">
        <v>2</v>
      </c>
      <c r="I10239" s="33">
        <v>7</v>
      </c>
      <c r="J10239" s="36">
        <v>5</v>
      </c>
      <c r="K10239" s="37">
        <v>505750</v>
      </c>
      <c r="L10239" s="38" t="s">
        <v>3312</v>
      </c>
      <c r="M10239" s="38" t="s">
        <v>13</v>
      </c>
    </row>
    <row r="10240" spans="1:13" s="39" customFormat="1" ht="12.75" x14ac:dyDescent="0.2">
      <c r="A10240" s="33" t="s">
        <v>29</v>
      </c>
      <c r="B10240" s="33" t="s">
        <v>585</v>
      </c>
      <c r="C10240" s="34">
        <v>10</v>
      </c>
      <c r="D10240" s="33" t="s">
        <v>93</v>
      </c>
      <c r="E10240" s="33" t="s">
        <v>10430</v>
      </c>
      <c r="F10240" s="35">
        <v>23271420</v>
      </c>
      <c r="G10240" s="33" t="s">
        <v>467</v>
      </c>
      <c r="H10240" s="33">
        <v>2</v>
      </c>
      <c r="I10240" s="33">
        <v>7</v>
      </c>
      <c r="J10240" s="36">
        <v>2</v>
      </c>
      <c r="K10240" s="37">
        <v>83300</v>
      </c>
      <c r="L10240" s="38" t="s">
        <v>3312</v>
      </c>
      <c r="M10240" s="38" t="s">
        <v>13</v>
      </c>
    </row>
    <row r="10241" spans="1:13" s="39" customFormat="1" ht="12.75" x14ac:dyDescent="0.2">
      <c r="A10241" s="33" t="s">
        <v>29</v>
      </c>
      <c r="B10241" s="33" t="s">
        <v>585</v>
      </c>
      <c r="C10241" s="34">
        <v>10</v>
      </c>
      <c r="D10241" s="33" t="s">
        <v>93</v>
      </c>
      <c r="E10241" s="33" t="s">
        <v>10431</v>
      </c>
      <c r="F10241" s="35">
        <v>23271420</v>
      </c>
      <c r="G10241" s="33" t="s">
        <v>467</v>
      </c>
      <c r="H10241" s="33">
        <v>2</v>
      </c>
      <c r="I10241" s="33">
        <v>7</v>
      </c>
      <c r="J10241" s="36">
        <v>2</v>
      </c>
      <c r="K10241" s="37">
        <v>99960</v>
      </c>
      <c r="L10241" s="38" t="s">
        <v>3312</v>
      </c>
      <c r="M10241" s="38" t="s">
        <v>13</v>
      </c>
    </row>
    <row r="10242" spans="1:13" s="39" customFormat="1" ht="12.75" x14ac:dyDescent="0.2">
      <c r="A10242" s="33" t="s">
        <v>29</v>
      </c>
      <c r="B10242" s="33" t="s">
        <v>585</v>
      </c>
      <c r="C10242" s="34">
        <v>10</v>
      </c>
      <c r="D10242" s="33" t="s">
        <v>93</v>
      </c>
      <c r="E10242" s="33" t="s">
        <v>10432</v>
      </c>
      <c r="F10242" s="35">
        <v>23271420</v>
      </c>
      <c r="G10242" s="33" t="s">
        <v>467</v>
      </c>
      <c r="H10242" s="33">
        <v>2</v>
      </c>
      <c r="I10242" s="33">
        <v>7</v>
      </c>
      <c r="J10242" s="36">
        <v>5</v>
      </c>
      <c r="K10242" s="37">
        <v>315350</v>
      </c>
      <c r="L10242" s="38" t="s">
        <v>3312</v>
      </c>
      <c r="M10242" s="38" t="s">
        <v>13</v>
      </c>
    </row>
    <row r="10243" spans="1:13" s="39" customFormat="1" ht="12.75" x14ac:dyDescent="0.2">
      <c r="A10243" s="33" t="s">
        <v>29</v>
      </c>
      <c r="B10243" s="33" t="s">
        <v>585</v>
      </c>
      <c r="C10243" s="34">
        <v>10</v>
      </c>
      <c r="D10243" s="33" t="s">
        <v>93</v>
      </c>
      <c r="E10243" s="33" t="s">
        <v>10433</v>
      </c>
      <c r="F10243" s="35">
        <v>23271420</v>
      </c>
      <c r="G10243" s="33" t="s">
        <v>467</v>
      </c>
      <c r="H10243" s="33">
        <v>2</v>
      </c>
      <c r="I10243" s="33">
        <v>7</v>
      </c>
      <c r="J10243" s="36">
        <v>20</v>
      </c>
      <c r="K10243" s="37">
        <v>1166200</v>
      </c>
      <c r="L10243" s="38" t="s">
        <v>3312</v>
      </c>
      <c r="M10243" s="38" t="s">
        <v>13</v>
      </c>
    </row>
    <row r="10244" spans="1:13" s="39" customFormat="1" ht="12.75" x14ac:dyDescent="0.2">
      <c r="A10244" s="33" t="s">
        <v>29</v>
      </c>
      <c r="B10244" s="33" t="s">
        <v>585</v>
      </c>
      <c r="C10244" s="34">
        <v>10</v>
      </c>
      <c r="D10244" s="33" t="s">
        <v>93</v>
      </c>
      <c r="E10244" s="33" t="s">
        <v>10434</v>
      </c>
      <c r="F10244" s="35">
        <v>23271420</v>
      </c>
      <c r="G10244" s="33" t="s">
        <v>467</v>
      </c>
      <c r="H10244" s="33">
        <v>2</v>
      </c>
      <c r="I10244" s="33">
        <v>7</v>
      </c>
      <c r="J10244" s="36">
        <v>1</v>
      </c>
      <c r="K10244" s="37">
        <v>2618000</v>
      </c>
      <c r="L10244" s="38" t="s">
        <v>15</v>
      </c>
      <c r="M10244" s="38" t="s">
        <v>13</v>
      </c>
    </row>
    <row r="10245" spans="1:13" s="39" customFormat="1" ht="12.75" x14ac:dyDescent="0.2">
      <c r="A10245" s="33" t="s">
        <v>29</v>
      </c>
      <c r="B10245" s="33" t="s">
        <v>585</v>
      </c>
      <c r="C10245" s="34">
        <v>10</v>
      </c>
      <c r="D10245" s="33" t="s">
        <v>93</v>
      </c>
      <c r="E10245" s="33" t="s">
        <v>10435</v>
      </c>
      <c r="F10245" s="35">
        <v>24112503</v>
      </c>
      <c r="G10245" s="33" t="s">
        <v>467</v>
      </c>
      <c r="H10245" s="33">
        <v>2</v>
      </c>
      <c r="I10245" s="33">
        <v>7</v>
      </c>
      <c r="J10245" s="36">
        <v>10</v>
      </c>
      <c r="K10245" s="37">
        <v>40460</v>
      </c>
      <c r="L10245" s="38" t="s">
        <v>15</v>
      </c>
      <c r="M10245" s="38" t="s">
        <v>13</v>
      </c>
    </row>
    <row r="10246" spans="1:13" s="39" customFormat="1" ht="12.75" x14ac:dyDescent="0.2">
      <c r="A10246" s="33" t="s">
        <v>29</v>
      </c>
      <c r="B10246" s="33" t="s">
        <v>585</v>
      </c>
      <c r="C10246" s="34">
        <v>10</v>
      </c>
      <c r="D10246" s="33" t="s">
        <v>93</v>
      </c>
      <c r="E10246" s="33" t="s">
        <v>10436</v>
      </c>
      <c r="F10246" s="35">
        <v>40142000</v>
      </c>
      <c r="G10246" s="33" t="s">
        <v>467</v>
      </c>
      <c r="H10246" s="33">
        <v>2</v>
      </c>
      <c r="I10246" s="33">
        <v>7</v>
      </c>
      <c r="J10246" s="36">
        <v>50</v>
      </c>
      <c r="K10246" s="37">
        <v>59500</v>
      </c>
      <c r="L10246" s="38" t="s">
        <v>2369</v>
      </c>
      <c r="M10246" s="38" t="s">
        <v>13</v>
      </c>
    </row>
    <row r="10247" spans="1:13" s="39" customFormat="1" ht="12.75" x14ac:dyDescent="0.2">
      <c r="A10247" s="33" t="s">
        <v>29</v>
      </c>
      <c r="B10247" s="33" t="s">
        <v>585</v>
      </c>
      <c r="C10247" s="34">
        <v>10</v>
      </c>
      <c r="D10247" s="33" t="s">
        <v>93</v>
      </c>
      <c r="E10247" s="33" t="s">
        <v>10437</v>
      </c>
      <c r="F10247" s="35">
        <v>20121306</v>
      </c>
      <c r="G10247" s="33" t="s">
        <v>467</v>
      </c>
      <c r="H10247" s="33">
        <v>2</v>
      </c>
      <c r="I10247" s="33">
        <v>7</v>
      </c>
      <c r="J10247" s="36">
        <v>3</v>
      </c>
      <c r="K10247" s="37">
        <v>214200</v>
      </c>
      <c r="L10247" s="38" t="s">
        <v>15</v>
      </c>
      <c r="M10247" s="38" t="s">
        <v>13</v>
      </c>
    </row>
    <row r="10248" spans="1:13" s="39" customFormat="1" ht="12.75" x14ac:dyDescent="0.2">
      <c r="A10248" s="33" t="s">
        <v>29</v>
      </c>
      <c r="B10248" s="33" t="s">
        <v>585</v>
      </c>
      <c r="C10248" s="34">
        <v>10</v>
      </c>
      <c r="D10248" s="33" t="s">
        <v>93</v>
      </c>
      <c r="E10248" s="33" t="s">
        <v>10438</v>
      </c>
      <c r="F10248" s="35">
        <v>24121802</v>
      </c>
      <c r="G10248" s="33" t="s">
        <v>467</v>
      </c>
      <c r="H10248" s="33">
        <v>2</v>
      </c>
      <c r="I10248" s="33">
        <v>7</v>
      </c>
      <c r="J10248" s="36">
        <v>5</v>
      </c>
      <c r="K10248" s="37">
        <v>476000</v>
      </c>
      <c r="L10248" s="38" t="s">
        <v>2367</v>
      </c>
      <c r="M10248" s="38" t="s">
        <v>13</v>
      </c>
    </row>
    <row r="10249" spans="1:13" s="39" customFormat="1" ht="12.75" x14ac:dyDescent="0.2">
      <c r="A10249" s="33" t="s">
        <v>29</v>
      </c>
      <c r="B10249" s="33" t="s">
        <v>585</v>
      </c>
      <c r="C10249" s="34">
        <v>10</v>
      </c>
      <c r="D10249" s="33" t="s">
        <v>93</v>
      </c>
      <c r="E10249" s="33" t="s">
        <v>10439</v>
      </c>
      <c r="F10249" s="35">
        <v>24121802</v>
      </c>
      <c r="G10249" s="33" t="s">
        <v>467</v>
      </c>
      <c r="H10249" s="33">
        <v>2</v>
      </c>
      <c r="I10249" s="33">
        <v>7</v>
      </c>
      <c r="J10249" s="36">
        <v>20</v>
      </c>
      <c r="K10249" s="37">
        <v>714000</v>
      </c>
      <c r="L10249" s="38" t="s">
        <v>15</v>
      </c>
      <c r="M10249" s="38" t="s">
        <v>13</v>
      </c>
    </row>
    <row r="10250" spans="1:13" s="39" customFormat="1" ht="12.75" x14ac:dyDescent="0.2">
      <c r="A10250" s="33" t="s">
        <v>29</v>
      </c>
      <c r="B10250" s="33" t="s">
        <v>585</v>
      </c>
      <c r="C10250" s="34">
        <v>10</v>
      </c>
      <c r="D10250" s="33" t="s">
        <v>93</v>
      </c>
      <c r="E10250" s="33" t="s">
        <v>10440</v>
      </c>
      <c r="F10250" s="35">
        <v>31211904</v>
      </c>
      <c r="G10250" s="33" t="s">
        <v>467</v>
      </c>
      <c r="H10250" s="33">
        <v>2</v>
      </c>
      <c r="I10250" s="33">
        <v>7</v>
      </c>
      <c r="J10250" s="36">
        <v>15</v>
      </c>
      <c r="K10250" s="37">
        <v>71400</v>
      </c>
      <c r="L10250" s="38" t="s">
        <v>15</v>
      </c>
      <c r="M10250" s="38" t="s">
        <v>13</v>
      </c>
    </row>
    <row r="10251" spans="1:13" s="39" customFormat="1" ht="12.75" x14ac:dyDescent="0.2">
      <c r="A10251" s="33" t="s">
        <v>29</v>
      </c>
      <c r="B10251" s="33" t="s">
        <v>585</v>
      </c>
      <c r="C10251" s="34">
        <v>10</v>
      </c>
      <c r="D10251" s="33" t="s">
        <v>93</v>
      </c>
      <c r="E10251" s="33" t="s">
        <v>10441</v>
      </c>
      <c r="F10251" s="35">
        <v>31211904</v>
      </c>
      <c r="G10251" s="33" t="s">
        <v>467</v>
      </c>
      <c r="H10251" s="33">
        <v>2</v>
      </c>
      <c r="I10251" s="33">
        <v>7</v>
      </c>
      <c r="J10251" s="36">
        <v>15</v>
      </c>
      <c r="K10251" s="37">
        <v>80325</v>
      </c>
      <c r="L10251" s="38" t="s">
        <v>15</v>
      </c>
      <c r="M10251" s="38" t="s">
        <v>13</v>
      </c>
    </row>
    <row r="10252" spans="1:13" s="39" customFormat="1" ht="12.75" x14ac:dyDescent="0.2">
      <c r="A10252" s="33" t="s">
        <v>29</v>
      </c>
      <c r="B10252" s="33" t="s">
        <v>585</v>
      </c>
      <c r="C10252" s="34">
        <v>10</v>
      </c>
      <c r="D10252" s="33" t="s">
        <v>93</v>
      </c>
      <c r="E10252" s="33" t="s">
        <v>3627</v>
      </c>
      <c r="F10252" s="35">
        <v>31211904</v>
      </c>
      <c r="G10252" s="33" t="s">
        <v>467</v>
      </c>
      <c r="H10252" s="33">
        <v>2</v>
      </c>
      <c r="I10252" s="33">
        <v>7</v>
      </c>
      <c r="J10252" s="36">
        <v>15</v>
      </c>
      <c r="K10252" s="37">
        <v>107100</v>
      </c>
      <c r="L10252" s="38" t="s">
        <v>15</v>
      </c>
      <c r="M10252" s="38" t="s">
        <v>13</v>
      </c>
    </row>
    <row r="10253" spans="1:13" s="39" customFormat="1" ht="12.75" x14ac:dyDescent="0.2">
      <c r="A10253" s="33" t="s">
        <v>29</v>
      </c>
      <c r="B10253" s="33" t="s">
        <v>585</v>
      </c>
      <c r="C10253" s="34">
        <v>10</v>
      </c>
      <c r="D10253" s="33" t="s">
        <v>93</v>
      </c>
      <c r="E10253" s="33" t="s">
        <v>10442</v>
      </c>
      <c r="F10253" s="35">
        <v>86131502</v>
      </c>
      <c r="G10253" s="33" t="s">
        <v>467</v>
      </c>
      <c r="H10253" s="33">
        <v>2</v>
      </c>
      <c r="I10253" s="33">
        <v>7</v>
      </c>
      <c r="J10253" s="36">
        <v>5</v>
      </c>
      <c r="K10253" s="37">
        <v>1368500</v>
      </c>
      <c r="L10253" s="38" t="s">
        <v>2367</v>
      </c>
      <c r="M10253" s="38" t="s">
        <v>13</v>
      </c>
    </row>
    <row r="10254" spans="1:13" s="39" customFormat="1" ht="12.75" x14ac:dyDescent="0.2">
      <c r="A10254" s="33" t="s">
        <v>29</v>
      </c>
      <c r="B10254" s="33" t="s">
        <v>585</v>
      </c>
      <c r="C10254" s="34">
        <v>10</v>
      </c>
      <c r="D10254" s="33" t="s">
        <v>93</v>
      </c>
      <c r="E10254" s="33" t="s">
        <v>10443</v>
      </c>
      <c r="F10254" s="35">
        <v>31211800</v>
      </c>
      <c r="G10254" s="33" t="s">
        <v>467</v>
      </c>
      <c r="H10254" s="33">
        <v>2</v>
      </c>
      <c r="I10254" s="33">
        <v>7</v>
      </c>
      <c r="J10254" s="36">
        <v>2</v>
      </c>
      <c r="K10254" s="37">
        <v>4760000</v>
      </c>
      <c r="L10254" s="38" t="s">
        <v>2367</v>
      </c>
      <c r="M10254" s="38" t="s">
        <v>13</v>
      </c>
    </row>
    <row r="10255" spans="1:13" s="39" customFormat="1" ht="12.75" x14ac:dyDescent="0.2">
      <c r="A10255" s="33" t="s">
        <v>29</v>
      </c>
      <c r="B10255" s="33" t="s">
        <v>585</v>
      </c>
      <c r="C10255" s="34">
        <v>10</v>
      </c>
      <c r="D10255" s="33" t="s">
        <v>93</v>
      </c>
      <c r="E10255" s="33" t="s">
        <v>10444</v>
      </c>
      <c r="F10255" s="35">
        <v>11101502</v>
      </c>
      <c r="G10255" s="33" t="s">
        <v>467</v>
      </c>
      <c r="H10255" s="33">
        <v>2</v>
      </c>
      <c r="I10255" s="33">
        <v>7</v>
      </c>
      <c r="J10255" s="36">
        <v>1</v>
      </c>
      <c r="K10255" s="37">
        <v>208250</v>
      </c>
      <c r="L10255" s="38" t="s">
        <v>15</v>
      </c>
      <c r="M10255" s="38" t="s">
        <v>13</v>
      </c>
    </row>
    <row r="10256" spans="1:13" s="39" customFormat="1" ht="12.75" x14ac:dyDescent="0.2">
      <c r="A10256" s="33" t="s">
        <v>29</v>
      </c>
      <c r="B10256" s="33" t="s">
        <v>585</v>
      </c>
      <c r="C10256" s="34">
        <v>10</v>
      </c>
      <c r="D10256" s="33" t="s">
        <v>93</v>
      </c>
      <c r="E10256" s="33" t="s">
        <v>5937</v>
      </c>
      <c r="F10256" s="35">
        <v>11101502</v>
      </c>
      <c r="G10256" s="33" t="s">
        <v>467</v>
      </c>
      <c r="H10256" s="33">
        <v>2</v>
      </c>
      <c r="I10256" s="33">
        <v>7</v>
      </c>
      <c r="J10256" s="36">
        <v>1</v>
      </c>
      <c r="K10256" s="37">
        <v>208250</v>
      </c>
      <c r="L10256" s="38" t="s">
        <v>15</v>
      </c>
      <c r="M10256" s="38" t="s">
        <v>13</v>
      </c>
    </row>
    <row r="10257" spans="1:13" s="39" customFormat="1" ht="12.75" x14ac:dyDescent="0.2">
      <c r="A10257" s="33" t="s">
        <v>29</v>
      </c>
      <c r="B10257" s="33" t="s">
        <v>585</v>
      </c>
      <c r="C10257" s="34">
        <v>10</v>
      </c>
      <c r="D10257" s="33" t="s">
        <v>93</v>
      </c>
      <c r="E10257" s="33" t="s">
        <v>10445</v>
      </c>
      <c r="F10257" s="35">
        <v>11101502</v>
      </c>
      <c r="G10257" s="33" t="s">
        <v>467</v>
      </c>
      <c r="H10257" s="33">
        <v>2</v>
      </c>
      <c r="I10257" s="33">
        <v>7</v>
      </c>
      <c r="J10257" s="36">
        <v>1</v>
      </c>
      <c r="K10257" s="37">
        <v>208250</v>
      </c>
      <c r="L10257" s="38" t="s">
        <v>15</v>
      </c>
      <c r="M10257" s="38" t="s">
        <v>13</v>
      </c>
    </row>
    <row r="10258" spans="1:13" s="39" customFormat="1" ht="12.75" x14ac:dyDescent="0.2">
      <c r="A10258" s="33" t="s">
        <v>29</v>
      </c>
      <c r="B10258" s="33" t="s">
        <v>585</v>
      </c>
      <c r="C10258" s="34">
        <v>10</v>
      </c>
      <c r="D10258" s="33" t="s">
        <v>93</v>
      </c>
      <c r="E10258" s="33" t="s">
        <v>10446</v>
      </c>
      <c r="F10258" s="35">
        <v>11101502</v>
      </c>
      <c r="G10258" s="33" t="s">
        <v>467</v>
      </c>
      <c r="H10258" s="33">
        <v>2</v>
      </c>
      <c r="I10258" s="33">
        <v>7</v>
      </c>
      <c r="J10258" s="36">
        <v>1</v>
      </c>
      <c r="K10258" s="37">
        <v>208250</v>
      </c>
      <c r="L10258" s="38" t="s">
        <v>15</v>
      </c>
      <c r="M10258" s="38" t="s">
        <v>13</v>
      </c>
    </row>
    <row r="10259" spans="1:13" s="39" customFormat="1" ht="12.75" x14ac:dyDescent="0.2">
      <c r="A10259" s="33" t="s">
        <v>29</v>
      </c>
      <c r="B10259" s="33" t="s">
        <v>585</v>
      </c>
      <c r="C10259" s="34">
        <v>10</v>
      </c>
      <c r="D10259" s="33" t="s">
        <v>93</v>
      </c>
      <c r="E10259" s="33" t="s">
        <v>10447</v>
      </c>
      <c r="F10259" s="35">
        <v>31211800</v>
      </c>
      <c r="G10259" s="33" t="s">
        <v>467</v>
      </c>
      <c r="H10259" s="33">
        <v>2</v>
      </c>
      <c r="I10259" s="33">
        <v>7</v>
      </c>
      <c r="J10259" s="36">
        <v>3</v>
      </c>
      <c r="K10259" s="37">
        <v>8925000</v>
      </c>
      <c r="L10259" s="38" t="s">
        <v>15</v>
      </c>
      <c r="M10259" s="38" t="s">
        <v>13</v>
      </c>
    </row>
    <row r="10260" spans="1:13" s="39" customFormat="1" ht="12.75" x14ac:dyDescent="0.2">
      <c r="A10260" s="33" t="s">
        <v>29</v>
      </c>
      <c r="B10260" s="33" t="s">
        <v>585</v>
      </c>
      <c r="C10260" s="34">
        <v>10</v>
      </c>
      <c r="D10260" s="33" t="s">
        <v>93</v>
      </c>
      <c r="E10260" s="33" t="s">
        <v>10448</v>
      </c>
      <c r="F10260" s="35">
        <v>60121001</v>
      </c>
      <c r="G10260" s="33" t="s">
        <v>467</v>
      </c>
      <c r="H10260" s="33">
        <v>2</v>
      </c>
      <c r="I10260" s="33">
        <v>7</v>
      </c>
      <c r="J10260" s="36">
        <v>15</v>
      </c>
      <c r="K10260" s="37">
        <v>410550</v>
      </c>
      <c r="L10260" s="38" t="s">
        <v>15</v>
      </c>
      <c r="M10260" s="38" t="s">
        <v>13</v>
      </c>
    </row>
    <row r="10261" spans="1:13" s="39" customFormat="1" ht="12.75" x14ac:dyDescent="0.2">
      <c r="A10261" s="33" t="s">
        <v>29</v>
      </c>
      <c r="B10261" s="33" t="s">
        <v>585</v>
      </c>
      <c r="C10261" s="34">
        <v>10</v>
      </c>
      <c r="D10261" s="33" t="s">
        <v>93</v>
      </c>
      <c r="E10261" s="33" t="s">
        <v>10449</v>
      </c>
      <c r="F10261" s="35">
        <v>60121001</v>
      </c>
      <c r="G10261" s="33" t="s">
        <v>467</v>
      </c>
      <c r="H10261" s="33">
        <v>2</v>
      </c>
      <c r="I10261" s="33">
        <v>7</v>
      </c>
      <c r="J10261" s="36">
        <v>15</v>
      </c>
      <c r="K10261" s="37">
        <v>481950</v>
      </c>
      <c r="L10261" s="38" t="s">
        <v>2367</v>
      </c>
      <c r="M10261" s="38" t="s">
        <v>13</v>
      </c>
    </row>
    <row r="10262" spans="1:13" s="39" customFormat="1" ht="12.75" x14ac:dyDescent="0.2">
      <c r="A10262" s="33" t="s">
        <v>29</v>
      </c>
      <c r="B10262" s="33" t="s">
        <v>585</v>
      </c>
      <c r="C10262" s="34">
        <v>10</v>
      </c>
      <c r="D10262" s="33" t="s">
        <v>93</v>
      </c>
      <c r="E10262" s="33" t="s">
        <v>10450</v>
      </c>
      <c r="F10262" s="35">
        <v>60121001</v>
      </c>
      <c r="G10262" s="33" t="s">
        <v>467</v>
      </c>
      <c r="H10262" s="33">
        <v>2</v>
      </c>
      <c r="I10262" s="33">
        <v>7</v>
      </c>
      <c r="J10262" s="36">
        <v>15</v>
      </c>
      <c r="K10262" s="37">
        <v>410550</v>
      </c>
      <c r="L10262" s="38" t="s">
        <v>2367</v>
      </c>
      <c r="M10262" s="38" t="s">
        <v>13</v>
      </c>
    </row>
    <row r="10263" spans="1:13" s="39" customFormat="1" ht="12.75" x14ac:dyDescent="0.2">
      <c r="A10263" s="33" t="s">
        <v>29</v>
      </c>
      <c r="B10263" s="33" t="s">
        <v>585</v>
      </c>
      <c r="C10263" s="34">
        <v>10</v>
      </c>
      <c r="D10263" s="33" t="s">
        <v>93</v>
      </c>
      <c r="E10263" s="33" t="s">
        <v>10451</v>
      </c>
      <c r="F10263" s="35">
        <v>60121001</v>
      </c>
      <c r="G10263" s="33" t="s">
        <v>467</v>
      </c>
      <c r="H10263" s="33">
        <v>2</v>
      </c>
      <c r="I10263" s="33">
        <v>7</v>
      </c>
      <c r="J10263" s="36">
        <v>20</v>
      </c>
      <c r="K10263" s="37">
        <v>547400</v>
      </c>
      <c r="L10263" s="38" t="s">
        <v>2367</v>
      </c>
      <c r="M10263" s="38" t="s">
        <v>13</v>
      </c>
    </row>
    <row r="10264" spans="1:13" s="39" customFormat="1" ht="12.75" x14ac:dyDescent="0.2">
      <c r="A10264" s="33" t="s">
        <v>29</v>
      </c>
      <c r="B10264" s="33" t="s">
        <v>585</v>
      </c>
      <c r="C10264" s="34">
        <v>10</v>
      </c>
      <c r="D10264" s="33" t="s">
        <v>93</v>
      </c>
      <c r="E10264" s="33" t="s">
        <v>10452</v>
      </c>
      <c r="F10264" s="35">
        <v>86131502</v>
      </c>
      <c r="G10264" s="33" t="s">
        <v>467</v>
      </c>
      <c r="H10264" s="33">
        <v>2</v>
      </c>
      <c r="I10264" s="33">
        <v>7</v>
      </c>
      <c r="J10264" s="36">
        <v>5</v>
      </c>
      <c r="K10264" s="37">
        <v>2082500</v>
      </c>
      <c r="L10264" s="38" t="s">
        <v>2367</v>
      </c>
      <c r="M10264" s="38" t="s">
        <v>13</v>
      </c>
    </row>
    <row r="10265" spans="1:13" s="39" customFormat="1" ht="12.75" x14ac:dyDescent="0.2">
      <c r="A10265" s="33" t="s">
        <v>29</v>
      </c>
      <c r="B10265" s="33" t="s">
        <v>585</v>
      </c>
      <c r="C10265" s="34">
        <v>10</v>
      </c>
      <c r="D10265" s="33" t="s">
        <v>93</v>
      </c>
      <c r="E10265" s="33" t="s">
        <v>10453</v>
      </c>
      <c r="F10265" s="35">
        <v>86131502</v>
      </c>
      <c r="G10265" s="33" t="s">
        <v>467</v>
      </c>
      <c r="H10265" s="33">
        <v>2</v>
      </c>
      <c r="I10265" s="33">
        <v>7</v>
      </c>
      <c r="J10265" s="36">
        <v>4</v>
      </c>
      <c r="K10265" s="37">
        <v>1808800</v>
      </c>
      <c r="L10265" s="38" t="s">
        <v>2367</v>
      </c>
      <c r="M10265" s="38" t="s">
        <v>13</v>
      </c>
    </row>
    <row r="10266" spans="1:13" s="39" customFormat="1" ht="12.75" x14ac:dyDescent="0.2">
      <c r="A10266" s="33" t="s">
        <v>29</v>
      </c>
      <c r="B10266" s="33" t="s">
        <v>585</v>
      </c>
      <c r="C10266" s="34">
        <v>10</v>
      </c>
      <c r="D10266" s="33" t="s">
        <v>93</v>
      </c>
      <c r="E10266" s="33" t="s">
        <v>10454</v>
      </c>
      <c r="F10266" s="35">
        <v>86131502</v>
      </c>
      <c r="G10266" s="33" t="s">
        <v>467</v>
      </c>
      <c r="H10266" s="33">
        <v>2</v>
      </c>
      <c r="I10266" s="33">
        <v>7</v>
      </c>
      <c r="J10266" s="36">
        <v>5</v>
      </c>
      <c r="K10266" s="37">
        <v>1309000</v>
      </c>
      <c r="L10266" s="38" t="s">
        <v>2367</v>
      </c>
      <c r="M10266" s="38" t="s">
        <v>13</v>
      </c>
    </row>
    <row r="10267" spans="1:13" s="39" customFormat="1" ht="12.75" x14ac:dyDescent="0.2">
      <c r="A10267" s="33" t="s">
        <v>29</v>
      </c>
      <c r="B10267" s="33" t="s">
        <v>585</v>
      </c>
      <c r="C10267" s="34">
        <v>10</v>
      </c>
      <c r="D10267" s="33" t="s">
        <v>93</v>
      </c>
      <c r="E10267" s="33" t="s">
        <v>10455</v>
      </c>
      <c r="F10267" s="35">
        <v>86131502</v>
      </c>
      <c r="G10267" s="33" t="s">
        <v>467</v>
      </c>
      <c r="H10267" s="33">
        <v>2</v>
      </c>
      <c r="I10267" s="33">
        <v>7</v>
      </c>
      <c r="J10267" s="36">
        <v>5</v>
      </c>
      <c r="K10267" s="37">
        <v>1130500</v>
      </c>
      <c r="L10267" s="38" t="s">
        <v>2367</v>
      </c>
      <c r="M10267" s="38" t="s">
        <v>13</v>
      </c>
    </row>
    <row r="10268" spans="1:13" s="39" customFormat="1" ht="12.75" x14ac:dyDescent="0.2">
      <c r="A10268" s="33" t="s">
        <v>29</v>
      </c>
      <c r="B10268" s="33" t="s">
        <v>585</v>
      </c>
      <c r="C10268" s="34">
        <v>10</v>
      </c>
      <c r="D10268" s="33" t="s">
        <v>93</v>
      </c>
      <c r="E10268" s="33" t="s">
        <v>10456</v>
      </c>
      <c r="F10268" s="35">
        <v>41104213</v>
      </c>
      <c r="G10268" s="33" t="s">
        <v>467</v>
      </c>
      <c r="H10268" s="33">
        <v>2</v>
      </c>
      <c r="I10268" s="33">
        <v>7</v>
      </c>
      <c r="J10268" s="36">
        <v>20</v>
      </c>
      <c r="K10268" s="37">
        <v>47600</v>
      </c>
      <c r="L10268" s="38" t="s">
        <v>15</v>
      </c>
      <c r="M10268" s="38" t="s">
        <v>13</v>
      </c>
    </row>
    <row r="10269" spans="1:13" s="39" customFormat="1" ht="12.75" x14ac:dyDescent="0.2">
      <c r="A10269" s="33" t="s">
        <v>29</v>
      </c>
      <c r="B10269" s="33" t="s">
        <v>585</v>
      </c>
      <c r="C10269" s="34">
        <v>10</v>
      </c>
      <c r="D10269" s="33" t="s">
        <v>93</v>
      </c>
      <c r="E10269" s="33" t="s">
        <v>10457</v>
      </c>
      <c r="F10269" s="35">
        <v>39121435</v>
      </c>
      <c r="G10269" s="33" t="s">
        <v>467</v>
      </c>
      <c r="H10269" s="33">
        <v>2</v>
      </c>
      <c r="I10269" s="33">
        <v>7</v>
      </c>
      <c r="J10269" s="36">
        <v>1</v>
      </c>
      <c r="K10269" s="37">
        <v>428400</v>
      </c>
      <c r="L10269" s="38" t="s">
        <v>15</v>
      </c>
      <c r="M10269" s="38" t="s">
        <v>13</v>
      </c>
    </row>
    <row r="10270" spans="1:13" s="39" customFormat="1" ht="12.75" x14ac:dyDescent="0.2">
      <c r="A10270" s="33" t="s">
        <v>29</v>
      </c>
      <c r="B10270" s="33" t="s">
        <v>585</v>
      </c>
      <c r="C10270" s="34">
        <v>10</v>
      </c>
      <c r="D10270" s="33" t="s">
        <v>93</v>
      </c>
      <c r="E10270" s="33" t="s">
        <v>10458</v>
      </c>
      <c r="F10270" s="35">
        <v>39121435</v>
      </c>
      <c r="G10270" s="33" t="s">
        <v>467</v>
      </c>
      <c r="H10270" s="33">
        <v>2</v>
      </c>
      <c r="I10270" s="33">
        <v>7</v>
      </c>
      <c r="J10270" s="36">
        <v>1</v>
      </c>
      <c r="K10270" s="37">
        <v>452200</v>
      </c>
      <c r="L10270" s="38" t="s">
        <v>15</v>
      </c>
      <c r="M10270" s="38" t="s">
        <v>13</v>
      </c>
    </row>
    <row r="10271" spans="1:13" s="39" customFormat="1" ht="12.75" x14ac:dyDescent="0.2">
      <c r="A10271" s="33" t="s">
        <v>29</v>
      </c>
      <c r="B10271" s="33" t="s">
        <v>585</v>
      </c>
      <c r="C10271" s="34">
        <v>10</v>
      </c>
      <c r="D10271" s="33" t="s">
        <v>93</v>
      </c>
      <c r="E10271" s="33" t="s">
        <v>10459</v>
      </c>
      <c r="F10271" s="35">
        <v>39121435</v>
      </c>
      <c r="G10271" s="33" t="s">
        <v>467</v>
      </c>
      <c r="H10271" s="33">
        <v>2</v>
      </c>
      <c r="I10271" s="33">
        <v>7</v>
      </c>
      <c r="J10271" s="36">
        <v>1</v>
      </c>
      <c r="K10271" s="37">
        <v>476000</v>
      </c>
      <c r="L10271" s="38" t="s">
        <v>15</v>
      </c>
      <c r="M10271" s="38" t="s">
        <v>13</v>
      </c>
    </row>
    <row r="10272" spans="1:13" s="39" customFormat="1" ht="12.75" x14ac:dyDescent="0.2">
      <c r="A10272" s="33" t="s">
        <v>29</v>
      </c>
      <c r="B10272" s="33" t="s">
        <v>585</v>
      </c>
      <c r="C10272" s="34">
        <v>10</v>
      </c>
      <c r="D10272" s="33" t="s">
        <v>93</v>
      </c>
      <c r="E10272" s="33" t="s">
        <v>10460</v>
      </c>
      <c r="F10272" s="35">
        <v>39121435</v>
      </c>
      <c r="G10272" s="33" t="s">
        <v>467</v>
      </c>
      <c r="H10272" s="33">
        <v>2</v>
      </c>
      <c r="I10272" s="33">
        <v>7</v>
      </c>
      <c r="J10272" s="36">
        <v>50</v>
      </c>
      <c r="K10272" s="37">
        <v>416500</v>
      </c>
      <c r="L10272" s="38" t="s">
        <v>15</v>
      </c>
      <c r="M10272" s="38" t="s">
        <v>13</v>
      </c>
    </row>
    <row r="10273" spans="1:13" s="39" customFormat="1" ht="12.75" x14ac:dyDescent="0.2">
      <c r="A10273" s="33" t="s">
        <v>29</v>
      </c>
      <c r="B10273" s="33" t="s">
        <v>585</v>
      </c>
      <c r="C10273" s="34">
        <v>10</v>
      </c>
      <c r="D10273" s="33" t="s">
        <v>93</v>
      </c>
      <c r="E10273" s="33" t="s">
        <v>10461</v>
      </c>
      <c r="F10273" s="35">
        <v>39121435</v>
      </c>
      <c r="G10273" s="33" t="s">
        <v>467</v>
      </c>
      <c r="H10273" s="33">
        <v>2</v>
      </c>
      <c r="I10273" s="33">
        <v>7</v>
      </c>
      <c r="J10273" s="36">
        <v>100</v>
      </c>
      <c r="K10273" s="37">
        <v>952000</v>
      </c>
      <c r="L10273" s="38" t="s">
        <v>2369</v>
      </c>
      <c r="M10273" s="38" t="s">
        <v>13</v>
      </c>
    </row>
    <row r="10274" spans="1:13" s="39" customFormat="1" ht="12.75" x14ac:dyDescent="0.2">
      <c r="A10274" s="33" t="s">
        <v>29</v>
      </c>
      <c r="B10274" s="33" t="s">
        <v>585</v>
      </c>
      <c r="C10274" s="34">
        <v>10</v>
      </c>
      <c r="D10274" s="33" t="s">
        <v>93</v>
      </c>
      <c r="E10274" s="33" t="s">
        <v>10462</v>
      </c>
      <c r="F10274" s="35">
        <v>39121435</v>
      </c>
      <c r="G10274" s="33" t="s">
        <v>467</v>
      </c>
      <c r="H10274" s="33">
        <v>2</v>
      </c>
      <c r="I10274" s="33">
        <v>7</v>
      </c>
      <c r="J10274" s="36">
        <v>100</v>
      </c>
      <c r="K10274" s="37">
        <v>476000</v>
      </c>
      <c r="L10274" s="38" t="s">
        <v>2369</v>
      </c>
      <c r="M10274" s="38" t="s">
        <v>13</v>
      </c>
    </row>
    <row r="10275" spans="1:13" s="39" customFormat="1" ht="12.75" x14ac:dyDescent="0.2">
      <c r="A10275" s="33" t="s">
        <v>29</v>
      </c>
      <c r="B10275" s="33" t="s">
        <v>585</v>
      </c>
      <c r="C10275" s="34">
        <v>10</v>
      </c>
      <c r="D10275" s="33" t="s">
        <v>93</v>
      </c>
      <c r="E10275" s="33" t="s">
        <v>10463</v>
      </c>
      <c r="F10275" s="35">
        <v>39121435</v>
      </c>
      <c r="G10275" s="33" t="s">
        <v>467</v>
      </c>
      <c r="H10275" s="33">
        <v>2</v>
      </c>
      <c r="I10275" s="33">
        <v>7</v>
      </c>
      <c r="J10275" s="36">
        <v>100</v>
      </c>
      <c r="K10275" s="37">
        <v>714000</v>
      </c>
      <c r="L10275" s="38" t="s">
        <v>2369</v>
      </c>
      <c r="M10275" s="38" t="s">
        <v>13</v>
      </c>
    </row>
    <row r="10276" spans="1:13" s="39" customFormat="1" ht="12.75" x14ac:dyDescent="0.2">
      <c r="A10276" s="33" t="s">
        <v>29</v>
      </c>
      <c r="B10276" s="33" t="s">
        <v>585</v>
      </c>
      <c r="C10276" s="34">
        <v>10</v>
      </c>
      <c r="D10276" s="33" t="s">
        <v>93</v>
      </c>
      <c r="E10276" s="33" t="s">
        <v>10464</v>
      </c>
      <c r="F10276" s="35">
        <v>39121449</v>
      </c>
      <c r="G10276" s="33" t="s">
        <v>467</v>
      </c>
      <c r="H10276" s="33">
        <v>2</v>
      </c>
      <c r="I10276" s="33">
        <v>7</v>
      </c>
      <c r="J10276" s="36">
        <v>300</v>
      </c>
      <c r="K10276" s="37">
        <v>1249500</v>
      </c>
      <c r="L10276" s="38" t="s">
        <v>15</v>
      </c>
      <c r="M10276" s="38" t="s">
        <v>13</v>
      </c>
    </row>
    <row r="10277" spans="1:13" s="39" customFormat="1" ht="12.75" x14ac:dyDescent="0.2">
      <c r="A10277" s="33" t="s">
        <v>29</v>
      </c>
      <c r="B10277" s="33" t="s">
        <v>585</v>
      </c>
      <c r="C10277" s="34">
        <v>10</v>
      </c>
      <c r="D10277" s="33" t="s">
        <v>93</v>
      </c>
      <c r="E10277" s="33" t="s">
        <v>10465</v>
      </c>
      <c r="F10277" s="35">
        <v>39121449</v>
      </c>
      <c r="G10277" s="33" t="s">
        <v>467</v>
      </c>
      <c r="H10277" s="33">
        <v>2</v>
      </c>
      <c r="I10277" s="33">
        <v>7</v>
      </c>
      <c r="J10277" s="36">
        <v>300</v>
      </c>
      <c r="K10277" s="37">
        <v>1249500</v>
      </c>
      <c r="L10277" s="38" t="s">
        <v>15</v>
      </c>
      <c r="M10277" s="38" t="s">
        <v>13</v>
      </c>
    </row>
    <row r="10278" spans="1:13" s="39" customFormat="1" ht="12.75" x14ac:dyDescent="0.2">
      <c r="A10278" s="33" t="s">
        <v>29</v>
      </c>
      <c r="B10278" s="33" t="s">
        <v>585</v>
      </c>
      <c r="C10278" s="34">
        <v>10</v>
      </c>
      <c r="D10278" s="33" t="s">
        <v>93</v>
      </c>
      <c r="E10278" s="33" t="s">
        <v>10466</v>
      </c>
      <c r="F10278" s="35">
        <v>39121449</v>
      </c>
      <c r="G10278" s="33" t="s">
        <v>467</v>
      </c>
      <c r="H10278" s="33">
        <v>2</v>
      </c>
      <c r="I10278" s="33">
        <v>7</v>
      </c>
      <c r="J10278" s="36">
        <v>300</v>
      </c>
      <c r="K10278" s="37">
        <v>1249500</v>
      </c>
      <c r="L10278" s="38" t="s">
        <v>15</v>
      </c>
      <c r="M10278" s="38" t="s">
        <v>13</v>
      </c>
    </row>
    <row r="10279" spans="1:13" s="39" customFormat="1" ht="12.75" x14ac:dyDescent="0.2">
      <c r="A10279" s="33" t="s">
        <v>29</v>
      </c>
      <c r="B10279" s="33" t="s">
        <v>585</v>
      </c>
      <c r="C10279" s="34">
        <v>10</v>
      </c>
      <c r="D10279" s="33" t="s">
        <v>93</v>
      </c>
      <c r="E10279" s="33" t="s">
        <v>10467</v>
      </c>
      <c r="F10279" s="35">
        <v>39121327</v>
      </c>
      <c r="G10279" s="33" t="s">
        <v>467</v>
      </c>
      <c r="H10279" s="33">
        <v>2</v>
      </c>
      <c r="I10279" s="33">
        <v>7</v>
      </c>
      <c r="J10279" s="36">
        <v>300</v>
      </c>
      <c r="K10279" s="37">
        <v>171600</v>
      </c>
      <c r="L10279" s="38" t="s">
        <v>15</v>
      </c>
      <c r="M10279" s="38" t="s">
        <v>13</v>
      </c>
    </row>
    <row r="10280" spans="1:13" s="39" customFormat="1" ht="12.75" x14ac:dyDescent="0.2">
      <c r="A10280" s="33" t="s">
        <v>29</v>
      </c>
      <c r="B10280" s="33" t="s">
        <v>585</v>
      </c>
      <c r="C10280" s="34">
        <v>10</v>
      </c>
      <c r="D10280" s="33" t="s">
        <v>93</v>
      </c>
      <c r="E10280" s="33" t="s">
        <v>10468</v>
      </c>
      <c r="F10280" s="35">
        <v>39121327</v>
      </c>
      <c r="G10280" s="33" t="s">
        <v>467</v>
      </c>
      <c r="H10280" s="33">
        <v>2</v>
      </c>
      <c r="I10280" s="33">
        <v>7</v>
      </c>
      <c r="J10280" s="36">
        <v>300</v>
      </c>
      <c r="K10280" s="37">
        <v>171600</v>
      </c>
      <c r="L10280" s="38" t="s">
        <v>15</v>
      </c>
      <c r="M10280" s="38" t="s">
        <v>13</v>
      </c>
    </row>
    <row r="10281" spans="1:13" s="39" customFormat="1" ht="12.75" x14ac:dyDescent="0.2">
      <c r="A10281" s="33" t="s">
        <v>29</v>
      </c>
      <c r="B10281" s="33" t="s">
        <v>585</v>
      </c>
      <c r="C10281" s="34">
        <v>10</v>
      </c>
      <c r="D10281" s="33" t="s">
        <v>93</v>
      </c>
      <c r="E10281" s="33" t="s">
        <v>10469</v>
      </c>
      <c r="F10281" s="35">
        <v>39121327</v>
      </c>
      <c r="G10281" s="33" t="s">
        <v>467</v>
      </c>
      <c r="H10281" s="33">
        <v>2</v>
      </c>
      <c r="I10281" s="33">
        <v>7</v>
      </c>
      <c r="J10281" s="36">
        <v>300</v>
      </c>
      <c r="K10281" s="37">
        <v>171600</v>
      </c>
      <c r="L10281" s="38" t="s">
        <v>15</v>
      </c>
      <c r="M10281" s="38" t="s">
        <v>13</v>
      </c>
    </row>
    <row r="10282" spans="1:13" s="39" customFormat="1" ht="12.75" x14ac:dyDescent="0.2">
      <c r="A10282" s="33" t="s">
        <v>29</v>
      </c>
      <c r="B10282" s="33" t="s">
        <v>585</v>
      </c>
      <c r="C10282" s="34">
        <v>10</v>
      </c>
      <c r="D10282" s="33" t="s">
        <v>93</v>
      </c>
      <c r="E10282" s="33" t="s">
        <v>10470</v>
      </c>
      <c r="F10282" s="35">
        <v>39121327</v>
      </c>
      <c r="G10282" s="33" t="s">
        <v>467</v>
      </c>
      <c r="H10282" s="33">
        <v>2</v>
      </c>
      <c r="I10282" s="33">
        <v>7</v>
      </c>
      <c r="J10282" s="36">
        <v>300</v>
      </c>
      <c r="K10282" s="37">
        <v>171600</v>
      </c>
      <c r="L10282" s="38" t="s">
        <v>15</v>
      </c>
      <c r="M10282" s="38" t="s">
        <v>13</v>
      </c>
    </row>
    <row r="10283" spans="1:13" s="39" customFormat="1" ht="12.75" x14ac:dyDescent="0.2">
      <c r="A10283" s="33" t="s">
        <v>29</v>
      </c>
      <c r="B10283" s="33" t="s">
        <v>585</v>
      </c>
      <c r="C10283" s="34">
        <v>10</v>
      </c>
      <c r="D10283" s="33" t="s">
        <v>93</v>
      </c>
      <c r="E10283" s="33" t="s">
        <v>10471</v>
      </c>
      <c r="F10283" s="35">
        <v>39121327</v>
      </c>
      <c r="G10283" s="33" t="s">
        <v>467</v>
      </c>
      <c r="H10283" s="33">
        <v>2</v>
      </c>
      <c r="I10283" s="33">
        <v>7</v>
      </c>
      <c r="J10283" s="36">
        <v>300</v>
      </c>
      <c r="K10283" s="37">
        <v>171600</v>
      </c>
      <c r="L10283" s="38" t="s">
        <v>15</v>
      </c>
      <c r="M10283" s="38" t="s">
        <v>13</v>
      </c>
    </row>
    <row r="10284" spans="1:13" s="39" customFormat="1" ht="12.75" x14ac:dyDescent="0.2">
      <c r="A10284" s="33" t="s">
        <v>29</v>
      </c>
      <c r="B10284" s="33" t="s">
        <v>585</v>
      </c>
      <c r="C10284" s="34">
        <v>10</v>
      </c>
      <c r="D10284" s="33" t="s">
        <v>93</v>
      </c>
      <c r="E10284" s="33" t="s">
        <v>10471</v>
      </c>
      <c r="F10284" s="35">
        <v>39121327</v>
      </c>
      <c r="G10284" s="33" t="s">
        <v>467</v>
      </c>
      <c r="H10284" s="33">
        <v>2</v>
      </c>
      <c r="I10284" s="33">
        <v>7</v>
      </c>
      <c r="J10284" s="36">
        <v>300</v>
      </c>
      <c r="K10284" s="37">
        <v>171600</v>
      </c>
      <c r="L10284" s="38" t="s">
        <v>15</v>
      </c>
      <c r="M10284" s="38" t="s">
        <v>13</v>
      </c>
    </row>
    <row r="10285" spans="1:13" s="39" customFormat="1" ht="12.75" x14ac:dyDescent="0.2">
      <c r="A10285" s="33" t="s">
        <v>29</v>
      </c>
      <c r="B10285" s="33" t="s">
        <v>585</v>
      </c>
      <c r="C10285" s="34">
        <v>10</v>
      </c>
      <c r="D10285" s="33" t="s">
        <v>93</v>
      </c>
      <c r="E10285" s="33" t="s">
        <v>10471</v>
      </c>
      <c r="F10285" s="35">
        <v>39121327</v>
      </c>
      <c r="G10285" s="33" t="s">
        <v>467</v>
      </c>
      <c r="H10285" s="33">
        <v>2</v>
      </c>
      <c r="I10285" s="33">
        <v>7</v>
      </c>
      <c r="J10285" s="36">
        <v>300</v>
      </c>
      <c r="K10285" s="37">
        <v>171600</v>
      </c>
      <c r="L10285" s="38" t="s">
        <v>15</v>
      </c>
      <c r="M10285" s="38" t="s">
        <v>13</v>
      </c>
    </row>
    <row r="10286" spans="1:13" s="39" customFormat="1" ht="12.75" x14ac:dyDescent="0.2">
      <c r="A10286" s="33" t="s">
        <v>29</v>
      </c>
      <c r="B10286" s="33" t="s">
        <v>585</v>
      </c>
      <c r="C10286" s="34">
        <v>10</v>
      </c>
      <c r="D10286" s="33" t="s">
        <v>93</v>
      </c>
      <c r="E10286" s="33" t="s">
        <v>10472</v>
      </c>
      <c r="F10286" s="35">
        <v>39121327</v>
      </c>
      <c r="G10286" s="33" t="s">
        <v>467</v>
      </c>
      <c r="H10286" s="33">
        <v>2</v>
      </c>
      <c r="I10286" s="33">
        <v>7</v>
      </c>
      <c r="J10286" s="36">
        <v>300</v>
      </c>
      <c r="K10286" s="37">
        <v>171600</v>
      </c>
      <c r="L10286" s="38" t="s">
        <v>15</v>
      </c>
      <c r="M10286" s="38" t="s">
        <v>13</v>
      </c>
    </row>
    <row r="10287" spans="1:13" s="39" customFormat="1" ht="12.75" x14ac:dyDescent="0.2">
      <c r="A10287" s="33" t="s">
        <v>29</v>
      </c>
      <c r="B10287" s="33" t="s">
        <v>585</v>
      </c>
      <c r="C10287" s="34">
        <v>10</v>
      </c>
      <c r="D10287" s="33" t="s">
        <v>93</v>
      </c>
      <c r="E10287" s="33" t="s">
        <v>10472</v>
      </c>
      <c r="F10287" s="35">
        <v>39121327</v>
      </c>
      <c r="G10287" s="33" t="s">
        <v>467</v>
      </c>
      <c r="H10287" s="33">
        <v>2</v>
      </c>
      <c r="I10287" s="33">
        <v>7</v>
      </c>
      <c r="J10287" s="36">
        <v>300</v>
      </c>
      <c r="K10287" s="37">
        <v>171600</v>
      </c>
      <c r="L10287" s="38" t="s">
        <v>15</v>
      </c>
      <c r="M10287" s="38" t="s">
        <v>13</v>
      </c>
    </row>
    <row r="10288" spans="1:13" s="39" customFormat="1" ht="12.75" x14ac:dyDescent="0.2">
      <c r="A10288" s="33" t="s">
        <v>29</v>
      </c>
      <c r="B10288" s="33" t="s">
        <v>585</v>
      </c>
      <c r="C10288" s="34">
        <v>10</v>
      </c>
      <c r="D10288" s="33" t="s">
        <v>93</v>
      </c>
      <c r="E10288" s="33" t="s">
        <v>10472</v>
      </c>
      <c r="F10288" s="35">
        <v>39121327</v>
      </c>
      <c r="G10288" s="33" t="s">
        <v>467</v>
      </c>
      <c r="H10288" s="33">
        <v>2</v>
      </c>
      <c r="I10288" s="33">
        <v>7</v>
      </c>
      <c r="J10288" s="36">
        <v>300</v>
      </c>
      <c r="K10288" s="37">
        <v>171600</v>
      </c>
      <c r="L10288" s="38" t="s">
        <v>15</v>
      </c>
      <c r="M10288" s="38" t="s">
        <v>13</v>
      </c>
    </row>
    <row r="10289" spans="1:13" s="39" customFormat="1" ht="12.75" x14ac:dyDescent="0.2">
      <c r="A10289" s="33" t="s">
        <v>29</v>
      </c>
      <c r="B10289" s="33" t="s">
        <v>585</v>
      </c>
      <c r="C10289" s="34">
        <v>10</v>
      </c>
      <c r="D10289" s="33" t="s">
        <v>93</v>
      </c>
      <c r="E10289" s="33" t="s">
        <v>10472</v>
      </c>
      <c r="F10289" s="35">
        <v>39121327</v>
      </c>
      <c r="G10289" s="33" t="s">
        <v>467</v>
      </c>
      <c r="H10289" s="33">
        <v>2</v>
      </c>
      <c r="I10289" s="33">
        <v>7</v>
      </c>
      <c r="J10289" s="36">
        <v>300</v>
      </c>
      <c r="K10289" s="37">
        <v>171600</v>
      </c>
      <c r="L10289" s="38" t="s">
        <v>15</v>
      </c>
      <c r="M10289" s="38" t="s">
        <v>13</v>
      </c>
    </row>
    <row r="10290" spans="1:13" s="39" customFormat="1" ht="12.75" x14ac:dyDescent="0.2">
      <c r="A10290" s="33" t="s">
        <v>29</v>
      </c>
      <c r="B10290" s="33" t="s">
        <v>585</v>
      </c>
      <c r="C10290" s="34">
        <v>10</v>
      </c>
      <c r="D10290" s="33" t="s">
        <v>93</v>
      </c>
      <c r="E10290" s="33" t="s">
        <v>10473</v>
      </c>
      <c r="F10290" s="35">
        <v>31133710</v>
      </c>
      <c r="G10290" s="33" t="s">
        <v>467</v>
      </c>
      <c r="H10290" s="33">
        <v>2</v>
      </c>
      <c r="I10290" s="33">
        <v>7</v>
      </c>
      <c r="J10290" s="36">
        <v>10</v>
      </c>
      <c r="K10290" s="37">
        <v>952000</v>
      </c>
      <c r="L10290" s="38" t="s">
        <v>15</v>
      </c>
      <c r="M10290" s="38" t="s">
        <v>13</v>
      </c>
    </row>
    <row r="10291" spans="1:13" s="39" customFormat="1" ht="12.75" x14ac:dyDescent="0.2">
      <c r="A10291" s="33" t="s">
        <v>29</v>
      </c>
      <c r="B10291" s="33" t="s">
        <v>585</v>
      </c>
      <c r="C10291" s="34">
        <v>10</v>
      </c>
      <c r="D10291" s="33" t="s">
        <v>93</v>
      </c>
      <c r="E10291" s="33" t="s">
        <v>10474</v>
      </c>
      <c r="F10291" s="35">
        <v>50202310</v>
      </c>
      <c r="G10291" s="33" t="s">
        <v>467</v>
      </c>
      <c r="H10291" s="33">
        <v>2</v>
      </c>
      <c r="I10291" s="33">
        <v>7</v>
      </c>
      <c r="J10291" s="36">
        <v>15</v>
      </c>
      <c r="K10291" s="37">
        <v>2142000</v>
      </c>
      <c r="L10291" s="38" t="s">
        <v>2367</v>
      </c>
      <c r="M10291" s="38" t="s">
        <v>13</v>
      </c>
    </row>
    <row r="10292" spans="1:13" s="39" customFormat="1" ht="12.75" x14ac:dyDescent="0.2">
      <c r="A10292" s="33" t="s">
        <v>29</v>
      </c>
      <c r="B10292" s="33" t="s">
        <v>585</v>
      </c>
      <c r="C10292" s="34">
        <v>10</v>
      </c>
      <c r="D10292" s="33" t="s">
        <v>93</v>
      </c>
      <c r="E10292" s="33" t="s">
        <v>10475</v>
      </c>
      <c r="F10292" s="35">
        <v>42281704</v>
      </c>
      <c r="G10292" s="33" t="s">
        <v>467</v>
      </c>
      <c r="H10292" s="33">
        <v>2</v>
      </c>
      <c r="I10292" s="33">
        <v>7</v>
      </c>
      <c r="J10292" s="36">
        <v>25</v>
      </c>
      <c r="K10292" s="37">
        <v>892500</v>
      </c>
      <c r="L10292" s="38" t="s">
        <v>15</v>
      </c>
      <c r="M10292" s="38" t="s">
        <v>13</v>
      </c>
    </row>
    <row r="10293" spans="1:13" s="39" customFormat="1" ht="12.75" x14ac:dyDescent="0.2">
      <c r="A10293" s="33" t="s">
        <v>29</v>
      </c>
      <c r="B10293" s="33" t="s">
        <v>585</v>
      </c>
      <c r="C10293" s="34">
        <v>10</v>
      </c>
      <c r="D10293" s="33" t="s">
        <v>93</v>
      </c>
      <c r="E10293" s="33" t="s">
        <v>10476</v>
      </c>
      <c r="F10293" s="35">
        <v>31211704</v>
      </c>
      <c r="G10293" s="33" t="s">
        <v>467</v>
      </c>
      <c r="H10293" s="33">
        <v>2</v>
      </c>
      <c r="I10293" s="33">
        <v>7</v>
      </c>
      <c r="J10293" s="36">
        <v>5</v>
      </c>
      <c r="K10293" s="37">
        <v>89250</v>
      </c>
      <c r="L10293" s="38" t="s">
        <v>15</v>
      </c>
      <c r="M10293" s="38" t="s">
        <v>13</v>
      </c>
    </row>
    <row r="10294" spans="1:13" s="39" customFormat="1" ht="12.75" x14ac:dyDescent="0.2">
      <c r="A10294" s="33" t="s">
        <v>29</v>
      </c>
      <c r="B10294" s="33" t="s">
        <v>585</v>
      </c>
      <c r="C10294" s="34">
        <v>10</v>
      </c>
      <c r="D10294" s="33" t="s">
        <v>93</v>
      </c>
      <c r="E10294" s="33" t="s">
        <v>10477</v>
      </c>
      <c r="F10294" s="35">
        <v>31211800</v>
      </c>
      <c r="G10294" s="33" t="s">
        <v>467</v>
      </c>
      <c r="H10294" s="33">
        <v>2</v>
      </c>
      <c r="I10294" s="33">
        <v>7</v>
      </c>
      <c r="J10294" s="36">
        <v>3</v>
      </c>
      <c r="K10294" s="37">
        <v>785400</v>
      </c>
      <c r="L10294" s="38" t="s">
        <v>2367</v>
      </c>
      <c r="M10294" s="38" t="s">
        <v>13</v>
      </c>
    </row>
    <row r="10295" spans="1:13" s="39" customFormat="1" ht="12.75" x14ac:dyDescent="0.2">
      <c r="A10295" s="33" t="s">
        <v>29</v>
      </c>
      <c r="B10295" s="33" t="s">
        <v>585</v>
      </c>
      <c r="C10295" s="34">
        <v>10</v>
      </c>
      <c r="D10295" s="33" t="s">
        <v>93</v>
      </c>
      <c r="E10295" s="33" t="s">
        <v>10478</v>
      </c>
      <c r="F10295" s="35">
        <v>24112503</v>
      </c>
      <c r="G10295" s="33" t="s">
        <v>467</v>
      </c>
      <c r="H10295" s="33">
        <v>2</v>
      </c>
      <c r="I10295" s="33">
        <v>7</v>
      </c>
      <c r="J10295" s="36">
        <v>10</v>
      </c>
      <c r="K10295" s="37">
        <v>33320</v>
      </c>
      <c r="L10295" s="38" t="s">
        <v>15</v>
      </c>
      <c r="M10295" s="38" t="s">
        <v>13</v>
      </c>
    </row>
    <row r="10296" spans="1:13" s="39" customFormat="1" ht="12.75" x14ac:dyDescent="0.2">
      <c r="A10296" s="33" t="s">
        <v>29</v>
      </c>
      <c r="B10296" s="33" t="s">
        <v>585</v>
      </c>
      <c r="C10296" s="34">
        <v>10</v>
      </c>
      <c r="D10296" s="33" t="s">
        <v>93</v>
      </c>
      <c r="E10296" s="33" t="s">
        <v>10479</v>
      </c>
      <c r="F10296" s="35">
        <v>41111905</v>
      </c>
      <c r="G10296" s="33" t="s">
        <v>467</v>
      </c>
      <c r="H10296" s="33">
        <v>2</v>
      </c>
      <c r="I10296" s="33">
        <v>7</v>
      </c>
      <c r="J10296" s="36">
        <v>1</v>
      </c>
      <c r="K10296" s="37">
        <v>297500</v>
      </c>
      <c r="L10296" s="38" t="s">
        <v>15</v>
      </c>
      <c r="M10296" s="38" t="s">
        <v>13</v>
      </c>
    </row>
    <row r="10297" spans="1:13" s="39" customFormat="1" ht="12.75" x14ac:dyDescent="0.2">
      <c r="A10297" s="33" t="s">
        <v>29</v>
      </c>
      <c r="B10297" s="33" t="s">
        <v>585</v>
      </c>
      <c r="C10297" s="34">
        <v>10</v>
      </c>
      <c r="D10297" s="33" t="s">
        <v>93</v>
      </c>
      <c r="E10297" s="33" t="s">
        <v>10480</v>
      </c>
      <c r="F10297" s="35">
        <v>46161507</v>
      </c>
      <c r="G10297" s="33" t="s">
        <v>467</v>
      </c>
      <c r="H10297" s="33">
        <v>2</v>
      </c>
      <c r="I10297" s="33">
        <v>7</v>
      </c>
      <c r="J10297" s="36">
        <v>50</v>
      </c>
      <c r="K10297" s="37">
        <v>89250</v>
      </c>
      <c r="L10297" s="38" t="s">
        <v>2369</v>
      </c>
      <c r="M10297" s="38" t="s">
        <v>13</v>
      </c>
    </row>
    <row r="10298" spans="1:13" s="39" customFormat="1" ht="12.75" x14ac:dyDescent="0.2">
      <c r="A10298" s="33" t="s">
        <v>29</v>
      </c>
      <c r="B10298" s="33" t="s">
        <v>585</v>
      </c>
      <c r="C10298" s="34">
        <v>10</v>
      </c>
      <c r="D10298" s="33" t="s">
        <v>93</v>
      </c>
      <c r="E10298" s="33" t="s">
        <v>10481</v>
      </c>
      <c r="F10298" s="35">
        <v>24112503</v>
      </c>
      <c r="G10298" s="33" t="s">
        <v>467</v>
      </c>
      <c r="H10298" s="33">
        <v>2</v>
      </c>
      <c r="I10298" s="33">
        <v>7</v>
      </c>
      <c r="J10298" s="36">
        <v>20</v>
      </c>
      <c r="K10298" s="37">
        <v>107100</v>
      </c>
      <c r="L10298" s="38" t="s">
        <v>15</v>
      </c>
      <c r="M10298" s="38" t="s">
        <v>13</v>
      </c>
    </row>
    <row r="10299" spans="1:13" s="39" customFormat="1" ht="12.75" x14ac:dyDescent="0.2">
      <c r="A10299" s="33" t="s">
        <v>29</v>
      </c>
      <c r="B10299" s="33" t="s">
        <v>585</v>
      </c>
      <c r="C10299" s="34">
        <v>10</v>
      </c>
      <c r="D10299" s="33" t="s">
        <v>93</v>
      </c>
      <c r="E10299" s="33" t="s">
        <v>10482</v>
      </c>
      <c r="F10299" s="35">
        <v>27112833</v>
      </c>
      <c r="G10299" s="33" t="s">
        <v>467</v>
      </c>
      <c r="H10299" s="33">
        <v>2</v>
      </c>
      <c r="I10299" s="33">
        <v>7</v>
      </c>
      <c r="J10299" s="36">
        <v>1</v>
      </c>
      <c r="K10299" s="37">
        <v>104720</v>
      </c>
      <c r="L10299" s="38" t="s">
        <v>15</v>
      </c>
      <c r="M10299" s="38" t="s">
        <v>13</v>
      </c>
    </row>
    <row r="10300" spans="1:13" s="39" customFormat="1" ht="12.75" x14ac:dyDescent="0.2">
      <c r="A10300" s="33" t="s">
        <v>29</v>
      </c>
      <c r="B10300" s="33" t="s">
        <v>585</v>
      </c>
      <c r="C10300" s="34">
        <v>10</v>
      </c>
      <c r="D10300" s="33" t="s">
        <v>93</v>
      </c>
      <c r="E10300" s="33" t="s">
        <v>10483</v>
      </c>
      <c r="F10300" s="35">
        <v>31201512</v>
      </c>
      <c r="G10300" s="33" t="s">
        <v>467</v>
      </c>
      <c r="H10300" s="33">
        <v>2</v>
      </c>
      <c r="I10300" s="33">
        <v>7</v>
      </c>
      <c r="J10300" s="36">
        <v>5</v>
      </c>
      <c r="K10300" s="37">
        <v>714000</v>
      </c>
      <c r="L10300" s="38" t="s">
        <v>15</v>
      </c>
      <c r="M10300" s="38" t="s">
        <v>13</v>
      </c>
    </row>
    <row r="10301" spans="1:13" s="39" customFormat="1" ht="12.75" x14ac:dyDescent="0.2">
      <c r="A10301" s="33" t="s">
        <v>29</v>
      </c>
      <c r="B10301" s="33" t="s">
        <v>585</v>
      </c>
      <c r="C10301" s="34">
        <v>10</v>
      </c>
      <c r="D10301" s="33" t="s">
        <v>93</v>
      </c>
      <c r="E10301" s="33" t="s">
        <v>10484</v>
      </c>
      <c r="F10301" s="35">
        <v>26111701</v>
      </c>
      <c r="G10301" s="33" t="s">
        <v>467</v>
      </c>
      <c r="H10301" s="33">
        <v>2</v>
      </c>
      <c r="I10301" s="33">
        <v>7</v>
      </c>
      <c r="J10301" s="36">
        <v>10</v>
      </c>
      <c r="K10301" s="37">
        <v>119000</v>
      </c>
      <c r="L10301" s="38" t="s">
        <v>15</v>
      </c>
      <c r="M10301" s="38" t="s">
        <v>13</v>
      </c>
    </row>
    <row r="10302" spans="1:13" s="39" customFormat="1" ht="12.75" x14ac:dyDescent="0.2">
      <c r="A10302" s="33" t="s">
        <v>29</v>
      </c>
      <c r="B10302" s="33" t="s">
        <v>585</v>
      </c>
      <c r="C10302" s="34">
        <v>10</v>
      </c>
      <c r="D10302" s="33" t="s">
        <v>93</v>
      </c>
      <c r="E10302" s="33" t="s">
        <v>9460</v>
      </c>
      <c r="F10302" s="35">
        <v>26111701</v>
      </c>
      <c r="G10302" s="33" t="s">
        <v>467</v>
      </c>
      <c r="H10302" s="33">
        <v>2</v>
      </c>
      <c r="I10302" s="33">
        <v>7</v>
      </c>
      <c r="J10302" s="36">
        <v>10</v>
      </c>
      <c r="K10302" s="37">
        <v>119000</v>
      </c>
      <c r="L10302" s="38" t="s">
        <v>15</v>
      </c>
      <c r="M10302" s="38" t="s">
        <v>13</v>
      </c>
    </row>
    <row r="10303" spans="1:13" s="39" customFormat="1" ht="12.75" x14ac:dyDescent="0.2">
      <c r="A10303" s="33" t="s">
        <v>29</v>
      </c>
      <c r="B10303" s="33" t="s">
        <v>585</v>
      </c>
      <c r="C10303" s="34">
        <v>10</v>
      </c>
      <c r="D10303" s="33" t="s">
        <v>93</v>
      </c>
      <c r="E10303" s="33" t="s">
        <v>10485</v>
      </c>
      <c r="F10303" s="35">
        <v>40142000</v>
      </c>
      <c r="G10303" s="33" t="s">
        <v>467</v>
      </c>
      <c r="H10303" s="33">
        <v>2</v>
      </c>
      <c r="I10303" s="33">
        <v>7</v>
      </c>
      <c r="J10303" s="36">
        <v>2</v>
      </c>
      <c r="K10303" s="37">
        <v>190400</v>
      </c>
      <c r="L10303" s="38" t="s">
        <v>15</v>
      </c>
      <c r="M10303" s="38" t="s">
        <v>13</v>
      </c>
    </row>
    <row r="10304" spans="1:13" s="39" customFormat="1" ht="12.75" x14ac:dyDescent="0.2">
      <c r="A10304" s="33" t="s">
        <v>29</v>
      </c>
      <c r="B10304" s="33" t="s">
        <v>585</v>
      </c>
      <c r="C10304" s="34">
        <v>10</v>
      </c>
      <c r="D10304" s="33" t="s">
        <v>93</v>
      </c>
      <c r="E10304" s="33" t="s">
        <v>10486</v>
      </c>
      <c r="F10304" s="35">
        <v>31201632</v>
      </c>
      <c r="G10304" s="33" t="s">
        <v>467</v>
      </c>
      <c r="H10304" s="33">
        <v>2</v>
      </c>
      <c r="I10304" s="33">
        <v>7</v>
      </c>
      <c r="J10304" s="36">
        <v>10</v>
      </c>
      <c r="K10304" s="37">
        <v>714000</v>
      </c>
      <c r="L10304" s="38" t="s">
        <v>15</v>
      </c>
      <c r="M10304" s="38" t="s">
        <v>13</v>
      </c>
    </row>
    <row r="10305" spans="1:13" s="39" customFormat="1" ht="12.75" x14ac:dyDescent="0.2">
      <c r="A10305" s="33" t="s">
        <v>29</v>
      </c>
      <c r="B10305" s="33" t="s">
        <v>585</v>
      </c>
      <c r="C10305" s="34">
        <v>10</v>
      </c>
      <c r="D10305" s="33" t="s">
        <v>93</v>
      </c>
      <c r="E10305" s="33" t="s">
        <v>10487</v>
      </c>
      <c r="F10305" s="35">
        <v>23271420</v>
      </c>
      <c r="G10305" s="33" t="s">
        <v>467</v>
      </c>
      <c r="H10305" s="33">
        <v>2</v>
      </c>
      <c r="I10305" s="33">
        <v>7</v>
      </c>
      <c r="J10305" s="36">
        <v>1</v>
      </c>
      <c r="K10305" s="37">
        <v>178500</v>
      </c>
      <c r="L10305" s="38" t="s">
        <v>15</v>
      </c>
      <c r="M10305" s="38" t="s">
        <v>13</v>
      </c>
    </row>
    <row r="10306" spans="1:13" s="39" customFormat="1" ht="12.75" x14ac:dyDescent="0.2">
      <c r="A10306" s="33" t="s">
        <v>29</v>
      </c>
      <c r="B10306" s="33" t="s">
        <v>585</v>
      </c>
      <c r="C10306" s="34">
        <v>10</v>
      </c>
      <c r="D10306" s="33" t="s">
        <v>93</v>
      </c>
      <c r="E10306" s="33" t="s">
        <v>10488</v>
      </c>
      <c r="F10306" s="35">
        <v>31161833</v>
      </c>
      <c r="G10306" s="33" t="s">
        <v>467</v>
      </c>
      <c r="H10306" s="33">
        <v>2</v>
      </c>
      <c r="I10306" s="33">
        <v>7</v>
      </c>
      <c r="J10306" s="36">
        <v>5</v>
      </c>
      <c r="K10306" s="37">
        <v>238000</v>
      </c>
      <c r="L10306" s="38" t="s">
        <v>15</v>
      </c>
      <c r="M10306" s="38" t="s">
        <v>13</v>
      </c>
    </row>
    <row r="10307" spans="1:13" s="39" customFormat="1" ht="12.75" x14ac:dyDescent="0.2">
      <c r="A10307" s="33" t="s">
        <v>29</v>
      </c>
      <c r="B10307" s="33" t="s">
        <v>585</v>
      </c>
      <c r="C10307" s="34">
        <v>10</v>
      </c>
      <c r="D10307" s="33" t="s">
        <v>93</v>
      </c>
      <c r="E10307" s="33" t="s">
        <v>10489</v>
      </c>
      <c r="F10307" s="35">
        <v>31261501</v>
      </c>
      <c r="G10307" s="33" t="s">
        <v>467</v>
      </c>
      <c r="H10307" s="33">
        <v>2</v>
      </c>
      <c r="I10307" s="33">
        <v>7</v>
      </c>
      <c r="J10307" s="36">
        <v>5</v>
      </c>
      <c r="K10307" s="37">
        <v>238000</v>
      </c>
      <c r="L10307" s="38" t="s">
        <v>15</v>
      </c>
      <c r="M10307" s="38" t="s">
        <v>13</v>
      </c>
    </row>
    <row r="10308" spans="1:13" s="39" customFormat="1" ht="12.75" x14ac:dyDescent="0.2">
      <c r="A10308" s="33" t="s">
        <v>29</v>
      </c>
      <c r="B10308" s="33" t="s">
        <v>585</v>
      </c>
      <c r="C10308" s="34">
        <v>10</v>
      </c>
      <c r="D10308" s="33" t="s">
        <v>93</v>
      </c>
      <c r="E10308" s="33" t="s">
        <v>10490</v>
      </c>
      <c r="F10308" s="35">
        <v>31201512</v>
      </c>
      <c r="G10308" s="33" t="s">
        <v>467</v>
      </c>
      <c r="H10308" s="33">
        <v>2</v>
      </c>
      <c r="I10308" s="33">
        <v>7</v>
      </c>
      <c r="J10308" s="36">
        <v>5</v>
      </c>
      <c r="K10308" s="37">
        <v>226695</v>
      </c>
      <c r="L10308" s="38" t="s">
        <v>15</v>
      </c>
      <c r="M10308" s="38" t="s">
        <v>13</v>
      </c>
    </row>
    <row r="10309" spans="1:13" s="39" customFormat="1" ht="12.75" x14ac:dyDescent="0.2">
      <c r="A10309" s="33" t="s">
        <v>29</v>
      </c>
      <c r="B10309" s="33" t="s">
        <v>585</v>
      </c>
      <c r="C10309" s="34">
        <v>10</v>
      </c>
      <c r="D10309" s="33" t="s">
        <v>93</v>
      </c>
      <c r="E10309" s="33" t="s">
        <v>10491</v>
      </c>
      <c r="F10309" s="35">
        <v>31201512</v>
      </c>
      <c r="G10309" s="33" t="s">
        <v>467</v>
      </c>
      <c r="H10309" s="33">
        <v>2</v>
      </c>
      <c r="I10309" s="33">
        <v>7</v>
      </c>
      <c r="J10309" s="36">
        <v>5</v>
      </c>
      <c r="K10309" s="37">
        <v>151130</v>
      </c>
      <c r="L10309" s="38" t="s">
        <v>15</v>
      </c>
      <c r="M10309" s="38" t="s">
        <v>13</v>
      </c>
    </row>
    <row r="10310" spans="1:13" s="39" customFormat="1" ht="12.75" x14ac:dyDescent="0.2">
      <c r="A10310" s="33" t="s">
        <v>29</v>
      </c>
      <c r="B10310" s="33" t="s">
        <v>585</v>
      </c>
      <c r="C10310" s="34">
        <v>10</v>
      </c>
      <c r="D10310" s="33" t="s">
        <v>93</v>
      </c>
      <c r="E10310" s="33" t="s">
        <v>10492</v>
      </c>
      <c r="F10310" s="35">
        <v>49151504</v>
      </c>
      <c r="G10310" s="33" t="s">
        <v>467</v>
      </c>
      <c r="H10310" s="33">
        <v>2</v>
      </c>
      <c r="I10310" s="33">
        <v>7</v>
      </c>
      <c r="J10310" s="36">
        <v>20</v>
      </c>
      <c r="K10310" s="37">
        <v>357000</v>
      </c>
      <c r="L10310" s="38" t="s">
        <v>15</v>
      </c>
      <c r="M10310" s="38" t="s">
        <v>13</v>
      </c>
    </row>
    <row r="10311" spans="1:13" s="39" customFormat="1" ht="12.75" x14ac:dyDescent="0.2">
      <c r="A10311" s="33" t="s">
        <v>29</v>
      </c>
      <c r="B10311" s="33" t="s">
        <v>585</v>
      </c>
      <c r="C10311" s="34">
        <v>10</v>
      </c>
      <c r="D10311" s="33" t="s">
        <v>93</v>
      </c>
      <c r="E10311" s="33" t="s">
        <v>10493</v>
      </c>
      <c r="F10311" s="35">
        <v>49151504</v>
      </c>
      <c r="G10311" s="33" t="s">
        <v>467</v>
      </c>
      <c r="H10311" s="33">
        <v>2</v>
      </c>
      <c r="I10311" s="33">
        <v>7</v>
      </c>
      <c r="J10311" s="36">
        <v>20</v>
      </c>
      <c r="K10311" s="37">
        <v>380800</v>
      </c>
      <c r="L10311" s="38" t="s">
        <v>15</v>
      </c>
      <c r="M10311" s="38" t="s">
        <v>13</v>
      </c>
    </row>
    <row r="10312" spans="1:13" s="39" customFormat="1" ht="12.75" x14ac:dyDescent="0.2">
      <c r="A10312" s="33" t="s">
        <v>29</v>
      </c>
      <c r="B10312" s="33" t="s">
        <v>585</v>
      </c>
      <c r="C10312" s="34">
        <v>10</v>
      </c>
      <c r="D10312" s="33" t="s">
        <v>93</v>
      </c>
      <c r="E10312" s="33" t="s">
        <v>10494</v>
      </c>
      <c r="F10312" s="35">
        <v>49151504</v>
      </c>
      <c r="G10312" s="33" t="s">
        <v>467</v>
      </c>
      <c r="H10312" s="33">
        <v>2</v>
      </c>
      <c r="I10312" s="33">
        <v>7</v>
      </c>
      <c r="J10312" s="36">
        <v>20</v>
      </c>
      <c r="K10312" s="37">
        <v>428400</v>
      </c>
      <c r="L10312" s="38" t="s">
        <v>15</v>
      </c>
      <c r="M10312" s="38" t="s">
        <v>13</v>
      </c>
    </row>
    <row r="10313" spans="1:13" s="39" customFormat="1" ht="12.75" x14ac:dyDescent="0.2">
      <c r="A10313" s="33" t="s">
        <v>29</v>
      </c>
      <c r="B10313" s="33" t="s">
        <v>585</v>
      </c>
      <c r="C10313" s="34">
        <v>10</v>
      </c>
      <c r="D10313" s="33" t="s">
        <v>93</v>
      </c>
      <c r="E10313" s="33" t="s">
        <v>10495</v>
      </c>
      <c r="F10313" s="35">
        <v>49151504</v>
      </c>
      <c r="G10313" s="33" t="s">
        <v>467</v>
      </c>
      <c r="H10313" s="33">
        <v>2</v>
      </c>
      <c r="I10313" s="33">
        <v>7</v>
      </c>
      <c r="J10313" s="36">
        <v>20</v>
      </c>
      <c r="K10313" s="37">
        <v>476000</v>
      </c>
      <c r="L10313" s="38" t="s">
        <v>15</v>
      </c>
      <c r="M10313" s="38" t="s">
        <v>13</v>
      </c>
    </row>
    <row r="10314" spans="1:13" s="39" customFormat="1" ht="12.75" x14ac:dyDescent="0.2">
      <c r="A10314" s="33" t="s">
        <v>29</v>
      </c>
      <c r="B10314" s="33" t="s">
        <v>585</v>
      </c>
      <c r="C10314" s="34">
        <v>10</v>
      </c>
      <c r="D10314" s="33" t="s">
        <v>93</v>
      </c>
      <c r="E10314" s="33" t="s">
        <v>10496</v>
      </c>
      <c r="F10314" s="35">
        <v>26111702</v>
      </c>
      <c r="G10314" s="33" t="s">
        <v>467</v>
      </c>
      <c r="H10314" s="33">
        <v>2</v>
      </c>
      <c r="I10314" s="33">
        <v>7</v>
      </c>
      <c r="J10314" s="36">
        <v>420</v>
      </c>
      <c r="K10314" s="37">
        <v>3998400</v>
      </c>
      <c r="L10314" s="38" t="s">
        <v>15</v>
      </c>
      <c r="M10314" s="38" t="s">
        <v>13</v>
      </c>
    </row>
    <row r="10315" spans="1:13" s="39" customFormat="1" ht="12.75" x14ac:dyDescent="0.2">
      <c r="A10315" s="33" t="s">
        <v>29</v>
      </c>
      <c r="B10315" s="33" t="s">
        <v>585</v>
      </c>
      <c r="C10315" s="34">
        <v>10</v>
      </c>
      <c r="D10315" s="33" t="s">
        <v>93</v>
      </c>
      <c r="E10315" s="33" t="s">
        <v>10497</v>
      </c>
      <c r="F10315" s="35">
        <v>51102710</v>
      </c>
      <c r="G10315" s="33" t="s">
        <v>467</v>
      </c>
      <c r="H10315" s="33">
        <v>2</v>
      </c>
      <c r="I10315" s="33">
        <v>7</v>
      </c>
      <c r="J10315" s="36">
        <v>300</v>
      </c>
      <c r="K10315" s="37">
        <v>5355000</v>
      </c>
      <c r="L10315" s="38" t="s">
        <v>15</v>
      </c>
      <c r="M10315" s="38" t="s">
        <v>13</v>
      </c>
    </row>
    <row r="10316" spans="1:13" s="39" customFormat="1" ht="12.75" x14ac:dyDescent="0.2">
      <c r="A10316" s="33" t="s">
        <v>29</v>
      </c>
      <c r="B10316" s="33" t="s">
        <v>585</v>
      </c>
      <c r="C10316" s="34">
        <v>10</v>
      </c>
      <c r="D10316" s="33" t="s">
        <v>93</v>
      </c>
      <c r="E10316" s="33" t="s">
        <v>10498</v>
      </c>
      <c r="F10316" s="35">
        <v>14121500</v>
      </c>
      <c r="G10316" s="33" t="s">
        <v>467</v>
      </c>
      <c r="H10316" s="33">
        <v>2</v>
      </c>
      <c r="I10316" s="33">
        <v>7</v>
      </c>
      <c r="J10316" s="36">
        <v>20</v>
      </c>
      <c r="K10316" s="37">
        <v>423640</v>
      </c>
      <c r="L10316" s="38" t="s">
        <v>15</v>
      </c>
      <c r="M10316" s="38" t="s">
        <v>13</v>
      </c>
    </row>
    <row r="10317" spans="1:13" s="39" customFormat="1" ht="12.75" x14ac:dyDescent="0.2">
      <c r="A10317" s="33" t="s">
        <v>29</v>
      </c>
      <c r="B10317" s="33" t="s">
        <v>585</v>
      </c>
      <c r="C10317" s="34">
        <v>10</v>
      </c>
      <c r="D10317" s="33" t="s">
        <v>93</v>
      </c>
      <c r="E10317" s="33" t="s">
        <v>10499</v>
      </c>
      <c r="F10317" s="35">
        <v>31201632</v>
      </c>
      <c r="G10317" s="33" t="s">
        <v>467</v>
      </c>
      <c r="H10317" s="33">
        <v>2</v>
      </c>
      <c r="I10317" s="33">
        <v>7</v>
      </c>
      <c r="J10317" s="36">
        <v>5</v>
      </c>
      <c r="K10317" s="37">
        <v>172550</v>
      </c>
      <c r="L10317" s="38" t="s">
        <v>15</v>
      </c>
      <c r="M10317" s="38" t="s">
        <v>13</v>
      </c>
    </row>
    <row r="10318" spans="1:13" s="39" customFormat="1" ht="12.75" x14ac:dyDescent="0.2">
      <c r="A10318" s="33" t="s">
        <v>29</v>
      </c>
      <c r="B10318" s="33" t="s">
        <v>585</v>
      </c>
      <c r="C10318" s="34">
        <v>10</v>
      </c>
      <c r="D10318" s="33" t="s">
        <v>93</v>
      </c>
      <c r="E10318" s="33" t="s">
        <v>1560</v>
      </c>
      <c r="F10318" s="35">
        <v>24112401</v>
      </c>
      <c r="G10318" s="33" t="s">
        <v>467</v>
      </c>
      <c r="H10318" s="33">
        <v>2</v>
      </c>
      <c r="I10318" s="33">
        <v>7</v>
      </c>
      <c r="J10318" s="36">
        <v>25</v>
      </c>
      <c r="K10318" s="37">
        <v>212500</v>
      </c>
      <c r="L10318" s="38" t="s">
        <v>15</v>
      </c>
      <c r="M10318" s="38" t="s">
        <v>13</v>
      </c>
    </row>
    <row r="10319" spans="1:13" s="39" customFormat="1" ht="12.75" x14ac:dyDescent="0.2">
      <c r="A10319" s="33" t="s">
        <v>29</v>
      </c>
      <c r="B10319" s="33" t="s">
        <v>585</v>
      </c>
      <c r="C10319" s="34">
        <v>10</v>
      </c>
      <c r="D10319" s="33" t="s">
        <v>93</v>
      </c>
      <c r="E10319" s="33" t="s">
        <v>10500</v>
      </c>
      <c r="F10319" s="35">
        <v>31201503</v>
      </c>
      <c r="G10319" s="33" t="s">
        <v>467</v>
      </c>
      <c r="H10319" s="33">
        <v>2</v>
      </c>
      <c r="I10319" s="33">
        <v>7</v>
      </c>
      <c r="J10319" s="36">
        <v>5</v>
      </c>
      <c r="K10319" s="37">
        <v>89250</v>
      </c>
      <c r="L10319" s="38" t="s">
        <v>15</v>
      </c>
      <c r="M10319" s="38" t="s">
        <v>13</v>
      </c>
    </row>
    <row r="10320" spans="1:13" s="39" customFormat="1" ht="12.75" x14ac:dyDescent="0.2">
      <c r="A10320" s="33" t="s">
        <v>29</v>
      </c>
      <c r="B10320" s="33" t="s">
        <v>585</v>
      </c>
      <c r="C10320" s="34">
        <v>10</v>
      </c>
      <c r="D10320" s="33" t="s">
        <v>93</v>
      </c>
      <c r="E10320" s="33" t="s">
        <v>10501</v>
      </c>
      <c r="F10320" s="35">
        <v>44102412</v>
      </c>
      <c r="G10320" s="33" t="s">
        <v>467</v>
      </c>
      <c r="H10320" s="33">
        <v>2</v>
      </c>
      <c r="I10320" s="33">
        <v>7</v>
      </c>
      <c r="J10320" s="36">
        <v>10</v>
      </c>
      <c r="K10320" s="37">
        <v>2499000</v>
      </c>
      <c r="L10320" s="38" t="s">
        <v>15</v>
      </c>
      <c r="M10320" s="38" t="s">
        <v>13</v>
      </c>
    </row>
    <row r="10321" spans="1:13" s="39" customFormat="1" ht="12.75" x14ac:dyDescent="0.2">
      <c r="A10321" s="33" t="s">
        <v>29</v>
      </c>
      <c r="B10321" s="33" t="s">
        <v>585</v>
      </c>
      <c r="C10321" s="34">
        <v>10</v>
      </c>
      <c r="D10321" s="33" t="s">
        <v>93</v>
      </c>
      <c r="E10321" s="33" t="s">
        <v>10502</v>
      </c>
      <c r="F10321" s="35">
        <v>26111702</v>
      </c>
      <c r="G10321" s="33" t="s">
        <v>467</v>
      </c>
      <c r="H10321" s="33">
        <v>2</v>
      </c>
      <c r="I10321" s="33">
        <v>7</v>
      </c>
      <c r="J10321" s="36">
        <v>20</v>
      </c>
      <c r="K10321" s="37">
        <v>428400</v>
      </c>
      <c r="L10321" s="38" t="s">
        <v>15</v>
      </c>
      <c r="M10321" s="38" t="s">
        <v>13</v>
      </c>
    </row>
    <row r="10322" spans="1:13" s="39" customFormat="1" ht="12.75" x14ac:dyDescent="0.2">
      <c r="A10322" s="33" t="s">
        <v>29</v>
      </c>
      <c r="B10322" s="33" t="s">
        <v>585</v>
      </c>
      <c r="C10322" s="34">
        <v>10</v>
      </c>
      <c r="D10322" s="33" t="s">
        <v>93</v>
      </c>
      <c r="E10322" s="33" t="s">
        <v>10503</v>
      </c>
      <c r="F10322" s="35">
        <v>27112833</v>
      </c>
      <c r="G10322" s="33" t="s">
        <v>467</v>
      </c>
      <c r="H10322" s="33">
        <v>2</v>
      </c>
      <c r="I10322" s="33">
        <v>7</v>
      </c>
      <c r="J10322" s="36">
        <v>1</v>
      </c>
      <c r="K10322" s="37">
        <v>104720</v>
      </c>
      <c r="L10322" s="38" t="s">
        <v>15</v>
      </c>
      <c r="M10322" s="38" t="s">
        <v>13</v>
      </c>
    </row>
    <row r="10323" spans="1:13" s="39" customFormat="1" ht="12.75" x14ac:dyDescent="0.2">
      <c r="A10323" s="33" t="s">
        <v>29</v>
      </c>
      <c r="B10323" s="33" t="s">
        <v>585</v>
      </c>
      <c r="C10323" s="34">
        <v>10</v>
      </c>
      <c r="D10323" s="33" t="s">
        <v>93</v>
      </c>
      <c r="E10323" s="33" t="s">
        <v>10504</v>
      </c>
      <c r="F10323" s="35">
        <v>60121241</v>
      </c>
      <c r="G10323" s="33" t="s">
        <v>467</v>
      </c>
      <c r="H10323" s="33">
        <v>2</v>
      </c>
      <c r="I10323" s="33">
        <v>7</v>
      </c>
      <c r="J10323" s="36">
        <v>10</v>
      </c>
      <c r="K10323" s="37">
        <v>14280</v>
      </c>
      <c r="L10323" s="38" t="s">
        <v>15</v>
      </c>
      <c r="M10323" s="38" t="s">
        <v>13</v>
      </c>
    </row>
    <row r="10324" spans="1:13" s="39" customFormat="1" ht="12.75" x14ac:dyDescent="0.2">
      <c r="A10324" s="33" t="s">
        <v>29</v>
      </c>
      <c r="B10324" s="33" t="s">
        <v>585</v>
      </c>
      <c r="C10324" s="34">
        <v>10</v>
      </c>
      <c r="D10324" s="33" t="s">
        <v>93</v>
      </c>
      <c r="E10324" s="33" t="s">
        <v>10505</v>
      </c>
      <c r="F10324" s="35">
        <v>26111708</v>
      </c>
      <c r="G10324" s="33" t="s">
        <v>467</v>
      </c>
      <c r="H10324" s="33">
        <v>2</v>
      </c>
      <c r="I10324" s="33">
        <v>7</v>
      </c>
      <c r="J10324" s="36">
        <v>3</v>
      </c>
      <c r="K10324" s="37">
        <v>642600</v>
      </c>
      <c r="L10324" s="38" t="s">
        <v>15</v>
      </c>
      <c r="M10324" s="38" t="s">
        <v>13</v>
      </c>
    </row>
    <row r="10325" spans="1:13" s="39" customFormat="1" ht="12.75" x14ac:dyDescent="0.2">
      <c r="A10325" s="33" t="s">
        <v>29</v>
      </c>
      <c r="B10325" s="33" t="s">
        <v>585</v>
      </c>
      <c r="C10325" s="34">
        <v>10</v>
      </c>
      <c r="D10325" s="33" t="s">
        <v>93</v>
      </c>
      <c r="E10325" s="33" t="s">
        <v>10506</v>
      </c>
      <c r="F10325" s="35">
        <v>42281704</v>
      </c>
      <c r="G10325" s="33" t="s">
        <v>467</v>
      </c>
      <c r="H10325" s="33">
        <v>2</v>
      </c>
      <c r="I10325" s="33">
        <v>7</v>
      </c>
      <c r="J10325" s="36">
        <v>80</v>
      </c>
      <c r="K10325" s="37">
        <v>1713600</v>
      </c>
      <c r="L10325" s="38" t="s">
        <v>15</v>
      </c>
      <c r="M10325" s="38" t="s">
        <v>13</v>
      </c>
    </row>
    <row r="10326" spans="1:13" s="39" customFormat="1" ht="12.75" x14ac:dyDescent="0.2">
      <c r="A10326" s="33" t="s">
        <v>29</v>
      </c>
      <c r="B10326" s="33" t="s">
        <v>585</v>
      </c>
      <c r="C10326" s="34">
        <v>10</v>
      </c>
      <c r="D10326" s="33" t="s">
        <v>93</v>
      </c>
      <c r="E10326" s="33" t="s">
        <v>10507</v>
      </c>
      <c r="F10326" s="35">
        <v>27112727</v>
      </c>
      <c r="G10326" s="33" t="s">
        <v>467</v>
      </c>
      <c r="H10326" s="33">
        <v>2</v>
      </c>
      <c r="I10326" s="33">
        <v>7</v>
      </c>
      <c r="J10326" s="36">
        <v>5</v>
      </c>
      <c r="K10326" s="37">
        <v>1785000</v>
      </c>
      <c r="L10326" s="38" t="s">
        <v>15</v>
      </c>
      <c r="M10326" s="38" t="s">
        <v>13</v>
      </c>
    </row>
    <row r="10327" spans="1:13" s="39" customFormat="1" ht="12.75" x14ac:dyDescent="0.2">
      <c r="A10327" s="33" t="s">
        <v>29</v>
      </c>
      <c r="B10327" s="33" t="s">
        <v>585</v>
      </c>
      <c r="C10327" s="34">
        <v>10</v>
      </c>
      <c r="D10327" s="33" t="s">
        <v>93</v>
      </c>
      <c r="E10327" s="33" t="s">
        <v>10508</v>
      </c>
      <c r="F10327" s="35">
        <v>26111708</v>
      </c>
      <c r="G10327" s="33" t="s">
        <v>467</v>
      </c>
      <c r="H10327" s="33">
        <v>2</v>
      </c>
      <c r="I10327" s="33">
        <v>7</v>
      </c>
      <c r="J10327" s="36">
        <v>20</v>
      </c>
      <c r="K10327" s="37">
        <v>119000</v>
      </c>
      <c r="L10327" s="38" t="s">
        <v>15</v>
      </c>
      <c r="M10327" s="38" t="s">
        <v>13</v>
      </c>
    </row>
    <row r="10328" spans="1:13" s="39" customFormat="1" ht="12.75" x14ac:dyDescent="0.2">
      <c r="A10328" s="33" t="s">
        <v>29</v>
      </c>
      <c r="B10328" s="33" t="s">
        <v>585</v>
      </c>
      <c r="C10328" s="34">
        <v>10</v>
      </c>
      <c r="D10328" s="33" t="s">
        <v>93</v>
      </c>
      <c r="E10328" s="33" t="s">
        <v>10509</v>
      </c>
      <c r="F10328" s="35">
        <v>26111708</v>
      </c>
      <c r="G10328" s="33" t="s">
        <v>467</v>
      </c>
      <c r="H10328" s="33">
        <v>2</v>
      </c>
      <c r="I10328" s="33">
        <v>7</v>
      </c>
      <c r="J10328" s="36">
        <v>3</v>
      </c>
      <c r="K10328" s="37">
        <v>725424</v>
      </c>
      <c r="L10328" s="38" t="s">
        <v>15</v>
      </c>
      <c r="M10328" s="38" t="s">
        <v>13</v>
      </c>
    </row>
    <row r="10329" spans="1:13" s="39" customFormat="1" ht="12.75" x14ac:dyDescent="0.2">
      <c r="A10329" s="33" t="s">
        <v>29</v>
      </c>
      <c r="B10329" s="33" t="s">
        <v>585</v>
      </c>
      <c r="C10329" s="34">
        <v>10</v>
      </c>
      <c r="D10329" s="33" t="s">
        <v>93</v>
      </c>
      <c r="E10329" s="33" t="s">
        <v>10510</v>
      </c>
      <c r="F10329" s="35">
        <v>26111708</v>
      </c>
      <c r="G10329" s="33" t="s">
        <v>467</v>
      </c>
      <c r="H10329" s="33">
        <v>2</v>
      </c>
      <c r="I10329" s="33">
        <v>7</v>
      </c>
      <c r="J10329" s="36">
        <v>2</v>
      </c>
      <c r="K10329" s="37">
        <v>483616</v>
      </c>
      <c r="L10329" s="38" t="s">
        <v>15</v>
      </c>
      <c r="M10329" s="38" t="s">
        <v>13</v>
      </c>
    </row>
    <row r="10330" spans="1:13" s="39" customFormat="1" ht="12.75" x14ac:dyDescent="0.2">
      <c r="A10330" s="33" t="s">
        <v>29</v>
      </c>
      <c r="B10330" s="33" t="s">
        <v>585</v>
      </c>
      <c r="C10330" s="34">
        <v>10</v>
      </c>
      <c r="D10330" s="33" t="s">
        <v>93</v>
      </c>
      <c r="E10330" s="33" t="s">
        <v>10511</v>
      </c>
      <c r="F10330" s="35">
        <v>44102404</v>
      </c>
      <c r="G10330" s="33" t="s">
        <v>467</v>
      </c>
      <c r="H10330" s="33">
        <v>2</v>
      </c>
      <c r="I10330" s="33">
        <v>7</v>
      </c>
      <c r="J10330" s="36">
        <v>4</v>
      </c>
      <c r="K10330" s="37">
        <v>142800</v>
      </c>
      <c r="L10330" s="38" t="s">
        <v>15</v>
      </c>
      <c r="M10330" s="38" t="s">
        <v>13</v>
      </c>
    </row>
    <row r="10331" spans="1:13" s="39" customFormat="1" ht="12.75" x14ac:dyDescent="0.2">
      <c r="A10331" s="33" t="s">
        <v>29</v>
      </c>
      <c r="B10331" s="33" t="s">
        <v>585</v>
      </c>
      <c r="C10331" s="34">
        <v>10</v>
      </c>
      <c r="D10331" s="33" t="s">
        <v>93</v>
      </c>
      <c r="E10331" s="33" t="s">
        <v>10512</v>
      </c>
      <c r="F10331" s="35">
        <v>31201503</v>
      </c>
      <c r="G10331" s="33" t="s">
        <v>467</v>
      </c>
      <c r="H10331" s="33">
        <v>2</v>
      </c>
      <c r="I10331" s="33">
        <v>7</v>
      </c>
      <c r="J10331" s="36">
        <v>30</v>
      </c>
      <c r="K10331" s="37">
        <v>124950</v>
      </c>
      <c r="L10331" s="38" t="s">
        <v>15</v>
      </c>
      <c r="M10331" s="38" t="s">
        <v>13</v>
      </c>
    </row>
    <row r="10332" spans="1:13" s="39" customFormat="1" ht="12.75" x14ac:dyDescent="0.2">
      <c r="A10332" s="33" t="s">
        <v>29</v>
      </c>
      <c r="B10332" s="33" t="s">
        <v>585</v>
      </c>
      <c r="C10332" s="34">
        <v>10</v>
      </c>
      <c r="D10332" s="33" t="s">
        <v>93</v>
      </c>
      <c r="E10332" s="33" t="s">
        <v>10513</v>
      </c>
      <c r="F10332" s="35">
        <v>24112902</v>
      </c>
      <c r="G10332" s="33" t="s">
        <v>467</v>
      </c>
      <c r="H10332" s="33">
        <v>2</v>
      </c>
      <c r="I10332" s="33">
        <v>7</v>
      </c>
      <c r="J10332" s="36">
        <v>20</v>
      </c>
      <c r="K10332" s="37">
        <v>59500</v>
      </c>
      <c r="L10332" s="38" t="s">
        <v>15</v>
      </c>
      <c r="M10332" s="38" t="s">
        <v>13</v>
      </c>
    </row>
    <row r="10333" spans="1:13" s="39" customFormat="1" ht="12.75" x14ac:dyDescent="0.2">
      <c r="A10333" s="33" t="s">
        <v>29</v>
      </c>
      <c r="B10333" s="33" t="s">
        <v>585</v>
      </c>
      <c r="C10333" s="34">
        <v>10</v>
      </c>
      <c r="D10333" s="33" t="s">
        <v>93</v>
      </c>
      <c r="E10333" s="33" t="s">
        <v>10514</v>
      </c>
      <c r="F10333" s="35">
        <v>24111503</v>
      </c>
      <c r="G10333" s="33" t="s">
        <v>467</v>
      </c>
      <c r="H10333" s="33">
        <v>2</v>
      </c>
      <c r="I10333" s="33">
        <v>7</v>
      </c>
      <c r="J10333" s="36">
        <v>100</v>
      </c>
      <c r="K10333" s="37">
        <v>130900</v>
      </c>
      <c r="L10333" s="38" t="s">
        <v>15</v>
      </c>
      <c r="M10333" s="38" t="s">
        <v>13</v>
      </c>
    </row>
    <row r="10334" spans="1:13" s="39" customFormat="1" ht="12.75" x14ac:dyDescent="0.2">
      <c r="A10334" s="33" t="s">
        <v>29</v>
      </c>
      <c r="B10334" s="33" t="s">
        <v>585</v>
      </c>
      <c r="C10334" s="34">
        <v>10</v>
      </c>
      <c r="D10334" s="33" t="s">
        <v>93</v>
      </c>
      <c r="E10334" s="33" t="s">
        <v>10515</v>
      </c>
      <c r="F10334" s="35">
        <v>30261701</v>
      </c>
      <c r="G10334" s="33" t="s">
        <v>467</v>
      </c>
      <c r="H10334" s="33">
        <v>2</v>
      </c>
      <c r="I10334" s="33">
        <v>7</v>
      </c>
      <c r="J10334" s="36">
        <v>6</v>
      </c>
      <c r="K10334" s="37">
        <v>357000</v>
      </c>
      <c r="L10334" s="38" t="s">
        <v>15</v>
      </c>
      <c r="M10334" s="38" t="s">
        <v>13</v>
      </c>
    </row>
    <row r="10335" spans="1:13" s="39" customFormat="1" ht="12.75" x14ac:dyDescent="0.2">
      <c r="A10335" s="33" t="s">
        <v>29</v>
      </c>
      <c r="B10335" s="33" t="s">
        <v>585</v>
      </c>
      <c r="C10335" s="34">
        <v>10</v>
      </c>
      <c r="D10335" s="33" t="s">
        <v>93</v>
      </c>
      <c r="E10335" s="33" t="s">
        <v>10516</v>
      </c>
      <c r="F10335" s="35">
        <v>30261701</v>
      </c>
      <c r="G10335" s="33" t="s">
        <v>467</v>
      </c>
      <c r="H10335" s="33">
        <v>2</v>
      </c>
      <c r="I10335" s="33">
        <v>7</v>
      </c>
      <c r="J10335" s="36">
        <v>3</v>
      </c>
      <c r="K10335" s="37">
        <v>160650</v>
      </c>
      <c r="L10335" s="38" t="s">
        <v>15</v>
      </c>
      <c r="M10335" s="38" t="s">
        <v>13</v>
      </c>
    </row>
    <row r="10336" spans="1:13" s="39" customFormat="1" ht="12.75" x14ac:dyDescent="0.2">
      <c r="A10336" s="33" t="s">
        <v>29</v>
      </c>
      <c r="B10336" s="33" t="s">
        <v>585</v>
      </c>
      <c r="C10336" s="34">
        <v>10</v>
      </c>
      <c r="D10336" s="33" t="s">
        <v>93</v>
      </c>
      <c r="E10336" s="33" t="s">
        <v>10517</v>
      </c>
      <c r="F10336" s="35">
        <v>31201605</v>
      </c>
      <c r="G10336" s="33" t="s">
        <v>467</v>
      </c>
      <c r="H10336" s="33">
        <v>2</v>
      </c>
      <c r="I10336" s="33">
        <v>7</v>
      </c>
      <c r="J10336" s="36">
        <v>1</v>
      </c>
      <c r="K10336" s="37">
        <v>476000</v>
      </c>
      <c r="L10336" s="38" t="s">
        <v>15</v>
      </c>
      <c r="M10336" s="38" t="s">
        <v>13</v>
      </c>
    </row>
    <row r="10337" spans="1:13" s="39" customFormat="1" ht="12.75" x14ac:dyDescent="0.2">
      <c r="A10337" s="33" t="s">
        <v>29</v>
      </c>
      <c r="B10337" s="33" t="s">
        <v>585</v>
      </c>
      <c r="C10337" s="34">
        <v>10</v>
      </c>
      <c r="D10337" s="33" t="s">
        <v>93</v>
      </c>
      <c r="E10337" s="33" t="s">
        <v>10517</v>
      </c>
      <c r="F10337" s="35">
        <v>31201605</v>
      </c>
      <c r="G10337" s="33" t="s">
        <v>467</v>
      </c>
      <c r="H10337" s="33">
        <v>2</v>
      </c>
      <c r="I10337" s="33">
        <v>7</v>
      </c>
      <c r="J10337" s="36">
        <v>1</v>
      </c>
      <c r="K10337" s="37">
        <v>464100</v>
      </c>
      <c r="L10337" s="38" t="s">
        <v>15</v>
      </c>
      <c r="M10337" s="38" t="s">
        <v>13</v>
      </c>
    </row>
    <row r="10338" spans="1:13" s="39" customFormat="1" ht="12.75" x14ac:dyDescent="0.2">
      <c r="A10338" s="33" t="s">
        <v>29</v>
      </c>
      <c r="B10338" s="33" t="s">
        <v>585</v>
      </c>
      <c r="C10338" s="34">
        <v>10</v>
      </c>
      <c r="D10338" s="33" t="s">
        <v>93</v>
      </c>
      <c r="E10338" s="33" t="s">
        <v>10517</v>
      </c>
      <c r="F10338" s="35">
        <v>31201605</v>
      </c>
      <c r="G10338" s="33" t="s">
        <v>467</v>
      </c>
      <c r="H10338" s="33">
        <v>2</v>
      </c>
      <c r="I10338" s="33">
        <v>7</v>
      </c>
      <c r="J10338" s="36">
        <v>1</v>
      </c>
      <c r="K10338" s="37">
        <v>428400</v>
      </c>
      <c r="L10338" s="38" t="s">
        <v>15</v>
      </c>
      <c r="M10338" s="38" t="s">
        <v>13</v>
      </c>
    </row>
    <row r="10339" spans="1:13" s="39" customFormat="1" ht="12.75" x14ac:dyDescent="0.2">
      <c r="A10339" s="33" t="s">
        <v>29</v>
      </c>
      <c r="B10339" s="33" t="s">
        <v>585</v>
      </c>
      <c r="C10339" s="34">
        <v>10</v>
      </c>
      <c r="D10339" s="33" t="s">
        <v>93</v>
      </c>
      <c r="E10339" s="33" t="s">
        <v>10517</v>
      </c>
      <c r="F10339" s="35">
        <v>31201605</v>
      </c>
      <c r="G10339" s="33" t="s">
        <v>467</v>
      </c>
      <c r="H10339" s="33">
        <v>2</v>
      </c>
      <c r="I10339" s="33">
        <v>7</v>
      </c>
      <c r="J10339" s="36">
        <v>1</v>
      </c>
      <c r="K10339" s="37">
        <v>452200</v>
      </c>
      <c r="L10339" s="38" t="s">
        <v>15</v>
      </c>
      <c r="M10339" s="38" t="s">
        <v>13</v>
      </c>
    </row>
    <row r="10340" spans="1:13" s="39" customFormat="1" ht="12.75" x14ac:dyDescent="0.2">
      <c r="A10340" s="33" t="s">
        <v>29</v>
      </c>
      <c r="B10340" s="33" t="s">
        <v>585</v>
      </c>
      <c r="C10340" s="34">
        <v>10</v>
      </c>
      <c r="D10340" s="33" t="s">
        <v>93</v>
      </c>
      <c r="E10340" s="33" t="s">
        <v>10517</v>
      </c>
      <c r="F10340" s="35">
        <v>31201605</v>
      </c>
      <c r="G10340" s="33" t="s">
        <v>467</v>
      </c>
      <c r="H10340" s="33">
        <v>2</v>
      </c>
      <c r="I10340" s="33">
        <v>7</v>
      </c>
      <c r="J10340" s="36">
        <v>1</v>
      </c>
      <c r="K10340" s="37">
        <v>416500</v>
      </c>
      <c r="L10340" s="38" t="s">
        <v>15</v>
      </c>
      <c r="M10340" s="38" t="s">
        <v>13</v>
      </c>
    </row>
    <row r="10341" spans="1:13" s="39" customFormat="1" ht="12.75" x14ac:dyDescent="0.2">
      <c r="A10341" s="33" t="s">
        <v>29</v>
      </c>
      <c r="B10341" s="33" t="s">
        <v>585</v>
      </c>
      <c r="C10341" s="34">
        <v>10</v>
      </c>
      <c r="D10341" s="33" t="s">
        <v>93</v>
      </c>
      <c r="E10341" s="33" t="s">
        <v>10518</v>
      </c>
      <c r="F10341" s="35">
        <v>44121626</v>
      </c>
      <c r="G10341" s="33" t="s">
        <v>467</v>
      </c>
      <c r="H10341" s="33">
        <v>2</v>
      </c>
      <c r="I10341" s="33">
        <v>7</v>
      </c>
      <c r="J10341" s="36">
        <v>1</v>
      </c>
      <c r="K10341" s="37">
        <v>8804282</v>
      </c>
      <c r="L10341" s="38" t="s">
        <v>15</v>
      </c>
      <c r="M10341" s="38" t="s">
        <v>13</v>
      </c>
    </row>
    <row r="10342" spans="1:13" s="39" customFormat="1" ht="12.75" x14ac:dyDescent="0.2">
      <c r="A10342" s="33" t="s">
        <v>29</v>
      </c>
      <c r="B10342" s="33" t="s">
        <v>585</v>
      </c>
      <c r="C10342" s="34">
        <v>10</v>
      </c>
      <c r="D10342" s="33" t="s">
        <v>93</v>
      </c>
      <c r="E10342" s="33" t="s">
        <v>10519</v>
      </c>
      <c r="F10342" s="35">
        <v>47131502</v>
      </c>
      <c r="G10342" s="33" t="s">
        <v>467</v>
      </c>
      <c r="H10342" s="33">
        <v>2</v>
      </c>
      <c r="I10342" s="33">
        <v>7</v>
      </c>
      <c r="J10342" s="36">
        <v>80</v>
      </c>
      <c r="K10342" s="37">
        <v>4284000</v>
      </c>
      <c r="L10342" s="38" t="s">
        <v>15</v>
      </c>
      <c r="M10342" s="38" t="s">
        <v>13</v>
      </c>
    </row>
    <row r="10343" spans="1:13" s="39" customFormat="1" ht="12.75" x14ac:dyDescent="0.2">
      <c r="A10343" s="33" t="s">
        <v>29</v>
      </c>
      <c r="B10343" s="33" t="s">
        <v>585</v>
      </c>
      <c r="C10343" s="34">
        <v>10</v>
      </c>
      <c r="D10343" s="33" t="s">
        <v>93</v>
      </c>
      <c r="E10343" s="33" t="s">
        <v>10520</v>
      </c>
      <c r="F10343" s="35">
        <v>13111301</v>
      </c>
      <c r="G10343" s="33" t="s">
        <v>467</v>
      </c>
      <c r="H10343" s="33">
        <v>2</v>
      </c>
      <c r="I10343" s="33">
        <v>7</v>
      </c>
      <c r="J10343" s="36">
        <v>10</v>
      </c>
      <c r="K10343" s="37">
        <v>357000</v>
      </c>
      <c r="L10343" s="38" t="s">
        <v>15</v>
      </c>
      <c r="M10343" s="38" t="s">
        <v>13</v>
      </c>
    </row>
    <row r="10344" spans="1:13" s="39" customFormat="1" ht="12.75" x14ac:dyDescent="0.2">
      <c r="A10344" s="33" t="s">
        <v>29</v>
      </c>
      <c r="B10344" s="33" t="s">
        <v>585</v>
      </c>
      <c r="C10344" s="34">
        <v>10</v>
      </c>
      <c r="D10344" s="33" t="s">
        <v>93</v>
      </c>
      <c r="E10344" s="33" t="s">
        <v>10521</v>
      </c>
      <c r="F10344" s="35">
        <v>11162113</v>
      </c>
      <c r="G10344" s="33" t="s">
        <v>467</v>
      </c>
      <c r="H10344" s="33">
        <v>2</v>
      </c>
      <c r="I10344" s="33">
        <v>7</v>
      </c>
      <c r="J10344" s="36">
        <v>50</v>
      </c>
      <c r="K10344" s="37">
        <v>770525</v>
      </c>
      <c r="L10344" s="38" t="s">
        <v>2369</v>
      </c>
      <c r="M10344" s="38" t="s">
        <v>13</v>
      </c>
    </row>
    <row r="10345" spans="1:13" s="39" customFormat="1" ht="12.75" x14ac:dyDescent="0.2">
      <c r="A10345" s="33" t="s">
        <v>29</v>
      </c>
      <c r="B10345" s="33" t="s">
        <v>585</v>
      </c>
      <c r="C10345" s="34">
        <v>10</v>
      </c>
      <c r="D10345" s="33" t="s">
        <v>93</v>
      </c>
      <c r="E10345" s="33" t="s">
        <v>10522</v>
      </c>
      <c r="F10345" s="35">
        <v>11162113</v>
      </c>
      <c r="G10345" s="33" t="s">
        <v>467</v>
      </c>
      <c r="H10345" s="33">
        <v>2</v>
      </c>
      <c r="I10345" s="33">
        <v>7</v>
      </c>
      <c r="J10345" s="36">
        <v>50</v>
      </c>
      <c r="K10345" s="37">
        <v>1915900</v>
      </c>
      <c r="L10345" s="38" t="s">
        <v>2369</v>
      </c>
      <c r="M10345" s="38" t="s">
        <v>13</v>
      </c>
    </row>
    <row r="10346" spans="1:13" s="39" customFormat="1" ht="12.75" x14ac:dyDescent="0.2">
      <c r="A10346" s="33" t="s">
        <v>29</v>
      </c>
      <c r="B10346" s="33" t="s">
        <v>585</v>
      </c>
      <c r="C10346" s="34">
        <v>10</v>
      </c>
      <c r="D10346" s="33" t="s">
        <v>93</v>
      </c>
      <c r="E10346" s="33" t="s">
        <v>10523</v>
      </c>
      <c r="F10346" s="35">
        <v>11162113</v>
      </c>
      <c r="G10346" s="33" t="s">
        <v>467</v>
      </c>
      <c r="H10346" s="33">
        <v>2</v>
      </c>
      <c r="I10346" s="33">
        <v>7</v>
      </c>
      <c r="J10346" s="36">
        <v>80</v>
      </c>
      <c r="K10346" s="37">
        <v>3518592</v>
      </c>
      <c r="L10346" s="38" t="s">
        <v>2369</v>
      </c>
      <c r="M10346" s="38" t="s">
        <v>13</v>
      </c>
    </row>
    <row r="10347" spans="1:13" s="39" customFormat="1" ht="12.75" x14ac:dyDescent="0.2">
      <c r="A10347" s="33" t="s">
        <v>29</v>
      </c>
      <c r="B10347" s="33" t="s">
        <v>585</v>
      </c>
      <c r="C10347" s="34">
        <v>10</v>
      </c>
      <c r="D10347" s="33" t="s">
        <v>93</v>
      </c>
      <c r="E10347" s="33" t="s">
        <v>10524</v>
      </c>
      <c r="F10347" s="35">
        <v>11162113</v>
      </c>
      <c r="G10347" s="33" t="s">
        <v>467</v>
      </c>
      <c r="H10347" s="33">
        <v>2</v>
      </c>
      <c r="I10347" s="33">
        <v>7</v>
      </c>
      <c r="J10347" s="36">
        <v>80</v>
      </c>
      <c r="K10347" s="37">
        <v>3518592</v>
      </c>
      <c r="L10347" s="38" t="s">
        <v>2369</v>
      </c>
      <c r="M10347" s="38" t="s">
        <v>13</v>
      </c>
    </row>
    <row r="10348" spans="1:13" s="39" customFormat="1" ht="12.75" x14ac:dyDescent="0.2">
      <c r="A10348" s="33" t="s">
        <v>29</v>
      </c>
      <c r="B10348" s="33" t="s">
        <v>585</v>
      </c>
      <c r="C10348" s="34">
        <v>10</v>
      </c>
      <c r="D10348" s="33" t="s">
        <v>93</v>
      </c>
      <c r="E10348" s="33" t="s">
        <v>10525</v>
      </c>
      <c r="F10348" s="35">
        <v>11162113</v>
      </c>
      <c r="G10348" s="33" t="s">
        <v>467</v>
      </c>
      <c r="H10348" s="33">
        <v>2</v>
      </c>
      <c r="I10348" s="33">
        <v>7</v>
      </c>
      <c r="J10348" s="36">
        <v>50</v>
      </c>
      <c r="K10348" s="37">
        <v>2199120</v>
      </c>
      <c r="L10348" s="38" t="s">
        <v>2369</v>
      </c>
      <c r="M10348" s="38" t="s">
        <v>13</v>
      </c>
    </row>
    <row r="10349" spans="1:13" s="39" customFormat="1" ht="12.75" x14ac:dyDescent="0.2">
      <c r="A10349" s="33" t="s">
        <v>29</v>
      </c>
      <c r="B10349" s="33" t="s">
        <v>585</v>
      </c>
      <c r="C10349" s="34">
        <v>10</v>
      </c>
      <c r="D10349" s="33" t="s">
        <v>93</v>
      </c>
      <c r="E10349" s="33" t="s">
        <v>10526</v>
      </c>
      <c r="F10349" s="35">
        <v>11162113</v>
      </c>
      <c r="G10349" s="33" t="s">
        <v>467</v>
      </c>
      <c r="H10349" s="33">
        <v>2</v>
      </c>
      <c r="I10349" s="33">
        <v>7</v>
      </c>
      <c r="J10349" s="36">
        <v>50</v>
      </c>
      <c r="K10349" s="37">
        <v>2199120</v>
      </c>
      <c r="L10349" s="38" t="s">
        <v>2369</v>
      </c>
      <c r="M10349" s="38" t="s">
        <v>13</v>
      </c>
    </row>
    <row r="10350" spans="1:13" s="39" customFormat="1" ht="12.75" x14ac:dyDescent="0.2">
      <c r="A10350" s="33" t="s">
        <v>29</v>
      </c>
      <c r="B10350" s="33" t="s">
        <v>585</v>
      </c>
      <c r="C10350" s="34">
        <v>10</v>
      </c>
      <c r="D10350" s="33" t="s">
        <v>93</v>
      </c>
      <c r="E10350" s="33" t="s">
        <v>3218</v>
      </c>
      <c r="F10350" s="35">
        <v>11162113</v>
      </c>
      <c r="G10350" s="33" t="s">
        <v>467</v>
      </c>
      <c r="H10350" s="33">
        <v>2</v>
      </c>
      <c r="I10350" s="33">
        <v>7</v>
      </c>
      <c r="J10350" s="36">
        <v>50</v>
      </c>
      <c r="K10350" s="37">
        <v>1332800</v>
      </c>
      <c r="L10350" s="38" t="s">
        <v>2369</v>
      </c>
      <c r="M10350" s="38" t="s">
        <v>13</v>
      </c>
    </row>
    <row r="10351" spans="1:13" s="39" customFormat="1" ht="12.75" x14ac:dyDescent="0.2">
      <c r="A10351" s="33" t="s">
        <v>29</v>
      </c>
      <c r="B10351" s="33" t="s">
        <v>585</v>
      </c>
      <c r="C10351" s="34">
        <v>10</v>
      </c>
      <c r="D10351" s="33" t="s">
        <v>93</v>
      </c>
      <c r="E10351" s="33" t="s">
        <v>10527</v>
      </c>
      <c r="F10351" s="35">
        <v>11162113</v>
      </c>
      <c r="G10351" s="33" t="s">
        <v>467</v>
      </c>
      <c r="H10351" s="33">
        <v>2</v>
      </c>
      <c r="I10351" s="33">
        <v>7</v>
      </c>
      <c r="J10351" s="36">
        <v>50</v>
      </c>
      <c r="K10351" s="37">
        <v>2915500</v>
      </c>
      <c r="L10351" s="38" t="s">
        <v>2369</v>
      </c>
      <c r="M10351" s="38" t="s">
        <v>13</v>
      </c>
    </row>
    <row r="10352" spans="1:13" s="39" customFormat="1" ht="12.75" x14ac:dyDescent="0.2">
      <c r="A10352" s="33" t="s">
        <v>29</v>
      </c>
      <c r="B10352" s="33" t="s">
        <v>585</v>
      </c>
      <c r="C10352" s="34">
        <v>10</v>
      </c>
      <c r="D10352" s="33" t="s">
        <v>93</v>
      </c>
      <c r="E10352" s="33" t="s">
        <v>10528</v>
      </c>
      <c r="F10352" s="35">
        <v>11162113</v>
      </c>
      <c r="G10352" s="33" t="s">
        <v>467</v>
      </c>
      <c r="H10352" s="33">
        <v>2</v>
      </c>
      <c r="I10352" s="33">
        <v>7</v>
      </c>
      <c r="J10352" s="36">
        <v>23</v>
      </c>
      <c r="K10352" s="37">
        <v>5364520</v>
      </c>
      <c r="L10352" s="38" t="s">
        <v>2369</v>
      </c>
      <c r="M10352" s="38" t="s">
        <v>13</v>
      </c>
    </row>
    <row r="10353" spans="1:13" s="39" customFormat="1" ht="12.75" x14ac:dyDescent="0.2">
      <c r="A10353" s="33" t="s">
        <v>29</v>
      </c>
      <c r="B10353" s="33" t="s">
        <v>585</v>
      </c>
      <c r="C10353" s="34">
        <v>10</v>
      </c>
      <c r="D10353" s="33" t="s">
        <v>93</v>
      </c>
      <c r="E10353" s="33" t="s">
        <v>10529</v>
      </c>
      <c r="F10353" s="35">
        <v>11162113</v>
      </c>
      <c r="G10353" s="33" t="s">
        <v>467</v>
      </c>
      <c r="H10353" s="33">
        <v>2</v>
      </c>
      <c r="I10353" s="33">
        <v>7</v>
      </c>
      <c r="J10353" s="36">
        <v>50</v>
      </c>
      <c r="K10353" s="37">
        <v>770525</v>
      </c>
      <c r="L10353" s="38" t="s">
        <v>2369</v>
      </c>
      <c r="M10353" s="38" t="s">
        <v>13</v>
      </c>
    </row>
    <row r="10354" spans="1:13" s="39" customFormat="1" ht="12.75" x14ac:dyDescent="0.2">
      <c r="A10354" s="33" t="s">
        <v>29</v>
      </c>
      <c r="B10354" s="33" t="s">
        <v>585</v>
      </c>
      <c r="C10354" s="34">
        <v>10</v>
      </c>
      <c r="D10354" s="33" t="s">
        <v>93</v>
      </c>
      <c r="E10354" s="33" t="s">
        <v>10530</v>
      </c>
      <c r="F10354" s="35">
        <v>11162113</v>
      </c>
      <c r="G10354" s="33" t="s">
        <v>467</v>
      </c>
      <c r="H10354" s="33">
        <v>2</v>
      </c>
      <c r="I10354" s="33">
        <v>7</v>
      </c>
      <c r="J10354" s="36">
        <v>7</v>
      </c>
      <c r="K10354" s="37">
        <v>393009.39999999997</v>
      </c>
      <c r="L10354" s="38" t="s">
        <v>15</v>
      </c>
      <c r="M10354" s="38" t="s">
        <v>13</v>
      </c>
    </row>
    <row r="10355" spans="1:13" s="39" customFormat="1" ht="12.75" x14ac:dyDescent="0.2">
      <c r="A10355" s="33" t="s">
        <v>29</v>
      </c>
      <c r="B10355" s="33" t="s">
        <v>585</v>
      </c>
      <c r="C10355" s="34">
        <v>10</v>
      </c>
      <c r="D10355" s="33" t="s">
        <v>93</v>
      </c>
      <c r="E10355" s="33" t="s">
        <v>10531</v>
      </c>
      <c r="F10355" s="35">
        <v>11162113</v>
      </c>
      <c r="G10355" s="33" t="s">
        <v>467</v>
      </c>
      <c r="H10355" s="33">
        <v>2</v>
      </c>
      <c r="I10355" s="33">
        <v>7</v>
      </c>
      <c r="J10355" s="36">
        <v>50</v>
      </c>
      <c r="K10355" s="37">
        <v>99959.999999999985</v>
      </c>
      <c r="L10355" s="38" t="s">
        <v>15</v>
      </c>
      <c r="M10355" s="38" t="s">
        <v>13</v>
      </c>
    </row>
    <row r="10356" spans="1:13" s="39" customFormat="1" ht="12.75" x14ac:dyDescent="0.2">
      <c r="A10356" s="33" t="s">
        <v>29</v>
      </c>
      <c r="B10356" s="33" t="s">
        <v>585</v>
      </c>
      <c r="C10356" s="34">
        <v>10</v>
      </c>
      <c r="D10356" s="33" t="s">
        <v>93</v>
      </c>
      <c r="E10356" s="33" t="s">
        <v>10532</v>
      </c>
      <c r="F10356" s="35">
        <v>11162113</v>
      </c>
      <c r="G10356" s="33" t="s">
        <v>467</v>
      </c>
      <c r="H10356" s="33">
        <v>2</v>
      </c>
      <c r="I10356" s="33">
        <v>7</v>
      </c>
      <c r="J10356" s="36">
        <v>50</v>
      </c>
      <c r="K10356" s="37">
        <v>133280</v>
      </c>
      <c r="L10356" s="38" t="s">
        <v>15</v>
      </c>
      <c r="M10356" s="38" t="s">
        <v>13</v>
      </c>
    </row>
    <row r="10357" spans="1:13" s="39" customFormat="1" ht="12.75" x14ac:dyDescent="0.2">
      <c r="A10357" s="33" t="s">
        <v>29</v>
      </c>
      <c r="B10357" s="33" t="s">
        <v>585</v>
      </c>
      <c r="C10357" s="34">
        <v>10</v>
      </c>
      <c r="D10357" s="33" t="s">
        <v>93</v>
      </c>
      <c r="E10357" s="33" t="s">
        <v>10533</v>
      </c>
      <c r="F10357" s="35">
        <v>11162113</v>
      </c>
      <c r="G10357" s="33" t="s">
        <v>467</v>
      </c>
      <c r="H10357" s="33">
        <v>2</v>
      </c>
      <c r="I10357" s="33">
        <v>7</v>
      </c>
      <c r="J10357" s="36">
        <v>50</v>
      </c>
      <c r="K10357" s="37">
        <v>183260</v>
      </c>
      <c r="L10357" s="38" t="s">
        <v>15</v>
      </c>
      <c r="M10357" s="38" t="s">
        <v>13</v>
      </c>
    </row>
    <row r="10358" spans="1:13" s="39" customFormat="1" ht="12.75" x14ac:dyDescent="0.2">
      <c r="A10358" s="33" t="s">
        <v>29</v>
      </c>
      <c r="B10358" s="33" t="s">
        <v>585</v>
      </c>
      <c r="C10358" s="34">
        <v>10</v>
      </c>
      <c r="D10358" s="33" t="s">
        <v>93</v>
      </c>
      <c r="E10358" s="33" t="s">
        <v>10534</v>
      </c>
      <c r="F10358" s="35">
        <v>11162113</v>
      </c>
      <c r="G10358" s="33" t="s">
        <v>467</v>
      </c>
      <c r="H10358" s="33">
        <v>2</v>
      </c>
      <c r="I10358" s="33">
        <v>7</v>
      </c>
      <c r="J10358" s="36">
        <v>89</v>
      </c>
      <c r="K10358" s="37">
        <v>17051.510000000002</v>
      </c>
      <c r="L10358" s="38" t="s">
        <v>15</v>
      </c>
      <c r="M10358" s="38" t="s">
        <v>13</v>
      </c>
    </row>
    <row r="10359" spans="1:13" s="39" customFormat="1" ht="12.75" x14ac:dyDescent="0.2">
      <c r="A10359" s="33" t="s">
        <v>29</v>
      </c>
      <c r="B10359" s="33" t="s">
        <v>585</v>
      </c>
      <c r="C10359" s="34">
        <v>10</v>
      </c>
      <c r="D10359" s="33" t="s">
        <v>93</v>
      </c>
      <c r="E10359" s="33" t="s">
        <v>10535</v>
      </c>
      <c r="F10359" s="35">
        <v>26111700</v>
      </c>
      <c r="G10359" s="33" t="s">
        <v>467</v>
      </c>
      <c r="H10359" s="33">
        <v>2</v>
      </c>
      <c r="I10359" s="33">
        <v>7</v>
      </c>
      <c r="J10359" s="36">
        <v>36</v>
      </c>
      <c r="K10359" s="37">
        <v>642600</v>
      </c>
      <c r="L10359" s="38" t="s">
        <v>15</v>
      </c>
      <c r="M10359" s="38" t="s">
        <v>13</v>
      </c>
    </row>
    <row r="10360" spans="1:13" s="39" customFormat="1" ht="12.75" x14ac:dyDescent="0.2">
      <c r="A10360" s="33" t="s">
        <v>29</v>
      </c>
      <c r="B10360" s="33" t="s">
        <v>585</v>
      </c>
      <c r="C10360" s="34">
        <v>10</v>
      </c>
      <c r="D10360" s="33" t="s">
        <v>93</v>
      </c>
      <c r="E10360" s="33" t="s">
        <v>10536</v>
      </c>
      <c r="F10360" s="35">
        <v>47131502</v>
      </c>
      <c r="G10360" s="33" t="s">
        <v>467</v>
      </c>
      <c r="H10360" s="33">
        <v>2</v>
      </c>
      <c r="I10360" s="33">
        <v>6</v>
      </c>
      <c r="J10360" s="36">
        <v>43</v>
      </c>
      <c r="K10360" s="37">
        <v>2302650</v>
      </c>
      <c r="L10360" s="38" t="s">
        <v>15</v>
      </c>
      <c r="M10360" s="38" t="s">
        <v>13</v>
      </c>
    </row>
    <row r="10361" spans="1:13" s="39" customFormat="1" ht="12.75" x14ac:dyDescent="0.2">
      <c r="A10361" s="33" t="s">
        <v>29</v>
      </c>
      <c r="B10361" s="33" t="s">
        <v>585</v>
      </c>
      <c r="C10361" s="34">
        <v>10</v>
      </c>
      <c r="D10361" s="33" t="s">
        <v>93</v>
      </c>
      <c r="E10361" s="33" t="s">
        <v>10537</v>
      </c>
      <c r="F10361" s="35">
        <v>31133710</v>
      </c>
      <c r="G10361" s="33" t="s">
        <v>467</v>
      </c>
      <c r="H10361" s="33">
        <v>2</v>
      </c>
      <c r="I10361" s="33">
        <v>6</v>
      </c>
      <c r="J10361" s="36">
        <v>2</v>
      </c>
      <c r="K10361" s="37">
        <v>1600000</v>
      </c>
      <c r="L10361" s="38" t="s">
        <v>15</v>
      </c>
      <c r="M10361" s="38" t="s">
        <v>13</v>
      </c>
    </row>
    <row r="10362" spans="1:13" s="39" customFormat="1" ht="12.75" x14ac:dyDescent="0.2">
      <c r="A10362" s="33" t="s">
        <v>29</v>
      </c>
      <c r="B10362" s="33" t="s">
        <v>585</v>
      </c>
      <c r="C10362" s="34">
        <v>10</v>
      </c>
      <c r="D10362" s="33" t="s">
        <v>93</v>
      </c>
      <c r="E10362" s="33" t="s">
        <v>10538</v>
      </c>
      <c r="F10362" s="35">
        <v>31133710</v>
      </c>
      <c r="G10362" s="33" t="s">
        <v>467</v>
      </c>
      <c r="H10362" s="33">
        <v>2</v>
      </c>
      <c r="I10362" s="33">
        <v>6</v>
      </c>
      <c r="J10362" s="36">
        <v>2</v>
      </c>
      <c r="K10362" s="37">
        <v>1300000</v>
      </c>
      <c r="L10362" s="38" t="s">
        <v>15</v>
      </c>
      <c r="M10362" s="38" t="s">
        <v>13</v>
      </c>
    </row>
    <row r="10363" spans="1:13" s="39" customFormat="1" ht="12.75" x14ac:dyDescent="0.2">
      <c r="A10363" s="33" t="s">
        <v>29</v>
      </c>
      <c r="B10363" s="33" t="s">
        <v>585</v>
      </c>
      <c r="C10363" s="34">
        <v>10</v>
      </c>
      <c r="D10363" s="33" t="s">
        <v>93</v>
      </c>
      <c r="E10363" s="33" t="s">
        <v>10539</v>
      </c>
      <c r="F10363" s="35">
        <v>31133710</v>
      </c>
      <c r="G10363" s="33" t="s">
        <v>467</v>
      </c>
      <c r="H10363" s="33">
        <v>2</v>
      </c>
      <c r="I10363" s="33">
        <v>6</v>
      </c>
      <c r="J10363" s="36">
        <v>6</v>
      </c>
      <c r="K10363" s="37">
        <v>3300000</v>
      </c>
      <c r="L10363" s="38" t="s">
        <v>15</v>
      </c>
      <c r="M10363" s="38" t="s">
        <v>13</v>
      </c>
    </row>
    <row r="10364" spans="1:13" s="39" customFormat="1" ht="12.75" x14ac:dyDescent="0.2">
      <c r="A10364" s="33" t="s">
        <v>29</v>
      </c>
      <c r="B10364" s="33" t="s">
        <v>585</v>
      </c>
      <c r="C10364" s="34">
        <v>10</v>
      </c>
      <c r="D10364" s="33" t="s">
        <v>93</v>
      </c>
      <c r="E10364" s="33" t="s">
        <v>10540</v>
      </c>
      <c r="F10364" s="35">
        <v>31133710</v>
      </c>
      <c r="G10364" s="33" t="s">
        <v>467</v>
      </c>
      <c r="H10364" s="33">
        <v>2</v>
      </c>
      <c r="I10364" s="33">
        <v>6</v>
      </c>
      <c r="J10364" s="36">
        <v>2</v>
      </c>
      <c r="K10364" s="37">
        <v>996700</v>
      </c>
      <c r="L10364" s="38" t="s">
        <v>15</v>
      </c>
      <c r="M10364" s="38" t="s">
        <v>13</v>
      </c>
    </row>
    <row r="10365" spans="1:13" s="39" customFormat="1" ht="12.75" x14ac:dyDescent="0.2">
      <c r="A10365" s="33" t="s">
        <v>29</v>
      </c>
      <c r="B10365" s="33" t="s">
        <v>585</v>
      </c>
      <c r="C10365" s="34">
        <v>10</v>
      </c>
      <c r="D10365" s="33" t="s">
        <v>93</v>
      </c>
      <c r="E10365" s="33" t="s">
        <v>10541</v>
      </c>
      <c r="F10365" s="35">
        <v>31133710</v>
      </c>
      <c r="G10365" s="33" t="s">
        <v>467</v>
      </c>
      <c r="H10365" s="33">
        <v>2</v>
      </c>
      <c r="I10365" s="33">
        <v>6</v>
      </c>
      <c r="J10365" s="36">
        <v>4</v>
      </c>
      <c r="K10365" s="37">
        <v>2120000</v>
      </c>
      <c r="L10365" s="38" t="s">
        <v>15</v>
      </c>
      <c r="M10365" s="38" t="s">
        <v>13</v>
      </c>
    </row>
    <row r="10366" spans="1:13" s="39" customFormat="1" ht="12.75" x14ac:dyDescent="0.2">
      <c r="A10366" s="33" t="s">
        <v>29</v>
      </c>
      <c r="B10366" s="33" t="s">
        <v>585</v>
      </c>
      <c r="C10366" s="34">
        <v>10</v>
      </c>
      <c r="D10366" s="33" t="s">
        <v>93</v>
      </c>
      <c r="E10366" s="33" t="s">
        <v>10542</v>
      </c>
      <c r="F10366" s="35">
        <v>15121504</v>
      </c>
      <c r="G10366" s="33" t="s">
        <v>467</v>
      </c>
      <c r="H10366" s="33">
        <v>2</v>
      </c>
      <c r="I10366" s="33">
        <v>6</v>
      </c>
      <c r="J10366" s="36">
        <v>2</v>
      </c>
      <c r="K10366" s="37">
        <v>104500</v>
      </c>
      <c r="L10366" s="38" t="s">
        <v>2367</v>
      </c>
      <c r="M10366" s="38" t="s">
        <v>13</v>
      </c>
    </row>
    <row r="10367" spans="1:13" s="39" customFormat="1" ht="12.75" x14ac:dyDescent="0.2">
      <c r="A10367" s="33" t="s">
        <v>29</v>
      </c>
      <c r="B10367" s="33" t="s">
        <v>585</v>
      </c>
      <c r="C10367" s="34">
        <v>10</v>
      </c>
      <c r="D10367" s="33" t="s">
        <v>93</v>
      </c>
      <c r="E10367" s="33" t="s">
        <v>10543</v>
      </c>
      <c r="F10367" s="35">
        <v>31201632</v>
      </c>
      <c r="G10367" s="33" t="s">
        <v>467</v>
      </c>
      <c r="H10367" s="33">
        <v>2</v>
      </c>
      <c r="I10367" s="33">
        <v>6</v>
      </c>
      <c r="J10367" s="36">
        <v>2</v>
      </c>
      <c r="K10367" s="37">
        <v>174000</v>
      </c>
      <c r="L10367" s="38" t="s">
        <v>15</v>
      </c>
      <c r="M10367" s="38" t="s">
        <v>13</v>
      </c>
    </row>
    <row r="10368" spans="1:13" s="39" customFormat="1" ht="12.75" x14ac:dyDescent="0.2">
      <c r="A10368" s="33" t="s">
        <v>29</v>
      </c>
      <c r="B10368" s="33" t="s">
        <v>585</v>
      </c>
      <c r="C10368" s="34">
        <v>10</v>
      </c>
      <c r="D10368" s="33" t="s">
        <v>93</v>
      </c>
      <c r="E10368" s="33" t="s">
        <v>10544</v>
      </c>
      <c r="F10368" s="35">
        <v>0</v>
      </c>
      <c r="G10368" s="33" t="s">
        <v>15071</v>
      </c>
      <c r="H10368" s="33">
        <v>1</v>
      </c>
      <c r="I10368" s="33">
        <v>6</v>
      </c>
      <c r="J10368" s="36">
        <v>1</v>
      </c>
      <c r="K10368" s="37">
        <v>58950</v>
      </c>
      <c r="L10368" s="38" t="s">
        <v>12</v>
      </c>
      <c r="M10368" s="38" t="s">
        <v>13</v>
      </c>
    </row>
    <row r="10369" spans="1:13" s="39" customFormat="1" ht="12.75" x14ac:dyDescent="0.2">
      <c r="A10369" s="33" t="s">
        <v>29</v>
      </c>
      <c r="B10369" s="33" t="s">
        <v>585</v>
      </c>
      <c r="C10369" s="34">
        <v>10</v>
      </c>
      <c r="D10369" s="33" t="s">
        <v>93</v>
      </c>
      <c r="E10369" s="33" t="s">
        <v>14400</v>
      </c>
      <c r="F10369" s="35">
        <v>46182306</v>
      </c>
      <c r="G10369" s="33" t="s">
        <v>15071</v>
      </c>
      <c r="H10369" s="33">
        <v>1</v>
      </c>
      <c r="I10369" s="33">
        <v>6</v>
      </c>
      <c r="J10369" s="36">
        <v>10</v>
      </c>
      <c r="K10369" s="37">
        <v>2500000</v>
      </c>
      <c r="L10369" s="38" t="s">
        <v>15</v>
      </c>
      <c r="M10369" s="38" t="s">
        <v>13</v>
      </c>
    </row>
    <row r="10370" spans="1:13" s="39" customFormat="1" ht="12.75" x14ac:dyDescent="0.2">
      <c r="A10370" s="33" t="s">
        <v>29</v>
      </c>
      <c r="B10370" s="33" t="s">
        <v>585</v>
      </c>
      <c r="C10370" s="34">
        <v>10</v>
      </c>
      <c r="D10370" s="33" t="s">
        <v>93</v>
      </c>
      <c r="E10370" s="33" t="s">
        <v>14401</v>
      </c>
      <c r="F10370" s="35">
        <v>24101611</v>
      </c>
      <c r="G10370" s="33" t="s">
        <v>15071</v>
      </c>
      <c r="H10370" s="33">
        <v>1</v>
      </c>
      <c r="I10370" s="33">
        <v>6</v>
      </c>
      <c r="J10370" s="36">
        <v>10</v>
      </c>
      <c r="K10370" s="37">
        <v>2000000</v>
      </c>
      <c r="L10370" s="38" t="s">
        <v>15</v>
      </c>
      <c r="M10370" s="38" t="s">
        <v>13</v>
      </c>
    </row>
    <row r="10371" spans="1:13" s="39" customFormat="1" ht="12.75" x14ac:dyDescent="0.2">
      <c r="A10371" s="33" t="s">
        <v>29</v>
      </c>
      <c r="B10371" s="33" t="s">
        <v>585</v>
      </c>
      <c r="C10371" s="34">
        <v>10</v>
      </c>
      <c r="D10371" s="33" t="s">
        <v>93</v>
      </c>
      <c r="E10371" s="33" t="s">
        <v>14402</v>
      </c>
      <c r="F10371" s="35">
        <v>42131601</v>
      </c>
      <c r="G10371" s="33" t="s">
        <v>15071</v>
      </c>
      <c r="H10371" s="33">
        <v>1</v>
      </c>
      <c r="I10371" s="33">
        <v>6</v>
      </c>
      <c r="J10371" s="36">
        <v>40</v>
      </c>
      <c r="K10371" s="37">
        <v>800000</v>
      </c>
      <c r="L10371" s="38" t="s">
        <v>15</v>
      </c>
      <c r="M10371" s="38" t="s">
        <v>13</v>
      </c>
    </row>
    <row r="10372" spans="1:13" s="39" customFormat="1" ht="12.75" x14ac:dyDescent="0.2">
      <c r="A10372" s="33" t="s">
        <v>29</v>
      </c>
      <c r="B10372" s="33" t="s">
        <v>585</v>
      </c>
      <c r="C10372" s="34">
        <v>10</v>
      </c>
      <c r="D10372" s="33" t="s">
        <v>93</v>
      </c>
      <c r="E10372" s="33" t="s">
        <v>14383</v>
      </c>
      <c r="F10372" s="35">
        <v>55121704</v>
      </c>
      <c r="G10372" s="33" t="s">
        <v>15071</v>
      </c>
      <c r="H10372" s="33">
        <v>1</v>
      </c>
      <c r="I10372" s="33">
        <v>6</v>
      </c>
      <c r="J10372" s="36">
        <v>40</v>
      </c>
      <c r="K10372" s="37">
        <v>520000</v>
      </c>
      <c r="L10372" s="38" t="s">
        <v>15</v>
      </c>
      <c r="M10372" s="38" t="s">
        <v>13</v>
      </c>
    </row>
    <row r="10373" spans="1:13" s="39" customFormat="1" ht="12.75" x14ac:dyDescent="0.2">
      <c r="A10373" s="33" t="s">
        <v>29</v>
      </c>
      <c r="B10373" s="33" t="s">
        <v>585</v>
      </c>
      <c r="C10373" s="34">
        <v>10</v>
      </c>
      <c r="D10373" s="33" t="s">
        <v>93</v>
      </c>
      <c r="E10373" s="33" t="s">
        <v>14403</v>
      </c>
      <c r="F10373" s="35">
        <v>55121704</v>
      </c>
      <c r="G10373" s="33" t="s">
        <v>15071</v>
      </c>
      <c r="H10373" s="33">
        <v>1</v>
      </c>
      <c r="I10373" s="33">
        <v>6</v>
      </c>
      <c r="J10373" s="36">
        <v>100</v>
      </c>
      <c r="K10373" s="37">
        <v>2000000</v>
      </c>
      <c r="L10373" s="38" t="s">
        <v>15</v>
      </c>
      <c r="M10373" s="38" t="s">
        <v>13</v>
      </c>
    </row>
    <row r="10374" spans="1:13" s="39" customFormat="1" ht="12.75" x14ac:dyDescent="0.2">
      <c r="A10374" s="33" t="s">
        <v>29</v>
      </c>
      <c r="B10374" s="33" t="s">
        <v>585</v>
      </c>
      <c r="C10374" s="34">
        <v>10</v>
      </c>
      <c r="D10374" s="33" t="s">
        <v>93</v>
      </c>
      <c r="E10374" s="33" t="s">
        <v>5123</v>
      </c>
      <c r="F10374" s="35">
        <v>41122703</v>
      </c>
      <c r="G10374" s="33" t="s">
        <v>15071</v>
      </c>
      <c r="H10374" s="33">
        <v>1</v>
      </c>
      <c r="I10374" s="33">
        <v>6</v>
      </c>
      <c r="J10374" s="36">
        <v>5</v>
      </c>
      <c r="K10374" s="37">
        <v>190000</v>
      </c>
      <c r="L10374" s="38" t="s">
        <v>15</v>
      </c>
      <c r="M10374" s="38" t="s">
        <v>13</v>
      </c>
    </row>
    <row r="10375" spans="1:13" s="39" customFormat="1" ht="12.75" x14ac:dyDescent="0.2">
      <c r="A10375" s="33" t="s">
        <v>29</v>
      </c>
      <c r="B10375" s="33" t="s">
        <v>585</v>
      </c>
      <c r="C10375" s="34">
        <v>10</v>
      </c>
      <c r="D10375" s="33" t="s">
        <v>93</v>
      </c>
      <c r="E10375" s="33" t="s">
        <v>14281</v>
      </c>
      <c r="F10375" s="35">
        <v>31201513</v>
      </c>
      <c r="G10375" s="33" t="s">
        <v>15071</v>
      </c>
      <c r="H10375" s="33">
        <v>1</v>
      </c>
      <c r="I10375" s="33">
        <v>6</v>
      </c>
      <c r="J10375" s="36">
        <v>30</v>
      </c>
      <c r="K10375" s="37">
        <v>3600000</v>
      </c>
      <c r="L10375" s="38" t="s">
        <v>15</v>
      </c>
      <c r="M10375" s="38" t="s">
        <v>13</v>
      </c>
    </row>
    <row r="10376" spans="1:13" s="39" customFormat="1" ht="12.75" x14ac:dyDescent="0.2">
      <c r="A10376" s="33" t="s">
        <v>29</v>
      </c>
      <c r="B10376" s="33" t="s">
        <v>585</v>
      </c>
      <c r="C10376" s="34">
        <v>10</v>
      </c>
      <c r="D10376" s="33" t="s">
        <v>93</v>
      </c>
      <c r="E10376" s="33" t="s">
        <v>14404</v>
      </c>
      <c r="F10376" s="35">
        <v>52131600</v>
      </c>
      <c r="G10376" s="33" t="s">
        <v>15071</v>
      </c>
      <c r="H10376" s="33">
        <v>1</v>
      </c>
      <c r="I10376" s="33">
        <v>6</v>
      </c>
      <c r="J10376" s="36">
        <v>110</v>
      </c>
      <c r="K10376" s="37">
        <v>9889000</v>
      </c>
      <c r="L10376" s="38" t="s">
        <v>15</v>
      </c>
      <c r="M10376" s="38" t="s">
        <v>13</v>
      </c>
    </row>
    <row r="10377" spans="1:13" s="39" customFormat="1" ht="12.75" x14ac:dyDescent="0.2">
      <c r="A10377" s="33" t="s">
        <v>29</v>
      </c>
      <c r="B10377" s="33" t="s">
        <v>585</v>
      </c>
      <c r="C10377" s="34">
        <v>10</v>
      </c>
      <c r="D10377" s="33" t="s">
        <v>93</v>
      </c>
      <c r="E10377" s="33" t="s">
        <v>14405</v>
      </c>
      <c r="F10377" s="35">
        <v>13111300</v>
      </c>
      <c r="G10377" s="33" t="s">
        <v>15071</v>
      </c>
      <c r="H10377" s="33">
        <v>1</v>
      </c>
      <c r="I10377" s="33">
        <v>6</v>
      </c>
      <c r="J10377" s="36">
        <v>6</v>
      </c>
      <c r="K10377" s="37">
        <v>6568800</v>
      </c>
      <c r="L10377" s="38" t="s">
        <v>15</v>
      </c>
      <c r="M10377" s="38" t="s">
        <v>13</v>
      </c>
    </row>
    <row r="10378" spans="1:13" s="39" customFormat="1" ht="12.75" x14ac:dyDescent="0.2">
      <c r="A10378" s="33" t="s">
        <v>29</v>
      </c>
      <c r="B10378" s="33" t="s">
        <v>585</v>
      </c>
      <c r="C10378" s="34">
        <v>10</v>
      </c>
      <c r="D10378" s="33" t="s">
        <v>93</v>
      </c>
      <c r="E10378" s="33" t="s">
        <v>1770</v>
      </c>
      <c r="F10378" s="35">
        <v>31211500</v>
      </c>
      <c r="G10378" s="33" t="s">
        <v>15071</v>
      </c>
      <c r="H10378" s="33">
        <v>1</v>
      </c>
      <c r="I10378" s="33">
        <v>6</v>
      </c>
      <c r="J10378" s="36">
        <v>7</v>
      </c>
      <c r="K10378" s="37">
        <v>1189524</v>
      </c>
      <c r="L10378" s="38" t="s">
        <v>15</v>
      </c>
      <c r="M10378" s="38" t="s">
        <v>13</v>
      </c>
    </row>
    <row r="10379" spans="1:13" s="39" customFormat="1" ht="12.75" x14ac:dyDescent="0.2">
      <c r="A10379" s="33" t="s">
        <v>29</v>
      </c>
      <c r="B10379" s="33" t="s">
        <v>585</v>
      </c>
      <c r="C10379" s="34">
        <v>10</v>
      </c>
      <c r="D10379" s="33" t="s">
        <v>93</v>
      </c>
      <c r="E10379" s="33" t="s">
        <v>10438</v>
      </c>
      <c r="F10379" s="35">
        <v>31211500</v>
      </c>
      <c r="G10379" s="33" t="s">
        <v>15071</v>
      </c>
      <c r="H10379" s="33">
        <v>1</v>
      </c>
      <c r="I10379" s="33">
        <v>6</v>
      </c>
      <c r="J10379" s="36">
        <v>7</v>
      </c>
      <c r="K10379" s="37">
        <v>1189524</v>
      </c>
      <c r="L10379" s="38" t="s">
        <v>15</v>
      </c>
      <c r="M10379" s="38" t="s">
        <v>13</v>
      </c>
    </row>
    <row r="10380" spans="1:13" s="39" customFormat="1" ht="12.75" x14ac:dyDescent="0.2">
      <c r="A10380" s="33" t="s">
        <v>29</v>
      </c>
      <c r="B10380" s="33" t="s">
        <v>585</v>
      </c>
      <c r="C10380" s="34">
        <v>10</v>
      </c>
      <c r="D10380" s="33" t="s">
        <v>93</v>
      </c>
      <c r="E10380" s="33" t="s">
        <v>10453</v>
      </c>
      <c r="F10380" s="35">
        <v>31211500</v>
      </c>
      <c r="G10380" s="33" t="s">
        <v>15071</v>
      </c>
      <c r="H10380" s="33">
        <v>1</v>
      </c>
      <c r="I10380" s="33">
        <v>6</v>
      </c>
      <c r="J10380" s="36">
        <v>2</v>
      </c>
      <c r="K10380" s="37">
        <v>339864</v>
      </c>
      <c r="L10380" s="38" t="s">
        <v>15</v>
      </c>
      <c r="M10380" s="38" t="s">
        <v>13</v>
      </c>
    </row>
    <row r="10381" spans="1:13" s="39" customFormat="1" ht="12.75" x14ac:dyDescent="0.2">
      <c r="A10381" s="33" t="s">
        <v>29</v>
      </c>
      <c r="B10381" s="33" t="s">
        <v>585</v>
      </c>
      <c r="C10381" s="34">
        <v>10</v>
      </c>
      <c r="D10381" s="33" t="s">
        <v>93</v>
      </c>
      <c r="E10381" s="33" t="s">
        <v>14406</v>
      </c>
      <c r="F10381" s="35">
        <v>31201503</v>
      </c>
      <c r="G10381" s="33" t="s">
        <v>15071</v>
      </c>
      <c r="H10381" s="33">
        <v>1</v>
      </c>
      <c r="I10381" s="33">
        <v>6</v>
      </c>
      <c r="J10381" s="36">
        <v>43</v>
      </c>
      <c r="K10381" s="37">
        <v>913406</v>
      </c>
      <c r="L10381" s="38" t="s">
        <v>15</v>
      </c>
      <c r="M10381" s="38" t="s">
        <v>13</v>
      </c>
    </row>
    <row r="10382" spans="1:13" s="39" customFormat="1" ht="12.75" x14ac:dyDescent="0.2">
      <c r="A10382" s="33" t="s">
        <v>29</v>
      </c>
      <c r="B10382" s="33" t="s">
        <v>585</v>
      </c>
      <c r="C10382" s="34">
        <v>10</v>
      </c>
      <c r="D10382" s="33" t="s">
        <v>93</v>
      </c>
      <c r="E10382" s="33" t="s">
        <v>14407</v>
      </c>
      <c r="F10382" s="35">
        <v>11101502</v>
      </c>
      <c r="G10382" s="33" t="s">
        <v>15071</v>
      </c>
      <c r="H10382" s="33">
        <v>1</v>
      </c>
      <c r="I10382" s="33">
        <v>6</v>
      </c>
      <c r="J10382" s="36">
        <v>90</v>
      </c>
      <c r="K10382" s="37">
        <v>318600</v>
      </c>
      <c r="L10382" s="38" t="s">
        <v>15</v>
      </c>
      <c r="M10382" s="38" t="s">
        <v>13</v>
      </c>
    </row>
    <row r="10383" spans="1:13" s="39" customFormat="1" ht="12.75" x14ac:dyDescent="0.2">
      <c r="A10383" s="33" t="s">
        <v>29</v>
      </c>
      <c r="B10383" s="33" t="s">
        <v>585</v>
      </c>
      <c r="C10383" s="34">
        <v>10</v>
      </c>
      <c r="D10383" s="33" t="s">
        <v>93</v>
      </c>
      <c r="E10383" s="33" t="s">
        <v>1042</v>
      </c>
      <c r="F10383" s="35">
        <v>31211800</v>
      </c>
      <c r="G10383" s="33" t="s">
        <v>15071</v>
      </c>
      <c r="H10383" s="33">
        <v>1</v>
      </c>
      <c r="I10383" s="33">
        <v>6</v>
      </c>
      <c r="J10383" s="36">
        <v>20</v>
      </c>
      <c r="K10383" s="37">
        <v>7080500</v>
      </c>
      <c r="L10383" s="38" t="s">
        <v>15</v>
      </c>
      <c r="M10383" s="38" t="s">
        <v>13</v>
      </c>
    </row>
    <row r="10384" spans="1:13" s="39" customFormat="1" ht="12.75" x14ac:dyDescent="0.2">
      <c r="A10384" s="33" t="s">
        <v>29</v>
      </c>
      <c r="B10384" s="33" t="s">
        <v>585</v>
      </c>
      <c r="C10384" s="34">
        <v>10</v>
      </c>
      <c r="D10384" s="33" t="s">
        <v>93</v>
      </c>
      <c r="E10384" s="33" t="s">
        <v>14408</v>
      </c>
      <c r="F10384" s="35">
        <v>31211500</v>
      </c>
      <c r="G10384" s="33" t="s">
        <v>15071</v>
      </c>
      <c r="H10384" s="33">
        <v>1</v>
      </c>
      <c r="I10384" s="33">
        <v>6</v>
      </c>
      <c r="J10384" s="36">
        <v>3</v>
      </c>
      <c r="K10384" s="37">
        <v>191172</v>
      </c>
      <c r="L10384" s="38" t="s">
        <v>15</v>
      </c>
      <c r="M10384" s="38" t="s">
        <v>13</v>
      </c>
    </row>
    <row r="10385" spans="1:13" s="39" customFormat="1" ht="12.75" x14ac:dyDescent="0.2">
      <c r="A10385" s="33" t="s">
        <v>29</v>
      </c>
      <c r="B10385" s="33" t="s">
        <v>585</v>
      </c>
      <c r="C10385" s="34">
        <v>10</v>
      </c>
      <c r="D10385" s="33" t="s">
        <v>93</v>
      </c>
      <c r="E10385" s="33" t="s">
        <v>14409</v>
      </c>
      <c r="F10385" s="35">
        <v>31211500</v>
      </c>
      <c r="G10385" s="33" t="s">
        <v>15071</v>
      </c>
      <c r="H10385" s="33">
        <v>1</v>
      </c>
      <c r="I10385" s="33">
        <v>6</v>
      </c>
      <c r="J10385" s="36">
        <v>1</v>
      </c>
      <c r="K10385" s="37">
        <v>254898</v>
      </c>
      <c r="L10385" s="38" t="s">
        <v>15</v>
      </c>
      <c r="M10385" s="38" t="s">
        <v>13</v>
      </c>
    </row>
    <row r="10386" spans="1:13" s="39" customFormat="1" ht="12.75" x14ac:dyDescent="0.2">
      <c r="A10386" s="33" t="s">
        <v>29</v>
      </c>
      <c r="B10386" s="33" t="s">
        <v>585</v>
      </c>
      <c r="C10386" s="34">
        <v>10</v>
      </c>
      <c r="D10386" s="33" t="s">
        <v>93</v>
      </c>
      <c r="E10386" s="33" t="s">
        <v>14410</v>
      </c>
      <c r="F10386" s="35">
        <v>31211500</v>
      </c>
      <c r="G10386" s="33" t="s">
        <v>15071</v>
      </c>
      <c r="H10386" s="33">
        <v>1</v>
      </c>
      <c r="I10386" s="33">
        <v>6</v>
      </c>
      <c r="J10386" s="36">
        <v>1</v>
      </c>
      <c r="K10386" s="37">
        <v>169945</v>
      </c>
      <c r="L10386" s="38" t="s">
        <v>15</v>
      </c>
      <c r="M10386" s="38" t="s">
        <v>13</v>
      </c>
    </row>
    <row r="10387" spans="1:13" s="39" customFormat="1" ht="12.75" x14ac:dyDescent="0.2">
      <c r="A10387" s="33" t="s">
        <v>29</v>
      </c>
      <c r="B10387" s="33" t="s">
        <v>585</v>
      </c>
      <c r="C10387" s="34">
        <v>10</v>
      </c>
      <c r="D10387" s="33" t="s">
        <v>93</v>
      </c>
      <c r="E10387" s="33" t="s">
        <v>9547</v>
      </c>
      <c r="F10387" s="35">
        <v>31211500</v>
      </c>
      <c r="G10387" s="33" t="s">
        <v>15071</v>
      </c>
      <c r="H10387" s="33">
        <v>1</v>
      </c>
      <c r="I10387" s="33">
        <v>6</v>
      </c>
      <c r="J10387" s="36">
        <v>8</v>
      </c>
      <c r="K10387" s="37">
        <v>1448944</v>
      </c>
      <c r="L10387" s="38" t="s">
        <v>15</v>
      </c>
      <c r="M10387" s="38" t="s">
        <v>13</v>
      </c>
    </row>
    <row r="10388" spans="1:13" s="39" customFormat="1" ht="12.75" x14ac:dyDescent="0.2">
      <c r="A10388" s="33" t="s">
        <v>29</v>
      </c>
      <c r="B10388" s="33" t="s">
        <v>585</v>
      </c>
      <c r="C10388" s="34">
        <v>10</v>
      </c>
      <c r="D10388" s="33" t="s">
        <v>93</v>
      </c>
      <c r="E10388" s="33" t="s">
        <v>14411</v>
      </c>
      <c r="F10388" s="35">
        <v>31211500</v>
      </c>
      <c r="G10388" s="33" t="s">
        <v>15071</v>
      </c>
      <c r="H10388" s="33">
        <v>1</v>
      </c>
      <c r="I10388" s="33">
        <v>6</v>
      </c>
      <c r="J10388" s="36">
        <v>2</v>
      </c>
      <c r="K10388" s="37">
        <v>127448</v>
      </c>
      <c r="L10388" s="38" t="s">
        <v>15</v>
      </c>
      <c r="M10388" s="38" t="s">
        <v>13</v>
      </c>
    </row>
    <row r="10389" spans="1:13" s="39" customFormat="1" ht="12.75" x14ac:dyDescent="0.2">
      <c r="A10389" s="33" t="s">
        <v>29</v>
      </c>
      <c r="B10389" s="33" t="s">
        <v>585</v>
      </c>
      <c r="C10389" s="34">
        <v>10</v>
      </c>
      <c r="D10389" s="33" t="s">
        <v>93</v>
      </c>
      <c r="E10389" s="33" t="s">
        <v>7819</v>
      </c>
      <c r="F10389" s="35">
        <v>31211500</v>
      </c>
      <c r="G10389" s="33" t="s">
        <v>15071</v>
      </c>
      <c r="H10389" s="33">
        <v>1</v>
      </c>
      <c r="I10389" s="33">
        <v>6</v>
      </c>
      <c r="J10389" s="36">
        <v>5</v>
      </c>
      <c r="K10389" s="37">
        <v>601840</v>
      </c>
      <c r="L10389" s="38" t="s">
        <v>15</v>
      </c>
      <c r="M10389" s="38" t="s">
        <v>13</v>
      </c>
    </row>
    <row r="10390" spans="1:13" s="39" customFormat="1" ht="12.75" x14ac:dyDescent="0.2">
      <c r="A10390" s="33" t="s">
        <v>29</v>
      </c>
      <c r="B10390" s="33" t="s">
        <v>585</v>
      </c>
      <c r="C10390" s="34">
        <v>10</v>
      </c>
      <c r="D10390" s="33" t="s">
        <v>93</v>
      </c>
      <c r="E10390" s="33" t="s">
        <v>14412</v>
      </c>
      <c r="F10390" s="35">
        <v>31201600</v>
      </c>
      <c r="G10390" s="33" t="s">
        <v>15071</v>
      </c>
      <c r="H10390" s="33">
        <v>1</v>
      </c>
      <c r="I10390" s="33">
        <v>6</v>
      </c>
      <c r="J10390" s="36">
        <v>1</v>
      </c>
      <c r="K10390" s="37">
        <v>127449</v>
      </c>
      <c r="L10390" s="38" t="s">
        <v>15</v>
      </c>
      <c r="M10390" s="38" t="s">
        <v>13</v>
      </c>
    </row>
    <row r="10391" spans="1:13" s="39" customFormat="1" ht="12.75" x14ac:dyDescent="0.2">
      <c r="A10391" s="33" t="s">
        <v>29</v>
      </c>
      <c r="B10391" s="33" t="s">
        <v>585</v>
      </c>
      <c r="C10391" s="34">
        <v>10</v>
      </c>
      <c r="D10391" s="33" t="s">
        <v>93</v>
      </c>
      <c r="E10391" s="33" t="s">
        <v>1771</v>
      </c>
      <c r="F10391" s="35">
        <v>31211500</v>
      </c>
      <c r="G10391" s="33" t="s">
        <v>15071</v>
      </c>
      <c r="H10391" s="33">
        <v>1</v>
      </c>
      <c r="I10391" s="33">
        <v>6</v>
      </c>
      <c r="J10391" s="36">
        <v>1</v>
      </c>
      <c r="K10391" s="37">
        <v>169932</v>
      </c>
      <c r="L10391" s="38" t="s">
        <v>15</v>
      </c>
      <c r="M10391" s="38" t="s">
        <v>13</v>
      </c>
    </row>
    <row r="10392" spans="1:13" s="39" customFormat="1" ht="12.75" x14ac:dyDescent="0.2">
      <c r="A10392" s="33" t="s">
        <v>29</v>
      </c>
      <c r="B10392" s="33" t="s">
        <v>585</v>
      </c>
      <c r="C10392" s="34">
        <v>10</v>
      </c>
      <c r="D10392" s="33" t="s">
        <v>93</v>
      </c>
      <c r="E10392" s="33" t="s">
        <v>9577</v>
      </c>
      <c r="F10392" s="35">
        <v>31211500</v>
      </c>
      <c r="G10392" s="33" t="s">
        <v>15071</v>
      </c>
      <c r="H10392" s="33">
        <v>1</v>
      </c>
      <c r="I10392" s="33">
        <v>6</v>
      </c>
      <c r="J10392" s="36">
        <v>1</v>
      </c>
      <c r="K10392" s="37">
        <v>63724</v>
      </c>
      <c r="L10392" s="38" t="s">
        <v>15</v>
      </c>
      <c r="M10392" s="38" t="s">
        <v>13</v>
      </c>
    </row>
    <row r="10393" spans="1:13" s="39" customFormat="1" ht="12.75" x14ac:dyDescent="0.2">
      <c r="A10393" s="33" t="s">
        <v>29</v>
      </c>
      <c r="B10393" s="33" t="s">
        <v>585</v>
      </c>
      <c r="C10393" s="34">
        <v>10</v>
      </c>
      <c r="D10393" s="33" t="s">
        <v>93</v>
      </c>
      <c r="E10393" s="33" t="s">
        <v>10452</v>
      </c>
      <c r="F10393" s="35">
        <v>31211500</v>
      </c>
      <c r="G10393" s="33" t="s">
        <v>15071</v>
      </c>
      <c r="H10393" s="33">
        <v>1</v>
      </c>
      <c r="I10393" s="33">
        <v>6</v>
      </c>
      <c r="J10393" s="36">
        <v>1</v>
      </c>
      <c r="K10393" s="37">
        <v>63724</v>
      </c>
      <c r="L10393" s="38" t="s">
        <v>15</v>
      </c>
      <c r="M10393" s="38" t="s">
        <v>13</v>
      </c>
    </row>
    <row r="10394" spans="1:13" s="39" customFormat="1" ht="12.75" x14ac:dyDescent="0.2">
      <c r="A10394" s="33" t="s">
        <v>29</v>
      </c>
      <c r="B10394" s="33" t="s">
        <v>585</v>
      </c>
      <c r="C10394" s="34">
        <v>10</v>
      </c>
      <c r="D10394" s="33" t="s">
        <v>93</v>
      </c>
      <c r="E10394" s="33" t="s">
        <v>14413</v>
      </c>
      <c r="F10394" s="35">
        <v>31162400</v>
      </c>
      <c r="G10394" s="33" t="s">
        <v>15071</v>
      </c>
      <c r="H10394" s="33">
        <v>1</v>
      </c>
      <c r="I10394" s="33">
        <v>6</v>
      </c>
      <c r="J10394" s="36">
        <v>24</v>
      </c>
      <c r="K10394" s="37">
        <v>7646928</v>
      </c>
      <c r="L10394" s="38" t="s">
        <v>15</v>
      </c>
      <c r="M10394" s="38" t="s">
        <v>13</v>
      </c>
    </row>
    <row r="10395" spans="1:13" s="39" customFormat="1" ht="12.75" x14ac:dyDescent="0.2">
      <c r="A10395" s="33" t="s">
        <v>29</v>
      </c>
      <c r="B10395" s="33" t="s">
        <v>585</v>
      </c>
      <c r="C10395" s="34">
        <v>10</v>
      </c>
      <c r="D10395" s="33" t="s">
        <v>93</v>
      </c>
      <c r="E10395" s="33" t="s">
        <v>14414</v>
      </c>
      <c r="F10395" s="35">
        <v>24101700</v>
      </c>
      <c r="G10395" s="33" t="s">
        <v>15071</v>
      </c>
      <c r="H10395" s="33">
        <v>1</v>
      </c>
      <c r="I10395" s="33">
        <v>6</v>
      </c>
      <c r="J10395" s="36">
        <v>48</v>
      </c>
      <c r="K10395" s="37">
        <v>6797280</v>
      </c>
      <c r="L10395" s="38" t="s">
        <v>15</v>
      </c>
      <c r="M10395" s="38" t="s">
        <v>13</v>
      </c>
    </row>
    <row r="10396" spans="1:13" s="39" customFormat="1" ht="12.75" x14ac:dyDescent="0.2">
      <c r="A10396" s="33" t="s">
        <v>29</v>
      </c>
      <c r="B10396" s="33" t="s">
        <v>585</v>
      </c>
      <c r="C10396" s="34">
        <v>10</v>
      </c>
      <c r="D10396" s="33" t="s">
        <v>93</v>
      </c>
      <c r="E10396" s="33" t="s">
        <v>14415</v>
      </c>
      <c r="F10396" s="35">
        <v>39121400</v>
      </c>
      <c r="G10396" s="33" t="s">
        <v>15071</v>
      </c>
      <c r="H10396" s="33">
        <v>1</v>
      </c>
      <c r="I10396" s="33">
        <v>6</v>
      </c>
      <c r="J10396" s="36">
        <v>3</v>
      </c>
      <c r="K10396" s="37">
        <v>713718</v>
      </c>
      <c r="L10396" s="38" t="s">
        <v>15</v>
      </c>
      <c r="M10396" s="38" t="s">
        <v>13</v>
      </c>
    </row>
    <row r="10397" spans="1:13" s="39" customFormat="1" ht="12.75" x14ac:dyDescent="0.2">
      <c r="A10397" s="33" t="s">
        <v>29</v>
      </c>
      <c r="B10397" s="33" t="s">
        <v>585</v>
      </c>
      <c r="C10397" s="34">
        <v>10</v>
      </c>
      <c r="D10397" s="33" t="s">
        <v>93</v>
      </c>
      <c r="E10397" s="33" t="s">
        <v>14416</v>
      </c>
      <c r="F10397" s="35">
        <v>12171500</v>
      </c>
      <c r="G10397" s="33" t="s">
        <v>15071</v>
      </c>
      <c r="H10397" s="33">
        <v>1</v>
      </c>
      <c r="I10397" s="33">
        <v>6</v>
      </c>
      <c r="J10397" s="36">
        <v>20</v>
      </c>
      <c r="K10397" s="37">
        <v>2142000</v>
      </c>
      <c r="L10397" s="38" t="s">
        <v>15</v>
      </c>
      <c r="M10397" s="38" t="s">
        <v>13</v>
      </c>
    </row>
    <row r="10398" spans="1:13" s="39" customFormat="1" ht="12.75" x14ac:dyDescent="0.2">
      <c r="A10398" s="33" t="s">
        <v>29</v>
      </c>
      <c r="B10398" s="33" t="s">
        <v>585</v>
      </c>
      <c r="C10398" s="34">
        <v>10</v>
      </c>
      <c r="D10398" s="33" t="s">
        <v>93</v>
      </c>
      <c r="E10398" s="33" t="s">
        <v>14417</v>
      </c>
      <c r="F10398" s="35">
        <v>12171500</v>
      </c>
      <c r="G10398" s="33" t="s">
        <v>15071</v>
      </c>
      <c r="H10398" s="33">
        <v>1</v>
      </c>
      <c r="I10398" s="33">
        <v>6</v>
      </c>
      <c r="J10398" s="36">
        <v>20</v>
      </c>
      <c r="K10398" s="37">
        <v>3332000</v>
      </c>
      <c r="L10398" s="38" t="s">
        <v>15</v>
      </c>
      <c r="M10398" s="38" t="s">
        <v>13</v>
      </c>
    </row>
    <row r="10399" spans="1:13" s="39" customFormat="1" ht="12.75" x14ac:dyDescent="0.2">
      <c r="A10399" s="33" t="s">
        <v>29</v>
      </c>
      <c r="B10399" s="33" t="s">
        <v>585</v>
      </c>
      <c r="C10399" s="34">
        <v>10</v>
      </c>
      <c r="D10399" s="33" t="s">
        <v>93</v>
      </c>
      <c r="E10399" s="33" t="s">
        <v>14418</v>
      </c>
      <c r="F10399" s="35">
        <v>12171500</v>
      </c>
      <c r="G10399" s="33" t="s">
        <v>15071</v>
      </c>
      <c r="H10399" s="33">
        <v>1</v>
      </c>
      <c r="I10399" s="33">
        <v>6</v>
      </c>
      <c r="J10399" s="36">
        <v>20</v>
      </c>
      <c r="K10399" s="37">
        <v>1785000</v>
      </c>
      <c r="L10399" s="38" t="s">
        <v>15</v>
      </c>
      <c r="M10399" s="38" t="s">
        <v>13</v>
      </c>
    </row>
    <row r="10400" spans="1:13" s="39" customFormat="1" ht="12.75" x14ac:dyDescent="0.2">
      <c r="A10400" s="33" t="s">
        <v>29</v>
      </c>
      <c r="B10400" s="33" t="s">
        <v>585</v>
      </c>
      <c r="C10400" s="34">
        <v>10</v>
      </c>
      <c r="D10400" s="33" t="s">
        <v>93</v>
      </c>
      <c r="E10400" s="33" t="s">
        <v>14419</v>
      </c>
      <c r="F10400" s="35">
        <v>12171500</v>
      </c>
      <c r="G10400" s="33" t="s">
        <v>15071</v>
      </c>
      <c r="H10400" s="33">
        <v>1</v>
      </c>
      <c r="I10400" s="33">
        <v>6</v>
      </c>
      <c r="J10400" s="36">
        <v>16</v>
      </c>
      <c r="K10400" s="37">
        <v>2665600</v>
      </c>
      <c r="L10400" s="38" t="s">
        <v>15</v>
      </c>
      <c r="M10400" s="38" t="s">
        <v>13</v>
      </c>
    </row>
    <row r="10401" spans="1:13" s="39" customFormat="1" ht="12.75" x14ac:dyDescent="0.2">
      <c r="A10401" s="33" t="s">
        <v>29</v>
      </c>
      <c r="B10401" s="33" t="s">
        <v>585</v>
      </c>
      <c r="C10401" s="34">
        <v>10</v>
      </c>
      <c r="D10401" s="33" t="s">
        <v>93</v>
      </c>
      <c r="E10401" s="33" t="s">
        <v>14420</v>
      </c>
      <c r="F10401" s="35">
        <v>47131500</v>
      </c>
      <c r="G10401" s="33" t="s">
        <v>15071</v>
      </c>
      <c r="H10401" s="33">
        <v>1</v>
      </c>
      <c r="I10401" s="33">
        <v>6</v>
      </c>
      <c r="J10401" s="36">
        <v>7</v>
      </c>
      <c r="K10401" s="37">
        <v>58310</v>
      </c>
      <c r="L10401" s="38" t="s">
        <v>15</v>
      </c>
      <c r="M10401" s="38" t="s">
        <v>13</v>
      </c>
    </row>
    <row r="10402" spans="1:13" s="39" customFormat="1" ht="12.75" x14ac:dyDescent="0.2">
      <c r="A10402" s="33" t="s">
        <v>29</v>
      </c>
      <c r="B10402" s="33" t="s">
        <v>585</v>
      </c>
      <c r="C10402" s="34">
        <v>10</v>
      </c>
      <c r="D10402" s="33" t="s">
        <v>93</v>
      </c>
      <c r="E10402" s="33" t="s">
        <v>14421</v>
      </c>
      <c r="F10402" s="35">
        <v>12181600</v>
      </c>
      <c r="G10402" s="33" t="s">
        <v>15071</v>
      </c>
      <c r="H10402" s="33">
        <v>1</v>
      </c>
      <c r="I10402" s="33">
        <v>6</v>
      </c>
      <c r="J10402" s="36">
        <v>2</v>
      </c>
      <c r="K10402" s="37">
        <v>19040000</v>
      </c>
      <c r="L10402" s="38" t="s">
        <v>15</v>
      </c>
      <c r="M10402" s="38" t="s">
        <v>13</v>
      </c>
    </row>
    <row r="10403" spans="1:13" s="39" customFormat="1" ht="12.75" x14ac:dyDescent="0.2">
      <c r="A10403" s="33" t="s">
        <v>29</v>
      </c>
      <c r="B10403" s="33" t="s">
        <v>585</v>
      </c>
      <c r="C10403" s="34">
        <v>10</v>
      </c>
      <c r="D10403" s="33" t="s">
        <v>93</v>
      </c>
      <c r="E10403" s="33" t="s">
        <v>14422</v>
      </c>
      <c r="F10403" s="35">
        <v>13111000</v>
      </c>
      <c r="G10403" s="33" t="s">
        <v>15071</v>
      </c>
      <c r="H10403" s="33">
        <v>1</v>
      </c>
      <c r="I10403" s="33">
        <v>6</v>
      </c>
      <c r="J10403" s="36">
        <v>2</v>
      </c>
      <c r="K10403" s="37">
        <v>1666000</v>
      </c>
      <c r="L10403" s="38" t="s">
        <v>15</v>
      </c>
      <c r="M10403" s="38" t="s">
        <v>13</v>
      </c>
    </row>
    <row r="10404" spans="1:13" s="39" customFormat="1" ht="12.75" x14ac:dyDescent="0.2">
      <c r="A10404" s="33" t="s">
        <v>29</v>
      </c>
      <c r="B10404" s="33" t="s">
        <v>585</v>
      </c>
      <c r="C10404" s="34">
        <v>10</v>
      </c>
      <c r="D10404" s="33" t="s">
        <v>93</v>
      </c>
      <c r="E10404" s="33" t="s">
        <v>8023</v>
      </c>
      <c r="F10404" s="35">
        <v>27112833</v>
      </c>
      <c r="G10404" s="33" t="s">
        <v>15071</v>
      </c>
      <c r="H10404" s="33">
        <v>1</v>
      </c>
      <c r="I10404" s="33">
        <v>6</v>
      </c>
      <c r="J10404" s="36">
        <v>7</v>
      </c>
      <c r="K10404" s="37">
        <v>41650</v>
      </c>
      <c r="L10404" s="38" t="s">
        <v>15</v>
      </c>
      <c r="M10404" s="38" t="s">
        <v>13</v>
      </c>
    </row>
    <row r="10405" spans="1:13" s="39" customFormat="1" ht="12.75" x14ac:dyDescent="0.2">
      <c r="A10405" s="33" t="s">
        <v>29</v>
      </c>
      <c r="B10405" s="33" t="s">
        <v>585</v>
      </c>
      <c r="C10405" s="34">
        <v>10</v>
      </c>
      <c r="D10405" s="33" t="s">
        <v>93</v>
      </c>
      <c r="E10405" s="33" t="s">
        <v>14423</v>
      </c>
      <c r="F10405" s="35">
        <v>25172503</v>
      </c>
      <c r="G10405" s="33" t="s">
        <v>15071</v>
      </c>
      <c r="H10405" s="33">
        <v>1</v>
      </c>
      <c r="I10405" s="33">
        <v>6</v>
      </c>
      <c r="J10405" s="36">
        <v>8</v>
      </c>
      <c r="K10405" s="37">
        <v>285600</v>
      </c>
      <c r="L10405" s="38" t="s">
        <v>15</v>
      </c>
      <c r="M10405" s="38" t="s">
        <v>13</v>
      </c>
    </row>
    <row r="10406" spans="1:13" s="39" customFormat="1" ht="12.75" x14ac:dyDescent="0.2">
      <c r="A10406" s="33" t="s">
        <v>29</v>
      </c>
      <c r="B10406" s="33" t="s">
        <v>585</v>
      </c>
      <c r="C10406" s="34">
        <v>10</v>
      </c>
      <c r="D10406" s="33" t="s">
        <v>93</v>
      </c>
      <c r="E10406" s="33" t="s">
        <v>14424</v>
      </c>
      <c r="F10406" s="35">
        <v>47131500</v>
      </c>
      <c r="G10406" s="33" t="s">
        <v>15071</v>
      </c>
      <c r="H10406" s="33">
        <v>1</v>
      </c>
      <c r="I10406" s="33">
        <v>6</v>
      </c>
      <c r="J10406" s="36">
        <v>10</v>
      </c>
      <c r="K10406" s="37">
        <v>357000</v>
      </c>
      <c r="L10406" s="38" t="s">
        <v>15</v>
      </c>
      <c r="M10406" s="38" t="s">
        <v>13</v>
      </c>
    </row>
    <row r="10407" spans="1:13" s="39" customFormat="1" ht="12.75" x14ac:dyDescent="0.2">
      <c r="A10407" s="33" t="s">
        <v>29</v>
      </c>
      <c r="B10407" s="33" t="s">
        <v>585</v>
      </c>
      <c r="C10407" s="34">
        <v>10</v>
      </c>
      <c r="D10407" s="33" t="s">
        <v>93</v>
      </c>
      <c r="E10407" s="33" t="s">
        <v>14425</v>
      </c>
      <c r="F10407" s="35">
        <v>31211500</v>
      </c>
      <c r="G10407" s="33" t="s">
        <v>15071</v>
      </c>
      <c r="H10407" s="33">
        <v>1</v>
      </c>
      <c r="I10407" s="33">
        <v>6</v>
      </c>
      <c r="J10407" s="36">
        <v>5</v>
      </c>
      <c r="K10407" s="37">
        <v>380205</v>
      </c>
      <c r="L10407" s="38" t="s">
        <v>15</v>
      </c>
      <c r="M10407" s="38" t="s">
        <v>13</v>
      </c>
    </row>
    <row r="10408" spans="1:13" s="39" customFormat="1" ht="12.75" x14ac:dyDescent="0.2">
      <c r="A10408" s="33" t="s">
        <v>29</v>
      </c>
      <c r="B10408" s="33" t="s">
        <v>585</v>
      </c>
      <c r="C10408" s="34">
        <v>10</v>
      </c>
      <c r="D10408" s="33" t="s">
        <v>93</v>
      </c>
      <c r="E10408" s="33" t="s">
        <v>14426</v>
      </c>
      <c r="F10408" s="35">
        <v>31211500</v>
      </c>
      <c r="G10408" s="33" t="s">
        <v>15071</v>
      </c>
      <c r="H10408" s="33">
        <v>1</v>
      </c>
      <c r="I10408" s="33">
        <v>6</v>
      </c>
      <c r="J10408" s="36">
        <v>1</v>
      </c>
      <c r="K10408" s="37">
        <v>47838</v>
      </c>
      <c r="L10408" s="38" t="s">
        <v>15</v>
      </c>
      <c r="M10408" s="38" t="s">
        <v>13</v>
      </c>
    </row>
    <row r="10409" spans="1:13" s="39" customFormat="1" ht="12.75" x14ac:dyDescent="0.2">
      <c r="A10409" s="33" t="s">
        <v>29</v>
      </c>
      <c r="B10409" s="33" t="s">
        <v>585</v>
      </c>
      <c r="C10409" s="34">
        <v>10</v>
      </c>
      <c r="D10409" s="33" t="s">
        <v>93</v>
      </c>
      <c r="E10409" s="33" t="s">
        <v>14427</v>
      </c>
      <c r="F10409" s="35">
        <v>31211500</v>
      </c>
      <c r="G10409" s="33" t="s">
        <v>15071</v>
      </c>
      <c r="H10409" s="33">
        <v>1</v>
      </c>
      <c r="I10409" s="33">
        <v>6</v>
      </c>
      <c r="J10409" s="36">
        <v>15</v>
      </c>
      <c r="K10409" s="37">
        <v>2110500</v>
      </c>
      <c r="L10409" s="38" t="s">
        <v>15</v>
      </c>
      <c r="M10409" s="38" t="s">
        <v>13</v>
      </c>
    </row>
    <row r="10410" spans="1:13" s="39" customFormat="1" ht="12.75" x14ac:dyDescent="0.2">
      <c r="A10410" s="33" t="s">
        <v>29</v>
      </c>
      <c r="B10410" s="33" t="s">
        <v>585</v>
      </c>
      <c r="C10410" s="34">
        <v>10</v>
      </c>
      <c r="D10410" s="33" t="s">
        <v>93</v>
      </c>
      <c r="E10410" s="33" t="s">
        <v>14428</v>
      </c>
      <c r="F10410" s="35">
        <v>41121515</v>
      </c>
      <c r="G10410" s="33" t="s">
        <v>15071</v>
      </c>
      <c r="H10410" s="33">
        <v>1</v>
      </c>
      <c r="I10410" s="33">
        <v>6</v>
      </c>
      <c r="J10410" s="36">
        <v>5</v>
      </c>
      <c r="K10410" s="37">
        <v>30000</v>
      </c>
      <c r="L10410" s="38" t="s">
        <v>15</v>
      </c>
      <c r="M10410" s="38" t="s">
        <v>13</v>
      </c>
    </row>
    <row r="10411" spans="1:13" s="39" customFormat="1" ht="12.75" x14ac:dyDescent="0.2">
      <c r="A10411" s="33" t="s">
        <v>29</v>
      </c>
      <c r="B10411" s="33" t="s">
        <v>585</v>
      </c>
      <c r="C10411" s="34">
        <v>10</v>
      </c>
      <c r="D10411" s="33" t="s">
        <v>93</v>
      </c>
      <c r="E10411" s="33" t="s">
        <v>14429</v>
      </c>
      <c r="F10411" s="35">
        <v>12352315</v>
      </c>
      <c r="G10411" s="33" t="s">
        <v>15071</v>
      </c>
      <c r="H10411" s="33">
        <v>1</v>
      </c>
      <c r="I10411" s="33">
        <v>6</v>
      </c>
      <c r="J10411" s="36">
        <v>10</v>
      </c>
      <c r="K10411" s="37">
        <v>113000</v>
      </c>
      <c r="L10411" s="38" t="s">
        <v>15</v>
      </c>
      <c r="M10411" s="38" t="s">
        <v>13</v>
      </c>
    </row>
    <row r="10412" spans="1:13" s="39" customFormat="1" ht="12.75" x14ac:dyDescent="0.2">
      <c r="A10412" s="33" t="s">
        <v>29</v>
      </c>
      <c r="B10412" s="33" t="s">
        <v>585</v>
      </c>
      <c r="C10412" s="34">
        <v>10</v>
      </c>
      <c r="D10412" s="33" t="s">
        <v>93</v>
      </c>
      <c r="E10412" s="33" t="s">
        <v>14430</v>
      </c>
      <c r="F10412" s="35">
        <v>44103100</v>
      </c>
      <c r="G10412" s="33" t="s">
        <v>15071</v>
      </c>
      <c r="H10412" s="33">
        <v>1</v>
      </c>
      <c r="I10412" s="33">
        <v>6</v>
      </c>
      <c r="J10412" s="36">
        <v>1</v>
      </c>
      <c r="K10412" s="37">
        <v>448000</v>
      </c>
      <c r="L10412" s="38" t="s">
        <v>15</v>
      </c>
      <c r="M10412" s="38" t="s">
        <v>13</v>
      </c>
    </row>
    <row r="10413" spans="1:13" s="39" customFormat="1" ht="12.75" x14ac:dyDescent="0.2">
      <c r="A10413" s="33" t="s">
        <v>29</v>
      </c>
      <c r="B10413" s="33" t="s">
        <v>585</v>
      </c>
      <c r="C10413" s="34">
        <v>10</v>
      </c>
      <c r="D10413" s="33" t="s">
        <v>93</v>
      </c>
      <c r="E10413" s="33" t="s">
        <v>14431</v>
      </c>
      <c r="F10413" s="35">
        <v>44103101</v>
      </c>
      <c r="G10413" s="33" t="s">
        <v>15071</v>
      </c>
      <c r="H10413" s="33">
        <v>1</v>
      </c>
      <c r="I10413" s="33">
        <v>6</v>
      </c>
      <c r="J10413" s="36">
        <v>2</v>
      </c>
      <c r="K10413" s="37">
        <v>1241050</v>
      </c>
      <c r="L10413" s="38" t="s">
        <v>15</v>
      </c>
      <c r="M10413" s="38" t="s">
        <v>13</v>
      </c>
    </row>
    <row r="10414" spans="1:13" s="39" customFormat="1" ht="12.75" x14ac:dyDescent="0.2">
      <c r="A10414" s="33" t="s">
        <v>29</v>
      </c>
      <c r="B10414" s="33" t="s">
        <v>585</v>
      </c>
      <c r="C10414" s="34">
        <v>10</v>
      </c>
      <c r="D10414" s="33" t="s">
        <v>93</v>
      </c>
      <c r="E10414" s="33" t="s">
        <v>14432</v>
      </c>
      <c r="F10414" s="35">
        <v>44103100</v>
      </c>
      <c r="G10414" s="33" t="s">
        <v>15071</v>
      </c>
      <c r="H10414" s="33">
        <v>1</v>
      </c>
      <c r="I10414" s="33">
        <v>6</v>
      </c>
      <c r="J10414" s="36">
        <v>1</v>
      </c>
      <c r="K10414" s="37">
        <v>150000</v>
      </c>
      <c r="L10414" s="38" t="s">
        <v>15</v>
      </c>
      <c r="M10414" s="38" t="s">
        <v>13</v>
      </c>
    </row>
    <row r="10415" spans="1:13" s="39" customFormat="1" ht="12.75" x14ac:dyDescent="0.2">
      <c r="A10415" s="33" t="s">
        <v>29</v>
      </c>
      <c r="B10415" s="33" t="s">
        <v>586</v>
      </c>
      <c r="C10415" s="34">
        <v>10</v>
      </c>
      <c r="D10415" s="33" t="s">
        <v>94</v>
      </c>
      <c r="E10415" s="33" t="s">
        <v>10545</v>
      </c>
      <c r="F10415" s="35">
        <v>72102900</v>
      </c>
      <c r="G10415" s="33" t="s">
        <v>466</v>
      </c>
      <c r="H10415" s="33">
        <v>1</v>
      </c>
      <c r="I10415" s="33">
        <v>6</v>
      </c>
      <c r="J10415" s="36">
        <v>1</v>
      </c>
      <c r="K10415" s="37">
        <v>427441343.31</v>
      </c>
      <c r="L10415" s="38" t="s">
        <v>12</v>
      </c>
      <c r="M10415" s="38" t="s">
        <v>13</v>
      </c>
    </row>
    <row r="10416" spans="1:13" s="39" customFormat="1" ht="12.75" x14ac:dyDescent="0.2">
      <c r="A10416" s="33" t="s">
        <v>29</v>
      </c>
      <c r="B10416" s="33" t="s">
        <v>586</v>
      </c>
      <c r="C10416" s="34">
        <v>10</v>
      </c>
      <c r="D10416" s="33" t="s">
        <v>94</v>
      </c>
      <c r="E10416" s="33" t="s">
        <v>10546</v>
      </c>
      <c r="F10416" s="35">
        <v>72102900</v>
      </c>
      <c r="G10416" s="33" t="s">
        <v>466</v>
      </c>
      <c r="H10416" s="33">
        <v>1</v>
      </c>
      <c r="I10416" s="33">
        <v>6</v>
      </c>
      <c r="J10416" s="36">
        <v>1</v>
      </c>
      <c r="K10416" s="37">
        <v>189080000</v>
      </c>
      <c r="L10416" s="38" t="s">
        <v>12</v>
      </c>
      <c r="M10416" s="38" t="s">
        <v>13</v>
      </c>
    </row>
    <row r="10417" spans="1:13" s="39" customFormat="1" ht="12.75" x14ac:dyDescent="0.2">
      <c r="A10417" s="33" t="s">
        <v>29</v>
      </c>
      <c r="B10417" s="33" t="s">
        <v>587</v>
      </c>
      <c r="C10417" s="34">
        <v>10</v>
      </c>
      <c r="D10417" s="33" t="s">
        <v>95</v>
      </c>
      <c r="E10417" s="33" t="s">
        <v>10547</v>
      </c>
      <c r="F10417" s="35">
        <v>73151702</v>
      </c>
      <c r="G10417" s="33" t="s">
        <v>15071</v>
      </c>
      <c r="H10417" s="33">
        <v>3</v>
      </c>
      <c r="I10417" s="33">
        <v>7</v>
      </c>
      <c r="J10417" s="36">
        <v>1</v>
      </c>
      <c r="K10417" s="37">
        <v>3499850</v>
      </c>
      <c r="L10417" s="38" t="s">
        <v>12</v>
      </c>
      <c r="M10417" s="38" t="s">
        <v>13</v>
      </c>
    </row>
    <row r="10418" spans="1:13" s="39" customFormat="1" ht="12.75" x14ac:dyDescent="0.2">
      <c r="A10418" s="33" t="s">
        <v>29</v>
      </c>
      <c r="B10418" s="33" t="s">
        <v>587</v>
      </c>
      <c r="C10418" s="34">
        <v>10</v>
      </c>
      <c r="D10418" s="33" t="s">
        <v>95</v>
      </c>
      <c r="E10418" s="33" t="s">
        <v>10548</v>
      </c>
      <c r="F10418" s="35">
        <v>72102900</v>
      </c>
      <c r="G10418" s="33" t="s">
        <v>15071</v>
      </c>
      <c r="H10418" s="33">
        <v>3</v>
      </c>
      <c r="I10418" s="33">
        <v>9</v>
      </c>
      <c r="J10418" s="36">
        <v>1</v>
      </c>
      <c r="K10418" s="37">
        <v>5000000</v>
      </c>
      <c r="L10418" s="38" t="s">
        <v>12</v>
      </c>
      <c r="M10418" s="38" t="s">
        <v>13</v>
      </c>
    </row>
    <row r="10419" spans="1:13" s="39" customFormat="1" ht="12.75" x14ac:dyDescent="0.2">
      <c r="A10419" s="33" t="s">
        <v>29</v>
      </c>
      <c r="B10419" s="33" t="s">
        <v>587</v>
      </c>
      <c r="C10419" s="34">
        <v>10</v>
      </c>
      <c r="D10419" s="33" t="s">
        <v>95</v>
      </c>
      <c r="E10419" s="33" t="s">
        <v>10549</v>
      </c>
      <c r="F10419" s="35">
        <v>73152101</v>
      </c>
      <c r="G10419" s="33" t="s">
        <v>15071</v>
      </c>
      <c r="H10419" s="33">
        <v>2</v>
      </c>
      <c r="I10419" s="33">
        <v>5</v>
      </c>
      <c r="J10419" s="36">
        <v>1</v>
      </c>
      <c r="K10419" s="37">
        <v>6235897.5</v>
      </c>
      <c r="L10419" s="38" t="s">
        <v>12</v>
      </c>
      <c r="M10419" s="38" t="s">
        <v>13</v>
      </c>
    </row>
    <row r="10420" spans="1:13" s="39" customFormat="1" ht="12.75" x14ac:dyDescent="0.2">
      <c r="A10420" s="33" t="s">
        <v>29</v>
      </c>
      <c r="B10420" s="33" t="s">
        <v>587</v>
      </c>
      <c r="C10420" s="34">
        <v>10</v>
      </c>
      <c r="D10420" s="33" t="s">
        <v>95</v>
      </c>
      <c r="E10420" s="33" t="s">
        <v>10550</v>
      </c>
      <c r="F10420" s="35">
        <v>72151800</v>
      </c>
      <c r="G10420" s="33" t="s">
        <v>15071</v>
      </c>
      <c r="H10420" s="33">
        <v>1</v>
      </c>
      <c r="I10420" s="33">
        <v>3</v>
      </c>
      <c r="J10420" s="36">
        <v>1</v>
      </c>
      <c r="K10420" s="37">
        <v>8000000</v>
      </c>
      <c r="L10420" s="38" t="s">
        <v>12</v>
      </c>
      <c r="M10420" s="38" t="s">
        <v>13</v>
      </c>
    </row>
    <row r="10421" spans="1:13" s="39" customFormat="1" ht="12.75" x14ac:dyDescent="0.2">
      <c r="A10421" s="33" t="s">
        <v>29</v>
      </c>
      <c r="B10421" s="33" t="s">
        <v>587</v>
      </c>
      <c r="C10421" s="34">
        <v>10</v>
      </c>
      <c r="D10421" s="33" t="s">
        <v>95</v>
      </c>
      <c r="E10421" s="33" t="s">
        <v>10551</v>
      </c>
      <c r="F10421" s="35">
        <v>72101506</v>
      </c>
      <c r="G10421" s="33" t="s">
        <v>313</v>
      </c>
      <c r="H10421" s="33">
        <v>1</v>
      </c>
      <c r="I10421" s="33">
        <v>11</v>
      </c>
      <c r="J10421" s="36">
        <v>1</v>
      </c>
      <c r="K10421" s="37">
        <v>9982017.5</v>
      </c>
      <c r="L10421" s="38" t="s">
        <v>12</v>
      </c>
      <c r="M10421" s="38" t="s">
        <v>13</v>
      </c>
    </row>
    <row r="10422" spans="1:13" s="39" customFormat="1" ht="12.75" x14ac:dyDescent="0.2">
      <c r="A10422" s="33" t="s">
        <v>29</v>
      </c>
      <c r="B10422" s="33" t="s">
        <v>587</v>
      </c>
      <c r="C10422" s="34">
        <v>10</v>
      </c>
      <c r="D10422" s="33" t="s">
        <v>95</v>
      </c>
      <c r="E10422" s="33" t="s">
        <v>10552</v>
      </c>
      <c r="F10422" s="35">
        <v>72151800</v>
      </c>
      <c r="G10422" s="33" t="s">
        <v>15071</v>
      </c>
      <c r="H10422" s="33">
        <v>1</v>
      </c>
      <c r="I10422" s="33">
        <v>11</v>
      </c>
      <c r="J10422" s="36">
        <v>1</v>
      </c>
      <c r="K10422" s="37">
        <v>10000000</v>
      </c>
      <c r="L10422" s="38" t="s">
        <v>12</v>
      </c>
      <c r="M10422" s="38" t="s">
        <v>13</v>
      </c>
    </row>
    <row r="10423" spans="1:13" s="39" customFormat="1" ht="12.75" x14ac:dyDescent="0.2">
      <c r="A10423" s="33" t="s">
        <v>29</v>
      </c>
      <c r="B10423" s="33" t="s">
        <v>587</v>
      </c>
      <c r="C10423" s="34">
        <v>10</v>
      </c>
      <c r="D10423" s="33" t="s">
        <v>95</v>
      </c>
      <c r="E10423" s="33" t="s">
        <v>10553</v>
      </c>
      <c r="F10423" s="35">
        <v>72102905</v>
      </c>
      <c r="G10423" s="33" t="s">
        <v>466</v>
      </c>
      <c r="H10423" s="33">
        <v>2</v>
      </c>
      <c r="I10423" s="33">
        <v>6</v>
      </c>
      <c r="J10423" s="36">
        <v>1</v>
      </c>
      <c r="K10423" s="37">
        <v>10000000</v>
      </c>
      <c r="L10423" s="38" t="s">
        <v>12</v>
      </c>
      <c r="M10423" s="38" t="s">
        <v>13</v>
      </c>
    </row>
    <row r="10424" spans="1:13" s="39" customFormat="1" ht="12.75" x14ac:dyDescent="0.2">
      <c r="A10424" s="33" t="s">
        <v>29</v>
      </c>
      <c r="B10424" s="33" t="s">
        <v>587</v>
      </c>
      <c r="C10424" s="34">
        <v>10</v>
      </c>
      <c r="D10424" s="33" t="s">
        <v>95</v>
      </c>
      <c r="E10424" s="33" t="s">
        <v>10554</v>
      </c>
      <c r="F10424" s="35">
        <v>72102900</v>
      </c>
      <c r="G10424" s="33" t="s">
        <v>15071</v>
      </c>
      <c r="H10424" s="33">
        <v>3</v>
      </c>
      <c r="I10424" s="33">
        <v>9</v>
      </c>
      <c r="J10424" s="36">
        <v>1</v>
      </c>
      <c r="K10424" s="37">
        <v>9740000</v>
      </c>
      <c r="L10424" s="38" t="s">
        <v>12</v>
      </c>
      <c r="M10424" s="38" t="s">
        <v>13</v>
      </c>
    </row>
    <row r="10425" spans="1:13" s="39" customFormat="1" ht="12.75" x14ac:dyDescent="0.2">
      <c r="A10425" s="33" t="s">
        <v>29</v>
      </c>
      <c r="B10425" s="33" t="s">
        <v>587</v>
      </c>
      <c r="C10425" s="34">
        <v>10</v>
      </c>
      <c r="D10425" s="33" t="s">
        <v>95</v>
      </c>
      <c r="E10425" s="33" t="s">
        <v>6427</v>
      </c>
      <c r="F10425" s="35">
        <v>72101516</v>
      </c>
      <c r="G10425" s="33" t="s">
        <v>15071</v>
      </c>
      <c r="H10425" s="33">
        <v>3</v>
      </c>
      <c r="I10425" s="33">
        <v>6</v>
      </c>
      <c r="J10425" s="36">
        <v>1</v>
      </c>
      <c r="K10425" s="37">
        <v>5500000</v>
      </c>
      <c r="L10425" s="38" t="s">
        <v>12</v>
      </c>
      <c r="M10425" s="38" t="s">
        <v>13</v>
      </c>
    </row>
    <row r="10426" spans="1:13" s="39" customFormat="1" ht="12.75" x14ac:dyDescent="0.2">
      <c r="A10426" s="33" t="s">
        <v>29</v>
      </c>
      <c r="B10426" s="33" t="s">
        <v>587</v>
      </c>
      <c r="C10426" s="34">
        <v>10</v>
      </c>
      <c r="D10426" s="33" t="s">
        <v>95</v>
      </c>
      <c r="E10426" s="33" t="s">
        <v>10555</v>
      </c>
      <c r="F10426" s="35">
        <v>78181500</v>
      </c>
      <c r="G10426" s="33" t="s">
        <v>15071</v>
      </c>
      <c r="H10426" s="33">
        <v>1</v>
      </c>
      <c r="I10426" s="33">
        <v>11</v>
      </c>
      <c r="J10426" s="36">
        <v>1</v>
      </c>
      <c r="K10426" s="37">
        <v>30000000</v>
      </c>
      <c r="L10426" s="38" t="s">
        <v>12</v>
      </c>
      <c r="M10426" s="38" t="s">
        <v>13</v>
      </c>
    </row>
    <row r="10427" spans="1:13" s="39" customFormat="1" ht="12.75" x14ac:dyDescent="0.2">
      <c r="A10427" s="33" t="s">
        <v>29</v>
      </c>
      <c r="B10427" s="33" t="s">
        <v>587</v>
      </c>
      <c r="C10427" s="34">
        <v>10</v>
      </c>
      <c r="D10427" s="33" t="s">
        <v>95</v>
      </c>
      <c r="E10427" s="33" t="s">
        <v>10556</v>
      </c>
      <c r="F10427" s="35">
        <v>72151001</v>
      </c>
      <c r="G10427" s="33" t="s">
        <v>15071</v>
      </c>
      <c r="H10427" s="33">
        <v>2</v>
      </c>
      <c r="I10427" s="33">
        <v>8</v>
      </c>
      <c r="J10427" s="36">
        <v>1</v>
      </c>
      <c r="K10427" s="37">
        <v>30000000</v>
      </c>
      <c r="L10427" s="38" t="s">
        <v>12</v>
      </c>
      <c r="M10427" s="38" t="s">
        <v>13</v>
      </c>
    </row>
    <row r="10428" spans="1:13" s="39" customFormat="1" ht="12.75" x14ac:dyDescent="0.2">
      <c r="A10428" s="33" t="s">
        <v>29</v>
      </c>
      <c r="B10428" s="33" t="s">
        <v>587</v>
      </c>
      <c r="C10428" s="34">
        <v>10</v>
      </c>
      <c r="D10428" s="33" t="s">
        <v>95</v>
      </c>
      <c r="E10428" s="33" t="s">
        <v>10557</v>
      </c>
      <c r="F10428" s="35">
        <v>72154100</v>
      </c>
      <c r="G10428" s="33" t="s">
        <v>15071</v>
      </c>
      <c r="H10428" s="33">
        <v>1</v>
      </c>
      <c r="I10428" s="33">
        <v>11</v>
      </c>
      <c r="J10428" s="36">
        <v>1</v>
      </c>
      <c r="K10428" s="37">
        <v>38523937.829999998</v>
      </c>
      <c r="L10428" s="38" t="s">
        <v>12</v>
      </c>
      <c r="M10428" s="38" t="s">
        <v>13</v>
      </c>
    </row>
    <row r="10429" spans="1:13" s="39" customFormat="1" ht="12.75" x14ac:dyDescent="0.2">
      <c r="A10429" s="33" t="s">
        <v>29</v>
      </c>
      <c r="B10429" s="33" t="s">
        <v>587</v>
      </c>
      <c r="C10429" s="34">
        <v>10</v>
      </c>
      <c r="D10429" s="33" t="s">
        <v>95</v>
      </c>
      <c r="E10429" s="33" t="s">
        <v>10558</v>
      </c>
      <c r="F10429" s="35">
        <v>72101511</v>
      </c>
      <c r="G10429" s="33" t="s">
        <v>15076</v>
      </c>
      <c r="H10429" s="33">
        <v>1</v>
      </c>
      <c r="I10429" s="33">
        <v>11</v>
      </c>
      <c r="J10429" s="36">
        <v>1</v>
      </c>
      <c r="K10429" s="37">
        <v>100000000</v>
      </c>
      <c r="L10429" s="38" t="s">
        <v>12</v>
      </c>
      <c r="M10429" s="38" t="s">
        <v>13</v>
      </c>
    </row>
    <row r="10430" spans="1:13" s="39" customFormat="1" ht="12.75" x14ac:dyDescent="0.2">
      <c r="A10430" s="33" t="s">
        <v>29</v>
      </c>
      <c r="B10430" s="33" t="s">
        <v>587</v>
      </c>
      <c r="C10430" s="34">
        <v>16</v>
      </c>
      <c r="D10430" s="33" t="s">
        <v>95</v>
      </c>
      <c r="E10430" s="33" t="s">
        <v>10559</v>
      </c>
      <c r="F10430" s="35">
        <v>81101605</v>
      </c>
      <c r="G10430" s="33" t="s">
        <v>15071</v>
      </c>
      <c r="H10430" s="33">
        <v>3</v>
      </c>
      <c r="I10430" s="33">
        <v>10</v>
      </c>
      <c r="J10430" s="36">
        <v>1</v>
      </c>
      <c r="K10430" s="37">
        <v>340000</v>
      </c>
      <c r="L10430" s="38" t="s">
        <v>12</v>
      </c>
      <c r="M10430" s="38" t="s">
        <v>13</v>
      </c>
    </row>
    <row r="10431" spans="1:13" s="39" customFormat="1" ht="12.75" x14ac:dyDescent="0.2">
      <c r="A10431" s="33" t="s">
        <v>29</v>
      </c>
      <c r="B10431" s="33" t="s">
        <v>587</v>
      </c>
      <c r="C10431" s="34">
        <v>16</v>
      </c>
      <c r="D10431" s="33" t="s">
        <v>95</v>
      </c>
      <c r="E10431" s="33" t="s">
        <v>10560</v>
      </c>
      <c r="F10431" s="35">
        <v>72101511</v>
      </c>
      <c r="G10431" s="33" t="s">
        <v>15071</v>
      </c>
      <c r="H10431" s="33">
        <v>1</v>
      </c>
      <c r="I10431" s="33">
        <v>11</v>
      </c>
      <c r="J10431" s="36">
        <v>1</v>
      </c>
      <c r="K10431" s="37">
        <v>3500000</v>
      </c>
      <c r="L10431" s="38" t="s">
        <v>12</v>
      </c>
      <c r="M10431" s="38" t="s">
        <v>13</v>
      </c>
    </row>
    <row r="10432" spans="1:13" s="39" customFormat="1" ht="12.75" x14ac:dyDescent="0.2">
      <c r="A10432" s="33" t="s">
        <v>29</v>
      </c>
      <c r="B10432" s="33" t="s">
        <v>587</v>
      </c>
      <c r="C10432" s="34">
        <v>16</v>
      </c>
      <c r="D10432" s="33" t="s">
        <v>95</v>
      </c>
      <c r="E10432" s="33" t="s">
        <v>10561</v>
      </c>
      <c r="F10432" s="35">
        <v>81101605</v>
      </c>
      <c r="G10432" s="33" t="s">
        <v>15071</v>
      </c>
      <c r="H10432" s="33">
        <v>3</v>
      </c>
      <c r="I10432" s="33">
        <v>10</v>
      </c>
      <c r="J10432" s="36">
        <v>1</v>
      </c>
      <c r="K10432" s="37">
        <v>10000000</v>
      </c>
      <c r="L10432" s="38" t="s">
        <v>12</v>
      </c>
      <c r="M10432" s="38" t="s">
        <v>13</v>
      </c>
    </row>
    <row r="10433" spans="1:13" s="39" customFormat="1" ht="12.75" x14ac:dyDescent="0.2">
      <c r="A10433" s="33" t="s">
        <v>29</v>
      </c>
      <c r="B10433" s="33" t="s">
        <v>587</v>
      </c>
      <c r="C10433" s="34">
        <v>16</v>
      </c>
      <c r="D10433" s="33" t="s">
        <v>95</v>
      </c>
      <c r="E10433" s="33" t="s">
        <v>10562</v>
      </c>
      <c r="F10433" s="35">
        <v>81101605</v>
      </c>
      <c r="G10433" s="33" t="s">
        <v>15071</v>
      </c>
      <c r="H10433" s="33">
        <v>3</v>
      </c>
      <c r="I10433" s="33">
        <v>10</v>
      </c>
      <c r="J10433" s="36">
        <v>1</v>
      </c>
      <c r="K10433" s="37">
        <v>10000000</v>
      </c>
      <c r="L10433" s="38" t="s">
        <v>12</v>
      </c>
      <c r="M10433" s="38" t="s">
        <v>13</v>
      </c>
    </row>
    <row r="10434" spans="1:13" s="39" customFormat="1" ht="12.75" x14ac:dyDescent="0.2">
      <c r="A10434" s="33" t="s">
        <v>29</v>
      </c>
      <c r="B10434" s="33" t="s">
        <v>587</v>
      </c>
      <c r="C10434" s="34">
        <v>16</v>
      </c>
      <c r="D10434" s="33" t="s">
        <v>95</v>
      </c>
      <c r="E10434" s="33" t="s">
        <v>10563</v>
      </c>
      <c r="F10434" s="35">
        <v>72101511</v>
      </c>
      <c r="G10434" s="33" t="s">
        <v>15071</v>
      </c>
      <c r="H10434" s="33">
        <v>1</v>
      </c>
      <c r="I10434" s="33">
        <v>3</v>
      </c>
      <c r="J10434" s="36">
        <v>1</v>
      </c>
      <c r="K10434" s="37">
        <v>17000000</v>
      </c>
      <c r="L10434" s="38" t="s">
        <v>12</v>
      </c>
      <c r="M10434" s="38" t="s">
        <v>2371</v>
      </c>
    </row>
    <row r="10435" spans="1:13" s="39" customFormat="1" ht="12.75" x14ac:dyDescent="0.2">
      <c r="A10435" s="33" t="s">
        <v>29</v>
      </c>
      <c r="B10435" s="33" t="s">
        <v>587</v>
      </c>
      <c r="C10435" s="34">
        <v>16</v>
      </c>
      <c r="D10435" s="33" t="s">
        <v>95</v>
      </c>
      <c r="E10435" s="33" t="s">
        <v>10564</v>
      </c>
      <c r="F10435" s="35">
        <v>72151800</v>
      </c>
      <c r="G10435" s="33" t="s">
        <v>15071</v>
      </c>
      <c r="H10435" s="33">
        <v>2</v>
      </c>
      <c r="I10435" s="33">
        <v>10</v>
      </c>
      <c r="J10435" s="36">
        <v>1</v>
      </c>
      <c r="K10435" s="37">
        <v>17100000</v>
      </c>
      <c r="L10435" s="38" t="s">
        <v>12</v>
      </c>
      <c r="M10435" s="38" t="s">
        <v>13</v>
      </c>
    </row>
    <row r="10436" spans="1:13" s="39" customFormat="1" ht="12.75" x14ac:dyDescent="0.2">
      <c r="A10436" s="33" t="s">
        <v>29</v>
      </c>
      <c r="B10436" s="33" t="s">
        <v>587</v>
      </c>
      <c r="C10436" s="34">
        <v>10</v>
      </c>
      <c r="D10436" s="33" t="s">
        <v>95</v>
      </c>
      <c r="E10436" s="33" t="s">
        <v>10565</v>
      </c>
      <c r="F10436" s="35">
        <v>72101517</v>
      </c>
      <c r="G10436" s="33" t="s">
        <v>467</v>
      </c>
      <c r="H10436" s="33">
        <v>2</v>
      </c>
      <c r="I10436" s="33">
        <v>7</v>
      </c>
      <c r="J10436" s="36">
        <v>1</v>
      </c>
      <c r="K10436" s="37">
        <v>29488200</v>
      </c>
      <c r="L10436" s="38" t="s">
        <v>12</v>
      </c>
      <c r="M10436" s="38" t="s">
        <v>13</v>
      </c>
    </row>
    <row r="10437" spans="1:13" s="39" customFormat="1" ht="12.75" x14ac:dyDescent="0.2">
      <c r="A10437" s="33" t="s">
        <v>29</v>
      </c>
      <c r="B10437" s="33" t="s">
        <v>587</v>
      </c>
      <c r="C10437" s="34">
        <v>10</v>
      </c>
      <c r="D10437" s="33" t="s">
        <v>95</v>
      </c>
      <c r="E10437" s="33" t="s">
        <v>10566</v>
      </c>
      <c r="F10437" s="35">
        <v>72154101</v>
      </c>
      <c r="G10437" s="33" t="s">
        <v>467</v>
      </c>
      <c r="H10437" s="33">
        <v>2</v>
      </c>
      <c r="I10437" s="33">
        <v>7</v>
      </c>
      <c r="J10437" s="36">
        <v>1</v>
      </c>
      <c r="K10437" s="37">
        <v>7140000</v>
      </c>
      <c r="L10437" s="38" t="s">
        <v>12</v>
      </c>
      <c r="M10437" s="38" t="s">
        <v>13</v>
      </c>
    </row>
    <row r="10438" spans="1:13" s="39" customFormat="1" ht="12.75" x14ac:dyDescent="0.2">
      <c r="A10438" s="33" t="s">
        <v>29</v>
      </c>
      <c r="B10438" s="33" t="s">
        <v>587</v>
      </c>
      <c r="C10438" s="34">
        <v>10</v>
      </c>
      <c r="D10438" s="33" t="s">
        <v>95</v>
      </c>
      <c r="E10438" s="33" t="s">
        <v>10567</v>
      </c>
      <c r="F10438" s="35">
        <v>72154101</v>
      </c>
      <c r="G10438" s="33" t="s">
        <v>467</v>
      </c>
      <c r="H10438" s="33">
        <v>2</v>
      </c>
      <c r="I10438" s="33">
        <v>7</v>
      </c>
      <c r="J10438" s="36">
        <v>1</v>
      </c>
      <c r="K10438" s="37">
        <v>1547000</v>
      </c>
      <c r="L10438" s="38" t="s">
        <v>12</v>
      </c>
      <c r="M10438" s="38" t="s">
        <v>13</v>
      </c>
    </row>
    <row r="10439" spans="1:13" s="39" customFormat="1" ht="12.75" x14ac:dyDescent="0.2">
      <c r="A10439" s="33" t="s">
        <v>29</v>
      </c>
      <c r="B10439" s="33" t="s">
        <v>587</v>
      </c>
      <c r="C10439" s="34">
        <v>10</v>
      </c>
      <c r="D10439" s="33" t="s">
        <v>95</v>
      </c>
      <c r="E10439" s="33" t="s">
        <v>10568</v>
      </c>
      <c r="F10439" s="35">
        <v>73152101</v>
      </c>
      <c r="G10439" s="33" t="s">
        <v>467</v>
      </c>
      <c r="H10439" s="33">
        <v>2</v>
      </c>
      <c r="I10439" s="33">
        <v>7</v>
      </c>
      <c r="J10439" s="36">
        <v>1</v>
      </c>
      <c r="K10439" s="37">
        <v>1785000</v>
      </c>
      <c r="L10439" s="38" t="s">
        <v>12</v>
      </c>
      <c r="M10439" s="38" t="s">
        <v>13</v>
      </c>
    </row>
    <row r="10440" spans="1:13" s="39" customFormat="1" ht="12.75" x14ac:dyDescent="0.2">
      <c r="A10440" s="33" t="s">
        <v>29</v>
      </c>
      <c r="B10440" s="33" t="s">
        <v>587</v>
      </c>
      <c r="C10440" s="34">
        <v>10</v>
      </c>
      <c r="D10440" s="33" t="s">
        <v>95</v>
      </c>
      <c r="E10440" s="33" t="s">
        <v>10569</v>
      </c>
      <c r="F10440" s="35">
        <v>72154101</v>
      </c>
      <c r="G10440" s="33" t="s">
        <v>467</v>
      </c>
      <c r="H10440" s="33">
        <v>2</v>
      </c>
      <c r="I10440" s="33">
        <v>7</v>
      </c>
      <c r="J10440" s="36">
        <v>1</v>
      </c>
      <c r="K10440" s="37">
        <v>1309000</v>
      </c>
      <c r="L10440" s="38" t="s">
        <v>12</v>
      </c>
      <c r="M10440" s="38" t="s">
        <v>13</v>
      </c>
    </row>
    <row r="10441" spans="1:13" s="39" customFormat="1" ht="12.75" x14ac:dyDescent="0.2">
      <c r="A10441" s="33" t="s">
        <v>29</v>
      </c>
      <c r="B10441" s="33" t="s">
        <v>587</v>
      </c>
      <c r="C10441" s="34">
        <v>10</v>
      </c>
      <c r="D10441" s="33" t="s">
        <v>95</v>
      </c>
      <c r="E10441" s="33" t="s">
        <v>10570</v>
      </c>
      <c r="F10441" s="35">
        <v>73152101</v>
      </c>
      <c r="G10441" s="33" t="s">
        <v>467</v>
      </c>
      <c r="H10441" s="33">
        <v>2</v>
      </c>
      <c r="I10441" s="33">
        <v>7</v>
      </c>
      <c r="J10441" s="36">
        <v>1</v>
      </c>
      <c r="K10441" s="37">
        <v>2380000</v>
      </c>
      <c r="L10441" s="38" t="s">
        <v>12</v>
      </c>
      <c r="M10441" s="38" t="s">
        <v>13</v>
      </c>
    </row>
    <row r="10442" spans="1:13" s="39" customFormat="1" ht="12.75" x14ac:dyDescent="0.2">
      <c r="A10442" s="33" t="s">
        <v>29</v>
      </c>
      <c r="B10442" s="33" t="s">
        <v>587</v>
      </c>
      <c r="C10442" s="34">
        <v>10</v>
      </c>
      <c r="D10442" s="33" t="s">
        <v>95</v>
      </c>
      <c r="E10442" s="33" t="s">
        <v>10571</v>
      </c>
      <c r="F10442" s="35">
        <v>73152101</v>
      </c>
      <c r="G10442" s="33" t="s">
        <v>467</v>
      </c>
      <c r="H10442" s="33">
        <v>2</v>
      </c>
      <c r="I10442" s="33">
        <v>7</v>
      </c>
      <c r="J10442" s="36">
        <v>1</v>
      </c>
      <c r="K10442" s="37">
        <v>2380000</v>
      </c>
      <c r="L10442" s="38" t="s">
        <v>12</v>
      </c>
      <c r="M10442" s="38" t="s">
        <v>13</v>
      </c>
    </row>
    <row r="10443" spans="1:13" s="39" customFormat="1" ht="12.75" x14ac:dyDescent="0.2">
      <c r="A10443" s="33" t="s">
        <v>29</v>
      </c>
      <c r="B10443" s="33" t="s">
        <v>587</v>
      </c>
      <c r="C10443" s="34">
        <v>10</v>
      </c>
      <c r="D10443" s="33" t="s">
        <v>95</v>
      </c>
      <c r="E10443" s="33" t="s">
        <v>10572</v>
      </c>
      <c r="F10443" s="35">
        <v>72154501</v>
      </c>
      <c r="G10443" s="33" t="s">
        <v>467</v>
      </c>
      <c r="H10443" s="33">
        <v>2</v>
      </c>
      <c r="I10443" s="33">
        <v>7</v>
      </c>
      <c r="J10443" s="36">
        <v>1</v>
      </c>
      <c r="K10443" s="37">
        <v>1785000</v>
      </c>
      <c r="L10443" s="38" t="s">
        <v>12</v>
      </c>
      <c r="M10443" s="38" t="s">
        <v>13</v>
      </c>
    </row>
    <row r="10444" spans="1:13" s="39" customFormat="1" ht="12.75" x14ac:dyDescent="0.2">
      <c r="A10444" s="33" t="s">
        <v>29</v>
      </c>
      <c r="B10444" s="33" t="s">
        <v>587</v>
      </c>
      <c r="C10444" s="34">
        <v>10</v>
      </c>
      <c r="D10444" s="33" t="s">
        <v>95</v>
      </c>
      <c r="E10444" s="33" t="s">
        <v>10573</v>
      </c>
      <c r="F10444" s="35">
        <v>72154501</v>
      </c>
      <c r="G10444" s="33" t="s">
        <v>467</v>
      </c>
      <c r="H10444" s="33">
        <v>2</v>
      </c>
      <c r="I10444" s="33">
        <v>7</v>
      </c>
      <c r="J10444" s="36">
        <v>1</v>
      </c>
      <c r="K10444" s="37">
        <v>2142000</v>
      </c>
      <c r="L10444" s="38" t="s">
        <v>12</v>
      </c>
      <c r="M10444" s="38" t="s">
        <v>13</v>
      </c>
    </row>
    <row r="10445" spans="1:13" s="39" customFormat="1" ht="12.75" x14ac:dyDescent="0.2">
      <c r="A10445" s="33" t="s">
        <v>29</v>
      </c>
      <c r="B10445" s="33" t="s">
        <v>587</v>
      </c>
      <c r="C10445" s="34">
        <v>10</v>
      </c>
      <c r="D10445" s="33" t="s">
        <v>95</v>
      </c>
      <c r="E10445" s="33" t="s">
        <v>10574</v>
      </c>
      <c r="F10445" s="35">
        <v>72101517</v>
      </c>
      <c r="G10445" s="33" t="s">
        <v>467</v>
      </c>
      <c r="H10445" s="33">
        <v>2</v>
      </c>
      <c r="I10445" s="33">
        <v>7</v>
      </c>
      <c r="J10445" s="36">
        <v>1</v>
      </c>
      <c r="K10445" s="37">
        <v>3570000</v>
      </c>
      <c r="L10445" s="38" t="s">
        <v>12</v>
      </c>
      <c r="M10445" s="38" t="s">
        <v>13</v>
      </c>
    </row>
    <row r="10446" spans="1:13" s="39" customFormat="1" ht="12.75" x14ac:dyDescent="0.2">
      <c r="A10446" s="33" t="s">
        <v>29</v>
      </c>
      <c r="B10446" s="33" t="s">
        <v>587</v>
      </c>
      <c r="C10446" s="34">
        <v>10</v>
      </c>
      <c r="D10446" s="33" t="s">
        <v>95</v>
      </c>
      <c r="E10446" s="33" t="s">
        <v>10575</v>
      </c>
      <c r="F10446" s="35">
        <v>72101517</v>
      </c>
      <c r="G10446" s="33" t="s">
        <v>467</v>
      </c>
      <c r="H10446" s="33">
        <v>2</v>
      </c>
      <c r="I10446" s="33">
        <v>7</v>
      </c>
      <c r="J10446" s="36">
        <v>1</v>
      </c>
      <c r="K10446" s="37">
        <v>4522000</v>
      </c>
      <c r="L10446" s="38" t="s">
        <v>12</v>
      </c>
      <c r="M10446" s="38" t="s">
        <v>13</v>
      </c>
    </row>
    <row r="10447" spans="1:13" s="39" customFormat="1" ht="12.75" x14ac:dyDescent="0.2">
      <c r="A10447" s="33" t="s">
        <v>29</v>
      </c>
      <c r="B10447" s="33" t="s">
        <v>587</v>
      </c>
      <c r="C10447" s="34">
        <v>10</v>
      </c>
      <c r="D10447" s="33" t="s">
        <v>95</v>
      </c>
      <c r="E10447" s="33" t="s">
        <v>10576</v>
      </c>
      <c r="F10447" s="35">
        <v>72101517</v>
      </c>
      <c r="G10447" s="33" t="s">
        <v>467</v>
      </c>
      <c r="H10447" s="33">
        <v>2</v>
      </c>
      <c r="I10447" s="33">
        <v>7</v>
      </c>
      <c r="J10447" s="36">
        <v>1</v>
      </c>
      <c r="K10447" s="37">
        <v>3570000</v>
      </c>
      <c r="L10447" s="38" t="s">
        <v>12</v>
      </c>
      <c r="M10447" s="38" t="s">
        <v>13</v>
      </c>
    </row>
    <row r="10448" spans="1:13" s="39" customFormat="1" ht="12.75" x14ac:dyDescent="0.2">
      <c r="A10448" s="33" t="s">
        <v>29</v>
      </c>
      <c r="B10448" s="33" t="s">
        <v>587</v>
      </c>
      <c r="C10448" s="34">
        <v>10</v>
      </c>
      <c r="D10448" s="33" t="s">
        <v>95</v>
      </c>
      <c r="E10448" s="33" t="s">
        <v>10577</v>
      </c>
      <c r="F10448" s="35">
        <v>72101517</v>
      </c>
      <c r="G10448" s="33" t="s">
        <v>467</v>
      </c>
      <c r="H10448" s="33">
        <v>2</v>
      </c>
      <c r="I10448" s="33">
        <v>7</v>
      </c>
      <c r="J10448" s="36">
        <v>1</v>
      </c>
      <c r="K10448" s="37">
        <v>4522000</v>
      </c>
      <c r="L10448" s="38" t="s">
        <v>12</v>
      </c>
      <c r="M10448" s="38" t="s">
        <v>13</v>
      </c>
    </row>
    <row r="10449" spans="1:13" s="39" customFormat="1" ht="12.75" x14ac:dyDescent="0.2">
      <c r="A10449" s="33" t="s">
        <v>29</v>
      </c>
      <c r="B10449" s="33" t="s">
        <v>587</v>
      </c>
      <c r="C10449" s="34">
        <v>10</v>
      </c>
      <c r="D10449" s="33" t="s">
        <v>95</v>
      </c>
      <c r="E10449" s="33" t="s">
        <v>10578</v>
      </c>
      <c r="F10449" s="35">
        <v>72101517</v>
      </c>
      <c r="G10449" s="33" t="s">
        <v>467</v>
      </c>
      <c r="H10449" s="33">
        <v>2</v>
      </c>
      <c r="I10449" s="33">
        <v>7</v>
      </c>
      <c r="J10449" s="36">
        <v>1</v>
      </c>
      <c r="K10449" s="37">
        <v>4760000</v>
      </c>
      <c r="L10449" s="38" t="s">
        <v>12</v>
      </c>
      <c r="M10449" s="38" t="s">
        <v>13</v>
      </c>
    </row>
    <row r="10450" spans="1:13" s="39" customFormat="1" ht="12.75" x14ac:dyDescent="0.2">
      <c r="A10450" s="33" t="s">
        <v>29</v>
      </c>
      <c r="B10450" s="33" t="s">
        <v>587</v>
      </c>
      <c r="C10450" s="34">
        <v>10</v>
      </c>
      <c r="D10450" s="33" t="s">
        <v>95</v>
      </c>
      <c r="E10450" s="33" t="s">
        <v>10579</v>
      </c>
      <c r="F10450" s="35">
        <v>72101517</v>
      </c>
      <c r="G10450" s="33" t="s">
        <v>467</v>
      </c>
      <c r="H10450" s="33">
        <v>2</v>
      </c>
      <c r="I10450" s="33">
        <v>7</v>
      </c>
      <c r="J10450" s="36">
        <v>1</v>
      </c>
      <c r="K10450" s="37">
        <v>8925000</v>
      </c>
      <c r="L10450" s="38" t="s">
        <v>12</v>
      </c>
      <c r="M10450" s="38" t="s">
        <v>13</v>
      </c>
    </row>
    <row r="10451" spans="1:13" s="39" customFormat="1" ht="12.75" x14ac:dyDescent="0.2">
      <c r="A10451" s="33" t="s">
        <v>29</v>
      </c>
      <c r="B10451" s="33" t="s">
        <v>587</v>
      </c>
      <c r="C10451" s="34">
        <v>10</v>
      </c>
      <c r="D10451" s="33" t="s">
        <v>95</v>
      </c>
      <c r="E10451" s="33" t="s">
        <v>10580</v>
      </c>
      <c r="F10451" s="35">
        <v>72154022</v>
      </c>
      <c r="G10451" s="33" t="s">
        <v>467</v>
      </c>
      <c r="H10451" s="33">
        <v>2</v>
      </c>
      <c r="I10451" s="33">
        <v>7</v>
      </c>
      <c r="J10451" s="36">
        <v>1</v>
      </c>
      <c r="K10451" s="37">
        <v>2023000</v>
      </c>
      <c r="L10451" s="38" t="s">
        <v>12</v>
      </c>
      <c r="M10451" s="38" t="s">
        <v>13</v>
      </c>
    </row>
    <row r="10452" spans="1:13" s="39" customFormat="1" ht="12.75" x14ac:dyDescent="0.2">
      <c r="A10452" s="33" t="s">
        <v>29</v>
      </c>
      <c r="B10452" s="33" t="s">
        <v>587</v>
      </c>
      <c r="C10452" s="34">
        <v>10</v>
      </c>
      <c r="D10452" s="33" t="s">
        <v>95</v>
      </c>
      <c r="E10452" s="33" t="s">
        <v>10581</v>
      </c>
      <c r="F10452" s="35">
        <v>72154022</v>
      </c>
      <c r="G10452" s="33" t="s">
        <v>467</v>
      </c>
      <c r="H10452" s="33">
        <v>2</v>
      </c>
      <c r="I10452" s="33">
        <v>7</v>
      </c>
      <c r="J10452" s="36">
        <v>1</v>
      </c>
      <c r="K10452" s="37">
        <v>2023000</v>
      </c>
      <c r="L10452" s="38" t="s">
        <v>12</v>
      </c>
      <c r="M10452" s="38" t="s">
        <v>13</v>
      </c>
    </row>
    <row r="10453" spans="1:13" s="39" customFormat="1" ht="12.75" x14ac:dyDescent="0.2">
      <c r="A10453" s="33" t="s">
        <v>29</v>
      </c>
      <c r="B10453" s="33" t="s">
        <v>587</v>
      </c>
      <c r="C10453" s="34">
        <v>10</v>
      </c>
      <c r="D10453" s="33" t="s">
        <v>95</v>
      </c>
      <c r="E10453" s="33" t="s">
        <v>10582</v>
      </c>
      <c r="F10453" s="35">
        <v>73152108</v>
      </c>
      <c r="G10453" s="33" t="s">
        <v>467</v>
      </c>
      <c r="H10453" s="33">
        <v>2</v>
      </c>
      <c r="I10453" s="33">
        <v>7</v>
      </c>
      <c r="J10453" s="36">
        <v>1</v>
      </c>
      <c r="K10453" s="37">
        <v>4165000</v>
      </c>
      <c r="L10453" s="38" t="s">
        <v>12</v>
      </c>
      <c r="M10453" s="38" t="s">
        <v>13</v>
      </c>
    </row>
    <row r="10454" spans="1:13" s="39" customFormat="1" ht="12.75" x14ac:dyDescent="0.2">
      <c r="A10454" s="33" t="s">
        <v>29</v>
      </c>
      <c r="B10454" s="33" t="s">
        <v>587</v>
      </c>
      <c r="C10454" s="34">
        <v>10</v>
      </c>
      <c r="D10454" s="33" t="s">
        <v>95</v>
      </c>
      <c r="E10454" s="33" t="s">
        <v>10583</v>
      </c>
      <c r="F10454" s="35">
        <v>72101517</v>
      </c>
      <c r="G10454" s="33" t="s">
        <v>467</v>
      </c>
      <c r="H10454" s="33">
        <v>2</v>
      </c>
      <c r="I10454" s="33">
        <v>7</v>
      </c>
      <c r="J10454" s="36">
        <v>1</v>
      </c>
      <c r="K10454" s="37">
        <v>4046000</v>
      </c>
      <c r="L10454" s="38" t="s">
        <v>12</v>
      </c>
      <c r="M10454" s="38" t="s">
        <v>13</v>
      </c>
    </row>
    <row r="10455" spans="1:13" s="39" customFormat="1" ht="12.75" x14ac:dyDescent="0.2">
      <c r="A10455" s="33" t="s">
        <v>29</v>
      </c>
      <c r="B10455" s="33" t="s">
        <v>587</v>
      </c>
      <c r="C10455" s="34">
        <v>16</v>
      </c>
      <c r="D10455" s="33" t="s">
        <v>95</v>
      </c>
      <c r="E10455" s="33" t="s">
        <v>10560</v>
      </c>
      <c r="F10455" s="35">
        <v>72101511</v>
      </c>
      <c r="G10455" s="33" t="s">
        <v>15071</v>
      </c>
      <c r="H10455" s="33">
        <v>4</v>
      </c>
      <c r="I10455" s="33">
        <v>6</v>
      </c>
      <c r="J10455" s="36">
        <v>1</v>
      </c>
      <c r="K10455" s="37">
        <v>44500000</v>
      </c>
      <c r="L10455" s="38" t="s">
        <v>12</v>
      </c>
      <c r="M10455" s="38" t="s">
        <v>13</v>
      </c>
    </row>
    <row r="10456" spans="1:13" s="39" customFormat="1" ht="12.75" x14ac:dyDescent="0.2">
      <c r="A10456" s="33" t="s">
        <v>29</v>
      </c>
      <c r="B10456" s="33" t="s">
        <v>587</v>
      </c>
      <c r="C10456" s="34">
        <v>16</v>
      </c>
      <c r="D10456" s="33" t="s">
        <v>95</v>
      </c>
      <c r="E10456" s="33" t="s">
        <v>10555</v>
      </c>
      <c r="F10456" s="35">
        <v>78181500</v>
      </c>
      <c r="G10456" s="33" t="s">
        <v>15071</v>
      </c>
      <c r="H10456" s="33">
        <v>1</v>
      </c>
      <c r="I10456" s="33">
        <v>6</v>
      </c>
      <c r="J10456" s="36">
        <v>1</v>
      </c>
      <c r="K10456" s="37">
        <v>7579363.6600000001</v>
      </c>
      <c r="L10456" s="38" t="s">
        <v>12</v>
      </c>
      <c r="M10456" s="38" t="s">
        <v>13</v>
      </c>
    </row>
    <row r="10457" spans="1:13" s="39" customFormat="1" ht="12.75" x14ac:dyDescent="0.2">
      <c r="A10457" s="33" t="s">
        <v>29</v>
      </c>
      <c r="B10457" s="33" t="s">
        <v>587</v>
      </c>
      <c r="C10457" s="34">
        <v>16</v>
      </c>
      <c r="D10457" s="33" t="s">
        <v>95</v>
      </c>
      <c r="E10457" s="33" t="s">
        <v>10558</v>
      </c>
      <c r="F10457" s="35">
        <v>72101511</v>
      </c>
      <c r="G10457" s="33" t="s">
        <v>313</v>
      </c>
      <c r="H10457" s="33">
        <v>1</v>
      </c>
      <c r="I10457" s="33">
        <v>6</v>
      </c>
      <c r="J10457" s="36">
        <v>1</v>
      </c>
      <c r="K10457" s="37">
        <v>269994469</v>
      </c>
      <c r="L10457" s="38" t="s">
        <v>12</v>
      </c>
      <c r="M10457" s="38" t="s">
        <v>13</v>
      </c>
    </row>
    <row r="10458" spans="1:13" s="39" customFormat="1" ht="12.75" x14ac:dyDescent="0.2">
      <c r="A10458" s="33" t="s">
        <v>29</v>
      </c>
      <c r="B10458" s="33" t="s">
        <v>587</v>
      </c>
      <c r="C10458" s="34">
        <v>10</v>
      </c>
      <c r="D10458" s="33" t="s">
        <v>95</v>
      </c>
      <c r="E10458" s="33" t="s">
        <v>10584</v>
      </c>
      <c r="F10458" s="35">
        <v>72151500</v>
      </c>
      <c r="G10458" s="33" t="s">
        <v>15071</v>
      </c>
      <c r="H10458" s="33">
        <v>1</v>
      </c>
      <c r="I10458" s="33">
        <v>6</v>
      </c>
      <c r="J10458" s="36">
        <v>1</v>
      </c>
      <c r="K10458" s="37">
        <v>7140000</v>
      </c>
      <c r="L10458" s="38" t="s">
        <v>12</v>
      </c>
      <c r="M10458" s="38" t="s">
        <v>13</v>
      </c>
    </row>
    <row r="10459" spans="1:13" s="39" customFormat="1" ht="12.75" x14ac:dyDescent="0.2">
      <c r="A10459" s="33" t="s">
        <v>29</v>
      </c>
      <c r="B10459" s="33" t="s">
        <v>587</v>
      </c>
      <c r="C10459" s="34">
        <v>10</v>
      </c>
      <c r="D10459" s="33" t="s">
        <v>95</v>
      </c>
      <c r="E10459" s="33" t="s">
        <v>10585</v>
      </c>
      <c r="F10459" s="35">
        <v>72151500</v>
      </c>
      <c r="G10459" s="33" t="s">
        <v>15071</v>
      </c>
      <c r="H10459" s="33">
        <v>1</v>
      </c>
      <c r="I10459" s="33">
        <v>6</v>
      </c>
      <c r="J10459" s="36">
        <v>1</v>
      </c>
      <c r="K10459" s="37">
        <v>4165000</v>
      </c>
      <c r="L10459" s="38" t="s">
        <v>12</v>
      </c>
      <c r="M10459" s="38" t="s">
        <v>13</v>
      </c>
    </row>
    <row r="10460" spans="1:13" s="39" customFormat="1" ht="12.75" x14ac:dyDescent="0.2">
      <c r="A10460" s="33" t="s">
        <v>29</v>
      </c>
      <c r="B10460" s="33" t="s">
        <v>587</v>
      </c>
      <c r="C10460" s="34">
        <v>10</v>
      </c>
      <c r="D10460" s="33" t="s">
        <v>95</v>
      </c>
      <c r="E10460" s="33" t="s">
        <v>10586</v>
      </c>
      <c r="F10460" s="35">
        <v>72151500</v>
      </c>
      <c r="G10460" s="33" t="s">
        <v>15071</v>
      </c>
      <c r="H10460" s="33">
        <v>1</v>
      </c>
      <c r="I10460" s="33">
        <v>6</v>
      </c>
      <c r="J10460" s="36">
        <v>1</v>
      </c>
      <c r="K10460" s="37">
        <v>4165000</v>
      </c>
      <c r="L10460" s="38" t="s">
        <v>12</v>
      </c>
      <c r="M10460" s="38" t="s">
        <v>13</v>
      </c>
    </row>
    <row r="10461" spans="1:13" s="39" customFormat="1" ht="12.75" x14ac:dyDescent="0.2">
      <c r="A10461" s="33" t="s">
        <v>29</v>
      </c>
      <c r="B10461" s="33" t="s">
        <v>587</v>
      </c>
      <c r="C10461" s="34">
        <v>10</v>
      </c>
      <c r="D10461" s="33" t="s">
        <v>95</v>
      </c>
      <c r="E10461" s="33" t="s">
        <v>10587</v>
      </c>
      <c r="F10461" s="35">
        <v>73152101</v>
      </c>
      <c r="G10461" s="33" t="s">
        <v>15071</v>
      </c>
      <c r="H10461" s="33">
        <v>1</v>
      </c>
      <c r="I10461" s="33">
        <v>6</v>
      </c>
      <c r="J10461" s="36">
        <v>1</v>
      </c>
      <c r="K10461" s="37">
        <v>1547000</v>
      </c>
      <c r="L10461" s="38" t="s">
        <v>12</v>
      </c>
      <c r="M10461" s="38" t="s">
        <v>13</v>
      </c>
    </row>
    <row r="10462" spans="1:13" s="39" customFormat="1" ht="12.75" x14ac:dyDescent="0.2">
      <c r="A10462" s="33" t="s">
        <v>29</v>
      </c>
      <c r="B10462" s="33" t="s">
        <v>587</v>
      </c>
      <c r="C10462" s="34">
        <v>10</v>
      </c>
      <c r="D10462" s="33" t="s">
        <v>95</v>
      </c>
      <c r="E10462" s="33" t="s">
        <v>10588</v>
      </c>
      <c r="F10462" s="35">
        <v>72151500</v>
      </c>
      <c r="G10462" s="33" t="s">
        <v>15071</v>
      </c>
      <c r="H10462" s="33">
        <v>1</v>
      </c>
      <c r="I10462" s="33">
        <v>6</v>
      </c>
      <c r="J10462" s="36">
        <v>1</v>
      </c>
      <c r="K10462" s="37">
        <v>9520000</v>
      </c>
      <c r="L10462" s="38" t="s">
        <v>12</v>
      </c>
      <c r="M10462" s="38" t="s">
        <v>13</v>
      </c>
    </row>
    <row r="10463" spans="1:13" s="39" customFormat="1" ht="12.75" x14ac:dyDescent="0.2">
      <c r="A10463" s="33" t="s">
        <v>29</v>
      </c>
      <c r="B10463" s="33" t="s">
        <v>587</v>
      </c>
      <c r="C10463" s="34">
        <v>10</v>
      </c>
      <c r="D10463" s="33" t="s">
        <v>95</v>
      </c>
      <c r="E10463" s="33" t="s">
        <v>10589</v>
      </c>
      <c r="F10463" s="35">
        <v>73152101</v>
      </c>
      <c r="G10463" s="33" t="s">
        <v>15071</v>
      </c>
      <c r="H10463" s="33">
        <v>1</v>
      </c>
      <c r="I10463" s="33">
        <v>6</v>
      </c>
      <c r="J10463" s="36">
        <v>1</v>
      </c>
      <c r="K10463" s="37">
        <v>1904999</v>
      </c>
      <c r="L10463" s="38" t="s">
        <v>12</v>
      </c>
      <c r="M10463" s="38" t="s">
        <v>13</v>
      </c>
    </row>
    <row r="10464" spans="1:13" s="39" customFormat="1" ht="12.75" x14ac:dyDescent="0.2">
      <c r="A10464" s="33" t="s">
        <v>29</v>
      </c>
      <c r="B10464" s="33" t="s">
        <v>587</v>
      </c>
      <c r="C10464" s="34">
        <v>10</v>
      </c>
      <c r="D10464" s="33" t="s">
        <v>95</v>
      </c>
      <c r="E10464" s="33" t="s">
        <v>10590</v>
      </c>
      <c r="F10464" s="35">
        <v>73152101</v>
      </c>
      <c r="G10464" s="33" t="s">
        <v>15071</v>
      </c>
      <c r="H10464" s="33">
        <v>1</v>
      </c>
      <c r="I10464" s="33">
        <v>6</v>
      </c>
      <c r="J10464" s="36">
        <v>1</v>
      </c>
      <c r="K10464" s="37">
        <v>1904000</v>
      </c>
      <c r="L10464" s="38" t="s">
        <v>12</v>
      </c>
      <c r="M10464" s="38" t="s">
        <v>13</v>
      </c>
    </row>
    <row r="10465" spans="1:13" s="39" customFormat="1" ht="12.75" x14ac:dyDescent="0.2">
      <c r="A10465" s="33" t="s">
        <v>29</v>
      </c>
      <c r="B10465" s="33" t="s">
        <v>587</v>
      </c>
      <c r="C10465" s="34">
        <v>10</v>
      </c>
      <c r="D10465" s="33" t="s">
        <v>95</v>
      </c>
      <c r="E10465" s="33" t="s">
        <v>10591</v>
      </c>
      <c r="F10465" s="35">
        <v>72151514</v>
      </c>
      <c r="G10465" s="33" t="s">
        <v>15071</v>
      </c>
      <c r="H10465" s="33">
        <v>1</v>
      </c>
      <c r="I10465" s="33">
        <v>6</v>
      </c>
      <c r="J10465" s="36">
        <v>1</v>
      </c>
      <c r="K10465" s="37">
        <v>3570000</v>
      </c>
      <c r="L10465" s="38" t="s">
        <v>12</v>
      </c>
      <c r="M10465" s="38" t="s">
        <v>13</v>
      </c>
    </row>
    <row r="10466" spans="1:13" s="39" customFormat="1" ht="12.75" x14ac:dyDescent="0.2">
      <c r="A10466" s="33" t="s">
        <v>29</v>
      </c>
      <c r="B10466" s="33" t="s">
        <v>587</v>
      </c>
      <c r="C10466" s="34">
        <v>10</v>
      </c>
      <c r="D10466" s="33" t="s">
        <v>95</v>
      </c>
      <c r="E10466" s="33" t="s">
        <v>10592</v>
      </c>
      <c r="F10466" s="35">
        <v>72151500</v>
      </c>
      <c r="G10466" s="33" t="s">
        <v>15071</v>
      </c>
      <c r="H10466" s="33">
        <v>1</v>
      </c>
      <c r="I10466" s="33">
        <v>6</v>
      </c>
      <c r="J10466" s="36">
        <v>1</v>
      </c>
      <c r="K10466" s="37">
        <v>7140000</v>
      </c>
      <c r="L10466" s="38" t="s">
        <v>12</v>
      </c>
      <c r="M10466" s="38" t="s">
        <v>13</v>
      </c>
    </row>
    <row r="10467" spans="1:13" s="39" customFormat="1" ht="12.75" x14ac:dyDescent="0.2">
      <c r="A10467" s="33" t="s">
        <v>29</v>
      </c>
      <c r="B10467" s="33" t="s">
        <v>587</v>
      </c>
      <c r="C10467" s="34">
        <v>10</v>
      </c>
      <c r="D10467" s="33" t="s">
        <v>95</v>
      </c>
      <c r="E10467" s="33" t="s">
        <v>10593</v>
      </c>
      <c r="F10467" s="35">
        <v>72151500</v>
      </c>
      <c r="G10467" s="33" t="s">
        <v>15071</v>
      </c>
      <c r="H10467" s="33">
        <v>1</v>
      </c>
      <c r="I10467" s="33">
        <v>6</v>
      </c>
      <c r="J10467" s="36">
        <v>1</v>
      </c>
      <c r="K10467" s="37">
        <v>1428000</v>
      </c>
      <c r="L10467" s="38" t="s">
        <v>12</v>
      </c>
      <c r="M10467" s="38" t="s">
        <v>13</v>
      </c>
    </row>
    <row r="10468" spans="1:13" s="39" customFormat="1" ht="12.75" x14ac:dyDescent="0.2">
      <c r="A10468" s="33" t="s">
        <v>29</v>
      </c>
      <c r="B10468" s="33" t="s">
        <v>587</v>
      </c>
      <c r="C10468" s="34">
        <v>10</v>
      </c>
      <c r="D10468" s="33" t="s">
        <v>95</v>
      </c>
      <c r="E10468" s="33" t="s">
        <v>10594</v>
      </c>
      <c r="F10468" s="35">
        <v>72151500</v>
      </c>
      <c r="G10468" s="33" t="s">
        <v>15071</v>
      </c>
      <c r="H10468" s="33">
        <v>1</v>
      </c>
      <c r="I10468" s="33">
        <v>6</v>
      </c>
      <c r="J10468" s="36">
        <v>1</v>
      </c>
      <c r="K10468" s="37">
        <v>2142000</v>
      </c>
      <c r="L10468" s="38" t="s">
        <v>12</v>
      </c>
      <c r="M10468" s="38" t="s">
        <v>13</v>
      </c>
    </row>
    <row r="10469" spans="1:13" s="39" customFormat="1" ht="12.75" x14ac:dyDescent="0.2">
      <c r="A10469" s="33" t="s">
        <v>29</v>
      </c>
      <c r="B10469" s="33" t="s">
        <v>587</v>
      </c>
      <c r="C10469" s="34">
        <v>10</v>
      </c>
      <c r="D10469" s="33" t="s">
        <v>95</v>
      </c>
      <c r="E10469" s="33" t="s">
        <v>10595</v>
      </c>
      <c r="F10469" s="35">
        <v>72151500</v>
      </c>
      <c r="G10469" s="33" t="s">
        <v>15071</v>
      </c>
      <c r="H10469" s="33">
        <v>1</v>
      </c>
      <c r="I10469" s="33">
        <v>6</v>
      </c>
      <c r="J10469" s="36">
        <v>1</v>
      </c>
      <c r="K10469" s="37">
        <v>476000</v>
      </c>
      <c r="L10469" s="38" t="s">
        <v>12</v>
      </c>
      <c r="M10469" s="38" t="s">
        <v>13</v>
      </c>
    </row>
    <row r="10470" spans="1:13" s="39" customFormat="1" ht="12.75" x14ac:dyDescent="0.2">
      <c r="A10470" s="33" t="s">
        <v>29</v>
      </c>
      <c r="B10470" s="33" t="s">
        <v>587</v>
      </c>
      <c r="C10470" s="34">
        <v>10</v>
      </c>
      <c r="D10470" s="33" t="s">
        <v>95</v>
      </c>
      <c r="E10470" s="33" t="s">
        <v>9809</v>
      </c>
      <c r="F10470" s="35">
        <v>78181500</v>
      </c>
      <c r="G10470" s="33" t="s">
        <v>15071</v>
      </c>
      <c r="H10470" s="33">
        <v>1</v>
      </c>
      <c r="I10470" s="33">
        <v>6</v>
      </c>
      <c r="J10470" s="36">
        <v>1</v>
      </c>
      <c r="K10470" s="37">
        <v>7140000</v>
      </c>
      <c r="L10470" s="38" t="s">
        <v>12</v>
      </c>
      <c r="M10470" s="38" t="s">
        <v>13</v>
      </c>
    </row>
    <row r="10471" spans="1:13" s="39" customFormat="1" ht="12.75" x14ac:dyDescent="0.2">
      <c r="A10471" s="33" t="s">
        <v>29</v>
      </c>
      <c r="B10471" s="33" t="s">
        <v>587</v>
      </c>
      <c r="C10471" s="34">
        <v>10</v>
      </c>
      <c r="D10471" s="33" t="s">
        <v>95</v>
      </c>
      <c r="E10471" s="33" t="s">
        <v>10596</v>
      </c>
      <c r="F10471" s="35">
        <v>72151500</v>
      </c>
      <c r="G10471" s="33" t="s">
        <v>15071</v>
      </c>
      <c r="H10471" s="33">
        <v>1</v>
      </c>
      <c r="I10471" s="33">
        <v>6</v>
      </c>
      <c r="J10471" s="36">
        <v>1</v>
      </c>
      <c r="K10471" s="37">
        <v>6545000</v>
      </c>
      <c r="L10471" s="38" t="s">
        <v>12</v>
      </c>
      <c r="M10471" s="38" t="s">
        <v>13</v>
      </c>
    </row>
    <row r="10472" spans="1:13" s="39" customFormat="1" ht="12.75" x14ac:dyDescent="0.2">
      <c r="A10472" s="33" t="s">
        <v>29</v>
      </c>
      <c r="B10472" s="33" t="s">
        <v>587</v>
      </c>
      <c r="C10472" s="34">
        <v>10</v>
      </c>
      <c r="D10472" s="33" t="s">
        <v>95</v>
      </c>
      <c r="E10472" s="33" t="s">
        <v>10597</v>
      </c>
      <c r="F10472" s="35">
        <v>72151500</v>
      </c>
      <c r="G10472" s="33" t="s">
        <v>15071</v>
      </c>
      <c r="H10472" s="33">
        <v>1</v>
      </c>
      <c r="I10472" s="33">
        <v>6</v>
      </c>
      <c r="J10472" s="36">
        <v>1</v>
      </c>
      <c r="K10472" s="37">
        <v>2142000</v>
      </c>
      <c r="L10472" s="38" t="s">
        <v>12</v>
      </c>
      <c r="M10472" s="38" t="s">
        <v>13</v>
      </c>
    </row>
    <row r="10473" spans="1:13" s="39" customFormat="1" ht="12.75" x14ac:dyDescent="0.2">
      <c r="A10473" s="33" t="s">
        <v>29</v>
      </c>
      <c r="B10473" s="33" t="s">
        <v>587</v>
      </c>
      <c r="C10473" s="34">
        <v>10</v>
      </c>
      <c r="D10473" s="33" t="s">
        <v>95</v>
      </c>
      <c r="E10473" s="33" t="s">
        <v>10598</v>
      </c>
      <c r="F10473" s="35">
        <v>72151500</v>
      </c>
      <c r="G10473" s="33" t="s">
        <v>15071</v>
      </c>
      <c r="H10473" s="33">
        <v>1</v>
      </c>
      <c r="I10473" s="33">
        <v>6</v>
      </c>
      <c r="J10473" s="36">
        <v>1</v>
      </c>
      <c r="K10473" s="37">
        <v>1428000</v>
      </c>
      <c r="L10473" s="38" t="s">
        <v>12</v>
      </c>
      <c r="M10473" s="38" t="s">
        <v>13</v>
      </c>
    </row>
    <row r="10474" spans="1:13" s="39" customFormat="1" ht="12.75" x14ac:dyDescent="0.2">
      <c r="A10474" s="33" t="s">
        <v>29</v>
      </c>
      <c r="B10474" s="33" t="s">
        <v>587</v>
      </c>
      <c r="C10474" s="34">
        <v>10</v>
      </c>
      <c r="D10474" s="33" t="s">
        <v>95</v>
      </c>
      <c r="E10474" s="33" t="s">
        <v>10599</v>
      </c>
      <c r="F10474" s="35">
        <v>72151500</v>
      </c>
      <c r="G10474" s="33" t="s">
        <v>15071</v>
      </c>
      <c r="H10474" s="33">
        <v>1</v>
      </c>
      <c r="I10474" s="33">
        <v>6</v>
      </c>
      <c r="J10474" s="36">
        <v>1</v>
      </c>
      <c r="K10474" s="37">
        <v>1666000</v>
      </c>
      <c r="L10474" s="38" t="s">
        <v>12</v>
      </c>
      <c r="M10474" s="38" t="s">
        <v>13</v>
      </c>
    </row>
    <row r="10475" spans="1:13" s="39" customFormat="1" ht="12.75" x14ac:dyDescent="0.2">
      <c r="A10475" s="33" t="s">
        <v>29</v>
      </c>
      <c r="B10475" s="33" t="s">
        <v>587</v>
      </c>
      <c r="C10475" s="34">
        <v>10</v>
      </c>
      <c r="D10475" s="33" t="s">
        <v>95</v>
      </c>
      <c r="E10475" s="33" t="s">
        <v>10600</v>
      </c>
      <c r="F10475" s="35">
        <v>73152101</v>
      </c>
      <c r="G10475" s="33" t="s">
        <v>15071</v>
      </c>
      <c r="H10475" s="33">
        <v>1</v>
      </c>
      <c r="I10475" s="33">
        <v>6</v>
      </c>
      <c r="J10475" s="36">
        <v>1</v>
      </c>
      <c r="K10475" s="37">
        <v>1201239</v>
      </c>
      <c r="L10475" s="38" t="s">
        <v>12</v>
      </c>
      <c r="M10475" s="38" t="s">
        <v>13</v>
      </c>
    </row>
    <row r="10476" spans="1:13" s="39" customFormat="1" ht="12.75" x14ac:dyDescent="0.2">
      <c r="A10476" s="33" t="s">
        <v>29</v>
      </c>
      <c r="B10476" s="33" t="s">
        <v>587</v>
      </c>
      <c r="C10476" s="34">
        <v>10</v>
      </c>
      <c r="D10476" s="33" t="s">
        <v>95</v>
      </c>
      <c r="E10476" s="33" t="s">
        <v>10601</v>
      </c>
      <c r="F10476" s="35">
        <v>78181500</v>
      </c>
      <c r="G10476" s="33" t="s">
        <v>15071</v>
      </c>
      <c r="H10476" s="33">
        <v>1</v>
      </c>
      <c r="I10476" s="33">
        <v>6</v>
      </c>
      <c r="J10476" s="36">
        <v>1</v>
      </c>
      <c r="K10476" s="37">
        <v>4522000</v>
      </c>
      <c r="L10476" s="38" t="s">
        <v>12</v>
      </c>
      <c r="M10476" s="38" t="s">
        <v>13</v>
      </c>
    </row>
    <row r="10477" spans="1:13" s="39" customFormat="1" ht="12.75" x14ac:dyDescent="0.2">
      <c r="A10477" s="33" t="s">
        <v>29</v>
      </c>
      <c r="B10477" s="33" t="s">
        <v>587</v>
      </c>
      <c r="C10477" s="34">
        <v>10</v>
      </c>
      <c r="D10477" s="33" t="s">
        <v>95</v>
      </c>
      <c r="E10477" s="33" t="s">
        <v>10602</v>
      </c>
      <c r="F10477" s="35">
        <v>73152101</v>
      </c>
      <c r="G10477" s="33" t="s">
        <v>15071</v>
      </c>
      <c r="H10477" s="33">
        <v>1</v>
      </c>
      <c r="I10477" s="33">
        <v>6</v>
      </c>
      <c r="J10477" s="36">
        <v>1</v>
      </c>
      <c r="K10477" s="37">
        <v>1190000</v>
      </c>
      <c r="L10477" s="38" t="s">
        <v>12</v>
      </c>
      <c r="M10477" s="38" t="s">
        <v>13</v>
      </c>
    </row>
    <row r="10478" spans="1:13" s="39" customFormat="1" ht="12.75" x14ac:dyDescent="0.2">
      <c r="A10478" s="33" t="s">
        <v>29</v>
      </c>
      <c r="B10478" s="33" t="s">
        <v>587</v>
      </c>
      <c r="C10478" s="34">
        <v>10</v>
      </c>
      <c r="D10478" s="33" t="s">
        <v>95</v>
      </c>
      <c r="E10478" s="33" t="s">
        <v>10603</v>
      </c>
      <c r="F10478" s="35">
        <v>73152101</v>
      </c>
      <c r="G10478" s="33" t="s">
        <v>15071</v>
      </c>
      <c r="H10478" s="33">
        <v>1</v>
      </c>
      <c r="I10478" s="33">
        <v>6</v>
      </c>
      <c r="J10478" s="36">
        <v>1</v>
      </c>
      <c r="K10478" s="37">
        <v>1428000</v>
      </c>
      <c r="L10478" s="38" t="s">
        <v>12</v>
      </c>
      <c r="M10478" s="38" t="s">
        <v>13</v>
      </c>
    </row>
    <row r="10479" spans="1:13" s="39" customFormat="1" ht="12.75" x14ac:dyDescent="0.2">
      <c r="A10479" s="33" t="s">
        <v>29</v>
      </c>
      <c r="B10479" s="33" t="s">
        <v>587</v>
      </c>
      <c r="C10479" s="34">
        <v>10</v>
      </c>
      <c r="D10479" s="33" t="s">
        <v>95</v>
      </c>
      <c r="E10479" s="33" t="s">
        <v>14433</v>
      </c>
      <c r="F10479" s="35">
        <v>72101511</v>
      </c>
      <c r="G10479" s="33" t="s">
        <v>15071</v>
      </c>
      <c r="H10479" s="33">
        <v>1</v>
      </c>
      <c r="I10479" s="33">
        <v>6</v>
      </c>
      <c r="J10479" s="36">
        <v>1</v>
      </c>
      <c r="K10479" s="37">
        <v>10000000</v>
      </c>
      <c r="L10479" s="38" t="s">
        <v>12</v>
      </c>
      <c r="M10479" s="38" t="s">
        <v>13</v>
      </c>
    </row>
    <row r="10480" spans="1:13" s="39" customFormat="1" ht="12.75" x14ac:dyDescent="0.2">
      <c r="A10480" s="33" t="s">
        <v>29</v>
      </c>
      <c r="B10480" s="33" t="s">
        <v>587</v>
      </c>
      <c r="C10480" s="34">
        <v>10</v>
      </c>
      <c r="D10480" s="33" t="s">
        <v>95</v>
      </c>
      <c r="E10480" s="33" t="s">
        <v>10556</v>
      </c>
      <c r="F10480" s="35">
        <v>72151001</v>
      </c>
      <c r="G10480" s="33" t="s">
        <v>15071</v>
      </c>
      <c r="H10480" s="33">
        <v>1</v>
      </c>
      <c r="I10480" s="33">
        <v>6</v>
      </c>
      <c r="J10480" s="36">
        <v>1</v>
      </c>
      <c r="K10480" s="37">
        <v>7000000</v>
      </c>
      <c r="L10480" s="38" t="s">
        <v>12</v>
      </c>
      <c r="M10480" s="38" t="s">
        <v>13</v>
      </c>
    </row>
    <row r="10481" spans="1:13" s="39" customFormat="1" ht="12.75" x14ac:dyDescent="0.2">
      <c r="A10481" s="33" t="s">
        <v>29</v>
      </c>
      <c r="B10481" s="33" t="s">
        <v>4763</v>
      </c>
      <c r="C10481" s="34">
        <v>10</v>
      </c>
      <c r="D10481" s="33" t="s">
        <v>113</v>
      </c>
      <c r="E10481" s="33" t="s">
        <v>10604</v>
      </c>
      <c r="F10481" s="35">
        <v>72102900</v>
      </c>
      <c r="G10481" s="33" t="s">
        <v>15071</v>
      </c>
      <c r="H10481" s="33">
        <v>3</v>
      </c>
      <c r="I10481" s="33">
        <v>4</v>
      </c>
      <c r="J10481" s="36">
        <v>1</v>
      </c>
      <c r="K10481" s="37">
        <v>4938000</v>
      </c>
      <c r="L10481" s="38" t="s">
        <v>12</v>
      </c>
      <c r="M10481" s="38" t="s">
        <v>13</v>
      </c>
    </row>
    <row r="10482" spans="1:13" s="39" customFormat="1" ht="12.75" x14ac:dyDescent="0.2">
      <c r="A10482" s="33" t="s">
        <v>29</v>
      </c>
      <c r="B10482" s="33" t="s">
        <v>4763</v>
      </c>
      <c r="C10482" s="34">
        <v>10</v>
      </c>
      <c r="D10482" s="33" t="s">
        <v>113</v>
      </c>
      <c r="E10482" s="33" t="s">
        <v>10605</v>
      </c>
      <c r="F10482" s="35">
        <v>72102900</v>
      </c>
      <c r="G10482" s="33" t="s">
        <v>15071</v>
      </c>
      <c r="H10482" s="33">
        <v>3</v>
      </c>
      <c r="I10482" s="33">
        <v>4</v>
      </c>
      <c r="J10482" s="36">
        <v>1</v>
      </c>
      <c r="K10482" s="37">
        <v>5000000</v>
      </c>
      <c r="L10482" s="38" t="s">
        <v>12</v>
      </c>
      <c r="M10482" s="38" t="s">
        <v>13</v>
      </c>
    </row>
    <row r="10483" spans="1:13" s="39" customFormat="1" ht="12.75" x14ac:dyDescent="0.2">
      <c r="A10483" s="33" t="s">
        <v>29</v>
      </c>
      <c r="B10483" s="33" t="s">
        <v>588</v>
      </c>
      <c r="C10483" s="34">
        <v>16</v>
      </c>
      <c r="D10483" s="33" t="s">
        <v>96</v>
      </c>
      <c r="E10483" s="33" t="s">
        <v>10606</v>
      </c>
      <c r="F10483" s="35">
        <v>72151514</v>
      </c>
      <c r="G10483" s="33" t="s">
        <v>466</v>
      </c>
      <c r="H10483" s="33">
        <v>4</v>
      </c>
      <c r="I10483" s="33">
        <v>6</v>
      </c>
      <c r="J10483" s="36">
        <v>1</v>
      </c>
      <c r="K10483" s="37">
        <v>51096870</v>
      </c>
      <c r="L10483" s="38" t="s">
        <v>12</v>
      </c>
      <c r="M10483" s="38" t="s">
        <v>13</v>
      </c>
    </row>
    <row r="10484" spans="1:13" s="39" customFormat="1" ht="12.75" x14ac:dyDescent="0.2">
      <c r="A10484" s="33" t="s">
        <v>29</v>
      </c>
      <c r="B10484" s="33" t="s">
        <v>588</v>
      </c>
      <c r="C10484" s="34">
        <v>16</v>
      </c>
      <c r="D10484" s="33" t="s">
        <v>96</v>
      </c>
      <c r="E10484" s="33" t="s">
        <v>10287</v>
      </c>
      <c r="F10484" s="35">
        <v>72151514</v>
      </c>
      <c r="G10484" s="33" t="s">
        <v>15071</v>
      </c>
      <c r="H10484" s="33">
        <v>1</v>
      </c>
      <c r="I10484" s="33">
        <v>6</v>
      </c>
      <c r="J10484" s="36">
        <v>1</v>
      </c>
      <c r="K10484" s="37">
        <v>8903130</v>
      </c>
      <c r="L10484" s="38" t="s">
        <v>12</v>
      </c>
      <c r="M10484" s="38" t="s">
        <v>13</v>
      </c>
    </row>
    <row r="10485" spans="1:13" s="39" customFormat="1" ht="12.75" x14ac:dyDescent="0.2">
      <c r="A10485" s="33" t="s">
        <v>29</v>
      </c>
      <c r="B10485" s="33" t="s">
        <v>589</v>
      </c>
      <c r="C10485" s="34">
        <v>10</v>
      </c>
      <c r="D10485" s="33" t="s">
        <v>13915</v>
      </c>
      <c r="E10485" s="33" t="s">
        <v>10607</v>
      </c>
      <c r="F10485" s="35">
        <v>81112303</v>
      </c>
      <c r="G10485" s="33" t="s">
        <v>15071</v>
      </c>
      <c r="H10485" s="33">
        <v>2</v>
      </c>
      <c r="I10485" s="33">
        <v>8</v>
      </c>
      <c r="J10485" s="36">
        <v>1</v>
      </c>
      <c r="K10485" s="37">
        <v>3850000</v>
      </c>
      <c r="L10485" s="38" t="s">
        <v>12</v>
      </c>
      <c r="M10485" s="38" t="s">
        <v>13</v>
      </c>
    </row>
    <row r="10486" spans="1:13" s="39" customFormat="1" ht="12.75" x14ac:dyDescent="0.2">
      <c r="A10486" s="33" t="s">
        <v>29</v>
      </c>
      <c r="B10486" s="33" t="s">
        <v>589</v>
      </c>
      <c r="C10486" s="34">
        <v>10</v>
      </c>
      <c r="D10486" s="33" t="s">
        <v>13915</v>
      </c>
      <c r="E10486" s="33" t="s">
        <v>10608</v>
      </c>
      <c r="F10486" s="35">
        <v>80161507</v>
      </c>
      <c r="G10486" s="33" t="s">
        <v>15071</v>
      </c>
      <c r="H10486" s="33">
        <v>3</v>
      </c>
      <c r="I10486" s="33">
        <v>8</v>
      </c>
      <c r="J10486" s="36">
        <v>1</v>
      </c>
      <c r="K10486" s="37">
        <v>7700000</v>
      </c>
      <c r="L10486" s="38" t="s">
        <v>12</v>
      </c>
      <c r="M10486" s="38" t="s">
        <v>13</v>
      </c>
    </row>
    <row r="10487" spans="1:13" s="39" customFormat="1" ht="12.75" x14ac:dyDescent="0.2">
      <c r="A10487" s="33" t="s">
        <v>29</v>
      </c>
      <c r="B10487" s="33" t="s">
        <v>589</v>
      </c>
      <c r="C10487" s="34">
        <v>10</v>
      </c>
      <c r="D10487" s="33" t="s">
        <v>13915</v>
      </c>
      <c r="E10487" s="33" t="s">
        <v>2798</v>
      </c>
      <c r="F10487" s="35">
        <v>81112300</v>
      </c>
      <c r="G10487" s="33" t="s">
        <v>15071</v>
      </c>
      <c r="H10487" s="33">
        <v>1</v>
      </c>
      <c r="I10487" s="33">
        <v>11</v>
      </c>
      <c r="J10487" s="36">
        <v>1</v>
      </c>
      <c r="K10487" s="37">
        <v>17500000</v>
      </c>
      <c r="L10487" s="38" t="s">
        <v>12</v>
      </c>
      <c r="M10487" s="38" t="s">
        <v>13</v>
      </c>
    </row>
    <row r="10488" spans="1:13" s="39" customFormat="1" ht="12.75" x14ac:dyDescent="0.2">
      <c r="A10488" s="33" t="s">
        <v>29</v>
      </c>
      <c r="B10488" s="33" t="s">
        <v>589</v>
      </c>
      <c r="C10488" s="34">
        <v>10</v>
      </c>
      <c r="D10488" s="33" t="s">
        <v>13915</v>
      </c>
      <c r="E10488" s="33" t="s">
        <v>6451</v>
      </c>
      <c r="F10488" s="35">
        <v>81112303</v>
      </c>
      <c r="G10488" s="33" t="s">
        <v>15071</v>
      </c>
      <c r="H10488" s="33">
        <v>2</v>
      </c>
      <c r="I10488" s="33">
        <v>8</v>
      </c>
      <c r="J10488" s="36">
        <v>1</v>
      </c>
      <c r="K10488" s="37">
        <v>19985000</v>
      </c>
      <c r="L10488" s="38" t="s">
        <v>12</v>
      </c>
      <c r="M10488" s="38" t="s">
        <v>13</v>
      </c>
    </row>
    <row r="10489" spans="1:13" s="39" customFormat="1" ht="12.75" x14ac:dyDescent="0.2">
      <c r="A10489" s="33" t="s">
        <v>29</v>
      </c>
      <c r="B10489" s="33" t="s">
        <v>589</v>
      </c>
      <c r="C10489" s="34">
        <v>10</v>
      </c>
      <c r="D10489" s="33" t="s">
        <v>13915</v>
      </c>
      <c r="E10489" s="33" t="s">
        <v>10609</v>
      </c>
      <c r="F10489" s="35">
        <v>72101517</v>
      </c>
      <c r="G10489" s="33" t="s">
        <v>467</v>
      </c>
      <c r="H10489" s="33">
        <v>2</v>
      </c>
      <c r="I10489" s="33">
        <v>7</v>
      </c>
      <c r="J10489" s="36">
        <v>1</v>
      </c>
      <c r="K10489" s="37">
        <v>12138893</v>
      </c>
      <c r="L10489" s="38" t="s">
        <v>12</v>
      </c>
      <c r="M10489" s="38" t="s">
        <v>13</v>
      </c>
    </row>
    <row r="10490" spans="1:13" s="39" customFormat="1" ht="12.75" x14ac:dyDescent="0.2">
      <c r="A10490" s="33" t="s">
        <v>29</v>
      </c>
      <c r="B10490" s="33" t="s">
        <v>589</v>
      </c>
      <c r="C10490" s="34">
        <v>10</v>
      </c>
      <c r="D10490" s="33" t="s">
        <v>13915</v>
      </c>
      <c r="E10490" s="33" t="s">
        <v>2798</v>
      </c>
      <c r="F10490" s="35">
        <v>81112300</v>
      </c>
      <c r="G10490" s="33" t="s">
        <v>15071</v>
      </c>
      <c r="H10490" s="33">
        <v>1</v>
      </c>
      <c r="I10490" s="33">
        <v>6</v>
      </c>
      <c r="J10490" s="36">
        <v>1</v>
      </c>
      <c r="K10490" s="37">
        <v>7352000</v>
      </c>
      <c r="L10490" s="38" t="s">
        <v>12</v>
      </c>
      <c r="M10490" s="38" t="s">
        <v>13</v>
      </c>
    </row>
    <row r="10491" spans="1:13" s="39" customFormat="1" ht="12.75" x14ac:dyDescent="0.2">
      <c r="A10491" s="33" t="s">
        <v>29</v>
      </c>
      <c r="B10491" s="33" t="s">
        <v>590</v>
      </c>
      <c r="C10491" s="34">
        <v>10</v>
      </c>
      <c r="D10491" s="33" t="s">
        <v>39</v>
      </c>
      <c r="E10491" s="33" t="s">
        <v>10610</v>
      </c>
      <c r="F10491" s="35">
        <v>78181500</v>
      </c>
      <c r="G10491" s="33" t="s">
        <v>15071</v>
      </c>
      <c r="H10491" s="33">
        <v>1</v>
      </c>
      <c r="I10491" s="33">
        <v>10</v>
      </c>
      <c r="J10491" s="36">
        <v>1</v>
      </c>
      <c r="K10491" s="37">
        <v>16955000</v>
      </c>
      <c r="L10491" s="38" t="s">
        <v>12</v>
      </c>
      <c r="M10491" s="38" t="s">
        <v>13</v>
      </c>
    </row>
    <row r="10492" spans="1:13" s="39" customFormat="1" ht="12.75" x14ac:dyDescent="0.2">
      <c r="A10492" s="33" t="s">
        <v>29</v>
      </c>
      <c r="B10492" s="33" t="s">
        <v>590</v>
      </c>
      <c r="C10492" s="34">
        <v>10</v>
      </c>
      <c r="D10492" s="33" t="s">
        <v>39</v>
      </c>
      <c r="E10492" s="33" t="s">
        <v>10611</v>
      </c>
      <c r="F10492" s="35">
        <v>78181500</v>
      </c>
      <c r="G10492" s="33" t="s">
        <v>313</v>
      </c>
      <c r="H10492" s="33">
        <v>1</v>
      </c>
      <c r="I10492" s="33">
        <v>10</v>
      </c>
      <c r="J10492" s="36">
        <v>1</v>
      </c>
      <c r="K10492" s="37">
        <v>145545000</v>
      </c>
      <c r="L10492" s="38" t="s">
        <v>12</v>
      </c>
      <c r="M10492" s="38" t="s">
        <v>13</v>
      </c>
    </row>
    <row r="10493" spans="1:13" s="39" customFormat="1" ht="12.75" x14ac:dyDescent="0.2">
      <c r="A10493" s="33" t="s">
        <v>29</v>
      </c>
      <c r="B10493" s="33" t="s">
        <v>590</v>
      </c>
      <c r="C10493" s="34">
        <v>16</v>
      </c>
      <c r="D10493" s="33" t="s">
        <v>39</v>
      </c>
      <c r="E10493" s="33" t="s">
        <v>10612</v>
      </c>
      <c r="F10493" s="35">
        <v>78181500</v>
      </c>
      <c r="G10493" s="33" t="s">
        <v>15071</v>
      </c>
      <c r="H10493" s="33">
        <v>1</v>
      </c>
      <c r="I10493" s="33">
        <v>3</v>
      </c>
      <c r="J10493" s="36">
        <v>1</v>
      </c>
      <c r="K10493" s="37">
        <v>6545000</v>
      </c>
      <c r="L10493" s="38" t="s">
        <v>12</v>
      </c>
      <c r="M10493" s="38" t="s">
        <v>2371</v>
      </c>
    </row>
    <row r="10494" spans="1:13" s="39" customFormat="1" ht="12.75" x14ac:dyDescent="0.2">
      <c r="A10494" s="33" t="s">
        <v>29</v>
      </c>
      <c r="B10494" s="33" t="s">
        <v>590</v>
      </c>
      <c r="C10494" s="34">
        <v>16</v>
      </c>
      <c r="D10494" s="33" t="s">
        <v>39</v>
      </c>
      <c r="E10494" s="33" t="s">
        <v>10613</v>
      </c>
      <c r="F10494" s="35">
        <v>78181500</v>
      </c>
      <c r="G10494" s="33" t="s">
        <v>313</v>
      </c>
      <c r="H10494" s="33">
        <v>1</v>
      </c>
      <c r="I10494" s="33">
        <v>3</v>
      </c>
      <c r="J10494" s="36">
        <v>1</v>
      </c>
      <c r="K10494" s="37">
        <v>54455000</v>
      </c>
      <c r="L10494" s="38" t="s">
        <v>12</v>
      </c>
      <c r="M10494" s="38" t="s">
        <v>2371</v>
      </c>
    </row>
    <row r="10495" spans="1:13" s="39" customFormat="1" ht="12.75" x14ac:dyDescent="0.2">
      <c r="A10495" s="33" t="s">
        <v>29</v>
      </c>
      <c r="B10495" s="33" t="s">
        <v>590</v>
      </c>
      <c r="C10495" s="34">
        <v>10</v>
      </c>
      <c r="D10495" s="33" t="s">
        <v>39</v>
      </c>
      <c r="E10495" s="33" t="s">
        <v>10614</v>
      </c>
      <c r="F10495" s="35">
        <v>72154501</v>
      </c>
      <c r="G10495" s="33" t="s">
        <v>467</v>
      </c>
      <c r="H10495" s="33">
        <v>2</v>
      </c>
      <c r="I10495" s="33">
        <v>7</v>
      </c>
      <c r="J10495" s="36">
        <v>1</v>
      </c>
      <c r="K10495" s="37">
        <v>4522000</v>
      </c>
      <c r="L10495" s="38" t="s">
        <v>12</v>
      </c>
      <c r="M10495" s="38" t="s">
        <v>13</v>
      </c>
    </row>
    <row r="10496" spans="1:13" s="39" customFormat="1" ht="12.75" x14ac:dyDescent="0.2">
      <c r="A10496" s="33" t="s">
        <v>29</v>
      </c>
      <c r="B10496" s="33" t="s">
        <v>590</v>
      </c>
      <c r="C10496" s="34">
        <v>10</v>
      </c>
      <c r="D10496" s="33" t="s">
        <v>39</v>
      </c>
      <c r="E10496" s="33" t="s">
        <v>10615</v>
      </c>
      <c r="F10496" s="35">
        <v>72154501</v>
      </c>
      <c r="G10496" s="33" t="s">
        <v>467</v>
      </c>
      <c r="H10496" s="33">
        <v>2</v>
      </c>
      <c r="I10496" s="33">
        <v>7</v>
      </c>
      <c r="J10496" s="36">
        <v>1</v>
      </c>
      <c r="K10496" s="37">
        <v>4998000</v>
      </c>
      <c r="L10496" s="38" t="s">
        <v>12</v>
      </c>
      <c r="M10496" s="38" t="s">
        <v>13</v>
      </c>
    </row>
    <row r="10497" spans="1:13" s="39" customFormat="1" ht="12.75" x14ac:dyDescent="0.2">
      <c r="A10497" s="33" t="s">
        <v>29</v>
      </c>
      <c r="B10497" s="33" t="s">
        <v>590</v>
      </c>
      <c r="C10497" s="34">
        <v>10</v>
      </c>
      <c r="D10497" s="33" t="s">
        <v>39</v>
      </c>
      <c r="E10497" s="33" t="s">
        <v>10616</v>
      </c>
      <c r="F10497" s="35">
        <v>72154501</v>
      </c>
      <c r="G10497" s="33" t="s">
        <v>467</v>
      </c>
      <c r="H10497" s="33">
        <v>2</v>
      </c>
      <c r="I10497" s="33">
        <v>7</v>
      </c>
      <c r="J10497" s="36">
        <v>1</v>
      </c>
      <c r="K10497" s="37">
        <v>4998000</v>
      </c>
      <c r="L10497" s="38" t="s">
        <v>12</v>
      </c>
      <c r="M10497" s="38" t="s">
        <v>13</v>
      </c>
    </row>
    <row r="10498" spans="1:13" s="39" customFormat="1" ht="12.75" x14ac:dyDescent="0.2">
      <c r="A10498" s="33" t="s">
        <v>29</v>
      </c>
      <c r="B10498" s="33" t="s">
        <v>590</v>
      </c>
      <c r="C10498" s="34">
        <v>10</v>
      </c>
      <c r="D10498" s="33" t="s">
        <v>39</v>
      </c>
      <c r="E10498" s="33" t="s">
        <v>10617</v>
      </c>
      <c r="F10498" s="35">
        <v>72154501</v>
      </c>
      <c r="G10498" s="33" t="s">
        <v>467</v>
      </c>
      <c r="H10498" s="33">
        <v>2</v>
      </c>
      <c r="I10498" s="33">
        <v>7</v>
      </c>
      <c r="J10498" s="36">
        <v>1</v>
      </c>
      <c r="K10498" s="37">
        <v>5950000</v>
      </c>
      <c r="L10498" s="38" t="s">
        <v>12</v>
      </c>
      <c r="M10498" s="38" t="s">
        <v>13</v>
      </c>
    </row>
    <row r="10499" spans="1:13" s="39" customFormat="1" ht="12.75" x14ac:dyDescent="0.2">
      <c r="A10499" s="33" t="s">
        <v>29</v>
      </c>
      <c r="B10499" s="33" t="s">
        <v>590</v>
      </c>
      <c r="C10499" s="34">
        <v>10</v>
      </c>
      <c r="D10499" s="33" t="s">
        <v>39</v>
      </c>
      <c r="E10499" s="33" t="s">
        <v>10618</v>
      </c>
      <c r="F10499" s="35">
        <v>72154501</v>
      </c>
      <c r="G10499" s="33" t="s">
        <v>467</v>
      </c>
      <c r="H10499" s="33">
        <v>2</v>
      </c>
      <c r="I10499" s="33">
        <v>7</v>
      </c>
      <c r="J10499" s="36">
        <v>1</v>
      </c>
      <c r="K10499" s="37">
        <v>7140000</v>
      </c>
      <c r="L10499" s="38" t="s">
        <v>12</v>
      </c>
      <c r="M10499" s="38" t="s">
        <v>13</v>
      </c>
    </row>
    <row r="10500" spans="1:13" s="39" customFormat="1" ht="12.75" x14ac:dyDescent="0.2">
      <c r="A10500" s="33" t="s">
        <v>29</v>
      </c>
      <c r="B10500" s="33" t="s">
        <v>590</v>
      </c>
      <c r="C10500" s="34">
        <v>10</v>
      </c>
      <c r="D10500" s="33" t="s">
        <v>39</v>
      </c>
      <c r="E10500" s="33" t="s">
        <v>10619</v>
      </c>
      <c r="F10500" s="35">
        <v>72154501</v>
      </c>
      <c r="G10500" s="33" t="s">
        <v>467</v>
      </c>
      <c r="H10500" s="33">
        <v>2</v>
      </c>
      <c r="I10500" s="33">
        <v>7</v>
      </c>
      <c r="J10500" s="36">
        <v>1</v>
      </c>
      <c r="K10500" s="37">
        <v>5355000</v>
      </c>
      <c r="L10500" s="38" t="s">
        <v>12</v>
      </c>
      <c r="M10500" s="38" t="s">
        <v>13</v>
      </c>
    </row>
    <row r="10501" spans="1:13" s="39" customFormat="1" ht="12.75" x14ac:dyDescent="0.2">
      <c r="A10501" s="33" t="s">
        <v>29</v>
      </c>
      <c r="B10501" s="33" t="s">
        <v>590</v>
      </c>
      <c r="C10501" s="34">
        <v>10</v>
      </c>
      <c r="D10501" s="33" t="s">
        <v>39</v>
      </c>
      <c r="E10501" s="33" t="s">
        <v>10620</v>
      </c>
      <c r="F10501" s="35">
        <v>72154501</v>
      </c>
      <c r="G10501" s="33" t="s">
        <v>467</v>
      </c>
      <c r="H10501" s="33">
        <v>2</v>
      </c>
      <c r="I10501" s="33">
        <v>7</v>
      </c>
      <c r="J10501" s="36">
        <v>1</v>
      </c>
      <c r="K10501" s="37">
        <v>4165000</v>
      </c>
      <c r="L10501" s="38" t="s">
        <v>12</v>
      </c>
      <c r="M10501" s="38" t="s">
        <v>13</v>
      </c>
    </row>
    <row r="10502" spans="1:13" s="39" customFormat="1" ht="12.75" x14ac:dyDescent="0.2">
      <c r="A10502" s="33" t="s">
        <v>29</v>
      </c>
      <c r="B10502" s="33" t="s">
        <v>590</v>
      </c>
      <c r="C10502" s="34">
        <v>10</v>
      </c>
      <c r="D10502" s="33" t="s">
        <v>39</v>
      </c>
      <c r="E10502" s="33" t="s">
        <v>10621</v>
      </c>
      <c r="F10502" s="35">
        <v>72154501</v>
      </c>
      <c r="G10502" s="33" t="s">
        <v>467</v>
      </c>
      <c r="H10502" s="33">
        <v>2</v>
      </c>
      <c r="I10502" s="33">
        <v>7</v>
      </c>
      <c r="J10502" s="36">
        <v>1</v>
      </c>
      <c r="K10502" s="37">
        <v>9520000</v>
      </c>
      <c r="L10502" s="38" t="s">
        <v>12</v>
      </c>
      <c r="M10502" s="38" t="s">
        <v>13</v>
      </c>
    </row>
    <row r="10503" spans="1:13" s="39" customFormat="1" ht="12.75" x14ac:dyDescent="0.2">
      <c r="A10503" s="33" t="s">
        <v>29</v>
      </c>
      <c r="B10503" s="33" t="s">
        <v>590</v>
      </c>
      <c r="C10503" s="34">
        <v>10</v>
      </c>
      <c r="D10503" s="33" t="s">
        <v>39</v>
      </c>
      <c r="E10503" s="33" t="s">
        <v>10610</v>
      </c>
      <c r="F10503" s="35">
        <v>78181500</v>
      </c>
      <c r="G10503" s="33" t="s">
        <v>15071</v>
      </c>
      <c r="H10503" s="33">
        <v>1</v>
      </c>
      <c r="I10503" s="33">
        <v>6</v>
      </c>
      <c r="J10503" s="36">
        <v>1</v>
      </c>
      <c r="K10503" s="37">
        <v>1500000</v>
      </c>
      <c r="L10503" s="38" t="s">
        <v>12</v>
      </c>
      <c r="M10503" s="38" t="s">
        <v>2372</v>
      </c>
    </row>
    <row r="10504" spans="1:13" s="39" customFormat="1" ht="12.75" x14ac:dyDescent="0.2">
      <c r="A10504" s="33" t="s">
        <v>29</v>
      </c>
      <c r="B10504" s="33" t="s">
        <v>590</v>
      </c>
      <c r="C10504" s="34">
        <v>10</v>
      </c>
      <c r="D10504" s="33" t="s">
        <v>39</v>
      </c>
      <c r="E10504" s="33" t="s">
        <v>10611</v>
      </c>
      <c r="F10504" s="35">
        <v>78181500</v>
      </c>
      <c r="G10504" s="33" t="s">
        <v>15071</v>
      </c>
      <c r="H10504" s="33">
        <v>1</v>
      </c>
      <c r="I10504" s="33">
        <v>6</v>
      </c>
      <c r="J10504" s="36">
        <v>1</v>
      </c>
      <c r="K10504" s="37">
        <v>10000000</v>
      </c>
      <c r="L10504" s="38" t="s">
        <v>12</v>
      </c>
      <c r="M10504" s="38" t="s">
        <v>2372</v>
      </c>
    </row>
    <row r="10505" spans="1:13" s="39" customFormat="1" ht="12.75" x14ac:dyDescent="0.2">
      <c r="A10505" s="33" t="s">
        <v>29</v>
      </c>
      <c r="B10505" s="33" t="s">
        <v>590</v>
      </c>
      <c r="C10505" s="34">
        <v>10</v>
      </c>
      <c r="D10505" s="33" t="s">
        <v>39</v>
      </c>
      <c r="E10505" s="33" t="s">
        <v>5686</v>
      </c>
      <c r="F10505" s="35">
        <v>78181500</v>
      </c>
      <c r="G10505" s="33" t="s">
        <v>15071</v>
      </c>
      <c r="H10505" s="33">
        <v>1</v>
      </c>
      <c r="I10505" s="33">
        <v>6</v>
      </c>
      <c r="J10505" s="36">
        <v>1</v>
      </c>
      <c r="K10505" s="37">
        <v>20000000</v>
      </c>
      <c r="L10505" s="38" t="s">
        <v>12</v>
      </c>
      <c r="M10505" s="38" t="s">
        <v>13</v>
      </c>
    </row>
    <row r="10506" spans="1:13" s="39" customFormat="1" ht="12.75" x14ac:dyDescent="0.2">
      <c r="A10506" s="33" t="s">
        <v>29</v>
      </c>
      <c r="B10506" s="33" t="s">
        <v>590</v>
      </c>
      <c r="C10506" s="34">
        <v>10</v>
      </c>
      <c r="D10506" s="33" t="s">
        <v>39</v>
      </c>
      <c r="E10506" s="33" t="s">
        <v>14434</v>
      </c>
      <c r="F10506" s="35">
        <v>78181500</v>
      </c>
      <c r="G10506" s="33" t="s">
        <v>15071</v>
      </c>
      <c r="H10506" s="33">
        <v>1</v>
      </c>
      <c r="I10506" s="33">
        <v>6</v>
      </c>
      <c r="J10506" s="36">
        <v>1</v>
      </c>
      <c r="K10506" s="37">
        <v>5000000</v>
      </c>
      <c r="L10506" s="38" t="s">
        <v>12</v>
      </c>
      <c r="M10506" s="38" t="s">
        <v>13</v>
      </c>
    </row>
    <row r="10507" spans="1:13" s="39" customFormat="1" ht="12.75" x14ac:dyDescent="0.2">
      <c r="A10507" s="33" t="s">
        <v>29</v>
      </c>
      <c r="B10507" s="33" t="s">
        <v>591</v>
      </c>
      <c r="C10507" s="34">
        <v>10</v>
      </c>
      <c r="D10507" s="33" t="s">
        <v>97</v>
      </c>
      <c r="E10507" s="33" t="s">
        <v>10622</v>
      </c>
      <c r="F10507" s="35">
        <v>72102900</v>
      </c>
      <c r="G10507" s="33" t="s">
        <v>466</v>
      </c>
      <c r="H10507" s="33">
        <v>1</v>
      </c>
      <c r="I10507" s="33">
        <v>11</v>
      </c>
      <c r="J10507" s="36">
        <v>1</v>
      </c>
      <c r="K10507" s="37">
        <v>22500000</v>
      </c>
      <c r="L10507" s="38" t="s">
        <v>12</v>
      </c>
      <c r="M10507" s="38" t="s">
        <v>13</v>
      </c>
    </row>
    <row r="10508" spans="1:13" s="39" customFormat="1" ht="12.75" x14ac:dyDescent="0.2">
      <c r="A10508" s="33" t="s">
        <v>29</v>
      </c>
      <c r="B10508" s="33" t="s">
        <v>591</v>
      </c>
      <c r="C10508" s="34">
        <v>16</v>
      </c>
      <c r="D10508" s="33" t="s">
        <v>97</v>
      </c>
      <c r="E10508" s="33" t="s">
        <v>10623</v>
      </c>
      <c r="F10508" s="35">
        <v>72102900</v>
      </c>
      <c r="G10508" s="33" t="s">
        <v>466</v>
      </c>
      <c r="H10508" s="33">
        <v>1</v>
      </c>
      <c r="I10508" s="33">
        <v>3</v>
      </c>
      <c r="J10508" s="36">
        <v>1</v>
      </c>
      <c r="K10508" s="37">
        <v>150000000</v>
      </c>
      <c r="L10508" s="38" t="s">
        <v>12</v>
      </c>
      <c r="M10508" s="38" t="s">
        <v>2371</v>
      </c>
    </row>
    <row r="10509" spans="1:13" s="39" customFormat="1" ht="12.75" x14ac:dyDescent="0.2">
      <c r="A10509" s="33" t="s">
        <v>29</v>
      </c>
      <c r="B10509" s="33" t="s">
        <v>591</v>
      </c>
      <c r="C10509" s="34">
        <v>10</v>
      </c>
      <c r="D10509" s="33" t="s">
        <v>97</v>
      </c>
      <c r="E10509" s="33" t="s">
        <v>10624</v>
      </c>
      <c r="F10509" s="35">
        <v>72102900</v>
      </c>
      <c r="G10509" s="33" t="s">
        <v>466</v>
      </c>
      <c r="H10509" s="33">
        <v>4</v>
      </c>
      <c r="I10509" s="33">
        <v>6</v>
      </c>
      <c r="J10509" s="36">
        <v>1</v>
      </c>
      <c r="K10509" s="37">
        <v>300722000</v>
      </c>
      <c r="L10509" s="38" t="s">
        <v>12</v>
      </c>
      <c r="M10509" s="38" t="s">
        <v>13</v>
      </c>
    </row>
    <row r="10510" spans="1:13" s="39" customFormat="1" ht="12.75" x14ac:dyDescent="0.2">
      <c r="A10510" s="33" t="s">
        <v>29</v>
      </c>
      <c r="B10510" s="33" t="s">
        <v>592</v>
      </c>
      <c r="C10510" s="34">
        <v>10</v>
      </c>
      <c r="D10510" s="33" t="s">
        <v>24</v>
      </c>
      <c r="E10510" s="33" t="s">
        <v>10625</v>
      </c>
      <c r="F10510" s="35">
        <v>70111706</v>
      </c>
      <c r="G10510" s="33" t="s">
        <v>466</v>
      </c>
      <c r="H10510" s="33">
        <v>1</v>
      </c>
      <c r="I10510" s="33">
        <v>12</v>
      </c>
      <c r="J10510" s="36">
        <v>1</v>
      </c>
      <c r="K10510" s="37">
        <v>12000000</v>
      </c>
      <c r="L10510" s="38" t="s">
        <v>12</v>
      </c>
      <c r="M10510" s="38" t="s">
        <v>2372</v>
      </c>
    </row>
    <row r="10511" spans="1:13" s="39" customFormat="1" ht="12.75" x14ac:dyDescent="0.2">
      <c r="A10511" s="33" t="s">
        <v>29</v>
      </c>
      <c r="B10511" s="33" t="s">
        <v>592</v>
      </c>
      <c r="C10511" s="34">
        <v>10</v>
      </c>
      <c r="D10511" s="33" t="s">
        <v>24</v>
      </c>
      <c r="E10511" s="33" t="s">
        <v>10626</v>
      </c>
      <c r="F10511" s="35">
        <v>76111501</v>
      </c>
      <c r="G10511" s="33" t="s">
        <v>468</v>
      </c>
      <c r="H10511" s="33">
        <v>2</v>
      </c>
      <c r="I10511" s="33">
        <v>10</v>
      </c>
      <c r="J10511" s="36">
        <v>1</v>
      </c>
      <c r="K10511" s="37">
        <v>97680474.760000005</v>
      </c>
      <c r="L10511" s="38" t="s">
        <v>12</v>
      </c>
      <c r="M10511" s="38" t="s">
        <v>13</v>
      </c>
    </row>
    <row r="10512" spans="1:13" s="39" customFormat="1" ht="12.75" x14ac:dyDescent="0.2">
      <c r="A10512" s="33" t="s">
        <v>29</v>
      </c>
      <c r="B10512" s="33" t="s">
        <v>592</v>
      </c>
      <c r="C10512" s="34">
        <v>16</v>
      </c>
      <c r="D10512" s="33" t="s">
        <v>24</v>
      </c>
      <c r="E10512" s="33" t="s">
        <v>10627</v>
      </c>
      <c r="F10512" s="35">
        <v>70111706</v>
      </c>
      <c r="G10512" s="33" t="s">
        <v>466</v>
      </c>
      <c r="H10512" s="33">
        <v>1</v>
      </c>
      <c r="I10512" s="33">
        <v>3</v>
      </c>
      <c r="J10512" s="36">
        <v>1</v>
      </c>
      <c r="K10512" s="37">
        <v>78533300</v>
      </c>
      <c r="L10512" s="38" t="s">
        <v>12</v>
      </c>
      <c r="M10512" s="38" t="s">
        <v>2371</v>
      </c>
    </row>
    <row r="10513" spans="1:13" s="39" customFormat="1" ht="12.75" x14ac:dyDescent="0.2">
      <c r="A10513" s="33" t="s">
        <v>29</v>
      </c>
      <c r="B10513" s="33" t="s">
        <v>592</v>
      </c>
      <c r="C10513" s="34">
        <v>16</v>
      </c>
      <c r="D10513" s="33" t="s">
        <v>24</v>
      </c>
      <c r="E10513" s="33" t="s">
        <v>10628</v>
      </c>
      <c r="F10513" s="35">
        <v>76111500</v>
      </c>
      <c r="G10513" s="33" t="s">
        <v>468</v>
      </c>
      <c r="H10513" s="33">
        <v>1</v>
      </c>
      <c r="I10513" s="33">
        <v>3</v>
      </c>
      <c r="J10513" s="36">
        <v>1</v>
      </c>
      <c r="K10513" s="37">
        <v>140676865.84999999</v>
      </c>
      <c r="L10513" s="38" t="s">
        <v>12</v>
      </c>
      <c r="M10513" s="38" t="s">
        <v>2371</v>
      </c>
    </row>
    <row r="10514" spans="1:13" s="39" customFormat="1" ht="12.75" x14ac:dyDescent="0.2">
      <c r="A10514" s="33" t="s">
        <v>29</v>
      </c>
      <c r="B10514" s="33" t="s">
        <v>592</v>
      </c>
      <c r="C10514" s="34">
        <v>10</v>
      </c>
      <c r="D10514" s="33" t="s">
        <v>24</v>
      </c>
      <c r="E10514" s="33" t="s">
        <v>10629</v>
      </c>
      <c r="F10514" s="35">
        <v>76111501</v>
      </c>
      <c r="G10514" s="33" t="s">
        <v>468</v>
      </c>
      <c r="H10514" s="33">
        <v>1</v>
      </c>
      <c r="I10514" s="33">
        <v>6</v>
      </c>
      <c r="J10514" s="36">
        <v>1</v>
      </c>
      <c r="K10514" s="37">
        <v>19000000</v>
      </c>
      <c r="L10514" s="38" t="s">
        <v>12</v>
      </c>
      <c r="M10514" s="38" t="s">
        <v>2372</v>
      </c>
    </row>
    <row r="10515" spans="1:13" s="39" customFormat="1" ht="12.75" x14ac:dyDescent="0.2">
      <c r="A10515" s="33" t="s">
        <v>29</v>
      </c>
      <c r="B10515" s="33" t="s">
        <v>592</v>
      </c>
      <c r="C10515" s="34">
        <v>16</v>
      </c>
      <c r="D10515" s="33" t="s">
        <v>24</v>
      </c>
      <c r="E10515" s="33" t="s">
        <v>10625</v>
      </c>
      <c r="F10515" s="35">
        <v>70111706</v>
      </c>
      <c r="G10515" s="33" t="s">
        <v>466</v>
      </c>
      <c r="H10515" s="33">
        <v>4</v>
      </c>
      <c r="I10515" s="33">
        <v>6</v>
      </c>
      <c r="J10515" s="36">
        <v>1</v>
      </c>
      <c r="K10515" s="37">
        <v>116000000</v>
      </c>
      <c r="L10515" s="38" t="s">
        <v>12</v>
      </c>
      <c r="M10515" s="38" t="s">
        <v>13</v>
      </c>
    </row>
    <row r="10516" spans="1:13" s="39" customFormat="1" ht="12.75" x14ac:dyDescent="0.2">
      <c r="A10516" s="33" t="s">
        <v>29</v>
      </c>
      <c r="B10516" s="33" t="s">
        <v>592</v>
      </c>
      <c r="C10516" s="34">
        <v>16</v>
      </c>
      <c r="D10516" s="33" t="s">
        <v>24</v>
      </c>
      <c r="E10516" s="33" t="s">
        <v>24</v>
      </c>
      <c r="F10516" s="35">
        <v>76111500</v>
      </c>
      <c r="G10516" s="33" t="s">
        <v>15071</v>
      </c>
      <c r="H10516" s="33">
        <v>1</v>
      </c>
      <c r="I10516" s="33">
        <v>6</v>
      </c>
      <c r="J10516" s="36">
        <v>1</v>
      </c>
      <c r="K10516" s="37">
        <v>25283306.109999999</v>
      </c>
      <c r="L10516" s="38" t="s">
        <v>12</v>
      </c>
      <c r="M10516" s="38" t="s">
        <v>13</v>
      </c>
    </row>
    <row r="10517" spans="1:13" s="39" customFormat="1" ht="12.75" x14ac:dyDescent="0.2">
      <c r="A10517" s="33" t="s">
        <v>29</v>
      </c>
      <c r="B10517" s="33" t="s">
        <v>592</v>
      </c>
      <c r="C10517" s="34">
        <v>10</v>
      </c>
      <c r="D10517" s="33" t="s">
        <v>24</v>
      </c>
      <c r="E10517" s="33" t="s">
        <v>24</v>
      </c>
      <c r="F10517" s="35">
        <v>76111500</v>
      </c>
      <c r="G10517" s="33" t="s">
        <v>15071</v>
      </c>
      <c r="H10517" s="33">
        <v>1</v>
      </c>
      <c r="I10517" s="33">
        <v>6</v>
      </c>
      <c r="J10517" s="36">
        <v>1</v>
      </c>
      <c r="K10517" s="37">
        <v>20226644.440000001</v>
      </c>
      <c r="L10517" s="38" t="s">
        <v>12</v>
      </c>
      <c r="M10517" s="38" t="s">
        <v>13</v>
      </c>
    </row>
    <row r="10518" spans="1:13" s="39" customFormat="1" ht="12.75" x14ac:dyDescent="0.2">
      <c r="A10518" s="33" t="s">
        <v>29</v>
      </c>
      <c r="B10518" s="33" t="s">
        <v>592</v>
      </c>
      <c r="C10518" s="34">
        <v>10</v>
      </c>
      <c r="D10518" s="33" t="s">
        <v>24</v>
      </c>
      <c r="E10518" s="33" t="s">
        <v>10627</v>
      </c>
      <c r="F10518" s="35">
        <v>70111706</v>
      </c>
      <c r="G10518" s="33" t="s">
        <v>466</v>
      </c>
      <c r="H10518" s="33">
        <v>1</v>
      </c>
      <c r="I10518" s="33">
        <v>6</v>
      </c>
      <c r="J10518" s="36">
        <v>1</v>
      </c>
      <c r="K10518" s="37">
        <v>64000000</v>
      </c>
      <c r="L10518" s="38" t="s">
        <v>12</v>
      </c>
      <c r="M10518" s="38" t="s">
        <v>13</v>
      </c>
    </row>
    <row r="10519" spans="1:13" s="39" customFormat="1" ht="12.75" x14ac:dyDescent="0.2">
      <c r="A10519" s="33" t="s">
        <v>29</v>
      </c>
      <c r="B10519" s="33" t="s">
        <v>592</v>
      </c>
      <c r="C10519" s="34">
        <v>10</v>
      </c>
      <c r="D10519" s="33" t="s">
        <v>24</v>
      </c>
      <c r="E10519" s="33" t="s">
        <v>2102</v>
      </c>
      <c r="F10519" s="35">
        <v>76111500</v>
      </c>
      <c r="G10519" s="33" t="s">
        <v>15071</v>
      </c>
      <c r="H10519" s="33">
        <v>1</v>
      </c>
      <c r="I10519" s="33">
        <v>6</v>
      </c>
      <c r="J10519" s="36">
        <v>1</v>
      </c>
      <c r="K10519" s="37">
        <v>14174932.5</v>
      </c>
      <c r="L10519" s="38" t="s">
        <v>12</v>
      </c>
      <c r="M10519" s="38" t="s">
        <v>13</v>
      </c>
    </row>
    <row r="10520" spans="1:13" s="39" customFormat="1" ht="12.75" x14ac:dyDescent="0.2">
      <c r="A10520" s="33" t="s">
        <v>29</v>
      </c>
      <c r="B10520" s="33" t="s">
        <v>592</v>
      </c>
      <c r="C10520" s="34">
        <v>10</v>
      </c>
      <c r="D10520" s="33" t="s">
        <v>24</v>
      </c>
      <c r="E10520" s="33" t="s">
        <v>24</v>
      </c>
      <c r="F10520" s="35">
        <v>76111500</v>
      </c>
      <c r="G10520" s="33" t="s">
        <v>15071</v>
      </c>
      <c r="H10520" s="33">
        <v>1</v>
      </c>
      <c r="I10520" s="33">
        <v>6</v>
      </c>
      <c r="J10520" s="36">
        <v>1</v>
      </c>
      <c r="K10520" s="37">
        <v>6200000</v>
      </c>
      <c r="L10520" s="38" t="s">
        <v>12</v>
      </c>
      <c r="M10520" s="38" t="s">
        <v>13</v>
      </c>
    </row>
    <row r="10521" spans="1:13" s="39" customFormat="1" ht="12.75" x14ac:dyDescent="0.2">
      <c r="A10521" s="33" t="s">
        <v>29</v>
      </c>
      <c r="B10521" s="33" t="s">
        <v>592</v>
      </c>
      <c r="C10521" s="34">
        <v>10</v>
      </c>
      <c r="D10521" s="33" t="s">
        <v>24</v>
      </c>
      <c r="E10521" s="33" t="s">
        <v>2102</v>
      </c>
      <c r="F10521" s="35">
        <v>76111500</v>
      </c>
      <c r="G10521" s="33" t="s">
        <v>15071</v>
      </c>
      <c r="H10521" s="33">
        <v>1</v>
      </c>
      <c r="I10521" s="33">
        <v>6</v>
      </c>
      <c r="J10521" s="36">
        <v>1</v>
      </c>
      <c r="K10521" s="37">
        <v>2325067.5</v>
      </c>
      <c r="L10521" s="38" t="s">
        <v>12</v>
      </c>
      <c r="M10521" s="38" t="s">
        <v>13</v>
      </c>
    </row>
    <row r="10522" spans="1:13" s="39" customFormat="1" ht="12.75" x14ac:dyDescent="0.2">
      <c r="A10522" s="33" t="s">
        <v>29</v>
      </c>
      <c r="B10522" s="33" t="s">
        <v>593</v>
      </c>
      <c r="C10522" s="34">
        <v>16</v>
      </c>
      <c r="D10522" s="33" t="s">
        <v>98</v>
      </c>
      <c r="E10522" s="33" t="s">
        <v>10630</v>
      </c>
      <c r="F10522" s="35">
        <v>83101800</v>
      </c>
      <c r="G10522" s="33" t="s">
        <v>466</v>
      </c>
      <c r="H10522" s="33">
        <v>4</v>
      </c>
      <c r="I10522" s="33">
        <v>6</v>
      </c>
      <c r="J10522" s="36">
        <v>1</v>
      </c>
      <c r="K10522" s="37">
        <v>29890649.129999999</v>
      </c>
      <c r="L10522" s="38" t="s">
        <v>12</v>
      </c>
      <c r="M10522" s="38" t="s">
        <v>13</v>
      </c>
    </row>
    <row r="10523" spans="1:13" s="39" customFormat="1" ht="12.75" x14ac:dyDescent="0.2">
      <c r="A10523" s="33" t="s">
        <v>29</v>
      </c>
      <c r="B10523" s="33" t="s">
        <v>593</v>
      </c>
      <c r="C10523" s="34">
        <v>16</v>
      </c>
      <c r="D10523" s="33" t="s">
        <v>98</v>
      </c>
      <c r="E10523" s="33" t="s">
        <v>10287</v>
      </c>
      <c r="F10523" s="35">
        <v>83101800</v>
      </c>
      <c r="G10523" s="33" t="s">
        <v>15071</v>
      </c>
      <c r="H10523" s="33">
        <v>1</v>
      </c>
      <c r="I10523" s="33">
        <v>6</v>
      </c>
      <c r="J10523" s="36">
        <v>1</v>
      </c>
      <c r="K10523" s="37">
        <v>10109350.869999999</v>
      </c>
      <c r="L10523" s="38" t="s">
        <v>12</v>
      </c>
      <c r="M10523" s="38" t="s">
        <v>13</v>
      </c>
    </row>
    <row r="10524" spans="1:13" s="39" customFormat="1" ht="12.75" x14ac:dyDescent="0.2">
      <c r="A10524" s="33" t="s">
        <v>29</v>
      </c>
      <c r="B10524" s="33" t="s">
        <v>595</v>
      </c>
      <c r="C10524" s="34">
        <v>10</v>
      </c>
      <c r="D10524" s="33" t="s">
        <v>58</v>
      </c>
      <c r="E10524" s="33" t="s">
        <v>10631</v>
      </c>
      <c r="F10524" s="35">
        <v>81112200</v>
      </c>
      <c r="G10524" s="33" t="s">
        <v>15071</v>
      </c>
      <c r="H10524" s="33">
        <v>1</v>
      </c>
      <c r="I10524" s="33">
        <v>5</v>
      </c>
      <c r="J10524" s="36">
        <v>1</v>
      </c>
      <c r="K10524" s="37">
        <v>5000000</v>
      </c>
      <c r="L10524" s="38" t="s">
        <v>12</v>
      </c>
      <c r="M10524" s="38" t="s">
        <v>13</v>
      </c>
    </row>
    <row r="10525" spans="1:13" s="39" customFormat="1" ht="12.75" x14ac:dyDescent="0.2">
      <c r="A10525" s="33" t="s">
        <v>29</v>
      </c>
      <c r="B10525" s="33" t="s">
        <v>595</v>
      </c>
      <c r="C10525" s="34">
        <v>16</v>
      </c>
      <c r="D10525" s="33" t="s">
        <v>58</v>
      </c>
      <c r="E10525" s="33" t="s">
        <v>10632</v>
      </c>
      <c r="F10525" s="35">
        <v>81112200</v>
      </c>
      <c r="G10525" s="33" t="s">
        <v>15071</v>
      </c>
      <c r="H10525" s="33">
        <v>1</v>
      </c>
      <c r="I10525" s="33">
        <v>11</v>
      </c>
      <c r="J10525" s="36">
        <v>1</v>
      </c>
      <c r="K10525" s="37">
        <v>19920000</v>
      </c>
      <c r="L10525" s="38" t="s">
        <v>12</v>
      </c>
      <c r="M10525" s="38" t="s">
        <v>13</v>
      </c>
    </row>
    <row r="10526" spans="1:13" s="39" customFormat="1" ht="12.75" x14ac:dyDescent="0.2">
      <c r="A10526" s="33" t="s">
        <v>29</v>
      </c>
      <c r="B10526" s="33" t="s">
        <v>596</v>
      </c>
      <c r="C10526" s="34">
        <v>16</v>
      </c>
      <c r="D10526" s="33" t="s">
        <v>99</v>
      </c>
      <c r="E10526" s="33" t="s">
        <v>10633</v>
      </c>
      <c r="F10526" s="35">
        <v>80141800</v>
      </c>
      <c r="G10526" s="33" t="s">
        <v>15071</v>
      </c>
      <c r="H10526" s="33">
        <v>1</v>
      </c>
      <c r="I10526" s="33">
        <v>2</v>
      </c>
      <c r="J10526" s="36">
        <v>1</v>
      </c>
      <c r="K10526" s="37">
        <v>2999317.32</v>
      </c>
      <c r="L10526" s="38" t="s">
        <v>12</v>
      </c>
      <c r="M10526" s="38" t="s">
        <v>2371</v>
      </c>
    </row>
    <row r="10527" spans="1:13" s="39" customFormat="1" ht="12.75" x14ac:dyDescent="0.2">
      <c r="A10527" s="33" t="s">
        <v>29</v>
      </c>
      <c r="B10527" s="33" t="s">
        <v>596</v>
      </c>
      <c r="C10527" s="34">
        <v>16</v>
      </c>
      <c r="D10527" s="33" t="s">
        <v>99</v>
      </c>
      <c r="E10527" s="33" t="s">
        <v>10633</v>
      </c>
      <c r="F10527" s="35">
        <v>80141800</v>
      </c>
      <c r="G10527" s="33" t="s">
        <v>15071</v>
      </c>
      <c r="H10527" s="33">
        <v>2</v>
      </c>
      <c r="I10527" s="33">
        <v>10</v>
      </c>
      <c r="J10527" s="36">
        <v>1</v>
      </c>
      <c r="K10527" s="37">
        <v>3600682</v>
      </c>
      <c r="L10527" s="38" t="s">
        <v>12</v>
      </c>
      <c r="M10527" s="38" t="s">
        <v>13</v>
      </c>
    </row>
    <row r="10528" spans="1:13" s="39" customFormat="1" ht="12.75" x14ac:dyDescent="0.2">
      <c r="A10528" s="33" t="s">
        <v>29</v>
      </c>
      <c r="B10528" s="33" t="s">
        <v>596</v>
      </c>
      <c r="C10528" s="34">
        <v>16</v>
      </c>
      <c r="D10528" s="33" t="s">
        <v>99</v>
      </c>
      <c r="E10528" s="33" t="s">
        <v>10633</v>
      </c>
      <c r="F10528" s="35">
        <v>80141800</v>
      </c>
      <c r="G10528" s="33" t="s">
        <v>15071</v>
      </c>
      <c r="H10528" s="33">
        <v>1</v>
      </c>
      <c r="I10528" s="33">
        <v>6</v>
      </c>
      <c r="J10528" s="36">
        <v>1</v>
      </c>
      <c r="K10528" s="37">
        <v>400000</v>
      </c>
      <c r="L10528" s="38" t="s">
        <v>12</v>
      </c>
      <c r="M10528" s="38" t="s">
        <v>13</v>
      </c>
    </row>
    <row r="10529" spans="1:13" s="39" customFormat="1" ht="12.75" x14ac:dyDescent="0.2">
      <c r="A10529" s="33" t="s">
        <v>29</v>
      </c>
      <c r="B10529" s="33" t="s">
        <v>597</v>
      </c>
      <c r="C10529" s="34">
        <v>10</v>
      </c>
      <c r="D10529" s="33" t="s">
        <v>100</v>
      </c>
      <c r="E10529" s="33" t="s">
        <v>10634</v>
      </c>
      <c r="F10529" s="35">
        <v>78111800</v>
      </c>
      <c r="G10529" s="33" t="s">
        <v>15071</v>
      </c>
      <c r="H10529" s="33">
        <v>1</v>
      </c>
      <c r="I10529" s="33">
        <v>10</v>
      </c>
      <c r="J10529" s="36">
        <v>1</v>
      </c>
      <c r="K10529" s="37">
        <v>5314991</v>
      </c>
      <c r="L10529" s="38" t="s">
        <v>12</v>
      </c>
      <c r="M10529" s="38" t="s">
        <v>2372</v>
      </c>
    </row>
    <row r="10530" spans="1:13" s="39" customFormat="1" ht="12.75" x14ac:dyDescent="0.2">
      <c r="A10530" s="33" t="s">
        <v>29</v>
      </c>
      <c r="B10530" s="33" t="s">
        <v>597</v>
      </c>
      <c r="C10530" s="34">
        <v>16</v>
      </c>
      <c r="D10530" s="33" t="s">
        <v>100</v>
      </c>
      <c r="E10530" s="33" t="s">
        <v>10635</v>
      </c>
      <c r="F10530" s="35">
        <v>78111800</v>
      </c>
      <c r="G10530" s="33" t="s">
        <v>15071</v>
      </c>
      <c r="H10530" s="33">
        <v>1</v>
      </c>
      <c r="I10530" s="33">
        <v>3</v>
      </c>
      <c r="J10530" s="36">
        <v>1</v>
      </c>
      <c r="K10530" s="37">
        <v>23000000</v>
      </c>
      <c r="L10530" s="38" t="s">
        <v>12</v>
      </c>
      <c r="M10530" s="38" t="s">
        <v>2371</v>
      </c>
    </row>
    <row r="10531" spans="1:13" s="39" customFormat="1" ht="12.75" x14ac:dyDescent="0.2">
      <c r="A10531" s="33" t="s">
        <v>29</v>
      </c>
      <c r="B10531" s="33" t="s">
        <v>597</v>
      </c>
      <c r="C10531" s="34">
        <v>10</v>
      </c>
      <c r="D10531" s="33" t="s">
        <v>100</v>
      </c>
      <c r="E10531" s="33" t="s">
        <v>10634</v>
      </c>
      <c r="F10531" s="35">
        <v>78111800</v>
      </c>
      <c r="G10531" s="33" t="s">
        <v>15071</v>
      </c>
      <c r="H10531" s="33">
        <v>4</v>
      </c>
      <c r="I10531" s="33">
        <v>7</v>
      </c>
      <c r="J10531" s="36">
        <v>1</v>
      </c>
      <c r="K10531" s="37">
        <v>40500000</v>
      </c>
      <c r="L10531" s="38" t="s">
        <v>12</v>
      </c>
      <c r="M10531" s="38" t="s">
        <v>13</v>
      </c>
    </row>
    <row r="10532" spans="1:13" s="39" customFormat="1" ht="12.75" x14ac:dyDescent="0.2">
      <c r="A10532" s="33" t="s">
        <v>29</v>
      </c>
      <c r="B10532" s="33" t="s">
        <v>598</v>
      </c>
      <c r="C10532" s="34">
        <v>16</v>
      </c>
      <c r="D10532" s="33" t="s">
        <v>13916</v>
      </c>
      <c r="E10532" s="33" t="s">
        <v>10636</v>
      </c>
      <c r="F10532" s="35">
        <v>82121504</v>
      </c>
      <c r="G10532" s="33" t="s">
        <v>15071</v>
      </c>
      <c r="H10532" s="33">
        <v>4</v>
      </c>
      <c r="I10532" s="33">
        <v>11</v>
      </c>
      <c r="J10532" s="36">
        <v>320</v>
      </c>
      <c r="K10532" s="37">
        <v>569600</v>
      </c>
      <c r="L10532" s="38" t="s">
        <v>15</v>
      </c>
      <c r="M10532" s="38" t="s">
        <v>13</v>
      </c>
    </row>
    <row r="10533" spans="1:13" s="39" customFormat="1" ht="12.75" x14ac:dyDescent="0.2">
      <c r="A10533" s="33" t="s">
        <v>29</v>
      </c>
      <c r="B10533" s="33" t="s">
        <v>598</v>
      </c>
      <c r="C10533" s="34">
        <v>16</v>
      </c>
      <c r="D10533" s="33" t="s">
        <v>13916</v>
      </c>
      <c r="E10533" s="33" t="s">
        <v>10637</v>
      </c>
      <c r="F10533" s="35">
        <v>82121504</v>
      </c>
      <c r="G10533" s="33" t="s">
        <v>15071</v>
      </c>
      <c r="H10533" s="33">
        <v>4</v>
      </c>
      <c r="I10533" s="33">
        <v>11</v>
      </c>
      <c r="J10533" s="36">
        <v>160</v>
      </c>
      <c r="K10533" s="37">
        <v>569600</v>
      </c>
      <c r="L10533" s="38" t="s">
        <v>15</v>
      </c>
      <c r="M10533" s="38" t="s">
        <v>13</v>
      </c>
    </row>
    <row r="10534" spans="1:13" s="39" customFormat="1" ht="12.75" x14ac:dyDescent="0.2">
      <c r="A10534" s="33" t="s">
        <v>29</v>
      </c>
      <c r="B10534" s="33" t="s">
        <v>598</v>
      </c>
      <c r="C10534" s="34">
        <v>16</v>
      </c>
      <c r="D10534" s="33" t="s">
        <v>13916</v>
      </c>
      <c r="E10534" s="33" t="s">
        <v>10638</v>
      </c>
      <c r="F10534" s="35">
        <v>82121504</v>
      </c>
      <c r="G10534" s="33" t="s">
        <v>15071</v>
      </c>
      <c r="H10534" s="33">
        <v>4</v>
      </c>
      <c r="I10534" s="33">
        <v>11</v>
      </c>
      <c r="J10534" s="36">
        <v>160</v>
      </c>
      <c r="K10534" s="37">
        <v>1993600</v>
      </c>
      <c r="L10534" s="38" t="s">
        <v>15</v>
      </c>
      <c r="M10534" s="38" t="s">
        <v>13</v>
      </c>
    </row>
    <row r="10535" spans="1:13" s="39" customFormat="1" ht="12.75" x14ac:dyDescent="0.2">
      <c r="A10535" s="33" t="s">
        <v>29</v>
      </c>
      <c r="B10535" s="33" t="s">
        <v>598</v>
      </c>
      <c r="C10535" s="34">
        <v>16</v>
      </c>
      <c r="D10535" s="33" t="s">
        <v>13916</v>
      </c>
      <c r="E10535" s="33" t="s">
        <v>10639</v>
      </c>
      <c r="F10535" s="35">
        <v>82121506</v>
      </c>
      <c r="G10535" s="33" t="s">
        <v>15071</v>
      </c>
      <c r="H10535" s="33">
        <v>4</v>
      </c>
      <c r="I10535" s="33">
        <v>11</v>
      </c>
      <c r="J10535" s="36">
        <v>500</v>
      </c>
      <c r="K10535" s="37">
        <v>8010000</v>
      </c>
      <c r="L10535" s="38" t="s">
        <v>15</v>
      </c>
      <c r="M10535" s="38" t="s">
        <v>13</v>
      </c>
    </row>
    <row r="10536" spans="1:13" s="39" customFormat="1" ht="12.75" x14ac:dyDescent="0.2">
      <c r="A10536" s="33" t="s">
        <v>29</v>
      </c>
      <c r="B10536" s="33" t="s">
        <v>598</v>
      </c>
      <c r="C10536" s="34">
        <v>16</v>
      </c>
      <c r="D10536" s="33" t="s">
        <v>13916</v>
      </c>
      <c r="E10536" s="33" t="s">
        <v>10640</v>
      </c>
      <c r="F10536" s="35">
        <v>82121506</v>
      </c>
      <c r="G10536" s="33" t="s">
        <v>15071</v>
      </c>
      <c r="H10536" s="33">
        <v>4</v>
      </c>
      <c r="I10536" s="33">
        <v>11</v>
      </c>
      <c r="J10536" s="36">
        <v>500</v>
      </c>
      <c r="K10536" s="37">
        <v>7960720</v>
      </c>
      <c r="L10536" s="38" t="s">
        <v>15</v>
      </c>
      <c r="M10536" s="38" t="s">
        <v>13</v>
      </c>
    </row>
    <row r="10537" spans="1:13" s="39" customFormat="1" ht="12.75" x14ac:dyDescent="0.2">
      <c r="A10537" s="33" t="s">
        <v>29</v>
      </c>
      <c r="B10537" s="33" t="s">
        <v>5904</v>
      </c>
      <c r="C10537" s="34">
        <v>16</v>
      </c>
      <c r="D10537" s="33" t="s">
        <v>116</v>
      </c>
      <c r="E10537" s="33" t="s">
        <v>10641</v>
      </c>
      <c r="F10537" s="35">
        <v>94101609</v>
      </c>
      <c r="G10537" s="33" t="s">
        <v>313</v>
      </c>
      <c r="H10537" s="33">
        <v>1</v>
      </c>
      <c r="I10537" s="33">
        <v>11</v>
      </c>
      <c r="J10537" s="36">
        <v>1</v>
      </c>
      <c r="K10537" s="37">
        <v>970000</v>
      </c>
      <c r="L10537" s="38" t="s">
        <v>12</v>
      </c>
      <c r="M10537" s="38" t="s">
        <v>13</v>
      </c>
    </row>
    <row r="10538" spans="1:13" s="39" customFormat="1" ht="12.75" x14ac:dyDescent="0.2">
      <c r="A10538" s="33" t="s">
        <v>29</v>
      </c>
      <c r="B10538" s="33" t="s">
        <v>5904</v>
      </c>
      <c r="C10538" s="34">
        <v>16</v>
      </c>
      <c r="D10538" s="33" t="s">
        <v>116</v>
      </c>
      <c r="E10538" s="33" t="s">
        <v>10642</v>
      </c>
      <c r="F10538" s="35">
        <v>94101609</v>
      </c>
      <c r="G10538" s="33" t="s">
        <v>313</v>
      </c>
      <c r="H10538" s="33">
        <v>1</v>
      </c>
      <c r="I10538" s="33">
        <v>11</v>
      </c>
      <c r="J10538" s="36">
        <v>1</v>
      </c>
      <c r="K10538" s="37">
        <v>3906210</v>
      </c>
      <c r="L10538" s="38" t="s">
        <v>12</v>
      </c>
      <c r="M10538" s="38" t="s">
        <v>13</v>
      </c>
    </row>
    <row r="10539" spans="1:13" s="39" customFormat="1" ht="12.75" x14ac:dyDescent="0.2">
      <c r="A10539" s="33" t="s">
        <v>29</v>
      </c>
      <c r="B10539" s="33" t="s">
        <v>5904</v>
      </c>
      <c r="C10539" s="34">
        <v>16</v>
      </c>
      <c r="D10539" s="33" t="s">
        <v>116</v>
      </c>
      <c r="E10539" s="33" t="s">
        <v>10643</v>
      </c>
      <c r="F10539" s="35">
        <v>94101607</v>
      </c>
      <c r="G10539" s="33" t="s">
        <v>313</v>
      </c>
      <c r="H10539" s="33">
        <v>1</v>
      </c>
      <c r="I10539" s="33">
        <v>11</v>
      </c>
      <c r="J10539" s="36">
        <v>1</v>
      </c>
      <c r="K10539" s="37">
        <v>5500000</v>
      </c>
      <c r="L10539" s="38" t="s">
        <v>12</v>
      </c>
      <c r="M10539" s="38" t="s">
        <v>13</v>
      </c>
    </row>
    <row r="10540" spans="1:13" s="39" customFormat="1" ht="12.75" x14ac:dyDescent="0.2">
      <c r="A10540" s="33" t="s">
        <v>29</v>
      </c>
      <c r="B10540" s="33" t="s">
        <v>5904</v>
      </c>
      <c r="C10540" s="34">
        <v>16</v>
      </c>
      <c r="D10540" s="33" t="s">
        <v>116</v>
      </c>
      <c r="E10540" s="33" t="s">
        <v>10644</v>
      </c>
      <c r="F10540" s="35">
        <v>94101607</v>
      </c>
      <c r="G10540" s="33" t="s">
        <v>313</v>
      </c>
      <c r="H10540" s="33">
        <v>1</v>
      </c>
      <c r="I10540" s="33">
        <v>11</v>
      </c>
      <c r="J10540" s="36">
        <v>1</v>
      </c>
      <c r="K10540" s="37">
        <v>5120000</v>
      </c>
      <c r="L10540" s="38" t="s">
        <v>12</v>
      </c>
      <c r="M10540" s="38" t="s">
        <v>13</v>
      </c>
    </row>
    <row r="10541" spans="1:13" s="39" customFormat="1" ht="12.75" x14ac:dyDescent="0.2">
      <c r="A10541" s="33" t="s">
        <v>29</v>
      </c>
      <c r="B10541" s="33" t="s">
        <v>5904</v>
      </c>
      <c r="C10541" s="34">
        <v>16</v>
      </c>
      <c r="D10541" s="33" t="s">
        <v>116</v>
      </c>
      <c r="E10541" s="33" t="s">
        <v>10645</v>
      </c>
      <c r="F10541" s="35">
        <v>55101500</v>
      </c>
      <c r="G10541" s="33" t="s">
        <v>313</v>
      </c>
      <c r="H10541" s="33">
        <v>1</v>
      </c>
      <c r="I10541" s="33">
        <v>11</v>
      </c>
      <c r="J10541" s="36">
        <v>1</v>
      </c>
      <c r="K10541" s="37">
        <v>9400000</v>
      </c>
      <c r="L10541" s="38" t="s">
        <v>12</v>
      </c>
      <c r="M10541" s="38" t="s">
        <v>13</v>
      </c>
    </row>
    <row r="10542" spans="1:13" s="39" customFormat="1" ht="12.75" x14ac:dyDescent="0.2">
      <c r="A10542" s="33" t="s">
        <v>29</v>
      </c>
      <c r="B10542" s="33" t="s">
        <v>5904</v>
      </c>
      <c r="C10542" s="34">
        <v>16</v>
      </c>
      <c r="D10542" s="33" t="s">
        <v>116</v>
      </c>
      <c r="E10542" s="33" t="s">
        <v>10646</v>
      </c>
      <c r="F10542" s="35">
        <v>94101607</v>
      </c>
      <c r="G10542" s="33" t="s">
        <v>313</v>
      </c>
      <c r="H10542" s="33">
        <v>1</v>
      </c>
      <c r="I10542" s="33">
        <v>11</v>
      </c>
      <c r="J10542" s="36">
        <v>1</v>
      </c>
      <c r="K10542" s="37">
        <v>12400000</v>
      </c>
      <c r="L10542" s="38" t="s">
        <v>12</v>
      </c>
      <c r="M10542" s="38" t="s">
        <v>13</v>
      </c>
    </row>
    <row r="10543" spans="1:13" s="39" customFormat="1" ht="12.75" x14ac:dyDescent="0.2">
      <c r="A10543" s="33" t="s">
        <v>29</v>
      </c>
      <c r="B10543" s="33" t="s">
        <v>5904</v>
      </c>
      <c r="C10543" s="34">
        <v>16</v>
      </c>
      <c r="D10543" s="33" t="s">
        <v>116</v>
      </c>
      <c r="E10543" s="33" t="s">
        <v>10647</v>
      </c>
      <c r="F10543" s="35">
        <v>94101607</v>
      </c>
      <c r="G10543" s="33" t="s">
        <v>313</v>
      </c>
      <c r="H10543" s="33">
        <v>1</v>
      </c>
      <c r="I10543" s="33">
        <v>11</v>
      </c>
      <c r="J10543" s="36">
        <v>1</v>
      </c>
      <c r="K10543" s="37">
        <v>18330036</v>
      </c>
      <c r="L10543" s="38" t="s">
        <v>12</v>
      </c>
      <c r="M10543" s="38" t="s">
        <v>13</v>
      </c>
    </row>
    <row r="10544" spans="1:13" s="39" customFormat="1" ht="12.75" x14ac:dyDescent="0.2">
      <c r="A10544" s="33" t="s">
        <v>29</v>
      </c>
      <c r="B10544" s="33" t="s">
        <v>5904</v>
      </c>
      <c r="C10544" s="34">
        <v>16</v>
      </c>
      <c r="D10544" s="33" t="s">
        <v>116</v>
      </c>
      <c r="E10544" s="33" t="s">
        <v>10648</v>
      </c>
      <c r="F10544" s="35">
        <v>81111800</v>
      </c>
      <c r="G10544" s="33" t="s">
        <v>313</v>
      </c>
      <c r="H10544" s="33">
        <v>1</v>
      </c>
      <c r="I10544" s="33">
        <v>11</v>
      </c>
      <c r="J10544" s="36">
        <v>1</v>
      </c>
      <c r="K10544" s="37">
        <v>27000000</v>
      </c>
      <c r="L10544" s="38" t="s">
        <v>12</v>
      </c>
      <c r="M10544" s="38" t="s">
        <v>13</v>
      </c>
    </row>
    <row r="10545" spans="1:13" s="39" customFormat="1" ht="12.75" x14ac:dyDescent="0.2">
      <c r="A10545" s="33" t="s">
        <v>29</v>
      </c>
      <c r="B10545" s="33" t="s">
        <v>599</v>
      </c>
      <c r="C10545" s="34">
        <v>10</v>
      </c>
      <c r="D10545" s="33" t="s">
        <v>31</v>
      </c>
      <c r="E10545" s="33" t="s">
        <v>10649</v>
      </c>
      <c r="F10545" s="35">
        <v>83101500</v>
      </c>
      <c r="G10545" s="33" t="s">
        <v>15070</v>
      </c>
      <c r="H10545" s="33">
        <v>1</v>
      </c>
      <c r="I10545" s="33">
        <v>12</v>
      </c>
      <c r="J10545" s="36">
        <v>1</v>
      </c>
      <c r="K10545" s="37">
        <v>501700000</v>
      </c>
      <c r="L10545" s="38" t="s">
        <v>12</v>
      </c>
      <c r="M10545" s="38" t="s">
        <v>13</v>
      </c>
    </row>
    <row r="10546" spans="1:13" s="39" customFormat="1" ht="12.75" x14ac:dyDescent="0.2">
      <c r="A10546" s="33" t="s">
        <v>29</v>
      </c>
      <c r="B10546" s="33" t="s">
        <v>599</v>
      </c>
      <c r="C10546" s="34">
        <v>16</v>
      </c>
      <c r="D10546" s="33" t="s">
        <v>31</v>
      </c>
      <c r="E10546" s="33" t="s">
        <v>10650</v>
      </c>
      <c r="F10546" s="35">
        <v>83101500</v>
      </c>
      <c r="G10546" s="33" t="s">
        <v>15070</v>
      </c>
      <c r="H10546" s="33">
        <v>1</v>
      </c>
      <c r="I10546" s="33">
        <v>12</v>
      </c>
      <c r="J10546" s="36">
        <v>1</v>
      </c>
      <c r="K10546" s="37">
        <v>268748899</v>
      </c>
      <c r="L10546" s="38" t="s">
        <v>12</v>
      </c>
      <c r="M10546" s="38" t="s">
        <v>13</v>
      </c>
    </row>
    <row r="10547" spans="1:13" s="39" customFormat="1" ht="12.75" x14ac:dyDescent="0.2">
      <c r="A10547" s="33" t="s">
        <v>29</v>
      </c>
      <c r="B10547" s="33" t="s">
        <v>600</v>
      </c>
      <c r="C10547" s="34">
        <v>10</v>
      </c>
      <c r="D10547" s="33" t="s">
        <v>18</v>
      </c>
      <c r="E10547" s="33" t="s">
        <v>10651</v>
      </c>
      <c r="F10547" s="35">
        <v>83101803</v>
      </c>
      <c r="G10547" s="33" t="s">
        <v>15070</v>
      </c>
      <c r="H10547" s="33">
        <v>1</v>
      </c>
      <c r="I10547" s="33">
        <v>12</v>
      </c>
      <c r="J10547" s="36">
        <v>1</v>
      </c>
      <c r="K10547" s="37">
        <v>1171577322.8399999</v>
      </c>
      <c r="L10547" s="38" t="s">
        <v>12</v>
      </c>
      <c r="M10547" s="38" t="s">
        <v>13</v>
      </c>
    </row>
    <row r="10548" spans="1:13" s="39" customFormat="1" ht="12.75" x14ac:dyDescent="0.2">
      <c r="A10548" s="33" t="s">
        <v>29</v>
      </c>
      <c r="B10548" s="33" t="s">
        <v>600</v>
      </c>
      <c r="C10548" s="34">
        <v>16</v>
      </c>
      <c r="D10548" s="33" t="s">
        <v>18</v>
      </c>
      <c r="E10548" s="33" t="s">
        <v>10652</v>
      </c>
      <c r="F10548" s="35">
        <v>83101803</v>
      </c>
      <c r="G10548" s="33" t="s">
        <v>15070</v>
      </c>
      <c r="H10548" s="33">
        <v>1</v>
      </c>
      <c r="I10548" s="33">
        <v>12</v>
      </c>
      <c r="J10548" s="36">
        <v>1</v>
      </c>
      <c r="K10548" s="37">
        <v>326514934</v>
      </c>
      <c r="L10548" s="38" t="s">
        <v>12</v>
      </c>
      <c r="M10548" s="38" t="s">
        <v>13</v>
      </c>
    </row>
    <row r="10549" spans="1:13" s="39" customFormat="1" ht="12.75" x14ac:dyDescent="0.2">
      <c r="A10549" s="33" t="s">
        <v>29</v>
      </c>
      <c r="B10549" s="33" t="s">
        <v>2380</v>
      </c>
      <c r="C10549" s="34">
        <v>10</v>
      </c>
      <c r="D10549" s="33" t="s">
        <v>4543</v>
      </c>
      <c r="E10549" s="33" t="s">
        <v>10653</v>
      </c>
      <c r="F10549" s="35">
        <v>83101601</v>
      </c>
      <c r="G10549" s="33" t="s">
        <v>15070</v>
      </c>
      <c r="H10549" s="33">
        <v>1</v>
      </c>
      <c r="I10549" s="33">
        <v>12</v>
      </c>
      <c r="J10549" s="36">
        <v>1</v>
      </c>
      <c r="K10549" s="37">
        <v>48956000</v>
      </c>
      <c r="L10549" s="38" t="s">
        <v>12</v>
      </c>
      <c r="M10549" s="38" t="s">
        <v>13</v>
      </c>
    </row>
    <row r="10550" spans="1:13" s="39" customFormat="1" ht="12.75" x14ac:dyDescent="0.2">
      <c r="A10550" s="33" t="s">
        <v>29</v>
      </c>
      <c r="B10550" s="33" t="s">
        <v>2380</v>
      </c>
      <c r="C10550" s="34">
        <v>10</v>
      </c>
      <c r="D10550" s="33" t="s">
        <v>4543</v>
      </c>
      <c r="E10550" s="33" t="s">
        <v>10654</v>
      </c>
      <c r="F10550" s="35">
        <v>83101601</v>
      </c>
      <c r="G10550" s="33" t="s">
        <v>15070</v>
      </c>
      <c r="H10550" s="33">
        <v>1</v>
      </c>
      <c r="I10550" s="33">
        <v>12</v>
      </c>
      <c r="J10550" s="36">
        <v>1</v>
      </c>
      <c r="K10550" s="37">
        <v>26500000</v>
      </c>
      <c r="L10550" s="38" t="s">
        <v>12</v>
      </c>
      <c r="M10550" s="38" t="s">
        <v>13</v>
      </c>
    </row>
    <row r="10551" spans="1:13" s="39" customFormat="1" ht="12.75" x14ac:dyDescent="0.2">
      <c r="A10551" s="33" t="s">
        <v>29</v>
      </c>
      <c r="B10551" s="33" t="s">
        <v>2380</v>
      </c>
      <c r="C10551" s="34">
        <v>16</v>
      </c>
      <c r="D10551" s="33" t="s">
        <v>4543</v>
      </c>
      <c r="E10551" s="33" t="s">
        <v>10654</v>
      </c>
      <c r="F10551" s="35">
        <v>83101601</v>
      </c>
      <c r="G10551" s="33" t="s">
        <v>15070</v>
      </c>
      <c r="H10551" s="33">
        <v>4</v>
      </c>
      <c r="I10551" s="33">
        <v>12</v>
      </c>
      <c r="J10551" s="36">
        <v>1</v>
      </c>
      <c r="K10551" s="37">
        <v>20000000</v>
      </c>
      <c r="L10551" s="38" t="s">
        <v>12</v>
      </c>
      <c r="M10551" s="38" t="s">
        <v>13</v>
      </c>
    </row>
    <row r="10552" spans="1:13" s="39" customFormat="1" ht="12.75" x14ac:dyDescent="0.2">
      <c r="A10552" s="33" t="s">
        <v>29</v>
      </c>
      <c r="B10552" s="33" t="s">
        <v>601</v>
      </c>
      <c r="C10552" s="34">
        <v>10</v>
      </c>
      <c r="D10552" s="33" t="s">
        <v>8121</v>
      </c>
      <c r="E10552" s="33" t="s">
        <v>10655</v>
      </c>
      <c r="F10552" s="35">
        <v>83111500</v>
      </c>
      <c r="G10552" s="33" t="s">
        <v>15070</v>
      </c>
      <c r="H10552" s="33">
        <v>1</v>
      </c>
      <c r="I10552" s="33">
        <v>12</v>
      </c>
      <c r="J10552" s="36">
        <v>1</v>
      </c>
      <c r="K10552" s="37">
        <v>19000000</v>
      </c>
      <c r="L10552" s="38" t="s">
        <v>12</v>
      </c>
      <c r="M10552" s="38" t="s">
        <v>13</v>
      </c>
    </row>
    <row r="10553" spans="1:13" s="39" customFormat="1" ht="12.75" x14ac:dyDescent="0.2">
      <c r="A10553" s="33" t="s">
        <v>29</v>
      </c>
      <c r="B10553" s="33" t="s">
        <v>601</v>
      </c>
      <c r="C10553" s="34">
        <v>16</v>
      </c>
      <c r="D10553" s="33" t="s">
        <v>8121</v>
      </c>
      <c r="E10553" s="33" t="s">
        <v>10655</v>
      </c>
      <c r="F10553" s="35">
        <v>83111500</v>
      </c>
      <c r="G10553" s="33" t="s">
        <v>15070</v>
      </c>
      <c r="H10553" s="33">
        <v>4</v>
      </c>
      <c r="I10553" s="33">
        <v>12</v>
      </c>
      <c r="J10553" s="36">
        <v>1</v>
      </c>
      <c r="K10553" s="37">
        <v>5000000</v>
      </c>
      <c r="L10553" s="38" t="s">
        <v>12</v>
      </c>
      <c r="M10553" s="38" t="s">
        <v>13</v>
      </c>
    </row>
    <row r="10554" spans="1:13" s="39" customFormat="1" ht="12.75" x14ac:dyDescent="0.2">
      <c r="A10554" s="33" t="s">
        <v>29</v>
      </c>
      <c r="B10554" s="33" t="s">
        <v>602</v>
      </c>
      <c r="C10554" s="34">
        <v>10</v>
      </c>
      <c r="D10554" s="33" t="s">
        <v>101</v>
      </c>
      <c r="E10554" s="33" t="s">
        <v>10656</v>
      </c>
      <c r="F10554" s="35">
        <v>83111800</v>
      </c>
      <c r="G10554" s="33" t="s">
        <v>15070</v>
      </c>
      <c r="H10554" s="33">
        <v>1</v>
      </c>
      <c r="I10554" s="33">
        <v>12</v>
      </c>
      <c r="J10554" s="36">
        <v>1</v>
      </c>
      <c r="K10554" s="37">
        <v>1100000</v>
      </c>
      <c r="L10554" s="38" t="s">
        <v>12</v>
      </c>
      <c r="M10554" s="38" t="s">
        <v>13</v>
      </c>
    </row>
    <row r="10555" spans="1:13" s="39" customFormat="1" ht="12.75" x14ac:dyDescent="0.2">
      <c r="A10555" s="33" t="s">
        <v>29</v>
      </c>
      <c r="B10555" s="33" t="s">
        <v>602</v>
      </c>
      <c r="C10555" s="34">
        <v>10</v>
      </c>
      <c r="D10555" s="33" t="s">
        <v>101</v>
      </c>
      <c r="E10555" s="33" t="s">
        <v>10657</v>
      </c>
      <c r="F10555" s="35">
        <v>83121703</v>
      </c>
      <c r="G10555" s="33" t="s">
        <v>15070</v>
      </c>
      <c r="H10555" s="33">
        <v>1</v>
      </c>
      <c r="I10555" s="33">
        <v>11</v>
      </c>
      <c r="J10555" s="36">
        <v>1</v>
      </c>
      <c r="K10555" s="37">
        <v>216770400</v>
      </c>
      <c r="L10555" s="38" t="s">
        <v>12</v>
      </c>
      <c r="M10555" s="38" t="s">
        <v>13</v>
      </c>
    </row>
    <row r="10556" spans="1:13" s="39" customFormat="1" ht="12.75" x14ac:dyDescent="0.2">
      <c r="A10556" s="33" t="s">
        <v>29</v>
      </c>
      <c r="B10556" s="33" t="s">
        <v>602</v>
      </c>
      <c r="C10556" s="34">
        <v>16</v>
      </c>
      <c r="D10556" s="33" t="s">
        <v>101</v>
      </c>
      <c r="E10556" s="33" t="s">
        <v>10656</v>
      </c>
      <c r="F10556" s="35">
        <v>83111800</v>
      </c>
      <c r="G10556" s="33" t="s">
        <v>15070</v>
      </c>
      <c r="H10556" s="33">
        <v>4</v>
      </c>
      <c r="I10556" s="33">
        <v>12</v>
      </c>
      <c r="J10556" s="36">
        <v>1</v>
      </c>
      <c r="K10556" s="37">
        <v>1200000</v>
      </c>
      <c r="L10556" s="38" t="s">
        <v>12</v>
      </c>
      <c r="M10556" s="38" t="s">
        <v>13</v>
      </c>
    </row>
    <row r="10557" spans="1:13" s="39" customFormat="1" ht="12.75" x14ac:dyDescent="0.2">
      <c r="A10557" s="33" t="s">
        <v>29</v>
      </c>
      <c r="B10557" s="33" t="s">
        <v>5905</v>
      </c>
      <c r="C10557" s="34">
        <v>10</v>
      </c>
      <c r="D10557" s="33" t="s">
        <v>117</v>
      </c>
      <c r="E10557" s="33" t="s">
        <v>10658</v>
      </c>
      <c r="F10557" s="35">
        <v>82121701</v>
      </c>
      <c r="G10557" s="33" t="s">
        <v>15071</v>
      </c>
      <c r="H10557" s="33">
        <v>2</v>
      </c>
      <c r="I10557" s="33">
        <v>9</v>
      </c>
      <c r="J10557" s="36">
        <v>1</v>
      </c>
      <c r="K10557" s="37">
        <v>7600000</v>
      </c>
      <c r="L10557" s="38" t="s">
        <v>12</v>
      </c>
      <c r="M10557" s="38" t="s">
        <v>13</v>
      </c>
    </row>
    <row r="10558" spans="1:13" s="39" customFormat="1" ht="12.75" x14ac:dyDescent="0.2">
      <c r="A10558" s="33" t="s">
        <v>29</v>
      </c>
      <c r="B10558" s="33" t="s">
        <v>5905</v>
      </c>
      <c r="C10558" s="34">
        <v>16</v>
      </c>
      <c r="D10558" s="33" t="s">
        <v>117</v>
      </c>
      <c r="E10558" s="33" t="s">
        <v>10659</v>
      </c>
      <c r="F10558" s="35">
        <v>82121701</v>
      </c>
      <c r="G10558" s="33" t="s">
        <v>15071</v>
      </c>
      <c r="H10558" s="33">
        <v>1</v>
      </c>
      <c r="I10558" s="33">
        <v>3</v>
      </c>
      <c r="J10558" s="36">
        <v>1</v>
      </c>
      <c r="K10558" s="37">
        <v>18900000</v>
      </c>
      <c r="L10558" s="38" t="s">
        <v>12</v>
      </c>
      <c r="M10558" s="38" t="s">
        <v>2371</v>
      </c>
    </row>
    <row r="10559" spans="1:13" s="39" customFormat="1" ht="12.75" x14ac:dyDescent="0.2">
      <c r="A10559" s="33" t="s">
        <v>29</v>
      </c>
      <c r="B10559" s="33" t="s">
        <v>5905</v>
      </c>
      <c r="C10559" s="34">
        <v>10</v>
      </c>
      <c r="D10559" s="33" t="s">
        <v>117</v>
      </c>
      <c r="E10559" s="33" t="s">
        <v>10658</v>
      </c>
      <c r="F10559" s="35">
        <v>82121701</v>
      </c>
      <c r="G10559" s="33" t="s">
        <v>15071</v>
      </c>
      <c r="H10559" s="33">
        <v>1</v>
      </c>
      <c r="I10559" s="33">
        <v>6</v>
      </c>
      <c r="J10559" s="36">
        <v>1</v>
      </c>
      <c r="K10559" s="37">
        <v>2400000</v>
      </c>
      <c r="L10559" s="38" t="s">
        <v>12</v>
      </c>
      <c r="M10559" s="38" t="s">
        <v>2372</v>
      </c>
    </row>
    <row r="10560" spans="1:13" s="39" customFormat="1" ht="12.75" x14ac:dyDescent="0.2">
      <c r="A10560" s="33" t="s">
        <v>29</v>
      </c>
      <c r="B10560" s="33" t="s">
        <v>5905</v>
      </c>
      <c r="C10560" s="34">
        <v>16</v>
      </c>
      <c r="D10560" s="33" t="s">
        <v>117</v>
      </c>
      <c r="E10560" s="33" t="s">
        <v>10660</v>
      </c>
      <c r="F10560" s="35">
        <v>82121701</v>
      </c>
      <c r="G10560" s="33" t="s">
        <v>15071</v>
      </c>
      <c r="H10560" s="33">
        <v>1</v>
      </c>
      <c r="I10560" s="33">
        <v>6</v>
      </c>
      <c r="J10560" s="36">
        <v>1</v>
      </c>
      <c r="K10560" s="37">
        <v>9933304</v>
      </c>
      <c r="L10560" s="38" t="s">
        <v>12</v>
      </c>
      <c r="M10560" s="38" t="s">
        <v>13</v>
      </c>
    </row>
    <row r="10561" spans="1:13" s="39" customFormat="1" ht="12.75" x14ac:dyDescent="0.2">
      <c r="A10561" s="33" t="s">
        <v>29</v>
      </c>
      <c r="B10561" s="33" t="s">
        <v>5905</v>
      </c>
      <c r="C10561" s="34">
        <v>10</v>
      </c>
      <c r="D10561" s="33" t="s">
        <v>117</v>
      </c>
      <c r="E10561" s="33" t="s">
        <v>10660</v>
      </c>
      <c r="F10561" s="35">
        <v>82121701</v>
      </c>
      <c r="G10561" s="33" t="s">
        <v>15071</v>
      </c>
      <c r="H10561" s="33">
        <v>1</v>
      </c>
      <c r="I10561" s="33">
        <v>6</v>
      </c>
      <c r="J10561" s="36">
        <v>1</v>
      </c>
      <c r="K10561" s="37">
        <v>3193528</v>
      </c>
      <c r="L10561" s="38" t="s">
        <v>12</v>
      </c>
      <c r="M10561" s="38" t="s">
        <v>13</v>
      </c>
    </row>
    <row r="10562" spans="1:13" s="39" customFormat="1" ht="12.75" x14ac:dyDescent="0.2">
      <c r="A10562" s="33" t="s">
        <v>29</v>
      </c>
      <c r="B10562" s="33" t="s">
        <v>9979</v>
      </c>
      <c r="C10562" s="34">
        <v>10</v>
      </c>
      <c r="D10562" s="33" t="s">
        <v>443</v>
      </c>
      <c r="E10562" s="33" t="s">
        <v>10661</v>
      </c>
      <c r="F10562" s="35">
        <v>80131501</v>
      </c>
      <c r="G10562" s="33" t="s">
        <v>15071</v>
      </c>
      <c r="H10562" s="33">
        <v>3</v>
      </c>
      <c r="I10562" s="33">
        <v>12</v>
      </c>
      <c r="J10562" s="36">
        <v>1</v>
      </c>
      <c r="K10562" s="37">
        <v>14432192</v>
      </c>
      <c r="L10562" s="38" t="s">
        <v>12</v>
      </c>
      <c r="M10562" s="38" t="s">
        <v>13</v>
      </c>
    </row>
    <row r="10563" spans="1:13" s="39" customFormat="1" ht="12.75" x14ac:dyDescent="0.2">
      <c r="A10563" s="33" t="s">
        <v>29</v>
      </c>
      <c r="B10563" s="33" t="s">
        <v>9979</v>
      </c>
      <c r="C10563" s="34">
        <v>16</v>
      </c>
      <c r="D10563" s="33" t="s">
        <v>443</v>
      </c>
      <c r="E10563" s="33" t="s">
        <v>10661</v>
      </c>
      <c r="F10563" s="35">
        <v>80131501</v>
      </c>
      <c r="G10563" s="33" t="s">
        <v>15071</v>
      </c>
      <c r="H10563" s="33">
        <v>1</v>
      </c>
      <c r="I10563" s="33">
        <v>3</v>
      </c>
      <c r="J10563" s="36">
        <v>1</v>
      </c>
      <c r="K10563" s="37">
        <v>5199863</v>
      </c>
      <c r="L10563" s="38" t="s">
        <v>12</v>
      </c>
      <c r="M10563" s="38" t="s">
        <v>2371</v>
      </c>
    </row>
    <row r="10564" spans="1:13" s="39" customFormat="1" ht="12.75" x14ac:dyDescent="0.2">
      <c r="A10564" s="33" t="s">
        <v>29</v>
      </c>
      <c r="B10564" s="33" t="s">
        <v>9979</v>
      </c>
      <c r="C10564" s="34">
        <v>10</v>
      </c>
      <c r="D10564" s="33" t="s">
        <v>443</v>
      </c>
      <c r="E10564" s="33" t="s">
        <v>10662</v>
      </c>
      <c r="F10564" s="35">
        <v>80131501</v>
      </c>
      <c r="G10564" s="33" t="s">
        <v>15071</v>
      </c>
      <c r="H10564" s="33">
        <v>1</v>
      </c>
      <c r="I10564" s="33">
        <v>12</v>
      </c>
      <c r="J10564" s="36">
        <v>1</v>
      </c>
      <c r="K10564" s="37">
        <v>1804024</v>
      </c>
      <c r="L10564" s="38" t="s">
        <v>12</v>
      </c>
      <c r="M10564" s="38" t="s">
        <v>2372</v>
      </c>
    </row>
    <row r="10565" spans="1:13" s="39" customFormat="1" ht="12.75" x14ac:dyDescent="0.2">
      <c r="A10565" s="33" t="s">
        <v>29</v>
      </c>
      <c r="B10565" s="33" t="s">
        <v>603</v>
      </c>
      <c r="C10565" s="34">
        <v>10</v>
      </c>
      <c r="D10565" s="33" t="s">
        <v>35</v>
      </c>
      <c r="E10565" s="33" t="s">
        <v>6493</v>
      </c>
      <c r="F10565" s="35">
        <v>90121500</v>
      </c>
      <c r="G10565" s="33" t="s">
        <v>15070</v>
      </c>
      <c r="H10565" s="33">
        <v>1</v>
      </c>
      <c r="I10565" s="33">
        <v>12</v>
      </c>
      <c r="J10565" s="36">
        <v>1</v>
      </c>
      <c r="K10565" s="37">
        <v>380000000</v>
      </c>
      <c r="L10565" s="38" t="s">
        <v>12</v>
      </c>
      <c r="M10565" s="38" t="s">
        <v>13</v>
      </c>
    </row>
    <row r="10566" spans="1:13" s="39" customFormat="1" ht="12.75" x14ac:dyDescent="0.2">
      <c r="A10566" s="33" t="s">
        <v>29</v>
      </c>
      <c r="B10566" s="33" t="s">
        <v>603</v>
      </c>
      <c r="C10566" s="34">
        <v>10</v>
      </c>
      <c r="D10566" s="33" t="s">
        <v>35</v>
      </c>
      <c r="E10566" s="33" t="s">
        <v>10663</v>
      </c>
      <c r="F10566" s="35">
        <v>90121500</v>
      </c>
      <c r="G10566" s="33" t="s">
        <v>15070</v>
      </c>
      <c r="H10566" s="33">
        <v>1</v>
      </c>
      <c r="I10566" s="33">
        <v>12</v>
      </c>
      <c r="J10566" s="36">
        <v>1</v>
      </c>
      <c r="K10566" s="37">
        <v>400000000</v>
      </c>
      <c r="L10566" s="38" t="s">
        <v>12</v>
      </c>
      <c r="M10566" s="38" t="s">
        <v>13</v>
      </c>
    </row>
    <row r="10567" spans="1:13" s="39" customFormat="1" ht="12.75" x14ac:dyDescent="0.2">
      <c r="A10567" s="33" t="s">
        <v>29</v>
      </c>
      <c r="B10567" s="33" t="s">
        <v>603</v>
      </c>
      <c r="C10567" s="34">
        <v>16</v>
      </c>
      <c r="D10567" s="33" t="s">
        <v>35</v>
      </c>
      <c r="E10567" s="33" t="s">
        <v>10664</v>
      </c>
      <c r="F10567" s="35">
        <v>90121500</v>
      </c>
      <c r="G10567" s="33" t="s">
        <v>15070</v>
      </c>
      <c r="H10567" s="33">
        <v>1</v>
      </c>
      <c r="I10567" s="33">
        <v>11</v>
      </c>
      <c r="J10567" s="36">
        <v>1</v>
      </c>
      <c r="K10567" s="37">
        <v>15600000</v>
      </c>
      <c r="L10567" s="38" t="s">
        <v>12</v>
      </c>
      <c r="M10567" s="38" t="s">
        <v>13</v>
      </c>
    </row>
    <row r="10568" spans="1:13" s="39" customFormat="1" ht="12.75" x14ac:dyDescent="0.2">
      <c r="A10568" s="33" t="s">
        <v>29</v>
      </c>
      <c r="B10568" s="33" t="s">
        <v>603</v>
      </c>
      <c r="C10568" s="34">
        <v>10</v>
      </c>
      <c r="D10568" s="33" t="s">
        <v>35</v>
      </c>
      <c r="E10568" s="33" t="s">
        <v>29</v>
      </c>
      <c r="F10568" s="35">
        <v>90121500</v>
      </c>
      <c r="G10568" s="33" t="s">
        <v>15070</v>
      </c>
      <c r="H10568" s="33">
        <v>1</v>
      </c>
      <c r="I10568" s="33">
        <v>11</v>
      </c>
      <c r="J10568" s="36">
        <v>1</v>
      </c>
      <c r="K10568" s="37">
        <v>30000000</v>
      </c>
      <c r="L10568" s="38" t="s">
        <v>12</v>
      </c>
      <c r="M10568" s="38" t="s">
        <v>13</v>
      </c>
    </row>
    <row r="10569" spans="1:13" s="39" customFormat="1" ht="12.75" x14ac:dyDescent="0.2">
      <c r="A10569" s="33" t="s">
        <v>29</v>
      </c>
      <c r="B10569" s="33" t="s">
        <v>603</v>
      </c>
      <c r="C10569" s="34">
        <v>10</v>
      </c>
      <c r="D10569" s="33" t="s">
        <v>35</v>
      </c>
      <c r="E10569" s="33" t="s">
        <v>10665</v>
      </c>
      <c r="F10569" s="35">
        <v>90121500</v>
      </c>
      <c r="G10569" s="33" t="s">
        <v>15070</v>
      </c>
      <c r="H10569" s="33">
        <v>1</v>
      </c>
      <c r="I10569" s="33">
        <v>12</v>
      </c>
      <c r="J10569" s="36">
        <v>1</v>
      </c>
      <c r="K10569" s="37">
        <v>11000090</v>
      </c>
      <c r="L10569" s="38" t="s">
        <v>12</v>
      </c>
      <c r="M10569" s="38" t="s">
        <v>13</v>
      </c>
    </row>
    <row r="10570" spans="1:13" s="39" customFormat="1" ht="12.75" x14ac:dyDescent="0.2">
      <c r="A10570" s="33" t="s">
        <v>29</v>
      </c>
      <c r="B10570" s="33" t="s">
        <v>603</v>
      </c>
      <c r="C10570" s="34">
        <v>16</v>
      </c>
      <c r="D10570" s="33" t="s">
        <v>35</v>
      </c>
      <c r="E10570" s="33" t="s">
        <v>10666</v>
      </c>
      <c r="F10570" s="35">
        <v>90121500</v>
      </c>
      <c r="G10570" s="33" t="s">
        <v>15070</v>
      </c>
      <c r="H10570" s="33">
        <v>4</v>
      </c>
      <c r="I10570" s="33">
        <v>8</v>
      </c>
      <c r="J10570" s="36">
        <v>1</v>
      </c>
      <c r="K10570" s="37">
        <v>100000000</v>
      </c>
      <c r="L10570" s="38" t="s">
        <v>12</v>
      </c>
      <c r="M10570" s="38" t="s">
        <v>13</v>
      </c>
    </row>
    <row r="10571" spans="1:13" s="39" customFormat="1" ht="12.75" x14ac:dyDescent="0.2">
      <c r="A10571" s="33" t="s">
        <v>29</v>
      </c>
      <c r="B10571" s="33" t="s">
        <v>603</v>
      </c>
      <c r="C10571" s="34">
        <v>10</v>
      </c>
      <c r="D10571" s="33" t="s">
        <v>35</v>
      </c>
      <c r="E10571" s="33" t="s">
        <v>10666</v>
      </c>
      <c r="F10571" s="35">
        <v>90121500</v>
      </c>
      <c r="G10571" s="33" t="s">
        <v>15070</v>
      </c>
      <c r="H10571" s="33">
        <v>1</v>
      </c>
      <c r="I10571" s="33">
        <v>6</v>
      </c>
      <c r="J10571" s="36">
        <v>1</v>
      </c>
      <c r="K10571" s="37">
        <v>437373</v>
      </c>
      <c r="L10571" s="38" t="s">
        <v>12</v>
      </c>
      <c r="M10571" s="38" t="s">
        <v>13</v>
      </c>
    </row>
    <row r="10572" spans="1:13" s="39" customFormat="1" ht="12.75" x14ac:dyDescent="0.2">
      <c r="A10572" s="33" t="s">
        <v>29</v>
      </c>
      <c r="B10572" s="33" t="s">
        <v>603</v>
      </c>
      <c r="C10572" s="34">
        <v>10</v>
      </c>
      <c r="D10572" s="33" t="s">
        <v>35</v>
      </c>
      <c r="E10572" s="33" t="s">
        <v>10666</v>
      </c>
      <c r="F10572" s="35">
        <v>90121500</v>
      </c>
      <c r="G10572" s="33" t="s">
        <v>15070</v>
      </c>
      <c r="H10572" s="33">
        <v>2</v>
      </c>
      <c r="I10572" s="33">
        <v>6</v>
      </c>
      <c r="J10572" s="36">
        <v>1</v>
      </c>
      <c r="K10572" s="37">
        <v>5865292</v>
      </c>
      <c r="L10572" s="38" t="s">
        <v>12</v>
      </c>
      <c r="M10572" s="38" t="s">
        <v>13</v>
      </c>
    </row>
    <row r="10573" spans="1:13" s="39" customFormat="1" ht="12.75" x14ac:dyDescent="0.2">
      <c r="A10573" s="33" t="s">
        <v>29</v>
      </c>
      <c r="B10573" s="33" t="s">
        <v>603</v>
      </c>
      <c r="C10573" s="34">
        <v>10</v>
      </c>
      <c r="D10573" s="33" t="s">
        <v>35</v>
      </c>
      <c r="E10573" s="33" t="s">
        <v>10667</v>
      </c>
      <c r="F10573" s="35">
        <v>90121500</v>
      </c>
      <c r="G10573" s="33" t="s">
        <v>15071</v>
      </c>
      <c r="H10573" s="33">
        <v>1</v>
      </c>
      <c r="I10573" s="33">
        <v>6</v>
      </c>
      <c r="J10573" s="36">
        <v>1</v>
      </c>
      <c r="K10573" s="37">
        <v>157000000</v>
      </c>
      <c r="L10573" s="38" t="s">
        <v>12</v>
      </c>
      <c r="M10573" s="38" t="s">
        <v>13</v>
      </c>
    </row>
    <row r="10574" spans="1:13" s="39" customFormat="1" ht="12.75" x14ac:dyDescent="0.2">
      <c r="A10574" s="33" t="s">
        <v>29</v>
      </c>
      <c r="B10574" s="33" t="s">
        <v>604</v>
      </c>
      <c r="C10574" s="34">
        <v>10</v>
      </c>
      <c r="D10574" s="33" t="s">
        <v>102</v>
      </c>
      <c r="E10574" s="33" t="s">
        <v>10668</v>
      </c>
      <c r="F10574" s="35">
        <v>42121600</v>
      </c>
      <c r="G10574" s="33" t="s">
        <v>15071</v>
      </c>
      <c r="H10574" s="33">
        <v>1</v>
      </c>
      <c r="I10574" s="33">
        <v>3</v>
      </c>
      <c r="J10574" s="36">
        <v>25</v>
      </c>
      <c r="K10574" s="37">
        <v>9050</v>
      </c>
      <c r="L10574" s="38" t="s">
        <v>15</v>
      </c>
      <c r="M10574" s="38" t="s">
        <v>13</v>
      </c>
    </row>
    <row r="10575" spans="1:13" s="39" customFormat="1" ht="12.75" x14ac:dyDescent="0.2">
      <c r="A10575" s="33" t="s">
        <v>29</v>
      </c>
      <c r="B10575" s="33" t="s">
        <v>604</v>
      </c>
      <c r="C10575" s="34">
        <v>10</v>
      </c>
      <c r="D10575" s="33" t="s">
        <v>102</v>
      </c>
      <c r="E10575" s="33" t="s">
        <v>10669</v>
      </c>
      <c r="F10575" s="35">
        <v>42121600</v>
      </c>
      <c r="G10575" s="33" t="s">
        <v>15071</v>
      </c>
      <c r="H10575" s="33">
        <v>1</v>
      </c>
      <c r="I10575" s="33">
        <v>3</v>
      </c>
      <c r="J10575" s="36">
        <v>5</v>
      </c>
      <c r="K10575" s="37">
        <v>18110</v>
      </c>
      <c r="L10575" s="38" t="s">
        <v>15</v>
      </c>
      <c r="M10575" s="38" t="s">
        <v>13</v>
      </c>
    </row>
    <row r="10576" spans="1:13" s="39" customFormat="1" ht="12.75" x14ac:dyDescent="0.2">
      <c r="A10576" s="33" t="s">
        <v>29</v>
      </c>
      <c r="B10576" s="33" t="s">
        <v>604</v>
      </c>
      <c r="C10576" s="34">
        <v>10</v>
      </c>
      <c r="D10576" s="33" t="s">
        <v>102</v>
      </c>
      <c r="E10576" s="33" t="s">
        <v>10670</v>
      </c>
      <c r="F10576" s="35">
        <v>42121600</v>
      </c>
      <c r="G10576" s="33" t="s">
        <v>15071</v>
      </c>
      <c r="H10576" s="33">
        <v>1</v>
      </c>
      <c r="I10576" s="33">
        <v>3</v>
      </c>
      <c r="J10576" s="36">
        <v>10</v>
      </c>
      <c r="K10576" s="37">
        <v>26810</v>
      </c>
      <c r="L10576" s="38" t="s">
        <v>15</v>
      </c>
      <c r="M10576" s="38" t="s">
        <v>13</v>
      </c>
    </row>
    <row r="10577" spans="1:13" s="39" customFormat="1" ht="12.75" x14ac:dyDescent="0.2">
      <c r="A10577" s="33" t="s">
        <v>29</v>
      </c>
      <c r="B10577" s="33" t="s">
        <v>604</v>
      </c>
      <c r="C10577" s="34">
        <v>10</v>
      </c>
      <c r="D10577" s="33" t="s">
        <v>102</v>
      </c>
      <c r="E10577" s="33" t="s">
        <v>10671</v>
      </c>
      <c r="F10577" s="35">
        <v>42121600</v>
      </c>
      <c r="G10577" s="33" t="s">
        <v>15071</v>
      </c>
      <c r="H10577" s="33">
        <v>1</v>
      </c>
      <c r="I10577" s="33">
        <v>3</v>
      </c>
      <c r="J10577" s="36">
        <v>3</v>
      </c>
      <c r="K10577" s="37">
        <v>54336</v>
      </c>
      <c r="L10577" s="38" t="s">
        <v>15</v>
      </c>
      <c r="M10577" s="38" t="s">
        <v>13</v>
      </c>
    </row>
    <row r="10578" spans="1:13" s="39" customFormat="1" ht="12.75" x14ac:dyDescent="0.2">
      <c r="A10578" s="33" t="s">
        <v>29</v>
      </c>
      <c r="B10578" s="33" t="s">
        <v>604</v>
      </c>
      <c r="C10578" s="34">
        <v>10</v>
      </c>
      <c r="D10578" s="33" t="s">
        <v>102</v>
      </c>
      <c r="E10578" s="33" t="s">
        <v>10672</v>
      </c>
      <c r="F10578" s="35">
        <v>42121600</v>
      </c>
      <c r="G10578" s="33" t="s">
        <v>15071</v>
      </c>
      <c r="H10578" s="33">
        <v>1</v>
      </c>
      <c r="I10578" s="33">
        <v>3</v>
      </c>
      <c r="J10578" s="36">
        <v>3</v>
      </c>
      <c r="K10578" s="37">
        <v>58032</v>
      </c>
      <c r="L10578" s="38" t="s">
        <v>15</v>
      </c>
      <c r="M10578" s="38" t="s">
        <v>13</v>
      </c>
    </row>
    <row r="10579" spans="1:13" s="39" customFormat="1" ht="12.75" x14ac:dyDescent="0.2">
      <c r="A10579" s="33" t="s">
        <v>29</v>
      </c>
      <c r="B10579" s="33" t="s">
        <v>604</v>
      </c>
      <c r="C10579" s="34">
        <v>10</v>
      </c>
      <c r="D10579" s="33" t="s">
        <v>102</v>
      </c>
      <c r="E10579" s="33" t="s">
        <v>10673</v>
      </c>
      <c r="F10579" s="35">
        <v>42121600</v>
      </c>
      <c r="G10579" s="33" t="s">
        <v>15071</v>
      </c>
      <c r="H10579" s="33">
        <v>1</v>
      </c>
      <c r="I10579" s="33">
        <v>3</v>
      </c>
      <c r="J10579" s="36">
        <v>3</v>
      </c>
      <c r="K10579" s="37">
        <v>64770</v>
      </c>
      <c r="L10579" s="38" t="s">
        <v>15</v>
      </c>
      <c r="M10579" s="38" t="s">
        <v>13</v>
      </c>
    </row>
    <row r="10580" spans="1:13" s="39" customFormat="1" ht="12.75" x14ac:dyDescent="0.2">
      <c r="A10580" s="33" t="s">
        <v>29</v>
      </c>
      <c r="B10580" s="33" t="s">
        <v>604</v>
      </c>
      <c r="C10580" s="34">
        <v>10</v>
      </c>
      <c r="D10580" s="33" t="s">
        <v>102</v>
      </c>
      <c r="E10580" s="33" t="s">
        <v>10674</v>
      </c>
      <c r="F10580" s="35">
        <v>42121600</v>
      </c>
      <c r="G10580" s="33" t="s">
        <v>15071</v>
      </c>
      <c r="H10580" s="33">
        <v>1</v>
      </c>
      <c r="I10580" s="33">
        <v>3</v>
      </c>
      <c r="J10580" s="36">
        <v>20</v>
      </c>
      <c r="K10580" s="37">
        <v>65200</v>
      </c>
      <c r="L10580" s="38" t="s">
        <v>2369</v>
      </c>
      <c r="M10580" s="38" t="s">
        <v>13</v>
      </c>
    </row>
    <row r="10581" spans="1:13" s="39" customFormat="1" ht="12.75" x14ac:dyDescent="0.2">
      <c r="A10581" s="33" t="s">
        <v>29</v>
      </c>
      <c r="B10581" s="33" t="s">
        <v>604</v>
      </c>
      <c r="C10581" s="34">
        <v>10</v>
      </c>
      <c r="D10581" s="33" t="s">
        <v>102</v>
      </c>
      <c r="E10581" s="33" t="s">
        <v>10675</v>
      </c>
      <c r="F10581" s="35">
        <v>42121600</v>
      </c>
      <c r="G10581" s="33" t="s">
        <v>15071</v>
      </c>
      <c r="H10581" s="33">
        <v>1</v>
      </c>
      <c r="I10581" s="33">
        <v>3</v>
      </c>
      <c r="J10581" s="36">
        <v>5</v>
      </c>
      <c r="K10581" s="37">
        <v>71725</v>
      </c>
      <c r="L10581" s="38" t="s">
        <v>15</v>
      </c>
      <c r="M10581" s="38" t="s">
        <v>13</v>
      </c>
    </row>
    <row r="10582" spans="1:13" s="39" customFormat="1" ht="12.75" x14ac:dyDescent="0.2">
      <c r="A10582" s="33" t="s">
        <v>29</v>
      </c>
      <c r="B10582" s="33" t="s">
        <v>604</v>
      </c>
      <c r="C10582" s="34">
        <v>10</v>
      </c>
      <c r="D10582" s="33" t="s">
        <v>102</v>
      </c>
      <c r="E10582" s="33" t="s">
        <v>10676</v>
      </c>
      <c r="F10582" s="35">
        <v>42121600</v>
      </c>
      <c r="G10582" s="33" t="s">
        <v>15071</v>
      </c>
      <c r="H10582" s="33">
        <v>1</v>
      </c>
      <c r="I10582" s="33">
        <v>3</v>
      </c>
      <c r="J10582" s="36">
        <v>6</v>
      </c>
      <c r="K10582" s="37">
        <v>72594</v>
      </c>
      <c r="L10582" s="38" t="s">
        <v>15</v>
      </c>
      <c r="M10582" s="38" t="s">
        <v>13</v>
      </c>
    </row>
    <row r="10583" spans="1:13" s="39" customFormat="1" ht="12.75" x14ac:dyDescent="0.2">
      <c r="A10583" s="33" t="s">
        <v>29</v>
      </c>
      <c r="B10583" s="33" t="s">
        <v>604</v>
      </c>
      <c r="C10583" s="34">
        <v>10</v>
      </c>
      <c r="D10583" s="33" t="s">
        <v>102</v>
      </c>
      <c r="E10583" s="33" t="s">
        <v>10677</v>
      </c>
      <c r="F10583" s="35">
        <v>42121600</v>
      </c>
      <c r="G10583" s="33" t="s">
        <v>15071</v>
      </c>
      <c r="H10583" s="33">
        <v>1</v>
      </c>
      <c r="I10583" s="33">
        <v>3</v>
      </c>
      <c r="J10583" s="36">
        <v>5</v>
      </c>
      <c r="K10583" s="37">
        <v>79695</v>
      </c>
      <c r="L10583" s="38" t="s">
        <v>15</v>
      </c>
      <c r="M10583" s="38" t="s">
        <v>13</v>
      </c>
    </row>
    <row r="10584" spans="1:13" s="39" customFormat="1" ht="12.75" x14ac:dyDescent="0.2">
      <c r="A10584" s="33" t="s">
        <v>29</v>
      </c>
      <c r="B10584" s="33" t="s">
        <v>604</v>
      </c>
      <c r="C10584" s="34">
        <v>10</v>
      </c>
      <c r="D10584" s="33" t="s">
        <v>102</v>
      </c>
      <c r="E10584" s="33" t="s">
        <v>10678</v>
      </c>
      <c r="F10584" s="35">
        <v>42121600</v>
      </c>
      <c r="G10584" s="33" t="s">
        <v>15071</v>
      </c>
      <c r="H10584" s="33">
        <v>1</v>
      </c>
      <c r="I10584" s="33">
        <v>3</v>
      </c>
      <c r="J10584" s="36">
        <v>5</v>
      </c>
      <c r="K10584" s="37">
        <v>94185</v>
      </c>
      <c r="L10584" s="38" t="s">
        <v>15</v>
      </c>
      <c r="M10584" s="38" t="s">
        <v>13</v>
      </c>
    </row>
    <row r="10585" spans="1:13" s="39" customFormat="1" ht="12.75" x14ac:dyDescent="0.2">
      <c r="A10585" s="33" t="s">
        <v>29</v>
      </c>
      <c r="B10585" s="33" t="s">
        <v>604</v>
      </c>
      <c r="C10585" s="34">
        <v>10</v>
      </c>
      <c r="D10585" s="33" t="s">
        <v>102</v>
      </c>
      <c r="E10585" s="33" t="s">
        <v>10679</v>
      </c>
      <c r="F10585" s="35">
        <v>42121600</v>
      </c>
      <c r="G10585" s="33" t="s">
        <v>15071</v>
      </c>
      <c r="H10585" s="33">
        <v>1</v>
      </c>
      <c r="I10585" s="33">
        <v>3</v>
      </c>
      <c r="J10585" s="36">
        <v>6</v>
      </c>
      <c r="K10585" s="37">
        <v>95634</v>
      </c>
      <c r="L10585" s="38" t="s">
        <v>15</v>
      </c>
      <c r="M10585" s="38" t="s">
        <v>13</v>
      </c>
    </row>
    <row r="10586" spans="1:13" s="39" customFormat="1" ht="12.75" x14ac:dyDescent="0.2">
      <c r="A10586" s="33" t="s">
        <v>29</v>
      </c>
      <c r="B10586" s="33" t="s">
        <v>604</v>
      </c>
      <c r="C10586" s="34">
        <v>10</v>
      </c>
      <c r="D10586" s="33" t="s">
        <v>102</v>
      </c>
      <c r="E10586" s="33" t="s">
        <v>10680</v>
      </c>
      <c r="F10586" s="35">
        <v>42121600</v>
      </c>
      <c r="G10586" s="33" t="s">
        <v>15071</v>
      </c>
      <c r="H10586" s="33">
        <v>1</v>
      </c>
      <c r="I10586" s="33">
        <v>3</v>
      </c>
      <c r="J10586" s="36">
        <v>6</v>
      </c>
      <c r="K10586" s="37">
        <v>96936</v>
      </c>
      <c r="L10586" s="38" t="s">
        <v>15</v>
      </c>
      <c r="M10586" s="38" t="s">
        <v>13</v>
      </c>
    </row>
    <row r="10587" spans="1:13" s="39" customFormat="1" ht="12.75" x14ac:dyDescent="0.2">
      <c r="A10587" s="33" t="s">
        <v>29</v>
      </c>
      <c r="B10587" s="33" t="s">
        <v>604</v>
      </c>
      <c r="C10587" s="34">
        <v>10</v>
      </c>
      <c r="D10587" s="33" t="s">
        <v>102</v>
      </c>
      <c r="E10587" s="33" t="s">
        <v>10681</v>
      </c>
      <c r="F10587" s="35">
        <v>42121600</v>
      </c>
      <c r="G10587" s="33" t="s">
        <v>15071</v>
      </c>
      <c r="H10587" s="33">
        <v>1</v>
      </c>
      <c r="I10587" s="33">
        <v>3</v>
      </c>
      <c r="J10587" s="36">
        <v>6</v>
      </c>
      <c r="K10587" s="37">
        <v>101718</v>
      </c>
      <c r="L10587" s="38" t="s">
        <v>15</v>
      </c>
      <c r="M10587" s="38" t="s">
        <v>13</v>
      </c>
    </row>
    <row r="10588" spans="1:13" s="39" customFormat="1" ht="12.75" x14ac:dyDescent="0.2">
      <c r="A10588" s="33" t="s">
        <v>29</v>
      </c>
      <c r="B10588" s="33" t="s">
        <v>604</v>
      </c>
      <c r="C10588" s="34">
        <v>10</v>
      </c>
      <c r="D10588" s="33" t="s">
        <v>102</v>
      </c>
      <c r="E10588" s="33" t="s">
        <v>10682</v>
      </c>
      <c r="F10588" s="35">
        <v>42121600</v>
      </c>
      <c r="G10588" s="33" t="s">
        <v>15071</v>
      </c>
      <c r="H10588" s="33">
        <v>1</v>
      </c>
      <c r="I10588" s="33">
        <v>3</v>
      </c>
      <c r="J10588" s="36">
        <v>5</v>
      </c>
      <c r="K10588" s="37">
        <v>104690</v>
      </c>
      <c r="L10588" s="38" t="s">
        <v>15</v>
      </c>
      <c r="M10588" s="38" t="s">
        <v>13</v>
      </c>
    </row>
    <row r="10589" spans="1:13" s="39" customFormat="1" ht="12.75" x14ac:dyDescent="0.2">
      <c r="A10589" s="33" t="s">
        <v>29</v>
      </c>
      <c r="B10589" s="33" t="s">
        <v>604</v>
      </c>
      <c r="C10589" s="34">
        <v>10</v>
      </c>
      <c r="D10589" s="33" t="s">
        <v>102</v>
      </c>
      <c r="E10589" s="33" t="s">
        <v>10683</v>
      </c>
      <c r="F10589" s="35">
        <v>42121600</v>
      </c>
      <c r="G10589" s="33" t="s">
        <v>15071</v>
      </c>
      <c r="H10589" s="33">
        <v>1</v>
      </c>
      <c r="I10589" s="33">
        <v>3</v>
      </c>
      <c r="J10589" s="36">
        <v>8</v>
      </c>
      <c r="K10589" s="37">
        <v>110128</v>
      </c>
      <c r="L10589" s="38" t="s">
        <v>15</v>
      </c>
      <c r="M10589" s="38" t="s">
        <v>13</v>
      </c>
    </row>
    <row r="10590" spans="1:13" s="39" customFormat="1" ht="12.75" x14ac:dyDescent="0.2">
      <c r="A10590" s="33" t="s">
        <v>29</v>
      </c>
      <c r="B10590" s="33" t="s">
        <v>604</v>
      </c>
      <c r="C10590" s="34">
        <v>10</v>
      </c>
      <c r="D10590" s="33" t="s">
        <v>102</v>
      </c>
      <c r="E10590" s="33" t="s">
        <v>10684</v>
      </c>
      <c r="F10590" s="35">
        <v>42121600</v>
      </c>
      <c r="G10590" s="33" t="s">
        <v>15071</v>
      </c>
      <c r="H10590" s="33">
        <v>1</v>
      </c>
      <c r="I10590" s="33">
        <v>3</v>
      </c>
      <c r="J10590" s="36">
        <v>6</v>
      </c>
      <c r="K10590" s="37">
        <v>117372</v>
      </c>
      <c r="L10590" s="38" t="s">
        <v>15</v>
      </c>
      <c r="M10590" s="38" t="s">
        <v>13</v>
      </c>
    </row>
    <row r="10591" spans="1:13" s="39" customFormat="1" ht="12.75" x14ac:dyDescent="0.2">
      <c r="A10591" s="33" t="s">
        <v>29</v>
      </c>
      <c r="B10591" s="33" t="s">
        <v>604</v>
      </c>
      <c r="C10591" s="34">
        <v>10</v>
      </c>
      <c r="D10591" s="33" t="s">
        <v>102</v>
      </c>
      <c r="E10591" s="33" t="s">
        <v>10685</v>
      </c>
      <c r="F10591" s="35">
        <v>42121600</v>
      </c>
      <c r="G10591" s="33" t="s">
        <v>15071</v>
      </c>
      <c r="H10591" s="33">
        <v>1</v>
      </c>
      <c r="I10591" s="33">
        <v>3</v>
      </c>
      <c r="J10591" s="36">
        <v>5</v>
      </c>
      <c r="K10591" s="37">
        <v>118455</v>
      </c>
      <c r="L10591" s="38" t="s">
        <v>15</v>
      </c>
      <c r="M10591" s="38" t="s">
        <v>13</v>
      </c>
    </row>
    <row r="10592" spans="1:13" s="39" customFormat="1" ht="12.75" x14ac:dyDescent="0.2">
      <c r="A10592" s="33" t="s">
        <v>29</v>
      </c>
      <c r="B10592" s="33" t="s">
        <v>604</v>
      </c>
      <c r="C10592" s="34">
        <v>10</v>
      </c>
      <c r="D10592" s="33" t="s">
        <v>102</v>
      </c>
      <c r="E10592" s="33" t="s">
        <v>10686</v>
      </c>
      <c r="F10592" s="35">
        <v>42121600</v>
      </c>
      <c r="G10592" s="33" t="s">
        <v>15071</v>
      </c>
      <c r="H10592" s="33">
        <v>1</v>
      </c>
      <c r="I10592" s="33">
        <v>3</v>
      </c>
      <c r="J10592" s="36">
        <v>5</v>
      </c>
      <c r="K10592" s="37">
        <v>119540</v>
      </c>
      <c r="L10592" s="38" t="s">
        <v>15</v>
      </c>
      <c r="M10592" s="38" t="s">
        <v>13</v>
      </c>
    </row>
    <row r="10593" spans="1:13" s="39" customFormat="1" ht="12.75" x14ac:dyDescent="0.2">
      <c r="A10593" s="33" t="s">
        <v>29</v>
      </c>
      <c r="B10593" s="33" t="s">
        <v>604</v>
      </c>
      <c r="C10593" s="34">
        <v>10</v>
      </c>
      <c r="D10593" s="33" t="s">
        <v>102</v>
      </c>
      <c r="E10593" s="33" t="s">
        <v>10687</v>
      </c>
      <c r="F10593" s="35">
        <v>42121600</v>
      </c>
      <c r="G10593" s="33" t="s">
        <v>15071</v>
      </c>
      <c r="H10593" s="33">
        <v>1</v>
      </c>
      <c r="I10593" s="33">
        <v>3</v>
      </c>
      <c r="J10593" s="36">
        <v>30</v>
      </c>
      <c r="K10593" s="37">
        <v>130410</v>
      </c>
      <c r="L10593" s="38" t="s">
        <v>15</v>
      </c>
      <c r="M10593" s="38" t="s">
        <v>13</v>
      </c>
    </row>
    <row r="10594" spans="1:13" s="39" customFormat="1" ht="12.75" x14ac:dyDescent="0.2">
      <c r="A10594" s="33" t="s">
        <v>29</v>
      </c>
      <c r="B10594" s="33" t="s">
        <v>604</v>
      </c>
      <c r="C10594" s="34">
        <v>10</v>
      </c>
      <c r="D10594" s="33" t="s">
        <v>102</v>
      </c>
      <c r="E10594" s="33" t="s">
        <v>10688</v>
      </c>
      <c r="F10594" s="35">
        <v>42121600</v>
      </c>
      <c r="G10594" s="33" t="s">
        <v>15071</v>
      </c>
      <c r="H10594" s="33">
        <v>1</v>
      </c>
      <c r="I10594" s="33">
        <v>3</v>
      </c>
      <c r="J10594" s="36">
        <v>8</v>
      </c>
      <c r="K10594" s="37">
        <v>135624</v>
      </c>
      <c r="L10594" s="38" t="s">
        <v>15</v>
      </c>
      <c r="M10594" s="38" t="s">
        <v>13</v>
      </c>
    </row>
    <row r="10595" spans="1:13" s="39" customFormat="1" ht="12.75" x14ac:dyDescent="0.2">
      <c r="A10595" s="33" t="s">
        <v>29</v>
      </c>
      <c r="B10595" s="33" t="s">
        <v>604</v>
      </c>
      <c r="C10595" s="34">
        <v>10</v>
      </c>
      <c r="D10595" s="33" t="s">
        <v>102</v>
      </c>
      <c r="E10595" s="33" t="s">
        <v>10689</v>
      </c>
      <c r="F10595" s="35">
        <v>42121600</v>
      </c>
      <c r="G10595" s="33" t="s">
        <v>15071</v>
      </c>
      <c r="H10595" s="33">
        <v>1</v>
      </c>
      <c r="I10595" s="33">
        <v>3</v>
      </c>
      <c r="J10595" s="36">
        <v>15</v>
      </c>
      <c r="K10595" s="37">
        <v>146715</v>
      </c>
      <c r="L10595" s="38" t="s">
        <v>15</v>
      </c>
      <c r="M10595" s="38" t="s">
        <v>13</v>
      </c>
    </row>
    <row r="10596" spans="1:13" s="39" customFormat="1" ht="12.75" x14ac:dyDescent="0.2">
      <c r="A10596" s="33" t="s">
        <v>29</v>
      </c>
      <c r="B10596" s="33" t="s">
        <v>604</v>
      </c>
      <c r="C10596" s="34">
        <v>10</v>
      </c>
      <c r="D10596" s="33" t="s">
        <v>102</v>
      </c>
      <c r="E10596" s="33" t="s">
        <v>10690</v>
      </c>
      <c r="F10596" s="35">
        <v>42121600</v>
      </c>
      <c r="G10596" s="33" t="s">
        <v>15071</v>
      </c>
      <c r="H10596" s="33">
        <v>1</v>
      </c>
      <c r="I10596" s="33">
        <v>3</v>
      </c>
      <c r="J10596" s="36">
        <v>6</v>
      </c>
      <c r="K10596" s="37">
        <v>169098</v>
      </c>
      <c r="L10596" s="38" t="s">
        <v>15</v>
      </c>
      <c r="M10596" s="38" t="s">
        <v>13</v>
      </c>
    </row>
    <row r="10597" spans="1:13" s="39" customFormat="1" ht="12.75" x14ac:dyDescent="0.2">
      <c r="A10597" s="33" t="s">
        <v>29</v>
      </c>
      <c r="B10597" s="33" t="s">
        <v>604</v>
      </c>
      <c r="C10597" s="34">
        <v>10</v>
      </c>
      <c r="D10597" s="33" t="s">
        <v>102</v>
      </c>
      <c r="E10597" s="33" t="s">
        <v>10691</v>
      </c>
      <c r="F10597" s="35">
        <v>42121600</v>
      </c>
      <c r="G10597" s="33" t="s">
        <v>15071</v>
      </c>
      <c r="H10597" s="33">
        <v>1</v>
      </c>
      <c r="I10597" s="33">
        <v>3</v>
      </c>
      <c r="J10597" s="36">
        <v>6</v>
      </c>
      <c r="K10597" s="37">
        <v>173010</v>
      </c>
      <c r="L10597" s="38" t="s">
        <v>15</v>
      </c>
      <c r="M10597" s="38" t="s">
        <v>13</v>
      </c>
    </row>
    <row r="10598" spans="1:13" s="39" customFormat="1" ht="12.75" x14ac:dyDescent="0.2">
      <c r="A10598" s="33" t="s">
        <v>29</v>
      </c>
      <c r="B10598" s="33" t="s">
        <v>604</v>
      </c>
      <c r="C10598" s="34">
        <v>10</v>
      </c>
      <c r="D10598" s="33" t="s">
        <v>102</v>
      </c>
      <c r="E10598" s="33" t="s">
        <v>10692</v>
      </c>
      <c r="F10598" s="35">
        <v>42121600</v>
      </c>
      <c r="G10598" s="33" t="s">
        <v>15071</v>
      </c>
      <c r="H10598" s="33">
        <v>1</v>
      </c>
      <c r="I10598" s="33">
        <v>3</v>
      </c>
      <c r="J10598" s="36">
        <v>6</v>
      </c>
      <c r="K10598" s="37">
        <v>176052</v>
      </c>
      <c r="L10598" s="38" t="s">
        <v>15</v>
      </c>
      <c r="M10598" s="38" t="s">
        <v>13</v>
      </c>
    </row>
    <row r="10599" spans="1:13" s="39" customFormat="1" ht="12.75" x14ac:dyDescent="0.2">
      <c r="A10599" s="33" t="s">
        <v>29</v>
      </c>
      <c r="B10599" s="33" t="s">
        <v>604</v>
      </c>
      <c r="C10599" s="34">
        <v>10</v>
      </c>
      <c r="D10599" s="33" t="s">
        <v>102</v>
      </c>
      <c r="E10599" s="33" t="s">
        <v>10693</v>
      </c>
      <c r="F10599" s="35">
        <v>42121600</v>
      </c>
      <c r="G10599" s="33" t="s">
        <v>15071</v>
      </c>
      <c r="H10599" s="33">
        <v>1</v>
      </c>
      <c r="I10599" s="33">
        <v>3</v>
      </c>
      <c r="J10599" s="36">
        <v>8</v>
      </c>
      <c r="K10599" s="37">
        <v>179680</v>
      </c>
      <c r="L10599" s="38" t="s">
        <v>15</v>
      </c>
      <c r="M10599" s="38" t="s">
        <v>13</v>
      </c>
    </row>
    <row r="10600" spans="1:13" s="39" customFormat="1" ht="12.75" x14ac:dyDescent="0.2">
      <c r="A10600" s="33" t="s">
        <v>29</v>
      </c>
      <c r="B10600" s="33" t="s">
        <v>604</v>
      </c>
      <c r="C10600" s="34">
        <v>10</v>
      </c>
      <c r="D10600" s="33" t="s">
        <v>102</v>
      </c>
      <c r="E10600" s="33" t="s">
        <v>10694</v>
      </c>
      <c r="F10600" s="35">
        <v>42121600</v>
      </c>
      <c r="G10600" s="33" t="s">
        <v>15071</v>
      </c>
      <c r="H10600" s="33">
        <v>1</v>
      </c>
      <c r="I10600" s="33">
        <v>3</v>
      </c>
      <c r="J10600" s="36">
        <v>15</v>
      </c>
      <c r="K10600" s="37">
        <v>181485</v>
      </c>
      <c r="L10600" s="38" t="s">
        <v>15</v>
      </c>
      <c r="M10600" s="38" t="s">
        <v>13</v>
      </c>
    </row>
    <row r="10601" spans="1:13" s="39" customFormat="1" ht="12.75" x14ac:dyDescent="0.2">
      <c r="A10601" s="33" t="s">
        <v>29</v>
      </c>
      <c r="B10601" s="33" t="s">
        <v>604</v>
      </c>
      <c r="C10601" s="34">
        <v>10</v>
      </c>
      <c r="D10601" s="33" t="s">
        <v>102</v>
      </c>
      <c r="E10601" s="33" t="s">
        <v>10695</v>
      </c>
      <c r="F10601" s="35">
        <v>42121600</v>
      </c>
      <c r="G10601" s="33" t="s">
        <v>15071</v>
      </c>
      <c r="H10601" s="33">
        <v>1</v>
      </c>
      <c r="I10601" s="33">
        <v>3</v>
      </c>
      <c r="J10601" s="36">
        <v>5</v>
      </c>
      <c r="K10601" s="37">
        <v>206480</v>
      </c>
      <c r="L10601" s="38" t="s">
        <v>15</v>
      </c>
      <c r="M10601" s="38" t="s">
        <v>13</v>
      </c>
    </row>
    <row r="10602" spans="1:13" s="39" customFormat="1" ht="12.75" x14ac:dyDescent="0.2">
      <c r="A10602" s="33" t="s">
        <v>29</v>
      </c>
      <c r="B10602" s="33" t="s">
        <v>604</v>
      </c>
      <c r="C10602" s="34">
        <v>10</v>
      </c>
      <c r="D10602" s="33" t="s">
        <v>102</v>
      </c>
      <c r="E10602" s="33" t="s">
        <v>10696</v>
      </c>
      <c r="F10602" s="35">
        <v>42121600</v>
      </c>
      <c r="G10602" s="33" t="s">
        <v>15071</v>
      </c>
      <c r="H10602" s="33">
        <v>1</v>
      </c>
      <c r="I10602" s="33">
        <v>3</v>
      </c>
      <c r="J10602" s="36">
        <v>8</v>
      </c>
      <c r="K10602" s="37">
        <v>213296</v>
      </c>
      <c r="L10602" s="38" t="s">
        <v>15</v>
      </c>
      <c r="M10602" s="38" t="s">
        <v>13</v>
      </c>
    </row>
    <row r="10603" spans="1:13" s="39" customFormat="1" ht="12.75" x14ac:dyDescent="0.2">
      <c r="A10603" s="33" t="s">
        <v>29</v>
      </c>
      <c r="B10603" s="33" t="s">
        <v>604</v>
      </c>
      <c r="C10603" s="34">
        <v>10</v>
      </c>
      <c r="D10603" s="33" t="s">
        <v>102</v>
      </c>
      <c r="E10603" s="33" t="s">
        <v>10697</v>
      </c>
      <c r="F10603" s="35">
        <v>42121600</v>
      </c>
      <c r="G10603" s="33" t="s">
        <v>15071</v>
      </c>
      <c r="H10603" s="33">
        <v>1</v>
      </c>
      <c r="I10603" s="33">
        <v>3</v>
      </c>
      <c r="J10603" s="36">
        <v>20</v>
      </c>
      <c r="K10603" s="37">
        <v>308640</v>
      </c>
      <c r="L10603" s="38" t="s">
        <v>15</v>
      </c>
      <c r="M10603" s="38" t="s">
        <v>13</v>
      </c>
    </row>
    <row r="10604" spans="1:13" s="39" customFormat="1" ht="12.75" x14ac:dyDescent="0.2">
      <c r="A10604" s="33" t="s">
        <v>29</v>
      </c>
      <c r="B10604" s="33" t="s">
        <v>604</v>
      </c>
      <c r="C10604" s="34">
        <v>10</v>
      </c>
      <c r="D10604" s="33" t="s">
        <v>102</v>
      </c>
      <c r="E10604" s="33" t="s">
        <v>10698</v>
      </c>
      <c r="F10604" s="35">
        <v>42121600</v>
      </c>
      <c r="G10604" s="33" t="s">
        <v>15071</v>
      </c>
      <c r="H10604" s="33">
        <v>1</v>
      </c>
      <c r="I10604" s="33">
        <v>3</v>
      </c>
      <c r="J10604" s="36">
        <v>20</v>
      </c>
      <c r="K10604" s="37">
        <v>369500</v>
      </c>
      <c r="L10604" s="38" t="s">
        <v>15</v>
      </c>
      <c r="M10604" s="38" t="s">
        <v>13</v>
      </c>
    </row>
    <row r="10605" spans="1:13" s="39" customFormat="1" ht="12.75" x14ac:dyDescent="0.2">
      <c r="A10605" s="33" t="s">
        <v>29</v>
      </c>
      <c r="B10605" s="33" t="s">
        <v>604</v>
      </c>
      <c r="C10605" s="34">
        <v>10</v>
      </c>
      <c r="D10605" s="33" t="s">
        <v>102</v>
      </c>
      <c r="E10605" s="33" t="s">
        <v>10699</v>
      </c>
      <c r="F10605" s="35">
        <v>42121600</v>
      </c>
      <c r="G10605" s="33" t="s">
        <v>15071</v>
      </c>
      <c r="H10605" s="33">
        <v>1</v>
      </c>
      <c r="I10605" s="33">
        <v>3</v>
      </c>
      <c r="J10605" s="36">
        <v>8</v>
      </c>
      <c r="K10605" s="37">
        <v>376736</v>
      </c>
      <c r="L10605" s="38" t="s">
        <v>15</v>
      </c>
      <c r="M10605" s="38" t="s">
        <v>13</v>
      </c>
    </row>
    <row r="10606" spans="1:13" s="39" customFormat="1" ht="12.75" x14ac:dyDescent="0.2">
      <c r="A10606" s="33" t="s">
        <v>29</v>
      </c>
      <c r="B10606" s="33" t="s">
        <v>604</v>
      </c>
      <c r="C10606" s="34">
        <v>10</v>
      </c>
      <c r="D10606" s="33" t="s">
        <v>102</v>
      </c>
      <c r="E10606" s="33" t="s">
        <v>10700</v>
      </c>
      <c r="F10606" s="35">
        <v>42121600</v>
      </c>
      <c r="G10606" s="33" t="s">
        <v>15071</v>
      </c>
      <c r="H10606" s="33">
        <v>1</v>
      </c>
      <c r="I10606" s="33">
        <v>3</v>
      </c>
      <c r="J10606" s="36">
        <v>5</v>
      </c>
      <c r="K10606" s="37">
        <v>380360</v>
      </c>
      <c r="L10606" s="38" t="s">
        <v>15</v>
      </c>
      <c r="M10606" s="38" t="s">
        <v>13</v>
      </c>
    </row>
    <row r="10607" spans="1:13" s="39" customFormat="1" ht="12.75" x14ac:dyDescent="0.2">
      <c r="A10607" s="33" t="s">
        <v>29</v>
      </c>
      <c r="B10607" s="33" t="s">
        <v>604</v>
      </c>
      <c r="C10607" s="34">
        <v>10</v>
      </c>
      <c r="D10607" s="33" t="s">
        <v>102</v>
      </c>
      <c r="E10607" s="33" t="s">
        <v>10701</v>
      </c>
      <c r="F10607" s="35">
        <v>42121600</v>
      </c>
      <c r="G10607" s="33" t="s">
        <v>15071</v>
      </c>
      <c r="H10607" s="33">
        <v>1</v>
      </c>
      <c r="I10607" s="33">
        <v>3</v>
      </c>
      <c r="J10607" s="36">
        <v>5</v>
      </c>
      <c r="K10607" s="37">
        <v>398475</v>
      </c>
      <c r="L10607" s="38" t="s">
        <v>15</v>
      </c>
      <c r="M10607" s="38" t="s">
        <v>13</v>
      </c>
    </row>
    <row r="10608" spans="1:13" s="39" customFormat="1" ht="12.75" x14ac:dyDescent="0.2">
      <c r="A10608" s="33" t="s">
        <v>29</v>
      </c>
      <c r="B10608" s="33" t="s">
        <v>604</v>
      </c>
      <c r="C10608" s="34">
        <v>10</v>
      </c>
      <c r="D10608" s="33" t="s">
        <v>102</v>
      </c>
      <c r="E10608" s="33" t="s">
        <v>10702</v>
      </c>
      <c r="F10608" s="35">
        <v>42121600</v>
      </c>
      <c r="G10608" s="33" t="s">
        <v>15071</v>
      </c>
      <c r="H10608" s="33">
        <v>1</v>
      </c>
      <c r="I10608" s="33">
        <v>3</v>
      </c>
      <c r="J10608" s="36">
        <v>22</v>
      </c>
      <c r="K10608" s="37">
        <v>408034</v>
      </c>
      <c r="L10608" s="38" t="s">
        <v>15</v>
      </c>
      <c r="M10608" s="38" t="s">
        <v>13</v>
      </c>
    </row>
    <row r="10609" spans="1:13" s="39" customFormat="1" ht="12.75" x14ac:dyDescent="0.2">
      <c r="A10609" s="33" t="s">
        <v>29</v>
      </c>
      <c r="B10609" s="33" t="s">
        <v>604</v>
      </c>
      <c r="C10609" s="34">
        <v>10</v>
      </c>
      <c r="D10609" s="33" t="s">
        <v>102</v>
      </c>
      <c r="E10609" s="33" t="s">
        <v>10703</v>
      </c>
      <c r="F10609" s="35">
        <v>42121600</v>
      </c>
      <c r="G10609" s="33" t="s">
        <v>15071</v>
      </c>
      <c r="H10609" s="33">
        <v>1</v>
      </c>
      <c r="I10609" s="33">
        <v>3</v>
      </c>
      <c r="J10609" s="36">
        <v>4</v>
      </c>
      <c r="K10609" s="37">
        <v>434700</v>
      </c>
      <c r="L10609" s="38" t="s">
        <v>15</v>
      </c>
      <c r="M10609" s="38" t="s">
        <v>13</v>
      </c>
    </row>
    <row r="10610" spans="1:13" s="39" customFormat="1" ht="12.75" x14ac:dyDescent="0.2">
      <c r="A10610" s="33" t="s">
        <v>29</v>
      </c>
      <c r="B10610" s="33" t="s">
        <v>604</v>
      </c>
      <c r="C10610" s="34">
        <v>10</v>
      </c>
      <c r="D10610" s="33" t="s">
        <v>102</v>
      </c>
      <c r="E10610" s="33" t="s">
        <v>7755</v>
      </c>
      <c r="F10610" s="35">
        <v>42121600</v>
      </c>
      <c r="G10610" s="33" t="s">
        <v>15071</v>
      </c>
      <c r="H10610" s="33">
        <v>1</v>
      </c>
      <c r="I10610" s="33">
        <v>3</v>
      </c>
      <c r="J10610" s="36">
        <v>5</v>
      </c>
      <c r="K10610" s="37">
        <v>434700</v>
      </c>
      <c r="L10610" s="38" t="s">
        <v>15</v>
      </c>
      <c r="M10610" s="38" t="s">
        <v>13</v>
      </c>
    </row>
    <row r="10611" spans="1:13" s="39" customFormat="1" ht="12.75" x14ac:dyDescent="0.2">
      <c r="A10611" s="33" t="s">
        <v>29</v>
      </c>
      <c r="B10611" s="33" t="s">
        <v>604</v>
      </c>
      <c r="C10611" s="34">
        <v>10</v>
      </c>
      <c r="D10611" s="33" t="s">
        <v>102</v>
      </c>
      <c r="E10611" s="33" t="s">
        <v>14435</v>
      </c>
      <c r="F10611" s="35">
        <v>42121600</v>
      </c>
      <c r="G10611" s="33" t="s">
        <v>15071</v>
      </c>
      <c r="H10611" s="33">
        <v>1</v>
      </c>
      <c r="I10611" s="33">
        <v>3</v>
      </c>
      <c r="J10611" s="36">
        <v>5</v>
      </c>
      <c r="K10611" s="37">
        <v>445570</v>
      </c>
      <c r="L10611" s="38" t="s">
        <v>15</v>
      </c>
      <c r="M10611" s="38" t="s">
        <v>13</v>
      </c>
    </row>
    <row r="10612" spans="1:13" s="39" customFormat="1" ht="12.75" x14ac:dyDescent="0.2">
      <c r="A10612" s="33" t="s">
        <v>29</v>
      </c>
      <c r="B10612" s="33" t="s">
        <v>604</v>
      </c>
      <c r="C10612" s="34">
        <v>10</v>
      </c>
      <c r="D10612" s="33" t="s">
        <v>102</v>
      </c>
      <c r="E10612" s="33" t="s">
        <v>10704</v>
      </c>
      <c r="F10612" s="35">
        <v>42121600</v>
      </c>
      <c r="G10612" s="33" t="s">
        <v>15071</v>
      </c>
      <c r="H10612" s="33">
        <v>1</v>
      </c>
      <c r="I10612" s="33">
        <v>3</v>
      </c>
      <c r="J10612" s="36">
        <v>4</v>
      </c>
      <c r="K10612" s="37">
        <v>449192</v>
      </c>
      <c r="L10612" s="38" t="s">
        <v>15</v>
      </c>
      <c r="M10612" s="38" t="s">
        <v>13</v>
      </c>
    </row>
    <row r="10613" spans="1:13" s="39" customFormat="1" ht="12.75" x14ac:dyDescent="0.2">
      <c r="A10613" s="33" t="s">
        <v>29</v>
      </c>
      <c r="B10613" s="33" t="s">
        <v>604</v>
      </c>
      <c r="C10613" s="34">
        <v>10</v>
      </c>
      <c r="D10613" s="33" t="s">
        <v>102</v>
      </c>
      <c r="E10613" s="33" t="s">
        <v>10705</v>
      </c>
      <c r="F10613" s="35">
        <v>42121600</v>
      </c>
      <c r="G10613" s="33" t="s">
        <v>15071</v>
      </c>
      <c r="H10613" s="33">
        <v>1</v>
      </c>
      <c r="I10613" s="33">
        <v>3</v>
      </c>
      <c r="J10613" s="36">
        <v>10</v>
      </c>
      <c r="K10613" s="37">
        <v>449190</v>
      </c>
      <c r="L10613" s="38" t="s">
        <v>15</v>
      </c>
      <c r="M10613" s="38" t="s">
        <v>13</v>
      </c>
    </row>
    <row r="10614" spans="1:13" s="39" customFormat="1" ht="12.75" x14ac:dyDescent="0.2">
      <c r="A10614" s="33" t="s">
        <v>29</v>
      </c>
      <c r="B10614" s="33" t="s">
        <v>604</v>
      </c>
      <c r="C10614" s="34">
        <v>10</v>
      </c>
      <c r="D10614" s="33" t="s">
        <v>102</v>
      </c>
      <c r="E10614" s="33" t="s">
        <v>10706</v>
      </c>
      <c r="F10614" s="35">
        <v>42121600</v>
      </c>
      <c r="G10614" s="33" t="s">
        <v>15071</v>
      </c>
      <c r="H10614" s="33">
        <v>1</v>
      </c>
      <c r="I10614" s="33">
        <v>3</v>
      </c>
      <c r="J10614" s="36">
        <v>20</v>
      </c>
      <c r="K10614" s="37">
        <v>463680</v>
      </c>
      <c r="L10614" s="38" t="s">
        <v>15</v>
      </c>
      <c r="M10614" s="38" t="s">
        <v>13</v>
      </c>
    </row>
    <row r="10615" spans="1:13" s="39" customFormat="1" ht="12.75" x14ac:dyDescent="0.2">
      <c r="A10615" s="33" t="s">
        <v>29</v>
      </c>
      <c r="B10615" s="33" t="s">
        <v>604</v>
      </c>
      <c r="C10615" s="34">
        <v>10</v>
      </c>
      <c r="D10615" s="33" t="s">
        <v>102</v>
      </c>
      <c r="E10615" s="33" t="s">
        <v>10707</v>
      </c>
      <c r="F10615" s="35">
        <v>42121600</v>
      </c>
      <c r="G10615" s="33" t="s">
        <v>15071</v>
      </c>
      <c r="H10615" s="33">
        <v>1</v>
      </c>
      <c r="I10615" s="33">
        <v>3</v>
      </c>
      <c r="J10615" s="36">
        <v>10</v>
      </c>
      <c r="K10615" s="37">
        <v>467300</v>
      </c>
      <c r="L10615" s="38" t="s">
        <v>15</v>
      </c>
      <c r="M10615" s="38" t="s">
        <v>13</v>
      </c>
    </row>
    <row r="10616" spans="1:13" s="39" customFormat="1" ht="12.75" x14ac:dyDescent="0.2">
      <c r="A10616" s="33" t="s">
        <v>29</v>
      </c>
      <c r="B10616" s="33" t="s">
        <v>604</v>
      </c>
      <c r="C10616" s="34">
        <v>10</v>
      </c>
      <c r="D10616" s="33" t="s">
        <v>102</v>
      </c>
      <c r="E10616" s="33" t="s">
        <v>14436</v>
      </c>
      <c r="F10616" s="35">
        <v>42121600</v>
      </c>
      <c r="G10616" s="33" t="s">
        <v>15071</v>
      </c>
      <c r="H10616" s="33">
        <v>1</v>
      </c>
      <c r="I10616" s="33">
        <v>3</v>
      </c>
      <c r="J10616" s="36">
        <v>10</v>
      </c>
      <c r="K10616" s="37">
        <v>485420</v>
      </c>
      <c r="L10616" s="38" t="s">
        <v>15</v>
      </c>
      <c r="M10616" s="38" t="s">
        <v>13</v>
      </c>
    </row>
    <row r="10617" spans="1:13" s="39" customFormat="1" ht="12.75" x14ac:dyDescent="0.2">
      <c r="A10617" s="33" t="s">
        <v>29</v>
      </c>
      <c r="B10617" s="33" t="s">
        <v>604</v>
      </c>
      <c r="C10617" s="34">
        <v>10</v>
      </c>
      <c r="D10617" s="33" t="s">
        <v>102</v>
      </c>
      <c r="E10617" s="33" t="s">
        <v>10708</v>
      </c>
      <c r="F10617" s="35">
        <v>42121600</v>
      </c>
      <c r="G10617" s="33" t="s">
        <v>15071</v>
      </c>
      <c r="H10617" s="33">
        <v>1</v>
      </c>
      <c r="I10617" s="33">
        <v>3</v>
      </c>
      <c r="J10617" s="36">
        <v>10</v>
      </c>
      <c r="K10617" s="37">
        <v>499180</v>
      </c>
      <c r="L10617" s="38" t="s">
        <v>15</v>
      </c>
      <c r="M10617" s="38" t="s">
        <v>13</v>
      </c>
    </row>
    <row r="10618" spans="1:13" s="39" customFormat="1" ht="12.75" x14ac:dyDescent="0.2">
      <c r="A10618" s="33" t="s">
        <v>29</v>
      </c>
      <c r="B10618" s="33" t="s">
        <v>604</v>
      </c>
      <c r="C10618" s="34">
        <v>10</v>
      </c>
      <c r="D10618" s="33" t="s">
        <v>102</v>
      </c>
      <c r="E10618" s="33" t="s">
        <v>10709</v>
      </c>
      <c r="F10618" s="35">
        <v>42121600</v>
      </c>
      <c r="G10618" s="33" t="s">
        <v>15071</v>
      </c>
      <c r="H10618" s="33">
        <v>1</v>
      </c>
      <c r="I10618" s="33">
        <v>3</v>
      </c>
      <c r="J10618" s="36">
        <v>1</v>
      </c>
      <c r="K10618" s="37">
        <v>1475620</v>
      </c>
      <c r="L10618" s="38" t="s">
        <v>15</v>
      </c>
      <c r="M10618" s="38" t="s">
        <v>13</v>
      </c>
    </row>
    <row r="10619" spans="1:13" s="39" customFormat="1" ht="12.75" x14ac:dyDescent="0.2">
      <c r="A10619" s="33" t="s">
        <v>29</v>
      </c>
      <c r="B10619" s="33" t="s">
        <v>604</v>
      </c>
      <c r="C10619" s="34">
        <v>10</v>
      </c>
      <c r="D10619" s="33" t="s">
        <v>102</v>
      </c>
      <c r="E10619" s="33" t="s">
        <v>7753</v>
      </c>
      <c r="F10619" s="35">
        <v>42121600</v>
      </c>
      <c r="G10619" s="33" t="s">
        <v>15071</v>
      </c>
      <c r="H10619" s="33">
        <v>1</v>
      </c>
      <c r="I10619" s="33">
        <v>3</v>
      </c>
      <c r="J10619" s="36">
        <v>3</v>
      </c>
      <c r="K10619" s="37">
        <v>499905</v>
      </c>
      <c r="L10619" s="38" t="s">
        <v>15</v>
      </c>
      <c r="M10619" s="38" t="s">
        <v>13</v>
      </c>
    </row>
    <row r="10620" spans="1:13" s="39" customFormat="1" ht="12.75" x14ac:dyDescent="0.2">
      <c r="A10620" s="33" t="s">
        <v>29</v>
      </c>
      <c r="B10620" s="33" t="s">
        <v>604</v>
      </c>
      <c r="C10620" s="34">
        <v>10</v>
      </c>
      <c r="D10620" s="33" t="s">
        <v>102</v>
      </c>
      <c r="E10620" s="33" t="s">
        <v>10710</v>
      </c>
      <c r="F10620" s="35">
        <v>42121600</v>
      </c>
      <c r="G10620" s="33" t="s">
        <v>15071</v>
      </c>
      <c r="H10620" s="33">
        <v>1</v>
      </c>
      <c r="I10620" s="33">
        <v>3</v>
      </c>
      <c r="J10620" s="36">
        <v>15</v>
      </c>
      <c r="K10620" s="37">
        <v>509685</v>
      </c>
      <c r="L10620" s="38" t="s">
        <v>15</v>
      </c>
      <c r="M10620" s="38" t="s">
        <v>13</v>
      </c>
    </row>
    <row r="10621" spans="1:13" s="39" customFormat="1" ht="12.75" x14ac:dyDescent="0.2">
      <c r="A10621" s="33" t="s">
        <v>29</v>
      </c>
      <c r="B10621" s="33" t="s">
        <v>604</v>
      </c>
      <c r="C10621" s="34">
        <v>10</v>
      </c>
      <c r="D10621" s="33" t="s">
        <v>102</v>
      </c>
      <c r="E10621" s="33" t="s">
        <v>10711</v>
      </c>
      <c r="F10621" s="35">
        <v>53103100</v>
      </c>
      <c r="G10621" s="33" t="s">
        <v>15071</v>
      </c>
      <c r="H10621" s="33">
        <v>1</v>
      </c>
      <c r="I10621" s="33">
        <v>3</v>
      </c>
      <c r="J10621" s="36">
        <v>5</v>
      </c>
      <c r="K10621" s="37">
        <v>579600</v>
      </c>
      <c r="L10621" s="38" t="s">
        <v>15</v>
      </c>
      <c r="M10621" s="38" t="s">
        <v>13</v>
      </c>
    </row>
    <row r="10622" spans="1:13" s="39" customFormat="1" ht="12.75" x14ac:dyDescent="0.2">
      <c r="A10622" s="33" t="s">
        <v>29</v>
      </c>
      <c r="B10622" s="33" t="s">
        <v>604</v>
      </c>
      <c r="C10622" s="34">
        <v>10</v>
      </c>
      <c r="D10622" s="33" t="s">
        <v>102</v>
      </c>
      <c r="E10622" s="33" t="s">
        <v>10712</v>
      </c>
      <c r="F10622" s="35">
        <v>42121600</v>
      </c>
      <c r="G10622" s="33" t="s">
        <v>15071</v>
      </c>
      <c r="H10622" s="33">
        <v>1</v>
      </c>
      <c r="I10622" s="33">
        <v>3</v>
      </c>
      <c r="J10622" s="36">
        <v>36</v>
      </c>
      <c r="K10622" s="37">
        <v>610308</v>
      </c>
      <c r="L10622" s="38" t="s">
        <v>15</v>
      </c>
      <c r="M10622" s="38" t="s">
        <v>13</v>
      </c>
    </row>
    <row r="10623" spans="1:13" s="39" customFormat="1" ht="12.75" x14ac:dyDescent="0.2">
      <c r="A10623" s="33" t="s">
        <v>29</v>
      </c>
      <c r="B10623" s="33" t="s">
        <v>604</v>
      </c>
      <c r="C10623" s="34">
        <v>10</v>
      </c>
      <c r="D10623" s="33" t="s">
        <v>102</v>
      </c>
      <c r="E10623" s="33" t="s">
        <v>14437</v>
      </c>
      <c r="F10623" s="35">
        <v>42121600</v>
      </c>
      <c r="G10623" s="33" t="s">
        <v>15071</v>
      </c>
      <c r="H10623" s="33">
        <v>1</v>
      </c>
      <c r="I10623" s="33">
        <v>3</v>
      </c>
      <c r="J10623" s="36">
        <v>40</v>
      </c>
      <c r="K10623" s="37">
        <v>782480</v>
      </c>
      <c r="L10623" s="38" t="s">
        <v>15</v>
      </c>
      <c r="M10623" s="38" t="s">
        <v>13</v>
      </c>
    </row>
    <row r="10624" spans="1:13" s="39" customFormat="1" ht="12.75" x14ac:dyDescent="0.2">
      <c r="A10624" s="33" t="s">
        <v>29</v>
      </c>
      <c r="B10624" s="33" t="s">
        <v>604</v>
      </c>
      <c r="C10624" s="34">
        <v>10</v>
      </c>
      <c r="D10624" s="33" t="s">
        <v>102</v>
      </c>
      <c r="E10624" s="33" t="s">
        <v>10713</v>
      </c>
      <c r="F10624" s="35">
        <v>42121600</v>
      </c>
      <c r="G10624" s="33" t="s">
        <v>15071</v>
      </c>
      <c r="H10624" s="33">
        <v>1</v>
      </c>
      <c r="I10624" s="33">
        <v>3</v>
      </c>
      <c r="J10624" s="36">
        <v>20</v>
      </c>
      <c r="K10624" s="37">
        <v>811440</v>
      </c>
      <c r="L10624" s="38" t="s">
        <v>15</v>
      </c>
      <c r="M10624" s="38" t="s">
        <v>13</v>
      </c>
    </row>
    <row r="10625" spans="1:13" s="39" customFormat="1" ht="12.75" x14ac:dyDescent="0.2">
      <c r="A10625" s="33" t="s">
        <v>29</v>
      </c>
      <c r="B10625" s="33" t="s">
        <v>604</v>
      </c>
      <c r="C10625" s="34">
        <v>10</v>
      </c>
      <c r="D10625" s="33" t="s">
        <v>102</v>
      </c>
      <c r="E10625" s="33" t="s">
        <v>10714</v>
      </c>
      <c r="F10625" s="35">
        <v>42121600</v>
      </c>
      <c r="G10625" s="33" t="s">
        <v>15071</v>
      </c>
      <c r="H10625" s="33">
        <v>1</v>
      </c>
      <c r="I10625" s="33">
        <v>3</v>
      </c>
      <c r="J10625" s="36">
        <v>50</v>
      </c>
      <c r="K10625" s="37">
        <v>941850</v>
      </c>
      <c r="L10625" s="38" t="s">
        <v>15</v>
      </c>
      <c r="M10625" s="38" t="s">
        <v>13</v>
      </c>
    </row>
    <row r="10626" spans="1:13" s="39" customFormat="1" ht="12.75" x14ac:dyDescent="0.2">
      <c r="A10626" s="33" t="s">
        <v>29</v>
      </c>
      <c r="B10626" s="33" t="s">
        <v>604</v>
      </c>
      <c r="C10626" s="34">
        <v>10</v>
      </c>
      <c r="D10626" s="33" t="s">
        <v>102</v>
      </c>
      <c r="E10626" s="33" t="s">
        <v>14438</v>
      </c>
      <c r="F10626" s="35">
        <v>42121600</v>
      </c>
      <c r="G10626" s="33" t="s">
        <v>15071</v>
      </c>
      <c r="H10626" s="33">
        <v>1</v>
      </c>
      <c r="I10626" s="33">
        <v>3</v>
      </c>
      <c r="J10626" s="36">
        <v>40</v>
      </c>
      <c r="K10626" s="37">
        <v>1043280</v>
      </c>
      <c r="L10626" s="38" t="s">
        <v>15</v>
      </c>
      <c r="M10626" s="38" t="s">
        <v>13</v>
      </c>
    </row>
    <row r="10627" spans="1:13" s="39" customFormat="1" ht="12.75" x14ac:dyDescent="0.2">
      <c r="A10627" s="33" t="s">
        <v>29</v>
      </c>
      <c r="B10627" s="33" t="s">
        <v>604</v>
      </c>
      <c r="C10627" s="34">
        <v>10</v>
      </c>
      <c r="D10627" s="33" t="s">
        <v>102</v>
      </c>
      <c r="E10627" s="33" t="s">
        <v>10715</v>
      </c>
      <c r="F10627" s="35">
        <v>42121600</v>
      </c>
      <c r="G10627" s="33" t="s">
        <v>15071</v>
      </c>
      <c r="H10627" s="33">
        <v>1</v>
      </c>
      <c r="I10627" s="33">
        <v>3</v>
      </c>
      <c r="J10627" s="36">
        <v>2</v>
      </c>
      <c r="K10627" s="37">
        <v>1100950</v>
      </c>
      <c r="L10627" s="38" t="s">
        <v>15</v>
      </c>
      <c r="M10627" s="38" t="s">
        <v>13</v>
      </c>
    </row>
    <row r="10628" spans="1:13" s="39" customFormat="1" ht="12.75" x14ac:dyDescent="0.2">
      <c r="A10628" s="33" t="s">
        <v>29</v>
      </c>
      <c r="B10628" s="33" t="s">
        <v>604</v>
      </c>
      <c r="C10628" s="34">
        <v>10</v>
      </c>
      <c r="D10628" s="33" t="s">
        <v>102</v>
      </c>
      <c r="E10628" s="33" t="s">
        <v>10716</v>
      </c>
      <c r="F10628" s="35">
        <v>42121600</v>
      </c>
      <c r="G10628" s="33" t="s">
        <v>15071</v>
      </c>
      <c r="H10628" s="33">
        <v>1</v>
      </c>
      <c r="I10628" s="33">
        <v>3</v>
      </c>
      <c r="J10628" s="36">
        <v>70</v>
      </c>
      <c r="K10628" s="37">
        <v>1110620</v>
      </c>
      <c r="L10628" s="38" t="s">
        <v>15</v>
      </c>
      <c r="M10628" s="38" t="s">
        <v>13</v>
      </c>
    </row>
    <row r="10629" spans="1:13" s="39" customFormat="1" ht="12.75" x14ac:dyDescent="0.2">
      <c r="A10629" s="33" t="s">
        <v>29</v>
      </c>
      <c r="B10629" s="33" t="s">
        <v>604</v>
      </c>
      <c r="C10629" s="34">
        <v>10</v>
      </c>
      <c r="D10629" s="33" t="s">
        <v>102</v>
      </c>
      <c r="E10629" s="33" t="s">
        <v>14439</v>
      </c>
      <c r="F10629" s="35">
        <v>42121600</v>
      </c>
      <c r="G10629" s="33" t="s">
        <v>15071</v>
      </c>
      <c r="H10629" s="33">
        <v>1</v>
      </c>
      <c r="I10629" s="33">
        <v>3</v>
      </c>
      <c r="J10629" s="36">
        <v>40</v>
      </c>
      <c r="K10629" s="37">
        <v>1153400</v>
      </c>
      <c r="L10629" s="38" t="s">
        <v>15</v>
      </c>
      <c r="M10629" s="38" t="s">
        <v>13</v>
      </c>
    </row>
    <row r="10630" spans="1:13" s="39" customFormat="1" ht="12.75" x14ac:dyDescent="0.2">
      <c r="A10630" s="33" t="s">
        <v>29</v>
      </c>
      <c r="B10630" s="33" t="s">
        <v>604</v>
      </c>
      <c r="C10630" s="34">
        <v>10</v>
      </c>
      <c r="D10630" s="33" t="s">
        <v>102</v>
      </c>
      <c r="E10630" s="33" t="s">
        <v>10717</v>
      </c>
      <c r="F10630" s="35">
        <v>42121600</v>
      </c>
      <c r="G10630" s="33" t="s">
        <v>15071</v>
      </c>
      <c r="H10630" s="33">
        <v>1</v>
      </c>
      <c r="I10630" s="33">
        <v>3</v>
      </c>
      <c r="J10630" s="36">
        <v>60</v>
      </c>
      <c r="K10630" s="37">
        <v>1360620</v>
      </c>
      <c r="L10630" s="38" t="s">
        <v>15</v>
      </c>
      <c r="M10630" s="38" t="s">
        <v>13</v>
      </c>
    </row>
    <row r="10631" spans="1:13" s="39" customFormat="1" ht="12.75" x14ac:dyDescent="0.2">
      <c r="A10631" s="33" t="s">
        <v>29</v>
      </c>
      <c r="B10631" s="33" t="s">
        <v>604</v>
      </c>
      <c r="C10631" s="34">
        <v>10</v>
      </c>
      <c r="D10631" s="33" t="s">
        <v>102</v>
      </c>
      <c r="E10631" s="33" t="s">
        <v>10718</v>
      </c>
      <c r="F10631" s="35">
        <v>42121600</v>
      </c>
      <c r="G10631" s="33" t="s">
        <v>15071</v>
      </c>
      <c r="H10631" s="33">
        <v>1</v>
      </c>
      <c r="I10631" s="33">
        <v>3</v>
      </c>
      <c r="J10631" s="36">
        <v>10</v>
      </c>
      <c r="K10631" s="37">
        <v>1521450</v>
      </c>
      <c r="L10631" s="38" t="s">
        <v>15</v>
      </c>
      <c r="M10631" s="38" t="s">
        <v>13</v>
      </c>
    </row>
    <row r="10632" spans="1:13" s="39" customFormat="1" ht="12.75" x14ac:dyDescent="0.2">
      <c r="A10632" s="33" t="s">
        <v>29</v>
      </c>
      <c r="B10632" s="33" t="s">
        <v>604</v>
      </c>
      <c r="C10632" s="34">
        <v>10</v>
      </c>
      <c r="D10632" s="33" t="s">
        <v>102</v>
      </c>
      <c r="E10632" s="33" t="s">
        <v>10719</v>
      </c>
      <c r="F10632" s="35">
        <v>42121600</v>
      </c>
      <c r="G10632" s="33" t="s">
        <v>15071</v>
      </c>
      <c r="H10632" s="33">
        <v>1</v>
      </c>
      <c r="I10632" s="33">
        <v>3</v>
      </c>
      <c r="J10632" s="36">
        <v>6</v>
      </c>
      <c r="K10632" s="37">
        <v>1738800</v>
      </c>
      <c r="L10632" s="38" t="s">
        <v>15</v>
      </c>
      <c r="M10632" s="38" t="s">
        <v>13</v>
      </c>
    </row>
    <row r="10633" spans="1:13" s="39" customFormat="1" ht="12.75" x14ac:dyDescent="0.2">
      <c r="A10633" s="33" t="s">
        <v>29</v>
      </c>
      <c r="B10633" s="33" t="s">
        <v>604</v>
      </c>
      <c r="C10633" s="34">
        <v>10</v>
      </c>
      <c r="D10633" s="33" t="s">
        <v>102</v>
      </c>
      <c r="E10633" s="33" t="s">
        <v>10720</v>
      </c>
      <c r="F10633" s="35">
        <v>42121600</v>
      </c>
      <c r="G10633" s="33" t="s">
        <v>15071</v>
      </c>
      <c r="H10633" s="33">
        <v>1</v>
      </c>
      <c r="I10633" s="33">
        <v>3</v>
      </c>
      <c r="J10633" s="36">
        <v>90</v>
      </c>
      <c r="K10633" s="37">
        <v>2543040</v>
      </c>
      <c r="L10633" s="38" t="s">
        <v>15</v>
      </c>
      <c r="M10633" s="38" t="s">
        <v>13</v>
      </c>
    </row>
    <row r="10634" spans="1:13" s="39" customFormat="1" ht="12.75" x14ac:dyDescent="0.2">
      <c r="A10634" s="33" t="s">
        <v>29</v>
      </c>
      <c r="B10634" s="33" t="s">
        <v>604</v>
      </c>
      <c r="C10634" s="34">
        <v>10</v>
      </c>
      <c r="D10634" s="33" t="s">
        <v>102</v>
      </c>
      <c r="E10634" s="33" t="s">
        <v>10721</v>
      </c>
      <c r="F10634" s="35">
        <v>42121600</v>
      </c>
      <c r="G10634" s="33" t="s">
        <v>15071</v>
      </c>
      <c r="H10634" s="33">
        <v>1</v>
      </c>
      <c r="I10634" s="33">
        <v>3</v>
      </c>
      <c r="J10634" s="36">
        <v>55</v>
      </c>
      <c r="K10634" s="37">
        <v>5359475</v>
      </c>
      <c r="L10634" s="38" t="s">
        <v>15</v>
      </c>
      <c r="M10634" s="38" t="s">
        <v>13</v>
      </c>
    </row>
    <row r="10635" spans="1:13" s="39" customFormat="1" ht="12.75" x14ac:dyDescent="0.2">
      <c r="A10635" s="33" t="s">
        <v>29</v>
      </c>
      <c r="B10635" s="33" t="s">
        <v>605</v>
      </c>
      <c r="C10635" s="34">
        <v>10</v>
      </c>
      <c r="D10635" s="33" t="s">
        <v>13917</v>
      </c>
      <c r="E10635" s="33" t="s">
        <v>10722</v>
      </c>
      <c r="F10635" s="35">
        <v>42121600</v>
      </c>
      <c r="G10635" s="33" t="s">
        <v>15071</v>
      </c>
      <c r="H10635" s="33">
        <v>1</v>
      </c>
      <c r="I10635" s="33">
        <v>3</v>
      </c>
      <c r="J10635" s="36">
        <v>9</v>
      </c>
      <c r="K10635" s="37">
        <v>113474.97</v>
      </c>
      <c r="L10635" s="38" t="s">
        <v>15</v>
      </c>
      <c r="M10635" s="38" t="s">
        <v>13</v>
      </c>
    </row>
    <row r="10636" spans="1:13" s="39" customFormat="1" ht="12.75" x14ac:dyDescent="0.2">
      <c r="A10636" s="33" t="s">
        <v>29</v>
      </c>
      <c r="B10636" s="33" t="s">
        <v>605</v>
      </c>
      <c r="C10636" s="34">
        <v>10</v>
      </c>
      <c r="D10636" s="33" t="s">
        <v>13917</v>
      </c>
      <c r="E10636" s="33" t="s">
        <v>10723</v>
      </c>
      <c r="F10636" s="35">
        <v>42121600</v>
      </c>
      <c r="G10636" s="33" t="s">
        <v>15071</v>
      </c>
      <c r="H10636" s="33">
        <v>1</v>
      </c>
      <c r="I10636" s="33">
        <v>3</v>
      </c>
      <c r="J10636" s="36">
        <v>50</v>
      </c>
      <c r="K10636" s="37">
        <v>558000</v>
      </c>
      <c r="L10636" s="38" t="s">
        <v>15</v>
      </c>
      <c r="M10636" s="38" t="s">
        <v>13</v>
      </c>
    </row>
    <row r="10637" spans="1:13" s="39" customFormat="1" ht="12.75" x14ac:dyDescent="0.2">
      <c r="A10637" s="33" t="s">
        <v>29</v>
      </c>
      <c r="B10637" s="33" t="s">
        <v>606</v>
      </c>
      <c r="C10637" s="34">
        <v>10</v>
      </c>
      <c r="D10637" s="33" t="s">
        <v>103</v>
      </c>
      <c r="E10637" s="33" t="s">
        <v>10724</v>
      </c>
      <c r="F10637" s="35">
        <v>70122009</v>
      </c>
      <c r="G10637" s="33" t="s">
        <v>15071</v>
      </c>
      <c r="H10637" s="33">
        <v>1</v>
      </c>
      <c r="I10637" s="33">
        <v>3</v>
      </c>
      <c r="J10637" s="36">
        <v>1</v>
      </c>
      <c r="K10637" s="37">
        <v>2100000</v>
      </c>
      <c r="L10637" s="38" t="s">
        <v>12</v>
      </c>
      <c r="M10637" s="38" t="s">
        <v>13</v>
      </c>
    </row>
    <row r="10638" spans="1:13" s="39" customFormat="1" ht="12.75" x14ac:dyDescent="0.2">
      <c r="A10638" s="33" t="s">
        <v>29</v>
      </c>
      <c r="B10638" s="33" t="s">
        <v>606</v>
      </c>
      <c r="C10638" s="34">
        <v>10</v>
      </c>
      <c r="D10638" s="33" t="s">
        <v>103</v>
      </c>
      <c r="E10638" s="33" t="s">
        <v>10725</v>
      </c>
      <c r="F10638" s="35">
        <v>70122009</v>
      </c>
      <c r="G10638" s="33" t="s">
        <v>15071</v>
      </c>
      <c r="H10638" s="33">
        <v>1</v>
      </c>
      <c r="I10638" s="33">
        <v>3</v>
      </c>
      <c r="J10638" s="36">
        <v>1</v>
      </c>
      <c r="K10638" s="37">
        <v>2500000</v>
      </c>
      <c r="L10638" s="38" t="s">
        <v>12</v>
      </c>
      <c r="M10638" s="38" t="s">
        <v>13</v>
      </c>
    </row>
    <row r="10639" spans="1:13" s="39" customFormat="1" ht="12.75" x14ac:dyDescent="0.2">
      <c r="A10639" s="33" t="s">
        <v>29</v>
      </c>
      <c r="B10639" s="33" t="s">
        <v>606</v>
      </c>
      <c r="C10639" s="34">
        <v>10</v>
      </c>
      <c r="D10639" s="33" t="s">
        <v>103</v>
      </c>
      <c r="E10639" s="33" t="s">
        <v>10726</v>
      </c>
      <c r="F10639" s="35">
        <v>70122005</v>
      </c>
      <c r="G10639" s="33" t="s">
        <v>15071</v>
      </c>
      <c r="H10639" s="33">
        <v>1</v>
      </c>
      <c r="I10639" s="33">
        <v>11</v>
      </c>
      <c r="J10639" s="36">
        <v>1</v>
      </c>
      <c r="K10639" s="37">
        <v>4000000</v>
      </c>
      <c r="L10639" s="38" t="s">
        <v>12</v>
      </c>
      <c r="M10639" s="38" t="s">
        <v>13</v>
      </c>
    </row>
    <row r="10640" spans="1:13" s="39" customFormat="1" ht="12.75" x14ac:dyDescent="0.2">
      <c r="A10640" s="33" t="s">
        <v>29</v>
      </c>
      <c r="B10640" s="33" t="s">
        <v>606</v>
      </c>
      <c r="C10640" s="34">
        <v>16</v>
      </c>
      <c r="D10640" s="33" t="s">
        <v>103</v>
      </c>
      <c r="E10640" s="33" t="s">
        <v>10727</v>
      </c>
      <c r="F10640" s="35">
        <v>70122005</v>
      </c>
      <c r="G10640" s="33" t="s">
        <v>15071</v>
      </c>
      <c r="H10640" s="33">
        <v>1</v>
      </c>
      <c r="I10640" s="33">
        <v>1</v>
      </c>
      <c r="J10640" s="36">
        <v>1</v>
      </c>
      <c r="K10640" s="37">
        <v>1000000</v>
      </c>
      <c r="L10640" s="38" t="s">
        <v>12</v>
      </c>
      <c r="M10640" s="38" t="s">
        <v>2371</v>
      </c>
    </row>
    <row r="10641" spans="1:13" s="39" customFormat="1" ht="12.75" x14ac:dyDescent="0.2">
      <c r="A10641" s="33" t="s">
        <v>29</v>
      </c>
      <c r="B10641" s="33" t="s">
        <v>606</v>
      </c>
      <c r="C10641" s="34">
        <v>10</v>
      </c>
      <c r="D10641" s="33" t="s">
        <v>103</v>
      </c>
      <c r="E10641" s="33" t="s">
        <v>10728</v>
      </c>
      <c r="F10641" s="35">
        <v>70122005</v>
      </c>
      <c r="G10641" s="33" t="s">
        <v>15071</v>
      </c>
      <c r="H10641" s="33">
        <v>7</v>
      </c>
      <c r="I10641" s="33">
        <v>12</v>
      </c>
      <c r="J10641" s="36">
        <v>1</v>
      </c>
      <c r="K10641" s="37">
        <v>400000</v>
      </c>
      <c r="L10641" s="38" t="s">
        <v>12</v>
      </c>
      <c r="M10641" s="38" t="s">
        <v>2372</v>
      </c>
    </row>
    <row r="10642" spans="1:13" s="39" customFormat="1" ht="12.75" x14ac:dyDescent="0.2">
      <c r="A10642" s="33" t="s">
        <v>29</v>
      </c>
      <c r="B10642" s="33" t="s">
        <v>607</v>
      </c>
      <c r="C10642" s="34">
        <v>16</v>
      </c>
      <c r="D10642" s="33" t="s">
        <v>104</v>
      </c>
      <c r="E10642" s="33" t="s">
        <v>10729</v>
      </c>
      <c r="F10642" s="35">
        <v>49221505</v>
      </c>
      <c r="G10642" s="33" t="s">
        <v>466</v>
      </c>
      <c r="H10642" s="33">
        <v>2</v>
      </c>
      <c r="I10642" s="33">
        <v>3</v>
      </c>
      <c r="J10642" s="36">
        <v>2</v>
      </c>
      <c r="K10642" s="37">
        <v>88714</v>
      </c>
      <c r="L10642" s="38" t="s">
        <v>15</v>
      </c>
      <c r="M10642" s="38" t="s">
        <v>13</v>
      </c>
    </row>
    <row r="10643" spans="1:13" s="39" customFormat="1" ht="12.75" x14ac:dyDescent="0.2">
      <c r="A10643" s="33" t="s">
        <v>29</v>
      </c>
      <c r="B10643" s="33" t="s">
        <v>607</v>
      </c>
      <c r="C10643" s="34">
        <v>16</v>
      </c>
      <c r="D10643" s="33" t="s">
        <v>104</v>
      </c>
      <c r="E10643" s="33" t="s">
        <v>10730</v>
      </c>
      <c r="F10643" s="35">
        <v>49221518</v>
      </c>
      <c r="G10643" s="33" t="s">
        <v>466</v>
      </c>
      <c r="H10643" s="33">
        <v>2</v>
      </c>
      <c r="I10643" s="33">
        <v>3</v>
      </c>
      <c r="J10643" s="36">
        <v>1</v>
      </c>
      <c r="K10643" s="37">
        <v>553684.57999999996</v>
      </c>
      <c r="L10643" s="38" t="s">
        <v>15</v>
      </c>
      <c r="M10643" s="38" t="s">
        <v>13</v>
      </c>
    </row>
    <row r="10644" spans="1:13" s="39" customFormat="1" ht="12.75" x14ac:dyDescent="0.2">
      <c r="A10644" s="33" t="s">
        <v>29</v>
      </c>
      <c r="B10644" s="33" t="s">
        <v>607</v>
      </c>
      <c r="C10644" s="34">
        <v>16</v>
      </c>
      <c r="D10644" s="33" t="s">
        <v>104</v>
      </c>
      <c r="E10644" s="33" t="s">
        <v>10731</v>
      </c>
      <c r="F10644" s="35">
        <v>49161619</v>
      </c>
      <c r="G10644" s="33" t="s">
        <v>466</v>
      </c>
      <c r="H10644" s="33">
        <v>2</v>
      </c>
      <c r="I10644" s="33">
        <v>3</v>
      </c>
      <c r="J10644" s="36">
        <v>5</v>
      </c>
      <c r="K10644" s="37">
        <v>665360</v>
      </c>
      <c r="L10644" s="38" t="s">
        <v>15</v>
      </c>
      <c r="M10644" s="38" t="s">
        <v>13</v>
      </c>
    </row>
    <row r="10645" spans="1:13" s="39" customFormat="1" ht="12.75" x14ac:dyDescent="0.2">
      <c r="A10645" s="33" t="s">
        <v>29</v>
      </c>
      <c r="B10645" s="33" t="s">
        <v>607</v>
      </c>
      <c r="C10645" s="34">
        <v>16</v>
      </c>
      <c r="D10645" s="33" t="s">
        <v>104</v>
      </c>
      <c r="E10645" s="33" t="s">
        <v>10732</v>
      </c>
      <c r="F10645" s="35">
        <v>49221533</v>
      </c>
      <c r="G10645" s="33" t="s">
        <v>466</v>
      </c>
      <c r="H10645" s="33">
        <v>2</v>
      </c>
      <c r="I10645" s="33">
        <v>3</v>
      </c>
      <c r="J10645" s="36">
        <v>22</v>
      </c>
      <c r="K10645" s="37">
        <v>780692</v>
      </c>
      <c r="L10645" s="38" t="s">
        <v>15</v>
      </c>
      <c r="M10645" s="38" t="s">
        <v>13</v>
      </c>
    </row>
    <row r="10646" spans="1:13" s="39" customFormat="1" ht="12.75" x14ac:dyDescent="0.2">
      <c r="A10646" s="33" t="s">
        <v>29</v>
      </c>
      <c r="B10646" s="33" t="s">
        <v>607</v>
      </c>
      <c r="C10646" s="34">
        <v>16</v>
      </c>
      <c r="D10646" s="33" t="s">
        <v>104</v>
      </c>
      <c r="E10646" s="33" t="s">
        <v>10733</v>
      </c>
      <c r="F10646" s="35">
        <v>49211803</v>
      </c>
      <c r="G10646" s="33" t="s">
        <v>466</v>
      </c>
      <c r="H10646" s="33">
        <v>2</v>
      </c>
      <c r="I10646" s="33">
        <v>3</v>
      </c>
      <c r="J10646" s="36">
        <v>12</v>
      </c>
      <c r="K10646" s="37">
        <v>958116</v>
      </c>
      <c r="L10646" s="38" t="s">
        <v>15</v>
      </c>
      <c r="M10646" s="38" t="s">
        <v>13</v>
      </c>
    </row>
    <row r="10647" spans="1:13" s="39" customFormat="1" ht="12.75" x14ac:dyDescent="0.2">
      <c r="A10647" s="33" t="s">
        <v>29</v>
      </c>
      <c r="B10647" s="33" t="s">
        <v>607</v>
      </c>
      <c r="C10647" s="34">
        <v>16</v>
      </c>
      <c r="D10647" s="33" t="s">
        <v>104</v>
      </c>
      <c r="E10647" s="33" t="s">
        <v>10734</v>
      </c>
      <c r="F10647" s="35">
        <v>49161604</v>
      </c>
      <c r="G10647" s="33" t="s">
        <v>466</v>
      </c>
      <c r="H10647" s="33">
        <v>2</v>
      </c>
      <c r="I10647" s="33">
        <v>3</v>
      </c>
      <c r="J10647" s="36">
        <v>150</v>
      </c>
      <c r="K10647" s="37">
        <v>1197600</v>
      </c>
      <c r="L10647" s="38" t="s">
        <v>15</v>
      </c>
      <c r="M10647" s="38" t="s">
        <v>13</v>
      </c>
    </row>
    <row r="10648" spans="1:13" s="39" customFormat="1" ht="12.75" x14ac:dyDescent="0.2">
      <c r="A10648" s="33" t="s">
        <v>29</v>
      </c>
      <c r="B10648" s="33" t="s">
        <v>607</v>
      </c>
      <c r="C10648" s="34">
        <v>16</v>
      </c>
      <c r="D10648" s="33" t="s">
        <v>104</v>
      </c>
      <c r="E10648" s="33" t="s">
        <v>10735</v>
      </c>
      <c r="F10648" s="35">
        <v>49211803</v>
      </c>
      <c r="G10648" s="33" t="s">
        <v>466</v>
      </c>
      <c r="H10648" s="33">
        <v>2</v>
      </c>
      <c r="I10648" s="33">
        <v>3</v>
      </c>
      <c r="J10648" s="36">
        <v>6</v>
      </c>
      <c r="K10648" s="37">
        <v>1490406</v>
      </c>
      <c r="L10648" s="38" t="s">
        <v>15</v>
      </c>
      <c r="M10648" s="38" t="s">
        <v>13</v>
      </c>
    </row>
    <row r="10649" spans="1:13" s="39" customFormat="1" ht="12.75" x14ac:dyDescent="0.2">
      <c r="A10649" s="33" t="s">
        <v>29</v>
      </c>
      <c r="B10649" s="33" t="s">
        <v>607</v>
      </c>
      <c r="C10649" s="34">
        <v>16</v>
      </c>
      <c r="D10649" s="33" t="s">
        <v>104</v>
      </c>
      <c r="E10649" s="33" t="s">
        <v>10736</v>
      </c>
      <c r="F10649" s="35">
        <v>49141606</v>
      </c>
      <c r="G10649" s="33" t="s">
        <v>466</v>
      </c>
      <c r="H10649" s="33">
        <v>2</v>
      </c>
      <c r="I10649" s="33">
        <v>3</v>
      </c>
      <c r="J10649" s="36">
        <v>22</v>
      </c>
      <c r="K10649" s="37">
        <v>1756546</v>
      </c>
      <c r="L10649" s="38" t="s">
        <v>15</v>
      </c>
      <c r="M10649" s="38" t="s">
        <v>13</v>
      </c>
    </row>
    <row r="10650" spans="1:13" s="39" customFormat="1" ht="12.75" x14ac:dyDescent="0.2">
      <c r="A10650" s="33" t="s">
        <v>29</v>
      </c>
      <c r="B10650" s="33" t="s">
        <v>607</v>
      </c>
      <c r="C10650" s="34">
        <v>16</v>
      </c>
      <c r="D10650" s="33" t="s">
        <v>104</v>
      </c>
      <c r="E10650" s="33" t="s">
        <v>10737</v>
      </c>
      <c r="F10650" s="35">
        <v>49221505</v>
      </c>
      <c r="G10650" s="33" t="s">
        <v>466</v>
      </c>
      <c r="H10650" s="33">
        <v>2</v>
      </c>
      <c r="I10650" s="33">
        <v>3</v>
      </c>
      <c r="J10650" s="36">
        <v>4</v>
      </c>
      <c r="K10650" s="37">
        <v>1774288</v>
      </c>
      <c r="L10650" s="38" t="s">
        <v>15</v>
      </c>
      <c r="M10650" s="38" t="s">
        <v>13</v>
      </c>
    </row>
    <row r="10651" spans="1:13" s="39" customFormat="1" ht="12.75" x14ac:dyDescent="0.2">
      <c r="A10651" s="33" t="s">
        <v>29</v>
      </c>
      <c r="B10651" s="33" t="s">
        <v>607</v>
      </c>
      <c r="C10651" s="34">
        <v>16</v>
      </c>
      <c r="D10651" s="33" t="s">
        <v>104</v>
      </c>
      <c r="E10651" s="33" t="s">
        <v>10738</v>
      </c>
      <c r="F10651" s="35">
        <v>49161505</v>
      </c>
      <c r="G10651" s="33" t="s">
        <v>466</v>
      </c>
      <c r="H10651" s="33">
        <v>2</v>
      </c>
      <c r="I10651" s="33">
        <v>3</v>
      </c>
      <c r="J10651" s="36">
        <v>12</v>
      </c>
      <c r="K10651" s="37">
        <v>1916232</v>
      </c>
      <c r="L10651" s="38" t="s">
        <v>15</v>
      </c>
      <c r="M10651" s="38" t="s">
        <v>13</v>
      </c>
    </row>
    <row r="10652" spans="1:13" s="39" customFormat="1" ht="12.75" x14ac:dyDescent="0.2">
      <c r="A10652" s="33" t="s">
        <v>29</v>
      </c>
      <c r="B10652" s="33" t="s">
        <v>607</v>
      </c>
      <c r="C10652" s="34">
        <v>16</v>
      </c>
      <c r="D10652" s="33" t="s">
        <v>104</v>
      </c>
      <c r="E10652" s="33" t="s">
        <v>10739</v>
      </c>
      <c r="F10652" s="35">
        <v>49161603</v>
      </c>
      <c r="G10652" s="33" t="s">
        <v>466</v>
      </c>
      <c r="H10652" s="33">
        <v>2</v>
      </c>
      <c r="I10652" s="33">
        <v>3</v>
      </c>
      <c r="J10652" s="36">
        <v>12</v>
      </c>
      <c r="K10652" s="37">
        <v>1969452</v>
      </c>
      <c r="L10652" s="38" t="s">
        <v>15</v>
      </c>
      <c r="M10652" s="38" t="s">
        <v>13</v>
      </c>
    </row>
    <row r="10653" spans="1:13" s="39" customFormat="1" ht="12.75" x14ac:dyDescent="0.2">
      <c r="A10653" s="33" t="s">
        <v>29</v>
      </c>
      <c r="B10653" s="33" t="s">
        <v>607</v>
      </c>
      <c r="C10653" s="34">
        <v>16</v>
      </c>
      <c r="D10653" s="33" t="s">
        <v>104</v>
      </c>
      <c r="E10653" s="33" t="s">
        <v>10740</v>
      </c>
      <c r="F10653" s="35">
        <v>49161603</v>
      </c>
      <c r="G10653" s="33" t="s">
        <v>466</v>
      </c>
      <c r="H10653" s="33">
        <v>2</v>
      </c>
      <c r="I10653" s="33">
        <v>3</v>
      </c>
      <c r="J10653" s="36">
        <v>12</v>
      </c>
      <c r="K10653" s="37">
        <v>2129148</v>
      </c>
      <c r="L10653" s="38" t="s">
        <v>15</v>
      </c>
      <c r="M10653" s="38" t="s">
        <v>13</v>
      </c>
    </row>
    <row r="10654" spans="1:13" s="39" customFormat="1" ht="12.75" x14ac:dyDescent="0.2">
      <c r="A10654" s="33" t="s">
        <v>29</v>
      </c>
      <c r="B10654" s="33" t="s">
        <v>607</v>
      </c>
      <c r="C10654" s="34">
        <v>16</v>
      </c>
      <c r="D10654" s="33" t="s">
        <v>104</v>
      </c>
      <c r="E10654" s="33" t="s">
        <v>10741</v>
      </c>
      <c r="F10654" s="35">
        <v>49141606</v>
      </c>
      <c r="G10654" s="33" t="s">
        <v>466</v>
      </c>
      <c r="H10654" s="33">
        <v>2</v>
      </c>
      <c r="I10654" s="33">
        <v>3</v>
      </c>
      <c r="J10654" s="36">
        <v>22</v>
      </c>
      <c r="K10654" s="37">
        <v>4879292</v>
      </c>
      <c r="L10654" s="38" t="s">
        <v>15</v>
      </c>
      <c r="M10654" s="38" t="s">
        <v>13</v>
      </c>
    </row>
    <row r="10655" spans="1:13" s="39" customFormat="1" ht="12.75" x14ac:dyDescent="0.2">
      <c r="A10655" s="33" t="s">
        <v>29</v>
      </c>
      <c r="B10655" s="33" t="s">
        <v>607</v>
      </c>
      <c r="C10655" s="34">
        <v>16</v>
      </c>
      <c r="D10655" s="33" t="s">
        <v>104</v>
      </c>
      <c r="E10655" s="33" t="s">
        <v>10742</v>
      </c>
      <c r="F10655" s="35">
        <v>49161706</v>
      </c>
      <c r="G10655" s="33" t="s">
        <v>466</v>
      </c>
      <c r="H10655" s="33">
        <v>2</v>
      </c>
      <c r="I10655" s="33">
        <v>3</v>
      </c>
      <c r="J10655" s="36">
        <v>10</v>
      </c>
      <c r="K10655" s="37">
        <v>17742900</v>
      </c>
      <c r="L10655" s="38" t="s">
        <v>15</v>
      </c>
      <c r="M10655" s="38" t="s">
        <v>13</v>
      </c>
    </row>
    <row r="10656" spans="1:13" s="39" customFormat="1" ht="12.75" x14ac:dyDescent="0.2">
      <c r="A10656" s="33" t="s">
        <v>29</v>
      </c>
      <c r="B10656" s="33" t="s">
        <v>607</v>
      </c>
      <c r="C10656" s="34">
        <v>10</v>
      </c>
      <c r="D10656" s="33" t="s">
        <v>104</v>
      </c>
      <c r="E10656" s="33" t="s">
        <v>10743</v>
      </c>
      <c r="F10656" s="35">
        <v>53102900</v>
      </c>
      <c r="G10656" s="33" t="s">
        <v>15071</v>
      </c>
      <c r="H10656" s="33">
        <v>1</v>
      </c>
      <c r="I10656" s="33">
        <v>6</v>
      </c>
      <c r="J10656" s="36">
        <v>5</v>
      </c>
      <c r="K10656" s="37">
        <v>5579995</v>
      </c>
      <c r="L10656" s="38" t="s">
        <v>15</v>
      </c>
      <c r="M10656" s="38" t="s">
        <v>13</v>
      </c>
    </row>
    <row r="10657" spans="1:13" s="39" customFormat="1" ht="12.75" x14ac:dyDescent="0.2">
      <c r="A10657" s="33" t="s">
        <v>29</v>
      </c>
      <c r="B10657" s="33" t="s">
        <v>607</v>
      </c>
      <c r="C10657" s="34">
        <v>16</v>
      </c>
      <c r="D10657" s="33" t="s">
        <v>104</v>
      </c>
      <c r="E10657" s="33" t="s">
        <v>10744</v>
      </c>
      <c r="F10657" s="35">
        <v>53102400</v>
      </c>
      <c r="G10657" s="33" t="s">
        <v>15071</v>
      </c>
      <c r="H10657" s="33">
        <v>1</v>
      </c>
      <c r="I10657" s="33">
        <v>6</v>
      </c>
      <c r="J10657" s="36">
        <v>10</v>
      </c>
      <c r="K10657" s="37">
        <v>2656080</v>
      </c>
      <c r="L10657" s="38" t="s">
        <v>15</v>
      </c>
      <c r="M10657" s="38" t="s">
        <v>13</v>
      </c>
    </row>
    <row r="10658" spans="1:13" s="39" customFormat="1" ht="12.75" x14ac:dyDescent="0.2">
      <c r="A10658" s="33" t="s">
        <v>29</v>
      </c>
      <c r="B10658" s="33" t="s">
        <v>607</v>
      </c>
      <c r="C10658" s="34">
        <v>16</v>
      </c>
      <c r="D10658" s="33" t="s">
        <v>104</v>
      </c>
      <c r="E10658" s="33" t="s">
        <v>10745</v>
      </c>
      <c r="F10658" s="35">
        <v>49221504</v>
      </c>
      <c r="G10658" s="33" t="s">
        <v>15071</v>
      </c>
      <c r="H10658" s="33">
        <v>1</v>
      </c>
      <c r="I10658" s="33">
        <v>6</v>
      </c>
      <c r="J10658" s="36">
        <v>21</v>
      </c>
      <c r="K10658" s="37">
        <v>2636544.96</v>
      </c>
      <c r="L10658" s="38" t="s">
        <v>15</v>
      </c>
      <c r="M10658" s="38" t="s">
        <v>13</v>
      </c>
    </row>
    <row r="10659" spans="1:13" s="39" customFormat="1" ht="12.75" x14ac:dyDescent="0.2">
      <c r="A10659" s="33" t="s">
        <v>29</v>
      </c>
      <c r="B10659" s="33" t="s">
        <v>607</v>
      </c>
      <c r="C10659" s="34">
        <v>16</v>
      </c>
      <c r="D10659" s="33" t="s">
        <v>104</v>
      </c>
      <c r="E10659" s="33" t="s">
        <v>10746</v>
      </c>
      <c r="F10659" s="35">
        <v>46182001</v>
      </c>
      <c r="G10659" s="33" t="s">
        <v>15071</v>
      </c>
      <c r="H10659" s="33">
        <v>1</v>
      </c>
      <c r="I10659" s="33">
        <v>6</v>
      </c>
      <c r="J10659" s="36">
        <v>5</v>
      </c>
      <c r="K10659" s="37">
        <v>1809454.4999999998</v>
      </c>
      <c r="L10659" s="38" t="s">
        <v>15</v>
      </c>
      <c r="M10659" s="38" t="s">
        <v>13</v>
      </c>
    </row>
    <row r="10660" spans="1:13" s="39" customFormat="1" ht="12.75" x14ac:dyDescent="0.2">
      <c r="A10660" s="33" t="s">
        <v>29</v>
      </c>
      <c r="B10660" s="33" t="s">
        <v>607</v>
      </c>
      <c r="C10660" s="34">
        <v>16</v>
      </c>
      <c r="D10660" s="33" t="s">
        <v>104</v>
      </c>
      <c r="E10660" s="33" t="s">
        <v>10747</v>
      </c>
      <c r="F10660" s="35">
        <v>49221524</v>
      </c>
      <c r="G10660" s="33" t="s">
        <v>15071</v>
      </c>
      <c r="H10660" s="33">
        <v>1</v>
      </c>
      <c r="I10660" s="33">
        <v>6</v>
      </c>
      <c r="J10660" s="36">
        <v>5</v>
      </c>
      <c r="K10660" s="37">
        <v>3602308.5</v>
      </c>
      <c r="L10660" s="38" t="s">
        <v>15</v>
      </c>
      <c r="M10660" s="38" t="s">
        <v>13</v>
      </c>
    </row>
    <row r="10661" spans="1:13" s="39" customFormat="1" ht="12.75" x14ac:dyDescent="0.2">
      <c r="A10661" s="33" t="s">
        <v>29</v>
      </c>
      <c r="B10661" s="33" t="s">
        <v>607</v>
      </c>
      <c r="C10661" s="34">
        <v>16</v>
      </c>
      <c r="D10661" s="33" t="s">
        <v>104</v>
      </c>
      <c r="E10661" s="33" t="s">
        <v>10748</v>
      </c>
      <c r="F10661" s="35">
        <v>46181504</v>
      </c>
      <c r="G10661" s="33" t="s">
        <v>15071</v>
      </c>
      <c r="H10661" s="33">
        <v>1</v>
      </c>
      <c r="I10661" s="33">
        <v>6</v>
      </c>
      <c r="J10661" s="36">
        <v>12</v>
      </c>
      <c r="K10661" s="37">
        <v>1115539.32</v>
      </c>
      <c r="L10661" s="38" t="s">
        <v>15</v>
      </c>
      <c r="M10661" s="38" t="s">
        <v>13</v>
      </c>
    </row>
    <row r="10662" spans="1:13" s="39" customFormat="1" ht="12.75" x14ac:dyDescent="0.2">
      <c r="A10662" s="33" t="s">
        <v>29</v>
      </c>
      <c r="B10662" s="33" t="s">
        <v>607</v>
      </c>
      <c r="C10662" s="34">
        <v>16</v>
      </c>
      <c r="D10662" s="33" t="s">
        <v>104</v>
      </c>
      <c r="E10662" s="33" t="s">
        <v>10749</v>
      </c>
      <c r="F10662" s="35">
        <v>46181504</v>
      </c>
      <c r="G10662" s="33" t="s">
        <v>15071</v>
      </c>
      <c r="H10662" s="33">
        <v>1</v>
      </c>
      <c r="I10662" s="33">
        <v>6</v>
      </c>
      <c r="J10662" s="36">
        <v>12</v>
      </c>
      <c r="K10662" s="37">
        <v>1726452</v>
      </c>
      <c r="L10662" s="38" t="s">
        <v>15</v>
      </c>
      <c r="M10662" s="38" t="s">
        <v>13</v>
      </c>
    </row>
    <row r="10663" spans="1:13" s="39" customFormat="1" ht="12.75" x14ac:dyDescent="0.2">
      <c r="A10663" s="33" t="s">
        <v>29</v>
      </c>
      <c r="B10663" s="33" t="s">
        <v>607</v>
      </c>
      <c r="C10663" s="34">
        <v>16</v>
      </c>
      <c r="D10663" s="33" t="s">
        <v>104</v>
      </c>
      <c r="E10663" s="33" t="s">
        <v>10750</v>
      </c>
      <c r="F10663" s="35">
        <v>53103001</v>
      </c>
      <c r="G10663" s="33" t="s">
        <v>15071</v>
      </c>
      <c r="H10663" s="33">
        <v>1</v>
      </c>
      <c r="I10663" s="33">
        <v>6</v>
      </c>
      <c r="J10663" s="36">
        <v>18</v>
      </c>
      <c r="K10663" s="37">
        <v>796824</v>
      </c>
      <c r="L10663" s="38" t="s">
        <v>15</v>
      </c>
      <c r="M10663" s="38" t="s">
        <v>13</v>
      </c>
    </row>
    <row r="10664" spans="1:13" s="39" customFormat="1" ht="12.75" x14ac:dyDescent="0.2">
      <c r="A10664" s="33" t="s">
        <v>29</v>
      </c>
      <c r="B10664" s="33" t="s">
        <v>607</v>
      </c>
      <c r="C10664" s="34">
        <v>16</v>
      </c>
      <c r="D10664" s="33" t="s">
        <v>104</v>
      </c>
      <c r="E10664" s="33" t="s">
        <v>10751</v>
      </c>
      <c r="F10664" s="35">
        <v>53102900</v>
      </c>
      <c r="G10664" s="33" t="s">
        <v>15071</v>
      </c>
      <c r="H10664" s="33">
        <v>1</v>
      </c>
      <c r="I10664" s="33">
        <v>6</v>
      </c>
      <c r="J10664" s="36">
        <v>12</v>
      </c>
      <c r="K10664" s="37">
        <v>1221796.7999999998</v>
      </c>
      <c r="L10664" s="38" t="s">
        <v>15</v>
      </c>
      <c r="M10664" s="38" t="s">
        <v>13</v>
      </c>
    </row>
    <row r="10665" spans="1:13" s="39" customFormat="1" ht="12.75" x14ac:dyDescent="0.2">
      <c r="A10665" s="33" t="s">
        <v>29</v>
      </c>
      <c r="B10665" s="33" t="s">
        <v>607</v>
      </c>
      <c r="C10665" s="34">
        <v>16</v>
      </c>
      <c r="D10665" s="33" t="s">
        <v>104</v>
      </c>
      <c r="E10665" s="33" t="s">
        <v>10752</v>
      </c>
      <c r="F10665" s="35">
        <v>48102107</v>
      </c>
      <c r="G10665" s="33" t="s">
        <v>15071</v>
      </c>
      <c r="H10665" s="33">
        <v>1</v>
      </c>
      <c r="I10665" s="33">
        <v>6</v>
      </c>
      <c r="J10665" s="36">
        <v>21</v>
      </c>
      <c r="K10665" s="37">
        <v>1855307.5799999998</v>
      </c>
      <c r="L10665" s="38" t="s">
        <v>15</v>
      </c>
      <c r="M10665" s="38" t="s">
        <v>13</v>
      </c>
    </row>
    <row r="10666" spans="1:13" s="39" customFormat="1" ht="12.75" x14ac:dyDescent="0.2">
      <c r="A10666" s="33" t="s">
        <v>29</v>
      </c>
      <c r="B10666" s="33" t="s">
        <v>607</v>
      </c>
      <c r="C10666" s="34">
        <v>16</v>
      </c>
      <c r="D10666" s="33" t="s">
        <v>104</v>
      </c>
      <c r="E10666" s="33" t="s">
        <v>10753</v>
      </c>
      <c r="F10666" s="35">
        <v>49221504</v>
      </c>
      <c r="G10666" s="33" t="s">
        <v>15071</v>
      </c>
      <c r="H10666" s="33">
        <v>1</v>
      </c>
      <c r="I10666" s="33">
        <v>6</v>
      </c>
      <c r="J10666" s="36">
        <v>15</v>
      </c>
      <c r="K10666" s="37">
        <v>656630.1</v>
      </c>
      <c r="L10666" s="38" t="s">
        <v>15</v>
      </c>
      <c r="M10666" s="38" t="s">
        <v>13</v>
      </c>
    </row>
    <row r="10667" spans="1:13" s="39" customFormat="1" ht="12.75" x14ac:dyDescent="0.2">
      <c r="A10667" s="33" t="s">
        <v>29</v>
      </c>
      <c r="B10667" s="33" t="s">
        <v>607</v>
      </c>
      <c r="C10667" s="34">
        <v>16</v>
      </c>
      <c r="D10667" s="33" t="s">
        <v>104</v>
      </c>
      <c r="E10667" s="33" t="s">
        <v>10754</v>
      </c>
      <c r="F10667" s="35">
        <v>60131500</v>
      </c>
      <c r="G10667" s="33" t="s">
        <v>15071</v>
      </c>
      <c r="H10667" s="33">
        <v>1</v>
      </c>
      <c r="I10667" s="33">
        <v>6</v>
      </c>
      <c r="J10667" s="36">
        <v>20</v>
      </c>
      <c r="K10667" s="37">
        <v>553350</v>
      </c>
      <c r="L10667" s="38" t="s">
        <v>15</v>
      </c>
      <c r="M10667" s="38" t="s">
        <v>13</v>
      </c>
    </row>
    <row r="10668" spans="1:13" s="39" customFormat="1" ht="12.75" x14ac:dyDescent="0.2">
      <c r="A10668" s="33" t="s">
        <v>29</v>
      </c>
      <c r="B10668" s="33" t="s">
        <v>607</v>
      </c>
      <c r="C10668" s="34">
        <v>10</v>
      </c>
      <c r="D10668" s="33" t="s">
        <v>104</v>
      </c>
      <c r="E10668" s="33" t="s">
        <v>10755</v>
      </c>
      <c r="F10668" s="35">
        <v>49221504</v>
      </c>
      <c r="G10668" s="33" t="s">
        <v>15071</v>
      </c>
      <c r="H10668" s="33">
        <v>1</v>
      </c>
      <c r="I10668" s="33">
        <v>6</v>
      </c>
      <c r="J10668" s="36">
        <v>6</v>
      </c>
      <c r="K10668" s="37">
        <v>278886</v>
      </c>
      <c r="L10668" s="38" t="s">
        <v>15</v>
      </c>
      <c r="M10668" s="38" t="s">
        <v>13</v>
      </c>
    </row>
    <row r="10669" spans="1:13" s="39" customFormat="1" ht="12.75" x14ac:dyDescent="0.2">
      <c r="A10669" s="33" t="s">
        <v>29</v>
      </c>
      <c r="B10669" s="33" t="s">
        <v>607</v>
      </c>
      <c r="C10669" s="34">
        <v>10</v>
      </c>
      <c r="D10669" s="33" t="s">
        <v>104</v>
      </c>
      <c r="E10669" s="33" t="s">
        <v>10756</v>
      </c>
      <c r="F10669" s="35">
        <v>53103001</v>
      </c>
      <c r="G10669" s="33" t="s">
        <v>15071</v>
      </c>
      <c r="H10669" s="33">
        <v>1</v>
      </c>
      <c r="I10669" s="33">
        <v>6</v>
      </c>
      <c r="J10669" s="36">
        <v>11</v>
      </c>
      <c r="K10669" s="37">
        <v>486948</v>
      </c>
      <c r="L10669" s="38" t="s">
        <v>15</v>
      </c>
      <c r="M10669" s="38" t="s">
        <v>13</v>
      </c>
    </row>
    <row r="10670" spans="1:13" s="39" customFormat="1" ht="12.75" x14ac:dyDescent="0.2">
      <c r="A10670" s="33" t="s">
        <v>29</v>
      </c>
      <c r="B10670" s="33" t="s">
        <v>607</v>
      </c>
      <c r="C10670" s="34">
        <v>10</v>
      </c>
      <c r="D10670" s="33" t="s">
        <v>104</v>
      </c>
      <c r="E10670" s="33" t="s">
        <v>10757</v>
      </c>
      <c r="F10670" s="35">
        <v>53111900</v>
      </c>
      <c r="G10670" s="33" t="s">
        <v>15071</v>
      </c>
      <c r="H10670" s="33">
        <v>1</v>
      </c>
      <c r="I10670" s="33">
        <v>6</v>
      </c>
      <c r="J10670" s="36">
        <v>9</v>
      </c>
      <c r="K10670" s="37">
        <v>1558782</v>
      </c>
      <c r="L10670" s="38" t="s">
        <v>15</v>
      </c>
      <c r="M10670" s="38" t="s">
        <v>13</v>
      </c>
    </row>
    <row r="10671" spans="1:13" s="39" customFormat="1" ht="12.75" x14ac:dyDescent="0.2">
      <c r="A10671" s="33" t="s">
        <v>29</v>
      </c>
      <c r="B10671" s="33" t="s">
        <v>607</v>
      </c>
      <c r="C10671" s="34">
        <v>10</v>
      </c>
      <c r="D10671" s="33" t="s">
        <v>104</v>
      </c>
      <c r="E10671" s="33" t="s">
        <v>10758</v>
      </c>
      <c r="F10671" s="35">
        <v>42121600</v>
      </c>
      <c r="G10671" s="33" t="s">
        <v>15071</v>
      </c>
      <c r="H10671" s="33">
        <v>1</v>
      </c>
      <c r="I10671" s="33">
        <v>6</v>
      </c>
      <c r="J10671" s="36">
        <v>1</v>
      </c>
      <c r="K10671" s="37">
        <v>538619</v>
      </c>
      <c r="L10671" s="38" t="s">
        <v>15</v>
      </c>
      <c r="M10671" s="38" t="s">
        <v>13</v>
      </c>
    </row>
    <row r="10672" spans="1:13" s="39" customFormat="1" ht="12.75" x14ac:dyDescent="0.2">
      <c r="A10672" s="33" t="s">
        <v>29</v>
      </c>
      <c r="B10672" s="33" t="s">
        <v>607</v>
      </c>
      <c r="C10672" s="34">
        <v>10</v>
      </c>
      <c r="D10672" s="33" t="s">
        <v>104</v>
      </c>
      <c r="E10672" s="33" t="s">
        <v>10759</v>
      </c>
      <c r="F10672" s="35">
        <v>53102900</v>
      </c>
      <c r="G10672" s="33" t="s">
        <v>15071</v>
      </c>
      <c r="H10672" s="33">
        <v>1</v>
      </c>
      <c r="I10672" s="33">
        <v>6</v>
      </c>
      <c r="J10672" s="36">
        <v>6</v>
      </c>
      <c r="K10672" s="37">
        <v>1004340</v>
      </c>
      <c r="L10672" s="38" t="s">
        <v>15</v>
      </c>
      <c r="M10672" s="38" t="s">
        <v>13</v>
      </c>
    </row>
    <row r="10673" spans="1:13" s="39" customFormat="1" ht="12.75" x14ac:dyDescent="0.2">
      <c r="A10673" s="33" t="s">
        <v>29</v>
      </c>
      <c r="B10673" s="33" t="s">
        <v>607</v>
      </c>
      <c r="C10673" s="34">
        <v>10</v>
      </c>
      <c r="D10673" s="33" t="s">
        <v>104</v>
      </c>
      <c r="E10673" s="33" t="s">
        <v>10760</v>
      </c>
      <c r="F10673" s="35">
        <v>53111900</v>
      </c>
      <c r="G10673" s="33" t="s">
        <v>15071</v>
      </c>
      <c r="H10673" s="33">
        <v>1</v>
      </c>
      <c r="I10673" s="33">
        <v>6</v>
      </c>
      <c r="J10673" s="36">
        <v>20</v>
      </c>
      <c r="K10673" s="37">
        <v>3945000</v>
      </c>
      <c r="L10673" s="38" t="s">
        <v>15</v>
      </c>
      <c r="M10673" s="38" t="s">
        <v>13</v>
      </c>
    </row>
    <row r="10674" spans="1:13" s="39" customFormat="1" ht="12.75" x14ac:dyDescent="0.2">
      <c r="A10674" s="33" t="s">
        <v>29</v>
      </c>
      <c r="B10674" s="33" t="s">
        <v>3316</v>
      </c>
      <c r="C10674" s="34">
        <v>16</v>
      </c>
      <c r="D10674" s="33" t="s">
        <v>105</v>
      </c>
      <c r="E10674" s="33" t="s">
        <v>10761</v>
      </c>
      <c r="F10674" s="35">
        <v>82121600</v>
      </c>
      <c r="G10674" s="33" t="s">
        <v>15071</v>
      </c>
      <c r="H10674" s="33">
        <v>2</v>
      </c>
      <c r="I10674" s="33">
        <v>10</v>
      </c>
      <c r="J10674" s="36">
        <v>5</v>
      </c>
      <c r="K10674" s="37">
        <v>550000</v>
      </c>
      <c r="L10674" s="38" t="s">
        <v>15</v>
      </c>
      <c r="M10674" s="38" t="s">
        <v>13</v>
      </c>
    </row>
    <row r="10675" spans="1:13" s="39" customFormat="1" ht="12.75" x14ac:dyDescent="0.2">
      <c r="A10675" s="33" t="s">
        <v>29</v>
      </c>
      <c r="B10675" s="33" t="s">
        <v>3316</v>
      </c>
      <c r="C10675" s="34">
        <v>16</v>
      </c>
      <c r="D10675" s="33" t="s">
        <v>105</v>
      </c>
      <c r="E10675" s="33" t="s">
        <v>10762</v>
      </c>
      <c r="F10675" s="35">
        <v>82121601</v>
      </c>
      <c r="G10675" s="33" t="s">
        <v>15071</v>
      </c>
      <c r="H10675" s="33">
        <v>2</v>
      </c>
      <c r="I10675" s="33">
        <v>10</v>
      </c>
      <c r="J10675" s="36">
        <v>40</v>
      </c>
      <c r="K10675" s="37">
        <v>1400000</v>
      </c>
      <c r="L10675" s="38" t="s">
        <v>15</v>
      </c>
      <c r="M10675" s="38" t="s">
        <v>13</v>
      </c>
    </row>
    <row r="10676" spans="1:13" s="39" customFormat="1" ht="12.75" x14ac:dyDescent="0.2">
      <c r="A10676" s="33" t="s">
        <v>29</v>
      </c>
      <c r="B10676" s="33" t="s">
        <v>3316</v>
      </c>
      <c r="C10676" s="34">
        <v>16</v>
      </c>
      <c r="D10676" s="33" t="s">
        <v>105</v>
      </c>
      <c r="E10676" s="33" t="s">
        <v>10763</v>
      </c>
      <c r="F10676" s="35">
        <v>82121601</v>
      </c>
      <c r="G10676" s="33" t="s">
        <v>15071</v>
      </c>
      <c r="H10676" s="33">
        <v>2</v>
      </c>
      <c r="I10676" s="33">
        <v>10</v>
      </c>
      <c r="J10676" s="36">
        <v>50</v>
      </c>
      <c r="K10676" s="37">
        <v>1750000</v>
      </c>
      <c r="L10676" s="38" t="s">
        <v>15</v>
      </c>
      <c r="M10676" s="38" t="s">
        <v>13</v>
      </c>
    </row>
    <row r="10677" spans="1:13" s="39" customFormat="1" ht="12.75" x14ac:dyDescent="0.2">
      <c r="A10677" s="33" t="s">
        <v>29</v>
      </c>
      <c r="B10677" s="33" t="s">
        <v>3316</v>
      </c>
      <c r="C10677" s="34">
        <v>16</v>
      </c>
      <c r="D10677" s="33" t="s">
        <v>105</v>
      </c>
      <c r="E10677" s="33" t="s">
        <v>10764</v>
      </c>
      <c r="F10677" s="35">
        <v>82121600</v>
      </c>
      <c r="G10677" s="33" t="s">
        <v>15071</v>
      </c>
      <c r="H10677" s="33">
        <v>2</v>
      </c>
      <c r="I10677" s="33">
        <v>10</v>
      </c>
      <c r="J10677" s="36">
        <v>25</v>
      </c>
      <c r="K10677" s="37">
        <v>1750000</v>
      </c>
      <c r="L10677" s="38" t="s">
        <v>15</v>
      </c>
      <c r="M10677" s="38" t="s">
        <v>13</v>
      </c>
    </row>
    <row r="10678" spans="1:13" s="39" customFormat="1" ht="12.75" x14ac:dyDescent="0.2">
      <c r="A10678" s="33" t="s">
        <v>29</v>
      </c>
      <c r="B10678" s="33" t="s">
        <v>3316</v>
      </c>
      <c r="C10678" s="34">
        <v>16</v>
      </c>
      <c r="D10678" s="33" t="s">
        <v>105</v>
      </c>
      <c r="E10678" s="33" t="s">
        <v>10765</v>
      </c>
      <c r="F10678" s="35">
        <v>82121600</v>
      </c>
      <c r="G10678" s="33" t="s">
        <v>15071</v>
      </c>
      <c r="H10678" s="33">
        <v>2</v>
      </c>
      <c r="I10678" s="33">
        <v>10</v>
      </c>
      <c r="J10678" s="36">
        <v>40</v>
      </c>
      <c r="K10678" s="37">
        <v>7600000</v>
      </c>
      <c r="L10678" s="38" t="s">
        <v>15</v>
      </c>
      <c r="M10678" s="38" t="s">
        <v>13</v>
      </c>
    </row>
    <row r="10679" spans="1:13" s="39" customFormat="1" ht="12.75" x14ac:dyDescent="0.2">
      <c r="A10679" s="33" t="s">
        <v>29</v>
      </c>
      <c r="B10679" s="33" t="s">
        <v>608</v>
      </c>
      <c r="C10679" s="34">
        <v>10</v>
      </c>
      <c r="D10679" s="33" t="s">
        <v>106</v>
      </c>
      <c r="E10679" s="33" t="s">
        <v>10766</v>
      </c>
      <c r="F10679" s="35">
        <v>90121501</v>
      </c>
      <c r="G10679" s="33" t="s">
        <v>15071</v>
      </c>
      <c r="H10679" s="33">
        <v>3</v>
      </c>
      <c r="I10679" s="33">
        <v>9</v>
      </c>
      <c r="J10679" s="36">
        <v>1</v>
      </c>
      <c r="K10679" s="37">
        <v>6854400</v>
      </c>
      <c r="L10679" s="38" t="s">
        <v>12</v>
      </c>
      <c r="M10679" s="38" t="s">
        <v>13</v>
      </c>
    </row>
    <row r="10680" spans="1:13" s="39" customFormat="1" ht="12.75" x14ac:dyDescent="0.2">
      <c r="A10680" s="33" t="s">
        <v>29</v>
      </c>
      <c r="B10680" s="33" t="s">
        <v>608</v>
      </c>
      <c r="C10680" s="34">
        <v>10</v>
      </c>
      <c r="D10680" s="33" t="s">
        <v>106</v>
      </c>
      <c r="E10680" s="33" t="s">
        <v>2340</v>
      </c>
      <c r="F10680" s="35">
        <v>85121502</v>
      </c>
      <c r="G10680" s="33" t="s">
        <v>15071</v>
      </c>
      <c r="H10680" s="33">
        <v>1</v>
      </c>
      <c r="I10680" s="33">
        <v>11</v>
      </c>
      <c r="J10680" s="36">
        <v>1</v>
      </c>
      <c r="K10680" s="37">
        <v>10957000</v>
      </c>
      <c r="L10680" s="38" t="s">
        <v>12</v>
      </c>
      <c r="M10680" s="38" t="s">
        <v>13</v>
      </c>
    </row>
    <row r="10681" spans="1:13" s="39" customFormat="1" ht="12.75" x14ac:dyDescent="0.2">
      <c r="A10681" s="33" t="s">
        <v>29</v>
      </c>
      <c r="B10681" s="33" t="s">
        <v>8207</v>
      </c>
      <c r="C10681" s="34">
        <v>10</v>
      </c>
      <c r="D10681" s="33" t="s">
        <v>13927</v>
      </c>
      <c r="E10681" s="33" t="s">
        <v>10767</v>
      </c>
      <c r="F10681" s="35">
        <v>86141500</v>
      </c>
      <c r="G10681" s="33" t="s">
        <v>15071</v>
      </c>
      <c r="H10681" s="33">
        <v>4</v>
      </c>
      <c r="I10681" s="33">
        <v>8</v>
      </c>
      <c r="J10681" s="36">
        <v>1</v>
      </c>
      <c r="K10681" s="37">
        <v>34150000</v>
      </c>
      <c r="L10681" s="38" t="s">
        <v>12</v>
      </c>
      <c r="M10681" s="38" t="s">
        <v>13</v>
      </c>
    </row>
    <row r="10682" spans="1:13" s="39" customFormat="1" ht="12.75" x14ac:dyDescent="0.2">
      <c r="A10682" s="33" t="s">
        <v>29</v>
      </c>
      <c r="B10682" s="33" t="s">
        <v>8207</v>
      </c>
      <c r="C10682" s="34">
        <v>10</v>
      </c>
      <c r="D10682" s="33" t="s">
        <v>13927</v>
      </c>
      <c r="E10682" s="33" t="s">
        <v>10768</v>
      </c>
      <c r="F10682" s="35">
        <v>80141607</v>
      </c>
      <c r="G10682" s="33" t="s">
        <v>466</v>
      </c>
      <c r="H10682" s="33">
        <v>1</v>
      </c>
      <c r="I10682" s="33">
        <v>11</v>
      </c>
      <c r="J10682" s="36">
        <v>1</v>
      </c>
      <c r="K10682" s="37">
        <v>71897420</v>
      </c>
      <c r="L10682" s="38" t="s">
        <v>12</v>
      </c>
      <c r="M10682" s="38" t="s">
        <v>13</v>
      </c>
    </row>
    <row r="10683" spans="1:13" s="39" customFormat="1" ht="12.75" x14ac:dyDescent="0.2">
      <c r="A10683" s="33" t="s">
        <v>29</v>
      </c>
      <c r="B10683" s="33" t="s">
        <v>8207</v>
      </c>
      <c r="C10683" s="34">
        <v>16</v>
      </c>
      <c r="D10683" s="33" t="s">
        <v>13927</v>
      </c>
      <c r="E10683" s="33" t="s">
        <v>10769</v>
      </c>
      <c r="F10683" s="35">
        <v>80141607</v>
      </c>
      <c r="G10683" s="33" t="s">
        <v>466</v>
      </c>
      <c r="H10683" s="33">
        <v>4</v>
      </c>
      <c r="I10683" s="33">
        <v>6</v>
      </c>
      <c r="J10683" s="36">
        <v>1</v>
      </c>
      <c r="K10683" s="37">
        <v>108000000</v>
      </c>
      <c r="L10683" s="38" t="s">
        <v>12</v>
      </c>
      <c r="M10683" s="38" t="s">
        <v>13</v>
      </c>
    </row>
    <row r="10684" spans="1:13" s="39" customFormat="1" ht="12.75" x14ac:dyDescent="0.2">
      <c r="A10684" s="33" t="s">
        <v>29</v>
      </c>
      <c r="B10684" s="33" t="s">
        <v>8207</v>
      </c>
      <c r="C10684" s="34">
        <v>10</v>
      </c>
      <c r="D10684" s="33" t="s">
        <v>13927</v>
      </c>
      <c r="E10684" s="33" t="s">
        <v>10769</v>
      </c>
      <c r="F10684" s="35">
        <v>80141607</v>
      </c>
      <c r="G10684" s="33" t="s">
        <v>466</v>
      </c>
      <c r="H10684" s="33">
        <v>1</v>
      </c>
      <c r="I10684" s="33">
        <v>6</v>
      </c>
      <c r="J10684" s="36">
        <v>1</v>
      </c>
      <c r="K10684" s="37">
        <v>65988000</v>
      </c>
      <c r="L10684" s="38" t="s">
        <v>12</v>
      </c>
      <c r="M10684" s="38" t="s">
        <v>13</v>
      </c>
    </row>
    <row r="10685" spans="1:13" s="39" customFormat="1" ht="12.75" x14ac:dyDescent="0.2">
      <c r="A10685" s="33" t="s">
        <v>29</v>
      </c>
      <c r="B10685" s="33" t="s">
        <v>611</v>
      </c>
      <c r="C10685" s="34">
        <v>10</v>
      </c>
      <c r="D10685" s="33" t="s">
        <v>108</v>
      </c>
      <c r="E10685" s="33" t="s">
        <v>10770</v>
      </c>
      <c r="F10685" s="35">
        <v>76121900</v>
      </c>
      <c r="G10685" s="33" t="s">
        <v>15071</v>
      </c>
      <c r="H10685" s="33">
        <v>1</v>
      </c>
      <c r="I10685" s="33">
        <v>12</v>
      </c>
      <c r="J10685" s="36">
        <v>1</v>
      </c>
      <c r="K10685" s="37">
        <v>7000000</v>
      </c>
      <c r="L10685" s="38" t="s">
        <v>12</v>
      </c>
      <c r="M10685" s="38" t="s">
        <v>13</v>
      </c>
    </row>
    <row r="10686" spans="1:13" s="39" customFormat="1" ht="12.75" x14ac:dyDescent="0.2">
      <c r="A10686" s="33" t="s">
        <v>29</v>
      </c>
      <c r="B10686" s="33" t="s">
        <v>611</v>
      </c>
      <c r="C10686" s="34">
        <v>10</v>
      </c>
      <c r="D10686" s="33" t="s">
        <v>108</v>
      </c>
      <c r="E10686" s="33" t="s">
        <v>10771</v>
      </c>
      <c r="F10686" s="35">
        <v>72102100</v>
      </c>
      <c r="G10686" s="33" t="s">
        <v>15071</v>
      </c>
      <c r="H10686" s="33">
        <v>1</v>
      </c>
      <c r="I10686" s="33">
        <v>12</v>
      </c>
      <c r="J10686" s="36">
        <v>1</v>
      </c>
      <c r="K10686" s="37">
        <v>10000000</v>
      </c>
      <c r="L10686" s="38" t="s">
        <v>12</v>
      </c>
      <c r="M10686" s="38" t="s">
        <v>13</v>
      </c>
    </row>
    <row r="10687" spans="1:13" s="39" customFormat="1" ht="12.75" x14ac:dyDescent="0.2">
      <c r="A10687" s="33" t="s">
        <v>29</v>
      </c>
      <c r="B10687" s="33" t="s">
        <v>611</v>
      </c>
      <c r="C10687" s="34">
        <v>10</v>
      </c>
      <c r="D10687" s="33" t="s">
        <v>108</v>
      </c>
      <c r="E10687" s="33" t="s">
        <v>10772</v>
      </c>
      <c r="F10687" s="35">
        <v>80111500</v>
      </c>
      <c r="G10687" s="33" t="s">
        <v>15071</v>
      </c>
      <c r="H10687" s="33">
        <v>1</v>
      </c>
      <c r="I10687" s="33">
        <v>7</v>
      </c>
      <c r="J10687" s="36">
        <v>1</v>
      </c>
      <c r="K10687" s="37">
        <v>24000000</v>
      </c>
      <c r="L10687" s="38" t="s">
        <v>12</v>
      </c>
      <c r="M10687" s="38" t="s">
        <v>2372</v>
      </c>
    </row>
    <row r="10688" spans="1:13" s="39" customFormat="1" ht="12.75" x14ac:dyDescent="0.2">
      <c r="A10688" s="33" t="s">
        <v>29</v>
      </c>
      <c r="B10688" s="33" t="s">
        <v>611</v>
      </c>
      <c r="C10688" s="34">
        <v>10</v>
      </c>
      <c r="D10688" s="33" t="s">
        <v>108</v>
      </c>
      <c r="E10688" s="33" t="s">
        <v>10773</v>
      </c>
      <c r="F10688" s="35">
        <v>77101505</v>
      </c>
      <c r="G10688" s="33" t="s">
        <v>15071</v>
      </c>
      <c r="H10688" s="33">
        <v>1</v>
      </c>
      <c r="I10688" s="33">
        <v>12</v>
      </c>
      <c r="J10688" s="36">
        <v>1</v>
      </c>
      <c r="K10688" s="37">
        <v>31720212</v>
      </c>
      <c r="L10688" s="38" t="s">
        <v>12</v>
      </c>
      <c r="M10688" s="38" t="s">
        <v>13</v>
      </c>
    </row>
    <row r="10689" spans="1:13" s="39" customFormat="1" ht="12.75" x14ac:dyDescent="0.2">
      <c r="A10689" s="33" t="s">
        <v>29</v>
      </c>
      <c r="B10689" s="33" t="s">
        <v>611</v>
      </c>
      <c r="C10689" s="34">
        <v>16</v>
      </c>
      <c r="D10689" s="33" t="s">
        <v>108</v>
      </c>
      <c r="E10689" s="33" t="s">
        <v>10774</v>
      </c>
      <c r="F10689" s="35">
        <v>70111603</v>
      </c>
      <c r="G10689" s="33" t="s">
        <v>15071</v>
      </c>
      <c r="H10689" s="33">
        <v>1</v>
      </c>
      <c r="I10689" s="33">
        <v>10</v>
      </c>
      <c r="J10689" s="36">
        <v>1</v>
      </c>
      <c r="K10689" s="37">
        <v>2000000</v>
      </c>
      <c r="L10689" s="38" t="s">
        <v>12</v>
      </c>
      <c r="M10689" s="38" t="s">
        <v>13</v>
      </c>
    </row>
    <row r="10690" spans="1:13" s="39" customFormat="1" ht="12.75" x14ac:dyDescent="0.2">
      <c r="A10690" s="33" t="s">
        <v>29</v>
      </c>
      <c r="B10690" s="33" t="s">
        <v>611</v>
      </c>
      <c r="C10690" s="34">
        <v>16</v>
      </c>
      <c r="D10690" s="33" t="s">
        <v>108</v>
      </c>
      <c r="E10690" s="33" t="s">
        <v>10775</v>
      </c>
      <c r="F10690" s="35">
        <v>90141502</v>
      </c>
      <c r="G10690" s="33" t="s">
        <v>15071</v>
      </c>
      <c r="H10690" s="33">
        <v>2</v>
      </c>
      <c r="I10690" s="33">
        <v>9</v>
      </c>
      <c r="J10690" s="36">
        <v>1</v>
      </c>
      <c r="K10690" s="37">
        <v>8000000</v>
      </c>
      <c r="L10690" s="38" t="s">
        <v>12</v>
      </c>
      <c r="M10690" s="38" t="s">
        <v>13</v>
      </c>
    </row>
    <row r="10691" spans="1:13" s="39" customFormat="1" ht="12.75" x14ac:dyDescent="0.2">
      <c r="A10691" s="33" t="s">
        <v>29</v>
      </c>
      <c r="B10691" s="33" t="s">
        <v>611</v>
      </c>
      <c r="C10691" s="34">
        <v>16</v>
      </c>
      <c r="D10691" s="33" t="s">
        <v>108</v>
      </c>
      <c r="E10691" s="33" t="s">
        <v>10776</v>
      </c>
      <c r="F10691" s="35">
        <v>82131600</v>
      </c>
      <c r="G10691" s="33" t="s">
        <v>15071</v>
      </c>
      <c r="H10691" s="33">
        <v>1</v>
      </c>
      <c r="I10691" s="33">
        <v>11</v>
      </c>
      <c r="J10691" s="36">
        <v>1</v>
      </c>
      <c r="K10691" s="37">
        <v>9840000</v>
      </c>
      <c r="L10691" s="38" t="s">
        <v>12</v>
      </c>
      <c r="M10691" s="38" t="s">
        <v>13</v>
      </c>
    </row>
    <row r="10692" spans="1:13" s="39" customFormat="1" ht="12.75" x14ac:dyDescent="0.2">
      <c r="A10692" s="33" t="s">
        <v>29</v>
      </c>
      <c r="B10692" s="33" t="s">
        <v>611</v>
      </c>
      <c r="C10692" s="34">
        <v>16</v>
      </c>
      <c r="D10692" s="33" t="s">
        <v>108</v>
      </c>
      <c r="E10692" s="33" t="s">
        <v>10777</v>
      </c>
      <c r="F10692" s="35">
        <v>90101600</v>
      </c>
      <c r="G10692" s="33" t="s">
        <v>15071</v>
      </c>
      <c r="H10692" s="33">
        <v>1</v>
      </c>
      <c r="I10692" s="33">
        <v>11</v>
      </c>
      <c r="J10692" s="36">
        <v>1</v>
      </c>
      <c r="K10692" s="37">
        <v>20000000</v>
      </c>
      <c r="L10692" s="38" t="s">
        <v>12</v>
      </c>
      <c r="M10692" s="38" t="s">
        <v>13</v>
      </c>
    </row>
    <row r="10693" spans="1:13" s="39" customFormat="1" ht="12.75" x14ac:dyDescent="0.2">
      <c r="A10693" s="33" t="s">
        <v>29</v>
      </c>
      <c r="B10693" s="33" t="s">
        <v>611</v>
      </c>
      <c r="C10693" s="34">
        <v>16</v>
      </c>
      <c r="D10693" s="33" t="s">
        <v>108</v>
      </c>
      <c r="E10693" s="33" t="s">
        <v>10778</v>
      </c>
      <c r="F10693" s="35">
        <v>80111500</v>
      </c>
      <c r="G10693" s="33" t="s">
        <v>466</v>
      </c>
      <c r="H10693" s="33">
        <v>1</v>
      </c>
      <c r="I10693" s="33">
        <v>3</v>
      </c>
      <c r="J10693" s="36">
        <v>1</v>
      </c>
      <c r="K10693" s="37">
        <v>159637500</v>
      </c>
      <c r="L10693" s="38" t="s">
        <v>12</v>
      </c>
      <c r="M10693" s="38" t="s">
        <v>2371</v>
      </c>
    </row>
    <row r="10694" spans="1:13" s="39" customFormat="1" ht="12.75" x14ac:dyDescent="0.2">
      <c r="A10694" s="33" t="s">
        <v>29</v>
      </c>
      <c r="B10694" s="33" t="s">
        <v>611</v>
      </c>
      <c r="C10694" s="34">
        <v>10</v>
      </c>
      <c r="D10694" s="33" t="s">
        <v>108</v>
      </c>
      <c r="E10694" s="33" t="s">
        <v>10779</v>
      </c>
      <c r="F10694" s="35">
        <v>90101603</v>
      </c>
      <c r="G10694" s="33" t="s">
        <v>15071</v>
      </c>
      <c r="H10694" s="33">
        <v>3</v>
      </c>
      <c r="I10694" s="33">
        <v>9</v>
      </c>
      <c r="J10694" s="36">
        <v>1</v>
      </c>
      <c r="K10694" s="37">
        <v>36634150</v>
      </c>
      <c r="L10694" s="38" t="s">
        <v>12</v>
      </c>
      <c r="M10694" s="38" t="s">
        <v>13</v>
      </c>
    </row>
    <row r="10695" spans="1:13" s="39" customFormat="1" ht="12.75" x14ac:dyDescent="0.2">
      <c r="A10695" s="33" t="s">
        <v>29</v>
      </c>
      <c r="B10695" s="33" t="s">
        <v>611</v>
      </c>
      <c r="C10695" s="34">
        <v>16</v>
      </c>
      <c r="D10695" s="33" t="s">
        <v>108</v>
      </c>
      <c r="E10695" s="33" t="s">
        <v>10778</v>
      </c>
      <c r="F10695" s="35">
        <v>80111500</v>
      </c>
      <c r="G10695" s="33" t="s">
        <v>466</v>
      </c>
      <c r="H10695" s="33">
        <v>4</v>
      </c>
      <c r="I10695" s="33">
        <v>6</v>
      </c>
      <c r="J10695" s="36">
        <v>1</v>
      </c>
      <c r="K10695" s="37">
        <v>140000000</v>
      </c>
      <c r="L10695" s="38" t="s">
        <v>12</v>
      </c>
      <c r="M10695" s="38" t="s">
        <v>13</v>
      </c>
    </row>
    <row r="10696" spans="1:13" s="39" customFormat="1" ht="12.75" x14ac:dyDescent="0.2">
      <c r="A10696" s="33" t="s">
        <v>29</v>
      </c>
      <c r="B10696" s="33" t="s">
        <v>611</v>
      </c>
      <c r="C10696" s="34">
        <v>10</v>
      </c>
      <c r="D10696" s="33" t="s">
        <v>108</v>
      </c>
      <c r="E10696" s="33" t="s">
        <v>10780</v>
      </c>
      <c r="F10696" s="35">
        <v>90111601</v>
      </c>
      <c r="G10696" s="33" t="s">
        <v>15071</v>
      </c>
      <c r="H10696" s="33">
        <v>4</v>
      </c>
      <c r="I10696" s="33">
        <v>11</v>
      </c>
      <c r="J10696" s="36">
        <v>1</v>
      </c>
      <c r="K10696" s="37">
        <v>22400000</v>
      </c>
      <c r="L10696" s="38" t="s">
        <v>12</v>
      </c>
      <c r="M10696" s="38" t="s">
        <v>13</v>
      </c>
    </row>
    <row r="10697" spans="1:13" s="39" customFormat="1" ht="12.75" x14ac:dyDescent="0.2">
      <c r="A10697" s="33" t="s">
        <v>29</v>
      </c>
      <c r="B10697" s="33" t="s">
        <v>611</v>
      </c>
      <c r="C10697" s="34">
        <v>10</v>
      </c>
      <c r="D10697" s="33" t="s">
        <v>108</v>
      </c>
      <c r="E10697" s="33" t="s">
        <v>10775</v>
      </c>
      <c r="F10697" s="35">
        <v>90141502</v>
      </c>
      <c r="G10697" s="33" t="s">
        <v>15071</v>
      </c>
      <c r="H10697" s="33">
        <v>1</v>
      </c>
      <c r="I10697" s="33">
        <v>6</v>
      </c>
      <c r="J10697" s="36">
        <v>1</v>
      </c>
      <c r="K10697" s="37">
        <v>4000000</v>
      </c>
      <c r="L10697" s="38" t="s">
        <v>12</v>
      </c>
      <c r="M10697" s="38" t="s">
        <v>13</v>
      </c>
    </row>
    <row r="10698" spans="1:13" s="39" customFormat="1" ht="12.75" x14ac:dyDescent="0.2">
      <c r="A10698" s="33" t="s">
        <v>29</v>
      </c>
      <c r="B10698" s="33" t="s">
        <v>611</v>
      </c>
      <c r="C10698" s="34">
        <v>10</v>
      </c>
      <c r="D10698" s="33" t="s">
        <v>108</v>
      </c>
      <c r="E10698" s="33" t="s">
        <v>10772</v>
      </c>
      <c r="F10698" s="35">
        <v>80111500</v>
      </c>
      <c r="G10698" s="33" t="s">
        <v>15071</v>
      </c>
      <c r="H10698" s="33">
        <v>1</v>
      </c>
      <c r="I10698" s="33">
        <v>6</v>
      </c>
      <c r="J10698" s="36">
        <v>1</v>
      </c>
      <c r="K10698" s="37">
        <v>29036186</v>
      </c>
      <c r="L10698" s="38" t="s">
        <v>12</v>
      </c>
      <c r="M10698" s="38" t="s">
        <v>13</v>
      </c>
    </row>
    <row r="10699" spans="1:13" s="39" customFormat="1" ht="12.75" x14ac:dyDescent="0.2">
      <c r="A10699" s="33" t="s">
        <v>29</v>
      </c>
      <c r="B10699" s="33" t="s">
        <v>611</v>
      </c>
      <c r="C10699" s="34">
        <v>10</v>
      </c>
      <c r="D10699" s="33" t="s">
        <v>108</v>
      </c>
      <c r="E10699" s="33" t="s">
        <v>10772</v>
      </c>
      <c r="F10699" s="35">
        <v>80111500</v>
      </c>
      <c r="G10699" s="33" t="s">
        <v>15071</v>
      </c>
      <c r="H10699" s="33">
        <v>1</v>
      </c>
      <c r="I10699" s="33">
        <v>6</v>
      </c>
      <c r="J10699" s="36">
        <v>1</v>
      </c>
      <c r="K10699" s="37">
        <v>34363814</v>
      </c>
      <c r="L10699" s="38" t="s">
        <v>12</v>
      </c>
      <c r="M10699" s="38" t="s">
        <v>13</v>
      </c>
    </row>
    <row r="10700" spans="1:13" s="39" customFormat="1" ht="12.75" x14ac:dyDescent="0.2">
      <c r="A10700" s="33" t="s">
        <v>29</v>
      </c>
      <c r="B10700" s="33" t="s">
        <v>611</v>
      </c>
      <c r="C10700" s="34">
        <v>16</v>
      </c>
      <c r="D10700" s="33" t="s">
        <v>108</v>
      </c>
      <c r="E10700" s="33" t="s">
        <v>10781</v>
      </c>
      <c r="F10700" s="35">
        <v>80141607</v>
      </c>
      <c r="G10700" s="33" t="s">
        <v>15071</v>
      </c>
      <c r="H10700" s="33">
        <v>1</v>
      </c>
      <c r="I10700" s="33">
        <v>6</v>
      </c>
      <c r="J10700" s="36">
        <v>1</v>
      </c>
      <c r="K10700" s="37">
        <v>11453750</v>
      </c>
      <c r="L10700" s="38" t="s">
        <v>12</v>
      </c>
      <c r="M10700" s="38" t="s">
        <v>13</v>
      </c>
    </row>
    <row r="10701" spans="1:13" s="39" customFormat="1" ht="12.75" x14ac:dyDescent="0.2">
      <c r="A10701" s="33" t="s">
        <v>29</v>
      </c>
      <c r="B10701" s="33" t="s">
        <v>611</v>
      </c>
      <c r="C10701" s="34">
        <v>16</v>
      </c>
      <c r="D10701" s="33" t="s">
        <v>108</v>
      </c>
      <c r="E10701" s="33" t="s">
        <v>10287</v>
      </c>
      <c r="F10701" s="35">
        <v>80141607</v>
      </c>
      <c r="G10701" s="33" t="s">
        <v>15071</v>
      </c>
      <c r="H10701" s="33">
        <v>1</v>
      </c>
      <c r="I10701" s="33">
        <v>6</v>
      </c>
      <c r="J10701" s="36">
        <v>1</v>
      </c>
      <c r="K10701" s="37">
        <v>546250</v>
      </c>
      <c r="L10701" s="38" t="s">
        <v>12</v>
      </c>
      <c r="M10701" s="38" t="s">
        <v>13</v>
      </c>
    </row>
    <row r="10702" spans="1:13" s="39" customFormat="1" ht="12.75" x14ac:dyDescent="0.2">
      <c r="A10702" s="33" t="s">
        <v>29</v>
      </c>
      <c r="B10702" s="33" t="s">
        <v>611</v>
      </c>
      <c r="C10702" s="34">
        <v>10</v>
      </c>
      <c r="D10702" s="33" t="s">
        <v>108</v>
      </c>
      <c r="E10702" s="33" t="s">
        <v>10287</v>
      </c>
      <c r="F10702" s="35">
        <v>80141607</v>
      </c>
      <c r="G10702" s="33" t="s">
        <v>15071</v>
      </c>
      <c r="H10702" s="33">
        <v>1</v>
      </c>
      <c r="I10702" s="33">
        <v>6</v>
      </c>
      <c r="J10702" s="36">
        <v>1</v>
      </c>
      <c r="K10702" s="37">
        <v>2600000</v>
      </c>
      <c r="L10702" s="38" t="s">
        <v>12</v>
      </c>
      <c r="M10702" s="38" t="s">
        <v>13</v>
      </c>
    </row>
    <row r="10703" spans="1:13" s="39" customFormat="1" ht="12.75" x14ac:dyDescent="0.2">
      <c r="A10703" s="33" t="s">
        <v>32</v>
      </c>
      <c r="B10703" s="33" t="s">
        <v>546</v>
      </c>
      <c r="C10703" s="34">
        <v>10</v>
      </c>
      <c r="D10703" s="33" t="s">
        <v>43</v>
      </c>
      <c r="E10703" s="33" t="s">
        <v>10782</v>
      </c>
      <c r="F10703" s="35">
        <v>90101501</v>
      </c>
      <c r="G10703" s="33" t="s">
        <v>466</v>
      </c>
      <c r="H10703" s="33">
        <v>1</v>
      </c>
      <c r="I10703" s="33">
        <v>6</v>
      </c>
      <c r="J10703" s="36">
        <v>1</v>
      </c>
      <c r="K10703" s="37">
        <v>523375202</v>
      </c>
      <c r="L10703" s="38" t="s">
        <v>12</v>
      </c>
      <c r="M10703" s="38" t="s">
        <v>2371</v>
      </c>
    </row>
    <row r="10704" spans="1:13" s="39" customFormat="1" ht="12.75" x14ac:dyDescent="0.2">
      <c r="A10704" s="33" t="s">
        <v>32</v>
      </c>
      <c r="B10704" s="33" t="s">
        <v>546</v>
      </c>
      <c r="C10704" s="34">
        <v>10</v>
      </c>
      <c r="D10704" s="33" t="s">
        <v>43</v>
      </c>
      <c r="E10704" s="33" t="s">
        <v>10783</v>
      </c>
      <c r="F10704" s="35">
        <v>90101501</v>
      </c>
      <c r="G10704" s="33" t="s">
        <v>466</v>
      </c>
      <c r="H10704" s="33">
        <v>7</v>
      </c>
      <c r="I10704" s="33">
        <v>5</v>
      </c>
      <c r="J10704" s="36">
        <v>1</v>
      </c>
      <c r="K10704" s="37">
        <v>240321652</v>
      </c>
      <c r="L10704" s="38" t="s">
        <v>12</v>
      </c>
      <c r="M10704" s="38" t="s">
        <v>2371</v>
      </c>
    </row>
    <row r="10705" spans="1:13" s="39" customFormat="1" ht="12.75" x14ac:dyDescent="0.2">
      <c r="A10705" s="33" t="s">
        <v>32</v>
      </c>
      <c r="B10705" s="33" t="s">
        <v>546</v>
      </c>
      <c r="C10705" s="34">
        <v>10</v>
      </c>
      <c r="D10705" s="33" t="s">
        <v>43</v>
      </c>
      <c r="E10705" s="33" t="s">
        <v>10784</v>
      </c>
      <c r="F10705" s="35">
        <v>90101501</v>
      </c>
      <c r="G10705" s="33" t="s">
        <v>466</v>
      </c>
      <c r="H10705" s="33">
        <v>1</v>
      </c>
      <c r="I10705" s="33">
        <v>6</v>
      </c>
      <c r="J10705" s="36">
        <v>1</v>
      </c>
      <c r="K10705" s="37">
        <v>14830657</v>
      </c>
      <c r="L10705" s="38" t="s">
        <v>12</v>
      </c>
      <c r="M10705" s="38" t="s">
        <v>2371</v>
      </c>
    </row>
    <row r="10706" spans="1:13" s="39" customFormat="1" ht="12.75" x14ac:dyDescent="0.2">
      <c r="A10706" s="33" t="s">
        <v>32</v>
      </c>
      <c r="B10706" s="33" t="s">
        <v>546</v>
      </c>
      <c r="C10706" s="34">
        <v>10</v>
      </c>
      <c r="D10706" s="33" t="s">
        <v>43</v>
      </c>
      <c r="E10706" s="33" t="s">
        <v>10785</v>
      </c>
      <c r="F10706" s="35">
        <v>90101501</v>
      </c>
      <c r="G10706" s="33" t="s">
        <v>466</v>
      </c>
      <c r="H10706" s="33">
        <v>9</v>
      </c>
      <c r="I10706" s="33">
        <v>1</v>
      </c>
      <c r="J10706" s="36">
        <v>1</v>
      </c>
      <c r="K10706" s="37">
        <v>70404348</v>
      </c>
      <c r="L10706" s="38" t="s">
        <v>12</v>
      </c>
      <c r="M10706" s="38" t="s">
        <v>2371</v>
      </c>
    </row>
    <row r="10707" spans="1:13" s="39" customFormat="1" ht="12.75" x14ac:dyDescent="0.2">
      <c r="A10707" s="33" t="s">
        <v>32</v>
      </c>
      <c r="B10707" s="33" t="s">
        <v>546</v>
      </c>
      <c r="C10707" s="34">
        <v>10</v>
      </c>
      <c r="D10707" s="33" t="s">
        <v>43</v>
      </c>
      <c r="E10707" s="33" t="s">
        <v>10786</v>
      </c>
      <c r="F10707" s="35">
        <v>90101501</v>
      </c>
      <c r="G10707" s="33" t="s">
        <v>15071</v>
      </c>
      <c r="H10707" s="33">
        <v>1</v>
      </c>
      <c r="I10707" s="33">
        <v>6</v>
      </c>
      <c r="J10707" s="36">
        <v>1</v>
      </c>
      <c r="K10707" s="37">
        <v>1169343</v>
      </c>
      <c r="L10707" s="38" t="s">
        <v>12</v>
      </c>
      <c r="M10707" s="38" t="s">
        <v>13</v>
      </c>
    </row>
    <row r="10708" spans="1:13" s="39" customFormat="1" ht="12.75" x14ac:dyDescent="0.2">
      <c r="A10708" s="33" t="s">
        <v>32</v>
      </c>
      <c r="B10708" s="33" t="s">
        <v>547</v>
      </c>
      <c r="C10708" s="34">
        <v>16</v>
      </c>
      <c r="D10708" s="33" t="s">
        <v>73</v>
      </c>
      <c r="E10708" s="33" t="s">
        <v>10787</v>
      </c>
      <c r="F10708" s="35">
        <v>80111701</v>
      </c>
      <c r="G10708" s="33" t="s">
        <v>313</v>
      </c>
      <c r="H10708" s="33">
        <v>1</v>
      </c>
      <c r="I10708" s="33">
        <v>11</v>
      </c>
      <c r="J10708" s="36">
        <v>1</v>
      </c>
      <c r="K10708" s="37">
        <v>17600000</v>
      </c>
      <c r="L10708" s="38" t="s">
        <v>12</v>
      </c>
      <c r="M10708" s="38" t="s">
        <v>13</v>
      </c>
    </row>
    <row r="10709" spans="1:13" s="39" customFormat="1" ht="12.75" x14ac:dyDescent="0.2">
      <c r="A10709" s="33" t="s">
        <v>32</v>
      </c>
      <c r="B10709" s="33" t="s">
        <v>547</v>
      </c>
      <c r="C10709" s="34">
        <v>16</v>
      </c>
      <c r="D10709" s="33" t="s">
        <v>73</v>
      </c>
      <c r="E10709" s="33" t="s">
        <v>10788</v>
      </c>
      <c r="F10709" s="35">
        <v>80111701</v>
      </c>
      <c r="G10709" s="33" t="s">
        <v>313</v>
      </c>
      <c r="H10709" s="33">
        <v>1</v>
      </c>
      <c r="I10709" s="33">
        <v>11</v>
      </c>
      <c r="J10709" s="36">
        <v>1</v>
      </c>
      <c r="K10709" s="37">
        <v>17600000</v>
      </c>
      <c r="L10709" s="38" t="s">
        <v>12</v>
      </c>
      <c r="M10709" s="38" t="s">
        <v>13</v>
      </c>
    </row>
    <row r="10710" spans="1:13" s="39" customFormat="1" ht="12.75" x14ac:dyDescent="0.2">
      <c r="A10710" s="33" t="s">
        <v>32</v>
      </c>
      <c r="B10710" s="33" t="s">
        <v>547</v>
      </c>
      <c r="C10710" s="34">
        <v>16</v>
      </c>
      <c r="D10710" s="33" t="s">
        <v>73</v>
      </c>
      <c r="E10710" s="33" t="s">
        <v>10789</v>
      </c>
      <c r="F10710" s="35">
        <v>80111701</v>
      </c>
      <c r="G10710" s="33" t="s">
        <v>313</v>
      </c>
      <c r="H10710" s="33">
        <v>1</v>
      </c>
      <c r="I10710" s="33">
        <v>11</v>
      </c>
      <c r="J10710" s="36">
        <v>1</v>
      </c>
      <c r="K10710" s="37">
        <v>19845000</v>
      </c>
      <c r="L10710" s="38" t="s">
        <v>12</v>
      </c>
      <c r="M10710" s="38" t="s">
        <v>13</v>
      </c>
    </row>
    <row r="10711" spans="1:13" s="39" customFormat="1" ht="12.75" x14ac:dyDescent="0.2">
      <c r="A10711" s="33" t="s">
        <v>32</v>
      </c>
      <c r="B10711" s="33" t="s">
        <v>547</v>
      </c>
      <c r="C10711" s="34">
        <v>16</v>
      </c>
      <c r="D10711" s="33" t="s">
        <v>73</v>
      </c>
      <c r="E10711" s="33" t="s">
        <v>10790</v>
      </c>
      <c r="F10711" s="35">
        <v>80111701</v>
      </c>
      <c r="G10711" s="33" t="s">
        <v>313</v>
      </c>
      <c r="H10711" s="33">
        <v>1</v>
      </c>
      <c r="I10711" s="33">
        <v>3</v>
      </c>
      <c r="J10711" s="36">
        <v>1</v>
      </c>
      <c r="K10711" s="37">
        <v>6615000</v>
      </c>
      <c r="L10711" s="38" t="s">
        <v>12</v>
      </c>
      <c r="M10711" s="38" t="s">
        <v>13</v>
      </c>
    </row>
    <row r="10712" spans="1:13" s="39" customFormat="1" ht="12.75" x14ac:dyDescent="0.2">
      <c r="A10712" s="33" t="s">
        <v>32</v>
      </c>
      <c r="B10712" s="33" t="s">
        <v>547</v>
      </c>
      <c r="C10712" s="34">
        <v>16</v>
      </c>
      <c r="D10712" s="33" t="s">
        <v>73</v>
      </c>
      <c r="E10712" s="33" t="s">
        <v>10791</v>
      </c>
      <c r="F10712" s="35">
        <v>80111701</v>
      </c>
      <c r="G10712" s="33" t="s">
        <v>313</v>
      </c>
      <c r="H10712" s="33">
        <v>1</v>
      </c>
      <c r="I10712" s="33">
        <v>11</v>
      </c>
      <c r="J10712" s="36">
        <v>1</v>
      </c>
      <c r="K10712" s="37">
        <v>28600000</v>
      </c>
      <c r="L10712" s="38" t="s">
        <v>12</v>
      </c>
      <c r="M10712" s="38" t="s">
        <v>13</v>
      </c>
    </row>
    <row r="10713" spans="1:13" s="39" customFormat="1" ht="12.75" x14ac:dyDescent="0.2">
      <c r="A10713" s="33" t="s">
        <v>32</v>
      </c>
      <c r="B10713" s="33" t="s">
        <v>547</v>
      </c>
      <c r="C10713" s="34">
        <v>16</v>
      </c>
      <c r="D10713" s="33" t="s">
        <v>73</v>
      </c>
      <c r="E10713" s="33" t="s">
        <v>10792</v>
      </c>
      <c r="F10713" s="35">
        <v>80111701</v>
      </c>
      <c r="G10713" s="33" t="s">
        <v>313</v>
      </c>
      <c r="H10713" s="33">
        <v>1</v>
      </c>
      <c r="I10713" s="33">
        <v>11</v>
      </c>
      <c r="J10713" s="36">
        <v>1</v>
      </c>
      <c r="K10713" s="37">
        <v>19845000</v>
      </c>
      <c r="L10713" s="38" t="s">
        <v>12</v>
      </c>
      <c r="M10713" s="38" t="s">
        <v>13</v>
      </c>
    </row>
    <row r="10714" spans="1:13" s="39" customFormat="1" ht="12.75" x14ac:dyDescent="0.2">
      <c r="A10714" s="33" t="s">
        <v>32</v>
      </c>
      <c r="B10714" s="33" t="s">
        <v>547</v>
      </c>
      <c r="C10714" s="34">
        <v>16</v>
      </c>
      <c r="D10714" s="33" t="s">
        <v>73</v>
      </c>
      <c r="E10714" s="33" t="s">
        <v>10793</v>
      </c>
      <c r="F10714" s="35">
        <v>80111701</v>
      </c>
      <c r="G10714" s="33" t="s">
        <v>313</v>
      </c>
      <c r="H10714" s="33">
        <v>1</v>
      </c>
      <c r="I10714" s="33">
        <v>11</v>
      </c>
      <c r="J10714" s="36">
        <v>1</v>
      </c>
      <c r="K10714" s="37">
        <v>15620000</v>
      </c>
      <c r="L10714" s="38" t="s">
        <v>12</v>
      </c>
      <c r="M10714" s="38" t="s">
        <v>13</v>
      </c>
    </row>
    <row r="10715" spans="1:13" s="39" customFormat="1" ht="12.75" x14ac:dyDescent="0.2">
      <c r="A10715" s="33" t="s">
        <v>32</v>
      </c>
      <c r="B10715" s="33" t="s">
        <v>547</v>
      </c>
      <c r="C10715" s="34">
        <v>10</v>
      </c>
      <c r="D10715" s="33" t="s">
        <v>73</v>
      </c>
      <c r="E10715" s="33" t="s">
        <v>10794</v>
      </c>
      <c r="F10715" s="35">
        <v>80111701</v>
      </c>
      <c r="G10715" s="33" t="s">
        <v>313</v>
      </c>
      <c r="H10715" s="33">
        <v>1</v>
      </c>
      <c r="I10715" s="33">
        <v>11</v>
      </c>
      <c r="J10715" s="36">
        <v>1</v>
      </c>
      <c r="K10715" s="37">
        <v>34100000</v>
      </c>
      <c r="L10715" s="38" t="s">
        <v>12</v>
      </c>
      <c r="M10715" s="38" t="s">
        <v>13</v>
      </c>
    </row>
    <row r="10716" spans="1:13" s="39" customFormat="1" ht="12.75" x14ac:dyDescent="0.2">
      <c r="A10716" s="33" t="s">
        <v>32</v>
      </c>
      <c r="B10716" s="33" t="s">
        <v>547</v>
      </c>
      <c r="C10716" s="34">
        <v>10</v>
      </c>
      <c r="D10716" s="33" t="s">
        <v>73</v>
      </c>
      <c r="E10716" s="33" t="s">
        <v>10795</v>
      </c>
      <c r="F10716" s="35">
        <v>80111701</v>
      </c>
      <c r="G10716" s="33" t="s">
        <v>313</v>
      </c>
      <c r="H10716" s="33">
        <v>1</v>
      </c>
      <c r="I10716" s="33">
        <v>5</v>
      </c>
      <c r="J10716" s="36">
        <v>1</v>
      </c>
      <c r="K10716" s="37">
        <v>14000000</v>
      </c>
      <c r="L10716" s="38" t="s">
        <v>12</v>
      </c>
      <c r="M10716" s="38" t="s">
        <v>13</v>
      </c>
    </row>
    <row r="10717" spans="1:13" s="39" customFormat="1" ht="12.75" x14ac:dyDescent="0.2">
      <c r="A10717" s="33" t="s">
        <v>32</v>
      </c>
      <c r="B10717" s="33" t="s">
        <v>547</v>
      </c>
      <c r="C10717" s="34">
        <v>10</v>
      </c>
      <c r="D10717" s="33" t="s">
        <v>73</v>
      </c>
      <c r="E10717" s="33" t="s">
        <v>10796</v>
      </c>
      <c r="F10717" s="35">
        <v>80111701</v>
      </c>
      <c r="G10717" s="33" t="s">
        <v>313</v>
      </c>
      <c r="H10717" s="33">
        <v>1</v>
      </c>
      <c r="I10717" s="33">
        <v>5</v>
      </c>
      <c r="J10717" s="36">
        <v>1</v>
      </c>
      <c r="K10717" s="37">
        <v>14000000</v>
      </c>
      <c r="L10717" s="38" t="s">
        <v>12</v>
      </c>
      <c r="M10717" s="38" t="s">
        <v>13</v>
      </c>
    </row>
    <row r="10718" spans="1:13" s="39" customFormat="1" ht="12.75" x14ac:dyDescent="0.2">
      <c r="A10718" s="33" t="s">
        <v>32</v>
      </c>
      <c r="B10718" s="33" t="s">
        <v>547</v>
      </c>
      <c r="C10718" s="34">
        <v>16</v>
      </c>
      <c r="D10718" s="33" t="s">
        <v>73</v>
      </c>
      <c r="E10718" s="33" t="s">
        <v>10797</v>
      </c>
      <c r="F10718" s="35">
        <v>80111701</v>
      </c>
      <c r="G10718" s="33" t="s">
        <v>313</v>
      </c>
      <c r="H10718" s="33">
        <v>1</v>
      </c>
      <c r="I10718" s="33">
        <v>9</v>
      </c>
      <c r="J10718" s="36">
        <v>1</v>
      </c>
      <c r="K10718" s="37">
        <v>19845000</v>
      </c>
      <c r="L10718" s="38" t="s">
        <v>12</v>
      </c>
      <c r="M10718" s="38" t="s">
        <v>13</v>
      </c>
    </row>
    <row r="10719" spans="1:13" s="39" customFormat="1" ht="12.75" x14ac:dyDescent="0.2">
      <c r="A10719" s="33" t="s">
        <v>32</v>
      </c>
      <c r="B10719" s="33" t="s">
        <v>547</v>
      </c>
      <c r="C10719" s="34">
        <v>16</v>
      </c>
      <c r="D10719" s="33" t="s">
        <v>73</v>
      </c>
      <c r="E10719" s="33" t="s">
        <v>10798</v>
      </c>
      <c r="F10719" s="35">
        <v>80111701</v>
      </c>
      <c r="G10719" s="33" t="s">
        <v>313</v>
      </c>
      <c r="H10719" s="33">
        <v>1</v>
      </c>
      <c r="I10719" s="33">
        <v>3</v>
      </c>
      <c r="J10719" s="36">
        <v>1</v>
      </c>
      <c r="K10719" s="37">
        <v>6615000</v>
      </c>
      <c r="L10719" s="38" t="s">
        <v>12</v>
      </c>
      <c r="M10719" s="38" t="s">
        <v>13</v>
      </c>
    </row>
    <row r="10720" spans="1:13" s="39" customFormat="1" ht="12.75" x14ac:dyDescent="0.2">
      <c r="A10720" s="33" t="s">
        <v>32</v>
      </c>
      <c r="B10720" s="33" t="s">
        <v>547</v>
      </c>
      <c r="C10720" s="34">
        <v>16</v>
      </c>
      <c r="D10720" s="33" t="s">
        <v>73</v>
      </c>
      <c r="E10720" s="33" t="s">
        <v>10799</v>
      </c>
      <c r="F10720" s="35">
        <v>80111701</v>
      </c>
      <c r="G10720" s="33" t="s">
        <v>313</v>
      </c>
      <c r="H10720" s="33">
        <v>1</v>
      </c>
      <c r="I10720" s="33">
        <v>11</v>
      </c>
      <c r="J10720" s="36">
        <v>1</v>
      </c>
      <c r="K10720" s="37">
        <v>28600000</v>
      </c>
      <c r="L10720" s="38" t="s">
        <v>12</v>
      </c>
      <c r="M10720" s="38" t="s">
        <v>13</v>
      </c>
    </row>
    <row r="10721" spans="1:13" s="39" customFormat="1" ht="12.75" x14ac:dyDescent="0.2">
      <c r="A10721" s="33" t="s">
        <v>32</v>
      </c>
      <c r="B10721" s="33" t="s">
        <v>547</v>
      </c>
      <c r="C10721" s="34">
        <v>16</v>
      </c>
      <c r="D10721" s="33" t="s">
        <v>73</v>
      </c>
      <c r="E10721" s="33" t="s">
        <v>10800</v>
      </c>
      <c r="F10721" s="35">
        <v>80111701</v>
      </c>
      <c r="G10721" s="33" t="s">
        <v>313</v>
      </c>
      <c r="H10721" s="33">
        <v>1</v>
      </c>
      <c r="I10721" s="33">
        <v>11</v>
      </c>
      <c r="J10721" s="36">
        <v>1</v>
      </c>
      <c r="K10721" s="37">
        <v>28600000</v>
      </c>
      <c r="L10721" s="38" t="s">
        <v>12</v>
      </c>
      <c r="M10721" s="38" t="s">
        <v>13</v>
      </c>
    </row>
    <row r="10722" spans="1:13" s="39" customFormat="1" ht="12.75" x14ac:dyDescent="0.2">
      <c r="A10722" s="33" t="s">
        <v>32</v>
      </c>
      <c r="B10722" s="33" t="s">
        <v>547</v>
      </c>
      <c r="C10722" s="34">
        <v>16</v>
      </c>
      <c r="D10722" s="33" t="s">
        <v>73</v>
      </c>
      <c r="E10722" s="33" t="s">
        <v>10801</v>
      </c>
      <c r="F10722" s="35">
        <v>80111701</v>
      </c>
      <c r="G10722" s="33" t="s">
        <v>15071</v>
      </c>
      <c r="H10722" s="33">
        <v>1</v>
      </c>
      <c r="I10722" s="33">
        <v>10</v>
      </c>
      <c r="J10722" s="36">
        <v>1</v>
      </c>
      <c r="K10722" s="37">
        <v>14336000</v>
      </c>
      <c r="L10722" s="38" t="s">
        <v>12</v>
      </c>
      <c r="M10722" s="38" t="s">
        <v>13</v>
      </c>
    </row>
    <row r="10723" spans="1:13" s="39" customFormat="1" ht="12.75" x14ac:dyDescent="0.2">
      <c r="A10723" s="33" t="s">
        <v>32</v>
      </c>
      <c r="B10723" s="33" t="s">
        <v>547</v>
      </c>
      <c r="C10723" s="34">
        <v>16</v>
      </c>
      <c r="D10723" s="33" t="s">
        <v>73</v>
      </c>
      <c r="E10723" s="33" t="s">
        <v>10802</v>
      </c>
      <c r="F10723" s="35">
        <v>80111701</v>
      </c>
      <c r="G10723" s="33" t="s">
        <v>15071</v>
      </c>
      <c r="H10723" s="33">
        <v>1</v>
      </c>
      <c r="I10723" s="33">
        <v>11</v>
      </c>
      <c r="J10723" s="36">
        <v>1</v>
      </c>
      <c r="K10723" s="37">
        <v>28600000</v>
      </c>
      <c r="L10723" s="38" t="s">
        <v>12</v>
      </c>
      <c r="M10723" s="38" t="s">
        <v>13</v>
      </c>
    </row>
    <row r="10724" spans="1:13" s="39" customFormat="1" ht="12.75" x14ac:dyDescent="0.2">
      <c r="A10724" s="33" t="s">
        <v>32</v>
      </c>
      <c r="B10724" s="33" t="s">
        <v>547</v>
      </c>
      <c r="C10724" s="34">
        <v>16</v>
      </c>
      <c r="D10724" s="33" t="s">
        <v>73</v>
      </c>
      <c r="E10724" s="33" t="s">
        <v>10803</v>
      </c>
      <c r="F10724" s="35">
        <v>80111701</v>
      </c>
      <c r="G10724" s="33" t="s">
        <v>15071</v>
      </c>
      <c r="H10724" s="33">
        <v>1</v>
      </c>
      <c r="I10724" s="33">
        <v>11</v>
      </c>
      <c r="J10724" s="36">
        <v>1</v>
      </c>
      <c r="K10724" s="37">
        <v>18000000</v>
      </c>
      <c r="L10724" s="38" t="s">
        <v>12</v>
      </c>
      <c r="M10724" s="38" t="s">
        <v>13</v>
      </c>
    </row>
    <row r="10725" spans="1:13" s="39" customFormat="1" ht="12.75" x14ac:dyDescent="0.2">
      <c r="A10725" s="33" t="s">
        <v>32</v>
      </c>
      <c r="B10725" s="33" t="s">
        <v>547</v>
      </c>
      <c r="C10725" s="34">
        <v>16</v>
      </c>
      <c r="D10725" s="33" t="s">
        <v>73</v>
      </c>
      <c r="E10725" s="33" t="s">
        <v>10804</v>
      </c>
      <c r="F10725" s="35">
        <v>80111701</v>
      </c>
      <c r="G10725" s="33" t="s">
        <v>15071</v>
      </c>
      <c r="H10725" s="33">
        <v>1</v>
      </c>
      <c r="I10725" s="33">
        <v>11</v>
      </c>
      <c r="J10725" s="36">
        <v>1</v>
      </c>
      <c r="K10725" s="37">
        <v>17600000</v>
      </c>
      <c r="L10725" s="38" t="s">
        <v>12</v>
      </c>
      <c r="M10725" s="38" t="s">
        <v>13</v>
      </c>
    </row>
    <row r="10726" spans="1:13" s="39" customFormat="1" ht="12.75" x14ac:dyDescent="0.2">
      <c r="A10726" s="33" t="s">
        <v>32</v>
      </c>
      <c r="B10726" s="33" t="s">
        <v>547</v>
      </c>
      <c r="C10726" s="34">
        <v>16</v>
      </c>
      <c r="D10726" s="33" t="s">
        <v>73</v>
      </c>
      <c r="E10726" s="33" t="s">
        <v>10790</v>
      </c>
      <c r="F10726" s="35">
        <v>80111701</v>
      </c>
      <c r="G10726" s="33" t="s">
        <v>15071</v>
      </c>
      <c r="H10726" s="33">
        <v>1</v>
      </c>
      <c r="I10726" s="33">
        <v>6</v>
      </c>
      <c r="J10726" s="36">
        <v>1</v>
      </c>
      <c r="K10726" s="37">
        <v>8820000</v>
      </c>
      <c r="L10726" s="38" t="s">
        <v>12</v>
      </c>
      <c r="M10726" s="38" t="s">
        <v>13</v>
      </c>
    </row>
    <row r="10727" spans="1:13" s="39" customFormat="1" ht="12.75" x14ac:dyDescent="0.2">
      <c r="A10727" s="33" t="s">
        <v>32</v>
      </c>
      <c r="B10727" s="33" t="s">
        <v>547</v>
      </c>
      <c r="C10727" s="34">
        <v>16</v>
      </c>
      <c r="D10727" s="33" t="s">
        <v>73</v>
      </c>
      <c r="E10727" s="33" t="s">
        <v>10798</v>
      </c>
      <c r="F10727" s="35">
        <v>80111701</v>
      </c>
      <c r="G10727" s="33" t="s">
        <v>15071</v>
      </c>
      <c r="H10727" s="33">
        <v>1</v>
      </c>
      <c r="I10727" s="33">
        <v>6</v>
      </c>
      <c r="J10727" s="36">
        <v>1</v>
      </c>
      <c r="K10727" s="37">
        <v>8820000</v>
      </c>
      <c r="L10727" s="38" t="s">
        <v>12</v>
      </c>
      <c r="M10727" s="38" t="s">
        <v>13</v>
      </c>
    </row>
    <row r="10728" spans="1:13" s="39" customFormat="1" ht="12.75" x14ac:dyDescent="0.2">
      <c r="A10728" s="33" t="s">
        <v>32</v>
      </c>
      <c r="B10728" s="33" t="s">
        <v>9963</v>
      </c>
      <c r="C10728" s="34">
        <v>16</v>
      </c>
      <c r="D10728" s="33" t="s">
        <v>10050</v>
      </c>
      <c r="E10728" s="33" t="s">
        <v>10805</v>
      </c>
      <c r="F10728" s="35">
        <v>80111701</v>
      </c>
      <c r="G10728" s="33" t="s">
        <v>15073</v>
      </c>
      <c r="H10728" s="33">
        <v>1</v>
      </c>
      <c r="I10728" s="33">
        <v>11</v>
      </c>
      <c r="J10728" s="36">
        <v>1</v>
      </c>
      <c r="K10728" s="37">
        <v>744867571</v>
      </c>
      <c r="L10728" s="38" t="s">
        <v>12</v>
      </c>
      <c r="M10728" s="38" t="s">
        <v>13</v>
      </c>
    </row>
    <row r="10729" spans="1:13" s="39" customFormat="1" ht="12.75" x14ac:dyDescent="0.2">
      <c r="A10729" s="33" t="s">
        <v>32</v>
      </c>
      <c r="B10729" s="33" t="s">
        <v>9971</v>
      </c>
      <c r="C10729" s="34">
        <v>16</v>
      </c>
      <c r="D10729" s="33" t="s">
        <v>10058</v>
      </c>
      <c r="E10729" s="33" t="s">
        <v>10058</v>
      </c>
      <c r="F10729" s="35">
        <v>80111701</v>
      </c>
      <c r="G10729" s="33" t="s">
        <v>15073</v>
      </c>
      <c r="H10729" s="33">
        <v>1</v>
      </c>
      <c r="I10729" s="33">
        <v>11</v>
      </c>
      <c r="J10729" s="36">
        <v>1</v>
      </c>
      <c r="K10729" s="37">
        <v>3737384</v>
      </c>
      <c r="L10729" s="38" t="s">
        <v>12</v>
      </c>
      <c r="M10729" s="38" t="s">
        <v>13</v>
      </c>
    </row>
    <row r="10730" spans="1:13" s="39" customFormat="1" ht="12.75" x14ac:dyDescent="0.2">
      <c r="A10730" s="33" t="s">
        <v>32</v>
      </c>
      <c r="B10730" s="33" t="s">
        <v>9972</v>
      </c>
      <c r="C10730" s="34">
        <v>16</v>
      </c>
      <c r="D10730" s="33" t="s">
        <v>13928</v>
      </c>
      <c r="E10730" s="33" t="s">
        <v>10059</v>
      </c>
      <c r="F10730" s="35">
        <v>80111701</v>
      </c>
      <c r="G10730" s="33" t="s">
        <v>15073</v>
      </c>
      <c r="H10730" s="33">
        <v>1</v>
      </c>
      <c r="I10730" s="33">
        <v>11</v>
      </c>
      <c r="J10730" s="36">
        <v>1</v>
      </c>
      <c r="K10730" s="37">
        <v>61961660</v>
      </c>
      <c r="L10730" s="38" t="s">
        <v>12</v>
      </c>
      <c r="M10730" s="38" t="s">
        <v>13</v>
      </c>
    </row>
    <row r="10731" spans="1:13" s="39" customFormat="1" ht="12.75" x14ac:dyDescent="0.2">
      <c r="A10731" s="33" t="s">
        <v>32</v>
      </c>
      <c r="B10731" s="33" t="s">
        <v>9973</v>
      </c>
      <c r="C10731" s="34">
        <v>16</v>
      </c>
      <c r="D10731" s="33" t="s">
        <v>13929</v>
      </c>
      <c r="E10731" s="33" t="s">
        <v>10060</v>
      </c>
      <c r="F10731" s="35">
        <v>80111701</v>
      </c>
      <c r="G10731" s="33" t="s">
        <v>15073</v>
      </c>
      <c r="H10731" s="33">
        <v>1</v>
      </c>
      <c r="I10731" s="33">
        <v>11</v>
      </c>
      <c r="J10731" s="36">
        <v>1</v>
      </c>
      <c r="K10731" s="37">
        <v>7430020</v>
      </c>
      <c r="L10731" s="38" t="s">
        <v>12</v>
      </c>
      <c r="M10731" s="38" t="s">
        <v>13</v>
      </c>
    </row>
    <row r="10732" spans="1:13" s="39" customFormat="1" ht="12.75" x14ac:dyDescent="0.2">
      <c r="A10732" s="33" t="s">
        <v>32</v>
      </c>
      <c r="B10732" s="33" t="s">
        <v>9974</v>
      </c>
      <c r="C10732" s="34">
        <v>16</v>
      </c>
      <c r="D10732" s="33" t="s">
        <v>10061</v>
      </c>
      <c r="E10732" s="33" t="s">
        <v>10061</v>
      </c>
      <c r="F10732" s="35">
        <v>80111701</v>
      </c>
      <c r="G10732" s="33" t="s">
        <v>15073</v>
      </c>
      <c r="H10732" s="33">
        <v>1</v>
      </c>
      <c r="I10732" s="33">
        <v>11</v>
      </c>
      <c r="J10732" s="36">
        <v>1</v>
      </c>
      <c r="K10732" s="37">
        <v>61961660</v>
      </c>
      <c r="L10732" s="38" t="s">
        <v>12</v>
      </c>
      <c r="M10732" s="38" t="s">
        <v>13</v>
      </c>
    </row>
    <row r="10733" spans="1:13" s="39" customFormat="1" ht="12.75" x14ac:dyDescent="0.2">
      <c r="A10733" s="33" t="s">
        <v>32</v>
      </c>
      <c r="B10733" s="33" t="s">
        <v>9975</v>
      </c>
      <c r="C10733" s="34">
        <v>16</v>
      </c>
      <c r="D10733" s="33" t="s">
        <v>10062</v>
      </c>
      <c r="E10733" s="33" t="s">
        <v>10062</v>
      </c>
      <c r="F10733" s="35">
        <v>80111701</v>
      </c>
      <c r="G10733" s="33" t="s">
        <v>15073</v>
      </c>
      <c r="H10733" s="33">
        <v>1</v>
      </c>
      <c r="I10733" s="33">
        <v>11</v>
      </c>
      <c r="J10733" s="36">
        <v>1</v>
      </c>
      <c r="K10733" s="37">
        <v>30947210</v>
      </c>
      <c r="L10733" s="38" t="s">
        <v>12</v>
      </c>
      <c r="M10733" s="38" t="s">
        <v>13</v>
      </c>
    </row>
    <row r="10734" spans="1:13" s="39" customFormat="1" ht="12.75" x14ac:dyDescent="0.2">
      <c r="A10734" s="33" t="s">
        <v>32</v>
      </c>
      <c r="B10734" s="33" t="s">
        <v>9976</v>
      </c>
      <c r="C10734" s="34">
        <v>16</v>
      </c>
      <c r="D10734" s="33" t="s">
        <v>10806</v>
      </c>
      <c r="E10734" s="33" t="s">
        <v>10806</v>
      </c>
      <c r="F10734" s="35">
        <v>80111701</v>
      </c>
      <c r="G10734" s="33" t="s">
        <v>15073</v>
      </c>
      <c r="H10734" s="33">
        <v>1</v>
      </c>
      <c r="I10734" s="33">
        <v>11</v>
      </c>
      <c r="J10734" s="36">
        <v>1</v>
      </c>
      <c r="K10734" s="37">
        <v>3737384</v>
      </c>
      <c r="L10734" s="38" t="s">
        <v>12</v>
      </c>
      <c r="M10734" s="38" t="s">
        <v>13</v>
      </c>
    </row>
    <row r="10735" spans="1:13" s="39" customFormat="1" ht="12.75" x14ac:dyDescent="0.2">
      <c r="A10735" s="33" t="s">
        <v>32</v>
      </c>
      <c r="B10735" s="33" t="s">
        <v>9977</v>
      </c>
      <c r="C10735" s="34">
        <v>16</v>
      </c>
      <c r="D10735" s="33" t="s">
        <v>10807</v>
      </c>
      <c r="E10735" s="33" t="s">
        <v>10807</v>
      </c>
      <c r="F10735" s="35">
        <v>80111701</v>
      </c>
      <c r="G10735" s="33" t="s">
        <v>15073</v>
      </c>
      <c r="H10735" s="33">
        <v>1</v>
      </c>
      <c r="I10735" s="33">
        <v>11</v>
      </c>
      <c r="J10735" s="36">
        <v>1</v>
      </c>
      <c r="K10735" s="37">
        <v>7453386</v>
      </c>
      <c r="L10735" s="38" t="s">
        <v>12</v>
      </c>
      <c r="M10735" s="38" t="s">
        <v>13</v>
      </c>
    </row>
    <row r="10736" spans="1:13" s="39" customFormat="1" ht="12.75" x14ac:dyDescent="0.2">
      <c r="A10736" s="33" t="s">
        <v>32</v>
      </c>
      <c r="B10736" s="33" t="s">
        <v>9964</v>
      </c>
      <c r="C10736" s="34">
        <v>16</v>
      </c>
      <c r="D10736" s="33" t="s">
        <v>10808</v>
      </c>
      <c r="E10736" s="33" t="s">
        <v>10808</v>
      </c>
      <c r="F10736" s="35">
        <v>80111701</v>
      </c>
      <c r="G10736" s="33" t="s">
        <v>15073</v>
      </c>
      <c r="H10736" s="33">
        <v>1</v>
      </c>
      <c r="I10736" s="33">
        <v>11</v>
      </c>
      <c r="J10736" s="36">
        <v>1</v>
      </c>
      <c r="K10736" s="37">
        <v>31512589</v>
      </c>
      <c r="L10736" s="38" t="s">
        <v>12</v>
      </c>
      <c r="M10736" s="38" t="s">
        <v>13</v>
      </c>
    </row>
    <row r="10737" spans="1:13" s="39" customFormat="1" ht="12.75" x14ac:dyDescent="0.2">
      <c r="A10737" s="33" t="s">
        <v>32</v>
      </c>
      <c r="B10737" s="33" t="s">
        <v>9965</v>
      </c>
      <c r="C10737" s="34">
        <v>16</v>
      </c>
      <c r="D10737" s="33" t="s">
        <v>10052</v>
      </c>
      <c r="E10737" s="33" t="s">
        <v>10052</v>
      </c>
      <c r="F10737" s="35">
        <v>80111701</v>
      </c>
      <c r="G10737" s="33" t="s">
        <v>15073</v>
      </c>
      <c r="H10737" s="33">
        <v>1</v>
      </c>
      <c r="I10737" s="33">
        <v>11</v>
      </c>
      <c r="J10737" s="36">
        <v>1</v>
      </c>
      <c r="K10737" s="37">
        <v>33522589</v>
      </c>
      <c r="L10737" s="38" t="s">
        <v>12</v>
      </c>
      <c r="M10737" s="38" t="s">
        <v>13</v>
      </c>
    </row>
    <row r="10738" spans="1:13" s="39" customFormat="1" ht="12.75" x14ac:dyDescent="0.2">
      <c r="A10738" s="33" t="s">
        <v>32</v>
      </c>
      <c r="B10738" s="33" t="s">
        <v>9966</v>
      </c>
      <c r="C10738" s="34">
        <v>16</v>
      </c>
      <c r="D10738" s="33" t="s">
        <v>10053</v>
      </c>
      <c r="E10738" s="33" t="s">
        <v>10053</v>
      </c>
      <c r="F10738" s="35">
        <v>80111701</v>
      </c>
      <c r="G10738" s="33" t="s">
        <v>15073</v>
      </c>
      <c r="H10738" s="33">
        <v>1</v>
      </c>
      <c r="I10738" s="33">
        <v>11</v>
      </c>
      <c r="J10738" s="36">
        <v>1</v>
      </c>
      <c r="K10738" s="37">
        <v>45016947</v>
      </c>
      <c r="L10738" s="38" t="s">
        <v>12</v>
      </c>
      <c r="M10738" s="38" t="s">
        <v>13</v>
      </c>
    </row>
    <row r="10739" spans="1:13" s="39" customFormat="1" ht="12.75" x14ac:dyDescent="0.2">
      <c r="A10739" s="33" t="s">
        <v>32</v>
      </c>
      <c r="B10739" s="33" t="s">
        <v>9967</v>
      </c>
      <c r="C10739" s="34">
        <v>16</v>
      </c>
      <c r="D10739" s="33" t="s">
        <v>10809</v>
      </c>
      <c r="E10739" s="33" t="s">
        <v>10809</v>
      </c>
      <c r="F10739" s="35">
        <v>80111701</v>
      </c>
      <c r="G10739" s="33" t="s">
        <v>15073</v>
      </c>
      <c r="H10739" s="33">
        <v>1</v>
      </c>
      <c r="I10739" s="33">
        <v>11</v>
      </c>
      <c r="J10739" s="36">
        <v>1</v>
      </c>
      <c r="K10739" s="37">
        <v>29591298</v>
      </c>
      <c r="L10739" s="38" t="s">
        <v>12</v>
      </c>
      <c r="M10739" s="38" t="s">
        <v>13</v>
      </c>
    </row>
    <row r="10740" spans="1:13" s="39" customFormat="1" ht="12.75" x14ac:dyDescent="0.2">
      <c r="A10740" s="33" t="s">
        <v>32</v>
      </c>
      <c r="B10740" s="33" t="s">
        <v>9968</v>
      </c>
      <c r="C10740" s="34">
        <v>16</v>
      </c>
      <c r="D10740" s="33" t="s">
        <v>10055</v>
      </c>
      <c r="E10740" s="33" t="s">
        <v>10055</v>
      </c>
      <c r="F10740" s="35">
        <v>80111701</v>
      </c>
      <c r="G10740" s="33" t="s">
        <v>15073</v>
      </c>
      <c r="H10740" s="33">
        <v>1</v>
      </c>
      <c r="I10740" s="33">
        <v>11</v>
      </c>
      <c r="J10740" s="36">
        <v>1</v>
      </c>
      <c r="K10740" s="37">
        <v>3969611</v>
      </c>
      <c r="L10740" s="38" t="s">
        <v>12</v>
      </c>
      <c r="M10740" s="38" t="s">
        <v>13</v>
      </c>
    </row>
    <row r="10741" spans="1:13" s="39" customFormat="1" ht="12.75" x14ac:dyDescent="0.2">
      <c r="A10741" s="33" t="s">
        <v>32</v>
      </c>
      <c r="B10741" s="33" t="s">
        <v>9969</v>
      </c>
      <c r="C10741" s="34">
        <v>16</v>
      </c>
      <c r="D10741" s="33" t="s">
        <v>10056</v>
      </c>
      <c r="E10741" s="33" t="s">
        <v>10810</v>
      </c>
      <c r="F10741" s="35">
        <v>80111701</v>
      </c>
      <c r="G10741" s="33" t="s">
        <v>15073</v>
      </c>
      <c r="H10741" s="33">
        <v>1</v>
      </c>
      <c r="I10741" s="33">
        <v>11</v>
      </c>
      <c r="J10741" s="36">
        <v>1</v>
      </c>
      <c r="K10741" s="37">
        <v>29769070</v>
      </c>
      <c r="L10741" s="38" t="s">
        <v>12</v>
      </c>
      <c r="M10741" s="38" t="s">
        <v>13</v>
      </c>
    </row>
    <row r="10742" spans="1:13" s="39" customFormat="1" ht="12.75" x14ac:dyDescent="0.2">
      <c r="A10742" s="33" t="s">
        <v>32</v>
      </c>
      <c r="B10742" s="33" t="s">
        <v>9970</v>
      </c>
      <c r="C10742" s="34">
        <v>16</v>
      </c>
      <c r="D10742" s="33" t="s">
        <v>10057</v>
      </c>
      <c r="E10742" s="33" t="s">
        <v>10057</v>
      </c>
      <c r="F10742" s="35">
        <v>80111701</v>
      </c>
      <c r="G10742" s="33" t="s">
        <v>15073</v>
      </c>
      <c r="H10742" s="33">
        <v>1</v>
      </c>
      <c r="I10742" s="33">
        <v>11</v>
      </c>
      <c r="J10742" s="36">
        <v>1</v>
      </c>
      <c r="K10742" s="37">
        <v>22334303</v>
      </c>
      <c r="L10742" s="38" t="s">
        <v>12</v>
      </c>
      <c r="M10742" s="38" t="s">
        <v>13</v>
      </c>
    </row>
    <row r="10743" spans="1:13" s="39" customFormat="1" ht="12.75" x14ac:dyDescent="0.2">
      <c r="A10743" s="33" t="s">
        <v>32</v>
      </c>
      <c r="B10743" s="33" t="s">
        <v>548</v>
      </c>
      <c r="C10743" s="34">
        <v>10</v>
      </c>
      <c r="D10743" s="33" t="s">
        <v>13931</v>
      </c>
      <c r="E10743" s="33" t="s">
        <v>8208</v>
      </c>
      <c r="F10743" s="35">
        <v>93151610</v>
      </c>
      <c r="G10743" s="33" t="s">
        <v>15071</v>
      </c>
      <c r="H10743" s="33">
        <v>1</v>
      </c>
      <c r="I10743" s="33">
        <v>6</v>
      </c>
      <c r="J10743" s="36">
        <v>1</v>
      </c>
      <c r="K10743" s="37">
        <v>291600</v>
      </c>
      <c r="L10743" s="38" t="s">
        <v>12</v>
      </c>
      <c r="M10743" s="38" t="s">
        <v>13</v>
      </c>
    </row>
    <row r="10744" spans="1:13" s="39" customFormat="1" ht="12.75" x14ac:dyDescent="0.2">
      <c r="A10744" s="33" t="s">
        <v>32</v>
      </c>
      <c r="B10744" s="33" t="s">
        <v>548</v>
      </c>
      <c r="C10744" s="34">
        <v>10</v>
      </c>
      <c r="D10744" s="33" t="s">
        <v>13931</v>
      </c>
      <c r="E10744" s="33" t="s">
        <v>10811</v>
      </c>
      <c r="F10744" s="35">
        <v>93151610</v>
      </c>
      <c r="G10744" s="33" t="s">
        <v>15071</v>
      </c>
      <c r="H10744" s="33">
        <v>1</v>
      </c>
      <c r="I10744" s="33">
        <v>6</v>
      </c>
      <c r="J10744" s="36">
        <v>1</v>
      </c>
      <c r="K10744" s="37">
        <v>112000</v>
      </c>
      <c r="L10744" s="38" t="s">
        <v>12</v>
      </c>
      <c r="M10744" s="38" t="s">
        <v>13</v>
      </c>
    </row>
    <row r="10745" spans="1:13" s="39" customFormat="1" ht="12.75" x14ac:dyDescent="0.2">
      <c r="A10745" s="33" t="s">
        <v>32</v>
      </c>
      <c r="B10745" s="33" t="s">
        <v>551</v>
      </c>
      <c r="C10745" s="34">
        <v>10</v>
      </c>
      <c r="D10745" s="33" t="s">
        <v>440</v>
      </c>
      <c r="E10745" s="33" t="s">
        <v>10812</v>
      </c>
      <c r="F10745" s="35">
        <v>93151610</v>
      </c>
      <c r="G10745" s="33" t="s">
        <v>15073</v>
      </c>
      <c r="H10745" s="33">
        <v>1</v>
      </c>
      <c r="I10745" s="33">
        <v>2</v>
      </c>
      <c r="J10745" s="36">
        <v>1</v>
      </c>
      <c r="K10745" s="37">
        <v>13878300</v>
      </c>
      <c r="L10745" s="38" t="s">
        <v>12</v>
      </c>
      <c r="M10745" s="38" t="s">
        <v>13</v>
      </c>
    </row>
    <row r="10746" spans="1:13" s="39" customFormat="1" ht="12.75" x14ac:dyDescent="0.2">
      <c r="A10746" s="33" t="s">
        <v>32</v>
      </c>
      <c r="B10746" s="33" t="s">
        <v>5901</v>
      </c>
      <c r="C10746" s="34">
        <v>10</v>
      </c>
      <c r="D10746" s="33" t="s">
        <v>115</v>
      </c>
      <c r="E10746" s="33" t="s">
        <v>10813</v>
      </c>
      <c r="F10746" s="35">
        <v>60131511</v>
      </c>
      <c r="G10746" s="33" t="s">
        <v>15071</v>
      </c>
      <c r="H10746" s="33">
        <v>4</v>
      </c>
      <c r="I10746" s="33">
        <v>4</v>
      </c>
      <c r="J10746" s="36">
        <v>2</v>
      </c>
      <c r="K10746" s="37">
        <v>1156199</v>
      </c>
      <c r="L10746" s="38" t="s">
        <v>15</v>
      </c>
      <c r="M10746" s="38" t="s">
        <v>13</v>
      </c>
    </row>
    <row r="10747" spans="1:13" s="39" customFormat="1" ht="12.75" x14ac:dyDescent="0.2">
      <c r="A10747" s="33" t="s">
        <v>32</v>
      </c>
      <c r="B10747" s="33" t="s">
        <v>5901</v>
      </c>
      <c r="C10747" s="34">
        <v>10</v>
      </c>
      <c r="D10747" s="33" t="s">
        <v>115</v>
      </c>
      <c r="E10747" s="33" t="s">
        <v>10814</v>
      </c>
      <c r="F10747" s="35">
        <v>60131509</v>
      </c>
      <c r="G10747" s="33" t="s">
        <v>15071</v>
      </c>
      <c r="H10747" s="33">
        <v>4</v>
      </c>
      <c r="I10747" s="33">
        <v>4</v>
      </c>
      <c r="J10747" s="36">
        <v>4</v>
      </c>
      <c r="K10747" s="37">
        <v>2542000</v>
      </c>
      <c r="L10747" s="38" t="s">
        <v>15</v>
      </c>
      <c r="M10747" s="38" t="s">
        <v>13</v>
      </c>
    </row>
    <row r="10748" spans="1:13" s="39" customFormat="1" ht="12.75" x14ac:dyDescent="0.2">
      <c r="A10748" s="33" t="s">
        <v>32</v>
      </c>
      <c r="B10748" s="33" t="s">
        <v>5901</v>
      </c>
      <c r="C10748" s="34">
        <v>10</v>
      </c>
      <c r="D10748" s="33" t="s">
        <v>115</v>
      </c>
      <c r="E10748" s="33" t="s">
        <v>10815</v>
      </c>
      <c r="F10748" s="35">
        <v>60131509</v>
      </c>
      <c r="G10748" s="33" t="s">
        <v>15071</v>
      </c>
      <c r="H10748" s="33">
        <v>4</v>
      </c>
      <c r="I10748" s="33">
        <v>4</v>
      </c>
      <c r="J10748" s="36">
        <v>1</v>
      </c>
      <c r="K10748" s="37">
        <v>902000</v>
      </c>
      <c r="L10748" s="38" t="s">
        <v>15</v>
      </c>
      <c r="M10748" s="38" t="s">
        <v>13</v>
      </c>
    </row>
    <row r="10749" spans="1:13" s="39" customFormat="1" ht="12.75" x14ac:dyDescent="0.2">
      <c r="A10749" s="33" t="s">
        <v>32</v>
      </c>
      <c r="B10749" s="33" t="s">
        <v>5901</v>
      </c>
      <c r="C10749" s="34">
        <v>10</v>
      </c>
      <c r="D10749" s="33" t="s">
        <v>115</v>
      </c>
      <c r="E10749" s="33" t="s">
        <v>10816</v>
      </c>
      <c r="F10749" s="35">
        <v>60131509</v>
      </c>
      <c r="G10749" s="33" t="s">
        <v>15071</v>
      </c>
      <c r="H10749" s="33">
        <v>4</v>
      </c>
      <c r="I10749" s="33">
        <v>4</v>
      </c>
      <c r="J10749" s="36">
        <v>1</v>
      </c>
      <c r="K10749" s="37">
        <v>656001</v>
      </c>
      <c r="L10749" s="38" t="s">
        <v>15</v>
      </c>
      <c r="M10749" s="38" t="s">
        <v>13</v>
      </c>
    </row>
    <row r="10750" spans="1:13" s="39" customFormat="1" ht="12.75" x14ac:dyDescent="0.2">
      <c r="A10750" s="33" t="s">
        <v>32</v>
      </c>
      <c r="B10750" s="33" t="s">
        <v>5901</v>
      </c>
      <c r="C10750" s="34">
        <v>10</v>
      </c>
      <c r="D10750" s="33" t="s">
        <v>115</v>
      </c>
      <c r="E10750" s="33" t="s">
        <v>10817</v>
      </c>
      <c r="F10750" s="35">
        <v>60131509</v>
      </c>
      <c r="G10750" s="33" t="s">
        <v>15071</v>
      </c>
      <c r="H10750" s="33">
        <v>4</v>
      </c>
      <c r="I10750" s="33">
        <v>4</v>
      </c>
      <c r="J10750" s="36">
        <v>2</v>
      </c>
      <c r="K10750" s="37">
        <v>1927000</v>
      </c>
      <c r="L10750" s="38" t="s">
        <v>15</v>
      </c>
      <c r="M10750" s="38" t="s">
        <v>13</v>
      </c>
    </row>
    <row r="10751" spans="1:13" s="39" customFormat="1" ht="12.75" x14ac:dyDescent="0.2">
      <c r="A10751" s="33" t="s">
        <v>32</v>
      </c>
      <c r="B10751" s="33" t="s">
        <v>5901</v>
      </c>
      <c r="C10751" s="34">
        <v>10</v>
      </c>
      <c r="D10751" s="33" t="s">
        <v>115</v>
      </c>
      <c r="E10751" s="33" t="s">
        <v>10818</v>
      </c>
      <c r="F10751" s="35">
        <v>31162900</v>
      </c>
      <c r="G10751" s="33" t="s">
        <v>15071</v>
      </c>
      <c r="H10751" s="33">
        <v>4</v>
      </c>
      <c r="I10751" s="33">
        <v>4</v>
      </c>
      <c r="J10751" s="36">
        <v>1</v>
      </c>
      <c r="K10751" s="37">
        <v>1066000</v>
      </c>
      <c r="L10751" s="38" t="s">
        <v>15</v>
      </c>
      <c r="M10751" s="38" t="s">
        <v>13</v>
      </c>
    </row>
    <row r="10752" spans="1:13" s="39" customFormat="1" ht="12.75" x14ac:dyDescent="0.2">
      <c r="A10752" s="33" t="s">
        <v>32</v>
      </c>
      <c r="B10752" s="33" t="s">
        <v>5901</v>
      </c>
      <c r="C10752" s="34">
        <v>10</v>
      </c>
      <c r="D10752" s="33" t="s">
        <v>115</v>
      </c>
      <c r="E10752" s="33" t="s">
        <v>10819</v>
      </c>
      <c r="F10752" s="35">
        <v>31162900</v>
      </c>
      <c r="G10752" s="33" t="s">
        <v>15071</v>
      </c>
      <c r="H10752" s="33">
        <v>4</v>
      </c>
      <c r="I10752" s="33">
        <v>4</v>
      </c>
      <c r="J10752" s="36">
        <v>1</v>
      </c>
      <c r="K10752" s="37">
        <v>246000</v>
      </c>
      <c r="L10752" s="38" t="s">
        <v>15</v>
      </c>
      <c r="M10752" s="38" t="s">
        <v>13</v>
      </c>
    </row>
    <row r="10753" spans="1:13" s="39" customFormat="1" ht="12.75" x14ac:dyDescent="0.2">
      <c r="A10753" s="33" t="s">
        <v>32</v>
      </c>
      <c r="B10753" s="33" t="s">
        <v>5901</v>
      </c>
      <c r="C10753" s="34">
        <v>10</v>
      </c>
      <c r="D10753" s="33" t="s">
        <v>115</v>
      </c>
      <c r="E10753" s="33" t="s">
        <v>10820</v>
      </c>
      <c r="F10753" s="35">
        <v>31162900</v>
      </c>
      <c r="G10753" s="33" t="s">
        <v>15071</v>
      </c>
      <c r="H10753" s="33">
        <v>4</v>
      </c>
      <c r="I10753" s="33">
        <v>4</v>
      </c>
      <c r="J10753" s="36">
        <v>1</v>
      </c>
      <c r="K10753" s="37">
        <v>246000</v>
      </c>
      <c r="L10753" s="38" t="s">
        <v>15</v>
      </c>
      <c r="M10753" s="38" t="s">
        <v>13</v>
      </c>
    </row>
    <row r="10754" spans="1:13" s="39" customFormat="1" ht="12.75" x14ac:dyDescent="0.2">
      <c r="A10754" s="33" t="s">
        <v>32</v>
      </c>
      <c r="B10754" s="33" t="s">
        <v>5901</v>
      </c>
      <c r="C10754" s="34">
        <v>10</v>
      </c>
      <c r="D10754" s="33" t="s">
        <v>115</v>
      </c>
      <c r="E10754" s="33" t="s">
        <v>14440</v>
      </c>
      <c r="F10754" s="35">
        <v>60131502</v>
      </c>
      <c r="G10754" s="33" t="s">
        <v>15071</v>
      </c>
      <c r="H10754" s="33">
        <v>4</v>
      </c>
      <c r="I10754" s="33">
        <v>4</v>
      </c>
      <c r="J10754" s="36">
        <v>2</v>
      </c>
      <c r="K10754" s="37">
        <v>533001</v>
      </c>
      <c r="L10754" s="38" t="s">
        <v>15</v>
      </c>
      <c r="M10754" s="38" t="s">
        <v>13</v>
      </c>
    </row>
    <row r="10755" spans="1:13" s="39" customFormat="1" ht="12.75" x14ac:dyDescent="0.2">
      <c r="A10755" s="33" t="s">
        <v>32</v>
      </c>
      <c r="B10755" s="33" t="s">
        <v>5901</v>
      </c>
      <c r="C10755" s="34">
        <v>10</v>
      </c>
      <c r="D10755" s="33" t="s">
        <v>115</v>
      </c>
      <c r="E10755" s="33" t="s">
        <v>14441</v>
      </c>
      <c r="F10755" s="35">
        <v>60131502</v>
      </c>
      <c r="G10755" s="33" t="s">
        <v>15071</v>
      </c>
      <c r="H10755" s="33">
        <v>4</v>
      </c>
      <c r="I10755" s="33">
        <v>4</v>
      </c>
      <c r="J10755" s="36">
        <v>2</v>
      </c>
      <c r="K10755" s="37">
        <v>164001</v>
      </c>
      <c r="L10755" s="38" t="s">
        <v>15</v>
      </c>
      <c r="M10755" s="38" t="s">
        <v>13</v>
      </c>
    </row>
    <row r="10756" spans="1:13" s="39" customFormat="1" ht="12.75" x14ac:dyDescent="0.2">
      <c r="A10756" s="33" t="s">
        <v>32</v>
      </c>
      <c r="B10756" s="33" t="s">
        <v>5901</v>
      </c>
      <c r="C10756" s="34">
        <v>10</v>
      </c>
      <c r="D10756" s="33" t="s">
        <v>115</v>
      </c>
      <c r="E10756" s="33" t="s">
        <v>14442</v>
      </c>
      <c r="F10756" s="35">
        <v>60131502</v>
      </c>
      <c r="G10756" s="33" t="s">
        <v>15071</v>
      </c>
      <c r="H10756" s="33">
        <v>4</v>
      </c>
      <c r="I10756" s="33">
        <v>4</v>
      </c>
      <c r="J10756" s="36">
        <v>1</v>
      </c>
      <c r="K10756" s="37">
        <v>164000</v>
      </c>
      <c r="L10756" s="38" t="s">
        <v>15</v>
      </c>
      <c r="M10756" s="38" t="s">
        <v>13</v>
      </c>
    </row>
    <row r="10757" spans="1:13" s="39" customFormat="1" ht="12.75" x14ac:dyDescent="0.2">
      <c r="A10757" s="33" t="s">
        <v>32</v>
      </c>
      <c r="B10757" s="33" t="s">
        <v>5901</v>
      </c>
      <c r="C10757" s="34">
        <v>10</v>
      </c>
      <c r="D10757" s="33" t="s">
        <v>115</v>
      </c>
      <c r="E10757" s="33" t="s">
        <v>14443</v>
      </c>
      <c r="F10757" s="35">
        <v>60131502</v>
      </c>
      <c r="G10757" s="33" t="s">
        <v>15071</v>
      </c>
      <c r="H10757" s="33">
        <v>4</v>
      </c>
      <c r="I10757" s="33">
        <v>4</v>
      </c>
      <c r="J10757" s="36">
        <v>6</v>
      </c>
      <c r="K10757" s="37">
        <v>590399</v>
      </c>
      <c r="L10757" s="38" t="s">
        <v>15</v>
      </c>
      <c r="M10757" s="38" t="s">
        <v>13</v>
      </c>
    </row>
    <row r="10758" spans="1:13" s="39" customFormat="1" ht="12.75" x14ac:dyDescent="0.2">
      <c r="A10758" s="33" t="s">
        <v>32</v>
      </c>
      <c r="B10758" s="33" t="s">
        <v>5901</v>
      </c>
      <c r="C10758" s="34">
        <v>10</v>
      </c>
      <c r="D10758" s="33" t="s">
        <v>115</v>
      </c>
      <c r="E10758" s="33" t="s">
        <v>14444</v>
      </c>
      <c r="F10758" s="35">
        <v>60131502</v>
      </c>
      <c r="G10758" s="33" t="s">
        <v>15071</v>
      </c>
      <c r="H10758" s="33">
        <v>4</v>
      </c>
      <c r="I10758" s="33">
        <v>4</v>
      </c>
      <c r="J10758" s="36">
        <v>1</v>
      </c>
      <c r="K10758" s="37">
        <v>205000</v>
      </c>
      <c r="L10758" s="38" t="s">
        <v>15</v>
      </c>
      <c r="M10758" s="38" t="s">
        <v>13</v>
      </c>
    </row>
    <row r="10759" spans="1:13" s="39" customFormat="1" ht="12.75" x14ac:dyDescent="0.2">
      <c r="A10759" s="33" t="s">
        <v>32</v>
      </c>
      <c r="B10759" s="33" t="s">
        <v>5901</v>
      </c>
      <c r="C10759" s="34">
        <v>10</v>
      </c>
      <c r="D10759" s="33" t="s">
        <v>115</v>
      </c>
      <c r="E10759" s="33" t="s">
        <v>14445</v>
      </c>
      <c r="F10759" s="35">
        <v>60131502</v>
      </c>
      <c r="G10759" s="33" t="s">
        <v>15071</v>
      </c>
      <c r="H10759" s="33">
        <v>4</v>
      </c>
      <c r="I10759" s="33">
        <v>4</v>
      </c>
      <c r="J10759" s="36">
        <v>3</v>
      </c>
      <c r="K10759" s="37">
        <v>209098</v>
      </c>
      <c r="L10759" s="38" t="s">
        <v>15</v>
      </c>
      <c r="M10759" s="38" t="s">
        <v>13</v>
      </c>
    </row>
    <row r="10760" spans="1:13" s="39" customFormat="1" ht="12.75" x14ac:dyDescent="0.2">
      <c r="A10760" s="33" t="s">
        <v>32</v>
      </c>
      <c r="B10760" s="33" t="s">
        <v>5901</v>
      </c>
      <c r="C10760" s="34">
        <v>10</v>
      </c>
      <c r="D10760" s="33" t="s">
        <v>115</v>
      </c>
      <c r="E10760" s="33" t="s">
        <v>14446</v>
      </c>
      <c r="F10760" s="35">
        <v>60131502</v>
      </c>
      <c r="G10760" s="33" t="s">
        <v>15071</v>
      </c>
      <c r="H10760" s="33">
        <v>4</v>
      </c>
      <c r="I10760" s="33">
        <v>4</v>
      </c>
      <c r="J10760" s="36">
        <v>3</v>
      </c>
      <c r="K10760" s="37">
        <v>328001</v>
      </c>
      <c r="L10760" s="38" t="s">
        <v>15</v>
      </c>
      <c r="M10760" s="38" t="s">
        <v>13</v>
      </c>
    </row>
    <row r="10761" spans="1:13" s="39" customFormat="1" ht="12.75" x14ac:dyDescent="0.2">
      <c r="A10761" s="33" t="s">
        <v>32</v>
      </c>
      <c r="B10761" s="33" t="s">
        <v>5901</v>
      </c>
      <c r="C10761" s="34">
        <v>10</v>
      </c>
      <c r="D10761" s="33" t="s">
        <v>115</v>
      </c>
      <c r="E10761" s="33" t="s">
        <v>10821</v>
      </c>
      <c r="F10761" s="35">
        <v>60131502</v>
      </c>
      <c r="G10761" s="33" t="s">
        <v>15071</v>
      </c>
      <c r="H10761" s="33">
        <v>4</v>
      </c>
      <c r="I10761" s="33">
        <v>4</v>
      </c>
      <c r="J10761" s="36">
        <v>2</v>
      </c>
      <c r="K10761" s="37">
        <v>16401</v>
      </c>
      <c r="L10761" s="38" t="s">
        <v>15</v>
      </c>
      <c r="M10761" s="38" t="s">
        <v>13</v>
      </c>
    </row>
    <row r="10762" spans="1:13" s="39" customFormat="1" ht="12.75" x14ac:dyDescent="0.2">
      <c r="A10762" s="33" t="s">
        <v>32</v>
      </c>
      <c r="B10762" s="33" t="s">
        <v>5901</v>
      </c>
      <c r="C10762" s="34">
        <v>10</v>
      </c>
      <c r="D10762" s="33" t="s">
        <v>115</v>
      </c>
      <c r="E10762" s="33" t="s">
        <v>10822</v>
      </c>
      <c r="F10762" s="35">
        <v>31152100</v>
      </c>
      <c r="G10762" s="33" t="s">
        <v>15071</v>
      </c>
      <c r="H10762" s="33">
        <v>4</v>
      </c>
      <c r="I10762" s="33">
        <v>4</v>
      </c>
      <c r="J10762" s="36">
        <v>1</v>
      </c>
      <c r="K10762" s="37">
        <v>24600</v>
      </c>
      <c r="L10762" s="38" t="s">
        <v>15</v>
      </c>
      <c r="M10762" s="38" t="s">
        <v>13</v>
      </c>
    </row>
    <row r="10763" spans="1:13" s="39" customFormat="1" ht="12.75" x14ac:dyDescent="0.2">
      <c r="A10763" s="33" t="s">
        <v>32</v>
      </c>
      <c r="B10763" s="33" t="s">
        <v>5901</v>
      </c>
      <c r="C10763" s="34">
        <v>10</v>
      </c>
      <c r="D10763" s="33" t="s">
        <v>115</v>
      </c>
      <c r="E10763" s="33" t="s">
        <v>10823</v>
      </c>
      <c r="F10763" s="35">
        <v>60131502</v>
      </c>
      <c r="G10763" s="33" t="s">
        <v>15071</v>
      </c>
      <c r="H10763" s="33">
        <v>4</v>
      </c>
      <c r="I10763" s="33">
        <v>4</v>
      </c>
      <c r="J10763" s="36">
        <v>50</v>
      </c>
      <c r="K10763" s="37">
        <v>492006.00000000006</v>
      </c>
      <c r="L10763" s="38" t="s">
        <v>15</v>
      </c>
      <c r="M10763" s="38" t="s">
        <v>13</v>
      </c>
    </row>
    <row r="10764" spans="1:13" s="39" customFormat="1" ht="12.75" x14ac:dyDescent="0.2">
      <c r="A10764" s="33" t="s">
        <v>32</v>
      </c>
      <c r="B10764" s="33" t="s">
        <v>5901</v>
      </c>
      <c r="C10764" s="34">
        <v>10</v>
      </c>
      <c r="D10764" s="33" t="s">
        <v>115</v>
      </c>
      <c r="E10764" s="33" t="s">
        <v>10824</v>
      </c>
      <c r="F10764" s="35">
        <v>47131502</v>
      </c>
      <c r="G10764" s="33" t="s">
        <v>15071</v>
      </c>
      <c r="H10764" s="33">
        <v>4</v>
      </c>
      <c r="I10764" s="33">
        <v>4</v>
      </c>
      <c r="J10764" s="36">
        <v>4</v>
      </c>
      <c r="K10764" s="37">
        <v>50185</v>
      </c>
      <c r="L10764" s="38" t="s">
        <v>15</v>
      </c>
      <c r="M10764" s="38" t="s">
        <v>13</v>
      </c>
    </row>
    <row r="10765" spans="1:13" s="39" customFormat="1" ht="12.75" x14ac:dyDescent="0.2">
      <c r="A10765" s="33" t="s">
        <v>32</v>
      </c>
      <c r="B10765" s="33" t="s">
        <v>5901</v>
      </c>
      <c r="C10765" s="34">
        <v>10</v>
      </c>
      <c r="D10765" s="33" t="s">
        <v>115</v>
      </c>
      <c r="E10765" s="33" t="s">
        <v>10825</v>
      </c>
      <c r="F10765" s="35">
        <v>60131500</v>
      </c>
      <c r="G10765" s="33" t="s">
        <v>15071</v>
      </c>
      <c r="H10765" s="33">
        <v>4</v>
      </c>
      <c r="I10765" s="33">
        <v>4</v>
      </c>
      <c r="J10765" s="36">
        <v>4</v>
      </c>
      <c r="K10765" s="37">
        <v>88560</v>
      </c>
      <c r="L10765" s="38" t="s">
        <v>15</v>
      </c>
      <c r="M10765" s="38" t="s">
        <v>13</v>
      </c>
    </row>
    <row r="10766" spans="1:13" s="39" customFormat="1" ht="12.75" x14ac:dyDescent="0.2">
      <c r="A10766" s="33" t="s">
        <v>32</v>
      </c>
      <c r="B10766" s="33" t="s">
        <v>5901</v>
      </c>
      <c r="C10766" s="34">
        <v>10</v>
      </c>
      <c r="D10766" s="33" t="s">
        <v>115</v>
      </c>
      <c r="E10766" s="33" t="s">
        <v>10826</v>
      </c>
      <c r="F10766" s="35">
        <v>60131509</v>
      </c>
      <c r="G10766" s="33" t="s">
        <v>15071</v>
      </c>
      <c r="H10766" s="33">
        <v>4</v>
      </c>
      <c r="I10766" s="33">
        <v>4</v>
      </c>
      <c r="J10766" s="36">
        <v>1</v>
      </c>
      <c r="K10766" s="37">
        <v>615000</v>
      </c>
      <c r="L10766" s="38" t="s">
        <v>15</v>
      </c>
      <c r="M10766" s="38" t="s">
        <v>13</v>
      </c>
    </row>
    <row r="10767" spans="1:13" s="39" customFormat="1" ht="12.75" x14ac:dyDescent="0.2">
      <c r="A10767" s="33" t="s">
        <v>32</v>
      </c>
      <c r="B10767" s="33" t="s">
        <v>5901</v>
      </c>
      <c r="C10767" s="34">
        <v>10</v>
      </c>
      <c r="D10767" s="33" t="s">
        <v>115</v>
      </c>
      <c r="E10767" s="33" t="s">
        <v>10827</v>
      </c>
      <c r="F10767" s="35">
        <v>60131500</v>
      </c>
      <c r="G10767" s="33" t="s">
        <v>15071</v>
      </c>
      <c r="H10767" s="33">
        <v>4</v>
      </c>
      <c r="I10767" s="33">
        <v>4</v>
      </c>
      <c r="J10767" s="36">
        <v>8</v>
      </c>
      <c r="K10767" s="37">
        <v>137764</v>
      </c>
      <c r="L10767" s="38" t="s">
        <v>15</v>
      </c>
      <c r="M10767" s="38" t="s">
        <v>13</v>
      </c>
    </row>
    <row r="10768" spans="1:13" s="39" customFormat="1" ht="12.75" x14ac:dyDescent="0.2">
      <c r="A10768" s="33" t="s">
        <v>32</v>
      </c>
      <c r="B10768" s="33" t="s">
        <v>5901</v>
      </c>
      <c r="C10768" s="34">
        <v>10</v>
      </c>
      <c r="D10768" s="33" t="s">
        <v>115</v>
      </c>
      <c r="E10768" s="33" t="s">
        <v>10828</v>
      </c>
      <c r="F10768" s="35">
        <v>15121500</v>
      </c>
      <c r="G10768" s="33" t="s">
        <v>15071</v>
      </c>
      <c r="H10768" s="33">
        <v>4</v>
      </c>
      <c r="I10768" s="33">
        <v>4</v>
      </c>
      <c r="J10768" s="36">
        <v>1</v>
      </c>
      <c r="K10768" s="37">
        <v>10973</v>
      </c>
      <c r="L10768" s="38" t="s">
        <v>15</v>
      </c>
      <c r="M10768" s="38" t="s">
        <v>13</v>
      </c>
    </row>
    <row r="10769" spans="1:13" s="39" customFormat="1" ht="12.75" x14ac:dyDescent="0.2">
      <c r="A10769" s="33" t="s">
        <v>32</v>
      </c>
      <c r="B10769" s="33" t="s">
        <v>5901</v>
      </c>
      <c r="C10769" s="34">
        <v>10</v>
      </c>
      <c r="D10769" s="33" t="s">
        <v>115</v>
      </c>
      <c r="E10769" s="33" t="s">
        <v>10829</v>
      </c>
      <c r="F10769" s="35">
        <v>15121902</v>
      </c>
      <c r="G10769" s="33" t="s">
        <v>15071</v>
      </c>
      <c r="H10769" s="33">
        <v>4</v>
      </c>
      <c r="I10769" s="33">
        <v>4</v>
      </c>
      <c r="J10769" s="36">
        <v>1</v>
      </c>
      <c r="K10769" s="37">
        <v>17286</v>
      </c>
      <c r="L10769" s="38" t="s">
        <v>15</v>
      </c>
      <c r="M10769" s="38" t="s">
        <v>13</v>
      </c>
    </row>
    <row r="10770" spans="1:13" s="39" customFormat="1" ht="12.75" x14ac:dyDescent="0.2">
      <c r="A10770" s="33" t="s">
        <v>32</v>
      </c>
      <c r="B10770" s="33" t="s">
        <v>5901</v>
      </c>
      <c r="C10770" s="34">
        <v>10</v>
      </c>
      <c r="D10770" s="33" t="s">
        <v>115</v>
      </c>
      <c r="E10770" s="33" t="s">
        <v>10830</v>
      </c>
      <c r="F10770" s="35">
        <v>47131502</v>
      </c>
      <c r="G10770" s="33" t="s">
        <v>15071</v>
      </c>
      <c r="H10770" s="33">
        <v>4</v>
      </c>
      <c r="I10770" s="33">
        <v>4</v>
      </c>
      <c r="J10770" s="36">
        <v>1</v>
      </c>
      <c r="K10770" s="37">
        <v>100040</v>
      </c>
      <c r="L10770" s="38" t="s">
        <v>15</v>
      </c>
      <c r="M10770" s="38" t="s">
        <v>13</v>
      </c>
    </row>
    <row r="10771" spans="1:13" s="39" customFormat="1" ht="12.75" x14ac:dyDescent="0.2">
      <c r="A10771" s="33" t="s">
        <v>32</v>
      </c>
      <c r="B10771" s="33" t="s">
        <v>5901</v>
      </c>
      <c r="C10771" s="34">
        <v>10</v>
      </c>
      <c r="D10771" s="33" t="s">
        <v>115</v>
      </c>
      <c r="E10771" s="33" t="s">
        <v>10831</v>
      </c>
      <c r="F10771" s="35">
        <v>47131502</v>
      </c>
      <c r="G10771" s="33" t="s">
        <v>15071</v>
      </c>
      <c r="H10771" s="33">
        <v>4</v>
      </c>
      <c r="I10771" s="33">
        <v>4</v>
      </c>
      <c r="J10771" s="36">
        <v>1</v>
      </c>
      <c r="K10771" s="37">
        <v>24945</v>
      </c>
      <c r="L10771" s="38" t="s">
        <v>15</v>
      </c>
      <c r="M10771" s="38" t="s">
        <v>13</v>
      </c>
    </row>
    <row r="10772" spans="1:13" s="39" customFormat="1" ht="12.75" x14ac:dyDescent="0.2">
      <c r="A10772" s="33" t="s">
        <v>32</v>
      </c>
      <c r="B10772" s="33" t="s">
        <v>5901</v>
      </c>
      <c r="C10772" s="34">
        <v>10</v>
      </c>
      <c r="D10772" s="33" t="s">
        <v>115</v>
      </c>
      <c r="E10772" s="33" t="s">
        <v>10832</v>
      </c>
      <c r="F10772" s="35">
        <v>47131502</v>
      </c>
      <c r="G10772" s="33" t="s">
        <v>15071</v>
      </c>
      <c r="H10772" s="33">
        <v>4</v>
      </c>
      <c r="I10772" s="33">
        <v>4</v>
      </c>
      <c r="J10772" s="36">
        <v>1</v>
      </c>
      <c r="K10772" s="37">
        <v>65600</v>
      </c>
      <c r="L10772" s="38" t="s">
        <v>15</v>
      </c>
      <c r="M10772" s="38" t="s">
        <v>13</v>
      </c>
    </row>
    <row r="10773" spans="1:13" s="39" customFormat="1" ht="12.75" x14ac:dyDescent="0.2">
      <c r="A10773" s="33" t="s">
        <v>32</v>
      </c>
      <c r="B10773" s="33" t="s">
        <v>5901</v>
      </c>
      <c r="C10773" s="34">
        <v>10</v>
      </c>
      <c r="D10773" s="33" t="s">
        <v>115</v>
      </c>
      <c r="E10773" s="33" t="s">
        <v>10833</v>
      </c>
      <c r="F10773" s="35">
        <v>47131502</v>
      </c>
      <c r="G10773" s="33" t="s">
        <v>15071</v>
      </c>
      <c r="H10773" s="33">
        <v>4</v>
      </c>
      <c r="I10773" s="33">
        <v>4</v>
      </c>
      <c r="J10773" s="36">
        <v>8</v>
      </c>
      <c r="K10773" s="37">
        <v>308324</v>
      </c>
      <c r="L10773" s="38" t="s">
        <v>15</v>
      </c>
      <c r="M10773" s="38" t="s">
        <v>13</v>
      </c>
    </row>
    <row r="10774" spans="1:13" s="39" customFormat="1" ht="12.75" x14ac:dyDescent="0.2">
      <c r="A10774" s="33" t="s">
        <v>32</v>
      </c>
      <c r="B10774" s="33" t="s">
        <v>5901</v>
      </c>
      <c r="C10774" s="34">
        <v>10</v>
      </c>
      <c r="D10774" s="33" t="s">
        <v>115</v>
      </c>
      <c r="E10774" s="33" t="s">
        <v>10834</v>
      </c>
      <c r="F10774" s="35">
        <v>47131502</v>
      </c>
      <c r="G10774" s="33" t="s">
        <v>15071</v>
      </c>
      <c r="H10774" s="33">
        <v>4</v>
      </c>
      <c r="I10774" s="33">
        <v>4</v>
      </c>
      <c r="J10774" s="36">
        <v>8</v>
      </c>
      <c r="K10774" s="37">
        <v>262400</v>
      </c>
      <c r="L10774" s="38" t="s">
        <v>15</v>
      </c>
      <c r="M10774" s="38" t="s">
        <v>13</v>
      </c>
    </row>
    <row r="10775" spans="1:13" s="39" customFormat="1" ht="12.75" x14ac:dyDescent="0.2">
      <c r="A10775" s="33" t="s">
        <v>32</v>
      </c>
      <c r="B10775" s="33" t="s">
        <v>5901</v>
      </c>
      <c r="C10775" s="34">
        <v>10</v>
      </c>
      <c r="D10775" s="33" t="s">
        <v>115</v>
      </c>
      <c r="E10775" s="33" t="s">
        <v>10835</v>
      </c>
      <c r="F10775" s="35">
        <v>60131500</v>
      </c>
      <c r="G10775" s="33" t="s">
        <v>15071</v>
      </c>
      <c r="H10775" s="33">
        <v>4</v>
      </c>
      <c r="I10775" s="33">
        <v>4</v>
      </c>
      <c r="J10775" s="36">
        <v>8</v>
      </c>
      <c r="K10775" s="37">
        <v>39689</v>
      </c>
      <c r="L10775" s="38" t="s">
        <v>15</v>
      </c>
      <c r="M10775" s="38" t="s">
        <v>13</v>
      </c>
    </row>
    <row r="10776" spans="1:13" s="39" customFormat="1" ht="12.75" x14ac:dyDescent="0.2">
      <c r="A10776" s="33" t="s">
        <v>32</v>
      </c>
      <c r="B10776" s="33" t="s">
        <v>5901</v>
      </c>
      <c r="C10776" s="34">
        <v>10</v>
      </c>
      <c r="D10776" s="33" t="s">
        <v>115</v>
      </c>
      <c r="E10776" s="33" t="s">
        <v>10836</v>
      </c>
      <c r="F10776" s="35">
        <v>60131500</v>
      </c>
      <c r="G10776" s="33" t="s">
        <v>15071</v>
      </c>
      <c r="H10776" s="33">
        <v>4</v>
      </c>
      <c r="I10776" s="33">
        <v>4</v>
      </c>
      <c r="J10776" s="36">
        <v>8</v>
      </c>
      <c r="K10776" s="37">
        <v>118077</v>
      </c>
      <c r="L10776" s="38" t="s">
        <v>15</v>
      </c>
      <c r="M10776" s="38" t="s">
        <v>13</v>
      </c>
    </row>
    <row r="10777" spans="1:13" s="39" customFormat="1" ht="12.75" x14ac:dyDescent="0.2">
      <c r="A10777" s="33" t="s">
        <v>32</v>
      </c>
      <c r="B10777" s="33" t="s">
        <v>5901</v>
      </c>
      <c r="C10777" s="34">
        <v>10</v>
      </c>
      <c r="D10777" s="33" t="s">
        <v>115</v>
      </c>
      <c r="E10777" s="33" t="s">
        <v>10837</v>
      </c>
      <c r="F10777" s="35">
        <v>15121500</v>
      </c>
      <c r="G10777" s="33" t="s">
        <v>15071</v>
      </c>
      <c r="H10777" s="33">
        <v>4</v>
      </c>
      <c r="I10777" s="33">
        <v>4</v>
      </c>
      <c r="J10777" s="36">
        <v>13</v>
      </c>
      <c r="K10777" s="37">
        <v>351772</v>
      </c>
      <c r="L10777" s="38" t="s">
        <v>15</v>
      </c>
      <c r="M10777" s="38" t="s">
        <v>13</v>
      </c>
    </row>
    <row r="10778" spans="1:13" s="39" customFormat="1" ht="12.75" x14ac:dyDescent="0.2">
      <c r="A10778" s="33" t="s">
        <v>32</v>
      </c>
      <c r="B10778" s="33" t="s">
        <v>5901</v>
      </c>
      <c r="C10778" s="34">
        <v>10</v>
      </c>
      <c r="D10778" s="33" t="s">
        <v>115</v>
      </c>
      <c r="E10778" s="33" t="s">
        <v>10838</v>
      </c>
      <c r="F10778" s="35">
        <v>60131500</v>
      </c>
      <c r="G10778" s="33" t="s">
        <v>15071</v>
      </c>
      <c r="H10778" s="33">
        <v>4</v>
      </c>
      <c r="I10778" s="33">
        <v>4</v>
      </c>
      <c r="J10778" s="36">
        <v>13</v>
      </c>
      <c r="K10778" s="37">
        <v>383764</v>
      </c>
      <c r="L10778" s="38" t="s">
        <v>15</v>
      </c>
      <c r="M10778" s="38" t="s">
        <v>13</v>
      </c>
    </row>
    <row r="10779" spans="1:13" s="39" customFormat="1" ht="12.75" x14ac:dyDescent="0.2">
      <c r="A10779" s="33" t="s">
        <v>32</v>
      </c>
      <c r="B10779" s="33" t="s">
        <v>5901</v>
      </c>
      <c r="C10779" s="34">
        <v>10</v>
      </c>
      <c r="D10779" s="33" t="s">
        <v>115</v>
      </c>
      <c r="E10779" s="33" t="s">
        <v>10839</v>
      </c>
      <c r="F10779" s="35">
        <v>47131502</v>
      </c>
      <c r="G10779" s="33" t="s">
        <v>15071</v>
      </c>
      <c r="H10779" s="33">
        <v>4</v>
      </c>
      <c r="I10779" s="33">
        <v>4</v>
      </c>
      <c r="J10779" s="36">
        <v>13</v>
      </c>
      <c r="K10779" s="37">
        <v>639607</v>
      </c>
      <c r="L10779" s="38" t="s">
        <v>15</v>
      </c>
      <c r="M10779" s="38" t="s">
        <v>13</v>
      </c>
    </row>
    <row r="10780" spans="1:13" s="39" customFormat="1" ht="12.75" x14ac:dyDescent="0.2">
      <c r="A10780" s="33" t="s">
        <v>32</v>
      </c>
      <c r="B10780" s="33" t="s">
        <v>5901</v>
      </c>
      <c r="C10780" s="34">
        <v>10</v>
      </c>
      <c r="D10780" s="33" t="s">
        <v>115</v>
      </c>
      <c r="E10780" s="33" t="s">
        <v>10840</v>
      </c>
      <c r="F10780" s="35">
        <v>60131500</v>
      </c>
      <c r="G10780" s="33" t="s">
        <v>15071</v>
      </c>
      <c r="H10780" s="33">
        <v>4</v>
      </c>
      <c r="I10780" s="33">
        <v>4</v>
      </c>
      <c r="J10780" s="36">
        <v>13</v>
      </c>
      <c r="K10780" s="37">
        <v>159898</v>
      </c>
      <c r="L10780" s="38" t="s">
        <v>15</v>
      </c>
      <c r="M10780" s="38" t="s">
        <v>13</v>
      </c>
    </row>
    <row r="10781" spans="1:13" s="39" customFormat="1" ht="12.75" x14ac:dyDescent="0.2">
      <c r="A10781" s="33" t="s">
        <v>32</v>
      </c>
      <c r="B10781" s="33" t="s">
        <v>5901</v>
      </c>
      <c r="C10781" s="34">
        <v>10</v>
      </c>
      <c r="D10781" s="33" t="s">
        <v>115</v>
      </c>
      <c r="E10781" s="33" t="s">
        <v>10841</v>
      </c>
      <c r="F10781" s="35">
        <v>60131500</v>
      </c>
      <c r="G10781" s="33" t="s">
        <v>15071</v>
      </c>
      <c r="H10781" s="33">
        <v>4</v>
      </c>
      <c r="I10781" s="33">
        <v>4</v>
      </c>
      <c r="J10781" s="36">
        <v>13</v>
      </c>
      <c r="K10781" s="37">
        <v>426400</v>
      </c>
      <c r="L10781" s="38" t="s">
        <v>15</v>
      </c>
      <c r="M10781" s="38" t="s">
        <v>13</v>
      </c>
    </row>
    <row r="10782" spans="1:13" s="39" customFormat="1" ht="12.75" x14ac:dyDescent="0.2">
      <c r="A10782" s="33" t="s">
        <v>32</v>
      </c>
      <c r="B10782" s="33" t="s">
        <v>5901</v>
      </c>
      <c r="C10782" s="34">
        <v>10</v>
      </c>
      <c r="D10782" s="33" t="s">
        <v>115</v>
      </c>
      <c r="E10782" s="33" t="s">
        <v>10842</v>
      </c>
      <c r="F10782" s="35">
        <v>15121500</v>
      </c>
      <c r="G10782" s="33" t="s">
        <v>15071</v>
      </c>
      <c r="H10782" s="33">
        <v>4</v>
      </c>
      <c r="I10782" s="33">
        <v>4</v>
      </c>
      <c r="J10782" s="36">
        <v>3</v>
      </c>
      <c r="K10782" s="37">
        <v>98400</v>
      </c>
      <c r="L10782" s="38" t="s">
        <v>15</v>
      </c>
      <c r="M10782" s="38" t="s">
        <v>13</v>
      </c>
    </row>
    <row r="10783" spans="1:13" s="39" customFormat="1" ht="12.75" x14ac:dyDescent="0.2">
      <c r="A10783" s="33" t="s">
        <v>32</v>
      </c>
      <c r="B10783" s="33" t="s">
        <v>5901</v>
      </c>
      <c r="C10783" s="34">
        <v>10</v>
      </c>
      <c r="D10783" s="33" t="s">
        <v>115</v>
      </c>
      <c r="E10783" s="33" t="s">
        <v>10843</v>
      </c>
      <c r="F10783" s="35">
        <v>60131500</v>
      </c>
      <c r="G10783" s="33" t="s">
        <v>15071</v>
      </c>
      <c r="H10783" s="33">
        <v>4</v>
      </c>
      <c r="I10783" s="33">
        <v>4</v>
      </c>
      <c r="J10783" s="36">
        <v>3</v>
      </c>
      <c r="K10783" s="37">
        <v>98400</v>
      </c>
      <c r="L10783" s="38" t="s">
        <v>15</v>
      </c>
      <c r="M10783" s="38" t="s">
        <v>13</v>
      </c>
    </row>
    <row r="10784" spans="1:13" s="39" customFormat="1" ht="12.75" x14ac:dyDescent="0.2">
      <c r="A10784" s="33" t="s">
        <v>32</v>
      </c>
      <c r="B10784" s="33" t="s">
        <v>603</v>
      </c>
      <c r="C10784" s="34">
        <v>10</v>
      </c>
      <c r="D10784" s="33" t="s">
        <v>35</v>
      </c>
      <c r="E10784" s="33" t="s">
        <v>10844</v>
      </c>
      <c r="F10784" s="35">
        <v>80111502</v>
      </c>
      <c r="G10784" s="33" t="s">
        <v>15073</v>
      </c>
      <c r="H10784" s="33">
        <v>1</v>
      </c>
      <c r="I10784" s="33">
        <v>11</v>
      </c>
      <c r="J10784" s="36">
        <v>1</v>
      </c>
      <c r="K10784" s="37">
        <v>100000000</v>
      </c>
      <c r="L10784" s="38" t="s">
        <v>12</v>
      </c>
      <c r="M10784" s="38" t="s">
        <v>13</v>
      </c>
    </row>
    <row r="10785" spans="1:13" s="39" customFormat="1" ht="12.75" x14ac:dyDescent="0.2">
      <c r="A10785" s="33" t="s">
        <v>32</v>
      </c>
      <c r="B10785" s="33" t="s">
        <v>603</v>
      </c>
      <c r="C10785" s="34">
        <v>10</v>
      </c>
      <c r="D10785" s="33" t="s">
        <v>35</v>
      </c>
      <c r="E10785" s="33" t="s">
        <v>10845</v>
      </c>
      <c r="F10785" s="35">
        <v>78111802</v>
      </c>
      <c r="G10785" s="33" t="s">
        <v>15071</v>
      </c>
      <c r="H10785" s="33">
        <v>1</v>
      </c>
      <c r="I10785" s="33">
        <v>11</v>
      </c>
      <c r="J10785" s="36">
        <v>1</v>
      </c>
      <c r="K10785" s="37">
        <v>5000000</v>
      </c>
      <c r="L10785" s="38" t="s">
        <v>12</v>
      </c>
      <c r="M10785" s="38" t="s">
        <v>13</v>
      </c>
    </row>
    <row r="10786" spans="1:13" s="39" customFormat="1" ht="12.75" x14ac:dyDescent="0.2">
      <c r="A10786" s="33" t="s">
        <v>32</v>
      </c>
      <c r="B10786" s="33" t="s">
        <v>561</v>
      </c>
      <c r="C10786" s="34">
        <v>10</v>
      </c>
      <c r="D10786" s="33" t="s">
        <v>441</v>
      </c>
      <c r="E10786" s="33" t="s">
        <v>10846</v>
      </c>
      <c r="F10786" s="35">
        <v>40151505</v>
      </c>
      <c r="G10786" s="33" t="s">
        <v>15071</v>
      </c>
      <c r="H10786" s="33">
        <v>2</v>
      </c>
      <c r="I10786" s="33">
        <v>3</v>
      </c>
      <c r="J10786" s="36">
        <v>2</v>
      </c>
      <c r="K10786" s="37">
        <v>2070000</v>
      </c>
      <c r="L10786" s="38" t="s">
        <v>15</v>
      </c>
      <c r="M10786" s="38" t="s">
        <v>13</v>
      </c>
    </row>
    <row r="10787" spans="1:13" s="39" customFormat="1" ht="12.75" x14ac:dyDescent="0.2">
      <c r="A10787" s="33" t="s">
        <v>32</v>
      </c>
      <c r="B10787" s="33" t="s">
        <v>561</v>
      </c>
      <c r="C10787" s="34">
        <v>10</v>
      </c>
      <c r="D10787" s="33" t="s">
        <v>441</v>
      </c>
      <c r="E10787" s="33" t="s">
        <v>10847</v>
      </c>
      <c r="F10787" s="35">
        <v>40101825</v>
      </c>
      <c r="G10787" s="33" t="s">
        <v>15071</v>
      </c>
      <c r="H10787" s="33">
        <v>3</v>
      </c>
      <c r="I10787" s="33">
        <v>3</v>
      </c>
      <c r="J10787" s="36">
        <v>1</v>
      </c>
      <c r="K10787" s="37">
        <v>52514105</v>
      </c>
      <c r="L10787" s="38" t="s">
        <v>12</v>
      </c>
      <c r="M10787" s="38" t="s">
        <v>13</v>
      </c>
    </row>
    <row r="10788" spans="1:13" s="39" customFormat="1" ht="12.75" x14ac:dyDescent="0.2">
      <c r="A10788" s="33" t="s">
        <v>32</v>
      </c>
      <c r="B10788" s="33" t="s">
        <v>561</v>
      </c>
      <c r="C10788" s="34">
        <v>10</v>
      </c>
      <c r="D10788" s="33" t="s">
        <v>441</v>
      </c>
      <c r="E10788" s="33" t="s">
        <v>10848</v>
      </c>
      <c r="F10788" s="35">
        <v>40151566</v>
      </c>
      <c r="G10788" s="33" t="s">
        <v>15071</v>
      </c>
      <c r="H10788" s="33">
        <v>1</v>
      </c>
      <c r="I10788" s="33">
        <v>6</v>
      </c>
      <c r="J10788" s="36">
        <v>1</v>
      </c>
      <c r="K10788" s="37">
        <v>10000000</v>
      </c>
      <c r="L10788" s="38" t="s">
        <v>12</v>
      </c>
      <c r="M10788" s="38" t="s">
        <v>13</v>
      </c>
    </row>
    <row r="10789" spans="1:13" s="39" customFormat="1" ht="12.75" x14ac:dyDescent="0.2">
      <c r="A10789" s="33" t="s">
        <v>32</v>
      </c>
      <c r="B10789" s="33" t="s">
        <v>561</v>
      </c>
      <c r="C10789" s="34">
        <v>10</v>
      </c>
      <c r="D10789" s="33" t="s">
        <v>441</v>
      </c>
      <c r="E10789" s="33" t="s">
        <v>10849</v>
      </c>
      <c r="F10789" s="35">
        <v>40151566</v>
      </c>
      <c r="G10789" s="33" t="s">
        <v>15071</v>
      </c>
      <c r="H10789" s="33">
        <v>1</v>
      </c>
      <c r="I10789" s="33">
        <v>6</v>
      </c>
      <c r="J10789" s="36">
        <v>1</v>
      </c>
      <c r="K10789" s="37">
        <v>1800000</v>
      </c>
      <c r="L10789" s="38" t="s">
        <v>12</v>
      </c>
      <c r="M10789" s="38" t="s">
        <v>13</v>
      </c>
    </row>
    <row r="10790" spans="1:13" s="39" customFormat="1" ht="12.75" x14ac:dyDescent="0.2">
      <c r="A10790" s="33" t="s">
        <v>32</v>
      </c>
      <c r="B10790" s="33" t="s">
        <v>561</v>
      </c>
      <c r="C10790" s="34">
        <v>10</v>
      </c>
      <c r="D10790" s="33" t="s">
        <v>441</v>
      </c>
      <c r="E10790" s="33" t="s">
        <v>10850</v>
      </c>
      <c r="F10790" s="35">
        <v>40151566</v>
      </c>
      <c r="G10790" s="33" t="s">
        <v>15071</v>
      </c>
      <c r="H10790" s="33">
        <v>1</v>
      </c>
      <c r="I10790" s="33">
        <v>6</v>
      </c>
      <c r="J10790" s="36">
        <v>2</v>
      </c>
      <c r="K10790" s="37">
        <v>2850050</v>
      </c>
      <c r="L10790" s="38" t="s">
        <v>12</v>
      </c>
      <c r="M10790" s="38" t="s">
        <v>13</v>
      </c>
    </row>
    <row r="10791" spans="1:13" s="39" customFormat="1" ht="12.75" x14ac:dyDescent="0.2">
      <c r="A10791" s="33" t="s">
        <v>32</v>
      </c>
      <c r="B10791" s="33" t="s">
        <v>607</v>
      </c>
      <c r="C10791" s="34">
        <v>10</v>
      </c>
      <c r="D10791" s="33" t="s">
        <v>104</v>
      </c>
      <c r="E10791" s="33" t="s">
        <v>10851</v>
      </c>
      <c r="F10791" s="35">
        <v>49221500</v>
      </c>
      <c r="G10791" s="33" t="s">
        <v>15071</v>
      </c>
      <c r="H10791" s="33">
        <v>1</v>
      </c>
      <c r="I10791" s="33">
        <v>6</v>
      </c>
      <c r="J10791" s="36">
        <v>4</v>
      </c>
      <c r="K10791" s="37">
        <v>11799804</v>
      </c>
      <c r="L10791" s="38" t="s">
        <v>15</v>
      </c>
      <c r="M10791" s="38" t="s">
        <v>13</v>
      </c>
    </row>
    <row r="10792" spans="1:13" s="39" customFormat="1" ht="12.75" x14ac:dyDescent="0.2">
      <c r="A10792" s="33" t="s">
        <v>32</v>
      </c>
      <c r="B10792" s="33" t="s">
        <v>2381</v>
      </c>
      <c r="C10792" s="34">
        <v>10</v>
      </c>
      <c r="D10792" s="33" t="s">
        <v>114</v>
      </c>
      <c r="E10792" s="33" t="s">
        <v>10852</v>
      </c>
      <c r="F10792" s="35">
        <v>60106210</v>
      </c>
      <c r="G10792" s="33" t="s">
        <v>15071</v>
      </c>
      <c r="H10792" s="33">
        <v>4</v>
      </c>
      <c r="I10792" s="33">
        <v>3</v>
      </c>
      <c r="J10792" s="36">
        <v>1</v>
      </c>
      <c r="K10792" s="37">
        <v>4999982.54</v>
      </c>
      <c r="L10792" s="38" t="s">
        <v>15</v>
      </c>
      <c r="M10792" s="38" t="s">
        <v>13</v>
      </c>
    </row>
    <row r="10793" spans="1:13" s="39" customFormat="1" ht="12.75" x14ac:dyDescent="0.2">
      <c r="A10793" s="33" t="s">
        <v>32</v>
      </c>
      <c r="B10793" s="33" t="s">
        <v>608</v>
      </c>
      <c r="C10793" s="34">
        <v>10</v>
      </c>
      <c r="D10793" s="33" t="s">
        <v>106</v>
      </c>
      <c r="E10793" s="33" t="s">
        <v>10853</v>
      </c>
      <c r="F10793" s="35">
        <v>85121600</v>
      </c>
      <c r="G10793" s="33" t="s">
        <v>15071</v>
      </c>
      <c r="H10793" s="33">
        <v>2</v>
      </c>
      <c r="I10793" s="33">
        <v>1</v>
      </c>
      <c r="J10793" s="36">
        <v>1</v>
      </c>
      <c r="K10793" s="37">
        <v>1311000</v>
      </c>
      <c r="L10793" s="38" t="s">
        <v>12</v>
      </c>
      <c r="M10793" s="38" t="s">
        <v>13</v>
      </c>
    </row>
    <row r="10794" spans="1:13" s="39" customFormat="1" ht="12.75" x14ac:dyDescent="0.2">
      <c r="A10794" s="33" t="s">
        <v>32</v>
      </c>
      <c r="B10794" s="33" t="s">
        <v>608</v>
      </c>
      <c r="C10794" s="34">
        <v>10</v>
      </c>
      <c r="D10794" s="33" t="s">
        <v>106</v>
      </c>
      <c r="E10794" s="33" t="s">
        <v>9892</v>
      </c>
      <c r="F10794" s="35">
        <v>85121600</v>
      </c>
      <c r="G10794" s="33" t="s">
        <v>15071</v>
      </c>
      <c r="H10794" s="33">
        <v>2</v>
      </c>
      <c r="I10794" s="33">
        <v>1</v>
      </c>
      <c r="J10794" s="36">
        <v>1</v>
      </c>
      <c r="K10794" s="37">
        <v>720000</v>
      </c>
      <c r="L10794" s="38" t="s">
        <v>12</v>
      </c>
      <c r="M10794" s="38" t="s">
        <v>13</v>
      </c>
    </row>
    <row r="10795" spans="1:13" s="39" customFormat="1" ht="12.75" x14ac:dyDescent="0.2">
      <c r="A10795" s="33" t="s">
        <v>32</v>
      </c>
      <c r="B10795" s="33" t="s">
        <v>608</v>
      </c>
      <c r="C10795" s="34">
        <v>10</v>
      </c>
      <c r="D10795" s="33" t="s">
        <v>106</v>
      </c>
      <c r="E10795" s="33" t="s">
        <v>9893</v>
      </c>
      <c r="F10795" s="35">
        <v>85121600</v>
      </c>
      <c r="G10795" s="33" t="s">
        <v>15071</v>
      </c>
      <c r="H10795" s="33">
        <v>2</v>
      </c>
      <c r="I10795" s="33">
        <v>1</v>
      </c>
      <c r="J10795" s="36">
        <v>1</v>
      </c>
      <c r="K10795" s="37">
        <v>630000</v>
      </c>
      <c r="L10795" s="38" t="s">
        <v>12</v>
      </c>
      <c r="M10795" s="38" t="s">
        <v>13</v>
      </c>
    </row>
    <row r="10796" spans="1:13" s="39" customFormat="1" ht="12.75" x14ac:dyDescent="0.2">
      <c r="A10796" s="33" t="s">
        <v>32</v>
      </c>
      <c r="B10796" s="33" t="s">
        <v>608</v>
      </c>
      <c r="C10796" s="34">
        <v>10</v>
      </c>
      <c r="D10796" s="33" t="s">
        <v>106</v>
      </c>
      <c r="E10796" s="33" t="s">
        <v>9894</v>
      </c>
      <c r="F10796" s="35">
        <v>85121600</v>
      </c>
      <c r="G10796" s="33" t="s">
        <v>15071</v>
      </c>
      <c r="H10796" s="33">
        <v>2</v>
      </c>
      <c r="I10796" s="33">
        <v>1</v>
      </c>
      <c r="J10796" s="36">
        <v>1</v>
      </c>
      <c r="K10796" s="37">
        <v>64000</v>
      </c>
      <c r="L10796" s="38" t="s">
        <v>12</v>
      </c>
      <c r="M10796" s="38" t="s">
        <v>13</v>
      </c>
    </row>
    <row r="10797" spans="1:13" s="39" customFormat="1" ht="12.75" x14ac:dyDescent="0.2">
      <c r="A10797" s="33" t="s">
        <v>32</v>
      </c>
      <c r="B10797" s="33" t="s">
        <v>608</v>
      </c>
      <c r="C10797" s="34">
        <v>10</v>
      </c>
      <c r="D10797" s="33" t="s">
        <v>106</v>
      </c>
      <c r="E10797" s="33" t="s">
        <v>10854</v>
      </c>
      <c r="F10797" s="35">
        <v>85121603</v>
      </c>
      <c r="G10797" s="33" t="s">
        <v>15071</v>
      </c>
      <c r="H10797" s="33">
        <v>2</v>
      </c>
      <c r="I10797" s="33">
        <v>1</v>
      </c>
      <c r="J10797" s="36">
        <v>1</v>
      </c>
      <c r="K10797" s="37">
        <v>200000</v>
      </c>
      <c r="L10797" s="38" t="s">
        <v>12</v>
      </c>
      <c r="M10797" s="38" t="s">
        <v>13</v>
      </c>
    </row>
    <row r="10798" spans="1:13" s="39" customFormat="1" ht="12.75" x14ac:dyDescent="0.2">
      <c r="A10798" s="33" t="s">
        <v>32</v>
      </c>
      <c r="B10798" s="33" t="s">
        <v>608</v>
      </c>
      <c r="C10798" s="34">
        <v>10</v>
      </c>
      <c r="D10798" s="33" t="s">
        <v>106</v>
      </c>
      <c r="E10798" s="33" t="s">
        <v>10855</v>
      </c>
      <c r="F10798" s="35">
        <v>85121603</v>
      </c>
      <c r="G10798" s="33" t="s">
        <v>15071</v>
      </c>
      <c r="H10798" s="33">
        <v>2</v>
      </c>
      <c r="I10798" s="33">
        <v>1</v>
      </c>
      <c r="J10798" s="36">
        <v>1</v>
      </c>
      <c r="K10798" s="37">
        <v>80000</v>
      </c>
      <c r="L10798" s="38" t="s">
        <v>12</v>
      </c>
      <c r="M10798" s="38" t="s">
        <v>13</v>
      </c>
    </row>
    <row r="10799" spans="1:13" s="39" customFormat="1" ht="12.75" x14ac:dyDescent="0.2">
      <c r="A10799" s="33" t="s">
        <v>32</v>
      </c>
      <c r="B10799" s="33" t="s">
        <v>608</v>
      </c>
      <c r="C10799" s="34">
        <v>10</v>
      </c>
      <c r="D10799" s="33" t="s">
        <v>106</v>
      </c>
      <c r="E10799" s="33" t="s">
        <v>10856</v>
      </c>
      <c r="F10799" s="35">
        <v>85121802</v>
      </c>
      <c r="G10799" s="33" t="s">
        <v>15071</v>
      </c>
      <c r="H10799" s="33">
        <v>2</v>
      </c>
      <c r="I10799" s="33">
        <v>1</v>
      </c>
      <c r="J10799" s="36">
        <v>1</v>
      </c>
      <c r="K10799" s="37">
        <v>140000</v>
      </c>
      <c r="L10799" s="38" t="s">
        <v>12</v>
      </c>
      <c r="M10799" s="38" t="s">
        <v>13</v>
      </c>
    </row>
    <row r="10800" spans="1:13" s="39" customFormat="1" ht="12.75" x14ac:dyDescent="0.2">
      <c r="A10800" s="33" t="s">
        <v>32</v>
      </c>
      <c r="B10800" s="33" t="s">
        <v>608</v>
      </c>
      <c r="C10800" s="34">
        <v>10</v>
      </c>
      <c r="D10800" s="33" t="s">
        <v>106</v>
      </c>
      <c r="E10800" s="33" t="s">
        <v>9900</v>
      </c>
      <c r="F10800" s="35">
        <v>85121802</v>
      </c>
      <c r="G10800" s="33" t="s">
        <v>15071</v>
      </c>
      <c r="H10800" s="33">
        <v>2</v>
      </c>
      <c r="I10800" s="33">
        <v>1</v>
      </c>
      <c r="J10800" s="36">
        <v>1</v>
      </c>
      <c r="K10800" s="37">
        <v>150000</v>
      </c>
      <c r="L10800" s="38" t="s">
        <v>12</v>
      </c>
      <c r="M10800" s="38" t="s">
        <v>13</v>
      </c>
    </row>
    <row r="10801" spans="1:13" s="39" customFormat="1" ht="12.75" x14ac:dyDescent="0.2">
      <c r="A10801" s="33" t="s">
        <v>32</v>
      </c>
      <c r="B10801" s="33" t="s">
        <v>608</v>
      </c>
      <c r="C10801" s="34">
        <v>10</v>
      </c>
      <c r="D10801" s="33" t="s">
        <v>106</v>
      </c>
      <c r="E10801" s="33" t="s">
        <v>9879</v>
      </c>
      <c r="F10801" s="35">
        <v>85121801</v>
      </c>
      <c r="G10801" s="33" t="s">
        <v>15071</v>
      </c>
      <c r="H10801" s="33">
        <v>2</v>
      </c>
      <c r="I10801" s="33">
        <v>1</v>
      </c>
      <c r="J10801" s="36">
        <v>1</v>
      </c>
      <c r="K10801" s="37">
        <v>64000</v>
      </c>
      <c r="L10801" s="38" t="s">
        <v>12</v>
      </c>
      <c r="M10801" s="38" t="s">
        <v>13</v>
      </c>
    </row>
    <row r="10802" spans="1:13" s="39" customFormat="1" ht="12.75" x14ac:dyDescent="0.2">
      <c r="A10802" s="33" t="s">
        <v>32</v>
      </c>
      <c r="B10802" s="33" t="s">
        <v>608</v>
      </c>
      <c r="C10802" s="34">
        <v>10</v>
      </c>
      <c r="D10802" s="33" t="s">
        <v>106</v>
      </c>
      <c r="E10802" s="33" t="s">
        <v>9873</v>
      </c>
      <c r="F10802" s="35">
        <v>85121801</v>
      </c>
      <c r="G10802" s="33" t="s">
        <v>15071</v>
      </c>
      <c r="H10802" s="33">
        <v>2</v>
      </c>
      <c r="I10802" s="33">
        <v>1</v>
      </c>
      <c r="J10802" s="36">
        <v>1</v>
      </c>
      <c r="K10802" s="37">
        <v>55000</v>
      </c>
      <c r="L10802" s="38" t="s">
        <v>12</v>
      </c>
      <c r="M10802" s="38" t="s">
        <v>13</v>
      </c>
    </row>
    <row r="10803" spans="1:13" s="39" customFormat="1" ht="12.75" x14ac:dyDescent="0.2">
      <c r="A10803" s="33" t="s">
        <v>32</v>
      </c>
      <c r="B10803" s="33" t="s">
        <v>608</v>
      </c>
      <c r="C10803" s="34">
        <v>10</v>
      </c>
      <c r="D10803" s="33" t="s">
        <v>106</v>
      </c>
      <c r="E10803" s="33" t="s">
        <v>10857</v>
      </c>
      <c r="F10803" s="35">
        <v>85121801</v>
      </c>
      <c r="G10803" s="33" t="s">
        <v>15071</v>
      </c>
      <c r="H10803" s="33">
        <v>2</v>
      </c>
      <c r="I10803" s="33">
        <v>1</v>
      </c>
      <c r="J10803" s="36">
        <v>1</v>
      </c>
      <c r="K10803" s="37">
        <v>14000</v>
      </c>
      <c r="L10803" s="38" t="s">
        <v>12</v>
      </c>
      <c r="M10803" s="38" t="s">
        <v>13</v>
      </c>
    </row>
    <row r="10804" spans="1:13" s="39" customFormat="1" ht="12.75" x14ac:dyDescent="0.2">
      <c r="A10804" s="33" t="s">
        <v>32</v>
      </c>
      <c r="B10804" s="33" t="s">
        <v>608</v>
      </c>
      <c r="C10804" s="34">
        <v>10</v>
      </c>
      <c r="D10804" s="33" t="s">
        <v>106</v>
      </c>
      <c r="E10804" s="33" t="s">
        <v>10858</v>
      </c>
      <c r="F10804" s="35">
        <v>85121801</v>
      </c>
      <c r="G10804" s="33" t="s">
        <v>15071</v>
      </c>
      <c r="H10804" s="33">
        <v>2</v>
      </c>
      <c r="I10804" s="33">
        <v>1</v>
      </c>
      <c r="J10804" s="36">
        <v>1</v>
      </c>
      <c r="K10804" s="37">
        <v>65000</v>
      </c>
      <c r="L10804" s="38" t="s">
        <v>12</v>
      </c>
      <c r="M10804" s="38" t="s">
        <v>13</v>
      </c>
    </row>
    <row r="10805" spans="1:13" s="39" customFormat="1" ht="12.75" x14ac:dyDescent="0.2">
      <c r="A10805" s="33" t="s">
        <v>32</v>
      </c>
      <c r="B10805" s="33" t="s">
        <v>608</v>
      </c>
      <c r="C10805" s="34">
        <v>10</v>
      </c>
      <c r="D10805" s="33" t="s">
        <v>106</v>
      </c>
      <c r="E10805" s="33" t="s">
        <v>10859</v>
      </c>
      <c r="F10805" s="35">
        <v>85121801</v>
      </c>
      <c r="G10805" s="33" t="s">
        <v>15071</v>
      </c>
      <c r="H10805" s="33">
        <v>2</v>
      </c>
      <c r="I10805" s="33">
        <v>1</v>
      </c>
      <c r="J10805" s="36">
        <v>1</v>
      </c>
      <c r="K10805" s="37">
        <v>15000</v>
      </c>
      <c r="L10805" s="38" t="s">
        <v>12</v>
      </c>
      <c r="M10805" s="38" t="s">
        <v>13</v>
      </c>
    </row>
    <row r="10806" spans="1:13" s="39" customFormat="1" ht="12.75" x14ac:dyDescent="0.2">
      <c r="A10806" s="33" t="s">
        <v>32</v>
      </c>
      <c r="B10806" s="33" t="s">
        <v>608</v>
      </c>
      <c r="C10806" s="34">
        <v>10</v>
      </c>
      <c r="D10806" s="33" t="s">
        <v>106</v>
      </c>
      <c r="E10806" s="33" t="s">
        <v>10860</v>
      </c>
      <c r="F10806" s="35">
        <v>85121801</v>
      </c>
      <c r="G10806" s="33" t="s">
        <v>15071</v>
      </c>
      <c r="H10806" s="33">
        <v>2</v>
      </c>
      <c r="I10806" s="33">
        <v>1</v>
      </c>
      <c r="J10806" s="36">
        <v>1</v>
      </c>
      <c r="K10806" s="37">
        <v>13000</v>
      </c>
      <c r="L10806" s="38" t="s">
        <v>12</v>
      </c>
      <c r="M10806" s="38" t="s">
        <v>13</v>
      </c>
    </row>
    <row r="10807" spans="1:13" s="39" customFormat="1" ht="12.75" x14ac:dyDescent="0.2">
      <c r="A10807" s="33" t="s">
        <v>32</v>
      </c>
      <c r="B10807" s="33" t="s">
        <v>608</v>
      </c>
      <c r="C10807" s="34">
        <v>10</v>
      </c>
      <c r="D10807" s="33" t="s">
        <v>106</v>
      </c>
      <c r="E10807" s="33" t="s">
        <v>10861</v>
      </c>
      <c r="F10807" s="35">
        <v>85121801</v>
      </c>
      <c r="G10807" s="33" t="s">
        <v>15071</v>
      </c>
      <c r="H10807" s="33">
        <v>2</v>
      </c>
      <c r="I10807" s="33">
        <v>1</v>
      </c>
      <c r="J10807" s="36">
        <v>1</v>
      </c>
      <c r="K10807" s="37">
        <v>60000</v>
      </c>
      <c r="L10807" s="38" t="s">
        <v>12</v>
      </c>
      <c r="M10807" s="38" t="s">
        <v>13</v>
      </c>
    </row>
    <row r="10808" spans="1:13" s="39" customFormat="1" ht="12.75" x14ac:dyDescent="0.2">
      <c r="A10808" s="33" t="s">
        <v>32</v>
      </c>
      <c r="B10808" s="33" t="s">
        <v>611</v>
      </c>
      <c r="C10808" s="34">
        <v>10</v>
      </c>
      <c r="D10808" s="33" t="s">
        <v>108</v>
      </c>
      <c r="E10808" s="33" t="s">
        <v>10862</v>
      </c>
      <c r="F10808" s="35">
        <v>86101810</v>
      </c>
      <c r="G10808" s="33" t="s">
        <v>313</v>
      </c>
      <c r="H10808" s="33">
        <v>1</v>
      </c>
      <c r="I10808" s="33">
        <v>11</v>
      </c>
      <c r="J10808" s="36">
        <v>1</v>
      </c>
      <c r="K10808" s="37">
        <v>30000000</v>
      </c>
      <c r="L10808" s="38" t="s">
        <v>12</v>
      </c>
      <c r="M10808" s="38" t="s">
        <v>13</v>
      </c>
    </row>
    <row r="10809" spans="1:13" s="39" customFormat="1" ht="12.75" x14ac:dyDescent="0.2">
      <c r="A10809" s="33" t="s">
        <v>32</v>
      </c>
      <c r="B10809" s="33" t="s">
        <v>609</v>
      </c>
      <c r="C10809" s="34">
        <v>10</v>
      </c>
      <c r="D10809" s="33" t="s">
        <v>107</v>
      </c>
      <c r="E10809" s="33" t="s">
        <v>10863</v>
      </c>
      <c r="F10809" s="35">
        <v>86111600</v>
      </c>
      <c r="G10809" s="33" t="s">
        <v>15071</v>
      </c>
      <c r="H10809" s="33">
        <v>1</v>
      </c>
      <c r="I10809" s="33">
        <v>7</v>
      </c>
      <c r="J10809" s="36">
        <v>1</v>
      </c>
      <c r="K10809" s="37">
        <v>15507600</v>
      </c>
      <c r="L10809" s="38" t="s">
        <v>12</v>
      </c>
      <c r="M10809" s="38" t="s">
        <v>13</v>
      </c>
    </row>
    <row r="10810" spans="1:13" s="39" customFormat="1" ht="12.75" x14ac:dyDescent="0.2">
      <c r="A10810" s="33" t="s">
        <v>32</v>
      </c>
      <c r="B10810" s="33" t="s">
        <v>611</v>
      </c>
      <c r="C10810" s="34">
        <v>10</v>
      </c>
      <c r="D10810" s="33" t="s">
        <v>108</v>
      </c>
      <c r="E10810" s="33" t="s">
        <v>10864</v>
      </c>
      <c r="F10810" s="35">
        <v>80111701</v>
      </c>
      <c r="G10810" s="33" t="s">
        <v>15071</v>
      </c>
      <c r="H10810" s="33">
        <v>1</v>
      </c>
      <c r="I10810" s="33">
        <v>3</v>
      </c>
      <c r="J10810" s="36">
        <v>1</v>
      </c>
      <c r="K10810" s="37">
        <v>23976756</v>
      </c>
      <c r="L10810" s="38" t="s">
        <v>12</v>
      </c>
      <c r="M10810" s="38" t="s">
        <v>13</v>
      </c>
    </row>
    <row r="10811" spans="1:13" s="39" customFormat="1" ht="12.75" x14ac:dyDescent="0.2">
      <c r="A10811" s="33" t="s">
        <v>32</v>
      </c>
      <c r="B10811" s="33" t="s">
        <v>611</v>
      </c>
      <c r="C10811" s="34">
        <v>10</v>
      </c>
      <c r="D10811" s="33" t="s">
        <v>108</v>
      </c>
      <c r="E10811" s="33" t="s">
        <v>10865</v>
      </c>
      <c r="F10811" s="35">
        <v>72154043</v>
      </c>
      <c r="G10811" s="33" t="s">
        <v>15071</v>
      </c>
      <c r="H10811" s="33">
        <v>1</v>
      </c>
      <c r="I10811" s="33">
        <v>3</v>
      </c>
      <c r="J10811" s="36">
        <v>1</v>
      </c>
      <c r="K10811" s="37">
        <v>2970000</v>
      </c>
      <c r="L10811" s="38" t="s">
        <v>12</v>
      </c>
      <c r="M10811" s="38" t="s">
        <v>13</v>
      </c>
    </row>
    <row r="10812" spans="1:13" s="39" customFormat="1" ht="12.75" x14ac:dyDescent="0.2">
      <c r="A10812" s="33" t="s">
        <v>32</v>
      </c>
      <c r="B10812" s="33" t="s">
        <v>611</v>
      </c>
      <c r="C10812" s="34">
        <v>10</v>
      </c>
      <c r="D10812" s="33" t="s">
        <v>108</v>
      </c>
      <c r="E10812" s="33" t="s">
        <v>10866</v>
      </c>
      <c r="F10812" s="35">
        <v>90101602</v>
      </c>
      <c r="G10812" s="33" t="s">
        <v>15071</v>
      </c>
      <c r="H10812" s="33">
        <v>1</v>
      </c>
      <c r="I10812" s="33">
        <v>3</v>
      </c>
      <c r="J10812" s="36">
        <v>1</v>
      </c>
      <c r="K10812" s="37">
        <v>30000000</v>
      </c>
      <c r="L10812" s="38" t="s">
        <v>12</v>
      </c>
      <c r="M10812" s="38" t="s">
        <v>13</v>
      </c>
    </row>
    <row r="10813" spans="1:13" s="39" customFormat="1" ht="12.75" x14ac:dyDescent="0.2">
      <c r="A10813" s="33" t="s">
        <v>32</v>
      </c>
      <c r="B10813" s="33" t="s">
        <v>611</v>
      </c>
      <c r="C10813" s="34">
        <v>10</v>
      </c>
      <c r="D10813" s="33" t="s">
        <v>108</v>
      </c>
      <c r="E10813" s="33" t="s">
        <v>10867</v>
      </c>
      <c r="F10813" s="35">
        <v>80161801</v>
      </c>
      <c r="G10813" s="33" t="s">
        <v>15071</v>
      </c>
      <c r="H10813" s="33">
        <v>1</v>
      </c>
      <c r="I10813" s="33">
        <v>11</v>
      </c>
      <c r="J10813" s="36">
        <v>1</v>
      </c>
      <c r="K10813" s="37">
        <v>12000000</v>
      </c>
      <c r="L10813" s="38" t="s">
        <v>12</v>
      </c>
      <c r="M10813" s="38" t="s">
        <v>13</v>
      </c>
    </row>
    <row r="10814" spans="1:13" s="39" customFormat="1" ht="12.75" x14ac:dyDescent="0.2">
      <c r="A10814" s="33" t="s">
        <v>32</v>
      </c>
      <c r="B10814" s="33" t="s">
        <v>611</v>
      </c>
      <c r="C10814" s="34">
        <v>10</v>
      </c>
      <c r="D10814" s="33" t="s">
        <v>108</v>
      </c>
      <c r="E10814" s="33" t="s">
        <v>10868</v>
      </c>
      <c r="F10814" s="35">
        <v>90141502</v>
      </c>
      <c r="G10814" s="33" t="s">
        <v>15071</v>
      </c>
      <c r="H10814" s="33">
        <v>2</v>
      </c>
      <c r="I10814" s="33">
        <v>4</v>
      </c>
      <c r="J10814" s="36">
        <v>1</v>
      </c>
      <c r="K10814" s="37">
        <v>20000000</v>
      </c>
      <c r="L10814" s="38" t="s">
        <v>12</v>
      </c>
      <c r="M10814" s="38" t="s">
        <v>13</v>
      </c>
    </row>
    <row r="10815" spans="1:13" s="39" customFormat="1" ht="12.75" x14ac:dyDescent="0.2">
      <c r="A10815" s="33" t="s">
        <v>32</v>
      </c>
      <c r="B10815" s="33" t="s">
        <v>611</v>
      </c>
      <c r="C10815" s="34">
        <v>10</v>
      </c>
      <c r="D10815" s="33" t="s">
        <v>108</v>
      </c>
      <c r="E10815" s="33" t="s">
        <v>10869</v>
      </c>
      <c r="F10815" s="35">
        <v>91111502</v>
      </c>
      <c r="G10815" s="33" t="s">
        <v>15071</v>
      </c>
      <c r="H10815" s="33">
        <v>2</v>
      </c>
      <c r="I10815" s="33">
        <v>6</v>
      </c>
      <c r="J10815" s="36">
        <v>1</v>
      </c>
      <c r="K10815" s="37">
        <v>14000000</v>
      </c>
      <c r="L10815" s="38" t="s">
        <v>12</v>
      </c>
      <c r="M10815" s="38" t="s">
        <v>2371</v>
      </c>
    </row>
    <row r="10816" spans="1:13" s="39" customFormat="1" ht="12.75" x14ac:dyDescent="0.2">
      <c r="A10816" s="33" t="s">
        <v>32</v>
      </c>
      <c r="B10816" s="33" t="s">
        <v>611</v>
      </c>
      <c r="C10816" s="34">
        <v>10</v>
      </c>
      <c r="D10816" s="33" t="s">
        <v>108</v>
      </c>
      <c r="E10816" s="33" t="s">
        <v>10870</v>
      </c>
      <c r="F10816" s="35">
        <v>85151508</v>
      </c>
      <c r="G10816" s="33" t="s">
        <v>15071</v>
      </c>
      <c r="H10816" s="33">
        <v>2</v>
      </c>
      <c r="I10816" s="33">
        <v>6</v>
      </c>
      <c r="J10816" s="36">
        <v>1</v>
      </c>
      <c r="K10816" s="37">
        <v>4659088</v>
      </c>
      <c r="L10816" s="38" t="s">
        <v>12</v>
      </c>
      <c r="M10816" s="38" t="s">
        <v>2371</v>
      </c>
    </row>
    <row r="10817" spans="1:13" s="39" customFormat="1" ht="12.75" x14ac:dyDescent="0.2">
      <c r="A10817" s="33" t="s">
        <v>32</v>
      </c>
      <c r="B10817" s="33" t="s">
        <v>611</v>
      </c>
      <c r="C10817" s="34">
        <v>10</v>
      </c>
      <c r="D10817" s="33" t="s">
        <v>108</v>
      </c>
      <c r="E10817" s="33" t="s">
        <v>10871</v>
      </c>
      <c r="F10817" s="35">
        <v>85151508</v>
      </c>
      <c r="G10817" s="33" t="s">
        <v>15071</v>
      </c>
      <c r="H10817" s="33">
        <v>3</v>
      </c>
      <c r="I10817" s="33">
        <v>5</v>
      </c>
      <c r="J10817" s="36">
        <v>1</v>
      </c>
      <c r="K10817" s="37">
        <v>9270100</v>
      </c>
      <c r="L10817" s="38" t="s">
        <v>12</v>
      </c>
      <c r="M10817" s="38" t="s">
        <v>13</v>
      </c>
    </row>
    <row r="10818" spans="1:13" s="39" customFormat="1" ht="12.75" x14ac:dyDescent="0.2">
      <c r="A10818" s="33" t="s">
        <v>32</v>
      </c>
      <c r="B10818" s="33" t="s">
        <v>611</v>
      </c>
      <c r="C10818" s="34">
        <v>10</v>
      </c>
      <c r="D10818" s="33" t="s">
        <v>108</v>
      </c>
      <c r="E10818" s="33" t="s">
        <v>10872</v>
      </c>
      <c r="F10818" s="35">
        <v>85151508</v>
      </c>
      <c r="G10818" s="33" t="s">
        <v>15071</v>
      </c>
      <c r="H10818" s="33">
        <v>8</v>
      </c>
      <c r="I10818" s="33">
        <v>1</v>
      </c>
      <c r="J10818" s="36">
        <v>1</v>
      </c>
      <c r="K10818" s="37">
        <v>1500000</v>
      </c>
      <c r="L10818" s="38" t="s">
        <v>12</v>
      </c>
      <c r="M10818" s="38" t="s">
        <v>2372</v>
      </c>
    </row>
    <row r="10819" spans="1:13" s="39" customFormat="1" ht="12.75" x14ac:dyDescent="0.2">
      <c r="A10819" s="33" t="s">
        <v>32</v>
      </c>
      <c r="B10819" s="33" t="s">
        <v>611</v>
      </c>
      <c r="C10819" s="34">
        <v>10</v>
      </c>
      <c r="D10819" s="33" t="s">
        <v>108</v>
      </c>
      <c r="E10819" s="33" t="s">
        <v>10873</v>
      </c>
      <c r="F10819" s="35">
        <v>86101810</v>
      </c>
      <c r="G10819" s="33" t="s">
        <v>15071</v>
      </c>
      <c r="H10819" s="33">
        <v>2</v>
      </c>
      <c r="I10819" s="33">
        <v>3</v>
      </c>
      <c r="J10819" s="36">
        <v>1</v>
      </c>
      <c r="K10819" s="37">
        <v>49900000</v>
      </c>
      <c r="L10819" s="38" t="s">
        <v>12</v>
      </c>
      <c r="M10819" s="38" t="s">
        <v>13</v>
      </c>
    </row>
    <row r="10820" spans="1:13" s="39" customFormat="1" ht="12.75" x14ac:dyDescent="0.2">
      <c r="A10820" s="33" t="s">
        <v>32</v>
      </c>
      <c r="B10820" s="33" t="s">
        <v>611</v>
      </c>
      <c r="C10820" s="34">
        <v>16</v>
      </c>
      <c r="D10820" s="33" t="s">
        <v>108</v>
      </c>
      <c r="E10820" s="33" t="s">
        <v>10874</v>
      </c>
      <c r="F10820" s="35">
        <v>91111502</v>
      </c>
      <c r="G10820" s="33" t="s">
        <v>15071</v>
      </c>
      <c r="H10820" s="33">
        <v>3</v>
      </c>
      <c r="I10820" s="33">
        <v>3</v>
      </c>
      <c r="J10820" s="36">
        <v>1</v>
      </c>
      <c r="K10820" s="37">
        <v>1000000</v>
      </c>
      <c r="L10820" s="38" t="s">
        <v>12</v>
      </c>
      <c r="M10820" s="38" t="s">
        <v>2371</v>
      </c>
    </row>
    <row r="10821" spans="1:13" s="39" customFormat="1" ht="12.75" x14ac:dyDescent="0.2">
      <c r="A10821" s="33" t="s">
        <v>32</v>
      </c>
      <c r="B10821" s="33" t="s">
        <v>611</v>
      </c>
      <c r="C10821" s="34">
        <v>16</v>
      </c>
      <c r="D10821" s="33" t="s">
        <v>108</v>
      </c>
      <c r="E10821" s="33" t="s">
        <v>10875</v>
      </c>
      <c r="F10821" s="35">
        <v>91111502</v>
      </c>
      <c r="G10821" s="33" t="s">
        <v>15071</v>
      </c>
      <c r="H10821" s="33">
        <v>3</v>
      </c>
      <c r="I10821" s="33">
        <v>3</v>
      </c>
      <c r="J10821" s="36">
        <v>1</v>
      </c>
      <c r="K10821" s="37">
        <v>5606000</v>
      </c>
      <c r="L10821" s="38" t="s">
        <v>12</v>
      </c>
      <c r="M10821" s="38" t="s">
        <v>13</v>
      </c>
    </row>
    <row r="10822" spans="1:13" s="39" customFormat="1" ht="12.75" x14ac:dyDescent="0.2">
      <c r="A10822" s="33" t="s">
        <v>32</v>
      </c>
      <c r="B10822" s="33" t="s">
        <v>611</v>
      </c>
      <c r="C10822" s="34">
        <v>10</v>
      </c>
      <c r="D10822" s="33" t="s">
        <v>108</v>
      </c>
      <c r="E10822" s="33" t="s">
        <v>10876</v>
      </c>
      <c r="F10822" s="35">
        <v>81112003</v>
      </c>
      <c r="G10822" s="33" t="s">
        <v>15071</v>
      </c>
      <c r="H10822" s="33">
        <v>1</v>
      </c>
      <c r="I10822" s="33">
        <v>11</v>
      </c>
      <c r="J10822" s="36">
        <v>1</v>
      </c>
      <c r="K10822" s="37">
        <v>7300000</v>
      </c>
      <c r="L10822" s="38" t="s">
        <v>12</v>
      </c>
      <c r="M10822" s="38" t="s">
        <v>13</v>
      </c>
    </row>
    <row r="10823" spans="1:13" s="39" customFormat="1" ht="12.75" x14ac:dyDescent="0.2">
      <c r="A10823" s="33" t="s">
        <v>32</v>
      </c>
      <c r="B10823" s="33" t="s">
        <v>611</v>
      </c>
      <c r="C10823" s="34">
        <v>10</v>
      </c>
      <c r="D10823" s="33" t="s">
        <v>108</v>
      </c>
      <c r="E10823" s="33" t="s">
        <v>10877</v>
      </c>
      <c r="F10823" s="35">
        <v>80141607</v>
      </c>
      <c r="G10823" s="33" t="s">
        <v>15071</v>
      </c>
      <c r="H10823" s="33">
        <v>1</v>
      </c>
      <c r="I10823" s="33">
        <v>6</v>
      </c>
      <c r="J10823" s="36">
        <v>1</v>
      </c>
      <c r="K10823" s="37">
        <v>26881964</v>
      </c>
      <c r="L10823" s="38" t="s">
        <v>12</v>
      </c>
      <c r="M10823" s="38" t="s">
        <v>13</v>
      </c>
    </row>
    <row r="10824" spans="1:13" s="39" customFormat="1" ht="12.75" x14ac:dyDescent="0.2">
      <c r="A10824" s="33" t="s">
        <v>32</v>
      </c>
      <c r="B10824" s="33" t="s">
        <v>579</v>
      </c>
      <c r="C10824" s="34">
        <v>10</v>
      </c>
      <c r="D10824" s="33" t="s">
        <v>89</v>
      </c>
      <c r="E10824" s="33" t="s">
        <v>10878</v>
      </c>
      <c r="F10824" s="35">
        <v>12352305</v>
      </c>
      <c r="G10824" s="33" t="s">
        <v>15071</v>
      </c>
      <c r="H10824" s="33">
        <v>2</v>
      </c>
      <c r="I10824" s="33">
        <v>3</v>
      </c>
      <c r="J10824" s="36">
        <v>30</v>
      </c>
      <c r="K10824" s="37">
        <v>14850000</v>
      </c>
      <c r="L10824" s="38" t="s">
        <v>2367</v>
      </c>
      <c r="M10824" s="38" t="s">
        <v>13</v>
      </c>
    </row>
    <row r="10825" spans="1:13" s="39" customFormat="1" ht="12.75" x14ac:dyDescent="0.2">
      <c r="A10825" s="33" t="s">
        <v>32</v>
      </c>
      <c r="B10825" s="33" t="s">
        <v>579</v>
      </c>
      <c r="C10825" s="34">
        <v>10</v>
      </c>
      <c r="D10825" s="33" t="s">
        <v>89</v>
      </c>
      <c r="E10825" s="33" t="s">
        <v>10879</v>
      </c>
      <c r="F10825" s="35">
        <v>12141901</v>
      </c>
      <c r="G10825" s="33" t="s">
        <v>15071</v>
      </c>
      <c r="H10825" s="33">
        <v>2</v>
      </c>
      <c r="I10825" s="33">
        <v>3</v>
      </c>
      <c r="J10825" s="36">
        <v>66</v>
      </c>
      <c r="K10825" s="37">
        <v>29693400</v>
      </c>
      <c r="L10825" s="38" t="s">
        <v>15</v>
      </c>
      <c r="M10825" s="38" t="s">
        <v>13</v>
      </c>
    </row>
    <row r="10826" spans="1:13" s="39" customFormat="1" ht="12.75" x14ac:dyDescent="0.2">
      <c r="A10826" s="33" t="s">
        <v>32</v>
      </c>
      <c r="B10826" s="33" t="s">
        <v>579</v>
      </c>
      <c r="C10826" s="34">
        <v>10</v>
      </c>
      <c r="D10826" s="33" t="s">
        <v>89</v>
      </c>
      <c r="E10826" s="33" t="s">
        <v>10880</v>
      </c>
      <c r="F10826" s="35">
        <v>12352106</v>
      </c>
      <c r="G10826" s="33" t="s">
        <v>15071</v>
      </c>
      <c r="H10826" s="33">
        <v>2</v>
      </c>
      <c r="I10826" s="33">
        <v>3</v>
      </c>
      <c r="J10826" s="36">
        <v>1</v>
      </c>
      <c r="K10826" s="37">
        <v>900000</v>
      </c>
      <c r="L10826" s="38" t="s">
        <v>2367</v>
      </c>
      <c r="M10826" s="38" t="s">
        <v>13</v>
      </c>
    </row>
    <row r="10827" spans="1:13" s="39" customFormat="1" ht="12.75" x14ac:dyDescent="0.2">
      <c r="A10827" s="33" t="s">
        <v>32</v>
      </c>
      <c r="B10827" s="33" t="s">
        <v>579</v>
      </c>
      <c r="C10827" s="34">
        <v>10</v>
      </c>
      <c r="D10827" s="33" t="s">
        <v>89</v>
      </c>
      <c r="E10827" s="33" t="s">
        <v>10881</v>
      </c>
      <c r="F10827" s="35">
        <v>11121502</v>
      </c>
      <c r="G10827" s="33" t="s">
        <v>15071</v>
      </c>
      <c r="H10827" s="33">
        <v>2</v>
      </c>
      <c r="I10827" s="33">
        <v>3</v>
      </c>
      <c r="J10827" s="36">
        <v>2</v>
      </c>
      <c r="K10827" s="37">
        <v>499800</v>
      </c>
      <c r="L10827" s="38" t="s">
        <v>2367</v>
      </c>
      <c r="M10827" s="38" t="s">
        <v>13</v>
      </c>
    </row>
    <row r="10828" spans="1:13" s="39" customFormat="1" ht="12.75" x14ac:dyDescent="0.2">
      <c r="A10828" s="33" t="s">
        <v>32</v>
      </c>
      <c r="B10828" s="33" t="s">
        <v>581</v>
      </c>
      <c r="C10828" s="34">
        <v>10</v>
      </c>
      <c r="D10828" s="33" t="s">
        <v>90</v>
      </c>
      <c r="E10828" s="33" t="s">
        <v>10882</v>
      </c>
      <c r="F10828" s="35">
        <v>47131810</v>
      </c>
      <c r="G10828" s="33" t="s">
        <v>15071</v>
      </c>
      <c r="H10828" s="33">
        <v>1</v>
      </c>
      <c r="I10828" s="33">
        <v>3</v>
      </c>
      <c r="J10828" s="36">
        <v>30</v>
      </c>
      <c r="K10828" s="37">
        <v>199500</v>
      </c>
      <c r="L10828" s="38" t="s">
        <v>15</v>
      </c>
      <c r="M10828" s="38" t="s">
        <v>13</v>
      </c>
    </row>
    <row r="10829" spans="1:13" s="39" customFormat="1" ht="12.75" x14ac:dyDescent="0.2">
      <c r="A10829" s="33" t="s">
        <v>32</v>
      </c>
      <c r="B10829" s="33" t="s">
        <v>581</v>
      </c>
      <c r="C10829" s="34">
        <v>10</v>
      </c>
      <c r="D10829" s="33" t="s">
        <v>90</v>
      </c>
      <c r="E10829" s="33" t="s">
        <v>10883</v>
      </c>
      <c r="F10829" s="35">
        <v>53131627</v>
      </c>
      <c r="G10829" s="33" t="s">
        <v>15071</v>
      </c>
      <c r="H10829" s="33">
        <v>3</v>
      </c>
      <c r="I10829" s="33">
        <v>5</v>
      </c>
      <c r="J10829" s="36">
        <v>12</v>
      </c>
      <c r="K10829" s="37">
        <v>75600</v>
      </c>
      <c r="L10829" s="38" t="s">
        <v>15</v>
      </c>
      <c r="M10829" s="38" t="s">
        <v>13</v>
      </c>
    </row>
    <row r="10830" spans="1:13" s="39" customFormat="1" ht="12.75" x14ac:dyDescent="0.2">
      <c r="A10830" s="33" t="s">
        <v>32</v>
      </c>
      <c r="B10830" s="33" t="s">
        <v>581</v>
      </c>
      <c r="C10830" s="34">
        <v>10</v>
      </c>
      <c r="D10830" s="33" t="s">
        <v>90</v>
      </c>
      <c r="E10830" s="33" t="s">
        <v>10884</v>
      </c>
      <c r="F10830" s="35">
        <v>53131626</v>
      </c>
      <c r="G10830" s="33" t="s">
        <v>15071</v>
      </c>
      <c r="H10830" s="33">
        <v>3</v>
      </c>
      <c r="I10830" s="33">
        <v>5</v>
      </c>
      <c r="J10830" s="36">
        <v>12</v>
      </c>
      <c r="K10830" s="37">
        <v>252000</v>
      </c>
      <c r="L10830" s="38" t="s">
        <v>15</v>
      </c>
      <c r="M10830" s="38" t="s">
        <v>13</v>
      </c>
    </row>
    <row r="10831" spans="1:13" s="39" customFormat="1" ht="12.75" x14ac:dyDescent="0.2">
      <c r="A10831" s="33" t="s">
        <v>32</v>
      </c>
      <c r="B10831" s="33" t="s">
        <v>581</v>
      </c>
      <c r="C10831" s="34">
        <v>10</v>
      </c>
      <c r="D10831" s="33" t="s">
        <v>90</v>
      </c>
      <c r="E10831" s="33" t="s">
        <v>10885</v>
      </c>
      <c r="F10831" s="35">
        <v>47131821</v>
      </c>
      <c r="G10831" s="33" t="s">
        <v>15071</v>
      </c>
      <c r="H10831" s="33">
        <v>3</v>
      </c>
      <c r="I10831" s="33">
        <v>5</v>
      </c>
      <c r="J10831" s="36">
        <v>20</v>
      </c>
      <c r="K10831" s="37">
        <v>126000</v>
      </c>
      <c r="L10831" s="38" t="s">
        <v>15</v>
      </c>
      <c r="M10831" s="38" t="s">
        <v>13</v>
      </c>
    </row>
    <row r="10832" spans="1:13" s="39" customFormat="1" ht="12.75" x14ac:dyDescent="0.2">
      <c r="A10832" s="33" t="s">
        <v>32</v>
      </c>
      <c r="B10832" s="33" t="s">
        <v>581</v>
      </c>
      <c r="C10832" s="34">
        <v>10</v>
      </c>
      <c r="D10832" s="33" t="s">
        <v>90</v>
      </c>
      <c r="E10832" s="33" t="s">
        <v>1185</v>
      </c>
      <c r="F10832" s="35">
        <v>53131608</v>
      </c>
      <c r="G10832" s="33" t="s">
        <v>15071</v>
      </c>
      <c r="H10832" s="33">
        <v>3</v>
      </c>
      <c r="I10832" s="33">
        <v>5</v>
      </c>
      <c r="J10832" s="36">
        <v>70</v>
      </c>
      <c r="K10832" s="37">
        <v>287000</v>
      </c>
      <c r="L10832" s="38" t="s">
        <v>15</v>
      </c>
      <c r="M10832" s="38" t="s">
        <v>13</v>
      </c>
    </row>
    <row r="10833" spans="1:13" s="39" customFormat="1" ht="12.75" x14ac:dyDescent="0.2">
      <c r="A10833" s="33" t="s">
        <v>32</v>
      </c>
      <c r="B10833" s="33" t="s">
        <v>581</v>
      </c>
      <c r="C10833" s="34">
        <v>10</v>
      </c>
      <c r="D10833" s="33" t="s">
        <v>90</v>
      </c>
      <c r="E10833" s="33" t="s">
        <v>10886</v>
      </c>
      <c r="F10833" s="35">
        <v>47131803</v>
      </c>
      <c r="G10833" s="33" t="s">
        <v>15071</v>
      </c>
      <c r="H10833" s="33">
        <v>3</v>
      </c>
      <c r="I10833" s="33">
        <v>5</v>
      </c>
      <c r="J10833" s="36">
        <v>20</v>
      </c>
      <c r="K10833" s="37">
        <v>47000</v>
      </c>
      <c r="L10833" s="38" t="s">
        <v>15</v>
      </c>
      <c r="M10833" s="38" t="s">
        <v>13</v>
      </c>
    </row>
    <row r="10834" spans="1:13" s="39" customFormat="1" ht="12.75" x14ac:dyDescent="0.2">
      <c r="A10834" s="33" t="s">
        <v>32</v>
      </c>
      <c r="B10834" s="33" t="s">
        <v>581</v>
      </c>
      <c r="C10834" s="34">
        <v>10</v>
      </c>
      <c r="D10834" s="33" t="s">
        <v>90</v>
      </c>
      <c r="E10834" s="33" t="s">
        <v>10887</v>
      </c>
      <c r="F10834" s="35">
        <v>47131824</v>
      </c>
      <c r="G10834" s="33" t="s">
        <v>15071</v>
      </c>
      <c r="H10834" s="33">
        <v>3</v>
      </c>
      <c r="I10834" s="33">
        <v>5</v>
      </c>
      <c r="J10834" s="36">
        <v>21</v>
      </c>
      <c r="K10834" s="37">
        <v>63000</v>
      </c>
      <c r="L10834" s="38" t="s">
        <v>15</v>
      </c>
      <c r="M10834" s="38" t="s">
        <v>13</v>
      </c>
    </row>
    <row r="10835" spans="1:13" s="39" customFormat="1" ht="12.75" x14ac:dyDescent="0.2">
      <c r="A10835" s="33" t="s">
        <v>32</v>
      </c>
      <c r="B10835" s="33" t="s">
        <v>581</v>
      </c>
      <c r="C10835" s="34">
        <v>10</v>
      </c>
      <c r="D10835" s="33" t="s">
        <v>90</v>
      </c>
      <c r="E10835" s="33" t="s">
        <v>1204</v>
      </c>
      <c r="F10835" s="35">
        <v>47131826</v>
      </c>
      <c r="G10835" s="33" t="s">
        <v>15071</v>
      </c>
      <c r="H10835" s="33">
        <v>3</v>
      </c>
      <c r="I10835" s="33">
        <v>5</v>
      </c>
      <c r="J10835" s="36">
        <v>10</v>
      </c>
      <c r="K10835" s="37">
        <v>25000</v>
      </c>
      <c r="L10835" s="38" t="s">
        <v>15</v>
      </c>
      <c r="M10835" s="38" t="s">
        <v>13</v>
      </c>
    </row>
    <row r="10836" spans="1:13" s="39" customFormat="1" ht="12.75" x14ac:dyDescent="0.2">
      <c r="A10836" s="33" t="s">
        <v>32</v>
      </c>
      <c r="B10836" s="33" t="s">
        <v>581</v>
      </c>
      <c r="C10836" s="34">
        <v>10</v>
      </c>
      <c r="D10836" s="33" t="s">
        <v>90</v>
      </c>
      <c r="E10836" s="33" t="s">
        <v>1178</v>
      </c>
      <c r="F10836" s="35">
        <v>12181501</v>
      </c>
      <c r="G10836" s="33" t="s">
        <v>15071</v>
      </c>
      <c r="H10836" s="33">
        <v>3</v>
      </c>
      <c r="I10836" s="33">
        <v>5</v>
      </c>
      <c r="J10836" s="36">
        <v>10</v>
      </c>
      <c r="K10836" s="37">
        <v>120000</v>
      </c>
      <c r="L10836" s="38" t="s">
        <v>15</v>
      </c>
      <c r="M10836" s="38" t="s">
        <v>13</v>
      </c>
    </row>
    <row r="10837" spans="1:13" s="39" customFormat="1" ht="12.75" x14ac:dyDescent="0.2">
      <c r="A10837" s="33" t="s">
        <v>32</v>
      </c>
      <c r="B10837" s="33" t="s">
        <v>581</v>
      </c>
      <c r="C10837" s="34">
        <v>10</v>
      </c>
      <c r="D10837" s="33" t="s">
        <v>90</v>
      </c>
      <c r="E10837" s="33" t="s">
        <v>10888</v>
      </c>
      <c r="F10837" s="35">
        <v>47131800</v>
      </c>
      <c r="G10837" s="33" t="s">
        <v>15071</v>
      </c>
      <c r="H10837" s="33">
        <v>3</v>
      </c>
      <c r="I10837" s="33">
        <v>5</v>
      </c>
      <c r="J10837" s="36">
        <v>10</v>
      </c>
      <c r="K10837" s="37">
        <v>71000</v>
      </c>
      <c r="L10837" s="38" t="s">
        <v>15</v>
      </c>
      <c r="M10837" s="38" t="s">
        <v>13</v>
      </c>
    </row>
    <row r="10838" spans="1:13" s="39" customFormat="1" ht="12.75" x14ac:dyDescent="0.2">
      <c r="A10838" s="33" t="s">
        <v>32</v>
      </c>
      <c r="B10838" s="33" t="s">
        <v>581</v>
      </c>
      <c r="C10838" s="34">
        <v>10</v>
      </c>
      <c r="D10838" s="33" t="s">
        <v>90</v>
      </c>
      <c r="E10838" s="33" t="s">
        <v>1217</v>
      </c>
      <c r="F10838" s="35">
        <v>47131800</v>
      </c>
      <c r="G10838" s="33" t="s">
        <v>15071</v>
      </c>
      <c r="H10838" s="33">
        <v>3</v>
      </c>
      <c r="I10838" s="33">
        <v>5</v>
      </c>
      <c r="J10838" s="36">
        <v>20</v>
      </c>
      <c r="K10838" s="37">
        <v>700000</v>
      </c>
      <c r="L10838" s="38" t="s">
        <v>15</v>
      </c>
      <c r="M10838" s="38" t="s">
        <v>13</v>
      </c>
    </row>
    <row r="10839" spans="1:13" s="39" customFormat="1" ht="12.75" x14ac:dyDescent="0.2">
      <c r="A10839" s="33" t="s">
        <v>32</v>
      </c>
      <c r="B10839" s="33" t="s">
        <v>581</v>
      </c>
      <c r="C10839" s="34">
        <v>10</v>
      </c>
      <c r="D10839" s="33" t="s">
        <v>90</v>
      </c>
      <c r="E10839" s="33" t="s">
        <v>10889</v>
      </c>
      <c r="F10839" s="35">
        <v>47131809</v>
      </c>
      <c r="G10839" s="33" t="s">
        <v>15071</v>
      </c>
      <c r="H10839" s="33">
        <v>3</v>
      </c>
      <c r="I10839" s="33">
        <v>5</v>
      </c>
      <c r="J10839" s="36">
        <v>5</v>
      </c>
      <c r="K10839" s="37">
        <v>37500</v>
      </c>
      <c r="L10839" s="38" t="s">
        <v>15</v>
      </c>
      <c r="M10839" s="38" t="s">
        <v>13</v>
      </c>
    </row>
    <row r="10840" spans="1:13" s="39" customFormat="1" ht="12.75" x14ac:dyDescent="0.2">
      <c r="A10840" s="33" t="s">
        <v>32</v>
      </c>
      <c r="B10840" s="33" t="s">
        <v>581</v>
      </c>
      <c r="C10840" s="34">
        <v>10</v>
      </c>
      <c r="D10840" s="33" t="s">
        <v>90</v>
      </c>
      <c r="E10840" s="33" t="s">
        <v>10890</v>
      </c>
      <c r="F10840" s="35">
        <v>12352104</v>
      </c>
      <c r="G10840" s="33" t="s">
        <v>15071</v>
      </c>
      <c r="H10840" s="33">
        <v>3</v>
      </c>
      <c r="I10840" s="33">
        <v>5</v>
      </c>
      <c r="J10840" s="36">
        <v>30</v>
      </c>
      <c r="K10840" s="37">
        <v>120000</v>
      </c>
      <c r="L10840" s="38" t="s">
        <v>15</v>
      </c>
      <c r="M10840" s="38" t="s">
        <v>13</v>
      </c>
    </row>
    <row r="10841" spans="1:13" s="39" customFormat="1" ht="12.75" x14ac:dyDescent="0.2">
      <c r="A10841" s="33" t="s">
        <v>32</v>
      </c>
      <c r="B10841" s="33" t="s">
        <v>581</v>
      </c>
      <c r="C10841" s="34">
        <v>10</v>
      </c>
      <c r="D10841" s="33" t="s">
        <v>90</v>
      </c>
      <c r="E10841" s="33" t="s">
        <v>10891</v>
      </c>
      <c r="F10841" s="35">
        <v>47131501</v>
      </c>
      <c r="G10841" s="33" t="s">
        <v>15071</v>
      </c>
      <c r="H10841" s="33">
        <v>3</v>
      </c>
      <c r="I10841" s="33">
        <v>5</v>
      </c>
      <c r="J10841" s="36">
        <v>40</v>
      </c>
      <c r="K10841" s="37">
        <v>72000</v>
      </c>
      <c r="L10841" s="38" t="s">
        <v>15</v>
      </c>
      <c r="M10841" s="38" t="s">
        <v>13</v>
      </c>
    </row>
    <row r="10842" spans="1:13" s="39" customFormat="1" ht="12.75" x14ac:dyDescent="0.2">
      <c r="A10842" s="33" t="s">
        <v>32</v>
      </c>
      <c r="B10842" s="33" t="s">
        <v>581</v>
      </c>
      <c r="C10842" s="34">
        <v>10</v>
      </c>
      <c r="D10842" s="33" t="s">
        <v>90</v>
      </c>
      <c r="E10842" s="33" t="s">
        <v>10892</v>
      </c>
      <c r="F10842" s="35">
        <v>47131501</v>
      </c>
      <c r="G10842" s="33" t="s">
        <v>15071</v>
      </c>
      <c r="H10842" s="33">
        <v>3</v>
      </c>
      <c r="I10842" s="33">
        <v>5</v>
      </c>
      <c r="J10842" s="36">
        <v>20</v>
      </c>
      <c r="K10842" s="37">
        <v>92000</v>
      </c>
      <c r="L10842" s="38" t="s">
        <v>15</v>
      </c>
      <c r="M10842" s="38" t="s">
        <v>13</v>
      </c>
    </row>
    <row r="10843" spans="1:13" s="39" customFormat="1" ht="12.75" x14ac:dyDescent="0.2">
      <c r="A10843" s="33" t="s">
        <v>32</v>
      </c>
      <c r="B10843" s="33" t="s">
        <v>581</v>
      </c>
      <c r="C10843" s="34">
        <v>10</v>
      </c>
      <c r="D10843" s="33" t="s">
        <v>90</v>
      </c>
      <c r="E10843" s="33" t="s">
        <v>10893</v>
      </c>
      <c r="F10843" s="35">
        <v>47131502</v>
      </c>
      <c r="G10843" s="33" t="s">
        <v>15071</v>
      </c>
      <c r="H10843" s="33">
        <v>3</v>
      </c>
      <c r="I10843" s="33">
        <v>5</v>
      </c>
      <c r="J10843" s="36">
        <v>50</v>
      </c>
      <c r="K10843" s="37">
        <v>95000</v>
      </c>
      <c r="L10843" s="38" t="s">
        <v>15</v>
      </c>
      <c r="M10843" s="38" t="s">
        <v>13</v>
      </c>
    </row>
    <row r="10844" spans="1:13" s="39" customFormat="1" ht="12.75" x14ac:dyDescent="0.2">
      <c r="A10844" s="33" t="s">
        <v>32</v>
      </c>
      <c r="B10844" s="33" t="s">
        <v>581</v>
      </c>
      <c r="C10844" s="34">
        <v>10</v>
      </c>
      <c r="D10844" s="33" t="s">
        <v>90</v>
      </c>
      <c r="E10844" s="33" t="s">
        <v>10894</v>
      </c>
      <c r="F10844" s="35">
        <v>47131603</v>
      </c>
      <c r="G10844" s="33" t="s">
        <v>15071</v>
      </c>
      <c r="H10844" s="33">
        <v>3</v>
      </c>
      <c r="I10844" s="33">
        <v>5</v>
      </c>
      <c r="J10844" s="36">
        <v>30</v>
      </c>
      <c r="K10844" s="37">
        <v>15000</v>
      </c>
      <c r="L10844" s="38" t="s">
        <v>15</v>
      </c>
      <c r="M10844" s="38" t="s">
        <v>13</v>
      </c>
    </row>
    <row r="10845" spans="1:13" s="39" customFormat="1" ht="12.75" x14ac:dyDescent="0.2">
      <c r="A10845" s="33" t="s">
        <v>32</v>
      </c>
      <c r="B10845" s="33" t="s">
        <v>581</v>
      </c>
      <c r="C10845" s="34">
        <v>10</v>
      </c>
      <c r="D10845" s="33" t="s">
        <v>90</v>
      </c>
      <c r="E10845" s="33" t="s">
        <v>10895</v>
      </c>
      <c r="F10845" s="35">
        <v>47131603</v>
      </c>
      <c r="G10845" s="33" t="s">
        <v>15071</v>
      </c>
      <c r="H10845" s="33">
        <v>3</v>
      </c>
      <c r="I10845" s="33">
        <v>5</v>
      </c>
      <c r="J10845" s="36">
        <v>30</v>
      </c>
      <c r="K10845" s="37">
        <v>19500</v>
      </c>
      <c r="L10845" s="38" t="s">
        <v>15</v>
      </c>
      <c r="M10845" s="38" t="s">
        <v>13</v>
      </c>
    </row>
    <row r="10846" spans="1:13" s="39" customFormat="1" ht="12.75" x14ac:dyDescent="0.2">
      <c r="A10846" s="33" t="s">
        <v>32</v>
      </c>
      <c r="B10846" s="33" t="s">
        <v>581</v>
      </c>
      <c r="C10846" s="34">
        <v>10</v>
      </c>
      <c r="D10846" s="33" t="s">
        <v>90</v>
      </c>
      <c r="E10846" s="33" t="s">
        <v>10896</v>
      </c>
      <c r="F10846" s="35">
        <v>47131611</v>
      </c>
      <c r="G10846" s="33" t="s">
        <v>15071</v>
      </c>
      <c r="H10846" s="33">
        <v>3</v>
      </c>
      <c r="I10846" s="33">
        <v>5</v>
      </c>
      <c r="J10846" s="36">
        <v>30</v>
      </c>
      <c r="K10846" s="37">
        <v>90000</v>
      </c>
      <c r="L10846" s="38" t="s">
        <v>15</v>
      </c>
      <c r="M10846" s="38" t="s">
        <v>13</v>
      </c>
    </row>
    <row r="10847" spans="1:13" s="39" customFormat="1" ht="12.75" x14ac:dyDescent="0.2">
      <c r="A10847" s="33" t="s">
        <v>32</v>
      </c>
      <c r="B10847" s="33" t="s">
        <v>581</v>
      </c>
      <c r="C10847" s="34">
        <v>10</v>
      </c>
      <c r="D10847" s="33" t="s">
        <v>90</v>
      </c>
      <c r="E10847" s="33" t="s">
        <v>10897</v>
      </c>
      <c r="F10847" s="35">
        <v>47131604</v>
      </c>
      <c r="G10847" s="33" t="s">
        <v>15071</v>
      </c>
      <c r="H10847" s="33">
        <v>3</v>
      </c>
      <c r="I10847" s="33">
        <v>5</v>
      </c>
      <c r="J10847" s="36">
        <v>30</v>
      </c>
      <c r="K10847" s="37">
        <v>165000</v>
      </c>
      <c r="L10847" s="38" t="s">
        <v>15</v>
      </c>
      <c r="M10847" s="38" t="s">
        <v>13</v>
      </c>
    </row>
    <row r="10848" spans="1:13" s="39" customFormat="1" ht="12.75" x14ac:dyDescent="0.2">
      <c r="A10848" s="33" t="s">
        <v>32</v>
      </c>
      <c r="B10848" s="33" t="s">
        <v>581</v>
      </c>
      <c r="C10848" s="34">
        <v>10</v>
      </c>
      <c r="D10848" s="33" t="s">
        <v>90</v>
      </c>
      <c r="E10848" s="33" t="s">
        <v>10898</v>
      </c>
      <c r="F10848" s="35">
        <v>47131604</v>
      </c>
      <c r="G10848" s="33" t="s">
        <v>15071</v>
      </c>
      <c r="H10848" s="33">
        <v>3</v>
      </c>
      <c r="I10848" s="33">
        <v>5</v>
      </c>
      <c r="J10848" s="36">
        <v>30</v>
      </c>
      <c r="K10848" s="37">
        <v>165000</v>
      </c>
      <c r="L10848" s="38" t="s">
        <v>15</v>
      </c>
      <c r="M10848" s="38" t="s">
        <v>13</v>
      </c>
    </row>
    <row r="10849" spans="1:13" s="39" customFormat="1" ht="12.75" x14ac:dyDescent="0.2">
      <c r="A10849" s="33" t="s">
        <v>32</v>
      </c>
      <c r="B10849" s="33" t="s">
        <v>581</v>
      </c>
      <c r="C10849" s="34">
        <v>10</v>
      </c>
      <c r="D10849" s="33" t="s">
        <v>90</v>
      </c>
      <c r="E10849" s="33" t="s">
        <v>10899</v>
      </c>
      <c r="F10849" s="35">
        <v>47131618</v>
      </c>
      <c r="G10849" s="33" t="s">
        <v>15071</v>
      </c>
      <c r="H10849" s="33">
        <v>3</v>
      </c>
      <c r="I10849" s="33">
        <v>5</v>
      </c>
      <c r="J10849" s="36">
        <v>30</v>
      </c>
      <c r="K10849" s="37">
        <v>180000</v>
      </c>
      <c r="L10849" s="38" t="s">
        <v>15</v>
      </c>
      <c r="M10849" s="38" t="s">
        <v>13</v>
      </c>
    </row>
    <row r="10850" spans="1:13" s="39" customFormat="1" ht="12.75" x14ac:dyDescent="0.2">
      <c r="A10850" s="33" t="s">
        <v>32</v>
      </c>
      <c r="B10850" s="33" t="s">
        <v>581</v>
      </c>
      <c r="C10850" s="34">
        <v>10</v>
      </c>
      <c r="D10850" s="33" t="s">
        <v>90</v>
      </c>
      <c r="E10850" s="33" t="s">
        <v>10900</v>
      </c>
      <c r="F10850" s="35">
        <v>47131608</v>
      </c>
      <c r="G10850" s="33" t="s">
        <v>15071</v>
      </c>
      <c r="H10850" s="33">
        <v>3</v>
      </c>
      <c r="I10850" s="33">
        <v>5</v>
      </c>
      <c r="J10850" s="36">
        <v>20</v>
      </c>
      <c r="K10850" s="37">
        <v>60000</v>
      </c>
      <c r="L10850" s="38" t="s">
        <v>15</v>
      </c>
      <c r="M10850" s="38" t="s">
        <v>13</v>
      </c>
    </row>
    <row r="10851" spans="1:13" s="39" customFormat="1" ht="12.75" x14ac:dyDescent="0.2">
      <c r="A10851" s="33" t="s">
        <v>32</v>
      </c>
      <c r="B10851" s="33" t="s">
        <v>581</v>
      </c>
      <c r="C10851" s="34">
        <v>10</v>
      </c>
      <c r="D10851" s="33" t="s">
        <v>90</v>
      </c>
      <c r="E10851" s="33" t="s">
        <v>10901</v>
      </c>
      <c r="F10851" s="35">
        <v>24111503</v>
      </c>
      <c r="G10851" s="33" t="s">
        <v>15071</v>
      </c>
      <c r="H10851" s="33">
        <v>3</v>
      </c>
      <c r="I10851" s="33">
        <v>5</v>
      </c>
      <c r="J10851" s="36">
        <v>70</v>
      </c>
      <c r="K10851" s="37">
        <v>203000</v>
      </c>
      <c r="L10851" s="38" t="s">
        <v>15</v>
      </c>
      <c r="M10851" s="38" t="s">
        <v>13</v>
      </c>
    </row>
    <row r="10852" spans="1:13" s="39" customFormat="1" ht="12.75" x14ac:dyDescent="0.2">
      <c r="A10852" s="33" t="s">
        <v>32</v>
      </c>
      <c r="B10852" s="33" t="s">
        <v>581</v>
      </c>
      <c r="C10852" s="34">
        <v>10</v>
      </c>
      <c r="D10852" s="33" t="s">
        <v>90</v>
      </c>
      <c r="E10852" s="33" t="s">
        <v>10902</v>
      </c>
      <c r="F10852" s="35">
        <v>24111503</v>
      </c>
      <c r="G10852" s="33" t="s">
        <v>15071</v>
      </c>
      <c r="H10852" s="33">
        <v>3</v>
      </c>
      <c r="I10852" s="33">
        <v>5</v>
      </c>
      <c r="J10852" s="36">
        <v>70</v>
      </c>
      <c r="K10852" s="37">
        <v>252000</v>
      </c>
      <c r="L10852" s="38" t="s">
        <v>15</v>
      </c>
      <c r="M10852" s="38" t="s">
        <v>13</v>
      </c>
    </row>
    <row r="10853" spans="1:13" s="39" customFormat="1" ht="12.75" x14ac:dyDescent="0.2">
      <c r="A10853" s="33" t="s">
        <v>32</v>
      </c>
      <c r="B10853" s="33" t="s">
        <v>581</v>
      </c>
      <c r="C10853" s="34">
        <v>10</v>
      </c>
      <c r="D10853" s="33" t="s">
        <v>90</v>
      </c>
      <c r="E10853" s="33" t="s">
        <v>10903</v>
      </c>
      <c r="F10853" s="35">
        <v>24111503</v>
      </c>
      <c r="G10853" s="33" t="s">
        <v>15071</v>
      </c>
      <c r="H10853" s="33">
        <v>3</v>
      </c>
      <c r="I10853" s="33">
        <v>5</v>
      </c>
      <c r="J10853" s="36">
        <v>70</v>
      </c>
      <c r="K10853" s="37">
        <v>308000</v>
      </c>
      <c r="L10853" s="38" t="s">
        <v>15</v>
      </c>
      <c r="M10853" s="38" t="s">
        <v>13</v>
      </c>
    </row>
    <row r="10854" spans="1:13" s="39" customFormat="1" ht="12.75" x14ac:dyDescent="0.2">
      <c r="A10854" s="33" t="s">
        <v>32</v>
      </c>
      <c r="B10854" s="33" t="s">
        <v>581</v>
      </c>
      <c r="C10854" s="34">
        <v>10</v>
      </c>
      <c r="D10854" s="33" t="s">
        <v>90</v>
      </c>
      <c r="E10854" s="33" t="s">
        <v>10904</v>
      </c>
      <c r="F10854" s="35">
        <v>24111503</v>
      </c>
      <c r="G10854" s="33" t="s">
        <v>15071</v>
      </c>
      <c r="H10854" s="33">
        <v>3</v>
      </c>
      <c r="I10854" s="33">
        <v>5</v>
      </c>
      <c r="J10854" s="36">
        <v>70</v>
      </c>
      <c r="K10854" s="37">
        <v>308000</v>
      </c>
      <c r="L10854" s="38" t="s">
        <v>15</v>
      </c>
      <c r="M10854" s="38" t="s">
        <v>13</v>
      </c>
    </row>
    <row r="10855" spans="1:13" s="39" customFormat="1" ht="12.75" x14ac:dyDescent="0.2">
      <c r="A10855" s="33" t="s">
        <v>32</v>
      </c>
      <c r="B10855" s="33" t="s">
        <v>581</v>
      </c>
      <c r="C10855" s="34">
        <v>10</v>
      </c>
      <c r="D10855" s="33" t="s">
        <v>90</v>
      </c>
      <c r="E10855" s="33" t="s">
        <v>10905</v>
      </c>
      <c r="F10855" s="35">
        <v>53102504</v>
      </c>
      <c r="G10855" s="33" t="s">
        <v>15071</v>
      </c>
      <c r="H10855" s="33">
        <v>3</v>
      </c>
      <c r="I10855" s="33">
        <v>5</v>
      </c>
      <c r="J10855" s="36">
        <v>70</v>
      </c>
      <c r="K10855" s="37">
        <v>280000</v>
      </c>
      <c r="L10855" s="38" t="s">
        <v>15</v>
      </c>
      <c r="M10855" s="38" t="s">
        <v>13</v>
      </c>
    </row>
    <row r="10856" spans="1:13" s="39" customFormat="1" ht="12.75" x14ac:dyDescent="0.2">
      <c r="A10856" s="33" t="s">
        <v>32</v>
      </c>
      <c r="B10856" s="33" t="s">
        <v>581</v>
      </c>
      <c r="C10856" s="34">
        <v>10</v>
      </c>
      <c r="D10856" s="33" t="s">
        <v>90</v>
      </c>
      <c r="E10856" s="33" t="s">
        <v>10906</v>
      </c>
      <c r="F10856" s="35">
        <v>53102504</v>
      </c>
      <c r="G10856" s="33" t="s">
        <v>15071</v>
      </c>
      <c r="H10856" s="33">
        <v>3</v>
      </c>
      <c r="I10856" s="33">
        <v>5</v>
      </c>
      <c r="J10856" s="36">
        <v>10</v>
      </c>
      <c r="K10856" s="37">
        <v>163000</v>
      </c>
      <c r="L10856" s="38" t="s">
        <v>15</v>
      </c>
      <c r="M10856" s="38" t="s">
        <v>13</v>
      </c>
    </row>
    <row r="10857" spans="1:13" s="39" customFormat="1" ht="12.75" x14ac:dyDescent="0.2">
      <c r="A10857" s="33" t="s">
        <v>32</v>
      </c>
      <c r="B10857" s="33" t="s">
        <v>581</v>
      </c>
      <c r="C10857" s="34">
        <v>10</v>
      </c>
      <c r="D10857" s="33" t="s">
        <v>90</v>
      </c>
      <c r="E10857" s="33" t="s">
        <v>10907</v>
      </c>
      <c r="F10857" s="35">
        <v>14111704</v>
      </c>
      <c r="G10857" s="33" t="s">
        <v>15071</v>
      </c>
      <c r="H10857" s="33">
        <v>3</v>
      </c>
      <c r="I10857" s="33">
        <v>5</v>
      </c>
      <c r="J10857" s="36">
        <v>200</v>
      </c>
      <c r="K10857" s="37">
        <v>1520000</v>
      </c>
      <c r="L10857" s="38" t="s">
        <v>15</v>
      </c>
      <c r="M10857" s="38" t="s">
        <v>13</v>
      </c>
    </row>
    <row r="10858" spans="1:13" s="39" customFormat="1" ht="12.75" x14ac:dyDescent="0.2">
      <c r="A10858" s="33" t="s">
        <v>32</v>
      </c>
      <c r="B10858" s="33" t="s">
        <v>581</v>
      </c>
      <c r="C10858" s="34">
        <v>10</v>
      </c>
      <c r="D10858" s="33" t="s">
        <v>90</v>
      </c>
      <c r="E10858" s="33" t="s">
        <v>10908</v>
      </c>
      <c r="F10858" s="35">
        <v>14111703</v>
      </c>
      <c r="G10858" s="33" t="s">
        <v>15071</v>
      </c>
      <c r="H10858" s="33">
        <v>3</v>
      </c>
      <c r="I10858" s="33">
        <v>5</v>
      </c>
      <c r="J10858" s="36">
        <v>20</v>
      </c>
      <c r="K10858" s="37">
        <v>300000</v>
      </c>
      <c r="L10858" s="38" t="s">
        <v>15</v>
      </c>
      <c r="M10858" s="38" t="s">
        <v>13</v>
      </c>
    </row>
    <row r="10859" spans="1:13" s="39" customFormat="1" ht="12.75" x14ac:dyDescent="0.2">
      <c r="A10859" s="33" t="s">
        <v>32</v>
      </c>
      <c r="B10859" s="33" t="s">
        <v>581</v>
      </c>
      <c r="C10859" s="34">
        <v>10</v>
      </c>
      <c r="D10859" s="33" t="s">
        <v>90</v>
      </c>
      <c r="E10859" s="33" t="s">
        <v>5431</v>
      </c>
      <c r="F10859" s="35">
        <v>40141742</v>
      </c>
      <c r="G10859" s="33" t="s">
        <v>15071</v>
      </c>
      <c r="H10859" s="33">
        <v>3</v>
      </c>
      <c r="I10859" s="33">
        <v>5</v>
      </c>
      <c r="J10859" s="36">
        <v>10</v>
      </c>
      <c r="K10859" s="37">
        <v>14000</v>
      </c>
      <c r="L10859" s="38" t="s">
        <v>15</v>
      </c>
      <c r="M10859" s="38" t="s">
        <v>13</v>
      </c>
    </row>
    <row r="10860" spans="1:13" s="39" customFormat="1" ht="12.75" x14ac:dyDescent="0.2">
      <c r="A10860" s="33" t="s">
        <v>32</v>
      </c>
      <c r="B10860" s="33" t="s">
        <v>581</v>
      </c>
      <c r="C10860" s="34">
        <v>10</v>
      </c>
      <c r="D10860" s="33" t="s">
        <v>90</v>
      </c>
      <c r="E10860" s="33" t="s">
        <v>1172</v>
      </c>
      <c r="F10860" s="35">
        <v>47121804</v>
      </c>
      <c r="G10860" s="33" t="s">
        <v>15071</v>
      </c>
      <c r="H10860" s="33">
        <v>3</v>
      </c>
      <c r="I10860" s="33">
        <v>5</v>
      </c>
      <c r="J10860" s="36">
        <v>12</v>
      </c>
      <c r="K10860" s="37">
        <v>54000</v>
      </c>
      <c r="L10860" s="38" t="s">
        <v>15</v>
      </c>
      <c r="M10860" s="38" t="s">
        <v>13</v>
      </c>
    </row>
    <row r="10861" spans="1:13" s="39" customFormat="1" ht="12.75" x14ac:dyDescent="0.2">
      <c r="A10861" s="33" t="s">
        <v>32</v>
      </c>
      <c r="B10861" s="33" t="s">
        <v>581</v>
      </c>
      <c r="C10861" s="34">
        <v>10</v>
      </c>
      <c r="D10861" s="33" t="s">
        <v>90</v>
      </c>
      <c r="E10861" s="33" t="s">
        <v>10909</v>
      </c>
      <c r="F10861" s="35">
        <v>47131700</v>
      </c>
      <c r="G10861" s="33" t="s">
        <v>15071</v>
      </c>
      <c r="H10861" s="33">
        <v>3</v>
      </c>
      <c r="I10861" s="33">
        <v>5</v>
      </c>
      <c r="J10861" s="36">
        <v>12</v>
      </c>
      <c r="K10861" s="37">
        <v>64800</v>
      </c>
      <c r="L10861" s="38" t="s">
        <v>15</v>
      </c>
      <c r="M10861" s="38" t="s">
        <v>13</v>
      </c>
    </row>
    <row r="10862" spans="1:13" s="39" customFormat="1" ht="12.75" x14ac:dyDescent="0.2">
      <c r="A10862" s="33" t="s">
        <v>32</v>
      </c>
      <c r="B10862" s="33" t="s">
        <v>581</v>
      </c>
      <c r="C10862" s="34">
        <v>10</v>
      </c>
      <c r="D10862" s="33" t="s">
        <v>90</v>
      </c>
      <c r="E10862" s="33" t="s">
        <v>10910</v>
      </c>
      <c r="F10862" s="35">
        <v>47121804</v>
      </c>
      <c r="G10862" s="33" t="s">
        <v>15071</v>
      </c>
      <c r="H10862" s="33">
        <v>3</v>
      </c>
      <c r="I10862" s="33">
        <v>5</v>
      </c>
      <c r="J10862" s="36">
        <v>20</v>
      </c>
      <c r="K10862" s="37">
        <v>120000</v>
      </c>
      <c r="L10862" s="38" t="s">
        <v>15</v>
      </c>
      <c r="M10862" s="38" t="s">
        <v>13</v>
      </c>
    </row>
    <row r="10863" spans="1:13" s="39" customFormat="1" ht="12.75" x14ac:dyDescent="0.2">
      <c r="A10863" s="33" t="s">
        <v>32</v>
      </c>
      <c r="B10863" s="33" t="s">
        <v>585</v>
      </c>
      <c r="C10863" s="34">
        <v>10</v>
      </c>
      <c r="D10863" s="33" t="s">
        <v>93</v>
      </c>
      <c r="E10863" s="33" t="s">
        <v>10911</v>
      </c>
      <c r="F10863" s="35">
        <v>22101703</v>
      </c>
      <c r="G10863" s="33" t="s">
        <v>15071</v>
      </c>
      <c r="H10863" s="33">
        <v>2</v>
      </c>
      <c r="I10863" s="33">
        <v>3</v>
      </c>
      <c r="J10863" s="36">
        <v>2</v>
      </c>
      <c r="K10863" s="37">
        <v>161000</v>
      </c>
      <c r="L10863" s="38" t="s">
        <v>15</v>
      </c>
      <c r="M10863" s="38" t="s">
        <v>13</v>
      </c>
    </row>
    <row r="10864" spans="1:13" s="39" customFormat="1" ht="12.75" x14ac:dyDescent="0.2">
      <c r="A10864" s="33" t="s">
        <v>32</v>
      </c>
      <c r="B10864" s="33" t="s">
        <v>585</v>
      </c>
      <c r="C10864" s="34">
        <v>10</v>
      </c>
      <c r="D10864" s="33" t="s">
        <v>93</v>
      </c>
      <c r="E10864" s="33" t="s">
        <v>10912</v>
      </c>
      <c r="F10864" s="35">
        <v>22101703</v>
      </c>
      <c r="G10864" s="33" t="s">
        <v>15071</v>
      </c>
      <c r="H10864" s="33">
        <v>2</v>
      </c>
      <c r="I10864" s="33">
        <v>3</v>
      </c>
      <c r="J10864" s="36">
        <v>1</v>
      </c>
      <c r="K10864" s="37">
        <v>1380000</v>
      </c>
      <c r="L10864" s="38" t="s">
        <v>15</v>
      </c>
      <c r="M10864" s="38" t="s">
        <v>13</v>
      </c>
    </row>
    <row r="10865" spans="1:13" s="39" customFormat="1" ht="12.75" x14ac:dyDescent="0.2">
      <c r="A10865" s="33" t="s">
        <v>32</v>
      </c>
      <c r="B10865" s="33" t="s">
        <v>585</v>
      </c>
      <c r="C10865" s="34">
        <v>10</v>
      </c>
      <c r="D10865" s="33" t="s">
        <v>93</v>
      </c>
      <c r="E10865" s="33" t="s">
        <v>10913</v>
      </c>
      <c r="F10865" s="35">
        <v>49221500</v>
      </c>
      <c r="G10865" s="33" t="s">
        <v>15071</v>
      </c>
      <c r="H10865" s="33">
        <v>1</v>
      </c>
      <c r="I10865" s="33">
        <v>6</v>
      </c>
      <c r="J10865" s="36">
        <v>4</v>
      </c>
      <c r="K10865" s="37">
        <v>7599960</v>
      </c>
      <c r="L10865" s="38" t="s">
        <v>15</v>
      </c>
      <c r="M10865" s="38" t="s">
        <v>13</v>
      </c>
    </row>
    <row r="10866" spans="1:13" s="39" customFormat="1" ht="12.75" x14ac:dyDescent="0.2">
      <c r="A10866" s="33" t="s">
        <v>32</v>
      </c>
      <c r="B10866" s="33" t="s">
        <v>575</v>
      </c>
      <c r="C10866" s="34">
        <v>10</v>
      </c>
      <c r="D10866" s="33" t="s">
        <v>87</v>
      </c>
      <c r="E10866" s="33" t="s">
        <v>10914</v>
      </c>
      <c r="F10866" s="35">
        <v>10171600</v>
      </c>
      <c r="G10866" s="33" t="s">
        <v>15071</v>
      </c>
      <c r="H10866" s="33">
        <v>2</v>
      </c>
      <c r="I10866" s="33">
        <v>3</v>
      </c>
      <c r="J10866" s="36">
        <v>25</v>
      </c>
      <c r="K10866" s="37">
        <v>87500</v>
      </c>
      <c r="L10866" s="38" t="s">
        <v>3312</v>
      </c>
      <c r="M10866" s="38" t="s">
        <v>13</v>
      </c>
    </row>
    <row r="10867" spans="1:13" s="39" customFormat="1" ht="12.75" x14ac:dyDescent="0.2">
      <c r="A10867" s="33" t="s">
        <v>32</v>
      </c>
      <c r="B10867" s="33" t="s">
        <v>575</v>
      </c>
      <c r="C10867" s="34">
        <v>10</v>
      </c>
      <c r="D10867" s="33" t="s">
        <v>87</v>
      </c>
      <c r="E10867" s="33" t="s">
        <v>10915</v>
      </c>
      <c r="F10867" s="35">
        <v>51101607</v>
      </c>
      <c r="G10867" s="33" t="s">
        <v>15071</v>
      </c>
      <c r="H10867" s="33">
        <v>2</v>
      </c>
      <c r="I10867" s="33">
        <v>3</v>
      </c>
      <c r="J10867" s="36">
        <v>15</v>
      </c>
      <c r="K10867" s="37">
        <v>277311</v>
      </c>
      <c r="L10867" s="38" t="s">
        <v>15</v>
      </c>
      <c r="M10867" s="38" t="s">
        <v>13</v>
      </c>
    </row>
    <row r="10868" spans="1:13" s="39" customFormat="1" ht="12.75" x14ac:dyDescent="0.2">
      <c r="A10868" s="33" t="s">
        <v>32</v>
      </c>
      <c r="B10868" s="33" t="s">
        <v>575</v>
      </c>
      <c r="C10868" s="34">
        <v>10</v>
      </c>
      <c r="D10868" s="33" t="s">
        <v>87</v>
      </c>
      <c r="E10868" s="33" t="s">
        <v>10916</v>
      </c>
      <c r="F10868" s="35">
        <v>10191509</v>
      </c>
      <c r="G10868" s="33" t="s">
        <v>15071</v>
      </c>
      <c r="H10868" s="33">
        <v>2</v>
      </c>
      <c r="I10868" s="33">
        <v>3</v>
      </c>
      <c r="J10868" s="36">
        <v>3</v>
      </c>
      <c r="K10868" s="37">
        <v>360000</v>
      </c>
      <c r="L10868" s="38" t="s">
        <v>15</v>
      </c>
      <c r="M10868" s="38" t="s">
        <v>13</v>
      </c>
    </row>
    <row r="10869" spans="1:13" s="39" customFormat="1" ht="12.75" x14ac:dyDescent="0.2">
      <c r="A10869" s="33" t="s">
        <v>32</v>
      </c>
      <c r="B10869" s="33" t="s">
        <v>575</v>
      </c>
      <c r="C10869" s="34">
        <v>10</v>
      </c>
      <c r="D10869" s="33" t="s">
        <v>87</v>
      </c>
      <c r="E10869" s="33" t="s">
        <v>10917</v>
      </c>
      <c r="F10869" s="35">
        <v>10191509</v>
      </c>
      <c r="G10869" s="33" t="s">
        <v>15071</v>
      </c>
      <c r="H10869" s="33">
        <v>2</v>
      </c>
      <c r="I10869" s="33">
        <v>3</v>
      </c>
      <c r="J10869" s="36">
        <v>15</v>
      </c>
      <c r="K10869" s="37">
        <v>345000</v>
      </c>
      <c r="L10869" s="38" t="s">
        <v>15</v>
      </c>
      <c r="M10869" s="38" t="s">
        <v>13</v>
      </c>
    </row>
    <row r="10870" spans="1:13" s="39" customFormat="1" ht="12.75" x14ac:dyDescent="0.2">
      <c r="A10870" s="33" t="s">
        <v>32</v>
      </c>
      <c r="B10870" s="33" t="s">
        <v>575</v>
      </c>
      <c r="C10870" s="34">
        <v>10</v>
      </c>
      <c r="D10870" s="33" t="s">
        <v>87</v>
      </c>
      <c r="E10870" s="33" t="s">
        <v>10918</v>
      </c>
      <c r="F10870" s="35">
        <v>10171504</v>
      </c>
      <c r="G10870" s="33" t="s">
        <v>15071</v>
      </c>
      <c r="H10870" s="33">
        <v>2</v>
      </c>
      <c r="I10870" s="33">
        <v>3</v>
      </c>
      <c r="J10870" s="36">
        <v>10</v>
      </c>
      <c r="K10870" s="37">
        <v>120000</v>
      </c>
      <c r="L10870" s="38" t="s">
        <v>15</v>
      </c>
      <c r="M10870" s="38" t="s">
        <v>13</v>
      </c>
    </row>
    <row r="10871" spans="1:13" s="39" customFormat="1" ht="12.75" x14ac:dyDescent="0.2">
      <c r="A10871" s="33" t="s">
        <v>32</v>
      </c>
      <c r="B10871" s="33" t="s">
        <v>575</v>
      </c>
      <c r="C10871" s="34">
        <v>10</v>
      </c>
      <c r="D10871" s="33" t="s">
        <v>87</v>
      </c>
      <c r="E10871" s="33" t="s">
        <v>10919</v>
      </c>
      <c r="F10871" s="35">
        <v>10191509</v>
      </c>
      <c r="G10871" s="33" t="s">
        <v>15071</v>
      </c>
      <c r="H10871" s="33">
        <v>2</v>
      </c>
      <c r="I10871" s="33">
        <v>3</v>
      </c>
      <c r="J10871" s="36">
        <v>8</v>
      </c>
      <c r="K10871" s="37">
        <v>240000</v>
      </c>
      <c r="L10871" s="38" t="s">
        <v>15</v>
      </c>
      <c r="M10871" s="38" t="s">
        <v>13</v>
      </c>
    </row>
    <row r="10872" spans="1:13" s="39" customFormat="1" ht="12.75" x14ac:dyDescent="0.2">
      <c r="A10872" s="33" t="s">
        <v>32</v>
      </c>
      <c r="B10872" s="33" t="s">
        <v>575</v>
      </c>
      <c r="C10872" s="34">
        <v>10</v>
      </c>
      <c r="D10872" s="33" t="s">
        <v>87</v>
      </c>
      <c r="E10872" s="33" t="s">
        <v>10920</v>
      </c>
      <c r="F10872" s="35">
        <v>10171600</v>
      </c>
      <c r="G10872" s="33" t="s">
        <v>15071</v>
      </c>
      <c r="H10872" s="33">
        <v>2</v>
      </c>
      <c r="I10872" s="33">
        <v>3</v>
      </c>
      <c r="J10872" s="36">
        <v>40</v>
      </c>
      <c r="K10872" s="37">
        <v>232000</v>
      </c>
      <c r="L10872" s="38" t="s">
        <v>3312</v>
      </c>
      <c r="M10872" s="38" t="s">
        <v>13</v>
      </c>
    </row>
    <row r="10873" spans="1:13" s="39" customFormat="1" ht="12.75" x14ac:dyDescent="0.2">
      <c r="A10873" s="33" t="s">
        <v>32</v>
      </c>
      <c r="B10873" s="33" t="s">
        <v>575</v>
      </c>
      <c r="C10873" s="34">
        <v>10</v>
      </c>
      <c r="D10873" s="33" t="s">
        <v>87</v>
      </c>
      <c r="E10873" s="33" t="s">
        <v>10921</v>
      </c>
      <c r="F10873" s="35">
        <v>51101800</v>
      </c>
      <c r="G10873" s="33" t="s">
        <v>15071</v>
      </c>
      <c r="H10873" s="33">
        <v>2</v>
      </c>
      <c r="I10873" s="33">
        <v>3</v>
      </c>
      <c r="J10873" s="36">
        <v>3</v>
      </c>
      <c r="K10873" s="37">
        <v>120000</v>
      </c>
      <c r="L10873" s="38" t="s">
        <v>15</v>
      </c>
      <c r="M10873" s="38" t="s">
        <v>13</v>
      </c>
    </row>
    <row r="10874" spans="1:13" s="39" customFormat="1" ht="12.75" x14ac:dyDescent="0.2">
      <c r="A10874" s="33" t="s">
        <v>32</v>
      </c>
      <c r="B10874" s="33" t="s">
        <v>575</v>
      </c>
      <c r="C10874" s="34">
        <v>10</v>
      </c>
      <c r="D10874" s="33" t="s">
        <v>87</v>
      </c>
      <c r="E10874" s="33" t="s">
        <v>10922</v>
      </c>
      <c r="F10874" s="35">
        <v>10191509</v>
      </c>
      <c r="G10874" s="33" t="s">
        <v>15071</v>
      </c>
      <c r="H10874" s="33">
        <v>2</v>
      </c>
      <c r="I10874" s="33">
        <v>3</v>
      </c>
      <c r="J10874" s="36">
        <v>3</v>
      </c>
      <c r="K10874" s="37">
        <v>105000</v>
      </c>
      <c r="L10874" s="38" t="s">
        <v>15</v>
      </c>
      <c r="M10874" s="38" t="s">
        <v>13</v>
      </c>
    </row>
    <row r="10875" spans="1:13" s="39" customFormat="1" ht="12.75" x14ac:dyDescent="0.2">
      <c r="A10875" s="33" t="s">
        <v>32</v>
      </c>
      <c r="B10875" s="33" t="s">
        <v>575</v>
      </c>
      <c r="C10875" s="34">
        <v>10</v>
      </c>
      <c r="D10875" s="33" t="s">
        <v>87</v>
      </c>
      <c r="E10875" s="33" t="s">
        <v>10923</v>
      </c>
      <c r="F10875" s="35">
        <v>10191509</v>
      </c>
      <c r="G10875" s="33" t="s">
        <v>15071</v>
      </c>
      <c r="H10875" s="33">
        <v>2</v>
      </c>
      <c r="I10875" s="33">
        <v>3</v>
      </c>
      <c r="J10875" s="36">
        <v>3</v>
      </c>
      <c r="K10875" s="37">
        <v>135000</v>
      </c>
      <c r="L10875" s="38" t="s">
        <v>15</v>
      </c>
      <c r="M10875" s="38" t="s">
        <v>13</v>
      </c>
    </row>
    <row r="10876" spans="1:13" s="39" customFormat="1" ht="12.75" x14ac:dyDescent="0.2">
      <c r="A10876" s="33" t="s">
        <v>32</v>
      </c>
      <c r="B10876" s="33" t="s">
        <v>577</v>
      </c>
      <c r="C10876" s="34">
        <v>10</v>
      </c>
      <c r="D10876" s="33" t="s">
        <v>16</v>
      </c>
      <c r="E10876" s="33" t="s">
        <v>14447</v>
      </c>
      <c r="F10876" s="35">
        <v>40141719</v>
      </c>
      <c r="G10876" s="33" t="s">
        <v>15071</v>
      </c>
      <c r="H10876" s="33">
        <v>3</v>
      </c>
      <c r="I10876" s="33">
        <v>3</v>
      </c>
      <c r="J10876" s="36">
        <v>4</v>
      </c>
      <c r="K10876" s="37">
        <v>64400</v>
      </c>
      <c r="L10876" s="38" t="s">
        <v>10993</v>
      </c>
      <c r="M10876" s="38" t="s">
        <v>13</v>
      </c>
    </row>
    <row r="10877" spans="1:13" s="39" customFormat="1" ht="12.75" x14ac:dyDescent="0.2">
      <c r="A10877" s="33" t="s">
        <v>32</v>
      </c>
      <c r="B10877" s="33" t="s">
        <v>577</v>
      </c>
      <c r="C10877" s="34">
        <v>10</v>
      </c>
      <c r="D10877" s="33" t="s">
        <v>16</v>
      </c>
      <c r="E10877" s="33" t="s">
        <v>14448</v>
      </c>
      <c r="F10877" s="35">
        <v>40141719</v>
      </c>
      <c r="G10877" s="33" t="s">
        <v>15071</v>
      </c>
      <c r="H10877" s="33">
        <v>3</v>
      </c>
      <c r="I10877" s="33">
        <v>3</v>
      </c>
      <c r="J10877" s="36">
        <v>4</v>
      </c>
      <c r="K10877" s="37">
        <v>8280</v>
      </c>
      <c r="L10877" s="38" t="s">
        <v>10993</v>
      </c>
      <c r="M10877" s="38" t="s">
        <v>13</v>
      </c>
    </row>
    <row r="10878" spans="1:13" s="39" customFormat="1" ht="12.75" x14ac:dyDescent="0.2">
      <c r="A10878" s="33" t="s">
        <v>32</v>
      </c>
      <c r="B10878" s="33" t="s">
        <v>577</v>
      </c>
      <c r="C10878" s="34">
        <v>10</v>
      </c>
      <c r="D10878" s="33" t="s">
        <v>16</v>
      </c>
      <c r="E10878" s="33" t="s">
        <v>14449</v>
      </c>
      <c r="F10878" s="35">
        <v>40141719</v>
      </c>
      <c r="G10878" s="33" t="s">
        <v>15071</v>
      </c>
      <c r="H10878" s="33">
        <v>3</v>
      </c>
      <c r="I10878" s="33">
        <v>3</v>
      </c>
      <c r="J10878" s="36">
        <v>4</v>
      </c>
      <c r="K10878" s="37">
        <v>46000</v>
      </c>
      <c r="L10878" s="38" t="s">
        <v>10993</v>
      </c>
      <c r="M10878" s="38" t="s">
        <v>13</v>
      </c>
    </row>
    <row r="10879" spans="1:13" s="39" customFormat="1" ht="12.75" x14ac:dyDescent="0.2">
      <c r="A10879" s="33" t="s">
        <v>32</v>
      </c>
      <c r="B10879" s="33" t="s">
        <v>577</v>
      </c>
      <c r="C10879" s="34">
        <v>10</v>
      </c>
      <c r="D10879" s="33" t="s">
        <v>16</v>
      </c>
      <c r="E10879" s="33" t="s">
        <v>14450</v>
      </c>
      <c r="F10879" s="35">
        <v>31211509</v>
      </c>
      <c r="G10879" s="33" t="s">
        <v>15071</v>
      </c>
      <c r="H10879" s="33">
        <v>3</v>
      </c>
      <c r="I10879" s="33">
        <v>3</v>
      </c>
      <c r="J10879" s="36">
        <v>4</v>
      </c>
      <c r="K10879" s="37">
        <v>124200</v>
      </c>
      <c r="L10879" s="38" t="s">
        <v>15150</v>
      </c>
      <c r="M10879" s="38" t="s">
        <v>13</v>
      </c>
    </row>
    <row r="10880" spans="1:13" s="39" customFormat="1" ht="12.75" x14ac:dyDescent="0.2">
      <c r="A10880" s="33" t="s">
        <v>32</v>
      </c>
      <c r="B10880" s="33" t="s">
        <v>577</v>
      </c>
      <c r="C10880" s="34">
        <v>10</v>
      </c>
      <c r="D10880" s="33" t="s">
        <v>16</v>
      </c>
      <c r="E10880" s="33" t="s">
        <v>14451</v>
      </c>
      <c r="F10880" s="35">
        <v>31211509</v>
      </c>
      <c r="G10880" s="33" t="s">
        <v>15071</v>
      </c>
      <c r="H10880" s="33">
        <v>3</v>
      </c>
      <c r="I10880" s="33">
        <v>3</v>
      </c>
      <c r="J10880" s="36">
        <v>4</v>
      </c>
      <c r="K10880" s="37">
        <v>124200</v>
      </c>
      <c r="L10880" s="38" t="s">
        <v>15150</v>
      </c>
      <c r="M10880" s="38" t="s">
        <v>13</v>
      </c>
    </row>
    <row r="10881" spans="1:13" s="39" customFormat="1" ht="12.75" x14ac:dyDescent="0.2">
      <c r="A10881" s="33" t="s">
        <v>32</v>
      </c>
      <c r="B10881" s="33" t="s">
        <v>577</v>
      </c>
      <c r="C10881" s="34">
        <v>10</v>
      </c>
      <c r="D10881" s="33" t="s">
        <v>16</v>
      </c>
      <c r="E10881" s="33" t="s">
        <v>14452</v>
      </c>
      <c r="F10881" s="35">
        <v>31162403</v>
      </c>
      <c r="G10881" s="33" t="s">
        <v>15071</v>
      </c>
      <c r="H10881" s="33">
        <v>3</v>
      </c>
      <c r="I10881" s="33">
        <v>3</v>
      </c>
      <c r="J10881" s="36">
        <v>12</v>
      </c>
      <c r="K10881" s="37">
        <v>22080</v>
      </c>
      <c r="L10881" s="38" t="s">
        <v>15150</v>
      </c>
      <c r="M10881" s="38" t="s">
        <v>13</v>
      </c>
    </row>
    <row r="10882" spans="1:13" s="39" customFormat="1" ht="12.75" x14ac:dyDescent="0.2">
      <c r="A10882" s="33" t="s">
        <v>32</v>
      </c>
      <c r="B10882" s="33" t="s">
        <v>577</v>
      </c>
      <c r="C10882" s="34">
        <v>10</v>
      </c>
      <c r="D10882" s="33" t="s">
        <v>16</v>
      </c>
      <c r="E10882" s="33" t="s">
        <v>14453</v>
      </c>
      <c r="F10882" s="35">
        <v>31161502</v>
      </c>
      <c r="G10882" s="33" t="s">
        <v>15071</v>
      </c>
      <c r="H10882" s="33">
        <v>3</v>
      </c>
      <c r="I10882" s="33">
        <v>3</v>
      </c>
      <c r="J10882" s="36">
        <v>5</v>
      </c>
      <c r="K10882" s="37">
        <v>34500</v>
      </c>
      <c r="L10882" s="38" t="s">
        <v>10994</v>
      </c>
      <c r="M10882" s="38" t="s">
        <v>13</v>
      </c>
    </row>
    <row r="10883" spans="1:13" s="39" customFormat="1" ht="12.75" x14ac:dyDescent="0.2">
      <c r="A10883" s="33" t="s">
        <v>32</v>
      </c>
      <c r="B10883" s="33" t="s">
        <v>577</v>
      </c>
      <c r="C10883" s="34">
        <v>10</v>
      </c>
      <c r="D10883" s="33" t="s">
        <v>16</v>
      </c>
      <c r="E10883" s="33" t="s">
        <v>14454</v>
      </c>
      <c r="F10883" s="35">
        <v>31161502</v>
      </c>
      <c r="G10883" s="33" t="s">
        <v>15071</v>
      </c>
      <c r="H10883" s="33">
        <v>3</v>
      </c>
      <c r="I10883" s="33">
        <v>3</v>
      </c>
      <c r="J10883" s="36">
        <v>5</v>
      </c>
      <c r="K10883" s="37">
        <v>14375</v>
      </c>
      <c r="L10883" s="38" t="s">
        <v>10994</v>
      </c>
      <c r="M10883" s="38" t="s">
        <v>13</v>
      </c>
    </row>
    <row r="10884" spans="1:13" s="39" customFormat="1" ht="12.75" x14ac:dyDescent="0.2">
      <c r="A10884" s="33" t="s">
        <v>32</v>
      </c>
      <c r="B10884" s="33" t="s">
        <v>577</v>
      </c>
      <c r="C10884" s="34">
        <v>10</v>
      </c>
      <c r="D10884" s="33" t="s">
        <v>16</v>
      </c>
      <c r="E10884" s="33" t="s">
        <v>14455</v>
      </c>
      <c r="F10884" s="35">
        <v>31161502</v>
      </c>
      <c r="G10884" s="33" t="s">
        <v>15071</v>
      </c>
      <c r="H10884" s="33">
        <v>3</v>
      </c>
      <c r="I10884" s="33">
        <v>3</v>
      </c>
      <c r="J10884" s="36">
        <v>5</v>
      </c>
      <c r="K10884" s="37">
        <v>14375</v>
      </c>
      <c r="L10884" s="38" t="s">
        <v>10994</v>
      </c>
      <c r="M10884" s="38" t="s">
        <v>13</v>
      </c>
    </row>
    <row r="10885" spans="1:13" s="39" customFormat="1" ht="12.75" x14ac:dyDescent="0.2">
      <c r="A10885" s="33" t="s">
        <v>32</v>
      </c>
      <c r="B10885" s="33" t="s">
        <v>577</v>
      </c>
      <c r="C10885" s="34">
        <v>10</v>
      </c>
      <c r="D10885" s="33" t="s">
        <v>16</v>
      </c>
      <c r="E10885" s="33" t="s">
        <v>14456</v>
      </c>
      <c r="F10885" s="35">
        <v>31161502</v>
      </c>
      <c r="G10885" s="33" t="s">
        <v>15071</v>
      </c>
      <c r="H10885" s="33">
        <v>3</v>
      </c>
      <c r="I10885" s="33">
        <v>3</v>
      </c>
      <c r="J10885" s="36">
        <v>1</v>
      </c>
      <c r="K10885" s="37">
        <v>13800</v>
      </c>
      <c r="L10885" s="38" t="s">
        <v>10994</v>
      </c>
      <c r="M10885" s="38" t="s">
        <v>13</v>
      </c>
    </row>
    <row r="10886" spans="1:13" s="39" customFormat="1" ht="12.75" x14ac:dyDescent="0.2">
      <c r="A10886" s="33" t="s">
        <v>32</v>
      </c>
      <c r="B10886" s="33" t="s">
        <v>577</v>
      </c>
      <c r="C10886" s="34">
        <v>10</v>
      </c>
      <c r="D10886" s="33" t="s">
        <v>16</v>
      </c>
      <c r="E10886" s="33" t="s">
        <v>14457</v>
      </c>
      <c r="F10886" s="35">
        <v>31161502</v>
      </c>
      <c r="G10886" s="33" t="s">
        <v>15071</v>
      </c>
      <c r="H10886" s="33">
        <v>3</v>
      </c>
      <c r="I10886" s="33">
        <v>3</v>
      </c>
      <c r="J10886" s="36">
        <v>1</v>
      </c>
      <c r="K10886" s="37">
        <v>34000</v>
      </c>
      <c r="L10886" s="38" t="s">
        <v>10994</v>
      </c>
      <c r="M10886" s="38" t="s">
        <v>13</v>
      </c>
    </row>
    <row r="10887" spans="1:13" s="39" customFormat="1" ht="12.75" x14ac:dyDescent="0.2">
      <c r="A10887" s="33" t="s">
        <v>32</v>
      </c>
      <c r="B10887" s="33" t="s">
        <v>577</v>
      </c>
      <c r="C10887" s="34">
        <v>10</v>
      </c>
      <c r="D10887" s="33" t="s">
        <v>16</v>
      </c>
      <c r="E10887" s="33" t="s">
        <v>14458</v>
      </c>
      <c r="F10887" s="35">
        <v>31161502</v>
      </c>
      <c r="G10887" s="33" t="s">
        <v>15071</v>
      </c>
      <c r="H10887" s="33">
        <v>3</v>
      </c>
      <c r="I10887" s="33">
        <v>3</v>
      </c>
      <c r="J10887" s="36">
        <v>1</v>
      </c>
      <c r="K10887" s="37">
        <v>28750</v>
      </c>
      <c r="L10887" s="38" t="s">
        <v>10994</v>
      </c>
      <c r="M10887" s="38" t="s">
        <v>13</v>
      </c>
    </row>
    <row r="10888" spans="1:13" s="39" customFormat="1" ht="12.75" x14ac:dyDescent="0.2">
      <c r="A10888" s="33" t="s">
        <v>32</v>
      </c>
      <c r="B10888" s="33" t="s">
        <v>577</v>
      </c>
      <c r="C10888" s="34">
        <v>10</v>
      </c>
      <c r="D10888" s="33" t="s">
        <v>16</v>
      </c>
      <c r="E10888" s="33" t="s">
        <v>14459</v>
      </c>
      <c r="F10888" s="35">
        <v>31161502</v>
      </c>
      <c r="G10888" s="33" t="s">
        <v>15071</v>
      </c>
      <c r="H10888" s="33">
        <v>3</v>
      </c>
      <c r="I10888" s="33">
        <v>3</v>
      </c>
      <c r="J10888" s="36">
        <v>1</v>
      </c>
      <c r="K10888" s="37">
        <v>4370</v>
      </c>
      <c r="L10888" s="38" t="s">
        <v>10994</v>
      </c>
      <c r="M10888" s="38" t="s">
        <v>13</v>
      </c>
    </row>
    <row r="10889" spans="1:13" s="39" customFormat="1" ht="12.75" x14ac:dyDescent="0.2">
      <c r="A10889" s="33" t="s">
        <v>32</v>
      </c>
      <c r="B10889" s="33" t="s">
        <v>577</v>
      </c>
      <c r="C10889" s="34">
        <v>10</v>
      </c>
      <c r="D10889" s="33" t="s">
        <v>16</v>
      </c>
      <c r="E10889" s="33" t="s">
        <v>7337</v>
      </c>
      <c r="F10889" s="35">
        <v>31201500</v>
      </c>
      <c r="G10889" s="33" t="s">
        <v>15071</v>
      </c>
      <c r="H10889" s="33">
        <v>3</v>
      </c>
      <c r="I10889" s="33">
        <v>3</v>
      </c>
      <c r="J10889" s="36">
        <v>7</v>
      </c>
      <c r="K10889" s="37">
        <v>20125</v>
      </c>
      <c r="L10889" s="38" t="s">
        <v>10993</v>
      </c>
      <c r="M10889" s="38" t="s">
        <v>13</v>
      </c>
    </row>
    <row r="10890" spans="1:13" s="39" customFormat="1" ht="12.75" x14ac:dyDescent="0.2">
      <c r="A10890" s="33" t="s">
        <v>32</v>
      </c>
      <c r="B10890" s="33" t="s">
        <v>577</v>
      </c>
      <c r="C10890" s="34">
        <v>10</v>
      </c>
      <c r="D10890" s="33" t="s">
        <v>16</v>
      </c>
      <c r="E10890" s="33" t="s">
        <v>14460</v>
      </c>
      <c r="F10890" s="35">
        <v>40172800</v>
      </c>
      <c r="G10890" s="33" t="s">
        <v>15071</v>
      </c>
      <c r="H10890" s="33">
        <v>3</v>
      </c>
      <c r="I10890" s="33">
        <v>3</v>
      </c>
      <c r="J10890" s="36">
        <v>4</v>
      </c>
      <c r="K10890" s="37">
        <v>69000</v>
      </c>
      <c r="L10890" s="38" t="s">
        <v>10993</v>
      </c>
      <c r="M10890" s="38" t="s">
        <v>13</v>
      </c>
    </row>
    <row r="10891" spans="1:13" s="39" customFormat="1" ht="12.75" x14ac:dyDescent="0.2">
      <c r="A10891" s="33" t="s">
        <v>32</v>
      </c>
      <c r="B10891" s="33" t="s">
        <v>577</v>
      </c>
      <c r="C10891" s="34">
        <v>10</v>
      </c>
      <c r="D10891" s="33" t="s">
        <v>16</v>
      </c>
      <c r="E10891" s="33" t="s">
        <v>14461</v>
      </c>
      <c r="F10891" s="35">
        <v>40172800</v>
      </c>
      <c r="G10891" s="33" t="s">
        <v>15071</v>
      </c>
      <c r="H10891" s="33">
        <v>3</v>
      </c>
      <c r="I10891" s="33">
        <v>3</v>
      </c>
      <c r="J10891" s="36">
        <v>4</v>
      </c>
      <c r="K10891" s="37">
        <v>13800</v>
      </c>
      <c r="L10891" s="38" t="s">
        <v>10993</v>
      </c>
      <c r="M10891" s="38" t="s">
        <v>13</v>
      </c>
    </row>
    <row r="10892" spans="1:13" s="39" customFormat="1" ht="12.75" x14ac:dyDescent="0.2">
      <c r="A10892" s="33" t="s">
        <v>32</v>
      </c>
      <c r="B10892" s="33" t="s">
        <v>577</v>
      </c>
      <c r="C10892" s="34">
        <v>10</v>
      </c>
      <c r="D10892" s="33" t="s">
        <v>16</v>
      </c>
      <c r="E10892" s="33" t="s">
        <v>14462</v>
      </c>
      <c r="F10892" s="35">
        <v>40183100</v>
      </c>
      <c r="G10892" s="33" t="s">
        <v>15071</v>
      </c>
      <c r="H10892" s="33">
        <v>3</v>
      </c>
      <c r="I10892" s="33">
        <v>3</v>
      </c>
      <c r="J10892" s="36">
        <v>1</v>
      </c>
      <c r="K10892" s="37">
        <v>31050</v>
      </c>
      <c r="L10892" s="38" t="s">
        <v>10993</v>
      </c>
      <c r="M10892" s="38" t="s">
        <v>13</v>
      </c>
    </row>
    <row r="10893" spans="1:13" s="39" customFormat="1" ht="12.75" x14ac:dyDescent="0.2">
      <c r="A10893" s="33" t="s">
        <v>32</v>
      </c>
      <c r="B10893" s="33" t="s">
        <v>577</v>
      </c>
      <c r="C10893" s="34">
        <v>10</v>
      </c>
      <c r="D10893" s="33" t="s">
        <v>16</v>
      </c>
      <c r="E10893" s="33" t="s">
        <v>14463</v>
      </c>
      <c r="F10893" s="35">
        <v>40183100</v>
      </c>
      <c r="G10893" s="33" t="s">
        <v>15071</v>
      </c>
      <c r="H10893" s="33">
        <v>3</v>
      </c>
      <c r="I10893" s="33">
        <v>3</v>
      </c>
      <c r="J10893" s="36">
        <v>1</v>
      </c>
      <c r="K10893" s="37">
        <v>20700</v>
      </c>
      <c r="L10893" s="38" t="s">
        <v>10993</v>
      </c>
      <c r="M10893" s="38" t="s">
        <v>13</v>
      </c>
    </row>
    <row r="10894" spans="1:13" s="39" customFormat="1" ht="12.75" x14ac:dyDescent="0.2">
      <c r="A10894" s="33" t="s">
        <v>32</v>
      </c>
      <c r="B10894" s="33" t="s">
        <v>577</v>
      </c>
      <c r="C10894" s="34">
        <v>10</v>
      </c>
      <c r="D10894" s="33" t="s">
        <v>16</v>
      </c>
      <c r="E10894" s="33" t="s">
        <v>14464</v>
      </c>
      <c r="F10894" s="35">
        <v>40183100</v>
      </c>
      <c r="G10894" s="33" t="s">
        <v>15071</v>
      </c>
      <c r="H10894" s="33">
        <v>3</v>
      </c>
      <c r="I10894" s="33">
        <v>3</v>
      </c>
      <c r="J10894" s="36">
        <v>6</v>
      </c>
      <c r="K10894" s="37">
        <v>179400</v>
      </c>
      <c r="L10894" s="38" t="s">
        <v>10993</v>
      </c>
      <c r="M10894" s="38" t="s">
        <v>13</v>
      </c>
    </row>
    <row r="10895" spans="1:13" s="39" customFormat="1" ht="12.75" x14ac:dyDescent="0.2">
      <c r="A10895" s="33" t="s">
        <v>32</v>
      </c>
      <c r="B10895" s="33" t="s">
        <v>577</v>
      </c>
      <c r="C10895" s="34">
        <v>10</v>
      </c>
      <c r="D10895" s="33" t="s">
        <v>16</v>
      </c>
      <c r="E10895" s="33" t="s">
        <v>14465</v>
      </c>
      <c r="F10895" s="35">
        <v>40183100</v>
      </c>
      <c r="G10895" s="33" t="s">
        <v>15071</v>
      </c>
      <c r="H10895" s="33">
        <v>3</v>
      </c>
      <c r="I10895" s="33">
        <v>3</v>
      </c>
      <c r="J10895" s="36">
        <v>10</v>
      </c>
      <c r="K10895" s="37">
        <v>161000</v>
      </c>
      <c r="L10895" s="38" t="s">
        <v>10993</v>
      </c>
      <c r="M10895" s="38" t="s">
        <v>13</v>
      </c>
    </row>
    <row r="10896" spans="1:13" s="39" customFormat="1" ht="12.75" x14ac:dyDescent="0.2">
      <c r="A10896" s="33" t="s">
        <v>32</v>
      </c>
      <c r="B10896" s="33" t="s">
        <v>577</v>
      </c>
      <c r="C10896" s="34">
        <v>10</v>
      </c>
      <c r="D10896" s="33" t="s">
        <v>16</v>
      </c>
      <c r="E10896" s="33" t="s">
        <v>10924</v>
      </c>
      <c r="F10896" s="35">
        <v>60121129</v>
      </c>
      <c r="G10896" s="33" t="s">
        <v>15071</v>
      </c>
      <c r="H10896" s="33">
        <v>3</v>
      </c>
      <c r="I10896" s="33">
        <v>3</v>
      </c>
      <c r="J10896" s="36">
        <v>4</v>
      </c>
      <c r="K10896" s="37">
        <v>128800</v>
      </c>
      <c r="L10896" s="38" t="s">
        <v>10993</v>
      </c>
      <c r="M10896" s="38" t="s">
        <v>13</v>
      </c>
    </row>
    <row r="10897" spans="1:13" s="39" customFormat="1" ht="12.75" x14ac:dyDescent="0.2">
      <c r="A10897" s="33" t="s">
        <v>32</v>
      </c>
      <c r="B10897" s="33" t="s">
        <v>577</v>
      </c>
      <c r="C10897" s="34">
        <v>10</v>
      </c>
      <c r="D10897" s="33" t="s">
        <v>16</v>
      </c>
      <c r="E10897" s="33" t="s">
        <v>14466</v>
      </c>
      <c r="F10897" s="35">
        <v>11101502</v>
      </c>
      <c r="G10897" s="33" t="s">
        <v>15071</v>
      </c>
      <c r="H10897" s="33">
        <v>3</v>
      </c>
      <c r="I10897" s="33">
        <v>3</v>
      </c>
      <c r="J10897" s="36">
        <v>100</v>
      </c>
      <c r="K10897" s="37">
        <v>69000</v>
      </c>
      <c r="L10897" s="38" t="s">
        <v>10993</v>
      </c>
      <c r="M10897" s="38" t="s">
        <v>13</v>
      </c>
    </row>
    <row r="10898" spans="1:13" s="39" customFormat="1" ht="12.75" x14ac:dyDescent="0.2">
      <c r="A10898" s="33" t="s">
        <v>32</v>
      </c>
      <c r="B10898" s="33" t="s">
        <v>577</v>
      </c>
      <c r="C10898" s="34">
        <v>10</v>
      </c>
      <c r="D10898" s="33" t="s">
        <v>16</v>
      </c>
      <c r="E10898" s="33" t="s">
        <v>14467</v>
      </c>
      <c r="F10898" s="35">
        <v>11101502</v>
      </c>
      <c r="G10898" s="33" t="s">
        <v>15071</v>
      </c>
      <c r="H10898" s="33">
        <v>3</v>
      </c>
      <c r="I10898" s="33">
        <v>3</v>
      </c>
      <c r="J10898" s="36">
        <v>100</v>
      </c>
      <c r="K10898" s="37">
        <v>69000</v>
      </c>
      <c r="L10898" s="38" t="s">
        <v>10993</v>
      </c>
      <c r="M10898" s="38" t="s">
        <v>13</v>
      </c>
    </row>
    <row r="10899" spans="1:13" s="39" customFormat="1" ht="12.75" x14ac:dyDescent="0.2">
      <c r="A10899" s="33" t="s">
        <v>32</v>
      </c>
      <c r="B10899" s="33" t="s">
        <v>577</v>
      </c>
      <c r="C10899" s="34">
        <v>10</v>
      </c>
      <c r="D10899" s="33" t="s">
        <v>16</v>
      </c>
      <c r="E10899" s="33" t="s">
        <v>14468</v>
      </c>
      <c r="F10899" s="35">
        <v>11101502</v>
      </c>
      <c r="G10899" s="33" t="s">
        <v>15071</v>
      </c>
      <c r="H10899" s="33">
        <v>3</v>
      </c>
      <c r="I10899" s="33">
        <v>3</v>
      </c>
      <c r="J10899" s="36">
        <v>100</v>
      </c>
      <c r="K10899" s="37">
        <v>69000</v>
      </c>
      <c r="L10899" s="38" t="s">
        <v>10993</v>
      </c>
      <c r="M10899" s="38" t="s">
        <v>13</v>
      </c>
    </row>
    <row r="10900" spans="1:13" s="39" customFormat="1" ht="12.75" x14ac:dyDescent="0.2">
      <c r="A10900" s="33" t="s">
        <v>32</v>
      </c>
      <c r="B10900" s="33" t="s">
        <v>577</v>
      </c>
      <c r="C10900" s="34">
        <v>10</v>
      </c>
      <c r="D10900" s="33" t="s">
        <v>16</v>
      </c>
      <c r="E10900" s="33" t="s">
        <v>14469</v>
      </c>
      <c r="F10900" s="35">
        <v>12163800</v>
      </c>
      <c r="G10900" s="33" t="s">
        <v>15071</v>
      </c>
      <c r="H10900" s="33">
        <v>3</v>
      </c>
      <c r="I10900" s="33">
        <v>3</v>
      </c>
      <c r="J10900" s="36">
        <v>5</v>
      </c>
      <c r="K10900" s="37">
        <v>115000</v>
      </c>
      <c r="L10900" s="38" t="s">
        <v>15151</v>
      </c>
      <c r="M10900" s="38" t="s">
        <v>13</v>
      </c>
    </row>
    <row r="10901" spans="1:13" s="39" customFormat="1" ht="12.75" x14ac:dyDescent="0.2">
      <c r="A10901" s="33" t="s">
        <v>32</v>
      </c>
      <c r="B10901" s="33" t="s">
        <v>577</v>
      </c>
      <c r="C10901" s="34">
        <v>10</v>
      </c>
      <c r="D10901" s="33" t="s">
        <v>16</v>
      </c>
      <c r="E10901" s="33" t="s">
        <v>14470</v>
      </c>
      <c r="F10901" s="35">
        <v>40142000</v>
      </c>
      <c r="G10901" s="33" t="s">
        <v>15071</v>
      </c>
      <c r="H10901" s="33">
        <v>3</v>
      </c>
      <c r="I10901" s="33">
        <v>3</v>
      </c>
      <c r="J10901" s="36">
        <v>20</v>
      </c>
      <c r="K10901" s="37">
        <v>36800</v>
      </c>
      <c r="L10901" s="38" t="s">
        <v>10995</v>
      </c>
      <c r="M10901" s="38" t="s">
        <v>13</v>
      </c>
    </row>
    <row r="10902" spans="1:13" s="39" customFormat="1" ht="12.75" x14ac:dyDescent="0.2">
      <c r="A10902" s="33" t="s">
        <v>32</v>
      </c>
      <c r="B10902" s="33" t="s">
        <v>577</v>
      </c>
      <c r="C10902" s="34">
        <v>10</v>
      </c>
      <c r="D10902" s="33" t="s">
        <v>16</v>
      </c>
      <c r="E10902" s="33" t="s">
        <v>14471</v>
      </c>
      <c r="F10902" s="35">
        <v>46121604</v>
      </c>
      <c r="G10902" s="33" t="s">
        <v>15071</v>
      </c>
      <c r="H10902" s="33">
        <v>3</v>
      </c>
      <c r="I10902" s="33">
        <v>3</v>
      </c>
      <c r="J10902" s="36">
        <v>10</v>
      </c>
      <c r="K10902" s="37">
        <v>32200</v>
      </c>
      <c r="L10902" s="38" t="s">
        <v>10993</v>
      </c>
      <c r="M10902" s="38" t="s">
        <v>13</v>
      </c>
    </row>
    <row r="10903" spans="1:13" s="39" customFormat="1" ht="12.75" x14ac:dyDescent="0.2">
      <c r="A10903" s="33" t="s">
        <v>32</v>
      </c>
      <c r="B10903" s="33" t="s">
        <v>577</v>
      </c>
      <c r="C10903" s="34">
        <v>10</v>
      </c>
      <c r="D10903" s="33" t="s">
        <v>16</v>
      </c>
      <c r="E10903" s="33" t="s">
        <v>14472</v>
      </c>
      <c r="F10903" s="35">
        <v>31201610</v>
      </c>
      <c r="G10903" s="33" t="s">
        <v>15071</v>
      </c>
      <c r="H10903" s="33">
        <v>3</v>
      </c>
      <c r="I10903" s="33">
        <v>3</v>
      </c>
      <c r="J10903" s="36">
        <v>70</v>
      </c>
      <c r="K10903" s="37">
        <v>1288000</v>
      </c>
      <c r="L10903" s="38" t="s">
        <v>10996</v>
      </c>
      <c r="M10903" s="38" t="s">
        <v>13</v>
      </c>
    </row>
    <row r="10904" spans="1:13" s="39" customFormat="1" ht="12.75" x14ac:dyDescent="0.2">
      <c r="A10904" s="33" t="s">
        <v>32</v>
      </c>
      <c r="B10904" s="33" t="s">
        <v>577</v>
      </c>
      <c r="C10904" s="34">
        <v>10</v>
      </c>
      <c r="D10904" s="33" t="s">
        <v>16</v>
      </c>
      <c r="E10904" s="33" t="s">
        <v>14473</v>
      </c>
      <c r="F10904" s="35">
        <v>31201610</v>
      </c>
      <c r="G10904" s="33" t="s">
        <v>15071</v>
      </c>
      <c r="H10904" s="33">
        <v>3</v>
      </c>
      <c r="I10904" s="33">
        <v>3</v>
      </c>
      <c r="J10904" s="36">
        <v>2</v>
      </c>
      <c r="K10904" s="37">
        <v>103500</v>
      </c>
      <c r="L10904" s="38" t="s">
        <v>10997</v>
      </c>
      <c r="M10904" s="38" t="s">
        <v>13</v>
      </c>
    </row>
    <row r="10905" spans="1:13" s="39" customFormat="1" ht="12.75" x14ac:dyDescent="0.2">
      <c r="A10905" s="33" t="s">
        <v>32</v>
      </c>
      <c r="B10905" s="33" t="s">
        <v>577</v>
      </c>
      <c r="C10905" s="34">
        <v>10</v>
      </c>
      <c r="D10905" s="33" t="s">
        <v>16</v>
      </c>
      <c r="E10905" s="33" t="s">
        <v>3687</v>
      </c>
      <c r="F10905" s="35">
        <v>31201610</v>
      </c>
      <c r="G10905" s="33" t="s">
        <v>15071</v>
      </c>
      <c r="H10905" s="33">
        <v>3</v>
      </c>
      <c r="I10905" s="33">
        <v>3</v>
      </c>
      <c r="J10905" s="36">
        <v>2</v>
      </c>
      <c r="K10905" s="37">
        <v>57500</v>
      </c>
      <c r="L10905" s="38" t="s">
        <v>10997</v>
      </c>
      <c r="M10905" s="38" t="s">
        <v>13</v>
      </c>
    </row>
    <row r="10906" spans="1:13" s="39" customFormat="1" ht="12.75" x14ac:dyDescent="0.2">
      <c r="A10906" s="33" t="s">
        <v>32</v>
      </c>
      <c r="B10906" s="33" t="s">
        <v>577</v>
      </c>
      <c r="C10906" s="34">
        <v>10</v>
      </c>
      <c r="D10906" s="33" t="s">
        <v>16</v>
      </c>
      <c r="E10906" s="33" t="s">
        <v>14474</v>
      </c>
      <c r="F10906" s="35">
        <v>31211522</v>
      </c>
      <c r="G10906" s="33" t="s">
        <v>15071</v>
      </c>
      <c r="H10906" s="33">
        <v>3</v>
      </c>
      <c r="I10906" s="33">
        <v>3</v>
      </c>
      <c r="J10906" s="36">
        <v>3</v>
      </c>
      <c r="K10906" s="37">
        <v>191850</v>
      </c>
      <c r="L10906" s="38" t="s">
        <v>10998</v>
      </c>
      <c r="M10906" s="38" t="s">
        <v>13</v>
      </c>
    </row>
    <row r="10907" spans="1:13" s="39" customFormat="1" ht="12.75" x14ac:dyDescent="0.2">
      <c r="A10907" s="33" t="s">
        <v>32</v>
      </c>
      <c r="B10907" s="33" t="s">
        <v>577</v>
      </c>
      <c r="C10907" s="34">
        <v>10</v>
      </c>
      <c r="D10907" s="33" t="s">
        <v>16</v>
      </c>
      <c r="E10907" s="33" t="s">
        <v>14475</v>
      </c>
      <c r="F10907" s="35">
        <v>31211501</v>
      </c>
      <c r="G10907" s="33" t="s">
        <v>15071</v>
      </c>
      <c r="H10907" s="33">
        <v>3</v>
      </c>
      <c r="I10907" s="33">
        <v>3</v>
      </c>
      <c r="J10907" s="36">
        <v>20</v>
      </c>
      <c r="K10907" s="37">
        <v>575000</v>
      </c>
      <c r="L10907" s="38" t="s">
        <v>15150</v>
      </c>
      <c r="M10907" s="38" t="s">
        <v>13</v>
      </c>
    </row>
    <row r="10908" spans="1:13" s="39" customFormat="1" ht="12.75" x14ac:dyDescent="0.2">
      <c r="A10908" s="33" t="s">
        <v>32</v>
      </c>
      <c r="B10908" s="33" t="s">
        <v>577</v>
      </c>
      <c r="C10908" s="34">
        <v>10</v>
      </c>
      <c r="D10908" s="33" t="s">
        <v>16</v>
      </c>
      <c r="E10908" s="33" t="s">
        <v>14476</v>
      </c>
      <c r="F10908" s="35">
        <v>40183100</v>
      </c>
      <c r="G10908" s="33" t="s">
        <v>15071</v>
      </c>
      <c r="H10908" s="33">
        <v>3</v>
      </c>
      <c r="I10908" s="33">
        <v>3</v>
      </c>
      <c r="J10908" s="36">
        <v>20</v>
      </c>
      <c r="K10908" s="37">
        <v>69000</v>
      </c>
      <c r="L10908" s="38" t="s">
        <v>10993</v>
      </c>
      <c r="M10908" s="38" t="s">
        <v>13</v>
      </c>
    </row>
    <row r="10909" spans="1:13" s="39" customFormat="1" ht="12.75" x14ac:dyDescent="0.2">
      <c r="A10909" s="33" t="s">
        <v>32</v>
      </c>
      <c r="B10909" s="33" t="s">
        <v>577</v>
      </c>
      <c r="C10909" s="34">
        <v>10</v>
      </c>
      <c r="D10909" s="33" t="s">
        <v>16</v>
      </c>
      <c r="E10909" s="33" t="s">
        <v>10925</v>
      </c>
      <c r="F10909" s="35">
        <v>46171502</v>
      </c>
      <c r="G10909" s="33" t="s">
        <v>15071</v>
      </c>
      <c r="H10909" s="33">
        <v>3</v>
      </c>
      <c r="I10909" s="33">
        <v>3</v>
      </c>
      <c r="J10909" s="36">
        <v>3</v>
      </c>
      <c r="K10909" s="37">
        <v>13800</v>
      </c>
      <c r="L10909" s="38" t="s">
        <v>10993</v>
      </c>
      <c r="M10909" s="38" t="s">
        <v>13</v>
      </c>
    </row>
    <row r="10910" spans="1:13" s="39" customFormat="1" ht="12.75" x14ac:dyDescent="0.2">
      <c r="A10910" s="33" t="s">
        <v>32</v>
      </c>
      <c r="B10910" s="33" t="s">
        <v>577</v>
      </c>
      <c r="C10910" s="34">
        <v>10</v>
      </c>
      <c r="D10910" s="33" t="s">
        <v>16</v>
      </c>
      <c r="E10910" s="33" t="s">
        <v>14477</v>
      </c>
      <c r="F10910" s="35">
        <v>31162011</v>
      </c>
      <c r="G10910" s="33" t="s">
        <v>15071</v>
      </c>
      <c r="H10910" s="33">
        <v>3</v>
      </c>
      <c r="I10910" s="33">
        <v>3</v>
      </c>
      <c r="J10910" s="36">
        <v>4</v>
      </c>
      <c r="K10910" s="37">
        <v>8000</v>
      </c>
      <c r="L10910" s="38" t="s">
        <v>10999</v>
      </c>
      <c r="M10910" s="38" t="s">
        <v>13</v>
      </c>
    </row>
    <row r="10911" spans="1:13" s="39" customFormat="1" ht="12.75" x14ac:dyDescent="0.2">
      <c r="A10911" s="33" t="s">
        <v>32</v>
      </c>
      <c r="B10911" s="33" t="s">
        <v>577</v>
      </c>
      <c r="C10911" s="34">
        <v>10</v>
      </c>
      <c r="D10911" s="33" t="s">
        <v>16</v>
      </c>
      <c r="E10911" s="33" t="s">
        <v>14478</v>
      </c>
      <c r="F10911" s="35">
        <v>31162011</v>
      </c>
      <c r="G10911" s="33" t="s">
        <v>15071</v>
      </c>
      <c r="H10911" s="33">
        <v>3</v>
      </c>
      <c r="I10911" s="33">
        <v>3</v>
      </c>
      <c r="J10911" s="36">
        <v>4</v>
      </c>
      <c r="K10911" s="37">
        <v>8000</v>
      </c>
      <c r="L10911" s="38" t="s">
        <v>10999</v>
      </c>
      <c r="M10911" s="38" t="s">
        <v>13</v>
      </c>
    </row>
    <row r="10912" spans="1:13" s="39" customFormat="1" ht="12.75" x14ac:dyDescent="0.2">
      <c r="A10912" s="33" t="s">
        <v>32</v>
      </c>
      <c r="B10912" s="33" t="s">
        <v>577</v>
      </c>
      <c r="C10912" s="34">
        <v>10</v>
      </c>
      <c r="D10912" s="33" t="s">
        <v>16</v>
      </c>
      <c r="E10912" s="33" t="s">
        <v>10926</v>
      </c>
      <c r="F10912" s="35">
        <v>60121129</v>
      </c>
      <c r="G10912" s="33" t="s">
        <v>15071</v>
      </c>
      <c r="H10912" s="33">
        <v>3</v>
      </c>
      <c r="I10912" s="33">
        <v>3</v>
      </c>
      <c r="J10912" s="36">
        <v>2</v>
      </c>
      <c r="K10912" s="37">
        <v>299000</v>
      </c>
      <c r="L10912" s="38" t="s">
        <v>10993</v>
      </c>
      <c r="M10912" s="38" t="s">
        <v>13</v>
      </c>
    </row>
    <row r="10913" spans="1:13" s="39" customFormat="1" ht="12.75" x14ac:dyDescent="0.2">
      <c r="A10913" s="33" t="s">
        <v>32</v>
      </c>
      <c r="B10913" s="33" t="s">
        <v>577</v>
      </c>
      <c r="C10913" s="34">
        <v>10</v>
      </c>
      <c r="D10913" s="33" t="s">
        <v>16</v>
      </c>
      <c r="E10913" s="33" t="s">
        <v>14479</v>
      </c>
      <c r="F10913" s="35">
        <v>40183100</v>
      </c>
      <c r="G10913" s="33" t="s">
        <v>15071</v>
      </c>
      <c r="H10913" s="33">
        <v>3</v>
      </c>
      <c r="I10913" s="33">
        <v>3</v>
      </c>
      <c r="J10913" s="36">
        <v>10</v>
      </c>
      <c r="K10913" s="37">
        <v>138000</v>
      </c>
      <c r="L10913" s="38" t="s">
        <v>10993</v>
      </c>
      <c r="M10913" s="38" t="s">
        <v>13</v>
      </c>
    </row>
    <row r="10914" spans="1:13" s="39" customFormat="1" ht="12.75" x14ac:dyDescent="0.2">
      <c r="A10914" s="33" t="s">
        <v>32</v>
      </c>
      <c r="B10914" s="33" t="s">
        <v>577</v>
      </c>
      <c r="C10914" s="34">
        <v>10</v>
      </c>
      <c r="D10914" s="33" t="s">
        <v>16</v>
      </c>
      <c r="E10914" s="33" t="s">
        <v>14480</v>
      </c>
      <c r="F10914" s="35">
        <v>40141600</v>
      </c>
      <c r="G10914" s="33" t="s">
        <v>15071</v>
      </c>
      <c r="H10914" s="33">
        <v>3</v>
      </c>
      <c r="I10914" s="33">
        <v>3</v>
      </c>
      <c r="J10914" s="36">
        <v>6</v>
      </c>
      <c r="K10914" s="37">
        <v>41400</v>
      </c>
      <c r="L10914" s="38" t="s">
        <v>10993</v>
      </c>
      <c r="M10914" s="38" t="s">
        <v>13</v>
      </c>
    </row>
    <row r="10915" spans="1:13" s="39" customFormat="1" ht="12.75" x14ac:dyDescent="0.2">
      <c r="A10915" s="33" t="s">
        <v>32</v>
      </c>
      <c r="B10915" s="33" t="s">
        <v>577</v>
      </c>
      <c r="C10915" s="34">
        <v>10</v>
      </c>
      <c r="D10915" s="33" t="s">
        <v>16</v>
      </c>
      <c r="E10915" s="33" t="s">
        <v>14481</v>
      </c>
      <c r="F10915" s="35">
        <v>40141600</v>
      </c>
      <c r="G10915" s="33" t="s">
        <v>15071</v>
      </c>
      <c r="H10915" s="33">
        <v>3</v>
      </c>
      <c r="I10915" s="33">
        <v>3</v>
      </c>
      <c r="J10915" s="36">
        <v>6</v>
      </c>
      <c r="K10915" s="37">
        <v>62100</v>
      </c>
      <c r="L10915" s="38" t="s">
        <v>10993</v>
      </c>
      <c r="M10915" s="38" t="s">
        <v>13</v>
      </c>
    </row>
    <row r="10916" spans="1:13" s="39" customFormat="1" ht="12.75" x14ac:dyDescent="0.2">
      <c r="A10916" s="33" t="s">
        <v>32</v>
      </c>
      <c r="B10916" s="33" t="s">
        <v>577</v>
      </c>
      <c r="C10916" s="34">
        <v>10</v>
      </c>
      <c r="D10916" s="33" t="s">
        <v>16</v>
      </c>
      <c r="E10916" s="33" t="s">
        <v>14482</v>
      </c>
      <c r="F10916" s="35">
        <v>40141600</v>
      </c>
      <c r="G10916" s="33" t="s">
        <v>15071</v>
      </c>
      <c r="H10916" s="33">
        <v>3</v>
      </c>
      <c r="I10916" s="33">
        <v>3</v>
      </c>
      <c r="J10916" s="36">
        <v>1</v>
      </c>
      <c r="K10916" s="37">
        <v>34500</v>
      </c>
      <c r="L10916" s="38" t="s">
        <v>10993</v>
      </c>
      <c r="M10916" s="38" t="s">
        <v>13</v>
      </c>
    </row>
    <row r="10917" spans="1:13" s="39" customFormat="1" ht="12.75" x14ac:dyDescent="0.2">
      <c r="A10917" s="33" t="s">
        <v>32</v>
      </c>
      <c r="B10917" s="33" t="s">
        <v>577</v>
      </c>
      <c r="C10917" s="34">
        <v>10</v>
      </c>
      <c r="D10917" s="33" t="s">
        <v>16</v>
      </c>
      <c r="E10917" s="33" t="s">
        <v>14483</v>
      </c>
      <c r="F10917" s="35">
        <v>40141600</v>
      </c>
      <c r="G10917" s="33" t="s">
        <v>15071</v>
      </c>
      <c r="H10917" s="33">
        <v>3</v>
      </c>
      <c r="I10917" s="33">
        <v>3</v>
      </c>
      <c r="J10917" s="36">
        <v>1</v>
      </c>
      <c r="K10917" s="37">
        <v>63250</v>
      </c>
      <c r="L10917" s="38" t="s">
        <v>10993</v>
      </c>
      <c r="M10917" s="38" t="s">
        <v>13</v>
      </c>
    </row>
    <row r="10918" spans="1:13" s="39" customFormat="1" ht="12.75" x14ac:dyDescent="0.2">
      <c r="A10918" s="33" t="s">
        <v>32</v>
      </c>
      <c r="B10918" s="33" t="s">
        <v>577</v>
      </c>
      <c r="C10918" s="34">
        <v>10</v>
      </c>
      <c r="D10918" s="33" t="s">
        <v>16</v>
      </c>
      <c r="E10918" s="33" t="s">
        <v>14484</v>
      </c>
      <c r="F10918" s="35">
        <v>40183100</v>
      </c>
      <c r="G10918" s="33" t="s">
        <v>15071</v>
      </c>
      <c r="H10918" s="33">
        <v>3</v>
      </c>
      <c r="I10918" s="33">
        <v>3</v>
      </c>
      <c r="J10918" s="36">
        <v>4</v>
      </c>
      <c r="K10918" s="37">
        <v>9200</v>
      </c>
      <c r="L10918" s="38" t="s">
        <v>10993</v>
      </c>
      <c r="M10918" s="38" t="s">
        <v>13</v>
      </c>
    </row>
    <row r="10919" spans="1:13" s="39" customFormat="1" ht="12.75" x14ac:dyDescent="0.2">
      <c r="A10919" s="33" t="s">
        <v>32</v>
      </c>
      <c r="B10919" s="33" t="s">
        <v>577</v>
      </c>
      <c r="C10919" s="34">
        <v>10</v>
      </c>
      <c r="D10919" s="33" t="s">
        <v>16</v>
      </c>
      <c r="E10919" s="33" t="s">
        <v>14485</v>
      </c>
      <c r="F10919" s="35">
        <v>31211704</v>
      </c>
      <c r="G10919" s="33" t="s">
        <v>15071</v>
      </c>
      <c r="H10919" s="33">
        <v>3</v>
      </c>
      <c r="I10919" s="33">
        <v>3</v>
      </c>
      <c r="J10919" s="36">
        <v>8</v>
      </c>
      <c r="K10919" s="37">
        <v>257600</v>
      </c>
      <c r="L10919" s="38" t="s">
        <v>15150</v>
      </c>
      <c r="M10919" s="38" t="s">
        <v>13</v>
      </c>
    </row>
    <row r="10920" spans="1:13" s="39" customFormat="1" ht="12.75" x14ac:dyDescent="0.2">
      <c r="A10920" s="33" t="s">
        <v>32</v>
      </c>
      <c r="B10920" s="33" t="s">
        <v>577</v>
      </c>
      <c r="C10920" s="34">
        <v>10</v>
      </c>
      <c r="D10920" s="33" t="s">
        <v>16</v>
      </c>
      <c r="E10920" s="33" t="s">
        <v>14486</v>
      </c>
      <c r="F10920" s="35">
        <v>40183100</v>
      </c>
      <c r="G10920" s="33" t="s">
        <v>15071</v>
      </c>
      <c r="H10920" s="33">
        <v>3</v>
      </c>
      <c r="I10920" s="33">
        <v>3</v>
      </c>
      <c r="J10920" s="36">
        <v>4</v>
      </c>
      <c r="K10920" s="37">
        <v>12880</v>
      </c>
      <c r="L10920" s="38" t="s">
        <v>10993</v>
      </c>
      <c r="M10920" s="38" t="s">
        <v>13</v>
      </c>
    </row>
    <row r="10921" spans="1:13" s="39" customFormat="1" ht="12.75" x14ac:dyDescent="0.2">
      <c r="A10921" s="33" t="s">
        <v>32</v>
      </c>
      <c r="B10921" s="33" t="s">
        <v>577</v>
      </c>
      <c r="C10921" s="34">
        <v>10</v>
      </c>
      <c r="D10921" s="33" t="s">
        <v>16</v>
      </c>
      <c r="E10921" s="33" t="s">
        <v>14487</v>
      </c>
      <c r="F10921" s="35">
        <v>40183100</v>
      </c>
      <c r="G10921" s="33" t="s">
        <v>15071</v>
      </c>
      <c r="H10921" s="33">
        <v>3</v>
      </c>
      <c r="I10921" s="33">
        <v>3</v>
      </c>
      <c r="J10921" s="36">
        <v>4</v>
      </c>
      <c r="K10921" s="37">
        <v>73600</v>
      </c>
      <c r="L10921" s="38" t="s">
        <v>10993</v>
      </c>
      <c r="M10921" s="38" t="s">
        <v>13</v>
      </c>
    </row>
    <row r="10922" spans="1:13" s="39" customFormat="1" ht="12.75" x14ac:dyDescent="0.2">
      <c r="A10922" s="33" t="s">
        <v>32</v>
      </c>
      <c r="B10922" s="33" t="s">
        <v>577</v>
      </c>
      <c r="C10922" s="34">
        <v>10</v>
      </c>
      <c r="D10922" s="33" t="s">
        <v>16</v>
      </c>
      <c r="E10922" s="33" t="s">
        <v>14488</v>
      </c>
      <c r="F10922" s="35">
        <v>23271700</v>
      </c>
      <c r="G10922" s="33" t="s">
        <v>15071</v>
      </c>
      <c r="H10922" s="33">
        <v>3</v>
      </c>
      <c r="I10922" s="33">
        <v>3</v>
      </c>
      <c r="J10922" s="36">
        <v>2</v>
      </c>
      <c r="K10922" s="37">
        <v>36800</v>
      </c>
      <c r="L10922" s="38" t="s">
        <v>15152</v>
      </c>
      <c r="M10922" s="38" t="s">
        <v>13</v>
      </c>
    </row>
    <row r="10923" spans="1:13" s="39" customFormat="1" ht="12.75" x14ac:dyDescent="0.2">
      <c r="A10923" s="33" t="s">
        <v>32</v>
      </c>
      <c r="B10923" s="33" t="s">
        <v>577</v>
      </c>
      <c r="C10923" s="34">
        <v>10</v>
      </c>
      <c r="D10923" s="33" t="s">
        <v>16</v>
      </c>
      <c r="E10923" s="33" t="s">
        <v>14489</v>
      </c>
      <c r="F10923" s="35">
        <v>23271700</v>
      </c>
      <c r="G10923" s="33" t="s">
        <v>15071</v>
      </c>
      <c r="H10923" s="33">
        <v>3</v>
      </c>
      <c r="I10923" s="33">
        <v>3</v>
      </c>
      <c r="J10923" s="36">
        <v>8</v>
      </c>
      <c r="K10923" s="37">
        <v>165600</v>
      </c>
      <c r="L10923" s="38" t="s">
        <v>15152</v>
      </c>
      <c r="M10923" s="38" t="s">
        <v>13</v>
      </c>
    </row>
    <row r="10924" spans="1:13" s="39" customFormat="1" ht="12.75" x14ac:dyDescent="0.2">
      <c r="A10924" s="33" t="s">
        <v>32</v>
      </c>
      <c r="B10924" s="33" t="s">
        <v>577</v>
      </c>
      <c r="C10924" s="34">
        <v>10</v>
      </c>
      <c r="D10924" s="33" t="s">
        <v>16</v>
      </c>
      <c r="E10924" s="33" t="s">
        <v>1042</v>
      </c>
      <c r="F10924" s="35">
        <v>31211803</v>
      </c>
      <c r="G10924" s="33" t="s">
        <v>15071</v>
      </c>
      <c r="H10924" s="33">
        <v>3</v>
      </c>
      <c r="I10924" s="33">
        <v>3</v>
      </c>
      <c r="J10924" s="36">
        <v>10</v>
      </c>
      <c r="K10924" s="37">
        <v>130000</v>
      </c>
      <c r="L10924" s="38" t="s">
        <v>15150</v>
      </c>
      <c r="M10924" s="38" t="s">
        <v>13</v>
      </c>
    </row>
    <row r="10925" spans="1:13" s="39" customFormat="1" ht="12.75" x14ac:dyDescent="0.2">
      <c r="A10925" s="33" t="s">
        <v>32</v>
      </c>
      <c r="B10925" s="33" t="s">
        <v>577</v>
      </c>
      <c r="C10925" s="34">
        <v>10</v>
      </c>
      <c r="D10925" s="33" t="s">
        <v>16</v>
      </c>
      <c r="E10925" s="33" t="s">
        <v>10927</v>
      </c>
      <c r="F10925" s="35">
        <v>31161609</v>
      </c>
      <c r="G10925" s="33" t="s">
        <v>15071</v>
      </c>
      <c r="H10925" s="33">
        <v>3</v>
      </c>
      <c r="I10925" s="33">
        <v>3</v>
      </c>
      <c r="J10925" s="36">
        <v>5</v>
      </c>
      <c r="K10925" s="37">
        <v>51750</v>
      </c>
      <c r="L10925" s="38" t="s">
        <v>10994</v>
      </c>
      <c r="M10925" s="38" t="s">
        <v>13</v>
      </c>
    </row>
    <row r="10926" spans="1:13" s="39" customFormat="1" ht="12.75" x14ac:dyDescent="0.2">
      <c r="A10926" s="33" t="s">
        <v>32</v>
      </c>
      <c r="B10926" s="33" t="s">
        <v>577</v>
      </c>
      <c r="C10926" s="34">
        <v>10</v>
      </c>
      <c r="D10926" s="33" t="s">
        <v>16</v>
      </c>
      <c r="E10926" s="33" t="s">
        <v>10928</v>
      </c>
      <c r="F10926" s="35">
        <v>31161609</v>
      </c>
      <c r="G10926" s="33" t="s">
        <v>15071</v>
      </c>
      <c r="H10926" s="33">
        <v>3</v>
      </c>
      <c r="I10926" s="33">
        <v>3</v>
      </c>
      <c r="J10926" s="36">
        <v>5</v>
      </c>
      <c r="K10926" s="37">
        <v>80500</v>
      </c>
      <c r="L10926" s="38" t="s">
        <v>11000</v>
      </c>
      <c r="M10926" s="38" t="s">
        <v>13</v>
      </c>
    </row>
    <row r="10927" spans="1:13" s="39" customFormat="1" ht="12.75" x14ac:dyDescent="0.2">
      <c r="A10927" s="33" t="s">
        <v>32</v>
      </c>
      <c r="B10927" s="33" t="s">
        <v>577</v>
      </c>
      <c r="C10927" s="34">
        <v>10</v>
      </c>
      <c r="D10927" s="33" t="s">
        <v>16</v>
      </c>
      <c r="E10927" s="33" t="s">
        <v>14490</v>
      </c>
      <c r="F10927" s="35">
        <v>40171517</v>
      </c>
      <c r="G10927" s="33" t="s">
        <v>15071</v>
      </c>
      <c r="H10927" s="33">
        <v>3</v>
      </c>
      <c r="I10927" s="33">
        <v>3</v>
      </c>
      <c r="J10927" s="36">
        <v>4</v>
      </c>
      <c r="K10927" s="37">
        <v>119600</v>
      </c>
      <c r="L10927" s="38" t="s">
        <v>10993</v>
      </c>
      <c r="M10927" s="38" t="s">
        <v>13</v>
      </c>
    </row>
    <row r="10928" spans="1:13" s="39" customFormat="1" ht="12.75" x14ac:dyDescent="0.2">
      <c r="A10928" s="33" t="s">
        <v>32</v>
      </c>
      <c r="B10928" s="33" t="s">
        <v>577</v>
      </c>
      <c r="C10928" s="34">
        <v>10</v>
      </c>
      <c r="D10928" s="33" t="s">
        <v>16</v>
      </c>
      <c r="E10928" s="33" t="s">
        <v>14491</v>
      </c>
      <c r="F10928" s="35">
        <v>40183100</v>
      </c>
      <c r="G10928" s="33" t="s">
        <v>15071</v>
      </c>
      <c r="H10928" s="33">
        <v>3</v>
      </c>
      <c r="I10928" s="33">
        <v>3</v>
      </c>
      <c r="J10928" s="36">
        <v>4</v>
      </c>
      <c r="K10928" s="37">
        <v>4600</v>
      </c>
      <c r="L10928" s="38" t="s">
        <v>10993</v>
      </c>
      <c r="M10928" s="38" t="s">
        <v>13</v>
      </c>
    </row>
    <row r="10929" spans="1:13" s="39" customFormat="1" ht="12.75" x14ac:dyDescent="0.2">
      <c r="A10929" s="33" t="s">
        <v>32</v>
      </c>
      <c r="B10929" s="33" t="s">
        <v>577</v>
      </c>
      <c r="C10929" s="34">
        <v>10</v>
      </c>
      <c r="D10929" s="33" t="s">
        <v>16</v>
      </c>
      <c r="E10929" s="33" t="s">
        <v>14492</v>
      </c>
      <c r="F10929" s="35">
        <v>40183100</v>
      </c>
      <c r="G10929" s="33" t="s">
        <v>15071</v>
      </c>
      <c r="H10929" s="33">
        <v>3</v>
      </c>
      <c r="I10929" s="33">
        <v>3</v>
      </c>
      <c r="J10929" s="36">
        <v>4</v>
      </c>
      <c r="K10929" s="37">
        <v>920</v>
      </c>
      <c r="L10929" s="38" t="s">
        <v>10993</v>
      </c>
      <c r="M10929" s="38" t="s">
        <v>13</v>
      </c>
    </row>
    <row r="10930" spans="1:13" s="39" customFormat="1" ht="12.75" x14ac:dyDescent="0.2">
      <c r="A10930" s="33" t="s">
        <v>32</v>
      </c>
      <c r="B10930" s="33" t="s">
        <v>577</v>
      </c>
      <c r="C10930" s="34">
        <v>10</v>
      </c>
      <c r="D10930" s="33" t="s">
        <v>16</v>
      </c>
      <c r="E10930" s="33" t="s">
        <v>14493</v>
      </c>
      <c r="F10930" s="35">
        <v>40183100</v>
      </c>
      <c r="G10930" s="33" t="s">
        <v>15071</v>
      </c>
      <c r="H10930" s="33">
        <v>3</v>
      </c>
      <c r="I10930" s="33">
        <v>3</v>
      </c>
      <c r="J10930" s="36">
        <v>2</v>
      </c>
      <c r="K10930" s="37">
        <v>4600</v>
      </c>
      <c r="L10930" s="38" t="s">
        <v>10993</v>
      </c>
      <c r="M10930" s="38" t="s">
        <v>13</v>
      </c>
    </row>
    <row r="10931" spans="1:13" s="39" customFormat="1" ht="12.75" x14ac:dyDescent="0.2">
      <c r="A10931" s="33" t="s">
        <v>32</v>
      </c>
      <c r="B10931" s="33" t="s">
        <v>577</v>
      </c>
      <c r="C10931" s="34">
        <v>10</v>
      </c>
      <c r="D10931" s="33" t="s">
        <v>16</v>
      </c>
      <c r="E10931" s="33" t="s">
        <v>14494</v>
      </c>
      <c r="F10931" s="35">
        <v>40183100</v>
      </c>
      <c r="G10931" s="33" t="s">
        <v>15071</v>
      </c>
      <c r="H10931" s="33">
        <v>3</v>
      </c>
      <c r="I10931" s="33">
        <v>3</v>
      </c>
      <c r="J10931" s="36">
        <v>4</v>
      </c>
      <c r="K10931" s="37">
        <v>73600</v>
      </c>
      <c r="L10931" s="38" t="s">
        <v>10993</v>
      </c>
      <c r="M10931" s="38" t="s">
        <v>13</v>
      </c>
    </row>
    <row r="10932" spans="1:13" s="39" customFormat="1" ht="12.75" x14ac:dyDescent="0.2">
      <c r="A10932" s="33" t="s">
        <v>32</v>
      </c>
      <c r="B10932" s="33" t="s">
        <v>577</v>
      </c>
      <c r="C10932" s="34">
        <v>10</v>
      </c>
      <c r="D10932" s="33" t="s">
        <v>16</v>
      </c>
      <c r="E10932" s="33" t="s">
        <v>14495</v>
      </c>
      <c r="F10932" s="35">
        <v>40183100</v>
      </c>
      <c r="G10932" s="33" t="s">
        <v>15071</v>
      </c>
      <c r="H10932" s="33">
        <v>3</v>
      </c>
      <c r="I10932" s="33">
        <v>3</v>
      </c>
      <c r="J10932" s="36">
        <v>6</v>
      </c>
      <c r="K10932" s="37">
        <v>82800</v>
      </c>
      <c r="L10932" s="38" t="s">
        <v>10993</v>
      </c>
      <c r="M10932" s="38" t="s">
        <v>13</v>
      </c>
    </row>
    <row r="10933" spans="1:13" s="39" customFormat="1" ht="12.75" x14ac:dyDescent="0.2">
      <c r="A10933" s="33" t="s">
        <v>32</v>
      </c>
      <c r="B10933" s="33" t="s">
        <v>577</v>
      </c>
      <c r="C10933" s="34">
        <v>10</v>
      </c>
      <c r="D10933" s="33" t="s">
        <v>16</v>
      </c>
      <c r="E10933" s="33" t="s">
        <v>14496</v>
      </c>
      <c r="F10933" s="35">
        <v>40183100</v>
      </c>
      <c r="G10933" s="33" t="s">
        <v>15071</v>
      </c>
      <c r="H10933" s="33">
        <v>3</v>
      </c>
      <c r="I10933" s="33">
        <v>3</v>
      </c>
      <c r="J10933" s="36">
        <v>2</v>
      </c>
      <c r="K10933" s="37">
        <v>92000</v>
      </c>
      <c r="L10933" s="38" t="s">
        <v>10993</v>
      </c>
      <c r="M10933" s="38" t="s">
        <v>13</v>
      </c>
    </row>
    <row r="10934" spans="1:13" s="39" customFormat="1" ht="12.75" x14ac:dyDescent="0.2">
      <c r="A10934" s="33" t="s">
        <v>32</v>
      </c>
      <c r="B10934" s="33" t="s">
        <v>577</v>
      </c>
      <c r="C10934" s="34">
        <v>10</v>
      </c>
      <c r="D10934" s="33" t="s">
        <v>16</v>
      </c>
      <c r="E10934" s="33" t="s">
        <v>14497</v>
      </c>
      <c r="F10934" s="35">
        <v>40183100</v>
      </c>
      <c r="G10934" s="33" t="s">
        <v>15071</v>
      </c>
      <c r="H10934" s="33">
        <v>3</v>
      </c>
      <c r="I10934" s="33">
        <v>3</v>
      </c>
      <c r="J10934" s="36">
        <v>2</v>
      </c>
      <c r="K10934" s="37">
        <v>184000</v>
      </c>
      <c r="L10934" s="38" t="s">
        <v>10993</v>
      </c>
      <c r="M10934" s="38" t="s">
        <v>13</v>
      </c>
    </row>
    <row r="10935" spans="1:13" s="39" customFormat="1" ht="12.75" x14ac:dyDescent="0.2">
      <c r="A10935" s="33" t="s">
        <v>32</v>
      </c>
      <c r="B10935" s="33" t="s">
        <v>577</v>
      </c>
      <c r="C10935" s="34">
        <v>10</v>
      </c>
      <c r="D10935" s="33" t="s">
        <v>16</v>
      </c>
      <c r="E10935" s="33" t="s">
        <v>14498</v>
      </c>
      <c r="F10935" s="35">
        <v>40141600</v>
      </c>
      <c r="G10935" s="33" t="s">
        <v>15071</v>
      </c>
      <c r="H10935" s="33">
        <v>3</v>
      </c>
      <c r="I10935" s="33">
        <v>3</v>
      </c>
      <c r="J10935" s="36">
        <v>4</v>
      </c>
      <c r="K10935" s="37">
        <v>184000</v>
      </c>
      <c r="L10935" s="38" t="s">
        <v>10993</v>
      </c>
      <c r="M10935" s="38" t="s">
        <v>13</v>
      </c>
    </row>
    <row r="10936" spans="1:13" s="39" customFormat="1" ht="12.75" x14ac:dyDescent="0.2">
      <c r="A10936" s="33" t="s">
        <v>32</v>
      </c>
      <c r="B10936" s="33" t="s">
        <v>577</v>
      </c>
      <c r="C10936" s="34">
        <v>10</v>
      </c>
      <c r="D10936" s="33" t="s">
        <v>16</v>
      </c>
      <c r="E10936" s="33" t="s">
        <v>14499</v>
      </c>
      <c r="F10936" s="35">
        <v>40141600</v>
      </c>
      <c r="G10936" s="33" t="s">
        <v>15071</v>
      </c>
      <c r="H10936" s="33">
        <v>3</v>
      </c>
      <c r="I10936" s="33">
        <v>3</v>
      </c>
      <c r="J10936" s="36">
        <v>3</v>
      </c>
      <c r="K10936" s="37">
        <v>517500</v>
      </c>
      <c r="L10936" s="38" t="s">
        <v>10993</v>
      </c>
      <c r="M10936" s="38" t="s">
        <v>13</v>
      </c>
    </row>
    <row r="10937" spans="1:13" s="39" customFormat="1" ht="12.75" x14ac:dyDescent="0.2">
      <c r="A10937" s="33" t="s">
        <v>32</v>
      </c>
      <c r="B10937" s="33" t="s">
        <v>577</v>
      </c>
      <c r="C10937" s="34">
        <v>10</v>
      </c>
      <c r="D10937" s="33" t="s">
        <v>16</v>
      </c>
      <c r="E10937" s="33" t="s">
        <v>14500</v>
      </c>
      <c r="F10937" s="35">
        <v>31162800</v>
      </c>
      <c r="G10937" s="33" t="s">
        <v>15071</v>
      </c>
      <c r="H10937" s="33">
        <v>3</v>
      </c>
      <c r="I10937" s="33">
        <v>3</v>
      </c>
      <c r="J10937" s="36">
        <v>4</v>
      </c>
      <c r="K10937" s="37">
        <v>36800</v>
      </c>
      <c r="L10937" s="38" t="s">
        <v>11001</v>
      </c>
      <c r="M10937" s="38" t="s">
        <v>13</v>
      </c>
    </row>
    <row r="10938" spans="1:13" s="39" customFormat="1" ht="12.75" x14ac:dyDescent="0.2">
      <c r="A10938" s="33" t="s">
        <v>32</v>
      </c>
      <c r="B10938" s="33" t="s">
        <v>577</v>
      </c>
      <c r="C10938" s="34">
        <v>10</v>
      </c>
      <c r="D10938" s="33" t="s">
        <v>16</v>
      </c>
      <c r="E10938" s="33" t="s">
        <v>14501</v>
      </c>
      <c r="F10938" s="35">
        <v>40141600</v>
      </c>
      <c r="G10938" s="33" t="s">
        <v>15071</v>
      </c>
      <c r="H10938" s="33">
        <v>3</v>
      </c>
      <c r="I10938" s="33">
        <v>3</v>
      </c>
      <c r="J10938" s="36">
        <v>4</v>
      </c>
      <c r="K10938" s="37">
        <v>828000</v>
      </c>
      <c r="L10938" s="38" t="s">
        <v>10993</v>
      </c>
      <c r="M10938" s="38" t="s">
        <v>13</v>
      </c>
    </row>
    <row r="10939" spans="1:13" s="39" customFormat="1" ht="12.75" x14ac:dyDescent="0.2">
      <c r="A10939" s="33" t="s">
        <v>32</v>
      </c>
      <c r="B10939" s="33" t="s">
        <v>577</v>
      </c>
      <c r="C10939" s="34">
        <v>10</v>
      </c>
      <c r="D10939" s="33" t="s">
        <v>16</v>
      </c>
      <c r="E10939" s="33" t="s">
        <v>14502</v>
      </c>
      <c r="F10939" s="35">
        <v>31211904</v>
      </c>
      <c r="G10939" s="33" t="s">
        <v>15071</v>
      </c>
      <c r="H10939" s="33">
        <v>3</v>
      </c>
      <c r="I10939" s="33">
        <v>3</v>
      </c>
      <c r="J10939" s="36">
        <v>30</v>
      </c>
      <c r="K10939" s="37">
        <v>75900</v>
      </c>
      <c r="L10939" s="38" t="s">
        <v>10993</v>
      </c>
      <c r="M10939" s="38" t="s">
        <v>13</v>
      </c>
    </row>
    <row r="10940" spans="1:13" s="39" customFormat="1" ht="12.75" x14ac:dyDescent="0.2">
      <c r="A10940" s="33" t="s">
        <v>32</v>
      </c>
      <c r="B10940" s="33" t="s">
        <v>577</v>
      </c>
      <c r="C10940" s="34">
        <v>10</v>
      </c>
      <c r="D10940" s="33" t="s">
        <v>16</v>
      </c>
      <c r="E10940" s="33" t="s">
        <v>14390</v>
      </c>
      <c r="F10940" s="35">
        <v>31211906</v>
      </c>
      <c r="G10940" s="33" t="s">
        <v>15071</v>
      </c>
      <c r="H10940" s="33">
        <v>3</v>
      </c>
      <c r="I10940" s="33">
        <v>3</v>
      </c>
      <c r="J10940" s="36">
        <v>30</v>
      </c>
      <c r="K10940" s="37">
        <v>75900</v>
      </c>
      <c r="L10940" s="38" t="s">
        <v>10993</v>
      </c>
      <c r="M10940" s="38" t="s">
        <v>13</v>
      </c>
    </row>
    <row r="10941" spans="1:13" s="39" customFormat="1" ht="12.75" x14ac:dyDescent="0.2">
      <c r="A10941" s="33" t="s">
        <v>32</v>
      </c>
      <c r="B10941" s="33" t="s">
        <v>577</v>
      </c>
      <c r="C10941" s="34">
        <v>10</v>
      </c>
      <c r="D10941" s="33" t="s">
        <v>16</v>
      </c>
      <c r="E10941" s="33" t="s">
        <v>10929</v>
      </c>
      <c r="F10941" s="35">
        <v>40161502</v>
      </c>
      <c r="G10941" s="33" t="s">
        <v>15071</v>
      </c>
      <c r="H10941" s="33">
        <v>1</v>
      </c>
      <c r="I10941" s="33">
        <v>6</v>
      </c>
      <c r="J10941" s="36">
        <v>1</v>
      </c>
      <c r="K10941" s="37">
        <v>11750060</v>
      </c>
      <c r="L10941" s="38" t="s">
        <v>12</v>
      </c>
      <c r="M10941" s="38" t="s">
        <v>13</v>
      </c>
    </row>
    <row r="10942" spans="1:13" s="39" customFormat="1" ht="12.75" x14ac:dyDescent="0.2">
      <c r="A10942" s="33" t="s">
        <v>32</v>
      </c>
      <c r="B10942" s="33" t="s">
        <v>586</v>
      </c>
      <c r="C10942" s="34">
        <v>10</v>
      </c>
      <c r="D10942" s="33" t="s">
        <v>94</v>
      </c>
      <c r="E10942" s="33" t="s">
        <v>10930</v>
      </c>
      <c r="F10942" s="35">
        <v>72101507</v>
      </c>
      <c r="G10942" s="33" t="s">
        <v>466</v>
      </c>
      <c r="H10942" s="33">
        <v>2</v>
      </c>
      <c r="I10942" s="33">
        <v>5</v>
      </c>
      <c r="J10942" s="36">
        <v>1</v>
      </c>
      <c r="K10942" s="37">
        <v>76550000</v>
      </c>
      <c r="L10942" s="38" t="s">
        <v>12</v>
      </c>
      <c r="M10942" s="38" t="s">
        <v>13</v>
      </c>
    </row>
    <row r="10943" spans="1:13" s="39" customFormat="1" ht="12.75" x14ac:dyDescent="0.2">
      <c r="A10943" s="33" t="s">
        <v>32</v>
      </c>
      <c r="B10943" s="33" t="s">
        <v>586</v>
      </c>
      <c r="C10943" s="34">
        <v>10</v>
      </c>
      <c r="D10943" s="33" t="s">
        <v>94</v>
      </c>
      <c r="E10943" s="33" t="s">
        <v>10931</v>
      </c>
      <c r="F10943" s="35">
        <v>73152108</v>
      </c>
      <c r="G10943" s="33" t="s">
        <v>15071</v>
      </c>
      <c r="H10943" s="33">
        <v>3</v>
      </c>
      <c r="I10943" s="33">
        <v>5</v>
      </c>
      <c r="J10943" s="36">
        <v>1</v>
      </c>
      <c r="K10943" s="37">
        <v>7608615</v>
      </c>
      <c r="L10943" s="38" t="s">
        <v>12</v>
      </c>
      <c r="M10943" s="38" t="s">
        <v>13</v>
      </c>
    </row>
    <row r="10944" spans="1:13" s="39" customFormat="1" ht="12.75" x14ac:dyDescent="0.2">
      <c r="A10944" s="33" t="s">
        <v>32</v>
      </c>
      <c r="B10944" s="33" t="s">
        <v>586</v>
      </c>
      <c r="C10944" s="34">
        <v>10</v>
      </c>
      <c r="D10944" s="33" t="s">
        <v>94</v>
      </c>
      <c r="E10944" s="33" t="s">
        <v>10932</v>
      </c>
      <c r="F10944" s="35">
        <v>73152106</v>
      </c>
      <c r="G10944" s="33" t="s">
        <v>15071</v>
      </c>
      <c r="H10944" s="33">
        <v>3</v>
      </c>
      <c r="I10944" s="33">
        <v>5</v>
      </c>
      <c r="J10944" s="36">
        <v>1</v>
      </c>
      <c r="K10944" s="37">
        <v>2415700</v>
      </c>
      <c r="L10944" s="38" t="s">
        <v>12</v>
      </c>
      <c r="M10944" s="38" t="s">
        <v>13</v>
      </c>
    </row>
    <row r="10945" spans="1:13" s="39" customFormat="1" ht="12.75" x14ac:dyDescent="0.2">
      <c r="A10945" s="33" t="s">
        <v>32</v>
      </c>
      <c r="B10945" s="33" t="s">
        <v>586</v>
      </c>
      <c r="C10945" s="34">
        <v>10</v>
      </c>
      <c r="D10945" s="33" t="s">
        <v>94</v>
      </c>
      <c r="E10945" s="33" t="s">
        <v>10933</v>
      </c>
      <c r="F10945" s="35">
        <v>73152106</v>
      </c>
      <c r="G10945" s="33" t="s">
        <v>15071</v>
      </c>
      <c r="H10945" s="33">
        <v>3</v>
      </c>
      <c r="I10945" s="33">
        <v>5</v>
      </c>
      <c r="J10945" s="36">
        <v>1</v>
      </c>
      <c r="K10945" s="37">
        <v>1932560</v>
      </c>
      <c r="L10945" s="38" t="s">
        <v>12</v>
      </c>
      <c r="M10945" s="38" t="s">
        <v>13</v>
      </c>
    </row>
    <row r="10946" spans="1:13" s="39" customFormat="1" ht="12.75" x14ac:dyDescent="0.2">
      <c r="A10946" s="33" t="s">
        <v>32</v>
      </c>
      <c r="B10946" s="33" t="s">
        <v>586</v>
      </c>
      <c r="C10946" s="34">
        <v>10</v>
      </c>
      <c r="D10946" s="33" t="s">
        <v>94</v>
      </c>
      <c r="E10946" s="33" t="s">
        <v>10934</v>
      </c>
      <c r="F10946" s="35">
        <v>72100310</v>
      </c>
      <c r="G10946" s="33" t="s">
        <v>466</v>
      </c>
      <c r="H10946" s="33">
        <v>1</v>
      </c>
      <c r="I10946" s="33">
        <v>6</v>
      </c>
      <c r="J10946" s="36">
        <v>1</v>
      </c>
      <c r="K10946" s="37">
        <v>234555540.80000001</v>
      </c>
      <c r="L10946" s="38" t="s">
        <v>12</v>
      </c>
      <c r="M10946" s="38" t="s">
        <v>13</v>
      </c>
    </row>
    <row r="10947" spans="1:13" s="39" customFormat="1" ht="12.75" x14ac:dyDescent="0.2">
      <c r="A10947" s="33" t="s">
        <v>32</v>
      </c>
      <c r="B10947" s="33" t="s">
        <v>586</v>
      </c>
      <c r="C10947" s="34">
        <v>10</v>
      </c>
      <c r="D10947" s="33" t="s">
        <v>94</v>
      </c>
      <c r="E10947" s="33" t="s">
        <v>10935</v>
      </c>
      <c r="F10947" s="35">
        <v>72100310</v>
      </c>
      <c r="G10947" s="33" t="s">
        <v>15071</v>
      </c>
      <c r="H10947" s="33">
        <v>1</v>
      </c>
      <c r="I10947" s="33">
        <v>6</v>
      </c>
      <c r="J10947" s="36">
        <v>1</v>
      </c>
      <c r="K10947" s="37">
        <v>44950000</v>
      </c>
      <c r="L10947" s="38" t="s">
        <v>12</v>
      </c>
      <c r="M10947" s="38" t="s">
        <v>13</v>
      </c>
    </row>
    <row r="10948" spans="1:13" s="39" customFormat="1" ht="12.75" x14ac:dyDescent="0.2">
      <c r="A10948" s="33" t="s">
        <v>32</v>
      </c>
      <c r="B10948" s="33" t="s">
        <v>587</v>
      </c>
      <c r="C10948" s="34">
        <v>10</v>
      </c>
      <c r="D10948" s="33" t="s">
        <v>95</v>
      </c>
      <c r="E10948" s="33" t="s">
        <v>10936</v>
      </c>
      <c r="F10948" s="35">
        <v>60131500</v>
      </c>
      <c r="G10948" s="33" t="s">
        <v>15071</v>
      </c>
      <c r="H10948" s="33">
        <v>4</v>
      </c>
      <c r="I10948" s="33">
        <v>3</v>
      </c>
      <c r="J10948" s="36">
        <v>1</v>
      </c>
      <c r="K10948" s="37">
        <v>4864000</v>
      </c>
      <c r="L10948" s="38" t="s">
        <v>12</v>
      </c>
      <c r="M10948" s="38" t="s">
        <v>13</v>
      </c>
    </row>
    <row r="10949" spans="1:13" s="39" customFormat="1" ht="12.75" x14ac:dyDescent="0.2">
      <c r="A10949" s="33" t="s">
        <v>32</v>
      </c>
      <c r="B10949" s="33" t="s">
        <v>587</v>
      </c>
      <c r="C10949" s="34">
        <v>10</v>
      </c>
      <c r="D10949" s="33" t="s">
        <v>95</v>
      </c>
      <c r="E10949" s="33" t="s">
        <v>10937</v>
      </c>
      <c r="F10949" s="35">
        <v>73152108</v>
      </c>
      <c r="G10949" s="33" t="s">
        <v>15071</v>
      </c>
      <c r="H10949" s="33">
        <v>2</v>
      </c>
      <c r="I10949" s="33">
        <v>3</v>
      </c>
      <c r="J10949" s="36">
        <v>1</v>
      </c>
      <c r="K10949" s="37">
        <v>1624000</v>
      </c>
      <c r="L10949" s="38" t="s">
        <v>12</v>
      </c>
      <c r="M10949" s="38" t="s">
        <v>13</v>
      </c>
    </row>
    <row r="10950" spans="1:13" s="39" customFormat="1" ht="12.75" x14ac:dyDescent="0.2">
      <c r="A10950" s="33" t="s">
        <v>32</v>
      </c>
      <c r="B10950" s="33" t="s">
        <v>587</v>
      </c>
      <c r="C10950" s="34">
        <v>10</v>
      </c>
      <c r="D10950" s="33" t="s">
        <v>95</v>
      </c>
      <c r="E10950" s="33" t="s">
        <v>4584</v>
      </c>
      <c r="F10950" s="35">
        <v>72101509</v>
      </c>
      <c r="G10950" s="33" t="s">
        <v>15071</v>
      </c>
      <c r="H10950" s="33">
        <v>3</v>
      </c>
      <c r="I10950" s="33">
        <v>4</v>
      </c>
      <c r="J10950" s="36">
        <v>1</v>
      </c>
      <c r="K10950" s="37">
        <v>1770125</v>
      </c>
      <c r="L10950" s="38" t="s">
        <v>12</v>
      </c>
      <c r="M10950" s="38" t="s">
        <v>13</v>
      </c>
    </row>
    <row r="10951" spans="1:13" s="39" customFormat="1" ht="12.75" x14ac:dyDescent="0.2">
      <c r="A10951" s="33" t="s">
        <v>32</v>
      </c>
      <c r="B10951" s="33" t="s">
        <v>587</v>
      </c>
      <c r="C10951" s="34">
        <v>10</v>
      </c>
      <c r="D10951" s="33" t="s">
        <v>95</v>
      </c>
      <c r="E10951" s="33" t="s">
        <v>14503</v>
      </c>
      <c r="F10951" s="35">
        <v>60131500</v>
      </c>
      <c r="G10951" s="33" t="s">
        <v>15071</v>
      </c>
      <c r="H10951" s="33">
        <v>4</v>
      </c>
      <c r="I10951" s="33">
        <v>4</v>
      </c>
      <c r="J10951" s="36">
        <v>1</v>
      </c>
      <c r="K10951" s="37">
        <v>900000</v>
      </c>
      <c r="L10951" s="38" t="s">
        <v>12</v>
      </c>
      <c r="M10951" s="38" t="s">
        <v>13</v>
      </c>
    </row>
    <row r="10952" spans="1:13" s="39" customFormat="1" ht="12.75" x14ac:dyDescent="0.2">
      <c r="A10952" s="33" t="s">
        <v>32</v>
      </c>
      <c r="B10952" s="33" t="s">
        <v>587</v>
      </c>
      <c r="C10952" s="34">
        <v>10</v>
      </c>
      <c r="D10952" s="33" t="s">
        <v>95</v>
      </c>
      <c r="E10952" s="33" t="s">
        <v>10938</v>
      </c>
      <c r="F10952" s="35">
        <v>60131500</v>
      </c>
      <c r="G10952" s="33" t="s">
        <v>15071</v>
      </c>
      <c r="H10952" s="33">
        <v>4</v>
      </c>
      <c r="I10952" s="33">
        <v>4</v>
      </c>
      <c r="J10952" s="36">
        <v>1</v>
      </c>
      <c r="K10952" s="37">
        <v>1424000</v>
      </c>
      <c r="L10952" s="38" t="s">
        <v>12</v>
      </c>
      <c r="M10952" s="38" t="s">
        <v>13</v>
      </c>
    </row>
    <row r="10953" spans="1:13" s="39" customFormat="1" ht="12.75" x14ac:dyDescent="0.2">
      <c r="A10953" s="33" t="s">
        <v>32</v>
      </c>
      <c r="B10953" s="33" t="s">
        <v>587</v>
      </c>
      <c r="C10953" s="34">
        <v>10</v>
      </c>
      <c r="D10953" s="33" t="s">
        <v>95</v>
      </c>
      <c r="E10953" s="33" t="s">
        <v>10939</v>
      </c>
      <c r="F10953" s="35">
        <v>60131500</v>
      </c>
      <c r="G10953" s="33" t="s">
        <v>15071</v>
      </c>
      <c r="H10953" s="33">
        <v>4</v>
      </c>
      <c r="I10953" s="33">
        <v>4</v>
      </c>
      <c r="J10953" s="36">
        <v>1</v>
      </c>
      <c r="K10953" s="37">
        <v>1960000</v>
      </c>
      <c r="L10953" s="38" t="s">
        <v>12</v>
      </c>
      <c r="M10953" s="38" t="s">
        <v>13</v>
      </c>
    </row>
    <row r="10954" spans="1:13" s="39" customFormat="1" ht="12.75" x14ac:dyDescent="0.2">
      <c r="A10954" s="33" t="s">
        <v>32</v>
      </c>
      <c r="B10954" s="33" t="s">
        <v>587</v>
      </c>
      <c r="C10954" s="34">
        <v>10</v>
      </c>
      <c r="D10954" s="33" t="s">
        <v>95</v>
      </c>
      <c r="E10954" s="33" t="s">
        <v>14504</v>
      </c>
      <c r="F10954" s="35">
        <v>60131500</v>
      </c>
      <c r="G10954" s="33" t="s">
        <v>15071</v>
      </c>
      <c r="H10954" s="33">
        <v>4</v>
      </c>
      <c r="I10954" s="33">
        <v>4</v>
      </c>
      <c r="J10954" s="36">
        <v>1</v>
      </c>
      <c r="K10954" s="37">
        <v>1052000</v>
      </c>
      <c r="L10954" s="38" t="s">
        <v>12</v>
      </c>
      <c r="M10954" s="38" t="s">
        <v>13</v>
      </c>
    </row>
    <row r="10955" spans="1:13" s="39" customFormat="1" ht="12.75" x14ac:dyDescent="0.2">
      <c r="A10955" s="33" t="s">
        <v>32</v>
      </c>
      <c r="B10955" s="33" t="s">
        <v>587</v>
      </c>
      <c r="C10955" s="34">
        <v>10</v>
      </c>
      <c r="D10955" s="33" t="s">
        <v>95</v>
      </c>
      <c r="E10955" s="33" t="s">
        <v>14505</v>
      </c>
      <c r="F10955" s="35">
        <v>60131500</v>
      </c>
      <c r="G10955" s="33" t="s">
        <v>15071</v>
      </c>
      <c r="H10955" s="33">
        <v>4</v>
      </c>
      <c r="I10955" s="33">
        <v>4</v>
      </c>
      <c r="J10955" s="36">
        <v>1</v>
      </c>
      <c r="K10955" s="37">
        <v>483000</v>
      </c>
      <c r="L10955" s="38" t="s">
        <v>12</v>
      </c>
      <c r="M10955" s="38" t="s">
        <v>13</v>
      </c>
    </row>
    <row r="10956" spans="1:13" s="39" customFormat="1" ht="12.75" x14ac:dyDescent="0.2">
      <c r="A10956" s="33" t="s">
        <v>32</v>
      </c>
      <c r="B10956" s="33" t="s">
        <v>587</v>
      </c>
      <c r="C10956" s="34">
        <v>10</v>
      </c>
      <c r="D10956" s="33" t="s">
        <v>95</v>
      </c>
      <c r="E10956" s="33" t="s">
        <v>14506</v>
      </c>
      <c r="F10956" s="35">
        <v>60131500</v>
      </c>
      <c r="G10956" s="33" t="s">
        <v>15071</v>
      </c>
      <c r="H10956" s="33">
        <v>4</v>
      </c>
      <c r="I10956" s="33">
        <v>4</v>
      </c>
      <c r="J10956" s="36">
        <v>1</v>
      </c>
      <c r="K10956" s="37">
        <v>430000</v>
      </c>
      <c r="L10956" s="38" t="s">
        <v>12</v>
      </c>
      <c r="M10956" s="38" t="s">
        <v>13</v>
      </c>
    </row>
    <row r="10957" spans="1:13" s="39" customFormat="1" ht="12.75" x14ac:dyDescent="0.2">
      <c r="A10957" s="33" t="s">
        <v>32</v>
      </c>
      <c r="B10957" s="33" t="s">
        <v>587</v>
      </c>
      <c r="C10957" s="34">
        <v>10</v>
      </c>
      <c r="D10957" s="33" t="s">
        <v>95</v>
      </c>
      <c r="E10957" s="33" t="s">
        <v>10940</v>
      </c>
      <c r="F10957" s="35">
        <v>60131500</v>
      </c>
      <c r="G10957" s="33" t="s">
        <v>15071</v>
      </c>
      <c r="H10957" s="33">
        <v>4</v>
      </c>
      <c r="I10957" s="33">
        <v>4</v>
      </c>
      <c r="J10957" s="36">
        <v>1</v>
      </c>
      <c r="K10957" s="37">
        <v>965000</v>
      </c>
      <c r="L10957" s="38" t="s">
        <v>12</v>
      </c>
      <c r="M10957" s="38" t="s">
        <v>13</v>
      </c>
    </row>
    <row r="10958" spans="1:13" s="39" customFormat="1" ht="12.75" x14ac:dyDescent="0.2">
      <c r="A10958" s="33" t="s">
        <v>32</v>
      </c>
      <c r="B10958" s="33" t="s">
        <v>587</v>
      </c>
      <c r="C10958" s="34">
        <v>10</v>
      </c>
      <c r="D10958" s="33" t="s">
        <v>95</v>
      </c>
      <c r="E10958" s="33" t="s">
        <v>10941</v>
      </c>
      <c r="F10958" s="35">
        <v>60131500</v>
      </c>
      <c r="G10958" s="33" t="s">
        <v>15071</v>
      </c>
      <c r="H10958" s="33">
        <v>4</v>
      </c>
      <c r="I10958" s="33">
        <v>4</v>
      </c>
      <c r="J10958" s="36">
        <v>1</v>
      </c>
      <c r="K10958" s="37">
        <v>660000</v>
      </c>
      <c r="L10958" s="38" t="s">
        <v>12</v>
      </c>
      <c r="M10958" s="38" t="s">
        <v>13</v>
      </c>
    </row>
    <row r="10959" spans="1:13" s="39" customFormat="1" ht="12.75" x14ac:dyDescent="0.2">
      <c r="A10959" s="33" t="s">
        <v>32</v>
      </c>
      <c r="B10959" s="33" t="s">
        <v>587</v>
      </c>
      <c r="C10959" s="34">
        <v>10</v>
      </c>
      <c r="D10959" s="33" t="s">
        <v>95</v>
      </c>
      <c r="E10959" s="33" t="s">
        <v>10942</v>
      </c>
      <c r="F10959" s="35">
        <v>60131500</v>
      </c>
      <c r="G10959" s="33" t="s">
        <v>15071</v>
      </c>
      <c r="H10959" s="33">
        <v>4</v>
      </c>
      <c r="I10959" s="33">
        <v>4</v>
      </c>
      <c r="J10959" s="36">
        <v>1</v>
      </c>
      <c r="K10959" s="37">
        <v>350000</v>
      </c>
      <c r="L10959" s="38" t="s">
        <v>12</v>
      </c>
      <c r="M10959" s="38" t="s">
        <v>13</v>
      </c>
    </row>
    <row r="10960" spans="1:13" s="39" customFormat="1" ht="12.75" x14ac:dyDescent="0.2">
      <c r="A10960" s="33" t="s">
        <v>32</v>
      </c>
      <c r="B10960" s="33" t="s">
        <v>587</v>
      </c>
      <c r="C10960" s="34">
        <v>10</v>
      </c>
      <c r="D10960" s="33" t="s">
        <v>95</v>
      </c>
      <c r="E10960" s="33" t="s">
        <v>10943</v>
      </c>
      <c r="F10960" s="35">
        <v>60131500</v>
      </c>
      <c r="G10960" s="33" t="s">
        <v>15071</v>
      </c>
      <c r="H10960" s="33">
        <v>4</v>
      </c>
      <c r="I10960" s="33">
        <v>4</v>
      </c>
      <c r="J10960" s="36">
        <v>1</v>
      </c>
      <c r="K10960" s="37">
        <v>440000</v>
      </c>
      <c r="L10960" s="38" t="s">
        <v>12</v>
      </c>
      <c r="M10960" s="38" t="s">
        <v>13</v>
      </c>
    </row>
    <row r="10961" spans="1:13" s="39" customFormat="1" ht="12.75" x14ac:dyDescent="0.2">
      <c r="A10961" s="33" t="s">
        <v>32</v>
      </c>
      <c r="B10961" s="33" t="s">
        <v>587</v>
      </c>
      <c r="C10961" s="34">
        <v>10</v>
      </c>
      <c r="D10961" s="33" t="s">
        <v>95</v>
      </c>
      <c r="E10961" s="33" t="s">
        <v>14507</v>
      </c>
      <c r="F10961" s="35">
        <v>60131500</v>
      </c>
      <c r="G10961" s="33" t="s">
        <v>15071</v>
      </c>
      <c r="H10961" s="33">
        <v>4</v>
      </c>
      <c r="I10961" s="33">
        <v>4</v>
      </c>
      <c r="J10961" s="36">
        <v>1</v>
      </c>
      <c r="K10961" s="37">
        <v>460000</v>
      </c>
      <c r="L10961" s="38" t="s">
        <v>12</v>
      </c>
      <c r="M10961" s="38" t="s">
        <v>13</v>
      </c>
    </row>
    <row r="10962" spans="1:13" s="39" customFormat="1" ht="12.75" x14ac:dyDescent="0.2">
      <c r="A10962" s="33" t="s">
        <v>32</v>
      </c>
      <c r="B10962" s="33" t="s">
        <v>587</v>
      </c>
      <c r="C10962" s="34">
        <v>10</v>
      </c>
      <c r="D10962" s="33" t="s">
        <v>95</v>
      </c>
      <c r="E10962" s="33" t="s">
        <v>14508</v>
      </c>
      <c r="F10962" s="35">
        <v>60131500</v>
      </c>
      <c r="G10962" s="33" t="s">
        <v>15071</v>
      </c>
      <c r="H10962" s="33">
        <v>4</v>
      </c>
      <c r="I10962" s="33">
        <v>4</v>
      </c>
      <c r="J10962" s="36">
        <v>1</v>
      </c>
      <c r="K10962" s="37">
        <v>410000</v>
      </c>
      <c r="L10962" s="38" t="s">
        <v>12</v>
      </c>
      <c r="M10962" s="38" t="s">
        <v>13</v>
      </c>
    </row>
    <row r="10963" spans="1:13" s="39" customFormat="1" ht="12.75" x14ac:dyDescent="0.2">
      <c r="A10963" s="33" t="s">
        <v>32</v>
      </c>
      <c r="B10963" s="33" t="s">
        <v>587</v>
      </c>
      <c r="C10963" s="34">
        <v>10</v>
      </c>
      <c r="D10963" s="33" t="s">
        <v>95</v>
      </c>
      <c r="E10963" s="33" t="s">
        <v>10944</v>
      </c>
      <c r="F10963" s="35">
        <v>60131500</v>
      </c>
      <c r="G10963" s="33" t="s">
        <v>15071</v>
      </c>
      <c r="H10963" s="33">
        <v>4</v>
      </c>
      <c r="I10963" s="33">
        <v>4</v>
      </c>
      <c r="J10963" s="36">
        <v>1</v>
      </c>
      <c r="K10963" s="37">
        <v>669000</v>
      </c>
      <c r="L10963" s="38" t="s">
        <v>12</v>
      </c>
      <c r="M10963" s="38" t="s">
        <v>13</v>
      </c>
    </row>
    <row r="10964" spans="1:13" s="39" customFormat="1" ht="12.75" x14ac:dyDescent="0.2">
      <c r="A10964" s="33" t="s">
        <v>32</v>
      </c>
      <c r="B10964" s="33" t="s">
        <v>587</v>
      </c>
      <c r="C10964" s="34">
        <v>10</v>
      </c>
      <c r="D10964" s="33" t="s">
        <v>95</v>
      </c>
      <c r="E10964" s="33" t="s">
        <v>10945</v>
      </c>
      <c r="F10964" s="35">
        <v>60131500</v>
      </c>
      <c r="G10964" s="33" t="s">
        <v>15071</v>
      </c>
      <c r="H10964" s="33">
        <v>4</v>
      </c>
      <c r="I10964" s="33">
        <v>4</v>
      </c>
      <c r="J10964" s="36">
        <v>1</v>
      </c>
      <c r="K10964" s="37">
        <v>466000</v>
      </c>
      <c r="L10964" s="38" t="s">
        <v>12</v>
      </c>
      <c r="M10964" s="38" t="s">
        <v>13</v>
      </c>
    </row>
    <row r="10965" spans="1:13" s="39" customFormat="1" ht="12.75" x14ac:dyDescent="0.2">
      <c r="A10965" s="33" t="s">
        <v>32</v>
      </c>
      <c r="B10965" s="33" t="s">
        <v>587</v>
      </c>
      <c r="C10965" s="34">
        <v>10</v>
      </c>
      <c r="D10965" s="33" t="s">
        <v>95</v>
      </c>
      <c r="E10965" s="33" t="s">
        <v>10946</v>
      </c>
      <c r="F10965" s="35">
        <v>60131500</v>
      </c>
      <c r="G10965" s="33" t="s">
        <v>15071</v>
      </c>
      <c r="H10965" s="33">
        <v>4</v>
      </c>
      <c r="I10965" s="33">
        <v>4</v>
      </c>
      <c r="J10965" s="36">
        <v>1</v>
      </c>
      <c r="K10965" s="37">
        <v>2800000</v>
      </c>
      <c r="L10965" s="38" t="s">
        <v>12</v>
      </c>
      <c r="M10965" s="38" t="s">
        <v>13</v>
      </c>
    </row>
    <row r="10966" spans="1:13" s="39" customFormat="1" ht="12.75" x14ac:dyDescent="0.2">
      <c r="A10966" s="33" t="s">
        <v>32</v>
      </c>
      <c r="B10966" s="33" t="s">
        <v>587</v>
      </c>
      <c r="C10966" s="34">
        <v>10</v>
      </c>
      <c r="D10966" s="33" t="s">
        <v>95</v>
      </c>
      <c r="E10966" s="33" t="s">
        <v>14509</v>
      </c>
      <c r="F10966" s="35">
        <v>60131500</v>
      </c>
      <c r="G10966" s="33" t="s">
        <v>15071</v>
      </c>
      <c r="H10966" s="33">
        <v>4</v>
      </c>
      <c r="I10966" s="33">
        <v>4</v>
      </c>
      <c r="J10966" s="36">
        <v>1</v>
      </c>
      <c r="K10966" s="37">
        <v>500000</v>
      </c>
      <c r="L10966" s="38" t="s">
        <v>12</v>
      </c>
      <c r="M10966" s="38" t="s">
        <v>13</v>
      </c>
    </row>
    <row r="10967" spans="1:13" s="39" customFormat="1" ht="12.75" x14ac:dyDescent="0.2">
      <c r="A10967" s="33" t="s">
        <v>32</v>
      </c>
      <c r="B10967" s="33" t="s">
        <v>587</v>
      </c>
      <c r="C10967" s="34">
        <v>10</v>
      </c>
      <c r="D10967" s="33" t="s">
        <v>95</v>
      </c>
      <c r="E10967" s="33" t="s">
        <v>10947</v>
      </c>
      <c r="F10967" s="35">
        <v>72101511</v>
      </c>
      <c r="G10967" s="33" t="s">
        <v>15071</v>
      </c>
      <c r="H10967" s="33">
        <v>3</v>
      </c>
      <c r="I10967" s="33">
        <v>5</v>
      </c>
      <c r="J10967" s="36">
        <v>1</v>
      </c>
      <c r="K10967" s="37">
        <v>2760800</v>
      </c>
      <c r="L10967" s="38" t="s">
        <v>12</v>
      </c>
      <c r="M10967" s="38" t="s">
        <v>13</v>
      </c>
    </row>
    <row r="10968" spans="1:13" s="39" customFormat="1" ht="12.75" x14ac:dyDescent="0.2">
      <c r="A10968" s="33" t="s">
        <v>32</v>
      </c>
      <c r="B10968" s="33" t="s">
        <v>587</v>
      </c>
      <c r="C10968" s="34">
        <v>10</v>
      </c>
      <c r="D10968" s="33" t="s">
        <v>95</v>
      </c>
      <c r="E10968" s="33" t="s">
        <v>10948</v>
      </c>
      <c r="F10968" s="35">
        <v>72151001</v>
      </c>
      <c r="G10968" s="33" t="s">
        <v>15071</v>
      </c>
      <c r="H10968" s="33">
        <v>3</v>
      </c>
      <c r="I10968" s="33">
        <v>5</v>
      </c>
      <c r="J10968" s="36">
        <v>1</v>
      </c>
      <c r="K10968" s="37">
        <v>3312960</v>
      </c>
      <c r="L10968" s="38" t="s">
        <v>12</v>
      </c>
      <c r="M10968" s="38" t="s">
        <v>13</v>
      </c>
    </row>
    <row r="10969" spans="1:13" s="39" customFormat="1" ht="12.75" x14ac:dyDescent="0.2">
      <c r="A10969" s="33" t="s">
        <v>32</v>
      </c>
      <c r="B10969" s="33" t="s">
        <v>587</v>
      </c>
      <c r="C10969" s="34">
        <v>10</v>
      </c>
      <c r="D10969" s="33" t="s">
        <v>95</v>
      </c>
      <c r="E10969" s="33" t="s">
        <v>10949</v>
      </c>
      <c r="F10969" s="35">
        <v>72151001</v>
      </c>
      <c r="G10969" s="33" t="s">
        <v>15071</v>
      </c>
      <c r="H10969" s="33">
        <v>3</v>
      </c>
      <c r="I10969" s="33">
        <v>5</v>
      </c>
      <c r="J10969" s="36">
        <v>1</v>
      </c>
      <c r="K10969" s="37">
        <v>3727080</v>
      </c>
      <c r="L10969" s="38" t="s">
        <v>12</v>
      </c>
      <c r="M10969" s="38" t="s">
        <v>13</v>
      </c>
    </row>
    <row r="10970" spans="1:13" s="39" customFormat="1" ht="12.75" x14ac:dyDescent="0.2">
      <c r="A10970" s="33" t="s">
        <v>32</v>
      </c>
      <c r="B10970" s="33" t="s">
        <v>590</v>
      </c>
      <c r="C10970" s="34">
        <v>10</v>
      </c>
      <c r="D10970" s="33" t="s">
        <v>39</v>
      </c>
      <c r="E10970" s="33" t="s">
        <v>10950</v>
      </c>
      <c r="F10970" s="35">
        <v>78181507</v>
      </c>
      <c r="G10970" s="33" t="s">
        <v>15071</v>
      </c>
      <c r="H10970" s="33">
        <v>2</v>
      </c>
      <c r="I10970" s="33">
        <v>6</v>
      </c>
      <c r="J10970" s="36">
        <v>1</v>
      </c>
      <c r="K10970" s="37">
        <v>61666666</v>
      </c>
      <c r="L10970" s="38" t="s">
        <v>12</v>
      </c>
      <c r="M10970" s="38" t="s">
        <v>2371</v>
      </c>
    </row>
    <row r="10971" spans="1:13" s="39" customFormat="1" ht="12.75" x14ac:dyDescent="0.2">
      <c r="A10971" s="33" t="s">
        <v>32</v>
      </c>
      <c r="B10971" s="33" t="s">
        <v>590</v>
      </c>
      <c r="C10971" s="34">
        <v>10</v>
      </c>
      <c r="D10971" s="33" t="s">
        <v>39</v>
      </c>
      <c r="E10971" s="33" t="s">
        <v>10951</v>
      </c>
      <c r="F10971" s="35">
        <v>78181507</v>
      </c>
      <c r="G10971" s="33" t="s">
        <v>15071</v>
      </c>
      <c r="H10971" s="33">
        <v>3</v>
      </c>
      <c r="I10971" s="33">
        <v>5</v>
      </c>
      <c r="J10971" s="36">
        <v>1</v>
      </c>
      <c r="K10971" s="37">
        <v>60310715</v>
      </c>
      <c r="L10971" s="38" t="s">
        <v>12</v>
      </c>
      <c r="M10971" s="38" t="s">
        <v>13</v>
      </c>
    </row>
    <row r="10972" spans="1:13" s="39" customFormat="1" ht="12.75" x14ac:dyDescent="0.2">
      <c r="A10972" s="33" t="s">
        <v>32</v>
      </c>
      <c r="B10972" s="33" t="s">
        <v>590</v>
      </c>
      <c r="C10972" s="34">
        <v>10</v>
      </c>
      <c r="D10972" s="33" t="s">
        <v>39</v>
      </c>
      <c r="E10972" s="33" t="s">
        <v>10952</v>
      </c>
      <c r="F10972" s="35">
        <v>78181507</v>
      </c>
      <c r="G10972" s="33" t="s">
        <v>15071</v>
      </c>
      <c r="H10972" s="33">
        <v>8</v>
      </c>
      <c r="I10972" s="33">
        <v>1</v>
      </c>
      <c r="J10972" s="36">
        <v>1</v>
      </c>
      <c r="K10972" s="37">
        <v>14062143</v>
      </c>
      <c r="L10972" s="38" t="s">
        <v>12</v>
      </c>
      <c r="M10972" s="38" t="s">
        <v>2372</v>
      </c>
    </row>
    <row r="10973" spans="1:13" s="39" customFormat="1" ht="12.75" x14ac:dyDescent="0.2">
      <c r="A10973" s="33" t="s">
        <v>32</v>
      </c>
      <c r="B10973" s="33" t="s">
        <v>592</v>
      </c>
      <c r="C10973" s="34">
        <v>10</v>
      </c>
      <c r="D10973" s="33" t="s">
        <v>24</v>
      </c>
      <c r="E10973" s="33" t="s">
        <v>10953</v>
      </c>
      <c r="F10973" s="35">
        <v>70111703</v>
      </c>
      <c r="G10973" s="33" t="s">
        <v>15071</v>
      </c>
      <c r="H10973" s="33">
        <v>1</v>
      </c>
      <c r="I10973" s="33">
        <v>3</v>
      </c>
      <c r="J10973" s="36">
        <v>1</v>
      </c>
      <c r="K10973" s="37">
        <v>8983269</v>
      </c>
      <c r="L10973" s="38" t="s">
        <v>12</v>
      </c>
      <c r="M10973" s="38" t="s">
        <v>13</v>
      </c>
    </row>
    <row r="10974" spans="1:13" s="39" customFormat="1" ht="12.75" x14ac:dyDescent="0.2">
      <c r="A10974" s="33" t="s">
        <v>32</v>
      </c>
      <c r="B10974" s="33" t="s">
        <v>592</v>
      </c>
      <c r="C10974" s="34">
        <v>10</v>
      </c>
      <c r="D10974" s="33" t="s">
        <v>24</v>
      </c>
      <c r="E10974" s="33" t="s">
        <v>8099</v>
      </c>
      <c r="F10974" s="35">
        <v>76111501</v>
      </c>
      <c r="G10974" s="33" t="s">
        <v>15071</v>
      </c>
      <c r="H10974" s="33">
        <v>2</v>
      </c>
      <c r="I10974" s="33">
        <v>6</v>
      </c>
      <c r="J10974" s="36">
        <v>1</v>
      </c>
      <c r="K10974" s="37">
        <v>56733300</v>
      </c>
      <c r="L10974" s="38" t="s">
        <v>12</v>
      </c>
      <c r="M10974" s="38" t="s">
        <v>2371</v>
      </c>
    </row>
    <row r="10975" spans="1:13" s="39" customFormat="1" ht="12.75" x14ac:dyDescent="0.2">
      <c r="A10975" s="33" t="s">
        <v>32</v>
      </c>
      <c r="B10975" s="33" t="s">
        <v>592</v>
      </c>
      <c r="C10975" s="34">
        <v>10</v>
      </c>
      <c r="D10975" s="33" t="s">
        <v>24</v>
      </c>
      <c r="E10975" s="33" t="s">
        <v>10954</v>
      </c>
      <c r="F10975" s="35">
        <v>76111501</v>
      </c>
      <c r="G10975" s="33" t="s">
        <v>15071</v>
      </c>
      <c r="H10975" s="33">
        <v>3</v>
      </c>
      <c r="I10975" s="33">
        <v>5</v>
      </c>
      <c r="J10975" s="36">
        <v>1</v>
      </c>
      <c r="K10975" s="37">
        <v>45179625</v>
      </c>
      <c r="L10975" s="38" t="s">
        <v>12</v>
      </c>
      <c r="M10975" s="38" t="s">
        <v>13</v>
      </c>
    </row>
    <row r="10976" spans="1:13" s="39" customFormat="1" ht="12.75" x14ac:dyDescent="0.2">
      <c r="A10976" s="33" t="s">
        <v>32</v>
      </c>
      <c r="B10976" s="33" t="s">
        <v>592</v>
      </c>
      <c r="C10976" s="34">
        <v>10</v>
      </c>
      <c r="D10976" s="33" t="s">
        <v>24</v>
      </c>
      <c r="E10976" s="33" t="s">
        <v>10955</v>
      </c>
      <c r="F10976" s="35">
        <v>76111501</v>
      </c>
      <c r="G10976" s="33" t="s">
        <v>15071</v>
      </c>
      <c r="H10976" s="33">
        <v>8</v>
      </c>
      <c r="I10976" s="33">
        <v>1</v>
      </c>
      <c r="J10976" s="36">
        <v>1</v>
      </c>
      <c r="K10976" s="37">
        <v>10709656</v>
      </c>
      <c r="L10976" s="38" t="s">
        <v>12</v>
      </c>
      <c r="M10976" s="38" t="s">
        <v>2372</v>
      </c>
    </row>
    <row r="10977" spans="1:13" s="39" customFormat="1" ht="12.75" x14ac:dyDescent="0.2">
      <c r="A10977" s="33" t="s">
        <v>32</v>
      </c>
      <c r="B10977" s="33" t="s">
        <v>597</v>
      </c>
      <c r="C10977" s="34">
        <v>16</v>
      </c>
      <c r="D10977" s="33" t="s">
        <v>100</v>
      </c>
      <c r="E10977" s="33" t="s">
        <v>10956</v>
      </c>
      <c r="F10977" s="35">
        <v>78111803</v>
      </c>
      <c r="G10977" s="33" t="s">
        <v>466</v>
      </c>
      <c r="H10977" s="33">
        <v>2</v>
      </c>
      <c r="I10977" s="33">
        <v>6</v>
      </c>
      <c r="J10977" s="36">
        <v>1</v>
      </c>
      <c r="K10977" s="37">
        <v>20000000</v>
      </c>
      <c r="L10977" s="38" t="s">
        <v>12</v>
      </c>
      <c r="M10977" s="38" t="s">
        <v>2371</v>
      </c>
    </row>
    <row r="10978" spans="1:13" s="39" customFormat="1" ht="12.75" x14ac:dyDescent="0.2">
      <c r="A10978" s="33" t="s">
        <v>32</v>
      </c>
      <c r="B10978" s="33" t="s">
        <v>597</v>
      </c>
      <c r="C10978" s="34">
        <v>16</v>
      </c>
      <c r="D10978" s="33" t="s">
        <v>100</v>
      </c>
      <c r="E10978" s="33" t="s">
        <v>10957</v>
      </c>
      <c r="F10978" s="35">
        <v>78111803</v>
      </c>
      <c r="G10978" s="33" t="s">
        <v>466</v>
      </c>
      <c r="H10978" s="33">
        <v>3</v>
      </c>
      <c r="I10978" s="33">
        <v>5</v>
      </c>
      <c r="J10978" s="36">
        <v>1</v>
      </c>
      <c r="K10978" s="37">
        <v>31270801</v>
      </c>
      <c r="L10978" s="38" t="s">
        <v>12</v>
      </c>
      <c r="M10978" s="38" t="s">
        <v>13</v>
      </c>
    </row>
    <row r="10979" spans="1:13" s="39" customFormat="1" ht="12.75" x14ac:dyDescent="0.2">
      <c r="A10979" s="33" t="s">
        <v>32</v>
      </c>
      <c r="B10979" s="33" t="s">
        <v>597</v>
      </c>
      <c r="C10979" s="34">
        <v>16</v>
      </c>
      <c r="D10979" s="33" t="s">
        <v>100</v>
      </c>
      <c r="E10979" s="33" t="s">
        <v>10958</v>
      </c>
      <c r="F10979" s="35">
        <v>78111803</v>
      </c>
      <c r="G10979" s="33" t="s">
        <v>466</v>
      </c>
      <c r="H10979" s="33">
        <v>8</v>
      </c>
      <c r="I10979" s="33">
        <v>1</v>
      </c>
      <c r="J10979" s="36">
        <v>1</v>
      </c>
      <c r="K10979" s="37">
        <v>2729199</v>
      </c>
      <c r="L10979" s="38" t="s">
        <v>12</v>
      </c>
      <c r="M10979" s="38" t="s">
        <v>2372</v>
      </c>
    </row>
    <row r="10980" spans="1:13" s="39" customFormat="1" ht="12.75" x14ac:dyDescent="0.2">
      <c r="A10980" s="33" t="s">
        <v>32</v>
      </c>
      <c r="B10980" s="33" t="s">
        <v>597</v>
      </c>
      <c r="C10980" s="34">
        <v>10</v>
      </c>
      <c r="D10980" s="33" t="s">
        <v>100</v>
      </c>
      <c r="E10980" s="33" t="s">
        <v>10959</v>
      </c>
      <c r="F10980" s="35">
        <v>78111803</v>
      </c>
      <c r="G10980" s="33" t="s">
        <v>466</v>
      </c>
      <c r="H10980" s="33">
        <v>2</v>
      </c>
      <c r="I10980" s="33">
        <v>6</v>
      </c>
      <c r="J10980" s="36">
        <v>1</v>
      </c>
      <c r="K10980" s="37">
        <v>94880000</v>
      </c>
      <c r="L10980" s="38" t="s">
        <v>12</v>
      </c>
      <c r="M10980" s="38" t="s">
        <v>2371</v>
      </c>
    </row>
    <row r="10981" spans="1:13" s="39" customFormat="1" ht="12.75" x14ac:dyDescent="0.2">
      <c r="A10981" s="33" t="s">
        <v>32</v>
      </c>
      <c r="B10981" s="33" t="s">
        <v>597</v>
      </c>
      <c r="C10981" s="34">
        <v>10</v>
      </c>
      <c r="D10981" s="33" t="s">
        <v>100</v>
      </c>
      <c r="E10981" s="33" t="s">
        <v>10960</v>
      </c>
      <c r="F10981" s="35">
        <v>78111803</v>
      </c>
      <c r="G10981" s="33" t="s">
        <v>466</v>
      </c>
      <c r="H10981" s="33">
        <v>3</v>
      </c>
      <c r="I10981" s="33">
        <v>5</v>
      </c>
      <c r="J10981" s="36">
        <v>1</v>
      </c>
      <c r="K10981" s="37">
        <v>168000000</v>
      </c>
      <c r="L10981" s="38" t="s">
        <v>12</v>
      </c>
      <c r="M10981" s="38" t="s">
        <v>13</v>
      </c>
    </row>
    <row r="10982" spans="1:13" s="39" customFormat="1" ht="12.75" x14ac:dyDescent="0.2">
      <c r="A10982" s="33" t="s">
        <v>32</v>
      </c>
      <c r="B10982" s="33" t="s">
        <v>597</v>
      </c>
      <c r="C10982" s="34">
        <v>10</v>
      </c>
      <c r="D10982" s="33" t="s">
        <v>100</v>
      </c>
      <c r="E10982" s="33" t="s">
        <v>10961</v>
      </c>
      <c r="F10982" s="35">
        <v>78111803</v>
      </c>
      <c r="G10982" s="33" t="s">
        <v>466</v>
      </c>
      <c r="H10982" s="33">
        <v>8</v>
      </c>
      <c r="I10982" s="33">
        <v>12</v>
      </c>
      <c r="J10982" s="36">
        <v>1</v>
      </c>
      <c r="K10982" s="37">
        <v>18132800</v>
      </c>
      <c r="L10982" s="38" t="s">
        <v>12</v>
      </c>
      <c r="M10982" s="38" t="s">
        <v>2372</v>
      </c>
    </row>
    <row r="10983" spans="1:13" s="39" customFormat="1" ht="12.75" x14ac:dyDescent="0.2">
      <c r="A10983" s="33" t="s">
        <v>32</v>
      </c>
      <c r="B10983" s="33" t="s">
        <v>598</v>
      </c>
      <c r="C10983" s="34">
        <v>10</v>
      </c>
      <c r="D10983" s="33" t="s">
        <v>13916</v>
      </c>
      <c r="E10983" s="33" t="s">
        <v>10962</v>
      </c>
      <c r="F10983" s="35">
        <v>82121801</v>
      </c>
      <c r="G10983" s="33" t="s">
        <v>15071</v>
      </c>
      <c r="H10983" s="33">
        <v>3</v>
      </c>
      <c r="I10983" s="33">
        <v>8</v>
      </c>
      <c r="J10983" s="36">
        <v>100</v>
      </c>
      <c r="K10983" s="37">
        <v>2490000</v>
      </c>
      <c r="L10983" s="38" t="s">
        <v>15</v>
      </c>
      <c r="M10983" s="38" t="s">
        <v>13</v>
      </c>
    </row>
    <row r="10984" spans="1:13" s="39" customFormat="1" ht="12.75" x14ac:dyDescent="0.2">
      <c r="A10984" s="33" t="s">
        <v>32</v>
      </c>
      <c r="B10984" s="33" t="s">
        <v>598</v>
      </c>
      <c r="C10984" s="34">
        <v>10</v>
      </c>
      <c r="D10984" s="33" t="s">
        <v>13916</v>
      </c>
      <c r="E10984" s="33" t="s">
        <v>10963</v>
      </c>
      <c r="F10984" s="35">
        <v>55101503</v>
      </c>
      <c r="G10984" s="33" t="s">
        <v>15071</v>
      </c>
      <c r="H10984" s="33">
        <v>3</v>
      </c>
      <c r="I10984" s="33">
        <v>8</v>
      </c>
      <c r="J10984" s="36">
        <v>100</v>
      </c>
      <c r="K10984" s="37">
        <v>476000</v>
      </c>
      <c r="L10984" s="38" t="s">
        <v>15</v>
      </c>
      <c r="M10984" s="38" t="s">
        <v>13</v>
      </c>
    </row>
    <row r="10985" spans="1:13" s="39" customFormat="1" ht="12.75" x14ac:dyDescent="0.2">
      <c r="A10985" s="33" t="s">
        <v>32</v>
      </c>
      <c r="B10985" s="33" t="s">
        <v>598</v>
      </c>
      <c r="C10985" s="34">
        <v>10</v>
      </c>
      <c r="D10985" s="33" t="s">
        <v>13916</v>
      </c>
      <c r="E10985" s="33" t="s">
        <v>10964</v>
      </c>
      <c r="F10985" s="35">
        <v>60101606</v>
      </c>
      <c r="G10985" s="33" t="s">
        <v>15071</v>
      </c>
      <c r="H10985" s="33">
        <v>3</v>
      </c>
      <c r="I10985" s="33">
        <v>8</v>
      </c>
      <c r="J10985" s="36">
        <v>248</v>
      </c>
      <c r="K10985" s="37">
        <v>590240</v>
      </c>
      <c r="L10985" s="38" t="s">
        <v>15</v>
      </c>
      <c r="M10985" s="38" t="s">
        <v>13</v>
      </c>
    </row>
    <row r="10986" spans="1:13" s="39" customFormat="1" ht="12.75" x14ac:dyDescent="0.2">
      <c r="A10986" s="33" t="s">
        <v>32</v>
      </c>
      <c r="B10986" s="33" t="s">
        <v>598</v>
      </c>
      <c r="C10986" s="34">
        <v>10</v>
      </c>
      <c r="D10986" s="33" t="s">
        <v>13916</v>
      </c>
      <c r="E10986" s="33" t="s">
        <v>10965</v>
      </c>
      <c r="F10986" s="35">
        <v>60101606</v>
      </c>
      <c r="G10986" s="33" t="s">
        <v>15071</v>
      </c>
      <c r="H10986" s="33">
        <v>3</v>
      </c>
      <c r="I10986" s="33">
        <v>8</v>
      </c>
      <c r="J10986" s="36">
        <v>295</v>
      </c>
      <c r="K10986" s="37">
        <v>631890</v>
      </c>
      <c r="L10986" s="38" t="s">
        <v>15</v>
      </c>
      <c r="M10986" s="38" t="s">
        <v>13</v>
      </c>
    </row>
    <row r="10987" spans="1:13" s="39" customFormat="1" ht="12.75" x14ac:dyDescent="0.2">
      <c r="A10987" s="33" t="s">
        <v>32</v>
      </c>
      <c r="B10987" s="33" t="s">
        <v>598</v>
      </c>
      <c r="C10987" s="34">
        <v>10</v>
      </c>
      <c r="D10987" s="33" t="s">
        <v>13916</v>
      </c>
      <c r="E10987" s="33" t="s">
        <v>10966</v>
      </c>
      <c r="F10987" s="35">
        <v>44122012</v>
      </c>
      <c r="G10987" s="33" t="s">
        <v>15071</v>
      </c>
      <c r="H10987" s="33">
        <v>3</v>
      </c>
      <c r="I10987" s="33">
        <v>8</v>
      </c>
      <c r="J10987" s="36">
        <v>205</v>
      </c>
      <c r="K10987" s="37">
        <v>3073770</v>
      </c>
      <c r="L10987" s="38" t="s">
        <v>15</v>
      </c>
      <c r="M10987" s="38" t="s">
        <v>13</v>
      </c>
    </row>
    <row r="10988" spans="1:13" s="39" customFormat="1" ht="12.75" x14ac:dyDescent="0.2">
      <c r="A10988" s="33" t="s">
        <v>32</v>
      </c>
      <c r="B10988" s="33" t="s">
        <v>598</v>
      </c>
      <c r="C10988" s="34">
        <v>10</v>
      </c>
      <c r="D10988" s="33" t="s">
        <v>13916</v>
      </c>
      <c r="E10988" s="33" t="s">
        <v>10967</v>
      </c>
      <c r="F10988" s="35">
        <v>14111509</v>
      </c>
      <c r="G10988" s="33" t="s">
        <v>15071</v>
      </c>
      <c r="H10988" s="33">
        <v>3</v>
      </c>
      <c r="I10988" s="33">
        <v>8</v>
      </c>
      <c r="J10988" s="36">
        <v>2200</v>
      </c>
      <c r="K10988" s="37">
        <v>2618000</v>
      </c>
      <c r="L10988" s="38" t="s">
        <v>15</v>
      </c>
      <c r="M10988" s="38" t="s">
        <v>13</v>
      </c>
    </row>
    <row r="10989" spans="1:13" s="39" customFormat="1" ht="12.75" x14ac:dyDescent="0.2">
      <c r="A10989" s="33" t="s">
        <v>32</v>
      </c>
      <c r="B10989" s="33" t="s">
        <v>5904</v>
      </c>
      <c r="C10989" s="34">
        <v>10</v>
      </c>
      <c r="D10989" s="33" t="s">
        <v>116</v>
      </c>
      <c r="E10989" s="33" t="s">
        <v>10968</v>
      </c>
      <c r="F10989" s="35">
        <v>55101506</v>
      </c>
      <c r="G10989" s="33" t="s">
        <v>15071</v>
      </c>
      <c r="H10989" s="33">
        <v>1</v>
      </c>
      <c r="I10989" s="33">
        <v>11</v>
      </c>
      <c r="J10989" s="36">
        <v>1</v>
      </c>
      <c r="K10989" s="37">
        <v>363696</v>
      </c>
      <c r="L10989" s="38" t="s">
        <v>12</v>
      </c>
      <c r="M10989" s="38" t="s">
        <v>13</v>
      </c>
    </row>
    <row r="10990" spans="1:13" s="39" customFormat="1" ht="12.75" x14ac:dyDescent="0.2">
      <c r="A10990" s="33" t="s">
        <v>32</v>
      </c>
      <c r="B10990" s="33" t="s">
        <v>5904</v>
      </c>
      <c r="C10990" s="34">
        <v>10</v>
      </c>
      <c r="D10990" s="33" t="s">
        <v>116</v>
      </c>
      <c r="E10990" s="33" t="s">
        <v>10969</v>
      </c>
      <c r="F10990" s="35">
        <v>55101506</v>
      </c>
      <c r="G10990" s="33" t="s">
        <v>15071</v>
      </c>
      <c r="H10990" s="33">
        <v>1</v>
      </c>
      <c r="I10990" s="33">
        <v>11</v>
      </c>
      <c r="J10990" s="36">
        <v>1</v>
      </c>
      <c r="K10990" s="37">
        <v>1130004</v>
      </c>
      <c r="L10990" s="38" t="s">
        <v>12</v>
      </c>
      <c r="M10990" s="38" t="s">
        <v>13</v>
      </c>
    </row>
    <row r="10991" spans="1:13" s="39" customFormat="1" ht="12.75" x14ac:dyDescent="0.2">
      <c r="A10991" s="33" t="s">
        <v>32</v>
      </c>
      <c r="B10991" s="33" t="s">
        <v>5904</v>
      </c>
      <c r="C10991" s="34">
        <v>10</v>
      </c>
      <c r="D10991" s="33" t="s">
        <v>116</v>
      </c>
      <c r="E10991" s="33" t="s">
        <v>10970</v>
      </c>
      <c r="F10991" s="35">
        <v>55101506</v>
      </c>
      <c r="G10991" s="33" t="s">
        <v>15071</v>
      </c>
      <c r="H10991" s="33">
        <v>1</v>
      </c>
      <c r="I10991" s="33">
        <v>11</v>
      </c>
      <c r="J10991" s="36">
        <v>1</v>
      </c>
      <c r="K10991" s="37">
        <v>690004</v>
      </c>
      <c r="L10991" s="38" t="s">
        <v>12</v>
      </c>
      <c r="M10991" s="38" t="s">
        <v>13</v>
      </c>
    </row>
    <row r="10992" spans="1:13" s="39" customFormat="1" ht="12.75" x14ac:dyDescent="0.2">
      <c r="A10992" s="33" t="s">
        <v>32</v>
      </c>
      <c r="B10992" s="33" t="s">
        <v>5904</v>
      </c>
      <c r="C10992" s="34">
        <v>10</v>
      </c>
      <c r="D10992" s="33" t="s">
        <v>116</v>
      </c>
      <c r="E10992" s="33" t="s">
        <v>10971</v>
      </c>
      <c r="F10992" s="35">
        <v>55101506</v>
      </c>
      <c r="G10992" s="33" t="s">
        <v>15071</v>
      </c>
      <c r="H10992" s="33">
        <v>1</v>
      </c>
      <c r="I10992" s="33">
        <v>11</v>
      </c>
      <c r="J10992" s="36">
        <v>1</v>
      </c>
      <c r="K10992" s="37">
        <v>549996</v>
      </c>
      <c r="L10992" s="38" t="s">
        <v>12</v>
      </c>
      <c r="M10992" s="38" t="s">
        <v>13</v>
      </c>
    </row>
    <row r="10993" spans="1:13" s="39" customFormat="1" ht="12.75" x14ac:dyDescent="0.2">
      <c r="A10993" s="33" t="s">
        <v>32</v>
      </c>
      <c r="B10993" s="33" t="s">
        <v>599</v>
      </c>
      <c r="C10993" s="34">
        <v>10</v>
      </c>
      <c r="D10993" s="33" t="s">
        <v>31</v>
      </c>
      <c r="E10993" s="33" t="s">
        <v>31</v>
      </c>
      <c r="F10993" s="35">
        <v>83101500</v>
      </c>
      <c r="G10993" s="33" t="s">
        <v>15073</v>
      </c>
      <c r="H10993" s="33">
        <v>1</v>
      </c>
      <c r="I10993" s="33">
        <v>12</v>
      </c>
      <c r="J10993" s="36">
        <v>1</v>
      </c>
      <c r="K10993" s="37">
        <v>20000000</v>
      </c>
      <c r="L10993" s="38" t="s">
        <v>12</v>
      </c>
      <c r="M10993" s="38" t="s">
        <v>13</v>
      </c>
    </row>
    <row r="10994" spans="1:13" s="39" customFormat="1" ht="12.75" x14ac:dyDescent="0.2">
      <c r="A10994" s="33" t="s">
        <v>32</v>
      </c>
      <c r="B10994" s="33" t="s">
        <v>2380</v>
      </c>
      <c r="C10994" s="34">
        <v>10</v>
      </c>
      <c r="D10994" s="33" t="s">
        <v>4543</v>
      </c>
      <c r="E10994" s="33" t="s">
        <v>4543</v>
      </c>
      <c r="F10994" s="35">
        <v>83101601</v>
      </c>
      <c r="G10994" s="33" t="s">
        <v>15073</v>
      </c>
      <c r="H10994" s="33">
        <v>1</v>
      </c>
      <c r="I10994" s="33">
        <v>12</v>
      </c>
      <c r="J10994" s="36">
        <v>1</v>
      </c>
      <c r="K10994" s="37">
        <v>40000000</v>
      </c>
      <c r="L10994" s="38" t="s">
        <v>12</v>
      </c>
      <c r="M10994" s="38" t="s">
        <v>13</v>
      </c>
    </row>
    <row r="10995" spans="1:13" s="39" customFormat="1" ht="12.75" x14ac:dyDescent="0.2">
      <c r="A10995" s="33" t="s">
        <v>32</v>
      </c>
      <c r="B10995" s="33" t="s">
        <v>601</v>
      </c>
      <c r="C10995" s="34">
        <v>10</v>
      </c>
      <c r="D10995" s="33" t="s">
        <v>8121</v>
      </c>
      <c r="E10995" s="33" t="s">
        <v>10972</v>
      </c>
      <c r="F10995" s="35">
        <v>83111503</v>
      </c>
      <c r="G10995" s="33" t="s">
        <v>15073</v>
      </c>
      <c r="H10995" s="33">
        <v>1</v>
      </c>
      <c r="I10995" s="33">
        <v>12</v>
      </c>
      <c r="J10995" s="36">
        <v>1</v>
      </c>
      <c r="K10995" s="37">
        <v>19000000</v>
      </c>
      <c r="L10995" s="38" t="s">
        <v>12</v>
      </c>
      <c r="M10995" s="38" t="s">
        <v>13</v>
      </c>
    </row>
    <row r="10996" spans="1:13" s="39" customFormat="1" ht="12.75" x14ac:dyDescent="0.2">
      <c r="A10996" s="33" t="s">
        <v>32</v>
      </c>
      <c r="B10996" s="33" t="s">
        <v>602</v>
      </c>
      <c r="C10996" s="34">
        <v>10</v>
      </c>
      <c r="D10996" s="33" t="s">
        <v>101</v>
      </c>
      <c r="E10996" s="33" t="s">
        <v>10973</v>
      </c>
      <c r="F10996" s="35">
        <v>81111509</v>
      </c>
      <c r="G10996" s="33" t="s">
        <v>15073</v>
      </c>
      <c r="H10996" s="33">
        <v>4</v>
      </c>
      <c r="I10996" s="33">
        <v>12</v>
      </c>
      <c r="J10996" s="36">
        <v>1</v>
      </c>
      <c r="K10996" s="37">
        <v>28240392</v>
      </c>
      <c r="L10996" s="38" t="s">
        <v>12</v>
      </c>
      <c r="M10996" s="38" t="s">
        <v>13</v>
      </c>
    </row>
    <row r="10997" spans="1:13" s="39" customFormat="1" ht="12.75" x14ac:dyDescent="0.2">
      <c r="A10997" s="33" t="s">
        <v>32</v>
      </c>
      <c r="B10997" s="33" t="s">
        <v>586</v>
      </c>
      <c r="C10997" s="34">
        <v>10</v>
      </c>
      <c r="D10997" s="33" t="s">
        <v>94</v>
      </c>
      <c r="E10997" s="33" t="s">
        <v>10974</v>
      </c>
      <c r="F10997" s="35">
        <v>72100310</v>
      </c>
      <c r="G10997" s="33" t="s">
        <v>15071</v>
      </c>
      <c r="H10997" s="33">
        <v>1</v>
      </c>
      <c r="I10997" s="33">
        <v>6</v>
      </c>
      <c r="J10997" s="36">
        <v>1</v>
      </c>
      <c r="K10997" s="37">
        <v>220000000</v>
      </c>
      <c r="L10997" s="38" t="s">
        <v>12</v>
      </c>
      <c r="M10997" s="38" t="s">
        <v>13</v>
      </c>
    </row>
    <row r="10998" spans="1:13" s="39" customFormat="1" ht="12.75" x14ac:dyDescent="0.2">
      <c r="A10998" s="33" t="s">
        <v>32</v>
      </c>
      <c r="B10998" s="33" t="s">
        <v>551</v>
      </c>
      <c r="C10998" s="34">
        <v>10</v>
      </c>
      <c r="D10998" s="33" t="s">
        <v>440</v>
      </c>
      <c r="E10998" s="33" t="s">
        <v>10975</v>
      </c>
      <c r="F10998" s="35">
        <v>93151610</v>
      </c>
      <c r="G10998" s="33" t="s">
        <v>15071</v>
      </c>
      <c r="H10998" s="33">
        <v>1</v>
      </c>
      <c r="I10998" s="33">
        <v>6</v>
      </c>
      <c r="J10998" s="36">
        <v>1</v>
      </c>
      <c r="K10998" s="37">
        <v>31000</v>
      </c>
      <c r="L10998" s="38" t="s">
        <v>12</v>
      </c>
      <c r="M10998" s="38" t="s">
        <v>13</v>
      </c>
    </row>
    <row r="10999" spans="1:13" s="39" customFormat="1" ht="12.75" x14ac:dyDescent="0.2">
      <c r="A10999" s="33" t="s">
        <v>32</v>
      </c>
      <c r="B10999" s="33" t="s">
        <v>546</v>
      </c>
      <c r="C10999" s="34">
        <v>10</v>
      </c>
      <c r="D10999" s="33" t="s">
        <v>43</v>
      </c>
      <c r="E10999" s="33" t="s">
        <v>10976</v>
      </c>
      <c r="F10999" s="35">
        <v>90101501</v>
      </c>
      <c r="G10999" s="33" t="s">
        <v>466</v>
      </c>
      <c r="H10999" s="33">
        <v>1</v>
      </c>
      <c r="I10999" s="33">
        <v>6</v>
      </c>
      <c r="J10999" s="36">
        <v>1</v>
      </c>
      <c r="K10999" s="37">
        <v>69898798</v>
      </c>
      <c r="L10999" s="38" t="s">
        <v>12</v>
      </c>
      <c r="M10999" s="38" t="s">
        <v>2371</v>
      </c>
    </row>
    <row r="11000" spans="1:13" s="39" customFormat="1" ht="12.75" x14ac:dyDescent="0.2">
      <c r="A11000" s="33" t="s">
        <v>32</v>
      </c>
      <c r="B11000" s="33" t="s">
        <v>603</v>
      </c>
      <c r="C11000" s="34">
        <v>10</v>
      </c>
      <c r="D11000" s="33" t="s">
        <v>35</v>
      </c>
      <c r="E11000" s="33" t="s">
        <v>10977</v>
      </c>
      <c r="F11000" s="35">
        <v>78111802</v>
      </c>
      <c r="G11000" s="33" t="s">
        <v>15071</v>
      </c>
      <c r="H11000" s="33">
        <v>1</v>
      </c>
      <c r="I11000" s="33">
        <v>6</v>
      </c>
      <c r="J11000" s="36">
        <v>1</v>
      </c>
      <c r="K11000" s="37">
        <v>15000000</v>
      </c>
      <c r="L11000" s="38" t="s">
        <v>12</v>
      </c>
      <c r="M11000" s="38" t="s">
        <v>13</v>
      </c>
    </row>
    <row r="11001" spans="1:13" s="39" customFormat="1" ht="12.75" x14ac:dyDescent="0.2">
      <c r="A11001" s="33" t="s">
        <v>32</v>
      </c>
      <c r="B11001" s="33" t="s">
        <v>3316</v>
      </c>
      <c r="C11001" s="34">
        <v>10</v>
      </c>
      <c r="D11001" s="33" t="s">
        <v>105</v>
      </c>
      <c r="E11001" s="33" t="s">
        <v>14510</v>
      </c>
      <c r="F11001" s="35">
        <v>49101701</v>
      </c>
      <c r="G11001" s="33" t="s">
        <v>15071</v>
      </c>
      <c r="H11001" s="33">
        <v>8</v>
      </c>
      <c r="I11001" s="33">
        <v>8</v>
      </c>
      <c r="J11001" s="36">
        <v>500</v>
      </c>
      <c r="K11001" s="37">
        <v>7500000</v>
      </c>
      <c r="L11001" s="38" t="s">
        <v>12</v>
      </c>
      <c r="M11001" s="38" t="s">
        <v>13</v>
      </c>
    </row>
    <row r="11002" spans="1:13" s="39" customFormat="1" ht="12.75" x14ac:dyDescent="0.2">
      <c r="A11002" s="33" t="s">
        <v>32</v>
      </c>
      <c r="B11002" s="33" t="s">
        <v>3316</v>
      </c>
      <c r="C11002" s="34">
        <v>10</v>
      </c>
      <c r="D11002" s="33" t="s">
        <v>105</v>
      </c>
      <c r="E11002" s="33" t="s">
        <v>14511</v>
      </c>
      <c r="F11002" s="35">
        <v>49101702</v>
      </c>
      <c r="G11002" s="33" t="s">
        <v>15071</v>
      </c>
      <c r="H11002" s="33">
        <v>8</v>
      </c>
      <c r="I11002" s="33">
        <v>8</v>
      </c>
      <c r="J11002" s="36">
        <v>25</v>
      </c>
      <c r="K11002" s="37">
        <v>4050000</v>
      </c>
      <c r="L11002" s="38" t="s">
        <v>12</v>
      </c>
      <c r="M11002" s="38" t="s">
        <v>13</v>
      </c>
    </row>
    <row r="11003" spans="1:13" s="39" customFormat="1" ht="12.75" x14ac:dyDescent="0.2">
      <c r="A11003" s="33" t="s">
        <v>32</v>
      </c>
      <c r="B11003" s="33" t="s">
        <v>3316</v>
      </c>
      <c r="C11003" s="34">
        <v>10</v>
      </c>
      <c r="D11003" s="33" t="s">
        <v>105</v>
      </c>
      <c r="E11003" s="33" t="s">
        <v>14512</v>
      </c>
      <c r="F11003" s="35">
        <v>49101704</v>
      </c>
      <c r="G11003" s="33" t="s">
        <v>15071</v>
      </c>
      <c r="H11003" s="33">
        <v>8</v>
      </c>
      <c r="I11003" s="33">
        <v>8</v>
      </c>
      <c r="J11003" s="36">
        <v>4</v>
      </c>
      <c r="K11003" s="37">
        <v>720000</v>
      </c>
      <c r="L11003" s="38" t="s">
        <v>12</v>
      </c>
      <c r="M11003" s="38" t="s">
        <v>13</v>
      </c>
    </row>
    <row r="11004" spans="1:13" s="39" customFormat="1" ht="12.75" x14ac:dyDescent="0.2">
      <c r="A11004" s="33" t="s">
        <v>32</v>
      </c>
      <c r="B11004" s="33" t="s">
        <v>3316</v>
      </c>
      <c r="C11004" s="34">
        <v>10</v>
      </c>
      <c r="D11004" s="33" t="s">
        <v>105</v>
      </c>
      <c r="E11004" s="33" t="s">
        <v>14513</v>
      </c>
      <c r="F11004" s="35">
        <v>48101905</v>
      </c>
      <c r="G11004" s="33" t="s">
        <v>15071</v>
      </c>
      <c r="H11004" s="33">
        <v>8</v>
      </c>
      <c r="I11004" s="33">
        <v>8</v>
      </c>
      <c r="J11004" s="36">
        <v>500</v>
      </c>
      <c r="K11004" s="37">
        <v>5000000</v>
      </c>
      <c r="L11004" s="38" t="s">
        <v>12</v>
      </c>
      <c r="M11004" s="38" t="s">
        <v>13</v>
      </c>
    </row>
    <row r="11005" spans="1:13" s="39" customFormat="1" ht="12.75" x14ac:dyDescent="0.2">
      <c r="A11005" s="33" t="s">
        <v>32</v>
      </c>
      <c r="B11005" s="33" t="s">
        <v>3316</v>
      </c>
      <c r="C11005" s="34">
        <v>10</v>
      </c>
      <c r="D11005" s="33" t="s">
        <v>105</v>
      </c>
      <c r="E11005" s="33" t="s">
        <v>14514</v>
      </c>
      <c r="F11005" s="35">
        <v>82121601</v>
      </c>
      <c r="G11005" s="33" t="s">
        <v>15071</v>
      </c>
      <c r="H11005" s="33">
        <v>8</v>
      </c>
      <c r="I11005" s="33">
        <v>8</v>
      </c>
      <c r="J11005" s="36">
        <v>1500</v>
      </c>
      <c r="K11005" s="37">
        <v>45000000</v>
      </c>
      <c r="L11005" s="38" t="s">
        <v>12</v>
      </c>
      <c r="M11005" s="38" t="s">
        <v>13</v>
      </c>
    </row>
    <row r="11006" spans="1:13" s="39" customFormat="1" ht="12.75" x14ac:dyDescent="0.2">
      <c r="A11006" s="33" t="s">
        <v>32</v>
      </c>
      <c r="B11006" s="33" t="s">
        <v>3316</v>
      </c>
      <c r="C11006" s="34">
        <v>10</v>
      </c>
      <c r="D11006" s="33" t="s">
        <v>105</v>
      </c>
      <c r="E11006" s="33" t="s">
        <v>14515</v>
      </c>
      <c r="F11006" s="35">
        <v>49101700</v>
      </c>
      <c r="G11006" s="33" t="s">
        <v>15071</v>
      </c>
      <c r="H11006" s="33">
        <v>8</v>
      </c>
      <c r="I11006" s="33">
        <v>8</v>
      </c>
      <c r="J11006" s="36">
        <v>1500</v>
      </c>
      <c r="K11006" s="37">
        <v>33000000</v>
      </c>
      <c r="L11006" s="38" t="s">
        <v>12</v>
      </c>
      <c r="M11006" s="38" t="s">
        <v>13</v>
      </c>
    </row>
    <row r="11007" spans="1:13" s="39" customFormat="1" ht="12.75" x14ac:dyDescent="0.2">
      <c r="A11007" s="33" t="s">
        <v>32</v>
      </c>
      <c r="B11007" s="33" t="s">
        <v>611</v>
      </c>
      <c r="C11007" s="34">
        <v>10</v>
      </c>
      <c r="D11007" s="33" t="s">
        <v>108</v>
      </c>
      <c r="E11007" s="33" t="s">
        <v>14516</v>
      </c>
      <c r="F11007" s="35">
        <v>82141500</v>
      </c>
      <c r="G11007" s="33" t="s">
        <v>15071</v>
      </c>
      <c r="H11007" s="33">
        <v>8</v>
      </c>
      <c r="I11007" s="33">
        <v>8</v>
      </c>
      <c r="J11007" s="36">
        <v>1</v>
      </c>
      <c r="K11007" s="37">
        <v>19998000</v>
      </c>
      <c r="L11007" s="38" t="s">
        <v>12</v>
      </c>
      <c r="M11007" s="38" t="s">
        <v>13</v>
      </c>
    </row>
    <row r="11008" spans="1:13" s="39" customFormat="1" ht="12.75" x14ac:dyDescent="0.2">
      <c r="A11008" s="33" t="s">
        <v>32</v>
      </c>
      <c r="B11008" s="33" t="s">
        <v>552</v>
      </c>
      <c r="C11008" s="34">
        <v>10</v>
      </c>
      <c r="D11008" s="33" t="s">
        <v>13908</v>
      </c>
      <c r="E11008" s="33" t="s">
        <v>14517</v>
      </c>
      <c r="F11008" s="35">
        <v>46101505</v>
      </c>
      <c r="G11008" s="33" t="s">
        <v>466</v>
      </c>
      <c r="H11008" s="33">
        <v>8</v>
      </c>
      <c r="I11008" s="33">
        <v>8</v>
      </c>
      <c r="J11008" s="36">
        <v>3</v>
      </c>
      <c r="K11008" s="37">
        <v>34004964</v>
      </c>
      <c r="L11008" s="38" t="s">
        <v>12</v>
      </c>
      <c r="M11008" s="38" t="s">
        <v>13</v>
      </c>
    </row>
    <row r="11009" spans="1:13" s="39" customFormat="1" ht="12.75" x14ac:dyDescent="0.2">
      <c r="A11009" s="33" t="s">
        <v>32</v>
      </c>
      <c r="B11009" s="33" t="s">
        <v>552</v>
      </c>
      <c r="C11009" s="34">
        <v>10</v>
      </c>
      <c r="D11009" s="33" t="s">
        <v>13908</v>
      </c>
      <c r="E11009" s="33" t="s">
        <v>14518</v>
      </c>
      <c r="F11009" s="35">
        <v>46101505</v>
      </c>
      <c r="G11009" s="33" t="s">
        <v>466</v>
      </c>
      <c r="H11009" s="33">
        <v>8</v>
      </c>
      <c r="I11009" s="33">
        <v>8</v>
      </c>
      <c r="J11009" s="36">
        <v>4</v>
      </c>
      <c r="K11009" s="37">
        <v>82110000</v>
      </c>
      <c r="L11009" s="38" t="s">
        <v>12</v>
      </c>
      <c r="M11009" s="38" t="s">
        <v>13</v>
      </c>
    </row>
    <row r="11010" spans="1:13" s="39" customFormat="1" ht="12.75" x14ac:dyDescent="0.2">
      <c r="A11010" s="33" t="s">
        <v>32</v>
      </c>
      <c r="B11010" s="33" t="s">
        <v>552</v>
      </c>
      <c r="C11010" s="34">
        <v>10</v>
      </c>
      <c r="D11010" s="33" t="s">
        <v>13908</v>
      </c>
      <c r="E11010" s="33" t="s">
        <v>14519</v>
      </c>
      <c r="F11010" s="35">
        <v>46101600</v>
      </c>
      <c r="G11010" s="33" t="s">
        <v>466</v>
      </c>
      <c r="H11010" s="33">
        <v>8</v>
      </c>
      <c r="I11010" s="33">
        <v>8</v>
      </c>
      <c r="J11010" s="36">
        <v>98</v>
      </c>
      <c r="K11010" s="37">
        <v>5626128</v>
      </c>
      <c r="L11010" s="38" t="s">
        <v>12</v>
      </c>
      <c r="M11010" s="38" t="s">
        <v>13</v>
      </c>
    </row>
    <row r="11011" spans="1:13" s="39" customFormat="1" ht="12.75" x14ac:dyDescent="0.2">
      <c r="A11011" s="33" t="s">
        <v>32</v>
      </c>
      <c r="B11011" s="33" t="s">
        <v>607</v>
      </c>
      <c r="C11011" s="34">
        <v>10</v>
      </c>
      <c r="D11011" s="33" t="s">
        <v>104</v>
      </c>
      <c r="E11011" s="33" t="s">
        <v>14520</v>
      </c>
      <c r="F11011" s="35" t="s">
        <v>10978</v>
      </c>
      <c r="G11011" s="33" t="s">
        <v>15072</v>
      </c>
      <c r="H11011" s="33">
        <v>8</v>
      </c>
      <c r="I11011" s="33">
        <v>8</v>
      </c>
      <c r="J11011" s="36">
        <v>36</v>
      </c>
      <c r="K11011" s="37">
        <v>2160000</v>
      </c>
      <c r="L11011" s="38" t="s">
        <v>15</v>
      </c>
      <c r="M11011" s="38" t="s">
        <v>13</v>
      </c>
    </row>
    <row r="11012" spans="1:13" s="39" customFormat="1" ht="12.75" x14ac:dyDescent="0.2">
      <c r="A11012" s="33" t="s">
        <v>32</v>
      </c>
      <c r="B11012" s="33" t="s">
        <v>607</v>
      </c>
      <c r="C11012" s="34">
        <v>10</v>
      </c>
      <c r="D11012" s="33" t="s">
        <v>104</v>
      </c>
      <c r="E11012" s="33" t="s">
        <v>14521</v>
      </c>
      <c r="F11012" s="35" t="s">
        <v>10978</v>
      </c>
      <c r="G11012" s="33" t="s">
        <v>15072</v>
      </c>
      <c r="H11012" s="33">
        <v>8</v>
      </c>
      <c r="I11012" s="33">
        <v>8</v>
      </c>
      <c r="J11012" s="36">
        <v>4</v>
      </c>
      <c r="K11012" s="37">
        <v>240000</v>
      </c>
      <c r="L11012" s="38" t="s">
        <v>15</v>
      </c>
      <c r="M11012" s="38" t="s">
        <v>13</v>
      </c>
    </row>
    <row r="11013" spans="1:13" s="39" customFormat="1" ht="12.75" x14ac:dyDescent="0.2">
      <c r="A11013" s="33" t="s">
        <v>32</v>
      </c>
      <c r="B11013" s="33" t="s">
        <v>607</v>
      </c>
      <c r="C11013" s="34">
        <v>10</v>
      </c>
      <c r="D11013" s="33" t="s">
        <v>104</v>
      </c>
      <c r="E11013" s="33" t="s">
        <v>14522</v>
      </c>
      <c r="F11013" s="35" t="s">
        <v>10978</v>
      </c>
      <c r="G11013" s="33" t="s">
        <v>15072</v>
      </c>
      <c r="H11013" s="33">
        <v>8</v>
      </c>
      <c r="I11013" s="33">
        <v>8</v>
      </c>
      <c r="J11013" s="36">
        <v>12</v>
      </c>
      <c r="K11013" s="37">
        <v>720000</v>
      </c>
      <c r="L11013" s="38" t="s">
        <v>15</v>
      </c>
      <c r="M11013" s="38" t="s">
        <v>13</v>
      </c>
    </row>
    <row r="11014" spans="1:13" s="39" customFormat="1" ht="12.75" x14ac:dyDescent="0.2">
      <c r="A11014" s="33" t="s">
        <v>32</v>
      </c>
      <c r="B11014" s="33" t="s">
        <v>607</v>
      </c>
      <c r="C11014" s="34">
        <v>10</v>
      </c>
      <c r="D11014" s="33" t="s">
        <v>104</v>
      </c>
      <c r="E11014" s="33" t="s">
        <v>14523</v>
      </c>
      <c r="F11014" s="35" t="s">
        <v>10978</v>
      </c>
      <c r="G11014" s="33" t="s">
        <v>15072</v>
      </c>
      <c r="H11014" s="33">
        <v>8</v>
      </c>
      <c r="I11014" s="33">
        <v>8</v>
      </c>
      <c r="J11014" s="36">
        <v>16</v>
      </c>
      <c r="K11014" s="37">
        <v>960000</v>
      </c>
      <c r="L11014" s="38" t="s">
        <v>15</v>
      </c>
      <c r="M11014" s="38" t="s">
        <v>13</v>
      </c>
    </row>
    <row r="11015" spans="1:13" s="39" customFormat="1" ht="12.75" x14ac:dyDescent="0.2">
      <c r="A11015" s="33" t="s">
        <v>32</v>
      </c>
      <c r="B11015" s="33" t="s">
        <v>607</v>
      </c>
      <c r="C11015" s="34">
        <v>10</v>
      </c>
      <c r="D11015" s="33" t="s">
        <v>104</v>
      </c>
      <c r="E11015" s="33" t="s">
        <v>14524</v>
      </c>
      <c r="F11015" s="35" t="s">
        <v>10978</v>
      </c>
      <c r="G11015" s="33" t="s">
        <v>15072</v>
      </c>
      <c r="H11015" s="33">
        <v>8</v>
      </c>
      <c r="I11015" s="33">
        <v>8</v>
      </c>
      <c r="J11015" s="36">
        <v>2</v>
      </c>
      <c r="K11015" s="37">
        <v>120000</v>
      </c>
      <c r="L11015" s="38" t="s">
        <v>15</v>
      </c>
      <c r="M11015" s="38" t="s">
        <v>13</v>
      </c>
    </row>
    <row r="11016" spans="1:13" s="39" customFormat="1" ht="12.75" x14ac:dyDescent="0.2">
      <c r="A11016" s="33" t="s">
        <v>32</v>
      </c>
      <c r="B11016" s="33" t="s">
        <v>607</v>
      </c>
      <c r="C11016" s="34">
        <v>10</v>
      </c>
      <c r="D11016" s="33" t="s">
        <v>104</v>
      </c>
      <c r="E11016" s="33" t="s">
        <v>14525</v>
      </c>
      <c r="F11016" s="35" t="s">
        <v>10978</v>
      </c>
      <c r="G11016" s="33" t="s">
        <v>15072</v>
      </c>
      <c r="H11016" s="33">
        <v>8</v>
      </c>
      <c r="I11016" s="33">
        <v>8</v>
      </c>
      <c r="J11016" s="36">
        <v>10</v>
      </c>
      <c r="K11016" s="37">
        <v>600000</v>
      </c>
      <c r="L11016" s="38" t="s">
        <v>15</v>
      </c>
      <c r="M11016" s="38" t="s">
        <v>13</v>
      </c>
    </row>
    <row r="11017" spans="1:13" s="39" customFormat="1" ht="12.75" x14ac:dyDescent="0.2">
      <c r="A11017" s="33" t="s">
        <v>32</v>
      </c>
      <c r="B11017" s="33" t="s">
        <v>607</v>
      </c>
      <c r="C11017" s="34">
        <v>10</v>
      </c>
      <c r="D11017" s="33" t="s">
        <v>104</v>
      </c>
      <c r="E11017" s="33" t="s">
        <v>14526</v>
      </c>
      <c r="F11017" s="35" t="s">
        <v>10978</v>
      </c>
      <c r="G11017" s="33" t="s">
        <v>15072</v>
      </c>
      <c r="H11017" s="33">
        <v>8</v>
      </c>
      <c r="I11017" s="33">
        <v>8</v>
      </c>
      <c r="J11017" s="36">
        <v>2</v>
      </c>
      <c r="K11017" s="37">
        <v>160000</v>
      </c>
      <c r="L11017" s="38" t="s">
        <v>15</v>
      </c>
      <c r="M11017" s="38" t="s">
        <v>13</v>
      </c>
    </row>
    <row r="11018" spans="1:13" s="39" customFormat="1" ht="12.75" x14ac:dyDescent="0.2">
      <c r="A11018" s="33" t="s">
        <v>32</v>
      </c>
      <c r="B11018" s="33" t="s">
        <v>607</v>
      </c>
      <c r="C11018" s="34">
        <v>10</v>
      </c>
      <c r="D11018" s="33" t="s">
        <v>104</v>
      </c>
      <c r="E11018" s="33" t="s">
        <v>14527</v>
      </c>
      <c r="F11018" s="35">
        <v>53102902</v>
      </c>
      <c r="G11018" s="33" t="s">
        <v>15072</v>
      </c>
      <c r="H11018" s="33">
        <v>8</v>
      </c>
      <c r="I11018" s="33">
        <v>8</v>
      </c>
      <c r="J11018" s="36">
        <v>16</v>
      </c>
      <c r="K11018" s="37">
        <v>1120000</v>
      </c>
      <c r="L11018" s="38" t="s">
        <v>15</v>
      </c>
      <c r="M11018" s="38" t="s">
        <v>13</v>
      </c>
    </row>
    <row r="11019" spans="1:13" s="39" customFormat="1" ht="12.75" x14ac:dyDescent="0.2">
      <c r="A11019" s="33" t="s">
        <v>32</v>
      </c>
      <c r="B11019" s="33" t="s">
        <v>607</v>
      </c>
      <c r="C11019" s="34">
        <v>10</v>
      </c>
      <c r="D11019" s="33" t="s">
        <v>104</v>
      </c>
      <c r="E11019" s="33" t="s">
        <v>14528</v>
      </c>
      <c r="F11019" s="35">
        <v>53102902</v>
      </c>
      <c r="G11019" s="33" t="s">
        <v>15072</v>
      </c>
      <c r="H11019" s="33">
        <v>8</v>
      </c>
      <c r="I11019" s="33">
        <v>8</v>
      </c>
      <c r="J11019" s="36">
        <v>16</v>
      </c>
      <c r="K11019" s="37">
        <v>1120000</v>
      </c>
      <c r="L11019" s="38" t="s">
        <v>15</v>
      </c>
      <c r="M11019" s="38" t="s">
        <v>13</v>
      </c>
    </row>
    <row r="11020" spans="1:13" s="39" customFormat="1" ht="12.75" x14ac:dyDescent="0.2">
      <c r="A11020" s="33" t="s">
        <v>32</v>
      </c>
      <c r="B11020" s="33" t="s">
        <v>607</v>
      </c>
      <c r="C11020" s="34">
        <v>10</v>
      </c>
      <c r="D11020" s="33" t="s">
        <v>104</v>
      </c>
      <c r="E11020" s="33" t="s">
        <v>14529</v>
      </c>
      <c r="F11020" s="35" t="s">
        <v>10978</v>
      </c>
      <c r="G11020" s="33" t="s">
        <v>15072</v>
      </c>
      <c r="H11020" s="33">
        <v>8</v>
      </c>
      <c r="I11020" s="33">
        <v>8</v>
      </c>
      <c r="J11020" s="36">
        <v>4</v>
      </c>
      <c r="K11020" s="37">
        <v>240000</v>
      </c>
      <c r="L11020" s="38" t="s">
        <v>15</v>
      </c>
      <c r="M11020" s="38" t="s">
        <v>13</v>
      </c>
    </row>
    <row r="11021" spans="1:13" s="39" customFormat="1" ht="12.75" x14ac:dyDescent="0.2">
      <c r="A11021" s="33" t="s">
        <v>32</v>
      </c>
      <c r="B11021" s="33" t="s">
        <v>607</v>
      </c>
      <c r="C11021" s="34">
        <v>10</v>
      </c>
      <c r="D11021" s="33" t="s">
        <v>104</v>
      </c>
      <c r="E11021" s="33" t="s">
        <v>14530</v>
      </c>
      <c r="F11021" s="35" t="s">
        <v>10978</v>
      </c>
      <c r="G11021" s="33" t="s">
        <v>15072</v>
      </c>
      <c r="H11021" s="33">
        <v>8</v>
      </c>
      <c r="I11021" s="33">
        <v>8</v>
      </c>
      <c r="J11021" s="36">
        <v>18</v>
      </c>
      <c r="K11021" s="37">
        <v>810000</v>
      </c>
      <c r="L11021" s="38" t="s">
        <v>15</v>
      </c>
      <c r="M11021" s="38" t="s">
        <v>13</v>
      </c>
    </row>
    <row r="11022" spans="1:13" s="39" customFormat="1" ht="12.75" x14ac:dyDescent="0.2">
      <c r="A11022" s="33" t="s">
        <v>32</v>
      </c>
      <c r="B11022" s="33" t="s">
        <v>607</v>
      </c>
      <c r="C11022" s="34">
        <v>10</v>
      </c>
      <c r="D11022" s="33" t="s">
        <v>104</v>
      </c>
      <c r="E11022" s="33" t="s">
        <v>14531</v>
      </c>
      <c r="F11022" s="35" t="s">
        <v>10978</v>
      </c>
      <c r="G11022" s="33" t="s">
        <v>15072</v>
      </c>
      <c r="H11022" s="33">
        <v>8</v>
      </c>
      <c r="I11022" s="33">
        <v>8</v>
      </c>
      <c r="J11022" s="36">
        <v>20</v>
      </c>
      <c r="K11022" s="37">
        <v>2800000</v>
      </c>
      <c r="L11022" s="38" t="s">
        <v>15</v>
      </c>
      <c r="M11022" s="38" t="s">
        <v>13</v>
      </c>
    </row>
    <row r="11023" spans="1:13" s="39" customFormat="1" ht="12.75" x14ac:dyDescent="0.2">
      <c r="A11023" s="33" t="s">
        <v>32</v>
      </c>
      <c r="B11023" s="33" t="s">
        <v>607</v>
      </c>
      <c r="C11023" s="34">
        <v>10</v>
      </c>
      <c r="D11023" s="33" t="s">
        <v>104</v>
      </c>
      <c r="E11023" s="33" t="s">
        <v>14532</v>
      </c>
      <c r="F11023" s="35" t="s">
        <v>10978</v>
      </c>
      <c r="G11023" s="33" t="s">
        <v>15072</v>
      </c>
      <c r="H11023" s="33">
        <v>8</v>
      </c>
      <c r="I11023" s="33">
        <v>8</v>
      </c>
      <c r="J11023" s="36">
        <v>6</v>
      </c>
      <c r="K11023" s="37">
        <v>1650000</v>
      </c>
      <c r="L11023" s="38" t="s">
        <v>15</v>
      </c>
      <c r="M11023" s="38" t="s">
        <v>13</v>
      </c>
    </row>
    <row r="11024" spans="1:13" s="39" customFormat="1" ht="12.75" x14ac:dyDescent="0.2">
      <c r="A11024" s="33" t="s">
        <v>32</v>
      </c>
      <c r="B11024" s="33" t="s">
        <v>607</v>
      </c>
      <c r="C11024" s="34">
        <v>10</v>
      </c>
      <c r="D11024" s="33" t="s">
        <v>104</v>
      </c>
      <c r="E11024" s="33" t="s">
        <v>14533</v>
      </c>
      <c r="F11024" s="35" t="s">
        <v>10978</v>
      </c>
      <c r="G11024" s="33" t="s">
        <v>15072</v>
      </c>
      <c r="H11024" s="33">
        <v>8</v>
      </c>
      <c r="I11024" s="33">
        <v>8</v>
      </c>
      <c r="J11024" s="36">
        <v>14</v>
      </c>
      <c r="K11024" s="37">
        <v>840000</v>
      </c>
      <c r="L11024" s="38" t="s">
        <v>15</v>
      </c>
      <c r="M11024" s="38" t="s">
        <v>13</v>
      </c>
    </row>
    <row r="11025" spans="1:13" s="39" customFormat="1" ht="12.75" x14ac:dyDescent="0.2">
      <c r="A11025" s="33" t="s">
        <v>32</v>
      </c>
      <c r="B11025" s="33" t="s">
        <v>607</v>
      </c>
      <c r="C11025" s="34">
        <v>10</v>
      </c>
      <c r="D11025" s="33" t="s">
        <v>104</v>
      </c>
      <c r="E11025" s="33" t="s">
        <v>14534</v>
      </c>
      <c r="F11025" s="35">
        <v>46181520</v>
      </c>
      <c r="G11025" s="33" t="s">
        <v>15072</v>
      </c>
      <c r="H11025" s="33">
        <v>8</v>
      </c>
      <c r="I11025" s="33">
        <v>8</v>
      </c>
      <c r="J11025" s="36">
        <v>18</v>
      </c>
      <c r="K11025" s="37">
        <v>810000</v>
      </c>
      <c r="L11025" s="38" t="s">
        <v>15</v>
      </c>
      <c r="M11025" s="38" t="s">
        <v>13</v>
      </c>
    </row>
    <row r="11026" spans="1:13" s="39" customFormat="1" ht="12.75" x14ac:dyDescent="0.2">
      <c r="A11026" s="33" t="s">
        <v>32</v>
      </c>
      <c r="B11026" s="33" t="s">
        <v>607</v>
      </c>
      <c r="C11026" s="34">
        <v>10</v>
      </c>
      <c r="D11026" s="33" t="s">
        <v>104</v>
      </c>
      <c r="E11026" s="33" t="s">
        <v>14535</v>
      </c>
      <c r="F11026" s="35">
        <v>46181520</v>
      </c>
      <c r="G11026" s="33" t="s">
        <v>15072</v>
      </c>
      <c r="H11026" s="33">
        <v>8</v>
      </c>
      <c r="I11026" s="33">
        <v>8</v>
      </c>
      <c r="J11026" s="36">
        <v>12</v>
      </c>
      <c r="K11026" s="37">
        <v>540000</v>
      </c>
      <c r="L11026" s="38" t="s">
        <v>15</v>
      </c>
      <c r="M11026" s="38" t="s">
        <v>13</v>
      </c>
    </row>
    <row r="11027" spans="1:13" s="39" customFormat="1" ht="12.75" x14ac:dyDescent="0.2">
      <c r="A11027" s="33" t="s">
        <v>32</v>
      </c>
      <c r="B11027" s="33" t="s">
        <v>607</v>
      </c>
      <c r="C11027" s="34">
        <v>10</v>
      </c>
      <c r="D11027" s="33" t="s">
        <v>104</v>
      </c>
      <c r="E11027" s="33" t="s">
        <v>14536</v>
      </c>
      <c r="F11027" s="35">
        <v>46181901</v>
      </c>
      <c r="G11027" s="33" t="s">
        <v>15072</v>
      </c>
      <c r="H11027" s="33">
        <v>8</v>
      </c>
      <c r="I11027" s="33">
        <v>8</v>
      </c>
      <c r="J11027" s="36">
        <v>25</v>
      </c>
      <c r="K11027" s="37">
        <v>625000</v>
      </c>
      <c r="L11027" s="38" t="s">
        <v>15</v>
      </c>
      <c r="M11027" s="38" t="s">
        <v>13</v>
      </c>
    </row>
    <row r="11028" spans="1:13" s="39" customFormat="1" ht="12.75" x14ac:dyDescent="0.2">
      <c r="A11028" s="33" t="s">
        <v>32</v>
      </c>
      <c r="B11028" s="33" t="s">
        <v>607</v>
      </c>
      <c r="C11028" s="34">
        <v>10</v>
      </c>
      <c r="D11028" s="33" t="s">
        <v>104</v>
      </c>
      <c r="E11028" s="33" t="s">
        <v>14537</v>
      </c>
      <c r="F11028" s="35">
        <v>53102801</v>
      </c>
      <c r="G11028" s="33" t="s">
        <v>15072</v>
      </c>
      <c r="H11028" s="33">
        <v>8</v>
      </c>
      <c r="I11028" s="33">
        <v>8</v>
      </c>
      <c r="J11028" s="36">
        <v>25</v>
      </c>
      <c r="K11028" s="37">
        <v>700000</v>
      </c>
      <c r="L11028" s="38" t="s">
        <v>15</v>
      </c>
      <c r="M11028" s="38" t="s">
        <v>13</v>
      </c>
    </row>
    <row r="11029" spans="1:13" s="39" customFormat="1" ht="12.75" x14ac:dyDescent="0.2">
      <c r="A11029" s="33" t="s">
        <v>32</v>
      </c>
      <c r="B11029" s="33" t="s">
        <v>607</v>
      </c>
      <c r="C11029" s="34">
        <v>10</v>
      </c>
      <c r="D11029" s="33" t="s">
        <v>104</v>
      </c>
      <c r="E11029" s="33" t="s">
        <v>14538</v>
      </c>
      <c r="F11029" s="35">
        <v>46181804</v>
      </c>
      <c r="G11029" s="33" t="s">
        <v>15072</v>
      </c>
      <c r="H11029" s="33">
        <v>8</v>
      </c>
      <c r="I11029" s="33">
        <v>8</v>
      </c>
      <c r="J11029" s="36">
        <v>25</v>
      </c>
      <c r="K11029" s="37">
        <v>1050000</v>
      </c>
      <c r="L11029" s="38" t="s">
        <v>15</v>
      </c>
      <c r="M11029" s="38" t="s">
        <v>13</v>
      </c>
    </row>
    <row r="11030" spans="1:13" s="39" customFormat="1" ht="12.75" x14ac:dyDescent="0.2">
      <c r="A11030" s="33" t="s">
        <v>32</v>
      </c>
      <c r="B11030" s="33" t="s">
        <v>607</v>
      </c>
      <c r="C11030" s="34">
        <v>10</v>
      </c>
      <c r="D11030" s="33" t="s">
        <v>104</v>
      </c>
      <c r="E11030" s="33" t="s">
        <v>14539</v>
      </c>
      <c r="F11030" s="35">
        <v>49221500</v>
      </c>
      <c r="G11030" s="33" t="s">
        <v>15072</v>
      </c>
      <c r="H11030" s="33">
        <v>8</v>
      </c>
      <c r="I11030" s="33">
        <v>8</v>
      </c>
      <c r="J11030" s="36">
        <v>18</v>
      </c>
      <c r="K11030" s="37">
        <v>540000</v>
      </c>
      <c r="L11030" s="38" t="s">
        <v>15</v>
      </c>
      <c r="M11030" s="38" t="s">
        <v>13</v>
      </c>
    </row>
    <row r="11031" spans="1:13" s="39" customFormat="1" ht="12.75" x14ac:dyDescent="0.2">
      <c r="A11031" s="33" t="s">
        <v>32</v>
      </c>
      <c r="B11031" s="33" t="s">
        <v>607</v>
      </c>
      <c r="C11031" s="34">
        <v>10</v>
      </c>
      <c r="D11031" s="33" t="s">
        <v>104</v>
      </c>
      <c r="E11031" s="33" t="s">
        <v>14540</v>
      </c>
      <c r="F11031" s="35">
        <v>53102801</v>
      </c>
      <c r="G11031" s="33" t="s">
        <v>15072</v>
      </c>
      <c r="H11031" s="33">
        <v>8</v>
      </c>
      <c r="I11031" s="33">
        <v>8</v>
      </c>
      <c r="J11031" s="36">
        <v>25</v>
      </c>
      <c r="K11031" s="37">
        <v>1425000</v>
      </c>
      <c r="L11031" s="38" t="s">
        <v>15</v>
      </c>
      <c r="M11031" s="38" t="s">
        <v>13</v>
      </c>
    </row>
    <row r="11032" spans="1:13" s="39" customFormat="1" ht="12.75" x14ac:dyDescent="0.2">
      <c r="A11032" s="33" t="s">
        <v>32</v>
      </c>
      <c r="B11032" s="33" t="s">
        <v>607</v>
      </c>
      <c r="C11032" s="34">
        <v>10</v>
      </c>
      <c r="D11032" s="33" t="s">
        <v>104</v>
      </c>
      <c r="E11032" s="33" t="s">
        <v>14541</v>
      </c>
      <c r="F11032" s="35">
        <v>46181504</v>
      </c>
      <c r="G11032" s="33" t="s">
        <v>15072</v>
      </c>
      <c r="H11032" s="33">
        <v>8</v>
      </c>
      <c r="I11032" s="33">
        <v>8</v>
      </c>
      <c r="J11032" s="36">
        <v>4</v>
      </c>
      <c r="K11032" s="37">
        <v>340000</v>
      </c>
      <c r="L11032" s="38" t="s">
        <v>15</v>
      </c>
      <c r="M11032" s="38" t="s">
        <v>13</v>
      </c>
    </row>
    <row r="11033" spans="1:13" s="39" customFormat="1" ht="12.75" x14ac:dyDescent="0.2">
      <c r="A11033" s="33" t="s">
        <v>32</v>
      </c>
      <c r="B11033" s="33" t="s">
        <v>607</v>
      </c>
      <c r="C11033" s="34">
        <v>10</v>
      </c>
      <c r="D11033" s="33" t="s">
        <v>104</v>
      </c>
      <c r="E11033" s="33" t="s">
        <v>14542</v>
      </c>
      <c r="F11033" s="35">
        <v>49221510</v>
      </c>
      <c r="G11033" s="33" t="s">
        <v>15072</v>
      </c>
      <c r="H11033" s="33">
        <v>8</v>
      </c>
      <c r="I11033" s="33">
        <v>8</v>
      </c>
      <c r="J11033" s="36">
        <v>1500</v>
      </c>
      <c r="K11033" s="37">
        <v>30000000</v>
      </c>
      <c r="L11033" s="38" t="s">
        <v>15</v>
      </c>
      <c r="M11033" s="38" t="s">
        <v>13</v>
      </c>
    </row>
    <row r="11034" spans="1:13" s="39" customFormat="1" ht="12.75" x14ac:dyDescent="0.2">
      <c r="A11034" s="33" t="s">
        <v>32</v>
      </c>
      <c r="B11034" s="33" t="s">
        <v>607</v>
      </c>
      <c r="C11034" s="34">
        <v>10</v>
      </c>
      <c r="D11034" s="33" t="s">
        <v>104</v>
      </c>
      <c r="E11034" s="33" t="s">
        <v>14543</v>
      </c>
      <c r="F11034" s="35">
        <v>53102700</v>
      </c>
      <c r="G11034" s="33" t="s">
        <v>15072</v>
      </c>
      <c r="H11034" s="33">
        <v>8</v>
      </c>
      <c r="I11034" s="33">
        <v>8</v>
      </c>
      <c r="J11034" s="36">
        <v>300</v>
      </c>
      <c r="K11034" s="37">
        <v>58500000</v>
      </c>
      <c r="L11034" s="38" t="s">
        <v>15</v>
      </c>
      <c r="M11034" s="38" t="s">
        <v>13</v>
      </c>
    </row>
    <row r="11035" spans="1:13" s="39" customFormat="1" ht="12.75" x14ac:dyDescent="0.2">
      <c r="A11035" s="33" t="s">
        <v>32</v>
      </c>
      <c r="B11035" s="33" t="s">
        <v>607</v>
      </c>
      <c r="C11035" s="34">
        <v>10</v>
      </c>
      <c r="D11035" s="33" t="s">
        <v>104</v>
      </c>
      <c r="E11035" s="33" t="s">
        <v>14544</v>
      </c>
      <c r="F11035" s="35">
        <v>53102700</v>
      </c>
      <c r="G11035" s="33" t="s">
        <v>15072</v>
      </c>
      <c r="H11035" s="33">
        <v>8</v>
      </c>
      <c r="I11035" s="33">
        <v>8</v>
      </c>
      <c r="J11035" s="36">
        <v>300</v>
      </c>
      <c r="K11035" s="37">
        <v>12000000</v>
      </c>
      <c r="L11035" s="38" t="s">
        <v>15</v>
      </c>
      <c r="M11035" s="38" t="s">
        <v>13</v>
      </c>
    </row>
    <row r="11036" spans="1:13" s="39" customFormat="1" ht="12.75" x14ac:dyDescent="0.2">
      <c r="A11036" s="33" t="s">
        <v>32</v>
      </c>
      <c r="B11036" s="33" t="s">
        <v>607</v>
      </c>
      <c r="C11036" s="34">
        <v>10</v>
      </c>
      <c r="D11036" s="33" t="s">
        <v>104</v>
      </c>
      <c r="E11036" s="33" t="s">
        <v>10739</v>
      </c>
      <c r="F11036" s="35">
        <v>49161603</v>
      </c>
      <c r="G11036" s="33" t="s">
        <v>15072</v>
      </c>
      <c r="H11036" s="33">
        <v>8</v>
      </c>
      <c r="I11036" s="33">
        <v>8</v>
      </c>
      <c r="J11036" s="36">
        <v>10</v>
      </c>
      <c r="K11036" s="37">
        <v>1200000</v>
      </c>
      <c r="L11036" s="38" t="s">
        <v>15</v>
      </c>
      <c r="M11036" s="38" t="s">
        <v>13</v>
      </c>
    </row>
    <row r="11037" spans="1:13" s="39" customFormat="1" ht="12.75" x14ac:dyDescent="0.2">
      <c r="A11037" s="33" t="s">
        <v>32</v>
      </c>
      <c r="B11037" s="33" t="s">
        <v>607</v>
      </c>
      <c r="C11037" s="34">
        <v>10</v>
      </c>
      <c r="D11037" s="33" t="s">
        <v>104</v>
      </c>
      <c r="E11037" s="33" t="s">
        <v>10738</v>
      </c>
      <c r="F11037" s="35">
        <v>49161504</v>
      </c>
      <c r="G11037" s="33" t="s">
        <v>15072</v>
      </c>
      <c r="H11037" s="33">
        <v>8</v>
      </c>
      <c r="I11037" s="33">
        <v>8</v>
      </c>
      <c r="J11037" s="36">
        <v>10</v>
      </c>
      <c r="K11037" s="37">
        <v>1550000</v>
      </c>
      <c r="L11037" s="38" t="s">
        <v>15</v>
      </c>
      <c r="M11037" s="38" t="s">
        <v>13</v>
      </c>
    </row>
    <row r="11038" spans="1:13" s="39" customFormat="1" ht="12.75" x14ac:dyDescent="0.2">
      <c r="A11038" s="33" t="s">
        <v>32</v>
      </c>
      <c r="B11038" s="33" t="s">
        <v>607</v>
      </c>
      <c r="C11038" s="34">
        <v>10</v>
      </c>
      <c r="D11038" s="33" t="s">
        <v>104</v>
      </c>
      <c r="E11038" s="33" t="s">
        <v>14545</v>
      </c>
      <c r="F11038" s="35">
        <v>49161504</v>
      </c>
      <c r="G11038" s="33" t="s">
        <v>15072</v>
      </c>
      <c r="H11038" s="33">
        <v>8</v>
      </c>
      <c r="I11038" s="33">
        <v>8</v>
      </c>
      <c r="J11038" s="36">
        <v>10</v>
      </c>
      <c r="K11038" s="37">
        <v>800000</v>
      </c>
      <c r="L11038" s="38" t="s">
        <v>15</v>
      </c>
      <c r="M11038" s="38" t="s">
        <v>13</v>
      </c>
    </row>
    <row r="11039" spans="1:13" s="39" customFormat="1" ht="12.75" x14ac:dyDescent="0.2">
      <c r="A11039" s="33" t="s">
        <v>32</v>
      </c>
      <c r="B11039" s="33" t="s">
        <v>607</v>
      </c>
      <c r="C11039" s="34">
        <v>10</v>
      </c>
      <c r="D11039" s="33" t="s">
        <v>104</v>
      </c>
      <c r="E11039" s="33" t="s">
        <v>14546</v>
      </c>
      <c r="F11039" s="35">
        <v>49161608</v>
      </c>
      <c r="G11039" s="33" t="s">
        <v>15072</v>
      </c>
      <c r="H11039" s="33">
        <v>8</v>
      </c>
      <c r="I11039" s="33">
        <v>8</v>
      </c>
      <c r="J11039" s="36">
        <v>10</v>
      </c>
      <c r="K11039" s="37">
        <v>950000</v>
      </c>
      <c r="L11039" s="38" t="s">
        <v>15</v>
      </c>
      <c r="M11039" s="38" t="s">
        <v>13</v>
      </c>
    </row>
    <row r="11040" spans="1:13" s="39" customFormat="1" ht="12.75" x14ac:dyDescent="0.2">
      <c r="A11040" s="33" t="s">
        <v>32</v>
      </c>
      <c r="B11040" s="33" t="s">
        <v>607</v>
      </c>
      <c r="C11040" s="34">
        <v>10</v>
      </c>
      <c r="D11040" s="33" t="s">
        <v>104</v>
      </c>
      <c r="E11040" s="33" t="s">
        <v>14547</v>
      </c>
      <c r="F11040" s="35" t="s">
        <v>10979</v>
      </c>
      <c r="G11040" s="33" t="s">
        <v>15072</v>
      </c>
      <c r="H11040" s="33">
        <v>8</v>
      </c>
      <c r="I11040" s="33">
        <v>8</v>
      </c>
      <c r="J11040" s="36">
        <v>5</v>
      </c>
      <c r="K11040" s="37">
        <v>450000</v>
      </c>
      <c r="L11040" s="38" t="s">
        <v>15</v>
      </c>
      <c r="M11040" s="38" t="s">
        <v>13</v>
      </c>
    </row>
    <row r="11041" spans="1:13" s="39" customFormat="1" ht="12.75" x14ac:dyDescent="0.2">
      <c r="A11041" s="33" t="s">
        <v>32</v>
      </c>
      <c r="B11041" s="33" t="s">
        <v>607</v>
      </c>
      <c r="C11041" s="34">
        <v>10</v>
      </c>
      <c r="D11041" s="33" t="s">
        <v>104</v>
      </c>
      <c r="E11041" s="33" t="s">
        <v>14548</v>
      </c>
      <c r="F11041" s="35" t="s">
        <v>10979</v>
      </c>
      <c r="G11041" s="33" t="s">
        <v>15072</v>
      </c>
      <c r="H11041" s="33">
        <v>8</v>
      </c>
      <c r="I11041" s="33">
        <v>8</v>
      </c>
      <c r="J11041" s="36">
        <v>5</v>
      </c>
      <c r="K11041" s="37">
        <v>475000</v>
      </c>
      <c r="L11041" s="38" t="s">
        <v>15</v>
      </c>
      <c r="M11041" s="38" t="s">
        <v>13</v>
      </c>
    </row>
    <row r="11042" spans="1:13" s="39" customFormat="1" ht="12.75" x14ac:dyDescent="0.2">
      <c r="A11042" s="33" t="s">
        <v>32</v>
      </c>
      <c r="B11042" s="33" t="s">
        <v>607</v>
      </c>
      <c r="C11042" s="34">
        <v>10</v>
      </c>
      <c r="D11042" s="33" t="s">
        <v>104</v>
      </c>
      <c r="E11042" s="33" t="s">
        <v>14549</v>
      </c>
      <c r="F11042" s="35">
        <v>42152402</v>
      </c>
      <c r="G11042" s="33" t="s">
        <v>15072</v>
      </c>
      <c r="H11042" s="33">
        <v>8</v>
      </c>
      <c r="I11042" s="33">
        <v>8</v>
      </c>
      <c r="J11042" s="36">
        <v>26</v>
      </c>
      <c r="K11042" s="37">
        <v>650000</v>
      </c>
      <c r="L11042" s="38" t="s">
        <v>15</v>
      </c>
      <c r="M11042" s="38" t="s">
        <v>13</v>
      </c>
    </row>
    <row r="11043" spans="1:13" s="39" customFormat="1" ht="12.75" x14ac:dyDescent="0.2">
      <c r="A11043" s="33" t="s">
        <v>32</v>
      </c>
      <c r="B11043" s="33" t="s">
        <v>607</v>
      </c>
      <c r="C11043" s="34">
        <v>10</v>
      </c>
      <c r="D11043" s="33" t="s">
        <v>104</v>
      </c>
      <c r="E11043" s="33" t="s">
        <v>14550</v>
      </c>
      <c r="F11043" s="35">
        <v>49221503</v>
      </c>
      <c r="G11043" s="33" t="s">
        <v>15072</v>
      </c>
      <c r="H11043" s="33">
        <v>8</v>
      </c>
      <c r="I11043" s="33">
        <v>8</v>
      </c>
      <c r="J11043" s="36">
        <v>26</v>
      </c>
      <c r="K11043" s="37">
        <v>3718000</v>
      </c>
      <c r="L11043" s="38" t="s">
        <v>15</v>
      </c>
      <c r="M11043" s="38" t="s">
        <v>13</v>
      </c>
    </row>
    <row r="11044" spans="1:13" s="39" customFormat="1" ht="12.75" x14ac:dyDescent="0.2">
      <c r="A11044" s="33" t="s">
        <v>32</v>
      </c>
      <c r="B11044" s="33" t="s">
        <v>607</v>
      </c>
      <c r="C11044" s="34">
        <v>10</v>
      </c>
      <c r="D11044" s="33" t="s">
        <v>104</v>
      </c>
      <c r="E11044" s="33" t="s">
        <v>14551</v>
      </c>
      <c r="F11044" s="35">
        <v>46181520</v>
      </c>
      <c r="G11044" s="33" t="s">
        <v>15072</v>
      </c>
      <c r="H11044" s="33">
        <v>8</v>
      </c>
      <c r="I11044" s="33">
        <v>8</v>
      </c>
      <c r="J11044" s="36">
        <v>26</v>
      </c>
      <c r="K11044" s="37">
        <v>2626000</v>
      </c>
      <c r="L11044" s="38" t="s">
        <v>15</v>
      </c>
      <c r="M11044" s="38" t="s">
        <v>13</v>
      </c>
    </row>
    <row r="11045" spans="1:13" s="39" customFormat="1" ht="12.75" x14ac:dyDescent="0.2">
      <c r="A11045" s="33" t="s">
        <v>32</v>
      </c>
      <c r="B11045" s="33" t="s">
        <v>607</v>
      </c>
      <c r="C11045" s="34">
        <v>10</v>
      </c>
      <c r="D11045" s="33" t="s">
        <v>104</v>
      </c>
      <c r="E11045" s="33" t="s">
        <v>14552</v>
      </c>
      <c r="F11045" s="35">
        <v>49221503</v>
      </c>
      <c r="G11045" s="33" t="s">
        <v>15072</v>
      </c>
      <c r="H11045" s="33">
        <v>8</v>
      </c>
      <c r="I11045" s="33">
        <v>8</v>
      </c>
      <c r="J11045" s="36">
        <v>26</v>
      </c>
      <c r="K11045" s="37">
        <v>1950000</v>
      </c>
      <c r="L11045" s="38" t="s">
        <v>15</v>
      </c>
      <c r="M11045" s="38" t="s">
        <v>13</v>
      </c>
    </row>
    <row r="11046" spans="1:13" s="39" customFormat="1" ht="12.75" x14ac:dyDescent="0.2">
      <c r="A11046" s="33" t="s">
        <v>32</v>
      </c>
      <c r="B11046" s="33" t="s">
        <v>607</v>
      </c>
      <c r="C11046" s="34">
        <v>10</v>
      </c>
      <c r="D11046" s="33" t="s">
        <v>104</v>
      </c>
      <c r="E11046" s="33" t="s">
        <v>14553</v>
      </c>
      <c r="F11046" s="35">
        <v>46181520</v>
      </c>
      <c r="G11046" s="33" t="s">
        <v>15072</v>
      </c>
      <c r="H11046" s="33">
        <v>8</v>
      </c>
      <c r="I11046" s="33">
        <v>8</v>
      </c>
      <c r="J11046" s="36">
        <v>26</v>
      </c>
      <c r="K11046" s="37">
        <v>2184000</v>
      </c>
      <c r="L11046" s="38" t="s">
        <v>15</v>
      </c>
      <c r="M11046" s="38" t="s">
        <v>13</v>
      </c>
    </row>
    <row r="11047" spans="1:13" s="39" customFormat="1" ht="12.75" x14ac:dyDescent="0.2">
      <c r="A11047" s="33" t="s">
        <v>32</v>
      </c>
      <c r="B11047" s="33" t="s">
        <v>607</v>
      </c>
      <c r="C11047" s="34">
        <v>10</v>
      </c>
      <c r="D11047" s="33" t="s">
        <v>104</v>
      </c>
      <c r="E11047" s="33" t="s">
        <v>14554</v>
      </c>
      <c r="F11047" s="35">
        <v>49221503</v>
      </c>
      <c r="G11047" s="33" t="s">
        <v>15072</v>
      </c>
      <c r="H11047" s="33">
        <v>8</v>
      </c>
      <c r="I11047" s="33">
        <v>8</v>
      </c>
      <c r="J11047" s="36">
        <v>26</v>
      </c>
      <c r="K11047" s="37">
        <v>1976000</v>
      </c>
      <c r="L11047" s="38" t="s">
        <v>15</v>
      </c>
      <c r="M11047" s="38" t="s">
        <v>13</v>
      </c>
    </row>
    <row r="11048" spans="1:13" s="39" customFormat="1" ht="12.75" x14ac:dyDescent="0.2">
      <c r="A11048" s="33" t="s">
        <v>32</v>
      </c>
      <c r="B11048" s="33" t="s">
        <v>607</v>
      </c>
      <c r="C11048" s="34">
        <v>10</v>
      </c>
      <c r="D11048" s="33" t="s">
        <v>104</v>
      </c>
      <c r="E11048" s="33" t="s">
        <v>14555</v>
      </c>
      <c r="F11048" s="35">
        <v>53121603</v>
      </c>
      <c r="G11048" s="33" t="s">
        <v>15072</v>
      </c>
      <c r="H11048" s="33">
        <v>8</v>
      </c>
      <c r="I11048" s="33">
        <v>8</v>
      </c>
      <c r="J11048" s="36">
        <v>300</v>
      </c>
      <c r="K11048" s="37">
        <v>56400000</v>
      </c>
      <c r="L11048" s="38" t="s">
        <v>15</v>
      </c>
      <c r="M11048" s="38" t="s">
        <v>13</v>
      </c>
    </row>
    <row r="11049" spans="1:13" s="39" customFormat="1" ht="12.75" x14ac:dyDescent="0.2">
      <c r="A11049" s="33" t="s">
        <v>32</v>
      </c>
      <c r="B11049" s="33" t="s">
        <v>607</v>
      </c>
      <c r="C11049" s="34">
        <v>10</v>
      </c>
      <c r="D11049" s="33" t="s">
        <v>104</v>
      </c>
      <c r="E11049" s="33" t="s">
        <v>14556</v>
      </c>
      <c r="F11049" s="35">
        <v>49221503</v>
      </c>
      <c r="G11049" s="33" t="s">
        <v>15072</v>
      </c>
      <c r="H11049" s="33">
        <v>8</v>
      </c>
      <c r="I11049" s="33">
        <v>8</v>
      </c>
      <c r="J11049" s="36">
        <v>20</v>
      </c>
      <c r="K11049" s="37">
        <v>5200000</v>
      </c>
      <c r="L11049" s="38" t="s">
        <v>15</v>
      </c>
      <c r="M11049" s="38" t="s">
        <v>13</v>
      </c>
    </row>
    <row r="11050" spans="1:13" s="39" customFormat="1" ht="12.75" x14ac:dyDescent="0.2">
      <c r="A11050" s="33" t="s">
        <v>32</v>
      </c>
      <c r="B11050" s="33" t="s">
        <v>607</v>
      </c>
      <c r="C11050" s="34">
        <v>10</v>
      </c>
      <c r="D11050" s="33" t="s">
        <v>104</v>
      </c>
      <c r="E11050" s="33" t="s">
        <v>14557</v>
      </c>
      <c r="F11050" s="35">
        <v>46181701</v>
      </c>
      <c r="G11050" s="33" t="s">
        <v>15072</v>
      </c>
      <c r="H11050" s="33">
        <v>8</v>
      </c>
      <c r="I11050" s="33">
        <v>8</v>
      </c>
      <c r="J11050" s="36">
        <v>10</v>
      </c>
      <c r="K11050" s="37">
        <v>24000000</v>
      </c>
      <c r="L11050" s="38" t="s">
        <v>15</v>
      </c>
      <c r="M11050" s="38" t="s">
        <v>13</v>
      </c>
    </row>
    <row r="11051" spans="1:13" s="39" customFormat="1" ht="12.75" x14ac:dyDescent="0.2">
      <c r="A11051" s="33" t="s">
        <v>32</v>
      </c>
      <c r="B11051" s="33" t="s">
        <v>607</v>
      </c>
      <c r="C11051" s="34">
        <v>10</v>
      </c>
      <c r="D11051" s="33" t="s">
        <v>104</v>
      </c>
      <c r="E11051" s="33" t="s">
        <v>14558</v>
      </c>
      <c r="F11051" s="35">
        <v>46181504</v>
      </c>
      <c r="G11051" s="33" t="s">
        <v>15072</v>
      </c>
      <c r="H11051" s="33">
        <v>8</v>
      </c>
      <c r="I11051" s="33">
        <v>8</v>
      </c>
      <c r="J11051" s="36">
        <v>12</v>
      </c>
      <c r="K11051" s="37">
        <v>1080000</v>
      </c>
      <c r="L11051" s="38" t="s">
        <v>15</v>
      </c>
      <c r="M11051" s="38" t="s">
        <v>13</v>
      </c>
    </row>
    <row r="11052" spans="1:13" s="39" customFormat="1" ht="12.75" x14ac:dyDescent="0.2">
      <c r="A11052" s="33" t="s">
        <v>32</v>
      </c>
      <c r="B11052" s="33" t="s">
        <v>607</v>
      </c>
      <c r="C11052" s="34">
        <v>10</v>
      </c>
      <c r="D11052" s="33" t="s">
        <v>104</v>
      </c>
      <c r="E11052" s="33" t="s">
        <v>14559</v>
      </c>
      <c r="F11052" s="35">
        <v>31151902</v>
      </c>
      <c r="G11052" s="33" t="s">
        <v>15072</v>
      </c>
      <c r="H11052" s="33">
        <v>8</v>
      </c>
      <c r="I11052" s="33">
        <v>8</v>
      </c>
      <c r="J11052" s="36">
        <v>12</v>
      </c>
      <c r="K11052" s="37">
        <v>2580000</v>
      </c>
      <c r="L11052" s="38" t="s">
        <v>15</v>
      </c>
      <c r="M11052" s="38" t="s">
        <v>13</v>
      </c>
    </row>
    <row r="11053" spans="1:13" s="39" customFormat="1" ht="12.75" x14ac:dyDescent="0.2">
      <c r="A11053" s="33" t="s">
        <v>32</v>
      </c>
      <c r="B11053" s="33" t="s">
        <v>607</v>
      </c>
      <c r="C11053" s="34">
        <v>10</v>
      </c>
      <c r="D11053" s="33" t="s">
        <v>104</v>
      </c>
      <c r="E11053" s="33" t="s">
        <v>14560</v>
      </c>
      <c r="F11053" s="35">
        <v>53102900</v>
      </c>
      <c r="G11053" s="33" t="s">
        <v>15072</v>
      </c>
      <c r="H11053" s="33">
        <v>8</v>
      </c>
      <c r="I11053" s="33">
        <v>8</v>
      </c>
      <c r="J11053" s="36">
        <v>12</v>
      </c>
      <c r="K11053" s="37">
        <v>6600000</v>
      </c>
      <c r="L11053" s="38" t="s">
        <v>15</v>
      </c>
      <c r="M11053" s="38" t="s">
        <v>13</v>
      </c>
    </row>
    <row r="11054" spans="1:13" s="39" customFormat="1" ht="12.75" x14ac:dyDescent="0.2">
      <c r="A11054" s="33" t="s">
        <v>32</v>
      </c>
      <c r="B11054" s="33" t="s">
        <v>607</v>
      </c>
      <c r="C11054" s="34">
        <v>10</v>
      </c>
      <c r="D11054" s="33" t="s">
        <v>104</v>
      </c>
      <c r="E11054" s="33" t="s">
        <v>14561</v>
      </c>
      <c r="F11054" s="35">
        <v>53102900</v>
      </c>
      <c r="G11054" s="33" t="s">
        <v>15072</v>
      </c>
      <c r="H11054" s="33">
        <v>8</v>
      </c>
      <c r="I11054" s="33">
        <v>8</v>
      </c>
      <c r="J11054" s="36">
        <v>12</v>
      </c>
      <c r="K11054" s="37">
        <v>6000000</v>
      </c>
      <c r="L11054" s="38" t="s">
        <v>15</v>
      </c>
      <c r="M11054" s="38" t="s">
        <v>13</v>
      </c>
    </row>
    <row r="11055" spans="1:13" s="39" customFormat="1" ht="12.75" x14ac:dyDescent="0.2">
      <c r="A11055" s="33" t="s">
        <v>32</v>
      </c>
      <c r="B11055" s="33" t="s">
        <v>607</v>
      </c>
      <c r="C11055" s="34">
        <v>10</v>
      </c>
      <c r="D11055" s="33" t="s">
        <v>104</v>
      </c>
      <c r="E11055" s="33" t="s">
        <v>14562</v>
      </c>
      <c r="F11055" s="35">
        <v>49221500</v>
      </c>
      <c r="G11055" s="33" t="s">
        <v>15072</v>
      </c>
      <c r="H11055" s="33">
        <v>8</v>
      </c>
      <c r="I11055" s="33">
        <v>8</v>
      </c>
      <c r="J11055" s="36">
        <v>1500</v>
      </c>
      <c r="K11055" s="37">
        <v>15000000</v>
      </c>
      <c r="L11055" s="38" t="s">
        <v>15</v>
      </c>
      <c r="M11055" s="38" t="s">
        <v>13</v>
      </c>
    </row>
    <row r="11056" spans="1:13" s="39" customFormat="1" ht="12.75" x14ac:dyDescent="0.2">
      <c r="A11056" s="33" t="s">
        <v>32</v>
      </c>
      <c r="B11056" s="33" t="s">
        <v>607</v>
      </c>
      <c r="C11056" s="34">
        <v>10</v>
      </c>
      <c r="D11056" s="33" t="s">
        <v>104</v>
      </c>
      <c r="E11056" s="33" t="s">
        <v>14563</v>
      </c>
      <c r="F11056" s="35">
        <v>53102902</v>
      </c>
      <c r="G11056" s="33" t="s">
        <v>15072</v>
      </c>
      <c r="H11056" s="33">
        <v>8</v>
      </c>
      <c r="I11056" s="33">
        <v>8</v>
      </c>
      <c r="J11056" s="36">
        <v>54</v>
      </c>
      <c r="K11056" s="37">
        <v>972000</v>
      </c>
      <c r="L11056" s="38" t="s">
        <v>15</v>
      </c>
      <c r="M11056" s="38" t="s">
        <v>13</v>
      </c>
    </row>
    <row r="11057" spans="1:13" s="39" customFormat="1" ht="12.75" x14ac:dyDescent="0.2">
      <c r="A11057" s="33" t="s">
        <v>32</v>
      </c>
      <c r="B11057" s="33" t="s">
        <v>607</v>
      </c>
      <c r="C11057" s="34">
        <v>10</v>
      </c>
      <c r="D11057" s="33" t="s">
        <v>104</v>
      </c>
      <c r="E11057" s="33" t="s">
        <v>14564</v>
      </c>
      <c r="F11057" s="35">
        <v>52121704</v>
      </c>
      <c r="G11057" s="33" t="s">
        <v>15072</v>
      </c>
      <c r="H11057" s="33">
        <v>8</v>
      </c>
      <c r="I11057" s="33">
        <v>8</v>
      </c>
      <c r="J11057" s="36">
        <v>1500</v>
      </c>
      <c r="K11057" s="37">
        <v>10500000</v>
      </c>
      <c r="L11057" s="38" t="s">
        <v>15</v>
      </c>
      <c r="M11057" s="38" t="s">
        <v>13</v>
      </c>
    </row>
    <row r="11058" spans="1:13" s="39" customFormat="1" ht="12.75" x14ac:dyDescent="0.2">
      <c r="A11058" s="33" t="s">
        <v>32</v>
      </c>
      <c r="B11058" s="33" t="s">
        <v>607</v>
      </c>
      <c r="C11058" s="34">
        <v>10</v>
      </c>
      <c r="D11058" s="33" t="s">
        <v>104</v>
      </c>
      <c r="E11058" s="33" t="s">
        <v>14565</v>
      </c>
      <c r="F11058" s="35">
        <v>52152010</v>
      </c>
      <c r="G11058" s="33" t="s">
        <v>15072</v>
      </c>
      <c r="H11058" s="33">
        <v>8</v>
      </c>
      <c r="I11058" s="33">
        <v>8</v>
      </c>
      <c r="J11058" s="36">
        <v>1500</v>
      </c>
      <c r="K11058" s="37">
        <v>22500000</v>
      </c>
      <c r="L11058" s="38" t="s">
        <v>15</v>
      </c>
      <c r="M11058" s="38" t="s">
        <v>13</v>
      </c>
    </row>
    <row r="11059" spans="1:13" s="39" customFormat="1" ht="12.75" x14ac:dyDescent="0.2">
      <c r="A11059" s="33" t="s">
        <v>32</v>
      </c>
      <c r="B11059" s="33" t="s">
        <v>585</v>
      </c>
      <c r="C11059" s="34">
        <v>10</v>
      </c>
      <c r="D11059" s="33" t="s">
        <v>93</v>
      </c>
      <c r="E11059" s="33" t="s">
        <v>14566</v>
      </c>
      <c r="F11059" s="35">
        <v>49221500</v>
      </c>
      <c r="G11059" s="33" t="s">
        <v>15072</v>
      </c>
      <c r="H11059" s="33">
        <v>8</v>
      </c>
      <c r="I11059" s="33">
        <v>8</v>
      </c>
      <c r="J11059" s="36">
        <v>11</v>
      </c>
      <c r="K11059" s="37">
        <v>110000</v>
      </c>
      <c r="L11059" s="38" t="s">
        <v>15</v>
      </c>
      <c r="M11059" s="38" t="s">
        <v>13</v>
      </c>
    </row>
    <row r="11060" spans="1:13" s="39" customFormat="1" ht="12.75" x14ac:dyDescent="0.2">
      <c r="A11060" s="33" t="s">
        <v>32</v>
      </c>
      <c r="B11060" s="33" t="s">
        <v>585</v>
      </c>
      <c r="C11060" s="34">
        <v>10</v>
      </c>
      <c r="D11060" s="33" t="s">
        <v>93</v>
      </c>
      <c r="E11060" s="33" t="s">
        <v>14567</v>
      </c>
      <c r="F11060" s="35">
        <v>49221500</v>
      </c>
      <c r="G11060" s="33" t="s">
        <v>15072</v>
      </c>
      <c r="H11060" s="33">
        <v>8</v>
      </c>
      <c r="I11060" s="33">
        <v>8</v>
      </c>
      <c r="J11060" s="36">
        <v>11</v>
      </c>
      <c r="K11060" s="37">
        <v>165000</v>
      </c>
      <c r="L11060" s="38" t="s">
        <v>15</v>
      </c>
      <c r="M11060" s="38" t="s">
        <v>13</v>
      </c>
    </row>
    <row r="11061" spans="1:13" s="39" customFormat="1" ht="12.75" x14ac:dyDescent="0.2">
      <c r="A11061" s="33" t="s">
        <v>32</v>
      </c>
      <c r="B11061" s="33" t="s">
        <v>585</v>
      </c>
      <c r="C11061" s="34">
        <v>10</v>
      </c>
      <c r="D11061" s="33" t="s">
        <v>93</v>
      </c>
      <c r="E11061" s="33" t="s">
        <v>14568</v>
      </c>
      <c r="F11061" s="35">
        <v>49221500</v>
      </c>
      <c r="G11061" s="33" t="s">
        <v>15072</v>
      </c>
      <c r="H11061" s="33">
        <v>8</v>
      </c>
      <c r="I11061" s="33">
        <v>8</v>
      </c>
      <c r="J11061" s="36">
        <v>4</v>
      </c>
      <c r="K11061" s="37">
        <v>220000</v>
      </c>
      <c r="L11061" s="38" t="s">
        <v>15</v>
      </c>
      <c r="M11061" s="38" t="s">
        <v>13</v>
      </c>
    </row>
    <row r="11062" spans="1:13" s="39" customFormat="1" ht="12.75" x14ac:dyDescent="0.2">
      <c r="A11062" s="33" t="s">
        <v>32</v>
      </c>
      <c r="B11062" s="33" t="s">
        <v>585</v>
      </c>
      <c r="C11062" s="34">
        <v>10</v>
      </c>
      <c r="D11062" s="33" t="s">
        <v>93</v>
      </c>
      <c r="E11062" s="33" t="s">
        <v>14569</v>
      </c>
      <c r="F11062" s="35">
        <v>49161600</v>
      </c>
      <c r="G11062" s="33" t="s">
        <v>15072</v>
      </c>
      <c r="H11062" s="33">
        <v>8</v>
      </c>
      <c r="I11062" s="33">
        <v>8</v>
      </c>
      <c r="J11062" s="36">
        <v>2</v>
      </c>
      <c r="K11062" s="37">
        <v>1100000</v>
      </c>
      <c r="L11062" s="38" t="s">
        <v>15</v>
      </c>
      <c r="M11062" s="38" t="s">
        <v>13</v>
      </c>
    </row>
    <row r="11063" spans="1:13" s="39" customFormat="1" ht="12.75" x14ac:dyDescent="0.2">
      <c r="A11063" s="33" t="s">
        <v>32</v>
      </c>
      <c r="B11063" s="33" t="s">
        <v>585</v>
      </c>
      <c r="C11063" s="34">
        <v>10</v>
      </c>
      <c r="D11063" s="33" t="s">
        <v>93</v>
      </c>
      <c r="E11063" s="33" t="s">
        <v>14570</v>
      </c>
      <c r="F11063" s="35">
        <v>49161600</v>
      </c>
      <c r="G11063" s="33" t="s">
        <v>15072</v>
      </c>
      <c r="H11063" s="33">
        <v>8</v>
      </c>
      <c r="I11063" s="33">
        <v>8</v>
      </c>
      <c r="J11063" s="36">
        <v>5</v>
      </c>
      <c r="K11063" s="37">
        <v>720000</v>
      </c>
      <c r="L11063" s="38" t="s">
        <v>15</v>
      </c>
      <c r="M11063" s="38" t="s">
        <v>13</v>
      </c>
    </row>
    <row r="11064" spans="1:13" s="39" customFormat="1" ht="12.75" x14ac:dyDescent="0.2">
      <c r="A11064" s="33" t="s">
        <v>32</v>
      </c>
      <c r="B11064" s="33" t="s">
        <v>585</v>
      </c>
      <c r="C11064" s="34">
        <v>10</v>
      </c>
      <c r="D11064" s="33" t="s">
        <v>93</v>
      </c>
      <c r="E11064" s="33" t="s">
        <v>14571</v>
      </c>
      <c r="F11064" s="35">
        <v>49221500</v>
      </c>
      <c r="G11064" s="33" t="s">
        <v>15072</v>
      </c>
      <c r="H11064" s="33">
        <v>8</v>
      </c>
      <c r="I11064" s="33">
        <v>8</v>
      </c>
      <c r="J11064" s="36">
        <v>2</v>
      </c>
      <c r="K11064" s="37">
        <v>210000</v>
      </c>
      <c r="L11064" s="38" t="s">
        <v>15</v>
      </c>
      <c r="M11064" s="38" t="s">
        <v>13</v>
      </c>
    </row>
    <row r="11065" spans="1:13" s="39" customFormat="1" ht="12.75" x14ac:dyDescent="0.2">
      <c r="A11065" s="33" t="s">
        <v>32</v>
      </c>
      <c r="B11065" s="33" t="s">
        <v>585</v>
      </c>
      <c r="C11065" s="34">
        <v>10</v>
      </c>
      <c r="D11065" s="33" t="s">
        <v>93</v>
      </c>
      <c r="E11065" s="33" t="s">
        <v>14572</v>
      </c>
      <c r="F11065" s="35">
        <v>49161600</v>
      </c>
      <c r="G11065" s="33" t="s">
        <v>15072</v>
      </c>
      <c r="H11065" s="33">
        <v>8</v>
      </c>
      <c r="I11065" s="33">
        <v>8</v>
      </c>
      <c r="J11065" s="36">
        <v>12</v>
      </c>
      <c r="K11065" s="37">
        <v>1920000</v>
      </c>
      <c r="L11065" s="38" t="s">
        <v>15</v>
      </c>
      <c r="M11065" s="38" t="s">
        <v>13</v>
      </c>
    </row>
    <row r="11066" spans="1:13" s="39" customFormat="1" ht="12.75" x14ac:dyDescent="0.2">
      <c r="A11066" s="33" t="s">
        <v>32</v>
      </c>
      <c r="B11066" s="33" t="s">
        <v>585</v>
      </c>
      <c r="C11066" s="34">
        <v>10</v>
      </c>
      <c r="D11066" s="33" t="s">
        <v>93</v>
      </c>
      <c r="E11066" s="33" t="s">
        <v>14573</v>
      </c>
      <c r="F11066" s="35">
        <v>49161600</v>
      </c>
      <c r="G11066" s="33" t="s">
        <v>15072</v>
      </c>
      <c r="H11066" s="33">
        <v>8</v>
      </c>
      <c r="I11066" s="33">
        <v>8</v>
      </c>
      <c r="J11066" s="36">
        <v>12</v>
      </c>
      <c r="K11066" s="37">
        <v>1800000</v>
      </c>
      <c r="L11066" s="38" t="s">
        <v>15</v>
      </c>
      <c r="M11066" s="38" t="s">
        <v>13</v>
      </c>
    </row>
    <row r="11067" spans="1:13" s="39" customFormat="1" ht="12.75" x14ac:dyDescent="0.2">
      <c r="A11067" s="33" t="s">
        <v>32</v>
      </c>
      <c r="B11067" s="33" t="s">
        <v>585</v>
      </c>
      <c r="C11067" s="34">
        <v>10</v>
      </c>
      <c r="D11067" s="33" t="s">
        <v>93</v>
      </c>
      <c r="E11067" s="33" t="s">
        <v>14574</v>
      </c>
      <c r="F11067" s="35">
        <v>49221506</v>
      </c>
      <c r="G11067" s="33" t="s">
        <v>15072</v>
      </c>
      <c r="H11067" s="33">
        <v>8</v>
      </c>
      <c r="I11067" s="33">
        <v>8</v>
      </c>
      <c r="J11067" s="36">
        <v>11</v>
      </c>
      <c r="K11067" s="37">
        <v>3850000</v>
      </c>
      <c r="L11067" s="38" t="s">
        <v>15</v>
      </c>
      <c r="M11067" s="38" t="s">
        <v>13</v>
      </c>
    </row>
    <row r="11068" spans="1:13" s="39" customFormat="1" ht="12.75" x14ac:dyDescent="0.2">
      <c r="A11068" s="33" t="s">
        <v>32</v>
      </c>
      <c r="B11068" s="33" t="s">
        <v>585</v>
      </c>
      <c r="C11068" s="34">
        <v>10</v>
      </c>
      <c r="D11068" s="33" t="s">
        <v>93</v>
      </c>
      <c r="E11068" s="33" t="s">
        <v>14575</v>
      </c>
      <c r="F11068" s="35">
        <v>49161600</v>
      </c>
      <c r="G11068" s="33" t="s">
        <v>15072</v>
      </c>
      <c r="H11068" s="33">
        <v>8</v>
      </c>
      <c r="I11068" s="33">
        <v>8</v>
      </c>
      <c r="J11068" s="36">
        <v>4</v>
      </c>
      <c r="K11068" s="37">
        <v>200000</v>
      </c>
      <c r="L11068" s="38" t="s">
        <v>15</v>
      </c>
      <c r="M11068" s="38" t="s">
        <v>13</v>
      </c>
    </row>
    <row r="11069" spans="1:13" s="39" customFormat="1" ht="12.75" x14ac:dyDescent="0.2">
      <c r="A11069" s="33" t="s">
        <v>32</v>
      </c>
      <c r="B11069" s="33" t="s">
        <v>585</v>
      </c>
      <c r="C11069" s="34">
        <v>10</v>
      </c>
      <c r="D11069" s="33" t="s">
        <v>93</v>
      </c>
      <c r="E11069" s="33" t="s">
        <v>14576</v>
      </c>
      <c r="F11069" s="35">
        <v>49161600</v>
      </c>
      <c r="G11069" s="33" t="s">
        <v>15072</v>
      </c>
      <c r="H11069" s="33">
        <v>8</v>
      </c>
      <c r="I11069" s="33">
        <v>8</v>
      </c>
      <c r="J11069" s="36">
        <v>13</v>
      </c>
      <c r="K11069" s="37">
        <v>2080000</v>
      </c>
      <c r="L11069" s="38" t="s">
        <v>15</v>
      </c>
      <c r="M11069" s="38" t="s">
        <v>13</v>
      </c>
    </row>
    <row r="11070" spans="1:13" s="39" customFormat="1" ht="12.75" x14ac:dyDescent="0.2">
      <c r="A11070" s="33" t="s">
        <v>32</v>
      </c>
      <c r="B11070" s="33" t="s">
        <v>585</v>
      </c>
      <c r="C11070" s="34">
        <v>10</v>
      </c>
      <c r="D11070" s="33" t="s">
        <v>93</v>
      </c>
      <c r="E11070" s="33" t="s">
        <v>14577</v>
      </c>
      <c r="F11070" s="35">
        <v>49161600</v>
      </c>
      <c r="G11070" s="33" t="s">
        <v>15072</v>
      </c>
      <c r="H11070" s="33">
        <v>8</v>
      </c>
      <c r="I11070" s="33">
        <v>8</v>
      </c>
      <c r="J11070" s="36">
        <v>6</v>
      </c>
      <c r="K11070" s="37">
        <v>210000</v>
      </c>
      <c r="L11070" s="38" t="s">
        <v>15</v>
      </c>
      <c r="M11070" s="38" t="s">
        <v>13</v>
      </c>
    </row>
    <row r="11071" spans="1:13" s="39" customFormat="1" ht="12.75" x14ac:dyDescent="0.2">
      <c r="A11071" s="33" t="s">
        <v>32</v>
      </c>
      <c r="B11071" s="33" t="s">
        <v>585</v>
      </c>
      <c r="C11071" s="34">
        <v>10</v>
      </c>
      <c r="D11071" s="33" t="s">
        <v>93</v>
      </c>
      <c r="E11071" s="33" t="s">
        <v>14578</v>
      </c>
      <c r="F11071" s="35">
        <v>49221500</v>
      </c>
      <c r="G11071" s="33" t="s">
        <v>15072</v>
      </c>
      <c r="H11071" s="33">
        <v>8</v>
      </c>
      <c r="I11071" s="33">
        <v>8</v>
      </c>
      <c r="J11071" s="36">
        <v>1</v>
      </c>
      <c r="K11071" s="37">
        <v>645000</v>
      </c>
      <c r="L11071" s="38" t="s">
        <v>15</v>
      </c>
      <c r="M11071" s="38" t="s">
        <v>13</v>
      </c>
    </row>
    <row r="11072" spans="1:13" s="39" customFormat="1" ht="12.75" x14ac:dyDescent="0.2">
      <c r="A11072" s="33" t="s">
        <v>32</v>
      </c>
      <c r="B11072" s="33" t="s">
        <v>585</v>
      </c>
      <c r="C11072" s="34">
        <v>10</v>
      </c>
      <c r="D11072" s="33" t="s">
        <v>93</v>
      </c>
      <c r="E11072" s="33" t="s">
        <v>14579</v>
      </c>
      <c r="F11072" s="35">
        <v>49141606</v>
      </c>
      <c r="G11072" s="33" t="s">
        <v>15072</v>
      </c>
      <c r="H11072" s="33">
        <v>8</v>
      </c>
      <c r="I11072" s="33">
        <v>8</v>
      </c>
      <c r="J11072" s="36">
        <v>20</v>
      </c>
      <c r="K11072" s="37">
        <v>1600000</v>
      </c>
      <c r="L11072" s="38" t="s">
        <v>15</v>
      </c>
      <c r="M11072" s="38" t="s">
        <v>13</v>
      </c>
    </row>
    <row r="11073" spans="1:13" s="39" customFormat="1" ht="12.75" x14ac:dyDescent="0.2">
      <c r="A11073" s="33" t="s">
        <v>32</v>
      </c>
      <c r="B11073" s="33" t="s">
        <v>585</v>
      </c>
      <c r="C11073" s="34">
        <v>10</v>
      </c>
      <c r="D11073" s="33" t="s">
        <v>93</v>
      </c>
      <c r="E11073" s="33" t="s">
        <v>14580</v>
      </c>
      <c r="F11073" s="35">
        <v>49221500</v>
      </c>
      <c r="G11073" s="33" t="s">
        <v>15072</v>
      </c>
      <c r="H11073" s="33">
        <v>8</v>
      </c>
      <c r="I11073" s="33">
        <v>8</v>
      </c>
      <c r="J11073" s="36">
        <v>5</v>
      </c>
      <c r="K11073" s="37">
        <v>125000</v>
      </c>
      <c r="L11073" s="38" t="s">
        <v>15</v>
      </c>
      <c r="M11073" s="38" t="s">
        <v>13</v>
      </c>
    </row>
    <row r="11074" spans="1:13" s="39" customFormat="1" ht="12.75" x14ac:dyDescent="0.2">
      <c r="A11074" s="33" t="s">
        <v>32</v>
      </c>
      <c r="B11074" s="33" t="s">
        <v>585</v>
      </c>
      <c r="C11074" s="34">
        <v>10</v>
      </c>
      <c r="D11074" s="33" t="s">
        <v>93</v>
      </c>
      <c r="E11074" s="33" t="s">
        <v>14581</v>
      </c>
      <c r="F11074" s="35">
        <v>49221506</v>
      </c>
      <c r="G11074" s="33" t="s">
        <v>15072</v>
      </c>
      <c r="H11074" s="33">
        <v>8</v>
      </c>
      <c r="I11074" s="33">
        <v>8</v>
      </c>
      <c r="J11074" s="36">
        <v>200</v>
      </c>
      <c r="K11074" s="37">
        <v>20000000</v>
      </c>
      <c r="L11074" s="38" t="s">
        <v>15</v>
      </c>
      <c r="M11074" s="38" t="s">
        <v>13</v>
      </c>
    </row>
    <row r="11075" spans="1:13" s="39" customFormat="1" ht="12.75" x14ac:dyDescent="0.2">
      <c r="A11075" s="33" t="s">
        <v>32</v>
      </c>
      <c r="B11075" s="33" t="s">
        <v>585</v>
      </c>
      <c r="C11075" s="34">
        <v>10</v>
      </c>
      <c r="D11075" s="33" t="s">
        <v>93</v>
      </c>
      <c r="E11075" s="33" t="s">
        <v>14582</v>
      </c>
      <c r="F11075" s="35">
        <v>49221500</v>
      </c>
      <c r="G11075" s="33" t="s">
        <v>15072</v>
      </c>
      <c r="H11075" s="33">
        <v>8</v>
      </c>
      <c r="I11075" s="33">
        <v>8</v>
      </c>
      <c r="J11075" s="36">
        <v>13</v>
      </c>
      <c r="K11075" s="37">
        <v>2210000</v>
      </c>
      <c r="L11075" s="38" t="s">
        <v>15</v>
      </c>
      <c r="M11075" s="38" t="s">
        <v>13</v>
      </c>
    </row>
    <row r="11076" spans="1:13" s="39" customFormat="1" ht="12.75" x14ac:dyDescent="0.2">
      <c r="A11076" s="33" t="s">
        <v>32</v>
      </c>
      <c r="B11076" s="33" t="s">
        <v>585</v>
      </c>
      <c r="C11076" s="34">
        <v>10</v>
      </c>
      <c r="D11076" s="33" t="s">
        <v>93</v>
      </c>
      <c r="E11076" s="33" t="s">
        <v>14583</v>
      </c>
      <c r="F11076" s="35">
        <v>49221500</v>
      </c>
      <c r="G11076" s="33" t="s">
        <v>15072</v>
      </c>
      <c r="H11076" s="33">
        <v>8</v>
      </c>
      <c r="I11076" s="33">
        <v>8</v>
      </c>
      <c r="J11076" s="36">
        <v>14</v>
      </c>
      <c r="K11076" s="37">
        <v>1120000</v>
      </c>
      <c r="L11076" s="38" t="s">
        <v>15</v>
      </c>
      <c r="M11076" s="38" t="s">
        <v>13</v>
      </c>
    </row>
    <row r="11077" spans="1:13" s="39" customFormat="1" ht="12.75" x14ac:dyDescent="0.2">
      <c r="A11077" s="33" t="s">
        <v>32</v>
      </c>
      <c r="B11077" s="33" t="s">
        <v>585</v>
      </c>
      <c r="C11077" s="34">
        <v>10</v>
      </c>
      <c r="D11077" s="33" t="s">
        <v>93</v>
      </c>
      <c r="E11077" s="33" t="s">
        <v>14584</v>
      </c>
      <c r="F11077" s="35">
        <v>39111610</v>
      </c>
      <c r="G11077" s="33" t="s">
        <v>15072</v>
      </c>
      <c r="H11077" s="33">
        <v>8</v>
      </c>
      <c r="I11077" s="33">
        <v>8</v>
      </c>
      <c r="J11077" s="36">
        <v>12</v>
      </c>
      <c r="K11077" s="37">
        <v>420000</v>
      </c>
      <c r="L11077" s="38" t="s">
        <v>15</v>
      </c>
      <c r="M11077" s="38" t="s">
        <v>13</v>
      </c>
    </row>
    <row r="11078" spans="1:13" s="39" customFormat="1" ht="12.75" x14ac:dyDescent="0.2">
      <c r="A11078" s="33" t="s">
        <v>32</v>
      </c>
      <c r="B11078" s="33" t="s">
        <v>585</v>
      </c>
      <c r="C11078" s="34">
        <v>10</v>
      </c>
      <c r="D11078" s="33" t="s">
        <v>93</v>
      </c>
      <c r="E11078" s="33" t="s">
        <v>14585</v>
      </c>
      <c r="F11078" s="35">
        <v>49221500</v>
      </c>
      <c r="G11078" s="33" t="s">
        <v>15072</v>
      </c>
      <c r="H11078" s="33">
        <v>8</v>
      </c>
      <c r="I11078" s="33">
        <v>8</v>
      </c>
      <c r="J11078" s="36">
        <v>53</v>
      </c>
      <c r="K11078" s="37">
        <v>159000</v>
      </c>
      <c r="L11078" s="38" t="s">
        <v>15</v>
      </c>
      <c r="M11078" s="38" t="s">
        <v>13</v>
      </c>
    </row>
    <row r="11079" spans="1:13" s="39" customFormat="1" ht="12.75" x14ac:dyDescent="0.2">
      <c r="A11079" s="33" t="s">
        <v>32</v>
      </c>
      <c r="B11079" s="33" t="s">
        <v>563</v>
      </c>
      <c r="C11079" s="34">
        <v>10</v>
      </c>
      <c r="D11079" s="33" t="s">
        <v>80</v>
      </c>
      <c r="E11079" s="33" t="s">
        <v>14586</v>
      </c>
      <c r="F11079" s="35">
        <v>49211803</v>
      </c>
      <c r="G11079" s="33" t="s">
        <v>15072</v>
      </c>
      <c r="H11079" s="33">
        <v>8</v>
      </c>
      <c r="I11079" s="33">
        <v>8</v>
      </c>
      <c r="J11079" s="36">
        <v>12</v>
      </c>
      <c r="K11079" s="37">
        <v>2580000</v>
      </c>
      <c r="L11079" s="38" t="s">
        <v>15</v>
      </c>
      <c r="M11079" s="38" t="s">
        <v>13</v>
      </c>
    </row>
    <row r="11080" spans="1:13" s="39" customFormat="1" ht="12.75" x14ac:dyDescent="0.2">
      <c r="A11080" s="33" t="s">
        <v>32</v>
      </c>
      <c r="B11080" s="33" t="s">
        <v>552</v>
      </c>
      <c r="C11080" s="34">
        <v>10</v>
      </c>
      <c r="D11080" s="33" t="s">
        <v>13908</v>
      </c>
      <c r="E11080" s="33" t="s">
        <v>14587</v>
      </c>
      <c r="F11080" s="35">
        <v>49221500</v>
      </c>
      <c r="G11080" s="33" t="s">
        <v>15072</v>
      </c>
      <c r="H11080" s="33">
        <v>8</v>
      </c>
      <c r="I11080" s="33">
        <v>8</v>
      </c>
      <c r="J11080" s="36">
        <v>1</v>
      </c>
      <c r="K11080" s="37">
        <v>30000</v>
      </c>
      <c r="L11080" s="38" t="s">
        <v>15</v>
      </c>
      <c r="M11080" s="38" t="s">
        <v>13</v>
      </c>
    </row>
    <row r="11081" spans="1:13" s="39" customFormat="1" ht="12.75" x14ac:dyDescent="0.2">
      <c r="A11081" s="33" t="s">
        <v>32</v>
      </c>
      <c r="B11081" s="33" t="s">
        <v>552</v>
      </c>
      <c r="C11081" s="34">
        <v>10</v>
      </c>
      <c r="D11081" s="33" t="s">
        <v>13908</v>
      </c>
      <c r="E11081" s="33" t="s">
        <v>14588</v>
      </c>
      <c r="F11081" s="35">
        <v>49221500</v>
      </c>
      <c r="G11081" s="33" t="s">
        <v>15072</v>
      </c>
      <c r="H11081" s="33">
        <v>8</v>
      </c>
      <c r="I11081" s="33">
        <v>8</v>
      </c>
      <c r="J11081" s="36">
        <v>10</v>
      </c>
      <c r="K11081" s="37">
        <v>200000</v>
      </c>
      <c r="L11081" s="38" t="s">
        <v>15</v>
      </c>
      <c r="M11081" s="38" t="s">
        <v>13</v>
      </c>
    </row>
    <row r="11082" spans="1:13" s="39" customFormat="1" ht="12.75" x14ac:dyDescent="0.2">
      <c r="A11082" s="33" t="s">
        <v>32</v>
      </c>
      <c r="B11082" s="33" t="s">
        <v>552</v>
      </c>
      <c r="C11082" s="34">
        <v>10</v>
      </c>
      <c r="D11082" s="33" t="s">
        <v>13908</v>
      </c>
      <c r="E11082" s="33" t="s">
        <v>14589</v>
      </c>
      <c r="F11082" s="35">
        <v>49161707</v>
      </c>
      <c r="G11082" s="33" t="s">
        <v>15072</v>
      </c>
      <c r="H11082" s="33">
        <v>8</v>
      </c>
      <c r="I11082" s="33">
        <v>8</v>
      </c>
      <c r="J11082" s="36">
        <v>4</v>
      </c>
      <c r="K11082" s="37">
        <v>72000</v>
      </c>
      <c r="L11082" s="38" t="s">
        <v>15</v>
      </c>
      <c r="M11082" s="38" t="s">
        <v>13</v>
      </c>
    </row>
    <row r="11083" spans="1:13" s="39" customFormat="1" ht="12.75" x14ac:dyDescent="0.2">
      <c r="A11083" s="33" t="s">
        <v>32</v>
      </c>
      <c r="B11083" s="33" t="s">
        <v>552</v>
      </c>
      <c r="C11083" s="34">
        <v>10</v>
      </c>
      <c r="D11083" s="33" t="s">
        <v>13908</v>
      </c>
      <c r="E11083" s="33" t="s">
        <v>14590</v>
      </c>
      <c r="F11083" s="35">
        <v>49161701</v>
      </c>
      <c r="G11083" s="33" t="s">
        <v>15072</v>
      </c>
      <c r="H11083" s="33">
        <v>8</v>
      </c>
      <c r="I11083" s="33">
        <v>8</v>
      </c>
      <c r="J11083" s="36">
        <v>6</v>
      </c>
      <c r="K11083" s="37">
        <v>5700000</v>
      </c>
      <c r="L11083" s="38" t="s">
        <v>15</v>
      </c>
      <c r="M11083" s="38" t="s">
        <v>13</v>
      </c>
    </row>
    <row r="11084" spans="1:13" s="39" customFormat="1" ht="12.75" x14ac:dyDescent="0.2">
      <c r="A11084" s="33" t="s">
        <v>32</v>
      </c>
      <c r="B11084" s="33" t="s">
        <v>552</v>
      </c>
      <c r="C11084" s="34">
        <v>10</v>
      </c>
      <c r="D11084" s="33" t="s">
        <v>13908</v>
      </c>
      <c r="E11084" s="33" t="s">
        <v>14591</v>
      </c>
      <c r="F11084" s="35">
        <v>49161701</v>
      </c>
      <c r="G11084" s="33" t="s">
        <v>15072</v>
      </c>
      <c r="H11084" s="33">
        <v>8</v>
      </c>
      <c r="I11084" s="33">
        <v>8</v>
      </c>
      <c r="J11084" s="36">
        <v>2</v>
      </c>
      <c r="K11084" s="37">
        <v>1800000</v>
      </c>
      <c r="L11084" s="38" t="s">
        <v>15</v>
      </c>
      <c r="M11084" s="38" t="s">
        <v>13</v>
      </c>
    </row>
    <row r="11085" spans="1:13" s="39" customFormat="1" ht="12.75" x14ac:dyDescent="0.2">
      <c r="A11085" s="33" t="s">
        <v>32</v>
      </c>
      <c r="B11085" s="33" t="s">
        <v>552</v>
      </c>
      <c r="C11085" s="34">
        <v>10</v>
      </c>
      <c r="D11085" s="33" t="s">
        <v>13908</v>
      </c>
      <c r="E11085" s="33" t="s">
        <v>14592</v>
      </c>
      <c r="F11085" s="35">
        <v>49161700</v>
      </c>
      <c r="G11085" s="33" t="s">
        <v>15072</v>
      </c>
      <c r="H11085" s="33">
        <v>8</v>
      </c>
      <c r="I11085" s="33">
        <v>8</v>
      </c>
      <c r="J11085" s="36">
        <v>6</v>
      </c>
      <c r="K11085" s="37">
        <v>330000</v>
      </c>
      <c r="L11085" s="38" t="s">
        <v>15</v>
      </c>
      <c r="M11085" s="38" t="s">
        <v>13</v>
      </c>
    </row>
    <row r="11086" spans="1:13" s="39" customFormat="1" ht="12.75" x14ac:dyDescent="0.2">
      <c r="A11086" s="33" t="s">
        <v>32</v>
      </c>
      <c r="B11086" s="33" t="s">
        <v>552</v>
      </c>
      <c r="C11086" s="34">
        <v>10</v>
      </c>
      <c r="D11086" s="33" t="s">
        <v>13908</v>
      </c>
      <c r="E11086" s="33" t="s">
        <v>14593</v>
      </c>
      <c r="F11086" s="35">
        <v>49161706</v>
      </c>
      <c r="G11086" s="33" t="s">
        <v>15072</v>
      </c>
      <c r="H11086" s="33">
        <v>8</v>
      </c>
      <c r="I11086" s="33">
        <v>8</v>
      </c>
      <c r="J11086" s="36">
        <v>60</v>
      </c>
      <c r="K11086" s="37">
        <v>18000000</v>
      </c>
      <c r="L11086" s="38" t="s">
        <v>15</v>
      </c>
      <c r="M11086" s="38" t="s">
        <v>13</v>
      </c>
    </row>
    <row r="11087" spans="1:13" s="39" customFormat="1" ht="12.75" x14ac:dyDescent="0.2">
      <c r="A11087" s="33" t="s">
        <v>32</v>
      </c>
      <c r="B11087" s="33" t="s">
        <v>552</v>
      </c>
      <c r="C11087" s="34">
        <v>10</v>
      </c>
      <c r="D11087" s="33" t="s">
        <v>13908</v>
      </c>
      <c r="E11087" s="33" t="s">
        <v>14594</v>
      </c>
      <c r="F11087" s="35">
        <v>49221500</v>
      </c>
      <c r="G11087" s="33" t="s">
        <v>15072</v>
      </c>
      <c r="H11087" s="33">
        <v>8</v>
      </c>
      <c r="I11087" s="33">
        <v>8</v>
      </c>
      <c r="J11087" s="36">
        <v>1</v>
      </c>
      <c r="K11087" s="37">
        <v>2300000</v>
      </c>
      <c r="L11087" s="38" t="s">
        <v>15</v>
      </c>
      <c r="M11087" s="38" t="s">
        <v>13</v>
      </c>
    </row>
    <row r="11088" spans="1:13" s="39" customFormat="1" ht="12.75" x14ac:dyDescent="0.2">
      <c r="A11088" s="33" t="s">
        <v>32</v>
      </c>
      <c r="B11088" s="33" t="s">
        <v>552</v>
      </c>
      <c r="C11088" s="34">
        <v>10</v>
      </c>
      <c r="D11088" s="33" t="s">
        <v>13908</v>
      </c>
      <c r="E11088" s="33" t="s">
        <v>14595</v>
      </c>
      <c r="F11088" s="35">
        <v>49221500</v>
      </c>
      <c r="G11088" s="33" t="s">
        <v>15072</v>
      </c>
      <c r="H11088" s="33">
        <v>8</v>
      </c>
      <c r="I11088" s="33">
        <v>8</v>
      </c>
      <c r="J11088" s="36">
        <v>1</v>
      </c>
      <c r="K11088" s="37">
        <v>818000</v>
      </c>
      <c r="L11088" s="38" t="s">
        <v>15</v>
      </c>
      <c r="M11088" s="38" t="s">
        <v>13</v>
      </c>
    </row>
    <row r="11089" spans="1:13" s="39" customFormat="1" ht="12.75" x14ac:dyDescent="0.2">
      <c r="A11089" s="33" t="s">
        <v>32</v>
      </c>
      <c r="B11089" s="33" t="s">
        <v>552</v>
      </c>
      <c r="C11089" s="34">
        <v>10</v>
      </c>
      <c r="D11089" s="33" t="s">
        <v>13908</v>
      </c>
      <c r="E11089" s="33" t="s">
        <v>14596</v>
      </c>
      <c r="F11089" s="35">
        <v>41111508</v>
      </c>
      <c r="G11089" s="33" t="s">
        <v>15072</v>
      </c>
      <c r="H11089" s="33">
        <v>8</v>
      </c>
      <c r="I11089" s="33">
        <v>8</v>
      </c>
      <c r="J11089" s="36">
        <v>3</v>
      </c>
      <c r="K11089" s="37">
        <v>1950000</v>
      </c>
      <c r="L11089" s="38" t="s">
        <v>15</v>
      </c>
      <c r="M11089" s="38" t="s">
        <v>13</v>
      </c>
    </row>
    <row r="11090" spans="1:13" s="39" customFormat="1" ht="12.75" x14ac:dyDescent="0.2">
      <c r="A11090" s="33" t="s">
        <v>32</v>
      </c>
      <c r="B11090" s="33" t="s">
        <v>552</v>
      </c>
      <c r="C11090" s="34">
        <v>10</v>
      </c>
      <c r="D11090" s="33" t="s">
        <v>13908</v>
      </c>
      <c r="E11090" s="33" t="s">
        <v>14597</v>
      </c>
      <c r="F11090" s="35">
        <v>49181500</v>
      </c>
      <c r="G11090" s="33" t="s">
        <v>15072</v>
      </c>
      <c r="H11090" s="33">
        <v>8</v>
      </c>
      <c r="I11090" s="33">
        <v>8</v>
      </c>
      <c r="J11090" s="36">
        <v>8</v>
      </c>
      <c r="K11090" s="37">
        <v>1520000</v>
      </c>
      <c r="L11090" s="38" t="s">
        <v>15</v>
      </c>
      <c r="M11090" s="38" t="s">
        <v>13</v>
      </c>
    </row>
    <row r="11091" spans="1:13" s="39" customFormat="1" ht="12.75" x14ac:dyDescent="0.2">
      <c r="A11091" s="33" t="s">
        <v>32</v>
      </c>
      <c r="B11091" s="33" t="s">
        <v>552</v>
      </c>
      <c r="C11091" s="34">
        <v>10</v>
      </c>
      <c r="D11091" s="33" t="s">
        <v>13908</v>
      </c>
      <c r="E11091" s="33" t="s">
        <v>14598</v>
      </c>
      <c r="F11091" s="35">
        <v>49161700</v>
      </c>
      <c r="G11091" s="33" t="s">
        <v>15072</v>
      </c>
      <c r="H11091" s="33">
        <v>8</v>
      </c>
      <c r="I11091" s="33">
        <v>8</v>
      </c>
      <c r="J11091" s="36">
        <v>8</v>
      </c>
      <c r="K11091" s="37">
        <v>1280000</v>
      </c>
      <c r="L11091" s="38" t="s">
        <v>15</v>
      </c>
      <c r="M11091" s="38" t="s">
        <v>13</v>
      </c>
    </row>
    <row r="11092" spans="1:13" s="39" customFormat="1" ht="12.75" x14ac:dyDescent="0.2">
      <c r="A11092" s="33" t="s">
        <v>32</v>
      </c>
      <c r="B11092" s="33" t="s">
        <v>552</v>
      </c>
      <c r="C11092" s="34">
        <v>10</v>
      </c>
      <c r="D11092" s="33" t="s">
        <v>13908</v>
      </c>
      <c r="E11092" s="33" t="s">
        <v>14599</v>
      </c>
      <c r="F11092" s="35">
        <v>49141600</v>
      </c>
      <c r="G11092" s="33" t="s">
        <v>15072</v>
      </c>
      <c r="H11092" s="33">
        <v>8</v>
      </c>
      <c r="I11092" s="33">
        <v>8</v>
      </c>
      <c r="J11092" s="36">
        <v>4</v>
      </c>
      <c r="K11092" s="37">
        <v>360000</v>
      </c>
      <c r="L11092" s="38" t="s">
        <v>15</v>
      </c>
      <c r="M11092" s="38" t="s">
        <v>13</v>
      </c>
    </row>
    <row r="11093" spans="1:13" s="39" customFormat="1" ht="12.75" x14ac:dyDescent="0.2">
      <c r="A11093" s="33" t="s">
        <v>32</v>
      </c>
      <c r="B11093" s="33" t="s">
        <v>552</v>
      </c>
      <c r="C11093" s="34">
        <v>10</v>
      </c>
      <c r="D11093" s="33" t="s">
        <v>13908</v>
      </c>
      <c r="E11093" s="33" t="s">
        <v>14600</v>
      </c>
      <c r="F11093" s="35">
        <v>49221500</v>
      </c>
      <c r="G11093" s="33" t="s">
        <v>15072</v>
      </c>
      <c r="H11093" s="33">
        <v>8</v>
      </c>
      <c r="I11093" s="33">
        <v>8</v>
      </c>
      <c r="J11093" s="36">
        <v>20</v>
      </c>
      <c r="K11093" s="37">
        <v>1400000</v>
      </c>
      <c r="L11093" s="38" t="s">
        <v>15</v>
      </c>
      <c r="M11093" s="38" t="s">
        <v>13</v>
      </c>
    </row>
    <row r="11094" spans="1:13" s="39" customFormat="1" ht="12.75" x14ac:dyDescent="0.2">
      <c r="A11094" s="33" t="s">
        <v>32</v>
      </c>
      <c r="B11094" s="33" t="s">
        <v>552</v>
      </c>
      <c r="C11094" s="34">
        <v>10</v>
      </c>
      <c r="D11094" s="33" t="s">
        <v>13908</v>
      </c>
      <c r="E11094" s="33" t="s">
        <v>14601</v>
      </c>
      <c r="F11094" s="35">
        <v>49201500</v>
      </c>
      <c r="G11094" s="33" t="s">
        <v>15072</v>
      </c>
      <c r="H11094" s="33">
        <v>8</v>
      </c>
      <c r="I11094" s="33">
        <v>8</v>
      </c>
      <c r="J11094" s="36">
        <v>2</v>
      </c>
      <c r="K11094" s="37">
        <v>196000</v>
      </c>
      <c r="L11094" s="38" t="s">
        <v>15</v>
      </c>
      <c r="M11094" s="38" t="s">
        <v>13</v>
      </c>
    </row>
    <row r="11095" spans="1:13" s="39" customFormat="1" ht="12.75" x14ac:dyDescent="0.2">
      <c r="A11095" s="33" t="s">
        <v>32</v>
      </c>
      <c r="B11095" s="33" t="s">
        <v>552</v>
      </c>
      <c r="C11095" s="34">
        <v>10</v>
      </c>
      <c r="D11095" s="33" t="s">
        <v>13908</v>
      </c>
      <c r="E11095" s="33" t="s">
        <v>14602</v>
      </c>
      <c r="F11095" s="35">
        <v>49201500</v>
      </c>
      <c r="G11095" s="33" t="s">
        <v>15072</v>
      </c>
      <c r="H11095" s="33">
        <v>8</v>
      </c>
      <c r="I11095" s="33">
        <v>8</v>
      </c>
      <c r="J11095" s="36">
        <v>7</v>
      </c>
      <c r="K11095" s="37">
        <v>595000</v>
      </c>
      <c r="L11095" s="38" t="s">
        <v>15</v>
      </c>
      <c r="M11095" s="38" t="s">
        <v>13</v>
      </c>
    </row>
    <row r="11096" spans="1:13" s="39" customFormat="1" ht="12.75" x14ac:dyDescent="0.2">
      <c r="A11096" s="33" t="s">
        <v>32</v>
      </c>
      <c r="B11096" s="33" t="s">
        <v>552</v>
      </c>
      <c r="C11096" s="34">
        <v>10</v>
      </c>
      <c r="D11096" s="33" t="s">
        <v>13908</v>
      </c>
      <c r="E11096" s="33" t="s">
        <v>14603</v>
      </c>
      <c r="F11096" s="35">
        <v>49201500</v>
      </c>
      <c r="G11096" s="33" t="s">
        <v>15072</v>
      </c>
      <c r="H11096" s="33">
        <v>8</v>
      </c>
      <c r="I11096" s="33">
        <v>8</v>
      </c>
      <c r="J11096" s="36">
        <v>12</v>
      </c>
      <c r="K11096" s="37">
        <v>960000</v>
      </c>
      <c r="L11096" s="38" t="s">
        <v>15</v>
      </c>
      <c r="M11096" s="38" t="s">
        <v>13</v>
      </c>
    </row>
    <row r="11097" spans="1:13" s="39" customFormat="1" ht="12.75" x14ac:dyDescent="0.2">
      <c r="A11097" s="33" t="s">
        <v>32</v>
      </c>
      <c r="B11097" s="33" t="s">
        <v>552</v>
      </c>
      <c r="C11097" s="34">
        <v>10</v>
      </c>
      <c r="D11097" s="33" t="s">
        <v>13908</v>
      </c>
      <c r="E11097" s="33" t="s">
        <v>14604</v>
      </c>
      <c r="F11097" s="35">
        <v>49221502</v>
      </c>
      <c r="G11097" s="33" t="s">
        <v>15072</v>
      </c>
      <c r="H11097" s="33">
        <v>8</v>
      </c>
      <c r="I11097" s="33">
        <v>8</v>
      </c>
      <c r="J11097" s="36">
        <v>1</v>
      </c>
      <c r="K11097" s="37">
        <v>1700000</v>
      </c>
      <c r="L11097" s="38" t="s">
        <v>15</v>
      </c>
      <c r="M11097" s="38" t="s">
        <v>13</v>
      </c>
    </row>
    <row r="11098" spans="1:13" s="39" customFormat="1" ht="12.75" x14ac:dyDescent="0.2">
      <c r="A11098" s="33" t="s">
        <v>32</v>
      </c>
      <c r="B11098" s="33" t="s">
        <v>552</v>
      </c>
      <c r="C11098" s="34">
        <v>10</v>
      </c>
      <c r="D11098" s="33" t="s">
        <v>13908</v>
      </c>
      <c r="E11098" s="33" t="s">
        <v>14605</v>
      </c>
      <c r="F11098" s="35">
        <v>49181500</v>
      </c>
      <c r="G11098" s="33" t="s">
        <v>15072</v>
      </c>
      <c r="H11098" s="33">
        <v>8</v>
      </c>
      <c r="I11098" s="33">
        <v>8</v>
      </c>
      <c r="J11098" s="36">
        <v>1</v>
      </c>
      <c r="K11098" s="37">
        <v>120000</v>
      </c>
      <c r="L11098" s="38" t="s">
        <v>15</v>
      </c>
      <c r="M11098" s="38" t="s">
        <v>13</v>
      </c>
    </row>
    <row r="11099" spans="1:13" s="39" customFormat="1" ht="12.75" x14ac:dyDescent="0.2">
      <c r="A11099" s="33" t="s">
        <v>32</v>
      </c>
      <c r="B11099" s="33" t="s">
        <v>552</v>
      </c>
      <c r="C11099" s="34">
        <v>10</v>
      </c>
      <c r="D11099" s="33" t="s">
        <v>13908</v>
      </c>
      <c r="E11099" s="33" t="s">
        <v>14606</v>
      </c>
      <c r="F11099" s="35">
        <v>49181500</v>
      </c>
      <c r="G11099" s="33" t="s">
        <v>15072</v>
      </c>
      <c r="H11099" s="33">
        <v>8</v>
      </c>
      <c r="I11099" s="33">
        <v>8</v>
      </c>
      <c r="J11099" s="36">
        <v>8</v>
      </c>
      <c r="K11099" s="37">
        <v>1280000</v>
      </c>
      <c r="L11099" s="38" t="s">
        <v>15</v>
      </c>
      <c r="M11099" s="38" t="s">
        <v>13</v>
      </c>
    </row>
    <row r="11100" spans="1:13" s="39" customFormat="1" ht="12.75" x14ac:dyDescent="0.2">
      <c r="A11100" s="33" t="s">
        <v>32</v>
      </c>
      <c r="B11100" s="33" t="s">
        <v>552</v>
      </c>
      <c r="C11100" s="34">
        <v>10</v>
      </c>
      <c r="D11100" s="33" t="s">
        <v>13908</v>
      </c>
      <c r="E11100" s="33" t="s">
        <v>14607</v>
      </c>
      <c r="F11100" s="35">
        <v>49221502</v>
      </c>
      <c r="G11100" s="33" t="s">
        <v>15072</v>
      </c>
      <c r="H11100" s="33">
        <v>8</v>
      </c>
      <c r="I11100" s="33">
        <v>8</v>
      </c>
      <c r="J11100" s="36">
        <v>1</v>
      </c>
      <c r="K11100" s="37">
        <v>39500000</v>
      </c>
      <c r="L11100" s="38" t="s">
        <v>15</v>
      </c>
      <c r="M11100" s="38" t="s">
        <v>13</v>
      </c>
    </row>
    <row r="11101" spans="1:13" s="39" customFormat="1" ht="12.75" x14ac:dyDescent="0.2">
      <c r="A11101" s="33" t="s">
        <v>32</v>
      </c>
      <c r="B11101" s="33" t="s">
        <v>547</v>
      </c>
      <c r="C11101" s="34">
        <v>16</v>
      </c>
      <c r="D11101" s="33" t="s">
        <v>73</v>
      </c>
      <c r="E11101" s="33" t="s">
        <v>10980</v>
      </c>
      <c r="F11101" s="35">
        <v>80111701</v>
      </c>
      <c r="G11101" s="33" t="s">
        <v>313</v>
      </c>
      <c r="H11101" s="33">
        <v>8</v>
      </c>
      <c r="I11101" s="33">
        <v>8</v>
      </c>
      <c r="J11101" s="36">
        <v>1</v>
      </c>
      <c r="K11101" s="37">
        <v>8500000</v>
      </c>
      <c r="L11101" s="38" t="s">
        <v>12</v>
      </c>
      <c r="M11101" s="38" t="s">
        <v>13</v>
      </c>
    </row>
    <row r="11102" spans="1:13" s="39" customFormat="1" ht="12.75" x14ac:dyDescent="0.2">
      <c r="A11102" s="33" t="s">
        <v>32</v>
      </c>
      <c r="B11102" s="33" t="s">
        <v>547</v>
      </c>
      <c r="C11102" s="34">
        <v>16</v>
      </c>
      <c r="D11102" s="33" t="s">
        <v>73</v>
      </c>
      <c r="E11102" s="33" t="s">
        <v>10981</v>
      </c>
      <c r="F11102" s="35">
        <v>80111701</v>
      </c>
      <c r="G11102" s="33" t="s">
        <v>313</v>
      </c>
      <c r="H11102" s="33">
        <v>8</v>
      </c>
      <c r="I11102" s="33">
        <v>8</v>
      </c>
      <c r="J11102" s="36">
        <v>1</v>
      </c>
      <c r="K11102" s="37">
        <v>1857400</v>
      </c>
      <c r="L11102" s="38" t="s">
        <v>12</v>
      </c>
      <c r="M11102" s="38" t="s">
        <v>13</v>
      </c>
    </row>
    <row r="11103" spans="1:13" s="39" customFormat="1" ht="12.75" x14ac:dyDescent="0.2">
      <c r="A11103" s="33" t="s">
        <v>32</v>
      </c>
      <c r="B11103" s="33" t="s">
        <v>5901</v>
      </c>
      <c r="C11103" s="34">
        <v>10</v>
      </c>
      <c r="D11103" s="33" t="s">
        <v>115</v>
      </c>
      <c r="E11103" s="33" t="s">
        <v>10982</v>
      </c>
      <c r="F11103" s="35">
        <v>60131400</v>
      </c>
      <c r="G11103" s="33" t="s">
        <v>15071</v>
      </c>
      <c r="H11103" s="33">
        <v>9</v>
      </c>
      <c r="I11103" s="33">
        <v>1</v>
      </c>
      <c r="J11103" s="36">
        <v>8</v>
      </c>
      <c r="K11103" s="37">
        <v>27456003.68</v>
      </c>
      <c r="L11103" s="38" t="s">
        <v>15</v>
      </c>
      <c r="M11103" s="38" t="s">
        <v>13</v>
      </c>
    </row>
    <row r="11104" spans="1:13" s="39" customFormat="1" ht="12.75" x14ac:dyDescent="0.2">
      <c r="A11104" s="33" t="s">
        <v>32</v>
      </c>
      <c r="B11104" s="33" t="s">
        <v>5901</v>
      </c>
      <c r="C11104" s="34">
        <v>10</v>
      </c>
      <c r="D11104" s="33" t="s">
        <v>115</v>
      </c>
      <c r="E11104" s="33" t="s">
        <v>10983</v>
      </c>
      <c r="F11104" s="35">
        <v>60131400</v>
      </c>
      <c r="G11104" s="33" t="s">
        <v>15071</v>
      </c>
      <c r="H11104" s="33">
        <v>9</v>
      </c>
      <c r="I11104" s="33">
        <v>1</v>
      </c>
      <c r="J11104" s="36">
        <v>2</v>
      </c>
      <c r="K11104" s="37">
        <v>5807997.2999999998</v>
      </c>
      <c r="L11104" s="38" t="s">
        <v>15</v>
      </c>
      <c r="M11104" s="38" t="s">
        <v>13</v>
      </c>
    </row>
    <row r="11105" spans="1:13" s="39" customFormat="1" ht="12.75" x14ac:dyDescent="0.2">
      <c r="A11105" s="33" t="s">
        <v>32</v>
      </c>
      <c r="B11105" s="33" t="s">
        <v>5901</v>
      </c>
      <c r="C11105" s="34">
        <v>10</v>
      </c>
      <c r="D11105" s="33" t="s">
        <v>115</v>
      </c>
      <c r="E11105" s="33" t="s">
        <v>10984</v>
      </c>
      <c r="F11105" s="35">
        <v>60131456</v>
      </c>
      <c r="G11105" s="33" t="s">
        <v>15071</v>
      </c>
      <c r="H11105" s="33">
        <v>9</v>
      </c>
      <c r="I11105" s="33">
        <v>1</v>
      </c>
      <c r="J11105" s="36">
        <v>2</v>
      </c>
      <c r="K11105" s="37">
        <v>4927997.3600000003</v>
      </c>
      <c r="L11105" s="38" t="s">
        <v>15</v>
      </c>
      <c r="M11105" s="38" t="s">
        <v>13</v>
      </c>
    </row>
    <row r="11106" spans="1:13" s="39" customFormat="1" ht="12.75" x14ac:dyDescent="0.2">
      <c r="A11106" s="33" t="s">
        <v>32</v>
      </c>
      <c r="B11106" s="33" t="s">
        <v>5901</v>
      </c>
      <c r="C11106" s="34">
        <v>10</v>
      </c>
      <c r="D11106" s="33" t="s">
        <v>115</v>
      </c>
      <c r="E11106" s="33" t="s">
        <v>10985</v>
      </c>
      <c r="F11106" s="35">
        <v>60131456</v>
      </c>
      <c r="G11106" s="33" t="s">
        <v>15071</v>
      </c>
      <c r="H11106" s="33">
        <v>9</v>
      </c>
      <c r="I11106" s="33">
        <v>1</v>
      </c>
      <c r="J11106" s="36">
        <v>4</v>
      </c>
      <c r="K11106" s="37">
        <v>4927999.4400000004</v>
      </c>
      <c r="L11106" s="38" t="s">
        <v>15</v>
      </c>
      <c r="M11106" s="38" t="s">
        <v>13</v>
      </c>
    </row>
    <row r="11107" spans="1:13" s="39" customFormat="1" ht="12.75" x14ac:dyDescent="0.2">
      <c r="A11107" s="33" t="s">
        <v>32</v>
      </c>
      <c r="B11107" s="33" t="s">
        <v>611</v>
      </c>
      <c r="C11107" s="34">
        <v>10</v>
      </c>
      <c r="D11107" s="33" t="s">
        <v>108</v>
      </c>
      <c r="E11107" s="33" t="s">
        <v>10986</v>
      </c>
      <c r="F11107" s="35">
        <v>86111700</v>
      </c>
      <c r="G11107" s="33" t="s">
        <v>15071</v>
      </c>
      <c r="H11107" s="33">
        <v>9</v>
      </c>
      <c r="I11107" s="33">
        <v>3</v>
      </c>
      <c r="J11107" s="36">
        <v>1</v>
      </c>
      <c r="K11107" s="37">
        <v>20026000</v>
      </c>
      <c r="L11107" s="38" t="s">
        <v>12</v>
      </c>
      <c r="M11107" s="38" t="s">
        <v>13</v>
      </c>
    </row>
    <row r="11108" spans="1:13" s="39" customFormat="1" ht="12.75" x14ac:dyDescent="0.2">
      <c r="A11108" s="33" t="s">
        <v>32</v>
      </c>
      <c r="B11108" s="33" t="s">
        <v>577</v>
      </c>
      <c r="C11108" s="34">
        <v>10</v>
      </c>
      <c r="D11108" s="33" t="s">
        <v>16</v>
      </c>
      <c r="E11108" s="33" t="s">
        <v>8288</v>
      </c>
      <c r="F11108" s="35">
        <v>30111601</v>
      </c>
      <c r="G11108" s="33" t="s">
        <v>15071</v>
      </c>
      <c r="H11108" s="33">
        <v>9</v>
      </c>
      <c r="I11108" s="33">
        <v>1</v>
      </c>
      <c r="J11108" s="36">
        <v>63</v>
      </c>
      <c r="K11108" s="37">
        <v>1641654</v>
      </c>
      <c r="L11108" s="38" t="s">
        <v>15</v>
      </c>
      <c r="M11108" s="38" t="s">
        <v>13</v>
      </c>
    </row>
    <row r="11109" spans="1:13" s="39" customFormat="1" ht="12.75" x14ac:dyDescent="0.2">
      <c r="A11109" s="33" t="s">
        <v>32</v>
      </c>
      <c r="B11109" s="33" t="s">
        <v>577</v>
      </c>
      <c r="C11109" s="34">
        <v>10</v>
      </c>
      <c r="D11109" s="33" t="s">
        <v>16</v>
      </c>
      <c r="E11109" s="33" t="s">
        <v>10987</v>
      </c>
      <c r="F11109" s="35">
        <v>11111701</v>
      </c>
      <c r="G11109" s="33" t="s">
        <v>15071</v>
      </c>
      <c r="H11109" s="33">
        <v>9</v>
      </c>
      <c r="I11109" s="33">
        <v>1</v>
      </c>
      <c r="J11109" s="36">
        <v>3</v>
      </c>
      <c r="K11109" s="37">
        <v>250737</v>
      </c>
      <c r="L11109" s="38" t="s">
        <v>15</v>
      </c>
      <c r="M11109" s="38" t="s">
        <v>13</v>
      </c>
    </row>
    <row r="11110" spans="1:13" s="39" customFormat="1" ht="12.75" x14ac:dyDescent="0.2">
      <c r="A11110" s="33" t="s">
        <v>32</v>
      </c>
      <c r="B11110" s="33" t="s">
        <v>577</v>
      </c>
      <c r="C11110" s="34">
        <v>10</v>
      </c>
      <c r="D11110" s="33" t="s">
        <v>16</v>
      </c>
      <c r="E11110" s="33" t="s">
        <v>3656</v>
      </c>
      <c r="F11110" s="35">
        <v>11111611</v>
      </c>
      <c r="G11110" s="33" t="s">
        <v>15071</v>
      </c>
      <c r="H11110" s="33">
        <v>9</v>
      </c>
      <c r="I11110" s="33">
        <v>1</v>
      </c>
      <c r="J11110" s="36">
        <v>53</v>
      </c>
      <c r="K11110" s="37">
        <v>6360000</v>
      </c>
      <c r="L11110" s="38" t="s">
        <v>15</v>
      </c>
      <c r="M11110" s="38" t="s">
        <v>13</v>
      </c>
    </row>
    <row r="11111" spans="1:13" s="39" customFormat="1" ht="12.75" x14ac:dyDescent="0.2">
      <c r="A11111" s="33" t="s">
        <v>32</v>
      </c>
      <c r="B11111" s="33" t="s">
        <v>577</v>
      </c>
      <c r="C11111" s="34">
        <v>10</v>
      </c>
      <c r="D11111" s="33" t="s">
        <v>16</v>
      </c>
      <c r="E11111" s="33" t="s">
        <v>10988</v>
      </c>
      <c r="F11111" s="35">
        <v>30131607</v>
      </c>
      <c r="G11111" s="33" t="s">
        <v>15071</v>
      </c>
      <c r="H11111" s="33">
        <v>9</v>
      </c>
      <c r="I11111" s="33">
        <v>1</v>
      </c>
      <c r="J11111" s="36">
        <v>5304</v>
      </c>
      <c r="K11111" s="37">
        <v>3712800</v>
      </c>
      <c r="L11111" s="38" t="s">
        <v>15</v>
      </c>
      <c r="M11111" s="38" t="s">
        <v>13</v>
      </c>
    </row>
    <row r="11112" spans="1:13" s="39" customFormat="1" ht="12.75" x14ac:dyDescent="0.2">
      <c r="A11112" s="33" t="s">
        <v>32</v>
      </c>
      <c r="B11112" s="33" t="s">
        <v>577</v>
      </c>
      <c r="C11112" s="34">
        <v>10</v>
      </c>
      <c r="D11112" s="33" t="s">
        <v>16</v>
      </c>
      <c r="E11112" s="33" t="s">
        <v>10989</v>
      </c>
      <c r="F11112" s="35">
        <v>30103623</v>
      </c>
      <c r="G11112" s="33" t="s">
        <v>15071</v>
      </c>
      <c r="H11112" s="33">
        <v>9</v>
      </c>
      <c r="I11112" s="33">
        <v>1</v>
      </c>
      <c r="J11112" s="36">
        <v>5</v>
      </c>
      <c r="K11112" s="37">
        <v>300000</v>
      </c>
      <c r="L11112" s="38" t="s">
        <v>15</v>
      </c>
      <c r="M11112" s="38" t="s">
        <v>13</v>
      </c>
    </row>
    <row r="11113" spans="1:13" s="39" customFormat="1" ht="12.75" x14ac:dyDescent="0.2">
      <c r="A11113" s="33" t="s">
        <v>32</v>
      </c>
      <c r="B11113" s="33" t="s">
        <v>586</v>
      </c>
      <c r="C11113" s="34">
        <v>10</v>
      </c>
      <c r="D11113" s="33" t="s">
        <v>94</v>
      </c>
      <c r="E11113" s="33" t="s">
        <v>10990</v>
      </c>
      <c r="F11113" s="35">
        <v>72103300</v>
      </c>
      <c r="G11113" s="33" t="s">
        <v>15071</v>
      </c>
      <c r="H11113" s="33">
        <v>1</v>
      </c>
      <c r="I11113" s="33">
        <v>6</v>
      </c>
      <c r="J11113" s="36">
        <v>1</v>
      </c>
      <c r="K11113" s="37">
        <v>6444459.2000000002</v>
      </c>
      <c r="L11113" s="38" t="s">
        <v>12</v>
      </c>
      <c r="M11113" s="38" t="s">
        <v>13</v>
      </c>
    </row>
    <row r="11114" spans="1:13" s="39" customFormat="1" ht="12.75" x14ac:dyDescent="0.2">
      <c r="A11114" s="33" t="s">
        <v>32</v>
      </c>
      <c r="B11114" s="33" t="s">
        <v>586</v>
      </c>
      <c r="C11114" s="34">
        <v>10</v>
      </c>
      <c r="D11114" s="33" t="s">
        <v>94</v>
      </c>
      <c r="E11114" s="33" t="s">
        <v>10991</v>
      </c>
      <c r="F11114" s="35">
        <v>72102905</v>
      </c>
      <c r="G11114" s="33" t="s">
        <v>15071</v>
      </c>
      <c r="H11114" s="33">
        <v>1</v>
      </c>
      <c r="I11114" s="33">
        <v>6</v>
      </c>
      <c r="J11114" s="36">
        <v>1</v>
      </c>
      <c r="K11114" s="37">
        <v>5050000</v>
      </c>
      <c r="L11114" s="38" t="s">
        <v>12</v>
      </c>
      <c r="M11114" s="38" t="s">
        <v>13</v>
      </c>
    </row>
    <row r="11115" spans="1:13" s="39" customFormat="1" ht="12.75" x14ac:dyDescent="0.2">
      <c r="A11115" s="33" t="s">
        <v>32</v>
      </c>
      <c r="B11115" s="33" t="s">
        <v>5901</v>
      </c>
      <c r="C11115" s="34">
        <v>10</v>
      </c>
      <c r="D11115" s="33" t="s">
        <v>115</v>
      </c>
      <c r="E11115" s="33" t="s">
        <v>14608</v>
      </c>
      <c r="F11115" s="35">
        <v>60131456</v>
      </c>
      <c r="G11115" s="33" t="s">
        <v>15071</v>
      </c>
      <c r="H11115" s="33">
        <v>1</v>
      </c>
      <c r="I11115" s="33">
        <v>6</v>
      </c>
      <c r="J11115" s="36">
        <v>1</v>
      </c>
      <c r="K11115" s="37">
        <v>579998.22</v>
      </c>
      <c r="L11115" s="38" t="s">
        <v>12</v>
      </c>
      <c r="M11115" s="38" t="s">
        <v>13</v>
      </c>
    </row>
    <row r="11116" spans="1:13" s="39" customFormat="1" ht="12.75" x14ac:dyDescent="0.2">
      <c r="A11116" s="33" t="s">
        <v>32</v>
      </c>
      <c r="B11116" s="33" t="s">
        <v>5906</v>
      </c>
      <c r="C11116" s="34">
        <v>10</v>
      </c>
      <c r="D11116" s="33" t="s">
        <v>118</v>
      </c>
      <c r="E11116" s="33" t="s">
        <v>10992</v>
      </c>
      <c r="F11116" s="35">
        <v>81101514</v>
      </c>
      <c r="G11116" s="33" t="s">
        <v>15071</v>
      </c>
      <c r="H11116" s="33">
        <v>1</v>
      </c>
      <c r="I11116" s="33">
        <v>6</v>
      </c>
      <c r="J11116" s="36">
        <v>1</v>
      </c>
      <c r="K11116" s="37">
        <v>33000000</v>
      </c>
      <c r="L11116" s="38" t="s">
        <v>12</v>
      </c>
      <c r="M11116" s="38" t="s">
        <v>13</v>
      </c>
    </row>
    <row r="11117" spans="1:13" s="39" customFormat="1" ht="12.75" x14ac:dyDescent="0.2">
      <c r="A11117" s="33" t="s">
        <v>32</v>
      </c>
      <c r="B11117" s="33" t="s">
        <v>547</v>
      </c>
      <c r="C11117" s="34">
        <v>16</v>
      </c>
      <c r="D11117" s="33" t="s">
        <v>73</v>
      </c>
      <c r="E11117" s="33" t="s">
        <v>10981</v>
      </c>
      <c r="F11117" s="35">
        <v>80111701</v>
      </c>
      <c r="G11117" s="33" t="s">
        <v>15071</v>
      </c>
      <c r="H11117" s="33">
        <v>1</v>
      </c>
      <c r="I11117" s="33">
        <v>6</v>
      </c>
      <c r="J11117" s="36">
        <v>1</v>
      </c>
      <c r="K11117" s="37">
        <v>2066600</v>
      </c>
      <c r="L11117" s="38" t="s">
        <v>12</v>
      </c>
      <c r="M11117" s="38" t="s">
        <v>13</v>
      </c>
    </row>
    <row r="11118" spans="1:13" s="39" customFormat="1" ht="12.75" x14ac:dyDescent="0.2">
      <c r="A11118" s="33" t="s">
        <v>30</v>
      </c>
      <c r="B11118" s="33" t="s">
        <v>547</v>
      </c>
      <c r="C11118" s="34">
        <v>10</v>
      </c>
      <c r="D11118" s="33" t="s">
        <v>73</v>
      </c>
      <c r="E11118" s="33" t="s">
        <v>14609</v>
      </c>
      <c r="F11118" s="35">
        <v>86141501</v>
      </c>
      <c r="G11118" s="33" t="s">
        <v>313</v>
      </c>
      <c r="H11118" s="33">
        <v>1</v>
      </c>
      <c r="I11118" s="33">
        <v>11</v>
      </c>
      <c r="J11118" s="36">
        <v>1</v>
      </c>
      <c r="K11118" s="37">
        <v>40600000</v>
      </c>
      <c r="L11118" s="38" t="s">
        <v>12</v>
      </c>
      <c r="M11118" s="38" t="s">
        <v>13</v>
      </c>
    </row>
    <row r="11119" spans="1:13" s="39" customFormat="1" ht="12.75" x14ac:dyDescent="0.2">
      <c r="A11119" s="33" t="s">
        <v>30</v>
      </c>
      <c r="B11119" s="33" t="s">
        <v>547</v>
      </c>
      <c r="C11119" s="34">
        <v>10</v>
      </c>
      <c r="D11119" s="33" t="s">
        <v>73</v>
      </c>
      <c r="E11119" s="33" t="s">
        <v>14610</v>
      </c>
      <c r="F11119" s="35">
        <v>86141501</v>
      </c>
      <c r="G11119" s="33" t="s">
        <v>313</v>
      </c>
      <c r="H11119" s="33">
        <v>1</v>
      </c>
      <c r="I11119" s="33">
        <v>11</v>
      </c>
      <c r="J11119" s="36">
        <v>1</v>
      </c>
      <c r="K11119" s="37">
        <v>38500000</v>
      </c>
      <c r="L11119" s="38" t="s">
        <v>12</v>
      </c>
      <c r="M11119" s="38" t="s">
        <v>13</v>
      </c>
    </row>
    <row r="11120" spans="1:13" s="39" customFormat="1" ht="12.75" x14ac:dyDescent="0.2">
      <c r="A11120" s="33" t="s">
        <v>30</v>
      </c>
      <c r="B11120" s="33" t="s">
        <v>547</v>
      </c>
      <c r="C11120" s="34">
        <v>10</v>
      </c>
      <c r="D11120" s="33" t="s">
        <v>73</v>
      </c>
      <c r="E11120" s="33" t="s">
        <v>14611</v>
      </c>
      <c r="F11120" s="35">
        <v>86141501</v>
      </c>
      <c r="G11120" s="33" t="s">
        <v>313</v>
      </c>
      <c r="H11120" s="33">
        <v>1</v>
      </c>
      <c r="I11120" s="33">
        <v>11</v>
      </c>
      <c r="J11120" s="36">
        <v>1</v>
      </c>
      <c r="K11120" s="37">
        <v>40600000</v>
      </c>
      <c r="L11120" s="38" t="s">
        <v>12</v>
      </c>
      <c r="M11120" s="38" t="s">
        <v>13</v>
      </c>
    </row>
    <row r="11121" spans="1:13" s="39" customFormat="1" ht="12.75" x14ac:dyDescent="0.2">
      <c r="A11121" s="33" t="s">
        <v>30</v>
      </c>
      <c r="B11121" s="33" t="s">
        <v>547</v>
      </c>
      <c r="C11121" s="34">
        <v>10</v>
      </c>
      <c r="D11121" s="33" t="s">
        <v>73</v>
      </c>
      <c r="E11121" s="33" t="s">
        <v>14612</v>
      </c>
      <c r="F11121" s="35">
        <v>86141501</v>
      </c>
      <c r="G11121" s="33" t="s">
        <v>313</v>
      </c>
      <c r="H11121" s="33">
        <v>1</v>
      </c>
      <c r="I11121" s="33">
        <v>11</v>
      </c>
      <c r="J11121" s="36">
        <v>1</v>
      </c>
      <c r="K11121" s="37">
        <v>40600000</v>
      </c>
      <c r="L11121" s="38" t="s">
        <v>12</v>
      </c>
      <c r="M11121" s="38" t="s">
        <v>13</v>
      </c>
    </row>
    <row r="11122" spans="1:13" s="39" customFormat="1" ht="12.75" x14ac:dyDescent="0.2">
      <c r="A11122" s="33" t="s">
        <v>30</v>
      </c>
      <c r="B11122" s="33" t="s">
        <v>547</v>
      </c>
      <c r="C11122" s="34">
        <v>10</v>
      </c>
      <c r="D11122" s="33" t="s">
        <v>73</v>
      </c>
      <c r="E11122" s="33" t="s">
        <v>14613</v>
      </c>
      <c r="F11122" s="35">
        <v>86141501</v>
      </c>
      <c r="G11122" s="33" t="s">
        <v>313</v>
      </c>
      <c r="H11122" s="33">
        <v>1</v>
      </c>
      <c r="I11122" s="33">
        <v>11</v>
      </c>
      <c r="J11122" s="36">
        <v>1</v>
      </c>
      <c r="K11122" s="37">
        <v>40600000</v>
      </c>
      <c r="L11122" s="38" t="s">
        <v>12</v>
      </c>
      <c r="M11122" s="38" t="s">
        <v>13</v>
      </c>
    </row>
    <row r="11123" spans="1:13" s="39" customFormat="1" ht="12.75" x14ac:dyDescent="0.2">
      <c r="A11123" s="33" t="s">
        <v>30</v>
      </c>
      <c r="B11123" s="33" t="s">
        <v>547</v>
      </c>
      <c r="C11123" s="34">
        <v>10</v>
      </c>
      <c r="D11123" s="33" t="s">
        <v>73</v>
      </c>
      <c r="E11123" s="33" t="s">
        <v>14614</v>
      </c>
      <c r="F11123" s="35">
        <v>86141501</v>
      </c>
      <c r="G11123" s="33" t="s">
        <v>313</v>
      </c>
      <c r="H11123" s="33">
        <v>1</v>
      </c>
      <c r="I11123" s="33">
        <v>11</v>
      </c>
      <c r="J11123" s="36">
        <v>1</v>
      </c>
      <c r="K11123" s="37">
        <v>23800000</v>
      </c>
      <c r="L11123" s="38" t="s">
        <v>12</v>
      </c>
      <c r="M11123" s="38" t="s">
        <v>13</v>
      </c>
    </row>
    <row r="11124" spans="1:13" s="39" customFormat="1" ht="12.75" x14ac:dyDescent="0.2">
      <c r="A11124" s="33" t="s">
        <v>30</v>
      </c>
      <c r="B11124" s="33" t="s">
        <v>547</v>
      </c>
      <c r="C11124" s="34">
        <v>10</v>
      </c>
      <c r="D11124" s="33" t="s">
        <v>73</v>
      </c>
      <c r="E11124" s="33" t="s">
        <v>14615</v>
      </c>
      <c r="F11124" s="35">
        <v>86141501</v>
      </c>
      <c r="G11124" s="33" t="s">
        <v>313</v>
      </c>
      <c r="H11124" s="33">
        <v>1</v>
      </c>
      <c r="I11124" s="33">
        <v>11</v>
      </c>
      <c r="J11124" s="36">
        <v>1</v>
      </c>
      <c r="K11124" s="37">
        <v>23800000</v>
      </c>
      <c r="L11124" s="38" t="s">
        <v>12</v>
      </c>
      <c r="M11124" s="38" t="s">
        <v>13</v>
      </c>
    </row>
    <row r="11125" spans="1:13" s="39" customFormat="1" ht="12.75" x14ac:dyDescent="0.2">
      <c r="A11125" s="33" t="s">
        <v>30</v>
      </c>
      <c r="B11125" s="33" t="s">
        <v>9963</v>
      </c>
      <c r="C11125" s="34">
        <v>16</v>
      </c>
      <c r="D11125" s="33" t="s">
        <v>10050</v>
      </c>
      <c r="E11125" s="33" t="s">
        <v>14616</v>
      </c>
      <c r="F11125" s="35">
        <v>86121702</v>
      </c>
      <c r="G11125" s="33" t="s">
        <v>313</v>
      </c>
      <c r="H11125" s="33">
        <v>1</v>
      </c>
      <c r="I11125" s="33">
        <v>11</v>
      </c>
      <c r="J11125" s="36">
        <v>1</v>
      </c>
      <c r="K11125" s="37">
        <v>47520538</v>
      </c>
      <c r="L11125" s="38" t="s">
        <v>12</v>
      </c>
      <c r="M11125" s="38" t="s">
        <v>13</v>
      </c>
    </row>
    <row r="11126" spans="1:13" s="39" customFormat="1" ht="12.75" x14ac:dyDescent="0.2">
      <c r="A11126" s="33" t="s">
        <v>30</v>
      </c>
      <c r="B11126" s="33" t="s">
        <v>9963</v>
      </c>
      <c r="C11126" s="34">
        <v>16</v>
      </c>
      <c r="D11126" s="33" t="s">
        <v>10050</v>
      </c>
      <c r="E11126" s="33" t="s">
        <v>10050</v>
      </c>
      <c r="F11126" s="35">
        <v>86121702</v>
      </c>
      <c r="G11126" s="33" t="s">
        <v>313</v>
      </c>
      <c r="H11126" s="33">
        <v>1</v>
      </c>
      <c r="I11126" s="33">
        <v>11</v>
      </c>
      <c r="J11126" s="36">
        <v>1</v>
      </c>
      <c r="K11126" s="37">
        <v>25678800</v>
      </c>
      <c r="L11126" s="38" t="s">
        <v>12</v>
      </c>
      <c r="M11126" s="38" t="s">
        <v>13</v>
      </c>
    </row>
    <row r="11127" spans="1:13" s="39" customFormat="1" ht="12.75" x14ac:dyDescent="0.2">
      <c r="A11127" s="33" t="s">
        <v>30</v>
      </c>
      <c r="B11127" s="33" t="s">
        <v>9963</v>
      </c>
      <c r="C11127" s="34">
        <v>16</v>
      </c>
      <c r="D11127" s="33" t="s">
        <v>10050</v>
      </c>
      <c r="E11127" s="33" t="s">
        <v>10050</v>
      </c>
      <c r="F11127" s="35">
        <v>86121702</v>
      </c>
      <c r="G11127" s="33" t="s">
        <v>313</v>
      </c>
      <c r="H11127" s="33">
        <v>1</v>
      </c>
      <c r="I11127" s="33">
        <v>11</v>
      </c>
      <c r="J11127" s="36">
        <v>1</v>
      </c>
      <c r="K11127" s="37">
        <v>33746278</v>
      </c>
      <c r="L11127" s="38" t="s">
        <v>12</v>
      </c>
      <c r="M11127" s="38" t="s">
        <v>13</v>
      </c>
    </row>
    <row r="11128" spans="1:13" s="39" customFormat="1" ht="12.75" x14ac:dyDescent="0.2">
      <c r="A11128" s="33" t="s">
        <v>30</v>
      </c>
      <c r="B11128" s="33" t="s">
        <v>9963</v>
      </c>
      <c r="C11128" s="34">
        <v>16</v>
      </c>
      <c r="D11128" s="33" t="s">
        <v>10050</v>
      </c>
      <c r="E11128" s="33" t="s">
        <v>10050</v>
      </c>
      <c r="F11128" s="35">
        <v>86121702</v>
      </c>
      <c r="G11128" s="33" t="s">
        <v>313</v>
      </c>
      <c r="H11128" s="33">
        <v>1</v>
      </c>
      <c r="I11128" s="33">
        <v>11</v>
      </c>
      <c r="J11128" s="36">
        <v>1</v>
      </c>
      <c r="K11128" s="37">
        <v>20109806</v>
      </c>
      <c r="L11128" s="38" t="s">
        <v>12</v>
      </c>
      <c r="M11128" s="38" t="s">
        <v>13</v>
      </c>
    </row>
    <row r="11129" spans="1:13" s="39" customFormat="1" ht="12.75" x14ac:dyDescent="0.2">
      <c r="A11129" s="33" t="s">
        <v>30</v>
      </c>
      <c r="B11129" s="33" t="s">
        <v>9963</v>
      </c>
      <c r="C11129" s="34">
        <v>16</v>
      </c>
      <c r="D11129" s="33" t="s">
        <v>10050</v>
      </c>
      <c r="E11129" s="33" t="s">
        <v>10050</v>
      </c>
      <c r="F11129" s="35">
        <v>86121702</v>
      </c>
      <c r="G11129" s="33" t="s">
        <v>313</v>
      </c>
      <c r="H11129" s="33">
        <v>1</v>
      </c>
      <c r="I11129" s="33">
        <v>11</v>
      </c>
      <c r="J11129" s="36">
        <v>1</v>
      </c>
      <c r="K11129" s="37">
        <v>16278708</v>
      </c>
      <c r="L11129" s="38" t="s">
        <v>12</v>
      </c>
      <c r="M11129" s="38" t="s">
        <v>13</v>
      </c>
    </row>
    <row r="11130" spans="1:13" s="39" customFormat="1" ht="12.75" x14ac:dyDescent="0.2">
      <c r="A11130" s="33" t="s">
        <v>30</v>
      </c>
      <c r="B11130" s="33" t="s">
        <v>9963</v>
      </c>
      <c r="C11130" s="34">
        <v>16</v>
      </c>
      <c r="D11130" s="33" t="s">
        <v>10050</v>
      </c>
      <c r="E11130" s="33" t="s">
        <v>10050</v>
      </c>
      <c r="F11130" s="35">
        <v>86121702</v>
      </c>
      <c r="G11130" s="33" t="s">
        <v>313</v>
      </c>
      <c r="H11130" s="33">
        <v>1</v>
      </c>
      <c r="I11130" s="33">
        <v>11</v>
      </c>
      <c r="J11130" s="36">
        <v>1</v>
      </c>
      <c r="K11130" s="37">
        <v>27267482</v>
      </c>
      <c r="L11130" s="38" t="s">
        <v>12</v>
      </c>
      <c r="M11130" s="38" t="s">
        <v>13</v>
      </c>
    </row>
    <row r="11131" spans="1:13" s="39" customFormat="1" ht="12.75" x14ac:dyDescent="0.2">
      <c r="A11131" s="33" t="s">
        <v>30</v>
      </c>
      <c r="B11131" s="33" t="s">
        <v>9963</v>
      </c>
      <c r="C11131" s="34">
        <v>16</v>
      </c>
      <c r="D11131" s="33" t="s">
        <v>10050</v>
      </c>
      <c r="E11131" s="33" t="s">
        <v>10050</v>
      </c>
      <c r="F11131" s="35">
        <v>86121702</v>
      </c>
      <c r="G11131" s="33" t="s">
        <v>313</v>
      </c>
      <c r="H11131" s="33">
        <v>1</v>
      </c>
      <c r="I11131" s="33">
        <v>11</v>
      </c>
      <c r="J11131" s="36">
        <v>1</v>
      </c>
      <c r="K11131" s="37">
        <v>29417194</v>
      </c>
      <c r="L11131" s="38" t="s">
        <v>12</v>
      </c>
      <c r="M11131" s="38" t="s">
        <v>13</v>
      </c>
    </row>
    <row r="11132" spans="1:13" s="39" customFormat="1" ht="12.75" x14ac:dyDescent="0.2">
      <c r="A11132" s="33" t="s">
        <v>30</v>
      </c>
      <c r="B11132" s="33" t="s">
        <v>9963</v>
      </c>
      <c r="C11132" s="34">
        <v>16</v>
      </c>
      <c r="D11132" s="33" t="s">
        <v>10050</v>
      </c>
      <c r="E11132" s="33" t="s">
        <v>10050</v>
      </c>
      <c r="F11132" s="35">
        <v>86121702</v>
      </c>
      <c r="G11132" s="33" t="s">
        <v>313</v>
      </c>
      <c r="H11132" s="33">
        <v>1</v>
      </c>
      <c r="I11132" s="33">
        <v>11</v>
      </c>
      <c r="J11132" s="36">
        <v>1</v>
      </c>
      <c r="K11132" s="37">
        <v>38417642</v>
      </c>
      <c r="L11132" s="38" t="s">
        <v>12</v>
      </c>
      <c r="M11132" s="38" t="s">
        <v>13</v>
      </c>
    </row>
    <row r="11133" spans="1:13" s="39" customFormat="1" ht="12.75" x14ac:dyDescent="0.2">
      <c r="A11133" s="33" t="s">
        <v>30</v>
      </c>
      <c r="B11133" s="33" t="s">
        <v>9964</v>
      </c>
      <c r="C11133" s="34">
        <v>16</v>
      </c>
      <c r="D11133" s="33" t="s">
        <v>10808</v>
      </c>
      <c r="E11133" s="33" t="s">
        <v>10808</v>
      </c>
      <c r="F11133" s="35">
        <v>86121702</v>
      </c>
      <c r="G11133" s="33" t="s">
        <v>313</v>
      </c>
      <c r="H11133" s="33">
        <v>1</v>
      </c>
      <c r="I11133" s="33">
        <v>11</v>
      </c>
      <c r="J11133" s="36">
        <v>1</v>
      </c>
      <c r="K11133" s="37">
        <v>11823372.359999999</v>
      </c>
      <c r="L11133" s="38" t="s">
        <v>12</v>
      </c>
      <c r="M11133" s="38" t="s">
        <v>13</v>
      </c>
    </row>
    <row r="11134" spans="1:13" s="39" customFormat="1" ht="12.75" x14ac:dyDescent="0.2">
      <c r="A11134" s="33" t="s">
        <v>30</v>
      </c>
      <c r="B11134" s="33" t="s">
        <v>9964</v>
      </c>
      <c r="C11134" s="34">
        <v>16</v>
      </c>
      <c r="D11134" s="33" t="s">
        <v>10808</v>
      </c>
      <c r="E11134" s="33" t="s">
        <v>10808</v>
      </c>
      <c r="F11134" s="35">
        <v>86121702</v>
      </c>
      <c r="G11134" s="33" t="s">
        <v>313</v>
      </c>
      <c r="H11134" s="33">
        <v>1</v>
      </c>
      <c r="I11134" s="33">
        <v>11</v>
      </c>
      <c r="J11134" s="36">
        <v>1</v>
      </c>
      <c r="K11134" s="37">
        <v>871700</v>
      </c>
      <c r="L11134" s="38" t="s">
        <v>12</v>
      </c>
      <c r="M11134" s="38" t="s">
        <v>13</v>
      </c>
    </row>
    <row r="11135" spans="1:13" s="39" customFormat="1" ht="12.75" x14ac:dyDescent="0.2">
      <c r="A11135" s="33" t="s">
        <v>30</v>
      </c>
      <c r="B11135" s="33" t="s">
        <v>9964</v>
      </c>
      <c r="C11135" s="34">
        <v>16</v>
      </c>
      <c r="D11135" s="33" t="s">
        <v>10808</v>
      </c>
      <c r="E11135" s="33" t="s">
        <v>10808</v>
      </c>
      <c r="F11135" s="35">
        <v>86121702</v>
      </c>
      <c r="G11135" s="33" t="s">
        <v>313</v>
      </c>
      <c r="H11135" s="33">
        <v>1</v>
      </c>
      <c r="I11135" s="33">
        <v>11</v>
      </c>
      <c r="J11135" s="36">
        <v>1</v>
      </c>
      <c r="K11135" s="37">
        <v>1852700</v>
      </c>
      <c r="L11135" s="38" t="s">
        <v>12</v>
      </c>
      <c r="M11135" s="38" t="s">
        <v>13</v>
      </c>
    </row>
    <row r="11136" spans="1:13" s="39" customFormat="1" ht="12.75" x14ac:dyDescent="0.2">
      <c r="A11136" s="33" t="s">
        <v>30</v>
      </c>
      <c r="B11136" s="33" t="s">
        <v>9964</v>
      </c>
      <c r="C11136" s="34">
        <v>16</v>
      </c>
      <c r="D11136" s="33" t="s">
        <v>10808</v>
      </c>
      <c r="E11136" s="33" t="s">
        <v>10808</v>
      </c>
      <c r="F11136" s="35">
        <v>86121702</v>
      </c>
      <c r="G11136" s="33" t="s">
        <v>313</v>
      </c>
      <c r="H11136" s="33">
        <v>1</v>
      </c>
      <c r="I11136" s="33">
        <v>11</v>
      </c>
      <c r="J11136" s="36">
        <v>1</v>
      </c>
      <c r="K11136" s="37">
        <v>732200</v>
      </c>
      <c r="L11136" s="38" t="s">
        <v>12</v>
      </c>
      <c r="M11136" s="38" t="s">
        <v>13</v>
      </c>
    </row>
    <row r="11137" spans="1:13" s="39" customFormat="1" ht="12.75" x14ac:dyDescent="0.2">
      <c r="A11137" s="33" t="s">
        <v>30</v>
      </c>
      <c r="B11137" s="33" t="s">
        <v>9964</v>
      </c>
      <c r="C11137" s="34">
        <v>16</v>
      </c>
      <c r="D11137" s="33" t="s">
        <v>10808</v>
      </c>
      <c r="E11137" s="33" t="s">
        <v>10808</v>
      </c>
      <c r="F11137" s="35">
        <v>86121702</v>
      </c>
      <c r="G11137" s="33" t="s">
        <v>313</v>
      </c>
      <c r="H11137" s="33">
        <v>1</v>
      </c>
      <c r="I11137" s="33">
        <v>11</v>
      </c>
      <c r="J11137" s="36">
        <v>1</v>
      </c>
      <c r="K11137" s="37">
        <v>1556200</v>
      </c>
      <c r="L11137" s="38" t="s">
        <v>12</v>
      </c>
      <c r="M11137" s="38" t="s">
        <v>13</v>
      </c>
    </row>
    <row r="11138" spans="1:13" s="39" customFormat="1" ht="12.75" x14ac:dyDescent="0.2">
      <c r="A11138" s="33" t="s">
        <v>30</v>
      </c>
      <c r="B11138" s="33" t="s">
        <v>9964</v>
      </c>
      <c r="C11138" s="34">
        <v>16</v>
      </c>
      <c r="D11138" s="33" t="s">
        <v>10808</v>
      </c>
      <c r="E11138" s="33" t="s">
        <v>10808</v>
      </c>
      <c r="F11138" s="35">
        <v>86121702</v>
      </c>
      <c r="G11138" s="33" t="s">
        <v>313</v>
      </c>
      <c r="H11138" s="33">
        <v>1</v>
      </c>
      <c r="I11138" s="33">
        <v>11</v>
      </c>
      <c r="J11138" s="36">
        <v>1</v>
      </c>
      <c r="K11138" s="37">
        <v>376900</v>
      </c>
      <c r="L11138" s="38" t="s">
        <v>12</v>
      </c>
      <c r="M11138" s="38" t="s">
        <v>13</v>
      </c>
    </row>
    <row r="11139" spans="1:13" s="39" customFormat="1" ht="12.75" x14ac:dyDescent="0.2">
      <c r="A11139" s="33" t="s">
        <v>30</v>
      </c>
      <c r="B11139" s="33" t="s">
        <v>9964</v>
      </c>
      <c r="C11139" s="34">
        <v>16</v>
      </c>
      <c r="D11139" s="33" t="s">
        <v>10808</v>
      </c>
      <c r="E11139" s="33" t="s">
        <v>10808</v>
      </c>
      <c r="F11139" s="35">
        <v>86121702</v>
      </c>
      <c r="G11139" s="33" t="s">
        <v>313</v>
      </c>
      <c r="H11139" s="33">
        <v>1</v>
      </c>
      <c r="I11139" s="33">
        <v>11</v>
      </c>
      <c r="J11139" s="36">
        <v>1</v>
      </c>
      <c r="K11139" s="37">
        <v>801000</v>
      </c>
      <c r="L11139" s="38" t="s">
        <v>12</v>
      </c>
      <c r="M11139" s="38" t="s">
        <v>13</v>
      </c>
    </row>
    <row r="11140" spans="1:13" s="39" customFormat="1" ht="12.75" x14ac:dyDescent="0.2">
      <c r="A11140" s="33" t="s">
        <v>30</v>
      </c>
      <c r="B11140" s="33" t="s">
        <v>9964</v>
      </c>
      <c r="C11140" s="34">
        <v>16</v>
      </c>
      <c r="D11140" s="33" t="s">
        <v>10808</v>
      </c>
      <c r="E11140" s="33" t="s">
        <v>10808</v>
      </c>
      <c r="F11140" s="35">
        <v>86121702</v>
      </c>
      <c r="G11140" s="33" t="s">
        <v>313</v>
      </c>
      <c r="H11140" s="33">
        <v>1</v>
      </c>
      <c r="I11140" s="33">
        <v>11</v>
      </c>
      <c r="J11140" s="36">
        <v>1</v>
      </c>
      <c r="K11140" s="37">
        <v>823900</v>
      </c>
      <c r="L11140" s="38" t="s">
        <v>12</v>
      </c>
      <c r="M11140" s="38" t="s">
        <v>13</v>
      </c>
    </row>
    <row r="11141" spans="1:13" s="39" customFormat="1" ht="12.75" x14ac:dyDescent="0.2">
      <c r="A11141" s="33" t="s">
        <v>30</v>
      </c>
      <c r="B11141" s="33" t="s">
        <v>9964</v>
      </c>
      <c r="C11141" s="34">
        <v>16</v>
      </c>
      <c r="D11141" s="33" t="s">
        <v>10808</v>
      </c>
      <c r="E11141" s="33" t="s">
        <v>10808</v>
      </c>
      <c r="F11141" s="35">
        <v>86121702</v>
      </c>
      <c r="G11141" s="33" t="s">
        <v>313</v>
      </c>
      <c r="H11141" s="33">
        <v>1</v>
      </c>
      <c r="I11141" s="33">
        <v>11</v>
      </c>
      <c r="J11141" s="36">
        <v>1</v>
      </c>
      <c r="K11141" s="37">
        <v>1357900</v>
      </c>
      <c r="L11141" s="38" t="s">
        <v>12</v>
      </c>
      <c r="M11141" s="38" t="s">
        <v>13</v>
      </c>
    </row>
    <row r="11142" spans="1:13" s="39" customFormat="1" ht="12.75" x14ac:dyDescent="0.2">
      <c r="A11142" s="33" t="s">
        <v>30</v>
      </c>
      <c r="B11142" s="33" t="s">
        <v>9964</v>
      </c>
      <c r="C11142" s="34">
        <v>16</v>
      </c>
      <c r="D11142" s="33" t="s">
        <v>10808</v>
      </c>
      <c r="E11142" s="33" t="s">
        <v>10808</v>
      </c>
      <c r="F11142" s="35">
        <v>86121702</v>
      </c>
      <c r="G11142" s="33" t="s">
        <v>313</v>
      </c>
      <c r="H11142" s="33">
        <v>1</v>
      </c>
      <c r="I11142" s="33">
        <v>11</v>
      </c>
      <c r="J11142" s="36">
        <v>1</v>
      </c>
      <c r="K11142" s="37">
        <v>925389.76</v>
      </c>
      <c r="L11142" s="38" t="s">
        <v>12</v>
      </c>
      <c r="M11142" s="38" t="s">
        <v>13</v>
      </c>
    </row>
    <row r="11143" spans="1:13" s="39" customFormat="1" ht="12.75" x14ac:dyDescent="0.2">
      <c r="A11143" s="33" t="s">
        <v>30</v>
      </c>
      <c r="B11143" s="33" t="s">
        <v>9964</v>
      </c>
      <c r="C11143" s="34">
        <v>16</v>
      </c>
      <c r="D11143" s="33" t="s">
        <v>10808</v>
      </c>
      <c r="E11143" s="33" t="s">
        <v>10808</v>
      </c>
      <c r="F11143" s="35">
        <v>86121702</v>
      </c>
      <c r="G11143" s="33" t="s">
        <v>313</v>
      </c>
      <c r="H11143" s="33">
        <v>1</v>
      </c>
      <c r="I11143" s="33">
        <v>11</v>
      </c>
      <c r="J11143" s="36">
        <v>1</v>
      </c>
      <c r="K11143" s="37">
        <v>1796542.88</v>
      </c>
      <c r="L11143" s="38" t="s">
        <v>12</v>
      </c>
      <c r="M11143" s="38" t="s">
        <v>13</v>
      </c>
    </row>
    <row r="11144" spans="1:13" s="39" customFormat="1" ht="12.75" x14ac:dyDescent="0.2">
      <c r="A11144" s="33" t="s">
        <v>30</v>
      </c>
      <c r="B11144" s="33" t="s">
        <v>9965</v>
      </c>
      <c r="C11144" s="34">
        <v>16</v>
      </c>
      <c r="D11144" s="33" t="s">
        <v>10052</v>
      </c>
      <c r="E11144" s="33" t="s">
        <v>10052</v>
      </c>
      <c r="F11144" s="35">
        <v>86121702</v>
      </c>
      <c r="G11144" s="33" t="s">
        <v>313</v>
      </c>
      <c r="H11144" s="33">
        <v>1</v>
      </c>
      <c r="I11144" s="33">
        <v>11</v>
      </c>
      <c r="J11144" s="36">
        <v>1</v>
      </c>
      <c r="K11144" s="37">
        <v>865642.07999999961</v>
      </c>
      <c r="L11144" s="38" t="s">
        <v>12</v>
      </c>
      <c r="M11144" s="38" t="s">
        <v>13</v>
      </c>
    </row>
    <row r="11145" spans="1:13" s="39" customFormat="1" ht="12.75" x14ac:dyDescent="0.2">
      <c r="A11145" s="33" t="s">
        <v>30</v>
      </c>
      <c r="B11145" s="33" t="s">
        <v>9965</v>
      </c>
      <c r="C11145" s="34">
        <v>16</v>
      </c>
      <c r="D11145" s="33" t="s">
        <v>10052</v>
      </c>
      <c r="E11145" s="33" t="s">
        <v>10052</v>
      </c>
      <c r="F11145" s="35">
        <v>86121702</v>
      </c>
      <c r="G11145" s="33" t="s">
        <v>313</v>
      </c>
      <c r="H11145" s="33">
        <v>1</v>
      </c>
      <c r="I11145" s="33">
        <v>11</v>
      </c>
      <c r="J11145" s="36">
        <v>1</v>
      </c>
      <c r="K11145" s="37">
        <v>307100</v>
      </c>
      <c r="L11145" s="38" t="s">
        <v>12</v>
      </c>
      <c r="M11145" s="38" t="s">
        <v>13</v>
      </c>
    </row>
    <row r="11146" spans="1:13" s="39" customFormat="1" ht="12.75" x14ac:dyDescent="0.2">
      <c r="A11146" s="33" t="s">
        <v>30</v>
      </c>
      <c r="B11146" s="33" t="s">
        <v>9965</v>
      </c>
      <c r="C11146" s="34">
        <v>16</v>
      </c>
      <c r="D11146" s="33" t="s">
        <v>10052</v>
      </c>
      <c r="E11146" s="33" t="s">
        <v>10052</v>
      </c>
      <c r="F11146" s="35">
        <v>86121702</v>
      </c>
      <c r="G11146" s="33" t="s">
        <v>313</v>
      </c>
      <c r="H11146" s="33">
        <v>1</v>
      </c>
      <c r="I11146" s="33">
        <v>11</v>
      </c>
      <c r="J11146" s="36">
        <v>1</v>
      </c>
      <c r="K11146" s="37">
        <v>652700</v>
      </c>
      <c r="L11146" s="38" t="s">
        <v>12</v>
      </c>
      <c r="M11146" s="38" t="s">
        <v>13</v>
      </c>
    </row>
    <row r="11147" spans="1:13" s="39" customFormat="1" ht="12.75" x14ac:dyDescent="0.2">
      <c r="A11147" s="33" t="s">
        <v>30</v>
      </c>
      <c r="B11147" s="33" t="s">
        <v>9965</v>
      </c>
      <c r="C11147" s="34">
        <v>16</v>
      </c>
      <c r="D11147" s="33" t="s">
        <v>10052</v>
      </c>
      <c r="E11147" s="33" t="s">
        <v>10052</v>
      </c>
      <c r="F11147" s="35">
        <v>86121702</v>
      </c>
      <c r="G11147" s="33" t="s">
        <v>313</v>
      </c>
      <c r="H11147" s="33">
        <v>1</v>
      </c>
      <c r="I11147" s="33">
        <v>11</v>
      </c>
      <c r="J11147" s="36">
        <v>1</v>
      </c>
      <c r="K11147" s="37">
        <v>670200</v>
      </c>
      <c r="L11147" s="38" t="s">
        <v>12</v>
      </c>
      <c r="M11147" s="38" t="s">
        <v>13</v>
      </c>
    </row>
    <row r="11148" spans="1:13" s="39" customFormat="1" ht="12.75" x14ac:dyDescent="0.2">
      <c r="A11148" s="33" t="s">
        <v>30</v>
      </c>
      <c r="B11148" s="33" t="s">
        <v>9965</v>
      </c>
      <c r="C11148" s="34">
        <v>16</v>
      </c>
      <c r="D11148" s="33" t="s">
        <v>10052</v>
      </c>
      <c r="E11148" s="33" t="s">
        <v>10052</v>
      </c>
      <c r="F11148" s="35">
        <v>86121702</v>
      </c>
      <c r="G11148" s="33" t="s">
        <v>313</v>
      </c>
      <c r="H11148" s="33">
        <v>1</v>
      </c>
      <c r="I11148" s="33">
        <v>11</v>
      </c>
      <c r="J11148" s="36">
        <v>1</v>
      </c>
      <c r="K11148" s="37">
        <v>1424700</v>
      </c>
      <c r="L11148" s="38" t="s">
        <v>12</v>
      </c>
      <c r="M11148" s="38" t="s">
        <v>13</v>
      </c>
    </row>
    <row r="11149" spans="1:13" s="39" customFormat="1" ht="12.75" x14ac:dyDescent="0.2">
      <c r="A11149" s="33" t="s">
        <v>30</v>
      </c>
      <c r="B11149" s="33" t="s">
        <v>9965</v>
      </c>
      <c r="C11149" s="34">
        <v>16</v>
      </c>
      <c r="D11149" s="33" t="s">
        <v>10052</v>
      </c>
      <c r="E11149" s="33" t="s">
        <v>10052</v>
      </c>
      <c r="F11149" s="35">
        <v>86121702</v>
      </c>
      <c r="G11149" s="33" t="s">
        <v>313</v>
      </c>
      <c r="H11149" s="33">
        <v>1</v>
      </c>
      <c r="I11149" s="33">
        <v>11</v>
      </c>
      <c r="J11149" s="36">
        <v>1</v>
      </c>
      <c r="K11149" s="37">
        <v>427600</v>
      </c>
      <c r="L11149" s="38" t="s">
        <v>12</v>
      </c>
      <c r="M11149" s="38" t="s">
        <v>13</v>
      </c>
    </row>
    <row r="11150" spans="1:13" s="39" customFormat="1" ht="12.75" x14ac:dyDescent="0.2">
      <c r="A11150" s="33" t="s">
        <v>30</v>
      </c>
      <c r="B11150" s="33" t="s">
        <v>9965</v>
      </c>
      <c r="C11150" s="34">
        <v>16</v>
      </c>
      <c r="D11150" s="33" t="s">
        <v>10052</v>
      </c>
      <c r="E11150" s="33" t="s">
        <v>10052</v>
      </c>
      <c r="F11150" s="35">
        <v>86121702</v>
      </c>
      <c r="G11150" s="33" t="s">
        <v>313</v>
      </c>
      <c r="H11150" s="33">
        <v>1</v>
      </c>
      <c r="I11150" s="33">
        <v>11</v>
      </c>
      <c r="J11150" s="36">
        <v>1</v>
      </c>
      <c r="K11150" s="37">
        <v>908800</v>
      </c>
      <c r="L11150" s="38" t="s">
        <v>12</v>
      </c>
      <c r="M11150" s="38" t="s">
        <v>13</v>
      </c>
    </row>
    <row r="11151" spans="1:13" s="39" customFormat="1" ht="12.75" x14ac:dyDescent="0.2">
      <c r="A11151" s="33" t="s">
        <v>30</v>
      </c>
      <c r="B11151" s="33" t="s">
        <v>9965</v>
      </c>
      <c r="C11151" s="34">
        <v>16</v>
      </c>
      <c r="D11151" s="33" t="s">
        <v>10052</v>
      </c>
      <c r="E11151" s="33" t="s">
        <v>10052</v>
      </c>
      <c r="F11151" s="35">
        <v>86121702</v>
      </c>
      <c r="G11151" s="33" t="s">
        <v>313</v>
      </c>
      <c r="H11151" s="33">
        <v>1</v>
      </c>
      <c r="I11151" s="33">
        <v>11</v>
      </c>
      <c r="J11151" s="36">
        <v>1</v>
      </c>
      <c r="K11151" s="37">
        <v>559400</v>
      </c>
      <c r="L11151" s="38" t="s">
        <v>12</v>
      </c>
      <c r="M11151" s="38" t="s">
        <v>13</v>
      </c>
    </row>
    <row r="11152" spans="1:13" s="39" customFormat="1" ht="12.75" x14ac:dyDescent="0.2">
      <c r="A11152" s="33" t="s">
        <v>30</v>
      </c>
      <c r="B11152" s="33" t="s">
        <v>9965</v>
      </c>
      <c r="C11152" s="34">
        <v>16</v>
      </c>
      <c r="D11152" s="33" t="s">
        <v>10052</v>
      </c>
      <c r="E11152" s="33" t="s">
        <v>10052</v>
      </c>
      <c r="F11152" s="35">
        <v>86121702</v>
      </c>
      <c r="G11152" s="33" t="s">
        <v>313</v>
      </c>
      <c r="H11152" s="33">
        <v>1</v>
      </c>
      <c r="I11152" s="33">
        <v>11</v>
      </c>
      <c r="J11152" s="36">
        <v>1</v>
      </c>
      <c r="K11152" s="37">
        <v>960200</v>
      </c>
      <c r="L11152" s="38" t="s">
        <v>12</v>
      </c>
      <c r="M11152" s="38" t="s">
        <v>13</v>
      </c>
    </row>
    <row r="11153" spans="1:13" s="39" customFormat="1" ht="12.75" x14ac:dyDescent="0.2">
      <c r="A11153" s="33" t="s">
        <v>30</v>
      </c>
      <c r="B11153" s="33" t="s">
        <v>9965</v>
      </c>
      <c r="C11153" s="34">
        <v>16</v>
      </c>
      <c r="D11153" s="33" t="s">
        <v>10052</v>
      </c>
      <c r="E11153" s="33" t="s">
        <v>10052</v>
      </c>
      <c r="F11153" s="35">
        <v>86121702</v>
      </c>
      <c r="G11153" s="33" t="s">
        <v>313</v>
      </c>
      <c r="H11153" s="33">
        <v>1</v>
      </c>
      <c r="I11153" s="33">
        <v>11</v>
      </c>
      <c r="J11153" s="36">
        <v>1</v>
      </c>
      <c r="K11153" s="37">
        <v>1575822.48</v>
      </c>
      <c r="L11153" s="38" t="s">
        <v>12</v>
      </c>
      <c r="M11153" s="38" t="s">
        <v>13</v>
      </c>
    </row>
    <row r="11154" spans="1:13" s="39" customFormat="1" ht="12.75" x14ac:dyDescent="0.2">
      <c r="A11154" s="33" t="s">
        <v>30</v>
      </c>
      <c r="B11154" s="33" t="s">
        <v>9965</v>
      </c>
      <c r="C11154" s="34">
        <v>16</v>
      </c>
      <c r="D11154" s="33" t="s">
        <v>10052</v>
      </c>
      <c r="E11154" s="33" t="s">
        <v>10052</v>
      </c>
      <c r="F11154" s="35">
        <v>86121702</v>
      </c>
      <c r="G11154" s="33" t="s">
        <v>313</v>
      </c>
      <c r="H11154" s="33">
        <v>1</v>
      </c>
      <c r="I11154" s="33">
        <v>11</v>
      </c>
      <c r="J11154" s="36">
        <v>1</v>
      </c>
      <c r="K11154" s="37">
        <v>1469751.44</v>
      </c>
      <c r="L11154" s="38" t="s">
        <v>12</v>
      </c>
      <c r="M11154" s="38" t="s">
        <v>13</v>
      </c>
    </row>
    <row r="11155" spans="1:13" s="39" customFormat="1" ht="12.75" x14ac:dyDescent="0.2">
      <c r="A11155" s="33" t="s">
        <v>30</v>
      </c>
      <c r="B11155" s="33" t="s">
        <v>9966</v>
      </c>
      <c r="C11155" s="34">
        <v>16</v>
      </c>
      <c r="D11155" s="33" t="s">
        <v>10053</v>
      </c>
      <c r="E11155" s="33" t="s">
        <v>10053</v>
      </c>
      <c r="F11155" s="35">
        <v>86121702</v>
      </c>
      <c r="G11155" s="33" t="s">
        <v>313</v>
      </c>
      <c r="H11155" s="33">
        <v>1</v>
      </c>
      <c r="I11155" s="33">
        <v>11</v>
      </c>
      <c r="J11155" s="36">
        <v>1</v>
      </c>
      <c r="K11155" s="37">
        <v>8236602.959999999</v>
      </c>
      <c r="L11155" s="38" t="s">
        <v>12</v>
      </c>
      <c r="M11155" s="38" t="s">
        <v>13</v>
      </c>
    </row>
    <row r="11156" spans="1:13" s="39" customFormat="1" ht="12.75" x14ac:dyDescent="0.2">
      <c r="A11156" s="33" t="s">
        <v>30</v>
      </c>
      <c r="B11156" s="33" t="s">
        <v>9966</v>
      </c>
      <c r="C11156" s="34">
        <v>16</v>
      </c>
      <c r="D11156" s="33" t="s">
        <v>10053</v>
      </c>
      <c r="E11156" s="33" t="s">
        <v>10053</v>
      </c>
      <c r="F11156" s="35">
        <v>86121702</v>
      </c>
      <c r="G11156" s="33" t="s">
        <v>313</v>
      </c>
      <c r="H11156" s="33">
        <v>1</v>
      </c>
      <c r="I11156" s="33">
        <v>11</v>
      </c>
      <c r="J11156" s="36">
        <v>1</v>
      </c>
      <c r="K11156" s="37">
        <v>1083100</v>
      </c>
      <c r="L11156" s="38" t="s">
        <v>12</v>
      </c>
      <c r="M11156" s="38" t="s">
        <v>13</v>
      </c>
    </row>
    <row r="11157" spans="1:13" s="39" customFormat="1" ht="12.75" x14ac:dyDescent="0.2">
      <c r="A11157" s="33" t="s">
        <v>30</v>
      </c>
      <c r="B11157" s="33" t="s">
        <v>9966</v>
      </c>
      <c r="C11157" s="34">
        <v>16</v>
      </c>
      <c r="D11157" s="33" t="s">
        <v>10053</v>
      </c>
      <c r="E11157" s="33" t="s">
        <v>10053</v>
      </c>
      <c r="F11157" s="35">
        <v>86121702</v>
      </c>
      <c r="G11157" s="33" t="s">
        <v>313</v>
      </c>
      <c r="H11157" s="33">
        <v>1</v>
      </c>
      <c r="I11157" s="33">
        <v>11</v>
      </c>
      <c r="J11157" s="36">
        <v>1</v>
      </c>
      <c r="K11157" s="37">
        <v>2956500</v>
      </c>
      <c r="L11157" s="38" t="s">
        <v>12</v>
      </c>
      <c r="M11157" s="38" t="s">
        <v>13</v>
      </c>
    </row>
    <row r="11158" spans="1:13" s="39" customFormat="1" ht="12.75" x14ac:dyDescent="0.2">
      <c r="A11158" s="33" t="s">
        <v>30</v>
      </c>
      <c r="B11158" s="33" t="s">
        <v>9966</v>
      </c>
      <c r="C11158" s="34">
        <v>16</v>
      </c>
      <c r="D11158" s="33" t="s">
        <v>10053</v>
      </c>
      <c r="E11158" s="33" t="s">
        <v>10053</v>
      </c>
      <c r="F11158" s="35">
        <v>86121702</v>
      </c>
      <c r="G11158" s="33" t="s">
        <v>313</v>
      </c>
      <c r="H11158" s="33">
        <v>1</v>
      </c>
      <c r="I11158" s="33">
        <v>11</v>
      </c>
      <c r="J11158" s="36">
        <v>1</v>
      </c>
      <c r="K11158" s="37">
        <v>1063600</v>
      </c>
      <c r="L11158" s="38" t="s">
        <v>12</v>
      </c>
      <c r="M11158" s="38" t="s">
        <v>13</v>
      </c>
    </row>
    <row r="11159" spans="1:13" s="39" customFormat="1" ht="12.75" x14ac:dyDescent="0.2">
      <c r="A11159" s="33" t="s">
        <v>30</v>
      </c>
      <c r="B11159" s="33" t="s">
        <v>9966</v>
      </c>
      <c r="C11159" s="34">
        <v>16</v>
      </c>
      <c r="D11159" s="33" t="s">
        <v>10053</v>
      </c>
      <c r="E11159" s="33" t="s">
        <v>10053</v>
      </c>
      <c r="F11159" s="35">
        <v>86121702</v>
      </c>
      <c r="G11159" s="33" t="s">
        <v>313</v>
      </c>
      <c r="H11159" s="33">
        <v>1</v>
      </c>
      <c r="I11159" s="33">
        <v>11</v>
      </c>
      <c r="J11159" s="36">
        <v>1</v>
      </c>
      <c r="K11159" s="37">
        <v>3070300</v>
      </c>
      <c r="L11159" s="38" t="s">
        <v>12</v>
      </c>
      <c r="M11159" s="38" t="s">
        <v>13</v>
      </c>
    </row>
    <row r="11160" spans="1:13" s="39" customFormat="1" ht="12.75" x14ac:dyDescent="0.2">
      <c r="A11160" s="33" t="s">
        <v>30</v>
      </c>
      <c r="B11160" s="33" t="s">
        <v>9966</v>
      </c>
      <c r="C11160" s="34">
        <v>16</v>
      </c>
      <c r="D11160" s="33" t="s">
        <v>10053</v>
      </c>
      <c r="E11160" s="33" t="s">
        <v>10053</v>
      </c>
      <c r="F11160" s="35">
        <v>86121702</v>
      </c>
      <c r="G11160" s="33" t="s">
        <v>313</v>
      </c>
      <c r="H11160" s="33">
        <v>1</v>
      </c>
      <c r="I11160" s="33">
        <v>11</v>
      </c>
      <c r="J11160" s="36">
        <v>1</v>
      </c>
      <c r="K11160" s="37">
        <v>538100</v>
      </c>
      <c r="L11160" s="38" t="s">
        <v>12</v>
      </c>
      <c r="M11160" s="38" t="s">
        <v>13</v>
      </c>
    </row>
    <row r="11161" spans="1:13" s="39" customFormat="1" ht="12.75" x14ac:dyDescent="0.2">
      <c r="A11161" s="33" t="s">
        <v>30</v>
      </c>
      <c r="B11161" s="33" t="s">
        <v>9966</v>
      </c>
      <c r="C11161" s="34">
        <v>16</v>
      </c>
      <c r="D11161" s="33" t="s">
        <v>10053</v>
      </c>
      <c r="E11161" s="33" t="s">
        <v>10053</v>
      </c>
      <c r="F11161" s="35">
        <v>86121702</v>
      </c>
      <c r="G11161" s="33" t="s">
        <v>313</v>
      </c>
      <c r="H11161" s="33">
        <v>1</v>
      </c>
      <c r="I11161" s="33">
        <v>11</v>
      </c>
      <c r="J11161" s="36">
        <v>1</v>
      </c>
      <c r="K11161" s="37">
        <v>1614200</v>
      </c>
      <c r="L11161" s="38" t="s">
        <v>12</v>
      </c>
      <c r="M11161" s="38" t="s">
        <v>13</v>
      </c>
    </row>
    <row r="11162" spans="1:13" s="39" customFormat="1" ht="12.75" x14ac:dyDescent="0.2">
      <c r="A11162" s="33" t="s">
        <v>30</v>
      </c>
      <c r="B11162" s="33" t="s">
        <v>9966</v>
      </c>
      <c r="C11162" s="34">
        <v>16</v>
      </c>
      <c r="D11162" s="33" t="s">
        <v>10053</v>
      </c>
      <c r="E11162" s="33" t="s">
        <v>10053</v>
      </c>
      <c r="F11162" s="35">
        <v>86121702</v>
      </c>
      <c r="G11162" s="33" t="s">
        <v>313</v>
      </c>
      <c r="H11162" s="33">
        <v>1</v>
      </c>
      <c r="I11162" s="33">
        <v>11</v>
      </c>
      <c r="J11162" s="36">
        <v>1</v>
      </c>
      <c r="K11162" s="37">
        <v>1662200</v>
      </c>
      <c r="L11162" s="38" t="s">
        <v>12</v>
      </c>
      <c r="M11162" s="38" t="s">
        <v>13</v>
      </c>
    </row>
    <row r="11163" spans="1:13" s="39" customFormat="1" ht="12.75" x14ac:dyDescent="0.2">
      <c r="A11163" s="33" t="s">
        <v>30</v>
      </c>
      <c r="B11163" s="33" t="s">
        <v>9966</v>
      </c>
      <c r="C11163" s="34">
        <v>16</v>
      </c>
      <c r="D11163" s="33" t="s">
        <v>10053</v>
      </c>
      <c r="E11163" s="33" t="s">
        <v>10053</v>
      </c>
      <c r="F11163" s="35">
        <v>86121702</v>
      </c>
      <c r="G11163" s="33" t="s">
        <v>313</v>
      </c>
      <c r="H11163" s="33">
        <v>1</v>
      </c>
      <c r="I11163" s="33">
        <v>11</v>
      </c>
      <c r="J11163" s="36">
        <v>1</v>
      </c>
      <c r="K11163" s="37">
        <v>1718400</v>
      </c>
      <c r="L11163" s="38" t="s">
        <v>12</v>
      </c>
      <c r="M11163" s="38" t="s">
        <v>13</v>
      </c>
    </row>
    <row r="11164" spans="1:13" s="39" customFormat="1" ht="12.75" x14ac:dyDescent="0.2">
      <c r="A11164" s="33" t="s">
        <v>30</v>
      </c>
      <c r="B11164" s="33" t="s">
        <v>9966</v>
      </c>
      <c r="C11164" s="34">
        <v>16</v>
      </c>
      <c r="D11164" s="33" t="s">
        <v>10053</v>
      </c>
      <c r="E11164" s="33" t="s">
        <v>10053</v>
      </c>
      <c r="F11164" s="35">
        <v>86121702</v>
      </c>
      <c r="G11164" s="33" t="s">
        <v>313</v>
      </c>
      <c r="H11164" s="33">
        <v>1</v>
      </c>
      <c r="I11164" s="33">
        <v>11</v>
      </c>
      <c r="J11164" s="36">
        <v>1</v>
      </c>
      <c r="K11164" s="37">
        <v>2311780.96</v>
      </c>
      <c r="L11164" s="38" t="s">
        <v>12</v>
      </c>
      <c r="M11164" s="38" t="s">
        <v>13</v>
      </c>
    </row>
    <row r="11165" spans="1:13" s="39" customFormat="1" ht="12.75" x14ac:dyDescent="0.2">
      <c r="A11165" s="33" t="s">
        <v>30</v>
      </c>
      <c r="B11165" s="33" t="s">
        <v>9966</v>
      </c>
      <c r="C11165" s="34">
        <v>16</v>
      </c>
      <c r="D11165" s="33" t="s">
        <v>10053</v>
      </c>
      <c r="E11165" s="33" t="s">
        <v>10053</v>
      </c>
      <c r="F11165" s="35">
        <v>86121702</v>
      </c>
      <c r="G11165" s="33" t="s">
        <v>313</v>
      </c>
      <c r="H11165" s="33">
        <v>1</v>
      </c>
      <c r="I11165" s="33">
        <v>11</v>
      </c>
      <c r="J11165" s="36">
        <v>1</v>
      </c>
      <c r="K11165" s="37">
        <v>2406062.0800000001</v>
      </c>
      <c r="L11165" s="38" t="s">
        <v>12</v>
      </c>
      <c r="M11165" s="38" t="s">
        <v>13</v>
      </c>
    </row>
    <row r="11166" spans="1:13" s="39" customFormat="1" ht="12.75" x14ac:dyDescent="0.2">
      <c r="A11166" s="33" t="s">
        <v>30</v>
      </c>
      <c r="B11166" s="33" t="s">
        <v>9967</v>
      </c>
      <c r="C11166" s="34">
        <v>16</v>
      </c>
      <c r="D11166" s="33" t="s">
        <v>10809</v>
      </c>
      <c r="E11166" s="33" t="s">
        <v>14617</v>
      </c>
      <c r="F11166" s="35">
        <v>86121702</v>
      </c>
      <c r="G11166" s="33" t="s">
        <v>313</v>
      </c>
      <c r="H11166" s="33">
        <v>1</v>
      </c>
      <c r="I11166" s="33">
        <v>11</v>
      </c>
      <c r="J11166" s="36">
        <v>1</v>
      </c>
      <c r="K11166" s="37">
        <v>12145765.960000001</v>
      </c>
      <c r="L11166" s="38" t="s">
        <v>12</v>
      </c>
      <c r="M11166" s="38" t="s">
        <v>13</v>
      </c>
    </row>
    <row r="11167" spans="1:13" s="39" customFormat="1" ht="12.75" x14ac:dyDescent="0.2">
      <c r="A11167" s="33" t="s">
        <v>30</v>
      </c>
      <c r="B11167" s="33" t="s">
        <v>9967</v>
      </c>
      <c r="C11167" s="34">
        <v>16</v>
      </c>
      <c r="D11167" s="33" t="s">
        <v>10809</v>
      </c>
      <c r="E11167" s="33" t="s">
        <v>14617</v>
      </c>
      <c r="F11167" s="35">
        <v>86121702</v>
      </c>
      <c r="G11167" s="33" t="s">
        <v>313</v>
      </c>
      <c r="H11167" s="33">
        <v>1</v>
      </c>
      <c r="I11167" s="33">
        <v>11</v>
      </c>
      <c r="J11167" s="36">
        <v>1</v>
      </c>
      <c r="K11167" s="37">
        <v>193400</v>
      </c>
      <c r="L11167" s="38" t="s">
        <v>12</v>
      </c>
      <c r="M11167" s="38" t="s">
        <v>13</v>
      </c>
    </row>
    <row r="11168" spans="1:13" s="39" customFormat="1" ht="12.75" x14ac:dyDescent="0.2">
      <c r="A11168" s="33" t="s">
        <v>30</v>
      </c>
      <c r="B11168" s="33" t="s">
        <v>9967</v>
      </c>
      <c r="C11168" s="34">
        <v>16</v>
      </c>
      <c r="D11168" s="33" t="s">
        <v>10809</v>
      </c>
      <c r="E11168" s="33" t="s">
        <v>14617</v>
      </c>
      <c r="F11168" s="35">
        <v>86121702</v>
      </c>
      <c r="G11168" s="33" t="s">
        <v>313</v>
      </c>
      <c r="H11168" s="33">
        <v>1</v>
      </c>
      <c r="I11168" s="33">
        <v>11</v>
      </c>
      <c r="J11168" s="36">
        <v>1</v>
      </c>
      <c r="K11168" s="37">
        <v>580400</v>
      </c>
      <c r="L11168" s="38" t="s">
        <v>12</v>
      </c>
      <c r="M11168" s="38" t="s">
        <v>13</v>
      </c>
    </row>
    <row r="11169" spans="1:13" s="39" customFormat="1" ht="12.75" x14ac:dyDescent="0.2">
      <c r="A11169" s="33" t="s">
        <v>30</v>
      </c>
      <c r="B11169" s="33" t="s">
        <v>9967</v>
      </c>
      <c r="C11169" s="34">
        <v>16</v>
      </c>
      <c r="D11169" s="33" t="s">
        <v>10809</v>
      </c>
      <c r="E11169" s="33" t="s">
        <v>14617</v>
      </c>
      <c r="F11169" s="35">
        <v>86121702</v>
      </c>
      <c r="G11169" s="33" t="s">
        <v>313</v>
      </c>
      <c r="H11169" s="33">
        <v>1</v>
      </c>
      <c r="I11169" s="33">
        <v>11</v>
      </c>
      <c r="J11169" s="36">
        <v>1</v>
      </c>
      <c r="K11169" s="37">
        <v>182700</v>
      </c>
      <c r="L11169" s="38" t="s">
        <v>12</v>
      </c>
      <c r="M11169" s="38" t="s">
        <v>13</v>
      </c>
    </row>
    <row r="11170" spans="1:13" s="39" customFormat="1" ht="12.75" x14ac:dyDescent="0.2">
      <c r="A11170" s="33" t="s">
        <v>30</v>
      </c>
      <c r="B11170" s="33" t="s">
        <v>9967</v>
      </c>
      <c r="C11170" s="34">
        <v>16</v>
      </c>
      <c r="D11170" s="33" t="s">
        <v>10809</v>
      </c>
      <c r="E11170" s="33" t="s">
        <v>14617</v>
      </c>
      <c r="F11170" s="35">
        <v>86121702</v>
      </c>
      <c r="G11170" s="33" t="s">
        <v>313</v>
      </c>
      <c r="H11170" s="33">
        <v>1</v>
      </c>
      <c r="I11170" s="33">
        <v>11</v>
      </c>
      <c r="J11170" s="36">
        <v>1</v>
      </c>
      <c r="K11170" s="37">
        <v>548500</v>
      </c>
      <c r="L11170" s="38" t="s">
        <v>12</v>
      </c>
      <c r="M11170" s="38" t="s">
        <v>13</v>
      </c>
    </row>
    <row r="11171" spans="1:13" s="39" customFormat="1" ht="12.75" x14ac:dyDescent="0.2">
      <c r="A11171" s="33" t="s">
        <v>30</v>
      </c>
      <c r="B11171" s="33" t="s">
        <v>9967</v>
      </c>
      <c r="C11171" s="34">
        <v>16</v>
      </c>
      <c r="D11171" s="33" t="s">
        <v>10809</v>
      </c>
      <c r="E11171" s="33" t="s">
        <v>14617</v>
      </c>
      <c r="F11171" s="35">
        <v>86121702</v>
      </c>
      <c r="G11171" s="33" t="s">
        <v>313</v>
      </c>
      <c r="H11171" s="33">
        <v>1</v>
      </c>
      <c r="I11171" s="33">
        <v>11</v>
      </c>
      <c r="J11171" s="36">
        <v>1</v>
      </c>
      <c r="K11171" s="37">
        <v>32300</v>
      </c>
      <c r="L11171" s="38" t="s">
        <v>12</v>
      </c>
      <c r="M11171" s="38" t="s">
        <v>13</v>
      </c>
    </row>
    <row r="11172" spans="1:13" s="39" customFormat="1" ht="12.75" x14ac:dyDescent="0.2">
      <c r="A11172" s="33" t="s">
        <v>30</v>
      </c>
      <c r="B11172" s="33" t="s">
        <v>9967</v>
      </c>
      <c r="C11172" s="34">
        <v>16</v>
      </c>
      <c r="D11172" s="33" t="s">
        <v>10809</v>
      </c>
      <c r="E11172" s="33" t="s">
        <v>14617</v>
      </c>
      <c r="F11172" s="35">
        <v>86121702</v>
      </c>
      <c r="G11172" s="33" t="s">
        <v>313</v>
      </c>
      <c r="H11172" s="33">
        <v>1</v>
      </c>
      <c r="I11172" s="33">
        <v>11</v>
      </c>
      <c r="J11172" s="36">
        <v>1</v>
      </c>
      <c r="K11172" s="37">
        <v>97000</v>
      </c>
      <c r="L11172" s="38" t="s">
        <v>12</v>
      </c>
      <c r="M11172" s="38" t="s">
        <v>13</v>
      </c>
    </row>
    <row r="11173" spans="1:13" s="39" customFormat="1" ht="12.75" x14ac:dyDescent="0.2">
      <c r="A11173" s="33" t="s">
        <v>30</v>
      </c>
      <c r="B11173" s="33" t="s">
        <v>9967</v>
      </c>
      <c r="C11173" s="34">
        <v>16</v>
      </c>
      <c r="D11173" s="33" t="s">
        <v>10809</v>
      </c>
      <c r="E11173" s="33" t="s">
        <v>14617</v>
      </c>
      <c r="F11173" s="35">
        <v>86121702</v>
      </c>
      <c r="G11173" s="33" t="s">
        <v>313</v>
      </c>
      <c r="H11173" s="33">
        <v>1</v>
      </c>
      <c r="I11173" s="33">
        <v>11</v>
      </c>
      <c r="J11173" s="36">
        <v>1</v>
      </c>
      <c r="K11173" s="37">
        <v>193900</v>
      </c>
      <c r="L11173" s="38" t="s">
        <v>12</v>
      </c>
      <c r="M11173" s="38" t="s">
        <v>13</v>
      </c>
    </row>
    <row r="11174" spans="1:13" s="39" customFormat="1" ht="12.75" x14ac:dyDescent="0.2">
      <c r="A11174" s="33" t="s">
        <v>30</v>
      </c>
      <c r="B11174" s="33" t="s">
        <v>9967</v>
      </c>
      <c r="C11174" s="34">
        <v>16</v>
      </c>
      <c r="D11174" s="33" t="s">
        <v>10809</v>
      </c>
      <c r="E11174" s="33" t="s">
        <v>14617</v>
      </c>
      <c r="F11174" s="35">
        <v>86121702</v>
      </c>
      <c r="G11174" s="33" t="s">
        <v>313</v>
      </c>
      <c r="H11174" s="33">
        <v>1</v>
      </c>
      <c r="I11174" s="33">
        <v>11</v>
      </c>
      <c r="J11174" s="36">
        <v>1</v>
      </c>
      <c r="K11174" s="37">
        <v>1554700</v>
      </c>
      <c r="L11174" s="38" t="s">
        <v>12</v>
      </c>
      <c r="M11174" s="38" t="s">
        <v>13</v>
      </c>
    </row>
    <row r="11175" spans="1:13" s="39" customFormat="1" ht="12.75" x14ac:dyDescent="0.2">
      <c r="A11175" s="33" t="s">
        <v>30</v>
      </c>
      <c r="B11175" s="33" t="s">
        <v>9967</v>
      </c>
      <c r="C11175" s="34">
        <v>16</v>
      </c>
      <c r="D11175" s="33" t="s">
        <v>10809</v>
      </c>
      <c r="E11175" s="33" t="s">
        <v>14617</v>
      </c>
      <c r="F11175" s="35">
        <v>86121702</v>
      </c>
      <c r="G11175" s="33" t="s">
        <v>313</v>
      </c>
      <c r="H11175" s="33">
        <v>1</v>
      </c>
      <c r="I11175" s="33">
        <v>11</v>
      </c>
      <c r="J11175" s="36">
        <v>1</v>
      </c>
      <c r="K11175" s="37">
        <v>427613.04</v>
      </c>
      <c r="L11175" s="38" t="s">
        <v>12</v>
      </c>
      <c r="M11175" s="38" t="s">
        <v>13</v>
      </c>
    </row>
    <row r="11176" spans="1:13" s="39" customFormat="1" ht="12.75" x14ac:dyDescent="0.2">
      <c r="A11176" s="33" t="s">
        <v>30</v>
      </c>
      <c r="B11176" s="33" t="s">
        <v>9967</v>
      </c>
      <c r="C11176" s="34">
        <v>16</v>
      </c>
      <c r="D11176" s="33" t="s">
        <v>10809</v>
      </c>
      <c r="E11176" s="33" t="s">
        <v>14617</v>
      </c>
      <c r="F11176" s="35">
        <v>86121702</v>
      </c>
      <c r="G11176" s="33" t="s">
        <v>313</v>
      </c>
      <c r="H11176" s="33">
        <v>1</v>
      </c>
      <c r="I11176" s="33">
        <v>11</v>
      </c>
      <c r="J11176" s="36">
        <v>1</v>
      </c>
      <c r="K11176" s="37">
        <v>1817618</v>
      </c>
      <c r="L11176" s="38" t="s">
        <v>12</v>
      </c>
      <c r="M11176" s="38" t="s">
        <v>13</v>
      </c>
    </row>
    <row r="11177" spans="1:13" s="39" customFormat="1" ht="12.75" x14ac:dyDescent="0.2">
      <c r="A11177" s="33" t="s">
        <v>30</v>
      </c>
      <c r="B11177" s="33" t="s">
        <v>9968</v>
      </c>
      <c r="C11177" s="34">
        <v>16</v>
      </c>
      <c r="D11177" s="33" t="s">
        <v>10055</v>
      </c>
      <c r="E11177" s="33" t="s">
        <v>10055</v>
      </c>
      <c r="F11177" s="35">
        <v>86121702</v>
      </c>
      <c r="G11177" s="33" t="s">
        <v>313</v>
      </c>
      <c r="H11177" s="33">
        <v>1</v>
      </c>
      <c r="I11177" s="33">
        <v>11</v>
      </c>
      <c r="J11177" s="36">
        <v>1</v>
      </c>
      <c r="K11177" s="37">
        <v>336911</v>
      </c>
      <c r="L11177" s="38" t="s">
        <v>12</v>
      </c>
      <c r="M11177" s="38" t="s">
        <v>13</v>
      </c>
    </row>
    <row r="11178" spans="1:13" s="39" customFormat="1" ht="12.75" x14ac:dyDescent="0.2">
      <c r="A11178" s="33" t="s">
        <v>30</v>
      </c>
      <c r="B11178" s="33" t="s">
        <v>9968</v>
      </c>
      <c r="C11178" s="34">
        <v>16</v>
      </c>
      <c r="D11178" s="33" t="s">
        <v>10055</v>
      </c>
      <c r="E11178" s="33" t="s">
        <v>10055</v>
      </c>
      <c r="F11178" s="35">
        <v>86121702</v>
      </c>
      <c r="G11178" s="33" t="s">
        <v>313</v>
      </c>
      <c r="H11178" s="33">
        <v>1</v>
      </c>
      <c r="I11178" s="33">
        <v>11</v>
      </c>
      <c r="J11178" s="36">
        <v>1</v>
      </c>
      <c r="K11178" s="37">
        <v>154800</v>
      </c>
      <c r="L11178" s="38" t="s">
        <v>12</v>
      </c>
      <c r="M11178" s="38" t="s">
        <v>13</v>
      </c>
    </row>
    <row r="11179" spans="1:13" s="39" customFormat="1" ht="12.75" x14ac:dyDescent="0.2">
      <c r="A11179" s="33" t="s">
        <v>30</v>
      </c>
      <c r="B11179" s="33" t="s">
        <v>9968</v>
      </c>
      <c r="C11179" s="34">
        <v>16</v>
      </c>
      <c r="D11179" s="33" t="s">
        <v>10055</v>
      </c>
      <c r="E11179" s="33" t="s">
        <v>10055</v>
      </c>
      <c r="F11179" s="35">
        <v>86121702</v>
      </c>
      <c r="G11179" s="33" t="s">
        <v>313</v>
      </c>
      <c r="H11179" s="33">
        <v>1</v>
      </c>
      <c r="I11179" s="33">
        <v>11</v>
      </c>
      <c r="J11179" s="36">
        <v>1</v>
      </c>
      <c r="K11179" s="37">
        <v>183900</v>
      </c>
      <c r="L11179" s="38" t="s">
        <v>12</v>
      </c>
      <c r="M11179" s="38" t="s">
        <v>13</v>
      </c>
    </row>
    <row r="11180" spans="1:13" s="39" customFormat="1" ht="12.75" x14ac:dyDescent="0.2">
      <c r="A11180" s="33" t="s">
        <v>30</v>
      </c>
      <c r="B11180" s="33" t="s">
        <v>9968</v>
      </c>
      <c r="C11180" s="34">
        <v>16</v>
      </c>
      <c r="D11180" s="33" t="s">
        <v>10055</v>
      </c>
      <c r="E11180" s="33" t="s">
        <v>10055</v>
      </c>
      <c r="F11180" s="35">
        <v>86121702</v>
      </c>
      <c r="G11180" s="33" t="s">
        <v>313</v>
      </c>
      <c r="H11180" s="33">
        <v>1</v>
      </c>
      <c r="I11180" s="33">
        <v>11</v>
      </c>
      <c r="J11180" s="36">
        <v>1</v>
      </c>
      <c r="K11180" s="37">
        <v>106000</v>
      </c>
      <c r="L11180" s="38" t="s">
        <v>12</v>
      </c>
      <c r="M11180" s="38" t="s">
        <v>13</v>
      </c>
    </row>
    <row r="11181" spans="1:13" s="39" customFormat="1" ht="12.75" x14ac:dyDescent="0.2">
      <c r="A11181" s="33" t="s">
        <v>30</v>
      </c>
      <c r="B11181" s="33" t="s">
        <v>9968</v>
      </c>
      <c r="C11181" s="34">
        <v>16</v>
      </c>
      <c r="D11181" s="33" t="s">
        <v>10055</v>
      </c>
      <c r="E11181" s="33" t="s">
        <v>10055</v>
      </c>
      <c r="F11181" s="35">
        <v>86121702</v>
      </c>
      <c r="G11181" s="33" t="s">
        <v>313</v>
      </c>
      <c r="H11181" s="33">
        <v>1</v>
      </c>
      <c r="I11181" s="33">
        <v>11</v>
      </c>
      <c r="J11181" s="36">
        <v>1</v>
      </c>
      <c r="K11181" s="37">
        <v>85700</v>
      </c>
      <c r="L11181" s="38" t="s">
        <v>12</v>
      </c>
      <c r="M11181" s="38" t="s">
        <v>13</v>
      </c>
    </row>
    <row r="11182" spans="1:13" s="39" customFormat="1" ht="12.75" x14ac:dyDescent="0.2">
      <c r="A11182" s="33" t="s">
        <v>30</v>
      </c>
      <c r="B11182" s="33" t="s">
        <v>9968</v>
      </c>
      <c r="C11182" s="34">
        <v>16</v>
      </c>
      <c r="D11182" s="33" t="s">
        <v>10055</v>
      </c>
      <c r="E11182" s="33" t="s">
        <v>10055</v>
      </c>
      <c r="F11182" s="35">
        <v>86121702</v>
      </c>
      <c r="G11182" s="33" t="s">
        <v>313</v>
      </c>
      <c r="H11182" s="33">
        <v>1</v>
      </c>
      <c r="I11182" s="33">
        <v>11</v>
      </c>
      <c r="J11182" s="36">
        <v>1</v>
      </c>
      <c r="K11182" s="37">
        <v>143100</v>
      </c>
      <c r="L11182" s="38" t="s">
        <v>12</v>
      </c>
      <c r="M11182" s="38" t="s">
        <v>13</v>
      </c>
    </row>
    <row r="11183" spans="1:13" s="39" customFormat="1" ht="12.75" x14ac:dyDescent="0.2">
      <c r="A11183" s="33" t="s">
        <v>30</v>
      </c>
      <c r="B11183" s="33" t="s">
        <v>9968</v>
      </c>
      <c r="C11183" s="34">
        <v>16</v>
      </c>
      <c r="D11183" s="33" t="s">
        <v>10055</v>
      </c>
      <c r="E11183" s="33" t="s">
        <v>10055</v>
      </c>
      <c r="F11183" s="35">
        <v>86121702</v>
      </c>
      <c r="G11183" s="33" t="s">
        <v>313</v>
      </c>
      <c r="H11183" s="33">
        <v>1</v>
      </c>
      <c r="I11183" s="33">
        <v>11</v>
      </c>
      <c r="J11183" s="36">
        <v>1</v>
      </c>
      <c r="K11183" s="37">
        <v>154700</v>
      </c>
      <c r="L11183" s="38" t="s">
        <v>12</v>
      </c>
      <c r="M11183" s="38" t="s">
        <v>13</v>
      </c>
    </row>
    <row r="11184" spans="1:13" s="39" customFormat="1" ht="12.75" x14ac:dyDescent="0.2">
      <c r="A11184" s="33" t="s">
        <v>30</v>
      </c>
      <c r="B11184" s="33" t="s">
        <v>9968</v>
      </c>
      <c r="C11184" s="34">
        <v>16</v>
      </c>
      <c r="D11184" s="33" t="s">
        <v>10055</v>
      </c>
      <c r="E11184" s="33" t="s">
        <v>10055</v>
      </c>
      <c r="F11184" s="35">
        <v>86121702</v>
      </c>
      <c r="G11184" s="33" t="s">
        <v>313</v>
      </c>
      <c r="H11184" s="33">
        <v>1</v>
      </c>
      <c r="I11184" s="33">
        <v>11</v>
      </c>
      <c r="J11184" s="36">
        <v>1</v>
      </c>
      <c r="K11184" s="37">
        <v>202100</v>
      </c>
      <c r="L11184" s="38" t="s">
        <v>12</v>
      </c>
      <c r="M11184" s="38" t="s">
        <v>13</v>
      </c>
    </row>
    <row r="11185" spans="1:13" s="39" customFormat="1" ht="12.75" x14ac:dyDescent="0.2">
      <c r="A11185" s="33" t="s">
        <v>30</v>
      </c>
      <c r="B11185" s="33" t="s">
        <v>9969</v>
      </c>
      <c r="C11185" s="34">
        <v>16</v>
      </c>
      <c r="D11185" s="33" t="s">
        <v>10056</v>
      </c>
      <c r="E11185" s="33" t="s">
        <v>10056</v>
      </c>
      <c r="F11185" s="35">
        <v>86121702</v>
      </c>
      <c r="G11185" s="33" t="s">
        <v>313</v>
      </c>
      <c r="H11185" s="33">
        <v>1</v>
      </c>
      <c r="I11185" s="33">
        <v>11</v>
      </c>
      <c r="J11185" s="36">
        <v>1</v>
      </c>
      <c r="K11185" s="37">
        <v>10476711</v>
      </c>
      <c r="L11185" s="38" t="s">
        <v>12</v>
      </c>
      <c r="M11185" s="38" t="s">
        <v>13</v>
      </c>
    </row>
    <row r="11186" spans="1:13" s="39" customFormat="1" ht="12.75" x14ac:dyDescent="0.2">
      <c r="A11186" s="33" t="s">
        <v>30</v>
      </c>
      <c r="B11186" s="33" t="s">
        <v>9970</v>
      </c>
      <c r="C11186" s="34">
        <v>16</v>
      </c>
      <c r="D11186" s="33" t="s">
        <v>10057</v>
      </c>
      <c r="E11186" s="33" t="s">
        <v>10057</v>
      </c>
      <c r="F11186" s="35">
        <v>86121702</v>
      </c>
      <c r="G11186" s="33" t="s">
        <v>313</v>
      </c>
      <c r="H11186" s="33">
        <v>1</v>
      </c>
      <c r="I11186" s="33">
        <v>11</v>
      </c>
      <c r="J11186" s="36">
        <v>1</v>
      </c>
      <c r="K11186" s="37">
        <v>1971333</v>
      </c>
      <c r="L11186" s="38" t="s">
        <v>12</v>
      </c>
      <c r="M11186" s="38" t="s">
        <v>13</v>
      </c>
    </row>
    <row r="11187" spans="1:13" s="39" customFormat="1" ht="12.75" x14ac:dyDescent="0.2">
      <c r="A11187" s="33" t="s">
        <v>30</v>
      </c>
      <c r="B11187" s="33" t="s">
        <v>9970</v>
      </c>
      <c r="C11187" s="34">
        <v>16</v>
      </c>
      <c r="D11187" s="33" t="s">
        <v>10057</v>
      </c>
      <c r="E11187" s="33" t="s">
        <v>10057</v>
      </c>
      <c r="F11187" s="35">
        <v>86121702</v>
      </c>
      <c r="G11187" s="33" t="s">
        <v>313</v>
      </c>
      <c r="H11187" s="33">
        <v>1</v>
      </c>
      <c r="I11187" s="33">
        <v>11</v>
      </c>
      <c r="J11187" s="36">
        <v>1</v>
      </c>
      <c r="K11187" s="37">
        <v>885100</v>
      </c>
      <c r="L11187" s="38" t="s">
        <v>12</v>
      </c>
      <c r="M11187" s="38" t="s">
        <v>13</v>
      </c>
    </row>
    <row r="11188" spans="1:13" s="39" customFormat="1" ht="12.75" x14ac:dyDescent="0.2">
      <c r="A11188" s="33" t="s">
        <v>30</v>
      </c>
      <c r="B11188" s="33" t="s">
        <v>9970</v>
      </c>
      <c r="C11188" s="34">
        <v>16</v>
      </c>
      <c r="D11188" s="33" t="s">
        <v>10057</v>
      </c>
      <c r="E11188" s="33" t="s">
        <v>10057</v>
      </c>
      <c r="F11188" s="35">
        <v>86121702</v>
      </c>
      <c r="G11188" s="33" t="s">
        <v>313</v>
      </c>
      <c r="H11188" s="33">
        <v>1</v>
      </c>
      <c r="I11188" s="33">
        <v>11</v>
      </c>
      <c r="J11188" s="36">
        <v>1</v>
      </c>
      <c r="K11188" s="37">
        <v>1052600</v>
      </c>
      <c r="L11188" s="38" t="s">
        <v>12</v>
      </c>
      <c r="M11188" s="38" t="s">
        <v>13</v>
      </c>
    </row>
    <row r="11189" spans="1:13" s="39" customFormat="1" ht="12.75" x14ac:dyDescent="0.2">
      <c r="A11189" s="33" t="s">
        <v>30</v>
      </c>
      <c r="B11189" s="33" t="s">
        <v>9970</v>
      </c>
      <c r="C11189" s="34">
        <v>16</v>
      </c>
      <c r="D11189" s="33" t="s">
        <v>10057</v>
      </c>
      <c r="E11189" s="33" t="s">
        <v>10057</v>
      </c>
      <c r="F11189" s="35">
        <v>86121702</v>
      </c>
      <c r="G11189" s="33" t="s">
        <v>313</v>
      </c>
      <c r="H11189" s="33">
        <v>1</v>
      </c>
      <c r="I11189" s="33">
        <v>11</v>
      </c>
      <c r="J11189" s="36">
        <v>1</v>
      </c>
      <c r="K11189" s="37">
        <v>604100</v>
      </c>
      <c r="L11189" s="38" t="s">
        <v>12</v>
      </c>
      <c r="M11189" s="38" t="s">
        <v>13</v>
      </c>
    </row>
    <row r="11190" spans="1:13" s="39" customFormat="1" ht="12.75" x14ac:dyDescent="0.2">
      <c r="A11190" s="33" t="s">
        <v>30</v>
      </c>
      <c r="B11190" s="33" t="s">
        <v>9970</v>
      </c>
      <c r="C11190" s="34">
        <v>16</v>
      </c>
      <c r="D11190" s="33" t="s">
        <v>10057</v>
      </c>
      <c r="E11190" s="33" t="s">
        <v>10057</v>
      </c>
      <c r="F11190" s="35">
        <v>86121702</v>
      </c>
      <c r="G11190" s="33" t="s">
        <v>313</v>
      </c>
      <c r="H11190" s="33">
        <v>1</v>
      </c>
      <c r="I11190" s="33">
        <v>11</v>
      </c>
      <c r="J11190" s="36">
        <v>1</v>
      </c>
      <c r="K11190" s="37">
        <v>488600</v>
      </c>
      <c r="L11190" s="38" t="s">
        <v>12</v>
      </c>
      <c r="M11190" s="38" t="s">
        <v>13</v>
      </c>
    </row>
    <row r="11191" spans="1:13" s="39" customFormat="1" ht="12.75" x14ac:dyDescent="0.2">
      <c r="A11191" s="33" t="s">
        <v>30</v>
      </c>
      <c r="B11191" s="33" t="s">
        <v>9970</v>
      </c>
      <c r="C11191" s="34">
        <v>16</v>
      </c>
      <c r="D11191" s="33" t="s">
        <v>10057</v>
      </c>
      <c r="E11191" s="33" t="s">
        <v>10057</v>
      </c>
      <c r="F11191" s="35">
        <v>86121702</v>
      </c>
      <c r="G11191" s="33" t="s">
        <v>313</v>
      </c>
      <c r="H11191" s="33">
        <v>1</v>
      </c>
      <c r="I11191" s="33">
        <v>11</v>
      </c>
      <c r="J11191" s="36">
        <v>1</v>
      </c>
      <c r="K11191" s="37">
        <v>818700</v>
      </c>
      <c r="L11191" s="38" t="s">
        <v>12</v>
      </c>
      <c r="M11191" s="38" t="s">
        <v>13</v>
      </c>
    </row>
    <row r="11192" spans="1:13" s="39" customFormat="1" ht="12.75" x14ac:dyDescent="0.2">
      <c r="A11192" s="33" t="s">
        <v>30</v>
      </c>
      <c r="B11192" s="33" t="s">
        <v>9970</v>
      </c>
      <c r="C11192" s="34">
        <v>16</v>
      </c>
      <c r="D11192" s="33" t="s">
        <v>10057</v>
      </c>
      <c r="E11192" s="33" t="s">
        <v>10057</v>
      </c>
      <c r="F11192" s="35">
        <v>86121702</v>
      </c>
      <c r="G11192" s="33" t="s">
        <v>313</v>
      </c>
      <c r="H11192" s="33">
        <v>1</v>
      </c>
      <c r="I11192" s="33">
        <v>11</v>
      </c>
      <c r="J11192" s="36">
        <v>1</v>
      </c>
      <c r="K11192" s="37">
        <v>883500</v>
      </c>
      <c r="L11192" s="38" t="s">
        <v>12</v>
      </c>
      <c r="M11192" s="38" t="s">
        <v>13</v>
      </c>
    </row>
    <row r="11193" spans="1:13" s="39" customFormat="1" ht="12.75" x14ac:dyDescent="0.2">
      <c r="A11193" s="33" t="s">
        <v>30</v>
      </c>
      <c r="B11193" s="33" t="s">
        <v>9970</v>
      </c>
      <c r="C11193" s="34">
        <v>16</v>
      </c>
      <c r="D11193" s="33" t="s">
        <v>10057</v>
      </c>
      <c r="E11193" s="33" t="s">
        <v>10057</v>
      </c>
      <c r="F11193" s="35">
        <v>86121702</v>
      </c>
      <c r="G11193" s="33" t="s">
        <v>313</v>
      </c>
      <c r="H11193" s="33">
        <v>1</v>
      </c>
      <c r="I11193" s="33">
        <v>11</v>
      </c>
      <c r="J11193" s="36">
        <v>1</v>
      </c>
      <c r="K11193" s="37">
        <v>1153600</v>
      </c>
      <c r="L11193" s="38" t="s">
        <v>12</v>
      </c>
      <c r="M11193" s="38" t="s">
        <v>13</v>
      </c>
    </row>
    <row r="11194" spans="1:13" s="39" customFormat="1" ht="12.75" x14ac:dyDescent="0.2">
      <c r="A11194" s="33" t="s">
        <v>30</v>
      </c>
      <c r="B11194" s="33" t="s">
        <v>9971</v>
      </c>
      <c r="C11194" s="34">
        <v>16</v>
      </c>
      <c r="D11194" s="33" t="s">
        <v>10058</v>
      </c>
      <c r="E11194" s="33" t="s">
        <v>10058</v>
      </c>
      <c r="F11194" s="35">
        <v>86121702</v>
      </c>
      <c r="G11194" s="33" t="s">
        <v>313</v>
      </c>
      <c r="H11194" s="33">
        <v>1</v>
      </c>
      <c r="I11194" s="33">
        <v>11</v>
      </c>
      <c r="J11194" s="36">
        <v>1</v>
      </c>
      <c r="K11194" s="37">
        <v>324589</v>
      </c>
      <c r="L11194" s="38" t="s">
        <v>12</v>
      </c>
      <c r="M11194" s="38" t="s">
        <v>13</v>
      </c>
    </row>
    <row r="11195" spans="1:13" s="39" customFormat="1" ht="12.75" x14ac:dyDescent="0.2">
      <c r="A11195" s="33" t="s">
        <v>30</v>
      </c>
      <c r="B11195" s="33" t="s">
        <v>9971</v>
      </c>
      <c r="C11195" s="34">
        <v>16</v>
      </c>
      <c r="D11195" s="33" t="s">
        <v>10058</v>
      </c>
      <c r="E11195" s="33" t="s">
        <v>10058</v>
      </c>
      <c r="F11195" s="35">
        <v>86121702</v>
      </c>
      <c r="G11195" s="33" t="s">
        <v>313</v>
      </c>
      <c r="H11195" s="33">
        <v>1</v>
      </c>
      <c r="I11195" s="33">
        <v>11</v>
      </c>
      <c r="J11195" s="36">
        <v>1</v>
      </c>
      <c r="K11195" s="37">
        <v>148100</v>
      </c>
      <c r="L11195" s="38" t="s">
        <v>12</v>
      </c>
      <c r="M11195" s="38" t="s">
        <v>13</v>
      </c>
    </row>
    <row r="11196" spans="1:13" s="39" customFormat="1" ht="12.75" x14ac:dyDescent="0.2">
      <c r="A11196" s="33" t="s">
        <v>30</v>
      </c>
      <c r="B11196" s="33" t="s">
        <v>9971</v>
      </c>
      <c r="C11196" s="34">
        <v>16</v>
      </c>
      <c r="D11196" s="33" t="s">
        <v>10058</v>
      </c>
      <c r="E11196" s="33" t="s">
        <v>10058</v>
      </c>
      <c r="F11196" s="35">
        <v>86121702</v>
      </c>
      <c r="G11196" s="33" t="s">
        <v>313</v>
      </c>
      <c r="H11196" s="33">
        <v>1</v>
      </c>
      <c r="I11196" s="33">
        <v>11</v>
      </c>
      <c r="J11196" s="36">
        <v>1</v>
      </c>
      <c r="K11196" s="37">
        <v>176000</v>
      </c>
      <c r="L11196" s="38" t="s">
        <v>12</v>
      </c>
      <c r="M11196" s="38" t="s">
        <v>13</v>
      </c>
    </row>
    <row r="11197" spans="1:13" s="39" customFormat="1" ht="12.75" x14ac:dyDescent="0.2">
      <c r="A11197" s="33" t="s">
        <v>30</v>
      </c>
      <c r="B11197" s="33" t="s">
        <v>9971</v>
      </c>
      <c r="C11197" s="34">
        <v>16</v>
      </c>
      <c r="D11197" s="33" t="s">
        <v>10058</v>
      </c>
      <c r="E11197" s="33" t="s">
        <v>10058</v>
      </c>
      <c r="F11197" s="35">
        <v>86121702</v>
      </c>
      <c r="G11197" s="33" t="s">
        <v>313</v>
      </c>
      <c r="H11197" s="33">
        <v>1</v>
      </c>
      <c r="I11197" s="33">
        <v>11</v>
      </c>
      <c r="J11197" s="36">
        <v>1</v>
      </c>
      <c r="K11197" s="37">
        <v>101200</v>
      </c>
      <c r="L11197" s="38" t="s">
        <v>12</v>
      </c>
      <c r="M11197" s="38" t="s">
        <v>13</v>
      </c>
    </row>
    <row r="11198" spans="1:13" s="39" customFormat="1" ht="12.75" x14ac:dyDescent="0.2">
      <c r="A11198" s="33" t="s">
        <v>30</v>
      </c>
      <c r="B11198" s="33" t="s">
        <v>9971</v>
      </c>
      <c r="C11198" s="34">
        <v>16</v>
      </c>
      <c r="D11198" s="33" t="s">
        <v>10058</v>
      </c>
      <c r="E11198" s="33" t="s">
        <v>10058</v>
      </c>
      <c r="F11198" s="35">
        <v>86121702</v>
      </c>
      <c r="G11198" s="33" t="s">
        <v>313</v>
      </c>
      <c r="H11198" s="33">
        <v>1</v>
      </c>
      <c r="I11198" s="33">
        <v>11</v>
      </c>
      <c r="J11198" s="36">
        <v>1</v>
      </c>
      <c r="K11198" s="37">
        <v>81900</v>
      </c>
      <c r="L11198" s="38" t="s">
        <v>12</v>
      </c>
      <c r="M11198" s="38" t="s">
        <v>13</v>
      </c>
    </row>
    <row r="11199" spans="1:13" s="39" customFormat="1" ht="12.75" x14ac:dyDescent="0.2">
      <c r="A11199" s="33" t="s">
        <v>30</v>
      </c>
      <c r="B11199" s="33" t="s">
        <v>9971</v>
      </c>
      <c r="C11199" s="34">
        <v>16</v>
      </c>
      <c r="D11199" s="33" t="s">
        <v>10058</v>
      </c>
      <c r="E11199" s="33" t="s">
        <v>10058</v>
      </c>
      <c r="F11199" s="35">
        <v>86121702</v>
      </c>
      <c r="G11199" s="33" t="s">
        <v>313</v>
      </c>
      <c r="H11199" s="33">
        <v>1</v>
      </c>
      <c r="I11199" s="33">
        <v>11</v>
      </c>
      <c r="J11199" s="36">
        <v>1</v>
      </c>
      <c r="K11199" s="37">
        <v>136800</v>
      </c>
      <c r="L11199" s="38" t="s">
        <v>12</v>
      </c>
      <c r="M11199" s="38" t="s">
        <v>13</v>
      </c>
    </row>
    <row r="11200" spans="1:13" s="39" customFormat="1" ht="12.75" x14ac:dyDescent="0.2">
      <c r="A11200" s="33" t="s">
        <v>30</v>
      </c>
      <c r="B11200" s="33" t="s">
        <v>9971</v>
      </c>
      <c r="C11200" s="34">
        <v>16</v>
      </c>
      <c r="D11200" s="33" t="s">
        <v>10058</v>
      </c>
      <c r="E11200" s="33" t="s">
        <v>10058</v>
      </c>
      <c r="F11200" s="35">
        <v>86121702</v>
      </c>
      <c r="G11200" s="33" t="s">
        <v>313</v>
      </c>
      <c r="H11200" s="33">
        <v>1</v>
      </c>
      <c r="I11200" s="33">
        <v>11</v>
      </c>
      <c r="J11200" s="36">
        <v>1</v>
      </c>
      <c r="K11200" s="37">
        <v>147900</v>
      </c>
      <c r="L11200" s="38" t="s">
        <v>12</v>
      </c>
      <c r="M11200" s="38" t="s">
        <v>13</v>
      </c>
    </row>
    <row r="11201" spans="1:13" s="39" customFormat="1" ht="12.75" x14ac:dyDescent="0.2">
      <c r="A11201" s="33" t="s">
        <v>30</v>
      </c>
      <c r="B11201" s="33" t="s">
        <v>9971</v>
      </c>
      <c r="C11201" s="34">
        <v>16</v>
      </c>
      <c r="D11201" s="33" t="s">
        <v>10058</v>
      </c>
      <c r="E11201" s="33" t="s">
        <v>10058</v>
      </c>
      <c r="F11201" s="35">
        <v>86121702</v>
      </c>
      <c r="G11201" s="33" t="s">
        <v>313</v>
      </c>
      <c r="H11201" s="33">
        <v>1</v>
      </c>
      <c r="I11201" s="33">
        <v>11</v>
      </c>
      <c r="J11201" s="36">
        <v>1</v>
      </c>
      <c r="K11201" s="37">
        <v>193100</v>
      </c>
      <c r="L11201" s="38" t="s">
        <v>12</v>
      </c>
      <c r="M11201" s="38" t="s">
        <v>13</v>
      </c>
    </row>
    <row r="11202" spans="1:13" s="39" customFormat="1" ht="12.75" x14ac:dyDescent="0.2">
      <c r="A11202" s="33" t="s">
        <v>30</v>
      </c>
      <c r="B11202" s="33" t="s">
        <v>9972</v>
      </c>
      <c r="C11202" s="34">
        <v>16</v>
      </c>
      <c r="D11202" s="33" t="s">
        <v>13928</v>
      </c>
      <c r="E11202" s="33" t="s">
        <v>13928</v>
      </c>
      <c r="F11202" s="35">
        <v>86121702</v>
      </c>
      <c r="G11202" s="33" t="s">
        <v>313</v>
      </c>
      <c r="H11202" s="33">
        <v>1</v>
      </c>
      <c r="I11202" s="33">
        <v>11</v>
      </c>
      <c r="J11202" s="36">
        <v>1</v>
      </c>
      <c r="K11202" s="37">
        <v>9399933</v>
      </c>
      <c r="L11202" s="38" t="s">
        <v>12</v>
      </c>
      <c r="M11202" s="38" t="s">
        <v>13</v>
      </c>
    </row>
    <row r="11203" spans="1:13" s="39" customFormat="1" ht="12.75" x14ac:dyDescent="0.2">
      <c r="A11203" s="33" t="s">
        <v>30</v>
      </c>
      <c r="B11203" s="33" t="s">
        <v>9972</v>
      </c>
      <c r="C11203" s="34">
        <v>16</v>
      </c>
      <c r="D11203" s="33" t="s">
        <v>13928</v>
      </c>
      <c r="E11203" s="33" t="s">
        <v>13928</v>
      </c>
      <c r="F11203" s="35">
        <v>86121702</v>
      </c>
      <c r="G11203" s="33" t="s">
        <v>313</v>
      </c>
      <c r="H11203" s="33">
        <v>1</v>
      </c>
      <c r="I11203" s="33">
        <v>11</v>
      </c>
      <c r="J11203" s="36">
        <v>1</v>
      </c>
      <c r="K11203" s="37">
        <v>1110370</v>
      </c>
      <c r="L11203" s="38" t="s">
        <v>12</v>
      </c>
      <c r="M11203" s="38" t="s">
        <v>13</v>
      </c>
    </row>
    <row r="11204" spans="1:13" s="39" customFormat="1" ht="12.75" x14ac:dyDescent="0.2">
      <c r="A11204" s="33" t="s">
        <v>30</v>
      </c>
      <c r="B11204" s="33" t="s">
        <v>9972</v>
      </c>
      <c r="C11204" s="34">
        <v>16</v>
      </c>
      <c r="D11204" s="33" t="s">
        <v>13928</v>
      </c>
      <c r="E11204" s="33" t="s">
        <v>13928</v>
      </c>
      <c r="F11204" s="35">
        <v>86121702</v>
      </c>
      <c r="G11204" s="33" t="s">
        <v>313</v>
      </c>
      <c r="H11204" s="33">
        <v>1</v>
      </c>
      <c r="I11204" s="33">
        <v>11</v>
      </c>
      <c r="J11204" s="36">
        <v>1</v>
      </c>
      <c r="K11204" s="37">
        <v>1769824</v>
      </c>
      <c r="L11204" s="38" t="s">
        <v>12</v>
      </c>
      <c r="M11204" s="38" t="s">
        <v>13</v>
      </c>
    </row>
    <row r="11205" spans="1:13" s="39" customFormat="1" ht="12.75" x14ac:dyDescent="0.2">
      <c r="A11205" s="33" t="s">
        <v>30</v>
      </c>
      <c r="B11205" s="33" t="s">
        <v>9972</v>
      </c>
      <c r="C11205" s="34">
        <v>16</v>
      </c>
      <c r="D11205" s="33" t="s">
        <v>13928</v>
      </c>
      <c r="E11205" s="33" t="s">
        <v>13928</v>
      </c>
      <c r="F11205" s="35">
        <v>86121702</v>
      </c>
      <c r="G11205" s="33" t="s">
        <v>313</v>
      </c>
      <c r="H11205" s="33">
        <v>1</v>
      </c>
      <c r="I11205" s="33">
        <v>11</v>
      </c>
      <c r="J11205" s="36">
        <v>1</v>
      </c>
      <c r="K11205" s="37">
        <v>2556765</v>
      </c>
      <c r="L11205" s="38" t="s">
        <v>12</v>
      </c>
      <c r="M11205" s="38" t="s">
        <v>13</v>
      </c>
    </row>
    <row r="11206" spans="1:13" s="39" customFormat="1" ht="12.75" x14ac:dyDescent="0.2">
      <c r="A11206" s="33" t="s">
        <v>30</v>
      </c>
      <c r="B11206" s="33" t="s">
        <v>9972</v>
      </c>
      <c r="C11206" s="34">
        <v>16</v>
      </c>
      <c r="D11206" s="33" t="s">
        <v>13928</v>
      </c>
      <c r="E11206" s="33" t="s">
        <v>13928</v>
      </c>
      <c r="F11206" s="35">
        <v>86121702</v>
      </c>
      <c r="G11206" s="33" t="s">
        <v>313</v>
      </c>
      <c r="H11206" s="33">
        <v>1</v>
      </c>
      <c r="I11206" s="33">
        <v>11</v>
      </c>
      <c r="J11206" s="36">
        <v>1</v>
      </c>
      <c r="K11206" s="37">
        <v>1209265</v>
      </c>
      <c r="L11206" s="38" t="s">
        <v>12</v>
      </c>
      <c r="M11206" s="38" t="s">
        <v>13</v>
      </c>
    </row>
    <row r="11207" spans="1:13" s="39" customFormat="1" ht="12.75" x14ac:dyDescent="0.2">
      <c r="A11207" s="33" t="s">
        <v>30</v>
      </c>
      <c r="B11207" s="33" t="s">
        <v>9972</v>
      </c>
      <c r="C11207" s="34">
        <v>16</v>
      </c>
      <c r="D11207" s="33" t="s">
        <v>13928</v>
      </c>
      <c r="E11207" s="33" t="s">
        <v>13928</v>
      </c>
      <c r="F11207" s="35">
        <v>86121702</v>
      </c>
      <c r="G11207" s="33" t="s">
        <v>313</v>
      </c>
      <c r="H11207" s="33">
        <v>1</v>
      </c>
      <c r="I11207" s="33">
        <v>11</v>
      </c>
      <c r="J11207" s="36">
        <v>1</v>
      </c>
      <c r="K11207" s="37">
        <v>2668417</v>
      </c>
      <c r="L11207" s="38" t="s">
        <v>12</v>
      </c>
      <c r="M11207" s="38" t="s">
        <v>13</v>
      </c>
    </row>
    <row r="11208" spans="1:13" s="39" customFormat="1" ht="12.75" x14ac:dyDescent="0.2">
      <c r="A11208" s="33" t="s">
        <v>30</v>
      </c>
      <c r="B11208" s="33" t="s">
        <v>9972</v>
      </c>
      <c r="C11208" s="34">
        <v>16</v>
      </c>
      <c r="D11208" s="33" t="s">
        <v>13928</v>
      </c>
      <c r="E11208" s="33" t="s">
        <v>13928</v>
      </c>
      <c r="F11208" s="35">
        <v>86121702</v>
      </c>
      <c r="G11208" s="33" t="s">
        <v>313</v>
      </c>
      <c r="H11208" s="33">
        <v>1</v>
      </c>
      <c r="I11208" s="33">
        <v>11</v>
      </c>
      <c r="J11208" s="36">
        <v>1</v>
      </c>
      <c r="K11208" s="37">
        <v>3103176</v>
      </c>
      <c r="L11208" s="38" t="s">
        <v>12</v>
      </c>
      <c r="M11208" s="38" t="s">
        <v>13</v>
      </c>
    </row>
    <row r="11209" spans="1:13" s="39" customFormat="1" ht="12.75" x14ac:dyDescent="0.2">
      <c r="A11209" s="33" t="s">
        <v>30</v>
      </c>
      <c r="B11209" s="33" t="s">
        <v>9973</v>
      </c>
      <c r="C11209" s="34">
        <v>16</v>
      </c>
      <c r="D11209" s="33" t="s">
        <v>13929</v>
      </c>
      <c r="E11209" s="33" t="s">
        <v>13929</v>
      </c>
      <c r="F11209" s="35">
        <v>86121702</v>
      </c>
      <c r="G11209" s="33" t="s">
        <v>313</v>
      </c>
      <c r="H11209" s="33">
        <v>1</v>
      </c>
      <c r="I11209" s="33">
        <v>11</v>
      </c>
      <c r="J11209" s="36">
        <v>1</v>
      </c>
      <c r="K11209" s="37">
        <v>1128425</v>
      </c>
      <c r="L11209" s="38" t="s">
        <v>12</v>
      </c>
      <c r="M11209" s="38" t="s">
        <v>13</v>
      </c>
    </row>
    <row r="11210" spans="1:13" s="39" customFormat="1" ht="12.75" x14ac:dyDescent="0.2">
      <c r="A11210" s="33" t="s">
        <v>30</v>
      </c>
      <c r="B11210" s="33" t="s">
        <v>9973</v>
      </c>
      <c r="C11210" s="34">
        <v>16</v>
      </c>
      <c r="D11210" s="33" t="s">
        <v>13929</v>
      </c>
      <c r="E11210" s="33" t="s">
        <v>13929</v>
      </c>
      <c r="F11210" s="35">
        <v>86121702</v>
      </c>
      <c r="G11210" s="33" t="s">
        <v>313</v>
      </c>
      <c r="H11210" s="33">
        <v>1</v>
      </c>
      <c r="I11210" s="33">
        <v>11</v>
      </c>
      <c r="J11210" s="36">
        <v>1</v>
      </c>
      <c r="K11210" s="37">
        <v>133298</v>
      </c>
      <c r="L11210" s="38" t="s">
        <v>12</v>
      </c>
      <c r="M11210" s="38" t="s">
        <v>13</v>
      </c>
    </row>
    <row r="11211" spans="1:13" s="39" customFormat="1" ht="12.75" x14ac:dyDescent="0.2">
      <c r="A11211" s="33" t="s">
        <v>30</v>
      </c>
      <c r="B11211" s="33" t="s">
        <v>9973</v>
      </c>
      <c r="C11211" s="34">
        <v>16</v>
      </c>
      <c r="D11211" s="33" t="s">
        <v>13929</v>
      </c>
      <c r="E11211" s="33" t="s">
        <v>13929</v>
      </c>
      <c r="F11211" s="35">
        <v>86121702</v>
      </c>
      <c r="G11211" s="33" t="s">
        <v>313</v>
      </c>
      <c r="H11211" s="33">
        <v>1</v>
      </c>
      <c r="I11211" s="33">
        <v>11</v>
      </c>
      <c r="J11211" s="36">
        <v>1</v>
      </c>
      <c r="K11211" s="37">
        <v>212467</v>
      </c>
      <c r="L11211" s="38" t="s">
        <v>12</v>
      </c>
      <c r="M11211" s="38" t="s">
        <v>13</v>
      </c>
    </row>
    <row r="11212" spans="1:13" s="39" customFormat="1" ht="12.75" x14ac:dyDescent="0.2">
      <c r="A11212" s="33" t="s">
        <v>30</v>
      </c>
      <c r="B11212" s="33" t="s">
        <v>9973</v>
      </c>
      <c r="C11212" s="34">
        <v>16</v>
      </c>
      <c r="D11212" s="33" t="s">
        <v>13929</v>
      </c>
      <c r="E11212" s="33" t="s">
        <v>13929</v>
      </c>
      <c r="F11212" s="35">
        <v>86121702</v>
      </c>
      <c r="G11212" s="33" t="s">
        <v>313</v>
      </c>
      <c r="H11212" s="33">
        <v>1</v>
      </c>
      <c r="I11212" s="33">
        <v>11</v>
      </c>
      <c r="J11212" s="36">
        <v>1</v>
      </c>
      <c r="K11212" s="37">
        <v>306937</v>
      </c>
      <c r="L11212" s="38" t="s">
        <v>12</v>
      </c>
      <c r="M11212" s="38" t="s">
        <v>13</v>
      </c>
    </row>
    <row r="11213" spans="1:13" s="39" customFormat="1" ht="12.75" x14ac:dyDescent="0.2">
      <c r="A11213" s="33" t="s">
        <v>30</v>
      </c>
      <c r="B11213" s="33" t="s">
        <v>9973</v>
      </c>
      <c r="C11213" s="34">
        <v>16</v>
      </c>
      <c r="D11213" s="33" t="s">
        <v>13929</v>
      </c>
      <c r="E11213" s="33" t="s">
        <v>13929</v>
      </c>
      <c r="F11213" s="35">
        <v>86121702</v>
      </c>
      <c r="G11213" s="33" t="s">
        <v>313</v>
      </c>
      <c r="H11213" s="33">
        <v>1</v>
      </c>
      <c r="I11213" s="33">
        <v>11</v>
      </c>
      <c r="J11213" s="36">
        <v>1</v>
      </c>
      <c r="K11213" s="37">
        <v>145171</v>
      </c>
      <c r="L11213" s="38" t="s">
        <v>12</v>
      </c>
      <c r="M11213" s="38" t="s">
        <v>13</v>
      </c>
    </row>
    <row r="11214" spans="1:13" s="39" customFormat="1" ht="12.75" x14ac:dyDescent="0.2">
      <c r="A11214" s="33" t="s">
        <v>30</v>
      </c>
      <c r="B11214" s="33" t="s">
        <v>9973</v>
      </c>
      <c r="C11214" s="34">
        <v>16</v>
      </c>
      <c r="D11214" s="33" t="s">
        <v>13929</v>
      </c>
      <c r="E11214" s="33" t="s">
        <v>13929</v>
      </c>
      <c r="F11214" s="35">
        <v>86121702</v>
      </c>
      <c r="G11214" s="33" t="s">
        <v>313</v>
      </c>
      <c r="H11214" s="33">
        <v>1</v>
      </c>
      <c r="I11214" s="33">
        <v>11</v>
      </c>
      <c r="J11214" s="36">
        <v>1</v>
      </c>
      <c r="K11214" s="37">
        <v>320344</v>
      </c>
      <c r="L11214" s="38" t="s">
        <v>12</v>
      </c>
      <c r="M11214" s="38" t="s">
        <v>13</v>
      </c>
    </row>
    <row r="11215" spans="1:13" s="39" customFormat="1" ht="12.75" x14ac:dyDescent="0.2">
      <c r="A11215" s="33" t="s">
        <v>30</v>
      </c>
      <c r="B11215" s="33" t="s">
        <v>9973</v>
      </c>
      <c r="C11215" s="34">
        <v>16</v>
      </c>
      <c r="D11215" s="33" t="s">
        <v>13929</v>
      </c>
      <c r="E11215" s="33" t="s">
        <v>13929</v>
      </c>
      <c r="F11215" s="35">
        <v>86121702</v>
      </c>
      <c r="G11215" s="33" t="s">
        <v>313</v>
      </c>
      <c r="H11215" s="33">
        <v>1</v>
      </c>
      <c r="I11215" s="33">
        <v>11</v>
      </c>
      <c r="J11215" s="36">
        <v>1</v>
      </c>
      <c r="K11215" s="37">
        <v>372536</v>
      </c>
      <c r="L11215" s="38" t="s">
        <v>12</v>
      </c>
      <c r="M11215" s="38" t="s">
        <v>13</v>
      </c>
    </row>
    <row r="11216" spans="1:13" s="39" customFormat="1" ht="12.75" x14ac:dyDescent="0.2">
      <c r="A11216" s="33" t="s">
        <v>30</v>
      </c>
      <c r="B11216" s="33" t="s">
        <v>9974</v>
      </c>
      <c r="C11216" s="34">
        <v>16</v>
      </c>
      <c r="D11216" s="33" t="s">
        <v>10061</v>
      </c>
      <c r="E11216" s="33" t="s">
        <v>10061</v>
      </c>
      <c r="F11216" s="35">
        <v>86121702</v>
      </c>
      <c r="G11216" s="33" t="s">
        <v>313</v>
      </c>
      <c r="H11216" s="33">
        <v>1</v>
      </c>
      <c r="I11216" s="33">
        <v>11</v>
      </c>
      <c r="J11216" s="36">
        <v>1</v>
      </c>
      <c r="K11216" s="37">
        <v>9399933</v>
      </c>
      <c r="L11216" s="38" t="s">
        <v>12</v>
      </c>
      <c r="M11216" s="38" t="s">
        <v>13</v>
      </c>
    </row>
    <row r="11217" spans="1:13" s="39" customFormat="1" ht="12.75" x14ac:dyDescent="0.2">
      <c r="A11217" s="33" t="s">
        <v>30</v>
      </c>
      <c r="B11217" s="33" t="s">
        <v>9974</v>
      </c>
      <c r="C11217" s="34">
        <v>16</v>
      </c>
      <c r="D11217" s="33" t="s">
        <v>10061</v>
      </c>
      <c r="E11217" s="33" t="s">
        <v>10061</v>
      </c>
      <c r="F11217" s="35">
        <v>86121702</v>
      </c>
      <c r="G11217" s="33" t="s">
        <v>313</v>
      </c>
      <c r="H11217" s="33">
        <v>1</v>
      </c>
      <c r="I11217" s="33">
        <v>11</v>
      </c>
      <c r="J11217" s="36">
        <v>1</v>
      </c>
      <c r="K11217" s="37">
        <v>1110370</v>
      </c>
      <c r="L11217" s="38" t="s">
        <v>12</v>
      </c>
      <c r="M11217" s="38" t="s">
        <v>13</v>
      </c>
    </row>
    <row r="11218" spans="1:13" s="39" customFormat="1" ht="12.75" x14ac:dyDescent="0.2">
      <c r="A11218" s="33" t="s">
        <v>30</v>
      </c>
      <c r="B11218" s="33" t="s">
        <v>9974</v>
      </c>
      <c r="C11218" s="34">
        <v>16</v>
      </c>
      <c r="D11218" s="33" t="s">
        <v>10061</v>
      </c>
      <c r="E11218" s="33" t="s">
        <v>10061</v>
      </c>
      <c r="F11218" s="35">
        <v>86121702</v>
      </c>
      <c r="G11218" s="33" t="s">
        <v>313</v>
      </c>
      <c r="H11218" s="33">
        <v>1</v>
      </c>
      <c r="I11218" s="33">
        <v>11</v>
      </c>
      <c r="J11218" s="36">
        <v>1</v>
      </c>
      <c r="K11218" s="37">
        <v>1769824</v>
      </c>
      <c r="L11218" s="38" t="s">
        <v>12</v>
      </c>
      <c r="M11218" s="38" t="s">
        <v>13</v>
      </c>
    </row>
    <row r="11219" spans="1:13" s="39" customFormat="1" ht="12.75" x14ac:dyDescent="0.2">
      <c r="A11219" s="33" t="s">
        <v>30</v>
      </c>
      <c r="B11219" s="33" t="s">
        <v>9974</v>
      </c>
      <c r="C11219" s="34">
        <v>16</v>
      </c>
      <c r="D11219" s="33" t="s">
        <v>10061</v>
      </c>
      <c r="E11219" s="33" t="s">
        <v>10061</v>
      </c>
      <c r="F11219" s="35">
        <v>86121702</v>
      </c>
      <c r="G11219" s="33" t="s">
        <v>313</v>
      </c>
      <c r="H11219" s="33">
        <v>1</v>
      </c>
      <c r="I11219" s="33">
        <v>11</v>
      </c>
      <c r="J11219" s="36">
        <v>1</v>
      </c>
      <c r="K11219" s="37">
        <v>2556765</v>
      </c>
      <c r="L11219" s="38" t="s">
        <v>12</v>
      </c>
      <c r="M11219" s="38" t="s">
        <v>13</v>
      </c>
    </row>
    <row r="11220" spans="1:13" s="39" customFormat="1" ht="12.75" x14ac:dyDescent="0.2">
      <c r="A11220" s="33" t="s">
        <v>30</v>
      </c>
      <c r="B11220" s="33" t="s">
        <v>9974</v>
      </c>
      <c r="C11220" s="34">
        <v>16</v>
      </c>
      <c r="D11220" s="33" t="s">
        <v>10061</v>
      </c>
      <c r="E11220" s="33" t="s">
        <v>10061</v>
      </c>
      <c r="F11220" s="35">
        <v>86121702</v>
      </c>
      <c r="G11220" s="33" t="s">
        <v>313</v>
      </c>
      <c r="H11220" s="33">
        <v>1</v>
      </c>
      <c r="I11220" s="33">
        <v>11</v>
      </c>
      <c r="J11220" s="36">
        <v>1</v>
      </c>
      <c r="K11220" s="37">
        <v>1209265</v>
      </c>
      <c r="L11220" s="38" t="s">
        <v>12</v>
      </c>
      <c r="M11220" s="38" t="s">
        <v>13</v>
      </c>
    </row>
    <row r="11221" spans="1:13" s="39" customFormat="1" ht="12.75" x14ac:dyDescent="0.2">
      <c r="A11221" s="33" t="s">
        <v>30</v>
      </c>
      <c r="B11221" s="33" t="s">
        <v>9974</v>
      </c>
      <c r="C11221" s="34">
        <v>16</v>
      </c>
      <c r="D11221" s="33" t="s">
        <v>10061</v>
      </c>
      <c r="E11221" s="33" t="s">
        <v>10061</v>
      </c>
      <c r="F11221" s="35">
        <v>86121702</v>
      </c>
      <c r="G11221" s="33" t="s">
        <v>313</v>
      </c>
      <c r="H11221" s="33">
        <v>1</v>
      </c>
      <c r="I11221" s="33">
        <v>11</v>
      </c>
      <c r="J11221" s="36">
        <v>1</v>
      </c>
      <c r="K11221" s="37">
        <v>2668417</v>
      </c>
      <c r="L11221" s="38" t="s">
        <v>12</v>
      </c>
      <c r="M11221" s="38" t="s">
        <v>13</v>
      </c>
    </row>
    <row r="11222" spans="1:13" s="39" customFormat="1" ht="12.75" x14ac:dyDescent="0.2">
      <c r="A11222" s="33" t="s">
        <v>30</v>
      </c>
      <c r="B11222" s="33" t="s">
        <v>9974</v>
      </c>
      <c r="C11222" s="34">
        <v>16</v>
      </c>
      <c r="D11222" s="33" t="s">
        <v>10061</v>
      </c>
      <c r="E11222" s="33" t="s">
        <v>10061</v>
      </c>
      <c r="F11222" s="35">
        <v>86121702</v>
      </c>
      <c r="G11222" s="33" t="s">
        <v>313</v>
      </c>
      <c r="H11222" s="33">
        <v>1</v>
      </c>
      <c r="I11222" s="33">
        <v>11</v>
      </c>
      <c r="J11222" s="36">
        <v>1</v>
      </c>
      <c r="K11222" s="37">
        <v>3103176</v>
      </c>
      <c r="L11222" s="38" t="s">
        <v>12</v>
      </c>
      <c r="M11222" s="38" t="s">
        <v>13</v>
      </c>
    </row>
    <row r="11223" spans="1:13" s="39" customFormat="1" ht="12.75" x14ac:dyDescent="0.2">
      <c r="A11223" s="33" t="s">
        <v>30</v>
      </c>
      <c r="B11223" s="33" t="s">
        <v>9975</v>
      </c>
      <c r="C11223" s="34">
        <v>16</v>
      </c>
      <c r="D11223" s="33" t="s">
        <v>10062</v>
      </c>
      <c r="E11223" s="33" t="s">
        <v>10062</v>
      </c>
      <c r="F11223" s="35">
        <v>86121702</v>
      </c>
      <c r="G11223" s="33" t="s">
        <v>313</v>
      </c>
      <c r="H11223" s="33">
        <v>1</v>
      </c>
      <c r="I11223" s="33">
        <v>11</v>
      </c>
      <c r="J11223" s="36">
        <v>1</v>
      </c>
      <c r="K11223" s="37">
        <v>4694331</v>
      </c>
      <c r="L11223" s="38" t="s">
        <v>12</v>
      </c>
      <c r="M11223" s="38" t="s">
        <v>13</v>
      </c>
    </row>
    <row r="11224" spans="1:13" s="39" customFormat="1" ht="12.75" x14ac:dyDescent="0.2">
      <c r="A11224" s="33" t="s">
        <v>30</v>
      </c>
      <c r="B11224" s="33" t="s">
        <v>9975</v>
      </c>
      <c r="C11224" s="34">
        <v>16</v>
      </c>
      <c r="D11224" s="33" t="s">
        <v>10062</v>
      </c>
      <c r="E11224" s="33" t="s">
        <v>10062</v>
      </c>
      <c r="F11224" s="35">
        <v>86121702</v>
      </c>
      <c r="G11224" s="33" t="s">
        <v>313</v>
      </c>
      <c r="H11224" s="33">
        <v>1</v>
      </c>
      <c r="I11224" s="33">
        <v>11</v>
      </c>
      <c r="J11224" s="36">
        <v>1</v>
      </c>
      <c r="K11224" s="37">
        <v>554519</v>
      </c>
      <c r="L11224" s="38" t="s">
        <v>12</v>
      </c>
      <c r="M11224" s="38" t="s">
        <v>13</v>
      </c>
    </row>
    <row r="11225" spans="1:13" s="39" customFormat="1" ht="12.75" x14ac:dyDescent="0.2">
      <c r="A11225" s="33" t="s">
        <v>30</v>
      </c>
      <c r="B11225" s="33" t="s">
        <v>9975</v>
      </c>
      <c r="C11225" s="34">
        <v>16</v>
      </c>
      <c r="D11225" s="33" t="s">
        <v>10062</v>
      </c>
      <c r="E11225" s="33" t="s">
        <v>10062</v>
      </c>
      <c r="F11225" s="35">
        <v>86121702</v>
      </c>
      <c r="G11225" s="33" t="s">
        <v>313</v>
      </c>
      <c r="H11225" s="33">
        <v>1</v>
      </c>
      <c r="I11225" s="33">
        <v>11</v>
      </c>
      <c r="J11225" s="36">
        <v>1</v>
      </c>
      <c r="K11225" s="37">
        <v>883849</v>
      </c>
      <c r="L11225" s="38" t="s">
        <v>12</v>
      </c>
      <c r="M11225" s="38" t="s">
        <v>13</v>
      </c>
    </row>
    <row r="11226" spans="1:13" s="39" customFormat="1" ht="12.75" x14ac:dyDescent="0.2">
      <c r="A11226" s="33" t="s">
        <v>30</v>
      </c>
      <c r="B11226" s="33" t="s">
        <v>9975</v>
      </c>
      <c r="C11226" s="34">
        <v>16</v>
      </c>
      <c r="D11226" s="33" t="s">
        <v>10062</v>
      </c>
      <c r="E11226" s="33" t="s">
        <v>10062</v>
      </c>
      <c r="F11226" s="35">
        <v>86121702</v>
      </c>
      <c r="G11226" s="33" t="s">
        <v>313</v>
      </c>
      <c r="H11226" s="33">
        <v>1</v>
      </c>
      <c r="I11226" s="33">
        <v>11</v>
      </c>
      <c r="J11226" s="36">
        <v>1</v>
      </c>
      <c r="K11226" s="37">
        <v>1276846</v>
      </c>
      <c r="L11226" s="38" t="s">
        <v>12</v>
      </c>
      <c r="M11226" s="38" t="s">
        <v>13</v>
      </c>
    </row>
    <row r="11227" spans="1:13" s="39" customFormat="1" ht="12.75" x14ac:dyDescent="0.2">
      <c r="A11227" s="33" t="s">
        <v>30</v>
      </c>
      <c r="B11227" s="33" t="s">
        <v>9975</v>
      </c>
      <c r="C11227" s="34">
        <v>16</v>
      </c>
      <c r="D11227" s="33" t="s">
        <v>10062</v>
      </c>
      <c r="E11227" s="33" t="s">
        <v>10062</v>
      </c>
      <c r="F11227" s="35">
        <v>86121702</v>
      </c>
      <c r="G11227" s="33" t="s">
        <v>313</v>
      </c>
      <c r="H11227" s="33">
        <v>1</v>
      </c>
      <c r="I11227" s="33">
        <v>11</v>
      </c>
      <c r="J11227" s="36">
        <v>1</v>
      </c>
      <c r="K11227" s="37">
        <v>603906</v>
      </c>
      <c r="L11227" s="38" t="s">
        <v>12</v>
      </c>
      <c r="M11227" s="38" t="s">
        <v>13</v>
      </c>
    </row>
    <row r="11228" spans="1:13" s="39" customFormat="1" ht="12.75" x14ac:dyDescent="0.2">
      <c r="A11228" s="33" t="s">
        <v>30</v>
      </c>
      <c r="B11228" s="33" t="s">
        <v>9975</v>
      </c>
      <c r="C11228" s="34">
        <v>16</v>
      </c>
      <c r="D11228" s="33" t="s">
        <v>10062</v>
      </c>
      <c r="E11228" s="33" t="s">
        <v>10062</v>
      </c>
      <c r="F11228" s="35">
        <v>86121702</v>
      </c>
      <c r="G11228" s="33" t="s">
        <v>313</v>
      </c>
      <c r="H11228" s="33">
        <v>1</v>
      </c>
      <c r="I11228" s="33">
        <v>11</v>
      </c>
      <c r="J11228" s="36">
        <v>1</v>
      </c>
      <c r="K11228" s="37">
        <v>1332603</v>
      </c>
      <c r="L11228" s="38" t="s">
        <v>12</v>
      </c>
      <c r="M11228" s="38" t="s">
        <v>13</v>
      </c>
    </row>
    <row r="11229" spans="1:13" s="39" customFormat="1" ht="12.75" x14ac:dyDescent="0.2">
      <c r="A11229" s="33" t="s">
        <v>30</v>
      </c>
      <c r="B11229" s="33" t="s">
        <v>9975</v>
      </c>
      <c r="C11229" s="34">
        <v>16</v>
      </c>
      <c r="D11229" s="33" t="s">
        <v>10062</v>
      </c>
      <c r="E11229" s="33" t="s">
        <v>10062</v>
      </c>
      <c r="F11229" s="35">
        <v>86121702</v>
      </c>
      <c r="G11229" s="33" t="s">
        <v>313</v>
      </c>
      <c r="H11229" s="33">
        <v>1</v>
      </c>
      <c r="I11229" s="33">
        <v>11</v>
      </c>
      <c r="J11229" s="36">
        <v>1</v>
      </c>
      <c r="K11229" s="37">
        <v>1549725</v>
      </c>
      <c r="L11229" s="38" t="s">
        <v>12</v>
      </c>
      <c r="M11229" s="38" t="s">
        <v>13</v>
      </c>
    </row>
    <row r="11230" spans="1:13" s="39" customFormat="1" ht="12.75" x14ac:dyDescent="0.2">
      <c r="A11230" s="33" t="s">
        <v>30</v>
      </c>
      <c r="B11230" s="33" t="s">
        <v>9976</v>
      </c>
      <c r="C11230" s="34">
        <v>16</v>
      </c>
      <c r="D11230" s="33" t="s">
        <v>10806</v>
      </c>
      <c r="E11230" s="33" t="s">
        <v>14618</v>
      </c>
      <c r="F11230" s="35">
        <v>86121702</v>
      </c>
      <c r="G11230" s="33" t="s">
        <v>313</v>
      </c>
      <c r="H11230" s="33">
        <v>1</v>
      </c>
      <c r="I11230" s="33">
        <v>11</v>
      </c>
      <c r="J11230" s="36">
        <v>1</v>
      </c>
      <c r="K11230" s="37">
        <v>324589</v>
      </c>
      <c r="L11230" s="38" t="s">
        <v>12</v>
      </c>
      <c r="M11230" s="38" t="s">
        <v>13</v>
      </c>
    </row>
    <row r="11231" spans="1:13" s="39" customFormat="1" ht="12.75" x14ac:dyDescent="0.2">
      <c r="A11231" s="33" t="s">
        <v>30</v>
      </c>
      <c r="B11231" s="33" t="s">
        <v>9976</v>
      </c>
      <c r="C11231" s="34">
        <v>16</v>
      </c>
      <c r="D11231" s="33" t="s">
        <v>10806</v>
      </c>
      <c r="E11231" s="33" t="s">
        <v>14618</v>
      </c>
      <c r="F11231" s="35">
        <v>86121702</v>
      </c>
      <c r="G11231" s="33" t="s">
        <v>313</v>
      </c>
      <c r="H11231" s="33">
        <v>1</v>
      </c>
      <c r="I11231" s="33">
        <v>11</v>
      </c>
      <c r="J11231" s="36">
        <v>1</v>
      </c>
      <c r="K11231" s="37">
        <v>148100</v>
      </c>
      <c r="L11231" s="38" t="s">
        <v>12</v>
      </c>
      <c r="M11231" s="38" t="s">
        <v>13</v>
      </c>
    </row>
    <row r="11232" spans="1:13" s="39" customFormat="1" ht="12.75" x14ac:dyDescent="0.2">
      <c r="A11232" s="33" t="s">
        <v>30</v>
      </c>
      <c r="B11232" s="33" t="s">
        <v>9976</v>
      </c>
      <c r="C11232" s="34">
        <v>16</v>
      </c>
      <c r="D11232" s="33" t="s">
        <v>10806</v>
      </c>
      <c r="E11232" s="33" t="s">
        <v>14618</v>
      </c>
      <c r="F11232" s="35">
        <v>86121702</v>
      </c>
      <c r="G11232" s="33" t="s">
        <v>313</v>
      </c>
      <c r="H11232" s="33">
        <v>1</v>
      </c>
      <c r="I11232" s="33">
        <v>11</v>
      </c>
      <c r="J11232" s="36">
        <v>1</v>
      </c>
      <c r="K11232" s="37">
        <v>176000</v>
      </c>
      <c r="L11232" s="38" t="s">
        <v>12</v>
      </c>
      <c r="M11232" s="38" t="s">
        <v>13</v>
      </c>
    </row>
    <row r="11233" spans="1:13" s="39" customFormat="1" ht="12.75" x14ac:dyDescent="0.2">
      <c r="A11233" s="33" t="s">
        <v>30</v>
      </c>
      <c r="B11233" s="33" t="s">
        <v>9976</v>
      </c>
      <c r="C11233" s="34">
        <v>16</v>
      </c>
      <c r="D11233" s="33" t="s">
        <v>10806</v>
      </c>
      <c r="E11233" s="33" t="s">
        <v>14618</v>
      </c>
      <c r="F11233" s="35">
        <v>86121702</v>
      </c>
      <c r="G11233" s="33" t="s">
        <v>313</v>
      </c>
      <c r="H11233" s="33">
        <v>1</v>
      </c>
      <c r="I11233" s="33">
        <v>11</v>
      </c>
      <c r="J11233" s="36">
        <v>1</v>
      </c>
      <c r="K11233" s="37">
        <v>101200</v>
      </c>
      <c r="L11233" s="38" t="s">
        <v>12</v>
      </c>
      <c r="M11233" s="38" t="s">
        <v>13</v>
      </c>
    </row>
    <row r="11234" spans="1:13" s="39" customFormat="1" ht="12.75" x14ac:dyDescent="0.2">
      <c r="A11234" s="33" t="s">
        <v>30</v>
      </c>
      <c r="B11234" s="33" t="s">
        <v>9976</v>
      </c>
      <c r="C11234" s="34">
        <v>16</v>
      </c>
      <c r="D11234" s="33" t="s">
        <v>10806</v>
      </c>
      <c r="E11234" s="33" t="s">
        <v>14618</v>
      </c>
      <c r="F11234" s="35">
        <v>86121702</v>
      </c>
      <c r="G11234" s="33" t="s">
        <v>313</v>
      </c>
      <c r="H11234" s="33">
        <v>1</v>
      </c>
      <c r="I11234" s="33">
        <v>11</v>
      </c>
      <c r="J11234" s="36">
        <v>1</v>
      </c>
      <c r="K11234" s="37">
        <v>81900</v>
      </c>
      <c r="L11234" s="38" t="s">
        <v>12</v>
      </c>
      <c r="M11234" s="38" t="s">
        <v>13</v>
      </c>
    </row>
    <row r="11235" spans="1:13" s="39" customFormat="1" ht="12.75" x14ac:dyDescent="0.2">
      <c r="A11235" s="33" t="s">
        <v>30</v>
      </c>
      <c r="B11235" s="33" t="s">
        <v>9976</v>
      </c>
      <c r="C11235" s="34">
        <v>16</v>
      </c>
      <c r="D11235" s="33" t="s">
        <v>10806</v>
      </c>
      <c r="E11235" s="33" t="s">
        <v>14618</v>
      </c>
      <c r="F11235" s="35">
        <v>86121702</v>
      </c>
      <c r="G11235" s="33" t="s">
        <v>313</v>
      </c>
      <c r="H11235" s="33">
        <v>1</v>
      </c>
      <c r="I11235" s="33">
        <v>11</v>
      </c>
      <c r="J11235" s="36">
        <v>1</v>
      </c>
      <c r="K11235" s="37">
        <v>136800</v>
      </c>
      <c r="L11235" s="38" t="s">
        <v>12</v>
      </c>
      <c r="M11235" s="38" t="s">
        <v>13</v>
      </c>
    </row>
    <row r="11236" spans="1:13" s="39" customFormat="1" ht="12.75" x14ac:dyDescent="0.2">
      <c r="A11236" s="33" t="s">
        <v>30</v>
      </c>
      <c r="B11236" s="33" t="s">
        <v>9976</v>
      </c>
      <c r="C11236" s="34">
        <v>16</v>
      </c>
      <c r="D11236" s="33" t="s">
        <v>10806</v>
      </c>
      <c r="E11236" s="33" t="s">
        <v>14618</v>
      </c>
      <c r="F11236" s="35">
        <v>86121702</v>
      </c>
      <c r="G11236" s="33" t="s">
        <v>313</v>
      </c>
      <c r="H11236" s="33">
        <v>1</v>
      </c>
      <c r="I11236" s="33">
        <v>11</v>
      </c>
      <c r="J11236" s="36">
        <v>1</v>
      </c>
      <c r="K11236" s="37">
        <v>147900</v>
      </c>
      <c r="L11236" s="38" t="s">
        <v>12</v>
      </c>
      <c r="M11236" s="38" t="s">
        <v>13</v>
      </c>
    </row>
    <row r="11237" spans="1:13" s="39" customFormat="1" ht="12.75" x14ac:dyDescent="0.2">
      <c r="A11237" s="33" t="s">
        <v>30</v>
      </c>
      <c r="B11237" s="33" t="s">
        <v>9976</v>
      </c>
      <c r="C11237" s="34">
        <v>16</v>
      </c>
      <c r="D11237" s="33" t="s">
        <v>10806</v>
      </c>
      <c r="E11237" s="33" t="s">
        <v>14618</v>
      </c>
      <c r="F11237" s="35">
        <v>86121702</v>
      </c>
      <c r="G11237" s="33" t="s">
        <v>313</v>
      </c>
      <c r="H11237" s="33">
        <v>1</v>
      </c>
      <c r="I11237" s="33">
        <v>11</v>
      </c>
      <c r="J11237" s="36">
        <v>1</v>
      </c>
      <c r="K11237" s="37">
        <v>193100</v>
      </c>
      <c r="L11237" s="38" t="s">
        <v>12</v>
      </c>
      <c r="M11237" s="38" t="s">
        <v>13</v>
      </c>
    </row>
    <row r="11238" spans="1:13" s="39" customFormat="1" ht="12.75" x14ac:dyDescent="0.2">
      <c r="A11238" s="33" t="s">
        <v>30</v>
      </c>
      <c r="B11238" s="33" t="s">
        <v>9977</v>
      </c>
      <c r="C11238" s="34">
        <v>16</v>
      </c>
      <c r="D11238" s="33" t="s">
        <v>10807</v>
      </c>
      <c r="E11238" s="33" t="s">
        <v>14619</v>
      </c>
      <c r="F11238" s="35">
        <v>86121702</v>
      </c>
      <c r="G11238" s="33" t="s">
        <v>313</v>
      </c>
      <c r="H11238" s="33">
        <v>1</v>
      </c>
      <c r="I11238" s="33">
        <v>11</v>
      </c>
      <c r="J11238" s="36">
        <v>1</v>
      </c>
      <c r="K11238" s="37">
        <v>653478</v>
      </c>
      <c r="L11238" s="38" t="s">
        <v>12</v>
      </c>
      <c r="M11238" s="38" t="s">
        <v>13</v>
      </c>
    </row>
    <row r="11239" spans="1:13" s="39" customFormat="1" ht="12.75" x14ac:dyDescent="0.2">
      <c r="A11239" s="33" t="s">
        <v>30</v>
      </c>
      <c r="B11239" s="33" t="s">
        <v>9977</v>
      </c>
      <c r="C11239" s="34">
        <v>16</v>
      </c>
      <c r="D11239" s="33" t="s">
        <v>10807</v>
      </c>
      <c r="E11239" s="33" t="s">
        <v>14619</v>
      </c>
      <c r="F11239" s="35">
        <v>86121702</v>
      </c>
      <c r="G11239" s="33" t="s">
        <v>313</v>
      </c>
      <c r="H11239" s="33">
        <v>1</v>
      </c>
      <c r="I11239" s="33">
        <v>11</v>
      </c>
      <c r="J11239" s="36">
        <v>1</v>
      </c>
      <c r="K11239" s="37">
        <v>295500</v>
      </c>
      <c r="L11239" s="38" t="s">
        <v>12</v>
      </c>
      <c r="M11239" s="38" t="s">
        <v>13</v>
      </c>
    </row>
    <row r="11240" spans="1:13" s="39" customFormat="1" ht="12.75" x14ac:dyDescent="0.2">
      <c r="A11240" s="33" t="s">
        <v>30</v>
      </c>
      <c r="B11240" s="33" t="s">
        <v>9977</v>
      </c>
      <c r="C11240" s="34">
        <v>16</v>
      </c>
      <c r="D11240" s="33" t="s">
        <v>10807</v>
      </c>
      <c r="E11240" s="33" t="s">
        <v>14619</v>
      </c>
      <c r="F11240" s="35">
        <v>86121702</v>
      </c>
      <c r="G11240" s="33" t="s">
        <v>313</v>
      </c>
      <c r="H11240" s="33">
        <v>1</v>
      </c>
      <c r="I11240" s="33">
        <v>11</v>
      </c>
      <c r="J11240" s="36">
        <v>1</v>
      </c>
      <c r="K11240" s="37">
        <v>351400</v>
      </c>
      <c r="L11240" s="38" t="s">
        <v>12</v>
      </c>
      <c r="M11240" s="38" t="s">
        <v>13</v>
      </c>
    </row>
    <row r="11241" spans="1:13" s="39" customFormat="1" ht="12.75" x14ac:dyDescent="0.2">
      <c r="A11241" s="33" t="s">
        <v>30</v>
      </c>
      <c r="B11241" s="33" t="s">
        <v>9977</v>
      </c>
      <c r="C11241" s="34">
        <v>16</v>
      </c>
      <c r="D11241" s="33" t="s">
        <v>10807</v>
      </c>
      <c r="E11241" s="33" t="s">
        <v>14619</v>
      </c>
      <c r="F11241" s="35">
        <v>86121702</v>
      </c>
      <c r="G11241" s="33" t="s">
        <v>313</v>
      </c>
      <c r="H11241" s="33">
        <v>1</v>
      </c>
      <c r="I11241" s="33">
        <v>11</v>
      </c>
      <c r="J11241" s="36">
        <v>1</v>
      </c>
      <c r="K11241" s="37">
        <v>201700</v>
      </c>
      <c r="L11241" s="38" t="s">
        <v>12</v>
      </c>
      <c r="M11241" s="38" t="s">
        <v>13</v>
      </c>
    </row>
    <row r="11242" spans="1:13" s="39" customFormat="1" ht="12.75" x14ac:dyDescent="0.2">
      <c r="A11242" s="33" t="s">
        <v>30</v>
      </c>
      <c r="B11242" s="33" t="s">
        <v>9977</v>
      </c>
      <c r="C11242" s="34">
        <v>16</v>
      </c>
      <c r="D11242" s="33" t="s">
        <v>10807</v>
      </c>
      <c r="E11242" s="33" t="s">
        <v>14619</v>
      </c>
      <c r="F11242" s="35">
        <v>86121702</v>
      </c>
      <c r="G11242" s="33" t="s">
        <v>313</v>
      </c>
      <c r="H11242" s="33">
        <v>1</v>
      </c>
      <c r="I11242" s="33">
        <v>11</v>
      </c>
      <c r="J11242" s="36">
        <v>1</v>
      </c>
      <c r="K11242" s="37">
        <v>163200</v>
      </c>
      <c r="L11242" s="38" t="s">
        <v>12</v>
      </c>
      <c r="M11242" s="38" t="s">
        <v>13</v>
      </c>
    </row>
    <row r="11243" spans="1:13" s="39" customFormat="1" ht="12.75" x14ac:dyDescent="0.2">
      <c r="A11243" s="33" t="s">
        <v>30</v>
      </c>
      <c r="B11243" s="33" t="s">
        <v>9977</v>
      </c>
      <c r="C11243" s="34">
        <v>16</v>
      </c>
      <c r="D11243" s="33" t="s">
        <v>10807</v>
      </c>
      <c r="E11243" s="33" t="s">
        <v>14619</v>
      </c>
      <c r="F11243" s="35">
        <v>86121702</v>
      </c>
      <c r="G11243" s="33" t="s">
        <v>313</v>
      </c>
      <c r="H11243" s="33">
        <v>1</v>
      </c>
      <c r="I11243" s="33">
        <v>11</v>
      </c>
      <c r="J11243" s="36">
        <v>1</v>
      </c>
      <c r="K11243" s="37">
        <v>273400</v>
      </c>
      <c r="L11243" s="38" t="s">
        <v>12</v>
      </c>
      <c r="M11243" s="38" t="s">
        <v>13</v>
      </c>
    </row>
    <row r="11244" spans="1:13" s="39" customFormat="1" ht="12.75" x14ac:dyDescent="0.2">
      <c r="A11244" s="33" t="s">
        <v>30</v>
      </c>
      <c r="B11244" s="33" t="s">
        <v>9977</v>
      </c>
      <c r="C11244" s="34">
        <v>16</v>
      </c>
      <c r="D11244" s="33" t="s">
        <v>10807</v>
      </c>
      <c r="E11244" s="33" t="s">
        <v>14619</v>
      </c>
      <c r="F11244" s="35">
        <v>86121702</v>
      </c>
      <c r="G11244" s="33" t="s">
        <v>313</v>
      </c>
      <c r="H11244" s="33">
        <v>1</v>
      </c>
      <c r="I11244" s="33">
        <v>11</v>
      </c>
      <c r="J11244" s="36">
        <v>1</v>
      </c>
      <c r="K11244" s="37">
        <v>295200</v>
      </c>
      <c r="L11244" s="38" t="s">
        <v>12</v>
      </c>
      <c r="M11244" s="38" t="s">
        <v>13</v>
      </c>
    </row>
    <row r="11245" spans="1:13" s="39" customFormat="1" ht="12.75" x14ac:dyDescent="0.2">
      <c r="A11245" s="33" t="s">
        <v>30</v>
      </c>
      <c r="B11245" s="33" t="s">
        <v>9977</v>
      </c>
      <c r="C11245" s="34">
        <v>16</v>
      </c>
      <c r="D11245" s="33" t="s">
        <v>10807</v>
      </c>
      <c r="E11245" s="33" t="s">
        <v>14619</v>
      </c>
      <c r="F11245" s="35">
        <v>86121702</v>
      </c>
      <c r="G11245" s="33" t="s">
        <v>313</v>
      </c>
      <c r="H11245" s="33">
        <v>1</v>
      </c>
      <c r="I11245" s="33">
        <v>11</v>
      </c>
      <c r="J11245" s="36">
        <v>1</v>
      </c>
      <c r="K11245" s="37">
        <v>385300</v>
      </c>
      <c r="L11245" s="38" t="s">
        <v>12</v>
      </c>
      <c r="M11245" s="38" t="s">
        <v>13</v>
      </c>
    </row>
    <row r="11246" spans="1:13" s="39" customFormat="1" ht="12.75" x14ac:dyDescent="0.2">
      <c r="A11246" s="33" t="s">
        <v>30</v>
      </c>
      <c r="B11246" s="33" t="s">
        <v>554</v>
      </c>
      <c r="C11246" s="34">
        <v>10</v>
      </c>
      <c r="D11246" s="33" t="s">
        <v>75</v>
      </c>
      <c r="E11246" s="33" t="s">
        <v>14620</v>
      </c>
      <c r="F11246" s="35">
        <v>52161547</v>
      </c>
      <c r="G11246" s="33" t="s">
        <v>15072</v>
      </c>
      <c r="H11246" s="33">
        <v>8</v>
      </c>
      <c r="I11246" s="33">
        <v>2</v>
      </c>
      <c r="J11246" s="36">
        <v>8</v>
      </c>
      <c r="K11246" s="37">
        <v>6854400</v>
      </c>
      <c r="L11246" s="38" t="s">
        <v>15</v>
      </c>
      <c r="M11246" s="38" t="s">
        <v>13</v>
      </c>
    </row>
    <row r="11247" spans="1:13" s="39" customFormat="1" ht="12.75" x14ac:dyDescent="0.2">
      <c r="A11247" s="33" t="s">
        <v>30</v>
      </c>
      <c r="B11247" s="33" t="s">
        <v>554</v>
      </c>
      <c r="C11247" s="34">
        <v>10</v>
      </c>
      <c r="D11247" s="33" t="s">
        <v>75</v>
      </c>
      <c r="E11247" s="33" t="s">
        <v>14621</v>
      </c>
      <c r="F11247" s="35">
        <v>45111609</v>
      </c>
      <c r="G11247" s="33" t="s">
        <v>15072</v>
      </c>
      <c r="H11247" s="33">
        <v>8</v>
      </c>
      <c r="I11247" s="33">
        <v>2</v>
      </c>
      <c r="J11247" s="36">
        <v>5</v>
      </c>
      <c r="K11247" s="37">
        <v>46499250</v>
      </c>
      <c r="L11247" s="38" t="s">
        <v>15</v>
      </c>
      <c r="M11247" s="38" t="s">
        <v>13</v>
      </c>
    </row>
    <row r="11248" spans="1:13" s="39" customFormat="1" ht="12.75" x14ac:dyDescent="0.2">
      <c r="A11248" s="33" t="s">
        <v>30</v>
      </c>
      <c r="B11248" s="33" t="s">
        <v>555</v>
      </c>
      <c r="C11248" s="34">
        <v>10</v>
      </c>
      <c r="D11248" s="33" t="s">
        <v>76</v>
      </c>
      <c r="E11248" s="33" t="s">
        <v>14622</v>
      </c>
      <c r="F11248" s="35">
        <v>39121011</v>
      </c>
      <c r="G11248" s="33" t="s">
        <v>15071</v>
      </c>
      <c r="H11248" s="33">
        <v>8</v>
      </c>
      <c r="I11248" s="33">
        <v>2</v>
      </c>
      <c r="J11248" s="36">
        <v>1</v>
      </c>
      <c r="K11248" s="37">
        <v>30100000</v>
      </c>
      <c r="L11248" s="38" t="s">
        <v>15</v>
      </c>
      <c r="M11248" s="38" t="s">
        <v>13</v>
      </c>
    </row>
    <row r="11249" spans="1:13" s="39" customFormat="1" ht="12.75" x14ac:dyDescent="0.2">
      <c r="A11249" s="33" t="s">
        <v>30</v>
      </c>
      <c r="B11249" s="33" t="s">
        <v>555</v>
      </c>
      <c r="C11249" s="34">
        <v>10</v>
      </c>
      <c r="D11249" s="33" t="s">
        <v>76</v>
      </c>
      <c r="E11249" s="33" t="s">
        <v>14623</v>
      </c>
      <c r="F11249" s="35">
        <v>39121011</v>
      </c>
      <c r="G11249" s="33" t="s">
        <v>15071</v>
      </c>
      <c r="H11249" s="33">
        <v>1</v>
      </c>
      <c r="I11249" s="33">
        <v>6</v>
      </c>
      <c r="J11249" s="36">
        <v>1</v>
      </c>
      <c r="K11249" s="37">
        <v>7000</v>
      </c>
      <c r="L11249" s="38" t="s">
        <v>15</v>
      </c>
      <c r="M11249" s="38" t="s">
        <v>13</v>
      </c>
    </row>
    <row r="11250" spans="1:13" s="39" customFormat="1" ht="12.75" x14ac:dyDescent="0.2">
      <c r="A11250" s="33" t="s">
        <v>30</v>
      </c>
      <c r="B11250" s="33" t="s">
        <v>559</v>
      </c>
      <c r="C11250" s="34">
        <v>10</v>
      </c>
      <c r="D11250" s="33" t="s">
        <v>12594</v>
      </c>
      <c r="E11250" s="33" t="s">
        <v>14624</v>
      </c>
      <c r="F11250" s="35">
        <v>42171611</v>
      </c>
      <c r="G11250" s="33" t="s">
        <v>15071</v>
      </c>
      <c r="H11250" s="33">
        <v>8</v>
      </c>
      <c r="I11250" s="33">
        <v>2</v>
      </c>
      <c r="J11250" s="36">
        <v>4</v>
      </c>
      <c r="K11250" s="37">
        <v>600000</v>
      </c>
      <c r="L11250" s="38" t="s">
        <v>15</v>
      </c>
      <c r="M11250" s="38" t="s">
        <v>13</v>
      </c>
    </row>
    <row r="11251" spans="1:13" s="39" customFormat="1" ht="12.75" x14ac:dyDescent="0.2">
      <c r="A11251" s="33" t="s">
        <v>30</v>
      </c>
      <c r="B11251" s="33" t="s">
        <v>569</v>
      </c>
      <c r="C11251" s="34">
        <v>10</v>
      </c>
      <c r="D11251" s="33" t="s">
        <v>84</v>
      </c>
      <c r="E11251" s="33" t="s">
        <v>14625</v>
      </c>
      <c r="F11251" s="35">
        <v>56101520</v>
      </c>
      <c r="G11251" s="33" t="s">
        <v>15071</v>
      </c>
      <c r="H11251" s="33">
        <v>8</v>
      </c>
      <c r="I11251" s="33">
        <v>2</v>
      </c>
      <c r="J11251" s="36">
        <v>12</v>
      </c>
      <c r="K11251" s="37">
        <v>7282800</v>
      </c>
      <c r="L11251" s="38" t="s">
        <v>15</v>
      </c>
      <c r="M11251" s="38" t="s">
        <v>13</v>
      </c>
    </row>
    <row r="11252" spans="1:13" s="39" customFormat="1" ht="12.75" x14ac:dyDescent="0.2">
      <c r="A11252" s="33" t="s">
        <v>30</v>
      </c>
      <c r="B11252" s="33" t="s">
        <v>569</v>
      </c>
      <c r="C11252" s="34">
        <v>10</v>
      </c>
      <c r="D11252" s="33" t="s">
        <v>84</v>
      </c>
      <c r="E11252" s="33" t="s">
        <v>13183</v>
      </c>
      <c r="F11252" s="35">
        <v>56101706</v>
      </c>
      <c r="G11252" s="33" t="s">
        <v>15071</v>
      </c>
      <c r="H11252" s="33">
        <v>9</v>
      </c>
      <c r="I11252" s="33">
        <v>2</v>
      </c>
      <c r="J11252" s="36">
        <v>1</v>
      </c>
      <c r="K11252" s="37">
        <v>1368500</v>
      </c>
      <c r="L11252" s="38" t="s">
        <v>15</v>
      </c>
      <c r="M11252" s="38" t="s">
        <v>13</v>
      </c>
    </row>
    <row r="11253" spans="1:13" s="39" customFormat="1" ht="12.75" x14ac:dyDescent="0.2">
      <c r="A11253" s="33" t="s">
        <v>30</v>
      </c>
      <c r="B11253" s="33" t="s">
        <v>569</v>
      </c>
      <c r="C11253" s="34">
        <v>10</v>
      </c>
      <c r="D11253" s="33" t="s">
        <v>84</v>
      </c>
      <c r="E11253" s="33" t="s">
        <v>14626</v>
      </c>
      <c r="F11253" s="35">
        <v>56101703</v>
      </c>
      <c r="G11253" s="33" t="s">
        <v>15071</v>
      </c>
      <c r="H11253" s="33">
        <v>9</v>
      </c>
      <c r="I11253" s="33">
        <v>2</v>
      </c>
      <c r="J11253" s="36">
        <v>1</v>
      </c>
      <c r="K11253" s="37">
        <v>1166200</v>
      </c>
      <c r="L11253" s="38" t="s">
        <v>15</v>
      </c>
      <c r="M11253" s="38" t="s">
        <v>13</v>
      </c>
    </row>
    <row r="11254" spans="1:13" s="39" customFormat="1" ht="12.75" x14ac:dyDescent="0.2">
      <c r="A11254" s="33" t="s">
        <v>30</v>
      </c>
      <c r="B11254" s="33" t="s">
        <v>569</v>
      </c>
      <c r="C11254" s="34">
        <v>10</v>
      </c>
      <c r="D11254" s="33" t="s">
        <v>84</v>
      </c>
      <c r="E11254" s="33" t="s">
        <v>14627</v>
      </c>
      <c r="F11254" s="35">
        <v>56112104</v>
      </c>
      <c r="G11254" s="33" t="s">
        <v>15071</v>
      </c>
      <c r="H11254" s="33">
        <v>9</v>
      </c>
      <c r="I11254" s="33">
        <v>2</v>
      </c>
      <c r="J11254" s="36">
        <v>3</v>
      </c>
      <c r="K11254" s="37">
        <v>1963500</v>
      </c>
      <c r="L11254" s="38" t="s">
        <v>15</v>
      </c>
      <c r="M11254" s="38" t="s">
        <v>13</v>
      </c>
    </row>
    <row r="11255" spans="1:13" s="39" customFormat="1" ht="12.75" x14ac:dyDescent="0.2">
      <c r="A11255" s="33" t="s">
        <v>30</v>
      </c>
      <c r="B11255" s="33" t="s">
        <v>569</v>
      </c>
      <c r="C11255" s="34">
        <v>10</v>
      </c>
      <c r="D11255" s="33" t="s">
        <v>84</v>
      </c>
      <c r="E11255" s="33" t="s">
        <v>14628</v>
      </c>
      <c r="F11255" s="35">
        <v>56101522</v>
      </c>
      <c r="G11255" s="33" t="s">
        <v>15071</v>
      </c>
      <c r="H11255" s="33">
        <v>9</v>
      </c>
      <c r="I11255" s="33">
        <v>2</v>
      </c>
      <c r="J11255" s="36">
        <v>2</v>
      </c>
      <c r="K11255" s="37">
        <v>471240</v>
      </c>
      <c r="L11255" s="38" t="s">
        <v>15</v>
      </c>
      <c r="M11255" s="38" t="s">
        <v>13</v>
      </c>
    </row>
    <row r="11256" spans="1:13" s="39" customFormat="1" ht="12.75" x14ac:dyDescent="0.2">
      <c r="A11256" s="33" t="s">
        <v>30</v>
      </c>
      <c r="B11256" s="33" t="s">
        <v>569</v>
      </c>
      <c r="C11256" s="34">
        <v>10</v>
      </c>
      <c r="D11256" s="33" t="s">
        <v>84</v>
      </c>
      <c r="E11256" s="33" t="s">
        <v>14629</v>
      </c>
      <c r="F11256" s="35">
        <v>56112102</v>
      </c>
      <c r="G11256" s="33" t="s">
        <v>15071</v>
      </c>
      <c r="H11256" s="33">
        <v>9</v>
      </c>
      <c r="I11256" s="33">
        <v>2</v>
      </c>
      <c r="J11256" s="36">
        <v>10</v>
      </c>
      <c r="K11256" s="37">
        <v>2796500</v>
      </c>
      <c r="L11256" s="38" t="s">
        <v>15</v>
      </c>
      <c r="M11256" s="38" t="s">
        <v>13</v>
      </c>
    </row>
    <row r="11257" spans="1:13" s="39" customFormat="1" ht="12.75" x14ac:dyDescent="0.2">
      <c r="A11257" s="33" t="s">
        <v>30</v>
      </c>
      <c r="B11257" s="33" t="s">
        <v>569</v>
      </c>
      <c r="C11257" s="34">
        <v>10</v>
      </c>
      <c r="D11257" s="33" t="s">
        <v>84</v>
      </c>
      <c r="E11257" s="33" t="s">
        <v>14630</v>
      </c>
      <c r="F11257" s="35">
        <v>56101510</v>
      </c>
      <c r="G11257" s="33" t="s">
        <v>15071</v>
      </c>
      <c r="H11257" s="33">
        <v>9</v>
      </c>
      <c r="I11257" s="33">
        <v>2</v>
      </c>
      <c r="J11257" s="36">
        <v>12</v>
      </c>
      <c r="K11257" s="37">
        <v>3070200</v>
      </c>
      <c r="L11257" s="38" t="s">
        <v>2369</v>
      </c>
      <c r="M11257" s="38" t="s">
        <v>13</v>
      </c>
    </row>
    <row r="11258" spans="1:13" s="39" customFormat="1" ht="12.75" x14ac:dyDescent="0.2">
      <c r="A11258" s="33" t="s">
        <v>30</v>
      </c>
      <c r="B11258" s="33" t="s">
        <v>569</v>
      </c>
      <c r="C11258" s="34">
        <v>10</v>
      </c>
      <c r="D11258" s="33" t="s">
        <v>84</v>
      </c>
      <c r="E11258" s="33" t="s">
        <v>14631</v>
      </c>
      <c r="F11258" s="35">
        <v>56101510</v>
      </c>
      <c r="G11258" s="33" t="s">
        <v>15071</v>
      </c>
      <c r="H11258" s="33">
        <v>9</v>
      </c>
      <c r="I11258" s="33">
        <v>2</v>
      </c>
      <c r="J11258" s="36">
        <v>6</v>
      </c>
      <c r="K11258" s="37">
        <v>1320900</v>
      </c>
      <c r="L11258" s="38" t="s">
        <v>2369</v>
      </c>
      <c r="M11258" s="38" t="s">
        <v>13</v>
      </c>
    </row>
    <row r="11259" spans="1:13" s="39" customFormat="1" ht="12.75" x14ac:dyDescent="0.2">
      <c r="A11259" s="33" t="s">
        <v>30</v>
      </c>
      <c r="B11259" s="33" t="s">
        <v>569</v>
      </c>
      <c r="C11259" s="34">
        <v>10</v>
      </c>
      <c r="D11259" s="33" t="s">
        <v>84</v>
      </c>
      <c r="E11259" s="33" t="s">
        <v>14632</v>
      </c>
      <c r="F11259" s="35">
        <v>56112102</v>
      </c>
      <c r="G11259" s="33" t="s">
        <v>15071</v>
      </c>
      <c r="H11259" s="33">
        <v>9</v>
      </c>
      <c r="I11259" s="33">
        <v>2</v>
      </c>
      <c r="J11259" s="36">
        <v>24</v>
      </c>
      <c r="K11259" s="37">
        <v>8425200</v>
      </c>
      <c r="L11259" s="38" t="s">
        <v>15</v>
      </c>
      <c r="M11259" s="38" t="s">
        <v>13</v>
      </c>
    </row>
    <row r="11260" spans="1:13" s="39" customFormat="1" ht="12.75" x14ac:dyDescent="0.2">
      <c r="A11260" s="33" t="s">
        <v>30</v>
      </c>
      <c r="B11260" s="33" t="s">
        <v>569</v>
      </c>
      <c r="C11260" s="34">
        <v>10</v>
      </c>
      <c r="D11260" s="33" t="s">
        <v>84</v>
      </c>
      <c r="E11260" s="33" t="s">
        <v>14633</v>
      </c>
      <c r="F11260" s="35">
        <v>56101522</v>
      </c>
      <c r="G11260" s="33" t="s">
        <v>15071</v>
      </c>
      <c r="H11260" s="33">
        <v>9</v>
      </c>
      <c r="I11260" s="33">
        <v>2</v>
      </c>
      <c r="J11260" s="36">
        <v>4</v>
      </c>
      <c r="K11260" s="37">
        <v>452200</v>
      </c>
      <c r="L11260" s="38" t="s">
        <v>15</v>
      </c>
      <c r="M11260" s="38" t="s">
        <v>13</v>
      </c>
    </row>
    <row r="11261" spans="1:13" s="39" customFormat="1" ht="12.75" x14ac:dyDescent="0.2">
      <c r="A11261" s="33" t="s">
        <v>30</v>
      </c>
      <c r="B11261" s="33" t="s">
        <v>569</v>
      </c>
      <c r="C11261" s="34">
        <v>10</v>
      </c>
      <c r="D11261" s="33" t="s">
        <v>84</v>
      </c>
      <c r="E11261" s="33" t="s">
        <v>14634</v>
      </c>
      <c r="F11261" s="35">
        <v>45111500</v>
      </c>
      <c r="G11261" s="33" t="s">
        <v>15071</v>
      </c>
      <c r="H11261" s="33">
        <v>9</v>
      </c>
      <c r="I11261" s="33">
        <v>2</v>
      </c>
      <c r="J11261" s="36">
        <v>1</v>
      </c>
      <c r="K11261" s="37">
        <v>666400</v>
      </c>
      <c r="L11261" s="38" t="s">
        <v>15</v>
      </c>
      <c r="M11261" s="38" t="s">
        <v>13</v>
      </c>
    </row>
    <row r="11262" spans="1:13" s="39" customFormat="1" ht="12.75" x14ac:dyDescent="0.2">
      <c r="A11262" s="33" t="s">
        <v>30</v>
      </c>
      <c r="B11262" s="33" t="s">
        <v>569</v>
      </c>
      <c r="C11262" s="34">
        <v>10</v>
      </c>
      <c r="D11262" s="33" t="s">
        <v>84</v>
      </c>
      <c r="E11262" s="33" t="s">
        <v>14635</v>
      </c>
      <c r="F11262" s="35">
        <v>56101510</v>
      </c>
      <c r="G11262" s="33" t="s">
        <v>15071</v>
      </c>
      <c r="H11262" s="33">
        <v>9</v>
      </c>
      <c r="I11262" s="33">
        <v>2</v>
      </c>
      <c r="J11262" s="36">
        <v>18</v>
      </c>
      <c r="K11262" s="37">
        <v>6318900</v>
      </c>
      <c r="L11262" s="38" t="s">
        <v>15</v>
      </c>
      <c r="M11262" s="38" t="s">
        <v>13</v>
      </c>
    </row>
    <row r="11263" spans="1:13" s="39" customFormat="1" ht="12.75" x14ac:dyDescent="0.2">
      <c r="A11263" s="33" t="s">
        <v>30</v>
      </c>
      <c r="B11263" s="33" t="s">
        <v>569</v>
      </c>
      <c r="C11263" s="34">
        <v>10</v>
      </c>
      <c r="D11263" s="33" t="s">
        <v>84</v>
      </c>
      <c r="E11263" s="33" t="s">
        <v>14636</v>
      </c>
      <c r="F11263" s="35">
        <v>56101530</v>
      </c>
      <c r="G11263" s="33" t="s">
        <v>15071</v>
      </c>
      <c r="H11263" s="33">
        <v>9</v>
      </c>
      <c r="I11263" s="33">
        <v>2</v>
      </c>
      <c r="J11263" s="36">
        <v>7</v>
      </c>
      <c r="K11263" s="37">
        <v>2040850</v>
      </c>
      <c r="L11263" s="38" t="s">
        <v>15</v>
      </c>
      <c r="M11263" s="38" t="s">
        <v>13</v>
      </c>
    </row>
    <row r="11264" spans="1:13" s="39" customFormat="1" ht="12.75" x14ac:dyDescent="0.2">
      <c r="A11264" s="33" t="s">
        <v>30</v>
      </c>
      <c r="B11264" s="33" t="s">
        <v>569</v>
      </c>
      <c r="C11264" s="34">
        <v>10</v>
      </c>
      <c r="D11264" s="33" t="s">
        <v>84</v>
      </c>
      <c r="E11264" s="33" t="s">
        <v>14637</v>
      </c>
      <c r="F11264" s="35">
        <v>56101703</v>
      </c>
      <c r="G11264" s="33" t="s">
        <v>15071</v>
      </c>
      <c r="H11264" s="33">
        <v>9</v>
      </c>
      <c r="I11264" s="33">
        <v>2</v>
      </c>
      <c r="J11264" s="36">
        <v>24</v>
      </c>
      <c r="K11264" s="37">
        <v>13423200</v>
      </c>
      <c r="L11264" s="38" t="s">
        <v>15</v>
      </c>
      <c r="M11264" s="38" t="s">
        <v>13</v>
      </c>
    </row>
    <row r="11265" spans="1:13" s="39" customFormat="1" ht="12.75" x14ac:dyDescent="0.2">
      <c r="A11265" s="33" t="s">
        <v>30</v>
      </c>
      <c r="B11265" s="33" t="s">
        <v>569</v>
      </c>
      <c r="C11265" s="34">
        <v>10</v>
      </c>
      <c r="D11265" s="33" t="s">
        <v>84</v>
      </c>
      <c r="E11265" s="33" t="s">
        <v>14638</v>
      </c>
      <c r="F11265" s="35">
        <v>56101703</v>
      </c>
      <c r="G11265" s="33" t="s">
        <v>15071</v>
      </c>
      <c r="H11265" s="33">
        <v>9</v>
      </c>
      <c r="I11265" s="33">
        <v>2</v>
      </c>
      <c r="J11265" s="36">
        <v>2</v>
      </c>
      <c r="K11265" s="37">
        <v>1880200</v>
      </c>
      <c r="L11265" s="38" t="s">
        <v>15</v>
      </c>
      <c r="M11265" s="38" t="s">
        <v>13</v>
      </c>
    </row>
    <row r="11266" spans="1:13" s="39" customFormat="1" ht="12.75" x14ac:dyDescent="0.2">
      <c r="A11266" s="33" t="s">
        <v>30</v>
      </c>
      <c r="B11266" s="33" t="s">
        <v>569</v>
      </c>
      <c r="C11266" s="34">
        <v>10</v>
      </c>
      <c r="D11266" s="33" t="s">
        <v>84</v>
      </c>
      <c r="E11266" s="33" t="s">
        <v>14639</v>
      </c>
      <c r="F11266" s="35">
        <v>56101520</v>
      </c>
      <c r="G11266" s="33" t="s">
        <v>15071</v>
      </c>
      <c r="H11266" s="33">
        <v>1</v>
      </c>
      <c r="I11266" s="33">
        <v>6</v>
      </c>
      <c r="J11266" s="36">
        <v>1</v>
      </c>
      <c r="K11266" s="37">
        <v>999600</v>
      </c>
      <c r="L11266" s="38" t="s">
        <v>15</v>
      </c>
      <c r="M11266" s="38" t="s">
        <v>13</v>
      </c>
    </row>
    <row r="11267" spans="1:13" s="39" customFormat="1" ht="12.75" x14ac:dyDescent="0.2">
      <c r="A11267" s="33" t="s">
        <v>30</v>
      </c>
      <c r="B11267" s="33" t="s">
        <v>577</v>
      </c>
      <c r="C11267" s="34">
        <v>10</v>
      </c>
      <c r="D11267" s="33" t="s">
        <v>16</v>
      </c>
      <c r="E11267" s="33" t="s">
        <v>14640</v>
      </c>
      <c r="F11267" s="35">
        <v>30171501</v>
      </c>
      <c r="G11267" s="33" t="s">
        <v>15071</v>
      </c>
      <c r="H11267" s="33">
        <v>9</v>
      </c>
      <c r="I11267" s="33">
        <v>2</v>
      </c>
      <c r="J11267" s="36">
        <v>2</v>
      </c>
      <c r="K11267" s="37">
        <v>2618000</v>
      </c>
      <c r="L11267" s="38" t="s">
        <v>15</v>
      </c>
      <c r="M11267" s="38" t="s">
        <v>13</v>
      </c>
    </row>
    <row r="11268" spans="1:13" s="39" customFormat="1" ht="12.75" x14ac:dyDescent="0.2">
      <c r="A11268" s="33" t="s">
        <v>30</v>
      </c>
      <c r="B11268" s="33" t="s">
        <v>581</v>
      </c>
      <c r="C11268" s="34">
        <v>10</v>
      </c>
      <c r="D11268" s="33" t="s">
        <v>90</v>
      </c>
      <c r="E11268" s="33" t="s">
        <v>14641</v>
      </c>
      <c r="F11268" s="35">
        <v>47121702</v>
      </c>
      <c r="G11268" s="33" t="s">
        <v>15071</v>
      </c>
      <c r="H11268" s="33">
        <v>8</v>
      </c>
      <c r="I11268" s="33">
        <v>2</v>
      </c>
      <c r="J11268" s="36">
        <v>4</v>
      </c>
      <c r="K11268" s="37">
        <v>942400</v>
      </c>
      <c r="L11268" s="38" t="s">
        <v>15</v>
      </c>
      <c r="M11268" s="38" t="s">
        <v>13</v>
      </c>
    </row>
    <row r="11269" spans="1:13" s="39" customFormat="1" ht="12.75" x14ac:dyDescent="0.2">
      <c r="A11269" s="33" t="s">
        <v>30</v>
      </c>
      <c r="B11269" s="33" t="s">
        <v>581</v>
      </c>
      <c r="C11269" s="34">
        <v>10</v>
      </c>
      <c r="D11269" s="33" t="s">
        <v>90</v>
      </c>
      <c r="E11269" s="33" t="s">
        <v>14642</v>
      </c>
      <c r="F11269" s="35">
        <v>47121702</v>
      </c>
      <c r="G11269" s="33" t="s">
        <v>15071</v>
      </c>
      <c r="H11269" s="33">
        <v>8</v>
      </c>
      <c r="I11269" s="33">
        <v>2</v>
      </c>
      <c r="J11269" s="36">
        <v>30</v>
      </c>
      <c r="K11269" s="37">
        <v>696000</v>
      </c>
      <c r="L11269" s="38" t="s">
        <v>15</v>
      </c>
      <c r="M11269" s="38" t="s">
        <v>13</v>
      </c>
    </row>
    <row r="11270" spans="1:13" s="39" customFormat="1" ht="12.75" x14ac:dyDescent="0.2">
      <c r="A11270" s="33" t="s">
        <v>30</v>
      </c>
      <c r="B11270" s="33" t="s">
        <v>581</v>
      </c>
      <c r="C11270" s="34">
        <v>10</v>
      </c>
      <c r="D11270" s="33" t="s">
        <v>90</v>
      </c>
      <c r="E11270" s="33" t="s">
        <v>14643</v>
      </c>
      <c r="F11270" s="35">
        <v>47121702</v>
      </c>
      <c r="G11270" s="33" t="s">
        <v>15071</v>
      </c>
      <c r="H11270" s="33">
        <v>8</v>
      </c>
      <c r="I11270" s="33">
        <v>2</v>
      </c>
      <c r="J11270" s="36">
        <v>10</v>
      </c>
      <c r="K11270" s="37">
        <v>754000</v>
      </c>
      <c r="L11270" s="38" t="s">
        <v>15</v>
      </c>
      <c r="M11270" s="38" t="s">
        <v>13</v>
      </c>
    </row>
    <row r="11271" spans="1:13" s="39" customFormat="1" ht="12.75" x14ac:dyDescent="0.2">
      <c r="A11271" s="33" t="s">
        <v>30</v>
      </c>
      <c r="B11271" s="33" t="s">
        <v>581</v>
      </c>
      <c r="C11271" s="34">
        <v>10</v>
      </c>
      <c r="D11271" s="33" t="s">
        <v>90</v>
      </c>
      <c r="E11271" s="33" t="s">
        <v>14644</v>
      </c>
      <c r="F11271" s="35">
        <v>47121702</v>
      </c>
      <c r="G11271" s="33" t="s">
        <v>15071</v>
      </c>
      <c r="H11271" s="33">
        <v>1</v>
      </c>
      <c r="I11271" s="33">
        <v>6</v>
      </c>
      <c r="J11271" s="36">
        <v>1</v>
      </c>
      <c r="K11271" s="37">
        <v>2416000</v>
      </c>
      <c r="L11271" s="38" t="s">
        <v>15</v>
      </c>
      <c r="M11271" s="38" t="s">
        <v>13</v>
      </c>
    </row>
    <row r="11272" spans="1:13" s="39" customFormat="1" ht="12.75" x14ac:dyDescent="0.2">
      <c r="A11272" s="33" t="s">
        <v>30</v>
      </c>
      <c r="B11272" s="33" t="s">
        <v>585</v>
      </c>
      <c r="C11272" s="34">
        <v>10</v>
      </c>
      <c r="D11272" s="33" t="s">
        <v>93</v>
      </c>
      <c r="E11272" s="33" t="s">
        <v>14645</v>
      </c>
      <c r="F11272" s="35">
        <v>31391700</v>
      </c>
      <c r="G11272" s="33" t="s">
        <v>15071</v>
      </c>
      <c r="H11272" s="33">
        <v>5</v>
      </c>
      <c r="I11272" s="33">
        <v>1</v>
      </c>
      <c r="J11272" s="36">
        <v>1</v>
      </c>
      <c r="K11272" s="37">
        <v>3171945</v>
      </c>
      <c r="L11272" s="38" t="s">
        <v>12</v>
      </c>
      <c r="M11272" s="38" t="s">
        <v>13</v>
      </c>
    </row>
    <row r="11273" spans="1:13" s="39" customFormat="1" ht="12.75" x14ac:dyDescent="0.2">
      <c r="A11273" s="33" t="s">
        <v>30</v>
      </c>
      <c r="B11273" s="33" t="s">
        <v>585</v>
      </c>
      <c r="C11273" s="34">
        <v>10</v>
      </c>
      <c r="D11273" s="33" t="s">
        <v>93</v>
      </c>
      <c r="E11273" s="33" t="s">
        <v>14646</v>
      </c>
      <c r="F11273" s="35">
        <v>31391700</v>
      </c>
      <c r="G11273" s="33" t="s">
        <v>15071</v>
      </c>
      <c r="H11273" s="33">
        <v>5</v>
      </c>
      <c r="I11273" s="33">
        <v>1</v>
      </c>
      <c r="J11273" s="36">
        <v>1</v>
      </c>
      <c r="K11273" s="37">
        <v>4077535</v>
      </c>
      <c r="L11273" s="38" t="s">
        <v>12</v>
      </c>
      <c r="M11273" s="38" t="s">
        <v>13</v>
      </c>
    </row>
    <row r="11274" spans="1:13" s="39" customFormat="1" ht="12.75" x14ac:dyDescent="0.2">
      <c r="A11274" s="33" t="s">
        <v>30</v>
      </c>
      <c r="B11274" s="33" t="s">
        <v>585</v>
      </c>
      <c r="C11274" s="34">
        <v>10</v>
      </c>
      <c r="D11274" s="33" t="s">
        <v>93</v>
      </c>
      <c r="E11274" s="33" t="s">
        <v>14647</v>
      </c>
      <c r="F11274" s="35">
        <v>31391700</v>
      </c>
      <c r="G11274" s="33" t="s">
        <v>15071</v>
      </c>
      <c r="H11274" s="33">
        <v>5</v>
      </c>
      <c r="I11274" s="33">
        <v>1</v>
      </c>
      <c r="J11274" s="36">
        <v>1</v>
      </c>
      <c r="K11274" s="37">
        <v>7354200</v>
      </c>
      <c r="L11274" s="38" t="s">
        <v>12</v>
      </c>
      <c r="M11274" s="38" t="s">
        <v>13</v>
      </c>
    </row>
    <row r="11275" spans="1:13" s="39" customFormat="1" ht="12.75" x14ac:dyDescent="0.2">
      <c r="A11275" s="33" t="s">
        <v>30</v>
      </c>
      <c r="B11275" s="33" t="s">
        <v>585</v>
      </c>
      <c r="C11275" s="34">
        <v>10</v>
      </c>
      <c r="D11275" s="33" t="s">
        <v>93</v>
      </c>
      <c r="E11275" s="33" t="s">
        <v>14648</v>
      </c>
      <c r="F11275" s="35">
        <v>42172001</v>
      </c>
      <c r="G11275" s="33" t="s">
        <v>15071</v>
      </c>
      <c r="H11275" s="33">
        <v>8</v>
      </c>
      <c r="I11275" s="33">
        <v>2</v>
      </c>
      <c r="J11275" s="36">
        <v>6</v>
      </c>
      <c r="K11275" s="37">
        <v>540000</v>
      </c>
      <c r="L11275" s="38" t="s">
        <v>15</v>
      </c>
      <c r="M11275" s="38" t="s">
        <v>13</v>
      </c>
    </row>
    <row r="11276" spans="1:13" s="39" customFormat="1" ht="12.75" x14ac:dyDescent="0.2">
      <c r="A11276" s="33" t="s">
        <v>30</v>
      </c>
      <c r="B11276" s="33" t="s">
        <v>585</v>
      </c>
      <c r="C11276" s="34">
        <v>10</v>
      </c>
      <c r="D11276" s="33" t="s">
        <v>93</v>
      </c>
      <c r="E11276" s="33" t="s">
        <v>14649</v>
      </c>
      <c r="F11276" s="35">
        <v>52101502</v>
      </c>
      <c r="G11276" s="33" t="s">
        <v>15071</v>
      </c>
      <c r="H11276" s="33">
        <v>9</v>
      </c>
      <c r="I11276" s="33">
        <v>2</v>
      </c>
      <c r="J11276" s="36">
        <v>85</v>
      </c>
      <c r="K11276" s="37">
        <v>9305800</v>
      </c>
      <c r="L11276" s="38" t="s">
        <v>2369</v>
      </c>
      <c r="M11276" s="38" t="s">
        <v>13</v>
      </c>
    </row>
    <row r="11277" spans="1:13" s="39" customFormat="1" ht="12.75" x14ac:dyDescent="0.2">
      <c r="A11277" s="33" t="s">
        <v>30</v>
      </c>
      <c r="B11277" s="33" t="s">
        <v>587</v>
      </c>
      <c r="C11277" s="34">
        <v>10</v>
      </c>
      <c r="D11277" s="33" t="s">
        <v>95</v>
      </c>
      <c r="E11277" s="33" t="s">
        <v>2031</v>
      </c>
      <c r="F11277" s="35">
        <v>72101511</v>
      </c>
      <c r="G11277" s="33" t="s">
        <v>15071</v>
      </c>
      <c r="H11277" s="33">
        <v>4</v>
      </c>
      <c r="I11277" s="33">
        <v>7</v>
      </c>
      <c r="J11277" s="36">
        <v>1</v>
      </c>
      <c r="K11277" s="37">
        <v>2588250</v>
      </c>
      <c r="L11277" s="38" t="s">
        <v>12</v>
      </c>
      <c r="M11277" s="38" t="s">
        <v>13</v>
      </c>
    </row>
    <row r="11278" spans="1:13" s="39" customFormat="1" ht="12.75" x14ac:dyDescent="0.2">
      <c r="A11278" s="33" t="s">
        <v>30</v>
      </c>
      <c r="B11278" s="33" t="s">
        <v>587</v>
      </c>
      <c r="C11278" s="34">
        <v>10</v>
      </c>
      <c r="D11278" s="33" t="s">
        <v>95</v>
      </c>
      <c r="E11278" s="33" t="s">
        <v>14650</v>
      </c>
      <c r="F11278" s="35">
        <v>72101516</v>
      </c>
      <c r="G11278" s="33" t="s">
        <v>15071</v>
      </c>
      <c r="H11278" s="33">
        <v>8</v>
      </c>
      <c r="I11278" s="33">
        <v>4</v>
      </c>
      <c r="J11278" s="36">
        <v>1</v>
      </c>
      <c r="K11278" s="37">
        <v>32000</v>
      </c>
      <c r="L11278" s="38" t="s">
        <v>12</v>
      </c>
      <c r="M11278" s="38" t="s">
        <v>13</v>
      </c>
    </row>
    <row r="11279" spans="1:13" s="39" customFormat="1" ht="12.75" x14ac:dyDescent="0.2">
      <c r="A11279" s="33" t="s">
        <v>30</v>
      </c>
      <c r="B11279" s="33" t="s">
        <v>587</v>
      </c>
      <c r="C11279" s="34">
        <v>10</v>
      </c>
      <c r="D11279" s="33" t="s">
        <v>95</v>
      </c>
      <c r="E11279" s="33" t="s">
        <v>14651</v>
      </c>
      <c r="F11279" s="35">
        <v>72101516</v>
      </c>
      <c r="G11279" s="33" t="s">
        <v>15071</v>
      </c>
      <c r="H11279" s="33">
        <v>8</v>
      </c>
      <c r="I11279" s="33">
        <v>4</v>
      </c>
      <c r="J11279" s="36">
        <v>1</v>
      </c>
      <c r="K11279" s="37">
        <v>48000</v>
      </c>
      <c r="L11279" s="38" t="s">
        <v>12</v>
      </c>
      <c r="M11279" s="38" t="s">
        <v>13</v>
      </c>
    </row>
    <row r="11280" spans="1:13" s="39" customFormat="1" ht="12.75" x14ac:dyDescent="0.2">
      <c r="A11280" s="33" t="s">
        <v>30</v>
      </c>
      <c r="B11280" s="33" t="s">
        <v>587</v>
      </c>
      <c r="C11280" s="34">
        <v>10</v>
      </c>
      <c r="D11280" s="33" t="s">
        <v>95</v>
      </c>
      <c r="E11280" s="33" t="s">
        <v>14652</v>
      </c>
      <c r="F11280" s="35">
        <v>72101516</v>
      </c>
      <c r="G11280" s="33" t="s">
        <v>15071</v>
      </c>
      <c r="H11280" s="33">
        <v>8</v>
      </c>
      <c r="I11280" s="33">
        <v>4</v>
      </c>
      <c r="J11280" s="36">
        <v>1</v>
      </c>
      <c r="K11280" s="37">
        <v>20000</v>
      </c>
      <c r="L11280" s="38" t="s">
        <v>12</v>
      </c>
      <c r="M11280" s="38" t="s">
        <v>13</v>
      </c>
    </row>
    <row r="11281" spans="1:13" s="39" customFormat="1" ht="12.75" x14ac:dyDescent="0.2">
      <c r="A11281" s="33" t="s">
        <v>30</v>
      </c>
      <c r="B11281" s="33" t="s">
        <v>587</v>
      </c>
      <c r="C11281" s="34">
        <v>10</v>
      </c>
      <c r="D11281" s="33" t="s">
        <v>95</v>
      </c>
      <c r="E11281" s="33" t="s">
        <v>14653</v>
      </c>
      <c r="F11281" s="35">
        <v>72101516</v>
      </c>
      <c r="G11281" s="33" t="s">
        <v>15071</v>
      </c>
      <c r="H11281" s="33">
        <v>8</v>
      </c>
      <c r="I11281" s="33">
        <v>4</v>
      </c>
      <c r="J11281" s="36">
        <v>1</v>
      </c>
      <c r="K11281" s="37">
        <v>540000</v>
      </c>
      <c r="L11281" s="38" t="s">
        <v>12</v>
      </c>
      <c r="M11281" s="38" t="s">
        <v>13</v>
      </c>
    </row>
    <row r="11282" spans="1:13" s="39" customFormat="1" ht="12.75" x14ac:dyDescent="0.2">
      <c r="A11282" s="33" t="s">
        <v>30</v>
      </c>
      <c r="B11282" s="33" t="s">
        <v>589</v>
      </c>
      <c r="C11282" s="34">
        <v>10</v>
      </c>
      <c r="D11282" s="33" t="s">
        <v>13915</v>
      </c>
      <c r="E11282" s="33" t="s">
        <v>14654</v>
      </c>
      <c r="F11282" s="35">
        <v>72151504</v>
      </c>
      <c r="G11282" s="33" t="s">
        <v>15071</v>
      </c>
      <c r="H11282" s="33">
        <v>1</v>
      </c>
      <c r="I11282" s="33">
        <v>11</v>
      </c>
      <c r="J11282" s="36">
        <v>1</v>
      </c>
      <c r="K11282" s="37">
        <v>2800000</v>
      </c>
      <c r="L11282" s="38" t="s">
        <v>12</v>
      </c>
      <c r="M11282" s="38" t="s">
        <v>13</v>
      </c>
    </row>
    <row r="11283" spans="1:13" s="39" customFormat="1" ht="12.75" x14ac:dyDescent="0.2">
      <c r="A11283" s="33" t="s">
        <v>30</v>
      </c>
      <c r="B11283" s="33" t="s">
        <v>592</v>
      </c>
      <c r="C11283" s="34">
        <v>10</v>
      </c>
      <c r="D11283" s="33" t="s">
        <v>24</v>
      </c>
      <c r="E11283" s="33" t="s">
        <v>14655</v>
      </c>
      <c r="F11283" s="35">
        <v>76111500</v>
      </c>
      <c r="G11283" s="33" t="s">
        <v>15071</v>
      </c>
      <c r="H11283" s="33">
        <v>1</v>
      </c>
      <c r="I11283" s="33">
        <v>11</v>
      </c>
      <c r="J11283" s="36">
        <v>1</v>
      </c>
      <c r="K11283" s="37">
        <v>16499998</v>
      </c>
      <c r="L11283" s="38" t="s">
        <v>12</v>
      </c>
      <c r="M11283" s="38" t="s">
        <v>2371</v>
      </c>
    </row>
    <row r="11284" spans="1:13" s="39" customFormat="1" ht="12.75" x14ac:dyDescent="0.2">
      <c r="A11284" s="33" t="s">
        <v>30</v>
      </c>
      <c r="B11284" s="33" t="s">
        <v>592</v>
      </c>
      <c r="C11284" s="34">
        <v>10</v>
      </c>
      <c r="D11284" s="33" t="s">
        <v>24</v>
      </c>
      <c r="E11284" s="33" t="s">
        <v>14656</v>
      </c>
      <c r="F11284" s="35">
        <v>76111500</v>
      </c>
      <c r="G11284" s="33" t="s">
        <v>15071</v>
      </c>
      <c r="H11284" s="33">
        <v>3</v>
      </c>
      <c r="I11284" s="33">
        <v>3</v>
      </c>
      <c r="J11284" s="36">
        <v>1</v>
      </c>
      <c r="K11284" s="37">
        <v>29989491</v>
      </c>
      <c r="L11284" s="38" t="s">
        <v>12</v>
      </c>
      <c r="M11284" s="38" t="s">
        <v>13</v>
      </c>
    </row>
    <row r="11285" spans="1:13" s="39" customFormat="1" ht="12.75" x14ac:dyDescent="0.2">
      <c r="A11285" s="33" t="s">
        <v>30</v>
      </c>
      <c r="B11285" s="33" t="s">
        <v>592</v>
      </c>
      <c r="C11285" s="34">
        <v>10</v>
      </c>
      <c r="D11285" s="33" t="s">
        <v>24</v>
      </c>
      <c r="E11285" s="33" t="s">
        <v>14656</v>
      </c>
      <c r="F11285" s="35">
        <v>76111500</v>
      </c>
      <c r="G11285" s="33" t="s">
        <v>15071</v>
      </c>
      <c r="H11285" s="33">
        <v>10</v>
      </c>
      <c r="I11285" s="33">
        <v>2</v>
      </c>
      <c r="J11285" s="36">
        <v>1</v>
      </c>
      <c r="K11285" s="37">
        <v>600000</v>
      </c>
      <c r="L11285" s="38" t="s">
        <v>12</v>
      </c>
      <c r="M11285" s="38" t="s">
        <v>13</v>
      </c>
    </row>
    <row r="11286" spans="1:13" s="39" customFormat="1" ht="12.75" x14ac:dyDescent="0.2">
      <c r="A11286" s="33" t="s">
        <v>30</v>
      </c>
      <c r="B11286" s="33" t="s">
        <v>592</v>
      </c>
      <c r="C11286" s="34">
        <v>10</v>
      </c>
      <c r="D11286" s="33" t="s">
        <v>24</v>
      </c>
      <c r="E11286" s="33" t="s">
        <v>14657</v>
      </c>
      <c r="F11286" s="35">
        <v>76111500</v>
      </c>
      <c r="G11286" s="33" t="s">
        <v>15071</v>
      </c>
      <c r="H11286" s="33">
        <v>1</v>
      </c>
      <c r="I11286" s="33">
        <v>6</v>
      </c>
      <c r="J11286" s="36">
        <v>1</v>
      </c>
      <c r="K11286" s="37">
        <v>7702102</v>
      </c>
      <c r="L11286" s="38" t="s">
        <v>12</v>
      </c>
      <c r="M11286" s="38" t="s">
        <v>13</v>
      </c>
    </row>
    <row r="11287" spans="1:13" s="39" customFormat="1" ht="12.75" x14ac:dyDescent="0.2">
      <c r="A11287" s="33" t="s">
        <v>30</v>
      </c>
      <c r="B11287" s="33" t="s">
        <v>2377</v>
      </c>
      <c r="C11287" s="34">
        <v>10</v>
      </c>
      <c r="D11287" s="33" t="s">
        <v>20</v>
      </c>
      <c r="E11287" s="33" t="s">
        <v>14658</v>
      </c>
      <c r="F11287" s="35">
        <v>90101700</v>
      </c>
      <c r="G11287" s="33" t="s">
        <v>15071</v>
      </c>
      <c r="H11287" s="33">
        <v>4</v>
      </c>
      <c r="I11287" s="33">
        <v>7</v>
      </c>
      <c r="J11287" s="36">
        <v>1</v>
      </c>
      <c r="K11287" s="37">
        <v>23000000</v>
      </c>
      <c r="L11287" s="38" t="s">
        <v>12</v>
      </c>
      <c r="M11287" s="38" t="s">
        <v>13</v>
      </c>
    </row>
    <row r="11288" spans="1:13" s="39" customFormat="1" ht="12.75" x14ac:dyDescent="0.2">
      <c r="A11288" s="33" t="s">
        <v>30</v>
      </c>
      <c r="B11288" s="33" t="s">
        <v>11002</v>
      </c>
      <c r="C11288" s="34">
        <v>10</v>
      </c>
      <c r="D11288" s="33" t="s">
        <v>123</v>
      </c>
      <c r="E11288" s="33" t="s">
        <v>14659</v>
      </c>
      <c r="F11288" s="35">
        <v>92101501</v>
      </c>
      <c r="G11288" s="33" t="s">
        <v>15071</v>
      </c>
      <c r="H11288" s="33">
        <v>4</v>
      </c>
      <c r="I11288" s="33">
        <v>7</v>
      </c>
      <c r="J11288" s="36">
        <v>1</v>
      </c>
      <c r="K11288" s="37">
        <v>10163255</v>
      </c>
      <c r="L11288" s="38" t="s">
        <v>12</v>
      </c>
      <c r="M11288" s="38" t="s">
        <v>13</v>
      </c>
    </row>
    <row r="11289" spans="1:13" s="39" customFormat="1" ht="12.75" x14ac:dyDescent="0.2">
      <c r="A11289" s="33" t="s">
        <v>30</v>
      </c>
      <c r="B11289" s="33" t="s">
        <v>11003</v>
      </c>
      <c r="C11289" s="34">
        <v>10</v>
      </c>
      <c r="D11289" s="33" t="s">
        <v>121</v>
      </c>
      <c r="E11289" s="33" t="s">
        <v>14660</v>
      </c>
      <c r="F11289" s="35">
        <v>81112101</v>
      </c>
      <c r="G11289" s="33" t="s">
        <v>15071</v>
      </c>
      <c r="H11289" s="33">
        <v>1</v>
      </c>
      <c r="I11289" s="33">
        <v>2</v>
      </c>
      <c r="J11289" s="36">
        <v>1</v>
      </c>
      <c r="K11289" s="37">
        <v>16660000</v>
      </c>
      <c r="L11289" s="38" t="s">
        <v>12</v>
      </c>
      <c r="M11289" s="38" t="s">
        <v>2371</v>
      </c>
    </row>
    <row r="11290" spans="1:13" s="39" customFormat="1" ht="12.75" x14ac:dyDescent="0.2">
      <c r="A11290" s="33" t="s">
        <v>30</v>
      </c>
      <c r="B11290" s="33" t="s">
        <v>11003</v>
      </c>
      <c r="C11290" s="34">
        <v>10</v>
      </c>
      <c r="D11290" s="33" t="s">
        <v>121</v>
      </c>
      <c r="E11290" s="33" t="s">
        <v>14661</v>
      </c>
      <c r="F11290" s="35">
        <v>81112101</v>
      </c>
      <c r="G11290" s="33" t="s">
        <v>15071</v>
      </c>
      <c r="H11290" s="33">
        <v>4</v>
      </c>
      <c r="I11290" s="33">
        <v>8</v>
      </c>
      <c r="J11290" s="36">
        <v>1</v>
      </c>
      <c r="K11290" s="37">
        <v>15827000</v>
      </c>
      <c r="L11290" s="38" t="s">
        <v>12</v>
      </c>
      <c r="M11290" s="38" t="s">
        <v>13</v>
      </c>
    </row>
    <row r="11291" spans="1:13" s="39" customFormat="1" ht="12.75" x14ac:dyDescent="0.2">
      <c r="A11291" s="33" t="s">
        <v>30</v>
      </c>
      <c r="B11291" s="33" t="s">
        <v>597</v>
      </c>
      <c r="C11291" s="34">
        <v>10</v>
      </c>
      <c r="D11291" s="33" t="s">
        <v>100</v>
      </c>
      <c r="E11291" s="33" t="s">
        <v>14662</v>
      </c>
      <c r="F11291" s="35">
        <v>78111804</v>
      </c>
      <c r="G11291" s="33" t="s">
        <v>15071</v>
      </c>
      <c r="H11291" s="33">
        <v>1</v>
      </c>
      <c r="I11291" s="33">
        <v>6</v>
      </c>
      <c r="J11291" s="36">
        <v>1</v>
      </c>
      <c r="K11291" s="37">
        <v>10465212</v>
      </c>
      <c r="L11291" s="38" t="s">
        <v>12</v>
      </c>
      <c r="M11291" s="38" t="s">
        <v>2371</v>
      </c>
    </row>
    <row r="11292" spans="1:13" s="39" customFormat="1" ht="12.75" x14ac:dyDescent="0.2">
      <c r="A11292" s="33" t="s">
        <v>30</v>
      </c>
      <c r="B11292" s="33" t="s">
        <v>597</v>
      </c>
      <c r="C11292" s="34">
        <v>10</v>
      </c>
      <c r="D11292" s="33" t="s">
        <v>100</v>
      </c>
      <c r="E11292" s="33" t="s">
        <v>14663</v>
      </c>
      <c r="F11292" s="35">
        <v>78111803</v>
      </c>
      <c r="G11292" s="33" t="s">
        <v>15071</v>
      </c>
      <c r="H11292" s="33">
        <v>1</v>
      </c>
      <c r="I11292" s="33">
        <v>6</v>
      </c>
      <c r="J11292" s="36">
        <v>1</v>
      </c>
      <c r="K11292" s="37">
        <v>16534788</v>
      </c>
      <c r="L11292" s="38" t="s">
        <v>12</v>
      </c>
      <c r="M11292" s="38" t="s">
        <v>2371</v>
      </c>
    </row>
    <row r="11293" spans="1:13" s="39" customFormat="1" ht="12.75" x14ac:dyDescent="0.2">
      <c r="A11293" s="33" t="s">
        <v>30</v>
      </c>
      <c r="B11293" s="33" t="s">
        <v>597</v>
      </c>
      <c r="C11293" s="34">
        <v>10</v>
      </c>
      <c r="D11293" s="33" t="s">
        <v>100</v>
      </c>
      <c r="E11293" s="33" t="s">
        <v>14664</v>
      </c>
      <c r="F11293" s="35">
        <v>78111804</v>
      </c>
      <c r="G11293" s="33" t="s">
        <v>15070</v>
      </c>
      <c r="H11293" s="33">
        <v>1</v>
      </c>
      <c r="I11293" s="33">
        <v>10</v>
      </c>
      <c r="J11293" s="36">
        <v>1</v>
      </c>
      <c r="K11293" s="37">
        <v>357468</v>
      </c>
      <c r="L11293" s="38" t="s">
        <v>12</v>
      </c>
      <c r="M11293" s="38" t="s">
        <v>13</v>
      </c>
    </row>
    <row r="11294" spans="1:13" s="39" customFormat="1" ht="12.75" x14ac:dyDescent="0.2">
      <c r="A11294" s="33" t="s">
        <v>30</v>
      </c>
      <c r="B11294" s="33" t="s">
        <v>597</v>
      </c>
      <c r="C11294" s="34">
        <v>10</v>
      </c>
      <c r="D11294" s="33" t="s">
        <v>100</v>
      </c>
      <c r="E11294" s="33" t="s">
        <v>14664</v>
      </c>
      <c r="F11294" s="35">
        <v>78111804</v>
      </c>
      <c r="G11294" s="33" t="s">
        <v>15070</v>
      </c>
      <c r="H11294" s="33">
        <v>1</v>
      </c>
      <c r="I11294" s="33">
        <v>10</v>
      </c>
      <c r="J11294" s="36">
        <v>1</v>
      </c>
      <c r="K11294" s="37">
        <v>218152</v>
      </c>
      <c r="L11294" s="38" t="s">
        <v>12</v>
      </c>
      <c r="M11294" s="38" t="s">
        <v>13</v>
      </c>
    </row>
    <row r="11295" spans="1:13" s="39" customFormat="1" ht="12.75" x14ac:dyDescent="0.2">
      <c r="A11295" s="33" t="s">
        <v>30</v>
      </c>
      <c r="B11295" s="33" t="s">
        <v>597</v>
      </c>
      <c r="C11295" s="34">
        <v>10</v>
      </c>
      <c r="D11295" s="33" t="s">
        <v>100</v>
      </c>
      <c r="E11295" s="33" t="s">
        <v>14664</v>
      </c>
      <c r="F11295" s="35">
        <v>78111804</v>
      </c>
      <c r="G11295" s="33" t="s">
        <v>15070</v>
      </c>
      <c r="H11295" s="33">
        <v>1</v>
      </c>
      <c r="I11295" s="33">
        <v>10</v>
      </c>
      <c r="J11295" s="36">
        <v>1</v>
      </c>
      <c r="K11295" s="37">
        <v>115730</v>
      </c>
      <c r="L11295" s="38" t="s">
        <v>12</v>
      </c>
      <c r="M11295" s="38" t="s">
        <v>13</v>
      </c>
    </row>
    <row r="11296" spans="1:13" s="39" customFormat="1" ht="12.75" x14ac:dyDescent="0.2">
      <c r="A11296" s="33" t="s">
        <v>30</v>
      </c>
      <c r="B11296" s="33" t="s">
        <v>597</v>
      </c>
      <c r="C11296" s="34">
        <v>10</v>
      </c>
      <c r="D11296" s="33" t="s">
        <v>100</v>
      </c>
      <c r="E11296" s="33" t="s">
        <v>14664</v>
      </c>
      <c r="F11296" s="35">
        <v>78111804</v>
      </c>
      <c r="G11296" s="33" t="s">
        <v>15070</v>
      </c>
      <c r="H11296" s="33">
        <v>1</v>
      </c>
      <c r="I11296" s="33">
        <v>10</v>
      </c>
      <c r="J11296" s="36">
        <v>1</v>
      </c>
      <c r="K11296" s="37">
        <v>115730</v>
      </c>
      <c r="L11296" s="38" t="s">
        <v>12</v>
      </c>
      <c r="M11296" s="38" t="s">
        <v>13</v>
      </c>
    </row>
    <row r="11297" spans="1:13" s="39" customFormat="1" ht="12.75" x14ac:dyDescent="0.2">
      <c r="A11297" s="33" t="s">
        <v>30</v>
      </c>
      <c r="B11297" s="33" t="s">
        <v>597</v>
      </c>
      <c r="C11297" s="34">
        <v>10</v>
      </c>
      <c r="D11297" s="33" t="s">
        <v>100</v>
      </c>
      <c r="E11297" s="33" t="s">
        <v>14664</v>
      </c>
      <c r="F11297" s="35">
        <v>78111804</v>
      </c>
      <c r="G11297" s="33" t="s">
        <v>15070</v>
      </c>
      <c r="H11297" s="33">
        <v>1</v>
      </c>
      <c r="I11297" s="33">
        <v>10</v>
      </c>
      <c r="J11297" s="36">
        <v>1</v>
      </c>
      <c r="K11297" s="37">
        <v>115730</v>
      </c>
      <c r="L11297" s="38" t="s">
        <v>12</v>
      </c>
      <c r="M11297" s="38" t="s">
        <v>13</v>
      </c>
    </row>
    <row r="11298" spans="1:13" s="39" customFormat="1" ht="12.75" x14ac:dyDescent="0.2">
      <c r="A11298" s="33" t="s">
        <v>30</v>
      </c>
      <c r="B11298" s="33" t="s">
        <v>597</v>
      </c>
      <c r="C11298" s="34">
        <v>10</v>
      </c>
      <c r="D11298" s="33" t="s">
        <v>100</v>
      </c>
      <c r="E11298" s="33" t="s">
        <v>14664</v>
      </c>
      <c r="F11298" s="35">
        <v>78111804</v>
      </c>
      <c r="G11298" s="33" t="s">
        <v>15070</v>
      </c>
      <c r="H11298" s="33">
        <v>1</v>
      </c>
      <c r="I11298" s="33">
        <v>10</v>
      </c>
      <c r="J11298" s="36">
        <v>1</v>
      </c>
      <c r="K11298" s="37">
        <v>115730</v>
      </c>
      <c r="L11298" s="38" t="s">
        <v>12</v>
      </c>
      <c r="M11298" s="38" t="s">
        <v>13</v>
      </c>
    </row>
    <row r="11299" spans="1:13" s="39" customFormat="1" ht="12.75" x14ac:dyDescent="0.2">
      <c r="A11299" s="33" t="s">
        <v>30</v>
      </c>
      <c r="B11299" s="33" t="s">
        <v>597</v>
      </c>
      <c r="C11299" s="34">
        <v>10</v>
      </c>
      <c r="D11299" s="33" t="s">
        <v>100</v>
      </c>
      <c r="E11299" s="33" t="s">
        <v>14664</v>
      </c>
      <c r="F11299" s="35">
        <v>78111804</v>
      </c>
      <c r="G11299" s="33" t="s">
        <v>15070</v>
      </c>
      <c r="H11299" s="33">
        <v>1</v>
      </c>
      <c r="I11299" s="33">
        <v>10</v>
      </c>
      <c r="J11299" s="36">
        <v>1</v>
      </c>
      <c r="K11299" s="37">
        <v>115730</v>
      </c>
      <c r="L11299" s="38" t="s">
        <v>12</v>
      </c>
      <c r="M11299" s="38" t="s">
        <v>13</v>
      </c>
    </row>
    <row r="11300" spans="1:13" s="39" customFormat="1" ht="12.75" x14ac:dyDescent="0.2">
      <c r="A11300" s="33" t="s">
        <v>30</v>
      </c>
      <c r="B11300" s="33" t="s">
        <v>597</v>
      </c>
      <c r="C11300" s="34">
        <v>10</v>
      </c>
      <c r="D11300" s="33" t="s">
        <v>100</v>
      </c>
      <c r="E11300" s="33" t="s">
        <v>14665</v>
      </c>
      <c r="F11300" s="35">
        <v>78111803</v>
      </c>
      <c r="G11300" s="33" t="s">
        <v>15071</v>
      </c>
      <c r="H11300" s="33">
        <v>8</v>
      </c>
      <c r="I11300" s="33">
        <v>2</v>
      </c>
      <c r="J11300" s="36">
        <v>1</v>
      </c>
      <c r="K11300" s="37">
        <v>21000000</v>
      </c>
      <c r="L11300" s="38" t="s">
        <v>12</v>
      </c>
      <c r="M11300" s="38" t="s">
        <v>13</v>
      </c>
    </row>
    <row r="11301" spans="1:13" s="39" customFormat="1" ht="12.75" x14ac:dyDescent="0.2">
      <c r="A11301" s="33" t="s">
        <v>30</v>
      </c>
      <c r="B11301" s="33" t="s">
        <v>597</v>
      </c>
      <c r="C11301" s="34">
        <v>10</v>
      </c>
      <c r="D11301" s="33" t="s">
        <v>100</v>
      </c>
      <c r="E11301" s="33" t="s">
        <v>14664</v>
      </c>
      <c r="F11301" s="35">
        <v>78111804</v>
      </c>
      <c r="G11301" s="33" t="s">
        <v>15070</v>
      </c>
      <c r="H11301" s="33">
        <v>1</v>
      </c>
      <c r="I11301" s="33">
        <v>10</v>
      </c>
      <c r="J11301" s="36">
        <v>1</v>
      </c>
      <c r="K11301" s="37">
        <v>115730</v>
      </c>
      <c r="L11301" s="38" t="s">
        <v>12</v>
      </c>
      <c r="M11301" s="38" t="s">
        <v>13</v>
      </c>
    </row>
    <row r="11302" spans="1:13" s="39" customFormat="1" ht="12.75" x14ac:dyDescent="0.2">
      <c r="A11302" s="33" t="s">
        <v>30</v>
      </c>
      <c r="B11302" s="33" t="s">
        <v>11004</v>
      </c>
      <c r="C11302" s="34">
        <v>10</v>
      </c>
      <c r="D11302" s="33" t="s">
        <v>13932</v>
      </c>
      <c r="E11302" s="33" t="s">
        <v>14666</v>
      </c>
      <c r="F11302" s="35">
        <v>55101524</v>
      </c>
      <c r="G11302" s="33" t="s">
        <v>15071</v>
      </c>
      <c r="H11302" s="33">
        <v>4</v>
      </c>
      <c r="I11302" s="33">
        <v>4</v>
      </c>
      <c r="J11302" s="36">
        <v>2</v>
      </c>
      <c r="K11302" s="37">
        <v>291600</v>
      </c>
      <c r="L11302" s="38" t="s">
        <v>15</v>
      </c>
      <c r="M11302" s="38" t="s">
        <v>13</v>
      </c>
    </row>
    <row r="11303" spans="1:13" s="39" customFormat="1" ht="12.75" x14ac:dyDescent="0.2">
      <c r="A11303" s="33" t="s">
        <v>30</v>
      </c>
      <c r="B11303" s="33" t="s">
        <v>11004</v>
      </c>
      <c r="C11303" s="34">
        <v>10</v>
      </c>
      <c r="D11303" s="33" t="s">
        <v>13932</v>
      </c>
      <c r="E11303" s="33" t="s">
        <v>14667</v>
      </c>
      <c r="F11303" s="35">
        <v>55101524</v>
      </c>
      <c r="G11303" s="33" t="s">
        <v>15071</v>
      </c>
      <c r="H11303" s="33">
        <v>4</v>
      </c>
      <c r="I11303" s="33">
        <v>4</v>
      </c>
      <c r="J11303" s="36">
        <v>1</v>
      </c>
      <c r="K11303" s="37">
        <v>285400</v>
      </c>
      <c r="L11303" s="38" t="s">
        <v>15</v>
      </c>
      <c r="M11303" s="38" t="s">
        <v>13</v>
      </c>
    </row>
    <row r="11304" spans="1:13" s="39" customFormat="1" ht="12.75" x14ac:dyDescent="0.2">
      <c r="A11304" s="33" t="s">
        <v>30</v>
      </c>
      <c r="B11304" s="33" t="s">
        <v>11004</v>
      </c>
      <c r="C11304" s="34">
        <v>10</v>
      </c>
      <c r="D11304" s="33" t="s">
        <v>13932</v>
      </c>
      <c r="E11304" s="33" t="s">
        <v>14668</v>
      </c>
      <c r="F11304" s="35">
        <v>55101524</v>
      </c>
      <c r="G11304" s="33" t="s">
        <v>15071</v>
      </c>
      <c r="H11304" s="33">
        <v>4</v>
      </c>
      <c r="I11304" s="33">
        <v>4</v>
      </c>
      <c r="J11304" s="36">
        <v>1</v>
      </c>
      <c r="K11304" s="37">
        <v>148400</v>
      </c>
      <c r="L11304" s="38" t="s">
        <v>15</v>
      </c>
      <c r="M11304" s="38" t="s">
        <v>13</v>
      </c>
    </row>
    <row r="11305" spans="1:13" s="39" customFormat="1" ht="12.75" x14ac:dyDescent="0.2">
      <c r="A11305" s="33" t="s">
        <v>30</v>
      </c>
      <c r="B11305" s="33" t="s">
        <v>11004</v>
      </c>
      <c r="C11305" s="34">
        <v>10</v>
      </c>
      <c r="D11305" s="33" t="s">
        <v>13932</v>
      </c>
      <c r="E11305" s="33" t="s">
        <v>14669</v>
      </c>
      <c r="F11305" s="35">
        <v>55101524</v>
      </c>
      <c r="G11305" s="33" t="s">
        <v>15071</v>
      </c>
      <c r="H11305" s="33">
        <v>4</v>
      </c>
      <c r="I11305" s="33">
        <v>4</v>
      </c>
      <c r="J11305" s="36">
        <v>2</v>
      </c>
      <c r="K11305" s="37">
        <v>542200</v>
      </c>
      <c r="L11305" s="38" t="s">
        <v>15</v>
      </c>
      <c r="M11305" s="38" t="s">
        <v>13</v>
      </c>
    </row>
    <row r="11306" spans="1:13" s="39" customFormat="1" ht="12.75" x14ac:dyDescent="0.2">
      <c r="A11306" s="33" t="s">
        <v>30</v>
      </c>
      <c r="B11306" s="33" t="s">
        <v>11004</v>
      </c>
      <c r="C11306" s="34">
        <v>10</v>
      </c>
      <c r="D11306" s="33" t="s">
        <v>13932</v>
      </c>
      <c r="E11306" s="33" t="s">
        <v>14670</v>
      </c>
      <c r="F11306" s="35">
        <v>55101524</v>
      </c>
      <c r="G11306" s="33" t="s">
        <v>15071</v>
      </c>
      <c r="H11306" s="33">
        <v>4</v>
      </c>
      <c r="I11306" s="33">
        <v>4</v>
      </c>
      <c r="J11306" s="36">
        <v>1</v>
      </c>
      <c r="K11306" s="37">
        <v>785500</v>
      </c>
      <c r="L11306" s="38" t="s">
        <v>15</v>
      </c>
      <c r="M11306" s="38" t="s">
        <v>13</v>
      </c>
    </row>
    <row r="11307" spans="1:13" s="39" customFormat="1" ht="12.75" x14ac:dyDescent="0.2">
      <c r="A11307" s="33" t="s">
        <v>30</v>
      </c>
      <c r="B11307" s="33" t="s">
        <v>11004</v>
      </c>
      <c r="C11307" s="34">
        <v>10</v>
      </c>
      <c r="D11307" s="33" t="s">
        <v>13932</v>
      </c>
      <c r="E11307" s="33" t="s">
        <v>14671</v>
      </c>
      <c r="F11307" s="35">
        <v>55101524</v>
      </c>
      <c r="G11307" s="33" t="s">
        <v>15071</v>
      </c>
      <c r="H11307" s="33">
        <v>4</v>
      </c>
      <c r="I11307" s="33">
        <v>4</v>
      </c>
      <c r="J11307" s="36">
        <v>2</v>
      </c>
      <c r="K11307" s="37">
        <v>270000</v>
      </c>
      <c r="L11307" s="38" t="s">
        <v>15</v>
      </c>
      <c r="M11307" s="38" t="s">
        <v>13</v>
      </c>
    </row>
    <row r="11308" spans="1:13" s="39" customFormat="1" ht="12.75" x14ac:dyDescent="0.2">
      <c r="A11308" s="33" t="s">
        <v>30</v>
      </c>
      <c r="B11308" s="33" t="s">
        <v>11004</v>
      </c>
      <c r="C11308" s="34">
        <v>10</v>
      </c>
      <c r="D11308" s="33" t="s">
        <v>13932</v>
      </c>
      <c r="E11308" s="33" t="s">
        <v>14672</v>
      </c>
      <c r="F11308" s="35">
        <v>55101524</v>
      </c>
      <c r="G11308" s="33" t="s">
        <v>15071</v>
      </c>
      <c r="H11308" s="33">
        <v>4</v>
      </c>
      <c r="I11308" s="33">
        <v>4</v>
      </c>
      <c r="J11308" s="36">
        <v>2</v>
      </c>
      <c r="K11308" s="37">
        <v>131000</v>
      </c>
      <c r="L11308" s="38" t="s">
        <v>15</v>
      </c>
      <c r="M11308" s="38" t="s">
        <v>13</v>
      </c>
    </row>
    <row r="11309" spans="1:13" s="39" customFormat="1" ht="12.75" x14ac:dyDescent="0.2">
      <c r="A11309" s="33" t="s">
        <v>30</v>
      </c>
      <c r="B11309" s="33" t="s">
        <v>11004</v>
      </c>
      <c r="C11309" s="34">
        <v>10</v>
      </c>
      <c r="D11309" s="33" t="s">
        <v>13932</v>
      </c>
      <c r="E11309" s="33" t="s">
        <v>14673</v>
      </c>
      <c r="F11309" s="35">
        <v>55101524</v>
      </c>
      <c r="G11309" s="33" t="s">
        <v>15071</v>
      </c>
      <c r="H11309" s="33">
        <v>4</v>
      </c>
      <c r="I11309" s="33">
        <v>4</v>
      </c>
      <c r="J11309" s="36">
        <v>1</v>
      </c>
      <c r="K11309" s="37">
        <v>464600</v>
      </c>
      <c r="L11309" s="38" t="s">
        <v>15</v>
      </c>
      <c r="M11309" s="38" t="s">
        <v>13</v>
      </c>
    </row>
    <row r="11310" spans="1:13" s="39" customFormat="1" ht="12.75" x14ac:dyDescent="0.2">
      <c r="A11310" s="33" t="s">
        <v>30</v>
      </c>
      <c r="B11310" s="33" t="s">
        <v>11004</v>
      </c>
      <c r="C11310" s="34">
        <v>10</v>
      </c>
      <c r="D11310" s="33" t="s">
        <v>13932</v>
      </c>
      <c r="E11310" s="33" t="s">
        <v>14674</v>
      </c>
      <c r="F11310" s="35">
        <v>55101524</v>
      </c>
      <c r="G11310" s="33" t="s">
        <v>15071</v>
      </c>
      <c r="H11310" s="33">
        <v>4</v>
      </c>
      <c r="I11310" s="33">
        <v>4</v>
      </c>
      <c r="J11310" s="36">
        <v>1</v>
      </c>
      <c r="K11310" s="37">
        <v>501100</v>
      </c>
      <c r="L11310" s="38" t="s">
        <v>15</v>
      </c>
      <c r="M11310" s="38" t="s">
        <v>13</v>
      </c>
    </row>
    <row r="11311" spans="1:13" s="39" customFormat="1" ht="12.75" x14ac:dyDescent="0.2">
      <c r="A11311" s="33" t="s">
        <v>30</v>
      </c>
      <c r="B11311" s="33" t="s">
        <v>11004</v>
      </c>
      <c r="C11311" s="34">
        <v>10</v>
      </c>
      <c r="D11311" s="33" t="s">
        <v>13932</v>
      </c>
      <c r="E11311" s="33" t="s">
        <v>14675</v>
      </c>
      <c r="F11311" s="35">
        <v>55101524</v>
      </c>
      <c r="G11311" s="33" t="s">
        <v>15071</v>
      </c>
      <c r="H11311" s="33">
        <v>4</v>
      </c>
      <c r="I11311" s="33">
        <v>4</v>
      </c>
      <c r="J11311" s="36">
        <v>1</v>
      </c>
      <c r="K11311" s="37">
        <v>484900</v>
      </c>
      <c r="L11311" s="38" t="s">
        <v>15</v>
      </c>
      <c r="M11311" s="38" t="s">
        <v>13</v>
      </c>
    </row>
    <row r="11312" spans="1:13" s="39" customFormat="1" ht="12.75" x14ac:dyDescent="0.2">
      <c r="A11312" s="33" t="s">
        <v>30</v>
      </c>
      <c r="B11312" s="33" t="s">
        <v>11004</v>
      </c>
      <c r="C11312" s="34">
        <v>10</v>
      </c>
      <c r="D11312" s="33" t="s">
        <v>13932</v>
      </c>
      <c r="E11312" s="33" t="s">
        <v>14676</v>
      </c>
      <c r="F11312" s="35">
        <v>55101524</v>
      </c>
      <c r="G11312" s="33" t="s">
        <v>15071</v>
      </c>
      <c r="H11312" s="33">
        <v>4</v>
      </c>
      <c r="I11312" s="33">
        <v>4</v>
      </c>
      <c r="J11312" s="36">
        <v>1</v>
      </c>
      <c r="K11312" s="37">
        <v>850000</v>
      </c>
      <c r="L11312" s="38" t="s">
        <v>15</v>
      </c>
      <c r="M11312" s="38" t="s">
        <v>13</v>
      </c>
    </row>
    <row r="11313" spans="1:13" s="39" customFormat="1" ht="12.75" x14ac:dyDescent="0.2">
      <c r="A11313" s="33" t="s">
        <v>30</v>
      </c>
      <c r="B11313" s="33" t="s">
        <v>11004</v>
      </c>
      <c r="C11313" s="34">
        <v>10</v>
      </c>
      <c r="D11313" s="33" t="s">
        <v>13932</v>
      </c>
      <c r="E11313" s="33" t="s">
        <v>14677</v>
      </c>
      <c r="F11313" s="35">
        <v>55101524</v>
      </c>
      <c r="G11313" s="33" t="s">
        <v>15071</v>
      </c>
      <c r="H11313" s="33">
        <v>4</v>
      </c>
      <c r="I11313" s="33">
        <v>4</v>
      </c>
      <c r="J11313" s="36">
        <v>1</v>
      </c>
      <c r="K11313" s="37">
        <v>722300</v>
      </c>
      <c r="L11313" s="38" t="s">
        <v>15</v>
      </c>
      <c r="M11313" s="38" t="s">
        <v>13</v>
      </c>
    </row>
    <row r="11314" spans="1:13" s="39" customFormat="1" ht="12.75" x14ac:dyDescent="0.2">
      <c r="A11314" s="33" t="s">
        <v>30</v>
      </c>
      <c r="B11314" s="33" t="s">
        <v>11004</v>
      </c>
      <c r="C11314" s="34">
        <v>10</v>
      </c>
      <c r="D11314" s="33" t="s">
        <v>13932</v>
      </c>
      <c r="E11314" s="33" t="s">
        <v>14678</v>
      </c>
      <c r="F11314" s="35">
        <v>55101524</v>
      </c>
      <c r="G11314" s="33" t="s">
        <v>15071</v>
      </c>
      <c r="H11314" s="33">
        <v>4</v>
      </c>
      <c r="I11314" s="33">
        <v>4</v>
      </c>
      <c r="J11314" s="36">
        <v>1</v>
      </c>
      <c r="K11314" s="37">
        <v>680000</v>
      </c>
      <c r="L11314" s="38" t="s">
        <v>15</v>
      </c>
      <c r="M11314" s="38" t="s">
        <v>13</v>
      </c>
    </row>
    <row r="11315" spans="1:13" s="39" customFormat="1" ht="12.75" x14ac:dyDescent="0.2">
      <c r="A11315" s="33" t="s">
        <v>30</v>
      </c>
      <c r="B11315" s="33" t="s">
        <v>11004</v>
      </c>
      <c r="C11315" s="34">
        <v>10</v>
      </c>
      <c r="D11315" s="33" t="s">
        <v>13932</v>
      </c>
      <c r="E11315" s="33" t="s">
        <v>14679</v>
      </c>
      <c r="F11315" s="35">
        <v>55101524</v>
      </c>
      <c r="G11315" s="33" t="s">
        <v>15071</v>
      </c>
      <c r="H11315" s="33">
        <v>4</v>
      </c>
      <c r="I11315" s="33">
        <v>4</v>
      </c>
      <c r="J11315" s="36">
        <v>1</v>
      </c>
      <c r="K11315" s="37">
        <v>389700</v>
      </c>
      <c r="L11315" s="38" t="s">
        <v>15</v>
      </c>
      <c r="M11315" s="38" t="s">
        <v>13</v>
      </c>
    </row>
    <row r="11316" spans="1:13" s="39" customFormat="1" ht="12.75" x14ac:dyDescent="0.2">
      <c r="A11316" s="33" t="s">
        <v>30</v>
      </c>
      <c r="B11316" s="33" t="s">
        <v>11004</v>
      </c>
      <c r="C11316" s="34">
        <v>10</v>
      </c>
      <c r="D11316" s="33" t="s">
        <v>13932</v>
      </c>
      <c r="E11316" s="33" t="s">
        <v>14680</v>
      </c>
      <c r="F11316" s="35">
        <v>55101524</v>
      </c>
      <c r="G11316" s="33" t="s">
        <v>15071</v>
      </c>
      <c r="H11316" s="33">
        <v>4</v>
      </c>
      <c r="I11316" s="33">
        <v>4</v>
      </c>
      <c r="J11316" s="36">
        <v>1</v>
      </c>
      <c r="K11316" s="37">
        <v>165300</v>
      </c>
      <c r="L11316" s="38" t="s">
        <v>15</v>
      </c>
      <c r="M11316" s="38" t="s">
        <v>13</v>
      </c>
    </row>
    <row r="11317" spans="1:13" s="39" customFormat="1" ht="12.75" x14ac:dyDescent="0.2">
      <c r="A11317" s="33" t="s">
        <v>30</v>
      </c>
      <c r="B11317" s="33" t="s">
        <v>11004</v>
      </c>
      <c r="C11317" s="34">
        <v>10</v>
      </c>
      <c r="D11317" s="33" t="s">
        <v>13932</v>
      </c>
      <c r="E11317" s="33" t="s">
        <v>14681</v>
      </c>
      <c r="F11317" s="35">
        <v>55101524</v>
      </c>
      <c r="G11317" s="33" t="s">
        <v>15071</v>
      </c>
      <c r="H11317" s="33">
        <v>4</v>
      </c>
      <c r="I11317" s="33">
        <v>4</v>
      </c>
      <c r="J11317" s="36">
        <v>1</v>
      </c>
      <c r="K11317" s="37">
        <v>386800</v>
      </c>
      <c r="L11317" s="38" t="s">
        <v>15</v>
      </c>
      <c r="M11317" s="38" t="s">
        <v>13</v>
      </c>
    </row>
    <row r="11318" spans="1:13" s="39" customFormat="1" ht="12.75" x14ac:dyDescent="0.2">
      <c r="A11318" s="33" t="s">
        <v>30</v>
      </c>
      <c r="B11318" s="33" t="s">
        <v>11004</v>
      </c>
      <c r="C11318" s="34">
        <v>10</v>
      </c>
      <c r="D11318" s="33" t="s">
        <v>13932</v>
      </c>
      <c r="E11318" s="33" t="s">
        <v>14682</v>
      </c>
      <c r="F11318" s="35">
        <v>55101524</v>
      </c>
      <c r="G11318" s="33" t="s">
        <v>15071</v>
      </c>
      <c r="H11318" s="33">
        <v>4</v>
      </c>
      <c r="I11318" s="33">
        <v>4</v>
      </c>
      <c r="J11318" s="36">
        <v>1</v>
      </c>
      <c r="K11318" s="37">
        <v>197000</v>
      </c>
      <c r="L11318" s="38" t="s">
        <v>15</v>
      </c>
      <c r="M11318" s="38" t="s">
        <v>13</v>
      </c>
    </row>
    <row r="11319" spans="1:13" s="39" customFormat="1" ht="12.75" x14ac:dyDescent="0.2">
      <c r="A11319" s="33" t="s">
        <v>30</v>
      </c>
      <c r="B11319" s="33" t="s">
        <v>11004</v>
      </c>
      <c r="C11319" s="34">
        <v>10</v>
      </c>
      <c r="D11319" s="33" t="s">
        <v>13932</v>
      </c>
      <c r="E11319" s="33" t="s">
        <v>14683</v>
      </c>
      <c r="F11319" s="35">
        <v>55101524</v>
      </c>
      <c r="G11319" s="33" t="s">
        <v>15071</v>
      </c>
      <c r="H11319" s="33">
        <v>4</v>
      </c>
      <c r="I11319" s="33">
        <v>4</v>
      </c>
      <c r="J11319" s="36">
        <v>1</v>
      </c>
      <c r="K11319" s="37">
        <v>251800</v>
      </c>
      <c r="L11319" s="38" t="s">
        <v>15</v>
      </c>
      <c r="M11319" s="38" t="s">
        <v>13</v>
      </c>
    </row>
    <row r="11320" spans="1:13" s="39" customFormat="1" ht="12.75" x14ac:dyDescent="0.2">
      <c r="A11320" s="33" t="s">
        <v>30</v>
      </c>
      <c r="B11320" s="33" t="s">
        <v>11004</v>
      </c>
      <c r="C11320" s="34">
        <v>10</v>
      </c>
      <c r="D11320" s="33" t="s">
        <v>13932</v>
      </c>
      <c r="E11320" s="33" t="s">
        <v>14684</v>
      </c>
      <c r="F11320" s="35">
        <v>55101524</v>
      </c>
      <c r="G11320" s="33" t="s">
        <v>15071</v>
      </c>
      <c r="H11320" s="33">
        <v>4</v>
      </c>
      <c r="I11320" s="33">
        <v>4</v>
      </c>
      <c r="J11320" s="36">
        <v>2</v>
      </c>
      <c r="K11320" s="37">
        <v>99600</v>
      </c>
      <c r="L11320" s="38" t="s">
        <v>15</v>
      </c>
      <c r="M11320" s="38" t="s">
        <v>13</v>
      </c>
    </row>
    <row r="11321" spans="1:13" s="39" customFormat="1" ht="12.75" x14ac:dyDescent="0.2">
      <c r="A11321" s="33" t="s">
        <v>30</v>
      </c>
      <c r="B11321" s="33" t="s">
        <v>598</v>
      </c>
      <c r="C11321" s="34">
        <v>10</v>
      </c>
      <c r="D11321" s="33" t="s">
        <v>13916</v>
      </c>
      <c r="E11321" s="33" t="s">
        <v>14685</v>
      </c>
      <c r="F11321" s="35">
        <v>82121506</v>
      </c>
      <c r="G11321" s="33" t="s">
        <v>15071</v>
      </c>
      <c r="H11321" s="33">
        <v>3</v>
      </c>
      <c r="I11321" s="33">
        <v>9</v>
      </c>
      <c r="J11321" s="36">
        <v>406</v>
      </c>
      <c r="K11321" s="37">
        <v>10387510</v>
      </c>
      <c r="L11321" s="38" t="s">
        <v>15</v>
      </c>
      <c r="M11321" s="38" t="s">
        <v>13</v>
      </c>
    </row>
    <row r="11322" spans="1:13" s="39" customFormat="1" ht="12.75" x14ac:dyDescent="0.2">
      <c r="A11322" s="33" t="s">
        <v>30</v>
      </c>
      <c r="B11322" s="33" t="s">
        <v>5904</v>
      </c>
      <c r="C11322" s="34">
        <v>10</v>
      </c>
      <c r="D11322" s="33" t="s">
        <v>116</v>
      </c>
      <c r="E11322" s="33" t="s">
        <v>14686</v>
      </c>
      <c r="F11322" s="35">
        <v>81111902</v>
      </c>
      <c r="G11322" s="33" t="s">
        <v>15071</v>
      </c>
      <c r="H11322" s="33">
        <v>3</v>
      </c>
      <c r="I11322" s="33">
        <v>9</v>
      </c>
      <c r="J11322" s="36">
        <v>1</v>
      </c>
      <c r="K11322" s="37">
        <v>1820150</v>
      </c>
      <c r="L11322" s="38" t="s">
        <v>15</v>
      </c>
      <c r="M11322" s="38" t="s">
        <v>13</v>
      </c>
    </row>
    <row r="11323" spans="1:13" s="39" customFormat="1" ht="12.75" x14ac:dyDescent="0.2">
      <c r="A11323" s="33" t="s">
        <v>30</v>
      </c>
      <c r="B11323" s="33" t="s">
        <v>5904</v>
      </c>
      <c r="C11323" s="34">
        <v>10</v>
      </c>
      <c r="D11323" s="33" t="s">
        <v>116</v>
      </c>
      <c r="E11323" s="33" t="s">
        <v>14687</v>
      </c>
      <c r="F11323" s="35">
        <v>55111506</v>
      </c>
      <c r="G11323" s="33" t="s">
        <v>15071</v>
      </c>
      <c r="H11323" s="33">
        <v>3</v>
      </c>
      <c r="I11323" s="33">
        <v>9</v>
      </c>
      <c r="J11323" s="36">
        <v>1</v>
      </c>
      <c r="K11323" s="37">
        <v>2374750</v>
      </c>
      <c r="L11323" s="38" t="s">
        <v>15</v>
      </c>
      <c r="M11323" s="38" t="s">
        <v>13</v>
      </c>
    </row>
    <row r="11324" spans="1:13" s="39" customFormat="1" ht="12.75" x14ac:dyDescent="0.2">
      <c r="A11324" s="33" t="s">
        <v>30</v>
      </c>
      <c r="B11324" s="33" t="s">
        <v>5904</v>
      </c>
      <c r="C11324" s="34">
        <v>10</v>
      </c>
      <c r="D11324" s="33" t="s">
        <v>116</v>
      </c>
      <c r="E11324" s="33" t="s">
        <v>14688</v>
      </c>
      <c r="F11324" s="35">
        <v>55111506</v>
      </c>
      <c r="G11324" s="33" t="s">
        <v>15071</v>
      </c>
      <c r="H11324" s="33">
        <v>3</v>
      </c>
      <c r="I11324" s="33">
        <v>9</v>
      </c>
      <c r="J11324" s="36">
        <v>1</v>
      </c>
      <c r="K11324" s="37">
        <v>997000</v>
      </c>
      <c r="L11324" s="38" t="s">
        <v>15</v>
      </c>
      <c r="M11324" s="38" t="s">
        <v>13</v>
      </c>
    </row>
    <row r="11325" spans="1:13" s="39" customFormat="1" ht="12.75" x14ac:dyDescent="0.2">
      <c r="A11325" s="33" t="s">
        <v>30</v>
      </c>
      <c r="B11325" s="33" t="s">
        <v>5904</v>
      </c>
      <c r="C11325" s="34">
        <v>10</v>
      </c>
      <c r="D11325" s="33" t="s">
        <v>116</v>
      </c>
      <c r="E11325" s="33" t="s">
        <v>14689</v>
      </c>
      <c r="F11325" s="35">
        <v>55111506</v>
      </c>
      <c r="G11325" s="33" t="s">
        <v>15071</v>
      </c>
      <c r="H11325" s="33">
        <v>3</v>
      </c>
      <c r="I11325" s="33">
        <v>9</v>
      </c>
      <c r="J11325" s="36">
        <v>1</v>
      </c>
      <c r="K11325" s="37">
        <v>1123950</v>
      </c>
      <c r="L11325" s="38" t="s">
        <v>15</v>
      </c>
      <c r="M11325" s="38" t="s">
        <v>13</v>
      </c>
    </row>
    <row r="11326" spans="1:13" s="39" customFormat="1" ht="12.75" x14ac:dyDescent="0.2">
      <c r="A11326" s="33" t="s">
        <v>30</v>
      </c>
      <c r="B11326" s="33" t="s">
        <v>5904</v>
      </c>
      <c r="C11326" s="34">
        <v>10</v>
      </c>
      <c r="D11326" s="33" t="s">
        <v>116</v>
      </c>
      <c r="E11326" s="33" t="s">
        <v>14690</v>
      </c>
      <c r="F11326" s="35">
        <v>55111506</v>
      </c>
      <c r="G11326" s="33" t="s">
        <v>15071</v>
      </c>
      <c r="H11326" s="33">
        <v>3</v>
      </c>
      <c r="I11326" s="33">
        <v>9</v>
      </c>
      <c r="J11326" s="36">
        <v>1</v>
      </c>
      <c r="K11326" s="37">
        <v>1073850</v>
      </c>
      <c r="L11326" s="38" t="s">
        <v>15</v>
      </c>
      <c r="M11326" s="38" t="s">
        <v>13</v>
      </c>
    </row>
    <row r="11327" spans="1:13" s="39" customFormat="1" ht="12.75" x14ac:dyDescent="0.2">
      <c r="A11327" s="33" t="s">
        <v>30</v>
      </c>
      <c r="B11327" s="33" t="s">
        <v>5904</v>
      </c>
      <c r="C11327" s="34">
        <v>10</v>
      </c>
      <c r="D11327" s="33" t="s">
        <v>116</v>
      </c>
      <c r="E11327" s="33" t="s">
        <v>14691</v>
      </c>
      <c r="F11327" s="35">
        <v>55111506</v>
      </c>
      <c r="G11327" s="33" t="s">
        <v>15071</v>
      </c>
      <c r="H11327" s="33">
        <v>3</v>
      </c>
      <c r="I11327" s="33">
        <v>9</v>
      </c>
      <c r="J11327" s="36">
        <v>1</v>
      </c>
      <c r="K11327" s="37">
        <v>275000</v>
      </c>
      <c r="L11327" s="38" t="s">
        <v>15</v>
      </c>
      <c r="M11327" s="38" t="s">
        <v>13</v>
      </c>
    </row>
    <row r="11328" spans="1:13" s="39" customFormat="1" ht="12.75" x14ac:dyDescent="0.2">
      <c r="A11328" s="33" t="s">
        <v>30</v>
      </c>
      <c r="B11328" s="33" t="s">
        <v>5904</v>
      </c>
      <c r="C11328" s="34">
        <v>10</v>
      </c>
      <c r="D11328" s="33" t="s">
        <v>116</v>
      </c>
      <c r="E11328" s="33" t="s">
        <v>14692</v>
      </c>
      <c r="F11328" s="35">
        <v>81111902</v>
      </c>
      <c r="G11328" s="33" t="s">
        <v>15071</v>
      </c>
      <c r="H11328" s="33">
        <v>3</v>
      </c>
      <c r="I11328" s="33">
        <v>9</v>
      </c>
      <c r="J11328" s="36">
        <v>1</v>
      </c>
      <c r="K11328" s="37">
        <v>759000</v>
      </c>
      <c r="L11328" s="38" t="s">
        <v>15</v>
      </c>
      <c r="M11328" s="38" t="s">
        <v>13</v>
      </c>
    </row>
    <row r="11329" spans="1:13" s="39" customFormat="1" ht="12.75" x14ac:dyDescent="0.2">
      <c r="A11329" s="33" t="s">
        <v>30</v>
      </c>
      <c r="B11329" s="33" t="s">
        <v>2379</v>
      </c>
      <c r="C11329" s="34">
        <v>10</v>
      </c>
      <c r="D11329" s="33" t="s">
        <v>110</v>
      </c>
      <c r="E11329" s="33" t="s">
        <v>14693</v>
      </c>
      <c r="F11329" s="35">
        <v>82121801</v>
      </c>
      <c r="G11329" s="33" t="s">
        <v>15071</v>
      </c>
      <c r="H11329" s="33">
        <v>3</v>
      </c>
      <c r="I11329" s="33">
        <v>9</v>
      </c>
      <c r="J11329" s="36">
        <v>1</v>
      </c>
      <c r="K11329" s="37">
        <v>36421086</v>
      </c>
      <c r="L11329" s="38" t="s">
        <v>12</v>
      </c>
      <c r="M11329" s="38" t="s">
        <v>13</v>
      </c>
    </row>
    <row r="11330" spans="1:13" s="39" customFormat="1" ht="12.75" x14ac:dyDescent="0.2">
      <c r="A11330" s="33" t="s">
        <v>30</v>
      </c>
      <c r="B11330" s="33" t="s">
        <v>9979</v>
      </c>
      <c r="C11330" s="34">
        <v>10</v>
      </c>
      <c r="D11330" s="33" t="s">
        <v>443</v>
      </c>
      <c r="E11330" s="33" t="s">
        <v>14694</v>
      </c>
      <c r="F11330" s="35">
        <v>80131502</v>
      </c>
      <c r="G11330" s="33" t="s">
        <v>313</v>
      </c>
      <c r="H11330" s="33">
        <v>1</v>
      </c>
      <c r="I11330" s="33">
        <v>5</v>
      </c>
      <c r="J11330" s="36">
        <v>1</v>
      </c>
      <c r="K11330" s="37">
        <v>4956000</v>
      </c>
      <c r="L11330" s="38" t="s">
        <v>12</v>
      </c>
      <c r="M11330" s="38" t="s">
        <v>2371</v>
      </c>
    </row>
    <row r="11331" spans="1:13" s="39" customFormat="1" ht="12.75" x14ac:dyDescent="0.2">
      <c r="A11331" s="33" t="s">
        <v>30</v>
      </c>
      <c r="B11331" s="33" t="s">
        <v>9979</v>
      </c>
      <c r="C11331" s="34">
        <v>10</v>
      </c>
      <c r="D11331" s="33" t="s">
        <v>443</v>
      </c>
      <c r="E11331" s="33" t="s">
        <v>14695</v>
      </c>
      <c r="F11331" s="35">
        <v>80131502</v>
      </c>
      <c r="G11331" s="33" t="s">
        <v>313</v>
      </c>
      <c r="H11331" s="33">
        <v>7</v>
      </c>
      <c r="I11331" s="33">
        <v>5</v>
      </c>
      <c r="J11331" s="36">
        <v>1</v>
      </c>
      <c r="K11331" s="37">
        <v>2550000</v>
      </c>
      <c r="L11331" s="38" t="s">
        <v>12</v>
      </c>
      <c r="M11331" s="38" t="s">
        <v>13</v>
      </c>
    </row>
    <row r="11332" spans="1:13" s="39" customFormat="1" ht="12.75" x14ac:dyDescent="0.2">
      <c r="A11332" s="33" t="s">
        <v>30</v>
      </c>
      <c r="B11332" s="33" t="s">
        <v>603</v>
      </c>
      <c r="C11332" s="34">
        <v>10</v>
      </c>
      <c r="D11332" s="33" t="s">
        <v>35</v>
      </c>
      <c r="E11332" s="33" t="s">
        <v>14696</v>
      </c>
      <c r="F11332" s="35">
        <v>90111503</v>
      </c>
      <c r="G11332" s="33" t="s">
        <v>15070</v>
      </c>
      <c r="H11332" s="33">
        <v>1</v>
      </c>
      <c r="I11332" s="33">
        <v>11</v>
      </c>
      <c r="J11332" s="36">
        <v>1</v>
      </c>
      <c r="K11332" s="37">
        <v>7335287</v>
      </c>
      <c r="L11332" s="38" t="s">
        <v>12</v>
      </c>
      <c r="M11332" s="38" t="s">
        <v>13</v>
      </c>
    </row>
    <row r="11333" spans="1:13" s="39" customFormat="1" ht="12.75" x14ac:dyDescent="0.2">
      <c r="A11333" s="33" t="s">
        <v>30</v>
      </c>
      <c r="B11333" s="33" t="s">
        <v>603</v>
      </c>
      <c r="C11333" s="34">
        <v>10</v>
      </c>
      <c r="D11333" s="33" t="s">
        <v>35</v>
      </c>
      <c r="E11333" s="33" t="s">
        <v>14696</v>
      </c>
      <c r="F11333" s="35">
        <v>90111503</v>
      </c>
      <c r="G11333" s="33" t="s">
        <v>15070</v>
      </c>
      <c r="H11333" s="33">
        <v>1</v>
      </c>
      <c r="I11333" s="33">
        <v>11</v>
      </c>
      <c r="J11333" s="36">
        <v>1</v>
      </c>
      <c r="K11333" s="37">
        <v>2810000</v>
      </c>
      <c r="L11333" s="38" t="s">
        <v>12</v>
      </c>
      <c r="M11333" s="38" t="s">
        <v>13</v>
      </c>
    </row>
    <row r="11334" spans="1:13" s="39" customFormat="1" ht="12.75" x14ac:dyDescent="0.2">
      <c r="A11334" s="33" t="s">
        <v>30</v>
      </c>
      <c r="B11334" s="33" t="s">
        <v>603</v>
      </c>
      <c r="C11334" s="34">
        <v>10</v>
      </c>
      <c r="D11334" s="33" t="s">
        <v>35</v>
      </c>
      <c r="E11334" s="33" t="s">
        <v>14696</v>
      </c>
      <c r="F11334" s="35">
        <v>90111503</v>
      </c>
      <c r="G11334" s="33" t="s">
        <v>15070</v>
      </c>
      <c r="H11334" s="33">
        <v>1</v>
      </c>
      <c r="I11334" s="33">
        <v>11</v>
      </c>
      <c r="J11334" s="36">
        <v>1</v>
      </c>
      <c r="K11334" s="37">
        <v>1270000</v>
      </c>
      <c r="L11334" s="38" t="s">
        <v>12</v>
      </c>
      <c r="M11334" s="38" t="s">
        <v>13</v>
      </c>
    </row>
    <row r="11335" spans="1:13" s="39" customFormat="1" ht="12.75" x14ac:dyDescent="0.2">
      <c r="A11335" s="33" t="s">
        <v>30</v>
      </c>
      <c r="B11335" s="33" t="s">
        <v>603</v>
      </c>
      <c r="C11335" s="34">
        <v>10</v>
      </c>
      <c r="D11335" s="33" t="s">
        <v>35</v>
      </c>
      <c r="E11335" s="33" t="s">
        <v>14696</v>
      </c>
      <c r="F11335" s="35">
        <v>90111503</v>
      </c>
      <c r="G11335" s="33" t="s">
        <v>15070</v>
      </c>
      <c r="H11335" s="33">
        <v>1</v>
      </c>
      <c r="I11335" s="33">
        <v>11</v>
      </c>
      <c r="J11335" s="36">
        <v>1</v>
      </c>
      <c r="K11335" s="37">
        <v>1570000</v>
      </c>
      <c r="L11335" s="38" t="s">
        <v>12</v>
      </c>
      <c r="M11335" s="38" t="s">
        <v>13</v>
      </c>
    </row>
    <row r="11336" spans="1:13" s="39" customFormat="1" ht="12.75" x14ac:dyDescent="0.2">
      <c r="A11336" s="33" t="s">
        <v>30</v>
      </c>
      <c r="B11336" s="33" t="s">
        <v>603</v>
      </c>
      <c r="C11336" s="34">
        <v>10</v>
      </c>
      <c r="D11336" s="33" t="s">
        <v>35</v>
      </c>
      <c r="E11336" s="33" t="s">
        <v>14696</v>
      </c>
      <c r="F11336" s="35">
        <v>90111503</v>
      </c>
      <c r="G11336" s="33" t="s">
        <v>15070</v>
      </c>
      <c r="H11336" s="33">
        <v>1</v>
      </c>
      <c r="I11336" s="33">
        <v>11</v>
      </c>
      <c r="J11336" s="36">
        <v>1</v>
      </c>
      <c r="K11336" s="37">
        <v>900000</v>
      </c>
      <c r="L11336" s="38" t="s">
        <v>12</v>
      </c>
      <c r="M11336" s="38" t="s">
        <v>13</v>
      </c>
    </row>
    <row r="11337" spans="1:13" s="39" customFormat="1" ht="12.75" x14ac:dyDescent="0.2">
      <c r="A11337" s="33" t="s">
        <v>30</v>
      </c>
      <c r="B11337" s="33" t="s">
        <v>603</v>
      </c>
      <c r="C11337" s="34">
        <v>10</v>
      </c>
      <c r="D11337" s="33" t="s">
        <v>35</v>
      </c>
      <c r="E11337" s="33" t="s">
        <v>14696</v>
      </c>
      <c r="F11337" s="35">
        <v>90111503</v>
      </c>
      <c r="G11337" s="33" t="s">
        <v>15070</v>
      </c>
      <c r="H11337" s="33">
        <v>1</v>
      </c>
      <c r="I11337" s="33">
        <v>11</v>
      </c>
      <c r="J11337" s="36">
        <v>1</v>
      </c>
      <c r="K11337" s="37">
        <v>1230000</v>
      </c>
      <c r="L11337" s="38" t="s">
        <v>12</v>
      </c>
      <c r="M11337" s="38" t="s">
        <v>13</v>
      </c>
    </row>
    <row r="11338" spans="1:13" s="39" customFormat="1" ht="12.75" x14ac:dyDescent="0.2">
      <c r="A11338" s="33" t="s">
        <v>30</v>
      </c>
      <c r="B11338" s="33" t="s">
        <v>2381</v>
      </c>
      <c r="C11338" s="34">
        <v>10</v>
      </c>
      <c r="D11338" s="33" t="s">
        <v>114</v>
      </c>
      <c r="E11338" s="33" t="s">
        <v>14697</v>
      </c>
      <c r="F11338" s="35">
        <v>44111900</v>
      </c>
      <c r="G11338" s="33" t="s">
        <v>15072</v>
      </c>
      <c r="H11338" s="33">
        <v>8</v>
      </c>
      <c r="I11338" s="33">
        <v>2</v>
      </c>
      <c r="J11338" s="36">
        <v>5</v>
      </c>
      <c r="K11338" s="37">
        <v>2499000</v>
      </c>
      <c r="L11338" s="38" t="s">
        <v>15</v>
      </c>
      <c r="M11338" s="38" t="s">
        <v>13</v>
      </c>
    </row>
    <row r="11339" spans="1:13" s="39" customFormat="1" ht="12.75" x14ac:dyDescent="0.2">
      <c r="A11339" s="33" t="s">
        <v>30</v>
      </c>
      <c r="B11339" s="33" t="s">
        <v>609</v>
      </c>
      <c r="C11339" s="34">
        <v>10</v>
      </c>
      <c r="D11339" s="33" t="s">
        <v>107</v>
      </c>
      <c r="E11339" s="33" t="s">
        <v>14698</v>
      </c>
      <c r="F11339" s="35">
        <v>86111503</v>
      </c>
      <c r="G11339" s="33" t="s">
        <v>313</v>
      </c>
      <c r="H11339" s="33">
        <v>1</v>
      </c>
      <c r="I11339" s="33">
        <v>11</v>
      </c>
      <c r="J11339" s="36">
        <v>1</v>
      </c>
      <c r="K11339" s="37">
        <v>222300000</v>
      </c>
      <c r="L11339" s="38" t="s">
        <v>12</v>
      </c>
      <c r="M11339" s="38" t="s">
        <v>13</v>
      </c>
    </row>
    <row r="11340" spans="1:13" s="39" customFormat="1" ht="12.75" x14ac:dyDescent="0.2">
      <c r="A11340" s="33" t="s">
        <v>30</v>
      </c>
      <c r="B11340" s="33" t="s">
        <v>609</v>
      </c>
      <c r="C11340" s="34">
        <v>10</v>
      </c>
      <c r="D11340" s="33" t="s">
        <v>107</v>
      </c>
      <c r="E11340" s="33" t="s">
        <v>14699</v>
      </c>
      <c r="F11340" s="35">
        <v>86111702</v>
      </c>
      <c r="G11340" s="33" t="s">
        <v>313</v>
      </c>
      <c r="H11340" s="33">
        <v>2</v>
      </c>
      <c r="I11340" s="33">
        <v>6</v>
      </c>
      <c r="J11340" s="36">
        <v>1</v>
      </c>
      <c r="K11340" s="37">
        <v>20000000</v>
      </c>
      <c r="L11340" s="38" t="s">
        <v>12</v>
      </c>
      <c r="M11340" s="38" t="s">
        <v>13</v>
      </c>
    </row>
    <row r="11341" spans="1:13" s="39" customFormat="1" ht="12.75" x14ac:dyDescent="0.2">
      <c r="A11341" s="33" t="s">
        <v>30</v>
      </c>
      <c r="B11341" s="33" t="s">
        <v>609</v>
      </c>
      <c r="C11341" s="34">
        <v>10</v>
      </c>
      <c r="D11341" s="33" t="s">
        <v>107</v>
      </c>
      <c r="E11341" s="33" t="s">
        <v>14700</v>
      </c>
      <c r="F11341" s="35">
        <v>86111604</v>
      </c>
      <c r="G11341" s="33" t="s">
        <v>15071</v>
      </c>
      <c r="H11341" s="33">
        <v>4</v>
      </c>
      <c r="I11341" s="33">
        <v>3</v>
      </c>
      <c r="J11341" s="36">
        <v>1</v>
      </c>
      <c r="K11341" s="37">
        <v>15708000</v>
      </c>
      <c r="L11341" s="38" t="s">
        <v>12</v>
      </c>
      <c r="M11341" s="38" t="s">
        <v>13</v>
      </c>
    </row>
    <row r="11342" spans="1:13" s="39" customFormat="1" ht="12.75" x14ac:dyDescent="0.2">
      <c r="A11342" s="33" t="s">
        <v>30</v>
      </c>
      <c r="B11342" s="33" t="s">
        <v>609</v>
      </c>
      <c r="C11342" s="34">
        <v>10</v>
      </c>
      <c r="D11342" s="33" t="s">
        <v>107</v>
      </c>
      <c r="E11342" s="33" t="s">
        <v>14701</v>
      </c>
      <c r="F11342" s="35">
        <v>86111604</v>
      </c>
      <c r="G11342" s="33" t="s">
        <v>15071</v>
      </c>
      <c r="H11342" s="33">
        <v>4</v>
      </c>
      <c r="I11342" s="33">
        <v>5</v>
      </c>
      <c r="J11342" s="36">
        <v>1</v>
      </c>
      <c r="K11342" s="37">
        <v>25000000</v>
      </c>
      <c r="L11342" s="38" t="s">
        <v>12</v>
      </c>
      <c r="M11342" s="38" t="s">
        <v>13</v>
      </c>
    </row>
    <row r="11343" spans="1:13" s="39" customFormat="1" ht="12.75" x14ac:dyDescent="0.2">
      <c r="A11343" s="33" t="s">
        <v>30</v>
      </c>
      <c r="B11343" s="33" t="s">
        <v>609</v>
      </c>
      <c r="C11343" s="34">
        <v>10</v>
      </c>
      <c r="D11343" s="33" t="s">
        <v>107</v>
      </c>
      <c r="E11343" s="33" t="s">
        <v>14702</v>
      </c>
      <c r="F11343" s="35">
        <v>86111604</v>
      </c>
      <c r="G11343" s="33" t="s">
        <v>15071</v>
      </c>
      <c r="H11343" s="33">
        <v>1</v>
      </c>
      <c r="I11343" s="33">
        <v>6</v>
      </c>
      <c r="J11343" s="36">
        <v>1</v>
      </c>
      <c r="K11343" s="37">
        <v>10472000</v>
      </c>
      <c r="L11343" s="38" t="s">
        <v>12</v>
      </c>
      <c r="M11343" s="38" t="s">
        <v>13</v>
      </c>
    </row>
    <row r="11344" spans="1:13" s="39" customFormat="1" ht="12.75" x14ac:dyDescent="0.2">
      <c r="A11344" s="33" t="s">
        <v>30</v>
      </c>
      <c r="B11344" s="33" t="s">
        <v>611</v>
      </c>
      <c r="C11344" s="34">
        <v>10</v>
      </c>
      <c r="D11344" s="33" t="s">
        <v>108</v>
      </c>
      <c r="E11344" s="33" t="s">
        <v>14703</v>
      </c>
      <c r="F11344" s="35">
        <v>82121701</v>
      </c>
      <c r="G11344" s="33" t="s">
        <v>15071</v>
      </c>
      <c r="H11344" s="33">
        <v>1</v>
      </c>
      <c r="I11344" s="33">
        <v>6</v>
      </c>
      <c r="J11344" s="36">
        <v>1</v>
      </c>
      <c r="K11344" s="37">
        <v>2707250</v>
      </c>
      <c r="L11344" s="38" t="s">
        <v>12</v>
      </c>
      <c r="M11344" s="38" t="s">
        <v>2371</v>
      </c>
    </row>
    <row r="11345" spans="1:13" s="39" customFormat="1" ht="12.75" x14ac:dyDescent="0.2">
      <c r="A11345" s="33" t="s">
        <v>30</v>
      </c>
      <c r="B11345" s="33" t="s">
        <v>611</v>
      </c>
      <c r="C11345" s="34">
        <v>10</v>
      </c>
      <c r="D11345" s="33" t="s">
        <v>108</v>
      </c>
      <c r="E11345" s="33" t="s">
        <v>14704</v>
      </c>
      <c r="F11345" s="35">
        <v>82121503</v>
      </c>
      <c r="G11345" s="33" t="s">
        <v>15071</v>
      </c>
      <c r="H11345" s="33">
        <v>1</v>
      </c>
      <c r="I11345" s="33">
        <v>6</v>
      </c>
      <c r="J11345" s="36">
        <v>1</v>
      </c>
      <c r="K11345" s="37">
        <v>2707250</v>
      </c>
      <c r="L11345" s="38" t="s">
        <v>12</v>
      </c>
      <c r="M11345" s="38" t="s">
        <v>2371</v>
      </c>
    </row>
    <row r="11346" spans="1:13" s="39" customFormat="1" ht="12.75" x14ac:dyDescent="0.2">
      <c r="A11346" s="33" t="s">
        <v>30</v>
      </c>
      <c r="B11346" s="33" t="s">
        <v>611</v>
      </c>
      <c r="C11346" s="34">
        <v>10</v>
      </c>
      <c r="D11346" s="33" t="s">
        <v>108</v>
      </c>
      <c r="E11346" s="33" t="s">
        <v>14705</v>
      </c>
      <c r="F11346" s="35">
        <v>82121801</v>
      </c>
      <c r="G11346" s="33" t="s">
        <v>313</v>
      </c>
      <c r="H11346" s="33">
        <v>1</v>
      </c>
      <c r="I11346" s="33">
        <v>9</v>
      </c>
      <c r="J11346" s="36">
        <v>1</v>
      </c>
      <c r="K11346" s="37">
        <v>174000000</v>
      </c>
      <c r="L11346" s="38" t="s">
        <v>12</v>
      </c>
      <c r="M11346" s="38" t="s">
        <v>13</v>
      </c>
    </row>
    <row r="11347" spans="1:13" s="39" customFormat="1" ht="12.75" x14ac:dyDescent="0.2">
      <c r="A11347" s="33" t="s">
        <v>30</v>
      </c>
      <c r="B11347" s="33" t="s">
        <v>611</v>
      </c>
      <c r="C11347" s="34">
        <v>10</v>
      </c>
      <c r="D11347" s="33" t="s">
        <v>108</v>
      </c>
      <c r="E11347" s="33" t="s">
        <v>14706</v>
      </c>
      <c r="F11347" s="35">
        <v>82121701</v>
      </c>
      <c r="G11347" s="33" t="s">
        <v>15071</v>
      </c>
      <c r="H11347" s="33">
        <v>3</v>
      </c>
      <c r="I11347" s="33">
        <v>3</v>
      </c>
      <c r="J11347" s="36">
        <v>1</v>
      </c>
      <c r="K11347" s="37">
        <v>450000</v>
      </c>
      <c r="L11347" s="38" t="s">
        <v>12</v>
      </c>
      <c r="M11347" s="38" t="s">
        <v>2372</v>
      </c>
    </row>
    <row r="11348" spans="1:13" s="39" customFormat="1" ht="12.75" x14ac:dyDescent="0.2">
      <c r="A11348" s="33" t="s">
        <v>30</v>
      </c>
      <c r="B11348" s="33" t="s">
        <v>611</v>
      </c>
      <c r="C11348" s="34">
        <v>10</v>
      </c>
      <c r="D11348" s="33" t="s">
        <v>108</v>
      </c>
      <c r="E11348" s="33" t="s">
        <v>14707</v>
      </c>
      <c r="F11348" s="35">
        <v>82121503</v>
      </c>
      <c r="G11348" s="33" t="s">
        <v>15071</v>
      </c>
      <c r="H11348" s="33">
        <v>3</v>
      </c>
      <c r="I11348" s="33">
        <v>3</v>
      </c>
      <c r="J11348" s="36">
        <v>1</v>
      </c>
      <c r="K11348" s="37">
        <v>450000</v>
      </c>
      <c r="L11348" s="38" t="s">
        <v>12</v>
      </c>
      <c r="M11348" s="38" t="s">
        <v>2372</v>
      </c>
    </row>
    <row r="11349" spans="1:13" s="39" customFormat="1" ht="12.75" x14ac:dyDescent="0.2">
      <c r="A11349" s="33" t="s">
        <v>30</v>
      </c>
      <c r="B11349" s="33" t="s">
        <v>611</v>
      </c>
      <c r="C11349" s="34">
        <v>10</v>
      </c>
      <c r="D11349" s="33" t="s">
        <v>108</v>
      </c>
      <c r="E11349" s="33" t="s">
        <v>14708</v>
      </c>
      <c r="F11349" s="35">
        <v>45111902</v>
      </c>
      <c r="G11349" s="33" t="s">
        <v>15071</v>
      </c>
      <c r="H11349" s="33">
        <v>5</v>
      </c>
      <c r="I11349" s="33">
        <v>4</v>
      </c>
      <c r="J11349" s="36">
        <v>1</v>
      </c>
      <c r="K11349" s="37">
        <v>75556075</v>
      </c>
      <c r="L11349" s="38" t="s">
        <v>12</v>
      </c>
      <c r="M11349" s="38" t="s">
        <v>13</v>
      </c>
    </row>
    <row r="11350" spans="1:13" s="39" customFormat="1" ht="12.75" x14ac:dyDescent="0.2">
      <c r="A11350" s="33" t="s">
        <v>30</v>
      </c>
      <c r="B11350" s="33" t="s">
        <v>611</v>
      </c>
      <c r="C11350" s="34">
        <v>10</v>
      </c>
      <c r="D11350" s="33" t="s">
        <v>108</v>
      </c>
      <c r="E11350" s="33" t="s">
        <v>14709</v>
      </c>
      <c r="F11350" s="35">
        <v>78131804</v>
      </c>
      <c r="G11350" s="33" t="s">
        <v>15071</v>
      </c>
      <c r="H11350" s="33">
        <v>5</v>
      </c>
      <c r="I11350" s="33">
        <v>4</v>
      </c>
      <c r="J11350" s="36">
        <v>1</v>
      </c>
      <c r="K11350" s="37">
        <v>3476514</v>
      </c>
      <c r="L11350" s="38" t="s">
        <v>12</v>
      </c>
      <c r="M11350" s="38" t="s">
        <v>13</v>
      </c>
    </row>
    <row r="11351" spans="1:13" s="39" customFormat="1" ht="12.75" x14ac:dyDescent="0.2">
      <c r="A11351" s="33" t="s">
        <v>33</v>
      </c>
      <c r="B11351" s="33" t="s">
        <v>546</v>
      </c>
      <c r="C11351" s="34">
        <v>10</v>
      </c>
      <c r="D11351" s="33" t="s">
        <v>43</v>
      </c>
      <c r="E11351" s="33" t="s">
        <v>43</v>
      </c>
      <c r="F11351" s="35">
        <v>0</v>
      </c>
      <c r="G11351" s="33" t="s">
        <v>466</v>
      </c>
      <c r="H11351" s="33">
        <v>2</v>
      </c>
      <c r="I11351" s="33">
        <v>1</v>
      </c>
      <c r="J11351" s="36">
        <v>1</v>
      </c>
      <c r="K11351" s="37">
        <v>18976640</v>
      </c>
      <c r="L11351" s="38" t="s">
        <v>12</v>
      </c>
      <c r="M11351" s="38" t="s">
        <v>13</v>
      </c>
    </row>
    <row r="11352" spans="1:13" s="39" customFormat="1" ht="12.75" x14ac:dyDescent="0.2">
      <c r="A11352" s="33" t="s">
        <v>33</v>
      </c>
      <c r="B11352" s="33" t="s">
        <v>548</v>
      </c>
      <c r="C11352" s="34">
        <v>10</v>
      </c>
      <c r="D11352" s="33" t="s">
        <v>5907</v>
      </c>
      <c r="E11352" s="33" t="s">
        <v>11005</v>
      </c>
      <c r="F11352" s="35">
        <v>93161601</v>
      </c>
      <c r="G11352" s="33" t="s">
        <v>15070</v>
      </c>
      <c r="H11352" s="33">
        <v>2</v>
      </c>
      <c r="I11352" s="33">
        <v>1</v>
      </c>
      <c r="J11352" s="36">
        <v>1</v>
      </c>
      <c r="K11352" s="37">
        <v>60600</v>
      </c>
      <c r="L11352" s="38" t="s">
        <v>12</v>
      </c>
      <c r="M11352" s="38" t="s">
        <v>13</v>
      </c>
    </row>
    <row r="11353" spans="1:13" s="39" customFormat="1" ht="12.75" x14ac:dyDescent="0.2">
      <c r="A11353" s="33" t="s">
        <v>33</v>
      </c>
      <c r="B11353" s="33" t="s">
        <v>548</v>
      </c>
      <c r="C11353" s="34">
        <v>10</v>
      </c>
      <c r="D11353" s="33" t="s">
        <v>5907</v>
      </c>
      <c r="E11353" s="33" t="s">
        <v>11005</v>
      </c>
      <c r="F11353" s="35">
        <v>93161601</v>
      </c>
      <c r="G11353" s="33" t="s">
        <v>15070</v>
      </c>
      <c r="H11353" s="33">
        <v>2</v>
      </c>
      <c r="I11353" s="33">
        <v>1</v>
      </c>
      <c r="J11353" s="36">
        <v>1</v>
      </c>
      <c r="K11353" s="37">
        <v>242400</v>
      </c>
      <c r="L11353" s="38" t="s">
        <v>12</v>
      </c>
      <c r="M11353" s="38" t="s">
        <v>13</v>
      </c>
    </row>
    <row r="11354" spans="1:13" s="39" customFormat="1" ht="12.75" x14ac:dyDescent="0.2">
      <c r="A11354" s="33" t="s">
        <v>33</v>
      </c>
      <c r="B11354" s="33" t="s">
        <v>549</v>
      </c>
      <c r="C11354" s="34">
        <v>10</v>
      </c>
      <c r="D11354" s="33" t="s">
        <v>14</v>
      </c>
      <c r="E11354" s="33" t="s">
        <v>14</v>
      </c>
      <c r="F11354" s="35">
        <v>93161602</v>
      </c>
      <c r="G11354" s="33" t="s">
        <v>15070</v>
      </c>
      <c r="H11354" s="33">
        <v>2</v>
      </c>
      <c r="I11354" s="33">
        <v>1</v>
      </c>
      <c r="J11354" s="36">
        <v>1</v>
      </c>
      <c r="K11354" s="37">
        <v>205627431</v>
      </c>
      <c r="L11354" s="38" t="s">
        <v>12</v>
      </c>
      <c r="M11354" s="38" t="s">
        <v>13</v>
      </c>
    </row>
    <row r="11355" spans="1:13" s="39" customFormat="1" ht="12.75" x14ac:dyDescent="0.2">
      <c r="A11355" s="33" t="s">
        <v>33</v>
      </c>
      <c r="B11355" s="33" t="s">
        <v>553</v>
      </c>
      <c r="C11355" s="34">
        <v>10</v>
      </c>
      <c r="D11355" s="33" t="s">
        <v>74</v>
      </c>
      <c r="E11355" s="33" t="s">
        <v>11006</v>
      </c>
      <c r="F11355" s="35">
        <v>27113201</v>
      </c>
      <c r="G11355" s="33" t="s">
        <v>15071</v>
      </c>
      <c r="H11355" s="33">
        <v>4</v>
      </c>
      <c r="I11355" s="33">
        <v>3</v>
      </c>
      <c r="J11355" s="36">
        <v>1</v>
      </c>
      <c r="K11355" s="37">
        <v>140000</v>
      </c>
      <c r="L11355" s="38" t="s">
        <v>15</v>
      </c>
      <c r="M11355" s="38" t="s">
        <v>13</v>
      </c>
    </row>
    <row r="11356" spans="1:13" s="39" customFormat="1" ht="12.75" x14ac:dyDescent="0.2">
      <c r="A11356" s="33" t="s">
        <v>33</v>
      </c>
      <c r="B11356" s="33" t="s">
        <v>553</v>
      </c>
      <c r="C11356" s="34">
        <v>10</v>
      </c>
      <c r="D11356" s="33" t="s">
        <v>74</v>
      </c>
      <c r="E11356" s="33" t="s">
        <v>11007</v>
      </c>
      <c r="F11356" s="35">
        <v>41103302</v>
      </c>
      <c r="G11356" s="33" t="s">
        <v>467</v>
      </c>
      <c r="H11356" s="33">
        <v>2</v>
      </c>
      <c r="I11356" s="33">
        <v>7</v>
      </c>
      <c r="J11356" s="36">
        <v>2</v>
      </c>
      <c r="K11356" s="37">
        <v>123060</v>
      </c>
      <c r="L11356" s="38" t="s">
        <v>15</v>
      </c>
      <c r="M11356" s="38" t="s">
        <v>13</v>
      </c>
    </row>
    <row r="11357" spans="1:13" s="39" customFormat="1" ht="12.75" x14ac:dyDescent="0.2">
      <c r="A11357" s="33" t="s">
        <v>33</v>
      </c>
      <c r="B11357" s="33" t="s">
        <v>553</v>
      </c>
      <c r="C11357" s="34">
        <v>10</v>
      </c>
      <c r="D11357" s="33" t="s">
        <v>74</v>
      </c>
      <c r="E11357" s="33" t="s">
        <v>11008</v>
      </c>
      <c r="F11357" s="35">
        <v>24102101</v>
      </c>
      <c r="G11357" s="33" t="s">
        <v>467</v>
      </c>
      <c r="H11357" s="33">
        <v>2</v>
      </c>
      <c r="I11357" s="33">
        <v>7</v>
      </c>
      <c r="J11357" s="36">
        <v>1</v>
      </c>
      <c r="K11357" s="37">
        <v>966000</v>
      </c>
      <c r="L11357" s="38" t="s">
        <v>15</v>
      </c>
      <c r="M11357" s="38" t="s">
        <v>13</v>
      </c>
    </row>
    <row r="11358" spans="1:13" s="39" customFormat="1" ht="12.75" x14ac:dyDescent="0.2">
      <c r="A11358" s="33" t="s">
        <v>33</v>
      </c>
      <c r="B11358" s="33" t="s">
        <v>555</v>
      </c>
      <c r="C11358" s="34">
        <v>10</v>
      </c>
      <c r="D11358" s="33" t="s">
        <v>76</v>
      </c>
      <c r="E11358" s="33" t="s">
        <v>11009</v>
      </c>
      <c r="F11358" s="35">
        <v>39121635</v>
      </c>
      <c r="G11358" s="33" t="s">
        <v>15071</v>
      </c>
      <c r="H11358" s="33">
        <v>4</v>
      </c>
      <c r="I11358" s="33">
        <v>3</v>
      </c>
      <c r="J11358" s="36">
        <v>1</v>
      </c>
      <c r="K11358" s="37">
        <v>1400000</v>
      </c>
      <c r="L11358" s="38" t="s">
        <v>15</v>
      </c>
      <c r="M11358" s="38" t="s">
        <v>13</v>
      </c>
    </row>
    <row r="11359" spans="1:13" s="39" customFormat="1" ht="12.75" x14ac:dyDescent="0.2">
      <c r="A11359" s="33" t="s">
        <v>33</v>
      </c>
      <c r="B11359" s="33" t="s">
        <v>560</v>
      </c>
      <c r="C11359" s="34">
        <v>10</v>
      </c>
      <c r="D11359" s="33" t="s">
        <v>79</v>
      </c>
      <c r="E11359" s="33" t="s">
        <v>788</v>
      </c>
      <c r="F11359" s="35">
        <v>27112014</v>
      </c>
      <c r="G11359" s="33" t="s">
        <v>15071</v>
      </c>
      <c r="H11359" s="33">
        <v>4</v>
      </c>
      <c r="I11359" s="33">
        <v>3</v>
      </c>
      <c r="J11359" s="36">
        <v>2</v>
      </c>
      <c r="K11359" s="37">
        <v>5000000</v>
      </c>
      <c r="L11359" s="38" t="s">
        <v>15</v>
      </c>
      <c r="M11359" s="38" t="s">
        <v>13</v>
      </c>
    </row>
    <row r="11360" spans="1:13" s="39" customFormat="1" ht="12.75" x14ac:dyDescent="0.2">
      <c r="A11360" s="33" t="s">
        <v>33</v>
      </c>
      <c r="B11360" s="33" t="s">
        <v>560</v>
      </c>
      <c r="C11360" s="34">
        <v>10</v>
      </c>
      <c r="D11360" s="33" t="s">
        <v>79</v>
      </c>
      <c r="E11360" s="33" t="s">
        <v>11010</v>
      </c>
      <c r="F11360" s="35">
        <v>27112035</v>
      </c>
      <c r="G11360" s="33" t="s">
        <v>15071</v>
      </c>
      <c r="H11360" s="33">
        <v>4</v>
      </c>
      <c r="I11360" s="33">
        <v>3</v>
      </c>
      <c r="J11360" s="36">
        <v>1</v>
      </c>
      <c r="K11360" s="37">
        <v>2000000</v>
      </c>
      <c r="L11360" s="38" t="s">
        <v>15</v>
      </c>
      <c r="M11360" s="38" t="s">
        <v>13</v>
      </c>
    </row>
    <row r="11361" spans="1:13" s="39" customFormat="1" ht="12.75" x14ac:dyDescent="0.2">
      <c r="A11361" s="33" t="s">
        <v>33</v>
      </c>
      <c r="B11361" s="33" t="s">
        <v>561</v>
      </c>
      <c r="C11361" s="34">
        <v>10</v>
      </c>
      <c r="D11361" s="33" t="s">
        <v>441</v>
      </c>
      <c r="E11361" s="33" t="s">
        <v>11011</v>
      </c>
      <c r="F11361" s="35">
        <v>23101510</v>
      </c>
      <c r="G11361" s="33" t="s">
        <v>15071</v>
      </c>
      <c r="H11361" s="33">
        <v>4</v>
      </c>
      <c r="I11361" s="33">
        <v>3</v>
      </c>
      <c r="J11361" s="36">
        <v>1</v>
      </c>
      <c r="K11361" s="37">
        <v>970000</v>
      </c>
      <c r="L11361" s="38" t="s">
        <v>15</v>
      </c>
      <c r="M11361" s="38" t="s">
        <v>13</v>
      </c>
    </row>
    <row r="11362" spans="1:13" s="39" customFormat="1" ht="12.75" x14ac:dyDescent="0.2">
      <c r="A11362" s="33" t="s">
        <v>33</v>
      </c>
      <c r="B11362" s="33" t="s">
        <v>561</v>
      </c>
      <c r="C11362" s="34">
        <v>10</v>
      </c>
      <c r="D11362" s="33" t="s">
        <v>441</v>
      </c>
      <c r="E11362" s="33" t="s">
        <v>11012</v>
      </c>
      <c r="F11362" s="35">
        <v>23101502</v>
      </c>
      <c r="G11362" s="33" t="s">
        <v>15071</v>
      </c>
      <c r="H11362" s="33">
        <v>4</v>
      </c>
      <c r="I11362" s="33">
        <v>3</v>
      </c>
      <c r="J11362" s="36">
        <v>1</v>
      </c>
      <c r="K11362" s="37">
        <v>200000</v>
      </c>
      <c r="L11362" s="38" t="s">
        <v>15</v>
      </c>
      <c r="M11362" s="38" t="s">
        <v>13</v>
      </c>
    </row>
    <row r="11363" spans="1:13" s="39" customFormat="1" ht="12.75" x14ac:dyDescent="0.2">
      <c r="A11363" s="33" t="s">
        <v>33</v>
      </c>
      <c r="B11363" s="33" t="s">
        <v>561</v>
      </c>
      <c r="C11363" s="34">
        <v>10</v>
      </c>
      <c r="D11363" s="33" t="s">
        <v>441</v>
      </c>
      <c r="E11363" s="33" t="s">
        <v>11013</v>
      </c>
      <c r="F11363" s="35">
        <v>23101502</v>
      </c>
      <c r="G11363" s="33" t="s">
        <v>15071</v>
      </c>
      <c r="H11363" s="33">
        <v>4</v>
      </c>
      <c r="I11363" s="33">
        <v>3</v>
      </c>
      <c r="J11363" s="36">
        <v>1</v>
      </c>
      <c r="K11363" s="37">
        <v>3900000</v>
      </c>
      <c r="L11363" s="38" t="s">
        <v>15</v>
      </c>
      <c r="M11363" s="38" t="s">
        <v>13</v>
      </c>
    </row>
    <row r="11364" spans="1:13" s="39" customFormat="1" ht="12.75" x14ac:dyDescent="0.2">
      <c r="A11364" s="33" t="s">
        <v>33</v>
      </c>
      <c r="B11364" s="33" t="s">
        <v>564</v>
      </c>
      <c r="C11364" s="34">
        <v>10</v>
      </c>
      <c r="D11364" s="33" t="s">
        <v>13910</v>
      </c>
      <c r="E11364" s="33" t="s">
        <v>11014</v>
      </c>
      <c r="F11364" s="35">
        <v>40151607</v>
      </c>
      <c r="G11364" s="33" t="s">
        <v>15071</v>
      </c>
      <c r="H11364" s="33">
        <v>4</v>
      </c>
      <c r="I11364" s="33">
        <v>3</v>
      </c>
      <c r="J11364" s="36">
        <v>5</v>
      </c>
      <c r="K11364" s="37">
        <v>2650000</v>
      </c>
      <c r="L11364" s="38" t="s">
        <v>15</v>
      </c>
      <c r="M11364" s="38" t="s">
        <v>13</v>
      </c>
    </row>
    <row r="11365" spans="1:13" s="39" customFormat="1" ht="12.75" x14ac:dyDescent="0.2">
      <c r="A11365" s="33" t="s">
        <v>33</v>
      </c>
      <c r="B11365" s="33" t="s">
        <v>564</v>
      </c>
      <c r="C11365" s="34">
        <v>10</v>
      </c>
      <c r="D11365" s="33" t="s">
        <v>13910</v>
      </c>
      <c r="E11365" s="33" t="s">
        <v>11015</v>
      </c>
      <c r="F11365" s="35">
        <v>40151607</v>
      </c>
      <c r="G11365" s="33" t="s">
        <v>15071</v>
      </c>
      <c r="H11365" s="33">
        <v>4</v>
      </c>
      <c r="I11365" s="33">
        <v>3</v>
      </c>
      <c r="J11365" s="36">
        <v>3</v>
      </c>
      <c r="K11365" s="37">
        <v>5040000</v>
      </c>
      <c r="L11365" s="38" t="s">
        <v>15</v>
      </c>
      <c r="M11365" s="38" t="s">
        <v>13</v>
      </c>
    </row>
    <row r="11366" spans="1:13" s="39" customFormat="1" ht="12.75" x14ac:dyDescent="0.2">
      <c r="A11366" s="33" t="s">
        <v>33</v>
      </c>
      <c r="B11366" s="33" t="s">
        <v>564</v>
      </c>
      <c r="C11366" s="34">
        <v>10</v>
      </c>
      <c r="D11366" s="33" t="s">
        <v>13910</v>
      </c>
      <c r="E11366" s="33" t="s">
        <v>11016</v>
      </c>
      <c r="F11366" s="35">
        <v>40151607</v>
      </c>
      <c r="G11366" s="33" t="s">
        <v>15071</v>
      </c>
      <c r="H11366" s="33">
        <v>1</v>
      </c>
      <c r="I11366" s="33">
        <v>3</v>
      </c>
      <c r="J11366" s="36">
        <v>2</v>
      </c>
      <c r="K11366" s="37">
        <v>5400000</v>
      </c>
      <c r="L11366" s="38" t="s">
        <v>15</v>
      </c>
      <c r="M11366" s="38" t="s">
        <v>13</v>
      </c>
    </row>
    <row r="11367" spans="1:13" s="39" customFormat="1" ht="12.75" x14ac:dyDescent="0.2">
      <c r="A11367" s="33" t="s">
        <v>33</v>
      </c>
      <c r="B11367" s="33" t="s">
        <v>564</v>
      </c>
      <c r="C11367" s="34">
        <v>10</v>
      </c>
      <c r="D11367" s="33" t="s">
        <v>13910</v>
      </c>
      <c r="E11367" s="33" t="s">
        <v>11017</v>
      </c>
      <c r="F11367" s="35">
        <v>40151607</v>
      </c>
      <c r="G11367" s="33" t="s">
        <v>15071</v>
      </c>
      <c r="H11367" s="33">
        <v>1</v>
      </c>
      <c r="I11367" s="33">
        <v>3</v>
      </c>
      <c r="J11367" s="36">
        <v>4</v>
      </c>
      <c r="K11367" s="37">
        <v>1720000</v>
      </c>
      <c r="L11367" s="38" t="s">
        <v>15</v>
      </c>
      <c r="M11367" s="38" t="s">
        <v>13</v>
      </c>
    </row>
    <row r="11368" spans="1:13" s="39" customFormat="1" ht="12.75" x14ac:dyDescent="0.2">
      <c r="A11368" s="33" t="s">
        <v>33</v>
      </c>
      <c r="B11368" s="33" t="s">
        <v>564</v>
      </c>
      <c r="C11368" s="34">
        <v>10</v>
      </c>
      <c r="D11368" s="33" t="s">
        <v>13910</v>
      </c>
      <c r="E11368" s="33" t="s">
        <v>11018</v>
      </c>
      <c r="F11368" s="35">
        <v>40151607</v>
      </c>
      <c r="G11368" s="33" t="s">
        <v>15071</v>
      </c>
      <c r="H11368" s="33">
        <v>1</v>
      </c>
      <c r="I11368" s="33">
        <v>3</v>
      </c>
      <c r="J11368" s="36">
        <v>2</v>
      </c>
      <c r="K11368" s="37">
        <v>960000</v>
      </c>
      <c r="L11368" s="38" t="s">
        <v>15</v>
      </c>
      <c r="M11368" s="38" t="s">
        <v>13</v>
      </c>
    </row>
    <row r="11369" spans="1:13" s="39" customFormat="1" ht="12.75" x14ac:dyDescent="0.2">
      <c r="A11369" s="33" t="s">
        <v>33</v>
      </c>
      <c r="B11369" s="33" t="s">
        <v>564</v>
      </c>
      <c r="C11369" s="34">
        <v>10</v>
      </c>
      <c r="D11369" s="33" t="s">
        <v>13910</v>
      </c>
      <c r="E11369" s="33" t="s">
        <v>11019</v>
      </c>
      <c r="F11369" s="35">
        <v>40151607</v>
      </c>
      <c r="G11369" s="33" t="s">
        <v>15071</v>
      </c>
      <c r="H11369" s="33">
        <v>1</v>
      </c>
      <c r="I11369" s="33">
        <v>3</v>
      </c>
      <c r="J11369" s="36">
        <v>4</v>
      </c>
      <c r="K11369" s="37">
        <v>800000</v>
      </c>
      <c r="L11369" s="38" t="s">
        <v>15</v>
      </c>
      <c r="M11369" s="38" t="s">
        <v>13</v>
      </c>
    </row>
    <row r="11370" spans="1:13" s="39" customFormat="1" ht="12.75" x14ac:dyDescent="0.2">
      <c r="A11370" s="33" t="s">
        <v>33</v>
      </c>
      <c r="B11370" s="33" t="s">
        <v>565</v>
      </c>
      <c r="C11370" s="34">
        <v>10</v>
      </c>
      <c r="D11370" s="33" t="s">
        <v>81</v>
      </c>
      <c r="E11370" s="33" t="s">
        <v>11020</v>
      </c>
      <c r="F11370" s="35">
        <v>40151510</v>
      </c>
      <c r="G11370" s="33" t="s">
        <v>15071</v>
      </c>
      <c r="H11370" s="33">
        <v>4</v>
      </c>
      <c r="I11370" s="33">
        <v>3</v>
      </c>
      <c r="J11370" s="36">
        <v>1</v>
      </c>
      <c r="K11370" s="37">
        <v>1200000</v>
      </c>
      <c r="L11370" s="38" t="s">
        <v>15</v>
      </c>
      <c r="M11370" s="38" t="s">
        <v>13</v>
      </c>
    </row>
    <row r="11371" spans="1:13" s="39" customFormat="1" ht="12.75" x14ac:dyDescent="0.2">
      <c r="A11371" s="33" t="s">
        <v>33</v>
      </c>
      <c r="B11371" s="33" t="s">
        <v>565</v>
      </c>
      <c r="C11371" s="34">
        <v>10</v>
      </c>
      <c r="D11371" s="33" t="s">
        <v>81</v>
      </c>
      <c r="E11371" s="33" t="s">
        <v>11021</v>
      </c>
      <c r="F11371" s="35">
        <v>40151510</v>
      </c>
      <c r="G11371" s="33" t="s">
        <v>15071</v>
      </c>
      <c r="H11371" s="33">
        <v>4</v>
      </c>
      <c r="I11371" s="33">
        <v>3</v>
      </c>
      <c r="J11371" s="36">
        <v>1</v>
      </c>
      <c r="K11371" s="37">
        <v>4200000</v>
      </c>
      <c r="L11371" s="38" t="s">
        <v>15</v>
      </c>
      <c r="M11371" s="38" t="s">
        <v>13</v>
      </c>
    </row>
    <row r="11372" spans="1:13" s="39" customFormat="1" ht="12.75" x14ac:dyDescent="0.2">
      <c r="A11372" s="33" t="s">
        <v>33</v>
      </c>
      <c r="B11372" s="33" t="s">
        <v>566</v>
      </c>
      <c r="C11372" s="34">
        <v>10</v>
      </c>
      <c r="D11372" s="33" t="s">
        <v>82</v>
      </c>
      <c r="E11372" s="33" t="s">
        <v>11022</v>
      </c>
      <c r="F11372" s="35">
        <v>41111506</v>
      </c>
      <c r="G11372" s="33" t="s">
        <v>15071</v>
      </c>
      <c r="H11372" s="33">
        <v>3</v>
      </c>
      <c r="I11372" s="33">
        <v>3</v>
      </c>
      <c r="J11372" s="36">
        <v>1</v>
      </c>
      <c r="K11372" s="37">
        <v>500000</v>
      </c>
      <c r="L11372" s="38" t="s">
        <v>15</v>
      </c>
      <c r="M11372" s="38" t="s">
        <v>13</v>
      </c>
    </row>
    <row r="11373" spans="1:13" s="39" customFormat="1" ht="12.75" x14ac:dyDescent="0.2">
      <c r="A11373" s="33" t="s">
        <v>33</v>
      </c>
      <c r="B11373" s="33" t="s">
        <v>566</v>
      </c>
      <c r="C11373" s="34">
        <v>10</v>
      </c>
      <c r="D11373" s="33" t="s">
        <v>82</v>
      </c>
      <c r="E11373" s="33" t="s">
        <v>11023</v>
      </c>
      <c r="F11373" s="35">
        <v>40101609</v>
      </c>
      <c r="G11373" s="33" t="s">
        <v>15071</v>
      </c>
      <c r="H11373" s="33">
        <v>4</v>
      </c>
      <c r="I11373" s="33">
        <v>3</v>
      </c>
      <c r="J11373" s="36">
        <v>30</v>
      </c>
      <c r="K11373" s="37">
        <v>3600000</v>
      </c>
      <c r="L11373" s="38" t="s">
        <v>15</v>
      </c>
      <c r="M11373" s="38" t="s">
        <v>13</v>
      </c>
    </row>
    <row r="11374" spans="1:13" s="39" customFormat="1" ht="12.75" x14ac:dyDescent="0.2">
      <c r="A11374" s="33" t="s">
        <v>33</v>
      </c>
      <c r="B11374" s="33" t="s">
        <v>569</v>
      </c>
      <c r="C11374" s="34">
        <v>10</v>
      </c>
      <c r="D11374" s="33" t="s">
        <v>84</v>
      </c>
      <c r="E11374" s="33" t="s">
        <v>11024</v>
      </c>
      <c r="F11374" s="35">
        <v>56112104</v>
      </c>
      <c r="G11374" s="33" t="s">
        <v>15071</v>
      </c>
      <c r="H11374" s="33">
        <v>4</v>
      </c>
      <c r="I11374" s="33">
        <v>3</v>
      </c>
      <c r="J11374" s="36">
        <v>10</v>
      </c>
      <c r="K11374" s="37">
        <v>2950000</v>
      </c>
      <c r="L11374" s="38" t="s">
        <v>15</v>
      </c>
      <c r="M11374" s="38" t="s">
        <v>13</v>
      </c>
    </row>
    <row r="11375" spans="1:13" s="39" customFormat="1" ht="12.75" x14ac:dyDescent="0.2">
      <c r="A11375" s="33" t="s">
        <v>33</v>
      </c>
      <c r="B11375" s="33" t="s">
        <v>569</v>
      </c>
      <c r="C11375" s="34">
        <v>10</v>
      </c>
      <c r="D11375" s="33" t="s">
        <v>84</v>
      </c>
      <c r="E11375" s="33" t="s">
        <v>11025</v>
      </c>
      <c r="F11375" s="35">
        <v>56111603</v>
      </c>
      <c r="G11375" s="33" t="s">
        <v>467</v>
      </c>
      <c r="H11375" s="33">
        <v>2</v>
      </c>
      <c r="I11375" s="33">
        <v>7</v>
      </c>
      <c r="J11375" s="36">
        <v>400</v>
      </c>
      <c r="K11375" s="37">
        <v>5244000</v>
      </c>
      <c r="L11375" s="38" t="s">
        <v>15</v>
      </c>
      <c r="M11375" s="38" t="s">
        <v>13</v>
      </c>
    </row>
    <row r="11376" spans="1:13" s="39" customFormat="1" ht="12.75" x14ac:dyDescent="0.2">
      <c r="A11376" s="33" t="s">
        <v>33</v>
      </c>
      <c r="B11376" s="33" t="s">
        <v>569</v>
      </c>
      <c r="C11376" s="34">
        <v>10</v>
      </c>
      <c r="D11376" s="33" t="s">
        <v>84</v>
      </c>
      <c r="E11376" s="33" t="s">
        <v>11026</v>
      </c>
      <c r="F11376" s="35">
        <v>56111603</v>
      </c>
      <c r="G11376" s="33" t="s">
        <v>467</v>
      </c>
      <c r="H11376" s="33">
        <v>2</v>
      </c>
      <c r="I11376" s="33">
        <v>7</v>
      </c>
      <c r="J11376" s="36">
        <v>328</v>
      </c>
      <c r="K11376" s="37">
        <v>7506280</v>
      </c>
      <c r="L11376" s="38" t="s">
        <v>15</v>
      </c>
      <c r="M11376" s="38" t="s">
        <v>13</v>
      </c>
    </row>
    <row r="11377" spans="1:13" s="39" customFormat="1" ht="12.75" x14ac:dyDescent="0.2">
      <c r="A11377" s="33" t="s">
        <v>33</v>
      </c>
      <c r="B11377" s="33" t="s">
        <v>570</v>
      </c>
      <c r="C11377" s="34">
        <v>10</v>
      </c>
      <c r="D11377" s="33" t="s">
        <v>85</v>
      </c>
      <c r="E11377" s="33" t="s">
        <v>11027</v>
      </c>
      <c r="F11377" s="35">
        <v>46191505</v>
      </c>
      <c r="G11377" s="33" t="s">
        <v>15071</v>
      </c>
      <c r="H11377" s="33">
        <v>4</v>
      </c>
      <c r="I11377" s="33">
        <v>3</v>
      </c>
      <c r="J11377" s="36">
        <v>1</v>
      </c>
      <c r="K11377" s="37">
        <v>11650000</v>
      </c>
      <c r="L11377" s="38" t="s">
        <v>15</v>
      </c>
      <c r="M11377" s="38" t="s">
        <v>13</v>
      </c>
    </row>
    <row r="11378" spans="1:13" s="39" customFormat="1" ht="12.75" x14ac:dyDescent="0.2">
      <c r="A11378" s="33" t="s">
        <v>33</v>
      </c>
      <c r="B11378" s="33" t="s">
        <v>571</v>
      </c>
      <c r="C11378" s="34">
        <v>10</v>
      </c>
      <c r="D11378" s="33" t="s">
        <v>12596</v>
      </c>
      <c r="E11378" s="33" t="s">
        <v>11028</v>
      </c>
      <c r="F11378" s="35">
        <v>15121520</v>
      </c>
      <c r="G11378" s="33" t="s">
        <v>467</v>
      </c>
      <c r="H11378" s="33">
        <v>2</v>
      </c>
      <c r="I11378" s="33">
        <v>7</v>
      </c>
      <c r="J11378" s="36">
        <v>5</v>
      </c>
      <c r="K11378" s="37">
        <v>97800</v>
      </c>
      <c r="L11378" s="38" t="s">
        <v>15</v>
      </c>
      <c r="M11378" s="38" t="s">
        <v>13</v>
      </c>
    </row>
    <row r="11379" spans="1:13" s="39" customFormat="1" ht="12.75" x14ac:dyDescent="0.2">
      <c r="A11379" s="33" t="s">
        <v>33</v>
      </c>
      <c r="B11379" s="33" t="s">
        <v>571</v>
      </c>
      <c r="C11379" s="34">
        <v>10</v>
      </c>
      <c r="D11379" s="33" t="s">
        <v>12596</v>
      </c>
      <c r="E11379" s="33" t="s">
        <v>11029</v>
      </c>
      <c r="F11379" s="35">
        <v>15121520</v>
      </c>
      <c r="G11379" s="33" t="s">
        <v>467</v>
      </c>
      <c r="H11379" s="33">
        <v>2</v>
      </c>
      <c r="I11379" s="33">
        <v>7</v>
      </c>
      <c r="J11379" s="36">
        <v>4</v>
      </c>
      <c r="K11379" s="37">
        <v>1045528</v>
      </c>
      <c r="L11379" s="38" t="s">
        <v>15</v>
      </c>
      <c r="M11379" s="38" t="s">
        <v>13</v>
      </c>
    </row>
    <row r="11380" spans="1:13" s="39" customFormat="1" ht="12.75" x14ac:dyDescent="0.2">
      <c r="A11380" s="33" t="s">
        <v>33</v>
      </c>
      <c r="B11380" s="33" t="s">
        <v>571</v>
      </c>
      <c r="C11380" s="34">
        <v>10</v>
      </c>
      <c r="D11380" s="33" t="s">
        <v>12596</v>
      </c>
      <c r="E11380" s="33" t="s">
        <v>11030</v>
      </c>
      <c r="F11380" s="35">
        <v>15121520</v>
      </c>
      <c r="G11380" s="33" t="s">
        <v>467</v>
      </c>
      <c r="H11380" s="33">
        <v>2</v>
      </c>
      <c r="I11380" s="33">
        <v>7</v>
      </c>
      <c r="J11380" s="36">
        <v>6</v>
      </c>
      <c r="K11380" s="37">
        <v>1101600</v>
      </c>
      <c r="L11380" s="38" t="s">
        <v>2367</v>
      </c>
      <c r="M11380" s="38" t="s">
        <v>13</v>
      </c>
    </row>
    <row r="11381" spans="1:13" s="39" customFormat="1" ht="12.75" x14ac:dyDescent="0.2">
      <c r="A11381" s="33" t="s">
        <v>33</v>
      </c>
      <c r="B11381" s="33" t="s">
        <v>571</v>
      </c>
      <c r="C11381" s="34">
        <v>10</v>
      </c>
      <c r="D11381" s="33" t="s">
        <v>12596</v>
      </c>
      <c r="E11381" s="33" t="s">
        <v>11031</v>
      </c>
      <c r="F11381" s="35">
        <v>15121520</v>
      </c>
      <c r="G11381" s="33" t="s">
        <v>467</v>
      </c>
      <c r="H11381" s="33">
        <v>2</v>
      </c>
      <c r="I11381" s="33">
        <v>7</v>
      </c>
      <c r="J11381" s="36">
        <v>69</v>
      </c>
      <c r="K11381" s="37">
        <v>3743388</v>
      </c>
      <c r="L11381" s="38" t="s">
        <v>2367</v>
      </c>
      <c r="M11381" s="38" t="s">
        <v>13</v>
      </c>
    </row>
    <row r="11382" spans="1:13" s="39" customFormat="1" ht="12.75" x14ac:dyDescent="0.2">
      <c r="A11382" s="33" t="s">
        <v>33</v>
      </c>
      <c r="B11382" s="33" t="s">
        <v>571</v>
      </c>
      <c r="C11382" s="34">
        <v>10</v>
      </c>
      <c r="D11382" s="33" t="s">
        <v>12596</v>
      </c>
      <c r="E11382" s="33" t="s">
        <v>11032</v>
      </c>
      <c r="F11382" s="35">
        <v>15121520</v>
      </c>
      <c r="G11382" s="33" t="s">
        <v>467</v>
      </c>
      <c r="H11382" s="33">
        <v>2</v>
      </c>
      <c r="I11382" s="33">
        <v>7</v>
      </c>
      <c r="J11382" s="36">
        <v>10</v>
      </c>
      <c r="K11382" s="37">
        <v>610080</v>
      </c>
      <c r="L11382" s="38" t="s">
        <v>2367</v>
      </c>
      <c r="M11382" s="38" t="s">
        <v>13</v>
      </c>
    </row>
    <row r="11383" spans="1:13" s="39" customFormat="1" ht="12.75" x14ac:dyDescent="0.2">
      <c r="A11383" s="33" t="s">
        <v>33</v>
      </c>
      <c r="B11383" s="33" t="s">
        <v>573</v>
      </c>
      <c r="C11383" s="34">
        <v>10</v>
      </c>
      <c r="D11383" s="33" t="s">
        <v>86</v>
      </c>
      <c r="E11383" s="33" t="s">
        <v>11033</v>
      </c>
      <c r="F11383" s="35">
        <v>52121509</v>
      </c>
      <c r="G11383" s="33" t="s">
        <v>15071</v>
      </c>
      <c r="H11383" s="33">
        <v>4</v>
      </c>
      <c r="I11383" s="33">
        <v>3</v>
      </c>
      <c r="J11383" s="36">
        <v>6</v>
      </c>
      <c r="K11383" s="37">
        <v>150000</v>
      </c>
      <c r="L11383" s="38" t="s">
        <v>15</v>
      </c>
      <c r="M11383" s="38" t="s">
        <v>13</v>
      </c>
    </row>
    <row r="11384" spans="1:13" s="39" customFormat="1" ht="12.75" x14ac:dyDescent="0.2">
      <c r="A11384" s="33" t="s">
        <v>33</v>
      </c>
      <c r="B11384" s="33" t="s">
        <v>573</v>
      </c>
      <c r="C11384" s="34">
        <v>10</v>
      </c>
      <c r="D11384" s="33" t="s">
        <v>86</v>
      </c>
      <c r="E11384" s="33" t="s">
        <v>11034</v>
      </c>
      <c r="F11384" s="35">
        <v>52121509</v>
      </c>
      <c r="G11384" s="33" t="s">
        <v>15071</v>
      </c>
      <c r="H11384" s="33">
        <v>4</v>
      </c>
      <c r="I11384" s="33">
        <v>3</v>
      </c>
      <c r="J11384" s="36">
        <v>10</v>
      </c>
      <c r="K11384" s="37">
        <v>280000</v>
      </c>
      <c r="L11384" s="38" t="s">
        <v>15</v>
      </c>
      <c r="M11384" s="38" t="s">
        <v>13</v>
      </c>
    </row>
    <row r="11385" spans="1:13" s="39" customFormat="1" ht="12.75" x14ac:dyDescent="0.2">
      <c r="A11385" s="33" t="s">
        <v>33</v>
      </c>
      <c r="B11385" s="33" t="s">
        <v>573</v>
      </c>
      <c r="C11385" s="34">
        <v>10</v>
      </c>
      <c r="D11385" s="33" t="s">
        <v>86</v>
      </c>
      <c r="E11385" s="33" t="s">
        <v>11035</v>
      </c>
      <c r="F11385" s="35">
        <v>52121509</v>
      </c>
      <c r="G11385" s="33" t="s">
        <v>15071</v>
      </c>
      <c r="H11385" s="33">
        <v>4</v>
      </c>
      <c r="I11385" s="33">
        <v>3</v>
      </c>
      <c r="J11385" s="36">
        <v>15</v>
      </c>
      <c r="K11385" s="37">
        <v>390000</v>
      </c>
      <c r="L11385" s="38" t="s">
        <v>15</v>
      </c>
      <c r="M11385" s="38" t="s">
        <v>13</v>
      </c>
    </row>
    <row r="11386" spans="1:13" s="39" customFormat="1" ht="12.75" x14ac:dyDescent="0.2">
      <c r="A11386" s="33" t="s">
        <v>33</v>
      </c>
      <c r="B11386" s="33" t="s">
        <v>573</v>
      </c>
      <c r="C11386" s="34">
        <v>10</v>
      </c>
      <c r="D11386" s="33" t="s">
        <v>86</v>
      </c>
      <c r="E11386" s="33" t="s">
        <v>11036</v>
      </c>
      <c r="F11386" s="35">
        <v>52121512</v>
      </c>
      <c r="G11386" s="33" t="s">
        <v>15071</v>
      </c>
      <c r="H11386" s="33">
        <v>4</v>
      </c>
      <c r="I11386" s="33">
        <v>3</v>
      </c>
      <c r="J11386" s="36">
        <v>20</v>
      </c>
      <c r="K11386" s="37">
        <v>220000</v>
      </c>
      <c r="L11386" s="38" t="s">
        <v>15</v>
      </c>
      <c r="M11386" s="38" t="s">
        <v>13</v>
      </c>
    </row>
    <row r="11387" spans="1:13" s="39" customFormat="1" ht="12.75" x14ac:dyDescent="0.2">
      <c r="A11387" s="33" t="s">
        <v>33</v>
      </c>
      <c r="B11387" s="33" t="s">
        <v>573</v>
      </c>
      <c r="C11387" s="34">
        <v>10</v>
      </c>
      <c r="D11387" s="33" t="s">
        <v>86</v>
      </c>
      <c r="E11387" s="33" t="s">
        <v>11037</v>
      </c>
      <c r="F11387" s="35">
        <v>52121505</v>
      </c>
      <c r="G11387" s="33" t="s">
        <v>15071</v>
      </c>
      <c r="H11387" s="33">
        <v>4</v>
      </c>
      <c r="I11387" s="33">
        <v>3</v>
      </c>
      <c r="J11387" s="36">
        <v>20</v>
      </c>
      <c r="K11387" s="37">
        <v>440000</v>
      </c>
      <c r="L11387" s="38" t="s">
        <v>15</v>
      </c>
      <c r="M11387" s="38" t="s">
        <v>13</v>
      </c>
    </row>
    <row r="11388" spans="1:13" s="39" customFormat="1" ht="12.75" x14ac:dyDescent="0.2">
      <c r="A11388" s="33" t="s">
        <v>33</v>
      </c>
      <c r="B11388" s="33" t="s">
        <v>573</v>
      </c>
      <c r="C11388" s="34">
        <v>10</v>
      </c>
      <c r="D11388" s="33" t="s">
        <v>86</v>
      </c>
      <c r="E11388" s="33" t="s">
        <v>11038</v>
      </c>
      <c r="F11388" s="35">
        <v>52121502</v>
      </c>
      <c r="G11388" s="33" t="s">
        <v>15071</v>
      </c>
      <c r="H11388" s="33">
        <v>4</v>
      </c>
      <c r="I11388" s="33">
        <v>3</v>
      </c>
      <c r="J11388" s="36">
        <v>7</v>
      </c>
      <c r="K11388" s="37">
        <v>875000</v>
      </c>
      <c r="L11388" s="38" t="s">
        <v>15</v>
      </c>
      <c r="M11388" s="38" t="s">
        <v>13</v>
      </c>
    </row>
    <row r="11389" spans="1:13" s="39" customFormat="1" ht="12.75" x14ac:dyDescent="0.2">
      <c r="A11389" s="33" t="s">
        <v>33</v>
      </c>
      <c r="B11389" s="33" t="s">
        <v>573</v>
      </c>
      <c r="C11389" s="34">
        <v>10</v>
      </c>
      <c r="D11389" s="33" t="s">
        <v>86</v>
      </c>
      <c r="E11389" s="33" t="s">
        <v>11039</v>
      </c>
      <c r="F11389" s="35">
        <v>52121701</v>
      </c>
      <c r="G11389" s="33" t="s">
        <v>15071</v>
      </c>
      <c r="H11389" s="33">
        <v>4</v>
      </c>
      <c r="I11389" s="33">
        <v>3</v>
      </c>
      <c r="J11389" s="36">
        <v>40</v>
      </c>
      <c r="K11389" s="37">
        <v>2200000</v>
      </c>
      <c r="L11389" s="38" t="s">
        <v>15</v>
      </c>
      <c r="M11389" s="38" t="s">
        <v>13</v>
      </c>
    </row>
    <row r="11390" spans="1:13" s="39" customFormat="1" ht="12.75" x14ac:dyDescent="0.2">
      <c r="A11390" s="33" t="s">
        <v>33</v>
      </c>
      <c r="B11390" s="33" t="s">
        <v>573</v>
      </c>
      <c r="C11390" s="34">
        <v>10</v>
      </c>
      <c r="D11390" s="33" t="s">
        <v>86</v>
      </c>
      <c r="E11390" s="33" t="s">
        <v>11040</v>
      </c>
      <c r="F11390" s="35">
        <v>52121704</v>
      </c>
      <c r="G11390" s="33" t="s">
        <v>15071</v>
      </c>
      <c r="H11390" s="33">
        <v>4</v>
      </c>
      <c r="I11390" s="33">
        <v>3</v>
      </c>
      <c r="J11390" s="36">
        <v>20</v>
      </c>
      <c r="K11390" s="37">
        <v>560000</v>
      </c>
      <c r="L11390" s="38" t="s">
        <v>15</v>
      </c>
      <c r="M11390" s="38" t="s">
        <v>13</v>
      </c>
    </row>
    <row r="11391" spans="1:13" s="39" customFormat="1" ht="12.75" x14ac:dyDescent="0.2">
      <c r="A11391" s="33" t="s">
        <v>33</v>
      </c>
      <c r="B11391" s="33" t="s">
        <v>573</v>
      </c>
      <c r="C11391" s="34">
        <v>10</v>
      </c>
      <c r="D11391" s="33" t="s">
        <v>86</v>
      </c>
      <c r="E11391" s="33" t="s">
        <v>11041</v>
      </c>
      <c r="F11391" s="35">
        <v>52121704</v>
      </c>
      <c r="G11391" s="33" t="s">
        <v>15071</v>
      </c>
      <c r="H11391" s="33">
        <v>4</v>
      </c>
      <c r="I11391" s="33">
        <v>3</v>
      </c>
      <c r="J11391" s="36">
        <v>20</v>
      </c>
      <c r="K11391" s="37">
        <v>600000</v>
      </c>
      <c r="L11391" s="38" t="s">
        <v>15</v>
      </c>
      <c r="M11391" s="38" t="s">
        <v>13</v>
      </c>
    </row>
    <row r="11392" spans="1:13" s="39" customFormat="1" ht="12.75" x14ac:dyDescent="0.2">
      <c r="A11392" s="33" t="s">
        <v>33</v>
      </c>
      <c r="B11392" s="33" t="s">
        <v>577</v>
      </c>
      <c r="C11392" s="34">
        <v>10</v>
      </c>
      <c r="D11392" s="33" t="s">
        <v>16</v>
      </c>
      <c r="E11392" s="33" t="s">
        <v>16</v>
      </c>
      <c r="F11392" s="35">
        <v>40141700</v>
      </c>
      <c r="G11392" s="33" t="s">
        <v>15071</v>
      </c>
      <c r="H11392" s="33">
        <v>5</v>
      </c>
      <c r="I11392" s="33">
        <v>2</v>
      </c>
      <c r="J11392" s="36">
        <v>1</v>
      </c>
      <c r="K11392" s="37">
        <v>10803620</v>
      </c>
      <c r="L11392" s="38" t="s">
        <v>12</v>
      </c>
      <c r="M11392" s="38" t="s">
        <v>13</v>
      </c>
    </row>
    <row r="11393" spans="1:13" s="39" customFormat="1" ht="12.75" x14ac:dyDescent="0.2">
      <c r="A11393" s="33" t="s">
        <v>33</v>
      </c>
      <c r="B11393" s="33" t="s">
        <v>579</v>
      </c>
      <c r="C11393" s="34">
        <v>10</v>
      </c>
      <c r="D11393" s="33" t="s">
        <v>89</v>
      </c>
      <c r="E11393" s="33" t="s">
        <v>11042</v>
      </c>
      <c r="F11393" s="35">
        <v>24131513</v>
      </c>
      <c r="G11393" s="33" t="s">
        <v>15071</v>
      </c>
      <c r="H11393" s="33">
        <v>1</v>
      </c>
      <c r="I11393" s="33">
        <v>3</v>
      </c>
      <c r="J11393" s="36">
        <v>2</v>
      </c>
      <c r="K11393" s="37">
        <v>800000</v>
      </c>
      <c r="L11393" s="38" t="s">
        <v>15</v>
      </c>
      <c r="M11393" s="38" t="s">
        <v>13</v>
      </c>
    </row>
    <row r="11394" spans="1:13" s="39" customFormat="1" ht="12.75" x14ac:dyDescent="0.2">
      <c r="A11394" s="33" t="s">
        <v>33</v>
      </c>
      <c r="B11394" s="33" t="s">
        <v>579</v>
      </c>
      <c r="C11394" s="34">
        <v>10</v>
      </c>
      <c r="D11394" s="33" t="s">
        <v>89</v>
      </c>
      <c r="E11394" s="33" t="s">
        <v>11043</v>
      </c>
      <c r="F11394" s="35">
        <v>24131513</v>
      </c>
      <c r="G11394" s="33" t="s">
        <v>15071</v>
      </c>
      <c r="H11394" s="33">
        <v>1</v>
      </c>
      <c r="I11394" s="33">
        <v>3</v>
      </c>
      <c r="J11394" s="36">
        <v>2</v>
      </c>
      <c r="K11394" s="37">
        <v>720000</v>
      </c>
      <c r="L11394" s="38" t="s">
        <v>15</v>
      </c>
      <c r="M11394" s="38" t="s">
        <v>13</v>
      </c>
    </row>
    <row r="11395" spans="1:13" s="39" customFormat="1" ht="12.75" x14ac:dyDescent="0.2">
      <c r="A11395" s="33" t="s">
        <v>33</v>
      </c>
      <c r="B11395" s="33" t="s">
        <v>579</v>
      </c>
      <c r="C11395" s="34">
        <v>10</v>
      </c>
      <c r="D11395" s="33" t="s">
        <v>89</v>
      </c>
      <c r="E11395" s="33" t="s">
        <v>11044</v>
      </c>
      <c r="F11395" s="35">
        <v>12163600</v>
      </c>
      <c r="G11395" s="33" t="s">
        <v>467</v>
      </c>
      <c r="H11395" s="33">
        <v>2</v>
      </c>
      <c r="I11395" s="33">
        <v>7</v>
      </c>
      <c r="J11395" s="36">
        <v>30</v>
      </c>
      <c r="K11395" s="37">
        <v>403650</v>
      </c>
      <c r="L11395" s="38" t="s">
        <v>15</v>
      </c>
      <c r="M11395" s="38" t="s">
        <v>13</v>
      </c>
    </row>
    <row r="11396" spans="1:13" s="39" customFormat="1" ht="12.75" x14ac:dyDescent="0.2">
      <c r="A11396" s="33" t="s">
        <v>33</v>
      </c>
      <c r="B11396" s="33" t="s">
        <v>579</v>
      </c>
      <c r="C11396" s="34">
        <v>10</v>
      </c>
      <c r="D11396" s="33" t="s">
        <v>89</v>
      </c>
      <c r="E11396" s="33" t="s">
        <v>11045</v>
      </c>
      <c r="F11396" s="35">
        <v>12163600</v>
      </c>
      <c r="G11396" s="33" t="s">
        <v>467</v>
      </c>
      <c r="H11396" s="33">
        <v>2</v>
      </c>
      <c r="I11396" s="33">
        <v>7</v>
      </c>
      <c r="J11396" s="36">
        <v>26</v>
      </c>
      <c r="K11396" s="37">
        <v>221260</v>
      </c>
      <c r="L11396" s="38" t="s">
        <v>15</v>
      </c>
      <c r="M11396" s="38" t="s">
        <v>13</v>
      </c>
    </row>
    <row r="11397" spans="1:13" s="39" customFormat="1" ht="12.75" x14ac:dyDescent="0.2">
      <c r="A11397" s="33" t="s">
        <v>33</v>
      </c>
      <c r="B11397" s="33" t="s">
        <v>579</v>
      </c>
      <c r="C11397" s="34">
        <v>10</v>
      </c>
      <c r="D11397" s="33" t="s">
        <v>89</v>
      </c>
      <c r="E11397" s="33" t="s">
        <v>11046</v>
      </c>
      <c r="F11397" s="35">
        <v>12163600</v>
      </c>
      <c r="G11397" s="33" t="s">
        <v>467</v>
      </c>
      <c r="H11397" s="33">
        <v>2</v>
      </c>
      <c r="I11397" s="33">
        <v>7</v>
      </c>
      <c r="J11397" s="36">
        <v>15</v>
      </c>
      <c r="K11397" s="37">
        <v>267375</v>
      </c>
      <c r="L11397" s="38" t="s">
        <v>15</v>
      </c>
      <c r="M11397" s="38" t="s">
        <v>13</v>
      </c>
    </row>
    <row r="11398" spans="1:13" s="39" customFormat="1" ht="12.75" x14ac:dyDescent="0.2">
      <c r="A11398" s="33" t="s">
        <v>33</v>
      </c>
      <c r="B11398" s="33" t="s">
        <v>580</v>
      </c>
      <c r="C11398" s="34">
        <v>10</v>
      </c>
      <c r="D11398" s="33" t="s">
        <v>42</v>
      </c>
      <c r="E11398" s="33" t="s">
        <v>11047</v>
      </c>
      <c r="F11398" s="35">
        <v>44103103</v>
      </c>
      <c r="G11398" s="33" t="s">
        <v>15071</v>
      </c>
      <c r="H11398" s="33">
        <v>4</v>
      </c>
      <c r="I11398" s="33">
        <v>2</v>
      </c>
      <c r="J11398" s="36">
        <v>4</v>
      </c>
      <c r="K11398" s="37">
        <v>920000</v>
      </c>
      <c r="L11398" s="38" t="s">
        <v>15</v>
      </c>
      <c r="M11398" s="38" t="s">
        <v>13</v>
      </c>
    </row>
    <row r="11399" spans="1:13" s="39" customFormat="1" ht="12.75" x14ac:dyDescent="0.2">
      <c r="A11399" s="33" t="s">
        <v>33</v>
      </c>
      <c r="B11399" s="33" t="s">
        <v>580</v>
      </c>
      <c r="C11399" s="34">
        <v>10</v>
      </c>
      <c r="D11399" s="33" t="s">
        <v>42</v>
      </c>
      <c r="E11399" s="33" t="s">
        <v>11048</v>
      </c>
      <c r="F11399" s="35">
        <v>44103103</v>
      </c>
      <c r="G11399" s="33" t="s">
        <v>15071</v>
      </c>
      <c r="H11399" s="33">
        <v>4</v>
      </c>
      <c r="I11399" s="33">
        <v>2</v>
      </c>
      <c r="J11399" s="36">
        <v>4</v>
      </c>
      <c r="K11399" s="37">
        <v>1328000</v>
      </c>
      <c r="L11399" s="38" t="s">
        <v>15</v>
      </c>
      <c r="M11399" s="38" t="s">
        <v>13</v>
      </c>
    </row>
    <row r="11400" spans="1:13" s="39" customFormat="1" ht="12.75" x14ac:dyDescent="0.2">
      <c r="A11400" s="33" t="s">
        <v>33</v>
      </c>
      <c r="B11400" s="33" t="s">
        <v>580</v>
      </c>
      <c r="C11400" s="34">
        <v>10</v>
      </c>
      <c r="D11400" s="33" t="s">
        <v>42</v>
      </c>
      <c r="E11400" s="33" t="s">
        <v>11049</v>
      </c>
      <c r="F11400" s="35">
        <v>44103103</v>
      </c>
      <c r="G11400" s="33" t="s">
        <v>15071</v>
      </c>
      <c r="H11400" s="33">
        <v>4</v>
      </c>
      <c r="I11400" s="33">
        <v>2</v>
      </c>
      <c r="J11400" s="36">
        <v>2</v>
      </c>
      <c r="K11400" s="37">
        <v>550000</v>
      </c>
      <c r="L11400" s="38" t="s">
        <v>15</v>
      </c>
      <c r="M11400" s="38" t="s">
        <v>13</v>
      </c>
    </row>
    <row r="11401" spans="1:13" s="39" customFormat="1" ht="12.75" x14ac:dyDescent="0.2">
      <c r="A11401" s="33" t="s">
        <v>33</v>
      </c>
      <c r="B11401" s="33" t="s">
        <v>580</v>
      </c>
      <c r="C11401" s="34">
        <v>10</v>
      </c>
      <c r="D11401" s="33" t="s">
        <v>42</v>
      </c>
      <c r="E11401" s="33" t="s">
        <v>11050</v>
      </c>
      <c r="F11401" s="35">
        <v>44103103</v>
      </c>
      <c r="G11401" s="33" t="s">
        <v>15071</v>
      </c>
      <c r="H11401" s="33">
        <v>4</v>
      </c>
      <c r="I11401" s="33">
        <v>2</v>
      </c>
      <c r="J11401" s="36">
        <v>2</v>
      </c>
      <c r="K11401" s="37">
        <v>740000</v>
      </c>
      <c r="L11401" s="38" t="s">
        <v>15</v>
      </c>
      <c r="M11401" s="38" t="s">
        <v>13</v>
      </c>
    </row>
    <row r="11402" spans="1:13" s="39" customFormat="1" ht="12.75" x14ac:dyDescent="0.2">
      <c r="A11402" s="33" t="s">
        <v>33</v>
      </c>
      <c r="B11402" s="33" t="s">
        <v>581</v>
      </c>
      <c r="C11402" s="34">
        <v>10</v>
      </c>
      <c r="D11402" s="33" t="s">
        <v>90</v>
      </c>
      <c r="E11402" s="33" t="s">
        <v>11051</v>
      </c>
      <c r="F11402" s="35">
        <v>47131810</v>
      </c>
      <c r="G11402" s="33" t="s">
        <v>15071</v>
      </c>
      <c r="H11402" s="33">
        <v>3</v>
      </c>
      <c r="I11402" s="33">
        <v>3</v>
      </c>
      <c r="J11402" s="36">
        <v>220</v>
      </c>
      <c r="K11402" s="37">
        <v>1144000</v>
      </c>
      <c r="L11402" s="38" t="s">
        <v>15</v>
      </c>
      <c r="M11402" s="38" t="s">
        <v>13</v>
      </c>
    </row>
    <row r="11403" spans="1:13" s="39" customFormat="1" ht="12.75" x14ac:dyDescent="0.2">
      <c r="A11403" s="33" t="s">
        <v>33</v>
      </c>
      <c r="B11403" s="33" t="s">
        <v>581</v>
      </c>
      <c r="C11403" s="34">
        <v>10</v>
      </c>
      <c r="D11403" s="33" t="s">
        <v>90</v>
      </c>
      <c r="E11403" s="33" t="s">
        <v>11052</v>
      </c>
      <c r="F11403" s="35">
        <v>47121804</v>
      </c>
      <c r="G11403" s="33" t="s">
        <v>15071</v>
      </c>
      <c r="H11403" s="33">
        <v>3</v>
      </c>
      <c r="I11403" s="33">
        <v>3</v>
      </c>
      <c r="J11403" s="36">
        <v>20</v>
      </c>
      <c r="K11403" s="37">
        <v>120000</v>
      </c>
      <c r="L11403" s="38" t="s">
        <v>15</v>
      </c>
      <c r="M11403" s="38" t="s">
        <v>13</v>
      </c>
    </row>
    <row r="11404" spans="1:13" s="39" customFormat="1" ht="12.75" x14ac:dyDescent="0.2">
      <c r="A11404" s="33" t="s">
        <v>33</v>
      </c>
      <c r="B11404" s="33" t="s">
        <v>581</v>
      </c>
      <c r="C11404" s="34">
        <v>10</v>
      </c>
      <c r="D11404" s="33" t="s">
        <v>90</v>
      </c>
      <c r="E11404" s="33" t="s">
        <v>11053</v>
      </c>
      <c r="F11404" s="35">
        <v>47131807</v>
      </c>
      <c r="G11404" s="33" t="s">
        <v>15071</v>
      </c>
      <c r="H11404" s="33">
        <v>3</v>
      </c>
      <c r="I11404" s="33">
        <v>3</v>
      </c>
      <c r="J11404" s="36">
        <v>95</v>
      </c>
      <c r="K11404" s="37">
        <v>769500</v>
      </c>
      <c r="L11404" s="38" t="s">
        <v>15</v>
      </c>
      <c r="M11404" s="38" t="s">
        <v>13</v>
      </c>
    </row>
    <row r="11405" spans="1:13" s="39" customFormat="1" ht="12.75" x14ac:dyDescent="0.2">
      <c r="A11405" s="33" t="s">
        <v>33</v>
      </c>
      <c r="B11405" s="33" t="s">
        <v>581</v>
      </c>
      <c r="C11405" s="34">
        <v>10</v>
      </c>
      <c r="D11405" s="33" t="s">
        <v>90</v>
      </c>
      <c r="E11405" s="33" t="s">
        <v>11054</v>
      </c>
      <c r="F11405" s="35">
        <v>47121701</v>
      </c>
      <c r="G11405" s="33" t="s">
        <v>15071</v>
      </c>
      <c r="H11405" s="33">
        <v>3</v>
      </c>
      <c r="I11405" s="33">
        <v>3</v>
      </c>
      <c r="J11405" s="36">
        <v>23</v>
      </c>
      <c r="K11405" s="37">
        <v>18400</v>
      </c>
      <c r="L11405" s="38" t="s">
        <v>11304</v>
      </c>
      <c r="M11405" s="38" t="s">
        <v>13</v>
      </c>
    </row>
    <row r="11406" spans="1:13" s="39" customFormat="1" ht="12.75" x14ac:dyDescent="0.2">
      <c r="A11406" s="33" t="s">
        <v>33</v>
      </c>
      <c r="B11406" s="33" t="s">
        <v>581</v>
      </c>
      <c r="C11406" s="34">
        <v>10</v>
      </c>
      <c r="D11406" s="33" t="s">
        <v>90</v>
      </c>
      <c r="E11406" s="33" t="s">
        <v>11055</v>
      </c>
      <c r="F11406" s="35">
        <v>47121701</v>
      </c>
      <c r="G11406" s="33" t="s">
        <v>15071</v>
      </c>
      <c r="H11406" s="33">
        <v>3</v>
      </c>
      <c r="I11406" s="33">
        <v>3</v>
      </c>
      <c r="J11406" s="36">
        <v>75</v>
      </c>
      <c r="K11406" s="37">
        <v>120000</v>
      </c>
      <c r="L11406" s="38" t="s">
        <v>11305</v>
      </c>
      <c r="M11406" s="38" t="s">
        <v>13</v>
      </c>
    </row>
    <row r="11407" spans="1:13" s="39" customFormat="1" ht="12.75" x14ac:dyDescent="0.2">
      <c r="A11407" s="33" t="s">
        <v>33</v>
      </c>
      <c r="B11407" s="33" t="s">
        <v>581</v>
      </c>
      <c r="C11407" s="34">
        <v>10</v>
      </c>
      <c r="D11407" s="33" t="s">
        <v>90</v>
      </c>
      <c r="E11407" s="33" t="s">
        <v>11056</v>
      </c>
      <c r="F11407" s="35">
        <v>47121701</v>
      </c>
      <c r="G11407" s="33" t="s">
        <v>15071</v>
      </c>
      <c r="H11407" s="33">
        <v>3</v>
      </c>
      <c r="I11407" s="33">
        <v>3</v>
      </c>
      <c r="J11407" s="36">
        <v>38</v>
      </c>
      <c r="K11407" s="37">
        <v>28500</v>
      </c>
      <c r="L11407" s="38" t="s">
        <v>11305</v>
      </c>
      <c r="M11407" s="38" t="s">
        <v>13</v>
      </c>
    </row>
    <row r="11408" spans="1:13" s="39" customFormat="1" ht="12.75" x14ac:dyDescent="0.2">
      <c r="A11408" s="33" t="s">
        <v>33</v>
      </c>
      <c r="B11408" s="33" t="s">
        <v>581</v>
      </c>
      <c r="C11408" s="34">
        <v>10</v>
      </c>
      <c r="D11408" s="33" t="s">
        <v>90</v>
      </c>
      <c r="E11408" s="33" t="s">
        <v>11057</v>
      </c>
      <c r="F11408" s="35">
        <v>47121701</v>
      </c>
      <c r="G11408" s="33" t="s">
        <v>15071</v>
      </c>
      <c r="H11408" s="33">
        <v>3</v>
      </c>
      <c r="I11408" s="33">
        <v>3</v>
      </c>
      <c r="J11408" s="36">
        <v>38</v>
      </c>
      <c r="K11408" s="37">
        <v>28500</v>
      </c>
      <c r="L11408" s="38" t="s">
        <v>11305</v>
      </c>
      <c r="M11408" s="38" t="s">
        <v>13</v>
      </c>
    </row>
    <row r="11409" spans="1:13" s="39" customFormat="1" ht="12.75" x14ac:dyDescent="0.2">
      <c r="A11409" s="33" t="s">
        <v>33</v>
      </c>
      <c r="B11409" s="33" t="s">
        <v>581</v>
      </c>
      <c r="C11409" s="34">
        <v>10</v>
      </c>
      <c r="D11409" s="33" t="s">
        <v>90</v>
      </c>
      <c r="E11409" s="33" t="s">
        <v>14710</v>
      </c>
      <c r="F11409" s="35">
        <v>47121701</v>
      </c>
      <c r="G11409" s="33" t="s">
        <v>15071</v>
      </c>
      <c r="H11409" s="33">
        <v>3</v>
      </c>
      <c r="I11409" s="33">
        <v>3</v>
      </c>
      <c r="J11409" s="36">
        <v>175</v>
      </c>
      <c r="K11409" s="37">
        <v>1137500</v>
      </c>
      <c r="L11409" s="38" t="s">
        <v>15</v>
      </c>
      <c r="M11409" s="38" t="s">
        <v>13</v>
      </c>
    </row>
    <row r="11410" spans="1:13" s="39" customFormat="1" ht="12.75" x14ac:dyDescent="0.2">
      <c r="A11410" s="33" t="s">
        <v>33</v>
      </c>
      <c r="B11410" s="33" t="s">
        <v>581</v>
      </c>
      <c r="C11410" s="34">
        <v>10</v>
      </c>
      <c r="D11410" s="33" t="s">
        <v>90</v>
      </c>
      <c r="E11410" s="33" t="s">
        <v>11058</v>
      </c>
      <c r="F11410" s="35">
        <v>47131605</v>
      </c>
      <c r="G11410" s="33" t="s">
        <v>15071</v>
      </c>
      <c r="H11410" s="33">
        <v>3</v>
      </c>
      <c r="I11410" s="33">
        <v>3</v>
      </c>
      <c r="J11410" s="36">
        <v>35</v>
      </c>
      <c r="K11410" s="37">
        <v>71750</v>
      </c>
      <c r="L11410" s="38" t="s">
        <v>15</v>
      </c>
      <c r="M11410" s="38" t="s">
        <v>13</v>
      </c>
    </row>
    <row r="11411" spans="1:13" s="39" customFormat="1" ht="12.75" x14ac:dyDescent="0.2">
      <c r="A11411" s="33" t="s">
        <v>33</v>
      </c>
      <c r="B11411" s="33" t="s">
        <v>581</v>
      </c>
      <c r="C11411" s="34">
        <v>10</v>
      </c>
      <c r="D11411" s="33" t="s">
        <v>90</v>
      </c>
      <c r="E11411" s="33" t="s">
        <v>11059</v>
      </c>
      <c r="F11411" s="35">
        <v>47131605</v>
      </c>
      <c r="G11411" s="33" t="s">
        <v>15071</v>
      </c>
      <c r="H11411" s="33">
        <v>3</v>
      </c>
      <c r="I11411" s="33">
        <v>3</v>
      </c>
      <c r="J11411" s="36">
        <v>25</v>
      </c>
      <c r="K11411" s="37">
        <v>105000</v>
      </c>
      <c r="L11411" s="38" t="s">
        <v>15</v>
      </c>
      <c r="M11411" s="38" t="s">
        <v>13</v>
      </c>
    </row>
    <row r="11412" spans="1:13" s="39" customFormat="1" ht="12.75" x14ac:dyDescent="0.2">
      <c r="A11412" s="33" t="s">
        <v>33</v>
      </c>
      <c r="B11412" s="33" t="s">
        <v>581</v>
      </c>
      <c r="C11412" s="34">
        <v>10</v>
      </c>
      <c r="D11412" s="33" t="s">
        <v>90</v>
      </c>
      <c r="E11412" s="33" t="s">
        <v>11060</v>
      </c>
      <c r="F11412" s="35">
        <v>47131801</v>
      </c>
      <c r="G11412" s="33" t="s">
        <v>15071</v>
      </c>
      <c r="H11412" s="33">
        <v>3</v>
      </c>
      <c r="I11412" s="33">
        <v>3</v>
      </c>
      <c r="J11412" s="36">
        <v>50</v>
      </c>
      <c r="K11412" s="37">
        <v>425000</v>
      </c>
      <c r="L11412" s="38" t="s">
        <v>2367</v>
      </c>
      <c r="M11412" s="38" t="s">
        <v>13</v>
      </c>
    </row>
    <row r="11413" spans="1:13" s="39" customFormat="1" ht="12.75" x14ac:dyDescent="0.2">
      <c r="A11413" s="33" t="s">
        <v>33</v>
      </c>
      <c r="B11413" s="33" t="s">
        <v>581</v>
      </c>
      <c r="C11413" s="34">
        <v>10</v>
      </c>
      <c r="D11413" s="33" t="s">
        <v>90</v>
      </c>
      <c r="E11413" s="33" t="s">
        <v>14711</v>
      </c>
      <c r="F11413" s="35">
        <v>47131805</v>
      </c>
      <c r="G11413" s="33" t="s">
        <v>15071</v>
      </c>
      <c r="H11413" s="33">
        <v>3</v>
      </c>
      <c r="I11413" s="33">
        <v>3</v>
      </c>
      <c r="J11413" s="36">
        <v>160</v>
      </c>
      <c r="K11413" s="37">
        <v>720000</v>
      </c>
      <c r="L11413" s="38" t="s">
        <v>8192</v>
      </c>
      <c r="M11413" s="38" t="s">
        <v>13</v>
      </c>
    </row>
    <row r="11414" spans="1:13" s="39" customFormat="1" ht="12.75" x14ac:dyDescent="0.2">
      <c r="A11414" s="33" t="s">
        <v>33</v>
      </c>
      <c r="B11414" s="33" t="s">
        <v>581</v>
      </c>
      <c r="C11414" s="34">
        <v>10</v>
      </c>
      <c r="D11414" s="33" t="s">
        <v>90</v>
      </c>
      <c r="E11414" s="33" t="s">
        <v>11061</v>
      </c>
      <c r="F11414" s="35">
        <v>30181614</v>
      </c>
      <c r="G11414" s="33" t="s">
        <v>15071</v>
      </c>
      <c r="H11414" s="33">
        <v>3</v>
      </c>
      <c r="I11414" s="33">
        <v>3</v>
      </c>
      <c r="J11414" s="36">
        <v>25</v>
      </c>
      <c r="K11414" s="37">
        <v>600000</v>
      </c>
      <c r="L11414" s="38" t="s">
        <v>15</v>
      </c>
      <c r="M11414" s="38" t="s">
        <v>13</v>
      </c>
    </row>
    <row r="11415" spans="1:13" s="39" customFormat="1" ht="12.75" x14ac:dyDescent="0.2">
      <c r="A11415" s="33" t="s">
        <v>33</v>
      </c>
      <c r="B11415" s="33" t="s">
        <v>581</v>
      </c>
      <c r="C11415" s="34">
        <v>10</v>
      </c>
      <c r="D11415" s="33" t="s">
        <v>90</v>
      </c>
      <c r="E11415" s="33" t="s">
        <v>11062</v>
      </c>
      <c r="F11415" s="35">
        <v>47131604</v>
      </c>
      <c r="G11415" s="33" t="s">
        <v>15071</v>
      </c>
      <c r="H11415" s="33">
        <v>3</v>
      </c>
      <c r="I11415" s="33">
        <v>3</v>
      </c>
      <c r="J11415" s="36">
        <v>35</v>
      </c>
      <c r="K11415" s="37">
        <v>157500</v>
      </c>
      <c r="L11415" s="38" t="s">
        <v>15</v>
      </c>
      <c r="M11415" s="38" t="s">
        <v>13</v>
      </c>
    </row>
    <row r="11416" spans="1:13" s="39" customFormat="1" ht="12.75" x14ac:dyDescent="0.2">
      <c r="A11416" s="33" t="s">
        <v>33</v>
      </c>
      <c r="B11416" s="33" t="s">
        <v>581</v>
      </c>
      <c r="C11416" s="34">
        <v>10</v>
      </c>
      <c r="D11416" s="33" t="s">
        <v>90</v>
      </c>
      <c r="E11416" s="33" t="s">
        <v>11063</v>
      </c>
      <c r="F11416" s="35">
        <v>47131604</v>
      </c>
      <c r="G11416" s="33" t="s">
        <v>15071</v>
      </c>
      <c r="H11416" s="33">
        <v>3</v>
      </c>
      <c r="I11416" s="33">
        <v>3</v>
      </c>
      <c r="J11416" s="36">
        <v>15</v>
      </c>
      <c r="K11416" s="37">
        <v>102000</v>
      </c>
      <c r="L11416" s="38" t="s">
        <v>15</v>
      </c>
      <c r="M11416" s="38" t="s">
        <v>13</v>
      </c>
    </row>
    <row r="11417" spans="1:13" s="39" customFormat="1" ht="12.75" x14ac:dyDescent="0.2">
      <c r="A11417" s="33" t="s">
        <v>33</v>
      </c>
      <c r="B11417" s="33" t="s">
        <v>581</v>
      </c>
      <c r="C11417" s="34">
        <v>10</v>
      </c>
      <c r="D11417" s="33" t="s">
        <v>90</v>
      </c>
      <c r="E11417" s="33" t="s">
        <v>11064</v>
      </c>
      <c r="F11417" s="35">
        <v>47131604</v>
      </c>
      <c r="G11417" s="33" t="s">
        <v>15071</v>
      </c>
      <c r="H11417" s="33">
        <v>3</v>
      </c>
      <c r="I11417" s="33">
        <v>3</v>
      </c>
      <c r="J11417" s="36">
        <v>130</v>
      </c>
      <c r="K11417" s="37">
        <v>689000</v>
      </c>
      <c r="L11417" s="38" t="s">
        <v>15</v>
      </c>
      <c r="M11417" s="38" t="s">
        <v>13</v>
      </c>
    </row>
    <row r="11418" spans="1:13" s="39" customFormat="1" ht="12.75" x14ac:dyDescent="0.2">
      <c r="A11418" s="33" t="s">
        <v>33</v>
      </c>
      <c r="B11418" s="33" t="s">
        <v>581</v>
      </c>
      <c r="C11418" s="34">
        <v>10</v>
      </c>
      <c r="D11418" s="33" t="s">
        <v>90</v>
      </c>
      <c r="E11418" s="33" t="s">
        <v>2638</v>
      </c>
      <c r="F11418" s="35">
        <v>47131604</v>
      </c>
      <c r="G11418" s="33" t="s">
        <v>15071</v>
      </c>
      <c r="H11418" s="33">
        <v>3</v>
      </c>
      <c r="I11418" s="33">
        <v>3</v>
      </c>
      <c r="J11418" s="36">
        <v>30</v>
      </c>
      <c r="K11418" s="37">
        <v>480000</v>
      </c>
      <c r="L11418" s="38" t="s">
        <v>15</v>
      </c>
      <c r="M11418" s="38" t="s">
        <v>13</v>
      </c>
    </row>
    <row r="11419" spans="1:13" s="39" customFormat="1" ht="12.75" x14ac:dyDescent="0.2">
      <c r="A11419" s="33" t="s">
        <v>33</v>
      </c>
      <c r="B11419" s="33" t="s">
        <v>581</v>
      </c>
      <c r="C11419" s="34">
        <v>10</v>
      </c>
      <c r="D11419" s="33" t="s">
        <v>90</v>
      </c>
      <c r="E11419" s="33" t="s">
        <v>11065</v>
      </c>
      <c r="F11419" s="35">
        <v>47121803</v>
      </c>
      <c r="G11419" s="33" t="s">
        <v>15071</v>
      </c>
      <c r="H11419" s="33">
        <v>3</v>
      </c>
      <c r="I11419" s="33">
        <v>3</v>
      </c>
      <c r="J11419" s="36">
        <v>90</v>
      </c>
      <c r="K11419" s="37">
        <v>117000</v>
      </c>
      <c r="L11419" s="38" t="s">
        <v>15</v>
      </c>
      <c r="M11419" s="38" t="s">
        <v>13</v>
      </c>
    </row>
    <row r="11420" spans="1:13" s="39" customFormat="1" ht="12.75" x14ac:dyDescent="0.2">
      <c r="A11420" s="33" t="s">
        <v>33</v>
      </c>
      <c r="B11420" s="33" t="s">
        <v>581</v>
      </c>
      <c r="C11420" s="34">
        <v>10</v>
      </c>
      <c r="D11420" s="33" t="s">
        <v>90</v>
      </c>
      <c r="E11420" s="33" t="s">
        <v>11066</v>
      </c>
      <c r="F11420" s="35">
        <v>47131811</v>
      </c>
      <c r="G11420" s="33" t="s">
        <v>15071</v>
      </c>
      <c r="H11420" s="33">
        <v>3</v>
      </c>
      <c r="I11420" s="33">
        <v>3</v>
      </c>
      <c r="J11420" s="36">
        <v>85</v>
      </c>
      <c r="K11420" s="37">
        <v>1071000</v>
      </c>
      <c r="L11420" s="38" t="s">
        <v>2367</v>
      </c>
      <c r="M11420" s="38" t="s">
        <v>13</v>
      </c>
    </row>
    <row r="11421" spans="1:13" s="39" customFormat="1" ht="12.75" x14ac:dyDescent="0.2">
      <c r="A11421" s="33" t="s">
        <v>33</v>
      </c>
      <c r="B11421" s="33" t="s">
        <v>581</v>
      </c>
      <c r="C11421" s="34">
        <v>10</v>
      </c>
      <c r="D11421" s="33" t="s">
        <v>90</v>
      </c>
      <c r="E11421" s="33" t="s">
        <v>11067</v>
      </c>
      <c r="F11421" s="35">
        <v>47131824</v>
      </c>
      <c r="G11421" s="33" t="s">
        <v>15071</v>
      </c>
      <c r="H11421" s="33">
        <v>3</v>
      </c>
      <c r="I11421" s="33">
        <v>3</v>
      </c>
      <c r="J11421" s="36">
        <v>8</v>
      </c>
      <c r="K11421" s="37">
        <v>44800</v>
      </c>
      <c r="L11421" s="38" t="s">
        <v>2367</v>
      </c>
      <c r="M11421" s="38" t="s">
        <v>13</v>
      </c>
    </row>
    <row r="11422" spans="1:13" s="39" customFormat="1" ht="12.75" x14ac:dyDescent="0.2">
      <c r="A11422" s="33" t="s">
        <v>33</v>
      </c>
      <c r="B11422" s="33" t="s">
        <v>581</v>
      </c>
      <c r="C11422" s="34">
        <v>10</v>
      </c>
      <c r="D11422" s="33" t="s">
        <v>90</v>
      </c>
      <c r="E11422" s="33" t="s">
        <v>11068</v>
      </c>
      <c r="F11422" s="35">
        <v>47131502</v>
      </c>
      <c r="G11422" s="33" t="s">
        <v>15071</v>
      </c>
      <c r="H11422" s="33">
        <v>3</v>
      </c>
      <c r="I11422" s="33">
        <v>3</v>
      </c>
      <c r="J11422" s="36">
        <v>50</v>
      </c>
      <c r="K11422" s="37">
        <v>125000</v>
      </c>
      <c r="L11422" s="38" t="s">
        <v>15</v>
      </c>
      <c r="M11422" s="38" t="s">
        <v>13</v>
      </c>
    </row>
    <row r="11423" spans="1:13" s="39" customFormat="1" ht="12.75" x14ac:dyDescent="0.2">
      <c r="A11423" s="33" t="s">
        <v>33</v>
      </c>
      <c r="B11423" s="33" t="s">
        <v>581</v>
      </c>
      <c r="C11423" s="34">
        <v>10</v>
      </c>
      <c r="D11423" s="33" t="s">
        <v>90</v>
      </c>
      <c r="E11423" s="33" t="s">
        <v>14712</v>
      </c>
      <c r="F11423" s="35">
        <v>14111704</v>
      </c>
      <c r="G11423" s="33" t="s">
        <v>15071</v>
      </c>
      <c r="H11423" s="33">
        <v>3</v>
      </c>
      <c r="I11423" s="33">
        <v>3</v>
      </c>
      <c r="J11423" s="36">
        <v>8</v>
      </c>
      <c r="K11423" s="37">
        <v>328000</v>
      </c>
      <c r="L11423" s="38" t="s">
        <v>8192</v>
      </c>
      <c r="M11423" s="38" t="s">
        <v>13</v>
      </c>
    </row>
    <row r="11424" spans="1:13" s="39" customFormat="1" ht="12.75" x14ac:dyDescent="0.2">
      <c r="A11424" s="33" t="s">
        <v>33</v>
      </c>
      <c r="B11424" s="33" t="s">
        <v>581</v>
      </c>
      <c r="C11424" s="34">
        <v>10</v>
      </c>
      <c r="D11424" s="33" t="s">
        <v>90</v>
      </c>
      <c r="E11424" s="33" t="s">
        <v>14713</v>
      </c>
      <c r="F11424" s="35">
        <v>14111704</v>
      </c>
      <c r="G11424" s="33" t="s">
        <v>15071</v>
      </c>
      <c r="H11424" s="33">
        <v>3</v>
      </c>
      <c r="I11424" s="33">
        <v>3</v>
      </c>
      <c r="J11424" s="36">
        <v>50</v>
      </c>
      <c r="K11424" s="37">
        <v>2750000</v>
      </c>
      <c r="L11424" s="38" t="s">
        <v>8192</v>
      </c>
      <c r="M11424" s="38" t="s">
        <v>13</v>
      </c>
    </row>
    <row r="11425" spans="1:13" s="39" customFormat="1" ht="12.75" x14ac:dyDescent="0.2">
      <c r="A11425" s="33" t="s">
        <v>33</v>
      </c>
      <c r="B11425" s="33" t="s">
        <v>581</v>
      </c>
      <c r="C11425" s="34">
        <v>10</v>
      </c>
      <c r="D11425" s="33" t="s">
        <v>90</v>
      </c>
      <c r="E11425" s="33" t="s">
        <v>11069</v>
      </c>
      <c r="F11425" s="35">
        <v>47131502</v>
      </c>
      <c r="G11425" s="33" t="s">
        <v>15071</v>
      </c>
      <c r="H11425" s="33">
        <v>3</v>
      </c>
      <c r="I11425" s="33">
        <v>3</v>
      </c>
      <c r="J11425" s="36">
        <v>55</v>
      </c>
      <c r="K11425" s="37">
        <v>1017500</v>
      </c>
      <c r="L11425" s="38" t="s">
        <v>8194</v>
      </c>
      <c r="M11425" s="38" t="s">
        <v>13</v>
      </c>
    </row>
    <row r="11426" spans="1:13" s="39" customFormat="1" ht="12.75" x14ac:dyDescent="0.2">
      <c r="A11426" s="33" t="s">
        <v>33</v>
      </c>
      <c r="B11426" s="33" t="s">
        <v>581</v>
      </c>
      <c r="C11426" s="34">
        <v>10</v>
      </c>
      <c r="D11426" s="33" t="s">
        <v>90</v>
      </c>
      <c r="E11426" s="33" t="s">
        <v>2412</v>
      </c>
      <c r="F11426" s="35">
        <v>27112003</v>
      </c>
      <c r="G11426" s="33" t="s">
        <v>15071</v>
      </c>
      <c r="H11426" s="33">
        <v>3</v>
      </c>
      <c r="I11426" s="33">
        <v>3</v>
      </c>
      <c r="J11426" s="36">
        <v>45</v>
      </c>
      <c r="K11426" s="37">
        <v>607500</v>
      </c>
      <c r="L11426" s="38" t="s">
        <v>15</v>
      </c>
      <c r="M11426" s="38" t="s">
        <v>13</v>
      </c>
    </row>
    <row r="11427" spans="1:13" s="39" customFormat="1" ht="12.75" x14ac:dyDescent="0.2">
      <c r="A11427" s="33" t="s">
        <v>33</v>
      </c>
      <c r="B11427" s="33" t="s">
        <v>581</v>
      </c>
      <c r="C11427" s="34">
        <v>10</v>
      </c>
      <c r="D11427" s="33" t="s">
        <v>90</v>
      </c>
      <c r="E11427" s="33" t="s">
        <v>11070</v>
      </c>
      <c r="F11427" s="35">
        <v>47131601</v>
      </c>
      <c r="G11427" s="33" t="s">
        <v>15071</v>
      </c>
      <c r="H11427" s="33">
        <v>3</v>
      </c>
      <c r="I11427" s="33">
        <v>3</v>
      </c>
      <c r="J11427" s="36">
        <v>18</v>
      </c>
      <c r="K11427" s="37">
        <v>58680</v>
      </c>
      <c r="L11427" s="38" t="s">
        <v>15</v>
      </c>
      <c r="M11427" s="38" t="s">
        <v>13</v>
      </c>
    </row>
    <row r="11428" spans="1:13" s="39" customFormat="1" ht="12.75" x14ac:dyDescent="0.2">
      <c r="A11428" s="33" t="s">
        <v>33</v>
      </c>
      <c r="B11428" s="33" t="s">
        <v>581</v>
      </c>
      <c r="C11428" s="34">
        <v>10</v>
      </c>
      <c r="D11428" s="33" t="s">
        <v>90</v>
      </c>
      <c r="E11428" s="33" t="s">
        <v>11071</v>
      </c>
      <c r="F11428" s="35">
        <v>47121803</v>
      </c>
      <c r="G11428" s="33" t="s">
        <v>15071</v>
      </c>
      <c r="H11428" s="33">
        <v>3</v>
      </c>
      <c r="I11428" s="33">
        <v>3</v>
      </c>
      <c r="J11428" s="36">
        <v>50</v>
      </c>
      <c r="K11428" s="37">
        <v>25000</v>
      </c>
      <c r="L11428" s="38" t="s">
        <v>15</v>
      </c>
      <c r="M11428" s="38" t="s">
        <v>13</v>
      </c>
    </row>
    <row r="11429" spans="1:13" s="39" customFormat="1" ht="12.75" x14ac:dyDescent="0.2">
      <c r="A11429" s="33" t="s">
        <v>33</v>
      </c>
      <c r="B11429" s="33" t="s">
        <v>581</v>
      </c>
      <c r="C11429" s="34">
        <v>10</v>
      </c>
      <c r="D11429" s="33" t="s">
        <v>90</v>
      </c>
      <c r="E11429" s="33" t="s">
        <v>11072</v>
      </c>
      <c r="F11429" s="35">
        <v>47131819</v>
      </c>
      <c r="G11429" s="33" t="s">
        <v>15071</v>
      </c>
      <c r="H11429" s="33">
        <v>3</v>
      </c>
      <c r="I11429" s="33">
        <v>3</v>
      </c>
      <c r="J11429" s="36">
        <v>8</v>
      </c>
      <c r="K11429" s="37">
        <v>64000</v>
      </c>
      <c r="L11429" s="38" t="s">
        <v>15</v>
      </c>
      <c r="M11429" s="38" t="s">
        <v>13</v>
      </c>
    </row>
    <row r="11430" spans="1:13" s="39" customFormat="1" ht="12.75" x14ac:dyDescent="0.2">
      <c r="A11430" s="33" t="s">
        <v>33</v>
      </c>
      <c r="B11430" s="33" t="s">
        <v>581</v>
      </c>
      <c r="C11430" s="34">
        <v>10</v>
      </c>
      <c r="D11430" s="33" t="s">
        <v>90</v>
      </c>
      <c r="E11430" s="33" t="s">
        <v>11073</v>
      </c>
      <c r="F11430" s="35">
        <v>47131811</v>
      </c>
      <c r="G11430" s="33" t="s">
        <v>15071</v>
      </c>
      <c r="H11430" s="33">
        <v>3</v>
      </c>
      <c r="I11430" s="33">
        <v>3</v>
      </c>
      <c r="J11430" s="36">
        <v>75</v>
      </c>
      <c r="K11430" s="37">
        <v>600000</v>
      </c>
      <c r="L11430" s="38" t="s">
        <v>15</v>
      </c>
      <c r="M11430" s="38" t="s">
        <v>13</v>
      </c>
    </row>
    <row r="11431" spans="1:13" s="39" customFormat="1" ht="12.75" x14ac:dyDescent="0.2">
      <c r="A11431" s="33" t="s">
        <v>33</v>
      </c>
      <c r="B11431" s="33" t="s">
        <v>581</v>
      </c>
      <c r="C11431" s="34">
        <v>10</v>
      </c>
      <c r="D11431" s="33" t="s">
        <v>90</v>
      </c>
      <c r="E11431" s="33" t="s">
        <v>11074</v>
      </c>
      <c r="F11431" s="35">
        <v>47131502</v>
      </c>
      <c r="G11431" s="33" t="s">
        <v>15071</v>
      </c>
      <c r="H11431" s="33">
        <v>3</v>
      </c>
      <c r="I11431" s="33">
        <v>3</v>
      </c>
      <c r="J11431" s="36">
        <v>20</v>
      </c>
      <c r="K11431" s="37">
        <v>320000</v>
      </c>
      <c r="L11431" s="38" t="s">
        <v>8194</v>
      </c>
      <c r="M11431" s="38" t="s">
        <v>13</v>
      </c>
    </row>
    <row r="11432" spans="1:13" s="39" customFormat="1" ht="12.75" x14ac:dyDescent="0.2">
      <c r="A11432" s="33" t="s">
        <v>33</v>
      </c>
      <c r="B11432" s="33" t="s">
        <v>581</v>
      </c>
      <c r="C11432" s="34">
        <v>10</v>
      </c>
      <c r="D11432" s="33" t="s">
        <v>90</v>
      </c>
      <c r="E11432" s="33" t="s">
        <v>11075</v>
      </c>
      <c r="F11432" s="35">
        <v>47131618</v>
      </c>
      <c r="G11432" s="33" t="s">
        <v>15071</v>
      </c>
      <c r="H11432" s="33">
        <v>3</v>
      </c>
      <c r="I11432" s="33">
        <v>3</v>
      </c>
      <c r="J11432" s="36">
        <v>90</v>
      </c>
      <c r="K11432" s="37">
        <v>360000</v>
      </c>
      <c r="L11432" s="38" t="s">
        <v>15</v>
      </c>
      <c r="M11432" s="38" t="s">
        <v>13</v>
      </c>
    </row>
    <row r="11433" spans="1:13" s="39" customFormat="1" ht="12.75" x14ac:dyDescent="0.2">
      <c r="A11433" s="33" t="s">
        <v>33</v>
      </c>
      <c r="B11433" s="33" t="s">
        <v>581</v>
      </c>
      <c r="C11433" s="34">
        <v>10</v>
      </c>
      <c r="D11433" s="33" t="s">
        <v>90</v>
      </c>
      <c r="E11433" s="33" t="s">
        <v>11076</v>
      </c>
      <c r="F11433" s="35">
        <v>47131801</v>
      </c>
      <c r="G11433" s="33" t="s">
        <v>15071</v>
      </c>
      <c r="H11433" s="33">
        <v>3</v>
      </c>
      <c r="I11433" s="33">
        <v>3</v>
      </c>
      <c r="J11433" s="36">
        <v>40</v>
      </c>
      <c r="K11433" s="37">
        <v>260000</v>
      </c>
      <c r="L11433" s="38" t="s">
        <v>15</v>
      </c>
      <c r="M11433" s="38" t="s">
        <v>13</v>
      </c>
    </row>
    <row r="11434" spans="1:13" s="39" customFormat="1" ht="12.75" x14ac:dyDescent="0.2">
      <c r="A11434" s="33" t="s">
        <v>33</v>
      </c>
      <c r="B11434" s="33" t="s">
        <v>581</v>
      </c>
      <c r="C11434" s="34">
        <v>10</v>
      </c>
      <c r="D11434" s="33" t="s">
        <v>90</v>
      </c>
      <c r="E11434" s="33" t="s">
        <v>11077</v>
      </c>
      <c r="F11434" s="35">
        <v>47131618</v>
      </c>
      <c r="G11434" s="33" t="s">
        <v>15071</v>
      </c>
      <c r="H11434" s="33">
        <v>3</v>
      </c>
      <c r="I11434" s="33">
        <v>3</v>
      </c>
      <c r="J11434" s="36">
        <v>30</v>
      </c>
      <c r="K11434" s="37">
        <v>768000</v>
      </c>
      <c r="L11434" s="38" t="s">
        <v>15</v>
      </c>
      <c r="M11434" s="38" t="s">
        <v>13</v>
      </c>
    </row>
    <row r="11435" spans="1:13" s="39" customFormat="1" ht="12.75" x14ac:dyDescent="0.2">
      <c r="A11435" s="33" t="s">
        <v>33</v>
      </c>
      <c r="B11435" s="33" t="s">
        <v>581</v>
      </c>
      <c r="C11435" s="34">
        <v>10</v>
      </c>
      <c r="D11435" s="33" t="s">
        <v>90</v>
      </c>
      <c r="E11435" s="33" t="s">
        <v>11078</v>
      </c>
      <c r="F11435" s="35">
        <v>47131821</v>
      </c>
      <c r="G11435" s="33" t="s">
        <v>15071</v>
      </c>
      <c r="H11435" s="33">
        <v>3</v>
      </c>
      <c r="I11435" s="33">
        <v>3</v>
      </c>
      <c r="J11435" s="36">
        <v>50</v>
      </c>
      <c r="K11435" s="37">
        <v>3250000</v>
      </c>
      <c r="L11435" s="38" t="s">
        <v>15</v>
      </c>
      <c r="M11435" s="38" t="s">
        <v>13</v>
      </c>
    </row>
    <row r="11436" spans="1:13" s="39" customFormat="1" ht="12.75" x14ac:dyDescent="0.2">
      <c r="A11436" s="33" t="s">
        <v>33</v>
      </c>
      <c r="B11436" s="33" t="s">
        <v>581</v>
      </c>
      <c r="C11436" s="34">
        <v>10</v>
      </c>
      <c r="D11436" s="33" t="s">
        <v>90</v>
      </c>
      <c r="E11436" s="33" t="s">
        <v>11079</v>
      </c>
      <c r="F11436" s="35">
        <v>47131821</v>
      </c>
      <c r="G11436" s="33" t="s">
        <v>467</v>
      </c>
      <c r="H11436" s="33">
        <v>2</v>
      </c>
      <c r="I11436" s="33">
        <v>7</v>
      </c>
      <c r="J11436" s="36">
        <v>1</v>
      </c>
      <c r="K11436" s="37">
        <v>1311000</v>
      </c>
      <c r="L11436" s="38" t="s">
        <v>15</v>
      </c>
      <c r="M11436" s="38" t="s">
        <v>13</v>
      </c>
    </row>
    <row r="11437" spans="1:13" s="39" customFormat="1" ht="12.75" x14ac:dyDescent="0.2">
      <c r="A11437" s="33" t="s">
        <v>33</v>
      </c>
      <c r="B11437" s="33" t="s">
        <v>581</v>
      </c>
      <c r="C11437" s="34">
        <v>10</v>
      </c>
      <c r="D11437" s="33" t="s">
        <v>90</v>
      </c>
      <c r="E11437" s="33" t="s">
        <v>11080</v>
      </c>
      <c r="F11437" s="35">
        <v>15121514</v>
      </c>
      <c r="G11437" s="33" t="s">
        <v>467</v>
      </c>
      <c r="H11437" s="33">
        <v>2</v>
      </c>
      <c r="I11437" s="33">
        <v>7</v>
      </c>
      <c r="J11437" s="36">
        <v>15</v>
      </c>
      <c r="K11437" s="37">
        <v>409680</v>
      </c>
      <c r="L11437" s="38" t="s">
        <v>15</v>
      </c>
      <c r="M11437" s="38" t="s">
        <v>13</v>
      </c>
    </row>
    <row r="11438" spans="1:13" s="39" customFormat="1" ht="12.75" x14ac:dyDescent="0.2">
      <c r="A11438" s="33" t="s">
        <v>33</v>
      </c>
      <c r="B11438" s="33" t="s">
        <v>581</v>
      </c>
      <c r="C11438" s="34">
        <v>10</v>
      </c>
      <c r="D11438" s="33" t="s">
        <v>90</v>
      </c>
      <c r="E11438" s="33" t="s">
        <v>11081</v>
      </c>
      <c r="F11438" s="35">
        <v>15121514</v>
      </c>
      <c r="G11438" s="33" t="s">
        <v>467</v>
      </c>
      <c r="H11438" s="33">
        <v>2</v>
      </c>
      <c r="I11438" s="33">
        <v>7</v>
      </c>
      <c r="J11438" s="36">
        <v>15</v>
      </c>
      <c r="K11438" s="37">
        <v>664500</v>
      </c>
      <c r="L11438" s="38" t="s">
        <v>15</v>
      </c>
      <c r="M11438" s="38" t="s">
        <v>13</v>
      </c>
    </row>
    <row r="11439" spans="1:13" s="39" customFormat="1" ht="12.75" x14ac:dyDescent="0.2">
      <c r="A11439" s="33" t="s">
        <v>33</v>
      </c>
      <c r="B11439" s="33" t="s">
        <v>581</v>
      </c>
      <c r="C11439" s="34">
        <v>10</v>
      </c>
      <c r="D11439" s="33" t="s">
        <v>90</v>
      </c>
      <c r="E11439" s="33" t="s">
        <v>11082</v>
      </c>
      <c r="F11439" s="35">
        <v>47131821</v>
      </c>
      <c r="G11439" s="33" t="s">
        <v>467</v>
      </c>
      <c r="H11439" s="33">
        <v>2</v>
      </c>
      <c r="I11439" s="33">
        <v>7</v>
      </c>
      <c r="J11439" s="36">
        <v>4</v>
      </c>
      <c r="K11439" s="37">
        <v>322000</v>
      </c>
      <c r="L11439" s="38" t="s">
        <v>2367</v>
      </c>
      <c r="M11439" s="38" t="s">
        <v>13</v>
      </c>
    </row>
    <row r="11440" spans="1:13" s="39" customFormat="1" ht="12.75" x14ac:dyDescent="0.2">
      <c r="A11440" s="33" t="s">
        <v>33</v>
      </c>
      <c r="B11440" s="33" t="s">
        <v>581</v>
      </c>
      <c r="C11440" s="34">
        <v>10</v>
      </c>
      <c r="D11440" s="33" t="s">
        <v>90</v>
      </c>
      <c r="E11440" s="33" t="s">
        <v>11083</v>
      </c>
      <c r="F11440" s="35">
        <v>47131800</v>
      </c>
      <c r="G11440" s="33" t="s">
        <v>467</v>
      </c>
      <c r="H11440" s="33">
        <v>2</v>
      </c>
      <c r="I11440" s="33">
        <v>7</v>
      </c>
      <c r="J11440" s="36">
        <v>10</v>
      </c>
      <c r="K11440" s="37">
        <v>506000</v>
      </c>
      <c r="L11440" s="38" t="s">
        <v>2367</v>
      </c>
      <c r="M11440" s="38" t="s">
        <v>13</v>
      </c>
    </row>
    <row r="11441" spans="1:13" s="39" customFormat="1" ht="12.75" x14ac:dyDescent="0.2">
      <c r="A11441" s="33" t="s">
        <v>33</v>
      </c>
      <c r="B11441" s="33" t="s">
        <v>581</v>
      </c>
      <c r="C11441" s="34">
        <v>10</v>
      </c>
      <c r="D11441" s="33" t="s">
        <v>90</v>
      </c>
      <c r="E11441" s="33" t="s">
        <v>11084</v>
      </c>
      <c r="F11441" s="35">
        <v>47131800</v>
      </c>
      <c r="G11441" s="33" t="s">
        <v>467</v>
      </c>
      <c r="H11441" s="33">
        <v>2</v>
      </c>
      <c r="I11441" s="33">
        <v>7</v>
      </c>
      <c r="J11441" s="36">
        <v>10</v>
      </c>
      <c r="K11441" s="37">
        <v>460000</v>
      </c>
      <c r="L11441" s="38" t="s">
        <v>2367</v>
      </c>
      <c r="M11441" s="38" t="s">
        <v>13</v>
      </c>
    </row>
    <row r="11442" spans="1:13" s="39" customFormat="1" ht="12.75" x14ac:dyDescent="0.2">
      <c r="A11442" s="33" t="s">
        <v>33</v>
      </c>
      <c r="B11442" s="33" t="s">
        <v>582</v>
      </c>
      <c r="C11442" s="34">
        <v>10</v>
      </c>
      <c r="D11442" s="33" t="s">
        <v>34</v>
      </c>
      <c r="E11442" s="33" t="s">
        <v>11085</v>
      </c>
      <c r="F11442" s="35">
        <v>39121011</v>
      </c>
      <c r="G11442" s="33" t="s">
        <v>15071</v>
      </c>
      <c r="H11442" s="33">
        <v>5</v>
      </c>
      <c r="I11442" s="33">
        <v>3</v>
      </c>
      <c r="J11442" s="36">
        <v>3</v>
      </c>
      <c r="K11442" s="37">
        <v>159000</v>
      </c>
      <c r="L11442" s="38" t="s">
        <v>15</v>
      </c>
      <c r="M11442" s="38" t="s">
        <v>13</v>
      </c>
    </row>
    <row r="11443" spans="1:13" s="39" customFormat="1" ht="12.75" x14ac:dyDescent="0.2">
      <c r="A11443" s="33" t="s">
        <v>33</v>
      </c>
      <c r="B11443" s="33" t="s">
        <v>582</v>
      </c>
      <c r="C11443" s="34">
        <v>10</v>
      </c>
      <c r="D11443" s="33" t="s">
        <v>34</v>
      </c>
      <c r="E11443" s="33" t="s">
        <v>11086</v>
      </c>
      <c r="F11443" s="35">
        <v>39121011</v>
      </c>
      <c r="G11443" s="33" t="s">
        <v>15071</v>
      </c>
      <c r="H11443" s="33">
        <v>5</v>
      </c>
      <c r="I11443" s="33">
        <v>3</v>
      </c>
      <c r="J11443" s="36">
        <v>5</v>
      </c>
      <c r="K11443" s="37">
        <v>590000</v>
      </c>
      <c r="L11443" s="38" t="s">
        <v>15</v>
      </c>
      <c r="M11443" s="38" t="s">
        <v>13</v>
      </c>
    </row>
    <row r="11444" spans="1:13" s="39" customFormat="1" ht="12.75" x14ac:dyDescent="0.2">
      <c r="A11444" s="33" t="s">
        <v>33</v>
      </c>
      <c r="B11444" s="33" t="s">
        <v>582</v>
      </c>
      <c r="C11444" s="34">
        <v>10</v>
      </c>
      <c r="D11444" s="33" t="s">
        <v>34</v>
      </c>
      <c r="E11444" s="33" t="s">
        <v>11087</v>
      </c>
      <c r="F11444" s="35">
        <v>39121011</v>
      </c>
      <c r="G11444" s="33" t="s">
        <v>15071</v>
      </c>
      <c r="H11444" s="33">
        <v>5</v>
      </c>
      <c r="I11444" s="33">
        <v>3</v>
      </c>
      <c r="J11444" s="36">
        <v>2</v>
      </c>
      <c r="K11444" s="37">
        <v>498000</v>
      </c>
      <c r="L11444" s="38" t="s">
        <v>15</v>
      </c>
      <c r="M11444" s="38" t="s">
        <v>13</v>
      </c>
    </row>
    <row r="11445" spans="1:13" s="39" customFormat="1" ht="12.75" x14ac:dyDescent="0.2">
      <c r="A11445" s="33" t="s">
        <v>33</v>
      </c>
      <c r="B11445" s="33" t="s">
        <v>582</v>
      </c>
      <c r="C11445" s="34">
        <v>10</v>
      </c>
      <c r="D11445" s="33" t="s">
        <v>34</v>
      </c>
      <c r="E11445" s="33" t="s">
        <v>11088</v>
      </c>
      <c r="F11445" s="35">
        <v>43201402</v>
      </c>
      <c r="G11445" s="33" t="s">
        <v>15071</v>
      </c>
      <c r="H11445" s="33">
        <v>5</v>
      </c>
      <c r="I11445" s="33">
        <v>3</v>
      </c>
      <c r="J11445" s="36">
        <v>10</v>
      </c>
      <c r="K11445" s="37">
        <v>1090000</v>
      </c>
      <c r="L11445" s="38" t="s">
        <v>15</v>
      </c>
      <c r="M11445" s="38" t="s">
        <v>13</v>
      </c>
    </row>
    <row r="11446" spans="1:13" s="39" customFormat="1" ht="12.75" x14ac:dyDescent="0.2">
      <c r="A11446" s="33" t="s">
        <v>33</v>
      </c>
      <c r="B11446" s="33" t="s">
        <v>582</v>
      </c>
      <c r="C11446" s="34">
        <v>10</v>
      </c>
      <c r="D11446" s="33" t="s">
        <v>34</v>
      </c>
      <c r="E11446" s="33" t="s">
        <v>11089</v>
      </c>
      <c r="F11446" s="35">
        <v>44103004</v>
      </c>
      <c r="G11446" s="33" t="s">
        <v>15071</v>
      </c>
      <c r="H11446" s="33">
        <v>5</v>
      </c>
      <c r="I11446" s="33">
        <v>3</v>
      </c>
      <c r="J11446" s="36">
        <v>6</v>
      </c>
      <c r="K11446" s="37">
        <v>4740000</v>
      </c>
      <c r="L11446" s="38" t="s">
        <v>15</v>
      </c>
      <c r="M11446" s="38" t="s">
        <v>13</v>
      </c>
    </row>
    <row r="11447" spans="1:13" s="39" customFormat="1" ht="12.75" x14ac:dyDescent="0.2">
      <c r="A11447" s="33" t="s">
        <v>33</v>
      </c>
      <c r="B11447" s="33" t="s">
        <v>582</v>
      </c>
      <c r="C11447" s="34">
        <v>10</v>
      </c>
      <c r="D11447" s="33" t="s">
        <v>34</v>
      </c>
      <c r="E11447" s="33" t="s">
        <v>11090</v>
      </c>
      <c r="F11447" s="35">
        <v>43201404</v>
      </c>
      <c r="G11447" s="33" t="s">
        <v>15071</v>
      </c>
      <c r="H11447" s="33">
        <v>5</v>
      </c>
      <c r="I11447" s="33">
        <v>3</v>
      </c>
      <c r="J11447" s="36">
        <v>11</v>
      </c>
      <c r="K11447" s="37">
        <v>759000</v>
      </c>
      <c r="L11447" s="38" t="s">
        <v>15</v>
      </c>
      <c r="M11447" s="38" t="s">
        <v>13</v>
      </c>
    </row>
    <row r="11448" spans="1:13" s="39" customFormat="1" ht="12.75" x14ac:dyDescent="0.2">
      <c r="A11448" s="33" t="s">
        <v>33</v>
      </c>
      <c r="B11448" s="33" t="s">
        <v>582</v>
      </c>
      <c r="C11448" s="34">
        <v>10</v>
      </c>
      <c r="D11448" s="33" t="s">
        <v>34</v>
      </c>
      <c r="E11448" s="33" t="s">
        <v>11091</v>
      </c>
      <c r="F11448" s="35">
        <v>32101617</v>
      </c>
      <c r="G11448" s="33" t="s">
        <v>15071</v>
      </c>
      <c r="H11448" s="33">
        <v>1</v>
      </c>
      <c r="I11448" s="33">
        <v>3</v>
      </c>
      <c r="J11448" s="36">
        <v>15</v>
      </c>
      <c r="K11448" s="37">
        <v>1800000</v>
      </c>
      <c r="L11448" s="38" t="s">
        <v>15</v>
      </c>
      <c r="M11448" s="38" t="s">
        <v>13</v>
      </c>
    </row>
    <row r="11449" spans="1:13" s="39" customFormat="1" ht="12.75" x14ac:dyDescent="0.2">
      <c r="A11449" s="33" t="s">
        <v>33</v>
      </c>
      <c r="B11449" s="33" t="s">
        <v>582</v>
      </c>
      <c r="C11449" s="34">
        <v>10</v>
      </c>
      <c r="D11449" s="33" t="s">
        <v>34</v>
      </c>
      <c r="E11449" s="33" t="s">
        <v>14714</v>
      </c>
      <c r="F11449" s="35">
        <v>32121503</v>
      </c>
      <c r="G11449" s="33" t="s">
        <v>15071</v>
      </c>
      <c r="H11449" s="33">
        <v>1</v>
      </c>
      <c r="I11449" s="33">
        <v>3</v>
      </c>
      <c r="J11449" s="36">
        <v>24</v>
      </c>
      <c r="K11449" s="37">
        <v>432000</v>
      </c>
      <c r="L11449" s="38" t="s">
        <v>15</v>
      </c>
      <c r="M11449" s="38" t="s">
        <v>13</v>
      </c>
    </row>
    <row r="11450" spans="1:13" s="39" customFormat="1" ht="12.75" x14ac:dyDescent="0.2">
      <c r="A11450" s="33" t="s">
        <v>33</v>
      </c>
      <c r="B11450" s="33" t="s">
        <v>582</v>
      </c>
      <c r="C11450" s="34">
        <v>10</v>
      </c>
      <c r="D11450" s="33" t="s">
        <v>34</v>
      </c>
      <c r="E11450" s="33" t="s">
        <v>14715</v>
      </c>
      <c r="F11450" s="35">
        <v>32121503</v>
      </c>
      <c r="G11450" s="33" t="s">
        <v>15071</v>
      </c>
      <c r="H11450" s="33">
        <v>1</v>
      </c>
      <c r="I11450" s="33">
        <v>3</v>
      </c>
      <c r="J11450" s="36">
        <v>30</v>
      </c>
      <c r="K11450" s="37">
        <v>510000</v>
      </c>
      <c r="L11450" s="38" t="s">
        <v>15</v>
      </c>
      <c r="M11450" s="38" t="s">
        <v>13</v>
      </c>
    </row>
    <row r="11451" spans="1:13" s="39" customFormat="1" ht="12.75" x14ac:dyDescent="0.2">
      <c r="A11451" s="33" t="s">
        <v>33</v>
      </c>
      <c r="B11451" s="33" t="s">
        <v>582</v>
      </c>
      <c r="C11451" s="34">
        <v>10</v>
      </c>
      <c r="D11451" s="33" t="s">
        <v>34</v>
      </c>
      <c r="E11451" s="33" t="s">
        <v>14716</v>
      </c>
      <c r="F11451" s="35">
        <v>32121503</v>
      </c>
      <c r="G11451" s="33" t="s">
        <v>15071</v>
      </c>
      <c r="H11451" s="33">
        <v>1</v>
      </c>
      <c r="I11451" s="33">
        <v>3</v>
      </c>
      <c r="J11451" s="36">
        <v>30</v>
      </c>
      <c r="K11451" s="37">
        <v>330000</v>
      </c>
      <c r="L11451" s="38" t="s">
        <v>15</v>
      </c>
      <c r="M11451" s="38" t="s">
        <v>13</v>
      </c>
    </row>
    <row r="11452" spans="1:13" s="39" customFormat="1" ht="12.75" x14ac:dyDescent="0.2">
      <c r="A11452" s="33" t="s">
        <v>33</v>
      </c>
      <c r="B11452" s="33" t="s">
        <v>582</v>
      </c>
      <c r="C11452" s="34">
        <v>10</v>
      </c>
      <c r="D11452" s="33" t="s">
        <v>34</v>
      </c>
      <c r="E11452" s="33" t="s">
        <v>14717</v>
      </c>
      <c r="F11452" s="35">
        <v>32121503</v>
      </c>
      <c r="G11452" s="33" t="s">
        <v>15071</v>
      </c>
      <c r="H11452" s="33">
        <v>1</v>
      </c>
      <c r="I11452" s="33">
        <v>3</v>
      </c>
      <c r="J11452" s="36">
        <v>25</v>
      </c>
      <c r="K11452" s="37">
        <v>275000</v>
      </c>
      <c r="L11452" s="38" t="s">
        <v>15</v>
      </c>
      <c r="M11452" s="38" t="s">
        <v>13</v>
      </c>
    </row>
    <row r="11453" spans="1:13" s="39" customFormat="1" ht="12.75" x14ac:dyDescent="0.2">
      <c r="A11453" s="33" t="s">
        <v>33</v>
      </c>
      <c r="B11453" s="33" t="s">
        <v>582</v>
      </c>
      <c r="C11453" s="34">
        <v>10</v>
      </c>
      <c r="D11453" s="33" t="s">
        <v>34</v>
      </c>
      <c r="E11453" s="33" t="s">
        <v>14718</v>
      </c>
      <c r="F11453" s="35">
        <v>32121503</v>
      </c>
      <c r="G11453" s="33" t="s">
        <v>15071</v>
      </c>
      <c r="H11453" s="33">
        <v>1</v>
      </c>
      <c r="I11453" s="33">
        <v>3</v>
      </c>
      <c r="J11453" s="36">
        <v>23</v>
      </c>
      <c r="K11453" s="37">
        <v>368000</v>
      </c>
      <c r="L11453" s="38" t="s">
        <v>15</v>
      </c>
      <c r="M11453" s="38" t="s">
        <v>13</v>
      </c>
    </row>
    <row r="11454" spans="1:13" s="39" customFormat="1" ht="12.75" x14ac:dyDescent="0.2">
      <c r="A11454" s="33" t="s">
        <v>33</v>
      </c>
      <c r="B11454" s="33" t="s">
        <v>582</v>
      </c>
      <c r="C11454" s="34">
        <v>10</v>
      </c>
      <c r="D11454" s="33" t="s">
        <v>34</v>
      </c>
      <c r="E11454" s="33" t="s">
        <v>14719</v>
      </c>
      <c r="F11454" s="35">
        <v>32121503</v>
      </c>
      <c r="G11454" s="33" t="s">
        <v>15071</v>
      </c>
      <c r="H11454" s="33">
        <v>1</v>
      </c>
      <c r="I11454" s="33">
        <v>3</v>
      </c>
      <c r="J11454" s="36">
        <v>23</v>
      </c>
      <c r="K11454" s="37">
        <v>126500</v>
      </c>
      <c r="L11454" s="38" t="s">
        <v>15</v>
      </c>
      <c r="M11454" s="38" t="s">
        <v>13</v>
      </c>
    </row>
    <row r="11455" spans="1:13" s="39" customFormat="1" ht="12.75" x14ac:dyDescent="0.2">
      <c r="A11455" s="33" t="s">
        <v>33</v>
      </c>
      <c r="B11455" s="33" t="s">
        <v>582</v>
      </c>
      <c r="C11455" s="34">
        <v>10</v>
      </c>
      <c r="D11455" s="33" t="s">
        <v>34</v>
      </c>
      <c r="E11455" s="33" t="s">
        <v>14720</v>
      </c>
      <c r="F11455" s="35">
        <v>32121503</v>
      </c>
      <c r="G11455" s="33" t="s">
        <v>15071</v>
      </c>
      <c r="H11455" s="33">
        <v>1</v>
      </c>
      <c r="I11455" s="33">
        <v>3</v>
      </c>
      <c r="J11455" s="36">
        <v>25</v>
      </c>
      <c r="K11455" s="37">
        <v>70000</v>
      </c>
      <c r="L11455" s="38" t="s">
        <v>15</v>
      </c>
      <c r="M11455" s="38" t="s">
        <v>13</v>
      </c>
    </row>
    <row r="11456" spans="1:13" s="39" customFormat="1" ht="12.75" x14ac:dyDescent="0.2">
      <c r="A11456" s="33" t="s">
        <v>33</v>
      </c>
      <c r="B11456" s="33" t="s">
        <v>582</v>
      </c>
      <c r="C11456" s="34">
        <v>10</v>
      </c>
      <c r="D11456" s="33" t="s">
        <v>34</v>
      </c>
      <c r="E11456" s="33" t="s">
        <v>14721</v>
      </c>
      <c r="F11456" s="35">
        <v>32121503</v>
      </c>
      <c r="G11456" s="33" t="s">
        <v>15071</v>
      </c>
      <c r="H11456" s="33">
        <v>1</v>
      </c>
      <c r="I11456" s="33">
        <v>3</v>
      </c>
      <c r="J11456" s="36">
        <v>23</v>
      </c>
      <c r="K11456" s="37">
        <v>94300</v>
      </c>
      <c r="L11456" s="38" t="s">
        <v>15</v>
      </c>
      <c r="M11456" s="38" t="s">
        <v>13</v>
      </c>
    </row>
    <row r="11457" spans="1:13" s="39" customFormat="1" ht="12.75" x14ac:dyDescent="0.2">
      <c r="A11457" s="33" t="s">
        <v>33</v>
      </c>
      <c r="B11457" s="33" t="s">
        <v>582</v>
      </c>
      <c r="C11457" s="34">
        <v>10</v>
      </c>
      <c r="D11457" s="33" t="s">
        <v>34</v>
      </c>
      <c r="E11457" s="33" t="s">
        <v>14722</v>
      </c>
      <c r="F11457" s="35">
        <v>32121503</v>
      </c>
      <c r="G11457" s="33" t="s">
        <v>15071</v>
      </c>
      <c r="H11457" s="33">
        <v>1</v>
      </c>
      <c r="I11457" s="33">
        <v>3</v>
      </c>
      <c r="J11457" s="36">
        <v>26</v>
      </c>
      <c r="K11457" s="37">
        <v>104000</v>
      </c>
      <c r="L11457" s="38" t="s">
        <v>15</v>
      </c>
      <c r="M11457" s="38" t="s">
        <v>13</v>
      </c>
    </row>
    <row r="11458" spans="1:13" s="39" customFormat="1" ht="12.75" x14ac:dyDescent="0.2">
      <c r="A11458" s="33" t="s">
        <v>33</v>
      </c>
      <c r="B11458" s="33" t="s">
        <v>582</v>
      </c>
      <c r="C11458" s="34">
        <v>10</v>
      </c>
      <c r="D11458" s="33" t="s">
        <v>34</v>
      </c>
      <c r="E11458" s="33" t="s">
        <v>14723</v>
      </c>
      <c r="F11458" s="35">
        <v>32121503</v>
      </c>
      <c r="G11458" s="33" t="s">
        <v>15071</v>
      </c>
      <c r="H11458" s="33">
        <v>1</v>
      </c>
      <c r="I11458" s="33">
        <v>3</v>
      </c>
      <c r="J11458" s="36">
        <v>23</v>
      </c>
      <c r="K11458" s="37">
        <v>105800</v>
      </c>
      <c r="L11458" s="38" t="s">
        <v>15</v>
      </c>
      <c r="M11458" s="38" t="s">
        <v>13</v>
      </c>
    </row>
    <row r="11459" spans="1:13" s="39" customFormat="1" ht="12.75" x14ac:dyDescent="0.2">
      <c r="A11459" s="33" t="s">
        <v>33</v>
      </c>
      <c r="B11459" s="33" t="s">
        <v>582</v>
      </c>
      <c r="C11459" s="34">
        <v>10</v>
      </c>
      <c r="D11459" s="33" t="s">
        <v>34</v>
      </c>
      <c r="E11459" s="33" t="s">
        <v>14724</v>
      </c>
      <c r="F11459" s="35">
        <v>32121503</v>
      </c>
      <c r="G11459" s="33" t="s">
        <v>15071</v>
      </c>
      <c r="H11459" s="33">
        <v>1</v>
      </c>
      <c r="I11459" s="33">
        <v>3</v>
      </c>
      <c r="J11459" s="36">
        <v>15</v>
      </c>
      <c r="K11459" s="37">
        <v>223500</v>
      </c>
      <c r="L11459" s="38" t="s">
        <v>15</v>
      </c>
      <c r="M11459" s="38" t="s">
        <v>13</v>
      </c>
    </row>
    <row r="11460" spans="1:13" s="39" customFormat="1" ht="12.75" x14ac:dyDescent="0.2">
      <c r="A11460" s="33" t="s">
        <v>33</v>
      </c>
      <c r="B11460" s="33" t="s">
        <v>582</v>
      </c>
      <c r="C11460" s="34">
        <v>10</v>
      </c>
      <c r="D11460" s="33" t="s">
        <v>34</v>
      </c>
      <c r="E11460" s="33" t="s">
        <v>14725</v>
      </c>
      <c r="F11460" s="35">
        <v>32121503</v>
      </c>
      <c r="G11460" s="33" t="s">
        <v>15071</v>
      </c>
      <c r="H11460" s="33">
        <v>1</v>
      </c>
      <c r="I11460" s="33">
        <v>3</v>
      </c>
      <c r="J11460" s="36">
        <v>20</v>
      </c>
      <c r="K11460" s="37">
        <v>298000</v>
      </c>
      <c r="L11460" s="38" t="s">
        <v>15</v>
      </c>
      <c r="M11460" s="38" t="s">
        <v>13</v>
      </c>
    </row>
    <row r="11461" spans="1:13" s="39" customFormat="1" ht="12.75" x14ac:dyDescent="0.2">
      <c r="A11461" s="33" t="s">
        <v>33</v>
      </c>
      <c r="B11461" s="33" t="s">
        <v>582</v>
      </c>
      <c r="C11461" s="34">
        <v>10</v>
      </c>
      <c r="D11461" s="33" t="s">
        <v>34</v>
      </c>
      <c r="E11461" s="33" t="s">
        <v>14726</v>
      </c>
      <c r="F11461" s="35">
        <v>32121503</v>
      </c>
      <c r="G11461" s="33" t="s">
        <v>15071</v>
      </c>
      <c r="H11461" s="33">
        <v>1</v>
      </c>
      <c r="I11461" s="33">
        <v>3</v>
      </c>
      <c r="J11461" s="36">
        <v>20</v>
      </c>
      <c r="K11461" s="37">
        <v>400000</v>
      </c>
      <c r="L11461" s="38" t="s">
        <v>15</v>
      </c>
      <c r="M11461" s="38" t="s">
        <v>13</v>
      </c>
    </row>
    <row r="11462" spans="1:13" s="39" customFormat="1" ht="12.75" x14ac:dyDescent="0.2">
      <c r="A11462" s="33" t="s">
        <v>33</v>
      </c>
      <c r="B11462" s="33" t="s">
        <v>582</v>
      </c>
      <c r="C11462" s="34">
        <v>10</v>
      </c>
      <c r="D11462" s="33" t="s">
        <v>34</v>
      </c>
      <c r="E11462" s="33" t="s">
        <v>14727</v>
      </c>
      <c r="F11462" s="35">
        <v>32121503</v>
      </c>
      <c r="G11462" s="33" t="s">
        <v>15071</v>
      </c>
      <c r="H11462" s="33">
        <v>1</v>
      </c>
      <c r="I11462" s="33">
        <v>3</v>
      </c>
      <c r="J11462" s="36">
        <v>20</v>
      </c>
      <c r="K11462" s="37">
        <v>520000</v>
      </c>
      <c r="L11462" s="38" t="s">
        <v>15</v>
      </c>
      <c r="M11462" s="38" t="s">
        <v>13</v>
      </c>
    </row>
    <row r="11463" spans="1:13" s="39" customFormat="1" ht="12.75" x14ac:dyDescent="0.2">
      <c r="A11463" s="33" t="s">
        <v>33</v>
      </c>
      <c r="B11463" s="33" t="s">
        <v>582</v>
      </c>
      <c r="C11463" s="34">
        <v>10</v>
      </c>
      <c r="D11463" s="33" t="s">
        <v>34</v>
      </c>
      <c r="E11463" s="33" t="s">
        <v>14728</v>
      </c>
      <c r="F11463" s="35">
        <v>32121503</v>
      </c>
      <c r="G11463" s="33" t="s">
        <v>15071</v>
      </c>
      <c r="H11463" s="33">
        <v>1</v>
      </c>
      <c r="I11463" s="33">
        <v>3</v>
      </c>
      <c r="J11463" s="36">
        <v>20</v>
      </c>
      <c r="K11463" s="37">
        <v>540000</v>
      </c>
      <c r="L11463" s="38" t="s">
        <v>15</v>
      </c>
      <c r="M11463" s="38" t="s">
        <v>13</v>
      </c>
    </row>
    <row r="11464" spans="1:13" s="39" customFormat="1" ht="12.75" x14ac:dyDescent="0.2">
      <c r="A11464" s="33" t="s">
        <v>33</v>
      </c>
      <c r="B11464" s="33" t="s">
        <v>585</v>
      </c>
      <c r="C11464" s="34">
        <v>10</v>
      </c>
      <c r="D11464" s="33" t="s">
        <v>93</v>
      </c>
      <c r="E11464" s="33" t="s">
        <v>11092</v>
      </c>
      <c r="F11464" s="35">
        <v>10191701</v>
      </c>
      <c r="G11464" s="33" t="s">
        <v>15071</v>
      </c>
      <c r="H11464" s="33">
        <v>3</v>
      </c>
      <c r="I11464" s="33">
        <v>3</v>
      </c>
      <c r="J11464" s="36">
        <v>4</v>
      </c>
      <c r="K11464" s="37">
        <v>36000</v>
      </c>
      <c r="L11464" s="38" t="s">
        <v>15</v>
      </c>
      <c r="M11464" s="38" t="s">
        <v>13</v>
      </c>
    </row>
    <row r="11465" spans="1:13" s="39" customFormat="1" ht="12.75" x14ac:dyDescent="0.2">
      <c r="A11465" s="33" t="s">
        <v>33</v>
      </c>
      <c r="B11465" s="33" t="s">
        <v>585</v>
      </c>
      <c r="C11465" s="34">
        <v>10</v>
      </c>
      <c r="D11465" s="33" t="s">
        <v>93</v>
      </c>
      <c r="E11465" s="33" t="s">
        <v>11093</v>
      </c>
      <c r="F11465" s="35">
        <v>11162117</v>
      </c>
      <c r="G11465" s="33" t="s">
        <v>15071</v>
      </c>
      <c r="H11465" s="33">
        <v>5</v>
      </c>
      <c r="I11465" s="33">
        <v>2</v>
      </c>
      <c r="J11465" s="36">
        <v>100</v>
      </c>
      <c r="K11465" s="37">
        <v>700000</v>
      </c>
      <c r="L11465" s="38" t="s">
        <v>2369</v>
      </c>
      <c r="M11465" s="38" t="s">
        <v>13</v>
      </c>
    </row>
    <row r="11466" spans="1:13" s="39" customFormat="1" ht="12.75" x14ac:dyDescent="0.2">
      <c r="A11466" s="33" t="s">
        <v>33</v>
      </c>
      <c r="B11466" s="33" t="s">
        <v>585</v>
      </c>
      <c r="C11466" s="34">
        <v>10</v>
      </c>
      <c r="D11466" s="33" t="s">
        <v>93</v>
      </c>
      <c r="E11466" s="33" t="s">
        <v>11094</v>
      </c>
      <c r="F11466" s="35">
        <v>53141605</v>
      </c>
      <c r="G11466" s="33" t="s">
        <v>15071</v>
      </c>
      <c r="H11466" s="33">
        <v>5</v>
      </c>
      <c r="I11466" s="33">
        <v>2</v>
      </c>
      <c r="J11466" s="36">
        <v>10</v>
      </c>
      <c r="K11466" s="37">
        <v>17000</v>
      </c>
      <c r="L11466" s="38" t="s">
        <v>15</v>
      </c>
      <c r="M11466" s="38" t="s">
        <v>13</v>
      </c>
    </row>
    <row r="11467" spans="1:13" s="39" customFormat="1" ht="12.75" x14ac:dyDescent="0.2">
      <c r="A11467" s="33" t="s">
        <v>33</v>
      </c>
      <c r="B11467" s="33" t="s">
        <v>585</v>
      </c>
      <c r="C11467" s="34">
        <v>10</v>
      </c>
      <c r="D11467" s="33" t="s">
        <v>93</v>
      </c>
      <c r="E11467" s="33" t="s">
        <v>11095</v>
      </c>
      <c r="F11467" s="35">
        <v>26111702</v>
      </c>
      <c r="G11467" s="33" t="s">
        <v>15071</v>
      </c>
      <c r="H11467" s="33">
        <v>4</v>
      </c>
      <c r="I11467" s="33">
        <v>3</v>
      </c>
      <c r="J11467" s="36">
        <v>7</v>
      </c>
      <c r="K11467" s="37">
        <v>336000</v>
      </c>
      <c r="L11467" s="38" t="s">
        <v>15</v>
      </c>
      <c r="M11467" s="38" t="s">
        <v>13</v>
      </c>
    </row>
    <row r="11468" spans="1:13" s="39" customFormat="1" ht="12.75" x14ac:dyDescent="0.2">
      <c r="A11468" s="33" t="s">
        <v>33</v>
      </c>
      <c r="B11468" s="33" t="s">
        <v>585</v>
      </c>
      <c r="C11468" s="34">
        <v>10</v>
      </c>
      <c r="D11468" s="33" t="s">
        <v>93</v>
      </c>
      <c r="E11468" s="33" t="s">
        <v>11096</v>
      </c>
      <c r="F11468" s="35">
        <v>26111702</v>
      </c>
      <c r="G11468" s="33" t="s">
        <v>15071</v>
      </c>
      <c r="H11468" s="33">
        <v>4</v>
      </c>
      <c r="I11468" s="33">
        <v>3</v>
      </c>
      <c r="J11468" s="36">
        <v>1</v>
      </c>
      <c r="K11468" s="37">
        <v>128000</v>
      </c>
      <c r="L11468" s="38" t="s">
        <v>15</v>
      </c>
      <c r="M11468" s="38" t="s">
        <v>13</v>
      </c>
    </row>
    <row r="11469" spans="1:13" s="39" customFormat="1" ht="12.75" x14ac:dyDescent="0.2">
      <c r="A11469" s="33" t="s">
        <v>33</v>
      </c>
      <c r="B11469" s="33" t="s">
        <v>585</v>
      </c>
      <c r="C11469" s="34">
        <v>10</v>
      </c>
      <c r="D11469" s="33" t="s">
        <v>93</v>
      </c>
      <c r="E11469" s="33" t="s">
        <v>11097</v>
      </c>
      <c r="F11469" s="35">
        <v>26111702</v>
      </c>
      <c r="G11469" s="33" t="s">
        <v>15071</v>
      </c>
      <c r="H11469" s="33">
        <v>4</v>
      </c>
      <c r="I11469" s="33">
        <v>3</v>
      </c>
      <c r="J11469" s="36">
        <v>4</v>
      </c>
      <c r="K11469" s="37">
        <v>192000</v>
      </c>
      <c r="L11469" s="38" t="s">
        <v>15</v>
      </c>
      <c r="M11469" s="38" t="s">
        <v>13</v>
      </c>
    </row>
    <row r="11470" spans="1:13" s="39" customFormat="1" ht="12.75" x14ac:dyDescent="0.2">
      <c r="A11470" s="33" t="s">
        <v>33</v>
      </c>
      <c r="B11470" s="33" t="s">
        <v>585</v>
      </c>
      <c r="C11470" s="34">
        <v>10</v>
      </c>
      <c r="D11470" s="33" t="s">
        <v>93</v>
      </c>
      <c r="E11470" s="33" t="s">
        <v>11098</v>
      </c>
      <c r="F11470" s="35">
        <v>26111702</v>
      </c>
      <c r="G11470" s="33" t="s">
        <v>15071</v>
      </c>
      <c r="H11470" s="33">
        <v>4</v>
      </c>
      <c r="I11470" s="33">
        <v>3</v>
      </c>
      <c r="J11470" s="36">
        <v>54</v>
      </c>
      <c r="K11470" s="37">
        <v>2592000</v>
      </c>
      <c r="L11470" s="38" t="s">
        <v>15</v>
      </c>
      <c r="M11470" s="38" t="s">
        <v>13</v>
      </c>
    </row>
    <row r="11471" spans="1:13" s="39" customFormat="1" ht="12.75" x14ac:dyDescent="0.2">
      <c r="A11471" s="33" t="s">
        <v>33</v>
      </c>
      <c r="B11471" s="33" t="s">
        <v>585</v>
      </c>
      <c r="C11471" s="34">
        <v>10</v>
      </c>
      <c r="D11471" s="33" t="s">
        <v>93</v>
      </c>
      <c r="E11471" s="33" t="s">
        <v>11099</v>
      </c>
      <c r="F11471" s="35">
        <v>46161508</v>
      </c>
      <c r="G11471" s="33" t="s">
        <v>15071</v>
      </c>
      <c r="H11471" s="33">
        <v>4</v>
      </c>
      <c r="I11471" s="33">
        <v>3</v>
      </c>
      <c r="J11471" s="36">
        <v>20</v>
      </c>
      <c r="K11471" s="37">
        <v>1200000</v>
      </c>
      <c r="L11471" s="38" t="s">
        <v>15</v>
      </c>
      <c r="M11471" s="38" t="s">
        <v>13</v>
      </c>
    </row>
    <row r="11472" spans="1:13" s="39" customFormat="1" ht="12.75" x14ac:dyDescent="0.2">
      <c r="A11472" s="33" t="s">
        <v>33</v>
      </c>
      <c r="B11472" s="33" t="s">
        <v>585</v>
      </c>
      <c r="C11472" s="34">
        <v>10</v>
      </c>
      <c r="D11472" s="33" t="s">
        <v>93</v>
      </c>
      <c r="E11472" s="33" t="s">
        <v>11100</v>
      </c>
      <c r="F11472" s="35">
        <v>52121604</v>
      </c>
      <c r="G11472" s="33" t="s">
        <v>15071</v>
      </c>
      <c r="H11472" s="33">
        <v>4</v>
      </c>
      <c r="I11472" s="33">
        <v>3</v>
      </c>
      <c r="J11472" s="36">
        <v>20</v>
      </c>
      <c r="K11472" s="37">
        <v>480000</v>
      </c>
      <c r="L11472" s="38" t="s">
        <v>15</v>
      </c>
      <c r="M11472" s="38" t="s">
        <v>13</v>
      </c>
    </row>
    <row r="11473" spans="1:13" s="39" customFormat="1" ht="12.75" x14ac:dyDescent="0.2">
      <c r="A11473" s="33" t="s">
        <v>33</v>
      </c>
      <c r="B11473" s="33" t="s">
        <v>585</v>
      </c>
      <c r="C11473" s="34">
        <v>10</v>
      </c>
      <c r="D11473" s="33" t="s">
        <v>93</v>
      </c>
      <c r="E11473" s="33" t="s">
        <v>11101</v>
      </c>
      <c r="F11473" s="35">
        <v>52121604</v>
      </c>
      <c r="G11473" s="33" t="s">
        <v>15071</v>
      </c>
      <c r="H11473" s="33">
        <v>4</v>
      </c>
      <c r="I11473" s="33">
        <v>3</v>
      </c>
      <c r="J11473" s="36">
        <v>20</v>
      </c>
      <c r="K11473" s="37">
        <v>520000</v>
      </c>
      <c r="L11473" s="38" t="s">
        <v>15</v>
      </c>
      <c r="M11473" s="38" t="s">
        <v>13</v>
      </c>
    </row>
    <row r="11474" spans="1:13" s="39" customFormat="1" ht="12.75" x14ac:dyDescent="0.2">
      <c r="A11474" s="33" t="s">
        <v>33</v>
      </c>
      <c r="B11474" s="33" t="s">
        <v>585</v>
      </c>
      <c r="C11474" s="34">
        <v>10</v>
      </c>
      <c r="D11474" s="33" t="s">
        <v>93</v>
      </c>
      <c r="E11474" s="33" t="s">
        <v>11102</v>
      </c>
      <c r="F11474" s="35">
        <v>52121604</v>
      </c>
      <c r="G11474" s="33" t="s">
        <v>15071</v>
      </c>
      <c r="H11474" s="33">
        <v>4</v>
      </c>
      <c r="I11474" s="33">
        <v>3</v>
      </c>
      <c r="J11474" s="36">
        <v>20</v>
      </c>
      <c r="K11474" s="37">
        <v>480000</v>
      </c>
      <c r="L11474" s="38" t="s">
        <v>15</v>
      </c>
      <c r="M11474" s="38" t="s">
        <v>13</v>
      </c>
    </row>
    <row r="11475" spans="1:13" s="39" customFormat="1" ht="12.75" x14ac:dyDescent="0.2">
      <c r="A11475" s="33" t="s">
        <v>33</v>
      </c>
      <c r="B11475" s="33" t="s">
        <v>585</v>
      </c>
      <c r="C11475" s="34">
        <v>10</v>
      </c>
      <c r="D11475" s="33" t="s">
        <v>93</v>
      </c>
      <c r="E11475" s="33" t="s">
        <v>11103</v>
      </c>
      <c r="F11475" s="35">
        <v>52121604</v>
      </c>
      <c r="G11475" s="33" t="s">
        <v>15071</v>
      </c>
      <c r="H11475" s="33">
        <v>4</v>
      </c>
      <c r="I11475" s="33">
        <v>3</v>
      </c>
      <c r="J11475" s="36">
        <v>15</v>
      </c>
      <c r="K11475" s="37">
        <v>390000</v>
      </c>
      <c r="L11475" s="38" t="s">
        <v>15</v>
      </c>
      <c r="M11475" s="38" t="s">
        <v>13</v>
      </c>
    </row>
    <row r="11476" spans="1:13" s="39" customFormat="1" ht="12.75" x14ac:dyDescent="0.2">
      <c r="A11476" s="33" t="s">
        <v>33</v>
      </c>
      <c r="B11476" s="33" t="s">
        <v>585</v>
      </c>
      <c r="C11476" s="34">
        <v>10</v>
      </c>
      <c r="D11476" s="33" t="s">
        <v>93</v>
      </c>
      <c r="E11476" s="33" t="s">
        <v>11104</v>
      </c>
      <c r="F11476" s="35">
        <v>52121604</v>
      </c>
      <c r="G11476" s="33" t="s">
        <v>15071</v>
      </c>
      <c r="H11476" s="33">
        <v>4</v>
      </c>
      <c r="I11476" s="33">
        <v>3</v>
      </c>
      <c r="J11476" s="36">
        <v>18</v>
      </c>
      <c r="K11476" s="37">
        <v>198000</v>
      </c>
      <c r="L11476" s="38" t="s">
        <v>15</v>
      </c>
      <c r="M11476" s="38" t="s">
        <v>13</v>
      </c>
    </row>
    <row r="11477" spans="1:13" s="39" customFormat="1" ht="12.75" x14ac:dyDescent="0.2">
      <c r="A11477" s="33" t="s">
        <v>33</v>
      </c>
      <c r="B11477" s="33" t="s">
        <v>585</v>
      </c>
      <c r="C11477" s="34">
        <v>10</v>
      </c>
      <c r="D11477" s="33" t="s">
        <v>93</v>
      </c>
      <c r="E11477" s="33" t="s">
        <v>11105</v>
      </c>
      <c r="F11477" s="35">
        <v>52121604</v>
      </c>
      <c r="G11477" s="33" t="s">
        <v>15071</v>
      </c>
      <c r="H11477" s="33">
        <v>4</v>
      </c>
      <c r="I11477" s="33">
        <v>3</v>
      </c>
      <c r="J11477" s="36">
        <v>18</v>
      </c>
      <c r="K11477" s="37">
        <v>198000</v>
      </c>
      <c r="L11477" s="38" t="s">
        <v>15</v>
      </c>
      <c r="M11477" s="38" t="s">
        <v>13</v>
      </c>
    </row>
    <row r="11478" spans="1:13" s="39" customFormat="1" ht="12.75" x14ac:dyDescent="0.2">
      <c r="A11478" s="33" t="s">
        <v>33</v>
      </c>
      <c r="B11478" s="33" t="s">
        <v>585</v>
      </c>
      <c r="C11478" s="34">
        <v>10</v>
      </c>
      <c r="D11478" s="33" t="s">
        <v>93</v>
      </c>
      <c r="E11478" s="33" t="s">
        <v>11106</v>
      </c>
      <c r="F11478" s="35">
        <v>52121604</v>
      </c>
      <c r="G11478" s="33" t="s">
        <v>15071</v>
      </c>
      <c r="H11478" s="33">
        <v>4</v>
      </c>
      <c r="I11478" s="33">
        <v>3</v>
      </c>
      <c r="J11478" s="36">
        <v>18</v>
      </c>
      <c r="K11478" s="37">
        <v>198000</v>
      </c>
      <c r="L11478" s="38" t="s">
        <v>15</v>
      </c>
      <c r="M11478" s="38" t="s">
        <v>13</v>
      </c>
    </row>
    <row r="11479" spans="1:13" s="39" customFormat="1" ht="12.75" x14ac:dyDescent="0.2">
      <c r="A11479" s="33" t="s">
        <v>33</v>
      </c>
      <c r="B11479" s="33" t="s">
        <v>585</v>
      </c>
      <c r="C11479" s="34">
        <v>10</v>
      </c>
      <c r="D11479" s="33" t="s">
        <v>93</v>
      </c>
      <c r="E11479" s="33" t="s">
        <v>11107</v>
      </c>
      <c r="F11479" s="35">
        <v>52121604</v>
      </c>
      <c r="G11479" s="33" t="s">
        <v>15071</v>
      </c>
      <c r="H11479" s="33">
        <v>4</v>
      </c>
      <c r="I11479" s="33">
        <v>3</v>
      </c>
      <c r="J11479" s="36">
        <v>18</v>
      </c>
      <c r="K11479" s="37">
        <v>198000</v>
      </c>
      <c r="L11479" s="38" t="s">
        <v>15</v>
      </c>
      <c r="M11479" s="38" t="s">
        <v>13</v>
      </c>
    </row>
    <row r="11480" spans="1:13" s="39" customFormat="1" ht="12.75" x14ac:dyDescent="0.2">
      <c r="A11480" s="33" t="s">
        <v>33</v>
      </c>
      <c r="B11480" s="33" t="s">
        <v>585</v>
      </c>
      <c r="C11480" s="34">
        <v>10</v>
      </c>
      <c r="D11480" s="33" t="s">
        <v>93</v>
      </c>
      <c r="E11480" s="33" t="s">
        <v>11108</v>
      </c>
      <c r="F11480" s="35">
        <v>52121604</v>
      </c>
      <c r="G11480" s="33" t="s">
        <v>15071</v>
      </c>
      <c r="H11480" s="33">
        <v>4</v>
      </c>
      <c r="I11480" s="33">
        <v>3</v>
      </c>
      <c r="J11480" s="36">
        <v>15</v>
      </c>
      <c r="K11480" s="37">
        <v>180000</v>
      </c>
      <c r="L11480" s="38" t="s">
        <v>15</v>
      </c>
      <c r="M11480" s="38" t="s">
        <v>13</v>
      </c>
    </row>
    <row r="11481" spans="1:13" s="39" customFormat="1" ht="12.75" x14ac:dyDescent="0.2">
      <c r="A11481" s="33" t="s">
        <v>33</v>
      </c>
      <c r="B11481" s="33" t="s">
        <v>585</v>
      </c>
      <c r="C11481" s="34">
        <v>10</v>
      </c>
      <c r="D11481" s="33" t="s">
        <v>93</v>
      </c>
      <c r="E11481" s="33" t="s">
        <v>11109</v>
      </c>
      <c r="F11481" s="35">
        <v>52121604</v>
      </c>
      <c r="G11481" s="33" t="s">
        <v>15071</v>
      </c>
      <c r="H11481" s="33">
        <v>4</v>
      </c>
      <c r="I11481" s="33">
        <v>3</v>
      </c>
      <c r="J11481" s="36">
        <v>15</v>
      </c>
      <c r="K11481" s="37">
        <v>180000</v>
      </c>
      <c r="L11481" s="38" t="s">
        <v>15</v>
      </c>
      <c r="M11481" s="38" t="s">
        <v>13</v>
      </c>
    </row>
    <row r="11482" spans="1:13" s="39" customFormat="1" ht="12.75" x14ac:dyDescent="0.2">
      <c r="A11482" s="33" t="s">
        <v>33</v>
      </c>
      <c r="B11482" s="33" t="s">
        <v>585</v>
      </c>
      <c r="C11482" s="34">
        <v>10</v>
      </c>
      <c r="D11482" s="33" t="s">
        <v>93</v>
      </c>
      <c r="E11482" s="33" t="s">
        <v>11110</v>
      </c>
      <c r="F11482" s="35">
        <v>52121604</v>
      </c>
      <c r="G11482" s="33" t="s">
        <v>15071</v>
      </c>
      <c r="H11482" s="33">
        <v>4</v>
      </c>
      <c r="I11482" s="33">
        <v>3</v>
      </c>
      <c r="J11482" s="36">
        <v>15</v>
      </c>
      <c r="K11482" s="37">
        <v>180000</v>
      </c>
      <c r="L11482" s="38" t="s">
        <v>15</v>
      </c>
      <c r="M11482" s="38" t="s">
        <v>13</v>
      </c>
    </row>
    <row r="11483" spans="1:13" s="39" customFormat="1" ht="12.75" x14ac:dyDescent="0.2">
      <c r="A11483" s="33" t="s">
        <v>33</v>
      </c>
      <c r="B11483" s="33" t="s">
        <v>585</v>
      </c>
      <c r="C11483" s="34">
        <v>10</v>
      </c>
      <c r="D11483" s="33" t="s">
        <v>93</v>
      </c>
      <c r="E11483" s="33" t="s">
        <v>11111</v>
      </c>
      <c r="F11483" s="35">
        <v>52121604</v>
      </c>
      <c r="G11483" s="33" t="s">
        <v>15071</v>
      </c>
      <c r="H11483" s="33">
        <v>4</v>
      </c>
      <c r="I11483" s="33">
        <v>3</v>
      </c>
      <c r="J11483" s="36">
        <v>15</v>
      </c>
      <c r="K11483" s="37">
        <v>180000</v>
      </c>
      <c r="L11483" s="38" t="s">
        <v>15</v>
      </c>
      <c r="M11483" s="38" t="s">
        <v>13</v>
      </c>
    </row>
    <row r="11484" spans="1:13" s="39" customFormat="1" ht="12.75" x14ac:dyDescent="0.2">
      <c r="A11484" s="33" t="s">
        <v>33</v>
      </c>
      <c r="B11484" s="33" t="s">
        <v>585</v>
      </c>
      <c r="C11484" s="34">
        <v>10</v>
      </c>
      <c r="D11484" s="33" t="s">
        <v>93</v>
      </c>
      <c r="E11484" s="33" t="s">
        <v>11112</v>
      </c>
      <c r="F11484" s="35">
        <v>52121604</v>
      </c>
      <c r="G11484" s="33" t="s">
        <v>15071</v>
      </c>
      <c r="H11484" s="33">
        <v>4</v>
      </c>
      <c r="I11484" s="33">
        <v>3</v>
      </c>
      <c r="J11484" s="36">
        <v>5</v>
      </c>
      <c r="K11484" s="37">
        <v>115000</v>
      </c>
      <c r="L11484" s="38" t="s">
        <v>15</v>
      </c>
      <c r="M11484" s="38" t="s">
        <v>13</v>
      </c>
    </row>
    <row r="11485" spans="1:13" s="39" customFormat="1" ht="12.75" x14ac:dyDescent="0.2">
      <c r="A11485" s="33" t="s">
        <v>33</v>
      </c>
      <c r="B11485" s="33" t="s">
        <v>585</v>
      </c>
      <c r="C11485" s="34">
        <v>10</v>
      </c>
      <c r="D11485" s="33" t="s">
        <v>93</v>
      </c>
      <c r="E11485" s="33" t="s">
        <v>11113</v>
      </c>
      <c r="F11485" s="35">
        <v>52121604</v>
      </c>
      <c r="G11485" s="33" t="s">
        <v>15071</v>
      </c>
      <c r="H11485" s="33">
        <v>4</v>
      </c>
      <c r="I11485" s="33">
        <v>3</v>
      </c>
      <c r="J11485" s="36">
        <v>5</v>
      </c>
      <c r="K11485" s="37">
        <v>115000</v>
      </c>
      <c r="L11485" s="38" t="s">
        <v>15</v>
      </c>
      <c r="M11485" s="38" t="s">
        <v>13</v>
      </c>
    </row>
    <row r="11486" spans="1:13" s="39" customFormat="1" ht="12.75" x14ac:dyDescent="0.2">
      <c r="A11486" s="33" t="s">
        <v>33</v>
      </c>
      <c r="B11486" s="33" t="s">
        <v>585</v>
      </c>
      <c r="C11486" s="34">
        <v>10</v>
      </c>
      <c r="D11486" s="33" t="s">
        <v>93</v>
      </c>
      <c r="E11486" s="33" t="s">
        <v>11114</v>
      </c>
      <c r="F11486" s="35">
        <v>52121604</v>
      </c>
      <c r="G11486" s="33" t="s">
        <v>15071</v>
      </c>
      <c r="H11486" s="33">
        <v>4</v>
      </c>
      <c r="I11486" s="33">
        <v>3</v>
      </c>
      <c r="J11486" s="36">
        <v>5</v>
      </c>
      <c r="K11486" s="37">
        <v>115000</v>
      </c>
      <c r="L11486" s="38" t="s">
        <v>15</v>
      </c>
      <c r="M11486" s="38" t="s">
        <v>13</v>
      </c>
    </row>
    <row r="11487" spans="1:13" s="39" customFormat="1" ht="12.75" x14ac:dyDescent="0.2">
      <c r="A11487" s="33" t="s">
        <v>33</v>
      </c>
      <c r="B11487" s="33" t="s">
        <v>585</v>
      </c>
      <c r="C11487" s="34">
        <v>10</v>
      </c>
      <c r="D11487" s="33" t="s">
        <v>93</v>
      </c>
      <c r="E11487" s="33" t="s">
        <v>11115</v>
      </c>
      <c r="F11487" s="35">
        <v>52121604</v>
      </c>
      <c r="G11487" s="33" t="s">
        <v>15071</v>
      </c>
      <c r="H11487" s="33">
        <v>4</v>
      </c>
      <c r="I11487" s="33">
        <v>3</v>
      </c>
      <c r="J11487" s="36">
        <v>5</v>
      </c>
      <c r="K11487" s="37">
        <v>115000</v>
      </c>
      <c r="L11487" s="38" t="s">
        <v>15</v>
      </c>
      <c r="M11487" s="38" t="s">
        <v>13</v>
      </c>
    </row>
    <row r="11488" spans="1:13" s="39" customFormat="1" ht="12.75" x14ac:dyDescent="0.2">
      <c r="A11488" s="33" t="s">
        <v>33</v>
      </c>
      <c r="B11488" s="33" t="s">
        <v>585</v>
      </c>
      <c r="C11488" s="34">
        <v>10</v>
      </c>
      <c r="D11488" s="33" t="s">
        <v>93</v>
      </c>
      <c r="E11488" s="33" t="s">
        <v>11116</v>
      </c>
      <c r="F11488" s="35">
        <v>52121602</v>
      </c>
      <c r="G11488" s="33" t="s">
        <v>15071</v>
      </c>
      <c r="H11488" s="33">
        <v>4</v>
      </c>
      <c r="I11488" s="33">
        <v>3</v>
      </c>
      <c r="J11488" s="36">
        <v>120</v>
      </c>
      <c r="K11488" s="37">
        <v>900000</v>
      </c>
      <c r="L11488" s="38" t="s">
        <v>15</v>
      </c>
      <c r="M11488" s="38" t="s">
        <v>13</v>
      </c>
    </row>
    <row r="11489" spans="1:13" s="39" customFormat="1" ht="12.75" x14ac:dyDescent="0.2">
      <c r="A11489" s="33" t="s">
        <v>33</v>
      </c>
      <c r="B11489" s="33" t="s">
        <v>585</v>
      </c>
      <c r="C11489" s="34">
        <v>10</v>
      </c>
      <c r="D11489" s="33" t="s">
        <v>93</v>
      </c>
      <c r="E11489" s="33" t="s">
        <v>11117</v>
      </c>
      <c r="F11489" s="35">
        <v>52121602</v>
      </c>
      <c r="G11489" s="33" t="s">
        <v>15071</v>
      </c>
      <c r="H11489" s="33">
        <v>4</v>
      </c>
      <c r="I11489" s="33">
        <v>3</v>
      </c>
      <c r="J11489" s="36">
        <v>100</v>
      </c>
      <c r="K11489" s="37">
        <v>750000</v>
      </c>
      <c r="L11489" s="38" t="s">
        <v>15</v>
      </c>
      <c r="M11489" s="38" t="s">
        <v>13</v>
      </c>
    </row>
    <row r="11490" spans="1:13" s="39" customFormat="1" ht="12.75" x14ac:dyDescent="0.2">
      <c r="A11490" s="33" t="s">
        <v>33</v>
      </c>
      <c r="B11490" s="33" t="s">
        <v>585</v>
      </c>
      <c r="C11490" s="34">
        <v>10</v>
      </c>
      <c r="D11490" s="33" t="s">
        <v>93</v>
      </c>
      <c r="E11490" s="33" t="s">
        <v>14729</v>
      </c>
      <c r="F11490" s="35">
        <v>52121602</v>
      </c>
      <c r="G11490" s="33" t="s">
        <v>15071</v>
      </c>
      <c r="H11490" s="33">
        <v>4</v>
      </c>
      <c r="I11490" s="33">
        <v>3</v>
      </c>
      <c r="J11490" s="36">
        <v>30</v>
      </c>
      <c r="K11490" s="37">
        <v>225000</v>
      </c>
      <c r="L11490" s="38" t="s">
        <v>15</v>
      </c>
      <c r="M11490" s="38" t="s">
        <v>13</v>
      </c>
    </row>
    <row r="11491" spans="1:13" s="39" customFormat="1" ht="12.75" x14ac:dyDescent="0.2">
      <c r="A11491" s="33" t="s">
        <v>33</v>
      </c>
      <c r="B11491" s="33" t="s">
        <v>585</v>
      </c>
      <c r="C11491" s="34">
        <v>10</v>
      </c>
      <c r="D11491" s="33" t="s">
        <v>93</v>
      </c>
      <c r="E11491" s="33" t="s">
        <v>11118</v>
      </c>
      <c r="F11491" s="35">
        <v>40171511</v>
      </c>
      <c r="G11491" s="33" t="s">
        <v>15071</v>
      </c>
      <c r="H11491" s="33">
        <v>1</v>
      </c>
      <c r="I11491" s="33">
        <v>3</v>
      </c>
      <c r="J11491" s="36">
        <v>19</v>
      </c>
      <c r="K11491" s="37">
        <v>114000</v>
      </c>
      <c r="L11491" s="38" t="s">
        <v>15</v>
      </c>
      <c r="M11491" s="38" t="s">
        <v>13</v>
      </c>
    </row>
    <row r="11492" spans="1:13" s="39" customFormat="1" ht="12.75" x14ac:dyDescent="0.2">
      <c r="A11492" s="33" t="s">
        <v>33</v>
      </c>
      <c r="B11492" s="33" t="s">
        <v>585</v>
      </c>
      <c r="C11492" s="34">
        <v>10</v>
      </c>
      <c r="D11492" s="33" t="s">
        <v>93</v>
      </c>
      <c r="E11492" s="33" t="s">
        <v>11119</v>
      </c>
      <c r="F11492" s="35">
        <v>40171511</v>
      </c>
      <c r="G11492" s="33" t="s">
        <v>15071</v>
      </c>
      <c r="H11492" s="33">
        <v>1</v>
      </c>
      <c r="I11492" s="33">
        <v>3</v>
      </c>
      <c r="J11492" s="36">
        <v>17</v>
      </c>
      <c r="K11492" s="37">
        <v>144500</v>
      </c>
      <c r="L11492" s="38" t="s">
        <v>15</v>
      </c>
      <c r="M11492" s="38" t="s">
        <v>13</v>
      </c>
    </row>
    <row r="11493" spans="1:13" s="39" customFormat="1" ht="12.75" x14ac:dyDescent="0.2">
      <c r="A11493" s="33" t="s">
        <v>33</v>
      </c>
      <c r="B11493" s="33" t="s">
        <v>585</v>
      </c>
      <c r="C11493" s="34">
        <v>10</v>
      </c>
      <c r="D11493" s="33" t="s">
        <v>93</v>
      </c>
      <c r="E11493" s="33" t="s">
        <v>11120</v>
      </c>
      <c r="F11493" s="35">
        <v>40171511</v>
      </c>
      <c r="G11493" s="33" t="s">
        <v>15071</v>
      </c>
      <c r="H11493" s="33">
        <v>1</v>
      </c>
      <c r="I11493" s="33">
        <v>3</v>
      </c>
      <c r="J11493" s="36">
        <v>17</v>
      </c>
      <c r="K11493" s="37">
        <v>204000</v>
      </c>
      <c r="L11493" s="38" t="s">
        <v>15</v>
      </c>
      <c r="M11493" s="38" t="s">
        <v>13</v>
      </c>
    </row>
    <row r="11494" spans="1:13" s="39" customFormat="1" ht="12.75" x14ac:dyDescent="0.2">
      <c r="A11494" s="33" t="s">
        <v>33</v>
      </c>
      <c r="B11494" s="33" t="s">
        <v>585</v>
      </c>
      <c r="C11494" s="34">
        <v>10</v>
      </c>
      <c r="D11494" s="33" t="s">
        <v>93</v>
      </c>
      <c r="E11494" s="33" t="s">
        <v>8573</v>
      </c>
      <c r="F11494" s="35">
        <v>31211803</v>
      </c>
      <c r="G11494" s="33" t="s">
        <v>467</v>
      </c>
      <c r="H11494" s="33">
        <v>2</v>
      </c>
      <c r="I11494" s="33">
        <v>7</v>
      </c>
      <c r="J11494" s="36">
        <v>15</v>
      </c>
      <c r="K11494" s="37">
        <v>229425</v>
      </c>
      <c r="L11494" s="38" t="s">
        <v>2367</v>
      </c>
      <c r="M11494" s="38" t="s">
        <v>13</v>
      </c>
    </row>
    <row r="11495" spans="1:13" s="39" customFormat="1" ht="12.75" x14ac:dyDescent="0.2">
      <c r="A11495" s="33" t="s">
        <v>33</v>
      </c>
      <c r="B11495" s="33" t="s">
        <v>585</v>
      </c>
      <c r="C11495" s="34">
        <v>10</v>
      </c>
      <c r="D11495" s="33" t="s">
        <v>93</v>
      </c>
      <c r="E11495" s="33" t="s">
        <v>11121</v>
      </c>
      <c r="F11495" s="35">
        <v>31201632</v>
      </c>
      <c r="G11495" s="33" t="s">
        <v>467</v>
      </c>
      <c r="H11495" s="33">
        <v>2</v>
      </c>
      <c r="I11495" s="33">
        <v>7</v>
      </c>
      <c r="J11495" s="36">
        <v>20</v>
      </c>
      <c r="K11495" s="37">
        <v>230000</v>
      </c>
      <c r="L11495" s="38" t="s">
        <v>15</v>
      </c>
      <c r="M11495" s="38" t="s">
        <v>13</v>
      </c>
    </row>
    <row r="11496" spans="1:13" s="39" customFormat="1" ht="12.75" x14ac:dyDescent="0.2">
      <c r="A11496" s="33" t="s">
        <v>33</v>
      </c>
      <c r="B11496" s="33" t="s">
        <v>585</v>
      </c>
      <c r="C11496" s="34">
        <v>10</v>
      </c>
      <c r="D11496" s="33" t="s">
        <v>93</v>
      </c>
      <c r="E11496" s="33" t="s">
        <v>1770</v>
      </c>
      <c r="F11496" s="35">
        <v>24121802</v>
      </c>
      <c r="G11496" s="33" t="s">
        <v>467</v>
      </c>
      <c r="H11496" s="33">
        <v>2</v>
      </c>
      <c r="I11496" s="33">
        <v>7</v>
      </c>
      <c r="J11496" s="36">
        <v>10</v>
      </c>
      <c r="K11496" s="37">
        <v>120750</v>
      </c>
      <c r="L11496" s="38" t="s">
        <v>15</v>
      </c>
      <c r="M11496" s="38" t="s">
        <v>13</v>
      </c>
    </row>
    <row r="11497" spans="1:13" s="39" customFormat="1" ht="12.75" x14ac:dyDescent="0.2">
      <c r="A11497" s="33" t="s">
        <v>33</v>
      </c>
      <c r="B11497" s="33" t="s">
        <v>585</v>
      </c>
      <c r="C11497" s="34">
        <v>10</v>
      </c>
      <c r="D11497" s="33" t="s">
        <v>93</v>
      </c>
      <c r="E11497" s="33" t="s">
        <v>11122</v>
      </c>
      <c r="F11497" s="35">
        <v>24121802</v>
      </c>
      <c r="G11497" s="33" t="s">
        <v>467</v>
      </c>
      <c r="H11497" s="33">
        <v>2</v>
      </c>
      <c r="I11497" s="33">
        <v>7</v>
      </c>
      <c r="J11497" s="36">
        <v>10</v>
      </c>
      <c r="K11497" s="37">
        <v>120750</v>
      </c>
      <c r="L11497" s="38" t="s">
        <v>15</v>
      </c>
      <c r="M11497" s="38" t="s">
        <v>13</v>
      </c>
    </row>
    <row r="11498" spans="1:13" s="39" customFormat="1" ht="12.75" x14ac:dyDescent="0.2">
      <c r="A11498" s="33" t="s">
        <v>33</v>
      </c>
      <c r="B11498" s="33" t="s">
        <v>585</v>
      </c>
      <c r="C11498" s="34">
        <v>10</v>
      </c>
      <c r="D11498" s="33" t="s">
        <v>93</v>
      </c>
      <c r="E11498" s="33" t="s">
        <v>11123</v>
      </c>
      <c r="F11498" s="35">
        <v>24121802</v>
      </c>
      <c r="G11498" s="33" t="s">
        <v>467</v>
      </c>
      <c r="H11498" s="33">
        <v>2</v>
      </c>
      <c r="I11498" s="33">
        <v>7</v>
      </c>
      <c r="J11498" s="36">
        <v>10</v>
      </c>
      <c r="K11498" s="37">
        <v>120750</v>
      </c>
      <c r="L11498" s="38" t="s">
        <v>15</v>
      </c>
      <c r="M11498" s="38" t="s">
        <v>13</v>
      </c>
    </row>
    <row r="11499" spans="1:13" s="39" customFormat="1" ht="12.75" x14ac:dyDescent="0.2">
      <c r="A11499" s="33" t="s">
        <v>33</v>
      </c>
      <c r="B11499" s="33" t="s">
        <v>585</v>
      </c>
      <c r="C11499" s="34">
        <v>10</v>
      </c>
      <c r="D11499" s="33" t="s">
        <v>93</v>
      </c>
      <c r="E11499" s="33" t="s">
        <v>11124</v>
      </c>
      <c r="F11499" s="35">
        <v>31211500</v>
      </c>
      <c r="G11499" s="33" t="s">
        <v>467</v>
      </c>
      <c r="H11499" s="33">
        <v>2</v>
      </c>
      <c r="I11499" s="33">
        <v>7</v>
      </c>
      <c r="J11499" s="36">
        <v>10</v>
      </c>
      <c r="K11499" s="37">
        <v>120750</v>
      </c>
      <c r="L11499" s="38" t="s">
        <v>15</v>
      </c>
      <c r="M11499" s="38" t="s">
        <v>13</v>
      </c>
    </row>
    <row r="11500" spans="1:13" s="39" customFormat="1" ht="12.75" x14ac:dyDescent="0.2">
      <c r="A11500" s="33" t="s">
        <v>33</v>
      </c>
      <c r="B11500" s="33" t="s">
        <v>585</v>
      </c>
      <c r="C11500" s="34">
        <v>10</v>
      </c>
      <c r="D11500" s="33" t="s">
        <v>93</v>
      </c>
      <c r="E11500" s="33" t="s">
        <v>11125</v>
      </c>
      <c r="F11500" s="35">
        <v>12352310</v>
      </c>
      <c r="G11500" s="33" t="s">
        <v>467</v>
      </c>
      <c r="H11500" s="33">
        <v>2</v>
      </c>
      <c r="I11500" s="33">
        <v>7</v>
      </c>
      <c r="J11500" s="36">
        <v>10</v>
      </c>
      <c r="K11500" s="37">
        <v>140300</v>
      </c>
      <c r="L11500" s="38" t="s">
        <v>15</v>
      </c>
      <c r="M11500" s="38" t="s">
        <v>13</v>
      </c>
    </row>
    <row r="11501" spans="1:13" s="39" customFormat="1" ht="12.75" x14ac:dyDescent="0.2">
      <c r="A11501" s="33" t="s">
        <v>33</v>
      </c>
      <c r="B11501" s="33" t="s">
        <v>585</v>
      </c>
      <c r="C11501" s="34">
        <v>10</v>
      </c>
      <c r="D11501" s="33" t="s">
        <v>93</v>
      </c>
      <c r="E11501" s="33" t="s">
        <v>11126</v>
      </c>
      <c r="F11501" s="35">
        <v>24121802</v>
      </c>
      <c r="G11501" s="33" t="s">
        <v>467</v>
      </c>
      <c r="H11501" s="33">
        <v>2</v>
      </c>
      <c r="I11501" s="33">
        <v>7</v>
      </c>
      <c r="J11501" s="36">
        <v>14</v>
      </c>
      <c r="K11501" s="37">
        <v>593838</v>
      </c>
      <c r="L11501" s="38" t="s">
        <v>15</v>
      </c>
      <c r="M11501" s="38" t="s">
        <v>13</v>
      </c>
    </row>
    <row r="11502" spans="1:13" s="39" customFormat="1" ht="12.75" x14ac:dyDescent="0.2">
      <c r="A11502" s="33" t="s">
        <v>33</v>
      </c>
      <c r="B11502" s="33" t="s">
        <v>585</v>
      </c>
      <c r="C11502" s="34">
        <v>10</v>
      </c>
      <c r="D11502" s="33" t="s">
        <v>93</v>
      </c>
      <c r="E11502" s="33" t="s">
        <v>11127</v>
      </c>
      <c r="F11502" s="35">
        <v>31201631</v>
      </c>
      <c r="G11502" s="33" t="s">
        <v>467</v>
      </c>
      <c r="H11502" s="33">
        <v>2</v>
      </c>
      <c r="I11502" s="33">
        <v>7</v>
      </c>
      <c r="J11502" s="36">
        <v>3</v>
      </c>
      <c r="K11502" s="37">
        <v>645900</v>
      </c>
      <c r="L11502" s="38" t="s">
        <v>15</v>
      </c>
      <c r="M11502" s="38" t="s">
        <v>13</v>
      </c>
    </row>
    <row r="11503" spans="1:13" s="39" customFormat="1" ht="12.75" x14ac:dyDescent="0.2">
      <c r="A11503" s="33" t="s">
        <v>33</v>
      </c>
      <c r="B11503" s="33" t="s">
        <v>585</v>
      </c>
      <c r="C11503" s="34">
        <v>10</v>
      </c>
      <c r="D11503" s="33" t="s">
        <v>93</v>
      </c>
      <c r="E11503" s="33" t="s">
        <v>11128</v>
      </c>
      <c r="F11503" s="35">
        <v>31151800</v>
      </c>
      <c r="G11503" s="33" t="s">
        <v>467</v>
      </c>
      <c r="H11503" s="33">
        <v>2</v>
      </c>
      <c r="I11503" s="33">
        <v>7</v>
      </c>
      <c r="J11503" s="36">
        <v>3</v>
      </c>
      <c r="K11503" s="37">
        <v>108675</v>
      </c>
      <c r="L11503" s="38" t="s">
        <v>15</v>
      </c>
      <c r="M11503" s="38" t="s">
        <v>13</v>
      </c>
    </row>
    <row r="11504" spans="1:13" s="39" customFormat="1" ht="12.75" x14ac:dyDescent="0.2">
      <c r="A11504" s="33" t="s">
        <v>33</v>
      </c>
      <c r="B11504" s="33" t="s">
        <v>585</v>
      </c>
      <c r="C11504" s="34">
        <v>10</v>
      </c>
      <c r="D11504" s="33" t="s">
        <v>93</v>
      </c>
      <c r="E11504" s="33" t="s">
        <v>11129</v>
      </c>
      <c r="F11504" s="35">
        <v>26111702</v>
      </c>
      <c r="G11504" s="33" t="s">
        <v>467</v>
      </c>
      <c r="H11504" s="33">
        <v>2</v>
      </c>
      <c r="I11504" s="33">
        <v>7</v>
      </c>
      <c r="J11504" s="36">
        <v>2</v>
      </c>
      <c r="K11504" s="37">
        <v>81190</v>
      </c>
      <c r="L11504" s="38" t="s">
        <v>15</v>
      </c>
      <c r="M11504" s="38" t="s">
        <v>13</v>
      </c>
    </row>
    <row r="11505" spans="1:13" s="39" customFormat="1" ht="12.75" x14ac:dyDescent="0.2">
      <c r="A11505" s="33" t="s">
        <v>33</v>
      </c>
      <c r="B11505" s="33" t="s">
        <v>585</v>
      </c>
      <c r="C11505" s="34">
        <v>10</v>
      </c>
      <c r="D11505" s="33" t="s">
        <v>93</v>
      </c>
      <c r="E11505" s="33" t="s">
        <v>11130</v>
      </c>
      <c r="F11505" s="35">
        <v>26111702</v>
      </c>
      <c r="G11505" s="33" t="s">
        <v>467</v>
      </c>
      <c r="H11505" s="33">
        <v>2</v>
      </c>
      <c r="I11505" s="33">
        <v>7</v>
      </c>
      <c r="J11505" s="36">
        <v>2</v>
      </c>
      <c r="K11505" s="37">
        <v>81190</v>
      </c>
      <c r="L11505" s="38" t="s">
        <v>15</v>
      </c>
      <c r="M11505" s="38" t="s">
        <v>13</v>
      </c>
    </row>
    <row r="11506" spans="1:13" s="39" customFormat="1" ht="12.75" x14ac:dyDescent="0.2">
      <c r="A11506" s="33" t="s">
        <v>33</v>
      </c>
      <c r="B11506" s="33" t="s">
        <v>585</v>
      </c>
      <c r="C11506" s="34">
        <v>10</v>
      </c>
      <c r="D11506" s="33" t="s">
        <v>93</v>
      </c>
      <c r="E11506" s="33" t="s">
        <v>11131</v>
      </c>
      <c r="F11506" s="35">
        <v>26111701</v>
      </c>
      <c r="G11506" s="33" t="s">
        <v>467</v>
      </c>
      <c r="H11506" s="33">
        <v>2</v>
      </c>
      <c r="I11506" s="33">
        <v>7</v>
      </c>
      <c r="J11506" s="36">
        <v>8</v>
      </c>
      <c r="K11506" s="37">
        <v>115000</v>
      </c>
      <c r="L11506" s="38" t="s">
        <v>15</v>
      </c>
      <c r="M11506" s="38" t="s">
        <v>13</v>
      </c>
    </row>
    <row r="11507" spans="1:13" s="39" customFormat="1" ht="12.75" x14ac:dyDescent="0.2">
      <c r="A11507" s="33" t="s">
        <v>33</v>
      </c>
      <c r="B11507" s="33" t="s">
        <v>585</v>
      </c>
      <c r="C11507" s="34">
        <v>10</v>
      </c>
      <c r="D11507" s="33" t="s">
        <v>93</v>
      </c>
      <c r="E11507" s="33" t="s">
        <v>11132</v>
      </c>
      <c r="F11507" s="35">
        <v>26111702</v>
      </c>
      <c r="G11507" s="33" t="s">
        <v>467</v>
      </c>
      <c r="H11507" s="33">
        <v>2</v>
      </c>
      <c r="I11507" s="33">
        <v>7</v>
      </c>
      <c r="J11507" s="36">
        <v>2</v>
      </c>
      <c r="K11507" s="37">
        <v>371220</v>
      </c>
      <c r="L11507" s="38" t="s">
        <v>15</v>
      </c>
      <c r="M11507" s="38" t="s">
        <v>13</v>
      </c>
    </row>
    <row r="11508" spans="1:13" s="39" customFormat="1" ht="12.75" x14ac:dyDescent="0.2">
      <c r="A11508" s="33" t="s">
        <v>33</v>
      </c>
      <c r="B11508" s="33" t="s">
        <v>585</v>
      </c>
      <c r="C11508" s="34">
        <v>10</v>
      </c>
      <c r="D11508" s="33" t="s">
        <v>93</v>
      </c>
      <c r="E11508" s="33" t="s">
        <v>11133</v>
      </c>
      <c r="F11508" s="35">
        <v>31201503</v>
      </c>
      <c r="G11508" s="33" t="s">
        <v>467</v>
      </c>
      <c r="H11508" s="33">
        <v>2</v>
      </c>
      <c r="I11508" s="33">
        <v>7</v>
      </c>
      <c r="J11508" s="36">
        <v>10</v>
      </c>
      <c r="K11508" s="37">
        <v>63660</v>
      </c>
      <c r="L11508" s="38" t="s">
        <v>15</v>
      </c>
      <c r="M11508" s="38" t="s">
        <v>13</v>
      </c>
    </row>
    <row r="11509" spans="1:13" s="39" customFormat="1" ht="12.75" x14ac:dyDescent="0.2">
      <c r="A11509" s="33" t="s">
        <v>33</v>
      </c>
      <c r="B11509" s="33" t="s">
        <v>585</v>
      </c>
      <c r="C11509" s="34">
        <v>10</v>
      </c>
      <c r="D11509" s="33" t="s">
        <v>93</v>
      </c>
      <c r="E11509" s="33" t="s">
        <v>11134</v>
      </c>
      <c r="F11509" s="35">
        <v>31201503</v>
      </c>
      <c r="G11509" s="33" t="s">
        <v>467</v>
      </c>
      <c r="H11509" s="33">
        <v>2</v>
      </c>
      <c r="I11509" s="33">
        <v>7</v>
      </c>
      <c r="J11509" s="36">
        <v>10</v>
      </c>
      <c r="K11509" s="37">
        <v>92500</v>
      </c>
      <c r="L11509" s="38" t="s">
        <v>15</v>
      </c>
      <c r="M11509" s="38" t="s">
        <v>13</v>
      </c>
    </row>
    <row r="11510" spans="1:13" s="39" customFormat="1" ht="12.75" x14ac:dyDescent="0.2">
      <c r="A11510" s="33" t="s">
        <v>33</v>
      </c>
      <c r="B11510" s="33" t="s">
        <v>585</v>
      </c>
      <c r="C11510" s="34">
        <v>10</v>
      </c>
      <c r="D11510" s="33" t="s">
        <v>93</v>
      </c>
      <c r="E11510" s="33" t="s">
        <v>11135</v>
      </c>
      <c r="F11510" s="35">
        <v>31201517</v>
      </c>
      <c r="G11510" s="33" t="s">
        <v>467</v>
      </c>
      <c r="H11510" s="33">
        <v>2</v>
      </c>
      <c r="I11510" s="33">
        <v>7</v>
      </c>
      <c r="J11510" s="36">
        <v>4</v>
      </c>
      <c r="K11510" s="37">
        <v>389160</v>
      </c>
      <c r="L11510" s="38" t="s">
        <v>15</v>
      </c>
      <c r="M11510" s="38" t="s">
        <v>13</v>
      </c>
    </row>
    <row r="11511" spans="1:13" s="39" customFormat="1" ht="12.75" x14ac:dyDescent="0.2">
      <c r="A11511" s="33" t="s">
        <v>33</v>
      </c>
      <c r="B11511" s="33" t="s">
        <v>585</v>
      </c>
      <c r="C11511" s="34">
        <v>10</v>
      </c>
      <c r="D11511" s="33" t="s">
        <v>93</v>
      </c>
      <c r="E11511" s="33" t="s">
        <v>11136</v>
      </c>
      <c r="F11511" s="35">
        <v>44121605</v>
      </c>
      <c r="G11511" s="33" t="s">
        <v>467</v>
      </c>
      <c r="H11511" s="33">
        <v>2</v>
      </c>
      <c r="I11511" s="33">
        <v>7</v>
      </c>
      <c r="J11511" s="36">
        <v>2</v>
      </c>
      <c r="K11511" s="37">
        <v>86480</v>
      </c>
      <c r="L11511" s="38" t="s">
        <v>15</v>
      </c>
      <c r="M11511" s="38" t="s">
        <v>13</v>
      </c>
    </row>
    <row r="11512" spans="1:13" s="39" customFormat="1" ht="12.75" x14ac:dyDescent="0.2">
      <c r="A11512" s="33" t="s">
        <v>33</v>
      </c>
      <c r="B11512" s="33" t="s">
        <v>585</v>
      </c>
      <c r="C11512" s="34">
        <v>10</v>
      </c>
      <c r="D11512" s="33" t="s">
        <v>93</v>
      </c>
      <c r="E11512" s="33" t="s">
        <v>11137</v>
      </c>
      <c r="F11512" s="35">
        <v>24112602</v>
      </c>
      <c r="G11512" s="33" t="s">
        <v>467</v>
      </c>
      <c r="H11512" s="33">
        <v>2</v>
      </c>
      <c r="I11512" s="33">
        <v>7</v>
      </c>
      <c r="J11512" s="36">
        <v>26</v>
      </c>
      <c r="K11512" s="37">
        <v>11960</v>
      </c>
      <c r="L11512" s="38" t="s">
        <v>15</v>
      </c>
      <c r="M11512" s="38" t="s">
        <v>13</v>
      </c>
    </row>
    <row r="11513" spans="1:13" s="39" customFormat="1" ht="12.75" x14ac:dyDescent="0.2">
      <c r="A11513" s="33" t="s">
        <v>33</v>
      </c>
      <c r="B11513" s="33" t="s">
        <v>585</v>
      </c>
      <c r="C11513" s="34">
        <v>10</v>
      </c>
      <c r="D11513" s="33" t="s">
        <v>93</v>
      </c>
      <c r="E11513" s="33" t="s">
        <v>11138</v>
      </c>
      <c r="F11513" s="35">
        <v>31201621</v>
      </c>
      <c r="G11513" s="33" t="s">
        <v>467</v>
      </c>
      <c r="H11513" s="33">
        <v>2</v>
      </c>
      <c r="I11513" s="33">
        <v>7</v>
      </c>
      <c r="J11513" s="36">
        <v>20</v>
      </c>
      <c r="K11513" s="37">
        <v>1685000</v>
      </c>
      <c r="L11513" s="38" t="s">
        <v>15</v>
      </c>
      <c r="M11513" s="38" t="s">
        <v>13</v>
      </c>
    </row>
    <row r="11514" spans="1:13" s="39" customFormat="1" ht="12.75" x14ac:dyDescent="0.2">
      <c r="A11514" s="33" t="s">
        <v>33</v>
      </c>
      <c r="B11514" s="33" t="s">
        <v>585</v>
      </c>
      <c r="C11514" s="34">
        <v>10</v>
      </c>
      <c r="D11514" s="33" t="s">
        <v>93</v>
      </c>
      <c r="E11514" s="33" t="s">
        <v>11139</v>
      </c>
      <c r="F11514" s="35">
        <v>31201619</v>
      </c>
      <c r="G11514" s="33" t="s">
        <v>467</v>
      </c>
      <c r="H11514" s="33">
        <v>2</v>
      </c>
      <c r="I11514" s="33">
        <v>7</v>
      </c>
      <c r="J11514" s="36">
        <v>20</v>
      </c>
      <c r="K11514" s="37">
        <v>678000</v>
      </c>
      <c r="L11514" s="38" t="s">
        <v>15</v>
      </c>
      <c r="M11514" s="38" t="s">
        <v>13</v>
      </c>
    </row>
    <row r="11515" spans="1:13" s="39" customFormat="1" ht="12.75" x14ac:dyDescent="0.2">
      <c r="A11515" s="33" t="s">
        <v>33</v>
      </c>
      <c r="B11515" s="33" t="s">
        <v>585</v>
      </c>
      <c r="C11515" s="34">
        <v>10</v>
      </c>
      <c r="D11515" s="33" t="s">
        <v>93</v>
      </c>
      <c r="E11515" s="33" t="s">
        <v>11140</v>
      </c>
      <c r="F11515" s="35">
        <v>31201610</v>
      </c>
      <c r="G11515" s="33" t="s">
        <v>467</v>
      </c>
      <c r="H11515" s="33">
        <v>2</v>
      </c>
      <c r="I11515" s="33">
        <v>7</v>
      </c>
      <c r="J11515" s="36">
        <v>2</v>
      </c>
      <c r="K11515" s="37">
        <v>89200</v>
      </c>
      <c r="L11515" s="38" t="s">
        <v>2367</v>
      </c>
      <c r="M11515" s="38" t="s">
        <v>13</v>
      </c>
    </row>
    <row r="11516" spans="1:13" s="39" customFormat="1" ht="12.75" x14ac:dyDescent="0.2">
      <c r="A11516" s="33" t="s">
        <v>33</v>
      </c>
      <c r="B11516" s="33" t="s">
        <v>585</v>
      </c>
      <c r="C11516" s="34">
        <v>10</v>
      </c>
      <c r="D11516" s="33" t="s">
        <v>93</v>
      </c>
      <c r="E11516" s="33" t="s">
        <v>11141</v>
      </c>
      <c r="F11516" s="35">
        <v>24112902</v>
      </c>
      <c r="G11516" s="33" t="s">
        <v>467</v>
      </c>
      <c r="H11516" s="33">
        <v>2</v>
      </c>
      <c r="I11516" s="33">
        <v>7</v>
      </c>
      <c r="J11516" s="36">
        <v>18</v>
      </c>
      <c r="K11516" s="37">
        <v>228600</v>
      </c>
      <c r="L11516" s="38" t="s">
        <v>15</v>
      </c>
      <c r="M11516" s="38" t="s">
        <v>13</v>
      </c>
    </row>
    <row r="11517" spans="1:13" s="39" customFormat="1" ht="12.75" x14ac:dyDescent="0.2">
      <c r="A11517" s="33" t="s">
        <v>33</v>
      </c>
      <c r="B11517" s="33" t="s">
        <v>585</v>
      </c>
      <c r="C11517" s="34">
        <v>10</v>
      </c>
      <c r="D11517" s="33" t="s">
        <v>93</v>
      </c>
      <c r="E11517" s="33" t="s">
        <v>11142</v>
      </c>
      <c r="F11517" s="35">
        <v>31201600</v>
      </c>
      <c r="G11517" s="33" t="s">
        <v>467</v>
      </c>
      <c r="H11517" s="33">
        <v>2</v>
      </c>
      <c r="I11517" s="33">
        <v>7</v>
      </c>
      <c r="J11517" s="36">
        <v>5</v>
      </c>
      <c r="K11517" s="37">
        <v>265500</v>
      </c>
      <c r="L11517" s="38" t="s">
        <v>2367</v>
      </c>
      <c r="M11517" s="38" t="s">
        <v>13</v>
      </c>
    </row>
    <row r="11518" spans="1:13" s="39" customFormat="1" ht="12.75" x14ac:dyDescent="0.2">
      <c r="A11518" s="33" t="s">
        <v>33</v>
      </c>
      <c r="B11518" s="33" t="s">
        <v>585</v>
      </c>
      <c r="C11518" s="34">
        <v>10</v>
      </c>
      <c r="D11518" s="33" t="s">
        <v>93</v>
      </c>
      <c r="E11518" s="33" t="s">
        <v>11143</v>
      </c>
      <c r="F11518" s="35">
        <v>26111704</v>
      </c>
      <c r="G11518" s="33" t="s">
        <v>467</v>
      </c>
      <c r="H11518" s="33">
        <v>2</v>
      </c>
      <c r="I11518" s="33">
        <v>7</v>
      </c>
      <c r="J11518" s="36">
        <v>2</v>
      </c>
      <c r="K11518" s="37">
        <v>1150400</v>
      </c>
      <c r="L11518" s="38" t="s">
        <v>15</v>
      </c>
      <c r="M11518" s="38" t="s">
        <v>13</v>
      </c>
    </row>
    <row r="11519" spans="1:13" s="39" customFormat="1" ht="12.75" x14ac:dyDescent="0.2">
      <c r="A11519" s="33" t="s">
        <v>33</v>
      </c>
      <c r="B11519" s="33" t="s">
        <v>586</v>
      </c>
      <c r="C11519" s="34">
        <v>10</v>
      </c>
      <c r="D11519" s="33" t="s">
        <v>94</v>
      </c>
      <c r="E11519" s="33" t="s">
        <v>11144</v>
      </c>
      <c r="F11519" s="35">
        <v>91111602</v>
      </c>
      <c r="G11519" s="33" t="s">
        <v>15071</v>
      </c>
      <c r="H11519" s="33">
        <v>1</v>
      </c>
      <c r="I11519" s="33">
        <v>3</v>
      </c>
      <c r="J11519" s="36">
        <v>1</v>
      </c>
      <c r="K11519" s="37">
        <v>6001744</v>
      </c>
      <c r="L11519" s="38" t="s">
        <v>12</v>
      </c>
      <c r="M11519" s="38" t="s">
        <v>2371</v>
      </c>
    </row>
    <row r="11520" spans="1:13" s="39" customFormat="1" ht="12.75" x14ac:dyDescent="0.2">
      <c r="A11520" s="33" t="s">
        <v>33</v>
      </c>
      <c r="B11520" s="33" t="s">
        <v>586</v>
      </c>
      <c r="C11520" s="34">
        <v>10</v>
      </c>
      <c r="D11520" s="33" t="s">
        <v>94</v>
      </c>
      <c r="E11520" s="33" t="s">
        <v>11145</v>
      </c>
      <c r="F11520" s="35">
        <v>76121701</v>
      </c>
      <c r="G11520" s="33" t="s">
        <v>15071</v>
      </c>
      <c r="H11520" s="33">
        <v>1</v>
      </c>
      <c r="I11520" s="33">
        <v>3</v>
      </c>
      <c r="J11520" s="36">
        <v>1</v>
      </c>
      <c r="K11520" s="37">
        <v>5679445</v>
      </c>
      <c r="L11520" s="38" t="s">
        <v>12</v>
      </c>
      <c r="M11520" s="38" t="s">
        <v>2371</v>
      </c>
    </row>
    <row r="11521" spans="1:13" s="39" customFormat="1" ht="12.75" x14ac:dyDescent="0.2">
      <c r="A11521" s="33" t="s">
        <v>33</v>
      </c>
      <c r="B11521" s="33" t="s">
        <v>586</v>
      </c>
      <c r="C11521" s="34">
        <v>10</v>
      </c>
      <c r="D11521" s="33" t="s">
        <v>94</v>
      </c>
      <c r="E11521" s="33" t="s">
        <v>11146</v>
      </c>
      <c r="F11521" s="35">
        <v>76121702</v>
      </c>
      <c r="G11521" s="33" t="s">
        <v>15071</v>
      </c>
      <c r="H11521" s="33">
        <v>1</v>
      </c>
      <c r="I11521" s="33">
        <v>3</v>
      </c>
      <c r="J11521" s="36">
        <v>1</v>
      </c>
      <c r="K11521" s="37">
        <v>3695696</v>
      </c>
      <c r="L11521" s="38" t="s">
        <v>12</v>
      </c>
      <c r="M11521" s="38" t="s">
        <v>2371</v>
      </c>
    </row>
    <row r="11522" spans="1:13" s="39" customFormat="1" ht="12.75" x14ac:dyDescent="0.2">
      <c r="A11522" s="33" t="s">
        <v>33</v>
      </c>
      <c r="B11522" s="33" t="s">
        <v>586</v>
      </c>
      <c r="C11522" s="34">
        <v>10</v>
      </c>
      <c r="D11522" s="33" t="s">
        <v>94</v>
      </c>
      <c r="E11522" s="33" t="s">
        <v>11147</v>
      </c>
      <c r="F11522" s="35">
        <v>72101507</v>
      </c>
      <c r="G11522" s="33" t="s">
        <v>466</v>
      </c>
      <c r="H11522" s="33">
        <v>3</v>
      </c>
      <c r="I11522" s="33">
        <v>6</v>
      </c>
      <c r="J11522" s="36">
        <v>1</v>
      </c>
      <c r="K11522" s="37">
        <v>102252149.56</v>
      </c>
      <c r="L11522" s="38" t="s">
        <v>12</v>
      </c>
      <c r="M11522" s="38" t="s">
        <v>13</v>
      </c>
    </row>
    <row r="11523" spans="1:13" s="39" customFormat="1" ht="12.75" x14ac:dyDescent="0.2">
      <c r="A11523" s="33" t="s">
        <v>33</v>
      </c>
      <c r="B11523" s="33" t="s">
        <v>586</v>
      </c>
      <c r="C11523" s="34">
        <v>10</v>
      </c>
      <c r="D11523" s="33" t="s">
        <v>94</v>
      </c>
      <c r="E11523" s="33" t="s">
        <v>11148</v>
      </c>
      <c r="F11523" s="35">
        <v>91111602</v>
      </c>
      <c r="G11523" s="33" t="s">
        <v>15071</v>
      </c>
      <c r="H11523" s="33">
        <v>3</v>
      </c>
      <c r="I11523" s="33">
        <v>9</v>
      </c>
      <c r="J11523" s="36">
        <v>1</v>
      </c>
      <c r="K11523" s="37">
        <v>20470342</v>
      </c>
      <c r="L11523" s="38" t="s">
        <v>12</v>
      </c>
      <c r="M11523" s="38" t="s">
        <v>13</v>
      </c>
    </row>
    <row r="11524" spans="1:13" s="39" customFormat="1" ht="12.75" x14ac:dyDescent="0.2">
      <c r="A11524" s="33" t="s">
        <v>33</v>
      </c>
      <c r="B11524" s="33" t="s">
        <v>586</v>
      </c>
      <c r="C11524" s="34">
        <v>10</v>
      </c>
      <c r="D11524" s="33" t="s">
        <v>94</v>
      </c>
      <c r="E11524" s="33" t="s">
        <v>11149</v>
      </c>
      <c r="F11524" s="35">
        <v>76121701</v>
      </c>
      <c r="G11524" s="33" t="s">
        <v>15071</v>
      </c>
      <c r="H11524" s="33">
        <v>3</v>
      </c>
      <c r="I11524" s="33">
        <v>9</v>
      </c>
      <c r="J11524" s="36">
        <v>1</v>
      </c>
      <c r="K11524" s="37">
        <v>20172862</v>
      </c>
      <c r="L11524" s="38" t="s">
        <v>12</v>
      </c>
      <c r="M11524" s="38" t="s">
        <v>13</v>
      </c>
    </row>
    <row r="11525" spans="1:13" s="39" customFormat="1" ht="12.75" x14ac:dyDescent="0.2">
      <c r="A11525" s="33" t="s">
        <v>33</v>
      </c>
      <c r="B11525" s="33" t="s">
        <v>586</v>
      </c>
      <c r="C11525" s="34">
        <v>10</v>
      </c>
      <c r="D11525" s="33" t="s">
        <v>94</v>
      </c>
      <c r="E11525" s="33" t="s">
        <v>11150</v>
      </c>
      <c r="F11525" s="35">
        <v>76121702</v>
      </c>
      <c r="G11525" s="33" t="s">
        <v>15071</v>
      </c>
      <c r="H11525" s="33">
        <v>3</v>
      </c>
      <c r="I11525" s="33">
        <v>9</v>
      </c>
      <c r="J11525" s="36">
        <v>1</v>
      </c>
      <c r="K11525" s="37">
        <v>11998360</v>
      </c>
      <c r="L11525" s="38" t="s">
        <v>12</v>
      </c>
      <c r="M11525" s="38" t="s">
        <v>13</v>
      </c>
    </row>
    <row r="11526" spans="1:13" s="39" customFormat="1" ht="12.75" x14ac:dyDescent="0.2">
      <c r="A11526" s="33" t="s">
        <v>33</v>
      </c>
      <c r="B11526" s="33" t="s">
        <v>587</v>
      </c>
      <c r="C11526" s="34">
        <v>10</v>
      </c>
      <c r="D11526" s="33" t="s">
        <v>95</v>
      </c>
      <c r="E11526" s="33" t="s">
        <v>11151</v>
      </c>
      <c r="F11526" s="35">
        <v>73152108</v>
      </c>
      <c r="G11526" s="33" t="s">
        <v>15071</v>
      </c>
      <c r="H11526" s="33">
        <v>3</v>
      </c>
      <c r="I11526" s="33">
        <v>4</v>
      </c>
      <c r="J11526" s="36">
        <v>1</v>
      </c>
      <c r="K11526" s="37">
        <v>3050000</v>
      </c>
      <c r="L11526" s="38" t="s">
        <v>12</v>
      </c>
      <c r="M11526" s="38" t="s">
        <v>13</v>
      </c>
    </row>
    <row r="11527" spans="1:13" s="39" customFormat="1" ht="12.75" x14ac:dyDescent="0.2">
      <c r="A11527" s="33" t="s">
        <v>33</v>
      </c>
      <c r="B11527" s="33" t="s">
        <v>587</v>
      </c>
      <c r="C11527" s="34">
        <v>10</v>
      </c>
      <c r="D11527" s="33" t="s">
        <v>95</v>
      </c>
      <c r="E11527" s="33" t="s">
        <v>11152</v>
      </c>
      <c r="F11527" s="35">
        <v>73152101</v>
      </c>
      <c r="G11527" s="33" t="s">
        <v>15071</v>
      </c>
      <c r="H11527" s="33">
        <v>3</v>
      </c>
      <c r="I11527" s="33">
        <v>4</v>
      </c>
      <c r="J11527" s="36">
        <v>1</v>
      </c>
      <c r="K11527" s="37">
        <v>900000</v>
      </c>
      <c r="L11527" s="38" t="s">
        <v>12</v>
      </c>
      <c r="M11527" s="38" t="s">
        <v>13</v>
      </c>
    </row>
    <row r="11528" spans="1:13" s="39" customFormat="1" ht="12.75" x14ac:dyDescent="0.2">
      <c r="A11528" s="33" t="s">
        <v>33</v>
      </c>
      <c r="B11528" s="33" t="s">
        <v>587</v>
      </c>
      <c r="C11528" s="34">
        <v>10</v>
      </c>
      <c r="D11528" s="33" t="s">
        <v>95</v>
      </c>
      <c r="E11528" s="33" t="s">
        <v>11153</v>
      </c>
      <c r="F11528" s="35">
        <v>73152108</v>
      </c>
      <c r="G11528" s="33" t="s">
        <v>15071</v>
      </c>
      <c r="H11528" s="33">
        <v>3</v>
      </c>
      <c r="I11528" s="33">
        <v>4</v>
      </c>
      <c r="J11528" s="36">
        <v>1</v>
      </c>
      <c r="K11528" s="37">
        <v>1600000</v>
      </c>
      <c r="L11528" s="38" t="s">
        <v>12</v>
      </c>
      <c r="M11528" s="38" t="s">
        <v>13</v>
      </c>
    </row>
    <row r="11529" spans="1:13" s="39" customFormat="1" ht="12.75" x14ac:dyDescent="0.2">
      <c r="A11529" s="33" t="s">
        <v>33</v>
      </c>
      <c r="B11529" s="33" t="s">
        <v>587</v>
      </c>
      <c r="C11529" s="34">
        <v>10</v>
      </c>
      <c r="D11529" s="33" t="s">
        <v>95</v>
      </c>
      <c r="E11529" s="33" t="s">
        <v>11154</v>
      </c>
      <c r="F11529" s="35">
        <v>73152108</v>
      </c>
      <c r="G11529" s="33" t="s">
        <v>15071</v>
      </c>
      <c r="H11529" s="33">
        <v>3</v>
      </c>
      <c r="I11529" s="33">
        <v>4</v>
      </c>
      <c r="J11529" s="36">
        <v>1</v>
      </c>
      <c r="K11529" s="37">
        <v>750000</v>
      </c>
      <c r="L11529" s="38" t="s">
        <v>12</v>
      </c>
      <c r="M11529" s="38" t="s">
        <v>13</v>
      </c>
    </row>
    <row r="11530" spans="1:13" s="39" customFormat="1" ht="12.75" x14ac:dyDescent="0.2">
      <c r="A11530" s="33" t="s">
        <v>33</v>
      </c>
      <c r="B11530" s="33" t="s">
        <v>587</v>
      </c>
      <c r="C11530" s="34">
        <v>10</v>
      </c>
      <c r="D11530" s="33" t="s">
        <v>95</v>
      </c>
      <c r="E11530" s="33" t="s">
        <v>11155</v>
      </c>
      <c r="F11530" s="35">
        <v>73152101</v>
      </c>
      <c r="G11530" s="33" t="s">
        <v>15071</v>
      </c>
      <c r="H11530" s="33">
        <v>3</v>
      </c>
      <c r="I11530" s="33">
        <v>4</v>
      </c>
      <c r="J11530" s="36">
        <v>1</v>
      </c>
      <c r="K11530" s="37">
        <v>950000</v>
      </c>
      <c r="L11530" s="38" t="s">
        <v>12</v>
      </c>
      <c r="M11530" s="38" t="s">
        <v>13</v>
      </c>
    </row>
    <row r="11531" spans="1:13" s="39" customFormat="1" ht="12.75" x14ac:dyDescent="0.2">
      <c r="A11531" s="33" t="s">
        <v>33</v>
      </c>
      <c r="B11531" s="33" t="s">
        <v>587</v>
      </c>
      <c r="C11531" s="34">
        <v>10</v>
      </c>
      <c r="D11531" s="33" t="s">
        <v>95</v>
      </c>
      <c r="E11531" s="33" t="s">
        <v>11156</v>
      </c>
      <c r="F11531" s="35">
        <v>73152106</v>
      </c>
      <c r="G11531" s="33" t="s">
        <v>15071</v>
      </c>
      <c r="H11531" s="33">
        <v>3</v>
      </c>
      <c r="I11531" s="33">
        <v>4</v>
      </c>
      <c r="J11531" s="36">
        <v>1</v>
      </c>
      <c r="K11531" s="37">
        <v>800000</v>
      </c>
      <c r="L11531" s="38" t="s">
        <v>12</v>
      </c>
      <c r="M11531" s="38" t="s">
        <v>13</v>
      </c>
    </row>
    <row r="11532" spans="1:13" s="39" customFormat="1" ht="12.75" x14ac:dyDescent="0.2">
      <c r="A11532" s="33" t="s">
        <v>33</v>
      </c>
      <c r="B11532" s="33" t="s">
        <v>587</v>
      </c>
      <c r="C11532" s="34">
        <v>10</v>
      </c>
      <c r="D11532" s="33" t="s">
        <v>95</v>
      </c>
      <c r="E11532" s="33" t="s">
        <v>11157</v>
      </c>
      <c r="F11532" s="35">
        <v>73152109</v>
      </c>
      <c r="G11532" s="33" t="s">
        <v>15071</v>
      </c>
      <c r="H11532" s="33">
        <v>3</v>
      </c>
      <c r="I11532" s="33">
        <v>4</v>
      </c>
      <c r="J11532" s="36">
        <v>1</v>
      </c>
      <c r="K11532" s="37">
        <v>550000</v>
      </c>
      <c r="L11532" s="38" t="s">
        <v>12</v>
      </c>
      <c r="M11532" s="38" t="s">
        <v>13</v>
      </c>
    </row>
    <row r="11533" spans="1:13" s="39" customFormat="1" ht="12.75" x14ac:dyDescent="0.2">
      <c r="A11533" s="33" t="s">
        <v>33</v>
      </c>
      <c r="B11533" s="33" t="s">
        <v>587</v>
      </c>
      <c r="C11533" s="34">
        <v>10</v>
      </c>
      <c r="D11533" s="33" t="s">
        <v>95</v>
      </c>
      <c r="E11533" s="33" t="s">
        <v>11158</v>
      </c>
      <c r="F11533" s="35">
        <v>73152108</v>
      </c>
      <c r="G11533" s="33" t="s">
        <v>15071</v>
      </c>
      <c r="H11533" s="33">
        <v>3</v>
      </c>
      <c r="I11533" s="33">
        <v>4</v>
      </c>
      <c r="J11533" s="36">
        <v>1</v>
      </c>
      <c r="K11533" s="37">
        <v>750000</v>
      </c>
      <c r="L11533" s="38" t="s">
        <v>12</v>
      </c>
      <c r="M11533" s="38" t="s">
        <v>13</v>
      </c>
    </row>
    <row r="11534" spans="1:13" s="39" customFormat="1" ht="12.75" x14ac:dyDescent="0.2">
      <c r="A11534" s="33" t="s">
        <v>33</v>
      </c>
      <c r="B11534" s="33" t="s">
        <v>587</v>
      </c>
      <c r="C11534" s="34">
        <v>10</v>
      </c>
      <c r="D11534" s="33" t="s">
        <v>95</v>
      </c>
      <c r="E11534" s="33" t="s">
        <v>11159</v>
      </c>
      <c r="F11534" s="35">
        <v>73152108</v>
      </c>
      <c r="G11534" s="33" t="s">
        <v>15071</v>
      </c>
      <c r="H11534" s="33">
        <v>3</v>
      </c>
      <c r="I11534" s="33">
        <v>4</v>
      </c>
      <c r="J11534" s="36">
        <v>1</v>
      </c>
      <c r="K11534" s="37">
        <v>970000</v>
      </c>
      <c r="L11534" s="38" t="s">
        <v>12</v>
      </c>
      <c r="M11534" s="38" t="s">
        <v>13</v>
      </c>
    </row>
    <row r="11535" spans="1:13" s="39" customFormat="1" ht="12.75" x14ac:dyDescent="0.2">
      <c r="A11535" s="33" t="s">
        <v>33</v>
      </c>
      <c r="B11535" s="33" t="s">
        <v>587</v>
      </c>
      <c r="C11535" s="34">
        <v>10</v>
      </c>
      <c r="D11535" s="33" t="s">
        <v>95</v>
      </c>
      <c r="E11535" s="33" t="s">
        <v>11160</v>
      </c>
      <c r="F11535" s="35">
        <v>73152101</v>
      </c>
      <c r="G11535" s="33" t="s">
        <v>15071</v>
      </c>
      <c r="H11535" s="33">
        <v>3</v>
      </c>
      <c r="I11535" s="33">
        <v>4</v>
      </c>
      <c r="J11535" s="36">
        <v>1</v>
      </c>
      <c r="K11535" s="37">
        <v>700000</v>
      </c>
      <c r="L11535" s="38" t="s">
        <v>12</v>
      </c>
      <c r="M11535" s="38" t="s">
        <v>13</v>
      </c>
    </row>
    <row r="11536" spans="1:13" s="39" customFormat="1" ht="12.75" x14ac:dyDescent="0.2">
      <c r="A11536" s="33" t="s">
        <v>33</v>
      </c>
      <c r="B11536" s="33" t="s">
        <v>587</v>
      </c>
      <c r="C11536" s="34">
        <v>10</v>
      </c>
      <c r="D11536" s="33" t="s">
        <v>95</v>
      </c>
      <c r="E11536" s="33" t="s">
        <v>11161</v>
      </c>
      <c r="F11536" s="35">
        <v>73152101</v>
      </c>
      <c r="G11536" s="33" t="s">
        <v>15071</v>
      </c>
      <c r="H11536" s="33">
        <v>3</v>
      </c>
      <c r="I11536" s="33">
        <v>4</v>
      </c>
      <c r="J11536" s="36">
        <v>1</v>
      </c>
      <c r="K11536" s="37">
        <v>2800000</v>
      </c>
      <c r="L11536" s="38" t="s">
        <v>12</v>
      </c>
      <c r="M11536" s="38" t="s">
        <v>13</v>
      </c>
    </row>
    <row r="11537" spans="1:13" s="39" customFormat="1" ht="12.75" x14ac:dyDescent="0.2">
      <c r="A11537" s="33" t="s">
        <v>33</v>
      </c>
      <c r="B11537" s="33" t="s">
        <v>587</v>
      </c>
      <c r="C11537" s="34">
        <v>10</v>
      </c>
      <c r="D11537" s="33" t="s">
        <v>95</v>
      </c>
      <c r="E11537" s="33" t="s">
        <v>11162</v>
      </c>
      <c r="F11537" s="35">
        <v>73152108</v>
      </c>
      <c r="G11537" s="33" t="s">
        <v>15071</v>
      </c>
      <c r="H11537" s="33">
        <v>3</v>
      </c>
      <c r="I11537" s="33">
        <v>4</v>
      </c>
      <c r="J11537" s="36">
        <v>1</v>
      </c>
      <c r="K11537" s="37">
        <v>450000</v>
      </c>
      <c r="L11537" s="38" t="s">
        <v>12</v>
      </c>
      <c r="M11537" s="38" t="s">
        <v>13</v>
      </c>
    </row>
    <row r="11538" spans="1:13" s="39" customFormat="1" ht="12.75" x14ac:dyDescent="0.2">
      <c r="A11538" s="33" t="s">
        <v>33</v>
      </c>
      <c r="B11538" s="33" t="s">
        <v>587</v>
      </c>
      <c r="C11538" s="34">
        <v>10</v>
      </c>
      <c r="D11538" s="33" t="s">
        <v>95</v>
      </c>
      <c r="E11538" s="33" t="s">
        <v>4439</v>
      </c>
      <c r="F11538" s="35">
        <v>73152108</v>
      </c>
      <c r="G11538" s="33" t="s">
        <v>15071</v>
      </c>
      <c r="H11538" s="33">
        <v>3</v>
      </c>
      <c r="I11538" s="33">
        <v>4</v>
      </c>
      <c r="J11538" s="36">
        <v>1</v>
      </c>
      <c r="K11538" s="37">
        <v>950000</v>
      </c>
      <c r="L11538" s="38" t="s">
        <v>12</v>
      </c>
      <c r="M11538" s="38" t="s">
        <v>13</v>
      </c>
    </row>
    <row r="11539" spans="1:13" s="39" customFormat="1" ht="12.75" x14ac:dyDescent="0.2">
      <c r="A11539" s="33" t="s">
        <v>33</v>
      </c>
      <c r="B11539" s="33" t="s">
        <v>587</v>
      </c>
      <c r="C11539" s="34">
        <v>10</v>
      </c>
      <c r="D11539" s="33" t="s">
        <v>95</v>
      </c>
      <c r="E11539" s="33" t="s">
        <v>11163</v>
      </c>
      <c r="F11539" s="35">
        <v>73152101</v>
      </c>
      <c r="G11539" s="33" t="s">
        <v>15071</v>
      </c>
      <c r="H11539" s="33">
        <v>3</v>
      </c>
      <c r="I11539" s="33">
        <v>4</v>
      </c>
      <c r="J11539" s="36">
        <v>1</v>
      </c>
      <c r="K11539" s="37">
        <v>1000000</v>
      </c>
      <c r="L11539" s="38" t="s">
        <v>12</v>
      </c>
      <c r="M11539" s="38" t="s">
        <v>13</v>
      </c>
    </row>
    <row r="11540" spans="1:13" s="39" customFormat="1" ht="12.75" x14ac:dyDescent="0.2">
      <c r="A11540" s="33" t="s">
        <v>33</v>
      </c>
      <c r="B11540" s="33" t="s">
        <v>587</v>
      </c>
      <c r="C11540" s="34">
        <v>10</v>
      </c>
      <c r="D11540" s="33" t="s">
        <v>95</v>
      </c>
      <c r="E11540" s="33" t="s">
        <v>11164</v>
      </c>
      <c r="F11540" s="35">
        <v>73152108</v>
      </c>
      <c r="G11540" s="33" t="s">
        <v>15071</v>
      </c>
      <c r="H11540" s="33">
        <v>3</v>
      </c>
      <c r="I11540" s="33">
        <v>4</v>
      </c>
      <c r="J11540" s="36">
        <v>1</v>
      </c>
      <c r="K11540" s="37">
        <v>600000</v>
      </c>
      <c r="L11540" s="38" t="s">
        <v>12</v>
      </c>
      <c r="M11540" s="38" t="s">
        <v>13</v>
      </c>
    </row>
    <row r="11541" spans="1:13" s="39" customFormat="1" ht="12.75" x14ac:dyDescent="0.2">
      <c r="A11541" s="33" t="s">
        <v>33</v>
      </c>
      <c r="B11541" s="33" t="s">
        <v>587</v>
      </c>
      <c r="C11541" s="34">
        <v>10</v>
      </c>
      <c r="D11541" s="33" t="s">
        <v>95</v>
      </c>
      <c r="E11541" s="33" t="s">
        <v>11165</v>
      </c>
      <c r="F11541" s="35">
        <v>73152101</v>
      </c>
      <c r="G11541" s="33" t="s">
        <v>15071</v>
      </c>
      <c r="H11541" s="33">
        <v>3</v>
      </c>
      <c r="I11541" s="33">
        <v>4</v>
      </c>
      <c r="J11541" s="36">
        <v>1</v>
      </c>
      <c r="K11541" s="37">
        <v>550000</v>
      </c>
      <c r="L11541" s="38" t="s">
        <v>12</v>
      </c>
      <c r="M11541" s="38" t="s">
        <v>13</v>
      </c>
    </row>
    <row r="11542" spans="1:13" s="39" customFormat="1" ht="12.75" x14ac:dyDescent="0.2">
      <c r="A11542" s="33" t="s">
        <v>33</v>
      </c>
      <c r="B11542" s="33" t="s">
        <v>587</v>
      </c>
      <c r="C11542" s="34">
        <v>10</v>
      </c>
      <c r="D11542" s="33" t="s">
        <v>95</v>
      </c>
      <c r="E11542" s="33" t="s">
        <v>11166</v>
      </c>
      <c r="F11542" s="35">
        <v>73152101</v>
      </c>
      <c r="G11542" s="33" t="s">
        <v>15071</v>
      </c>
      <c r="H11542" s="33">
        <v>3</v>
      </c>
      <c r="I11542" s="33">
        <v>4</v>
      </c>
      <c r="J11542" s="36">
        <v>1</v>
      </c>
      <c r="K11542" s="37">
        <v>650000</v>
      </c>
      <c r="L11542" s="38" t="s">
        <v>12</v>
      </c>
      <c r="M11542" s="38" t="s">
        <v>13</v>
      </c>
    </row>
    <row r="11543" spans="1:13" s="39" customFormat="1" ht="12.75" x14ac:dyDescent="0.2">
      <c r="A11543" s="33" t="s">
        <v>33</v>
      </c>
      <c r="B11543" s="33" t="s">
        <v>587</v>
      </c>
      <c r="C11543" s="34">
        <v>10</v>
      </c>
      <c r="D11543" s="33" t="s">
        <v>95</v>
      </c>
      <c r="E11543" s="33" t="s">
        <v>11167</v>
      </c>
      <c r="F11543" s="35">
        <v>73152101</v>
      </c>
      <c r="G11543" s="33" t="s">
        <v>15071</v>
      </c>
      <c r="H11543" s="33">
        <v>3</v>
      </c>
      <c r="I11543" s="33">
        <v>4</v>
      </c>
      <c r="J11543" s="36">
        <v>1</v>
      </c>
      <c r="K11543" s="37">
        <v>350000</v>
      </c>
      <c r="L11543" s="38" t="s">
        <v>12</v>
      </c>
      <c r="M11543" s="38" t="s">
        <v>13</v>
      </c>
    </row>
    <row r="11544" spans="1:13" s="39" customFormat="1" ht="12.75" x14ac:dyDescent="0.2">
      <c r="A11544" s="33" t="s">
        <v>33</v>
      </c>
      <c r="B11544" s="33" t="s">
        <v>587</v>
      </c>
      <c r="C11544" s="34">
        <v>10</v>
      </c>
      <c r="D11544" s="33" t="s">
        <v>95</v>
      </c>
      <c r="E11544" s="33" t="s">
        <v>11168</v>
      </c>
      <c r="F11544" s="35">
        <v>73152109</v>
      </c>
      <c r="G11544" s="33" t="s">
        <v>15071</v>
      </c>
      <c r="H11544" s="33">
        <v>3</v>
      </c>
      <c r="I11544" s="33">
        <v>4</v>
      </c>
      <c r="J11544" s="36">
        <v>1</v>
      </c>
      <c r="K11544" s="37">
        <v>1400000</v>
      </c>
      <c r="L11544" s="38" t="s">
        <v>12</v>
      </c>
      <c r="M11544" s="38" t="s">
        <v>13</v>
      </c>
    </row>
    <row r="11545" spans="1:13" s="39" customFormat="1" ht="12.75" x14ac:dyDescent="0.2">
      <c r="A11545" s="33" t="s">
        <v>33</v>
      </c>
      <c r="B11545" s="33" t="s">
        <v>587</v>
      </c>
      <c r="C11545" s="34">
        <v>10</v>
      </c>
      <c r="D11545" s="33" t="s">
        <v>95</v>
      </c>
      <c r="E11545" s="33" t="s">
        <v>7176</v>
      </c>
      <c r="F11545" s="35">
        <v>73152108</v>
      </c>
      <c r="G11545" s="33" t="s">
        <v>15071</v>
      </c>
      <c r="H11545" s="33">
        <v>3</v>
      </c>
      <c r="I11545" s="33">
        <v>4</v>
      </c>
      <c r="J11545" s="36">
        <v>1</v>
      </c>
      <c r="K11545" s="37">
        <v>2120000</v>
      </c>
      <c r="L11545" s="38" t="s">
        <v>12</v>
      </c>
      <c r="M11545" s="38" t="s">
        <v>13</v>
      </c>
    </row>
    <row r="11546" spans="1:13" s="39" customFormat="1" ht="12.75" x14ac:dyDescent="0.2">
      <c r="A11546" s="33" t="s">
        <v>33</v>
      </c>
      <c r="B11546" s="33" t="s">
        <v>587</v>
      </c>
      <c r="C11546" s="34">
        <v>10</v>
      </c>
      <c r="D11546" s="33" t="s">
        <v>95</v>
      </c>
      <c r="E11546" s="33" t="s">
        <v>11169</v>
      </c>
      <c r="F11546" s="35">
        <v>72154066</v>
      </c>
      <c r="G11546" s="33" t="s">
        <v>15071</v>
      </c>
      <c r="H11546" s="33">
        <v>3</v>
      </c>
      <c r="I11546" s="33">
        <v>4</v>
      </c>
      <c r="J11546" s="36">
        <v>1</v>
      </c>
      <c r="K11546" s="37">
        <v>5800000</v>
      </c>
      <c r="L11546" s="38" t="s">
        <v>12</v>
      </c>
      <c r="M11546" s="38" t="s">
        <v>13</v>
      </c>
    </row>
    <row r="11547" spans="1:13" s="39" customFormat="1" ht="12.75" x14ac:dyDescent="0.2">
      <c r="A11547" s="33" t="s">
        <v>33</v>
      </c>
      <c r="B11547" s="33" t="s">
        <v>587</v>
      </c>
      <c r="C11547" s="34">
        <v>10</v>
      </c>
      <c r="D11547" s="33" t="s">
        <v>95</v>
      </c>
      <c r="E11547" s="33" t="s">
        <v>11170</v>
      </c>
      <c r="F11547" s="35">
        <v>72154501</v>
      </c>
      <c r="G11547" s="33" t="s">
        <v>467</v>
      </c>
      <c r="H11547" s="33">
        <v>2</v>
      </c>
      <c r="I11547" s="33">
        <v>7</v>
      </c>
      <c r="J11547" s="36">
        <v>1</v>
      </c>
      <c r="K11547" s="37">
        <v>2912000</v>
      </c>
      <c r="L11547" s="38" t="s">
        <v>12</v>
      </c>
      <c r="M11547" s="38" t="s">
        <v>13</v>
      </c>
    </row>
    <row r="11548" spans="1:13" s="39" customFormat="1" ht="12.75" x14ac:dyDescent="0.2">
      <c r="A11548" s="33" t="s">
        <v>33</v>
      </c>
      <c r="B11548" s="33" t="s">
        <v>587</v>
      </c>
      <c r="C11548" s="34">
        <v>10</v>
      </c>
      <c r="D11548" s="33" t="s">
        <v>95</v>
      </c>
      <c r="E11548" s="33" t="s">
        <v>11171</v>
      </c>
      <c r="F11548" s="35">
        <v>72154501</v>
      </c>
      <c r="G11548" s="33" t="s">
        <v>467</v>
      </c>
      <c r="H11548" s="33">
        <v>2</v>
      </c>
      <c r="I11548" s="33">
        <v>7</v>
      </c>
      <c r="J11548" s="36">
        <v>1</v>
      </c>
      <c r="K11548" s="37">
        <v>2912000</v>
      </c>
      <c r="L11548" s="38" t="s">
        <v>12</v>
      </c>
      <c r="M11548" s="38" t="s">
        <v>13</v>
      </c>
    </row>
    <row r="11549" spans="1:13" s="39" customFormat="1" ht="12.75" x14ac:dyDescent="0.2">
      <c r="A11549" s="33" t="s">
        <v>33</v>
      </c>
      <c r="B11549" s="33" t="s">
        <v>587</v>
      </c>
      <c r="C11549" s="34">
        <v>10</v>
      </c>
      <c r="D11549" s="33" t="s">
        <v>95</v>
      </c>
      <c r="E11549" s="33" t="s">
        <v>11172</v>
      </c>
      <c r="F11549" s="35">
        <v>72154501</v>
      </c>
      <c r="G11549" s="33" t="s">
        <v>467</v>
      </c>
      <c r="H11549" s="33">
        <v>2</v>
      </c>
      <c r="I11549" s="33">
        <v>7</v>
      </c>
      <c r="J11549" s="36">
        <v>1</v>
      </c>
      <c r="K11549" s="37">
        <v>2548000</v>
      </c>
      <c r="L11549" s="38" t="s">
        <v>12</v>
      </c>
      <c r="M11549" s="38" t="s">
        <v>13</v>
      </c>
    </row>
    <row r="11550" spans="1:13" s="39" customFormat="1" ht="12.75" x14ac:dyDescent="0.2">
      <c r="A11550" s="33" t="s">
        <v>33</v>
      </c>
      <c r="B11550" s="33" t="s">
        <v>587</v>
      </c>
      <c r="C11550" s="34">
        <v>10</v>
      </c>
      <c r="D11550" s="33" t="s">
        <v>95</v>
      </c>
      <c r="E11550" s="33" t="s">
        <v>11173</v>
      </c>
      <c r="F11550" s="35">
        <v>72154501</v>
      </c>
      <c r="G11550" s="33" t="s">
        <v>467</v>
      </c>
      <c r="H11550" s="33">
        <v>2</v>
      </c>
      <c r="I11550" s="33">
        <v>7</v>
      </c>
      <c r="J11550" s="36">
        <v>1</v>
      </c>
      <c r="K11550" s="37">
        <v>2548000</v>
      </c>
      <c r="L11550" s="38" t="s">
        <v>12</v>
      </c>
      <c r="M11550" s="38" t="s">
        <v>13</v>
      </c>
    </row>
    <row r="11551" spans="1:13" s="39" customFormat="1" ht="12.75" x14ac:dyDescent="0.2">
      <c r="A11551" s="33" t="s">
        <v>33</v>
      </c>
      <c r="B11551" s="33" t="s">
        <v>587</v>
      </c>
      <c r="C11551" s="34">
        <v>10</v>
      </c>
      <c r="D11551" s="33" t="s">
        <v>95</v>
      </c>
      <c r="E11551" s="33" t="s">
        <v>11174</v>
      </c>
      <c r="F11551" s="35">
        <v>72154300</v>
      </c>
      <c r="G11551" s="33" t="s">
        <v>467</v>
      </c>
      <c r="H11551" s="33">
        <v>2</v>
      </c>
      <c r="I11551" s="33">
        <v>7</v>
      </c>
      <c r="J11551" s="36">
        <v>1</v>
      </c>
      <c r="K11551" s="37">
        <v>2548000</v>
      </c>
      <c r="L11551" s="38" t="s">
        <v>12</v>
      </c>
      <c r="M11551" s="38" t="s">
        <v>13</v>
      </c>
    </row>
    <row r="11552" spans="1:13" s="39" customFormat="1" ht="12.75" x14ac:dyDescent="0.2">
      <c r="A11552" s="33" t="s">
        <v>33</v>
      </c>
      <c r="B11552" s="33" t="s">
        <v>587</v>
      </c>
      <c r="C11552" s="34">
        <v>10</v>
      </c>
      <c r="D11552" s="33" t="s">
        <v>95</v>
      </c>
      <c r="E11552" s="33" t="s">
        <v>11175</v>
      </c>
      <c r="F11552" s="35">
        <v>72154502</v>
      </c>
      <c r="G11552" s="33" t="s">
        <v>467</v>
      </c>
      <c r="H11552" s="33">
        <v>2</v>
      </c>
      <c r="I11552" s="33">
        <v>7</v>
      </c>
      <c r="J11552" s="36">
        <v>1</v>
      </c>
      <c r="K11552" s="37">
        <v>5460000</v>
      </c>
      <c r="L11552" s="38" t="s">
        <v>12</v>
      </c>
      <c r="M11552" s="38" t="s">
        <v>13</v>
      </c>
    </row>
    <row r="11553" spans="1:13" s="39" customFormat="1" ht="12.75" x14ac:dyDescent="0.2">
      <c r="A11553" s="33" t="s">
        <v>33</v>
      </c>
      <c r="B11553" s="33" t="s">
        <v>587</v>
      </c>
      <c r="C11553" s="34">
        <v>10</v>
      </c>
      <c r="D11553" s="33" t="s">
        <v>95</v>
      </c>
      <c r="E11553" s="33" t="s">
        <v>11176</v>
      </c>
      <c r="F11553" s="35">
        <v>72154501</v>
      </c>
      <c r="G11553" s="33" t="s">
        <v>467</v>
      </c>
      <c r="H11553" s="33">
        <v>2</v>
      </c>
      <c r="I11553" s="33">
        <v>7</v>
      </c>
      <c r="J11553" s="36">
        <v>1</v>
      </c>
      <c r="K11553" s="37">
        <v>2548000</v>
      </c>
      <c r="L11553" s="38" t="s">
        <v>12</v>
      </c>
      <c r="M11553" s="38" t="s">
        <v>13</v>
      </c>
    </row>
    <row r="11554" spans="1:13" s="39" customFormat="1" ht="12.75" x14ac:dyDescent="0.2">
      <c r="A11554" s="33" t="s">
        <v>33</v>
      </c>
      <c r="B11554" s="33" t="s">
        <v>587</v>
      </c>
      <c r="C11554" s="34">
        <v>10</v>
      </c>
      <c r="D11554" s="33" t="s">
        <v>95</v>
      </c>
      <c r="E11554" s="33" t="s">
        <v>11177</v>
      </c>
      <c r="F11554" s="35">
        <v>72154501</v>
      </c>
      <c r="G11554" s="33" t="s">
        <v>467</v>
      </c>
      <c r="H11554" s="33">
        <v>2</v>
      </c>
      <c r="I11554" s="33">
        <v>7</v>
      </c>
      <c r="J11554" s="36">
        <v>1</v>
      </c>
      <c r="K11554" s="37">
        <v>2548000</v>
      </c>
      <c r="L11554" s="38" t="s">
        <v>12</v>
      </c>
      <c r="M11554" s="38" t="s">
        <v>13</v>
      </c>
    </row>
    <row r="11555" spans="1:13" s="39" customFormat="1" ht="12.75" x14ac:dyDescent="0.2">
      <c r="A11555" s="33" t="s">
        <v>33</v>
      </c>
      <c r="B11555" s="33" t="s">
        <v>587</v>
      </c>
      <c r="C11555" s="34">
        <v>10</v>
      </c>
      <c r="D11555" s="33" t="s">
        <v>95</v>
      </c>
      <c r="E11555" s="33" t="s">
        <v>11178</v>
      </c>
      <c r="F11555" s="35">
        <v>72154501</v>
      </c>
      <c r="G11555" s="33" t="s">
        <v>467</v>
      </c>
      <c r="H11555" s="33">
        <v>2</v>
      </c>
      <c r="I11555" s="33">
        <v>7</v>
      </c>
      <c r="J11555" s="36">
        <v>1</v>
      </c>
      <c r="K11555" s="37">
        <v>1092000</v>
      </c>
      <c r="L11555" s="38" t="s">
        <v>12</v>
      </c>
      <c r="M11555" s="38" t="s">
        <v>13</v>
      </c>
    </row>
    <row r="11556" spans="1:13" s="39" customFormat="1" ht="12.75" x14ac:dyDescent="0.2">
      <c r="A11556" s="33" t="s">
        <v>33</v>
      </c>
      <c r="B11556" s="33" t="s">
        <v>587</v>
      </c>
      <c r="C11556" s="34">
        <v>10</v>
      </c>
      <c r="D11556" s="33" t="s">
        <v>95</v>
      </c>
      <c r="E11556" s="33" t="s">
        <v>11179</v>
      </c>
      <c r="F11556" s="35">
        <v>72154501</v>
      </c>
      <c r="G11556" s="33" t="s">
        <v>467</v>
      </c>
      <c r="H11556" s="33">
        <v>2</v>
      </c>
      <c r="I11556" s="33">
        <v>7</v>
      </c>
      <c r="J11556" s="36">
        <v>1</v>
      </c>
      <c r="K11556" s="37">
        <v>2912000</v>
      </c>
      <c r="L11556" s="38" t="s">
        <v>12</v>
      </c>
      <c r="M11556" s="38" t="s">
        <v>13</v>
      </c>
    </row>
    <row r="11557" spans="1:13" s="39" customFormat="1" ht="12.75" x14ac:dyDescent="0.2">
      <c r="A11557" s="33" t="s">
        <v>33</v>
      </c>
      <c r="B11557" s="33" t="s">
        <v>587</v>
      </c>
      <c r="C11557" s="34">
        <v>10</v>
      </c>
      <c r="D11557" s="33" t="s">
        <v>95</v>
      </c>
      <c r="E11557" s="33" t="s">
        <v>11180</v>
      </c>
      <c r="F11557" s="35">
        <v>72154501</v>
      </c>
      <c r="G11557" s="33" t="s">
        <v>467</v>
      </c>
      <c r="H11557" s="33">
        <v>2</v>
      </c>
      <c r="I11557" s="33">
        <v>7</v>
      </c>
      <c r="J11557" s="36">
        <v>1</v>
      </c>
      <c r="K11557" s="37">
        <v>2912000</v>
      </c>
      <c r="L11557" s="38" t="s">
        <v>12</v>
      </c>
      <c r="M11557" s="38" t="s">
        <v>13</v>
      </c>
    </row>
    <row r="11558" spans="1:13" s="39" customFormat="1" ht="12.75" x14ac:dyDescent="0.2">
      <c r="A11558" s="33" t="s">
        <v>33</v>
      </c>
      <c r="B11558" s="33" t="s">
        <v>587</v>
      </c>
      <c r="C11558" s="34">
        <v>10</v>
      </c>
      <c r="D11558" s="33" t="s">
        <v>95</v>
      </c>
      <c r="E11558" s="33" t="s">
        <v>11181</v>
      </c>
      <c r="F11558" s="35">
        <v>72154501</v>
      </c>
      <c r="G11558" s="33" t="s">
        <v>467</v>
      </c>
      <c r="H11558" s="33">
        <v>2</v>
      </c>
      <c r="I11558" s="33">
        <v>7</v>
      </c>
      <c r="J11558" s="36">
        <v>1</v>
      </c>
      <c r="K11558" s="37">
        <v>2912000</v>
      </c>
      <c r="L11558" s="38" t="s">
        <v>12</v>
      </c>
      <c r="M11558" s="38" t="s">
        <v>13</v>
      </c>
    </row>
    <row r="11559" spans="1:13" s="39" customFormat="1" ht="12.75" x14ac:dyDescent="0.2">
      <c r="A11559" s="33" t="s">
        <v>33</v>
      </c>
      <c r="B11559" s="33" t="s">
        <v>587</v>
      </c>
      <c r="C11559" s="34">
        <v>10</v>
      </c>
      <c r="D11559" s="33" t="s">
        <v>95</v>
      </c>
      <c r="E11559" s="33" t="s">
        <v>11182</v>
      </c>
      <c r="F11559" s="35">
        <v>72154501</v>
      </c>
      <c r="G11559" s="33" t="s">
        <v>467</v>
      </c>
      <c r="H11559" s="33">
        <v>2</v>
      </c>
      <c r="I11559" s="33">
        <v>7</v>
      </c>
      <c r="J11559" s="36">
        <v>1</v>
      </c>
      <c r="K11559" s="37">
        <v>2548000</v>
      </c>
      <c r="L11559" s="38" t="s">
        <v>12</v>
      </c>
      <c r="M11559" s="38" t="s">
        <v>13</v>
      </c>
    </row>
    <row r="11560" spans="1:13" s="39" customFormat="1" ht="12.75" x14ac:dyDescent="0.2">
      <c r="A11560" s="33" t="s">
        <v>33</v>
      </c>
      <c r="B11560" s="33" t="s">
        <v>587</v>
      </c>
      <c r="C11560" s="34">
        <v>10</v>
      </c>
      <c r="D11560" s="33" t="s">
        <v>95</v>
      </c>
      <c r="E11560" s="33" t="s">
        <v>11183</v>
      </c>
      <c r="F11560" s="35">
        <v>72154501</v>
      </c>
      <c r="G11560" s="33" t="s">
        <v>467</v>
      </c>
      <c r="H11560" s="33">
        <v>2</v>
      </c>
      <c r="I11560" s="33">
        <v>7</v>
      </c>
      <c r="J11560" s="36">
        <v>1</v>
      </c>
      <c r="K11560" s="37">
        <v>2548000</v>
      </c>
      <c r="L11560" s="38" t="s">
        <v>12</v>
      </c>
      <c r="M11560" s="38" t="s">
        <v>13</v>
      </c>
    </row>
    <row r="11561" spans="1:13" s="39" customFormat="1" ht="12.75" x14ac:dyDescent="0.2">
      <c r="A11561" s="33" t="s">
        <v>33</v>
      </c>
      <c r="B11561" s="33" t="s">
        <v>587</v>
      </c>
      <c r="C11561" s="34">
        <v>10</v>
      </c>
      <c r="D11561" s="33" t="s">
        <v>95</v>
      </c>
      <c r="E11561" s="33" t="s">
        <v>11184</v>
      </c>
      <c r="F11561" s="35">
        <v>72154501</v>
      </c>
      <c r="G11561" s="33" t="s">
        <v>467</v>
      </c>
      <c r="H11561" s="33">
        <v>2</v>
      </c>
      <c r="I11561" s="33">
        <v>7</v>
      </c>
      <c r="J11561" s="36">
        <v>1</v>
      </c>
      <c r="K11561" s="37">
        <v>2548000</v>
      </c>
      <c r="L11561" s="38" t="s">
        <v>12</v>
      </c>
      <c r="M11561" s="38" t="s">
        <v>13</v>
      </c>
    </row>
    <row r="11562" spans="1:13" s="39" customFormat="1" ht="12.75" x14ac:dyDescent="0.2">
      <c r="A11562" s="33" t="s">
        <v>33</v>
      </c>
      <c r="B11562" s="33" t="s">
        <v>587</v>
      </c>
      <c r="C11562" s="34">
        <v>10</v>
      </c>
      <c r="D11562" s="33" t="s">
        <v>95</v>
      </c>
      <c r="E11562" s="33" t="s">
        <v>11185</v>
      </c>
      <c r="F11562" s="35">
        <v>72154501</v>
      </c>
      <c r="G11562" s="33" t="s">
        <v>467</v>
      </c>
      <c r="H11562" s="33">
        <v>2</v>
      </c>
      <c r="I11562" s="33">
        <v>7</v>
      </c>
      <c r="J11562" s="36">
        <v>1</v>
      </c>
      <c r="K11562" s="37">
        <v>2548000</v>
      </c>
      <c r="L11562" s="38" t="s">
        <v>12</v>
      </c>
      <c r="M11562" s="38" t="s">
        <v>13</v>
      </c>
    </row>
    <row r="11563" spans="1:13" s="39" customFormat="1" ht="12.75" x14ac:dyDescent="0.2">
      <c r="A11563" s="33" t="s">
        <v>33</v>
      </c>
      <c r="B11563" s="33" t="s">
        <v>587</v>
      </c>
      <c r="C11563" s="34">
        <v>10</v>
      </c>
      <c r="D11563" s="33" t="s">
        <v>95</v>
      </c>
      <c r="E11563" s="33" t="s">
        <v>11186</v>
      </c>
      <c r="F11563" s="35">
        <v>72154501</v>
      </c>
      <c r="G11563" s="33" t="s">
        <v>467</v>
      </c>
      <c r="H11563" s="33">
        <v>2</v>
      </c>
      <c r="I11563" s="33">
        <v>7</v>
      </c>
      <c r="J11563" s="36">
        <v>1</v>
      </c>
      <c r="K11563" s="37">
        <v>2548000</v>
      </c>
      <c r="L11563" s="38" t="s">
        <v>12</v>
      </c>
      <c r="M11563" s="38" t="s">
        <v>13</v>
      </c>
    </row>
    <row r="11564" spans="1:13" s="39" customFormat="1" ht="12.75" x14ac:dyDescent="0.2">
      <c r="A11564" s="33" t="s">
        <v>33</v>
      </c>
      <c r="B11564" s="33" t="s">
        <v>587</v>
      </c>
      <c r="C11564" s="34">
        <v>10</v>
      </c>
      <c r="D11564" s="33" t="s">
        <v>95</v>
      </c>
      <c r="E11564" s="33" t="s">
        <v>11187</v>
      </c>
      <c r="F11564" s="35">
        <v>72154501</v>
      </c>
      <c r="G11564" s="33" t="s">
        <v>467</v>
      </c>
      <c r="H11564" s="33">
        <v>2</v>
      </c>
      <c r="I11564" s="33">
        <v>7</v>
      </c>
      <c r="J11564" s="36">
        <v>1</v>
      </c>
      <c r="K11564" s="37">
        <v>2548000</v>
      </c>
      <c r="L11564" s="38" t="s">
        <v>12</v>
      </c>
      <c r="M11564" s="38" t="s">
        <v>13</v>
      </c>
    </row>
    <row r="11565" spans="1:13" s="39" customFormat="1" ht="12.75" x14ac:dyDescent="0.2">
      <c r="A11565" s="33" t="s">
        <v>33</v>
      </c>
      <c r="B11565" s="33" t="s">
        <v>587</v>
      </c>
      <c r="C11565" s="34">
        <v>10</v>
      </c>
      <c r="D11565" s="33" t="s">
        <v>95</v>
      </c>
      <c r="E11565" s="33" t="s">
        <v>11188</v>
      </c>
      <c r="F11565" s="35">
        <v>72154501</v>
      </c>
      <c r="G11565" s="33" t="s">
        <v>467</v>
      </c>
      <c r="H11565" s="33">
        <v>2</v>
      </c>
      <c r="I11565" s="33">
        <v>7</v>
      </c>
      <c r="J11565" s="36">
        <v>1</v>
      </c>
      <c r="K11565" s="37">
        <v>2548000</v>
      </c>
      <c r="L11565" s="38" t="s">
        <v>12</v>
      </c>
      <c r="M11565" s="38" t="s">
        <v>13</v>
      </c>
    </row>
    <row r="11566" spans="1:13" s="39" customFormat="1" ht="12.75" x14ac:dyDescent="0.2">
      <c r="A11566" s="33" t="s">
        <v>33</v>
      </c>
      <c r="B11566" s="33" t="s">
        <v>587</v>
      </c>
      <c r="C11566" s="34">
        <v>10</v>
      </c>
      <c r="D11566" s="33" t="s">
        <v>95</v>
      </c>
      <c r="E11566" s="33" t="s">
        <v>11189</v>
      </c>
      <c r="F11566" s="35">
        <v>72154501</v>
      </c>
      <c r="G11566" s="33" t="s">
        <v>467</v>
      </c>
      <c r="H11566" s="33">
        <v>2</v>
      </c>
      <c r="I11566" s="33">
        <v>7</v>
      </c>
      <c r="J11566" s="36">
        <v>1</v>
      </c>
      <c r="K11566" s="37">
        <v>2548000</v>
      </c>
      <c r="L11566" s="38" t="s">
        <v>12</v>
      </c>
      <c r="M11566" s="38" t="s">
        <v>13</v>
      </c>
    </row>
    <row r="11567" spans="1:13" s="39" customFormat="1" ht="12.75" x14ac:dyDescent="0.2">
      <c r="A11567" s="33" t="s">
        <v>33</v>
      </c>
      <c r="B11567" s="33" t="s">
        <v>587</v>
      </c>
      <c r="C11567" s="34">
        <v>10</v>
      </c>
      <c r="D11567" s="33" t="s">
        <v>95</v>
      </c>
      <c r="E11567" s="33" t="s">
        <v>11190</v>
      </c>
      <c r="F11567" s="35">
        <v>72154501</v>
      </c>
      <c r="G11567" s="33" t="s">
        <v>467</v>
      </c>
      <c r="H11567" s="33">
        <v>2</v>
      </c>
      <c r="I11567" s="33">
        <v>7</v>
      </c>
      <c r="J11567" s="36">
        <v>1</v>
      </c>
      <c r="K11567" s="37">
        <v>2548000</v>
      </c>
      <c r="L11567" s="38" t="s">
        <v>12</v>
      </c>
      <c r="M11567" s="38" t="s">
        <v>13</v>
      </c>
    </row>
    <row r="11568" spans="1:13" s="39" customFormat="1" ht="12.75" x14ac:dyDescent="0.2">
      <c r="A11568" s="33" t="s">
        <v>33</v>
      </c>
      <c r="B11568" s="33" t="s">
        <v>587</v>
      </c>
      <c r="C11568" s="34">
        <v>10</v>
      </c>
      <c r="D11568" s="33" t="s">
        <v>95</v>
      </c>
      <c r="E11568" s="33" t="s">
        <v>11191</v>
      </c>
      <c r="F11568" s="35">
        <v>72154501</v>
      </c>
      <c r="G11568" s="33" t="s">
        <v>467</v>
      </c>
      <c r="H11568" s="33">
        <v>2</v>
      </c>
      <c r="I11568" s="33">
        <v>7</v>
      </c>
      <c r="J11568" s="36">
        <v>1</v>
      </c>
      <c r="K11568" s="37">
        <v>2548000</v>
      </c>
      <c r="L11568" s="38" t="s">
        <v>12</v>
      </c>
      <c r="M11568" s="38" t="s">
        <v>13</v>
      </c>
    </row>
    <row r="11569" spans="1:13" s="39" customFormat="1" ht="12.75" x14ac:dyDescent="0.2">
      <c r="A11569" s="33" t="s">
        <v>33</v>
      </c>
      <c r="B11569" s="33" t="s">
        <v>587</v>
      </c>
      <c r="C11569" s="34">
        <v>10</v>
      </c>
      <c r="D11569" s="33" t="s">
        <v>95</v>
      </c>
      <c r="E11569" s="33" t="s">
        <v>11192</v>
      </c>
      <c r="F11569" s="35">
        <v>72154501</v>
      </c>
      <c r="G11569" s="33" t="s">
        <v>467</v>
      </c>
      <c r="H11569" s="33">
        <v>2</v>
      </c>
      <c r="I11569" s="33">
        <v>7</v>
      </c>
      <c r="J11569" s="36">
        <v>1</v>
      </c>
      <c r="K11569" s="37">
        <v>2548000</v>
      </c>
      <c r="L11569" s="38" t="s">
        <v>12</v>
      </c>
      <c r="M11569" s="38" t="s">
        <v>13</v>
      </c>
    </row>
    <row r="11570" spans="1:13" s="39" customFormat="1" ht="12.75" x14ac:dyDescent="0.2">
      <c r="A11570" s="33" t="s">
        <v>33</v>
      </c>
      <c r="B11570" s="33" t="s">
        <v>587</v>
      </c>
      <c r="C11570" s="34">
        <v>10</v>
      </c>
      <c r="D11570" s="33" t="s">
        <v>95</v>
      </c>
      <c r="E11570" s="33" t="s">
        <v>11193</v>
      </c>
      <c r="F11570" s="35">
        <v>72154501</v>
      </c>
      <c r="G11570" s="33" t="s">
        <v>467</v>
      </c>
      <c r="H11570" s="33">
        <v>2</v>
      </c>
      <c r="I11570" s="33">
        <v>7</v>
      </c>
      <c r="J11570" s="36">
        <v>1</v>
      </c>
      <c r="K11570" s="37">
        <v>2548000</v>
      </c>
      <c r="L11570" s="38" t="s">
        <v>12</v>
      </c>
      <c r="M11570" s="38" t="s">
        <v>13</v>
      </c>
    </row>
    <row r="11571" spans="1:13" s="39" customFormat="1" ht="12.75" x14ac:dyDescent="0.2">
      <c r="A11571" s="33" t="s">
        <v>33</v>
      </c>
      <c r="B11571" s="33" t="s">
        <v>587</v>
      </c>
      <c r="C11571" s="34">
        <v>10</v>
      </c>
      <c r="D11571" s="33" t="s">
        <v>95</v>
      </c>
      <c r="E11571" s="33" t="s">
        <v>11194</v>
      </c>
      <c r="F11571" s="35">
        <v>72154501</v>
      </c>
      <c r="G11571" s="33" t="s">
        <v>467</v>
      </c>
      <c r="H11571" s="33">
        <v>2</v>
      </c>
      <c r="I11571" s="33">
        <v>7</v>
      </c>
      <c r="J11571" s="36">
        <v>1</v>
      </c>
      <c r="K11571" s="37">
        <v>2548000</v>
      </c>
      <c r="L11571" s="38" t="s">
        <v>12</v>
      </c>
      <c r="M11571" s="38" t="s">
        <v>13</v>
      </c>
    </row>
    <row r="11572" spans="1:13" s="39" customFormat="1" ht="12.75" x14ac:dyDescent="0.2">
      <c r="A11572" s="33" t="s">
        <v>33</v>
      </c>
      <c r="B11572" s="33" t="s">
        <v>587</v>
      </c>
      <c r="C11572" s="34">
        <v>10</v>
      </c>
      <c r="D11572" s="33" t="s">
        <v>95</v>
      </c>
      <c r="E11572" s="33" t="s">
        <v>11195</v>
      </c>
      <c r="F11572" s="35">
        <v>72154501</v>
      </c>
      <c r="G11572" s="33" t="s">
        <v>467</v>
      </c>
      <c r="H11572" s="33">
        <v>2</v>
      </c>
      <c r="I11572" s="33">
        <v>7</v>
      </c>
      <c r="J11572" s="36">
        <v>1</v>
      </c>
      <c r="K11572" s="37">
        <v>2548000</v>
      </c>
      <c r="L11572" s="38" t="s">
        <v>12</v>
      </c>
      <c r="M11572" s="38" t="s">
        <v>13</v>
      </c>
    </row>
    <row r="11573" spans="1:13" s="39" customFormat="1" ht="12.75" x14ac:dyDescent="0.2">
      <c r="A11573" s="33" t="s">
        <v>33</v>
      </c>
      <c r="B11573" s="33" t="s">
        <v>587</v>
      </c>
      <c r="C11573" s="34">
        <v>10</v>
      </c>
      <c r="D11573" s="33" t="s">
        <v>95</v>
      </c>
      <c r="E11573" s="33" t="s">
        <v>11196</v>
      </c>
      <c r="F11573" s="35">
        <v>72154501</v>
      </c>
      <c r="G11573" s="33" t="s">
        <v>467</v>
      </c>
      <c r="H11573" s="33">
        <v>2</v>
      </c>
      <c r="I11573" s="33">
        <v>7</v>
      </c>
      <c r="J11573" s="36">
        <v>1</v>
      </c>
      <c r="K11573" s="37">
        <v>2548000</v>
      </c>
      <c r="L11573" s="38" t="s">
        <v>12</v>
      </c>
      <c r="M11573" s="38" t="s">
        <v>13</v>
      </c>
    </row>
    <row r="11574" spans="1:13" s="39" customFormat="1" ht="12.75" x14ac:dyDescent="0.2">
      <c r="A11574" s="33" t="s">
        <v>33</v>
      </c>
      <c r="B11574" s="33" t="s">
        <v>587</v>
      </c>
      <c r="C11574" s="34">
        <v>10</v>
      </c>
      <c r="D11574" s="33" t="s">
        <v>95</v>
      </c>
      <c r="E11574" s="33" t="s">
        <v>11197</v>
      </c>
      <c r="F11574" s="35">
        <v>72154501</v>
      </c>
      <c r="G11574" s="33" t="s">
        <v>467</v>
      </c>
      <c r="H11574" s="33">
        <v>2</v>
      </c>
      <c r="I11574" s="33">
        <v>7</v>
      </c>
      <c r="J11574" s="36">
        <v>1</v>
      </c>
      <c r="K11574" s="37">
        <v>1092000</v>
      </c>
      <c r="L11574" s="38" t="s">
        <v>12</v>
      </c>
      <c r="M11574" s="38" t="s">
        <v>13</v>
      </c>
    </row>
    <row r="11575" spans="1:13" s="39" customFormat="1" ht="12.75" x14ac:dyDescent="0.2">
      <c r="A11575" s="33" t="s">
        <v>33</v>
      </c>
      <c r="B11575" s="33" t="s">
        <v>587</v>
      </c>
      <c r="C11575" s="34">
        <v>10</v>
      </c>
      <c r="D11575" s="33" t="s">
        <v>95</v>
      </c>
      <c r="E11575" s="33" t="s">
        <v>11198</v>
      </c>
      <c r="F11575" s="35">
        <v>72154501</v>
      </c>
      <c r="G11575" s="33" t="s">
        <v>467</v>
      </c>
      <c r="H11575" s="33">
        <v>2</v>
      </c>
      <c r="I11575" s="33">
        <v>7</v>
      </c>
      <c r="J11575" s="36">
        <v>1</v>
      </c>
      <c r="K11575" s="37">
        <v>1820000</v>
      </c>
      <c r="L11575" s="38" t="s">
        <v>12</v>
      </c>
      <c r="M11575" s="38" t="s">
        <v>13</v>
      </c>
    </row>
    <row r="11576" spans="1:13" s="39" customFormat="1" ht="12.75" x14ac:dyDescent="0.2">
      <c r="A11576" s="33" t="s">
        <v>33</v>
      </c>
      <c r="B11576" s="33" t="s">
        <v>588</v>
      </c>
      <c r="C11576" s="34">
        <v>10</v>
      </c>
      <c r="D11576" s="33" t="s">
        <v>96</v>
      </c>
      <c r="E11576" s="33" t="s">
        <v>11199</v>
      </c>
      <c r="F11576" s="35">
        <v>70171701</v>
      </c>
      <c r="G11576" s="33" t="s">
        <v>15071</v>
      </c>
      <c r="H11576" s="33">
        <v>1</v>
      </c>
      <c r="I11576" s="33">
        <v>3</v>
      </c>
      <c r="J11576" s="36">
        <v>1</v>
      </c>
      <c r="K11576" s="37">
        <v>1165050</v>
      </c>
      <c r="L11576" s="38" t="s">
        <v>12</v>
      </c>
      <c r="M11576" s="38" t="s">
        <v>2371</v>
      </c>
    </row>
    <row r="11577" spans="1:13" s="39" customFormat="1" ht="12.75" x14ac:dyDescent="0.2">
      <c r="A11577" s="33" t="s">
        <v>33</v>
      </c>
      <c r="B11577" s="33" t="s">
        <v>588</v>
      </c>
      <c r="C11577" s="34">
        <v>10</v>
      </c>
      <c r="D11577" s="33" t="s">
        <v>96</v>
      </c>
      <c r="E11577" s="33" t="s">
        <v>11200</v>
      </c>
      <c r="F11577" s="35">
        <v>70171701</v>
      </c>
      <c r="G11577" s="33" t="s">
        <v>15071</v>
      </c>
      <c r="H11577" s="33">
        <v>3</v>
      </c>
      <c r="I11577" s="33">
        <v>9</v>
      </c>
      <c r="J11577" s="36">
        <v>1</v>
      </c>
      <c r="K11577" s="37">
        <v>3582155</v>
      </c>
      <c r="L11577" s="38" t="s">
        <v>12</v>
      </c>
      <c r="M11577" s="38" t="s">
        <v>13</v>
      </c>
    </row>
    <row r="11578" spans="1:13" s="39" customFormat="1" ht="12.75" x14ac:dyDescent="0.2">
      <c r="A11578" s="33" t="s">
        <v>33</v>
      </c>
      <c r="B11578" s="33" t="s">
        <v>589</v>
      </c>
      <c r="C11578" s="34">
        <v>10</v>
      </c>
      <c r="D11578" s="33" t="s">
        <v>13915</v>
      </c>
      <c r="E11578" s="33" t="s">
        <v>11201</v>
      </c>
      <c r="F11578" s="35">
        <v>72154066</v>
      </c>
      <c r="G11578" s="33" t="s">
        <v>15071</v>
      </c>
      <c r="H11578" s="33">
        <v>3</v>
      </c>
      <c r="I11578" s="33">
        <v>4</v>
      </c>
      <c r="J11578" s="36">
        <v>1</v>
      </c>
      <c r="K11578" s="37">
        <v>12000000</v>
      </c>
      <c r="L11578" s="38" t="s">
        <v>12</v>
      </c>
      <c r="M11578" s="38" t="s">
        <v>13</v>
      </c>
    </row>
    <row r="11579" spans="1:13" s="39" customFormat="1" ht="12.75" x14ac:dyDescent="0.2">
      <c r="A11579" s="33" t="s">
        <v>33</v>
      </c>
      <c r="B11579" s="33" t="s">
        <v>590</v>
      </c>
      <c r="C11579" s="34">
        <v>10</v>
      </c>
      <c r="D11579" s="33" t="s">
        <v>39</v>
      </c>
      <c r="E11579" s="33" t="s">
        <v>11202</v>
      </c>
      <c r="F11579" s="35">
        <v>78181507</v>
      </c>
      <c r="G11579" s="33" t="s">
        <v>15071</v>
      </c>
      <c r="H11579" s="33">
        <v>1</v>
      </c>
      <c r="I11579" s="33">
        <v>3</v>
      </c>
      <c r="J11579" s="36">
        <v>1</v>
      </c>
      <c r="K11579" s="37">
        <v>17380295</v>
      </c>
      <c r="L11579" s="38" t="s">
        <v>12</v>
      </c>
      <c r="M11579" s="38" t="s">
        <v>2371</v>
      </c>
    </row>
    <row r="11580" spans="1:13" s="39" customFormat="1" ht="12.75" x14ac:dyDescent="0.2">
      <c r="A11580" s="33" t="s">
        <v>33</v>
      </c>
      <c r="B11580" s="33" t="s">
        <v>590</v>
      </c>
      <c r="C11580" s="34">
        <v>10</v>
      </c>
      <c r="D11580" s="33" t="s">
        <v>39</v>
      </c>
      <c r="E11580" s="33" t="s">
        <v>11203</v>
      </c>
      <c r="F11580" s="35">
        <v>78181507</v>
      </c>
      <c r="G11580" s="33" t="s">
        <v>15071</v>
      </c>
      <c r="H11580" s="33">
        <v>1</v>
      </c>
      <c r="I11580" s="33">
        <v>10</v>
      </c>
      <c r="J11580" s="36">
        <v>1</v>
      </c>
      <c r="K11580" s="37">
        <v>58500000</v>
      </c>
      <c r="L11580" s="38" t="s">
        <v>12</v>
      </c>
      <c r="M11580" s="38" t="s">
        <v>13</v>
      </c>
    </row>
    <row r="11581" spans="1:13" s="39" customFormat="1" ht="12.75" x14ac:dyDescent="0.2">
      <c r="A11581" s="33" t="s">
        <v>33</v>
      </c>
      <c r="B11581" s="33" t="s">
        <v>590</v>
      </c>
      <c r="C11581" s="34">
        <v>10</v>
      </c>
      <c r="D11581" s="33" t="s">
        <v>39</v>
      </c>
      <c r="E11581" s="33" t="s">
        <v>11204</v>
      </c>
      <c r="F11581" s="35">
        <v>78181500</v>
      </c>
      <c r="G11581" s="33" t="s">
        <v>467</v>
      </c>
      <c r="H11581" s="33">
        <v>2</v>
      </c>
      <c r="I11581" s="33">
        <v>7</v>
      </c>
      <c r="J11581" s="36">
        <v>1</v>
      </c>
      <c r="K11581" s="37">
        <v>4004000</v>
      </c>
      <c r="L11581" s="38" t="s">
        <v>12</v>
      </c>
      <c r="M11581" s="38" t="s">
        <v>13</v>
      </c>
    </row>
    <row r="11582" spans="1:13" s="39" customFormat="1" ht="12.75" x14ac:dyDescent="0.2">
      <c r="A11582" s="33" t="s">
        <v>33</v>
      </c>
      <c r="B11582" s="33" t="s">
        <v>590</v>
      </c>
      <c r="C11582" s="34">
        <v>10</v>
      </c>
      <c r="D11582" s="33" t="s">
        <v>39</v>
      </c>
      <c r="E11582" s="33" t="s">
        <v>11205</v>
      </c>
      <c r="F11582" s="35">
        <v>78181500</v>
      </c>
      <c r="G11582" s="33" t="s">
        <v>467</v>
      </c>
      <c r="H11582" s="33">
        <v>2</v>
      </c>
      <c r="I11582" s="33">
        <v>7</v>
      </c>
      <c r="J11582" s="36">
        <v>1</v>
      </c>
      <c r="K11582" s="37">
        <v>4550000</v>
      </c>
      <c r="L11582" s="38" t="s">
        <v>12</v>
      </c>
      <c r="M11582" s="38" t="s">
        <v>13</v>
      </c>
    </row>
    <row r="11583" spans="1:13" s="39" customFormat="1" ht="12.75" x14ac:dyDescent="0.2">
      <c r="A11583" s="33" t="s">
        <v>33</v>
      </c>
      <c r="B11583" s="33" t="s">
        <v>590</v>
      </c>
      <c r="C11583" s="34">
        <v>10</v>
      </c>
      <c r="D11583" s="33" t="s">
        <v>39</v>
      </c>
      <c r="E11583" s="33" t="s">
        <v>11206</v>
      </c>
      <c r="F11583" s="35">
        <v>78181500</v>
      </c>
      <c r="G11583" s="33" t="s">
        <v>467</v>
      </c>
      <c r="H11583" s="33">
        <v>2</v>
      </c>
      <c r="I11583" s="33">
        <v>7</v>
      </c>
      <c r="J11583" s="36">
        <v>1</v>
      </c>
      <c r="K11583" s="37">
        <v>3640000</v>
      </c>
      <c r="L11583" s="38" t="s">
        <v>12</v>
      </c>
      <c r="M11583" s="38" t="s">
        <v>13</v>
      </c>
    </row>
    <row r="11584" spans="1:13" s="39" customFormat="1" ht="12.75" x14ac:dyDescent="0.2">
      <c r="A11584" s="33" t="s">
        <v>33</v>
      </c>
      <c r="B11584" s="33" t="s">
        <v>590</v>
      </c>
      <c r="C11584" s="34">
        <v>10</v>
      </c>
      <c r="D11584" s="33" t="s">
        <v>39</v>
      </c>
      <c r="E11584" s="33" t="s">
        <v>11207</v>
      </c>
      <c r="F11584" s="35">
        <v>78181500</v>
      </c>
      <c r="G11584" s="33" t="s">
        <v>467</v>
      </c>
      <c r="H11584" s="33">
        <v>2</v>
      </c>
      <c r="I11584" s="33">
        <v>7</v>
      </c>
      <c r="J11584" s="36">
        <v>1</v>
      </c>
      <c r="K11584" s="37">
        <v>3640000</v>
      </c>
      <c r="L11584" s="38" t="s">
        <v>12</v>
      </c>
      <c r="M11584" s="38" t="s">
        <v>13</v>
      </c>
    </row>
    <row r="11585" spans="1:13" s="39" customFormat="1" ht="12.75" x14ac:dyDescent="0.2">
      <c r="A11585" s="33" t="s">
        <v>33</v>
      </c>
      <c r="B11585" s="33" t="s">
        <v>590</v>
      </c>
      <c r="C11585" s="34">
        <v>10</v>
      </c>
      <c r="D11585" s="33" t="s">
        <v>39</v>
      </c>
      <c r="E11585" s="33" t="s">
        <v>11208</v>
      </c>
      <c r="F11585" s="35">
        <v>78181500</v>
      </c>
      <c r="G11585" s="33" t="s">
        <v>467</v>
      </c>
      <c r="H11585" s="33">
        <v>2</v>
      </c>
      <c r="I11585" s="33">
        <v>7</v>
      </c>
      <c r="J11585" s="36">
        <v>1</v>
      </c>
      <c r="K11585" s="37">
        <v>4550000</v>
      </c>
      <c r="L11585" s="38" t="s">
        <v>12</v>
      </c>
      <c r="M11585" s="38" t="s">
        <v>13</v>
      </c>
    </row>
    <row r="11586" spans="1:13" s="39" customFormat="1" ht="12.75" x14ac:dyDescent="0.2">
      <c r="A11586" s="33" t="s">
        <v>33</v>
      </c>
      <c r="B11586" s="33" t="s">
        <v>590</v>
      </c>
      <c r="C11586" s="34">
        <v>10</v>
      </c>
      <c r="D11586" s="33" t="s">
        <v>39</v>
      </c>
      <c r="E11586" s="33" t="s">
        <v>11209</v>
      </c>
      <c r="F11586" s="35">
        <v>78181500</v>
      </c>
      <c r="G11586" s="33" t="s">
        <v>467</v>
      </c>
      <c r="H11586" s="33">
        <v>2</v>
      </c>
      <c r="I11586" s="33">
        <v>7</v>
      </c>
      <c r="J11586" s="36">
        <v>1</v>
      </c>
      <c r="K11586" s="37">
        <v>4550000</v>
      </c>
      <c r="L11586" s="38" t="s">
        <v>12</v>
      </c>
      <c r="M11586" s="38" t="s">
        <v>13</v>
      </c>
    </row>
    <row r="11587" spans="1:13" s="39" customFormat="1" ht="12.75" x14ac:dyDescent="0.2">
      <c r="A11587" s="33" t="s">
        <v>33</v>
      </c>
      <c r="B11587" s="33" t="s">
        <v>590</v>
      </c>
      <c r="C11587" s="34">
        <v>10</v>
      </c>
      <c r="D11587" s="33" t="s">
        <v>39</v>
      </c>
      <c r="E11587" s="33" t="s">
        <v>11210</v>
      </c>
      <c r="F11587" s="35">
        <v>72154501</v>
      </c>
      <c r="G11587" s="33" t="s">
        <v>467</v>
      </c>
      <c r="H11587" s="33">
        <v>2</v>
      </c>
      <c r="I11587" s="33">
        <v>7</v>
      </c>
      <c r="J11587" s="36">
        <v>1</v>
      </c>
      <c r="K11587" s="37">
        <v>3640000</v>
      </c>
      <c r="L11587" s="38" t="s">
        <v>12</v>
      </c>
      <c r="M11587" s="38" t="s">
        <v>13</v>
      </c>
    </row>
    <row r="11588" spans="1:13" s="39" customFormat="1" ht="12.75" x14ac:dyDescent="0.2">
      <c r="A11588" s="33" t="s">
        <v>33</v>
      </c>
      <c r="B11588" s="33" t="s">
        <v>591</v>
      </c>
      <c r="C11588" s="34">
        <v>16</v>
      </c>
      <c r="D11588" s="33" t="s">
        <v>97</v>
      </c>
      <c r="E11588" s="33" t="s">
        <v>11211</v>
      </c>
      <c r="F11588" s="35">
        <v>72101507</v>
      </c>
      <c r="G11588" s="33" t="s">
        <v>466</v>
      </c>
      <c r="H11588" s="33">
        <v>4</v>
      </c>
      <c r="I11588" s="33">
        <v>3</v>
      </c>
      <c r="J11588" s="36">
        <v>1</v>
      </c>
      <c r="K11588" s="37">
        <v>87263295.930000007</v>
      </c>
      <c r="L11588" s="38" t="s">
        <v>12</v>
      </c>
      <c r="M11588" s="38" t="s">
        <v>13</v>
      </c>
    </row>
    <row r="11589" spans="1:13" s="39" customFormat="1" ht="12.75" x14ac:dyDescent="0.2">
      <c r="A11589" s="33" t="s">
        <v>33</v>
      </c>
      <c r="B11589" s="33" t="s">
        <v>592</v>
      </c>
      <c r="C11589" s="34">
        <v>10</v>
      </c>
      <c r="D11589" s="33" t="s">
        <v>24</v>
      </c>
      <c r="E11589" s="33" t="s">
        <v>11212</v>
      </c>
      <c r="F11589" s="35">
        <v>76111501</v>
      </c>
      <c r="G11589" s="33" t="s">
        <v>15071</v>
      </c>
      <c r="H11589" s="33">
        <v>1</v>
      </c>
      <c r="I11589" s="33">
        <v>3</v>
      </c>
      <c r="J11589" s="36">
        <v>1</v>
      </c>
      <c r="K11589" s="37">
        <v>16629762.85</v>
      </c>
      <c r="L11589" s="38" t="s">
        <v>12</v>
      </c>
      <c r="M11589" s="38" t="s">
        <v>2371</v>
      </c>
    </row>
    <row r="11590" spans="1:13" s="39" customFormat="1" ht="12.75" x14ac:dyDescent="0.2">
      <c r="A11590" s="33" t="s">
        <v>33</v>
      </c>
      <c r="B11590" s="33" t="s">
        <v>592</v>
      </c>
      <c r="C11590" s="34">
        <v>10</v>
      </c>
      <c r="D11590" s="33" t="s">
        <v>24</v>
      </c>
      <c r="E11590" s="33" t="s">
        <v>11213</v>
      </c>
      <c r="F11590" s="35">
        <v>76111501</v>
      </c>
      <c r="G11590" s="33" t="s">
        <v>15071</v>
      </c>
      <c r="H11590" s="33">
        <v>1</v>
      </c>
      <c r="I11590" s="33">
        <v>3</v>
      </c>
      <c r="J11590" s="36">
        <v>1</v>
      </c>
      <c r="K11590" s="37">
        <v>2498665.7400000002</v>
      </c>
      <c r="L11590" s="38" t="s">
        <v>12</v>
      </c>
      <c r="M11590" s="38" t="s">
        <v>2371</v>
      </c>
    </row>
    <row r="11591" spans="1:13" s="39" customFormat="1" ht="12.75" x14ac:dyDescent="0.2">
      <c r="A11591" s="33" t="s">
        <v>33</v>
      </c>
      <c r="B11591" s="33" t="s">
        <v>592</v>
      </c>
      <c r="C11591" s="34">
        <v>10</v>
      </c>
      <c r="D11591" s="33" t="s">
        <v>24</v>
      </c>
      <c r="E11591" s="33" t="s">
        <v>11214</v>
      </c>
      <c r="F11591" s="35">
        <v>76111501</v>
      </c>
      <c r="G11591" s="33" t="s">
        <v>468</v>
      </c>
      <c r="H11591" s="33">
        <v>3</v>
      </c>
      <c r="I11591" s="33">
        <v>9</v>
      </c>
      <c r="J11591" s="36">
        <v>1</v>
      </c>
      <c r="K11591" s="37">
        <v>33072203</v>
      </c>
      <c r="L11591" s="38" t="s">
        <v>12</v>
      </c>
      <c r="M11591" s="38" t="s">
        <v>13</v>
      </c>
    </row>
    <row r="11592" spans="1:13" s="39" customFormat="1" ht="12.75" x14ac:dyDescent="0.2">
      <c r="A11592" s="33" t="s">
        <v>33</v>
      </c>
      <c r="B11592" s="33" t="s">
        <v>592</v>
      </c>
      <c r="C11592" s="34">
        <v>10</v>
      </c>
      <c r="D11592" s="33" t="s">
        <v>24</v>
      </c>
      <c r="E11592" s="33" t="s">
        <v>11215</v>
      </c>
      <c r="F11592" s="35">
        <v>76111501</v>
      </c>
      <c r="G11592" s="33" t="s">
        <v>468</v>
      </c>
      <c r="H11592" s="33">
        <v>3</v>
      </c>
      <c r="I11592" s="33">
        <v>9</v>
      </c>
      <c r="J11592" s="36">
        <v>1</v>
      </c>
      <c r="K11592" s="37">
        <v>9503687</v>
      </c>
      <c r="L11592" s="38" t="s">
        <v>12</v>
      </c>
      <c r="M11592" s="38" t="s">
        <v>13</v>
      </c>
    </row>
    <row r="11593" spans="1:13" s="39" customFormat="1" ht="12.75" x14ac:dyDescent="0.2">
      <c r="A11593" s="33" t="s">
        <v>33</v>
      </c>
      <c r="B11593" s="33" t="s">
        <v>593</v>
      </c>
      <c r="C11593" s="34">
        <v>10</v>
      </c>
      <c r="D11593" s="33" t="s">
        <v>98</v>
      </c>
      <c r="E11593" s="33" t="s">
        <v>11216</v>
      </c>
      <c r="F11593" s="35">
        <v>72151514</v>
      </c>
      <c r="G11593" s="33" t="s">
        <v>15071</v>
      </c>
      <c r="H11593" s="33">
        <v>1</v>
      </c>
      <c r="I11593" s="33">
        <v>3</v>
      </c>
      <c r="J11593" s="36">
        <v>1</v>
      </c>
      <c r="K11593" s="37">
        <v>9000000</v>
      </c>
      <c r="L11593" s="38" t="s">
        <v>12</v>
      </c>
      <c r="M11593" s="38" t="s">
        <v>2371</v>
      </c>
    </row>
    <row r="11594" spans="1:13" s="39" customFormat="1" ht="12.75" x14ac:dyDescent="0.2">
      <c r="A11594" s="33" t="s">
        <v>33</v>
      </c>
      <c r="B11594" s="33" t="s">
        <v>593</v>
      </c>
      <c r="C11594" s="34">
        <v>10</v>
      </c>
      <c r="D11594" s="33" t="s">
        <v>98</v>
      </c>
      <c r="E11594" s="33" t="s">
        <v>11217</v>
      </c>
      <c r="F11594" s="35">
        <v>72151514</v>
      </c>
      <c r="G11594" s="33" t="s">
        <v>15071</v>
      </c>
      <c r="H11594" s="33">
        <v>3</v>
      </c>
      <c r="I11594" s="33">
        <v>9</v>
      </c>
      <c r="J11594" s="36">
        <v>1</v>
      </c>
      <c r="K11594" s="37">
        <v>18899742</v>
      </c>
      <c r="L11594" s="38" t="s">
        <v>12</v>
      </c>
      <c r="M11594" s="38" t="s">
        <v>13</v>
      </c>
    </row>
    <row r="11595" spans="1:13" s="39" customFormat="1" ht="12.75" x14ac:dyDescent="0.2">
      <c r="A11595" s="33" t="s">
        <v>33</v>
      </c>
      <c r="B11595" s="33" t="s">
        <v>593</v>
      </c>
      <c r="C11595" s="34">
        <v>10</v>
      </c>
      <c r="D11595" s="33" t="s">
        <v>98</v>
      </c>
      <c r="E11595" s="33" t="s">
        <v>11218</v>
      </c>
      <c r="F11595" s="35">
        <v>83101800</v>
      </c>
      <c r="G11595" s="33" t="s">
        <v>467</v>
      </c>
      <c r="H11595" s="33">
        <v>2</v>
      </c>
      <c r="I11595" s="33">
        <v>7</v>
      </c>
      <c r="J11595" s="36">
        <v>1</v>
      </c>
      <c r="K11595" s="37">
        <v>4004000</v>
      </c>
      <c r="L11595" s="38" t="s">
        <v>12</v>
      </c>
      <c r="M11595" s="38" t="s">
        <v>13</v>
      </c>
    </row>
    <row r="11596" spans="1:13" s="39" customFormat="1" ht="12.75" x14ac:dyDescent="0.2">
      <c r="A11596" s="33" t="s">
        <v>33</v>
      </c>
      <c r="B11596" s="33" t="s">
        <v>593</v>
      </c>
      <c r="C11596" s="34">
        <v>10</v>
      </c>
      <c r="D11596" s="33" t="s">
        <v>98</v>
      </c>
      <c r="E11596" s="33" t="s">
        <v>11219</v>
      </c>
      <c r="F11596" s="35">
        <v>83101800</v>
      </c>
      <c r="G11596" s="33" t="s">
        <v>467</v>
      </c>
      <c r="H11596" s="33">
        <v>2</v>
      </c>
      <c r="I11596" s="33">
        <v>7</v>
      </c>
      <c r="J11596" s="36">
        <v>1</v>
      </c>
      <c r="K11596" s="37">
        <v>4004000</v>
      </c>
      <c r="L11596" s="38" t="s">
        <v>12</v>
      </c>
      <c r="M11596" s="38" t="s">
        <v>13</v>
      </c>
    </row>
    <row r="11597" spans="1:13" s="39" customFormat="1" ht="12.75" x14ac:dyDescent="0.2">
      <c r="A11597" s="33" t="s">
        <v>33</v>
      </c>
      <c r="B11597" s="33" t="s">
        <v>593</v>
      </c>
      <c r="C11597" s="34">
        <v>10</v>
      </c>
      <c r="D11597" s="33" t="s">
        <v>98</v>
      </c>
      <c r="E11597" s="33" t="s">
        <v>11220</v>
      </c>
      <c r="F11597" s="35">
        <v>83101800</v>
      </c>
      <c r="G11597" s="33" t="s">
        <v>467</v>
      </c>
      <c r="H11597" s="33">
        <v>2</v>
      </c>
      <c r="I11597" s="33">
        <v>7</v>
      </c>
      <c r="J11597" s="36">
        <v>1</v>
      </c>
      <c r="K11597" s="37">
        <v>4004000</v>
      </c>
      <c r="L11597" s="38" t="s">
        <v>12</v>
      </c>
      <c r="M11597" s="38" t="s">
        <v>13</v>
      </c>
    </row>
    <row r="11598" spans="1:13" s="39" customFormat="1" ht="12.75" x14ac:dyDescent="0.2">
      <c r="A11598" s="33" t="s">
        <v>33</v>
      </c>
      <c r="B11598" s="33" t="s">
        <v>599</v>
      </c>
      <c r="C11598" s="34">
        <v>10</v>
      </c>
      <c r="D11598" s="33" t="s">
        <v>31</v>
      </c>
      <c r="E11598" s="33" t="s">
        <v>11221</v>
      </c>
      <c r="F11598" s="35">
        <v>83111500</v>
      </c>
      <c r="G11598" s="33" t="s">
        <v>15070</v>
      </c>
      <c r="H11598" s="33">
        <v>1</v>
      </c>
      <c r="I11598" s="33">
        <v>12</v>
      </c>
      <c r="J11598" s="36">
        <v>1</v>
      </c>
      <c r="K11598" s="37">
        <v>938720</v>
      </c>
      <c r="L11598" s="38" t="s">
        <v>12</v>
      </c>
      <c r="M11598" s="38" t="s">
        <v>13</v>
      </c>
    </row>
    <row r="11599" spans="1:13" s="39" customFormat="1" ht="12.75" x14ac:dyDescent="0.2">
      <c r="A11599" s="33" t="s">
        <v>33</v>
      </c>
      <c r="B11599" s="33" t="s">
        <v>594</v>
      </c>
      <c r="C11599" s="34">
        <v>10</v>
      </c>
      <c r="D11599" s="33" t="s">
        <v>122</v>
      </c>
      <c r="E11599" s="33" t="s">
        <v>11222</v>
      </c>
      <c r="F11599" s="35">
        <v>70171707</v>
      </c>
      <c r="G11599" s="33" t="s">
        <v>15071</v>
      </c>
      <c r="H11599" s="33">
        <v>2</v>
      </c>
      <c r="I11599" s="33">
        <v>9</v>
      </c>
      <c r="J11599" s="36">
        <v>1</v>
      </c>
      <c r="K11599" s="37">
        <v>11500000</v>
      </c>
      <c r="L11599" s="38" t="s">
        <v>12</v>
      </c>
      <c r="M11599" s="38" t="s">
        <v>13</v>
      </c>
    </row>
    <row r="11600" spans="1:13" s="39" customFormat="1" ht="12.75" x14ac:dyDescent="0.2">
      <c r="A11600" s="33" t="s">
        <v>33</v>
      </c>
      <c r="B11600" s="33" t="s">
        <v>599</v>
      </c>
      <c r="C11600" s="34">
        <v>10</v>
      </c>
      <c r="D11600" s="33" t="s">
        <v>31</v>
      </c>
      <c r="E11600" s="33" t="s">
        <v>11221</v>
      </c>
      <c r="F11600" s="35">
        <v>83111500</v>
      </c>
      <c r="G11600" s="33" t="s">
        <v>15070</v>
      </c>
      <c r="H11600" s="33">
        <v>1</v>
      </c>
      <c r="I11600" s="33">
        <v>12</v>
      </c>
      <c r="J11600" s="36">
        <v>1</v>
      </c>
      <c r="K11600" s="37">
        <v>7400</v>
      </c>
      <c r="L11600" s="38" t="s">
        <v>12</v>
      </c>
      <c r="M11600" s="38" t="s">
        <v>13</v>
      </c>
    </row>
    <row r="11601" spans="1:13" s="39" customFormat="1" ht="12.75" x14ac:dyDescent="0.2">
      <c r="A11601" s="33" t="s">
        <v>33</v>
      </c>
      <c r="B11601" s="33" t="s">
        <v>600</v>
      </c>
      <c r="C11601" s="34">
        <v>10</v>
      </c>
      <c r="D11601" s="33" t="s">
        <v>18</v>
      </c>
      <c r="E11601" s="33" t="s">
        <v>11223</v>
      </c>
      <c r="F11601" s="35">
        <v>83101800</v>
      </c>
      <c r="G11601" s="33" t="s">
        <v>15070</v>
      </c>
      <c r="H11601" s="33">
        <v>1</v>
      </c>
      <c r="I11601" s="33">
        <v>12</v>
      </c>
      <c r="J11601" s="36">
        <v>1</v>
      </c>
      <c r="K11601" s="37">
        <v>181747128</v>
      </c>
      <c r="L11601" s="38" t="s">
        <v>12</v>
      </c>
      <c r="M11601" s="38" t="s">
        <v>13</v>
      </c>
    </row>
    <row r="11602" spans="1:13" s="39" customFormat="1" ht="12.75" x14ac:dyDescent="0.2">
      <c r="A11602" s="33" t="s">
        <v>33</v>
      </c>
      <c r="B11602" s="33" t="s">
        <v>601</v>
      </c>
      <c r="C11602" s="34">
        <v>10</v>
      </c>
      <c r="D11602" s="33" t="s">
        <v>8121</v>
      </c>
      <c r="E11602" s="33" t="s">
        <v>11224</v>
      </c>
      <c r="F11602" s="35">
        <v>83111500</v>
      </c>
      <c r="G11602" s="33" t="s">
        <v>15070</v>
      </c>
      <c r="H11602" s="33">
        <v>1</v>
      </c>
      <c r="I11602" s="33">
        <v>12</v>
      </c>
      <c r="J11602" s="36">
        <v>1</v>
      </c>
      <c r="K11602" s="37">
        <v>1694392</v>
      </c>
      <c r="L11602" s="38" t="s">
        <v>12</v>
      </c>
      <c r="M11602" s="38" t="s">
        <v>13</v>
      </c>
    </row>
    <row r="11603" spans="1:13" s="39" customFormat="1" ht="12.75" x14ac:dyDescent="0.2">
      <c r="A11603" s="33" t="s">
        <v>33</v>
      </c>
      <c r="B11603" s="33" t="s">
        <v>602</v>
      </c>
      <c r="C11603" s="34">
        <v>10</v>
      </c>
      <c r="D11603" s="33" t="s">
        <v>101</v>
      </c>
      <c r="E11603" s="33" t="s">
        <v>11225</v>
      </c>
      <c r="F11603" s="35">
        <v>15111501</v>
      </c>
      <c r="G11603" s="33" t="s">
        <v>15071</v>
      </c>
      <c r="H11603" s="33">
        <v>1</v>
      </c>
      <c r="I11603" s="33">
        <v>3</v>
      </c>
      <c r="J11603" s="36">
        <v>1</v>
      </c>
      <c r="K11603" s="37">
        <v>12000000</v>
      </c>
      <c r="L11603" s="38" t="s">
        <v>12</v>
      </c>
      <c r="M11603" s="38" t="s">
        <v>2371</v>
      </c>
    </row>
    <row r="11604" spans="1:13" s="39" customFormat="1" ht="12.75" x14ac:dyDescent="0.2">
      <c r="A11604" s="33" t="s">
        <v>33</v>
      </c>
      <c r="B11604" s="33" t="s">
        <v>602</v>
      </c>
      <c r="C11604" s="34">
        <v>10</v>
      </c>
      <c r="D11604" s="33" t="s">
        <v>101</v>
      </c>
      <c r="E11604" s="33" t="s">
        <v>11226</v>
      </c>
      <c r="F11604" s="35">
        <v>15111501</v>
      </c>
      <c r="G11604" s="33" t="s">
        <v>15071</v>
      </c>
      <c r="H11604" s="33">
        <v>2</v>
      </c>
      <c r="I11604" s="33">
        <v>9</v>
      </c>
      <c r="J11604" s="36">
        <v>1</v>
      </c>
      <c r="K11604" s="37">
        <v>34297031</v>
      </c>
      <c r="L11604" s="38" t="s">
        <v>12</v>
      </c>
      <c r="M11604" s="38" t="s">
        <v>13</v>
      </c>
    </row>
    <row r="11605" spans="1:13" s="39" customFormat="1" ht="12.75" x14ac:dyDescent="0.2">
      <c r="A11605" s="33" t="s">
        <v>33</v>
      </c>
      <c r="B11605" s="33" t="s">
        <v>603</v>
      </c>
      <c r="C11605" s="34">
        <v>10</v>
      </c>
      <c r="D11605" s="33" t="s">
        <v>35</v>
      </c>
      <c r="E11605" s="33" t="s">
        <v>11227</v>
      </c>
      <c r="F11605" s="35">
        <v>90121500</v>
      </c>
      <c r="G11605" s="33" t="s">
        <v>15070</v>
      </c>
      <c r="H11605" s="33">
        <v>1</v>
      </c>
      <c r="I11605" s="33">
        <v>1</v>
      </c>
      <c r="J11605" s="36">
        <v>1</v>
      </c>
      <c r="K11605" s="37">
        <v>25771521</v>
      </c>
      <c r="L11605" s="38" t="s">
        <v>12</v>
      </c>
      <c r="M11605" s="38" t="s">
        <v>13</v>
      </c>
    </row>
    <row r="11606" spans="1:13" s="39" customFormat="1" ht="12.75" x14ac:dyDescent="0.2">
      <c r="A11606" s="33" t="s">
        <v>33</v>
      </c>
      <c r="B11606" s="33" t="s">
        <v>604</v>
      </c>
      <c r="C11606" s="34">
        <v>10</v>
      </c>
      <c r="D11606" s="33" t="s">
        <v>102</v>
      </c>
      <c r="E11606" s="33" t="s">
        <v>11228</v>
      </c>
      <c r="F11606" s="35">
        <v>42121604</v>
      </c>
      <c r="G11606" s="33" t="s">
        <v>15071</v>
      </c>
      <c r="H11606" s="33">
        <v>3</v>
      </c>
      <c r="I11606" s="33">
        <v>3</v>
      </c>
      <c r="J11606" s="36">
        <v>12</v>
      </c>
      <c r="K11606" s="37">
        <v>360000</v>
      </c>
      <c r="L11606" s="38" t="s">
        <v>15</v>
      </c>
      <c r="M11606" s="38" t="s">
        <v>13</v>
      </c>
    </row>
    <row r="11607" spans="1:13" s="39" customFormat="1" ht="12.75" x14ac:dyDescent="0.2">
      <c r="A11607" s="33" t="s">
        <v>33</v>
      </c>
      <c r="B11607" s="33" t="s">
        <v>604</v>
      </c>
      <c r="C11607" s="34">
        <v>10</v>
      </c>
      <c r="D11607" s="33" t="s">
        <v>102</v>
      </c>
      <c r="E11607" s="33" t="s">
        <v>11229</v>
      </c>
      <c r="F11607" s="35">
        <v>53131608</v>
      </c>
      <c r="G11607" s="33" t="s">
        <v>15071</v>
      </c>
      <c r="H11607" s="33">
        <v>3</v>
      </c>
      <c r="I11607" s="33">
        <v>3</v>
      </c>
      <c r="J11607" s="36">
        <v>24</v>
      </c>
      <c r="K11607" s="37">
        <v>228000</v>
      </c>
      <c r="L11607" s="38" t="s">
        <v>15</v>
      </c>
      <c r="M11607" s="38" t="s">
        <v>13</v>
      </c>
    </row>
    <row r="11608" spans="1:13" s="39" customFormat="1" ht="12.75" x14ac:dyDescent="0.2">
      <c r="A11608" s="33" t="s">
        <v>33</v>
      </c>
      <c r="B11608" s="33" t="s">
        <v>604</v>
      </c>
      <c r="C11608" s="34">
        <v>10</v>
      </c>
      <c r="D11608" s="33" t="s">
        <v>102</v>
      </c>
      <c r="E11608" s="33" t="s">
        <v>11230</v>
      </c>
      <c r="F11608" s="35">
        <v>53131628</v>
      </c>
      <c r="G11608" s="33" t="s">
        <v>15071</v>
      </c>
      <c r="H11608" s="33">
        <v>3</v>
      </c>
      <c r="I11608" s="33">
        <v>3</v>
      </c>
      <c r="J11608" s="36">
        <v>12</v>
      </c>
      <c r="K11608" s="37">
        <v>684000</v>
      </c>
      <c r="L11608" s="38" t="s">
        <v>3313</v>
      </c>
      <c r="M11608" s="38" t="s">
        <v>13</v>
      </c>
    </row>
    <row r="11609" spans="1:13" s="39" customFormat="1" ht="12.75" x14ac:dyDescent="0.2">
      <c r="A11609" s="33" t="s">
        <v>33</v>
      </c>
      <c r="B11609" s="33" t="s">
        <v>604</v>
      </c>
      <c r="C11609" s="34">
        <v>10</v>
      </c>
      <c r="D11609" s="33" t="s">
        <v>102</v>
      </c>
      <c r="E11609" s="33" t="s">
        <v>11231</v>
      </c>
      <c r="F11609" s="35">
        <v>10111305</v>
      </c>
      <c r="G11609" s="33" t="s">
        <v>15071</v>
      </c>
      <c r="H11609" s="33">
        <v>3</v>
      </c>
      <c r="I11609" s="33">
        <v>3</v>
      </c>
      <c r="J11609" s="36">
        <v>6</v>
      </c>
      <c r="K11609" s="37">
        <v>162000</v>
      </c>
      <c r="L11609" s="38" t="s">
        <v>15</v>
      </c>
      <c r="M11609" s="38" t="s">
        <v>13</v>
      </c>
    </row>
    <row r="11610" spans="1:13" s="39" customFormat="1" ht="12.75" x14ac:dyDescent="0.2">
      <c r="A11610" s="33" t="s">
        <v>33</v>
      </c>
      <c r="B11610" s="33" t="s">
        <v>604</v>
      </c>
      <c r="C11610" s="34">
        <v>10</v>
      </c>
      <c r="D11610" s="33" t="s">
        <v>102</v>
      </c>
      <c r="E11610" s="33" t="s">
        <v>11232</v>
      </c>
      <c r="F11610" s="35">
        <v>10111305</v>
      </c>
      <c r="G11610" s="33" t="s">
        <v>15071</v>
      </c>
      <c r="H11610" s="33">
        <v>3</v>
      </c>
      <c r="I11610" s="33">
        <v>3</v>
      </c>
      <c r="J11610" s="36">
        <v>6</v>
      </c>
      <c r="K11610" s="37">
        <v>252000</v>
      </c>
      <c r="L11610" s="38" t="s">
        <v>15</v>
      </c>
      <c r="M11610" s="38" t="s">
        <v>13</v>
      </c>
    </row>
    <row r="11611" spans="1:13" s="39" customFormat="1" ht="12.75" x14ac:dyDescent="0.2">
      <c r="A11611" s="33" t="s">
        <v>33</v>
      </c>
      <c r="B11611" s="33" t="s">
        <v>604</v>
      </c>
      <c r="C11611" s="34">
        <v>10</v>
      </c>
      <c r="D11611" s="33" t="s">
        <v>102</v>
      </c>
      <c r="E11611" s="33" t="s">
        <v>11233</v>
      </c>
      <c r="F11611" s="35">
        <v>10191509</v>
      </c>
      <c r="G11611" s="33" t="s">
        <v>15071</v>
      </c>
      <c r="H11611" s="33">
        <v>3</v>
      </c>
      <c r="I11611" s="33">
        <v>3</v>
      </c>
      <c r="J11611" s="36">
        <v>4</v>
      </c>
      <c r="K11611" s="37">
        <v>216000</v>
      </c>
      <c r="L11611" s="38" t="s">
        <v>3313</v>
      </c>
      <c r="M11611" s="38" t="s">
        <v>13</v>
      </c>
    </row>
    <row r="11612" spans="1:13" s="39" customFormat="1" ht="12.75" x14ac:dyDescent="0.2">
      <c r="A11612" s="33" t="s">
        <v>33</v>
      </c>
      <c r="B11612" s="33" t="s">
        <v>604</v>
      </c>
      <c r="C11612" s="34">
        <v>10</v>
      </c>
      <c r="D11612" s="33" t="s">
        <v>102</v>
      </c>
      <c r="E11612" s="33" t="s">
        <v>11234</v>
      </c>
      <c r="F11612" s="35">
        <v>10191509</v>
      </c>
      <c r="G11612" s="33" t="s">
        <v>15071</v>
      </c>
      <c r="H11612" s="33">
        <v>3</v>
      </c>
      <c r="I11612" s="33">
        <v>3</v>
      </c>
      <c r="J11612" s="36">
        <v>4</v>
      </c>
      <c r="K11612" s="37">
        <v>230000</v>
      </c>
      <c r="L11612" s="38" t="s">
        <v>3313</v>
      </c>
      <c r="M11612" s="38" t="s">
        <v>13</v>
      </c>
    </row>
    <row r="11613" spans="1:13" s="39" customFormat="1" ht="12.75" x14ac:dyDescent="0.2">
      <c r="A11613" s="33" t="s">
        <v>33</v>
      </c>
      <c r="B11613" s="33" t="s">
        <v>605</v>
      </c>
      <c r="C11613" s="34">
        <v>10</v>
      </c>
      <c r="D11613" s="33" t="s">
        <v>13917</v>
      </c>
      <c r="E11613" s="33" t="s">
        <v>11235</v>
      </c>
      <c r="F11613" s="35">
        <v>10131604</v>
      </c>
      <c r="G11613" s="33" t="s">
        <v>15071</v>
      </c>
      <c r="H11613" s="33">
        <v>3</v>
      </c>
      <c r="I11613" s="33">
        <v>3</v>
      </c>
      <c r="J11613" s="36">
        <v>6</v>
      </c>
      <c r="K11613" s="37">
        <v>336000</v>
      </c>
      <c r="L11613" s="38" t="s">
        <v>15</v>
      </c>
      <c r="M11613" s="38" t="s">
        <v>13</v>
      </c>
    </row>
    <row r="11614" spans="1:13" s="39" customFormat="1" ht="12.75" x14ac:dyDescent="0.2">
      <c r="A11614" s="33" t="s">
        <v>33</v>
      </c>
      <c r="B11614" s="33" t="s">
        <v>605</v>
      </c>
      <c r="C11614" s="34">
        <v>10</v>
      </c>
      <c r="D11614" s="33" t="s">
        <v>13917</v>
      </c>
      <c r="E11614" s="33" t="s">
        <v>11236</v>
      </c>
      <c r="F11614" s="35">
        <v>10131604</v>
      </c>
      <c r="G11614" s="33" t="s">
        <v>15071</v>
      </c>
      <c r="H11614" s="33">
        <v>3</v>
      </c>
      <c r="I11614" s="33">
        <v>3</v>
      </c>
      <c r="J11614" s="36">
        <v>12</v>
      </c>
      <c r="K11614" s="37">
        <v>513600</v>
      </c>
      <c r="L11614" s="38" t="s">
        <v>15</v>
      </c>
      <c r="M11614" s="38" t="s">
        <v>13</v>
      </c>
    </row>
    <row r="11615" spans="1:13" s="39" customFormat="1" ht="12.75" x14ac:dyDescent="0.2">
      <c r="A11615" s="33" t="s">
        <v>33</v>
      </c>
      <c r="B11615" s="33" t="s">
        <v>605</v>
      </c>
      <c r="C11615" s="34">
        <v>10</v>
      </c>
      <c r="D11615" s="33" t="s">
        <v>13917</v>
      </c>
      <c r="E11615" s="33" t="s">
        <v>11237</v>
      </c>
      <c r="F11615" s="35">
        <v>24101611</v>
      </c>
      <c r="G11615" s="33" t="s">
        <v>15071</v>
      </c>
      <c r="H11615" s="33">
        <v>3</v>
      </c>
      <c r="I11615" s="33">
        <v>3</v>
      </c>
      <c r="J11615" s="36">
        <v>2</v>
      </c>
      <c r="K11615" s="37">
        <v>64000</v>
      </c>
      <c r="L11615" s="38" t="s">
        <v>15</v>
      </c>
      <c r="M11615" s="38" t="s">
        <v>13</v>
      </c>
    </row>
    <row r="11616" spans="1:13" s="39" customFormat="1" ht="12.75" x14ac:dyDescent="0.2">
      <c r="A11616" s="33" t="s">
        <v>33</v>
      </c>
      <c r="B11616" s="33" t="s">
        <v>605</v>
      </c>
      <c r="C11616" s="34">
        <v>10</v>
      </c>
      <c r="D11616" s="33" t="s">
        <v>13917</v>
      </c>
      <c r="E11616" s="33" t="s">
        <v>11238</v>
      </c>
      <c r="F11616" s="35">
        <v>31151607</v>
      </c>
      <c r="G11616" s="33" t="s">
        <v>15071</v>
      </c>
      <c r="H11616" s="33">
        <v>3</v>
      </c>
      <c r="I11616" s="33">
        <v>3</v>
      </c>
      <c r="J11616" s="36">
        <v>6</v>
      </c>
      <c r="K11616" s="37">
        <v>270000</v>
      </c>
      <c r="L11616" s="38" t="s">
        <v>15</v>
      </c>
      <c r="M11616" s="38" t="s">
        <v>13</v>
      </c>
    </row>
    <row r="11617" spans="1:13" s="39" customFormat="1" ht="12.75" x14ac:dyDescent="0.2">
      <c r="A11617" s="33" t="s">
        <v>33</v>
      </c>
      <c r="B11617" s="33" t="s">
        <v>606</v>
      </c>
      <c r="C11617" s="34">
        <v>10</v>
      </c>
      <c r="D11617" s="33" t="s">
        <v>103</v>
      </c>
      <c r="E11617" s="33" t="s">
        <v>11239</v>
      </c>
      <c r="F11617" s="35">
        <v>46181507</v>
      </c>
      <c r="G11617" s="33" t="s">
        <v>15071</v>
      </c>
      <c r="H11617" s="33">
        <v>3</v>
      </c>
      <c r="I11617" s="33">
        <v>3</v>
      </c>
      <c r="J11617" s="36">
        <v>6</v>
      </c>
      <c r="K11617" s="37">
        <v>480000</v>
      </c>
      <c r="L11617" s="38" t="s">
        <v>15</v>
      </c>
      <c r="M11617" s="38" t="s">
        <v>13</v>
      </c>
    </row>
    <row r="11618" spans="1:13" s="39" customFormat="1" ht="12.75" x14ac:dyDescent="0.2">
      <c r="A11618" s="33" t="s">
        <v>33</v>
      </c>
      <c r="B11618" s="33" t="s">
        <v>606</v>
      </c>
      <c r="C11618" s="34">
        <v>10</v>
      </c>
      <c r="D11618" s="33" t="s">
        <v>103</v>
      </c>
      <c r="E11618" s="33" t="s">
        <v>11240</v>
      </c>
      <c r="F11618" s="35">
        <v>47131608</v>
      </c>
      <c r="G11618" s="33" t="s">
        <v>15071</v>
      </c>
      <c r="H11618" s="33">
        <v>3</v>
      </c>
      <c r="I11618" s="33">
        <v>3</v>
      </c>
      <c r="J11618" s="36">
        <v>12</v>
      </c>
      <c r="K11618" s="37">
        <v>144000</v>
      </c>
      <c r="L11618" s="38" t="s">
        <v>15</v>
      </c>
      <c r="M11618" s="38" t="s">
        <v>13</v>
      </c>
    </row>
    <row r="11619" spans="1:13" s="39" customFormat="1" ht="12.75" x14ac:dyDescent="0.2">
      <c r="A11619" s="33" t="s">
        <v>33</v>
      </c>
      <c r="B11619" s="33" t="s">
        <v>606</v>
      </c>
      <c r="C11619" s="34">
        <v>10</v>
      </c>
      <c r="D11619" s="33" t="s">
        <v>103</v>
      </c>
      <c r="E11619" s="33" t="s">
        <v>11241</v>
      </c>
      <c r="F11619" s="35">
        <v>53111605</v>
      </c>
      <c r="G11619" s="33" t="s">
        <v>15071</v>
      </c>
      <c r="H11619" s="33">
        <v>3</v>
      </c>
      <c r="I11619" s="33">
        <v>3</v>
      </c>
      <c r="J11619" s="36">
        <v>24</v>
      </c>
      <c r="K11619" s="37">
        <v>768000</v>
      </c>
      <c r="L11619" s="38" t="s">
        <v>15</v>
      </c>
      <c r="M11619" s="38" t="s">
        <v>13</v>
      </c>
    </row>
    <row r="11620" spans="1:13" s="39" customFormat="1" ht="12.75" x14ac:dyDescent="0.2">
      <c r="A11620" s="33" t="s">
        <v>33</v>
      </c>
      <c r="B11620" s="33" t="s">
        <v>606</v>
      </c>
      <c r="C11620" s="34">
        <v>10</v>
      </c>
      <c r="D11620" s="33" t="s">
        <v>103</v>
      </c>
      <c r="E11620" s="33" t="s">
        <v>11242</v>
      </c>
      <c r="F11620" s="35">
        <v>10111304</v>
      </c>
      <c r="G11620" s="33" t="s">
        <v>15071</v>
      </c>
      <c r="H11620" s="33">
        <v>3</v>
      </c>
      <c r="I11620" s="33">
        <v>3</v>
      </c>
      <c r="J11620" s="36">
        <v>14</v>
      </c>
      <c r="K11620" s="37">
        <v>840000</v>
      </c>
      <c r="L11620" s="38" t="s">
        <v>15</v>
      </c>
      <c r="M11620" s="38" t="s">
        <v>13</v>
      </c>
    </row>
    <row r="11621" spans="1:13" s="39" customFormat="1" ht="12.75" x14ac:dyDescent="0.2">
      <c r="A11621" s="33" t="s">
        <v>33</v>
      </c>
      <c r="B11621" s="33" t="s">
        <v>606</v>
      </c>
      <c r="C11621" s="34">
        <v>10</v>
      </c>
      <c r="D11621" s="33" t="s">
        <v>103</v>
      </c>
      <c r="E11621" s="33" t="s">
        <v>11243</v>
      </c>
      <c r="F11621" s="35">
        <v>24111503</v>
      </c>
      <c r="G11621" s="33" t="s">
        <v>15071</v>
      </c>
      <c r="H11621" s="33">
        <v>3</v>
      </c>
      <c r="I11621" s="33">
        <v>3</v>
      </c>
      <c r="J11621" s="36">
        <v>2</v>
      </c>
      <c r="K11621" s="37">
        <v>32000</v>
      </c>
      <c r="L11621" s="38" t="s">
        <v>15</v>
      </c>
      <c r="M11621" s="38" t="s">
        <v>13</v>
      </c>
    </row>
    <row r="11622" spans="1:13" s="39" customFormat="1" ht="12.75" x14ac:dyDescent="0.2">
      <c r="A11622" s="33" t="s">
        <v>33</v>
      </c>
      <c r="B11622" s="33" t="s">
        <v>606</v>
      </c>
      <c r="C11622" s="34">
        <v>10</v>
      </c>
      <c r="D11622" s="33" t="s">
        <v>103</v>
      </c>
      <c r="E11622" s="33" t="s">
        <v>11244</v>
      </c>
      <c r="F11622" s="35">
        <v>42132202</v>
      </c>
      <c r="G11622" s="33" t="s">
        <v>15071</v>
      </c>
      <c r="H11622" s="33">
        <v>3</v>
      </c>
      <c r="I11622" s="33">
        <v>3</v>
      </c>
      <c r="J11622" s="36">
        <v>3</v>
      </c>
      <c r="K11622" s="37">
        <v>60000</v>
      </c>
      <c r="L11622" s="38" t="s">
        <v>15</v>
      </c>
      <c r="M11622" s="38" t="s">
        <v>13</v>
      </c>
    </row>
    <row r="11623" spans="1:13" s="39" customFormat="1" ht="12.75" x14ac:dyDescent="0.2">
      <c r="A11623" s="33" t="s">
        <v>33</v>
      </c>
      <c r="B11623" s="33" t="s">
        <v>606</v>
      </c>
      <c r="C11623" s="34">
        <v>10</v>
      </c>
      <c r="D11623" s="33" t="s">
        <v>103</v>
      </c>
      <c r="E11623" s="33" t="s">
        <v>11245</v>
      </c>
      <c r="F11623" s="35">
        <v>42141606</v>
      </c>
      <c r="G11623" s="33" t="s">
        <v>15071</v>
      </c>
      <c r="H11623" s="33">
        <v>3</v>
      </c>
      <c r="I11623" s="33">
        <v>3</v>
      </c>
      <c r="J11623" s="36">
        <v>60</v>
      </c>
      <c r="K11623" s="37">
        <v>72000</v>
      </c>
      <c r="L11623" s="38" t="s">
        <v>15</v>
      </c>
      <c r="M11623" s="38" t="s">
        <v>13</v>
      </c>
    </row>
    <row r="11624" spans="1:13" s="39" customFormat="1" ht="12.75" x14ac:dyDescent="0.2">
      <c r="A11624" s="33" t="s">
        <v>33</v>
      </c>
      <c r="B11624" s="33" t="s">
        <v>606</v>
      </c>
      <c r="C11624" s="34">
        <v>10</v>
      </c>
      <c r="D11624" s="33" t="s">
        <v>103</v>
      </c>
      <c r="E11624" s="33" t="s">
        <v>11246</v>
      </c>
      <c r="F11624" s="35">
        <v>10131602</v>
      </c>
      <c r="G11624" s="33" t="s">
        <v>15071</v>
      </c>
      <c r="H11624" s="33">
        <v>3</v>
      </c>
      <c r="I11624" s="33">
        <v>3</v>
      </c>
      <c r="J11624" s="36">
        <v>1</v>
      </c>
      <c r="K11624" s="37">
        <v>730000</v>
      </c>
      <c r="L11624" s="38" t="s">
        <v>15</v>
      </c>
      <c r="M11624" s="38" t="s">
        <v>13</v>
      </c>
    </row>
    <row r="11625" spans="1:13" s="39" customFormat="1" ht="12.75" x14ac:dyDescent="0.2">
      <c r="A11625" s="33" t="s">
        <v>33</v>
      </c>
      <c r="B11625" s="33" t="s">
        <v>608</v>
      </c>
      <c r="C11625" s="34">
        <v>10</v>
      </c>
      <c r="D11625" s="33" t="s">
        <v>106</v>
      </c>
      <c r="E11625" s="33" t="s">
        <v>4572</v>
      </c>
      <c r="F11625" s="35">
        <v>85121502</v>
      </c>
      <c r="G11625" s="33" t="s">
        <v>15071</v>
      </c>
      <c r="H11625" s="33">
        <v>1</v>
      </c>
      <c r="I11625" s="33">
        <v>11</v>
      </c>
      <c r="J11625" s="36">
        <v>1</v>
      </c>
      <c r="K11625" s="37">
        <v>7550500</v>
      </c>
      <c r="L11625" s="38" t="s">
        <v>12</v>
      </c>
      <c r="M11625" s="38" t="s">
        <v>13</v>
      </c>
    </row>
    <row r="11626" spans="1:13" s="39" customFormat="1" ht="12.75" x14ac:dyDescent="0.2">
      <c r="A11626" s="33" t="s">
        <v>33</v>
      </c>
      <c r="B11626" s="33" t="s">
        <v>611</v>
      </c>
      <c r="C11626" s="34">
        <v>10</v>
      </c>
      <c r="D11626" s="33" t="s">
        <v>108</v>
      </c>
      <c r="E11626" s="33" t="s">
        <v>11247</v>
      </c>
      <c r="F11626" s="35">
        <v>76121901</v>
      </c>
      <c r="G11626" s="33" t="s">
        <v>15071</v>
      </c>
      <c r="H11626" s="33">
        <v>1</v>
      </c>
      <c r="I11626" s="33">
        <v>3</v>
      </c>
      <c r="J11626" s="36">
        <v>1</v>
      </c>
      <c r="K11626" s="37">
        <v>581900</v>
      </c>
      <c r="L11626" s="38" t="s">
        <v>12</v>
      </c>
      <c r="M11626" s="38" t="s">
        <v>2371</v>
      </c>
    </row>
    <row r="11627" spans="1:13" s="39" customFormat="1" ht="12.75" x14ac:dyDescent="0.2">
      <c r="A11627" s="33" t="s">
        <v>33</v>
      </c>
      <c r="B11627" s="33" t="s">
        <v>611</v>
      </c>
      <c r="C11627" s="34">
        <v>10</v>
      </c>
      <c r="D11627" s="33" t="s">
        <v>108</v>
      </c>
      <c r="E11627" s="33" t="s">
        <v>11248</v>
      </c>
      <c r="F11627" s="35">
        <v>77121707</v>
      </c>
      <c r="G11627" s="33" t="s">
        <v>15071</v>
      </c>
      <c r="H11627" s="33">
        <v>1</v>
      </c>
      <c r="I11627" s="33">
        <v>3</v>
      </c>
      <c r="J11627" s="36">
        <v>1</v>
      </c>
      <c r="K11627" s="37">
        <v>1800000</v>
      </c>
      <c r="L11627" s="38" t="s">
        <v>12</v>
      </c>
      <c r="M11627" s="38" t="s">
        <v>2371</v>
      </c>
    </row>
    <row r="11628" spans="1:13" s="39" customFormat="1" ht="12.75" x14ac:dyDescent="0.2">
      <c r="A11628" s="33" t="s">
        <v>33</v>
      </c>
      <c r="B11628" s="33" t="s">
        <v>611</v>
      </c>
      <c r="C11628" s="34">
        <v>10</v>
      </c>
      <c r="D11628" s="33" t="s">
        <v>108</v>
      </c>
      <c r="E11628" s="33" t="s">
        <v>11249</v>
      </c>
      <c r="F11628" s="35">
        <v>77121701</v>
      </c>
      <c r="G11628" s="33" t="s">
        <v>15071</v>
      </c>
      <c r="H11628" s="33">
        <v>1</v>
      </c>
      <c r="I11628" s="33">
        <v>3</v>
      </c>
      <c r="J11628" s="36">
        <v>1</v>
      </c>
      <c r="K11628" s="37">
        <v>3285000</v>
      </c>
      <c r="L11628" s="38" t="s">
        <v>12</v>
      </c>
      <c r="M11628" s="38" t="s">
        <v>2371</v>
      </c>
    </row>
    <row r="11629" spans="1:13" s="39" customFormat="1" ht="12.75" x14ac:dyDescent="0.2">
      <c r="A11629" s="33" t="s">
        <v>33</v>
      </c>
      <c r="B11629" s="33" t="s">
        <v>611</v>
      </c>
      <c r="C11629" s="34">
        <v>10</v>
      </c>
      <c r="D11629" s="33" t="s">
        <v>108</v>
      </c>
      <c r="E11629" s="33" t="s">
        <v>11250</v>
      </c>
      <c r="F11629" s="35">
        <v>77121701</v>
      </c>
      <c r="G11629" s="33" t="s">
        <v>15071</v>
      </c>
      <c r="H11629" s="33">
        <v>1</v>
      </c>
      <c r="I11629" s="33">
        <v>3</v>
      </c>
      <c r="J11629" s="36">
        <v>1</v>
      </c>
      <c r="K11629" s="37">
        <v>350000</v>
      </c>
      <c r="L11629" s="38" t="s">
        <v>12</v>
      </c>
      <c r="M11629" s="38" t="s">
        <v>2371</v>
      </c>
    </row>
    <row r="11630" spans="1:13" s="39" customFormat="1" ht="12.75" x14ac:dyDescent="0.2">
      <c r="A11630" s="33" t="s">
        <v>33</v>
      </c>
      <c r="B11630" s="33" t="s">
        <v>611</v>
      </c>
      <c r="C11630" s="34">
        <v>10</v>
      </c>
      <c r="D11630" s="33" t="s">
        <v>108</v>
      </c>
      <c r="E11630" s="33" t="s">
        <v>11251</v>
      </c>
      <c r="F11630" s="35">
        <v>70122005</v>
      </c>
      <c r="G11630" s="33" t="s">
        <v>15071</v>
      </c>
      <c r="H11630" s="33">
        <v>3</v>
      </c>
      <c r="I11630" s="33">
        <v>3</v>
      </c>
      <c r="J11630" s="36">
        <v>1</v>
      </c>
      <c r="K11630" s="37">
        <v>1224000</v>
      </c>
      <c r="L11630" s="38" t="s">
        <v>12</v>
      </c>
      <c r="M11630" s="38" t="s">
        <v>13</v>
      </c>
    </row>
    <row r="11631" spans="1:13" s="39" customFormat="1" ht="12.75" x14ac:dyDescent="0.2">
      <c r="A11631" s="33" t="s">
        <v>33</v>
      </c>
      <c r="B11631" s="33" t="s">
        <v>611</v>
      </c>
      <c r="C11631" s="34">
        <v>10</v>
      </c>
      <c r="D11631" s="33" t="s">
        <v>108</v>
      </c>
      <c r="E11631" s="33" t="s">
        <v>11252</v>
      </c>
      <c r="F11631" s="35">
        <v>70122002</v>
      </c>
      <c r="G11631" s="33" t="s">
        <v>15071</v>
      </c>
      <c r="H11631" s="33">
        <v>3</v>
      </c>
      <c r="I11631" s="33">
        <v>3</v>
      </c>
      <c r="J11631" s="36">
        <v>1</v>
      </c>
      <c r="K11631" s="37">
        <v>1200000</v>
      </c>
      <c r="L11631" s="38" t="s">
        <v>12</v>
      </c>
      <c r="M11631" s="38" t="s">
        <v>13</v>
      </c>
    </row>
    <row r="11632" spans="1:13" s="39" customFormat="1" ht="12.75" x14ac:dyDescent="0.2">
      <c r="A11632" s="33" t="s">
        <v>33</v>
      </c>
      <c r="B11632" s="33" t="s">
        <v>611</v>
      </c>
      <c r="C11632" s="34">
        <v>10</v>
      </c>
      <c r="D11632" s="33" t="s">
        <v>108</v>
      </c>
      <c r="E11632" s="33" t="s">
        <v>11253</v>
      </c>
      <c r="F11632" s="35">
        <v>70122008</v>
      </c>
      <c r="G11632" s="33" t="s">
        <v>15071</v>
      </c>
      <c r="H11632" s="33">
        <v>3</v>
      </c>
      <c r="I11632" s="33">
        <v>3</v>
      </c>
      <c r="J11632" s="36">
        <v>1</v>
      </c>
      <c r="K11632" s="37">
        <v>2736000</v>
      </c>
      <c r="L11632" s="38" t="s">
        <v>12</v>
      </c>
      <c r="M11632" s="38" t="s">
        <v>13</v>
      </c>
    </row>
    <row r="11633" spans="1:13" s="39" customFormat="1" ht="12.75" x14ac:dyDescent="0.2">
      <c r="A11633" s="33" t="s">
        <v>33</v>
      </c>
      <c r="B11633" s="33" t="s">
        <v>611</v>
      </c>
      <c r="C11633" s="34">
        <v>10</v>
      </c>
      <c r="D11633" s="33" t="s">
        <v>108</v>
      </c>
      <c r="E11633" s="33" t="s">
        <v>11254</v>
      </c>
      <c r="F11633" s="35">
        <v>70122002</v>
      </c>
      <c r="G11633" s="33" t="s">
        <v>15071</v>
      </c>
      <c r="H11633" s="33">
        <v>3</v>
      </c>
      <c r="I11633" s="33">
        <v>3</v>
      </c>
      <c r="J11633" s="36">
        <v>1</v>
      </c>
      <c r="K11633" s="37">
        <v>1500000</v>
      </c>
      <c r="L11633" s="38" t="s">
        <v>12</v>
      </c>
      <c r="M11633" s="38" t="s">
        <v>13</v>
      </c>
    </row>
    <row r="11634" spans="1:13" s="39" customFormat="1" ht="12.75" x14ac:dyDescent="0.2">
      <c r="A11634" s="33" t="s">
        <v>33</v>
      </c>
      <c r="B11634" s="33" t="s">
        <v>611</v>
      </c>
      <c r="C11634" s="34">
        <v>10</v>
      </c>
      <c r="D11634" s="33" t="s">
        <v>108</v>
      </c>
      <c r="E11634" s="33" t="s">
        <v>11255</v>
      </c>
      <c r="F11634" s="35">
        <v>70122002</v>
      </c>
      <c r="G11634" s="33" t="s">
        <v>15071</v>
      </c>
      <c r="H11634" s="33">
        <v>3</v>
      </c>
      <c r="I11634" s="33">
        <v>3</v>
      </c>
      <c r="J11634" s="36">
        <v>1</v>
      </c>
      <c r="K11634" s="37">
        <v>700000</v>
      </c>
      <c r="L11634" s="38" t="s">
        <v>12</v>
      </c>
      <c r="M11634" s="38" t="s">
        <v>13</v>
      </c>
    </row>
    <row r="11635" spans="1:13" s="39" customFormat="1" ht="12.75" x14ac:dyDescent="0.2">
      <c r="A11635" s="33" t="s">
        <v>33</v>
      </c>
      <c r="B11635" s="33" t="s">
        <v>611</v>
      </c>
      <c r="C11635" s="34">
        <v>10</v>
      </c>
      <c r="D11635" s="33" t="s">
        <v>108</v>
      </c>
      <c r="E11635" s="33" t="s">
        <v>11256</v>
      </c>
      <c r="F11635" s="35">
        <v>70122002</v>
      </c>
      <c r="G11635" s="33" t="s">
        <v>15071</v>
      </c>
      <c r="H11635" s="33">
        <v>3</v>
      </c>
      <c r="I11635" s="33">
        <v>3</v>
      </c>
      <c r="J11635" s="36">
        <v>1</v>
      </c>
      <c r="K11635" s="37">
        <v>850000</v>
      </c>
      <c r="L11635" s="38" t="s">
        <v>12</v>
      </c>
      <c r="M11635" s="38" t="s">
        <v>13</v>
      </c>
    </row>
    <row r="11636" spans="1:13" s="39" customFormat="1" ht="12.75" x14ac:dyDescent="0.2">
      <c r="A11636" s="33" t="s">
        <v>33</v>
      </c>
      <c r="B11636" s="33" t="s">
        <v>611</v>
      </c>
      <c r="C11636" s="34">
        <v>10</v>
      </c>
      <c r="D11636" s="33" t="s">
        <v>108</v>
      </c>
      <c r="E11636" s="33" t="s">
        <v>11257</v>
      </c>
      <c r="F11636" s="35">
        <v>72101509</v>
      </c>
      <c r="G11636" s="33" t="s">
        <v>15071</v>
      </c>
      <c r="H11636" s="33">
        <v>3</v>
      </c>
      <c r="I11636" s="33">
        <v>4</v>
      </c>
      <c r="J11636" s="36">
        <v>1</v>
      </c>
      <c r="K11636" s="37">
        <v>15000000</v>
      </c>
      <c r="L11636" s="38" t="s">
        <v>12</v>
      </c>
      <c r="M11636" s="38" t="s">
        <v>13</v>
      </c>
    </row>
    <row r="11637" spans="1:13" s="39" customFormat="1" ht="12.75" x14ac:dyDescent="0.2">
      <c r="A11637" s="33" t="s">
        <v>33</v>
      </c>
      <c r="B11637" s="33" t="s">
        <v>603</v>
      </c>
      <c r="C11637" s="34">
        <v>10</v>
      </c>
      <c r="D11637" s="33" t="s">
        <v>35</v>
      </c>
      <c r="E11637" s="33" t="s">
        <v>11227</v>
      </c>
      <c r="F11637" s="35">
        <v>90121500</v>
      </c>
      <c r="G11637" s="33" t="s">
        <v>15070</v>
      </c>
      <c r="H11637" s="33">
        <v>8</v>
      </c>
      <c r="I11637" s="33">
        <v>1</v>
      </c>
      <c r="J11637" s="36">
        <v>1</v>
      </c>
      <c r="K11637" s="37">
        <v>7440018</v>
      </c>
      <c r="L11637" s="38" t="s">
        <v>12</v>
      </c>
      <c r="M11637" s="38" t="s">
        <v>13</v>
      </c>
    </row>
    <row r="11638" spans="1:13" s="39" customFormat="1" ht="12.75" x14ac:dyDescent="0.2">
      <c r="A11638" s="33" t="s">
        <v>33</v>
      </c>
      <c r="B11638" s="33" t="s">
        <v>611</v>
      </c>
      <c r="C11638" s="34">
        <v>10</v>
      </c>
      <c r="D11638" s="33" t="s">
        <v>108</v>
      </c>
      <c r="E11638" s="33" t="s">
        <v>11258</v>
      </c>
      <c r="F11638" s="35">
        <v>77121707</v>
      </c>
      <c r="G11638" s="33" t="s">
        <v>15071</v>
      </c>
      <c r="H11638" s="33">
        <v>2</v>
      </c>
      <c r="I11638" s="33">
        <v>9</v>
      </c>
      <c r="J11638" s="36">
        <v>1</v>
      </c>
      <c r="K11638" s="37">
        <v>1800000</v>
      </c>
      <c r="L11638" s="38" t="s">
        <v>12</v>
      </c>
      <c r="M11638" s="38" t="s">
        <v>13</v>
      </c>
    </row>
    <row r="11639" spans="1:13" s="39" customFormat="1" ht="12.75" x14ac:dyDescent="0.2">
      <c r="A11639" s="33" t="s">
        <v>33</v>
      </c>
      <c r="B11639" s="33" t="s">
        <v>611</v>
      </c>
      <c r="C11639" s="34">
        <v>10</v>
      </c>
      <c r="D11639" s="33" t="s">
        <v>108</v>
      </c>
      <c r="E11639" s="33" t="s">
        <v>11259</v>
      </c>
      <c r="F11639" s="35">
        <v>77121701</v>
      </c>
      <c r="G11639" s="33" t="s">
        <v>15071</v>
      </c>
      <c r="H11639" s="33">
        <v>2</v>
      </c>
      <c r="I11639" s="33">
        <v>9</v>
      </c>
      <c r="J11639" s="36">
        <v>1</v>
      </c>
      <c r="K11639" s="37">
        <v>3240000</v>
      </c>
      <c r="L11639" s="38" t="s">
        <v>12</v>
      </c>
      <c r="M11639" s="38" t="s">
        <v>13</v>
      </c>
    </row>
    <row r="11640" spans="1:13" s="39" customFormat="1" ht="12.75" x14ac:dyDescent="0.2">
      <c r="A11640" s="33" t="s">
        <v>33</v>
      </c>
      <c r="B11640" s="33" t="s">
        <v>611</v>
      </c>
      <c r="C11640" s="34">
        <v>10</v>
      </c>
      <c r="D11640" s="33" t="s">
        <v>108</v>
      </c>
      <c r="E11640" s="33" t="s">
        <v>11260</v>
      </c>
      <c r="F11640" s="35">
        <v>77121701</v>
      </c>
      <c r="G11640" s="33" t="s">
        <v>15071</v>
      </c>
      <c r="H11640" s="33">
        <v>2</v>
      </c>
      <c r="I11640" s="33">
        <v>9</v>
      </c>
      <c r="J11640" s="36">
        <v>1</v>
      </c>
      <c r="K11640" s="37">
        <v>4700000</v>
      </c>
      <c r="L11640" s="38" t="s">
        <v>12</v>
      </c>
      <c r="M11640" s="38" t="s">
        <v>13</v>
      </c>
    </row>
    <row r="11641" spans="1:13" s="39" customFormat="1" ht="12.75" x14ac:dyDescent="0.2">
      <c r="A11641" s="33" t="s">
        <v>33</v>
      </c>
      <c r="B11641" s="33" t="s">
        <v>611</v>
      </c>
      <c r="C11641" s="34">
        <v>10</v>
      </c>
      <c r="D11641" s="33" t="s">
        <v>108</v>
      </c>
      <c r="E11641" s="33" t="s">
        <v>11261</v>
      </c>
      <c r="F11641" s="35">
        <v>76121901</v>
      </c>
      <c r="G11641" s="33" t="s">
        <v>15071</v>
      </c>
      <c r="H11641" s="33">
        <v>3</v>
      </c>
      <c r="I11641" s="33">
        <v>9</v>
      </c>
      <c r="J11641" s="36">
        <v>1</v>
      </c>
      <c r="K11641" s="37">
        <v>1692756</v>
      </c>
      <c r="L11641" s="38" t="s">
        <v>12</v>
      </c>
      <c r="M11641" s="38" t="s">
        <v>13</v>
      </c>
    </row>
    <row r="11642" spans="1:13" s="39" customFormat="1" ht="12.75" x14ac:dyDescent="0.2">
      <c r="A11642" s="33" t="s">
        <v>33</v>
      </c>
      <c r="B11642" s="33" t="s">
        <v>611</v>
      </c>
      <c r="C11642" s="34">
        <v>10</v>
      </c>
      <c r="D11642" s="33" t="s">
        <v>108</v>
      </c>
      <c r="E11642" s="33" t="s">
        <v>11262</v>
      </c>
      <c r="F11642" s="35">
        <v>76122201</v>
      </c>
      <c r="G11642" s="33" t="s">
        <v>15071</v>
      </c>
      <c r="H11642" s="33">
        <v>3</v>
      </c>
      <c r="I11642" s="33">
        <v>9</v>
      </c>
      <c r="J11642" s="36">
        <v>1</v>
      </c>
      <c r="K11642" s="37">
        <v>1800000</v>
      </c>
      <c r="L11642" s="38" t="s">
        <v>12</v>
      </c>
      <c r="M11642" s="38" t="s">
        <v>13</v>
      </c>
    </row>
    <row r="11643" spans="1:13" s="39" customFormat="1" ht="12.75" x14ac:dyDescent="0.2">
      <c r="A11643" s="33" t="s">
        <v>33</v>
      </c>
      <c r="B11643" s="33" t="s">
        <v>611</v>
      </c>
      <c r="C11643" s="34">
        <v>10</v>
      </c>
      <c r="D11643" s="33" t="s">
        <v>108</v>
      </c>
      <c r="E11643" s="33" t="s">
        <v>11263</v>
      </c>
      <c r="F11643" s="35">
        <v>77101505</v>
      </c>
      <c r="G11643" s="33" t="s">
        <v>15070</v>
      </c>
      <c r="H11643" s="33">
        <v>3</v>
      </c>
      <c r="I11643" s="33">
        <v>9</v>
      </c>
      <c r="J11643" s="36">
        <v>1</v>
      </c>
      <c r="K11643" s="37">
        <v>1959063</v>
      </c>
      <c r="L11643" s="38" t="s">
        <v>12</v>
      </c>
      <c r="M11643" s="38" t="s">
        <v>13</v>
      </c>
    </row>
    <row r="11644" spans="1:13" s="39" customFormat="1" ht="12.75" x14ac:dyDescent="0.2">
      <c r="A11644" s="33" t="s">
        <v>33</v>
      </c>
      <c r="B11644" s="33" t="s">
        <v>600</v>
      </c>
      <c r="C11644" s="34">
        <v>10</v>
      </c>
      <c r="D11644" s="33" t="s">
        <v>18</v>
      </c>
      <c r="E11644" s="33" t="s">
        <v>11223</v>
      </c>
      <c r="F11644" s="35">
        <v>83101800</v>
      </c>
      <c r="G11644" s="33" t="s">
        <v>15070</v>
      </c>
      <c r="H11644" s="33">
        <v>1</v>
      </c>
      <c r="I11644" s="33">
        <v>12</v>
      </c>
      <c r="J11644" s="36">
        <v>1</v>
      </c>
      <c r="K11644" s="37">
        <v>20376938</v>
      </c>
      <c r="L11644" s="38" t="s">
        <v>12</v>
      </c>
      <c r="M11644" s="38" t="s">
        <v>13</v>
      </c>
    </row>
    <row r="11645" spans="1:13" s="39" customFormat="1" ht="12.75" x14ac:dyDescent="0.2">
      <c r="A11645" s="33" t="s">
        <v>33</v>
      </c>
      <c r="B11645" s="33" t="s">
        <v>601</v>
      </c>
      <c r="C11645" s="34">
        <v>10</v>
      </c>
      <c r="D11645" s="33" t="s">
        <v>8121</v>
      </c>
      <c r="E11645" s="33" t="s">
        <v>11224</v>
      </c>
      <c r="F11645" s="35">
        <v>83111500</v>
      </c>
      <c r="G11645" s="33" t="s">
        <v>15070</v>
      </c>
      <c r="H11645" s="33">
        <v>1</v>
      </c>
      <c r="I11645" s="33">
        <v>12</v>
      </c>
      <c r="J11645" s="36">
        <v>1</v>
      </c>
      <c r="K11645" s="37">
        <v>208953</v>
      </c>
      <c r="L11645" s="38" t="s">
        <v>12</v>
      </c>
      <c r="M11645" s="38" t="s">
        <v>13</v>
      </c>
    </row>
    <row r="11646" spans="1:13" s="39" customFormat="1" ht="12.75" x14ac:dyDescent="0.2">
      <c r="A11646" s="33" t="s">
        <v>33</v>
      </c>
      <c r="B11646" s="33" t="s">
        <v>603</v>
      </c>
      <c r="C11646" s="34">
        <v>10</v>
      </c>
      <c r="D11646" s="33" t="s">
        <v>35</v>
      </c>
      <c r="E11646" s="33" t="s">
        <v>2882</v>
      </c>
      <c r="F11646" s="35">
        <v>90121500</v>
      </c>
      <c r="G11646" s="33" t="s">
        <v>15070</v>
      </c>
      <c r="H11646" s="33">
        <v>1</v>
      </c>
      <c r="I11646" s="33">
        <v>1</v>
      </c>
      <c r="J11646" s="36">
        <v>1</v>
      </c>
      <c r="K11646" s="37">
        <v>1775415</v>
      </c>
      <c r="L11646" s="38" t="s">
        <v>12</v>
      </c>
      <c r="M11646" s="38" t="s">
        <v>13</v>
      </c>
    </row>
    <row r="11647" spans="1:13" s="39" customFormat="1" ht="12.75" x14ac:dyDescent="0.2">
      <c r="A11647" s="33" t="s">
        <v>33</v>
      </c>
      <c r="B11647" s="33" t="s">
        <v>549</v>
      </c>
      <c r="C11647" s="34">
        <v>10</v>
      </c>
      <c r="D11647" s="33" t="s">
        <v>14</v>
      </c>
      <c r="E11647" s="33" t="s">
        <v>14</v>
      </c>
      <c r="F11647" s="35">
        <v>93161602</v>
      </c>
      <c r="G11647" s="33" t="s">
        <v>15070</v>
      </c>
      <c r="H11647" s="33">
        <v>2</v>
      </c>
      <c r="I11647" s="33">
        <v>1</v>
      </c>
      <c r="J11647" s="36">
        <v>1</v>
      </c>
      <c r="K11647" s="37">
        <v>13903714</v>
      </c>
      <c r="L11647" s="38" t="s">
        <v>12</v>
      </c>
      <c r="M11647" s="38" t="s">
        <v>13</v>
      </c>
    </row>
    <row r="11648" spans="1:13" s="39" customFormat="1" ht="12.75" x14ac:dyDescent="0.2">
      <c r="A11648" s="33" t="s">
        <v>33</v>
      </c>
      <c r="B11648" s="33" t="s">
        <v>599</v>
      </c>
      <c r="C11648" s="34">
        <v>10</v>
      </c>
      <c r="D11648" s="33" t="s">
        <v>31</v>
      </c>
      <c r="E11648" s="33" t="s">
        <v>11221</v>
      </c>
      <c r="F11648" s="35">
        <v>83111500</v>
      </c>
      <c r="G11648" s="33" t="s">
        <v>15070</v>
      </c>
      <c r="H11648" s="33">
        <v>1</v>
      </c>
      <c r="I11648" s="33">
        <v>12</v>
      </c>
      <c r="J11648" s="36">
        <v>1</v>
      </c>
      <c r="K11648" s="37">
        <v>7400</v>
      </c>
      <c r="L11648" s="38" t="s">
        <v>12</v>
      </c>
      <c r="M11648" s="38" t="s">
        <v>13</v>
      </c>
    </row>
    <row r="11649" spans="1:13" s="39" customFormat="1" ht="12.75" x14ac:dyDescent="0.2">
      <c r="A11649" s="33" t="s">
        <v>33</v>
      </c>
      <c r="B11649" s="33" t="s">
        <v>603</v>
      </c>
      <c r="C11649" s="34">
        <v>10</v>
      </c>
      <c r="D11649" s="33" t="s">
        <v>35</v>
      </c>
      <c r="E11649" s="33" t="s">
        <v>11227</v>
      </c>
      <c r="F11649" s="35">
        <v>90121500</v>
      </c>
      <c r="G11649" s="33" t="s">
        <v>15070</v>
      </c>
      <c r="H11649" s="33">
        <v>1</v>
      </c>
      <c r="I11649" s="33">
        <v>1</v>
      </c>
      <c r="J11649" s="36">
        <v>1</v>
      </c>
      <c r="K11649" s="37">
        <v>2820000</v>
      </c>
      <c r="L11649" s="38" t="s">
        <v>12</v>
      </c>
      <c r="M11649" s="38" t="s">
        <v>13</v>
      </c>
    </row>
    <row r="11650" spans="1:13" s="39" customFormat="1" ht="12.75" x14ac:dyDescent="0.2">
      <c r="A11650" s="33" t="s">
        <v>33</v>
      </c>
      <c r="B11650" s="33" t="s">
        <v>600</v>
      </c>
      <c r="C11650" s="34">
        <v>10</v>
      </c>
      <c r="D11650" s="33" t="s">
        <v>18</v>
      </c>
      <c r="E11650" s="33" t="s">
        <v>11223</v>
      </c>
      <c r="F11650" s="35">
        <v>83101800</v>
      </c>
      <c r="G11650" s="33" t="s">
        <v>15070</v>
      </c>
      <c r="H11650" s="33">
        <v>1</v>
      </c>
      <c r="I11650" s="33">
        <v>12</v>
      </c>
      <c r="J11650" s="36">
        <v>1</v>
      </c>
      <c r="K11650" s="37">
        <v>17565446</v>
      </c>
      <c r="L11650" s="38" t="s">
        <v>12</v>
      </c>
      <c r="M11650" s="38" t="s">
        <v>13</v>
      </c>
    </row>
    <row r="11651" spans="1:13" s="39" customFormat="1" ht="12.75" x14ac:dyDescent="0.2">
      <c r="A11651" s="33" t="s">
        <v>33</v>
      </c>
      <c r="B11651" s="33" t="s">
        <v>566</v>
      </c>
      <c r="C11651" s="34">
        <v>10</v>
      </c>
      <c r="D11651" s="33" t="s">
        <v>82</v>
      </c>
      <c r="E11651" s="33" t="s">
        <v>11264</v>
      </c>
      <c r="F11651" s="35">
        <v>40101701</v>
      </c>
      <c r="G11651" s="33" t="s">
        <v>15071</v>
      </c>
      <c r="H11651" s="33">
        <v>2</v>
      </c>
      <c r="I11651" s="33">
        <v>3</v>
      </c>
      <c r="J11651" s="36">
        <v>5</v>
      </c>
      <c r="K11651" s="37">
        <v>14000000</v>
      </c>
      <c r="L11651" s="38" t="s">
        <v>15</v>
      </c>
      <c r="M11651" s="38" t="s">
        <v>13</v>
      </c>
    </row>
    <row r="11652" spans="1:13" s="39" customFormat="1" ht="12.75" x14ac:dyDescent="0.2">
      <c r="A11652" s="33" t="s">
        <v>33</v>
      </c>
      <c r="B11652" s="33" t="s">
        <v>586</v>
      </c>
      <c r="C11652" s="34">
        <v>10</v>
      </c>
      <c r="D11652" s="33" t="s">
        <v>94</v>
      </c>
      <c r="E11652" s="33" t="s">
        <v>11265</v>
      </c>
      <c r="F11652" s="35">
        <v>72101507</v>
      </c>
      <c r="G11652" s="33" t="s">
        <v>15071</v>
      </c>
      <c r="H11652" s="33">
        <v>2</v>
      </c>
      <c r="I11652" s="33">
        <v>3</v>
      </c>
      <c r="J11652" s="36">
        <v>1</v>
      </c>
      <c r="K11652" s="37">
        <v>35874800</v>
      </c>
      <c r="L11652" s="38" t="s">
        <v>12</v>
      </c>
      <c r="M11652" s="38" t="s">
        <v>13</v>
      </c>
    </row>
    <row r="11653" spans="1:13" s="39" customFormat="1" ht="12.75" x14ac:dyDescent="0.2">
      <c r="A11653" s="33" t="s">
        <v>33</v>
      </c>
      <c r="B11653" s="33" t="s">
        <v>600</v>
      </c>
      <c r="C11653" s="34">
        <v>10</v>
      </c>
      <c r="D11653" s="33" t="s">
        <v>18</v>
      </c>
      <c r="E11653" s="33" t="s">
        <v>11223</v>
      </c>
      <c r="F11653" s="35">
        <v>83101800</v>
      </c>
      <c r="G11653" s="33" t="s">
        <v>15070</v>
      </c>
      <c r="H11653" s="33">
        <v>1</v>
      </c>
      <c r="I11653" s="33">
        <v>12</v>
      </c>
      <c r="J11653" s="36">
        <v>1</v>
      </c>
      <c r="K11653" s="37">
        <v>32691574</v>
      </c>
      <c r="L11653" s="38" t="s">
        <v>12</v>
      </c>
      <c r="M11653" s="38" t="s">
        <v>13</v>
      </c>
    </row>
    <row r="11654" spans="1:13" s="39" customFormat="1" ht="12.75" x14ac:dyDescent="0.2">
      <c r="A11654" s="33" t="s">
        <v>33</v>
      </c>
      <c r="B11654" s="33" t="s">
        <v>611</v>
      </c>
      <c r="C11654" s="34">
        <v>10</v>
      </c>
      <c r="D11654" s="33" t="s">
        <v>108</v>
      </c>
      <c r="E11654" s="33" t="s">
        <v>11266</v>
      </c>
      <c r="F11654" s="35">
        <v>77121707</v>
      </c>
      <c r="G11654" s="33" t="s">
        <v>15071</v>
      </c>
      <c r="H11654" s="33">
        <v>9</v>
      </c>
      <c r="I11654" s="33">
        <v>3</v>
      </c>
      <c r="J11654" s="36">
        <v>1</v>
      </c>
      <c r="K11654" s="37">
        <v>163957</v>
      </c>
      <c r="L11654" s="38" t="s">
        <v>12</v>
      </c>
      <c r="M11654" s="38" t="s">
        <v>13</v>
      </c>
    </row>
    <row r="11655" spans="1:13" s="39" customFormat="1" ht="12.75" x14ac:dyDescent="0.2">
      <c r="A11655" s="33" t="s">
        <v>33</v>
      </c>
      <c r="B11655" s="33" t="s">
        <v>611</v>
      </c>
      <c r="C11655" s="34">
        <v>10</v>
      </c>
      <c r="D11655" s="33" t="s">
        <v>108</v>
      </c>
      <c r="E11655" s="33" t="s">
        <v>11267</v>
      </c>
      <c r="F11655" s="35">
        <v>77121701</v>
      </c>
      <c r="G11655" s="33" t="s">
        <v>15071</v>
      </c>
      <c r="H11655" s="33">
        <v>9</v>
      </c>
      <c r="I11655" s="33">
        <v>3</v>
      </c>
      <c r="J11655" s="36">
        <v>1</v>
      </c>
      <c r="K11655" s="37">
        <v>655244</v>
      </c>
      <c r="L11655" s="38" t="s">
        <v>12</v>
      </c>
      <c r="M11655" s="38" t="s">
        <v>13</v>
      </c>
    </row>
    <row r="11656" spans="1:13" s="39" customFormat="1" ht="12.75" x14ac:dyDescent="0.2">
      <c r="A11656" s="33" t="s">
        <v>33</v>
      </c>
      <c r="B11656" s="33" t="s">
        <v>611</v>
      </c>
      <c r="C11656" s="34">
        <v>10</v>
      </c>
      <c r="D11656" s="33" t="s">
        <v>108</v>
      </c>
      <c r="E11656" s="33" t="s">
        <v>11268</v>
      </c>
      <c r="F11656" s="35">
        <v>77121701</v>
      </c>
      <c r="G11656" s="33" t="s">
        <v>15071</v>
      </c>
      <c r="H11656" s="33">
        <v>9</v>
      </c>
      <c r="I11656" s="33">
        <v>3</v>
      </c>
      <c r="J11656" s="36">
        <v>1</v>
      </c>
      <c r="K11656" s="37">
        <v>208851</v>
      </c>
      <c r="L11656" s="38" t="s">
        <v>12</v>
      </c>
      <c r="M11656" s="38" t="s">
        <v>13</v>
      </c>
    </row>
    <row r="11657" spans="1:13" s="39" customFormat="1" ht="12.75" x14ac:dyDescent="0.2">
      <c r="A11657" s="33" t="s">
        <v>33</v>
      </c>
      <c r="B11657" s="33" t="s">
        <v>592</v>
      </c>
      <c r="C11657" s="34">
        <v>10</v>
      </c>
      <c r="D11657" s="33" t="s">
        <v>24</v>
      </c>
      <c r="E11657" s="33" t="s">
        <v>11269</v>
      </c>
      <c r="F11657" s="35">
        <v>76111501</v>
      </c>
      <c r="G11657" s="33" t="s">
        <v>15071</v>
      </c>
      <c r="H11657" s="33">
        <v>9</v>
      </c>
      <c r="I11657" s="33">
        <v>3</v>
      </c>
      <c r="J11657" s="36">
        <v>1</v>
      </c>
      <c r="K11657" s="37">
        <v>2027797</v>
      </c>
      <c r="L11657" s="38" t="s">
        <v>12</v>
      </c>
      <c r="M11657" s="38" t="s">
        <v>13</v>
      </c>
    </row>
    <row r="11658" spans="1:13" s="39" customFormat="1" ht="12.75" x14ac:dyDescent="0.2">
      <c r="A11658" s="33" t="s">
        <v>33</v>
      </c>
      <c r="B11658" s="33" t="s">
        <v>592</v>
      </c>
      <c r="C11658" s="34">
        <v>10</v>
      </c>
      <c r="D11658" s="33" t="s">
        <v>24</v>
      </c>
      <c r="E11658" s="33" t="s">
        <v>11270</v>
      </c>
      <c r="F11658" s="35">
        <v>76111501</v>
      </c>
      <c r="G11658" s="33" t="s">
        <v>15071</v>
      </c>
      <c r="H11658" s="33">
        <v>9</v>
      </c>
      <c r="I11658" s="33">
        <v>3</v>
      </c>
      <c r="J11658" s="36">
        <v>1</v>
      </c>
      <c r="K11658" s="37">
        <v>496313</v>
      </c>
      <c r="L11658" s="38" t="s">
        <v>12</v>
      </c>
      <c r="M11658" s="38" t="s">
        <v>13</v>
      </c>
    </row>
    <row r="11659" spans="1:13" s="39" customFormat="1" ht="12.75" x14ac:dyDescent="0.2">
      <c r="A11659" s="33" t="s">
        <v>33</v>
      </c>
      <c r="B11659" s="33" t="s">
        <v>586</v>
      </c>
      <c r="C11659" s="34">
        <v>10</v>
      </c>
      <c r="D11659" s="33" t="s">
        <v>94</v>
      </c>
      <c r="E11659" s="33" t="s">
        <v>11271</v>
      </c>
      <c r="F11659" s="35">
        <v>91111602</v>
      </c>
      <c r="G11659" s="33" t="s">
        <v>15071</v>
      </c>
      <c r="H11659" s="33">
        <v>9</v>
      </c>
      <c r="I11659" s="33">
        <v>3</v>
      </c>
      <c r="J11659" s="36">
        <v>1</v>
      </c>
      <c r="K11659" s="37">
        <v>1092856</v>
      </c>
      <c r="L11659" s="38" t="s">
        <v>12</v>
      </c>
      <c r="M11659" s="38" t="s">
        <v>13</v>
      </c>
    </row>
    <row r="11660" spans="1:13" s="39" customFormat="1" ht="12.75" x14ac:dyDescent="0.2">
      <c r="A11660" s="33" t="s">
        <v>33</v>
      </c>
      <c r="B11660" s="33" t="s">
        <v>586</v>
      </c>
      <c r="C11660" s="34">
        <v>10</v>
      </c>
      <c r="D11660" s="33" t="s">
        <v>94</v>
      </c>
      <c r="E11660" s="33" t="s">
        <v>11272</v>
      </c>
      <c r="F11660" s="35">
        <v>76121701</v>
      </c>
      <c r="G11660" s="33" t="s">
        <v>15071</v>
      </c>
      <c r="H11660" s="33">
        <v>9</v>
      </c>
      <c r="I11660" s="33">
        <v>3</v>
      </c>
      <c r="J11660" s="36">
        <v>1</v>
      </c>
      <c r="K11660" s="37">
        <v>1063878</v>
      </c>
      <c r="L11660" s="38" t="s">
        <v>12</v>
      </c>
      <c r="M11660" s="38" t="s">
        <v>13</v>
      </c>
    </row>
    <row r="11661" spans="1:13" s="39" customFormat="1" ht="12.75" x14ac:dyDescent="0.2">
      <c r="A11661" s="33" t="s">
        <v>33</v>
      </c>
      <c r="B11661" s="33" t="s">
        <v>586</v>
      </c>
      <c r="C11661" s="34">
        <v>10</v>
      </c>
      <c r="D11661" s="33" t="s">
        <v>94</v>
      </c>
      <c r="E11661" s="33" t="s">
        <v>11273</v>
      </c>
      <c r="F11661" s="35">
        <v>76121702</v>
      </c>
      <c r="G11661" s="33" t="s">
        <v>15071</v>
      </c>
      <c r="H11661" s="33">
        <v>9</v>
      </c>
      <c r="I11661" s="33">
        <v>3</v>
      </c>
      <c r="J11661" s="36">
        <v>1</v>
      </c>
      <c r="K11661" s="37">
        <v>651758</v>
      </c>
      <c r="L11661" s="38" t="s">
        <v>12</v>
      </c>
      <c r="M11661" s="38" t="s">
        <v>13</v>
      </c>
    </row>
    <row r="11662" spans="1:13" s="39" customFormat="1" ht="12.75" x14ac:dyDescent="0.2">
      <c r="A11662" s="33" t="s">
        <v>33</v>
      </c>
      <c r="B11662" s="33" t="s">
        <v>588</v>
      </c>
      <c r="C11662" s="34">
        <v>10</v>
      </c>
      <c r="D11662" s="33" t="s">
        <v>96</v>
      </c>
      <c r="E11662" s="33" t="s">
        <v>11274</v>
      </c>
      <c r="F11662" s="35">
        <v>70171701</v>
      </c>
      <c r="G11662" s="33" t="s">
        <v>15071</v>
      </c>
      <c r="H11662" s="33">
        <v>9</v>
      </c>
      <c r="I11662" s="33">
        <v>3</v>
      </c>
      <c r="J11662" s="36">
        <v>1</v>
      </c>
      <c r="K11662" s="37">
        <v>274986</v>
      </c>
      <c r="L11662" s="38" t="s">
        <v>12</v>
      </c>
      <c r="M11662" s="38" t="s">
        <v>13</v>
      </c>
    </row>
    <row r="11663" spans="1:13" s="39" customFormat="1" ht="12.75" x14ac:dyDescent="0.2">
      <c r="A11663" s="33" t="s">
        <v>33</v>
      </c>
      <c r="B11663" s="33" t="s">
        <v>590</v>
      </c>
      <c r="C11663" s="34">
        <v>10</v>
      </c>
      <c r="D11663" s="33" t="s">
        <v>39</v>
      </c>
      <c r="E11663" s="33" t="s">
        <v>11275</v>
      </c>
      <c r="F11663" s="35">
        <v>78181507</v>
      </c>
      <c r="G11663" s="33" t="s">
        <v>15071</v>
      </c>
      <c r="H11663" s="33">
        <v>9</v>
      </c>
      <c r="I11663" s="33">
        <v>3</v>
      </c>
      <c r="J11663" s="36">
        <v>1</v>
      </c>
      <c r="K11663" s="37">
        <v>3197320</v>
      </c>
      <c r="L11663" s="38" t="s">
        <v>12</v>
      </c>
      <c r="M11663" s="38" t="s">
        <v>13</v>
      </c>
    </row>
    <row r="11664" spans="1:13" s="39" customFormat="1" ht="12.75" x14ac:dyDescent="0.2">
      <c r="A11664" s="33" t="s">
        <v>33</v>
      </c>
      <c r="B11664" s="33" t="s">
        <v>593</v>
      </c>
      <c r="C11664" s="34">
        <v>10</v>
      </c>
      <c r="D11664" s="33" t="s">
        <v>98</v>
      </c>
      <c r="E11664" s="33" t="s">
        <v>11276</v>
      </c>
      <c r="F11664" s="35">
        <v>72151514</v>
      </c>
      <c r="G11664" s="33" t="s">
        <v>15071</v>
      </c>
      <c r="H11664" s="33">
        <v>9</v>
      </c>
      <c r="I11664" s="33">
        <v>3</v>
      </c>
      <c r="J11664" s="36">
        <v>1</v>
      </c>
      <c r="K11664" s="37">
        <v>1325323</v>
      </c>
      <c r="L11664" s="38" t="s">
        <v>12</v>
      </c>
      <c r="M11664" s="38" t="s">
        <v>13</v>
      </c>
    </row>
    <row r="11665" spans="1:13" s="39" customFormat="1" ht="12.75" x14ac:dyDescent="0.2">
      <c r="A11665" s="33" t="s">
        <v>33</v>
      </c>
      <c r="B11665" s="33" t="s">
        <v>602</v>
      </c>
      <c r="C11665" s="34">
        <v>10</v>
      </c>
      <c r="D11665" s="33" t="s">
        <v>101</v>
      </c>
      <c r="E11665" s="33" t="s">
        <v>11277</v>
      </c>
      <c r="F11665" s="35">
        <v>15111501</v>
      </c>
      <c r="G11665" s="33" t="s">
        <v>15071</v>
      </c>
      <c r="H11665" s="33">
        <v>9</v>
      </c>
      <c r="I11665" s="33">
        <v>3</v>
      </c>
      <c r="J11665" s="36">
        <v>1</v>
      </c>
      <c r="K11665" s="37">
        <v>1880740</v>
      </c>
      <c r="L11665" s="38" t="s">
        <v>12</v>
      </c>
      <c r="M11665" s="38" t="s">
        <v>13</v>
      </c>
    </row>
    <row r="11666" spans="1:13" s="39" customFormat="1" ht="12.75" x14ac:dyDescent="0.2">
      <c r="A11666" s="33" t="s">
        <v>33</v>
      </c>
      <c r="B11666" s="33" t="s">
        <v>611</v>
      </c>
      <c r="C11666" s="34">
        <v>10</v>
      </c>
      <c r="D11666" s="33" t="s">
        <v>108</v>
      </c>
      <c r="E11666" s="33" t="s">
        <v>11278</v>
      </c>
      <c r="F11666" s="35">
        <v>76121901</v>
      </c>
      <c r="G11666" s="33" t="s">
        <v>15071</v>
      </c>
      <c r="H11666" s="33">
        <v>9</v>
      </c>
      <c r="I11666" s="33">
        <v>3</v>
      </c>
      <c r="J11666" s="36">
        <v>1</v>
      </c>
      <c r="K11666" s="37">
        <v>92404</v>
      </c>
      <c r="L11666" s="38" t="s">
        <v>12</v>
      </c>
      <c r="M11666" s="38" t="s">
        <v>13</v>
      </c>
    </row>
    <row r="11667" spans="1:13" s="39" customFormat="1" ht="12.75" x14ac:dyDescent="0.2">
      <c r="A11667" s="33" t="s">
        <v>33</v>
      </c>
      <c r="B11667" s="33" t="s">
        <v>548</v>
      </c>
      <c r="C11667" s="34">
        <v>10</v>
      </c>
      <c r="D11667" s="33" t="s">
        <v>5907</v>
      </c>
      <c r="E11667" s="33" t="s">
        <v>11279</v>
      </c>
      <c r="F11667" s="35">
        <v>93161601</v>
      </c>
      <c r="G11667" s="33" t="s">
        <v>15070</v>
      </c>
      <c r="H11667" s="33">
        <v>2</v>
      </c>
      <c r="I11667" s="33">
        <v>1</v>
      </c>
      <c r="J11667" s="36">
        <v>1</v>
      </c>
      <c r="K11667" s="37">
        <v>2984800</v>
      </c>
      <c r="L11667" s="38" t="s">
        <v>12</v>
      </c>
      <c r="M11667" s="38" t="s">
        <v>13</v>
      </c>
    </row>
    <row r="11668" spans="1:13" s="39" customFormat="1" ht="12.75" x14ac:dyDescent="0.2">
      <c r="A11668" s="33" t="s">
        <v>33</v>
      </c>
      <c r="B11668" s="33" t="s">
        <v>599</v>
      </c>
      <c r="C11668" s="34">
        <v>10</v>
      </c>
      <c r="D11668" s="33" t="s">
        <v>31</v>
      </c>
      <c r="E11668" s="33" t="s">
        <v>11221</v>
      </c>
      <c r="F11668" s="35">
        <v>83111500</v>
      </c>
      <c r="G11668" s="33" t="s">
        <v>15070</v>
      </c>
      <c r="H11668" s="33">
        <v>1</v>
      </c>
      <c r="I11668" s="33">
        <v>12</v>
      </c>
      <c r="J11668" s="36">
        <v>1</v>
      </c>
      <c r="K11668" s="37">
        <v>14800</v>
      </c>
      <c r="L11668" s="38" t="s">
        <v>12</v>
      </c>
      <c r="M11668" s="38" t="s">
        <v>13</v>
      </c>
    </row>
    <row r="11669" spans="1:13" s="39" customFormat="1" ht="12.75" x14ac:dyDescent="0.2">
      <c r="A11669" s="33" t="s">
        <v>33</v>
      </c>
      <c r="B11669" s="33" t="s">
        <v>611</v>
      </c>
      <c r="C11669" s="34">
        <v>10</v>
      </c>
      <c r="D11669" s="33" t="s">
        <v>108</v>
      </c>
      <c r="E11669" s="33" t="s">
        <v>11263</v>
      </c>
      <c r="F11669" s="35">
        <v>77101505</v>
      </c>
      <c r="G11669" s="33" t="s">
        <v>15070</v>
      </c>
      <c r="H11669" s="33">
        <v>3</v>
      </c>
      <c r="I11669" s="33">
        <v>9</v>
      </c>
      <c r="J11669" s="36">
        <v>1</v>
      </c>
      <c r="K11669" s="37">
        <v>1048700</v>
      </c>
      <c r="L11669" s="38" t="s">
        <v>12</v>
      </c>
      <c r="M11669" s="38" t="s">
        <v>13</v>
      </c>
    </row>
    <row r="11670" spans="1:13" s="39" customFormat="1" ht="12.75" x14ac:dyDescent="0.2">
      <c r="A11670" s="33" t="s">
        <v>33</v>
      </c>
      <c r="B11670" s="33" t="s">
        <v>601</v>
      </c>
      <c r="C11670" s="34">
        <v>10</v>
      </c>
      <c r="D11670" s="33" t="s">
        <v>8121</v>
      </c>
      <c r="E11670" s="33" t="s">
        <v>11224</v>
      </c>
      <c r="F11670" s="35">
        <v>83111500</v>
      </c>
      <c r="G11670" s="33" t="s">
        <v>15070</v>
      </c>
      <c r="H11670" s="33">
        <v>1</v>
      </c>
      <c r="I11670" s="33">
        <v>12</v>
      </c>
      <c r="J11670" s="36">
        <v>1</v>
      </c>
      <c r="K11670" s="37">
        <v>172150</v>
      </c>
      <c r="L11670" s="38" t="s">
        <v>12</v>
      </c>
      <c r="M11670" s="38" t="s">
        <v>13</v>
      </c>
    </row>
    <row r="11671" spans="1:13" s="39" customFormat="1" ht="12.75" x14ac:dyDescent="0.2">
      <c r="A11671" s="33" t="s">
        <v>33</v>
      </c>
      <c r="B11671" s="33" t="s">
        <v>603</v>
      </c>
      <c r="C11671" s="34">
        <v>10</v>
      </c>
      <c r="D11671" s="33" t="s">
        <v>35</v>
      </c>
      <c r="E11671" s="33" t="s">
        <v>11227</v>
      </c>
      <c r="F11671" s="35">
        <v>90121500</v>
      </c>
      <c r="G11671" s="33" t="s">
        <v>15070</v>
      </c>
      <c r="H11671" s="33">
        <v>1</v>
      </c>
      <c r="I11671" s="33">
        <v>1</v>
      </c>
      <c r="J11671" s="36">
        <v>1</v>
      </c>
      <c r="K11671" s="37">
        <v>4020000</v>
      </c>
      <c r="L11671" s="38" t="s">
        <v>12</v>
      </c>
      <c r="M11671" s="38" t="s">
        <v>13</v>
      </c>
    </row>
    <row r="11672" spans="1:13" s="39" customFormat="1" ht="12.75" x14ac:dyDescent="0.2">
      <c r="A11672" s="33" t="s">
        <v>33</v>
      </c>
      <c r="B11672" s="33" t="s">
        <v>611</v>
      </c>
      <c r="C11672" s="34">
        <v>10</v>
      </c>
      <c r="D11672" s="33" t="s">
        <v>108</v>
      </c>
      <c r="E11672" s="33" t="s">
        <v>11280</v>
      </c>
      <c r="F11672" s="35">
        <v>72102103</v>
      </c>
      <c r="G11672" s="33" t="s">
        <v>15071</v>
      </c>
      <c r="H11672" s="33">
        <v>3</v>
      </c>
      <c r="I11672" s="33">
        <v>9</v>
      </c>
      <c r="J11672" s="36">
        <v>1</v>
      </c>
      <c r="K11672" s="37">
        <v>8000000</v>
      </c>
      <c r="L11672" s="38" t="s">
        <v>12</v>
      </c>
      <c r="M11672" s="38" t="s">
        <v>13</v>
      </c>
    </row>
    <row r="11673" spans="1:13" s="39" customFormat="1" ht="12.75" x14ac:dyDescent="0.2">
      <c r="A11673" s="33" t="s">
        <v>33</v>
      </c>
      <c r="B11673" s="33" t="s">
        <v>548</v>
      </c>
      <c r="C11673" s="34">
        <v>10</v>
      </c>
      <c r="D11673" s="33" t="s">
        <v>5907</v>
      </c>
      <c r="E11673" s="33" t="s">
        <v>11279</v>
      </c>
      <c r="F11673" s="35">
        <v>93161601</v>
      </c>
      <c r="G11673" s="33" t="s">
        <v>15070</v>
      </c>
      <c r="H11673" s="33">
        <v>2</v>
      </c>
      <c r="I11673" s="33">
        <v>1</v>
      </c>
      <c r="J11673" s="36">
        <v>1</v>
      </c>
      <c r="K11673" s="37">
        <v>746200</v>
      </c>
      <c r="L11673" s="38" t="s">
        <v>12</v>
      </c>
      <c r="M11673" s="38" t="s">
        <v>13</v>
      </c>
    </row>
    <row r="11674" spans="1:13" s="39" customFormat="1" ht="12.75" x14ac:dyDescent="0.2">
      <c r="A11674" s="33" t="s">
        <v>33</v>
      </c>
      <c r="B11674" s="33" t="s">
        <v>603</v>
      </c>
      <c r="C11674" s="34">
        <v>10</v>
      </c>
      <c r="D11674" s="33" t="s">
        <v>35</v>
      </c>
      <c r="E11674" s="33" t="s">
        <v>2882</v>
      </c>
      <c r="F11674" s="35">
        <v>90121500</v>
      </c>
      <c r="G11674" s="33" t="s">
        <v>15070</v>
      </c>
      <c r="H11674" s="33">
        <v>3</v>
      </c>
      <c r="I11674" s="33">
        <v>1</v>
      </c>
      <c r="J11674" s="36">
        <v>1</v>
      </c>
      <c r="K11674" s="37">
        <v>4436367</v>
      </c>
      <c r="L11674" s="38" t="s">
        <v>12</v>
      </c>
      <c r="M11674" s="38" t="s">
        <v>13</v>
      </c>
    </row>
    <row r="11675" spans="1:13" s="39" customFormat="1" ht="12.75" x14ac:dyDescent="0.2">
      <c r="A11675" s="33" t="s">
        <v>33</v>
      </c>
      <c r="B11675" s="33" t="s">
        <v>600</v>
      </c>
      <c r="C11675" s="34">
        <v>10</v>
      </c>
      <c r="D11675" s="33" t="s">
        <v>18</v>
      </c>
      <c r="E11675" s="33" t="s">
        <v>11223</v>
      </c>
      <c r="F11675" s="35">
        <v>83101800</v>
      </c>
      <c r="G11675" s="33" t="s">
        <v>15070</v>
      </c>
      <c r="H11675" s="33">
        <v>1</v>
      </c>
      <c r="I11675" s="33">
        <v>12</v>
      </c>
      <c r="J11675" s="36">
        <v>1</v>
      </c>
      <c r="K11675" s="37">
        <v>49560400</v>
      </c>
      <c r="L11675" s="38" t="s">
        <v>12</v>
      </c>
      <c r="M11675" s="38" t="s">
        <v>13</v>
      </c>
    </row>
    <row r="11676" spans="1:13" s="39" customFormat="1" ht="12.75" x14ac:dyDescent="0.2">
      <c r="A11676" s="33" t="s">
        <v>33</v>
      </c>
      <c r="B11676" s="33" t="s">
        <v>601</v>
      </c>
      <c r="C11676" s="34">
        <v>10</v>
      </c>
      <c r="D11676" s="33" t="s">
        <v>8121</v>
      </c>
      <c r="E11676" s="33" t="s">
        <v>11224</v>
      </c>
      <c r="F11676" s="35">
        <v>83111500</v>
      </c>
      <c r="G11676" s="33" t="s">
        <v>15070</v>
      </c>
      <c r="H11676" s="33">
        <v>1</v>
      </c>
      <c r="I11676" s="33">
        <v>12</v>
      </c>
      <c r="J11676" s="36">
        <v>1</v>
      </c>
      <c r="K11676" s="37">
        <v>175646</v>
      </c>
      <c r="L11676" s="38" t="s">
        <v>12</v>
      </c>
      <c r="M11676" s="38" t="s">
        <v>13</v>
      </c>
    </row>
    <row r="11677" spans="1:13" s="39" customFormat="1" ht="12.75" x14ac:dyDescent="0.2">
      <c r="A11677" s="33" t="s">
        <v>33</v>
      </c>
      <c r="B11677" s="33" t="s">
        <v>603</v>
      </c>
      <c r="C11677" s="34">
        <v>10</v>
      </c>
      <c r="D11677" s="33" t="s">
        <v>35</v>
      </c>
      <c r="E11677" s="33" t="s">
        <v>11227</v>
      </c>
      <c r="F11677" s="35">
        <v>90121500</v>
      </c>
      <c r="G11677" s="33" t="s">
        <v>15070</v>
      </c>
      <c r="H11677" s="33">
        <v>1</v>
      </c>
      <c r="I11677" s="33">
        <v>1</v>
      </c>
      <c r="J11677" s="36">
        <v>1</v>
      </c>
      <c r="K11677" s="37">
        <v>4920000</v>
      </c>
      <c r="L11677" s="38" t="s">
        <v>12</v>
      </c>
      <c r="M11677" s="38" t="s">
        <v>13</v>
      </c>
    </row>
    <row r="11678" spans="1:13" s="39" customFormat="1" ht="12.75" x14ac:dyDescent="0.2">
      <c r="A11678" s="33" t="s">
        <v>33</v>
      </c>
      <c r="B11678" s="33" t="s">
        <v>600</v>
      </c>
      <c r="C11678" s="34">
        <v>10</v>
      </c>
      <c r="D11678" s="33" t="s">
        <v>18</v>
      </c>
      <c r="E11678" s="33" t="s">
        <v>11223</v>
      </c>
      <c r="F11678" s="35">
        <v>83101800</v>
      </c>
      <c r="G11678" s="33" t="s">
        <v>15070</v>
      </c>
      <c r="H11678" s="33">
        <v>1</v>
      </c>
      <c r="I11678" s="33">
        <v>12</v>
      </c>
      <c r="J11678" s="36">
        <v>1</v>
      </c>
      <c r="K11678" s="37">
        <v>52991299</v>
      </c>
      <c r="L11678" s="38" t="s">
        <v>12</v>
      </c>
      <c r="M11678" s="38" t="s">
        <v>13</v>
      </c>
    </row>
    <row r="11679" spans="1:13" s="39" customFormat="1" ht="12.75" x14ac:dyDescent="0.2">
      <c r="A11679" s="33" t="s">
        <v>33</v>
      </c>
      <c r="B11679" s="33" t="s">
        <v>611</v>
      </c>
      <c r="C11679" s="34">
        <v>10</v>
      </c>
      <c r="D11679" s="33" t="s">
        <v>108</v>
      </c>
      <c r="E11679" s="33" t="s">
        <v>11263</v>
      </c>
      <c r="F11679" s="35">
        <v>77101505</v>
      </c>
      <c r="G11679" s="33" t="s">
        <v>15070</v>
      </c>
      <c r="H11679" s="33">
        <v>3</v>
      </c>
      <c r="I11679" s="33">
        <v>9</v>
      </c>
      <c r="J11679" s="36">
        <v>1</v>
      </c>
      <c r="K11679" s="37">
        <v>297098</v>
      </c>
      <c r="L11679" s="38" t="s">
        <v>12</v>
      </c>
      <c r="M11679" s="38" t="s">
        <v>13</v>
      </c>
    </row>
    <row r="11680" spans="1:13" s="39" customFormat="1" ht="12.75" x14ac:dyDescent="0.2">
      <c r="A11680" s="33" t="s">
        <v>33</v>
      </c>
      <c r="B11680" s="33" t="s">
        <v>580</v>
      </c>
      <c r="C11680" s="34">
        <v>10</v>
      </c>
      <c r="D11680" s="33" t="s">
        <v>42</v>
      </c>
      <c r="E11680" s="33" t="s">
        <v>11281</v>
      </c>
      <c r="F11680" s="35">
        <v>44103103</v>
      </c>
      <c r="G11680" s="33" t="s">
        <v>15071</v>
      </c>
      <c r="H11680" s="33">
        <v>4</v>
      </c>
      <c r="I11680" s="33">
        <v>2</v>
      </c>
      <c r="J11680" s="36">
        <v>1</v>
      </c>
      <c r="K11680" s="37">
        <v>380000</v>
      </c>
      <c r="L11680" s="38" t="s">
        <v>15</v>
      </c>
      <c r="M11680" s="38" t="s">
        <v>13</v>
      </c>
    </row>
    <row r="11681" spans="1:13" s="39" customFormat="1" ht="12.75" x14ac:dyDescent="0.2">
      <c r="A11681" s="33" t="s">
        <v>33</v>
      </c>
      <c r="B11681" s="33" t="s">
        <v>580</v>
      </c>
      <c r="C11681" s="34">
        <v>10</v>
      </c>
      <c r="D11681" s="33" t="s">
        <v>42</v>
      </c>
      <c r="E11681" s="33" t="s">
        <v>11282</v>
      </c>
      <c r="F11681" s="35">
        <v>44103103</v>
      </c>
      <c r="G11681" s="33" t="s">
        <v>15071</v>
      </c>
      <c r="H11681" s="33">
        <v>4</v>
      </c>
      <c r="I11681" s="33">
        <v>2</v>
      </c>
      <c r="J11681" s="36">
        <v>1</v>
      </c>
      <c r="K11681" s="37">
        <v>380000</v>
      </c>
      <c r="L11681" s="38" t="s">
        <v>15</v>
      </c>
      <c r="M11681" s="38" t="s">
        <v>13</v>
      </c>
    </row>
    <row r="11682" spans="1:13" s="39" customFormat="1" ht="12.75" x14ac:dyDescent="0.2">
      <c r="A11682" s="33" t="s">
        <v>33</v>
      </c>
      <c r="B11682" s="33" t="s">
        <v>580</v>
      </c>
      <c r="C11682" s="34">
        <v>10</v>
      </c>
      <c r="D11682" s="33" t="s">
        <v>42</v>
      </c>
      <c r="E11682" s="33" t="s">
        <v>11283</v>
      </c>
      <c r="F11682" s="35">
        <v>44103103</v>
      </c>
      <c r="G11682" s="33" t="s">
        <v>15071</v>
      </c>
      <c r="H11682" s="33">
        <v>4</v>
      </c>
      <c r="I11682" s="33">
        <v>2</v>
      </c>
      <c r="J11682" s="36">
        <v>1</v>
      </c>
      <c r="K11682" s="37">
        <v>380000</v>
      </c>
      <c r="L11682" s="38" t="s">
        <v>15</v>
      </c>
      <c r="M11682" s="38" t="s">
        <v>13</v>
      </c>
    </row>
    <row r="11683" spans="1:13" s="39" customFormat="1" ht="12.75" x14ac:dyDescent="0.2">
      <c r="A11683" s="33" t="s">
        <v>33</v>
      </c>
      <c r="B11683" s="33" t="s">
        <v>580</v>
      </c>
      <c r="C11683" s="34">
        <v>10</v>
      </c>
      <c r="D11683" s="33" t="s">
        <v>42</v>
      </c>
      <c r="E11683" s="33" t="s">
        <v>11284</v>
      </c>
      <c r="F11683" s="35">
        <v>44103103</v>
      </c>
      <c r="G11683" s="33" t="s">
        <v>15071</v>
      </c>
      <c r="H11683" s="33">
        <v>4</v>
      </c>
      <c r="I11683" s="33">
        <v>2</v>
      </c>
      <c r="J11683" s="36">
        <v>3</v>
      </c>
      <c r="K11683" s="37">
        <v>1950000</v>
      </c>
      <c r="L11683" s="38" t="s">
        <v>15</v>
      </c>
      <c r="M11683" s="38" t="s">
        <v>13</v>
      </c>
    </row>
    <row r="11684" spans="1:13" s="39" customFormat="1" ht="12.75" x14ac:dyDescent="0.2">
      <c r="A11684" s="33" t="s">
        <v>33</v>
      </c>
      <c r="B11684" s="33" t="s">
        <v>580</v>
      </c>
      <c r="C11684" s="34">
        <v>10</v>
      </c>
      <c r="D11684" s="33" t="s">
        <v>42</v>
      </c>
      <c r="E11684" s="33" t="s">
        <v>11285</v>
      </c>
      <c r="F11684" s="35">
        <v>44103103</v>
      </c>
      <c r="G11684" s="33" t="s">
        <v>15071</v>
      </c>
      <c r="H11684" s="33">
        <v>4</v>
      </c>
      <c r="I11684" s="33">
        <v>2</v>
      </c>
      <c r="J11684" s="36">
        <v>11</v>
      </c>
      <c r="K11684" s="37">
        <v>8250000</v>
      </c>
      <c r="L11684" s="38" t="s">
        <v>15</v>
      </c>
      <c r="M11684" s="38" t="s">
        <v>13</v>
      </c>
    </row>
    <row r="11685" spans="1:13" s="39" customFormat="1" ht="12.75" x14ac:dyDescent="0.2">
      <c r="A11685" s="33" t="s">
        <v>33</v>
      </c>
      <c r="B11685" s="33" t="s">
        <v>580</v>
      </c>
      <c r="C11685" s="34">
        <v>10</v>
      </c>
      <c r="D11685" s="33" t="s">
        <v>42</v>
      </c>
      <c r="E11685" s="33" t="s">
        <v>11286</v>
      </c>
      <c r="F11685" s="35">
        <v>44103103</v>
      </c>
      <c r="G11685" s="33" t="s">
        <v>15071</v>
      </c>
      <c r="H11685" s="33">
        <v>4</v>
      </c>
      <c r="I11685" s="33">
        <v>2</v>
      </c>
      <c r="J11685" s="36">
        <v>2</v>
      </c>
      <c r="K11685" s="37">
        <v>1380000</v>
      </c>
      <c r="L11685" s="38" t="s">
        <v>15</v>
      </c>
      <c r="M11685" s="38" t="s">
        <v>13</v>
      </c>
    </row>
    <row r="11686" spans="1:13" s="39" customFormat="1" ht="12.75" x14ac:dyDescent="0.2">
      <c r="A11686" s="33" t="s">
        <v>33</v>
      </c>
      <c r="B11686" s="33" t="s">
        <v>580</v>
      </c>
      <c r="C11686" s="34">
        <v>10</v>
      </c>
      <c r="D11686" s="33" t="s">
        <v>42</v>
      </c>
      <c r="E11686" s="33" t="s">
        <v>11287</v>
      </c>
      <c r="F11686" s="35">
        <v>44103103</v>
      </c>
      <c r="G11686" s="33" t="s">
        <v>15071</v>
      </c>
      <c r="H11686" s="33">
        <v>4</v>
      </c>
      <c r="I11686" s="33">
        <v>2</v>
      </c>
      <c r="J11686" s="36">
        <v>2</v>
      </c>
      <c r="K11686" s="37">
        <v>330000</v>
      </c>
      <c r="L11686" s="38" t="s">
        <v>15</v>
      </c>
      <c r="M11686" s="38" t="s">
        <v>13</v>
      </c>
    </row>
    <row r="11687" spans="1:13" s="39" customFormat="1" ht="12.75" x14ac:dyDescent="0.2">
      <c r="A11687" s="33" t="s">
        <v>33</v>
      </c>
      <c r="B11687" s="33" t="s">
        <v>580</v>
      </c>
      <c r="C11687" s="34">
        <v>10</v>
      </c>
      <c r="D11687" s="33" t="s">
        <v>42</v>
      </c>
      <c r="E11687" s="33" t="s">
        <v>11288</v>
      </c>
      <c r="F11687" s="35">
        <v>44103103</v>
      </c>
      <c r="G11687" s="33" t="s">
        <v>313</v>
      </c>
      <c r="H11687" s="33">
        <v>4</v>
      </c>
      <c r="I11687" s="33">
        <v>2</v>
      </c>
      <c r="J11687" s="36">
        <v>1</v>
      </c>
      <c r="K11687" s="37">
        <v>165000</v>
      </c>
      <c r="L11687" s="38" t="s">
        <v>15</v>
      </c>
      <c r="M11687" s="38" t="s">
        <v>13</v>
      </c>
    </row>
    <row r="11688" spans="1:13" s="39" customFormat="1" ht="12.75" x14ac:dyDescent="0.2">
      <c r="A11688" s="33" t="s">
        <v>33</v>
      </c>
      <c r="B11688" s="33" t="s">
        <v>580</v>
      </c>
      <c r="C11688" s="34">
        <v>10</v>
      </c>
      <c r="D11688" s="33" t="s">
        <v>42</v>
      </c>
      <c r="E11688" s="33" t="s">
        <v>11289</v>
      </c>
      <c r="F11688" s="35">
        <v>44103103</v>
      </c>
      <c r="G11688" s="33" t="s">
        <v>15071</v>
      </c>
      <c r="H11688" s="33">
        <v>4</v>
      </c>
      <c r="I11688" s="33">
        <v>2</v>
      </c>
      <c r="J11688" s="36">
        <v>1</v>
      </c>
      <c r="K11688" s="37">
        <v>165000</v>
      </c>
      <c r="L11688" s="38" t="s">
        <v>15</v>
      </c>
      <c r="M11688" s="38" t="s">
        <v>13</v>
      </c>
    </row>
    <row r="11689" spans="1:13" s="39" customFormat="1" ht="12.75" x14ac:dyDescent="0.2">
      <c r="A11689" s="33" t="s">
        <v>33</v>
      </c>
      <c r="B11689" s="33" t="s">
        <v>580</v>
      </c>
      <c r="C11689" s="34">
        <v>10</v>
      </c>
      <c r="D11689" s="33" t="s">
        <v>42</v>
      </c>
      <c r="E11689" s="33" t="s">
        <v>11290</v>
      </c>
      <c r="F11689" s="35">
        <v>44103103</v>
      </c>
      <c r="G11689" s="33" t="s">
        <v>15071</v>
      </c>
      <c r="H11689" s="33">
        <v>4</v>
      </c>
      <c r="I11689" s="33">
        <v>2</v>
      </c>
      <c r="J11689" s="36">
        <v>1</v>
      </c>
      <c r="K11689" s="37">
        <v>165000</v>
      </c>
      <c r="L11689" s="38" t="s">
        <v>15</v>
      </c>
      <c r="M11689" s="38" t="s">
        <v>13</v>
      </c>
    </row>
    <row r="11690" spans="1:13" s="39" customFormat="1" ht="12.75" x14ac:dyDescent="0.2">
      <c r="A11690" s="33" t="s">
        <v>33</v>
      </c>
      <c r="B11690" s="33" t="s">
        <v>580</v>
      </c>
      <c r="C11690" s="34">
        <v>10</v>
      </c>
      <c r="D11690" s="33" t="s">
        <v>42</v>
      </c>
      <c r="E11690" s="33" t="s">
        <v>11291</v>
      </c>
      <c r="F11690" s="35">
        <v>44103105</v>
      </c>
      <c r="G11690" s="33" t="s">
        <v>15071</v>
      </c>
      <c r="H11690" s="33">
        <v>4</v>
      </c>
      <c r="I11690" s="33">
        <v>2</v>
      </c>
      <c r="J11690" s="36">
        <v>7</v>
      </c>
      <c r="K11690" s="37">
        <v>175000</v>
      </c>
      <c r="L11690" s="38" t="s">
        <v>15</v>
      </c>
      <c r="M11690" s="38" t="s">
        <v>13</v>
      </c>
    </row>
    <row r="11691" spans="1:13" s="39" customFormat="1" ht="12.75" x14ac:dyDescent="0.2">
      <c r="A11691" s="33" t="s">
        <v>33</v>
      </c>
      <c r="B11691" s="33" t="s">
        <v>580</v>
      </c>
      <c r="C11691" s="34">
        <v>10</v>
      </c>
      <c r="D11691" s="33" t="s">
        <v>42</v>
      </c>
      <c r="E11691" s="33" t="s">
        <v>11292</v>
      </c>
      <c r="F11691" s="35">
        <v>44103105</v>
      </c>
      <c r="G11691" s="33" t="s">
        <v>15071</v>
      </c>
      <c r="H11691" s="33">
        <v>4</v>
      </c>
      <c r="I11691" s="33">
        <v>2</v>
      </c>
      <c r="J11691" s="36">
        <v>3</v>
      </c>
      <c r="K11691" s="37">
        <v>75000</v>
      </c>
      <c r="L11691" s="38" t="s">
        <v>15</v>
      </c>
      <c r="M11691" s="38" t="s">
        <v>13</v>
      </c>
    </row>
    <row r="11692" spans="1:13" s="39" customFormat="1" ht="12.75" x14ac:dyDescent="0.2">
      <c r="A11692" s="33" t="s">
        <v>33</v>
      </c>
      <c r="B11692" s="33" t="s">
        <v>580</v>
      </c>
      <c r="C11692" s="34">
        <v>10</v>
      </c>
      <c r="D11692" s="33" t="s">
        <v>42</v>
      </c>
      <c r="E11692" s="33" t="s">
        <v>11293</v>
      </c>
      <c r="F11692" s="35">
        <v>44103105</v>
      </c>
      <c r="G11692" s="33" t="s">
        <v>15071</v>
      </c>
      <c r="H11692" s="33">
        <v>4</v>
      </c>
      <c r="I11692" s="33">
        <v>2</v>
      </c>
      <c r="J11692" s="36">
        <v>3</v>
      </c>
      <c r="K11692" s="37">
        <v>75000</v>
      </c>
      <c r="L11692" s="38" t="s">
        <v>15</v>
      </c>
      <c r="M11692" s="38" t="s">
        <v>13</v>
      </c>
    </row>
    <row r="11693" spans="1:13" s="39" customFormat="1" ht="12.75" x14ac:dyDescent="0.2">
      <c r="A11693" s="33" t="s">
        <v>33</v>
      </c>
      <c r="B11693" s="33" t="s">
        <v>580</v>
      </c>
      <c r="C11693" s="34">
        <v>10</v>
      </c>
      <c r="D11693" s="33" t="s">
        <v>42</v>
      </c>
      <c r="E11693" s="33" t="s">
        <v>11294</v>
      </c>
      <c r="F11693" s="35">
        <v>44103105</v>
      </c>
      <c r="G11693" s="33" t="s">
        <v>15071</v>
      </c>
      <c r="H11693" s="33">
        <v>4</v>
      </c>
      <c r="I11693" s="33">
        <v>2</v>
      </c>
      <c r="J11693" s="36">
        <v>3</v>
      </c>
      <c r="K11693" s="37">
        <v>75000</v>
      </c>
      <c r="L11693" s="38" t="s">
        <v>15</v>
      </c>
      <c r="M11693" s="38" t="s">
        <v>13</v>
      </c>
    </row>
    <row r="11694" spans="1:13" s="39" customFormat="1" ht="12.75" x14ac:dyDescent="0.2">
      <c r="A11694" s="33" t="s">
        <v>33</v>
      </c>
      <c r="B11694" s="33" t="s">
        <v>580</v>
      </c>
      <c r="C11694" s="34">
        <v>10</v>
      </c>
      <c r="D11694" s="33" t="s">
        <v>42</v>
      </c>
      <c r="E11694" s="33" t="s">
        <v>11295</v>
      </c>
      <c r="F11694" s="35">
        <v>44103116</v>
      </c>
      <c r="G11694" s="33" t="s">
        <v>15071</v>
      </c>
      <c r="H11694" s="33">
        <v>4</v>
      </c>
      <c r="I11694" s="33">
        <v>2</v>
      </c>
      <c r="J11694" s="36">
        <v>1</v>
      </c>
      <c r="K11694" s="37">
        <v>320000</v>
      </c>
      <c r="L11694" s="38" t="s">
        <v>15</v>
      </c>
      <c r="M11694" s="38" t="s">
        <v>13</v>
      </c>
    </row>
    <row r="11695" spans="1:13" s="39" customFormat="1" ht="12.75" x14ac:dyDescent="0.2">
      <c r="A11695" s="33" t="s">
        <v>33</v>
      </c>
      <c r="B11695" s="33" t="s">
        <v>601</v>
      </c>
      <c r="C11695" s="34">
        <v>10</v>
      </c>
      <c r="D11695" s="33" t="s">
        <v>8121</v>
      </c>
      <c r="E11695" s="33" t="s">
        <v>11224</v>
      </c>
      <c r="F11695" s="35">
        <v>83111500</v>
      </c>
      <c r="G11695" s="33" t="s">
        <v>15070</v>
      </c>
      <c r="H11695" s="33">
        <v>1</v>
      </c>
      <c r="I11695" s="33">
        <v>12</v>
      </c>
      <c r="J11695" s="36">
        <v>1</v>
      </c>
      <c r="K11695" s="37">
        <v>174505</v>
      </c>
      <c r="L11695" s="38" t="s">
        <v>12</v>
      </c>
      <c r="M11695" s="38" t="s">
        <v>13</v>
      </c>
    </row>
    <row r="11696" spans="1:13" s="39" customFormat="1" ht="12.75" x14ac:dyDescent="0.2">
      <c r="A11696" s="33" t="s">
        <v>33</v>
      </c>
      <c r="B11696" s="33" t="s">
        <v>599</v>
      </c>
      <c r="C11696" s="34">
        <v>10</v>
      </c>
      <c r="D11696" s="33" t="s">
        <v>31</v>
      </c>
      <c r="E11696" s="33" t="s">
        <v>11221</v>
      </c>
      <c r="F11696" s="35">
        <v>83111500</v>
      </c>
      <c r="G11696" s="33" t="s">
        <v>15070</v>
      </c>
      <c r="H11696" s="33">
        <v>1</v>
      </c>
      <c r="I11696" s="33">
        <v>12</v>
      </c>
      <c r="J11696" s="36">
        <v>1</v>
      </c>
      <c r="K11696" s="37">
        <v>7400</v>
      </c>
      <c r="L11696" s="38" t="s">
        <v>12</v>
      </c>
      <c r="M11696" s="38" t="s">
        <v>13</v>
      </c>
    </row>
    <row r="11697" spans="1:13" s="39" customFormat="1" ht="12.75" x14ac:dyDescent="0.2">
      <c r="A11697" s="33" t="s">
        <v>33</v>
      </c>
      <c r="B11697" s="33" t="s">
        <v>603</v>
      </c>
      <c r="C11697" s="34">
        <v>10</v>
      </c>
      <c r="D11697" s="33" t="s">
        <v>35</v>
      </c>
      <c r="E11697" s="33" t="s">
        <v>11227</v>
      </c>
      <c r="F11697" s="35">
        <v>90121500</v>
      </c>
      <c r="G11697" s="33" t="s">
        <v>15070</v>
      </c>
      <c r="H11697" s="33">
        <v>1</v>
      </c>
      <c r="I11697" s="33">
        <v>1</v>
      </c>
      <c r="J11697" s="36">
        <v>1</v>
      </c>
      <c r="K11697" s="37">
        <v>8220000</v>
      </c>
      <c r="L11697" s="38" t="s">
        <v>12</v>
      </c>
      <c r="M11697" s="38" t="s">
        <v>13</v>
      </c>
    </row>
    <row r="11698" spans="1:13" s="39" customFormat="1" ht="12.75" x14ac:dyDescent="0.2">
      <c r="A11698" s="33" t="s">
        <v>33</v>
      </c>
      <c r="B11698" s="33" t="s">
        <v>603</v>
      </c>
      <c r="C11698" s="34">
        <v>10</v>
      </c>
      <c r="D11698" s="33" t="s">
        <v>35</v>
      </c>
      <c r="E11698" s="33" t="s">
        <v>11227</v>
      </c>
      <c r="F11698" s="35">
        <v>90121500</v>
      </c>
      <c r="G11698" s="33" t="s">
        <v>15070</v>
      </c>
      <c r="H11698" s="33">
        <v>1</v>
      </c>
      <c r="I11698" s="33">
        <v>1</v>
      </c>
      <c r="J11698" s="36">
        <v>1</v>
      </c>
      <c r="K11698" s="37">
        <v>108911</v>
      </c>
      <c r="L11698" s="38" t="s">
        <v>12</v>
      </c>
      <c r="M11698" s="38" t="s">
        <v>13</v>
      </c>
    </row>
    <row r="11699" spans="1:13" s="39" customFormat="1" ht="12.75" x14ac:dyDescent="0.2">
      <c r="A11699" s="33" t="s">
        <v>33</v>
      </c>
      <c r="B11699" s="33" t="s">
        <v>600</v>
      </c>
      <c r="C11699" s="34">
        <v>10</v>
      </c>
      <c r="D11699" s="33" t="s">
        <v>18</v>
      </c>
      <c r="E11699" s="33" t="s">
        <v>11223</v>
      </c>
      <c r="F11699" s="35">
        <v>83101800</v>
      </c>
      <c r="G11699" s="33" t="s">
        <v>15070</v>
      </c>
      <c r="H11699" s="33">
        <v>1</v>
      </c>
      <c r="I11699" s="33">
        <v>12</v>
      </c>
      <c r="J11699" s="36">
        <v>1</v>
      </c>
      <c r="K11699" s="37">
        <v>52107727</v>
      </c>
      <c r="L11699" s="38" t="s">
        <v>12</v>
      </c>
      <c r="M11699" s="38" t="s">
        <v>13</v>
      </c>
    </row>
    <row r="11700" spans="1:13" s="39" customFormat="1" ht="12.75" x14ac:dyDescent="0.2">
      <c r="A11700" s="33" t="s">
        <v>33</v>
      </c>
      <c r="B11700" s="33" t="s">
        <v>601</v>
      </c>
      <c r="C11700" s="34">
        <v>10</v>
      </c>
      <c r="D11700" s="33" t="s">
        <v>8121</v>
      </c>
      <c r="E11700" s="33" t="s">
        <v>11224</v>
      </c>
      <c r="F11700" s="35">
        <v>83111500</v>
      </c>
      <c r="G11700" s="33" t="s">
        <v>15070</v>
      </c>
      <c r="H11700" s="33">
        <v>1</v>
      </c>
      <c r="I11700" s="33">
        <v>12</v>
      </c>
      <c r="J11700" s="36">
        <v>1</v>
      </c>
      <c r="K11700" s="37">
        <v>176521</v>
      </c>
      <c r="L11700" s="38" t="s">
        <v>12</v>
      </c>
      <c r="M11700" s="38" t="s">
        <v>13</v>
      </c>
    </row>
    <row r="11701" spans="1:13" s="39" customFormat="1" ht="12.75" x14ac:dyDescent="0.2">
      <c r="A11701" s="33" t="s">
        <v>33</v>
      </c>
      <c r="B11701" s="33" t="s">
        <v>603</v>
      </c>
      <c r="C11701" s="34">
        <v>10</v>
      </c>
      <c r="D11701" s="33" t="s">
        <v>35</v>
      </c>
      <c r="E11701" s="33" t="s">
        <v>2882</v>
      </c>
      <c r="F11701" s="35">
        <v>90121500</v>
      </c>
      <c r="G11701" s="33" t="s">
        <v>15070</v>
      </c>
      <c r="H11701" s="33">
        <v>5</v>
      </c>
      <c r="I11701" s="33">
        <v>1</v>
      </c>
      <c r="J11701" s="36">
        <v>1</v>
      </c>
      <c r="K11701" s="37">
        <v>986171</v>
      </c>
      <c r="L11701" s="38" t="s">
        <v>12</v>
      </c>
      <c r="M11701" s="38" t="s">
        <v>13</v>
      </c>
    </row>
    <row r="11702" spans="1:13" s="39" customFormat="1" ht="12.75" x14ac:dyDescent="0.2">
      <c r="A11702" s="33" t="s">
        <v>33</v>
      </c>
      <c r="B11702" s="33" t="s">
        <v>603</v>
      </c>
      <c r="C11702" s="34">
        <v>10</v>
      </c>
      <c r="D11702" s="33" t="s">
        <v>35</v>
      </c>
      <c r="E11702" s="33" t="s">
        <v>11227</v>
      </c>
      <c r="F11702" s="35">
        <v>90121500</v>
      </c>
      <c r="G11702" s="33" t="s">
        <v>15070</v>
      </c>
      <c r="H11702" s="33">
        <v>5</v>
      </c>
      <c r="I11702" s="33">
        <v>1</v>
      </c>
      <c r="J11702" s="36">
        <v>1</v>
      </c>
      <c r="K11702" s="37">
        <v>5460000</v>
      </c>
      <c r="L11702" s="38" t="s">
        <v>12</v>
      </c>
      <c r="M11702" s="38" t="s">
        <v>13</v>
      </c>
    </row>
    <row r="11703" spans="1:13" s="39" customFormat="1" ht="12.75" x14ac:dyDescent="0.2">
      <c r="A11703" s="33" t="s">
        <v>33</v>
      </c>
      <c r="B11703" s="33" t="s">
        <v>599</v>
      </c>
      <c r="C11703" s="34">
        <v>10</v>
      </c>
      <c r="D11703" s="33" t="s">
        <v>31</v>
      </c>
      <c r="E11703" s="33" t="s">
        <v>11221</v>
      </c>
      <c r="F11703" s="35">
        <v>83111500</v>
      </c>
      <c r="G11703" s="33" t="s">
        <v>15070</v>
      </c>
      <c r="H11703" s="33">
        <v>1</v>
      </c>
      <c r="I11703" s="33">
        <v>12</v>
      </c>
      <c r="J11703" s="36">
        <v>1</v>
      </c>
      <c r="K11703" s="37">
        <v>7700</v>
      </c>
      <c r="L11703" s="38" t="s">
        <v>12</v>
      </c>
      <c r="M11703" s="38" t="s">
        <v>13</v>
      </c>
    </row>
    <row r="11704" spans="1:13" s="39" customFormat="1" ht="12.75" x14ac:dyDescent="0.2">
      <c r="A11704" s="33" t="s">
        <v>33</v>
      </c>
      <c r="B11704" s="33" t="s">
        <v>603</v>
      </c>
      <c r="C11704" s="34">
        <v>10</v>
      </c>
      <c r="D11704" s="33" t="s">
        <v>35</v>
      </c>
      <c r="E11704" s="33" t="s">
        <v>11227</v>
      </c>
      <c r="F11704" s="35">
        <v>90121500</v>
      </c>
      <c r="G11704" s="33" t="s">
        <v>15070</v>
      </c>
      <c r="H11704" s="33">
        <v>5</v>
      </c>
      <c r="I11704" s="33">
        <v>1</v>
      </c>
      <c r="J11704" s="36">
        <v>1</v>
      </c>
      <c r="K11704" s="37">
        <v>60000</v>
      </c>
      <c r="L11704" s="38" t="s">
        <v>12</v>
      </c>
      <c r="M11704" s="38" t="s">
        <v>13</v>
      </c>
    </row>
    <row r="11705" spans="1:13" s="39" customFormat="1" ht="12.75" x14ac:dyDescent="0.2">
      <c r="A11705" s="33" t="s">
        <v>33</v>
      </c>
      <c r="B11705" s="33" t="s">
        <v>582</v>
      </c>
      <c r="C11705" s="34">
        <v>10</v>
      </c>
      <c r="D11705" s="33" t="s">
        <v>34</v>
      </c>
      <c r="E11705" s="33" t="s">
        <v>11296</v>
      </c>
      <c r="F11705" s="35">
        <v>31162800</v>
      </c>
      <c r="G11705" s="33" t="s">
        <v>15071</v>
      </c>
      <c r="H11705" s="33">
        <v>6</v>
      </c>
      <c r="I11705" s="33">
        <v>2</v>
      </c>
      <c r="J11705" s="36">
        <v>1</v>
      </c>
      <c r="K11705" s="37">
        <v>3720000</v>
      </c>
      <c r="L11705" s="38" t="s">
        <v>12</v>
      </c>
      <c r="M11705" s="38" t="s">
        <v>13</v>
      </c>
    </row>
    <row r="11706" spans="1:13" s="39" customFormat="1" ht="12.75" x14ac:dyDescent="0.2">
      <c r="A11706" s="33" t="s">
        <v>33</v>
      </c>
      <c r="B11706" s="33" t="s">
        <v>565</v>
      </c>
      <c r="C11706" s="34">
        <v>10</v>
      </c>
      <c r="D11706" s="33" t="s">
        <v>81</v>
      </c>
      <c r="E11706" s="33" t="s">
        <v>11297</v>
      </c>
      <c r="F11706" s="35">
        <v>40151513</v>
      </c>
      <c r="G11706" s="33" t="s">
        <v>15071</v>
      </c>
      <c r="H11706" s="33">
        <v>6</v>
      </c>
      <c r="I11706" s="33">
        <v>2</v>
      </c>
      <c r="J11706" s="36">
        <v>1</v>
      </c>
      <c r="K11706" s="37">
        <v>4500000</v>
      </c>
      <c r="L11706" s="38" t="s">
        <v>15</v>
      </c>
      <c r="M11706" s="38" t="s">
        <v>13</v>
      </c>
    </row>
    <row r="11707" spans="1:13" s="39" customFormat="1" ht="12.75" x14ac:dyDescent="0.2">
      <c r="A11707" s="33" t="s">
        <v>33</v>
      </c>
      <c r="B11707" s="33" t="s">
        <v>565</v>
      </c>
      <c r="C11707" s="34">
        <v>10</v>
      </c>
      <c r="D11707" s="33" t="s">
        <v>81</v>
      </c>
      <c r="E11707" s="33" t="s">
        <v>11298</v>
      </c>
      <c r="F11707" s="35">
        <v>40151513</v>
      </c>
      <c r="G11707" s="33" t="s">
        <v>15071</v>
      </c>
      <c r="H11707" s="33">
        <v>6</v>
      </c>
      <c r="I11707" s="33">
        <v>2</v>
      </c>
      <c r="J11707" s="36">
        <v>1</v>
      </c>
      <c r="K11707" s="37">
        <v>9000000</v>
      </c>
      <c r="L11707" s="38" t="s">
        <v>15</v>
      </c>
      <c r="M11707" s="38" t="s">
        <v>13</v>
      </c>
    </row>
    <row r="11708" spans="1:13" s="39" customFormat="1" ht="12.75" x14ac:dyDescent="0.2">
      <c r="A11708" s="33" t="s">
        <v>33</v>
      </c>
      <c r="B11708" s="33" t="s">
        <v>588</v>
      </c>
      <c r="C11708" s="34">
        <v>10</v>
      </c>
      <c r="D11708" s="33" t="s">
        <v>96</v>
      </c>
      <c r="E11708" s="33" t="s">
        <v>11299</v>
      </c>
      <c r="F11708" s="35">
        <v>72151511</v>
      </c>
      <c r="G11708" s="33" t="s">
        <v>15071</v>
      </c>
      <c r="H11708" s="33">
        <v>6</v>
      </c>
      <c r="I11708" s="33">
        <v>2</v>
      </c>
      <c r="J11708" s="36">
        <v>1</v>
      </c>
      <c r="K11708" s="37">
        <v>33451200</v>
      </c>
      <c r="L11708" s="38" t="s">
        <v>12</v>
      </c>
      <c r="M11708" s="38" t="s">
        <v>13</v>
      </c>
    </row>
    <row r="11709" spans="1:13" s="39" customFormat="1" ht="12.75" x14ac:dyDescent="0.2">
      <c r="A11709" s="33" t="s">
        <v>33</v>
      </c>
      <c r="B11709" s="33" t="s">
        <v>599</v>
      </c>
      <c r="C11709" s="34">
        <v>10</v>
      </c>
      <c r="D11709" s="33" t="s">
        <v>31</v>
      </c>
      <c r="E11709" s="33" t="s">
        <v>11221</v>
      </c>
      <c r="F11709" s="35">
        <v>83111500</v>
      </c>
      <c r="G11709" s="33" t="s">
        <v>15070</v>
      </c>
      <c r="H11709" s="33">
        <v>1</v>
      </c>
      <c r="I11709" s="33">
        <v>12</v>
      </c>
      <c r="J11709" s="36">
        <v>1</v>
      </c>
      <c r="K11709" s="37">
        <v>4145</v>
      </c>
      <c r="L11709" s="38" t="s">
        <v>12</v>
      </c>
      <c r="M11709" s="38" t="s">
        <v>13</v>
      </c>
    </row>
    <row r="11710" spans="1:13" s="39" customFormat="1" ht="12.75" x14ac:dyDescent="0.2">
      <c r="A11710" s="33" t="s">
        <v>33</v>
      </c>
      <c r="B11710" s="33" t="s">
        <v>601</v>
      </c>
      <c r="C11710" s="34">
        <v>10</v>
      </c>
      <c r="D11710" s="33" t="s">
        <v>8121</v>
      </c>
      <c r="E11710" s="33" t="s">
        <v>11224</v>
      </c>
      <c r="F11710" s="35">
        <v>83111500</v>
      </c>
      <c r="G11710" s="33" t="s">
        <v>15070</v>
      </c>
      <c r="H11710" s="33">
        <v>1</v>
      </c>
      <c r="I11710" s="33">
        <v>12</v>
      </c>
      <c r="J11710" s="36">
        <v>1</v>
      </c>
      <c r="K11710" s="37">
        <v>178083</v>
      </c>
      <c r="L11710" s="38" t="s">
        <v>12</v>
      </c>
      <c r="M11710" s="38" t="s">
        <v>13</v>
      </c>
    </row>
    <row r="11711" spans="1:13" s="39" customFormat="1" ht="12.75" x14ac:dyDescent="0.2">
      <c r="A11711" s="33" t="s">
        <v>33</v>
      </c>
      <c r="B11711" s="33" t="s">
        <v>600</v>
      </c>
      <c r="C11711" s="34">
        <v>10</v>
      </c>
      <c r="D11711" s="33" t="s">
        <v>18</v>
      </c>
      <c r="E11711" s="33" t="s">
        <v>11223</v>
      </c>
      <c r="F11711" s="35">
        <v>83101800</v>
      </c>
      <c r="G11711" s="33" t="s">
        <v>15070</v>
      </c>
      <c r="H11711" s="33">
        <v>1</v>
      </c>
      <c r="I11711" s="33">
        <v>12</v>
      </c>
      <c r="J11711" s="36">
        <v>1</v>
      </c>
      <c r="K11711" s="37">
        <v>53376349</v>
      </c>
      <c r="L11711" s="38" t="s">
        <v>12</v>
      </c>
      <c r="M11711" s="38" t="s">
        <v>13</v>
      </c>
    </row>
    <row r="11712" spans="1:13" s="39" customFormat="1" ht="12.75" x14ac:dyDescent="0.2">
      <c r="A11712" s="33" t="s">
        <v>33</v>
      </c>
      <c r="B11712" s="33" t="s">
        <v>603</v>
      </c>
      <c r="C11712" s="34">
        <v>10</v>
      </c>
      <c r="D11712" s="33" t="s">
        <v>35</v>
      </c>
      <c r="E11712" s="33" t="s">
        <v>11227</v>
      </c>
      <c r="F11712" s="35">
        <v>90121500</v>
      </c>
      <c r="G11712" s="33" t="s">
        <v>15070</v>
      </c>
      <c r="H11712" s="33">
        <v>6</v>
      </c>
      <c r="I11712" s="33">
        <v>1</v>
      </c>
      <c r="J11712" s="36">
        <v>1</v>
      </c>
      <c r="K11712" s="37">
        <v>1560000</v>
      </c>
      <c r="L11712" s="38" t="s">
        <v>12</v>
      </c>
      <c r="M11712" s="38" t="s">
        <v>13</v>
      </c>
    </row>
    <row r="11713" spans="1:13" s="39" customFormat="1" ht="12.75" x14ac:dyDescent="0.2">
      <c r="A11713" s="33" t="s">
        <v>33</v>
      </c>
      <c r="B11713" s="33" t="s">
        <v>603</v>
      </c>
      <c r="C11713" s="34">
        <v>10</v>
      </c>
      <c r="D11713" s="33" t="s">
        <v>35</v>
      </c>
      <c r="E11713" s="33" t="s">
        <v>2882</v>
      </c>
      <c r="F11713" s="35">
        <v>90121500</v>
      </c>
      <c r="G11713" s="33" t="s">
        <v>15070</v>
      </c>
      <c r="H11713" s="33">
        <v>6</v>
      </c>
      <c r="I11713" s="33">
        <v>1</v>
      </c>
      <c r="J11713" s="36">
        <v>1</v>
      </c>
      <c r="K11713" s="37">
        <v>100561</v>
      </c>
      <c r="L11713" s="38" t="s">
        <v>12</v>
      </c>
      <c r="M11713" s="38" t="s">
        <v>13</v>
      </c>
    </row>
    <row r="11714" spans="1:13" s="39" customFormat="1" ht="12.75" x14ac:dyDescent="0.2">
      <c r="A11714" s="33" t="s">
        <v>33</v>
      </c>
      <c r="B11714" s="33" t="s">
        <v>611</v>
      </c>
      <c r="C11714" s="34">
        <v>10</v>
      </c>
      <c r="D11714" s="33" t="s">
        <v>108</v>
      </c>
      <c r="E11714" s="33" t="s">
        <v>11263</v>
      </c>
      <c r="F11714" s="35">
        <v>77101505</v>
      </c>
      <c r="G11714" s="33" t="s">
        <v>15070</v>
      </c>
      <c r="H11714" s="33">
        <v>3</v>
      </c>
      <c r="I11714" s="33">
        <v>9</v>
      </c>
      <c r="J11714" s="36">
        <v>1</v>
      </c>
      <c r="K11714" s="37">
        <v>446000</v>
      </c>
      <c r="L11714" s="38" t="s">
        <v>12</v>
      </c>
      <c r="M11714" s="38" t="s">
        <v>13</v>
      </c>
    </row>
    <row r="11715" spans="1:13" s="39" customFormat="1" ht="12.75" x14ac:dyDescent="0.2">
      <c r="A11715" s="33" t="s">
        <v>33</v>
      </c>
      <c r="B11715" s="33" t="s">
        <v>611</v>
      </c>
      <c r="C11715" s="34">
        <v>10</v>
      </c>
      <c r="D11715" s="33" t="s">
        <v>108</v>
      </c>
      <c r="E11715" s="33" t="s">
        <v>11263</v>
      </c>
      <c r="F11715" s="35">
        <v>77101505</v>
      </c>
      <c r="G11715" s="33" t="s">
        <v>15070</v>
      </c>
      <c r="H11715" s="33">
        <v>3</v>
      </c>
      <c r="I11715" s="33">
        <v>9</v>
      </c>
      <c r="J11715" s="36">
        <v>1</v>
      </c>
      <c r="K11715" s="37">
        <v>303139</v>
      </c>
      <c r="L11715" s="38" t="s">
        <v>12</v>
      </c>
      <c r="M11715" s="38" t="s">
        <v>13</v>
      </c>
    </row>
    <row r="11716" spans="1:13" s="39" customFormat="1" ht="12.75" x14ac:dyDescent="0.2">
      <c r="A11716" s="33" t="s">
        <v>33</v>
      </c>
      <c r="B11716" s="33" t="s">
        <v>599</v>
      </c>
      <c r="C11716" s="34">
        <v>10</v>
      </c>
      <c r="D11716" s="33" t="s">
        <v>31</v>
      </c>
      <c r="E11716" s="33" t="s">
        <v>11221</v>
      </c>
      <c r="F11716" s="35">
        <v>83111500</v>
      </c>
      <c r="G11716" s="33" t="s">
        <v>15070</v>
      </c>
      <c r="H11716" s="33">
        <v>1</v>
      </c>
      <c r="I11716" s="33">
        <v>12</v>
      </c>
      <c r="J11716" s="36">
        <v>1</v>
      </c>
      <c r="K11716" s="37">
        <v>4145</v>
      </c>
      <c r="L11716" s="38" t="s">
        <v>12</v>
      </c>
      <c r="M11716" s="38" t="s">
        <v>13</v>
      </c>
    </row>
    <row r="11717" spans="1:13" s="39" customFormat="1" ht="12.75" x14ac:dyDescent="0.2">
      <c r="A11717" s="33" t="s">
        <v>33</v>
      </c>
      <c r="B11717" s="33" t="s">
        <v>600</v>
      </c>
      <c r="C11717" s="34">
        <v>10</v>
      </c>
      <c r="D11717" s="33" t="s">
        <v>18</v>
      </c>
      <c r="E11717" s="33" t="s">
        <v>11223</v>
      </c>
      <c r="F11717" s="35">
        <v>83101800</v>
      </c>
      <c r="G11717" s="33" t="s">
        <v>15070</v>
      </c>
      <c r="H11717" s="33">
        <v>1</v>
      </c>
      <c r="I11717" s="33">
        <v>12</v>
      </c>
      <c r="J11717" s="36">
        <v>1</v>
      </c>
      <c r="K11717" s="37">
        <v>47362240</v>
      </c>
      <c r="L11717" s="38" t="s">
        <v>12</v>
      </c>
      <c r="M11717" s="38" t="s">
        <v>13</v>
      </c>
    </row>
    <row r="11718" spans="1:13" s="39" customFormat="1" ht="12.75" x14ac:dyDescent="0.2">
      <c r="A11718" s="33" t="s">
        <v>33</v>
      </c>
      <c r="B11718" s="33" t="s">
        <v>611</v>
      </c>
      <c r="C11718" s="34">
        <v>10</v>
      </c>
      <c r="D11718" s="33" t="s">
        <v>108</v>
      </c>
      <c r="E11718" s="33" t="s">
        <v>11263</v>
      </c>
      <c r="F11718" s="35">
        <v>77101505</v>
      </c>
      <c r="G11718" s="33" t="s">
        <v>15070</v>
      </c>
      <c r="H11718" s="33">
        <v>3</v>
      </c>
      <c r="I11718" s="33">
        <v>9</v>
      </c>
      <c r="J11718" s="36">
        <v>1</v>
      </c>
      <c r="K11718" s="37">
        <v>446000</v>
      </c>
      <c r="L11718" s="38" t="s">
        <v>12</v>
      </c>
      <c r="M11718" s="38" t="s">
        <v>13</v>
      </c>
    </row>
    <row r="11719" spans="1:13" s="39" customFormat="1" ht="12.75" x14ac:dyDescent="0.2">
      <c r="A11719" s="33" t="s">
        <v>33</v>
      </c>
      <c r="B11719" s="33" t="s">
        <v>601</v>
      </c>
      <c r="C11719" s="34">
        <v>10</v>
      </c>
      <c r="D11719" s="33" t="s">
        <v>8121</v>
      </c>
      <c r="E11719" s="33" t="s">
        <v>11224</v>
      </c>
      <c r="F11719" s="35">
        <v>83111500</v>
      </c>
      <c r="G11719" s="33" t="s">
        <v>15070</v>
      </c>
      <c r="H11719" s="33">
        <v>1</v>
      </c>
      <c r="I11719" s="33">
        <v>12</v>
      </c>
      <c r="J11719" s="36">
        <v>1</v>
      </c>
      <c r="K11719" s="37">
        <v>172250</v>
      </c>
      <c r="L11719" s="38" t="s">
        <v>12</v>
      </c>
      <c r="M11719" s="38" t="s">
        <v>13</v>
      </c>
    </row>
    <row r="11720" spans="1:13" s="39" customFormat="1" ht="12.75" x14ac:dyDescent="0.2">
      <c r="A11720" s="33" t="s">
        <v>33</v>
      </c>
      <c r="B11720" s="33" t="s">
        <v>611</v>
      </c>
      <c r="C11720" s="34">
        <v>16</v>
      </c>
      <c r="D11720" s="33" t="s">
        <v>108</v>
      </c>
      <c r="E11720" s="33" t="s">
        <v>11300</v>
      </c>
      <c r="F11720" s="35">
        <v>80141902</v>
      </c>
      <c r="G11720" s="33" t="s">
        <v>15071</v>
      </c>
      <c r="H11720" s="33">
        <v>7</v>
      </c>
      <c r="I11720" s="33">
        <v>1</v>
      </c>
      <c r="J11720" s="36">
        <v>1</v>
      </c>
      <c r="K11720" s="37">
        <v>5000000</v>
      </c>
      <c r="L11720" s="38" t="s">
        <v>12</v>
      </c>
      <c r="M11720" s="38" t="s">
        <v>13</v>
      </c>
    </row>
    <row r="11721" spans="1:13" s="39" customFormat="1" ht="12.75" x14ac:dyDescent="0.2">
      <c r="A11721" s="33" t="s">
        <v>33</v>
      </c>
      <c r="B11721" s="33" t="s">
        <v>603</v>
      </c>
      <c r="C11721" s="34">
        <v>10</v>
      </c>
      <c r="D11721" s="33" t="s">
        <v>35</v>
      </c>
      <c r="E11721" s="33" t="s">
        <v>11227</v>
      </c>
      <c r="F11721" s="35">
        <v>90121500</v>
      </c>
      <c r="G11721" s="33" t="s">
        <v>15070</v>
      </c>
      <c r="H11721" s="33">
        <v>7</v>
      </c>
      <c r="I11721" s="33">
        <v>1</v>
      </c>
      <c r="J11721" s="36">
        <v>1</v>
      </c>
      <c r="K11721" s="37">
        <v>2319568</v>
      </c>
      <c r="L11721" s="38" t="s">
        <v>12</v>
      </c>
      <c r="M11721" s="38" t="s">
        <v>13</v>
      </c>
    </row>
    <row r="11722" spans="1:13" s="39" customFormat="1" ht="12.75" x14ac:dyDescent="0.2">
      <c r="A11722" s="33" t="s">
        <v>33</v>
      </c>
      <c r="B11722" s="33" t="s">
        <v>603</v>
      </c>
      <c r="C11722" s="34">
        <v>10</v>
      </c>
      <c r="D11722" s="33" t="s">
        <v>35</v>
      </c>
      <c r="E11722" s="33" t="s">
        <v>11227</v>
      </c>
      <c r="F11722" s="35">
        <v>90121500</v>
      </c>
      <c r="G11722" s="33" t="s">
        <v>15070</v>
      </c>
      <c r="H11722" s="33">
        <v>7</v>
      </c>
      <c r="I11722" s="33">
        <v>1</v>
      </c>
      <c r="J11722" s="36">
        <v>1</v>
      </c>
      <c r="K11722" s="37">
        <v>6121899</v>
      </c>
      <c r="L11722" s="38" t="s">
        <v>12</v>
      </c>
      <c r="M11722" s="38" t="s">
        <v>13</v>
      </c>
    </row>
    <row r="11723" spans="1:13" s="39" customFormat="1" ht="12.75" x14ac:dyDescent="0.2">
      <c r="A11723" s="33" t="s">
        <v>33</v>
      </c>
      <c r="B11723" s="33" t="s">
        <v>603</v>
      </c>
      <c r="C11723" s="34">
        <v>10</v>
      </c>
      <c r="D11723" s="33" t="s">
        <v>35</v>
      </c>
      <c r="E11723" s="33" t="s">
        <v>11227</v>
      </c>
      <c r="F11723" s="35">
        <v>90121500</v>
      </c>
      <c r="G11723" s="33" t="s">
        <v>15070</v>
      </c>
      <c r="H11723" s="33">
        <v>7</v>
      </c>
      <c r="I11723" s="33">
        <v>1</v>
      </c>
      <c r="J11723" s="36">
        <v>1</v>
      </c>
      <c r="K11723" s="37">
        <v>178083</v>
      </c>
      <c r="L11723" s="38" t="s">
        <v>12</v>
      </c>
      <c r="M11723" s="38" t="s">
        <v>13</v>
      </c>
    </row>
    <row r="11724" spans="1:13" s="39" customFormat="1" ht="12.75" x14ac:dyDescent="0.2">
      <c r="A11724" s="33" t="s">
        <v>33</v>
      </c>
      <c r="B11724" s="33" t="s">
        <v>600</v>
      </c>
      <c r="C11724" s="34">
        <v>10</v>
      </c>
      <c r="D11724" s="33" t="s">
        <v>18</v>
      </c>
      <c r="E11724" s="33" t="s">
        <v>11223</v>
      </c>
      <c r="F11724" s="35">
        <v>83101800</v>
      </c>
      <c r="G11724" s="33" t="s">
        <v>15070</v>
      </c>
      <c r="H11724" s="33">
        <v>1</v>
      </c>
      <c r="I11724" s="33">
        <v>12</v>
      </c>
      <c r="J11724" s="36">
        <v>1</v>
      </c>
      <c r="K11724" s="37">
        <v>50525010</v>
      </c>
      <c r="L11724" s="38" t="s">
        <v>12</v>
      </c>
      <c r="M11724" s="38" t="s">
        <v>13</v>
      </c>
    </row>
    <row r="11725" spans="1:13" s="39" customFormat="1" ht="12.75" x14ac:dyDescent="0.2">
      <c r="A11725" s="33" t="s">
        <v>33</v>
      </c>
      <c r="B11725" s="33" t="s">
        <v>588</v>
      </c>
      <c r="C11725" s="34">
        <v>10</v>
      </c>
      <c r="D11725" s="33" t="s">
        <v>96</v>
      </c>
      <c r="E11725" s="33" t="s">
        <v>11301</v>
      </c>
      <c r="F11725" s="35">
        <v>72101509</v>
      </c>
      <c r="G11725" s="33" t="s">
        <v>15071</v>
      </c>
      <c r="H11725" s="33">
        <v>8</v>
      </c>
      <c r="I11725" s="33">
        <v>2</v>
      </c>
      <c r="J11725" s="36">
        <v>1</v>
      </c>
      <c r="K11725" s="37">
        <v>17988900</v>
      </c>
      <c r="L11725" s="38" t="s">
        <v>12</v>
      </c>
      <c r="M11725" s="38" t="s">
        <v>13</v>
      </c>
    </row>
    <row r="11726" spans="1:13" s="39" customFormat="1" ht="12.75" x14ac:dyDescent="0.2">
      <c r="A11726" s="33" t="s">
        <v>33</v>
      </c>
      <c r="B11726" s="33" t="s">
        <v>601</v>
      </c>
      <c r="C11726" s="34">
        <v>10</v>
      </c>
      <c r="D11726" s="33" t="s">
        <v>8121</v>
      </c>
      <c r="E11726" s="33" t="s">
        <v>11224</v>
      </c>
      <c r="F11726" s="35">
        <v>83111500</v>
      </c>
      <c r="G11726" s="33" t="s">
        <v>15070</v>
      </c>
      <c r="H11726" s="33">
        <v>1</v>
      </c>
      <c r="I11726" s="33">
        <v>12</v>
      </c>
      <c r="J11726" s="36">
        <v>1</v>
      </c>
      <c r="K11726" s="37">
        <v>174550</v>
      </c>
      <c r="L11726" s="38" t="s">
        <v>12</v>
      </c>
      <c r="M11726" s="38" t="s">
        <v>13</v>
      </c>
    </row>
    <row r="11727" spans="1:13" s="39" customFormat="1" ht="12.75" x14ac:dyDescent="0.2">
      <c r="A11727" s="33" t="s">
        <v>33</v>
      </c>
      <c r="B11727" s="33" t="s">
        <v>599</v>
      </c>
      <c r="C11727" s="34">
        <v>10</v>
      </c>
      <c r="D11727" s="33" t="s">
        <v>31</v>
      </c>
      <c r="E11727" s="33" t="s">
        <v>11221</v>
      </c>
      <c r="F11727" s="35">
        <v>83111500</v>
      </c>
      <c r="G11727" s="33" t="s">
        <v>15070</v>
      </c>
      <c r="H11727" s="33">
        <v>1</v>
      </c>
      <c r="I11727" s="33">
        <v>12</v>
      </c>
      <c r="J11727" s="36">
        <v>1</v>
      </c>
      <c r="K11727" s="37">
        <v>4145</v>
      </c>
      <c r="L11727" s="38" t="s">
        <v>12</v>
      </c>
      <c r="M11727" s="38" t="s">
        <v>13</v>
      </c>
    </row>
    <row r="11728" spans="1:13" s="39" customFormat="1" ht="12.75" x14ac:dyDescent="0.2">
      <c r="A11728" s="33" t="s">
        <v>33</v>
      </c>
      <c r="B11728" s="33" t="s">
        <v>600</v>
      </c>
      <c r="C11728" s="34">
        <v>10</v>
      </c>
      <c r="D11728" s="33" t="s">
        <v>18</v>
      </c>
      <c r="E11728" s="33" t="s">
        <v>11223</v>
      </c>
      <c r="F11728" s="35">
        <v>83101800</v>
      </c>
      <c r="G11728" s="33" t="s">
        <v>15070</v>
      </c>
      <c r="H11728" s="33">
        <v>1</v>
      </c>
      <c r="I11728" s="33">
        <v>12</v>
      </c>
      <c r="J11728" s="36">
        <v>1</v>
      </c>
      <c r="K11728" s="37">
        <v>55600720</v>
      </c>
      <c r="L11728" s="38" t="s">
        <v>12</v>
      </c>
      <c r="M11728" s="38" t="s">
        <v>13</v>
      </c>
    </row>
    <row r="11729" spans="1:13" s="39" customFormat="1" ht="12.75" x14ac:dyDescent="0.2">
      <c r="A11729" s="33" t="s">
        <v>33</v>
      </c>
      <c r="B11729" s="33" t="s">
        <v>599</v>
      </c>
      <c r="C11729" s="34">
        <v>10</v>
      </c>
      <c r="D11729" s="33" t="s">
        <v>31</v>
      </c>
      <c r="E11729" s="33" t="s">
        <v>11221</v>
      </c>
      <c r="F11729" s="35">
        <v>83111500</v>
      </c>
      <c r="G11729" s="33" t="s">
        <v>15070</v>
      </c>
      <c r="H11729" s="33">
        <v>1</v>
      </c>
      <c r="I11729" s="33">
        <v>12</v>
      </c>
      <c r="J11729" s="36">
        <v>1</v>
      </c>
      <c r="K11729" s="37">
        <v>4145</v>
      </c>
      <c r="L11729" s="38" t="s">
        <v>12</v>
      </c>
      <c r="M11729" s="38" t="s">
        <v>13</v>
      </c>
    </row>
    <row r="11730" spans="1:13" s="39" customFormat="1" ht="12.75" x14ac:dyDescent="0.2">
      <c r="A11730" s="33" t="s">
        <v>33</v>
      </c>
      <c r="B11730" s="33" t="s">
        <v>601</v>
      </c>
      <c r="C11730" s="34">
        <v>10</v>
      </c>
      <c r="D11730" s="33" t="s">
        <v>8121</v>
      </c>
      <c r="E11730" s="33" t="s">
        <v>11224</v>
      </c>
      <c r="F11730" s="35">
        <v>83111500</v>
      </c>
      <c r="G11730" s="33" t="s">
        <v>15070</v>
      </c>
      <c r="H11730" s="33">
        <v>1</v>
      </c>
      <c r="I11730" s="33">
        <v>12</v>
      </c>
      <c r="J11730" s="36">
        <v>1</v>
      </c>
      <c r="K11730" s="37">
        <v>172950</v>
      </c>
      <c r="L11730" s="38" t="s">
        <v>12</v>
      </c>
      <c r="M11730" s="38" t="s">
        <v>13</v>
      </c>
    </row>
    <row r="11731" spans="1:13" s="39" customFormat="1" ht="12.75" x14ac:dyDescent="0.2">
      <c r="A11731" s="33" t="s">
        <v>33</v>
      </c>
      <c r="B11731" s="33" t="s">
        <v>564</v>
      </c>
      <c r="C11731" s="34">
        <v>10</v>
      </c>
      <c r="D11731" s="33" t="s">
        <v>13910</v>
      </c>
      <c r="E11731" s="33" t="s">
        <v>11302</v>
      </c>
      <c r="F11731" s="35">
        <v>40151607</v>
      </c>
      <c r="G11731" s="33" t="s">
        <v>15071</v>
      </c>
      <c r="H11731" s="33">
        <v>9</v>
      </c>
      <c r="I11731" s="33">
        <v>2</v>
      </c>
      <c r="J11731" s="36">
        <v>2</v>
      </c>
      <c r="K11731" s="37">
        <v>5580000</v>
      </c>
      <c r="L11731" s="38" t="s">
        <v>15</v>
      </c>
      <c r="M11731" s="38" t="s">
        <v>13</v>
      </c>
    </row>
    <row r="11732" spans="1:13" s="39" customFormat="1" ht="12.75" x14ac:dyDescent="0.2">
      <c r="A11732" s="33" t="s">
        <v>33</v>
      </c>
      <c r="B11732" s="33" t="s">
        <v>564</v>
      </c>
      <c r="C11732" s="34">
        <v>10</v>
      </c>
      <c r="D11732" s="33" t="s">
        <v>13910</v>
      </c>
      <c r="E11732" s="33" t="s">
        <v>11303</v>
      </c>
      <c r="F11732" s="35">
        <v>40151607</v>
      </c>
      <c r="G11732" s="33" t="s">
        <v>15071</v>
      </c>
      <c r="H11732" s="33">
        <v>9</v>
      </c>
      <c r="I11732" s="33">
        <v>2</v>
      </c>
      <c r="J11732" s="36">
        <v>2</v>
      </c>
      <c r="K11732" s="37">
        <v>5380000</v>
      </c>
      <c r="L11732" s="38" t="s">
        <v>15</v>
      </c>
      <c r="M11732" s="38" t="s">
        <v>13</v>
      </c>
    </row>
    <row r="11733" spans="1:13" s="39" customFormat="1" ht="12.75" x14ac:dyDescent="0.2">
      <c r="A11733" s="33" t="s">
        <v>33</v>
      </c>
      <c r="B11733" s="33" t="s">
        <v>603</v>
      </c>
      <c r="C11733" s="34">
        <v>10</v>
      </c>
      <c r="D11733" s="33" t="s">
        <v>35</v>
      </c>
      <c r="E11733" s="33" t="s">
        <v>11227</v>
      </c>
      <c r="F11733" s="35">
        <v>90121500</v>
      </c>
      <c r="G11733" s="33" t="s">
        <v>15070</v>
      </c>
      <c r="H11733" s="33">
        <v>9</v>
      </c>
      <c r="I11733" s="33">
        <v>1</v>
      </c>
      <c r="J11733" s="36">
        <v>1</v>
      </c>
      <c r="K11733" s="37">
        <v>6000000</v>
      </c>
      <c r="L11733" s="38" t="s">
        <v>12</v>
      </c>
      <c r="M11733" s="38" t="s">
        <v>13</v>
      </c>
    </row>
    <row r="11734" spans="1:13" s="39" customFormat="1" ht="12.75" x14ac:dyDescent="0.2">
      <c r="A11734" s="33" t="s">
        <v>33</v>
      </c>
      <c r="B11734" s="33" t="s">
        <v>592</v>
      </c>
      <c r="C11734" s="34">
        <v>10</v>
      </c>
      <c r="D11734" s="33" t="s">
        <v>24</v>
      </c>
      <c r="E11734" s="33" t="s">
        <v>5937</v>
      </c>
      <c r="F11734" s="35">
        <v>0</v>
      </c>
      <c r="G11734" s="33" t="s">
        <v>15071</v>
      </c>
      <c r="H11734" s="33">
        <v>1</v>
      </c>
      <c r="I11734" s="33">
        <v>6</v>
      </c>
      <c r="J11734" s="36">
        <v>1</v>
      </c>
      <c r="K11734" s="37">
        <v>0.41</v>
      </c>
      <c r="L11734" s="38" t="s">
        <v>12</v>
      </c>
      <c r="M11734" s="38" t="s">
        <v>13</v>
      </c>
    </row>
    <row r="11735" spans="1:13" s="39" customFormat="1" ht="12.75" x14ac:dyDescent="0.2">
      <c r="A11735" s="33" t="s">
        <v>33</v>
      </c>
      <c r="B11735" s="33" t="s">
        <v>586</v>
      </c>
      <c r="C11735" s="34">
        <v>10</v>
      </c>
      <c r="D11735" s="33" t="s">
        <v>94</v>
      </c>
      <c r="E11735" s="33" t="s">
        <v>5937</v>
      </c>
      <c r="F11735" s="35">
        <v>0</v>
      </c>
      <c r="G11735" s="33" t="s">
        <v>15071</v>
      </c>
      <c r="H11735" s="33">
        <v>1</v>
      </c>
      <c r="I11735" s="33">
        <v>6</v>
      </c>
      <c r="J11735" s="36">
        <v>1</v>
      </c>
      <c r="K11735" s="37">
        <v>0.44</v>
      </c>
      <c r="L11735" s="38" t="s">
        <v>12</v>
      </c>
      <c r="M11735" s="38" t="s">
        <v>13</v>
      </c>
    </row>
    <row r="11736" spans="1:13" s="39" customFormat="1" ht="12.75" x14ac:dyDescent="0.2">
      <c r="A11736" s="33" t="s">
        <v>36</v>
      </c>
      <c r="B11736" s="33" t="s">
        <v>546</v>
      </c>
      <c r="C11736" s="34">
        <v>10</v>
      </c>
      <c r="D11736" s="33" t="s">
        <v>43</v>
      </c>
      <c r="E11736" s="33" t="s">
        <v>43</v>
      </c>
      <c r="F11736" s="35">
        <v>0</v>
      </c>
      <c r="G11736" s="33" t="s">
        <v>313</v>
      </c>
      <c r="H11736" s="33">
        <v>1</v>
      </c>
      <c r="I11736" s="33">
        <v>3</v>
      </c>
      <c r="J11736" s="36">
        <v>1</v>
      </c>
      <c r="K11736" s="37">
        <v>16500000</v>
      </c>
      <c r="L11736" s="38" t="s">
        <v>12</v>
      </c>
      <c r="M11736" s="38" t="s">
        <v>2371</v>
      </c>
    </row>
    <row r="11737" spans="1:13" s="39" customFormat="1" ht="12.75" x14ac:dyDescent="0.2">
      <c r="A11737" s="33" t="s">
        <v>36</v>
      </c>
      <c r="B11737" s="33" t="s">
        <v>9979</v>
      </c>
      <c r="C11737" s="34">
        <v>10</v>
      </c>
      <c r="D11737" s="33" t="s">
        <v>443</v>
      </c>
      <c r="E11737" s="33" t="s">
        <v>11306</v>
      </c>
      <c r="F11737" s="35">
        <v>80131501</v>
      </c>
      <c r="G11737" s="33" t="s">
        <v>313</v>
      </c>
      <c r="H11737" s="33">
        <v>1</v>
      </c>
      <c r="I11737" s="33">
        <v>3</v>
      </c>
      <c r="J11737" s="36">
        <v>1</v>
      </c>
      <c r="K11737" s="37">
        <v>33999600</v>
      </c>
      <c r="L11737" s="38" t="s">
        <v>12</v>
      </c>
      <c r="M11737" s="38" t="s">
        <v>2371</v>
      </c>
    </row>
    <row r="11738" spans="1:13" s="39" customFormat="1" ht="12.75" x14ac:dyDescent="0.2">
      <c r="A11738" s="33" t="s">
        <v>36</v>
      </c>
      <c r="B11738" s="33" t="s">
        <v>592</v>
      </c>
      <c r="C11738" s="34">
        <v>10</v>
      </c>
      <c r="D11738" s="33" t="s">
        <v>24</v>
      </c>
      <c r="E11738" s="33" t="s">
        <v>11307</v>
      </c>
      <c r="F11738" s="35">
        <v>76111501</v>
      </c>
      <c r="G11738" s="33" t="s">
        <v>468</v>
      </c>
      <c r="H11738" s="33">
        <v>1</v>
      </c>
      <c r="I11738" s="33">
        <v>3</v>
      </c>
      <c r="J11738" s="36">
        <v>1</v>
      </c>
      <c r="K11738" s="37">
        <v>17668709.16</v>
      </c>
      <c r="L11738" s="38" t="s">
        <v>12</v>
      </c>
      <c r="M11738" s="38" t="s">
        <v>2371</v>
      </c>
    </row>
    <row r="11739" spans="1:13" s="39" customFormat="1" ht="12.75" x14ac:dyDescent="0.2">
      <c r="A11739" s="33" t="s">
        <v>36</v>
      </c>
      <c r="B11739" s="33" t="s">
        <v>611</v>
      </c>
      <c r="C11739" s="34">
        <v>10</v>
      </c>
      <c r="D11739" s="33" t="s">
        <v>108</v>
      </c>
      <c r="E11739" s="33" t="s">
        <v>11308</v>
      </c>
      <c r="F11739" s="35">
        <v>77121707</v>
      </c>
      <c r="G11739" s="33" t="s">
        <v>15071</v>
      </c>
      <c r="H11739" s="33">
        <v>5</v>
      </c>
      <c r="I11739" s="33">
        <v>5</v>
      </c>
      <c r="J11739" s="36">
        <v>1</v>
      </c>
      <c r="K11739" s="37">
        <v>13350000</v>
      </c>
      <c r="L11739" s="38" t="s">
        <v>12</v>
      </c>
      <c r="M11739" s="38" t="s">
        <v>2371</v>
      </c>
    </row>
    <row r="11740" spans="1:13" s="39" customFormat="1" ht="12.75" x14ac:dyDescent="0.2">
      <c r="A11740" s="33" t="s">
        <v>36</v>
      </c>
      <c r="B11740" s="33" t="s">
        <v>611</v>
      </c>
      <c r="C11740" s="34">
        <v>10</v>
      </c>
      <c r="D11740" s="33" t="s">
        <v>108</v>
      </c>
      <c r="E11740" s="33" t="s">
        <v>11309</v>
      </c>
      <c r="F11740" s="35">
        <v>72154022</v>
      </c>
      <c r="G11740" s="33" t="s">
        <v>466</v>
      </c>
      <c r="H11740" s="33">
        <v>5</v>
      </c>
      <c r="I11740" s="33">
        <v>5</v>
      </c>
      <c r="J11740" s="36">
        <v>1</v>
      </c>
      <c r="K11740" s="37">
        <v>8420000</v>
      </c>
      <c r="L11740" s="38" t="s">
        <v>12</v>
      </c>
      <c r="M11740" s="38" t="s">
        <v>2371</v>
      </c>
    </row>
    <row r="11741" spans="1:13" s="39" customFormat="1" ht="12.75" x14ac:dyDescent="0.2">
      <c r="A11741" s="33" t="s">
        <v>36</v>
      </c>
      <c r="B11741" s="33" t="s">
        <v>590</v>
      </c>
      <c r="C11741" s="34">
        <v>10</v>
      </c>
      <c r="D11741" s="33" t="s">
        <v>39</v>
      </c>
      <c r="E11741" s="33" t="s">
        <v>11310</v>
      </c>
      <c r="F11741" s="35">
        <v>78181500</v>
      </c>
      <c r="G11741" s="33" t="s">
        <v>466</v>
      </c>
      <c r="H11741" s="33">
        <v>1</v>
      </c>
      <c r="I11741" s="33">
        <v>3</v>
      </c>
      <c r="J11741" s="36">
        <v>1</v>
      </c>
      <c r="K11741" s="37">
        <v>30000000</v>
      </c>
      <c r="L11741" s="38" t="s">
        <v>12</v>
      </c>
      <c r="M11741" s="38" t="s">
        <v>2371</v>
      </c>
    </row>
    <row r="11742" spans="1:13" s="39" customFormat="1" ht="12.75" x14ac:dyDescent="0.2">
      <c r="A11742" s="33" t="s">
        <v>36</v>
      </c>
      <c r="B11742" s="33" t="s">
        <v>571</v>
      </c>
      <c r="C11742" s="34">
        <v>10</v>
      </c>
      <c r="D11742" s="33" t="s">
        <v>12596</v>
      </c>
      <c r="E11742" s="33" t="s">
        <v>11311</v>
      </c>
      <c r="F11742" s="35">
        <v>15101505</v>
      </c>
      <c r="G11742" s="33" t="s">
        <v>15071</v>
      </c>
      <c r="H11742" s="33">
        <v>5</v>
      </c>
      <c r="I11742" s="33">
        <v>5</v>
      </c>
      <c r="J11742" s="36">
        <v>1</v>
      </c>
      <c r="K11742" s="37">
        <v>18970000</v>
      </c>
      <c r="L11742" s="38" t="s">
        <v>12</v>
      </c>
      <c r="M11742" s="38" t="s">
        <v>2371</v>
      </c>
    </row>
    <row r="11743" spans="1:13" s="39" customFormat="1" ht="12.75" x14ac:dyDescent="0.2">
      <c r="A11743" s="33" t="s">
        <v>36</v>
      </c>
      <c r="B11743" s="33" t="s">
        <v>571</v>
      </c>
      <c r="C11743" s="34">
        <v>10</v>
      </c>
      <c r="D11743" s="33" t="s">
        <v>12596</v>
      </c>
      <c r="E11743" s="33" t="s">
        <v>11312</v>
      </c>
      <c r="F11743" s="35">
        <v>15101506</v>
      </c>
      <c r="G11743" s="33" t="s">
        <v>15071</v>
      </c>
      <c r="H11743" s="33">
        <v>5</v>
      </c>
      <c r="I11743" s="33">
        <v>5</v>
      </c>
      <c r="J11743" s="36">
        <v>1</v>
      </c>
      <c r="K11743" s="37">
        <v>4605300</v>
      </c>
      <c r="L11743" s="38" t="s">
        <v>12</v>
      </c>
      <c r="M11743" s="38" t="s">
        <v>2371</v>
      </c>
    </row>
    <row r="11744" spans="1:13" s="39" customFormat="1" ht="12.75" x14ac:dyDescent="0.2">
      <c r="A11744" s="33" t="s">
        <v>36</v>
      </c>
      <c r="B11744" s="33" t="s">
        <v>599</v>
      </c>
      <c r="C11744" s="34">
        <v>10</v>
      </c>
      <c r="D11744" s="33" t="s">
        <v>31</v>
      </c>
      <c r="E11744" s="33" t="s">
        <v>11313</v>
      </c>
      <c r="F11744" s="35">
        <v>83101500</v>
      </c>
      <c r="G11744" s="33" t="s">
        <v>15071</v>
      </c>
      <c r="H11744" s="33">
        <v>1</v>
      </c>
      <c r="I11744" s="33">
        <v>12</v>
      </c>
      <c r="J11744" s="36">
        <v>1</v>
      </c>
      <c r="K11744" s="37">
        <v>37000000</v>
      </c>
      <c r="L11744" s="38" t="s">
        <v>12</v>
      </c>
      <c r="M11744" s="38" t="s">
        <v>13</v>
      </c>
    </row>
    <row r="11745" spans="1:13" s="39" customFormat="1" ht="12.75" x14ac:dyDescent="0.2">
      <c r="A11745" s="33" t="s">
        <v>36</v>
      </c>
      <c r="B11745" s="33" t="s">
        <v>599</v>
      </c>
      <c r="C11745" s="34">
        <v>10</v>
      </c>
      <c r="D11745" s="33" t="s">
        <v>31</v>
      </c>
      <c r="E11745" s="33" t="s">
        <v>11314</v>
      </c>
      <c r="F11745" s="35">
        <v>83101500</v>
      </c>
      <c r="G11745" s="33" t="s">
        <v>15071</v>
      </c>
      <c r="H11745" s="33">
        <v>1</v>
      </c>
      <c r="I11745" s="33">
        <v>12</v>
      </c>
      <c r="J11745" s="36">
        <v>1</v>
      </c>
      <c r="K11745" s="37">
        <v>63000000</v>
      </c>
      <c r="L11745" s="38" t="s">
        <v>12</v>
      </c>
      <c r="M11745" s="38" t="s">
        <v>13</v>
      </c>
    </row>
    <row r="11746" spans="1:13" s="39" customFormat="1" ht="12.75" x14ac:dyDescent="0.2">
      <c r="A11746" s="33" t="s">
        <v>36</v>
      </c>
      <c r="B11746" s="33" t="s">
        <v>599</v>
      </c>
      <c r="C11746" s="34">
        <v>10</v>
      </c>
      <c r="D11746" s="33" t="s">
        <v>31</v>
      </c>
      <c r="E11746" s="33" t="s">
        <v>11315</v>
      </c>
      <c r="F11746" s="35">
        <v>83101500</v>
      </c>
      <c r="G11746" s="33" t="s">
        <v>15071</v>
      </c>
      <c r="H11746" s="33">
        <v>1</v>
      </c>
      <c r="I11746" s="33">
        <v>12</v>
      </c>
      <c r="J11746" s="36">
        <v>1</v>
      </c>
      <c r="K11746" s="37">
        <v>20000000</v>
      </c>
      <c r="L11746" s="38" t="s">
        <v>12</v>
      </c>
      <c r="M11746" s="38" t="s">
        <v>13</v>
      </c>
    </row>
    <row r="11747" spans="1:13" s="39" customFormat="1" ht="12.75" x14ac:dyDescent="0.2">
      <c r="A11747" s="33" t="s">
        <v>36</v>
      </c>
      <c r="B11747" s="33" t="s">
        <v>600</v>
      </c>
      <c r="C11747" s="34">
        <v>16</v>
      </c>
      <c r="D11747" s="33" t="s">
        <v>18</v>
      </c>
      <c r="E11747" s="33" t="s">
        <v>2167</v>
      </c>
      <c r="F11747" s="35">
        <v>83101807</v>
      </c>
      <c r="G11747" s="33" t="s">
        <v>15071</v>
      </c>
      <c r="H11747" s="33">
        <v>1</v>
      </c>
      <c r="I11747" s="33">
        <v>12</v>
      </c>
      <c r="J11747" s="36">
        <v>1</v>
      </c>
      <c r="K11747" s="37">
        <v>60000000</v>
      </c>
      <c r="L11747" s="38" t="s">
        <v>12</v>
      </c>
      <c r="M11747" s="38" t="s">
        <v>13</v>
      </c>
    </row>
    <row r="11748" spans="1:13" s="39" customFormat="1" ht="12.75" x14ac:dyDescent="0.2">
      <c r="A11748" s="33" t="s">
        <v>36</v>
      </c>
      <c r="B11748" s="33" t="s">
        <v>600</v>
      </c>
      <c r="C11748" s="34">
        <v>10</v>
      </c>
      <c r="D11748" s="33" t="s">
        <v>18</v>
      </c>
      <c r="E11748" s="33" t="s">
        <v>2167</v>
      </c>
      <c r="F11748" s="35">
        <v>83101807</v>
      </c>
      <c r="G11748" s="33" t="s">
        <v>15071</v>
      </c>
      <c r="H11748" s="33">
        <v>1</v>
      </c>
      <c r="I11748" s="33">
        <v>12</v>
      </c>
      <c r="J11748" s="36">
        <v>1</v>
      </c>
      <c r="K11748" s="37">
        <v>304500000</v>
      </c>
      <c r="L11748" s="38" t="s">
        <v>12</v>
      </c>
      <c r="M11748" s="38" t="s">
        <v>13</v>
      </c>
    </row>
    <row r="11749" spans="1:13" s="39" customFormat="1" ht="12.75" x14ac:dyDescent="0.2">
      <c r="A11749" s="33" t="s">
        <v>36</v>
      </c>
      <c r="B11749" s="33" t="s">
        <v>601</v>
      </c>
      <c r="C11749" s="34">
        <v>10</v>
      </c>
      <c r="D11749" s="33" t="s">
        <v>8121</v>
      </c>
      <c r="E11749" s="33" t="s">
        <v>4546</v>
      </c>
      <c r="F11749" s="35">
        <v>83111501</v>
      </c>
      <c r="G11749" s="33" t="s">
        <v>15071</v>
      </c>
      <c r="H11749" s="33">
        <v>1</v>
      </c>
      <c r="I11749" s="33">
        <v>12</v>
      </c>
      <c r="J11749" s="36">
        <v>1</v>
      </c>
      <c r="K11749" s="37">
        <v>9000000</v>
      </c>
      <c r="L11749" s="38" t="s">
        <v>12</v>
      </c>
      <c r="M11749" s="38" t="s">
        <v>13</v>
      </c>
    </row>
    <row r="11750" spans="1:13" s="39" customFormat="1" ht="12.75" x14ac:dyDescent="0.2">
      <c r="A11750" s="33" t="s">
        <v>36</v>
      </c>
      <c r="B11750" s="33" t="s">
        <v>602</v>
      </c>
      <c r="C11750" s="34">
        <v>10</v>
      </c>
      <c r="D11750" s="33" t="s">
        <v>101</v>
      </c>
      <c r="E11750" s="33" t="s">
        <v>11316</v>
      </c>
      <c r="F11750" s="35">
        <v>83101601</v>
      </c>
      <c r="G11750" s="33" t="s">
        <v>15071</v>
      </c>
      <c r="H11750" s="33">
        <v>1</v>
      </c>
      <c r="I11750" s="33">
        <v>12</v>
      </c>
      <c r="J11750" s="36">
        <v>1</v>
      </c>
      <c r="K11750" s="37">
        <v>26000000</v>
      </c>
      <c r="L11750" s="38" t="s">
        <v>12</v>
      </c>
      <c r="M11750" s="38" t="s">
        <v>13</v>
      </c>
    </row>
    <row r="11751" spans="1:13" s="39" customFormat="1" ht="12.75" x14ac:dyDescent="0.2">
      <c r="A11751" s="33" t="s">
        <v>36</v>
      </c>
      <c r="B11751" s="33" t="s">
        <v>548</v>
      </c>
      <c r="C11751" s="34">
        <v>10</v>
      </c>
      <c r="D11751" s="33" t="s">
        <v>5907</v>
      </c>
      <c r="E11751" s="33" t="s">
        <v>11317</v>
      </c>
      <c r="F11751" s="35">
        <v>93151510</v>
      </c>
      <c r="G11751" s="33" t="s">
        <v>15070</v>
      </c>
      <c r="H11751" s="33">
        <v>4</v>
      </c>
      <c r="I11751" s="33">
        <v>1</v>
      </c>
      <c r="J11751" s="36">
        <v>1</v>
      </c>
      <c r="K11751" s="37">
        <v>119475</v>
      </c>
      <c r="L11751" s="38" t="s">
        <v>12</v>
      </c>
      <c r="M11751" s="38" t="s">
        <v>13</v>
      </c>
    </row>
    <row r="11752" spans="1:13" s="39" customFormat="1" ht="12.75" x14ac:dyDescent="0.2">
      <c r="A11752" s="33" t="s">
        <v>36</v>
      </c>
      <c r="B11752" s="33" t="s">
        <v>549</v>
      </c>
      <c r="C11752" s="34">
        <v>10</v>
      </c>
      <c r="D11752" s="33" t="s">
        <v>14</v>
      </c>
      <c r="E11752" s="33" t="s">
        <v>14</v>
      </c>
      <c r="F11752" s="35">
        <v>93151510</v>
      </c>
      <c r="G11752" s="33" t="s">
        <v>15070</v>
      </c>
      <c r="H11752" s="33">
        <v>4</v>
      </c>
      <c r="I11752" s="33">
        <v>1</v>
      </c>
      <c r="J11752" s="36">
        <v>1</v>
      </c>
      <c r="K11752" s="37">
        <v>13501400</v>
      </c>
      <c r="L11752" s="38" t="s">
        <v>12</v>
      </c>
      <c r="M11752" s="38" t="s">
        <v>13</v>
      </c>
    </row>
    <row r="11753" spans="1:13" s="39" customFormat="1" ht="12.75" x14ac:dyDescent="0.2">
      <c r="A11753" s="33" t="s">
        <v>36</v>
      </c>
      <c r="B11753" s="33" t="s">
        <v>611</v>
      </c>
      <c r="C11753" s="34">
        <v>10</v>
      </c>
      <c r="D11753" s="33" t="s">
        <v>108</v>
      </c>
      <c r="E11753" s="33" t="s">
        <v>11318</v>
      </c>
      <c r="F11753" s="35">
        <v>93151510</v>
      </c>
      <c r="G11753" s="33" t="s">
        <v>15070</v>
      </c>
      <c r="H11753" s="33">
        <v>5</v>
      </c>
      <c r="I11753" s="33">
        <v>5</v>
      </c>
      <c r="J11753" s="36">
        <v>1</v>
      </c>
      <c r="K11753" s="37">
        <v>289588</v>
      </c>
      <c r="L11753" s="38" t="s">
        <v>12</v>
      </c>
      <c r="M11753" s="38" t="s">
        <v>13</v>
      </c>
    </row>
    <row r="11754" spans="1:13" s="39" customFormat="1" ht="12.75" x14ac:dyDescent="0.2">
      <c r="A11754" s="33" t="s">
        <v>36</v>
      </c>
      <c r="B11754" s="33" t="s">
        <v>603</v>
      </c>
      <c r="C11754" s="34">
        <v>10</v>
      </c>
      <c r="D11754" s="33" t="s">
        <v>35</v>
      </c>
      <c r="E11754" s="33" t="s">
        <v>35</v>
      </c>
      <c r="F11754" s="35">
        <v>90121500</v>
      </c>
      <c r="G11754" s="33" t="s">
        <v>15071</v>
      </c>
      <c r="H11754" s="33">
        <v>1</v>
      </c>
      <c r="I11754" s="33">
        <v>12</v>
      </c>
      <c r="J11754" s="36">
        <v>1</v>
      </c>
      <c r="K11754" s="37">
        <v>56000000</v>
      </c>
      <c r="L11754" s="38" t="s">
        <v>12</v>
      </c>
      <c r="M11754" s="38" t="s">
        <v>13</v>
      </c>
    </row>
    <row r="11755" spans="1:13" s="39" customFormat="1" ht="12.75" x14ac:dyDescent="0.2">
      <c r="A11755" s="33" t="s">
        <v>36</v>
      </c>
      <c r="B11755" s="33" t="s">
        <v>603</v>
      </c>
      <c r="C11755" s="34">
        <v>10</v>
      </c>
      <c r="D11755" s="33" t="s">
        <v>35</v>
      </c>
      <c r="E11755" s="33" t="s">
        <v>11319</v>
      </c>
      <c r="F11755" s="35">
        <v>78111502</v>
      </c>
      <c r="G11755" s="33" t="s">
        <v>15071</v>
      </c>
      <c r="H11755" s="33">
        <v>2</v>
      </c>
      <c r="I11755" s="33">
        <v>10</v>
      </c>
      <c r="J11755" s="36">
        <v>1</v>
      </c>
      <c r="K11755" s="37">
        <v>47500000</v>
      </c>
      <c r="L11755" s="38" t="s">
        <v>12</v>
      </c>
      <c r="M11755" s="38" t="s">
        <v>13</v>
      </c>
    </row>
    <row r="11756" spans="1:13" s="39" customFormat="1" ht="12.75" x14ac:dyDescent="0.2">
      <c r="A11756" s="33" t="s">
        <v>36</v>
      </c>
      <c r="B11756" s="33" t="s">
        <v>3316</v>
      </c>
      <c r="C11756" s="34">
        <v>16</v>
      </c>
      <c r="D11756" s="33" t="s">
        <v>105</v>
      </c>
      <c r="E11756" s="33" t="s">
        <v>10761</v>
      </c>
      <c r="F11756" s="35">
        <v>49101704</v>
      </c>
      <c r="G11756" s="33" t="s">
        <v>15071</v>
      </c>
      <c r="H11756" s="33">
        <v>5</v>
      </c>
      <c r="I11756" s="33">
        <v>5</v>
      </c>
      <c r="J11756" s="36">
        <v>70</v>
      </c>
      <c r="K11756" s="37">
        <v>3570000</v>
      </c>
      <c r="L11756" s="38" t="s">
        <v>15</v>
      </c>
      <c r="M11756" s="38" t="s">
        <v>13</v>
      </c>
    </row>
    <row r="11757" spans="1:13" s="39" customFormat="1" ht="12.75" x14ac:dyDescent="0.2">
      <c r="A11757" s="33" t="s">
        <v>36</v>
      </c>
      <c r="B11757" s="33" t="s">
        <v>3316</v>
      </c>
      <c r="C11757" s="34">
        <v>16</v>
      </c>
      <c r="D11757" s="33" t="s">
        <v>105</v>
      </c>
      <c r="E11757" s="33" t="s">
        <v>11320</v>
      </c>
      <c r="F11757" s="35">
        <v>49101602</v>
      </c>
      <c r="G11757" s="33" t="s">
        <v>15071</v>
      </c>
      <c r="H11757" s="33">
        <v>5</v>
      </c>
      <c r="I11757" s="33">
        <v>5</v>
      </c>
      <c r="J11757" s="36">
        <v>10</v>
      </c>
      <c r="K11757" s="37">
        <v>1170000</v>
      </c>
      <c r="L11757" s="38" t="s">
        <v>15</v>
      </c>
      <c r="M11757" s="38" t="s">
        <v>13</v>
      </c>
    </row>
    <row r="11758" spans="1:13" s="39" customFormat="1" ht="12.75" x14ac:dyDescent="0.2">
      <c r="A11758" s="33" t="s">
        <v>36</v>
      </c>
      <c r="B11758" s="33" t="s">
        <v>554</v>
      </c>
      <c r="C11758" s="34">
        <v>10</v>
      </c>
      <c r="D11758" s="33" t="s">
        <v>75</v>
      </c>
      <c r="E11758" s="33" t="s">
        <v>11321</v>
      </c>
      <c r="F11758" s="35">
        <v>52161554</v>
      </c>
      <c r="G11758" s="33" t="s">
        <v>15071</v>
      </c>
      <c r="H11758" s="33">
        <v>5</v>
      </c>
      <c r="I11758" s="33">
        <v>5</v>
      </c>
      <c r="J11758" s="36">
        <v>1</v>
      </c>
      <c r="K11758" s="37">
        <v>85000</v>
      </c>
      <c r="L11758" s="38" t="s">
        <v>15</v>
      </c>
      <c r="M11758" s="38" t="s">
        <v>13</v>
      </c>
    </row>
    <row r="11759" spans="1:13" s="39" customFormat="1" ht="12.75" x14ac:dyDescent="0.2">
      <c r="A11759" s="33" t="s">
        <v>36</v>
      </c>
      <c r="B11759" s="33" t="s">
        <v>577</v>
      </c>
      <c r="C11759" s="34">
        <v>10</v>
      </c>
      <c r="D11759" s="33" t="s">
        <v>16</v>
      </c>
      <c r="E11759" s="33" t="s">
        <v>11322</v>
      </c>
      <c r="F11759" s="35">
        <v>31201513</v>
      </c>
      <c r="G11759" s="33" t="s">
        <v>15071</v>
      </c>
      <c r="H11759" s="33">
        <v>5</v>
      </c>
      <c r="I11759" s="33">
        <v>5</v>
      </c>
      <c r="J11759" s="36">
        <v>50</v>
      </c>
      <c r="K11759" s="37">
        <v>475000</v>
      </c>
      <c r="L11759" s="38" t="s">
        <v>15</v>
      </c>
      <c r="M11759" s="38" t="s">
        <v>13</v>
      </c>
    </row>
    <row r="11760" spans="1:13" s="39" customFormat="1" ht="12.75" x14ac:dyDescent="0.2">
      <c r="A11760" s="33" t="s">
        <v>36</v>
      </c>
      <c r="B11760" s="33" t="s">
        <v>585</v>
      </c>
      <c r="C11760" s="34">
        <v>10</v>
      </c>
      <c r="D11760" s="33" t="s">
        <v>93</v>
      </c>
      <c r="E11760" s="33" t="s">
        <v>11323</v>
      </c>
      <c r="F11760" s="35">
        <v>41122703</v>
      </c>
      <c r="G11760" s="33" t="s">
        <v>15071</v>
      </c>
      <c r="H11760" s="33">
        <v>5</v>
      </c>
      <c r="I11760" s="33">
        <v>5</v>
      </c>
      <c r="J11760" s="36">
        <v>3</v>
      </c>
      <c r="K11760" s="37">
        <v>87000</v>
      </c>
      <c r="L11760" s="38" t="s">
        <v>15</v>
      </c>
      <c r="M11760" s="38" t="s">
        <v>13</v>
      </c>
    </row>
    <row r="11761" spans="1:13" s="39" customFormat="1" ht="12.75" x14ac:dyDescent="0.2">
      <c r="A11761" s="33" t="s">
        <v>36</v>
      </c>
      <c r="B11761" s="33" t="s">
        <v>585</v>
      </c>
      <c r="C11761" s="34">
        <v>10</v>
      </c>
      <c r="D11761" s="33" t="s">
        <v>93</v>
      </c>
      <c r="E11761" s="33" t="s">
        <v>9256</v>
      </c>
      <c r="F11761" s="35">
        <v>27111517</v>
      </c>
      <c r="G11761" s="33" t="s">
        <v>15071</v>
      </c>
      <c r="H11761" s="33">
        <v>5</v>
      </c>
      <c r="I11761" s="33">
        <v>5</v>
      </c>
      <c r="J11761" s="36">
        <v>5</v>
      </c>
      <c r="K11761" s="37">
        <v>35000</v>
      </c>
      <c r="L11761" s="38" t="s">
        <v>15</v>
      </c>
      <c r="M11761" s="38" t="s">
        <v>13</v>
      </c>
    </row>
    <row r="11762" spans="1:13" s="39" customFormat="1" ht="12.75" x14ac:dyDescent="0.2">
      <c r="A11762" s="33" t="s">
        <v>36</v>
      </c>
      <c r="B11762" s="33" t="s">
        <v>582</v>
      </c>
      <c r="C11762" s="34">
        <v>10</v>
      </c>
      <c r="D11762" s="33" t="s">
        <v>34</v>
      </c>
      <c r="E11762" s="33" t="s">
        <v>14730</v>
      </c>
      <c r="F11762" s="35">
        <v>43201827</v>
      </c>
      <c r="G11762" s="33" t="s">
        <v>15071</v>
      </c>
      <c r="H11762" s="33">
        <v>5</v>
      </c>
      <c r="I11762" s="33">
        <v>5</v>
      </c>
      <c r="J11762" s="36">
        <v>2</v>
      </c>
      <c r="K11762" s="37">
        <v>590000</v>
      </c>
      <c r="L11762" s="38" t="s">
        <v>15</v>
      </c>
      <c r="M11762" s="38" t="s">
        <v>13</v>
      </c>
    </row>
    <row r="11763" spans="1:13" s="39" customFormat="1" ht="12.75" x14ac:dyDescent="0.2">
      <c r="A11763" s="33" t="s">
        <v>36</v>
      </c>
      <c r="B11763" s="33" t="s">
        <v>582</v>
      </c>
      <c r="C11763" s="34">
        <v>10</v>
      </c>
      <c r="D11763" s="33" t="s">
        <v>34</v>
      </c>
      <c r="E11763" s="33" t="s">
        <v>11324</v>
      </c>
      <c r="F11763" s="35">
        <v>20121302</v>
      </c>
      <c r="G11763" s="33" t="s">
        <v>15071</v>
      </c>
      <c r="H11763" s="33">
        <v>5</v>
      </c>
      <c r="I11763" s="33">
        <v>5</v>
      </c>
      <c r="J11763" s="36">
        <v>8</v>
      </c>
      <c r="K11763" s="37">
        <v>416000</v>
      </c>
      <c r="L11763" s="38" t="s">
        <v>15</v>
      </c>
      <c r="M11763" s="38" t="s">
        <v>13</v>
      </c>
    </row>
    <row r="11764" spans="1:13" s="39" customFormat="1" ht="12.75" x14ac:dyDescent="0.2">
      <c r="A11764" s="33" t="s">
        <v>36</v>
      </c>
      <c r="B11764" s="33" t="s">
        <v>582</v>
      </c>
      <c r="C11764" s="34">
        <v>10</v>
      </c>
      <c r="D11764" s="33" t="s">
        <v>34</v>
      </c>
      <c r="E11764" s="33" t="s">
        <v>11325</v>
      </c>
      <c r="F11764" s="35">
        <v>20121302</v>
      </c>
      <c r="G11764" s="33" t="s">
        <v>15071</v>
      </c>
      <c r="H11764" s="33">
        <v>5</v>
      </c>
      <c r="I11764" s="33">
        <v>5</v>
      </c>
      <c r="J11764" s="36">
        <v>5</v>
      </c>
      <c r="K11764" s="37">
        <v>110000</v>
      </c>
      <c r="L11764" s="38" t="s">
        <v>15</v>
      </c>
      <c r="M11764" s="38" t="s">
        <v>13</v>
      </c>
    </row>
    <row r="11765" spans="1:13" s="39" customFormat="1" ht="12.75" x14ac:dyDescent="0.2">
      <c r="A11765" s="33" t="s">
        <v>36</v>
      </c>
      <c r="B11765" s="33" t="s">
        <v>582</v>
      </c>
      <c r="C11765" s="34">
        <v>10</v>
      </c>
      <c r="D11765" s="33" t="s">
        <v>34</v>
      </c>
      <c r="E11765" s="33" t="s">
        <v>11326</v>
      </c>
      <c r="F11765" s="35">
        <v>39122238</v>
      </c>
      <c r="G11765" s="33" t="s">
        <v>15071</v>
      </c>
      <c r="H11765" s="33">
        <v>5</v>
      </c>
      <c r="I11765" s="33">
        <v>5</v>
      </c>
      <c r="J11765" s="36">
        <v>5</v>
      </c>
      <c r="K11765" s="37">
        <v>100000</v>
      </c>
      <c r="L11765" s="38" t="s">
        <v>15</v>
      </c>
      <c r="M11765" s="38" t="s">
        <v>13</v>
      </c>
    </row>
    <row r="11766" spans="1:13" s="39" customFormat="1" ht="12.75" x14ac:dyDescent="0.2">
      <c r="A11766" s="33" t="s">
        <v>36</v>
      </c>
      <c r="B11766" s="33" t="s">
        <v>579</v>
      </c>
      <c r="C11766" s="34">
        <v>10</v>
      </c>
      <c r="D11766" s="33" t="s">
        <v>89</v>
      </c>
      <c r="E11766" s="33" t="s">
        <v>14731</v>
      </c>
      <c r="F11766" s="35">
        <v>24131513</v>
      </c>
      <c r="G11766" s="33" t="s">
        <v>15071</v>
      </c>
      <c r="H11766" s="33">
        <v>5</v>
      </c>
      <c r="I11766" s="33">
        <v>5</v>
      </c>
      <c r="J11766" s="36">
        <v>4</v>
      </c>
      <c r="K11766" s="37">
        <v>1600000</v>
      </c>
      <c r="L11766" s="38" t="s">
        <v>15</v>
      </c>
      <c r="M11766" s="38" t="s">
        <v>13</v>
      </c>
    </row>
    <row r="11767" spans="1:13" s="39" customFormat="1" ht="12.75" x14ac:dyDescent="0.2">
      <c r="A11767" s="33" t="s">
        <v>36</v>
      </c>
      <c r="B11767" s="33" t="s">
        <v>560</v>
      </c>
      <c r="C11767" s="34">
        <v>10</v>
      </c>
      <c r="D11767" s="33" t="s">
        <v>79</v>
      </c>
      <c r="E11767" s="33" t="s">
        <v>10136</v>
      </c>
      <c r="F11767" s="35">
        <v>27112006</v>
      </c>
      <c r="G11767" s="33" t="s">
        <v>15071</v>
      </c>
      <c r="H11767" s="33">
        <v>5</v>
      </c>
      <c r="I11767" s="33">
        <v>5</v>
      </c>
      <c r="J11767" s="36">
        <v>2</v>
      </c>
      <c r="K11767" s="37">
        <v>1720000</v>
      </c>
      <c r="L11767" s="38" t="s">
        <v>15</v>
      </c>
      <c r="M11767" s="38" t="s">
        <v>13</v>
      </c>
    </row>
    <row r="11768" spans="1:13" s="39" customFormat="1" ht="12.75" x14ac:dyDescent="0.2">
      <c r="A11768" s="33" t="s">
        <v>36</v>
      </c>
      <c r="B11768" s="33" t="s">
        <v>582</v>
      </c>
      <c r="C11768" s="34">
        <v>10</v>
      </c>
      <c r="D11768" s="33" t="s">
        <v>34</v>
      </c>
      <c r="E11768" s="33" t="s">
        <v>11327</v>
      </c>
      <c r="F11768" s="35">
        <v>27112836</v>
      </c>
      <c r="G11768" s="33" t="s">
        <v>15071</v>
      </c>
      <c r="H11768" s="33">
        <v>5</v>
      </c>
      <c r="I11768" s="33">
        <v>5</v>
      </c>
      <c r="J11768" s="36">
        <v>1</v>
      </c>
      <c r="K11768" s="37">
        <v>12000</v>
      </c>
      <c r="L11768" s="38" t="s">
        <v>15</v>
      </c>
      <c r="M11768" s="38" t="s">
        <v>13</v>
      </c>
    </row>
    <row r="11769" spans="1:13" s="39" customFormat="1" ht="12.75" x14ac:dyDescent="0.2">
      <c r="A11769" s="33" t="s">
        <v>36</v>
      </c>
      <c r="B11769" s="33" t="s">
        <v>585</v>
      </c>
      <c r="C11769" s="34">
        <v>10</v>
      </c>
      <c r="D11769" s="33" t="s">
        <v>93</v>
      </c>
      <c r="E11769" s="33" t="s">
        <v>11328</v>
      </c>
      <c r="F11769" s="35">
        <v>44102912</v>
      </c>
      <c r="G11769" s="33" t="s">
        <v>15071</v>
      </c>
      <c r="H11769" s="33">
        <v>5</v>
      </c>
      <c r="I11769" s="33">
        <v>5</v>
      </c>
      <c r="J11769" s="36">
        <v>10</v>
      </c>
      <c r="K11769" s="37">
        <v>260000</v>
      </c>
      <c r="L11769" s="38" t="s">
        <v>15</v>
      </c>
      <c r="M11769" s="38" t="s">
        <v>13</v>
      </c>
    </row>
    <row r="11770" spans="1:13" s="39" customFormat="1" ht="12.75" x14ac:dyDescent="0.2">
      <c r="A11770" s="33" t="s">
        <v>36</v>
      </c>
      <c r="B11770" s="33" t="s">
        <v>553</v>
      </c>
      <c r="C11770" s="34">
        <v>10</v>
      </c>
      <c r="D11770" s="33" t="s">
        <v>74</v>
      </c>
      <c r="E11770" s="33" t="s">
        <v>11329</v>
      </c>
      <c r="F11770" s="35">
        <v>27111707</v>
      </c>
      <c r="G11770" s="33" t="s">
        <v>15071</v>
      </c>
      <c r="H11770" s="33">
        <v>5</v>
      </c>
      <c r="I11770" s="33">
        <v>5</v>
      </c>
      <c r="J11770" s="36">
        <v>1</v>
      </c>
      <c r="K11770" s="37">
        <v>15000</v>
      </c>
      <c r="L11770" s="38" t="s">
        <v>15</v>
      </c>
      <c r="M11770" s="38" t="s">
        <v>13</v>
      </c>
    </row>
    <row r="11771" spans="1:13" s="39" customFormat="1" ht="12.75" x14ac:dyDescent="0.2">
      <c r="A11771" s="33" t="s">
        <v>36</v>
      </c>
      <c r="B11771" s="33" t="s">
        <v>553</v>
      </c>
      <c r="C11771" s="34">
        <v>10</v>
      </c>
      <c r="D11771" s="33" t="s">
        <v>74</v>
      </c>
      <c r="E11771" s="33" t="s">
        <v>11330</v>
      </c>
      <c r="F11771" s="35">
        <v>27111707</v>
      </c>
      <c r="G11771" s="33" t="s">
        <v>15071</v>
      </c>
      <c r="H11771" s="33">
        <v>5</v>
      </c>
      <c r="I11771" s="33">
        <v>5</v>
      </c>
      <c r="J11771" s="36">
        <v>1</v>
      </c>
      <c r="K11771" s="37">
        <v>30000</v>
      </c>
      <c r="L11771" s="38" t="s">
        <v>15</v>
      </c>
      <c r="M11771" s="38" t="s">
        <v>13</v>
      </c>
    </row>
    <row r="11772" spans="1:13" s="39" customFormat="1" ht="12.75" x14ac:dyDescent="0.2">
      <c r="A11772" s="33" t="s">
        <v>36</v>
      </c>
      <c r="B11772" s="33" t="s">
        <v>577</v>
      </c>
      <c r="C11772" s="34">
        <v>10</v>
      </c>
      <c r="D11772" s="33" t="s">
        <v>16</v>
      </c>
      <c r="E11772" s="33" t="s">
        <v>16</v>
      </c>
      <c r="F11772" s="35">
        <v>30151900</v>
      </c>
      <c r="G11772" s="33" t="s">
        <v>15071</v>
      </c>
      <c r="H11772" s="33">
        <v>5</v>
      </c>
      <c r="I11772" s="33">
        <v>5</v>
      </c>
      <c r="J11772" s="36">
        <v>1</v>
      </c>
      <c r="K11772" s="37">
        <v>40000000</v>
      </c>
      <c r="L11772" s="38" t="s">
        <v>15</v>
      </c>
      <c r="M11772" s="38" t="s">
        <v>13</v>
      </c>
    </row>
    <row r="11773" spans="1:13" s="39" customFormat="1" ht="12.75" x14ac:dyDescent="0.2">
      <c r="A11773" s="33" t="s">
        <v>36</v>
      </c>
      <c r="B11773" s="33" t="s">
        <v>582</v>
      </c>
      <c r="C11773" s="34">
        <v>10</v>
      </c>
      <c r="D11773" s="33" t="s">
        <v>34</v>
      </c>
      <c r="E11773" s="33" t="s">
        <v>11331</v>
      </c>
      <c r="F11773" s="35">
        <v>52161533</v>
      </c>
      <c r="G11773" s="33" t="s">
        <v>15071</v>
      </c>
      <c r="H11773" s="33">
        <v>5</v>
      </c>
      <c r="I11773" s="33">
        <v>5</v>
      </c>
      <c r="J11773" s="36">
        <v>1</v>
      </c>
      <c r="K11773" s="37">
        <v>250000</v>
      </c>
      <c r="L11773" s="38" t="s">
        <v>15</v>
      </c>
      <c r="M11773" s="38" t="s">
        <v>13</v>
      </c>
    </row>
    <row r="11774" spans="1:13" s="39" customFormat="1" ht="12.75" x14ac:dyDescent="0.2">
      <c r="A11774" s="33" t="s">
        <v>36</v>
      </c>
      <c r="B11774" s="33" t="s">
        <v>554</v>
      </c>
      <c r="C11774" s="34">
        <v>10</v>
      </c>
      <c r="D11774" s="33" t="s">
        <v>75</v>
      </c>
      <c r="E11774" s="33" t="s">
        <v>11332</v>
      </c>
      <c r="F11774" s="35">
        <v>52161520</v>
      </c>
      <c r="G11774" s="33" t="s">
        <v>15071</v>
      </c>
      <c r="H11774" s="33">
        <v>5</v>
      </c>
      <c r="I11774" s="33">
        <v>5</v>
      </c>
      <c r="J11774" s="36">
        <v>1</v>
      </c>
      <c r="K11774" s="37">
        <v>85000</v>
      </c>
      <c r="L11774" s="38" t="s">
        <v>15</v>
      </c>
      <c r="M11774" s="38" t="s">
        <v>13</v>
      </c>
    </row>
    <row r="11775" spans="1:13" s="39" customFormat="1" ht="12.75" x14ac:dyDescent="0.2">
      <c r="A11775" s="33" t="s">
        <v>36</v>
      </c>
      <c r="B11775" s="33" t="s">
        <v>553</v>
      </c>
      <c r="C11775" s="34">
        <v>10</v>
      </c>
      <c r="D11775" s="33" t="s">
        <v>74</v>
      </c>
      <c r="E11775" s="33" t="s">
        <v>11333</v>
      </c>
      <c r="F11775" s="35">
        <v>41113710</v>
      </c>
      <c r="G11775" s="33" t="s">
        <v>15071</v>
      </c>
      <c r="H11775" s="33">
        <v>5</v>
      </c>
      <c r="I11775" s="33">
        <v>5</v>
      </c>
      <c r="J11775" s="36">
        <v>1</v>
      </c>
      <c r="K11775" s="37">
        <v>7000</v>
      </c>
      <c r="L11775" s="38" t="s">
        <v>15</v>
      </c>
      <c r="M11775" s="38" t="s">
        <v>13</v>
      </c>
    </row>
    <row r="11776" spans="1:13" s="39" customFormat="1" ht="12.75" x14ac:dyDescent="0.2">
      <c r="A11776" s="33" t="s">
        <v>36</v>
      </c>
      <c r="B11776" s="33" t="s">
        <v>553</v>
      </c>
      <c r="C11776" s="34">
        <v>10</v>
      </c>
      <c r="D11776" s="33" t="s">
        <v>74</v>
      </c>
      <c r="E11776" s="33" t="s">
        <v>11334</v>
      </c>
      <c r="F11776" s="35">
        <v>27112105</v>
      </c>
      <c r="G11776" s="33" t="s">
        <v>15071</v>
      </c>
      <c r="H11776" s="33">
        <v>5</v>
      </c>
      <c r="I11776" s="33">
        <v>5</v>
      </c>
      <c r="J11776" s="36">
        <v>1</v>
      </c>
      <c r="K11776" s="37">
        <v>93000</v>
      </c>
      <c r="L11776" s="38" t="s">
        <v>15</v>
      </c>
      <c r="M11776" s="38" t="s">
        <v>13</v>
      </c>
    </row>
    <row r="11777" spans="1:13" s="39" customFormat="1" ht="12.75" x14ac:dyDescent="0.2">
      <c r="A11777" s="33" t="s">
        <v>36</v>
      </c>
      <c r="B11777" s="33" t="s">
        <v>585</v>
      </c>
      <c r="C11777" s="34">
        <v>10</v>
      </c>
      <c r="D11777" s="33" t="s">
        <v>93</v>
      </c>
      <c r="E11777" s="33" t="s">
        <v>11335</v>
      </c>
      <c r="F11777" s="35">
        <v>41113661</v>
      </c>
      <c r="G11777" s="33" t="s">
        <v>15071</v>
      </c>
      <c r="H11777" s="33">
        <v>5</v>
      </c>
      <c r="I11777" s="33">
        <v>5</v>
      </c>
      <c r="J11777" s="36">
        <v>1</v>
      </c>
      <c r="K11777" s="37">
        <v>24000</v>
      </c>
      <c r="L11777" s="38" t="s">
        <v>15</v>
      </c>
      <c r="M11777" s="38" t="s">
        <v>13</v>
      </c>
    </row>
    <row r="11778" spans="1:13" s="39" customFormat="1" ht="12.75" x14ac:dyDescent="0.2">
      <c r="A11778" s="33" t="s">
        <v>36</v>
      </c>
      <c r="B11778" s="33" t="s">
        <v>561</v>
      </c>
      <c r="C11778" s="34">
        <v>10</v>
      </c>
      <c r="D11778" s="33" t="s">
        <v>441</v>
      </c>
      <c r="E11778" s="33" t="s">
        <v>11336</v>
      </c>
      <c r="F11778" s="35">
        <v>22101619</v>
      </c>
      <c r="G11778" s="33" t="s">
        <v>15071</v>
      </c>
      <c r="H11778" s="33">
        <v>5</v>
      </c>
      <c r="I11778" s="33">
        <v>5</v>
      </c>
      <c r="J11778" s="36">
        <v>1</v>
      </c>
      <c r="K11778" s="37">
        <v>140000</v>
      </c>
      <c r="L11778" s="38" t="s">
        <v>15</v>
      </c>
      <c r="M11778" s="38" t="s">
        <v>13</v>
      </c>
    </row>
    <row r="11779" spans="1:13" s="39" customFormat="1" ht="12.75" x14ac:dyDescent="0.2">
      <c r="A11779" s="33" t="s">
        <v>36</v>
      </c>
      <c r="B11779" s="33" t="s">
        <v>585</v>
      </c>
      <c r="C11779" s="34">
        <v>10</v>
      </c>
      <c r="D11779" s="33" t="s">
        <v>93</v>
      </c>
      <c r="E11779" s="33" t="s">
        <v>11337</v>
      </c>
      <c r="F11779" s="35">
        <v>13111010</v>
      </c>
      <c r="G11779" s="33" t="s">
        <v>15071</v>
      </c>
      <c r="H11779" s="33">
        <v>5</v>
      </c>
      <c r="I11779" s="33">
        <v>5</v>
      </c>
      <c r="J11779" s="36">
        <v>1</v>
      </c>
      <c r="K11779" s="37">
        <v>180000</v>
      </c>
      <c r="L11779" s="38" t="s">
        <v>15</v>
      </c>
      <c r="M11779" s="38" t="s">
        <v>13</v>
      </c>
    </row>
    <row r="11780" spans="1:13" s="39" customFormat="1" ht="12.75" x14ac:dyDescent="0.2">
      <c r="A11780" s="33" t="s">
        <v>36</v>
      </c>
      <c r="B11780" s="33" t="s">
        <v>561</v>
      </c>
      <c r="C11780" s="34">
        <v>10</v>
      </c>
      <c r="D11780" s="33" t="s">
        <v>441</v>
      </c>
      <c r="E11780" s="33" t="s">
        <v>11338</v>
      </c>
      <c r="F11780" s="35">
        <v>23101512</v>
      </c>
      <c r="G11780" s="33" t="s">
        <v>15071</v>
      </c>
      <c r="H11780" s="33">
        <v>5</v>
      </c>
      <c r="I11780" s="33">
        <v>5</v>
      </c>
      <c r="J11780" s="36">
        <v>1</v>
      </c>
      <c r="K11780" s="37">
        <v>545000</v>
      </c>
      <c r="L11780" s="38" t="s">
        <v>15</v>
      </c>
      <c r="M11780" s="38" t="s">
        <v>13</v>
      </c>
    </row>
    <row r="11781" spans="1:13" s="39" customFormat="1" ht="12.75" x14ac:dyDescent="0.2">
      <c r="A11781" s="33" t="s">
        <v>36</v>
      </c>
      <c r="B11781" s="33" t="s">
        <v>561</v>
      </c>
      <c r="C11781" s="34">
        <v>10</v>
      </c>
      <c r="D11781" s="33" t="s">
        <v>441</v>
      </c>
      <c r="E11781" s="33" t="s">
        <v>11339</v>
      </c>
      <c r="F11781" s="35">
        <v>23101502</v>
      </c>
      <c r="G11781" s="33" t="s">
        <v>15071</v>
      </c>
      <c r="H11781" s="33">
        <v>5</v>
      </c>
      <c r="I11781" s="33">
        <v>5</v>
      </c>
      <c r="J11781" s="36">
        <v>1</v>
      </c>
      <c r="K11781" s="37">
        <v>400000</v>
      </c>
      <c r="L11781" s="38" t="s">
        <v>15</v>
      </c>
      <c r="M11781" s="38" t="s">
        <v>13</v>
      </c>
    </row>
    <row r="11782" spans="1:13" s="39" customFormat="1" ht="12.75" x14ac:dyDescent="0.2">
      <c r="A11782" s="33" t="s">
        <v>36</v>
      </c>
      <c r="B11782" s="33" t="s">
        <v>567</v>
      </c>
      <c r="C11782" s="34">
        <v>10</v>
      </c>
      <c r="D11782" s="33" t="s">
        <v>13911</v>
      </c>
      <c r="E11782" s="33" t="s">
        <v>11340</v>
      </c>
      <c r="F11782" s="35">
        <v>43191509</v>
      </c>
      <c r="G11782" s="33" t="s">
        <v>15071</v>
      </c>
      <c r="H11782" s="33">
        <v>5</v>
      </c>
      <c r="I11782" s="33">
        <v>5</v>
      </c>
      <c r="J11782" s="36">
        <v>2</v>
      </c>
      <c r="K11782" s="37">
        <v>140000</v>
      </c>
      <c r="L11782" s="38" t="s">
        <v>15</v>
      </c>
      <c r="M11782" s="38" t="s">
        <v>13</v>
      </c>
    </row>
    <row r="11783" spans="1:13" s="39" customFormat="1" ht="12.75" x14ac:dyDescent="0.2">
      <c r="A11783" s="33" t="s">
        <v>36</v>
      </c>
      <c r="B11783" s="33" t="s">
        <v>585</v>
      </c>
      <c r="C11783" s="34">
        <v>10</v>
      </c>
      <c r="D11783" s="33" t="s">
        <v>93</v>
      </c>
      <c r="E11783" s="33" t="s">
        <v>6869</v>
      </c>
      <c r="F11783" s="35">
        <v>27112000</v>
      </c>
      <c r="G11783" s="33" t="s">
        <v>15071</v>
      </c>
      <c r="H11783" s="33">
        <v>5</v>
      </c>
      <c r="I11783" s="33">
        <v>5</v>
      </c>
      <c r="J11783" s="36">
        <v>10</v>
      </c>
      <c r="K11783" s="37">
        <v>370000</v>
      </c>
      <c r="L11783" s="38" t="s">
        <v>15</v>
      </c>
      <c r="M11783" s="38" t="s">
        <v>13</v>
      </c>
    </row>
    <row r="11784" spans="1:13" s="39" customFormat="1" ht="12.75" x14ac:dyDescent="0.2">
      <c r="A11784" s="33" t="s">
        <v>36</v>
      </c>
      <c r="B11784" s="33" t="s">
        <v>592</v>
      </c>
      <c r="C11784" s="34">
        <v>10</v>
      </c>
      <c r="D11784" s="33" t="s">
        <v>24</v>
      </c>
      <c r="E11784" s="33" t="s">
        <v>11341</v>
      </c>
      <c r="F11784" s="35">
        <v>76111501</v>
      </c>
      <c r="G11784" s="33" t="s">
        <v>15071</v>
      </c>
      <c r="H11784" s="33">
        <v>2</v>
      </c>
      <c r="I11784" s="33">
        <v>8</v>
      </c>
      <c r="J11784" s="36">
        <v>1</v>
      </c>
      <c r="K11784" s="37">
        <v>75551527.640000001</v>
      </c>
      <c r="L11784" s="38" t="s">
        <v>12</v>
      </c>
      <c r="M11784" s="38" t="s">
        <v>13</v>
      </c>
    </row>
    <row r="11785" spans="1:13" s="39" customFormat="1" ht="12.75" x14ac:dyDescent="0.2">
      <c r="A11785" s="33" t="s">
        <v>36</v>
      </c>
      <c r="B11785" s="33" t="s">
        <v>611</v>
      </c>
      <c r="C11785" s="34">
        <v>16</v>
      </c>
      <c r="D11785" s="33" t="s">
        <v>108</v>
      </c>
      <c r="E11785" s="33" t="s">
        <v>11342</v>
      </c>
      <c r="F11785" s="35">
        <v>90101600</v>
      </c>
      <c r="G11785" s="33" t="s">
        <v>15071</v>
      </c>
      <c r="H11785" s="33">
        <v>3</v>
      </c>
      <c r="I11785" s="33">
        <v>8</v>
      </c>
      <c r="J11785" s="36">
        <v>1</v>
      </c>
      <c r="K11785" s="37">
        <v>5000000</v>
      </c>
      <c r="L11785" s="38" t="s">
        <v>12</v>
      </c>
      <c r="M11785" s="38" t="s">
        <v>13</v>
      </c>
    </row>
    <row r="11786" spans="1:13" s="39" customFormat="1" ht="12.75" x14ac:dyDescent="0.2">
      <c r="A11786" s="33" t="s">
        <v>36</v>
      </c>
      <c r="B11786" s="33" t="s">
        <v>2377</v>
      </c>
      <c r="C11786" s="34">
        <v>16</v>
      </c>
      <c r="D11786" s="33" t="s">
        <v>20</v>
      </c>
      <c r="E11786" s="33" t="s">
        <v>11343</v>
      </c>
      <c r="F11786" s="35">
        <v>90101700</v>
      </c>
      <c r="G11786" s="33" t="s">
        <v>15071</v>
      </c>
      <c r="H11786" s="33">
        <v>3</v>
      </c>
      <c r="I11786" s="33">
        <v>8</v>
      </c>
      <c r="J11786" s="36">
        <v>1</v>
      </c>
      <c r="K11786" s="37">
        <v>16000000</v>
      </c>
      <c r="L11786" s="38" t="s">
        <v>12</v>
      </c>
      <c r="M11786" s="38" t="s">
        <v>13</v>
      </c>
    </row>
    <row r="11787" spans="1:13" s="39" customFormat="1" ht="12.75" x14ac:dyDescent="0.2">
      <c r="A11787" s="33" t="s">
        <v>36</v>
      </c>
      <c r="B11787" s="33" t="s">
        <v>611</v>
      </c>
      <c r="C11787" s="34">
        <v>10</v>
      </c>
      <c r="D11787" s="33" t="s">
        <v>108</v>
      </c>
      <c r="E11787" s="33" t="s">
        <v>11344</v>
      </c>
      <c r="F11787" s="35">
        <v>77121707</v>
      </c>
      <c r="G11787" s="33" t="s">
        <v>15071</v>
      </c>
      <c r="H11787" s="33">
        <v>5</v>
      </c>
      <c r="I11787" s="33">
        <v>5</v>
      </c>
      <c r="J11787" s="36">
        <v>1</v>
      </c>
      <c r="K11787" s="37">
        <v>14350000</v>
      </c>
      <c r="L11787" s="38" t="s">
        <v>12</v>
      </c>
      <c r="M11787" s="38" t="s">
        <v>13</v>
      </c>
    </row>
    <row r="11788" spans="1:13" s="39" customFormat="1" ht="12.75" x14ac:dyDescent="0.2">
      <c r="A11788" s="33" t="s">
        <v>36</v>
      </c>
      <c r="B11788" s="33" t="s">
        <v>587</v>
      </c>
      <c r="C11788" s="34">
        <v>10</v>
      </c>
      <c r="D11788" s="33" t="s">
        <v>95</v>
      </c>
      <c r="E11788" s="33" t="s">
        <v>11345</v>
      </c>
      <c r="F11788" s="35">
        <v>72154022</v>
      </c>
      <c r="G11788" s="33" t="s">
        <v>15071</v>
      </c>
      <c r="H11788" s="33">
        <v>5</v>
      </c>
      <c r="I11788" s="33">
        <v>6</v>
      </c>
      <c r="J11788" s="36">
        <v>1</v>
      </c>
      <c r="K11788" s="37">
        <v>2800000</v>
      </c>
      <c r="L11788" s="38" t="s">
        <v>12</v>
      </c>
      <c r="M11788" s="38" t="s">
        <v>13</v>
      </c>
    </row>
    <row r="11789" spans="1:13" s="39" customFormat="1" ht="12.75" x14ac:dyDescent="0.2">
      <c r="A11789" s="33" t="s">
        <v>36</v>
      </c>
      <c r="B11789" s="33" t="s">
        <v>587</v>
      </c>
      <c r="C11789" s="34">
        <v>10</v>
      </c>
      <c r="D11789" s="33" t="s">
        <v>95</v>
      </c>
      <c r="E11789" s="33" t="s">
        <v>11346</v>
      </c>
      <c r="F11789" s="35">
        <v>72154103</v>
      </c>
      <c r="G11789" s="33" t="s">
        <v>15071</v>
      </c>
      <c r="H11789" s="33">
        <v>5</v>
      </c>
      <c r="I11789" s="33">
        <v>6</v>
      </c>
      <c r="J11789" s="36">
        <v>1</v>
      </c>
      <c r="K11789" s="37">
        <v>1940000</v>
      </c>
      <c r="L11789" s="38" t="s">
        <v>12</v>
      </c>
      <c r="M11789" s="38" t="s">
        <v>13</v>
      </c>
    </row>
    <row r="11790" spans="1:13" s="39" customFormat="1" ht="12.75" x14ac:dyDescent="0.2">
      <c r="A11790" s="33" t="s">
        <v>36</v>
      </c>
      <c r="B11790" s="33" t="s">
        <v>611</v>
      </c>
      <c r="C11790" s="34">
        <v>10</v>
      </c>
      <c r="D11790" s="33" t="s">
        <v>108</v>
      </c>
      <c r="E11790" s="33" t="s">
        <v>11347</v>
      </c>
      <c r="F11790" s="35">
        <v>72154022</v>
      </c>
      <c r="G11790" s="33" t="s">
        <v>15071</v>
      </c>
      <c r="H11790" s="33">
        <v>5</v>
      </c>
      <c r="I11790" s="33">
        <v>6</v>
      </c>
      <c r="J11790" s="36">
        <v>1</v>
      </c>
      <c r="K11790" s="37">
        <v>77700186.879999995</v>
      </c>
      <c r="L11790" s="38" t="s">
        <v>12</v>
      </c>
      <c r="M11790" s="38" t="s">
        <v>13</v>
      </c>
    </row>
    <row r="11791" spans="1:13" s="39" customFormat="1" ht="12.75" x14ac:dyDescent="0.2">
      <c r="A11791" s="33" t="s">
        <v>36</v>
      </c>
      <c r="B11791" s="33" t="s">
        <v>592</v>
      </c>
      <c r="C11791" s="34">
        <v>10</v>
      </c>
      <c r="D11791" s="33" t="s">
        <v>24</v>
      </c>
      <c r="E11791" s="33" t="s">
        <v>11348</v>
      </c>
      <c r="F11791" s="35">
        <v>70111703</v>
      </c>
      <c r="G11791" s="33" t="s">
        <v>15071</v>
      </c>
      <c r="H11791" s="33">
        <v>4</v>
      </c>
      <c r="I11791" s="33">
        <v>7</v>
      </c>
      <c r="J11791" s="36">
        <v>1</v>
      </c>
      <c r="K11791" s="37">
        <v>19880000</v>
      </c>
      <c r="L11791" s="38" t="s">
        <v>12</v>
      </c>
      <c r="M11791" s="38" t="s">
        <v>13</v>
      </c>
    </row>
    <row r="11792" spans="1:13" s="39" customFormat="1" ht="12.75" x14ac:dyDescent="0.2">
      <c r="A11792" s="33" t="s">
        <v>36</v>
      </c>
      <c r="B11792" s="33" t="s">
        <v>611</v>
      </c>
      <c r="C11792" s="34">
        <v>10</v>
      </c>
      <c r="D11792" s="33" t="s">
        <v>108</v>
      </c>
      <c r="E11792" s="33" t="s">
        <v>11349</v>
      </c>
      <c r="F11792" s="35">
        <v>76122304</v>
      </c>
      <c r="G11792" s="33" t="s">
        <v>15071</v>
      </c>
      <c r="H11792" s="33">
        <v>5</v>
      </c>
      <c r="I11792" s="33">
        <v>5</v>
      </c>
      <c r="J11792" s="36">
        <v>1</v>
      </c>
      <c r="K11792" s="37">
        <v>25000000</v>
      </c>
      <c r="L11792" s="38" t="s">
        <v>12</v>
      </c>
      <c r="M11792" s="38" t="s">
        <v>13</v>
      </c>
    </row>
    <row r="11793" spans="1:13" s="39" customFormat="1" ht="12.75" x14ac:dyDescent="0.2">
      <c r="A11793" s="33" t="s">
        <v>36</v>
      </c>
      <c r="B11793" s="33" t="s">
        <v>571</v>
      </c>
      <c r="C11793" s="34">
        <v>10</v>
      </c>
      <c r="D11793" s="33" t="s">
        <v>12596</v>
      </c>
      <c r="E11793" s="33" t="s">
        <v>11350</v>
      </c>
      <c r="F11793" s="35">
        <v>15101500</v>
      </c>
      <c r="G11793" s="33" t="s">
        <v>15071</v>
      </c>
      <c r="H11793" s="33">
        <v>5</v>
      </c>
      <c r="I11793" s="33">
        <v>5</v>
      </c>
      <c r="J11793" s="36">
        <v>1</v>
      </c>
      <c r="K11793" s="37">
        <v>47242850</v>
      </c>
      <c r="L11793" s="38" t="s">
        <v>12</v>
      </c>
      <c r="M11793" s="38" t="s">
        <v>13</v>
      </c>
    </row>
    <row r="11794" spans="1:13" s="39" customFormat="1" ht="12.75" x14ac:dyDescent="0.2">
      <c r="A11794" s="33" t="s">
        <v>36</v>
      </c>
      <c r="B11794" s="33" t="s">
        <v>590</v>
      </c>
      <c r="C11794" s="34">
        <v>10</v>
      </c>
      <c r="D11794" s="33" t="s">
        <v>39</v>
      </c>
      <c r="E11794" s="33" t="s">
        <v>11351</v>
      </c>
      <c r="F11794" s="35">
        <v>78181500</v>
      </c>
      <c r="G11794" s="33" t="s">
        <v>15071</v>
      </c>
      <c r="H11794" s="33">
        <v>2</v>
      </c>
      <c r="I11794" s="33">
        <v>6</v>
      </c>
      <c r="J11794" s="36">
        <v>1</v>
      </c>
      <c r="K11794" s="37">
        <v>18777936</v>
      </c>
      <c r="L11794" s="38" t="s">
        <v>12</v>
      </c>
      <c r="M11794" s="38" t="s">
        <v>13</v>
      </c>
    </row>
    <row r="11795" spans="1:13" s="39" customFormat="1" ht="12.75" x14ac:dyDescent="0.2">
      <c r="A11795" s="33" t="s">
        <v>36</v>
      </c>
      <c r="B11795" s="33" t="s">
        <v>571</v>
      </c>
      <c r="C11795" s="34">
        <v>10</v>
      </c>
      <c r="D11795" s="33" t="s">
        <v>12596</v>
      </c>
      <c r="E11795" s="33" t="s">
        <v>11352</v>
      </c>
      <c r="F11795" s="35">
        <v>15121520</v>
      </c>
      <c r="G11795" s="33" t="s">
        <v>15071</v>
      </c>
      <c r="H11795" s="33">
        <v>5</v>
      </c>
      <c r="I11795" s="33">
        <v>5</v>
      </c>
      <c r="J11795" s="36">
        <v>5</v>
      </c>
      <c r="K11795" s="37">
        <v>80000</v>
      </c>
      <c r="L11795" s="38" t="s">
        <v>15</v>
      </c>
      <c r="M11795" s="38" t="s">
        <v>13</v>
      </c>
    </row>
    <row r="11796" spans="1:13" s="39" customFormat="1" ht="12.75" x14ac:dyDescent="0.2">
      <c r="A11796" s="33" t="s">
        <v>36</v>
      </c>
      <c r="B11796" s="33" t="s">
        <v>581</v>
      </c>
      <c r="C11796" s="34">
        <v>10</v>
      </c>
      <c r="D11796" s="33" t="s">
        <v>90</v>
      </c>
      <c r="E11796" s="33" t="s">
        <v>11353</v>
      </c>
      <c r="F11796" s="35">
        <v>47131821</v>
      </c>
      <c r="G11796" s="33" t="s">
        <v>15071</v>
      </c>
      <c r="H11796" s="33">
        <v>5</v>
      </c>
      <c r="I11796" s="33">
        <v>5</v>
      </c>
      <c r="J11796" s="36">
        <v>10</v>
      </c>
      <c r="K11796" s="37">
        <v>250000</v>
      </c>
      <c r="L11796" s="38" t="s">
        <v>15</v>
      </c>
      <c r="M11796" s="38" t="s">
        <v>13</v>
      </c>
    </row>
    <row r="11797" spans="1:13" s="39" customFormat="1" ht="12.75" x14ac:dyDescent="0.2">
      <c r="A11797" s="33" t="s">
        <v>36</v>
      </c>
      <c r="B11797" s="33" t="s">
        <v>581</v>
      </c>
      <c r="C11797" s="34">
        <v>10</v>
      </c>
      <c r="D11797" s="33" t="s">
        <v>90</v>
      </c>
      <c r="E11797" s="33" t="s">
        <v>11354</v>
      </c>
      <c r="F11797" s="35">
        <v>23281902</v>
      </c>
      <c r="G11797" s="33" t="s">
        <v>15071</v>
      </c>
      <c r="H11797" s="33">
        <v>5</v>
      </c>
      <c r="I11797" s="33">
        <v>5</v>
      </c>
      <c r="J11797" s="36">
        <v>2</v>
      </c>
      <c r="K11797" s="37">
        <v>40000</v>
      </c>
      <c r="L11797" s="38" t="s">
        <v>15</v>
      </c>
      <c r="M11797" s="38" t="s">
        <v>13</v>
      </c>
    </row>
    <row r="11798" spans="1:13" s="39" customFormat="1" ht="12.75" x14ac:dyDescent="0.2">
      <c r="A11798" s="33" t="s">
        <v>36</v>
      </c>
      <c r="B11798" s="33" t="s">
        <v>571</v>
      </c>
      <c r="C11798" s="34">
        <v>10</v>
      </c>
      <c r="D11798" s="33" t="s">
        <v>12596</v>
      </c>
      <c r="E11798" s="33" t="s">
        <v>11355</v>
      </c>
      <c r="F11798" s="35">
        <v>25174004</v>
      </c>
      <c r="G11798" s="33" t="s">
        <v>15071</v>
      </c>
      <c r="H11798" s="33">
        <v>5</v>
      </c>
      <c r="I11798" s="33">
        <v>5</v>
      </c>
      <c r="J11798" s="36">
        <v>10</v>
      </c>
      <c r="K11798" s="37">
        <v>300000</v>
      </c>
      <c r="L11798" s="38" t="s">
        <v>15</v>
      </c>
      <c r="M11798" s="38" t="s">
        <v>13</v>
      </c>
    </row>
    <row r="11799" spans="1:13" s="39" customFormat="1" ht="12.75" x14ac:dyDescent="0.2">
      <c r="A11799" s="33" t="s">
        <v>36</v>
      </c>
      <c r="B11799" s="33" t="s">
        <v>571</v>
      </c>
      <c r="C11799" s="34">
        <v>10</v>
      </c>
      <c r="D11799" s="33" t="s">
        <v>12596</v>
      </c>
      <c r="E11799" s="33" t="s">
        <v>11356</v>
      </c>
      <c r="F11799" s="35">
        <v>15121514</v>
      </c>
      <c r="G11799" s="33" t="s">
        <v>15071</v>
      </c>
      <c r="H11799" s="33">
        <v>5</v>
      </c>
      <c r="I11799" s="33">
        <v>5</v>
      </c>
      <c r="J11799" s="36">
        <v>20</v>
      </c>
      <c r="K11799" s="37">
        <v>400000</v>
      </c>
      <c r="L11799" s="38" t="s">
        <v>15</v>
      </c>
      <c r="M11799" s="38" t="s">
        <v>13</v>
      </c>
    </row>
    <row r="11800" spans="1:13" s="39" customFormat="1" ht="12.75" x14ac:dyDescent="0.2">
      <c r="A11800" s="33" t="s">
        <v>36</v>
      </c>
      <c r="B11800" s="33" t="s">
        <v>582</v>
      </c>
      <c r="C11800" s="34">
        <v>10</v>
      </c>
      <c r="D11800" s="33" t="s">
        <v>34</v>
      </c>
      <c r="E11800" s="33" t="s">
        <v>34</v>
      </c>
      <c r="F11800" s="35">
        <v>20121445</v>
      </c>
      <c r="G11800" s="33" t="s">
        <v>15071</v>
      </c>
      <c r="H11800" s="33">
        <v>5</v>
      </c>
      <c r="I11800" s="33">
        <v>5</v>
      </c>
      <c r="J11800" s="36">
        <v>1</v>
      </c>
      <c r="K11800" s="37">
        <v>39999000</v>
      </c>
      <c r="L11800" s="38" t="s">
        <v>12</v>
      </c>
      <c r="M11800" s="38" t="s">
        <v>13</v>
      </c>
    </row>
    <row r="11801" spans="1:13" s="39" customFormat="1" ht="12.75" x14ac:dyDescent="0.2">
      <c r="A11801" s="33" t="s">
        <v>36</v>
      </c>
      <c r="B11801" s="33" t="s">
        <v>581</v>
      </c>
      <c r="C11801" s="34">
        <v>10</v>
      </c>
      <c r="D11801" s="33" t="s">
        <v>90</v>
      </c>
      <c r="E11801" s="33" t="s">
        <v>14732</v>
      </c>
      <c r="F11801" s="35">
        <v>47131828</v>
      </c>
      <c r="G11801" s="33" t="s">
        <v>15071</v>
      </c>
      <c r="H11801" s="33">
        <v>5</v>
      </c>
      <c r="I11801" s="33">
        <v>5</v>
      </c>
      <c r="J11801" s="36">
        <v>50</v>
      </c>
      <c r="K11801" s="37">
        <v>945000</v>
      </c>
      <c r="L11801" s="38" t="s">
        <v>15</v>
      </c>
      <c r="M11801" s="38" t="s">
        <v>13</v>
      </c>
    </row>
    <row r="11802" spans="1:13" s="39" customFormat="1" ht="12.75" x14ac:dyDescent="0.2">
      <c r="A11802" s="33" t="s">
        <v>36</v>
      </c>
      <c r="B11802" s="33" t="s">
        <v>581</v>
      </c>
      <c r="C11802" s="34">
        <v>10</v>
      </c>
      <c r="D11802" s="33" t="s">
        <v>90</v>
      </c>
      <c r="E11802" s="33" t="s">
        <v>14733</v>
      </c>
      <c r="F11802" s="35">
        <v>31133710</v>
      </c>
      <c r="G11802" s="33" t="s">
        <v>15071</v>
      </c>
      <c r="H11802" s="33">
        <v>5</v>
      </c>
      <c r="I11802" s="33">
        <v>5</v>
      </c>
      <c r="J11802" s="36">
        <v>50</v>
      </c>
      <c r="K11802" s="37">
        <v>600000</v>
      </c>
      <c r="L11802" s="38" t="s">
        <v>15</v>
      </c>
      <c r="M11802" s="38" t="s">
        <v>13</v>
      </c>
    </row>
    <row r="11803" spans="1:13" s="39" customFormat="1" ht="12.75" x14ac:dyDescent="0.2">
      <c r="A11803" s="33" t="s">
        <v>36</v>
      </c>
      <c r="B11803" s="33" t="s">
        <v>580</v>
      </c>
      <c r="C11803" s="34">
        <v>10</v>
      </c>
      <c r="D11803" s="33" t="s">
        <v>42</v>
      </c>
      <c r="E11803" s="33" t="s">
        <v>11357</v>
      </c>
      <c r="F11803" s="35">
        <v>44103104</v>
      </c>
      <c r="G11803" s="33" t="s">
        <v>15071</v>
      </c>
      <c r="H11803" s="33">
        <v>5</v>
      </c>
      <c r="I11803" s="33">
        <v>5</v>
      </c>
      <c r="J11803" s="36">
        <v>2</v>
      </c>
      <c r="K11803" s="37">
        <v>61862.06</v>
      </c>
      <c r="L11803" s="38" t="s">
        <v>15</v>
      </c>
      <c r="M11803" s="38" t="s">
        <v>13</v>
      </c>
    </row>
    <row r="11804" spans="1:13" s="39" customFormat="1" ht="12.75" x14ac:dyDescent="0.2">
      <c r="A11804" s="33" t="s">
        <v>36</v>
      </c>
      <c r="B11804" s="33" t="s">
        <v>580</v>
      </c>
      <c r="C11804" s="34">
        <v>10</v>
      </c>
      <c r="D11804" s="33" t="s">
        <v>42</v>
      </c>
      <c r="E11804" s="33" t="s">
        <v>11358</v>
      </c>
      <c r="F11804" s="35">
        <v>44103104</v>
      </c>
      <c r="G11804" s="33" t="s">
        <v>15071</v>
      </c>
      <c r="H11804" s="33">
        <v>5</v>
      </c>
      <c r="I11804" s="33">
        <v>5</v>
      </c>
      <c r="J11804" s="36">
        <v>2</v>
      </c>
      <c r="K11804" s="37">
        <v>61862.06</v>
      </c>
      <c r="L11804" s="38" t="s">
        <v>15</v>
      </c>
      <c r="M11804" s="38" t="s">
        <v>13</v>
      </c>
    </row>
    <row r="11805" spans="1:13" s="39" customFormat="1" ht="12.75" x14ac:dyDescent="0.2">
      <c r="A11805" s="33" t="s">
        <v>36</v>
      </c>
      <c r="B11805" s="33" t="s">
        <v>580</v>
      </c>
      <c r="C11805" s="34">
        <v>10</v>
      </c>
      <c r="D11805" s="33" t="s">
        <v>42</v>
      </c>
      <c r="E11805" s="33" t="s">
        <v>11359</v>
      </c>
      <c r="F11805" s="35">
        <v>44103104</v>
      </c>
      <c r="G11805" s="33" t="s">
        <v>15071</v>
      </c>
      <c r="H11805" s="33">
        <v>5</v>
      </c>
      <c r="I11805" s="33">
        <v>5</v>
      </c>
      <c r="J11805" s="36">
        <v>2</v>
      </c>
      <c r="K11805" s="37">
        <v>61862.06</v>
      </c>
      <c r="L11805" s="38" t="s">
        <v>15</v>
      </c>
      <c r="M11805" s="38" t="s">
        <v>13</v>
      </c>
    </row>
    <row r="11806" spans="1:13" s="39" customFormat="1" ht="12.75" x14ac:dyDescent="0.2">
      <c r="A11806" s="33" t="s">
        <v>36</v>
      </c>
      <c r="B11806" s="33" t="s">
        <v>580</v>
      </c>
      <c r="C11806" s="34">
        <v>10</v>
      </c>
      <c r="D11806" s="33" t="s">
        <v>42</v>
      </c>
      <c r="E11806" s="33" t="s">
        <v>11360</v>
      </c>
      <c r="F11806" s="35">
        <v>44103104</v>
      </c>
      <c r="G11806" s="33" t="s">
        <v>15071</v>
      </c>
      <c r="H11806" s="33">
        <v>5</v>
      </c>
      <c r="I11806" s="33">
        <v>5</v>
      </c>
      <c r="J11806" s="36">
        <v>4</v>
      </c>
      <c r="K11806" s="37">
        <v>123724.12</v>
      </c>
      <c r="L11806" s="38" t="s">
        <v>15</v>
      </c>
      <c r="M11806" s="38" t="s">
        <v>13</v>
      </c>
    </row>
    <row r="11807" spans="1:13" s="39" customFormat="1" ht="12.75" x14ac:dyDescent="0.2">
      <c r="A11807" s="33" t="s">
        <v>36</v>
      </c>
      <c r="B11807" s="33" t="s">
        <v>580</v>
      </c>
      <c r="C11807" s="34">
        <v>10</v>
      </c>
      <c r="D11807" s="33" t="s">
        <v>42</v>
      </c>
      <c r="E11807" s="33" t="s">
        <v>11361</v>
      </c>
      <c r="F11807" s="35">
        <v>44103103</v>
      </c>
      <c r="G11807" s="33" t="s">
        <v>15071</v>
      </c>
      <c r="H11807" s="33">
        <v>5</v>
      </c>
      <c r="I11807" s="33">
        <v>5</v>
      </c>
      <c r="J11807" s="36">
        <v>2</v>
      </c>
      <c r="K11807" s="37">
        <v>1051655.18</v>
      </c>
      <c r="L11807" s="38" t="s">
        <v>15</v>
      </c>
      <c r="M11807" s="38" t="s">
        <v>13</v>
      </c>
    </row>
    <row r="11808" spans="1:13" s="39" customFormat="1" ht="12.75" x14ac:dyDescent="0.2">
      <c r="A11808" s="33" t="s">
        <v>36</v>
      </c>
      <c r="B11808" s="33" t="s">
        <v>580</v>
      </c>
      <c r="C11808" s="34">
        <v>10</v>
      </c>
      <c r="D11808" s="33" t="s">
        <v>42</v>
      </c>
      <c r="E11808" s="33" t="s">
        <v>14734</v>
      </c>
      <c r="F11808" s="35">
        <v>44103103</v>
      </c>
      <c r="G11808" s="33" t="s">
        <v>15071</v>
      </c>
      <c r="H11808" s="33">
        <v>5</v>
      </c>
      <c r="I11808" s="33">
        <v>5</v>
      </c>
      <c r="J11808" s="36">
        <v>1</v>
      </c>
      <c r="K11808" s="37">
        <v>444931.03</v>
      </c>
      <c r="L11808" s="38" t="s">
        <v>15</v>
      </c>
      <c r="M11808" s="38" t="s">
        <v>13</v>
      </c>
    </row>
    <row r="11809" spans="1:13" s="39" customFormat="1" ht="12.75" x14ac:dyDescent="0.2">
      <c r="A11809" s="33" t="s">
        <v>36</v>
      </c>
      <c r="B11809" s="33" t="s">
        <v>580</v>
      </c>
      <c r="C11809" s="34">
        <v>10</v>
      </c>
      <c r="D11809" s="33" t="s">
        <v>42</v>
      </c>
      <c r="E11809" s="33" t="s">
        <v>11362</v>
      </c>
      <c r="F11809" s="35">
        <v>44103103</v>
      </c>
      <c r="G11809" s="33" t="s">
        <v>15071</v>
      </c>
      <c r="H11809" s="33">
        <v>5</v>
      </c>
      <c r="I11809" s="33">
        <v>5</v>
      </c>
      <c r="J11809" s="36">
        <v>4</v>
      </c>
      <c r="K11809" s="37">
        <v>2907517.24</v>
      </c>
      <c r="L11809" s="38" t="s">
        <v>15</v>
      </c>
      <c r="M11809" s="38" t="s">
        <v>13</v>
      </c>
    </row>
    <row r="11810" spans="1:13" s="39" customFormat="1" ht="12.75" x14ac:dyDescent="0.2">
      <c r="A11810" s="33" t="s">
        <v>36</v>
      </c>
      <c r="B11810" s="33" t="s">
        <v>580</v>
      </c>
      <c r="C11810" s="34">
        <v>10</v>
      </c>
      <c r="D11810" s="33" t="s">
        <v>42</v>
      </c>
      <c r="E11810" s="33" t="s">
        <v>11363</v>
      </c>
      <c r="F11810" s="35">
        <v>44103103</v>
      </c>
      <c r="G11810" s="33" t="s">
        <v>15071</v>
      </c>
      <c r="H11810" s="33">
        <v>5</v>
      </c>
      <c r="I11810" s="33">
        <v>5</v>
      </c>
      <c r="J11810" s="36">
        <v>4</v>
      </c>
      <c r="K11810" s="37">
        <v>966000</v>
      </c>
      <c r="L11810" s="38" t="s">
        <v>15</v>
      </c>
      <c r="M11810" s="38" t="s">
        <v>13</v>
      </c>
    </row>
    <row r="11811" spans="1:13" s="39" customFormat="1" ht="12.75" x14ac:dyDescent="0.2">
      <c r="A11811" s="33" t="s">
        <v>36</v>
      </c>
      <c r="B11811" s="33" t="s">
        <v>580</v>
      </c>
      <c r="C11811" s="34">
        <v>10</v>
      </c>
      <c r="D11811" s="33" t="s">
        <v>42</v>
      </c>
      <c r="E11811" s="33" t="s">
        <v>14735</v>
      </c>
      <c r="F11811" s="35">
        <v>44103103</v>
      </c>
      <c r="G11811" s="33" t="s">
        <v>15071</v>
      </c>
      <c r="H11811" s="33">
        <v>5</v>
      </c>
      <c r="I11811" s="33">
        <v>5</v>
      </c>
      <c r="J11811" s="36">
        <v>2</v>
      </c>
      <c r="K11811" s="37">
        <v>549620.68000000005</v>
      </c>
      <c r="L11811" s="38" t="s">
        <v>15</v>
      </c>
      <c r="M11811" s="38" t="s">
        <v>13</v>
      </c>
    </row>
    <row r="11812" spans="1:13" s="39" customFormat="1" ht="12.75" x14ac:dyDescent="0.2">
      <c r="A11812" s="33" t="s">
        <v>36</v>
      </c>
      <c r="B11812" s="33" t="s">
        <v>580</v>
      </c>
      <c r="C11812" s="34">
        <v>10</v>
      </c>
      <c r="D11812" s="33" t="s">
        <v>42</v>
      </c>
      <c r="E11812" s="33" t="s">
        <v>14736</v>
      </c>
      <c r="F11812" s="35">
        <v>44103103</v>
      </c>
      <c r="G11812" s="33" t="s">
        <v>15071</v>
      </c>
      <c r="H11812" s="33">
        <v>5</v>
      </c>
      <c r="I11812" s="33">
        <v>5</v>
      </c>
      <c r="J11812" s="36">
        <v>2</v>
      </c>
      <c r="K11812" s="37">
        <v>549620.68000000005</v>
      </c>
      <c r="L11812" s="38" t="s">
        <v>15</v>
      </c>
      <c r="M11812" s="38" t="s">
        <v>13</v>
      </c>
    </row>
    <row r="11813" spans="1:13" s="39" customFormat="1" ht="12.75" x14ac:dyDescent="0.2">
      <c r="A11813" s="33" t="s">
        <v>36</v>
      </c>
      <c r="B11813" s="33" t="s">
        <v>580</v>
      </c>
      <c r="C11813" s="34">
        <v>10</v>
      </c>
      <c r="D11813" s="33" t="s">
        <v>42</v>
      </c>
      <c r="E11813" s="33" t="s">
        <v>14737</v>
      </c>
      <c r="F11813" s="35">
        <v>44103103</v>
      </c>
      <c r="G11813" s="33" t="s">
        <v>15071</v>
      </c>
      <c r="H11813" s="33">
        <v>5</v>
      </c>
      <c r="I11813" s="33">
        <v>5</v>
      </c>
      <c r="J11813" s="36">
        <v>1</v>
      </c>
      <c r="K11813" s="37">
        <v>274810.34000000003</v>
      </c>
      <c r="L11813" s="38" t="s">
        <v>15</v>
      </c>
      <c r="M11813" s="38" t="s">
        <v>13</v>
      </c>
    </row>
    <row r="11814" spans="1:13" s="39" customFormat="1" ht="12.75" x14ac:dyDescent="0.2">
      <c r="A11814" s="33" t="s">
        <v>36</v>
      </c>
      <c r="B11814" s="33" t="s">
        <v>580</v>
      </c>
      <c r="C11814" s="34">
        <v>10</v>
      </c>
      <c r="D11814" s="33" t="s">
        <v>42</v>
      </c>
      <c r="E11814" s="33" t="s">
        <v>14738</v>
      </c>
      <c r="F11814" s="35">
        <v>44103103</v>
      </c>
      <c r="G11814" s="33" t="s">
        <v>15071</v>
      </c>
      <c r="H11814" s="33">
        <v>5</v>
      </c>
      <c r="I11814" s="33">
        <v>5</v>
      </c>
      <c r="J11814" s="36">
        <v>2</v>
      </c>
      <c r="K11814" s="37">
        <v>549620.68000000005</v>
      </c>
      <c r="L11814" s="38" t="s">
        <v>15</v>
      </c>
      <c r="M11814" s="38" t="s">
        <v>13</v>
      </c>
    </row>
    <row r="11815" spans="1:13" s="39" customFormat="1" ht="12.75" x14ac:dyDescent="0.2">
      <c r="A11815" s="33" t="s">
        <v>36</v>
      </c>
      <c r="B11815" s="33" t="s">
        <v>580</v>
      </c>
      <c r="C11815" s="34">
        <v>10</v>
      </c>
      <c r="D11815" s="33" t="s">
        <v>42</v>
      </c>
      <c r="E11815" s="33" t="s">
        <v>11364</v>
      </c>
      <c r="F11815" s="35">
        <v>44103103</v>
      </c>
      <c r="G11815" s="33" t="s">
        <v>15071</v>
      </c>
      <c r="H11815" s="33">
        <v>5</v>
      </c>
      <c r="I11815" s="33">
        <v>5</v>
      </c>
      <c r="J11815" s="36">
        <v>1</v>
      </c>
      <c r="K11815" s="37">
        <v>189155.17</v>
      </c>
      <c r="L11815" s="38" t="s">
        <v>15</v>
      </c>
      <c r="M11815" s="38" t="s">
        <v>13</v>
      </c>
    </row>
    <row r="11816" spans="1:13" s="39" customFormat="1" ht="12.75" x14ac:dyDescent="0.2">
      <c r="A11816" s="33" t="s">
        <v>36</v>
      </c>
      <c r="B11816" s="33" t="s">
        <v>580</v>
      </c>
      <c r="C11816" s="34">
        <v>10</v>
      </c>
      <c r="D11816" s="33" t="s">
        <v>42</v>
      </c>
      <c r="E11816" s="33" t="s">
        <v>11365</v>
      </c>
      <c r="F11816" s="35">
        <v>44103103</v>
      </c>
      <c r="G11816" s="33" t="s">
        <v>15071</v>
      </c>
      <c r="H11816" s="33">
        <v>5</v>
      </c>
      <c r="I11816" s="33">
        <v>5</v>
      </c>
      <c r="J11816" s="36">
        <v>2</v>
      </c>
      <c r="K11816" s="37">
        <v>1025482.76</v>
      </c>
      <c r="L11816" s="38" t="s">
        <v>15</v>
      </c>
      <c r="M11816" s="38" t="s">
        <v>13</v>
      </c>
    </row>
    <row r="11817" spans="1:13" s="39" customFormat="1" ht="12.75" x14ac:dyDescent="0.2">
      <c r="A11817" s="33" t="s">
        <v>36</v>
      </c>
      <c r="B11817" s="33" t="s">
        <v>580</v>
      </c>
      <c r="C11817" s="34">
        <v>10</v>
      </c>
      <c r="D11817" s="33" t="s">
        <v>42</v>
      </c>
      <c r="E11817" s="33" t="s">
        <v>14739</v>
      </c>
      <c r="F11817" s="35">
        <v>44103103</v>
      </c>
      <c r="G11817" s="33" t="s">
        <v>15071</v>
      </c>
      <c r="H11817" s="33">
        <v>5</v>
      </c>
      <c r="I11817" s="33">
        <v>5</v>
      </c>
      <c r="J11817" s="36">
        <v>1</v>
      </c>
      <c r="K11817" s="37">
        <v>1095672.4099999999</v>
      </c>
      <c r="L11817" s="38" t="s">
        <v>15</v>
      </c>
      <c r="M11817" s="38" t="s">
        <v>13</v>
      </c>
    </row>
    <row r="11818" spans="1:13" s="39" customFormat="1" ht="12.75" x14ac:dyDescent="0.2">
      <c r="A11818" s="33" t="s">
        <v>36</v>
      </c>
      <c r="B11818" s="33" t="s">
        <v>587</v>
      </c>
      <c r="C11818" s="34">
        <v>10</v>
      </c>
      <c r="D11818" s="33" t="s">
        <v>95</v>
      </c>
      <c r="E11818" s="33" t="s">
        <v>11366</v>
      </c>
      <c r="F11818" s="35">
        <v>72154066</v>
      </c>
      <c r="G11818" s="33" t="s">
        <v>15071</v>
      </c>
      <c r="H11818" s="33">
        <v>5</v>
      </c>
      <c r="I11818" s="33">
        <v>3</v>
      </c>
      <c r="J11818" s="36">
        <v>1</v>
      </c>
      <c r="K11818" s="37">
        <v>4700000</v>
      </c>
      <c r="L11818" s="38" t="s">
        <v>12</v>
      </c>
      <c r="M11818" s="38" t="s">
        <v>13</v>
      </c>
    </row>
    <row r="11819" spans="1:13" s="39" customFormat="1" ht="12.75" x14ac:dyDescent="0.2">
      <c r="A11819" s="33" t="s">
        <v>36</v>
      </c>
      <c r="B11819" s="33" t="s">
        <v>589</v>
      </c>
      <c r="C11819" s="34">
        <v>10</v>
      </c>
      <c r="D11819" s="33" t="s">
        <v>13915</v>
      </c>
      <c r="E11819" s="33" t="s">
        <v>2798</v>
      </c>
      <c r="F11819" s="35">
        <v>81101701</v>
      </c>
      <c r="G11819" s="33" t="s">
        <v>15071</v>
      </c>
      <c r="H11819" s="33">
        <v>5</v>
      </c>
      <c r="I11819" s="33">
        <v>3</v>
      </c>
      <c r="J11819" s="36">
        <v>1</v>
      </c>
      <c r="K11819" s="37">
        <v>4800000</v>
      </c>
      <c r="L11819" s="38" t="s">
        <v>12</v>
      </c>
      <c r="M11819" s="38" t="s">
        <v>13</v>
      </c>
    </row>
    <row r="11820" spans="1:13" s="39" customFormat="1" ht="12.75" x14ac:dyDescent="0.2">
      <c r="A11820" s="33" t="s">
        <v>36</v>
      </c>
      <c r="B11820" s="33" t="s">
        <v>590</v>
      </c>
      <c r="C11820" s="34">
        <v>10</v>
      </c>
      <c r="D11820" s="33" t="s">
        <v>39</v>
      </c>
      <c r="E11820" s="33" t="s">
        <v>11367</v>
      </c>
      <c r="F11820" s="35">
        <v>78181500</v>
      </c>
      <c r="G11820" s="33" t="s">
        <v>15071</v>
      </c>
      <c r="H11820" s="33">
        <v>12</v>
      </c>
      <c r="I11820" s="33">
        <v>1</v>
      </c>
      <c r="J11820" s="36">
        <v>1</v>
      </c>
      <c r="K11820" s="37">
        <v>12750000</v>
      </c>
      <c r="L11820" s="38" t="s">
        <v>12</v>
      </c>
      <c r="M11820" s="38" t="s">
        <v>13</v>
      </c>
    </row>
    <row r="11821" spans="1:13" s="39" customFormat="1" ht="12.75" x14ac:dyDescent="0.2">
      <c r="A11821" s="33" t="s">
        <v>36</v>
      </c>
      <c r="B11821" s="33" t="s">
        <v>9979</v>
      </c>
      <c r="C11821" s="34">
        <v>10</v>
      </c>
      <c r="D11821" s="33" t="s">
        <v>443</v>
      </c>
      <c r="E11821" s="33" t="s">
        <v>11368</v>
      </c>
      <c r="F11821" s="35">
        <v>80131501</v>
      </c>
      <c r="G11821" s="33" t="s">
        <v>313</v>
      </c>
      <c r="H11821" s="33">
        <v>12</v>
      </c>
      <c r="I11821" s="33">
        <v>1</v>
      </c>
      <c r="J11821" s="36">
        <v>1</v>
      </c>
      <c r="K11821" s="37">
        <v>8924895</v>
      </c>
      <c r="L11821" s="38" t="s">
        <v>12</v>
      </c>
      <c r="M11821" s="38" t="s">
        <v>13</v>
      </c>
    </row>
    <row r="11822" spans="1:13" s="39" customFormat="1" ht="12.75" x14ac:dyDescent="0.2">
      <c r="A11822" s="33" t="s">
        <v>36</v>
      </c>
      <c r="B11822" s="33" t="s">
        <v>571</v>
      </c>
      <c r="C11822" s="34">
        <v>10</v>
      </c>
      <c r="D11822" s="33" t="s">
        <v>12596</v>
      </c>
      <c r="E11822" s="33" t="s">
        <v>11369</v>
      </c>
      <c r="F11822" s="35">
        <v>15101500</v>
      </c>
      <c r="G11822" s="33" t="s">
        <v>15071</v>
      </c>
      <c r="H11822" s="33">
        <v>12</v>
      </c>
      <c r="I11822" s="33">
        <v>1</v>
      </c>
      <c r="J11822" s="36">
        <v>1</v>
      </c>
      <c r="K11822" s="37">
        <v>8250000</v>
      </c>
      <c r="L11822" s="38" t="s">
        <v>12</v>
      </c>
      <c r="M11822" s="38" t="s">
        <v>13</v>
      </c>
    </row>
    <row r="11823" spans="1:13" s="39" customFormat="1" ht="12.75" x14ac:dyDescent="0.2">
      <c r="A11823" s="33" t="s">
        <v>36</v>
      </c>
      <c r="B11823" s="33" t="s">
        <v>592</v>
      </c>
      <c r="C11823" s="34">
        <v>10</v>
      </c>
      <c r="D11823" s="33" t="s">
        <v>24</v>
      </c>
      <c r="E11823" s="33" t="s">
        <v>11370</v>
      </c>
      <c r="F11823" s="35">
        <v>76111501</v>
      </c>
      <c r="G11823" s="33" t="s">
        <v>15071</v>
      </c>
      <c r="H11823" s="33">
        <v>12</v>
      </c>
      <c r="I11823" s="33">
        <v>1</v>
      </c>
      <c r="J11823" s="36">
        <v>1</v>
      </c>
      <c r="K11823" s="37">
        <v>3500000</v>
      </c>
      <c r="L11823" s="38" t="s">
        <v>12</v>
      </c>
      <c r="M11823" s="38" t="s">
        <v>13</v>
      </c>
    </row>
    <row r="11824" spans="1:13" s="39" customFormat="1" ht="12.75" x14ac:dyDescent="0.2">
      <c r="A11824" s="33" t="s">
        <v>36</v>
      </c>
      <c r="B11824" s="33" t="s">
        <v>611</v>
      </c>
      <c r="C11824" s="34">
        <v>10</v>
      </c>
      <c r="D11824" s="33" t="s">
        <v>108</v>
      </c>
      <c r="E11824" s="33" t="s">
        <v>11371</v>
      </c>
      <c r="F11824" s="35">
        <v>77121707</v>
      </c>
      <c r="G11824" s="33" t="s">
        <v>15071</v>
      </c>
      <c r="H11824" s="33">
        <v>12</v>
      </c>
      <c r="I11824" s="33">
        <v>1</v>
      </c>
      <c r="J11824" s="36">
        <v>1</v>
      </c>
      <c r="K11824" s="37">
        <v>2000000</v>
      </c>
      <c r="L11824" s="38" t="s">
        <v>12</v>
      </c>
      <c r="M11824" s="38" t="s">
        <v>13</v>
      </c>
    </row>
    <row r="11825" spans="1:13" s="39" customFormat="1" ht="12.75" x14ac:dyDescent="0.2">
      <c r="A11825" s="33" t="s">
        <v>36</v>
      </c>
      <c r="B11825" s="33" t="s">
        <v>611</v>
      </c>
      <c r="C11825" s="34">
        <v>10</v>
      </c>
      <c r="D11825" s="33" t="s">
        <v>108</v>
      </c>
      <c r="E11825" s="33" t="s">
        <v>11372</v>
      </c>
      <c r="F11825" s="35">
        <v>72154022</v>
      </c>
      <c r="G11825" s="33" t="s">
        <v>15071</v>
      </c>
      <c r="H11825" s="33">
        <v>12</v>
      </c>
      <c r="I11825" s="33">
        <v>1</v>
      </c>
      <c r="J11825" s="36">
        <v>1</v>
      </c>
      <c r="K11825" s="37">
        <v>15300000</v>
      </c>
      <c r="L11825" s="38" t="s">
        <v>12</v>
      </c>
      <c r="M11825" s="38" t="s">
        <v>13</v>
      </c>
    </row>
    <row r="11826" spans="1:13" s="39" customFormat="1" ht="12.75" x14ac:dyDescent="0.2">
      <c r="A11826" s="33" t="s">
        <v>36</v>
      </c>
      <c r="B11826" s="33" t="s">
        <v>603</v>
      </c>
      <c r="C11826" s="34">
        <v>10</v>
      </c>
      <c r="D11826" s="33" t="s">
        <v>35</v>
      </c>
      <c r="E11826" s="33" t="s">
        <v>11373</v>
      </c>
      <c r="F11826" s="35">
        <v>78111502</v>
      </c>
      <c r="G11826" s="33" t="s">
        <v>15071</v>
      </c>
      <c r="H11826" s="33">
        <v>12</v>
      </c>
      <c r="I11826" s="33">
        <v>1</v>
      </c>
      <c r="J11826" s="36">
        <v>1</v>
      </c>
      <c r="K11826" s="37">
        <v>7500000</v>
      </c>
      <c r="L11826" s="38" t="s">
        <v>12</v>
      </c>
      <c r="M11826" s="38" t="s">
        <v>13</v>
      </c>
    </row>
    <row r="11827" spans="1:13" s="39" customFormat="1" ht="12.75" x14ac:dyDescent="0.2">
      <c r="A11827" s="33" t="s">
        <v>36</v>
      </c>
      <c r="B11827" s="33" t="s">
        <v>566</v>
      </c>
      <c r="C11827" s="34">
        <v>10</v>
      </c>
      <c r="D11827" s="33" t="s">
        <v>82</v>
      </c>
      <c r="E11827" s="33" t="s">
        <v>11374</v>
      </c>
      <c r="F11827" s="35">
        <v>46171604</v>
      </c>
      <c r="G11827" s="33" t="s">
        <v>15071</v>
      </c>
      <c r="H11827" s="33">
        <v>5</v>
      </c>
      <c r="I11827" s="33">
        <v>5</v>
      </c>
      <c r="J11827" s="36">
        <v>1</v>
      </c>
      <c r="K11827" s="37">
        <v>2170000</v>
      </c>
      <c r="L11827" s="38" t="s">
        <v>15</v>
      </c>
      <c r="M11827" s="38" t="s">
        <v>13</v>
      </c>
    </row>
    <row r="11828" spans="1:13" s="39" customFormat="1" ht="12.75" x14ac:dyDescent="0.2">
      <c r="A11828" s="33" t="s">
        <v>36</v>
      </c>
      <c r="B11828" s="33" t="s">
        <v>566</v>
      </c>
      <c r="C11828" s="34">
        <v>10</v>
      </c>
      <c r="D11828" s="33" t="s">
        <v>82</v>
      </c>
      <c r="E11828" s="33" t="s">
        <v>11375</v>
      </c>
      <c r="F11828" s="35">
        <v>46171604</v>
      </c>
      <c r="G11828" s="33" t="s">
        <v>15071</v>
      </c>
      <c r="H11828" s="33">
        <v>5</v>
      </c>
      <c r="I11828" s="33">
        <v>5</v>
      </c>
      <c r="J11828" s="36">
        <v>2</v>
      </c>
      <c r="K11828" s="37">
        <v>1940000</v>
      </c>
      <c r="L11828" s="38" t="s">
        <v>15</v>
      </c>
      <c r="M11828" s="38" t="s">
        <v>13</v>
      </c>
    </row>
    <row r="11829" spans="1:13" s="39" customFormat="1" ht="12.75" x14ac:dyDescent="0.2">
      <c r="A11829" s="33" t="s">
        <v>36</v>
      </c>
      <c r="B11829" s="33" t="s">
        <v>587</v>
      </c>
      <c r="C11829" s="34">
        <v>10</v>
      </c>
      <c r="D11829" s="33" t="s">
        <v>95</v>
      </c>
      <c r="E11829" s="33" t="s">
        <v>11376</v>
      </c>
      <c r="F11829" s="35">
        <v>92121704</v>
      </c>
      <c r="G11829" s="33" t="s">
        <v>15071</v>
      </c>
      <c r="H11829" s="33">
        <v>3</v>
      </c>
      <c r="I11829" s="33">
        <v>3</v>
      </c>
      <c r="J11829" s="36">
        <v>1</v>
      </c>
      <c r="K11829" s="37">
        <v>9207030</v>
      </c>
      <c r="L11829" s="38" t="s">
        <v>12</v>
      </c>
      <c r="M11829" s="38" t="s">
        <v>13</v>
      </c>
    </row>
    <row r="11830" spans="1:13" s="39" customFormat="1" ht="12.75" x14ac:dyDescent="0.2">
      <c r="A11830" s="33" t="s">
        <v>36</v>
      </c>
      <c r="B11830" s="33" t="s">
        <v>605</v>
      </c>
      <c r="C11830" s="34">
        <v>10</v>
      </c>
      <c r="D11830" s="33" t="s">
        <v>13917</v>
      </c>
      <c r="E11830" s="33" t="s">
        <v>11377</v>
      </c>
      <c r="F11830" s="35">
        <v>10121802</v>
      </c>
      <c r="G11830" s="33" t="s">
        <v>15071</v>
      </c>
      <c r="H11830" s="33">
        <v>5</v>
      </c>
      <c r="I11830" s="33">
        <v>5</v>
      </c>
      <c r="J11830" s="36">
        <v>100</v>
      </c>
      <c r="K11830" s="37">
        <v>1500000</v>
      </c>
      <c r="L11830" s="38" t="s">
        <v>15</v>
      </c>
      <c r="M11830" s="38" t="s">
        <v>13</v>
      </c>
    </row>
    <row r="11831" spans="1:13" s="39" customFormat="1" ht="12.75" x14ac:dyDescent="0.2">
      <c r="A11831" s="33" t="s">
        <v>36</v>
      </c>
      <c r="B11831" s="33" t="s">
        <v>604</v>
      </c>
      <c r="C11831" s="34">
        <v>10</v>
      </c>
      <c r="D11831" s="33" t="s">
        <v>102</v>
      </c>
      <c r="E11831" s="33" t="s">
        <v>11378</v>
      </c>
      <c r="F11831" s="35">
        <v>10111305</v>
      </c>
      <c r="G11831" s="33" t="s">
        <v>15071</v>
      </c>
      <c r="H11831" s="33">
        <v>5</v>
      </c>
      <c r="I11831" s="33">
        <v>5</v>
      </c>
      <c r="J11831" s="36">
        <v>15</v>
      </c>
      <c r="K11831" s="37">
        <v>600000</v>
      </c>
      <c r="L11831" s="38" t="s">
        <v>15</v>
      </c>
      <c r="M11831" s="38" t="s">
        <v>13</v>
      </c>
    </row>
    <row r="11832" spans="1:13" s="39" customFormat="1" ht="12.75" x14ac:dyDescent="0.2">
      <c r="A11832" s="33" t="s">
        <v>36</v>
      </c>
      <c r="B11832" s="33" t="s">
        <v>604</v>
      </c>
      <c r="C11832" s="34">
        <v>10</v>
      </c>
      <c r="D11832" s="33" t="s">
        <v>102</v>
      </c>
      <c r="E11832" s="33" t="s">
        <v>11379</v>
      </c>
      <c r="F11832" s="35">
        <v>10111305</v>
      </c>
      <c r="G11832" s="33" t="s">
        <v>15071</v>
      </c>
      <c r="H11832" s="33">
        <v>5</v>
      </c>
      <c r="I11832" s="33">
        <v>5</v>
      </c>
      <c r="J11832" s="36">
        <v>12</v>
      </c>
      <c r="K11832" s="37">
        <v>300000</v>
      </c>
      <c r="L11832" s="38" t="s">
        <v>3313</v>
      </c>
      <c r="M11832" s="38" t="s">
        <v>13</v>
      </c>
    </row>
    <row r="11833" spans="1:13" s="39" customFormat="1" ht="12.75" x14ac:dyDescent="0.2">
      <c r="A11833" s="33" t="s">
        <v>36</v>
      </c>
      <c r="B11833" s="33" t="s">
        <v>605</v>
      </c>
      <c r="C11833" s="34">
        <v>10</v>
      </c>
      <c r="D11833" s="33" t="s">
        <v>13917</v>
      </c>
      <c r="E11833" s="33" t="s">
        <v>11380</v>
      </c>
      <c r="F11833" s="35">
        <v>10141610</v>
      </c>
      <c r="G11833" s="33" t="s">
        <v>15071</v>
      </c>
      <c r="H11833" s="33">
        <v>5</v>
      </c>
      <c r="I11833" s="33">
        <v>5</v>
      </c>
      <c r="J11833" s="36">
        <v>6</v>
      </c>
      <c r="K11833" s="37">
        <v>210000</v>
      </c>
      <c r="L11833" s="38" t="s">
        <v>15</v>
      </c>
      <c r="M11833" s="38" t="s">
        <v>13</v>
      </c>
    </row>
    <row r="11834" spans="1:13" s="39" customFormat="1" ht="12.75" x14ac:dyDescent="0.2">
      <c r="A11834" s="33" t="s">
        <v>36</v>
      </c>
      <c r="B11834" s="33" t="s">
        <v>606</v>
      </c>
      <c r="C11834" s="34">
        <v>10</v>
      </c>
      <c r="D11834" s="33" t="s">
        <v>103</v>
      </c>
      <c r="E11834" s="33" t="s">
        <v>11381</v>
      </c>
      <c r="F11834" s="35">
        <v>10111307</v>
      </c>
      <c r="G11834" s="33" t="s">
        <v>15071</v>
      </c>
      <c r="H11834" s="33">
        <v>5</v>
      </c>
      <c r="I11834" s="33">
        <v>5</v>
      </c>
      <c r="J11834" s="36">
        <v>2</v>
      </c>
      <c r="K11834" s="37">
        <v>700000</v>
      </c>
      <c r="L11834" s="38" t="s">
        <v>15</v>
      </c>
      <c r="M11834" s="38" t="s">
        <v>13</v>
      </c>
    </row>
    <row r="11835" spans="1:13" s="39" customFormat="1" ht="12.75" x14ac:dyDescent="0.2">
      <c r="A11835" s="33" t="s">
        <v>36</v>
      </c>
      <c r="B11835" s="33" t="s">
        <v>605</v>
      </c>
      <c r="C11835" s="34">
        <v>10</v>
      </c>
      <c r="D11835" s="33" t="s">
        <v>13917</v>
      </c>
      <c r="E11835" s="33" t="s">
        <v>11382</v>
      </c>
      <c r="F11835" s="35">
        <v>10111302</v>
      </c>
      <c r="G11835" s="33" t="s">
        <v>15071</v>
      </c>
      <c r="H11835" s="33">
        <v>5</v>
      </c>
      <c r="I11835" s="33">
        <v>5</v>
      </c>
      <c r="J11835" s="36">
        <v>5</v>
      </c>
      <c r="K11835" s="37">
        <v>150000</v>
      </c>
      <c r="L11835" s="38" t="s">
        <v>15</v>
      </c>
      <c r="M11835" s="38" t="s">
        <v>13</v>
      </c>
    </row>
    <row r="11836" spans="1:13" s="39" customFormat="1" ht="12.75" x14ac:dyDescent="0.2">
      <c r="A11836" s="33" t="s">
        <v>36</v>
      </c>
      <c r="B11836" s="33" t="s">
        <v>605</v>
      </c>
      <c r="C11836" s="34">
        <v>10</v>
      </c>
      <c r="D11836" s="33" t="s">
        <v>13917</v>
      </c>
      <c r="E11836" s="33" t="s">
        <v>11383</v>
      </c>
      <c r="F11836" s="35">
        <v>10141608</v>
      </c>
      <c r="G11836" s="33" t="s">
        <v>15071</v>
      </c>
      <c r="H11836" s="33">
        <v>5</v>
      </c>
      <c r="I11836" s="33">
        <v>5</v>
      </c>
      <c r="J11836" s="36">
        <v>6</v>
      </c>
      <c r="K11836" s="37">
        <v>180000</v>
      </c>
      <c r="L11836" s="38" t="s">
        <v>15</v>
      </c>
      <c r="M11836" s="38" t="s">
        <v>13</v>
      </c>
    </row>
    <row r="11837" spans="1:13" s="39" customFormat="1" ht="12.75" x14ac:dyDescent="0.2">
      <c r="A11837" s="33" t="s">
        <v>36</v>
      </c>
      <c r="B11837" s="33" t="s">
        <v>605</v>
      </c>
      <c r="C11837" s="34">
        <v>10</v>
      </c>
      <c r="D11837" s="33" t="s">
        <v>13917</v>
      </c>
      <c r="E11837" s="33" t="s">
        <v>11384</v>
      </c>
      <c r="F11837" s="35">
        <v>10111304</v>
      </c>
      <c r="G11837" s="33" t="s">
        <v>15071</v>
      </c>
      <c r="H11837" s="33">
        <v>5</v>
      </c>
      <c r="I11837" s="33">
        <v>5</v>
      </c>
      <c r="J11837" s="36">
        <v>6</v>
      </c>
      <c r="K11837" s="37">
        <v>270000</v>
      </c>
      <c r="L11837" s="38" t="s">
        <v>15</v>
      </c>
      <c r="M11837" s="38" t="s">
        <v>13</v>
      </c>
    </row>
    <row r="11838" spans="1:13" s="39" customFormat="1" ht="12.75" x14ac:dyDescent="0.2">
      <c r="A11838" s="33" t="s">
        <v>36</v>
      </c>
      <c r="B11838" s="33" t="s">
        <v>606</v>
      </c>
      <c r="C11838" s="34">
        <v>10</v>
      </c>
      <c r="D11838" s="33" t="s">
        <v>103</v>
      </c>
      <c r="E11838" s="33" t="s">
        <v>11385</v>
      </c>
      <c r="F11838" s="35">
        <v>42121515</v>
      </c>
      <c r="G11838" s="33" t="s">
        <v>15071</v>
      </c>
      <c r="H11838" s="33">
        <v>5</v>
      </c>
      <c r="I11838" s="33">
        <v>5</v>
      </c>
      <c r="J11838" s="36">
        <v>1</v>
      </c>
      <c r="K11838" s="37">
        <v>12000</v>
      </c>
      <c r="L11838" s="38" t="s">
        <v>15</v>
      </c>
      <c r="M11838" s="38" t="s">
        <v>13</v>
      </c>
    </row>
    <row r="11839" spans="1:13" s="39" customFormat="1" ht="12.75" x14ac:dyDescent="0.2">
      <c r="A11839" s="33" t="s">
        <v>36</v>
      </c>
      <c r="B11839" s="33" t="s">
        <v>606</v>
      </c>
      <c r="C11839" s="34">
        <v>10</v>
      </c>
      <c r="D11839" s="33" t="s">
        <v>103</v>
      </c>
      <c r="E11839" s="33" t="s">
        <v>11386</v>
      </c>
      <c r="F11839" s="35">
        <v>10141611</v>
      </c>
      <c r="G11839" s="33" t="s">
        <v>15071</v>
      </c>
      <c r="H11839" s="33">
        <v>5</v>
      </c>
      <c r="I11839" s="33">
        <v>5</v>
      </c>
      <c r="J11839" s="36">
        <v>6</v>
      </c>
      <c r="K11839" s="37">
        <v>300000</v>
      </c>
      <c r="L11839" s="38" t="s">
        <v>15</v>
      </c>
      <c r="M11839" s="38" t="s">
        <v>13</v>
      </c>
    </row>
    <row r="11840" spans="1:13" s="39" customFormat="1" ht="12.75" x14ac:dyDescent="0.2">
      <c r="A11840" s="33" t="s">
        <v>36</v>
      </c>
      <c r="B11840" s="33" t="s">
        <v>604</v>
      </c>
      <c r="C11840" s="34">
        <v>10</v>
      </c>
      <c r="D11840" s="33" t="s">
        <v>102</v>
      </c>
      <c r="E11840" s="33" t="s">
        <v>11387</v>
      </c>
      <c r="F11840" s="35">
        <v>10111305</v>
      </c>
      <c r="G11840" s="33" t="s">
        <v>15071</v>
      </c>
      <c r="H11840" s="33">
        <v>5</v>
      </c>
      <c r="I11840" s="33">
        <v>5</v>
      </c>
      <c r="J11840" s="36">
        <v>10</v>
      </c>
      <c r="K11840" s="37">
        <v>400000</v>
      </c>
      <c r="L11840" s="38" t="s">
        <v>15</v>
      </c>
      <c r="M11840" s="38" t="s">
        <v>13</v>
      </c>
    </row>
    <row r="11841" spans="1:13" s="39" customFormat="1" ht="12.75" x14ac:dyDescent="0.2">
      <c r="A11841" s="33" t="s">
        <v>36</v>
      </c>
      <c r="B11841" s="33" t="s">
        <v>604</v>
      </c>
      <c r="C11841" s="34">
        <v>10</v>
      </c>
      <c r="D11841" s="33" t="s">
        <v>102</v>
      </c>
      <c r="E11841" s="33" t="s">
        <v>11388</v>
      </c>
      <c r="F11841" s="35">
        <v>10111305</v>
      </c>
      <c r="G11841" s="33" t="s">
        <v>15071</v>
      </c>
      <c r="H11841" s="33">
        <v>5</v>
      </c>
      <c r="I11841" s="33">
        <v>5</v>
      </c>
      <c r="J11841" s="36">
        <v>10</v>
      </c>
      <c r="K11841" s="37">
        <v>250000</v>
      </c>
      <c r="L11841" s="38" t="s">
        <v>15</v>
      </c>
      <c r="M11841" s="38" t="s">
        <v>13</v>
      </c>
    </row>
    <row r="11842" spans="1:13" s="39" customFormat="1" ht="12.75" x14ac:dyDescent="0.2">
      <c r="A11842" s="33" t="s">
        <v>36</v>
      </c>
      <c r="B11842" s="33" t="s">
        <v>604</v>
      </c>
      <c r="C11842" s="34">
        <v>10</v>
      </c>
      <c r="D11842" s="33" t="s">
        <v>102</v>
      </c>
      <c r="E11842" s="33" t="s">
        <v>11389</v>
      </c>
      <c r="F11842" s="35">
        <v>10111305</v>
      </c>
      <c r="G11842" s="33" t="s">
        <v>15071</v>
      </c>
      <c r="H11842" s="33">
        <v>5</v>
      </c>
      <c r="I11842" s="33">
        <v>5</v>
      </c>
      <c r="J11842" s="36">
        <v>10</v>
      </c>
      <c r="K11842" s="37">
        <v>200000</v>
      </c>
      <c r="L11842" s="38" t="s">
        <v>15</v>
      </c>
      <c r="M11842" s="38" t="s">
        <v>13</v>
      </c>
    </row>
    <row r="11843" spans="1:13" s="39" customFormat="1" ht="12.75" x14ac:dyDescent="0.2">
      <c r="A11843" s="33" t="s">
        <v>36</v>
      </c>
      <c r="B11843" s="33" t="s">
        <v>604</v>
      </c>
      <c r="C11843" s="34">
        <v>10</v>
      </c>
      <c r="D11843" s="33" t="s">
        <v>102</v>
      </c>
      <c r="E11843" s="33" t="s">
        <v>11390</v>
      </c>
      <c r="F11843" s="35">
        <v>10111305</v>
      </c>
      <c r="G11843" s="33" t="s">
        <v>15071</v>
      </c>
      <c r="H11843" s="33">
        <v>5</v>
      </c>
      <c r="I11843" s="33">
        <v>5</v>
      </c>
      <c r="J11843" s="36">
        <v>32</v>
      </c>
      <c r="K11843" s="37">
        <v>1920000</v>
      </c>
      <c r="L11843" s="38" t="s">
        <v>15</v>
      </c>
      <c r="M11843" s="38" t="s">
        <v>13</v>
      </c>
    </row>
    <row r="11844" spans="1:13" s="39" customFormat="1" ht="12.75" x14ac:dyDescent="0.2">
      <c r="A11844" s="33" t="s">
        <v>36</v>
      </c>
      <c r="B11844" s="33" t="s">
        <v>605</v>
      </c>
      <c r="C11844" s="34">
        <v>10</v>
      </c>
      <c r="D11844" s="33" t="s">
        <v>13917</v>
      </c>
      <c r="E11844" s="33" t="s">
        <v>6693</v>
      </c>
      <c r="F11844" s="35">
        <v>10131603</v>
      </c>
      <c r="G11844" s="33" t="s">
        <v>15071</v>
      </c>
      <c r="H11844" s="33">
        <v>5</v>
      </c>
      <c r="I11844" s="33">
        <v>5</v>
      </c>
      <c r="J11844" s="36">
        <v>2</v>
      </c>
      <c r="K11844" s="37">
        <v>1600000</v>
      </c>
      <c r="L11844" s="38" t="s">
        <v>15</v>
      </c>
      <c r="M11844" s="38" t="s">
        <v>13</v>
      </c>
    </row>
    <row r="11845" spans="1:13" s="39" customFormat="1" ht="12.75" x14ac:dyDescent="0.2">
      <c r="A11845" s="33" t="s">
        <v>36</v>
      </c>
      <c r="B11845" s="33" t="s">
        <v>606</v>
      </c>
      <c r="C11845" s="34">
        <v>10</v>
      </c>
      <c r="D11845" s="33" t="s">
        <v>103</v>
      </c>
      <c r="E11845" s="33" t="s">
        <v>11391</v>
      </c>
      <c r="F11845" s="35">
        <v>10141611</v>
      </c>
      <c r="G11845" s="33" t="s">
        <v>15071</v>
      </c>
      <c r="H11845" s="33">
        <v>5</v>
      </c>
      <c r="I11845" s="33">
        <v>5</v>
      </c>
      <c r="J11845" s="36">
        <v>1</v>
      </c>
      <c r="K11845" s="37">
        <v>50000</v>
      </c>
      <c r="L11845" s="38" t="s">
        <v>15</v>
      </c>
      <c r="M11845" s="38" t="s">
        <v>13</v>
      </c>
    </row>
    <row r="11846" spans="1:13" s="39" customFormat="1" ht="12.75" x14ac:dyDescent="0.2">
      <c r="A11846" s="33" t="s">
        <v>36</v>
      </c>
      <c r="B11846" s="33" t="s">
        <v>604</v>
      </c>
      <c r="C11846" s="34">
        <v>10</v>
      </c>
      <c r="D11846" s="33" t="s">
        <v>102</v>
      </c>
      <c r="E11846" s="33" t="s">
        <v>11392</v>
      </c>
      <c r="F11846" s="35">
        <v>10111302</v>
      </c>
      <c r="G11846" s="33" t="s">
        <v>15071</v>
      </c>
      <c r="H11846" s="33">
        <v>5</v>
      </c>
      <c r="I11846" s="33">
        <v>5</v>
      </c>
      <c r="J11846" s="36">
        <v>12</v>
      </c>
      <c r="K11846" s="37">
        <v>480000</v>
      </c>
      <c r="L11846" s="38" t="s">
        <v>15</v>
      </c>
      <c r="M11846" s="38" t="s">
        <v>13</v>
      </c>
    </row>
    <row r="11847" spans="1:13" s="39" customFormat="1" ht="12.75" x14ac:dyDescent="0.2">
      <c r="A11847" s="33" t="s">
        <v>36</v>
      </c>
      <c r="B11847" s="33" t="s">
        <v>606</v>
      </c>
      <c r="C11847" s="34">
        <v>10</v>
      </c>
      <c r="D11847" s="33" t="s">
        <v>103</v>
      </c>
      <c r="E11847" s="33" t="s">
        <v>11393</v>
      </c>
      <c r="F11847" s="35">
        <v>10111301</v>
      </c>
      <c r="G11847" s="33" t="s">
        <v>15071</v>
      </c>
      <c r="H11847" s="33">
        <v>5</v>
      </c>
      <c r="I11847" s="33">
        <v>5</v>
      </c>
      <c r="J11847" s="36">
        <v>2</v>
      </c>
      <c r="K11847" s="37">
        <v>100000</v>
      </c>
      <c r="L11847" s="38" t="s">
        <v>15</v>
      </c>
      <c r="M11847" s="38" t="s">
        <v>13</v>
      </c>
    </row>
    <row r="11848" spans="1:13" s="39" customFormat="1" ht="12.75" x14ac:dyDescent="0.2">
      <c r="A11848" s="33" t="s">
        <v>36</v>
      </c>
      <c r="B11848" s="33" t="s">
        <v>606</v>
      </c>
      <c r="C11848" s="34">
        <v>10</v>
      </c>
      <c r="D11848" s="33" t="s">
        <v>103</v>
      </c>
      <c r="E11848" s="33" t="s">
        <v>6695</v>
      </c>
      <c r="F11848" s="35">
        <v>10111301</v>
      </c>
      <c r="G11848" s="33" t="s">
        <v>15071</v>
      </c>
      <c r="H11848" s="33">
        <v>5</v>
      </c>
      <c r="I11848" s="33">
        <v>5</v>
      </c>
      <c r="J11848" s="36">
        <v>2</v>
      </c>
      <c r="K11848" s="37">
        <v>40000</v>
      </c>
      <c r="L11848" s="38" t="s">
        <v>15</v>
      </c>
      <c r="M11848" s="38" t="s">
        <v>13</v>
      </c>
    </row>
    <row r="11849" spans="1:13" s="39" customFormat="1" ht="12.75" x14ac:dyDescent="0.2">
      <c r="A11849" s="33" t="s">
        <v>36</v>
      </c>
      <c r="B11849" s="33" t="s">
        <v>606</v>
      </c>
      <c r="C11849" s="34">
        <v>10</v>
      </c>
      <c r="D11849" s="33" t="s">
        <v>103</v>
      </c>
      <c r="E11849" s="33" t="s">
        <v>11394</v>
      </c>
      <c r="F11849" s="35">
        <v>70122005</v>
      </c>
      <c r="G11849" s="33" t="s">
        <v>15071</v>
      </c>
      <c r="H11849" s="33">
        <v>5</v>
      </c>
      <c r="I11849" s="33">
        <v>5</v>
      </c>
      <c r="J11849" s="36">
        <v>1</v>
      </c>
      <c r="K11849" s="37">
        <v>9000000</v>
      </c>
      <c r="L11849" s="38" t="s">
        <v>12</v>
      </c>
      <c r="M11849" s="38" t="s">
        <v>13</v>
      </c>
    </row>
    <row r="11850" spans="1:13" s="39" customFormat="1" ht="12.75" x14ac:dyDescent="0.2">
      <c r="A11850" s="33" t="s">
        <v>36</v>
      </c>
      <c r="B11850" s="33" t="s">
        <v>604</v>
      </c>
      <c r="C11850" s="34">
        <v>10</v>
      </c>
      <c r="D11850" s="33" t="s">
        <v>102</v>
      </c>
      <c r="E11850" s="33" t="s">
        <v>11395</v>
      </c>
      <c r="F11850" s="35">
        <v>10111302</v>
      </c>
      <c r="G11850" s="33" t="s">
        <v>15071</v>
      </c>
      <c r="H11850" s="33">
        <v>5</v>
      </c>
      <c r="I11850" s="33">
        <v>5</v>
      </c>
      <c r="J11850" s="36">
        <v>10</v>
      </c>
      <c r="K11850" s="37">
        <v>350000</v>
      </c>
      <c r="L11850" s="38" t="s">
        <v>15</v>
      </c>
      <c r="M11850" s="38" t="s">
        <v>13</v>
      </c>
    </row>
    <row r="11851" spans="1:13" s="39" customFormat="1" ht="12.75" x14ac:dyDescent="0.2">
      <c r="A11851" s="33" t="s">
        <v>36</v>
      </c>
      <c r="B11851" s="33" t="s">
        <v>604</v>
      </c>
      <c r="C11851" s="34">
        <v>10</v>
      </c>
      <c r="D11851" s="33" t="s">
        <v>102</v>
      </c>
      <c r="E11851" s="33" t="s">
        <v>11396</v>
      </c>
      <c r="F11851" s="35">
        <v>10111302</v>
      </c>
      <c r="G11851" s="33" t="s">
        <v>15071</v>
      </c>
      <c r="H11851" s="33">
        <v>5</v>
      </c>
      <c r="I11851" s="33">
        <v>5</v>
      </c>
      <c r="J11851" s="36">
        <v>10</v>
      </c>
      <c r="K11851" s="37">
        <v>350000</v>
      </c>
      <c r="L11851" s="38" t="s">
        <v>15</v>
      </c>
      <c r="M11851" s="38" t="s">
        <v>13</v>
      </c>
    </row>
    <row r="11852" spans="1:13" s="39" customFormat="1" ht="12.75" x14ac:dyDescent="0.2">
      <c r="A11852" s="33" t="s">
        <v>36</v>
      </c>
      <c r="B11852" s="33" t="s">
        <v>606</v>
      </c>
      <c r="C11852" s="34">
        <v>10</v>
      </c>
      <c r="D11852" s="33" t="s">
        <v>103</v>
      </c>
      <c r="E11852" s="33" t="s">
        <v>11397</v>
      </c>
      <c r="F11852" s="35">
        <v>10111302</v>
      </c>
      <c r="G11852" s="33" t="s">
        <v>15071</v>
      </c>
      <c r="H11852" s="33">
        <v>5</v>
      </c>
      <c r="I11852" s="33">
        <v>5</v>
      </c>
      <c r="J11852" s="36">
        <v>6</v>
      </c>
      <c r="K11852" s="37">
        <v>150000</v>
      </c>
      <c r="L11852" s="38" t="s">
        <v>15</v>
      </c>
      <c r="M11852" s="38" t="s">
        <v>13</v>
      </c>
    </row>
    <row r="11853" spans="1:13" s="39" customFormat="1" ht="12.75" x14ac:dyDescent="0.2">
      <c r="A11853" s="33" t="s">
        <v>36</v>
      </c>
      <c r="B11853" s="33" t="s">
        <v>605</v>
      </c>
      <c r="C11853" s="34">
        <v>10</v>
      </c>
      <c r="D11853" s="33" t="s">
        <v>13917</v>
      </c>
      <c r="E11853" s="33" t="s">
        <v>11398</v>
      </c>
      <c r="F11853" s="35">
        <v>10141606</v>
      </c>
      <c r="G11853" s="33" t="s">
        <v>15071</v>
      </c>
      <c r="H11853" s="33">
        <v>5</v>
      </c>
      <c r="I11853" s="33">
        <v>5</v>
      </c>
      <c r="J11853" s="36">
        <v>6</v>
      </c>
      <c r="K11853" s="37">
        <v>180000</v>
      </c>
      <c r="L11853" s="38" t="s">
        <v>15</v>
      </c>
      <c r="M11853" s="38" t="s">
        <v>13</v>
      </c>
    </row>
    <row r="11854" spans="1:13" s="39" customFormat="1" ht="12.75" x14ac:dyDescent="0.2">
      <c r="A11854" s="33" t="s">
        <v>36</v>
      </c>
      <c r="B11854" s="33" t="s">
        <v>604</v>
      </c>
      <c r="C11854" s="34">
        <v>10</v>
      </c>
      <c r="D11854" s="33" t="s">
        <v>102</v>
      </c>
      <c r="E11854" s="33" t="s">
        <v>11399</v>
      </c>
      <c r="F11854" s="35">
        <v>10111305</v>
      </c>
      <c r="G11854" s="33" t="s">
        <v>15071</v>
      </c>
      <c r="H11854" s="33">
        <v>5</v>
      </c>
      <c r="I11854" s="33">
        <v>5</v>
      </c>
      <c r="J11854" s="36">
        <v>36</v>
      </c>
      <c r="K11854" s="37">
        <v>1260000</v>
      </c>
      <c r="L11854" s="38" t="s">
        <v>15</v>
      </c>
      <c r="M11854" s="38" t="s">
        <v>13</v>
      </c>
    </row>
    <row r="11855" spans="1:13" s="39" customFormat="1" ht="12.75" x14ac:dyDescent="0.2">
      <c r="A11855" s="33" t="s">
        <v>36</v>
      </c>
      <c r="B11855" s="33" t="s">
        <v>9979</v>
      </c>
      <c r="C11855" s="34">
        <v>10</v>
      </c>
      <c r="D11855" s="33" t="s">
        <v>443</v>
      </c>
      <c r="E11855" s="33" t="s">
        <v>11400</v>
      </c>
      <c r="F11855" s="35">
        <v>80131501</v>
      </c>
      <c r="G11855" s="33" t="s">
        <v>313</v>
      </c>
      <c r="H11855" s="33">
        <v>1</v>
      </c>
      <c r="I11855" s="33">
        <v>8</v>
      </c>
      <c r="J11855" s="36">
        <v>1</v>
      </c>
      <c r="K11855" s="37">
        <v>62474265</v>
      </c>
      <c r="L11855" s="38" t="s">
        <v>12</v>
      </c>
      <c r="M11855" s="38" t="s">
        <v>13</v>
      </c>
    </row>
    <row r="11856" spans="1:13" s="39" customFormat="1" ht="12.75" x14ac:dyDescent="0.2">
      <c r="A11856" s="33" t="s">
        <v>36</v>
      </c>
      <c r="B11856" s="33" t="s">
        <v>587</v>
      </c>
      <c r="C11856" s="34">
        <v>10</v>
      </c>
      <c r="D11856" s="33" t="s">
        <v>95</v>
      </c>
      <c r="E11856" s="33" t="s">
        <v>11401</v>
      </c>
      <c r="F11856" s="35">
        <v>73152109</v>
      </c>
      <c r="G11856" s="33" t="s">
        <v>15071</v>
      </c>
      <c r="H11856" s="33">
        <v>8</v>
      </c>
      <c r="I11856" s="33">
        <v>2</v>
      </c>
      <c r="J11856" s="36">
        <v>1</v>
      </c>
      <c r="K11856" s="37">
        <v>5190000</v>
      </c>
      <c r="L11856" s="38" t="s">
        <v>12</v>
      </c>
      <c r="M11856" s="38" t="s">
        <v>13</v>
      </c>
    </row>
    <row r="11857" spans="1:13" s="39" customFormat="1" ht="12.75" x14ac:dyDescent="0.2">
      <c r="A11857" s="33" t="s">
        <v>36</v>
      </c>
      <c r="B11857" s="33" t="s">
        <v>611</v>
      </c>
      <c r="C11857" s="34">
        <v>10</v>
      </c>
      <c r="D11857" s="33" t="s">
        <v>108</v>
      </c>
      <c r="E11857" s="33" t="s">
        <v>11402</v>
      </c>
      <c r="F11857" s="35">
        <v>72101516</v>
      </c>
      <c r="G11857" s="33" t="s">
        <v>15071</v>
      </c>
      <c r="H11857" s="33">
        <v>5</v>
      </c>
      <c r="I11857" s="33">
        <v>5</v>
      </c>
      <c r="J11857" s="36">
        <v>1</v>
      </c>
      <c r="K11857" s="37">
        <v>2574000</v>
      </c>
      <c r="L11857" s="38" t="s">
        <v>12</v>
      </c>
      <c r="M11857" s="38" t="s">
        <v>13</v>
      </c>
    </row>
    <row r="11858" spans="1:13" s="39" customFormat="1" ht="12.75" x14ac:dyDescent="0.2">
      <c r="A11858" s="33" t="s">
        <v>36</v>
      </c>
      <c r="B11858" s="33" t="s">
        <v>611</v>
      </c>
      <c r="C11858" s="34">
        <v>10</v>
      </c>
      <c r="D11858" s="33" t="s">
        <v>108</v>
      </c>
      <c r="E11858" s="33" t="s">
        <v>11403</v>
      </c>
      <c r="F11858" s="35">
        <v>72101516</v>
      </c>
      <c r="G11858" s="33" t="s">
        <v>15071</v>
      </c>
      <c r="H11858" s="33">
        <v>5</v>
      </c>
      <c r="I11858" s="33">
        <v>5</v>
      </c>
      <c r="J11858" s="36">
        <v>1</v>
      </c>
      <c r="K11858" s="37">
        <v>1282000</v>
      </c>
      <c r="L11858" s="38" t="s">
        <v>12</v>
      </c>
      <c r="M11858" s="38" t="s">
        <v>13</v>
      </c>
    </row>
    <row r="11859" spans="1:13" s="39" customFormat="1" ht="12.75" x14ac:dyDescent="0.2">
      <c r="A11859" s="33" t="s">
        <v>36</v>
      </c>
      <c r="B11859" s="33" t="s">
        <v>608</v>
      </c>
      <c r="C11859" s="34">
        <v>10</v>
      </c>
      <c r="D11859" s="33" t="s">
        <v>106</v>
      </c>
      <c r="E11859" s="33" t="s">
        <v>2340</v>
      </c>
      <c r="F11859" s="35">
        <v>85121502</v>
      </c>
      <c r="G11859" s="33" t="s">
        <v>15071</v>
      </c>
      <c r="H11859" s="33">
        <v>5</v>
      </c>
      <c r="I11859" s="33">
        <v>5</v>
      </c>
      <c r="J11859" s="36">
        <v>1</v>
      </c>
      <c r="K11859" s="37">
        <v>3720000</v>
      </c>
      <c r="L11859" s="38" t="s">
        <v>12</v>
      </c>
      <c r="M11859" s="38" t="s">
        <v>13</v>
      </c>
    </row>
    <row r="11860" spans="1:13" s="39" customFormat="1" ht="12.75" x14ac:dyDescent="0.2">
      <c r="A11860" s="33" t="s">
        <v>36</v>
      </c>
      <c r="B11860" s="33" t="s">
        <v>590</v>
      </c>
      <c r="C11860" s="34">
        <v>10</v>
      </c>
      <c r="D11860" s="33" t="s">
        <v>39</v>
      </c>
      <c r="E11860" s="33" t="s">
        <v>11404</v>
      </c>
      <c r="F11860" s="35">
        <v>78181500</v>
      </c>
      <c r="G11860" s="33" t="s">
        <v>15071</v>
      </c>
      <c r="H11860" s="33">
        <v>3</v>
      </c>
      <c r="I11860" s="33">
        <v>9</v>
      </c>
      <c r="J11860" s="36">
        <v>1</v>
      </c>
      <c r="K11860" s="37">
        <v>3975000</v>
      </c>
      <c r="L11860" s="38" t="s">
        <v>12</v>
      </c>
      <c r="M11860" s="38" t="s">
        <v>13</v>
      </c>
    </row>
    <row r="11861" spans="1:13" s="39" customFormat="1" ht="12.75" x14ac:dyDescent="0.2">
      <c r="A11861" s="33" t="s">
        <v>36</v>
      </c>
      <c r="B11861" s="33" t="s">
        <v>587</v>
      </c>
      <c r="C11861" s="34">
        <v>10</v>
      </c>
      <c r="D11861" s="33" t="s">
        <v>95</v>
      </c>
      <c r="E11861" s="33" t="s">
        <v>11405</v>
      </c>
      <c r="F11861" s="35">
        <v>72151800</v>
      </c>
      <c r="G11861" s="33" t="s">
        <v>15071</v>
      </c>
      <c r="H11861" s="33">
        <v>3</v>
      </c>
      <c r="I11861" s="33">
        <v>9</v>
      </c>
      <c r="J11861" s="36">
        <v>1</v>
      </c>
      <c r="K11861" s="37">
        <v>795000</v>
      </c>
      <c r="L11861" s="38" t="s">
        <v>12</v>
      </c>
      <c r="M11861" s="38" t="s">
        <v>13</v>
      </c>
    </row>
    <row r="11862" spans="1:13" s="39" customFormat="1" ht="12.75" x14ac:dyDescent="0.2">
      <c r="A11862" s="33" t="s">
        <v>36</v>
      </c>
      <c r="B11862" s="33" t="s">
        <v>594</v>
      </c>
      <c r="C11862" s="34">
        <v>10</v>
      </c>
      <c r="D11862" s="33" t="s">
        <v>122</v>
      </c>
      <c r="E11862" s="33" t="s">
        <v>11406</v>
      </c>
      <c r="F11862" s="35">
        <v>72151800</v>
      </c>
      <c r="G11862" s="33" t="s">
        <v>15071</v>
      </c>
      <c r="H11862" s="33">
        <v>3</v>
      </c>
      <c r="I11862" s="33">
        <v>9</v>
      </c>
      <c r="J11862" s="36">
        <v>1</v>
      </c>
      <c r="K11862" s="37">
        <v>2385000</v>
      </c>
      <c r="L11862" s="38" t="s">
        <v>12</v>
      </c>
      <c r="M11862" s="38" t="s">
        <v>13</v>
      </c>
    </row>
    <row r="11863" spans="1:13" s="39" customFormat="1" ht="12.75" x14ac:dyDescent="0.2">
      <c r="A11863" s="33" t="s">
        <v>36</v>
      </c>
      <c r="B11863" s="33" t="s">
        <v>587</v>
      </c>
      <c r="C11863" s="34">
        <v>10</v>
      </c>
      <c r="D11863" s="33" t="s">
        <v>95</v>
      </c>
      <c r="E11863" s="33" t="s">
        <v>11407</v>
      </c>
      <c r="F11863" s="35">
        <v>72151800</v>
      </c>
      <c r="G11863" s="33" t="s">
        <v>15071</v>
      </c>
      <c r="H11863" s="33">
        <v>3</v>
      </c>
      <c r="I11863" s="33">
        <v>9</v>
      </c>
      <c r="J11863" s="36">
        <v>1</v>
      </c>
      <c r="K11863" s="37">
        <v>795000</v>
      </c>
      <c r="L11863" s="38" t="s">
        <v>12</v>
      </c>
      <c r="M11863" s="38" t="s">
        <v>13</v>
      </c>
    </row>
    <row r="11864" spans="1:13" s="39" customFormat="1" ht="12.75" x14ac:dyDescent="0.2">
      <c r="A11864" s="33" t="s">
        <v>36</v>
      </c>
      <c r="B11864" s="33" t="s">
        <v>589</v>
      </c>
      <c r="C11864" s="34">
        <v>10</v>
      </c>
      <c r="D11864" s="33" t="s">
        <v>13915</v>
      </c>
      <c r="E11864" s="33" t="s">
        <v>11407</v>
      </c>
      <c r="F11864" s="35">
        <v>81101701</v>
      </c>
      <c r="G11864" s="33" t="s">
        <v>15071</v>
      </c>
      <c r="H11864" s="33">
        <v>5</v>
      </c>
      <c r="I11864" s="33">
        <v>3</v>
      </c>
      <c r="J11864" s="36">
        <v>1</v>
      </c>
      <c r="K11864" s="37">
        <v>6800000</v>
      </c>
      <c r="L11864" s="38" t="s">
        <v>12</v>
      </c>
      <c r="M11864" s="38" t="s">
        <v>13</v>
      </c>
    </row>
    <row r="11865" spans="1:13" s="39" customFormat="1" ht="12.75" x14ac:dyDescent="0.2">
      <c r="A11865" s="33" t="s">
        <v>36</v>
      </c>
      <c r="B11865" s="33" t="s">
        <v>594</v>
      </c>
      <c r="C11865" s="34">
        <v>10</v>
      </c>
      <c r="D11865" s="33" t="s">
        <v>122</v>
      </c>
      <c r="E11865" s="33" t="s">
        <v>11408</v>
      </c>
      <c r="F11865" s="35">
        <v>72154022</v>
      </c>
      <c r="G11865" s="33" t="s">
        <v>15071</v>
      </c>
      <c r="H11865" s="33">
        <v>3</v>
      </c>
      <c r="I11865" s="33">
        <v>9</v>
      </c>
      <c r="J11865" s="36">
        <v>1</v>
      </c>
      <c r="K11865" s="37">
        <v>2385000</v>
      </c>
      <c r="L11865" s="38" t="s">
        <v>12</v>
      </c>
      <c r="M11865" s="38" t="s">
        <v>13</v>
      </c>
    </row>
    <row r="11866" spans="1:13" s="39" customFormat="1" ht="12.75" x14ac:dyDescent="0.2">
      <c r="A11866" s="33" t="s">
        <v>36</v>
      </c>
      <c r="B11866" s="33" t="s">
        <v>590</v>
      </c>
      <c r="C11866" s="34">
        <v>10</v>
      </c>
      <c r="D11866" s="33" t="s">
        <v>39</v>
      </c>
      <c r="E11866" s="33" t="s">
        <v>11409</v>
      </c>
      <c r="F11866" s="35">
        <v>78181901</v>
      </c>
      <c r="G11866" s="33" t="s">
        <v>15071</v>
      </c>
      <c r="H11866" s="33">
        <v>3</v>
      </c>
      <c r="I11866" s="33">
        <v>9</v>
      </c>
      <c r="J11866" s="36">
        <v>1</v>
      </c>
      <c r="K11866" s="37">
        <v>7950000</v>
      </c>
      <c r="L11866" s="38" t="s">
        <v>12</v>
      </c>
      <c r="M11866" s="38" t="s">
        <v>13</v>
      </c>
    </row>
    <row r="11867" spans="1:13" s="39" customFormat="1" ht="12.75" x14ac:dyDescent="0.2">
      <c r="A11867" s="33" t="s">
        <v>36</v>
      </c>
      <c r="B11867" s="33" t="s">
        <v>593</v>
      </c>
      <c r="C11867" s="34">
        <v>10</v>
      </c>
      <c r="D11867" s="33" t="s">
        <v>98</v>
      </c>
      <c r="E11867" s="33" t="s">
        <v>11410</v>
      </c>
      <c r="F11867" s="35">
        <v>78181901</v>
      </c>
      <c r="G11867" s="33" t="s">
        <v>15071</v>
      </c>
      <c r="H11867" s="33">
        <v>3</v>
      </c>
      <c r="I11867" s="33">
        <v>9</v>
      </c>
      <c r="J11867" s="36">
        <v>1</v>
      </c>
      <c r="K11867" s="37">
        <v>6360000</v>
      </c>
      <c r="L11867" s="38" t="s">
        <v>12</v>
      </c>
      <c r="M11867" s="38" t="s">
        <v>13</v>
      </c>
    </row>
    <row r="11868" spans="1:13" s="39" customFormat="1" ht="12.75" x14ac:dyDescent="0.2">
      <c r="A11868" s="33" t="s">
        <v>36</v>
      </c>
      <c r="B11868" s="33" t="s">
        <v>593</v>
      </c>
      <c r="C11868" s="34">
        <v>10</v>
      </c>
      <c r="D11868" s="33" t="s">
        <v>98</v>
      </c>
      <c r="E11868" s="33" t="s">
        <v>11411</v>
      </c>
      <c r="F11868" s="35">
        <v>72154300</v>
      </c>
      <c r="G11868" s="33" t="s">
        <v>15071</v>
      </c>
      <c r="H11868" s="33">
        <v>3</v>
      </c>
      <c r="I11868" s="33">
        <v>9</v>
      </c>
      <c r="J11868" s="36">
        <v>1</v>
      </c>
      <c r="K11868" s="37">
        <v>7155000</v>
      </c>
      <c r="L11868" s="38" t="s">
        <v>12</v>
      </c>
      <c r="M11868" s="38" t="s">
        <v>13</v>
      </c>
    </row>
    <row r="11869" spans="1:13" s="39" customFormat="1" ht="12.75" x14ac:dyDescent="0.2">
      <c r="A11869" s="33" t="s">
        <v>36</v>
      </c>
      <c r="B11869" s="33" t="s">
        <v>587</v>
      </c>
      <c r="C11869" s="34">
        <v>10</v>
      </c>
      <c r="D11869" s="33" t="s">
        <v>95</v>
      </c>
      <c r="E11869" s="33" t="s">
        <v>11412</v>
      </c>
      <c r="F11869" s="35">
        <v>72151800</v>
      </c>
      <c r="G11869" s="33" t="s">
        <v>15071</v>
      </c>
      <c r="H11869" s="33">
        <v>3</v>
      </c>
      <c r="I11869" s="33">
        <v>9</v>
      </c>
      <c r="J11869" s="36">
        <v>1</v>
      </c>
      <c r="K11869" s="37">
        <v>397500</v>
      </c>
      <c r="L11869" s="38" t="s">
        <v>12</v>
      </c>
      <c r="M11869" s="38" t="s">
        <v>13</v>
      </c>
    </row>
    <row r="11870" spans="1:13" s="39" customFormat="1" ht="12.75" x14ac:dyDescent="0.2">
      <c r="A11870" s="33" t="s">
        <v>36</v>
      </c>
      <c r="B11870" s="33" t="s">
        <v>587</v>
      </c>
      <c r="C11870" s="34">
        <v>10</v>
      </c>
      <c r="D11870" s="33" t="s">
        <v>95</v>
      </c>
      <c r="E11870" s="33" t="s">
        <v>11413</v>
      </c>
      <c r="F11870" s="35">
        <v>72151800</v>
      </c>
      <c r="G11870" s="33" t="s">
        <v>15071</v>
      </c>
      <c r="H11870" s="33">
        <v>3</v>
      </c>
      <c r="I11870" s="33">
        <v>9</v>
      </c>
      <c r="J11870" s="36">
        <v>1</v>
      </c>
      <c r="K11870" s="37">
        <v>397500</v>
      </c>
      <c r="L11870" s="38" t="s">
        <v>12</v>
      </c>
      <c r="M11870" s="38" t="s">
        <v>13</v>
      </c>
    </row>
    <row r="11871" spans="1:13" s="39" customFormat="1" ht="12.75" x14ac:dyDescent="0.2">
      <c r="A11871" s="33" t="s">
        <v>36</v>
      </c>
      <c r="B11871" s="33" t="s">
        <v>590</v>
      </c>
      <c r="C11871" s="34">
        <v>10</v>
      </c>
      <c r="D11871" s="33" t="s">
        <v>39</v>
      </c>
      <c r="E11871" s="33" t="s">
        <v>11414</v>
      </c>
      <c r="F11871" s="35">
        <v>78181901</v>
      </c>
      <c r="G11871" s="33" t="s">
        <v>15071</v>
      </c>
      <c r="H11871" s="33">
        <v>3</v>
      </c>
      <c r="I11871" s="33">
        <v>9</v>
      </c>
      <c r="J11871" s="36">
        <v>1</v>
      </c>
      <c r="K11871" s="37">
        <v>6360000</v>
      </c>
      <c r="L11871" s="38" t="s">
        <v>12</v>
      </c>
      <c r="M11871" s="38" t="s">
        <v>13</v>
      </c>
    </row>
    <row r="11872" spans="1:13" s="39" customFormat="1" ht="12.75" x14ac:dyDescent="0.2">
      <c r="A11872" s="33" t="s">
        <v>36</v>
      </c>
      <c r="B11872" s="33" t="s">
        <v>571</v>
      </c>
      <c r="C11872" s="34">
        <v>10</v>
      </c>
      <c r="D11872" s="33" t="s">
        <v>12596</v>
      </c>
      <c r="E11872" s="33" t="s">
        <v>11415</v>
      </c>
      <c r="F11872" s="35">
        <v>15121504</v>
      </c>
      <c r="G11872" s="33" t="s">
        <v>15071</v>
      </c>
      <c r="H11872" s="33">
        <v>5</v>
      </c>
      <c r="I11872" s="33">
        <v>5</v>
      </c>
      <c r="J11872" s="36">
        <v>2</v>
      </c>
      <c r="K11872" s="37">
        <v>180000</v>
      </c>
      <c r="L11872" s="38" t="s">
        <v>15</v>
      </c>
      <c r="M11872" s="38" t="s">
        <v>13</v>
      </c>
    </row>
    <row r="11873" spans="1:13" s="39" customFormat="1" ht="12.75" x14ac:dyDescent="0.2">
      <c r="A11873" s="33" t="s">
        <v>36</v>
      </c>
      <c r="B11873" s="33" t="s">
        <v>577</v>
      </c>
      <c r="C11873" s="34">
        <v>10</v>
      </c>
      <c r="D11873" s="33" t="s">
        <v>16</v>
      </c>
      <c r="E11873" s="33" t="s">
        <v>11416</v>
      </c>
      <c r="F11873" s="35">
        <v>31163003</v>
      </c>
      <c r="G11873" s="33" t="s">
        <v>15071</v>
      </c>
      <c r="H11873" s="33">
        <v>5</v>
      </c>
      <c r="I11873" s="33">
        <v>5</v>
      </c>
      <c r="J11873" s="36">
        <v>2</v>
      </c>
      <c r="K11873" s="37">
        <v>30000</v>
      </c>
      <c r="L11873" s="38" t="s">
        <v>15</v>
      </c>
      <c r="M11873" s="38" t="s">
        <v>13</v>
      </c>
    </row>
    <row r="11874" spans="1:13" s="39" customFormat="1" ht="12.75" x14ac:dyDescent="0.2">
      <c r="A11874" s="33" t="s">
        <v>36</v>
      </c>
      <c r="B11874" s="33" t="s">
        <v>577</v>
      </c>
      <c r="C11874" s="34">
        <v>10</v>
      </c>
      <c r="D11874" s="33" t="s">
        <v>16</v>
      </c>
      <c r="E11874" s="33" t="s">
        <v>11417</v>
      </c>
      <c r="F11874" s="35">
        <v>31151800</v>
      </c>
      <c r="G11874" s="33" t="s">
        <v>15071</v>
      </c>
      <c r="H11874" s="33">
        <v>5</v>
      </c>
      <c r="I11874" s="33">
        <v>5</v>
      </c>
      <c r="J11874" s="36">
        <v>2</v>
      </c>
      <c r="K11874" s="37">
        <v>120000</v>
      </c>
      <c r="L11874" s="38" t="s">
        <v>15</v>
      </c>
      <c r="M11874" s="38" t="s">
        <v>13</v>
      </c>
    </row>
    <row r="11875" spans="1:13" s="39" customFormat="1" ht="12.75" x14ac:dyDescent="0.2">
      <c r="A11875" s="33" t="s">
        <v>36</v>
      </c>
      <c r="B11875" s="33" t="s">
        <v>577</v>
      </c>
      <c r="C11875" s="34">
        <v>10</v>
      </c>
      <c r="D11875" s="33" t="s">
        <v>16</v>
      </c>
      <c r="E11875" s="33" t="s">
        <v>11418</v>
      </c>
      <c r="F11875" s="35">
        <v>31151800</v>
      </c>
      <c r="G11875" s="33" t="s">
        <v>15071</v>
      </c>
      <c r="H11875" s="33">
        <v>5</v>
      </c>
      <c r="I11875" s="33">
        <v>5</v>
      </c>
      <c r="J11875" s="36">
        <v>5</v>
      </c>
      <c r="K11875" s="37">
        <v>235000</v>
      </c>
      <c r="L11875" s="38" t="s">
        <v>15</v>
      </c>
      <c r="M11875" s="38" t="s">
        <v>13</v>
      </c>
    </row>
    <row r="11876" spans="1:13" s="39" customFormat="1" ht="12.75" x14ac:dyDescent="0.2">
      <c r="A11876" s="33" t="s">
        <v>36</v>
      </c>
      <c r="B11876" s="33" t="s">
        <v>579</v>
      </c>
      <c r="C11876" s="34">
        <v>10</v>
      </c>
      <c r="D11876" s="33" t="s">
        <v>89</v>
      </c>
      <c r="E11876" s="33" t="s">
        <v>4944</v>
      </c>
      <c r="F11876" s="35">
        <v>12352104</v>
      </c>
      <c r="G11876" s="33" t="s">
        <v>15071</v>
      </c>
      <c r="H11876" s="33">
        <v>5</v>
      </c>
      <c r="I11876" s="33">
        <v>5</v>
      </c>
      <c r="J11876" s="36">
        <v>10</v>
      </c>
      <c r="K11876" s="37">
        <v>400000</v>
      </c>
      <c r="L11876" s="38" t="s">
        <v>15</v>
      </c>
      <c r="M11876" s="38" t="s">
        <v>13</v>
      </c>
    </row>
    <row r="11877" spans="1:13" s="39" customFormat="1" ht="12.75" x14ac:dyDescent="0.2">
      <c r="A11877" s="33" t="s">
        <v>36</v>
      </c>
      <c r="B11877" s="33" t="s">
        <v>579</v>
      </c>
      <c r="C11877" s="34">
        <v>10</v>
      </c>
      <c r="D11877" s="33" t="s">
        <v>89</v>
      </c>
      <c r="E11877" s="33" t="s">
        <v>11419</v>
      </c>
      <c r="F11877" s="35">
        <v>12352104</v>
      </c>
      <c r="G11877" s="33" t="s">
        <v>15071</v>
      </c>
      <c r="H11877" s="33">
        <v>5</v>
      </c>
      <c r="I11877" s="33">
        <v>5</v>
      </c>
      <c r="J11877" s="36">
        <v>63</v>
      </c>
      <c r="K11877" s="37">
        <v>2520000</v>
      </c>
      <c r="L11877" s="38" t="s">
        <v>2367</v>
      </c>
      <c r="M11877" s="38" t="s">
        <v>13</v>
      </c>
    </row>
    <row r="11878" spans="1:13" s="39" customFormat="1" ht="12.75" x14ac:dyDescent="0.2">
      <c r="A11878" s="33" t="s">
        <v>36</v>
      </c>
      <c r="B11878" s="33" t="s">
        <v>577</v>
      </c>
      <c r="C11878" s="34">
        <v>10</v>
      </c>
      <c r="D11878" s="33" t="s">
        <v>16</v>
      </c>
      <c r="E11878" s="33" t="s">
        <v>11420</v>
      </c>
      <c r="F11878" s="35">
        <v>15121800</v>
      </c>
      <c r="G11878" s="33" t="s">
        <v>15071</v>
      </c>
      <c r="H11878" s="33">
        <v>5</v>
      </c>
      <c r="I11878" s="33">
        <v>5</v>
      </c>
      <c r="J11878" s="36">
        <v>10</v>
      </c>
      <c r="K11878" s="37">
        <v>600000</v>
      </c>
      <c r="L11878" s="38" t="s">
        <v>15</v>
      </c>
      <c r="M11878" s="38" t="s">
        <v>13</v>
      </c>
    </row>
    <row r="11879" spans="1:13" s="39" customFormat="1" ht="12.75" x14ac:dyDescent="0.2">
      <c r="A11879" s="33" t="s">
        <v>36</v>
      </c>
      <c r="B11879" s="33" t="s">
        <v>577</v>
      </c>
      <c r="C11879" s="34">
        <v>10</v>
      </c>
      <c r="D11879" s="33" t="s">
        <v>16</v>
      </c>
      <c r="E11879" s="33" t="s">
        <v>11421</v>
      </c>
      <c r="F11879" s="35">
        <v>31211501</v>
      </c>
      <c r="G11879" s="33" t="s">
        <v>15071</v>
      </c>
      <c r="H11879" s="33">
        <v>5</v>
      </c>
      <c r="I11879" s="33">
        <v>5</v>
      </c>
      <c r="J11879" s="36">
        <v>2</v>
      </c>
      <c r="K11879" s="37">
        <v>100000</v>
      </c>
      <c r="L11879" s="38" t="s">
        <v>15</v>
      </c>
      <c r="M11879" s="38" t="s">
        <v>13</v>
      </c>
    </row>
    <row r="11880" spans="1:13" s="39" customFormat="1" ht="12.75" x14ac:dyDescent="0.2">
      <c r="A11880" s="33" t="s">
        <v>36</v>
      </c>
      <c r="B11880" s="33" t="s">
        <v>585</v>
      </c>
      <c r="C11880" s="34">
        <v>10</v>
      </c>
      <c r="D11880" s="33" t="s">
        <v>93</v>
      </c>
      <c r="E11880" s="33" t="s">
        <v>11422</v>
      </c>
      <c r="F11880" s="35">
        <v>44102912</v>
      </c>
      <c r="G11880" s="33" t="s">
        <v>15071</v>
      </c>
      <c r="H11880" s="33">
        <v>5</v>
      </c>
      <c r="I11880" s="33">
        <v>5</v>
      </c>
      <c r="J11880" s="36">
        <v>2</v>
      </c>
      <c r="K11880" s="37">
        <v>160000</v>
      </c>
      <c r="L11880" s="38" t="s">
        <v>15</v>
      </c>
      <c r="M11880" s="38" t="s">
        <v>13</v>
      </c>
    </row>
    <row r="11881" spans="1:13" s="39" customFormat="1" ht="12.75" x14ac:dyDescent="0.2">
      <c r="A11881" s="33" t="s">
        <v>36</v>
      </c>
      <c r="B11881" s="33" t="s">
        <v>582</v>
      </c>
      <c r="C11881" s="34">
        <v>10</v>
      </c>
      <c r="D11881" s="33" t="s">
        <v>34</v>
      </c>
      <c r="E11881" s="33" t="s">
        <v>11423</v>
      </c>
      <c r="F11881" s="35">
        <v>26111700</v>
      </c>
      <c r="G11881" s="33" t="s">
        <v>15071</v>
      </c>
      <c r="H11881" s="33">
        <v>5</v>
      </c>
      <c r="I11881" s="33">
        <v>5</v>
      </c>
      <c r="J11881" s="36">
        <v>3</v>
      </c>
      <c r="K11881" s="37">
        <v>1140000</v>
      </c>
      <c r="L11881" s="38" t="s">
        <v>15</v>
      </c>
      <c r="M11881" s="38" t="s">
        <v>13</v>
      </c>
    </row>
    <row r="11882" spans="1:13" s="39" customFormat="1" ht="12.75" x14ac:dyDescent="0.2">
      <c r="A11882" s="33" t="s">
        <v>36</v>
      </c>
      <c r="B11882" s="33" t="s">
        <v>585</v>
      </c>
      <c r="C11882" s="34">
        <v>10</v>
      </c>
      <c r="D11882" s="33" t="s">
        <v>93</v>
      </c>
      <c r="E11882" s="33" t="s">
        <v>6897</v>
      </c>
      <c r="F11882" s="35">
        <v>24111503</v>
      </c>
      <c r="G11882" s="33" t="s">
        <v>15071</v>
      </c>
      <c r="H11882" s="33">
        <v>5</v>
      </c>
      <c r="I11882" s="33">
        <v>5</v>
      </c>
      <c r="J11882" s="36">
        <v>1</v>
      </c>
      <c r="K11882" s="37">
        <v>38000</v>
      </c>
      <c r="L11882" s="38" t="s">
        <v>15</v>
      </c>
      <c r="M11882" s="38" t="s">
        <v>13</v>
      </c>
    </row>
    <row r="11883" spans="1:13" s="39" customFormat="1" ht="12.75" x14ac:dyDescent="0.2">
      <c r="A11883" s="33" t="s">
        <v>36</v>
      </c>
      <c r="B11883" s="33" t="s">
        <v>585</v>
      </c>
      <c r="C11883" s="34">
        <v>10</v>
      </c>
      <c r="D11883" s="33" t="s">
        <v>93</v>
      </c>
      <c r="E11883" s="33" t="s">
        <v>11424</v>
      </c>
      <c r="F11883" s="35">
        <v>24111503</v>
      </c>
      <c r="G11883" s="33" t="s">
        <v>15071</v>
      </c>
      <c r="H11883" s="33">
        <v>5</v>
      </c>
      <c r="I11883" s="33">
        <v>5</v>
      </c>
      <c r="J11883" s="36">
        <v>1</v>
      </c>
      <c r="K11883" s="37">
        <v>47000</v>
      </c>
      <c r="L11883" s="38" t="s">
        <v>15</v>
      </c>
      <c r="M11883" s="38" t="s">
        <v>13</v>
      </c>
    </row>
    <row r="11884" spans="1:13" s="39" customFormat="1" ht="12.75" x14ac:dyDescent="0.2">
      <c r="A11884" s="33" t="s">
        <v>36</v>
      </c>
      <c r="B11884" s="33" t="s">
        <v>585</v>
      </c>
      <c r="C11884" s="34">
        <v>10</v>
      </c>
      <c r="D11884" s="33" t="s">
        <v>93</v>
      </c>
      <c r="E11884" s="33" t="s">
        <v>11425</v>
      </c>
      <c r="F11884" s="35">
        <v>24111503</v>
      </c>
      <c r="G11884" s="33" t="s">
        <v>15071</v>
      </c>
      <c r="H11884" s="33">
        <v>5</v>
      </c>
      <c r="I11884" s="33">
        <v>5</v>
      </c>
      <c r="J11884" s="36">
        <v>2</v>
      </c>
      <c r="K11884" s="37">
        <v>16000</v>
      </c>
      <c r="L11884" s="38" t="s">
        <v>15</v>
      </c>
      <c r="M11884" s="38" t="s">
        <v>13</v>
      </c>
    </row>
    <row r="11885" spans="1:13" s="39" customFormat="1" ht="12.75" x14ac:dyDescent="0.2">
      <c r="A11885" s="33" t="s">
        <v>36</v>
      </c>
      <c r="B11885" s="33" t="s">
        <v>582</v>
      </c>
      <c r="C11885" s="34">
        <v>10</v>
      </c>
      <c r="D11885" s="33" t="s">
        <v>34</v>
      </c>
      <c r="E11885" s="33" t="s">
        <v>11426</v>
      </c>
      <c r="F11885" s="35">
        <v>39111600</v>
      </c>
      <c r="G11885" s="33" t="s">
        <v>15071</v>
      </c>
      <c r="H11885" s="33">
        <v>5</v>
      </c>
      <c r="I11885" s="33">
        <v>5</v>
      </c>
      <c r="J11885" s="36">
        <v>20</v>
      </c>
      <c r="K11885" s="37">
        <v>900000</v>
      </c>
      <c r="L11885" s="38" t="s">
        <v>15</v>
      </c>
      <c r="M11885" s="38" t="s">
        <v>13</v>
      </c>
    </row>
    <row r="11886" spans="1:13" s="39" customFormat="1" ht="12.75" x14ac:dyDescent="0.2">
      <c r="A11886" s="33" t="s">
        <v>36</v>
      </c>
      <c r="B11886" s="33" t="s">
        <v>582</v>
      </c>
      <c r="C11886" s="34">
        <v>10</v>
      </c>
      <c r="D11886" s="33" t="s">
        <v>34</v>
      </c>
      <c r="E11886" s="33" t="s">
        <v>4227</v>
      </c>
      <c r="F11886" s="35">
        <v>39111600</v>
      </c>
      <c r="G11886" s="33" t="s">
        <v>15071</v>
      </c>
      <c r="H11886" s="33">
        <v>5</v>
      </c>
      <c r="I11886" s="33">
        <v>5</v>
      </c>
      <c r="J11886" s="36">
        <v>10</v>
      </c>
      <c r="K11886" s="37">
        <v>100000</v>
      </c>
      <c r="L11886" s="38" t="s">
        <v>15</v>
      </c>
      <c r="M11886" s="38" t="s">
        <v>13</v>
      </c>
    </row>
    <row r="11887" spans="1:13" s="39" customFormat="1" ht="12.75" x14ac:dyDescent="0.2">
      <c r="A11887" s="33" t="s">
        <v>36</v>
      </c>
      <c r="B11887" s="33" t="s">
        <v>582</v>
      </c>
      <c r="C11887" s="34">
        <v>10</v>
      </c>
      <c r="D11887" s="33" t="s">
        <v>34</v>
      </c>
      <c r="E11887" s="33" t="s">
        <v>11427</v>
      </c>
      <c r="F11887" s="35">
        <v>39111600</v>
      </c>
      <c r="G11887" s="33" t="s">
        <v>15071</v>
      </c>
      <c r="H11887" s="33">
        <v>5</v>
      </c>
      <c r="I11887" s="33">
        <v>5</v>
      </c>
      <c r="J11887" s="36">
        <v>4</v>
      </c>
      <c r="K11887" s="37">
        <v>80000</v>
      </c>
      <c r="L11887" s="38" t="s">
        <v>15</v>
      </c>
      <c r="M11887" s="38" t="s">
        <v>13</v>
      </c>
    </row>
    <row r="11888" spans="1:13" s="39" customFormat="1" ht="12.75" x14ac:dyDescent="0.2">
      <c r="A11888" s="33" t="s">
        <v>36</v>
      </c>
      <c r="B11888" s="33" t="s">
        <v>582</v>
      </c>
      <c r="C11888" s="34">
        <v>10</v>
      </c>
      <c r="D11888" s="33" t="s">
        <v>34</v>
      </c>
      <c r="E11888" s="33" t="s">
        <v>11428</v>
      </c>
      <c r="F11888" s="35">
        <v>39101605</v>
      </c>
      <c r="G11888" s="33" t="s">
        <v>15071</v>
      </c>
      <c r="H11888" s="33">
        <v>5</v>
      </c>
      <c r="I11888" s="33">
        <v>5</v>
      </c>
      <c r="J11888" s="36">
        <v>5</v>
      </c>
      <c r="K11888" s="37">
        <v>12500</v>
      </c>
      <c r="L11888" s="38" t="s">
        <v>15</v>
      </c>
      <c r="M11888" s="38" t="s">
        <v>13</v>
      </c>
    </row>
    <row r="11889" spans="1:13" s="39" customFormat="1" ht="12.75" x14ac:dyDescent="0.2">
      <c r="A11889" s="33" t="s">
        <v>36</v>
      </c>
      <c r="B11889" s="33" t="s">
        <v>582</v>
      </c>
      <c r="C11889" s="34">
        <v>10</v>
      </c>
      <c r="D11889" s="33" t="s">
        <v>34</v>
      </c>
      <c r="E11889" s="33" t="s">
        <v>11429</v>
      </c>
      <c r="F11889" s="35">
        <v>39101612</v>
      </c>
      <c r="G11889" s="33" t="s">
        <v>15071</v>
      </c>
      <c r="H11889" s="33">
        <v>5</v>
      </c>
      <c r="I11889" s="33">
        <v>5</v>
      </c>
      <c r="J11889" s="36">
        <v>3</v>
      </c>
      <c r="K11889" s="37">
        <v>75000</v>
      </c>
      <c r="L11889" s="38" t="s">
        <v>15</v>
      </c>
      <c r="M11889" s="38" t="s">
        <v>13</v>
      </c>
    </row>
    <row r="11890" spans="1:13" s="39" customFormat="1" ht="12.75" x14ac:dyDescent="0.2">
      <c r="A11890" s="33" t="s">
        <v>36</v>
      </c>
      <c r="B11890" s="33" t="s">
        <v>585</v>
      </c>
      <c r="C11890" s="34">
        <v>10</v>
      </c>
      <c r="D11890" s="33" t="s">
        <v>93</v>
      </c>
      <c r="E11890" s="33" t="s">
        <v>11430</v>
      </c>
      <c r="F11890" s="35">
        <v>12161905</v>
      </c>
      <c r="G11890" s="33" t="s">
        <v>15071</v>
      </c>
      <c r="H11890" s="33">
        <v>5</v>
      </c>
      <c r="I11890" s="33">
        <v>5</v>
      </c>
      <c r="J11890" s="36">
        <v>4</v>
      </c>
      <c r="K11890" s="37">
        <v>280000</v>
      </c>
      <c r="L11890" s="38" t="s">
        <v>15</v>
      </c>
      <c r="M11890" s="38" t="s">
        <v>13</v>
      </c>
    </row>
    <row r="11891" spans="1:13" s="39" customFormat="1" ht="12.75" x14ac:dyDescent="0.2">
      <c r="A11891" s="33" t="s">
        <v>36</v>
      </c>
      <c r="B11891" s="33" t="s">
        <v>577</v>
      </c>
      <c r="C11891" s="34">
        <v>10</v>
      </c>
      <c r="D11891" s="33" t="s">
        <v>16</v>
      </c>
      <c r="E11891" s="33" t="s">
        <v>11431</v>
      </c>
      <c r="F11891" s="35">
        <v>31162305</v>
      </c>
      <c r="G11891" s="33" t="s">
        <v>15071</v>
      </c>
      <c r="H11891" s="33">
        <v>5</v>
      </c>
      <c r="I11891" s="33">
        <v>5</v>
      </c>
      <c r="J11891" s="36">
        <v>2</v>
      </c>
      <c r="K11891" s="37">
        <v>30000</v>
      </c>
      <c r="L11891" s="38" t="s">
        <v>15</v>
      </c>
      <c r="M11891" s="38" t="s">
        <v>13</v>
      </c>
    </row>
    <row r="11892" spans="1:13" s="39" customFormat="1" ht="12.75" x14ac:dyDescent="0.2">
      <c r="A11892" s="33" t="s">
        <v>36</v>
      </c>
      <c r="B11892" s="33" t="s">
        <v>577</v>
      </c>
      <c r="C11892" s="34">
        <v>10</v>
      </c>
      <c r="D11892" s="33" t="s">
        <v>16</v>
      </c>
      <c r="E11892" s="33" t="s">
        <v>11432</v>
      </c>
      <c r="F11892" s="35">
        <v>31162305</v>
      </c>
      <c r="G11892" s="33" t="s">
        <v>15071</v>
      </c>
      <c r="H11892" s="33">
        <v>5</v>
      </c>
      <c r="I11892" s="33">
        <v>5</v>
      </c>
      <c r="J11892" s="36">
        <v>2</v>
      </c>
      <c r="K11892" s="37">
        <v>30000</v>
      </c>
      <c r="L11892" s="38" t="s">
        <v>15</v>
      </c>
      <c r="M11892" s="38" t="s">
        <v>13</v>
      </c>
    </row>
    <row r="11893" spans="1:13" s="39" customFormat="1" ht="12.75" x14ac:dyDescent="0.2">
      <c r="A11893" s="33" t="s">
        <v>36</v>
      </c>
      <c r="B11893" s="33" t="s">
        <v>577</v>
      </c>
      <c r="C11893" s="34">
        <v>10</v>
      </c>
      <c r="D11893" s="33" t="s">
        <v>16</v>
      </c>
      <c r="E11893" s="33" t="s">
        <v>11433</v>
      </c>
      <c r="F11893" s="35">
        <v>31162305</v>
      </c>
      <c r="G11893" s="33" t="s">
        <v>15071</v>
      </c>
      <c r="H11893" s="33">
        <v>5</v>
      </c>
      <c r="I11893" s="33">
        <v>5</v>
      </c>
      <c r="J11893" s="36">
        <v>2</v>
      </c>
      <c r="K11893" s="37">
        <v>60000</v>
      </c>
      <c r="L11893" s="38" t="s">
        <v>15</v>
      </c>
      <c r="M11893" s="38" t="s">
        <v>13</v>
      </c>
    </row>
    <row r="11894" spans="1:13" s="39" customFormat="1" ht="12.75" x14ac:dyDescent="0.2">
      <c r="A11894" s="33" t="s">
        <v>36</v>
      </c>
      <c r="B11894" s="33" t="s">
        <v>577</v>
      </c>
      <c r="C11894" s="34">
        <v>10</v>
      </c>
      <c r="D11894" s="33" t="s">
        <v>16</v>
      </c>
      <c r="E11894" s="33" t="s">
        <v>11434</v>
      </c>
      <c r="F11894" s="35">
        <v>31162305</v>
      </c>
      <c r="G11894" s="33" t="s">
        <v>15071</v>
      </c>
      <c r="H11894" s="33">
        <v>5</v>
      </c>
      <c r="I11894" s="33">
        <v>5</v>
      </c>
      <c r="J11894" s="36">
        <v>2</v>
      </c>
      <c r="K11894" s="37">
        <v>20000</v>
      </c>
      <c r="L11894" s="38" t="s">
        <v>15</v>
      </c>
      <c r="M11894" s="38" t="s">
        <v>13</v>
      </c>
    </row>
    <row r="11895" spans="1:13" s="39" customFormat="1" ht="12.75" x14ac:dyDescent="0.2">
      <c r="A11895" s="33" t="s">
        <v>36</v>
      </c>
      <c r="B11895" s="33" t="s">
        <v>577</v>
      </c>
      <c r="C11895" s="34">
        <v>10</v>
      </c>
      <c r="D11895" s="33" t="s">
        <v>16</v>
      </c>
      <c r="E11895" s="33" t="s">
        <v>11435</v>
      </c>
      <c r="F11895" s="35">
        <v>31162305</v>
      </c>
      <c r="G11895" s="33" t="s">
        <v>15071</v>
      </c>
      <c r="H11895" s="33">
        <v>5</v>
      </c>
      <c r="I11895" s="33">
        <v>5</v>
      </c>
      <c r="J11895" s="36">
        <v>2</v>
      </c>
      <c r="K11895" s="37">
        <v>20000</v>
      </c>
      <c r="L11895" s="38" t="s">
        <v>15</v>
      </c>
      <c r="M11895" s="38" t="s">
        <v>13</v>
      </c>
    </row>
    <row r="11896" spans="1:13" s="39" customFormat="1" ht="12.75" x14ac:dyDescent="0.2">
      <c r="A11896" s="33" t="s">
        <v>36</v>
      </c>
      <c r="B11896" s="33" t="s">
        <v>577</v>
      </c>
      <c r="C11896" s="34">
        <v>10</v>
      </c>
      <c r="D11896" s="33" t="s">
        <v>16</v>
      </c>
      <c r="E11896" s="33" t="s">
        <v>11436</v>
      </c>
      <c r="F11896" s="35">
        <v>31211904</v>
      </c>
      <c r="G11896" s="33" t="s">
        <v>15071</v>
      </c>
      <c r="H11896" s="33">
        <v>5</v>
      </c>
      <c r="I11896" s="33">
        <v>5</v>
      </c>
      <c r="J11896" s="36">
        <v>6</v>
      </c>
      <c r="K11896" s="37">
        <v>15000</v>
      </c>
      <c r="L11896" s="38" t="s">
        <v>15</v>
      </c>
      <c r="M11896" s="38" t="s">
        <v>13</v>
      </c>
    </row>
    <row r="11897" spans="1:13" s="39" customFormat="1" ht="12.75" x14ac:dyDescent="0.2">
      <c r="A11897" s="33" t="s">
        <v>36</v>
      </c>
      <c r="B11897" s="33" t="s">
        <v>577</v>
      </c>
      <c r="C11897" s="34">
        <v>10</v>
      </c>
      <c r="D11897" s="33" t="s">
        <v>16</v>
      </c>
      <c r="E11897" s="33" t="s">
        <v>11437</v>
      </c>
      <c r="F11897" s="35">
        <v>31211904</v>
      </c>
      <c r="G11897" s="33" t="s">
        <v>15071</v>
      </c>
      <c r="H11897" s="33">
        <v>5</v>
      </c>
      <c r="I11897" s="33">
        <v>5</v>
      </c>
      <c r="J11897" s="36">
        <v>2</v>
      </c>
      <c r="K11897" s="37">
        <v>7000</v>
      </c>
      <c r="L11897" s="38" t="s">
        <v>15</v>
      </c>
      <c r="M11897" s="38" t="s">
        <v>13</v>
      </c>
    </row>
    <row r="11898" spans="1:13" s="39" customFormat="1" ht="12.75" x14ac:dyDescent="0.2">
      <c r="A11898" s="33" t="s">
        <v>36</v>
      </c>
      <c r="B11898" s="33" t="s">
        <v>577</v>
      </c>
      <c r="C11898" s="34">
        <v>10</v>
      </c>
      <c r="D11898" s="33" t="s">
        <v>16</v>
      </c>
      <c r="E11898" s="33" t="s">
        <v>11438</v>
      </c>
      <c r="F11898" s="35">
        <v>31211904</v>
      </c>
      <c r="G11898" s="33" t="s">
        <v>15071</v>
      </c>
      <c r="H11898" s="33">
        <v>5</v>
      </c>
      <c r="I11898" s="33">
        <v>5</v>
      </c>
      <c r="J11898" s="36">
        <v>2</v>
      </c>
      <c r="K11898" s="37">
        <v>12000</v>
      </c>
      <c r="L11898" s="38" t="s">
        <v>15</v>
      </c>
      <c r="M11898" s="38" t="s">
        <v>13</v>
      </c>
    </row>
    <row r="11899" spans="1:13" s="39" customFormat="1" ht="12.75" x14ac:dyDescent="0.2">
      <c r="A11899" s="33" t="s">
        <v>36</v>
      </c>
      <c r="B11899" s="33" t="s">
        <v>577</v>
      </c>
      <c r="C11899" s="34">
        <v>10</v>
      </c>
      <c r="D11899" s="33" t="s">
        <v>16</v>
      </c>
      <c r="E11899" s="33" t="s">
        <v>11439</v>
      </c>
      <c r="F11899" s="35">
        <v>31211904</v>
      </c>
      <c r="G11899" s="33" t="s">
        <v>15071</v>
      </c>
      <c r="H11899" s="33">
        <v>5</v>
      </c>
      <c r="I11899" s="33">
        <v>5</v>
      </c>
      <c r="J11899" s="36">
        <v>6</v>
      </c>
      <c r="K11899" s="37">
        <v>9000</v>
      </c>
      <c r="L11899" s="38" t="s">
        <v>15</v>
      </c>
      <c r="M11899" s="38" t="s">
        <v>13</v>
      </c>
    </row>
    <row r="11900" spans="1:13" s="39" customFormat="1" ht="12.75" x14ac:dyDescent="0.2">
      <c r="A11900" s="33" t="s">
        <v>36</v>
      </c>
      <c r="B11900" s="33" t="s">
        <v>577</v>
      </c>
      <c r="C11900" s="34">
        <v>10</v>
      </c>
      <c r="D11900" s="33" t="s">
        <v>16</v>
      </c>
      <c r="E11900" s="33" t="s">
        <v>11440</v>
      </c>
      <c r="F11900" s="35">
        <v>31201502</v>
      </c>
      <c r="G11900" s="33" t="s">
        <v>15071</v>
      </c>
      <c r="H11900" s="33">
        <v>5</v>
      </c>
      <c r="I11900" s="33">
        <v>5</v>
      </c>
      <c r="J11900" s="36">
        <v>5</v>
      </c>
      <c r="K11900" s="37">
        <v>110000</v>
      </c>
      <c r="L11900" s="38" t="s">
        <v>15</v>
      </c>
      <c r="M11900" s="38" t="s">
        <v>13</v>
      </c>
    </row>
    <row r="11901" spans="1:13" s="39" customFormat="1" ht="12.75" x14ac:dyDescent="0.2">
      <c r="A11901" s="33" t="s">
        <v>36</v>
      </c>
      <c r="B11901" s="33" t="s">
        <v>577</v>
      </c>
      <c r="C11901" s="34">
        <v>10</v>
      </c>
      <c r="D11901" s="33" t="s">
        <v>16</v>
      </c>
      <c r="E11901" s="33" t="s">
        <v>11441</v>
      </c>
      <c r="F11901" s="35">
        <v>31201500</v>
      </c>
      <c r="G11901" s="33" t="s">
        <v>15071</v>
      </c>
      <c r="H11901" s="33">
        <v>5</v>
      </c>
      <c r="I11901" s="33">
        <v>5</v>
      </c>
      <c r="J11901" s="36">
        <v>3</v>
      </c>
      <c r="K11901" s="37">
        <v>69000</v>
      </c>
      <c r="L11901" s="38" t="s">
        <v>15</v>
      </c>
      <c r="M11901" s="38" t="s">
        <v>13</v>
      </c>
    </row>
    <row r="11902" spans="1:13" s="39" customFormat="1" ht="12.75" x14ac:dyDescent="0.2">
      <c r="A11902" s="33" t="s">
        <v>36</v>
      </c>
      <c r="B11902" s="33" t="s">
        <v>577</v>
      </c>
      <c r="C11902" s="34">
        <v>10</v>
      </c>
      <c r="D11902" s="33" t="s">
        <v>16</v>
      </c>
      <c r="E11902" s="33" t="s">
        <v>9555</v>
      </c>
      <c r="F11902" s="35">
        <v>31201503</v>
      </c>
      <c r="G11902" s="33" t="s">
        <v>15071</v>
      </c>
      <c r="H11902" s="33">
        <v>5</v>
      </c>
      <c r="I11902" s="33">
        <v>5</v>
      </c>
      <c r="J11902" s="36">
        <v>3</v>
      </c>
      <c r="K11902" s="37">
        <v>10500</v>
      </c>
      <c r="L11902" s="38" t="s">
        <v>15</v>
      </c>
      <c r="M11902" s="38" t="s">
        <v>13</v>
      </c>
    </row>
    <row r="11903" spans="1:13" s="39" customFormat="1" ht="12.75" x14ac:dyDescent="0.2">
      <c r="A11903" s="33" t="s">
        <v>36</v>
      </c>
      <c r="B11903" s="33" t="s">
        <v>577</v>
      </c>
      <c r="C11903" s="34">
        <v>10</v>
      </c>
      <c r="D11903" s="33" t="s">
        <v>16</v>
      </c>
      <c r="E11903" s="33" t="s">
        <v>11442</v>
      </c>
      <c r="F11903" s="35">
        <v>31201503</v>
      </c>
      <c r="G11903" s="33" t="s">
        <v>15071</v>
      </c>
      <c r="H11903" s="33">
        <v>5</v>
      </c>
      <c r="I11903" s="33">
        <v>5</v>
      </c>
      <c r="J11903" s="36">
        <v>15</v>
      </c>
      <c r="K11903" s="37">
        <v>52500</v>
      </c>
      <c r="L11903" s="38" t="s">
        <v>15</v>
      </c>
      <c r="M11903" s="38" t="s">
        <v>13</v>
      </c>
    </row>
    <row r="11904" spans="1:13" s="39" customFormat="1" ht="12.75" x14ac:dyDescent="0.2">
      <c r="A11904" s="33" t="s">
        <v>36</v>
      </c>
      <c r="B11904" s="33" t="s">
        <v>577</v>
      </c>
      <c r="C11904" s="34">
        <v>10</v>
      </c>
      <c r="D11904" s="33" t="s">
        <v>16</v>
      </c>
      <c r="E11904" s="33" t="s">
        <v>11443</v>
      </c>
      <c r="F11904" s="35">
        <v>31201503</v>
      </c>
      <c r="G11904" s="33" t="s">
        <v>15071</v>
      </c>
      <c r="H11904" s="33">
        <v>5</v>
      </c>
      <c r="I11904" s="33">
        <v>5</v>
      </c>
      <c r="J11904" s="36">
        <v>15</v>
      </c>
      <c r="K11904" s="37">
        <v>45000</v>
      </c>
      <c r="L11904" s="38" t="s">
        <v>15</v>
      </c>
      <c r="M11904" s="38" t="s">
        <v>13</v>
      </c>
    </row>
    <row r="11905" spans="1:13" s="39" customFormat="1" ht="12.75" x14ac:dyDescent="0.2">
      <c r="A11905" s="33" t="s">
        <v>36</v>
      </c>
      <c r="B11905" s="33" t="s">
        <v>577</v>
      </c>
      <c r="C11905" s="34">
        <v>10</v>
      </c>
      <c r="D11905" s="33" t="s">
        <v>16</v>
      </c>
      <c r="E11905" s="33" t="s">
        <v>11444</v>
      </c>
      <c r="F11905" s="35">
        <v>31201502</v>
      </c>
      <c r="G11905" s="33" t="s">
        <v>15071</v>
      </c>
      <c r="H11905" s="33">
        <v>5</v>
      </c>
      <c r="I11905" s="33">
        <v>5</v>
      </c>
      <c r="J11905" s="36">
        <v>6</v>
      </c>
      <c r="K11905" s="37">
        <v>30000</v>
      </c>
      <c r="L11905" s="38" t="s">
        <v>15</v>
      </c>
      <c r="M11905" s="38" t="s">
        <v>13</v>
      </c>
    </row>
    <row r="11906" spans="1:13" s="39" customFormat="1" ht="12.75" x14ac:dyDescent="0.2">
      <c r="A11906" s="33" t="s">
        <v>36</v>
      </c>
      <c r="B11906" s="33" t="s">
        <v>577</v>
      </c>
      <c r="C11906" s="34">
        <v>10</v>
      </c>
      <c r="D11906" s="33" t="s">
        <v>16</v>
      </c>
      <c r="E11906" s="33" t="s">
        <v>11445</v>
      </c>
      <c r="F11906" s="35">
        <v>31201502</v>
      </c>
      <c r="G11906" s="33" t="s">
        <v>15071</v>
      </c>
      <c r="H11906" s="33">
        <v>5</v>
      </c>
      <c r="I11906" s="33">
        <v>5</v>
      </c>
      <c r="J11906" s="36">
        <v>3</v>
      </c>
      <c r="K11906" s="37">
        <v>45000</v>
      </c>
      <c r="L11906" s="38" t="s">
        <v>15</v>
      </c>
      <c r="M11906" s="38" t="s">
        <v>13</v>
      </c>
    </row>
    <row r="11907" spans="1:13" s="39" customFormat="1" ht="12.75" x14ac:dyDescent="0.2">
      <c r="A11907" s="33" t="s">
        <v>36</v>
      </c>
      <c r="B11907" s="33" t="s">
        <v>577</v>
      </c>
      <c r="C11907" s="34">
        <v>10</v>
      </c>
      <c r="D11907" s="33" t="s">
        <v>16</v>
      </c>
      <c r="E11907" s="33" t="s">
        <v>6928</v>
      </c>
      <c r="F11907" s="35">
        <v>31201502</v>
      </c>
      <c r="G11907" s="33" t="s">
        <v>15071</v>
      </c>
      <c r="H11907" s="33">
        <v>5</v>
      </c>
      <c r="I11907" s="33">
        <v>5</v>
      </c>
      <c r="J11907" s="36">
        <v>5</v>
      </c>
      <c r="K11907" s="37">
        <v>25000</v>
      </c>
      <c r="L11907" s="38" t="s">
        <v>15</v>
      </c>
      <c r="M11907" s="38" t="s">
        <v>13</v>
      </c>
    </row>
    <row r="11908" spans="1:13" s="39" customFormat="1" ht="12.75" x14ac:dyDescent="0.2">
      <c r="A11908" s="33" t="s">
        <v>36</v>
      </c>
      <c r="B11908" s="33" t="s">
        <v>577</v>
      </c>
      <c r="C11908" s="34">
        <v>10</v>
      </c>
      <c r="D11908" s="33" t="s">
        <v>16</v>
      </c>
      <c r="E11908" s="33" t="s">
        <v>11446</v>
      </c>
      <c r="F11908" s="35">
        <v>31201517</v>
      </c>
      <c r="G11908" s="33" t="s">
        <v>15071</v>
      </c>
      <c r="H11908" s="33">
        <v>5</v>
      </c>
      <c r="I11908" s="33">
        <v>5</v>
      </c>
      <c r="J11908" s="36">
        <v>10</v>
      </c>
      <c r="K11908" s="37">
        <v>42000</v>
      </c>
      <c r="L11908" s="38" t="s">
        <v>15</v>
      </c>
      <c r="M11908" s="38" t="s">
        <v>13</v>
      </c>
    </row>
    <row r="11909" spans="1:13" s="39" customFormat="1" ht="12.75" x14ac:dyDescent="0.2">
      <c r="A11909" s="33" t="s">
        <v>36</v>
      </c>
      <c r="B11909" s="33" t="s">
        <v>577</v>
      </c>
      <c r="C11909" s="34">
        <v>10</v>
      </c>
      <c r="D11909" s="33" t="s">
        <v>16</v>
      </c>
      <c r="E11909" s="33" t="s">
        <v>11447</v>
      </c>
      <c r="F11909" s="35">
        <v>31201512</v>
      </c>
      <c r="G11909" s="33" t="s">
        <v>15071</v>
      </c>
      <c r="H11909" s="33">
        <v>5</v>
      </c>
      <c r="I11909" s="33">
        <v>5</v>
      </c>
      <c r="J11909" s="36">
        <v>25</v>
      </c>
      <c r="K11909" s="37">
        <v>105000</v>
      </c>
      <c r="L11909" s="38" t="s">
        <v>15</v>
      </c>
      <c r="M11909" s="38" t="s">
        <v>13</v>
      </c>
    </row>
    <row r="11910" spans="1:13" s="39" customFormat="1" ht="12.75" x14ac:dyDescent="0.2">
      <c r="A11910" s="33" t="s">
        <v>36</v>
      </c>
      <c r="B11910" s="33" t="s">
        <v>577</v>
      </c>
      <c r="C11910" s="34">
        <v>10</v>
      </c>
      <c r="D11910" s="33" t="s">
        <v>16</v>
      </c>
      <c r="E11910" s="33" t="s">
        <v>11448</v>
      </c>
      <c r="F11910" s="35">
        <v>31201500</v>
      </c>
      <c r="G11910" s="33" t="s">
        <v>15071</v>
      </c>
      <c r="H11910" s="33">
        <v>5</v>
      </c>
      <c r="I11910" s="33">
        <v>5</v>
      </c>
      <c r="J11910" s="36">
        <v>20</v>
      </c>
      <c r="K11910" s="37">
        <v>30000</v>
      </c>
      <c r="L11910" s="38" t="s">
        <v>15</v>
      </c>
      <c r="M11910" s="38" t="s">
        <v>13</v>
      </c>
    </row>
    <row r="11911" spans="1:13" s="39" customFormat="1" ht="12.75" x14ac:dyDescent="0.2">
      <c r="A11911" s="33" t="s">
        <v>36</v>
      </c>
      <c r="B11911" s="33" t="s">
        <v>577</v>
      </c>
      <c r="C11911" s="34">
        <v>10</v>
      </c>
      <c r="D11911" s="33" t="s">
        <v>16</v>
      </c>
      <c r="E11911" s="33" t="s">
        <v>11449</v>
      </c>
      <c r="F11911" s="35">
        <v>31201501</v>
      </c>
      <c r="G11911" s="33" t="s">
        <v>15071</v>
      </c>
      <c r="H11911" s="33">
        <v>5</v>
      </c>
      <c r="I11911" s="33">
        <v>5</v>
      </c>
      <c r="J11911" s="36">
        <v>10</v>
      </c>
      <c r="K11911" s="37">
        <v>15000</v>
      </c>
      <c r="L11911" s="38" t="s">
        <v>15</v>
      </c>
      <c r="M11911" s="38" t="s">
        <v>13</v>
      </c>
    </row>
    <row r="11912" spans="1:13" s="39" customFormat="1" ht="12.75" x14ac:dyDescent="0.2">
      <c r="A11912" s="33" t="s">
        <v>36</v>
      </c>
      <c r="B11912" s="33" t="s">
        <v>577</v>
      </c>
      <c r="C11912" s="34">
        <v>10</v>
      </c>
      <c r="D11912" s="33" t="s">
        <v>16</v>
      </c>
      <c r="E11912" s="33" t="s">
        <v>11450</v>
      </c>
      <c r="F11912" s="35">
        <v>31201500</v>
      </c>
      <c r="G11912" s="33" t="s">
        <v>15071</v>
      </c>
      <c r="H11912" s="33">
        <v>5</v>
      </c>
      <c r="I11912" s="33">
        <v>5</v>
      </c>
      <c r="J11912" s="36">
        <v>10</v>
      </c>
      <c r="K11912" s="37">
        <v>15000</v>
      </c>
      <c r="L11912" s="38" t="s">
        <v>15</v>
      </c>
      <c r="M11912" s="38" t="s">
        <v>13</v>
      </c>
    </row>
    <row r="11913" spans="1:13" s="39" customFormat="1" ht="12.75" x14ac:dyDescent="0.2">
      <c r="A11913" s="33" t="s">
        <v>36</v>
      </c>
      <c r="B11913" s="33" t="s">
        <v>585</v>
      </c>
      <c r="C11913" s="34">
        <v>10</v>
      </c>
      <c r="D11913" s="33" t="s">
        <v>93</v>
      </c>
      <c r="E11913" s="33" t="s">
        <v>11451</v>
      </c>
      <c r="F11913" s="35">
        <v>43211725</v>
      </c>
      <c r="G11913" s="33" t="s">
        <v>15071</v>
      </c>
      <c r="H11913" s="33">
        <v>5</v>
      </c>
      <c r="I11913" s="33">
        <v>5</v>
      </c>
      <c r="J11913" s="36">
        <v>5</v>
      </c>
      <c r="K11913" s="37">
        <v>125000</v>
      </c>
      <c r="L11913" s="38" t="s">
        <v>15</v>
      </c>
      <c r="M11913" s="38" t="s">
        <v>13</v>
      </c>
    </row>
    <row r="11914" spans="1:13" s="39" customFormat="1" ht="12.75" x14ac:dyDescent="0.2">
      <c r="A11914" s="33" t="s">
        <v>36</v>
      </c>
      <c r="B11914" s="33" t="s">
        <v>585</v>
      </c>
      <c r="C11914" s="34">
        <v>10</v>
      </c>
      <c r="D11914" s="33" t="s">
        <v>93</v>
      </c>
      <c r="E11914" s="33" t="s">
        <v>11452</v>
      </c>
      <c r="F11914" s="35">
        <v>40161502</v>
      </c>
      <c r="G11914" s="33" t="s">
        <v>15071</v>
      </c>
      <c r="H11914" s="33">
        <v>5</v>
      </c>
      <c r="I11914" s="33">
        <v>5</v>
      </c>
      <c r="J11914" s="36">
        <v>3</v>
      </c>
      <c r="K11914" s="37">
        <v>570000</v>
      </c>
      <c r="L11914" s="38" t="s">
        <v>15</v>
      </c>
      <c r="M11914" s="38" t="s">
        <v>13</v>
      </c>
    </row>
    <row r="11915" spans="1:13" s="39" customFormat="1" ht="12.75" x14ac:dyDescent="0.2">
      <c r="A11915" s="33" t="s">
        <v>36</v>
      </c>
      <c r="B11915" s="33" t="s">
        <v>581</v>
      </c>
      <c r="C11915" s="34">
        <v>10</v>
      </c>
      <c r="D11915" s="33" t="s">
        <v>90</v>
      </c>
      <c r="E11915" s="33" t="s">
        <v>4132</v>
      </c>
      <c r="F11915" s="35">
        <v>47131821</v>
      </c>
      <c r="G11915" s="33" t="s">
        <v>15071</v>
      </c>
      <c r="H11915" s="33">
        <v>5</v>
      </c>
      <c r="I11915" s="33">
        <v>5</v>
      </c>
      <c r="J11915" s="36">
        <v>5</v>
      </c>
      <c r="K11915" s="37">
        <v>225000</v>
      </c>
      <c r="L11915" s="38" t="s">
        <v>15</v>
      </c>
      <c r="M11915" s="38" t="s">
        <v>13</v>
      </c>
    </row>
    <row r="11916" spans="1:13" s="39" customFormat="1" ht="12.75" x14ac:dyDescent="0.2">
      <c r="A11916" s="33" t="s">
        <v>36</v>
      </c>
      <c r="B11916" s="33" t="s">
        <v>581</v>
      </c>
      <c r="C11916" s="34">
        <v>10</v>
      </c>
      <c r="D11916" s="33" t="s">
        <v>90</v>
      </c>
      <c r="E11916" s="33" t="s">
        <v>11453</v>
      </c>
      <c r="F11916" s="35">
        <v>47131828</v>
      </c>
      <c r="G11916" s="33" t="s">
        <v>15071</v>
      </c>
      <c r="H11916" s="33">
        <v>5</v>
      </c>
      <c r="I11916" s="33">
        <v>5</v>
      </c>
      <c r="J11916" s="36">
        <v>13</v>
      </c>
      <c r="K11916" s="37">
        <v>806000</v>
      </c>
      <c r="L11916" s="38" t="s">
        <v>15</v>
      </c>
      <c r="M11916" s="38" t="s">
        <v>13</v>
      </c>
    </row>
    <row r="11917" spans="1:13" s="39" customFormat="1" ht="12.75" x14ac:dyDescent="0.2">
      <c r="A11917" s="33" t="s">
        <v>36</v>
      </c>
      <c r="B11917" s="33" t="s">
        <v>581</v>
      </c>
      <c r="C11917" s="34">
        <v>10</v>
      </c>
      <c r="D11917" s="33" t="s">
        <v>90</v>
      </c>
      <c r="E11917" s="33" t="s">
        <v>11454</v>
      </c>
      <c r="F11917" s="35">
        <v>47131821</v>
      </c>
      <c r="G11917" s="33" t="s">
        <v>15071</v>
      </c>
      <c r="H11917" s="33">
        <v>5</v>
      </c>
      <c r="I11917" s="33">
        <v>5</v>
      </c>
      <c r="J11917" s="36">
        <v>10</v>
      </c>
      <c r="K11917" s="37">
        <v>620000</v>
      </c>
      <c r="L11917" s="38" t="s">
        <v>2367</v>
      </c>
      <c r="M11917" s="38" t="s">
        <v>13</v>
      </c>
    </row>
    <row r="11918" spans="1:13" s="39" customFormat="1" ht="12.75" x14ac:dyDescent="0.2">
      <c r="A11918" s="33" t="s">
        <v>36</v>
      </c>
      <c r="B11918" s="33" t="s">
        <v>565</v>
      </c>
      <c r="C11918" s="34">
        <v>10</v>
      </c>
      <c r="D11918" s="33" t="s">
        <v>81</v>
      </c>
      <c r="E11918" s="33" t="s">
        <v>11455</v>
      </c>
      <c r="F11918" s="35">
        <v>40151500</v>
      </c>
      <c r="G11918" s="33" t="s">
        <v>15071</v>
      </c>
      <c r="H11918" s="33">
        <v>5</v>
      </c>
      <c r="I11918" s="33">
        <v>5</v>
      </c>
      <c r="J11918" s="36">
        <v>2</v>
      </c>
      <c r="K11918" s="37">
        <v>1700000</v>
      </c>
      <c r="L11918" s="38" t="s">
        <v>15</v>
      </c>
      <c r="M11918" s="38" t="s">
        <v>13</v>
      </c>
    </row>
    <row r="11919" spans="1:13" s="39" customFormat="1" ht="12.75" x14ac:dyDescent="0.2">
      <c r="A11919" s="33" t="s">
        <v>36</v>
      </c>
      <c r="B11919" s="33" t="s">
        <v>581</v>
      </c>
      <c r="C11919" s="34">
        <v>10</v>
      </c>
      <c r="D11919" s="33" t="s">
        <v>90</v>
      </c>
      <c r="E11919" s="33" t="s">
        <v>11456</v>
      </c>
      <c r="F11919" s="35">
        <v>47131604</v>
      </c>
      <c r="G11919" s="33" t="s">
        <v>15071</v>
      </c>
      <c r="H11919" s="33">
        <v>5</v>
      </c>
      <c r="I11919" s="33">
        <v>5</v>
      </c>
      <c r="J11919" s="36">
        <v>5</v>
      </c>
      <c r="K11919" s="37">
        <v>60000</v>
      </c>
      <c r="L11919" s="38" t="s">
        <v>15</v>
      </c>
      <c r="M11919" s="38" t="s">
        <v>13</v>
      </c>
    </row>
    <row r="11920" spans="1:13" s="39" customFormat="1" ht="12.75" x14ac:dyDescent="0.2">
      <c r="A11920" s="33" t="s">
        <v>36</v>
      </c>
      <c r="B11920" s="33" t="s">
        <v>585</v>
      </c>
      <c r="C11920" s="34">
        <v>10</v>
      </c>
      <c r="D11920" s="33" t="s">
        <v>93</v>
      </c>
      <c r="E11920" s="33" t="s">
        <v>2770</v>
      </c>
      <c r="F11920" s="35">
        <v>44102912</v>
      </c>
      <c r="G11920" s="33" t="s">
        <v>15071</v>
      </c>
      <c r="H11920" s="33">
        <v>5</v>
      </c>
      <c r="I11920" s="33">
        <v>5</v>
      </c>
      <c r="J11920" s="36">
        <v>3</v>
      </c>
      <c r="K11920" s="37">
        <v>90000</v>
      </c>
      <c r="L11920" s="38" t="s">
        <v>15</v>
      </c>
      <c r="M11920" s="38" t="s">
        <v>13</v>
      </c>
    </row>
    <row r="11921" spans="1:13" s="39" customFormat="1" ht="12.75" x14ac:dyDescent="0.2">
      <c r="A11921" s="33" t="s">
        <v>36</v>
      </c>
      <c r="B11921" s="33" t="s">
        <v>553</v>
      </c>
      <c r="C11921" s="34">
        <v>10</v>
      </c>
      <c r="D11921" s="33" t="s">
        <v>74</v>
      </c>
      <c r="E11921" s="33" t="s">
        <v>11457</v>
      </c>
      <c r="F11921" s="35">
        <v>39121440</v>
      </c>
      <c r="G11921" s="33" t="s">
        <v>15071</v>
      </c>
      <c r="H11921" s="33">
        <v>5</v>
      </c>
      <c r="I11921" s="33">
        <v>5</v>
      </c>
      <c r="J11921" s="36">
        <v>1</v>
      </c>
      <c r="K11921" s="37">
        <v>23000</v>
      </c>
      <c r="L11921" s="38" t="s">
        <v>15</v>
      </c>
      <c r="M11921" s="38" t="s">
        <v>13</v>
      </c>
    </row>
    <row r="11922" spans="1:13" s="39" customFormat="1" ht="12.75" x14ac:dyDescent="0.2">
      <c r="A11922" s="33" t="s">
        <v>36</v>
      </c>
      <c r="B11922" s="33" t="s">
        <v>582</v>
      </c>
      <c r="C11922" s="34">
        <v>10</v>
      </c>
      <c r="D11922" s="33" t="s">
        <v>34</v>
      </c>
      <c r="E11922" s="33" t="s">
        <v>11458</v>
      </c>
      <c r="F11922" s="35">
        <v>40161504</v>
      </c>
      <c r="G11922" s="33" t="s">
        <v>15071</v>
      </c>
      <c r="H11922" s="33">
        <v>5</v>
      </c>
      <c r="I11922" s="33">
        <v>5</v>
      </c>
      <c r="J11922" s="36">
        <v>3</v>
      </c>
      <c r="K11922" s="37">
        <v>180000</v>
      </c>
      <c r="L11922" s="38" t="s">
        <v>15</v>
      </c>
      <c r="M11922" s="38" t="s">
        <v>13</v>
      </c>
    </row>
    <row r="11923" spans="1:13" s="39" customFormat="1" ht="12.75" x14ac:dyDescent="0.2">
      <c r="A11923" s="33" t="s">
        <v>36</v>
      </c>
      <c r="B11923" s="33" t="s">
        <v>582</v>
      </c>
      <c r="C11923" s="34">
        <v>10</v>
      </c>
      <c r="D11923" s="33" t="s">
        <v>34</v>
      </c>
      <c r="E11923" s="33" t="s">
        <v>11459</v>
      </c>
      <c r="F11923" s="35">
        <v>40161504</v>
      </c>
      <c r="G11923" s="33" t="s">
        <v>15071</v>
      </c>
      <c r="H11923" s="33">
        <v>5</v>
      </c>
      <c r="I11923" s="33">
        <v>5</v>
      </c>
      <c r="J11923" s="36">
        <v>3</v>
      </c>
      <c r="K11923" s="37">
        <v>180000</v>
      </c>
      <c r="L11923" s="38" t="s">
        <v>15</v>
      </c>
      <c r="M11923" s="38" t="s">
        <v>13</v>
      </c>
    </row>
    <row r="11924" spans="1:13" s="39" customFormat="1" ht="12.75" x14ac:dyDescent="0.2">
      <c r="A11924" s="33" t="s">
        <v>36</v>
      </c>
      <c r="B11924" s="33" t="s">
        <v>582</v>
      </c>
      <c r="C11924" s="34">
        <v>10</v>
      </c>
      <c r="D11924" s="33" t="s">
        <v>34</v>
      </c>
      <c r="E11924" s="33" t="s">
        <v>11460</v>
      </c>
      <c r="F11924" s="35">
        <v>40161504</v>
      </c>
      <c r="G11924" s="33" t="s">
        <v>15071</v>
      </c>
      <c r="H11924" s="33">
        <v>5</v>
      </c>
      <c r="I11924" s="33">
        <v>5</v>
      </c>
      <c r="J11924" s="36">
        <v>3</v>
      </c>
      <c r="K11924" s="37">
        <v>195000</v>
      </c>
      <c r="L11924" s="38" t="s">
        <v>15</v>
      </c>
      <c r="M11924" s="38" t="s">
        <v>13</v>
      </c>
    </row>
    <row r="11925" spans="1:13" s="39" customFormat="1" ht="12.75" x14ac:dyDescent="0.2">
      <c r="A11925" s="33" t="s">
        <v>36</v>
      </c>
      <c r="B11925" s="33" t="s">
        <v>582</v>
      </c>
      <c r="C11925" s="34">
        <v>10</v>
      </c>
      <c r="D11925" s="33" t="s">
        <v>34</v>
      </c>
      <c r="E11925" s="33" t="s">
        <v>11461</v>
      </c>
      <c r="F11925" s="35">
        <v>40161504</v>
      </c>
      <c r="G11925" s="33" t="s">
        <v>15071</v>
      </c>
      <c r="H11925" s="33">
        <v>5</v>
      </c>
      <c r="I11925" s="33">
        <v>5</v>
      </c>
      <c r="J11925" s="36">
        <v>3</v>
      </c>
      <c r="K11925" s="37">
        <v>195000</v>
      </c>
      <c r="L11925" s="38" t="s">
        <v>15</v>
      </c>
      <c r="M11925" s="38" t="s">
        <v>13</v>
      </c>
    </row>
    <row r="11926" spans="1:13" s="39" customFormat="1" ht="12.75" x14ac:dyDescent="0.2">
      <c r="A11926" s="33" t="s">
        <v>36</v>
      </c>
      <c r="B11926" s="33" t="s">
        <v>582</v>
      </c>
      <c r="C11926" s="34">
        <v>10</v>
      </c>
      <c r="D11926" s="33" t="s">
        <v>34</v>
      </c>
      <c r="E11926" s="33" t="s">
        <v>11462</v>
      </c>
      <c r="F11926" s="35">
        <v>40161504</v>
      </c>
      <c r="G11926" s="33" t="s">
        <v>15071</v>
      </c>
      <c r="H11926" s="33">
        <v>5</v>
      </c>
      <c r="I11926" s="33">
        <v>5</v>
      </c>
      <c r="J11926" s="36">
        <v>6</v>
      </c>
      <c r="K11926" s="37">
        <v>90000</v>
      </c>
      <c r="L11926" s="38" t="s">
        <v>15</v>
      </c>
      <c r="M11926" s="38" t="s">
        <v>13</v>
      </c>
    </row>
    <row r="11927" spans="1:13" s="39" customFormat="1" ht="12.75" x14ac:dyDescent="0.2">
      <c r="A11927" s="33" t="s">
        <v>36</v>
      </c>
      <c r="B11927" s="33" t="s">
        <v>582</v>
      </c>
      <c r="C11927" s="34">
        <v>10</v>
      </c>
      <c r="D11927" s="33" t="s">
        <v>34</v>
      </c>
      <c r="E11927" s="33" t="s">
        <v>11463</v>
      </c>
      <c r="F11927" s="35">
        <v>40161504</v>
      </c>
      <c r="G11927" s="33" t="s">
        <v>15071</v>
      </c>
      <c r="H11927" s="33">
        <v>5</v>
      </c>
      <c r="I11927" s="33">
        <v>5</v>
      </c>
      <c r="J11927" s="36">
        <v>6</v>
      </c>
      <c r="K11927" s="37">
        <v>108000</v>
      </c>
      <c r="L11927" s="38" t="s">
        <v>15</v>
      </c>
      <c r="M11927" s="38" t="s">
        <v>13</v>
      </c>
    </row>
    <row r="11928" spans="1:13" s="39" customFormat="1" ht="12.75" x14ac:dyDescent="0.2">
      <c r="A11928" s="33" t="s">
        <v>36</v>
      </c>
      <c r="B11928" s="33" t="s">
        <v>582</v>
      </c>
      <c r="C11928" s="34">
        <v>10</v>
      </c>
      <c r="D11928" s="33" t="s">
        <v>34</v>
      </c>
      <c r="E11928" s="33" t="s">
        <v>11464</v>
      </c>
      <c r="F11928" s="35">
        <v>40161504</v>
      </c>
      <c r="G11928" s="33" t="s">
        <v>15071</v>
      </c>
      <c r="H11928" s="33">
        <v>5</v>
      </c>
      <c r="I11928" s="33">
        <v>5</v>
      </c>
      <c r="J11928" s="36">
        <v>3</v>
      </c>
      <c r="K11928" s="37">
        <v>75000</v>
      </c>
      <c r="L11928" s="38" t="s">
        <v>15</v>
      </c>
      <c r="M11928" s="38" t="s">
        <v>13</v>
      </c>
    </row>
    <row r="11929" spans="1:13" s="39" customFormat="1" ht="12.75" x14ac:dyDescent="0.2">
      <c r="A11929" s="33" t="s">
        <v>36</v>
      </c>
      <c r="B11929" s="33" t="s">
        <v>582</v>
      </c>
      <c r="C11929" s="34">
        <v>10</v>
      </c>
      <c r="D11929" s="33" t="s">
        <v>34</v>
      </c>
      <c r="E11929" s="33" t="s">
        <v>11465</v>
      </c>
      <c r="F11929" s="35">
        <v>40161504</v>
      </c>
      <c r="G11929" s="33" t="s">
        <v>15071</v>
      </c>
      <c r="H11929" s="33">
        <v>5</v>
      </c>
      <c r="I11929" s="33">
        <v>5</v>
      </c>
      <c r="J11929" s="36">
        <v>3</v>
      </c>
      <c r="K11929" s="37">
        <v>435000</v>
      </c>
      <c r="L11929" s="38" t="s">
        <v>15</v>
      </c>
      <c r="M11929" s="38" t="s">
        <v>13</v>
      </c>
    </row>
    <row r="11930" spans="1:13" s="39" customFormat="1" ht="12.75" x14ac:dyDescent="0.2">
      <c r="A11930" s="33" t="s">
        <v>36</v>
      </c>
      <c r="B11930" s="33" t="s">
        <v>582</v>
      </c>
      <c r="C11930" s="34">
        <v>10</v>
      </c>
      <c r="D11930" s="33" t="s">
        <v>34</v>
      </c>
      <c r="E11930" s="33" t="s">
        <v>11466</v>
      </c>
      <c r="F11930" s="35">
        <v>40161504</v>
      </c>
      <c r="G11930" s="33" t="s">
        <v>15071</v>
      </c>
      <c r="H11930" s="33">
        <v>5</v>
      </c>
      <c r="I11930" s="33">
        <v>5</v>
      </c>
      <c r="J11930" s="36">
        <v>3</v>
      </c>
      <c r="K11930" s="37">
        <v>435000</v>
      </c>
      <c r="L11930" s="38" t="s">
        <v>15</v>
      </c>
      <c r="M11930" s="38" t="s">
        <v>13</v>
      </c>
    </row>
    <row r="11931" spans="1:13" s="39" customFormat="1" ht="12.75" x14ac:dyDescent="0.2">
      <c r="A11931" s="33" t="s">
        <v>36</v>
      </c>
      <c r="B11931" s="33" t="s">
        <v>582</v>
      </c>
      <c r="C11931" s="34">
        <v>10</v>
      </c>
      <c r="D11931" s="33" t="s">
        <v>34</v>
      </c>
      <c r="E11931" s="33" t="s">
        <v>11467</v>
      </c>
      <c r="F11931" s="35">
        <v>40161504</v>
      </c>
      <c r="G11931" s="33" t="s">
        <v>15071</v>
      </c>
      <c r="H11931" s="33">
        <v>5</v>
      </c>
      <c r="I11931" s="33">
        <v>5</v>
      </c>
      <c r="J11931" s="36">
        <v>3</v>
      </c>
      <c r="K11931" s="37">
        <v>435000</v>
      </c>
      <c r="L11931" s="38" t="s">
        <v>15</v>
      </c>
      <c r="M11931" s="38" t="s">
        <v>13</v>
      </c>
    </row>
    <row r="11932" spans="1:13" s="39" customFormat="1" ht="12.75" x14ac:dyDescent="0.2">
      <c r="A11932" s="33" t="s">
        <v>36</v>
      </c>
      <c r="B11932" s="33" t="s">
        <v>582</v>
      </c>
      <c r="C11932" s="34">
        <v>10</v>
      </c>
      <c r="D11932" s="33" t="s">
        <v>34</v>
      </c>
      <c r="E11932" s="33" t="s">
        <v>11468</v>
      </c>
      <c r="F11932" s="35">
        <v>40161504</v>
      </c>
      <c r="G11932" s="33" t="s">
        <v>15071</v>
      </c>
      <c r="H11932" s="33">
        <v>5</v>
      </c>
      <c r="I11932" s="33">
        <v>5</v>
      </c>
      <c r="J11932" s="36">
        <v>3</v>
      </c>
      <c r="K11932" s="37">
        <v>435000</v>
      </c>
      <c r="L11932" s="38" t="s">
        <v>15</v>
      </c>
      <c r="M11932" s="38" t="s">
        <v>13</v>
      </c>
    </row>
    <row r="11933" spans="1:13" s="39" customFormat="1" ht="12.75" x14ac:dyDescent="0.2">
      <c r="A11933" s="33" t="s">
        <v>36</v>
      </c>
      <c r="B11933" s="33" t="s">
        <v>582</v>
      </c>
      <c r="C11933" s="34">
        <v>10</v>
      </c>
      <c r="D11933" s="33" t="s">
        <v>34</v>
      </c>
      <c r="E11933" s="33" t="s">
        <v>11469</v>
      </c>
      <c r="F11933" s="35">
        <v>40161504</v>
      </c>
      <c r="G11933" s="33" t="s">
        <v>15071</v>
      </c>
      <c r="H11933" s="33">
        <v>5</v>
      </c>
      <c r="I11933" s="33">
        <v>5</v>
      </c>
      <c r="J11933" s="36">
        <v>3</v>
      </c>
      <c r="K11933" s="37">
        <v>135000</v>
      </c>
      <c r="L11933" s="38" t="s">
        <v>15</v>
      </c>
      <c r="M11933" s="38" t="s">
        <v>13</v>
      </c>
    </row>
    <row r="11934" spans="1:13" s="39" customFormat="1" ht="12.75" x14ac:dyDescent="0.2">
      <c r="A11934" s="33" t="s">
        <v>36</v>
      </c>
      <c r="B11934" s="33" t="s">
        <v>582</v>
      </c>
      <c r="C11934" s="34">
        <v>10</v>
      </c>
      <c r="D11934" s="33" t="s">
        <v>34</v>
      </c>
      <c r="E11934" s="33" t="s">
        <v>11470</v>
      </c>
      <c r="F11934" s="35">
        <v>40161502</v>
      </c>
      <c r="G11934" s="33" t="s">
        <v>15071</v>
      </c>
      <c r="H11934" s="33">
        <v>5</v>
      </c>
      <c r="I11934" s="33">
        <v>5</v>
      </c>
      <c r="J11934" s="36">
        <v>6</v>
      </c>
      <c r="K11934" s="37">
        <v>270000</v>
      </c>
      <c r="L11934" s="38" t="s">
        <v>15</v>
      </c>
      <c r="M11934" s="38" t="s">
        <v>13</v>
      </c>
    </row>
    <row r="11935" spans="1:13" s="39" customFormat="1" ht="12.75" x14ac:dyDescent="0.2">
      <c r="A11935" s="33" t="s">
        <v>36</v>
      </c>
      <c r="B11935" s="33" t="s">
        <v>582</v>
      </c>
      <c r="C11935" s="34">
        <v>10</v>
      </c>
      <c r="D11935" s="33" t="s">
        <v>34</v>
      </c>
      <c r="E11935" s="33" t="s">
        <v>11471</v>
      </c>
      <c r="F11935" s="35">
        <v>40161504</v>
      </c>
      <c r="G11935" s="33" t="s">
        <v>15071</v>
      </c>
      <c r="H11935" s="33">
        <v>5</v>
      </c>
      <c r="I11935" s="33">
        <v>5</v>
      </c>
      <c r="J11935" s="36">
        <v>3</v>
      </c>
      <c r="K11935" s="37">
        <v>600000</v>
      </c>
      <c r="L11935" s="38" t="s">
        <v>15</v>
      </c>
      <c r="M11935" s="38" t="s">
        <v>13</v>
      </c>
    </row>
    <row r="11936" spans="1:13" s="39" customFormat="1" ht="12.75" x14ac:dyDescent="0.2">
      <c r="A11936" s="33" t="s">
        <v>36</v>
      </c>
      <c r="B11936" s="33" t="s">
        <v>579</v>
      </c>
      <c r="C11936" s="34">
        <v>10</v>
      </c>
      <c r="D11936" s="33" t="s">
        <v>89</v>
      </c>
      <c r="E11936" s="33" t="s">
        <v>11472</v>
      </c>
      <c r="F11936" s="35">
        <v>12142100</v>
      </c>
      <c r="G11936" s="33" t="s">
        <v>15071</v>
      </c>
      <c r="H11936" s="33">
        <v>5</v>
      </c>
      <c r="I11936" s="33">
        <v>5</v>
      </c>
      <c r="J11936" s="36">
        <v>1</v>
      </c>
      <c r="K11936" s="37">
        <v>400000</v>
      </c>
      <c r="L11936" s="38" t="s">
        <v>15</v>
      </c>
      <c r="M11936" s="38" t="s">
        <v>13</v>
      </c>
    </row>
    <row r="11937" spans="1:13" s="39" customFormat="1" ht="12.75" x14ac:dyDescent="0.2">
      <c r="A11937" s="33" t="s">
        <v>36</v>
      </c>
      <c r="B11937" s="33" t="s">
        <v>579</v>
      </c>
      <c r="C11937" s="34">
        <v>10</v>
      </c>
      <c r="D11937" s="33" t="s">
        <v>89</v>
      </c>
      <c r="E11937" s="33" t="s">
        <v>11473</v>
      </c>
      <c r="F11937" s="35">
        <v>12142100</v>
      </c>
      <c r="G11937" s="33" t="s">
        <v>15071</v>
      </c>
      <c r="H11937" s="33">
        <v>5</v>
      </c>
      <c r="I11937" s="33">
        <v>5</v>
      </c>
      <c r="J11937" s="36">
        <v>1</v>
      </c>
      <c r="K11937" s="37">
        <v>400000</v>
      </c>
      <c r="L11937" s="38" t="s">
        <v>15</v>
      </c>
      <c r="M11937" s="38" t="s">
        <v>13</v>
      </c>
    </row>
    <row r="11938" spans="1:13" s="39" customFormat="1" ht="12.75" x14ac:dyDescent="0.2">
      <c r="A11938" s="33" t="s">
        <v>36</v>
      </c>
      <c r="B11938" s="33" t="s">
        <v>571</v>
      </c>
      <c r="C11938" s="34">
        <v>10</v>
      </c>
      <c r="D11938" s="33" t="s">
        <v>12596</v>
      </c>
      <c r="E11938" s="33" t="s">
        <v>11474</v>
      </c>
      <c r="F11938" s="35">
        <v>15121902</v>
      </c>
      <c r="G11938" s="33" t="s">
        <v>15071</v>
      </c>
      <c r="H11938" s="33">
        <v>5</v>
      </c>
      <c r="I11938" s="33">
        <v>5</v>
      </c>
      <c r="J11938" s="36">
        <v>5</v>
      </c>
      <c r="K11938" s="37">
        <v>165000</v>
      </c>
      <c r="L11938" s="38" t="s">
        <v>15</v>
      </c>
      <c r="M11938" s="38" t="s">
        <v>13</v>
      </c>
    </row>
    <row r="11939" spans="1:13" s="39" customFormat="1" ht="12.75" x14ac:dyDescent="0.2">
      <c r="A11939" s="33" t="s">
        <v>36</v>
      </c>
      <c r="B11939" s="33" t="s">
        <v>581</v>
      </c>
      <c r="C11939" s="34">
        <v>10</v>
      </c>
      <c r="D11939" s="33" t="s">
        <v>90</v>
      </c>
      <c r="E11939" s="33" t="s">
        <v>11475</v>
      </c>
      <c r="F11939" s="35">
        <v>27111907</v>
      </c>
      <c r="G11939" s="33" t="s">
        <v>15071</v>
      </c>
      <c r="H11939" s="33">
        <v>5</v>
      </c>
      <c r="I11939" s="33">
        <v>5</v>
      </c>
      <c r="J11939" s="36">
        <v>5</v>
      </c>
      <c r="K11939" s="37">
        <v>110000</v>
      </c>
      <c r="L11939" s="38" t="s">
        <v>15</v>
      </c>
      <c r="M11939" s="38" t="s">
        <v>13</v>
      </c>
    </row>
    <row r="11940" spans="1:13" s="39" customFormat="1" ht="12.75" x14ac:dyDescent="0.2">
      <c r="A11940" s="33" t="s">
        <v>36</v>
      </c>
      <c r="B11940" s="33" t="s">
        <v>581</v>
      </c>
      <c r="C11940" s="34">
        <v>10</v>
      </c>
      <c r="D11940" s="33" t="s">
        <v>90</v>
      </c>
      <c r="E11940" s="33" t="s">
        <v>11476</v>
      </c>
      <c r="F11940" s="35">
        <v>27111907</v>
      </c>
      <c r="G11940" s="33" t="s">
        <v>15071</v>
      </c>
      <c r="H11940" s="33">
        <v>5</v>
      </c>
      <c r="I11940" s="33">
        <v>5</v>
      </c>
      <c r="J11940" s="36">
        <v>5</v>
      </c>
      <c r="K11940" s="37">
        <v>110000</v>
      </c>
      <c r="L11940" s="38" t="s">
        <v>15</v>
      </c>
      <c r="M11940" s="38" t="s">
        <v>13</v>
      </c>
    </row>
    <row r="11941" spans="1:13" s="39" customFormat="1" ht="12.75" x14ac:dyDescent="0.2">
      <c r="A11941" s="33" t="s">
        <v>36</v>
      </c>
      <c r="B11941" s="33" t="s">
        <v>572</v>
      </c>
      <c r="C11941" s="34">
        <v>10</v>
      </c>
      <c r="D11941" s="33" t="s">
        <v>13912</v>
      </c>
      <c r="E11941" s="33" t="s">
        <v>11477</v>
      </c>
      <c r="F11941" s="35">
        <v>46181504</v>
      </c>
      <c r="G11941" s="33" t="s">
        <v>15071</v>
      </c>
      <c r="H11941" s="33">
        <v>5</v>
      </c>
      <c r="I11941" s="33">
        <v>5</v>
      </c>
      <c r="J11941" s="36">
        <v>18</v>
      </c>
      <c r="K11941" s="37">
        <v>180000</v>
      </c>
      <c r="L11941" s="38" t="s">
        <v>15</v>
      </c>
      <c r="M11941" s="38" t="s">
        <v>13</v>
      </c>
    </row>
    <row r="11942" spans="1:13" s="39" customFormat="1" ht="12.75" x14ac:dyDescent="0.2">
      <c r="A11942" s="33" t="s">
        <v>36</v>
      </c>
      <c r="B11942" s="33" t="s">
        <v>572</v>
      </c>
      <c r="C11942" s="34">
        <v>10</v>
      </c>
      <c r="D11942" s="33" t="s">
        <v>13912</v>
      </c>
      <c r="E11942" s="33" t="s">
        <v>11478</v>
      </c>
      <c r="F11942" s="35">
        <v>46181504</v>
      </c>
      <c r="G11942" s="33" t="s">
        <v>15071</v>
      </c>
      <c r="H11942" s="33">
        <v>5</v>
      </c>
      <c r="I11942" s="33">
        <v>5</v>
      </c>
      <c r="J11942" s="36">
        <v>15</v>
      </c>
      <c r="K11942" s="37">
        <v>345000</v>
      </c>
      <c r="L11942" s="38" t="s">
        <v>15</v>
      </c>
      <c r="M11942" s="38" t="s">
        <v>13</v>
      </c>
    </row>
    <row r="11943" spans="1:13" s="39" customFormat="1" ht="12.75" x14ac:dyDescent="0.2">
      <c r="A11943" s="33" t="s">
        <v>36</v>
      </c>
      <c r="B11943" s="33" t="s">
        <v>572</v>
      </c>
      <c r="C11943" s="34">
        <v>10</v>
      </c>
      <c r="D11943" s="33" t="s">
        <v>13912</v>
      </c>
      <c r="E11943" s="33" t="s">
        <v>11479</v>
      </c>
      <c r="F11943" s="35">
        <v>46181504</v>
      </c>
      <c r="G11943" s="33" t="s">
        <v>15071</v>
      </c>
      <c r="H11943" s="33">
        <v>5</v>
      </c>
      <c r="I11943" s="33">
        <v>5</v>
      </c>
      <c r="J11943" s="36">
        <v>12</v>
      </c>
      <c r="K11943" s="37">
        <v>360000</v>
      </c>
      <c r="L11943" s="38" t="s">
        <v>15</v>
      </c>
      <c r="M11943" s="38" t="s">
        <v>13</v>
      </c>
    </row>
    <row r="11944" spans="1:13" s="39" customFormat="1" ht="12.75" x14ac:dyDescent="0.2">
      <c r="A11944" s="33" t="s">
        <v>36</v>
      </c>
      <c r="B11944" s="33" t="s">
        <v>585</v>
      </c>
      <c r="C11944" s="34">
        <v>10</v>
      </c>
      <c r="D11944" s="33" t="s">
        <v>93</v>
      </c>
      <c r="E11944" s="33" t="s">
        <v>11480</v>
      </c>
      <c r="F11944" s="35">
        <v>31211500</v>
      </c>
      <c r="G11944" s="33" t="s">
        <v>15071</v>
      </c>
      <c r="H11944" s="33">
        <v>5</v>
      </c>
      <c r="I11944" s="33">
        <v>5</v>
      </c>
      <c r="J11944" s="36">
        <v>2</v>
      </c>
      <c r="K11944" s="37">
        <v>660000</v>
      </c>
      <c r="L11944" s="38" t="s">
        <v>2367</v>
      </c>
      <c r="M11944" s="38" t="s">
        <v>13</v>
      </c>
    </row>
    <row r="11945" spans="1:13" s="39" customFormat="1" ht="12.75" x14ac:dyDescent="0.2">
      <c r="A11945" s="33" t="s">
        <v>36</v>
      </c>
      <c r="B11945" s="33" t="s">
        <v>553</v>
      </c>
      <c r="C11945" s="34">
        <v>10</v>
      </c>
      <c r="D11945" s="33" t="s">
        <v>74</v>
      </c>
      <c r="E11945" s="33" t="s">
        <v>11481</v>
      </c>
      <c r="F11945" s="35">
        <v>27111728</v>
      </c>
      <c r="G11945" s="33" t="s">
        <v>15071</v>
      </c>
      <c r="H11945" s="33">
        <v>5</v>
      </c>
      <c r="I11945" s="33">
        <v>5</v>
      </c>
      <c r="J11945" s="36">
        <v>1</v>
      </c>
      <c r="K11945" s="37">
        <v>510000</v>
      </c>
      <c r="L11945" s="38" t="s">
        <v>15</v>
      </c>
      <c r="M11945" s="38" t="s">
        <v>13</v>
      </c>
    </row>
    <row r="11946" spans="1:13" s="39" customFormat="1" ht="12.75" x14ac:dyDescent="0.2">
      <c r="A11946" s="33" t="s">
        <v>36</v>
      </c>
      <c r="B11946" s="33" t="s">
        <v>553</v>
      </c>
      <c r="C11946" s="34">
        <v>10</v>
      </c>
      <c r="D11946" s="33" t="s">
        <v>74</v>
      </c>
      <c r="E11946" s="33" t="s">
        <v>11482</v>
      </c>
      <c r="F11946" s="35">
        <v>27111728</v>
      </c>
      <c r="G11946" s="33" t="s">
        <v>15071</v>
      </c>
      <c r="H11946" s="33">
        <v>5</v>
      </c>
      <c r="I11946" s="33">
        <v>5</v>
      </c>
      <c r="J11946" s="36">
        <v>1</v>
      </c>
      <c r="K11946" s="37">
        <v>12000</v>
      </c>
      <c r="L11946" s="38" t="s">
        <v>15</v>
      </c>
      <c r="M11946" s="38" t="s">
        <v>13</v>
      </c>
    </row>
    <row r="11947" spans="1:13" s="39" customFormat="1" ht="12.75" x14ac:dyDescent="0.2">
      <c r="A11947" s="33" t="s">
        <v>36</v>
      </c>
      <c r="B11947" s="33" t="s">
        <v>585</v>
      </c>
      <c r="C11947" s="34">
        <v>10</v>
      </c>
      <c r="D11947" s="33" t="s">
        <v>93</v>
      </c>
      <c r="E11947" s="33" t="s">
        <v>11483</v>
      </c>
      <c r="F11947" s="35">
        <v>13101723</v>
      </c>
      <c r="G11947" s="33" t="s">
        <v>15071</v>
      </c>
      <c r="H11947" s="33">
        <v>5</v>
      </c>
      <c r="I11947" s="33">
        <v>5</v>
      </c>
      <c r="J11947" s="36">
        <v>2</v>
      </c>
      <c r="K11947" s="37">
        <v>150000</v>
      </c>
      <c r="L11947" s="38" t="s">
        <v>15</v>
      </c>
      <c r="M11947" s="38" t="s">
        <v>13</v>
      </c>
    </row>
    <row r="11948" spans="1:13" s="39" customFormat="1" ht="12.75" x14ac:dyDescent="0.2">
      <c r="A11948" s="33" t="s">
        <v>36</v>
      </c>
      <c r="B11948" s="33" t="s">
        <v>585</v>
      </c>
      <c r="C11948" s="34">
        <v>10</v>
      </c>
      <c r="D11948" s="33" t="s">
        <v>93</v>
      </c>
      <c r="E11948" s="33" t="s">
        <v>11484</v>
      </c>
      <c r="F11948" s="35">
        <v>47131805</v>
      </c>
      <c r="G11948" s="33" t="s">
        <v>15071</v>
      </c>
      <c r="H11948" s="33">
        <v>5</v>
      </c>
      <c r="I11948" s="33">
        <v>5</v>
      </c>
      <c r="J11948" s="36">
        <v>15</v>
      </c>
      <c r="K11948" s="37">
        <v>450000</v>
      </c>
      <c r="L11948" s="38" t="s">
        <v>15</v>
      </c>
      <c r="M11948" s="38" t="s">
        <v>13</v>
      </c>
    </row>
    <row r="11949" spans="1:13" s="39" customFormat="1" ht="12.75" x14ac:dyDescent="0.2">
      <c r="A11949" s="33" t="s">
        <v>36</v>
      </c>
      <c r="B11949" s="33" t="s">
        <v>585</v>
      </c>
      <c r="C11949" s="34">
        <v>10</v>
      </c>
      <c r="D11949" s="33" t="s">
        <v>93</v>
      </c>
      <c r="E11949" s="33" t="s">
        <v>11485</v>
      </c>
      <c r="F11949" s="35">
        <v>47131825</v>
      </c>
      <c r="G11949" s="33" t="s">
        <v>15071</v>
      </c>
      <c r="H11949" s="33">
        <v>5</v>
      </c>
      <c r="I11949" s="33">
        <v>5</v>
      </c>
      <c r="J11949" s="36">
        <v>20</v>
      </c>
      <c r="K11949" s="37">
        <v>600000</v>
      </c>
      <c r="L11949" s="38" t="s">
        <v>15</v>
      </c>
      <c r="M11949" s="38" t="s">
        <v>13</v>
      </c>
    </row>
    <row r="11950" spans="1:13" s="39" customFormat="1" ht="12.75" x14ac:dyDescent="0.2">
      <c r="A11950" s="33" t="s">
        <v>36</v>
      </c>
      <c r="B11950" s="33" t="s">
        <v>571</v>
      </c>
      <c r="C11950" s="34">
        <v>10</v>
      </c>
      <c r="D11950" s="33" t="s">
        <v>12596</v>
      </c>
      <c r="E11950" s="33" t="s">
        <v>11486</v>
      </c>
      <c r="F11950" s="35">
        <v>15121509</v>
      </c>
      <c r="G11950" s="33" t="s">
        <v>15071</v>
      </c>
      <c r="H11950" s="33">
        <v>5</v>
      </c>
      <c r="I11950" s="33">
        <v>5</v>
      </c>
      <c r="J11950" s="36">
        <v>10</v>
      </c>
      <c r="K11950" s="37">
        <v>40000</v>
      </c>
      <c r="L11950" s="38" t="s">
        <v>15</v>
      </c>
      <c r="M11950" s="38" t="s">
        <v>13</v>
      </c>
    </row>
    <row r="11951" spans="1:13" s="39" customFormat="1" ht="12.75" x14ac:dyDescent="0.2">
      <c r="A11951" s="33" t="s">
        <v>36</v>
      </c>
      <c r="B11951" s="33" t="s">
        <v>571</v>
      </c>
      <c r="C11951" s="34">
        <v>10</v>
      </c>
      <c r="D11951" s="33" t="s">
        <v>12596</v>
      </c>
      <c r="E11951" s="33" t="s">
        <v>11487</v>
      </c>
      <c r="F11951" s="35">
        <v>15121806</v>
      </c>
      <c r="G11951" s="33" t="s">
        <v>15071</v>
      </c>
      <c r="H11951" s="33">
        <v>5</v>
      </c>
      <c r="I11951" s="33">
        <v>5</v>
      </c>
      <c r="J11951" s="36">
        <v>45</v>
      </c>
      <c r="K11951" s="37">
        <v>2655000</v>
      </c>
      <c r="L11951" s="38" t="s">
        <v>15</v>
      </c>
      <c r="M11951" s="38" t="s">
        <v>13</v>
      </c>
    </row>
    <row r="11952" spans="1:13" s="39" customFormat="1" ht="12.75" x14ac:dyDescent="0.2">
      <c r="A11952" s="33" t="s">
        <v>36</v>
      </c>
      <c r="B11952" s="33" t="s">
        <v>571</v>
      </c>
      <c r="C11952" s="34">
        <v>10</v>
      </c>
      <c r="D11952" s="33" t="s">
        <v>12596</v>
      </c>
      <c r="E11952" s="33" t="s">
        <v>11488</v>
      </c>
      <c r="F11952" s="35">
        <v>15121806</v>
      </c>
      <c r="G11952" s="33" t="s">
        <v>15071</v>
      </c>
      <c r="H11952" s="33">
        <v>5</v>
      </c>
      <c r="I11952" s="33">
        <v>5</v>
      </c>
      <c r="J11952" s="36">
        <v>8</v>
      </c>
      <c r="K11952" s="37">
        <v>576000</v>
      </c>
      <c r="L11952" s="38" t="s">
        <v>15</v>
      </c>
      <c r="M11952" s="38" t="s">
        <v>13</v>
      </c>
    </row>
    <row r="11953" spans="1:13" s="39" customFormat="1" ht="12.75" x14ac:dyDescent="0.2">
      <c r="A11953" s="33" t="s">
        <v>36</v>
      </c>
      <c r="B11953" s="33" t="s">
        <v>571</v>
      </c>
      <c r="C11953" s="34">
        <v>10</v>
      </c>
      <c r="D11953" s="33" t="s">
        <v>12596</v>
      </c>
      <c r="E11953" s="33" t="s">
        <v>11489</v>
      </c>
      <c r="F11953" s="35">
        <v>15121806</v>
      </c>
      <c r="G11953" s="33" t="s">
        <v>15071</v>
      </c>
      <c r="H11953" s="33">
        <v>5</v>
      </c>
      <c r="I11953" s="33">
        <v>5</v>
      </c>
      <c r="J11953" s="36">
        <v>8</v>
      </c>
      <c r="K11953" s="37">
        <v>576000</v>
      </c>
      <c r="L11953" s="38" t="s">
        <v>15</v>
      </c>
      <c r="M11953" s="38" t="s">
        <v>13</v>
      </c>
    </row>
    <row r="11954" spans="1:13" s="39" customFormat="1" ht="12.75" x14ac:dyDescent="0.2">
      <c r="A11954" s="33" t="s">
        <v>36</v>
      </c>
      <c r="B11954" s="33" t="s">
        <v>571</v>
      </c>
      <c r="C11954" s="34">
        <v>10</v>
      </c>
      <c r="D11954" s="33" t="s">
        <v>12596</v>
      </c>
      <c r="E11954" s="33" t="s">
        <v>11490</v>
      </c>
      <c r="F11954" s="35">
        <v>15121806</v>
      </c>
      <c r="G11954" s="33" t="s">
        <v>15071</v>
      </c>
      <c r="H11954" s="33">
        <v>5</v>
      </c>
      <c r="I11954" s="33">
        <v>5</v>
      </c>
      <c r="J11954" s="36">
        <v>8</v>
      </c>
      <c r="K11954" s="37">
        <v>576000</v>
      </c>
      <c r="L11954" s="38" t="s">
        <v>15</v>
      </c>
      <c r="M11954" s="38" t="s">
        <v>13</v>
      </c>
    </row>
    <row r="11955" spans="1:13" s="39" customFormat="1" ht="12.75" x14ac:dyDescent="0.2">
      <c r="A11955" s="33" t="s">
        <v>36</v>
      </c>
      <c r="B11955" s="33" t="s">
        <v>571</v>
      </c>
      <c r="C11955" s="34">
        <v>10</v>
      </c>
      <c r="D11955" s="33" t="s">
        <v>12596</v>
      </c>
      <c r="E11955" s="33" t="s">
        <v>11491</v>
      </c>
      <c r="F11955" s="35">
        <v>15121806</v>
      </c>
      <c r="G11955" s="33" t="s">
        <v>15071</v>
      </c>
      <c r="H11955" s="33">
        <v>5</v>
      </c>
      <c r="I11955" s="33">
        <v>5</v>
      </c>
      <c r="J11955" s="36">
        <v>8</v>
      </c>
      <c r="K11955" s="37">
        <v>576000</v>
      </c>
      <c r="L11955" s="38" t="s">
        <v>15</v>
      </c>
      <c r="M11955" s="38" t="s">
        <v>13</v>
      </c>
    </row>
    <row r="11956" spans="1:13" s="39" customFormat="1" ht="12.75" x14ac:dyDescent="0.2">
      <c r="A11956" s="33" t="s">
        <v>36</v>
      </c>
      <c r="B11956" s="33" t="s">
        <v>571</v>
      </c>
      <c r="C11956" s="34">
        <v>10</v>
      </c>
      <c r="D11956" s="33" t="s">
        <v>12596</v>
      </c>
      <c r="E11956" s="33" t="s">
        <v>11492</v>
      </c>
      <c r="F11956" s="35">
        <v>15121806</v>
      </c>
      <c r="G11956" s="33" t="s">
        <v>15071</v>
      </c>
      <c r="H11956" s="33">
        <v>5</v>
      </c>
      <c r="I11956" s="33">
        <v>5</v>
      </c>
      <c r="J11956" s="36">
        <v>1</v>
      </c>
      <c r="K11956" s="37">
        <v>72000</v>
      </c>
      <c r="L11956" s="38" t="s">
        <v>15</v>
      </c>
      <c r="M11956" s="38" t="s">
        <v>13</v>
      </c>
    </row>
    <row r="11957" spans="1:13" s="39" customFormat="1" ht="12.75" x14ac:dyDescent="0.2">
      <c r="A11957" s="33" t="s">
        <v>36</v>
      </c>
      <c r="B11957" s="33" t="s">
        <v>581</v>
      </c>
      <c r="C11957" s="34">
        <v>10</v>
      </c>
      <c r="D11957" s="33" t="s">
        <v>90</v>
      </c>
      <c r="E11957" s="33" t="s">
        <v>6971</v>
      </c>
      <c r="F11957" s="35">
        <v>47131502</v>
      </c>
      <c r="G11957" s="33" t="s">
        <v>15071</v>
      </c>
      <c r="H11957" s="33">
        <v>5</v>
      </c>
      <c r="I11957" s="33">
        <v>5</v>
      </c>
      <c r="J11957" s="36">
        <v>1</v>
      </c>
      <c r="K11957" s="37">
        <v>600000</v>
      </c>
      <c r="L11957" s="38" t="s">
        <v>15</v>
      </c>
      <c r="M11957" s="38" t="s">
        <v>13</v>
      </c>
    </row>
    <row r="11958" spans="1:13" s="39" customFormat="1" ht="12.75" x14ac:dyDescent="0.2">
      <c r="A11958" s="33" t="s">
        <v>36</v>
      </c>
      <c r="B11958" s="33" t="s">
        <v>581</v>
      </c>
      <c r="C11958" s="34">
        <v>10</v>
      </c>
      <c r="D11958" s="33" t="s">
        <v>90</v>
      </c>
      <c r="E11958" s="33" t="s">
        <v>11493</v>
      </c>
      <c r="F11958" s="35">
        <v>47131500</v>
      </c>
      <c r="G11958" s="33" t="s">
        <v>15071</v>
      </c>
      <c r="H11958" s="33">
        <v>5</v>
      </c>
      <c r="I11958" s="33">
        <v>5</v>
      </c>
      <c r="J11958" s="36">
        <v>60</v>
      </c>
      <c r="K11958" s="37">
        <v>2100000</v>
      </c>
      <c r="L11958" s="38" t="s">
        <v>15</v>
      </c>
      <c r="M11958" s="38" t="s">
        <v>13</v>
      </c>
    </row>
    <row r="11959" spans="1:13" s="39" customFormat="1" ht="12.75" x14ac:dyDescent="0.2">
      <c r="A11959" s="33" t="s">
        <v>36</v>
      </c>
      <c r="B11959" s="33" t="s">
        <v>585</v>
      </c>
      <c r="C11959" s="34">
        <v>10</v>
      </c>
      <c r="D11959" s="33" t="s">
        <v>93</v>
      </c>
      <c r="E11959" s="33" t="s">
        <v>11494</v>
      </c>
      <c r="F11959" s="35">
        <v>24141601</v>
      </c>
      <c r="G11959" s="33" t="s">
        <v>15071</v>
      </c>
      <c r="H11959" s="33">
        <v>5</v>
      </c>
      <c r="I11959" s="33">
        <v>5</v>
      </c>
      <c r="J11959" s="36">
        <v>9</v>
      </c>
      <c r="K11959" s="37">
        <v>540000</v>
      </c>
      <c r="L11959" s="38" t="s">
        <v>15</v>
      </c>
      <c r="M11959" s="38" t="s">
        <v>13</v>
      </c>
    </row>
    <row r="11960" spans="1:13" s="39" customFormat="1" ht="12.75" x14ac:dyDescent="0.2">
      <c r="A11960" s="33" t="s">
        <v>36</v>
      </c>
      <c r="B11960" s="33" t="s">
        <v>585</v>
      </c>
      <c r="C11960" s="34">
        <v>10</v>
      </c>
      <c r="D11960" s="33" t="s">
        <v>93</v>
      </c>
      <c r="E11960" s="33" t="s">
        <v>11495</v>
      </c>
      <c r="F11960" s="35">
        <v>31152306</v>
      </c>
      <c r="G11960" s="33" t="s">
        <v>15071</v>
      </c>
      <c r="H11960" s="33">
        <v>5</v>
      </c>
      <c r="I11960" s="33">
        <v>5</v>
      </c>
      <c r="J11960" s="36">
        <v>3</v>
      </c>
      <c r="K11960" s="37">
        <v>39000</v>
      </c>
      <c r="L11960" s="38" t="s">
        <v>15</v>
      </c>
      <c r="M11960" s="38" t="s">
        <v>13</v>
      </c>
    </row>
    <row r="11961" spans="1:13" s="39" customFormat="1" ht="12.75" x14ac:dyDescent="0.2">
      <c r="A11961" s="33" t="s">
        <v>36</v>
      </c>
      <c r="B11961" s="33" t="s">
        <v>571</v>
      </c>
      <c r="C11961" s="34">
        <v>10</v>
      </c>
      <c r="D11961" s="33" t="s">
        <v>12596</v>
      </c>
      <c r="E11961" s="33" t="s">
        <v>11496</v>
      </c>
      <c r="F11961" s="35">
        <v>42281704</v>
      </c>
      <c r="G11961" s="33" t="s">
        <v>15071</v>
      </c>
      <c r="H11961" s="33">
        <v>5</v>
      </c>
      <c r="I11961" s="33">
        <v>5</v>
      </c>
      <c r="J11961" s="36">
        <v>10</v>
      </c>
      <c r="K11961" s="37">
        <v>170000</v>
      </c>
      <c r="L11961" s="38" t="s">
        <v>15</v>
      </c>
      <c r="M11961" s="38" t="s">
        <v>13</v>
      </c>
    </row>
    <row r="11962" spans="1:13" s="39" customFormat="1" ht="12.75" x14ac:dyDescent="0.2">
      <c r="A11962" s="33" t="s">
        <v>36</v>
      </c>
      <c r="B11962" s="33" t="s">
        <v>585</v>
      </c>
      <c r="C11962" s="34">
        <v>10</v>
      </c>
      <c r="D11962" s="33" t="s">
        <v>93</v>
      </c>
      <c r="E11962" s="33" t="s">
        <v>11497</v>
      </c>
      <c r="F11962" s="35">
        <v>26111702</v>
      </c>
      <c r="G11962" s="33" t="s">
        <v>15071</v>
      </c>
      <c r="H11962" s="33">
        <v>5</v>
      </c>
      <c r="I11962" s="33">
        <v>5</v>
      </c>
      <c r="J11962" s="36">
        <v>9</v>
      </c>
      <c r="K11962" s="37">
        <v>26100</v>
      </c>
      <c r="L11962" s="38" t="s">
        <v>15</v>
      </c>
      <c r="M11962" s="38" t="s">
        <v>13</v>
      </c>
    </row>
    <row r="11963" spans="1:13" s="39" customFormat="1" ht="12.75" x14ac:dyDescent="0.2">
      <c r="A11963" s="33" t="s">
        <v>36</v>
      </c>
      <c r="B11963" s="33" t="s">
        <v>585</v>
      </c>
      <c r="C11963" s="34">
        <v>10</v>
      </c>
      <c r="D11963" s="33" t="s">
        <v>93</v>
      </c>
      <c r="E11963" s="33" t="s">
        <v>11498</v>
      </c>
      <c r="F11963" s="35">
        <v>26111702</v>
      </c>
      <c r="G11963" s="33" t="s">
        <v>15071</v>
      </c>
      <c r="H11963" s="33">
        <v>5</v>
      </c>
      <c r="I11963" s="33">
        <v>5</v>
      </c>
      <c r="J11963" s="36">
        <v>4</v>
      </c>
      <c r="K11963" s="37">
        <v>60000</v>
      </c>
      <c r="L11963" s="38" t="s">
        <v>15</v>
      </c>
      <c r="M11963" s="38" t="s">
        <v>13</v>
      </c>
    </row>
    <row r="11964" spans="1:13" s="39" customFormat="1" ht="12.75" x14ac:dyDescent="0.2">
      <c r="A11964" s="33" t="s">
        <v>36</v>
      </c>
      <c r="B11964" s="33" t="s">
        <v>585</v>
      </c>
      <c r="C11964" s="34">
        <v>10</v>
      </c>
      <c r="D11964" s="33" t="s">
        <v>93</v>
      </c>
      <c r="E11964" s="33" t="s">
        <v>11499</v>
      </c>
      <c r="F11964" s="35">
        <v>26111702</v>
      </c>
      <c r="G11964" s="33" t="s">
        <v>15071</v>
      </c>
      <c r="H11964" s="33">
        <v>5</v>
      </c>
      <c r="I11964" s="33">
        <v>5</v>
      </c>
      <c r="J11964" s="36">
        <v>6</v>
      </c>
      <c r="K11964" s="37">
        <v>30000</v>
      </c>
      <c r="L11964" s="38" t="s">
        <v>15</v>
      </c>
      <c r="M11964" s="38" t="s">
        <v>13</v>
      </c>
    </row>
    <row r="11965" spans="1:13" s="39" customFormat="1" ht="12.75" x14ac:dyDescent="0.2">
      <c r="A11965" s="33" t="s">
        <v>36</v>
      </c>
      <c r="B11965" s="33" t="s">
        <v>585</v>
      </c>
      <c r="C11965" s="34">
        <v>10</v>
      </c>
      <c r="D11965" s="33" t="s">
        <v>93</v>
      </c>
      <c r="E11965" s="33" t="s">
        <v>11500</v>
      </c>
      <c r="F11965" s="35">
        <v>26111702</v>
      </c>
      <c r="G11965" s="33" t="s">
        <v>15071</v>
      </c>
      <c r="H11965" s="33">
        <v>5</v>
      </c>
      <c r="I11965" s="33">
        <v>5</v>
      </c>
      <c r="J11965" s="36">
        <v>4</v>
      </c>
      <c r="K11965" s="37">
        <v>20000</v>
      </c>
      <c r="L11965" s="38" t="s">
        <v>15</v>
      </c>
      <c r="M11965" s="38" t="s">
        <v>13</v>
      </c>
    </row>
    <row r="11966" spans="1:13" s="39" customFormat="1" ht="12.75" x14ac:dyDescent="0.2">
      <c r="A11966" s="33" t="s">
        <v>36</v>
      </c>
      <c r="B11966" s="33" t="s">
        <v>585</v>
      </c>
      <c r="C11966" s="34">
        <v>10</v>
      </c>
      <c r="D11966" s="33" t="s">
        <v>93</v>
      </c>
      <c r="E11966" s="33" t="s">
        <v>11501</v>
      </c>
      <c r="F11966" s="35">
        <v>26111702</v>
      </c>
      <c r="G11966" s="33" t="s">
        <v>15071</v>
      </c>
      <c r="H11966" s="33">
        <v>5</v>
      </c>
      <c r="I11966" s="33">
        <v>5</v>
      </c>
      <c r="J11966" s="36">
        <v>9</v>
      </c>
      <c r="K11966" s="37">
        <v>26100</v>
      </c>
      <c r="L11966" s="38" t="s">
        <v>15</v>
      </c>
      <c r="M11966" s="38" t="s">
        <v>13</v>
      </c>
    </row>
    <row r="11967" spans="1:13" s="39" customFormat="1" ht="12.75" x14ac:dyDescent="0.2">
      <c r="A11967" s="33" t="s">
        <v>36</v>
      </c>
      <c r="B11967" s="33" t="s">
        <v>577</v>
      </c>
      <c r="C11967" s="34">
        <v>10</v>
      </c>
      <c r="D11967" s="33" t="s">
        <v>16</v>
      </c>
      <c r="E11967" s="33" t="s">
        <v>11502</v>
      </c>
      <c r="F11967" s="35">
        <v>31211501</v>
      </c>
      <c r="G11967" s="33" t="s">
        <v>15071</v>
      </c>
      <c r="H11967" s="33">
        <v>5</v>
      </c>
      <c r="I11967" s="33">
        <v>5</v>
      </c>
      <c r="J11967" s="36">
        <v>2</v>
      </c>
      <c r="K11967" s="37">
        <v>160000</v>
      </c>
      <c r="L11967" s="38" t="s">
        <v>15</v>
      </c>
      <c r="M11967" s="38" t="s">
        <v>13</v>
      </c>
    </row>
    <row r="11968" spans="1:13" s="39" customFormat="1" ht="12.75" x14ac:dyDescent="0.2">
      <c r="A11968" s="33" t="s">
        <v>36</v>
      </c>
      <c r="B11968" s="33" t="s">
        <v>577</v>
      </c>
      <c r="C11968" s="34">
        <v>10</v>
      </c>
      <c r="D11968" s="33" t="s">
        <v>16</v>
      </c>
      <c r="E11968" s="33" t="s">
        <v>11503</v>
      </c>
      <c r="F11968" s="35">
        <v>31211500</v>
      </c>
      <c r="G11968" s="33" t="s">
        <v>15071</v>
      </c>
      <c r="H11968" s="33">
        <v>5</v>
      </c>
      <c r="I11968" s="33">
        <v>5</v>
      </c>
      <c r="J11968" s="36">
        <v>4</v>
      </c>
      <c r="K11968" s="37">
        <v>320000</v>
      </c>
      <c r="L11968" s="38" t="s">
        <v>15</v>
      </c>
      <c r="M11968" s="38" t="s">
        <v>13</v>
      </c>
    </row>
    <row r="11969" spans="1:13" s="39" customFormat="1" ht="12.75" x14ac:dyDescent="0.2">
      <c r="A11969" s="33" t="s">
        <v>36</v>
      </c>
      <c r="B11969" s="33" t="s">
        <v>577</v>
      </c>
      <c r="C11969" s="34">
        <v>10</v>
      </c>
      <c r="D11969" s="33" t="s">
        <v>16</v>
      </c>
      <c r="E11969" s="33" t="s">
        <v>11504</v>
      </c>
      <c r="F11969" s="35">
        <v>31211500</v>
      </c>
      <c r="G11969" s="33" t="s">
        <v>15071</v>
      </c>
      <c r="H11969" s="33">
        <v>5</v>
      </c>
      <c r="I11969" s="33">
        <v>5</v>
      </c>
      <c r="J11969" s="36">
        <v>2</v>
      </c>
      <c r="K11969" s="37">
        <v>100000</v>
      </c>
      <c r="L11969" s="38" t="s">
        <v>15</v>
      </c>
      <c r="M11969" s="38" t="s">
        <v>13</v>
      </c>
    </row>
    <row r="11970" spans="1:13" s="39" customFormat="1" ht="12.75" x14ac:dyDescent="0.2">
      <c r="A11970" s="33" t="s">
        <v>36</v>
      </c>
      <c r="B11970" s="33" t="s">
        <v>577</v>
      </c>
      <c r="C11970" s="34">
        <v>10</v>
      </c>
      <c r="D11970" s="33" t="s">
        <v>16</v>
      </c>
      <c r="E11970" s="33" t="s">
        <v>11505</v>
      </c>
      <c r="F11970" s="35">
        <v>31211501</v>
      </c>
      <c r="G11970" s="33" t="s">
        <v>15071</v>
      </c>
      <c r="H11970" s="33">
        <v>5</v>
      </c>
      <c r="I11970" s="33">
        <v>5</v>
      </c>
      <c r="J11970" s="36">
        <v>2</v>
      </c>
      <c r="K11970" s="37">
        <v>160000</v>
      </c>
      <c r="L11970" s="38" t="s">
        <v>15</v>
      </c>
      <c r="M11970" s="38" t="s">
        <v>13</v>
      </c>
    </row>
    <row r="11971" spans="1:13" s="39" customFormat="1" ht="12.75" x14ac:dyDescent="0.2">
      <c r="A11971" s="33" t="s">
        <v>36</v>
      </c>
      <c r="B11971" s="33" t="s">
        <v>577</v>
      </c>
      <c r="C11971" s="34">
        <v>10</v>
      </c>
      <c r="D11971" s="33" t="s">
        <v>16</v>
      </c>
      <c r="E11971" s="33" t="s">
        <v>11506</v>
      </c>
      <c r="F11971" s="35">
        <v>31211500</v>
      </c>
      <c r="G11971" s="33" t="s">
        <v>15071</v>
      </c>
      <c r="H11971" s="33">
        <v>5</v>
      </c>
      <c r="I11971" s="33">
        <v>5</v>
      </c>
      <c r="J11971" s="36">
        <v>6</v>
      </c>
      <c r="K11971" s="37">
        <v>648000</v>
      </c>
      <c r="L11971" s="38" t="s">
        <v>15</v>
      </c>
      <c r="M11971" s="38" t="s">
        <v>13</v>
      </c>
    </row>
    <row r="11972" spans="1:13" s="39" customFormat="1" ht="12.75" x14ac:dyDescent="0.2">
      <c r="A11972" s="33" t="s">
        <v>36</v>
      </c>
      <c r="B11972" s="33" t="s">
        <v>577</v>
      </c>
      <c r="C11972" s="34">
        <v>10</v>
      </c>
      <c r="D11972" s="33" t="s">
        <v>16</v>
      </c>
      <c r="E11972" s="33" t="s">
        <v>11507</v>
      </c>
      <c r="F11972" s="35">
        <v>31211501</v>
      </c>
      <c r="G11972" s="33" t="s">
        <v>15071</v>
      </c>
      <c r="H11972" s="33">
        <v>5</v>
      </c>
      <c r="I11972" s="33">
        <v>5</v>
      </c>
      <c r="J11972" s="36">
        <v>3</v>
      </c>
      <c r="K11972" s="37">
        <v>240000</v>
      </c>
      <c r="L11972" s="38" t="s">
        <v>15</v>
      </c>
      <c r="M11972" s="38" t="s">
        <v>13</v>
      </c>
    </row>
    <row r="11973" spans="1:13" s="39" customFormat="1" ht="12.75" x14ac:dyDescent="0.2">
      <c r="A11973" s="33" t="s">
        <v>36</v>
      </c>
      <c r="B11973" s="33" t="s">
        <v>577</v>
      </c>
      <c r="C11973" s="34">
        <v>10</v>
      </c>
      <c r="D11973" s="33" t="s">
        <v>16</v>
      </c>
      <c r="E11973" s="33" t="s">
        <v>11508</v>
      </c>
      <c r="F11973" s="35">
        <v>31211502</v>
      </c>
      <c r="G11973" s="33" t="s">
        <v>15071</v>
      </c>
      <c r="H11973" s="33">
        <v>5</v>
      </c>
      <c r="I11973" s="33">
        <v>5</v>
      </c>
      <c r="J11973" s="36">
        <v>2</v>
      </c>
      <c r="K11973" s="37">
        <v>560000</v>
      </c>
      <c r="L11973" s="38" t="s">
        <v>15</v>
      </c>
      <c r="M11973" s="38" t="s">
        <v>13</v>
      </c>
    </row>
    <row r="11974" spans="1:13" s="39" customFormat="1" ht="12.75" x14ac:dyDescent="0.2">
      <c r="A11974" s="33" t="s">
        <v>36</v>
      </c>
      <c r="B11974" s="33" t="s">
        <v>553</v>
      </c>
      <c r="C11974" s="34">
        <v>10</v>
      </c>
      <c r="D11974" s="33" t="s">
        <v>74</v>
      </c>
      <c r="E11974" s="33" t="s">
        <v>11509</v>
      </c>
      <c r="F11974" s="35">
        <v>27112717</v>
      </c>
      <c r="G11974" s="33" t="s">
        <v>15071</v>
      </c>
      <c r="H11974" s="33">
        <v>5</v>
      </c>
      <c r="I11974" s="33">
        <v>5</v>
      </c>
      <c r="J11974" s="36">
        <v>1</v>
      </c>
      <c r="K11974" s="37">
        <v>60000</v>
      </c>
      <c r="L11974" s="38" t="s">
        <v>15</v>
      </c>
      <c r="M11974" s="38" t="s">
        <v>13</v>
      </c>
    </row>
    <row r="11975" spans="1:13" s="39" customFormat="1" ht="12.75" x14ac:dyDescent="0.2">
      <c r="A11975" s="33" t="s">
        <v>36</v>
      </c>
      <c r="B11975" s="33" t="s">
        <v>577</v>
      </c>
      <c r="C11975" s="34">
        <v>10</v>
      </c>
      <c r="D11975" s="33" t="s">
        <v>16</v>
      </c>
      <c r="E11975" s="33" t="s">
        <v>11510</v>
      </c>
      <c r="F11975" s="35">
        <v>39121416</v>
      </c>
      <c r="G11975" s="33" t="s">
        <v>15071</v>
      </c>
      <c r="H11975" s="33">
        <v>5</v>
      </c>
      <c r="I11975" s="33">
        <v>5</v>
      </c>
      <c r="J11975" s="36">
        <v>2</v>
      </c>
      <c r="K11975" s="37">
        <v>10000</v>
      </c>
      <c r="L11975" s="38" t="s">
        <v>15</v>
      </c>
      <c r="M11975" s="38" t="s">
        <v>13</v>
      </c>
    </row>
    <row r="11976" spans="1:13" s="39" customFormat="1" ht="12.75" x14ac:dyDescent="0.2">
      <c r="A11976" s="33" t="s">
        <v>36</v>
      </c>
      <c r="B11976" s="33" t="s">
        <v>577</v>
      </c>
      <c r="C11976" s="34">
        <v>10</v>
      </c>
      <c r="D11976" s="33" t="s">
        <v>16</v>
      </c>
      <c r="E11976" s="33" t="s">
        <v>11511</v>
      </c>
      <c r="F11976" s="35">
        <v>39121416</v>
      </c>
      <c r="G11976" s="33" t="s">
        <v>15071</v>
      </c>
      <c r="H11976" s="33">
        <v>5</v>
      </c>
      <c r="I11976" s="33">
        <v>5</v>
      </c>
      <c r="J11976" s="36">
        <v>2</v>
      </c>
      <c r="K11976" s="37">
        <v>24000</v>
      </c>
      <c r="L11976" s="38" t="s">
        <v>15</v>
      </c>
      <c r="M11976" s="38" t="s">
        <v>13</v>
      </c>
    </row>
    <row r="11977" spans="1:13" s="39" customFormat="1" ht="12.75" x14ac:dyDescent="0.2">
      <c r="A11977" s="33" t="s">
        <v>36</v>
      </c>
      <c r="B11977" s="33" t="s">
        <v>585</v>
      </c>
      <c r="C11977" s="34">
        <v>10</v>
      </c>
      <c r="D11977" s="33" t="s">
        <v>93</v>
      </c>
      <c r="E11977" s="33" t="s">
        <v>11512</v>
      </c>
      <c r="F11977" s="35">
        <v>48102109</v>
      </c>
      <c r="G11977" s="33" t="s">
        <v>15071</v>
      </c>
      <c r="H11977" s="33">
        <v>5</v>
      </c>
      <c r="I11977" s="33">
        <v>5</v>
      </c>
      <c r="J11977" s="36">
        <v>5</v>
      </c>
      <c r="K11977" s="37">
        <v>215000</v>
      </c>
      <c r="L11977" s="38" t="s">
        <v>15</v>
      </c>
      <c r="M11977" s="38" t="s">
        <v>13</v>
      </c>
    </row>
    <row r="11978" spans="1:13" s="39" customFormat="1" ht="12.75" x14ac:dyDescent="0.2">
      <c r="A11978" s="33" t="s">
        <v>36</v>
      </c>
      <c r="B11978" s="33" t="s">
        <v>572</v>
      </c>
      <c r="C11978" s="34">
        <v>10</v>
      </c>
      <c r="D11978" s="33" t="s">
        <v>13912</v>
      </c>
      <c r="E11978" s="33" t="s">
        <v>11513</v>
      </c>
      <c r="F11978" s="35">
        <v>46181902</v>
      </c>
      <c r="G11978" s="33" t="s">
        <v>15071</v>
      </c>
      <c r="H11978" s="33">
        <v>5</v>
      </c>
      <c r="I11978" s="33">
        <v>5</v>
      </c>
      <c r="J11978" s="36">
        <v>12</v>
      </c>
      <c r="K11978" s="37">
        <v>216000</v>
      </c>
      <c r="L11978" s="38" t="s">
        <v>15</v>
      </c>
      <c r="M11978" s="38" t="s">
        <v>13</v>
      </c>
    </row>
    <row r="11979" spans="1:13" s="39" customFormat="1" ht="12.75" x14ac:dyDescent="0.2">
      <c r="A11979" s="33" t="s">
        <v>36</v>
      </c>
      <c r="B11979" s="33" t="s">
        <v>571</v>
      </c>
      <c r="C11979" s="34">
        <v>10</v>
      </c>
      <c r="D11979" s="33" t="s">
        <v>12596</v>
      </c>
      <c r="E11979" s="33" t="s">
        <v>11514</v>
      </c>
      <c r="F11979" s="35">
        <v>25174004</v>
      </c>
      <c r="G11979" s="33" t="s">
        <v>15071</v>
      </c>
      <c r="H11979" s="33">
        <v>5</v>
      </c>
      <c r="I11979" s="33">
        <v>5</v>
      </c>
      <c r="J11979" s="36">
        <v>20</v>
      </c>
      <c r="K11979" s="37">
        <v>410000</v>
      </c>
      <c r="L11979" s="38" t="s">
        <v>2367</v>
      </c>
      <c r="M11979" s="38" t="s">
        <v>13</v>
      </c>
    </row>
    <row r="11980" spans="1:13" s="39" customFormat="1" ht="12.75" x14ac:dyDescent="0.2">
      <c r="A11980" s="33" t="s">
        <v>36</v>
      </c>
      <c r="B11980" s="33" t="s">
        <v>571</v>
      </c>
      <c r="C11980" s="34">
        <v>10</v>
      </c>
      <c r="D11980" s="33" t="s">
        <v>12596</v>
      </c>
      <c r="E11980" s="33" t="s">
        <v>11515</v>
      </c>
      <c r="F11980" s="35">
        <v>12181601</v>
      </c>
      <c r="G11980" s="33" t="s">
        <v>15071</v>
      </c>
      <c r="H11980" s="33">
        <v>5</v>
      </c>
      <c r="I11980" s="33">
        <v>5</v>
      </c>
      <c r="J11980" s="36">
        <v>5</v>
      </c>
      <c r="K11980" s="37">
        <v>1300000</v>
      </c>
      <c r="L11980" s="38" t="s">
        <v>2367</v>
      </c>
      <c r="M11980" s="38" t="s">
        <v>13</v>
      </c>
    </row>
    <row r="11981" spans="1:13" s="39" customFormat="1" ht="12.75" x14ac:dyDescent="0.2">
      <c r="A11981" s="33" t="s">
        <v>36</v>
      </c>
      <c r="B11981" s="33" t="s">
        <v>579</v>
      </c>
      <c r="C11981" s="34">
        <v>10</v>
      </c>
      <c r="D11981" s="33" t="s">
        <v>89</v>
      </c>
      <c r="E11981" s="33" t="s">
        <v>11516</v>
      </c>
      <c r="F11981" s="35">
        <v>31211800</v>
      </c>
      <c r="G11981" s="33" t="s">
        <v>15071</v>
      </c>
      <c r="H11981" s="33">
        <v>5</v>
      </c>
      <c r="I11981" s="33">
        <v>5</v>
      </c>
      <c r="J11981" s="36">
        <v>4</v>
      </c>
      <c r="K11981" s="37">
        <v>1520000</v>
      </c>
      <c r="L11981" s="38" t="s">
        <v>15</v>
      </c>
      <c r="M11981" s="38" t="s">
        <v>13</v>
      </c>
    </row>
    <row r="11982" spans="1:13" s="39" customFormat="1" ht="12.75" x14ac:dyDescent="0.2">
      <c r="A11982" s="33" t="s">
        <v>36</v>
      </c>
      <c r="B11982" s="33" t="s">
        <v>577</v>
      </c>
      <c r="C11982" s="34">
        <v>10</v>
      </c>
      <c r="D11982" s="33" t="s">
        <v>16</v>
      </c>
      <c r="E11982" s="33" t="s">
        <v>11517</v>
      </c>
      <c r="F11982" s="35">
        <v>31211906</v>
      </c>
      <c r="G11982" s="33" t="s">
        <v>15071</v>
      </c>
      <c r="H11982" s="33">
        <v>5</v>
      </c>
      <c r="I11982" s="33">
        <v>5</v>
      </c>
      <c r="J11982" s="36">
        <v>10</v>
      </c>
      <c r="K11982" s="37">
        <v>70000</v>
      </c>
      <c r="L11982" s="38" t="s">
        <v>15</v>
      </c>
      <c r="M11982" s="38" t="s">
        <v>13</v>
      </c>
    </row>
    <row r="11983" spans="1:13" s="39" customFormat="1" ht="12.75" x14ac:dyDescent="0.2">
      <c r="A11983" s="33" t="s">
        <v>36</v>
      </c>
      <c r="B11983" s="33" t="s">
        <v>581</v>
      </c>
      <c r="C11983" s="34">
        <v>10</v>
      </c>
      <c r="D11983" s="33" t="s">
        <v>90</v>
      </c>
      <c r="E11983" s="33" t="s">
        <v>11518</v>
      </c>
      <c r="F11983" s="35">
        <v>31191515</v>
      </c>
      <c r="G11983" s="33" t="s">
        <v>15071</v>
      </c>
      <c r="H11983" s="33">
        <v>5</v>
      </c>
      <c r="I11983" s="33">
        <v>5</v>
      </c>
      <c r="J11983" s="36">
        <v>10</v>
      </c>
      <c r="K11983" s="37">
        <v>1350000</v>
      </c>
      <c r="L11983" s="38" t="s">
        <v>15</v>
      </c>
      <c r="M11983" s="38" t="s">
        <v>13</v>
      </c>
    </row>
    <row r="11984" spans="1:13" s="39" customFormat="1" ht="12.75" x14ac:dyDescent="0.2">
      <c r="A11984" s="33" t="s">
        <v>36</v>
      </c>
      <c r="B11984" s="33" t="s">
        <v>581</v>
      </c>
      <c r="C11984" s="34">
        <v>10</v>
      </c>
      <c r="D11984" s="33" t="s">
        <v>90</v>
      </c>
      <c r="E11984" s="33" t="s">
        <v>11519</v>
      </c>
      <c r="F11984" s="35">
        <v>47131500</v>
      </c>
      <c r="G11984" s="33" t="s">
        <v>15071</v>
      </c>
      <c r="H11984" s="33">
        <v>5</v>
      </c>
      <c r="I11984" s="33">
        <v>5</v>
      </c>
      <c r="J11984" s="36">
        <v>2</v>
      </c>
      <c r="K11984" s="37">
        <v>250000</v>
      </c>
      <c r="L11984" s="38" t="s">
        <v>15</v>
      </c>
      <c r="M11984" s="38" t="s">
        <v>13</v>
      </c>
    </row>
    <row r="11985" spans="1:13" s="39" customFormat="1" ht="12.75" x14ac:dyDescent="0.2">
      <c r="A11985" s="33" t="s">
        <v>36</v>
      </c>
      <c r="B11985" s="33" t="s">
        <v>577</v>
      </c>
      <c r="C11985" s="34">
        <v>10</v>
      </c>
      <c r="D11985" s="33" t="s">
        <v>16</v>
      </c>
      <c r="E11985" s="33" t="s">
        <v>11520</v>
      </c>
      <c r="F11985" s="35">
        <v>31211704</v>
      </c>
      <c r="G11985" s="33" t="s">
        <v>15071</v>
      </c>
      <c r="H11985" s="33">
        <v>5</v>
      </c>
      <c r="I11985" s="33">
        <v>5</v>
      </c>
      <c r="J11985" s="36">
        <v>2</v>
      </c>
      <c r="K11985" s="37">
        <v>1154000</v>
      </c>
      <c r="L11985" s="38" t="s">
        <v>15</v>
      </c>
      <c r="M11985" s="38" t="s">
        <v>13</v>
      </c>
    </row>
    <row r="11986" spans="1:13" s="39" customFormat="1" ht="12.75" x14ac:dyDescent="0.2">
      <c r="A11986" s="33" t="s">
        <v>36</v>
      </c>
      <c r="B11986" s="33" t="s">
        <v>577</v>
      </c>
      <c r="C11986" s="34">
        <v>10</v>
      </c>
      <c r="D11986" s="33" t="s">
        <v>16</v>
      </c>
      <c r="E11986" s="33" t="s">
        <v>11521</v>
      </c>
      <c r="F11986" s="35">
        <v>31211704</v>
      </c>
      <c r="G11986" s="33" t="s">
        <v>15071</v>
      </c>
      <c r="H11986" s="33">
        <v>5</v>
      </c>
      <c r="I11986" s="33">
        <v>5</v>
      </c>
      <c r="J11986" s="36">
        <v>2</v>
      </c>
      <c r="K11986" s="37">
        <v>1154000</v>
      </c>
      <c r="L11986" s="38" t="s">
        <v>15</v>
      </c>
      <c r="M11986" s="38" t="s">
        <v>13</v>
      </c>
    </row>
    <row r="11987" spans="1:13" s="39" customFormat="1" ht="12.75" x14ac:dyDescent="0.2">
      <c r="A11987" s="33" t="s">
        <v>36</v>
      </c>
      <c r="B11987" s="33" t="s">
        <v>577</v>
      </c>
      <c r="C11987" s="34">
        <v>10</v>
      </c>
      <c r="D11987" s="33" t="s">
        <v>16</v>
      </c>
      <c r="E11987" s="33" t="s">
        <v>11522</v>
      </c>
      <c r="F11987" s="35">
        <v>31211704</v>
      </c>
      <c r="G11987" s="33" t="s">
        <v>15071</v>
      </c>
      <c r="H11987" s="33">
        <v>5</v>
      </c>
      <c r="I11987" s="33">
        <v>5</v>
      </c>
      <c r="J11987" s="36">
        <v>2</v>
      </c>
      <c r="K11987" s="37">
        <v>876000</v>
      </c>
      <c r="L11987" s="38" t="s">
        <v>15</v>
      </c>
      <c r="M11987" s="38" t="s">
        <v>13</v>
      </c>
    </row>
    <row r="11988" spans="1:13" s="39" customFormat="1" ht="12.75" x14ac:dyDescent="0.2">
      <c r="A11988" s="33" t="s">
        <v>36</v>
      </c>
      <c r="B11988" s="33" t="s">
        <v>581</v>
      </c>
      <c r="C11988" s="34">
        <v>10</v>
      </c>
      <c r="D11988" s="33" t="s">
        <v>90</v>
      </c>
      <c r="E11988" s="33" t="s">
        <v>11523</v>
      </c>
      <c r="F11988" s="35">
        <v>47131800</v>
      </c>
      <c r="G11988" s="33" t="s">
        <v>15071</v>
      </c>
      <c r="H11988" s="33">
        <v>5</v>
      </c>
      <c r="I11988" s="33">
        <v>5</v>
      </c>
      <c r="J11988" s="36">
        <v>55</v>
      </c>
      <c r="K11988" s="37">
        <v>3025000</v>
      </c>
      <c r="L11988" s="38" t="s">
        <v>2367</v>
      </c>
      <c r="M11988" s="38" t="s">
        <v>13</v>
      </c>
    </row>
    <row r="11989" spans="1:13" s="39" customFormat="1" ht="12.75" x14ac:dyDescent="0.2">
      <c r="A11989" s="33" t="s">
        <v>36</v>
      </c>
      <c r="B11989" s="33" t="s">
        <v>581</v>
      </c>
      <c r="C11989" s="34">
        <v>10</v>
      </c>
      <c r="D11989" s="33" t="s">
        <v>90</v>
      </c>
      <c r="E11989" s="33" t="s">
        <v>11524</v>
      </c>
      <c r="F11989" s="35">
        <v>12352310</v>
      </c>
      <c r="G11989" s="33" t="s">
        <v>15071</v>
      </c>
      <c r="H11989" s="33">
        <v>5</v>
      </c>
      <c r="I11989" s="33">
        <v>5</v>
      </c>
      <c r="J11989" s="36">
        <v>10</v>
      </c>
      <c r="K11989" s="37">
        <v>200000</v>
      </c>
      <c r="L11989" s="38" t="s">
        <v>15</v>
      </c>
      <c r="M11989" s="38" t="s">
        <v>13</v>
      </c>
    </row>
    <row r="11990" spans="1:13" s="39" customFormat="1" ht="12.75" x14ac:dyDescent="0.2">
      <c r="A11990" s="33" t="s">
        <v>36</v>
      </c>
      <c r="B11990" s="33" t="s">
        <v>577</v>
      </c>
      <c r="C11990" s="34">
        <v>10</v>
      </c>
      <c r="D11990" s="33" t="s">
        <v>16</v>
      </c>
      <c r="E11990" s="33" t="s">
        <v>7025</v>
      </c>
      <c r="F11990" s="35">
        <v>31152306</v>
      </c>
      <c r="G11990" s="33" t="s">
        <v>15071</v>
      </c>
      <c r="H11990" s="33">
        <v>5</v>
      </c>
      <c r="I11990" s="33">
        <v>5</v>
      </c>
      <c r="J11990" s="36">
        <v>3</v>
      </c>
      <c r="K11990" s="37">
        <v>153000</v>
      </c>
      <c r="L11990" s="38" t="s">
        <v>15</v>
      </c>
      <c r="M11990" s="38" t="s">
        <v>13</v>
      </c>
    </row>
    <row r="11991" spans="1:13" s="39" customFormat="1" ht="12.75" x14ac:dyDescent="0.2">
      <c r="A11991" s="33" t="s">
        <v>36</v>
      </c>
      <c r="B11991" s="33" t="s">
        <v>571</v>
      </c>
      <c r="C11991" s="34">
        <v>10</v>
      </c>
      <c r="D11991" s="33" t="s">
        <v>12596</v>
      </c>
      <c r="E11991" s="33" t="s">
        <v>11525</v>
      </c>
      <c r="F11991" s="35">
        <v>15121901</v>
      </c>
      <c r="G11991" s="33" t="s">
        <v>15071</v>
      </c>
      <c r="H11991" s="33">
        <v>5</v>
      </c>
      <c r="I11991" s="33">
        <v>5</v>
      </c>
      <c r="J11991" s="36">
        <v>10</v>
      </c>
      <c r="K11991" s="37">
        <v>140000</v>
      </c>
      <c r="L11991" s="38" t="s">
        <v>15</v>
      </c>
      <c r="M11991" s="38" t="s">
        <v>13</v>
      </c>
    </row>
    <row r="11992" spans="1:13" s="39" customFormat="1" ht="12.75" x14ac:dyDescent="0.2">
      <c r="A11992" s="33" t="s">
        <v>36</v>
      </c>
      <c r="B11992" s="33" t="s">
        <v>571</v>
      </c>
      <c r="C11992" s="34">
        <v>10</v>
      </c>
      <c r="D11992" s="33" t="s">
        <v>12596</v>
      </c>
      <c r="E11992" s="33" t="s">
        <v>11526</v>
      </c>
      <c r="F11992" s="35">
        <v>15121514</v>
      </c>
      <c r="G11992" s="33" t="s">
        <v>15071</v>
      </c>
      <c r="H11992" s="33">
        <v>5</v>
      </c>
      <c r="I11992" s="33">
        <v>5</v>
      </c>
      <c r="J11992" s="36">
        <v>1</v>
      </c>
      <c r="K11992" s="37">
        <v>13000</v>
      </c>
      <c r="L11992" s="38" t="s">
        <v>15</v>
      </c>
      <c r="M11992" s="38" t="s">
        <v>13</v>
      </c>
    </row>
    <row r="11993" spans="1:13" s="39" customFormat="1" ht="12.75" x14ac:dyDescent="0.2">
      <c r="A11993" s="33" t="s">
        <v>36</v>
      </c>
      <c r="B11993" s="33" t="s">
        <v>581</v>
      </c>
      <c r="C11993" s="34">
        <v>10</v>
      </c>
      <c r="D11993" s="33" t="s">
        <v>90</v>
      </c>
      <c r="E11993" s="33" t="s">
        <v>11527</v>
      </c>
      <c r="F11993" s="35">
        <v>46182000</v>
      </c>
      <c r="G11993" s="33" t="s">
        <v>15071</v>
      </c>
      <c r="H11993" s="33">
        <v>5</v>
      </c>
      <c r="I11993" s="33">
        <v>5</v>
      </c>
      <c r="J11993" s="36">
        <v>2</v>
      </c>
      <c r="K11993" s="37">
        <v>54000</v>
      </c>
      <c r="L11993" s="38" t="s">
        <v>15</v>
      </c>
      <c r="M11993" s="38" t="s">
        <v>13</v>
      </c>
    </row>
    <row r="11994" spans="1:13" s="39" customFormat="1" ht="12.75" x14ac:dyDescent="0.2">
      <c r="A11994" s="33" t="s">
        <v>36</v>
      </c>
      <c r="B11994" s="33" t="s">
        <v>572</v>
      </c>
      <c r="C11994" s="34">
        <v>10</v>
      </c>
      <c r="D11994" s="33" t="s">
        <v>13912</v>
      </c>
      <c r="E11994" s="33" t="s">
        <v>11528</v>
      </c>
      <c r="F11994" s="35">
        <v>46181901</v>
      </c>
      <c r="G11994" s="33" t="s">
        <v>15071</v>
      </c>
      <c r="H11994" s="33">
        <v>5</v>
      </c>
      <c r="I11994" s="33">
        <v>5</v>
      </c>
      <c r="J11994" s="36">
        <v>1</v>
      </c>
      <c r="K11994" s="37">
        <v>122000</v>
      </c>
      <c r="L11994" s="38" t="s">
        <v>15</v>
      </c>
      <c r="M11994" s="38" t="s">
        <v>13</v>
      </c>
    </row>
    <row r="11995" spans="1:13" s="39" customFormat="1" ht="12.75" x14ac:dyDescent="0.2">
      <c r="A11995" s="33" t="s">
        <v>36</v>
      </c>
      <c r="B11995" s="33" t="s">
        <v>585</v>
      </c>
      <c r="C11995" s="34">
        <v>10</v>
      </c>
      <c r="D11995" s="33" t="s">
        <v>93</v>
      </c>
      <c r="E11995" s="33" t="s">
        <v>11529</v>
      </c>
      <c r="F11995" s="35">
        <v>13101723</v>
      </c>
      <c r="G11995" s="33" t="s">
        <v>15071</v>
      </c>
      <c r="H11995" s="33">
        <v>5</v>
      </c>
      <c r="I11995" s="33">
        <v>5</v>
      </c>
      <c r="J11995" s="36">
        <v>7</v>
      </c>
      <c r="K11995" s="37">
        <v>35000</v>
      </c>
      <c r="L11995" s="38" t="s">
        <v>15</v>
      </c>
      <c r="M11995" s="38" t="s">
        <v>13</v>
      </c>
    </row>
    <row r="11996" spans="1:13" s="39" customFormat="1" ht="12.75" x14ac:dyDescent="0.2">
      <c r="A11996" s="33" t="s">
        <v>36</v>
      </c>
      <c r="B11996" s="33" t="s">
        <v>585</v>
      </c>
      <c r="C11996" s="34">
        <v>10</v>
      </c>
      <c r="D11996" s="33" t="s">
        <v>93</v>
      </c>
      <c r="E11996" s="33" t="s">
        <v>11530</v>
      </c>
      <c r="F11996" s="35">
        <v>13101723</v>
      </c>
      <c r="G11996" s="33" t="s">
        <v>15071</v>
      </c>
      <c r="H11996" s="33">
        <v>5</v>
      </c>
      <c r="I11996" s="33">
        <v>5</v>
      </c>
      <c r="J11996" s="36">
        <v>6</v>
      </c>
      <c r="K11996" s="37">
        <v>22800</v>
      </c>
      <c r="L11996" s="38" t="s">
        <v>15</v>
      </c>
      <c r="M11996" s="38" t="s">
        <v>13</v>
      </c>
    </row>
    <row r="11997" spans="1:13" s="39" customFormat="1" ht="12.75" x14ac:dyDescent="0.2">
      <c r="A11997" s="33" t="s">
        <v>36</v>
      </c>
      <c r="B11997" s="33" t="s">
        <v>585</v>
      </c>
      <c r="C11997" s="34">
        <v>10</v>
      </c>
      <c r="D11997" s="33" t="s">
        <v>93</v>
      </c>
      <c r="E11997" s="33" t="s">
        <v>11531</v>
      </c>
      <c r="F11997" s="35">
        <v>13101723</v>
      </c>
      <c r="G11997" s="33" t="s">
        <v>15071</v>
      </c>
      <c r="H11997" s="33">
        <v>5</v>
      </c>
      <c r="I11997" s="33">
        <v>5</v>
      </c>
      <c r="J11997" s="36">
        <v>4</v>
      </c>
      <c r="K11997" s="37">
        <v>12000</v>
      </c>
      <c r="L11997" s="38" t="s">
        <v>15</v>
      </c>
      <c r="M11997" s="38" t="s">
        <v>13</v>
      </c>
    </row>
    <row r="11998" spans="1:13" s="39" customFormat="1" ht="12.75" x14ac:dyDescent="0.2">
      <c r="A11998" s="33" t="s">
        <v>36</v>
      </c>
      <c r="B11998" s="33" t="s">
        <v>571</v>
      </c>
      <c r="C11998" s="34">
        <v>10</v>
      </c>
      <c r="D11998" s="33" t="s">
        <v>12596</v>
      </c>
      <c r="E11998" s="33" t="s">
        <v>11532</v>
      </c>
      <c r="F11998" s="35">
        <v>12181601</v>
      </c>
      <c r="G11998" s="33" t="s">
        <v>15071</v>
      </c>
      <c r="H11998" s="33">
        <v>5</v>
      </c>
      <c r="I11998" s="33">
        <v>5</v>
      </c>
      <c r="J11998" s="36">
        <v>1</v>
      </c>
      <c r="K11998" s="37">
        <v>32000</v>
      </c>
      <c r="L11998" s="38" t="s">
        <v>15</v>
      </c>
      <c r="M11998" s="38" t="s">
        <v>13</v>
      </c>
    </row>
    <row r="11999" spans="1:13" s="39" customFormat="1" ht="12.75" x14ac:dyDescent="0.2">
      <c r="A11999" s="33" t="s">
        <v>36</v>
      </c>
      <c r="B11999" s="33" t="s">
        <v>577</v>
      </c>
      <c r="C11999" s="34">
        <v>10</v>
      </c>
      <c r="D11999" s="33" t="s">
        <v>16</v>
      </c>
      <c r="E11999" s="33" t="s">
        <v>2714</v>
      </c>
      <c r="F11999" s="35">
        <v>31211604</v>
      </c>
      <c r="G11999" s="33" t="s">
        <v>15071</v>
      </c>
      <c r="H11999" s="33">
        <v>5</v>
      </c>
      <c r="I11999" s="33">
        <v>5</v>
      </c>
      <c r="J11999" s="36">
        <v>10</v>
      </c>
      <c r="K11999" s="37">
        <v>280000</v>
      </c>
      <c r="L11999" s="38" t="s">
        <v>15</v>
      </c>
      <c r="M11999" s="38" t="s">
        <v>13</v>
      </c>
    </row>
    <row r="12000" spans="1:13" s="39" customFormat="1" ht="12.75" x14ac:dyDescent="0.2">
      <c r="A12000" s="33" t="s">
        <v>36</v>
      </c>
      <c r="B12000" s="33" t="s">
        <v>577</v>
      </c>
      <c r="C12000" s="34">
        <v>10</v>
      </c>
      <c r="D12000" s="33" t="s">
        <v>16</v>
      </c>
      <c r="E12000" s="33" t="s">
        <v>11533</v>
      </c>
      <c r="F12000" s="35">
        <v>31211604</v>
      </c>
      <c r="G12000" s="33" t="s">
        <v>15071</v>
      </c>
      <c r="H12000" s="33">
        <v>5</v>
      </c>
      <c r="I12000" s="33">
        <v>5</v>
      </c>
      <c r="J12000" s="36">
        <v>50</v>
      </c>
      <c r="K12000" s="37">
        <v>1550000</v>
      </c>
      <c r="L12000" s="38" t="s">
        <v>2367</v>
      </c>
      <c r="M12000" s="38" t="s">
        <v>13</v>
      </c>
    </row>
    <row r="12001" spans="1:13" s="39" customFormat="1" ht="12.75" x14ac:dyDescent="0.2">
      <c r="A12001" s="33" t="s">
        <v>36</v>
      </c>
      <c r="B12001" s="33" t="s">
        <v>577</v>
      </c>
      <c r="C12001" s="34">
        <v>10</v>
      </c>
      <c r="D12001" s="33" t="s">
        <v>16</v>
      </c>
      <c r="E12001" s="33" t="s">
        <v>11534</v>
      </c>
      <c r="F12001" s="35">
        <v>39121402</v>
      </c>
      <c r="G12001" s="33" t="s">
        <v>15071</v>
      </c>
      <c r="H12001" s="33">
        <v>5</v>
      </c>
      <c r="I12001" s="33">
        <v>5</v>
      </c>
      <c r="J12001" s="36">
        <v>2</v>
      </c>
      <c r="K12001" s="37">
        <v>46000</v>
      </c>
      <c r="L12001" s="38" t="s">
        <v>15</v>
      </c>
      <c r="M12001" s="38" t="s">
        <v>13</v>
      </c>
    </row>
    <row r="12002" spans="1:13" s="39" customFormat="1" ht="12.75" x14ac:dyDescent="0.2">
      <c r="A12002" s="33" t="s">
        <v>36</v>
      </c>
      <c r="B12002" s="33" t="s">
        <v>577</v>
      </c>
      <c r="C12002" s="34">
        <v>10</v>
      </c>
      <c r="D12002" s="33" t="s">
        <v>16</v>
      </c>
      <c r="E12002" s="33" t="s">
        <v>11535</v>
      </c>
      <c r="F12002" s="35">
        <v>39121402</v>
      </c>
      <c r="G12002" s="33" t="s">
        <v>15071</v>
      </c>
      <c r="H12002" s="33">
        <v>5</v>
      </c>
      <c r="I12002" s="33">
        <v>5</v>
      </c>
      <c r="J12002" s="36">
        <v>2</v>
      </c>
      <c r="K12002" s="37">
        <v>5000</v>
      </c>
      <c r="L12002" s="38" t="s">
        <v>15</v>
      </c>
      <c r="M12002" s="38" t="s">
        <v>13</v>
      </c>
    </row>
    <row r="12003" spans="1:13" s="39" customFormat="1" ht="12.75" x14ac:dyDescent="0.2">
      <c r="A12003" s="33" t="s">
        <v>36</v>
      </c>
      <c r="B12003" s="33" t="s">
        <v>581</v>
      </c>
      <c r="C12003" s="34">
        <v>10</v>
      </c>
      <c r="D12003" s="33" t="s">
        <v>90</v>
      </c>
      <c r="E12003" s="33" t="s">
        <v>11536</v>
      </c>
      <c r="F12003" s="35">
        <v>47131501</v>
      </c>
      <c r="G12003" s="33" t="s">
        <v>15071</v>
      </c>
      <c r="H12003" s="33">
        <v>5</v>
      </c>
      <c r="I12003" s="33">
        <v>5</v>
      </c>
      <c r="J12003" s="36">
        <v>1</v>
      </c>
      <c r="K12003" s="37">
        <v>250000</v>
      </c>
      <c r="L12003" s="38" t="s">
        <v>15</v>
      </c>
      <c r="M12003" s="38" t="s">
        <v>13</v>
      </c>
    </row>
    <row r="12004" spans="1:13" s="39" customFormat="1" ht="12.75" x14ac:dyDescent="0.2">
      <c r="A12004" s="33" t="s">
        <v>36</v>
      </c>
      <c r="B12004" s="33" t="s">
        <v>581</v>
      </c>
      <c r="C12004" s="34">
        <v>10</v>
      </c>
      <c r="D12004" s="33" t="s">
        <v>90</v>
      </c>
      <c r="E12004" s="33" t="s">
        <v>7147</v>
      </c>
      <c r="F12004" s="35">
        <v>47131502</v>
      </c>
      <c r="G12004" s="33" t="s">
        <v>15071</v>
      </c>
      <c r="H12004" s="33">
        <v>5</v>
      </c>
      <c r="I12004" s="33">
        <v>5</v>
      </c>
      <c r="J12004" s="36">
        <v>1</v>
      </c>
      <c r="K12004" s="37">
        <v>250000</v>
      </c>
      <c r="L12004" s="38" t="s">
        <v>15</v>
      </c>
      <c r="M12004" s="38" t="s">
        <v>13</v>
      </c>
    </row>
    <row r="12005" spans="1:13" s="39" customFormat="1" ht="12.75" x14ac:dyDescent="0.2">
      <c r="A12005" s="33" t="s">
        <v>36</v>
      </c>
      <c r="B12005" s="33" t="s">
        <v>585</v>
      </c>
      <c r="C12005" s="34">
        <v>10</v>
      </c>
      <c r="D12005" s="33" t="s">
        <v>93</v>
      </c>
      <c r="E12005" s="33" t="s">
        <v>11537</v>
      </c>
      <c r="F12005" s="35">
        <v>24141501</v>
      </c>
      <c r="G12005" s="33" t="s">
        <v>15071</v>
      </c>
      <c r="H12005" s="33">
        <v>5</v>
      </c>
      <c r="I12005" s="33">
        <v>5</v>
      </c>
      <c r="J12005" s="36">
        <v>10</v>
      </c>
      <c r="K12005" s="37">
        <v>900000</v>
      </c>
      <c r="L12005" s="38" t="s">
        <v>15</v>
      </c>
      <c r="M12005" s="38" t="s">
        <v>13</v>
      </c>
    </row>
    <row r="12006" spans="1:13" s="39" customFormat="1" ht="12.75" x14ac:dyDescent="0.2">
      <c r="A12006" s="33" t="s">
        <v>36</v>
      </c>
      <c r="B12006" s="33" t="s">
        <v>571</v>
      </c>
      <c r="C12006" s="34">
        <v>10</v>
      </c>
      <c r="D12006" s="33" t="s">
        <v>12596</v>
      </c>
      <c r="E12006" s="33" t="s">
        <v>11538</v>
      </c>
      <c r="F12006" s="35">
        <v>15121514</v>
      </c>
      <c r="G12006" s="33" t="s">
        <v>15071</v>
      </c>
      <c r="H12006" s="33">
        <v>5</v>
      </c>
      <c r="I12006" s="33">
        <v>5</v>
      </c>
      <c r="J12006" s="36">
        <v>15</v>
      </c>
      <c r="K12006" s="37">
        <v>450000</v>
      </c>
      <c r="L12006" s="38" t="s">
        <v>15</v>
      </c>
      <c r="M12006" s="38" t="s">
        <v>13</v>
      </c>
    </row>
    <row r="12007" spans="1:13" s="39" customFormat="1" ht="12.75" x14ac:dyDescent="0.2">
      <c r="A12007" s="33" t="s">
        <v>36</v>
      </c>
      <c r="B12007" s="33" t="s">
        <v>581</v>
      </c>
      <c r="C12007" s="34">
        <v>10</v>
      </c>
      <c r="D12007" s="33" t="s">
        <v>90</v>
      </c>
      <c r="E12007" s="33" t="s">
        <v>11539</v>
      </c>
      <c r="F12007" s="35">
        <v>25202504</v>
      </c>
      <c r="G12007" s="33" t="s">
        <v>15071</v>
      </c>
      <c r="H12007" s="33">
        <v>5</v>
      </c>
      <c r="I12007" s="33">
        <v>5</v>
      </c>
      <c r="J12007" s="36">
        <v>10</v>
      </c>
      <c r="K12007" s="37">
        <v>500000</v>
      </c>
      <c r="L12007" s="38" t="s">
        <v>2367</v>
      </c>
      <c r="M12007" s="38" t="s">
        <v>13</v>
      </c>
    </row>
    <row r="12008" spans="1:13" s="39" customFormat="1" ht="12.75" x14ac:dyDescent="0.2">
      <c r="A12008" s="33" t="s">
        <v>36</v>
      </c>
      <c r="B12008" s="33" t="s">
        <v>593</v>
      </c>
      <c r="C12008" s="34">
        <v>10</v>
      </c>
      <c r="D12008" s="33" t="s">
        <v>98</v>
      </c>
      <c r="E12008" s="33" t="s">
        <v>11540</v>
      </c>
      <c r="F12008" s="35">
        <v>72154300</v>
      </c>
      <c r="G12008" s="33" t="s">
        <v>15071</v>
      </c>
      <c r="H12008" s="33">
        <v>3</v>
      </c>
      <c r="I12008" s="33">
        <v>4</v>
      </c>
      <c r="J12008" s="36">
        <v>1</v>
      </c>
      <c r="K12008" s="37">
        <v>7000000</v>
      </c>
      <c r="L12008" s="38" t="s">
        <v>12</v>
      </c>
      <c r="M12008" s="38" t="s">
        <v>13</v>
      </c>
    </row>
    <row r="12009" spans="1:13" s="39" customFormat="1" ht="12.75" x14ac:dyDescent="0.2">
      <c r="A12009" s="33" t="s">
        <v>36</v>
      </c>
      <c r="B12009" s="33" t="s">
        <v>593</v>
      </c>
      <c r="C12009" s="34">
        <v>10</v>
      </c>
      <c r="D12009" s="33" t="s">
        <v>98</v>
      </c>
      <c r="E12009" s="33" t="s">
        <v>11541</v>
      </c>
      <c r="F12009" s="35">
        <v>72151514</v>
      </c>
      <c r="G12009" s="33" t="s">
        <v>15071</v>
      </c>
      <c r="H12009" s="33">
        <v>3</v>
      </c>
      <c r="I12009" s="33">
        <v>4</v>
      </c>
      <c r="J12009" s="36">
        <v>1</v>
      </c>
      <c r="K12009" s="37">
        <v>26950000</v>
      </c>
      <c r="L12009" s="38" t="s">
        <v>12</v>
      </c>
      <c r="M12009" s="38" t="s">
        <v>13</v>
      </c>
    </row>
    <row r="12010" spans="1:13" s="39" customFormat="1" ht="12.75" x14ac:dyDescent="0.2">
      <c r="A12010" s="33" t="s">
        <v>36</v>
      </c>
      <c r="B12010" s="33" t="s">
        <v>593</v>
      </c>
      <c r="C12010" s="34">
        <v>10</v>
      </c>
      <c r="D12010" s="33" t="s">
        <v>98</v>
      </c>
      <c r="E12010" s="33" t="s">
        <v>11542</v>
      </c>
      <c r="F12010" s="35">
        <v>72154300</v>
      </c>
      <c r="G12010" s="33" t="s">
        <v>15071</v>
      </c>
      <c r="H12010" s="33">
        <v>3</v>
      </c>
      <c r="I12010" s="33">
        <v>4</v>
      </c>
      <c r="J12010" s="36">
        <v>1</v>
      </c>
      <c r="K12010" s="37">
        <v>13155000</v>
      </c>
      <c r="L12010" s="38" t="s">
        <v>12</v>
      </c>
      <c r="M12010" s="38" t="s">
        <v>13</v>
      </c>
    </row>
    <row r="12011" spans="1:13" s="39" customFormat="1" ht="12.75" x14ac:dyDescent="0.2">
      <c r="A12011" s="33" t="s">
        <v>36</v>
      </c>
      <c r="B12011" s="33" t="s">
        <v>587</v>
      </c>
      <c r="C12011" s="34">
        <v>10</v>
      </c>
      <c r="D12011" s="33" t="s">
        <v>95</v>
      </c>
      <c r="E12011" s="33" t="s">
        <v>11543</v>
      </c>
      <c r="F12011" s="35">
        <v>72151800</v>
      </c>
      <c r="G12011" s="33" t="s">
        <v>15071</v>
      </c>
      <c r="H12011" s="33">
        <v>4</v>
      </c>
      <c r="I12011" s="33">
        <v>9</v>
      </c>
      <c r="J12011" s="36">
        <v>1</v>
      </c>
      <c r="K12011" s="37">
        <v>8900000</v>
      </c>
      <c r="L12011" s="38" t="s">
        <v>12</v>
      </c>
      <c r="M12011" s="38" t="s">
        <v>13</v>
      </c>
    </row>
    <row r="12012" spans="1:13" s="39" customFormat="1" ht="12.75" x14ac:dyDescent="0.2">
      <c r="A12012" s="33" t="s">
        <v>36</v>
      </c>
      <c r="B12012" s="33" t="s">
        <v>587</v>
      </c>
      <c r="C12012" s="34">
        <v>10</v>
      </c>
      <c r="D12012" s="33" t="s">
        <v>95</v>
      </c>
      <c r="E12012" s="33" t="s">
        <v>11544</v>
      </c>
      <c r="F12012" s="35">
        <v>72101511</v>
      </c>
      <c r="G12012" s="33" t="s">
        <v>15071</v>
      </c>
      <c r="H12012" s="33">
        <v>4</v>
      </c>
      <c r="I12012" s="33">
        <v>9</v>
      </c>
      <c r="J12012" s="36">
        <v>1</v>
      </c>
      <c r="K12012" s="37">
        <v>2900000</v>
      </c>
      <c r="L12012" s="38" t="s">
        <v>12</v>
      </c>
      <c r="M12012" s="38" t="s">
        <v>13</v>
      </c>
    </row>
    <row r="12013" spans="1:13" s="39" customFormat="1" ht="12.75" x14ac:dyDescent="0.2">
      <c r="A12013" s="33" t="s">
        <v>36</v>
      </c>
      <c r="B12013" s="33" t="s">
        <v>587</v>
      </c>
      <c r="C12013" s="34">
        <v>10</v>
      </c>
      <c r="D12013" s="33" t="s">
        <v>95</v>
      </c>
      <c r="E12013" s="33" t="s">
        <v>7184</v>
      </c>
      <c r="F12013" s="35">
        <v>72151800</v>
      </c>
      <c r="G12013" s="33" t="s">
        <v>15071</v>
      </c>
      <c r="H12013" s="33">
        <v>4</v>
      </c>
      <c r="I12013" s="33">
        <v>9</v>
      </c>
      <c r="J12013" s="36">
        <v>1</v>
      </c>
      <c r="K12013" s="37">
        <v>1200000</v>
      </c>
      <c r="L12013" s="38" t="s">
        <v>12</v>
      </c>
      <c r="M12013" s="38" t="s">
        <v>13</v>
      </c>
    </row>
    <row r="12014" spans="1:13" s="39" customFormat="1" ht="12.75" x14ac:dyDescent="0.2">
      <c r="A12014" s="33" t="s">
        <v>36</v>
      </c>
      <c r="B12014" s="33" t="s">
        <v>611</v>
      </c>
      <c r="C12014" s="34">
        <v>10</v>
      </c>
      <c r="D12014" s="33" t="s">
        <v>108</v>
      </c>
      <c r="E12014" s="33" t="s">
        <v>11545</v>
      </c>
      <c r="F12014" s="35">
        <v>72102103</v>
      </c>
      <c r="G12014" s="33" t="s">
        <v>15071</v>
      </c>
      <c r="H12014" s="33">
        <v>4</v>
      </c>
      <c r="I12014" s="33">
        <v>12</v>
      </c>
      <c r="J12014" s="36">
        <v>1</v>
      </c>
      <c r="K12014" s="37">
        <v>16567500</v>
      </c>
      <c r="L12014" s="38" t="s">
        <v>12</v>
      </c>
      <c r="M12014" s="38" t="s">
        <v>13</v>
      </c>
    </row>
    <row r="12015" spans="1:13" s="39" customFormat="1" ht="12.75" x14ac:dyDescent="0.2">
      <c r="A12015" s="33" t="s">
        <v>36</v>
      </c>
      <c r="B12015" s="33" t="s">
        <v>611</v>
      </c>
      <c r="C12015" s="34">
        <v>10</v>
      </c>
      <c r="D12015" s="33" t="s">
        <v>108</v>
      </c>
      <c r="E12015" s="33" t="s">
        <v>11546</v>
      </c>
      <c r="F12015" s="35">
        <v>77121707</v>
      </c>
      <c r="G12015" s="33" t="s">
        <v>15070</v>
      </c>
      <c r="H12015" s="33">
        <v>4</v>
      </c>
      <c r="I12015" s="33">
        <v>1</v>
      </c>
      <c r="J12015" s="36">
        <v>1</v>
      </c>
      <c r="K12015" s="37">
        <v>3500000</v>
      </c>
      <c r="L12015" s="38" t="s">
        <v>12</v>
      </c>
      <c r="M12015" s="38" t="s">
        <v>13</v>
      </c>
    </row>
    <row r="12016" spans="1:13" s="39" customFormat="1" ht="12.75" x14ac:dyDescent="0.2">
      <c r="A12016" s="33" t="s">
        <v>36</v>
      </c>
      <c r="B12016" s="33" t="s">
        <v>603</v>
      </c>
      <c r="C12016" s="34">
        <v>10</v>
      </c>
      <c r="D12016" s="33" t="s">
        <v>35</v>
      </c>
      <c r="E12016" s="33" t="s">
        <v>11547</v>
      </c>
      <c r="F12016" s="35">
        <v>90121500</v>
      </c>
      <c r="G12016" s="33" t="s">
        <v>15070</v>
      </c>
      <c r="H12016" s="33">
        <v>4</v>
      </c>
      <c r="I12016" s="33">
        <v>8</v>
      </c>
      <c r="J12016" s="36">
        <v>1</v>
      </c>
      <c r="K12016" s="37">
        <v>3431578</v>
      </c>
      <c r="L12016" s="38" t="s">
        <v>12</v>
      </c>
      <c r="M12016" s="38" t="s">
        <v>13</v>
      </c>
    </row>
    <row r="12017" spans="1:13" s="39" customFormat="1" ht="12.75" x14ac:dyDescent="0.2">
      <c r="A12017" s="33" t="s">
        <v>36</v>
      </c>
      <c r="B12017" s="33" t="s">
        <v>586</v>
      </c>
      <c r="C12017" s="34">
        <v>16</v>
      </c>
      <c r="D12017" s="33" t="s">
        <v>94</v>
      </c>
      <c r="E12017" s="33" t="s">
        <v>11548</v>
      </c>
      <c r="F12017" s="35">
        <v>72102900</v>
      </c>
      <c r="G12017" s="33" t="s">
        <v>466</v>
      </c>
      <c r="H12017" s="33">
        <v>3</v>
      </c>
      <c r="I12017" s="33">
        <v>9</v>
      </c>
      <c r="J12017" s="36">
        <v>1</v>
      </c>
      <c r="K12017" s="37">
        <v>18147120</v>
      </c>
      <c r="L12017" s="38" t="s">
        <v>12</v>
      </c>
      <c r="M12017" s="38" t="s">
        <v>13</v>
      </c>
    </row>
    <row r="12018" spans="1:13" s="39" customFormat="1" ht="12.75" x14ac:dyDescent="0.2">
      <c r="A12018" s="33" t="s">
        <v>36</v>
      </c>
      <c r="B12018" s="33" t="s">
        <v>586</v>
      </c>
      <c r="C12018" s="34">
        <v>10</v>
      </c>
      <c r="D12018" s="33" t="s">
        <v>94</v>
      </c>
      <c r="E12018" s="33" t="s">
        <v>11549</v>
      </c>
      <c r="F12018" s="35">
        <v>72102900</v>
      </c>
      <c r="G12018" s="33" t="s">
        <v>466</v>
      </c>
      <c r="H12018" s="33">
        <v>3</v>
      </c>
      <c r="I12018" s="33">
        <v>9</v>
      </c>
      <c r="J12018" s="36">
        <v>1</v>
      </c>
      <c r="K12018" s="37">
        <v>68706782</v>
      </c>
      <c r="L12018" s="38" t="s">
        <v>12</v>
      </c>
      <c r="M12018" s="38" t="s">
        <v>13</v>
      </c>
    </row>
    <row r="12019" spans="1:13" s="39" customFormat="1" ht="12.75" x14ac:dyDescent="0.2">
      <c r="A12019" s="33" t="s">
        <v>36</v>
      </c>
      <c r="B12019" s="33" t="s">
        <v>566</v>
      </c>
      <c r="C12019" s="34">
        <v>10</v>
      </c>
      <c r="D12019" s="33" t="s">
        <v>82</v>
      </c>
      <c r="E12019" s="33" t="s">
        <v>11550</v>
      </c>
      <c r="F12019" s="35">
        <v>40101701</v>
      </c>
      <c r="G12019" s="33" t="s">
        <v>15071</v>
      </c>
      <c r="H12019" s="33">
        <v>5</v>
      </c>
      <c r="I12019" s="33">
        <v>5</v>
      </c>
      <c r="J12019" s="36">
        <v>4</v>
      </c>
      <c r="K12019" s="37">
        <v>9600000</v>
      </c>
      <c r="L12019" s="38" t="s">
        <v>15</v>
      </c>
      <c r="M12019" s="38" t="s">
        <v>13</v>
      </c>
    </row>
    <row r="12020" spans="1:13" s="39" customFormat="1" ht="12.75" x14ac:dyDescent="0.2">
      <c r="A12020" s="33" t="s">
        <v>36</v>
      </c>
      <c r="B12020" s="33" t="s">
        <v>566</v>
      </c>
      <c r="C12020" s="34">
        <v>10</v>
      </c>
      <c r="D12020" s="33" t="s">
        <v>82</v>
      </c>
      <c r="E12020" s="33" t="s">
        <v>11551</v>
      </c>
      <c r="F12020" s="35">
        <v>40101701</v>
      </c>
      <c r="G12020" s="33" t="s">
        <v>15071</v>
      </c>
      <c r="H12020" s="33">
        <v>5</v>
      </c>
      <c r="I12020" s="33">
        <v>5</v>
      </c>
      <c r="J12020" s="36">
        <v>3</v>
      </c>
      <c r="K12020" s="37">
        <v>7500000</v>
      </c>
      <c r="L12020" s="38" t="s">
        <v>15</v>
      </c>
      <c r="M12020" s="38" t="s">
        <v>13</v>
      </c>
    </row>
    <row r="12021" spans="1:13" s="39" customFormat="1" ht="12.75" x14ac:dyDescent="0.2">
      <c r="A12021" s="33" t="s">
        <v>36</v>
      </c>
      <c r="B12021" s="33" t="s">
        <v>566</v>
      </c>
      <c r="C12021" s="34">
        <v>10</v>
      </c>
      <c r="D12021" s="33" t="s">
        <v>82</v>
      </c>
      <c r="E12021" s="33" t="s">
        <v>11552</v>
      </c>
      <c r="F12021" s="35">
        <v>40101701</v>
      </c>
      <c r="G12021" s="33" t="s">
        <v>15071</v>
      </c>
      <c r="H12021" s="33">
        <v>5</v>
      </c>
      <c r="I12021" s="33">
        <v>5</v>
      </c>
      <c r="J12021" s="36">
        <v>2</v>
      </c>
      <c r="K12021" s="37">
        <v>4800000</v>
      </c>
      <c r="L12021" s="38" t="s">
        <v>15</v>
      </c>
      <c r="M12021" s="38" t="s">
        <v>13</v>
      </c>
    </row>
    <row r="12022" spans="1:13" s="39" customFormat="1" ht="12.75" x14ac:dyDescent="0.2">
      <c r="A12022" s="33" t="s">
        <v>36</v>
      </c>
      <c r="B12022" s="33" t="s">
        <v>566</v>
      </c>
      <c r="C12022" s="34">
        <v>10</v>
      </c>
      <c r="D12022" s="33" t="s">
        <v>82</v>
      </c>
      <c r="E12022" s="33" t="s">
        <v>11553</v>
      </c>
      <c r="F12022" s="35">
        <v>40101701</v>
      </c>
      <c r="G12022" s="33" t="s">
        <v>15071</v>
      </c>
      <c r="H12022" s="33">
        <v>5</v>
      </c>
      <c r="I12022" s="33">
        <v>5</v>
      </c>
      <c r="J12022" s="36">
        <v>3</v>
      </c>
      <c r="K12022" s="37">
        <v>12000000</v>
      </c>
      <c r="L12022" s="38" t="s">
        <v>15</v>
      </c>
      <c r="M12022" s="38" t="s">
        <v>13</v>
      </c>
    </row>
    <row r="12023" spans="1:13" s="39" customFormat="1" ht="12.75" x14ac:dyDescent="0.2">
      <c r="A12023" s="33" t="s">
        <v>36</v>
      </c>
      <c r="B12023" s="33" t="s">
        <v>566</v>
      </c>
      <c r="C12023" s="34">
        <v>10</v>
      </c>
      <c r="D12023" s="33" t="s">
        <v>82</v>
      </c>
      <c r="E12023" s="33" t="s">
        <v>11554</v>
      </c>
      <c r="F12023" s="35">
        <v>40101701</v>
      </c>
      <c r="G12023" s="33" t="s">
        <v>15071</v>
      </c>
      <c r="H12023" s="33">
        <v>5</v>
      </c>
      <c r="I12023" s="33">
        <v>5</v>
      </c>
      <c r="J12023" s="36">
        <v>3</v>
      </c>
      <c r="K12023" s="37">
        <v>15000000</v>
      </c>
      <c r="L12023" s="38" t="s">
        <v>15</v>
      </c>
      <c r="M12023" s="38" t="s">
        <v>13</v>
      </c>
    </row>
    <row r="12024" spans="1:13" s="39" customFormat="1" ht="12.75" x14ac:dyDescent="0.2">
      <c r="A12024" s="33" t="s">
        <v>36</v>
      </c>
      <c r="B12024" s="33" t="s">
        <v>611</v>
      </c>
      <c r="C12024" s="34">
        <v>10</v>
      </c>
      <c r="D12024" s="33" t="s">
        <v>108</v>
      </c>
      <c r="E12024" s="33" t="s">
        <v>11555</v>
      </c>
      <c r="F12024" s="35">
        <v>80131802</v>
      </c>
      <c r="G12024" s="33" t="s">
        <v>15071</v>
      </c>
      <c r="H12024" s="33">
        <v>5</v>
      </c>
      <c r="I12024" s="33">
        <v>4</v>
      </c>
      <c r="J12024" s="36">
        <v>1</v>
      </c>
      <c r="K12024" s="37">
        <v>7649100</v>
      </c>
      <c r="L12024" s="38" t="s">
        <v>12</v>
      </c>
      <c r="M12024" s="38" t="s">
        <v>13</v>
      </c>
    </row>
    <row r="12025" spans="1:13" s="39" customFormat="1" ht="12.75" x14ac:dyDescent="0.2">
      <c r="A12025" s="33" t="s">
        <v>36</v>
      </c>
      <c r="B12025" s="33" t="s">
        <v>586</v>
      </c>
      <c r="C12025" s="34">
        <v>10</v>
      </c>
      <c r="D12025" s="33" t="s">
        <v>94</v>
      </c>
      <c r="E12025" s="33" t="s">
        <v>11556</v>
      </c>
      <c r="F12025" s="35">
        <v>72102900</v>
      </c>
      <c r="G12025" s="33" t="s">
        <v>466</v>
      </c>
      <c r="H12025" s="33">
        <v>6</v>
      </c>
      <c r="I12025" s="33">
        <v>7</v>
      </c>
      <c r="J12025" s="36">
        <v>1</v>
      </c>
      <c r="K12025" s="37">
        <v>260517899.40000001</v>
      </c>
      <c r="L12025" s="38" t="s">
        <v>12</v>
      </c>
      <c r="M12025" s="38" t="s">
        <v>13</v>
      </c>
    </row>
    <row r="12026" spans="1:13" s="39" customFormat="1" ht="12.75" x14ac:dyDescent="0.2">
      <c r="A12026" s="33" t="s">
        <v>36</v>
      </c>
      <c r="B12026" s="33" t="s">
        <v>586</v>
      </c>
      <c r="C12026" s="34">
        <v>10</v>
      </c>
      <c r="D12026" s="33" t="s">
        <v>94</v>
      </c>
      <c r="E12026" s="33" t="s">
        <v>11557</v>
      </c>
      <c r="F12026" s="35">
        <v>72102900</v>
      </c>
      <c r="G12026" s="33" t="s">
        <v>466</v>
      </c>
      <c r="H12026" s="33">
        <v>6</v>
      </c>
      <c r="I12026" s="33">
        <v>7</v>
      </c>
      <c r="J12026" s="36">
        <v>1</v>
      </c>
      <c r="K12026" s="37">
        <v>145286611.19999999</v>
      </c>
      <c r="L12026" s="38" t="s">
        <v>12</v>
      </c>
      <c r="M12026" s="38" t="s">
        <v>13</v>
      </c>
    </row>
    <row r="12027" spans="1:13" s="39" customFormat="1" ht="12.75" x14ac:dyDescent="0.2">
      <c r="A12027" s="33" t="s">
        <v>36</v>
      </c>
      <c r="B12027" s="33" t="s">
        <v>561</v>
      </c>
      <c r="C12027" s="34">
        <v>10</v>
      </c>
      <c r="D12027" s="33" t="s">
        <v>441</v>
      </c>
      <c r="E12027" s="33" t="s">
        <v>11558</v>
      </c>
      <c r="F12027" s="35">
        <v>27112748</v>
      </c>
      <c r="G12027" s="33" t="s">
        <v>15071</v>
      </c>
      <c r="H12027" s="33">
        <v>6</v>
      </c>
      <c r="I12027" s="33">
        <v>6</v>
      </c>
      <c r="J12027" s="36">
        <v>1</v>
      </c>
      <c r="K12027" s="37">
        <v>920000</v>
      </c>
      <c r="L12027" s="38" t="s">
        <v>15</v>
      </c>
      <c r="M12027" s="38" t="s">
        <v>13</v>
      </c>
    </row>
    <row r="12028" spans="1:13" s="39" customFormat="1" ht="12.75" x14ac:dyDescent="0.2">
      <c r="A12028" s="33" t="s">
        <v>36</v>
      </c>
      <c r="B12028" s="33" t="s">
        <v>553</v>
      </c>
      <c r="C12028" s="34">
        <v>10</v>
      </c>
      <c r="D12028" s="33" t="s">
        <v>74</v>
      </c>
      <c r="E12028" s="33" t="s">
        <v>11334</v>
      </c>
      <c r="F12028" s="35">
        <v>27112105</v>
      </c>
      <c r="G12028" s="33" t="s">
        <v>15071</v>
      </c>
      <c r="H12028" s="33">
        <v>6</v>
      </c>
      <c r="I12028" s="33">
        <v>6</v>
      </c>
      <c r="J12028" s="36">
        <v>1</v>
      </c>
      <c r="K12028" s="37">
        <v>150000</v>
      </c>
      <c r="L12028" s="38" t="s">
        <v>15</v>
      </c>
      <c r="M12028" s="38" t="s">
        <v>13</v>
      </c>
    </row>
    <row r="12029" spans="1:13" s="39" customFormat="1" ht="12.75" x14ac:dyDescent="0.2">
      <c r="A12029" s="33" t="s">
        <v>36</v>
      </c>
      <c r="B12029" s="33" t="s">
        <v>561</v>
      </c>
      <c r="C12029" s="34">
        <v>10</v>
      </c>
      <c r="D12029" s="33" t="s">
        <v>441</v>
      </c>
      <c r="E12029" s="33" t="s">
        <v>11559</v>
      </c>
      <c r="F12029" s="35">
        <v>22101619</v>
      </c>
      <c r="G12029" s="33" t="s">
        <v>15071</v>
      </c>
      <c r="H12029" s="33">
        <v>6</v>
      </c>
      <c r="I12029" s="33">
        <v>6</v>
      </c>
      <c r="J12029" s="36">
        <v>1</v>
      </c>
      <c r="K12029" s="37">
        <v>350000</v>
      </c>
      <c r="L12029" s="38" t="s">
        <v>15</v>
      </c>
      <c r="M12029" s="38" t="s">
        <v>13</v>
      </c>
    </row>
    <row r="12030" spans="1:13" s="39" customFormat="1" ht="12.75" x14ac:dyDescent="0.2">
      <c r="A12030" s="33" t="s">
        <v>36</v>
      </c>
      <c r="B12030" s="33" t="s">
        <v>553</v>
      </c>
      <c r="C12030" s="34">
        <v>10</v>
      </c>
      <c r="D12030" s="33" t="s">
        <v>74</v>
      </c>
      <c r="E12030" s="33" t="s">
        <v>11560</v>
      </c>
      <c r="F12030" s="35">
        <v>23101500</v>
      </c>
      <c r="G12030" s="33" t="s">
        <v>15071</v>
      </c>
      <c r="H12030" s="33">
        <v>6</v>
      </c>
      <c r="I12030" s="33">
        <v>6</v>
      </c>
      <c r="J12030" s="36">
        <v>1</v>
      </c>
      <c r="K12030" s="37">
        <v>520000</v>
      </c>
      <c r="L12030" s="38" t="s">
        <v>15</v>
      </c>
      <c r="M12030" s="38" t="s">
        <v>13</v>
      </c>
    </row>
    <row r="12031" spans="1:13" s="39" customFormat="1" ht="12.75" x14ac:dyDescent="0.2">
      <c r="A12031" s="33" t="s">
        <v>36</v>
      </c>
      <c r="B12031" s="33" t="s">
        <v>553</v>
      </c>
      <c r="C12031" s="34">
        <v>10</v>
      </c>
      <c r="D12031" s="33" t="s">
        <v>74</v>
      </c>
      <c r="E12031" s="33" t="s">
        <v>6638</v>
      </c>
      <c r="F12031" s="35">
        <v>23101500</v>
      </c>
      <c r="G12031" s="33" t="s">
        <v>15071</v>
      </c>
      <c r="H12031" s="33">
        <v>6</v>
      </c>
      <c r="I12031" s="33">
        <v>6</v>
      </c>
      <c r="J12031" s="36">
        <v>1</v>
      </c>
      <c r="K12031" s="37">
        <v>118000</v>
      </c>
      <c r="L12031" s="38" t="s">
        <v>15</v>
      </c>
      <c r="M12031" s="38" t="s">
        <v>13</v>
      </c>
    </row>
    <row r="12032" spans="1:13" s="39" customFormat="1" ht="12.75" x14ac:dyDescent="0.2">
      <c r="A12032" s="33" t="s">
        <v>36</v>
      </c>
      <c r="B12032" s="33" t="s">
        <v>577</v>
      </c>
      <c r="C12032" s="34">
        <v>10</v>
      </c>
      <c r="D12032" s="33" t="s">
        <v>16</v>
      </c>
      <c r="E12032" s="33" t="s">
        <v>14740</v>
      </c>
      <c r="F12032" s="35">
        <v>41113673</v>
      </c>
      <c r="G12032" s="33" t="s">
        <v>15071</v>
      </c>
      <c r="H12032" s="33">
        <v>6</v>
      </c>
      <c r="I12032" s="33">
        <v>6</v>
      </c>
      <c r="J12032" s="36">
        <v>2</v>
      </c>
      <c r="K12032" s="37">
        <v>2800000</v>
      </c>
      <c r="L12032" s="38" t="s">
        <v>15</v>
      </c>
      <c r="M12032" s="38" t="s">
        <v>13</v>
      </c>
    </row>
    <row r="12033" spans="1:13" s="39" customFormat="1" ht="12.75" x14ac:dyDescent="0.2">
      <c r="A12033" s="33" t="s">
        <v>36</v>
      </c>
      <c r="B12033" s="33" t="s">
        <v>577</v>
      </c>
      <c r="C12033" s="34">
        <v>10</v>
      </c>
      <c r="D12033" s="33" t="s">
        <v>16</v>
      </c>
      <c r="E12033" s="33" t="s">
        <v>14741</v>
      </c>
      <c r="F12033" s="35">
        <v>41113673</v>
      </c>
      <c r="G12033" s="33" t="s">
        <v>15071</v>
      </c>
      <c r="H12033" s="33">
        <v>6</v>
      </c>
      <c r="I12033" s="33">
        <v>6</v>
      </c>
      <c r="J12033" s="36">
        <v>2</v>
      </c>
      <c r="K12033" s="37">
        <v>3090000</v>
      </c>
      <c r="L12033" s="38" t="s">
        <v>15</v>
      </c>
      <c r="M12033" s="38" t="s">
        <v>13</v>
      </c>
    </row>
    <row r="12034" spans="1:13" s="39" customFormat="1" ht="12.75" x14ac:dyDescent="0.2">
      <c r="A12034" s="33" t="s">
        <v>36</v>
      </c>
      <c r="B12034" s="33" t="s">
        <v>561</v>
      </c>
      <c r="C12034" s="34">
        <v>10</v>
      </c>
      <c r="D12034" s="33" t="s">
        <v>441</v>
      </c>
      <c r="E12034" s="33" t="s">
        <v>11561</v>
      </c>
      <c r="F12034" s="35">
        <v>23101502</v>
      </c>
      <c r="G12034" s="33" t="s">
        <v>15071</v>
      </c>
      <c r="H12034" s="33">
        <v>6</v>
      </c>
      <c r="I12034" s="33">
        <v>6</v>
      </c>
      <c r="J12034" s="36">
        <v>1</v>
      </c>
      <c r="K12034" s="37">
        <v>1520000</v>
      </c>
      <c r="L12034" s="38" t="s">
        <v>15</v>
      </c>
      <c r="M12034" s="38" t="s">
        <v>13</v>
      </c>
    </row>
    <row r="12035" spans="1:13" s="39" customFormat="1" ht="12.75" x14ac:dyDescent="0.2">
      <c r="A12035" s="33" t="s">
        <v>36</v>
      </c>
      <c r="B12035" s="33" t="s">
        <v>561</v>
      </c>
      <c r="C12035" s="34">
        <v>10</v>
      </c>
      <c r="D12035" s="33" t="s">
        <v>441</v>
      </c>
      <c r="E12035" s="33" t="s">
        <v>11562</v>
      </c>
      <c r="F12035" s="35">
        <v>23101502</v>
      </c>
      <c r="G12035" s="33" t="s">
        <v>15071</v>
      </c>
      <c r="H12035" s="33">
        <v>6</v>
      </c>
      <c r="I12035" s="33">
        <v>6</v>
      </c>
      <c r="J12035" s="36">
        <v>1</v>
      </c>
      <c r="K12035" s="37">
        <v>850000</v>
      </c>
      <c r="L12035" s="38" t="s">
        <v>15</v>
      </c>
      <c r="M12035" s="38" t="s">
        <v>13</v>
      </c>
    </row>
    <row r="12036" spans="1:13" s="39" customFormat="1" ht="12.75" x14ac:dyDescent="0.2">
      <c r="A12036" s="33" t="s">
        <v>36</v>
      </c>
      <c r="B12036" s="33" t="s">
        <v>566</v>
      </c>
      <c r="C12036" s="34">
        <v>10</v>
      </c>
      <c r="D12036" s="33" t="s">
        <v>82</v>
      </c>
      <c r="E12036" s="33" t="s">
        <v>14742</v>
      </c>
      <c r="F12036" s="35">
        <v>40101704</v>
      </c>
      <c r="G12036" s="33" t="s">
        <v>15071</v>
      </c>
      <c r="H12036" s="33">
        <v>6</v>
      </c>
      <c r="I12036" s="33">
        <v>6</v>
      </c>
      <c r="J12036" s="36">
        <v>1</v>
      </c>
      <c r="K12036" s="37">
        <v>4200000</v>
      </c>
      <c r="L12036" s="38" t="s">
        <v>15</v>
      </c>
      <c r="M12036" s="38" t="s">
        <v>13</v>
      </c>
    </row>
    <row r="12037" spans="1:13" s="39" customFormat="1" ht="12.75" x14ac:dyDescent="0.2">
      <c r="A12037" s="33" t="s">
        <v>36</v>
      </c>
      <c r="B12037" s="33" t="s">
        <v>577</v>
      </c>
      <c r="C12037" s="34">
        <v>10</v>
      </c>
      <c r="D12037" s="33" t="s">
        <v>16</v>
      </c>
      <c r="E12037" s="33" t="s">
        <v>14743</v>
      </c>
      <c r="F12037" s="35">
        <v>40141600</v>
      </c>
      <c r="G12037" s="33" t="s">
        <v>15071</v>
      </c>
      <c r="H12037" s="33">
        <v>6</v>
      </c>
      <c r="I12037" s="33">
        <v>6</v>
      </c>
      <c r="J12037" s="36">
        <v>2</v>
      </c>
      <c r="K12037" s="37">
        <v>180000</v>
      </c>
      <c r="L12037" s="38" t="s">
        <v>15</v>
      </c>
      <c r="M12037" s="38" t="s">
        <v>13</v>
      </c>
    </row>
    <row r="12038" spans="1:13" s="39" customFormat="1" ht="12.75" x14ac:dyDescent="0.2">
      <c r="A12038" s="33" t="s">
        <v>36</v>
      </c>
      <c r="B12038" s="33" t="s">
        <v>586</v>
      </c>
      <c r="C12038" s="34">
        <v>10</v>
      </c>
      <c r="D12038" s="33" t="s">
        <v>94</v>
      </c>
      <c r="E12038" s="33" t="s">
        <v>11563</v>
      </c>
      <c r="F12038" s="35">
        <v>72102900</v>
      </c>
      <c r="G12038" s="33" t="s">
        <v>466</v>
      </c>
      <c r="H12038" s="33">
        <v>8</v>
      </c>
      <c r="I12038" s="33">
        <v>4</v>
      </c>
      <c r="J12038" s="36">
        <v>1</v>
      </c>
      <c r="K12038" s="37">
        <v>49863168</v>
      </c>
      <c r="L12038" s="38" t="s">
        <v>12</v>
      </c>
      <c r="M12038" s="38" t="s">
        <v>13</v>
      </c>
    </row>
    <row r="12039" spans="1:13" s="39" customFormat="1" ht="12.75" x14ac:dyDescent="0.2">
      <c r="A12039" s="33" t="s">
        <v>36</v>
      </c>
      <c r="B12039" s="33" t="s">
        <v>586</v>
      </c>
      <c r="C12039" s="34">
        <v>16</v>
      </c>
      <c r="D12039" s="33" t="s">
        <v>94</v>
      </c>
      <c r="E12039" s="33" t="s">
        <v>11563</v>
      </c>
      <c r="F12039" s="35">
        <v>72102900</v>
      </c>
      <c r="G12039" s="33" t="s">
        <v>466</v>
      </c>
      <c r="H12039" s="33">
        <v>8</v>
      </c>
      <c r="I12039" s="33">
        <v>4</v>
      </c>
      <c r="J12039" s="36">
        <v>1</v>
      </c>
      <c r="K12039" s="37">
        <v>21397747.199999999</v>
      </c>
      <c r="L12039" s="38" t="s">
        <v>12</v>
      </c>
      <c r="M12039" s="38" t="s">
        <v>13</v>
      </c>
    </row>
    <row r="12040" spans="1:13" s="39" customFormat="1" ht="12.75" x14ac:dyDescent="0.2">
      <c r="A12040" s="33" t="s">
        <v>36</v>
      </c>
      <c r="B12040" s="33" t="s">
        <v>586</v>
      </c>
      <c r="C12040" s="34">
        <v>10</v>
      </c>
      <c r="D12040" s="33" t="s">
        <v>94</v>
      </c>
      <c r="E12040" s="33" t="s">
        <v>11564</v>
      </c>
      <c r="F12040" s="35">
        <v>72102900</v>
      </c>
      <c r="G12040" s="33" t="s">
        <v>466</v>
      </c>
      <c r="H12040" s="33">
        <v>8</v>
      </c>
      <c r="I12040" s="33">
        <v>4</v>
      </c>
      <c r="J12040" s="36">
        <v>1</v>
      </c>
      <c r="K12040" s="37">
        <v>18470566.399999999</v>
      </c>
      <c r="L12040" s="38" t="s">
        <v>12</v>
      </c>
      <c r="M12040" s="38" t="s">
        <v>13</v>
      </c>
    </row>
    <row r="12041" spans="1:13" s="39" customFormat="1" ht="12.75" x14ac:dyDescent="0.2">
      <c r="A12041" s="33" t="s">
        <v>36</v>
      </c>
      <c r="B12041" s="33" t="s">
        <v>590</v>
      </c>
      <c r="C12041" s="34">
        <v>10</v>
      </c>
      <c r="D12041" s="33" t="s">
        <v>39</v>
      </c>
      <c r="E12041" s="33" t="s">
        <v>11351</v>
      </c>
      <c r="F12041" s="35">
        <v>78181500</v>
      </c>
      <c r="G12041" s="33" t="s">
        <v>15071</v>
      </c>
      <c r="H12041" s="33">
        <v>10</v>
      </c>
      <c r="I12041" s="33">
        <v>2</v>
      </c>
      <c r="J12041" s="36">
        <v>1</v>
      </c>
      <c r="K12041" s="37">
        <v>25598000</v>
      </c>
      <c r="L12041" s="38" t="s">
        <v>12</v>
      </c>
      <c r="M12041" s="38" t="s">
        <v>13</v>
      </c>
    </row>
    <row r="12042" spans="1:13" s="39" customFormat="1" ht="12.75" x14ac:dyDescent="0.2">
      <c r="A12042" s="33" t="s">
        <v>36</v>
      </c>
      <c r="B12042" s="33" t="s">
        <v>590</v>
      </c>
      <c r="C12042" s="34">
        <v>10</v>
      </c>
      <c r="D12042" s="33" t="s">
        <v>39</v>
      </c>
      <c r="E12042" s="33" t="s">
        <v>11565</v>
      </c>
      <c r="F12042" s="35">
        <v>78181500</v>
      </c>
      <c r="G12042" s="33" t="s">
        <v>15071</v>
      </c>
      <c r="H12042" s="33">
        <v>10</v>
      </c>
      <c r="I12042" s="33">
        <v>2</v>
      </c>
      <c r="J12042" s="36">
        <v>1</v>
      </c>
      <c r="K12042" s="37">
        <v>3000000</v>
      </c>
      <c r="L12042" s="38" t="s">
        <v>12</v>
      </c>
      <c r="M12042" s="38" t="s">
        <v>13</v>
      </c>
    </row>
    <row r="12043" spans="1:13" s="39" customFormat="1" ht="12.75" x14ac:dyDescent="0.2">
      <c r="A12043" s="33" t="s">
        <v>36</v>
      </c>
      <c r="B12043" s="33" t="s">
        <v>611</v>
      </c>
      <c r="C12043" s="34">
        <v>10</v>
      </c>
      <c r="D12043" s="33" t="s">
        <v>108</v>
      </c>
      <c r="E12043" s="33" t="s">
        <v>11566</v>
      </c>
      <c r="F12043" s="35">
        <v>78181505</v>
      </c>
      <c r="G12043" s="33" t="s">
        <v>15071</v>
      </c>
      <c r="H12043" s="33">
        <v>10</v>
      </c>
      <c r="I12043" s="33">
        <v>2</v>
      </c>
      <c r="J12043" s="36">
        <v>1</v>
      </c>
      <c r="K12043" s="37">
        <v>1402000</v>
      </c>
      <c r="L12043" s="38" t="s">
        <v>12</v>
      </c>
      <c r="M12043" s="38" t="s">
        <v>13</v>
      </c>
    </row>
    <row r="12044" spans="1:13" s="39" customFormat="1" ht="12.75" x14ac:dyDescent="0.2">
      <c r="A12044" s="33" t="s">
        <v>36</v>
      </c>
      <c r="B12044" s="33" t="s">
        <v>553</v>
      </c>
      <c r="C12044" s="34">
        <v>10</v>
      </c>
      <c r="D12044" s="33" t="s">
        <v>74</v>
      </c>
      <c r="E12044" s="33" t="s">
        <v>11567</v>
      </c>
      <c r="F12044" s="35">
        <v>31211908</v>
      </c>
      <c r="G12044" s="33" t="s">
        <v>15071</v>
      </c>
      <c r="H12044" s="33">
        <v>10</v>
      </c>
      <c r="I12044" s="33">
        <v>2</v>
      </c>
      <c r="J12044" s="36">
        <v>1</v>
      </c>
      <c r="K12044" s="37">
        <v>90000</v>
      </c>
      <c r="L12044" s="38" t="s">
        <v>15</v>
      </c>
      <c r="M12044" s="38" t="s">
        <v>13</v>
      </c>
    </row>
    <row r="12045" spans="1:13" s="39" customFormat="1" ht="12.75" x14ac:dyDescent="0.2">
      <c r="A12045" s="33" t="s">
        <v>36</v>
      </c>
      <c r="B12045" s="33" t="s">
        <v>553</v>
      </c>
      <c r="C12045" s="34">
        <v>10</v>
      </c>
      <c r="D12045" s="33" t="s">
        <v>74</v>
      </c>
      <c r="E12045" s="33" t="s">
        <v>11568</v>
      </c>
      <c r="F12045" s="35">
        <v>27111729</v>
      </c>
      <c r="G12045" s="33" t="s">
        <v>15071</v>
      </c>
      <c r="H12045" s="33">
        <v>10</v>
      </c>
      <c r="I12045" s="33">
        <v>2</v>
      </c>
      <c r="J12045" s="36">
        <v>2</v>
      </c>
      <c r="K12045" s="37">
        <v>520000</v>
      </c>
      <c r="L12045" s="38" t="s">
        <v>15</v>
      </c>
      <c r="M12045" s="38" t="s">
        <v>13</v>
      </c>
    </row>
    <row r="12046" spans="1:13" s="39" customFormat="1" ht="12.75" x14ac:dyDescent="0.2">
      <c r="A12046" s="33" t="s">
        <v>36</v>
      </c>
      <c r="B12046" s="33" t="s">
        <v>553</v>
      </c>
      <c r="C12046" s="34">
        <v>10</v>
      </c>
      <c r="D12046" s="33" t="s">
        <v>74</v>
      </c>
      <c r="E12046" s="33" t="s">
        <v>11569</v>
      </c>
      <c r="F12046" s="35">
        <v>27113200</v>
      </c>
      <c r="G12046" s="33" t="s">
        <v>15071</v>
      </c>
      <c r="H12046" s="33">
        <v>10</v>
      </c>
      <c r="I12046" s="33">
        <v>2</v>
      </c>
      <c r="J12046" s="36">
        <v>2</v>
      </c>
      <c r="K12046" s="37">
        <v>1100000</v>
      </c>
      <c r="L12046" s="38" t="s">
        <v>15</v>
      </c>
      <c r="M12046" s="38" t="s">
        <v>13</v>
      </c>
    </row>
    <row r="12047" spans="1:13" s="39" customFormat="1" ht="12.75" x14ac:dyDescent="0.2">
      <c r="A12047" s="33" t="s">
        <v>36</v>
      </c>
      <c r="B12047" s="33" t="s">
        <v>564</v>
      </c>
      <c r="C12047" s="34">
        <v>10</v>
      </c>
      <c r="D12047" s="33" t="s">
        <v>13910</v>
      </c>
      <c r="E12047" s="33" t="s">
        <v>11570</v>
      </c>
      <c r="F12047" s="35">
        <v>40151600</v>
      </c>
      <c r="G12047" s="33" t="s">
        <v>15071</v>
      </c>
      <c r="H12047" s="33">
        <v>10</v>
      </c>
      <c r="I12047" s="33">
        <v>2</v>
      </c>
      <c r="J12047" s="36">
        <v>1</v>
      </c>
      <c r="K12047" s="37">
        <v>1553000</v>
      </c>
      <c r="L12047" s="38" t="s">
        <v>15</v>
      </c>
      <c r="M12047" s="38" t="s">
        <v>13</v>
      </c>
    </row>
    <row r="12048" spans="1:13" s="39" customFormat="1" ht="12.75" x14ac:dyDescent="0.2">
      <c r="A12048" s="33" t="s">
        <v>36</v>
      </c>
      <c r="B12048" s="33" t="s">
        <v>571</v>
      </c>
      <c r="C12048" s="34">
        <v>10</v>
      </c>
      <c r="D12048" s="33" t="s">
        <v>12596</v>
      </c>
      <c r="E12048" s="33" t="s">
        <v>11571</v>
      </c>
      <c r="F12048" s="35">
        <v>15121902</v>
      </c>
      <c r="G12048" s="33" t="s">
        <v>15071</v>
      </c>
      <c r="H12048" s="33">
        <v>10</v>
      </c>
      <c r="I12048" s="33">
        <v>2</v>
      </c>
      <c r="J12048" s="36">
        <v>10</v>
      </c>
      <c r="K12048" s="37">
        <v>290000</v>
      </c>
      <c r="L12048" s="38" t="s">
        <v>15</v>
      </c>
      <c r="M12048" s="38" t="s">
        <v>13</v>
      </c>
    </row>
    <row r="12049" spans="1:13" s="39" customFormat="1" ht="12.75" x14ac:dyDescent="0.2">
      <c r="A12049" s="33" t="s">
        <v>36</v>
      </c>
      <c r="B12049" s="33" t="s">
        <v>577</v>
      </c>
      <c r="C12049" s="34">
        <v>10</v>
      </c>
      <c r="D12049" s="33" t="s">
        <v>16</v>
      </c>
      <c r="E12049" s="33" t="s">
        <v>11572</v>
      </c>
      <c r="F12049" s="35">
        <v>31211518</v>
      </c>
      <c r="G12049" s="33" t="s">
        <v>15071</v>
      </c>
      <c r="H12049" s="33">
        <v>10</v>
      </c>
      <c r="I12049" s="33">
        <v>2</v>
      </c>
      <c r="J12049" s="36">
        <v>10</v>
      </c>
      <c r="K12049" s="37">
        <v>1300000</v>
      </c>
      <c r="L12049" s="38" t="s">
        <v>15</v>
      </c>
      <c r="M12049" s="38" t="s">
        <v>13</v>
      </c>
    </row>
    <row r="12050" spans="1:13" s="39" customFormat="1" ht="12.75" x14ac:dyDescent="0.2">
      <c r="A12050" s="33" t="s">
        <v>36</v>
      </c>
      <c r="B12050" s="33" t="s">
        <v>577</v>
      </c>
      <c r="C12050" s="34">
        <v>10</v>
      </c>
      <c r="D12050" s="33" t="s">
        <v>16</v>
      </c>
      <c r="E12050" s="33" t="s">
        <v>11573</v>
      </c>
      <c r="F12050" s="35">
        <v>31211500</v>
      </c>
      <c r="G12050" s="33" t="s">
        <v>15071</v>
      </c>
      <c r="H12050" s="33">
        <v>10</v>
      </c>
      <c r="I12050" s="33">
        <v>2</v>
      </c>
      <c r="J12050" s="36">
        <v>20</v>
      </c>
      <c r="K12050" s="37">
        <v>284000</v>
      </c>
      <c r="L12050" s="38" t="s">
        <v>15</v>
      </c>
      <c r="M12050" s="38" t="s">
        <v>13</v>
      </c>
    </row>
    <row r="12051" spans="1:13" s="39" customFormat="1" ht="12.75" x14ac:dyDescent="0.2">
      <c r="A12051" s="33" t="s">
        <v>36</v>
      </c>
      <c r="B12051" s="33" t="s">
        <v>577</v>
      </c>
      <c r="C12051" s="34">
        <v>10</v>
      </c>
      <c r="D12051" s="33" t="s">
        <v>16</v>
      </c>
      <c r="E12051" s="33" t="s">
        <v>11574</v>
      </c>
      <c r="F12051" s="35">
        <v>31211500</v>
      </c>
      <c r="G12051" s="33" t="s">
        <v>15071</v>
      </c>
      <c r="H12051" s="33">
        <v>10</v>
      </c>
      <c r="I12051" s="33">
        <v>2</v>
      </c>
      <c r="J12051" s="36">
        <v>6</v>
      </c>
      <c r="K12051" s="37">
        <v>246000</v>
      </c>
      <c r="L12051" s="38" t="s">
        <v>15</v>
      </c>
      <c r="M12051" s="38" t="s">
        <v>13</v>
      </c>
    </row>
    <row r="12052" spans="1:13" s="39" customFormat="1" ht="12.75" x14ac:dyDescent="0.2">
      <c r="A12052" s="33" t="s">
        <v>36</v>
      </c>
      <c r="B12052" s="33" t="s">
        <v>577</v>
      </c>
      <c r="C12052" s="34">
        <v>10</v>
      </c>
      <c r="D12052" s="33" t="s">
        <v>16</v>
      </c>
      <c r="E12052" s="33" t="s">
        <v>11575</v>
      </c>
      <c r="F12052" s="35">
        <v>31201503</v>
      </c>
      <c r="G12052" s="33" t="s">
        <v>15071</v>
      </c>
      <c r="H12052" s="33">
        <v>10</v>
      </c>
      <c r="I12052" s="33">
        <v>2</v>
      </c>
      <c r="J12052" s="36">
        <v>10</v>
      </c>
      <c r="K12052" s="37">
        <v>85000</v>
      </c>
      <c r="L12052" s="38" t="s">
        <v>15</v>
      </c>
      <c r="M12052" s="38" t="s">
        <v>13</v>
      </c>
    </row>
    <row r="12053" spans="1:13" s="39" customFormat="1" ht="12.75" x14ac:dyDescent="0.2">
      <c r="A12053" s="33" t="s">
        <v>36</v>
      </c>
      <c r="B12053" s="33" t="s">
        <v>577</v>
      </c>
      <c r="C12053" s="34">
        <v>10</v>
      </c>
      <c r="D12053" s="33" t="s">
        <v>16</v>
      </c>
      <c r="E12053" s="33" t="s">
        <v>8573</v>
      </c>
      <c r="F12053" s="35">
        <v>31211604</v>
      </c>
      <c r="G12053" s="33" t="s">
        <v>15071</v>
      </c>
      <c r="H12053" s="33">
        <v>10</v>
      </c>
      <c r="I12053" s="33">
        <v>2</v>
      </c>
      <c r="J12053" s="36">
        <v>10</v>
      </c>
      <c r="K12053" s="37">
        <v>300000</v>
      </c>
      <c r="L12053" s="38" t="s">
        <v>15</v>
      </c>
      <c r="M12053" s="38" t="s">
        <v>13</v>
      </c>
    </row>
    <row r="12054" spans="1:13" s="39" customFormat="1" ht="12.75" x14ac:dyDescent="0.2">
      <c r="A12054" s="33" t="s">
        <v>36</v>
      </c>
      <c r="B12054" s="33" t="s">
        <v>585</v>
      </c>
      <c r="C12054" s="34">
        <v>10</v>
      </c>
      <c r="D12054" s="33" t="s">
        <v>93</v>
      </c>
      <c r="E12054" s="33" t="s">
        <v>11576</v>
      </c>
      <c r="F12054" s="35">
        <v>27111900</v>
      </c>
      <c r="G12054" s="33" t="s">
        <v>15071</v>
      </c>
      <c r="H12054" s="33">
        <v>10</v>
      </c>
      <c r="I12054" s="33">
        <v>2</v>
      </c>
      <c r="J12054" s="36">
        <v>3</v>
      </c>
      <c r="K12054" s="37">
        <v>57000</v>
      </c>
      <c r="L12054" s="38" t="s">
        <v>15</v>
      </c>
      <c r="M12054" s="38" t="s">
        <v>13</v>
      </c>
    </row>
    <row r="12055" spans="1:13" s="39" customFormat="1" ht="12.75" x14ac:dyDescent="0.2">
      <c r="A12055" s="33" t="s">
        <v>36</v>
      </c>
      <c r="B12055" s="33" t="s">
        <v>585</v>
      </c>
      <c r="C12055" s="34">
        <v>10</v>
      </c>
      <c r="D12055" s="33" t="s">
        <v>93</v>
      </c>
      <c r="E12055" s="33" t="s">
        <v>11577</v>
      </c>
      <c r="F12055" s="35">
        <v>31162506</v>
      </c>
      <c r="G12055" s="33" t="s">
        <v>15071</v>
      </c>
      <c r="H12055" s="33">
        <v>10</v>
      </c>
      <c r="I12055" s="33">
        <v>2</v>
      </c>
      <c r="J12055" s="36">
        <v>50</v>
      </c>
      <c r="K12055" s="37">
        <v>175000</v>
      </c>
      <c r="L12055" s="38" t="s">
        <v>15</v>
      </c>
      <c r="M12055" s="38" t="s">
        <v>13</v>
      </c>
    </row>
    <row r="12056" spans="1:13" s="39" customFormat="1" ht="12.75" x14ac:dyDescent="0.2">
      <c r="A12056" s="33" t="s">
        <v>36</v>
      </c>
      <c r="B12056" s="33" t="s">
        <v>586</v>
      </c>
      <c r="C12056" s="34">
        <v>10</v>
      </c>
      <c r="D12056" s="33" t="s">
        <v>94</v>
      </c>
      <c r="E12056" s="33" t="s">
        <v>11578</v>
      </c>
      <c r="F12056" s="35">
        <v>0</v>
      </c>
      <c r="G12056" s="33" t="s">
        <v>15071</v>
      </c>
      <c r="H12056" s="33">
        <v>1</v>
      </c>
      <c r="I12056" s="33">
        <v>6</v>
      </c>
      <c r="J12056" s="36">
        <v>1</v>
      </c>
      <c r="K12056" s="37">
        <v>2746204.85</v>
      </c>
      <c r="L12056" s="38" t="s">
        <v>12</v>
      </c>
      <c r="M12056" s="38" t="s">
        <v>13</v>
      </c>
    </row>
    <row r="12057" spans="1:13" s="39" customFormat="1" ht="12.75" x14ac:dyDescent="0.2">
      <c r="A12057" s="33" t="s">
        <v>36</v>
      </c>
      <c r="B12057" s="33" t="s">
        <v>586</v>
      </c>
      <c r="C12057" s="34">
        <v>16</v>
      </c>
      <c r="D12057" s="33" t="s">
        <v>94</v>
      </c>
      <c r="E12057" s="33" t="s">
        <v>11578</v>
      </c>
      <c r="F12057" s="35">
        <v>0</v>
      </c>
      <c r="G12057" s="33" t="s">
        <v>15071</v>
      </c>
      <c r="H12057" s="33">
        <v>1</v>
      </c>
      <c r="I12057" s="33">
        <v>6</v>
      </c>
      <c r="J12057" s="36">
        <v>1</v>
      </c>
      <c r="K12057" s="37">
        <v>715132.8</v>
      </c>
      <c r="L12057" s="38" t="s">
        <v>12</v>
      </c>
      <c r="M12057" s="38" t="s">
        <v>13</v>
      </c>
    </row>
    <row r="12058" spans="1:13" s="39" customFormat="1" ht="12.75" x14ac:dyDescent="0.2">
      <c r="A12058" s="33" t="s">
        <v>36</v>
      </c>
      <c r="B12058" s="33" t="s">
        <v>566</v>
      </c>
      <c r="C12058" s="34">
        <v>10</v>
      </c>
      <c r="D12058" s="33" t="s">
        <v>82</v>
      </c>
      <c r="E12058" s="33" t="s">
        <v>11579</v>
      </c>
      <c r="F12058" s="35">
        <v>0</v>
      </c>
      <c r="G12058" s="33" t="s">
        <v>15071</v>
      </c>
      <c r="H12058" s="33">
        <v>1</v>
      </c>
      <c r="I12058" s="33">
        <v>6</v>
      </c>
      <c r="J12058" s="36">
        <v>1</v>
      </c>
      <c r="K12058" s="37">
        <v>7000000</v>
      </c>
      <c r="L12058" s="38" t="s">
        <v>15</v>
      </c>
      <c r="M12058" s="38" t="s">
        <v>13</v>
      </c>
    </row>
    <row r="12059" spans="1:13" s="39" customFormat="1" ht="12.75" x14ac:dyDescent="0.2">
      <c r="A12059" s="33" t="s">
        <v>36</v>
      </c>
      <c r="B12059" s="33" t="s">
        <v>586</v>
      </c>
      <c r="C12059" s="34">
        <v>10</v>
      </c>
      <c r="D12059" s="33" t="s">
        <v>94</v>
      </c>
      <c r="E12059" s="33" t="s">
        <v>11579</v>
      </c>
      <c r="F12059" s="35">
        <v>0</v>
      </c>
      <c r="G12059" s="33" t="s">
        <v>15071</v>
      </c>
      <c r="H12059" s="33">
        <v>1</v>
      </c>
      <c r="I12059" s="33">
        <v>6</v>
      </c>
      <c r="J12059" s="36">
        <v>1</v>
      </c>
      <c r="K12059" s="37">
        <v>1293218</v>
      </c>
      <c r="L12059" s="38" t="s">
        <v>12</v>
      </c>
      <c r="M12059" s="38" t="s">
        <v>13</v>
      </c>
    </row>
    <row r="12060" spans="1:13" s="39" customFormat="1" ht="12.75" x14ac:dyDescent="0.2">
      <c r="A12060" s="33" t="s">
        <v>36</v>
      </c>
      <c r="B12060" s="33" t="s">
        <v>587</v>
      </c>
      <c r="C12060" s="34">
        <v>10</v>
      </c>
      <c r="D12060" s="33" t="s">
        <v>95</v>
      </c>
      <c r="E12060" s="33" t="s">
        <v>11579</v>
      </c>
      <c r="F12060" s="35">
        <v>0</v>
      </c>
      <c r="G12060" s="33" t="s">
        <v>15071</v>
      </c>
      <c r="H12060" s="33">
        <v>1</v>
      </c>
      <c r="I12060" s="33">
        <v>6</v>
      </c>
      <c r="J12060" s="36">
        <v>1</v>
      </c>
      <c r="K12060" s="37">
        <v>260000</v>
      </c>
      <c r="L12060" s="38" t="s">
        <v>12</v>
      </c>
      <c r="M12060" s="38" t="s">
        <v>13</v>
      </c>
    </row>
    <row r="12061" spans="1:13" s="39" customFormat="1" ht="12.75" x14ac:dyDescent="0.2">
      <c r="A12061" s="33" t="s">
        <v>11580</v>
      </c>
      <c r="B12061" s="33" t="s">
        <v>547</v>
      </c>
      <c r="C12061" s="34">
        <v>16</v>
      </c>
      <c r="D12061" s="33" t="s">
        <v>73</v>
      </c>
      <c r="E12061" s="33" t="s">
        <v>11584</v>
      </c>
      <c r="F12061" s="35">
        <v>80111620</v>
      </c>
      <c r="G12061" s="33" t="s">
        <v>313</v>
      </c>
      <c r="H12061" s="33">
        <v>9</v>
      </c>
      <c r="I12061" s="33">
        <v>3</v>
      </c>
      <c r="J12061" s="36">
        <v>1</v>
      </c>
      <c r="K12061" s="37">
        <v>232804946</v>
      </c>
      <c r="L12061" s="38" t="s">
        <v>12</v>
      </c>
      <c r="M12061" s="38" t="s">
        <v>13</v>
      </c>
    </row>
    <row r="12062" spans="1:13" s="39" customFormat="1" ht="12.75" x14ac:dyDescent="0.2">
      <c r="A12062" s="33" t="s">
        <v>11580</v>
      </c>
      <c r="B12062" s="33" t="s">
        <v>547</v>
      </c>
      <c r="C12062" s="34">
        <v>16</v>
      </c>
      <c r="D12062" s="33" t="s">
        <v>73</v>
      </c>
      <c r="E12062" s="33" t="s">
        <v>11584</v>
      </c>
      <c r="F12062" s="35">
        <v>80111620</v>
      </c>
      <c r="G12062" s="33" t="s">
        <v>313</v>
      </c>
      <c r="H12062" s="33">
        <v>8</v>
      </c>
      <c r="I12062" s="33">
        <v>11</v>
      </c>
      <c r="J12062" s="36">
        <v>1</v>
      </c>
      <c r="K12062" s="37">
        <v>131955371</v>
      </c>
      <c r="L12062" s="38" t="s">
        <v>12</v>
      </c>
      <c r="M12062" s="38" t="s">
        <v>13</v>
      </c>
    </row>
    <row r="12063" spans="1:13" s="39" customFormat="1" ht="12.75" x14ac:dyDescent="0.2">
      <c r="A12063" s="33" t="s">
        <v>11580</v>
      </c>
      <c r="B12063" s="33" t="s">
        <v>547</v>
      </c>
      <c r="C12063" s="34">
        <v>16</v>
      </c>
      <c r="D12063" s="33" t="s">
        <v>73</v>
      </c>
      <c r="E12063" s="33" t="s">
        <v>11585</v>
      </c>
      <c r="F12063" s="35">
        <v>80111620</v>
      </c>
      <c r="G12063" s="33" t="s">
        <v>313</v>
      </c>
      <c r="H12063" s="33">
        <v>8</v>
      </c>
      <c r="I12063" s="33">
        <v>11</v>
      </c>
      <c r="J12063" s="36">
        <v>1</v>
      </c>
      <c r="K12063" s="37">
        <v>25000000</v>
      </c>
      <c r="L12063" s="38" t="s">
        <v>12</v>
      </c>
      <c r="M12063" s="38" t="s">
        <v>13</v>
      </c>
    </row>
    <row r="12064" spans="1:13" s="39" customFormat="1" ht="12.75" x14ac:dyDescent="0.2">
      <c r="A12064" s="33" t="s">
        <v>11580</v>
      </c>
      <c r="B12064" s="33" t="s">
        <v>547</v>
      </c>
      <c r="C12064" s="34">
        <v>10</v>
      </c>
      <c r="D12064" s="33" t="s">
        <v>73</v>
      </c>
      <c r="E12064" s="33" t="s">
        <v>11586</v>
      </c>
      <c r="F12064" s="35">
        <v>80121704</v>
      </c>
      <c r="G12064" s="33" t="s">
        <v>313</v>
      </c>
      <c r="H12064" s="33">
        <v>8</v>
      </c>
      <c r="I12064" s="33">
        <v>4</v>
      </c>
      <c r="J12064" s="36">
        <v>1</v>
      </c>
      <c r="K12064" s="37">
        <v>44850000</v>
      </c>
      <c r="L12064" s="38" t="s">
        <v>12</v>
      </c>
      <c r="M12064" s="38" t="s">
        <v>13</v>
      </c>
    </row>
    <row r="12065" spans="1:13" s="39" customFormat="1" ht="12.75" x14ac:dyDescent="0.2">
      <c r="A12065" s="33" t="s">
        <v>11580</v>
      </c>
      <c r="B12065" s="33" t="s">
        <v>547</v>
      </c>
      <c r="C12065" s="34">
        <v>16</v>
      </c>
      <c r="D12065" s="33" t="s">
        <v>73</v>
      </c>
      <c r="E12065" s="33" t="s">
        <v>11586</v>
      </c>
      <c r="F12065" s="35">
        <v>80121704</v>
      </c>
      <c r="G12065" s="33" t="s">
        <v>313</v>
      </c>
      <c r="H12065" s="33">
        <v>8</v>
      </c>
      <c r="I12065" s="33">
        <v>4</v>
      </c>
      <c r="J12065" s="36">
        <v>1</v>
      </c>
      <c r="K12065" s="37">
        <v>13600000</v>
      </c>
      <c r="L12065" s="38" t="s">
        <v>12</v>
      </c>
      <c r="M12065" s="38" t="s">
        <v>13</v>
      </c>
    </row>
    <row r="12066" spans="1:13" s="39" customFormat="1" ht="12.75" x14ac:dyDescent="0.2">
      <c r="A12066" s="33" t="s">
        <v>11580</v>
      </c>
      <c r="B12066" s="33" t="s">
        <v>547</v>
      </c>
      <c r="C12066" s="34">
        <v>10</v>
      </c>
      <c r="D12066" s="33" t="s">
        <v>73</v>
      </c>
      <c r="E12066" s="33" t="s">
        <v>11587</v>
      </c>
      <c r="F12066" s="35">
        <v>85121612</v>
      </c>
      <c r="G12066" s="33" t="s">
        <v>313</v>
      </c>
      <c r="H12066" s="33">
        <v>9</v>
      </c>
      <c r="I12066" s="33">
        <v>6</v>
      </c>
      <c r="J12066" s="36">
        <v>1</v>
      </c>
      <c r="K12066" s="37">
        <v>6175776</v>
      </c>
      <c r="L12066" s="38" t="s">
        <v>12</v>
      </c>
      <c r="M12066" s="38" t="s">
        <v>13</v>
      </c>
    </row>
    <row r="12067" spans="1:13" s="39" customFormat="1" ht="12.75" x14ac:dyDescent="0.2">
      <c r="A12067" s="33" t="s">
        <v>11580</v>
      </c>
      <c r="B12067" s="33" t="s">
        <v>548</v>
      </c>
      <c r="C12067" s="34">
        <v>10</v>
      </c>
      <c r="D12067" s="33" t="s">
        <v>5907</v>
      </c>
      <c r="E12067" s="33" t="s">
        <v>5907</v>
      </c>
      <c r="F12067" s="35">
        <v>93161701</v>
      </c>
      <c r="G12067" s="33" t="s">
        <v>15070</v>
      </c>
      <c r="H12067" s="33">
        <v>1</v>
      </c>
      <c r="I12067" s="33">
        <v>6</v>
      </c>
      <c r="J12067" s="36">
        <v>1</v>
      </c>
      <c r="K12067" s="37">
        <v>2150600</v>
      </c>
      <c r="L12067" s="38" t="s">
        <v>12</v>
      </c>
      <c r="M12067" s="38" t="s">
        <v>13</v>
      </c>
    </row>
    <row r="12068" spans="1:13" s="39" customFormat="1" ht="12.75" x14ac:dyDescent="0.2">
      <c r="A12068" s="33" t="s">
        <v>11580</v>
      </c>
      <c r="B12068" s="33" t="s">
        <v>549</v>
      </c>
      <c r="C12068" s="34">
        <v>10</v>
      </c>
      <c r="D12068" s="33" t="s">
        <v>14</v>
      </c>
      <c r="E12068" s="33" t="s">
        <v>11588</v>
      </c>
      <c r="F12068" s="35">
        <v>93161601</v>
      </c>
      <c r="G12068" s="33" t="s">
        <v>15070</v>
      </c>
      <c r="H12068" s="33">
        <v>1</v>
      </c>
      <c r="I12068" s="33">
        <v>6</v>
      </c>
      <c r="J12068" s="36">
        <v>1</v>
      </c>
      <c r="K12068" s="37">
        <v>204131000</v>
      </c>
      <c r="L12068" s="38" t="s">
        <v>12</v>
      </c>
      <c r="M12068" s="38" t="s">
        <v>13</v>
      </c>
    </row>
    <row r="12069" spans="1:13" s="39" customFormat="1" ht="12.75" x14ac:dyDescent="0.2">
      <c r="A12069" s="33" t="s">
        <v>11580</v>
      </c>
      <c r="B12069" s="33" t="s">
        <v>553</v>
      </c>
      <c r="C12069" s="34">
        <v>16</v>
      </c>
      <c r="D12069" s="33" t="s">
        <v>74</v>
      </c>
      <c r="E12069" s="33" t="s">
        <v>11589</v>
      </c>
      <c r="F12069" s="35">
        <v>27112802</v>
      </c>
      <c r="G12069" s="33" t="s">
        <v>15071</v>
      </c>
      <c r="H12069" s="33">
        <v>4</v>
      </c>
      <c r="I12069" s="33">
        <v>2</v>
      </c>
      <c r="J12069" s="36">
        <v>1</v>
      </c>
      <c r="K12069" s="37">
        <v>2062085.27</v>
      </c>
      <c r="L12069" s="38" t="s">
        <v>12</v>
      </c>
      <c r="M12069" s="38" t="s">
        <v>13</v>
      </c>
    </row>
    <row r="12070" spans="1:13" s="39" customFormat="1" ht="12.75" x14ac:dyDescent="0.2">
      <c r="A12070" s="33" t="s">
        <v>11580</v>
      </c>
      <c r="B12070" s="33" t="s">
        <v>553</v>
      </c>
      <c r="C12070" s="34">
        <v>16</v>
      </c>
      <c r="D12070" s="33" t="s">
        <v>74</v>
      </c>
      <c r="E12070" s="33" t="s">
        <v>11590</v>
      </c>
      <c r="F12070" s="35">
        <v>0</v>
      </c>
      <c r="G12070" s="33" t="s">
        <v>15071</v>
      </c>
      <c r="H12070" s="33">
        <v>1</v>
      </c>
      <c r="I12070" s="33">
        <v>6</v>
      </c>
      <c r="J12070" s="36">
        <v>1</v>
      </c>
      <c r="K12070" s="37">
        <v>392848</v>
      </c>
      <c r="L12070" s="38" t="s">
        <v>12</v>
      </c>
      <c r="M12070" s="38" t="s">
        <v>13</v>
      </c>
    </row>
    <row r="12071" spans="1:13" s="39" customFormat="1" ht="12.75" x14ac:dyDescent="0.2">
      <c r="A12071" s="33" t="s">
        <v>11580</v>
      </c>
      <c r="B12071" s="33" t="s">
        <v>553</v>
      </c>
      <c r="C12071" s="34">
        <v>10</v>
      </c>
      <c r="D12071" s="33" t="s">
        <v>74</v>
      </c>
      <c r="E12071" s="33" t="s">
        <v>14744</v>
      </c>
      <c r="F12071" s="35">
        <v>41103311</v>
      </c>
      <c r="G12071" s="33" t="s">
        <v>15071</v>
      </c>
      <c r="H12071" s="33">
        <v>1</v>
      </c>
      <c r="I12071" s="33">
        <v>6</v>
      </c>
      <c r="J12071" s="36">
        <v>1</v>
      </c>
      <c r="K12071" s="37">
        <v>1751085</v>
      </c>
      <c r="L12071" s="38" t="s">
        <v>15</v>
      </c>
      <c r="M12071" s="38" t="s">
        <v>13</v>
      </c>
    </row>
    <row r="12072" spans="1:13" s="39" customFormat="1" ht="12.75" x14ac:dyDescent="0.2">
      <c r="A12072" s="33" t="s">
        <v>11580</v>
      </c>
      <c r="B12072" s="33" t="s">
        <v>553</v>
      </c>
      <c r="C12072" s="34">
        <v>10</v>
      </c>
      <c r="D12072" s="33" t="s">
        <v>74</v>
      </c>
      <c r="E12072" s="33" t="s">
        <v>11591</v>
      </c>
      <c r="F12072" s="35">
        <v>41112423</v>
      </c>
      <c r="G12072" s="33" t="s">
        <v>15071</v>
      </c>
      <c r="H12072" s="33">
        <v>1</v>
      </c>
      <c r="I12072" s="33">
        <v>6</v>
      </c>
      <c r="J12072" s="36">
        <v>1</v>
      </c>
      <c r="K12072" s="37">
        <v>2115119.5099999998</v>
      </c>
      <c r="L12072" s="38" t="s">
        <v>15</v>
      </c>
      <c r="M12072" s="38" t="s">
        <v>13</v>
      </c>
    </row>
    <row r="12073" spans="1:13" s="39" customFormat="1" ht="12.75" x14ac:dyDescent="0.2">
      <c r="A12073" s="33" t="s">
        <v>11580</v>
      </c>
      <c r="B12073" s="33" t="s">
        <v>553</v>
      </c>
      <c r="C12073" s="34">
        <v>10</v>
      </c>
      <c r="D12073" s="33" t="s">
        <v>74</v>
      </c>
      <c r="E12073" s="33" t="s">
        <v>14745</v>
      </c>
      <c r="F12073" s="35">
        <v>23153702</v>
      </c>
      <c r="G12073" s="33" t="s">
        <v>15071</v>
      </c>
      <c r="H12073" s="33">
        <v>1</v>
      </c>
      <c r="I12073" s="33">
        <v>6</v>
      </c>
      <c r="J12073" s="36">
        <v>1</v>
      </c>
      <c r="K12073" s="37">
        <v>588078.21</v>
      </c>
      <c r="L12073" s="38" t="s">
        <v>15</v>
      </c>
      <c r="M12073" s="38" t="s">
        <v>13</v>
      </c>
    </row>
    <row r="12074" spans="1:13" s="39" customFormat="1" ht="12.75" x14ac:dyDescent="0.2">
      <c r="A12074" s="33" t="s">
        <v>11580</v>
      </c>
      <c r="B12074" s="33" t="s">
        <v>553</v>
      </c>
      <c r="C12074" s="34">
        <v>10</v>
      </c>
      <c r="D12074" s="33" t="s">
        <v>74</v>
      </c>
      <c r="E12074" s="33" t="s">
        <v>11592</v>
      </c>
      <c r="F12074" s="35">
        <v>27111707</v>
      </c>
      <c r="G12074" s="33" t="s">
        <v>15071</v>
      </c>
      <c r="H12074" s="33">
        <v>1</v>
      </c>
      <c r="I12074" s="33">
        <v>6</v>
      </c>
      <c r="J12074" s="36">
        <v>1</v>
      </c>
      <c r="K12074" s="37">
        <v>57266.25</v>
      </c>
      <c r="L12074" s="38" t="s">
        <v>15</v>
      </c>
      <c r="M12074" s="38" t="s">
        <v>13</v>
      </c>
    </row>
    <row r="12075" spans="1:13" s="39" customFormat="1" ht="12.75" x14ac:dyDescent="0.2">
      <c r="A12075" s="33" t="s">
        <v>11580</v>
      </c>
      <c r="B12075" s="33" t="s">
        <v>553</v>
      </c>
      <c r="C12075" s="34">
        <v>10</v>
      </c>
      <c r="D12075" s="33" t="s">
        <v>74</v>
      </c>
      <c r="E12075" s="33" t="s">
        <v>11593</v>
      </c>
      <c r="F12075" s="35">
        <v>27111707</v>
      </c>
      <c r="G12075" s="33" t="s">
        <v>15071</v>
      </c>
      <c r="H12075" s="33">
        <v>1</v>
      </c>
      <c r="I12075" s="33">
        <v>6</v>
      </c>
      <c r="J12075" s="36">
        <v>1</v>
      </c>
      <c r="K12075" s="37">
        <v>59659.31</v>
      </c>
      <c r="L12075" s="38" t="s">
        <v>15</v>
      </c>
      <c r="M12075" s="38" t="s">
        <v>13</v>
      </c>
    </row>
    <row r="12076" spans="1:13" s="39" customFormat="1" ht="12.75" x14ac:dyDescent="0.2">
      <c r="A12076" s="33" t="s">
        <v>11580</v>
      </c>
      <c r="B12076" s="33" t="s">
        <v>553</v>
      </c>
      <c r="C12076" s="34">
        <v>10</v>
      </c>
      <c r="D12076" s="33" t="s">
        <v>74</v>
      </c>
      <c r="E12076" s="33" t="s">
        <v>11594</v>
      </c>
      <c r="F12076" s="35">
        <v>27111728</v>
      </c>
      <c r="G12076" s="33" t="s">
        <v>15071</v>
      </c>
      <c r="H12076" s="33">
        <v>1</v>
      </c>
      <c r="I12076" s="33">
        <v>6</v>
      </c>
      <c r="J12076" s="36">
        <v>1</v>
      </c>
      <c r="K12076" s="37">
        <v>14914.79</v>
      </c>
      <c r="L12076" s="38" t="s">
        <v>15</v>
      </c>
      <c r="M12076" s="38" t="s">
        <v>13</v>
      </c>
    </row>
    <row r="12077" spans="1:13" s="39" customFormat="1" ht="12.75" x14ac:dyDescent="0.2">
      <c r="A12077" s="33" t="s">
        <v>11580</v>
      </c>
      <c r="B12077" s="33" t="s">
        <v>553</v>
      </c>
      <c r="C12077" s="34">
        <v>10</v>
      </c>
      <c r="D12077" s="33" t="s">
        <v>74</v>
      </c>
      <c r="E12077" s="33" t="s">
        <v>11595</v>
      </c>
      <c r="F12077" s="35">
        <v>0</v>
      </c>
      <c r="G12077" s="33" t="s">
        <v>15071</v>
      </c>
      <c r="H12077" s="33">
        <v>1</v>
      </c>
      <c r="I12077" s="33">
        <v>6</v>
      </c>
      <c r="J12077" s="36">
        <v>1</v>
      </c>
      <c r="K12077" s="37">
        <v>2451360.5499999998</v>
      </c>
      <c r="L12077" s="38" t="s">
        <v>12</v>
      </c>
      <c r="M12077" s="38" t="s">
        <v>13</v>
      </c>
    </row>
    <row r="12078" spans="1:13" s="39" customFormat="1" ht="12.75" x14ac:dyDescent="0.2">
      <c r="A12078" s="33" t="s">
        <v>11580</v>
      </c>
      <c r="B12078" s="33" t="s">
        <v>554</v>
      </c>
      <c r="C12078" s="34">
        <v>10</v>
      </c>
      <c r="D12078" s="33" t="s">
        <v>75</v>
      </c>
      <c r="E12078" s="33" t="s">
        <v>11596</v>
      </c>
      <c r="F12078" s="35">
        <v>45111616</v>
      </c>
      <c r="G12078" s="33" t="s">
        <v>15071</v>
      </c>
      <c r="H12078" s="33">
        <v>9</v>
      </c>
      <c r="I12078" s="33">
        <v>1</v>
      </c>
      <c r="J12078" s="36">
        <v>1</v>
      </c>
      <c r="K12078" s="37">
        <v>2856000</v>
      </c>
      <c r="L12078" s="38" t="s">
        <v>15</v>
      </c>
      <c r="M12078" s="38" t="s">
        <v>13</v>
      </c>
    </row>
    <row r="12079" spans="1:13" s="39" customFormat="1" ht="12.75" x14ac:dyDescent="0.2">
      <c r="A12079" s="33" t="s">
        <v>11580</v>
      </c>
      <c r="B12079" s="33" t="s">
        <v>554</v>
      </c>
      <c r="C12079" s="34">
        <v>10</v>
      </c>
      <c r="D12079" s="33" t="s">
        <v>75</v>
      </c>
      <c r="E12079" s="33" t="s">
        <v>11597</v>
      </c>
      <c r="F12079" s="35">
        <v>45121601</v>
      </c>
      <c r="G12079" s="33" t="s">
        <v>15071</v>
      </c>
      <c r="H12079" s="33">
        <v>1</v>
      </c>
      <c r="I12079" s="33">
        <v>6</v>
      </c>
      <c r="J12079" s="36">
        <v>1</v>
      </c>
      <c r="K12079" s="37">
        <v>2142000</v>
      </c>
      <c r="L12079" s="38" t="s">
        <v>15</v>
      </c>
      <c r="M12079" s="38" t="s">
        <v>13</v>
      </c>
    </row>
    <row r="12080" spans="1:13" s="39" customFormat="1" ht="12.75" x14ac:dyDescent="0.2">
      <c r="A12080" s="33" t="s">
        <v>11580</v>
      </c>
      <c r="B12080" s="33" t="s">
        <v>554</v>
      </c>
      <c r="C12080" s="34">
        <v>10</v>
      </c>
      <c r="D12080" s="33" t="s">
        <v>75</v>
      </c>
      <c r="E12080" s="33" t="s">
        <v>14746</v>
      </c>
      <c r="F12080" s="35">
        <v>45121510</v>
      </c>
      <c r="G12080" s="33" t="s">
        <v>15071</v>
      </c>
      <c r="H12080" s="33">
        <v>2</v>
      </c>
      <c r="I12080" s="33">
        <v>3</v>
      </c>
      <c r="J12080" s="36">
        <v>1</v>
      </c>
      <c r="K12080" s="37">
        <v>6497400</v>
      </c>
      <c r="L12080" s="38" t="s">
        <v>15</v>
      </c>
      <c r="M12080" s="38" t="s">
        <v>13</v>
      </c>
    </row>
    <row r="12081" spans="1:13" s="39" customFormat="1" ht="12.75" x14ac:dyDescent="0.2">
      <c r="A12081" s="33" t="s">
        <v>11580</v>
      </c>
      <c r="B12081" s="33" t="s">
        <v>554</v>
      </c>
      <c r="C12081" s="34">
        <v>10</v>
      </c>
      <c r="D12081" s="33" t="s">
        <v>75</v>
      </c>
      <c r="E12081" s="33" t="s">
        <v>14747</v>
      </c>
      <c r="F12081" s="35">
        <v>45121511</v>
      </c>
      <c r="G12081" s="33" t="s">
        <v>15071</v>
      </c>
      <c r="H12081" s="33">
        <v>2</v>
      </c>
      <c r="I12081" s="33">
        <v>3</v>
      </c>
      <c r="J12081" s="36">
        <v>1</v>
      </c>
      <c r="K12081" s="37">
        <v>11424000</v>
      </c>
      <c r="L12081" s="38" t="s">
        <v>15</v>
      </c>
      <c r="M12081" s="38" t="s">
        <v>13</v>
      </c>
    </row>
    <row r="12082" spans="1:13" s="39" customFormat="1" ht="12.75" x14ac:dyDescent="0.2">
      <c r="A12082" s="33" t="s">
        <v>11580</v>
      </c>
      <c r="B12082" s="33" t="s">
        <v>554</v>
      </c>
      <c r="C12082" s="34">
        <v>10</v>
      </c>
      <c r="D12082" s="33" t="s">
        <v>75</v>
      </c>
      <c r="E12082" s="33" t="s">
        <v>11598</v>
      </c>
      <c r="F12082" s="35">
        <v>45111616</v>
      </c>
      <c r="G12082" s="33" t="s">
        <v>15071</v>
      </c>
      <c r="H12082" s="33">
        <v>3</v>
      </c>
      <c r="I12082" s="33">
        <v>4</v>
      </c>
      <c r="J12082" s="36">
        <v>1</v>
      </c>
      <c r="K12082" s="37">
        <v>2856000</v>
      </c>
      <c r="L12082" s="38" t="s">
        <v>15</v>
      </c>
      <c r="M12082" s="38" t="s">
        <v>13</v>
      </c>
    </row>
    <row r="12083" spans="1:13" s="39" customFormat="1" ht="12.75" x14ac:dyDescent="0.2">
      <c r="A12083" s="33" t="s">
        <v>11580</v>
      </c>
      <c r="B12083" s="33" t="s">
        <v>554</v>
      </c>
      <c r="C12083" s="34">
        <v>16</v>
      </c>
      <c r="D12083" s="33" t="s">
        <v>75</v>
      </c>
      <c r="E12083" s="33" t="s">
        <v>11590</v>
      </c>
      <c r="F12083" s="35">
        <v>0</v>
      </c>
      <c r="G12083" s="33" t="s">
        <v>15071</v>
      </c>
      <c r="H12083" s="33">
        <v>1</v>
      </c>
      <c r="I12083" s="33">
        <v>6</v>
      </c>
      <c r="J12083" s="36">
        <v>1</v>
      </c>
      <c r="K12083" s="37">
        <v>1718975</v>
      </c>
      <c r="L12083" s="38" t="s">
        <v>12</v>
      </c>
      <c r="M12083" s="38" t="s">
        <v>13</v>
      </c>
    </row>
    <row r="12084" spans="1:13" s="39" customFormat="1" ht="12.75" x14ac:dyDescent="0.2">
      <c r="A12084" s="33" t="s">
        <v>11580</v>
      </c>
      <c r="B12084" s="33" t="s">
        <v>554</v>
      </c>
      <c r="C12084" s="34">
        <v>16</v>
      </c>
      <c r="D12084" s="33" t="s">
        <v>75</v>
      </c>
      <c r="E12084" s="33" t="s">
        <v>11599</v>
      </c>
      <c r="F12084" s="35">
        <v>43211607</v>
      </c>
      <c r="G12084" s="33" t="s">
        <v>15071</v>
      </c>
      <c r="H12084" s="33">
        <v>1</v>
      </c>
      <c r="I12084" s="33">
        <v>6</v>
      </c>
      <c r="J12084" s="36">
        <v>50</v>
      </c>
      <c r="K12084" s="37">
        <v>6253450</v>
      </c>
      <c r="L12084" s="38" t="s">
        <v>15</v>
      </c>
      <c r="M12084" s="38" t="s">
        <v>13</v>
      </c>
    </row>
    <row r="12085" spans="1:13" s="39" customFormat="1" ht="12.75" x14ac:dyDescent="0.2">
      <c r="A12085" s="33" t="s">
        <v>11580</v>
      </c>
      <c r="B12085" s="33" t="s">
        <v>554</v>
      </c>
      <c r="C12085" s="34">
        <v>16</v>
      </c>
      <c r="D12085" s="33" t="s">
        <v>75</v>
      </c>
      <c r="E12085" s="33" t="s">
        <v>11600</v>
      </c>
      <c r="F12085" s="35">
        <v>43211608</v>
      </c>
      <c r="G12085" s="33" t="s">
        <v>15071</v>
      </c>
      <c r="H12085" s="33">
        <v>1</v>
      </c>
      <c r="I12085" s="33">
        <v>6</v>
      </c>
      <c r="J12085" s="36">
        <v>1</v>
      </c>
      <c r="K12085" s="37">
        <v>1428000</v>
      </c>
      <c r="L12085" s="38" t="s">
        <v>15</v>
      </c>
      <c r="M12085" s="38" t="s">
        <v>13</v>
      </c>
    </row>
    <row r="12086" spans="1:13" s="39" customFormat="1" ht="12.75" x14ac:dyDescent="0.2">
      <c r="A12086" s="33" t="s">
        <v>11580</v>
      </c>
      <c r="B12086" s="33" t="s">
        <v>555</v>
      </c>
      <c r="C12086" s="34">
        <v>16</v>
      </c>
      <c r="D12086" s="33" t="s">
        <v>76</v>
      </c>
      <c r="E12086" s="33" t="s">
        <v>11601</v>
      </c>
      <c r="F12086" s="35">
        <v>32101643</v>
      </c>
      <c r="G12086" s="33" t="s">
        <v>15071</v>
      </c>
      <c r="H12086" s="33">
        <v>1</v>
      </c>
      <c r="I12086" s="33">
        <v>6</v>
      </c>
      <c r="J12086" s="36">
        <v>1</v>
      </c>
      <c r="K12086" s="37">
        <v>19096553.559999999</v>
      </c>
      <c r="L12086" s="38" t="s">
        <v>15</v>
      </c>
      <c r="M12086" s="38" t="s">
        <v>13</v>
      </c>
    </row>
    <row r="12087" spans="1:13" s="39" customFormat="1" ht="12.75" x14ac:dyDescent="0.2">
      <c r="A12087" s="33" t="s">
        <v>11580</v>
      </c>
      <c r="B12087" s="33" t="s">
        <v>555</v>
      </c>
      <c r="C12087" s="34">
        <v>16</v>
      </c>
      <c r="D12087" s="33" t="s">
        <v>76</v>
      </c>
      <c r="E12087" s="33" t="s">
        <v>11602</v>
      </c>
      <c r="F12087" s="35">
        <v>32101528</v>
      </c>
      <c r="G12087" s="33" t="s">
        <v>15071</v>
      </c>
      <c r="H12087" s="33">
        <v>1</v>
      </c>
      <c r="I12087" s="33">
        <v>6</v>
      </c>
      <c r="J12087" s="36">
        <v>4</v>
      </c>
      <c r="K12087" s="37">
        <v>2196882.7999999998</v>
      </c>
      <c r="L12087" s="38" t="s">
        <v>15</v>
      </c>
      <c r="M12087" s="38" t="s">
        <v>13</v>
      </c>
    </row>
    <row r="12088" spans="1:13" s="39" customFormat="1" ht="12.75" x14ac:dyDescent="0.2">
      <c r="A12088" s="33" t="s">
        <v>11580</v>
      </c>
      <c r="B12088" s="33" t="s">
        <v>5902</v>
      </c>
      <c r="C12088" s="34">
        <v>16</v>
      </c>
      <c r="D12088" s="33" t="s">
        <v>13925</v>
      </c>
      <c r="E12088" s="33" t="s">
        <v>11603</v>
      </c>
      <c r="F12088" s="35">
        <v>32101643</v>
      </c>
      <c r="G12088" s="33" t="s">
        <v>15071</v>
      </c>
      <c r="H12088" s="33">
        <v>1</v>
      </c>
      <c r="I12088" s="33">
        <v>6</v>
      </c>
      <c r="J12088" s="36">
        <v>1</v>
      </c>
      <c r="K12088" s="37">
        <v>1428000</v>
      </c>
      <c r="L12088" s="38" t="s">
        <v>15</v>
      </c>
      <c r="M12088" s="38" t="s">
        <v>13</v>
      </c>
    </row>
    <row r="12089" spans="1:13" s="39" customFormat="1" ht="12.75" x14ac:dyDescent="0.2">
      <c r="A12089" s="33" t="s">
        <v>11580</v>
      </c>
      <c r="B12089" s="33" t="s">
        <v>557</v>
      </c>
      <c r="C12089" s="34">
        <v>10</v>
      </c>
      <c r="D12089" s="33" t="s">
        <v>77</v>
      </c>
      <c r="E12089" s="33" t="s">
        <v>11604</v>
      </c>
      <c r="F12089" s="35">
        <v>41103011</v>
      </c>
      <c r="G12089" s="33" t="s">
        <v>15071</v>
      </c>
      <c r="H12089" s="33">
        <v>1</v>
      </c>
      <c r="I12089" s="33">
        <v>6</v>
      </c>
      <c r="J12089" s="36">
        <v>1</v>
      </c>
      <c r="K12089" s="37">
        <v>5099999.66</v>
      </c>
      <c r="L12089" s="38" t="s">
        <v>15</v>
      </c>
      <c r="M12089" s="38" t="s">
        <v>13</v>
      </c>
    </row>
    <row r="12090" spans="1:13" s="39" customFormat="1" ht="12.75" x14ac:dyDescent="0.2">
      <c r="A12090" s="33" t="s">
        <v>11580</v>
      </c>
      <c r="B12090" s="33" t="s">
        <v>557</v>
      </c>
      <c r="C12090" s="34">
        <v>10</v>
      </c>
      <c r="D12090" s="33" t="s">
        <v>77</v>
      </c>
      <c r="E12090" s="33" t="s">
        <v>11605</v>
      </c>
      <c r="F12090" s="35">
        <v>0</v>
      </c>
      <c r="G12090" s="33" t="s">
        <v>15071</v>
      </c>
      <c r="H12090" s="33">
        <v>1</v>
      </c>
      <c r="I12090" s="33">
        <v>6</v>
      </c>
      <c r="J12090" s="36">
        <v>1</v>
      </c>
      <c r="K12090" s="37">
        <v>689954.34</v>
      </c>
      <c r="L12090" s="38" t="s">
        <v>12</v>
      </c>
      <c r="M12090" s="38" t="s">
        <v>13</v>
      </c>
    </row>
    <row r="12091" spans="1:13" s="39" customFormat="1" ht="12.75" x14ac:dyDescent="0.2">
      <c r="A12091" s="33" t="s">
        <v>11580</v>
      </c>
      <c r="B12091" s="33" t="s">
        <v>557</v>
      </c>
      <c r="C12091" s="34">
        <v>10</v>
      </c>
      <c r="D12091" s="33" t="s">
        <v>77</v>
      </c>
      <c r="E12091" s="33" t="s">
        <v>11606</v>
      </c>
      <c r="F12091" s="35">
        <v>56101500</v>
      </c>
      <c r="G12091" s="33" t="s">
        <v>15071</v>
      </c>
      <c r="H12091" s="33">
        <v>1</v>
      </c>
      <c r="I12091" s="33">
        <v>6</v>
      </c>
      <c r="J12091" s="36">
        <v>2</v>
      </c>
      <c r="K12091" s="37">
        <v>3094000</v>
      </c>
      <c r="L12091" s="38" t="s">
        <v>15</v>
      </c>
      <c r="M12091" s="38" t="s">
        <v>13</v>
      </c>
    </row>
    <row r="12092" spans="1:13" s="39" customFormat="1" ht="12.75" x14ac:dyDescent="0.2">
      <c r="A12092" s="33" t="s">
        <v>11580</v>
      </c>
      <c r="B12092" s="33" t="s">
        <v>559</v>
      </c>
      <c r="C12092" s="34">
        <v>10</v>
      </c>
      <c r="D12092" s="33" t="s">
        <v>12594</v>
      </c>
      <c r="E12092" s="33" t="s">
        <v>11607</v>
      </c>
      <c r="F12092" s="35">
        <v>56121201</v>
      </c>
      <c r="G12092" s="33" t="s">
        <v>15071</v>
      </c>
      <c r="H12092" s="33">
        <v>4</v>
      </c>
      <c r="I12092" s="33">
        <v>3</v>
      </c>
      <c r="J12092" s="36">
        <v>10</v>
      </c>
      <c r="K12092" s="37">
        <v>1190000</v>
      </c>
      <c r="L12092" s="38" t="s">
        <v>15</v>
      </c>
      <c r="M12092" s="38" t="s">
        <v>13</v>
      </c>
    </row>
    <row r="12093" spans="1:13" s="39" customFormat="1" ht="12.75" x14ac:dyDescent="0.2">
      <c r="A12093" s="33" t="s">
        <v>11580</v>
      </c>
      <c r="B12093" s="33" t="s">
        <v>559</v>
      </c>
      <c r="C12093" s="34">
        <v>10</v>
      </c>
      <c r="D12093" s="33" t="s">
        <v>12594</v>
      </c>
      <c r="E12093" s="33" t="s">
        <v>11608</v>
      </c>
      <c r="F12093" s="35">
        <v>42191800</v>
      </c>
      <c r="G12093" s="33" t="s">
        <v>466</v>
      </c>
      <c r="H12093" s="33">
        <v>9</v>
      </c>
      <c r="I12093" s="33">
        <v>2</v>
      </c>
      <c r="J12093" s="36">
        <v>15</v>
      </c>
      <c r="K12093" s="37">
        <v>59587500</v>
      </c>
      <c r="L12093" s="38" t="s">
        <v>15</v>
      </c>
      <c r="M12093" s="38" t="s">
        <v>13</v>
      </c>
    </row>
    <row r="12094" spans="1:13" s="39" customFormat="1" ht="12.75" x14ac:dyDescent="0.2">
      <c r="A12094" s="33" t="s">
        <v>11580</v>
      </c>
      <c r="B12094" s="33" t="s">
        <v>559</v>
      </c>
      <c r="C12094" s="34">
        <v>10</v>
      </c>
      <c r="D12094" s="33" t="s">
        <v>12594</v>
      </c>
      <c r="E12094" s="33" t="s">
        <v>11609</v>
      </c>
      <c r="F12094" s="35">
        <v>42191800</v>
      </c>
      <c r="G12094" s="33" t="s">
        <v>466</v>
      </c>
      <c r="H12094" s="33">
        <v>9</v>
      </c>
      <c r="I12094" s="33">
        <v>2</v>
      </c>
      <c r="J12094" s="36">
        <v>1</v>
      </c>
      <c r="K12094" s="37">
        <v>2168208</v>
      </c>
      <c r="L12094" s="38" t="s">
        <v>15</v>
      </c>
      <c r="M12094" s="38" t="s">
        <v>13</v>
      </c>
    </row>
    <row r="12095" spans="1:13" s="39" customFormat="1" ht="12.75" x14ac:dyDescent="0.2">
      <c r="A12095" s="33" t="s">
        <v>11580</v>
      </c>
      <c r="B12095" s="33" t="s">
        <v>559</v>
      </c>
      <c r="C12095" s="34">
        <v>10</v>
      </c>
      <c r="D12095" s="33" t="s">
        <v>12594</v>
      </c>
      <c r="E12095" s="33" t="s">
        <v>11610</v>
      </c>
      <c r="F12095" s="35">
        <v>42192202</v>
      </c>
      <c r="G12095" s="33" t="s">
        <v>466</v>
      </c>
      <c r="H12095" s="33">
        <v>9</v>
      </c>
      <c r="I12095" s="33">
        <v>2</v>
      </c>
      <c r="J12095" s="36">
        <v>5</v>
      </c>
      <c r="K12095" s="37">
        <v>33265885</v>
      </c>
      <c r="L12095" s="38" t="s">
        <v>15</v>
      </c>
      <c r="M12095" s="38" t="s">
        <v>13</v>
      </c>
    </row>
    <row r="12096" spans="1:13" s="39" customFormat="1" ht="12.75" x14ac:dyDescent="0.2">
      <c r="A12096" s="33" t="s">
        <v>11580</v>
      </c>
      <c r="B12096" s="33" t="s">
        <v>559</v>
      </c>
      <c r="C12096" s="34">
        <v>10</v>
      </c>
      <c r="D12096" s="33" t="s">
        <v>12594</v>
      </c>
      <c r="E12096" s="33" t="s">
        <v>11611</v>
      </c>
      <c r="F12096" s="35">
        <v>42191800</v>
      </c>
      <c r="G12096" s="33" t="s">
        <v>466</v>
      </c>
      <c r="H12096" s="33">
        <v>9</v>
      </c>
      <c r="I12096" s="33">
        <v>2</v>
      </c>
      <c r="J12096" s="36">
        <v>22</v>
      </c>
      <c r="K12096" s="37">
        <v>14582700</v>
      </c>
      <c r="L12096" s="38" t="s">
        <v>15</v>
      </c>
      <c r="M12096" s="38" t="s">
        <v>13</v>
      </c>
    </row>
    <row r="12097" spans="1:13" s="39" customFormat="1" ht="12.75" x14ac:dyDescent="0.2">
      <c r="A12097" s="33" t="s">
        <v>11580</v>
      </c>
      <c r="B12097" s="33" t="s">
        <v>559</v>
      </c>
      <c r="C12097" s="34">
        <v>10</v>
      </c>
      <c r="D12097" s="33" t="s">
        <v>12594</v>
      </c>
      <c r="E12097" s="33" t="s">
        <v>11612</v>
      </c>
      <c r="F12097" s="35">
        <v>42191800</v>
      </c>
      <c r="G12097" s="33" t="s">
        <v>466</v>
      </c>
      <c r="H12097" s="33">
        <v>9</v>
      </c>
      <c r="I12097" s="33">
        <v>2</v>
      </c>
      <c r="J12097" s="36">
        <v>1</v>
      </c>
      <c r="K12097" s="37">
        <v>1573917</v>
      </c>
      <c r="L12097" s="38" t="s">
        <v>15</v>
      </c>
      <c r="M12097" s="38" t="s">
        <v>13</v>
      </c>
    </row>
    <row r="12098" spans="1:13" s="39" customFormat="1" ht="12.75" x14ac:dyDescent="0.2">
      <c r="A12098" s="33" t="s">
        <v>11580</v>
      </c>
      <c r="B12098" s="33" t="s">
        <v>559</v>
      </c>
      <c r="C12098" s="34">
        <v>10</v>
      </c>
      <c r="D12098" s="33" t="s">
        <v>12594</v>
      </c>
      <c r="E12098" s="33" t="s">
        <v>11613</v>
      </c>
      <c r="F12098" s="35">
        <v>42191800</v>
      </c>
      <c r="G12098" s="33" t="s">
        <v>466</v>
      </c>
      <c r="H12098" s="33">
        <v>9</v>
      </c>
      <c r="I12098" s="33">
        <v>2</v>
      </c>
      <c r="J12098" s="36">
        <v>9</v>
      </c>
      <c r="K12098" s="37">
        <v>1857672</v>
      </c>
      <c r="L12098" s="38" t="s">
        <v>15</v>
      </c>
      <c r="M12098" s="38" t="s">
        <v>13</v>
      </c>
    </row>
    <row r="12099" spans="1:13" s="39" customFormat="1" ht="12.75" x14ac:dyDescent="0.2">
      <c r="A12099" s="33" t="s">
        <v>11580</v>
      </c>
      <c r="B12099" s="33" t="s">
        <v>559</v>
      </c>
      <c r="C12099" s="34">
        <v>10</v>
      </c>
      <c r="D12099" s="33" t="s">
        <v>12594</v>
      </c>
      <c r="E12099" s="33" t="s">
        <v>11614</v>
      </c>
      <c r="F12099" s="35">
        <v>42192200</v>
      </c>
      <c r="G12099" s="33" t="s">
        <v>466</v>
      </c>
      <c r="H12099" s="33">
        <v>9</v>
      </c>
      <c r="I12099" s="33">
        <v>2</v>
      </c>
      <c r="J12099" s="36">
        <v>5</v>
      </c>
      <c r="K12099" s="37">
        <v>3666665</v>
      </c>
      <c r="L12099" s="38" t="s">
        <v>15</v>
      </c>
      <c r="M12099" s="38" t="s">
        <v>13</v>
      </c>
    </row>
    <row r="12100" spans="1:13" s="39" customFormat="1" ht="12.75" x14ac:dyDescent="0.2">
      <c r="A12100" s="33" t="s">
        <v>11580</v>
      </c>
      <c r="B12100" s="33" t="s">
        <v>559</v>
      </c>
      <c r="C12100" s="34">
        <v>10</v>
      </c>
      <c r="D12100" s="33" t="s">
        <v>12594</v>
      </c>
      <c r="E12100" s="33" t="s">
        <v>11615</v>
      </c>
      <c r="F12100" s="35">
        <v>81141500</v>
      </c>
      <c r="G12100" s="33" t="s">
        <v>466</v>
      </c>
      <c r="H12100" s="33">
        <v>9</v>
      </c>
      <c r="I12100" s="33">
        <v>2</v>
      </c>
      <c r="J12100" s="36">
        <v>1</v>
      </c>
      <c r="K12100" s="37">
        <v>31275509</v>
      </c>
      <c r="L12100" s="38" t="s">
        <v>15</v>
      </c>
      <c r="M12100" s="38" t="s">
        <v>13</v>
      </c>
    </row>
    <row r="12101" spans="1:13" s="39" customFormat="1" ht="12.75" x14ac:dyDescent="0.2">
      <c r="A12101" s="33" t="s">
        <v>11580</v>
      </c>
      <c r="B12101" s="33" t="s">
        <v>559</v>
      </c>
      <c r="C12101" s="34">
        <v>10</v>
      </c>
      <c r="D12101" s="33" t="s">
        <v>12594</v>
      </c>
      <c r="E12101" s="33" t="s">
        <v>11616</v>
      </c>
      <c r="F12101" s="35">
        <v>41113680</v>
      </c>
      <c r="G12101" s="33" t="s">
        <v>466</v>
      </c>
      <c r="H12101" s="33">
        <v>9</v>
      </c>
      <c r="I12101" s="33">
        <v>2</v>
      </c>
      <c r="J12101" s="36">
        <v>1</v>
      </c>
      <c r="K12101" s="37">
        <v>35182603</v>
      </c>
      <c r="L12101" s="38" t="s">
        <v>15</v>
      </c>
      <c r="M12101" s="38" t="s">
        <v>13</v>
      </c>
    </row>
    <row r="12102" spans="1:13" s="39" customFormat="1" ht="12.75" x14ac:dyDescent="0.2">
      <c r="A12102" s="33" t="s">
        <v>11580</v>
      </c>
      <c r="B12102" s="33" t="s">
        <v>559</v>
      </c>
      <c r="C12102" s="34">
        <v>10</v>
      </c>
      <c r="D12102" s="33" t="s">
        <v>12594</v>
      </c>
      <c r="E12102" s="33" t="s">
        <v>11617</v>
      </c>
      <c r="F12102" s="35">
        <v>0</v>
      </c>
      <c r="G12102" s="33" t="s">
        <v>466</v>
      </c>
      <c r="H12102" s="33">
        <v>9</v>
      </c>
      <c r="I12102" s="33">
        <v>2</v>
      </c>
      <c r="J12102" s="36">
        <v>1</v>
      </c>
      <c r="K12102" s="37">
        <v>32571541</v>
      </c>
      <c r="L12102" s="38" t="s">
        <v>15</v>
      </c>
      <c r="M12102" s="38" t="s">
        <v>13</v>
      </c>
    </row>
    <row r="12103" spans="1:13" s="39" customFormat="1" ht="12.75" x14ac:dyDescent="0.2">
      <c r="A12103" s="33" t="s">
        <v>11580</v>
      </c>
      <c r="B12103" s="33" t="s">
        <v>560</v>
      </c>
      <c r="C12103" s="34">
        <v>10</v>
      </c>
      <c r="D12103" s="33" t="s">
        <v>79</v>
      </c>
      <c r="E12103" s="33" t="s">
        <v>14748</v>
      </c>
      <c r="F12103" s="35">
        <v>27112006</v>
      </c>
      <c r="G12103" s="33" t="s">
        <v>15071</v>
      </c>
      <c r="H12103" s="33">
        <v>2</v>
      </c>
      <c r="I12103" s="33">
        <v>3</v>
      </c>
      <c r="J12103" s="36">
        <v>2</v>
      </c>
      <c r="K12103" s="37">
        <v>2000000</v>
      </c>
      <c r="L12103" s="38" t="s">
        <v>15</v>
      </c>
      <c r="M12103" s="38" t="s">
        <v>13</v>
      </c>
    </row>
    <row r="12104" spans="1:13" s="39" customFormat="1" ht="12.75" x14ac:dyDescent="0.2">
      <c r="A12104" s="33" t="s">
        <v>11580</v>
      </c>
      <c r="B12104" s="33" t="s">
        <v>560</v>
      </c>
      <c r="C12104" s="34">
        <v>16</v>
      </c>
      <c r="D12104" s="33" t="s">
        <v>79</v>
      </c>
      <c r="E12104" s="33" t="s">
        <v>11590</v>
      </c>
      <c r="F12104" s="35">
        <v>0</v>
      </c>
      <c r="G12104" s="33" t="s">
        <v>15071</v>
      </c>
      <c r="H12104" s="33">
        <v>1</v>
      </c>
      <c r="I12104" s="33">
        <v>6</v>
      </c>
      <c r="J12104" s="36">
        <v>1</v>
      </c>
      <c r="K12104" s="37">
        <v>417659</v>
      </c>
      <c r="L12104" s="38" t="s">
        <v>12</v>
      </c>
      <c r="M12104" s="38" t="s">
        <v>13</v>
      </c>
    </row>
    <row r="12105" spans="1:13" s="39" customFormat="1" ht="12.75" x14ac:dyDescent="0.2">
      <c r="A12105" s="33" t="s">
        <v>11580</v>
      </c>
      <c r="B12105" s="33" t="s">
        <v>561</v>
      </c>
      <c r="C12105" s="34">
        <v>10</v>
      </c>
      <c r="D12105" s="33" t="s">
        <v>441</v>
      </c>
      <c r="E12105" s="33" t="s">
        <v>11618</v>
      </c>
      <c r="F12105" s="35">
        <v>41111526</v>
      </c>
      <c r="G12105" s="33" t="s">
        <v>15071</v>
      </c>
      <c r="H12105" s="33">
        <v>1</v>
      </c>
      <c r="I12105" s="33">
        <v>6</v>
      </c>
      <c r="J12105" s="36">
        <v>3</v>
      </c>
      <c r="K12105" s="37">
        <v>1196428.3800000001</v>
      </c>
      <c r="L12105" s="38" t="s">
        <v>15</v>
      </c>
      <c r="M12105" s="38" t="s">
        <v>13</v>
      </c>
    </row>
    <row r="12106" spans="1:13" s="39" customFormat="1" ht="12.75" x14ac:dyDescent="0.2">
      <c r="A12106" s="33" t="s">
        <v>11580</v>
      </c>
      <c r="B12106" s="33" t="s">
        <v>561</v>
      </c>
      <c r="C12106" s="34">
        <v>10</v>
      </c>
      <c r="D12106" s="33" t="s">
        <v>441</v>
      </c>
      <c r="E12106" s="33" t="s">
        <v>11619</v>
      </c>
      <c r="F12106" s="35">
        <v>0</v>
      </c>
      <c r="G12106" s="33" t="s">
        <v>15071</v>
      </c>
      <c r="H12106" s="33">
        <v>1</v>
      </c>
      <c r="I12106" s="33">
        <v>6</v>
      </c>
      <c r="J12106" s="36">
        <v>1</v>
      </c>
      <c r="K12106" s="37">
        <v>303571.62</v>
      </c>
      <c r="L12106" s="38" t="s">
        <v>12</v>
      </c>
      <c r="M12106" s="38" t="s">
        <v>13</v>
      </c>
    </row>
    <row r="12107" spans="1:13" s="39" customFormat="1" ht="12.75" x14ac:dyDescent="0.2">
      <c r="A12107" s="33" t="s">
        <v>11580</v>
      </c>
      <c r="B12107" s="33" t="s">
        <v>3314</v>
      </c>
      <c r="C12107" s="34">
        <v>16</v>
      </c>
      <c r="D12107" s="33" t="s">
        <v>13922</v>
      </c>
      <c r="E12107" s="33" t="s">
        <v>11620</v>
      </c>
      <c r="F12107" s="35">
        <v>30191502</v>
      </c>
      <c r="G12107" s="33" t="s">
        <v>15071</v>
      </c>
      <c r="H12107" s="33">
        <v>4</v>
      </c>
      <c r="I12107" s="33">
        <v>2</v>
      </c>
      <c r="J12107" s="36">
        <v>5</v>
      </c>
      <c r="K12107" s="37">
        <v>17288099.350000001</v>
      </c>
      <c r="L12107" s="38" t="s">
        <v>15</v>
      </c>
      <c r="M12107" s="38" t="s">
        <v>13</v>
      </c>
    </row>
    <row r="12108" spans="1:13" s="39" customFormat="1" ht="12.75" x14ac:dyDescent="0.2">
      <c r="A12108" s="33" t="s">
        <v>11580</v>
      </c>
      <c r="B12108" s="33" t="s">
        <v>3314</v>
      </c>
      <c r="C12108" s="34">
        <v>10</v>
      </c>
      <c r="D12108" s="33" t="s">
        <v>13922</v>
      </c>
      <c r="E12108" s="33" t="s">
        <v>14749</v>
      </c>
      <c r="F12108" s="35">
        <v>30191500</v>
      </c>
      <c r="G12108" s="33" t="s">
        <v>15071</v>
      </c>
      <c r="H12108" s="33">
        <v>4</v>
      </c>
      <c r="I12108" s="33">
        <v>2</v>
      </c>
      <c r="J12108" s="36">
        <v>1</v>
      </c>
      <c r="K12108" s="37">
        <v>3457619.87</v>
      </c>
      <c r="L12108" s="38" t="s">
        <v>15</v>
      </c>
      <c r="M12108" s="38" t="s">
        <v>13</v>
      </c>
    </row>
    <row r="12109" spans="1:13" s="39" customFormat="1" ht="12.75" x14ac:dyDescent="0.2">
      <c r="A12109" s="33" t="s">
        <v>11580</v>
      </c>
      <c r="B12109" s="33" t="s">
        <v>3314</v>
      </c>
      <c r="C12109" s="34">
        <v>16</v>
      </c>
      <c r="D12109" s="33" t="s">
        <v>13922</v>
      </c>
      <c r="E12109" s="33" t="s">
        <v>11590</v>
      </c>
      <c r="F12109" s="35">
        <v>0</v>
      </c>
      <c r="G12109" s="33" t="s">
        <v>15071</v>
      </c>
      <c r="H12109" s="33">
        <v>1</v>
      </c>
      <c r="I12109" s="33">
        <v>6</v>
      </c>
      <c r="J12109" s="36">
        <v>1</v>
      </c>
      <c r="K12109" s="37">
        <v>5828</v>
      </c>
      <c r="L12109" s="38" t="s">
        <v>12</v>
      </c>
      <c r="M12109" s="38" t="s">
        <v>13</v>
      </c>
    </row>
    <row r="12110" spans="1:13" s="39" customFormat="1" ht="12.75" x14ac:dyDescent="0.2">
      <c r="A12110" s="33" t="s">
        <v>11580</v>
      </c>
      <c r="B12110" s="33" t="s">
        <v>3314</v>
      </c>
      <c r="C12110" s="34">
        <v>16</v>
      </c>
      <c r="D12110" s="33" t="s">
        <v>13922</v>
      </c>
      <c r="E12110" s="33" t="s">
        <v>11621</v>
      </c>
      <c r="F12110" s="35">
        <v>0</v>
      </c>
      <c r="G12110" s="33" t="s">
        <v>15071</v>
      </c>
      <c r="H12110" s="33">
        <v>1</v>
      </c>
      <c r="I12110" s="33">
        <v>6</v>
      </c>
      <c r="J12110" s="36">
        <v>1</v>
      </c>
      <c r="K12110" s="37">
        <v>12711900.65</v>
      </c>
      <c r="L12110" s="38" t="s">
        <v>12</v>
      </c>
      <c r="M12110" s="38" t="s">
        <v>13</v>
      </c>
    </row>
    <row r="12111" spans="1:13" s="39" customFormat="1" ht="12.75" x14ac:dyDescent="0.2">
      <c r="A12111" s="33" t="s">
        <v>11580</v>
      </c>
      <c r="B12111" s="33" t="s">
        <v>566</v>
      </c>
      <c r="C12111" s="34">
        <v>10</v>
      </c>
      <c r="D12111" s="33" t="s">
        <v>82</v>
      </c>
      <c r="E12111" s="33" t="s">
        <v>11622</v>
      </c>
      <c r="F12111" s="35">
        <v>46191601</v>
      </c>
      <c r="G12111" s="33" t="s">
        <v>15071</v>
      </c>
      <c r="H12111" s="33">
        <v>1</v>
      </c>
      <c r="I12111" s="33">
        <v>6</v>
      </c>
      <c r="J12111" s="36">
        <v>16</v>
      </c>
      <c r="K12111" s="37">
        <v>361760</v>
      </c>
      <c r="L12111" s="38" t="s">
        <v>15</v>
      </c>
      <c r="M12111" s="38" t="s">
        <v>13</v>
      </c>
    </row>
    <row r="12112" spans="1:13" s="39" customFormat="1" ht="12.75" x14ac:dyDescent="0.2">
      <c r="A12112" s="33" t="s">
        <v>11580</v>
      </c>
      <c r="B12112" s="33" t="s">
        <v>566</v>
      </c>
      <c r="C12112" s="34">
        <v>10</v>
      </c>
      <c r="D12112" s="33" t="s">
        <v>82</v>
      </c>
      <c r="E12112" s="33" t="s">
        <v>11623</v>
      </c>
      <c r="F12112" s="35">
        <v>46191601</v>
      </c>
      <c r="G12112" s="33" t="s">
        <v>15071</v>
      </c>
      <c r="H12112" s="33">
        <v>1</v>
      </c>
      <c r="I12112" s="33">
        <v>6</v>
      </c>
      <c r="J12112" s="36">
        <v>19</v>
      </c>
      <c r="K12112" s="37">
        <v>633080</v>
      </c>
      <c r="L12112" s="38" t="s">
        <v>15</v>
      </c>
      <c r="M12112" s="38" t="s">
        <v>13</v>
      </c>
    </row>
    <row r="12113" spans="1:13" s="39" customFormat="1" ht="12.75" x14ac:dyDescent="0.2">
      <c r="A12113" s="33" t="s">
        <v>11580</v>
      </c>
      <c r="B12113" s="33" t="s">
        <v>566</v>
      </c>
      <c r="C12113" s="34">
        <v>16</v>
      </c>
      <c r="D12113" s="33" t="s">
        <v>82</v>
      </c>
      <c r="E12113" s="33" t="s">
        <v>11590</v>
      </c>
      <c r="F12113" s="35">
        <v>0</v>
      </c>
      <c r="G12113" s="33" t="s">
        <v>15071</v>
      </c>
      <c r="H12113" s="33">
        <v>1</v>
      </c>
      <c r="I12113" s="33">
        <v>6</v>
      </c>
      <c r="J12113" s="36">
        <v>1</v>
      </c>
      <c r="K12113" s="37">
        <v>1896</v>
      </c>
      <c r="L12113" s="38" t="s">
        <v>12</v>
      </c>
      <c r="M12113" s="38" t="s">
        <v>13</v>
      </c>
    </row>
    <row r="12114" spans="1:13" s="39" customFormat="1" ht="12.75" x14ac:dyDescent="0.2">
      <c r="A12114" s="33" t="s">
        <v>11580</v>
      </c>
      <c r="B12114" s="33" t="s">
        <v>567</v>
      </c>
      <c r="C12114" s="34">
        <v>16</v>
      </c>
      <c r="D12114" s="33" t="s">
        <v>13911</v>
      </c>
      <c r="E12114" s="33" t="s">
        <v>11590</v>
      </c>
      <c r="F12114" s="35">
        <v>0</v>
      </c>
      <c r="G12114" s="33" t="s">
        <v>15071</v>
      </c>
      <c r="H12114" s="33">
        <v>1</v>
      </c>
      <c r="I12114" s="33">
        <v>6</v>
      </c>
      <c r="J12114" s="36">
        <v>1</v>
      </c>
      <c r="K12114" s="37">
        <v>2615</v>
      </c>
      <c r="L12114" s="38" t="s">
        <v>12</v>
      </c>
      <c r="M12114" s="38" t="s">
        <v>13</v>
      </c>
    </row>
    <row r="12115" spans="1:13" s="39" customFormat="1" ht="12.75" x14ac:dyDescent="0.2">
      <c r="A12115" s="33" t="s">
        <v>11580</v>
      </c>
      <c r="B12115" s="33" t="s">
        <v>567</v>
      </c>
      <c r="C12115" s="34">
        <v>16</v>
      </c>
      <c r="D12115" s="33" t="s">
        <v>13911</v>
      </c>
      <c r="E12115" s="33" t="s">
        <v>11590</v>
      </c>
      <c r="F12115" s="35">
        <v>0</v>
      </c>
      <c r="G12115" s="33" t="s">
        <v>15071</v>
      </c>
      <c r="H12115" s="33">
        <v>1</v>
      </c>
      <c r="I12115" s="33">
        <v>6</v>
      </c>
      <c r="J12115" s="36">
        <v>1</v>
      </c>
      <c r="K12115" s="37">
        <v>133040</v>
      </c>
      <c r="L12115" s="38" t="s">
        <v>12</v>
      </c>
      <c r="M12115" s="38" t="s">
        <v>13</v>
      </c>
    </row>
    <row r="12116" spans="1:13" s="39" customFormat="1" ht="12.75" x14ac:dyDescent="0.2">
      <c r="A12116" s="33" t="s">
        <v>11580</v>
      </c>
      <c r="B12116" s="33" t="s">
        <v>567</v>
      </c>
      <c r="C12116" s="34">
        <v>16</v>
      </c>
      <c r="D12116" s="33" t="s">
        <v>13911</v>
      </c>
      <c r="E12116" s="33" t="s">
        <v>11624</v>
      </c>
      <c r="F12116" s="35">
        <v>32101643</v>
      </c>
      <c r="G12116" s="33" t="s">
        <v>15071</v>
      </c>
      <c r="H12116" s="33">
        <v>1</v>
      </c>
      <c r="I12116" s="33">
        <v>6</v>
      </c>
      <c r="J12116" s="36">
        <v>3</v>
      </c>
      <c r="K12116" s="37">
        <v>2142000</v>
      </c>
      <c r="L12116" s="38" t="s">
        <v>15</v>
      </c>
      <c r="M12116" s="38" t="s">
        <v>13</v>
      </c>
    </row>
    <row r="12117" spans="1:13" s="39" customFormat="1" ht="12.75" x14ac:dyDescent="0.2">
      <c r="A12117" s="33" t="s">
        <v>11580</v>
      </c>
      <c r="B12117" s="33" t="s">
        <v>568</v>
      </c>
      <c r="C12117" s="34">
        <v>16</v>
      </c>
      <c r="D12117" s="33" t="s">
        <v>83</v>
      </c>
      <c r="E12117" s="33" t="s">
        <v>11590</v>
      </c>
      <c r="F12117" s="35">
        <v>0</v>
      </c>
      <c r="G12117" s="33" t="s">
        <v>15071</v>
      </c>
      <c r="H12117" s="33">
        <v>1</v>
      </c>
      <c r="I12117" s="33">
        <v>6</v>
      </c>
      <c r="J12117" s="36">
        <v>1</v>
      </c>
      <c r="K12117" s="37">
        <v>2431004.9</v>
      </c>
      <c r="L12117" s="38" t="s">
        <v>12</v>
      </c>
      <c r="M12117" s="38" t="s">
        <v>13</v>
      </c>
    </row>
    <row r="12118" spans="1:13" s="39" customFormat="1" ht="12.75" x14ac:dyDescent="0.2">
      <c r="A12118" s="33" t="s">
        <v>11580</v>
      </c>
      <c r="B12118" s="33" t="s">
        <v>569</v>
      </c>
      <c r="C12118" s="34">
        <v>16</v>
      </c>
      <c r="D12118" s="33" t="s">
        <v>84</v>
      </c>
      <c r="E12118" s="33" t="s">
        <v>11625</v>
      </c>
      <c r="F12118" s="35">
        <v>44111503</v>
      </c>
      <c r="G12118" s="33" t="s">
        <v>15071</v>
      </c>
      <c r="H12118" s="33">
        <v>6</v>
      </c>
      <c r="I12118" s="33">
        <v>5</v>
      </c>
      <c r="J12118" s="36">
        <v>4</v>
      </c>
      <c r="K12118" s="37">
        <v>43412</v>
      </c>
      <c r="L12118" s="38" t="s">
        <v>15</v>
      </c>
      <c r="M12118" s="38" t="s">
        <v>13</v>
      </c>
    </row>
    <row r="12119" spans="1:13" s="39" customFormat="1" ht="12.75" x14ac:dyDescent="0.2">
      <c r="A12119" s="33" t="s">
        <v>11580</v>
      </c>
      <c r="B12119" s="33" t="s">
        <v>569</v>
      </c>
      <c r="C12119" s="34">
        <v>16</v>
      </c>
      <c r="D12119" s="33" t="s">
        <v>84</v>
      </c>
      <c r="E12119" s="33" t="s">
        <v>11590</v>
      </c>
      <c r="F12119" s="35">
        <v>0</v>
      </c>
      <c r="G12119" s="33" t="s">
        <v>15071</v>
      </c>
      <c r="H12119" s="33">
        <v>1</v>
      </c>
      <c r="I12119" s="33">
        <v>6</v>
      </c>
      <c r="J12119" s="36">
        <v>1</v>
      </c>
      <c r="K12119" s="37">
        <v>5576580</v>
      </c>
      <c r="L12119" s="38" t="s">
        <v>12</v>
      </c>
      <c r="M12119" s="38" t="s">
        <v>13</v>
      </c>
    </row>
    <row r="12120" spans="1:13" s="39" customFormat="1" ht="12.75" x14ac:dyDescent="0.2">
      <c r="A12120" s="33" t="s">
        <v>11580</v>
      </c>
      <c r="B12120" s="33" t="s">
        <v>569</v>
      </c>
      <c r="C12120" s="34">
        <v>10</v>
      </c>
      <c r="D12120" s="33" t="s">
        <v>84</v>
      </c>
      <c r="E12120" s="33" t="s">
        <v>11626</v>
      </c>
      <c r="F12120" s="35">
        <v>0</v>
      </c>
      <c r="G12120" s="33" t="s">
        <v>15071</v>
      </c>
      <c r="H12120" s="33">
        <v>1</v>
      </c>
      <c r="I12120" s="33">
        <v>6</v>
      </c>
      <c r="J12120" s="36">
        <v>1</v>
      </c>
      <c r="K12120" s="37">
        <v>61324773.289999999</v>
      </c>
      <c r="L12120" s="38" t="s">
        <v>12</v>
      </c>
      <c r="M12120" s="38" t="s">
        <v>13</v>
      </c>
    </row>
    <row r="12121" spans="1:13" s="39" customFormat="1" ht="12.75" x14ac:dyDescent="0.2">
      <c r="A12121" s="33" t="s">
        <v>11580</v>
      </c>
      <c r="B12121" s="33" t="s">
        <v>569</v>
      </c>
      <c r="C12121" s="34">
        <v>16</v>
      </c>
      <c r="D12121" s="33" t="s">
        <v>84</v>
      </c>
      <c r="E12121" s="33" t="s">
        <v>11590</v>
      </c>
      <c r="F12121" s="35">
        <v>0</v>
      </c>
      <c r="G12121" s="33" t="s">
        <v>15071</v>
      </c>
      <c r="H12121" s="33">
        <v>1</v>
      </c>
      <c r="I12121" s="33">
        <v>6</v>
      </c>
      <c r="J12121" s="36">
        <v>1</v>
      </c>
      <c r="K12121" s="37">
        <v>116611</v>
      </c>
      <c r="L12121" s="38" t="s">
        <v>12</v>
      </c>
      <c r="M12121" s="38" t="s">
        <v>13</v>
      </c>
    </row>
    <row r="12122" spans="1:13" s="39" customFormat="1" ht="12.75" x14ac:dyDescent="0.2">
      <c r="A12122" s="33" t="s">
        <v>11580</v>
      </c>
      <c r="B12122" s="33" t="s">
        <v>569</v>
      </c>
      <c r="C12122" s="34">
        <v>10</v>
      </c>
      <c r="D12122" s="33" t="s">
        <v>84</v>
      </c>
      <c r="E12122" s="33" t="s">
        <v>14750</v>
      </c>
      <c r="F12122" s="35">
        <v>56101702</v>
      </c>
      <c r="G12122" s="33" t="s">
        <v>15071</v>
      </c>
      <c r="H12122" s="33">
        <v>1</v>
      </c>
      <c r="I12122" s="33">
        <v>6</v>
      </c>
      <c r="J12122" s="36">
        <v>3</v>
      </c>
      <c r="K12122" s="37">
        <v>3594000</v>
      </c>
      <c r="L12122" s="38" t="s">
        <v>12</v>
      </c>
      <c r="M12122" s="38" t="s">
        <v>13</v>
      </c>
    </row>
    <row r="12123" spans="1:13" s="39" customFormat="1" ht="12.75" x14ac:dyDescent="0.2">
      <c r="A12123" s="33" t="s">
        <v>11580</v>
      </c>
      <c r="B12123" s="33" t="s">
        <v>569</v>
      </c>
      <c r="C12123" s="34">
        <v>10</v>
      </c>
      <c r="D12123" s="33" t="s">
        <v>84</v>
      </c>
      <c r="E12123" s="33" t="s">
        <v>14751</v>
      </c>
      <c r="F12123" s="35">
        <v>56101701</v>
      </c>
      <c r="G12123" s="33" t="s">
        <v>15071</v>
      </c>
      <c r="H12123" s="33">
        <v>1</v>
      </c>
      <c r="I12123" s="33">
        <v>6</v>
      </c>
      <c r="J12123" s="36">
        <v>6</v>
      </c>
      <c r="K12123" s="37">
        <v>6300000</v>
      </c>
      <c r="L12123" s="38" t="s">
        <v>12</v>
      </c>
      <c r="M12123" s="38" t="s">
        <v>13</v>
      </c>
    </row>
    <row r="12124" spans="1:13" s="39" customFormat="1" ht="12.75" x14ac:dyDescent="0.2">
      <c r="A12124" s="33" t="s">
        <v>11580</v>
      </c>
      <c r="B12124" s="33" t="s">
        <v>569</v>
      </c>
      <c r="C12124" s="34">
        <v>10</v>
      </c>
      <c r="D12124" s="33" t="s">
        <v>84</v>
      </c>
      <c r="E12124" s="33" t="s">
        <v>11627</v>
      </c>
      <c r="F12124" s="35">
        <v>42192200</v>
      </c>
      <c r="G12124" s="33" t="s">
        <v>466</v>
      </c>
      <c r="H12124" s="33">
        <v>9</v>
      </c>
      <c r="I12124" s="33">
        <v>2</v>
      </c>
      <c r="J12124" s="36">
        <v>2</v>
      </c>
      <c r="K12124" s="37">
        <v>1348666</v>
      </c>
      <c r="L12124" s="38" t="s">
        <v>15</v>
      </c>
      <c r="M12124" s="38" t="s">
        <v>13</v>
      </c>
    </row>
    <row r="12125" spans="1:13" s="39" customFormat="1" ht="12.75" x14ac:dyDescent="0.2">
      <c r="A12125" s="33" t="s">
        <v>11580</v>
      </c>
      <c r="B12125" s="33" t="s">
        <v>569</v>
      </c>
      <c r="C12125" s="34">
        <v>10</v>
      </c>
      <c r="D12125" s="33" t="s">
        <v>84</v>
      </c>
      <c r="E12125" s="33" t="s">
        <v>11628</v>
      </c>
      <c r="F12125" s="35">
        <v>42192400</v>
      </c>
      <c r="G12125" s="33" t="s">
        <v>466</v>
      </c>
      <c r="H12125" s="33">
        <v>9</v>
      </c>
      <c r="I12125" s="33">
        <v>2</v>
      </c>
      <c r="J12125" s="36">
        <v>1</v>
      </c>
      <c r="K12125" s="37">
        <v>2572100</v>
      </c>
      <c r="L12125" s="38" t="s">
        <v>15</v>
      </c>
      <c r="M12125" s="38" t="s">
        <v>13</v>
      </c>
    </row>
    <row r="12126" spans="1:13" s="39" customFormat="1" ht="12.75" x14ac:dyDescent="0.2">
      <c r="A12126" s="33" t="s">
        <v>11580</v>
      </c>
      <c r="B12126" s="33" t="s">
        <v>569</v>
      </c>
      <c r="C12126" s="34">
        <v>10</v>
      </c>
      <c r="D12126" s="33" t="s">
        <v>84</v>
      </c>
      <c r="E12126" s="33" t="s">
        <v>11629</v>
      </c>
      <c r="F12126" s="35">
        <v>42192400</v>
      </c>
      <c r="G12126" s="33" t="s">
        <v>466</v>
      </c>
      <c r="H12126" s="33">
        <v>9</v>
      </c>
      <c r="I12126" s="33">
        <v>2</v>
      </c>
      <c r="J12126" s="36">
        <v>8</v>
      </c>
      <c r="K12126" s="37">
        <v>9422536</v>
      </c>
      <c r="L12126" s="38" t="s">
        <v>15</v>
      </c>
      <c r="M12126" s="38" t="s">
        <v>13</v>
      </c>
    </row>
    <row r="12127" spans="1:13" s="39" customFormat="1" ht="12.75" x14ac:dyDescent="0.2">
      <c r="A12127" s="33" t="s">
        <v>11580</v>
      </c>
      <c r="B12127" s="33" t="s">
        <v>569</v>
      </c>
      <c r="C12127" s="34">
        <v>10</v>
      </c>
      <c r="D12127" s="33" t="s">
        <v>84</v>
      </c>
      <c r="E12127" s="33" t="s">
        <v>11630</v>
      </c>
      <c r="F12127" s="35">
        <v>42191800</v>
      </c>
      <c r="G12127" s="33" t="s">
        <v>466</v>
      </c>
      <c r="H12127" s="33">
        <v>9</v>
      </c>
      <c r="I12127" s="33">
        <v>2</v>
      </c>
      <c r="J12127" s="36">
        <v>48</v>
      </c>
      <c r="K12127" s="37">
        <v>6854400</v>
      </c>
      <c r="L12127" s="38" t="s">
        <v>15</v>
      </c>
      <c r="M12127" s="38" t="s">
        <v>13</v>
      </c>
    </row>
    <row r="12128" spans="1:13" s="39" customFormat="1" ht="12.75" x14ac:dyDescent="0.2">
      <c r="A12128" s="33" t="s">
        <v>11580</v>
      </c>
      <c r="B12128" s="33" t="s">
        <v>569</v>
      </c>
      <c r="C12128" s="34">
        <v>10</v>
      </c>
      <c r="D12128" s="33" t="s">
        <v>84</v>
      </c>
      <c r="E12128" s="33" t="s">
        <v>11631</v>
      </c>
      <c r="F12128" s="35">
        <v>42191800</v>
      </c>
      <c r="G12128" s="33" t="s">
        <v>466</v>
      </c>
      <c r="H12128" s="33">
        <v>9</v>
      </c>
      <c r="I12128" s="33">
        <v>2</v>
      </c>
      <c r="J12128" s="36">
        <v>4</v>
      </c>
      <c r="K12128" s="37">
        <v>3374976</v>
      </c>
      <c r="L12128" s="38" t="s">
        <v>15</v>
      </c>
      <c r="M12128" s="38" t="s">
        <v>13</v>
      </c>
    </row>
    <row r="12129" spans="1:13" s="39" customFormat="1" ht="12.75" x14ac:dyDescent="0.2">
      <c r="A12129" s="33" t="s">
        <v>11580</v>
      </c>
      <c r="B12129" s="33" t="s">
        <v>569</v>
      </c>
      <c r="C12129" s="34">
        <v>10</v>
      </c>
      <c r="D12129" s="33" t="s">
        <v>84</v>
      </c>
      <c r="E12129" s="33" t="s">
        <v>11632</v>
      </c>
      <c r="F12129" s="35">
        <v>42192000</v>
      </c>
      <c r="G12129" s="33" t="s">
        <v>466</v>
      </c>
      <c r="H12129" s="33">
        <v>9</v>
      </c>
      <c r="I12129" s="33">
        <v>2</v>
      </c>
      <c r="J12129" s="36">
        <v>48</v>
      </c>
      <c r="K12129" s="37">
        <v>32311200</v>
      </c>
      <c r="L12129" s="38" t="s">
        <v>15</v>
      </c>
      <c r="M12129" s="38" t="s">
        <v>13</v>
      </c>
    </row>
    <row r="12130" spans="1:13" s="39" customFormat="1" ht="12.75" x14ac:dyDescent="0.2">
      <c r="A12130" s="33" t="s">
        <v>11580</v>
      </c>
      <c r="B12130" s="33" t="s">
        <v>569</v>
      </c>
      <c r="C12130" s="34">
        <v>10</v>
      </c>
      <c r="D12130" s="33" t="s">
        <v>84</v>
      </c>
      <c r="E12130" s="33" t="s">
        <v>11633</v>
      </c>
      <c r="F12130" s="35">
        <v>42192000</v>
      </c>
      <c r="G12130" s="33" t="s">
        <v>466</v>
      </c>
      <c r="H12130" s="33">
        <v>9</v>
      </c>
      <c r="I12130" s="33">
        <v>2</v>
      </c>
      <c r="J12130" s="36">
        <v>8</v>
      </c>
      <c r="K12130" s="37">
        <v>5995336</v>
      </c>
      <c r="L12130" s="38" t="s">
        <v>15</v>
      </c>
      <c r="M12130" s="38" t="s">
        <v>13</v>
      </c>
    </row>
    <row r="12131" spans="1:13" s="39" customFormat="1" ht="12.75" x14ac:dyDescent="0.2">
      <c r="A12131" s="33" t="s">
        <v>11580</v>
      </c>
      <c r="B12131" s="33" t="s">
        <v>569</v>
      </c>
      <c r="C12131" s="34">
        <v>10</v>
      </c>
      <c r="D12131" s="33" t="s">
        <v>84</v>
      </c>
      <c r="E12131" s="33" t="s">
        <v>11634</v>
      </c>
      <c r="F12131" s="35">
        <v>56101500</v>
      </c>
      <c r="G12131" s="33" t="s">
        <v>466</v>
      </c>
      <c r="H12131" s="33">
        <v>9</v>
      </c>
      <c r="I12131" s="33">
        <v>2</v>
      </c>
      <c r="J12131" s="36">
        <v>13</v>
      </c>
      <c r="K12131" s="37">
        <v>25370800</v>
      </c>
      <c r="L12131" s="38" t="s">
        <v>15</v>
      </c>
      <c r="M12131" s="38" t="s">
        <v>13</v>
      </c>
    </row>
    <row r="12132" spans="1:13" s="39" customFormat="1" ht="12.75" x14ac:dyDescent="0.2">
      <c r="A12132" s="33" t="s">
        <v>11580</v>
      </c>
      <c r="B12132" s="33" t="s">
        <v>569</v>
      </c>
      <c r="C12132" s="34">
        <v>10</v>
      </c>
      <c r="D12132" s="33" t="s">
        <v>84</v>
      </c>
      <c r="E12132" s="33" t="s">
        <v>11617</v>
      </c>
      <c r="F12132" s="35">
        <v>0</v>
      </c>
      <c r="G12132" s="33" t="s">
        <v>15071</v>
      </c>
      <c r="H12132" s="33">
        <v>1</v>
      </c>
      <c r="I12132" s="33">
        <v>6</v>
      </c>
      <c r="J12132" s="36">
        <v>1</v>
      </c>
      <c r="K12132" s="37">
        <v>2240586</v>
      </c>
      <c r="L12132" s="38" t="s">
        <v>12</v>
      </c>
      <c r="M12132" s="38" t="s">
        <v>13</v>
      </c>
    </row>
    <row r="12133" spans="1:13" s="39" customFormat="1" ht="12.75" x14ac:dyDescent="0.2">
      <c r="A12133" s="33" t="s">
        <v>11580</v>
      </c>
      <c r="B12133" s="33" t="s">
        <v>572</v>
      </c>
      <c r="C12133" s="34">
        <v>10</v>
      </c>
      <c r="D12133" s="33" t="s">
        <v>13912</v>
      </c>
      <c r="E12133" s="33" t="s">
        <v>14752</v>
      </c>
      <c r="F12133" s="35">
        <v>46181543</v>
      </c>
      <c r="G12133" s="33" t="s">
        <v>15071</v>
      </c>
      <c r="H12133" s="33">
        <v>3</v>
      </c>
      <c r="I12133" s="33">
        <v>3</v>
      </c>
      <c r="J12133" s="36">
        <v>9</v>
      </c>
      <c r="K12133" s="37">
        <v>2677500</v>
      </c>
      <c r="L12133" s="38" t="s">
        <v>15</v>
      </c>
      <c r="M12133" s="38" t="s">
        <v>13</v>
      </c>
    </row>
    <row r="12134" spans="1:13" s="39" customFormat="1" ht="12.75" x14ac:dyDescent="0.2">
      <c r="A12134" s="33" t="s">
        <v>11580</v>
      </c>
      <c r="B12134" s="33" t="s">
        <v>572</v>
      </c>
      <c r="C12134" s="34">
        <v>10</v>
      </c>
      <c r="D12134" s="33" t="s">
        <v>13912</v>
      </c>
      <c r="E12134" s="33" t="s">
        <v>11635</v>
      </c>
      <c r="F12134" s="35">
        <v>31241501</v>
      </c>
      <c r="G12134" s="33" t="s">
        <v>15071</v>
      </c>
      <c r="H12134" s="33">
        <v>3</v>
      </c>
      <c r="I12134" s="33">
        <v>3</v>
      </c>
      <c r="J12134" s="36">
        <v>40</v>
      </c>
      <c r="K12134" s="37">
        <v>13000000</v>
      </c>
      <c r="L12134" s="38" t="s">
        <v>15</v>
      </c>
      <c r="M12134" s="38" t="s">
        <v>13</v>
      </c>
    </row>
    <row r="12135" spans="1:13" s="39" customFormat="1" ht="12.75" x14ac:dyDescent="0.2">
      <c r="A12135" s="33" t="s">
        <v>11580</v>
      </c>
      <c r="B12135" s="33" t="s">
        <v>572</v>
      </c>
      <c r="C12135" s="34">
        <v>10</v>
      </c>
      <c r="D12135" s="33" t="s">
        <v>13912</v>
      </c>
      <c r="E12135" s="33" t="s">
        <v>11636</v>
      </c>
      <c r="F12135" s="35">
        <v>31242101</v>
      </c>
      <c r="G12135" s="33" t="s">
        <v>15071</v>
      </c>
      <c r="H12135" s="33">
        <v>3</v>
      </c>
      <c r="I12135" s="33">
        <v>3</v>
      </c>
      <c r="J12135" s="36">
        <v>40</v>
      </c>
      <c r="K12135" s="37">
        <v>2427600</v>
      </c>
      <c r="L12135" s="38" t="s">
        <v>15</v>
      </c>
      <c r="M12135" s="38" t="s">
        <v>13</v>
      </c>
    </row>
    <row r="12136" spans="1:13" s="39" customFormat="1" ht="12.75" x14ac:dyDescent="0.2">
      <c r="A12136" s="33" t="s">
        <v>11580</v>
      </c>
      <c r="B12136" s="33" t="s">
        <v>574</v>
      </c>
      <c r="C12136" s="34">
        <v>10</v>
      </c>
      <c r="D12136" s="33" t="s">
        <v>13913</v>
      </c>
      <c r="E12136" s="33" t="s">
        <v>11637</v>
      </c>
      <c r="F12136" s="35">
        <v>42143900</v>
      </c>
      <c r="G12136" s="33" t="s">
        <v>15071</v>
      </c>
      <c r="H12136" s="33">
        <v>9</v>
      </c>
      <c r="I12136" s="33">
        <v>2</v>
      </c>
      <c r="J12136" s="36">
        <v>14</v>
      </c>
      <c r="K12136" s="37">
        <v>1360800</v>
      </c>
      <c r="L12136" s="38" t="s">
        <v>15</v>
      </c>
      <c r="M12136" s="38" t="s">
        <v>13</v>
      </c>
    </row>
    <row r="12137" spans="1:13" s="39" customFormat="1" ht="12.75" x14ac:dyDescent="0.2">
      <c r="A12137" s="33" t="s">
        <v>11580</v>
      </c>
      <c r="B12137" s="33" t="s">
        <v>575</v>
      </c>
      <c r="C12137" s="34">
        <v>16</v>
      </c>
      <c r="D12137" s="33" t="s">
        <v>87</v>
      </c>
      <c r="E12137" s="33" t="s">
        <v>11590</v>
      </c>
      <c r="F12137" s="35">
        <v>0</v>
      </c>
      <c r="G12137" s="33" t="s">
        <v>15071</v>
      </c>
      <c r="H12137" s="33">
        <v>1</v>
      </c>
      <c r="I12137" s="33">
        <v>6</v>
      </c>
      <c r="J12137" s="36">
        <v>1</v>
      </c>
      <c r="K12137" s="37">
        <v>19340</v>
      </c>
      <c r="L12137" s="38" t="s">
        <v>12</v>
      </c>
      <c r="M12137" s="38" t="s">
        <v>13</v>
      </c>
    </row>
    <row r="12138" spans="1:13" s="39" customFormat="1" ht="12.75" x14ac:dyDescent="0.2">
      <c r="A12138" s="33" t="s">
        <v>11580</v>
      </c>
      <c r="B12138" s="33" t="s">
        <v>3315</v>
      </c>
      <c r="C12138" s="34">
        <v>10</v>
      </c>
      <c r="D12138" s="33" t="s">
        <v>112</v>
      </c>
      <c r="E12138" s="33" t="s">
        <v>14753</v>
      </c>
      <c r="F12138" s="35">
        <v>42142531</v>
      </c>
      <c r="G12138" s="33" t="s">
        <v>15071</v>
      </c>
      <c r="H12138" s="33">
        <v>1</v>
      </c>
      <c r="I12138" s="33">
        <v>6</v>
      </c>
      <c r="J12138" s="36">
        <v>385</v>
      </c>
      <c r="K12138" s="37">
        <v>1007930</v>
      </c>
      <c r="L12138" s="38" t="s">
        <v>15</v>
      </c>
      <c r="M12138" s="38" t="s">
        <v>13</v>
      </c>
    </row>
    <row r="12139" spans="1:13" s="39" customFormat="1" ht="12.75" x14ac:dyDescent="0.2">
      <c r="A12139" s="33" t="s">
        <v>11580</v>
      </c>
      <c r="B12139" s="33" t="s">
        <v>3315</v>
      </c>
      <c r="C12139" s="34">
        <v>10</v>
      </c>
      <c r="D12139" s="33" t="s">
        <v>112</v>
      </c>
      <c r="E12139" s="33" t="s">
        <v>14754</v>
      </c>
      <c r="F12139" s="35">
        <v>42142531</v>
      </c>
      <c r="G12139" s="33" t="s">
        <v>15071</v>
      </c>
      <c r="H12139" s="33">
        <v>1</v>
      </c>
      <c r="I12139" s="33">
        <v>6</v>
      </c>
      <c r="J12139" s="36">
        <v>1300</v>
      </c>
      <c r="K12139" s="37">
        <v>8895250</v>
      </c>
      <c r="L12139" s="38" t="s">
        <v>15</v>
      </c>
      <c r="M12139" s="38" t="s">
        <v>13</v>
      </c>
    </row>
    <row r="12140" spans="1:13" s="39" customFormat="1" ht="12.75" x14ac:dyDescent="0.2">
      <c r="A12140" s="33" t="s">
        <v>11580</v>
      </c>
      <c r="B12140" s="33" t="s">
        <v>3315</v>
      </c>
      <c r="C12140" s="34">
        <v>10</v>
      </c>
      <c r="D12140" s="33" t="s">
        <v>112</v>
      </c>
      <c r="E12140" s="33" t="s">
        <v>11638</v>
      </c>
      <c r="F12140" s="35">
        <v>0</v>
      </c>
      <c r="G12140" s="33" t="s">
        <v>15071</v>
      </c>
      <c r="H12140" s="33">
        <v>1</v>
      </c>
      <c r="I12140" s="33">
        <v>6</v>
      </c>
      <c r="J12140" s="36">
        <v>1</v>
      </c>
      <c r="K12140" s="37">
        <v>702168</v>
      </c>
      <c r="L12140" s="38" t="s">
        <v>12</v>
      </c>
      <c r="M12140" s="38" t="s">
        <v>13</v>
      </c>
    </row>
    <row r="12141" spans="1:13" s="39" customFormat="1" ht="12.75" x14ac:dyDescent="0.2">
      <c r="A12141" s="33" t="s">
        <v>11580</v>
      </c>
      <c r="B12141" s="33" t="s">
        <v>577</v>
      </c>
      <c r="C12141" s="34">
        <v>10</v>
      </c>
      <c r="D12141" s="33" t="s">
        <v>16</v>
      </c>
      <c r="E12141" s="33" t="s">
        <v>14755</v>
      </c>
      <c r="F12141" s="35">
        <v>30171705</v>
      </c>
      <c r="G12141" s="33" t="s">
        <v>15071</v>
      </c>
      <c r="H12141" s="33">
        <v>1</v>
      </c>
      <c r="I12141" s="33">
        <v>6</v>
      </c>
      <c r="J12141" s="36">
        <v>1</v>
      </c>
      <c r="K12141" s="37">
        <v>1110000</v>
      </c>
      <c r="L12141" s="38" t="s">
        <v>15</v>
      </c>
      <c r="M12141" s="38" t="s">
        <v>13</v>
      </c>
    </row>
    <row r="12142" spans="1:13" s="39" customFormat="1" ht="12.75" x14ac:dyDescent="0.2">
      <c r="A12142" s="33" t="s">
        <v>11580</v>
      </c>
      <c r="B12142" s="33" t="s">
        <v>577</v>
      </c>
      <c r="C12142" s="34">
        <v>10</v>
      </c>
      <c r="D12142" s="33" t="s">
        <v>16</v>
      </c>
      <c r="E12142" s="33" t="s">
        <v>14756</v>
      </c>
      <c r="F12142" s="35">
        <v>30171705</v>
      </c>
      <c r="G12142" s="33" t="s">
        <v>15071</v>
      </c>
      <c r="H12142" s="33">
        <v>1</v>
      </c>
      <c r="I12142" s="33">
        <v>6</v>
      </c>
      <c r="J12142" s="36">
        <v>1</v>
      </c>
      <c r="K12142" s="37">
        <v>3622500</v>
      </c>
      <c r="L12142" s="38" t="s">
        <v>15</v>
      </c>
      <c r="M12142" s="38" t="s">
        <v>13</v>
      </c>
    </row>
    <row r="12143" spans="1:13" s="39" customFormat="1" ht="12.75" x14ac:dyDescent="0.2">
      <c r="A12143" s="33" t="s">
        <v>11580</v>
      </c>
      <c r="B12143" s="33" t="s">
        <v>577</v>
      </c>
      <c r="C12143" s="34">
        <v>10</v>
      </c>
      <c r="D12143" s="33" t="s">
        <v>16</v>
      </c>
      <c r="E12143" s="33" t="s">
        <v>14757</v>
      </c>
      <c r="F12143" s="35">
        <v>30171705</v>
      </c>
      <c r="G12143" s="33" t="s">
        <v>15071</v>
      </c>
      <c r="H12143" s="33">
        <v>1</v>
      </c>
      <c r="I12143" s="33">
        <v>6</v>
      </c>
      <c r="J12143" s="36">
        <v>1</v>
      </c>
      <c r="K12143" s="37">
        <v>882000</v>
      </c>
      <c r="L12143" s="38" t="s">
        <v>15153</v>
      </c>
      <c r="M12143" s="38" t="s">
        <v>13</v>
      </c>
    </row>
    <row r="12144" spans="1:13" s="39" customFormat="1" ht="12.75" x14ac:dyDescent="0.2">
      <c r="A12144" s="33" t="s">
        <v>11580</v>
      </c>
      <c r="B12144" s="33" t="s">
        <v>577</v>
      </c>
      <c r="C12144" s="34">
        <v>10</v>
      </c>
      <c r="D12144" s="33" t="s">
        <v>16</v>
      </c>
      <c r="E12144" s="33" t="s">
        <v>14758</v>
      </c>
      <c r="F12144" s="35">
        <v>30171705</v>
      </c>
      <c r="G12144" s="33" t="s">
        <v>15071</v>
      </c>
      <c r="H12144" s="33">
        <v>1</v>
      </c>
      <c r="I12144" s="33">
        <v>6</v>
      </c>
      <c r="J12144" s="36">
        <v>1</v>
      </c>
      <c r="K12144" s="37">
        <v>850500</v>
      </c>
      <c r="L12144" s="38" t="s">
        <v>15</v>
      </c>
      <c r="M12144" s="38" t="s">
        <v>13</v>
      </c>
    </row>
    <row r="12145" spans="1:13" s="39" customFormat="1" ht="12.75" x14ac:dyDescent="0.2">
      <c r="A12145" s="33" t="s">
        <v>11580</v>
      </c>
      <c r="B12145" s="33" t="s">
        <v>577</v>
      </c>
      <c r="C12145" s="34">
        <v>10</v>
      </c>
      <c r="D12145" s="33" t="s">
        <v>16</v>
      </c>
      <c r="E12145" s="33" t="s">
        <v>14759</v>
      </c>
      <c r="F12145" s="35">
        <v>30171705</v>
      </c>
      <c r="G12145" s="33" t="s">
        <v>15071</v>
      </c>
      <c r="H12145" s="33">
        <v>1</v>
      </c>
      <c r="I12145" s="33">
        <v>6</v>
      </c>
      <c r="J12145" s="36">
        <v>1</v>
      </c>
      <c r="K12145" s="37">
        <v>2970000</v>
      </c>
      <c r="L12145" s="38" t="s">
        <v>15</v>
      </c>
      <c r="M12145" s="38" t="s">
        <v>13</v>
      </c>
    </row>
    <row r="12146" spans="1:13" s="39" customFormat="1" ht="12.75" x14ac:dyDescent="0.2">
      <c r="A12146" s="33" t="s">
        <v>11580</v>
      </c>
      <c r="B12146" s="33" t="s">
        <v>577</v>
      </c>
      <c r="C12146" s="34">
        <v>10</v>
      </c>
      <c r="D12146" s="33" t="s">
        <v>16</v>
      </c>
      <c r="E12146" s="33" t="s">
        <v>14760</v>
      </c>
      <c r="F12146" s="35">
        <v>30171705</v>
      </c>
      <c r="G12146" s="33" t="s">
        <v>15071</v>
      </c>
      <c r="H12146" s="33">
        <v>1</v>
      </c>
      <c r="I12146" s="33">
        <v>6</v>
      </c>
      <c r="J12146" s="36">
        <v>1</v>
      </c>
      <c r="K12146" s="37">
        <v>2576000</v>
      </c>
      <c r="L12146" s="38" t="s">
        <v>15</v>
      </c>
      <c r="M12146" s="38" t="s">
        <v>13</v>
      </c>
    </row>
    <row r="12147" spans="1:13" s="39" customFormat="1" ht="12.75" x14ac:dyDescent="0.2">
      <c r="A12147" s="33" t="s">
        <v>11580</v>
      </c>
      <c r="B12147" s="33" t="s">
        <v>577</v>
      </c>
      <c r="C12147" s="34">
        <v>16</v>
      </c>
      <c r="D12147" s="33" t="s">
        <v>16</v>
      </c>
      <c r="E12147" s="33" t="s">
        <v>14755</v>
      </c>
      <c r="F12147" s="35">
        <v>30171705</v>
      </c>
      <c r="G12147" s="33" t="s">
        <v>15071</v>
      </c>
      <c r="H12147" s="33">
        <v>1</v>
      </c>
      <c r="I12147" s="33">
        <v>6</v>
      </c>
      <c r="J12147" s="36">
        <v>1</v>
      </c>
      <c r="K12147" s="37">
        <v>1110000</v>
      </c>
      <c r="L12147" s="38" t="s">
        <v>15</v>
      </c>
      <c r="M12147" s="38" t="s">
        <v>13</v>
      </c>
    </row>
    <row r="12148" spans="1:13" s="39" customFormat="1" ht="12.75" x14ac:dyDescent="0.2">
      <c r="A12148" s="33" t="s">
        <v>11580</v>
      </c>
      <c r="B12148" s="33" t="s">
        <v>577</v>
      </c>
      <c r="C12148" s="34">
        <v>16</v>
      </c>
      <c r="D12148" s="33" t="s">
        <v>16</v>
      </c>
      <c r="E12148" s="33" t="s">
        <v>14756</v>
      </c>
      <c r="F12148" s="35">
        <v>30171705</v>
      </c>
      <c r="G12148" s="33" t="s">
        <v>15071</v>
      </c>
      <c r="H12148" s="33">
        <v>1</v>
      </c>
      <c r="I12148" s="33">
        <v>6</v>
      </c>
      <c r="J12148" s="36">
        <v>1</v>
      </c>
      <c r="K12148" s="37">
        <v>2817500</v>
      </c>
      <c r="L12148" s="38" t="s">
        <v>15</v>
      </c>
      <c r="M12148" s="38" t="s">
        <v>13</v>
      </c>
    </row>
    <row r="12149" spans="1:13" s="39" customFormat="1" ht="12.75" x14ac:dyDescent="0.2">
      <c r="A12149" s="33" t="s">
        <v>11580</v>
      </c>
      <c r="B12149" s="33" t="s">
        <v>577</v>
      </c>
      <c r="C12149" s="34">
        <v>16</v>
      </c>
      <c r="D12149" s="33" t="s">
        <v>16</v>
      </c>
      <c r="E12149" s="33" t="s">
        <v>14758</v>
      </c>
      <c r="F12149" s="35">
        <v>30171705</v>
      </c>
      <c r="G12149" s="33" t="s">
        <v>15071</v>
      </c>
      <c r="H12149" s="33">
        <v>1</v>
      </c>
      <c r="I12149" s="33">
        <v>6</v>
      </c>
      <c r="J12149" s="36">
        <v>1</v>
      </c>
      <c r="K12149" s="37">
        <v>850500</v>
      </c>
      <c r="L12149" s="38" t="s">
        <v>15</v>
      </c>
      <c r="M12149" s="38" t="s">
        <v>13</v>
      </c>
    </row>
    <row r="12150" spans="1:13" s="39" customFormat="1" ht="12.75" x14ac:dyDescent="0.2">
      <c r="A12150" s="33" t="s">
        <v>11580</v>
      </c>
      <c r="B12150" s="33" t="s">
        <v>577</v>
      </c>
      <c r="C12150" s="34">
        <v>16</v>
      </c>
      <c r="D12150" s="33" t="s">
        <v>16</v>
      </c>
      <c r="E12150" s="33" t="s">
        <v>14759</v>
      </c>
      <c r="F12150" s="35">
        <v>30171705</v>
      </c>
      <c r="G12150" s="33" t="s">
        <v>15071</v>
      </c>
      <c r="H12150" s="33">
        <v>1</v>
      </c>
      <c r="I12150" s="33">
        <v>6</v>
      </c>
      <c r="J12150" s="36">
        <v>1</v>
      </c>
      <c r="K12150" s="37">
        <v>2376000</v>
      </c>
      <c r="L12150" s="38" t="s">
        <v>15</v>
      </c>
      <c r="M12150" s="38" t="s">
        <v>13</v>
      </c>
    </row>
    <row r="12151" spans="1:13" s="39" customFormat="1" ht="12.75" x14ac:dyDescent="0.2">
      <c r="A12151" s="33" t="s">
        <v>11580</v>
      </c>
      <c r="B12151" s="33" t="s">
        <v>577</v>
      </c>
      <c r="C12151" s="34">
        <v>16</v>
      </c>
      <c r="D12151" s="33" t="s">
        <v>16</v>
      </c>
      <c r="E12151" s="33" t="s">
        <v>14760</v>
      </c>
      <c r="F12151" s="35">
        <v>30171705</v>
      </c>
      <c r="G12151" s="33" t="s">
        <v>15071</v>
      </c>
      <c r="H12151" s="33">
        <v>1</v>
      </c>
      <c r="I12151" s="33">
        <v>6</v>
      </c>
      <c r="J12151" s="36">
        <v>1</v>
      </c>
      <c r="K12151" s="37">
        <v>1886000</v>
      </c>
      <c r="L12151" s="38" t="s">
        <v>15</v>
      </c>
      <c r="M12151" s="38" t="s">
        <v>13</v>
      </c>
    </row>
    <row r="12152" spans="1:13" s="39" customFormat="1" ht="12.75" x14ac:dyDescent="0.2">
      <c r="A12152" s="33" t="s">
        <v>11580</v>
      </c>
      <c r="B12152" s="33" t="s">
        <v>577</v>
      </c>
      <c r="C12152" s="34">
        <v>10</v>
      </c>
      <c r="D12152" s="33" t="s">
        <v>16</v>
      </c>
      <c r="E12152" s="33" t="s">
        <v>11639</v>
      </c>
      <c r="F12152" s="35">
        <v>31162800</v>
      </c>
      <c r="G12152" s="33" t="s">
        <v>15071</v>
      </c>
      <c r="H12152" s="33">
        <v>4</v>
      </c>
      <c r="I12152" s="33">
        <v>2</v>
      </c>
      <c r="J12152" s="36">
        <v>1</v>
      </c>
      <c r="K12152" s="37">
        <v>106808510.8</v>
      </c>
      <c r="L12152" s="38" t="s">
        <v>12</v>
      </c>
      <c r="M12152" s="38" t="s">
        <v>13</v>
      </c>
    </row>
    <row r="12153" spans="1:13" s="39" customFormat="1" ht="12.75" x14ac:dyDescent="0.2">
      <c r="A12153" s="33" t="s">
        <v>11580</v>
      </c>
      <c r="B12153" s="33" t="s">
        <v>577</v>
      </c>
      <c r="C12153" s="34">
        <v>16</v>
      </c>
      <c r="D12153" s="33" t="s">
        <v>16</v>
      </c>
      <c r="E12153" s="33" t="s">
        <v>11639</v>
      </c>
      <c r="F12153" s="35">
        <v>31162800</v>
      </c>
      <c r="G12153" s="33" t="s">
        <v>15071</v>
      </c>
      <c r="H12153" s="33">
        <v>4</v>
      </c>
      <c r="I12153" s="33">
        <v>2</v>
      </c>
      <c r="J12153" s="36">
        <v>1</v>
      </c>
      <c r="K12153" s="37">
        <v>203590932.83000001</v>
      </c>
      <c r="L12153" s="38" t="s">
        <v>12</v>
      </c>
      <c r="M12153" s="38" t="s">
        <v>13</v>
      </c>
    </row>
    <row r="12154" spans="1:13" s="39" customFormat="1" ht="12.75" x14ac:dyDescent="0.2">
      <c r="A12154" s="33" t="s">
        <v>11580</v>
      </c>
      <c r="B12154" s="33" t="s">
        <v>577</v>
      </c>
      <c r="C12154" s="34">
        <v>10</v>
      </c>
      <c r="D12154" s="33" t="s">
        <v>16</v>
      </c>
      <c r="E12154" s="33" t="s">
        <v>11640</v>
      </c>
      <c r="F12154" s="35">
        <v>31162800</v>
      </c>
      <c r="G12154" s="33" t="s">
        <v>15071</v>
      </c>
      <c r="H12154" s="33">
        <v>4</v>
      </c>
      <c r="I12154" s="33">
        <v>2</v>
      </c>
      <c r="J12154" s="36">
        <v>1</v>
      </c>
      <c r="K12154" s="37">
        <v>13655864.779999999</v>
      </c>
      <c r="L12154" s="38" t="s">
        <v>12</v>
      </c>
      <c r="M12154" s="38" t="s">
        <v>13</v>
      </c>
    </row>
    <row r="12155" spans="1:13" s="39" customFormat="1" ht="12.75" x14ac:dyDescent="0.2">
      <c r="A12155" s="33" t="s">
        <v>11580</v>
      </c>
      <c r="B12155" s="33" t="s">
        <v>577</v>
      </c>
      <c r="C12155" s="34">
        <v>10</v>
      </c>
      <c r="D12155" s="33" t="s">
        <v>16</v>
      </c>
      <c r="E12155" s="33" t="s">
        <v>11641</v>
      </c>
      <c r="F12155" s="35">
        <v>31162800</v>
      </c>
      <c r="G12155" s="33" t="s">
        <v>15071</v>
      </c>
      <c r="H12155" s="33">
        <v>4</v>
      </c>
      <c r="I12155" s="33">
        <v>2</v>
      </c>
      <c r="J12155" s="36">
        <v>1</v>
      </c>
      <c r="K12155" s="37">
        <v>10431835.140000001</v>
      </c>
      <c r="L12155" s="38" t="s">
        <v>12</v>
      </c>
      <c r="M12155" s="38" t="s">
        <v>13</v>
      </c>
    </row>
    <row r="12156" spans="1:13" s="39" customFormat="1" ht="12.75" x14ac:dyDescent="0.2">
      <c r="A12156" s="33" t="s">
        <v>11580</v>
      </c>
      <c r="B12156" s="33" t="s">
        <v>577</v>
      </c>
      <c r="C12156" s="34">
        <v>16</v>
      </c>
      <c r="D12156" s="33" t="s">
        <v>16</v>
      </c>
      <c r="E12156" s="33" t="s">
        <v>11590</v>
      </c>
      <c r="F12156" s="35">
        <v>0</v>
      </c>
      <c r="G12156" s="33" t="s">
        <v>15071</v>
      </c>
      <c r="H12156" s="33">
        <v>1</v>
      </c>
      <c r="I12156" s="33">
        <v>6</v>
      </c>
      <c r="J12156" s="36">
        <v>1</v>
      </c>
      <c r="K12156" s="37">
        <v>1060213.52</v>
      </c>
      <c r="L12156" s="38" t="s">
        <v>12</v>
      </c>
      <c r="M12156" s="38" t="s">
        <v>13</v>
      </c>
    </row>
    <row r="12157" spans="1:13" s="39" customFormat="1" ht="12.75" x14ac:dyDescent="0.2">
      <c r="A12157" s="33" t="s">
        <v>11580</v>
      </c>
      <c r="B12157" s="33" t="s">
        <v>577</v>
      </c>
      <c r="C12157" s="34">
        <v>10</v>
      </c>
      <c r="D12157" s="33" t="s">
        <v>16</v>
      </c>
      <c r="E12157" s="33" t="s">
        <v>11642</v>
      </c>
      <c r="F12157" s="35">
        <v>0</v>
      </c>
      <c r="G12157" s="33" t="s">
        <v>15071</v>
      </c>
      <c r="H12157" s="33">
        <v>1</v>
      </c>
      <c r="I12157" s="33">
        <v>6</v>
      </c>
      <c r="J12157" s="36">
        <v>1</v>
      </c>
      <c r="K12157" s="37">
        <v>5878026.2199999997</v>
      </c>
      <c r="L12157" s="38" t="s">
        <v>12</v>
      </c>
      <c r="M12157" s="38" t="s">
        <v>13</v>
      </c>
    </row>
    <row r="12158" spans="1:13" s="39" customFormat="1" ht="12.75" x14ac:dyDescent="0.2">
      <c r="A12158" s="33" t="s">
        <v>11580</v>
      </c>
      <c r="B12158" s="33" t="s">
        <v>577</v>
      </c>
      <c r="C12158" s="34">
        <v>10</v>
      </c>
      <c r="D12158" s="33" t="s">
        <v>16</v>
      </c>
      <c r="E12158" s="33" t="s">
        <v>11643</v>
      </c>
      <c r="F12158" s="35">
        <v>31162800</v>
      </c>
      <c r="G12158" s="33" t="s">
        <v>15071</v>
      </c>
      <c r="H12158" s="33">
        <v>1</v>
      </c>
      <c r="I12158" s="33">
        <v>6</v>
      </c>
      <c r="J12158" s="36">
        <v>1</v>
      </c>
      <c r="K12158" s="37">
        <v>50109.42</v>
      </c>
      <c r="L12158" s="38" t="s">
        <v>12</v>
      </c>
      <c r="M12158" s="38" t="s">
        <v>13</v>
      </c>
    </row>
    <row r="12159" spans="1:13" s="39" customFormat="1" ht="12.75" x14ac:dyDescent="0.2">
      <c r="A12159" s="33" t="s">
        <v>11580</v>
      </c>
      <c r="B12159" s="33" t="s">
        <v>579</v>
      </c>
      <c r="C12159" s="34">
        <v>16</v>
      </c>
      <c r="D12159" s="33" t="s">
        <v>89</v>
      </c>
      <c r="E12159" s="33" t="s">
        <v>11590</v>
      </c>
      <c r="F12159" s="35">
        <v>0</v>
      </c>
      <c r="G12159" s="33" t="s">
        <v>15071</v>
      </c>
      <c r="H12159" s="33">
        <v>1</v>
      </c>
      <c r="I12159" s="33">
        <v>6</v>
      </c>
      <c r="J12159" s="36">
        <v>1</v>
      </c>
      <c r="K12159" s="37">
        <v>2050</v>
      </c>
      <c r="L12159" s="38" t="s">
        <v>12</v>
      </c>
      <c r="M12159" s="38" t="s">
        <v>13</v>
      </c>
    </row>
    <row r="12160" spans="1:13" s="39" customFormat="1" ht="12.75" x14ac:dyDescent="0.2">
      <c r="A12160" s="33" t="s">
        <v>11580</v>
      </c>
      <c r="B12160" s="33" t="s">
        <v>580</v>
      </c>
      <c r="C12160" s="34">
        <v>10</v>
      </c>
      <c r="D12160" s="33" t="s">
        <v>42</v>
      </c>
      <c r="E12160" s="33" t="s">
        <v>14761</v>
      </c>
      <c r="F12160" s="35">
        <v>44103105</v>
      </c>
      <c r="G12160" s="33" t="s">
        <v>467</v>
      </c>
      <c r="H12160" s="33">
        <v>1</v>
      </c>
      <c r="I12160" s="33">
        <v>6</v>
      </c>
      <c r="J12160" s="36">
        <v>3</v>
      </c>
      <c r="K12160" s="37">
        <v>1375900.8</v>
      </c>
      <c r="L12160" s="38" t="s">
        <v>15</v>
      </c>
      <c r="M12160" s="38" t="s">
        <v>13</v>
      </c>
    </row>
    <row r="12161" spans="1:13" s="39" customFormat="1" ht="12.75" x14ac:dyDescent="0.2">
      <c r="A12161" s="33" t="s">
        <v>11580</v>
      </c>
      <c r="B12161" s="33" t="s">
        <v>580</v>
      </c>
      <c r="C12161" s="34">
        <v>10</v>
      </c>
      <c r="D12161" s="33" t="s">
        <v>42</v>
      </c>
      <c r="E12161" s="33" t="s">
        <v>14762</v>
      </c>
      <c r="F12161" s="35">
        <v>44103110</v>
      </c>
      <c r="G12161" s="33" t="s">
        <v>467</v>
      </c>
      <c r="H12161" s="33">
        <v>1</v>
      </c>
      <c r="I12161" s="33">
        <v>6</v>
      </c>
      <c r="J12161" s="36">
        <v>3</v>
      </c>
      <c r="K12161" s="37">
        <v>324084.59999999998</v>
      </c>
      <c r="L12161" s="38" t="s">
        <v>15</v>
      </c>
      <c r="M12161" s="38" t="s">
        <v>13</v>
      </c>
    </row>
    <row r="12162" spans="1:13" s="39" customFormat="1" ht="12.75" x14ac:dyDescent="0.2">
      <c r="A12162" s="33" t="s">
        <v>11580</v>
      </c>
      <c r="B12162" s="33" t="s">
        <v>580</v>
      </c>
      <c r="C12162" s="34">
        <v>10</v>
      </c>
      <c r="D12162" s="33" t="s">
        <v>42</v>
      </c>
      <c r="E12162" s="33" t="s">
        <v>14763</v>
      </c>
      <c r="F12162" s="35">
        <v>44103110</v>
      </c>
      <c r="G12162" s="33" t="s">
        <v>467</v>
      </c>
      <c r="H12162" s="33">
        <v>1</v>
      </c>
      <c r="I12162" s="33">
        <v>6</v>
      </c>
      <c r="J12162" s="36">
        <v>3</v>
      </c>
      <c r="K12162" s="37">
        <v>427064.82</v>
      </c>
      <c r="L12162" s="38" t="s">
        <v>15</v>
      </c>
      <c r="M12162" s="38" t="s">
        <v>13</v>
      </c>
    </row>
    <row r="12163" spans="1:13" s="39" customFormat="1" ht="12.75" x14ac:dyDescent="0.2">
      <c r="A12163" s="33" t="s">
        <v>11580</v>
      </c>
      <c r="B12163" s="33" t="s">
        <v>580</v>
      </c>
      <c r="C12163" s="34">
        <v>10</v>
      </c>
      <c r="D12163" s="33" t="s">
        <v>42</v>
      </c>
      <c r="E12163" s="33" t="s">
        <v>14764</v>
      </c>
      <c r="F12163" s="35">
        <v>44103110</v>
      </c>
      <c r="G12163" s="33" t="s">
        <v>467</v>
      </c>
      <c r="H12163" s="33">
        <v>1</v>
      </c>
      <c r="I12163" s="33">
        <v>6</v>
      </c>
      <c r="J12163" s="36">
        <v>3</v>
      </c>
      <c r="K12163" s="37">
        <v>309519</v>
      </c>
      <c r="L12163" s="38" t="s">
        <v>15</v>
      </c>
      <c r="M12163" s="38" t="s">
        <v>13</v>
      </c>
    </row>
    <row r="12164" spans="1:13" s="39" customFormat="1" ht="12.75" x14ac:dyDescent="0.2">
      <c r="A12164" s="33" t="s">
        <v>11580</v>
      </c>
      <c r="B12164" s="33" t="s">
        <v>580</v>
      </c>
      <c r="C12164" s="34">
        <v>10</v>
      </c>
      <c r="D12164" s="33" t="s">
        <v>42</v>
      </c>
      <c r="E12164" s="33" t="s">
        <v>14765</v>
      </c>
      <c r="F12164" s="35">
        <v>44103110</v>
      </c>
      <c r="G12164" s="33" t="s">
        <v>467</v>
      </c>
      <c r="H12164" s="33">
        <v>1</v>
      </c>
      <c r="I12164" s="33">
        <v>6</v>
      </c>
      <c r="J12164" s="36">
        <v>3</v>
      </c>
      <c r="K12164" s="37">
        <v>427064.82</v>
      </c>
      <c r="L12164" s="38" t="s">
        <v>15</v>
      </c>
      <c r="M12164" s="38" t="s">
        <v>13</v>
      </c>
    </row>
    <row r="12165" spans="1:13" s="39" customFormat="1" ht="12.75" x14ac:dyDescent="0.2">
      <c r="A12165" s="33" t="s">
        <v>11580</v>
      </c>
      <c r="B12165" s="33" t="s">
        <v>580</v>
      </c>
      <c r="C12165" s="34">
        <v>10</v>
      </c>
      <c r="D12165" s="33" t="s">
        <v>42</v>
      </c>
      <c r="E12165" s="33" t="s">
        <v>14766</v>
      </c>
      <c r="F12165" s="35">
        <v>44103105</v>
      </c>
      <c r="G12165" s="33" t="s">
        <v>467</v>
      </c>
      <c r="H12165" s="33">
        <v>1</v>
      </c>
      <c r="I12165" s="33">
        <v>6</v>
      </c>
      <c r="J12165" s="36">
        <v>1</v>
      </c>
      <c r="K12165" s="37">
        <v>754780.17</v>
      </c>
      <c r="L12165" s="38" t="s">
        <v>15</v>
      </c>
      <c r="M12165" s="38" t="s">
        <v>13</v>
      </c>
    </row>
    <row r="12166" spans="1:13" s="39" customFormat="1" ht="12.75" x14ac:dyDescent="0.2">
      <c r="A12166" s="33" t="s">
        <v>11580</v>
      </c>
      <c r="B12166" s="33" t="s">
        <v>580</v>
      </c>
      <c r="C12166" s="34">
        <v>10</v>
      </c>
      <c r="D12166" s="33" t="s">
        <v>42</v>
      </c>
      <c r="E12166" s="33" t="s">
        <v>14767</v>
      </c>
      <c r="F12166" s="35">
        <v>44103105</v>
      </c>
      <c r="G12166" s="33" t="s">
        <v>467</v>
      </c>
      <c r="H12166" s="33">
        <v>1</v>
      </c>
      <c r="I12166" s="33">
        <v>6</v>
      </c>
      <c r="J12166" s="36">
        <v>5</v>
      </c>
      <c r="K12166" s="37">
        <v>261617.85</v>
      </c>
      <c r="L12166" s="38" t="s">
        <v>15</v>
      </c>
      <c r="M12166" s="38" t="s">
        <v>13</v>
      </c>
    </row>
    <row r="12167" spans="1:13" s="39" customFormat="1" ht="12.75" x14ac:dyDescent="0.2">
      <c r="A12167" s="33" t="s">
        <v>11580</v>
      </c>
      <c r="B12167" s="33" t="s">
        <v>580</v>
      </c>
      <c r="C12167" s="34">
        <v>10</v>
      </c>
      <c r="D12167" s="33" t="s">
        <v>42</v>
      </c>
      <c r="E12167" s="33" t="s">
        <v>14768</v>
      </c>
      <c r="F12167" s="35">
        <v>44103105</v>
      </c>
      <c r="G12167" s="33" t="s">
        <v>467</v>
      </c>
      <c r="H12167" s="33">
        <v>1</v>
      </c>
      <c r="I12167" s="33">
        <v>6</v>
      </c>
      <c r="J12167" s="36">
        <v>5</v>
      </c>
      <c r="K12167" s="37">
        <v>398276.19999999995</v>
      </c>
      <c r="L12167" s="38" t="s">
        <v>15</v>
      </c>
      <c r="M12167" s="38" t="s">
        <v>13</v>
      </c>
    </row>
    <row r="12168" spans="1:13" s="39" customFormat="1" ht="12.75" x14ac:dyDescent="0.2">
      <c r="A12168" s="33" t="s">
        <v>11580</v>
      </c>
      <c r="B12168" s="33" t="s">
        <v>580</v>
      </c>
      <c r="C12168" s="34">
        <v>10</v>
      </c>
      <c r="D12168" s="33" t="s">
        <v>42</v>
      </c>
      <c r="E12168" s="33" t="s">
        <v>14769</v>
      </c>
      <c r="F12168" s="35">
        <v>44103105</v>
      </c>
      <c r="G12168" s="33" t="s">
        <v>467</v>
      </c>
      <c r="H12168" s="33">
        <v>1</v>
      </c>
      <c r="I12168" s="33">
        <v>6</v>
      </c>
      <c r="J12168" s="36">
        <v>1</v>
      </c>
      <c r="K12168" s="37">
        <v>191321.68</v>
      </c>
      <c r="L12168" s="38" t="s">
        <v>15</v>
      </c>
      <c r="M12168" s="38" t="s">
        <v>13</v>
      </c>
    </row>
    <row r="12169" spans="1:13" s="39" customFormat="1" ht="12.75" x14ac:dyDescent="0.2">
      <c r="A12169" s="33" t="s">
        <v>11580</v>
      </c>
      <c r="B12169" s="33" t="s">
        <v>580</v>
      </c>
      <c r="C12169" s="34">
        <v>10</v>
      </c>
      <c r="D12169" s="33" t="s">
        <v>42</v>
      </c>
      <c r="E12169" s="33" t="s">
        <v>14770</v>
      </c>
      <c r="F12169" s="35">
        <v>44103105</v>
      </c>
      <c r="G12169" s="33" t="s">
        <v>467</v>
      </c>
      <c r="H12169" s="33">
        <v>1</v>
      </c>
      <c r="I12169" s="33">
        <v>6</v>
      </c>
      <c r="J12169" s="36">
        <v>7</v>
      </c>
      <c r="K12169" s="37">
        <v>3902423.84</v>
      </c>
      <c r="L12169" s="38" t="s">
        <v>15</v>
      </c>
      <c r="M12169" s="38" t="s">
        <v>13</v>
      </c>
    </row>
    <row r="12170" spans="1:13" s="39" customFormat="1" ht="12.75" x14ac:dyDescent="0.2">
      <c r="A12170" s="33" t="s">
        <v>11580</v>
      </c>
      <c r="B12170" s="33" t="s">
        <v>580</v>
      </c>
      <c r="C12170" s="34">
        <v>10</v>
      </c>
      <c r="D12170" s="33" t="s">
        <v>42</v>
      </c>
      <c r="E12170" s="33" t="s">
        <v>14771</v>
      </c>
      <c r="F12170" s="35">
        <v>44103105</v>
      </c>
      <c r="G12170" s="33" t="s">
        <v>467</v>
      </c>
      <c r="H12170" s="33">
        <v>1</v>
      </c>
      <c r="I12170" s="33">
        <v>6</v>
      </c>
      <c r="J12170" s="36">
        <v>5</v>
      </c>
      <c r="K12170" s="37">
        <v>2599000.9</v>
      </c>
      <c r="L12170" s="38" t="s">
        <v>15</v>
      </c>
      <c r="M12170" s="38" t="s">
        <v>13</v>
      </c>
    </row>
    <row r="12171" spans="1:13" s="39" customFormat="1" ht="12.75" x14ac:dyDescent="0.2">
      <c r="A12171" s="33" t="s">
        <v>11580</v>
      </c>
      <c r="B12171" s="33" t="s">
        <v>580</v>
      </c>
      <c r="C12171" s="34">
        <v>10</v>
      </c>
      <c r="D12171" s="33" t="s">
        <v>42</v>
      </c>
      <c r="E12171" s="33" t="s">
        <v>14772</v>
      </c>
      <c r="F12171" s="35">
        <v>44103105</v>
      </c>
      <c r="G12171" s="33" t="s">
        <v>467</v>
      </c>
      <c r="H12171" s="33">
        <v>1</v>
      </c>
      <c r="I12171" s="33">
        <v>6</v>
      </c>
      <c r="J12171" s="36">
        <v>2</v>
      </c>
      <c r="K12171" s="37">
        <v>1558232.16</v>
      </c>
      <c r="L12171" s="38" t="s">
        <v>15</v>
      </c>
      <c r="M12171" s="38" t="s">
        <v>13</v>
      </c>
    </row>
    <row r="12172" spans="1:13" s="39" customFormat="1" ht="12.75" x14ac:dyDescent="0.2">
      <c r="A12172" s="33" t="s">
        <v>11580</v>
      </c>
      <c r="B12172" s="33" t="s">
        <v>580</v>
      </c>
      <c r="C12172" s="34">
        <v>10</v>
      </c>
      <c r="D12172" s="33" t="s">
        <v>42</v>
      </c>
      <c r="E12172" s="33" t="s">
        <v>14773</v>
      </c>
      <c r="F12172" s="35">
        <v>44103105</v>
      </c>
      <c r="G12172" s="33" t="s">
        <v>467</v>
      </c>
      <c r="H12172" s="33">
        <v>1</v>
      </c>
      <c r="I12172" s="33">
        <v>6</v>
      </c>
      <c r="J12172" s="36">
        <v>9</v>
      </c>
      <c r="K12172" s="37">
        <v>8178064.8300000001</v>
      </c>
      <c r="L12172" s="38" t="s">
        <v>15</v>
      </c>
      <c r="M12172" s="38" t="s">
        <v>13</v>
      </c>
    </row>
    <row r="12173" spans="1:13" s="39" customFormat="1" ht="12.75" x14ac:dyDescent="0.2">
      <c r="A12173" s="33" t="s">
        <v>11580</v>
      </c>
      <c r="B12173" s="33" t="s">
        <v>580</v>
      </c>
      <c r="C12173" s="34">
        <v>10</v>
      </c>
      <c r="D12173" s="33" t="s">
        <v>42</v>
      </c>
      <c r="E12173" s="33" t="s">
        <v>14774</v>
      </c>
      <c r="F12173" s="35">
        <v>44103105</v>
      </c>
      <c r="G12173" s="33" t="s">
        <v>467</v>
      </c>
      <c r="H12173" s="33">
        <v>1</v>
      </c>
      <c r="I12173" s="33">
        <v>6</v>
      </c>
      <c r="J12173" s="36">
        <v>7</v>
      </c>
      <c r="K12173" s="37">
        <v>4686647.42</v>
      </c>
      <c r="L12173" s="38" t="s">
        <v>15</v>
      </c>
      <c r="M12173" s="38" t="s">
        <v>13</v>
      </c>
    </row>
    <row r="12174" spans="1:13" s="39" customFormat="1" ht="12.75" x14ac:dyDescent="0.2">
      <c r="A12174" s="33" t="s">
        <v>11580</v>
      </c>
      <c r="B12174" s="33" t="s">
        <v>580</v>
      </c>
      <c r="C12174" s="34">
        <v>10</v>
      </c>
      <c r="D12174" s="33" t="s">
        <v>42</v>
      </c>
      <c r="E12174" s="33" t="s">
        <v>14775</v>
      </c>
      <c r="F12174" s="35">
        <v>44103105</v>
      </c>
      <c r="G12174" s="33" t="s">
        <v>467</v>
      </c>
      <c r="H12174" s="33">
        <v>1</v>
      </c>
      <c r="I12174" s="33">
        <v>6</v>
      </c>
      <c r="J12174" s="36">
        <v>2</v>
      </c>
      <c r="K12174" s="37">
        <v>1040316.12</v>
      </c>
      <c r="L12174" s="38" t="s">
        <v>15</v>
      </c>
      <c r="M12174" s="38" t="s">
        <v>13</v>
      </c>
    </row>
    <row r="12175" spans="1:13" s="39" customFormat="1" ht="12.75" x14ac:dyDescent="0.2">
      <c r="A12175" s="33" t="s">
        <v>11580</v>
      </c>
      <c r="B12175" s="33" t="s">
        <v>580</v>
      </c>
      <c r="C12175" s="34">
        <v>10</v>
      </c>
      <c r="D12175" s="33" t="s">
        <v>42</v>
      </c>
      <c r="E12175" s="33" t="s">
        <v>14776</v>
      </c>
      <c r="F12175" s="35">
        <v>44103105</v>
      </c>
      <c r="G12175" s="33" t="s">
        <v>467</v>
      </c>
      <c r="H12175" s="33">
        <v>1</v>
      </c>
      <c r="I12175" s="33">
        <v>6</v>
      </c>
      <c r="J12175" s="36">
        <v>3</v>
      </c>
      <c r="K12175" s="37">
        <v>2046136.8900000001</v>
      </c>
      <c r="L12175" s="38" t="s">
        <v>15</v>
      </c>
      <c r="M12175" s="38" t="s">
        <v>13</v>
      </c>
    </row>
    <row r="12176" spans="1:13" s="39" customFormat="1" ht="12.75" x14ac:dyDescent="0.2">
      <c r="A12176" s="33" t="s">
        <v>11580</v>
      </c>
      <c r="B12176" s="33" t="s">
        <v>580</v>
      </c>
      <c r="C12176" s="34">
        <v>10</v>
      </c>
      <c r="D12176" s="33" t="s">
        <v>42</v>
      </c>
      <c r="E12176" s="33" t="s">
        <v>14777</v>
      </c>
      <c r="F12176" s="35">
        <v>44103105</v>
      </c>
      <c r="G12176" s="33" t="s">
        <v>467</v>
      </c>
      <c r="H12176" s="33">
        <v>1</v>
      </c>
      <c r="I12176" s="33">
        <v>6</v>
      </c>
      <c r="J12176" s="36">
        <v>12</v>
      </c>
      <c r="K12176" s="37">
        <v>4885056.24</v>
      </c>
      <c r="L12176" s="38" t="s">
        <v>15</v>
      </c>
      <c r="M12176" s="38" t="s">
        <v>13</v>
      </c>
    </row>
    <row r="12177" spans="1:13" s="39" customFormat="1" ht="12.75" x14ac:dyDescent="0.2">
      <c r="A12177" s="33" t="s">
        <v>11580</v>
      </c>
      <c r="B12177" s="33" t="s">
        <v>580</v>
      </c>
      <c r="C12177" s="34">
        <v>10</v>
      </c>
      <c r="D12177" s="33" t="s">
        <v>42</v>
      </c>
      <c r="E12177" s="33" t="s">
        <v>14778</v>
      </c>
      <c r="F12177" s="35">
        <v>44103105</v>
      </c>
      <c r="G12177" s="33" t="s">
        <v>467</v>
      </c>
      <c r="H12177" s="33">
        <v>1</v>
      </c>
      <c r="I12177" s="33">
        <v>6</v>
      </c>
      <c r="J12177" s="36">
        <v>4</v>
      </c>
      <c r="K12177" s="37">
        <v>2052059.6</v>
      </c>
      <c r="L12177" s="38" t="s">
        <v>15</v>
      </c>
      <c r="M12177" s="38" t="s">
        <v>13</v>
      </c>
    </row>
    <row r="12178" spans="1:13" s="39" customFormat="1" ht="12.75" x14ac:dyDescent="0.2">
      <c r="A12178" s="33" t="s">
        <v>11580</v>
      </c>
      <c r="B12178" s="33" t="s">
        <v>580</v>
      </c>
      <c r="C12178" s="34">
        <v>10</v>
      </c>
      <c r="D12178" s="33" t="s">
        <v>42</v>
      </c>
      <c r="E12178" s="33" t="s">
        <v>14779</v>
      </c>
      <c r="F12178" s="35">
        <v>44103105</v>
      </c>
      <c r="G12178" s="33" t="s">
        <v>467</v>
      </c>
      <c r="H12178" s="33">
        <v>1</v>
      </c>
      <c r="I12178" s="33">
        <v>6</v>
      </c>
      <c r="J12178" s="36">
        <v>10</v>
      </c>
      <c r="K12178" s="37">
        <v>4330722.4000000004</v>
      </c>
      <c r="L12178" s="38" t="s">
        <v>15</v>
      </c>
      <c r="M12178" s="38" t="s">
        <v>13</v>
      </c>
    </row>
    <row r="12179" spans="1:13" s="39" customFormat="1" ht="12.75" x14ac:dyDescent="0.2">
      <c r="A12179" s="33" t="s">
        <v>11580</v>
      </c>
      <c r="B12179" s="33" t="s">
        <v>580</v>
      </c>
      <c r="C12179" s="34">
        <v>10</v>
      </c>
      <c r="D12179" s="33" t="s">
        <v>42</v>
      </c>
      <c r="E12179" s="33" t="s">
        <v>14780</v>
      </c>
      <c r="F12179" s="35">
        <v>44103105</v>
      </c>
      <c r="G12179" s="33" t="s">
        <v>467</v>
      </c>
      <c r="H12179" s="33">
        <v>1</v>
      </c>
      <c r="I12179" s="33">
        <v>6</v>
      </c>
      <c r="J12179" s="36">
        <v>8</v>
      </c>
      <c r="K12179" s="37">
        <v>5387147.5199999996</v>
      </c>
      <c r="L12179" s="38" t="s">
        <v>15</v>
      </c>
      <c r="M12179" s="38" t="s">
        <v>13</v>
      </c>
    </row>
    <row r="12180" spans="1:13" s="39" customFormat="1" ht="12.75" x14ac:dyDescent="0.2">
      <c r="A12180" s="33" t="s">
        <v>11580</v>
      </c>
      <c r="B12180" s="33" t="s">
        <v>580</v>
      </c>
      <c r="C12180" s="34">
        <v>10</v>
      </c>
      <c r="D12180" s="33" t="s">
        <v>42</v>
      </c>
      <c r="E12180" s="33" t="s">
        <v>14781</v>
      </c>
      <c r="F12180" s="35">
        <v>44103105</v>
      </c>
      <c r="G12180" s="33" t="s">
        <v>467</v>
      </c>
      <c r="H12180" s="33">
        <v>1</v>
      </c>
      <c r="I12180" s="33">
        <v>6</v>
      </c>
      <c r="J12180" s="36">
        <v>2</v>
      </c>
      <c r="K12180" s="37">
        <v>110235.08</v>
      </c>
      <c r="L12180" s="38" t="s">
        <v>15</v>
      </c>
      <c r="M12180" s="38" t="s">
        <v>13</v>
      </c>
    </row>
    <row r="12181" spans="1:13" s="39" customFormat="1" ht="12.75" x14ac:dyDescent="0.2">
      <c r="A12181" s="33" t="s">
        <v>11580</v>
      </c>
      <c r="B12181" s="33" t="s">
        <v>580</v>
      </c>
      <c r="C12181" s="34">
        <v>10</v>
      </c>
      <c r="D12181" s="33" t="s">
        <v>42</v>
      </c>
      <c r="E12181" s="33" t="s">
        <v>14782</v>
      </c>
      <c r="F12181" s="35">
        <v>44103105</v>
      </c>
      <c r="G12181" s="33" t="s">
        <v>467</v>
      </c>
      <c r="H12181" s="33">
        <v>1</v>
      </c>
      <c r="I12181" s="33">
        <v>6</v>
      </c>
      <c r="J12181" s="36">
        <v>2</v>
      </c>
      <c r="K12181" s="37">
        <v>131280.64000000001</v>
      </c>
      <c r="L12181" s="38" t="s">
        <v>15</v>
      </c>
      <c r="M12181" s="38" t="s">
        <v>13</v>
      </c>
    </row>
    <row r="12182" spans="1:13" s="39" customFormat="1" ht="12.75" x14ac:dyDescent="0.2">
      <c r="A12182" s="33" t="s">
        <v>11580</v>
      </c>
      <c r="B12182" s="33" t="s">
        <v>580</v>
      </c>
      <c r="C12182" s="34">
        <v>10</v>
      </c>
      <c r="D12182" s="33" t="s">
        <v>42</v>
      </c>
      <c r="E12182" s="33" t="s">
        <v>14783</v>
      </c>
      <c r="F12182" s="35">
        <v>44103105</v>
      </c>
      <c r="G12182" s="33" t="s">
        <v>467</v>
      </c>
      <c r="H12182" s="33">
        <v>1</v>
      </c>
      <c r="I12182" s="33">
        <v>6</v>
      </c>
      <c r="J12182" s="36">
        <v>3</v>
      </c>
      <c r="K12182" s="37">
        <v>1596555.33</v>
      </c>
      <c r="L12182" s="38" t="s">
        <v>15</v>
      </c>
      <c r="M12182" s="38" t="s">
        <v>13</v>
      </c>
    </row>
    <row r="12183" spans="1:13" s="39" customFormat="1" ht="12.75" x14ac:dyDescent="0.2">
      <c r="A12183" s="33" t="s">
        <v>11580</v>
      </c>
      <c r="B12183" s="33" t="s">
        <v>580</v>
      </c>
      <c r="C12183" s="34">
        <v>10</v>
      </c>
      <c r="D12183" s="33" t="s">
        <v>42</v>
      </c>
      <c r="E12183" s="33" t="s">
        <v>14784</v>
      </c>
      <c r="F12183" s="35">
        <v>44103105</v>
      </c>
      <c r="G12183" s="33" t="s">
        <v>467</v>
      </c>
      <c r="H12183" s="33">
        <v>1</v>
      </c>
      <c r="I12183" s="33">
        <v>6</v>
      </c>
      <c r="J12183" s="36">
        <v>18</v>
      </c>
      <c r="K12183" s="37">
        <v>8749036.2599999998</v>
      </c>
      <c r="L12183" s="38" t="s">
        <v>15</v>
      </c>
      <c r="M12183" s="38" t="s">
        <v>13</v>
      </c>
    </row>
    <row r="12184" spans="1:13" s="39" customFormat="1" ht="12.75" x14ac:dyDescent="0.2">
      <c r="A12184" s="33" t="s">
        <v>11580</v>
      </c>
      <c r="B12184" s="33" t="s">
        <v>580</v>
      </c>
      <c r="C12184" s="34">
        <v>10</v>
      </c>
      <c r="D12184" s="33" t="s">
        <v>42</v>
      </c>
      <c r="E12184" s="33" t="s">
        <v>14785</v>
      </c>
      <c r="F12184" s="35">
        <v>44103105</v>
      </c>
      <c r="G12184" s="33" t="s">
        <v>467</v>
      </c>
      <c r="H12184" s="33">
        <v>1</v>
      </c>
      <c r="I12184" s="33">
        <v>6</v>
      </c>
      <c r="J12184" s="36">
        <v>2</v>
      </c>
      <c r="K12184" s="37">
        <v>1729648.48</v>
      </c>
      <c r="L12184" s="38" t="s">
        <v>15</v>
      </c>
      <c r="M12184" s="38" t="s">
        <v>13</v>
      </c>
    </row>
    <row r="12185" spans="1:13" s="39" customFormat="1" ht="12.75" x14ac:dyDescent="0.2">
      <c r="A12185" s="33" t="s">
        <v>11580</v>
      </c>
      <c r="B12185" s="33" t="s">
        <v>580</v>
      </c>
      <c r="C12185" s="34">
        <v>10</v>
      </c>
      <c r="D12185" s="33" t="s">
        <v>42</v>
      </c>
      <c r="E12185" s="33" t="s">
        <v>14786</v>
      </c>
      <c r="F12185" s="35">
        <v>44103110</v>
      </c>
      <c r="G12185" s="33" t="s">
        <v>467</v>
      </c>
      <c r="H12185" s="33">
        <v>1</v>
      </c>
      <c r="I12185" s="33">
        <v>6</v>
      </c>
      <c r="J12185" s="36">
        <v>2</v>
      </c>
      <c r="K12185" s="37">
        <v>394273.42000000004</v>
      </c>
      <c r="L12185" s="38" t="s">
        <v>15</v>
      </c>
      <c r="M12185" s="38" t="s">
        <v>13</v>
      </c>
    </row>
    <row r="12186" spans="1:13" s="39" customFormat="1" ht="12.75" x14ac:dyDescent="0.2">
      <c r="A12186" s="33" t="s">
        <v>11580</v>
      </c>
      <c r="B12186" s="33" t="s">
        <v>580</v>
      </c>
      <c r="C12186" s="34">
        <v>10</v>
      </c>
      <c r="D12186" s="33" t="s">
        <v>42</v>
      </c>
      <c r="E12186" s="33" t="s">
        <v>14787</v>
      </c>
      <c r="F12186" s="35">
        <v>44103110</v>
      </c>
      <c r="G12186" s="33" t="s">
        <v>467</v>
      </c>
      <c r="H12186" s="33">
        <v>1</v>
      </c>
      <c r="I12186" s="33">
        <v>6</v>
      </c>
      <c r="J12186" s="36">
        <v>2</v>
      </c>
      <c r="K12186" s="37">
        <v>394273.42000000004</v>
      </c>
      <c r="L12186" s="38" t="s">
        <v>15</v>
      </c>
      <c r="M12186" s="38" t="s">
        <v>13</v>
      </c>
    </row>
    <row r="12187" spans="1:13" s="39" customFormat="1" ht="12.75" x14ac:dyDescent="0.2">
      <c r="A12187" s="33" t="s">
        <v>11580</v>
      </c>
      <c r="B12187" s="33" t="s">
        <v>580</v>
      </c>
      <c r="C12187" s="34">
        <v>10</v>
      </c>
      <c r="D12187" s="33" t="s">
        <v>42</v>
      </c>
      <c r="E12187" s="33" t="s">
        <v>14788</v>
      </c>
      <c r="F12187" s="35">
        <v>44103110</v>
      </c>
      <c r="G12187" s="33" t="s">
        <v>467</v>
      </c>
      <c r="H12187" s="33">
        <v>1</v>
      </c>
      <c r="I12187" s="33">
        <v>6</v>
      </c>
      <c r="J12187" s="36">
        <v>2</v>
      </c>
      <c r="K12187" s="37">
        <v>394273.42000000004</v>
      </c>
      <c r="L12187" s="38" t="s">
        <v>15</v>
      </c>
      <c r="M12187" s="38" t="s">
        <v>13</v>
      </c>
    </row>
    <row r="12188" spans="1:13" s="39" customFormat="1" ht="12.75" x14ac:dyDescent="0.2">
      <c r="A12188" s="33" t="s">
        <v>11580</v>
      </c>
      <c r="B12188" s="33" t="s">
        <v>580</v>
      </c>
      <c r="C12188" s="34">
        <v>10</v>
      </c>
      <c r="D12188" s="33" t="s">
        <v>42</v>
      </c>
      <c r="E12188" s="33" t="s">
        <v>14789</v>
      </c>
      <c r="F12188" s="35">
        <v>44103105</v>
      </c>
      <c r="G12188" s="33" t="s">
        <v>467</v>
      </c>
      <c r="H12188" s="33">
        <v>1</v>
      </c>
      <c r="I12188" s="33">
        <v>6</v>
      </c>
      <c r="J12188" s="36">
        <v>2</v>
      </c>
      <c r="K12188" s="37">
        <v>380027.32</v>
      </c>
      <c r="L12188" s="38" t="s">
        <v>15</v>
      </c>
      <c r="M12188" s="38" t="s">
        <v>13</v>
      </c>
    </row>
    <row r="12189" spans="1:13" s="39" customFormat="1" ht="12.75" x14ac:dyDescent="0.2">
      <c r="A12189" s="33" t="s">
        <v>11580</v>
      </c>
      <c r="B12189" s="33" t="s">
        <v>580</v>
      </c>
      <c r="C12189" s="34">
        <v>10</v>
      </c>
      <c r="D12189" s="33" t="s">
        <v>42</v>
      </c>
      <c r="E12189" s="33" t="s">
        <v>14790</v>
      </c>
      <c r="F12189" s="35">
        <v>44103105</v>
      </c>
      <c r="G12189" s="33" t="s">
        <v>467</v>
      </c>
      <c r="H12189" s="33">
        <v>1</v>
      </c>
      <c r="I12189" s="33">
        <v>6</v>
      </c>
      <c r="J12189" s="36">
        <v>2</v>
      </c>
      <c r="K12189" s="37">
        <v>380027.32</v>
      </c>
      <c r="L12189" s="38" t="s">
        <v>15</v>
      </c>
      <c r="M12189" s="38" t="s">
        <v>13</v>
      </c>
    </row>
    <row r="12190" spans="1:13" s="39" customFormat="1" ht="12.75" x14ac:dyDescent="0.2">
      <c r="A12190" s="33" t="s">
        <v>11580</v>
      </c>
      <c r="B12190" s="33" t="s">
        <v>580</v>
      </c>
      <c r="C12190" s="34">
        <v>10</v>
      </c>
      <c r="D12190" s="33" t="s">
        <v>42</v>
      </c>
      <c r="E12190" s="33" t="s">
        <v>14791</v>
      </c>
      <c r="F12190" s="35">
        <v>44103105</v>
      </c>
      <c r="G12190" s="33" t="s">
        <v>467</v>
      </c>
      <c r="H12190" s="33">
        <v>1</v>
      </c>
      <c r="I12190" s="33">
        <v>6</v>
      </c>
      <c r="J12190" s="36">
        <v>2</v>
      </c>
      <c r="K12190" s="37">
        <v>380027.32</v>
      </c>
      <c r="L12190" s="38" t="s">
        <v>15</v>
      </c>
      <c r="M12190" s="38" t="s">
        <v>13</v>
      </c>
    </row>
    <row r="12191" spans="1:13" s="39" customFormat="1" ht="12.75" x14ac:dyDescent="0.2">
      <c r="A12191" s="33" t="s">
        <v>11580</v>
      </c>
      <c r="B12191" s="33" t="s">
        <v>580</v>
      </c>
      <c r="C12191" s="34">
        <v>10</v>
      </c>
      <c r="D12191" s="33" t="s">
        <v>42</v>
      </c>
      <c r="E12191" s="33" t="s">
        <v>14792</v>
      </c>
      <c r="F12191" s="35">
        <v>44103105</v>
      </c>
      <c r="G12191" s="33" t="s">
        <v>467</v>
      </c>
      <c r="H12191" s="33">
        <v>1</v>
      </c>
      <c r="I12191" s="33">
        <v>6</v>
      </c>
      <c r="J12191" s="36">
        <v>2</v>
      </c>
      <c r="K12191" s="37">
        <v>380027.32</v>
      </c>
      <c r="L12191" s="38" t="s">
        <v>15</v>
      </c>
      <c r="M12191" s="38" t="s">
        <v>13</v>
      </c>
    </row>
    <row r="12192" spans="1:13" s="39" customFormat="1" ht="12.75" x14ac:dyDescent="0.2">
      <c r="A12192" s="33" t="s">
        <v>11580</v>
      </c>
      <c r="B12192" s="33" t="s">
        <v>580</v>
      </c>
      <c r="C12192" s="34">
        <v>10</v>
      </c>
      <c r="D12192" s="33" t="s">
        <v>42</v>
      </c>
      <c r="E12192" s="33" t="s">
        <v>14793</v>
      </c>
      <c r="F12192" s="35">
        <v>44103105</v>
      </c>
      <c r="G12192" s="33" t="s">
        <v>467</v>
      </c>
      <c r="H12192" s="33">
        <v>1</v>
      </c>
      <c r="I12192" s="33">
        <v>6</v>
      </c>
      <c r="J12192" s="36">
        <v>2</v>
      </c>
      <c r="K12192" s="37">
        <v>380027.32</v>
      </c>
      <c r="L12192" s="38" t="s">
        <v>15</v>
      </c>
      <c r="M12192" s="38" t="s">
        <v>13</v>
      </c>
    </row>
    <row r="12193" spans="1:13" s="39" customFormat="1" ht="12.75" x14ac:dyDescent="0.2">
      <c r="A12193" s="33" t="s">
        <v>11580</v>
      </c>
      <c r="B12193" s="33" t="s">
        <v>580</v>
      </c>
      <c r="C12193" s="34">
        <v>10</v>
      </c>
      <c r="D12193" s="33" t="s">
        <v>42</v>
      </c>
      <c r="E12193" s="33" t="s">
        <v>14794</v>
      </c>
      <c r="F12193" s="35">
        <v>44103105</v>
      </c>
      <c r="G12193" s="33" t="s">
        <v>467</v>
      </c>
      <c r="H12193" s="33">
        <v>1</v>
      </c>
      <c r="I12193" s="33">
        <v>6</v>
      </c>
      <c r="J12193" s="36">
        <v>2</v>
      </c>
      <c r="K12193" s="37">
        <v>380027.32</v>
      </c>
      <c r="L12193" s="38" t="s">
        <v>15</v>
      </c>
      <c r="M12193" s="38" t="s">
        <v>13</v>
      </c>
    </row>
    <row r="12194" spans="1:13" s="39" customFormat="1" ht="12.75" x14ac:dyDescent="0.2">
      <c r="A12194" s="33" t="s">
        <v>11580</v>
      </c>
      <c r="B12194" s="33" t="s">
        <v>580</v>
      </c>
      <c r="C12194" s="34">
        <v>10</v>
      </c>
      <c r="D12194" s="33" t="s">
        <v>42</v>
      </c>
      <c r="E12194" s="33" t="s">
        <v>14795</v>
      </c>
      <c r="F12194" s="35">
        <v>44103105</v>
      </c>
      <c r="G12194" s="33" t="s">
        <v>467</v>
      </c>
      <c r="H12194" s="33">
        <v>1</v>
      </c>
      <c r="I12194" s="33">
        <v>6</v>
      </c>
      <c r="J12194" s="36">
        <v>5</v>
      </c>
      <c r="K12194" s="37">
        <v>1054055</v>
      </c>
      <c r="L12194" s="38" t="s">
        <v>15</v>
      </c>
      <c r="M12194" s="38" t="s">
        <v>13</v>
      </c>
    </row>
    <row r="12195" spans="1:13" s="39" customFormat="1" ht="12.75" x14ac:dyDescent="0.2">
      <c r="A12195" s="33" t="s">
        <v>11580</v>
      </c>
      <c r="B12195" s="33" t="s">
        <v>580</v>
      </c>
      <c r="C12195" s="34">
        <v>10</v>
      </c>
      <c r="D12195" s="33" t="s">
        <v>42</v>
      </c>
      <c r="E12195" s="33" t="s">
        <v>14796</v>
      </c>
      <c r="F12195" s="35">
        <v>44103105</v>
      </c>
      <c r="G12195" s="33" t="s">
        <v>467</v>
      </c>
      <c r="H12195" s="33">
        <v>1</v>
      </c>
      <c r="I12195" s="33">
        <v>6</v>
      </c>
      <c r="J12195" s="36">
        <v>2</v>
      </c>
      <c r="K12195" s="37">
        <v>1046410.4199999999</v>
      </c>
      <c r="L12195" s="38" t="s">
        <v>15</v>
      </c>
      <c r="M12195" s="38" t="s">
        <v>13</v>
      </c>
    </row>
    <row r="12196" spans="1:13" s="39" customFormat="1" ht="12.75" x14ac:dyDescent="0.2">
      <c r="A12196" s="33" t="s">
        <v>11580</v>
      </c>
      <c r="B12196" s="33" t="s">
        <v>580</v>
      </c>
      <c r="C12196" s="34">
        <v>10</v>
      </c>
      <c r="D12196" s="33" t="s">
        <v>42</v>
      </c>
      <c r="E12196" s="33" t="s">
        <v>14797</v>
      </c>
      <c r="F12196" s="35">
        <v>44103105</v>
      </c>
      <c r="G12196" s="33" t="s">
        <v>467</v>
      </c>
      <c r="H12196" s="33">
        <v>1</v>
      </c>
      <c r="I12196" s="33">
        <v>6</v>
      </c>
      <c r="J12196" s="36">
        <v>1</v>
      </c>
      <c r="K12196" s="37">
        <v>836667.64</v>
      </c>
      <c r="L12196" s="38" t="s">
        <v>15</v>
      </c>
      <c r="M12196" s="38" t="s">
        <v>13</v>
      </c>
    </row>
    <row r="12197" spans="1:13" s="39" customFormat="1" ht="12.75" x14ac:dyDescent="0.2">
      <c r="A12197" s="33" t="s">
        <v>11580</v>
      </c>
      <c r="B12197" s="33" t="s">
        <v>580</v>
      </c>
      <c r="C12197" s="34">
        <v>10</v>
      </c>
      <c r="D12197" s="33" t="s">
        <v>42</v>
      </c>
      <c r="E12197" s="33" t="s">
        <v>14798</v>
      </c>
      <c r="F12197" s="35">
        <v>44103105</v>
      </c>
      <c r="G12197" s="33" t="s">
        <v>467</v>
      </c>
      <c r="H12197" s="33">
        <v>1</v>
      </c>
      <c r="I12197" s="33">
        <v>6</v>
      </c>
      <c r="J12197" s="36">
        <v>2</v>
      </c>
      <c r="K12197" s="37">
        <v>305410.10000000003</v>
      </c>
      <c r="L12197" s="38" t="s">
        <v>15</v>
      </c>
      <c r="M12197" s="38" t="s">
        <v>13</v>
      </c>
    </row>
    <row r="12198" spans="1:13" s="39" customFormat="1" ht="12.75" x14ac:dyDescent="0.2">
      <c r="A12198" s="33" t="s">
        <v>11580</v>
      </c>
      <c r="B12198" s="33" t="s">
        <v>580</v>
      </c>
      <c r="C12198" s="34">
        <v>10</v>
      </c>
      <c r="D12198" s="33" t="s">
        <v>42</v>
      </c>
      <c r="E12198" s="33" t="s">
        <v>14799</v>
      </c>
      <c r="F12198" s="35">
        <v>44103105</v>
      </c>
      <c r="G12198" s="33" t="s">
        <v>467</v>
      </c>
      <c r="H12198" s="33">
        <v>1</v>
      </c>
      <c r="I12198" s="33">
        <v>6</v>
      </c>
      <c r="J12198" s="36">
        <v>6</v>
      </c>
      <c r="K12198" s="37">
        <v>2776295.8200000003</v>
      </c>
      <c r="L12198" s="38" t="s">
        <v>15</v>
      </c>
      <c r="M12198" s="38" t="s">
        <v>13</v>
      </c>
    </row>
    <row r="12199" spans="1:13" s="39" customFormat="1" ht="12.75" x14ac:dyDescent="0.2">
      <c r="A12199" s="33" t="s">
        <v>11580</v>
      </c>
      <c r="B12199" s="33" t="s">
        <v>580</v>
      </c>
      <c r="C12199" s="34">
        <v>10</v>
      </c>
      <c r="D12199" s="33" t="s">
        <v>42</v>
      </c>
      <c r="E12199" s="33" t="s">
        <v>14800</v>
      </c>
      <c r="F12199" s="35">
        <v>44103105</v>
      </c>
      <c r="G12199" s="33" t="s">
        <v>467</v>
      </c>
      <c r="H12199" s="33">
        <v>1</v>
      </c>
      <c r="I12199" s="33">
        <v>6</v>
      </c>
      <c r="J12199" s="36">
        <v>4</v>
      </c>
      <c r="K12199" s="37">
        <v>3466622.32</v>
      </c>
      <c r="L12199" s="38" t="s">
        <v>15</v>
      </c>
      <c r="M12199" s="38" t="s">
        <v>13</v>
      </c>
    </row>
    <row r="12200" spans="1:13" s="39" customFormat="1" ht="12.75" x14ac:dyDescent="0.2">
      <c r="A12200" s="33" t="s">
        <v>11580</v>
      </c>
      <c r="B12200" s="33" t="s">
        <v>580</v>
      </c>
      <c r="C12200" s="34">
        <v>10</v>
      </c>
      <c r="D12200" s="33" t="s">
        <v>42</v>
      </c>
      <c r="E12200" s="33" t="s">
        <v>14801</v>
      </c>
      <c r="F12200" s="35">
        <v>44103105</v>
      </c>
      <c r="G12200" s="33" t="s">
        <v>467</v>
      </c>
      <c r="H12200" s="33">
        <v>1</v>
      </c>
      <c r="I12200" s="33">
        <v>6</v>
      </c>
      <c r="J12200" s="36">
        <v>2</v>
      </c>
      <c r="K12200" s="37">
        <v>212980.87999999998</v>
      </c>
      <c r="L12200" s="38" t="s">
        <v>15</v>
      </c>
      <c r="M12200" s="38" t="s">
        <v>13</v>
      </c>
    </row>
    <row r="12201" spans="1:13" s="39" customFormat="1" ht="12.75" x14ac:dyDescent="0.2">
      <c r="A12201" s="33" t="s">
        <v>11580</v>
      </c>
      <c r="B12201" s="33" t="s">
        <v>580</v>
      </c>
      <c r="C12201" s="34">
        <v>10</v>
      </c>
      <c r="D12201" s="33" t="s">
        <v>42</v>
      </c>
      <c r="E12201" s="33" t="s">
        <v>14802</v>
      </c>
      <c r="F12201" s="35">
        <v>44103105</v>
      </c>
      <c r="G12201" s="33" t="s">
        <v>467</v>
      </c>
      <c r="H12201" s="33">
        <v>1</v>
      </c>
      <c r="I12201" s="33">
        <v>6</v>
      </c>
      <c r="J12201" s="36">
        <v>2</v>
      </c>
      <c r="K12201" s="37">
        <v>182515.64</v>
      </c>
      <c r="L12201" s="38" t="s">
        <v>15</v>
      </c>
      <c r="M12201" s="38" t="s">
        <v>13</v>
      </c>
    </row>
    <row r="12202" spans="1:13" s="39" customFormat="1" ht="12.75" x14ac:dyDescent="0.2">
      <c r="A12202" s="33" t="s">
        <v>11580</v>
      </c>
      <c r="B12202" s="33" t="s">
        <v>580</v>
      </c>
      <c r="C12202" s="34">
        <v>10</v>
      </c>
      <c r="D12202" s="33" t="s">
        <v>42</v>
      </c>
      <c r="E12202" s="33" t="s">
        <v>14803</v>
      </c>
      <c r="F12202" s="35">
        <v>44103105</v>
      </c>
      <c r="G12202" s="33" t="s">
        <v>467</v>
      </c>
      <c r="H12202" s="33">
        <v>1</v>
      </c>
      <c r="I12202" s="33">
        <v>6</v>
      </c>
      <c r="J12202" s="36">
        <v>2</v>
      </c>
      <c r="K12202" s="37">
        <v>178814.52</v>
      </c>
      <c r="L12202" s="38" t="s">
        <v>15</v>
      </c>
      <c r="M12202" s="38" t="s">
        <v>13</v>
      </c>
    </row>
    <row r="12203" spans="1:13" s="39" customFormat="1" ht="12.75" x14ac:dyDescent="0.2">
      <c r="A12203" s="33" t="s">
        <v>11580</v>
      </c>
      <c r="B12203" s="33" t="s">
        <v>580</v>
      </c>
      <c r="C12203" s="34">
        <v>10</v>
      </c>
      <c r="D12203" s="33" t="s">
        <v>42</v>
      </c>
      <c r="E12203" s="33" t="s">
        <v>14804</v>
      </c>
      <c r="F12203" s="35">
        <v>44103105</v>
      </c>
      <c r="G12203" s="33" t="s">
        <v>467</v>
      </c>
      <c r="H12203" s="33">
        <v>1</v>
      </c>
      <c r="I12203" s="33">
        <v>6</v>
      </c>
      <c r="J12203" s="36">
        <v>2</v>
      </c>
      <c r="K12203" s="37">
        <v>178814.52</v>
      </c>
      <c r="L12203" s="38" t="s">
        <v>15</v>
      </c>
      <c r="M12203" s="38" t="s">
        <v>13</v>
      </c>
    </row>
    <row r="12204" spans="1:13" s="39" customFormat="1" ht="12.75" x14ac:dyDescent="0.2">
      <c r="A12204" s="33" t="s">
        <v>11580</v>
      </c>
      <c r="B12204" s="33" t="s">
        <v>580</v>
      </c>
      <c r="C12204" s="34">
        <v>10</v>
      </c>
      <c r="D12204" s="33" t="s">
        <v>42</v>
      </c>
      <c r="E12204" s="33" t="s">
        <v>14805</v>
      </c>
      <c r="F12204" s="35">
        <v>44103105</v>
      </c>
      <c r="G12204" s="33" t="s">
        <v>467</v>
      </c>
      <c r="H12204" s="33">
        <v>1</v>
      </c>
      <c r="I12204" s="33">
        <v>6</v>
      </c>
      <c r="J12204" s="36">
        <v>3</v>
      </c>
      <c r="K12204" s="37">
        <v>994066.53</v>
      </c>
      <c r="L12204" s="38" t="s">
        <v>15</v>
      </c>
      <c r="M12204" s="38" t="s">
        <v>13</v>
      </c>
    </row>
    <row r="12205" spans="1:13" s="39" customFormat="1" ht="12.75" x14ac:dyDescent="0.2">
      <c r="A12205" s="33" t="s">
        <v>11580</v>
      </c>
      <c r="B12205" s="33" t="s">
        <v>580</v>
      </c>
      <c r="C12205" s="34">
        <v>10</v>
      </c>
      <c r="D12205" s="33" t="s">
        <v>42</v>
      </c>
      <c r="E12205" s="33" t="s">
        <v>14806</v>
      </c>
      <c r="F12205" s="35">
        <v>44103105</v>
      </c>
      <c r="G12205" s="33" t="s">
        <v>467</v>
      </c>
      <c r="H12205" s="33">
        <v>1</v>
      </c>
      <c r="I12205" s="33">
        <v>6</v>
      </c>
      <c r="J12205" s="36">
        <v>3</v>
      </c>
      <c r="K12205" s="37">
        <v>979845.54</v>
      </c>
      <c r="L12205" s="38" t="s">
        <v>15</v>
      </c>
      <c r="M12205" s="38" t="s">
        <v>13</v>
      </c>
    </row>
    <row r="12206" spans="1:13" s="39" customFormat="1" ht="12.75" x14ac:dyDescent="0.2">
      <c r="A12206" s="33" t="s">
        <v>11580</v>
      </c>
      <c r="B12206" s="33" t="s">
        <v>580</v>
      </c>
      <c r="C12206" s="34">
        <v>10</v>
      </c>
      <c r="D12206" s="33" t="s">
        <v>42</v>
      </c>
      <c r="E12206" s="33" t="s">
        <v>14807</v>
      </c>
      <c r="F12206" s="35">
        <v>44103105</v>
      </c>
      <c r="G12206" s="33" t="s">
        <v>467</v>
      </c>
      <c r="H12206" s="33">
        <v>1</v>
      </c>
      <c r="I12206" s="33">
        <v>6</v>
      </c>
      <c r="J12206" s="36">
        <v>3</v>
      </c>
      <c r="K12206" s="37">
        <v>979845.54</v>
      </c>
      <c r="L12206" s="38" t="s">
        <v>15</v>
      </c>
      <c r="M12206" s="38" t="s">
        <v>13</v>
      </c>
    </row>
    <row r="12207" spans="1:13" s="39" customFormat="1" ht="12.75" x14ac:dyDescent="0.2">
      <c r="A12207" s="33" t="s">
        <v>11580</v>
      </c>
      <c r="B12207" s="33" t="s">
        <v>580</v>
      </c>
      <c r="C12207" s="34">
        <v>10</v>
      </c>
      <c r="D12207" s="33" t="s">
        <v>42</v>
      </c>
      <c r="E12207" s="33" t="s">
        <v>14808</v>
      </c>
      <c r="F12207" s="35">
        <v>44103105</v>
      </c>
      <c r="G12207" s="33" t="s">
        <v>467</v>
      </c>
      <c r="H12207" s="33">
        <v>1</v>
      </c>
      <c r="I12207" s="33">
        <v>6</v>
      </c>
      <c r="J12207" s="36">
        <v>3</v>
      </c>
      <c r="K12207" s="37">
        <v>979845.54</v>
      </c>
      <c r="L12207" s="38" t="s">
        <v>15</v>
      </c>
      <c r="M12207" s="38" t="s">
        <v>13</v>
      </c>
    </row>
    <row r="12208" spans="1:13" s="39" customFormat="1" ht="12.75" x14ac:dyDescent="0.2">
      <c r="A12208" s="33" t="s">
        <v>11580</v>
      </c>
      <c r="B12208" s="33" t="s">
        <v>580</v>
      </c>
      <c r="C12208" s="34">
        <v>10</v>
      </c>
      <c r="D12208" s="33" t="s">
        <v>42</v>
      </c>
      <c r="E12208" s="33" t="s">
        <v>14809</v>
      </c>
      <c r="F12208" s="35">
        <v>44103105</v>
      </c>
      <c r="G12208" s="33" t="s">
        <v>467</v>
      </c>
      <c r="H12208" s="33">
        <v>1</v>
      </c>
      <c r="I12208" s="33">
        <v>6</v>
      </c>
      <c r="J12208" s="36">
        <v>2</v>
      </c>
      <c r="K12208" s="37">
        <v>496599.28</v>
      </c>
      <c r="L12208" s="38" t="s">
        <v>15</v>
      </c>
      <c r="M12208" s="38" t="s">
        <v>13</v>
      </c>
    </row>
    <row r="12209" spans="1:13" s="39" customFormat="1" ht="12.75" x14ac:dyDescent="0.2">
      <c r="A12209" s="33" t="s">
        <v>11580</v>
      </c>
      <c r="B12209" s="33" t="s">
        <v>580</v>
      </c>
      <c r="C12209" s="34">
        <v>10</v>
      </c>
      <c r="D12209" s="33" t="s">
        <v>42</v>
      </c>
      <c r="E12209" s="33" t="s">
        <v>14810</v>
      </c>
      <c r="F12209" s="35">
        <v>44103107</v>
      </c>
      <c r="G12209" s="33" t="s">
        <v>467</v>
      </c>
      <c r="H12209" s="33">
        <v>1</v>
      </c>
      <c r="I12209" s="33">
        <v>6</v>
      </c>
      <c r="J12209" s="36">
        <v>2</v>
      </c>
      <c r="K12209" s="37">
        <v>641679.98</v>
      </c>
      <c r="L12209" s="38" t="s">
        <v>15</v>
      </c>
      <c r="M12209" s="38" t="s">
        <v>13</v>
      </c>
    </row>
    <row r="12210" spans="1:13" s="39" customFormat="1" ht="12.75" x14ac:dyDescent="0.2">
      <c r="A12210" s="33" t="s">
        <v>11580</v>
      </c>
      <c r="B12210" s="33" t="s">
        <v>580</v>
      </c>
      <c r="C12210" s="34">
        <v>10</v>
      </c>
      <c r="D12210" s="33" t="s">
        <v>42</v>
      </c>
      <c r="E12210" s="33" t="s">
        <v>14811</v>
      </c>
      <c r="F12210" s="35">
        <v>44103107</v>
      </c>
      <c r="G12210" s="33" t="s">
        <v>467</v>
      </c>
      <c r="H12210" s="33">
        <v>1</v>
      </c>
      <c r="I12210" s="33">
        <v>6</v>
      </c>
      <c r="J12210" s="36">
        <v>2</v>
      </c>
      <c r="K12210" s="37">
        <v>641679.98</v>
      </c>
      <c r="L12210" s="38" t="s">
        <v>15</v>
      </c>
      <c r="M12210" s="38" t="s">
        <v>13</v>
      </c>
    </row>
    <row r="12211" spans="1:13" s="39" customFormat="1" ht="12.75" x14ac:dyDescent="0.2">
      <c r="A12211" s="33" t="s">
        <v>11580</v>
      </c>
      <c r="B12211" s="33" t="s">
        <v>580</v>
      </c>
      <c r="C12211" s="34">
        <v>10</v>
      </c>
      <c r="D12211" s="33" t="s">
        <v>42</v>
      </c>
      <c r="E12211" s="33" t="s">
        <v>14812</v>
      </c>
      <c r="F12211" s="35">
        <v>44103107</v>
      </c>
      <c r="G12211" s="33" t="s">
        <v>467</v>
      </c>
      <c r="H12211" s="33">
        <v>1</v>
      </c>
      <c r="I12211" s="33">
        <v>6</v>
      </c>
      <c r="J12211" s="36">
        <v>2</v>
      </c>
      <c r="K12211" s="37">
        <v>641679.98</v>
      </c>
      <c r="L12211" s="38" t="s">
        <v>15</v>
      </c>
      <c r="M12211" s="38" t="s">
        <v>13</v>
      </c>
    </row>
    <row r="12212" spans="1:13" s="39" customFormat="1" ht="12.75" x14ac:dyDescent="0.2">
      <c r="A12212" s="33" t="s">
        <v>11580</v>
      </c>
      <c r="B12212" s="33" t="s">
        <v>580</v>
      </c>
      <c r="C12212" s="34">
        <v>10</v>
      </c>
      <c r="D12212" s="33" t="s">
        <v>42</v>
      </c>
      <c r="E12212" s="33" t="s">
        <v>14813</v>
      </c>
      <c r="F12212" s="35">
        <v>44103107</v>
      </c>
      <c r="G12212" s="33" t="s">
        <v>467</v>
      </c>
      <c r="H12212" s="33">
        <v>1</v>
      </c>
      <c r="I12212" s="33">
        <v>6</v>
      </c>
      <c r="J12212" s="36">
        <v>2</v>
      </c>
      <c r="K12212" s="37">
        <v>913893.04</v>
      </c>
      <c r="L12212" s="38" t="s">
        <v>15</v>
      </c>
      <c r="M12212" s="38" t="s">
        <v>13</v>
      </c>
    </row>
    <row r="12213" spans="1:13" s="39" customFormat="1" ht="12.75" x14ac:dyDescent="0.2">
      <c r="A12213" s="33" t="s">
        <v>11580</v>
      </c>
      <c r="B12213" s="33" t="s">
        <v>580</v>
      </c>
      <c r="C12213" s="34">
        <v>10</v>
      </c>
      <c r="D12213" s="33" t="s">
        <v>42</v>
      </c>
      <c r="E12213" s="33" t="s">
        <v>14814</v>
      </c>
      <c r="F12213" s="35">
        <v>44103105</v>
      </c>
      <c r="G12213" s="33" t="s">
        <v>467</v>
      </c>
      <c r="H12213" s="33">
        <v>1</v>
      </c>
      <c r="I12213" s="33">
        <v>6</v>
      </c>
      <c r="J12213" s="36">
        <v>2</v>
      </c>
      <c r="K12213" s="37">
        <v>1234154.04</v>
      </c>
      <c r="L12213" s="38" t="s">
        <v>15</v>
      </c>
      <c r="M12213" s="38" t="s">
        <v>13</v>
      </c>
    </row>
    <row r="12214" spans="1:13" s="39" customFormat="1" ht="12.75" x14ac:dyDescent="0.2">
      <c r="A12214" s="33" t="s">
        <v>11580</v>
      </c>
      <c r="B12214" s="33" t="s">
        <v>580</v>
      </c>
      <c r="C12214" s="34">
        <v>10</v>
      </c>
      <c r="D12214" s="33" t="s">
        <v>42</v>
      </c>
      <c r="E12214" s="33" t="s">
        <v>14815</v>
      </c>
      <c r="F12214" s="35">
        <v>44103105</v>
      </c>
      <c r="G12214" s="33" t="s">
        <v>467</v>
      </c>
      <c r="H12214" s="33">
        <v>1</v>
      </c>
      <c r="I12214" s="33">
        <v>6</v>
      </c>
      <c r="J12214" s="36">
        <v>2</v>
      </c>
      <c r="K12214" s="37">
        <v>1234154.04</v>
      </c>
      <c r="L12214" s="38" t="s">
        <v>15</v>
      </c>
      <c r="M12214" s="38" t="s">
        <v>13</v>
      </c>
    </row>
    <row r="12215" spans="1:13" s="39" customFormat="1" ht="12.75" x14ac:dyDescent="0.2">
      <c r="A12215" s="33" t="s">
        <v>11580</v>
      </c>
      <c r="B12215" s="33" t="s">
        <v>580</v>
      </c>
      <c r="C12215" s="34">
        <v>10</v>
      </c>
      <c r="D12215" s="33" t="s">
        <v>42</v>
      </c>
      <c r="E12215" s="33" t="s">
        <v>14816</v>
      </c>
      <c r="F12215" s="35">
        <v>44103105</v>
      </c>
      <c r="G12215" s="33" t="s">
        <v>467</v>
      </c>
      <c r="H12215" s="33">
        <v>1</v>
      </c>
      <c r="I12215" s="33">
        <v>6</v>
      </c>
      <c r="J12215" s="36">
        <v>2</v>
      </c>
      <c r="K12215" s="37">
        <v>1234154.04</v>
      </c>
      <c r="L12215" s="38" t="s">
        <v>15</v>
      </c>
      <c r="M12215" s="38" t="s">
        <v>13</v>
      </c>
    </row>
    <row r="12216" spans="1:13" s="39" customFormat="1" ht="12.75" x14ac:dyDescent="0.2">
      <c r="A12216" s="33" t="s">
        <v>11580</v>
      </c>
      <c r="B12216" s="33" t="s">
        <v>580</v>
      </c>
      <c r="C12216" s="34">
        <v>10</v>
      </c>
      <c r="D12216" s="33" t="s">
        <v>42</v>
      </c>
      <c r="E12216" s="33" t="s">
        <v>14817</v>
      </c>
      <c r="F12216" s="35">
        <v>44103105</v>
      </c>
      <c r="G12216" s="33" t="s">
        <v>467</v>
      </c>
      <c r="H12216" s="33">
        <v>1</v>
      </c>
      <c r="I12216" s="33">
        <v>6</v>
      </c>
      <c r="J12216" s="36">
        <v>2</v>
      </c>
      <c r="K12216" s="37">
        <v>800180.5</v>
      </c>
      <c r="L12216" s="38" t="s">
        <v>15</v>
      </c>
      <c r="M12216" s="38" t="s">
        <v>13</v>
      </c>
    </row>
    <row r="12217" spans="1:13" s="39" customFormat="1" ht="12.75" x14ac:dyDescent="0.2">
      <c r="A12217" s="33" t="s">
        <v>11580</v>
      </c>
      <c r="B12217" s="33" t="s">
        <v>580</v>
      </c>
      <c r="C12217" s="34">
        <v>10</v>
      </c>
      <c r="D12217" s="33" t="s">
        <v>42</v>
      </c>
      <c r="E12217" s="33" t="s">
        <v>14818</v>
      </c>
      <c r="F12217" s="35">
        <v>44103105</v>
      </c>
      <c r="G12217" s="33" t="s">
        <v>467</v>
      </c>
      <c r="H12217" s="33">
        <v>1</v>
      </c>
      <c r="I12217" s="33">
        <v>6</v>
      </c>
      <c r="J12217" s="36">
        <v>2</v>
      </c>
      <c r="K12217" s="37">
        <v>1571051.06</v>
      </c>
      <c r="L12217" s="38" t="s">
        <v>15</v>
      </c>
      <c r="M12217" s="38" t="s">
        <v>13</v>
      </c>
    </row>
    <row r="12218" spans="1:13" s="39" customFormat="1" ht="12.75" x14ac:dyDescent="0.2">
      <c r="A12218" s="33" t="s">
        <v>11580</v>
      </c>
      <c r="B12218" s="33" t="s">
        <v>580</v>
      </c>
      <c r="C12218" s="34">
        <v>10</v>
      </c>
      <c r="D12218" s="33" t="s">
        <v>42</v>
      </c>
      <c r="E12218" s="33" t="s">
        <v>14819</v>
      </c>
      <c r="F12218" s="35">
        <v>44103105</v>
      </c>
      <c r="G12218" s="33" t="s">
        <v>467</v>
      </c>
      <c r="H12218" s="33">
        <v>1</v>
      </c>
      <c r="I12218" s="33">
        <v>6</v>
      </c>
      <c r="J12218" s="36">
        <v>2</v>
      </c>
      <c r="K12218" s="37">
        <v>1571051.06</v>
      </c>
      <c r="L12218" s="38" t="s">
        <v>15</v>
      </c>
      <c r="M12218" s="38" t="s">
        <v>13</v>
      </c>
    </row>
    <row r="12219" spans="1:13" s="39" customFormat="1" ht="12.75" x14ac:dyDescent="0.2">
      <c r="A12219" s="33" t="s">
        <v>11580</v>
      </c>
      <c r="B12219" s="33" t="s">
        <v>580</v>
      </c>
      <c r="C12219" s="34">
        <v>10</v>
      </c>
      <c r="D12219" s="33" t="s">
        <v>42</v>
      </c>
      <c r="E12219" s="33" t="s">
        <v>14820</v>
      </c>
      <c r="F12219" s="35">
        <v>44103105</v>
      </c>
      <c r="G12219" s="33" t="s">
        <v>467</v>
      </c>
      <c r="H12219" s="33">
        <v>1</v>
      </c>
      <c r="I12219" s="33">
        <v>6</v>
      </c>
      <c r="J12219" s="36">
        <v>2</v>
      </c>
      <c r="K12219" s="37">
        <v>1571051.06</v>
      </c>
      <c r="L12219" s="38" t="s">
        <v>15</v>
      </c>
      <c r="M12219" s="38" t="s">
        <v>13</v>
      </c>
    </row>
    <row r="12220" spans="1:13" s="39" customFormat="1" ht="12.75" x14ac:dyDescent="0.2">
      <c r="A12220" s="33" t="s">
        <v>11580</v>
      </c>
      <c r="B12220" s="33" t="s">
        <v>580</v>
      </c>
      <c r="C12220" s="34">
        <v>10</v>
      </c>
      <c r="D12220" s="33" t="s">
        <v>42</v>
      </c>
      <c r="E12220" s="33" t="s">
        <v>14821</v>
      </c>
      <c r="F12220" s="35">
        <v>44103105</v>
      </c>
      <c r="G12220" s="33" t="s">
        <v>467</v>
      </c>
      <c r="H12220" s="33">
        <v>1</v>
      </c>
      <c r="I12220" s="33">
        <v>6</v>
      </c>
      <c r="J12220" s="36">
        <v>2</v>
      </c>
      <c r="K12220" s="37">
        <v>879764.53999999992</v>
      </c>
      <c r="L12220" s="38" t="s">
        <v>15</v>
      </c>
      <c r="M12220" s="38" t="s">
        <v>13</v>
      </c>
    </row>
    <row r="12221" spans="1:13" s="39" customFormat="1" ht="12.75" x14ac:dyDescent="0.2">
      <c r="A12221" s="33" t="s">
        <v>11580</v>
      </c>
      <c r="B12221" s="33" t="s">
        <v>580</v>
      </c>
      <c r="C12221" s="34">
        <v>10</v>
      </c>
      <c r="D12221" s="33" t="s">
        <v>42</v>
      </c>
      <c r="E12221" s="33" t="s">
        <v>14822</v>
      </c>
      <c r="F12221" s="35">
        <v>44103105</v>
      </c>
      <c r="G12221" s="33" t="s">
        <v>467</v>
      </c>
      <c r="H12221" s="33">
        <v>1</v>
      </c>
      <c r="I12221" s="33">
        <v>6</v>
      </c>
      <c r="J12221" s="36">
        <v>2</v>
      </c>
      <c r="K12221" s="37">
        <v>1310533.3800000001</v>
      </c>
      <c r="L12221" s="38" t="s">
        <v>15</v>
      </c>
      <c r="M12221" s="38" t="s">
        <v>13</v>
      </c>
    </row>
    <row r="12222" spans="1:13" s="39" customFormat="1" ht="12.75" x14ac:dyDescent="0.2">
      <c r="A12222" s="33" t="s">
        <v>11580</v>
      </c>
      <c r="B12222" s="33" t="s">
        <v>580</v>
      </c>
      <c r="C12222" s="34">
        <v>10</v>
      </c>
      <c r="D12222" s="33" t="s">
        <v>42</v>
      </c>
      <c r="E12222" s="33" t="s">
        <v>14823</v>
      </c>
      <c r="F12222" s="35">
        <v>44103105</v>
      </c>
      <c r="G12222" s="33" t="s">
        <v>467</v>
      </c>
      <c r="H12222" s="33">
        <v>1</v>
      </c>
      <c r="I12222" s="33">
        <v>6</v>
      </c>
      <c r="J12222" s="36">
        <v>2</v>
      </c>
      <c r="K12222" s="37">
        <v>1310533.3800000001</v>
      </c>
      <c r="L12222" s="38" t="s">
        <v>15</v>
      </c>
      <c r="M12222" s="38" t="s">
        <v>13</v>
      </c>
    </row>
    <row r="12223" spans="1:13" s="39" customFormat="1" ht="12.75" x14ac:dyDescent="0.2">
      <c r="A12223" s="33" t="s">
        <v>11580</v>
      </c>
      <c r="B12223" s="33" t="s">
        <v>580</v>
      </c>
      <c r="C12223" s="34">
        <v>10</v>
      </c>
      <c r="D12223" s="33" t="s">
        <v>42</v>
      </c>
      <c r="E12223" s="33" t="s">
        <v>14824</v>
      </c>
      <c r="F12223" s="35">
        <v>44103105</v>
      </c>
      <c r="G12223" s="33" t="s">
        <v>467</v>
      </c>
      <c r="H12223" s="33">
        <v>1</v>
      </c>
      <c r="I12223" s="33">
        <v>6</v>
      </c>
      <c r="J12223" s="36">
        <v>2</v>
      </c>
      <c r="K12223" s="37">
        <v>1310533.3800000001</v>
      </c>
      <c r="L12223" s="38" t="s">
        <v>15</v>
      </c>
      <c r="M12223" s="38" t="s">
        <v>13</v>
      </c>
    </row>
    <row r="12224" spans="1:13" s="39" customFormat="1" ht="12.75" x14ac:dyDescent="0.2">
      <c r="A12224" s="33" t="s">
        <v>11580</v>
      </c>
      <c r="B12224" s="33" t="s">
        <v>580</v>
      </c>
      <c r="C12224" s="34">
        <v>10</v>
      </c>
      <c r="D12224" s="33" t="s">
        <v>42</v>
      </c>
      <c r="E12224" s="33" t="s">
        <v>14825</v>
      </c>
      <c r="F12224" s="35">
        <v>44103105</v>
      </c>
      <c r="G12224" s="33" t="s">
        <v>467</v>
      </c>
      <c r="H12224" s="33">
        <v>1</v>
      </c>
      <c r="I12224" s="33">
        <v>6</v>
      </c>
      <c r="J12224" s="36">
        <v>2</v>
      </c>
      <c r="K12224" s="37">
        <v>911478</v>
      </c>
      <c r="L12224" s="38" t="s">
        <v>15</v>
      </c>
      <c r="M12224" s="38" t="s">
        <v>13</v>
      </c>
    </row>
    <row r="12225" spans="1:13" s="39" customFormat="1" ht="12.75" x14ac:dyDescent="0.2">
      <c r="A12225" s="33" t="s">
        <v>11580</v>
      </c>
      <c r="B12225" s="33" t="s">
        <v>580</v>
      </c>
      <c r="C12225" s="34">
        <v>10</v>
      </c>
      <c r="D12225" s="33" t="s">
        <v>42</v>
      </c>
      <c r="E12225" s="33" t="s">
        <v>14826</v>
      </c>
      <c r="F12225" s="35">
        <v>44103105</v>
      </c>
      <c r="G12225" s="33" t="s">
        <v>467</v>
      </c>
      <c r="H12225" s="33">
        <v>1</v>
      </c>
      <c r="I12225" s="33">
        <v>6</v>
      </c>
      <c r="J12225" s="36">
        <v>2</v>
      </c>
      <c r="K12225" s="37">
        <v>1142752.52</v>
      </c>
      <c r="L12225" s="38" t="s">
        <v>15</v>
      </c>
      <c r="M12225" s="38" t="s">
        <v>13</v>
      </c>
    </row>
    <row r="12226" spans="1:13" s="39" customFormat="1" ht="12.75" x14ac:dyDescent="0.2">
      <c r="A12226" s="33" t="s">
        <v>11580</v>
      </c>
      <c r="B12226" s="33" t="s">
        <v>580</v>
      </c>
      <c r="C12226" s="34">
        <v>10</v>
      </c>
      <c r="D12226" s="33" t="s">
        <v>42</v>
      </c>
      <c r="E12226" s="33" t="s">
        <v>14827</v>
      </c>
      <c r="F12226" s="35">
        <v>44103105</v>
      </c>
      <c r="G12226" s="33" t="s">
        <v>467</v>
      </c>
      <c r="H12226" s="33">
        <v>1</v>
      </c>
      <c r="I12226" s="33">
        <v>6</v>
      </c>
      <c r="J12226" s="36">
        <v>2</v>
      </c>
      <c r="K12226" s="37">
        <v>1142752.52</v>
      </c>
      <c r="L12226" s="38" t="s">
        <v>15</v>
      </c>
      <c r="M12226" s="38" t="s">
        <v>13</v>
      </c>
    </row>
    <row r="12227" spans="1:13" s="39" customFormat="1" ht="12.75" x14ac:dyDescent="0.2">
      <c r="A12227" s="33" t="s">
        <v>11580</v>
      </c>
      <c r="B12227" s="33" t="s">
        <v>580</v>
      </c>
      <c r="C12227" s="34">
        <v>10</v>
      </c>
      <c r="D12227" s="33" t="s">
        <v>42</v>
      </c>
      <c r="E12227" s="33" t="s">
        <v>14828</v>
      </c>
      <c r="F12227" s="35">
        <v>44103105</v>
      </c>
      <c r="G12227" s="33" t="s">
        <v>467</v>
      </c>
      <c r="H12227" s="33">
        <v>1</v>
      </c>
      <c r="I12227" s="33">
        <v>6</v>
      </c>
      <c r="J12227" s="36">
        <v>2</v>
      </c>
      <c r="K12227" s="37">
        <v>1142752.52</v>
      </c>
      <c r="L12227" s="38" t="s">
        <v>15</v>
      </c>
      <c r="M12227" s="38" t="s">
        <v>13</v>
      </c>
    </row>
    <row r="12228" spans="1:13" s="39" customFormat="1" ht="12.75" x14ac:dyDescent="0.2">
      <c r="A12228" s="33" t="s">
        <v>11580</v>
      </c>
      <c r="B12228" s="33" t="s">
        <v>580</v>
      </c>
      <c r="C12228" s="34">
        <v>10</v>
      </c>
      <c r="D12228" s="33" t="s">
        <v>42</v>
      </c>
      <c r="E12228" s="33" t="s">
        <v>14829</v>
      </c>
      <c r="F12228" s="35">
        <v>44103105</v>
      </c>
      <c r="G12228" s="33" t="s">
        <v>467</v>
      </c>
      <c r="H12228" s="33">
        <v>1</v>
      </c>
      <c r="I12228" s="33">
        <v>6</v>
      </c>
      <c r="J12228" s="36">
        <v>2</v>
      </c>
      <c r="K12228" s="37">
        <v>1289101.78</v>
      </c>
      <c r="L12228" s="38" t="s">
        <v>15</v>
      </c>
      <c r="M12228" s="38" t="s">
        <v>13</v>
      </c>
    </row>
    <row r="12229" spans="1:13" s="39" customFormat="1" ht="12.75" x14ac:dyDescent="0.2">
      <c r="A12229" s="33" t="s">
        <v>11580</v>
      </c>
      <c r="B12229" s="33" t="s">
        <v>580</v>
      </c>
      <c r="C12229" s="34">
        <v>10</v>
      </c>
      <c r="D12229" s="33" t="s">
        <v>42</v>
      </c>
      <c r="E12229" s="33" t="s">
        <v>14830</v>
      </c>
      <c r="F12229" s="35">
        <v>44103105</v>
      </c>
      <c r="G12229" s="33" t="s">
        <v>467</v>
      </c>
      <c r="H12229" s="33">
        <v>1</v>
      </c>
      <c r="I12229" s="33">
        <v>6</v>
      </c>
      <c r="J12229" s="36">
        <v>2</v>
      </c>
      <c r="K12229" s="37">
        <v>1833037.56</v>
      </c>
      <c r="L12229" s="38" t="s">
        <v>15</v>
      </c>
      <c r="M12229" s="38" t="s">
        <v>13</v>
      </c>
    </row>
    <row r="12230" spans="1:13" s="39" customFormat="1" ht="12.75" x14ac:dyDescent="0.2">
      <c r="A12230" s="33" t="s">
        <v>11580</v>
      </c>
      <c r="B12230" s="33" t="s">
        <v>580</v>
      </c>
      <c r="C12230" s="34">
        <v>10</v>
      </c>
      <c r="D12230" s="33" t="s">
        <v>42</v>
      </c>
      <c r="E12230" s="33" t="s">
        <v>14831</v>
      </c>
      <c r="F12230" s="35">
        <v>44103105</v>
      </c>
      <c r="G12230" s="33" t="s">
        <v>467</v>
      </c>
      <c r="H12230" s="33">
        <v>1</v>
      </c>
      <c r="I12230" s="33">
        <v>6</v>
      </c>
      <c r="J12230" s="36">
        <v>2</v>
      </c>
      <c r="K12230" s="37">
        <v>1833037.56</v>
      </c>
      <c r="L12230" s="38" t="s">
        <v>15</v>
      </c>
      <c r="M12230" s="38" t="s">
        <v>13</v>
      </c>
    </row>
    <row r="12231" spans="1:13" s="39" customFormat="1" ht="12.75" x14ac:dyDescent="0.2">
      <c r="A12231" s="33" t="s">
        <v>11580</v>
      </c>
      <c r="B12231" s="33" t="s">
        <v>580</v>
      </c>
      <c r="C12231" s="34">
        <v>10</v>
      </c>
      <c r="D12231" s="33" t="s">
        <v>42</v>
      </c>
      <c r="E12231" s="33" t="s">
        <v>14832</v>
      </c>
      <c r="F12231" s="35">
        <v>44103105</v>
      </c>
      <c r="G12231" s="33" t="s">
        <v>467</v>
      </c>
      <c r="H12231" s="33">
        <v>1</v>
      </c>
      <c r="I12231" s="33">
        <v>6</v>
      </c>
      <c r="J12231" s="36">
        <v>2</v>
      </c>
      <c r="K12231" s="37">
        <v>1833037.56</v>
      </c>
      <c r="L12231" s="38" t="s">
        <v>15</v>
      </c>
      <c r="M12231" s="38" t="s">
        <v>13</v>
      </c>
    </row>
    <row r="12232" spans="1:13" s="39" customFormat="1" ht="12.75" x14ac:dyDescent="0.2">
      <c r="A12232" s="33" t="s">
        <v>11580</v>
      </c>
      <c r="B12232" s="33" t="s">
        <v>580</v>
      </c>
      <c r="C12232" s="34">
        <v>10</v>
      </c>
      <c r="D12232" s="33" t="s">
        <v>42</v>
      </c>
      <c r="E12232" s="33" t="s">
        <v>14833</v>
      </c>
      <c r="F12232" s="35">
        <v>44103105</v>
      </c>
      <c r="G12232" s="33" t="s">
        <v>467</v>
      </c>
      <c r="H12232" s="33">
        <v>1</v>
      </c>
      <c r="I12232" s="33">
        <v>6</v>
      </c>
      <c r="J12232" s="36">
        <v>2</v>
      </c>
      <c r="K12232" s="37">
        <v>943258.24</v>
      </c>
      <c r="L12232" s="38" t="s">
        <v>15</v>
      </c>
      <c r="M12232" s="38" t="s">
        <v>13</v>
      </c>
    </row>
    <row r="12233" spans="1:13" s="39" customFormat="1" ht="12.75" x14ac:dyDescent="0.2">
      <c r="A12233" s="33" t="s">
        <v>11580</v>
      </c>
      <c r="B12233" s="33" t="s">
        <v>580</v>
      </c>
      <c r="C12233" s="34">
        <v>10</v>
      </c>
      <c r="D12233" s="33" t="s">
        <v>42</v>
      </c>
      <c r="E12233" s="33" t="s">
        <v>14834</v>
      </c>
      <c r="F12233" s="35">
        <v>44103105</v>
      </c>
      <c r="G12233" s="33" t="s">
        <v>467</v>
      </c>
      <c r="H12233" s="33">
        <v>1</v>
      </c>
      <c r="I12233" s="33">
        <v>6</v>
      </c>
      <c r="J12233" s="36">
        <v>2</v>
      </c>
      <c r="K12233" s="37">
        <v>1709522.02</v>
      </c>
      <c r="L12233" s="38" t="s">
        <v>15</v>
      </c>
      <c r="M12233" s="38" t="s">
        <v>13</v>
      </c>
    </row>
    <row r="12234" spans="1:13" s="39" customFormat="1" ht="12.75" x14ac:dyDescent="0.2">
      <c r="A12234" s="33" t="s">
        <v>11580</v>
      </c>
      <c r="B12234" s="33" t="s">
        <v>580</v>
      </c>
      <c r="C12234" s="34">
        <v>10</v>
      </c>
      <c r="D12234" s="33" t="s">
        <v>42</v>
      </c>
      <c r="E12234" s="33" t="s">
        <v>14835</v>
      </c>
      <c r="F12234" s="35">
        <v>44103105</v>
      </c>
      <c r="G12234" s="33" t="s">
        <v>467</v>
      </c>
      <c r="H12234" s="33">
        <v>1</v>
      </c>
      <c r="I12234" s="33">
        <v>6</v>
      </c>
      <c r="J12234" s="36">
        <v>2</v>
      </c>
      <c r="K12234" s="37">
        <v>1709522.02</v>
      </c>
      <c r="L12234" s="38" t="s">
        <v>15</v>
      </c>
      <c r="M12234" s="38" t="s">
        <v>13</v>
      </c>
    </row>
    <row r="12235" spans="1:13" s="39" customFormat="1" ht="12.75" x14ac:dyDescent="0.2">
      <c r="A12235" s="33" t="s">
        <v>11580</v>
      </c>
      <c r="B12235" s="33" t="s">
        <v>580</v>
      </c>
      <c r="C12235" s="34">
        <v>10</v>
      </c>
      <c r="D12235" s="33" t="s">
        <v>42</v>
      </c>
      <c r="E12235" s="33" t="s">
        <v>14836</v>
      </c>
      <c r="F12235" s="35">
        <v>44103105</v>
      </c>
      <c r="G12235" s="33" t="s">
        <v>467</v>
      </c>
      <c r="H12235" s="33">
        <v>1</v>
      </c>
      <c r="I12235" s="33">
        <v>6</v>
      </c>
      <c r="J12235" s="36">
        <v>2</v>
      </c>
      <c r="K12235" s="37">
        <v>1709522.02</v>
      </c>
      <c r="L12235" s="38" t="s">
        <v>15</v>
      </c>
      <c r="M12235" s="38" t="s">
        <v>13</v>
      </c>
    </row>
    <row r="12236" spans="1:13" s="39" customFormat="1" ht="12.75" x14ac:dyDescent="0.2">
      <c r="A12236" s="33" t="s">
        <v>11580</v>
      </c>
      <c r="B12236" s="33" t="s">
        <v>580</v>
      </c>
      <c r="C12236" s="34">
        <v>10</v>
      </c>
      <c r="D12236" s="33" t="s">
        <v>42</v>
      </c>
      <c r="E12236" s="33" t="s">
        <v>14837</v>
      </c>
      <c r="F12236" s="35">
        <v>44103105</v>
      </c>
      <c r="G12236" s="33" t="s">
        <v>467</v>
      </c>
      <c r="H12236" s="33">
        <v>1</v>
      </c>
      <c r="I12236" s="33">
        <v>6</v>
      </c>
      <c r="J12236" s="36">
        <v>2</v>
      </c>
      <c r="K12236" s="37">
        <v>167940.06</v>
      </c>
      <c r="L12236" s="38" t="s">
        <v>15</v>
      </c>
      <c r="M12236" s="38" t="s">
        <v>13</v>
      </c>
    </row>
    <row r="12237" spans="1:13" s="39" customFormat="1" ht="12.75" x14ac:dyDescent="0.2">
      <c r="A12237" s="33" t="s">
        <v>11580</v>
      </c>
      <c r="B12237" s="33" t="s">
        <v>580</v>
      </c>
      <c r="C12237" s="34">
        <v>10</v>
      </c>
      <c r="D12237" s="33" t="s">
        <v>42</v>
      </c>
      <c r="E12237" s="33" t="s">
        <v>14838</v>
      </c>
      <c r="F12237" s="35">
        <v>44103105</v>
      </c>
      <c r="G12237" s="33" t="s">
        <v>467</v>
      </c>
      <c r="H12237" s="33">
        <v>1</v>
      </c>
      <c r="I12237" s="33">
        <v>6</v>
      </c>
      <c r="J12237" s="36">
        <v>2</v>
      </c>
      <c r="K12237" s="37">
        <v>238935.34</v>
      </c>
      <c r="L12237" s="38" t="s">
        <v>15</v>
      </c>
      <c r="M12237" s="38" t="s">
        <v>13</v>
      </c>
    </row>
    <row r="12238" spans="1:13" s="39" customFormat="1" ht="12.75" x14ac:dyDescent="0.2">
      <c r="A12238" s="33" t="s">
        <v>11580</v>
      </c>
      <c r="B12238" s="33" t="s">
        <v>580</v>
      </c>
      <c r="C12238" s="34">
        <v>10</v>
      </c>
      <c r="D12238" s="33" t="s">
        <v>42</v>
      </c>
      <c r="E12238" s="33" t="s">
        <v>14839</v>
      </c>
      <c r="F12238" s="35">
        <v>44103105</v>
      </c>
      <c r="G12238" s="33" t="s">
        <v>467</v>
      </c>
      <c r="H12238" s="33">
        <v>1</v>
      </c>
      <c r="I12238" s="33">
        <v>6</v>
      </c>
      <c r="J12238" s="36">
        <v>2</v>
      </c>
      <c r="K12238" s="37">
        <v>183604.19999999998</v>
      </c>
      <c r="L12238" s="38" t="s">
        <v>15</v>
      </c>
      <c r="M12238" s="38" t="s">
        <v>13</v>
      </c>
    </row>
    <row r="12239" spans="1:13" s="39" customFormat="1" ht="12.75" x14ac:dyDescent="0.2">
      <c r="A12239" s="33" t="s">
        <v>11580</v>
      </c>
      <c r="B12239" s="33" t="s">
        <v>580</v>
      </c>
      <c r="C12239" s="34">
        <v>10</v>
      </c>
      <c r="D12239" s="33" t="s">
        <v>42</v>
      </c>
      <c r="E12239" s="33" t="s">
        <v>14840</v>
      </c>
      <c r="F12239" s="35">
        <v>44103105</v>
      </c>
      <c r="G12239" s="33" t="s">
        <v>467</v>
      </c>
      <c r="H12239" s="33">
        <v>1</v>
      </c>
      <c r="I12239" s="33">
        <v>6</v>
      </c>
      <c r="J12239" s="36">
        <v>11</v>
      </c>
      <c r="K12239" s="37">
        <v>1185348.67</v>
      </c>
      <c r="L12239" s="38" t="s">
        <v>15</v>
      </c>
      <c r="M12239" s="38" t="s">
        <v>13</v>
      </c>
    </row>
    <row r="12240" spans="1:13" s="39" customFormat="1" ht="12.75" x14ac:dyDescent="0.2">
      <c r="A12240" s="33" t="s">
        <v>11580</v>
      </c>
      <c r="B12240" s="33" t="s">
        <v>580</v>
      </c>
      <c r="C12240" s="34">
        <v>10</v>
      </c>
      <c r="D12240" s="33" t="s">
        <v>42</v>
      </c>
      <c r="E12240" s="33" t="s">
        <v>14841</v>
      </c>
      <c r="F12240" s="35">
        <v>44103105</v>
      </c>
      <c r="G12240" s="33" t="s">
        <v>467</v>
      </c>
      <c r="H12240" s="33">
        <v>1</v>
      </c>
      <c r="I12240" s="33">
        <v>6</v>
      </c>
      <c r="J12240" s="36">
        <v>8</v>
      </c>
      <c r="K12240" s="37">
        <v>632604</v>
      </c>
      <c r="L12240" s="38" t="s">
        <v>15</v>
      </c>
      <c r="M12240" s="38" t="s">
        <v>13</v>
      </c>
    </row>
    <row r="12241" spans="1:13" s="39" customFormat="1" ht="12.75" x14ac:dyDescent="0.2">
      <c r="A12241" s="33" t="s">
        <v>11580</v>
      </c>
      <c r="B12241" s="33" t="s">
        <v>580</v>
      </c>
      <c r="C12241" s="34">
        <v>10</v>
      </c>
      <c r="D12241" s="33" t="s">
        <v>42</v>
      </c>
      <c r="E12241" s="33" t="s">
        <v>14842</v>
      </c>
      <c r="F12241" s="35">
        <v>44103105</v>
      </c>
      <c r="G12241" s="33" t="s">
        <v>467</v>
      </c>
      <c r="H12241" s="33">
        <v>1</v>
      </c>
      <c r="I12241" s="33">
        <v>6</v>
      </c>
      <c r="J12241" s="36">
        <v>8</v>
      </c>
      <c r="K12241" s="37">
        <v>677532.88</v>
      </c>
      <c r="L12241" s="38" t="s">
        <v>15</v>
      </c>
      <c r="M12241" s="38" t="s">
        <v>13</v>
      </c>
    </row>
    <row r="12242" spans="1:13" s="39" customFormat="1" ht="12.75" x14ac:dyDescent="0.2">
      <c r="A12242" s="33" t="s">
        <v>11580</v>
      </c>
      <c r="B12242" s="33" t="s">
        <v>580</v>
      </c>
      <c r="C12242" s="34">
        <v>10</v>
      </c>
      <c r="D12242" s="33" t="s">
        <v>42</v>
      </c>
      <c r="E12242" s="33" t="s">
        <v>14843</v>
      </c>
      <c r="F12242" s="35">
        <v>44103105</v>
      </c>
      <c r="G12242" s="33" t="s">
        <v>467</v>
      </c>
      <c r="H12242" s="33">
        <v>1</v>
      </c>
      <c r="I12242" s="33">
        <v>6</v>
      </c>
      <c r="J12242" s="36">
        <v>8</v>
      </c>
      <c r="K12242" s="37">
        <v>632604</v>
      </c>
      <c r="L12242" s="38" t="s">
        <v>15</v>
      </c>
      <c r="M12242" s="38" t="s">
        <v>13</v>
      </c>
    </row>
    <row r="12243" spans="1:13" s="39" customFormat="1" ht="12.75" x14ac:dyDescent="0.2">
      <c r="A12243" s="33" t="s">
        <v>11580</v>
      </c>
      <c r="B12243" s="33" t="s">
        <v>580</v>
      </c>
      <c r="C12243" s="34">
        <v>10</v>
      </c>
      <c r="D12243" s="33" t="s">
        <v>42</v>
      </c>
      <c r="E12243" s="33" t="s">
        <v>14761</v>
      </c>
      <c r="F12243" s="35">
        <v>44103105</v>
      </c>
      <c r="G12243" s="33" t="s">
        <v>467</v>
      </c>
      <c r="H12243" s="33">
        <v>1</v>
      </c>
      <c r="I12243" s="33">
        <v>6</v>
      </c>
      <c r="J12243" s="36">
        <v>16</v>
      </c>
      <c r="K12243" s="37">
        <v>7338137.6000000006</v>
      </c>
      <c r="L12243" s="38" t="s">
        <v>15</v>
      </c>
      <c r="M12243" s="38" t="s">
        <v>13</v>
      </c>
    </row>
    <row r="12244" spans="1:13" s="39" customFormat="1" ht="12.75" x14ac:dyDescent="0.2">
      <c r="A12244" s="33" t="s">
        <v>11580</v>
      </c>
      <c r="B12244" s="33" t="s">
        <v>580</v>
      </c>
      <c r="C12244" s="34">
        <v>10</v>
      </c>
      <c r="D12244" s="33" t="s">
        <v>42</v>
      </c>
      <c r="E12244" s="33" t="s">
        <v>14766</v>
      </c>
      <c r="F12244" s="35">
        <v>44103105</v>
      </c>
      <c r="G12244" s="33" t="s">
        <v>467</v>
      </c>
      <c r="H12244" s="33">
        <v>1</v>
      </c>
      <c r="I12244" s="33">
        <v>6</v>
      </c>
      <c r="J12244" s="36">
        <v>5</v>
      </c>
      <c r="K12244" s="37">
        <v>3773900.85</v>
      </c>
      <c r="L12244" s="38" t="s">
        <v>15</v>
      </c>
      <c r="M12244" s="38" t="s">
        <v>13</v>
      </c>
    </row>
    <row r="12245" spans="1:13" s="39" customFormat="1" ht="12.75" x14ac:dyDescent="0.2">
      <c r="A12245" s="33" t="s">
        <v>11580</v>
      </c>
      <c r="B12245" s="33" t="s">
        <v>580</v>
      </c>
      <c r="C12245" s="34">
        <v>10</v>
      </c>
      <c r="D12245" s="33" t="s">
        <v>42</v>
      </c>
      <c r="E12245" s="33" t="s">
        <v>14844</v>
      </c>
      <c r="F12245" s="35">
        <v>44103105</v>
      </c>
      <c r="G12245" s="33" t="s">
        <v>467</v>
      </c>
      <c r="H12245" s="33">
        <v>1</v>
      </c>
      <c r="I12245" s="33">
        <v>6</v>
      </c>
      <c r="J12245" s="36">
        <v>3</v>
      </c>
      <c r="K12245" s="37">
        <v>628326.96</v>
      </c>
      <c r="L12245" s="38" t="s">
        <v>15</v>
      </c>
      <c r="M12245" s="38" t="s">
        <v>13</v>
      </c>
    </row>
    <row r="12246" spans="1:13" s="39" customFormat="1" ht="12.75" x14ac:dyDescent="0.2">
      <c r="A12246" s="33" t="s">
        <v>11580</v>
      </c>
      <c r="B12246" s="33" t="s">
        <v>580</v>
      </c>
      <c r="C12246" s="34">
        <v>10</v>
      </c>
      <c r="D12246" s="33" t="s">
        <v>42</v>
      </c>
      <c r="E12246" s="33" t="s">
        <v>14772</v>
      </c>
      <c r="F12246" s="35">
        <v>44103105</v>
      </c>
      <c r="G12246" s="33" t="s">
        <v>467</v>
      </c>
      <c r="H12246" s="33">
        <v>1</v>
      </c>
      <c r="I12246" s="33">
        <v>6</v>
      </c>
      <c r="J12246" s="36">
        <v>12</v>
      </c>
      <c r="K12246" s="37">
        <v>9349392.959999999</v>
      </c>
      <c r="L12246" s="38" t="s">
        <v>15</v>
      </c>
      <c r="M12246" s="38" t="s">
        <v>13</v>
      </c>
    </row>
    <row r="12247" spans="1:13" s="39" customFormat="1" ht="12.75" x14ac:dyDescent="0.2">
      <c r="A12247" s="33" t="s">
        <v>11580</v>
      </c>
      <c r="B12247" s="33" t="s">
        <v>580</v>
      </c>
      <c r="C12247" s="34">
        <v>10</v>
      </c>
      <c r="D12247" s="33" t="s">
        <v>42</v>
      </c>
      <c r="E12247" s="33" t="s">
        <v>14778</v>
      </c>
      <c r="F12247" s="35">
        <v>44103105</v>
      </c>
      <c r="G12247" s="33" t="s">
        <v>467</v>
      </c>
      <c r="H12247" s="33">
        <v>1</v>
      </c>
      <c r="I12247" s="33">
        <v>6</v>
      </c>
      <c r="J12247" s="36">
        <v>24</v>
      </c>
      <c r="K12247" s="37">
        <v>12312357.600000001</v>
      </c>
      <c r="L12247" s="38" t="s">
        <v>15</v>
      </c>
      <c r="M12247" s="38" t="s">
        <v>13</v>
      </c>
    </row>
    <row r="12248" spans="1:13" s="39" customFormat="1" ht="12.75" x14ac:dyDescent="0.2">
      <c r="A12248" s="33" t="s">
        <v>11580</v>
      </c>
      <c r="B12248" s="33" t="s">
        <v>580</v>
      </c>
      <c r="C12248" s="34">
        <v>10</v>
      </c>
      <c r="D12248" s="33" t="s">
        <v>42</v>
      </c>
      <c r="E12248" s="33" t="s">
        <v>14783</v>
      </c>
      <c r="F12248" s="35">
        <v>44103105</v>
      </c>
      <c r="G12248" s="33" t="s">
        <v>467</v>
      </c>
      <c r="H12248" s="33">
        <v>1</v>
      </c>
      <c r="I12248" s="33">
        <v>6</v>
      </c>
      <c r="J12248" s="36">
        <v>10</v>
      </c>
      <c r="K12248" s="37">
        <v>5321851.0999999996</v>
      </c>
      <c r="L12248" s="38" t="s">
        <v>15</v>
      </c>
      <c r="M12248" s="38" t="s">
        <v>13</v>
      </c>
    </row>
    <row r="12249" spans="1:13" s="39" customFormat="1" ht="12.75" x14ac:dyDescent="0.2">
      <c r="A12249" s="33" t="s">
        <v>11580</v>
      </c>
      <c r="B12249" s="33" t="s">
        <v>580</v>
      </c>
      <c r="C12249" s="34">
        <v>10</v>
      </c>
      <c r="D12249" s="33" t="s">
        <v>42</v>
      </c>
      <c r="E12249" s="33" t="s">
        <v>14795</v>
      </c>
      <c r="F12249" s="35">
        <v>44103105</v>
      </c>
      <c r="G12249" s="33" t="s">
        <v>467</v>
      </c>
      <c r="H12249" s="33">
        <v>1</v>
      </c>
      <c r="I12249" s="33">
        <v>6</v>
      </c>
      <c r="J12249" s="36">
        <v>27</v>
      </c>
      <c r="K12249" s="37">
        <v>5691897</v>
      </c>
      <c r="L12249" s="38" t="s">
        <v>15</v>
      </c>
      <c r="M12249" s="38" t="s">
        <v>13</v>
      </c>
    </row>
    <row r="12250" spans="1:13" s="39" customFormat="1" ht="12.75" x14ac:dyDescent="0.2">
      <c r="A12250" s="33" t="s">
        <v>11580</v>
      </c>
      <c r="B12250" s="33" t="s">
        <v>580</v>
      </c>
      <c r="C12250" s="34">
        <v>10</v>
      </c>
      <c r="D12250" s="33" t="s">
        <v>42</v>
      </c>
      <c r="E12250" s="33" t="s">
        <v>14796</v>
      </c>
      <c r="F12250" s="35">
        <v>44103105</v>
      </c>
      <c r="G12250" s="33" t="s">
        <v>467</v>
      </c>
      <c r="H12250" s="33">
        <v>1</v>
      </c>
      <c r="I12250" s="33">
        <v>6</v>
      </c>
      <c r="J12250" s="36">
        <v>10</v>
      </c>
      <c r="K12250" s="37">
        <v>5116800</v>
      </c>
      <c r="L12250" s="38" t="s">
        <v>15</v>
      </c>
      <c r="M12250" s="38" t="s">
        <v>13</v>
      </c>
    </row>
    <row r="12251" spans="1:13" s="39" customFormat="1" ht="12.75" x14ac:dyDescent="0.2">
      <c r="A12251" s="33" t="s">
        <v>11580</v>
      </c>
      <c r="B12251" s="33" t="s">
        <v>580</v>
      </c>
      <c r="C12251" s="34">
        <v>10</v>
      </c>
      <c r="D12251" s="33" t="s">
        <v>42</v>
      </c>
      <c r="E12251" s="33" t="s">
        <v>14797</v>
      </c>
      <c r="F12251" s="35">
        <v>44103105</v>
      </c>
      <c r="G12251" s="33" t="s">
        <v>467</v>
      </c>
      <c r="H12251" s="33">
        <v>1</v>
      </c>
      <c r="I12251" s="33">
        <v>6</v>
      </c>
      <c r="J12251" s="36">
        <v>15</v>
      </c>
      <c r="K12251" s="37">
        <v>12550014.6</v>
      </c>
      <c r="L12251" s="38" t="s">
        <v>15</v>
      </c>
      <c r="M12251" s="38" t="s">
        <v>13</v>
      </c>
    </row>
    <row r="12252" spans="1:13" s="39" customFormat="1" ht="12.75" x14ac:dyDescent="0.2">
      <c r="A12252" s="33" t="s">
        <v>11580</v>
      </c>
      <c r="B12252" s="33" t="s">
        <v>580</v>
      </c>
      <c r="C12252" s="34">
        <v>10</v>
      </c>
      <c r="D12252" s="33" t="s">
        <v>42</v>
      </c>
      <c r="E12252" s="33" t="s">
        <v>14845</v>
      </c>
      <c r="F12252" s="35">
        <v>44103105</v>
      </c>
      <c r="G12252" s="33" t="s">
        <v>467</v>
      </c>
      <c r="H12252" s="33">
        <v>1</v>
      </c>
      <c r="I12252" s="33">
        <v>6</v>
      </c>
      <c r="J12252" s="36">
        <v>11</v>
      </c>
      <c r="K12252" s="37">
        <v>9478015.9100000001</v>
      </c>
      <c r="L12252" s="38" t="s">
        <v>15</v>
      </c>
      <c r="M12252" s="38" t="s">
        <v>13</v>
      </c>
    </row>
    <row r="12253" spans="1:13" s="39" customFormat="1" ht="12.75" x14ac:dyDescent="0.2">
      <c r="A12253" s="33" t="s">
        <v>11580</v>
      </c>
      <c r="B12253" s="33" t="s">
        <v>580</v>
      </c>
      <c r="C12253" s="34">
        <v>10</v>
      </c>
      <c r="D12253" s="33" t="s">
        <v>42</v>
      </c>
      <c r="E12253" s="33" t="s">
        <v>14846</v>
      </c>
      <c r="F12253" s="35">
        <v>44103105</v>
      </c>
      <c r="G12253" s="33" t="s">
        <v>467</v>
      </c>
      <c r="H12253" s="33">
        <v>1</v>
      </c>
      <c r="I12253" s="33">
        <v>6</v>
      </c>
      <c r="J12253" s="36">
        <v>14</v>
      </c>
      <c r="K12253" s="37">
        <v>2577001.84</v>
      </c>
      <c r="L12253" s="38" t="s">
        <v>15</v>
      </c>
      <c r="M12253" s="38" t="s">
        <v>13</v>
      </c>
    </row>
    <row r="12254" spans="1:13" s="39" customFormat="1" ht="12.75" x14ac:dyDescent="0.2">
      <c r="A12254" s="33" t="s">
        <v>11580</v>
      </c>
      <c r="B12254" s="33" t="s">
        <v>580</v>
      </c>
      <c r="C12254" s="34">
        <v>10</v>
      </c>
      <c r="D12254" s="33" t="s">
        <v>42</v>
      </c>
      <c r="E12254" s="33" t="s">
        <v>14800</v>
      </c>
      <c r="F12254" s="35">
        <v>44103105</v>
      </c>
      <c r="G12254" s="33" t="s">
        <v>467</v>
      </c>
      <c r="H12254" s="33">
        <v>1</v>
      </c>
      <c r="I12254" s="33">
        <v>6</v>
      </c>
      <c r="J12254" s="36">
        <v>18</v>
      </c>
      <c r="K12254" s="37">
        <v>15599800.439999999</v>
      </c>
      <c r="L12254" s="38" t="s">
        <v>15</v>
      </c>
      <c r="M12254" s="38" t="s">
        <v>13</v>
      </c>
    </row>
    <row r="12255" spans="1:13" s="39" customFormat="1" ht="12.75" x14ac:dyDescent="0.2">
      <c r="A12255" s="33" t="s">
        <v>11580</v>
      </c>
      <c r="B12255" s="33" t="s">
        <v>580</v>
      </c>
      <c r="C12255" s="34">
        <v>10</v>
      </c>
      <c r="D12255" s="33" t="s">
        <v>42</v>
      </c>
      <c r="E12255" s="33" t="s">
        <v>14805</v>
      </c>
      <c r="F12255" s="35">
        <v>44103105</v>
      </c>
      <c r="G12255" s="33" t="s">
        <v>467</v>
      </c>
      <c r="H12255" s="33">
        <v>1</v>
      </c>
      <c r="I12255" s="33">
        <v>6</v>
      </c>
      <c r="J12255" s="36">
        <v>1</v>
      </c>
      <c r="K12255" s="37">
        <v>331355.51</v>
      </c>
      <c r="L12255" s="38" t="s">
        <v>15</v>
      </c>
      <c r="M12255" s="38" t="s">
        <v>13</v>
      </c>
    </row>
    <row r="12256" spans="1:13" s="39" customFormat="1" ht="12.75" x14ac:dyDescent="0.2">
      <c r="A12256" s="33" t="s">
        <v>11580</v>
      </c>
      <c r="B12256" s="33" t="s">
        <v>580</v>
      </c>
      <c r="C12256" s="34">
        <v>10</v>
      </c>
      <c r="D12256" s="33" t="s">
        <v>42</v>
      </c>
      <c r="E12256" s="33" t="s">
        <v>14806</v>
      </c>
      <c r="F12256" s="35">
        <v>44103105</v>
      </c>
      <c r="G12256" s="33" t="s">
        <v>467</v>
      </c>
      <c r="H12256" s="33">
        <v>1</v>
      </c>
      <c r="I12256" s="33">
        <v>6</v>
      </c>
      <c r="J12256" s="36">
        <v>1</v>
      </c>
      <c r="K12256" s="37">
        <v>326615.18</v>
      </c>
      <c r="L12256" s="38" t="s">
        <v>15</v>
      </c>
      <c r="M12256" s="38" t="s">
        <v>13</v>
      </c>
    </row>
    <row r="12257" spans="1:13" s="39" customFormat="1" ht="12.75" x14ac:dyDescent="0.2">
      <c r="A12257" s="33" t="s">
        <v>11580</v>
      </c>
      <c r="B12257" s="33" t="s">
        <v>580</v>
      </c>
      <c r="C12257" s="34">
        <v>10</v>
      </c>
      <c r="D12257" s="33" t="s">
        <v>42</v>
      </c>
      <c r="E12257" s="33" t="s">
        <v>14807</v>
      </c>
      <c r="F12257" s="35">
        <v>44103105</v>
      </c>
      <c r="G12257" s="33" t="s">
        <v>467</v>
      </c>
      <c r="H12257" s="33">
        <v>1</v>
      </c>
      <c r="I12257" s="33">
        <v>6</v>
      </c>
      <c r="J12257" s="36">
        <v>1</v>
      </c>
      <c r="K12257" s="37">
        <v>326615.18</v>
      </c>
      <c r="L12257" s="38" t="s">
        <v>15</v>
      </c>
      <c r="M12257" s="38" t="s">
        <v>13</v>
      </c>
    </row>
    <row r="12258" spans="1:13" s="39" customFormat="1" ht="12.75" x14ac:dyDescent="0.2">
      <c r="A12258" s="33" t="s">
        <v>11580</v>
      </c>
      <c r="B12258" s="33" t="s">
        <v>580</v>
      </c>
      <c r="C12258" s="34">
        <v>10</v>
      </c>
      <c r="D12258" s="33" t="s">
        <v>42</v>
      </c>
      <c r="E12258" s="33" t="s">
        <v>14808</v>
      </c>
      <c r="F12258" s="35">
        <v>44103105</v>
      </c>
      <c r="G12258" s="33" t="s">
        <v>467</v>
      </c>
      <c r="H12258" s="33">
        <v>1</v>
      </c>
      <c r="I12258" s="33">
        <v>6</v>
      </c>
      <c r="J12258" s="36">
        <v>1</v>
      </c>
      <c r="K12258" s="37">
        <v>326615.18</v>
      </c>
      <c r="L12258" s="38" t="s">
        <v>15</v>
      </c>
      <c r="M12258" s="38" t="s">
        <v>13</v>
      </c>
    </row>
    <row r="12259" spans="1:13" s="39" customFormat="1" ht="12.75" x14ac:dyDescent="0.2">
      <c r="A12259" s="33" t="s">
        <v>11580</v>
      </c>
      <c r="B12259" s="33" t="s">
        <v>580</v>
      </c>
      <c r="C12259" s="34">
        <v>10</v>
      </c>
      <c r="D12259" s="33" t="s">
        <v>42</v>
      </c>
      <c r="E12259" s="33" t="s">
        <v>14847</v>
      </c>
      <c r="F12259" s="35">
        <v>44103105</v>
      </c>
      <c r="G12259" s="33" t="s">
        <v>467</v>
      </c>
      <c r="H12259" s="33">
        <v>1</v>
      </c>
      <c r="I12259" s="33">
        <v>6</v>
      </c>
      <c r="J12259" s="36">
        <v>2</v>
      </c>
      <c r="K12259" s="37">
        <v>500020.82</v>
      </c>
      <c r="L12259" s="38" t="s">
        <v>15</v>
      </c>
      <c r="M12259" s="38" t="s">
        <v>13</v>
      </c>
    </row>
    <row r="12260" spans="1:13" s="39" customFormat="1" ht="12.75" x14ac:dyDescent="0.2">
      <c r="A12260" s="33" t="s">
        <v>11580</v>
      </c>
      <c r="B12260" s="33" t="s">
        <v>580</v>
      </c>
      <c r="C12260" s="34">
        <v>10</v>
      </c>
      <c r="D12260" s="33" t="s">
        <v>42</v>
      </c>
      <c r="E12260" s="33" t="s">
        <v>14847</v>
      </c>
      <c r="F12260" s="35">
        <v>44103105</v>
      </c>
      <c r="G12260" s="33" t="s">
        <v>467</v>
      </c>
      <c r="H12260" s="33">
        <v>1</v>
      </c>
      <c r="I12260" s="33">
        <v>6</v>
      </c>
      <c r="J12260" s="36">
        <v>1</v>
      </c>
      <c r="K12260" s="37">
        <v>250010.41</v>
      </c>
      <c r="L12260" s="38" t="s">
        <v>15</v>
      </c>
      <c r="M12260" s="38" t="s">
        <v>13</v>
      </c>
    </row>
    <row r="12261" spans="1:13" s="39" customFormat="1" ht="12.75" x14ac:dyDescent="0.2">
      <c r="A12261" s="33" t="s">
        <v>11580</v>
      </c>
      <c r="B12261" s="33" t="s">
        <v>580</v>
      </c>
      <c r="C12261" s="34">
        <v>10</v>
      </c>
      <c r="D12261" s="33" t="s">
        <v>42</v>
      </c>
      <c r="E12261" s="33" t="s">
        <v>14770</v>
      </c>
      <c r="F12261" s="35">
        <v>44103105</v>
      </c>
      <c r="G12261" s="33" t="s">
        <v>467</v>
      </c>
      <c r="H12261" s="33">
        <v>1</v>
      </c>
      <c r="I12261" s="33">
        <v>6</v>
      </c>
      <c r="J12261" s="36">
        <v>1</v>
      </c>
      <c r="K12261" s="37">
        <v>557489.12</v>
      </c>
      <c r="L12261" s="38" t="s">
        <v>15</v>
      </c>
      <c r="M12261" s="38" t="s">
        <v>13</v>
      </c>
    </row>
    <row r="12262" spans="1:13" s="39" customFormat="1" ht="12.75" x14ac:dyDescent="0.2">
      <c r="A12262" s="33" t="s">
        <v>11580</v>
      </c>
      <c r="B12262" s="33" t="s">
        <v>580</v>
      </c>
      <c r="C12262" s="34">
        <v>10</v>
      </c>
      <c r="D12262" s="33" t="s">
        <v>42</v>
      </c>
      <c r="E12262" s="33" t="s">
        <v>14848</v>
      </c>
      <c r="F12262" s="35">
        <v>44103105</v>
      </c>
      <c r="G12262" s="33" t="s">
        <v>467</v>
      </c>
      <c r="H12262" s="33">
        <v>1</v>
      </c>
      <c r="I12262" s="33">
        <v>6</v>
      </c>
      <c r="J12262" s="36">
        <v>4</v>
      </c>
      <c r="K12262" s="37">
        <v>432074.72</v>
      </c>
      <c r="L12262" s="38" t="s">
        <v>15</v>
      </c>
      <c r="M12262" s="38" t="s">
        <v>13</v>
      </c>
    </row>
    <row r="12263" spans="1:13" s="39" customFormat="1" ht="12.75" x14ac:dyDescent="0.2">
      <c r="A12263" s="33" t="s">
        <v>11580</v>
      </c>
      <c r="B12263" s="33" t="s">
        <v>580</v>
      </c>
      <c r="C12263" s="34">
        <v>10</v>
      </c>
      <c r="D12263" s="33" t="s">
        <v>42</v>
      </c>
      <c r="E12263" s="33" t="s">
        <v>14849</v>
      </c>
      <c r="F12263" s="35">
        <v>44103105</v>
      </c>
      <c r="G12263" s="33" t="s">
        <v>467</v>
      </c>
      <c r="H12263" s="33">
        <v>1</v>
      </c>
      <c r="I12263" s="33">
        <v>6</v>
      </c>
      <c r="J12263" s="36">
        <v>4</v>
      </c>
      <c r="K12263" s="37">
        <v>206238.19</v>
      </c>
      <c r="L12263" s="38" t="s">
        <v>15</v>
      </c>
      <c r="M12263" s="38" t="s">
        <v>13</v>
      </c>
    </row>
    <row r="12264" spans="1:13" s="39" customFormat="1" ht="12.75" x14ac:dyDescent="0.2">
      <c r="A12264" s="33" t="s">
        <v>11580</v>
      </c>
      <c r="B12264" s="33" t="s">
        <v>580</v>
      </c>
      <c r="C12264" s="34">
        <v>10</v>
      </c>
      <c r="D12264" s="33" t="s">
        <v>42</v>
      </c>
      <c r="E12264" s="33" t="s">
        <v>14850</v>
      </c>
      <c r="F12264" s="35">
        <v>44103105</v>
      </c>
      <c r="G12264" s="33" t="s">
        <v>467</v>
      </c>
      <c r="H12264" s="33">
        <v>1</v>
      </c>
      <c r="I12264" s="33">
        <v>6</v>
      </c>
      <c r="J12264" s="36">
        <v>2</v>
      </c>
      <c r="K12264" s="37">
        <v>1244837.58</v>
      </c>
      <c r="L12264" s="38" t="s">
        <v>15</v>
      </c>
      <c r="M12264" s="38" t="s">
        <v>13</v>
      </c>
    </row>
    <row r="12265" spans="1:13" s="39" customFormat="1" ht="12.75" x14ac:dyDescent="0.2">
      <c r="A12265" s="33" t="s">
        <v>11580</v>
      </c>
      <c r="B12265" s="33" t="s">
        <v>580</v>
      </c>
      <c r="C12265" s="34">
        <v>10</v>
      </c>
      <c r="D12265" s="33" t="s">
        <v>42</v>
      </c>
      <c r="E12265" s="33" t="s">
        <v>14851</v>
      </c>
      <c r="F12265" s="35">
        <v>44103105</v>
      </c>
      <c r="G12265" s="33" t="s">
        <v>467</v>
      </c>
      <c r="H12265" s="33">
        <v>1</v>
      </c>
      <c r="I12265" s="33">
        <v>6</v>
      </c>
      <c r="J12265" s="36">
        <v>2</v>
      </c>
      <c r="K12265" s="37">
        <v>625396.84000000008</v>
      </c>
      <c r="L12265" s="38" t="s">
        <v>15</v>
      </c>
      <c r="M12265" s="38" t="s">
        <v>13</v>
      </c>
    </row>
    <row r="12266" spans="1:13" s="39" customFormat="1" ht="12.75" x14ac:dyDescent="0.2">
      <c r="A12266" s="33" t="s">
        <v>11580</v>
      </c>
      <c r="B12266" s="33" t="s">
        <v>580</v>
      </c>
      <c r="C12266" s="34">
        <v>10</v>
      </c>
      <c r="D12266" s="33" t="s">
        <v>42</v>
      </c>
      <c r="E12266" s="33" t="s">
        <v>14852</v>
      </c>
      <c r="F12266" s="35">
        <v>44103105</v>
      </c>
      <c r="G12266" s="33" t="s">
        <v>467</v>
      </c>
      <c r="H12266" s="33">
        <v>1</v>
      </c>
      <c r="I12266" s="33">
        <v>6</v>
      </c>
      <c r="J12266" s="36">
        <v>2</v>
      </c>
      <c r="K12266" s="37">
        <v>384051.46</v>
      </c>
      <c r="L12266" s="38" t="s">
        <v>15</v>
      </c>
      <c r="M12266" s="38" t="s">
        <v>13</v>
      </c>
    </row>
    <row r="12267" spans="1:13" s="39" customFormat="1" ht="12.75" x14ac:dyDescent="0.2">
      <c r="A12267" s="33" t="s">
        <v>11580</v>
      </c>
      <c r="B12267" s="33" t="s">
        <v>580</v>
      </c>
      <c r="C12267" s="34">
        <v>10</v>
      </c>
      <c r="D12267" s="33" t="s">
        <v>42</v>
      </c>
      <c r="E12267" s="33" t="s">
        <v>14853</v>
      </c>
      <c r="F12267" s="35">
        <v>44103105</v>
      </c>
      <c r="G12267" s="33" t="s">
        <v>467</v>
      </c>
      <c r="H12267" s="33">
        <v>1</v>
      </c>
      <c r="I12267" s="33">
        <v>6</v>
      </c>
      <c r="J12267" s="36">
        <v>2</v>
      </c>
      <c r="K12267" s="37">
        <v>1076036.22</v>
      </c>
      <c r="L12267" s="38" t="s">
        <v>15</v>
      </c>
      <c r="M12267" s="38" t="s">
        <v>13</v>
      </c>
    </row>
    <row r="12268" spans="1:13" s="39" customFormat="1" ht="12.75" x14ac:dyDescent="0.2">
      <c r="A12268" s="33" t="s">
        <v>11580</v>
      </c>
      <c r="B12268" s="33" t="s">
        <v>580</v>
      </c>
      <c r="C12268" s="34">
        <v>10</v>
      </c>
      <c r="D12268" s="33" t="s">
        <v>42</v>
      </c>
      <c r="E12268" s="33" t="s">
        <v>14854</v>
      </c>
      <c r="F12268" s="35">
        <v>44103105</v>
      </c>
      <c r="G12268" s="33" t="s">
        <v>467</v>
      </c>
      <c r="H12268" s="33">
        <v>1</v>
      </c>
      <c r="I12268" s="33">
        <v>6</v>
      </c>
      <c r="J12268" s="36">
        <v>2</v>
      </c>
      <c r="K12268" s="37">
        <v>488881.84</v>
      </c>
      <c r="L12268" s="38" t="s">
        <v>15</v>
      </c>
      <c r="M12268" s="38" t="s">
        <v>13</v>
      </c>
    </row>
    <row r="12269" spans="1:13" s="39" customFormat="1" ht="12.75" x14ac:dyDescent="0.2">
      <c r="A12269" s="33" t="s">
        <v>11580</v>
      </c>
      <c r="B12269" s="33" t="s">
        <v>580</v>
      </c>
      <c r="C12269" s="34">
        <v>10</v>
      </c>
      <c r="D12269" s="33" t="s">
        <v>42</v>
      </c>
      <c r="E12269" s="33" t="s">
        <v>14855</v>
      </c>
      <c r="F12269" s="35">
        <v>44103105</v>
      </c>
      <c r="G12269" s="33" t="s">
        <v>467</v>
      </c>
      <c r="H12269" s="33">
        <v>1</v>
      </c>
      <c r="I12269" s="33">
        <v>6</v>
      </c>
      <c r="J12269" s="36">
        <v>2</v>
      </c>
      <c r="K12269" s="37">
        <v>488881.84</v>
      </c>
      <c r="L12269" s="38" t="s">
        <v>15</v>
      </c>
      <c r="M12269" s="38" t="s">
        <v>13</v>
      </c>
    </row>
    <row r="12270" spans="1:13" s="39" customFormat="1" ht="12.75" x14ac:dyDescent="0.2">
      <c r="A12270" s="33" t="s">
        <v>11580</v>
      </c>
      <c r="B12270" s="33" t="s">
        <v>580</v>
      </c>
      <c r="C12270" s="34">
        <v>10</v>
      </c>
      <c r="D12270" s="33" t="s">
        <v>42</v>
      </c>
      <c r="E12270" s="33" t="s">
        <v>14856</v>
      </c>
      <c r="F12270" s="35">
        <v>44103105</v>
      </c>
      <c r="G12270" s="33" t="s">
        <v>467</v>
      </c>
      <c r="H12270" s="33">
        <v>1</v>
      </c>
      <c r="I12270" s="33">
        <v>6</v>
      </c>
      <c r="J12270" s="36">
        <v>2</v>
      </c>
      <c r="K12270" s="37">
        <v>1034006.86</v>
      </c>
      <c r="L12270" s="38" t="s">
        <v>15</v>
      </c>
      <c r="M12270" s="38" t="s">
        <v>13</v>
      </c>
    </row>
    <row r="12271" spans="1:13" s="39" customFormat="1" ht="12.75" x14ac:dyDescent="0.2">
      <c r="A12271" s="33" t="s">
        <v>11580</v>
      </c>
      <c r="B12271" s="33" t="s">
        <v>580</v>
      </c>
      <c r="C12271" s="34">
        <v>10</v>
      </c>
      <c r="D12271" s="33" t="s">
        <v>42</v>
      </c>
      <c r="E12271" s="33" t="s">
        <v>14857</v>
      </c>
      <c r="F12271" s="35">
        <v>44103105</v>
      </c>
      <c r="G12271" s="33" t="s">
        <v>467</v>
      </c>
      <c r="H12271" s="33">
        <v>1</v>
      </c>
      <c r="I12271" s="33">
        <v>6</v>
      </c>
      <c r="J12271" s="36">
        <v>2</v>
      </c>
      <c r="K12271" s="37">
        <v>939031.86</v>
      </c>
      <c r="L12271" s="38" t="s">
        <v>15</v>
      </c>
      <c r="M12271" s="38" t="s">
        <v>13</v>
      </c>
    </row>
    <row r="12272" spans="1:13" s="39" customFormat="1" ht="12.75" x14ac:dyDescent="0.2">
      <c r="A12272" s="33" t="s">
        <v>11580</v>
      </c>
      <c r="B12272" s="33" t="s">
        <v>580</v>
      </c>
      <c r="C12272" s="34">
        <v>10</v>
      </c>
      <c r="D12272" s="33" t="s">
        <v>42</v>
      </c>
      <c r="E12272" s="33" t="s">
        <v>14858</v>
      </c>
      <c r="F12272" s="35">
        <v>44103105</v>
      </c>
      <c r="G12272" s="33" t="s">
        <v>467</v>
      </c>
      <c r="H12272" s="33">
        <v>1</v>
      </c>
      <c r="I12272" s="33">
        <v>6</v>
      </c>
      <c r="J12272" s="36">
        <v>1</v>
      </c>
      <c r="K12272" s="37">
        <v>846998.21</v>
      </c>
      <c r="L12272" s="38" t="s">
        <v>15</v>
      </c>
      <c r="M12272" s="38" t="s">
        <v>13</v>
      </c>
    </row>
    <row r="12273" spans="1:13" s="39" customFormat="1" ht="12.75" x14ac:dyDescent="0.2">
      <c r="A12273" s="33" t="s">
        <v>11580</v>
      </c>
      <c r="B12273" s="33" t="s">
        <v>580</v>
      </c>
      <c r="C12273" s="34">
        <v>10</v>
      </c>
      <c r="D12273" s="33" t="s">
        <v>42</v>
      </c>
      <c r="E12273" s="33" t="s">
        <v>14859</v>
      </c>
      <c r="F12273" s="35">
        <v>44103105</v>
      </c>
      <c r="G12273" s="33" t="s">
        <v>467</v>
      </c>
      <c r="H12273" s="33">
        <v>1</v>
      </c>
      <c r="I12273" s="33">
        <v>6</v>
      </c>
      <c r="J12273" s="36">
        <v>1</v>
      </c>
      <c r="K12273" s="37">
        <v>302413.99</v>
      </c>
      <c r="L12273" s="38" t="s">
        <v>15</v>
      </c>
      <c r="M12273" s="38" t="s">
        <v>13</v>
      </c>
    </row>
    <row r="12274" spans="1:13" s="39" customFormat="1" ht="12.75" x14ac:dyDescent="0.2">
      <c r="A12274" s="33" t="s">
        <v>11580</v>
      </c>
      <c r="B12274" s="33" t="s">
        <v>580</v>
      </c>
      <c r="C12274" s="34">
        <v>10</v>
      </c>
      <c r="D12274" s="33" t="s">
        <v>42</v>
      </c>
      <c r="E12274" s="33" t="s">
        <v>14860</v>
      </c>
      <c r="F12274" s="35">
        <v>44103105</v>
      </c>
      <c r="G12274" s="33" t="s">
        <v>467</v>
      </c>
      <c r="H12274" s="33">
        <v>1</v>
      </c>
      <c r="I12274" s="33">
        <v>6</v>
      </c>
      <c r="J12274" s="36">
        <v>1</v>
      </c>
      <c r="K12274" s="37">
        <v>490866.08</v>
      </c>
      <c r="L12274" s="38" t="s">
        <v>15</v>
      </c>
      <c r="M12274" s="38" t="s">
        <v>13</v>
      </c>
    </row>
    <row r="12275" spans="1:13" s="39" customFormat="1" ht="12.75" x14ac:dyDescent="0.2">
      <c r="A12275" s="33" t="s">
        <v>11580</v>
      </c>
      <c r="B12275" s="33" t="s">
        <v>580</v>
      </c>
      <c r="C12275" s="34">
        <v>10</v>
      </c>
      <c r="D12275" s="33" t="s">
        <v>42</v>
      </c>
      <c r="E12275" s="33" t="s">
        <v>14861</v>
      </c>
      <c r="F12275" s="35">
        <v>44103105</v>
      </c>
      <c r="G12275" s="33" t="s">
        <v>467</v>
      </c>
      <c r="H12275" s="33">
        <v>1</v>
      </c>
      <c r="I12275" s="33">
        <v>6</v>
      </c>
      <c r="J12275" s="36">
        <v>1</v>
      </c>
      <c r="K12275" s="37">
        <v>490866.08</v>
      </c>
      <c r="L12275" s="38" t="s">
        <v>15</v>
      </c>
      <c r="M12275" s="38" t="s">
        <v>13</v>
      </c>
    </row>
    <row r="12276" spans="1:13" s="39" customFormat="1" ht="12.75" x14ac:dyDescent="0.2">
      <c r="A12276" s="33" t="s">
        <v>11580</v>
      </c>
      <c r="B12276" s="33" t="s">
        <v>580</v>
      </c>
      <c r="C12276" s="34">
        <v>10</v>
      </c>
      <c r="D12276" s="33" t="s">
        <v>42</v>
      </c>
      <c r="E12276" s="33" t="s">
        <v>14862</v>
      </c>
      <c r="F12276" s="35">
        <v>44103105</v>
      </c>
      <c r="G12276" s="33" t="s">
        <v>467</v>
      </c>
      <c r="H12276" s="33">
        <v>1</v>
      </c>
      <c r="I12276" s="33">
        <v>6</v>
      </c>
      <c r="J12276" s="36">
        <v>1</v>
      </c>
      <c r="K12276" s="37">
        <v>490866.08</v>
      </c>
      <c r="L12276" s="38" t="s">
        <v>15</v>
      </c>
      <c r="M12276" s="38" t="s">
        <v>13</v>
      </c>
    </row>
    <row r="12277" spans="1:13" s="39" customFormat="1" ht="12.75" x14ac:dyDescent="0.2">
      <c r="A12277" s="33" t="s">
        <v>11580</v>
      </c>
      <c r="B12277" s="33" t="s">
        <v>580</v>
      </c>
      <c r="C12277" s="34">
        <v>10</v>
      </c>
      <c r="D12277" s="33" t="s">
        <v>42</v>
      </c>
      <c r="E12277" s="33" t="s">
        <v>14863</v>
      </c>
      <c r="F12277" s="35">
        <v>44103105</v>
      </c>
      <c r="G12277" s="33" t="s">
        <v>467</v>
      </c>
      <c r="H12277" s="33">
        <v>1</v>
      </c>
      <c r="I12277" s="33">
        <v>6</v>
      </c>
      <c r="J12277" s="36">
        <v>1</v>
      </c>
      <c r="K12277" s="37">
        <v>196699.86</v>
      </c>
      <c r="L12277" s="38" t="s">
        <v>15</v>
      </c>
      <c r="M12277" s="38" t="s">
        <v>13</v>
      </c>
    </row>
    <row r="12278" spans="1:13" s="39" customFormat="1" ht="12.75" x14ac:dyDescent="0.2">
      <c r="A12278" s="33" t="s">
        <v>11580</v>
      </c>
      <c r="B12278" s="33" t="s">
        <v>580</v>
      </c>
      <c r="C12278" s="34">
        <v>10</v>
      </c>
      <c r="D12278" s="33" t="s">
        <v>42</v>
      </c>
      <c r="E12278" s="33" t="s">
        <v>14864</v>
      </c>
      <c r="F12278" s="35">
        <v>44103105</v>
      </c>
      <c r="G12278" s="33" t="s">
        <v>467</v>
      </c>
      <c r="H12278" s="33">
        <v>1</v>
      </c>
      <c r="I12278" s="33">
        <v>6</v>
      </c>
      <c r="J12278" s="36">
        <v>1</v>
      </c>
      <c r="K12278" s="37">
        <v>233167.41</v>
      </c>
      <c r="L12278" s="38" t="s">
        <v>15</v>
      </c>
      <c r="M12278" s="38" t="s">
        <v>13</v>
      </c>
    </row>
    <row r="12279" spans="1:13" s="39" customFormat="1" ht="12.75" x14ac:dyDescent="0.2">
      <c r="A12279" s="33" t="s">
        <v>11580</v>
      </c>
      <c r="B12279" s="33" t="s">
        <v>580</v>
      </c>
      <c r="C12279" s="34">
        <v>10</v>
      </c>
      <c r="D12279" s="33" t="s">
        <v>42</v>
      </c>
      <c r="E12279" s="33" t="s">
        <v>14865</v>
      </c>
      <c r="F12279" s="35">
        <v>44103105</v>
      </c>
      <c r="G12279" s="33" t="s">
        <v>467</v>
      </c>
      <c r="H12279" s="33">
        <v>1</v>
      </c>
      <c r="I12279" s="33">
        <v>6</v>
      </c>
      <c r="J12279" s="36">
        <v>1</v>
      </c>
      <c r="K12279" s="37">
        <v>233167.41</v>
      </c>
      <c r="L12279" s="38" t="s">
        <v>15</v>
      </c>
      <c r="M12279" s="38" t="s">
        <v>13</v>
      </c>
    </row>
    <row r="12280" spans="1:13" s="39" customFormat="1" ht="12.75" x14ac:dyDescent="0.2">
      <c r="A12280" s="33" t="s">
        <v>11580</v>
      </c>
      <c r="B12280" s="33" t="s">
        <v>580</v>
      </c>
      <c r="C12280" s="34">
        <v>10</v>
      </c>
      <c r="D12280" s="33" t="s">
        <v>42</v>
      </c>
      <c r="E12280" s="33" t="s">
        <v>14866</v>
      </c>
      <c r="F12280" s="35">
        <v>44103105</v>
      </c>
      <c r="G12280" s="33" t="s">
        <v>467</v>
      </c>
      <c r="H12280" s="33">
        <v>1</v>
      </c>
      <c r="I12280" s="33">
        <v>6</v>
      </c>
      <c r="J12280" s="36">
        <v>1</v>
      </c>
      <c r="K12280" s="37">
        <v>233167.41</v>
      </c>
      <c r="L12280" s="38" t="s">
        <v>15</v>
      </c>
      <c r="M12280" s="38" t="s">
        <v>13</v>
      </c>
    </row>
    <row r="12281" spans="1:13" s="39" customFormat="1" ht="12.75" x14ac:dyDescent="0.2">
      <c r="A12281" s="33" t="s">
        <v>11580</v>
      </c>
      <c r="B12281" s="33" t="s">
        <v>580</v>
      </c>
      <c r="C12281" s="34">
        <v>10</v>
      </c>
      <c r="D12281" s="33" t="s">
        <v>42</v>
      </c>
      <c r="E12281" s="33" t="s">
        <v>14867</v>
      </c>
      <c r="F12281" s="35">
        <v>44103105</v>
      </c>
      <c r="G12281" s="33" t="s">
        <v>467</v>
      </c>
      <c r="H12281" s="33">
        <v>1</v>
      </c>
      <c r="I12281" s="33">
        <v>6</v>
      </c>
      <c r="J12281" s="36">
        <v>2</v>
      </c>
      <c r="K12281" s="37">
        <v>349831.44</v>
      </c>
      <c r="L12281" s="38" t="s">
        <v>15</v>
      </c>
      <c r="M12281" s="38" t="s">
        <v>13</v>
      </c>
    </row>
    <row r="12282" spans="1:13" s="39" customFormat="1" ht="12.75" x14ac:dyDescent="0.2">
      <c r="A12282" s="33" t="s">
        <v>11580</v>
      </c>
      <c r="B12282" s="33" t="s">
        <v>580</v>
      </c>
      <c r="C12282" s="34">
        <v>10</v>
      </c>
      <c r="D12282" s="33" t="s">
        <v>42</v>
      </c>
      <c r="E12282" s="33" t="s">
        <v>14868</v>
      </c>
      <c r="F12282" s="35">
        <v>44103105</v>
      </c>
      <c r="G12282" s="33" t="s">
        <v>467</v>
      </c>
      <c r="H12282" s="33">
        <v>1</v>
      </c>
      <c r="I12282" s="33">
        <v>6</v>
      </c>
      <c r="J12282" s="36">
        <v>2</v>
      </c>
      <c r="K12282" s="37">
        <v>499814.28</v>
      </c>
      <c r="L12282" s="38" t="s">
        <v>15</v>
      </c>
      <c r="M12282" s="38" t="s">
        <v>13</v>
      </c>
    </row>
    <row r="12283" spans="1:13" s="39" customFormat="1" ht="12.75" x14ac:dyDescent="0.2">
      <c r="A12283" s="33" t="s">
        <v>11580</v>
      </c>
      <c r="B12283" s="33" t="s">
        <v>580</v>
      </c>
      <c r="C12283" s="34">
        <v>10</v>
      </c>
      <c r="D12283" s="33" t="s">
        <v>42</v>
      </c>
      <c r="E12283" s="33" t="s">
        <v>14869</v>
      </c>
      <c r="F12283" s="35">
        <v>44103105</v>
      </c>
      <c r="G12283" s="33" t="s">
        <v>467</v>
      </c>
      <c r="H12283" s="33">
        <v>1</v>
      </c>
      <c r="I12283" s="33">
        <v>6</v>
      </c>
      <c r="J12283" s="36">
        <v>2</v>
      </c>
      <c r="K12283" s="37">
        <v>499814.28</v>
      </c>
      <c r="L12283" s="38" t="s">
        <v>15</v>
      </c>
      <c r="M12283" s="38" t="s">
        <v>13</v>
      </c>
    </row>
    <row r="12284" spans="1:13" s="39" customFormat="1" ht="12.75" x14ac:dyDescent="0.2">
      <c r="A12284" s="33" t="s">
        <v>11580</v>
      </c>
      <c r="B12284" s="33" t="s">
        <v>580</v>
      </c>
      <c r="C12284" s="34">
        <v>10</v>
      </c>
      <c r="D12284" s="33" t="s">
        <v>42</v>
      </c>
      <c r="E12284" s="33" t="s">
        <v>14870</v>
      </c>
      <c r="F12284" s="35">
        <v>44103105</v>
      </c>
      <c r="G12284" s="33" t="s">
        <v>467</v>
      </c>
      <c r="H12284" s="33">
        <v>1</v>
      </c>
      <c r="I12284" s="33">
        <v>6</v>
      </c>
      <c r="J12284" s="36">
        <v>2</v>
      </c>
      <c r="K12284" s="37">
        <v>499814.28</v>
      </c>
      <c r="L12284" s="38" t="s">
        <v>15</v>
      </c>
      <c r="M12284" s="38" t="s">
        <v>13</v>
      </c>
    </row>
    <row r="12285" spans="1:13" s="39" customFormat="1" ht="12.75" x14ac:dyDescent="0.2">
      <c r="A12285" s="33" t="s">
        <v>11580</v>
      </c>
      <c r="B12285" s="33" t="s">
        <v>580</v>
      </c>
      <c r="C12285" s="34">
        <v>10</v>
      </c>
      <c r="D12285" s="33" t="s">
        <v>42</v>
      </c>
      <c r="E12285" s="33" t="s">
        <v>14871</v>
      </c>
      <c r="F12285" s="35">
        <v>44103105</v>
      </c>
      <c r="G12285" s="33" t="s">
        <v>467</v>
      </c>
      <c r="H12285" s="33">
        <v>1</v>
      </c>
      <c r="I12285" s="33">
        <v>6</v>
      </c>
      <c r="J12285" s="36">
        <v>3</v>
      </c>
      <c r="K12285" s="37">
        <v>1474767</v>
      </c>
      <c r="L12285" s="38" t="s">
        <v>15</v>
      </c>
      <c r="M12285" s="38" t="s">
        <v>13</v>
      </c>
    </row>
    <row r="12286" spans="1:13" s="39" customFormat="1" ht="12.75" x14ac:dyDescent="0.2">
      <c r="A12286" s="33" t="s">
        <v>11580</v>
      </c>
      <c r="B12286" s="33" t="s">
        <v>580</v>
      </c>
      <c r="C12286" s="34">
        <v>10</v>
      </c>
      <c r="D12286" s="33" t="s">
        <v>42</v>
      </c>
      <c r="E12286" s="33" t="s">
        <v>14872</v>
      </c>
      <c r="F12286" s="35">
        <v>44103105</v>
      </c>
      <c r="G12286" s="33" t="s">
        <v>467</v>
      </c>
      <c r="H12286" s="33">
        <v>1</v>
      </c>
      <c r="I12286" s="33">
        <v>6</v>
      </c>
      <c r="J12286" s="36">
        <v>3</v>
      </c>
      <c r="K12286" s="37">
        <v>405801.89999999997</v>
      </c>
      <c r="L12286" s="38" t="s">
        <v>15</v>
      </c>
      <c r="M12286" s="38" t="s">
        <v>13</v>
      </c>
    </row>
    <row r="12287" spans="1:13" s="39" customFormat="1" ht="12.75" x14ac:dyDescent="0.2">
      <c r="A12287" s="33" t="s">
        <v>11580</v>
      </c>
      <c r="B12287" s="33" t="s">
        <v>580</v>
      </c>
      <c r="C12287" s="34">
        <v>10</v>
      </c>
      <c r="D12287" s="33" t="s">
        <v>42</v>
      </c>
      <c r="E12287" s="33" t="s">
        <v>14873</v>
      </c>
      <c r="F12287" s="35">
        <v>44103105</v>
      </c>
      <c r="G12287" s="33" t="s">
        <v>467</v>
      </c>
      <c r="H12287" s="33">
        <v>1</v>
      </c>
      <c r="I12287" s="33">
        <v>6</v>
      </c>
      <c r="J12287" s="36">
        <v>45</v>
      </c>
      <c r="K12287" s="37">
        <v>41579272.350000001</v>
      </c>
      <c r="L12287" s="38" t="s">
        <v>15</v>
      </c>
      <c r="M12287" s="38" t="s">
        <v>13</v>
      </c>
    </row>
    <row r="12288" spans="1:13" s="39" customFormat="1" ht="12.75" x14ac:dyDescent="0.2">
      <c r="A12288" s="33" t="s">
        <v>11580</v>
      </c>
      <c r="B12288" s="33" t="s">
        <v>580</v>
      </c>
      <c r="C12288" s="34">
        <v>10</v>
      </c>
      <c r="D12288" s="33" t="s">
        <v>42</v>
      </c>
      <c r="E12288" s="33" t="s">
        <v>14874</v>
      </c>
      <c r="F12288" s="35">
        <v>44103105</v>
      </c>
      <c r="G12288" s="33" t="s">
        <v>467</v>
      </c>
      <c r="H12288" s="33">
        <v>1</v>
      </c>
      <c r="I12288" s="33">
        <v>6</v>
      </c>
      <c r="J12288" s="36">
        <v>12</v>
      </c>
      <c r="K12288" s="37">
        <v>8568000</v>
      </c>
      <c r="L12288" s="38" t="s">
        <v>15</v>
      </c>
      <c r="M12288" s="38" t="s">
        <v>13</v>
      </c>
    </row>
    <row r="12289" spans="1:13" s="39" customFormat="1" ht="12.75" x14ac:dyDescent="0.2">
      <c r="A12289" s="33" t="s">
        <v>11580</v>
      </c>
      <c r="B12289" s="33" t="s">
        <v>580</v>
      </c>
      <c r="C12289" s="34">
        <v>10</v>
      </c>
      <c r="D12289" s="33" t="s">
        <v>42</v>
      </c>
      <c r="E12289" s="33" t="s">
        <v>14875</v>
      </c>
      <c r="F12289" s="35">
        <v>44103105</v>
      </c>
      <c r="G12289" s="33" t="s">
        <v>467</v>
      </c>
      <c r="H12289" s="33">
        <v>1</v>
      </c>
      <c r="I12289" s="33">
        <v>6</v>
      </c>
      <c r="J12289" s="36">
        <v>3</v>
      </c>
      <c r="K12289" s="37">
        <v>2146894.98</v>
      </c>
      <c r="L12289" s="38" t="s">
        <v>15</v>
      </c>
      <c r="M12289" s="38" t="s">
        <v>13</v>
      </c>
    </row>
    <row r="12290" spans="1:13" s="39" customFormat="1" ht="12.75" x14ac:dyDescent="0.2">
      <c r="A12290" s="33" t="s">
        <v>11580</v>
      </c>
      <c r="B12290" s="33" t="s">
        <v>580</v>
      </c>
      <c r="C12290" s="34">
        <v>10</v>
      </c>
      <c r="D12290" s="33" t="s">
        <v>42</v>
      </c>
      <c r="E12290" s="33" t="s">
        <v>7470</v>
      </c>
      <c r="F12290" s="35">
        <v>44103105</v>
      </c>
      <c r="G12290" s="33" t="s">
        <v>467</v>
      </c>
      <c r="H12290" s="33">
        <v>1</v>
      </c>
      <c r="I12290" s="33">
        <v>6</v>
      </c>
      <c r="J12290" s="36">
        <v>4</v>
      </c>
      <c r="K12290" s="37">
        <v>3435031.88</v>
      </c>
      <c r="L12290" s="38" t="s">
        <v>15</v>
      </c>
      <c r="M12290" s="38" t="s">
        <v>13</v>
      </c>
    </row>
    <row r="12291" spans="1:13" s="39" customFormat="1" ht="12.75" x14ac:dyDescent="0.2">
      <c r="A12291" s="33" t="s">
        <v>11580</v>
      </c>
      <c r="B12291" s="33" t="s">
        <v>580</v>
      </c>
      <c r="C12291" s="34">
        <v>10</v>
      </c>
      <c r="D12291" s="33" t="s">
        <v>42</v>
      </c>
      <c r="E12291" s="33" t="s">
        <v>14876</v>
      </c>
      <c r="F12291" s="35">
        <v>44103105</v>
      </c>
      <c r="G12291" s="33" t="s">
        <v>467</v>
      </c>
      <c r="H12291" s="33">
        <v>1</v>
      </c>
      <c r="I12291" s="33">
        <v>6</v>
      </c>
      <c r="J12291" s="36">
        <v>6</v>
      </c>
      <c r="K12291" s="37">
        <v>5712000</v>
      </c>
      <c r="L12291" s="38" t="s">
        <v>15</v>
      </c>
      <c r="M12291" s="38" t="s">
        <v>13</v>
      </c>
    </row>
    <row r="12292" spans="1:13" s="39" customFormat="1" ht="12.75" x14ac:dyDescent="0.2">
      <c r="A12292" s="33" t="s">
        <v>11580</v>
      </c>
      <c r="B12292" s="33" t="s">
        <v>580</v>
      </c>
      <c r="C12292" s="34">
        <v>10</v>
      </c>
      <c r="D12292" s="33" t="s">
        <v>42</v>
      </c>
      <c r="E12292" s="33" t="s">
        <v>14877</v>
      </c>
      <c r="F12292" s="35">
        <v>44103105</v>
      </c>
      <c r="G12292" s="33" t="s">
        <v>467</v>
      </c>
      <c r="H12292" s="33">
        <v>1</v>
      </c>
      <c r="I12292" s="33">
        <v>6</v>
      </c>
      <c r="J12292" s="36">
        <v>12</v>
      </c>
      <c r="K12292" s="37">
        <v>11049352.440000001</v>
      </c>
      <c r="L12292" s="38" t="s">
        <v>15</v>
      </c>
      <c r="M12292" s="38" t="s">
        <v>13</v>
      </c>
    </row>
    <row r="12293" spans="1:13" s="39" customFormat="1" ht="12.75" x14ac:dyDescent="0.2">
      <c r="A12293" s="33" t="s">
        <v>11580</v>
      </c>
      <c r="B12293" s="33" t="s">
        <v>580</v>
      </c>
      <c r="C12293" s="34">
        <v>10</v>
      </c>
      <c r="D12293" s="33" t="s">
        <v>42</v>
      </c>
      <c r="E12293" s="33" t="s">
        <v>14878</v>
      </c>
      <c r="F12293" s="35">
        <v>44103105</v>
      </c>
      <c r="G12293" s="33" t="s">
        <v>467</v>
      </c>
      <c r="H12293" s="33">
        <v>1</v>
      </c>
      <c r="I12293" s="33">
        <v>6</v>
      </c>
      <c r="J12293" s="36">
        <v>2</v>
      </c>
      <c r="K12293" s="37">
        <v>405454.9</v>
      </c>
      <c r="L12293" s="38" t="s">
        <v>15</v>
      </c>
      <c r="M12293" s="38" t="s">
        <v>13</v>
      </c>
    </row>
    <row r="12294" spans="1:13" s="39" customFormat="1" ht="12.75" x14ac:dyDescent="0.2">
      <c r="A12294" s="33" t="s">
        <v>11580</v>
      </c>
      <c r="B12294" s="33" t="s">
        <v>580</v>
      </c>
      <c r="C12294" s="34">
        <v>10</v>
      </c>
      <c r="D12294" s="33" t="s">
        <v>42</v>
      </c>
      <c r="E12294" s="33" t="s">
        <v>14879</v>
      </c>
      <c r="F12294" s="35">
        <v>44103105</v>
      </c>
      <c r="G12294" s="33" t="s">
        <v>467</v>
      </c>
      <c r="H12294" s="33">
        <v>1</v>
      </c>
      <c r="I12294" s="33">
        <v>6</v>
      </c>
      <c r="J12294" s="36">
        <v>3</v>
      </c>
      <c r="K12294" s="37">
        <v>802427.46</v>
      </c>
      <c r="L12294" s="38" t="s">
        <v>15</v>
      </c>
      <c r="M12294" s="38" t="s">
        <v>13</v>
      </c>
    </row>
    <row r="12295" spans="1:13" s="39" customFormat="1" ht="12.75" x14ac:dyDescent="0.2">
      <c r="A12295" s="33" t="s">
        <v>11580</v>
      </c>
      <c r="B12295" s="33" t="s">
        <v>580</v>
      </c>
      <c r="C12295" s="34">
        <v>10</v>
      </c>
      <c r="D12295" s="33" t="s">
        <v>42</v>
      </c>
      <c r="E12295" s="33" t="s">
        <v>7472</v>
      </c>
      <c r="F12295" s="35">
        <v>44103105</v>
      </c>
      <c r="G12295" s="33" t="s">
        <v>467</v>
      </c>
      <c r="H12295" s="33">
        <v>1</v>
      </c>
      <c r="I12295" s="33">
        <v>6</v>
      </c>
      <c r="J12295" s="36">
        <v>11</v>
      </c>
      <c r="K12295" s="37">
        <v>10472000</v>
      </c>
      <c r="L12295" s="38" t="s">
        <v>15</v>
      </c>
      <c r="M12295" s="38" t="s">
        <v>13</v>
      </c>
    </row>
    <row r="12296" spans="1:13" s="39" customFormat="1" ht="12.75" x14ac:dyDescent="0.2">
      <c r="A12296" s="33" t="s">
        <v>11580</v>
      </c>
      <c r="B12296" s="33" t="s">
        <v>580</v>
      </c>
      <c r="C12296" s="34">
        <v>10</v>
      </c>
      <c r="D12296" s="33" t="s">
        <v>42</v>
      </c>
      <c r="E12296" s="33" t="s">
        <v>14872</v>
      </c>
      <c r="F12296" s="35">
        <v>44103105</v>
      </c>
      <c r="G12296" s="33" t="s">
        <v>467</v>
      </c>
      <c r="H12296" s="33">
        <v>1</v>
      </c>
      <c r="I12296" s="33">
        <v>6</v>
      </c>
      <c r="J12296" s="36">
        <v>7</v>
      </c>
      <c r="K12296" s="37">
        <v>946871.09999999986</v>
      </c>
      <c r="L12296" s="38" t="s">
        <v>15</v>
      </c>
      <c r="M12296" s="38" t="s">
        <v>13</v>
      </c>
    </row>
    <row r="12297" spans="1:13" s="39" customFormat="1" ht="12.75" x14ac:dyDescent="0.2">
      <c r="A12297" s="33" t="s">
        <v>11580</v>
      </c>
      <c r="B12297" s="33" t="s">
        <v>580</v>
      </c>
      <c r="C12297" s="34">
        <v>10</v>
      </c>
      <c r="D12297" s="33" t="s">
        <v>42</v>
      </c>
      <c r="E12297" s="33" t="s">
        <v>14873</v>
      </c>
      <c r="F12297" s="35">
        <v>44103105</v>
      </c>
      <c r="G12297" s="33" t="s">
        <v>467</v>
      </c>
      <c r="H12297" s="33">
        <v>1</v>
      </c>
      <c r="I12297" s="33">
        <v>6</v>
      </c>
      <c r="J12297" s="36">
        <v>23</v>
      </c>
      <c r="K12297" s="37">
        <v>21251628.09</v>
      </c>
      <c r="L12297" s="38" t="s">
        <v>15</v>
      </c>
      <c r="M12297" s="38" t="s">
        <v>13</v>
      </c>
    </row>
    <row r="12298" spans="1:13" s="39" customFormat="1" ht="12.75" x14ac:dyDescent="0.2">
      <c r="A12298" s="33" t="s">
        <v>11580</v>
      </c>
      <c r="B12298" s="33" t="s">
        <v>580</v>
      </c>
      <c r="C12298" s="34">
        <v>10</v>
      </c>
      <c r="D12298" s="33" t="s">
        <v>42</v>
      </c>
      <c r="E12298" s="33" t="s">
        <v>14877</v>
      </c>
      <c r="F12298" s="35">
        <v>44103105</v>
      </c>
      <c r="G12298" s="33" t="s">
        <v>467</v>
      </c>
      <c r="H12298" s="33">
        <v>1</v>
      </c>
      <c r="I12298" s="33">
        <v>6</v>
      </c>
      <c r="J12298" s="36">
        <v>11</v>
      </c>
      <c r="K12298" s="37">
        <v>10128573.07</v>
      </c>
      <c r="L12298" s="38" t="s">
        <v>15</v>
      </c>
      <c r="M12298" s="38" t="s">
        <v>13</v>
      </c>
    </row>
    <row r="12299" spans="1:13" s="39" customFormat="1" ht="12.75" x14ac:dyDescent="0.2">
      <c r="A12299" s="33" t="s">
        <v>11580</v>
      </c>
      <c r="B12299" s="33" t="s">
        <v>580</v>
      </c>
      <c r="C12299" s="34">
        <v>10</v>
      </c>
      <c r="D12299" s="33" t="s">
        <v>42</v>
      </c>
      <c r="E12299" s="33" t="s">
        <v>14874</v>
      </c>
      <c r="F12299" s="35">
        <v>44103105</v>
      </c>
      <c r="G12299" s="33" t="s">
        <v>467</v>
      </c>
      <c r="H12299" s="33">
        <v>1</v>
      </c>
      <c r="I12299" s="33">
        <v>6</v>
      </c>
      <c r="J12299" s="36">
        <v>3</v>
      </c>
      <c r="K12299" s="37">
        <v>2142000</v>
      </c>
      <c r="L12299" s="38" t="s">
        <v>15</v>
      </c>
      <c r="M12299" s="38" t="s">
        <v>13</v>
      </c>
    </row>
    <row r="12300" spans="1:13" s="39" customFormat="1" ht="12.75" x14ac:dyDescent="0.2">
      <c r="A12300" s="33" t="s">
        <v>11580</v>
      </c>
      <c r="B12300" s="33" t="s">
        <v>580</v>
      </c>
      <c r="C12300" s="34">
        <v>10</v>
      </c>
      <c r="D12300" s="33" t="s">
        <v>42</v>
      </c>
      <c r="E12300" s="33" t="s">
        <v>14873</v>
      </c>
      <c r="F12300" s="35">
        <v>44103105</v>
      </c>
      <c r="G12300" s="33" t="s">
        <v>467</v>
      </c>
      <c r="H12300" s="33">
        <v>1</v>
      </c>
      <c r="I12300" s="33">
        <v>6</v>
      </c>
      <c r="J12300" s="36">
        <v>5</v>
      </c>
      <c r="K12300" s="37">
        <v>4619919.1499999994</v>
      </c>
      <c r="L12300" s="38" t="s">
        <v>15</v>
      </c>
      <c r="M12300" s="38" t="s">
        <v>13</v>
      </c>
    </row>
    <row r="12301" spans="1:13" s="39" customFormat="1" ht="12.75" x14ac:dyDescent="0.2">
      <c r="A12301" s="33" t="s">
        <v>11580</v>
      </c>
      <c r="B12301" s="33" t="s">
        <v>580</v>
      </c>
      <c r="C12301" s="34">
        <v>10</v>
      </c>
      <c r="D12301" s="33" t="s">
        <v>42</v>
      </c>
      <c r="E12301" s="33" t="s">
        <v>7470</v>
      </c>
      <c r="F12301" s="35">
        <v>44103105</v>
      </c>
      <c r="G12301" s="33" t="s">
        <v>467</v>
      </c>
      <c r="H12301" s="33">
        <v>1</v>
      </c>
      <c r="I12301" s="33">
        <v>6</v>
      </c>
      <c r="J12301" s="36">
        <v>6</v>
      </c>
      <c r="K12301" s="37">
        <v>5152547.82</v>
      </c>
      <c r="L12301" s="38" t="s">
        <v>15</v>
      </c>
      <c r="M12301" s="38" t="s">
        <v>13</v>
      </c>
    </row>
    <row r="12302" spans="1:13" s="39" customFormat="1" ht="12.75" x14ac:dyDescent="0.2">
      <c r="A12302" s="33" t="s">
        <v>11580</v>
      </c>
      <c r="B12302" s="33" t="s">
        <v>580</v>
      </c>
      <c r="C12302" s="34">
        <v>10</v>
      </c>
      <c r="D12302" s="33" t="s">
        <v>42</v>
      </c>
      <c r="E12302" s="33" t="s">
        <v>14880</v>
      </c>
      <c r="F12302" s="35">
        <v>44103105</v>
      </c>
      <c r="G12302" s="33" t="s">
        <v>467</v>
      </c>
      <c r="H12302" s="33">
        <v>1</v>
      </c>
      <c r="I12302" s="33">
        <v>6</v>
      </c>
      <c r="J12302" s="36">
        <v>3</v>
      </c>
      <c r="K12302" s="37">
        <v>1225347.18</v>
      </c>
      <c r="L12302" s="38" t="s">
        <v>15</v>
      </c>
      <c r="M12302" s="38" t="s">
        <v>13</v>
      </c>
    </row>
    <row r="12303" spans="1:13" s="39" customFormat="1" ht="12.75" x14ac:dyDescent="0.2">
      <c r="A12303" s="33" t="s">
        <v>11580</v>
      </c>
      <c r="B12303" s="33" t="s">
        <v>580</v>
      </c>
      <c r="C12303" s="34">
        <v>10</v>
      </c>
      <c r="D12303" s="33" t="s">
        <v>42</v>
      </c>
      <c r="E12303" s="33" t="s">
        <v>14881</v>
      </c>
      <c r="F12303" s="35">
        <v>44103105</v>
      </c>
      <c r="G12303" s="33" t="s">
        <v>467</v>
      </c>
      <c r="H12303" s="33">
        <v>1</v>
      </c>
      <c r="I12303" s="33">
        <v>6</v>
      </c>
      <c r="J12303" s="36">
        <v>6</v>
      </c>
      <c r="K12303" s="37">
        <v>869652</v>
      </c>
      <c r="L12303" s="38" t="s">
        <v>15</v>
      </c>
      <c r="M12303" s="38" t="s">
        <v>13</v>
      </c>
    </row>
    <row r="12304" spans="1:13" s="39" customFormat="1" ht="12.75" x14ac:dyDescent="0.2">
      <c r="A12304" s="33" t="s">
        <v>11580</v>
      </c>
      <c r="B12304" s="33" t="s">
        <v>580</v>
      </c>
      <c r="C12304" s="34">
        <v>10</v>
      </c>
      <c r="D12304" s="33" t="s">
        <v>42</v>
      </c>
      <c r="E12304" s="33" t="s">
        <v>14882</v>
      </c>
      <c r="F12304" s="35">
        <v>44103105</v>
      </c>
      <c r="G12304" s="33" t="s">
        <v>467</v>
      </c>
      <c r="H12304" s="33">
        <v>1</v>
      </c>
      <c r="I12304" s="33">
        <v>6</v>
      </c>
      <c r="J12304" s="36">
        <v>2</v>
      </c>
      <c r="K12304" s="37">
        <v>262394.99</v>
      </c>
      <c r="L12304" s="38" t="s">
        <v>15</v>
      </c>
      <c r="M12304" s="38" t="s">
        <v>13</v>
      </c>
    </row>
    <row r="12305" spans="1:13" s="39" customFormat="1" ht="12.75" x14ac:dyDescent="0.2">
      <c r="A12305" s="33" t="s">
        <v>11580</v>
      </c>
      <c r="B12305" s="33" t="s">
        <v>580</v>
      </c>
      <c r="C12305" s="34">
        <v>10</v>
      </c>
      <c r="D12305" s="33" t="s">
        <v>42</v>
      </c>
      <c r="E12305" s="33" t="s">
        <v>14883</v>
      </c>
      <c r="F12305" s="35">
        <v>44103105</v>
      </c>
      <c r="G12305" s="33" t="s">
        <v>467</v>
      </c>
      <c r="H12305" s="33">
        <v>1</v>
      </c>
      <c r="I12305" s="33">
        <v>6</v>
      </c>
      <c r="J12305" s="36">
        <v>2</v>
      </c>
      <c r="K12305" s="37">
        <v>264894</v>
      </c>
      <c r="L12305" s="38" t="s">
        <v>15</v>
      </c>
      <c r="M12305" s="38" t="s">
        <v>13</v>
      </c>
    </row>
    <row r="12306" spans="1:13" s="39" customFormat="1" ht="12.75" x14ac:dyDescent="0.2">
      <c r="A12306" s="33" t="s">
        <v>11580</v>
      </c>
      <c r="B12306" s="33" t="s">
        <v>580</v>
      </c>
      <c r="C12306" s="34">
        <v>10</v>
      </c>
      <c r="D12306" s="33" t="s">
        <v>42</v>
      </c>
      <c r="E12306" s="33" t="s">
        <v>14884</v>
      </c>
      <c r="F12306" s="35">
        <v>44103105</v>
      </c>
      <c r="G12306" s="33" t="s">
        <v>467</v>
      </c>
      <c r="H12306" s="33">
        <v>1</v>
      </c>
      <c r="I12306" s="33">
        <v>6</v>
      </c>
      <c r="J12306" s="36">
        <v>2</v>
      </c>
      <c r="K12306" s="37">
        <v>262395</v>
      </c>
      <c r="L12306" s="38" t="s">
        <v>15</v>
      </c>
      <c r="M12306" s="38" t="s">
        <v>13</v>
      </c>
    </row>
    <row r="12307" spans="1:13" s="39" customFormat="1" ht="12.75" x14ac:dyDescent="0.2">
      <c r="A12307" s="33" t="s">
        <v>11580</v>
      </c>
      <c r="B12307" s="33" t="s">
        <v>580</v>
      </c>
      <c r="C12307" s="34">
        <v>10</v>
      </c>
      <c r="D12307" s="33" t="s">
        <v>42</v>
      </c>
      <c r="E12307" s="33" t="s">
        <v>14885</v>
      </c>
      <c r="F12307" s="35">
        <v>44103105</v>
      </c>
      <c r="G12307" s="33" t="s">
        <v>467</v>
      </c>
      <c r="H12307" s="33">
        <v>1</v>
      </c>
      <c r="I12307" s="33">
        <v>6</v>
      </c>
      <c r="J12307" s="36">
        <v>4</v>
      </c>
      <c r="K12307" s="37">
        <v>904638</v>
      </c>
      <c r="L12307" s="38" t="s">
        <v>15</v>
      </c>
      <c r="M12307" s="38" t="s">
        <v>13</v>
      </c>
    </row>
    <row r="12308" spans="1:13" s="39" customFormat="1" ht="12.75" x14ac:dyDescent="0.2">
      <c r="A12308" s="33" t="s">
        <v>11580</v>
      </c>
      <c r="B12308" s="33" t="s">
        <v>580</v>
      </c>
      <c r="C12308" s="34">
        <v>10</v>
      </c>
      <c r="D12308" s="33" t="s">
        <v>42</v>
      </c>
      <c r="E12308" s="33" t="s">
        <v>14886</v>
      </c>
      <c r="F12308" s="35">
        <v>44103105</v>
      </c>
      <c r="G12308" s="33" t="s">
        <v>467</v>
      </c>
      <c r="H12308" s="33">
        <v>1</v>
      </c>
      <c r="I12308" s="33">
        <v>6</v>
      </c>
      <c r="J12308" s="36">
        <v>6</v>
      </c>
      <c r="K12308" s="37">
        <v>1216591.74</v>
      </c>
      <c r="L12308" s="38" t="s">
        <v>15</v>
      </c>
      <c r="M12308" s="38" t="s">
        <v>13</v>
      </c>
    </row>
    <row r="12309" spans="1:13" s="39" customFormat="1" ht="12.75" x14ac:dyDescent="0.2">
      <c r="A12309" s="33" t="s">
        <v>11580</v>
      </c>
      <c r="B12309" s="33" t="s">
        <v>580</v>
      </c>
      <c r="C12309" s="34">
        <v>10</v>
      </c>
      <c r="D12309" s="33" t="s">
        <v>42</v>
      </c>
      <c r="E12309" s="33" t="s">
        <v>14887</v>
      </c>
      <c r="F12309" s="35">
        <v>44103105</v>
      </c>
      <c r="G12309" s="33" t="s">
        <v>467</v>
      </c>
      <c r="H12309" s="33">
        <v>1</v>
      </c>
      <c r="I12309" s="33">
        <v>6</v>
      </c>
      <c r="J12309" s="36">
        <v>2</v>
      </c>
      <c r="K12309" s="37">
        <v>203892.22</v>
      </c>
      <c r="L12309" s="38" t="s">
        <v>15</v>
      </c>
      <c r="M12309" s="38" t="s">
        <v>13</v>
      </c>
    </row>
    <row r="12310" spans="1:13" s="39" customFormat="1" ht="12.75" x14ac:dyDescent="0.2">
      <c r="A12310" s="33" t="s">
        <v>11580</v>
      </c>
      <c r="B12310" s="33" t="s">
        <v>580</v>
      </c>
      <c r="C12310" s="34">
        <v>10</v>
      </c>
      <c r="D12310" s="33" t="s">
        <v>42</v>
      </c>
      <c r="E12310" s="33" t="s">
        <v>14888</v>
      </c>
      <c r="F12310" s="35">
        <v>44103105</v>
      </c>
      <c r="G12310" s="33" t="s">
        <v>467</v>
      </c>
      <c r="H12310" s="33">
        <v>1</v>
      </c>
      <c r="I12310" s="33">
        <v>6</v>
      </c>
      <c r="J12310" s="36">
        <v>4</v>
      </c>
      <c r="K12310" s="37">
        <v>778640.8</v>
      </c>
      <c r="L12310" s="38" t="s">
        <v>15</v>
      </c>
      <c r="M12310" s="38" t="s">
        <v>13</v>
      </c>
    </row>
    <row r="12311" spans="1:13" s="39" customFormat="1" ht="12.75" x14ac:dyDescent="0.2">
      <c r="A12311" s="33" t="s">
        <v>11580</v>
      </c>
      <c r="B12311" s="33" t="s">
        <v>580</v>
      </c>
      <c r="C12311" s="34">
        <v>10</v>
      </c>
      <c r="D12311" s="33" t="s">
        <v>42</v>
      </c>
      <c r="E12311" s="33" t="s">
        <v>14889</v>
      </c>
      <c r="F12311" s="35">
        <v>44103105</v>
      </c>
      <c r="G12311" s="33" t="s">
        <v>467</v>
      </c>
      <c r="H12311" s="33">
        <v>1</v>
      </c>
      <c r="I12311" s="33">
        <v>6</v>
      </c>
      <c r="J12311" s="36">
        <v>6</v>
      </c>
      <c r="K12311" s="37">
        <v>801893.39999999991</v>
      </c>
      <c r="L12311" s="38" t="s">
        <v>15</v>
      </c>
      <c r="M12311" s="38" t="s">
        <v>13</v>
      </c>
    </row>
    <row r="12312" spans="1:13" s="39" customFormat="1" ht="12.75" x14ac:dyDescent="0.2">
      <c r="A12312" s="33" t="s">
        <v>11580</v>
      </c>
      <c r="B12312" s="33" t="s">
        <v>580</v>
      </c>
      <c r="C12312" s="34">
        <v>10</v>
      </c>
      <c r="D12312" s="33" t="s">
        <v>42</v>
      </c>
      <c r="E12312" s="33" t="s">
        <v>7477</v>
      </c>
      <c r="F12312" s="35">
        <v>44103105</v>
      </c>
      <c r="G12312" s="33" t="s">
        <v>467</v>
      </c>
      <c r="H12312" s="33">
        <v>1</v>
      </c>
      <c r="I12312" s="33">
        <v>6</v>
      </c>
      <c r="J12312" s="36">
        <v>3</v>
      </c>
      <c r="K12312" s="37">
        <v>1155323.3999999999</v>
      </c>
      <c r="L12312" s="38" t="s">
        <v>15</v>
      </c>
      <c r="M12312" s="38" t="s">
        <v>13</v>
      </c>
    </row>
    <row r="12313" spans="1:13" s="39" customFormat="1" ht="12.75" x14ac:dyDescent="0.2">
      <c r="A12313" s="33" t="s">
        <v>11580</v>
      </c>
      <c r="B12313" s="33" t="s">
        <v>580</v>
      </c>
      <c r="C12313" s="34">
        <v>10</v>
      </c>
      <c r="D12313" s="33" t="s">
        <v>42</v>
      </c>
      <c r="E12313" s="33" t="s">
        <v>14889</v>
      </c>
      <c r="F12313" s="35">
        <v>44103105</v>
      </c>
      <c r="G12313" s="33" t="s">
        <v>467</v>
      </c>
      <c r="H12313" s="33">
        <v>1</v>
      </c>
      <c r="I12313" s="33">
        <v>6</v>
      </c>
      <c r="J12313" s="36">
        <v>4</v>
      </c>
      <c r="K12313" s="37">
        <v>534595.6</v>
      </c>
      <c r="L12313" s="38" t="s">
        <v>15</v>
      </c>
      <c r="M12313" s="38" t="s">
        <v>13</v>
      </c>
    </row>
    <row r="12314" spans="1:13" s="39" customFormat="1" ht="12.75" x14ac:dyDescent="0.2">
      <c r="A12314" s="33" t="s">
        <v>11580</v>
      </c>
      <c r="B12314" s="33" t="s">
        <v>580</v>
      </c>
      <c r="C12314" s="34">
        <v>10</v>
      </c>
      <c r="D12314" s="33" t="s">
        <v>42</v>
      </c>
      <c r="E12314" s="33" t="s">
        <v>14890</v>
      </c>
      <c r="F12314" s="35">
        <v>44103113</v>
      </c>
      <c r="G12314" s="33" t="s">
        <v>467</v>
      </c>
      <c r="H12314" s="33">
        <v>1</v>
      </c>
      <c r="I12314" s="33">
        <v>6</v>
      </c>
      <c r="J12314" s="36">
        <v>5</v>
      </c>
      <c r="K12314" s="37">
        <v>110455.8</v>
      </c>
      <c r="L12314" s="38" t="s">
        <v>15</v>
      </c>
      <c r="M12314" s="38" t="s">
        <v>13</v>
      </c>
    </row>
    <row r="12315" spans="1:13" s="39" customFormat="1" ht="12.75" x14ac:dyDescent="0.2">
      <c r="A12315" s="33" t="s">
        <v>11580</v>
      </c>
      <c r="B12315" s="33" t="s">
        <v>580</v>
      </c>
      <c r="C12315" s="34">
        <v>10</v>
      </c>
      <c r="D12315" s="33" t="s">
        <v>42</v>
      </c>
      <c r="E12315" s="33" t="s">
        <v>14891</v>
      </c>
      <c r="F12315" s="35">
        <v>44103113</v>
      </c>
      <c r="G12315" s="33" t="s">
        <v>467</v>
      </c>
      <c r="H12315" s="33">
        <v>1</v>
      </c>
      <c r="I12315" s="33">
        <v>6</v>
      </c>
      <c r="J12315" s="36">
        <v>5</v>
      </c>
      <c r="K12315" s="37">
        <v>110455.8</v>
      </c>
      <c r="L12315" s="38" t="s">
        <v>15</v>
      </c>
      <c r="M12315" s="38" t="s">
        <v>13</v>
      </c>
    </row>
    <row r="12316" spans="1:13" s="39" customFormat="1" ht="12.75" x14ac:dyDescent="0.2">
      <c r="A12316" s="33" t="s">
        <v>11580</v>
      </c>
      <c r="B12316" s="33" t="s">
        <v>580</v>
      </c>
      <c r="C12316" s="34">
        <v>10</v>
      </c>
      <c r="D12316" s="33" t="s">
        <v>42</v>
      </c>
      <c r="E12316" s="33" t="s">
        <v>14892</v>
      </c>
      <c r="F12316" s="35">
        <v>44103113</v>
      </c>
      <c r="G12316" s="33" t="s">
        <v>467</v>
      </c>
      <c r="H12316" s="33">
        <v>1</v>
      </c>
      <c r="I12316" s="33">
        <v>6</v>
      </c>
      <c r="J12316" s="36">
        <v>5</v>
      </c>
      <c r="K12316" s="37">
        <v>110455.8</v>
      </c>
      <c r="L12316" s="38" t="s">
        <v>15</v>
      </c>
      <c r="M12316" s="38" t="s">
        <v>13</v>
      </c>
    </row>
    <row r="12317" spans="1:13" s="39" customFormat="1" ht="12.75" x14ac:dyDescent="0.2">
      <c r="A12317" s="33" t="s">
        <v>11580</v>
      </c>
      <c r="B12317" s="33" t="s">
        <v>580</v>
      </c>
      <c r="C12317" s="34">
        <v>10</v>
      </c>
      <c r="D12317" s="33" t="s">
        <v>42</v>
      </c>
      <c r="E12317" s="33" t="s">
        <v>14893</v>
      </c>
      <c r="F12317" s="35">
        <v>44103113</v>
      </c>
      <c r="G12317" s="33" t="s">
        <v>467</v>
      </c>
      <c r="H12317" s="33">
        <v>1</v>
      </c>
      <c r="I12317" s="33">
        <v>6</v>
      </c>
      <c r="J12317" s="36">
        <v>5</v>
      </c>
      <c r="K12317" s="37">
        <v>110455.8</v>
      </c>
      <c r="L12317" s="38" t="s">
        <v>15</v>
      </c>
      <c r="M12317" s="38" t="s">
        <v>13</v>
      </c>
    </row>
    <row r="12318" spans="1:13" s="39" customFormat="1" ht="12.75" x14ac:dyDescent="0.2">
      <c r="A12318" s="33" t="s">
        <v>11580</v>
      </c>
      <c r="B12318" s="33" t="s">
        <v>580</v>
      </c>
      <c r="C12318" s="34">
        <v>10</v>
      </c>
      <c r="D12318" s="33" t="s">
        <v>42</v>
      </c>
      <c r="E12318" s="33" t="s">
        <v>11644</v>
      </c>
      <c r="F12318" s="35">
        <v>44103107</v>
      </c>
      <c r="G12318" s="33" t="s">
        <v>15071</v>
      </c>
      <c r="H12318" s="33">
        <v>1</v>
      </c>
      <c r="I12318" s="33">
        <v>6</v>
      </c>
      <c r="J12318" s="36">
        <v>3</v>
      </c>
      <c r="K12318" s="37">
        <v>2342100</v>
      </c>
      <c r="L12318" s="38" t="s">
        <v>15</v>
      </c>
      <c r="M12318" s="38" t="s">
        <v>13</v>
      </c>
    </row>
    <row r="12319" spans="1:13" s="39" customFormat="1" ht="12.75" x14ac:dyDescent="0.2">
      <c r="A12319" s="33" t="s">
        <v>11580</v>
      </c>
      <c r="B12319" s="33" t="s">
        <v>580</v>
      </c>
      <c r="C12319" s="34">
        <v>10</v>
      </c>
      <c r="D12319" s="33" t="s">
        <v>42</v>
      </c>
      <c r="E12319" s="33" t="s">
        <v>11645</v>
      </c>
      <c r="F12319" s="35">
        <v>44103107</v>
      </c>
      <c r="G12319" s="33" t="s">
        <v>15071</v>
      </c>
      <c r="H12319" s="33">
        <v>1</v>
      </c>
      <c r="I12319" s="33">
        <v>6</v>
      </c>
      <c r="J12319" s="36">
        <v>3</v>
      </c>
      <c r="K12319" s="37">
        <v>2342100</v>
      </c>
      <c r="L12319" s="38" t="s">
        <v>15</v>
      </c>
      <c r="M12319" s="38" t="s">
        <v>13</v>
      </c>
    </row>
    <row r="12320" spans="1:13" s="39" customFormat="1" ht="12.75" x14ac:dyDescent="0.2">
      <c r="A12320" s="33" t="s">
        <v>11580</v>
      </c>
      <c r="B12320" s="33" t="s">
        <v>580</v>
      </c>
      <c r="C12320" s="34">
        <v>10</v>
      </c>
      <c r="D12320" s="33" t="s">
        <v>42</v>
      </c>
      <c r="E12320" s="33" t="s">
        <v>11646</v>
      </c>
      <c r="F12320" s="35">
        <v>44103107</v>
      </c>
      <c r="G12320" s="33" t="s">
        <v>15071</v>
      </c>
      <c r="H12320" s="33">
        <v>1</v>
      </c>
      <c r="I12320" s="33">
        <v>6</v>
      </c>
      <c r="J12320" s="36">
        <v>3</v>
      </c>
      <c r="K12320" s="37">
        <v>2342100</v>
      </c>
      <c r="L12320" s="38" t="s">
        <v>15</v>
      </c>
      <c r="M12320" s="38" t="s">
        <v>13</v>
      </c>
    </row>
    <row r="12321" spans="1:13" s="39" customFormat="1" ht="12.75" x14ac:dyDescent="0.2">
      <c r="A12321" s="33" t="s">
        <v>11580</v>
      </c>
      <c r="B12321" s="33" t="s">
        <v>580</v>
      </c>
      <c r="C12321" s="34">
        <v>10</v>
      </c>
      <c r="D12321" s="33" t="s">
        <v>42</v>
      </c>
      <c r="E12321" s="33" t="s">
        <v>11647</v>
      </c>
      <c r="F12321" s="35">
        <v>44103107</v>
      </c>
      <c r="G12321" s="33" t="s">
        <v>15071</v>
      </c>
      <c r="H12321" s="33">
        <v>1</v>
      </c>
      <c r="I12321" s="33">
        <v>6</v>
      </c>
      <c r="J12321" s="36">
        <v>3</v>
      </c>
      <c r="K12321" s="37">
        <v>2342100</v>
      </c>
      <c r="L12321" s="38" t="s">
        <v>15</v>
      </c>
      <c r="M12321" s="38" t="s">
        <v>13</v>
      </c>
    </row>
    <row r="12322" spans="1:13" s="39" customFormat="1" ht="12.75" x14ac:dyDescent="0.2">
      <c r="A12322" s="33" t="s">
        <v>11580</v>
      </c>
      <c r="B12322" s="33" t="s">
        <v>580</v>
      </c>
      <c r="C12322" s="34">
        <v>10</v>
      </c>
      <c r="D12322" s="33" t="s">
        <v>42</v>
      </c>
      <c r="E12322" s="33" t="s">
        <v>11648</v>
      </c>
      <c r="F12322" s="35">
        <v>44103105</v>
      </c>
      <c r="G12322" s="33" t="s">
        <v>15071</v>
      </c>
      <c r="H12322" s="33">
        <v>1</v>
      </c>
      <c r="I12322" s="33">
        <v>6</v>
      </c>
      <c r="J12322" s="36">
        <v>3</v>
      </c>
      <c r="K12322" s="37">
        <v>2615400</v>
      </c>
      <c r="L12322" s="38" t="s">
        <v>15</v>
      </c>
      <c r="M12322" s="38" t="s">
        <v>13</v>
      </c>
    </row>
    <row r="12323" spans="1:13" s="39" customFormat="1" ht="12.75" x14ac:dyDescent="0.2">
      <c r="A12323" s="33" t="s">
        <v>11580</v>
      </c>
      <c r="B12323" s="33" t="s">
        <v>580</v>
      </c>
      <c r="C12323" s="34">
        <v>10</v>
      </c>
      <c r="D12323" s="33" t="s">
        <v>42</v>
      </c>
      <c r="E12323" s="33" t="s">
        <v>11649</v>
      </c>
      <c r="F12323" s="35">
        <v>44103105</v>
      </c>
      <c r="G12323" s="33" t="s">
        <v>15071</v>
      </c>
      <c r="H12323" s="33">
        <v>1</v>
      </c>
      <c r="I12323" s="33">
        <v>6</v>
      </c>
      <c r="J12323" s="36">
        <v>3</v>
      </c>
      <c r="K12323" s="37">
        <v>2615400</v>
      </c>
      <c r="L12323" s="38" t="s">
        <v>15</v>
      </c>
      <c r="M12323" s="38" t="s">
        <v>13</v>
      </c>
    </row>
    <row r="12324" spans="1:13" s="39" customFormat="1" ht="12.75" x14ac:dyDescent="0.2">
      <c r="A12324" s="33" t="s">
        <v>11580</v>
      </c>
      <c r="B12324" s="33" t="s">
        <v>580</v>
      </c>
      <c r="C12324" s="34">
        <v>10</v>
      </c>
      <c r="D12324" s="33" t="s">
        <v>42</v>
      </c>
      <c r="E12324" s="33" t="s">
        <v>11650</v>
      </c>
      <c r="F12324" s="35">
        <v>44103105</v>
      </c>
      <c r="G12324" s="33" t="s">
        <v>15071</v>
      </c>
      <c r="H12324" s="33">
        <v>1</v>
      </c>
      <c r="I12324" s="33">
        <v>6</v>
      </c>
      <c r="J12324" s="36">
        <v>3</v>
      </c>
      <c r="K12324" s="37">
        <v>2615400</v>
      </c>
      <c r="L12324" s="38" t="s">
        <v>15</v>
      </c>
      <c r="M12324" s="38" t="s">
        <v>13</v>
      </c>
    </row>
    <row r="12325" spans="1:13" s="39" customFormat="1" ht="12.75" x14ac:dyDescent="0.2">
      <c r="A12325" s="33" t="s">
        <v>11580</v>
      </c>
      <c r="B12325" s="33" t="s">
        <v>580</v>
      </c>
      <c r="C12325" s="34">
        <v>10</v>
      </c>
      <c r="D12325" s="33" t="s">
        <v>42</v>
      </c>
      <c r="E12325" s="33" t="s">
        <v>11651</v>
      </c>
      <c r="F12325" s="35">
        <v>44103105</v>
      </c>
      <c r="G12325" s="33" t="s">
        <v>15071</v>
      </c>
      <c r="H12325" s="33">
        <v>1</v>
      </c>
      <c r="I12325" s="33">
        <v>6</v>
      </c>
      <c r="J12325" s="36">
        <v>3</v>
      </c>
      <c r="K12325" s="37">
        <v>2615400</v>
      </c>
      <c r="L12325" s="38" t="s">
        <v>15</v>
      </c>
      <c r="M12325" s="38" t="s">
        <v>13</v>
      </c>
    </row>
    <row r="12326" spans="1:13" s="39" customFormat="1" ht="12.75" x14ac:dyDescent="0.2">
      <c r="A12326" s="33" t="s">
        <v>11580</v>
      </c>
      <c r="B12326" s="33" t="s">
        <v>580</v>
      </c>
      <c r="C12326" s="34">
        <v>10</v>
      </c>
      <c r="D12326" s="33" t="s">
        <v>42</v>
      </c>
      <c r="E12326" s="33" t="s">
        <v>11652</v>
      </c>
      <c r="F12326" s="35">
        <v>44103105</v>
      </c>
      <c r="G12326" s="33" t="s">
        <v>15071</v>
      </c>
      <c r="H12326" s="33">
        <v>1</v>
      </c>
      <c r="I12326" s="33">
        <v>6</v>
      </c>
      <c r="J12326" s="36">
        <v>3</v>
      </c>
      <c r="K12326" s="37">
        <v>675000</v>
      </c>
      <c r="L12326" s="38" t="s">
        <v>15</v>
      </c>
      <c r="M12326" s="38" t="s">
        <v>13</v>
      </c>
    </row>
    <row r="12327" spans="1:13" s="39" customFormat="1" ht="12.75" x14ac:dyDescent="0.2">
      <c r="A12327" s="33" t="s">
        <v>11580</v>
      </c>
      <c r="B12327" s="33" t="s">
        <v>580</v>
      </c>
      <c r="C12327" s="34">
        <v>10</v>
      </c>
      <c r="D12327" s="33" t="s">
        <v>42</v>
      </c>
      <c r="E12327" s="33" t="s">
        <v>11653</v>
      </c>
      <c r="F12327" s="35">
        <v>44103105</v>
      </c>
      <c r="G12327" s="33" t="s">
        <v>15071</v>
      </c>
      <c r="H12327" s="33">
        <v>1</v>
      </c>
      <c r="I12327" s="33">
        <v>6</v>
      </c>
      <c r="J12327" s="36">
        <v>3</v>
      </c>
      <c r="K12327" s="37">
        <v>675000</v>
      </c>
      <c r="L12327" s="38" t="s">
        <v>15</v>
      </c>
      <c r="M12327" s="38" t="s">
        <v>13</v>
      </c>
    </row>
    <row r="12328" spans="1:13" s="39" customFormat="1" ht="12.75" x14ac:dyDescent="0.2">
      <c r="A12328" s="33" t="s">
        <v>11580</v>
      </c>
      <c r="B12328" s="33" t="s">
        <v>580</v>
      </c>
      <c r="C12328" s="34">
        <v>10</v>
      </c>
      <c r="D12328" s="33" t="s">
        <v>42</v>
      </c>
      <c r="E12328" s="33" t="s">
        <v>11654</v>
      </c>
      <c r="F12328" s="35">
        <v>44103105</v>
      </c>
      <c r="G12328" s="33" t="s">
        <v>15071</v>
      </c>
      <c r="H12328" s="33">
        <v>1</v>
      </c>
      <c r="I12328" s="33">
        <v>6</v>
      </c>
      <c r="J12328" s="36">
        <v>3</v>
      </c>
      <c r="K12328" s="37">
        <v>675000</v>
      </c>
      <c r="L12328" s="38" t="s">
        <v>15</v>
      </c>
      <c r="M12328" s="38" t="s">
        <v>13</v>
      </c>
    </row>
    <row r="12329" spans="1:13" s="39" customFormat="1" ht="12.75" x14ac:dyDescent="0.2">
      <c r="A12329" s="33" t="s">
        <v>11580</v>
      </c>
      <c r="B12329" s="33" t="s">
        <v>580</v>
      </c>
      <c r="C12329" s="34">
        <v>10</v>
      </c>
      <c r="D12329" s="33" t="s">
        <v>42</v>
      </c>
      <c r="E12329" s="33" t="s">
        <v>11655</v>
      </c>
      <c r="F12329" s="35">
        <v>44103107</v>
      </c>
      <c r="G12329" s="33" t="s">
        <v>15071</v>
      </c>
      <c r="H12329" s="33">
        <v>1</v>
      </c>
      <c r="I12329" s="33">
        <v>6</v>
      </c>
      <c r="J12329" s="36">
        <v>2</v>
      </c>
      <c r="K12329" s="37">
        <v>1830400</v>
      </c>
      <c r="L12329" s="38" t="s">
        <v>15</v>
      </c>
      <c r="M12329" s="38" t="s">
        <v>13</v>
      </c>
    </row>
    <row r="12330" spans="1:13" s="39" customFormat="1" ht="12.75" x14ac:dyDescent="0.2">
      <c r="A12330" s="33" t="s">
        <v>11580</v>
      </c>
      <c r="B12330" s="33" t="s">
        <v>580</v>
      </c>
      <c r="C12330" s="34">
        <v>10</v>
      </c>
      <c r="D12330" s="33" t="s">
        <v>42</v>
      </c>
      <c r="E12330" s="33" t="s">
        <v>11656</v>
      </c>
      <c r="F12330" s="35">
        <v>44103107</v>
      </c>
      <c r="G12330" s="33" t="s">
        <v>15071</v>
      </c>
      <c r="H12330" s="33">
        <v>1</v>
      </c>
      <c r="I12330" s="33">
        <v>6</v>
      </c>
      <c r="J12330" s="36">
        <v>2</v>
      </c>
      <c r="K12330" s="37">
        <v>1854200</v>
      </c>
      <c r="L12330" s="38" t="s">
        <v>15</v>
      </c>
      <c r="M12330" s="38" t="s">
        <v>13</v>
      </c>
    </row>
    <row r="12331" spans="1:13" s="39" customFormat="1" ht="12.75" x14ac:dyDescent="0.2">
      <c r="A12331" s="33" t="s">
        <v>11580</v>
      </c>
      <c r="B12331" s="33" t="s">
        <v>580</v>
      </c>
      <c r="C12331" s="34">
        <v>10</v>
      </c>
      <c r="D12331" s="33" t="s">
        <v>42</v>
      </c>
      <c r="E12331" s="33" t="s">
        <v>11657</v>
      </c>
      <c r="F12331" s="35">
        <v>44103107</v>
      </c>
      <c r="G12331" s="33" t="s">
        <v>15071</v>
      </c>
      <c r="H12331" s="33">
        <v>1</v>
      </c>
      <c r="I12331" s="33">
        <v>6</v>
      </c>
      <c r="J12331" s="36">
        <v>2</v>
      </c>
      <c r="K12331" s="37">
        <v>1830400</v>
      </c>
      <c r="L12331" s="38" t="s">
        <v>15</v>
      </c>
      <c r="M12331" s="38" t="s">
        <v>13</v>
      </c>
    </row>
    <row r="12332" spans="1:13" s="39" customFormat="1" ht="12.75" x14ac:dyDescent="0.2">
      <c r="A12332" s="33" t="s">
        <v>11580</v>
      </c>
      <c r="B12332" s="33" t="s">
        <v>580</v>
      </c>
      <c r="C12332" s="34">
        <v>10</v>
      </c>
      <c r="D12332" s="33" t="s">
        <v>42</v>
      </c>
      <c r="E12332" s="33" t="s">
        <v>11658</v>
      </c>
      <c r="F12332" s="35">
        <v>44103107</v>
      </c>
      <c r="G12332" s="33" t="s">
        <v>15071</v>
      </c>
      <c r="H12332" s="33">
        <v>1</v>
      </c>
      <c r="I12332" s="33">
        <v>6</v>
      </c>
      <c r="J12332" s="36">
        <v>2</v>
      </c>
      <c r="K12332" s="37">
        <v>1830400</v>
      </c>
      <c r="L12332" s="38" t="s">
        <v>15</v>
      </c>
      <c r="M12332" s="38" t="s">
        <v>13</v>
      </c>
    </row>
    <row r="12333" spans="1:13" s="39" customFormat="1" ht="12.75" x14ac:dyDescent="0.2">
      <c r="A12333" s="33" t="s">
        <v>11580</v>
      </c>
      <c r="B12333" s="33" t="s">
        <v>580</v>
      </c>
      <c r="C12333" s="34">
        <v>10</v>
      </c>
      <c r="D12333" s="33" t="s">
        <v>42</v>
      </c>
      <c r="E12333" s="33" t="s">
        <v>11659</v>
      </c>
      <c r="F12333" s="35">
        <v>44103105</v>
      </c>
      <c r="G12333" s="33" t="s">
        <v>15071</v>
      </c>
      <c r="H12333" s="33">
        <v>1</v>
      </c>
      <c r="I12333" s="33">
        <v>6</v>
      </c>
      <c r="J12333" s="36">
        <v>2</v>
      </c>
      <c r="K12333" s="37">
        <v>1830400</v>
      </c>
      <c r="L12333" s="38" t="s">
        <v>15</v>
      </c>
      <c r="M12333" s="38" t="s">
        <v>13</v>
      </c>
    </row>
    <row r="12334" spans="1:13" s="39" customFormat="1" ht="12.75" x14ac:dyDescent="0.2">
      <c r="A12334" s="33" t="s">
        <v>11580</v>
      </c>
      <c r="B12334" s="33" t="s">
        <v>580</v>
      </c>
      <c r="C12334" s="34">
        <v>10</v>
      </c>
      <c r="D12334" s="33" t="s">
        <v>42</v>
      </c>
      <c r="E12334" s="33" t="s">
        <v>11660</v>
      </c>
      <c r="F12334" s="35">
        <v>44103105</v>
      </c>
      <c r="G12334" s="33" t="s">
        <v>15071</v>
      </c>
      <c r="H12334" s="33">
        <v>1</v>
      </c>
      <c r="I12334" s="33">
        <v>6</v>
      </c>
      <c r="J12334" s="36">
        <v>2</v>
      </c>
      <c r="K12334" s="37">
        <v>1830400</v>
      </c>
      <c r="L12334" s="38" t="s">
        <v>15</v>
      </c>
      <c r="M12334" s="38" t="s">
        <v>13</v>
      </c>
    </row>
    <row r="12335" spans="1:13" s="39" customFormat="1" ht="12.75" x14ac:dyDescent="0.2">
      <c r="A12335" s="33" t="s">
        <v>11580</v>
      </c>
      <c r="B12335" s="33" t="s">
        <v>580</v>
      </c>
      <c r="C12335" s="34">
        <v>10</v>
      </c>
      <c r="D12335" s="33" t="s">
        <v>42</v>
      </c>
      <c r="E12335" s="33" t="s">
        <v>11661</v>
      </c>
      <c r="F12335" s="35">
        <v>44103105</v>
      </c>
      <c r="G12335" s="33" t="s">
        <v>15071</v>
      </c>
      <c r="H12335" s="33">
        <v>1</v>
      </c>
      <c r="I12335" s="33">
        <v>6</v>
      </c>
      <c r="J12335" s="36">
        <v>2</v>
      </c>
      <c r="K12335" s="37">
        <v>1830400</v>
      </c>
      <c r="L12335" s="38" t="s">
        <v>15</v>
      </c>
      <c r="M12335" s="38" t="s">
        <v>13</v>
      </c>
    </row>
    <row r="12336" spans="1:13" s="39" customFormat="1" ht="12.75" x14ac:dyDescent="0.2">
      <c r="A12336" s="33" t="s">
        <v>11580</v>
      </c>
      <c r="B12336" s="33" t="s">
        <v>580</v>
      </c>
      <c r="C12336" s="34">
        <v>10</v>
      </c>
      <c r="D12336" s="33" t="s">
        <v>42</v>
      </c>
      <c r="E12336" s="33" t="s">
        <v>11662</v>
      </c>
      <c r="F12336" s="35">
        <v>44103105</v>
      </c>
      <c r="G12336" s="33" t="s">
        <v>15071</v>
      </c>
      <c r="H12336" s="33">
        <v>1</v>
      </c>
      <c r="I12336" s="33">
        <v>6</v>
      </c>
      <c r="J12336" s="36">
        <v>2</v>
      </c>
      <c r="K12336" s="37">
        <v>1830400</v>
      </c>
      <c r="L12336" s="38" t="s">
        <v>15</v>
      </c>
      <c r="M12336" s="38" t="s">
        <v>13</v>
      </c>
    </row>
    <row r="12337" spans="1:13" s="39" customFormat="1" ht="12.75" x14ac:dyDescent="0.2">
      <c r="A12337" s="33" t="s">
        <v>11580</v>
      </c>
      <c r="B12337" s="33" t="s">
        <v>580</v>
      </c>
      <c r="C12337" s="34">
        <v>10</v>
      </c>
      <c r="D12337" s="33" t="s">
        <v>42</v>
      </c>
      <c r="E12337" s="33" t="s">
        <v>11663</v>
      </c>
      <c r="F12337" s="35">
        <v>44103105</v>
      </c>
      <c r="G12337" s="33" t="s">
        <v>15071</v>
      </c>
      <c r="H12337" s="33">
        <v>1</v>
      </c>
      <c r="I12337" s="33">
        <v>6</v>
      </c>
      <c r="J12337" s="36">
        <v>2</v>
      </c>
      <c r="K12337" s="37">
        <v>192600</v>
      </c>
      <c r="L12337" s="38" t="s">
        <v>15</v>
      </c>
      <c r="M12337" s="38" t="s">
        <v>13</v>
      </c>
    </row>
    <row r="12338" spans="1:13" s="39" customFormat="1" ht="12.75" x14ac:dyDescent="0.2">
      <c r="A12338" s="33" t="s">
        <v>11580</v>
      </c>
      <c r="B12338" s="33" t="s">
        <v>580</v>
      </c>
      <c r="C12338" s="34">
        <v>10</v>
      </c>
      <c r="D12338" s="33" t="s">
        <v>42</v>
      </c>
      <c r="E12338" s="33" t="s">
        <v>11664</v>
      </c>
      <c r="F12338" s="35">
        <v>44103105</v>
      </c>
      <c r="G12338" s="33" t="s">
        <v>15071</v>
      </c>
      <c r="H12338" s="33">
        <v>1</v>
      </c>
      <c r="I12338" s="33">
        <v>6</v>
      </c>
      <c r="J12338" s="36">
        <v>2</v>
      </c>
      <c r="K12338" s="37">
        <v>219000</v>
      </c>
      <c r="L12338" s="38" t="s">
        <v>15</v>
      </c>
      <c r="M12338" s="38" t="s">
        <v>13</v>
      </c>
    </row>
    <row r="12339" spans="1:13" s="39" customFormat="1" ht="12.75" x14ac:dyDescent="0.2">
      <c r="A12339" s="33" t="s">
        <v>11580</v>
      </c>
      <c r="B12339" s="33" t="s">
        <v>580</v>
      </c>
      <c r="C12339" s="34">
        <v>10</v>
      </c>
      <c r="D12339" s="33" t="s">
        <v>42</v>
      </c>
      <c r="E12339" s="33" t="s">
        <v>11665</v>
      </c>
      <c r="F12339" s="35">
        <v>44103105</v>
      </c>
      <c r="G12339" s="33" t="s">
        <v>15071</v>
      </c>
      <c r="H12339" s="33">
        <v>1</v>
      </c>
      <c r="I12339" s="33">
        <v>6</v>
      </c>
      <c r="J12339" s="36">
        <v>2</v>
      </c>
      <c r="K12339" s="37">
        <v>226000</v>
      </c>
      <c r="L12339" s="38" t="s">
        <v>15</v>
      </c>
      <c r="M12339" s="38" t="s">
        <v>13</v>
      </c>
    </row>
    <row r="12340" spans="1:13" s="39" customFormat="1" ht="12.75" x14ac:dyDescent="0.2">
      <c r="A12340" s="33" t="s">
        <v>11580</v>
      </c>
      <c r="B12340" s="33" t="s">
        <v>580</v>
      </c>
      <c r="C12340" s="34">
        <v>10</v>
      </c>
      <c r="D12340" s="33" t="s">
        <v>42</v>
      </c>
      <c r="E12340" s="33" t="s">
        <v>11666</v>
      </c>
      <c r="F12340" s="35">
        <v>44103105</v>
      </c>
      <c r="G12340" s="33" t="s">
        <v>15071</v>
      </c>
      <c r="H12340" s="33">
        <v>1</v>
      </c>
      <c r="I12340" s="33">
        <v>6</v>
      </c>
      <c r="J12340" s="36">
        <v>2</v>
      </c>
      <c r="K12340" s="37">
        <v>138000</v>
      </c>
      <c r="L12340" s="38" t="s">
        <v>15</v>
      </c>
      <c r="M12340" s="38" t="s">
        <v>13</v>
      </c>
    </row>
    <row r="12341" spans="1:13" s="39" customFormat="1" ht="12.75" x14ac:dyDescent="0.2">
      <c r="A12341" s="33" t="s">
        <v>11580</v>
      </c>
      <c r="B12341" s="33" t="s">
        <v>580</v>
      </c>
      <c r="C12341" s="34">
        <v>10</v>
      </c>
      <c r="D12341" s="33" t="s">
        <v>42</v>
      </c>
      <c r="E12341" s="33" t="s">
        <v>11667</v>
      </c>
      <c r="F12341" s="35">
        <v>44103105</v>
      </c>
      <c r="G12341" s="33" t="s">
        <v>15071</v>
      </c>
      <c r="H12341" s="33">
        <v>1</v>
      </c>
      <c r="I12341" s="33">
        <v>6</v>
      </c>
      <c r="J12341" s="36">
        <v>2</v>
      </c>
      <c r="K12341" s="37">
        <v>128400</v>
      </c>
      <c r="L12341" s="38" t="s">
        <v>15</v>
      </c>
      <c r="M12341" s="38" t="s">
        <v>13</v>
      </c>
    </row>
    <row r="12342" spans="1:13" s="39" customFormat="1" ht="12.75" x14ac:dyDescent="0.2">
      <c r="A12342" s="33" t="s">
        <v>11580</v>
      </c>
      <c r="B12342" s="33" t="s">
        <v>580</v>
      </c>
      <c r="C12342" s="34">
        <v>10</v>
      </c>
      <c r="D12342" s="33" t="s">
        <v>42</v>
      </c>
      <c r="E12342" s="33" t="s">
        <v>11668</v>
      </c>
      <c r="F12342" s="35">
        <v>44103105</v>
      </c>
      <c r="G12342" s="33" t="s">
        <v>15071</v>
      </c>
      <c r="H12342" s="33">
        <v>1</v>
      </c>
      <c r="I12342" s="33">
        <v>6</v>
      </c>
      <c r="J12342" s="36">
        <v>2</v>
      </c>
      <c r="K12342" s="37">
        <v>133200</v>
      </c>
      <c r="L12342" s="38" t="s">
        <v>15</v>
      </c>
      <c r="M12342" s="38" t="s">
        <v>13</v>
      </c>
    </row>
    <row r="12343" spans="1:13" s="39" customFormat="1" ht="12.75" x14ac:dyDescent="0.2">
      <c r="A12343" s="33" t="s">
        <v>11580</v>
      </c>
      <c r="B12343" s="33" t="s">
        <v>580</v>
      </c>
      <c r="C12343" s="34">
        <v>10</v>
      </c>
      <c r="D12343" s="33" t="s">
        <v>42</v>
      </c>
      <c r="E12343" s="33" t="s">
        <v>11669</v>
      </c>
      <c r="F12343" s="35">
        <v>44103105</v>
      </c>
      <c r="G12343" s="33" t="s">
        <v>15071</v>
      </c>
      <c r="H12343" s="33">
        <v>1</v>
      </c>
      <c r="I12343" s="33">
        <v>6</v>
      </c>
      <c r="J12343" s="36">
        <v>2</v>
      </c>
      <c r="K12343" s="37">
        <v>154600</v>
      </c>
      <c r="L12343" s="38" t="s">
        <v>15</v>
      </c>
      <c r="M12343" s="38" t="s">
        <v>13</v>
      </c>
    </row>
    <row r="12344" spans="1:13" s="39" customFormat="1" ht="12.75" x14ac:dyDescent="0.2">
      <c r="A12344" s="33" t="s">
        <v>11580</v>
      </c>
      <c r="B12344" s="33" t="s">
        <v>580</v>
      </c>
      <c r="C12344" s="34">
        <v>10</v>
      </c>
      <c r="D12344" s="33" t="s">
        <v>42</v>
      </c>
      <c r="E12344" s="33" t="s">
        <v>11670</v>
      </c>
      <c r="F12344" s="35">
        <v>44103105</v>
      </c>
      <c r="G12344" s="33" t="s">
        <v>15071</v>
      </c>
      <c r="H12344" s="33">
        <v>1</v>
      </c>
      <c r="I12344" s="33">
        <v>6</v>
      </c>
      <c r="J12344" s="36">
        <v>2</v>
      </c>
      <c r="K12344" s="37">
        <v>2046800</v>
      </c>
      <c r="L12344" s="38" t="s">
        <v>15</v>
      </c>
      <c r="M12344" s="38" t="s">
        <v>13</v>
      </c>
    </row>
    <row r="12345" spans="1:13" s="39" customFormat="1" ht="12.75" x14ac:dyDescent="0.2">
      <c r="A12345" s="33" t="s">
        <v>11580</v>
      </c>
      <c r="B12345" s="33" t="s">
        <v>580</v>
      </c>
      <c r="C12345" s="34">
        <v>10</v>
      </c>
      <c r="D12345" s="33" t="s">
        <v>42</v>
      </c>
      <c r="E12345" s="33" t="s">
        <v>11671</v>
      </c>
      <c r="F12345" s="35">
        <v>44103105</v>
      </c>
      <c r="G12345" s="33" t="s">
        <v>15071</v>
      </c>
      <c r="H12345" s="33">
        <v>1</v>
      </c>
      <c r="I12345" s="33">
        <v>6</v>
      </c>
      <c r="J12345" s="36">
        <v>2</v>
      </c>
      <c r="K12345" s="37">
        <v>1499400</v>
      </c>
      <c r="L12345" s="38" t="s">
        <v>15</v>
      </c>
      <c r="M12345" s="38" t="s">
        <v>13</v>
      </c>
    </row>
    <row r="12346" spans="1:13" s="39" customFormat="1" ht="12.75" x14ac:dyDescent="0.2">
      <c r="A12346" s="33" t="s">
        <v>11580</v>
      </c>
      <c r="B12346" s="33" t="s">
        <v>580</v>
      </c>
      <c r="C12346" s="34">
        <v>10</v>
      </c>
      <c r="D12346" s="33" t="s">
        <v>42</v>
      </c>
      <c r="E12346" s="33" t="s">
        <v>11672</v>
      </c>
      <c r="F12346" s="35">
        <v>44103105</v>
      </c>
      <c r="G12346" s="33" t="s">
        <v>15071</v>
      </c>
      <c r="H12346" s="33">
        <v>1</v>
      </c>
      <c r="I12346" s="33">
        <v>6</v>
      </c>
      <c r="J12346" s="36">
        <v>2</v>
      </c>
      <c r="K12346" s="37">
        <v>1499400</v>
      </c>
      <c r="L12346" s="38" t="s">
        <v>15</v>
      </c>
      <c r="M12346" s="38" t="s">
        <v>13</v>
      </c>
    </row>
    <row r="12347" spans="1:13" s="39" customFormat="1" ht="12.75" x14ac:dyDescent="0.2">
      <c r="A12347" s="33" t="s">
        <v>11580</v>
      </c>
      <c r="B12347" s="33" t="s">
        <v>580</v>
      </c>
      <c r="C12347" s="34">
        <v>10</v>
      </c>
      <c r="D12347" s="33" t="s">
        <v>42</v>
      </c>
      <c r="E12347" s="33" t="s">
        <v>11673</v>
      </c>
      <c r="F12347" s="35">
        <v>44103105</v>
      </c>
      <c r="G12347" s="33" t="s">
        <v>15071</v>
      </c>
      <c r="H12347" s="33">
        <v>1</v>
      </c>
      <c r="I12347" s="33">
        <v>6</v>
      </c>
      <c r="J12347" s="36">
        <v>2</v>
      </c>
      <c r="K12347" s="37">
        <v>158400</v>
      </c>
      <c r="L12347" s="38" t="s">
        <v>15</v>
      </c>
      <c r="M12347" s="38" t="s">
        <v>13</v>
      </c>
    </row>
    <row r="12348" spans="1:13" s="39" customFormat="1" ht="12.75" x14ac:dyDescent="0.2">
      <c r="A12348" s="33" t="s">
        <v>11580</v>
      </c>
      <c r="B12348" s="33" t="s">
        <v>580</v>
      </c>
      <c r="C12348" s="34">
        <v>10</v>
      </c>
      <c r="D12348" s="33" t="s">
        <v>42</v>
      </c>
      <c r="E12348" s="33" t="s">
        <v>11674</v>
      </c>
      <c r="F12348" s="35">
        <v>44103105</v>
      </c>
      <c r="G12348" s="33" t="s">
        <v>15071</v>
      </c>
      <c r="H12348" s="33">
        <v>1</v>
      </c>
      <c r="I12348" s="33">
        <v>6</v>
      </c>
      <c r="J12348" s="36">
        <v>2</v>
      </c>
      <c r="K12348" s="37">
        <v>1523200</v>
      </c>
      <c r="L12348" s="38" t="s">
        <v>15</v>
      </c>
      <c r="M12348" s="38" t="s">
        <v>13</v>
      </c>
    </row>
    <row r="12349" spans="1:13" s="39" customFormat="1" ht="12.75" x14ac:dyDescent="0.2">
      <c r="A12349" s="33" t="s">
        <v>11580</v>
      </c>
      <c r="B12349" s="33" t="s">
        <v>580</v>
      </c>
      <c r="C12349" s="34">
        <v>10</v>
      </c>
      <c r="D12349" s="33" t="s">
        <v>42</v>
      </c>
      <c r="E12349" s="33" t="s">
        <v>11675</v>
      </c>
      <c r="F12349" s="35">
        <v>44103105</v>
      </c>
      <c r="G12349" s="33" t="s">
        <v>15071</v>
      </c>
      <c r="H12349" s="33">
        <v>1</v>
      </c>
      <c r="I12349" s="33">
        <v>6</v>
      </c>
      <c r="J12349" s="36">
        <v>6</v>
      </c>
      <c r="K12349" s="37">
        <v>3213000</v>
      </c>
      <c r="L12349" s="38" t="s">
        <v>15</v>
      </c>
      <c r="M12349" s="38" t="s">
        <v>13</v>
      </c>
    </row>
    <row r="12350" spans="1:13" s="39" customFormat="1" ht="12.75" x14ac:dyDescent="0.2">
      <c r="A12350" s="33" t="s">
        <v>11580</v>
      </c>
      <c r="B12350" s="33" t="s">
        <v>580</v>
      </c>
      <c r="C12350" s="34">
        <v>10</v>
      </c>
      <c r="D12350" s="33" t="s">
        <v>42</v>
      </c>
      <c r="E12350" s="33" t="s">
        <v>11676</v>
      </c>
      <c r="F12350" s="35">
        <v>44103105</v>
      </c>
      <c r="G12350" s="33" t="s">
        <v>15071</v>
      </c>
      <c r="H12350" s="33">
        <v>1</v>
      </c>
      <c r="I12350" s="33">
        <v>6</v>
      </c>
      <c r="J12350" s="36">
        <v>2</v>
      </c>
      <c r="K12350" s="37">
        <v>999600</v>
      </c>
      <c r="L12350" s="38" t="s">
        <v>15</v>
      </c>
      <c r="M12350" s="38" t="s">
        <v>13</v>
      </c>
    </row>
    <row r="12351" spans="1:13" s="39" customFormat="1" ht="12.75" x14ac:dyDescent="0.2">
      <c r="A12351" s="33" t="s">
        <v>11580</v>
      </c>
      <c r="B12351" s="33" t="s">
        <v>580</v>
      </c>
      <c r="C12351" s="34">
        <v>10</v>
      </c>
      <c r="D12351" s="33" t="s">
        <v>42</v>
      </c>
      <c r="E12351" s="33" t="s">
        <v>11677</v>
      </c>
      <c r="F12351" s="35">
        <v>44103105</v>
      </c>
      <c r="G12351" s="33" t="s">
        <v>15071</v>
      </c>
      <c r="H12351" s="33">
        <v>1</v>
      </c>
      <c r="I12351" s="33">
        <v>6</v>
      </c>
      <c r="J12351" s="36">
        <v>2</v>
      </c>
      <c r="K12351" s="37">
        <v>999600</v>
      </c>
      <c r="L12351" s="38" t="s">
        <v>15</v>
      </c>
      <c r="M12351" s="38" t="s">
        <v>13</v>
      </c>
    </row>
    <row r="12352" spans="1:13" s="39" customFormat="1" ht="12.75" x14ac:dyDescent="0.2">
      <c r="A12352" s="33" t="s">
        <v>11580</v>
      </c>
      <c r="B12352" s="33" t="s">
        <v>580</v>
      </c>
      <c r="C12352" s="34">
        <v>10</v>
      </c>
      <c r="D12352" s="33" t="s">
        <v>42</v>
      </c>
      <c r="E12352" s="33" t="s">
        <v>11678</v>
      </c>
      <c r="F12352" s="35">
        <v>44103105</v>
      </c>
      <c r="G12352" s="33" t="s">
        <v>15071</v>
      </c>
      <c r="H12352" s="33">
        <v>1</v>
      </c>
      <c r="I12352" s="33">
        <v>6</v>
      </c>
      <c r="J12352" s="36">
        <v>2</v>
      </c>
      <c r="K12352" s="37">
        <v>999600</v>
      </c>
      <c r="L12352" s="38" t="s">
        <v>15</v>
      </c>
      <c r="M12352" s="38" t="s">
        <v>13</v>
      </c>
    </row>
    <row r="12353" spans="1:13" s="39" customFormat="1" ht="12.75" x14ac:dyDescent="0.2">
      <c r="A12353" s="33" t="s">
        <v>11580</v>
      </c>
      <c r="B12353" s="33" t="s">
        <v>580</v>
      </c>
      <c r="C12353" s="34">
        <v>10</v>
      </c>
      <c r="D12353" s="33" t="s">
        <v>42</v>
      </c>
      <c r="E12353" s="33" t="s">
        <v>11679</v>
      </c>
      <c r="F12353" s="35">
        <v>44103105</v>
      </c>
      <c r="G12353" s="33" t="s">
        <v>15071</v>
      </c>
      <c r="H12353" s="33">
        <v>1</v>
      </c>
      <c r="I12353" s="33">
        <v>6</v>
      </c>
      <c r="J12353" s="36">
        <v>2</v>
      </c>
      <c r="K12353" s="37">
        <v>2323200</v>
      </c>
      <c r="L12353" s="38" t="s">
        <v>15</v>
      </c>
      <c r="M12353" s="38" t="s">
        <v>13</v>
      </c>
    </row>
    <row r="12354" spans="1:13" s="39" customFormat="1" ht="12.75" x14ac:dyDescent="0.2">
      <c r="A12354" s="33" t="s">
        <v>11580</v>
      </c>
      <c r="B12354" s="33" t="s">
        <v>580</v>
      </c>
      <c r="C12354" s="34">
        <v>10</v>
      </c>
      <c r="D12354" s="33" t="s">
        <v>42</v>
      </c>
      <c r="E12354" s="33" t="s">
        <v>11680</v>
      </c>
      <c r="F12354" s="35">
        <v>44103105</v>
      </c>
      <c r="G12354" s="33" t="s">
        <v>15071</v>
      </c>
      <c r="H12354" s="33">
        <v>1</v>
      </c>
      <c r="I12354" s="33">
        <v>6</v>
      </c>
      <c r="J12354" s="36">
        <v>2</v>
      </c>
      <c r="K12354" s="37">
        <v>2323200</v>
      </c>
      <c r="L12354" s="38" t="s">
        <v>15</v>
      </c>
      <c r="M12354" s="38" t="s">
        <v>13</v>
      </c>
    </row>
    <row r="12355" spans="1:13" s="39" customFormat="1" ht="12.75" x14ac:dyDescent="0.2">
      <c r="A12355" s="33" t="s">
        <v>11580</v>
      </c>
      <c r="B12355" s="33" t="s">
        <v>580</v>
      </c>
      <c r="C12355" s="34">
        <v>10</v>
      </c>
      <c r="D12355" s="33" t="s">
        <v>42</v>
      </c>
      <c r="E12355" s="33" t="s">
        <v>11681</v>
      </c>
      <c r="F12355" s="35">
        <v>44103105</v>
      </c>
      <c r="G12355" s="33" t="s">
        <v>15071</v>
      </c>
      <c r="H12355" s="33">
        <v>1</v>
      </c>
      <c r="I12355" s="33">
        <v>6</v>
      </c>
      <c r="J12355" s="36">
        <v>2</v>
      </c>
      <c r="K12355" s="37">
        <v>2323200</v>
      </c>
      <c r="L12355" s="38" t="s">
        <v>15</v>
      </c>
      <c r="M12355" s="38" t="s">
        <v>13</v>
      </c>
    </row>
    <row r="12356" spans="1:13" s="39" customFormat="1" ht="12.75" x14ac:dyDescent="0.2">
      <c r="A12356" s="33" t="s">
        <v>11580</v>
      </c>
      <c r="B12356" s="33" t="s">
        <v>580</v>
      </c>
      <c r="C12356" s="34">
        <v>10</v>
      </c>
      <c r="D12356" s="33" t="s">
        <v>42</v>
      </c>
      <c r="E12356" s="33" t="s">
        <v>11682</v>
      </c>
      <c r="F12356" s="35">
        <v>44103105</v>
      </c>
      <c r="G12356" s="33" t="s">
        <v>15071</v>
      </c>
      <c r="H12356" s="33">
        <v>1</v>
      </c>
      <c r="I12356" s="33">
        <v>6</v>
      </c>
      <c r="J12356" s="36">
        <v>2</v>
      </c>
      <c r="K12356" s="37">
        <v>2323200</v>
      </c>
      <c r="L12356" s="38" t="s">
        <v>15</v>
      </c>
      <c r="M12356" s="38" t="s">
        <v>13</v>
      </c>
    </row>
    <row r="12357" spans="1:13" s="39" customFormat="1" ht="12.75" x14ac:dyDescent="0.2">
      <c r="A12357" s="33" t="s">
        <v>11580</v>
      </c>
      <c r="B12357" s="33" t="s">
        <v>580</v>
      </c>
      <c r="C12357" s="34">
        <v>10</v>
      </c>
      <c r="D12357" s="33" t="s">
        <v>42</v>
      </c>
      <c r="E12357" s="33" t="s">
        <v>11683</v>
      </c>
      <c r="F12357" s="35">
        <v>44103105</v>
      </c>
      <c r="G12357" s="33" t="s">
        <v>15071</v>
      </c>
      <c r="H12357" s="33">
        <v>1</v>
      </c>
      <c r="I12357" s="33">
        <v>6</v>
      </c>
      <c r="J12357" s="36">
        <v>2</v>
      </c>
      <c r="K12357" s="37">
        <v>1311000</v>
      </c>
      <c r="L12357" s="38" t="s">
        <v>15</v>
      </c>
      <c r="M12357" s="38" t="s">
        <v>13</v>
      </c>
    </row>
    <row r="12358" spans="1:13" s="39" customFormat="1" ht="12.75" x14ac:dyDescent="0.2">
      <c r="A12358" s="33" t="s">
        <v>11580</v>
      </c>
      <c r="B12358" s="33" t="s">
        <v>580</v>
      </c>
      <c r="C12358" s="34">
        <v>10</v>
      </c>
      <c r="D12358" s="33" t="s">
        <v>42</v>
      </c>
      <c r="E12358" s="33" t="s">
        <v>11684</v>
      </c>
      <c r="F12358" s="35">
        <v>44103103</v>
      </c>
      <c r="G12358" s="33" t="s">
        <v>15071</v>
      </c>
      <c r="H12358" s="33">
        <v>1</v>
      </c>
      <c r="I12358" s="33">
        <v>6</v>
      </c>
      <c r="J12358" s="36">
        <v>4</v>
      </c>
      <c r="K12358" s="37">
        <v>2621752</v>
      </c>
      <c r="L12358" s="38" t="s">
        <v>15</v>
      </c>
      <c r="M12358" s="38" t="s">
        <v>13</v>
      </c>
    </row>
    <row r="12359" spans="1:13" s="39" customFormat="1" ht="12.75" x14ac:dyDescent="0.2">
      <c r="A12359" s="33" t="s">
        <v>11580</v>
      </c>
      <c r="B12359" s="33" t="s">
        <v>580</v>
      </c>
      <c r="C12359" s="34">
        <v>10</v>
      </c>
      <c r="D12359" s="33" t="s">
        <v>42</v>
      </c>
      <c r="E12359" s="33" t="s">
        <v>11685</v>
      </c>
      <c r="F12359" s="35">
        <v>44103105</v>
      </c>
      <c r="G12359" s="33" t="s">
        <v>15071</v>
      </c>
      <c r="H12359" s="33">
        <v>1</v>
      </c>
      <c r="I12359" s="33">
        <v>6</v>
      </c>
      <c r="J12359" s="36">
        <v>2</v>
      </c>
      <c r="K12359" s="37">
        <v>703000</v>
      </c>
      <c r="L12359" s="38" t="s">
        <v>15</v>
      </c>
      <c r="M12359" s="38" t="s">
        <v>13</v>
      </c>
    </row>
    <row r="12360" spans="1:13" s="39" customFormat="1" ht="12.75" x14ac:dyDescent="0.2">
      <c r="A12360" s="33" t="s">
        <v>11580</v>
      </c>
      <c r="B12360" s="33" t="s">
        <v>580</v>
      </c>
      <c r="C12360" s="34">
        <v>10</v>
      </c>
      <c r="D12360" s="33" t="s">
        <v>42</v>
      </c>
      <c r="E12360" s="33" t="s">
        <v>11686</v>
      </c>
      <c r="F12360" s="35">
        <v>44103105</v>
      </c>
      <c r="G12360" s="33" t="s">
        <v>15071</v>
      </c>
      <c r="H12360" s="33">
        <v>1</v>
      </c>
      <c r="I12360" s="33">
        <v>6</v>
      </c>
      <c r="J12360" s="36">
        <v>1</v>
      </c>
      <c r="K12360" s="37">
        <v>821000</v>
      </c>
      <c r="L12360" s="38" t="s">
        <v>15</v>
      </c>
      <c r="M12360" s="38" t="s">
        <v>13</v>
      </c>
    </row>
    <row r="12361" spans="1:13" s="39" customFormat="1" ht="12.75" x14ac:dyDescent="0.2">
      <c r="A12361" s="33" t="s">
        <v>11580</v>
      </c>
      <c r="B12361" s="33" t="s">
        <v>580</v>
      </c>
      <c r="C12361" s="34">
        <v>10</v>
      </c>
      <c r="D12361" s="33" t="s">
        <v>42</v>
      </c>
      <c r="E12361" s="33" t="s">
        <v>11687</v>
      </c>
      <c r="F12361" s="35">
        <v>44103103</v>
      </c>
      <c r="G12361" s="33" t="s">
        <v>15071</v>
      </c>
      <c r="H12361" s="33">
        <v>1</v>
      </c>
      <c r="I12361" s="33">
        <v>6</v>
      </c>
      <c r="J12361" s="36">
        <v>1</v>
      </c>
      <c r="K12361" s="37">
        <v>700673</v>
      </c>
      <c r="L12361" s="38" t="s">
        <v>15</v>
      </c>
      <c r="M12361" s="38" t="s">
        <v>13</v>
      </c>
    </row>
    <row r="12362" spans="1:13" s="39" customFormat="1" ht="12.75" x14ac:dyDescent="0.2">
      <c r="A12362" s="33" t="s">
        <v>11580</v>
      </c>
      <c r="B12362" s="33" t="s">
        <v>580</v>
      </c>
      <c r="C12362" s="34">
        <v>10</v>
      </c>
      <c r="D12362" s="33" t="s">
        <v>42</v>
      </c>
      <c r="E12362" s="33" t="s">
        <v>11688</v>
      </c>
      <c r="F12362" s="35">
        <v>44103105</v>
      </c>
      <c r="G12362" s="33" t="s">
        <v>15071</v>
      </c>
      <c r="H12362" s="33">
        <v>1</v>
      </c>
      <c r="I12362" s="33">
        <v>6</v>
      </c>
      <c r="J12362" s="36">
        <v>4</v>
      </c>
      <c r="K12362" s="37">
        <v>3322800</v>
      </c>
      <c r="L12362" s="38" t="s">
        <v>15</v>
      </c>
      <c r="M12362" s="38" t="s">
        <v>13</v>
      </c>
    </row>
    <row r="12363" spans="1:13" s="39" customFormat="1" ht="12.75" x14ac:dyDescent="0.2">
      <c r="A12363" s="33" t="s">
        <v>11580</v>
      </c>
      <c r="B12363" s="33" t="s">
        <v>580</v>
      </c>
      <c r="C12363" s="34">
        <v>10</v>
      </c>
      <c r="D12363" s="33" t="s">
        <v>42</v>
      </c>
      <c r="E12363" s="33" t="s">
        <v>11689</v>
      </c>
      <c r="F12363" s="35">
        <v>44103105</v>
      </c>
      <c r="G12363" s="33" t="s">
        <v>15071</v>
      </c>
      <c r="H12363" s="33">
        <v>1</v>
      </c>
      <c r="I12363" s="33">
        <v>6</v>
      </c>
      <c r="J12363" s="36">
        <v>2</v>
      </c>
      <c r="K12363" s="37">
        <v>95200</v>
      </c>
      <c r="L12363" s="38" t="s">
        <v>15</v>
      </c>
      <c r="M12363" s="38" t="s">
        <v>13</v>
      </c>
    </row>
    <row r="12364" spans="1:13" s="39" customFormat="1" ht="12.75" x14ac:dyDescent="0.2">
      <c r="A12364" s="33" t="s">
        <v>11580</v>
      </c>
      <c r="B12364" s="33" t="s">
        <v>580</v>
      </c>
      <c r="C12364" s="34">
        <v>10</v>
      </c>
      <c r="D12364" s="33" t="s">
        <v>42</v>
      </c>
      <c r="E12364" s="33" t="s">
        <v>14894</v>
      </c>
      <c r="F12364" s="35">
        <v>44103105</v>
      </c>
      <c r="G12364" s="33" t="s">
        <v>15071</v>
      </c>
      <c r="H12364" s="33">
        <v>1</v>
      </c>
      <c r="I12364" s="33">
        <v>6</v>
      </c>
      <c r="J12364" s="36">
        <v>3</v>
      </c>
      <c r="K12364" s="37">
        <v>249900</v>
      </c>
      <c r="L12364" s="38" t="s">
        <v>15</v>
      </c>
      <c r="M12364" s="38" t="s">
        <v>13</v>
      </c>
    </row>
    <row r="12365" spans="1:13" s="39" customFormat="1" ht="12.75" x14ac:dyDescent="0.2">
      <c r="A12365" s="33" t="s">
        <v>11580</v>
      </c>
      <c r="B12365" s="33" t="s">
        <v>580</v>
      </c>
      <c r="C12365" s="34">
        <v>10</v>
      </c>
      <c r="D12365" s="33" t="s">
        <v>42</v>
      </c>
      <c r="E12365" s="33" t="s">
        <v>11690</v>
      </c>
      <c r="F12365" s="35">
        <v>44103105</v>
      </c>
      <c r="G12365" s="33" t="s">
        <v>15071</v>
      </c>
      <c r="H12365" s="33">
        <v>1</v>
      </c>
      <c r="I12365" s="33">
        <v>6</v>
      </c>
      <c r="J12365" s="36">
        <v>6</v>
      </c>
      <c r="K12365" s="37">
        <v>767550</v>
      </c>
      <c r="L12365" s="38" t="s">
        <v>15</v>
      </c>
      <c r="M12365" s="38" t="s">
        <v>13</v>
      </c>
    </row>
    <row r="12366" spans="1:13" s="39" customFormat="1" ht="12.75" x14ac:dyDescent="0.2">
      <c r="A12366" s="33" t="s">
        <v>11580</v>
      </c>
      <c r="B12366" s="33" t="s">
        <v>580</v>
      </c>
      <c r="C12366" s="34">
        <v>10</v>
      </c>
      <c r="D12366" s="33" t="s">
        <v>42</v>
      </c>
      <c r="E12366" s="33" t="s">
        <v>11690</v>
      </c>
      <c r="F12366" s="35">
        <v>44103105</v>
      </c>
      <c r="G12366" s="33" t="s">
        <v>15071</v>
      </c>
      <c r="H12366" s="33">
        <v>1</v>
      </c>
      <c r="I12366" s="33">
        <v>6</v>
      </c>
      <c r="J12366" s="36">
        <v>4</v>
      </c>
      <c r="K12366" s="37">
        <v>511700</v>
      </c>
      <c r="L12366" s="38" t="s">
        <v>15</v>
      </c>
      <c r="M12366" s="38" t="s">
        <v>13</v>
      </c>
    </row>
    <row r="12367" spans="1:13" s="39" customFormat="1" ht="12.75" x14ac:dyDescent="0.2">
      <c r="A12367" s="33" t="s">
        <v>11580</v>
      </c>
      <c r="B12367" s="33" t="s">
        <v>580</v>
      </c>
      <c r="C12367" s="34">
        <v>10</v>
      </c>
      <c r="D12367" s="33" t="s">
        <v>42</v>
      </c>
      <c r="E12367" s="33" t="s">
        <v>11691</v>
      </c>
      <c r="F12367" s="35">
        <v>44103105</v>
      </c>
      <c r="G12367" s="33" t="s">
        <v>15071</v>
      </c>
      <c r="H12367" s="33">
        <v>1</v>
      </c>
      <c r="I12367" s="33">
        <v>6</v>
      </c>
      <c r="J12367" s="36">
        <v>4</v>
      </c>
      <c r="K12367" s="37">
        <v>618800</v>
      </c>
      <c r="L12367" s="38" t="s">
        <v>15</v>
      </c>
      <c r="M12367" s="38" t="s">
        <v>13</v>
      </c>
    </row>
    <row r="12368" spans="1:13" s="39" customFormat="1" ht="12.75" x14ac:dyDescent="0.2">
      <c r="A12368" s="33" t="s">
        <v>11580</v>
      </c>
      <c r="B12368" s="33" t="s">
        <v>580</v>
      </c>
      <c r="C12368" s="34">
        <v>10</v>
      </c>
      <c r="D12368" s="33" t="s">
        <v>42</v>
      </c>
      <c r="E12368" s="33" t="s">
        <v>11692</v>
      </c>
      <c r="F12368" s="35">
        <v>44103105</v>
      </c>
      <c r="G12368" s="33" t="s">
        <v>15071</v>
      </c>
      <c r="H12368" s="33">
        <v>1</v>
      </c>
      <c r="I12368" s="33">
        <v>6</v>
      </c>
      <c r="J12368" s="36">
        <v>4</v>
      </c>
      <c r="K12368" s="37">
        <v>809200</v>
      </c>
      <c r="L12368" s="38" t="s">
        <v>15</v>
      </c>
      <c r="M12368" s="38" t="s">
        <v>13</v>
      </c>
    </row>
    <row r="12369" spans="1:13" s="39" customFormat="1" ht="12.75" x14ac:dyDescent="0.2">
      <c r="A12369" s="33" t="s">
        <v>11580</v>
      </c>
      <c r="B12369" s="33" t="s">
        <v>580</v>
      </c>
      <c r="C12369" s="34">
        <v>10</v>
      </c>
      <c r="D12369" s="33" t="s">
        <v>42</v>
      </c>
      <c r="E12369" s="33" t="s">
        <v>11693</v>
      </c>
      <c r="F12369" s="35">
        <v>44103105</v>
      </c>
      <c r="G12369" s="33" t="s">
        <v>15071</v>
      </c>
      <c r="H12369" s="33">
        <v>1</v>
      </c>
      <c r="I12369" s="33">
        <v>6</v>
      </c>
      <c r="J12369" s="36">
        <v>6</v>
      </c>
      <c r="K12369" s="37">
        <v>856800</v>
      </c>
      <c r="L12369" s="38" t="s">
        <v>15</v>
      </c>
      <c r="M12369" s="38" t="s">
        <v>13</v>
      </c>
    </row>
    <row r="12370" spans="1:13" s="39" customFormat="1" ht="12.75" x14ac:dyDescent="0.2">
      <c r="A12370" s="33" t="s">
        <v>11580</v>
      </c>
      <c r="B12370" s="33" t="s">
        <v>580</v>
      </c>
      <c r="C12370" s="34">
        <v>10</v>
      </c>
      <c r="D12370" s="33" t="s">
        <v>42</v>
      </c>
      <c r="E12370" s="33" t="s">
        <v>14895</v>
      </c>
      <c r="F12370" s="35">
        <v>44103112</v>
      </c>
      <c r="G12370" s="33" t="s">
        <v>15071</v>
      </c>
      <c r="H12370" s="33">
        <v>2</v>
      </c>
      <c r="I12370" s="33">
        <v>3</v>
      </c>
      <c r="J12370" s="36">
        <v>15</v>
      </c>
      <c r="K12370" s="37">
        <v>474000</v>
      </c>
      <c r="L12370" s="38" t="s">
        <v>15</v>
      </c>
      <c r="M12370" s="38" t="s">
        <v>13</v>
      </c>
    </row>
    <row r="12371" spans="1:13" s="39" customFormat="1" ht="12.75" x14ac:dyDescent="0.2">
      <c r="A12371" s="33" t="s">
        <v>11580</v>
      </c>
      <c r="B12371" s="33" t="s">
        <v>580</v>
      </c>
      <c r="C12371" s="34">
        <v>10</v>
      </c>
      <c r="D12371" s="33" t="s">
        <v>42</v>
      </c>
      <c r="E12371" s="33" t="s">
        <v>11694</v>
      </c>
      <c r="F12371" s="35">
        <v>44103112</v>
      </c>
      <c r="G12371" s="33" t="s">
        <v>15071</v>
      </c>
      <c r="H12371" s="33">
        <v>2</v>
      </c>
      <c r="I12371" s="33">
        <v>3</v>
      </c>
      <c r="J12371" s="36">
        <v>25</v>
      </c>
      <c r="K12371" s="37">
        <v>1370000</v>
      </c>
      <c r="L12371" s="38" t="s">
        <v>15</v>
      </c>
      <c r="M12371" s="38" t="s">
        <v>13</v>
      </c>
    </row>
    <row r="12372" spans="1:13" s="39" customFormat="1" ht="12.75" x14ac:dyDescent="0.2">
      <c r="A12372" s="33" t="s">
        <v>11580</v>
      </c>
      <c r="B12372" s="33" t="s">
        <v>580</v>
      </c>
      <c r="C12372" s="34">
        <v>10</v>
      </c>
      <c r="D12372" s="33" t="s">
        <v>42</v>
      </c>
      <c r="E12372" s="33" t="s">
        <v>14896</v>
      </c>
      <c r="F12372" s="35">
        <v>44103112</v>
      </c>
      <c r="G12372" s="33" t="s">
        <v>15071</v>
      </c>
      <c r="H12372" s="33">
        <v>2</v>
      </c>
      <c r="I12372" s="33">
        <v>3</v>
      </c>
      <c r="J12372" s="36">
        <v>8</v>
      </c>
      <c r="K12372" s="37">
        <v>252800</v>
      </c>
      <c r="L12372" s="38" t="s">
        <v>15</v>
      </c>
      <c r="M12372" s="38" t="s">
        <v>13</v>
      </c>
    </row>
    <row r="12373" spans="1:13" s="39" customFormat="1" ht="12.75" x14ac:dyDescent="0.2">
      <c r="A12373" s="33" t="s">
        <v>11580</v>
      </c>
      <c r="B12373" s="33" t="s">
        <v>580</v>
      </c>
      <c r="C12373" s="34">
        <v>10</v>
      </c>
      <c r="D12373" s="33" t="s">
        <v>42</v>
      </c>
      <c r="E12373" s="33" t="s">
        <v>11695</v>
      </c>
      <c r="F12373" s="35">
        <v>44103112</v>
      </c>
      <c r="G12373" s="33" t="s">
        <v>15071</v>
      </c>
      <c r="H12373" s="33">
        <v>2</v>
      </c>
      <c r="I12373" s="33">
        <v>3</v>
      </c>
      <c r="J12373" s="36">
        <v>2</v>
      </c>
      <c r="K12373" s="37">
        <v>220000</v>
      </c>
      <c r="L12373" s="38" t="s">
        <v>15</v>
      </c>
      <c r="M12373" s="38" t="s">
        <v>13</v>
      </c>
    </row>
    <row r="12374" spans="1:13" s="39" customFormat="1" ht="12.75" x14ac:dyDescent="0.2">
      <c r="A12374" s="33" t="s">
        <v>11580</v>
      </c>
      <c r="B12374" s="33" t="s">
        <v>580</v>
      </c>
      <c r="C12374" s="34">
        <v>10</v>
      </c>
      <c r="D12374" s="33" t="s">
        <v>42</v>
      </c>
      <c r="E12374" s="33" t="s">
        <v>11696</v>
      </c>
      <c r="F12374" s="35">
        <v>44103112</v>
      </c>
      <c r="G12374" s="33" t="s">
        <v>15071</v>
      </c>
      <c r="H12374" s="33">
        <v>1</v>
      </c>
      <c r="I12374" s="33">
        <v>6</v>
      </c>
      <c r="J12374" s="36">
        <v>4</v>
      </c>
      <c r="K12374" s="37">
        <v>942800</v>
      </c>
      <c r="L12374" s="38" t="s">
        <v>15</v>
      </c>
      <c r="M12374" s="38" t="s">
        <v>13</v>
      </c>
    </row>
    <row r="12375" spans="1:13" s="39" customFormat="1" ht="12.75" x14ac:dyDescent="0.2">
      <c r="A12375" s="33" t="s">
        <v>11580</v>
      </c>
      <c r="B12375" s="33" t="s">
        <v>580</v>
      </c>
      <c r="C12375" s="34">
        <v>10</v>
      </c>
      <c r="D12375" s="33" t="s">
        <v>42</v>
      </c>
      <c r="E12375" s="33" t="s">
        <v>14897</v>
      </c>
      <c r="F12375" s="35">
        <v>44103126</v>
      </c>
      <c r="G12375" s="33" t="s">
        <v>15071</v>
      </c>
      <c r="H12375" s="33">
        <v>4</v>
      </c>
      <c r="I12375" s="33">
        <v>2</v>
      </c>
      <c r="J12375" s="36">
        <v>15</v>
      </c>
      <c r="K12375" s="37">
        <v>2400000</v>
      </c>
      <c r="L12375" s="38" t="s">
        <v>15</v>
      </c>
      <c r="M12375" s="38" t="s">
        <v>13</v>
      </c>
    </row>
    <row r="12376" spans="1:13" s="39" customFormat="1" ht="12.75" x14ac:dyDescent="0.2">
      <c r="A12376" s="33" t="s">
        <v>11580</v>
      </c>
      <c r="B12376" s="33" t="s">
        <v>580</v>
      </c>
      <c r="C12376" s="34">
        <v>10</v>
      </c>
      <c r="D12376" s="33" t="s">
        <v>42</v>
      </c>
      <c r="E12376" s="33" t="s">
        <v>14898</v>
      </c>
      <c r="F12376" s="35">
        <v>44103126</v>
      </c>
      <c r="G12376" s="33" t="s">
        <v>15071</v>
      </c>
      <c r="H12376" s="33">
        <v>4</v>
      </c>
      <c r="I12376" s="33">
        <v>2</v>
      </c>
      <c r="J12376" s="36">
        <v>24</v>
      </c>
      <c r="K12376" s="37">
        <v>2400000</v>
      </c>
      <c r="L12376" s="38" t="s">
        <v>15</v>
      </c>
      <c r="M12376" s="38" t="s">
        <v>13</v>
      </c>
    </row>
    <row r="12377" spans="1:13" s="39" customFormat="1" ht="12.75" x14ac:dyDescent="0.2">
      <c r="A12377" s="33" t="s">
        <v>11580</v>
      </c>
      <c r="B12377" s="33" t="s">
        <v>580</v>
      </c>
      <c r="C12377" s="34">
        <v>10</v>
      </c>
      <c r="D12377" s="33" t="s">
        <v>42</v>
      </c>
      <c r="E12377" s="33" t="s">
        <v>14899</v>
      </c>
      <c r="F12377" s="35">
        <v>44103126</v>
      </c>
      <c r="G12377" s="33" t="s">
        <v>15071</v>
      </c>
      <c r="H12377" s="33">
        <v>4</v>
      </c>
      <c r="I12377" s="33">
        <v>2</v>
      </c>
      <c r="J12377" s="36">
        <v>23</v>
      </c>
      <c r="K12377" s="37">
        <v>2300000</v>
      </c>
      <c r="L12377" s="38" t="s">
        <v>15</v>
      </c>
      <c r="M12377" s="38" t="s">
        <v>13</v>
      </c>
    </row>
    <row r="12378" spans="1:13" s="39" customFormat="1" ht="12.75" x14ac:dyDescent="0.2">
      <c r="A12378" s="33" t="s">
        <v>11580</v>
      </c>
      <c r="B12378" s="33" t="s">
        <v>580</v>
      </c>
      <c r="C12378" s="34">
        <v>10</v>
      </c>
      <c r="D12378" s="33" t="s">
        <v>42</v>
      </c>
      <c r="E12378" s="33" t="s">
        <v>14900</v>
      </c>
      <c r="F12378" s="35">
        <v>44103126</v>
      </c>
      <c r="G12378" s="33" t="s">
        <v>15071</v>
      </c>
      <c r="H12378" s="33">
        <v>4</v>
      </c>
      <c r="I12378" s="33">
        <v>2</v>
      </c>
      <c r="J12378" s="36">
        <v>23</v>
      </c>
      <c r="K12378" s="37">
        <v>2300000</v>
      </c>
      <c r="L12378" s="38" t="s">
        <v>15</v>
      </c>
      <c r="M12378" s="38" t="s">
        <v>13</v>
      </c>
    </row>
    <row r="12379" spans="1:13" s="39" customFormat="1" ht="12.75" x14ac:dyDescent="0.2">
      <c r="A12379" s="33" t="s">
        <v>11580</v>
      </c>
      <c r="B12379" s="33" t="s">
        <v>580</v>
      </c>
      <c r="C12379" s="34">
        <v>10</v>
      </c>
      <c r="D12379" s="33" t="s">
        <v>42</v>
      </c>
      <c r="E12379" s="33" t="s">
        <v>11697</v>
      </c>
      <c r="F12379" s="35">
        <v>0</v>
      </c>
      <c r="G12379" s="33" t="s">
        <v>15071</v>
      </c>
      <c r="H12379" s="33">
        <v>1</v>
      </c>
      <c r="I12379" s="33">
        <v>6</v>
      </c>
      <c r="J12379" s="36">
        <v>1</v>
      </c>
      <c r="K12379" s="37">
        <v>36260923.890000001</v>
      </c>
      <c r="L12379" s="38" t="s">
        <v>15</v>
      </c>
      <c r="M12379" s="38" t="s">
        <v>13</v>
      </c>
    </row>
    <row r="12380" spans="1:13" s="39" customFormat="1" ht="12.75" x14ac:dyDescent="0.2">
      <c r="A12380" s="33" t="s">
        <v>11580</v>
      </c>
      <c r="B12380" s="33" t="s">
        <v>580</v>
      </c>
      <c r="C12380" s="34">
        <v>10</v>
      </c>
      <c r="D12380" s="33" t="s">
        <v>42</v>
      </c>
      <c r="E12380" s="33" t="s">
        <v>14901</v>
      </c>
      <c r="F12380" s="35">
        <v>44103105</v>
      </c>
      <c r="G12380" s="33" t="s">
        <v>467</v>
      </c>
      <c r="H12380" s="33">
        <v>1</v>
      </c>
      <c r="I12380" s="33">
        <v>6</v>
      </c>
      <c r="J12380" s="36">
        <v>3</v>
      </c>
      <c r="K12380" s="37">
        <v>254175.30000000002</v>
      </c>
      <c r="L12380" s="38" t="s">
        <v>15</v>
      </c>
      <c r="M12380" s="38" t="s">
        <v>13</v>
      </c>
    </row>
    <row r="12381" spans="1:13" s="39" customFormat="1" ht="12.75" x14ac:dyDescent="0.2">
      <c r="A12381" s="33" t="s">
        <v>11580</v>
      </c>
      <c r="B12381" s="33" t="s">
        <v>580</v>
      </c>
      <c r="C12381" s="34">
        <v>10</v>
      </c>
      <c r="D12381" s="33" t="s">
        <v>42</v>
      </c>
      <c r="E12381" s="33" t="s">
        <v>14902</v>
      </c>
      <c r="F12381" s="35">
        <v>44103105</v>
      </c>
      <c r="G12381" s="33" t="s">
        <v>467</v>
      </c>
      <c r="H12381" s="33">
        <v>1</v>
      </c>
      <c r="I12381" s="33">
        <v>6</v>
      </c>
      <c r="J12381" s="36">
        <v>3</v>
      </c>
      <c r="K12381" s="37">
        <v>166704.72</v>
      </c>
      <c r="L12381" s="38" t="s">
        <v>15</v>
      </c>
      <c r="M12381" s="38" t="s">
        <v>13</v>
      </c>
    </row>
    <row r="12382" spans="1:13" s="39" customFormat="1" ht="12.75" x14ac:dyDescent="0.2">
      <c r="A12382" s="33" t="s">
        <v>11580</v>
      </c>
      <c r="B12382" s="33" t="s">
        <v>580</v>
      </c>
      <c r="C12382" s="34">
        <v>10</v>
      </c>
      <c r="D12382" s="33" t="s">
        <v>42</v>
      </c>
      <c r="E12382" s="33" t="s">
        <v>14903</v>
      </c>
      <c r="F12382" s="35">
        <v>44103105</v>
      </c>
      <c r="G12382" s="33" t="s">
        <v>467</v>
      </c>
      <c r="H12382" s="33">
        <v>1</v>
      </c>
      <c r="I12382" s="33">
        <v>6</v>
      </c>
      <c r="J12382" s="36">
        <v>3</v>
      </c>
      <c r="K12382" s="37">
        <v>140740.11000000002</v>
      </c>
      <c r="L12382" s="38" t="s">
        <v>15</v>
      </c>
      <c r="M12382" s="38" t="s">
        <v>13</v>
      </c>
    </row>
    <row r="12383" spans="1:13" s="39" customFormat="1" ht="12.75" x14ac:dyDescent="0.2">
      <c r="A12383" s="33" t="s">
        <v>11580</v>
      </c>
      <c r="B12383" s="33" t="s">
        <v>580</v>
      </c>
      <c r="C12383" s="34">
        <v>10</v>
      </c>
      <c r="D12383" s="33" t="s">
        <v>42</v>
      </c>
      <c r="E12383" s="33" t="s">
        <v>14904</v>
      </c>
      <c r="F12383" s="35">
        <v>44103105</v>
      </c>
      <c r="G12383" s="33" t="s">
        <v>467</v>
      </c>
      <c r="H12383" s="33">
        <v>1</v>
      </c>
      <c r="I12383" s="33">
        <v>6</v>
      </c>
      <c r="J12383" s="36">
        <v>3</v>
      </c>
      <c r="K12383" s="37">
        <v>166704.72</v>
      </c>
      <c r="L12383" s="38" t="s">
        <v>15</v>
      </c>
      <c r="M12383" s="38" t="s">
        <v>13</v>
      </c>
    </row>
    <row r="12384" spans="1:13" s="39" customFormat="1" ht="12.75" x14ac:dyDescent="0.2">
      <c r="A12384" s="33" t="s">
        <v>11580</v>
      </c>
      <c r="B12384" s="33" t="s">
        <v>580</v>
      </c>
      <c r="C12384" s="34">
        <v>10</v>
      </c>
      <c r="D12384" s="33" t="s">
        <v>42</v>
      </c>
      <c r="E12384" s="33" t="s">
        <v>14801</v>
      </c>
      <c r="F12384" s="35">
        <v>44103105</v>
      </c>
      <c r="G12384" s="33" t="s">
        <v>467</v>
      </c>
      <c r="H12384" s="33">
        <v>1</v>
      </c>
      <c r="I12384" s="33">
        <v>6</v>
      </c>
      <c r="J12384" s="36">
        <v>4</v>
      </c>
      <c r="K12384" s="37">
        <v>425961.75999999995</v>
      </c>
      <c r="L12384" s="38" t="s">
        <v>15</v>
      </c>
      <c r="M12384" s="38" t="s">
        <v>13</v>
      </c>
    </row>
    <row r="12385" spans="1:13" s="39" customFormat="1" ht="12.75" x14ac:dyDescent="0.2">
      <c r="A12385" s="33" t="s">
        <v>11580</v>
      </c>
      <c r="B12385" s="33" t="s">
        <v>580</v>
      </c>
      <c r="C12385" s="34">
        <v>16</v>
      </c>
      <c r="D12385" s="33" t="s">
        <v>42</v>
      </c>
      <c r="E12385" s="33" t="s">
        <v>11590</v>
      </c>
      <c r="F12385" s="35">
        <v>0</v>
      </c>
      <c r="G12385" s="33" t="s">
        <v>15071</v>
      </c>
      <c r="H12385" s="33">
        <v>1</v>
      </c>
      <c r="I12385" s="33">
        <v>6</v>
      </c>
      <c r="J12385" s="36">
        <v>1</v>
      </c>
      <c r="K12385" s="37">
        <v>2135721.87</v>
      </c>
      <c r="L12385" s="38" t="s">
        <v>12</v>
      </c>
      <c r="M12385" s="38" t="s">
        <v>13</v>
      </c>
    </row>
    <row r="12386" spans="1:13" s="39" customFormat="1" ht="12.75" x14ac:dyDescent="0.2">
      <c r="A12386" s="33" t="s">
        <v>11580</v>
      </c>
      <c r="B12386" s="33" t="s">
        <v>580</v>
      </c>
      <c r="C12386" s="34">
        <v>10</v>
      </c>
      <c r="D12386" s="33" t="s">
        <v>42</v>
      </c>
      <c r="E12386" s="33" t="s">
        <v>11698</v>
      </c>
      <c r="F12386" s="35">
        <v>44122019</v>
      </c>
      <c r="G12386" s="33" t="s">
        <v>15071</v>
      </c>
      <c r="H12386" s="33">
        <v>4</v>
      </c>
      <c r="I12386" s="33">
        <v>2</v>
      </c>
      <c r="J12386" s="36">
        <v>100</v>
      </c>
      <c r="K12386" s="37">
        <v>1160000</v>
      </c>
      <c r="L12386" s="38" t="s">
        <v>15</v>
      </c>
      <c r="M12386" s="38" t="s">
        <v>13</v>
      </c>
    </row>
    <row r="12387" spans="1:13" s="39" customFormat="1" ht="12.75" x14ac:dyDescent="0.2">
      <c r="A12387" s="33" t="s">
        <v>11580</v>
      </c>
      <c r="B12387" s="33" t="s">
        <v>580</v>
      </c>
      <c r="C12387" s="34">
        <v>10</v>
      </c>
      <c r="D12387" s="33" t="s">
        <v>42</v>
      </c>
      <c r="E12387" s="33" t="s">
        <v>11699</v>
      </c>
      <c r="F12387" s="35">
        <v>44122019</v>
      </c>
      <c r="G12387" s="33" t="s">
        <v>15071</v>
      </c>
      <c r="H12387" s="33">
        <v>4</v>
      </c>
      <c r="I12387" s="33">
        <v>2</v>
      </c>
      <c r="J12387" s="36">
        <v>100</v>
      </c>
      <c r="K12387" s="37">
        <v>1240000</v>
      </c>
      <c r="L12387" s="38" t="s">
        <v>15</v>
      </c>
      <c r="M12387" s="38" t="s">
        <v>13</v>
      </c>
    </row>
    <row r="12388" spans="1:13" s="39" customFormat="1" ht="12.75" x14ac:dyDescent="0.2">
      <c r="A12388" s="33" t="s">
        <v>11580</v>
      </c>
      <c r="B12388" s="33" t="s">
        <v>580</v>
      </c>
      <c r="C12388" s="34">
        <v>10</v>
      </c>
      <c r="D12388" s="33" t="s">
        <v>42</v>
      </c>
      <c r="E12388" s="33" t="s">
        <v>14905</v>
      </c>
      <c r="F12388" s="35">
        <v>44121620</v>
      </c>
      <c r="G12388" s="33" t="s">
        <v>15071</v>
      </c>
      <c r="H12388" s="33">
        <v>4</v>
      </c>
      <c r="I12388" s="33">
        <v>2</v>
      </c>
      <c r="J12388" s="36">
        <v>15</v>
      </c>
      <c r="K12388" s="37">
        <v>46500</v>
      </c>
      <c r="L12388" s="38" t="s">
        <v>15</v>
      </c>
      <c r="M12388" s="38" t="s">
        <v>13</v>
      </c>
    </row>
    <row r="12389" spans="1:13" s="39" customFormat="1" ht="12.75" x14ac:dyDescent="0.2">
      <c r="A12389" s="33" t="s">
        <v>11580</v>
      </c>
      <c r="B12389" s="33" t="s">
        <v>580</v>
      </c>
      <c r="C12389" s="34">
        <v>10</v>
      </c>
      <c r="D12389" s="33" t="s">
        <v>42</v>
      </c>
      <c r="E12389" s="33" t="s">
        <v>14906</v>
      </c>
      <c r="F12389" s="35">
        <v>14111510</v>
      </c>
      <c r="G12389" s="33" t="s">
        <v>15071</v>
      </c>
      <c r="H12389" s="33">
        <v>4</v>
      </c>
      <c r="I12389" s="33">
        <v>2</v>
      </c>
      <c r="J12389" s="36">
        <v>6</v>
      </c>
      <c r="K12389" s="37">
        <v>628800</v>
      </c>
      <c r="L12389" s="38" t="s">
        <v>15</v>
      </c>
      <c r="M12389" s="38" t="s">
        <v>13</v>
      </c>
    </row>
    <row r="12390" spans="1:13" s="39" customFormat="1" ht="12.75" x14ac:dyDescent="0.2">
      <c r="A12390" s="33" t="s">
        <v>11580</v>
      </c>
      <c r="B12390" s="33" t="s">
        <v>580</v>
      </c>
      <c r="C12390" s="34">
        <v>10</v>
      </c>
      <c r="D12390" s="33" t="s">
        <v>42</v>
      </c>
      <c r="E12390" s="33" t="s">
        <v>14907</v>
      </c>
      <c r="F12390" s="35">
        <v>14111510</v>
      </c>
      <c r="G12390" s="33" t="s">
        <v>15071</v>
      </c>
      <c r="H12390" s="33">
        <v>4</v>
      </c>
      <c r="I12390" s="33">
        <v>2</v>
      </c>
      <c r="J12390" s="36">
        <v>10</v>
      </c>
      <c r="K12390" s="37">
        <v>1369000</v>
      </c>
      <c r="L12390" s="38" t="s">
        <v>15</v>
      </c>
      <c r="M12390" s="38" t="s">
        <v>13</v>
      </c>
    </row>
    <row r="12391" spans="1:13" s="39" customFormat="1" ht="12.75" x14ac:dyDescent="0.2">
      <c r="A12391" s="33" t="s">
        <v>11580</v>
      </c>
      <c r="B12391" s="33" t="s">
        <v>580</v>
      </c>
      <c r="C12391" s="34">
        <v>10</v>
      </c>
      <c r="D12391" s="33" t="s">
        <v>42</v>
      </c>
      <c r="E12391" s="33" t="s">
        <v>14907</v>
      </c>
      <c r="F12391" s="35">
        <v>14111510</v>
      </c>
      <c r="G12391" s="33" t="s">
        <v>15071</v>
      </c>
      <c r="H12391" s="33">
        <v>4</v>
      </c>
      <c r="I12391" s="33">
        <v>2</v>
      </c>
      <c r="J12391" s="36">
        <v>6</v>
      </c>
      <c r="K12391" s="37">
        <v>821400</v>
      </c>
      <c r="L12391" s="38" t="s">
        <v>15</v>
      </c>
      <c r="M12391" s="38" t="s">
        <v>13</v>
      </c>
    </row>
    <row r="12392" spans="1:13" s="39" customFormat="1" ht="12.75" x14ac:dyDescent="0.2">
      <c r="A12392" s="33" t="s">
        <v>11580</v>
      </c>
      <c r="B12392" s="33" t="s">
        <v>580</v>
      </c>
      <c r="C12392" s="34">
        <v>10</v>
      </c>
      <c r="D12392" s="33" t="s">
        <v>42</v>
      </c>
      <c r="E12392" s="33" t="s">
        <v>14908</v>
      </c>
      <c r="F12392" s="35">
        <v>44121503</v>
      </c>
      <c r="G12392" s="33" t="s">
        <v>15071</v>
      </c>
      <c r="H12392" s="33">
        <v>4</v>
      </c>
      <c r="I12392" s="33">
        <v>2</v>
      </c>
      <c r="J12392" s="36">
        <v>25</v>
      </c>
      <c r="K12392" s="37">
        <v>27500</v>
      </c>
      <c r="L12392" s="38" t="s">
        <v>15</v>
      </c>
      <c r="M12392" s="38" t="s">
        <v>13</v>
      </c>
    </row>
    <row r="12393" spans="1:13" s="39" customFormat="1" ht="12.75" x14ac:dyDescent="0.2">
      <c r="A12393" s="33" t="s">
        <v>11580</v>
      </c>
      <c r="B12393" s="33" t="s">
        <v>580</v>
      </c>
      <c r="C12393" s="34">
        <v>10</v>
      </c>
      <c r="D12393" s="33" t="s">
        <v>42</v>
      </c>
      <c r="E12393" s="33" t="s">
        <v>11700</v>
      </c>
      <c r="F12393" s="35">
        <v>44103105</v>
      </c>
      <c r="G12393" s="33" t="s">
        <v>15071</v>
      </c>
      <c r="H12393" s="33">
        <v>1</v>
      </c>
      <c r="I12393" s="33">
        <v>6</v>
      </c>
      <c r="J12393" s="36">
        <v>3</v>
      </c>
      <c r="K12393" s="37">
        <v>270000</v>
      </c>
      <c r="L12393" s="38" t="s">
        <v>15</v>
      </c>
      <c r="M12393" s="38" t="s">
        <v>13</v>
      </c>
    </row>
    <row r="12394" spans="1:13" s="39" customFormat="1" ht="12.75" x14ac:dyDescent="0.2">
      <c r="A12394" s="33" t="s">
        <v>11580</v>
      </c>
      <c r="B12394" s="33" t="s">
        <v>580</v>
      </c>
      <c r="C12394" s="34">
        <v>10</v>
      </c>
      <c r="D12394" s="33" t="s">
        <v>42</v>
      </c>
      <c r="E12394" s="33" t="s">
        <v>11701</v>
      </c>
      <c r="F12394" s="35">
        <v>44103105</v>
      </c>
      <c r="G12394" s="33" t="s">
        <v>15071</v>
      </c>
      <c r="H12394" s="33">
        <v>1</v>
      </c>
      <c r="I12394" s="33">
        <v>6</v>
      </c>
      <c r="J12394" s="36">
        <v>3</v>
      </c>
      <c r="K12394" s="37">
        <v>270000</v>
      </c>
      <c r="L12394" s="38" t="s">
        <v>15</v>
      </c>
      <c r="M12394" s="38" t="s">
        <v>13</v>
      </c>
    </row>
    <row r="12395" spans="1:13" s="39" customFormat="1" ht="12.75" x14ac:dyDescent="0.2">
      <c r="A12395" s="33" t="s">
        <v>11580</v>
      </c>
      <c r="B12395" s="33" t="s">
        <v>580</v>
      </c>
      <c r="C12395" s="34">
        <v>10</v>
      </c>
      <c r="D12395" s="33" t="s">
        <v>42</v>
      </c>
      <c r="E12395" s="33" t="s">
        <v>11702</v>
      </c>
      <c r="F12395" s="35">
        <v>44103105</v>
      </c>
      <c r="G12395" s="33" t="s">
        <v>15071</v>
      </c>
      <c r="H12395" s="33">
        <v>1</v>
      </c>
      <c r="I12395" s="33">
        <v>6</v>
      </c>
      <c r="J12395" s="36">
        <v>3</v>
      </c>
      <c r="K12395" s="37">
        <v>3869298</v>
      </c>
      <c r="L12395" s="38" t="s">
        <v>15</v>
      </c>
      <c r="M12395" s="38" t="s">
        <v>13</v>
      </c>
    </row>
    <row r="12396" spans="1:13" s="39" customFormat="1" ht="12.75" x14ac:dyDescent="0.2">
      <c r="A12396" s="33" t="s">
        <v>11580</v>
      </c>
      <c r="B12396" s="33" t="s">
        <v>580</v>
      </c>
      <c r="C12396" s="34">
        <v>10</v>
      </c>
      <c r="D12396" s="33" t="s">
        <v>42</v>
      </c>
      <c r="E12396" s="33" t="s">
        <v>14909</v>
      </c>
      <c r="F12396" s="35">
        <v>0</v>
      </c>
      <c r="G12396" s="33" t="s">
        <v>15071</v>
      </c>
      <c r="H12396" s="33">
        <v>1</v>
      </c>
      <c r="I12396" s="33">
        <v>6</v>
      </c>
      <c r="J12396" s="36">
        <v>1</v>
      </c>
      <c r="K12396" s="37">
        <v>23600</v>
      </c>
      <c r="L12396" s="38" t="s">
        <v>12</v>
      </c>
      <c r="M12396" s="38" t="s">
        <v>13</v>
      </c>
    </row>
    <row r="12397" spans="1:13" s="39" customFormat="1" ht="12.75" x14ac:dyDescent="0.2">
      <c r="A12397" s="33" t="s">
        <v>11580</v>
      </c>
      <c r="B12397" s="33" t="s">
        <v>5903</v>
      </c>
      <c r="C12397" s="34">
        <v>16</v>
      </c>
      <c r="D12397" s="33" t="s">
        <v>13926</v>
      </c>
      <c r="E12397" s="33" t="s">
        <v>11590</v>
      </c>
      <c r="F12397" s="35">
        <v>0</v>
      </c>
      <c r="G12397" s="33" t="s">
        <v>15071</v>
      </c>
      <c r="H12397" s="33">
        <v>1</v>
      </c>
      <c r="I12397" s="33">
        <v>6</v>
      </c>
      <c r="J12397" s="36">
        <v>1</v>
      </c>
      <c r="K12397" s="37">
        <v>61800</v>
      </c>
      <c r="L12397" s="38" t="s">
        <v>12</v>
      </c>
      <c r="M12397" s="38" t="s">
        <v>13</v>
      </c>
    </row>
    <row r="12398" spans="1:13" s="39" customFormat="1" ht="12.75" x14ac:dyDescent="0.2">
      <c r="A12398" s="33" t="s">
        <v>11580</v>
      </c>
      <c r="B12398" s="33" t="s">
        <v>581</v>
      </c>
      <c r="C12398" s="34">
        <v>10</v>
      </c>
      <c r="D12398" s="33" t="s">
        <v>90</v>
      </c>
      <c r="E12398" s="33" t="s">
        <v>11703</v>
      </c>
      <c r="F12398" s="35">
        <v>47132101</v>
      </c>
      <c r="G12398" s="33" t="s">
        <v>15071</v>
      </c>
      <c r="H12398" s="33">
        <v>1</v>
      </c>
      <c r="I12398" s="33">
        <v>6</v>
      </c>
      <c r="J12398" s="36">
        <v>400</v>
      </c>
      <c r="K12398" s="37">
        <v>3440528</v>
      </c>
      <c r="L12398" s="38" t="s">
        <v>15</v>
      </c>
      <c r="M12398" s="38" t="s">
        <v>13</v>
      </c>
    </row>
    <row r="12399" spans="1:13" s="39" customFormat="1" ht="12.75" x14ac:dyDescent="0.2">
      <c r="A12399" s="33" t="s">
        <v>11580</v>
      </c>
      <c r="B12399" s="33" t="s">
        <v>581</v>
      </c>
      <c r="C12399" s="34">
        <v>10</v>
      </c>
      <c r="D12399" s="33" t="s">
        <v>90</v>
      </c>
      <c r="E12399" s="33" t="s">
        <v>11704</v>
      </c>
      <c r="F12399" s="35">
        <v>47132101</v>
      </c>
      <c r="G12399" s="33" t="s">
        <v>15071</v>
      </c>
      <c r="H12399" s="33">
        <v>1</v>
      </c>
      <c r="I12399" s="33">
        <v>6</v>
      </c>
      <c r="J12399" s="36">
        <v>150</v>
      </c>
      <c r="K12399" s="37">
        <v>1440138</v>
      </c>
      <c r="L12399" s="38" t="s">
        <v>15</v>
      </c>
      <c r="M12399" s="38" t="s">
        <v>13</v>
      </c>
    </row>
    <row r="12400" spans="1:13" s="39" customFormat="1" ht="12.75" x14ac:dyDescent="0.2">
      <c r="A12400" s="33" t="s">
        <v>11580</v>
      </c>
      <c r="B12400" s="33" t="s">
        <v>581</v>
      </c>
      <c r="C12400" s="34">
        <v>10</v>
      </c>
      <c r="D12400" s="33" t="s">
        <v>90</v>
      </c>
      <c r="E12400" s="33" t="s">
        <v>11705</v>
      </c>
      <c r="F12400" s="35">
        <v>47132101</v>
      </c>
      <c r="G12400" s="33" t="s">
        <v>15071</v>
      </c>
      <c r="H12400" s="33">
        <v>1</v>
      </c>
      <c r="I12400" s="33">
        <v>6</v>
      </c>
      <c r="J12400" s="36">
        <v>10</v>
      </c>
      <c r="K12400" s="37">
        <v>189935.9</v>
      </c>
      <c r="L12400" s="38" t="s">
        <v>15</v>
      </c>
      <c r="M12400" s="38" t="s">
        <v>13</v>
      </c>
    </row>
    <row r="12401" spans="1:13" s="39" customFormat="1" ht="12.75" x14ac:dyDescent="0.2">
      <c r="A12401" s="33" t="s">
        <v>11580</v>
      </c>
      <c r="B12401" s="33" t="s">
        <v>581</v>
      </c>
      <c r="C12401" s="34">
        <v>10</v>
      </c>
      <c r="D12401" s="33" t="s">
        <v>90</v>
      </c>
      <c r="E12401" s="33" t="s">
        <v>11706</v>
      </c>
      <c r="F12401" s="35">
        <v>47132101</v>
      </c>
      <c r="G12401" s="33" t="s">
        <v>15071</v>
      </c>
      <c r="H12401" s="33">
        <v>1</v>
      </c>
      <c r="I12401" s="33">
        <v>6</v>
      </c>
      <c r="J12401" s="36">
        <v>25</v>
      </c>
      <c r="K12401" s="37">
        <v>2221432.5</v>
      </c>
      <c r="L12401" s="38" t="s">
        <v>2367</v>
      </c>
      <c r="M12401" s="38" t="s">
        <v>13</v>
      </c>
    </row>
    <row r="12402" spans="1:13" s="39" customFormat="1" ht="12.75" x14ac:dyDescent="0.2">
      <c r="A12402" s="33" t="s">
        <v>11580</v>
      </c>
      <c r="B12402" s="33" t="s">
        <v>581</v>
      </c>
      <c r="C12402" s="34">
        <v>10</v>
      </c>
      <c r="D12402" s="33" t="s">
        <v>90</v>
      </c>
      <c r="E12402" s="33" t="s">
        <v>11707</v>
      </c>
      <c r="F12402" s="35">
        <v>47132101</v>
      </c>
      <c r="G12402" s="33" t="s">
        <v>15071</v>
      </c>
      <c r="H12402" s="33">
        <v>1</v>
      </c>
      <c r="I12402" s="33">
        <v>6</v>
      </c>
      <c r="J12402" s="36">
        <v>150</v>
      </c>
      <c r="K12402" s="37">
        <v>1416933</v>
      </c>
      <c r="L12402" s="38" t="s">
        <v>15</v>
      </c>
      <c r="M12402" s="38" t="s">
        <v>13</v>
      </c>
    </row>
    <row r="12403" spans="1:13" s="39" customFormat="1" ht="12.75" x14ac:dyDescent="0.2">
      <c r="A12403" s="33" t="s">
        <v>11580</v>
      </c>
      <c r="B12403" s="33" t="s">
        <v>581</v>
      </c>
      <c r="C12403" s="34">
        <v>10</v>
      </c>
      <c r="D12403" s="33" t="s">
        <v>90</v>
      </c>
      <c r="E12403" s="33" t="s">
        <v>11708</v>
      </c>
      <c r="F12403" s="35">
        <v>47132101</v>
      </c>
      <c r="G12403" s="33" t="s">
        <v>15071</v>
      </c>
      <c r="H12403" s="33">
        <v>1</v>
      </c>
      <c r="I12403" s="33">
        <v>6</v>
      </c>
      <c r="J12403" s="36">
        <v>200</v>
      </c>
      <c r="K12403" s="37">
        <v>2103206</v>
      </c>
      <c r="L12403" s="38" t="s">
        <v>15</v>
      </c>
      <c r="M12403" s="38" t="s">
        <v>13</v>
      </c>
    </row>
    <row r="12404" spans="1:13" s="39" customFormat="1" ht="12.75" x14ac:dyDescent="0.2">
      <c r="A12404" s="33" t="s">
        <v>11580</v>
      </c>
      <c r="B12404" s="33" t="s">
        <v>581</v>
      </c>
      <c r="C12404" s="34">
        <v>10</v>
      </c>
      <c r="D12404" s="33" t="s">
        <v>90</v>
      </c>
      <c r="E12404" s="33" t="s">
        <v>11709</v>
      </c>
      <c r="F12404" s="35">
        <v>47132101</v>
      </c>
      <c r="G12404" s="33" t="s">
        <v>15071</v>
      </c>
      <c r="H12404" s="33">
        <v>1</v>
      </c>
      <c r="I12404" s="33">
        <v>6</v>
      </c>
      <c r="J12404" s="36">
        <v>150</v>
      </c>
      <c r="K12404" s="37">
        <v>1462450.5</v>
      </c>
      <c r="L12404" s="38" t="s">
        <v>15</v>
      </c>
      <c r="M12404" s="38" t="s">
        <v>13</v>
      </c>
    </row>
    <row r="12405" spans="1:13" s="39" customFormat="1" ht="12.75" x14ac:dyDescent="0.2">
      <c r="A12405" s="33" t="s">
        <v>11580</v>
      </c>
      <c r="B12405" s="33" t="s">
        <v>581</v>
      </c>
      <c r="C12405" s="34">
        <v>10</v>
      </c>
      <c r="D12405" s="33" t="s">
        <v>90</v>
      </c>
      <c r="E12405" s="33" t="s">
        <v>11710</v>
      </c>
      <c r="F12405" s="35">
        <v>47132101</v>
      </c>
      <c r="G12405" s="33" t="s">
        <v>15071</v>
      </c>
      <c r="H12405" s="33">
        <v>1</v>
      </c>
      <c r="I12405" s="33">
        <v>6</v>
      </c>
      <c r="J12405" s="36">
        <v>150</v>
      </c>
      <c r="K12405" s="37">
        <v>211879.5</v>
      </c>
      <c r="L12405" s="38" t="s">
        <v>15</v>
      </c>
      <c r="M12405" s="38" t="s">
        <v>13</v>
      </c>
    </row>
    <row r="12406" spans="1:13" s="39" customFormat="1" ht="12.75" x14ac:dyDescent="0.2">
      <c r="A12406" s="33" t="s">
        <v>11580</v>
      </c>
      <c r="B12406" s="33" t="s">
        <v>581</v>
      </c>
      <c r="C12406" s="34">
        <v>10</v>
      </c>
      <c r="D12406" s="33" t="s">
        <v>90</v>
      </c>
      <c r="E12406" s="33" t="s">
        <v>1173</v>
      </c>
      <c r="F12406" s="35">
        <v>47131501</v>
      </c>
      <c r="G12406" s="33" t="s">
        <v>15071</v>
      </c>
      <c r="H12406" s="33">
        <v>1</v>
      </c>
      <c r="I12406" s="33">
        <v>6</v>
      </c>
      <c r="J12406" s="36">
        <v>200</v>
      </c>
      <c r="K12406" s="37">
        <v>363188</v>
      </c>
      <c r="L12406" s="38" t="s">
        <v>15</v>
      </c>
      <c r="M12406" s="38" t="s">
        <v>13</v>
      </c>
    </row>
    <row r="12407" spans="1:13" s="39" customFormat="1" ht="12.75" x14ac:dyDescent="0.2">
      <c r="A12407" s="33" t="s">
        <v>11580</v>
      </c>
      <c r="B12407" s="33" t="s">
        <v>581</v>
      </c>
      <c r="C12407" s="34">
        <v>10</v>
      </c>
      <c r="D12407" s="33" t="s">
        <v>90</v>
      </c>
      <c r="E12407" s="33" t="s">
        <v>14910</v>
      </c>
      <c r="F12407" s="35">
        <v>47121702</v>
      </c>
      <c r="G12407" s="33" t="s">
        <v>15071</v>
      </c>
      <c r="H12407" s="33">
        <v>2</v>
      </c>
      <c r="I12407" s="33">
        <v>3</v>
      </c>
      <c r="J12407" s="36">
        <v>10</v>
      </c>
      <c r="K12407" s="37">
        <v>4499997</v>
      </c>
      <c r="L12407" s="38" t="s">
        <v>15</v>
      </c>
      <c r="M12407" s="38" t="s">
        <v>13</v>
      </c>
    </row>
    <row r="12408" spans="1:13" s="39" customFormat="1" ht="12.75" x14ac:dyDescent="0.2">
      <c r="A12408" s="33" t="s">
        <v>11580</v>
      </c>
      <c r="B12408" s="33" t="s">
        <v>581</v>
      </c>
      <c r="C12408" s="34">
        <v>10</v>
      </c>
      <c r="D12408" s="33" t="s">
        <v>90</v>
      </c>
      <c r="E12408" s="33" t="s">
        <v>11711</v>
      </c>
      <c r="F12408" s="35">
        <v>0</v>
      </c>
      <c r="G12408" s="33" t="s">
        <v>15071</v>
      </c>
      <c r="H12408" s="33">
        <v>1</v>
      </c>
      <c r="I12408" s="33">
        <v>6</v>
      </c>
      <c r="J12408" s="36">
        <v>1</v>
      </c>
      <c r="K12408" s="37">
        <v>2929518.2</v>
      </c>
      <c r="L12408" s="38" t="s">
        <v>12</v>
      </c>
      <c r="M12408" s="38" t="s">
        <v>13</v>
      </c>
    </row>
    <row r="12409" spans="1:13" s="39" customFormat="1" ht="12.75" x14ac:dyDescent="0.2">
      <c r="A12409" s="33" t="s">
        <v>11580</v>
      </c>
      <c r="B12409" s="33" t="s">
        <v>581</v>
      </c>
      <c r="C12409" s="34">
        <v>16</v>
      </c>
      <c r="D12409" s="33" t="s">
        <v>90</v>
      </c>
      <c r="E12409" s="33" t="s">
        <v>11712</v>
      </c>
      <c r="F12409" s="35">
        <v>53131603</v>
      </c>
      <c r="G12409" s="33" t="s">
        <v>15071</v>
      </c>
      <c r="H12409" s="33">
        <v>5</v>
      </c>
      <c r="I12409" s="33">
        <v>1</v>
      </c>
      <c r="J12409" s="36">
        <v>800</v>
      </c>
      <c r="K12409" s="37">
        <v>800000</v>
      </c>
      <c r="L12409" s="38" t="s">
        <v>15</v>
      </c>
      <c r="M12409" s="38" t="s">
        <v>13</v>
      </c>
    </row>
    <row r="12410" spans="1:13" s="39" customFormat="1" ht="12.75" x14ac:dyDescent="0.2">
      <c r="A12410" s="33" t="s">
        <v>11580</v>
      </c>
      <c r="B12410" s="33" t="s">
        <v>581</v>
      </c>
      <c r="C12410" s="34">
        <v>16</v>
      </c>
      <c r="D12410" s="33" t="s">
        <v>90</v>
      </c>
      <c r="E12410" s="33" t="s">
        <v>11713</v>
      </c>
      <c r="F12410" s="35">
        <v>53131620</v>
      </c>
      <c r="G12410" s="33" t="s">
        <v>15071</v>
      </c>
      <c r="H12410" s="33">
        <v>5</v>
      </c>
      <c r="I12410" s="33">
        <v>1</v>
      </c>
      <c r="J12410" s="36">
        <v>4</v>
      </c>
      <c r="K12410" s="37">
        <v>440000</v>
      </c>
      <c r="L12410" s="38" t="s">
        <v>15</v>
      </c>
      <c r="M12410" s="38" t="s">
        <v>13</v>
      </c>
    </row>
    <row r="12411" spans="1:13" s="39" customFormat="1" ht="12.75" x14ac:dyDescent="0.2">
      <c r="A12411" s="33" t="s">
        <v>11580</v>
      </c>
      <c r="B12411" s="33" t="s">
        <v>581</v>
      </c>
      <c r="C12411" s="34">
        <v>16</v>
      </c>
      <c r="D12411" s="33" t="s">
        <v>90</v>
      </c>
      <c r="E12411" s="33" t="s">
        <v>11714</v>
      </c>
      <c r="F12411" s="35">
        <v>53131613</v>
      </c>
      <c r="G12411" s="33" t="s">
        <v>15071</v>
      </c>
      <c r="H12411" s="33">
        <v>5</v>
      </c>
      <c r="I12411" s="33">
        <v>1</v>
      </c>
      <c r="J12411" s="36">
        <v>10</v>
      </c>
      <c r="K12411" s="37">
        <v>200000</v>
      </c>
      <c r="L12411" s="38" t="s">
        <v>15</v>
      </c>
      <c r="M12411" s="38" t="s">
        <v>13</v>
      </c>
    </row>
    <row r="12412" spans="1:13" s="39" customFormat="1" ht="12.75" x14ac:dyDescent="0.2">
      <c r="A12412" s="33" t="s">
        <v>11580</v>
      </c>
      <c r="B12412" s="33" t="s">
        <v>581</v>
      </c>
      <c r="C12412" s="34">
        <v>16</v>
      </c>
      <c r="D12412" s="33" t="s">
        <v>90</v>
      </c>
      <c r="E12412" s="33" t="s">
        <v>11715</v>
      </c>
      <c r="F12412" s="35">
        <v>53131611</v>
      </c>
      <c r="G12412" s="33" t="s">
        <v>15071</v>
      </c>
      <c r="H12412" s="33">
        <v>5</v>
      </c>
      <c r="I12412" s="33">
        <v>1</v>
      </c>
      <c r="J12412" s="36">
        <v>12</v>
      </c>
      <c r="K12412" s="37">
        <v>180000</v>
      </c>
      <c r="L12412" s="38" t="s">
        <v>15</v>
      </c>
      <c r="M12412" s="38" t="s">
        <v>13</v>
      </c>
    </row>
    <row r="12413" spans="1:13" s="39" customFormat="1" ht="12.75" x14ac:dyDescent="0.2">
      <c r="A12413" s="33" t="s">
        <v>11580</v>
      </c>
      <c r="B12413" s="33" t="s">
        <v>581</v>
      </c>
      <c r="C12413" s="34">
        <v>16</v>
      </c>
      <c r="D12413" s="33" t="s">
        <v>90</v>
      </c>
      <c r="E12413" s="33" t="s">
        <v>11716</v>
      </c>
      <c r="F12413" s="35">
        <v>47131803</v>
      </c>
      <c r="G12413" s="33" t="s">
        <v>15071</v>
      </c>
      <c r="H12413" s="33">
        <v>5</v>
      </c>
      <c r="I12413" s="33">
        <v>1</v>
      </c>
      <c r="J12413" s="36">
        <v>15</v>
      </c>
      <c r="K12413" s="37">
        <v>82500</v>
      </c>
      <c r="L12413" s="38" t="s">
        <v>15</v>
      </c>
      <c r="M12413" s="38" t="s">
        <v>13</v>
      </c>
    </row>
    <row r="12414" spans="1:13" s="39" customFormat="1" ht="12.75" x14ac:dyDescent="0.2">
      <c r="A12414" s="33" t="s">
        <v>11580</v>
      </c>
      <c r="B12414" s="33" t="s">
        <v>581</v>
      </c>
      <c r="C12414" s="34">
        <v>16</v>
      </c>
      <c r="D12414" s="33" t="s">
        <v>90</v>
      </c>
      <c r="E12414" s="33" t="s">
        <v>11717</v>
      </c>
      <c r="F12414" s="35">
        <v>53131620</v>
      </c>
      <c r="G12414" s="33" t="s">
        <v>15071</v>
      </c>
      <c r="H12414" s="33">
        <v>5</v>
      </c>
      <c r="I12414" s="33">
        <v>1</v>
      </c>
      <c r="J12414" s="36">
        <v>15</v>
      </c>
      <c r="K12414" s="37">
        <v>225000</v>
      </c>
      <c r="L12414" s="38" t="s">
        <v>15</v>
      </c>
      <c r="M12414" s="38" t="s">
        <v>13</v>
      </c>
    </row>
    <row r="12415" spans="1:13" s="39" customFormat="1" ht="12.75" x14ac:dyDescent="0.2">
      <c r="A12415" s="33" t="s">
        <v>11580</v>
      </c>
      <c r="B12415" s="33" t="s">
        <v>581</v>
      </c>
      <c r="C12415" s="34">
        <v>16</v>
      </c>
      <c r="D12415" s="33" t="s">
        <v>90</v>
      </c>
      <c r="E12415" s="33" t="s">
        <v>11590</v>
      </c>
      <c r="F12415" s="35">
        <v>0</v>
      </c>
      <c r="G12415" s="33" t="s">
        <v>15071</v>
      </c>
      <c r="H12415" s="33">
        <v>1</v>
      </c>
      <c r="I12415" s="33">
        <v>6</v>
      </c>
      <c r="J12415" s="36">
        <v>1</v>
      </c>
      <c r="K12415" s="37">
        <v>22869</v>
      </c>
      <c r="L12415" s="38" t="s">
        <v>12</v>
      </c>
      <c r="M12415" s="38" t="s">
        <v>13</v>
      </c>
    </row>
    <row r="12416" spans="1:13" s="39" customFormat="1" ht="12.75" x14ac:dyDescent="0.2">
      <c r="A12416" s="33" t="s">
        <v>11580</v>
      </c>
      <c r="B12416" s="33" t="s">
        <v>582</v>
      </c>
      <c r="C12416" s="34">
        <v>10</v>
      </c>
      <c r="D12416" s="33" t="s">
        <v>34</v>
      </c>
      <c r="E12416" s="33" t="s">
        <v>11718</v>
      </c>
      <c r="F12416" s="35">
        <v>25172001</v>
      </c>
      <c r="G12416" s="33" t="s">
        <v>15071</v>
      </c>
      <c r="H12416" s="33">
        <v>1</v>
      </c>
      <c r="I12416" s="33">
        <v>6</v>
      </c>
      <c r="J12416" s="36">
        <v>1</v>
      </c>
      <c r="K12416" s="37">
        <v>68739734.680000007</v>
      </c>
      <c r="L12416" s="38" t="s">
        <v>12</v>
      </c>
      <c r="M12416" s="38" t="s">
        <v>13</v>
      </c>
    </row>
    <row r="12417" spans="1:13" s="39" customFormat="1" ht="12.75" x14ac:dyDescent="0.2">
      <c r="A12417" s="33" t="s">
        <v>11580</v>
      </c>
      <c r="B12417" s="33" t="s">
        <v>582</v>
      </c>
      <c r="C12417" s="34">
        <v>10</v>
      </c>
      <c r="D12417" s="33" t="s">
        <v>34</v>
      </c>
      <c r="E12417" s="33" t="s">
        <v>11719</v>
      </c>
      <c r="F12417" s="35">
        <v>39101601</v>
      </c>
      <c r="G12417" s="33" t="s">
        <v>15071</v>
      </c>
      <c r="H12417" s="33">
        <v>4</v>
      </c>
      <c r="I12417" s="33">
        <v>2</v>
      </c>
      <c r="J12417" s="36">
        <v>1</v>
      </c>
      <c r="K12417" s="37">
        <v>10487014.42</v>
      </c>
      <c r="L12417" s="38" t="s">
        <v>12</v>
      </c>
      <c r="M12417" s="38" t="s">
        <v>13</v>
      </c>
    </row>
    <row r="12418" spans="1:13" s="39" customFormat="1" ht="12.75" x14ac:dyDescent="0.2">
      <c r="A12418" s="33" t="s">
        <v>11580</v>
      </c>
      <c r="B12418" s="33" t="s">
        <v>582</v>
      </c>
      <c r="C12418" s="34">
        <v>16</v>
      </c>
      <c r="D12418" s="33" t="s">
        <v>34</v>
      </c>
      <c r="E12418" s="33" t="s">
        <v>11719</v>
      </c>
      <c r="F12418" s="35">
        <v>39101601</v>
      </c>
      <c r="G12418" s="33" t="s">
        <v>15071</v>
      </c>
      <c r="H12418" s="33">
        <v>4</v>
      </c>
      <c r="I12418" s="33">
        <v>2</v>
      </c>
      <c r="J12418" s="36">
        <v>1</v>
      </c>
      <c r="K12418" s="37">
        <v>9941229.2200000007</v>
      </c>
      <c r="L12418" s="38" t="s">
        <v>12</v>
      </c>
      <c r="M12418" s="38" t="s">
        <v>13</v>
      </c>
    </row>
    <row r="12419" spans="1:13" s="39" customFormat="1" ht="12.75" x14ac:dyDescent="0.2">
      <c r="A12419" s="33" t="s">
        <v>11580</v>
      </c>
      <c r="B12419" s="33" t="s">
        <v>582</v>
      </c>
      <c r="C12419" s="34">
        <v>10</v>
      </c>
      <c r="D12419" s="33" t="s">
        <v>34</v>
      </c>
      <c r="E12419" s="33" t="s">
        <v>11720</v>
      </c>
      <c r="F12419" s="35">
        <v>31191506</v>
      </c>
      <c r="G12419" s="33" t="s">
        <v>15071</v>
      </c>
      <c r="H12419" s="33">
        <v>3</v>
      </c>
      <c r="I12419" s="33">
        <v>3</v>
      </c>
      <c r="J12419" s="36">
        <v>2</v>
      </c>
      <c r="K12419" s="37">
        <v>571200</v>
      </c>
      <c r="L12419" s="38" t="s">
        <v>15</v>
      </c>
      <c r="M12419" s="38" t="s">
        <v>13</v>
      </c>
    </row>
    <row r="12420" spans="1:13" s="39" customFormat="1" ht="12.75" x14ac:dyDescent="0.2">
      <c r="A12420" s="33" t="s">
        <v>11580</v>
      </c>
      <c r="B12420" s="33" t="s">
        <v>582</v>
      </c>
      <c r="C12420" s="34">
        <v>10</v>
      </c>
      <c r="D12420" s="33" t="s">
        <v>34</v>
      </c>
      <c r="E12420" s="33" t="s">
        <v>14911</v>
      </c>
      <c r="F12420" s="35">
        <v>31191506</v>
      </c>
      <c r="G12420" s="33" t="s">
        <v>15071</v>
      </c>
      <c r="H12420" s="33">
        <v>3</v>
      </c>
      <c r="I12420" s="33">
        <v>3</v>
      </c>
      <c r="J12420" s="36">
        <v>1</v>
      </c>
      <c r="K12420" s="37">
        <v>273700</v>
      </c>
      <c r="L12420" s="38" t="s">
        <v>15</v>
      </c>
      <c r="M12420" s="38" t="s">
        <v>13</v>
      </c>
    </row>
    <row r="12421" spans="1:13" s="39" customFormat="1" ht="12.75" x14ac:dyDescent="0.2">
      <c r="A12421" s="33" t="s">
        <v>11580</v>
      </c>
      <c r="B12421" s="33" t="s">
        <v>582</v>
      </c>
      <c r="C12421" s="34">
        <v>10</v>
      </c>
      <c r="D12421" s="33" t="s">
        <v>34</v>
      </c>
      <c r="E12421" s="33" t="s">
        <v>11721</v>
      </c>
      <c r="F12421" s="35">
        <v>39101600</v>
      </c>
      <c r="G12421" s="33" t="s">
        <v>15071</v>
      </c>
      <c r="H12421" s="33">
        <v>4</v>
      </c>
      <c r="I12421" s="33">
        <v>2</v>
      </c>
      <c r="J12421" s="36">
        <v>20</v>
      </c>
      <c r="K12421" s="37">
        <v>146769</v>
      </c>
      <c r="L12421" s="38" t="s">
        <v>15</v>
      </c>
      <c r="M12421" s="38" t="s">
        <v>13</v>
      </c>
    </row>
    <row r="12422" spans="1:13" s="39" customFormat="1" ht="12.75" x14ac:dyDescent="0.2">
      <c r="A12422" s="33" t="s">
        <v>11580</v>
      </c>
      <c r="B12422" s="33" t="s">
        <v>582</v>
      </c>
      <c r="C12422" s="34">
        <v>10</v>
      </c>
      <c r="D12422" s="33" t="s">
        <v>34</v>
      </c>
      <c r="E12422" s="33" t="s">
        <v>11722</v>
      </c>
      <c r="F12422" s="35">
        <v>39101600</v>
      </c>
      <c r="G12422" s="33" t="s">
        <v>15071</v>
      </c>
      <c r="H12422" s="33">
        <v>4</v>
      </c>
      <c r="I12422" s="33">
        <v>2</v>
      </c>
      <c r="J12422" s="36">
        <v>50</v>
      </c>
      <c r="K12422" s="37">
        <v>209666</v>
      </c>
      <c r="L12422" s="38" t="s">
        <v>15</v>
      </c>
      <c r="M12422" s="38" t="s">
        <v>13</v>
      </c>
    </row>
    <row r="12423" spans="1:13" s="39" customFormat="1" ht="12.75" x14ac:dyDescent="0.2">
      <c r="A12423" s="33" t="s">
        <v>11580</v>
      </c>
      <c r="B12423" s="33" t="s">
        <v>582</v>
      </c>
      <c r="C12423" s="34">
        <v>16</v>
      </c>
      <c r="D12423" s="33" t="s">
        <v>34</v>
      </c>
      <c r="E12423" s="33" t="s">
        <v>11590</v>
      </c>
      <c r="F12423" s="35">
        <v>0</v>
      </c>
      <c r="G12423" s="33" t="s">
        <v>15071</v>
      </c>
      <c r="H12423" s="33">
        <v>1</v>
      </c>
      <c r="I12423" s="33">
        <v>6</v>
      </c>
      <c r="J12423" s="36">
        <v>1</v>
      </c>
      <c r="K12423" s="37">
        <v>111637.8</v>
      </c>
      <c r="L12423" s="38" t="s">
        <v>12</v>
      </c>
      <c r="M12423" s="38" t="s">
        <v>13</v>
      </c>
    </row>
    <row r="12424" spans="1:13" s="39" customFormat="1" ht="12.75" x14ac:dyDescent="0.2">
      <c r="A12424" s="33" t="s">
        <v>11580</v>
      </c>
      <c r="B12424" s="33" t="s">
        <v>582</v>
      </c>
      <c r="C12424" s="34">
        <v>16</v>
      </c>
      <c r="D12424" s="33" t="s">
        <v>34</v>
      </c>
      <c r="E12424" s="33" t="s">
        <v>11590</v>
      </c>
      <c r="F12424" s="35">
        <v>0</v>
      </c>
      <c r="G12424" s="33" t="s">
        <v>15071</v>
      </c>
      <c r="H12424" s="33">
        <v>1</v>
      </c>
      <c r="I12424" s="33">
        <v>6</v>
      </c>
      <c r="J12424" s="36">
        <v>1</v>
      </c>
      <c r="K12424" s="37">
        <v>466822</v>
      </c>
      <c r="L12424" s="38" t="s">
        <v>12</v>
      </c>
      <c r="M12424" s="38" t="s">
        <v>13</v>
      </c>
    </row>
    <row r="12425" spans="1:13" s="39" customFormat="1" ht="12.75" x14ac:dyDescent="0.2">
      <c r="A12425" s="33" t="s">
        <v>11580</v>
      </c>
      <c r="B12425" s="33" t="s">
        <v>582</v>
      </c>
      <c r="C12425" s="34">
        <v>10</v>
      </c>
      <c r="D12425" s="33" t="s">
        <v>34</v>
      </c>
      <c r="E12425" s="33" t="s">
        <v>11723</v>
      </c>
      <c r="F12425" s="35">
        <v>31191506</v>
      </c>
      <c r="G12425" s="33" t="s">
        <v>15071</v>
      </c>
      <c r="H12425" s="33">
        <v>1</v>
      </c>
      <c r="I12425" s="33">
        <v>6</v>
      </c>
      <c r="J12425" s="36">
        <v>3</v>
      </c>
      <c r="K12425" s="37">
        <v>856800</v>
      </c>
      <c r="L12425" s="38" t="s">
        <v>15</v>
      </c>
      <c r="M12425" s="38" t="s">
        <v>13</v>
      </c>
    </row>
    <row r="12426" spans="1:13" s="39" customFormat="1" ht="12.75" x14ac:dyDescent="0.2">
      <c r="A12426" s="33" t="s">
        <v>11580</v>
      </c>
      <c r="B12426" s="33" t="s">
        <v>582</v>
      </c>
      <c r="C12426" s="34">
        <v>16</v>
      </c>
      <c r="D12426" s="33" t="s">
        <v>34</v>
      </c>
      <c r="E12426" s="33" t="s">
        <v>11724</v>
      </c>
      <c r="F12426" s="35">
        <v>0</v>
      </c>
      <c r="G12426" s="33" t="s">
        <v>15071</v>
      </c>
      <c r="H12426" s="33">
        <v>1</v>
      </c>
      <c r="I12426" s="33">
        <v>6</v>
      </c>
      <c r="J12426" s="36">
        <v>1</v>
      </c>
      <c r="K12426" s="37">
        <v>888099.35000000009</v>
      </c>
      <c r="L12426" s="38" t="s">
        <v>12</v>
      </c>
      <c r="M12426" s="38" t="s">
        <v>13</v>
      </c>
    </row>
    <row r="12427" spans="1:13" s="39" customFormat="1" ht="12.75" x14ac:dyDescent="0.2">
      <c r="A12427" s="33" t="s">
        <v>11580</v>
      </c>
      <c r="B12427" s="33" t="s">
        <v>582</v>
      </c>
      <c r="C12427" s="34">
        <v>16</v>
      </c>
      <c r="D12427" s="33" t="s">
        <v>34</v>
      </c>
      <c r="E12427" s="33" t="s">
        <v>11725</v>
      </c>
      <c r="F12427" s="35">
        <v>39121633</v>
      </c>
      <c r="G12427" s="33" t="s">
        <v>15071</v>
      </c>
      <c r="H12427" s="33">
        <v>1</v>
      </c>
      <c r="I12427" s="33">
        <v>6</v>
      </c>
      <c r="J12427" s="36">
        <v>1</v>
      </c>
      <c r="K12427" s="37">
        <v>7833234.5</v>
      </c>
      <c r="L12427" s="38" t="s">
        <v>15</v>
      </c>
      <c r="M12427" s="38" t="s">
        <v>13</v>
      </c>
    </row>
    <row r="12428" spans="1:13" s="39" customFormat="1" ht="12.75" x14ac:dyDescent="0.2">
      <c r="A12428" s="33" t="s">
        <v>11580</v>
      </c>
      <c r="B12428" s="33" t="s">
        <v>582</v>
      </c>
      <c r="C12428" s="34">
        <v>16</v>
      </c>
      <c r="D12428" s="33" t="s">
        <v>34</v>
      </c>
      <c r="E12428" s="33" t="s">
        <v>11726</v>
      </c>
      <c r="F12428" s="35">
        <v>39121633</v>
      </c>
      <c r="G12428" s="33" t="s">
        <v>15071</v>
      </c>
      <c r="H12428" s="33">
        <v>1</v>
      </c>
      <c r="I12428" s="33">
        <v>6</v>
      </c>
      <c r="J12428" s="36">
        <v>1</v>
      </c>
      <c r="K12428" s="37">
        <v>7833234.5</v>
      </c>
      <c r="L12428" s="38" t="s">
        <v>15</v>
      </c>
      <c r="M12428" s="38" t="s">
        <v>13</v>
      </c>
    </row>
    <row r="12429" spans="1:13" s="39" customFormat="1" ht="12.75" x14ac:dyDescent="0.2">
      <c r="A12429" s="33" t="s">
        <v>11580</v>
      </c>
      <c r="B12429" s="33" t="s">
        <v>582</v>
      </c>
      <c r="C12429" s="34">
        <v>16</v>
      </c>
      <c r="D12429" s="33" t="s">
        <v>34</v>
      </c>
      <c r="E12429" s="33" t="s">
        <v>11727</v>
      </c>
      <c r="F12429" s="35">
        <v>39121633</v>
      </c>
      <c r="G12429" s="33" t="s">
        <v>15071</v>
      </c>
      <c r="H12429" s="33">
        <v>1</v>
      </c>
      <c r="I12429" s="33">
        <v>6</v>
      </c>
      <c r="J12429" s="36">
        <v>1</v>
      </c>
      <c r="K12429" s="37">
        <v>7833234.5</v>
      </c>
      <c r="L12429" s="38" t="s">
        <v>15</v>
      </c>
      <c r="M12429" s="38" t="s">
        <v>13</v>
      </c>
    </row>
    <row r="12430" spans="1:13" s="39" customFormat="1" ht="12.75" x14ac:dyDescent="0.2">
      <c r="A12430" s="33" t="s">
        <v>11580</v>
      </c>
      <c r="B12430" s="33" t="s">
        <v>585</v>
      </c>
      <c r="C12430" s="34">
        <v>16</v>
      </c>
      <c r="D12430" s="33" t="s">
        <v>93</v>
      </c>
      <c r="E12430" s="33" t="s">
        <v>11728</v>
      </c>
      <c r="F12430" s="35">
        <v>39101601</v>
      </c>
      <c r="G12430" s="33" t="s">
        <v>15071</v>
      </c>
      <c r="H12430" s="33">
        <v>4</v>
      </c>
      <c r="I12430" s="33">
        <v>2</v>
      </c>
      <c r="J12430" s="36">
        <v>1</v>
      </c>
      <c r="K12430" s="37">
        <v>2715236.9</v>
      </c>
      <c r="L12430" s="38" t="s">
        <v>12</v>
      </c>
      <c r="M12430" s="38" t="s">
        <v>13</v>
      </c>
    </row>
    <row r="12431" spans="1:13" s="39" customFormat="1" ht="12.75" x14ac:dyDescent="0.2">
      <c r="A12431" s="33" t="s">
        <v>11580</v>
      </c>
      <c r="B12431" s="33" t="s">
        <v>585</v>
      </c>
      <c r="C12431" s="34">
        <v>10</v>
      </c>
      <c r="D12431" s="33" t="s">
        <v>93</v>
      </c>
      <c r="E12431" s="33" t="s">
        <v>11729</v>
      </c>
      <c r="F12431" s="35">
        <v>47131600</v>
      </c>
      <c r="G12431" s="33" t="s">
        <v>15071</v>
      </c>
      <c r="H12431" s="33">
        <v>4</v>
      </c>
      <c r="I12431" s="33">
        <v>2</v>
      </c>
      <c r="J12431" s="36">
        <v>1</v>
      </c>
      <c r="K12431" s="37">
        <v>911305.2</v>
      </c>
      <c r="L12431" s="38" t="s">
        <v>15</v>
      </c>
      <c r="M12431" s="38" t="s">
        <v>13</v>
      </c>
    </row>
    <row r="12432" spans="1:13" s="39" customFormat="1" ht="12.75" x14ac:dyDescent="0.2">
      <c r="A12432" s="33" t="s">
        <v>11580</v>
      </c>
      <c r="B12432" s="33" t="s">
        <v>585</v>
      </c>
      <c r="C12432" s="34">
        <v>10</v>
      </c>
      <c r="D12432" s="33" t="s">
        <v>93</v>
      </c>
      <c r="E12432" s="33" t="s">
        <v>14912</v>
      </c>
      <c r="F12432" s="35">
        <v>55121715</v>
      </c>
      <c r="G12432" s="33" t="s">
        <v>15071</v>
      </c>
      <c r="H12432" s="33">
        <v>3</v>
      </c>
      <c r="I12432" s="33">
        <v>3</v>
      </c>
      <c r="J12432" s="36">
        <v>2</v>
      </c>
      <c r="K12432" s="37">
        <v>219912</v>
      </c>
      <c r="L12432" s="38" t="s">
        <v>15</v>
      </c>
      <c r="M12432" s="38" t="s">
        <v>13</v>
      </c>
    </row>
    <row r="12433" spans="1:13" s="39" customFormat="1" ht="12.75" x14ac:dyDescent="0.2">
      <c r="A12433" s="33" t="s">
        <v>11580</v>
      </c>
      <c r="B12433" s="33" t="s">
        <v>585</v>
      </c>
      <c r="C12433" s="34">
        <v>10</v>
      </c>
      <c r="D12433" s="33" t="s">
        <v>93</v>
      </c>
      <c r="E12433" s="33" t="s">
        <v>14913</v>
      </c>
      <c r="F12433" s="35">
        <v>55121729</v>
      </c>
      <c r="G12433" s="33" t="s">
        <v>15071</v>
      </c>
      <c r="H12433" s="33">
        <v>3</v>
      </c>
      <c r="I12433" s="33">
        <v>3</v>
      </c>
      <c r="J12433" s="36">
        <v>30</v>
      </c>
      <c r="K12433" s="37">
        <v>196350</v>
      </c>
      <c r="L12433" s="38" t="s">
        <v>15</v>
      </c>
      <c r="M12433" s="38" t="s">
        <v>13</v>
      </c>
    </row>
    <row r="12434" spans="1:13" s="39" customFormat="1" ht="12.75" x14ac:dyDescent="0.2">
      <c r="A12434" s="33" t="s">
        <v>11580</v>
      </c>
      <c r="B12434" s="33" t="s">
        <v>585</v>
      </c>
      <c r="C12434" s="34">
        <v>10</v>
      </c>
      <c r="D12434" s="33" t="s">
        <v>93</v>
      </c>
      <c r="E12434" s="33" t="s">
        <v>14914</v>
      </c>
      <c r="F12434" s="35">
        <v>55121729</v>
      </c>
      <c r="G12434" s="33" t="s">
        <v>15071</v>
      </c>
      <c r="H12434" s="33">
        <v>3</v>
      </c>
      <c r="I12434" s="33">
        <v>3</v>
      </c>
      <c r="J12434" s="36">
        <v>30</v>
      </c>
      <c r="K12434" s="37">
        <v>499800</v>
      </c>
      <c r="L12434" s="38" t="s">
        <v>15</v>
      </c>
      <c r="M12434" s="38" t="s">
        <v>13</v>
      </c>
    </row>
    <row r="12435" spans="1:13" s="39" customFormat="1" ht="12.75" x14ac:dyDescent="0.2">
      <c r="A12435" s="33" t="s">
        <v>11580</v>
      </c>
      <c r="B12435" s="33" t="s">
        <v>585</v>
      </c>
      <c r="C12435" s="34">
        <v>10</v>
      </c>
      <c r="D12435" s="33" t="s">
        <v>93</v>
      </c>
      <c r="E12435" s="33" t="s">
        <v>14915</v>
      </c>
      <c r="F12435" s="35">
        <v>55121733</v>
      </c>
      <c r="G12435" s="33" t="s">
        <v>15071</v>
      </c>
      <c r="H12435" s="33">
        <v>3</v>
      </c>
      <c r="I12435" s="33">
        <v>3</v>
      </c>
      <c r="J12435" s="36">
        <v>30</v>
      </c>
      <c r="K12435" s="37">
        <v>149940</v>
      </c>
      <c r="L12435" s="38" t="s">
        <v>15</v>
      </c>
      <c r="M12435" s="38" t="s">
        <v>13</v>
      </c>
    </row>
    <row r="12436" spans="1:13" s="39" customFormat="1" ht="12.75" x14ac:dyDescent="0.2">
      <c r="A12436" s="33" t="s">
        <v>11580</v>
      </c>
      <c r="B12436" s="33" t="s">
        <v>585</v>
      </c>
      <c r="C12436" s="34">
        <v>10</v>
      </c>
      <c r="D12436" s="33" t="s">
        <v>93</v>
      </c>
      <c r="E12436" s="33" t="s">
        <v>14916</v>
      </c>
      <c r="F12436" s="35">
        <v>55121733</v>
      </c>
      <c r="G12436" s="33" t="s">
        <v>15071</v>
      </c>
      <c r="H12436" s="33">
        <v>3</v>
      </c>
      <c r="I12436" s="33">
        <v>3</v>
      </c>
      <c r="J12436" s="36">
        <v>5</v>
      </c>
      <c r="K12436" s="37">
        <v>321300</v>
      </c>
      <c r="L12436" s="38" t="s">
        <v>15</v>
      </c>
      <c r="M12436" s="38" t="s">
        <v>13</v>
      </c>
    </row>
    <row r="12437" spans="1:13" s="39" customFormat="1" ht="12.75" x14ac:dyDescent="0.2">
      <c r="A12437" s="33" t="s">
        <v>11580</v>
      </c>
      <c r="B12437" s="33" t="s">
        <v>585</v>
      </c>
      <c r="C12437" s="34">
        <v>10</v>
      </c>
      <c r="D12437" s="33" t="s">
        <v>93</v>
      </c>
      <c r="E12437" s="33" t="s">
        <v>14917</v>
      </c>
      <c r="F12437" s="35">
        <v>55121733</v>
      </c>
      <c r="G12437" s="33" t="s">
        <v>15071</v>
      </c>
      <c r="H12437" s="33">
        <v>3</v>
      </c>
      <c r="I12437" s="33">
        <v>3</v>
      </c>
      <c r="J12437" s="36">
        <v>35</v>
      </c>
      <c r="K12437" s="37">
        <v>174930</v>
      </c>
      <c r="L12437" s="38" t="s">
        <v>15</v>
      </c>
      <c r="M12437" s="38" t="s">
        <v>13</v>
      </c>
    </row>
    <row r="12438" spans="1:13" s="39" customFormat="1" ht="12.75" x14ac:dyDescent="0.2">
      <c r="A12438" s="33" t="s">
        <v>11580</v>
      </c>
      <c r="B12438" s="33" t="s">
        <v>585</v>
      </c>
      <c r="C12438" s="34">
        <v>10</v>
      </c>
      <c r="D12438" s="33" t="s">
        <v>93</v>
      </c>
      <c r="E12438" s="33" t="s">
        <v>14918</v>
      </c>
      <c r="F12438" s="35">
        <v>55121731</v>
      </c>
      <c r="G12438" s="33" t="s">
        <v>15071</v>
      </c>
      <c r="H12438" s="33">
        <v>3</v>
      </c>
      <c r="I12438" s="33">
        <v>3</v>
      </c>
      <c r="J12438" s="36">
        <v>2</v>
      </c>
      <c r="K12438" s="37">
        <v>99960</v>
      </c>
      <c r="L12438" s="38" t="s">
        <v>15</v>
      </c>
      <c r="M12438" s="38" t="s">
        <v>13</v>
      </c>
    </row>
    <row r="12439" spans="1:13" s="39" customFormat="1" ht="12.75" x14ac:dyDescent="0.2">
      <c r="A12439" s="33" t="s">
        <v>11580</v>
      </c>
      <c r="B12439" s="33" t="s">
        <v>585</v>
      </c>
      <c r="C12439" s="34">
        <v>10</v>
      </c>
      <c r="D12439" s="33" t="s">
        <v>93</v>
      </c>
      <c r="E12439" s="33" t="s">
        <v>14919</v>
      </c>
      <c r="F12439" s="35">
        <v>55121704</v>
      </c>
      <c r="G12439" s="33" t="s">
        <v>15071</v>
      </c>
      <c r="H12439" s="33">
        <v>3</v>
      </c>
      <c r="I12439" s="33">
        <v>3</v>
      </c>
      <c r="J12439" s="36">
        <v>20</v>
      </c>
      <c r="K12439" s="37">
        <v>333200</v>
      </c>
      <c r="L12439" s="38" t="s">
        <v>15</v>
      </c>
      <c r="M12439" s="38" t="s">
        <v>13</v>
      </c>
    </row>
    <row r="12440" spans="1:13" s="39" customFormat="1" ht="12.75" x14ac:dyDescent="0.2">
      <c r="A12440" s="33" t="s">
        <v>11580</v>
      </c>
      <c r="B12440" s="33" t="s">
        <v>585</v>
      </c>
      <c r="C12440" s="34">
        <v>10</v>
      </c>
      <c r="D12440" s="33" t="s">
        <v>93</v>
      </c>
      <c r="E12440" s="33" t="s">
        <v>14920</v>
      </c>
      <c r="F12440" s="35">
        <v>55121733</v>
      </c>
      <c r="G12440" s="33" t="s">
        <v>15071</v>
      </c>
      <c r="H12440" s="33">
        <v>3</v>
      </c>
      <c r="I12440" s="33">
        <v>3</v>
      </c>
      <c r="J12440" s="36">
        <v>4</v>
      </c>
      <c r="K12440" s="37">
        <v>218960</v>
      </c>
      <c r="L12440" s="38" t="s">
        <v>15</v>
      </c>
      <c r="M12440" s="38" t="s">
        <v>13</v>
      </c>
    </row>
    <row r="12441" spans="1:13" s="39" customFormat="1" ht="12.75" x14ac:dyDescent="0.2">
      <c r="A12441" s="33" t="s">
        <v>11580</v>
      </c>
      <c r="B12441" s="33" t="s">
        <v>585</v>
      </c>
      <c r="C12441" s="34">
        <v>10</v>
      </c>
      <c r="D12441" s="33" t="s">
        <v>93</v>
      </c>
      <c r="E12441" s="33" t="s">
        <v>14921</v>
      </c>
      <c r="F12441" s="35">
        <v>55121700</v>
      </c>
      <c r="G12441" s="33" t="s">
        <v>15071</v>
      </c>
      <c r="H12441" s="33">
        <v>3</v>
      </c>
      <c r="I12441" s="33">
        <v>3</v>
      </c>
      <c r="J12441" s="36">
        <v>40</v>
      </c>
      <c r="K12441" s="37">
        <v>276080</v>
      </c>
      <c r="L12441" s="38" t="s">
        <v>15</v>
      </c>
      <c r="M12441" s="38" t="s">
        <v>13</v>
      </c>
    </row>
    <row r="12442" spans="1:13" s="39" customFormat="1" ht="12.75" x14ac:dyDescent="0.2">
      <c r="A12442" s="33" t="s">
        <v>11580</v>
      </c>
      <c r="B12442" s="33" t="s">
        <v>585</v>
      </c>
      <c r="C12442" s="34">
        <v>10</v>
      </c>
      <c r="D12442" s="33" t="s">
        <v>93</v>
      </c>
      <c r="E12442" s="33" t="s">
        <v>14922</v>
      </c>
      <c r="F12442" s="35">
        <v>46182006</v>
      </c>
      <c r="G12442" s="33" t="s">
        <v>15071</v>
      </c>
      <c r="H12442" s="33">
        <v>3</v>
      </c>
      <c r="I12442" s="33">
        <v>3</v>
      </c>
      <c r="J12442" s="36">
        <v>15</v>
      </c>
      <c r="K12442" s="37">
        <v>599760</v>
      </c>
      <c r="L12442" s="38" t="s">
        <v>15</v>
      </c>
      <c r="M12442" s="38" t="s">
        <v>13</v>
      </c>
    </row>
    <row r="12443" spans="1:13" s="39" customFormat="1" ht="12.75" x14ac:dyDescent="0.2">
      <c r="A12443" s="33" t="s">
        <v>11580</v>
      </c>
      <c r="B12443" s="33" t="s">
        <v>585</v>
      </c>
      <c r="C12443" s="34">
        <v>10</v>
      </c>
      <c r="D12443" s="33" t="s">
        <v>93</v>
      </c>
      <c r="E12443" s="33" t="s">
        <v>14923</v>
      </c>
      <c r="F12443" s="35">
        <v>46182006</v>
      </c>
      <c r="G12443" s="33" t="s">
        <v>15071</v>
      </c>
      <c r="H12443" s="33">
        <v>3</v>
      </c>
      <c r="I12443" s="33">
        <v>3</v>
      </c>
      <c r="J12443" s="36">
        <v>15</v>
      </c>
      <c r="K12443" s="37">
        <v>223125</v>
      </c>
      <c r="L12443" s="38" t="s">
        <v>15</v>
      </c>
      <c r="M12443" s="38" t="s">
        <v>13</v>
      </c>
    </row>
    <row r="12444" spans="1:13" s="39" customFormat="1" ht="12.75" x14ac:dyDescent="0.2">
      <c r="A12444" s="33" t="s">
        <v>11580</v>
      </c>
      <c r="B12444" s="33" t="s">
        <v>585</v>
      </c>
      <c r="C12444" s="34">
        <v>10</v>
      </c>
      <c r="D12444" s="33" t="s">
        <v>93</v>
      </c>
      <c r="E12444" s="33" t="s">
        <v>14924</v>
      </c>
      <c r="F12444" s="35">
        <v>55121704</v>
      </c>
      <c r="G12444" s="33" t="s">
        <v>15071</v>
      </c>
      <c r="H12444" s="33">
        <v>3</v>
      </c>
      <c r="I12444" s="33">
        <v>3</v>
      </c>
      <c r="J12444" s="36">
        <v>4</v>
      </c>
      <c r="K12444" s="37">
        <v>79968</v>
      </c>
      <c r="L12444" s="38" t="s">
        <v>15</v>
      </c>
      <c r="M12444" s="38" t="s">
        <v>13</v>
      </c>
    </row>
    <row r="12445" spans="1:13" s="39" customFormat="1" ht="12.75" x14ac:dyDescent="0.2">
      <c r="A12445" s="33" t="s">
        <v>11580</v>
      </c>
      <c r="B12445" s="33" t="s">
        <v>585</v>
      </c>
      <c r="C12445" s="34">
        <v>10</v>
      </c>
      <c r="D12445" s="33" t="s">
        <v>93</v>
      </c>
      <c r="E12445" s="33" t="s">
        <v>11730</v>
      </c>
      <c r="F12445" s="35">
        <v>24111502</v>
      </c>
      <c r="G12445" s="33" t="s">
        <v>15071</v>
      </c>
      <c r="H12445" s="33">
        <v>3</v>
      </c>
      <c r="I12445" s="33">
        <v>3</v>
      </c>
      <c r="J12445" s="36">
        <v>1</v>
      </c>
      <c r="K12445" s="37">
        <v>166600</v>
      </c>
      <c r="L12445" s="38" t="s">
        <v>15</v>
      </c>
      <c r="M12445" s="38" t="s">
        <v>13</v>
      </c>
    </row>
    <row r="12446" spans="1:13" s="39" customFormat="1" ht="12.75" x14ac:dyDescent="0.2">
      <c r="A12446" s="33" t="s">
        <v>11580</v>
      </c>
      <c r="B12446" s="33" t="s">
        <v>585</v>
      </c>
      <c r="C12446" s="34">
        <v>10</v>
      </c>
      <c r="D12446" s="33" t="s">
        <v>93</v>
      </c>
      <c r="E12446" s="33" t="s">
        <v>11731</v>
      </c>
      <c r="F12446" s="35">
        <v>24111500</v>
      </c>
      <c r="G12446" s="33" t="s">
        <v>15071</v>
      </c>
      <c r="H12446" s="33">
        <v>3</v>
      </c>
      <c r="I12446" s="33">
        <v>3</v>
      </c>
      <c r="J12446" s="36">
        <v>100</v>
      </c>
      <c r="K12446" s="37">
        <v>1249500</v>
      </c>
      <c r="L12446" s="38" t="s">
        <v>15</v>
      </c>
      <c r="M12446" s="38" t="s">
        <v>13</v>
      </c>
    </row>
    <row r="12447" spans="1:13" s="39" customFormat="1" ht="12.75" x14ac:dyDescent="0.2">
      <c r="A12447" s="33" t="s">
        <v>11580</v>
      </c>
      <c r="B12447" s="33" t="s">
        <v>585</v>
      </c>
      <c r="C12447" s="34">
        <v>10</v>
      </c>
      <c r="D12447" s="33" t="s">
        <v>93</v>
      </c>
      <c r="E12447" s="33" t="s">
        <v>11732</v>
      </c>
      <c r="F12447" s="35">
        <v>52131501</v>
      </c>
      <c r="G12447" s="33" t="s">
        <v>15071</v>
      </c>
      <c r="H12447" s="33">
        <v>3</v>
      </c>
      <c r="I12447" s="33">
        <v>4</v>
      </c>
      <c r="J12447" s="36">
        <v>1</v>
      </c>
      <c r="K12447" s="37">
        <v>15500000</v>
      </c>
      <c r="L12447" s="38" t="s">
        <v>15</v>
      </c>
      <c r="M12447" s="38" t="s">
        <v>13</v>
      </c>
    </row>
    <row r="12448" spans="1:13" s="39" customFormat="1" ht="12.75" x14ac:dyDescent="0.2">
      <c r="A12448" s="33" t="s">
        <v>11580</v>
      </c>
      <c r="B12448" s="33" t="s">
        <v>585</v>
      </c>
      <c r="C12448" s="34">
        <v>10</v>
      </c>
      <c r="D12448" s="33" t="s">
        <v>93</v>
      </c>
      <c r="E12448" s="33" t="s">
        <v>11733</v>
      </c>
      <c r="F12448" s="35">
        <v>52131501</v>
      </c>
      <c r="G12448" s="33" t="s">
        <v>15071</v>
      </c>
      <c r="H12448" s="33">
        <v>3</v>
      </c>
      <c r="I12448" s="33">
        <v>4</v>
      </c>
      <c r="J12448" s="36">
        <v>1</v>
      </c>
      <c r="K12448" s="37">
        <v>23100000</v>
      </c>
      <c r="L12448" s="38" t="s">
        <v>15</v>
      </c>
      <c r="M12448" s="38" t="s">
        <v>13</v>
      </c>
    </row>
    <row r="12449" spans="1:13" s="39" customFormat="1" ht="12.75" x14ac:dyDescent="0.2">
      <c r="A12449" s="33" t="s">
        <v>11580</v>
      </c>
      <c r="B12449" s="33" t="s">
        <v>585</v>
      </c>
      <c r="C12449" s="34">
        <v>10</v>
      </c>
      <c r="D12449" s="33" t="s">
        <v>93</v>
      </c>
      <c r="E12449" s="33" t="s">
        <v>11734</v>
      </c>
      <c r="F12449" s="35">
        <v>52131501</v>
      </c>
      <c r="G12449" s="33" t="s">
        <v>15071</v>
      </c>
      <c r="H12449" s="33">
        <v>3</v>
      </c>
      <c r="I12449" s="33">
        <v>4</v>
      </c>
      <c r="J12449" s="36">
        <v>1</v>
      </c>
      <c r="K12449" s="37">
        <v>4400000</v>
      </c>
      <c r="L12449" s="38" t="s">
        <v>15</v>
      </c>
      <c r="M12449" s="38" t="s">
        <v>13</v>
      </c>
    </row>
    <row r="12450" spans="1:13" s="39" customFormat="1" ht="12.75" x14ac:dyDescent="0.2">
      <c r="A12450" s="33" t="s">
        <v>11580</v>
      </c>
      <c r="B12450" s="33" t="s">
        <v>585</v>
      </c>
      <c r="C12450" s="34">
        <v>10</v>
      </c>
      <c r="D12450" s="33" t="s">
        <v>93</v>
      </c>
      <c r="E12450" s="33" t="s">
        <v>11735</v>
      </c>
      <c r="F12450" s="35">
        <v>52131501</v>
      </c>
      <c r="G12450" s="33" t="s">
        <v>15071</v>
      </c>
      <c r="H12450" s="33">
        <v>3</v>
      </c>
      <c r="I12450" s="33">
        <v>4</v>
      </c>
      <c r="J12450" s="36">
        <v>1</v>
      </c>
      <c r="K12450" s="37">
        <v>3500000</v>
      </c>
      <c r="L12450" s="38" t="s">
        <v>15</v>
      </c>
      <c r="M12450" s="38" t="s">
        <v>13</v>
      </c>
    </row>
    <row r="12451" spans="1:13" s="39" customFormat="1" ht="12.75" x14ac:dyDescent="0.2">
      <c r="A12451" s="33" t="s">
        <v>11580</v>
      </c>
      <c r="B12451" s="33" t="s">
        <v>585</v>
      </c>
      <c r="C12451" s="34">
        <v>10</v>
      </c>
      <c r="D12451" s="33" t="s">
        <v>93</v>
      </c>
      <c r="E12451" s="33" t="s">
        <v>11736</v>
      </c>
      <c r="F12451" s="35">
        <v>52131501</v>
      </c>
      <c r="G12451" s="33" t="s">
        <v>15071</v>
      </c>
      <c r="H12451" s="33">
        <v>3</v>
      </c>
      <c r="I12451" s="33">
        <v>4</v>
      </c>
      <c r="J12451" s="36">
        <v>1</v>
      </c>
      <c r="K12451" s="37">
        <v>3500000</v>
      </c>
      <c r="L12451" s="38" t="s">
        <v>15</v>
      </c>
      <c r="M12451" s="38" t="s">
        <v>13</v>
      </c>
    </row>
    <row r="12452" spans="1:13" s="39" customFormat="1" ht="12.75" x14ac:dyDescent="0.2">
      <c r="A12452" s="33" t="s">
        <v>11580</v>
      </c>
      <c r="B12452" s="33" t="s">
        <v>585</v>
      </c>
      <c r="C12452" s="34">
        <v>10</v>
      </c>
      <c r="D12452" s="33" t="s">
        <v>93</v>
      </c>
      <c r="E12452" s="33" t="s">
        <v>11737</v>
      </c>
      <c r="F12452" s="35">
        <v>52131501</v>
      </c>
      <c r="G12452" s="33" t="s">
        <v>15071</v>
      </c>
      <c r="H12452" s="33">
        <v>3</v>
      </c>
      <c r="I12452" s="33">
        <v>4</v>
      </c>
      <c r="J12452" s="36">
        <v>1</v>
      </c>
      <c r="K12452" s="37">
        <v>15000000</v>
      </c>
      <c r="L12452" s="38" t="s">
        <v>15</v>
      </c>
      <c r="M12452" s="38" t="s">
        <v>13</v>
      </c>
    </row>
    <row r="12453" spans="1:13" s="39" customFormat="1" ht="12.75" x14ac:dyDescent="0.2">
      <c r="A12453" s="33" t="s">
        <v>11580</v>
      </c>
      <c r="B12453" s="33" t="s">
        <v>585</v>
      </c>
      <c r="C12453" s="34">
        <v>16</v>
      </c>
      <c r="D12453" s="33" t="s">
        <v>93</v>
      </c>
      <c r="E12453" s="33" t="s">
        <v>11738</v>
      </c>
      <c r="F12453" s="35">
        <v>60131503</v>
      </c>
      <c r="G12453" s="33" t="s">
        <v>15071</v>
      </c>
      <c r="H12453" s="33">
        <v>4</v>
      </c>
      <c r="I12453" s="33">
        <v>4</v>
      </c>
      <c r="J12453" s="36">
        <v>70</v>
      </c>
      <c r="K12453" s="37">
        <v>2300200</v>
      </c>
      <c r="L12453" s="38" t="s">
        <v>15</v>
      </c>
      <c r="M12453" s="38" t="s">
        <v>13</v>
      </c>
    </row>
    <row r="12454" spans="1:13" s="39" customFormat="1" ht="12.75" x14ac:dyDescent="0.2">
      <c r="A12454" s="33" t="s">
        <v>11580</v>
      </c>
      <c r="B12454" s="33" t="s">
        <v>585</v>
      </c>
      <c r="C12454" s="34">
        <v>16</v>
      </c>
      <c r="D12454" s="33" t="s">
        <v>93</v>
      </c>
      <c r="E12454" s="33" t="s">
        <v>11739</v>
      </c>
      <c r="F12454" s="35">
        <v>24121513</v>
      </c>
      <c r="G12454" s="33" t="s">
        <v>15071</v>
      </c>
      <c r="H12454" s="33">
        <v>6</v>
      </c>
      <c r="I12454" s="33">
        <v>4</v>
      </c>
      <c r="J12454" s="36">
        <v>10</v>
      </c>
      <c r="K12454" s="37">
        <v>315350</v>
      </c>
      <c r="L12454" s="38" t="s">
        <v>15</v>
      </c>
      <c r="M12454" s="38" t="s">
        <v>13</v>
      </c>
    </row>
    <row r="12455" spans="1:13" s="39" customFormat="1" ht="12.75" x14ac:dyDescent="0.2">
      <c r="A12455" s="33" t="s">
        <v>11580</v>
      </c>
      <c r="B12455" s="33" t="s">
        <v>585</v>
      </c>
      <c r="C12455" s="34">
        <v>16</v>
      </c>
      <c r="D12455" s="33" t="s">
        <v>93</v>
      </c>
      <c r="E12455" s="33" t="s">
        <v>11740</v>
      </c>
      <c r="F12455" s="35">
        <v>60131503</v>
      </c>
      <c r="G12455" s="33" t="s">
        <v>15071</v>
      </c>
      <c r="H12455" s="33">
        <v>4</v>
      </c>
      <c r="I12455" s="33">
        <v>4</v>
      </c>
      <c r="J12455" s="36">
        <v>70</v>
      </c>
      <c r="K12455" s="37">
        <v>2597000</v>
      </c>
      <c r="L12455" s="38" t="s">
        <v>15</v>
      </c>
      <c r="M12455" s="38" t="s">
        <v>13</v>
      </c>
    </row>
    <row r="12456" spans="1:13" s="39" customFormat="1" ht="12.75" x14ac:dyDescent="0.2">
      <c r="A12456" s="33" t="s">
        <v>11580</v>
      </c>
      <c r="B12456" s="33" t="s">
        <v>585</v>
      </c>
      <c r="C12456" s="34">
        <v>16</v>
      </c>
      <c r="D12456" s="33" t="s">
        <v>93</v>
      </c>
      <c r="E12456" s="33" t="s">
        <v>11590</v>
      </c>
      <c r="F12456" s="35">
        <v>0</v>
      </c>
      <c r="G12456" s="33" t="s">
        <v>15071</v>
      </c>
      <c r="H12456" s="33">
        <v>1</v>
      </c>
      <c r="I12456" s="33">
        <v>6</v>
      </c>
      <c r="J12456" s="36">
        <v>1</v>
      </c>
      <c r="K12456" s="37">
        <v>820</v>
      </c>
      <c r="L12456" s="38" t="s">
        <v>12</v>
      </c>
      <c r="M12456" s="38" t="s">
        <v>13</v>
      </c>
    </row>
    <row r="12457" spans="1:13" s="39" customFormat="1" ht="12.75" x14ac:dyDescent="0.2">
      <c r="A12457" s="33" t="s">
        <v>11580</v>
      </c>
      <c r="B12457" s="33" t="s">
        <v>585</v>
      </c>
      <c r="C12457" s="34">
        <v>16</v>
      </c>
      <c r="D12457" s="33" t="s">
        <v>93</v>
      </c>
      <c r="E12457" s="33" t="s">
        <v>11590</v>
      </c>
      <c r="F12457" s="35">
        <v>0</v>
      </c>
      <c r="G12457" s="33" t="s">
        <v>15071</v>
      </c>
      <c r="H12457" s="33">
        <v>1</v>
      </c>
      <c r="I12457" s="33">
        <v>6</v>
      </c>
      <c r="J12457" s="36">
        <v>1</v>
      </c>
      <c r="K12457" s="37">
        <v>4670</v>
      </c>
      <c r="L12457" s="38" t="s">
        <v>12</v>
      </c>
      <c r="M12457" s="38" t="s">
        <v>13</v>
      </c>
    </row>
    <row r="12458" spans="1:13" s="39" customFormat="1" ht="12.75" x14ac:dyDescent="0.2">
      <c r="A12458" s="33" t="s">
        <v>11580</v>
      </c>
      <c r="B12458" s="33" t="s">
        <v>585</v>
      </c>
      <c r="C12458" s="34">
        <v>16</v>
      </c>
      <c r="D12458" s="33" t="s">
        <v>93</v>
      </c>
      <c r="E12458" s="33" t="s">
        <v>11741</v>
      </c>
      <c r="F12458" s="35">
        <v>53131602</v>
      </c>
      <c r="G12458" s="33" t="s">
        <v>15071</v>
      </c>
      <c r="H12458" s="33">
        <v>5</v>
      </c>
      <c r="I12458" s="33">
        <v>1</v>
      </c>
      <c r="J12458" s="36">
        <v>3</v>
      </c>
      <c r="K12458" s="37">
        <v>600000</v>
      </c>
      <c r="L12458" s="38" t="s">
        <v>15</v>
      </c>
      <c r="M12458" s="38" t="s">
        <v>13</v>
      </c>
    </row>
    <row r="12459" spans="1:13" s="39" customFormat="1" ht="12.75" x14ac:dyDescent="0.2">
      <c r="A12459" s="33" t="s">
        <v>11580</v>
      </c>
      <c r="B12459" s="33" t="s">
        <v>585</v>
      </c>
      <c r="C12459" s="34">
        <v>16</v>
      </c>
      <c r="D12459" s="33" t="s">
        <v>93</v>
      </c>
      <c r="E12459" s="33" t="s">
        <v>11742</v>
      </c>
      <c r="F12459" s="35">
        <v>53131602</v>
      </c>
      <c r="G12459" s="33" t="s">
        <v>15071</v>
      </c>
      <c r="H12459" s="33">
        <v>5</v>
      </c>
      <c r="I12459" s="33">
        <v>1</v>
      </c>
      <c r="J12459" s="36">
        <v>3</v>
      </c>
      <c r="K12459" s="37">
        <v>600000</v>
      </c>
      <c r="L12459" s="38" t="s">
        <v>15</v>
      </c>
      <c r="M12459" s="38" t="s">
        <v>13</v>
      </c>
    </row>
    <row r="12460" spans="1:13" s="39" customFormat="1" ht="12.75" x14ac:dyDescent="0.2">
      <c r="A12460" s="33" t="s">
        <v>11580</v>
      </c>
      <c r="B12460" s="33" t="s">
        <v>585</v>
      </c>
      <c r="C12460" s="34">
        <v>16</v>
      </c>
      <c r="D12460" s="33" t="s">
        <v>93</v>
      </c>
      <c r="E12460" s="33" t="s">
        <v>11743</v>
      </c>
      <c r="F12460" s="35">
        <v>27111531</v>
      </c>
      <c r="G12460" s="33" t="s">
        <v>15071</v>
      </c>
      <c r="H12460" s="33">
        <v>5</v>
      </c>
      <c r="I12460" s="33">
        <v>1</v>
      </c>
      <c r="J12460" s="36">
        <v>3</v>
      </c>
      <c r="K12460" s="37">
        <v>240000</v>
      </c>
      <c r="L12460" s="38" t="s">
        <v>15</v>
      </c>
      <c r="M12460" s="38" t="s">
        <v>13</v>
      </c>
    </row>
    <row r="12461" spans="1:13" s="39" customFormat="1" ht="12.75" x14ac:dyDescent="0.2">
      <c r="A12461" s="33" t="s">
        <v>11580</v>
      </c>
      <c r="B12461" s="33" t="s">
        <v>585</v>
      </c>
      <c r="C12461" s="34">
        <v>16</v>
      </c>
      <c r="D12461" s="33" t="s">
        <v>93</v>
      </c>
      <c r="E12461" s="33" t="s">
        <v>11744</v>
      </c>
      <c r="F12461" s="35">
        <v>52131604</v>
      </c>
      <c r="G12461" s="33" t="s">
        <v>15071</v>
      </c>
      <c r="H12461" s="33">
        <v>5</v>
      </c>
      <c r="I12461" s="33">
        <v>2</v>
      </c>
      <c r="J12461" s="36">
        <v>1</v>
      </c>
      <c r="K12461" s="37">
        <v>1026000</v>
      </c>
      <c r="L12461" s="38" t="s">
        <v>2370</v>
      </c>
      <c r="M12461" s="38" t="s">
        <v>13</v>
      </c>
    </row>
    <row r="12462" spans="1:13" s="39" customFormat="1" ht="12.75" x14ac:dyDescent="0.2">
      <c r="A12462" s="33" t="s">
        <v>11580</v>
      </c>
      <c r="B12462" s="33" t="s">
        <v>585</v>
      </c>
      <c r="C12462" s="34">
        <v>16</v>
      </c>
      <c r="D12462" s="33" t="s">
        <v>93</v>
      </c>
      <c r="E12462" s="33" t="s">
        <v>11590</v>
      </c>
      <c r="F12462" s="35">
        <v>0</v>
      </c>
      <c r="G12462" s="33" t="s">
        <v>15071</v>
      </c>
      <c r="H12462" s="33">
        <v>1</v>
      </c>
      <c r="I12462" s="33">
        <v>6</v>
      </c>
      <c r="J12462" s="36">
        <v>1</v>
      </c>
      <c r="K12462" s="37">
        <v>303957</v>
      </c>
      <c r="L12462" s="38" t="s">
        <v>12</v>
      </c>
      <c r="M12462" s="38" t="s">
        <v>13</v>
      </c>
    </row>
    <row r="12463" spans="1:13" s="39" customFormat="1" ht="12.75" x14ac:dyDescent="0.2">
      <c r="A12463" s="33" t="s">
        <v>11580</v>
      </c>
      <c r="B12463" s="33" t="s">
        <v>585</v>
      </c>
      <c r="C12463" s="34">
        <v>10</v>
      </c>
      <c r="D12463" s="33" t="s">
        <v>93</v>
      </c>
      <c r="E12463" s="33" t="s">
        <v>11745</v>
      </c>
      <c r="F12463" s="35">
        <v>24101510</v>
      </c>
      <c r="G12463" s="33" t="s">
        <v>15071</v>
      </c>
      <c r="H12463" s="33">
        <v>1</v>
      </c>
      <c r="I12463" s="33">
        <v>6</v>
      </c>
      <c r="J12463" s="36">
        <v>410</v>
      </c>
      <c r="K12463" s="37">
        <v>9270100</v>
      </c>
      <c r="L12463" s="38" t="s">
        <v>15</v>
      </c>
      <c r="M12463" s="38" t="s">
        <v>13</v>
      </c>
    </row>
    <row r="12464" spans="1:13" s="39" customFormat="1" ht="12.75" x14ac:dyDescent="0.2">
      <c r="A12464" s="33" t="s">
        <v>11580</v>
      </c>
      <c r="B12464" s="33" t="s">
        <v>585</v>
      </c>
      <c r="C12464" s="34">
        <v>10</v>
      </c>
      <c r="D12464" s="33" t="s">
        <v>93</v>
      </c>
      <c r="E12464" s="33" t="s">
        <v>11746</v>
      </c>
      <c r="F12464" s="35">
        <v>24101510</v>
      </c>
      <c r="G12464" s="33" t="s">
        <v>15071</v>
      </c>
      <c r="H12464" s="33">
        <v>1</v>
      </c>
      <c r="I12464" s="33">
        <v>6</v>
      </c>
      <c r="J12464" s="36">
        <v>21</v>
      </c>
      <c r="K12464" s="37">
        <v>1092063</v>
      </c>
      <c r="L12464" s="38" t="s">
        <v>15</v>
      </c>
      <c r="M12464" s="38" t="s">
        <v>13</v>
      </c>
    </row>
    <row r="12465" spans="1:13" s="39" customFormat="1" ht="12.75" x14ac:dyDescent="0.2">
      <c r="A12465" s="33" t="s">
        <v>11580</v>
      </c>
      <c r="B12465" s="33" t="s">
        <v>585</v>
      </c>
      <c r="C12465" s="34">
        <v>10</v>
      </c>
      <c r="D12465" s="33" t="s">
        <v>93</v>
      </c>
      <c r="E12465" s="33" t="s">
        <v>11747</v>
      </c>
      <c r="F12465" s="35">
        <v>24101510</v>
      </c>
      <c r="G12465" s="33" t="s">
        <v>15071</v>
      </c>
      <c r="H12465" s="33">
        <v>1</v>
      </c>
      <c r="I12465" s="33">
        <v>6</v>
      </c>
      <c r="J12465" s="36">
        <v>29</v>
      </c>
      <c r="K12465" s="37">
        <v>1102594.5</v>
      </c>
      <c r="L12465" s="38" t="s">
        <v>15</v>
      </c>
      <c r="M12465" s="38" t="s">
        <v>13</v>
      </c>
    </row>
    <row r="12466" spans="1:13" s="39" customFormat="1" ht="12.75" x14ac:dyDescent="0.2">
      <c r="A12466" s="33" t="s">
        <v>11580</v>
      </c>
      <c r="B12466" s="33" t="s">
        <v>585</v>
      </c>
      <c r="C12466" s="34">
        <v>10</v>
      </c>
      <c r="D12466" s="33" t="s">
        <v>93</v>
      </c>
      <c r="E12466" s="33" t="s">
        <v>11748</v>
      </c>
      <c r="F12466" s="35">
        <v>24101510</v>
      </c>
      <c r="G12466" s="33" t="s">
        <v>15071</v>
      </c>
      <c r="H12466" s="33">
        <v>1</v>
      </c>
      <c r="I12466" s="33">
        <v>6</v>
      </c>
      <c r="J12466" s="36">
        <v>5</v>
      </c>
      <c r="K12466" s="37">
        <v>654500</v>
      </c>
      <c r="L12466" s="38" t="s">
        <v>15</v>
      </c>
      <c r="M12466" s="38" t="s">
        <v>13</v>
      </c>
    </row>
    <row r="12467" spans="1:13" s="39" customFormat="1" ht="12.75" x14ac:dyDescent="0.2">
      <c r="A12467" s="33" t="s">
        <v>11580</v>
      </c>
      <c r="B12467" s="33" t="s">
        <v>585</v>
      </c>
      <c r="C12467" s="34">
        <v>10</v>
      </c>
      <c r="D12467" s="33" t="s">
        <v>93</v>
      </c>
      <c r="E12467" s="33" t="s">
        <v>11749</v>
      </c>
      <c r="F12467" s="35">
        <v>24101510</v>
      </c>
      <c r="G12467" s="33" t="s">
        <v>15071</v>
      </c>
      <c r="H12467" s="33">
        <v>1</v>
      </c>
      <c r="I12467" s="33">
        <v>6</v>
      </c>
      <c r="J12467" s="36">
        <v>26</v>
      </c>
      <c r="K12467" s="37">
        <v>3208478</v>
      </c>
      <c r="L12467" s="38" t="s">
        <v>15</v>
      </c>
      <c r="M12467" s="38" t="s">
        <v>13</v>
      </c>
    </row>
    <row r="12468" spans="1:13" s="39" customFormat="1" ht="12.75" x14ac:dyDescent="0.2">
      <c r="A12468" s="33" t="s">
        <v>11580</v>
      </c>
      <c r="B12468" s="33" t="s">
        <v>585</v>
      </c>
      <c r="C12468" s="34">
        <v>10</v>
      </c>
      <c r="D12468" s="33" t="s">
        <v>93</v>
      </c>
      <c r="E12468" s="33" t="s">
        <v>11750</v>
      </c>
      <c r="F12468" s="35">
        <v>24101510</v>
      </c>
      <c r="G12468" s="33" t="s">
        <v>15071</v>
      </c>
      <c r="H12468" s="33">
        <v>1</v>
      </c>
      <c r="I12468" s="33">
        <v>6</v>
      </c>
      <c r="J12468" s="36">
        <v>275</v>
      </c>
      <c r="K12468" s="37">
        <v>5366900</v>
      </c>
      <c r="L12468" s="38" t="s">
        <v>15</v>
      </c>
      <c r="M12468" s="38" t="s">
        <v>13</v>
      </c>
    </row>
    <row r="12469" spans="1:13" s="39" customFormat="1" ht="12.75" x14ac:dyDescent="0.2">
      <c r="A12469" s="33" t="s">
        <v>11580</v>
      </c>
      <c r="B12469" s="33" t="s">
        <v>585</v>
      </c>
      <c r="C12469" s="34">
        <v>10</v>
      </c>
      <c r="D12469" s="33" t="s">
        <v>93</v>
      </c>
      <c r="E12469" s="33" t="s">
        <v>11751</v>
      </c>
      <c r="F12469" s="35">
        <v>24101510</v>
      </c>
      <c r="G12469" s="33" t="s">
        <v>15071</v>
      </c>
      <c r="H12469" s="33">
        <v>1</v>
      </c>
      <c r="I12469" s="33">
        <v>6</v>
      </c>
      <c r="J12469" s="36">
        <v>15</v>
      </c>
      <c r="K12469" s="37">
        <v>7113225</v>
      </c>
      <c r="L12469" s="38" t="s">
        <v>15</v>
      </c>
      <c r="M12469" s="38" t="s">
        <v>13</v>
      </c>
    </row>
    <row r="12470" spans="1:13" s="39" customFormat="1" ht="12.75" x14ac:dyDescent="0.2">
      <c r="A12470" s="33" t="s">
        <v>11580</v>
      </c>
      <c r="B12470" s="33" t="s">
        <v>585</v>
      </c>
      <c r="C12470" s="34">
        <v>10</v>
      </c>
      <c r="D12470" s="33" t="s">
        <v>93</v>
      </c>
      <c r="E12470" s="33" t="s">
        <v>11752</v>
      </c>
      <c r="F12470" s="35">
        <v>24101510</v>
      </c>
      <c r="G12470" s="33" t="s">
        <v>15071</v>
      </c>
      <c r="H12470" s="33">
        <v>1</v>
      </c>
      <c r="I12470" s="33">
        <v>6</v>
      </c>
      <c r="J12470" s="36">
        <v>6</v>
      </c>
      <c r="K12470" s="37">
        <v>6176100</v>
      </c>
      <c r="L12470" s="38" t="s">
        <v>15</v>
      </c>
      <c r="M12470" s="38" t="s">
        <v>13</v>
      </c>
    </row>
    <row r="12471" spans="1:13" s="39" customFormat="1" ht="12.75" x14ac:dyDescent="0.2">
      <c r="A12471" s="33" t="s">
        <v>11580</v>
      </c>
      <c r="B12471" s="33" t="s">
        <v>585</v>
      </c>
      <c r="C12471" s="34">
        <v>10</v>
      </c>
      <c r="D12471" s="33" t="s">
        <v>93</v>
      </c>
      <c r="E12471" s="33" t="s">
        <v>11753</v>
      </c>
      <c r="F12471" s="35">
        <v>31162506</v>
      </c>
      <c r="G12471" s="33" t="s">
        <v>15071</v>
      </c>
      <c r="H12471" s="33">
        <v>1</v>
      </c>
      <c r="I12471" s="33">
        <v>6</v>
      </c>
      <c r="J12471" s="36">
        <v>80</v>
      </c>
      <c r="K12471" s="37">
        <v>368424</v>
      </c>
      <c r="L12471" s="38" t="s">
        <v>15</v>
      </c>
      <c r="M12471" s="38" t="s">
        <v>13</v>
      </c>
    </row>
    <row r="12472" spans="1:13" s="39" customFormat="1" ht="12.75" x14ac:dyDescent="0.2">
      <c r="A12472" s="33" t="s">
        <v>11580</v>
      </c>
      <c r="B12472" s="33" t="s">
        <v>585</v>
      </c>
      <c r="C12472" s="34">
        <v>10</v>
      </c>
      <c r="D12472" s="33" t="s">
        <v>93</v>
      </c>
      <c r="E12472" s="33" t="s">
        <v>11754</v>
      </c>
      <c r="F12472" s="35">
        <v>24111502</v>
      </c>
      <c r="G12472" s="33" t="s">
        <v>15071</v>
      </c>
      <c r="H12472" s="33">
        <v>1</v>
      </c>
      <c r="I12472" s="33">
        <v>6</v>
      </c>
      <c r="J12472" s="36">
        <v>1</v>
      </c>
      <c r="K12472" s="37">
        <v>190400</v>
      </c>
      <c r="L12472" s="38" t="s">
        <v>12</v>
      </c>
      <c r="M12472" s="38" t="s">
        <v>13</v>
      </c>
    </row>
    <row r="12473" spans="1:13" s="39" customFormat="1" ht="12.75" x14ac:dyDescent="0.2">
      <c r="A12473" s="33" t="s">
        <v>11580</v>
      </c>
      <c r="B12473" s="33" t="s">
        <v>585</v>
      </c>
      <c r="C12473" s="34">
        <v>10</v>
      </c>
      <c r="D12473" s="33" t="s">
        <v>93</v>
      </c>
      <c r="E12473" s="33" t="s">
        <v>11755</v>
      </c>
      <c r="F12473" s="35">
        <v>24111502</v>
      </c>
      <c r="G12473" s="33" t="s">
        <v>15071</v>
      </c>
      <c r="H12473" s="33">
        <v>1</v>
      </c>
      <c r="I12473" s="33">
        <v>6</v>
      </c>
      <c r="J12473" s="36">
        <v>1</v>
      </c>
      <c r="K12473" s="37">
        <v>196350</v>
      </c>
      <c r="L12473" s="38" t="s">
        <v>12</v>
      </c>
      <c r="M12473" s="38" t="s">
        <v>13</v>
      </c>
    </row>
    <row r="12474" spans="1:13" s="39" customFormat="1" ht="12.75" x14ac:dyDescent="0.2">
      <c r="A12474" s="33" t="s">
        <v>11580</v>
      </c>
      <c r="B12474" s="33" t="s">
        <v>585</v>
      </c>
      <c r="C12474" s="34">
        <v>10</v>
      </c>
      <c r="D12474" s="33" t="s">
        <v>93</v>
      </c>
      <c r="E12474" s="33" t="s">
        <v>11756</v>
      </c>
      <c r="F12474" s="35">
        <v>0</v>
      </c>
      <c r="G12474" s="33" t="s">
        <v>15071</v>
      </c>
      <c r="H12474" s="33">
        <v>1</v>
      </c>
      <c r="I12474" s="33">
        <v>6</v>
      </c>
      <c r="J12474" s="36">
        <v>1</v>
      </c>
      <c r="K12474" s="37">
        <v>399994.8</v>
      </c>
      <c r="L12474" s="38" t="s">
        <v>12</v>
      </c>
      <c r="M12474" s="38" t="s">
        <v>13</v>
      </c>
    </row>
    <row r="12475" spans="1:13" s="39" customFormat="1" ht="12.75" x14ac:dyDescent="0.2">
      <c r="A12475" s="33" t="s">
        <v>11580</v>
      </c>
      <c r="B12475" s="33" t="s">
        <v>585</v>
      </c>
      <c r="C12475" s="34">
        <v>10</v>
      </c>
      <c r="D12475" s="33" t="s">
        <v>93</v>
      </c>
      <c r="E12475" s="33" t="s">
        <v>11757</v>
      </c>
      <c r="F12475" s="35">
        <v>0</v>
      </c>
      <c r="G12475" s="33" t="s">
        <v>15071</v>
      </c>
      <c r="H12475" s="33">
        <v>1</v>
      </c>
      <c r="I12475" s="33">
        <v>6</v>
      </c>
      <c r="J12475" s="36">
        <v>1</v>
      </c>
      <c r="K12475" s="37">
        <v>17854358.5</v>
      </c>
      <c r="L12475" s="38" t="s">
        <v>12</v>
      </c>
      <c r="M12475" s="38" t="s">
        <v>13</v>
      </c>
    </row>
    <row r="12476" spans="1:13" s="39" customFormat="1" ht="12.75" x14ac:dyDescent="0.2">
      <c r="A12476" s="33" t="s">
        <v>11580</v>
      </c>
      <c r="B12476" s="33" t="s">
        <v>585</v>
      </c>
      <c r="C12476" s="34">
        <v>10</v>
      </c>
      <c r="D12476" s="33" t="s">
        <v>93</v>
      </c>
      <c r="E12476" s="33" t="s">
        <v>11758</v>
      </c>
      <c r="F12476" s="35">
        <v>55121718</v>
      </c>
      <c r="G12476" s="33" t="s">
        <v>15071</v>
      </c>
      <c r="H12476" s="33">
        <v>1</v>
      </c>
      <c r="I12476" s="33">
        <v>6</v>
      </c>
      <c r="J12476" s="36">
        <v>1</v>
      </c>
      <c r="K12476" s="37">
        <v>5785000</v>
      </c>
      <c r="L12476" s="38" t="s">
        <v>15</v>
      </c>
      <c r="M12476" s="38" t="s">
        <v>13</v>
      </c>
    </row>
    <row r="12477" spans="1:13" s="39" customFormat="1" ht="12.75" x14ac:dyDescent="0.2">
      <c r="A12477" s="33" t="s">
        <v>11580</v>
      </c>
      <c r="B12477" s="33" t="s">
        <v>585</v>
      </c>
      <c r="C12477" s="34">
        <v>10</v>
      </c>
      <c r="D12477" s="33" t="s">
        <v>93</v>
      </c>
      <c r="E12477" s="33" t="s">
        <v>11759</v>
      </c>
      <c r="F12477" s="35">
        <v>55121718</v>
      </c>
      <c r="G12477" s="33" t="s">
        <v>15071</v>
      </c>
      <c r="H12477" s="33">
        <v>1</v>
      </c>
      <c r="I12477" s="33">
        <v>6</v>
      </c>
      <c r="J12477" s="36">
        <v>1</v>
      </c>
      <c r="K12477" s="37">
        <v>2588250</v>
      </c>
      <c r="L12477" s="38" t="s">
        <v>15</v>
      </c>
      <c r="M12477" s="38" t="s">
        <v>13</v>
      </c>
    </row>
    <row r="12478" spans="1:13" s="39" customFormat="1" ht="12.75" x14ac:dyDescent="0.2">
      <c r="A12478" s="33" t="s">
        <v>11580</v>
      </c>
      <c r="B12478" s="33" t="s">
        <v>585</v>
      </c>
      <c r="C12478" s="34">
        <v>10</v>
      </c>
      <c r="D12478" s="33" t="s">
        <v>93</v>
      </c>
      <c r="E12478" s="33" t="s">
        <v>11760</v>
      </c>
      <c r="F12478" s="35">
        <v>30181600</v>
      </c>
      <c r="G12478" s="33" t="s">
        <v>466</v>
      </c>
      <c r="H12478" s="33">
        <v>9</v>
      </c>
      <c r="I12478" s="33">
        <v>2</v>
      </c>
      <c r="J12478" s="36">
        <v>73</v>
      </c>
      <c r="K12478" s="37">
        <v>3036800</v>
      </c>
      <c r="L12478" s="38" t="s">
        <v>12</v>
      </c>
      <c r="M12478" s="38" t="s">
        <v>13</v>
      </c>
    </row>
    <row r="12479" spans="1:13" s="39" customFormat="1" ht="12.75" x14ac:dyDescent="0.2">
      <c r="A12479" s="33" t="s">
        <v>11580</v>
      </c>
      <c r="B12479" s="33" t="s">
        <v>586</v>
      </c>
      <c r="C12479" s="34">
        <v>10</v>
      </c>
      <c r="D12479" s="33" t="s">
        <v>94</v>
      </c>
      <c r="E12479" s="33" t="s">
        <v>11761</v>
      </c>
      <c r="F12479" s="35">
        <v>72101506</v>
      </c>
      <c r="G12479" s="33" t="s">
        <v>15071</v>
      </c>
      <c r="H12479" s="33">
        <v>1</v>
      </c>
      <c r="I12479" s="33">
        <v>6</v>
      </c>
      <c r="J12479" s="36">
        <v>1</v>
      </c>
      <c r="K12479" s="37">
        <v>28000000</v>
      </c>
      <c r="L12479" s="38" t="s">
        <v>12</v>
      </c>
      <c r="M12479" s="38" t="s">
        <v>13</v>
      </c>
    </row>
    <row r="12480" spans="1:13" s="39" customFormat="1" ht="12.75" x14ac:dyDescent="0.2">
      <c r="A12480" s="33" t="s">
        <v>11580</v>
      </c>
      <c r="B12480" s="33" t="s">
        <v>586</v>
      </c>
      <c r="C12480" s="34">
        <v>10</v>
      </c>
      <c r="D12480" s="33" t="s">
        <v>94</v>
      </c>
      <c r="E12480" s="33" t="s">
        <v>11762</v>
      </c>
      <c r="F12480" s="35">
        <v>72101507</v>
      </c>
      <c r="G12480" s="33" t="s">
        <v>15071</v>
      </c>
      <c r="H12480" s="33">
        <v>1</v>
      </c>
      <c r="I12480" s="33">
        <v>6</v>
      </c>
      <c r="J12480" s="36">
        <v>1</v>
      </c>
      <c r="K12480" s="37">
        <v>100000000</v>
      </c>
      <c r="L12480" s="38" t="s">
        <v>12</v>
      </c>
      <c r="M12480" s="38" t="s">
        <v>13</v>
      </c>
    </row>
    <row r="12481" spans="1:13" s="39" customFormat="1" ht="12.75" x14ac:dyDescent="0.2">
      <c r="A12481" s="33" t="s">
        <v>11580</v>
      </c>
      <c r="B12481" s="33" t="s">
        <v>586</v>
      </c>
      <c r="C12481" s="34">
        <v>10</v>
      </c>
      <c r="D12481" s="33" t="s">
        <v>94</v>
      </c>
      <c r="E12481" s="33" t="s">
        <v>11763</v>
      </c>
      <c r="F12481" s="35">
        <v>72101507</v>
      </c>
      <c r="G12481" s="33" t="s">
        <v>15071</v>
      </c>
      <c r="H12481" s="33">
        <v>1</v>
      </c>
      <c r="I12481" s="33">
        <v>6</v>
      </c>
      <c r="J12481" s="36">
        <v>1</v>
      </c>
      <c r="K12481" s="37">
        <v>100000000</v>
      </c>
      <c r="L12481" s="38" t="s">
        <v>12</v>
      </c>
      <c r="M12481" s="38" t="s">
        <v>13</v>
      </c>
    </row>
    <row r="12482" spans="1:13" s="39" customFormat="1" ht="12.75" x14ac:dyDescent="0.2">
      <c r="A12482" s="33" t="s">
        <v>11580</v>
      </c>
      <c r="B12482" s="33" t="s">
        <v>586</v>
      </c>
      <c r="C12482" s="34">
        <v>16</v>
      </c>
      <c r="D12482" s="33" t="s">
        <v>94</v>
      </c>
      <c r="E12482" s="33" t="s">
        <v>11764</v>
      </c>
      <c r="F12482" s="35">
        <v>72102900</v>
      </c>
      <c r="G12482" s="33" t="s">
        <v>466</v>
      </c>
      <c r="H12482" s="33">
        <v>2</v>
      </c>
      <c r="I12482" s="33">
        <v>8</v>
      </c>
      <c r="J12482" s="36">
        <v>1</v>
      </c>
      <c r="K12482" s="37">
        <v>83259592.409999967</v>
      </c>
      <c r="L12482" s="38" t="s">
        <v>12</v>
      </c>
      <c r="M12482" s="38" t="s">
        <v>13</v>
      </c>
    </row>
    <row r="12483" spans="1:13" s="39" customFormat="1" ht="12.75" x14ac:dyDescent="0.2">
      <c r="A12483" s="33" t="s">
        <v>11580</v>
      </c>
      <c r="B12483" s="33" t="s">
        <v>586</v>
      </c>
      <c r="C12483" s="34">
        <v>10</v>
      </c>
      <c r="D12483" s="33" t="s">
        <v>94</v>
      </c>
      <c r="E12483" s="33" t="s">
        <v>11765</v>
      </c>
      <c r="F12483" s="35">
        <v>72101506</v>
      </c>
      <c r="G12483" s="33" t="s">
        <v>15071</v>
      </c>
      <c r="H12483" s="33">
        <v>5</v>
      </c>
      <c r="I12483" s="33">
        <v>6</v>
      </c>
      <c r="J12483" s="36">
        <v>1</v>
      </c>
      <c r="K12483" s="37">
        <v>3641400</v>
      </c>
      <c r="L12483" s="38" t="s">
        <v>12</v>
      </c>
      <c r="M12483" s="38" t="s">
        <v>13</v>
      </c>
    </row>
    <row r="12484" spans="1:13" s="39" customFormat="1" ht="12.75" x14ac:dyDescent="0.2">
      <c r="A12484" s="33" t="s">
        <v>11580</v>
      </c>
      <c r="B12484" s="33" t="s">
        <v>586</v>
      </c>
      <c r="C12484" s="34">
        <v>10</v>
      </c>
      <c r="D12484" s="33" t="s">
        <v>94</v>
      </c>
      <c r="E12484" s="33" t="s">
        <v>11766</v>
      </c>
      <c r="F12484" s="35">
        <v>72111002</v>
      </c>
      <c r="G12484" s="33" t="s">
        <v>15071</v>
      </c>
      <c r="H12484" s="33">
        <v>1</v>
      </c>
      <c r="I12484" s="33">
        <v>6</v>
      </c>
      <c r="J12484" s="36">
        <v>1</v>
      </c>
      <c r="K12484" s="37">
        <v>120000000</v>
      </c>
      <c r="L12484" s="38" t="s">
        <v>12</v>
      </c>
      <c r="M12484" s="38" t="s">
        <v>13</v>
      </c>
    </row>
    <row r="12485" spans="1:13" s="39" customFormat="1" ht="12.75" x14ac:dyDescent="0.2">
      <c r="A12485" s="33" t="s">
        <v>11580</v>
      </c>
      <c r="B12485" s="33" t="s">
        <v>586</v>
      </c>
      <c r="C12485" s="34">
        <v>10</v>
      </c>
      <c r="D12485" s="33" t="s">
        <v>94</v>
      </c>
      <c r="E12485" s="33" t="s">
        <v>11761</v>
      </c>
      <c r="F12485" s="35">
        <v>72101506</v>
      </c>
      <c r="G12485" s="33" t="s">
        <v>15071</v>
      </c>
      <c r="H12485" s="33">
        <v>1</v>
      </c>
      <c r="I12485" s="33">
        <v>6</v>
      </c>
      <c r="J12485" s="36">
        <v>1</v>
      </c>
      <c r="K12485" s="37">
        <v>5748400</v>
      </c>
      <c r="L12485" s="38" t="s">
        <v>12</v>
      </c>
      <c r="M12485" s="38" t="s">
        <v>13</v>
      </c>
    </row>
    <row r="12486" spans="1:13" s="39" customFormat="1" ht="12.75" x14ac:dyDescent="0.2">
      <c r="A12486" s="33" t="s">
        <v>11580</v>
      </c>
      <c r="B12486" s="33" t="s">
        <v>586</v>
      </c>
      <c r="C12486" s="34">
        <v>16</v>
      </c>
      <c r="D12486" s="33" t="s">
        <v>94</v>
      </c>
      <c r="E12486" s="33" t="s">
        <v>11764</v>
      </c>
      <c r="F12486" s="35">
        <v>72102900</v>
      </c>
      <c r="G12486" s="33" t="s">
        <v>15071</v>
      </c>
      <c r="H12486" s="33">
        <v>1</v>
      </c>
      <c r="I12486" s="33">
        <v>6</v>
      </c>
      <c r="J12486" s="36">
        <v>1</v>
      </c>
      <c r="K12486" s="37">
        <v>518601755.73000002</v>
      </c>
      <c r="L12486" s="38" t="s">
        <v>12</v>
      </c>
      <c r="M12486" s="38" t="s">
        <v>13</v>
      </c>
    </row>
    <row r="12487" spans="1:13" s="39" customFormat="1" ht="12.75" x14ac:dyDescent="0.2">
      <c r="A12487" s="33" t="s">
        <v>11580</v>
      </c>
      <c r="B12487" s="33" t="s">
        <v>587</v>
      </c>
      <c r="C12487" s="34">
        <v>10</v>
      </c>
      <c r="D12487" s="33" t="s">
        <v>95</v>
      </c>
      <c r="E12487" s="33" t="s">
        <v>11767</v>
      </c>
      <c r="F12487" s="35">
        <v>72103300</v>
      </c>
      <c r="G12487" s="33" t="s">
        <v>15071</v>
      </c>
      <c r="H12487" s="33">
        <v>2</v>
      </c>
      <c r="I12487" s="33">
        <v>2</v>
      </c>
      <c r="J12487" s="36">
        <v>1</v>
      </c>
      <c r="K12487" s="37">
        <v>500000</v>
      </c>
      <c r="L12487" s="38" t="s">
        <v>12</v>
      </c>
      <c r="M12487" s="38" t="s">
        <v>13</v>
      </c>
    </row>
    <row r="12488" spans="1:13" s="39" customFormat="1" ht="12.75" x14ac:dyDescent="0.2">
      <c r="A12488" s="33" t="s">
        <v>11580</v>
      </c>
      <c r="B12488" s="33" t="s">
        <v>587</v>
      </c>
      <c r="C12488" s="34">
        <v>10</v>
      </c>
      <c r="D12488" s="33" t="s">
        <v>95</v>
      </c>
      <c r="E12488" s="33" t="s">
        <v>11768</v>
      </c>
      <c r="F12488" s="35">
        <v>72101507</v>
      </c>
      <c r="G12488" s="33" t="s">
        <v>15071</v>
      </c>
      <c r="H12488" s="33">
        <v>2</v>
      </c>
      <c r="I12488" s="33">
        <v>2</v>
      </c>
      <c r="J12488" s="36">
        <v>1</v>
      </c>
      <c r="K12488" s="37">
        <v>4300000</v>
      </c>
      <c r="L12488" s="38" t="s">
        <v>12</v>
      </c>
      <c r="M12488" s="38" t="s">
        <v>13</v>
      </c>
    </row>
    <row r="12489" spans="1:13" s="39" customFormat="1" ht="12.75" x14ac:dyDescent="0.2">
      <c r="A12489" s="33" t="s">
        <v>11580</v>
      </c>
      <c r="B12489" s="33" t="s">
        <v>587</v>
      </c>
      <c r="C12489" s="34">
        <v>10</v>
      </c>
      <c r="D12489" s="33" t="s">
        <v>95</v>
      </c>
      <c r="E12489" s="33" t="s">
        <v>11769</v>
      </c>
      <c r="F12489" s="35">
        <v>73152101</v>
      </c>
      <c r="G12489" s="33" t="s">
        <v>15071</v>
      </c>
      <c r="H12489" s="33">
        <v>1</v>
      </c>
      <c r="I12489" s="33">
        <v>6</v>
      </c>
      <c r="J12489" s="36">
        <v>1</v>
      </c>
      <c r="K12489" s="37">
        <v>6000000</v>
      </c>
      <c r="L12489" s="38" t="s">
        <v>12</v>
      </c>
      <c r="M12489" s="38" t="s">
        <v>13</v>
      </c>
    </row>
    <row r="12490" spans="1:13" s="39" customFormat="1" ht="12.75" x14ac:dyDescent="0.2">
      <c r="A12490" s="33" t="s">
        <v>11580</v>
      </c>
      <c r="B12490" s="33" t="s">
        <v>587</v>
      </c>
      <c r="C12490" s="34">
        <v>10</v>
      </c>
      <c r="D12490" s="33" t="s">
        <v>95</v>
      </c>
      <c r="E12490" s="33" t="s">
        <v>11770</v>
      </c>
      <c r="F12490" s="35">
        <v>81101707</v>
      </c>
      <c r="G12490" s="33" t="s">
        <v>15071</v>
      </c>
      <c r="H12490" s="33">
        <v>1</v>
      </c>
      <c r="I12490" s="33">
        <v>6</v>
      </c>
      <c r="J12490" s="36">
        <v>1</v>
      </c>
      <c r="K12490" s="37">
        <v>20000000</v>
      </c>
      <c r="L12490" s="38" t="s">
        <v>12</v>
      </c>
      <c r="M12490" s="38" t="s">
        <v>13</v>
      </c>
    </row>
    <row r="12491" spans="1:13" s="39" customFormat="1" ht="12.75" x14ac:dyDescent="0.2">
      <c r="A12491" s="33" t="s">
        <v>11580</v>
      </c>
      <c r="B12491" s="33" t="s">
        <v>587</v>
      </c>
      <c r="C12491" s="34">
        <v>10</v>
      </c>
      <c r="D12491" s="33" t="s">
        <v>95</v>
      </c>
      <c r="E12491" s="33" t="s">
        <v>11771</v>
      </c>
      <c r="F12491" s="35">
        <v>81112306</v>
      </c>
      <c r="G12491" s="33" t="s">
        <v>15071</v>
      </c>
      <c r="H12491" s="33">
        <v>1</v>
      </c>
      <c r="I12491" s="33">
        <v>6</v>
      </c>
      <c r="J12491" s="36">
        <v>1</v>
      </c>
      <c r="K12491" s="37">
        <v>1200000</v>
      </c>
      <c r="L12491" s="38" t="s">
        <v>12</v>
      </c>
      <c r="M12491" s="38" t="s">
        <v>13</v>
      </c>
    </row>
    <row r="12492" spans="1:13" s="39" customFormat="1" ht="12.75" x14ac:dyDescent="0.2">
      <c r="A12492" s="33" t="s">
        <v>11580</v>
      </c>
      <c r="B12492" s="33" t="s">
        <v>587</v>
      </c>
      <c r="C12492" s="34">
        <v>10</v>
      </c>
      <c r="D12492" s="33" t="s">
        <v>95</v>
      </c>
      <c r="E12492" s="33" t="s">
        <v>11772</v>
      </c>
      <c r="F12492" s="35">
        <v>72154109</v>
      </c>
      <c r="G12492" s="33" t="s">
        <v>15071</v>
      </c>
      <c r="H12492" s="33">
        <v>1</v>
      </c>
      <c r="I12492" s="33">
        <v>6</v>
      </c>
      <c r="J12492" s="36">
        <v>1</v>
      </c>
      <c r="K12492" s="37">
        <v>1999200</v>
      </c>
      <c r="L12492" s="38" t="s">
        <v>12</v>
      </c>
      <c r="M12492" s="38" t="s">
        <v>13</v>
      </c>
    </row>
    <row r="12493" spans="1:13" s="39" customFormat="1" ht="12.75" x14ac:dyDescent="0.2">
      <c r="A12493" s="33" t="s">
        <v>11580</v>
      </c>
      <c r="B12493" s="33" t="s">
        <v>587</v>
      </c>
      <c r="C12493" s="34">
        <v>10</v>
      </c>
      <c r="D12493" s="33" t="s">
        <v>95</v>
      </c>
      <c r="E12493" s="33" t="s">
        <v>11773</v>
      </c>
      <c r="F12493" s="35">
        <v>72153608</v>
      </c>
      <c r="G12493" s="33" t="s">
        <v>15071</v>
      </c>
      <c r="H12493" s="33">
        <v>1</v>
      </c>
      <c r="I12493" s="33">
        <v>6</v>
      </c>
      <c r="J12493" s="36">
        <v>1</v>
      </c>
      <c r="K12493" s="37">
        <v>12000000</v>
      </c>
      <c r="L12493" s="38" t="s">
        <v>12</v>
      </c>
      <c r="M12493" s="38" t="s">
        <v>13</v>
      </c>
    </row>
    <row r="12494" spans="1:13" s="39" customFormat="1" ht="12.75" x14ac:dyDescent="0.2">
      <c r="A12494" s="33" t="s">
        <v>11580</v>
      </c>
      <c r="B12494" s="33" t="s">
        <v>587</v>
      </c>
      <c r="C12494" s="34">
        <v>10</v>
      </c>
      <c r="D12494" s="33" t="s">
        <v>95</v>
      </c>
      <c r="E12494" s="33" t="s">
        <v>11774</v>
      </c>
      <c r="F12494" s="35">
        <v>72101511</v>
      </c>
      <c r="G12494" s="33" t="s">
        <v>15071</v>
      </c>
      <c r="H12494" s="33">
        <v>1</v>
      </c>
      <c r="I12494" s="33">
        <v>6</v>
      </c>
      <c r="J12494" s="36">
        <v>1</v>
      </c>
      <c r="K12494" s="37">
        <v>20171517</v>
      </c>
      <c r="L12494" s="38" t="s">
        <v>12</v>
      </c>
      <c r="M12494" s="38" t="s">
        <v>13</v>
      </c>
    </row>
    <row r="12495" spans="1:13" s="39" customFormat="1" ht="12.75" x14ac:dyDescent="0.2">
      <c r="A12495" s="33" t="s">
        <v>11580</v>
      </c>
      <c r="B12495" s="33" t="s">
        <v>587</v>
      </c>
      <c r="C12495" s="34">
        <v>10</v>
      </c>
      <c r="D12495" s="33" t="s">
        <v>95</v>
      </c>
      <c r="E12495" s="33" t="s">
        <v>11775</v>
      </c>
      <c r="F12495" s="35">
        <v>72151505</v>
      </c>
      <c r="G12495" s="33" t="s">
        <v>15071</v>
      </c>
      <c r="H12495" s="33">
        <v>5</v>
      </c>
      <c r="I12495" s="33">
        <v>2</v>
      </c>
      <c r="J12495" s="36">
        <v>1</v>
      </c>
      <c r="K12495" s="37">
        <v>3564000</v>
      </c>
      <c r="L12495" s="38" t="s">
        <v>12</v>
      </c>
      <c r="M12495" s="38" t="s">
        <v>13</v>
      </c>
    </row>
    <row r="12496" spans="1:13" s="39" customFormat="1" ht="12.75" x14ac:dyDescent="0.2">
      <c r="A12496" s="33" t="s">
        <v>11580</v>
      </c>
      <c r="B12496" s="33" t="s">
        <v>587</v>
      </c>
      <c r="C12496" s="34">
        <v>10</v>
      </c>
      <c r="D12496" s="33" t="s">
        <v>95</v>
      </c>
      <c r="E12496" s="33" t="s">
        <v>11776</v>
      </c>
      <c r="F12496" s="35">
        <v>72151505</v>
      </c>
      <c r="G12496" s="33" t="s">
        <v>15071</v>
      </c>
      <c r="H12496" s="33">
        <v>8</v>
      </c>
      <c r="I12496" s="33">
        <v>2</v>
      </c>
      <c r="J12496" s="36">
        <v>1</v>
      </c>
      <c r="K12496" s="37">
        <v>4597560</v>
      </c>
      <c r="L12496" s="38" t="s">
        <v>12</v>
      </c>
      <c r="M12496" s="38" t="s">
        <v>13</v>
      </c>
    </row>
    <row r="12497" spans="1:13" s="39" customFormat="1" ht="12.75" x14ac:dyDescent="0.2">
      <c r="A12497" s="33" t="s">
        <v>11580</v>
      </c>
      <c r="B12497" s="33" t="s">
        <v>587</v>
      </c>
      <c r="C12497" s="34">
        <v>10</v>
      </c>
      <c r="D12497" s="33" t="s">
        <v>95</v>
      </c>
      <c r="E12497" s="33" t="s">
        <v>11777</v>
      </c>
      <c r="F12497" s="35">
        <v>73152103</v>
      </c>
      <c r="G12497" s="33" t="s">
        <v>313</v>
      </c>
      <c r="H12497" s="33">
        <v>3</v>
      </c>
      <c r="I12497" s="33">
        <v>2</v>
      </c>
      <c r="J12497" s="36">
        <v>1</v>
      </c>
      <c r="K12497" s="37">
        <v>89557824</v>
      </c>
      <c r="L12497" s="38" t="s">
        <v>12</v>
      </c>
      <c r="M12497" s="38" t="s">
        <v>13</v>
      </c>
    </row>
    <row r="12498" spans="1:13" s="39" customFormat="1" ht="12.75" x14ac:dyDescent="0.2">
      <c r="A12498" s="33" t="s">
        <v>11580</v>
      </c>
      <c r="B12498" s="33" t="s">
        <v>587</v>
      </c>
      <c r="C12498" s="34">
        <v>10</v>
      </c>
      <c r="D12498" s="33" t="s">
        <v>95</v>
      </c>
      <c r="E12498" s="33" t="s">
        <v>11778</v>
      </c>
      <c r="F12498" s="35">
        <v>72153613</v>
      </c>
      <c r="G12498" s="33" t="s">
        <v>15071</v>
      </c>
      <c r="H12498" s="33">
        <v>1</v>
      </c>
      <c r="I12498" s="33">
        <v>5</v>
      </c>
      <c r="J12498" s="36">
        <v>1</v>
      </c>
      <c r="K12498" s="37">
        <v>688200</v>
      </c>
      <c r="L12498" s="38" t="s">
        <v>12</v>
      </c>
      <c r="M12498" s="38" t="s">
        <v>13</v>
      </c>
    </row>
    <row r="12499" spans="1:13" s="39" customFormat="1" ht="12.75" x14ac:dyDescent="0.2">
      <c r="A12499" s="33" t="s">
        <v>11580</v>
      </c>
      <c r="B12499" s="33" t="s">
        <v>587</v>
      </c>
      <c r="C12499" s="34">
        <v>10</v>
      </c>
      <c r="D12499" s="33" t="s">
        <v>95</v>
      </c>
      <c r="E12499" s="33" t="s">
        <v>11779</v>
      </c>
      <c r="F12499" s="35">
        <v>72151800</v>
      </c>
      <c r="G12499" s="33" t="s">
        <v>15071</v>
      </c>
      <c r="H12499" s="33">
        <v>2</v>
      </c>
      <c r="I12499" s="33">
        <v>2</v>
      </c>
      <c r="J12499" s="36">
        <v>1</v>
      </c>
      <c r="K12499" s="37">
        <v>1140000</v>
      </c>
      <c r="L12499" s="38" t="s">
        <v>12</v>
      </c>
      <c r="M12499" s="38" t="s">
        <v>13</v>
      </c>
    </row>
    <row r="12500" spans="1:13" s="39" customFormat="1" ht="12.75" x14ac:dyDescent="0.2">
      <c r="A12500" s="33" t="s">
        <v>11580</v>
      </c>
      <c r="B12500" s="33" t="s">
        <v>587</v>
      </c>
      <c r="C12500" s="34">
        <v>10</v>
      </c>
      <c r="D12500" s="33" t="s">
        <v>95</v>
      </c>
      <c r="E12500" s="33" t="s">
        <v>14925</v>
      </c>
      <c r="F12500" s="35">
        <v>72151800</v>
      </c>
      <c r="G12500" s="33" t="s">
        <v>15071</v>
      </c>
      <c r="H12500" s="33">
        <v>2</v>
      </c>
      <c r="I12500" s="33">
        <v>2</v>
      </c>
      <c r="J12500" s="36">
        <v>1</v>
      </c>
      <c r="K12500" s="37">
        <v>825264</v>
      </c>
      <c r="L12500" s="38" t="s">
        <v>12</v>
      </c>
      <c r="M12500" s="38" t="s">
        <v>13</v>
      </c>
    </row>
    <row r="12501" spans="1:13" s="39" customFormat="1" ht="12.75" x14ac:dyDescent="0.2">
      <c r="A12501" s="33" t="s">
        <v>11580</v>
      </c>
      <c r="B12501" s="33" t="s">
        <v>587</v>
      </c>
      <c r="C12501" s="34">
        <v>10</v>
      </c>
      <c r="D12501" s="33" t="s">
        <v>95</v>
      </c>
      <c r="E12501" s="33" t="s">
        <v>14926</v>
      </c>
      <c r="F12501" s="35">
        <v>72151800</v>
      </c>
      <c r="G12501" s="33" t="s">
        <v>15071</v>
      </c>
      <c r="H12501" s="33">
        <v>2</v>
      </c>
      <c r="I12501" s="33">
        <v>2</v>
      </c>
      <c r="J12501" s="36">
        <v>1</v>
      </c>
      <c r="K12501" s="37">
        <v>1732633</v>
      </c>
      <c r="L12501" s="38" t="s">
        <v>12</v>
      </c>
      <c r="M12501" s="38" t="s">
        <v>13</v>
      </c>
    </row>
    <row r="12502" spans="1:13" s="39" customFormat="1" ht="12.75" x14ac:dyDescent="0.2">
      <c r="A12502" s="33" t="s">
        <v>11580</v>
      </c>
      <c r="B12502" s="33" t="s">
        <v>587</v>
      </c>
      <c r="C12502" s="34">
        <v>10</v>
      </c>
      <c r="D12502" s="33" t="s">
        <v>95</v>
      </c>
      <c r="E12502" s="33" t="s">
        <v>14927</v>
      </c>
      <c r="F12502" s="35">
        <v>72101511</v>
      </c>
      <c r="G12502" s="33" t="s">
        <v>15071</v>
      </c>
      <c r="H12502" s="33">
        <v>2</v>
      </c>
      <c r="I12502" s="33">
        <v>2</v>
      </c>
      <c r="J12502" s="36">
        <v>1</v>
      </c>
      <c r="K12502" s="37">
        <v>6400000</v>
      </c>
      <c r="L12502" s="38" t="s">
        <v>12</v>
      </c>
      <c r="M12502" s="38" t="s">
        <v>13</v>
      </c>
    </row>
    <row r="12503" spans="1:13" s="39" customFormat="1" ht="12.75" x14ac:dyDescent="0.2">
      <c r="A12503" s="33" t="s">
        <v>11580</v>
      </c>
      <c r="B12503" s="33" t="s">
        <v>587</v>
      </c>
      <c r="C12503" s="34">
        <v>16</v>
      </c>
      <c r="D12503" s="33" t="s">
        <v>95</v>
      </c>
      <c r="E12503" s="33" t="s">
        <v>11780</v>
      </c>
      <c r="F12503" s="35">
        <v>73152101</v>
      </c>
      <c r="G12503" s="33" t="s">
        <v>466</v>
      </c>
      <c r="H12503" s="33">
        <v>3</v>
      </c>
      <c r="I12503" s="33">
        <v>7</v>
      </c>
      <c r="J12503" s="36">
        <v>1</v>
      </c>
      <c r="K12503" s="37">
        <v>6700000</v>
      </c>
      <c r="L12503" s="38" t="s">
        <v>12</v>
      </c>
      <c r="M12503" s="38" t="s">
        <v>13</v>
      </c>
    </row>
    <row r="12504" spans="1:13" s="39" customFormat="1" ht="12.75" x14ac:dyDescent="0.2">
      <c r="A12504" s="33" t="s">
        <v>11580</v>
      </c>
      <c r="B12504" s="33" t="s">
        <v>587</v>
      </c>
      <c r="C12504" s="34">
        <v>16</v>
      </c>
      <c r="D12504" s="33" t="s">
        <v>95</v>
      </c>
      <c r="E12504" s="33" t="s">
        <v>11781</v>
      </c>
      <c r="F12504" s="35">
        <v>72153700</v>
      </c>
      <c r="G12504" s="33" t="s">
        <v>15071</v>
      </c>
      <c r="H12504" s="33">
        <v>4</v>
      </c>
      <c r="I12504" s="33">
        <v>4</v>
      </c>
      <c r="J12504" s="36">
        <v>1</v>
      </c>
      <c r="K12504" s="37">
        <v>4591496</v>
      </c>
      <c r="L12504" s="38" t="s">
        <v>12</v>
      </c>
      <c r="M12504" s="38" t="s">
        <v>13</v>
      </c>
    </row>
    <row r="12505" spans="1:13" s="39" customFormat="1" ht="12.75" x14ac:dyDescent="0.2">
      <c r="A12505" s="33" t="s">
        <v>11580</v>
      </c>
      <c r="B12505" s="33" t="s">
        <v>587</v>
      </c>
      <c r="C12505" s="34">
        <v>16</v>
      </c>
      <c r="D12505" s="33" t="s">
        <v>95</v>
      </c>
      <c r="E12505" s="33" t="s">
        <v>11590</v>
      </c>
      <c r="F12505" s="35">
        <v>0</v>
      </c>
      <c r="G12505" s="33" t="s">
        <v>15071</v>
      </c>
      <c r="H12505" s="33">
        <v>1</v>
      </c>
      <c r="I12505" s="33">
        <v>6</v>
      </c>
      <c r="J12505" s="36">
        <v>1</v>
      </c>
      <c r="K12505" s="37">
        <v>97000</v>
      </c>
      <c r="L12505" s="38" t="s">
        <v>12</v>
      </c>
      <c r="M12505" s="38" t="s">
        <v>13</v>
      </c>
    </row>
    <row r="12506" spans="1:13" s="39" customFormat="1" ht="12.75" x14ac:dyDescent="0.2">
      <c r="A12506" s="33" t="s">
        <v>11580</v>
      </c>
      <c r="B12506" s="33" t="s">
        <v>587</v>
      </c>
      <c r="C12506" s="34">
        <v>10</v>
      </c>
      <c r="D12506" s="33" t="s">
        <v>95</v>
      </c>
      <c r="E12506" s="33" t="s">
        <v>2848</v>
      </c>
      <c r="F12506" s="35">
        <v>72151514</v>
      </c>
      <c r="G12506" s="33" t="s">
        <v>15071</v>
      </c>
      <c r="H12506" s="33">
        <v>7</v>
      </c>
      <c r="I12506" s="33">
        <v>11</v>
      </c>
      <c r="J12506" s="36">
        <v>1</v>
      </c>
      <c r="K12506" s="37">
        <v>2570400</v>
      </c>
      <c r="L12506" s="38" t="s">
        <v>12</v>
      </c>
      <c r="M12506" s="38" t="s">
        <v>13</v>
      </c>
    </row>
    <row r="12507" spans="1:13" s="39" customFormat="1" ht="12.75" x14ac:dyDescent="0.2">
      <c r="A12507" s="33" t="s">
        <v>11580</v>
      </c>
      <c r="B12507" s="33" t="s">
        <v>587</v>
      </c>
      <c r="C12507" s="34">
        <v>10</v>
      </c>
      <c r="D12507" s="33" t="s">
        <v>95</v>
      </c>
      <c r="E12507" s="33" t="s">
        <v>11776</v>
      </c>
      <c r="F12507" s="35">
        <v>72151505</v>
      </c>
      <c r="G12507" s="33" t="s">
        <v>15071</v>
      </c>
      <c r="H12507" s="33">
        <v>1</v>
      </c>
      <c r="I12507" s="33">
        <v>6</v>
      </c>
      <c r="J12507" s="36">
        <v>1</v>
      </c>
      <c r="K12507" s="37">
        <v>1450281</v>
      </c>
      <c r="L12507" s="38" t="s">
        <v>12</v>
      </c>
      <c r="M12507" s="38" t="s">
        <v>13</v>
      </c>
    </row>
    <row r="12508" spans="1:13" s="39" customFormat="1" ht="12.75" x14ac:dyDescent="0.2">
      <c r="A12508" s="33" t="s">
        <v>11580</v>
      </c>
      <c r="B12508" s="33" t="s">
        <v>587</v>
      </c>
      <c r="C12508" s="34">
        <v>10</v>
      </c>
      <c r="D12508" s="33" t="s">
        <v>95</v>
      </c>
      <c r="E12508" s="33" t="s">
        <v>11777</v>
      </c>
      <c r="F12508" s="35">
        <v>73152103</v>
      </c>
      <c r="G12508" s="33" t="s">
        <v>313</v>
      </c>
      <c r="H12508" s="33">
        <v>1</v>
      </c>
      <c r="I12508" s="33">
        <v>6</v>
      </c>
      <c r="J12508" s="36">
        <v>1</v>
      </c>
      <c r="K12508" s="37">
        <v>15322176</v>
      </c>
      <c r="L12508" s="38" t="s">
        <v>12</v>
      </c>
      <c r="M12508" s="38" t="s">
        <v>13</v>
      </c>
    </row>
    <row r="12509" spans="1:13" s="39" customFormat="1" ht="12.75" x14ac:dyDescent="0.2">
      <c r="A12509" s="33" t="s">
        <v>11580</v>
      </c>
      <c r="B12509" s="33" t="s">
        <v>587</v>
      </c>
      <c r="C12509" s="34">
        <v>16</v>
      </c>
      <c r="D12509" s="33" t="s">
        <v>95</v>
      </c>
      <c r="E12509" s="33" t="s">
        <v>11782</v>
      </c>
      <c r="F12509" s="35">
        <v>73152101</v>
      </c>
      <c r="G12509" s="33" t="s">
        <v>15071</v>
      </c>
      <c r="H12509" s="33">
        <v>9</v>
      </c>
      <c r="I12509" s="33">
        <v>11</v>
      </c>
      <c r="J12509" s="36">
        <v>1</v>
      </c>
      <c r="K12509" s="37">
        <v>3300000</v>
      </c>
      <c r="L12509" s="38" t="s">
        <v>12</v>
      </c>
      <c r="M12509" s="38" t="s">
        <v>13</v>
      </c>
    </row>
    <row r="12510" spans="1:13" s="39" customFormat="1" ht="12.75" x14ac:dyDescent="0.2">
      <c r="A12510" s="33" t="s">
        <v>11580</v>
      </c>
      <c r="B12510" s="33" t="s">
        <v>588</v>
      </c>
      <c r="C12510" s="34">
        <v>16</v>
      </c>
      <c r="D12510" s="33" t="s">
        <v>96</v>
      </c>
      <c r="E12510" s="33" t="s">
        <v>11783</v>
      </c>
      <c r="F12510" s="35">
        <v>72154019</v>
      </c>
      <c r="G12510" s="33" t="s">
        <v>15071</v>
      </c>
      <c r="H12510" s="33">
        <v>1</v>
      </c>
      <c r="I12510" s="33">
        <v>6</v>
      </c>
      <c r="J12510" s="36">
        <v>1</v>
      </c>
      <c r="K12510" s="37">
        <v>15000000</v>
      </c>
      <c r="L12510" s="38" t="s">
        <v>12</v>
      </c>
      <c r="M12510" s="38" t="s">
        <v>13</v>
      </c>
    </row>
    <row r="12511" spans="1:13" s="39" customFormat="1" ht="12.75" x14ac:dyDescent="0.2">
      <c r="A12511" s="33" t="s">
        <v>11580</v>
      </c>
      <c r="B12511" s="33" t="s">
        <v>589</v>
      </c>
      <c r="C12511" s="34">
        <v>10</v>
      </c>
      <c r="D12511" s="33" t="s">
        <v>13915</v>
      </c>
      <c r="E12511" s="33" t="s">
        <v>11784</v>
      </c>
      <c r="F12511" s="35">
        <v>72103302</v>
      </c>
      <c r="G12511" s="33" t="s">
        <v>15071</v>
      </c>
      <c r="H12511" s="33">
        <v>1</v>
      </c>
      <c r="I12511" s="33">
        <v>6</v>
      </c>
      <c r="J12511" s="36">
        <v>1</v>
      </c>
      <c r="K12511" s="37">
        <v>20000000</v>
      </c>
      <c r="L12511" s="38" t="s">
        <v>12</v>
      </c>
      <c r="M12511" s="38" t="s">
        <v>13</v>
      </c>
    </row>
    <row r="12512" spans="1:13" s="39" customFormat="1" ht="12.75" x14ac:dyDescent="0.2">
      <c r="A12512" s="33" t="s">
        <v>11580</v>
      </c>
      <c r="B12512" s="33" t="s">
        <v>590</v>
      </c>
      <c r="C12512" s="34">
        <v>10</v>
      </c>
      <c r="D12512" s="33" t="s">
        <v>39</v>
      </c>
      <c r="E12512" s="33" t="s">
        <v>11785</v>
      </c>
      <c r="F12512" s="35">
        <v>78181507</v>
      </c>
      <c r="G12512" s="33" t="s">
        <v>466</v>
      </c>
      <c r="H12512" s="33">
        <v>1</v>
      </c>
      <c r="I12512" s="33">
        <v>6</v>
      </c>
      <c r="J12512" s="36">
        <v>1</v>
      </c>
      <c r="K12512" s="37">
        <v>103500000</v>
      </c>
      <c r="L12512" s="38" t="s">
        <v>12</v>
      </c>
      <c r="M12512" s="38" t="s">
        <v>13</v>
      </c>
    </row>
    <row r="12513" spans="1:13" s="39" customFormat="1" ht="12.75" x14ac:dyDescent="0.2">
      <c r="A12513" s="33" t="s">
        <v>11580</v>
      </c>
      <c r="B12513" s="33" t="s">
        <v>590</v>
      </c>
      <c r="C12513" s="34">
        <v>10</v>
      </c>
      <c r="D12513" s="33" t="s">
        <v>39</v>
      </c>
      <c r="E12513" s="33" t="s">
        <v>11786</v>
      </c>
      <c r="F12513" s="35">
        <v>78181501</v>
      </c>
      <c r="G12513" s="33" t="s">
        <v>466</v>
      </c>
      <c r="H12513" s="33">
        <v>1</v>
      </c>
      <c r="I12513" s="33">
        <v>6</v>
      </c>
      <c r="J12513" s="36">
        <v>1</v>
      </c>
      <c r="K12513" s="37">
        <v>30000000</v>
      </c>
      <c r="L12513" s="38" t="s">
        <v>12</v>
      </c>
      <c r="M12513" s="38" t="s">
        <v>13</v>
      </c>
    </row>
    <row r="12514" spans="1:13" s="39" customFormat="1" ht="12.75" x14ac:dyDescent="0.2">
      <c r="A12514" s="33" t="s">
        <v>11580</v>
      </c>
      <c r="B12514" s="33" t="s">
        <v>590</v>
      </c>
      <c r="C12514" s="34">
        <v>10</v>
      </c>
      <c r="D12514" s="33" t="s">
        <v>39</v>
      </c>
      <c r="E12514" s="33" t="s">
        <v>11787</v>
      </c>
      <c r="F12514" s="35">
        <v>78181507</v>
      </c>
      <c r="G12514" s="33" t="s">
        <v>466</v>
      </c>
      <c r="H12514" s="33">
        <v>1</v>
      </c>
      <c r="I12514" s="33">
        <v>6</v>
      </c>
      <c r="J12514" s="36">
        <v>1</v>
      </c>
      <c r="K12514" s="37">
        <v>65667300</v>
      </c>
      <c r="L12514" s="38" t="s">
        <v>12</v>
      </c>
      <c r="M12514" s="38" t="s">
        <v>13</v>
      </c>
    </row>
    <row r="12515" spans="1:13" s="39" customFormat="1" ht="12.75" x14ac:dyDescent="0.2">
      <c r="A12515" s="33" t="s">
        <v>11580</v>
      </c>
      <c r="B12515" s="33" t="s">
        <v>590</v>
      </c>
      <c r="C12515" s="34">
        <v>10</v>
      </c>
      <c r="D12515" s="33" t="s">
        <v>39</v>
      </c>
      <c r="E12515" s="33" t="s">
        <v>11788</v>
      </c>
      <c r="F12515" s="35">
        <v>78181507</v>
      </c>
      <c r="G12515" s="33" t="s">
        <v>466</v>
      </c>
      <c r="H12515" s="33">
        <v>1</v>
      </c>
      <c r="I12515" s="33">
        <v>6</v>
      </c>
      <c r="J12515" s="36">
        <v>1</v>
      </c>
      <c r="K12515" s="37">
        <v>30000000</v>
      </c>
      <c r="L12515" s="38" t="s">
        <v>12</v>
      </c>
      <c r="M12515" s="38" t="s">
        <v>13</v>
      </c>
    </row>
    <row r="12516" spans="1:13" s="39" customFormat="1" ht="12.75" x14ac:dyDescent="0.2">
      <c r="A12516" s="33" t="s">
        <v>11580</v>
      </c>
      <c r="B12516" s="33" t="s">
        <v>590</v>
      </c>
      <c r="C12516" s="34">
        <v>10</v>
      </c>
      <c r="D12516" s="33" t="s">
        <v>39</v>
      </c>
      <c r="E12516" s="33" t="s">
        <v>11789</v>
      </c>
      <c r="F12516" s="35">
        <v>78181507</v>
      </c>
      <c r="G12516" s="33" t="s">
        <v>466</v>
      </c>
      <c r="H12516" s="33">
        <v>1</v>
      </c>
      <c r="I12516" s="33">
        <v>6</v>
      </c>
      <c r="J12516" s="36">
        <v>1</v>
      </c>
      <c r="K12516" s="37">
        <v>70000000</v>
      </c>
      <c r="L12516" s="38" t="s">
        <v>12</v>
      </c>
      <c r="M12516" s="38" t="s">
        <v>13</v>
      </c>
    </row>
    <row r="12517" spans="1:13" s="39" customFormat="1" ht="12.75" x14ac:dyDescent="0.2">
      <c r="A12517" s="33" t="s">
        <v>11580</v>
      </c>
      <c r="B12517" s="33" t="s">
        <v>590</v>
      </c>
      <c r="C12517" s="34">
        <v>10</v>
      </c>
      <c r="D12517" s="33" t="s">
        <v>39</v>
      </c>
      <c r="E12517" s="33" t="s">
        <v>11790</v>
      </c>
      <c r="F12517" s="35">
        <v>78181507</v>
      </c>
      <c r="G12517" s="33" t="s">
        <v>466</v>
      </c>
      <c r="H12517" s="33">
        <v>1</v>
      </c>
      <c r="I12517" s="33">
        <v>6</v>
      </c>
      <c r="J12517" s="36">
        <v>1</v>
      </c>
      <c r="K12517" s="37">
        <v>60000000</v>
      </c>
      <c r="L12517" s="38" t="s">
        <v>12</v>
      </c>
      <c r="M12517" s="38" t="s">
        <v>13</v>
      </c>
    </row>
    <row r="12518" spans="1:13" s="39" customFormat="1" ht="12.75" x14ac:dyDescent="0.2">
      <c r="A12518" s="33" t="s">
        <v>11580</v>
      </c>
      <c r="B12518" s="33" t="s">
        <v>590</v>
      </c>
      <c r="C12518" s="34">
        <v>10</v>
      </c>
      <c r="D12518" s="33" t="s">
        <v>39</v>
      </c>
      <c r="E12518" s="33" t="s">
        <v>11791</v>
      </c>
      <c r="F12518" s="35">
        <v>78181501</v>
      </c>
      <c r="G12518" s="33" t="s">
        <v>466</v>
      </c>
      <c r="H12518" s="33">
        <v>1</v>
      </c>
      <c r="I12518" s="33">
        <v>6</v>
      </c>
      <c r="J12518" s="36">
        <v>1</v>
      </c>
      <c r="K12518" s="37">
        <v>35590182</v>
      </c>
      <c r="L12518" s="38" t="s">
        <v>12</v>
      </c>
      <c r="M12518" s="38" t="s">
        <v>2371</v>
      </c>
    </row>
    <row r="12519" spans="1:13" s="39" customFormat="1" ht="12.75" x14ac:dyDescent="0.2">
      <c r="A12519" s="33" t="s">
        <v>11580</v>
      </c>
      <c r="B12519" s="33" t="s">
        <v>590</v>
      </c>
      <c r="C12519" s="34">
        <v>10</v>
      </c>
      <c r="D12519" s="33" t="s">
        <v>39</v>
      </c>
      <c r="E12519" s="33" t="s">
        <v>11787</v>
      </c>
      <c r="F12519" s="35">
        <v>78181507</v>
      </c>
      <c r="G12519" s="33" t="s">
        <v>466</v>
      </c>
      <c r="H12519" s="33">
        <v>1</v>
      </c>
      <c r="I12519" s="33">
        <v>6</v>
      </c>
      <c r="J12519" s="36">
        <v>1</v>
      </c>
      <c r="K12519" s="37">
        <v>80332800</v>
      </c>
      <c r="L12519" s="38" t="s">
        <v>12</v>
      </c>
      <c r="M12519" s="38" t="s">
        <v>2371</v>
      </c>
    </row>
    <row r="12520" spans="1:13" s="39" customFormat="1" ht="12.75" x14ac:dyDescent="0.2">
      <c r="A12520" s="33" t="s">
        <v>11580</v>
      </c>
      <c r="B12520" s="33" t="s">
        <v>590</v>
      </c>
      <c r="C12520" s="34">
        <v>10</v>
      </c>
      <c r="D12520" s="33" t="s">
        <v>39</v>
      </c>
      <c r="E12520" s="33" t="s">
        <v>11792</v>
      </c>
      <c r="F12520" s="35">
        <v>78181501</v>
      </c>
      <c r="G12520" s="33" t="s">
        <v>15071</v>
      </c>
      <c r="H12520" s="33">
        <v>1</v>
      </c>
      <c r="I12520" s="33">
        <v>6</v>
      </c>
      <c r="J12520" s="36">
        <v>1</v>
      </c>
      <c r="K12520" s="37">
        <v>20000000</v>
      </c>
      <c r="L12520" s="38" t="s">
        <v>12</v>
      </c>
      <c r="M12520" s="38" t="s">
        <v>13</v>
      </c>
    </row>
    <row r="12521" spans="1:13" s="39" customFormat="1" ht="12.75" x14ac:dyDescent="0.2">
      <c r="A12521" s="33" t="s">
        <v>11580</v>
      </c>
      <c r="B12521" s="33" t="s">
        <v>590</v>
      </c>
      <c r="C12521" s="34">
        <v>10</v>
      </c>
      <c r="D12521" s="33" t="s">
        <v>39</v>
      </c>
      <c r="E12521" s="33" t="s">
        <v>11793</v>
      </c>
      <c r="F12521" s="35">
        <v>78181501</v>
      </c>
      <c r="G12521" s="33" t="s">
        <v>15071</v>
      </c>
      <c r="H12521" s="33">
        <v>1</v>
      </c>
      <c r="I12521" s="33">
        <v>6</v>
      </c>
      <c r="J12521" s="36">
        <v>1</v>
      </c>
      <c r="K12521" s="37">
        <v>2500000</v>
      </c>
      <c r="L12521" s="38" t="s">
        <v>12</v>
      </c>
      <c r="M12521" s="38" t="s">
        <v>13</v>
      </c>
    </row>
    <row r="12522" spans="1:13" s="39" customFormat="1" ht="12.75" x14ac:dyDescent="0.2">
      <c r="A12522" s="33" t="s">
        <v>11580</v>
      </c>
      <c r="B12522" s="33" t="s">
        <v>590</v>
      </c>
      <c r="C12522" s="34">
        <v>10</v>
      </c>
      <c r="D12522" s="33" t="s">
        <v>39</v>
      </c>
      <c r="E12522" s="33" t="s">
        <v>11794</v>
      </c>
      <c r="F12522" s="35">
        <v>78181501</v>
      </c>
      <c r="G12522" s="33" t="s">
        <v>15071</v>
      </c>
      <c r="H12522" s="33">
        <v>1</v>
      </c>
      <c r="I12522" s="33">
        <v>6</v>
      </c>
      <c r="J12522" s="36">
        <v>1</v>
      </c>
      <c r="K12522" s="37">
        <v>2000000</v>
      </c>
      <c r="L12522" s="38" t="s">
        <v>12</v>
      </c>
      <c r="M12522" s="38" t="s">
        <v>13</v>
      </c>
    </row>
    <row r="12523" spans="1:13" s="39" customFormat="1" ht="12.75" x14ac:dyDescent="0.2">
      <c r="A12523" s="33" t="s">
        <v>11580</v>
      </c>
      <c r="B12523" s="33" t="s">
        <v>590</v>
      </c>
      <c r="C12523" s="34">
        <v>10</v>
      </c>
      <c r="D12523" s="33" t="s">
        <v>39</v>
      </c>
      <c r="E12523" s="33" t="s">
        <v>11795</v>
      </c>
      <c r="F12523" s="35">
        <v>78181501</v>
      </c>
      <c r="G12523" s="33" t="s">
        <v>15071</v>
      </c>
      <c r="H12523" s="33">
        <v>1</v>
      </c>
      <c r="I12523" s="33">
        <v>6</v>
      </c>
      <c r="J12523" s="36">
        <v>1</v>
      </c>
      <c r="K12523" s="37">
        <v>2500000</v>
      </c>
      <c r="L12523" s="38" t="s">
        <v>12</v>
      </c>
      <c r="M12523" s="38" t="s">
        <v>13</v>
      </c>
    </row>
    <row r="12524" spans="1:13" s="39" customFormat="1" ht="12.75" x14ac:dyDescent="0.2">
      <c r="A12524" s="33" t="s">
        <v>11580</v>
      </c>
      <c r="B12524" s="33" t="s">
        <v>590</v>
      </c>
      <c r="C12524" s="34">
        <v>10</v>
      </c>
      <c r="D12524" s="33" t="s">
        <v>39</v>
      </c>
      <c r="E12524" s="33" t="s">
        <v>14928</v>
      </c>
      <c r="F12524" s="35">
        <v>78181500</v>
      </c>
      <c r="G12524" s="33" t="s">
        <v>466</v>
      </c>
      <c r="H12524" s="33">
        <v>1</v>
      </c>
      <c r="I12524" s="33">
        <v>6</v>
      </c>
      <c r="J12524" s="36">
        <v>1</v>
      </c>
      <c r="K12524" s="37">
        <v>14000000</v>
      </c>
      <c r="L12524" s="38" t="s">
        <v>12</v>
      </c>
      <c r="M12524" s="38" t="s">
        <v>13</v>
      </c>
    </row>
    <row r="12525" spans="1:13" s="39" customFormat="1" ht="12.75" x14ac:dyDescent="0.2">
      <c r="A12525" s="33" t="s">
        <v>11580</v>
      </c>
      <c r="B12525" s="33" t="s">
        <v>590</v>
      </c>
      <c r="C12525" s="34">
        <v>10</v>
      </c>
      <c r="D12525" s="33" t="s">
        <v>39</v>
      </c>
      <c r="E12525" s="33" t="s">
        <v>11796</v>
      </c>
      <c r="F12525" s="35">
        <v>78181507</v>
      </c>
      <c r="G12525" s="33" t="s">
        <v>15071</v>
      </c>
      <c r="H12525" s="33">
        <v>1</v>
      </c>
      <c r="I12525" s="33">
        <v>6</v>
      </c>
      <c r="J12525" s="36">
        <v>1</v>
      </c>
      <c r="K12525" s="37">
        <v>7500000</v>
      </c>
      <c r="L12525" s="38" t="s">
        <v>12</v>
      </c>
      <c r="M12525" s="38" t="s">
        <v>13</v>
      </c>
    </row>
    <row r="12526" spans="1:13" s="39" customFormat="1" ht="12.75" x14ac:dyDescent="0.2">
      <c r="A12526" s="33" t="s">
        <v>11580</v>
      </c>
      <c r="B12526" s="33" t="s">
        <v>590</v>
      </c>
      <c r="C12526" s="34">
        <v>10</v>
      </c>
      <c r="D12526" s="33" t="s">
        <v>39</v>
      </c>
      <c r="E12526" s="33" t="s">
        <v>11797</v>
      </c>
      <c r="F12526" s="35">
        <v>78181500</v>
      </c>
      <c r="G12526" s="33" t="s">
        <v>466</v>
      </c>
      <c r="H12526" s="33">
        <v>3</v>
      </c>
      <c r="I12526" s="33">
        <v>6</v>
      </c>
      <c r="J12526" s="36">
        <v>1</v>
      </c>
      <c r="K12526" s="37">
        <v>17500000</v>
      </c>
      <c r="L12526" s="38" t="s">
        <v>12</v>
      </c>
      <c r="M12526" s="38" t="s">
        <v>13</v>
      </c>
    </row>
    <row r="12527" spans="1:13" s="39" customFormat="1" ht="12.75" x14ac:dyDescent="0.2">
      <c r="A12527" s="33" t="s">
        <v>11580</v>
      </c>
      <c r="B12527" s="33" t="s">
        <v>590</v>
      </c>
      <c r="C12527" s="34">
        <v>10</v>
      </c>
      <c r="D12527" s="33" t="s">
        <v>39</v>
      </c>
      <c r="E12527" s="33" t="s">
        <v>11798</v>
      </c>
      <c r="F12527" s="35">
        <v>78181500</v>
      </c>
      <c r="G12527" s="33" t="s">
        <v>466</v>
      </c>
      <c r="H12527" s="33">
        <v>3</v>
      </c>
      <c r="I12527" s="33">
        <v>6</v>
      </c>
      <c r="J12527" s="36">
        <v>1</v>
      </c>
      <c r="K12527" s="37">
        <v>38000000</v>
      </c>
      <c r="L12527" s="38" t="s">
        <v>12</v>
      </c>
      <c r="M12527" s="38" t="s">
        <v>13</v>
      </c>
    </row>
    <row r="12528" spans="1:13" s="39" customFormat="1" ht="12.75" x14ac:dyDescent="0.2">
      <c r="A12528" s="33" t="s">
        <v>11580</v>
      </c>
      <c r="B12528" s="33" t="s">
        <v>590</v>
      </c>
      <c r="C12528" s="34">
        <v>10</v>
      </c>
      <c r="D12528" s="33" t="s">
        <v>39</v>
      </c>
      <c r="E12528" s="33" t="s">
        <v>11799</v>
      </c>
      <c r="F12528" s="35">
        <v>78181500</v>
      </c>
      <c r="G12528" s="33" t="s">
        <v>466</v>
      </c>
      <c r="H12528" s="33">
        <v>3</v>
      </c>
      <c r="I12528" s="33">
        <v>6</v>
      </c>
      <c r="J12528" s="36">
        <v>1</v>
      </c>
      <c r="K12528" s="37">
        <v>42900000</v>
      </c>
      <c r="L12528" s="38" t="s">
        <v>12</v>
      </c>
      <c r="M12528" s="38" t="s">
        <v>13</v>
      </c>
    </row>
    <row r="12529" spans="1:13" s="39" customFormat="1" ht="12.75" x14ac:dyDescent="0.2">
      <c r="A12529" s="33" t="s">
        <v>11580</v>
      </c>
      <c r="B12529" s="33" t="s">
        <v>590</v>
      </c>
      <c r="C12529" s="34">
        <v>10</v>
      </c>
      <c r="D12529" s="33" t="s">
        <v>39</v>
      </c>
      <c r="E12529" s="33" t="s">
        <v>11800</v>
      </c>
      <c r="F12529" s="35">
        <v>78181500</v>
      </c>
      <c r="G12529" s="33" t="s">
        <v>15071</v>
      </c>
      <c r="H12529" s="33">
        <v>2</v>
      </c>
      <c r="I12529" s="33">
        <v>2</v>
      </c>
      <c r="J12529" s="36">
        <v>1</v>
      </c>
      <c r="K12529" s="37">
        <v>1200000</v>
      </c>
      <c r="L12529" s="38" t="s">
        <v>12</v>
      </c>
      <c r="M12529" s="38" t="s">
        <v>13</v>
      </c>
    </row>
    <row r="12530" spans="1:13" s="39" customFormat="1" ht="12.75" x14ac:dyDescent="0.2">
      <c r="A12530" s="33" t="s">
        <v>11580</v>
      </c>
      <c r="B12530" s="33" t="s">
        <v>590</v>
      </c>
      <c r="C12530" s="34">
        <v>10</v>
      </c>
      <c r="D12530" s="33" t="s">
        <v>39</v>
      </c>
      <c r="E12530" s="33" t="s">
        <v>11801</v>
      </c>
      <c r="F12530" s="35">
        <v>78181500</v>
      </c>
      <c r="G12530" s="33" t="s">
        <v>15071</v>
      </c>
      <c r="H12530" s="33">
        <v>2</v>
      </c>
      <c r="I12530" s="33">
        <v>2</v>
      </c>
      <c r="J12530" s="36">
        <v>1</v>
      </c>
      <c r="K12530" s="37">
        <v>3700000</v>
      </c>
      <c r="L12530" s="38" t="s">
        <v>12</v>
      </c>
      <c r="M12530" s="38" t="s">
        <v>13</v>
      </c>
    </row>
    <row r="12531" spans="1:13" s="39" customFormat="1" ht="12.75" x14ac:dyDescent="0.2">
      <c r="A12531" s="33" t="s">
        <v>11580</v>
      </c>
      <c r="B12531" s="33" t="s">
        <v>590</v>
      </c>
      <c r="C12531" s="34">
        <v>10</v>
      </c>
      <c r="D12531" s="33" t="s">
        <v>39</v>
      </c>
      <c r="E12531" s="33" t="s">
        <v>11802</v>
      </c>
      <c r="F12531" s="35">
        <v>78181507</v>
      </c>
      <c r="G12531" s="33" t="s">
        <v>15071</v>
      </c>
      <c r="H12531" s="33">
        <v>2</v>
      </c>
      <c r="I12531" s="33">
        <v>3</v>
      </c>
      <c r="J12531" s="36">
        <v>1</v>
      </c>
      <c r="K12531" s="37">
        <v>20000000</v>
      </c>
      <c r="L12531" s="38" t="s">
        <v>12</v>
      </c>
      <c r="M12531" s="38" t="s">
        <v>13</v>
      </c>
    </row>
    <row r="12532" spans="1:13" s="39" customFormat="1" ht="12.75" x14ac:dyDescent="0.2">
      <c r="A12532" s="33" t="s">
        <v>11580</v>
      </c>
      <c r="B12532" s="33" t="s">
        <v>590</v>
      </c>
      <c r="C12532" s="34">
        <v>10</v>
      </c>
      <c r="D12532" s="33" t="s">
        <v>39</v>
      </c>
      <c r="E12532" s="33" t="s">
        <v>39</v>
      </c>
      <c r="F12532" s="35">
        <v>78181507</v>
      </c>
      <c r="G12532" s="33" t="s">
        <v>466</v>
      </c>
      <c r="H12532" s="33">
        <v>1</v>
      </c>
      <c r="I12532" s="33">
        <v>6</v>
      </c>
      <c r="J12532" s="36">
        <v>1</v>
      </c>
      <c r="K12532" s="37">
        <v>3000000</v>
      </c>
      <c r="L12532" s="38" t="s">
        <v>12</v>
      </c>
      <c r="M12532" s="38" t="s">
        <v>13</v>
      </c>
    </row>
    <row r="12533" spans="1:13" s="39" customFormat="1" ht="12.75" x14ac:dyDescent="0.2">
      <c r="A12533" s="33" t="s">
        <v>11580</v>
      </c>
      <c r="B12533" s="33" t="s">
        <v>590</v>
      </c>
      <c r="C12533" s="34">
        <v>10</v>
      </c>
      <c r="D12533" s="33" t="s">
        <v>39</v>
      </c>
      <c r="E12533" s="33" t="s">
        <v>11785</v>
      </c>
      <c r="F12533" s="35">
        <v>78181507</v>
      </c>
      <c r="G12533" s="33" t="s">
        <v>466</v>
      </c>
      <c r="H12533" s="33">
        <v>1</v>
      </c>
      <c r="I12533" s="33">
        <v>6</v>
      </c>
      <c r="J12533" s="36">
        <v>1</v>
      </c>
      <c r="K12533" s="37">
        <v>30000000</v>
      </c>
      <c r="L12533" s="38" t="s">
        <v>12</v>
      </c>
      <c r="M12533" s="38" t="s">
        <v>13</v>
      </c>
    </row>
    <row r="12534" spans="1:13" s="39" customFormat="1" ht="12.75" x14ac:dyDescent="0.2">
      <c r="A12534" s="33" t="s">
        <v>11580</v>
      </c>
      <c r="B12534" s="33" t="s">
        <v>591</v>
      </c>
      <c r="C12534" s="34">
        <v>10</v>
      </c>
      <c r="D12534" s="33" t="s">
        <v>97</v>
      </c>
      <c r="E12534" s="33" t="s">
        <v>11803</v>
      </c>
      <c r="F12534" s="35">
        <v>72111002</v>
      </c>
      <c r="G12534" s="33" t="s">
        <v>15071</v>
      </c>
      <c r="H12534" s="33">
        <v>1</v>
      </c>
      <c r="I12534" s="33">
        <v>6</v>
      </c>
      <c r="J12534" s="36">
        <v>1</v>
      </c>
      <c r="K12534" s="37">
        <v>1364704837</v>
      </c>
      <c r="L12534" s="38" t="s">
        <v>12</v>
      </c>
      <c r="M12534" s="38" t="s">
        <v>13</v>
      </c>
    </row>
    <row r="12535" spans="1:13" s="39" customFormat="1" ht="12.75" x14ac:dyDescent="0.2">
      <c r="A12535" s="33" t="s">
        <v>11580</v>
      </c>
      <c r="B12535" s="33" t="s">
        <v>591</v>
      </c>
      <c r="C12535" s="34">
        <v>16</v>
      </c>
      <c r="D12535" s="33" t="s">
        <v>97</v>
      </c>
      <c r="E12535" s="33" t="s">
        <v>11803</v>
      </c>
      <c r="F12535" s="35">
        <v>72111002</v>
      </c>
      <c r="G12535" s="33" t="s">
        <v>15071</v>
      </c>
      <c r="H12535" s="33">
        <v>1</v>
      </c>
      <c r="I12535" s="33">
        <v>6</v>
      </c>
      <c r="J12535" s="36">
        <v>1</v>
      </c>
      <c r="K12535" s="37">
        <v>105000000</v>
      </c>
      <c r="L12535" s="38" t="s">
        <v>12</v>
      </c>
      <c r="M12535" s="38" t="s">
        <v>13</v>
      </c>
    </row>
    <row r="12536" spans="1:13" s="39" customFormat="1" ht="12.75" x14ac:dyDescent="0.2">
      <c r="A12536" s="33" t="s">
        <v>11580</v>
      </c>
      <c r="B12536" s="33" t="s">
        <v>591</v>
      </c>
      <c r="C12536" s="34">
        <v>16</v>
      </c>
      <c r="D12536" s="33" t="s">
        <v>97</v>
      </c>
      <c r="E12536" s="33" t="s">
        <v>11804</v>
      </c>
      <c r="F12536" s="35">
        <v>72111002</v>
      </c>
      <c r="G12536" s="33" t="s">
        <v>466</v>
      </c>
      <c r="H12536" s="33">
        <v>1</v>
      </c>
      <c r="I12536" s="33">
        <v>6</v>
      </c>
      <c r="J12536" s="36">
        <v>1</v>
      </c>
      <c r="K12536" s="37">
        <v>441000000</v>
      </c>
      <c r="L12536" s="38" t="s">
        <v>12</v>
      </c>
      <c r="M12536" s="38" t="s">
        <v>13</v>
      </c>
    </row>
    <row r="12537" spans="1:13" s="39" customFormat="1" ht="12.75" x14ac:dyDescent="0.2">
      <c r="A12537" s="33" t="s">
        <v>11580</v>
      </c>
      <c r="B12537" s="33" t="s">
        <v>592</v>
      </c>
      <c r="C12537" s="34">
        <v>10</v>
      </c>
      <c r="D12537" s="33" t="s">
        <v>24</v>
      </c>
      <c r="E12537" s="33" t="s">
        <v>11805</v>
      </c>
      <c r="F12537" s="35">
        <v>76111501</v>
      </c>
      <c r="G12537" s="33" t="s">
        <v>466</v>
      </c>
      <c r="H12537" s="33">
        <v>11</v>
      </c>
      <c r="I12537" s="33">
        <v>7</v>
      </c>
      <c r="J12537" s="36">
        <v>1</v>
      </c>
      <c r="K12537" s="37">
        <v>280662229.70999998</v>
      </c>
      <c r="L12537" s="38" t="s">
        <v>12</v>
      </c>
      <c r="M12537" s="38" t="s">
        <v>13</v>
      </c>
    </row>
    <row r="12538" spans="1:13" s="39" customFormat="1" ht="12.75" x14ac:dyDescent="0.2">
      <c r="A12538" s="33" t="s">
        <v>11580</v>
      </c>
      <c r="B12538" s="33" t="s">
        <v>592</v>
      </c>
      <c r="C12538" s="34">
        <v>10</v>
      </c>
      <c r="D12538" s="33" t="s">
        <v>24</v>
      </c>
      <c r="E12538" s="33" t="s">
        <v>11806</v>
      </c>
      <c r="F12538" s="35">
        <v>70111710</v>
      </c>
      <c r="G12538" s="33" t="s">
        <v>466</v>
      </c>
      <c r="H12538" s="33">
        <v>1</v>
      </c>
      <c r="I12538" s="33">
        <v>6</v>
      </c>
      <c r="J12538" s="36">
        <v>1</v>
      </c>
      <c r="K12538" s="37">
        <v>4033680</v>
      </c>
      <c r="L12538" s="38" t="s">
        <v>12</v>
      </c>
      <c r="M12538" s="38" t="s">
        <v>13</v>
      </c>
    </row>
    <row r="12539" spans="1:13" s="39" customFormat="1" ht="12.75" x14ac:dyDescent="0.2">
      <c r="A12539" s="33" t="s">
        <v>11580</v>
      </c>
      <c r="B12539" s="33" t="s">
        <v>592</v>
      </c>
      <c r="C12539" s="34">
        <v>16</v>
      </c>
      <c r="D12539" s="33" t="s">
        <v>24</v>
      </c>
      <c r="E12539" s="33" t="s">
        <v>11805</v>
      </c>
      <c r="F12539" s="35">
        <v>76111501</v>
      </c>
      <c r="G12539" s="33" t="s">
        <v>466</v>
      </c>
      <c r="H12539" s="33">
        <v>1</v>
      </c>
      <c r="I12539" s="33">
        <v>6</v>
      </c>
      <c r="J12539" s="36">
        <v>1</v>
      </c>
      <c r="K12539" s="37">
        <v>22689006.520000003</v>
      </c>
      <c r="L12539" s="38" t="s">
        <v>12</v>
      </c>
      <c r="M12539" s="38" t="s">
        <v>13</v>
      </c>
    </row>
    <row r="12540" spans="1:13" s="39" customFormat="1" ht="12.75" x14ac:dyDescent="0.2">
      <c r="A12540" s="33" t="s">
        <v>11580</v>
      </c>
      <c r="B12540" s="33" t="s">
        <v>592</v>
      </c>
      <c r="C12540" s="34">
        <v>10</v>
      </c>
      <c r="D12540" s="33" t="s">
        <v>24</v>
      </c>
      <c r="E12540" s="33" t="s">
        <v>14929</v>
      </c>
      <c r="F12540" s="35">
        <v>70111703</v>
      </c>
      <c r="G12540" s="33" t="s">
        <v>15071</v>
      </c>
      <c r="H12540" s="33">
        <v>1</v>
      </c>
      <c r="I12540" s="33">
        <v>6</v>
      </c>
      <c r="J12540" s="36">
        <v>1</v>
      </c>
      <c r="K12540" s="37">
        <v>29033625.039999999</v>
      </c>
      <c r="L12540" s="38" t="s">
        <v>12</v>
      </c>
      <c r="M12540" s="38" t="s">
        <v>13</v>
      </c>
    </row>
    <row r="12541" spans="1:13" s="39" customFormat="1" ht="12.75" x14ac:dyDescent="0.2">
      <c r="A12541" s="33" t="s">
        <v>11580</v>
      </c>
      <c r="B12541" s="33" t="s">
        <v>592</v>
      </c>
      <c r="C12541" s="34">
        <v>10</v>
      </c>
      <c r="D12541" s="33" t="s">
        <v>24</v>
      </c>
      <c r="E12541" s="33" t="s">
        <v>11807</v>
      </c>
      <c r="F12541" s="35">
        <v>76111501</v>
      </c>
      <c r="G12541" s="33" t="s">
        <v>467</v>
      </c>
      <c r="H12541" s="33">
        <v>1</v>
      </c>
      <c r="I12541" s="33">
        <v>6</v>
      </c>
      <c r="J12541" s="36">
        <v>1</v>
      </c>
      <c r="K12541" s="37">
        <v>3532000</v>
      </c>
      <c r="L12541" s="38" t="s">
        <v>12</v>
      </c>
      <c r="M12541" s="38" t="s">
        <v>13</v>
      </c>
    </row>
    <row r="12542" spans="1:13" s="39" customFormat="1" ht="12.75" x14ac:dyDescent="0.2">
      <c r="A12542" s="33" t="s">
        <v>11580</v>
      </c>
      <c r="B12542" s="33" t="s">
        <v>592</v>
      </c>
      <c r="C12542" s="34">
        <v>10</v>
      </c>
      <c r="D12542" s="33" t="s">
        <v>24</v>
      </c>
      <c r="E12542" s="33" t="s">
        <v>14929</v>
      </c>
      <c r="F12542" s="35">
        <v>70111703</v>
      </c>
      <c r="G12542" s="33" t="s">
        <v>467</v>
      </c>
      <c r="H12542" s="33">
        <v>1</v>
      </c>
      <c r="I12542" s="33">
        <v>6</v>
      </c>
      <c r="J12542" s="36">
        <v>1</v>
      </c>
      <c r="K12542" s="37">
        <v>3237716.11</v>
      </c>
      <c r="L12542" s="38" t="s">
        <v>12</v>
      </c>
      <c r="M12542" s="38" t="s">
        <v>13</v>
      </c>
    </row>
    <row r="12543" spans="1:13" s="39" customFormat="1" ht="12.75" x14ac:dyDescent="0.2">
      <c r="A12543" s="33" t="s">
        <v>11580</v>
      </c>
      <c r="B12543" s="33" t="s">
        <v>592</v>
      </c>
      <c r="C12543" s="34">
        <v>10</v>
      </c>
      <c r="D12543" s="33" t="s">
        <v>24</v>
      </c>
      <c r="E12543" s="33" t="s">
        <v>11808</v>
      </c>
      <c r="F12543" s="35">
        <v>76111501</v>
      </c>
      <c r="G12543" s="33" t="s">
        <v>15071</v>
      </c>
      <c r="H12543" s="33">
        <v>2</v>
      </c>
      <c r="I12543" s="33">
        <v>11</v>
      </c>
      <c r="J12543" s="36">
        <v>1</v>
      </c>
      <c r="K12543" s="37">
        <v>35221458.659999996</v>
      </c>
      <c r="L12543" s="38" t="s">
        <v>12</v>
      </c>
      <c r="M12543" s="38" t="s">
        <v>13</v>
      </c>
    </row>
    <row r="12544" spans="1:13" s="39" customFormat="1" ht="12.75" x14ac:dyDescent="0.2">
      <c r="A12544" s="33" t="s">
        <v>11580</v>
      </c>
      <c r="B12544" s="33" t="s">
        <v>592</v>
      </c>
      <c r="C12544" s="34">
        <v>10</v>
      </c>
      <c r="D12544" s="33" t="s">
        <v>24</v>
      </c>
      <c r="E12544" s="33" t="s">
        <v>11808</v>
      </c>
      <c r="F12544" s="35">
        <v>76111501</v>
      </c>
      <c r="G12544" s="33" t="s">
        <v>467</v>
      </c>
      <c r="H12544" s="33">
        <v>1</v>
      </c>
      <c r="I12544" s="33">
        <v>6</v>
      </c>
      <c r="J12544" s="36">
        <v>1</v>
      </c>
      <c r="K12544" s="37">
        <v>44354071.590000004</v>
      </c>
      <c r="L12544" s="38" t="s">
        <v>12</v>
      </c>
      <c r="M12544" s="38" t="s">
        <v>13</v>
      </c>
    </row>
    <row r="12545" spans="1:13" s="39" customFormat="1" ht="12.75" x14ac:dyDescent="0.2">
      <c r="A12545" s="33" t="s">
        <v>11580</v>
      </c>
      <c r="B12545" s="33" t="s">
        <v>592</v>
      </c>
      <c r="C12545" s="34">
        <v>10</v>
      </c>
      <c r="D12545" s="33" t="s">
        <v>24</v>
      </c>
      <c r="E12545" s="33" t="s">
        <v>11809</v>
      </c>
      <c r="F12545" s="35">
        <v>76111501</v>
      </c>
      <c r="G12545" s="33" t="s">
        <v>467</v>
      </c>
      <c r="H12545" s="33">
        <v>1</v>
      </c>
      <c r="I12545" s="33">
        <v>6</v>
      </c>
      <c r="J12545" s="36">
        <v>1</v>
      </c>
      <c r="K12545" s="37">
        <v>22669686.280000001</v>
      </c>
      <c r="L12545" s="38" t="s">
        <v>12</v>
      </c>
      <c r="M12545" s="38" t="s">
        <v>13</v>
      </c>
    </row>
    <row r="12546" spans="1:13" s="39" customFormat="1" ht="12.75" x14ac:dyDescent="0.2">
      <c r="A12546" s="33" t="s">
        <v>11580</v>
      </c>
      <c r="B12546" s="33" t="s">
        <v>592</v>
      </c>
      <c r="C12546" s="34">
        <v>10</v>
      </c>
      <c r="D12546" s="33" t="s">
        <v>24</v>
      </c>
      <c r="E12546" s="33" t="s">
        <v>11809</v>
      </c>
      <c r="F12546" s="35">
        <v>76111501</v>
      </c>
      <c r="G12546" s="33" t="s">
        <v>467</v>
      </c>
      <c r="H12546" s="33">
        <v>1</v>
      </c>
      <c r="I12546" s="33">
        <v>6</v>
      </c>
      <c r="J12546" s="36">
        <v>1</v>
      </c>
      <c r="K12546" s="37">
        <v>75030527.719999999</v>
      </c>
      <c r="L12546" s="38" t="s">
        <v>12</v>
      </c>
      <c r="M12546" s="38" t="s">
        <v>13</v>
      </c>
    </row>
    <row r="12547" spans="1:13" s="39" customFormat="1" ht="12.75" x14ac:dyDescent="0.2">
      <c r="A12547" s="33" t="s">
        <v>11580</v>
      </c>
      <c r="B12547" s="33" t="s">
        <v>592</v>
      </c>
      <c r="C12547" s="34">
        <v>10</v>
      </c>
      <c r="D12547" s="33" t="s">
        <v>24</v>
      </c>
      <c r="E12547" s="33" t="s">
        <v>11805</v>
      </c>
      <c r="F12547" s="35">
        <v>76111501</v>
      </c>
      <c r="G12547" s="33" t="s">
        <v>15071</v>
      </c>
      <c r="H12547" s="33">
        <v>1</v>
      </c>
      <c r="I12547" s="33">
        <v>6</v>
      </c>
      <c r="J12547" s="36">
        <v>1</v>
      </c>
      <c r="K12547" s="37">
        <v>24660555.049999997</v>
      </c>
      <c r="L12547" s="38" t="s">
        <v>12</v>
      </c>
      <c r="M12547" s="38" t="s">
        <v>13</v>
      </c>
    </row>
    <row r="12548" spans="1:13" s="39" customFormat="1" ht="12.75" x14ac:dyDescent="0.2">
      <c r="A12548" s="33" t="s">
        <v>11580</v>
      </c>
      <c r="B12548" s="33" t="s">
        <v>592</v>
      </c>
      <c r="C12548" s="34">
        <v>10</v>
      </c>
      <c r="D12548" s="33" t="s">
        <v>24</v>
      </c>
      <c r="E12548" s="33" t="s">
        <v>14929</v>
      </c>
      <c r="F12548" s="35">
        <v>70111703</v>
      </c>
      <c r="G12548" s="33" t="s">
        <v>15071</v>
      </c>
      <c r="H12548" s="33">
        <v>1</v>
      </c>
      <c r="I12548" s="33">
        <v>6</v>
      </c>
      <c r="J12548" s="36">
        <v>1</v>
      </c>
      <c r="K12548" s="37">
        <v>9728658.8499999996</v>
      </c>
      <c r="L12548" s="38" t="s">
        <v>12</v>
      </c>
      <c r="M12548" s="38" t="s">
        <v>13</v>
      </c>
    </row>
    <row r="12549" spans="1:13" s="39" customFormat="1" ht="12.75" x14ac:dyDescent="0.2">
      <c r="A12549" s="33" t="s">
        <v>11580</v>
      </c>
      <c r="B12549" s="33" t="s">
        <v>592</v>
      </c>
      <c r="C12549" s="34">
        <v>10</v>
      </c>
      <c r="D12549" s="33" t="s">
        <v>24</v>
      </c>
      <c r="E12549" s="33" t="s">
        <v>11808</v>
      </c>
      <c r="F12549" s="35">
        <v>76111501</v>
      </c>
      <c r="G12549" s="33" t="s">
        <v>15071</v>
      </c>
      <c r="H12549" s="33">
        <v>1</v>
      </c>
      <c r="I12549" s="33">
        <v>6</v>
      </c>
      <c r="J12549" s="36">
        <v>1</v>
      </c>
      <c r="K12549" s="37">
        <v>11851061.969999999</v>
      </c>
      <c r="L12549" s="38" t="s">
        <v>12</v>
      </c>
      <c r="M12549" s="38" t="s">
        <v>13</v>
      </c>
    </row>
    <row r="12550" spans="1:13" s="39" customFormat="1" ht="12.75" x14ac:dyDescent="0.2">
      <c r="A12550" s="33" t="s">
        <v>11580</v>
      </c>
      <c r="B12550" s="33" t="s">
        <v>592</v>
      </c>
      <c r="C12550" s="34">
        <v>10</v>
      </c>
      <c r="D12550" s="33" t="s">
        <v>24</v>
      </c>
      <c r="E12550" s="33" t="s">
        <v>11806</v>
      </c>
      <c r="F12550" s="35">
        <v>70111710</v>
      </c>
      <c r="G12550" s="33" t="s">
        <v>15071</v>
      </c>
      <c r="H12550" s="33">
        <v>1</v>
      </c>
      <c r="I12550" s="33">
        <v>6</v>
      </c>
      <c r="J12550" s="36">
        <v>1</v>
      </c>
      <c r="K12550" s="37">
        <v>23966320</v>
      </c>
      <c r="L12550" s="38" t="s">
        <v>12</v>
      </c>
      <c r="M12550" s="38" t="s">
        <v>13</v>
      </c>
    </row>
    <row r="12551" spans="1:13" s="39" customFormat="1" ht="12.75" x14ac:dyDescent="0.2">
      <c r="A12551" s="33" t="s">
        <v>11580</v>
      </c>
      <c r="B12551" s="33" t="s">
        <v>592</v>
      </c>
      <c r="C12551" s="34">
        <v>16</v>
      </c>
      <c r="D12551" s="33" t="s">
        <v>24</v>
      </c>
      <c r="E12551" s="33" t="s">
        <v>11810</v>
      </c>
      <c r="F12551" s="35">
        <v>76111501</v>
      </c>
      <c r="G12551" s="33" t="s">
        <v>15071</v>
      </c>
      <c r="H12551" s="33">
        <v>1</v>
      </c>
      <c r="I12551" s="33">
        <v>6</v>
      </c>
      <c r="J12551" s="36">
        <v>1</v>
      </c>
      <c r="K12551" s="37">
        <v>25524321.300000001</v>
      </c>
      <c r="L12551" s="38" t="s">
        <v>12</v>
      </c>
      <c r="M12551" s="38" t="s">
        <v>13</v>
      </c>
    </row>
    <row r="12552" spans="1:13" s="39" customFormat="1" ht="12.75" x14ac:dyDescent="0.2">
      <c r="A12552" s="33" t="s">
        <v>11580</v>
      </c>
      <c r="B12552" s="33" t="s">
        <v>592</v>
      </c>
      <c r="C12552" s="34">
        <v>10</v>
      </c>
      <c r="D12552" s="33" t="s">
        <v>24</v>
      </c>
      <c r="E12552" s="33" t="s">
        <v>11811</v>
      </c>
      <c r="F12552" s="35">
        <v>76111501</v>
      </c>
      <c r="G12552" s="33" t="s">
        <v>467</v>
      </c>
      <c r="H12552" s="33">
        <v>1</v>
      </c>
      <c r="I12552" s="33">
        <v>6</v>
      </c>
      <c r="J12552" s="36">
        <v>1</v>
      </c>
      <c r="K12552" s="37">
        <v>13516032</v>
      </c>
      <c r="L12552" s="38" t="s">
        <v>12</v>
      </c>
      <c r="M12552" s="38" t="s">
        <v>13</v>
      </c>
    </row>
    <row r="12553" spans="1:13" s="39" customFormat="1" ht="12.75" x14ac:dyDescent="0.2">
      <c r="A12553" s="33" t="s">
        <v>11580</v>
      </c>
      <c r="B12553" s="33" t="s">
        <v>592</v>
      </c>
      <c r="C12553" s="34">
        <v>16</v>
      </c>
      <c r="D12553" s="33" t="s">
        <v>24</v>
      </c>
      <c r="E12553" s="33" t="s">
        <v>11805</v>
      </c>
      <c r="F12553" s="35">
        <v>76111501</v>
      </c>
      <c r="G12553" s="33" t="s">
        <v>15071</v>
      </c>
      <c r="H12553" s="33">
        <v>1</v>
      </c>
      <c r="I12553" s="33">
        <v>6</v>
      </c>
      <c r="J12553" s="36">
        <v>1</v>
      </c>
      <c r="K12553" s="37">
        <v>3300000</v>
      </c>
      <c r="L12553" s="38" t="s">
        <v>12</v>
      </c>
      <c r="M12553" s="38" t="s">
        <v>13</v>
      </c>
    </row>
    <row r="12554" spans="1:13" s="39" customFormat="1" ht="12.75" x14ac:dyDescent="0.2">
      <c r="A12554" s="33" t="s">
        <v>11580</v>
      </c>
      <c r="B12554" s="33" t="s">
        <v>2377</v>
      </c>
      <c r="C12554" s="34">
        <v>16</v>
      </c>
      <c r="D12554" s="33" t="s">
        <v>20</v>
      </c>
      <c r="E12554" s="33" t="s">
        <v>11812</v>
      </c>
      <c r="F12554" s="35">
        <v>90101501</v>
      </c>
      <c r="G12554" s="33" t="s">
        <v>313</v>
      </c>
      <c r="H12554" s="33">
        <v>1</v>
      </c>
      <c r="I12554" s="33">
        <v>6</v>
      </c>
      <c r="J12554" s="36">
        <v>1</v>
      </c>
      <c r="K12554" s="37">
        <v>34840000</v>
      </c>
      <c r="L12554" s="38" t="s">
        <v>12</v>
      </c>
      <c r="M12554" s="38" t="s">
        <v>13</v>
      </c>
    </row>
    <row r="12555" spans="1:13" s="39" customFormat="1" ht="12.75" x14ac:dyDescent="0.2">
      <c r="A12555" s="33" t="s">
        <v>11580</v>
      </c>
      <c r="B12555" s="33" t="s">
        <v>2377</v>
      </c>
      <c r="C12555" s="34">
        <v>16</v>
      </c>
      <c r="D12555" s="33" t="s">
        <v>20</v>
      </c>
      <c r="E12555" s="33" t="s">
        <v>11813</v>
      </c>
      <c r="F12555" s="35">
        <v>90111501</v>
      </c>
      <c r="G12555" s="33" t="s">
        <v>313</v>
      </c>
      <c r="H12555" s="33">
        <v>1</v>
      </c>
      <c r="I12555" s="33">
        <v>6</v>
      </c>
      <c r="J12555" s="36">
        <v>1</v>
      </c>
      <c r="K12555" s="37">
        <v>150000</v>
      </c>
      <c r="L12555" s="38" t="s">
        <v>12</v>
      </c>
      <c r="M12555" s="38" t="s">
        <v>13</v>
      </c>
    </row>
    <row r="12556" spans="1:13" s="39" customFormat="1" ht="12.75" x14ac:dyDescent="0.2">
      <c r="A12556" s="33" t="s">
        <v>11580</v>
      </c>
      <c r="B12556" s="33" t="s">
        <v>2377</v>
      </c>
      <c r="C12556" s="34">
        <v>16</v>
      </c>
      <c r="D12556" s="33" t="s">
        <v>20</v>
      </c>
      <c r="E12556" s="33" t="s">
        <v>11814</v>
      </c>
      <c r="F12556" s="35">
        <v>90101700</v>
      </c>
      <c r="G12556" s="33" t="s">
        <v>15070</v>
      </c>
      <c r="H12556" s="33">
        <v>1</v>
      </c>
      <c r="I12556" s="33">
        <v>6</v>
      </c>
      <c r="J12556" s="36">
        <v>1</v>
      </c>
      <c r="K12556" s="37">
        <v>29921000</v>
      </c>
      <c r="L12556" s="38" t="s">
        <v>12</v>
      </c>
      <c r="M12556" s="38" t="s">
        <v>13</v>
      </c>
    </row>
    <row r="12557" spans="1:13" s="39" customFormat="1" ht="12.75" x14ac:dyDescent="0.2">
      <c r="A12557" s="33" t="s">
        <v>11580</v>
      </c>
      <c r="B12557" s="33" t="s">
        <v>2377</v>
      </c>
      <c r="C12557" s="34">
        <v>16</v>
      </c>
      <c r="D12557" s="33" t="s">
        <v>20</v>
      </c>
      <c r="E12557" s="33" t="s">
        <v>11815</v>
      </c>
      <c r="F12557" s="35">
        <v>90111603</v>
      </c>
      <c r="G12557" s="33" t="s">
        <v>15070</v>
      </c>
      <c r="H12557" s="33">
        <v>1</v>
      </c>
      <c r="I12557" s="33">
        <v>6</v>
      </c>
      <c r="J12557" s="36">
        <v>1</v>
      </c>
      <c r="K12557" s="37">
        <v>108831718</v>
      </c>
      <c r="L12557" s="38" t="s">
        <v>12</v>
      </c>
      <c r="M12557" s="38" t="s">
        <v>13</v>
      </c>
    </row>
    <row r="12558" spans="1:13" s="39" customFormat="1" ht="12.75" x14ac:dyDescent="0.2">
      <c r="A12558" s="33" t="s">
        <v>11580</v>
      </c>
      <c r="B12558" s="33" t="s">
        <v>2377</v>
      </c>
      <c r="C12558" s="34">
        <v>10</v>
      </c>
      <c r="D12558" s="33" t="s">
        <v>20</v>
      </c>
      <c r="E12558" s="33" t="s">
        <v>11816</v>
      </c>
      <c r="F12558" s="35">
        <v>90101700</v>
      </c>
      <c r="G12558" s="33" t="s">
        <v>15071</v>
      </c>
      <c r="H12558" s="33">
        <v>1</v>
      </c>
      <c r="I12558" s="33">
        <v>6</v>
      </c>
      <c r="J12558" s="36">
        <v>1</v>
      </c>
      <c r="K12558" s="37">
        <v>4800000</v>
      </c>
      <c r="L12558" s="38" t="s">
        <v>12</v>
      </c>
      <c r="M12558" s="38" t="s">
        <v>13</v>
      </c>
    </row>
    <row r="12559" spans="1:13" s="39" customFormat="1" ht="12.75" x14ac:dyDescent="0.2">
      <c r="A12559" s="33" t="s">
        <v>11580</v>
      </c>
      <c r="B12559" s="33" t="s">
        <v>2377</v>
      </c>
      <c r="C12559" s="34">
        <v>16</v>
      </c>
      <c r="D12559" s="33" t="s">
        <v>20</v>
      </c>
      <c r="E12559" s="33" t="s">
        <v>11817</v>
      </c>
      <c r="F12559" s="35">
        <v>90111501</v>
      </c>
      <c r="G12559" s="33" t="s">
        <v>15070</v>
      </c>
      <c r="H12559" s="33">
        <v>1</v>
      </c>
      <c r="I12559" s="33">
        <v>6</v>
      </c>
      <c r="J12559" s="36">
        <v>1</v>
      </c>
      <c r="K12559" s="37">
        <v>4950000</v>
      </c>
      <c r="L12559" s="38" t="s">
        <v>12</v>
      </c>
      <c r="M12559" s="38" t="s">
        <v>13</v>
      </c>
    </row>
    <row r="12560" spans="1:13" s="39" customFormat="1" ht="12.75" x14ac:dyDescent="0.2">
      <c r="A12560" s="33" t="s">
        <v>11580</v>
      </c>
      <c r="B12560" s="33" t="s">
        <v>2377</v>
      </c>
      <c r="C12560" s="34">
        <v>16</v>
      </c>
      <c r="D12560" s="33" t="s">
        <v>20</v>
      </c>
      <c r="E12560" s="33" t="s">
        <v>11818</v>
      </c>
      <c r="F12560" s="35">
        <v>90111501</v>
      </c>
      <c r="G12560" s="33" t="s">
        <v>15070</v>
      </c>
      <c r="H12560" s="33">
        <v>1</v>
      </c>
      <c r="I12560" s="33">
        <v>6</v>
      </c>
      <c r="J12560" s="36">
        <v>1</v>
      </c>
      <c r="K12560" s="37">
        <v>4950000</v>
      </c>
      <c r="L12560" s="38" t="s">
        <v>12</v>
      </c>
      <c r="M12560" s="38" t="s">
        <v>13</v>
      </c>
    </row>
    <row r="12561" spans="1:13" s="39" customFormat="1" ht="12.75" x14ac:dyDescent="0.2">
      <c r="A12561" s="33" t="s">
        <v>11580</v>
      </c>
      <c r="B12561" s="33" t="s">
        <v>2377</v>
      </c>
      <c r="C12561" s="34">
        <v>16</v>
      </c>
      <c r="D12561" s="33" t="s">
        <v>20</v>
      </c>
      <c r="E12561" s="33" t="s">
        <v>11819</v>
      </c>
      <c r="F12561" s="35">
        <v>90111501</v>
      </c>
      <c r="G12561" s="33" t="s">
        <v>15070</v>
      </c>
      <c r="H12561" s="33">
        <v>1</v>
      </c>
      <c r="I12561" s="33">
        <v>6</v>
      </c>
      <c r="J12561" s="36">
        <v>1</v>
      </c>
      <c r="K12561" s="37">
        <v>4950000</v>
      </c>
      <c r="L12561" s="38" t="s">
        <v>12</v>
      </c>
      <c r="M12561" s="38" t="s">
        <v>13</v>
      </c>
    </row>
    <row r="12562" spans="1:13" s="39" customFormat="1" ht="12.75" x14ac:dyDescent="0.2">
      <c r="A12562" s="33" t="s">
        <v>11580</v>
      </c>
      <c r="B12562" s="33" t="s">
        <v>2377</v>
      </c>
      <c r="C12562" s="34">
        <v>16</v>
      </c>
      <c r="D12562" s="33" t="s">
        <v>20</v>
      </c>
      <c r="E12562" s="33" t="s">
        <v>11820</v>
      </c>
      <c r="F12562" s="35">
        <v>0</v>
      </c>
      <c r="G12562" s="33" t="s">
        <v>15071</v>
      </c>
      <c r="H12562" s="33">
        <v>1</v>
      </c>
      <c r="I12562" s="33">
        <v>6</v>
      </c>
      <c r="J12562" s="36">
        <v>1</v>
      </c>
      <c r="K12562" s="37">
        <v>160000</v>
      </c>
      <c r="L12562" s="38" t="s">
        <v>12</v>
      </c>
      <c r="M12562" s="38" t="s">
        <v>13</v>
      </c>
    </row>
    <row r="12563" spans="1:13" s="39" customFormat="1" ht="12.75" x14ac:dyDescent="0.2">
      <c r="A12563" s="33" t="s">
        <v>11580</v>
      </c>
      <c r="B12563" s="33" t="s">
        <v>2377</v>
      </c>
      <c r="C12563" s="34">
        <v>10</v>
      </c>
      <c r="D12563" s="33" t="s">
        <v>20</v>
      </c>
      <c r="E12563" s="33" t="s">
        <v>11821</v>
      </c>
      <c r="F12563" s="35">
        <v>90101700</v>
      </c>
      <c r="G12563" s="33" t="s">
        <v>15070</v>
      </c>
      <c r="H12563" s="33">
        <v>1</v>
      </c>
      <c r="I12563" s="33">
        <v>6</v>
      </c>
      <c r="J12563" s="36">
        <v>1</v>
      </c>
      <c r="K12563" s="37">
        <v>18800000</v>
      </c>
      <c r="L12563" s="38" t="s">
        <v>12</v>
      </c>
      <c r="M12563" s="38" t="s">
        <v>13</v>
      </c>
    </row>
    <row r="12564" spans="1:13" s="39" customFormat="1" ht="12.75" x14ac:dyDescent="0.2">
      <c r="A12564" s="33" t="s">
        <v>11580</v>
      </c>
      <c r="B12564" s="33" t="s">
        <v>11002</v>
      </c>
      <c r="C12564" s="34">
        <v>10</v>
      </c>
      <c r="D12564" s="33" t="s">
        <v>123</v>
      </c>
      <c r="E12564" s="33" t="s">
        <v>11822</v>
      </c>
      <c r="F12564" s="35">
        <v>92121504</v>
      </c>
      <c r="G12564" s="33" t="s">
        <v>467</v>
      </c>
      <c r="H12564" s="33">
        <v>1</v>
      </c>
      <c r="I12564" s="33">
        <v>6</v>
      </c>
      <c r="J12564" s="36">
        <v>1</v>
      </c>
      <c r="K12564" s="37">
        <v>865433296</v>
      </c>
      <c r="L12564" s="38" t="s">
        <v>12</v>
      </c>
      <c r="M12564" s="38" t="s">
        <v>13</v>
      </c>
    </row>
    <row r="12565" spans="1:13" s="39" customFormat="1" ht="12.75" x14ac:dyDescent="0.2">
      <c r="A12565" s="33" t="s">
        <v>11580</v>
      </c>
      <c r="B12565" s="33" t="s">
        <v>11002</v>
      </c>
      <c r="C12565" s="34">
        <v>16</v>
      </c>
      <c r="D12565" s="33" t="s">
        <v>123</v>
      </c>
      <c r="E12565" s="33" t="s">
        <v>11822</v>
      </c>
      <c r="F12565" s="35">
        <v>92121504</v>
      </c>
      <c r="G12565" s="33" t="s">
        <v>467</v>
      </c>
      <c r="H12565" s="33">
        <v>1</v>
      </c>
      <c r="I12565" s="33">
        <v>6</v>
      </c>
      <c r="J12565" s="36">
        <v>1</v>
      </c>
      <c r="K12565" s="37">
        <v>207512998.62</v>
      </c>
      <c r="L12565" s="38" t="s">
        <v>12</v>
      </c>
      <c r="M12565" s="38" t="s">
        <v>13</v>
      </c>
    </row>
    <row r="12566" spans="1:13" s="39" customFormat="1" ht="12.75" x14ac:dyDescent="0.2">
      <c r="A12566" s="33" t="s">
        <v>11580</v>
      </c>
      <c r="B12566" s="33" t="s">
        <v>11002</v>
      </c>
      <c r="C12566" s="34">
        <v>10</v>
      </c>
      <c r="D12566" s="33" t="s">
        <v>123</v>
      </c>
      <c r="E12566" s="33" t="s">
        <v>11822</v>
      </c>
      <c r="F12566" s="35">
        <v>92121504</v>
      </c>
      <c r="G12566" s="33" t="s">
        <v>467</v>
      </c>
      <c r="H12566" s="33">
        <v>1</v>
      </c>
      <c r="I12566" s="33">
        <v>6</v>
      </c>
      <c r="J12566" s="36">
        <v>1</v>
      </c>
      <c r="K12566" s="37">
        <v>47453316.590000033</v>
      </c>
      <c r="L12566" s="38" t="s">
        <v>12</v>
      </c>
      <c r="M12566" s="38" t="s">
        <v>13</v>
      </c>
    </row>
    <row r="12567" spans="1:13" s="39" customFormat="1" ht="12.75" x14ac:dyDescent="0.2">
      <c r="A12567" s="33" t="s">
        <v>11580</v>
      </c>
      <c r="B12567" s="33" t="s">
        <v>11002</v>
      </c>
      <c r="C12567" s="34">
        <v>16</v>
      </c>
      <c r="D12567" s="33" t="s">
        <v>123</v>
      </c>
      <c r="E12567" s="33" t="s">
        <v>11823</v>
      </c>
      <c r="F12567" s="35">
        <v>92121500</v>
      </c>
      <c r="G12567" s="33" t="s">
        <v>466</v>
      </c>
      <c r="H12567" s="33">
        <v>2</v>
      </c>
      <c r="I12567" s="33">
        <v>7</v>
      </c>
      <c r="J12567" s="36">
        <v>1</v>
      </c>
      <c r="K12567" s="37">
        <v>76130483.379999995</v>
      </c>
      <c r="L12567" s="38" t="s">
        <v>12</v>
      </c>
      <c r="M12567" s="38" t="s">
        <v>13</v>
      </c>
    </row>
    <row r="12568" spans="1:13" s="39" customFormat="1" ht="12.75" x14ac:dyDescent="0.2">
      <c r="A12568" s="33" t="s">
        <v>11580</v>
      </c>
      <c r="B12568" s="33" t="s">
        <v>11002</v>
      </c>
      <c r="C12568" s="34">
        <v>16</v>
      </c>
      <c r="D12568" s="33" t="s">
        <v>123</v>
      </c>
      <c r="E12568" s="33" t="s">
        <v>11823</v>
      </c>
      <c r="F12568" s="35">
        <v>92121500</v>
      </c>
      <c r="G12568" s="33" t="s">
        <v>15071</v>
      </c>
      <c r="H12568" s="33">
        <v>1</v>
      </c>
      <c r="I12568" s="33">
        <v>6</v>
      </c>
      <c r="J12568" s="36">
        <v>1</v>
      </c>
      <c r="K12568" s="37">
        <v>19008028</v>
      </c>
      <c r="L12568" s="38" t="s">
        <v>12</v>
      </c>
      <c r="M12568" s="38" t="s">
        <v>13</v>
      </c>
    </row>
    <row r="12569" spans="1:13" s="39" customFormat="1" ht="12.75" x14ac:dyDescent="0.2">
      <c r="A12569" s="33" t="s">
        <v>11580</v>
      </c>
      <c r="B12569" s="33" t="s">
        <v>11002</v>
      </c>
      <c r="C12569" s="34">
        <v>16</v>
      </c>
      <c r="D12569" s="33" t="s">
        <v>123</v>
      </c>
      <c r="E12569" s="33" t="s">
        <v>11824</v>
      </c>
      <c r="F12569" s="35">
        <v>0</v>
      </c>
      <c r="G12569" s="33" t="s">
        <v>15071</v>
      </c>
      <c r="H12569" s="33">
        <v>1</v>
      </c>
      <c r="I12569" s="33">
        <v>6</v>
      </c>
      <c r="J12569" s="36">
        <v>1</v>
      </c>
      <c r="K12569" s="37">
        <v>1083570</v>
      </c>
      <c r="L12569" s="38" t="s">
        <v>12</v>
      </c>
      <c r="M12569" s="38" t="s">
        <v>13</v>
      </c>
    </row>
    <row r="12570" spans="1:13" s="39" customFormat="1" ht="12.75" x14ac:dyDescent="0.2">
      <c r="A12570" s="33" t="s">
        <v>11580</v>
      </c>
      <c r="B12570" s="33" t="s">
        <v>2377</v>
      </c>
      <c r="C12570" s="34">
        <v>16</v>
      </c>
      <c r="D12570" s="33" t="s">
        <v>20</v>
      </c>
      <c r="E12570" s="33" t="s">
        <v>11825</v>
      </c>
      <c r="F12570" s="35">
        <v>90111603</v>
      </c>
      <c r="G12570" s="33" t="s">
        <v>15071</v>
      </c>
      <c r="H12570" s="33">
        <v>1</v>
      </c>
      <c r="I12570" s="33">
        <v>6</v>
      </c>
      <c r="J12570" s="36">
        <v>1</v>
      </c>
      <c r="K12570" s="37">
        <v>1168282</v>
      </c>
      <c r="L12570" s="38" t="s">
        <v>12</v>
      </c>
      <c r="M12570" s="38" t="s">
        <v>13</v>
      </c>
    </row>
    <row r="12571" spans="1:13" s="39" customFormat="1" ht="12.75" x14ac:dyDescent="0.2">
      <c r="A12571" s="33" t="s">
        <v>11580</v>
      </c>
      <c r="B12571" s="33" t="s">
        <v>595</v>
      </c>
      <c r="C12571" s="34">
        <v>16</v>
      </c>
      <c r="D12571" s="33" t="s">
        <v>58</v>
      </c>
      <c r="E12571" s="33" t="s">
        <v>11590</v>
      </c>
      <c r="F12571" s="35">
        <v>0</v>
      </c>
      <c r="G12571" s="33" t="s">
        <v>15071</v>
      </c>
      <c r="H12571" s="33">
        <v>1</v>
      </c>
      <c r="I12571" s="33">
        <v>6</v>
      </c>
      <c r="J12571" s="36">
        <v>1</v>
      </c>
      <c r="K12571" s="37">
        <v>1561050</v>
      </c>
      <c r="L12571" s="38" t="s">
        <v>12</v>
      </c>
      <c r="M12571" s="38" t="s">
        <v>13</v>
      </c>
    </row>
    <row r="12572" spans="1:13" s="39" customFormat="1" ht="12.75" x14ac:dyDescent="0.2">
      <c r="A12572" s="33" t="s">
        <v>11580</v>
      </c>
      <c r="B12572" s="33" t="s">
        <v>597</v>
      </c>
      <c r="C12572" s="34">
        <v>10</v>
      </c>
      <c r="D12572" s="33" t="s">
        <v>100</v>
      </c>
      <c r="E12572" s="33" t="s">
        <v>11826</v>
      </c>
      <c r="F12572" s="35">
        <v>78111803</v>
      </c>
      <c r="G12572" s="33" t="s">
        <v>15071</v>
      </c>
      <c r="H12572" s="33">
        <v>1</v>
      </c>
      <c r="I12572" s="33">
        <v>6</v>
      </c>
      <c r="J12572" s="36">
        <v>1</v>
      </c>
      <c r="K12572" s="37">
        <v>85000000</v>
      </c>
      <c r="L12572" s="38" t="s">
        <v>12</v>
      </c>
      <c r="M12572" s="38" t="s">
        <v>13</v>
      </c>
    </row>
    <row r="12573" spans="1:13" s="39" customFormat="1" ht="12.75" x14ac:dyDescent="0.2">
      <c r="A12573" s="33" t="s">
        <v>11580</v>
      </c>
      <c r="B12573" s="33" t="s">
        <v>597</v>
      </c>
      <c r="C12573" s="34">
        <v>10</v>
      </c>
      <c r="D12573" s="33" t="s">
        <v>100</v>
      </c>
      <c r="E12573" s="33" t="s">
        <v>11827</v>
      </c>
      <c r="F12573" s="35">
        <v>78101800</v>
      </c>
      <c r="G12573" s="33" t="s">
        <v>15071</v>
      </c>
      <c r="H12573" s="33">
        <v>2</v>
      </c>
      <c r="I12573" s="33">
        <v>11</v>
      </c>
      <c r="J12573" s="36">
        <v>1</v>
      </c>
      <c r="K12573" s="37">
        <v>31000000</v>
      </c>
      <c r="L12573" s="38" t="s">
        <v>12</v>
      </c>
      <c r="M12573" s="38" t="s">
        <v>13</v>
      </c>
    </row>
    <row r="12574" spans="1:13" s="39" customFormat="1" ht="12.75" x14ac:dyDescent="0.2">
      <c r="A12574" s="33" t="s">
        <v>11580</v>
      </c>
      <c r="B12574" s="33" t="s">
        <v>597</v>
      </c>
      <c r="C12574" s="34">
        <v>10</v>
      </c>
      <c r="D12574" s="33" t="s">
        <v>100</v>
      </c>
      <c r="E12574" s="33" t="s">
        <v>14930</v>
      </c>
      <c r="F12574" s="35">
        <v>78101800</v>
      </c>
      <c r="G12574" s="33" t="s">
        <v>15071</v>
      </c>
      <c r="H12574" s="33">
        <v>2</v>
      </c>
      <c r="I12574" s="33">
        <v>11</v>
      </c>
      <c r="J12574" s="36">
        <v>1</v>
      </c>
      <c r="K12574" s="37">
        <v>216000000</v>
      </c>
      <c r="L12574" s="38" t="s">
        <v>12</v>
      </c>
      <c r="M12574" s="38" t="s">
        <v>13</v>
      </c>
    </row>
    <row r="12575" spans="1:13" s="39" customFormat="1" ht="12.75" x14ac:dyDescent="0.2">
      <c r="A12575" s="33" t="s">
        <v>11580</v>
      </c>
      <c r="B12575" s="33" t="s">
        <v>597</v>
      </c>
      <c r="C12575" s="34">
        <v>10</v>
      </c>
      <c r="D12575" s="33" t="s">
        <v>100</v>
      </c>
      <c r="E12575" s="33" t="s">
        <v>14931</v>
      </c>
      <c r="F12575" s="35">
        <v>78101800</v>
      </c>
      <c r="G12575" s="33" t="s">
        <v>15071</v>
      </c>
      <c r="H12575" s="33">
        <v>2</v>
      </c>
      <c r="I12575" s="33">
        <v>11</v>
      </c>
      <c r="J12575" s="36">
        <v>1</v>
      </c>
      <c r="K12575" s="37">
        <v>10000000</v>
      </c>
      <c r="L12575" s="38" t="s">
        <v>12</v>
      </c>
      <c r="M12575" s="38" t="s">
        <v>13</v>
      </c>
    </row>
    <row r="12576" spans="1:13" s="39" customFormat="1" ht="12.75" x14ac:dyDescent="0.2">
      <c r="A12576" s="33" t="s">
        <v>11580</v>
      </c>
      <c r="B12576" s="33" t="s">
        <v>597</v>
      </c>
      <c r="C12576" s="34">
        <v>10</v>
      </c>
      <c r="D12576" s="33" t="s">
        <v>100</v>
      </c>
      <c r="E12576" s="33" t="s">
        <v>11828</v>
      </c>
      <c r="F12576" s="35">
        <v>20102301</v>
      </c>
      <c r="G12576" s="33" t="s">
        <v>15071</v>
      </c>
      <c r="H12576" s="33">
        <v>1</v>
      </c>
      <c r="I12576" s="33">
        <v>6</v>
      </c>
      <c r="J12576" s="36">
        <v>1</v>
      </c>
      <c r="K12576" s="37">
        <v>24500000</v>
      </c>
      <c r="L12576" s="38" t="s">
        <v>12</v>
      </c>
      <c r="M12576" s="38" t="s">
        <v>13</v>
      </c>
    </row>
    <row r="12577" spans="1:13" s="39" customFormat="1" ht="12.75" x14ac:dyDescent="0.2">
      <c r="A12577" s="33" t="s">
        <v>11580</v>
      </c>
      <c r="B12577" s="33" t="s">
        <v>597</v>
      </c>
      <c r="C12577" s="34">
        <v>10</v>
      </c>
      <c r="D12577" s="33" t="s">
        <v>100</v>
      </c>
      <c r="E12577" s="33" t="s">
        <v>11829</v>
      </c>
      <c r="F12577" s="35">
        <v>78111803</v>
      </c>
      <c r="G12577" s="33" t="s">
        <v>15071</v>
      </c>
      <c r="H12577" s="33">
        <v>1</v>
      </c>
      <c r="I12577" s="33">
        <v>6</v>
      </c>
      <c r="J12577" s="36">
        <v>1</v>
      </c>
      <c r="K12577" s="37">
        <v>20000000</v>
      </c>
      <c r="L12577" s="38" t="s">
        <v>12</v>
      </c>
      <c r="M12577" s="38" t="s">
        <v>13</v>
      </c>
    </row>
    <row r="12578" spans="1:13" s="39" customFormat="1" ht="12.75" x14ac:dyDescent="0.2">
      <c r="A12578" s="33" t="s">
        <v>11580</v>
      </c>
      <c r="B12578" s="33" t="s">
        <v>597</v>
      </c>
      <c r="C12578" s="34">
        <v>10</v>
      </c>
      <c r="D12578" s="33" t="s">
        <v>100</v>
      </c>
      <c r="E12578" s="33" t="s">
        <v>11830</v>
      </c>
      <c r="F12578" s="35">
        <v>78111803</v>
      </c>
      <c r="G12578" s="33" t="s">
        <v>15071</v>
      </c>
      <c r="H12578" s="33">
        <v>1</v>
      </c>
      <c r="I12578" s="33">
        <v>6</v>
      </c>
      <c r="J12578" s="36">
        <v>1</v>
      </c>
      <c r="K12578" s="37">
        <v>80000000</v>
      </c>
      <c r="L12578" s="38" t="s">
        <v>12</v>
      </c>
      <c r="M12578" s="38" t="s">
        <v>13</v>
      </c>
    </row>
    <row r="12579" spans="1:13" s="39" customFormat="1" ht="12.75" x14ac:dyDescent="0.2">
      <c r="A12579" s="33" t="s">
        <v>11580</v>
      </c>
      <c r="B12579" s="33" t="s">
        <v>597</v>
      </c>
      <c r="C12579" s="34">
        <v>16</v>
      </c>
      <c r="D12579" s="33" t="s">
        <v>100</v>
      </c>
      <c r="E12579" s="33" t="s">
        <v>11831</v>
      </c>
      <c r="F12579" s="35">
        <v>78111803</v>
      </c>
      <c r="G12579" s="33" t="s">
        <v>15071</v>
      </c>
      <c r="H12579" s="33">
        <v>1</v>
      </c>
      <c r="I12579" s="33">
        <v>6</v>
      </c>
      <c r="J12579" s="36">
        <v>1</v>
      </c>
      <c r="K12579" s="37">
        <v>27278276</v>
      </c>
      <c r="L12579" s="38" t="s">
        <v>12</v>
      </c>
      <c r="M12579" s="38" t="s">
        <v>13</v>
      </c>
    </row>
    <row r="12580" spans="1:13" s="39" customFormat="1" ht="12.75" x14ac:dyDescent="0.2">
      <c r="A12580" s="33" t="s">
        <v>11580</v>
      </c>
      <c r="B12580" s="33" t="s">
        <v>597</v>
      </c>
      <c r="C12580" s="34">
        <v>10</v>
      </c>
      <c r="D12580" s="33" t="s">
        <v>100</v>
      </c>
      <c r="E12580" s="33" t="s">
        <v>11832</v>
      </c>
      <c r="F12580" s="35">
        <v>78111803</v>
      </c>
      <c r="G12580" s="33" t="s">
        <v>15071</v>
      </c>
      <c r="H12580" s="33">
        <v>1</v>
      </c>
      <c r="I12580" s="33">
        <v>6</v>
      </c>
      <c r="J12580" s="36">
        <v>1</v>
      </c>
      <c r="K12580" s="37">
        <v>13110402</v>
      </c>
      <c r="L12580" s="38" t="s">
        <v>12</v>
      </c>
      <c r="M12580" s="38" t="s">
        <v>13</v>
      </c>
    </row>
    <row r="12581" spans="1:13" s="39" customFormat="1" ht="12.75" x14ac:dyDescent="0.2">
      <c r="A12581" s="33" t="s">
        <v>11580</v>
      </c>
      <c r="B12581" s="33" t="s">
        <v>597</v>
      </c>
      <c r="C12581" s="34">
        <v>16</v>
      </c>
      <c r="D12581" s="33" t="s">
        <v>100</v>
      </c>
      <c r="E12581" s="33" t="s">
        <v>11590</v>
      </c>
      <c r="F12581" s="35">
        <v>0</v>
      </c>
      <c r="G12581" s="33" t="s">
        <v>15071</v>
      </c>
      <c r="H12581" s="33">
        <v>1</v>
      </c>
      <c r="I12581" s="33">
        <v>6</v>
      </c>
      <c r="J12581" s="36">
        <v>1</v>
      </c>
      <c r="K12581" s="37">
        <v>380000</v>
      </c>
      <c r="L12581" s="38" t="s">
        <v>12</v>
      </c>
      <c r="M12581" s="38" t="s">
        <v>13</v>
      </c>
    </row>
    <row r="12582" spans="1:13" s="39" customFormat="1" ht="12.75" x14ac:dyDescent="0.2">
      <c r="A12582" s="33" t="s">
        <v>11580</v>
      </c>
      <c r="B12582" s="33" t="s">
        <v>11004</v>
      </c>
      <c r="C12582" s="34">
        <v>16</v>
      </c>
      <c r="D12582" s="33" t="s">
        <v>13932</v>
      </c>
      <c r="E12582" s="33" t="s">
        <v>11590</v>
      </c>
      <c r="F12582" s="35">
        <v>0</v>
      </c>
      <c r="G12582" s="33" t="s">
        <v>15071</v>
      </c>
      <c r="H12582" s="33">
        <v>1</v>
      </c>
      <c r="I12582" s="33">
        <v>6</v>
      </c>
      <c r="J12582" s="36">
        <v>1</v>
      </c>
      <c r="K12582" s="37">
        <v>104770</v>
      </c>
      <c r="L12582" s="38" t="s">
        <v>12</v>
      </c>
      <c r="M12582" s="38" t="s">
        <v>13</v>
      </c>
    </row>
    <row r="12583" spans="1:13" s="39" customFormat="1" ht="12.75" x14ac:dyDescent="0.2">
      <c r="A12583" s="33" t="s">
        <v>11580</v>
      </c>
      <c r="B12583" s="33" t="s">
        <v>598</v>
      </c>
      <c r="C12583" s="34">
        <v>10</v>
      </c>
      <c r="D12583" s="33" t="s">
        <v>13916</v>
      </c>
      <c r="E12583" s="33" t="s">
        <v>14932</v>
      </c>
      <c r="F12583" s="35">
        <v>60103802</v>
      </c>
      <c r="G12583" s="33" t="s">
        <v>15071</v>
      </c>
      <c r="H12583" s="33">
        <v>2</v>
      </c>
      <c r="I12583" s="33">
        <v>6</v>
      </c>
      <c r="J12583" s="36">
        <v>30</v>
      </c>
      <c r="K12583" s="37">
        <v>5533500</v>
      </c>
      <c r="L12583" s="38" t="s">
        <v>15</v>
      </c>
      <c r="M12583" s="38" t="s">
        <v>13</v>
      </c>
    </row>
    <row r="12584" spans="1:13" s="39" customFormat="1" ht="12.75" x14ac:dyDescent="0.2">
      <c r="A12584" s="33" t="s">
        <v>11580</v>
      </c>
      <c r="B12584" s="33" t="s">
        <v>598</v>
      </c>
      <c r="C12584" s="34">
        <v>16</v>
      </c>
      <c r="D12584" s="33" t="s">
        <v>13916</v>
      </c>
      <c r="E12584" s="33" t="s">
        <v>11590</v>
      </c>
      <c r="F12584" s="35">
        <v>0</v>
      </c>
      <c r="G12584" s="33" t="s">
        <v>15071</v>
      </c>
      <c r="H12584" s="33">
        <v>1</v>
      </c>
      <c r="I12584" s="33">
        <v>6</v>
      </c>
      <c r="J12584" s="36">
        <v>1</v>
      </c>
      <c r="K12584" s="37">
        <v>2760</v>
      </c>
      <c r="L12584" s="38" t="s">
        <v>12</v>
      </c>
      <c r="M12584" s="38" t="s">
        <v>13</v>
      </c>
    </row>
    <row r="12585" spans="1:13" s="39" customFormat="1" ht="12.75" x14ac:dyDescent="0.2">
      <c r="A12585" s="33" t="s">
        <v>11580</v>
      </c>
      <c r="B12585" s="33" t="s">
        <v>11581</v>
      </c>
      <c r="C12585" s="34">
        <v>10</v>
      </c>
      <c r="D12585" s="33" t="s">
        <v>124</v>
      </c>
      <c r="E12585" s="33" t="s">
        <v>11833</v>
      </c>
      <c r="F12585" s="35">
        <v>82101502</v>
      </c>
      <c r="G12585" s="33" t="s">
        <v>15071</v>
      </c>
      <c r="H12585" s="33">
        <v>1</v>
      </c>
      <c r="I12585" s="33">
        <v>11</v>
      </c>
      <c r="J12585" s="36">
        <v>35</v>
      </c>
      <c r="K12585" s="37">
        <v>7000000</v>
      </c>
      <c r="L12585" s="38" t="s">
        <v>15</v>
      </c>
      <c r="M12585" s="38" t="s">
        <v>13</v>
      </c>
    </row>
    <row r="12586" spans="1:13" s="39" customFormat="1" ht="12.75" x14ac:dyDescent="0.2">
      <c r="A12586" s="33" t="s">
        <v>11580</v>
      </c>
      <c r="B12586" s="33" t="s">
        <v>5904</v>
      </c>
      <c r="C12586" s="34">
        <v>10</v>
      </c>
      <c r="D12586" s="33" t="s">
        <v>116</v>
      </c>
      <c r="E12586" s="33" t="s">
        <v>14933</v>
      </c>
      <c r="F12586" s="35">
        <v>55101519</v>
      </c>
      <c r="G12586" s="33" t="s">
        <v>313</v>
      </c>
      <c r="H12586" s="33">
        <v>4</v>
      </c>
      <c r="I12586" s="33">
        <v>12</v>
      </c>
      <c r="J12586" s="36">
        <v>1</v>
      </c>
      <c r="K12586" s="37">
        <v>6230000</v>
      </c>
      <c r="L12586" s="38" t="s">
        <v>12</v>
      </c>
      <c r="M12586" s="38" t="s">
        <v>13</v>
      </c>
    </row>
    <row r="12587" spans="1:13" s="39" customFormat="1" ht="12.75" x14ac:dyDescent="0.2">
      <c r="A12587" s="33" t="s">
        <v>11580</v>
      </c>
      <c r="B12587" s="33" t="s">
        <v>5904</v>
      </c>
      <c r="C12587" s="34">
        <v>16</v>
      </c>
      <c r="D12587" s="33" t="s">
        <v>116</v>
      </c>
      <c r="E12587" s="33" t="s">
        <v>11834</v>
      </c>
      <c r="F12587" s="35">
        <v>55101506</v>
      </c>
      <c r="G12587" s="33" t="s">
        <v>15070</v>
      </c>
      <c r="H12587" s="33">
        <v>4</v>
      </c>
      <c r="I12587" s="33">
        <v>11</v>
      </c>
      <c r="J12587" s="36">
        <v>1</v>
      </c>
      <c r="K12587" s="37">
        <v>6921600</v>
      </c>
      <c r="L12587" s="38" t="s">
        <v>12</v>
      </c>
      <c r="M12587" s="38" t="s">
        <v>13</v>
      </c>
    </row>
    <row r="12588" spans="1:13" s="39" customFormat="1" ht="12.75" x14ac:dyDescent="0.2">
      <c r="A12588" s="33" t="s">
        <v>11580</v>
      </c>
      <c r="B12588" s="33" t="s">
        <v>5904</v>
      </c>
      <c r="C12588" s="34">
        <v>16</v>
      </c>
      <c r="D12588" s="33" t="s">
        <v>116</v>
      </c>
      <c r="E12588" s="33" t="s">
        <v>11834</v>
      </c>
      <c r="F12588" s="35">
        <v>55101506</v>
      </c>
      <c r="G12588" s="33" t="s">
        <v>15071</v>
      </c>
      <c r="H12588" s="33">
        <v>1</v>
      </c>
      <c r="I12588" s="33">
        <v>6</v>
      </c>
      <c r="J12588" s="36">
        <v>1</v>
      </c>
      <c r="K12588" s="37">
        <v>432400</v>
      </c>
      <c r="L12588" s="38" t="s">
        <v>12</v>
      </c>
      <c r="M12588" s="38" t="s">
        <v>13</v>
      </c>
    </row>
    <row r="12589" spans="1:13" s="39" customFormat="1" ht="12.75" x14ac:dyDescent="0.2">
      <c r="A12589" s="33" t="s">
        <v>11580</v>
      </c>
      <c r="B12589" s="33" t="s">
        <v>599</v>
      </c>
      <c r="C12589" s="34">
        <v>10</v>
      </c>
      <c r="D12589" s="33" t="s">
        <v>31</v>
      </c>
      <c r="E12589" s="33" t="s">
        <v>11835</v>
      </c>
      <c r="F12589" s="35">
        <v>83101500</v>
      </c>
      <c r="G12589" s="33" t="s">
        <v>15070</v>
      </c>
      <c r="H12589" s="33">
        <v>1</v>
      </c>
      <c r="I12589" s="33">
        <v>6</v>
      </c>
      <c r="J12589" s="36">
        <v>1</v>
      </c>
      <c r="K12589" s="37">
        <v>40000000</v>
      </c>
      <c r="L12589" s="38" t="s">
        <v>12</v>
      </c>
      <c r="M12589" s="38" t="s">
        <v>13</v>
      </c>
    </row>
    <row r="12590" spans="1:13" s="39" customFormat="1" ht="12.75" x14ac:dyDescent="0.2">
      <c r="A12590" s="33" t="s">
        <v>11580</v>
      </c>
      <c r="B12590" s="33" t="s">
        <v>599</v>
      </c>
      <c r="C12590" s="34">
        <v>10</v>
      </c>
      <c r="D12590" s="33" t="s">
        <v>31</v>
      </c>
      <c r="E12590" s="33" t="s">
        <v>11835</v>
      </c>
      <c r="F12590" s="35">
        <v>83101500</v>
      </c>
      <c r="G12590" s="33" t="s">
        <v>15070</v>
      </c>
      <c r="H12590" s="33">
        <v>1</v>
      </c>
      <c r="I12590" s="33">
        <v>6</v>
      </c>
      <c r="J12590" s="36">
        <v>1</v>
      </c>
      <c r="K12590" s="37">
        <v>40500000</v>
      </c>
      <c r="L12590" s="38" t="s">
        <v>12</v>
      </c>
      <c r="M12590" s="38" t="s">
        <v>13</v>
      </c>
    </row>
    <row r="12591" spans="1:13" s="39" customFormat="1" ht="12.75" x14ac:dyDescent="0.2">
      <c r="A12591" s="33" t="s">
        <v>11580</v>
      </c>
      <c r="B12591" s="33" t="s">
        <v>599</v>
      </c>
      <c r="C12591" s="34">
        <v>10</v>
      </c>
      <c r="D12591" s="33" t="s">
        <v>31</v>
      </c>
      <c r="E12591" s="33" t="s">
        <v>11835</v>
      </c>
      <c r="F12591" s="35">
        <v>83101500</v>
      </c>
      <c r="G12591" s="33" t="s">
        <v>15070</v>
      </c>
      <c r="H12591" s="33">
        <v>3</v>
      </c>
      <c r="I12591" s="33">
        <v>1</v>
      </c>
      <c r="J12591" s="36">
        <v>1</v>
      </c>
      <c r="K12591" s="37">
        <v>55000000</v>
      </c>
      <c r="L12591" s="38" t="s">
        <v>12</v>
      </c>
      <c r="M12591" s="38" t="s">
        <v>13</v>
      </c>
    </row>
    <row r="12592" spans="1:13" s="39" customFormat="1" ht="12.75" x14ac:dyDescent="0.2">
      <c r="A12592" s="33" t="s">
        <v>11580</v>
      </c>
      <c r="B12592" s="33" t="s">
        <v>599</v>
      </c>
      <c r="C12592" s="34">
        <v>10</v>
      </c>
      <c r="D12592" s="33" t="s">
        <v>31</v>
      </c>
      <c r="E12592" s="33" t="s">
        <v>11836</v>
      </c>
      <c r="F12592" s="35">
        <v>83101500</v>
      </c>
      <c r="G12592" s="33" t="s">
        <v>15070</v>
      </c>
      <c r="H12592" s="33">
        <v>4</v>
      </c>
      <c r="I12592" s="33">
        <v>1</v>
      </c>
      <c r="J12592" s="36">
        <v>1</v>
      </c>
      <c r="K12592" s="37">
        <v>27880567</v>
      </c>
      <c r="L12592" s="38" t="s">
        <v>12</v>
      </c>
      <c r="M12592" s="38" t="s">
        <v>13</v>
      </c>
    </row>
    <row r="12593" spans="1:13" s="39" customFormat="1" ht="12.75" x14ac:dyDescent="0.2">
      <c r="A12593" s="33" t="s">
        <v>11580</v>
      </c>
      <c r="B12593" s="33" t="s">
        <v>599</v>
      </c>
      <c r="C12593" s="34">
        <v>16</v>
      </c>
      <c r="D12593" s="33" t="s">
        <v>31</v>
      </c>
      <c r="E12593" s="33" t="s">
        <v>11835</v>
      </c>
      <c r="F12593" s="35">
        <v>83101500</v>
      </c>
      <c r="G12593" s="33" t="s">
        <v>15070</v>
      </c>
      <c r="H12593" s="33">
        <v>4</v>
      </c>
      <c r="I12593" s="33">
        <v>1</v>
      </c>
      <c r="J12593" s="36">
        <v>1</v>
      </c>
      <c r="K12593" s="37">
        <v>39138925</v>
      </c>
      <c r="L12593" s="38" t="s">
        <v>12</v>
      </c>
      <c r="M12593" s="38" t="s">
        <v>13</v>
      </c>
    </row>
    <row r="12594" spans="1:13" s="39" customFormat="1" ht="12.75" x14ac:dyDescent="0.2">
      <c r="A12594" s="33" t="s">
        <v>11580</v>
      </c>
      <c r="B12594" s="33" t="s">
        <v>599</v>
      </c>
      <c r="C12594" s="34">
        <v>16</v>
      </c>
      <c r="D12594" s="33" t="s">
        <v>31</v>
      </c>
      <c r="E12594" s="33" t="s">
        <v>11837</v>
      </c>
      <c r="F12594" s="35">
        <v>83101500</v>
      </c>
      <c r="G12594" s="33" t="s">
        <v>15070</v>
      </c>
      <c r="H12594" s="33">
        <v>4</v>
      </c>
      <c r="I12594" s="33">
        <v>9</v>
      </c>
      <c r="J12594" s="36">
        <v>1</v>
      </c>
      <c r="K12594" s="37">
        <v>21044420</v>
      </c>
      <c r="L12594" s="38" t="s">
        <v>12</v>
      </c>
      <c r="M12594" s="38" t="s">
        <v>13</v>
      </c>
    </row>
    <row r="12595" spans="1:13" s="39" customFormat="1" ht="12.75" x14ac:dyDescent="0.2">
      <c r="A12595" s="33" t="s">
        <v>11580</v>
      </c>
      <c r="B12595" s="33" t="s">
        <v>599</v>
      </c>
      <c r="C12595" s="34">
        <v>10</v>
      </c>
      <c r="D12595" s="33" t="s">
        <v>31</v>
      </c>
      <c r="E12595" s="33" t="s">
        <v>11835</v>
      </c>
      <c r="F12595" s="35">
        <v>83101500</v>
      </c>
      <c r="G12595" s="33" t="s">
        <v>15070</v>
      </c>
      <c r="H12595" s="33">
        <v>1</v>
      </c>
      <c r="I12595" s="33">
        <v>6</v>
      </c>
      <c r="J12595" s="36">
        <v>1</v>
      </c>
      <c r="K12595" s="37">
        <v>21000000</v>
      </c>
      <c r="L12595" s="38" t="s">
        <v>12</v>
      </c>
      <c r="M12595" s="38" t="s">
        <v>13</v>
      </c>
    </row>
    <row r="12596" spans="1:13" s="39" customFormat="1" ht="12.75" x14ac:dyDescent="0.2">
      <c r="A12596" s="33" t="s">
        <v>11580</v>
      </c>
      <c r="B12596" s="33" t="s">
        <v>599</v>
      </c>
      <c r="C12596" s="34">
        <v>10</v>
      </c>
      <c r="D12596" s="33" t="s">
        <v>31</v>
      </c>
      <c r="E12596" s="33" t="s">
        <v>11835</v>
      </c>
      <c r="F12596" s="35">
        <v>83101500</v>
      </c>
      <c r="G12596" s="33" t="s">
        <v>15070</v>
      </c>
      <c r="H12596" s="33">
        <v>1</v>
      </c>
      <c r="I12596" s="33">
        <v>6</v>
      </c>
      <c r="J12596" s="36">
        <v>1</v>
      </c>
      <c r="K12596" s="37">
        <v>22222860</v>
      </c>
      <c r="L12596" s="38" t="s">
        <v>12</v>
      </c>
      <c r="M12596" s="38" t="s">
        <v>13</v>
      </c>
    </row>
    <row r="12597" spans="1:13" s="39" customFormat="1" ht="12.75" x14ac:dyDescent="0.2">
      <c r="A12597" s="33" t="s">
        <v>11580</v>
      </c>
      <c r="B12597" s="33" t="s">
        <v>599</v>
      </c>
      <c r="C12597" s="34">
        <v>10</v>
      </c>
      <c r="D12597" s="33" t="s">
        <v>31</v>
      </c>
      <c r="E12597" s="33" t="s">
        <v>11835</v>
      </c>
      <c r="F12597" s="35">
        <v>83101500</v>
      </c>
      <c r="G12597" s="33" t="s">
        <v>15070</v>
      </c>
      <c r="H12597" s="33">
        <v>8</v>
      </c>
      <c r="I12597" s="33">
        <v>1</v>
      </c>
      <c r="J12597" s="36">
        <v>1</v>
      </c>
      <c r="K12597" s="37">
        <v>800000</v>
      </c>
      <c r="L12597" s="38" t="s">
        <v>12</v>
      </c>
      <c r="M12597" s="38" t="s">
        <v>13</v>
      </c>
    </row>
    <row r="12598" spans="1:13" s="39" customFormat="1" ht="12.75" x14ac:dyDescent="0.2">
      <c r="A12598" s="33" t="s">
        <v>11580</v>
      </c>
      <c r="B12598" s="33" t="s">
        <v>599</v>
      </c>
      <c r="C12598" s="34">
        <v>10</v>
      </c>
      <c r="D12598" s="33" t="s">
        <v>31</v>
      </c>
      <c r="E12598" s="33" t="s">
        <v>11835</v>
      </c>
      <c r="F12598" s="35">
        <v>83101500</v>
      </c>
      <c r="G12598" s="33" t="s">
        <v>15070</v>
      </c>
      <c r="H12598" s="33">
        <v>9</v>
      </c>
      <c r="I12598" s="33">
        <v>1</v>
      </c>
      <c r="J12598" s="36">
        <v>1</v>
      </c>
      <c r="K12598" s="37">
        <v>17777140</v>
      </c>
      <c r="L12598" s="38" t="s">
        <v>12</v>
      </c>
      <c r="M12598" s="38" t="s">
        <v>13</v>
      </c>
    </row>
    <row r="12599" spans="1:13" s="39" customFormat="1" ht="12.75" x14ac:dyDescent="0.2">
      <c r="A12599" s="33" t="s">
        <v>11580</v>
      </c>
      <c r="B12599" s="33" t="s">
        <v>599</v>
      </c>
      <c r="C12599" s="34">
        <v>10</v>
      </c>
      <c r="D12599" s="33" t="s">
        <v>31</v>
      </c>
      <c r="E12599" s="33" t="s">
        <v>11835</v>
      </c>
      <c r="F12599" s="35">
        <v>83101500</v>
      </c>
      <c r="G12599" s="33" t="s">
        <v>15070</v>
      </c>
      <c r="H12599" s="33">
        <v>9</v>
      </c>
      <c r="I12599" s="33">
        <v>1</v>
      </c>
      <c r="J12599" s="36">
        <v>1</v>
      </c>
      <c r="K12599" s="37">
        <v>40000000</v>
      </c>
      <c r="L12599" s="38" t="s">
        <v>12</v>
      </c>
      <c r="M12599" s="38" t="s">
        <v>13</v>
      </c>
    </row>
    <row r="12600" spans="1:13" s="39" customFormat="1" ht="12.75" x14ac:dyDescent="0.2">
      <c r="A12600" s="33" t="s">
        <v>11580</v>
      </c>
      <c r="B12600" s="33" t="s">
        <v>600</v>
      </c>
      <c r="C12600" s="34">
        <v>10</v>
      </c>
      <c r="D12600" s="33" t="s">
        <v>18</v>
      </c>
      <c r="E12600" s="33" t="s">
        <v>8120</v>
      </c>
      <c r="F12600" s="35">
        <v>83101804</v>
      </c>
      <c r="G12600" s="33" t="s">
        <v>15070</v>
      </c>
      <c r="H12600" s="33">
        <v>1</v>
      </c>
      <c r="I12600" s="33">
        <v>6</v>
      </c>
      <c r="J12600" s="36">
        <v>1</v>
      </c>
      <c r="K12600" s="37">
        <v>206000000</v>
      </c>
      <c r="L12600" s="38" t="s">
        <v>12</v>
      </c>
      <c r="M12600" s="38" t="s">
        <v>13</v>
      </c>
    </row>
    <row r="12601" spans="1:13" s="39" customFormat="1" ht="12.75" x14ac:dyDescent="0.2">
      <c r="A12601" s="33" t="s">
        <v>11580</v>
      </c>
      <c r="B12601" s="33" t="s">
        <v>600</v>
      </c>
      <c r="C12601" s="34">
        <v>10</v>
      </c>
      <c r="D12601" s="33" t="s">
        <v>18</v>
      </c>
      <c r="E12601" s="33" t="s">
        <v>8120</v>
      </c>
      <c r="F12601" s="35">
        <v>83101804</v>
      </c>
      <c r="G12601" s="33" t="s">
        <v>15070</v>
      </c>
      <c r="H12601" s="33">
        <v>1</v>
      </c>
      <c r="I12601" s="33">
        <v>6</v>
      </c>
      <c r="J12601" s="36">
        <v>1</v>
      </c>
      <c r="K12601" s="37">
        <v>82000000</v>
      </c>
      <c r="L12601" s="38" t="s">
        <v>12</v>
      </c>
      <c r="M12601" s="38" t="s">
        <v>13</v>
      </c>
    </row>
    <row r="12602" spans="1:13" s="39" customFormat="1" ht="12.75" x14ac:dyDescent="0.2">
      <c r="A12602" s="33" t="s">
        <v>11580</v>
      </c>
      <c r="B12602" s="33" t="s">
        <v>600</v>
      </c>
      <c r="C12602" s="34">
        <v>10</v>
      </c>
      <c r="D12602" s="33" t="s">
        <v>18</v>
      </c>
      <c r="E12602" s="33" t="s">
        <v>18</v>
      </c>
      <c r="F12602" s="35">
        <v>83101804</v>
      </c>
      <c r="G12602" s="33" t="s">
        <v>15070</v>
      </c>
      <c r="H12602" s="33">
        <v>1</v>
      </c>
      <c r="I12602" s="33">
        <v>6</v>
      </c>
      <c r="J12602" s="36">
        <v>1</v>
      </c>
      <c r="K12602" s="37">
        <v>1277036</v>
      </c>
      <c r="L12602" s="38" t="s">
        <v>12</v>
      </c>
      <c r="M12602" s="38" t="s">
        <v>13</v>
      </c>
    </row>
    <row r="12603" spans="1:13" s="39" customFormat="1" ht="12.75" x14ac:dyDescent="0.2">
      <c r="A12603" s="33" t="s">
        <v>11580</v>
      </c>
      <c r="B12603" s="33" t="s">
        <v>600</v>
      </c>
      <c r="C12603" s="34">
        <v>16</v>
      </c>
      <c r="D12603" s="33" t="s">
        <v>18</v>
      </c>
      <c r="E12603" s="33" t="s">
        <v>8120</v>
      </c>
      <c r="F12603" s="35">
        <v>83101804</v>
      </c>
      <c r="G12603" s="33" t="s">
        <v>15070</v>
      </c>
      <c r="H12603" s="33">
        <v>1</v>
      </c>
      <c r="I12603" s="33">
        <v>6</v>
      </c>
      <c r="J12603" s="36">
        <v>1</v>
      </c>
      <c r="K12603" s="37">
        <v>23774350</v>
      </c>
      <c r="L12603" s="38" t="s">
        <v>12</v>
      </c>
      <c r="M12603" s="38" t="s">
        <v>13</v>
      </c>
    </row>
    <row r="12604" spans="1:13" s="39" customFormat="1" ht="12.75" x14ac:dyDescent="0.2">
      <c r="A12604" s="33" t="s">
        <v>11580</v>
      </c>
      <c r="B12604" s="33" t="s">
        <v>600</v>
      </c>
      <c r="C12604" s="34">
        <v>16</v>
      </c>
      <c r="D12604" s="33" t="s">
        <v>18</v>
      </c>
      <c r="E12604" s="33" t="s">
        <v>2167</v>
      </c>
      <c r="F12604" s="35">
        <v>83101800</v>
      </c>
      <c r="G12604" s="33" t="s">
        <v>15070</v>
      </c>
      <c r="H12604" s="33">
        <v>4</v>
      </c>
      <c r="I12604" s="33">
        <v>9</v>
      </c>
      <c r="J12604" s="36">
        <v>1</v>
      </c>
      <c r="K12604" s="37">
        <v>34964440</v>
      </c>
      <c r="L12604" s="38" t="s">
        <v>12</v>
      </c>
      <c r="M12604" s="38" t="s">
        <v>13</v>
      </c>
    </row>
    <row r="12605" spans="1:13" s="39" customFormat="1" ht="12.75" x14ac:dyDescent="0.2">
      <c r="A12605" s="33" t="s">
        <v>11580</v>
      </c>
      <c r="B12605" s="33" t="s">
        <v>600</v>
      </c>
      <c r="C12605" s="34">
        <v>10</v>
      </c>
      <c r="D12605" s="33" t="s">
        <v>18</v>
      </c>
      <c r="E12605" s="33" t="s">
        <v>2167</v>
      </c>
      <c r="F12605" s="35">
        <v>83101800</v>
      </c>
      <c r="G12605" s="33" t="s">
        <v>15070</v>
      </c>
      <c r="H12605" s="33">
        <v>1</v>
      </c>
      <c r="I12605" s="33">
        <v>6</v>
      </c>
      <c r="J12605" s="36">
        <v>1</v>
      </c>
      <c r="K12605" s="37">
        <v>240000000</v>
      </c>
      <c r="L12605" s="38" t="s">
        <v>12</v>
      </c>
      <c r="M12605" s="38" t="s">
        <v>13</v>
      </c>
    </row>
    <row r="12606" spans="1:13" s="39" customFormat="1" ht="12.75" x14ac:dyDescent="0.2">
      <c r="A12606" s="33" t="s">
        <v>11580</v>
      </c>
      <c r="B12606" s="33" t="s">
        <v>600</v>
      </c>
      <c r="C12606" s="34">
        <v>10</v>
      </c>
      <c r="D12606" s="33" t="s">
        <v>18</v>
      </c>
      <c r="E12606" s="33" t="s">
        <v>2167</v>
      </c>
      <c r="F12606" s="35">
        <v>83101800</v>
      </c>
      <c r="G12606" s="33" t="s">
        <v>15070</v>
      </c>
      <c r="H12606" s="33">
        <v>9</v>
      </c>
      <c r="I12606" s="33">
        <v>1</v>
      </c>
      <c r="J12606" s="36">
        <v>1</v>
      </c>
      <c r="K12606" s="37">
        <v>51587727</v>
      </c>
      <c r="L12606" s="38" t="s">
        <v>12</v>
      </c>
      <c r="M12606" s="38" t="s">
        <v>13</v>
      </c>
    </row>
    <row r="12607" spans="1:13" s="39" customFormat="1" ht="12.75" x14ac:dyDescent="0.2">
      <c r="A12607" s="33" t="s">
        <v>11580</v>
      </c>
      <c r="B12607" s="33" t="s">
        <v>600</v>
      </c>
      <c r="C12607" s="34">
        <v>10</v>
      </c>
      <c r="D12607" s="33" t="s">
        <v>18</v>
      </c>
      <c r="E12607" s="33" t="s">
        <v>2167</v>
      </c>
      <c r="F12607" s="35">
        <v>83101800</v>
      </c>
      <c r="G12607" s="33" t="s">
        <v>15070</v>
      </c>
      <c r="H12607" s="33">
        <v>9</v>
      </c>
      <c r="I12607" s="33">
        <v>1</v>
      </c>
      <c r="J12607" s="36">
        <v>1</v>
      </c>
      <c r="K12607" s="37">
        <v>92000000</v>
      </c>
      <c r="L12607" s="38" t="s">
        <v>12</v>
      </c>
      <c r="M12607" s="38" t="s">
        <v>13</v>
      </c>
    </row>
    <row r="12608" spans="1:13" s="39" customFormat="1" ht="12.75" x14ac:dyDescent="0.2">
      <c r="A12608" s="33" t="s">
        <v>11580</v>
      </c>
      <c r="B12608" s="33" t="s">
        <v>2380</v>
      </c>
      <c r="C12608" s="34">
        <v>10</v>
      </c>
      <c r="D12608" s="33" t="s">
        <v>4543</v>
      </c>
      <c r="E12608" s="33" t="s">
        <v>4543</v>
      </c>
      <c r="F12608" s="35">
        <v>83101601</v>
      </c>
      <c r="G12608" s="33" t="s">
        <v>15070</v>
      </c>
      <c r="H12608" s="33">
        <v>1</v>
      </c>
      <c r="I12608" s="33">
        <v>6</v>
      </c>
      <c r="J12608" s="36">
        <v>1</v>
      </c>
      <c r="K12608" s="37">
        <v>22795500</v>
      </c>
      <c r="L12608" s="38" t="s">
        <v>12</v>
      </c>
      <c r="M12608" s="38" t="s">
        <v>13</v>
      </c>
    </row>
    <row r="12609" spans="1:13" s="39" customFormat="1" ht="12.75" x14ac:dyDescent="0.2">
      <c r="A12609" s="33" t="s">
        <v>11580</v>
      </c>
      <c r="B12609" s="33" t="s">
        <v>2380</v>
      </c>
      <c r="C12609" s="34">
        <v>10</v>
      </c>
      <c r="D12609" s="33" t="s">
        <v>4543</v>
      </c>
      <c r="E12609" s="33" t="s">
        <v>4543</v>
      </c>
      <c r="F12609" s="35">
        <v>83101601</v>
      </c>
      <c r="G12609" s="33" t="s">
        <v>15070</v>
      </c>
      <c r="H12609" s="33">
        <v>1</v>
      </c>
      <c r="I12609" s="33">
        <v>6</v>
      </c>
      <c r="J12609" s="36">
        <v>1</v>
      </c>
      <c r="K12609" s="37">
        <v>1204500</v>
      </c>
      <c r="L12609" s="38" t="s">
        <v>12</v>
      </c>
      <c r="M12609" s="38" t="s">
        <v>13</v>
      </c>
    </row>
    <row r="12610" spans="1:13" s="39" customFormat="1" ht="12.75" x14ac:dyDescent="0.2">
      <c r="A12610" s="33" t="s">
        <v>11580</v>
      </c>
      <c r="B12610" s="33" t="s">
        <v>2380</v>
      </c>
      <c r="C12610" s="34">
        <v>10</v>
      </c>
      <c r="D12610" s="33" t="s">
        <v>4543</v>
      </c>
      <c r="E12610" s="33" t="s">
        <v>4543</v>
      </c>
      <c r="F12610" s="35">
        <v>83101601</v>
      </c>
      <c r="G12610" s="33" t="s">
        <v>15070</v>
      </c>
      <c r="H12610" s="33">
        <v>1</v>
      </c>
      <c r="I12610" s="33">
        <v>6</v>
      </c>
      <c r="J12610" s="36">
        <v>1</v>
      </c>
      <c r="K12610" s="37">
        <v>12756970</v>
      </c>
      <c r="L12610" s="38" t="s">
        <v>12</v>
      </c>
      <c r="M12610" s="38" t="s">
        <v>13</v>
      </c>
    </row>
    <row r="12611" spans="1:13" s="39" customFormat="1" ht="12.75" x14ac:dyDescent="0.2">
      <c r="A12611" s="33" t="s">
        <v>11580</v>
      </c>
      <c r="B12611" s="33" t="s">
        <v>2380</v>
      </c>
      <c r="C12611" s="34">
        <v>16</v>
      </c>
      <c r="D12611" s="33" t="s">
        <v>4543</v>
      </c>
      <c r="E12611" s="33" t="s">
        <v>4543</v>
      </c>
      <c r="F12611" s="35">
        <v>83101601</v>
      </c>
      <c r="G12611" s="33" t="s">
        <v>15070</v>
      </c>
      <c r="H12611" s="33">
        <v>1</v>
      </c>
      <c r="I12611" s="33">
        <v>6</v>
      </c>
      <c r="J12611" s="36">
        <v>1</v>
      </c>
      <c r="K12611" s="37">
        <v>3280200</v>
      </c>
      <c r="L12611" s="38" t="s">
        <v>12</v>
      </c>
      <c r="M12611" s="38" t="s">
        <v>13</v>
      </c>
    </row>
    <row r="12612" spans="1:13" s="39" customFormat="1" ht="12.75" x14ac:dyDescent="0.2">
      <c r="A12612" s="33" t="s">
        <v>11580</v>
      </c>
      <c r="B12612" s="33" t="s">
        <v>2380</v>
      </c>
      <c r="C12612" s="34">
        <v>10</v>
      </c>
      <c r="D12612" s="33" t="s">
        <v>4543</v>
      </c>
      <c r="E12612" s="33" t="s">
        <v>4543</v>
      </c>
      <c r="F12612" s="35">
        <v>83101601</v>
      </c>
      <c r="G12612" s="33" t="s">
        <v>15070</v>
      </c>
      <c r="H12612" s="33">
        <v>1</v>
      </c>
      <c r="I12612" s="33">
        <v>6</v>
      </c>
      <c r="J12612" s="36">
        <v>1</v>
      </c>
      <c r="K12612" s="37">
        <v>8400000</v>
      </c>
      <c r="L12612" s="38" t="s">
        <v>12</v>
      </c>
      <c r="M12612" s="38" t="s">
        <v>13</v>
      </c>
    </row>
    <row r="12613" spans="1:13" s="39" customFormat="1" ht="12.75" x14ac:dyDescent="0.2">
      <c r="A12613" s="33" t="s">
        <v>11580</v>
      </c>
      <c r="B12613" s="33" t="s">
        <v>2380</v>
      </c>
      <c r="C12613" s="34">
        <v>10</v>
      </c>
      <c r="D12613" s="33" t="s">
        <v>4543</v>
      </c>
      <c r="E12613" s="33" t="s">
        <v>4543</v>
      </c>
      <c r="F12613" s="35">
        <v>83101601</v>
      </c>
      <c r="G12613" s="33" t="s">
        <v>15070</v>
      </c>
      <c r="H12613" s="33">
        <v>1</v>
      </c>
      <c r="I12613" s="33">
        <v>6</v>
      </c>
      <c r="J12613" s="36">
        <v>1</v>
      </c>
      <c r="K12613" s="37">
        <v>5069200</v>
      </c>
      <c r="L12613" s="38" t="s">
        <v>12</v>
      </c>
      <c r="M12613" s="38" t="s">
        <v>13</v>
      </c>
    </row>
    <row r="12614" spans="1:13" s="39" customFormat="1" ht="12.75" x14ac:dyDescent="0.2">
      <c r="A12614" s="33" t="s">
        <v>11580</v>
      </c>
      <c r="B12614" s="33" t="s">
        <v>11582</v>
      </c>
      <c r="C12614" s="34">
        <v>10</v>
      </c>
      <c r="D12614" s="33" t="s">
        <v>13933</v>
      </c>
      <c r="E12614" s="33" t="s">
        <v>11838</v>
      </c>
      <c r="F12614" s="35">
        <v>81161703</v>
      </c>
      <c r="G12614" s="33" t="s">
        <v>15070</v>
      </c>
      <c r="H12614" s="33">
        <v>1</v>
      </c>
      <c r="I12614" s="33">
        <v>6</v>
      </c>
      <c r="J12614" s="36">
        <v>1</v>
      </c>
      <c r="K12614" s="37">
        <v>519071181.32999998</v>
      </c>
      <c r="L12614" s="38" t="s">
        <v>12</v>
      </c>
      <c r="M12614" s="38" t="s">
        <v>13</v>
      </c>
    </row>
    <row r="12615" spans="1:13" s="39" customFormat="1" ht="12.75" x14ac:dyDescent="0.2">
      <c r="A12615" s="33" t="s">
        <v>11580</v>
      </c>
      <c r="B12615" s="33" t="s">
        <v>11582</v>
      </c>
      <c r="C12615" s="34">
        <v>10</v>
      </c>
      <c r="D12615" s="33" t="s">
        <v>13933</v>
      </c>
      <c r="E12615" s="33" t="s">
        <v>11838</v>
      </c>
      <c r="F12615" s="35">
        <v>81161703</v>
      </c>
      <c r="G12615" s="33" t="s">
        <v>15070</v>
      </c>
      <c r="H12615" s="33">
        <v>1</v>
      </c>
      <c r="I12615" s="33">
        <v>6</v>
      </c>
      <c r="J12615" s="36">
        <v>1</v>
      </c>
      <c r="K12615" s="37">
        <v>15000000</v>
      </c>
      <c r="L12615" s="38" t="s">
        <v>12</v>
      </c>
      <c r="M12615" s="38" t="s">
        <v>13</v>
      </c>
    </row>
    <row r="12616" spans="1:13" s="39" customFormat="1" ht="12.75" x14ac:dyDescent="0.2">
      <c r="A12616" s="33" t="s">
        <v>11580</v>
      </c>
      <c r="B12616" s="33" t="s">
        <v>601</v>
      </c>
      <c r="C12616" s="34">
        <v>10</v>
      </c>
      <c r="D12616" s="33" t="s">
        <v>8121</v>
      </c>
      <c r="E12616" s="33" t="s">
        <v>10655</v>
      </c>
      <c r="F12616" s="35">
        <v>83111501</v>
      </c>
      <c r="G12616" s="33" t="s">
        <v>15070</v>
      </c>
      <c r="H12616" s="33">
        <v>1</v>
      </c>
      <c r="I12616" s="33">
        <v>6</v>
      </c>
      <c r="J12616" s="36">
        <v>1</v>
      </c>
      <c r="K12616" s="37">
        <v>116050080</v>
      </c>
      <c r="L12616" s="38" t="s">
        <v>12</v>
      </c>
      <c r="M12616" s="38" t="s">
        <v>13</v>
      </c>
    </row>
    <row r="12617" spans="1:13" s="39" customFormat="1" ht="12.75" x14ac:dyDescent="0.2">
      <c r="A12617" s="33" t="s">
        <v>11580</v>
      </c>
      <c r="B12617" s="33" t="s">
        <v>601</v>
      </c>
      <c r="C12617" s="34">
        <v>16</v>
      </c>
      <c r="D12617" s="33" t="s">
        <v>8121</v>
      </c>
      <c r="E12617" s="33" t="s">
        <v>11839</v>
      </c>
      <c r="F12617" s="35">
        <v>83111500</v>
      </c>
      <c r="G12617" s="33" t="s">
        <v>15070</v>
      </c>
      <c r="H12617" s="33">
        <v>4</v>
      </c>
      <c r="I12617" s="33">
        <v>9</v>
      </c>
      <c r="J12617" s="36">
        <v>1</v>
      </c>
      <c r="K12617" s="37">
        <v>9527740</v>
      </c>
      <c r="L12617" s="38" t="s">
        <v>12</v>
      </c>
      <c r="M12617" s="38" t="s">
        <v>13</v>
      </c>
    </row>
    <row r="12618" spans="1:13" s="39" customFormat="1" ht="12.75" x14ac:dyDescent="0.2">
      <c r="A12618" s="33" t="s">
        <v>11580</v>
      </c>
      <c r="B12618" s="33" t="s">
        <v>601</v>
      </c>
      <c r="C12618" s="34">
        <v>10</v>
      </c>
      <c r="D12618" s="33" t="s">
        <v>8121</v>
      </c>
      <c r="E12618" s="33" t="s">
        <v>10655</v>
      </c>
      <c r="F12618" s="35">
        <v>83111501</v>
      </c>
      <c r="G12618" s="33" t="s">
        <v>15070</v>
      </c>
      <c r="H12618" s="33">
        <v>1</v>
      </c>
      <c r="I12618" s="33">
        <v>6</v>
      </c>
      <c r="J12618" s="36">
        <v>1</v>
      </c>
      <c r="K12618" s="37">
        <v>8118000</v>
      </c>
      <c r="L12618" s="38" t="s">
        <v>12</v>
      </c>
      <c r="M12618" s="38" t="s">
        <v>13</v>
      </c>
    </row>
    <row r="12619" spans="1:13" s="39" customFormat="1" ht="12.75" x14ac:dyDescent="0.2">
      <c r="A12619" s="33" t="s">
        <v>11580</v>
      </c>
      <c r="B12619" s="33" t="s">
        <v>601</v>
      </c>
      <c r="C12619" s="34">
        <v>10</v>
      </c>
      <c r="D12619" s="33" t="s">
        <v>8121</v>
      </c>
      <c r="E12619" s="33" t="s">
        <v>10655</v>
      </c>
      <c r="F12619" s="35">
        <v>83111501</v>
      </c>
      <c r="G12619" s="33" t="s">
        <v>15071</v>
      </c>
      <c r="H12619" s="33">
        <v>1</v>
      </c>
      <c r="I12619" s="33">
        <v>6</v>
      </c>
      <c r="J12619" s="36">
        <v>1</v>
      </c>
      <c r="K12619" s="37">
        <v>97000000</v>
      </c>
      <c r="L12619" s="38" t="s">
        <v>12</v>
      </c>
      <c r="M12619" s="38" t="s">
        <v>13</v>
      </c>
    </row>
    <row r="12620" spans="1:13" s="39" customFormat="1" ht="12.75" x14ac:dyDescent="0.2">
      <c r="A12620" s="33" t="s">
        <v>11580</v>
      </c>
      <c r="B12620" s="33" t="s">
        <v>602</v>
      </c>
      <c r="C12620" s="34">
        <v>10</v>
      </c>
      <c r="D12620" s="33" t="s">
        <v>101</v>
      </c>
      <c r="E12620" s="33" t="s">
        <v>11840</v>
      </c>
      <c r="F12620" s="35">
        <v>83111801</v>
      </c>
      <c r="G12620" s="33" t="s">
        <v>15070</v>
      </c>
      <c r="H12620" s="33">
        <v>3</v>
      </c>
      <c r="I12620" s="33">
        <v>1</v>
      </c>
      <c r="J12620" s="36">
        <v>1</v>
      </c>
      <c r="K12620" s="37">
        <v>7000000</v>
      </c>
      <c r="L12620" s="38" t="s">
        <v>12</v>
      </c>
      <c r="M12620" s="38" t="s">
        <v>13</v>
      </c>
    </row>
    <row r="12621" spans="1:13" s="39" customFormat="1" ht="12.75" x14ac:dyDescent="0.2">
      <c r="A12621" s="33" t="s">
        <v>11580</v>
      </c>
      <c r="B12621" s="33" t="s">
        <v>602</v>
      </c>
      <c r="C12621" s="34">
        <v>10</v>
      </c>
      <c r="D12621" s="33" t="s">
        <v>101</v>
      </c>
      <c r="E12621" s="33" t="s">
        <v>11841</v>
      </c>
      <c r="F12621" s="35">
        <v>83121703</v>
      </c>
      <c r="G12621" s="33" t="s">
        <v>15070</v>
      </c>
      <c r="H12621" s="33">
        <v>4</v>
      </c>
      <c r="I12621" s="33">
        <v>1</v>
      </c>
      <c r="J12621" s="36">
        <v>1</v>
      </c>
      <c r="K12621" s="37">
        <v>3674252</v>
      </c>
      <c r="L12621" s="38" t="s">
        <v>12</v>
      </c>
      <c r="M12621" s="38" t="s">
        <v>13</v>
      </c>
    </row>
    <row r="12622" spans="1:13" s="39" customFormat="1" ht="12.75" x14ac:dyDescent="0.2">
      <c r="A12622" s="33" t="s">
        <v>11580</v>
      </c>
      <c r="B12622" s="33" t="s">
        <v>602</v>
      </c>
      <c r="C12622" s="34">
        <v>10</v>
      </c>
      <c r="D12622" s="33" t="s">
        <v>101</v>
      </c>
      <c r="E12622" s="33" t="s">
        <v>11842</v>
      </c>
      <c r="F12622" s="35">
        <v>83111801</v>
      </c>
      <c r="G12622" s="33" t="s">
        <v>15070</v>
      </c>
      <c r="H12622" s="33">
        <v>4</v>
      </c>
      <c r="I12622" s="33">
        <v>1</v>
      </c>
      <c r="J12622" s="36">
        <v>1</v>
      </c>
      <c r="K12622" s="37">
        <v>3126208</v>
      </c>
      <c r="L12622" s="38" t="s">
        <v>12</v>
      </c>
      <c r="M12622" s="38" t="s">
        <v>13</v>
      </c>
    </row>
    <row r="12623" spans="1:13" s="39" customFormat="1" ht="12.75" x14ac:dyDescent="0.2">
      <c r="A12623" s="33" t="s">
        <v>11580</v>
      </c>
      <c r="B12623" s="33" t="s">
        <v>602</v>
      </c>
      <c r="C12623" s="34">
        <v>16</v>
      </c>
      <c r="D12623" s="33" t="s">
        <v>101</v>
      </c>
      <c r="E12623" s="33" t="s">
        <v>4548</v>
      </c>
      <c r="F12623" s="35">
        <v>83121703</v>
      </c>
      <c r="G12623" s="33" t="s">
        <v>15071</v>
      </c>
      <c r="H12623" s="33">
        <v>4</v>
      </c>
      <c r="I12623" s="33">
        <v>9</v>
      </c>
      <c r="J12623" s="36">
        <v>1</v>
      </c>
      <c r="K12623" s="37">
        <v>16816000</v>
      </c>
      <c r="L12623" s="38" t="s">
        <v>12</v>
      </c>
      <c r="M12623" s="38" t="s">
        <v>13</v>
      </c>
    </row>
    <row r="12624" spans="1:13" s="39" customFormat="1" ht="12.75" x14ac:dyDescent="0.2">
      <c r="A12624" s="33" t="s">
        <v>11580</v>
      </c>
      <c r="B12624" s="33" t="s">
        <v>602</v>
      </c>
      <c r="C12624" s="34">
        <v>10</v>
      </c>
      <c r="D12624" s="33" t="s">
        <v>101</v>
      </c>
      <c r="E12624" s="33" t="s">
        <v>4548</v>
      </c>
      <c r="F12624" s="35">
        <v>83121703</v>
      </c>
      <c r="G12624" s="33" t="s">
        <v>15071</v>
      </c>
      <c r="H12624" s="33">
        <v>4</v>
      </c>
      <c r="I12624" s="33">
        <v>1</v>
      </c>
      <c r="J12624" s="36">
        <v>1</v>
      </c>
      <c r="K12624" s="37">
        <v>7000000</v>
      </c>
      <c r="L12624" s="38" t="s">
        <v>12</v>
      </c>
      <c r="M12624" s="38" t="s">
        <v>13</v>
      </c>
    </row>
    <row r="12625" spans="1:13" s="39" customFormat="1" ht="12.75" x14ac:dyDescent="0.2">
      <c r="A12625" s="33" t="s">
        <v>11580</v>
      </c>
      <c r="B12625" s="33" t="s">
        <v>602</v>
      </c>
      <c r="C12625" s="34">
        <v>10</v>
      </c>
      <c r="D12625" s="33" t="s">
        <v>101</v>
      </c>
      <c r="E12625" s="33" t="s">
        <v>11841</v>
      </c>
      <c r="F12625" s="35">
        <v>83121703</v>
      </c>
      <c r="G12625" s="33" t="s">
        <v>15071</v>
      </c>
      <c r="H12625" s="33">
        <v>4</v>
      </c>
      <c r="I12625" s="33">
        <v>1</v>
      </c>
      <c r="J12625" s="36">
        <v>1</v>
      </c>
      <c r="K12625" s="37">
        <v>11275000</v>
      </c>
      <c r="L12625" s="38" t="s">
        <v>12</v>
      </c>
      <c r="M12625" s="38" t="s">
        <v>13</v>
      </c>
    </row>
    <row r="12626" spans="1:13" s="39" customFormat="1" ht="12.75" x14ac:dyDescent="0.2">
      <c r="A12626" s="33" t="s">
        <v>11580</v>
      </c>
      <c r="B12626" s="33" t="s">
        <v>602</v>
      </c>
      <c r="C12626" s="34">
        <v>10</v>
      </c>
      <c r="D12626" s="33" t="s">
        <v>101</v>
      </c>
      <c r="E12626" s="33" t="s">
        <v>11842</v>
      </c>
      <c r="F12626" s="35">
        <v>83111801</v>
      </c>
      <c r="G12626" s="33" t="s">
        <v>15070</v>
      </c>
      <c r="H12626" s="33">
        <v>8</v>
      </c>
      <c r="I12626" s="33">
        <v>1</v>
      </c>
      <c r="J12626" s="36">
        <v>1</v>
      </c>
      <c r="K12626" s="37">
        <v>53000000</v>
      </c>
      <c r="L12626" s="38" t="s">
        <v>12</v>
      </c>
      <c r="M12626" s="38" t="s">
        <v>13</v>
      </c>
    </row>
    <row r="12627" spans="1:13" s="39" customFormat="1" ht="12.75" x14ac:dyDescent="0.2">
      <c r="A12627" s="33" t="s">
        <v>11580</v>
      </c>
      <c r="B12627" s="33" t="s">
        <v>603</v>
      </c>
      <c r="C12627" s="34">
        <v>10</v>
      </c>
      <c r="D12627" s="33" t="s">
        <v>35</v>
      </c>
      <c r="E12627" s="33" t="s">
        <v>11843</v>
      </c>
      <c r="F12627" s="35">
        <v>90111501</v>
      </c>
      <c r="G12627" s="33" t="s">
        <v>15071</v>
      </c>
      <c r="H12627" s="33">
        <v>2</v>
      </c>
      <c r="I12627" s="33">
        <v>2</v>
      </c>
      <c r="J12627" s="36">
        <v>1</v>
      </c>
      <c r="K12627" s="37">
        <v>251640720</v>
      </c>
      <c r="L12627" s="38" t="s">
        <v>12</v>
      </c>
      <c r="M12627" s="38" t="s">
        <v>13</v>
      </c>
    </row>
    <row r="12628" spans="1:13" s="39" customFormat="1" ht="12.75" x14ac:dyDescent="0.2">
      <c r="A12628" s="33" t="s">
        <v>11580</v>
      </c>
      <c r="B12628" s="33" t="s">
        <v>603</v>
      </c>
      <c r="C12628" s="34">
        <v>10</v>
      </c>
      <c r="D12628" s="33" t="s">
        <v>35</v>
      </c>
      <c r="E12628" s="33" t="s">
        <v>11844</v>
      </c>
      <c r="F12628" s="35">
        <v>93151500</v>
      </c>
      <c r="G12628" s="33" t="s">
        <v>15071</v>
      </c>
      <c r="H12628" s="33">
        <v>3</v>
      </c>
      <c r="I12628" s="33">
        <v>6</v>
      </c>
      <c r="J12628" s="36">
        <v>1</v>
      </c>
      <c r="K12628" s="37">
        <v>117350000</v>
      </c>
      <c r="L12628" s="38" t="s">
        <v>12</v>
      </c>
      <c r="M12628" s="38" t="s">
        <v>13</v>
      </c>
    </row>
    <row r="12629" spans="1:13" s="39" customFormat="1" ht="12.75" x14ac:dyDescent="0.2">
      <c r="A12629" s="33" t="s">
        <v>11580</v>
      </c>
      <c r="B12629" s="33" t="s">
        <v>603</v>
      </c>
      <c r="C12629" s="34">
        <v>10</v>
      </c>
      <c r="D12629" s="33" t="s">
        <v>35</v>
      </c>
      <c r="E12629" s="33" t="s">
        <v>11845</v>
      </c>
      <c r="F12629" s="35">
        <v>93151604</v>
      </c>
      <c r="G12629" s="33" t="s">
        <v>15071</v>
      </c>
      <c r="H12629" s="33">
        <v>2</v>
      </c>
      <c r="I12629" s="33">
        <v>2</v>
      </c>
      <c r="J12629" s="36">
        <v>1</v>
      </c>
      <c r="K12629" s="37">
        <v>1455000</v>
      </c>
      <c r="L12629" s="38" t="s">
        <v>12</v>
      </c>
      <c r="M12629" s="38" t="s">
        <v>13</v>
      </c>
    </row>
    <row r="12630" spans="1:13" s="39" customFormat="1" ht="12.75" x14ac:dyDescent="0.2">
      <c r="A12630" s="33" t="s">
        <v>11580</v>
      </c>
      <c r="B12630" s="33" t="s">
        <v>603</v>
      </c>
      <c r="C12630" s="34">
        <v>10</v>
      </c>
      <c r="D12630" s="33" t="s">
        <v>35</v>
      </c>
      <c r="E12630" s="33" t="s">
        <v>11846</v>
      </c>
      <c r="F12630" s="35">
        <v>93151604</v>
      </c>
      <c r="G12630" s="33" t="s">
        <v>15071</v>
      </c>
      <c r="H12630" s="33">
        <v>2</v>
      </c>
      <c r="I12630" s="33">
        <v>2</v>
      </c>
      <c r="J12630" s="36">
        <v>1</v>
      </c>
      <c r="K12630" s="37">
        <v>9845700</v>
      </c>
      <c r="L12630" s="38" t="s">
        <v>12</v>
      </c>
      <c r="M12630" s="38" t="s">
        <v>13</v>
      </c>
    </row>
    <row r="12631" spans="1:13" s="39" customFormat="1" ht="12.75" x14ac:dyDescent="0.2">
      <c r="A12631" s="33" t="s">
        <v>11580</v>
      </c>
      <c r="B12631" s="33" t="s">
        <v>603</v>
      </c>
      <c r="C12631" s="34">
        <v>10</v>
      </c>
      <c r="D12631" s="33" t="s">
        <v>35</v>
      </c>
      <c r="E12631" s="33" t="s">
        <v>11847</v>
      </c>
      <c r="F12631" s="35">
        <v>93151604</v>
      </c>
      <c r="G12631" s="33" t="s">
        <v>15071</v>
      </c>
      <c r="H12631" s="33">
        <v>2</v>
      </c>
      <c r="I12631" s="33">
        <v>2</v>
      </c>
      <c r="J12631" s="36">
        <v>1</v>
      </c>
      <c r="K12631" s="37">
        <v>65700000</v>
      </c>
      <c r="L12631" s="38" t="s">
        <v>12</v>
      </c>
      <c r="M12631" s="38" t="s">
        <v>13</v>
      </c>
    </row>
    <row r="12632" spans="1:13" s="39" customFormat="1" ht="12.75" x14ac:dyDescent="0.2">
      <c r="A12632" s="33" t="s">
        <v>11580</v>
      </c>
      <c r="B12632" s="33" t="s">
        <v>603</v>
      </c>
      <c r="C12632" s="34">
        <v>10</v>
      </c>
      <c r="D12632" s="33" t="s">
        <v>35</v>
      </c>
      <c r="E12632" s="33" t="s">
        <v>14934</v>
      </c>
      <c r="F12632" s="35">
        <v>93151500</v>
      </c>
      <c r="G12632" s="33" t="s">
        <v>15070</v>
      </c>
      <c r="H12632" s="33">
        <v>1</v>
      </c>
      <c r="I12632" s="33">
        <v>12</v>
      </c>
      <c r="J12632" s="36">
        <v>1</v>
      </c>
      <c r="K12632" s="37">
        <v>16000000</v>
      </c>
      <c r="L12632" s="38" t="s">
        <v>12</v>
      </c>
      <c r="M12632" s="38" t="s">
        <v>13</v>
      </c>
    </row>
    <row r="12633" spans="1:13" s="39" customFormat="1" ht="12.75" x14ac:dyDescent="0.2">
      <c r="A12633" s="33" t="s">
        <v>11580</v>
      </c>
      <c r="B12633" s="33" t="s">
        <v>603</v>
      </c>
      <c r="C12633" s="34">
        <v>10</v>
      </c>
      <c r="D12633" s="33" t="s">
        <v>35</v>
      </c>
      <c r="E12633" s="33" t="s">
        <v>11843</v>
      </c>
      <c r="F12633" s="35">
        <v>90111501</v>
      </c>
      <c r="G12633" s="33" t="s">
        <v>15070</v>
      </c>
      <c r="H12633" s="33">
        <v>2</v>
      </c>
      <c r="I12633" s="33">
        <v>11</v>
      </c>
      <c r="J12633" s="36">
        <v>1</v>
      </c>
      <c r="K12633" s="37">
        <v>15000000</v>
      </c>
      <c r="L12633" s="38" t="s">
        <v>12</v>
      </c>
      <c r="M12633" s="38" t="s">
        <v>13</v>
      </c>
    </row>
    <row r="12634" spans="1:13" s="39" customFormat="1" ht="12.75" x14ac:dyDescent="0.2">
      <c r="A12634" s="33" t="s">
        <v>11580</v>
      </c>
      <c r="B12634" s="33" t="s">
        <v>603</v>
      </c>
      <c r="C12634" s="34">
        <v>10</v>
      </c>
      <c r="D12634" s="33" t="s">
        <v>35</v>
      </c>
      <c r="E12634" s="33" t="s">
        <v>11843</v>
      </c>
      <c r="F12634" s="35">
        <v>90111501</v>
      </c>
      <c r="G12634" s="33" t="s">
        <v>15070</v>
      </c>
      <c r="H12634" s="33">
        <v>3</v>
      </c>
      <c r="I12634" s="33">
        <v>11</v>
      </c>
      <c r="J12634" s="36">
        <v>1</v>
      </c>
      <c r="K12634" s="37">
        <v>82000000</v>
      </c>
      <c r="L12634" s="38" t="s">
        <v>12</v>
      </c>
      <c r="M12634" s="38" t="s">
        <v>13</v>
      </c>
    </row>
    <row r="12635" spans="1:13" s="39" customFormat="1" ht="12.75" x14ac:dyDescent="0.2">
      <c r="A12635" s="33" t="s">
        <v>11580</v>
      </c>
      <c r="B12635" s="33" t="s">
        <v>603</v>
      </c>
      <c r="C12635" s="34">
        <v>16</v>
      </c>
      <c r="D12635" s="33" t="s">
        <v>35</v>
      </c>
      <c r="E12635" s="33" t="s">
        <v>11843</v>
      </c>
      <c r="F12635" s="35">
        <v>90111501</v>
      </c>
      <c r="G12635" s="33" t="s">
        <v>15071</v>
      </c>
      <c r="H12635" s="33">
        <v>4</v>
      </c>
      <c r="I12635" s="33">
        <v>1</v>
      </c>
      <c r="J12635" s="36">
        <v>1</v>
      </c>
      <c r="K12635" s="37">
        <v>122000</v>
      </c>
      <c r="L12635" s="38" t="s">
        <v>12</v>
      </c>
      <c r="M12635" s="38" t="s">
        <v>13</v>
      </c>
    </row>
    <row r="12636" spans="1:13" s="39" customFormat="1" ht="12.75" x14ac:dyDescent="0.2">
      <c r="A12636" s="33" t="s">
        <v>11580</v>
      </c>
      <c r="B12636" s="33" t="s">
        <v>603</v>
      </c>
      <c r="C12636" s="34">
        <v>10</v>
      </c>
      <c r="D12636" s="33" t="s">
        <v>35</v>
      </c>
      <c r="E12636" s="33" t="s">
        <v>14935</v>
      </c>
      <c r="F12636" s="35">
        <v>93151500</v>
      </c>
      <c r="G12636" s="33" t="s">
        <v>15071</v>
      </c>
      <c r="H12636" s="33">
        <v>1</v>
      </c>
      <c r="I12636" s="33">
        <v>6</v>
      </c>
      <c r="J12636" s="36">
        <v>1</v>
      </c>
      <c r="K12636" s="37">
        <v>11585000</v>
      </c>
      <c r="L12636" s="38" t="s">
        <v>12</v>
      </c>
      <c r="M12636" s="38" t="s">
        <v>13</v>
      </c>
    </row>
    <row r="12637" spans="1:13" s="39" customFormat="1" ht="12.75" x14ac:dyDescent="0.2">
      <c r="A12637" s="33" t="s">
        <v>11580</v>
      </c>
      <c r="B12637" s="33" t="s">
        <v>603</v>
      </c>
      <c r="C12637" s="34">
        <v>10</v>
      </c>
      <c r="D12637" s="33" t="s">
        <v>35</v>
      </c>
      <c r="E12637" s="33" t="s">
        <v>11848</v>
      </c>
      <c r="F12637" s="35">
        <v>90111501</v>
      </c>
      <c r="G12637" s="33" t="s">
        <v>15070</v>
      </c>
      <c r="H12637" s="33">
        <v>4</v>
      </c>
      <c r="I12637" s="33">
        <v>11</v>
      </c>
      <c r="J12637" s="36">
        <v>1</v>
      </c>
      <c r="K12637" s="37">
        <v>51996000</v>
      </c>
      <c r="L12637" s="38" t="s">
        <v>12</v>
      </c>
      <c r="M12637" s="38" t="s">
        <v>13</v>
      </c>
    </row>
    <row r="12638" spans="1:13" s="39" customFormat="1" ht="12.75" x14ac:dyDescent="0.2">
      <c r="A12638" s="33" t="s">
        <v>11580</v>
      </c>
      <c r="B12638" s="33" t="s">
        <v>603</v>
      </c>
      <c r="C12638" s="34">
        <v>10</v>
      </c>
      <c r="D12638" s="33" t="s">
        <v>35</v>
      </c>
      <c r="E12638" s="33" t="s">
        <v>11849</v>
      </c>
      <c r="F12638" s="35">
        <v>90111501</v>
      </c>
      <c r="G12638" s="33" t="s">
        <v>15071</v>
      </c>
      <c r="H12638" s="33">
        <v>1</v>
      </c>
      <c r="I12638" s="33">
        <v>6</v>
      </c>
      <c r="J12638" s="36">
        <v>1</v>
      </c>
      <c r="K12638" s="37">
        <v>34533000</v>
      </c>
      <c r="L12638" s="38" t="s">
        <v>12</v>
      </c>
      <c r="M12638" s="38" t="s">
        <v>13</v>
      </c>
    </row>
    <row r="12639" spans="1:13" s="39" customFormat="1" ht="12.75" x14ac:dyDescent="0.2">
      <c r="A12639" s="33" t="s">
        <v>11580</v>
      </c>
      <c r="B12639" s="33" t="s">
        <v>603</v>
      </c>
      <c r="C12639" s="34">
        <v>16</v>
      </c>
      <c r="D12639" s="33" t="s">
        <v>35</v>
      </c>
      <c r="E12639" s="33" t="s">
        <v>11843</v>
      </c>
      <c r="F12639" s="35">
        <v>90111501</v>
      </c>
      <c r="G12639" s="33" t="s">
        <v>15070</v>
      </c>
      <c r="H12639" s="33">
        <v>4</v>
      </c>
      <c r="I12639" s="33">
        <v>11</v>
      </c>
      <c r="J12639" s="36">
        <v>1</v>
      </c>
      <c r="K12639" s="37">
        <v>18816000</v>
      </c>
      <c r="L12639" s="38" t="s">
        <v>12</v>
      </c>
      <c r="M12639" s="38" t="s">
        <v>13</v>
      </c>
    </row>
    <row r="12640" spans="1:13" s="39" customFormat="1" ht="12.75" x14ac:dyDescent="0.2">
      <c r="A12640" s="33" t="s">
        <v>11580</v>
      </c>
      <c r="B12640" s="33" t="s">
        <v>603</v>
      </c>
      <c r="C12640" s="34">
        <v>10</v>
      </c>
      <c r="D12640" s="33" t="s">
        <v>35</v>
      </c>
      <c r="E12640" s="33" t="s">
        <v>11850</v>
      </c>
      <c r="F12640" s="35">
        <v>90111501</v>
      </c>
      <c r="G12640" s="33" t="s">
        <v>15071</v>
      </c>
      <c r="H12640" s="33">
        <v>1</v>
      </c>
      <c r="I12640" s="33">
        <v>6</v>
      </c>
      <c r="J12640" s="36">
        <v>1</v>
      </c>
      <c r="K12640" s="37">
        <v>44823000</v>
      </c>
      <c r="L12640" s="38" t="s">
        <v>12</v>
      </c>
      <c r="M12640" s="38" t="s">
        <v>13</v>
      </c>
    </row>
    <row r="12641" spans="1:13" s="39" customFormat="1" ht="12.75" x14ac:dyDescent="0.2">
      <c r="A12641" s="33" t="s">
        <v>11580</v>
      </c>
      <c r="B12641" s="33" t="s">
        <v>607</v>
      </c>
      <c r="C12641" s="34">
        <v>10</v>
      </c>
      <c r="D12641" s="33" t="s">
        <v>104</v>
      </c>
      <c r="E12641" s="33" t="s">
        <v>11851</v>
      </c>
      <c r="F12641" s="35">
        <v>53102900</v>
      </c>
      <c r="G12641" s="33" t="s">
        <v>15071</v>
      </c>
      <c r="H12641" s="33">
        <v>1</v>
      </c>
      <c r="I12641" s="33">
        <v>11</v>
      </c>
      <c r="J12641" s="36">
        <v>200</v>
      </c>
      <c r="K12641" s="37">
        <v>2808400</v>
      </c>
      <c r="L12641" s="38" t="s">
        <v>12</v>
      </c>
      <c r="M12641" s="38" t="s">
        <v>13</v>
      </c>
    </row>
    <row r="12642" spans="1:13" s="39" customFormat="1" ht="12.75" x14ac:dyDescent="0.2">
      <c r="A12642" s="33" t="s">
        <v>11580</v>
      </c>
      <c r="B12642" s="33" t="s">
        <v>607</v>
      </c>
      <c r="C12642" s="34">
        <v>16</v>
      </c>
      <c r="D12642" s="33" t="s">
        <v>104</v>
      </c>
      <c r="E12642" s="33" t="s">
        <v>11852</v>
      </c>
      <c r="F12642" s="35">
        <v>49221506</v>
      </c>
      <c r="G12642" s="33" t="s">
        <v>15071</v>
      </c>
      <c r="H12642" s="33">
        <v>5</v>
      </c>
      <c r="I12642" s="33">
        <v>4</v>
      </c>
      <c r="J12642" s="36">
        <v>14</v>
      </c>
      <c r="K12642" s="37">
        <v>1666000</v>
      </c>
      <c r="L12642" s="38" t="s">
        <v>15</v>
      </c>
      <c r="M12642" s="38" t="s">
        <v>13</v>
      </c>
    </row>
    <row r="12643" spans="1:13" s="39" customFormat="1" ht="12.75" x14ac:dyDescent="0.2">
      <c r="A12643" s="33" t="s">
        <v>11580</v>
      </c>
      <c r="B12643" s="33" t="s">
        <v>607</v>
      </c>
      <c r="C12643" s="34">
        <v>16</v>
      </c>
      <c r="D12643" s="33" t="s">
        <v>104</v>
      </c>
      <c r="E12643" s="33" t="s">
        <v>11590</v>
      </c>
      <c r="F12643" s="35">
        <v>0</v>
      </c>
      <c r="G12643" s="33" t="s">
        <v>15071</v>
      </c>
      <c r="H12643" s="33">
        <v>1</v>
      </c>
      <c r="I12643" s="33">
        <v>6</v>
      </c>
      <c r="J12643" s="36">
        <v>1</v>
      </c>
      <c r="K12643" s="37">
        <v>3692675</v>
      </c>
      <c r="L12643" s="38" t="s">
        <v>12</v>
      </c>
      <c r="M12643" s="38" t="s">
        <v>13</v>
      </c>
    </row>
    <row r="12644" spans="1:13" s="39" customFormat="1" ht="12.75" x14ac:dyDescent="0.2">
      <c r="A12644" s="33" t="s">
        <v>11580</v>
      </c>
      <c r="B12644" s="33" t="s">
        <v>607</v>
      </c>
      <c r="C12644" s="34">
        <v>16</v>
      </c>
      <c r="D12644" s="33" t="s">
        <v>104</v>
      </c>
      <c r="E12644" s="33" t="s">
        <v>11590</v>
      </c>
      <c r="F12644" s="35">
        <v>0</v>
      </c>
      <c r="G12644" s="33" t="s">
        <v>15071</v>
      </c>
      <c r="H12644" s="33">
        <v>1</v>
      </c>
      <c r="I12644" s="33">
        <v>6</v>
      </c>
      <c r="J12644" s="36">
        <v>1</v>
      </c>
      <c r="K12644" s="37">
        <v>2676</v>
      </c>
      <c r="L12644" s="38" t="s">
        <v>12</v>
      </c>
      <c r="M12644" s="38" t="s">
        <v>13</v>
      </c>
    </row>
    <row r="12645" spans="1:13" s="39" customFormat="1" ht="12.75" x14ac:dyDescent="0.2">
      <c r="A12645" s="33" t="s">
        <v>11580</v>
      </c>
      <c r="B12645" s="33" t="s">
        <v>2381</v>
      </c>
      <c r="C12645" s="34">
        <v>16</v>
      </c>
      <c r="D12645" s="33" t="s">
        <v>114</v>
      </c>
      <c r="E12645" s="33" t="s">
        <v>11590</v>
      </c>
      <c r="F12645" s="35">
        <v>0</v>
      </c>
      <c r="G12645" s="33" t="s">
        <v>15071</v>
      </c>
      <c r="H12645" s="33">
        <v>1</v>
      </c>
      <c r="I12645" s="33">
        <v>6</v>
      </c>
      <c r="J12645" s="36">
        <v>1</v>
      </c>
      <c r="K12645" s="37">
        <v>1865.44</v>
      </c>
      <c r="L12645" s="38" t="s">
        <v>12</v>
      </c>
      <c r="M12645" s="38" t="s">
        <v>13</v>
      </c>
    </row>
    <row r="12646" spans="1:13" s="39" customFormat="1" ht="12.75" x14ac:dyDescent="0.2">
      <c r="A12646" s="33" t="s">
        <v>11580</v>
      </c>
      <c r="B12646" s="33" t="s">
        <v>3316</v>
      </c>
      <c r="C12646" s="34">
        <v>16</v>
      </c>
      <c r="D12646" s="33" t="s">
        <v>105</v>
      </c>
      <c r="E12646" s="33" t="s">
        <v>11853</v>
      </c>
      <c r="F12646" s="35">
        <v>49101707</v>
      </c>
      <c r="G12646" s="33" t="s">
        <v>15071</v>
      </c>
      <c r="H12646" s="33">
        <v>6</v>
      </c>
      <c r="I12646" s="33">
        <v>4</v>
      </c>
      <c r="J12646" s="36">
        <v>60</v>
      </c>
      <c r="K12646" s="37">
        <v>1475820</v>
      </c>
      <c r="L12646" s="38" t="s">
        <v>15</v>
      </c>
      <c r="M12646" s="38" t="s">
        <v>13</v>
      </c>
    </row>
    <row r="12647" spans="1:13" s="39" customFormat="1" ht="12.75" x14ac:dyDescent="0.2">
      <c r="A12647" s="33" t="s">
        <v>11580</v>
      </c>
      <c r="B12647" s="33" t="s">
        <v>3316</v>
      </c>
      <c r="C12647" s="34">
        <v>16</v>
      </c>
      <c r="D12647" s="33" t="s">
        <v>105</v>
      </c>
      <c r="E12647" s="33" t="s">
        <v>11854</v>
      </c>
      <c r="F12647" s="35">
        <v>49101701</v>
      </c>
      <c r="G12647" s="33" t="s">
        <v>15071</v>
      </c>
      <c r="H12647" s="33">
        <v>6</v>
      </c>
      <c r="I12647" s="33">
        <v>4</v>
      </c>
      <c r="J12647" s="36">
        <v>20</v>
      </c>
      <c r="K12647" s="37">
        <v>169280</v>
      </c>
      <c r="L12647" s="38" t="s">
        <v>15</v>
      </c>
      <c r="M12647" s="38" t="s">
        <v>13</v>
      </c>
    </row>
    <row r="12648" spans="1:13" s="39" customFormat="1" ht="12.75" x14ac:dyDescent="0.2">
      <c r="A12648" s="33" t="s">
        <v>11580</v>
      </c>
      <c r="B12648" s="33" t="s">
        <v>3316</v>
      </c>
      <c r="C12648" s="34">
        <v>16</v>
      </c>
      <c r="D12648" s="33" t="s">
        <v>105</v>
      </c>
      <c r="E12648" s="33" t="s">
        <v>11855</v>
      </c>
      <c r="F12648" s="35">
        <v>49101701</v>
      </c>
      <c r="G12648" s="33" t="s">
        <v>15071</v>
      </c>
      <c r="H12648" s="33">
        <v>6</v>
      </c>
      <c r="I12648" s="33">
        <v>4</v>
      </c>
      <c r="J12648" s="36">
        <v>40</v>
      </c>
      <c r="K12648" s="37">
        <v>338560</v>
      </c>
      <c r="L12648" s="38" t="s">
        <v>15</v>
      </c>
      <c r="M12648" s="38" t="s">
        <v>13</v>
      </c>
    </row>
    <row r="12649" spans="1:13" s="39" customFormat="1" ht="12.75" x14ac:dyDescent="0.2">
      <c r="A12649" s="33" t="s">
        <v>11580</v>
      </c>
      <c r="B12649" s="33" t="s">
        <v>3316</v>
      </c>
      <c r="C12649" s="34">
        <v>16</v>
      </c>
      <c r="D12649" s="33" t="s">
        <v>105</v>
      </c>
      <c r="E12649" s="33" t="s">
        <v>11856</v>
      </c>
      <c r="F12649" s="35">
        <v>49101701</v>
      </c>
      <c r="G12649" s="33" t="s">
        <v>15071</v>
      </c>
      <c r="H12649" s="33">
        <v>6</v>
      </c>
      <c r="I12649" s="33">
        <v>4</v>
      </c>
      <c r="J12649" s="36">
        <v>50</v>
      </c>
      <c r="K12649" s="37">
        <v>423200</v>
      </c>
      <c r="L12649" s="38" t="s">
        <v>15</v>
      </c>
      <c r="M12649" s="38" t="s">
        <v>13</v>
      </c>
    </row>
    <row r="12650" spans="1:13" s="39" customFormat="1" ht="12.75" x14ac:dyDescent="0.2">
      <c r="A12650" s="33" t="s">
        <v>11580</v>
      </c>
      <c r="B12650" s="33" t="s">
        <v>3316</v>
      </c>
      <c r="C12650" s="34">
        <v>16</v>
      </c>
      <c r="D12650" s="33" t="s">
        <v>105</v>
      </c>
      <c r="E12650" s="33" t="s">
        <v>11857</v>
      </c>
      <c r="F12650" s="35">
        <v>49101701</v>
      </c>
      <c r="G12650" s="33" t="s">
        <v>15071</v>
      </c>
      <c r="H12650" s="33">
        <v>6</v>
      </c>
      <c r="I12650" s="33">
        <v>4</v>
      </c>
      <c r="J12650" s="36">
        <v>25</v>
      </c>
      <c r="K12650" s="37">
        <v>211600</v>
      </c>
      <c r="L12650" s="38" t="s">
        <v>15</v>
      </c>
      <c r="M12650" s="38" t="s">
        <v>13</v>
      </c>
    </row>
    <row r="12651" spans="1:13" s="39" customFormat="1" ht="12.75" x14ac:dyDescent="0.2">
      <c r="A12651" s="33" t="s">
        <v>11580</v>
      </c>
      <c r="B12651" s="33" t="s">
        <v>3316</v>
      </c>
      <c r="C12651" s="34">
        <v>16</v>
      </c>
      <c r="D12651" s="33" t="s">
        <v>105</v>
      </c>
      <c r="E12651" s="33" t="s">
        <v>11858</v>
      </c>
      <c r="F12651" s="35">
        <v>49101704</v>
      </c>
      <c r="G12651" s="33" t="s">
        <v>15071</v>
      </c>
      <c r="H12651" s="33">
        <v>6</v>
      </c>
      <c r="I12651" s="33">
        <v>4</v>
      </c>
      <c r="J12651" s="36">
        <v>25</v>
      </c>
      <c r="K12651" s="37">
        <v>3784200</v>
      </c>
      <c r="L12651" s="38" t="s">
        <v>15</v>
      </c>
      <c r="M12651" s="38" t="s">
        <v>13</v>
      </c>
    </row>
    <row r="12652" spans="1:13" s="39" customFormat="1" ht="12.75" x14ac:dyDescent="0.2">
      <c r="A12652" s="33" t="s">
        <v>11580</v>
      </c>
      <c r="B12652" s="33" t="s">
        <v>608</v>
      </c>
      <c r="C12652" s="34">
        <v>10</v>
      </c>
      <c r="D12652" s="33" t="s">
        <v>106</v>
      </c>
      <c r="E12652" s="33" t="s">
        <v>11859</v>
      </c>
      <c r="F12652" s="35">
        <v>85122201</v>
      </c>
      <c r="G12652" s="33" t="s">
        <v>15071</v>
      </c>
      <c r="H12652" s="33">
        <v>1</v>
      </c>
      <c r="I12652" s="33">
        <v>11</v>
      </c>
      <c r="J12652" s="36">
        <v>1</v>
      </c>
      <c r="K12652" s="37">
        <v>6348760</v>
      </c>
      <c r="L12652" s="38" t="s">
        <v>12</v>
      </c>
      <c r="M12652" s="38" t="s">
        <v>13</v>
      </c>
    </row>
    <row r="12653" spans="1:13" s="39" customFormat="1" ht="12.75" x14ac:dyDescent="0.2">
      <c r="A12653" s="33" t="s">
        <v>11580</v>
      </c>
      <c r="B12653" s="33" t="s">
        <v>608</v>
      </c>
      <c r="C12653" s="34">
        <v>10</v>
      </c>
      <c r="D12653" s="33" t="s">
        <v>106</v>
      </c>
      <c r="E12653" s="33" t="s">
        <v>11860</v>
      </c>
      <c r="F12653" s="35">
        <v>85122201</v>
      </c>
      <c r="G12653" s="33" t="s">
        <v>15071</v>
      </c>
      <c r="H12653" s="33">
        <v>4</v>
      </c>
      <c r="I12653" s="33">
        <v>11</v>
      </c>
      <c r="J12653" s="36">
        <v>1</v>
      </c>
      <c r="K12653" s="37">
        <v>2318400</v>
      </c>
      <c r="L12653" s="38" t="s">
        <v>12</v>
      </c>
      <c r="M12653" s="38" t="s">
        <v>13</v>
      </c>
    </row>
    <row r="12654" spans="1:13" s="39" customFormat="1" ht="12.75" x14ac:dyDescent="0.2">
      <c r="A12654" s="33" t="s">
        <v>11580</v>
      </c>
      <c r="B12654" s="33" t="s">
        <v>608</v>
      </c>
      <c r="C12654" s="34">
        <v>10</v>
      </c>
      <c r="D12654" s="33" t="s">
        <v>106</v>
      </c>
      <c r="E12654" s="33" t="s">
        <v>11861</v>
      </c>
      <c r="F12654" s="35">
        <v>85122201</v>
      </c>
      <c r="G12654" s="33" t="s">
        <v>15071</v>
      </c>
      <c r="H12654" s="33">
        <v>4</v>
      </c>
      <c r="I12654" s="33">
        <v>11</v>
      </c>
      <c r="J12654" s="36">
        <v>1</v>
      </c>
      <c r="K12654" s="37">
        <v>17880000</v>
      </c>
      <c r="L12654" s="38" t="s">
        <v>12</v>
      </c>
      <c r="M12654" s="38" t="s">
        <v>13</v>
      </c>
    </row>
    <row r="12655" spans="1:13" s="39" customFormat="1" ht="12.75" x14ac:dyDescent="0.2">
      <c r="A12655" s="33" t="s">
        <v>11580</v>
      </c>
      <c r="B12655" s="33" t="s">
        <v>608</v>
      </c>
      <c r="C12655" s="34">
        <v>10</v>
      </c>
      <c r="D12655" s="33" t="s">
        <v>106</v>
      </c>
      <c r="E12655" s="33" t="s">
        <v>11860</v>
      </c>
      <c r="F12655" s="35">
        <v>85122201</v>
      </c>
      <c r="G12655" s="33" t="s">
        <v>15071</v>
      </c>
      <c r="H12655" s="33">
        <v>4</v>
      </c>
      <c r="I12655" s="33">
        <v>11</v>
      </c>
      <c r="J12655" s="36">
        <v>1</v>
      </c>
      <c r="K12655" s="37">
        <v>15051600</v>
      </c>
      <c r="L12655" s="38" t="s">
        <v>12</v>
      </c>
      <c r="M12655" s="38" t="s">
        <v>13</v>
      </c>
    </row>
    <row r="12656" spans="1:13" s="39" customFormat="1" ht="12.75" x14ac:dyDescent="0.2">
      <c r="A12656" s="33" t="s">
        <v>11580</v>
      </c>
      <c r="B12656" s="33" t="s">
        <v>4765</v>
      </c>
      <c r="C12656" s="34">
        <v>10</v>
      </c>
      <c r="D12656" s="33" t="s">
        <v>111</v>
      </c>
      <c r="E12656" s="33" t="s">
        <v>11862</v>
      </c>
      <c r="F12656" s="35">
        <v>92101902</v>
      </c>
      <c r="G12656" s="33" t="s">
        <v>15071</v>
      </c>
      <c r="H12656" s="33">
        <v>1</v>
      </c>
      <c r="I12656" s="33">
        <v>6</v>
      </c>
      <c r="J12656" s="36">
        <v>1</v>
      </c>
      <c r="K12656" s="37">
        <v>9576000</v>
      </c>
      <c r="L12656" s="38" t="s">
        <v>12</v>
      </c>
      <c r="M12656" s="38" t="s">
        <v>13</v>
      </c>
    </row>
    <row r="12657" spans="1:13" s="39" customFormat="1" ht="12.75" x14ac:dyDescent="0.2">
      <c r="A12657" s="33" t="s">
        <v>11580</v>
      </c>
      <c r="B12657" s="33" t="s">
        <v>11583</v>
      </c>
      <c r="C12657" s="34">
        <v>16</v>
      </c>
      <c r="D12657" s="33" t="s">
        <v>13934</v>
      </c>
      <c r="E12657" s="33" t="s">
        <v>11863</v>
      </c>
      <c r="F12657" s="35">
        <v>90101700</v>
      </c>
      <c r="G12657" s="33" t="s">
        <v>15071</v>
      </c>
      <c r="H12657" s="33">
        <v>1</v>
      </c>
      <c r="I12657" s="33">
        <v>6</v>
      </c>
      <c r="J12657" s="36">
        <v>1</v>
      </c>
      <c r="K12657" s="37">
        <v>93025200</v>
      </c>
      <c r="L12657" s="38" t="s">
        <v>12</v>
      </c>
      <c r="M12657" s="38" t="s">
        <v>13</v>
      </c>
    </row>
    <row r="12658" spans="1:13" s="39" customFormat="1" ht="12.75" x14ac:dyDescent="0.2">
      <c r="A12658" s="33" t="s">
        <v>11580</v>
      </c>
      <c r="B12658" s="33" t="s">
        <v>611</v>
      </c>
      <c r="C12658" s="34">
        <v>10</v>
      </c>
      <c r="D12658" s="33" t="s">
        <v>108</v>
      </c>
      <c r="E12658" s="33" t="s">
        <v>11864</v>
      </c>
      <c r="F12658" s="35">
        <v>92121700</v>
      </c>
      <c r="G12658" s="33" t="s">
        <v>15071</v>
      </c>
      <c r="H12658" s="33">
        <v>1</v>
      </c>
      <c r="I12658" s="33">
        <v>6</v>
      </c>
      <c r="J12658" s="36">
        <v>1</v>
      </c>
      <c r="K12658" s="37">
        <v>57976800</v>
      </c>
      <c r="L12658" s="38" t="s">
        <v>12</v>
      </c>
      <c r="M12658" s="38" t="s">
        <v>13</v>
      </c>
    </row>
    <row r="12659" spans="1:13" s="39" customFormat="1" ht="12.75" x14ac:dyDescent="0.2">
      <c r="A12659" s="33" t="s">
        <v>11580</v>
      </c>
      <c r="B12659" s="33" t="s">
        <v>611</v>
      </c>
      <c r="C12659" s="34">
        <v>10</v>
      </c>
      <c r="D12659" s="33" t="s">
        <v>108</v>
      </c>
      <c r="E12659" s="33" t="s">
        <v>11865</v>
      </c>
      <c r="F12659" s="35">
        <v>72154055</v>
      </c>
      <c r="G12659" s="33" t="s">
        <v>15071</v>
      </c>
      <c r="H12659" s="33">
        <v>1</v>
      </c>
      <c r="I12659" s="33">
        <v>6</v>
      </c>
      <c r="J12659" s="36">
        <v>1</v>
      </c>
      <c r="K12659" s="37">
        <v>17139995</v>
      </c>
      <c r="L12659" s="38" t="s">
        <v>12</v>
      </c>
      <c r="M12659" s="38" t="s">
        <v>13</v>
      </c>
    </row>
    <row r="12660" spans="1:13" s="39" customFormat="1" ht="12.75" x14ac:dyDescent="0.2">
      <c r="A12660" s="33" t="s">
        <v>11580</v>
      </c>
      <c r="B12660" s="33" t="s">
        <v>611</v>
      </c>
      <c r="C12660" s="34">
        <v>10</v>
      </c>
      <c r="D12660" s="33" t="s">
        <v>108</v>
      </c>
      <c r="E12660" s="33" t="s">
        <v>11866</v>
      </c>
      <c r="F12660" s="35">
        <v>10226078</v>
      </c>
      <c r="G12660" s="33" t="s">
        <v>15071</v>
      </c>
      <c r="H12660" s="33">
        <v>3</v>
      </c>
      <c r="I12660" s="33">
        <v>2</v>
      </c>
      <c r="J12660" s="36">
        <v>1</v>
      </c>
      <c r="K12660" s="37">
        <v>2000000</v>
      </c>
      <c r="L12660" s="38" t="s">
        <v>12</v>
      </c>
      <c r="M12660" s="38" t="s">
        <v>13</v>
      </c>
    </row>
    <row r="12661" spans="1:13" s="39" customFormat="1" ht="12.75" x14ac:dyDescent="0.2">
      <c r="A12661" s="33" t="s">
        <v>11580</v>
      </c>
      <c r="B12661" s="33" t="s">
        <v>611</v>
      </c>
      <c r="C12661" s="34">
        <v>10</v>
      </c>
      <c r="D12661" s="33" t="s">
        <v>108</v>
      </c>
      <c r="E12661" s="33" t="s">
        <v>11867</v>
      </c>
      <c r="F12661" s="35">
        <v>72102103</v>
      </c>
      <c r="G12661" s="33" t="s">
        <v>15071</v>
      </c>
      <c r="H12661" s="33">
        <v>1</v>
      </c>
      <c r="I12661" s="33">
        <v>6</v>
      </c>
      <c r="J12661" s="36">
        <v>1</v>
      </c>
      <c r="K12661" s="37">
        <v>4912446</v>
      </c>
      <c r="L12661" s="38" t="s">
        <v>12</v>
      </c>
      <c r="M12661" s="38" t="s">
        <v>13</v>
      </c>
    </row>
    <row r="12662" spans="1:13" s="39" customFormat="1" ht="12.75" x14ac:dyDescent="0.2">
      <c r="A12662" s="33" t="s">
        <v>11580</v>
      </c>
      <c r="B12662" s="33" t="s">
        <v>611</v>
      </c>
      <c r="C12662" s="34">
        <v>10</v>
      </c>
      <c r="D12662" s="33" t="s">
        <v>108</v>
      </c>
      <c r="E12662" s="33" t="s">
        <v>11868</v>
      </c>
      <c r="F12662" s="35">
        <v>93151501</v>
      </c>
      <c r="G12662" s="33" t="s">
        <v>15071</v>
      </c>
      <c r="H12662" s="33">
        <v>1</v>
      </c>
      <c r="I12662" s="33">
        <v>6</v>
      </c>
      <c r="J12662" s="36">
        <v>1</v>
      </c>
      <c r="K12662" s="37">
        <v>105000000</v>
      </c>
      <c r="L12662" s="38" t="s">
        <v>12</v>
      </c>
      <c r="M12662" s="38" t="s">
        <v>13</v>
      </c>
    </row>
    <row r="12663" spans="1:13" s="39" customFormat="1" ht="12.75" x14ac:dyDescent="0.2">
      <c r="A12663" s="33" t="s">
        <v>11580</v>
      </c>
      <c r="B12663" s="33" t="s">
        <v>611</v>
      </c>
      <c r="C12663" s="34">
        <v>10</v>
      </c>
      <c r="D12663" s="33" t="s">
        <v>108</v>
      </c>
      <c r="E12663" s="33" t="s">
        <v>11869</v>
      </c>
      <c r="F12663" s="35">
        <v>72101516</v>
      </c>
      <c r="G12663" s="33" t="s">
        <v>15071</v>
      </c>
      <c r="H12663" s="33">
        <v>1</v>
      </c>
      <c r="I12663" s="33">
        <v>6</v>
      </c>
      <c r="J12663" s="36">
        <v>1</v>
      </c>
      <c r="K12663" s="37">
        <v>7000000</v>
      </c>
      <c r="L12663" s="38" t="s">
        <v>12</v>
      </c>
      <c r="M12663" s="38" t="s">
        <v>13</v>
      </c>
    </row>
    <row r="12664" spans="1:13" s="39" customFormat="1" ht="12.75" x14ac:dyDescent="0.2">
      <c r="A12664" s="33" t="s">
        <v>11580</v>
      </c>
      <c r="B12664" s="33" t="s">
        <v>611</v>
      </c>
      <c r="C12664" s="34">
        <v>10</v>
      </c>
      <c r="D12664" s="33" t="s">
        <v>108</v>
      </c>
      <c r="E12664" s="33" t="s">
        <v>11870</v>
      </c>
      <c r="F12664" s="35">
        <v>80131801</v>
      </c>
      <c r="G12664" s="33" t="s">
        <v>15071</v>
      </c>
      <c r="H12664" s="33">
        <v>1</v>
      </c>
      <c r="I12664" s="33">
        <v>6</v>
      </c>
      <c r="J12664" s="36">
        <v>1</v>
      </c>
      <c r="K12664" s="37">
        <v>14600000</v>
      </c>
      <c r="L12664" s="38" t="s">
        <v>12</v>
      </c>
      <c r="M12664" s="38" t="s">
        <v>13</v>
      </c>
    </row>
    <row r="12665" spans="1:13" s="39" customFormat="1" ht="12.75" x14ac:dyDescent="0.2">
      <c r="A12665" s="33" t="s">
        <v>11580</v>
      </c>
      <c r="B12665" s="33" t="s">
        <v>611</v>
      </c>
      <c r="C12665" s="34">
        <v>10</v>
      </c>
      <c r="D12665" s="33" t="s">
        <v>108</v>
      </c>
      <c r="E12665" s="33" t="s">
        <v>11871</v>
      </c>
      <c r="F12665" s="35">
        <v>81112005</v>
      </c>
      <c r="G12665" s="33" t="s">
        <v>15071</v>
      </c>
      <c r="H12665" s="33">
        <v>1</v>
      </c>
      <c r="I12665" s="33">
        <v>6</v>
      </c>
      <c r="J12665" s="36">
        <v>1</v>
      </c>
      <c r="K12665" s="37">
        <v>5500000</v>
      </c>
      <c r="L12665" s="38" t="s">
        <v>12</v>
      </c>
      <c r="M12665" s="38" t="s">
        <v>13</v>
      </c>
    </row>
    <row r="12666" spans="1:13" s="39" customFormat="1" ht="12.75" x14ac:dyDescent="0.2">
      <c r="A12666" s="33" t="s">
        <v>11580</v>
      </c>
      <c r="B12666" s="33" t="s">
        <v>611</v>
      </c>
      <c r="C12666" s="34">
        <v>10</v>
      </c>
      <c r="D12666" s="33" t="s">
        <v>108</v>
      </c>
      <c r="E12666" s="33" t="s">
        <v>14936</v>
      </c>
      <c r="F12666" s="35">
        <v>81112005</v>
      </c>
      <c r="G12666" s="33" t="s">
        <v>15071</v>
      </c>
      <c r="H12666" s="33">
        <v>4</v>
      </c>
      <c r="I12666" s="33">
        <v>5</v>
      </c>
      <c r="J12666" s="36">
        <v>1</v>
      </c>
      <c r="K12666" s="37">
        <v>24000000</v>
      </c>
      <c r="L12666" s="38" t="s">
        <v>12</v>
      </c>
      <c r="M12666" s="38" t="s">
        <v>13</v>
      </c>
    </row>
    <row r="12667" spans="1:13" s="39" customFormat="1" ht="12.75" x14ac:dyDescent="0.2">
      <c r="A12667" s="33" t="s">
        <v>11580</v>
      </c>
      <c r="B12667" s="33" t="s">
        <v>611</v>
      </c>
      <c r="C12667" s="34">
        <v>10</v>
      </c>
      <c r="D12667" s="33" t="s">
        <v>108</v>
      </c>
      <c r="E12667" s="33" t="s">
        <v>11871</v>
      </c>
      <c r="F12667" s="35">
        <v>81112005</v>
      </c>
      <c r="G12667" s="33" t="s">
        <v>15071</v>
      </c>
      <c r="H12667" s="33">
        <v>1</v>
      </c>
      <c r="I12667" s="33">
        <v>12</v>
      </c>
      <c r="J12667" s="36">
        <v>1</v>
      </c>
      <c r="K12667" s="37">
        <v>22558392.98</v>
      </c>
      <c r="L12667" s="38" t="s">
        <v>12</v>
      </c>
      <c r="M12667" s="38" t="s">
        <v>13</v>
      </c>
    </row>
    <row r="12668" spans="1:13" s="39" customFormat="1" ht="12.75" x14ac:dyDescent="0.2">
      <c r="A12668" s="33" t="s">
        <v>11580</v>
      </c>
      <c r="B12668" s="33" t="s">
        <v>611</v>
      </c>
      <c r="C12668" s="34">
        <v>10</v>
      </c>
      <c r="D12668" s="33" t="s">
        <v>108</v>
      </c>
      <c r="E12668" s="33" t="s">
        <v>11872</v>
      </c>
      <c r="F12668" s="35">
        <v>83111900</v>
      </c>
      <c r="G12668" s="33" t="s">
        <v>15071</v>
      </c>
      <c r="H12668" s="33">
        <v>1</v>
      </c>
      <c r="I12668" s="33">
        <v>6</v>
      </c>
      <c r="J12668" s="36">
        <v>1</v>
      </c>
      <c r="K12668" s="37">
        <v>22376678</v>
      </c>
      <c r="L12668" s="38" t="s">
        <v>12</v>
      </c>
      <c r="M12668" s="38" t="s">
        <v>13</v>
      </c>
    </row>
    <row r="12669" spans="1:13" s="39" customFormat="1" ht="12.75" x14ac:dyDescent="0.2">
      <c r="A12669" s="33" t="s">
        <v>11580</v>
      </c>
      <c r="B12669" s="33" t="s">
        <v>611</v>
      </c>
      <c r="C12669" s="34">
        <v>10</v>
      </c>
      <c r="D12669" s="33" t="s">
        <v>108</v>
      </c>
      <c r="E12669" s="33" t="s">
        <v>11873</v>
      </c>
      <c r="F12669" s="35">
        <v>46171625</v>
      </c>
      <c r="G12669" s="33" t="s">
        <v>15071</v>
      </c>
      <c r="H12669" s="33">
        <v>1</v>
      </c>
      <c r="I12669" s="33">
        <v>6</v>
      </c>
      <c r="J12669" s="36">
        <v>1</v>
      </c>
      <c r="K12669" s="37">
        <v>3577561</v>
      </c>
      <c r="L12669" s="38" t="s">
        <v>12</v>
      </c>
      <c r="M12669" s="38" t="s">
        <v>13</v>
      </c>
    </row>
    <row r="12670" spans="1:13" s="39" customFormat="1" ht="12.75" x14ac:dyDescent="0.2">
      <c r="A12670" s="33" t="s">
        <v>11580</v>
      </c>
      <c r="B12670" s="33" t="s">
        <v>611</v>
      </c>
      <c r="C12670" s="34">
        <v>10</v>
      </c>
      <c r="D12670" s="33" t="s">
        <v>108</v>
      </c>
      <c r="E12670" s="33" t="s">
        <v>11874</v>
      </c>
      <c r="F12670" s="35">
        <v>80161504</v>
      </c>
      <c r="G12670" s="33" t="s">
        <v>466</v>
      </c>
      <c r="H12670" s="33">
        <v>2</v>
      </c>
      <c r="I12670" s="33">
        <v>2</v>
      </c>
      <c r="J12670" s="36">
        <v>1</v>
      </c>
      <c r="K12670" s="37">
        <v>249046294</v>
      </c>
      <c r="L12670" s="38" t="s">
        <v>12</v>
      </c>
      <c r="M12670" s="38" t="s">
        <v>13</v>
      </c>
    </row>
    <row r="12671" spans="1:13" s="39" customFormat="1" ht="12.75" x14ac:dyDescent="0.2">
      <c r="A12671" s="33" t="s">
        <v>11580</v>
      </c>
      <c r="B12671" s="33" t="s">
        <v>611</v>
      </c>
      <c r="C12671" s="34">
        <v>10</v>
      </c>
      <c r="D12671" s="33" t="s">
        <v>108</v>
      </c>
      <c r="E12671" s="33" t="s">
        <v>11866</v>
      </c>
      <c r="F12671" s="35">
        <v>10226078</v>
      </c>
      <c r="G12671" s="33" t="s">
        <v>15071</v>
      </c>
      <c r="H12671" s="33">
        <v>3</v>
      </c>
      <c r="I12671" s="33">
        <v>2</v>
      </c>
      <c r="J12671" s="36">
        <v>1</v>
      </c>
      <c r="K12671" s="37">
        <v>8000000</v>
      </c>
      <c r="L12671" s="38" t="s">
        <v>12</v>
      </c>
      <c r="M12671" s="38" t="s">
        <v>13</v>
      </c>
    </row>
    <row r="12672" spans="1:13" s="39" customFormat="1" ht="12.75" x14ac:dyDescent="0.2">
      <c r="A12672" s="33" t="s">
        <v>11580</v>
      </c>
      <c r="B12672" s="33" t="s">
        <v>611</v>
      </c>
      <c r="C12672" s="34">
        <v>10</v>
      </c>
      <c r="D12672" s="33" t="s">
        <v>108</v>
      </c>
      <c r="E12672" s="33" t="s">
        <v>11875</v>
      </c>
      <c r="F12672" s="35">
        <v>80131801</v>
      </c>
      <c r="G12672" s="33" t="s">
        <v>15070</v>
      </c>
      <c r="H12672" s="33">
        <v>1</v>
      </c>
      <c r="I12672" s="33">
        <v>6</v>
      </c>
      <c r="J12672" s="36">
        <v>1</v>
      </c>
      <c r="K12672" s="37">
        <v>45497119</v>
      </c>
      <c r="L12672" s="38" t="s">
        <v>12</v>
      </c>
      <c r="M12672" s="38" t="s">
        <v>13</v>
      </c>
    </row>
    <row r="12673" spans="1:13" s="39" customFormat="1" ht="12.75" x14ac:dyDescent="0.2">
      <c r="A12673" s="33" t="s">
        <v>11580</v>
      </c>
      <c r="B12673" s="33" t="s">
        <v>611</v>
      </c>
      <c r="C12673" s="34">
        <v>10</v>
      </c>
      <c r="D12673" s="33" t="s">
        <v>108</v>
      </c>
      <c r="E12673" s="33" t="s">
        <v>11876</v>
      </c>
      <c r="F12673" s="35">
        <v>80131801</v>
      </c>
      <c r="G12673" s="33" t="s">
        <v>15070</v>
      </c>
      <c r="H12673" s="33">
        <v>1</v>
      </c>
      <c r="I12673" s="33">
        <v>6</v>
      </c>
      <c r="J12673" s="36">
        <v>1</v>
      </c>
      <c r="K12673" s="37">
        <v>42474400</v>
      </c>
      <c r="L12673" s="38" t="s">
        <v>12</v>
      </c>
      <c r="M12673" s="38" t="s">
        <v>13</v>
      </c>
    </row>
    <row r="12674" spans="1:13" s="39" customFormat="1" ht="12.75" x14ac:dyDescent="0.2">
      <c r="A12674" s="33" t="s">
        <v>11580</v>
      </c>
      <c r="B12674" s="33" t="s">
        <v>611</v>
      </c>
      <c r="C12674" s="34">
        <v>10</v>
      </c>
      <c r="D12674" s="33" t="s">
        <v>108</v>
      </c>
      <c r="E12674" s="33" t="s">
        <v>11877</v>
      </c>
      <c r="F12674" s="35">
        <v>80131801</v>
      </c>
      <c r="G12674" s="33" t="s">
        <v>15070</v>
      </c>
      <c r="H12674" s="33">
        <v>1</v>
      </c>
      <c r="I12674" s="33">
        <v>6</v>
      </c>
      <c r="J12674" s="36">
        <v>1</v>
      </c>
      <c r="K12674" s="37">
        <v>10011000</v>
      </c>
      <c r="L12674" s="38" t="s">
        <v>12</v>
      </c>
      <c r="M12674" s="38" t="s">
        <v>13</v>
      </c>
    </row>
    <row r="12675" spans="1:13" s="39" customFormat="1" ht="12.75" x14ac:dyDescent="0.2">
      <c r="A12675" s="33" t="s">
        <v>11580</v>
      </c>
      <c r="B12675" s="33" t="s">
        <v>611</v>
      </c>
      <c r="C12675" s="34">
        <v>10</v>
      </c>
      <c r="D12675" s="33" t="s">
        <v>108</v>
      </c>
      <c r="E12675" s="33" t="s">
        <v>11878</v>
      </c>
      <c r="F12675" s="35">
        <v>80131801</v>
      </c>
      <c r="G12675" s="33" t="s">
        <v>15070</v>
      </c>
      <c r="H12675" s="33">
        <v>1</v>
      </c>
      <c r="I12675" s="33">
        <v>6</v>
      </c>
      <c r="J12675" s="36">
        <v>1</v>
      </c>
      <c r="K12675" s="37">
        <v>20247300</v>
      </c>
      <c r="L12675" s="38" t="s">
        <v>12</v>
      </c>
      <c r="M12675" s="38" t="s">
        <v>13</v>
      </c>
    </row>
    <row r="12676" spans="1:13" s="39" customFormat="1" ht="12.75" x14ac:dyDescent="0.2">
      <c r="A12676" s="33" t="s">
        <v>11580</v>
      </c>
      <c r="B12676" s="33" t="s">
        <v>611</v>
      </c>
      <c r="C12676" s="34">
        <v>16</v>
      </c>
      <c r="D12676" s="33" t="s">
        <v>108</v>
      </c>
      <c r="E12676" s="33" t="s">
        <v>11879</v>
      </c>
      <c r="F12676" s="35">
        <v>80111601</v>
      </c>
      <c r="G12676" s="33" t="s">
        <v>313</v>
      </c>
      <c r="H12676" s="33">
        <v>2</v>
      </c>
      <c r="I12676" s="33">
        <v>11</v>
      </c>
      <c r="J12676" s="36">
        <v>1</v>
      </c>
      <c r="K12676" s="37">
        <v>3000000</v>
      </c>
      <c r="L12676" s="38" t="s">
        <v>12</v>
      </c>
      <c r="M12676" s="38" t="s">
        <v>13</v>
      </c>
    </row>
    <row r="12677" spans="1:13" s="39" customFormat="1" ht="12.75" x14ac:dyDescent="0.2">
      <c r="A12677" s="33" t="s">
        <v>11580</v>
      </c>
      <c r="B12677" s="33" t="s">
        <v>611</v>
      </c>
      <c r="C12677" s="34">
        <v>16</v>
      </c>
      <c r="D12677" s="33" t="s">
        <v>108</v>
      </c>
      <c r="E12677" s="33" t="s">
        <v>11590</v>
      </c>
      <c r="F12677" s="35">
        <v>0</v>
      </c>
      <c r="G12677" s="33" t="s">
        <v>15071</v>
      </c>
      <c r="H12677" s="33">
        <v>1</v>
      </c>
      <c r="I12677" s="33">
        <v>6</v>
      </c>
      <c r="J12677" s="36">
        <v>1</v>
      </c>
      <c r="K12677" s="37">
        <v>369</v>
      </c>
      <c r="L12677" s="38" t="s">
        <v>12</v>
      </c>
      <c r="M12677" s="38" t="s">
        <v>13</v>
      </c>
    </row>
    <row r="12678" spans="1:13" s="39" customFormat="1" ht="12.75" x14ac:dyDescent="0.2">
      <c r="A12678" s="33" t="s">
        <v>11580</v>
      </c>
      <c r="B12678" s="33" t="s">
        <v>611</v>
      </c>
      <c r="C12678" s="34">
        <v>16</v>
      </c>
      <c r="D12678" s="33" t="s">
        <v>108</v>
      </c>
      <c r="E12678" s="33" t="s">
        <v>11880</v>
      </c>
      <c r="F12678" s="35">
        <v>80141902</v>
      </c>
      <c r="G12678" s="33" t="s">
        <v>15071</v>
      </c>
      <c r="H12678" s="33">
        <v>7</v>
      </c>
      <c r="I12678" s="33">
        <v>4</v>
      </c>
      <c r="J12678" s="36">
        <v>1</v>
      </c>
      <c r="K12678" s="37">
        <v>1544086</v>
      </c>
      <c r="L12678" s="38" t="s">
        <v>12</v>
      </c>
      <c r="M12678" s="38" t="s">
        <v>13</v>
      </c>
    </row>
    <row r="12679" spans="1:13" s="39" customFormat="1" ht="12.75" x14ac:dyDescent="0.2">
      <c r="A12679" s="33" t="s">
        <v>11580</v>
      </c>
      <c r="B12679" s="33" t="s">
        <v>611</v>
      </c>
      <c r="C12679" s="34">
        <v>10</v>
      </c>
      <c r="D12679" s="33" t="s">
        <v>108</v>
      </c>
      <c r="E12679" s="33" t="s">
        <v>11869</v>
      </c>
      <c r="F12679" s="35">
        <v>72101516</v>
      </c>
      <c r="G12679" s="33" t="s">
        <v>15071</v>
      </c>
      <c r="H12679" s="33">
        <v>4</v>
      </c>
      <c r="I12679" s="33">
        <v>3</v>
      </c>
      <c r="J12679" s="36">
        <v>1</v>
      </c>
      <c r="K12679" s="37">
        <v>4103890</v>
      </c>
      <c r="L12679" s="38" t="s">
        <v>12</v>
      </c>
      <c r="M12679" s="38" t="s">
        <v>13</v>
      </c>
    </row>
    <row r="12680" spans="1:13" s="39" customFormat="1" ht="12.75" x14ac:dyDescent="0.2">
      <c r="A12680" s="33" t="s">
        <v>11580</v>
      </c>
      <c r="B12680" s="33" t="s">
        <v>611</v>
      </c>
      <c r="C12680" s="34">
        <v>10</v>
      </c>
      <c r="D12680" s="33" t="s">
        <v>108</v>
      </c>
      <c r="E12680" s="33" t="s">
        <v>11881</v>
      </c>
      <c r="F12680" s="35">
        <v>92121500</v>
      </c>
      <c r="G12680" s="33" t="s">
        <v>15071</v>
      </c>
      <c r="H12680" s="33">
        <v>1</v>
      </c>
      <c r="I12680" s="33">
        <v>6</v>
      </c>
      <c r="J12680" s="36">
        <v>1</v>
      </c>
      <c r="K12680" s="37">
        <v>12657553</v>
      </c>
      <c r="L12680" s="38" t="s">
        <v>12</v>
      </c>
      <c r="M12680" s="38" t="s">
        <v>13</v>
      </c>
    </row>
    <row r="12681" spans="1:13" s="39" customFormat="1" ht="12.75" x14ac:dyDescent="0.2">
      <c r="A12681" s="33" t="s">
        <v>11580</v>
      </c>
      <c r="B12681" s="33" t="s">
        <v>611</v>
      </c>
      <c r="C12681" s="34">
        <v>16</v>
      </c>
      <c r="D12681" s="33" t="s">
        <v>108</v>
      </c>
      <c r="E12681" s="33" t="s">
        <v>11590</v>
      </c>
      <c r="F12681" s="35">
        <v>0</v>
      </c>
      <c r="G12681" s="33" t="s">
        <v>15071</v>
      </c>
      <c r="H12681" s="33">
        <v>1</v>
      </c>
      <c r="I12681" s="33">
        <v>6</v>
      </c>
      <c r="J12681" s="36">
        <v>1</v>
      </c>
      <c r="K12681" s="37">
        <v>130505</v>
      </c>
      <c r="L12681" s="38" t="s">
        <v>12</v>
      </c>
      <c r="M12681" s="38" t="s">
        <v>13</v>
      </c>
    </row>
    <row r="12682" spans="1:13" s="39" customFormat="1" ht="12.75" x14ac:dyDescent="0.2">
      <c r="A12682" s="33" t="s">
        <v>11580</v>
      </c>
      <c r="B12682" s="33" t="s">
        <v>611</v>
      </c>
      <c r="C12682" s="34">
        <v>10</v>
      </c>
      <c r="D12682" s="33" t="s">
        <v>108</v>
      </c>
      <c r="E12682" s="33" t="s">
        <v>11882</v>
      </c>
      <c r="F12682" s="35">
        <v>91111502</v>
      </c>
      <c r="G12682" s="33" t="s">
        <v>15071</v>
      </c>
      <c r="H12682" s="33">
        <v>1</v>
      </c>
      <c r="I12682" s="33">
        <v>6</v>
      </c>
      <c r="J12682" s="36">
        <v>1</v>
      </c>
      <c r="K12682" s="37">
        <v>1800000</v>
      </c>
      <c r="L12682" s="38" t="s">
        <v>12</v>
      </c>
      <c r="M12682" s="38" t="s">
        <v>13</v>
      </c>
    </row>
    <row r="12683" spans="1:13" s="39" customFormat="1" ht="12.75" x14ac:dyDescent="0.2">
      <c r="A12683" s="33" t="s">
        <v>11580</v>
      </c>
      <c r="B12683" s="33" t="s">
        <v>611</v>
      </c>
      <c r="C12683" s="34">
        <v>10</v>
      </c>
      <c r="D12683" s="33" t="s">
        <v>108</v>
      </c>
      <c r="E12683" s="33" t="s">
        <v>11873</v>
      </c>
      <c r="F12683" s="35">
        <v>46171625</v>
      </c>
      <c r="G12683" s="33" t="s">
        <v>15071</v>
      </c>
      <c r="H12683" s="33">
        <v>1</v>
      </c>
      <c r="I12683" s="33">
        <v>6</v>
      </c>
      <c r="J12683" s="36">
        <v>1</v>
      </c>
      <c r="K12683" s="37">
        <v>9964745</v>
      </c>
      <c r="L12683" s="38" t="s">
        <v>12</v>
      </c>
      <c r="M12683" s="38" t="s">
        <v>13</v>
      </c>
    </row>
    <row r="12684" spans="1:13" s="39" customFormat="1" ht="12.75" x14ac:dyDescent="0.2">
      <c r="A12684" s="33" t="s">
        <v>11580</v>
      </c>
      <c r="B12684" s="33" t="s">
        <v>611</v>
      </c>
      <c r="C12684" s="34">
        <v>10</v>
      </c>
      <c r="D12684" s="33" t="s">
        <v>108</v>
      </c>
      <c r="E12684" s="33" t="s">
        <v>11883</v>
      </c>
      <c r="F12684" s="35">
        <v>76121501</v>
      </c>
      <c r="G12684" s="33" t="s">
        <v>15071</v>
      </c>
      <c r="H12684" s="33">
        <v>1</v>
      </c>
      <c r="I12684" s="33">
        <v>6</v>
      </c>
      <c r="J12684" s="36">
        <v>1</v>
      </c>
      <c r="K12684" s="37">
        <v>10500000</v>
      </c>
      <c r="L12684" s="38" t="s">
        <v>12</v>
      </c>
      <c r="M12684" s="38" t="s">
        <v>13</v>
      </c>
    </row>
    <row r="12685" spans="1:13" s="39" customFormat="1" ht="12.75" x14ac:dyDescent="0.2">
      <c r="A12685" s="33" t="s">
        <v>11580</v>
      </c>
      <c r="B12685" s="33" t="s">
        <v>611</v>
      </c>
      <c r="C12685" s="34">
        <v>10</v>
      </c>
      <c r="D12685" s="33" t="s">
        <v>108</v>
      </c>
      <c r="E12685" s="33" t="s">
        <v>11884</v>
      </c>
      <c r="F12685" s="35">
        <v>0</v>
      </c>
      <c r="G12685" s="33" t="s">
        <v>15071</v>
      </c>
      <c r="H12685" s="33">
        <v>1</v>
      </c>
      <c r="I12685" s="33">
        <v>6</v>
      </c>
      <c r="J12685" s="36">
        <v>1</v>
      </c>
      <c r="K12685" s="37">
        <v>139775000</v>
      </c>
      <c r="L12685" s="38" t="s">
        <v>12</v>
      </c>
      <c r="M12685" s="38" t="s">
        <v>13</v>
      </c>
    </row>
    <row r="12686" spans="1:13" s="39" customFormat="1" ht="12.75" x14ac:dyDescent="0.2">
      <c r="A12686" s="33" t="s">
        <v>11580</v>
      </c>
      <c r="B12686" s="33" t="s">
        <v>611</v>
      </c>
      <c r="C12686" s="34">
        <v>10</v>
      </c>
      <c r="D12686" s="33" t="s">
        <v>108</v>
      </c>
      <c r="E12686" s="33" t="s">
        <v>11872</v>
      </c>
      <c r="F12686" s="35">
        <v>83111900</v>
      </c>
      <c r="G12686" s="33" t="s">
        <v>15071</v>
      </c>
      <c r="H12686" s="33">
        <v>1</v>
      </c>
      <c r="I12686" s="33">
        <v>6</v>
      </c>
      <c r="J12686" s="36">
        <v>1</v>
      </c>
      <c r="K12686" s="37">
        <v>2123322</v>
      </c>
      <c r="L12686" s="38" t="s">
        <v>12</v>
      </c>
      <c r="M12686" s="38" t="s">
        <v>13</v>
      </c>
    </row>
    <row r="12687" spans="1:13" s="39" customFormat="1" ht="12.75" x14ac:dyDescent="0.2">
      <c r="A12687" s="33" t="s">
        <v>11580</v>
      </c>
      <c r="B12687" s="33" t="s">
        <v>574</v>
      </c>
      <c r="C12687" s="34">
        <v>10</v>
      </c>
      <c r="D12687" s="33" t="s">
        <v>13913</v>
      </c>
      <c r="E12687" s="33" t="s">
        <v>11885</v>
      </c>
      <c r="F12687" s="35">
        <v>42143900</v>
      </c>
      <c r="G12687" s="33" t="s">
        <v>15071</v>
      </c>
      <c r="H12687" s="33">
        <v>1</v>
      </c>
      <c r="I12687" s="33">
        <v>6</v>
      </c>
      <c r="J12687" s="36">
        <v>16</v>
      </c>
      <c r="K12687" s="37">
        <v>984000</v>
      </c>
      <c r="L12687" s="38" t="s">
        <v>15</v>
      </c>
      <c r="M12687" s="38" t="s">
        <v>13</v>
      </c>
    </row>
    <row r="12688" spans="1:13" s="39" customFormat="1" ht="12.75" x14ac:dyDescent="0.2">
      <c r="A12688" s="33" t="s">
        <v>11580</v>
      </c>
      <c r="B12688" s="33" t="s">
        <v>611</v>
      </c>
      <c r="C12688" s="34">
        <v>16</v>
      </c>
      <c r="D12688" s="33" t="s">
        <v>108</v>
      </c>
      <c r="E12688" s="33" t="s">
        <v>11886</v>
      </c>
      <c r="F12688" s="35">
        <v>80111601</v>
      </c>
      <c r="G12688" s="33" t="s">
        <v>15071</v>
      </c>
      <c r="H12688" s="33">
        <v>1</v>
      </c>
      <c r="I12688" s="33">
        <v>6</v>
      </c>
      <c r="J12688" s="36">
        <v>1</v>
      </c>
      <c r="K12688" s="37">
        <v>25000000</v>
      </c>
      <c r="L12688" s="38" t="s">
        <v>12</v>
      </c>
      <c r="M12688" s="38" t="s">
        <v>13</v>
      </c>
    </row>
    <row r="12689" spans="1:13" s="39" customFormat="1" ht="12.75" x14ac:dyDescent="0.2">
      <c r="A12689" s="33" t="s">
        <v>11580</v>
      </c>
      <c r="B12689" s="33" t="s">
        <v>611</v>
      </c>
      <c r="C12689" s="34">
        <v>10</v>
      </c>
      <c r="D12689" s="33" t="s">
        <v>108</v>
      </c>
      <c r="E12689" s="33" t="s">
        <v>11887</v>
      </c>
      <c r="F12689" s="35">
        <v>81112005</v>
      </c>
      <c r="G12689" s="33" t="s">
        <v>15071</v>
      </c>
      <c r="H12689" s="33">
        <v>1</v>
      </c>
      <c r="I12689" s="33">
        <v>6</v>
      </c>
      <c r="J12689" s="36">
        <v>1</v>
      </c>
      <c r="K12689" s="37">
        <v>25941607.02</v>
      </c>
      <c r="L12689" s="38" t="s">
        <v>12</v>
      </c>
      <c r="M12689" s="38" t="s">
        <v>13</v>
      </c>
    </row>
    <row r="12690" spans="1:13" s="39" customFormat="1" ht="12.75" x14ac:dyDescent="0.2">
      <c r="A12690" s="33" t="s">
        <v>11580</v>
      </c>
      <c r="B12690" s="33" t="s">
        <v>611</v>
      </c>
      <c r="C12690" s="34">
        <v>10</v>
      </c>
      <c r="D12690" s="33" t="s">
        <v>108</v>
      </c>
      <c r="E12690" s="33" t="s">
        <v>11884</v>
      </c>
      <c r="F12690" s="35">
        <v>0</v>
      </c>
      <c r="G12690" s="33" t="s">
        <v>15071</v>
      </c>
      <c r="H12690" s="33">
        <v>1</v>
      </c>
      <c r="I12690" s="33">
        <v>6</v>
      </c>
      <c r="J12690" s="36">
        <v>1</v>
      </c>
      <c r="K12690" s="37">
        <v>21178706</v>
      </c>
      <c r="L12690" s="38" t="s">
        <v>12</v>
      </c>
      <c r="M12690" s="38" t="s">
        <v>13</v>
      </c>
    </row>
    <row r="12691" spans="1:13" s="39" customFormat="1" ht="12.75" x14ac:dyDescent="0.2">
      <c r="A12691" s="33" t="s">
        <v>11580</v>
      </c>
      <c r="B12691" s="33" t="s">
        <v>611</v>
      </c>
      <c r="C12691" s="34">
        <v>16</v>
      </c>
      <c r="D12691" s="33" t="s">
        <v>108</v>
      </c>
      <c r="E12691" s="33" t="s">
        <v>11880</v>
      </c>
      <c r="F12691" s="35">
        <v>80141902</v>
      </c>
      <c r="G12691" s="33" t="s">
        <v>15071</v>
      </c>
      <c r="H12691" s="33">
        <v>1</v>
      </c>
      <c r="I12691" s="33">
        <v>6</v>
      </c>
      <c r="J12691" s="36">
        <v>1</v>
      </c>
      <c r="K12691" s="37">
        <v>1955914</v>
      </c>
      <c r="L12691" s="38" t="s">
        <v>12</v>
      </c>
      <c r="M12691" s="38" t="s">
        <v>13</v>
      </c>
    </row>
    <row r="12692" spans="1:13" s="39" customFormat="1" ht="12.75" x14ac:dyDescent="0.2">
      <c r="A12692" s="33" t="s">
        <v>11580</v>
      </c>
      <c r="B12692" s="33" t="s">
        <v>611</v>
      </c>
      <c r="C12692" s="34">
        <v>16</v>
      </c>
      <c r="D12692" s="33" t="s">
        <v>108</v>
      </c>
      <c r="E12692" s="33" t="s">
        <v>11815</v>
      </c>
      <c r="F12692" s="35">
        <v>90111603</v>
      </c>
      <c r="G12692" s="33" t="s">
        <v>15071</v>
      </c>
      <c r="H12692" s="33">
        <v>1</v>
      </c>
      <c r="I12692" s="33">
        <v>6</v>
      </c>
      <c r="J12692" s="36">
        <v>1</v>
      </c>
      <c r="K12692" s="37">
        <v>138513095</v>
      </c>
      <c r="L12692" s="38" t="s">
        <v>12</v>
      </c>
      <c r="M12692" s="38" t="s">
        <v>13</v>
      </c>
    </row>
    <row r="12693" spans="1:13" s="39" customFormat="1" ht="12.75" x14ac:dyDescent="0.2">
      <c r="A12693" s="33" t="s">
        <v>11580</v>
      </c>
      <c r="B12693" s="33" t="s">
        <v>611</v>
      </c>
      <c r="C12693" s="34">
        <v>16</v>
      </c>
      <c r="D12693" s="33" t="s">
        <v>108</v>
      </c>
      <c r="E12693" s="33" t="s">
        <v>11825</v>
      </c>
      <c r="F12693" s="35">
        <v>0</v>
      </c>
      <c r="G12693" s="33" t="s">
        <v>15071</v>
      </c>
      <c r="H12693" s="33">
        <v>1</v>
      </c>
      <c r="I12693" s="33">
        <v>6</v>
      </c>
      <c r="J12693" s="36">
        <v>1</v>
      </c>
      <c r="K12693" s="37">
        <v>1486905</v>
      </c>
      <c r="L12693" s="38" t="s">
        <v>12</v>
      </c>
      <c r="M12693" s="38" t="s">
        <v>13</v>
      </c>
    </row>
    <row r="12694" spans="1:13" s="39" customFormat="1" ht="12.75" x14ac:dyDescent="0.2">
      <c r="A12694" s="33" t="s">
        <v>11580</v>
      </c>
      <c r="B12694" s="33" t="s">
        <v>5904</v>
      </c>
      <c r="C12694" s="34">
        <v>10</v>
      </c>
      <c r="D12694" s="33" t="s">
        <v>116</v>
      </c>
      <c r="E12694" s="33" t="s">
        <v>14933</v>
      </c>
      <c r="F12694" s="35">
        <v>55101519</v>
      </c>
      <c r="G12694" s="33" t="s">
        <v>15071</v>
      </c>
      <c r="H12694" s="33">
        <v>1</v>
      </c>
      <c r="I12694" s="33">
        <v>6</v>
      </c>
      <c r="J12694" s="36">
        <v>1</v>
      </c>
      <c r="K12694" s="37">
        <v>770000</v>
      </c>
      <c r="L12694" s="38" t="s">
        <v>12</v>
      </c>
      <c r="M12694" s="38" t="s">
        <v>13</v>
      </c>
    </row>
    <row r="12695" spans="1:13" s="39" customFormat="1" ht="12.75" x14ac:dyDescent="0.2">
      <c r="A12695" s="33" t="s">
        <v>11580</v>
      </c>
      <c r="B12695" s="33" t="s">
        <v>574</v>
      </c>
      <c r="C12695" s="34">
        <v>10</v>
      </c>
      <c r="D12695" s="33" t="s">
        <v>13913</v>
      </c>
      <c r="E12695" s="33" t="s">
        <v>11888</v>
      </c>
      <c r="F12695" s="35">
        <v>42143900</v>
      </c>
      <c r="G12695" s="33" t="s">
        <v>15071</v>
      </c>
      <c r="H12695" s="33">
        <v>1</v>
      </c>
      <c r="I12695" s="33">
        <v>6</v>
      </c>
      <c r="J12695" s="36">
        <v>16</v>
      </c>
      <c r="K12695" s="37">
        <v>262400</v>
      </c>
      <c r="L12695" s="38" t="s">
        <v>15</v>
      </c>
      <c r="M12695" s="38" t="s">
        <v>13</v>
      </c>
    </row>
    <row r="12696" spans="1:13" s="39" customFormat="1" ht="12.75" x14ac:dyDescent="0.2">
      <c r="A12696" s="33" t="s">
        <v>11580</v>
      </c>
      <c r="B12696" s="33" t="s">
        <v>585</v>
      </c>
      <c r="C12696" s="34">
        <v>10</v>
      </c>
      <c r="D12696" s="33" t="s">
        <v>93</v>
      </c>
      <c r="E12696" s="33" t="s">
        <v>11889</v>
      </c>
      <c r="F12696" s="35">
        <v>30181600</v>
      </c>
      <c r="G12696" s="33" t="s">
        <v>15071</v>
      </c>
      <c r="H12696" s="33">
        <v>1</v>
      </c>
      <c r="I12696" s="33">
        <v>6</v>
      </c>
      <c r="J12696" s="36">
        <v>4</v>
      </c>
      <c r="K12696" s="37">
        <v>405000</v>
      </c>
      <c r="L12696" s="38" t="s">
        <v>12</v>
      </c>
      <c r="M12696" s="38" t="s">
        <v>13</v>
      </c>
    </row>
    <row r="12697" spans="1:13" s="39" customFormat="1" ht="12.75" x14ac:dyDescent="0.2">
      <c r="A12697" s="33" t="s">
        <v>11580</v>
      </c>
      <c r="B12697" s="33" t="s">
        <v>585</v>
      </c>
      <c r="C12697" s="34">
        <v>10</v>
      </c>
      <c r="D12697" s="33" t="s">
        <v>93</v>
      </c>
      <c r="E12697" s="33" t="s">
        <v>11890</v>
      </c>
      <c r="F12697" s="35">
        <v>47131700</v>
      </c>
      <c r="G12697" s="33" t="s">
        <v>15071</v>
      </c>
      <c r="H12697" s="33">
        <v>1</v>
      </c>
      <c r="I12697" s="33">
        <v>6</v>
      </c>
      <c r="J12697" s="36">
        <v>73</v>
      </c>
      <c r="K12697" s="37">
        <v>5212200</v>
      </c>
      <c r="L12697" s="38" t="s">
        <v>12</v>
      </c>
      <c r="M12697" s="38" t="s">
        <v>13</v>
      </c>
    </row>
    <row r="12698" spans="1:13" s="39" customFormat="1" ht="12.75" x14ac:dyDescent="0.2">
      <c r="A12698" s="33" t="s">
        <v>54</v>
      </c>
      <c r="B12698" s="33" t="s">
        <v>555</v>
      </c>
      <c r="C12698" s="34">
        <v>10</v>
      </c>
      <c r="D12698" s="33" t="s">
        <v>76</v>
      </c>
      <c r="E12698" s="33" t="s">
        <v>11898</v>
      </c>
      <c r="F12698" s="35">
        <v>43211507</v>
      </c>
      <c r="G12698" s="33" t="s">
        <v>313</v>
      </c>
      <c r="H12698" s="33">
        <v>1</v>
      </c>
      <c r="I12698" s="33">
        <v>6</v>
      </c>
      <c r="J12698" s="36">
        <v>4</v>
      </c>
      <c r="K12698" s="37">
        <v>56103089.060000002</v>
      </c>
      <c r="L12698" s="38" t="s">
        <v>15</v>
      </c>
      <c r="M12698" s="38" t="s">
        <v>13</v>
      </c>
    </row>
    <row r="12699" spans="1:13" s="39" customFormat="1" ht="12.75" x14ac:dyDescent="0.2">
      <c r="A12699" s="33" t="s">
        <v>54</v>
      </c>
      <c r="B12699" s="33" t="s">
        <v>555</v>
      </c>
      <c r="C12699" s="34">
        <v>10</v>
      </c>
      <c r="D12699" s="33" t="s">
        <v>76</v>
      </c>
      <c r="E12699" s="33" t="s">
        <v>11899</v>
      </c>
      <c r="F12699" s="35">
        <v>43211711</v>
      </c>
      <c r="G12699" s="33" t="s">
        <v>313</v>
      </c>
      <c r="H12699" s="33">
        <v>1</v>
      </c>
      <c r="I12699" s="33">
        <v>6</v>
      </c>
      <c r="J12699" s="36">
        <v>7</v>
      </c>
      <c r="K12699" s="37">
        <v>21048114.559999999</v>
      </c>
      <c r="L12699" s="38" t="s">
        <v>15</v>
      </c>
      <c r="M12699" s="38" t="s">
        <v>13</v>
      </c>
    </row>
    <row r="12700" spans="1:13" s="39" customFormat="1" ht="12.75" x14ac:dyDescent="0.2">
      <c r="A12700" s="33" t="s">
        <v>54</v>
      </c>
      <c r="B12700" s="33" t="s">
        <v>566</v>
      </c>
      <c r="C12700" s="34">
        <v>10</v>
      </c>
      <c r="D12700" s="33" t="s">
        <v>82</v>
      </c>
      <c r="E12700" s="33" t="s">
        <v>11900</v>
      </c>
      <c r="F12700" s="35" t="s">
        <v>11901</v>
      </c>
      <c r="G12700" s="33" t="s">
        <v>313</v>
      </c>
      <c r="H12700" s="33">
        <v>1</v>
      </c>
      <c r="I12700" s="33">
        <v>3</v>
      </c>
      <c r="J12700" s="36">
        <v>1</v>
      </c>
      <c r="K12700" s="37">
        <v>131191549.98</v>
      </c>
      <c r="L12700" s="38" t="s">
        <v>12</v>
      </c>
      <c r="M12700" s="38" t="s">
        <v>13</v>
      </c>
    </row>
    <row r="12701" spans="1:13" s="39" customFormat="1" ht="12.75" x14ac:dyDescent="0.2">
      <c r="A12701" s="33" t="s">
        <v>54</v>
      </c>
      <c r="B12701" s="33" t="s">
        <v>566</v>
      </c>
      <c r="C12701" s="34">
        <v>10</v>
      </c>
      <c r="D12701" s="33" t="s">
        <v>82</v>
      </c>
      <c r="E12701" s="33" t="s">
        <v>11902</v>
      </c>
      <c r="F12701" s="35">
        <v>25191500</v>
      </c>
      <c r="G12701" s="33" t="s">
        <v>313</v>
      </c>
      <c r="H12701" s="33">
        <v>1</v>
      </c>
      <c r="I12701" s="33">
        <v>6</v>
      </c>
      <c r="J12701" s="36">
        <v>1</v>
      </c>
      <c r="K12701" s="37">
        <v>86641658</v>
      </c>
      <c r="L12701" s="38" t="s">
        <v>12</v>
      </c>
      <c r="M12701" s="38" t="s">
        <v>13</v>
      </c>
    </row>
    <row r="12702" spans="1:13" s="39" customFormat="1" ht="12.75" x14ac:dyDescent="0.2">
      <c r="A12702" s="33" t="s">
        <v>54</v>
      </c>
      <c r="B12702" s="33" t="s">
        <v>567</v>
      </c>
      <c r="C12702" s="34">
        <v>10</v>
      </c>
      <c r="D12702" s="33" t="s">
        <v>13911</v>
      </c>
      <c r="E12702" s="33" t="s">
        <v>11903</v>
      </c>
      <c r="F12702" s="35">
        <v>52161523</v>
      </c>
      <c r="G12702" s="33" t="s">
        <v>313</v>
      </c>
      <c r="H12702" s="33">
        <v>2</v>
      </c>
      <c r="I12702" s="33">
        <v>7</v>
      </c>
      <c r="J12702" s="36">
        <v>6</v>
      </c>
      <c r="K12702" s="37">
        <v>343831074</v>
      </c>
      <c r="L12702" s="38" t="s">
        <v>15</v>
      </c>
      <c r="M12702" s="38" t="s">
        <v>13</v>
      </c>
    </row>
    <row r="12703" spans="1:13" s="39" customFormat="1" ht="12.75" x14ac:dyDescent="0.2">
      <c r="A12703" s="33" t="s">
        <v>54</v>
      </c>
      <c r="B12703" s="33" t="s">
        <v>567</v>
      </c>
      <c r="C12703" s="34">
        <v>10</v>
      </c>
      <c r="D12703" s="33" t="s">
        <v>13911</v>
      </c>
      <c r="E12703" s="33" t="s">
        <v>11904</v>
      </c>
      <c r="F12703" s="35">
        <v>52161523</v>
      </c>
      <c r="G12703" s="33" t="s">
        <v>313</v>
      </c>
      <c r="H12703" s="33">
        <v>2</v>
      </c>
      <c r="I12703" s="33">
        <v>7</v>
      </c>
      <c r="J12703" s="36">
        <v>28</v>
      </c>
      <c r="K12703" s="37">
        <v>23654400</v>
      </c>
      <c r="L12703" s="38" t="s">
        <v>15</v>
      </c>
      <c r="M12703" s="38" t="s">
        <v>13</v>
      </c>
    </row>
    <row r="12704" spans="1:13" s="39" customFormat="1" ht="12.75" x14ac:dyDescent="0.2">
      <c r="A12704" s="33" t="s">
        <v>54</v>
      </c>
      <c r="B12704" s="33" t="s">
        <v>567</v>
      </c>
      <c r="C12704" s="34">
        <v>10</v>
      </c>
      <c r="D12704" s="33" t="s">
        <v>13911</v>
      </c>
      <c r="E12704" s="33" t="s">
        <v>11905</v>
      </c>
      <c r="F12704" s="35">
        <v>52161523</v>
      </c>
      <c r="G12704" s="33" t="s">
        <v>313</v>
      </c>
      <c r="H12704" s="33">
        <v>2</v>
      </c>
      <c r="I12704" s="33">
        <v>7</v>
      </c>
      <c r="J12704" s="36">
        <v>2</v>
      </c>
      <c r="K12704" s="37">
        <v>195676193.78999999</v>
      </c>
      <c r="L12704" s="38" t="s">
        <v>15</v>
      </c>
      <c r="M12704" s="38" t="s">
        <v>13</v>
      </c>
    </row>
    <row r="12705" spans="1:13" s="39" customFormat="1" ht="12.75" x14ac:dyDescent="0.2">
      <c r="A12705" s="33" t="s">
        <v>54</v>
      </c>
      <c r="B12705" s="33" t="s">
        <v>567</v>
      </c>
      <c r="C12705" s="34">
        <v>10</v>
      </c>
      <c r="D12705" s="33" t="s">
        <v>13911</v>
      </c>
      <c r="E12705" s="33" t="s">
        <v>11906</v>
      </c>
      <c r="F12705" s="35">
        <v>43222609</v>
      </c>
      <c r="G12705" s="33" t="s">
        <v>313</v>
      </c>
      <c r="H12705" s="33">
        <v>2</v>
      </c>
      <c r="I12705" s="33">
        <v>7</v>
      </c>
      <c r="J12705" s="36">
        <v>1</v>
      </c>
      <c r="K12705" s="37">
        <v>122143296</v>
      </c>
      <c r="L12705" s="38" t="s">
        <v>15</v>
      </c>
      <c r="M12705" s="38" t="s">
        <v>13</v>
      </c>
    </row>
    <row r="12706" spans="1:13" s="39" customFormat="1" ht="12.75" x14ac:dyDescent="0.2">
      <c r="A12706" s="33" t="s">
        <v>54</v>
      </c>
      <c r="B12706" s="33" t="s">
        <v>567</v>
      </c>
      <c r="C12706" s="34">
        <v>10</v>
      </c>
      <c r="D12706" s="33" t="s">
        <v>13911</v>
      </c>
      <c r="E12706" s="33" t="s">
        <v>11907</v>
      </c>
      <c r="F12706" s="35">
        <v>43222609</v>
      </c>
      <c r="G12706" s="33" t="s">
        <v>313</v>
      </c>
      <c r="H12706" s="33">
        <v>2</v>
      </c>
      <c r="I12706" s="33">
        <v>7</v>
      </c>
      <c r="J12706" s="36">
        <v>3</v>
      </c>
      <c r="K12706" s="37">
        <v>87840000</v>
      </c>
      <c r="L12706" s="38" t="s">
        <v>15</v>
      </c>
      <c r="M12706" s="38" t="s">
        <v>13</v>
      </c>
    </row>
    <row r="12707" spans="1:13" s="39" customFormat="1" ht="12.75" x14ac:dyDescent="0.2">
      <c r="A12707" s="33" t="s">
        <v>54</v>
      </c>
      <c r="B12707" s="33" t="s">
        <v>567</v>
      </c>
      <c r="C12707" s="34">
        <v>10</v>
      </c>
      <c r="D12707" s="33" t="s">
        <v>13911</v>
      </c>
      <c r="E12707" s="33" t="s">
        <v>11908</v>
      </c>
      <c r="F12707" s="35">
        <v>43222609</v>
      </c>
      <c r="G12707" s="33" t="s">
        <v>313</v>
      </c>
      <c r="H12707" s="33">
        <v>2</v>
      </c>
      <c r="I12707" s="33">
        <v>7</v>
      </c>
      <c r="J12707" s="36">
        <v>3</v>
      </c>
      <c r="K12707" s="37">
        <v>215841479.06</v>
      </c>
      <c r="L12707" s="38" t="s">
        <v>15</v>
      </c>
      <c r="M12707" s="38" t="s">
        <v>13</v>
      </c>
    </row>
    <row r="12708" spans="1:13" s="39" customFormat="1" ht="12.75" x14ac:dyDescent="0.2">
      <c r="A12708" s="33" t="s">
        <v>54</v>
      </c>
      <c r="B12708" s="33" t="s">
        <v>567</v>
      </c>
      <c r="C12708" s="34">
        <v>10</v>
      </c>
      <c r="D12708" s="33" t="s">
        <v>13911</v>
      </c>
      <c r="E12708" s="33" t="s">
        <v>11909</v>
      </c>
      <c r="F12708" s="35">
        <v>43222609</v>
      </c>
      <c r="G12708" s="33" t="s">
        <v>313</v>
      </c>
      <c r="H12708" s="33">
        <v>2</v>
      </c>
      <c r="I12708" s="33">
        <v>7</v>
      </c>
      <c r="J12708" s="36">
        <v>3</v>
      </c>
      <c r="K12708" s="37">
        <v>38863680</v>
      </c>
      <c r="L12708" s="38" t="s">
        <v>15</v>
      </c>
      <c r="M12708" s="38" t="s">
        <v>13</v>
      </c>
    </row>
    <row r="12709" spans="1:13" s="39" customFormat="1" ht="12.75" x14ac:dyDescent="0.2">
      <c r="A12709" s="33" t="s">
        <v>54</v>
      </c>
      <c r="B12709" s="33" t="s">
        <v>567</v>
      </c>
      <c r="C12709" s="34">
        <v>10</v>
      </c>
      <c r="D12709" s="33" t="s">
        <v>13911</v>
      </c>
      <c r="E12709" s="33" t="s">
        <v>11910</v>
      </c>
      <c r="F12709" s="35">
        <v>43221515</v>
      </c>
      <c r="G12709" s="33" t="s">
        <v>313</v>
      </c>
      <c r="H12709" s="33">
        <v>2</v>
      </c>
      <c r="I12709" s="33">
        <v>7</v>
      </c>
      <c r="J12709" s="36">
        <v>17</v>
      </c>
      <c r="K12709" s="37">
        <v>184688000</v>
      </c>
      <c r="L12709" s="38" t="s">
        <v>15</v>
      </c>
      <c r="M12709" s="38" t="s">
        <v>13</v>
      </c>
    </row>
    <row r="12710" spans="1:13" s="39" customFormat="1" ht="12.75" x14ac:dyDescent="0.2">
      <c r="A12710" s="33" t="s">
        <v>54</v>
      </c>
      <c r="B12710" s="33" t="s">
        <v>567</v>
      </c>
      <c r="C12710" s="34">
        <v>10</v>
      </c>
      <c r="D12710" s="33" t="s">
        <v>13911</v>
      </c>
      <c r="E12710" s="33" t="s">
        <v>11911</v>
      </c>
      <c r="F12710" s="35">
        <v>43221515</v>
      </c>
      <c r="G12710" s="33" t="s">
        <v>313</v>
      </c>
      <c r="H12710" s="33">
        <v>2</v>
      </c>
      <c r="I12710" s="33">
        <v>7</v>
      </c>
      <c r="J12710" s="36">
        <v>3</v>
      </c>
      <c r="K12710" s="37">
        <v>191760000</v>
      </c>
      <c r="L12710" s="38" t="s">
        <v>15</v>
      </c>
      <c r="M12710" s="38" t="s">
        <v>13</v>
      </c>
    </row>
    <row r="12711" spans="1:13" s="39" customFormat="1" ht="12.75" x14ac:dyDescent="0.2">
      <c r="A12711" s="33" t="s">
        <v>54</v>
      </c>
      <c r="B12711" s="33" t="s">
        <v>567</v>
      </c>
      <c r="C12711" s="34">
        <v>10</v>
      </c>
      <c r="D12711" s="33" t="s">
        <v>13911</v>
      </c>
      <c r="E12711" s="33" t="s">
        <v>11912</v>
      </c>
      <c r="F12711" s="35">
        <v>43201500</v>
      </c>
      <c r="G12711" s="33" t="s">
        <v>313</v>
      </c>
      <c r="H12711" s="33">
        <v>2</v>
      </c>
      <c r="I12711" s="33">
        <v>7</v>
      </c>
      <c r="J12711" s="36">
        <v>1</v>
      </c>
      <c r="K12711" s="37">
        <v>22400000</v>
      </c>
      <c r="L12711" s="38" t="s">
        <v>15</v>
      </c>
      <c r="M12711" s="38" t="s">
        <v>13</v>
      </c>
    </row>
    <row r="12712" spans="1:13" s="39" customFormat="1" ht="12.75" x14ac:dyDescent="0.2">
      <c r="A12712" s="33" t="s">
        <v>54</v>
      </c>
      <c r="B12712" s="33" t="s">
        <v>567</v>
      </c>
      <c r="C12712" s="34">
        <v>10</v>
      </c>
      <c r="D12712" s="33" t="s">
        <v>13911</v>
      </c>
      <c r="E12712" s="33" t="s">
        <v>11913</v>
      </c>
      <c r="F12712" s="35">
        <v>43201500</v>
      </c>
      <c r="G12712" s="33" t="s">
        <v>313</v>
      </c>
      <c r="H12712" s="33">
        <v>2</v>
      </c>
      <c r="I12712" s="33">
        <v>7</v>
      </c>
      <c r="J12712" s="36">
        <v>1</v>
      </c>
      <c r="K12712" s="37">
        <v>20160000</v>
      </c>
      <c r="L12712" s="38" t="s">
        <v>15</v>
      </c>
      <c r="M12712" s="38" t="s">
        <v>13</v>
      </c>
    </row>
    <row r="12713" spans="1:13" s="39" customFormat="1" ht="12.75" x14ac:dyDescent="0.2">
      <c r="A12713" s="33" t="s">
        <v>54</v>
      </c>
      <c r="B12713" s="33" t="s">
        <v>567</v>
      </c>
      <c r="C12713" s="34">
        <v>10</v>
      </c>
      <c r="D12713" s="33" t="s">
        <v>13911</v>
      </c>
      <c r="E12713" s="33" t="s">
        <v>11914</v>
      </c>
      <c r="F12713" s="35">
        <v>43201500</v>
      </c>
      <c r="G12713" s="33" t="s">
        <v>313</v>
      </c>
      <c r="H12713" s="33">
        <v>2</v>
      </c>
      <c r="I12713" s="33">
        <v>7</v>
      </c>
      <c r="J12713" s="36">
        <v>1</v>
      </c>
      <c r="K12713" s="37">
        <v>1133597311.0799999</v>
      </c>
      <c r="L12713" s="38" t="s">
        <v>15</v>
      </c>
      <c r="M12713" s="38" t="s">
        <v>13</v>
      </c>
    </row>
    <row r="12714" spans="1:13" s="39" customFormat="1" ht="12.75" x14ac:dyDescent="0.2">
      <c r="A12714" s="33" t="s">
        <v>54</v>
      </c>
      <c r="B12714" s="33" t="s">
        <v>570</v>
      </c>
      <c r="C12714" s="34">
        <v>10</v>
      </c>
      <c r="D12714" s="33" t="s">
        <v>85</v>
      </c>
      <c r="E12714" s="33" t="s">
        <v>11915</v>
      </c>
      <c r="F12714" s="35">
        <v>25201904</v>
      </c>
      <c r="G12714" s="33" t="s">
        <v>15072</v>
      </c>
      <c r="H12714" s="33">
        <v>3</v>
      </c>
      <c r="I12714" s="33">
        <v>6</v>
      </c>
      <c r="J12714" s="36">
        <v>8</v>
      </c>
      <c r="K12714" s="37">
        <v>99840000</v>
      </c>
      <c r="L12714" s="38" t="s">
        <v>15</v>
      </c>
      <c r="M12714" s="38" t="s">
        <v>13</v>
      </c>
    </row>
    <row r="12715" spans="1:13" s="39" customFormat="1" ht="12.75" x14ac:dyDescent="0.2">
      <c r="A12715" s="33" t="s">
        <v>54</v>
      </c>
      <c r="B12715" s="33" t="s">
        <v>570</v>
      </c>
      <c r="C12715" s="34">
        <v>10</v>
      </c>
      <c r="D12715" s="33" t="s">
        <v>85</v>
      </c>
      <c r="E12715" s="33" t="s">
        <v>11916</v>
      </c>
      <c r="F12715" s="35">
        <v>25201904</v>
      </c>
      <c r="G12715" s="33" t="s">
        <v>15072</v>
      </c>
      <c r="H12715" s="33">
        <v>3</v>
      </c>
      <c r="I12715" s="33">
        <v>6</v>
      </c>
      <c r="J12715" s="36">
        <v>18</v>
      </c>
      <c r="K12715" s="37">
        <v>98732160</v>
      </c>
      <c r="L12715" s="38" t="s">
        <v>15</v>
      </c>
      <c r="M12715" s="38" t="s">
        <v>13</v>
      </c>
    </row>
    <row r="12716" spans="1:13" s="39" customFormat="1" ht="12.75" x14ac:dyDescent="0.2">
      <c r="A12716" s="33" t="s">
        <v>54</v>
      </c>
      <c r="B12716" s="33" t="s">
        <v>570</v>
      </c>
      <c r="C12716" s="34">
        <v>10</v>
      </c>
      <c r="D12716" s="33" t="s">
        <v>85</v>
      </c>
      <c r="E12716" s="33" t="s">
        <v>11917</v>
      </c>
      <c r="F12716" s="35">
        <v>25201904</v>
      </c>
      <c r="G12716" s="33" t="s">
        <v>15072</v>
      </c>
      <c r="H12716" s="33">
        <v>3</v>
      </c>
      <c r="I12716" s="33">
        <v>6</v>
      </c>
      <c r="J12716" s="36">
        <v>7</v>
      </c>
      <c r="K12716" s="37">
        <v>58240000</v>
      </c>
      <c r="L12716" s="38" t="s">
        <v>15</v>
      </c>
      <c r="M12716" s="38" t="s">
        <v>13</v>
      </c>
    </row>
    <row r="12717" spans="1:13" s="39" customFormat="1" ht="12.75" x14ac:dyDescent="0.2">
      <c r="A12717" s="33" t="s">
        <v>54</v>
      </c>
      <c r="B12717" s="33" t="s">
        <v>570</v>
      </c>
      <c r="C12717" s="34">
        <v>10</v>
      </c>
      <c r="D12717" s="33" t="s">
        <v>85</v>
      </c>
      <c r="E12717" s="33" t="s">
        <v>11918</v>
      </c>
      <c r="F12717" s="35">
        <v>25201904</v>
      </c>
      <c r="G12717" s="33" t="s">
        <v>15072</v>
      </c>
      <c r="H12717" s="33">
        <v>3</v>
      </c>
      <c r="I12717" s="33">
        <v>6</v>
      </c>
      <c r="J12717" s="36">
        <v>2</v>
      </c>
      <c r="K12717" s="37">
        <v>17152000</v>
      </c>
      <c r="L12717" s="38" t="s">
        <v>15</v>
      </c>
      <c r="M12717" s="38" t="s">
        <v>13</v>
      </c>
    </row>
    <row r="12718" spans="1:13" s="39" customFormat="1" ht="12.75" x14ac:dyDescent="0.2">
      <c r="A12718" s="33" t="s">
        <v>54</v>
      </c>
      <c r="B12718" s="33" t="s">
        <v>570</v>
      </c>
      <c r="C12718" s="34">
        <v>10</v>
      </c>
      <c r="D12718" s="33" t="s">
        <v>85</v>
      </c>
      <c r="E12718" s="33" t="s">
        <v>11919</v>
      </c>
      <c r="F12718" s="35">
        <v>25201904</v>
      </c>
      <c r="G12718" s="33" t="s">
        <v>15072</v>
      </c>
      <c r="H12718" s="33">
        <v>3</v>
      </c>
      <c r="I12718" s="33">
        <v>6</v>
      </c>
      <c r="J12718" s="36">
        <v>10</v>
      </c>
      <c r="K12718" s="37">
        <v>92800000</v>
      </c>
      <c r="L12718" s="38" t="s">
        <v>15</v>
      </c>
      <c r="M12718" s="38" t="s">
        <v>13</v>
      </c>
    </row>
    <row r="12719" spans="1:13" s="39" customFormat="1" ht="12.75" x14ac:dyDescent="0.2">
      <c r="A12719" s="33" t="s">
        <v>54</v>
      </c>
      <c r="B12719" s="33" t="s">
        <v>570</v>
      </c>
      <c r="C12719" s="34">
        <v>10</v>
      </c>
      <c r="D12719" s="33" t="s">
        <v>85</v>
      </c>
      <c r="E12719" s="33" t="s">
        <v>11920</v>
      </c>
      <c r="F12719" s="35">
        <v>25201904</v>
      </c>
      <c r="G12719" s="33" t="s">
        <v>15072</v>
      </c>
      <c r="H12719" s="33">
        <v>3</v>
      </c>
      <c r="I12719" s="33">
        <v>6</v>
      </c>
      <c r="J12719" s="36">
        <v>18</v>
      </c>
      <c r="K12719" s="37">
        <v>83520000</v>
      </c>
      <c r="L12719" s="38" t="s">
        <v>15</v>
      </c>
      <c r="M12719" s="38" t="s">
        <v>13</v>
      </c>
    </row>
    <row r="12720" spans="1:13" s="39" customFormat="1" ht="12.75" x14ac:dyDescent="0.2">
      <c r="A12720" s="33" t="s">
        <v>54</v>
      </c>
      <c r="B12720" s="33" t="s">
        <v>570</v>
      </c>
      <c r="C12720" s="34">
        <v>10</v>
      </c>
      <c r="D12720" s="33" t="s">
        <v>85</v>
      </c>
      <c r="E12720" s="33" t="s">
        <v>11921</v>
      </c>
      <c r="F12720" s="35">
        <v>25201904</v>
      </c>
      <c r="G12720" s="33" t="s">
        <v>15072</v>
      </c>
      <c r="H12720" s="33">
        <v>3</v>
      </c>
      <c r="I12720" s="33">
        <v>6</v>
      </c>
      <c r="J12720" s="36">
        <v>1</v>
      </c>
      <c r="K12720" s="37">
        <v>9568000</v>
      </c>
      <c r="L12720" s="38" t="s">
        <v>15</v>
      </c>
      <c r="M12720" s="38" t="s">
        <v>13</v>
      </c>
    </row>
    <row r="12721" spans="1:13" s="39" customFormat="1" ht="12.75" x14ac:dyDescent="0.2">
      <c r="A12721" s="33" t="s">
        <v>54</v>
      </c>
      <c r="B12721" s="33" t="s">
        <v>570</v>
      </c>
      <c r="C12721" s="34">
        <v>10</v>
      </c>
      <c r="D12721" s="33" t="s">
        <v>85</v>
      </c>
      <c r="E12721" s="33" t="s">
        <v>11922</v>
      </c>
      <c r="F12721" s="35">
        <v>41114211</v>
      </c>
      <c r="G12721" s="33" t="s">
        <v>15071</v>
      </c>
      <c r="H12721" s="33">
        <v>3</v>
      </c>
      <c r="I12721" s="33">
        <v>6</v>
      </c>
      <c r="J12721" s="36">
        <v>8</v>
      </c>
      <c r="K12721" s="37">
        <v>6374400</v>
      </c>
      <c r="L12721" s="38" t="s">
        <v>15</v>
      </c>
      <c r="M12721" s="38" t="s">
        <v>13</v>
      </c>
    </row>
    <row r="12722" spans="1:13" s="39" customFormat="1" ht="12.75" x14ac:dyDescent="0.2">
      <c r="A12722" s="33" t="s">
        <v>54</v>
      </c>
      <c r="B12722" s="33" t="s">
        <v>11891</v>
      </c>
      <c r="C12722" s="34">
        <v>10</v>
      </c>
      <c r="D12722" s="33" t="s">
        <v>13935</v>
      </c>
      <c r="E12722" s="33" t="s">
        <v>11923</v>
      </c>
      <c r="F12722" s="35">
        <v>46181706</v>
      </c>
      <c r="G12722" s="33" t="s">
        <v>15071</v>
      </c>
      <c r="H12722" s="33">
        <v>3</v>
      </c>
      <c r="I12722" s="33">
        <v>6</v>
      </c>
      <c r="J12722" s="36">
        <v>2</v>
      </c>
      <c r="K12722" s="37">
        <v>6432128</v>
      </c>
      <c r="L12722" s="38" t="s">
        <v>15</v>
      </c>
      <c r="M12722" s="38" t="s">
        <v>13</v>
      </c>
    </row>
    <row r="12723" spans="1:13" s="39" customFormat="1" ht="12.75" x14ac:dyDescent="0.2">
      <c r="A12723" s="33" t="s">
        <v>54</v>
      </c>
      <c r="B12723" s="33" t="s">
        <v>571</v>
      </c>
      <c r="C12723" s="34">
        <v>10</v>
      </c>
      <c r="D12723" s="33" t="s">
        <v>12596</v>
      </c>
      <c r="E12723" s="33" t="s">
        <v>11924</v>
      </c>
      <c r="F12723" s="35">
        <v>15121902</v>
      </c>
      <c r="G12723" s="33" t="s">
        <v>313</v>
      </c>
      <c r="H12723" s="33">
        <v>6</v>
      </c>
      <c r="I12723" s="33">
        <v>3</v>
      </c>
      <c r="J12723" s="36">
        <v>4791</v>
      </c>
      <c r="K12723" s="37">
        <v>92964890</v>
      </c>
      <c r="L12723" s="38" t="s">
        <v>15</v>
      </c>
      <c r="M12723" s="38" t="s">
        <v>2371</v>
      </c>
    </row>
    <row r="12724" spans="1:13" s="39" customFormat="1" ht="12.75" x14ac:dyDescent="0.2">
      <c r="A12724" s="33" t="s">
        <v>54</v>
      </c>
      <c r="B12724" s="33" t="s">
        <v>571</v>
      </c>
      <c r="C12724" s="34">
        <v>10</v>
      </c>
      <c r="D12724" s="33" t="s">
        <v>12596</v>
      </c>
      <c r="E12724" s="33" t="s">
        <v>11925</v>
      </c>
      <c r="F12724" s="35">
        <v>15121902</v>
      </c>
      <c r="G12724" s="33" t="s">
        <v>313</v>
      </c>
      <c r="H12724" s="33">
        <v>6</v>
      </c>
      <c r="I12724" s="33">
        <v>3</v>
      </c>
      <c r="J12724" s="36">
        <v>8717</v>
      </c>
      <c r="K12724" s="37">
        <v>120505905.03</v>
      </c>
      <c r="L12724" s="38" t="s">
        <v>15</v>
      </c>
      <c r="M12724" s="38" t="s">
        <v>2371</v>
      </c>
    </row>
    <row r="12725" spans="1:13" s="39" customFormat="1" ht="12.75" x14ac:dyDescent="0.2">
      <c r="A12725" s="33" t="s">
        <v>54</v>
      </c>
      <c r="B12725" s="33" t="s">
        <v>571</v>
      </c>
      <c r="C12725" s="34">
        <v>10</v>
      </c>
      <c r="D12725" s="33" t="s">
        <v>12596</v>
      </c>
      <c r="E12725" s="33" t="s">
        <v>11926</v>
      </c>
      <c r="F12725" s="35">
        <v>15121902</v>
      </c>
      <c r="G12725" s="33" t="s">
        <v>313</v>
      </c>
      <c r="H12725" s="33">
        <v>6</v>
      </c>
      <c r="I12725" s="33">
        <v>3</v>
      </c>
      <c r="J12725" s="36">
        <v>50</v>
      </c>
      <c r="K12725" s="37">
        <v>12901300</v>
      </c>
      <c r="L12725" s="38" t="s">
        <v>15</v>
      </c>
      <c r="M12725" s="38" t="s">
        <v>2371</v>
      </c>
    </row>
    <row r="12726" spans="1:13" s="39" customFormat="1" ht="12.75" x14ac:dyDescent="0.2">
      <c r="A12726" s="33" t="s">
        <v>54</v>
      </c>
      <c r="B12726" s="33" t="s">
        <v>571</v>
      </c>
      <c r="C12726" s="34">
        <v>10</v>
      </c>
      <c r="D12726" s="33" t="s">
        <v>12596</v>
      </c>
      <c r="E12726" s="33" t="s">
        <v>11927</v>
      </c>
      <c r="F12726" s="35">
        <v>15121902</v>
      </c>
      <c r="G12726" s="33" t="s">
        <v>313</v>
      </c>
      <c r="H12726" s="33">
        <v>6</v>
      </c>
      <c r="I12726" s="33">
        <v>3</v>
      </c>
      <c r="J12726" s="36">
        <v>11</v>
      </c>
      <c r="K12726" s="37">
        <v>437206</v>
      </c>
      <c r="L12726" s="38" t="s">
        <v>15</v>
      </c>
      <c r="M12726" s="38" t="s">
        <v>2371</v>
      </c>
    </row>
    <row r="12727" spans="1:13" s="39" customFormat="1" ht="12.75" x14ac:dyDescent="0.2">
      <c r="A12727" s="33" t="s">
        <v>54</v>
      </c>
      <c r="B12727" s="33" t="s">
        <v>571</v>
      </c>
      <c r="C12727" s="34">
        <v>10</v>
      </c>
      <c r="D12727" s="33" t="s">
        <v>12596</v>
      </c>
      <c r="E12727" s="33" t="s">
        <v>11928</v>
      </c>
      <c r="F12727" s="35">
        <v>15121902</v>
      </c>
      <c r="G12727" s="33" t="s">
        <v>313</v>
      </c>
      <c r="H12727" s="33">
        <v>6</v>
      </c>
      <c r="I12727" s="33">
        <v>3</v>
      </c>
      <c r="J12727" s="36">
        <v>91</v>
      </c>
      <c r="K12727" s="37">
        <v>40738698</v>
      </c>
      <c r="L12727" s="38" t="s">
        <v>15</v>
      </c>
      <c r="M12727" s="38" t="s">
        <v>2371</v>
      </c>
    </row>
    <row r="12728" spans="1:13" s="39" customFormat="1" ht="12.75" x14ac:dyDescent="0.2">
      <c r="A12728" s="33" t="s">
        <v>54</v>
      </c>
      <c r="B12728" s="33" t="s">
        <v>571</v>
      </c>
      <c r="C12728" s="34">
        <v>10</v>
      </c>
      <c r="D12728" s="33" t="s">
        <v>12596</v>
      </c>
      <c r="E12728" s="33" t="s">
        <v>11929</v>
      </c>
      <c r="F12728" s="35">
        <v>15121902</v>
      </c>
      <c r="G12728" s="33" t="s">
        <v>313</v>
      </c>
      <c r="H12728" s="33">
        <v>6</v>
      </c>
      <c r="I12728" s="33">
        <v>3</v>
      </c>
      <c r="J12728" s="36">
        <v>66</v>
      </c>
      <c r="K12728" s="37">
        <v>18916920</v>
      </c>
      <c r="L12728" s="38" t="s">
        <v>15</v>
      </c>
      <c r="M12728" s="38" t="s">
        <v>2371</v>
      </c>
    </row>
    <row r="12729" spans="1:13" s="39" customFormat="1" ht="12.75" x14ac:dyDescent="0.2">
      <c r="A12729" s="33" t="s">
        <v>54</v>
      </c>
      <c r="B12729" s="33" t="s">
        <v>571</v>
      </c>
      <c r="C12729" s="34">
        <v>10</v>
      </c>
      <c r="D12729" s="33" t="s">
        <v>12596</v>
      </c>
      <c r="E12729" s="33" t="s">
        <v>11930</v>
      </c>
      <c r="F12729" s="35">
        <v>15121902</v>
      </c>
      <c r="G12729" s="33" t="s">
        <v>313</v>
      </c>
      <c r="H12729" s="33">
        <v>6</v>
      </c>
      <c r="I12729" s="33">
        <v>3</v>
      </c>
      <c r="J12729" s="36">
        <v>35</v>
      </c>
      <c r="K12729" s="37">
        <v>2434740</v>
      </c>
      <c r="L12729" s="38" t="s">
        <v>15</v>
      </c>
      <c r="M12729" s="38" t="s">
        <v>2371</v>
      </c>
    </row>
    <row r="12730" spans="1:13" s="39" customFormat="1" ht="12.75" x14ac:dyDescent="0.2">
      <c r="A12730" s="33" t="s">
        <v>54</v>
      </c>
      <c r="B12730" s="33" t="s">
        <v>571</v>
      </c>
      <c r="C12730" s="34">
        <v>10</v>
      </c>
      <c r="D12730" s="33" t="s">
        <v>12596</v>
      </c>
      <c r="E12730" s="33" t="s">
        <v>11931</v>
      </c>
      <c r="F12730" s="35">
        <v>15121902</v>
      </c>
      <c r="G12730" s="33" t="s">
        <v>313</v>
      </c>
      <c r="H12730" s="33">
        <v>6</v>
      </c>
      <c r="I12730" s="33">
        <v>3</v>
      </c>
      <c r="J12730" s="36">
        <v>3</v>
      </c>
      <c r="K12730" s="37">
        <v>632196</v>
      </c>
      <c r="L12730" s="38" t="s">
        <v>15</v>
      </c>
      <c r="M12730" s="38" t="s">
        <v>2371</v>
      </c>
    </row>
    <row r="12731" spans="1:13" s="39" customFormat="1" ht="12.75" x14ac:dyDescent="0.2">
      <c r="A12731" s="33" t="s">
        <v>54</v>
      </c>
      <c r="B12731" s="33" t="s">
        <v>571</v>
      </c>
      <c r="C12731" s="34">
        <v>10</v>
      </c>
      <c r="D12731" s="33" t="s">
        <v>12596</v>
      </c>
      <c r="E12731" s="33" t="s">
        <v>11932</v>
      </c>
      <c r="F12731" s="35">
        <v>15121902</v>
      </c>
      <c r="G12731" s="33" t="s">
        <v>313</v>
      </c>
      <c r="H12731" s="33">
        <v>6</v>
      </c>
      <c r="I12731" s="33">
        <v>3</v>
      </c>
      <c r="J12731" s="36">
        <v>3174</v>
      </c>
      <c r="K12731" s="37">
        <v>77159940</v>
      </c>
      <c r="L12731" s="38" t="s">
        <v>15</v>
      </c>
      <c r="M12731" s="38" t="s">
        <v>2371</v>
      </c>
    </row>
    <row r="12732" spans="1:13" s="39" customFormat="1" ht="12.75" x14ac:dyDescent="0.2">
      <c r="A12732" s="33" t="s">
        <v>54</v>
      </c>
      <c r="B12732" s="33" t="s">
        <v>571</v>
      </c>
      <c r="C12732" s="34">
        <v>10</v>
      </c>
      <c r="D12732" s="33" t="s">
        <v>12596</v>
      </c>
      <c r="E12732" s="33" t="s">
        <v>14937</v>
      </c>
      <c r="F12732" s="35">
        <v>15121902</v>
      </c>
      <c r="G12732" s="33" t="s">
        <v>313</v>
      </c>
      <c r="H12732" s="33">
        <v>6</v>
      </c>
      <c r="I12732" s="33">
        <v>3</v>
      </c>
      <c r="J12732" s="36">
        <v>240</v>
      </c>
      <c r="K12732" s="37">
        <v>10722240</v>
      </c>
      <c r="L12732" s="38" t="s">
        <v>15</v>
      </c>
      <c r="M12732" s="38" t="s">
        <v>2371</v>
      </c>
    </row>
    <row r="12733" spans="1:13" s="39" customFormat="1" ht="12.75" x14ac:dyDescent="0.2">
      <c r="A12733" s="33" t="s">
        <v>54</v>
      </c>
      <c r="B12733" s="33" t="s">
        <v>571</v>
      </c>
      <c r="C12733" s="34">
        <v>10</v>
      </c>
      <c r="D12733" s="33" t="s">
        <v>12596</v>
      </c>
      <c r="E12733" s="33" t="s">
        <v>11933</v>
      </c>
      <c r="F12733" s="35">
        <v>15121902</v>
      </c>
      <c r="G12733" s="33" t="s">
        <v>313</v>
      </c>
      <c r="H12733" s="33">
        <v>6</v>
      </c>
      <c r="I12733" s="33">
        <v>3</v>
      </c>
      <c r="J12733" s="36">
        <v>1</v>
      </c>
      <c r="K12733" s="37">
        <v>93364</v>
      </c>
      <c r="L12733" s="38" t="s">
        <v>15</v>
      </c>
      <c r="M12733" s="38" t="s">
        <v>2371</v>
      </c>
    </row>
    <row r="12734" spans="1:13" s="39" customFormat="1" ht="12.75" x14ac:dyDescent="0.2">
      <c r="A12734" s="33" t="s">
        <v>54</v>
      </c>
      <c r="B12734" s="33" t="s">
        <v>571</v>
      </c>
      <c r="C12734" s="34">
        <v>10</v>
      </c>
      <c r="D12734" s="33" t="s">
        <v>12596</v>
      </c>
      <c r="E12734" s="33" t="s">
        <v>11934</v>
      </c>
      <c r="F12734" s="35">
        <v>15121902</v>
      </c>
      <c r="G12734" s="33" t="s">
        <v>313</v>
      </c>
      <c r="H12734" s="33">
        <v>6</v>
      </c>
      <c r="I12734" s="33">
        <v>3</v>
      </c>
      <c r="J12734" s="36">
        <v>6</v>
      </c>
      <c r="K12734" s="37">
        <v>269484</v>
      </c>
      <c r="L12734" s="38" t="s">
        <v>15</v>
      </c>
      <c r="M12734" s="38" t="s">
        <v>2371</v>
      </c>
    </row>
    <row r="12735" spans="1:13" s="39" customFormat="1" ht="12.75" x14ac:dyDescent="0.2">
      <c r="A12735" s="33" t="s">
        <v>54</v>
      </c>
      <c r="B12735" s="33" t="s">
        <v>571</v>
      </c>
      <c r="C12735" s="34">
        <v>10</v>
      </c>
      <c r="D12735" s="33" t="s">
        <v>12596</v>
      </c>
      <c r="E12735" s="33" t="s">
        <v>11935</v>
      </c>
      <c r="F12735" s="35">
        <v>15121902</v>
      </c>
      <c r="G12735" s="33" t="s">
        <v>313</v>
      </c>
      <c r="H12735" s="33">
        <v>6</v>
      </c>
      <c r="I12735" s="33">
        <v>3</v>
      </c>
      <c r="J12735" s="36">
        <v>1253</v>
      </c>
      <c r="K12735" s="37">
        <v>48821892</v>
      </c>
      <c r="L12735" s="38" t="s">
        <v>15</v>
      </c>
      <c r="M12735" s="38" t="s">
        <v>2371</v>
      </c>
    </row>
    <row r="12736" spans="1:13" s="39" customFormat="1" ht="12.75" x14ac:dyDescent="0.2">
      <c r="A12736" s="33" t="s">
        <v>54</v>
      </c>
      <c r="B12736" s="33" t="s">
        <v>571</v>
      </c>
      <c r="C12736" s="34">
        <v>10</v>
      </c>
      <c r="D12736" s="33" t="s">
        <v>12596</v>
      </c>
      <c r="E12736" s="33" t="s">
        <v>14938</v>
      </c>
      <c r="F12736" s="35">
        <v>15121902</v>
      </c>
      <c r="G12736" s="33" t="s">
        <v>313</v>
      </c>
      <c r="H12736" s="33">
        <v>6</v>
      </c>
      <c r="I12736" s="33">
        <v>3</v>
      </c>
      <c r="J12736" s="36">
        <v>65</v>
      </c>
      <c r="K12736" s="37">
        <v>4543760</v>
      </c>
      <c r="L12736" s="38" t="s">
        <v>15</v>
      </c>
      <c r="M12736" s="38" t="s">
        <v>2371</v>
      </c>
    </row>
    <row r="12737" spans="1:13" s="39" customFormat="1" ht="12.75" x14ac:dyDescent="0.2">
      <c r="A12737" s="33" t="s">
        <v>54</v>
      </c>
      <c r="B12737" s="33" t="s">
        <v>571</v>
      </c>
      <c r="C12737" s="34">
        <v>10</v>
      </c>
      <c r="D12737" s="33" t="s">
        <v>12596</v>
      </c>
      <c r="E12737" s="33" t="s">
        <v>14939</v>
      </c>
      <c r="F12737" s="35">
        <v>15121902</v>
      </c>
      <c r="G12737" s="33" t="s">
        <v>313</v>
      </c>
      <c r="H12737" s="33">
        <v>6</v>
      </c>
      <c r="I12737" s="33">
        <v>3</v>
      </c>
      <c r="J12737" s="36">
        <v>90</v>
      </c>
      <c r="K12737" s="37">
        <v>6260760</v>
      </c>
      <c r="L12737" s="38" t="s">
        <v>15</v>
      </c>
      <c r="M12737" s="38" t="s">
        <v>2371</v>
      </c>
    </row>
    <row r="12738" spans="1:13" s="39" customFormat="1" ht="12.75" x14ac:dyDescent="0.2">
      <c r="A12738" s="33" t="s">
        <v>54</v>
      </c>
      <c r="B12738" s="33" t="s">
        <v>571</v>
      </c>
      <c r="C12738" s="34">
        <v>10</v>
      </c>
      <c r="D12738" s="33" t="s">
        <v>12596</v>
      </c>
      <c r="E12738" s="33" t="s">
        <v>11936</v>
      </c>
      <c r="F12738" s="35">
        <v>15121902</v>
      </c>
      <c r="G12738" s="33" t="s">
        <v>313</v>
      </c>
      <c r="H12738" s="33">
        <v>6</v>
      </c>
      <c r="I12738" s="33">
        <v>3</v>
      </c>
      <c r="J12738" s="36">
        <v>1</v>
      </c>
      <c r="K12738" s="37">
        <v>356048</v>
      </c>
      <c r="L12738" s="38" t="s">
        <v>15</v>
      </c>
      <c r="M12738" s="38" t="s">
        <v>2371</v>
      </c>
    </row>
    <row r="12739" spans="1:13" s="39" customFormat="1" ht="12.75" x14ac:dyDescent="0.2">
      <c r="A12739" s="33" t="s">
        <v>54</v>
      </c>
      <c r="B12739" s="33" t="s">
        <v>571</v>
      </c>
      <c r="C12739" s="34">
        <v>10</v>
      </c>
      <c r="D12739" s="33" t="s">
        <v>12596</v>
      </c>
      <c r="E12739" s="33" t="s">
        <v>11937</v>
      </c>
      <c r="F12739" s="35">
        <v>15121902</v>
      </c>
      <c r="G12739" s="33" t="s">
        <v>313</v>
      </c>
      <c r="H12739" s="33">
        <v>6</v>
      </c>
      <c r="I12739" s="33">
        <v>3</v>
      </c>
      <c r="J12739" s="36">
        <v>8</v>
      </c>
      <c r="K12739" s="37">
        <v>3308880</v>
      </c>
      <c r="L12739" s="38" t="s">
        <v>15</v>
      </c>
      <c r="M12739" s="38" t="s">
        <v>2371</v>
      </c>
    </row>
    <row r="12740" spans="1:13" s="39" customFormat="1" ht="12.75" x14ac:dyDescent="0.2">
      <c r="A12740" s="33" t="s">
        <v>54</v>
      </c>
      <c r="B12740" s="33" t="s">
        <v>571</v>
      </c>
      <c r="C12740" s="34">
        <v>10</v>
      </c>
      <c r="D12740" s="33" t="s">
        <v>12596</v>
      </c>
      <c r="E12740" s="33" t="s">
        <v>11938</v>
      </c>
      <c r="F12740" s="35">
        <v>15121902</v>
      </c>
      <c r="G12740" s="33" t="s">
        <v>313</v>
      </c>
      <c r="H12740" s="33">
        <v>6</v>
      </c>
      <c r="I12740" s="33">
        <v>3</v>
      </c>
      <c r="J12740" s="36">
        <v>91</v>
      </c>
      <c r="K12740" s="37">
        <v>41932982</v>
      </c>
      <c r="L12740" s="38" t="s">
        <v>15</v>
      </c>
      <c r="M12740" s="38" t="s">
        <v>2371</v>
      </c>
    </row>
    <row r="12741" spans="1:13" s="39" customFormat="1" ht="12.75" x14ac:dyDescent="0.2">
      <c r="A12741" s="33" t="s">
        <v>54</v>
      </c>
      <c r="B12741" s="33" t="s">
        <v>571</v>
      </c>
      <c r="C12741" s="34">
        <v>10</v>
      </c>
      <c r="D12741" s="33" t="s">
        <v>12596</v>
      </c>
      <c r="E12741" s="33" t="s">
        <v>11939</v>
      </c>
      <c r="F12741" s="35">
        <v>15121902</v>
      </c>
      <c r="G12741" s="33" t="s">
        <v>313</v>
      </c>
      <c r="H12741" s="33">
        <v>6</v>
      </c>
      <c r="I12741" s="33">
        <v>3</v>
      </c>
      <c r="J12741" s="36">
        <v>42</v>
      </c>
      <c r="K12741" s="37">
        <v>10997028</v>
      </c>
      <c r="L12741" s="38" t="s">
        <v>15</v>
      </c>
      <c r="M12741" s="38" t="s">
        <v>2371</v>
      </c>
    </row>
    <row r="12742" spans="1:13" s="39" customFormat="1" ht="12.75" x14ac:dyDescent="0.2">
      <c r="A12742" s="33" t="s">
        <v>54</v>
      </c>
      <c r="B12742" s="33" t="s">
        <v>571</v>
      </c>
      <c r="C12742" s="34">
        <v>10</v>
      </c>
      <c r="D12742" s="33" t="s">
        <v>12596</v>
      </c>
      <c r="E12742" s="33" t="s">
        <v>11940</v>
      </c>
      <c r="F12742" s="35">
        <v>15121902</v>
      </c>
      <c r="G12742" s="33" t="s">
        <v>313</v>
      </c>
      <c r="H12742" s="33">
        <v>6</v>
      </c>
      <c r="I12742" s="33">
        <v>3</v>
      </c>
      <c r="J12742" s="36">
        <v>2</v>
      </c>
      <c r="K12742" s="37">
        <v>156672</v>
      </c>
      <c r="L12742" s="38" t="s">
        <v>15</v>
      </c>
      <c r="M12742" s="38" t="s">
        <v>2371</v>
      </c>
    </row>
    <row r="12743" spans="1:13" s="39" customFormat="1" ht="12.75" x14ac:dyDescent="0.2">
      <c r="A12743" s="33" t="s">
        <v>54</v>
      </c>
      <c r="B12743" s="33" t="s">
        <v>571</v>
      </c>
      <c r="C12743" s="34">
        <v>10</v>
      </c>
      <c r="D12743" s="33" t="s">
        <v>12596</v>
      </c>
      <c r="E12743" s="33" t="s">
        <v>11941</v>
      </c>
      <c r="F12743" s="35">
        <v>15121902</v>
      </c>
      <c r="G12743" s="33" t="s">
        <v>313</v>
      </c>
      <c r="H12743" s="33">
        <v>6</v>
      </c>
      <c r="I12743" s="33">
        <v>3</v>
      </c>
      <c r="J12743" s="36">
        <v>1317</v>
      </c>
      <c r="K12743" s="37">
        <v>39404640</v>
      </c>
      <c r="L12743" s="38" t="s">
        <v>15</v>
      </c>
      <c r="M12743" s="38" t="s">
        <v>2371</v>
      </c>
    </row>
    <row r="12744" spans="1:13" s="39" customFormat="1" ht="12.75" x14ac:dyDescent="0.2">
      <c r="A12744" s="33" t="s">
        <v>54</v>
      </c>
      <c r="B12744" s="33" t="s">
        <v>571</v>
      </c>
      <c r="C12744" s="34">
        <v>10</v>
      </c>
      <c r="D12744" s="33" t="s">
        <v>12596</v>
      </c>
      <c r="E12744" s="33" t="s">
        <v>11942</v>
      </c>
      <c r="F12744" s="35">
        <v>15121902</v>
      </c>
      <c r="G12744" s="33" t="s">
        <v>313</v>
      </c>
      <c r="H12744" s="33">
        <v>6</v>
      </c>
      <c r="I12744" s="33">
        <v>3</v>
      </c>
      <c r="J12744" s="36">
        <v>3</v>
      </c>
      <c r="K12744" s="37">
        <v>828036</v>
      </c>
      <c r="L12744" s="38" t="s">
        <v>15</v>
      </c>
      <c r="M12744" s="38" t="s">
        <v>2371</v>
      </c>
    </row>
    <row r="12745" spans="1:13" s="39" customFormat="1" ht="12.75" x14ac:dyDescent="0.2">
      <c r="A12745" s="33" t="s">
        <v>54</v>
      </c>
      <c r="B12745" s="33" t="s">
        <v>571</v>
      </c>
      <c r="C12745" s="34">
        <v>10</v>
      </c>
      <c r="D12745" s="33" t="s">
        <v>12596</v>
      </c>
      <c r="E12745" s="33" t="s">
        <v>11943</v>
      </c>
      <c r="F12745" s="35">
        <v>15121902</v>
      </c>
      <c r="G12745" s="33" t="s">
        <v>313</v>
      </c>
      <c r="H12745" s="33">
        <v>6</v>
      </c>
      <c r="I12745" s="33">
        <v>3</v>
      </c>
      <c r="J12745" s="36">
        <v>17</v>
      </c>
      <c r="K12745" s="37">
        <v>1443844</v>
      </c>
      <c r="L12745" s="38" t="s">
        <v>15</v>
      </c>
      <c r="M12745" s="38" t="s">
        <v>2371</v>
      </c>
    </row>
    <row r="12746" spans="1:13" s="39" customFormat="1" ht="12.75" x14ac:dyDescent="0.2">
      <c r="A12746" s="33" t="s">
        <v>54</v>
      </c>
      <c r="B12746" s="33" t="s">
        <v>571</v>
      </c>
      <c r="C12746" s="34">
        <v>10</v>
      </c>
      <c r="D12746" s="33" t="s">
        <v>12596</v>
      </c>
      <c r="E12746" s="33" t="s">
        <v>11944</v>
      </c>
      <c r="F12746" s="35">
        <v>15121902</v>
      </c>
      <c r="G12746" s="33" t="s">
        <v>313</v>
      </c>
      <c r="H12746" s="33">
        <v>6</v>
      </c>
      <c r="I12746" s="33">
        <v>3</v>
      </c>
      <c r="J12746" s="36">
        <v>63</v>
      </c>
      <c r="K12746" s="37">
        <v>13931568</v>
      </c>
      <c r="L12746" s="38" t="s">
        <v>15</v>
      </c>
      <c r="M12746" s="38" t="s">
        <v>2371</v>
      </c>
    </row>
    <row r="12747" spans="1:13" s="39" customFormat="1" ht="12.75" x14ac:dyDescent="0.2">
      <c r="A12747" s="33" t="s">
        <v>54</v>
      </c>
      <c r="B12747" s="33" t="s">
        <v>571</v>
      </c>
      <c r="C12747" s="34">
        <v>10</v>
      </c>
      <c r="D12747" s="33" t="s">
        <v>12596</v>
      </c>
      <c r="E12747" s="33" t="s">
        <v>11945</v>
      </c>
      <c r="F12747" s="35">
        <v>15121902</v>
      </c>
      <c r="G12747" s="33" t="s">
        <v>313</v>
      </c>
      <c r="H12747" s="33">
        <v>6</v>
      </c>
      <c r="I12747" s="33">
        <v>3</v>
      </c>
      <c r="J12747" s="36">
        <v>456</v>
      </c>
      <c r="K12747" s="37">
        <v>58326048</v>
      </c>
      <c r="L12747" s="38" t="s">
        <v>15</v>
      </c>
      <c r="M12747" s="38" t="s">
        <v>2371</v>
      </c>
    </row>
    <row r="12748" spans="1:13" s="39" customFormat="1" ht="12.75" x14ac:dyDescent="0.2">
      <c r="A12748" s="33" t="s">
        <v>54</v>
      </c>
      <c r="B12748" s="33" t="s">
        <v>571</v>
      </c>
      <c r="C12748" s="34">
        <v>10</v>
      </c>
      <c r="D12748" s="33" t="s">
        <v>12596</v>
      </c>
      <c r="E12748" s="33" t="s">
        <v>11946</v>
      </c>
      <c r="F12748" s="35">
        <v>15121902</v>
      </c>
      <c r="G12748" s="33" t="s">
        <v>313</v>
      </c>
      <c r="H12748" s="33">
        <v>6</v>
      </c>
      <c r="I12748" s="33">
        <v>3</v>
      </c>
      <c r="J12748" s="36">
        <v>197</v>
      </c>
      <c r="K12748" s="37">
        <v>54461438</v>
      </c>
      <c r="L12748" s="38" t="s">
        <v>15</v>
      </c>
      <c r="M12748" s="38" t="s">
        <v>2371</v>
      </c>
    </row>
    <row r="12749" spans="1:13" s="39" customFormat="1" ht="12.75" x14ac:dyDescent="0.2">
      <c r="A12749" s="33" t="s">
        <v>54</v>
      </c>
      <c r="B12749" s="33" t="s">
        <v>571</v>
      </c>
      <c r="C12749" s="34">
        <v>10</v>
      </c>
      <c r="D12749" s="33" t="s">
        <v>12596</v>
      </c>
      <c r="E12749" s="33" t="s">
        <v>11947</v>
      </c>
      <c r="F12749" s="35">
        <v>15121902</v>
      </c>
      <c r="G12749" s="33" t="s">
        <v>313</v>
      </c>
      <c r="H12749" s="33">
        <v>6</v>
      </c>
      <c r="I12749" s="33">
        <v>3</v>
      </c>
      <c r="J12749" s="36">
        <v>36</v>
      </c>
      <c r="K12749" s="37">
        <v>921672</v>
      </c>
      <c r="L12749" s="38" t="s">
        <v>15</v>
      </c>
      <c r="M12749" s="38" t="s">
        <v>2371</v>
      </c>
    </row>
    <row r="12750" spans="1:13" s="39" customFormat="1" ht="12.75" x14ac:dyDescent="0.2">
      <c r="A12750" s="33" t="s">
        <v>54</v>
      </c>
      <c r="B12750" s="33" t="s">
        <v>571</v>
      </c>
      <c r="C12750" s="34">
        <v>10</v>
      </c>
      <c r="D12750" s="33" t="s">
        <v>12596</v>
      </c>
      <c r="E12750" s="33" t="s">
        <v>11948</v>
      </c>
      <c r="F12750" s="35">
        <v>15121902</v>
      </c>
      <c r="G12750" s="33" t="s">
        <v>313</v>
      </c>
      <c r="H12750" s="33">
        <v>6</v>
      </c>
      <c r="I12750" s="33">
        <v>3</v>
      </c>
      <c r="J12750" s="36">
        <v>81</v>
      </c>
      <c r="K12750" s="37">
        <v>4048380</v>
      </c>
      <c r="L12750" s="38" t="s">
        <v>15</v>
      </c>
      <c r="M12750" s="38" t="s">
        <v>2371</v>
      </c>
    </row>
    <row r="12751" spans="1:13" s="39" customFormat="1" ht="12.75" x14ac:dyDescent="0.2">
      <c r="A12751" s="33" t="s">
        <v>54</v>
      </c>
      <c r="B12751" s="33" t="s">
        <v>571</v>
      </c>
      <c r="C12751" s="34">
        <v>10</v>
      </c>
      <c r="D12751" s="33" t="s">
        <v>12596</v>
      </c>
      <c r="E12751" s="33" t="s">
        <v>14940</v>
      </c>
      <c r="F12751" s="35">
        <v>15121902</v>
      </c>
      <c r="G12751" s="33" t="s">
        <v>313</v>
      </c>
      <c r="H12751" s="33">
        <v>6</v>
      </c>
      <c r="I12751" s="33">
        <v>3</v>
      </c>
      <c r="J12751" s="36">
        <v>35</v>
      </c>
      <c r="K12751" s="37">
        <v>2208640</v>
      </c>
      <c r="L12751" s="38" t="s">
        <v>15</v>
      </c>
      <c r="M12751" s="38" t="s">
        <v>2371</v>
      </c>
    </row>
    <row r="12752" spans="1:13" s="39" customFormat="1" ht="12.75" x14ac:dyDescent="0.2">
      <c r="A12752" s="33" t="s">
        <v>54</v>
      </c>
      <c r="B12752" s="33" t="s">
        <v>571</v>
      </c>
      <c r="C12752" s="34">
        <v>10</v>
      </c>
      <c r="D12752" s="33" t="s">
        <v>12596</v>
      </c>
      <c r="E12752" s="33" t="s">
        <v>14941</v>
      </c>
      <c r="F12752" s="35">
        <v>15121902</v>
      </c>
      <c r="G12752" s="33" t="s">
        <v>313</v>
      </c>
      <c r="H12752" s="33">
        <v>6</v>
      </c>
      <c r="I12752" s="33">
        <v>3</v>
      </c>
      <c r="J12752" s="36">
        <v>54</v>
      </c>
      <c r="K12752" s="37">
        <v>3328668</v>
      </c>
      <c r="L12752" s="38" t="s">
        <v>15</v>
      </c>
      <c r="M12752" s="38" t="s">
        <v>2371</v>
      </c>
    </row>
    <row r="12753" spans="1:13" s="39" customFormat="1" ht="12.75" x14ac:dyDescent="0.2">
      <c r="A12753" s="33" t="s">
        <v>54</v>
      </c>
      <c r="B12753" s="33" t="s">
        <v>571</v>
      </c>
      <c r="C12753" s="34">
        <v>10</v>
      </c>
      <c r="D12753" s="33" t="s">
        <v>12596</v>
      </c>
      <c r="E12753" s="33" t="s">
        <v>14942</v>
      </c>
      <c r="F12753" s="35">
        <v>15121902</v>
      </c>
      <c r="G12753" s="33" t="s">
        <v>313</v>
      </c>
      <c r="H12753" s="33">
        <v>6</v>
      </c>
      <c r="I12753" s="33">
        <v>3</v>
      </c>
      <c r="J12753" s="36">
        <v>30</v>
      </c>
      <c r="K12753" s="37">
        <v>1893120</v>
      </c>
      <c r="L12753" s="38" t="s">
        <v>15</v>
      </c>
      <c r="M12753" s="38" t="s">
        <v>2371</v>
      </c>
    </row>
    <row r="12754" spans="1:13" s="39" customFormat="1" ht="12.75" x14ac:dyDescent="0.2">
      <c r="A12754" s="33" t="s">
        <v>54</v>
      </c>
      <c r="B12754" s="33" t="s">
        <v>571</v>
      </c>
      <c r="C12754" s="34">
        <v>10</v>
      </c>
      <c r="D12754" s="33" t="s">
        <v>12596</v>
      </c>
      <c r="E12754" s="33" t="s">
        <v>11949</v>
      </c>
      <c r="F12754" s="35">
        <v>15121902</v>
      </c>
      <c r="G12754" s="33" t="s">
        <v>313</v>
      </c>
      <c r="H12754" s="33">
        <v>6</v>
      </c>
      <c r="I12754" s="33">
        <v>3</v>
      </c>
      <c r="J12754" s="36">
        <v>400</v>
      </c>
      <c r="K12754" s="37">
        <v>5744508.46</v>
      </c>
      <c r="L12754" s="38" t="s">
        <v>15</v>
      </c>
      <c r="M12754" s="38" t="s">
        <v>2371</v>
      </c>
    </row>
    <row r="12755" spans="1:13" s="39" customFormat="1" ht="12.75" x14ac:dyDescent="0.2">
      <c r="A12755" s="33" t="s">
        <v>54</v>
      </c>
      <c r="B12755" s="33" t="s">
        <v>571</v>
      </c>
      <c r="C12755" s="34">
        <v>10</v>
      </c>
      <c r="D12755" s="33" t="s">
        <v>12596</v>
      </c>
      <c r="E12755" s="33" t="s">
        <v>11950</v>
      </c>
      <c r="F12755" s="35">
        <v>15121902</v>
      </c>
      <c r="G12755" s="33" t="s">
        <v>313</v>
      </c>
      <c r="H12755" s="33">
        <v>6</v>
      </c>
      <c r="I12755" s="33">
        <v>3</v>
      </c>
      <c r="J12755" s="36">
        <v>20</v>
      </c>
      <c r="K12755" s="37">
        <v>2598280</v>
      </c>
      <c r="L12755" s="38" t="s">
        <v>15</v>
      </c>
      <c r="M12755" s="38" t="s">
        <v>2371</v>
      </c>
    </row>
    <row r="12756" spans="1:13" s="39" customFormat="1" ht="12.75" x14ac:dyDescent="0.2">
      <c r="A12756" s="33" t="s">
        <v>54</v>
      </c>
      <c r="B12756" s="33" t="s">
        <v>571</v>
      </c>
      <c r="C12756" s="34">
        <v>10</v>
      </c>
      <c r="D12756" s="33" t="s">
        <v>12596</v>
      </c>
      <c r="E12756" s="33" t="s">
        <v>11951</v>
      </c>
      <c r="F12756" s="35">
        <v>15121902</v>
      </c>
      <c r="G12756" s="33" t="s">
        <v>313</v>
      </c>
      <c r="H12756" s="33">
        <v>6</v>
      </c>
      <c r="I12756" s="33">
        <v>3</v>
      </c>
      <c r="J12756" s="36">
        <v>72</v>
      </c>
      <c r="K12756" s="37">
        <v>6543504</v>
      </c>
      <c r="L12756" s="38" t="s">
        <v>15</v>
      </c>
      <c r="M12756" s="38" t="s">
        <v>2371</v>
      </c>
    </row>
    <row r="12757" spans="1:13" s="39" customFormat="1" ht="12.75" x14ac:dyDescent="0.2">
      <c r="A12757" s="33" t="s">
        <v>54</v>
      </c>
      <c r="B12757" s="33" t="s">
        <v>571</v>
      </c>
      <c r="C12757" s="34">
        <v>10</v>
      </c>
      <c r="D12757" s="33" t="s">
        <v>12596</v>
      </c>
      <c r="E12757" s="33" t="s">
        <v>11952</v>
      </c>
      <c r="F12757" s="35">
        <v>15121902</v>
      </c>
      <c r="G12757" s="33" t="s">
        <v>313</v>
      </c>
      <c r="H12757" s="33">
        <v>6</v>
      </c>
      <c r="I12757" s="33">
        <v>3</v>
      </c>
      <c r="J12757" s="36">
        <v>2</v>
      </c>
      <c r="K12757" s="37">
        <v>1151920</v>
      </c>
      <c r="L12757" s="38" t="s">
        <v>15</v>
      </c>
      <c r="M12757" s="38" t="s">
        <v>2371</v>
      </c>
    </row>
    <row r="12758" spans="1:13" s="39" customFormat="1" ht="12.75" x14ac:dyDescent="0.2">
      <c r="A12758" s="33" t="s">
        <v>54</v>
      </c>
      <c r="B12758" s="33" t="s">
        <v>571</v>
      </c>
      <c r="C12758" s="34">
        <v>10</v>
      </c>
      <c r="D12758" s="33" t="s">
        <v>12596</v>
      </c>
      <c r="E12758" s="33" t="s">
        <v>11953</v>
      </c>
      <c r="F12758" s="35">
        <v>15121902</v>
      </c>
      <c r="G12758" s="33" t="s">
        <v>313</v>
      </c>
      <c r="H12758" s="33">
        <v>6</v>
      </c>
      <c r="I12758" s="33">
        <v>3</v>
      </c>
      <c r="J12758" s="36">
        <v>24</v>
      </c>
      <c r="K12758" s="37">
        <v>1454112</v>
      </c>
      <c r="L12758" s="38" t="s">
        <v>15</v>
      </c>
      <c r="M12758" s="38" t="s">
        <v>2371</v>
      </c>
    </row>
    <row r="12759" spans="1:13" s="39" customFormat="1" ht="12.75" x14ac:dyDescent="0.2">
      <c r="A12759" s="33" t="s">
        <v>54</v>
      </c>
      <c r="B12759" s="33" t="s">
        <v>571</v>
      </c>
      <c r="C12759" s="34">
        <v>10</v>
      </c>
      <c r="D12759" s="33" t="s">
        <v>12596</v>
      </c>
      <c r="E12759" s="33" t="s">
        <v>14943</v>
      </c>
      <c r="F12759" s="35">
        <v>15121902</v>
      </c>
      <c r="G12759" s="33" t="s">
        <v>313</v>
      </c>
      <c r="H12759" s="33">
        <v>6</v>
      </c>
      <c r="I12759" s="33">
        <v>3</v>
      </c>
      <c r="J12759" s="36">
        <v>10</v>
      </c>
      <c r="K12759" s="37">
        <v>1971660</v>
      </c>
      <c r="L12759" s="38" t="s">
        <v>15</v>
      </c>
      <c r="M12759" s="38" t="s">
        <v>2371</v>
      </c>
    </row>
    <row r="12760" spans="1:13" s="39" customFormat="1" ht="12.75" x14ac:dyDescent="0.2">
      <c r="A12760" s="33" t="s">
        <v>54</v>
      </c>
      <c r="B12760" s="33" t="s">
        <v>571</v>
      </c>
      <c r="C12760" s="34">
        <v>10</v>
      </c>
      <c r="D12760" s="33" t="s">
        <v>12596</v>
      </c>
      <c r="E12760" s="33" t="s">
        <v>11954</v>
      </c>
      <c r="F12760" s="35">
        <v>15121902</v>
      </c>
      <c r="G12760" s="33" t="s">
        <v>313</v>
      </c>
      <c r="H12760" s="33">
        <v>6</v>
      </c>
      <c r="I12760" s="33">
        <v>3</v>
      </c>
      <c r="J12760" s="36">
        <v>3</v>
      </c>
      <c r="K12760" s="37">
        <v>624750</v>
      </c>
      <c r="L12760" s="38" t="s">
        <v>15</v>
      </c>
      <c r="M12760" s="38" t="s">
        <v>2371</v>
      </c>
    </row>
    <row r="12761" spans="1:13" s="39" customFormat="1" ht="12.75" x14ac:dyDescent="0.2">
      <c r="A12761" s="33" t="s">
        <v>54</v>
      </c>
      <c r="B12761" s="33" t="s">
        <v>571</v>
      </c>
      <c r="C12761" s="34">
        <v>10</v>
      </c>
      <c r="D12761" s="33" t="s">
        <v>12596</v>
      </c>
      <c r="E12761" s="33" t="s">
        <v>11955</v>
      </c>
      <c r="F12761" s="35">
        <v>15121902</v>
      </c>
      <c r="G12761" s="33" t="s">
        <v>313</v>
      </c>
      <c r="H12761" s="33">
        <v>6</v>
      </c>
      <c r="I12761" s="33">
        <v>3</v>
      </c>
      <c r="J12761" s="36">
        <v>18</v>
      </c>
      <c r="K12761" s="37">
        <v>2223396</v>
      </c>
      <c r="L12761" s="38" t="s">
        <v>15</v>
      </c>
      <c r="M12761" s="38" t="s">
        <v>2371</v>
      </c>
    </row>
    <row r="12762" spans="1:13" s="39" customFormat="1" ht="12.75" x14ac:dyDescent="0.2">
      <c r="A12762" s="33" t="s">
        <v>54</v>
      </c>
      <c r="B12762" s="33" t="s">
        <v>571</v>
      </c>
      <c r="C12762" s="34">
        <v>10</v>
      </c>
      <c r="D12762" s="33" t="s">
        <v>12596</v>
      </c>
      <c r="E12762" s="33" t="s">
        <v>11956</v>
      </c>
      <c r="F12762" s="35">
        <v>15101504</v>
      </c>
      <c r="G12762" s="33" t="s">
        <v>313</v>
      </c>
      <c r="H12762" s="33">
        <v>1</v>
      </c>
      <c r="I12762" s="33">
        <v>12</v>
      </c>
      <c r="J12762" s="36">
        <v>11952.154665646876</v>
      </c>
      <c r="K12762" s="37">
        <v>1904196074.1699998</v>
      </c>
      <c r="L12762" s="38" t="s">
        <v>2367</v>
      </c>
      <c r="M12762" s="38" t="s">
        <v>2371</v>
      </c>
    </row>
    <row r="12763" spans="1:13" s="39" customFormat="1" ht="12.75" x14ac:dyDescent="0.2">
      <c r="A12763" s="33" t="s">
        <v>54</v>
      </c>
      <c r="B12763" s="33" t="s">
        <v>571</v>
      </c>
      <c r="C12763" s="34">
        <v>10</v>
      </c>
      <c r="D12763" s="33" t="s">
        <v>12596</v>
      </c>
      <c r="E12763" s="33" t="s">
        <v>11957</v>
      </c>
      <c r="F12763" s="35">
        <v>15101504</v>
      </c>
      <c r="G12763" s="33" t="s">
        <v>313</v>
      </c>
      <c r="H12763" s="33">
        <v>9</v>
      </c>
      <c r="I12763" s="33">
        <v>4</v>
      </c>
      <c r="J12763" s="36">
        <v>24809.525000000001</v>
      </c>
      <c r="K12763" s="37">
        <v>297714300</v>
      </c>
      <c r="L12763" s="38" t="s">
        <v>2367</v>
      </c>
      <c r="M12763" s="38" t="s">
        <v>13</v>
      </c>
    </row>
    <row r="12764" spans="1:13" s="39" customFormat="1" ht="12.75" x14ac:dyDescent="0.2">
      <c r="A12764" s="33" t="s">
        <v>54</v>
      </c>
      <c r="B12764" s="33" t="s">
        <v>571</v>
      </c>
      <c r="C12764" s="34">
        <v>10</v>
      </c>
      <c r="D12764" s="33" t="s">
        <v>12596</v>
      </c>
      <c r="E12764" s="33" t="s">
        <v>11958</v>
      </c>
      <c r="F12764" s="35">
        <v>15101504</v>
      </c>
      <c r="G12764" s="33" t="s">
        <v>313</v>
      </c>
      <c r="H12764" s="33">
        <v>1</v>
      </c>
      <c r="I12764" s="33">
        <v>3</v>
      </c>
      <c r="J12764" s="36">
        <v>1</v>
      </c>
      <c r="K12764" s="37">
        <v>160000000</v>
      </c>
      <c r="L12764" s="38" t="s">
        <v>2367</v>
      </c>
      <c r="M12764" s="38" t="s">
        <v>13</v>
      </c>
    </row>
    <row r="12765" spans="1:13" s="39" customFormat="1" ht="12.75" x14ac:dyDescent="0.2">
      <c r="A12765" s="33" t="s">
        <v>54</v>
      </c>
      <c r="B12765" s="33" t="s">
        <v>571</v>
      </c>
      <c r="C12765" s="34">
        <v>10</v>
      </c>
      <c r="D12765" s="33" t="s">
        <v>12596</v>
      </c>
      <c r="E12765" s="33" t="s">
        <v>11959</v>
      </c>
      <c r="F12765" s="35">
        <v>15121522</v>
      </c>
      <c r="G12765" s="33" t="s">
        <v>15072</v>
      </c>
      <c r="H12765" s="33">
        <v>3</v>
      </c>
      <c r="I12765" s="33">
        <v>6</v>
      </c>
      <c r="J12765" s="36">
        <v>733</v>
      </c>
      <c r="K12765" s="37">
        <v>62832012.919999994</v>
      </c>
      <c r="L12765" s="38" t="s">
        <v>2367</v>
      </c>
      <c r="M12765" s="38" t="s">
        <v>13</v>
      </c>
    </row>
    <row r="12766" spans="1:13" s="39" customFormat="1" ht="12.75" x14ac:dyDescent="0.2">
      <c r="A12766" s="33" t="s">
        <v>54</v>
      </c>
      <c r="B12766" s="33" t="s">
        <v>572</v>
      </c>
      <c r="C12766" s="34">
        <v>10</v>
      </c>
      <c r="D12766" s="33" t="s">
        <v>13912</v>
      </c>
      <c r="E12766" s="33" t="s">
        <v>11960</v>
      </c>
      <c r="F12766" s="35">
        <v>46161700</v>
      </c>
      <c r="G12766" s="33" t="s">
        <v>15071</v>
      </c>
      <c r="H12766" s="33">
        <v>2</v>
      </c>
      <c r="I12766" s="33">
        <v>9</v>
      </c>
      <c r="J12766" s="36">
        <v>5</v>
      </c>
      <c r="K12766" s="37">
        <v>30000000</v>
      </c>
      <c r="L12766" s="38" t="s">
        <v>15</v>
      </c>
      <c r="M12766" s="38" t="s">
        <v>13</v>
      </c>
    </row>
    <row r="12767" spans="1:13" s="39" customFormat="1" ht="12.75" x14ac:dyDescent="0.2">
      <c r="A12767" s="33" t="s">
        <v>54</v>
      </c>
      <c r="B12767" s="33" t="s">
        <v>572</v>
      </c>
      <c r="C12767" s="34">
        <v>10</v>
      </c>
      <c r="D12767" s="33" t="s">
        <v>13912</v>
      </c>
      <c r="E12767" s="33" t="s">
        <v>11961</v>
      </c>
      <c r="F12767" s="35">
        <v>53102500</v>
      </c>
      <c r="G12767" s="33" t="s">
        <v>466</v>
      </c>
      <c r="H12767" s="33">
        <v>2</v>
      </c>
      <c r="I12767" s="33">
        <v>9</v>
      </c>
      <c r="J12767" s="36">
        <v>300</v>
      </c>
      <c r="K12767" s="37">
        <v>18720000</v>
      </c>
      <c r="L12767" s="38" t="s">
        <v>15</v>
      </c>
      <c r="M12767" s="38" t="s">
        <v>13</v>
      </c>
    </row>
    <row r="12768" spans="1:13" s="39" customFormat="1" ht="12.75" x14ac:dyDescent="0.2">
      <c r="A12768" s="33" t="s">
        <v>54</v>
      </c>
      <c r="B12768" s="33" t="s">
        <v>572</v>
      </c>
      <c r="C12768" s="34">
        <v>10</v>
      </c>
      <c r="D12768" s="33" t="s">
        <v>13912</v>
      </c>
      <c r="E12768" s="33" t="s">
        <v>11962</v>
      </c>
      <c r="F12768" s="35">
        <v>53102701</v>
      </c>
      <c r="G12768" s="33" t="s">
        <v>466</v>
      </c>
      <c r="H12768" s="33">
        <v>2</v>
      </c>
      <c r="I12768" s="33">
        <v>9</v>
      </c>
      <c r="J12768" s="36">
        <v>10</v>
      </c>
      <c r="K12768" s="37">
        <v>41440000</v>
      </c>
      <c r="L12768" s="38" t="s">
        <v>15</v>
      </c>
      <c r="M12768" s="38" t="s">
        <v>13</v>
      </c>
    </row>
    <row r="12769" spans="1:13" s="39" customFormat="1" ht="12.75" x14ac:dyDescent="0.2">
      <c r="A12769" s="33" t="s">
        <v>54</v>
      </c>
      <c r="B12769" s="33" t="s">
        <v>572</v>
      </c>
      <c r="C12769" s="34">
        <v>10</v>
      </c>
      <c r="D12769" s="33" t="s">
        <v>13912</v>
      </c>
      <c r="E12769" s="33" t="s">
        <v>11963</v>
      </c>
      <c r="F12769" s="35">
        <v>46181612</v>
      </c>
      <c r="G12769" s="33" t="s">
        <v>466</v>
      </c>
      <c r="H12769" s="33">
        <v>2</v>
      </c>
      <c r="I12769" s="33">
        <v>9</v>
      </c>
      <c r="J12769" s="36">
        <v>300</v>
      </c>
      <c r="K12769" s="37">
        <v>181440000</v>
      </c>
      <c r="L12769" s="38" t="s">
        <v>12233</v>
      </c>
      <c r="M12769" s="38" t="s">
        <v>13</v>
      </c>
    </row>
    <row r="12770" spans="1:13" s="39" customFormat="1" ht="12.75" x14ac:dyDescent="0.2">
      <c r="A12770" s="33" t="s">
        <v>54</v>
      </c>
      <c r="B12770" s="33" t="s">
        <v>572</v>
      </c>
      <c r="C12770" s="34">
        <v>10</v>
      </c>
      <c r="D12770" s="33" t="s">
        <v>13912</v>
      </c>
      <c r="E12770" s="33" t="s">
        <v>11964</v>
      </c>
      <c r="F12770" s="35">
        <v>53102701</v>
      </c>
      <c r="G12770" s="33" t="s">
        <v>466</v>
      </c>
      <c r="H12770" s="33">
        <v>2</v>
      </c>
      <c r="I12770" s="33">
        <v>9</v>
      </c>
      <c r="J12770" s="36">
        <v>10</v>
      </c>
      <c r="K12770" s="37">
        <v>9088000</v>
      </c>
      <c r="L12770" s="38" t="s">
        <v>15</v>
      </c>
      <c r="M12770" s="38" t="s">
        <v>13</v>
      </c>
    </row>
    <row r="12771" spans="1:13" s="39" customFormat="1" ht="12.75" x14ac:dyDescent="0.2">
      <c r="A12771" s="33" t="s">
        <v>54</v>
      </c>
      <c r="B12771" s="33" t="s">
        <v>572</v>
      </c>
      <c r="C12771" s="34">
        <v>10</v>
      </c>
      <c r="D12771" s="33" t="s">
        <v>13912</v>
      </c>
      <c r="E12771" s="33" t="s">
        <v>11965</v>
      </c>
      <c r="F12771" s="35">
        <v>53102500</v>
      </c>
      <c r="G12771" s="33" t="s">
        <v>466</v>
      </c>
      <c r="H12771" s="33">
        <v>2</v>
      </c>
      <c r="I12771" s="33">
        <v>9</v>
      </c>
      <c r="J12771" s="36">
        <v>506</v>
      </c>
      <c r="K12771" s="37">
        <v>35136640</v>
      </c>
      <c r="L12771" s="38" t="s">
        <v>15</v>
      </c>
      <c r="M12771" s="38" t="s">
        <v>13</v>
      </c>
    </row>
    <row r="12772" spans="1:13" s="39" customFormat="1" ht="12.75" x14ac:dyDescent="0.2">
      <c r="A12772" s="33" t="s">
        <v>54</v>
      </c>
      <c r="B12772" s="33" t="s">
        <v>572</v>
      </c>
      <c r="C12772" s="34">
        <v>10</v>
      </c>
      <c r="D12772" s="33" t="s">
        <v>13912</v>
      </c>
      <c r="E12772" s="33" t="s">
        <v>11966</v>
      </c>
      <c r="F12772" s="35">
        <v>53102500</v>
      </c>
      <c r="G12772" s="33" t="s">
        <v>466</v>
      </c>
      <c r="H12772" s="33">
        <v>2</v>
      </c>
      <c r="I12772" s="33">
        <v>9</v>
      </c>
      <c r="J12772" s="36">
        <v>400</v>
      </c>
      <c r="K12772" s="37">
        <v>27776000</v>
      </c>
      <c r="L12772" s="38" t="s">
        <v>15</v>
      </c>
      <c r="M12772" s="38" t="s">
        <v>13</v>
      </c>
    </row>
    <row r="12773" spans="1:13" s="39" customFormat="1" ht="12.75" x14ac:dyDescent="0.2">
      <c r="A12773" s="33" t="s">
        <v>54</v>
      </c>
      <c r="B12773" s="33" t="s">
        <v>572</v>
      </c>
      <c r="C12773" s="34">
        <v>10</v>
      </c>
      <c r="D12773" s="33" t="s">
        <v>13912</v>
      </c>
      <c r="E12773" s="33" t="s">
        <v>11967</v>
      </c>
      <c r="F12773" s="35">
        <v>53102701</v>
      </c>
      <c r="G12773" s="33" t="s">
        <v>466</v>
      </c>
      <c r="H12773" s="33">
        <v>2</v>
      </c>
      <c r="I12773" s="33">
        <v>9</v>
      </c>
      <c r="J12773" s="36">
        <v>500</v>
      </c>
      <c r="K12773" s="37">
        <v>128000000</v>
      </c>
      <c r="L12773" s="38" t="s">
        <v>15</v>
      </c>
      <c r="M12773" s="38" t="s">
        <v>13</v>
      </c>
    </row>
    <row r="12774" spans="1:13" s="39" customFormat="1" ht="12.75" x14ac:dyDescent="0.2">
      <c r="A12774" s="33" t="s">
        <v>54</v>
      </c>
      <c r="B12774" s="33" t="s">
        <v>572</v>
      </c>
      <c r="C12774" s="34">
        <v>10</v>
      </c>
      <c r="D12774" s="33" t="s">
        <v>13912</v>
      </c>
      <c r="E12774" s="33" t="s">
        <v>11968</v>
      </c>
      <c r="F12774" s="35">
        <v>53102701</v>
      </c>
      <c r="G12774" s="33" t="s">
        <v>466</v>
      </c>
      <c r="H12774" s="33">
        <v>2</v>
      </c>
      <c r="I12774" s="33">
        <v>9</v>
      </c>
      <c r="J12774" s="36">
        <v>5</v>
      </c>
      <c r="K12774" s="37">
        <v>66000000</v>
      </c>
      <c r="L12774" s="38" t="s">
        <v>15</v>
      </c>
      <c r="M12774" s="38" t="s">
        <v>13</v>
      </c>
    </row>
    <row r="12775" spans="1:13" s="39" customFormat="1" ht="12.75" x14ac:dyDescent="0.2">
      <c r="A12775" s="33" t="s">
        <v>54</v>
      </c>
      <c r="B12775" s="33" t="s">
        <v>572</v>
      </c>
      <c r="C12775" s="34">
        <v>10</v>
      </c>
      <c r="D12775" s="33" t="s">
        <v>13912</v>
      </c>
      <c r="E12775" s="33" t="s">
        <v>11969</v>
      </c>
      <c r="F12775" s="35">
        <v>53102701</v>
      </c>
      <c r="G12775" s="33" t="s">
        <v>466</v>
      </c>
      <c r="H12775" s="33">
        <v>2</v>
      </c>
      <c r="I12775" s="33">
        <v>9</v>
      </c>
      <c r="J12775" s="36">
        <v>25</v>
      </c>
      <c r="K12775" s="37">
        <v>62400000</v>
      </c>
      <c r="L12775" s="38" t="s">
        <v>15</v>
      </c>
      <c r="M12775" s="38" t="s">
        <v>13</v>
      </c>
    </row>
    <row r="12776" spans="1:13" s="39" customFormat="1" ht="12.75" x14ac:dyDescent="0.2">
      <c r="A12776" s="33" t="s">
        <v>54</v>
      </c>
      <c r="B12776" s="33" t="s">
        <v>572</v>
      </c>
      <c r="C12776" s="34">
        <v>10</v>
      </c>
      <c r="D12776" s="33" t="s">
        <v>13912</v>
      </c>
      <c r="E12776" s="33" t="s">
        <v>11970</v>
      </c>
      <c r="F12776" s="35">
        <v>53102701</v>
      </c>
      <c r="G12776" s="33" t="s">
        <v>466</v>
      </c>
      <c r="H12776" s="33">
        <v>2</v>
      </c>
      <c r="I12776" s="33">
        <v>9</v>
      </c>
      <c r="J12776" s="36">
        <v>50</v>
      </c>
      <c r="K12776" s="37">
        <v>117120000</v>
      </c>
      <c r="L12776" s="38" t="s">
        <v>15</v>
      </c>
      <c r="M12776" s="38" t="s">
        <v>13</v>
      </c>
    </row>
    <row r="12777" spans="1:13" s="39" customFormat="1" ht="12.75" x14ac:dyDescent="0.2">
      <c r="A12777" s="33" t="s">
        <v>54</v>
      </c>
      <c r="B12777" s="33" t="s">
        <v>572</v>
      </c>
      <c r="C12777" s="34">
        <v>10</v>
      </c>
      <c r="D12777" s="33" t="s">
        <v>13912</v>
      </c>
      <c r="E12777" s="33" t="s">
        <v>11971</v>
      </c>
      <c r="F12777" s="35">
        <v>53102701</v>
      </c>
      <c r="G12777" s="33" t="s">
        <v>466</v>
      </c>
      <c r="H12777" s="33">
        <v>2</v>
      </c>
      <c r="I12777" s="33">
        <v>9</v>
      </c>
      <c r="J12777" s="36">
        <v>400</v>
      </c>
      <c r="K12777" s="37">
        <v>113920000</v>
      </c>
      <c r="L12777" s="38" t="s">
        <v>15</v>
      </c>
      <c r="M12777" s="38" t="s">
        <v>13</v>
      </c>
    </row>
    <row r="12778" spans="1:13" s="39" customFormat="1" ht="12.75" x14ac:dyDescent="0.2">
      <c r="A12778" s="33" t="s">
        <v>54</v>
      </c>
      <c r="B12778" s="33" t="s">
        <v>572</v>
      </c>
      <c r="C12778" s="34">
        <v>10</v>
      </c>
      <c r="D12778" s="33" t="s">
        <v>13912</v>
      </c>
      <c r="E12778" s="33" t="s">
        <v>11972</v>
      </c>
      <c r="F12778" s="35">
        <v>53102701</v>
      </c>
      <c r="G12778" s="33" t="s">
        <v>466</v>
      </c>
      <c r="H12778" s="33">
        <v>2</v>
      </c>
      <c r="I12778" s="33">
        <v>9</v>
      </c>
      <c r="J12778" s="36">
        <v>860</v>
      </c>
      <c r="K12778" s="37">
        <v>220160000</v>
      </c>
      <c r="L12778" s="38" t="s">
        <v>15</v>
      </c>
      <c r="M12778" s="38" t="s">
        <v>13</v>
      </c>
    </row>
    <row r="12779" spans="1:13" s="39" customFormat="1" ht="12.75" x14ac:dyDescent="0.2">
      <c r="A12779" s="33" t="s">
        <v>54</v>
      </c>
      <c r="B12779" s="33" t="s">
        <v>572</v>
      </c>
      <c r="C12779" s="34">
        <v>10</v>
      </c>
      <c r="D12779" s="33" t="s">
        <v>13912</v>
      </c>
      <c r="E12779" s="33" t="s">
        <v>11973</v>
      </c>
      <c r="F12779" s="35">
        <v>53102701</v>
      </c>
      <c r="G12779" s="33" t="s">
        <v>466</v>
      </c>
      <c r="H12779" s="33">
        <v>2</v>
      </c>
      <c r="I12779" s="33">
        <v>9</v>
      </c>
      <c r="J12779" s="36">
        <v>360</v>
      </c>
      <c r="K12779" s="37">
        <v>141696000</v>
      </c>
      <c r="L12779" s="38" t="s">
        <v>15</v>
      </c>
      <c r="M12779" s="38" t="s">
        <v>13</v>
      </c>
    </row>
    <row r="12780" spans="1:13" s="39" customFormat="1" ht="12.75" x14ac:dyDescent="0.2">
      <c r="A12780" s="33" t="s">
        <v>54</v>
      </c>
      <c r="B12780" s="33" t="s">
        <v>572</v>
      </c>
      <c r="C12780" s="34">
        <v>10</v>
      </c>
      <c r="D12780" s="33" t="s">
        <v>13912</v>
      </c>
      <c r="E12780" s="33" t="s">
        <v>11974</v>
      </c>
      <c r="F12780" s="35">
        <v>53102701</v>
      </c>
      <c r="G12780" s="33" t="s">
        <v>466</v>
      </c>
      <c r="H12780" s="33">
        <v>2</v>
      </c>
      <c r="I12780" s="33">
        <v>9</v>
      </c>
      <c r="J12780" s="36">
        <v>100</v>
      </c>
      <c r="K12780" s="37">
        <v>40640000</v>
      </c>
      <c r="L12780" s="38" t="s">
        <v>15</v>
      </c>
      <c r="M12780" s="38" t="s">
        <v>13</v>
      </c>
    </row>
    <row r="12781" spans="1:13" s="39" customFormat="1" ht="12.75" x14ac:dyDescent="0.2">
      <c r="A12781" s="33" t="s">
        <v>54</v>
      </c>
      <c r="B12781" s="33" t="s">
        <v>572</v>
      </c>
      <c r="C12781" s="34">
        <v>10</v>
      </c>
      <c r="D12781" s="33" t="s">
        <v>13912</v>
      </c>
      <c r="E12781" s="33" t="s">
        <v>11975</v>
      </c>
      <c r="F12781" s="35">
        <v>53102701</v>
      </c>
      <c r="G12781" s="33" t="s">
        <v>466</v>
      </c>
      <c r="H12781" s="33">
        <v>2</v>
      </c>
      <c r="I12781" s="33">
        <v>9</v>
      </c>
      <c r="J12781" s="36">
        <v>10</v>
      </c>
      <c r="K12781" s="37">
        <v>4160000</v>
      </c>
      <c r="L12781" s="38" t="s">
        <v>15</v>
      </c>
      <c r="M12781" s="38" t="s">
        <v>13</v>
      </c>
    </row>
    <row r="12782" spans="1:13" s="39" customFormat="1" ht="12.75" x14ac:dyDescent="0.2">
      <c r="A12782" s="33" t="s">
        <v>54</v>
      </c>
      <c r="B12782" s="33" t="s">
        <v>572</v>
      </c>
      <c r="C12782" s="34">
        <v>10</v>
      </c>
      <c r="D12782" s="33" t="s">
        <v>13912</v>
      </c>
      <c r="E12782" s="33" t="s">
        <v>11976</v>
      </c>
      <c r="F12782" s="35">
        <v>53102504</v>
      </c>
      <c r="G12782" s="33" t="s">
        <v>466</v>
      </c>
      <c r="H12782" s="33">
        <v>2</v>
      </c>
      <c r="I12782" s="33">
        <v>9</v>
      </c>
      <c r="J12782" s="36">
        <v>300</v>
      </c>
      <c r="K12782" s="37">
        <v>33600000</v>
      </c>
      <c r="L12782" s="38" t="s">
        <v>12233</v>
      </c>
      <c r="M12782" s="38" t="s">
        <v>13</v>
      </c>
    </row>
    <row r="12783" spans="1:13" s="39" customFormat="1" ht="12.75" x14ac:dyDescent="0.2">
      <c r="A12783" s="33" t="s">
        <v>54</v>
      </c>
      <c r="B12783" s="33" t="s">
        <v>572</v>
      </c>
      <c r="C12783" s="34">
        <v>10</v>
      </c>
      <c r="D12783" s="33" t="s">
        <v>13912</v>
      </c>
      <c r="E12783" s="33" t="s">
        <v>11977</v>
      </c>
      <c r="F12783" s="35">
        <v>53102701</v>
      </c>
      <c r="G12783" s="33" t="s">
        <v>466</v>
      </c>
      <c r="H12783" s="33">
        <v>2</v>
      </c>
      <c r="I12783" s="33">
        <v>9</v>
      </c>
      <c r="J12783" s="36">
        <v>428</v>
      </c>
      <c r="K12783" s="37">
        <v>287616000</v>
      </c>
      <c r="L12783" s="38" t="s">
        <v>15</v>
      </c>
      <c r="M12783" s="38" t="s">
        <v>13</v>
      </c>
    </row>
    <row r="12784" spans="1:13" s="39" customFormat="1" ht="12.75" x14ac:dyDescent="0.2">
      <c r="A12784" s="33" t="s">
        <v>54</v>
      </c>
      <c r="B12784" s="33" t="s">
        <v>572</v>
      </c>
      <c r="C12784" s="34">
        <v>10</v>
      </c>
      <c r="D12784" s="33" t="s">
        <v>13912</v>
      </c>
      <c r="E12784" s="33" t="s">
        <v>11978</v>
      </c>
      <c r="F12784" s="35">
        <v>53102500</v>
      </c>
      <c r="G12784" s="33" t="s">
        <v>466</v>
      </c>
      <c r="H12784" s="33">
        <v>2</v>
      </c>
      <c r="I12784" s="33">
        <v>9</v>
      </c>
      <c r="J12784" s="36">
        <v>500</v>
      </c>
      <c r="K12784" s="37">
        <v>47200000</v>
      </c>
      <c r="L12784" s="38" t="s">
        <v>12233</v>
      </c>
      <c r="M12784" s="38" t="s">
        <v>13</v>
      </c>
    </row>
    <row r="12785" spans="1:13" s="39" customFormat="1" ht="12.75" x14ac:dyDescent="0.2">
      <c r="A12785" s="33" t="s">
        <v>54</v>
      </c>
      <c r="B12785" s="33" t="s">
        <v>572</v>
      </c>
      <c r="C12785" s="34">
        <v>10</v>
      </c>
      <c r="D12785" s="33" t="s">
        <v>13912</v>
      </c>
      <c r="E12785" s="33" t="s">
        <v>11979</v>
      </c>
      <c r="F12785" s="35">
        <v>46182304</v>
      </c>
      <c r="G12785" s="33" t="s">
        <v>466</v>
      </c>
      <c r="H12785" s="33">
        <v>1</v>
      </c>
      <c r="I12785" s="33">
        <v>10</v>
      </c>
      <c r="J12785" s="36">
        <v>18</v>
      </c>
      <c r="K12785" s="37">
        <v>2287296</v>
      </c>
      <c r="L12785" s="38" t="s">
        <v>15</v>
      </c>
      <c r="M12785" s="38" t="s">
        <v>13</v>
      </c>
    </row>
    <row r="12786" spans="1:13" s="39" customFormat="1" ht="12.75" x14ac:dyDescent="0.2">
      <c r="A12786" s="33" t="s">
        <v>54</v>
      </c>
      <c r="B12786" s="33" t="s">
        <v>572</v>
      </c>
      <c r="C12786" s="34">
        <v>10</v>
      </c>
      <c r="D12786" s="33" t="s">
        <v>13912</v>
      </c>
      <c r="E12786" s="33" t="s">
        <v>11980</v>
      </c>
      <c r="F12786" s="35">
        <v>46182306</v>
      </c>
      <c r="G12786" s="33" t="s">
        <v>466</v>
      </c>
      <c r="H12786" s="33">
        <v>1</v>
      </c>
      <c r="I12786" s="33">
        <v>11</v>
      </c>
      <c r="J12786" s="36">
        <v>15</v>
      </c>
      <c r="K12786" s="37">
        <v>9834240</v>
      </c>
      <c r="L12786" s="38" t="s">
        <v>15</v>
      </c>
      <c r="M12786" s="38" t="s">
        <v>13</v>
      </c>
    </row>
    <row r="12787" spans="1:13" s="39" customFormat="1" ht="12.75" x14ac:dyDescent="0.2">
      <c r="A12787" s="33" t="s">
        <v>54</v>
      </c>
      <c r="B12787" s="33" t="s">
        <v>572</v>
      </c>
      <c r="C12787" s="34">
        <v>10</v>
      </c>
      <c r="D12787" s="33" t="s">
        <v>13912</v>
      </c>
      <c r="E12787" s="33" t="s">
        <v>11981</v>
      </c>
      <c r="F12787" s="35">
        <v>46181520</v>
      </c>
      <c r="G12787" s="33" t="s">
        <v>466</v>
      </c>
      <c r="H12787" s="33">
        <v>1</v>
      </c>
      <c r="I12787" s="33">
        <v>11</v>
      </c>
      <c r="J12787" s="36">
        <v>157</v>
      </c>
      <c r="K12787" s="37">
        <v>17418208</v>
      </c>
      <c r="L12787" s="38" t="s">
        <v>12233</v>
      </c>
      <c r="M12787" s="38" t="s">
        <v>13</v>
      </c>
    </row>
    <row r="12788" spans="1:13" s="39" customFormat="1" ht="12.75" x14ac:dyDescent="0.2">
      <c r="A12788" s="33" t="s">
        <v>54</v>
      </c>
      <c r="B12788" s="33" t="s">
        <v>572</v>
      </c>
      <c r="C12788" s="34">
        <v>10</v>
      </c>
      <c r="D12788" s="33" t="s">
        <v>13912</v>
      </c>
      <c r="E12788" s="33" t="s">
        <v>11982</v>
      </c>
      <c r="F12788" s="35">
        <v>46181703</v>
      </c>
      <c r="G12788" s="33" t="s">
        <v>466</v>
      </c>
      <c r="H12788" s="33">
        <v>1</v>
      </c>
      <c r="I12788" s="33">
        <v>11</v>
      </c>
      <c r="J12788" s="36">
        <v>360</v>
      </c>
      <c r="K12788" s="37">
        <v>14181120</v>
      </c>
      <c r="L12788" s="38" t="s">
        <v>15</v>
      </c>
      <c r="M12788" s="38" t="s">
        <v>13</v>
      </c>
    </row>
    <row r="12789" spans="1:13" s="39" customFormat="1" ht="12.75" x14ac:dyDescent="0.2">
      <c r="A12789" s="33" t="s">
        <v>54</v>
      </c>
      <c r="B12789" s="33" t="s">
        <v>572</v>
      </c>
      <c r="C12789" s="34">
        <v>10</v>
      </c>
      <c r="D12789" s="33" t="s">
        <v>13912</v>
      </c>
      <c r="E12789" s="33" t="s">
        <v>4597</v>
      </c>
      <c r="F12789" s="35">
        <v>46181703</v>
      </c>
      <c r="G12789" s="33" t="s">
        <v>466</v>
      </c>
      <c r="H12789" s="33">
        <v>1</v>
      </c>
      <c r="I12789" s="33">
        <v>11</v>
      </c>
      <c r="J12789" s="36">
        <v>14</v>
      </c>
      <c r="K12789" s="37">
        <v>1492288</v>
      </c>
      <c r="L12789" s="38" t="s">
        <v>15</v>
      </c>
      <c r="M12789" s="38" t="s">
        <v>13</v>
      </c>
    </row>
    <row r="12790" spans="1:13" s="39" customFormat="1" ht="12.75" x14ac:dyDescent="0.2">
      <c r="A12790" s="33" t="s">
        <v>54</v>
      </c>
      <c r="B12790" s="33" t="s">
        <v>572</v>
      </c>
      <c r="C12790" s="34">
        <v>10</v>
      </c>
      <c r="D12790" s="33" t="s">
        <v>13912</v>
      </c>
      <c r="E12790" s="33" t="s">
        <v>11983</v>
      </c>
      <c r="F12790" s="35">
        <v>46181704</v>
      </c>
      <c r="G12790" s="33" t="s">
        <v>466</v>
      </c>
      <c r="H12790" s="33">
        <v>1</v>
      </c>
      <c r="I12790" s="33">
        <v>11</v>
      </c>
      <c r="J12790" s="36">
        <v>40</v>
      </c>
      <c r="K12790" s="37">
        <v>3153920</v>
      </c>
      <c r="L12790" s="38" t="s">
        <v>15</v>
      </c>
      <c r="M12790" s="38" t="s">
        <v>13</v>
      </c>
    </row>
    <row r="12791" spans="1:13" s="39" customFormat="1" ht="12.75" x14ac:dyDescent="0.2">
      <c r="A12791" s="33" t="s">
        <v>54</v>
      </c>
      <c r="B12791" s="33" t="s">
        <v>572</v>
      </c>
      <c r="C12791" s="34">
        <v>10</v>
      </c>
      <c r="D12791" s="33" t="s">
        <v>13912</v>
      </c>
      <c r="E12791" s="33" t="s">
        <v>4599</v>
      </c>
      <c r="F12791" s="35">
        <v>46181705</v>
      </c>
      <c r="G12791" s="33" t="s">
        <v>466</v>
      </c>
      <c r="H12791" s="33">
        <v>1</v>
      </c>
      <c r="I12791" s="33">
        <v>11</v>
      </c>
      <c r="J12791" s="36">
        <v>95</v>
      </c>
      <c r="K12791" s="37">
        <v>65007360</v>
      </c>
      <c r="L12791" s="38" t="s">
        <v>15</v>
      </c>
      <c r="M12791" s="38" t="s">
        <v>13</v>
      </c>
    </row>
    <row r="12792" spans="1:13" s="39" customFormat="1" ht="12.75" x14ac:dyDescent="0.2">
      <c r="A12792" s="33" t="s">
        <v>54</v>
      </c>
      <c r="B12792" s="33" t="s">
        <v>572</v>
      </c>
      <c r="C12792" s="34">
        <v>10</v>
      </c>
      <c r="D12792" s="33" t="s">
        <v>13912</v>
      </c>
      <c r="E12792" s="33" t="s">
        <v>11984</v>
      </c>
      <c r="F12792" s="35">
        <v>46181708</v>
      </c>
      <c r="G12792" s="33" t="s">
        <v>466</v>
      </c>
      <c r="H12792" s="33">
        <v>1</v>
      </c>
      <c r="I12792" s="33">
        <v>11</v>
      </c>
      <c r="J12792" s="36">
        <v>100</v>
      </c>
      <c r="K12792" s="37">
        <v>1040000</v>
      </c>
      <c r="L12792" s="38" t="s">
        <v>15</v>
      </c>
      <c r="M12792" s="38" t="s">
        <v>13</v>
      </c>
    </row>
    <row r="12793" spans="1:13" s="39" customFormat="1" ht="12.75" x14ac:dyDescent="0.2">
      <c r="A12793" s="33" t="s">
        <v>54</v>
      </c>
      <c r="B12793" s="33" t="s">
        <v>572</v>
      </c>
      <c r="C12793" s="34">
        <v>10</v>
      </c>
      <c r="D12793" s="33" t="s">
        <v>13912</v>
      </c>
      <c r="E12793" s="33" t="s">
        <v>11985</v>
      </c>
      <c r="F12793" s="35">
        <v>46181501</v>
      </c>
      <c r="G12793" s="33" t="s">
        <v>466</v>
      </c>
      <c r="H12793" s="33">
        <v>1</v>
      </c>
      <c r="I12793" s="33">
        <v>11</v>
      </c>
      <c r="J12793" s="36">
        <v>40</v>
      </c>
      <c r="K12793" s="37">
        <v>1575680</v>
      </c>
      <c r="L12793" s="38" t="s">
        <v>15</v>
      </c>
      <c r="M12793" s="38" t="s">
        <v>13</v>
      </c>
    </row>
    <row r="12794" spans="1:13" s="39" customFormat="1" ht="12.75" x14ac:dyDescent="0.2">
      <c r="A12794" s="33" t="s">
        <v>54</v>
      </c>
      <c r="B12794" s="33" t="s">
        <v>572</v>
      </c>
      <c r="C12794" s="34">
        <v>10</v>
      </c>
      <c r="D12794" s="33" t="s">
        <v>13912</v>
      </c>
      <c r="E12794" s="33" t="s">
        <v>11986</v>
      </c>
      <c r="F12794" s="35">
        <v>46181501</v>
      </c>
      <c r="G12794" s="33" t="s">
        <v>466</v>
      </c>
      <c r="H12794" s="33">
        <v>1</v>
      </c>
      <c r="I12794" s="33">
        <v>11</v>
      </c>
      <c r="J12794" s="36">
        <v>15</v>
      </c>
      <c r="K12794" s="37">
        <v>1443840</v>
      </c>
      <c r="L12794" s="38" t="s">
        <v>15</v>
      </c>
      <c r="M12794" s="38" t="s">
        <v>13</v>
      </c>
    </row>
    <row r="12795" spans="1:13" s="39" customFormat="1" ht="12.75" x14ac:dyDescent="0.2">
      <c r="A12795" s="33" t="s">
        <v>54</v>
      </c>
      <c r="B12795" s="33" t="s">
        <v>572</v>
      </c>
      <c r="C12795" s="34">
        <v>10</v>
      </c>
      <c r="D12795" s="33" t="s">
        <v>13912</v>
      </c>
      <c r="E12795" s="33" t="s">
        <v>14944</v>
      </c>
      <c r="F12795" s="35">
        <v>46182005</v>
      </c>
      <c r="G12795" s="33" t="s">
        <v>466</v>
      </c>
      <c r="H12795" s="33">
        <v>1</v>
      </c>
      <c r="I12795" s="33">
        <v>11</v>
      </c>
      <c r="J12795" s="36">
        <v>150</v>
      </c>
      <c r="K12795" s="37">
        <v>7876800</v>
      </c>
      <c r="L12795" s="38" t="s">
        <v>12233</v>
      </c>
      <c r="M12795" s="38" t="s">
        <v>13</v>
      </c>
    </row>
    <row r="12796" spans="1:13" s="39" customFormat="1" ht="12.75" x14ac:dyDescent="0.2">
      <c r="A12796" s="33" t="s">
        <v>54</v>
      </c>
      <c r="B12796" s="33" t="s">
        <v>572</v>
      </c>
      <c r="C12796" s="34">
        <v>10</v>
      </c>
      <c r="D12796" s="33" t="s">
        <v>13912</v>
      </c>
      <c r="E12796" s="33" t="s">
        <v>11987</v>
      </c>
      <c r="F12796" s="35">
        <v>46181522</v>
      </c>
      <c r="G12796" s="33" t="s">
        <v>466</v>
      </c>
      <c r="H12796" s="33">
        <v>1</v>
      </c>
      <c r="I12796" s="33">
        <v>11</v>
      </c>
      <c r="J12796" s="36">
        <v>28</v>
      </c>
      <c r="K12796" s="37">
        <v>2397696</v>
      </c>
      <c r="L12796" s="38" t="s">
        <v>15</v>
      </c>
      <c r="M12796" s="38" t="s">
        <v>13</v>
      </c>
    </row>
    <row r="12797" spans="1:13" s="39" customFormat="1" ht="12.75" x14ac:dyDescent="0.2">
      <c r="A12797" s="33" t="s">
        <v>54</v>
      </c>
      <c r="B12797" s="33" t="s">
        <v>572</v>
      </c>
      <c r="C12797" s="34">
        <v>10</v>
      </c>
      <c r="D12797" s="33" t="s">
        <v>13912</v>
      </c>
      <c r="E12797" s="33" t="s">
        <v>11988</v>
      </c>
      <c r="F12797" s="35">
        <v>46182314</v>
      </c>
      <c r="G12797" s="33" t="s">
        <v>466</v>
      </c>
      <c r="H12797" s="33">
        <v>1</v>
      </c>
      <c r="I12797" s="33">
        <v>11</v>
      </c>
      <c r="J12797" s="36">
        <v>15</v>
      </c>
      <c r="K12797" s="37">
        <v>1935840</v>
      </c>
      <c r="L12797" s="38" t="s">
        <v>15</v>
      </c>
      <c r="M12797" s="38" t="s">
        <v>13</v>
      </c>
    </row>
    <row r="12798" spans="1:13" s="39" customFormat="1" ht="12.75" x14ac:dyDescent="0.2">
      <c r="A12798" s="33" t="s">
        <v>54</v>
      </c>
      <c r="B12798" s="33" t="s">
        <v>572</v>
      </c>
      <c r="C12798" s="34">
        <v>10</v>
      </c>
      <c r="D12798" s="33" t="s">
        <v>13912</v>
      </c>
      <c r="E12798" s="33" t="s">
        <v>11989</v>
      </c>
      <c r="F12798" s="35">
        <v>46181804</v>
      </c>
      <c r="G12798" s="33" t="s">
        <v>466</v>
      </c>
      <c r="H12798" s="33">
        <v>1</v>
      </c>
      <c r="I12798" s="33">
        <v>11</v>
      </c>
      <c r="J12798" s="36">
        <v>17</v>
      </c>
      <c r="K12798" s="37">
        <v>425952</v>
      </c>
      <c r="L12798" s="38" t="s">
        <v>15</v>
      </c>
      <c r="M12798" s="38" t="s">
        <v>13</v>
      </c>
    </row>
    <row r="12799" spans="1:13" s="39" customFormat="1" ht="12.75" x14ac:dyDescent="0.2">
      <c r="A12799" s="33" t="s">
        <v>54</v>
      </c>
      <c r="B12799" s="33" t="s">
        <v>572</v>
      </c>
      <c r="C12799" s="34">
        <v>10</v>
      </c>
      <c r="D12799" s="33" t="s">
        <v>13912</v>
      </c>
      <c r="E12799" s="33" t="s">
        <v>11990</v>
      </c>
      <c r="F12799" s="35">
        <v>46181804</v>
      </c>
      <c r="G12799" s="33" t="s">
        <v>466</v>
      </c>
      <c r="H12799" s="33">
        <v>1</v>
      </c>
      <c r="I12799" s="33">
        <v>11</v>
      </c>
      <c r="J12799" s="36">
        <v>700</v>
      </c>
      <c r="K12799" s="37">
        <v>23251200</v>
      </c>
      <c r="L12799" s="38" t="s">
        <v>15</v>
      </c>
      <c r="M12799" s="38" t="s">
        <v>13</v>
      </c>
    </row>
    <row r="12800" spans="1:13" s="39" customFormat="1" ht="12.75" x14ac:dyDescent="0.2">
      <c r="A12800" s="33" t="s">
        <v>54</v>
      </c>
      <c r="B12800" s="33" t="s">
        <v>572</v>
      </c>
      <c r="C12800" s="34">
        <v>10</v>
      </c>
      <c r="D12800" s="33" t="s">
        <v>13912</v>
      </c>
      <c r="E12800" s="33" t="s">
        <v>11991</v>
      </c>
      <c r="F12800" s="35">
        <v>46181804</v>
      </c>
      <c r="G12800" s="33" t="s">
        <v>466</v>
      </c>
      <c r="H12800" s="33">
        <v>1</v>
      </c>
      <c r="I12800" s="33">
        <v>11</v>
      </c>
      <c r="J12800" s="36">
        <v>3500</v>
      </c>
      <c r="K12800" s="37">
        <v>121296000</v>
      </c>
      <c r="L12800" s="38" t="s">
        <v>15</v>
      </c>
      <c r="M12800" s="38" t="s">
        <v>13</v>
      </c>
    </row>
    <row r="12801" spans="1:13" s="39" customFormat="1" ht="12.75" x14ac:dyDescent="0.2">
      <c r="A12801" s="33" t="s">
        <v>54</v>
      </c>
      <c r="B12801" s="33" t="s">
        <v>572</v>
      </c>
      <c r="C12801" s="34">
        <v>10</v>
      </c>
      <c r="D12801" s="33" t="s">
        <v>13912</v>
      </c>
      <c r="E12801" s="33" t="s">
        <v>11992</v>
      </c>
      <c r="F12801" s="35">
        <v>46181504</v>
      </c>
      <c r="G12801" s="33" t="s">
        <v>466</v>
      </c>
      <c r="H12801" s="33">
        <v>1</v>
      </c>
      <c r="I12801" s="33">
        <v>11</v>
      </c>
      <c r="J12801" s="36">
        <v>3000</v>
      </c>
      <c r="K12801" s="37">
        <v>162912000</v>
      </c>
      <c r="L12801" s="38" t="s">
        <v>12233</v>
      </c>
      <c r="M12801" s="38" t="s">
        <v>13</v>
      </c>
    </row>
    <row r="12802" spans="1:13" s="39" customFormat="1" ht="12.75" x14ac:dyDescent="0.2">
      <c r="A12802" s="33" t="s">
        <v>54</v>
      </c>
      <c r="B12802" s="33" t="s">
        <v>572</v>
      </c>
      <c r="C12802" s="34">
        <v>10</v>
      </c>
      <c r="D12802" s="33" t="s">
        <v>13912</v>
      </c>
      <c r="E12802" s="33" t="s">
        <v>11993</v>
      </c>
      <c r="F12802" s="35">
        <v>46181504</v>
      </c>
      <c r="G12802" s="33" t="s">
        <v>466</v>
      </c>
      <c r="H12802" s="33">
        <v>1</v>
      </c>
      <c r="I12802" s="33">
        <v>11</v>
      </c>
      <c r="J12802" s="36">
        <v>15</v>
      </c>
      <c r="K12802" s="37">
        <v>1759680</v>
      </c>
      <c r="L12802" s="38" t="s">
        <v>12233</v>
      </c>
      <c r="M12802" s="38" t="s">
        <v>13</v>
      </c>
    </row>
    <row r="12803" spans="1:13" s="39" customFormat="1" ht="12.75" x14ac:dyDescent="0.2">
      <c r="A12803" s="33" t="s">
        <v>54</v>
      </c>
      <c r="B12803" s="33" t="s">
        <v>572</v>
      </c>
      <c r="C12803" s="34">
        <v>10</v>
      </c>
      <c r="D12803" s="33" t="s">
        <v>13912</v>
      </c>
      <c r="E12803" s="33" t="s">
        <v>11994</v>
      </c>
      <c r="F12803" s="35">
        <v>46181504</v>
      </c>
      <c r="G12803" s="33" t="s">
        <v>466</v>
      </c>
      <c r="H12803" s="33">
        <v>1</v>
      </c>
      <c r="I12803" s="33">
        <v>11</v>
      </c>
      <c r="J12803" s="36">
        <v>28</v>
      </c>
      <c r="K12803" s="37">
        <v>5473664</v>
      </c>
      <c r="L12803" s="38" t="s">
        <v>12233</v>
      </c>
      <c r="M12803" s="38" t="s">
        <v>13</v>
      </c>
    </row>
    <row r="12804" spans="1:13" s="39" customFormat="1" ht="12.75" x14ac:dyDescent="0.2">
      <c r="A12804" s="33" t="s">
        <v>54</v>
      </c>
      <c r="B12804" s="33" t="s">
        <v>572</v>
      </c>
      <c r="C12804" s="34">
        <v>10</v>
      </c>
      <c r="D12804" s="33" t="s">
        <v>13912</v>
      </c>
      <c r="E12804" s="33" t="s">
        <v>11995</v>
      </c>
      <c r="F12804" s="35">
        <v>46181504</v>
      </c>
      <c r="G12804" s="33" t="s">
        <v>466</v>
      </c>
      <c r="H12804" s="33">
        <v>1</v>
      </c>
      <c r="I12804" s="33">
        <v>11</v>
      </c>
      <c r="J12804" s="36">
        <v>1500</v>
      </c>
      <c r="K12804" s="37">
        <v>97920000</v>
      </c>
      <c r="L12804" s="38" t="s">
        <v>12233</v>
      </c>
      <c r="M12804" s="38" t="s">
        <v>13</v>
      </c>
    </row>
    <row r="12805" spans="1:13" s="39" customFormat="1" ht="12.75" x14ac:dyDescent="0.2">
      <c r="A12805" s="33" t="s">
        <v>54</v>
      </c>
      <c r="B12805" s="33" t="s">
        <v>572</v>
      </c>
      <c r="C12805" s="34">
        <v>10</v>
      </c>
      <c r="D12805" s="33" t="s">
        <v>13912</v>
      </c>
      <c r="E12805" s="33" t="s">
        <v>11996</v>
      </c>
      <c r="F12805" s="35">
        <v>46181504</v>
      </c>
      <c r="G12805" s="33" t="s">
        <v>466</v>
      </c>
      <c r="H12805" s="33">
        <v>1</v>
      </c>
      <c r="I12805" s="33">
        <v>11</v>
      </c>
      <c r="J12805" s="36">
        <v>15</v>
      </c>
      <c r="K12805" s="37">
        <v>3667200</v>
      </c>
      <c r="L12805" s="38" t="s">
        <v>12233</v>
      </c>
      <c r="M12805" s="38" t="s">
        <v>13</v>
      </c>
    </row>
    <row r="12806" spans="1:13" s="39" customFormat="1" ht="12.75" x14ac:dyDescent="0.2">
      <c r="A12806" s="33" t="s">
        <v>54</v>
      </c>
      <c r="B12806" s="33" t="s">
        <v>572</v>
      </c>
      <c r="C12806" s="34">
        <v>10</v>
      </c>
      <c r="D12806" s="33" t="s">
        <v>13912</v>
      </c>
      <c r="E12806" s="33" t="s">
        <v>11997</v>
      </c>
      <c r="F12806" s="35">
        <v>46181504</v>
      </c>
      <c r="G12806" s="33" t="s">
        <v>466</v>
      </c>
      <c r="H12806" s="33">
        <v>1</v>
      </c>
      <c r="I12806" s="33">
        <v>11</v>
      </c>
      <c r="J12806" s="36">
        <v>200</v>
      </c>
      <c r="K12806" s="37">
        <v>3654400</v>
      </c>
      <c r="L12806" s="38" t="s">
        <v>15</v>
      </c>
      <c r="M12806" s="38" t="s">
        <v>13</v>
      </c>
    </row>
    <row r="12807" spans="1:13" s="39" customFormat="1" ht="12.75" x14ac:dyDescent="0.2">
      <c r="A12807" s="33" t="s">
        <v>54</v>
      </c>
      <c r="B12807" s="33" t="s">
        <v>572</v>
      </c>
      <c r="C12807" s="34">
        <v>10</v>
      </c>
      <c r="D12807" s="33" t="s">
        <v>13912</v>
      </c>
      <c r="E12807" s="33" t="s">
        <v>11998</v>
      </c>
      <c r="F12807" s="35">
        <v>46181504</v>
      </c>
      <c r="G12807" s="33" t="s">
        <v>466</v>
      </c>
      <c r="H12807" s="33">
        <v>1</v>
      </c>
      <c r="I12807" s="33">
        <v>11</v>
      </c>
      <c r="J12807" s="36">
        <v>100</v>
      </c>
      <c r="K12807" s="37">
        <v>1926400</v>
      </c>
      <c r="L12807" s="38" t="s">
        <v>12233</v>
      </c>
      <c r="M12807" s="38" t="s">
        <v>13</v>
      </c>
    </row>
    <row r="12808" spans="1:13" s="39" customFormat="1" ht="12.75" x14ac:dyDescent="0.2">
      <c r="A12808" s="33" t="s">
        <v>54</v>
      </c>
      <c r="B12808" s="33" t="s">
        <v>572</v>
      </c>
      <c r="C12808" s="34">
        <v>10</v>
      </c>
      <c r="D12808" s="33" t="s">
        <v>13912</v>
      </c>
      <c r="E12808" s="33" t="s">
        <v>11999</v>
      </c>
      <c r="F12808" s="35">
        <v>46181504</v>
      </c>
      <c r="G12808" s="33" t="s">
        <v>466</v>
      </c>
      <c r="H12808" s="33">
        <v>1</v>
      </c>
      <c r="I12808" s="33">
        <v>11</v>
      </c>
      <c r="J12808" s="36">
        <v>1000</v>
      </c>
      <c r="K12808" s="37">
        <v>28384000</v>
      </c>
      <c r="L12808" s="38" t="s">
        <v>15</v>
      </c>
      <c r="M12808" s="38" t="s">
        <v>13</v>
      </c>
    </row>
    <row r="12809" spans="1:13" s="39" customFormat="1" ht="12.75" x14ac:dyDescent="0.2">
      <c r="A12809" s="33" t="s">
        <v>54</v>
      </c>
      <c r="B12809" s="33" t="s">
        <v>572</v>
      </c>
      <c r="C12809" s="34">
        <v>10</v>
      </c>
      <c r="D12809" s="33" t="s">
        <v>13912</v>
      </c>
      <c r="E12809" s="33" t="s">
        <v>12000</v>
      </c>
      <c r="F12809" s="35">
        <v>46181503</v>
      </c>
      <c r="G12809" s="33" t="s">
        <v>466</v>
      </c>
      <c r="H12809" s="33">
        <v>1</v>
      </c>
      <c r="I12809" s="33">
        <v>11</v>
      </c>
      <c r="J12809" s="36">
        <v>303</v>
      </c>
      <c r="K12809" s="37">
        <v>6825984</v>
      </c>
      <c r="L12809" s="38" t="s">
        <v>15</v>
      </c>
      <c r="M12809" s="38" t="s">
        <v>13</v>
      </c>
    </row>
    <row r="12810" spans="1:13" s="39" customFormat="1" ht="12.75" x14ac:dyDescent="0.2">
      <c r="A12810" s="33" t="s">
        <v>54</v>
      </c>
      <c r="B12810" s="33" t="s">
        <v>572</v>
      </c>
      <c r="C12810" s="34">
        <v>10</v>
      </c>
      <c r="D12810" s="33" t="s">
        <v>13912</v>
      </c>
      <c r="E12810" s="33" t="s">
        <v>12001</v>
      </c>
      <c r="F12810" s="35">
        <v>46182313</v>
      </c>
      <c r="G12810" s="33" t="s">
        <v>466</v>
      </c>
      <c r="H12810" s="33">
        <v>1</v>
      </c>
      <c r="I12810" s="33">
        <v>11</v>
      </c>
      <c r="J12810" s="36">
        <v>20</v>
      </c>
      <c r="K12810" s="37">
        <v>6528640</v>
      </c>
      <c r="L12810" s="38" t="s">
        <v>12233</v>
      </c>
      <c r="M12810" s="38" t="s">
        <v>13</v>
      </c>
    </row>
    <row r="12811" spans="1:13" s="39" customFormat="1" ht="12.75" x14ac:dyDescent="0.2">
      <c r="A12811" s="33" t="s">
        <v>54</v>
      </c>
      <c r="B12811" s="33" t="s">
        <v>572</v>
      </c>
      <c r="C12811" s="34">
        <v>10</v>
      </c>
      <c r="D12811" s="33" t="s">
        <v>13912</v>
      </c>
      <c r="E12811" s="33" t="s">
        <v>12002</v>
      </c>
      <c r="F12811" s="35">
        <v>46182001</v>
      </c>
      <c r="G12811" s="33" t="s">
        <v>466</v>
      </c>
      <c r="H12811" s="33">
        <v>1</v>
      </c>
      <c r="I12811" s="33">
        <v>11</v>
      </c>
      <c r="J12811" s="36">
        <v>15</v>
      </c>
      <c r="K12811" s="37">
        <v>9087840</v>
      </c>
      <c r="L12811" s="38" t="s">
        <v>15</v>
      </c>
      <c r="M12811" s="38" t="s">
        <v>13</v>
      </c>
    </row>
    <row r="12812" spans="1:13" s="39" customFormat="1" ht="12.75" x14ac:dyDescent="0.2">
      <c r="A12812" s="33" t="s">
        <v>54</v>
      </c>
      <c r="B12812" s="33" t="s">
        <v>572</v>
      </c>
      <c r="C12812" s="34">
        <v>10</v>
      </c>
      <c r="D12812" s="33" t="s">
        <v>13912</v>
      </c>
      <c r="E12812" s="33" t="s">
        <v>12003</v>
      </c>
      <c r="F12812" s="35">
        <v>46182001</v>
      </c>
      <c r="G12812" s="33" t="s">
        <v>466</v>
      </c>
      <c r="H12812" s="33">
        <v>1</v>
      </c>
      <c r="I12812" s="33">
        <v>11</v>
      </c>
      <c r="J12812" s="36">
        <v>100</v>
      </c>
      <c r="K12812" s="37">
        <v>5446400</v>
      </c>
      <c r="L12812" s="38" t="s">
        <v>15</v>
      </c>
      <c r="M12812" s="38" t="s">
        <v>13</v>
      </c>
    </row>
    <row r="12813" spans="1:13" s="39" customFormat="1" ht="12.75" x14ac:dyDescent="0.2">
      <c r="A12813" s="33" t="s">
        <v>54</v>
      </c>
      <c r="B12813" s="33" t="s">
        <v>572</v>
      </c>
      <c r="C12813" s="34">
        <v>10</v>
      </c>
      <c r="D12813" s="33" t="s">
        <v>13912</v>
      </c>
      <c r="E12813" s="33" t="s">
        <v>12004</v>
      </c>
      <c r="F12813" s="35">
        <v>46182002</v>
      </c>
      <c r="G12813" s="33" t="s">
        <v>466</v>
      </c>
      <c r="H12813" s="33">
        <v>1</v>
      </c>
      <c r="I12813" s="33">
        <v>11</v>
      </c>
      <c r="J12813" s="36">
        <v>245</v>
      </c>
      <c r="K12813" s="37">
        <v>59874080</v>
      </c>
      <c r="L12813" s="38" t="s">
        <v>15</v>
      </c>
      <c r="M12813" s="38" t="s">
        <v>13</v>
      </c>
    </row>
    <row r="12814" spans="1:13" s="39" customFormat="1" ht="12.75" x14ac:dyDescent="0.2">
      <c r="A12814" s="33" t="s">
        <v>54</v>
      </c>
      <c r="B12814" s="33" t="s">
        <v>572</v>
      </c>
      <c r="C12814" s="34">
        <v>10</v>
      </c>
      <c r="D12814" s="33" t="s">
        <v>13912</v>
      </c>
      <c r="E12814" s="33" t="s">
        <v>12005</v>
      </c>
      <c r="F12814" s="35">
        <v>46182002</v>
      </c>
      <c r="G12814" s="33" t="s">
        <v>466</v>
      </c>
      <c r="H12814" s="33">
        <v>1</v>
      </c>
      <c r="I12814" s="33">
        <v>11</v>
      </c>
      <c r="J12814" s="36">
        <v>200</v>
      </c>
      <c r="K12814" s="37">
        <v>18912000</v>
      </c>
      <c r="L12814" s="38" t="s">
        <v>15</v>
      </c>
      <c r="M12814" s="38" t="s">
        <v>13</v>
      </c>
    </row>
    <row r="12815" spans="1:13" s="39" customFormat="1" ht="12.75" x14ac:dyDescent="0.2">
      <c r="A12815" s="33" t="s">
        <v>54</v>
      </c>
      <c r="B12815" s="33" t="s">
        <v>572</v>
      </c>
      <c r="C12815" s="34">
        <v>10</v>
      </c>
      <c r="D12815" s="33" t="s">
        <v>13912</v>
      </c>
      <c r="E12815" s="33" t="s">
        <v>12006</v>
      </c>
      <c r="F12815" s="35">
        <v>46182308</v>
      </c>
      <c r="G12815" s="33" t="s">
        <v>466</v>
      </c>
      <c r="H12815" s="33">
        <v>1</v>
      </c>
      <c r="I12815" s="33">
        <v>11</v>
      </c>
      <c r="J12815" s="36">
        <v>15</v>
      </c>
      <c r="K12815" s="37">
        <v>33092640</v>
      </c>
      <c r="L12815" s="38" t="s">
        <v>15</v>
      </c>
      <c r="M12815" s="38" t="s">
        <v>13</v>
      </c>
    </row>
    <row r="12816" spans="1:13" s="39" customFormat="1" ht="12.75" x14ac:dyDescent="0.2">
      <c r="A12816" s="33" t="s">
        <v>54</v>
      </c>
      <c r="B12816" s="33" t="s">
        <v>572</v>
      </c>
      <c r="C12816" s="34">
        <v>10</v>
      </c>
      <c r="D12816" s="33" t="s">
        <v>13912</v>
      </c>
      <c r="E12816" s="33" t="s">
        <v>12007</v>
      </c>
      <c r="F12816" s="35">
        <v>46181902</v>
      </c>
      <c r="G12816" s="33" t="s">
        <v>466</v>
      </c>
      <c r="H12816" s="33">
        <v>1</v>
      </c>
      <c r="I12816" s="33">
        <v>11</v>
      </c>
      <c r="J12816" s="36">
        <v>326</v>
      </c>
      <c r="K12816" s="37">
        <v>28677568</v>
      </c>
      <c r="L12816" s="38" t="s">
        <v>15</v>
      </c>
      <c r="M12816" s="38" t="s">
        <v>13</v>
      </c>
    </row>
    <row r="12817" spans="1:13" s="39" customFormat="1" ht="12.75" x14ac:dyDescent="0.2">
      <c r="A12817" s="33" t="s">
        <v>54</v>
      </c>
      <c r="B12817" s="33" t="s">
        <v>572</v>
      </c>
      <c r="C12817" s="34">
        <v>10</v>
      </c>
      <c r="D12817" s="33" t="s">
        <v>13912</v>
      </c>
      <c r="E12817" s="33" t="s">
        <v>12008</v>
      </c>
      <c r="F12817" s="35">
        <v>46181902</v>
      </c>
      <c r="G12817" s="33" t="s">
        <v>466</v>
      </c>
      <c r="H12817" s="33">
        <v>1</v>
      </c>
      <c r="I12817" s="33">
        <v>11</v>
      </c>
      <c r="J12817" s="36">
        <v>800</v>
      </c>
      <c r="K12817" s="37">
        <v>62566400</v>
      </c>
      <c r="L12817" s="38" t="s">
        <v>15</v>
      </c>
      <c r="M12817" s="38" t="s">
        <v>13</v>
      </c>
    </row>
    <row r="12818" spans="1:13" s="39" customFormat="1" ht="12.75" x14ac:dyDescent="0.2">
      <c r="A12818" s="33" t="s">
        <v>54</v>
      </c>
      <c r="B12818" s="33" t="s">
        <v>572</v>
      </c>
      <c r="C12818" s="34">
        <v>10</v>
      </c>
      <c r="D12818" s="33" t="s">
        <v>13912</v>
      </c>
      <c r="E12818" s="33" t="s">
        <v>12009</v>
      </c>
      <c r="F12818" s="35">
        <v>46181503</v>
      </c>
      <c r="G12818" s="33" t="s">
        <v>466</v>
      </c>
      <c r="H12818" s="33">
        <v>1</v>
      </c>
      <c r="I12818" s="33">
        <v>11</v>
      </c>
      <c r="J12818" s="36">
        <v>40</v>
      </c>
      <c r="K12818" s="37">
        <v>13507840</v>
      </c>
      <c r="L12818" s="38" t="s">
        <v>15</v>
      </c>
      <c r="M12818" s="38" t="s">
        <v>13</v>
      </c>
    </row>
    <row r="12819" spans="1:13" s="39" customFormat="1" ht="12.75" x14ac:dyDescent="0.2">
      <c r="A12819" s="33" t="s">
        <v>54</v>
      </c>
      <c r="B12819" s="33" t="s">
        <v>576</v>
      </c>
      <c r="C12819" s="34">
        <v>10</v>
      </c>
      <c r="D12819" s="33" t="s">
        <v>88</v>
      </c>
      <c r="E12819" s="33" t="s">
        <v>12010</v>
      </c>
      <c r="F12819" s="35">
        <v>25202205</v>
      </c>
      <c r="G12819" s="33" t="s">
        <v>313</v>
      </c>
      <c r="H12819" s="33">
        <v>1</v>
      </c>
      <c r="I12819" s="33">
        <v>7</v>
      </c>
      <c r="J12819" s="36">
        <v>1</v>
      </c>
      <c r="K12819" s="37">
        <v>459322000.04000002</v>
      </c>
      <c r="L12819" s="38" t="s">
        <v>12</v>
      </c>
      <c r="M12819" s="38" t="s">
        <v>2371</v>
      </c>
    </row>
    <row r="12820" spans="1:13" s="39" customFormat="1" ht="12.75" x14ac:dyDescent="0.2">
      <c r="A12820" s="33" t="s">
        <v>54</v>
      </c>
      <c r="B12820" s="33" t="s">
        <v>576</v>
      </c>
      <c r="C12820" s="34">
        <v>10</v>
      </c>
      <c r="D12820" s="33" t="s">
        <v>88</v>
      </c>
      <c r="E12820" s="33" t="s">
        <v>12010</v>
      </c>
      <c r="F12820" s="35">
        <v>25202205</v>
      </c>
      <c r="G12820" s="33" t="s">
        <v>313</v>
      </c>
      <c r="H12820" s="33">
        <v>1</v>
      </c>
      <c r="I12820" s="33">
        <v>7</v>
      </c>
      <c r="J12820" s="36">
        <v>1</v>
      </c>
      <c r="K12820" s="37">
        <v>456099078.67999995</v>
      </c>
      <c r="L12820" s="38" t="s">
        <v>12</v>
      </c>
      <c r="M12820" s="38" t="s">
        <v>2371</v>
      </c>
    </row>
    <row r="12821" spans="1:13" s="39" customFormat="1" ht="12.75" x14ac:dyDescent="0.2">
      <c r="A12821" s="33" t="s">
        <v>54</v>
      </c>
      <c r="B12821" s="33" t="s">
        <v>576</v>
      </c>
      <c r="C12821" s="34">
        <v>10</v>
      </c>
      <c r="D12821" s="33" t="s">
        <v>88</v>
      </c>
      <c r="E12821" s="33" t="s">
        <v>12011</v>
      </c>
      <c r="F12821" s="35">
        <v>25202203</v>
      </c>
      <c r="G12821" s="33" t="s">
        <v>313</v>
      </c>
      <c r="H12821" s="33">
        <v>1</v>
      </c>
      <c r="I12821" s="33">
        <v>7</v>
      </c>
      <c r="J12821" s="36">
        <v>1</v>
      </c>
      <c r="K12821" s="37">
        <v>71727294.980000004</v>
      </c>
      <c r="L12821" s="38" t="s">
        <v>12</v>
      </c>
      <c r="M12821" s="38" t="s">
        <v>2371</v>
      </c>
    </row>
    <row r="12822" spans="1:13" s="39" customFormat="1" ht="12.75" x14ac:dyDescent="0.2">
      <c r="A12822" s="33" t="s">
        <v>54</v>
      </c>
      <c r="B12822" s="33" t="s">
        <v>582</v>
      </c>
      <c r="C12822" s="34">
        <v>10</v>
      </c>
      <c r="D12822" s="33" t="s">
        <v>34</v>
      </c>
      <c r="E12822" s="33" t="s">
        <v>12012</v>
      </c>
      <c r="F12822" s="35">
        <v>46171626</v>
      </c>
      <c r="G12822" s="33" t="s">
        <v>313</v>
      </c>
      <c r="H12822" s="33">
        <v>7</v>
      </c>
      <c r="I12822" s="33">
        <v>8</v>
      </c>
      <c r="J12822" s="36">
        <v>1</v>
      </c>
      <c r="K12822" s="37">
        <v>527821473.89999998</v>
      </c>
      <c r="L12822" s="38" t="s">
        <v>12</v>
      </c>
      <c r="M12822" s="38" t="s">
        <v>2371</v>
      </c>
    </row>
    <row r="12823" spans="1:13" s="39" customFormat="1" ht="12.75" x14ac:dyDescent="0.2">
      <c r="A12823" s="33" t="s">
        <v>54</v>
      </c>
      <c r="B12823" s="33" t="s">
        <v>582</v>
      </c>
      <c r="C12823" s="34">
        <v>10</v>
      </c>
      <c r="D12823" s="33" t="s">
        <v>34</v>
      </c>
      <c r="E12823" s="33" t="s">
        <v>12013</v>
      </c>
      <c r="F12823" s="35">
        <v>25201902</v>
      </c>
      <c r="G12823" s="33" t="s">
        <v>313</v>
      </c>
      <c r="H12823" s="33">
        <v>7</v>
      </c>
      <c r="I12823" s="33">
        <v>8</v>
      </c>
      <c r="J12823" s="36">
        <v>1</v>
      </c>
      <c r="K12823" s="37">
        <v>5582185756</v>
      </c>
      <c r="L12823" s="38" t="s">
        <v>12</v>
      </c>
      <c r="M12823" s="38" t="s">
        <v>2371</v>
      </c>
    </row>
    <row r="12824" spans="1:13" s="39" customFormat="1" ht="12.75" x14ac:dyDescent="0.2">
      <c r="A12824" s="33" t="s">
        <v>54</v>
      </c>
      <c r="B12824" s="33" t="s">
        <v>582</v>
      </c>
      <c r="C12824" s="34">
        <v>10</v>
      </c>
      <c r="D12824" s="33" t="s">
        <v>34</v>
      </c>
      <c r="E12824" s="33" t="s">
        <v>12014</v>
      </c>
      <c r="F12824" s="35">
        <v>46101800</v>
      </c>
      <c r="G12824" s="33" t="s">
        <v>313</v>
      </c>
      <c r="H12824" s="33">
        <v>10</v>
      </c>
      <c r="I12824" s="33">
        <v>8</v>
      </c>
      <c r="J12824" s="36">
        <v>1</v>
      </c>
      <c r="K12824" s="37">
        <v>519487473.42000002</v>
      </c>
      <c r="L12824" s="38" t="s">
        <v>12</v>
      </c>
      <c r="M12824" s="38" t="s">
        <v>2371</v>
      </c>
    </row>
    <row r="12825" spans="1:13" s="39" customFormat="1" ht="12.75" x14ac:dyDescent="0.2">
      <c r="A12825" s="33" t="s">
        <v>54</v>
      </c>
      <c r="B12825" s="33" t="s">
        <v>582</v>
      </c>
      <c r="C12825" s="34">
        <v>10</v>
      </c>
      <c r="D12825" s="33" t="s">
        <v>34</v>
      </c>
      <c r="E12825" s="33" t="s">
        <v>12015</v>
      </c>
      <c r="F12825" s="35">
        <v>46161700</v>
      </c>
      <c r="G12825" s="33" t="s">
        <v>313</v>
      </c>
      <c r="H12825" s="33">
        <v>7</v>
      </c>
      <c r="I12825" s="33">
        <v>8</v>
      </c>
      <c r="J12825" s="36">
        <v>1</v>
      </c>
      <c r="K12825" s="37">
        <v>113668702.65000001</v>
      </c>
      <c r="L12825" s="38" t="s">
        <v>12</v>
      </c>
      <c r="M12825" s="38" t="s">
        <v>2371</v>
      </c>
    </row>
    <row r="12826" spans="1:13" s="39" customFormat="1" ht="12.75" x14ac:dyDescent="0.2">
      <c r="A12826" s="33" t="s">
        <v>54</v>
      </c>
      <c r="B12826" s="33" t="s">
        <v>582</v>
      </c>
      <c r="C12826" s="34">
        <v>10</v>
      </c>
      <c r="D12826" s="33" t="s">
        <v>34</v>
      </c>
      <c r="E12826" s="33" t="s">
        <v>12015</v>
      </c>
      <c r="F12826" s="35">
        <v>46161700</v>
      </c>
      <c r="G12826" s="33" t="s">
        <v>313</v>
      </c>
      <c r="H12826" s="33">
        <v>7</v>
      </c>
      <c r="I12826" s="33">
        <v>8</v>
      </c>
      <c r="J12826" s="36">
        <v>1</v>
      </c>
      <c r="K12826" s="37">
        <v>163849588.80000001</v>
      </c>
      <c r="L12826" s="38" t="s">
        <v>12</v>
      </c>
      <c r="M12826" s="38" t="s">
        <v>2371</v>
      </c>
    </row>
    <row r="12827" spans="1:13" s="39" customFormat="1" ht="12.75" x14ac:dyDescent="0.2">
      <c r="A12827" s="33" t="s">
        <v>54</v>
      </c>
      <c r="B12827" s="33" t="s">
        <v>582</v>
      </c>
      <c r="C12827" s="34">
        <v>10</v>
      </c>
      <c r="D12827" s="33" t="s">
        <v>34</v>
      </c>
      <c r="E12827" s="33" t="s">
        <v>12016</v>
      </c>
      <c r="F12827" s="35">
        <v>46161700</v>
      </c>
      <c r="G12827" s="33" t="s">
        <v>313</v>
      </c>
      <c r="H12827" s="33">
        <v>10</v>
      </c>
      <c r="I12827" s="33">
        <v>8</v>
      </c>
      <c r="J12827" s="36">
        <v>1</v>
      </c>
      <c r="K12827" s="37">
        <v>607711808</v>
      </c>
      <c r="L12827" s="38" t="s">
        <v>12</v>
      </c>
      <c r="M12827" s="38" t="s">
        <v>2371</v>
      </c>
    </row>
    <row r="12828" spans="1:13" s="39" customFormat="1" ht="12.75" x14ac:dyDescent="0.2">
      <c r="A12828" s="33" t="s">
        <v>54</v>
      </c>
      <c r="B12828" s="33" t="s">
        <v>582</v>
      </c>
      <c r="C12828" s="34">
        <v>10</v>
      </c>
      <c r="D12828" s="33" t="s">
        <v>34</v>
      </c>
      <c r="E12828" s="33" t="s">
        <v>12017</v>
      </c>
      <c r="F12828" s="35">
        <v>25201706</v>
      </c>
      <c r="G12828" s="33" t="s">
        <v>313</v>
      </c>
      <c r="H12828" s="33">
        <v>7</v>
      </c>
      <c r="I12828" s="33">
        <v>8</v>
      </c>
      <c r="J12828" s="36">
        <v>1</v>
      </c>
      <c r="K12828" s="37">
        <v>114640000</v>
      </c>
      <c r="L12828" s="38" t="s">
        <v>12</v>
      </c>
      <c r="M12828" s="38" t="s">
        <v>2371</v>
      </c>
    </row>
    <row r="12829" spans="1:13" s="39" customFormat="1" ht="12.75" x14ac:dyDescent="0.2">
      <c r="A12829" s="33" t="s">
        <v>54</v>
      </c>
      <c r="B12829" s="33" t="s">
        <v>582</v>
      </c>
      <c r="C12829" s="34">
        <v>10</v>
      </c>
      <c r="D12829" s="33" t="s">
        <v>34</v>
      </c>
      <c r="E12829" s="33" t="s">
        <v>12018</v>
      </c>
      <c r="F12829" s="35">
        <v>46101800</v>
      </c>
      <c r="G12829" s="33" t="s">
        <v>313</v>
      </c>
      <c r="H12829" s="33">
        <v>8</v>
      </c>
      <c r="I12829" s="33">
        <v>12</v>
      </c>
      <c r="J12829" s="36">
        <v>1</v>
      </c>
      <c r="K12829" s="37">
        <v>160000000</v>
      </c>
      <c r="L12829" s="38" t="s">
        <v>12</v>
      </c>
      <c r="M12829" s="38" t="s">
        <v>2371</v>
      </c>
    </row>
    <row r="12830" spans="1:13" s="39" customFormat="1" ht="12.75" x14ac:dyDescent="0.2">
      <c r="A12830" s="33" t="s">
        <v>54</v>
      </c>
      <c r="B12830" s="33" t="s">
        <v>582</v>
      </c>
      <c r="C12830" s="34">
        <v>10</v>
      </c>
      <c r="D12830" s="33" t="s">
        <v>34</v>
      </c>
      <c r="E12830" s="33" t="s">
        <v>12019</v>
      </c>
      <c r="F12830" s="35">
        <v>27112916</v>
      </c>
      <c r="G12830" s="33" t="s">
        <v>313</v>
      </c>
      <c r="H12830" s="33">
        <v>1</v>
      </c>
      <c r="I12830" s="33">
        <v>3</v>
      </c>
      <c r="J12830" s="36">
        <v>12</v>
      </c>
      <c r="K12830" s="37">
        <v>71918592</v>
      </c>
      <c r="L12830" s="38" t="s">
        <v>15</v>
      </c>
      <c r="M12830" s="38" t="s">
        <v>13</v>
      </c>
    </row>
    <row r="12831" spans="1:13" s="39" customFormat="1" ht="12.75" x14ac:dyDescent="0.2">
      <c r="A12831" s="33" t="s">
        <v>54</v>
      </c>
      <c r="B12831" s="33" t="s">
        <v>582</v>
      </c>
      <c r="C12831" s="34">
        <v>10</v>
      </c>
      <c r="D12831" s="33" t="s">
        <v>34</v>
      </c>
      <c r="E12831" s="33" t="s">
        <v>12020</v>
      </c>
      <c r="F12831" s="35">
        <v>27112916</v>
      </c>
      <c r="G12831" s="33" t="s">
        <v>313</v>
      </c>
      <c r="H12831" s="33">
        <v>1</v>
      </c>
      <c r="I12831" s="33">
        <v>3</v>
      </c>
      <c r="J12831" s="36">
        <v>2</v>
      </c>
      <c r="K12831" s="37">
        <v>5418048</v>
      </c>
      <c r="L12831" s="38" t="s">
        <v>15</v>
      </c>
      <c r="M12831" s="38" t="s">
        <v>13</v>
      </c>
    </row>
    <row r="12832" spans="1:13" s="39" customFormat="1" ht="12.75" x14ac:dyDescent="0.2">
      <c r="A12832" s="33" t="s">
        <v>54</v>
      </c>
      <c r="B12832" s="33" t="s">
        <v>582</v>
      </c>
      <c r="C12832" s="34">
        <v>10</v>
      </c>
      <c r="D12832" s="33" t="s">
        <v>34</v>
      </c>
      <c r="E12832" s="33" t="s">
        <v>12021</v>
      </c>
      <c r="F12832" s="35">
        <v>24141707</v>
      </c>
      <c r="G12832" s="33" t="s">
        <v>313</v>
      </c>
      <c r="H12832" s="33">
        <v>1</v>
      </c>
      <c r="I12832" s="33">
        <v>3</v>
      </c>
      <c r="J12832" s="36">
        <v>2</v>
      </c>
      <c r="K12832" s="37">
        <v>5206656</v>
      </c>
      <c r="L12832" s="38" t="s">
        <v>15</v>
      </c>
      <c r="M12832" s="38" t="s">
        <v>13</v>
      </c>
    </row>
    <row r="12833" spans="1:13" s="39" customFormat="1" ht="12.75" x14ac:dyDescent="0.2">
      <c r="A12833" s="33" t="s">
        <v>54</v>
      </c>
      <c r="B12833" s="33" t="s">
        <v>582</v>
      </c>
      <c r="C12833" s="34">
        <v>10</v>
      </c>
      <c r="D12833" s="33" t="s">
        <v>34</v>
      </c>
      <c r="E12833" s="33" t="s">
        <v>12022</v>
      </c>
      <c r="F12833" s="35" t="s">
        <v>12023</v>
      </c>
      <c r="G12833" s="33" t="s">
        <v>313</v>
      </c>
      <c r="H12833" s="33">
        <v>1</v>
      </c>
      <c r="I12833" s="33">
        <v>7</v>
      </c>
      <c r="J12833" s="36">
        <v>1</v>
      </c>
      <c r="K12833" s="37">
        <v>707234854.76999998</v>
      </c>
      <c r="L12833" s="38" t="s">
        <v>12</v>
      </c>
      <c r="M12833" s="38" t="s">
        <v>2371</v>
      </c>
    </row>
    <row r="12834" spans="1:13" s="39" customFormat="1" ht="12.75" x14ac:dyDescent="0.2">
      <c r="A12834" s="33" t="s">
        <v>54</v>
      </c>
      <c r="B12834" s="33" t="s">
        <v>582</v>
      </c>
      <c r="C12834" s="34">
        <v>10</v>
      </c>
      <c r="D12834" s="33" t="s">
        <v>34</v>
      </c>
      <c r="E12834" s="33" t="s">
        <v>12024</v>
      </c>
      <c r="F12834" s="35" t="s">
        <v>12023</v>
      </c>
      <c r="G12834" s="33" t="s">
        <v>313</v>
      </c>
      <c r="H12834" s="33">
        <v>1</v>
      </c>
      <c r="I12834" s="33">
        <v>7</v>
      </c>
      <c r="J12834" s="36">
        <v>1</v>
      </c>
      <c r="K12834" s="37">
        <v>3014864296.9999995</v>
      </c>
      <c r="L12834" s="38" t="s">
        <v>12</v>
      </c>
      <c r="M12834" s="38" t="s">
        <v>2371</v>
      </c>
    </row>
    <row r="12835" spans="1:13" s="39" customFormat="1" ht="12.75" x14ac:dyDescent="0.2">
      <c r="A12835" s="33" t="s">
        <v>54</v>
      </c>
      <c r="B12835" s="33" t="s">
        <v>582</v>
      </c>
      <c r="C12835" s="34">
        <v>10</v>
      </c>
      <c r="D12835" s="33" t="s">
        <v>34</v>
      </c>
      <c r="E12835" s="33" t="s">
        <v>12024</v>
      </c>
      <c r="F12835" s="35" t="s">
        <v>12023</v>
      </c>
      <c r="G12835" s="33" t="s">
        <v>313</v>
      </c>
      <c r="H12835" s="33">
        <v>1</v>
      </c>
      <c r="I12835" s="33">
        <v>7</v>
      </c>
      <c r="J12835" s="36">
        <v>1</v>
      </c>
      <c r="K12835" s="37">
        <v>477900525.81999999</v>
      </c>
      <c r="L12835" s="38" t="s">
        <v>12</v>
      </c>
      <c r="M12835" s="38" t="s">
        <v>2371</v>
      </c>
    </row>
    <row r="12836" spans="1:13" s="39" customFormat="1" ht="12.75" x14ac:dyDescent="0.2">
      <c r="A12836" s="33" t="s">
        <v>54</v>
      </c>
      <c r="B12836" s="33" t="s">
        <v>582</v>
      </c>
      <c r="C12836" s="34">
        <v>10</v>
      </c>
      <c r="D12836" s="33" t="s">
        <v>34</v>
      </c>
      <c r="E12836" s="33" t="s">
        <v>12024</v>
      </c>
      <c r="F12836" s="35" t="s">
        <v>12023</v>
      </c>
      <c r="G12836" s="33" t="s">
        <v>313</v>
      </c>
      <c r="H12836" s="33">
        <v>1</v>
      </c>
      <c r="I12836" s="33">
        <v>7</v>
      </c>
      <c r="J12836" s="36">
        <v>1</v>
      </c>
      <c r="K12836" s="37">
        <v>2625600000</v>
      </c>
      <c r="L12836" s="38" t="s">
        <v>12</v>
      </c>
      <c r="M12836" s="38" t="s">
        <v>2371</v>
      </c>
    </row>
    <row r="12837" spans="1:13" s="39" customFormat="1" ht="12.75" x14ac:dyDescent="0.2">
      <c r="A12837" s="33" t="s">
        <v>54</v>
      </c>
      <c r="B12837" s="33" t="s">
        <v>582</v>
      </c>
      <c r="C12837" s="34">
        <v>10</v>
      </c>
      <c r="D12837" s="33" t="s">
        <v>34</v>
      </c>
      <c r="E12837" s="33" t="s">
        <v>12024</v>
      </c>
      <c r="F12837" s="35" t="s">
        <v>12023</v>
      </c>
      <c r="G12837" s="33" t="s">
        <v>313</v>
      </c>
      <c r="H12837" s="33">
        <v>1</v>
      </c>
      <c r="I12837" s="33">
        <v>7</v>
      </c>
      <c r="J12837" s="36">
        <v>1</v>
      </c>
      <c r="K12837" s="37">
        <v>2610662830.2199998</v>
      </c>
      <c r="L12837" s="38" t="s">
        <v>12</v>
      </c>
      <c r="M12837" s="38" t="s">
        <v>2371</v>
      </c>
    </row>
    <row r="12838" spans="1:13" s="39" customFormat="1" ht="12.75" x14ac:dyDescent="0.2">
      <c r="A12838" s="33" t="s">
        <v>54</v>
      </c>
      <c r="B12838" s="33" t="s">
        <v>582</v>
      </c>
      <c r="C12838" s="34">
        <v>10</v>
      </c>
      <c r="D12838" s="33" t="s">
        <v>34</v>
      </c>
      <c r="E12838" s="33" t="s">
        <v>12024</v>
      </c>
      <c r="F12838" s="35" t="s">
        <v>12023</v>
      </c>
      <c r="G12838" s="33" t="s">
        <v>313</v>
      </c>
      <c r="H12838" s="33">
        <v>1</v>
      </c>
      <c r="I12838" s="33">
        <v>7</v>
      </c>
      <c r="J12838" s="36">
        <v>1</v>
      </c>
      <c r="K12838" s="37">
        <v>1277397742.8400002</v>
      </c>
      <c r="L12838" s="38" t="s">
        <v>12</v>
      </c>
      <c r="M12838" s="38" t="s">
        <v>2371</v>
      </c>
    </row>
    <row r="12839" spans="1:13" s="39" customFormat="1" ht="12.75" x14ac:dyDescent="0.2">
      <c r="A12839" s="33" t="s">
        <v>54</v>
      </c>
      <c r="B12839" s="33" t="s">
        <v>582</v>
      </c>
      <c r="C12839" s="34">
        <v>10</v>
      </c>
      <c r="D12839" s="33" t="s">
        <v>34</v>
      </c>
      <c r="E12839" s="33" t="s">
        <v>12024</v>
      </c>
      <c r="F12839" s="35" t="s">
        <v>12023</v>
      </c>
      <c r="G12839" s="33" t="s">
        <v>313</v>
      </c>
      <c r="H12839" s="33">
        <v>1</v>
      </c>
      <c r="I12839" s="33">
        <v>7</v>
      </c>
      <c r="J12839" s="36">
        <v>1</v>
      </c>
      <c r="K12839" s="37">
        <v>4827950642.2399998</v>
      </c>
      <c r="L12839" s="38" t="s">
        <v>12</v>
      </c>
      <c r="M12839" s="38" t="s">
        <v>2371</v>
      </c>
    </row>
    <row r="12840" spans="1:13" s="39" customFormat="1" ht="12.75" x14ac:dyDescent="0.2">
      <c r="A12840" s="33" t="s">
        <v>54</v>
      </c>
      <c r="B12840" s="33" t="s">
        <v>582</v>
      </c>
      <c r="C12840" s="34">
        <v>10</v>
      </c>
      <c r="D12840" s="33" t="s">
        <v>34</v>
      </c>
      <c r="E12840" s="33" t="s">
        <v>12024</v>
      </c>
      <c r="F12840" s="35" t="s">
        <v>12023</v>
      </c>
      <c r="G12840" s="33" t="s">
        <v>313</v>
      </c>
      <c r="H12840" s="33">
        <v>1</v>
      </c>
      <c r="I12840" s="33">
        <v>7</v>
      </c>
      <c r="J12840" s="36">
        <v>1</v>
      </c>
      <c r="K12840" s="37">
        <v>2361076385.46</v>
      </c>
      <c r="L12840" s="38" t="s">
        <v>12</v>
      </c>
      <c r="M12840" s="38" t="s">
        <v>2371</v>
      </c>
    </row>
    <row r="12841" spans="1:13" s="39" customFormat="1" ht="12.75" x14ac:dyDescent="0.2">
      <c r="A12841" s="33" t="s">
        <v>54</v>
      </c>
      <c r="B12841" s="33" t="s">
        <v>582</v>
      </c>
      <c r="C12841" s="34">
        <v>10</v>
      </c>
      <c r="D12841" s="33" t="s">
        <v>34</v>
      </c>
      <c r="E12841" s="33" t="s">
        <v>12024</v>
      </c>
      <c r="F12841" s="35" t="s">
        <v>12023</v>
      </c>
      <c r="G12841" s="33" t="s">
        <v>313</v>
      </c>
      <c r="H12841" s="33">
        <v>1</v>
      </c>
      <c r="I12841" s="33">
        <v>7</v>
      </c>
      <c r="J12841" s="36">
        <v>1</v>
      </c>
      <c r="K12841" s="37">
        <v>2367846647.75</v>
      </c>
      <c r="L12841" s="38" t="s">
        <v>12</v>
      </c>
      <c r="M12841" s="38" t="s">
        <v>2371</v>
      </c>
    </row>
    <row r="12842" spans="1:13" s="39" customFormat="1" ht="12.75" x14ac:dyDescent="0.2">
      <c r="A12842" s="33" t="s">
        <v>54</v>
      </c>
      <c r="B12842" s="33" t="s">
        <v>582</v>
      </c>
      <c r="C12842" s="34">
        <v>10</v>
      </c>
      <c r="D12842" s="33" t="s">
        <v>34</v>
      </c>
      <c r="E12842" s="33" t="s">
        <v>12024</v>
      </c>
      <c r="F12842" s="35" t="s">
        <v>12023</v>
      </c>
      <c r="G12842" s="33" t="s">
        <v>313</v>
      </c>
      <c r="H12842" s="33">
        <v>1</v>
      </c>
      <c r="I12842" s="33">
        <v>7</v>
      </c>
      <c r="J12842" s="36">
        <v>1</v>
      </c>
      <c r="K12842" s="37">
        <v>1280000000</v>
      </c>
      <c r="L12842" s="38" t="s">
        <v>12</v>
      </c>
      <c r="M12842" s="38" t="s">
        <v>2371</v>
      </c>
    </row>
    <row r="12843" spans="1:13" s="39" customFormat="1" ht="12.75" x14ac:dyDescent="0.2">
      <c r="A12843" s="33" t="s">
        <v>54</v>
      </c>
      <c r="B12843" s="33" t="s">
        <v>582</v>
      </c>
      <c r="C12843" s="34">
        <v>10</v>
      </c>
      <c r="D12843" s="33" t="s">
        <v>34</v>
      </c>
      <c r="E12843" s="33" t="s">
        <v>12024</v>
      </c>
      <c r="F12843" s="35" t="s">
        <v>12023</v>
      </c>
      <c r="G12843" s="33" t="s">
        <v>313</v>
      </c>
      <c r="H12843" s="33">
        <v>1</v>
      </c>
      <c r="I12843" s="33">
        <v>7</v>
      </c>
      <c r="J12843" s="36">
        <v>1</v>
      </c>
      <c r="K12843" s="37">
        <v>455438304</v>
      </c>
      <c r="L12843" s="38" t="s">
        <v>12</v>
      </c>
      <c r="M12843" s="38" t="s">
        <v>2371</v>
      </c>
    </row>
    <row r="12844" spans="1:13" s="39" customFormat="1" ht="12.75" x14ac:dyDescent="0.2">
      <c r="A12844" s="33" t="s">
        <v>54</v>
      </c>
      <c r="B12844" s="33" t="s">
        <v>582</v>
      </c>
      <c r="C12844" s="34">
        <v>10</v>
      </c>
      <c r="D12844" s="33" t="s">
        <v>34</v>
      </c>
      <c r="E12844" s="33" t="s">
        <v>12024</v>
      </c>
      <c r="F12844" s="35" t="s">
        <v>12025</v>
      </c>
      <c r="G12844" s="33" t="s">
        <v>313</v>
      </c>
      <c r="H12844" s="33">
        <v>1</v>
      </c>
      <c r="I12844" s="33">
        <v>7</v>
      </c>
      <c r="J12844" s="36">
        <v>1</v>
      </c>
      <c r="K12844" s="37">
        <v>3368606859.9399996</v>
      </c>
      <c r="L12844" s="38" t="s">
        <v>12</v>
      </c>
      <c r="M12844" s="38" t="s">
        <v>2371</v>
      </c>
    </row>
    <row r="12845" spans="1:13" s="39" customFormat="1" ht="12.75" x14ac:dyDescent="0.2">
      <c r="A12845" s="33" t="s">
        <v>54</v>
      </c>
      <c r="B12845" s="33" t="s">
        <v>582</v>
      </c>
      <c r="C12845" s="34">
        <v>10</v>
      </c>
      <c r="D12845" s="33" t="s">
        <v>34</v>
      </c>
      <c r="E12845" s="33" t="s">
        <v>12024</v>
      </c>
      <c r="F12845" s="35" t="s">
        <v>12025</v>
      </c>
      <c r="G12845" s="33" t="s">
        <v>313</v>
      </c>
      <c r="H12845" s="33">
        <v>1</v>
      </c>
      <c r="I12845" s="33">
        <v>7</v>
      </c>
      <c r="J12845" s="36">
        <v>1</v>
      </c>
      <c r="K12845" s="37">
        <v>3173378983.4800005</v>
      </c>
      <c r="L12845" s="38" t="s">
        <v>12</v>
      </c>
      <c r="M12845" s="38" t="s">
        <v>2371</v>
      </c>
    </row>
    <row r="12846" spans="1:13" s="39" customFormat="1" ht="12.75" x14ac:dyDescent="0.2">
      <c r="A12846" s="33" t="s">
        <v>54</v>
      </c>
      <c r="B12846" s="33" t="s">
        <v>582</v>
      </c>
      <c r="C12846" s="34">
        <v>10</v>
      </c>
      <c r="D12846" s="33" t="s">
        <v>34</v>
      </c>
      <c r="E12846" s="33" t="s">
        <v>12026</v>
      </c>
      <c r="F12846" s="35">
        <v>32101500</v>
      </c>
      <c r="G12846" s="33" t="s">
        <v>313</v>
      </c>
      <c r="H12846" s="33">
        <v>2</v>
      </c>
      <c r="I12846" s="33">
        <v>7</v>
      </c>
      <c r="J12846" s="36">
        <v>1</v>
      </c>
      <c r="K12846" s="37">
        <v>114517379.13</v>
      </c>
      <c r="L12846" s="38" t="s">
        <v>12</v>
      </c>
      <c r="M12846" s="38" t="s">
        <v>13</v>
      </c>
    </row>
    <row r="12847" spans="1:13" s="39" customFormat="1" ht="12.75" x14ac:dyDescent="0.2">
      <c r="A12847" s="33" t="s">
        <v>54</v>
      </c>
      <c r="B12847" s="33" t="s">
        <v>582</v>
      </c>
      <c r="C12847" s="34">
        <v>10</v>
      </c>
      <c r="D12847" s="33" t="s">
        <v>34</v>
      </c>
      <c r="E12847" s="33" t="s">
        <v>12027</v>
      </c>
      <c r="F12847" s="35">
        <v>39111800</v>
      </c>
      <c r="G12847" s="33" t="s">
        <v>313</v>
      </c>
      <c r="H12847" s="33">
        <v>2</v>
      </c>
      <c r="I12847" s="33">
        <v>7</v>
      </c>
      <c r="J12847" s="36">
        <v>1</v>
      </c>
      <c r="K12847" s="37">
        <v>177912896</v>
      </c>
      <c r="L12847" s="38" t="s">
        <v>12</v>
      </c>
      <c r="M12847" s="38" t="s">
        <v>13</v>
      </c>
    </row>
    <row r="12848" spans="1:13" s="39" customFormat="1" ht="12.75" x14ac:dyDescent="0.2">
      <c r="A12848" s="33" t="s">
        <v>54</v>
      </c>
      <c r="B12848" s="33" t="s">
        <v>582</v>
      </c>
      <c r="C12848" s="34">
        <v>10</v>
      </c>
      <c r="D12848" s="33" t="s">
        <v>34</v>
      </c>
      <c r="E12848" s="33" t="s">
        <v>12028</v>
      </c>
      <c r="F12848" s="35">
        <v>32152000</v>
      </c>
      <c r="G12848" s="33" t="s">
        <v>313</v>
      </c>
      <c r="H12848" s="33">
        <v>2</v>
      </c>
      <c r="I12848" s="33">
        <v>7</v>
      </c>
      <c r="J12848" s="36">
        <v>1</v>
      </c>
      <c r="K12848" s="37">
        <v>162894080</v>
      </c>
      <c r="L12848" s="38" t="s">
        <v>12</v>
      </c>
      <c r="M12848" s="38" t="s">
        <v>13</v>
      </c>
    </row>
    <row r="12849" spans="1:13" s="39" customFormat="1" ht="12.75" x14ac:dyDescent="0.2">
      <c r="A12849" s="33" t="s">
        <v>54</v>
      </c>
      <c r="B12849" s="33" t="s">
        <v>582</v>
      </c>
      <c r="C12849" s="34">
        <v>10</v>
      </c>
      <c r="D12849" s="33" t="s">
        <v>34</v>
      </c>
      <c r="E12849" s="33" t="s">
        <v>12029</v>
      </c>
      <c r="F12849" s="35" t="s">
        <v>12023</v>
      </c>
      <c r="G12849" s="33" t="s">
        <v>313</v>
      </c>
      <c r="H12849" s="33">
        <v>2</v>
      </c>
      <c r="I12849" s="33">
        <v>7</v>
      </c>
      <c r="J12849" s="36">
        <v>1</v>
      </c>
      <c r="K12849" s="37">
        <v>928825374</v>
      </c>
      <c r="L12849" s="38" t="s">
        <v>12</v>
      </c>
      <c r="M12849" s="38" t="s">
        <v>13</v>
      </c>
    </row>
    <row r="12850" spans="1:13" s="39" customFormat="1" ht="12.75" x14ac:dyDescent="0.2">
      <c r="A12850" s="33" t="s">
        <v>54</v>
      </c>
      <c r="B12850" s="33" t="s">
        <v>582</v>
      </c>
      <c r="C12850" s="34">
        <v>10</v>
      </c>
      <c r="D12850" s="33" t="s">
        <v>34</v>
      </c>
      <c r="E12850" s="33" t="s">
        <v>12030</v>
      </c>
      <c r="F12850" s="35">
        <v>32131000</v>
      </c>
      <c r="G12850" s="33" t="s">
        <v>313</v>
      </c>
      <c r="H12850" s="33">
        <v>2</v>
      </c>
      <c r="I12850" s="33">
        <v>7</v>
      </c>
      <c r="J12850" s="36">
        <v>1</v>
      </c>
      <c r="K12850" s="37">
        <v>672809757.83000004</v>
      </c>
      <c r="L12850" s="38" t="s">
        <v>12</v>
      </c>
      <c r="M12850" s="38" t="s">
        <v>13</v>
      </c>
    </row>
    <row r="12851" spans="1:13" s="39" customFormat="1" ht="12.75" x14ac:dyDescent="0.2">
      <c r="A12851" s="33" t="s">
        <v>54</v>
      </c>
      <c r="B12851" s="33" t="s">
        <v>582</v>
      </c>
      <c r="C12851" s="34">
        <v>10</v>
      </c>
      <c r="D12851" s="33" t="s">
        <v>34</v>
      </c>
      <c r="E12851" s="33" t="s">
        <v>12031</v>
      </c>
      <c r="F12851" s="35">
        <v>32131000</v>
      </c>
      <c r="G12851" s="33" t="s">
        <v>313</v>
      </c>
      <c r="H12851" s="33">
        <v>2</v>
      </c>
      <c r="I12851" s="33">
        <v>7</v>
      </c>
      <c r="J12851" s="36">
        <v>1</v>
      </c>
      <c r="K12851" s="37">
        <v>244539050</v>
      </c>
      <c r="L12851" s="38" t="s">
        <v>12</v>
      </c>
      <c r="M12851" s="38" t="s">
        <v>13</v>
      </c>
    </row>
    <row r="12852" spans="1:13" s="39" customFormat="1" ht="12.75" x14ac:dyDescent="0.2">
      <c r="A12852" s="33" t="s">
        <v>54</v>
      </c>
      <c r="B12852" s="33" t="s">
        <v>582</v>
      </c>
      <c r="C12852" s="34">
        <v>10</v>
      </c>
      <c r="D12852" s="33" t="s">
        <v>34</v>
      </c>
      <c r="E12852" s="33" t="s">
        <v>12032</v>
      </c>
      <c r="F12852" s="35">
        <v>32131000</v>
      </c>
      <c r="G12852" s="33" t="s">
        <v>313</v>
      </c>
      <c r="H12852" s="33">
        <v>2</v>
      </c>
      <c r="I12852" s="33">
        <v>7</v>
      </c>
      <c r="J12852" s="36">
        <v>1</v>
      </c>
      <c r="K12852" s="37">
        <v>960000000</v>
      </c>
      <c r="L12852" s="38" t="s">
        <v>12</v>
      </c>
      <c r="M12852" s="38" t="s">
        <v>13</v>
      </c>
    </row>
    <row r="12853" spans="1:13" s="39" customFormat="1" ht="12.75" x14ac:dyDescent="0.2">
      <c r="A12853" s="33" t="s">
        <v>54</v>
      </c>
      <c r="B12853" s="33" t="s">
        <v>582</v>
      </c>
      <c r="C12853" s="34">
        <v>10</v>
      </c>
      <c r="D12853" s="33" t="s">
        <v>34</v>
      </c>
      <c r="E12853" s="33" t="s">
        <v>12033</v>
      </c>
      <c r="F12853" s="35">
        <v>32131000</v>
      </c>
      <c r="G12853" s="33" t="s">
        <v>313</v>
      </c>
      <c r="H12853" s="33">
        <v>10</v>
      </c>
      <c r="I12853" s="33">
        <v>9</v>
      </c>
      <c r="J12853" s="36">
        <v>1</v>
      </c>
      <c r="K12853" s="37">
        <v>4611764705.8823528</v>
      </c>
      <c r="L12853" s="38" t="s">
        <v>12</v>
      </c>
      <c r="M12853" s="38" t="s">
        <v>2371</v>
      </c>
    </row>
    <row r="12854" spans="1:13" s="39" customFormat="1" ht="12.75" x14ac:dyDescent="0.2">
      <c r="A12854" s="33" t="s">
        <v>54</v>
      </c>
      <c r="B12854" s="33" t="s">
        <v>582</v>
      </c>
      <c r="C12854" s="34">
        <v>10</v>
      </c>
      <c r="D12854" s="33" t="s">
        <v>34</v>
      </c>
      <c r="E12854" s="33" t="s">
        <v>12034</v>
      </c>
      <c r="F12854" s="35">
        <v>32131000</v>
      </c>
      <c r="G12854" s="33" t="s">
        <v>313</v>
      </c>
      <c r="H12854" s="33">
        <v>1</v>
      </c>
      <c r="I12854" s="33">
        <v>9</v>
      </c>
      <c r="J12854" s="36">
        <v>1</v>
      </c>
      <c r="K12854" s="37">
        <v>1617988998</v>
      </c>
      <c r="L12854" s="38" t="s">
        <v>12</v>
      </c>
      <c r="M12854" s="38" t="s">
        <v>2371</v>
      </c>
    </row>
    <row r="12855" spans="1:13" s="39" customFormat="1" ht="12.75" x14ac:dyDescent="0.2">
      <c r="A12855" s="33" t="s">
        <v>54</v>
      </c>
      <c r="B12855" s="33" t="s">
        <v>582</v>
      </c>
      <c r="C12855" s="34">
        <v>10</v>
      </c>
      <c r="D12855" s="33" t="s">
        <v>34</v>
      </c>
      <c r="E12855" s="33" t="s">
        <v>12035</v>
      </c>
      <c r="F12855" s="35">
        <v>32131000</v>
      </c>
      <c r="G12855" s="33" t="s">
        <v>313</v>
      </c>
      <c r="H12855" s="33">
        <v>11</v>
      </c>
      <c r="I12855" s="33">
        <v>9</v>
      </c>
      <c r="J12855" s="36">
        <v>1</v>
      </c>
      <c r="K12855" s="37">
        <v>942011002</v>
      </c>
      <c r="L12855" s="38" t="s">
        <v>12</v>
      </c>
      <c r="M12855" s="38" t="s">
        <v>13</v>
      </c>
    </row>
    <row r="12856" spans="1:13" s="39" customFormat="1" ht="12.75" x14ac:dyDescent="0.2">
      <c r="A12856" s="33" t="s">
        <v>54</v>
      </c>
      <c r="B12856" s="33" t="s">
        <v>582</v>
      </c>
      <c r="C12856" s="34">
        <v>10</v>
      </c>
      <c r="D12856" s="33" t="s">
        <v>34</v>
      </c>
      <c r="E12856" s="33" t="s">
        <v>12036</v>
      </c>
      <c r="F12856" s="35">
        <v>25202100</v>
      </c>
      <c r="G12856" s="33" t="s">
        <v>313</v>
      </c>
      <c r="H12856" s="33">
        <v>1</v>
      </c>
      <c r="I12856" s="33">
        <v>6</v>
      </c>
      <c r="J12856" s="36">
        <v>1</v>
      </c>
      <c r="K12856" s="37">
        <v>1399931296</v>
      </c>
      <c r="L12856" s="38" t="s">
        <v>12</v>
      </c>
      <c r="M12856" s="38" t="s">
        <v>13</v>
      </c>
    </row>
    <row r="12857" spans="1:13" s="39" customFormat="1" ht="12.75" x14ac:dyDescent="0.2">
      <c r="A12857" s="33" t="s">
        <v>54</v>
      </c>
      <c r="B12857" s="33" t="s">
        <v>582</v>
      </c>
      <c r="C12857" s="34">
        <v>10</v>
      </c>
      <c r="D12857" s="33" t="s">
        <v>34</v>
      </c>
      <c r="E12857" s="33" t="s">
        <v>12037</v>
      </c>
      <c r="F12857" s="35" t="s">
        <v>12023</v>
      </c>
      <c r="G12857" s="33" t="s">
        <v>313</v>
      </c>
      <c r="H12857" s="33">
        <v>1</v>
      </c>
      <c r="I12857" s="33">
        <v>6</v>
      </c>
      <c r="J12857" s="36">
        <v>1</v>
      </c>
      <c r="K12857" s="37">
        <v>1927600000</v>
      </c>
      <c r="L12857" s="38" t="s">
        <v>12</v>
      </c>
      <c r="M12857" s="38" t="s">
        <v>13</v>
      </c>
    </row>
    <row r="12858" spans="1:13" s="39" customFormat="1" ht="12.75" x14ac:dyDescent="0.2">
      <c r="A12858" s="33" t="s">
        <v>54</v>
      </c>
      <c r="B12858" s="33" t="s">
        <v>582</v>
      </c>
      <c r="C12858" s="34">
        <v>10</v>
      </c>
      <c r="D12858" s="33" t="s">
        <v>34</v>
      </c>
      <c r="E12858" s="33" t="s">
        <v>14945</v>
      </c>
      <c r="F12858" s="35">
        <v>25202100</v>
      </c>
      <c r="G12858" s="33" t="s">
        <v>313</v>
      </c>
      <c r="H12858" s="33">
        <v>1</v>
      </c>
      <c r="I12858" s="33">
        <v>6</v>
      </c>
      <c r="J12858" s="36">
        <v>1</v>
      </c>
      <c r="K12858" s="37">
        <v>1135914968</v>
      </c>
      <c r="L12858" s="38" t="s">
        <v>12</v>
      </c>
      <c r="M12858" s="38" t="s">
        <v>13</v>
      </c>
    </row>
    <row r="12859" spans="1:13" s="39" customFormat="1" ht="12.75" x14ac:dyDescent="0.2">
      <c r="A12859" s="33" t="s">
        <v>54</v>
      </c>
      <c r="B12859" s="33" t="s">
        <v>582</v>
      </c>
      <c r="C12859" s="34">
        <v>10</v>
      </c>
      <c r="D12859" s="33" t="s">
        <v>34</v>
      </c>
      <c r="E12859" s="33" t="s">
        <v>14946</v>
      </c>
      <c r="F12859" s="35">
        <v>42171601</v>
      </c>
      <c r="G12859" s="33" t="s">
        <v>15071</v>
      </c>
      <c r="H12859" s="33">
        <v>2</v>
      </c>
      <c r="I12859" s="33">
        <v>8</v>
      </c>
      <c r="J12859" s="36">
        <v>1</v>
      </c>
      <c r="K12859" s="37">
        <v>28000000</v>
      </c>
      <c r="L12859" s="38" t="s">
        <v>12</v>
      </c>
      <c r="M12859" s="38" t="s">
        <v>13</v>
      </c>
    </row>
    <row r="12860" spans="1:13" s="39" customFormat="1" ht="12.75" x14ac:dyDescent="0.2">
      <c r="A12860" s="33" t="s">
        <v>54</v>
      </c>
      <c r="B12860" s="33" t="s">
        <v>582</v>
      </c>
      <c r="C12860" s="34">
        <v>10</v>
      </c>
      <c r="D12860" s="33" t="s">
        <v>34</v>
      </c>
      <c r="E12860" s="33" t="s">
        <v>12038</v>
      </c>
      <c r="F12860" s="35">
        <v>49211801</v>
      </c>
      <c r="G12860" s="33" t="s">
        <v>15072</v>
      </c>
      <c r="H12860" s="33">
        <v>3</v>
      </c>
      <c r="I12860" s="33">
        <v>6</v>
      </c>
      <c r="J12860" s="36">
        <v>2</v>
      </c>
      <c r="K12860" s="37">
        <v>148352</v>
      </c>
      <c r="L12860" s="38" t="s">
        <v>15</v>
      </c>
      <c r="M12860" s="38" t="s">
        <v>13</v>
      </c>
    </row>
    <row r="12861" spans="1:13" s="39" customFormat="1" ht="12.75" x14ac:dyDescent="0.2">
      <c r="A12861" s="33" t="s">
        <v>54</v>
      </c>
      <c r="B12861" s="33" t="s">
        <v>582</v>
      </c>
      <c r="C12861" s="34">
        <v>10</v>
      </c>
      <c r="D12861" s="33" t="s">
        <v>34</v>
      </c>
      <c r="E12861" s="33" t="s">
        <v>12039</v>
      </c>
      <c r="F12861" s="35">
        <v>49211801</v>
      </c>
      <c r="G12861" s="33" t="s">
        <v>15072</v>
      </c>
      <c r="H12861" s="33">
        <v>3</v>
      </c>
      <c r="I12861" s="33">
        <v>6</v>
      </c>
      <c r="J12861" s="36">
        <v>3</v>
      </c>
      <c r="K12861" s="37">
        <v>1860000</v>
      </c>
      <c r="L12861" s="38" t="s">
        <v>15</v>
      </c>
      <c r="M12861" s="38" t="s">
        <v>13</v>
      </c>
    </row>
    <row r="12862" spans="1:13" s="39" customFormat="1" ht="12.75" x14ac:dyDescent="0.2">
      <c r="A12862" s="33" t="s">
        <v>54</v>
      </c>
      <c r="B12862" s="33" t="s">
        <v>582</v>
      </c>
      <c r="C12862" s="34">
        <v>10</v>
      </c>
      <c r="D12862" s="33" t="s">
        <v>34</v>
      </c>
      <c r="E12862" s="33" t="s">
        <v>12040</v>
      </c>
      <c r="F12862" s="35">
        <v>49211801</v>
      </c>
      <c r="G12862" s="33" t="s">
        <v>15072</v>
      </c>
      <c r="H12862" s="33">
        <v>3</v>
      </c>
      <c r="I12862" s="33">
        <v>6</v>
      </c>
      <c r="J12862" s="36">
        <v>2</v>
      </c>
      <c r="K12862" s="37">
        <v>998400</v>
      </c>
      <c r="L12862" s="38" t="s">
        <v>15</v>
      </c>
      <c r="M12862" s="38" t="s">
        <v>13</v>
      </c>
    </row>
    <row r="12863" spans="1:13" s="39" customFormat="1" ht="12.75" x14ac:dyDescent="0.2">
      <c r="A12863" s="33" t="s">
        <v>54</v>
      </c>
      <c r="B12863" s="33" t="s">
        <v>582</v>
      </c>
      <c r="C12863" s="34">
        <v>10</v>
      </c>
      <c r="D12863" s="33" t="s">
        <v>34</v>
      </c>
      <c r="E12863" s="33" t="s">
        <v>12041</v>
      </c>
      <c r="F12863" s="35">
        <v>49211801</v>
      </c>
      <c r="G12863" s="33" t="s">
        <v>15072</v>
      </c>
      <c r="H12863" s="33">
        <v>3</v>
      </c>
      <c r="I12863" s="33">
        <v>6</v>
      </c>
      <c r="J12863" s="36">
        <v>23</v>
      </c>
      <c r="K12863" s="37">
        <v>2760000</v>
      </c>
      <c r="L12863" s="38" t="s">
        <v>15</v>
      </c>
      <c r="M12863" s="38" t="s">
        <v>13</v>
      </c>
    </row>
    <row r="12864" spans="1:13" s="39" customFormat="1" ht="12.75" x14ac:dyDescent="0.2">
      <c r="A12864" s="33" t="s">
        <v>54</v>
      </c>
      <c r="B12864" s="33" t="s">
        <v>582</v>
      </c>
      <c r="C12864" s="34">
        <v>10</v>
      </c>
      <c r="D12864" s="33" t="s">
        <v>34</v>
      </c>
      <c r="E12864" s="33" t="s">
        <v>12042</v>
      </c>
      <c r="F12864" s="35">
        <v>46183046</v>
      </c>
      <c r="G12864" s="33" t="s">
        <v>313</v>
      </c>
      <c r="H12864" s="33">
        <v>3</v>
      </c>
      <c r="I12864" s="33">
        <v>6</v>
      </c>
      <c r="J12864" s="36">
        <v>10</v>
      </c>
      <c r="K12864" s="37">
        <v>93056000</v>
      </c>
      <c r="L12864" s="38" t="s">
        <v>15</v>
      </c>
      <c r="M12864" s="38" t="s">
        <v>13</v>
      </c>
    </row>
    <row r="12865" spans="1:13" s="39" customFormat="1" ht="12.75" x14ac:dyDescent="0.2">
      <c r="A12865" s="33" t="s">
        <v>54</v>
      </c>
      <c r="B12865" s="33" t="s">
        <v>582</v>
      </c>
      <c r="C12865" s="34">
        <v>10</v>
      </c>
      <c r="D12865" s="33" t="s">
        <v>34</v>
      </c>
      <c r="E12865" s="33" t="s">
        <v>12043</v>
      </c>
      <c r="F12865" s="35">
        <v>31163010</v>
      </c>
      <c r="G12865" s="33" t="s">
        <v>15071</v>
      </c>
      <c r="H12865" s="33">
        <v>3</v>
      </c>
      <c r="I12865" s="33">
        <v>6</v>
      </c>
      <c r="J12865" s="36">
        <v>16</v>
      </c>
      <c r="K12865" s="37">
        <v>4992000</v>
      </c>
      <c r="L12865" s="38" t="s">
        <v>15</v>
      </c>
      <c r="M12865" s="38" t="s">
        <v>13</v>
      </c>
    </row>
    <row r="12866" spans="1:13" s="39" customFormat="1" ht="12.75" x14ac:dyDescent="0.2">
      <c r="A12866" s="33" t="s">
        <v>54</v>
      </c>
      <c r="B12866" s="33" t="s">
        <v>582</v>
      </c>
      <c r="C12866" s="34">
        <v>10</v>
      </c>
      <c r="D12866" s="33" t="s">
        <v>34</v>
      </c>
      <c r="E12866" s="33" t="s">
        <v>12044</v>
      </c>
      <c r="F12866" s="35">
        <v>41114400</v>
      </c>
      <c r="G12866" s="33" t="s">
        <v>313</v>
      </c>
      <c r="H12866" s="33">
        <v>1</v>
      </c>
      <c r="I12866" s="33">
        <v>6</v>
      </c>
      <c r="J12866" s="36">
        <v>1</v>
      </c>
      <c r="K12866" s="37">
        <v>161988683.91</v>
      </c>
      <c r="L12866" s="38" t="s">
        <v>12</v>
      </c>
      <c r="M12866" s="38" t="s">
        <v>13</v>
      </c>
    </row>
    <row r="12867" spans="1:13" s="39" customFormat="1" ht="12.75" x14ac:dyDescent="0.2">
      <c r="A12867" s="33" t="s">
        <v>54</v>
      </c>
      <c r="B12867" s="33" t="s">
        <v>585</v>
      </c>
      <c r="C12867" s="34">
        <v>10</v>
      </c>
      <c r="D12867" s="33" t="s">
        <v>93</v>
      </c>
      <c r="E12867" s="33" t="s">
        <v>12045</v>
      </c>
      <c r="F12867" s="35">
        <v>40142007</v>
      </c>
      <c r="G12867" s="33" t="s">
        <v>313</v>
      </c>
      <c r="H12867" s="33">
        <v>1</v>
      </c>
      <c r="I12867" s="33">
        <v>3</v>
      </c>
      <c r="J12867" s="36">
        <v>6</v>
      </c>
      <c r="K12867" s="37">
        <v>25734720</v>
      </c>
      <c r="L12867" s="38" t="s">
        <v>15</v>
      </c>
      <c r="M12867" s="38" t="s">
        <v>13</v>
      </c>
    </row>
    <row r="12868" spans="1:13" s="39" customFormat="1" ht="12.75" x14ac:dyDescent="0.2">
      <c r="A12868" s="33" t="s">
        <v>54</v>
      </c>
      <c r="B12868" s="33" t="s">
        <v>585</v>
      </c>
      <c r="C12868" s="34">
        <v>10</v>
      </c>
      <c r="D12868" s="33" t="s">
        <v>93</v>
      </c>
      <c r="E12868" s="33" t="s">
        <v>12046</v>
      </c>
      <c r="F12868" s="35">
        <v>40142007</v>
      </c>
      <c r="G12868" s="33" t="s">
        <v>313</v>
      </c>
      <c r="H12868" s="33">
        <v>1</v>
      </c>
      <c r="I12868" s="33">
        <v>3</v>
      </c>
      <c r="J12868" s="36">
        <v>3</v>
      </c>
      <c r="K12868" s="37">
        <v>14784000</v>
      </c>
      <c r="L12868" s="38" t="s">
        <v>15</v>
      </c>
      <c r="M12868" s="38" t="s">
        <v>13</v>
      </c>
    </row>
    <row r="12869" spans="1:13" s="39" customFormat="1" ht="12.75" x14ac:dyDescent="0.2">
      <c r="A12869" s="33" t="s">
        <v>54</v>
      </c>
      <c r="B12869" s="33" t="s">
        <v>585</v>
      </c>
      <c r="C12869" s="34">
        <v>10</v>
      </c>
      <c r="D12869" s="33" t="s">
        <v>93</v>
      </c>
      <c r="E12869" s="33" t="s">
        <v>12047</v>
      </c>
      <c r="F12869" s="35">
        <v>40142007</v>
      </c>
      <c r="G12869" s="33" t="s">
        <v>313</v>
      </c>
      <c r="H12869" s="33">
        <v>1</v>
      </c>
      <c r="I12869" s="33">
        <v>3</v>
      </c>
      <c r="J12869" s="36">
        <v>3</v>
      </c>
      <c r="K12869" s="37">
        <v>18846624</v>
      </c>
      <c r="L12869" s="38" t="s">
        <v>15</v>
      </c>
      <c r="M12869" s="38" t="s">
        <v>13</v>
      </c>
    </row>
    <row r="12870" spans="1:13" s="39" customFormat="1" ht="12.75" x14ac:dyDescent="0.2">
      <c r="A12870" s="33" t="s">
        <v>54</v>
      </c>
      <c r="B12870" s="33" t="s">
        <v>585</v>
      </c>
      <c r="C12870" s="34">
        <v>10</v>
      </c>
      <c r="D12870" s="33" t="s">
        <v>93</v>
      </c>
      <c r="E12870" s="33" t="s">
        <v>12048</v>
      </c>
      <c r="F12870" s="35">
        <v>20142900</v>
      </c>
      <c r="G12870" s="33" t="s">
        <v>313</v>
      </c>
      <c r="H12870" s="33">
        <v>1</v>
      </c>
      <c r="I12870" s="33">
        <v>3</v>
      </c>
      <c r="J12870" s="36">
        <v>2</v>
      </c>
      <c r="K12870" s="37">
        <v>636160</v>
      </c>
      <c r="L12870" s="38" t="s">
        <v>15</v>
      </c>
      <c r="M12870" s="38" t="s">
        <v>13</v>
      </c>
    </row>
    <row r="12871" spans="1:13" s="39" customFormat="1" ht="12.75" x14ac:dyDescent="0.2">
      <c r="A12871" s="33" t="s">
        <v>54</v>
      </c>
      <c r="B12871" s="33" t="s">
        <v>585</v>
      </c>
      <c r="C12871" s="34">
        <v>10</v>
      </c>
      <c r="D12871" s="33" t="s">
        <v>93</v>
      </c>
      <c r="E12871" s="33" t="s">
        <v>12049</v>
      </c>
      <c r="F12871" s="35">
        <v>40161513</v>
      </c>
      <c r="G12871" s="33" t="s">
        <v>313</v>
      </c>
      <c r="H12871" s="33">
        <v>1</v>
      </c>
      <c r="I12871" s="33">
        <v>3</v>
      </c>
      <c r="J12871" s="36">
        <v>80</v>
      </c>
      <c r="K12871" s="37">
        <v>11343360</v>
      </c>
      <c r="L12871" s="38" t="s">
        <v>15</v>
      </c>
      <c r="M12871" s="38" t="s">
        <v>13</v>
      </c>
    </row>
    <row r="12872" spans="1:13" s="39" customFormat="1" ht="12.75" x14ac:dyDescent="0.2">
      <c r="A12872" s="33" t="s">
        <v>54</v>
      </c>
      <c r="B12872" s="33" t="s">
        <v>585</v>
      </c>
      <c r="C12872" s="34">
        <v>10</v>
      </c>
      <c r="D12872" s="33" t="s">
        <v>93</v>
      </c>
      <c r="E12872" s="33" t="s">
        <v>14947</v>
      </c>
      <c r="F12872" s="35">
        <v>41101500</v>
      </c>
      <c r="G12872" s="33" t="s">
        <v>313</v>
      </c>
      <c r="H12872" s="33">
        <v>1</v>
      </c>
      <c r="I12872" s="33">
        <v>3</v>
      </c>
      <c r="J12872" s="36">
        <v>11</v>
      </c>
      <c r="K12872" s="37">
        <v>13527360</v>
      </c>
      <c r="L12872" s="38" t="s">
        <v>15</v>
      </c>
      <c r="M12872" s="38" t="s">
        <v>13</v>
      </c>
    </row>
    <row r="12873" spans="1:13" s="39" customFormat="1" ht="12.75" x14ac:dyDescent="0.2">
      <c r="A12873" s="33" t="s">
        <v>54</v>
      </c>
      <c r="B12873" s="33" t="s">
        <v>585</v>
      </c>
      <c r="C12873" s="34">
        <v>10</v>
      </c>
      <c r="D12873" s="33" t="s">
        <v>93</v>
      </c>
      <c r="E12873" s="33" t="s">
        <v>12050</v>
      </c>
      <c r="F12873" s="35">
        <v>24112900</v>
      </c>
      <c r="G12873" s="33" t="s">
        <v>313</v>
      </c>
      <c r="H12873" s="33">
        <v>1</v>
      </c>
      <c r="I12873" s="33">
        <v>12</v>
      </c>
      <c r="J12873" s="36">
        <v>1</v>
      </c>
      <c r="K12873" s="37">
        <v>71788554.819999993</v>
      </c>
      <c r="L12873" s="38" t="s">
        <v>12</v>
      </c>
      <c r="M12873" s="38" t="s">
        <v>13</v>
      </c>
    </row>
    <row r="12874" spans="1:13" s="39" customFormat="1" ht="12.75" x14ac:dyDescent="0.2">
      <c r="A12874" s="33" t="s">
        <v>54</v>
      </c>
      <c r="B12874" s="33" t="s">
        <v>585</v>
      </c>
      <c r="C12874" s="34">
        <v>10</v>
      </c>
      <c r="D12874" s="33" t="s">
        <v>93</v>
      </c>
      <c r="E12874" s="33" t="s">
        <v>12051</v>
      </c>
      <c r="F12874" s="35">
        <v>32131000</v>
      </c>
      <c r="G12874" s="33" t="s">
        <v>313</v>
      </c>
      <c r="H12874" s="33">
        <v>1</v>
      </c>
      <c r="I12874" s="33">
        <v>6</v>
      </c>
      <c r="J12874" s="36">
        <v>1</v>
      </c>
      <c r="K12874" s="37">
        <v>5618048</v>
      </c>
      <c r="L12874" s="38" t="s">
        <v>12</v>
      </c>
      <c r="M12874" s="38" t="s">
        <v>13</v>
      </c>
    </row>
    <row r="12875" spans="1:13" s="39" customFormat="1" ht="12.75" x14ac:dyDescent="0.2">
      <c r="A12875" s="33" t="s">
        <v>54</v>
      </c>
      <c r="B12875" s="33" t="s">
        <v>585</v>
      </c>
      <c r="C12875" s="34">
        <v>10</v>
      </c>
      <c r="D12875" s="33" t="s">
        <v>93</v>
      </c>
      <c r="E12875" s="33" t="s">
        <v>12052</v>
      </c>
      <c r="F12875" s="35">
        <v>25201904</v>
      </c>
      <c r="G12875" s="33" t="s">
        <v>15072</v>
      </c>
      <c r="H12875" s="33">
        <v>3</v>
      </c>
      <c r="I12875" s="33">
        <v>6</v>
      </c>
      <c r="J12875" s="36">
        <v>30</v>
      </c>
      <c r="K12875" s="37">
        <v>1512000</v>
      </c>
      <c r="L12875" s="38" t="s">
        <v>15</v>
      </c>
      <c r="M12875" s="38" t="s">
        <v>13</v>
      </c>
    </row>
    <row r="12876" spans="1:13" s="39" customFormat="1" ht="12.75" x14ac:dyDescent="0.2">
      <c r="A12876" s="33" t="s">
        <v>54</v>
      </c>
      <c r="B12876" s="33" t="s">
        <v>585</v>
      </c>
      <c r="C12876" s="34">
        <v>10</v>
      </c>
      <c r="D12876" s="33" t="s">
        <v>93</v>
      </c>
      <c r="E12876" s="33" t="s">
        <v>12053</v>
      </c>
      <c r="F12876" s="35">
        <v>25201904</v>
      </c>
      <c r="G12876" s="33" t="s">
        <v>15072</v>
      </c>
      <c r="H12876" s="33">
        <v>3</v>
      </c>
      <c r="I12876" s="33">
        <v>6</v>
      </c>
      <c r="J12876" s="36">
        <v>2</v>
      </c>
      <c r="K12876" s="37">
        <v>492800</v>
      </c>
      <c r="L12876" s="38" t="s">
        <v>15</v>
      </c>
      <c r="M12876" s="38" t="s">
        <v>13</v>
      </c>
    </row>
    <row r="12877" spans="1:13" s="39" customFormat="1" ht="12.75" x14ac:dyDescent="0.2">
      <c r="A12877" s="33" t="s">
        <v>54</v>
      </c>
      <c r="B12877" s="33" t="s">
        <v>585</v>
      </c>
      <c r="C12877" s="34">
        <v>10</v>
      </c>
      <c r="D12877" s="33" t="s">
        <v>93</v>
      </c>
      <c r="E12877" s="33" t="s">
        <v>12054</v>
      </c>
      <c r="F12877" s="35">
        <v>41114404</v>
      </c>
      <c r="G12877" s="33" t="s">
        <v>313</v>
      </c>
      <c r="H12877" s="33">
        <v>3</v>
      </c>
      <c r="I12877" s="33">
        <v>6</v>
      </c>
      <c r="J12877" s="36">
        <v>165</v>
      </c>
      <c r="K12877" s="37">
        <v>96132876.859999999</v>
      </c>
      <c r="L12877" s="38" t="s">
        <v>15</v>
      </c>
      <c r="M12877" s="38" t="s">
        <v>13</v>
      </c>
    </row>
    <row r="12878" spans="1:13" s="39" customFormat="1" ht="12.75" x14ac:dyDescent="0.2">
      <c r="A12878" s="33" t="s">
        <v>54</v>
      </c>
      <c r="B12878" s="33" t="s">
        <v>585</v>
      </c>
      <c r="C12878" s="34">
        <v>10</v>
      </c>
      <c r="D12878" s="33" t="s">
        <v>93</v>
      </c>
      <c r="E12878" s="33" t="s">
        <v>309</v>
      </c>
      <c r="F12878" s="35">
        <v>41114404</v>
      </c>
      <c r="G12878" s="33" t="s">
        <v>313</v>
      </c>
      <c r="H12878" s="33">
        <v>3</v>
      </c>
      <c r="I12878" s="33">
        <v>12</v>
      </c>
      <c r="J12878" s="36">
        <v>108</v>
      </c>
      <c r="K12878" s="37">
        <v>5529600</v>
      </c>
      <c r="L12878" s="38" t="s">
        <v>15</v>
      </c>
      <c r="M12878" s="38" t="s">
        <v>13</v>
      </c>
    </row>
    <row r="12879" spans="1:13" s="39" customFormat="1" ht="12.75" x14ac:dyDescent="0.2">
      <c r="A12879" s="33" t="s">
        <v>54</v>
      </c>
      <c r="B12879" s="33" t="s">
        <v>587</v>
      </c>
      <c r="C12879" s="34">
        <v>10</v>
      </c>
      <c r="D12879" s="33" t="s">
        <v>95</v>
      </c>
      <c r="E12879" s="33" t="s">
        <v>12055</v>
      </c>
      <c r="F12879" s="35">
        <v>46111600</v>
      </c>
      <c r="G12879" s="33" t="s">
        <v>313</v>
      </c>
      <c r="H12879" s="33">
        <v>1</v>
      </c>
      <c r="I12879" s="33">
        <v>8</v>
      </c>
      <c r="J12879" s="36">
        <v>1</v>
      </c>
      <c r="K12879" s="37">
        <v>48547200</v>
      </c>
      <c r="L12879" s="38" t="s">
        <v>12</v>
      </c>
      <c r="M12879" s="38" t="s">
        <v>13</v>
      </c>
    </row>
    <row r="12880" spans="1:13" s="39" customFormat="1" ht="12.75" x14ac:dyDescent="0.2">
      <c r="A12880" s="33" t="s">
        <v>54</v>
      </c>
      <c r="B12880" s="33" t="s">
        <v>587</v>
      </c>
      <c r="C12880" s="34">
        <v>10</v>
      </c>
      <c r="D12880" s="33" t="s">
        <v>95</v>
      </c>
      <c r="E12880" s="33" t="s">
        <v>12056</v>
      </c>
      <c r="F12880" s="35">
        <v>72103302</v>
      </c>
      <c r="G12880" s="33" t="s">
        <v>313</v>
      </c>
      <c r="H12880" s="33">
        <v>10</v>
      </c>
      <c r="I12880" s="33">
        <v>9</v>
      </c>
      <c r="J12880" s="36">
        <v>1</v>
      </c>
      <c r="K12880" s="37">
        <v>1258352640</v>
      </c>
      <c r="L12880" s="38" t="s">
        <v>12</v>
      </c>
      <c r="M12880" s="38" t="s">
        <v>2371</v>
      </c>
    </row>
    <row r="12881" spans="1:13" s="39" customFormat="1" ht="12.75" x14ac:dyDescent="0.2">
      <c r="A12881" s="33" t="s">
        <v>54</v>
      </c>
      <c r="B12881" s="33" t="s">
        <v>587</v>
      </c>
      <c r="C12881" s="34">
        <v>10</v>
      </c>
      <c r="D12881" s="33" t="s">
        <v>95</v>
      </c>
      <c r="E12881" s="33" t="s">
        <v>12057</v>
      </c>
      <c r="F12881" s="35">
        <v>72103302</v>
      </c>
      <c r="G12881" s="33" t="s">
        <v>313</v>
      </c>
      <c r="H12881" s="33">
        <v>1</v>
      </c>
      <c r="I12881" s="33">
        <v>6</v>
      </c>
      <c r="J12881" s="36">
        <v>1</v>
      </c>
      <c r="K12881" s="37">
        <v>850000000</v>
      </c>
      <c r="L12881" s="38" t="s">
        <v>12</v>
      </c>
      <c r="M12881" s="38" t="s">
        <v>13</v>
      </c>
    </row>
    <row r="12882" spans="1:13" s="39" customFormat="1" ht="12.75" x14ac:dyDescent="0.2">
      <c r="A12882" s="33" t="s">
        <v>54</v>
      </c>
      <c r="B12882" s="33" t="s">
        <v>587</v>
      </c>
      <c r="C12882" s="34">
        <v>10</v>
      </c>
      <c r="D12882" s="33" t="s">
        <v>95</v>
      </c>
      <c r="E12882" s="33" t="s">
        <v>12058</v>
      </c>
      <c r="F12882" s="35">
        <v>72103302</v>
      </c>
      <c r="G12882" s="33" t="s">
        <v>313</v>
      </c>
      <c r="H12882" s="33">
        <v>11</v>
      </c>
      <c r="I12882" s="33">
        <v>9</v>
      </c>
      <c r="J12882" s="36">
        <v>1</v>
      </c>
      <c r="K12882" s="37">
        <v>1280000000</v>
      </c>
      <c r="L12882" s="38" t="s">
        <v>12</v>
      </c>
      <c r="M12882" s="38" t="s">
        <v>13</v>
      </c>
    </row>
    <row r="12883" spans="1:13" s="39" customFormat="1" ht="12.75" x14ac:dyDescent="0.2">
      <c r="A12883" s="33" t="s">
        <v>54</v>
      </c>
      <c r="B12883" s="33" t="s">
        <v>587</v>
      </c>
      <c r="C12883" s="34">
        <v>10</v>
      </c>
      <c r="D12883" s="33" t="s">
        <v>95</v>
      </c>
      <c r="E12883" s="33" t="s">
        <v>12059</v>
      </c>
      <c r="F12883" s="35">
        <v>73171603</v>
      </c>
      <c r="G12883" s="33" t="s">
        <v>466</v>
      </c>
      <c r="H12883" s="33">
        <v>2</v>
      </c>
      <c r="I12883" s="33">
        <v>10</v>
      </c>
      <c r="J12883" s="36">
        <v>1</v>
      </c>
      <c r="K12883" s="37">
        <v>238000000</v>
      </c>
      <c r="L12883" s="38" t="s">
        <v>12</v>
      </c>
      <c r="M12883" s="38" t="s">
        <v>13</v>
      </c>
    </row>
    <row r="12884" spans="1:13" s="39" customFormat="1" ht="12.75" x14ac:dyDescent="0.2">
      <c r="A12884" s="33" t="s">
        <v>54</v>
      </c>
      <c r="B12884" s="33" t="s">
        <v>4763</v>
      </c>
      <c r="C12884" s="34">
        <v>10</v>
      </c>
      <c r="D12884" s="33" t="s">
        <v>113</v>
      </c>
      <c r="E12884" s="33" t="s">
        <v>12060</v>
      </c>
      <c r="F12884" s="35">
        <v>78181800</v>
      </c>
      <c r="G12884" s="33" t="s">
        <v>313</v>
      </c>
      <c r="H12884" s="33">
        <v>8</v>
      </c>
      <c r="I12884" s="33">
        <v>8</v>
      </c>
      <c r="J12884" s="36">
        <v>1</v>
      </c>
      <c r="K12884" s="37">
        <v>381682531.06999999</v>
      </c>
      <c r="L12884" s="38" t="s">
        <v>12</v>
      </c>
      <c r="M12884" s="38" t="s">
        <v>2371</v>
      </c>
    </row>
    <row r="12885" spans="1:13" s="39" customFormat="1" ht="12.75" x14ac:dyDescent="0.2">
      <c r="A12885" s="33" t="s">
        <v>54</v>
      </c>
      <c r="B12885" s="33" t="s">
        <v>4763</v>
      </c>
      <c r="C12885" s="34">
        <v>10</v>
      </c>
      <c r="D12885" s="33" t="s">
        <v>113</v>
      </c>
      <c r="E12885" s="33" t="s">
        <v>12061</v>
      </c>
      <c r="F12885" s="35">
        <v>78181800</v>
      </c>
      <c r="G12885" s="33" t="s">
        <v>313</v>
      </c>
      <c r="H12885" s="33">
        <v>8</v>
      </c>
      <c r="I12885" s="33">
        <v>8</v>
      </c>
      <c r="J12885" s="36">
        <v>1</v>
      </c>
      <c r="K12885" s="37">
        <v>1121426200</v>
      </c>
      <c r="L12885" s="38" t="s">
        <v>12</v>
      </c>
      <c r="M12885" s="38" t="s">
        <v>2371</v>
      </c>
    </row>
    <row r="12886" spans="1:13" s="39" customFormat="1" ht="12.75" x14ac:dyDescent="0.2">
      <c r="A12886" s="33" t="s">
        <v>54</v>
      </c>
      <c r="B12886" s="33" t="s">
        <v>4763</v>
      </c>
      <c r="C12886" s="34">
        <v>10</v>
      </c>
      <c r="D12886" s="33" t="s">
        <v>113</v>
      </c>
      <c r="E12886" s="33" t="s">
        <v>12062</v>
      </c>
      <c r="F12886" s="35">
        <v>78181800</v>
      </c>
      <c r="G12886" s="33" t="s">
        <v>313</v>
      </c>
      <c r="H12886" s="33">
        <v>8</v>
      </c>
      <c r="I12886" s="33">
        <v>9</v>
      </c>
      <c r="J12886" s="36">
        <v>1</v>
      </c>
      <c r="K12886" s="37">
        <v>568145944.01999998</v>
      </c>
      <c r="L12886" s="38" t="s">
        <v>12</v>
      </c>
      <c r="M12886" s="38" t="s">
        <v>2371</v>
      </c>
    </row>
    <row r="12887" spans="1:13" s="39" customFormat="1" ht="12.75" x14ac:dyDescent="0.2">
      <c r="A12887" s="33" t="s">
        <v>54</v>
      </c>
      <c r="B12887" s="33" t="s">
        <v>4763</v>
      </c>
      <c r="C12887" s="34">
        <v>10</v>
      </c>
      <c r="D12887" s="33" t="s">
        <v>113</v>
      </c>
      <c r="E12887" s="33" t="s">
        <v>12063</v>
      </c>
      <c r="F12887" s="35">
        <v>78181800</v>
      </c>
      <c r="G12887" s="33" t="s">
        <v>313</v>
      </c>
      <c r="H12887" s="33">
        <v>8</v>
      </c>
      <c r="I12887" s="33">
        <v>9</v>
      </c>
      <c r="J12887" s="36">
        <v>1</v>
      </c>
      <c r="K12887" s="37">
        <v>1053973850</v>
      </c>
      <c r="L12887" s="38" t="s">
        <v>12</v>
      </c>
      <c r="M12887" s="38" t="s">
        <v>2371</v>
      </c>
    </row>
    <row r="12888" spans="1:13" s="39" customFormat="1" ht="12.75" x14ac:dyDescent="0.2">
      <c r="A12888" s="33" t="s">
        <v>54</v>
      </c>
      <c r="B12888" s="33" t="s">
        <v>4763</v>
      </c>
      <c r="C12888" s="34">
        <v>10</v>
      </c>
      <c r="D12888" s="33" t="s">
        <v>113</v>
      </c>
      <c r="E12888" s="33" t="s">
        <v>12064</v>
      </c>
      <c r="F12888" s="35">
        <v>78181800</v>
      </c>
      <c r="G12888" s="33" t="s">
        <v>313</v>
      </c>
      <c r="H12888" s="33">
        <v>8</v>
      </c>
      <c r="I12888" s="33">
        <v>10</v>
      </c>
      <c r="J12888" s="36">
        <v>1</v>
      </c>
      <c r="K12888" s="37">
        <v>464023856</v>
      </c>
      <c r="L12888" s="38" t="s">
        <v>12</v>
      </c>
      <c r="M12888" s="38" t="s">
        <v>2371</v>
      </c>
    </row>
    <row r="12889" spans="1:13" s="39" customFormat="1" ht="12.75" x14ac:dyDescent="0.2">
      <c r="A12889" s="33" t="s">
        <v>54</v>
      </c>
      <c r="B12889" s="33" t="s">
        <v>4763</v>
      </c>
      <c r="C12889" s="34">
        <v>10</v>
      </c>
      <c r="D12889" s="33" t="s">
        <v>113</v>
      </c>
      <c r="E12889" s="33" t="s">
        <v>12065</v>
      </c>
      <c r="F12889" s="35">
        <v>78181800</v>
      </c>
      <c r="G12889" s="33" t="s">
        <v>313</v>
      </c>
      <c r="H12889" s="33">
        <v>11</v>
      </c>
      <c r="I12889" s="33">
        <v>12</v>
      </c>
      <c r="J12889" s="36">
        <v>1</v>
      </c>
      <c r="K12889" s="37">
        <v>940773908</v>
      </c>
      <c r="L12889" s="38" t="s">
        <v>12</v>
      </c>
      <c r="M12889" s="38" t="s">
        <v>2371</v>
      </c>
    </row>
    <row r="12890" spans="1:13" s="39" customFormat="1" ht="12.75" x14ac:dyDescent="0.2">
      <c r="A12890" s="33" t="s">
        <v>54</v>
      </c>
      <c r="B12890" s="33" t="s">
        <v>4763</v>
      </c>
      <c r="C12890" s="34">
        <v>10</v>
      </c>
      <c r="D12890" s="33" t="s">
        <v>113</v>
      </c>
      <c r="E12890" s="33" t="s">
        <v>12066</v>
      </c>
      <c r="F12890" s="35">
        <v>73152100</v>
      </c>
      <c r="G12890" s="33" t="s">
        <v>15072</v>
      </c>
      <c r="H12890" s="33">
        <v>3</v>
      </c>
      <c r="I12890" s="33">
        <v>6</v>
      </c>
      <c r="J12890" s="36">
        <v>1</v>
      </c>
      <c r="K12890" s="37">
        <v>7200000</v>
      </c>
      <c r="L12890" s="38" t="s">
        <v>12</v>
      </c>
      <c r="M12890" s="38" t="s">
        <v>13</v>
      </c>
    </row>
    <row r="12891" spans="1:13" s="39" customFormat="1" ht="12.75" x14ac:dyDescent="0.2">
      <c r="A12891" s="33" t="s">
        <v>54</v>
      </c>
      <c r="B12891" s="33" t="s">
        <v>590</v>
      </c>
      <c r="C12891" s="34">
        <v>10</v>
      </c>
      <c r="D12891" s="33" t="s">
        <v>39</v>
      </c>
      <c r="E12891" s="33" t="s">
        <v>12067</v>
      </c>
      <c r="F12891" s="35">
        <v>78181800</v>
      </c>
      <c r="G12891" s="33" t="s">
        <v>313</v>
      </c>
      <c r="H12891" s="33">
        <v>1</v>
      </c>
      <c r="I12891" s="33">
        <v>7</v>
      </c>
      <c r="J12891" s="36">
        <v>1</v>
      </c>
      <c r="K12891" s="37">
        <v>12428514985.349998</v>
      </c>
      <c r="L12891" s="38" t="s">
        <v>12</v>
      </c>
      <c r="M12891" s="38" t="s">
        <v>2371</v>
      </c>
    </row>
    <row r="12892" spans="1:13" s="39" customFormat="1" ht="12.75" x14ac:dyDescent="0.2">
      <c r="A12892" s="33" t="s">
        <v>54</v>
      </c>
      <c r="B12892" s="33" t="s">
        <v>590</v>
      </c>
      <c r="C12892" s="34">
        <v>10</v>
      </c>
      <c r="D12892" s="33" t="s">
        <v>39</v>
      </c>
      <c r="E12892" s="33" t="s">
        <v>12068</v>
      </c>
      <c r="F12892" s="35">
        <v>78181800</v>
      </c>
      <c r="G12892" s="33" t="s">
        <v>313</v>
      </c>
      <c r="H12892" s="33">
        <v>1</v>
      </c>
      <c r="I12892" s="33">
        <v>7</v>
      </c>
      <c r="J12892" s="36">
        <v>1</v>
      </c>
      <c r="K12892" s="37">
        <v>1074915313.4300001</v>
      </c>
      <c r="L12892" s="38" t="s">
        <v>12</v>
      </c>
      <c r="M12892" s="38" t="s">
        <v>2371</v>
      </c>
    </row>
    <row r="12893" spans="1:13" s="39" customFormat="1" ht="12.75" x14ac:dyDescent="0.2">
      <c r="A12893" s="33" t="s">
        <v>54</v>
      </c>
      <c r="B12893" s="33" t="s">
        <v>590</v>
      </c>
      <c r="C12893" s="34">
        <v>10</v>
      </c>
      <c r="D12893" s="33" t="s">
        <v>39</v>
      </c>
      <c r="E12893" s="33" t="s">
        <v>12069</v>
      </c>
      <c r="F12893" s="35">
        <v>78181800</v>
      </c>
      <c r="G12893" s="33" t="s">
        <v>313</v>
      </c>
      <c r="H12893" s="33">
        <v>1</v>
      </c>
      <c r="I12893" s="33">
        <v>7</v>
      </c>
      <c r="J12893" s="36">
        <v>1</v>
      </c>
      <c r="K12893" s="37">
        <v>2832000000</v>
      </c>
      <c r="L12893" s="38" t="s">
        <v>12</v>
      </c>
      <c r="M12893" s="38" t="s">
        <v>2371</v>
      </c>
    </row>
    <row r="12894" spans="1:13" s="39" customFormat="1" ht="12.75" x14ac:dyDescent="0.2">
      <c r="A12894" s="33" t="s">
        <v>54</v>
      </c>
      <c r="B12894" s="33" t="s">
        <v>590</v>
      </c>
      <c r="C12894" s="34">
        <v>10</v>
      </c>
      <c r="D12894" s="33" t="s">
        <v>39</v>
      </c>
      <c r="E12894" s="33" t="s">
        <v>12070</v>
      </c>
      <c r="F12894" s="35">
        <v>78181900</v>
      </c>
      <c r="G12894" s="33" t="s">
        <v>313</v>
      </c>
      <c r="H12894" s="33">
        <v>1</v>
      </c>
      <c r="I12894" s="33">
        <v>6</v>
      </c>
      <c r="J12894" s="36">
        <v>1</v>
      </c>
      <c r="K12894" s="37">
        <v>2423642818.7099991</v>
      </c>
      <c r="L12894" s="38" t="s">
        <v>12</v>
      </c>
      <c r="M12894" s="38" t="s">
        <v>13</v>
      </c>
    </row>
    <row r="12895" spans="1:13" s="39" customFormat="1" ht="12.75" x14ac:dyDescent="0.2">
      <c r="A12895" s="33" t="s">
        <v>54</v>
      </c>
      <c r="B12895" s="33" t="s">
        <v>590</v>
      </c>
      <c r="C12895" s="34">
        <v>10</v>
      </c>
      <c r="D12895" s="33" t="s">
        <v>39</v>
      </c>
      <c r="E12895" s="33" t="s">
        <v>12071</v>
      </c>
      <c r="F12895" s="35">
        <v>78181900</v>
      </c>
      <c r="G12895" s="33" t="s">
        <v>313</v>
      </c>
      <c r="H12895" s="33">
        <v>1</v>
      </c>
      <c r="I12895" s="33">
        <v>6</v>
      </c>
      <c r="J12895" s="36">
        <v>1</v>
      </c>
      <c r="K12895" s="37">
        <v>13228302826.370001</v>
      </c>
      <c r="L12895" s="38" t="s">
        <v>12</v>
      </c>
      <c r="M12895" s="38" t="s">
        <v>13</v>
      </c>
    </row>
    <row r="12896" spans="1:13" s="39" customFormat="1" ht="12.75" x14ac:dyDescent="0.2">
      <c r="A12896" s="33" t="s">
        <v>54</v>
      </c>
      <c r="B12896" s="33" t="s">
        <v>590</v>
      </c>
      <c r="C12896" s="34">
        <v>10</v>
      </c>
      <c r="D12896" s="33" t="s">
        <v>39</v>
      </c>
      <c r="E12896" s="33" t="s">
        <v>12072</v>
      </c>
      <c r="F12896" s="35">
        <v>78181900</v>
      </c>
      <c r="G12896" s="33" t="s">
        <v>313</v>
      </c>
      <c r="H12896" s="33">
        <v>1</v>
      </c>
      <c r="I12896" s="33">
        <v>6</v>
      </c>
      <c r="J12896" s="36">
        <v>1</v>
      </c>
      <c r="K12896" s="37">
        <v>200000000</v>
      </c>
      <c r="L12896" s="38" t="s">
        <v>12</v>
      </c>
      <c r="M12896" s="38" t="s">
        <v>13</v>
      </c>
    </row>
    <row r="12897" spans="1:13" s="39" customFormat="1" ht="12.75" x14ac:dyDescent="0.2">
      <c r="A12897" s="33" t="s">
        <v>54</v>
      </c>
      <c r="B12897" s="33" t="s">
        <v>590</v>
      </c>
      <c r="C12897" s="34">
        <v>10</v>
      </c>
      <c r="D12897" s="33" t="s">
        <v>39</v>
      </c>
      <c r="E12897" s="33" t="s">
        <v>12073</v>
      </c>
      <c r="F12897" s="35">
        <v>78181800</v>
      </c>
      <c r="G12897" s="33" t="s">
        <v>313</v>
      </c>
      <c r="H12897" s="33">
        <v>6</v>
      </c>
      <c r="I12897" s="33">
        <v>6</v>
      </c>
      <c r="J12897" s="36">
        <v>1</v>
      </c>
      <c r="K12897" s="37">
        <v>500000000</v>
      </c>
      <c r="L12897" s="38" t="s">
        <v>12</v>
      </c>
      <c r="M12897" s="38" t="s">
        <v>13</v>
      </c>
    </row>
    <row r="12898" spans="1:13" s="39" customFormat="1" ht="12.75" x14ac:dyDescent="0.2">
      <c r="A12898" s="33" t="s">
        <v>54</v>
      </c>
      <c r="B12898" s="33" t="s">
        <v>595</v>
      </c>
      <c r="C12898" s="34">
        <v>10</v>
      </c>
      <c r="D12898" s="33" t="s">
        <v>58</v>
      </c>
      <c r="E12898" s="33" t="s">
        <v>12074</v>
      </c>
      <c r="F12898" s="35">
        <v>81112200</v>
      </c>
      <c r="G12898" s="33" t="s">
        <v>313</v>
      </c>
      <c r="H12898" s="33">
        <v>1</v>
      </c>
      <c r="I12898" s="33">
        <v>6</v>
      </c>
      <c r="J12898" s="36">
        <v>1</v>
      </c>
      <c r="K12898" s="37">
        <v>126610726.5</v>
      </c>
      <c r="L12898" s="38" t="s">
        <v>12</v>
      </c>
      <c r="M12898" s="38" t="s">
        <v>13</v>
      </c>
    </row>
    <row r="12899" spans="1:13" s="39" customFormat="1" ht="12.75" x14ac:dyDescent="0.2">
      <c r="A12899" s="33" t="s">
        <v>54</v>
      </c>
      <c r="B12899" s="33" t="s">
        <v>595</v>
      </c>
      <c r="C12899" s="34">
        <v>10</v>
      </c>
      <c r="D12899" s="33" t="s">
        <v>58</v>
      </c>
      <c r="E12899" s="33" t="s">
        <v>12075</v>
      </c>
      <c r="F12899" s="35">
        <v>81112209</v>
      </c>
      <c r="G12899" s="33" t="s">
        <v>313</v>
      </c>
      <c r="H12899" s="33">
        <v>1</v>
      </c>
      <c r="I12899" s="33">
        <v>7</v>
      </c>
      <c r="J12899" s="36">
        <v>1</v>
      </c>
      <c r="K12899" s="37">
        <v>80000000</v>
      </c>
      <c r="L12899" s="38" t="s">
        <v>12</v>
      </c>
      <c r="M12899" s="38" t="s">
        <v>13</v>
      </c>
    </row>
    <row r="12900" spans="1:13" s="39" customFormat="1" ht="12.75" x14ac:dyDescent="0.2">
      <c r="A12900" s="33" t="s">
        <v>54</v>
      </c>
      <c r="B12900" s="33" t="s">
        <v>595</v>
      </c>
      <c r="C12900" s="34">
        <v>10</v>
      </c>
      <c r="D12900" s="33" t="s">
        <v>58</v>
      </c>
      <c r="E12900" s="33" t="s">
        <v>12076</v>
      </c>
      <c r="F12900" s="35">
        <v>81112200</v>
      </c>
      <c r="G12900" s="33" t="s">
        <v>313</v>
      </c>
      <c r="H12900" s="33">
        <v>1</v>
      </c>
      <c r="I12900" s="33">
        <v>7</v>
      </c>
      <c r="J12900" s="36">
        <v>1</v>
      </c>
      <c r="K12900" s="37">
        <v>34784000</v>
      </c>
      <c r="L12900" s="38" t="s">
        <v>12</v>
      </c>
      <c r="M12900" s="38" t="s">
        <v>13</v>
      </c>
    </row>
    <row r="12901" spans="1:13" s="39" customFormat="1" ht="12.75" x14ac:dyDescent="0.2">
      <c r="A12901" s="33" t="s">
        <v>54</v>
      </c>
      <c r="B12901" s="33" t="s">
        <v>597</v>
      </c>
      <c r="C12901" s="34">
        <v>10</v>
      </c>
      <c r="D12901" s="33" t="s">
        <v>100</v>
      </c>
      <c r="E12901" s="33" t="s">
        <v>12077</v>
      </c>
      <c r="F12901" s="35">
        <v>78101502</v>
      </c>
      <c r="G12901" s="33" t="s">
        <v>313</v>
      </c>
      <c r="H12901" s="33">
        <v>1</v>
      </c>
      <c r="I12901" s="33">
        <v>7</v>
      </c>
      <c r="J12901" s="36">
        <v>1</v>
      </c>
      <c r="K12901" s="37">
        <v>1553177651.8400002</v>
      </c>
      <c r="L12901" s="38" t="s">
        <v>12</v>
      </c>
      <c r="M12901" s="38" t="s">
        <v>2371</v>
      </c>
    </row>
    <row r="12902" spans="1:13" s="39" customFormat="1" ht="12.75" x14ac:dyDescent="0.2">
      <c r="A12902" s="33" t="s">
        <v>54</v>
      </c>
      <c r="B12902" s="33" t="s">
        <v>11892</v>
      </c>
      <c r="C12902" s="34">
        <v>10</v>
      </c>
      <c r="D12902" s="33" t="s">
        <v>130</v>
      </c>
      <c r="E12902" s="33" t="s">
        <v>12078</v>
      </c>
      <c r="F12902" s="35">
        <v>78101500</v>
      </c>
      <c r="G12902" s="33" t="s">
        <v>313</v>
      </c>
      <c r="H12902" s="33">
        <v>1</v>
      </c>
      <c r="I12902" s="33">
        <v>7</v>
      </c>
      <c r="J12902" s="36">
        <v>1</v>
      </c>
      <c r="K12902" s="37">
        <v>346525300.16000003</v>
      </c>
      <c r="L12902" s="38" t="s">
        <v>12</v>
      </c>
      <c r="M12902" s="38" t="s">
        <v>2371</v>
      </c>
    </row>
    <row r="12903" spans="1:13" s="39" customFormat="1" ht="12.75" x14ac:dyDescent="0.2">
      <c r="A12903" s="33" t="s">
        <v>54</v>
      </c>
      <c r="B12903" s="33" t="s">
        <v>5904</v>
      </c>
      <c r="C12903" s="34">
        <v>10</v>
      </c>
      <c r="D12903" s="33" t="s">
        <v>116</v>
      </c>
      <c r="E12903" s="33" t="s">
        <v>12079</v>
      </c>
      <c r="F12903" s="35">
        <v>55101519</v>
      </c>
      <c r="G12903" s="33" t="s">
        <v>313</v>
      </c>
      <c r="H12903" s="33">
        <v>1</v>
      </c>
      <c r="I12903" s="33">
        <v>12</v>
      </c>
      <c r="J12903" s="36">
        <v>1</v>
      </c>
      <c r="K12903" s="37">
        <v>1962709386.3</v>
      </c>
      <c r="L12903" s="38" t="s">
        <v>12</v>
      </c>
      <c r="M12903" s="38" t="s">
        <v>13</v>
      </c>
    </row>
    <row r="12904" spans="1:13" s="39" customFormat="1" ht="12.75" x14ac:dyDescent="0.2">
      <c r="A12904" s="33" t="s">
        <v>54</v>
      </c>
      <c r="B12904" s="33" t="s">
        <v>5904</v>
      </c>
      <c r="C12904" s="34">
        <v>10</v>
      </c>
      <c r="D12904" s="33" t="s">
        <v>116</v>
      </c>
      <c r="E12904" s="33" t="s">
        <v>12080</v>
      </c>
      <c r="F12904" s="35" t="s">
        <v>12081</v>
      </c>
      <c r="G12904" s="33" t="s">
        <v>313</v>
      </c>
      <c r="H12904" s="33">
        <v>1</v>
      </c>
      <c r="I12904" s="33">
        <v>12</v>
      </c>
      <c r="J12904" s="36">
        <v>1</v>
      </c>
      <c r="K12904" s="37">
        <v>1308008111.1700001</v>
      </c>
      <c r="L12904" s="38" t="s">
        <v>12</v>
      </c>
      <c r="M12904" s="38" t="s">
        <v>13</v>
      </c>
    </row>
    <row r="12905" spans="1:13" s="39" customFormat="1" ht="12.75" x14ac:dyDescent="0.2">
      <c r="A12905" s="33" t="s">
        <v>54</v>
      </c>
      <c r="B12905" s="33" t="s">
        <v>5904</v>
      </c>
      <c r="C12905" s="34">
        <v>10</v>
      </c>
      <c r="D12905" s="33" t="s">
        <v>116</v>
      </c>
      <c r="E12905" s="33" t="s">
        <v>12082</v>
      </c>
      <c r="F12905" s="35">
        <v>43232305</v>
      </c>
      <c r="G12905" s="33" t="s">
        <v>313</v>
      </c>
      <c r="H12905" s="33">
        <v>1</v>
      </c>
      <c r="I12905" s="33">
        <v>12</v>
      </c>
      <c r="J12905" s="36">
        <v>1</v>
      </c>
      <c r="K12905" s="37">
        <v>54720000</v>
      </c>
      <c r="L12905" s="38" t="s">
        <v>12</v>
      </c>
      <c r="M12905" s="38" t="s">
        <v>13</v>
      </c>
    </row>
    <row r="12906" spans="1:13" s="39" customFormat="1" ht="12.75" x14ac:dyDescent="0.2">
      <c r="A12906" s="33" t="s">
        <v>54</v>
      </c>
      <c r="B12906" s="33" t="s">
        <v>5904</v>
      </c>
      <c r="C12906" s="34">
        <v>10</v>
      </c>
      <c r="D12906" s="33" t="s">
        <v>116</v>
      </c>
      <c r="E12906" s="33" t="s">
        <v>12083</v>
      </c>
      <c r="F12906" s="35">
        <v>81112501</v>
      </c>
      <c r="G12906" s="33" t="s">
        <v>15071</v>
      </c>
      <c r="H12906" s="33">
        <v>1</v>
      </c>
      <c r="I12906" s="33">
        <v>12</v>
      </c>
      <c r="J12906" s="36">
        <v>2</v>
      </c>
      <c r="K12906" s="37">
        <v>6936000</v>
      </c>
      <c r="L12906" s="38" t="s">
        <v>15</v>
      </c>
      <c r="M12906" s="38" t="s">
        <v>13</v>
      </c>
    </row>
    <row r="12907" spans="1:13" s="39" customFormat="1" ht="12.75" x14ac:dyDescent="0.2">
      <c r="A12907" s="33" t="s">
        <v>54</v>
      </c>
      <c r="B12907" s="33" t="s">
        <v>5904</v>
      </c>
      <c r="C12907" s="34">
        <v>10</v>
      </c>
      <c r="D12907" s="33" t="s">
        <v>116</v>
      </c>
      <c r="E12907" s="33" t="s">
        <v>12084</v>
      </c>
      <c r="F12907" s="35">
        <v>81112501</v>
      </c>
      <c r="G12907" s="33" t="s">
        <v>15071</v>
      </c>
      <c r="H12907" s="33">
        <v>1</v>
      </c>
      <c r="I12907" s="33">
        <v>12</v>
      </c>
      <c r="J12907" s="36">
        <v>4</v>
      </c>
      <c r="K12907" s="37">
        <v>20400000</v>
      </c>
      <c r="L12907" s="38" t="s">
        <v>15</v>
      </c>
      <c r="M12907" s="38" t="s">
        <v>13</v>
      </c>
    </row>
    <row r="12908" spans="1:13" s="39" customFormat="1" ht="12.75" x14ac:dyDescent="0.2">
      <c r="A12908" s="33" t="s">
        <v>54</v>
      </c>
      <c r="B12908" s="33" t="s">
        <v>609</v>
      </c>
      <c r="C12908" s="34">
        <v>10</v>
      </c>
      <c r="D12908" s="33" t="s">
        <v>107</v>
      </c>
      <c r="E12908" s="33" t="s">
        <v>12085</v>
      </c>
      <c r="F12908" s="35">
        <v>86131700</v>
      </c>
      <c r="G12908" s="33" t="s">
        <v>313</v>
      </c>
      <c r="H12908" s="33">
        <v>1</v>
      </c>
      <c r="I12908" s="33">
        <v>5</v>
      </c>
      <c r="J12908" s="36">
        <v>1</v>
      </c>
      <c r="K12908" s="37">
        <v>107856105.7</v>
      </c>
      <c r="L12908" s="38" t="s">
        <v>12</v>
      </c>
      <c r="M12908" s="38" t="s">
        <v>13</v>
      </c>
    </row>
    <row r="12909" spans="1:13" s="39" customFormat="1" ht="12.75" x14ac:dyDescent="0.2">
      <c r="A12909" s="33" t="s">
        <v>54</v>
      </c>
      <c r="B12909" s="33" t="s">
        <v>609</v>
      </c>
      <c r="C12909" s="34">
        <v>10</v>
      </c>
      <c r="D12909" s="33" t="s">
        <v>107</v>
      </c>
      <c r="E12909" s="33" t="s">
        <v>12086</v>
      </c>
      <c r="F12909" s="35">
        <v>86131700</v>
      </c>
      <c r="G12909" s="33" t="s">
        <v>313</v>
      </c>
      <c r="H12909" s="33">
        <v>1</v>
      </c>
      <c r="I12909" s="33">
        <v>11</v>
      </c>
      <c r="J12909" s="36">
        <v>1</v>
      </c>
      <c r="K12909" s="37">
        <v>1200000000</v>
      </c>
      <c r="L12909" s="38" t="s">
        <v>12</v>
      </c>
      <c r="M12909" s="38" t="s">
        <v>13</v>
      </c>
    </row>
    <row r="12910" spans="1:13" s="39" customFormat="1" ht="12.75" x14ac:dyDescent="0.2">
      <c r="A12910" s="33" t="s">
        <v>54</v>
      </c>
      <c r="B12910" s="33" t="s">
        <v>609</v>
      </c>
      <c r="C12910" s="34">
        <v>10</v>
      </c>
      <c r="D12910" s="33" t="s">
        <v>107</v>
      </c>
      <c r="E12910" s="33" t="s">
        <v>12087</v>
      </c>
      <c r="F12910" s="35">
        <v>86131700</v>
      </c>
      <c r="G12910" s="33" t="s">
        <v>313</v>
      </c>
      <c r="H12910" s="33">
        <v>1</v>
      </c>
      <c r="I12910" s="33">
        <v>11</v>
      </c>
      <c r="J12910" s="36">
        <v>1</v>
      </c>
      <c r="K12910" s="37">
        <v>1200000000</v>
      </c>
      <c r="L12910" s="38" t="s">
        <v>12</v>
      </c>
      <c r="M12910" s="38" t="s">
        <v>13</v>
      </c>
    </row>
    <row r="12911" spans="1:13" s="39" customFormat="1" ht="12.75" x14ac:dyDescent="0.2">
      <c r="A12911" s="33" t="s">
        <v>54</v>
      </c>
      <c r="B12911" s="33" t="s">
        <v>609</v>
      </c>
      <c r="C12911" s="34">
        <v>10</v>
      </c>
      <c r="D12911" s="33" t="s">
        <v>107</v>
      </c>
      <c r="E12911" s="33" t="s">
        <v>12086</v>
      </c>
      <c r="F12911" s="35">
        <v>86131700</v>
      </c>
      <c r="G12911" s="33" t="s">
        <v>313</v>
      </c>
      <c r="H12911" s="33">
        <v>1</v>
      </c>
      <c r="I12911" s="33">
        <v>11</v>
      </c>
      <c r="J12911" s="36">
        <v>1</v>
      </c>
      <c r="K12911" s="37">
        <v>65000000</v>
      </c>
      <c r="L12911" s="38" t="s">
        <v>12</v>
      </c>
      <c r="M12911" s="38" t="s">
        <v>2372</v>
      </c>
    </row>
    <row r="12912" spans="1:13" s="39" customFormat="1" ht="12.75" x14ac:dyDescent="0.2">
      <c r="A12912" s="33" t="s">
        <v>54</v>
      </c>
      <c r="B12912" s="33" t="s">
        <v>609</v>
      </c>
      <c r="C12912" s="34">
        <v>10</v>
      </c>
      <c r="D12912" s="33" t="s">
        <v>107</v>
      </c>
      <c r="E12912" s="33" t="s">
        <v>12087</v>
      </c>
      <c r="F12912" s="35">
        <v>86131700</v>
      </c>
      <c r="G12912" s="33" t="s">
        <v>313</v>
      </c>
      <c r="H12912" s="33">
        <v>1</v>
      </c>
      <c r="I12912" s="33">
        <v>11</v>
      </c>
      <c r="J12912" s="36">
        <v>1</v>
      </c>
      <c r="K12912" s="37">
        <v>200000000</v>
      </c>
      <c r="L12912" s="38" t="s">
        <v>12</v>
      </c>
      <c r="M12912" s="38" t="s">
        <v>2372</v>
      </c>
    </row>
    <row r="12913" spans="1:13" s="39" customFormat="1" ht="12.75" x14ac:dyDescent="0.2">
      <c r="A12913" s="33" t="s">
        <v>54</v>
      </c>
      <c r="B12913" s="33" t="s">
        <v>7225</v>
      </c>
      <c r="C12913" s="34">
        <v>10</v>
      </c>
      <c r="D12913" s="33" t="s">
        <v>445</v>
      </c>
      <c r="E12913" s="33" t="s">
        <v>12088</v>
      </c>
      <c r="F12913" s="35">
        <v>25191501</v>
      </c>
      <c r="G12913" s="33" t="s">
        <v>313</v>
      </c>
      <c r="H12913" s="33">
        <v>6</v>
      </c>
      <c r="I12913" s="33">
        <v>6</v>
      </c>
      <c r="J12913" s="36">
        <v>1</v>
      </c>
      <c r="K12913" s="37">
        <v>1077955525.5</v>
      </c>
      <c r="L12913" s="38" t="s">
        <v>12</v>
      </c>
      <c r="M12913" s="38" t="s">
        <v>2371</v>
      </c>
    </row>
    <row r="12914" spans="1:13" s="39" customFormat="1" ht="12.75" x14ac:dyDescent="0.2">
      <c r="A12914" s="33" t="s">
        <v>54</v>
      </c>
      <c r="B12914" s="33" t="s">
        <v>7225</v>
      </c>
      <c r="C12914" s="34">
        <v>10</v>
      </c>
      <c r="D12914" s="33" t="s">
        <v>445</v>
      </c>
      <c r="E12914" s="33" t="s">
        <v>12089</v>
      </c>
      <c r="F12914" s="35">
        <v>25191501</v>
      </c>
      <c r="G12914" s="33" t="s">
        <v>313</v>
      </c>
      <c r="H12914" s="33">
        <v>1</v>
      </c>
      <c r="I12914" s="33">
        <v>3</v>
      </c>
      <c r="J12914" s="36">
        <v>1</v>
      </c>
      <c r="K12914" s="37">
        <v>96000000</v>
      </c>
      <c r="L12914" s="38" t="s">
        <v>12</v>
      </c>
      <c r="M12914" s="38" t="s">
        <v>13</v>
      </c>
    </row>
    <row r="12915" spans="1:13" s="39" customFormat="1" ht="12.75" x14ac:dyDescent="0.2">
      <c r="A12915" s="33" t="s">
        <v>54</v>
      </c>
      <c r="B12915" s="33" t="s">
        <v>611</v>
      </c>
      <c r="C12915" s="34">
        <v>10</v>
      </c>
      <c r="D12915" s="33" t="s">
        <v>108</v>
      </c>
      <c r="E12915" s="33" t="s">
        <v>12090</v>
      </c>
      <c r="F12915" s="35">
        <v>80161506</v>
      </c>
      <c r="G12915" s="33" t="s">
        <v>313</v>
      </c>
      <c r="H12915" s="33">
        <v>1</v>
      </c>
      <c r="I12915" s="33">
        <v>6</v>
      </c>
      <c r="J12915" s="36">
        <v>1</v>
      </c>
      <c r="K12915" s="37">
        <v>179758824.63999999</v>
      </c>
      <c r="L12915" s="38" t="s">
        <v>12</v>
      </c>
      <c r="M12915" s="38" t="s">
        <v>13</v>
      </c>
    </row>
    <row r="12916" spans="1:13" s="39" customFormat="1" ht="12.75" x14ac:dyDescent="0.2">
      <c r="A12916" s="33" t="s">
        <v>54</v>
      </c>
      <c r="B12916" s="33" t="s">
        <v>611</v>
      </c>
      <c r="C12916" s="34">
        <v>10</v>
      </c>
      <c r="D12916" s="33" t="s">
        <v>108</v>
      </c>
      <c r="E12916" s="33" t="s">
        <v>12091</v>
      </c>
      <c r="F12916" s="35">
        <v>78102001</v>
      </c>
      <c r="G12916" s="33" t="s">
        <v>313</v>
      </c>
      <c r="H12916" s="33">
        <v>11</v>
      </c>
      <c r="I12916" s="33">
        <v>6</v>
      </c>
      <c r="J12916" s="36">
        <v>1</v>
      </c>
      <c r="K12916" s="37">
        <v>82755552</v>
      </c>
      <c r="L12916" s="38" t="s">
        <v>12</v>
      </c>
      <c r="M12916" s="38" t="s">
        <v>2371</v>
      </c>
    </row>
    <row r="12917" spans="1:13" s="39" customFormat="1" ht="12.75" x14ac:dyDescent="0.2">
      <c r="A12917" s="33" t="s">
        <v>54</v>
      </c>
      <c r="B12917" s="33" t="s">
        <v>570</v>
      </c>
      <c r="C12917" s="34">
        <v>10</v>
      </c>
      <c r="D12917" s="33" t="s">
        <v>85</v>
      </c>
      <c r="E12917" s="33" t="s">
        <v>12092</v>
      </c>
      <c r="F12917" s="35">
        <v>25201904</v>
      </c>
      <c r="G12917" s="33" t="s">
        <v>313</v>
      </c>
      <c r="H12917" s="33">
        <v>12</v>
      </c>
      <c r="I12917" s="33">
        <v>8</v>
      </c>
      <c r="J12917" s="36">
        <v>1</v>
      </c>
      <c r="K12917" s="37">
        <v>56288237.399999999</v>
      </c>
      <c r="L12917" s="38" t="s">
        <v>12</v>
      </c>
      <c r="M12917" s="38" t="s">
        <v>2372</v>
      </c>
    </row>
    <row r="12918" spans="1:13" s="39" customFormat="1" ht="12.75" x14ac:dyDescent="0.2">
      <c r="A12918" s="33" t="s">
        <v>54</v>
      </c>
      <c r="B12918" s="33" t="s">
        <v>570</v>
      </c>
      <c r="C12918" s="34">
        <v>10</v>
      </c>
      <c r="D12918" s="33" t="s">
        <v>85</v>
      </c>
      <c r="E12918" s="33" t="s">
        <v>12092</v>
      </c>
      <c r="F12918" s="35">
        <v>25201904</v>
      </c>
      <c r="G12918" s="33" t="s">
        <v>313</v>
      </c>
      <c r="H12918" s="33">
        <v>12</v>
      </c>
      <c r="I12918" s="33">
        <v>8</v>
      </c>
      <c r="J12918" s="36">
        <v>1</v>
      </c>
      <c r="K12918" s="37">
        <v>470496235.43000001</v>
      </c>
      <c r="L12918" s="38" t="s">
        <v>12</v>
      </c>
      <c r="M12918" s="38" t="s">
        <v>2372</v>
      </c>
    </row>
    <row r="12919" spans="1:13" s="39" customFormat="1" ht="12.75" x14ac:dyDescent="0.2">
      <c r="A12919" s="33" t="s">
        <v>54</v>
      </c>
      <c r="B12919" s="33" t="s">
        <v>570</v>
      </c>
      <c r="C12919" s="34">
        <v>10</v>
      </c>
      <c r="D12919" s="33" t="s">
        <v>85</v>
      </c>
      <c r="E12919" s="33" t="s">
        <v>12093</v>
      </c>
      <c r="F12919" s="35" t="s">
        <v>12094</v>
      </c>
      <c r="G12919" s="33" t="s">
        <v>313</v>
      </c>
      <c r="H12919" s="33">
        <v>12</v>
      </c>
      <c r="I12919" s="33">
        <v>8</v>
      </c>
      <c r="J12919" s="36">
        <v>1</v>
      </c>
      <c r="K12919" s="37">
        <v>66655488</v>
      </c>
      <c r="L12919" s="38" t="s">
        <v>12</v>
      </c>
      <c r="M12919" s="38" t="s">
        <v>2372</v>
      </c>
    </row>
    <row r="12920" spans="1:13" s="39" customFormat="1" ht="12.75" x14ac:dyDescent="0.2">
      <c r="A12920" s="33" t="s">
        <v>54</v>
      </c>
      <c r="B12920" s="33" t="s">
        <v>582</v>
      </c>
      <c r="C12920" s="34">
        <v>10</v>
      </c>
      <c r="D12920" s="33" t="s">
        <v>34</v>
      </c>
      <c r="E12920" s="33" t="s">
        <v>12095</v>
      </c>
      <c r="F12920" s="35">
        <v>46101800</v>
      </c>
      <c r="G12920" s="33" t="s">
        <v>313</v>
      </c>
      <c r="H12920" s="33">
        <v>11</v>
      </c>
      <c r="I12920" s="33">
        <v>8</v>
      </c>
      <c r="J12920" s="36">
        <v>1</v>
      </c>
      <c r="K12920" s="37">
        <v>75630061.960000008</v>
      </c>
      <c r="L12920" s="38" t="s">
        <v>12</v>
      </c>
      <c r="M12920" s="38" t="s">
        <v>2371</v>
      </c>
    </row>
    <row r="12921" spans="1:13" s="39" customFormat="1" ht="12.75" x14ac:dyDescent="0.2">
      <c r="A12921" s="33" t="s">
        <v>54</v>
      </c>
      <c r="B12921" s="33" t="s">
        <v>582</v>
      </c>
      <c r="C12921" s="34">
        <v>10</v>
      </c>
      <c r="D12921" s="33" t="s">
        <v>34</v>
      </c>
      <c r="E12921" s="33" t="s">
        <v>12095</v>
      </c>
      <c r="F12921" s="35">
        <v>46101800</v>
      </c>
      <c r="G12921" s="33" t="s">
        <v>313</v>
      </c>
      <c r="H12921" s="33">
        <v>11</v>
      </c>
      <c r="I12921" s="33">
        <v>8</v>
      </c>
      <c r="J12921" s="36">
        <v>1</v>
      </c>
      <c r="K12921" s="37">
        <v>342006101.15999997</v>
      </c>
      <c r="L12921" s="38" t="s">
        <v>12</v>
      </c>
      <c r="M12921" s="38" t="s">
        <v>2371</v>
      </c>
    </row>
    <row r="12922" spans="1:13" s="39" customFormat="1" ht="12.75" x14ac:dyDescent="0.2">
      <c r="A12922" s="33" t="s">
        <v>54</v>
      </c>
      <c r="B12922" s="33" t="s">
        <v>582</v>
      </c>
      <c r="C12922" s="34">
        <v>10</v>
      </c>
      <c r="D12922" s="33" t="s">
        <v>34</v>
      </c>
      <c r="E12922" s="33" t="s">
        <v>12096</v>
      </c>
      <c r="F12922" s="35" t="s">
        <v>12097</v>
      </c>
      <c r="G12922" s="33" t="s">
        <v>313</v>
      </c>
      <c r="H12922" s="33">
        <v>8</v>
      </c>
      <c r="I12922" s="33">
        <v>12</v>
      </c>
      <c r="J12922" s="36">
        <v>1</v>
      </c>
      <c r="K12922" s="37">
        <v>135331666.28999999</v>
      </c>
      <c r="L12922" s="38" t="s">
        <v>12</v>
      </c>
      <c r="M12922" s="38" t="s">
        <v>2371</v>
      </c>
    </row>
    <row r="12923" spans="1:13" s="39" customFormat="1" ht="12.75" x14ac:dyDescent="0.2">
      <c r="A12923" s="33" t="s">
        <v>54</v>
      </c>
      <c r="B12923" s="33" t="s">
        <v>582</v>
      </c>
      <c r="C12923" s="34">
        <v>10</v>
      </c>
      <c r="D12923" s="33" t="s">
        <v>34</v>
      </c>
      <c r="E12923" s="33" t="s">
        <v>12098</v>
      </c>
      <c r="F12923" s="35" t="s">
        <v>12023</v>
      </c>
      <c r="G12923" s="33" t="s">
        <v>313</v>
      </c>
      <c r="H12923" s="33">
        <v>1</v>
      </c>
      <c r="I12923" s="33">
        <v>6</v>
      </c>
      <c r="J12923" s="36">
        <v>1</v>
      </c>
      <c r="K12923" s="37">
        <v>2354205653.9699998</v>
      </c>
      <c r="L12923" s="38" t="s">
        <v>12</v>
      </c>
      <c r="M12923" s="38" t="s">
        <v>2372</v>
      </c>
    </row>
    <row r="12924" spans="1:13" s="39" customFormat="1" ht="12.75" x14ac:dyDescent="0.2">
      <c r="A12924" s="33" t="s">
        <v>54</v>
      </c>
      <c r="B12924" s="33" t="s">
        <v>582</v>
      </c>
      <c r="C12924" s="34">
        <v>10</v>
      </c>
      <c r="D12924" s="33" t="s">
        <v>34</v>
      </c>
      <c r="E12924" s="33" t="s">
        <v>12098</v>
      </c>
      <c r="F12924" s="35" t="s">
        <v>12023</v>
      </c>
      <c r="G12924" s="33" t="s">
        <v>313</v>
      </c>
      <c r="H12924" s="33">
        <v>1</v>
      </c>
      <c r="I12924" s="33">
        <v>6</v>
      </c>
      <c r="J12924" s="36">
        <v>1</v>
      </c>
      <c r="K12924" s="37">
        <v>2282598849.52</v>
      </c>
      <c r="L12924" s="38" t="s">
        <v>12</v>
      </c>
      <c r="M12924" s="38" t="s">
        <v>2372</v>
      </c>
    </row>
    <row r="12925" spans="1:13" s="39" customFormat="1" ht="12.75" x14ac:dyDescent="0.2">
      <c r="A12925" s="33" t="s">
        <v>54</v>
      </c>
      <c r="B12925" s="33" t="s">
        <v>582</v>
      </c>
      <c r="C12925" s="34">
        <v>10</v>
      </c>
      <c r="D12925" s="33" t="s">
        <v>34</v>
      </c>
      <c r="E12925" s="33" t="s">
        <v>12098</v>
      </c>
      <c r="F12925" s="35" t="s">
        <v>12023</v>
      </c>
      <c r="G12925" s="33" t="s">
        <v>313</v>
      </c>
      <c r="H12925" s="33">
        <v>1</v>
      </c>
      <c r="I12925" s="33">
        <v>6</v>
      </c>
      <c r="J12925" s="36">
        <v>1</v>
      </c>
      <c r="K12925" s="37">
        <v>605835886.7900002</v>
      </c>
      <c r="L12925" s="38" t="s">
        <v>12</v>
      </c>
      <c r="M12925" s="38" t="s">
        <v>2372</v>
      </c>
    </row>
    <row r="12926" spans="1:13" s="39" customFormat="1" ht="12.75" x14ac:dyDescent="0.2">
      <c r="A12926" s="33" t="s">
        <v>54</v>
      </c>
      <c r="B12926" s="33" t="s">
        <v>582</v>
      </c>
      <c r="C12926" s="34">
        <v>10</v>
      </c>
      <c r="D12926" s="33" t="s">
        <v>34</v>
      </c>
      <c r="E12926" s="33" t="s">
        <v>12098</v>
      </c>
      <c r="F12926" s="35" t="s">
        <v>12023</v>
      </c>
      <c r="G12926" s="33" t="s">
        <v>313</v>
      </c>
      <c r="H12926" s="33">
        <v>1</v>
      </c>
      <c r="I12926" s="33">
        <v>6</v>
      </c>
      <c r="J12926" s="36">
        <v>1</v>
      </c>
      <c r="K12926" s="37">
        <v>1567244104</v>
      </c>
      <c r="L12926" s="38" t="s">
        <v>12</v>
      </c>
      <c r="M12926" s="38" t="s">
        <v>2372</v>
      </c>
    </row>
    <row r="12927" spans="1:13" s="39" customFormat="1" ht="12.75" x14ac:dyDescent="0.2">
      <c r="A12927" s="33" t="s">
        <v>54</v>
      </c>
      <c r="B12927" s="33" t="s">
        <v>582</v>
      </c>
      <c r="C12927" s="34">
        <v>10</v>
      </c>
      <c r="D12927" s="33" t="s">
        <v>34</v>
      </c>
      <c r="E12927" s="33" t="s">
        <v>12098</v>
      </c>
      <c r="F12927" s="35" t="s">
        <v>12023</v>
      </c>
      <c r="G12927" s="33" t="s">
        <v>313</v>
      </c>
      <c r="H12927" s="33">
        <v>1</v>
      </c>
      <c r="I12927" s="33">
        <v>6</v>
      </c>
      <c r="J12927" s="36">
        <v>1</v>
      </c>
      <c r="K12927" s="37">
        <v>320000000</v>
      </c>
      <c r="L12927" s="38" t="s">
        <v>12</v>
      </c>
      <c r="M12927" s="38" t="s">
        <v>2372</v>
      </c>
    </row>
    <row r="12928" spans="1:13" s="39" customFormat="1" ht="12.75" x14ac:dyDescent="0.2">
      <c r="A12928" s="33" t="s">
        <v>54</v>
      </c>
      <c r="B12928" s="33" t="s">
        <v>582</v>
      </c>
      <c r="C12928" s="34">
        <v>10</v>
      </c>
      <c r="D12928" s="33" t="s">
        <v>34</v>
      </c>
      <c r="E12928" s="33" t="s">
        <v>12098</v>
      </c>
      <c r="F12928" s="35" t="s">
        <v>12023</v>
      </c>
      <c r="G12928" s="33" t="s">
        <v>313</v>
      </c>
      <c r="H12928" s="33">
        <v>1</v>
      </c>
      <c r="I12928" s="33">
        <v>6</v>
      </c>
      <c r="J12928" s="36">
        <v>1</v>
      </c>
      <c r="K12928" s="37">
        <v>796586755.52999997</v>
      </c>
      <c r="L12928" s="38" t="s">
        <v>12</v>
      </c>
      <c r="M12928" s="38" t="s">
        <v>2372</v>
      </c>
    </row>
    <row r="12929" spans="1:13" s="39" customFormat="1" ht="12.75" x14ac:dyDescent="0.2">
      <c r="A12929" s="33" t="s">
        <v>54</v>
      </c>
      <c r="B12929" s="33" t="s">
        <v>582</v>
      </c>
      <c r="C12929" s="34">
        <v>10</v>
      </c>
      <c r="D12929" s="33" t="s">
        <v>34</v>
      </c>
      <c r="E12929" s="33" t="s">
        <v>12098</v>
      </c>
      <c r="F12929" s="35" t="s">
        <v>12023</v>
      </c>
      <c r="G12929" s="33" t="s">
        <v>313</v>
      </c>
      <c r="H12929" s="33">
        <v>1</v>
      </c>
      <c r="I12929" s="33">
        <v>6</v>
      </c>
      <c r="J12929" s="36">
        <v>1</v>
      </c>
      <c r="K12929" s="37">
        <v>216640000</v>
      </c>
      <c r="L12929" s="38" t="s">
        <v>12</v>
      </c>
      <c r="M12929" s="38" t="s">
        <v>2372</v>
      </c>
    </row>
    <row r="12930" spans="1:13" s="39" customFormat="1" ht="12.75" x14ac:dyDescent="0.2">
      <c r="A12930" s="33" t="s">
        <v>54</v>
      </c>
      <c r="B12930" s="33" t="s">
        <v>582</v>
      </c>
      <c r="C12930" s="34">
        <v>10</v>
      </c>
      <c r="D12930" s="33" t="s">
        <v>34</v>
      </c>
      <c r="E12930" s="33" t="s">
        <v>12098</v>
      </c>
      <c r="F12930" s="35" t="s">
        <v>12023</v>
      </c>
      <c r="G12930" s="33" t="s">
        <v>313</v>
      </c>
      <c r="H12930" s="33">
        <v>1</v>
      </c>
      <c r="I12930" s="33">
        <v>6</v>
      </c>
      <c r="J12930" s="36">
        <v>1</v>
      </c>
      <c r="K12930" s="37">
        <v>324189097.96999997</v>
      </c>
      <c r="L12930" s="38" t="s">
        <v>12</v>
      </c>
      <c r="M12930" s="38" t="s">
        <v>2372</v>
      </c>
    </row>
    <row r="12931" spans="1:13" s="39" customFormat="1" ht="12.75" x14ac:dyDescent="0.2">
      <c r="A12931" s="33" t="s">
        <v>54</v>
      </c>
      <c r="B12931" s="33" t="s">
        <v>590</v>
      </c>
      <c r="C12931" s="34">
        <v>10</v>
      </c>
      <c r="D12931" s="33" t="s">
        <v>39</v>
      </c>
      <c r="E12931" s="33" t="s">
        <v>12099</v>
      </c>
      <c r="F12931" s="35">
        <v>78181900</v>
      </c>
      <c r="G12931" s="33" t="s">
        <v>313</v>
      </c>
      <c r="H12931" s="33">
        <v>1</v>
      </c>
      <c r="I12931" s="33">
        <v>6</v>
      </c>
      <c r="J12931" s="36">
        <v>1</v>
      </c>
      <c r="K12931" s="37">
        <v>6604478225.539999</v>
      </c>
      <c r="L12931" s="38" t="s">
        <v>12</v>
      </c>
      <c r="M12931" s="38" t="s">
        <v>2372</v>
      </c>
    </row>
    <row r="12932" spans="1:13" s="39" customFormat="1" ht="12.75" x14ac:dyDescent="0.2">
      <c r="A12932" s="33" t="s">
        <v>54</v>
      </c>
      <c r="B12932" s="33" t="s">
        <v>590</v>
      </c>
      <c r="C12932" s="34">
        <v>10</v>
      </c>
      <c r="D12932" s="33" t="s">
        <v>39</v>
      </c>
      <c r="E12932" s="33" t="s">
        <v>12099</v>
      </c>
      <c r="F12932" s="35">
        <v>78181800</v>
      </c>
      <c r="G12932" s="33" t="s">
        <v>313</v>
      </c>
      <c r="H12932" s="33">
        <v>1</v>
      </c>
      <c r="I12932" s="33">
        <v>6</v>
      </c>
      <c r="J12932" s="36">
        <v>1</v>
      </c>
      <c r="K12932" s="37">
        <v>1994418693.7</v>
      </c>
      <c r="L12932" s="38" t="s">
        <v>12</v>
      </c>
      <c r="M12932" s="38" t="s">
        <v>2372</v>
      </c>
    </row>
    <row r="12933" spans="1:13" s="39" customFormat="1" ht="12.75" x14ac:dyDescent="0.2">
      <c r="A12933" s="33" t="s">
        <v>54</v>
      </c>
      <c r="B12933" s="33" t="s">
        <v>590</v>
      </c>
      <c r="C12933" s="34">
        <v>10</v>
      </c>
      <c r="D12933" s="33" t="s">
        <v>39</v>
      </c>
      <c r="E12933" s="33" t="s">
        <v>12099</v>
      </c>
      <c r="F12933" s="35">
        <v>78181800</v>
      </c>
      <c r="G12933" s="33" t="s">
        <v>313</v>
      </c>
      <c r="H12933" s="33">
        <v>1</v>
      </c>
      <c r="I12933" s="33">
        <v>6</v>
      </c>
      <c r="J12933" s="36">
        <v>1</v>
      </c>
      <c r="K12933" s="37">
        <v>1910872528</v>
      </c>
      <c r="L12933" s="38" t="s">
        <v>12</v>
      </c>
      <c r="M12933" s="38" t="s">
        <v>2372</v>
      </c>
    </row>
    <row r="12934" spans="1:13" s="39" customFormat="1" ht="12.75" x14ac:dyDescent="0.2">
      <c r="A12934" s="33" t="s">
        <v>54</v>
      </c>
      <c r="B12934" s="33" t="s">
        <v>590</v>
      </c>
      <c r="C12934" s="34">
        <v>10</v>
      </c>
      <c r="D12934" s="33" t="s">
        <v>39</v>
      </c>
      <c r="E12934" s="33" t="s">
        <v>12099</v>
      </c>
      <c r="F12934" s="35">
        <v>78181900</v>
      </c>
      <c r="G12934" s="33" t="s">
        <v>313</v>
      </c>
      <c r="H12934" s="33">
        <v>1</v>
      </c>
      <c r="I12934" s="33">
        <v>6</v>
      </c>
      <c r="J12934" s="36">
        <v>1</v>
      </c>
      <c r="K12934" s="37">
        <v>1938727610.8800001</v>
      </c>
      <c r="L12934" s="38" t="s">
        <v>12</v>
      </c>
      <c r="M12934" s="38" t="s">
        <v>2372</v>
      </c>
    </row>
    <row r="12935" spans="1:13" s="39" customFormat="1" ht="12.75" x14ac:dyDescent="0.2">
      <c r="A12935" s="33" t="s">
        <v>54</v>
      </c>
      <c r="B12935" s="33" t="s">
        <v>590</v>
      </c>
      <c r="C12935" s="34">
        <v>10</v>
      </c>
      <c r="D12935" s="33" t="s">
        <v>39</v>
      </c>
      <c r="E12935" s="33" t="s">
        <v>12099</v>
      </c>
      <c r="F12935" s="35">
        <v>78181800</v>
      </c>
      <c r="G12935" s="33" t="s">
        <v>313</v>
      </c>
      <c r="H12935" s="33">
        <v>1</v>
      </c>
      <c r="I12935" s="33">
        <v>6</v>
      </c>
      <c r="J12935" s="36">
        <v>1</v>
      </c>
      <c r="K12935" s="37">
        <v>1974046678</v>
      </c>
      <c r="L12935" s="38" t="s">
        <v>12</v>
      </c>
      <c r="M12935" s="38" t="s">
        <v>2372</v>
      </c>
    </row>
    <row r="12936" spans="1:13" s="39" customFormat="1" ht="12.75" x14ac:dyDescent="0.2">
      <c r="A12936" s="33" t="s">
        <v>54</v>
      </c>
      <c r="B12936" s="33" t="s">
        <v>590</v>
      </c>
      <c r="C12936" s="34">
        <v>10</v>
      </c>
      <c r="D12936" s="33" t="s">
        <v>39</v>
      </c>
      <c r="E12936" s="33" t="s">
        <v>12099</v>
      </c>
      <c r="F12936" s="35">
        <v>78181900</v>
      </c>
      <c r="G12936" s="33" t="s">
        <v>313</v>
      </c>
      <c r="H12936" s="33">
        <v>1</v>
      </c>
      <c r="I12936" s="33">
        <v>6</v>
      </c>
      <c r="J12936" s="36">
        <v>1</v>
      </c>
      <c r="K12936" s="37">
        <v>9530032229.1599998</v>
      </c>
      <c r="L12936" s="38" t="s">
        <v>12</v>
      </c>
      <c r="M12936" s="38" t="s">
        <v>2372</v>
      </c>
    </row>
    <row r="12937" spans="1:13" s="39" customFormat="1" ht="12.75" x14ac:dyDescent="0.2">
      <c r="A12937" s="33" t="s">
        <v>54</v>
      </c>
      <c r="B12937" s="33" t="s">
        <v>590</v>
      </c>
      <c r="C12937" s="34">
        <v>10</v>
      </c>
      <c r="D12937" s="33" t="s">
        <v>39</v>
      </c>
      <c r="E12937" s="33" t="s">
        <v>12099</v>
      </c>
      <c r="F12937" s="35">
        <v>78181900</v>
      </c>
      <c r="G12937" s="33" t="s">
        <v>313</v>
      </c>
      <c r="H12937" s="33">
        <v>1</v>
      </c>
      <c r="I12937" s="33">
        <v>6</v>
      </c>
      <c r="J12937" s="36">
        <v>1</v>
      </c>
      <c r="K12937" s="37">
        <v>453633544.78999996</v>
      </c>
      <c r="L12937" s="38" t="s">
        <v>12</v>
      </c>
      <c r="M12937" s="38" t="s">
        <v>2372</v>
      </c>
    </row>
    <row r="12938" spans="1:13" s="39" customFormat="1" ht="12.75" x14ac:dyDescent="0.2">
      <c r="A12938" s="33" t="s">
        <v>54</v>
      </c>
      <c r="B12938" s="33" t="s">
        <v>5904</v>
      </c>
      <c r="C12938" s="34">
        <v>10</v>
      </c>
      <c r="D12938" s="33" t="s">
        <v>116</v>
      </c>
      <c r="E12938" s="33" t="s">
        <v>12100</v>
      </c>
      <c r="F12938" s="35">
        <v>55111508</v>
      </c>
      <c r="G12938" s="33" t="s">
        <v>313</v>
      </c>
      <c r="H12938" s="33">
        <v>2</v>
      </c>
      <c r="I12938" s="33">
        <v>12</v>
      </c>
      <c r="J12938" s="36">
        <v>1</v>
      </c>
      <c r="K12938" s="37">
        <v>570002922.45000005</v>
      </c>
      <c r="L12938" s="38" t="s">
        <v>15</v>
      </c>
      <c r="M12938" s="38" t="s">
        <v>13</v>
      </c>
    </row>
    <row r="12939" spans="1:13" s="39" customFormat="1" ht="12.75" x14ac:dyDescent="0.2">
      <c r="A12939" s="33" t="s">
        <v>54</v>
      </c>
      <c r="B12939" s="33" t="s">
        <v>609</v>
      </c>
      <c r="C12939" s="34">
        <v>10</v>
      </c>
      <c r="D12939" s="33" t="s">
        <v>107</v>
      </c>
      <c r="E12939" s="33" t="s">
        <v>12101</v>
      </c>
      <c r="F12939" s="35">
        <v>86131700</v>
      </c>
      <c r="G12939" s="33" t="s">
        <v>313</v>
      </c>
      <c r="H12939" s="33">
        <v>1</v>
      </c>
      <c r="I12939" s="33">
        <v>11</v>
      </c>
      <c r="J12939" s="36">
        <v>1</v>
      </c>
      <c r="K12939" s="37">
        <v>525380113.93000001</v>
      </c>
      <c r="L12939" s="38" t="s">
        <v>12</v>
      </c>
      <c r="M12939" s="38" t="s">
        <v>2371</v>
      </c>
    </row>
    <row r="12940" spans="1:13" s="39" customFormat="1" ht="12.75" x14ac:dyDescent="0.2">
      <c r="A12940" s="33" t="s">
        <v>54</v>
      </c>
      <c r="B12940" s="33" t="s">
        <v>609</v>
      </c>
      <c r="C12940" s="34">
        <v>10</v>
      </c>
      <c r="D12940" s="33" t="s">
        <v>107</v>
      </c>
      <c r="E12940" s="33" t="s">
        <v>12101</v>
      </c>
      <c r="F12940" s="35">
        <v>86131700</v>
      </c>
      <c r="G12940" s="33" t="s">
        <v>313</v>
      </c>
      <c r="H12940" s="33">
        <v>1</v>
      </c>
      <c r="I12940" s="33">
        <v>11</v>
      </c>
      <c r="J12940" s="36">
        <v>1</v>
      </c>
      <c r="K12940" s="37">
        <v>1303868800</v>
      </c>
      <c r="L12940" s="38" t="s">
        <v>12</v>
      </c>
      <c r="M12940" s="38" t="s">
        <v>2371</v>
      </c>
    </row>
    <row r="12941" spans="1:13" s="39" customFormat="1" ht="12.75" x14ac:dyDescent="0.2">
      <c r="A12941" s="33" t="s">
        <v>54</v>
      </c>
      <c r="B12941" s="33" t="s">
        <v>609</v>
      </c>
      <c r="C12941" s="34">
        <v>10</v>
      </c>
      <c r="D12941" s="33" t="s">
        <v>107</v>
      </c>
      <c r="E12941" s="33" t="s">
        <v>12101</v>
      </c>
      <c r="F12941" s="35">
        <v>86131700</v>
      </c>
      <c r="G12941" s="33" t="s">
        <v>313</v>
      </c>
      <c r="H12941" s="33">
        <v>1</v>
      </c>
      <c r="I12941" s="33">
        <v>11</v>
      </c>
      <c r="J12941" s="36">
        <v>1</v>
      </c>
      <c r="K12941" s="37">
        <v>358208000</v>
      </c>
      <c r="L12941" s="38" t="s">
        <v>12</v>
      </c>
      <c r="M12941" s="38" t="s">
        <v>2371</v>
      </c>
    </row>
    <row r="12942" spans="1:13" s="39" customFormat="1" ht="12.75" x14ac:dyDescent="0.2">
      <c r="A12942" s="33" t="s">
        <v>54</v>
      </c>
      <c r="B12942" s="33" t="s">
        <v>609</v>
      </c>
      <c r="C12942" s="34">
        <v>10</v>
      </c>
      <c r="D12942" s="33" t="s">
        <v>107</v>
      </c>
      <c r="E12942" s="33" t="s">
        <v>12101</v>
      </c>
      <c r="F12942" s="35">
        <v>86131700</v>
      </c>
      <c r="G12942" s="33" t="s">
        <v>313</v>
      </c>
      <c r="H12942" s="33">
        <v>1</v>
      </c>
      <c r="I12942" s="33">
        <v>11</v>
      </c>
      <c r="J12942" s="36">
        <v>1</v>
      </c>
      <c r="K12942" s="37">
        <v>1384966973.9100001</v>
      </c>
      <c r="L12942" s="38" t="s">
        <v>12</v>
      </c>
      <c r="M12942" s="38" t="s">
        <v>2371</v>
      </c>
    </row>
    <row r="12943" spans="1:13" s="39" customFormat="1" ht="12.75" x14ac:dyDescent="0.2">
      <c r="A12943" s="33" t="s">
        <v>54</v>
      </c>
      <c r="B12943" s="33" t="s">
        <v>609</v>
      </c>
      <c r="C12943" s="34">
        <v>10</v>
      </c>
      <c r="D12943" s="33" t="s">
        <v>107</v>
      </c>
      <c r="E12943" s="33" t="s">
        <v>12101</v>
      </c>
      <c r="F12943" s="35">
        <v>86131700</v>
      </c>
      <c r="G12943" s="33" t="s">
        <v>313</v>
      </c>
      <c r="H12943" s="33">
        <v>1</v>
      </c>
      <c r="I12943" s="33">
        <v>11</v>
      </c>
      <c r="J12943" s="36">
        <v>1</v>
      </c>
      <c r="K12943" s="37">
        <v>82896000</v>
      </c>
      <c r="L12943" s="38" t="s">
        <v>12</v>
      </c>
      <c r="M12943" s="38" t="s">
        <v>2371</v>
      </c>
    </row>
    <row r="12944" spans="1:13" s="39" customFormat="1" ht="12.75" x14ac:dyDescent="0.2">
      <c r="A12944" s="33" t="s">
        <v>54</v>
      </c>
      <c r="B12944" s="33" t="s">
        <v>609</v>
      </c>
      <c r="C12944" s="34">
        <v>10</v>
      </c>
      <c r="D12944" s="33" t="s">
        <v>107</v>
      </c>
      <c r="E12944" s="33" t="s">
        <v>12101</v>
      </c>
      <c r="F12944" s="35">
        <v>86131700</v>
      </c>
      <c r="G12944" s="33" t="s">
        <v>313</v>
      </c>
      <c r="H12944" s="33">
        <v>1</v>
      </c>
      <c r="I12944" s="33">
        <v>11</v>
      </c>
      <c r="J12944" s="36">
        <v>1</v>
      </c>
      <c r="K12944" s="37">
        <v>228121600</v>
      </c>
      <c r="L12944" s="38" t="s">
        <v>12</v>
      </c>
      <c r="M12944" s="38" t="s">
        <v>2371</v>
      </c>
    </row>
    <row r="12945" spans="1:13" s="39" customFormat="1" ht="12.75" x14ac:dyDescent="0.2">
      <c r="A12945" s="33" t="s">
        <v>54</v>
      </c>
      <c r="B12945" s="33" t="s">
        <v>582</v>
      </c>
      <c r="C12945" s="34">
        <v>10</v>
      </c>
      <c r="D12945" s="33" t="s">
        <v>34</v>
      </c>
      <c r="E12945" s="33" t="s">
        <v>12098</v>
      </c>
      <c r="F12945" s="35" t="s">
        <v>12023</v>
      </c>
      <c r="G12945" s="33" t="s">
        <v>313</v>
      </c>
      <c r="H12945" s="33">
        <v>1</v>
      </c>
      <c r="I12945" s="33">
        <v>6</v>
      </c>
      <c r="J12945" s="36">
        <v>1</v>
      </c>
      <c r="K12945" s="37">
        <v>392394717.56999993</v>
      </c>
      <c r="L12945" s="38" t="s">
        <v>12</v>
      </c>
      <c r="M12945" s="38" t="s">
        <v>2372</v>
      </c>
    </row>
    <row r="12946" spans="1:13" s="39" customFormat="1" ht="12.75" x14ac:dyDescent="0.2">
      <c r="A12946" s="33" t="s">
        <v>54</v>
      </c>
      <c r="B12946" s="33" t="s">
        <v>582</v>
      </c>
      <c r="C12946" s="34">
        <v>10</v>
      </c>
      <c r="D12946" s="33" t="s">
        <v>34</v>
      </c>
      <c r="E12946" s="33" t="s">
        <v>12098</v>
      </c>
      <c r="F12946" s="35" t="s">
        <v>12023</v>
      </c>
      <c r="G12946" s="33" t="s">
        <v>313</v>
      </c>
      <c r="H12946" s="33">
        <v>1</v>
      </c>
      <c r="I12946" s="33">
        <v>6</v>
      </c>
      <c r="J12946" s="36">
        <v>1</v>
      </c>
      <c r="K12946" s="37">
        <v>500992244.65000004</v>
      </c>
      <c r="L12946" s="38" t="s">
        <v>12</v>
      </c>
      <c r="M12946" s="38" t="s">
        <v>2372</v>
      </c>
    </row>
    <row r="12947" spans="1:13" s="39" customFormat="1" ht="12.75" x14ac:dyDescent="0.2">
      <c r="A12947" s="33" t="s">
        <v>54</v>
      </c>
      <c r="B12947" s="33" t="s">
        <v>582</v>
      </c>
      <c r="C12947" s="34">
        <v>10</v>
      </c>
      <c r="D12947" s="33" t="s">
        <v>34</v>
      </c>
      <c r="E12947" s="33" t="s">
        <v>12098</v>
      </c>
      <c r="F12947" s="35" t="s">
        <v>12023</v>
      </c>
      <c r="G12947" s="33" t="s">
        <v>313</v>
      </c>
      <c r="H12947" s="33">
        <v>1</v>
      </c>
      <c r="I12947" s="33">
        <v>6</v>
      </c>
      <c r="J12947" s="36">
        <v>1</v>
      </c>
      <c r="K12947" s="37">
        <v>448774700</v>
      </c>
      <c r="L12947" s="38" t="s">
        <v>12</v>
      </c>
      <c r="M12947" s="38" t="s">
        <v>2372</v>
      </c>
    </row>
    <row r="12948" spans="1:13" s="39" customFormat="1" ht="12.75" x14ac:dyDescent="0.2">
      <c r="A12948" s="33" t="s">
        <v>54</v>
      </c>
      <c r="B12948" s="33" t="s">
        <v>582</v>
      </c>
      <c r="C12948" s="34">
        <v>10</v>
      </c>
      <c r="D12948" s="33" t="s">
        <v>34</v>
      </c>
      <c r="E12948" s="33" t="s">
        <v>12098</v>
      </c>
      <c r="F12948" s="35" t="s">
        <v>12023</v>
      </c>
      <c r="G12948" s="33" t="s">
        <v>313</v>
      </c>
      <c r="H12948" s="33">
        <v>1</v>
      </c>
      <c r="I12948" s="33">
        <v>6</v>
      </c>
      <c r="J12948" s="36">
        <v>1</v>
      </c>
      <c r="K12948" s="37">
        <v>243020800</v>
      </c>
      <c r="L12948" s="38" t="s">
        <v>12</v>
      </c>
      <c r="M12948" s="38" t="s">
        <v>2372</v>
      </c>
    </row>
    <row r="12949" spans="1:13" s="39" customFormat="1" ht="12.75" x14ac:dyDescent="0.2">
      <c r="A12949" s="33" t="s">
        <v>54</v>
      </c>
      <c r="B12949" s="33" t="s">
        <v>582</v>
      </c>
      <c r="C12949" s="34">
        <v>10</v>
      </c>
      <c r="D12949" s="33" t="s">
        <v>34</v>
      </c>
      <c r="E12949" s="33" t="s">
        <v>12098</v>
      </c>
      <c r="F12949" s="35" t="s">
        <v>12023</v>
      </c>
      <c r="G12949" s="33" t="s">
        <v>313</v>
      </c>
      <c r="H12949" s="33">
        <v>1</v>
      </c>
      <c r="I12949" s="33">
        <v>6</v>
      </c>
      <c r="J12949" s="36">
        <v>1</v>
      </c>
      <c r="K12949" s="37">
        <v>348123281.98000002</v>
      </c>
      <c r="L12949" s="38" t="s">
        <v>12</v>
      </c>
      <c r="M12949" s="38" t="s">
        <v>2372</v>
      </c>
    </row>
    <row r="12950" spans="1:13" s="39" customFormat="1" ht="12.75" x14ac:dyDescent="0.2">
      <c r="A12950" s="33" t="s">
        <v>54</v>
      </c>
      <c r="B12950" s="33" t="s">
        <v>582</v>
      </c>
      <c r="C12950" s="34">
        <v>10</v>
      </c>
      <c r="D12950" s="33" t="s">
        <v>34</v>
      </c>
      <c r="E12950" s="33" t="s">
        <v>12098</v>
      </c>
      <c r="F12950" s="35" t="s">
        <v>12023</v>
      </c>
      <c r="G12950" s="33" t="s">
        <v>313</v>
      </c>
      <c r="H12950" s="33">
        <v>1</v>
      </c>
      <c r="I12950" s="33">
        <v>6</v>
      </c>
      <c r="J12950" s="36">
        <v>1</v>
      </c>
      <c r="K12950" s="37">
        <v>51200000</v>
      </c>
      <c r="L12950" s="38" t="s">
        <v>12</v>
      </c>
      <c r="M12950" s="38" t="s">
        <v>2372</v>
      </c>
    </row>
    <row r="12951" spans="1:13" s="39" customFormat="1" ht="12.75" x14ac:dyDescent="0.2">
      <c r="A12951" s="33" t="s">
        <v>54</v>
      </c>
      <c r="B12951" s="33" t="s">
        <v>582</v>
      </c>
      <c r="C12951" s="34">
        <v>10</v>
      </c>
      <c r="D12951" s="33" t="s">
        <v>34</v>
      </c>
      <c r="E12951" s="33" t="s">
        <v>12098</v>
      </c>
      <c r="F12951" s="35" t="s">
        <v>12023</v>
      </c>
      <c r="G12951" s="33" t="s">
        <v>313</v>
      </c>
      <c r="H12951" s="33">
        <v>1</v>
      </c>
      <c r="I12951" s="33">
        <v>6</v>
      </c>
      <c r="J12951" s="36">
        <v>1</v>
      </c>
      <c r="K12951" s="37">
        <v>132765952</v>
      </c>
      <c r="L12951" s="38" t="s">
        <v>12</v>
      </c>
      <c r="M12951" s="38" t="s">
        <v>2372</v>
      </c>
    </row>
    <row r="12952" spans="1:13" s="39" customFormat="1" ht="12.75" x14ac:dyDescent="0.2">
      <c r="A12952" s="33" t="s">
        <v>54</v>
      </c>
      <c r="B12952" s="33" t="s">
        <v>582</v>
      </c>
      <c r="C12952" s="34">
        <v>10</v>
      </c>
      <c r="D12952" s="33" t="s">
        <v>34</v>
      </c>
      <c r="E12952" s="33" t="s">
        <v>12098</v>
      </c>
      <c r="F12952" s="35" t="s">
        <v>12023</v>
      </c>
      <c r="G12952" s="33" t="s">
        <v>313</v>
      </c>
      <c r="H12952" s="33">
        <v>1</v>
      </c>
      <c r="I12952" s="33">
        <v>6</v>
      </c>
      <c r="J12952" s="36">
        <v>1</v>
      </c>
      <c r="K12952" s="37">
        <v>881645397.36999989</v>
      </c>
      <c r="L12952" s="38" t="s">
        <v>12</v>
      </c>
      <c r="M12952" s="38" t="s">
        <v>2372</v>
      </c>
    </row>
    <row r="12953" spans="1:13" s="39" customFormat="1" ht="12.75" x14ac:dyDescent="0.2">
      <c r="A12953" s="33" t="s">
        <v>54</v>
      </c>
      <c r="B12953" s="33" t="s">
        <v>582</v>
      </c>
      <c r="C12953" s="34">
        <v>10</v>
      </c>
      <c r="D12953" s="33" t="s">
        <v>34</v>
      </c>
      <c r="E12953" s="33" t="s">
        <v>12098</v>
      </c>
      <c r="F12953" s="35" t="s">
        <v>12023</v>
      </c>
      <c r="G12953" s="33" t="s">
        <v>313</v>
      </c>
      <c r="H12953" s="33">
        <v>1</v>
      </c>
      <c r="I12953" s="33">
        <v>6</v>
      </c>
      <c r="J12953" s="36">
        <v>1</v>
      </c>
      <c r="K12953" s="37">
        <v>366426292.94</v>
      </c>
      <c r="L12953" s="38" t="s">
        <v>12</v>
      </c>
      <c r="M12953" s="38" t="s">
        <v>2372</v>
      </c>
    </row>
    <row r="12954" spans="1:13" s="39" customFormat="1" ht="12.75" x14ac:dyDescent="0.2">
      <c r="A12954" s="33" t="s">
        <v>54</v>
      </c>
      <c r="B12954" s="33" t="s">
        <v>5905</v>
      </c>
      <c r="C12954" s="34">
        <v>10</v>
      </c>
      <c r="D12954" s="33" t="s">
        <v>117</v>
      </c>
      <c r="E12954" s="33" t="s">
        <v>12102</v>
      </c>
      <c r="F12954" s="35">
        <v>0</v>
      </c>
      <c r="G12954" s="33" t="s">
        <v>313</v>
      </c>
      <c r="H12954" s="33">
        <v>1</v>
      </c>
      <c r="I12954" s="33">
        <v>6</v>
      </c>
      <c r="J12954" s="36">
        <v>1</v>
      </c>
      <c r="K12954" s="37">
        <v>38554010.409999996</v>
      </c>
      <c r="L12954" s="38" t="s">
        <v>12</v>
      </c>
      <c r="M12954" s="38" t="s">
        <v>13</v>
      </c>
    </row>
    <row r="12955" spans="1:13" s="39" customFormat="1" ht="12.75" x14ac:dyDescent="0.2">
      <c r="A12955" s="33" t="s">
        <v>54</v>
      </c>
      <c r="B12955" s="33" t="s">
        <v>589</v>
      </c>
      <c r="C12955" s="34">
        <v>10</v>
      </c>
      <c r="D12955" s="33" t="s">
        <v>13915</v>
      </c>
      <c r="E12955" s="33" t="s">
        <v>12102</v>
      </c>
      <c r="F12955" s="35">
        <v>0</v>
      </c>
      <c r="G12955" s="33" t="s">
        <v>313</v>
      </c>
      <c r="H12955" s="33">
        <v>1</v>
      </c>
      <c r="I12955" s="33">
        <v>6</v>
      </c>
      <c r="J12955" s="36">
        <v>1</v>
      </c>
      <c r="K12955" s="37">
        <v>13301812.779999999</v>
      </c>
      <c r="L12955" s="38" t="s">
        <v>12</v>
      </c>
      <c r="M12955" s="38" t="s">
        <v>13</v>
      </c>
    </row>
    <row r="12956" spans="1:13" s="39" customFormat="1" ht="12.75" x14ac:dyDescent="0.2">
      <c r="A12956" s="33" t="s">
        <v>54</v>
      </c>
      <c r="B12956" s="33" t="s">
        <v>582</v>
      </c>
      <c r="C12956" s="34">
        <v>10</v>
      </c>
      <c r="D12956" s="33" t="s">
        <v>34</v>
      </c>
      <c r="E12956" s="33" t="s">
        <v>12098</v>
      </c>
      <c r="F12956" s="35" t="s">
        <v>12023</v>
      </c>
      <c r="G12956" s="33" t="s">
        <v>313</v>
      </c>
      <c r="H12956" s="33">
        <v>1</v>
      </c>
      <c r="I12956" s="33">
        <v>6</v>
      </c>
      <c r="J12956" s="36">
        <v>1</v>
      </c>
      <c r="K12956" s="37">
        <v>584209500</v>
      </c>
      <c r="L12956" s="38" t="s">
        <v>12</v>
      </c>
      <c r="M12956" s="38" t="s">
        <v>2372</v>
      </c>
    </row>
    <row r="12957" spans="1:13" s="39" customFormat="1" ht="12.75" x14ac:dyDescent="0.2">
      <c r="A12957" s="33" t="s">
        <v>54</v>
      </c>
      <c r="B12957" s="33" t="s">
        <v>571</v>
      </c>
      <c r="C12957" s="34">
        <v>10</v>
      </c>
      <c r="D12957" s="33" t="s">
        <v>12596</v>
      </c>
      <c r="E12957" s="33" t="s">
        <v>12103</v>
      </c>
      <c r="F12957" s="35">
        <v>15121522</v>
      </c>
      <c r="G12957" s="33" t="s">
        <v>313</v>
      </c>
      <c r="H12957" s="33">
        <v>3</v>
      </c>
      <c r="I12957" s="33">
        <v>6</v>
      </c>
      <c r="J12957" s="36">
        <v>1</v>
      </c>
      <c r="K12957" s="37">
        <v>34221000</v>
      </c>
      <c r="L12957" s="38" t="s">
        <v>12</v>
      </c>
      <c r="M12957" s="38" t="s">
        <v>13</v>
      </c>
    </row>
    <row r="12958" spans="1:13" s="39" customFormat="1" ht="12.75" x14ac:dyDescent="0.2">
      <c r="A12958" s="33" t="s">
        <v>54</v>
      </c>
      <c r="B12958" s="33" t="s">
        <v>580</v>
      </c>
      <c r="C12958" s="34">
        <v>10</v>
      </c>
      <c r="D12958" s="33" t="s">
        <v>42</v>
      </c>
      <c r="E12958" s="33" t="s">
        <v>12103</v>
      </c>
      <c r="F12958" s="35">
        <v>0</v>
      </c>
      <c r="G12958" s="33" t="s">
        <v>313</v>
      </c>
      <c r="H12958" s="33">
        <v>3</v>
      </c>
      <c r="I12958" s="33">
        <v>6</v>
      </c>
      <c r="J12958" s="36">
        <v>1</v>
      </c>
      <c r="K12958" s="37">
        <v>22750000</v>
      </c>
      <c r="L12958" s="38" t="s">
        <v>12</v>
      </c>
      <c r="M12958" s="38" t="s">
        <v>13</v>
      </c>
    </row>
    <row r="12959" spans="1:13" s="39" customFormat="1" ht="12.75" x14ac:dyDescent="0.2">
      <c r="A12959" s="33" t="s">
        <v>54</v>
      </c>
      <c r="B12959" s="33" t="s">
        <v>581</v>
      </c>
      <c r="C12959" s="34">
        <v>10</v>
      </c>
      <c r="D12959" s="33" t="s">
        <v>90</v>
      </c>
      <c r="E12959" s="33" t="s">
        <v>12103</v>
      </c>
      <c r="F12959" s="35">
        <v>0</v>
      </c>
      <c r="G12959" s="33" t="s">
        <v>313</v>
      </c>
      <c r="H12959" s="33">
        <v>3</v>
      </c>
      <c r="I12959" s="33">
        <v>6</v>
      </c>
      <c r="J12959" s="36">
        <v>1</v>
      </c>
      <c r="K12959" s="37">
        <v>7400000</v>
      </c>
      <c r="L12959" s="38" t="s">
        <v>12</v>
      </c>
      <c r="M12959" s="38" t="s">
        <v>13</v>
      </c>
    </row>
    <row r="12960" spans="1:13" s="39" customFormat="1" ht="12.75" x14ac:dyDescent="0.2">
      <c r="A12960" s="33" t="s">
        <v>54</v>
      </c>
      <c r="B12960" s="33" t="s">
        <v>6548</v>
      </c>
      <c r="C12960" s="34">
        <v>10</v>
      </c>
      <c r="D12960" s="33" t="s">
        <v>119</v>
      </c>
      <c r="E12960" s="33" t="s">
        <v>12103</v>
      </c>
      <c r="F12960" s="35">
        <v>0</v>
      </c>
      <c r="G12960" s="33" t="s">
        <v>313</v>
      </c>
      <c r="H12960" s="33">
        <v>3</v>
      </c>
      <c r="I12960" s="33">
        <v>6</v>
      </c>
      <c r="J12960" s="36">
        <v>1</v>
      </c>
      <c r="K12960" s="37">
        <v>21000000</v>
      </c>
      <c r="L12960" s="38" t="s">
        <v>12</v>
      </c>
      <c r="M12960" s="38" t="s">
        <v>13</v>
      </c>
    </row>
    <row r="12961" spans="1:13" s="39" customFormat="1" ht="12.75" x14ac:dyDescent="0.2">
      <c r="A12961" s="33" t="s">
        <v>54</v>
      </c>
      <c r="B12961" s="33" t="s">
        <v>585</v>
      </c>
      <c r="C12961" s="34">
        <v>10</v>
      </c>
      <c r="D12961" s="33" t="s">
        <v>93</v>
      </c>
      <c r="E12961" s="33" t="s">
        <v>12103</v>
      </c>
      <c r="F12961" s="35">
        <v>0</v>
      </c>
      <c r="G12961" s="33" t="s">
        <v>313</v>
      </c>
      <c r="H12961" s="33">
        <v>3</v>
      </c>
      <c r="I12961" s="33">
        <v>6</v>
      </c>
      <c r="J12961" s="36">
        <v>1</v>
      </c>
      <c r="K12961" s="37">
        <v>1728000</v>
      </c>
      <c r="L12961" s="38" t="s">
        <v>12</v>
      </c>
      <c r="M12961" s="38" t="s">
        <v>13</v>
      </c>
    </row>
    <row r="12962" spans="1:13" s="39" customFormat="1" ht="12.75" x14ac:dyDescent="0.2">
      <c r="A12962" s="33" t="s">
        <v>54</v>
      </c>
      <c r="B12962" s="33" t="s">
        <v>587</v>
      </c>
      <c r="C12962" s="34">
        <v>10</v>
      </c>
      <c r="D12962" s="33" t="s">
        <v>95</v>
      </c>
      <c r="E12962" s="33" t="s">
        <v>12103</v>
      </c>
      <c r="F12962" s="35">
        <v>0</v>
      </c>
      <c r="G12962" s="33" t="s">
        <v>313</v>
      </c>
      <c r="H12962" s="33">
        <v>3</v>
      </c>
      <c r="I12962" s="33">
        <v>6</v>
      </c>
      <c r="J12962" s="36">
        <v>1</v>
      </c>
      <c r="K12962" s="37">
        <v>359775.02</v>
      </c>
      <c r="L12962" s="38" t="s">
        <v>12</v>
      </c>
      <c r="M12962" s="38" t="s">
        <v>13</v>
      </c>
    </row>
    <row r="12963" spans="1:13" s="39" customFormat="1" ht="12.75" x14ac:dyDescent="0.2">
      <c r="A12963" s="33" t="s">
        <v>54</v>
      </c>
      <c r="B12963" s="33" t="s">
        <v>589</v>
      </c>
      <c r="C12963" s="34">
        <v>10</v>
      </c>
      <c r="D12963" s="33" t="s">
        <v>13915</v>
      </c>
      <c r="E12963" s="33" t="s">
        <v>12103</v>
      </c>
      <c r="F12963" s="35">
        <v>0</v>
      </c>
      <c r="G12963" s="33" t="s">
        <v>313</v>
      </c>
      <c r="H12963" s="33">
        <v>1</v>
      </c>
      <c r="I12963" s="33">
        <v>6</v>
      </c>
      <c r="J12963" s="36">
        <v>1</v>
      </c>
      <c r="K12963" s="37">
        <v>600</v>
      </c>
      <c r="L12963" s="38" t="s">
        <v>12</v>
      </c>
      <c r="M12963" s="38" t="s">
        <v>13</v>
      </c>
    </row>
    <row r="12964" spans="1:13" s="39" customFormat="1" ht="12.75" x14ac:dyDescent="0.2">
      <c r="A12964" s="33" t="s">
        <v>54</v>
      </c>
      <c r="B12964" s="33" t="s">
        <v>590</v>
      </c>
      <c r="C12964" s="34">
        <v>10</v>
      </c>
      <c r="D12964" s="33" t="s">
        <v>39</v>
      </c>
      <c r="E12964" s="33" t="s">
        <v>12103</v>
      </c>
      <c r="F12964" s="35">
        <v>0</v>
      </c>
      <c r="G12964" s="33" t="s">
        <v>313</v>
      </c>
      <c r="H12964" s="33">
        <v>1</v>
      </c>
      <c r="I12964" s="33">
        <v>6</v>
      </c>
      <c r="J12964" s="36">
        <v>1</v>
      </c>
      <c r="K12964" s="37">
        <v>22432567.829999998</v>
      </c>
      <c r="L12964" s="38" t="s">
        <v>12</v>
      </c>
      <c r="M12964" s="38" t="s">
        <v>2372</v>
      </c>
    </row>
    <row r="12965" spans="1:13" s="39" customFormat="1" ht="12.75" x14ac:dyDescent="0.2">
      <c r="A12965" s="33" t="s">
        <v>54</v>
      </c>
      <c r="B12965" s="33" t="s">
        <v>592</v>
      </c>
      <c r="C12965" s="34">
        <v>10</v>
      </c>
      <c r="D12965" s="33" t="s">
        <v>24</v>
      </c>
      <c r="E12965" s="33" t="s">
        <v>12103</v>
      </c>
      <c r="F12965" s="35">
        <v>0</v>
      </c>
      <c r="G12965" s="33" t="s">
        <v>313</v>
      </c>
      <c r="H12965" s="33">
        <v>1</v>
      </c>
      <c r="I12965" s="33">
        <v>6</v>
      </c>
      <c r="J12965" s="36">
        <v>1</v>
      </c>
      <c r="K12965" s="37">
        <v>117776327.5</v>
      </c>
      <c r="L12965" s="38" t="s">
        <v>12</v>
      </c>
      <c r="M12965" s="38" t="s">
        <v>2372</v>
      </c>
    </row>
    <row r="12966" spans="1:13" s="39" customFormat="1" ht="12.75" x14ac:dyDescent="0.2">
      <c r="A12966" s="33" t="s">
        <v>54</v>
      </c>
      <c r="B12966" s="33" t="s">
        <v>600</v>
      </c>
      <c r="C12966" s="34">
        <v>10</v>
      </c>
      <c r="D12966" s="33" t="s">
        <v>18</v>
      </c>
      <c r="E12966" s="33" t="s">
        <v>12103</v>
      </c>
      <c r="F12966" s="35">
        <v>0</v>
      </c>
      <c r="G12966" s="33" t="s">
        <v>313</v>
      </c>
      <c r="H12966" s="33">
        <v>1</v>
      </c>
      <c r="I12966" s="33">
        <v>6</v>
      </c>
      <c r="J12966" s="36">
        <v>1</v>
      </c>
      <c r="K12966" s="37">
        <v>39400000</v>
      </c>
      <c r="L12966" s="38" t="s">
        <v>12</v>
      </c>
      <c r="M12966" s="38" t="s">
        <v>2372</v>
      </c>
    </row>
    <row r="12967" spans="1:13" s="39" customFormat="1" ht="12.75" x14ac:dyDescent="0.2">
      <c r="A12967" s="33" t="s">
        <v>54</v>
      </c>
      <c r="B12967" s="33" t="s">
        <v>11582</v>
      </c>
      <c r="C12967" s="34">
        <v>10</v>
      </c>
      <c r="D12967" s="33" t="s">
        <v>13933</v>
      </c>
      <c r="E12967" s="33" t="s">
        <v>12103</v>
      </c>
      <c r="F12967" s="35">
        <v>0</v>
      </c>
      <c r="G12967" s="33" t="s">
        <v>313</v>
      </c>
      <c r="H12967" s="33">
        <v>1</v>
      </c>
      <c r="I12967" s="33">
        <v>6</v>
      </c>
      <c r="J12967" s="36">
        <v>1</v>
      </c>
      <c r="K12967" s="37">
        <v>15504000</v>
      </c>
      <c r="L12967" s="38" t="s">
        <v>12</v>
      </c>
      <c r="M12967" s="38" t="s">
        <v>2372</v>
      </c>
    </row>
    <row r="12968" spans="1:13" s="39" customFormat="1" ht="12.75" x14ac:dyDescent="0.2">
      <c r="A12968" s="33" t="s">
        <v>54</v>
      </c>
      <c r="B12968" s="33" t="s">
        <v>601</v>
      </c>
      <c r="C12968" s="34">
        <v>10</v>
      </c>
      <c r="D12968" s="33" t="s">
        <v>8121</v>
      </c>
      <c r="E12968" s="33" t="s">
        <v>12103</v>
      </c>
      <c r="F12968" s="35">
        <v>0</v>
      </c>
      <c r="G12968" s="33" t="s">
        <v>313</v>
      </c>
      <c r="H12968" s="33">
        <v>1</v>
      </c>
      <c r="I12968" s="33">
        <v>6</v>
      </c>
      <c r="J12968" s="36">
        <v>1</v>
      </c>
      <c r="K12968" s="37">
        <v>47040000</v>
      </c>
      <c r="L12968" s="38" t="s">
        <v>12</v>
      </c>
      <c r="M12968" s="38" t="s">
        <v>2372</v>
      </c>
    </row>
    <row r="12969" spans="1:13" s="39" customFormat="1" ht="12.75" x14ac:dyDescent="0.2">
      <c r="A12969" s="33" t="s">
        <v>54</v>
      </c>
      <c r="B12969" s="33" t="s">
        <v>602</v>
      </c>
      <c r="C12969" s="34">
        <v>10</v>
      </c>
      <c r="D12969" s="33" t="s">
        <v>101</v>
      </c>
      <c r="E12969" s="33" t="s">
        <v>12103</v>
      </c>
      <c r="F12969" s="35">
        <v>0</v>
      </c>
      <c r="G12969" s="33" t="s">
        <v>313</v>
      </c>
      <c r="H12969" s="33">
        <v>1</v>
      </c>
      <c r="I12969" s="33">
        <v>6</v>
      </c>
      <c r="J12969" s="36">
        <v>1</v>
      </c>
      <c r="K12969" s="37">
        <v>19008000</v>
      </c>
      <c r="L12969" s="38" t="s">
        <v>12</v>
      </c>
      <c r="M12969" s="38" t="s">
        <v>2372</v>
      </c>
    </row>
    <row r="12970" spans="1:13" s="39" customFormat="1" ht="12.75" x14ac:dyDescent="0.2">
      <c r="A12970" s="33" t="s">
        <v>54</v>
      </c>
      <c r="B12970" s="33" t="s">
        <v>11893</v>
      </c>
      <c r="C12970" s="34">
        <v>10</v>
      </c>
      <c r="D12970" s="33" t="s">
        <v>126</v>
      </c>
      <c r="E12970" s="33" t="s">
        <v>12103</v>
      </c>
      <c r="F12970" s="35">
        <v>0</v>
      </c>
      <c r="G12970" s="33" t="s">
        <v>313</v>
      </c>
      <c r="H12970" s="33">
        <v>1</v>
      </c>
      <c r="I12970" s="33">
        <v>6</v>
      </c>
      <c r="J12970" s="36">
        <v>1</v>
      </c>
      <c r="K12970" s="37">
        <v>6800000</v>
      </c>
      <c r="L12970" s="38" t="s">
        <v>12</v>
      </c>
      <c r="M12970" s="38" t="s">
        <v>2372</v>
      </c>
    </row>
    <row r="12971" spans="1:13" s="39" customFormat="1" ht="12.75" x14ac:dyDescent="0.2">
      <c r="A12971" s="33" t="s">
        <v>54</v>
      </c>
      <c r="B12971" s="33" t="s">
        <v>11894</v>
      </c>
      <c r="C12971" s="34">
        <v>10</v>
      </c>
      <c r="D12971" s="33" t="s">
        <v>125</v>
      </c>
      <c r="E12971" s="33" t="s">
        <v>12103</v>
      </c>
      <c r="F12971" s="35">
        <v>0</v>
      </c>
      <c r="G12971" s="33" t="s">
        <v>313</v>
      </c>
      <c r="H12971" s="33">
        <v>1</v>
      </c>
      <c r="I12971" s="33">
        <v>6</v>
      </c>
      <c r="J12971" s="36">
        <v>1</v>
      </c>
      <c r="K12971" s="37">
        <v>39780000</v>
      </c>
      <c r="L12971" s="38" t="s">
        <v>12</v>
      </c>
      <c r="M12971" s="38" t="s">
        <v>2372</v>
      </c>
    </row>
    <row r="12972" spans="1:13" s="39" customFormat="1" ht="12.75" x14ac:dyDescent="0.2">
      <c r="A12972" s="33" t="s">
        <v>54</v>
      </c>
      <c r="B12972" s="33" t="s">
        <v>5905</v>
      </c>
      <c r="C12972" s="34">
        <v>10</v>
      </c>
      <c r="D12972" s="33" t="s">
        <v>117</v>
      </c>
      <c r="E12972" s="33" t="s">
        <v>12103</v>
      </c>
      <c r="F12972" s="35">
        <v>0</v>
      </c>
      <c r="G12972" s="33" t="s">
        <v>313</v>
      </c>
      <c r="H12972" s="33">
        <v>1</v>
      </c>
      <c r="I12972" s="33">
        <v>6</v>
      </c>
      <c r="J12972" s="36">
        <v>1</v>
      </c>
      <c r="K12972" s="37">
        <v>5387264</v>
      </c>
      <c r="L12972" s="38" t="s">
        <v>12</v>
      </c>
      <c r="M12972" s="38" t="s">
        <v>13</v>
      </c>
    </row>
    <row r="12973" spans="1:13" s="39" customFormat="1" ht="12.75" x14ac:dyDescent="0.2">
      <c r="A12973" s="33" t="s">
        <v>54</v>
      </c>
      <c r="B12973" s="33" t="s">
        <v>9979</v>
      </c>
      <c r="C12973" s="34">
        <v>10</v>
      </c>
      <c r="D12973" s="33" t="s">
        <v>443</v>
      </c>
      <c r="E12973" s="33" t="s">
        <v>12103</v>
      </c>
      <c r="F12973" s="35">
        <v>0</v>
      </c>
      <c r="G12973" s="33" t="s">
        <v>313</v>
      </c>
      <c r="H12973" s="33">
        <v>1</v>
      </c>
      <c r="I12973" s="33">
        <v>6</v>
      </c>
      <c r="J12973" s="36">
        <v>1</v>
      </c>
      <c r="K12973" s="37">
        <v>215950080</v>
      </c>
      <c r="L12973" s="38" t="s">
        <v>12</v>
      </c>
      <c r="M12973" s="38" t="s">
        <v>13</v>
      </c>
    </row>
    <row r="12974" spans="1:13" s="39" customFormat="1" ht="12.75" x14ac:dyDescent="0.2">
      <c r="A12974" s="33" t="s">
        <v>54</v>
      </c>
      <c r="B12974" s="33" t="s">
        <v>11895</v>
      </c>
      <c r="C12974" s="34">
        <v>10</v>
      </c>
      <c r="D12974" s="33" t="s">
        <v>132</v>
      </c>
      <c r="E12974" s="33" t="s">
        <v>12103</v>
      </c>
      <c r="F12974" s="35">
        <v>0</v>
      </c>
      <c r="G12974" s="33" t="s">
        <v>313</v>
      </c>
      <c r="H12974" s="33">
        <v>1</v>
      </c>
      <c r="I12974" s="33">
        <v>6</v>
      </c>
      <c r="J12974" s="36">
        <v>1</v>
      </c>
      <c r="K12974" s="37">
        <v>28517500</v>
      </c>
      <c r="L12974" s="38" t="s">
        <v>12</v>
      </c>
      <c r="M12974" s="38" t="s">
        <v>13</v>
      </c>
    </row>
    <row r="12975" spans="1:13" s="39" customFormat="1" ht="12.75" x14ac:dyDescent="0.2">
      <c r="A12975" s="33" t="s">
        <v>54</v>
      </c>
      <c r="B12975" s="33" t="s">
        <v>611</v>
      </c>
      <c r="C12975" s="34">
        <v>10</v>
      </c>
      <c r="D12975" s="33" t="s">
        <v>108</v>
      </c>
      <c r="E12975" s="33" t="s">
        <v>12103</v>
      </c>
      <c r="F12975" s="35">
        <v>0</v>
      </c>
      <c r="G12975" s="33" t="s">
        <v>313</v>
      </c>
      <c r="H12975" s="33">
        <v>1</v>
      </c>
      <c r="I12975" s="33">
        <v>6</v>
      </c>
      <c r="J12975" s="36">
        <v>1</v>
      </c>
      <c r="K12975" s="37">
        <v>183796342.68000001</v>
      </c>
      <c r="L12975" s="38" t="s">
        <v>12</v>
      </c>
      <c r="M12975" s="38" t="s">
        <v>13</v>
      </c>
    </row>
    <row r="12976" spans="1:13" s="39" customFormat="1" ht="12.75" x14ac:dyDescent="0.2">
      <c r="A12976" s="33" t="s">
        <v>54</v>
      </c>
      <c r="B12976" s="33" t="s">
        <v>11896</v>
      </c>
      <c r="C12976" s="34">
        <v>10</v>
      </c>
      <c r="D12976" s="33" t="s">
        <v>13936</v>
      </c>
      <c r="E12976" s="33" t="s">
        <v>12103</v>
      </c>
      <c r="F12976" s="35">
        <v>0</v>
      </c>
      <c r="G12976" s="33" t="s">
        <v>313</v>
      </c>
      <c r="H12976" s="33">
        <v>1</v>
      </c>
      <c r="I12976" s="33">
        <v>6</v>
      </c>
      <c r="J12976" s="36">
        <v>1</v>
      </c>
      <c r="K12976" s="37">
        <v>44000000</v>
      </c>
      <c r="L12976" s="38" t="s">
        <v>12</v>
      </c>
      <c r="M12976" s="38" t="s">
        <v>13</v>
      </c>
    </row>
    <row r="12977" spans="1:13" s="39" customFormat="1" ht="12.75" x14ac:dyDescent="0.2">
      <c r="A12977" s="33" t="s">
        <v>54</v>
      </c>
      <c r="B12977" s="33" t="s">
        <v>567</v>
      </c>
      <c r="C12977" s="34">
        <v>10</v>
      </c>
      <c r="D12977" s="33" t="s">
        <v>13911</v>
      </c>
      <c r="E12977" s="33" t="s">
        <v>12104</v>
      </c>
      <c r="F12977" s="35">
        <v>52161523</v>
      </c>
      <c r="G12977" s="33" t="s">
        <v>313</v>
      </c>
      <c r="H12977" s="33">
        <v>2</v>
      </c>
      <c r="I12977" s="33">
        <v>7</v>
      </c>
      <c r="J12977" s="36">
        <v>2</v>
      </c>
      <c r="K12977" s="37">
        <v>3210342.24</v>
      </c>
      <c r="L12977" s="38" t="s">
        <v>15</v>
      </c>
      <c r="M12977" s="38" t="s">
        <v>13</v>
      </c>
    </row>
    <row r="12978" spans="1:13" s="39" customFormat="1" ht="12.75" x14ac:dyDescent="0.2">
      <c r="A12978" s="33" t="s">
        <v>54</v>
      </c>
      <c r="B12978" s="33" t="s">
        <v>5904</v>
      </c>
      <c r="C12978" s="34">
        <v>10</v>
      </c>
      <c r="D12978" s="33" t="s">
        <v>116</v>
      </c>
      <c r="E12978" s="33" t="s">
        <v>12105</v>
      </c>
      <c r="F12978" s="35">
        <v>55101519</v>
      </c>
      <c r="G12978" s="33" t="s">
        <v>313</v>
      </c>
      <c r="H12978" s="33">
        <v>4</v>
      </c>
      <c r="I12978" s="33">
        <v>12</v>
      </c>
      <c r="J12978" s="36">
        <v>1</v>
      </c>
      <c r="K12978" s="37">
        <v>1443580000</v>
      </c>
      <c r="L12978" s="38" t="s">
        <v>12</v>
      </c>
      <c r="M12978" s="38" t="s">
        <v>13</v>
      </c>
    </row>
    <row r="12979" spans="1:13" s="39" customFormat="1" ht="12.75" x14ac:dyDescent="0.2">
      <c r="A12979" s="33" t="s">
        <v>54</v>
      </c>
      <c r="B12979" s="33" t="s">
        <v>582</v>
      </c>
      <c r="C12979" s="34">
        <v>10</v>
      </c>
      <c r="D12979" s="33" t="s">
        <v>34</v>
      </c>
      <c r="E12979" s="33" t="s">
        <v>12033</v>
      </c>
      <c r="F12979" s="35">
        <v>32131000</v>
      </c>
      <c r="G12979" s="33" t="s">
        <v>313</v>
      </c>
      <c r="H12979" s="33">
        <v>10</v>
      </c>
      <c r="I12979" s="33">
        <v>9</v>
      </c>
      <c r="J12979" s="36">
        <v>1</v>
      </c>
      <c r="K12979" s="37">
        <v>1526598590.1176472</v>
      </c>
      <c r="L12979" s="38" t="s">
        <v>12</v>
      </c>
      <c r="M12979" s="38" t="s">
        <v>2371</v>
      </c>
    </row>
    <row r="12980" spans="1:13" s="39" customFormat="1" ht="12.75" x14ac:dyDescent="0.2">
      <c r="A12980" s="33" t="s">
        <v>54</v>
      </c>
      <c r="B12980" s="33" t="s">
        <v>595</v>
      </c>
      <c r="C12980" s="34">
        <v>10</v>
      </c>
      <c r="D12980" s="33" t="s">
        <v>58</v>
      </c>
      <c r="E12980" s="33" t="s">
        <v>12106</v>
      </c>
      <c r="F12980" s="35">
        <v>81112200</v>
      </c>
      <c r="G12980" s="33" t="s">
        <v>313</v>
      </c>
      <c r="H12980" s="33">
        <v>1</v>
      </c>
      <c r="I12980" s="33">
        <v>7</v>
      </c>
      <c r="J12980" s="36">
        <v>1</v>
      </c>
      <c r="K12980" s="37">
        <v>364357200</v>
      </c>
      <c r="L12980" s="38" t="s">
        <v>12</v>
      </c>
      <c r="M12980" s="38" t="s">
        <v>13</v>
      </c>
    </row>
    <row r="12981" spans="1:13" s="39" customFormat="1" ht="12.75" x14ac:dyDescent="0.2">
      <c r="A12981" s="33" t="s">
        <v>54</v>
      </c>
      <c r="B12981" s="33" t="s">
        <v>582</v>
      </c>
      <c r="C12981" s="34">
        <v>10</v>
      </c>
      <c r="D12981" s="33" t="s">
        <v>34</v>
      </c>
      <c r="E12981" s="33" t="s">
        <v>12022</v>
      </c>
      <c r="F12981" s="35" t="s">
        <v>12023</v>
      </c>
      <c r="G12981" s="33" t="s">
        <v>313</v>
      </c>
      <c r="H12981" s="33">
        <v>1</v>
      </c>
      <c r="I12981" s="33">
        <v>6</v>
      </c>
      <c r="J12981" s="36">
        <v>1</v>
      </c>
      <c r="K12981" s="37">
        <v>388638415</v>
      </c>
      <c r="L12981" s="38" t="s">
        <v>12</v>
      </c>
      <c r="M12981" s="38" t="s">
        <v>2372</v>
      </c>
    </row>
    <row r="12982" spans="1:13" s="39" customFormat="1" ht="12.75" x14ac:dyDescent="0.2">
      <c r="A12982" s="33" t="s">
        <v>54</v>
      </c>
      <c r="B12982" s="33" t="s">
        <v>4763</v>
      </c>
      <c r="C12982" s="34">
        <v>10</v>
      </c>
      <c r="D12982" s="33" t="s">
        <v>113</v>
      </c>
      <c r="E12982" s="33" t="s">
        <v>12107</v>
      </c>
      <c r="F12982" s="35">
        <v>78181900</v>
      </c>
      <c r="G12982" s="33" t="s">
        <v>313</v>
      </c>
      <c r="H12982" s="33">
        <v>1</v>
      </c>
      <c r="I12982" s="33">
        <v>6</v>
      </c>
      <c r="J12982" s="36">
        <v>1</v>
      </c>
      <c r="K12982" s="37">
        <v>2329216000</v>
      </c>
      <c r="L12982" s="38" t="s">
        <v>12</v>
      </c>
      <c r="M12982" s="38" t="s">
        <v>13</v>
      </c>
    </row>
    <row r="12983" spans="1:13" s="39" customFormat="1" ht="12.75" x14ac:dyDescent="0.2">
      <c r="A12983" s="33" t="s">
        <v>54</v>
      </c>
      <c r="B12983" s="33" t="s">
        <v>582</v>
      </c>
      <c r="C12983" s="34">
        <v>10</v>
      </c>
      <c r="D12983" s="33" t="s">
        <v>34</v>
      </c>
      <c r="E12983" s="33" t="s">
        <v>12096</v>
      </c>
      <c r="F12983" s="35" t="s">
        <v>12097</v>
      </c>
      <c r="G12983" s="33" t="s">
        <v>313</v>
      </c>
      <c r="H12983" s="33">
        <v>8</v>
      </c>
      <c r="I12983" s="33">
        <v>12</v>
      </c>
      <c r="J12983" s="36">
        <v>1</v>
      </c>
      <c r="K12983" s="37">
        <v>1850000000</v>
      </c>
      <c r="L12983" s="38" t="s">
        <v>12</v>
      </c>
      <c r="M12983" s="38" t="s">
        <v>2371</v>
      </c>
    </row>
    <row r="12984" spans="1:13" s="39" customFormat="1" ht="12.75" x14ac:dyDescent="0.2">
      <c r="A12984" s="33" t="s">
        <v>54</v>
      </c>
      <c r="B12984" s="33" t="s">
        <v>582</v>
      </c>
      <c r="C12984" s="34">
        <v>10</v>
      </c>
      <c r="D12984" s="33" t="s">
        <v>34</v>
      </c>
      <c r="E12984" s="33" t="s">
        <v>12108</v>
      </c>
      <c r="F12984" s="35" t="s">
        <v>12023</v>
      </c>
      <c r="G12984" s="33" t="s">
        <v>313</v>
      </c>
      <c r="H12984" s="33">
        <v>7</v>
      </c>
      <c r="I12984" s="33">
        <v>8</v>
      </c>
      <c r="J12984" s="36">
        <v>1</v>
      </c>
      <c r="K12984" s="37">
        <v>1761488700.1100001</v>
      </c>
      <c r="L12984" s="38" t="s">
        <v>12</v>
      </c>
      <c r="M12984" s="38" t="s">
        <v>2371</v>
      </c>
    </row>
    <row r="12985" spans="1:13" s="39" customFormat="1" ht="12.75" x14ac:dyDescent="0.2">
      <c r="A12985" s="33" t="s">
        <v>54</v>
      </c>
      <c r="B12985" s="33" t="s">
        <v>562</v>
      </c>
      <c r="C12985" s="34">
        <v>10</v>
      </c>
      <c r="D12985" s="33" t="s">
        <v>13909</v>
      </c>
      <c r="E12985" s="33" t="s">
        <v>12109</v>
      </c>
      <c r="F12985" s="35">
        <v>0</v>
      </c>
      <c r="G12985" s="33" t="s">
        <v>313</v>
      </c>
      <c r="H12985" s="33">
        <v>7</v>
      </c>
      <c r="I12985" s="33">
        <v>3</v>
      </c>
      <c r="J12985" s="36">
        <v>1</v>
      </c>
      <c r="K12985" s="37">
        <v>134400000</v>
      </c>
      <c r="L12985" s="38" t="s">
        <v>12</v>
      </c>
      <c r="M12985" s="38" t="s">
        <v>13</v>
      </c>
    </row>
    <row r="12986" spans="1:13" s="39" customFormat="1" ht="12.75" x14ac:dyDescent="0.2">
      <c r="A12986" s="33" t="s">
        <v>54</v>
      </c>
      <c r="B12986" s="33" t="s">
        <v>590</v>
      </c>
      <c r="C12986" s="34">
        <v>10</v>
      </c>
      <c r="D12986" s="33" t="s">
        <v>39</v>
      </c>
      <c r="E12986" s="33" t="s">
        <v>12110</v>
      </c>
      <c r="F12986" s="35">
        <v>78181900</v>
      </c>
      <c r="G12986" s="33" t="s">
        <v>313</v>
      </c>
      <c r="H12986" s="33">
        <v>1</v>
      </c>
      <c r="I12986" s="33">
        <v>6</v>
      </c>
      <c r="J12986" s="36">
        <v>1</v>
      </c>
      <c r="K12986" s="37">
        <v>110544871.77999985</v>
      </c>
      <c r="L12986" s="38" t="s">
        <v>12</v>
      </c>
      <c r="M12986" s="38" t="s">
        <v>13</v>
      </c>
    </row>
    <row r="12987" spans="1:13" s="39" customFormat="1" ht="12.75" x14ac:dyDescent="0.2">
      <c r="A12987" s="33" t="s">
        <v>54</v>
      </c>
      <c r="B12987" s="33" t="s">
        <v>609</v>
      </c>
      <c r="C12987" s="34">
        <v>10</v>
      </c>
      <c r="D12987" s="33" t="s">
        <v>107</v>
      </c>
      <c r="E12987" s="33" t="s">
        <v>12101</v>
      </c>
      <c r="F12987" s="35">
        <v>86131700</v>
      </c>
      <c r="G12987" s="33" t="s">
        <v>313</v>
      </c>
      <c r="H12987" s="33">
        <v>1</v>
      </c>
      <c r="I12987" s="33">
        <v>11</v>
      </c>
      <c r="J12987" s="36">
        <v>1</v>
      </c>
      <c r="K12987" s="37">
        <v>464000000</v>
      </c>
      <c r="L12987" s="38" t="s">
        <v>12</v>
      </c>
      <c r="M12987" s="38" t="s">
        <v>2372</v>
      </c>
    </row>
    <row r="12988" spans="1:13" s="39" customFormat="1" ht="12.75" x14ac:dyDescent="0.2">
      <c r="A12988" s="33" t="s">
        <v>54</v>
      </c>
      <c r="B12988" s="33" t="s">
        <v>609</v>
      </c>
      <c r="C12988" s="34">
        <v>10</v>
      </c>
      <c r="D12988" s="33" t="s">
        <v>107</v>
      </c>
      <c r="E12988" s="33" t="s">
        <v>12101</v>
      </c>
      <c r="F12988" s="35">
        <v>86131700</v>
      </c>
      <c r="G12988" s="33" t="s">
        <v>313</v>
      </c>
      <c r="H12988" s="33">
        <v>1</v>
      </c>
      <c r="I12988" s="33">
        <v>11</v>
      </c>
      <c r="J12988" s="36">
        <v>1</v>
      </c>
      <c r="K12988" s="37">
        <v>1787107410.6999998</v>
      </c>
      <c r="L12988" s="38" t="s">
        <v>12</v>
      </c>
      <c r="M12988" s="38" t="s">
        <v>13</v>
      </c>
    </row>
    <row r="12989" spans="1:13" s="39" customFormat="1" ht="12.75" x14ac:dyDescent="0.2">
      <c r="A12989" s="33" t="s">
        <v>54</v>
      </c>
      <c r="B12989" s="33" t="s">
        <v>548</v>
      </c>
      <c r="C12989" s="34">
        <v>10</v>
      </c>
      <c r="D12989" s="33" t="s">
        <v>5907</v>
      </c>
      <c r="E12989" s="33" t="s">
        <v>12103</v>
      </c>
      <c r="F12989" s="35">
        <v>0</v>
      </c>
      <c r="G12989" s="33" t="s">
        <v>313</v>
      </c>
      <c r="H12989" s="33">
        <v>1</v>
      </c>
      <c r="I12989" s="33">
        <v>6</v>
      </c>
      <c r="J12989" s="36">
        <v>1</v>
      </c>
      <c r="K12989" s="37">
        <v>445768.92000000004</v>
      </c>
      <c r="L12989" s="38" t="s">
        <v>12</v>
      </c>
      <c r="M12989" s="38" t="s">
        <v>13</v>
      </c>
    </row>
    <row r="12990" spans="1:13" s="39" customFormat="1" ht="12.75" x14ac:dyDescent="0.2">
      <c r="A12990" s="33" t="s">
        <v>54</v>
      </c>
      <c r="B12990" s="33" t="s">
        <v>597</v>
      </c>
      <c r="C12990" s="34">
        <v>10</v>
      </c>
      <c r="D12990" s="33" t="s">
        <v>100</v>
      </c>
      <c r="E12990" s="33" t="s">
        <v>12077</v>
      </c>
      <c r="F12990" s="35">
        <v>78101502</v>
      </c>
      <c r="G12990" s="33" t="s">
        <v>313</v>
      </c>
      <c r="H12990" s="33">
        <v>7</v>
      </c>
      <c r="I12990" s="33">
        <v>5</v>
      </c>
      <c r="J12990" s="36">
        <v>1</v>
      </c>
      <c r="K12990" s="37">
        <v>58000000</v>
      </c>
      <c r="L12990" s="38" t="s">
        <v>12</v>
      </c>
      <c r="M12990" s="38" t="s">
        <v>13</v>
      </c>
    </row>
    <row r="12991" spans="1:13" s="39" customFormat="1" ht="12.75" x14ac:dyDescent="0.2">
      <c r="A12991" s="33" t="s">
        <v>54</v>
      </c>
      <c r="B12991" s="33" t="s">
        <v>11892</v>
      </c>
      <c r="C12991" s="34">
        <v>10</v>
      </c>
      <c r="D12991" s="33" t="s">
        <v>130</v>
      </c>
      <c r="E12991" s="33" t="s">
        <v>12078</v>
      </c>
      <c r="F12991" s="35">
        <v>78101500</v>
      </c>
      <c r="G12991" s="33" t="s">
        <v>313</v>
      </c>
      <c r="H12991" s="33">
        <v>7</v>
      </c>
      <c r="I12991" s="33">
        <v>5</v>
      </c>
      <c r="J12991" s="36">
        <v>1</v>
      </c>
      <c r="K12991" s="37">
        <v>34500000</v>
      </c>
      <c r="L12991" s="38" t="s">
        <v>12</v>
      </c>
      <c r="M12991" s="38" t="s">
        <v>13</v>
      </c>
    </row>
    <row r="12992" spans="1:13" s="39" customFormat="1" ht="12.75" x14ac:dyDescent="0.2">
      <c r="A12992" s="33" t="s">
        <v>54</v>
      </c>
      <c r="B12992" s="33" t="s">
        <v>5904</v>
      </c>
      <c r="C12992" s="34">
        <v>10</v>
      </c>
      <c r="D12992" s="33" t="s">
        <v>116</v>
      </c>
      <c r="E12992" s="33" t="s">
        <v>12111</v>
      </c>
      <c r="F12992" s="35">
        <v>55111508</v>
      </c>
      <c r="G12992" s="33" t="s">
        <v>313</v>
      </c>
      <c r="H12992" s="33">
        <v>2</v>
      </c>
      <c r="I12992" s="33">
        <v>12</v>
      </c>
      <c r="J12992" s="36">
        <v>1</v>
      </c>
      <c r="K12992" s="37">
        <v>175451040</v>
      </c>
      <c r="L12992" s="38" t="s">
        <v>15</v>
      </c>
      <c r="M12992" s="38" t="s">
        <v>13</v>
      </c>
    </row>
    <row r="12993" spans="1:13" s="39" customFormat="1" ht="12.75" x14ac:dyDescent="0.2">
      <c r="A12993" s="33" t="s">
        <v>54</v>
      </c>
      <c r="B12993" s="33" t="s">
        <v>582</v>
      </c>
      <c r="C12993" s="34">
        <v>10</v>
      </c>
      <c r="D12993" s="33" t="s">
        <v>34</v>
      </c>
      <c r="E12993" s="33" t="s">
        <v>12112</v>
      </c>
      <c r="F12993" s="35">
        <v>39111800</v>
      </c>
      <c r="G12993" s="33" t="s">
        <v>313</v>
      </c>
      <c r="H12993" s="33">
        <v>6</v>
      </c>
      <c r="I12993" s="33">
        <v>6</v>
      </c>
      <c r="J12993" s="36">
        <v>1</v>
      </c>
      <c r="K12993" s="37">
        <v>248551488</v>
      </c>
      <c r="L12993" s="38" t="s">
        <v>12</v>
      </c>
      <c r="M12993" s="38" t="s">
        <v>13</v>
      </c>
    </row>
    <row r="12994" spans="1:13" s="39" customFormat="1" ht="12.75" x14ac:dyDescent="0.2">
      <c r="A12994" s="33" t="s">
        <v>54</v>
      </c>
      <c r="B12994" s="33" t="s">
        <v>5904</v>
      </c>
      <c r="C12994" s="34">
        <v>10</v>
      </c>
      <c r="D12994" s="33" t="s">
        <v>116</v>
      </c>
      <c r="E12994" s="33" t="s">
        <v>14948</v>
      </c>
      <c r="F12994" s="35">
        <v>55101519</v>
      </c>
      <c r="G12994" s="33" t="s">
        <v>313</v>
      </c>
      <c r="H12994" s="33">
        <v>1</v>
      </c>
      <c r="I12994" s="33">
        <v>12</v>
      </c>
      <c r="J12994" s="36">
        <v>1</v>
      </c>
      <c r="K12994" s="37">
        <v>163935223.19999999</v>
      </c>
      <c r="L12994" s="38" t="s">
        <v>12</v>
      </c>
      <c r="M12994" s="38" t="s">
        <v>13</v>
      </c>
    </row>
    <row r="12995" spans="1:13" s="39" customFormat="1" ht="12.75" x14ac:dyDescent="0.2">
      <c r="A12995" s="33" t="s">
        <v>54</v>
      </c>
      <c r="B12995" s="33" t="s">
        <v>5904</v>
      </c>
      <c r="C12995" s="34">
        <v>10</v>
      </c>
      <c r="D12995" s="33" t="s">
        <v>116</v>
      </c>
      <c r="E12995" s="33" t="s">
        <v>12113</v>
      </c>
      <c r="F12995" s="35">
        <v>55101519</v>
      </c>
      <c r="G12995" s="33" t="s">
        <v>313</v>
      </c>
      <c r="H12995" s="33">
        <v>1</v>
      </c>
      <c r="I12995" s="33">
        <v>12</v>
      </c>
      <c r="J12995" s="36">
        <v>1</v>
      </c>
      <c r="K12995" s="37">
        <v>614106170.77999997</v>
      </c>
      <c r="L12995" s="38" t="s">
        <v>12</v>
      </c>
      <c r="M12995" s="38" t="s">
        <v>13</v>
      </c>
    </row>
    <row r="12996" spans="1:13" s="39" customFormat="1" ht="12.75" x14ac:dyDescent="0.2">
      <c r="A12996" s="33" t="s">
        <v>54</v>
      </c>
      <c r="B12996" s="33" t="s">
        <v>590</v>
      </c>
      <c r="C12996" s="34">
        <v>10</v>
      </c>
      <c r="D12996" s="33" t="s">
        <v>39</v>
      </c>
      <c r="E12996" s="33" t="s">
        <v>12070</v>
      </c>
      <c r="F12996" s="35">
        <v>78181900</v>
      </c>
      <c r="G12996" s="33" t="s">
        <v>313</v>
      </c>
      <c r="H12996" s="33">
        <v>1</v>
      </c>
      <c r="I12996" s="33">
        <v>6</v>
      </c>
      <c r="J12996" s="36">
        <v>1</v>
      </c>
      <c r="K12996" s="37">
        <v>2283060533.8599997</v>
      </c>
      <c r="L12996" s="38" t="s">
        <v>12</v>
      </c>
      <c r="M12996" s="38" t="s">
        <v>13</v>
      </c>
    </row>
    <row r="12997" spans="1:13" s="39" customFormat="1" ht="12.75" x14ac:dyDescent="0.2">
      <c r="A12997" s="33" t="s">
        <v>54</v>
      </c>
      <c r="B12997" s="33" t="s">
        <v>582</v>
      </c>
      <c r="C12997" s="34">
        <v>10</v>
      </c>
      <c r="D12997" s="33" t="s">
        <v>34</v>
      </c>
      <c r="E12997" s="33" t="s">
        <v>12108</v>
      </c>
      <c r="F12997" s="35" t="s">
        <v>12023</v>
      </c>
      <c r="G12997" s="33" t="s">
        <v>313</v>
      </c>
      <c r="H12997" s="33">
        <v>7</v>
      </c>
      <c r="I12997" s="33">
        <v>8</v>
      </c>
      <c r="J12997" s="36">
        <v>1</v>
      </c>
      <c r="K12997" s="37">
        <v>1233278660.9099998</v>
      </c>
      <c r="L12997" s="38" t="s">
        <v>12</v>
      </c>
      <c r="M12997" s="38" t="s">
        <v>2371</v>
      </c>
    </row>
    <row r="12998" spans="1:13" s="39" customFormat="1" ht="12.75" x14ac:dyDescent="0.2">
      <c r="A12998" s="33" t="s">
        <v>54</v>
      </c>
      <c r="B12998" s="33" t="s">
        <v>9979</v>
      </c>
      <c r="C12998" s="34">
        <v>10</v>
      </c>
      <c r="D12998" s="33" t="s">
        <v>443</v>
      </c>
      <c r="E12998" s="33" t="s">
        <v>12103</v>
      </c>
      <c r="F12998" s="35">
        <v>0</v>
      </c>
      <c r="G12998" s="33" t="s">
        <v>313</v>
      </c>
      <c r="H12998" s="33">
        <v>1</v>
      </c>
      <c r="I12998" s="33">
        <v>6</v>
      </c>
      <c r="J12998" s="36">
        <v>1</v>
      </c>
      <c r="K12998" s="37">
        <v>597288400</v>
      </c>
      <c r="L12998" s="38" t="s">
        <v>12</v>
      </c>
      <c r="M12998" s="38" t="s">
        <v>13</v>
      </c>
    </row>
    <row r="12999" spans="1:13" s="39" customFormat="1" ht="12.75" x14ac:dyDescent="0.2">
      <c r="A12999" s="33" t="s">
        <v>54</v>
      </c>
      <c r="B12999" s="33" t="s">
        <v>611</v>
      </c>
      <c r="C12999" s="34">
        <v>10</v>
      </c>
      <c r="D12999" s="33" t="s">
        <v>108</v>
      </c>
      <c r="E12999" s="33" t="s">
        <v>12090</v>
      </c>
      <c r="F12999" s="35">
        <v>80161506</v>
      </c>
      <c r="G12999" s="33" t="s">
        <v>313</v>
      </c>
      <c r="H12999" s="33">
        <v>1</v>
      </c>
      <c r="I12999" s="33">
        <v>6</v>
      </c>
      <c r="J12999" s="36">
        <v>1</v>
      </c>
      <c r="K12999" s="37">
        <v>3400000</v>
      </c>
      <c r="L12999" s="38" t="s">
        <v>12</v>
      </c>
      <c r="M12999" s="38" t="s">
        <v>13</v>
      </c>
    </row>
    <row r="13000" spans="1:13" s="39" customFormat="1" ht="12.75" x14ac:dyDescent="0.2">
      <c r="A13000" s="33" t="s">
        <v>54</v>
      </c>
      <c r="B13000" s="33" t="s">
        <v>582</v>
      </c>
      <c r="C13000" s="34">
        <v>10</v>
      </c>
      <c r="D13000" s="33" t="s">
        <v>34</v>
      </c>
      <c r="E13000" s="33" t="s">
        <v>12114</v>
      </c>
      <c r="F13000" s="35" t="s">
        <v>12023</v>
      </c>
      <c r="G13000" s="33" t="s">
        <v>313</v>
      </c>
      <c r="H13000" s="33">
        <v>7</v>
      </c>
      <c r="I13000" s="33">
        <v>8</v>
      </c>
      <c r="J13000" s="36">
        <v>1</v>
      </c>
      <c r="K13000" s="37">
        <v>1533200000</v>
      </c>
      <c r="L13000" s="38" t="s">
        <v>12</v>
      </c>
      <c r="M13000" s="38" t="s">
        <v>2371</v>
      </c>
    </row>
    <row r="13001" spans="1:13" s="39" customFormat="1" ht="12.75" x14ac:dyDescent="0.2">
      <c r="A13001" s="33" t="s">
        <v>54</v>
      </c>
      <c r="B13001" s="33" t="s">
        <v>590</v>
      </c>
      <c r="C13001" s="34">
        <v>10</v>
      </c>
      <c r="D13001" s="33" t="s">
        <v>39</v>
      </c>
      <c r="E13001" s="33" t="s">
        <v>12115</v>
      </c>
      <c r="F13001" s="35">
        <v>78181900</v>
      </c>
      <c r="G13001" s="33" t="s">
        <v>313</v>
      </c>
      <c r="H13001" s="33">
        <v>1</v>
      </c>
      <c r="I13001" s="33">
        <v>6</v>
      </c>
      <c r="J13001" s="36">
        <v>1</v>
      </c>
      <c r="K13001" s="37">
        <v>4906240000</v>
      </c>
      <c r="L13001" s="38" t="s">
        <v>12</v>
      </c>
      <c r="M13001" s="38" t="s">
        <v>13</v>
      </c>
    </row>
    <row r="13002" spans="1:13" s="39" customFormat="1" ht="12.75" x14ac:dyDescent="0.2">
      <c r="A13002" s="33" t="s">
        <v>54</v>
      </c>
      <c r="B13002" s="33" t="s">
        <v>567</v>
      </c>
      <c r="C13002" s="34">
        <v>10</v>
      </c>
      <c r="D13002" s="33" t="s">
        <v>13911</v>
      </c>
      <c r="E13002" s="33" t="s">
        <v>12116</v>
      </c>
      <c r="F13002" s="35">
        <v>52161523</v>
      </c>
      <c r="G13002" s="33" t="s">
        <v>313</v>
      </c>
      <c r="H13002" s="33">
        <v>2</v>
      </c>
      <c r="I13002" s="33">
        <v>7</v>
      </c>
      <c r="J13002" s="36">
        <v>1</v>
      </c>
      <c r="K13002" s="37">
        <v>90049888</v>
      </c>
      <c r="L13002" s="38" t="s">
        <v>12</v>
      </c>
      <c r="M13002" s="38" t="s">
        <v>13</v>
      </c>
    </row>
    <row r="13003" spans="1:13" s="39" customFormat="1" ht="12.75" x14ac:dyDescent="0.2">
      <c r="A13003" s="33" t="s">
        <v>54</v>
      </c>
      <c r="B13003" s="33" t="s">
        <v>609</v>
      </c>
      <c r="C13003" s="34">
        <v>10</v>
      </c>
      <c r="D13003" s="33" t="s">
        <v>107</v>
      </c>
      <c r="E13003" s="33" t="s">
        <v>12117</v>
      </c>
      <c r="F13003" s="35">
        <v>86131700</v>
      </c>
      <c r="G13003" s="33" t="s">
        <v>313</v>
      </c>
      <c r="H13003" s="33">
        <v>1</v>
      </c>
      <c r="I13003" s="33">
        <v>11</v>
      </c>
      <c r="J13003" s="36">
        <v>1</v>
      </c>
      <c r="K13003" s="37">
        <v>24421740</v>
      </c>
      <c r="L13003" s="38" t="s">
        <v>12</v>
      </c>
      <c r="M13003" s="38" t="s">
        <v>13</v>
      </c>
    </row>
    <row r="13004" spans="1:13" s="39" customFormat="1" ht="12.75" x14ac:dyDescent="0.2">
      <c r="A13004" s="33" t="s">
        <v>54</v>
      </c>
      <c r="B13004" s="33" t="s">
        <v>555</v>
      </c>
      <c r="C13004" s="34">
        <v>10</v>
      </c>
      <c r="D13004" s="33" t="s">
        <v>76</v>
      </c>
      <c r="E13004" s="33" t="s">
        <v>318</v>
      </c>
      <c r="F13004" s="35">
        <v>43211507</v>
      </c>
      <c r="G13004" s="33" t="s">
        <v>313</v>
      </c>
      <c r="H13004" s="33">
        <v>1</v>
      </c>
      <c r="I13004" s="33">
        <v>6</v>
      </c>
      <c r="J13004" s="36">
        <v>413</v>
      </c>
      <c r="K13004" s="37">
        <v>1655252983.5799999</v>
      </c>
      <c r="L13004" s="38" t="s">
        <v>12</v>
      </c>
      <c r="M13004" s="38" t="s">
        <v>13</v>
      </c>
    </row>
    <row r="13005" spans="1:13" s="39" customFormat="1" ht="12.75" x14ac:dyDescent="0.2">
      <c r="A13005" s="33" t="s">
        <v>54</v>
      </c>
      <c r="B13005" s="33" t="s">
        <v>582</v>
      </c>
      <c r="C13005" s="34">
        <v>10</v>
      </c>
      <c r="D13005" s="33" t="s">
        <v>34</v>
      </c>
      <c r="E13005" s="33" t="s">
        <v>14949</v>
      </c>
      <c r="F13005" s="35">
        <v>25202100</v>
      </c>
      <c r="G13005" s="33" t="s">
        <v>313</v>
      </c>
      <c r="H13005" s="33">
        <v>1</v>
      </c>
      <c r="I13005" s="33">
        <v>6</v>
      </c>
      <c r="J13005" s="36">
        <v>1</v>
      </c>
      <c r="K13005" s="37">
        <v>1984085032</v>
      </c>
      <c r="L13005" s="38" t="s">
        <v>12</v>
      </c>
      <c r="M13005" s="38" t="s">
        <v>13</v>
      </c>
    </row>
    <row r="13006" spans="1:13" s="39" customFormat="1" ht="12.75" x14ac:dyDescent="0.2">
      <c r="A13006" s="33" t="s">
        <v>54</v>
      </c>
      <c r="B13006" s="33" t="s">
        <v>590</v>
      </c>
      <c r="C13006" s="34">
        <v>10</v>
      </c>
      <c r="D13006" s="33" t="s">
        <v>39</v>
      </c>
      <c r="E13006" s="33" t="s">
        <v>12070</v>
      </c>
      <c r="F13006" s="35">
        <v>78181900</v>
      </c>
      <c r="G13006" s="33" t="s">
        <v>313</v>
      </c>
      <c r="H13006" s="33">
        <v>1</v>
      </c>
      <c r="I13006" s="33">
        <v>6</v>
      </c>
      <c r="J13006" s="36">
        <v>1</v>
      </c>
      <c r="K13006" s="37">
        <v>780000000</v>
      </c>
      <c r="L13006" s="38" t="s">
        <v>12</v>
      </c>
      <c r="M13006" s="38" t="s">
        <v>13</v>
      </c>
    </row>
    <row r="13007" spans="1:13" s="39" customFormat="1" ht="12.75" x14ac:dyDescent="0.2">
      <c r="A13007" s="33" t="s">
        <v>54</v>
      </c>
      <c r="B13007" s="33" t="s">
        <v>582</v>
      </c>
      <c r="C13007" s="34">
        <v>10</v>
      </c>
      <c r="D13007" s="33" t="s">
        <v>34</v>
      </c>
      <c r="E13007" s="33" t="s">
        <v>12108</v>
      </c>
      <c r="F13007" s="35" t="s">
        <v>12023</v>
      </c>
      <c r="G13007" s="33" t="s">
        <v>313</v>
      </c>
      <c r="H13007" s="33">
        <v>7</v>
      </c>
      <c r="I13007" s="33">
        <v>8</v>
      </c>
      <c r="J13007" s="36">
        <v>1</v>
      </c>
      <c r="K13007" s="37">
        <v>28528064.800000001</v>
      </c>
      <c r="L13007" s="38" t="s">
        <v>12</v>
      </c>
      <c r="M13007" s="38" t="s">
        <v>2371</v>
      </c>
    </row>
    <row r="13008" spans="1:13" s="39" customFormat="1" ht="12.75" x14ac:dyDescent="0.2">
      <c r="A13008" s="33" t="s">
        <v>54</v>
      </c>
      <c r="B13008" s="33" t="s">
        <v>567</v>
      </c>
      <c r="C13008" s="34">
        <v>10</v>
      </c>
      <c r="D13008" s="33" t="s">
        <v>13911</v>
      </c>
      <c r="E13008" s="33" t="s">
        <v>12118</v>
      </c>
      <c r="F13008" s="35">
        <v>52161523</v>
      </c>
      <c r="G13008" s="33" t="s">
        <v>313</v>
      </c>
      <c r="H13008" s="33">
        <v>2</v>
      </c>
      <c r="I13008" s="33">
        <v>7</v>
      </c>
      <c r="J13008" s="36">
        <v>1</v>
      </c>
      <c r="K13008" s="37">
        <v>243632864</v>
      </c>
      <c r="L13008" s="38" t="s">
        <v>12</v>
      </c>
      <c r="M13008" s="38" t="s">
        <v>13</v>
      </c>
    </row>
    <row r="13009" spans="1:13" s="39" customFormat="1" ht="12.75" x14ac:dyDescent="0.2">
      <c r="A13009" s="33" t="s">
        <v>54</v>
      </c>
      <c r="B13009" s="33" t="s">
        <v>582</v>
      </c>
      <c r="C13009" s="34">
        <v>10</v>
      </c>
      <c r="D13009" s="33" t="s">
        <v>34</v>
      </c>
      <c r="E13009" s="33" t="s">
        <v>12119</v>
      </c>
      <c r="F13009" s="35" t="s">
        <v>12023</v>
      </c>
      <c r="G13009" s="33" t="s">
        <v>313</v>
      </c>
      <c r="H13009" s="33">
        <v>7</v>
      </c>
      <c r="I13009" s="33">
        <v>8</v>
      </c>
      <c r="J13009" s="36">
        <v>1</v>
      </c>
      <c r="K13009" s="37">
        <v>162167424.34399998</v>
      </c>
      <c r="L13009" s="38" t="s">
        <v>12</v>
      </c>
      <c r="M13009" s="38" t="s">
        <v>2371</v>
      </c>
    </row>
    <row r="13010" spans="1:13" s="39" customFormat="1" ht="12.75" x14ac:dyDescent="0.2">
      <c r="A13010" s="33" t="s">
        <v>54</v>
      </c>
      <c r="B13010" s="33" t="s">
        <v>609</v>
      </c>
      <c r="C13010" s="34">
        <v>10</v>
      </c>
      <c r="D13010" s="33" t="s">
        <v>107</v>
      </c>
      <c r="E13010" s="33" t="s">
        <v>12101</v>
      </c>
      <c r="F13010" s="35">
        <v>86131700</v>
      </c>
      <c r="G13010" s="33" t="s">
        <v>313</v>
      </c>
      <c r="H13010" s="33">
        <v>1</v>
      </c>
      <c r="I13010" s="33">
        <v>11</v>
      </c>
      <c r="J13010" s="36">
        <v>1</v>
      </c>
      <c r="K13010" s="37">
        <v>75476387.700000003</v>
      </c>
      <c r="L13010" s="38" t="s">
        <v>12</v>
      </c>
      <c r="M13010" s="38" t="s">
        <v>2371</v>
      </c>
    </row>
    <row r="13011" spans="1:13" s="39" customFormat="1" ht="12.75" x14ac:dyDescent="0.2">
      <c r="A13011" s="33" t="s">
        <v>54</v>
      </c>
      <c r="B13011" s="33" t="s">
        <v>609</v>
      </c>
      <c r="C13011" s="34">
        <v>10</v>
      </c>
      <c r="D13011" s="33" t="s">
        <v>107</v>
      </c>
      <c r="E13011" s="33" t="s">
        <v>12120</v>
      </c>
      <c r="F13011" s="35">
        <v>86131700</v>
      </c>
      <c r="G13011" s="33" t="s">
        <v>313</v>
      </c>
      <c r="H13011" s="33">
        <v>1</v>
      </c>
      <c r="I13011" s="33">
        <v>11</v>
      </c>
      <c r="J13011" s="36">
        <v>1</v>
      </c>
      <c r="K13011" s="37">
        <v>60754461.600000001</v>
      </c>
      <c r="L13011" s="38" t="s">
        <v>12</v>
      </c>
      <c r="M13011" s="38" t="s">
        <v>2371</v>
      </c>
    </row>
    <row r="13012" spans="1:13" s="39" customFormat="1" ht="12.75" x14ac:dyDescent="0.2">
      <c r="A13012" s="33" t="s">
        <v>54</v>
      </c>
      <c r="B13012" s="33" t="s">
        <v>553</v>
      </c>
      <c r="C13012" s="34">
        <v>10</v>
      </c>
      <c r="D13012" s="33" t="s">
        <v>74</v>
      </c>
      <c r="E13012" s="33" t="s">
        <v>12121</v>
      </c>
      <c r="F13012" s="35">
        <v>27113201</v>
      </c>
      <c r="G13012" s="33" t="s">
        <v>313</v>
      </c>
      <c r="H13012" s="33">
        <v>1</v>
      </c>
      <c r="I13012" s="33">
        <v>6</v>
      </c>
      <c r="J13012" s="36">
        <v>1</v>
      </c>
      <c r="K13012" s="37">
        <v>8683587.5999999996</v>
      </c>
      <c r="L13012" s="38" t="s">
        <v>12</v>
      </c>
      <c r="M13012" s="38" t="s">
        <v>13</v>
      </c>
    </row>
    <row r="13013" spans="1:13" s="39" customFormat="1" ht="12.75" x14ac:dyDescent="0.2">
      <c r="A13013" s="33" t="s">
        <v>54</v>
      </c>
      <c r="B13013" s="33" t="s">
        <v>553</v>
      </c>
      <c r="C13013" s="34">
        <v>10</v>
      </c>
      <c r="D13013" s="33" t="s">
        <v>74</v>
      </c>
      <c r="E13013" s="33" t="s">
        <v>12122</v>
      </c>
      <c r="F13013" s="35">
        <v>27113201</v>
      </c>
      <c r="G13013" s="33" t="s">
        <v>313</v>
      </c>
      <c r="H13013" s="33">
        <v>1</v>
      </c>
      <c r="I13013" s="33">
        <v>6</v>
      </c>
      <c r="J13013" s="36">
        <v>1</v>
      </c>
      <c r="K13013" s="37">
        <v>6431796.1799999997</v>
      </c>
      <c r="L13013" s="38" t="s">
        <v>12</v>
      </c>
      <c r="M13013" s="38" t="s">
        <v>13</v>
      </c>
    </row>
    <row r="13014" spans="1:13" s="39" customFormat="1" ht="12.75" x14ac:dyDescent="0.2">
      <c r="A13014" s="33" t="s">
        <v>54</v>
      </c>
      <c r="B13014" s="33" t="s">
        <v>590</v>
      </c>
      <c r="C13014" s="34">
        <v>10</v>
      </c>
      <c r="D13014" s="33" t="s">
        <v>39</v>
      </c>
      <c r="E13014" s="33" t="s">
        <v>12070</v>
      </c>
      <c r="F13014" s="35">
        <v>78181900</v>
      </c>
      <c r="G13014" s="33" t="s">
        <v>313</v>
      </c>
      <c r="H13014" s="33">
        <v>1</v>
      </c>
      <c r="I13014" s="33">
        <v>6</v>
      </c>
      <c r="J13014" s="36">
        <v>1</v>
      </c>
      <c r="K13014" s="37">
        <v>640000000</v>
      </c>
      <c r="L13014" s="38" t="s">
        <v>12</v>
      </c>
      <c r="M13014" s="38" t="s">
        <v>13</v>
      </c>
    </row>
    <row r="13015" spans="1:13" s="39" customFormat="1" ht="12.75" x14ac:dyDescent="0.2">
      <c r="A13015" s="33" t="s">
        <v>54</v>
      </c>
      <c r="B13015" s="33" t="s">
        <v>611</v>
      </c>
      <c r="C13015" s="34">
        <v>10</v>
      </c>
      <c r="D13015" s="33" t="s">
        <v>108</v>
      </c>
      <c r="E13015" s="33" t="s">
        <v>14950</v>
      </c>
      <c r="F13015" s="35">
        <v>90101600</v>
      </c>
      <c r="G13015" s="33" t="s">
        <v>313</v>
      </c>
      <c r="H13015" s="33">
        <v>1</v>
      </c>
      <c r="I13015" s="33">
        <v>6</v>
      </c>
      <c r="J13015" s="36">
        <v>1</v>
      </c>
      <c r="K13015" s="37">
        <v>452000000</v>
      </c>
      <c r="L13015" s="38" t="s">
        <v>12</v>
      </c>
      <c r="M13015" s="38" t="s">
        <v>13</v>
      </c>
    </row>
    <row r="13016" spans="1:13" s="39" customFormat="1" ht="12.75" x14ac:dyDescent="0.2">
      <c r="A13016" s="33" t="s">
        <v>54</v>
      </c>
      <c r="B13016" s="33" t="s">
        <v>555</v>
      </c>
      <c r="C13016" s="34">
        <v>10</v>
      </c>
      <c r="D13016" s="33" t="s">
        <v>76</v>
      </c>
      <c r="E13016" s="33" t="s">
        <v>12123</v>
      </c>
      <c r="F13016" s="35">
        <v>43211507</v>
      </c>
      <c r="G13016" s="33" t="s">
        <v>313</v>
      </c>
      <c r="H13016" s="33">
        <v>1</v>
      </c>
      <c r="I13016" s="33">
        <v>6</v>
      </c>
      <c r="J13016" s="36">
        <v>1</v>
      </c>
      <c r="K13016" s="37">
        <v>14500000</v>
      </c>
      <c r="L13016" s="38" t="s">
        <v>12</v>
      </c>
      <c r="M13016" s="38" t="s">
        <v>13</v>
      </c>
    </row>
    <row r="13017" spans="1:13" s="39" customFormat="1" ht="12.75" x14ac:dyDescent="0.2">
      <c r="A13017" s="33" t="s">
        <v>54</v>
      </c>
      <c r="B13017" s="33" t="s">
        <v>582</v>
      </c>
      <c r="C13017" s="34">
        <v>10</v>
      </c>
      <c r="D13017" s="33" t="s">
        <v>34</v>
      </c>
      <c r="E13017" s="33" t="s">
        <v>12124</v>
      </c>
      <c r="F13017" s="35">
        <v>0</v>
      </c>
      <c r="G13017" s="33" t="s">
        <v>313</v>
      </c>
      <c r="H13017" s="33">
        <v>6</v>
      </c>
      <c r="I13017" s="33">
        <v>6</v>
      </c>
      <c r="J13017" s="36">
        <v>1</v>
      </c>
      <c r="K13017" s="37">
        <v>466751.9</v>
      </c>
      <c r="L13017" s="38" t="s">
        <v>12</v>
      </c>
      <c r="M13017" s="38" t="s">
        <v>13</v>
      </c>
    </row>
    <row r="13018" spans="1:13" s="39" customFormat="1" ht="12.75" x14ac:dyDescent="0.2">
      <c r="A13018" s="33" t="s">
        <v>54</v>
      </c>
      <c r="B13018" s="33" t="s">
        <v>590</v>
      </c>
      <c r="C13018" s="34">
        <v>10</v>
      </c>
      <c r="D13018" s="33" t="s">
        <v>39</v>
      </c>
      <c r="E13018" s="33" t="s">
        <v>12125</v>
      </c>
      <c r="F13018" s="35">
        <v>78181800</v>
      </c>
      <c r="G13018" s="33" t="s">
        <v>313</v>
      </c>
      <c r="H13018" s="33">
        <v>1</v>
      </c>
      <c r="I13018" s="33">
        <v>6</v>
      </c>
      <c r="J13018" s="36">
        <v>1</v>
      </c>
      <c r="K13018" s="37">
        <v>1326974000</v>
      </c>
      <c r="L13018" s="38" t="s">
        <v>12</v>
      </c>
      <c r="M13018" s="38" t="s">
        <v>13</v>
      </c>
    </row>
    <row r="13019" spans="1:13" s="39" customFormat="1" ht="12.75" x14ac:dyDescent="0.2">
      <c r="A13019" s="33" t="s">
        <v>54</v>
      </c>
      <c r="B13019" s="33" t="s">
        <v>4763</v>
      </c>
      <c r="C13019" s="34">
        <v>10</v>
      </c>
      <c r="D13019" s="33" t="s">
        <v>113</v>
      </c>
      <c r="E13019" s="33" t="s">
        <v>12126</v>
      </c>
      <c r="F13019" s="35">
        <v>78181800</v>
      </c>
      <c r="G13019" s="33" t="s">
        <v>313</v>
      </c>
      <c r="H13019" s="33">
        <v>11</v>
      </c>
      <c r="I13019" s="33">
        <v>12</v>
      </c>
      <c r="J13019" s="36">
        <v>1</v>
      </c>
      <c r="K13019" s="37">
        <v>59724800</v>
      </c>
      <c r="L13019" s="38" t="s">
        <v>12</v>
      </c>
      <c r="M13019" s="38" t="s">
        <v>2371</v>
      </c>
    </row>
    <row r="13020" spans="1:13" s="39" customFormat="1" ht="12.75" x14ac:dyDescent="0.2">
      <c r="A13020" s="33" t="s">
        <v>54</v>
      </c>
      <c r="B13020" s="33" t="s">
        <v>576</v>
      </c>
      <c r="C13020" s="34">
        <v>10</v>
      </c>
      <c r="D13020" s="33" t="s">
        <v>88</v>
      </c>
      <c r="E13020" s="33" t="s">
        <v>12127</v>
      </c>
      <c r="F13020" s="35">
        <v>25202203</v>
      </c>
      <c r="G13020" s="33" t="s">
        <v>313</v>
      </c>
      <c r="H13020" s="33">
        <v>1</v>
      </c>
      <c r="I13020" s="33">
        <v>7</v>
      </c>
      <c r="J13020" s="36">
        <v>1</v>
      </c>
      <c r="K13020" s="37">
        <v>952572800</v>
      </c>
      <c r="L13020" s="38" t="s">
        <v>12</v>
      </c>
      <c r="M13020" s="38" t="s">
        <v>2371</v>
      </c>
    </row>
    <row r="13021" spans="1:13" s="39" customFormat="1" ht="12.75" x14ac:dyDescent="0.2">
      <c r="A13021" s="33" t="s">
        <v>54</v>
      </c>
      <c r="B13021" s="33" t="s">
        <v>567</v>
      </c>
      <c r="C13021" s="34">
        <v>10</v>
      </c>
      <c r="D13021" s="33" t="s">
        <v>13911</v>
      </c>
      <c r="E13021" s="33" t="s">
        <v>12128</v>
      </c>
      <c r="F13021" s="35">
        <v>52161523</v>
      </c>
      <c r="G13021" s="33" t="s">
        <v>313</v>
      </c>
      <c r="H13021" s="33">
        <v>2</v>
      </c>
      <c r="I13021" s="33">
        <v>7</v>
      </c>
      <c r="J13021" s="36">
        <v>1</v>
      </c>
      <c r="K13021" s="37">
        <v>194317248</v>
      </c>
      <c r="L13021" s="38" t="s">
        <v>12</v>
      </c>
      <c r="M13021" s="38" t="s">
        <v>13</v>
      </c>
    </row>
    <row r="13022" spans="1:13" s="39" customFormat="1" ht="12.75" x14ac:dyDescent="0.2">
      <c r="A13022" s="33" t="s">
        <v>54</v>
      </c>
      <c r="B13022" s="33" t="s">
        <v>582</v>
      </c>
      <c r="C13022" s="34">
        <v>16</v>
      </c>
      <c r="D13022" s="33" t="s">
        <v>34</v>
      </c>
      <c r="E13022" s="33" t="s">
        <v>12129</v>
      </c>
      <c r="F13022" s="35">
        <v>25202200</v>
      </c>
      <c r="G13022" s="33" t="s">
        <v>313</v>
      </c>
      <c r="H13022" s="33">
        <v>7</v>
      </c>
      <c r="I13022" s="33">
        <v>8</v>
      </c>
      <c r="J13022" s="36">
        <v>1</v>
      </c>
      <c r="K13022" s="37">
        <v>255400000</v>
      </c>
      <c r="L13022" s="38" t="s">
        <v>12</v>
      </c>
      <c r="M13022" s="38" t="s">
        <v>2371</v>
      </c>
    </row>
    <row r="13023" spans="1:13" s="39" customFormat="1" ht="12.75" x14ac:dyDescent="0.2">
      <c r="A13023" s="33" t="s">
        <v>54</v>
      </c>
      <c r="B13023" s="33" t="s">
        <v>611</v>
      </c>
      <c r="C13023" s="34">
        <v>10</v>
      </c>
      <c r="D13023" s="33" t="s">
        <v>108</v>
      </c>
      <c r="E13023" s="33" t="s">
        <v>12130</v>
      </c>
      <c r="F13023" s="35" t="s">
        <v>12131</v>
      </c>
      <c r="G13023" s="33" t="s">
        <v>313</v>
      </c>
      <c r="H13023" s="33">
        <v>1</v>
      </c>
      <c r="I13023" s="33">
        <v>6</v>
      </c>
      <c r="J13023" s="36">
        <v>1</v>
      </c>
      <c r="K13023" s="37">
        <v>639500000</v>
      </c>
      <c r="L13023" s="38" t="s">
        <v>12</v>
      </c>
      <c r="M13023" s="38" t="s">
        <v>13</v>
      </c>
    </row>
    <row r="13024" spans="1:13" s="39" customFormat="1" ht="12.75" x14ac:dyDescent="0.2">
      <c r="A13024" s="33" t="s">
        <v>54</v>
      </c>
      <c r="B13024" s="33" t="s">
        <v>5904</v>
      </c>
      <c r="C13024" s="34">
        <v>10</v>
      </c>
      <c r="D13024" s="33" t="s">
        <v>116</v>
      </c>
      <c r="E13024" s="33" t="s">
        <v>12132</v>
      </c>
      <c r="F13024" s="35">
        <v>55101519</v>
      </c>
      <c r="G13024" s="33" t="s">
        <v>313</v>
      </c>
      <c r="H13024" s="33">
        <v>1</v>
      </c>
      <c r="I13024" s="33">
        <v>12</v>
      </c>
      <c r="J13024" s="36">
        <v>1</v>
      </c>
      <c r="K13024" s="37">
        <v>54825664</v>
      </c>
      <c r="L13024" s="38" t="s">
        <v>12</v>
      </c>
      <c r="M13024" s="38" t="s">
        <v>13</v>
      </c>
    </row>
    <row r="13025" spans="1:13" s="39" customFormat="1" ht="12.75" x14ac:dyDescent="0.2">
      <c r="A13025" s="33" t="s">
        <v>54</v>
      </c>
      <c r="B13025" s="33" t="s">
        <v>5904</v>
      </c>
      <c r="C13025" s="34">
        <v>10</v>
      </c>
      <c r="D13025" s="33" t="s">
        <v>116</v>
      </c>
      <c r="E13025" s="33" t="s">
        <v>12133</v>
      </c>
      <c r="F13025" s="35">
        <v>55101519</v>
      </c>
      <c r="G13025" s="33" t="s">
        <v>313</v>
      </c>
      <c r="H13025" s="33">
        <v>1</v>
      </c>
      <c r="I13025" s="33">
        <v>12</v>
      </c>
      <c r="J13025" s="36">
        <v>1</v>
      </c>
      <c r="K13025" s="37">
        <v>64409600</v>
      </c>
      <c r="L13025" s="38" t="s">
        <v>12</v>
      </c>
      <c r="M13025" s="38" t="s">
        <v>13</v>
      </c>
    </row>
    <row r="13026" spans="1:13" s="39" customFormat="1" ht="12.75" x14ac:dyDescent="0.2">
      <c r="A13026" s="33" t="s">
        <v>54</v>
      </c>
      <c r="B13026" s="33" t="s">
        <v>5904</v>
      </c>
      <c r="C13026" s="34">
        <v>10</v>
      </c>
      <c r="D13026" s="33" t="s">
        <v>116</v>
      </c>
      <c r="E13026" s="33" t="s">
        <v>12134</v>
      </c>
      <c r="F13026" s="35">
        <v>55101519</v>
      </c>
      <c r="G13026" s="33" t="s">
        <v>313</v>
      </c>
      <c r="H13026" s="33">
        <v>1</v>
      </c>
      <c r="I13026" s="33">
        <v>12</v>
      </c>
      <c r="J13026" s="36">
        <v>1</v>
      </c>
      <c r="K13026" s="37">
        <v>115252406.88</v>
      </c>
      <c r="L13026" s="38" t="s">
        <v>12</v>
      </c>
      <c r="M13026" s="38" t="s">
        <v>13</v>
      </c>
    </row>
    <row r="13027" spans="1:13" s="39" customFormat="1" ht="12.75" x14ac:dyDescent="0.2">
      <c r="A13027" s="33" t="s">
        <v>54</v>
      </c>
      <c r="B13027" s="33" t="s">
        <v>5904</v>
      </c>
      <c r="C13027" s="34">
        <v>10</v>
      </c>
      <c r="D13027" s="33" t="s">
        <v>116</v>
      </c>
      <c r="E13027" s="33" t="s">
        <v>12135</v>
      </c>
      <c r="F13027" s="35">
        <v>55101519</v>
      </c>
      <c r="G13027" s="33" t="s">
        <v>313</v>
      </c>
      <c r="H13027" s="33">
        <v>1</v>
      </c>
      <c r="I13027" s="33">
        <v>12</v>
      </c>
      <c r="J13027" s="36">
        <v>1</v>
      </c>
      <c r="K13027" s="37">
        <v>667022343.74000001</v>
      </c>
      <c r="L13027" s="38" t="s">
        <v>12</v>
      </c>
      <c r="M13027" s="38" t="s">
        <v>13</v>
      </c>
    </row>
    <row r="13028" spans="1:13" s="39" customFormat="1" ht="12.75" x14ac:dyDescent="0.2">
      <c r="A13028" s="33" t="s">
        <v>54</v>
      </c>
      <c r="B13028" s="33" t="s">
        <v>566</v>
      </c>
      <c r="C13028" s="34">
        <v>10</v>
      </c>
      <c r="D13028" s="33" t="s">
        <v>82</v>
      </c>
      <c r="E13028" s="33" t="s">
        <v>12136</v>
      </c>
      <c r="F13028" s="35">
        <v>25191500</v>
      </c>
      <c r="G13028" s="33" t="s">
        <v>313</v>
      </c>
      <c r="H13028" s="33">
        <v>1</v>
      </c>
      <c r="I13028" s="33">
        <v>6</v>
      </c>
      <c r="J13028" s="36">
        <v>1</v>
      </c>
      <c r="K13028" s="37">
        <v>157696000</v>
      </c>
      <c r="L13028" s="38" t="s">
        <v>12</v>
      </c>
      <c r="M13028" s="38" t="s">
        <v>13</v>
      </c>
    </row>
    <row r="13029" spans="1:13" s="39" customFormat="1" ht="12.75" x14ac:dyDescent="0.2">
      <c r="A13029" s="33" t="s">
        <v>54</v>
      </c>
      <c r="B13029" s="33" t="s">
        <v>582</v>
      </c>
      <c r="C13029" s="34">
        <v>10</v>
      </c>
      <c r="D13029" s="33" t="s">
        <v>34</v>
      </c>
      <c r="E13029" s="33" t="s">
        <v>12137</v>
      </c>
      <c r="F13029" s="35">
        <v>46101800</v>
      </c>
      <c r="G13029" s="33" t="s">
        <v>313</v>
      </c>
      <c r="H13029" s="33">
        <v>8</v>
      </c>
      <c r="I13029" s="33">
        <v>12</v>
      </c>
      <c r="J13029" s="36">
        <v>1</v>
      </c>
      <c r="K13029" s="37">
        <v>53915712</v>
      </c>
      <c r="L13029" s="38" t="s">
        <v>12</v>
      </c>
      <c r="M13029" s="38" t="s">
        <v>2371</v>
      </c>
    </row>
    <row r="13030" spans="1:13" s="39" customFormat="1" ht="12.75" x14ac:dyDescent="0.2">
      <c r="A13030" s="33" t="s">
        <v>54</v>
      </c>
      <c r="B13030" s="33" t="s">
        <v>589</v>
      </c>
      <c r="C13030" s="34">
        <v>10</v>
      </c>
      <c r="D13030" s="33" t="s">
        <v>13915</v>
      </c>
      <c r="E13030" s="33" t="s">
        <v>12103</v>
      </c>
      <c r="F13030" s="35">
        <v>0</v>
      </c>
      <c r="G13030" s="33" t="s">
        <v>313</v>
      </c>
      <c r="H13030" s="33">
        <v>1</v>
      </c>
      <c r="I13030" s="33">
        <v>6</v>
      </c>
      <c r="J13030" s="36">
        <v>1</v>
      </c>
      <c r="K13030" s="37">
        <v>4800000</v>
      </c>
      <c r="L13030" s="38" t="s">
        <v>12</v>
      </c>
      <c r="M13030" s="38" t="s">
        <v>13</v>
      </c>
    </row>
    <row r="13031" spans="1:13" s="39" customFormat="1" ht="12.75" x14ac:dyDescent="0.2">
      <c r="A13031" s="33" t="s">
        <v>54</v>
      </c>
      <c r="B13031" s="33" t="s">
        <v>589</v>
      </c>
      <c r="C13031" s="34">
        <v>10</v>
      </c>
      <c r="D13031" s="33" t="s">
        <v>13915</v>
      </c>
      <c r="E13031" s="33" t="s">
        <v>12103</v>
      </c>
      <c r="F13031" s="35">
        <v>0</v>
      </c>
      <c r="G13031" s="33" t="s">
        <v>313</v>
      </c>
      <c r="H13031" s="33">
        <v>1</v>
      </c>
      <c r="I13031" s="33">
        <v>6</v>
      </c>
      <c r="J13031" s="36">
        <v>1</v>
      </c>
      <c r="K13031" s="37">
        <v>33544214.699999999</v>
      </c>
      <c r="L13031" s="38" t="s">
        <v>12</v>
      </c>
      <c r="M13031" s="38" t="s">
        <v>13</v>
      </c>
    </row>
    <row r="13032" spans="1:13" s="39" customFormat="1" ht="12.75" x14ac:dyDescent="0.2">
      <c r="A13032" s="33" t="s">
        <v>54</v>
      </c>
      <c r="B13032" s="33" t="s">
        <v>576</v>
      </c>
      <c r="C13032" s="34">
        <v>10</v>
      </c>
      <c r="D13032" s="33" t="s">
        <v>88</v>
      </c>
      <c r="E13032" s="33" t="s">
        <v>12138</v>
      </c>
      <c r="F13032" s="35">
        <v>25202203</v>
      </c>
      <c r="G13032" s="33" t="s">
        <v>313</v>
      </c>
      <c r="H13032" s="33">
        <v>1</v>
      </c>
      <c r="I13032" s="33">
        <v>7</v>
      </c>
      <c r="J13032" s="36">
        <v>1</v>
      </c>
      <c r="K13032" s="37">
        <v>638537312</v>
      </c>
      <c r="L13032" s="38" t="s">
        <v>12</v>
      </c>
      <c r="M13032" s="38" t="s">
        <v>2371</v>
      </c>
    </row>
    <row r="13033" spans="1:13" s="39" customFormat="1" ht="12.75" x14ac:dyDescent="0.2">
      <c r="A13033" s="33" t="s">
        <v>54</v>
      </c>
      <c r="B13033" s="33" t="s">
        <v>590</v>
      </c>
      <c r="C13033" s="34">
        <v>10</v>
      </c>
      <c r="D13033" s="33" t="s">
        <v>39</v>
      </c>
      <c r="E13033" s="33" t="s">
        <v>12139</v>
      </c>
      <c r="F13033" s="35">
        <v>78181800</v>
      </c>
      <c r="G13033" s="33" t="s">
        <v>313</v>
      </c>
      <c r="H13033" s="33">
        <v>1</v>
      </c>
      <c r="I13033" s="33">
        <v>6</v>
      </c>
      <c r="J13033" s="36">
        <v>1</v>
      </c>
      <c r="K13033" s="37">
        <v>1668252928</v>
      </c>
      <c r="L13033" s="38" t="s">
        <v>12</v>
      </c>
      <c r="M13033" s="38" t="s">
        <v>13</v>
      </c>
    </row>
    <row r="13034" spans="1:13" s="39" customFormat="1" ht="12.75" x14ac:dyDescent="0.2">
      <c r="A13034" s="33" t="s">
        <v>54</v>
      </c>
      <c r="B13034" s="33" t="s">
        <v>611</v>
      </c>
      <c r="C13034" s="34">
        <v>10</v>
      </c>
      <c r="D13034" s="33" t="s">
        <v>108</v>
      </c>
      <c r="E13034" s="33" t="s">
        <v>12140</v>
      </c>
      <c r="F13034" s="35" t="s">
        <v>12141</v>
      </c>
      <c r="G13034" s="33" t="s">
        <v>313</v>
      </c>
      <c r="H13034" s="33">
        <v>1</v>
      </c>
      <c r="I13034" s="33">
        <v>6</v>
      </c>
      <c r="J13034" s="36">
        <v>1</v>
      </c>
      <c r="K13034" s="37">
        <v>1011200000</v>
      </c>
      <c r="L13034" s="38" t="s">
        <v>12</v>
      </c>
      <c r="M13034" s="38" t="s">
        <v>13</v>
      </c>
    </row>
    <row r="13035" spans="1:13" s="39" customFormat="1" ht="12.75" x14ac:dyDescent="0.2">
      <c r="A13035" s="33" t="s">
        <v>54</v>
      </c>
      <c r="B13035" s="33" t="s">
        <v>572</v>
      </c>
      <c r="C13035" s="34">
        <v>10</v>
      </c>
      <c r="D13035" s="33" t="s">
        <v>13912</v>
      </c>
      <c r="E13035" s="33" t="s">
        <v>12142</v>
      </c>
      <c r="F13035" s="35">
        <v>53102500</v>
      </c>
      <c r="G13035" s="33" t="s">
        <v>466</v>
      </c>
      <c r="H13035" s="33">
        <v>2</v>
      </c>
      <c r="I13035" s="33">
        <v>9</v>
      </c>
      <c r="J13035" s="36">
        <v>100</v>
      </c>
      <c r="K13035" s="37">
        <v>10560000</v>
      </c>
      <c r="L13035" s="38" t="s">
        <v>12233</v>
      </c>
      <c r="M13035" s="38" t="s">
        <v>13</v>
      </c>
    </row>
    <row r="13036" spans="1:13" s="39" customFormat="1" ht="12.75" x14ac:dyDescent="0.2">
      <c r="A13036" s="33" t="s">
        <v>54</v>
      </c>
      <c r="B13036" s="33" t="s">
        <v>572</v>
      </c>
      <c r="C13036" s="34">
        <v>10</v>
      </c>
      <c r="D13036" s="33" t="s">
        <v>13912</v>
      </c>
      <c r="E13036" s="33" t="s">
        <v>12143</v>
      </c>
      <c r="F13036" s="35">
        <v>53102701</v>
      </c>
      <c r="G13036" s="33" t="s">
        <v>466</v>
      </c>
      <c r="H13036" s="33">
        <v>2</v>
      </c>
      <c r="I13036" s="33">
        <v>9</v>
      </c>
      <c r="J13036" s="36">
        <v>20</v>
      </c>
      <c r="K13036" s="37">
        <v>2956800</v>
      </c>
      <c r="L13036" s="38" t="s">
        <v>12233</v>
      </c>
      <c r="M13036" s="38" t="s">
        <v>13</v>
      </c>
    </row>
    <row r="13037" spans="1:13" s="39" customFormat="1" ht="12.75" x14ac:dyDescent="0.2">
      <c r="A13037" s="33" t="s">
        <v>54</v>
      </c>
      <c r="B13037" s="33" t="s">
        <v>572</v>
      </c>
      <c r="C13037" s="34">
        <v>10</v>
      </c>
      <c r="D13037" s="33" t="s">
        <v>13912</v>
      </c>
      <c r="E13037" s="33" t="s">
        <v>12144</v>
      </c>
      <c r="F13037" s="35">
        <v>53102701</v>
      </c>
      <c r="G13037" s="33" t="s">
        <v>466</v>
      </c>
      <c r="H13037" s="33">
        <v>2</v>
      </c>
      <c r="I13037" s="33">
        <v>9</v>
      </c>
      <c r="J13037" s="36">
        <v>193</v>
      </c>
      <c r="K13037" s="37">
        <v>129696000</v>
      </c>
      <c r="L13037" s="38" t="s">
        <v>15</v>
      </c>
      <c r="M13037" s="38" t="s">
        <v>13</v>
      </c>
    </row>
    <row r="13038" spans="1:13" s="39" customFormat="1" ht="12.75" x14ac:dyDescent="0.2">
      <c r="A13038" s="33" t="s">
        <v>54</v>
      </c>
      <c r="B13038" s="33" t="s">
        <v>5904</v>
      </c>
      <c r="C13038" s="34">
        <v>10</v>
      </c>
      <c r="D13038" s="33" t="s">
        <v>116</v>
      </c>
      <c r="E13038" s="33" t="s">
        <v>12145</v>
      </c>
      <c r="F13038" s="35">
        <v>55101519</v>
      </c>
      <c r="G13038" s="33" t="s">
        <v>313</v>
      </c>
      <c r="H13038" s="33">
        <v>1</v>
      </c>
      <c r="I13038" s="33">
        <v>12</v>
      </c>
      <c r="J13038" s="36">
        <v>1</v>
      </c>
      <c r="K13038" s="37">
        <v>118427991.51000001</v>
      </c>
      <c r="L13038" s="38" t="s">
        <v>12</v>
      </c>
      <c r="M13038" s="38" t="s">
        <v>13</v>
      </c>
    </row>
    <row r="13039" spans="1:13" s="39" customFormat="1" ht="12.75" x14ac:dyDescent="0.2">
      <c r="A13039" s="33" t="s">
        <v>54</v>
      </c>
      <c r="B13039" s="33" t="s">
        <v>566</v>
      </c>
      <c r="C13039" s="34">
        <v>10</v>
      </c>
      <c r="D13039" s="33" t="s">
        <v>82</v>
      </c>
      <c r="E13039" s="33" t="s">
        <v>11900</v>
      </c>
      <c r="F13039" s="35" t="s">
        <v>11901</v>
      </c>
      <c r="G13039" s="33" t="s">
        <v>313</v>
      </c>
      <c r="H13039" s="33">
        <v>1</v>
      </c>
      <c r="I13039" s="33">
        <v>3</v>
      </c>
      <c r="J13039" s="36">
        <v>1</v>
      </c>
      <c r="K13039" s="37">
        <v>77857120</v>
      </c>
      <c r="L13039" s="38" t="s">
        <v>12</v>
      </c>
      <c r="M13039" s="38" t="s">
        <v>13</v>
      </c>
    </row>
    <row r="13040" spans="1:13" s="39" customFormat="1" ht="12.75" x14ac:dyDescent="0.2">
      <c r="A13040" s="33" t="s">
        <v>54</v>
      </c>
      <c r="B13040" s="33" t="s">
        <v>5904</v>
      </c>
      <c r="C13040" s="34">
        <v>10</v>
      </c>
      <c r="D13040" s="33" t="s">
        <v>116</v>
      </c>
      <c r="E13040" s="33" t="s">
        <v>12146</v>
      </c>
      <c r="F13040" s="35">
        <v>55101519</v>
      </c>
      <c r="G13040" s="33" t="s">
        <v>313</v>
      </c>
      <c r="H13040" s="33">
        <v>1</v>
      </c>
      <c r="I13040" s="33">
        <v>12</v>
      </c>
      <c r="J13040" s="36">
        <v>1</v>
      </c>
      <c r="K13040" s="37">
        <v>148937120</v>
      </c>
      <c r="L13040" s="38" t="s">
        <v>12</v>
      </c>
      <c r="M13040" s="38" t="s">
        <v>13</v>
      </c>
    </row>
    <row r="13041" spans="1:13" s="39" customFormat="1" ht="12.75" x14ac:dyDescent="0.2">
      <c r="A13041" s="33" t="s">
        <v>54</v>
      </c>
      <c r="B13041" s="33" t="s">
        <v>5904</v>
      </c>
      <c r="C13041" s="34">
        <v>10</v>
      </c>
      <c r="D13041" s="33" t="s">
        <v>116</v>
      </c>
      <c r="E13041" s="33" t="s">
        <v>12147</v>
      </c>
      <c r="F13041" s="35">
        <v>55101519</v>
      </c>
      <c r="G13041" s="33" t="s">
        <v>313</v>
      </c>
      <c r="H13041" s="33">
        <v>1</v>
      </c>
      <c r="I13041" s="33">
        <v>12</v>
      </c>
      <c r="J13041" s="36">
        <v>1</v>
      </c>
      <c r="K13041" s="37">
        <v>32190912</v>
      </c>
      <c r="L13041" s="38" t="s">
        <v>12</v>
      </c>
      <c r="M13041" s="38" t="s">
        <v>13</v>
      </c>
    </row>
    <row r="13042" spans="1:13" s="39" customFormat="1" ht="12.75" x14ac:dyDescent="0.2">
      <c r="A13042" s="33" t="s">
        <v>54</v>
      </c>
      <c r="B13042" s="33" t="s">
        <v>582</v>
      </c>
      <c r="C13042" s="34">
        <v>10</v>
      </c>
      <c r="D13042" s="33" t="s">
        <v>34</v>
      </c>
      <c r="E13042" s="33" t="s">
        <v>12148</v>
      </c>
      <c r="F13042" s="35" t="s">
        <v>12023</v>
      </c>
      <c r="G13042" s="33" t="s">
        <v>313</v>
      </c>
      <c r="H13042" s="33">
        <v>2</v>
      </c>
      <c r="I13042" s="33">
        <v>7</v>
      </c>
      <c r="J13042" s="36">
        <v>1</v>
      </c>
      <c r="K13042" s="37">
        <v>4911373720</v>
      </c>
      <c r="L13042" s="38" t="s">
        <v>12</v>
      </c>
      <c r="M13042" s="38" t="s">
        <v>13</v>
      </c>
    </row>
    <row r="13043" spans="1:13" s="39" customFormat="1" ht="12.75" x14ac:dyDescent="0.2">
      <c r="A13043" s="33" t="s">
        <v>54</v>
      </c>
      <c r="B13043" s="33" t="s">
        <v>572</v>
      </c>
      <c r="C13043" s="34">
        <v>16</v>
      </c>
      <c r="D13043" s="33" t="s">
        <v>13912</v>
      </c>
      <c r="E13043" s="33" t="s">
        <v>12149</v>
      </c>
      <c r="F13043" s="35">
        <v>46161700</v>
      </c>
      <c r="G13043" s="33" t="s">
        <v>313</v>
      </c>
      <c r="H13043" s="33">
        <v>1</v>
      </c>
      <c r="I13043" s="33">
        <v>6</v>
      </c>
      <c r="J13043" s="36">
        <v>1</v>
      </c>
      <c r="K13043" s="37">
        <v>6000000</v>
      </c>
      <c r="L13043" s="38" t="s">
        <v>12</v>
      </c>
      <c r="M13043" s="38" t="s">
        <v>13</v>
      </c>
    </row>
    <row r="13044" spans="1:13" s="39" customFormat="1" ht="12.75" x14ac:dyDescent="0.2">
      <c r="A13044" s="33" t="s">
        <v>54</v>
      </c>
      <c r="B13044" s="33" t="s">
        <v>2381</v>
      </c>
      <c r="C13044" s="34">
        <v>16</v>
      </c>
      <c r="D13044" s="33" t="s">
        <v>114</v>
      </c>
      <c r="E13044" s="33" t="s">
        <v>12150</v>
      </c>
      <c r="F13044" s="35">
        <v>46201001</v>
      </c>
      <c r="G13044" s="33" t="s">
        <v>313</v>
      </c>
      <c r="H13044" s="33">
        <v>1</v>
      </c>
      <c r="I13044" s="33">
        <v>7</v>
      </c>
      <c r="J13044" s="36">
        <v>16</v>
      </c>
      <c r="K13044" s="37">
        <v>83955200</v>
      </c>
      <c r="L13044" s="38" t="s">
        <v>12</v>
      </c>
      <c r="M13044" s="38" t="s">
        <v>2371</v>
      </c>
    </row>
    <row r="13045" spans="1:13" s="39" customFormat="1" ht="12.75" x14ac:dyDescent="0.2">
      <c r="A13045" s="33" t="s">
        <v>54</v>
      </c>
      <c r="B13045" s="33" t="s">
        <v>576</v>
      </c>
      <c r="C13045" s="34">
        <v>10</v>
      </c>
      <c r="D13045" s="33" t="s">
        <v>88</v>
      </c>
      <c r="E13045" s="33" t="s">
        <v>12151</v>
      </c>
      <c r="F13045" s="35">
        <v>25202205</v>
      </c>
      <c r="G13045" s="33" t="s">
        <v>313</v>
      </c>
      <c r="H13045" s="33">
        <v>1</v>
      </c>
      <c r="I13045" s="33">
        <v>7</v>
      </c>
      <c r="J13045" s="36">
        <v>1</v>
      </c>
      <c r="K13045" s="37">
        <v>115500000</v>
      </c>
      <c r="L13045" s="38" t="s">
        <v>12</v>
      </c>
      <c r="M13045" s="38" t="s">
        <v>2371</v>
      </c>
    </row>
    <row r="13046" spans="1:13" s="39" customFormat="1" ht="12.75" x14ac:dyDescent="0.2">
      <c r="A13046" s="33" t="s">
        <v>54</v>
      </c>
      <c r="B13046" s="33" t="s">
        <v>5904</v>
      </c>
      <c r="C13046" s="34">
        <v>10</v>
      </c>
      <c r="D13046" s="33" t="s">
        <v>116</v>
      </c>
      <c r="E13046" s="33" t="s">
        <v>12152</v>
      </c>
      <c r="F13046" s="35">
        <v>55101519</v>
      </c>
      <c r="G13046" s="33" t="s">
        <v>313</v>
      </c>
      <c r="H13046" s="33">
        <v>1</v>
      </c>
      <c r="I13046" s="33">
        <v>12</v>
      </c>
      <c r="J13046" s="36">
        <v>1</v>
      </c>
      <c r="K13046" s="37">
        <v>789810368</v>
      </c>
      <c r="L13046" s="38" t="s">
        <v>12</v>
      </c>
      <c r="M13046" s="38" t="s">
        <v>13</v>
      </c>
    </row>
    <row r="13047" spans="1:13" s="39" customFormat="1" ht="12.75" x14ac:dyDescent="0.2">
      <c r="A13047" s="33" t="s">
        <v>54</v>
      </c>
      <c r="B13047" s="33" t="s">
        <v>576</v>
      </c>
      <c r="C13047" s="34">
        <v>10</v>
      </c>
      <c r="D13047" s="33" t="s">
        <v>88</v>
      </c>
      <c r="E13047" s="33" t="s">
        <v>12138</v>
      </c>
      <c r="F13047" s="35">
        <v>25202203</v>
      </c>
      <c r="G13047" s="33" t="s">
        <v>313</v>
      </c>
      <c r="H13047" s="33">
        <v>1</v>
      </c>
      <c r="I13047" s="33">
        <v>7</v>
      </c>
      <c r="J13047" s="36">
        <v>1</v>
      </c>
      <c r="K13047" s="37">
        <v>574902675.75999999</v>
      </c>
      <c r="L13047" s="38" t="s">
        <v>12</v>
      </c>
      <c r="M13047" s="38" t="s">
        <v>2371</v>
      </c>
    </row>
    <row r="13048" spans="1:13" s="39" customFormat="1" ht="12.75" x14ac:dyDescent="0.2">
      <c r="A13048" s="33" t="s">
        <v>54</v>
      </c>
      <c r="B13048" s="33" t="s">
        <v>582</v>
      </c>
      <c r="C13048" s="34">
        <v>10</v>
      </c>
      <c r="D13048" s="33" t="s">
        <v>34</v>
      </c>
      <c r="E13048" s="33" t="s">
        <v>12153</v>
      </c>
      <c r="F13048" s="35">
        <v>39111800</v>
      </c>
      <c r="G13048" s="33" t="s">
        <v>313</v>
      </c>
      <c r="H13048" s="33">
        <v>6</v>
      </c>
      <c r="I13048" s="33">
        <v>6</v>
      </c>
      <c r="J13048" s="36">
        <v>1</v>
      </c>
      <c r="K13048" s="37">
        <v>368650000</v>
      </c>
      <c r="L13048" s="38" t="s">
        <v>12</v>
      </c>
      <c r="M13048" s="38" t="s">
        <v>13</v>
      </c>
    </row>
    <row r="13049" spans="1:13" s="39" customFormat="1" ht="12.75" x14ac:dyDescent="0.2">
      <c r="A13049" s="33" t="s">
        <v>54</v>
      </c>
      <c r="B13049" s="33" t="s">
        <v>585</v>
      </c>
      <c r="C13049" s="34">
        <v>10</v>
      </c>
      <c r="D13049" s="33" t="s">
        <v>93</v>
      </c>
      <c r="E13049" s="33" t="s">
        <v>12051</v>
      </c>
      <c r="F13049" s="35">
        <v>32131000</v>
      </c>
      <c r="G13049" s="33" t="s">
        <v>313</v>
      </c>
      <c r="H13049" s="33">
        <v>1</v>
      </c>
      <c r="I13049" s="33">
        <v>6</v>
      </c>
      <c r="J13049" s="36">
        <v>1</v>
      </c>
      <c r="K13049" s="37">
        <v>66720000</v>
      </c>
      <c r="L13049" s="38" t="s">
        <v>12</v>
      </c>
      <c r="M13049" s="38" t="s">
        <v>13</v>
      </c>
    </row>
    <row r="13050" spans="1:13" s="39" customFormat="1" ht="12.75" x14ac:dyDescent="0.2">
      <c r="A13050" s="33" t="s">
        <v>54</v>
      </c>
      <c r="B13050" s="33" t="s">
        <v>585</v>
      </c>
      <c r="C13050" s="34">
        <v>10</v>
      </c>
      <c r="D13050" s="33" t="s">
        <v>93</v>
      </c>
      <c r="E13050" s="33" t="s">
        <v>12051</v>
      </c>
      <c r="F13050" s="35">
        <v>32131000</v>
      </c>
      <c r="G13050" s="33" t="s">
        <v>313</v>
      </c>
      <c r="H13050" s="33">
        <v>1</v>
      </c>
      <c r="I13050" s="33">
        <v>6</v>
      </c>
      <c r="J13050" s="36">
        <v>1</v>
      </c>
      <c r="K13050" s="37">
        <v>361521152</v>
      </c>
      <c r="L13050" s="38" t="s">
        <v>12</v>
      </c>
      <c r="M13050" s="38" t="s">
        <v>13</v>
      </c>
    </row>
    <row r="13051" spans="1:13" s="39" customFormat="1" ht="12.75" x14ac:dyDescent="0.2">
      <c r="A13051" s="33" t="s">
        <v>54</v>
      </c>
      <c r="B13051" s="33" t="s">
        <v>585</v>
      </c>
      <c r="C13051" s="34">
        <v>10</v>
      </c>
      <c r="D13051" s="33" t="s">
        <v>93</v>
      </c>
      <c r="E13051" s="33" t="s">
        <v>12051</v>
      </c>
      <c r="F13051" s="35">
        <v>32131000</v>
      </c>
      <c r="G13051" s="33" t="s">
        <v>313</v>
      </c>
      <c r="H13051" s="33">
        <v>1</v>
      </c>
      <c r="I13051" s="33">
        <v>6</v>
      </c>
      <c r="J13051" s="36">
        <v>1</v>
      </c>
      <c r="K13051" s="37">
        <v>243804800</v>
      </c>
      <c r="L13051" s="38" t="s">
        <v>12</v>
      </c>
      <c r="M13051" s="38" t="s">
        <v>13</v>
      </c>
    </row>
    <row r="13052" spans="1:13" s="39" customFormat="1" ht="12.75" x14ac:dyDescent="0.2">
      <c r="A13052" s="33" t="s">
        <v>54</v>
      </c>
      <c r="B13052" s="33" t="s">
        <v>585</v>
      </c>
      <c r="C13052" s="34">
        <v>10</v>
      </c>
      <c r="D13052" s="33" t="s">
        <v>93</v>
      </c>
      <c r="E13052" s="33" t="s">
        <v>12051</v>
      </c>
      <c r="F13052" s="35">
        <v>32131000</v>
      </c>
      <c r="G13052" s="33" t="s">
        <v>313</v>
      </c>
      <c r="H13052" s="33">
        <v>1</v>
      </c>
      <c r="I13052" s="33">
        <v>6</v>
      </c>
      <c r="J13052" s="36">
        <v>1</v>
      </c>
      <c r="K13052" s="37">
        <v>186336000</v>
      </c>
      <c r="L13052" s="38" t="s">
        <v>12</v>
      </c>
      <c r="M13052" s="38" t="s">
        <v>13</v>
      </c>
    </row>
    <row r="13053" spans="1:13" s="39" customFormat="1" ht="12.75" x14ac:dyDescent="0.2">
      <c r="A13053" s="33" t="s">
        <v>54</v>
      </c>
      <c r="B13053" s="33" t="s">
        <v>582</v>
      </c>
      <c r="C13053" s="34">
        <v>10</v>
      </c>
      <c r="D13053" s="33" t="s">
        <v>34</v>
      </c>
      <c r="E13053" s="33" t="s">
        <v>12027</v>
      </c>
      <c r="F13053" s="35">
        <v>39111800</v>
      </c>
      <c r="G13053" s="33" t="s">
        <v>313</v>
      </c>
      <c r="H13053" s="33">
        <v>2</v>
      </c>
      <c r="I13053" s="33">
        <v>7</v>
      </c>
      <c r="J13053" s="36">
        <v>1</v>
      </c>
      <c r="K13053" s="37">
        <v>521233536</v>
      </c>
      <c r="L13053" s="38" t="s">
        <v>12</v>
      </c>
      <c r="M13053" s="38" t="s">
        <v>13</v>
      </c>
    </row>
    <row r="13054" spans="1:13" s="39" customFormat="1" ht="12.75" x14ac:dyDescent="0.2">
      <c r="A13054" s="33" t="s">
        <v>54</v>
      </c>
      <c r="B13054" s="33" t="s">
        <v>553</v>
      </c>
      <c r="C13054" s="34">
        <v>10</v>
      </c>
      <c r="D13054" s="33" t="s">
        <v>74</v>
      </c>
      <c r="E13054" s="33" t="s">
        <v>12154</v>
      </c>
      <c r="F13054" s="35">
        <v>27113201</v>
      </c>
      <c r="G13054" s="33" t="s">
        <v>313</v>
      </c>
      <c r="H13054" s="33">
        <v>1</v>
      </c>
      <c r="I13054" s="33">
        <v>6</v>
      </c>
      <c r="J13054" s="36">
        <v>1</v>
      </c>
      <c r="K13054" s="37">
        <v>4000000</v>
      </c>
      <c r="L13054" s="38" t="s">
        <v>12</v>
      </c>
      <c r="M13054" s="38" t="s">
        <v>13</v>
      </c>
    </row>
    <row r="13055" spans="1:13" s="39" customFormat="1" ht="12.75" x14ac:dyDescent="0.2">
      <c r="A13055" s="33" t="s">
        <v>54</v>
      </c>
      <c r="B13055" s="33" t="s">
        <v>566</v>
      </c>
      <c r="C13055" s="34">
        <v>10</v>
      </c>
      <c r="D13055" s="33" t="s">
        <v>82</v>
      </c>
      <c r="E13055" s="33" t="s">
        <v>12155</v>
      </c>
      <c r="F13055" s="35">
        <v>25191500</v>
      </c>
      <c r="G13055" s="33" t="s">
        <v>313</v>
      </c>
      <c r="H13055" s="33">
        <v>1</v>
      </c>
      <c r="I13055" s="33">
        <v>6</v>
      </c>
      <c r="J13055" s="36">
        <v>1</v>
      </c>
      <c r="K13055" s="37">
        <v>134400000</v>
      </c>
      <c r="L13055" s="38" t="s">
        <v>12</v>
      </c>
      <c r="M13055" s="38" t="s">
        <v>13</v>
      </c>
    </row>
    <row r="13056" spans="1:13" s="39" customFormat="1" ht="12.75" x14ac:dyDescent="0.2">
      <c r="A13056" s="33" t="s">
        <v>54</v>
      </c>
      <c r="B13056" s="33" t="s">
        <v>566</v>
      </c>
      <c r="C13056" s="34">
        <v>10</v>
      </c>
      <c r="D13056" s="33" t="s">
        <v>82</v>
      </c>
      <c r="E13056" s="33" t="s">
        <v>12156</v>
      </c>
      <c r="F13056" s="35">
        <v>25191500</v>
      </c>
      <c r="G13056" s="33" t="s">
        <v>313</v>
      </c>
      <c r="H13056" s="33">
        <v>1</v>
      </c>
      <c r="I13056" s="33">
        <v>6</v>
      </c>
      <c r="J13056" s="36">
        <v>1</v>
      </c>
      <c r="K13056" s="37">
        <v>139851910.78</v>
      </c>
      <c r="L13056" s="38" t="s">
        <v>12</v>
      </c>
      <c r="M13056" s="38" t="s">
        <v>13</v>
      </c>
    </row>
    <row r="13057" spans="1:13" s="39" customFormat="1" ht="12.75" x14ac:dyDescent="0.2">
      <c r="A13057" s="33" t="s">
        <v>54</v>
      </c>
      <c r="B13057" s="33" t="s">
        <v>566</v>
      </c>
      <c r="C13057" s="34">
        <v>10</v>
      </c>
      <c r="D13057" s="33" t="s">
        <v>82</v>
      </c>
      <c r="E13057" s="33" t="s">
        <v>12157</v>
      </c>
      <c r="F13057" s="35">
        <v>25191500</v>
      </c>
      <c r="G13057" s="33" t="s">
        <v>313</v>
      </c>
      <c r="H13057" s="33">
        <v>1</v>
      </c>
      <c r="I13057" s="33">
        <v>6</v>
      </c>
      <c r="J13057" s="36">
        <v>1</v>
      </c>
      <c r="K13057" s="37">
        <v>203552000</v>
      </c>
      <c r="L13057" s="38" t="s">
        <v>12</v>
      </c>
      <c r="M13057" s="38" t="s">
        <v>13</v>
      </c>
    </row>
    <row r="13058" spans="1:13" s="39" customFormat="1" ht="12.75" x14ac:dyDescent="0.2">
      <c r="A13058" s="33" t="s">
        <v>54</v>
      </c>
      <c r="B13058" s="33" t="s">
        <v>566</v>
      </c>
      <c r="C13058" s="34">
        <v>10</v>
      </c>
      <c r="D13058" s="33" t="s">
        <v>82</v>
      </c>
      <c r="E13058" s="33" t="s">
        <v>12158</v>
      </c>
      <c r="F13058" s="35">
        <v>25191500</v>
      </c>
      <c r="G13058" s="33" t="s">
        <v>313</v>
      </c>
      <c r="H13058" s="33">
        <v>1</v>
      </c>
      <c r="I13058" s="33">
        <v>6</v>
      </c>
      <c r="J13058" s="36">
        <v>1</v>
      </c>
      <c r="K13058" s="37">
        <v>304000000</v>
      </c>
      <c r="L13058" s="38" t="s">
        <v>12</v>
      </c>
      <c r="M13058" s="38" t="s">
        <v>13</v>
      </c>
    </row>
    <row r="13059" spans="1:13" s="39" customFormat="1" ht="12.75" x14ac:dyDescent="0.2">
      <c r="A13059" s="33" t="s">
        <v>54</v>
      </c>
      <c r="B13059" s="33" t="s">
        <v>553</v>
      </c>
      <c r="C13059" s="34">
        <v>10</v>
      </c>
      <c r="D13059" s="33" t="s">
        <v>74</v>
      </c>
      <c r="E13059" s="33" t="s">
        <v>12159</v>
      </c>
      <c r="F13059" s="35">
        <v>27113201</v>
      </c>
      <c r="G13059" s="33" t="s">
        <v>313</v>
      </c>
      <c r="H13059" s="33">
        <v>1</v>
      </c>
      <c r="I13059" s="33">
        <v>6</v>
      </c>
      <c r="J13059" s="36">
        <v>1</v>
      </c>
      <c r="K13059" s="37">
        <v>55001421.810000002</v>
      </c>
      <c r="L13059" s="38" t="s">
        <v>12</v>
      </c>
      <c r="M13059" s="38" t="s">
        <v>13</v>
      </c>
    </row>
    <row r="13060" spans="1:13" s="39" customFormat="1" ht="12.75" x14ac:dyDescent="0.2">
      <c r="A13060" s="33" t="s">
        <v>54</v>
      </c>
      <c r="B13060" s="33" t="s">
        <v>566</v>
      </c>
      <c r="C13060" s="34">
        <v>10</v>
      </c>
      <c r="D13060" s="33" t="s">
        <v>82</v>
      </c>
      <c r="E13060" s="33" t="s">
        <v>12160</v>
      </c>
      <c r="F13060" s="35">
        <v>25191500</v>
      </c>
      <c r="G13060" s="33" t="s">
        <v>313</v>
      </c>
      <c r="H13060" s="33">
        <v>1</v>
      </c>
      <c r="I13060" s="33">
        <v>6</v>
      </c>
      <c r="J13060" s="36">
        <v>1</v>
      </c>
      <c r="K13060" s="37">
        <v>44004544</v>
      </c>
      <c r="L13060" s="38" t="s">
        <v>12</v>
      </c>
      <c r="M13060" s="38" t="s">
        <v>13</v>
      </c>
    </row>
    <row r="13061" spans="1:13" s="39" customFormat="1" ht="12.75" x14ac:dyDescent="0.2">
      <c r="A13061" s="33" t="s">
        <v>54</v>
      </c>
      <c r="B13061" s="33" t="s">
        <v>553</v>
      </c>
      <c r="C13061" s="34">
        <v>10</v>
      </c>
      <c r="D13061" s="33" t="s">
        <v>74</v>
      </c>
      <c r="E13061" s="33" t="s">
        <v>12161</v>
      </c>
      <c r="F13061" s="35">
        <v>27113201</v>
      </c>
      <c r="G13061" s="33" t="s">
        <v>313</v>
      </c>
      <c r="H13061" s="33">
        <v>1</v>
      </c>
      <c r="I13061" s="33">
        <v>6</v>
      </c>
      <c r="J13061" s="36">
        <v>2</v>
      </c>
      <c r="K13061" s="37">
        <v>11428544</v>
      </c>
      <c r="L13061" s="38" t="s">
        <v>15</v>
      </c>
      <c r="M13061" s="38" t="s">
        <v>13</v>
      </c>
    </row>
    <row r="13062" spans="1:13" s="39" customFormat="1" ht="12.75" x14ac:dyDescent="0.2">
      <c r="A13062" s="33" t="s">
        <v>54</v>
      </c>
      <c r="B13062" s="33" t="s">
        <v>582</v>
      </c>
      <c r="C13062" s="34">
        <v>10</v>
      </c>
      <c r="D13062" s="33" t="s">
        <v>34</v>
      </c>
      <c r="E13062" s="33" t="s">
        <v>12162</v>
      </c>
      <c r="F13062" s="35">
        <v>43201402</v>
      </c>
      <c r="G13062" s="33" t="s">
        <v>313</v>
      </c>
      <c r="H13062" s="33">
        <v>1</v>
      </c>
      <c r="I13062" s="33">
        <v>7</v>
      </c>
      <c r="J13062" s="36">
        <v>1</v>
      </c>
      <c r="K13062" s="37">
        <v>349984</v>
      </c>
      <c r="L13062" s="38" t="s">
        <v>12</v>
      </c>
      <c r="M13062" s="38" t="s">
        <v>2371</v>
      </c>
    </row>
    <row r="13063" spans="1:13" s="39" customFormat="1" ht="12.75" x14ac:dyDescent="0.2">
      <c r="A13063" s="33" t="s">
        <v>54</v>
      </c>
      <c r="B13063" s="33" t="s">
        <v>566</v>
      </c>
      <c r="C13063" s="34">
        <v>10</v>
      </c>
      <c r="D13063" s="33" t="s">
        <v>82</v>
      </c>
      <c r="E13063" s="33" t="s">
        <v>12163</v>
      </c>
      <c r="F13063" s="35">
        <v>25191500</v>
      </c>
      <c r="G13063" s="33" t="s">
        <v>313</v>
      </c>
      <c r="H13063" s="33">
        <v>1</v>
      </c>
      <c r="I13063" s="33">
        <v>6</v>
      </c>
      <c r="J13063" s="36">
        <v>1</v>
      </c>
      <c r="K13063" s="37">
        <v>277059200</v>
      </c>
      <c r="L13063" s="38" t="s">
        <v>12</v>
      </c>
      <c r="M13063" s="38" t="s">
        <v>13</v>
      </c>
    </row>
    <row r="13064" spans="1:13" s="39" customFormat="1" ht="12.75" x14ac:dyDescent="0.2">
      <c r="A13064" s="33" t="s">
        <v>54</v>
      </c>
      <c r="B13064" s="33" t="s">
        <v>566</v>
      </c>
      <c r="C13064" s="34">
        <v>10</v>
      </c>
      <c r="D13064" s="33" t="s">
        <v>82</v>
      </c>
      <c r="E13064" s="33" t="s">
        <v>12164</v>
      </c>
      <c r="F13064" s="35">
        <v>25191500</v>
      </c>
      <c r="G13064" s="33" t="s">
        <v>313</v>
      </c>
      <c r="H13064" s="33">
        <v>1</v>
      </c>
      <c r="I13064" s="33">
        <v>6</v>
      </c>
      <c r="J13064" s="36">
        <v>4</v>
      </c>
      <c r="K13064" s="37">
        <v>279680000</v>
      </c>
      <c r="L13064" s="38" t="s">
        <v>12</v>
      </c>
      <c r="M13064" s="38" t="s">
        <v>13</v>
      </c>
    </row>
    <row r="13065" spans="1:13" s="39" customFormat="1" ht="12.75" x14ac:dyDescent="0.2">
      <c r="A13065" s="33" t="s">
        <v>54</v>
      </c>
      <c r="B13065" s="33" t="s">
        <v>566</v>
      </c>
      <c r="C13065" s="34">
        <v>10</v>
      </c>
      <c r="D13065" s="33" t="s">
        <v>82</v>
      </c>
      <c r="E13065" s="33" t="s">
        <v>12165</v>
      </c>
      <c r="F13065" s="35">
        <v>25191500</v>
      </c>
      <c r="G13065" s="33" t="s">
        <v>313</v>
      </c>
      <c r="H13065" s="33">
        <v>1</v>
      </c>
      <c r="I13065" s="33">
        <v>6</v>
      </c>
      <c r="J13065" s="36">
        <v>1</v>
      </c>
      <c r="K13065" s="37">
        <v>63916800</v>
      </c>
      <c r="L13065" s="38" t="s">
        <v>12</v>
      </c>
      <c r="M13065" s="38" t="s">
        <v>13</v>
      </c>
    </row>
    <row r="13066" spans="1:13" s="39" customFormat="1" ht="12.75" x14ac:dyDescent="0.2">
      <c r="A13066" s="33" t="s">
        <v>54</v>
      </c>
      <c r="B13066" s="33" t="s">
        <v>582</v>
      </c>
      <c r="C13066" s="34">
        <v>10</v>
      </c>
      <c r="D13066" s="33" t="s">
        <v>34</v>
      </c>
      <c r="E13066" s="33" t="s">
        <v>12166</v>
      </c>
      <c r="F13066" s="35">
        <v>40141768</v>
      </c>
      <c r="G13066" s="33" t="s">
        <v>313</v>
      </c>
      <c r="H13066" s="33">
        <v>1</v>
      </c>
      <c r="I13066" s="33">
        <v>7</v>
      </c>
      <c r="J13066" s="36">
        <v>1</v>
      </c>
      <c r="K13066" s="37">
        <v>1312000</v>
      </c>
      <c r="L13066" s="38" t="s">
        <v>12</v>
      </c>
      <c r="M13066" s="38" t="s">
        <v>2371</v>
      </c>
    </row>
    <row r="13067" spans="1:13" s="39" customFormat="1" ht="12.75" x14ac:dyDescent="0.2">
      <c r="A13067" s="33" t="s">
        <v>54</v>
      </c>
      <c r="B13067" s="33" t="s">
        <v>566</v>
      </c>
      <c r="C13067" s="34">
        <v>10</v>
      </c>
      <c r="D13067" s="33" t="s">
        <v>82</v>
      </c>
      <c r="E13067" s="33" t="s">
        <v>12167</v>
      </c>
      <c r="F13067" s="35">
        <v>25191500</v>
      </c>
      <c r="G13067" s="33" t="s">
        <v>313</v>
      </c>
      <c r="H13067" s="33">
        <v>1</v>
      </c>
      <c r="I13067" s="33">
        <v>6</v>
      </c>
      <c r="J13067" s="36">
        <v>1</v>
      </c>
      <c r="K13067" s="37">
        <v>218262400</v>
      </c>
      <c r="L13067" s="38" t="s">
        <v>12</v>
      </c>
      <c r="M13067" s="38" t="s">
        <v>13</v>
      </c>
    </row>
    <row r="13068" spans="1:13" s="39" customFormat="1" ht="12.75" x14ac:dyDescent="0.2">
      <c r="A13068" s="33" t="s">
        <v>54</v>
      </c>
      <c r="B13068" s="33" t="s">
        <v>566</v>
      </c>
      <c r="C13068" s="34">
        <v>10</v>
      </c>
      <c r="D13068" s="33" t="s">
        <v>82</v>
      </c>
      <c r="E13068" s="33" t="s">
        <v>12168</v>
      </c>
      <c r="F13068" s="35">
        <v>25191500</v>
      </c>
      <c r="G13068" s="33" t="s">
        <v>313</v>
      </c>
      <c r="H13068" s="33">
        <v>1</v>
      </c>
      <c r="I13068" s="33">
        <v>6</v>
      </c>
      <c r="J13068" s="36">
        <v>1</v>
      </c>
      <c r="K13068" s="37">
        <v>44004544</v>
      </c>
      <c r="L13068" s="38" t="s">
        <v>12</v>
      </c>
      <c r="M13068" s="38" t="s">
        <v>13</v>
      </c>
    </row>
    <row r="13069" spans="1:13" s="39" customFormat="1" ht="12.75" x14ac:dyDescent="0.2">
      <c r="A13069" s="33" t="s">
        <v>54</v>
      </c>
      <c r="B13069" s="33" t="s">
        <v>582</v>
      </c>
      <c r="C13069" s="34">
        <v>10</v>
      </c>
      <c r="D13069" s="33" t="s">
        <v>34</v>
      </c>
      <c r="E13069" s="33" t="s">
        <v>12169</v>
      </c>
      <c r="F13069" s="35">
        <v>43201402</v>
      </c>
      <c r="G13069" s="33" t="s">
        <v>313</v>
      </c>
      <c r="H13069" s="33">
        <v>1</v>
      </c>
      <c r="I13069" s="33">
        <v>7</v>
      </c>
      <c r="J13069" s="36">
        <v>1</v>
      </c>
      <c r="K13069" s="37">
        <v>249984</v>
      </c>
      <c r="L13069" s="38" t="s">
        <v>12</v>
      </c>
      <c r="M13069" s="38" t="s">
        <v>2371</v>
      </c>
    </row>
    <row r="13070" spans="1:13" s="39" customFormat="1" ht="12.75" x14ac:dyDescent="0.2">
      <c r="A13070" s="33" t="s">
        <v>54</v>
      </c>
      <c r="B13070" s="33" t="s">
        <v>553</v>
      </c>
      <c r="C13070" s="34">
        <v>10</v>
      </c>
      <c r="D13070" s="33" t="s">
        <v>74</v>
      </c>
      <c r="E13070" s="33" t="s">
        <v>12170</v>
      </c>
      <c r="F13070" s="35">
        <v>27113201</v>
      </c>
      <c r="G13070" s="33" t="s">
        <v>313</v>
      </c>
      <c r="H13070" s="33">
        <v>1</v>
      </c>
      <c r="I13070" s="33">
        <v>6</v>
      </c>
      <c r="J13070" s="36">
        <v>2</v>
      </c>
      <c r="K13070" s="37">
        <v>4148672</v>
      </c>
      <c r="L13070" s="38" t="s">
        <v>12</v>
      </c>
      <c r="M13070" s="38" t="s">
        <v>13</v>
      </c>
    </row>
    <row r="13071" spans="1:13" s="39" customFormat="1" ht="12.75" x14ac:dyDescent="0.2">
      <c r="A13071" s="33" t="s">
        <v>54</v>
      </c>
      <c r="B13071" s="33" t="s">
        <v>566</v>
      </c>
      <c r="C13071" s="34">
        <v>10</v>
      </c>
      <c r="D13071" s="33" t="s">
        <v>82</v>
      </c>
      <c r="E13071" s="33" t="s">
        <v>12171</v>
      </c>
      <c r="F13071" s="35">
        <v>25191500</v>
      </c>
      <c r="G13071" s="33" t="s">
        <v>313</v>
      </c>
      <c r="H13071" s="33">
        <v>1</v>
      </c>
      <c r="I13071" s="33">
        <v>6</v>
      </c>
      <c r="J13071" s="36">
        <v>1</v>
      </c>
      <c r="K13071" s="37">
        <v>67200000</v>
      </c>
      <c r="L13071" s="38" t="s">
        <v>12</v>
      </c>
      <c r="M13071" s="38" t="s">
        <v>13</v>
      </c>
    </row>
    <row r="13072" spans="1:13" s="39" customFormat="1" ht="12.75" x14ac:dyDescent="0.2">
      <c r="A13072" s="33" t="s">
        <v>54</v>
      </c>
      <c r="B13072" s="33" t="s">
        <v>582</v>
      </c>
      <c r="C13072" s="34">
        <v>10</v>
      </c>
      <c r="D13072" s="33" t="s">
        <v>34</v>
      </c>
      <c r="E13072" s="33" t="s">
        <v>12172</v>
      </c>
      <c r="F13072" s="35" t="s">
        <v>12097</v>
      </c>
      <c r="G13072" s="33" t="s">
        <v>313</v>
      </c>
      <c r="H13072" s="33">
        <v>8</v>
      </c>
      <c r="I13072" s="33">
        <v>12</v>
      </c>
      <c r="J13072" s="36">
        <v>1</v>
      </c>
      <c r="K13072" s="37">
        <v>18384000</v>
      </c>
      <c r="L13072" s="38" t="s">
        <v>12</v>
      </c>
      <c r="M13072" s="38" t="s">
        <v>2371</v>
      </c>
    </row>
    <row r="13073" spans="1:13" s="39" customFormat="1" ht="12.75" x14ac:dyDescent="0.2">
      <c r="A13073" s="33" t="s">
        <v>54</v>
      </c>
      <c r="B13073" s="33" t="s">
        <v>582</v>
      </c>
      <c r="C13073" s="34">
        <v>10</v>
      </c>
      <c r="D13073" s="33" t="s">
        <v>34</v>
      </c>
      <c r="E13073" s="33" t="s">
        <v>12173</v>
      </c>
      <c r="F13073" s="35" t="s">
        <v>12097</v>
      </c>
      <c r="G13073" s="33" t="s">
        <v>313</v>
      </c>
      <c r="H13073" s="33">
        <v>8</v>
      </c>
      <c r="I13073" s="33">
        <v>12</v>
      </c>
      <c r="J13073" s="36">
        <v>1</v>
      </c>
      <c r="K13073" s="37">
        <v>183131488</v>
      </c>
      <c r="L13073" s="38" t="s">
        <v>12</v>
      </c>
      <c r="M13073" s="38" t="s">
        <v>2371</v>
      </c>
    </row>
    <row r="13074" spans="1:13" s="39" customFormat="1" ht="12.75" x14ac:dyDescent="0.2">
      <c r="A13074" s="33" t="s">
        <v>54</v>
      </c>
      <c r="B13074" s="33" t="s">
        <v>570</v>
      </c>
      <c r="C13074" s="34">
        <v>10</v>
      </c>
      <c r="D13074" s="33" t="s">
        <v>85</v>
      </c>
      <c r="E13074" s="33" t="s">
        <v>12174</v>
      </c>
      <c r="F13074" s="35" t="s">
        <v>12175</v>
      </c>
      <c r="G13074" s="33" t="s">
        <v>313</v>
      </c>
      <c r="H13074" s="33">
        <v>12</v>
      </c>
      <c r="I13074" s="33">
        <v>8</v>
      </c>
      <c r="J13074" s="36">
        <v>1</v>
      </c>
      <c r="K13074" s="37">
        <v>150000000</v>
      </c>
      <c r="L13074" s="38" t="s">
        <v>12</v>
      </c>
      <c r="M13074" s="38" t="s">
        <v>2372</v>
      </c>
    </row>
    <row r="13075" spans="1:13" s="39" customFormat="1" ht="12.75" x14ac:dyDescent="0.2">
      <c r="A13075" s="33" t="s">
        <v>54</v>
      </c>
      <c r="B13075" s="33" t="s">
        <v>582</v>
      </c>
      <c r="C13075" s="34">
        <v>10</v>
      </c>
      <c r="D13075" s="33" t="s">
        <v>34</v>
      </c>
      <c r="E13075" s="33" t="s">
        <v>12176</v>
      </c>
      <c r="F13075" s="35" t="s">
        <v>12097</v>
      </c>
      <c r="G13075" s="33" t="s">
        <v>313</v>
      </c>
      <c r="H13075" s="33">
        <v>8</v>
      </c>
      <c r="I13075" s="33">
        <v>12</v>
      </c>
      <c r="J13075" s="36">
        <v>1</v>
      </c>
      <c r="K13075" s="37">
        <v>134732800</v>
      </c>
      <c r="L13075" s="38" t="s">
        <v>12</v>
      </c>
      <c r="M13075" s="38" t="s">
        <v>2371</v>
      </c>
    </row>
    <row r="13076" spans="1:13" s="39" customFormat="1" ht="12.75" x14ac:dyDescent="0.2">
      <c r="A13076" s="33" t="s">
        <v>54</v>
      </c>
      <c r="B13076" s="33" t="s">
        <v>5904</v>
      </c>
      <c r="C13076" s="34">
        <v>10</v>
      </c>
      <c r="D13076" s="33" t="s">
        <v>116</v>
      </c>
      <c r="E13076" s="33" t="s">
        <v>12177</v>
      </c>
      <c r="F13076" s="35">
        <v>55101519</v>
      </c>
      <c r="G13076" s="33" t="s">
        <v>313</v>
      </c>
      <c r="H13076" s="33">
        <v>1</v>
      </c>
      <c r="I13076" s="33">
        <v>12</v>
      </c>
      <c r="J13076" s="36">
        <v>1</v>
      </c>
      <c r="K13076" s="37">
        <v>136492166.72</v>
      </c>
      <c r="L13076" s="38" t="s">
        <v>12</v>
      </c>
      <c r="M13076" s="38" t="s">
        <v>13</v>
      </c>
    </row>
    <row r="13077" spans="1:13" s="39" customFormat="1" ht="12.75" x14ac:dyDescent="0.2">
      <c r="A13077" s="33" t="s">
        <v>54</v>
      </c>
      <c r="B13077" s="33" t="s">
        <v>590</v>
      </c>
      <c r="C13077" s="34">
        <v>10</v>
      </c>
      <c r="D13077" s="33" t="s">
        <v>39</v>
      </c>
      <c r="E13077" s="33" t="s">
        <v>12099</v>
      </c>
      <c r="F13077" s="35">
        <v>78181900</v>
      </c>
      <c r="G13077" s="33" t="s">
        <v>313</v>
      </c>
      <c r="H13077" s="33">
        <v>1</v>
      </c>
      <c r="I13077" s="33">
        <v>6</v>
      </c>
      <c r="J13077" s="36">
        <v>1</v>
      </c>
      <c r="K13077" s="37">
        <v>33167030.98</v>
      </c>
      <c r="L13077" s="38" t="s">
        <v>12</v>
      </c>
      <c r="M13077" s="38" t="s">
        <v>2372</v>
      </c>
    </row>
    <row r="13078" spans="1:13" s="39" customFormat="1" ht="12.75" x14ac:dyDescent="0.2">
      <c r="A13078" s="33" t="s">
        <v>54</v>
      </c>
      <c r="B13078" s="33" t="s">
        <v>11895</v>
      </c>
      <c r="C13078" s="34">
        <v>10</v>
      </c>
      <c r="D13078" s="33" t="s">
        <v>132</v>
      </c>
      <c r="E13078" s="33" t="s">
        <v>12103</v>
      </c>
      <c r="F13078" s="35">
        <v>0</v>
      </c>
      <c r="G13078" s="33" t="s">
        <v>313</v>
      </c>
      <c r="H13078" s="33">
        <v>1</v>
      </c>
      <c r="I13078" s="33">
        <v>6</v>
      </c>
      <c r="J13078" s="36">
        <v>1</v>
      </c>
      <c r="K13078" s="37">
        <v>29448200</v>
      </c>
      <c r="L13078" s="38" t="s">
        <v>12</v>
      </c>
      <c r="M13078" s="38" t="s">
        <v>13</v>
      </c>
    </row>
    <row r="13079" spans="1:13" s="39" customFormat="1" ht="12.75" x14ac:dyDescent="0.2">
      <c r="A13079" s="33" t="s">
        <v>54</v>
      </c>
      <c r="B13079" s="33" t="s">
        <v>570</v>
      </c>
      <c r="C13079" s="34">
        <v>10</v>
      </c>
      <c r="D13079" s="33" t="s">
        <v>85</v>
      </c>
      <c r="E13079" s="33" t="s">
        <v>12178</v>
      </c>
      <c r="F13079" s="35">
        <v>25201904</v>
      </c>
      <c r="G13079" s="33" t="s">
        <v>15072</v>
      </c>
      <c r="H13079" s="33">
        <v>3</v>
      </c>
      <c r="I13079" s="33">
        <v>6</v>
      </c>
      <c r="J13079" s="36">
        <v>10</v>
      </c>
      <c r="K13079" s="37">
        <v>124800000</v>
      </c>
      <c r="L13079" s="38" t="s">
        <v>15</v>
      </c>
      <c r="M13079" s="38" t="s">
        <v>13</v>
      </c>
    </row>
    <row r="13080" spans="1:13" s="39" customFormat="1" ht="12.75" x14ac:dyDescent="0.2">
      <c r="A13080" s="33" t="s">
        <v>54</v>
      </c>
      <c r="B13080" s="33" t="s">
        <v>571</v>
      </c>
      <c r="C13080" s="34">
        <v>10</v>
      </c>
      <c r="D13080" s="33" t="s">
        <v>12596</v>
      </c>
      <c r="E13080" s="33" t="s">
        <v>12179</v>
      </c>
      <c r="F13080" s="35">
        <v>15121902</v>
      </c>
      <c r="G13080" s="33" t="s">
        <v>313</v>
      </c>
      <c r="H13080" s="33">
        <v>10</v>
      </c>
      <c r="I13080" s="33">
        <v>3</v>
      </c>
      <c r="J13080" s="36">
        <v>1</v>
      </c>
      <c r="K13080" s="37">
        <v>250000000</v>
      </c>
      <c r="L13080" s="38" t="s">
        <v>12</v>
      </c>
      <c r="M13080" s="38" t="s">
        <v>13</v>
      </c>
    </row>
    <row r="13081" spans="1:13" s="39" customFormat="1" ht="12.75" x14ac:dyDescent="0.2">
      <c r="A13081" s="33" t="s">
        <v>54</v>
      </c>
      <c r="B13081" s="33" t="s">
        <v>7225</v>
      </c>
      <c r="C13081" s="34">
        <v>10</v>
      </c>
      <c r="D13081" s="33" t="s">
        <v>445</v>
      </c>
      <c r="E13081" s="33" t="s">
        <v>12180</v>
      </c>
      <c r="F13081" s="35">
        <v>25191501</v>
      </c>
      <c r="G13081" s="33" t="s">
        <v>313</v>
      </c>
      <c r="H13081" s="33">
        <v>7</v>
      </c>
      <c r="I13081" s="33">
        <v>5</v>
      </c>
      <c r="J13081" s="36">
        <v>1</v>
      </c>
      <c r="K13081" s="37">
        <v>150000000</v>
      </c>
      <c r="L13081" s="38" t="s">
        <v>12</v>
      </c>
      <c r="M13081" s="38" t="s">
        <v>13</v>
      </c>
    </row>
    <row r="13082" spans="1:13" s="39" customFormat="1" ht="12.75" x14ac:dyDescent="0.2">
      <c r="A13082" s="33" t="s">
        <v>54</v>
      </c>
      <c r="B13082" s="33" t="s">
        <v>556</v>
      </c>
      <c r="C13082" s="34">
        <v>10</v>
      </c>
      <c r="D13082" s="33" t="s">
        <v>129</v>
      </c>
      <c r="E13082" s="33" t="s">
        <v>12181</v>
      </c>
      <c r="F13082" s="35">
        <v>43232601</v>
      </c>
      <c r="G13082" s="33" t="s">
        <v>313</v>
      </c>
      <c r="H13082" s="33">
        <v>7</v>
      </c>
      <c r="I13082" s="33">
        <v>3</v>
      </c>
      <c r="J13082" s="36">
        <v>1</v>
      </c>
      <c r="K13082" s="37">
        <v>640000000</v>
      </c>
      <c r="L13082" s="38" t="s">
        <v>12</v>
      </c>
      <c r="M13082" s="38" t="s">
        <v>13</v>
      </c>
    </row>
    <row r="13083" spans="1:13" s="39" customFormat="1" ht="12.75" x14ac:dyDescent="0.2">
      <c r="A13083" s="33" t="s">
        <v>54</v>
      </c>
      <c r="B13083" s="33" t="s">
        <v>609</v>
      </c>
      <c r="C13083" s="34">
        <v>10</v>
      </c>
      <c r="D13083" s="33" t="s">
        <v>107</v>
      </c>
      <c r="E13083" s="33" t="s">
        <v>12101</v>
      </c>
      <c r="F13083" s="35">
        <v>86131700</v>
      </c>
      <c r="G13083" s="33" t="s">
        <v>313</v>
      </c>
      <c r="H13083" s="33">
        <v>1</v>
      </c>
      <c r="I13083" s="33">
        <v>11</v>
      </c>
      <c r="J13083" s="36">
        <v>1</v>
      </c>
      <c r="K13083" s="37">
        <v>265000000</v>
      </c>
      <c r="L13083" s="38" t="s">
        <v>12</v>
      </c>
      <c r="M13083" s="38" t="s">
        <v>2371</v>
      </c>
    </row>
    <row r="13084" spans="1:13" s="39" customFormat="1" ht="12.75" x14ac:dyDescent="0.2">
      <c r="A13084" s="33" t="s">
        <v>54</v>
      </c>
      <c r="B13084" s="33" t="s">
        <v>609</v>
      </c>
      <c r="C13084" s="34">
        <v>10</v>
      </c>
      <c r="D13084" s="33" t="s">
        <v>107</v>
      </c>
      <c r="E13084" s="33" t="s">
        <v>12101</v>
      </c>
      <c r="F13084" s="35">
        <v>86131700</v>
      </c>
      <c r="G13084" s="33" t="s">
        <v>313</v>
      </c>
      <c r="H13084" s="33">
        <v>1</v>
      </c>
      <c r="I13084" s="33">
        <v>11</v>
      </c>
      <c r="J13084" s="36">
        <v>1</v>
      </c>
      <c r="K13084" s="37">
        <v>260000000</v>
      </c>
      <c r="L13084" s="38" t="s">
        <v>12</v>
      </c>
      <c r="M13084" s="38" t="s">
        <v>2371</v>
      </c>
    </row>
    <row r="13085" spans="1:13" s="39" customFormat="1" ht="12.75" x14ac:dyDescent="0.2">
      <c r="A13085" s="33" t="s">
        <v>54</v>
      </c>
      <c r="B13085" s="33" t="s">
        <v>609</v>
      </c>
      <c r="C13085" s="34">
        <v>10</v>
      </c>
      <c r="D13085" s="33" t="s">
        <v>107</v>
      </c>
      <c r="E13085" s="33" t="s">
        <v>12086</v>
      </c>
      <c r="F13085" s="35">
        <v>86131700</v>
      </c>
      <c r="G13085" s="33" t="s">
        <v>313</v>
      </c>
      <c r="H13085" s="33">
        <v>1</v>
      </c>
      <c r="I13085" s="33">
        <v>11</v>
      </c>
      <c r="J13085" s="36">
        <v>1</v>
      </c>
      <c r="K13085" s="37">
        <v>135000000</v>
      </c>
      <c r="L13085" s="38" t="s">
        <v>12</v>
      </c>
      <c r="M13085" s="38" t="s">
        <v>2372</v>
      </c>
    </row>
    <row r="13086" spans="1:13" s="39" customFormat="1" ht="12.75" x14ac:dyDescent="0.2">
      <c r="A13086" s="33" t="s">
        <v>54</v>
      </c>
      <c r="B13086" s="33" t="s">
        <v>555</v>
      </c>
      <c r="C13086" s="34">
        <v>16</v>
      </c>
      <c r="D13086" s="33" t="s">
        <v>76</v>
      </c>
      <c r="E13086" s="33" t="s">
        <v>12182</v>
      </c>
      <c r="F13086" s="35">
        <v>43211500</v>
      </c>
      <c r="G13086" s="33" t="s">
        <v>313</v>
      </c>
      <c r="H13086" s="33">
        <v>7</v>
      </c>
      <c r="I13086" s="33">
        <v>3</v>
      </c>
      <c r="J13086" s="36">
        <v>7</v>
      </c>
      <c r="K13086" s="37">
        <v>35000000</v>
      </c>
      <c r="L13086" s="38" t="s">
        <v>12</v>
      </c>
      <c r="M13086" s="38" t="s">
        <v>13</v>
      </c>
    </row>
    <row r="13087" spans="1:13" s="39" customFormat="1" ht="12.75" x14ac:dyDescent="0.2">
      <c r="A13087" s="33" t="s">
        <v>54</v>
      </c>
      <c r="B13087" s="33" t="s">
        <v>609</v>
      </c>
      <c r="C13087" s="34">
        <v>10</v>
      </c>
      <c r="D13087" s="33" t="s">
        <v>107</v>
      </c>
      <c r="E13087" s="33" t="s">
        <v>12101</v>
      </c>
      <c r="F13087" s="35">
        <v>86131700</v>
      </c>
      <c r="G13087" s="33" t="s">
        <v>313</v>
      </c>
      <c r="H13087" s="33">
        <v>1</v>
      </c>
      <c r="I13087" s="33">
        <v>11</v>
      </c>
      <c r="J13087" s="36">
        <v>1</v>
      </c>
      <c r="K13087" s="37">
        <v>85455892</v>
      </c>
      <c r="L13087" s="38" t="s">
        <v>12</v>
      </c>
      <c r="M13087" s="38" t="s">
        <v>2372</v>
      </c>
    </row>
    <row r="13088" spans="1:13" s="39" customFormat="1" ht="12.75" x14ac:dyDescent="0.2">
      <c r="A13088" s="33" t="s">
        <v>54</v>
      </c>
      <c r="B13088" s="33" t="s">
        <v>582</v>
      </c>
      <c r="C13088" s="34">
        <v>10</v>
      </c>
      <c r="D13088" s="33" t="s">
        <v>34</v>
      </c>
      <c r="E13088" s="33" t="s">
        <v>12183</v>
      </c>
      <c r="F13088" s="35">
        <v>25202100</v>
      </c>
      <c r="G13088" s="33" t="s">
        <v>313</v>
      </c>
      <c r="H13088" s="33">
        <v>1</v>
      </c>
      <c r="I13088" s="33">
        <v>6</v>
      </c>
      <c r="J13088" s="36">
        <v>1</v>
      </c>
      <c r="K13088" s="37">
        <v>959040</v>
      </c>
      <c r="L13088" s="38" t="s">
        <v>12</v>
      </c>
      <c r="M13088" s="38" t="s">
        <v>13</v>
      </c>
    </row>
    <row r="13089" spans="1:13" s="39" customFormat="1" ht="12.75" x14ac:dyDescent="0.2">
      <c r="A13089" s="33" t="s">
        <v>54</v>
      </c>
      <c r="B13089" s="33" t="s">
        <v>582</v>
      </c>
      <c r="C13089" s="34">
        <v>10</v>
      </c>
      <c r="D13089" s="33" t="s">
        <v>34</v>
      </c>
      <c r="E13089" s="33" t="s">
        <v>12184</v>
      </c>
      <c r="F13089" s="35" t="s">
        <v>12023</v>
      </c>
      <c r="G13089" s="33" t="s">
        <v>313</v>
      </c>
      <c r="H13089" s="33">
        <v>1</v>
      </c>
      <c r="I13089" s="33">
        <v>7</v>
      </c>
      <c r="J13089" s="36">
        <v>1</v>
      </c>
      <c r="K13089" s="37">
        <v>1600000000</v>
      </c>
      <c r="L13089" s="38" t="s">
        <v>12</v>
      </c>
      <c r="M13089" s="38" t="s">
        <v>2371</v>
      </c>
    </row>
    <row r="13090" spans="1:13" s="39" customFormat="1" ht="12.75" x14ac:dyDescent="0.2">
      <c r="A13090" s="33" t="s">
        <v>54</v>
      </c>
      <c r="B13090" s="33" t="s">
        <v>555</v>
      </c>
      <c r="C13090" s="34">
        <v>10</v>
      </c>
      <c r="D13090" s="33" t="s">
        <v>76</v>
      </c>
      <c r="E13090" s="33" t="s">
        <v>12185</v>
      </c>
      <c r="F13090" s="35">
        <v>43211507</v>
      </c>
      <c r="G13090" s="33" t="s">
        <v>313</v>
      </c>
      <c r="H13090" s="33">
        <v>1</v>
      </c>
      <c r="I13090" s="33">
        <v>9</v>
      </c>
      <c r="J13090" s="36">
        <v>1</v>
      </c>
      <c r="K13090" s="37">
        <v>83000000</v>
      </c>
      <c r="L13090" s="38" t="s">
        <v>15</v>
      </c>
      <c r="M13090" s="38" t="s">
        <v>13</v>
      </c>
    </row>
    <row r="13091" spans="1:13" s="39" customFormat="1" ht="12.75" x14ac:dyDescent="0.2">
      <c r="A13091" s="33" t="s">
        <v>54</v>
      </c>
      <c r="B13091" s="33" t="s">
        <v>582</v>
      </c>
      <c r="C13091" s="34">
        <v>10</v>
      </c>
      <c r="D13091" s="33" t="s">
        <v>34</v>
      </c>
      <c r="E13091" s="33" t="s">
        <v>12186</v>
      </c>
      <c r="F13091" s="35" t="s">
        <v>12097</v>
      </c>
      <c r="G13091" s="33" t="s">
        <v>313</v>
      </c>
      <c r="H13091" s="33">
        <v>8</v>
      </c>
      <c r="I13091" s="33">
        <v>12</v>
      </c>
      <c r="J13091" s="36">
        <v>1</v>
      </c>
      <c r="K13091" s="37">
        <v>55251200</v>
      </c>
      <c r="L13091" s="38" t="s">
        <v>12</v>
      </c>
      <c r="M13091" s="38" t="s">
        <v>2371</v>
      </c>
    </row>
    <row r="13092" spans="1:13" s="39" customFormat="1" ht="12.75" x14ac:dyDescent="0.2">
      <c r="A13092" s="33" t="s">
        <v>54</v>
      </c>
      <c r="B13092" s="33" t="s">
        <v>582</v>
      </c>
      <c r="C13092" s="34">
        <v>10</v>
      </c>
      <c r="D13092" s="33" t="s">
        <v>34</v>
      </c>
      <c r="E13092" s="33" t="s">
        <v>12187</v>
      </c>
      <c r="F13092" s="35">
        <v>46101800</v>
      </c>
      <c r="G13092" s="33" t="s">
        <v>313</v>
      </c>
      <c r="H13092" s="33">
        <v>8</v>
      </c>
      <c r="I13092" s="33">
        <v>12</v>
      </c>
      <c r="J13092" s="36">
        <v>1</v>
      </c>
      <c r="K13092" s="37">
        <v>120554400</v>
      </c>
      <c r="L13092" s="38" t="s">
        <v>12</v>
      </c>
      <c r="M13092" s="38" t="s">
        <v>2371</v>
      </c>
    </row>
    <row r="13093" spans="1:13" s="39" customFormat="1" ht="12.75" x14ac:dyDescent="0.2">
      <c r="A13093" s="33" t="s">
        <v>54</v>
      </c>
      <c r="B13093" s="33" t="s">
        <v>582</v>
      </c>
      <c r="C13093" s="34">
        <v>10</v>
      </c>
      <c r="D13093" s="33" t="s">
        <v>34</v>
      </c>
      <c r="E13093" s="33" t="s">
        <v>12188</v>
      </c>
      <c r="F13093" s="35">
        <v>46101800</v>
      </c>
      <c r="G13093" s="33" t="s">
        <v>313</v>
      </c>
      <c r="H13093" s="33">
        <v>8</v>
      </c>
      <c r="I13093" s="33">
        <v>12</v>
      </c>
      <c r="J13093" s="36">
        <v>1</v>
      </c>
      <c r="K13093" s="37">
        <v>256000000</v>
      </c>
      <c r="L13093" s="38" t="s">
        <v>12</v>
      </c>
      <c r="M13093" s="38" t="s">
        <v>2371</v>
      </c>
    </row>
    <row r="13094" spans="1:13" s="39" customFormat="1" ht="12.75" x14ac:dyDescent="0.2">
      <c r="A13094" s="33" t="s">
        <v>54</v>
      </c>
      <c r="B13094" s="33" t="s">
        <v>582</v>
      </c>
      <c r="C13094" s="34">
        <v>10</v>
      </c>
      <c r="D13094" s="33" t="s">
        <v>34</v>
      </c>
      <c r="E13094" s="33" t="s">
        <v>12189</v>
      </c>
      <c r="F13094" s="35">
        <v>46101800</v>
      </c>
      <c r="G13094" s="33" t="s">
        <v>313</v>
      </c>
      <c r="H13094" s="33">
        <v>8</v>
      </c>
      <c r="I13094" s="33">
        <v>12</v>
      </c>
      <c r="J13094" s="36">
        <v>1</v>
      </c>
      <c r="K13094" s="37">
        <v>256000000</v>
      </c>
      <c r="L13094" s="38" t="s">
        <v>12</v>
      </c>
      <c r="M13094" s="38" t="s">
        <v>2371</v>
      </c>
    </row>
    <row r="13095" spans="1:13" s="39" customFormat="1" ht="12.75" x14ac:dyDescent="0.2">
      <c r="A13095" s="33" t="s">
        <v>54</v>
      </c>
      <c r="B13095" s="33" t="s">
        <v>582</v>
      </c>
      <c r="C13095" s="34">
        <v>10</v>
      </c>
      <c r="D13095" s="33" t="s">
        <v>34</v>
      </c>
      <c r="E13095" s="33" t="s">
        <v>12190</v>
      </c>
      <c r="F13095" s="35">
        <v>46171626</v>
      </c>
      <c r="G13095" s="33" t="s">
        <v>313</v>
      </c>
      <c r="H13095" s="33">
        <v>8</v>
      </c>
      <c r="I13095" s="33">
        <v>12</v>
      </c>
      <c r="J13095" s="36">
        <v>1</v>
      </c>
      <c r="K13095" s="37">
        <v>10880000</v>
      </c>
      <c r="L13095" s="38" t="s">
        <v>12</v>
      </c>
      <c r="M13095" s="38" t="s">
        <v>2371</v>
      </c>
    </row>
    <row r="13096" spans="1:13" s="39" customFormat="1" ht="12.75" x14ac:dyDescent="0.2">
      <c r="A13096" s="33" t="s">
        <v>54</v>
      </c>
      <c r="B13096" s="33" t="s">
        <v>582</v>
      </c>
      <c r="C13096" s="34">
        <v>10</v>
      </c>
      <c r="D13096" s="33" t="s">
        <v>34</v>
      </c>
      <c r="E13096" s="33" t="s">
        <v>12190</v>
      </c>
      <c r="F13096" s="35">
        <v>46171626</v>
      </c>
      <c r="G13096" s="33" t="s">
        <v>313</v>
      </c>
      <c r="H13096" s="33">
        <v>8</v>
      </c>
      <c r="I13096" s="33">
        <v>12</v>
      </c>
      <c r="J13096" s="36">
        <v>1</v>
      </c>
      <c r="K13096" s="37">
        <v>19392320</v>
      </c>
      <c r="L13096" s="38" t="s">
        <v>12</v>
      </c>
      <c r="M13096" s="38" t="s">
        <v>2371</v>
      </c>
    </row>
    <row r="13097" spans="1:13" s="39" customFormat="1" ht="12.75" x14ac:dyDescent="0.2">
      <c r="A13097" s="33" t="s">
        <v>54</v>
      </c>
      <c r="B13097" s="33" t="s">
        <v>582</v>
      </c>
      <c r="C13097" s="34">
        <v>10</v>
      </c>
      <c r="D13097" s="33" t="s">
        <v>34</v>
      </c>
      <c r="E13097" s="33" t="s">
        <v>12191</v>
      </c>
      <c r="F13097" s="35">
        <v>46101800</v>
      </c>
      <c r="G13097" s="33" t="s">
        <v>313</v>
      </c>
      <c r="H13097" s="33">
        <v>8</v>
      </c>
      <c r="I13097" s="33">
        <v>12</v>
      </c>
      <c r="J13097" s="36">
        <v>1</v>
      </c>
      <c r="K13097" s="37">
        <v>64000000</v>
      </c>
      <c r="L13097" s="38" t="s">
        <v>12</v>
      </c>
      <c r="M13097" s="38" t="s">
        <v>2371</v>
      </c>
    </row>
    <row r="13098" spans="1:13" s="39" customFormat="1" ht="12.75" x14ac:dyDescent="0.2">
      <c r="A13098" s="33" t="s">
        <v>54</v>
      </c>
      <c r="B13098" s="33" t="s">
        <v>5904</v>
      </c>
      <c r="C13098" s="34">
        <v>10</v>
      </c>
      <c r="D13098" s="33" t="s">
        <v>116</v>
      </c>
      <c r="E13098" s="33" t="s">
        <v>12147</v>
      </c>
      <c r="F13098" s="35">
        <v>55101519</v>
      </c>
      <c r="G13098" s="33" t="s">
        <v>313</v>
      </c>
      <c r="H13098" s="33">
        <v>1</v>
      </c>
      <c r="I13098" s="33">
        <v>12</v>
      </c>
      <c r="J13098" s="36">
        <v>1</v>
      </c>
      <c r="K13098" s="37">
        <v>18256420</v>
      </c>
      <c r="L13098" s="38" t="s">
        <v>12</v>
      </c>
      <c r="M13098" s="38" t="s">
        <v>13</v>
      </c>
    </row>
    <row r="13099" spans="1:13" s="39" customFormat="1" ht="12.75" x14ac:dyDescent="0.2">
      <c r="A13099" s="33" t="s">
        <v>54</v>
      </c>
      <c r="B13099" s="33" t="s">
        <v>597</v>
      </c>
      <c r="C13099" s="34">
        <v>10</v>
      </c>
      <c r="D13099" s="33" t="s">
        <v>100</v>
      </c>
      <c r="E13099" s="33" t="s">
        <v>12192</v>
      </c>
      <c r="F13099" s="35">
        <v>78101502</v>
      </c>
      <c r="G13099" s="33" t="s">
        <v>313</v>
      </c>
      <c r="H13099" s="33">
        <v>1</v>
      </c>
      <c r="I13099" s="33">
        <v>7</v>
      </c>
      <c r="J13099" s="36">
        <v>1</v>
      </c>
      <c r="K13099" s="37">
        <v>192000000</v>
      </c>
      <c r="L13099" s="38" t="s">
        <v>12</v>
      </c>
      <c r="M13099" s="38" t="s">
        <v>2371</v>
      </c>
    </row>
    <row r="13100" spans="1:13" s="39" customFormat="1" ht="12.75" x14ac:dyDescent="0.2">
      <c r="A13100" s="33" t="s">
        <v>54</v>
      </c>
      <c r="B13100" s="33" t="s">
        <v>609</v>
      </c>
      <c r="C13100" s="34">
        <v>10</v>
      </c>
      <c r="D13100" s="33" t="s">
        <v>107</v>
      </c>
      <c r="E13100" s="33" t="s">
        <v>12085</v>
      </c>
      <c r="F13100" s="35">
        <v>86131700</v>
      </c>
      <c r="G13100" s="33" t="s">
        <v>313</v>
      </c>
      <c r="H13100" s="33">
        <v>1</v>
      </c>
      <c r="I13100" s="33">
        <v>5</v>
      </c>
      <c r="J13100" s="36">
        <v>1</v>
      </c>
      <c r="K13100" s="37">
        <v>12111894.300000001</v>
      </c>
      <c r="L13100" s="38" t="s">
        <v>12</v>
      </c>
      <c r="M13100" s="38" t="s">
        <v>13</v>
      </c>
    </row>
    <row r="13101" spans="1:13" s="39" customFormat="1" ht="12.75" x14ac:dyDescent="0.2">
      <c r="A13101" s="33" t="s">
        <v>54</v>
      </c>
      <c r="B13101" s="33" t="s">
        <v>609</v>
      </c>
      <c r="C13101" s="34">
        <v>10</v>
      </c>
      <c r="D13101" s="33" t="s">
        <v>107</v>
      </c>
      <c r="E13101" s="33" t="s">
        <v>12101</v>
      </c>
      <c r="F13101" s="35">
        <v>86131700</v>
      </c>
      <c r="G13101" s="33" t="s">
        <v>313</v>
      </c>
      <c r="H13101" s="33">
        <v>1</v>
      </c>
      <c r="I13101" s="33">
        <v>11</v>
      </c>
      <c r="J13101" s="36">
        <v>1</v>
      </c>
      <c r="K13101" s="37">
        <v>26136686.07</v>
      </c>
      <c r="L13101" s="38" t="s">
        <v>12</v>
      </c>
      <c r="M13101" s="38" t="s">
        <v>2371</v>
      </c>
    </row>
    <row r="13102" spans="1:13" s="39" customFormat="1" ht="12.75" x14ac:dyDescent="0.2">
      <c r="A13102" s="33" t="s">
        <v>54</v>
      </c>
      <c r="B13102" s="33" t="s">
        <v>567</v>
      </c>
      <c r="C13102" s="34">
        <v>10</v>
      </c>
      <c r="D13102" s="33" t="s">
        <v>13911</v>
      </c>
      <c r="E13102" s="33" t="s">
        <v>11914</v>
      </c>
      <c r="F13102" s="35">
        <v>43201500</v>
      </c>
      <c r="G13102" s="33" t="s">
        <v>313</v>
      </c>
      <c r="H13102" s="33">
        <v>2</v>
      </c>
      <c r="I13102" s="33">
        <v>7</v>
      </c>
      <c r="J13102" s="36">
        <v>1</v>
      </c>
      <c r="K13102" s="37">
        <v>20008926</v>
      </c>
      <c r="L13102" s="38" t="s">
        <v>15</v>
      </c>
      <c r="M13102" s="38" t="s">
        <v>13</v>
      </c>
    </row>
    <row r="13103" spans="1:13" s="39" customFormat="1" ht="12.75" x14ac:dyDescent="0.2">
      <c r="A13103" s="33" t="s">
        <v>54</v>
      </c>
      <c r="B13103" s="33" t="s">
        <v>596</v>
      </c>
      <c r="C13103" s="34">
        <v>10</v>
      </c>
      <c r="D13103" s="33" t="s">
        <v>99</v>
      </c>
      <c r="E13103" s="33" t="s">
        <v>12103</v>
      </c>
      <c r="F13103" s="35">
        <v>0</v>
      </c>
      <c r="G13103" s="33" t="s">
        <v>313</v>
      </c>
      <c r="H13103" s="33">
        <v>1</v>
      </c>
      <c r="I13103" s="33">
        <v>8</v>
      </c>
      <c r="J13103" s="36">
        <v>1</v>
      </c>
      <c r="K13103" s="37">
        <v>6400000</v>
      </c>
      <c r="L13103" s="38" t="s">
        <v>12</v>
      </c>
      <c r="M13103" s="38" t="s">
        <v>13</v>
      </c>
    </row>
    <row r="13104" spans="1:13" s="39" customFormat="1" ht="12.75" x14ac:dyDescent="0.2">
      <c r="A13104" s="33" t="s">
        <v>54</v>
      </c>
      <c r="B13104" s="33" t="s">
        <v>556</v>
      </c>
      <c r="C13104" s="34">
        <v>10</v>
      </c>
      <c r="D13104" s="33" t="s">
        <v>129</v>
      </c>
      <c r="E13104" s="33" t="s">
        <v>12193</v>
      </c>
      <c r="F13104" s="35">
        <v>43231512</v>
      </c>
      <c r="G13104" s="33" t="s">
        <v>313</v>
      </c>
      <c r="H13104" s="33">
        <v>7</v>
      </c>
      <c r="I13104" s="33">
        <v>3</v>
      </c>
      <c r="J13104" s="36">
        <v>1</v>
      </c>
      <c r="K13104" s="37">
        <v>170000000</v>
      </c>
      <c r="L13104" s="38" t="s">
        <v>12</v>
      </c>
      <c r="M13104" s="38" t="s">
        <v>13</v>
      </c>
    </row>
    <row r="13105" spans="1:13" s="39" customFormat="1" ht="12.75" x14ac:dyDescent="0.2">
      <c r="A13105" s="33" t="s">
        <v>54</v>
      </c>
      <c r="B13105" s="33" t="s">
        <v>567</v>
      </c>
      <c r="C13105" s="34">
        <v>10</v>
      </c>
      <c r="D13105" s="33" t="s">
        <v>13911</v>
      </c>
      <c r="E13105" s="33" t="s">
        <v>12194</v>
      </c>
      <c r="F13105" s="35">
        <v>43223300</v>
      </c>
      <c r="G13105" s="33" t="s">
        <v>313</v>
      </c>
      <c r="H13105" s="33">
        <v>6</v>
      </c>
      <c r="I13105" s="33">
        <v>10</v>
      </c>
      <c r="J13105" s="36">
        <v>1</v>
      </c>
      <c r="K13105" s="37">
        <v>399994224</v>
      </c>
      <c r="L13105" s="38" t="s">
        <v>12</v>
      </c>
      <c r="M13105" s="38" t="s">
        <v>13</v>
      </c>
    </row>
    <row r="13106" spans="1:13" s="39" customFormat="1" ht="12.75" x14ac:dyDescent="0.2">
      <c r="A13106" s="33" t="s">
        <v>54</v>
      </c>
      <c r="B13106" s="33" t="s">
        <v>11895</v>
      </c>
      <c r="C13106" s="34">
        <v>10</v>
      </c>
      <c r="D13106" s="33" t="s">
        <v>132</v>
      </c>
      <c r="E13106" s="33" t="s">
        <v>12103</v>
      </c>
      <c r="F13106" s="35">
        <v>0</v>
      </c>
      <c r="G13106" s="33" t="s">
        <v>313</v>
      </c>
      <c r="H13106" s="33">
        <v>1</v>
      </c>
      <c r="I13106" s="33">
        <v>6</v>
      </c>
      <c r="J13106" s="36">
        <v>1</v>
      </c>
      <c r="K13106" s="37">
        <v>58584796.520000003</v>
      </c>
      <c r="L13106" s="38" t="s">
        <v>12</v>
      </c>
      <c r="M13106" s="38" t="s">
        <v>13</v>
      </c>
    </row>
    <row r="13107" spans="1:13" s="39" customFormat="1" ht="12.75" x14ac:dyDescent="0.2">
      <c r="A13107" s="33" t="s">
        <v>54</v>
      </c>
      <c r="B13107" s="33" t="s">
        <v>582</v>
      </c>
      <c r="C13107" s="34">
        <v>10</v>
      </c>
      <c r="D13107" s="33" t="s">
        <v>34</v>
      </c>
      <c r="E13107" s="33" t="s">
        <v>12124</v>
      </c>
      <c r="F13107" s="35">
        <v>0</v>
      </c>
      <c r="G13107" s="33" t="s">
        <v>313</v>
      </c>
      <c r="H13107" s="33">
        <v>6</v>
      </c>
      <c r="I13107" s="33">
        <v>6</v>
      </c>
      <c r="J13107" s="36">
        <v>1</v>
      </c>
      <c r="K13107" s="37">
        <v>1490889.78</v>
      </c>
      <c r="L13107" s="38" t="s">
        <v>12</v>
      </c>
      <c r="M13107" s="38" t="s">
        <v>13</v>
      </c>
    </row>
    <row r="13108" spans="1:13" s="39" customFormat="1" ht="12.75" x14ac:dyDescent="0.2">
      <c r="A13108" s="33" t="s">
        <v>54</v>
      </c>
      <c r="B13108" s="33" t="s">
        <v>582</v>
      </c>
      <c r="C13108" s="34">
        <v>10</v>
      </c>
      <c r="D13108" s="33" t="s">
        <v>34</v>
      </c>
      <c r="E13108" s="33" t="s">
        <v>12124</v>
      </c>
      <c r="F13108" s="35">
        <v>0</v>
      </c>
      <c r="G13108" s="33" t="s">
        <v>313</v>
      </c>
      <c r="H13108" s="33">
        <v>6</v>
      </c>
      <c r="I13108" s="33">
        <v>6</v>
      </c>
      <c r="J13108" s="36">
        <v>1</v>
      </c>
      <c r="K13108" s="37">
        <v>1242358.32</v>
      </c>
      <c r="L13108" s="38" t="s">
        <v>12</v>
      </c>
      <c r="M13108" s="38" t="s">
        <v>13</v>
      </c>
    </row>
    <row r="13109" spans="1:13" s="39" customFormat="1" ht="12.75" x14ac:dyDescent="0.2">
      <c r="A13109" s="33" t="s">
        <v>54</v>
      </c>
      <c r="B13109" s="33" t="s">
        <v>5904</v>
      </c>
      <c r="C13109" s="34">
        <v>10</v>
      </c>
      <c r="D13109" s="33" t="s">
        <v>116</v>
      </c>
      <c r="E13109" s="33" t="s">
        <v>12195</v>
      </c>
      <c r="F13109" s="35">
        <v>55101519</v>
      </c>
      <c r="G13109" s="33" t="s">
        <v>313</v>
      </c>
      <c r="H13109" s="33">
        <v>1</v>
      </c>
      <c r="I13109" s="33">
        <v>12</v>
      </c>
      <c r="J13109" s="36">
        <v>1</v>
      </c>
      <c r="K13109" s="37">
        <v>31040000</v>
      </c>
      <c r="L13109" s="38" t="s">
        <v>12</v>
      </c>
      <c r="M13109" s="38" t="s">
        <v>13</v>
      </c>
    </row>
    <row r="13110" spans="1:13" s="39" customFormat="1" ht="12.75" x14ac:dyDescent="0.2">
      <c r="A13110" s="33" t="s">
        <v>54</v>
      </c>
      <c r="B13110" s="33" t="s">
        <v>5904</v>
      </c>
      <c r="C13110" s="34">
        <v>10</v>
      </c>
      <c r="D13110" s="33" t="s">
        <v>116</v>
      </c>
      <c r="E13110" s="33" t="s">
        <v>12196</v>
      </c>
      <c r="F13110" s="35">
        <v>55101519</v>
      </c>
      <c r="G13110" s="33" t="s">
        <v>313</v>
      </c>
      <c r="H13110" s="33">
        <v>1</v>
      </c>
      <c r="I13110" s="33">
        <v>12</v>
      </c>
      <c r="J13110" s="36">
        <v>1</v>
      </c>
      <c r="K13110" s="37">
        <v>300912988</v>
      </c>
      <c r="L13110" s="38" t="s">
        <v>12</v>
      </c>
      <c r="M13110" s="38" t="s">
        <v>13</v>
      </c>
    </row>
    <row r="13111" spans="1:13" s="39" customFormat="1" ht="12.75" x14ac:dyDescent="0.2">
      <c r="A13111" s="33" t="s">
        <v>54</v>
      </c>
      <c r="B13111" s="33" t="s">
        <v>566</v>
      </c>
      <c r="C13111" s="34">
        <v>10</v>
      </c>
      <c r="D13111" s="33" t="s">
        <v>82</v>
      </c>
      <c r="E13111" s="33" t="s">
        <v>12197</v>
      </c>
      <c r="F13111" s="35">
        <v>25191500</v>
      </c>
      <c r="G13111" s="33" t="s">
        <v>313</v>
      </c>
      <c r="H13111" s="33">
        <v>1</v>
      </c>
      <c r="I13111" s="33">
        <v>6</v>
      </c>
      <c r="J13111" s="36">
        <v>1</v>
      </c>
      <c r="K13111" s="37">
        <v>18240000</v>
      </c>
      <c r="L13111" s="38" t="s">
        <v>12</v>
      </c>
      <c r="M13111" s="38" t="s">
        <v>13</v>
      </c>
    </row>
    <row r="13112" spans="1:13" s="39" customFormat="1" ht="12.75" x14ac:dyDescent="0.2">
      <c r="A13112" s="33" t="s">
        <v>54</v>
      </c>
      <c r="B13112" s="33" t="s">
        <v>556</v>
      </c>
      <c r="C13112" s="34">
        <v>10</v>
      </c>
      <c r="D13112" s="33" t="s">
        <v>129</v>
      </c>
      <c r="E13112" s="33" t="s">
        <v>12198</v>
      </c>
      <c r="F13112" s="35">
        <v>43232300</v>
      </c>
      <c r="G13112" s="33" t="s">
        <v>313</v>
      </c>
      <c r="H13112" s="33">
        <v>1</v>
      </c>
      <c r="I13112" s="33">
        <v>6</v>
      </c>
      <c r="J13112" s="36">
        <v>1</v>
      </c>
      <c r="K13112" s="37">
        <v>536800000</v>
      </c>
      <c r="L13112" s="38" t="s">
        <v>12</v>
      </c>
      <c r="M13112" s="38" t="s">
        <v>13</v>
      </c>
    </row>
    <row r="13113" spans="1:13" s="39" customFormat="1" ht="12.75" x14ac:dyDescent="0.2">
      <c r="A13113" s="33" t="s">
        <v>54</v>
      </c>
      <c r="B13113" s="33" t="s">
        <v>582</v>
      </c>
      <c r="C13113" s="34">
        <v>10</v>
      </c>
      <c r="D13113" s="33" t="s">
        <v>34</v>
      </c>
      <c r="E13113" s="33" t="s">
        <v>12199</v>
      </c>
      <c r="F13113" s="35" t="s">
        <v>12023</v>
      </c>
      <c r="G13113" s="33" t="s">
        <v>313</v>
      </c>
      <c r="H13113" s="33">
        <v>1</v>
      </c>
      <c r="I13113" s="33">
        <v>6</v>
      </c>
      <c r="J13113" s="36">
        <v>1</v>
      </c>
      <c r="K13113" s="37">
        <v>1425322673.7900002</v>
      </c>
      <c r="L13113" s="38" t="s">
        <v>12</v>
      </c>
      <c r="M13113" s="38" t="s">
        <v>13</v>
      </c>
    </row>
    <row r="13114" spans="1:13" s="39" customFormat="1" ht="12.75" x14ac:dyDescent="0.2">
      <c r="A13114" s="33" t="s">
        <v>54</v>
      </c>
      <c r="B13114" s="33" t="s">
        <v>582</v>
      </c>
      <c r="C13114" s="34">
        <v>10</v>
      </c>
      <c r="D13114" s="33" t="s">
        <v>34</v>
      </c>
      <c r="E13114" s="33" t="s">
        <v>12200</v>
      </c>
      <c r="F13114" s="35" t="s">
        <v>12023</v>
      </c>
      <c r="G13114" s="33" t="s">
        <v>313</v>
      </c>
      <c r="H13114" s="33">
        <v>1</v>
      </c>
      <c r="I13114" s="33">
        <v>6</v>
      </c>
      <c r="J13114" s="36">
        <v>1</v>
      </c>
      <c r="K13114" s="37">
        <v>3431292288.23</v>
      </c>
      <c r="L13114" s="38" t="s">
        <v>12</v>
      </c>
      <c r="M13114" s="38" t="s">
        <v>13</v>
      </c>
    </row>
    <row r="13115" spans="1:13" s="39" customFormat="1" ht="12.75" x14ac:dyDescent="0.2">
      <c r="A13115" s="33" t="s">
        <v>54</v>
      </c>
      <c r="B13115" s="33" t="s">
        <v>11897</v>
      </c>
      <c r="C13115" s="34">
        <v>10</v>
      </c>
      <c r="D13115" s="33" t="s">
        <v>13937</v>
      </c>
      <c r="E13115" s="33" t="s">
        <v>12201</v>
      </c>
      <c r="F13115" s="35">
        <v>25132003</v>
      </c>
      <c r="G13115" s="33" t="s">
        <v>313</v>
      </c>
      <c r="H13115" s="33">
        <v>1</v>
      </c>
      <c r="I13115" s="33">
        <v>6</v>
      </c>
      <c r="J13115" s="36">
        <v>1</v>
      </c>
      <c r="K13115" s="37">
        <v>282000000</v>
      </c>
      <c r="L13115" s="38" t="s">
        <v>12</v>
      </c>
      <c r="M13115" s="38" t="s">
        <v>13</v>
      </c>
    </row>
    <row r="13116" spans="1:13" s="39" customFormat="1" ht="12.75" x14ac:dyDescent="0.2">
      <c r="A13116" s="33" t="s">
        <v>54</v>
      </c>
      <c r="B13116" s="33" t="s">
        <v>567</v>
      </c>
      <c r="C13116" s="34">
        <v>16</v>
      </c>
      <c r="D13116" s="33" t="s">
        <v>13911</v>
      </c>
      <c r="E13116" s="33" t="s">
        <v>12202</v>
      </c>
      <c r="F13116" s="35">
        <v>43223300</v>
      </c>
      <c r="G13116" s="33" t="s">
        <v>313</v>
      </c>
      <c r="H13116" s="33">
        <v>1</v>
      </c>
      <c r="I13116" s="33">
        <v>6</v>
      </c>
      <c r="J13116" s="36">
        <v>1</v>
      </c>
      <c r="K13116" s="37">
        <v>100000000</v>
      </c>
      <c r="L13116" s="38" t="s">
        <v>12</v>
      </c>
      <c r="M13116" s="38" t="s">
        <v>13</v>
      </c>
    </row>
    <row r="13117" spans="1:13" s="39" customFormat="1" ht="12.75" x14ac:dyDescent="0.2">
      <c r="A13117" s="33" t="s">
        <v>54</v>
      </c>
      <c r="B13117" s="33" t="s">
        <v>582</v>
      </c>
      <c r="C13117" s="34">
        <v>16</v>
      </c>
      <c r="D13117" s="33" t="s">
        <v>34</v>
      </c>
      <c r="E13117" s="33" t="s">
        <v>12203</v>
      </c>
      <c r="F13117" s="35">
        <v>39121462</v>
      </c>
      <c r="G13117" s="33" t="s">
        <v>313</v>
      </c>
      <c r="H13117" s="33">
        <v>1</v>
      </c>
      <c r="I13117" s="33">
        <v>6</v>
      </c>
      <c r="J13117" s="36">
        <v>1</v>
      </c>
      <c r="K13117" s="37">
        <v>100000000</v>
      </c>
      <c r="L13117" s="38" t="s">
        <v>12</v>
      </c>
      <c r="M13117" s="38" t="s">
        <v>13</v>
      </c>
    </row>
    <row r="13118" spans="1:13" s="39" customFormat="1" ht="12.75" x14ac:dyDescent="0.2">
      <c r="A13118" s="33" t="s">
        <v>54</v>
      </c>
      <c r="B13118" s="33" t="s">
        <v>587</v>
      </c>
      <c r="C13118" s="34">
        <v>10</v>
      </c>
      <c r="D13118" s="33" t="s">
        <v>95</v>
      </c>
      <c r="E13118" s="33" t="s">
        <v>12204</v>
      </c>
      <c r="F13118" s="35">
        <v>95121801</v>
      </c>
      <c r="G13118" s="33" t="s">
        <v>313</v>
      </c>
      <c r="H13118" s="33">
        <v>1</v>
      </c>
      <c r="I13118" s="33">
        <v>6</v>
      </c>
      <c r="J13118" s="36">
        <v>1</v>
      </c>
      <c r="K13118" s="37">
        <v>23400000</v>
      </c>
      <c r="L13118" s="38" t="s">
        <v>12</v>
      </c>
      <c r="M13118" s="38" t="s">
        <v>13</v>
      </c>
    </row>
    <row r="13119" spans="1:13" s="39" customFormat="1" ht="12.75" x14ac:dyDescent="0.2">
      <c r="A13119" s="33" t="s">
        <v>54</v>
      </c>
      <c r="B13119" s="33" t="s">
        <v>5904</v>
      </c>
      <c r="C13119" s="34">
        <v>10</v>
      </c>
      <c r="D13119" s="33" t="s">
        <v>116</v>
      </c>
      <c r="E13119" s="33" t="s">
        <v>12205</v>
      </c>
      <c r="F13119" s="35">
        <v>55101519</v>
      </c>
      <c r="G13119" s="33" t="s">
        <v>313</v>
      </c>
      <c r="H13119" s="33">
        <v>1</v>
      </c>
      <c r="I13119" s="33">
        <v>12</v>
      </c>
      <c r="J13119" s="36">
        <v>1</v>
      </c>
      <c r="K13119" s="37">
        <v>44614400</v>
      </c>
      <c r="L13119" s="38" t="s">
        <v>12</v>
      </c>
      <c r="M13119" s="38" t="s">
        <v>13</v>
      </c>
    </row>
    <row r="13120" spans="1:13" s="39" customFormat="1" ht="12.75" x14ac:dyDescent="0.2">
      <c r="A13120" s="33" t="s">
        <v>54</v>
      </c>
      <c r="B13120" s="33" t="s">
        <v>5904</v>
      </c>
      <c r="C13120" s="34">
        <v>10</v>
      </c>
      <c r="D13120" s="33" t="s">
        <v>116</v>
      </c>
      <c r="E13120" s="33" t="s">
        <v>12205</v>
      </c>
      <c r="F13120" s="35">
        <v>55101519</v>
      </c>
      <c r="G13120" s="33" t="s">
        <v>313</v>
      </c>
      <c r="H13120" s="33">
        <v>1</v>
      </c>
      <c r="I13120" s="33">
        <v>12</v>
      </c>
      <c r="J13120" s="36">
        <v>1</v>
      </c>
      <c r="K13120" s="37">
        <v>75683200</v>
      </c>
      <c r="L13120" s="38" t="s">
        <v>12</v>
      </c>
      <c r="M13120" s="38" t="s">
        <v>13</v>
      </c>
    </row>
    <row r="13121" spans="1:13" s="39" customFormat="1" ht="12.75" x14ac:dyDescent="0.2">
      <c r="A13121" s="33" t="s">
        <v>54</v>
      </c>
      <c r="B13121" s="33" t="s">
        <v>5904</v>
      </c>
      <c r="C13121" s="34">
        <v>10</v>
      </c>
      <c r="D13121" s="33" t="s">
        <v>116</v>
      </c>
      <c r="E13121" s="33" t="s">
        <v>12205</v>
      </c>
      <c r="F13121" s="35">
        <v>55101519</v>
      </c>
      <c r="G13121" s="33" t="s">
        <v>313</v>
      </c>
      <c r="H13121" s="33">
        <v>1</v>
      </c>
      <c r="I13121" s="33">
        <v>12</v>
      </c>
      <c r="J13121" s="36">
        <v>1</v>
      </c>
      <c r="K13121" s="37">
        <v>10178560</v>
      </c>
      <c r="L13121" s="38" t="s">
        <v>12</v>
      </c>
      <c r="M13121" s="38" t="s">
        <v>13</v>
      </c>
    </row>
    <row r="13122" spans="1:13" s="39" customFormat="1" ht="12.75" x14ac:dyDescent="0.2">
      <c r="A13122" s="33" t="s">
        <v>54</v>
      </c>
      <c r="B13122" s="33" t="s">
        <v>566</v>
      </c>
      <c r="C13122" s="34">
        <v>10</v>
      </c>
      <c r="D13122" s="33" t="s">
        <v>82</v>
      </c>
      <c r="E13122" s="33" t="s">
        <v>12206</v>
      </c>
      <c r="F13122" s="35" t="s">
        <v>11901</v>
      </c>
      <c r="G13122" s="33" t="s">
        <v>313</v>
      </c>
      <c r="H13122" s="33">
        <v>1</v>
      </c>
      <c r="I13122" s="33">
        <v>3</v>
      </c>
      <c r="J13122" s="36">
        <v>1</v>
      </c>
      <c r="K13122" s="37">
        <v>5982880</v>
      </c>
      <c r="L13122" s="38" t="s">
        <v>12</v>
      </c>
      <c r="M13122" s="38" t="s">
        <v>13</v>
      </c>
    </row>
    <row r="13123" spans="1:13" s="39" customFormat="1" ht="12.75" x14ac:dyDescent="0.2">
      <c r="A13123" s="33" t="s">
        <v>54</v>
      </c>
      <c r="B13123" s="33" t="s">
        <v>571</v>
      </c>
      <c r="C13123" s="34">
        <v>10</v>
      </c>
      <c r="D13123" s="33" t="s">
        <v>12596</v>
      </c>
      <c r="E13123" s="33" t="s">
        <v>12207</v>
      </c>
      <c r="F13123" s="35">
        <v>15121900</v>
      </c>
      <c r="G13123" s="33" t="s">
        <v>15072</v>
      </c>
      <c r="H13123" s="33">
        <v>3</v>
      </c>
      <c r="I13123" s="33">
        <v>6</v>
      </c>
      <c r="J13123" s="36">
        <v>1</v>
      </c>
      <c r="K13123" s="37">
        <v>14310400</v>
      </c>
      <c r="L13123" s="38" t="s">
        <v>2367</v>
      </c>
      <c r="M13123" s="38" t="s">
        <v>13</v>
      </c>
    </row>
    <row r="13124" spans="1:13" s="39" customFormat="1" ht="12.75" x14ac:dyDescent="0.2">
      <c r="A13124" s="33" t="s">
        <v>54</v>
      </c>
      <c r="B13124" s="33" t="s">
        <v>566</v>
      </c>
      <c r="C13124" s="34">
        <v>10</v>
      </c>
      <c r="D13124" s="33" t="s">
        <v>82</v>
      </c>
      <c r="E13124" s="33" t="s">
        <v>12208</v>
      </c>
      <c r="F13124" s="35">
        <v>25191500</v>
      </c>
      <c r="G13124" s="33" t="s">
        <v>313</v>
      </c>
      <c r="H13124" s="33">
        <v>1</v>
      </c>
      <c r="I13124" s="33">
        <v>6</v>
      </c>
      <c r="J13124" s="36">
        <v>2</v>
      </c>
      <c r="K13124" s="37">
        <v>35436800</v>
      </c>
      <c r="L13124" s="38" t="s">
        <v>15</v>
      </c>
      <c r="M13124" s="38" t="s">
        <v>13</v>
      </c>
    </row>
    <row r="13125" spans="1:13" s="39" customFormat="1" ht="12.75" x14ac:dyDescent="0.2">
      <c r="A13125" s="33" t="s">
        <v>54</v>
      </c>
      <c r="B13125" s="33" t="s">
        <v>566</v>
      </c>
      <c r="C13125" s="34">
        <v>10</v>
      </c>
      <c r="D13125" s="33" t="s">
        <v>82</v>
      </c>
      <c r="E13125" s="33" t="s">
        <v>12209</v>
      </c>
      <c r="F13125" s="35">
        <v>25191500</v>
      </c>
      <c r="G13125" s="33" t="s">
        <v>313</v>
      </c>
      <c r="H13125" s="33">
        <v>1</v>
      </c>
      <c r="I13125" s="33">
        <v>6</v>
      </c>
      <c r="J13125" s="36">
        <v>4</v>
      </c>
      <c r="K13125" s="37">
        <v>67840000</v>
      </c>
      <c r="L13125" s="38" t="s">
        <v>15</v>
      </c>
      <c r="M13125" s="38" t="s">
        <v>13</v>
      </c>
    </row>
    <row r="13126" spans="1:13" s="39" customFormat="1" ht="12.75" x14ac:dyDescent="0.2">
      <c r="A13126" s="33" t="s">
        <v>54</v>
      </c>
      <c r="B13126" s="33" t="s">
        <v>566</v>
      </c>
      <c r="C13126" s="34">
        <v>10</v>
      </c>
      <c r="D13126" s="33" t="s">
        <v>82</v>
      </c>
      <c r="E13126" s="33" t="s">
        <v>12210</v>
      </c>
      <c r="F13126" s="35">
        <v>25191500</v>
      </c>
      <c r="G13126" s="33" t="s">
        <v>313</v>
      </c>
      <c r="H13126" s="33">
        <v>1</v>
      </c>
      <c r="I13126" s="33">
        <v>6</v>
      </c>
      <c r="J13126" s="36">
        <v>2</v>
      </c>
      <c r="K13126" s="37">
        <v>50412800</v>
      </c>
      <c r="L13126" s="38" t="s">
        <v>15</v>
      </c>
      <c r="M13126" s="38" t="s">
        <v>13</v>
      </c>
    </row>
    <row r="13127" spans="1:13" s="39" customFormat="1" ht="12.75" x14ac:dyDescent="0.2">
      <c r="A13127" s="33" t="s">
        <v>54</v>
      </c>
      <c r="B13127" s="33" t="s">
        <v>566</v>
      </c>
      <c r="C13127" s="34">
        <v>10</v>
      </c>
      <c r="D13127" s="33" t="s">
        <v>82</v>
      </c>
      <c r="E13127" s="33" t="s">
        <v>12211</v>
      </c>
      <c r="F13127" s="35">
        <v>25191500</v>
      </c>
      <c r="G13127" s="33" t="s">
        <v>313</v>
      </c>
      <c r="H13127" s="33">
        <v>1</v>
      </c>
      <c r="I13127" s="33">
        <v>6</v>
      </c>
      <c r="J13127" s="36">
        <v>2</v>
      </c>
      <c r="K13127" s="37">
        <v>7488000</v>
      </c>
      <c r="L13127" s="38" t="s">
        <v>15</v>
      </c>
      <c r="M13127" s="38" t="s">
        <v>13</v>
      </c>
    </row>
    <row r="13128" spans="1:13" s="39" customFormat="1" ht="12.75" x14ac:dyDescent="0.2">
      <c r="A13128" s="33" t="s">
        <v>54</v>
      </c>
      <c r="B13128" s="33" t="s">
        <v>566</v>
      </c>
      <c r="C13128" s="34">
        <v>10</v>
      </c>
      <c r="D13128" s="33" t="s">
        <v>82</v>
      </c>
      <c r="E13128" s="33" t="s">
        <v>12212</v>
      </c>
      <c r="F13128" s="35">
        <v>25191500</v>
      </c>
      <c r="G13128" s="33" t="s">
        <v>313</v>
      </c>
      <c r="H13128" s="33">
        <v>1</v>
      </c>
      <c r="I13128" s="33">
        <v>6</v>
      </c>
      <c r="J13128" s="36">
        <v>2</v>
      </c>
      <c r="K13128" s="37">
        <v>15603968</v>
      </c>
      <c r="L13128" s="38" t="s">
        <v>15</v>
      </c>
      <c r="M13128" s="38" t="s">
        <v>13</v>
      </c>
    </row>
    <row r="13129" spans="1:13" s="39" customFormat="1" ht="12.75" x14ac:dyDescent="0.2">
      <c r="A13129" s="33" t="s">
        <v>54</v>
      </c>
      <c r="B13129" s="33" t="s">
        <v>553</v>
      </c>
      <c r="C13129" s="34">
        <v>10</v>
      </c>
      <c r="D13129" s="33" t="s">
        <v>74</v>
      </c>
      <c r="E13129" s="33" t="s">
        <v>12213</v>
      </c>
      <c r="F13129" s="35">
        <v>27113201</v>
      </c>
      <c r="G13129" s="33" t="s">
        <v>313</v>
      </c>
      <c r="H13129" s="33">
        <v>1</v>
      </c>
      <c r="I13129" s="33">
        <v>6</v>
      </c>
      <c r="J13129" s="36">
        <v>1</v>
      </c>
      <c r="K13129" s="37">
        <v>9789728</v>
      </c>
      <c r="L13129" s="38" t="s">
        <v>15</v>
      </c>
      <c r="M13129" s="38" t="s">
        <v>13</v>
      </c>
    </row>
    <row r="13130" spans="1:13" s="39" customFormat="1" ht="12.75" x14ac:dyDescent="0.2">
      <c r="A13130" s="33" t="s">
        <v>54</v>
      </c>
      <c r="B13130" s="33" t="s">
        <v>553</v>
      </c>
      <c r="C13130" s="34">
        <v>10</v>
      </c>
      <c r="D13130" s="33" t="s">
        <v>74</v>
      </c>
      <c r="E13130" s="33" t="s">
        <v>12214</v>
      </c>
      <c r="F13130" s="35">
        <v>27113201</v>
      </c>
      <c r="G13130" s="33" t="s">
        <v>313</v>
      </c>
      <c r="H13130" s="33">
        <v>1</v>
      </c>
      <c r="I13130" s="33">
        <v>6</v>
      </c>
      <c r="J13130" s="36">
        <v>1</v>
      </c>
      <c r="K13130" s="37">
        <v>2016000</v>
      </c>
      <c r="L13130" s="38" t="s">
        <v>15</v>
      </c>
      <c r="M13130" s="38" t="s">
        <v>13</v>
      </c>
    </row>
    <row r="13131" spans="1:13" s="39" customFormat="1" ht="12.75" x14ac:dyDescent="0.2">
      <c r="A13131" s="33" t="s">
        <v>54</v>
      </c>
      <c r="B13131" s="33" t="s">
        <v>553</v>
      </c>
      <c r="C13131" s="34">
        <v>10</v>
      </c>
      <c r="D13131" s="33" t="s">
        <v>74</v>
      </c>
      <c r="E13131" s="33" t="s">
        <v>12215</v>
      </c>
      <c r="F13131" s="35">
        <v>27113201</v>
      </c>
      <c r="G13131" s="33" t="s">
        <v>313</v>
      </c>
      <c r="H13131" s="33">
        <v>1</v>
      </c>
      <c r="I13131" s="33">
        <v>6</v>
      </c>
      <c r="J13131" s="36">
        <v>2</v>
      </c>
      <c r="K13131" s="37">
        <v>3968000</v>
      </c>
      <c r="L13131" s="38" t="s">
        <v>15</v>
      </c>
      <c r="M13131" s="38" t="s">
        <v>13</v>
      </c>
    </row>
    <row r="13132" spans="1:13" s="39" customFormat="1" ht="12.75" x14ac:dyDescent="0.2">
      <c r="A13132" s="33" t="s">
        <v>54</v>
      </c>
      <c r="B13132" s="33" t="s">
        <v>553</v>
      </c>
      <c r="C13132" s="34">
        <v>10</v>
      </c>
      <c r="D13132" s="33" t="s">
        <v>74</v>
      </c>
      <c r="E13132" s="33" t="s">
        <v>12216</v>
      </c>
      <c r="F13132" s="35">
        <v>27113201</v>
      </c>
      <c r="G13132" s="33" t="s">
        <v>313</v>
      </c>
      <c r="H13132" s="33">
        <v>1</v>
      </c>
      <c r="I13132" s="33">
        <v>6</v>
      </c>
      <c r="J13132" s="36">
        <v>1</v>
      </c>
      <c r="K13132" s="37">
        <v>30799392</v>
      </c>
      <c r="L13132" s="38" t="s">
        <v>15</v>
      </c>
      <c r="M13132" s="38" t="s">
        <v>13</v>
      </c>
    </row>
    <row r="13133" spans="1:13" s="39" customFormat="1" ht="12.75" x14ac:dyDescent="0.2">
      <c r="A13133" s="33" t="s">
        <v>54</v>
      </c>
      <c r="B13133" s="33" t="s">
        <v>553</v>
      </c>
      <c r="C13133" s="34">
        <v>10</v>
      </c>
      <c r="D13133" s="33" t="s">
        <v>74</v>
      </c>
      <c r="E13133" s="33" t="s">
        <v>12217</v>
      </c>
      <c r="F13133" s="35">
        <v>27113201</v>
      </c>
      <c r="G13133" s="33" t="s">
        <v>313</v>
      </c>
      <c r="H13133" s="33">
        <v>1</v>
      </c>
      <c r="I13133" s="33">
        <v>6</v>
      </c>
      <c r="J13133" s="36">
        <v>1</v>
      </c>
      <c r="K13133" s="37">
        <v>3072000</v>
      </c>
      <c r="L13133" s="38" t="s">
        <v>15</v>
      </c>
      <c r="M13133" s="38" t="s">
        <v>13</v>
      </c>
    </row>
    <row r="13134" spans="1:13" s="39" customFormat="1" ht="12.75" x14ac:dyDescent="0.2">
      <c r="A13134" s="33" t="s">
        <v>54</v>
      </c>
      <c r="B13134" s="33" t="s">
        <v>553</v>
      </c>
      <c r="C13134" s="34">
        <v>10</v>
      </c>
      <c r="D13134" s="33" t="s">
        <v>74</v>
      </c>
      <c r="E13134" s="33" t="s">
        <v>12218</v>
      </c>
      <c r="F13134" s="35">
        <v>27113201</v>
      </c>
      <c r="G13134" s="33" t="s">
        <v>313</v>
      </c>
      <c r="H13134" s="33">
        <v>1</v>
      </c>
      <c r="I13134" s="33">
        <v>6</v>
      </c>
      <c r="J13134" s="36">
        <v>2</v>
      </c>
      <c r="K13134" s="37">
        <v>768000</v>
      </c>
      <c r="L13134" s="38" t="s">
        <v>15</v>
      </c>
      <c r="M13134" s="38" t="s">
        <v>13</v>
      </c>
    </row>
    <row r="13135" spans="1:13" s="39" customFormat="1" ht="12.75" x14ac:dyDescent="0.2">
      <c r="A13135" s="33" t="s">
        <v>54</v>
      </c>
      <c r="B13135" s="33" t="s">
        <v>553</v>
      </c>
      <c r="C13135" s="34">
        <v>10</v>
      </c>
      <c r="D13135" s="33" t="s">
        <v>74</v>
      </c>
      <c r="E13135" s="33" t="s">
        <v>12219</v>
      </c>
      <c r="F13135" s="35">
        <v>27113201</v>
      </c>
      <c r="G13135" s="33" t="s">
        <v>313</v>
      </c>
      <c r="H13135" s="33">
        <v>1</v>
      </c>
      <c r="I13135" s="33">
        <v>6</v>
      </c>
      <c r="J13135" s="36">
        <v>2</v>
      </c>
      <c r="K13135" s="37">
        <v>960000</v>
      </c>
      <c r="L13135" s="38" t="s">
        <v>15</v>
      </c>
      <c r="M13135" s="38" t="s">
        <v>13</v>
      </c>
    </row>
    <row r="13136" spans="1:13" s="39" customFormat="1" ht="12.75" x14ac:dyDescent="0.2">
      <c r="A13136" s="33" t="s">
        <v>54</v>
      </c>
      <c r="B13136" s="33" t="s">
        <v>553</v>
      </c>
      <c r="C13136" s="34">
        <v>10</v>
      </c>
      <c r="D13136" s="33" t="s">
        <v>74</v>
      </c>
      <c r="E13136" s="33" t="s">
        <v>12220</v>
      </c>
      <c r="F13136" s="35">
        <v>27113201</v>
      </c>
      <c r="G13136" s="33" t="s">
        <v>313</v>
      </c>
      <c r="H13136" s="33">
        <v>1</v>
      </c>
      <c r="I13136" s="33">
        <v>6</v>
      </c>
      <c r="J13136" s="36">
        <v>2</v>
      </c>
      <c r="K13136" s="37">
        <v>544000</v>
      </c>
      <c r="L13136" s="38" t="s">
        <v>15</v>
      </c>
      <c r="M13136" s="38" t="s">
        <v>13</v>
      </c>
    </row>
    <row r="13137" spans="1:13" s="39" customFormat="1" ht="12.75" x14ac:dyDescent="0.2">
      <c r="A13137" s="33" t="s">
        <v>54</v>
      </c>
      <c r="B13137" s="33" t="s">
        <v>553</v>
      </c>
      <c r="C13137" s="34">
        <v>10</v>
      </c>
      <c r="D13137" s="33" t="s">
        <v>74</v>
      </c>
      <c r="E13137" s="33" t="s">
        <v>12221</v>
      </c>
      <c r="F13137" s="35">
        <v>27113201</v>
      </c>
      <c r="G13137" s="33" t="s">
        <v>313</v>
      </c>
      <c r="H13137" s="33">
        <v>1</v>
      </c>
      <c r="I13137" s="33">
        <v>6</v>
      </c>
      <c r="J13137" s="36">
        <v>2</v>
      </c>
      <c r="K13137" s="37">
        <v>13786560</v>
      </c>
      <c r="L13137" s="38" t="s">
        <v>15</v>
      </c>
      <c r="M13137" s="38" t="s">
        <v>13</v>
      </c>
    </row>
    <row r="13138" spans="1:13" s="39" customFormat="1" ht="12.75" x14ac:dyDescent="0.2">
      <c r="A13138" s="33" t="s">
        <v>54</v>
      </c>
      <c r="B13138" s="33" t="s">
        <v>553</v>
      </c>
      <c r="C13138" s="34">
        <v>10</v>
      </c>
      <c r="D13138" s="33" t="s">
        <v>74</v>
      </c>
      <c r="E13138" s="33" t="s">
        <v>12222</v>
      </c>
      <c r="F13138" s="35">
        <v>27113201</v>
      </c>
      <c r="G13138" s="33" t="s">
        <v>313</v>
      </c>
      <c r="H13138" s="33">
        <v>1</v>
      </c>
      <c r="I13138" s="33">
        <v>6</v>
      </c>
      <c r="J13138" s="36">
        <v>2</v>
      </c>
      <c r="K13138" s="37">
        <v>32190528</v>
      </c>
      <c r="L13138" s="38" t="s">
        <v>15</v>
      </c>
      <c r="M13138" s="38" t="s">
        <v>13</v>
      </c>
    </row>
    <row r="13139" spans="1:13" s="39" customFormat="1" ht="12.75" x14ac:dyDescent="0.2">
      <c r="A13139" s="33" t="s">
        <v>54</v>
      </c>
      <c r="B13139" s="33" t="s">
        <v>553</v>
      </c>
      <c r="C13139" s="34">
        <v>10</v>
      </c>
      <c r="D13139" s="33" t="s">
        <v>74</v>
      </c>
      <c r="E13139" s="33" t="s">
        <v>12223</v>
      </c>
      <c r="F13139" s="35">
        <v>27113201</v>
      </c>
      <c r="G13139" s="33" t="s">
        <v>313</v>
      </c>
      <c r="H13139" s="33">
        <v>1</v>
      </c>
      <c r="I13139" s="33">
        <v>6</v>
      </c>
      <c r="J13139" s="36">
        <v>1</v>
      </c>
      <c r="K13139" s="37">
        <v>10592000</v>
      </c>
      <c r="L13139" s="38" t="s">
        <v>15</v>
      </c>
      <c r="M13139" s="38" t="s">
        <v>13</v>
      </c>
    </row>
    <row r="13140" spans="1:13" s="39" customFormat="1" ht="12.75" x14ac:dyDescent="0.2">
      <c r="A13140" s="33" t="s">
        <v>54</v>
      </c>
      <c r="B13140" s="33" t="s">
        <v>566</v>
      </c>
      <c r="C13140" s="34">
        <v>10</v>
      </c>
      <c r="D13140" s="33" t="s">
        <v>82</v>
      </c>
      <c r="E13140" s="33" t="s">
        <v>12156</v>
      </c>
      <c r="F13140" s="35">
        <v>25191500</v>
      </c>
      <c r="G13140" s="33" t="s">
        <v>313</v>
      </c>
      <c r="H13140" s="33">
        <v>1</v>
      </c>
      <c r="I13140" s="33">
        <v>6</v>
      </c>
      <c r="J13140" s="36">
        <v>1</v>
      </c>
      <c r="K13140" s="37">
        <v>7101561.2199999997</v>
      </c>
      <c r="L13140" s="38" t="s">
        <v>12</v>
      </c>
      <c r="M13140" s="38" t="s">
        <v>13</v>
      </c>
    </row>
    <row r="13141" spans="1:13" s="39" customFormat="1" ht="12.75" x14ac:dyDescent="0.2">
      <c r="A13141" s="33" t="s">
        <v>54</v>
      </c>
      <c r="B13141" s="33" t="s">
        <v>609</v>
      </c>
      <c r="C13141" s="34">
        <v>10</v>
      </c>
      <c r="D13141" s="33" t="s">
        <v>107</v>
      </c>
      <c r="E13141" s="33" t="s">
        <v>12101</v>
      </c>
      <c r="F13141" s="35">
        <v>86131700</v>
      </c>
      <c r="G13141" s="33" t="s">
        <v>313</v>
      </c>
      <c r="H13141" s="33">
        <v>1</v>
      </c>
      <c r="I13141" s="33">
        <v>11</v>
      </c>
      <c r="J13141" s="36">
        <v>1</v>
      </c>
      <c r="K13141" s="37">
        <v>28501826.09</v>
      </c>
      <c r="L13141" s="38" t="s">
        <v>12</v>
      </c>
      <c r="M13141" s="38" t="s">
        <v>2371</v>
      </c>
    </row>
    <row r="13142" spans="1:13" s="39" customFormat="1" ht="12.75" x14ac:dyDescent="0.2">
      <c r="A13142" s="33" t="s">
        <v>54</v>
      </c>
      <c r="B13142" s="33" t="s">
        <v>567</v>
      </c>
      <c r="C13142" s="34">
        <v>10</v>
      </c>
      <c r="D13142" s="33" t="s">
        <v>13911</v>
      </c>
      <c r="E13142" s="33" t="s">
        <v>11905</v>
      </c>
      <c r="F13142" s="35">
        <v>52161523</v>
      </c>
      <c r="G13142" s="33" t="s">
        <v>313</v>
      </c>
      <c r="H13142" s="33">
        <v>2</v>
      </c>
      <c r="I13142" s="33">
        <v>7</v>
      </c>
      <c r="J13142" s="36">
        <v>1</v>
      </c>
      <c r="K13142" s="37">
        <v>7066206.21</v>
      </c>
      <c r="L13142" s="38" t="s">
        <v>15</v>
      </c>
      <c r="M13142" s="38" t="s">
        <v>13</v>
      </c>
    </row>
    <row r="13143" spans="1:13" s="39" customFormat="1" ht="12.75" x14ac:dyDescent="0.2">
      <c r="A13143" s="33" t="s">
        <v>54</v>
      </c>
      <c r="B13143" s="33" t="s">
        <v>5904</v>
      </c>
      <c r="C13143" s="34">
        <v>10</v>
      </c>
      <c r="D13143" s="33" t="s">
        <v>116</v>
      </c>
      <c r="E13143" s="33" t="s">
        <v>12224</v>
      </c>
      <c r="F13143" s="35">
        <v>55101519</v>
      </c>
      <c r="G13143" s="33" t="s">
        <v>313</v>
      </c>
      <c r="H13143" s="33">
        <v>1</v>
      </c>
      <c r="I13143" s="33">
        <v>12</v>
      </c>
      <c r="J13143" s="36">
        <v>1</v>
      </c>
      <c r="K13143" s="37">
        <v>186796800</v>
      </c>
      <c r="L13143" s="38" t="s">
        <v>12</v>
      </c>
      <c r="M13143" s="38" t="s">
        <v>13</v>
      </c>
    </row>
    <row r="13144" spans="1:13" s="39" customFormat="1" ht="12.75" x14ac:dyDescent="0.2">
      <c r="A13144" s="33" t="s">
        <v>54</v>
      </c>
      <c r="B13144" s="33" t="s">
        <v>566</v>
      </c>
      <c r="C13144" s="34">
        <v>10</v>
      </c>
      <c r="D13144" s="33" t="s">
        <v>82</v>
      </c>
      <c r="E13144" s="33" t="s">
        <v>12225</v>
      </c>
      <c r="F13144" s="35">
        <v>25191500</v>
      </c>
      <c r="G13144" s="33" t="s">
        <v>313</v>
      </c>
      <c r="H13144" s="33">
        <v>1</v>
      </c>
      <c r="I13144" s="33">
        <v>6</v>
      </c>
      <c r="J13144" s="36">
        <v>1</v>
      </c>
      <c r="K13144" s="37">
        <v>276476480</v>
      </c>
      <c r="L13144" s="38" t="s">
        <v>12</v>
      </c>
      <c r="M13144" s="38" t="s">
        <v>13</v>
      </c>
    </row>
    <row r="13145" spans="1:13" s="39" customFormat="1" ht="12.75" x14ac:dyDescent="0.2">
      <c r="A13145" s="33" t="s">
        <v>54</v>
      </c>
      <c r="B13145" s="33" t="s">
        <v>11895</v>
      </c>
      <c r="C13145" s="34">
        <v>10</v>
      </c>
      <c r="D13145" s="33" t="s">
        <v>132</v>
      </c>
      <c r="E13145" s="33" t="s">
        <v>12103</v>
      </c>
      <c r="F13145" s="35">
        <v>0</v>
      </c>
      <c r="G13145" s="33" t="s">
        <v>313</v>
      </c>
      <c r="H13145" s="33">
        <v>1</v>
      </c>
      <c r="I13145" s="33">
        <v>6</v>
      </c>
      <c r="J13145" s="36">
        <v>1</v>
      </c>
      <c r="K13145" s="37">
        <v>160000000</v>
      </c>
      <c r="L13145" s="38" t="s">
        <v>12</v>
      </c>
      <c r="M13145" s="38" t="s">
        <v>13</v>
      </c>
    </row>
    <row r="13146" spans="1:13" s="39" customFormat="1" ht="12.75" x14ac:dyDescent="0.2">
      <c r="A13146" s="33" t="s">
        <v>54</v>
      </c>
      <c r="B13146" s="33" t="s">
        <v>555</v>
      </c>
      <c r="C13146" s="34">
        <v>10</v>
      </c>
      <c r="D13146" s="33" t="s">
        <v>76</v>
      </c>
      <c r="E13146" s="33" t="s">
        <v>12226</v>
      </c>
      <c r="F13146" s="35">
        <v>43211507</v>
      </c>
      <c r="G13146" s="33" t="s">
        <v>313</v>
      </c>
      <c r="H13146" s="33">
        <v>1</v>
      </c>
      <c r="I13146" s="33">
        <v>6</v>
      </c>
      <c r="J13146" s="36">
        <v>70</v>
      </c>
      <c r="K13146" s="37">
        <v>312514129.41999996</v>
      </c>
      <c r="L13146" s="38" t="s">
        <v>12</v>
      </c>
      <c r="M13146" s="38" t="s">
        <v>13</v>
      </c>
    </row>
    <row r="13147" spans="1:13" s="39" customFormat="1" ht="12.75" x14ac:dyDescent="0.2">
      <c r="A13147" s="33" t="s">
        <v>54</v>
      </c>
      <c r="B13147" s="33" t="s">
        <v>590</v>
      </c>
      <c r="C13147" s="34">
        <v>10</v>
      </c>
      <c r="D13147" s="33" t="s">
        <v>39</v>
      </c>
      <c r="E13147" s="33" t="s">
        <v>12227</v>
      </c>
      <c r="F13147" s="35">
        <v>78181900</v>
      </c>
      <c r="G13147" s="33" t="s">
        <v>313</v>
      </c>
      <c r="H13147" s="33">
        <v>1</v>
      </c>
      <c r="I13147" s="33">
        <v>6</v>
      </c>
      <c r="J13147" s="36">
        <v>1</v>
      </c>
      <c r="K13147" s="37">
        <v>628800000</v>
      </c>
      <c r="L13147" s="38" t="s">
        <v>12</v>
      </c>
      <c r="M13147" s="38" t="s">
        <v>13</v>
      </c>
    </row>
    <row r="13148" spans="1:13" s="39" customFormat="1" ht="12.75" x14ac:dyDescent="0.2">
      <c r="A13148" s="33" t="s">
        <v>54</v>
      </c>
      <c r="B13148" s="33" t="s">
        <v>556</v>
      </c>
      <c r="C13148" s="34">
        <v>10</v>
      </c>
      <c r="D13148" s="33" t="s">
        <v>129</v>
      </c>
      <c r="E13148" s="33" t="s">
        <v>12198</v>
      </c>
      <c r="F13148" s="35">
        <v>43232300</v>
      </c>
      <c r="G13148" s="33" t="s">
        <v>313</v>
      </c>
      <c r="H13148" s="33">
        <v>1</v>
      </c>
      <c r="I13148" s="33">
        <v>6</v>
      </c>
      <c r="J13148" s="36">
        <v>1</v>
      </c>
      <c r="K13148" s="37">
        <v>161200000</v>
      </c>
      <c r="L13148" s="38" t="s">
        <v>12</v>
      </c>
      <c r="M13148" s="38" t="s">
        <v>13</v>
      </c>
    </row>
    <row r="13149" spans="1:13" s="39" customFormat="1" ht="12.75" x14ac:dyDescent="0.2">
      <c r="A13149" s="33" t="s">
        <v>54</v>
      </c>
      <c r="B13149" s="33" t="s">
        <v>582</v>
      </c>
      <c r="C13149" s="34">
        <v>10</v>
      </c>
      <c r="D13149" s="33" t="s">
        <v>34</v>
      </c>
      <c r="E13149" s="33" t="s">
        <v>12228</v>
      </c>
      <c r="F13149" s="35" t="s">
        <v>12023</v>
      </c>
      <c r="G13149" s="33" t="s">
        <v>313</v>
      </c>
      <c r="H13149" s="33">
        <v>1</v>
      </c>
      <c r="I13149" s="33">
        <v>6</v>
      </c>
      <c r="J13149" s="36">
        <v>1</v>
      </c>
      <c r="K13149" s="37">
        <v>614953486.21000004</v>
      </c>
      <c r="L13149" s="38" t="s">
        <v>12</v>
      </c>
      <c r="M13149" s="38" t="s">
        <v>13</v>
      </c>
    </row>
    <row r="13150" spans="1:13" s="39" customFormat="1" ht="12.75" x14ac:dyDescent="0.2">
      <c r="A13150" s="33" t="s">
        <v>54</v>
      </c>
      <c r="B13150" s="33" t="s">
        <v>572</v>
      </c>
      <c r="C13150" s="34">
        <v>10</v>
      </c>
      <c r="D13150" s="33" t="s">
        <v>13912</v>
      </c>
      <c r="E13150" s="33" t="s">
        <v>12229</v>
      </c>
      <c r="F13150" s="35">
        <v>53102500</v>
      </c>
      <c r="G13150" s="33" t="s">
        <v>466</v>
      </c>
      <c r="H13150" s="33">
        <v>2</v>
      </c>
      <c r="I13150" s="33">
        <v>9</v>
      </c>
      <c r="J13150" s="36">
        <v>1</v>
      </c>
      <c r="K13150" s="37">
        <v>860479413</v>
      </c>
      <c r="L13150" s="38" t="s">
        <v>15</v>
      </c>
      <c r="M13150" s="38" t="s">
        <v>13</v>
      </c>
    </row>
    <row r="13151" spans="1:13" s="39" customFormat="1" ht="12.75" x14ac:dyDescent="0.2">
      <c r="A13151" s="33" t="s">
        <v>54</v>
      </c>
      <c r="B13151" s="33" t="s">
        <v>582</v>
      </c>
      <c r="C13151" s="34">
        <v>10</v>
      </c>
      <c r="D13151" s="33" t="s">
        <v>34</v>
      </c>
      <c r="E13151" s="33" t="s">
        <v>12228</v>
      </c>
      <c r="F13151" s="35" t="s">
        <v>12023</v>
      </c>
      <c r="G13151" s="33" t="s">
        <v>313</v>
      </c>
      <c r="H13151" s="33">
        <v>1</v>
      </c>
      <c r="I13151" s="33">
        <v>6</v>
      </c>
      <c r="J13151" s="36">
        <v>1</v>
      </c>
      <c r="K13151" s="37">
        <v>115263642.28</v>
      </c>
      <c r="L13151" s="38" t="s">
        <v>12</v>
      </c>
      <c r="M13151" s="38" t="s">
        <v>13</v>
      </c>
    </row>
    <row r="13152" spans="1:13" s="39" customFormat="1" ht="12.75" x14ac:dyDescent="0.2">
      <c r="A13152" s="33" t="s">
        <v>54</v>
      </c>
      <c r="B13152" s="33" t="s">
        <v>5904</v>
      </c>
      <c r="C13152" s="34">
        <v>10</v>
      </c>
      <c r="D13152" s="33" t="s">
        <v>116</v>
      </c>
      <c r="E13152" s="33" t="s">
        <v>12082</v>
      </c>
      <c r="F13152" s="35">
        <v>43232305</v>
      </c>
      <c r="G13152" s="33" t="s">
        <v>313</v>
      </c>
      <c r="H13152" s="33">
        <v>1</v>
      </c>
      <c r="I13152" s="33">
        <v>12</v>
      </c>
      <c r="J13152" s="36">
        <v>1</v>
      </c>
      <c r="K13152" s="37">
        <v>3472000</v>
      </c>
      <c r="L13152" s="38" t="s">
        <v>12</v>
      </c>
      <c r="M13152" s="38" t="s">
        <v>13</v>
      </c>
    </row>
    <row r="13153" spans="1:13" s="39" customFormat="1" ht="12.75" x14ac:dyDescent="0.2">
      <c r="A13153" s="33" t="s">
        <v>54</v>
      </c>
      <c r="B13153" s="33" t="s">
        <v>566</v>
      </c>
      <c r="C13153" s="34">
        <v>10</v>
      </c>
      <c r="D13153" s="33" t="s">
        <v>82</v>
      </c>
      <c r="E13153" s="33" t="s">
        <v>12230</v>
      </c>
      <c r="F13153" s="35">
        <v>46161501</v>
      </c>
      <c r="G13153" s="33" t="s">
        <v>313</v>
      </c>
      <c r="H13153" s="33">
        <v>1</v>
      </c>
      <c r="I13153" s="33">
        <v>6</v>
      </c>
      <c r="J13153" s="36">
        <v>1</v>
      </c>
      <c r="K13153" s="37">
        <v>615289960</v>
      </c>
      <c r="L13153" s="38" t="s">
        <v>12</v>
      </c>
      <c r="M13153" s="38" t="s">
        <v>13</v>
      </c>
    </row>
    <row r="13154" spans="1:13" s="39" customFormat="1" ht="12.75" x14ac:dyDescent="0.2">
      <c r="A13154" s="33" t="s">
        <v>54</v>
      </c>
      <c r="B13154" s="33" t="s">
        <v>567</v>
      </c>
      <c r="C13154" s="34">
        <v>10</v>
      </c>
      <c r="D13154" s="33" t="s">
        <v>13911</v>
      </c>
      <c r="E13154" s="33" t="s">
        <v>12231</v>
      </c>
      <c r="F13154" s="35">
        <v>43222501</v>
      </c>
      <c r="G13154" s="33" t="s">
        <v>313</v>
      </c>
      <c r="H13154" s="33">
        <v>2</v>
      </c>
      <c r="I13154" s="33">
        <v>7</v>
      </c>
      <c r="J13154" s="36">
        <v>1</v>
      </c>
      <c r="K13154" s="37">
        <v>631350000</v>
      </c>
      <c r="L13154" s="38" t="s">
        <v>15</v>
      </c>
      <c r="M13154" s="38" t="s">
        <v>13</v>
      </c>
    </row>
    <row r="13155" spans="1:13" s="39" customFormat="1" ht="12.75" x14ac:dyDescent="0.2">
      <c r="A13155" s="33" t="s">
        <v>54</v>
      </c>
      <c r="B13155" s="33" t="s">
        <v>582</v>
      </c>
      <c r="C13155" s="34">
        <v>10</v>
      </c>
      <c r="D13155" s="33" t="s">
        <v>34</v>
      </c>
      <c r="E13155" s="33" t="s">
        <v>12232</v>
      </c>
      <c r="F13155" s="35">
        <v>46101800</v>
      </c>
      <c r="G13155" s="33" t="s">
        <v>313</v>
      </c>
      <c r="H13155" s="33">
        <v>8</v>
      </c>
      <c r="I13155" s="33">
        <v>12</v>
      </c>
      <c r="J13155" s="36">
        <v>1</v>
      </c>
      <c r="K13155" s="37">
        <v>160000000</v>
      </c>
      <c r="L13155" s="38" t="s">
        <v>12</v>
      </c>
      <c r="M13155" s="38" t="s">
        <v>2371</v>
      </c>
    </row>
    <row r="13156" spans="1:13" s="39" customFormat="1" ht="12.75" x14ac:dyDescent="0.2">
      <c r="A13156" s="33" t="s">
        <v>54</v>
      </c>
      <c r="B13156" s="33" t="s">
        <v>582</v>
      </c>
      <c r="C13156" s="34">
        <v>10</v>
      </c>
      <c r="D13156" s="33" t="s">
        <v>34</v>
      </c>
      <c r="E13156" s="33" t="s">
        <v>12232</v>
      </c>
      <c r="F13156" s="35">
        <v>46101800</v>
      </c>
      <c r="G13156" s="33" t="s">
        <v>313</v>
      </c>
      <c r="H13156" s="33">
        <v>8</v>
      </c>
      <c r="I13156" s="33">
        <v>12</v>
      </c>
      <c r="J13156" s="36">
        <v>1</v>
      </c>
      <c r="K13156" s="37">
        <v>30</v>
      </c>
      <c r="L13156" s="38" t="s">
        <v>12</v>
      </c>
      <c r="M13156" s="38" t="s">
        <v>2371</v>
      </c>
    </row>
    <row r="13157" spans="1:13" s="39" customFormat="1" ht="12.75" x14ac:dyDescent="0.2">
      <c r="A13157" s="33" t="s">
        <v>12234</v>
      </c>
      <c r="B13157" s="33" t="s">
        <v>555</v>
      </c>
      <c r="C13157" s="34">
        <v>10</v>
      </c>
      <c r="D13157" s="33" t="s">
        <v>76</v>
      </c>
      <c r="E13157" s="33" t="s">
        <v>12235</v>
      </c>
      <c r="F13157" s="35">
        <v>43211500</v>
      </c>
      <c r="G13157" s="33" t="s">
        <v>15072</v>
      </c>
      <c r="H13157" s="33">
        <v>5</v>
      </c>
      <c r="I13157" s="33">
        <v>4</v>
      </c>
      <c r="J13157" s="36">
        <v>1</v>
      </c>
      <c r="K13157" s="37">
        <v>10000000</v>
      </c>
      <c r="L13157" s="38" t="s">
        <v>15</v>
      </c>
      <c r="M13157" s="38" t="s">
        <v>13</v>
      </c>
    </row>
    <row r="13158" spans="1:13" s="39" customFormat="1" ht="12.75" x14ac:dyDescent="0.2">
      <c r="A13158" s="33" t="s">
        <v>12234</v>
      </c>
      <c r="B13158" s="33" t="s">
        <v>555</v>
      </c>
      <c r="C13158" s="34">
        <v>10</v>
      </c>
      <c r="D13158" s="33" t="s">
        <v>76</v>
      </c>
      <c r="E13158" s="33" t="s">
        <v>12236</v>
      </c>
      <c r="F13158" s="35">
        <v>43211500</v>
      </c>
      <c r="G13158" s="33" t="s">
        <v>15072</v>
      </c>
      <c r="H13158" s="33">
        <v>5</v>
      </c>
      <c r="I13158" s="33">
        <v>4</v>
      </c>
      <c r="J13158" s="36">
        <v>17</v>
      </c>
      <c r="K13158" s="37">
        <v>68000000</v>
      </c>
      <c r="L13158" s="38" t="s">
        <v>15</v>
      </c>
      <c r="M13158" s="38" t="s">
        <v>13</v>
      </c>
    </row>
    <row r="13159" spans="1:13" s="39" customFormat="1" ht="12.75" x14ac:dyDescent="0.2">
      <c r="A13159" s="33" t="s">
        <v>12234</v>
      </c>
      <c r="B13159" s="33" t="s">
        <v>555</v>
      </c>
      <c r="C13159" s="34">
        <v>10</v>
      </c>
      <c r="D13159" s="33" t="s">
        <v>76</v>
      </c>
      <c r="E13159" s="33" t="s">
        <v>12237</v>
      </c>
      <c r="F13159" s="35">
        <v>43211711</v>
      </c>
      <c r="G13159" s="33" t="s">
        <v>15072</v>
      </c>
      <c r="H13159" s="33">
        <v>5</v>
      </c>
      <c r="I13159" s="33">
        <v>4</v>
      </c>
      <c r="J13159" s="36">
        <v>6</v>
      </c>
      <c r="K13159" s="37">
        <v>18463500</v>
      </c>
      <c r="L13159" s="38" t="s">
        <v>15</v>
      </c>
      <c r="M13159" s="38" t="s">
        <v>13</v>
      </c>
    </row>
    <row r="13160" spans="1:13" s="39" customFormat="1" ht="12.75" x14ac:dyDescent="0.2">
      <c r="A13160" s="33" t="s">
        <v>12234</v>
      </c>
      <c r="B13160" s="33" t="s">
        <v>555</v>
      </c>
      <c r="C13160" s="34">
        <v>10</v>
      </c>
      <c r="D13160" s="33" t="s">
        <v>76</v>
      </c>
      <c r="E13160" s="33" t="s">
        <v>12238</v>
      </c>
      <c r="F13160" s="35">
        <v>43211507</v>
      </c>
      <c r="G13160" s="33" t="s">
        <v>15072</v>
      </c>
      <c r="H13160" s="33">
        <v>5</v>
      </c>
      <c r="I13160" s="33">
        <v>4</v>
      </c>
      <c r="J13160" s="36">
        <v>1</v>
      </c>
      <c r="K13160" s="37">
        <v>10983491</v>
      </c>
      <c r="L13160" s="38" t="s">
        <v>15</v>
      </c>
      <c r="M13160" s="38" t="s">
        <v>13</v>
      </c>
    </row>
    <row r="13161" spans="1:13" s="39" customFormat="1" ht="12.75" x14ac:dyDescent="0.2">
      <c r="A13161" s="33" t="s">
        <v>12234</v>
      </c>
      <c r="B13161" s="33" t="s">
        <v>555</v>
      </c>
      <c r="C13161" s="34">
        <v>10</v>
      </c>
      <c r="D13161" s="33" t="s">
        <v>76</v>
      </c>
      <c r="E13161" s="33" t="s">
        <v>12239</v>
      </c>
      <c r="F13161" s="35">
        <v>43212100</v>
      </c>
      <c r="G13161" s="33" t="s">
        <v>15072</v>
      </c>
      <c r="H13161" s="33">
        <v>5</v>
      </c>
      <c r="I13161" s="33">
        <v>4</v>
      </c>
      <c r="J13161" s="36">
        <v>7</v>
      </c>
      <c r="K13161" s="37">
        <v>32550000</v>
      </c>
      <c r="L13161" s="38" t="s">
        <v>15</v>
      </c>
      <c r="M13161" s="38" t="s">
        <v>13</v>
      </c>
    </row>
    <row r="13162" spans="1:13" s="39" customFormat="1" ht="12.75" x14ac:dyDescent="0.2">
      <c r="A13162" s="33" t="s">
        <v>12234</v>
      </c>
      <c r="B13162" s="33" t="s">
        <v>555</v>
      </c>
      <c r="C13162" s="34">
        <v>16</v>
      </c>
      <c r="D13162" s="33" t="s">
        <v>76</v>
      </c>
      <c r="E13162" s="33" t="s">
        <v>12237</v>
      </c>
      <c r="F13162" s="35">
        <v>43211711</v>
      </c>
      <c r="G13162" s="33" t="s">
        <v>15072</v>
      </c>
      <c r="H13162" s="33">
        <v>5</v>
      </c>
      <c r="I13162" s="33">
        <v>4</v>
      </c>
      <c r="J13162" s="36">
        <v>4</v>
      </c>
      <c r="K13162" s="37">
        <v>12309000</v>
      </c>
      <c r="L13162" s="38" t="s">
        <v>15</v>
      </c>
      <c r="M13162" s="38" t="s">
        <v>13</v>
      </c>
    </row>
    <row r="13163" spans="1:13" s="39" customFormat="1" ht="12.75" x14ac:dyDescent="0.2">
      <c r="A13163" s="33" t="s">
        <v>12234</v>
      </c>
      <c r="B13163" s="33" t="s">
        <v>555</v>
      </c>
      <c r="C13163" s="34">
        <v>16</v>
      </c>
      <c r="D13163" s="33" t="s">
        <v>76</v>
      </c>
      <c r="E13163" s="33" t="s">
        <v>12240</v>
      </c>
      <c r="F13163" s="35">
        <v>43211714</v>
      </c>
      <c r="G13163" s="33" t="s">
        <v>466</v>
      </c>
      <c r="H13163" s="33">
        <v>2</v>
      </c>
      <c r="I13163" s="33">
        <v>7</v>
      </c>
      <c r="J13163" s="36">
        <v>3</v>
      </c>
      <c r="K13163" s="37">
        <v>9000000</v>
      </c>
      <c r="L13163" s="38" t="s">
        <v>15</v>
      </c>
      <c r="M13163" s="38" t="s">
        <v>13</v>
      </c>
    </row>
    <row r="13164" spans="1:13" s="39" customFormat="1" ht="12.75" x14ac:dyDescent="0.2">
      <c r="A13164" s="33" t="s">
        <v>12234</v>
      </c>
      <c r="B13164" s="33" t="s">
        <v>555</v>
      </c>
      <c r="C13164" s="34">
        <v>10</v>
      </c>
      <c r="D13164" s="33" t="s">
        <v>76</v>
      </c>
      <c r="E13164" s="33" t="s">
        <v>12241</v>
      </c>
      <c r="F13164" s="35">
        <v>43211500</v>
      </c>
      <c r="G13164" s="33" t="s">
        <v>15072</v>
      </c>
      <c r="H13164" s="33">
        <v>5</v>
      </c>
      <c r="I13164" s="33">
        <v>4</v>
      </c>
      <c r="J13164" s="36">
        <v>2</v>
      </c>
      <c r="K13164" s="37">
        <v>10000000</v>
      </c>
      <c r="L13164" s="38" t="s">
        <v>15</v>
      </c>
      <c r="M13164" s="38" t="s">
        <v>13</v>
      </c>
    </row>
    <row r="13165" spans="1:13" s="39" customFormat="1" ht="12.75" x14ac:dyDescent="0.2">
      <c r="A13165" s="33" t="s">
        <v>12234</v>
      </c>
      <c r="B13165" s="33" t="s">
        <v>555</v>
      </c>
      <c r="C13165" s="34">
        <v>10</v>
      </c>
      <c r="D13165" s="33" t="s">
        <v>76</v>
      </c>
      <c r="E13165" s="33" t="s">
        <v>14951</v>
      </c>
      <c r="F13165" s="35">
        <v>43201402</v>
      </c>
      <c r="G13165" s="33" t="s">
        <v>15072</v>
      </c>
      <c r="H13165" s="33">
        <v>3</v>
      </c>
      <c r="I13165" s="33">
        <v>6</v>
      </c>
      <c r="J13165" s="36">
        <v>3</v>
      </c>
      <c r="K13165" s="37">
        <v>13780800</v>
      </c>
      <c r="L13165" s="38" t="s">
        <v>15</v>
      </c>
      <c r="M13165" s="38" t="s">
        <v>13</v>
      </c>
    </row>
    <row r="13166" spans="1:13" s="39" customFormat="1" ht="12.75" x14ac:dyDescent="0.2">
      <c r="A13166" s="33" t="s">
        <v>12234</v>
      </c>
      <c r="B13166" s="33" t="s">
        <v>555</v>
      </c>
      <c r="C13166" s="34">
        <v>10</v>
      </c>
      <c r="D13166" s="33" t="s">
        <v>76</v>
      </c>
      <c r="E13166" s="33" t="s">
        <v>12242</v>
      </c>
      <c r="F13166" s="35">
        <v>43211512</v>
      </c>
      <c r="G13166" s="33" t="s">
        <v>15072</v>
      </c>
      <c r="H13166" s="33">
        <v>3</v>
      </c>
      <c r="I13166" s="33">
        <v>6</v>
      </c>
      <c r="J13166" s="36">
        <v>11</v>
      </c>
      <c r="K13166" s="37">
        <v>34100000</v>
      </c>
      <c r="L13166" s="38" t="s">
        <v>15</v>
      </c>
      <c r="M13166" s="38" t="s">
        <v>13</v>
      </c>
    </row>
    <row r="13167" spans="1:13" s="39" customFormat="1" ht="12.75" x14ac:dyDescent="0.2">
      <c r="A13167" s="33" t="s">
        <v>12234</v>
      </c>
      <c r="B13167" s="33" t="s">
        <v>555</v>
      </c>
      <c r="C13167" s="34">
        <v>10</v>
      </c>
      <c r="D13167" s="33" t="s">
        <v>76</v>
      </c>
      <c r="E13167" s="33" t="s">
        <v>12243</v>
      </c>
      <c r="F13167" s="35">
        <v>52161555</v>
      </c>
      <c r="G13167" s="33" t="s">
        <v>15072</v>
      </c>
      <c r="H13167" s="33">
        <v>3</v>
      </c>
      <c r="I13167" s="33">
        <v>6</v>
      </c>
      <c r="J13167" s="36">
        <v>7</v>
      </c>
      <c r="K13167" s="37">
        <v>20300000</v>
      </c>
      <c r="L13167" s="38" t="s">
        <v>15</v>
      </c>
      <c r="M13167" s="38" t="s">
        <v>13</v>
      </c>
    </row>
    <row r="13168" spans="1:13" s="39" customFormat="1" ht="12.75" x14ac:dyDescent="0.2">
      <c r="A13168" s="33" t="s">
        <v>12234</v>
      </c>
      <c r="B13168" s="33" t="s">
        <v>555</v>
      </c>
      <c r="C13168" s="34">
        <v>10</v>
      </c>
      <c r="D13168" s="33" t="s">
        <v>76</v>
      </c>
      <c r="E13168" s="33" t="s">
        <v>14952</v>
      </c>
      <c r="F13168" s="35">
        <v>46171612</v>
      </c>
      <c r="G13168" s="33" t="s">
        <v>15071</v>
      </c>
      <c r="H13168" s="33">
        <v>3</v>
      </c>
      <c r="I13168" s="33">
        <v>6</v>
      </c>
      <c r="J13168" s="36">
        <v>2</v>
      </c>
      <c r="K13168" s="37">
        <v>1228000</v>
      </c>
      <c r="L13168" s="38" t="s">
        <v>15</v>
      </c>
      <c r="M13168" s="38" t="s">
        <v>13</v>
      </c>
    </row>
    <row r="13169" spans="1:13" s="39" customFormat="1" ht="12.75" x14ac:dyDescent="0.2">
      <c r="A13169" s="33" t="s">
        <v>12234</v>
      </c>
      <c r="B13169" s="33" t="s">
        <v>555</v>
      </c>
      <c r="C13169" s="34">
        <v>10</v>
      </c>
      <c r="D13169" s="33" t="s">
        <v>76</v>
      </c>
      <c r="E13169" s="33" t="s">
        <v>14953</v>
      </c>
      <c r="F13169" s="35">
        <v>43222610</v>
      </c>
      <c r="G13169" s="33" t="s">
        <v>15071</v>
      </c>
      <c r="H13169" s="33">
        <v>3</v>
      </c>
      <c r="I13169" s="33">
        <v>6</v>
      </c>
      <c r="J13169" s="36">
        <v>2</v>
      </c>
      <c r="K13169" s="37">
        <v>830000</v>
      </c>
      <c r="L13169" s="38" t="s">
        <v>15</v>
      </c>
      <c r="M13169" s="38" t="s">
        <v>13</v>
      </c>
    </row>
    <row r="13170" spans="1:13" s="39" customFormat="1" ht="12.75" x14ac:dyDescent="0.2">
      <c r="A13170" s="33" t="s">
        <v>12234</v>
      </c>
      <c r="B13170" s="33" t="s">
        <v>555</v>
      </c>
      <c r="C13170" s="34">
        <v>10</v>
      </c>
      <c r="D13170" s="33" t="s">
        <v>76</v>
      </c>
      <c r="E13170" s="33" t="s">
        <v>14954</v>
      </c>
      <c r="F13170" s="35">
        <v>43222610</v>
      </c>
      <c r="G13170" s="33" t="s">
        <v>15071</v>
      </c>
      <c r="H13170" s="33">
        <v>3</v>
      </c>
      <c r="I13170" s="33">
        <v>6</v>
      </c>
      <c r="J13170" s="36">
        <v>4</v>
      </c>
      <c r="K13170" s="37">
        <v>1252000</v>
      </c>
      <c r="L13170" s="38" t="s">
        <v>15</v>
      </c>
      <c r="M13170" s="38" t="s">
        <v>13</v>
      </c>
    </row>
    <row r="13171" spans="1:13" s="39" customFormat="1" ht="12.75" x14ac:dyDescent="0.2">
      <c r="A13171" s="33" t="s">
        <v>12234</v>
      </c>
      <c r="B13171" s="33" t="s">
        <v>555</v>
      </c>
      <c r="C13171" s="34">
        <v>10</v>
      </c>
      <c r="D13171" s="33" t="s">
        <v>76</v>
      </c>
      <c r="E13171" s="33" t="s">
        <v>12244</v>
      </c>
      <c r="F13171" s="35">
        <v>43222609</v>
      </c>
      <c r="G13171" s="33" t="s">
        <v>15071</v>
      </c>
      <c r="H13171" s="33">
        <v>3</v>
      </c>
      <c r="I13171" s="33">
        <v>6</v>
      </c>
      <c r="J13171" s="36">
        <v>3</v>
      </c>
      <c r="K13171" s="37">
        <v>504000</v>
      </c>
      <c r="L13171" s="38" t="s">
        <v>15</v>
      </c>
      <c r="M13171" s="38" t="s">
        <v>13</v>
      </c>
    </row>
    <row r="13172" spans="1:13" s="39" customFormat="1" ht="12.75" x14ac:dyDescent="0.2">
      <c r="A13172" s="33" t="s">
        <v>12234</v>
      </c>
      <c r="B13172" s="33" t="s">
        <v>555</v>
      </c>
      <c r="C13172" s="34">
        <v>10</v>
      </c>
      <c r="D13172" s="33" t="s">
        <v>76</v>
      </c>
      <c r="E13172" s="33" t="s">
        <v>12245</v>
      </c>
      <c r="F13172" s="35">
        <v>43212100</v>
      </c>
      <c r="G13172" s="33" t="s">
        <v>15072</v>
      </c>
      <c r="H13172" s="33">
        <v>5</v>
      </c>
      <c r="I13172" s="33">
        <v>4</v>
      </c>
      <c r="J13172" s="36">
        <v>2</v>
      </c>
      <c r="K13172" s="37">
        <v>7500000</v>
      </c>
      <c r="L13172" s="38" t="s">
        <v>15</v>
      </c>
      <c r="M13172" s="38" t="s">
        <v>13</v>
      </c>
    </row>
    <row r="13173" spans="1:13" s="39" customFormat="1" ht="12.75" x14ac:dyDescent="0.2">
      <c r="A13173" s="33" t="s">
        <v>12234</v>
      </c>
      <c r="B13173" s="33" t="s">
        <v>555</v>
      </c>
      <c r="C13173" s="34">
        <v>10</v>
      </c>
      <c r="D13173" s="33" t="s">
        <v>76</v>
      </c>
      <c r="E13173" s="33" t="s">
        <v>12246</v>
      </c>
      <c r="F13173" s="35" t="s">
        <v>12247</v>
      </c>
      <c r="G13173" s="33" t="s">
        <v>313</v>
      </c>
      <c r="H13173" s="33">
        <v>3</v>
      </c>
      <c r="I13173" s="33">
        <v>12</v>
      </c>
      <c r="J13173" s="36">
        <v>1</v>
      </c>
      <c r="K13173" s="37">
        <v>6069000</v>
      </c>
      <c r="L13173" s="38" t="s">
        <v>12</v>
      </c>
      <c r="M13173" s="38" t="s">
        <v>13</v>
      </c>
    </row>
    <row r="13174" spans="1:13" s="39" customFormat="1" ht="12.75" x14ac:dyDescent="0.2">
      <c r="A13174" s="33" t="s">
        <v>12234</v>
      </c>
      <c r="B13174" s="33" t="s">
        <v>555</v>
      </c>
      <c r="C13174" s="34">
        <v>10</v>
      </c>
      <c r="D13174" s="33" t="s">
        <v>76</v>
      </c>
      <c r="E13174" s="33" t="s">
        <v>12248</v>
      </c>
      <c r="F13174" s="35">
        <v>43211509</v>
      </c>
      <c r="G13174" s="33" t="s">
        <v>15072</v>
      </c>
      <c r="H13174" s="33">
        <v>5</v>
      </c>
      <c r="I13174" s="33">
        <v>4</v>
      </c>
      <c r="J13174" s="36">
        <v>5</v>
      </c>
      <c r="K13174" s="37">
        <v>12500000</v>
      </c>
      <c r="L13174" s="38" t="s">
        <v>15</v>
      </c>
      <c r="M13174" s="38" t="s">
        <v>13</v>
      </c>
    </row>
    <row r="13175" spans="1:13" s="39" customFormat="1" ht="12.75" x14ac:dyDescent="0.2">
      <c r="A13175" s="33" t="s">
        <v>12234</v>
      </c>
      <c r="B13175" s="33" t="s">
        <v>555</v>
      </c>
      <c r="C13175" s="34">
        <v>10</v>
      </c>
      <c r="D13175" s="33" t="s">
        <v>76</v>
      </c>
      <c r="E13175" s="33" t="s">
        <v>12249</v>
      </c>
      <c r="F13175" s="35">
        <v>41113700</v>
      </c>
      <c r="G13175" s="33" t="s">
        <v>466</v>
      </c>
      <c r="H13175" s="33">
        <v>3</v>
      </c>
      <c r="I13175" s="33">
        <v>3</v>
      </c>
      <c r="J13175" s="36">
        <v>6</v>
      </c>
      <c r="K13175" s="37">
        <v>107100000</v>
      </c>
      <c r="L13175" s="38" t="s">
        <v>15</v>
      </c>
      <c r="M13175" s="38" t="s">
        <v>13</v>
      </c>
    </row>
    <row r="13176" spans="1:13" s="39" customFormat="1" ht="12.75" x14ac:dyDescent="0.2">
      <c r="A13176" s="33" t="s">
        <v>12234</v>
      </c>
      <c r="B13176" s="33" t="s">
        <v>555</v>
      </c>
      <c r="C13176" s="34">
        <v>10</v>
      </c>
      <c r="D13176" s="33" t="s">
        <v>76</v>
      </c>
      <c r="E13176" s="33" t="s">
        <v>12250</v>
      </c>
      <c r="F13176" s="35">
        <v>43211714</v>
      </c>
      <c r="G13176" s="33" t="s">
        <v>466</v>
      </c>
      <c r="H13176" s="33">
        <v>3</v>
      </c>
      <c r="I13176" s="33">
        <v>3</v>
      </c>
      <c r="J13176" s="36">
        <v>2</v>
      </c>
      <c r="K13176" s="37">
        <v>10088296</v>
      </c>
      <c r="L13176" s="38" t="s">
        <v>15</v>
      </c>
      <c r="M13176" s="38" t="s">
        <v>13</v>
      </c>
    </row>
    <row r="13177" spans="1:13" s="39" customFormat="1" ht="12.75" x14ac:dyDescent="0.2">
      <c r="A13177" s="33" t="s">
        <v>12234</v>
      </c>
      <c r="B13177" s="33" t="s">
        <v>555</v>
      </c>
      <c r="C13177" s="34">
        <v>10</v>
      </c>
      <c r="D13177" s="33" t="s">
        <v>76</v>
      </c>
      <c r="E13177" s="33" t="s">
        <v>12251</v>
      </c>
      <c r="F13177" s="35">
        <v>45111902</v>
      </c>
      <c r="G13177" s="33" t="s">
        <v>466</v>
      </c>
      <c r="H13177" s="33">
        <v>2</v>
      </c>
      <c r="I13177" s="33">
        <v>6</v>
      </c>
      <c r="J13177" s="36">
        <v>1</v>
      </c>
      <c r="K13177" s="37">
        <v>295000000</v>
      </c>
      <c r="L13177" s="38" t="s">
        <v>15</v>
      </c>
      <c r="M13177" s="38" t="s">
        <v>13</v>
      </c>
    </row>
    <row r="13178" spans="1:13" s="39" customFormat="1" ht="12.75" x14ac:dyDescent="0.2">
      <c r="A13178" s="33" t="s">
        <v>12234</v>
      </c>
      <c r="B13178" s="33" t="s">
        <v>555</v>
      </c>
      <c r="C13178" s="34">
        <v>10</v>
      </c>
      <c r="D13178" s="33" t="s">
        <v>76</v>
      </c>
      <c r="E13178" s="33" t="s">
        <v>12252</v>
      </c>
      <c r="F13178" s="35">
        <v>46171619</v>
      </c>
      <c r="G13178" s="33" t="s">
        <v>15071</v>
      </c>
      <c r="H13178" s="33">
        <v>5</v>
      </c>
      <c r="I13178" s="33">
        <v>4</v>
      </c>
      <c r="J13178" s="36">
        <v>1</v>
      </c>
      <c r="K13178" s="37">
        <v>19800000</v>
      </c>
      <c r="L13178" s="38" t="s">
        <v>15</v>
      </c>
      <c r="M13178" s="38" t="s">
        <v>13</v>
      </c>
    </row>
    <row r="13179" spans="1:13" s="39" customFormat="1" ht="12.75" x14ac:dyDescent="0.2">
      <c r="A13179" s="33" t="s">
        <v>12234</v>
      </c>
      <c r="B13179" s="33" t="s">
        <v>556</v>
      </c>
      <c r="C13179" s="34">
        <v>10</v>
      </c>
      <c r="D13179" s="33" t="s">
        <v>129</v>
      </c>
      <c r="E13179" s="33" t="s">
        <v>12253</v>
      </c>
      <c r="F13179" s="35">
        <v>43233004</v>
      </c>
      <c r="G13179" s="33" t="s">
        <v>15071</v>
      </c>
      <c r="H13179" s="33">
        <v>1</v>
      </c>
      <c r="I13179" s="33">
        <v>6</v>
      </c>
      <c r="J13179" s="36">
        <v>1</v>
      </c>
      <c r="K13179" s="37">
        <v>118000000</v>
      </c>
      <c r="L13179" s="38" t="s">
        <v>12</v>
      </c>
      <c r="M13179" s="38" t="s">
        <v>13</v>
      </c>
    </row>
    <row r="13180" spans="1:13" s="39" customFormat="1" ht="12.75" x14ac:dyDescent="0.2">
      <c r="A13180" s="33" t="s">
        <v>12234</v>
      </c>
      <c r="B13180" s="33" t="s">
        <v>556</v>
      </c>
      <c r="C13180" s="34">
        <v>10</v>
      </c>
      <c r="D13180" s="33" t="s">
        <v>129</v>
      </c>
      <c r="E13180" s="33" t="s">
        <v>12254</v>
      </c>
      <c r="F13180" s="35">
        <v>81112501</v>
      </c>
      <c r="G13180" s="33" t="s">
        <v>15071</v>
      </c>
      <c r="H13180" s="33">
        <v>3</v>
      </c>
      <c r="I13180" s="33">
        <v>6</v>
      </c>
      <c r="J13180" s="36">
        <v>1</v>
      </c>
      <c r="K13180" s="37">
        <v>40211922</v>
      </c>
      <c r="L13180" s="38" t="s">
        <v>12</v>
      </c>
      <c r="M13180" s="38" t="s">
        <v>13</v>
      </c>
    </row>
    <row r="13181" spans="1:13" s="39" customFormat="1" ht="12.75" x14ac:dyDescent="0.2">
      <c r="A13181" s="33" t="s">
        <v>12234</v>
      </c>
      <c r="B13181" s="33" t="s">
        <v>567</v>
      </c>
      <c r="C13181" s="34">
        <v>10</v>
      </c>
      <c r="D13181" s="33" t="s">
        <v>13911</v>
      </c>
      <c r="E13181" s="33" t="s">
        <v>12255</v>
      </c>
      <c r="F13181" s="35">
        <v>46171619</v>
      </c>
      <c r="G13181" s="33" t="s">
        <v>15071</v>
      </c>
      <c r="H13181" s="33">
        <v>3</v>
      </c>
      <c r="I13181" s="33">
        <v>3</v>
      </c>
      <c r="J13181" s="36">
        <v>1</v>
      </c>
      <c r="K13181" s="37">
        <v>4800000</v>
      </c>
      <c r="L13181" s="38" t="s">
        <v>15</v>
      </c>
      <c r="M13181" s="38" t="s">
        <v>13</v>
      </c>
    </row>
    <row r="13182" spans="1:13" s="39" customFormat="1" ht="12.75" x14ac:dyDescent="0.2">
      <c r="A13182" s="33" t="s">
        <v>12234</v>
      </c>
      <c r="B13182" s="33" t="s">
        <v>569</v>
      </c>
      <c r="C13182" s="34">
        <v>10</v>
      </c>
      <c r="D13182" s="33" t="s">
        <v>84</v>
      </c>
      <c r="E13182" s="33" t="s">
        <v>12256</v>
      </c>
      <c r="F13182" s="35">
        <v>72151605</v>
      </c>
      <c r="G13182" s="33" t="s">
        <v>466</v>
      </c>
      <c r="H13182" s="33">
        <v>3</v>
      </c>
      <c r="I13182" s="33">
        <v>3</v>
      </c>
      <c r="J13182" s="36">
        <v>2</v>
      </c>
      <c r="K13182" s="37">
        <v>17435732</v>
      </c>
      <c r="L13182" s="38" t="s">
        <v>15</v>
      </c>
      <c r="M13182" s="38" t="s">
        <v>13</v>
      </c>
    </row>
    <row r="13183" spans="1:13" s="39" customFormat="1" ht="12.75" x14ac:dyDescent="0.2">
      <c r="A13183" s="33" t="s">
        <v>12234</v>
      </c>
      <c r="B13183" s="33" t="s">
        <v>570</v>
      </c>
      <c r="C13183" s="34">
        <v>10</v>
      </c>
      <c r="D13183" s="33" t="s">
        <v>85</v>
      </c>
      <c r="E13183" s="33" t="s">
        <v>12257</v>
      </c>
      <c r="F13183" s="35">
        <v>46171610</v>
      </c>
      <c r="G13183" s="33" t="s">
        <v>15071</v>
      </c>
      <c r="H13183" s="33">
        <v>1</v>
      </c>
      <c r="I13183" s="33">
        <v>6</v>
      </c>
      <c r="J13183" s="36">
        <v>1</v>
      </c>
      <c r="K13183" s="37">
        <v>3400000</v>
      </c>
      <c r="L13183" s="38" t="s">
        <v>15</v>
      </c>
      <c r="M13183" s="38" t="s">
        <v>13</v>
      </c>
    </row>
    <row r="13184" spans="1:13" s="39" customFormat="1" ht="12.75" x14ac:dyDescent="0.2">
      <c r="A13184" s="33" t="s">
        <v>12234</v>
      </c>
      <c r="B13184" s="33" t="s">
        <v>582</v>
      </c>
      <c r="C13184" s="34">
        <v>10</v>
      </c>
      <c r="D13184" s="33" t="s">
        <v>34</v>
      </c>
      <c r="E13184" s="33" t="s">
        <v>12258</v>
      </c>
      <c r="F13184" s="35">
        <v>43201827</v>
      </c>
      <c r="G13184" s="33" t="s">
        <v>467</v>
      </c>
      <c r="H13184" s="33">
        <v>3</v>
      </c>
      <c r="I13184" s="33">
        <v>9</v>
      </c>
      <c r="J13184" s="36">
        <v>6</v>
      </c>
      <c r="K13184" s="37">
        <v>3357108</v>
      </c>
      <c r="L13184" s="38" t="s">
        <v>15</v>
      </c>
      <c r="M13184" s="38" t="s">
        <v>13</v>
      </c>
    </row>
    <row r="13185" spans="1:13" s="39" customFormat="1" ht="12.75" x14ac:dyDescent="0.2">
      <c r="A13185" s="33" t="s">
        <v>12234</v>
      </c>
      <c r="B13185" s="33" t="s">
        <v>582</v>
      </c>
      <c r="C13185" s="34">
        <v>10</v>
      </c>
      <c r="D13185" s="33" t="s">
        <v>34</v>
      </c>
      <c r="E13185" s="33" t="s">
        <v>12259</v>
      </c>
      <c r="F13185" s="35">
        <v>43211600</v>
      </c>
      <c r="G13185" s="33" t="s">
        <v>466</v>
      </c>
      <c r="H13185" s="33">
        <v>8</v>
      </c>
      <c r="I13185" s="33">
        <v>9</v>
      </c>
      <c r="J13185" s="36">
        <v>1</v>
      </c>
      <c r="K13185" s="37">
        <v>43570030</v>
      </c>
      <c r="L13185" s="38" t="s">
        <v>12</v>
      </c>
      <c r="M13185" s="38" t="s">
        <v>13</v>
      </c>
    </row>
    <row r="13186" spans="1:13" s="39" customFormat="1" ht="12.75" x14ac:dyDescent="0.2">
      <c r="A13186" s="33" t="s">
        <v>12234</v>
      </c>
      <c r="B13186" s="33" t="s">
        <v>582</v>
      </c>
      <c r="C13186" s="34">
        <v>10</v>
      </c>
      <c r="D13186" s="33" t="s">
        <v>34</v>
      </c>
      <c r="E13186" s="33" t="s">
        <v>12260</v>
      </c>
      <c r="F13186" s="35">
        <v>93161600</v>
      </c>
      <c r="G13186" s="33" t="s">
        <v>313</v>
      </c>
      <c r="H13186" s="33">
        <v>2</v>
      </c>
      <c r="I13186" s="33">
        <v>7</v>
      </c>
      <c r="J13186" s="36">
        <v>1</v>
      </c>
      <c r="K13186" s="37">
        <v>32000000</v>
      </c>
      <c r="L13186" s="38" t="s">
        <v>12</v>
      </c>
      <c r="M13186" s="38" t="s">
        <v>13</v>
      </c>
    </row>
    <row r="13187" spans="1:13" s="39" customFormat="1" ht="12.75" x14ac:dyDescent="0.2">
      <c r="A13187" s="33" t="s">
        <v>12234</v>
      </c>
      <c r="B13187" s="33" t="s">
        <v>582</v>
      </c>
      <c r="C13187" s="34">
        <v>10</v>
      </c>
      <c r="D13187" s="33" t="s">
        <v>34</v>
      </c>
      <c r="E13187" s="33" t="s">
        <v>12261</v>
      </c>
      <c r="F13187" s="35">
        <v>40161504</v>
      </c>
      <c r="G13187" s="33" t="s">
        <v>466</v>
      </c>
      <c r="H13187" s="33">
        <v>6</v>
      </c>
      <c r="I13187" s="33">
        <v>6</v>
      </c>
      <c r="J13187" s="36">
        <v>72</v>
      </c>
      <c r="K13187" s="37">
        <v>8004888</v>
      </c>
      <c r="L13187" s="38" t="s">
        <v>12</v>
      </c>
      <c r="M13187" s="38" t="s">
        <v>13</v>
      </c>
    </row>
    <row r="13188" spans="1:13" s="39" customFormat="1" ht="12.75" x14ac:dyDescent="0.2">
      <c r="A13188" s="33" t="s">
        <v>12234</v>
      </c>
      <c r="B13188" s="33" t="s">
        <v>582</v>
      </c>
      <c r="C13188" s="34">
        <v>10</v>
      </c>
      <c r="D13188" s="33" t="s">
        <v>34</v>
      </c>
      <c r="E13188" s="33" t="s">
        <v>12262</v>
      </c>
      <c r="F13188" s="35">
        <v>40161502</v>
      </c>
      <c r="G13188" s="33" t="s">
        <v>466</v>
      </c>
      <c r="H13188" s="33">
        <v>2</v>
      </c>
      <c r="I13188" s="33">
        <v>6</v>
      </c>
      <c r="J13188" s="36">
        <v>90</v>
      </c>
      <c r="K13188" s="37">
        <v>13159710</v>
      </c>
      <c r="L13188" s="38" t="s">
        <v>15</v>
      </c>
      <c r="M13188" s="38" t="s">
        <v>13</v>
      </c>
    </row>
    <row r="13189" spans="1:13" s="39" customFormat="1" ht="12.75" x14ac:dyDescent="0.2">
      <c r="A13189" s="33" t="s">
        <v>12234</v>
      </c>
      <c r="B13189" s="33" t="s">
        <v>582</v>
      </c>
      <c r="C13189" s="34">
        <v>10</v>
      </c>
      <c r="D13189" s="33" t="s">
        <v>34</v>
      </c>
      <c r="E13189" s="33" t="s">
        <v>12263</v>
      </c>
      <c r="F13189" s="35">
        <v>40161504</v>
      </c>
      <c r="G13189" s="33" t="s">
        <v>466</v>
      </c>
      <c r="H13189" s="33">
        <v>2</v>
      </c>
      <c r="I13189" s="33">
        <v>6</v>
      </c>
      <c r="J13189" s="36">
        <v>70</v>
      </c>
      <c r="K13189" s="37">
        <v>10581410</v>
      </c>
      <c r="L13189" s="38" t="s">
        <v>15</v>
      </c>
      <c r="M13189" s="38" t="s">
        <v>13</v>
      </c>
    </row>
    <row r="13190" spans="1:13" s="39" customFormat="1" ht="12.75" x14ac:dyDescent="0.2">
      <c r="A13190" s="33" t="s">
        <v>12234</v>
      </c>
      <c r="B13190" s="33" t="s">
        <v>582</v>
      </c>
      <c r="C13190" s="34">
        <v>10</v>
      </c>
      <c r="D13190" s="33" t="s">
        <v>34</v>
      </c>
      <c r="E13190" s="33" t="s">
        <v>12264</v>
      </c>
      <c r="F13190" s="35">
        <v>40161505</v>
      </c>
      <c r="G13190" s="33" t="s">
        <v>466</v>
      </c>
      <c r="H13190" s="33">
        <v>2</v>
      </c>
      <c r="I13190" s="33">
        <v>6</v>
      </c>
      <c r="J13190" s="36">
        <v>50</v>
      </c>
      <c r="K13190" s="37">
        <v>13245650</v>
      </c>
      <c r="L13190" s="38" t="s">
        <v>15</v>
      </c>
      <c r="M13190" s="38" t="s">
        <v>13</v>
      </c>
    </row>
    <row r="13191" spans="1:13" s="39" customFormat="1" ht="12.75" x14ac:dyDescent="0.2">
      <c r="A13191" s="33" t="s">
        <v>12234</v>
      </c>
      <c r="B13191" s="33" t="s">
        <v>582</v>
      </c>
      <c r="C13191" s="34">
        <v>10</v>
      </c>
      <c r="D13191" s="33" t="s">
        <v>34</v>
      </c>
      <c r="E13191" s="33" t="s">
        <v>12265</v>
      </c>
      <c r="F13191" s="35">
        <v>40161505</v>
      </c>
      <c r="G13191" s="33" t="s">
        <v>466</v>
      </c>
      <c r="H13191" s="33">
        <v>2</v>
      </c>
      <c r="I13191" s="33">
        <v>6</v>
      </c>
      <c r="J13191" s="36">
        <v>50</v>
      </c>
      <c r="K13191" s="37">
        <v>6283500</v>
      </c>
      <c r="L13191" s="38" t="s">
        <v>15</v>
      </c>
      <c r="M13191" s="38" t="s">
        <v>13</v>
      </c>
    </row>
    <row r="13192" spans="1:13" s="39" customFormat="1" ht="12.75" x14ac:dyDescent="0.2">
      <c r="A13192" s="33" t="s">
        <v>12234</v>
      </c>
      <c r="B13192" s="33" t="s">
        <v>582</v>
      </c>
      <c r="C13192" s="34">
        <v>10</v>
      </c>
      <c r="D13192" s="33" t="s">
        <v>34</v>
      </c>
      <c r="E13192" s="33" t="s">
        <v>12266</v>
      </c>
      <c r="F13192" s="35">
        <v>40161504</v>
      </c>
      <c r="G13192" s="33" t="s">
        <v>466</v>
      </c>
      <c r="H13192" s="33">
        <v>2</v>
      </c>
      <c r="I13192" s="33">
        <v>6</v>
      </c>
      <c r="J13192" s="36">
        <v>220</v>
      </c>
      <c r="K13192" s="37">
        <v>11078100</v>
      </c>
      <c r="L13192" s="38" t="s">
        <v>15</v>
      </c>
      <c r="M13192" s="38" t="s">
        <v>13</v>
      </c>
    </row>
    <row r="13193" spans="1:13" s="39" customFormat="1" ht="12.75" x14ac:dyDescent="0.2">
      <c r="A13193" s="33" t="s">
        <v>12234</v>
      </c>
      <c r="B13193" s="33" t="s">
        <v>582</v>
      </c>
      <c r="C13193" s="34">
        <v>10</v>
      </c>
      <c r="D13193" s="33" t="s">
        <v>34</v>
      </c>
      <c r="E13193" s="33" t="s">
        <v>12267</v>
      </c>
      <c r="F13193" s="35">
        <v>40161504</v>
      </c>
      <c r="G13193" s="33" t="s">
        <v>466</v>
      </c>
      <c r="H13193" s="33">
        <v>2</v>
      </c>
      <c r="I13193" s="33">
        <v>6</v>
      </c>
      <c r="J13193" s="36">
        <v>220</v>
      </c>
      <c r="K13193" s="37">
        <v>18381880</v>
      </c>
      <c r="L13193" s="38" t="s">
        <v>15</v>
      </c>
      <c r="M13193" s="38" t="s">
        <v>13</v>
      </c>
    </row>
    <row r="13194" spans="1:13" s="39" customFormat="1" ht="12.75" x14ac:dyDescent="0.2">
      <c r="A13194" s="33" t="s">
        <v>12234</v>
      </c>
      <c r="B13194" s="33" t="s">
        <v>582</v>
      </c>
      <c r="C13194" s="34">
        <v>10</v>
      </c>
      <c r="D13194" s="33" t="s">
        <v>34</v>
      </c>
      <c r="E13194" s="33" t="s">
        <v>12268</v>
      </c>
      <c r="F13194" s="35">
        <v>40161504</v>
      </c>
      <c r="G13194" s="33" t="s">
        <v>466</v>
      </c>
      <c r="H13194" s="33">
        <v>2</v>
      </c>
      <c r="I13194" s="33">
        <v>6</v>
      </c>
      <c r="J13194" s="36">
        <v>220</v>
      </c>
      <c r="K13194" s="37">
        <v>8017900</v>
      </c>
      <c r="L13194" s="38" t="s">
        <v>15</v>
      </c>
      <c r="M13194" s="38" t="s">
        <v>13</v>
      </c>
    </row>
    <row r="13195" spans="1:13" s="39" customFormat="1" ht="12.75" x14ac:dyDescent="0.2">
      <c r="A13195" s="33" t="s">
        <v>12234</v>
      </c>
      <c r="B13195" s="33" t="s">
        <v>582</v>
      </c>
      <c r="C13195" s="34">
        <v>10</v>
      </c>
      <c r="D13195" s="33" t="s">
        <v>34</v>
      </c>
      <c r="E13195" s="33" t="s">
        <v>12269</v>
      </c>
      <c r="F13195" s="35">
        <v>40161505</v>
      </c>
      <c r="G13195" s="33" t="s">
        <v>466</v>
      </c>
      <c r="H13195" s="33">
        <v>2</v>
      </c>
      <c r="I13195" s="33">
        <v>6</v>
      </c>
      <c r="J13195" s="36">
        <v>176</v>
      </c>
      <c r="K13195" s="37">
        <v>23039104</v>
      </c>
      <c r="L13195" s="38" t="s">
        <v>15</v>
      </c>
      <c r="M13195" s="38" t="s">
        <v>13</v>
      </c>
    </row>
    <row r="13196" spans="1:13" s="39" customFormat="1" ht="12.75" x14ac:dyDescent="0.2">
      <c r="A13196" s="33" t="s">
        <v>12234</v>
      </c>
      <c r="B13196" s="33" t="s">
        <v>582</v>
      </c>
      <c r="C13196" s="34">
        <v>10</v>
      </c>
      <c r="D13196" s="33" t="s">
        <v>34</v>
      </c>
      <c r="E13196" s="33" t="s">
        <v>12270</v>
      </c>
      <c r="F13196" s="35">
        <v>31401501</v>
      </c>
      <c r="G13196" s="33" t="s">
        <v>466</v>
      </c>
      <c r="H13196" s="33">
        <v>2</v>
      </c>
      <c r="I13196" s="33">
        <v>6</v>
      </c>
      <c r="J13196" s="36">
        <v>12</v>
      </c>
      <c r="K13196" s="37">
        <v>1728468</v>
      </c>
      <c r="L13196" s="38" t="s">
        <v>15</v>
      </c>
      <c r="M13196" s="38" t="s">
        <v>13</v>
      </c>
    </row>
    <row r="13197" spans="1:13" s="39" customFormat="1" ht="12.75" x14ac:dyDescent="0.2">
      <c r="A13197" s="33" t="s">
        <v>12234</v>
      </c>
      <c r="B13197" s="33" t="s">
        <v>582</v>
      </c>
      <c r="C13197" s="34">
        <v>10</v>
      </c>
      <c r="D13197" s="33" t="s">
        <v>34</v>
      </c>
      <c r="E13197" s="33" t="s">
        <v>12271</v>
      </c>
      <c r="F13197" s="35">
        <v>26111801</v>
      </c>
      <c r="G13197" s="33" t="s">
        <v>466</v>
      </c>
      <c r="H13197" s="33">
        <v>2</v>
      </c>
      <c r="I13197" s="33">
        <v>6</v>
      </c>
      <c r="J13197" s="36">
        <v>24</v>
      </c>
      <c r="K13197" s="37">
        <v>8203824</v>
      </c>
      <c r="L13197" s="38" t="s">
        <v>15</v>
      </c>
      <c r="M13197" s="38" t="s">
        <v>13</v>
      </c>
    </row>
    <row r="13198" spans="1:13" s="39" customFormat="1" ht="12.75" x14ac:dyDescent="0.2">
      <c r="A13198" s="33" t="s">
        <v>12234</v>
      </c>
      <c r="B13198" s="33" t="s">
        <v>582</v>
      </c>
      <c r="C13198" s="34">
        <v>10</v>
      </c>
      <c r="D13198" s="33" t="s">
        <v>34</v>
      </c>
      <c r="E13198" s="33" t="s">
        <v>12272</v>
      </c>
      <c r="F13198" s="35">
        <v>31401503</v>
      </c>
      <c r="G13198" s="33" t="s">
        <v>466</v>
      </c>
      <c r="H13198" s="33">
        <v>2</v>
      </c>
      <c r="I13198" s="33">
        <v>6</v>
      </c>
      <c r="J13198" s="36">
        <v>12</v>
      </c>
      <c r="K13198" s="37">
        <v>329172</v>
      </c>
      <c r="L13198" s="38" t="s">
        <v>15</v>
      </c>
      <c r="M13198" s="38" t="s">
        <v>13</v>
      </c>
    </row>
    <row r="13199" spans="1:13" s="39" customFormat="1" ht="12.75" x14ac:dyDescent="0.2">
      <c r="A13199" s="33" t="s">
        <v>12234</v>
      </c>
      <c r="B13199" s="33" t="s">
        <v>582</v>
      </c>
      <c r="C13199" s="34">
        <v>10</v>
      </c>
      <c r="D13199" s="33" t="s">
        <v>34</v>
      </c>
      <c r="E13199" s="33" t="s">
        <v>12273</v>
      </c>
      <c r="F13199" s="35">
        <v>26111801</v>
      </c>
      <c r="G13199" s="33" t="s">
        <v>466</v>
      </c>
      <c r="H13199" s="33">
        <v>2</v>
      </c>
      <c r="I13199" s="33">
        <v>6</v>
      </c>
      <c r="J13199" s="36">
        <v>6</v>
      </c>
      <c r="K13199" s="37">
        <v>2869242</v>
      </c>
      <c r="L13199" s="38" t="s">
        <v>15</v>
      </c>
      <c r="M13199" s="38" t="s">
        <v>13</v>
      </c>
    </row>
    <row r="13200" spans="1:13" s="39" customFormat="1" ht="12.75" x14ac:dyDescent="0.2">
      <c r="A13200" s="33" t="s">
        <v>12234</v>
      </c>
      <c r="B13200" s="33" t="s">
        <v>582</v>
      </c>
      <c r="C13200" s="34">
        <v>10</v>
      </c>
      <c r="D13200" s="33" t="s">
        <v>34</v>
      </c>
      <c r="E13200" s="33" t="s">
        <v>12274</v>
      </c>
      <c r="F13200" s="35">
        <v>41112209</v>
      </c>
      <c r="G13200" s="33" t="s">
        <v>466</v>
      </c>
      <c r="H13200" s="33">
        <v>2</v>
      </c>
      <c r="I13200" s="33">
        <v>6</v>
      </c>
      <c r="J13200" s="36">
        <v>7</v>
      </c>
      <c r="K13200" s="37">
        <v>2386335</v>
      </c>
      <c r="L13200" s="38" t="s">
        <v>15</v>
      </c>
      <c r="M13200" s="38" t="s">
        <v>13</v>
      </c>
    </row>
    <row r="13201" spans="1:13" s="39" customFormat="1" ht="12.75" x14ac:dyDescent="0.2">
      <c r="A13201" s="33" t="s">
        <v>12234</v>
      </c>
      <c r="B13201" s="33" t="s">
        <v>582</v>
      </c>
      <c r="C13201" s="34">
        <v>10</v>
      </c>
      <c r="D13201" s="33" t="s">
        <v>34</v>
      </c>
      <c r="E13201" s="33" t="s">
        <v>12275</v>
      </c>
      <c r="F13201" s="35">
        <v>41112209</v>
      </c>
      <c r="G13201" s="33" t="s">
        <v>466</v>
      </c>
      <c r="H13201" s="33">
        <v>2</v>
      </c>
      <c r="I13201" s="33">
        <v>6</v>
      </c>
      <c r="J13201" s="36">
        <v>6</v>
      </c>
      <c r="K13201" s="37">
        <v>1406556</v>
      </c>
      <c r="L13201" s="38" t="s">
        <v>15</v>
      </c>
      <c r="M13201" s="38" t="s">
        <v>13</v>
      </c>
    </row>
    <row r="13202" spans="1:13" s="39" customFormat="1" ht="12.75" x14ac:dyDescent="0.2">
      <c r="A13202" s="33" t="s">
        <v>12234</v>
      </c>
      <c r="B13202" s="33" t="s">
        <v>582</v>
      </c>
      <c r="C13202" s="34">
        <v>10</v>
      </c>
      <c r="D13202" s="33" t="s">
        <v>34</v>
      </c>
      <c r="E13202" s="33" t="s">
        <v>12276</v>
      </c>
      <c r="F13202" s="35">
        <v>40161504</v>
      </c>
      <c r="G13202" s="33" t="s">
        <v>466</v>
      </c>
      <c r="H13202" s="33">
        <v>2</v>
      </c>
      <c r="I13202" s="33">
        <v>6</v>
      </c>
      <c r="J13202" s="36">
        <v>9</v>
      </c>
      <c r="K13202" s="37">
        <v>791244</v>
      </c>
      <c r="L13202" s="38" t="s">
        <v>15</v>
      </c>
      <c r="M13202" s="38" t="s">
        <v>13</v>
      </c>
    </row>
    <row r="13203" spans="1:13" s="39" customFormat="1" ht="12.75" x14ac:dyDescent="0.2">
      <c r="A13203" s="33" t="s">
        <v>12234</v>
      </c>
      <c r="B13203" s="33" t="s">
        <v>582</v>
      </c>
      <c r="C13203" s="34">
        <v>10</v>
      </c>
      <c r="D13203" s="33" t="s">
        <v>34</v>
      </c>
      <c r="E13203" s="33" t="s">
        <v>12277</v>
      </c>
      <c r="F13203" s="35">
        <v>40161502</v>
      </c>
      <c r="G13203" s="33" t="s">
        <v>466</v>
      </c>
      <c r="H13203" s="33">
        <v>2</v>
      </c>
      <c r="I13203" s="33">
        <v>6</v>
      </c>
      <c r="J13203" s="36">
        <v>18</v>
      </c>
      <c r="K13203" s="37">
        <v>1035504</v>
      </c>
      <c r="L13203" s="38" t="s">
        <v>15</v>
      </c>
      <c r="M13203" s="38" t="s">
        <v>13</v>
      </c>
    </row>
    <row r="13204" spans="1:13" s="39" customFormat="1" ht="12.75" x14ac:dyDescent="0.2">
      <c r="A13204" s="33" t="s">
        <v>12234</v>
      </c>
      <c r="B13204" s="33" t="s">
        <v>582</v>
      </c>
      <c r="C13204" s="34">
        <v>10</v>
      </c>
      <c r="D13204" s="33" t="s">
        <v>34</v>
      </c>
      <c r="E13204" s="33" t="s">
        <v>12278</v>
      </c>
      <c r="F13204" s="35">
        <v>40142501</v>
      </c>
      <c r="G13204" s="33" t="s">
        <v>466</v>
      </c>
      <c r="H13204" s="33">
        <v>2</v>
      </c>
      <c r="I13204" s="33">
        <v>6</v>
      </c>
      <c r="J13204" s="36">
        <v>9</v>
      </c>
      <c r="K13204" s="37">
        <v>636390</v>
      </c>
      <c r="L13204" s="38" t="s">
        <v>15</v>
      </c>
      <c r="M13204" s="38" t="s">
        <v>13</v>
      </c>
    </row>
    <row r="13205" spans="1:13" s="39" customFormat="1" ht="12.75" x14ac:dyDescent="0.2">
      <c r="A13205" s="33" t="s">
        <v>12234</v>
      </c>
      <c r="B13205" s="33" t="s">
        <v>582</v>
      </c>
      <c r="C13205" s="34">
        <v>10</v>
      </c>
      <c r="D13205" s="33" t="s">
        <v>34</v>
      </c>
      <c r="E13205" s="33" t="s">
        <v>12279</v>
      </c>
      <c r="F13205" s="35">
        <v>40161505</v>
      </c>
      <c r="G13205" s="33" t="s">
        <v>466</v>
      </c>
      <c r="H13205" s="33">
        <v>2</v>
      </c>
      <c r="I13205" s="33">
        <v>6</v>
      </c>
      <c r="J13205" s="36">
        <v>8</v>
      </c>
      <c r="K13205" s="37">
        <v>874696</v>
      </c>
      <c r="L13205" s="38" t="s">
        <v>15</v>
      </c>
      <c r="M13205" s="38" t="s">
        <v>13</v>
      </c>
    </row>
    <row r="13206" spans="1:13" s="39" customFormat="1" ht="12.75" x14ac:dyDescent="0.2">
      <c r="A13206" s="33" t="s">
        <v>12234</v>
      </c>
      <c r="B13206" s="33" t="s">
        <v>582</v>
      </c>
      <c r="C13206" s="34">
        <v>10</v>
      </c>
      <c r="D13206" s="33" t="s">
        <v>34</v>
      </c>
      <c r="E13206" s="33" t="s">
        <v>12280</v>
      </c>
      <c r="F13206" s="35">
        <v>26111801</v>
      </c>
      <c r="G13206" s="33" t="s">
        <v>466</v>
      </c>
      <c r="H13206" s="33">
        <v>2</v>
      </c>
      <c r="I13206" s="33">
        <v>6</v>
      </c>
      <c r="J13206" s="36">
        <v>5</v>
      </c>
      <c r="K13206" s="37">
        <v>578190</v>
      </c>
      <c r="L13206" s="38" t="s">
        <v>15</v>
      </c>
      <c r="M13206" s="38" t="s">
        <v>13</v>
      </c>
    </row>
    <row r="13207" spans="1:13" s="39" customFormat="1" ht="12.75" x14ac:dyDescent="0.2">
      <c r="A13207" s="33" t="s">
        <v>12234</v>
      </c>
      <c r="B13207" s="33" t="s">
        <v>585</v>
      </c>
      <c r="C13207" s="34">
        <v>10</v>
      </c>
      <c r="D13207" s="33" t="s">
        <v>93</v>
      </c>
      <c r="E13207" s="33" t="s">
        <v>12281</v>
      </c>
      <c r="F13207" s="35">
        <v>41113320</v>
      </c>
      <c r="G13207" s="33" t="s">
        <v>466</v>
      </c>
      <c r="H13207" s="33">
        <v>2</v>
      </c>
      <c r="I13207" s="33">
        <v>6</v>
      </c>
      <c r="J13207" s="36">
        <v>343</v>
      </c>
      <c r="K13207" s="37">
        <v>2842441</v>
      </c>
      <c r="L13207" s="38" t="s">
        <v>15</v>
      </c>
      <c r="M13207" s="38" t="s">
        <v>13</v>
      </c>
    </row>
    <row r="13208" spans="1:13" s="39" customFormat="1" ht="12.75" x14ac:dyDescent="0.2">
      <c r="A13208" s="33" t="s">
        <v>12234</v>
      </c>
      <c r="B13208" s="33" t="s">
        <v>585</v>
      </c>
      <c r="C13208" s="34">
        <v>10</v>
      </c>
      <c r="D13208" s="33" t="s">
        <v>93</v>
      </c>
      <c r="E13208" s="33" t="s">
        <v>12282</v>
      </c>
      <c r="F13208" s="35">
        <v>41104213</v>
      </c>
      <c r="G13208" s="33" t="s">
        <v>466</v>
      </c>
      <c r="H13208" s="33">
        <v>2</v>
      </c>
      <c r="I13208" s="33">
        <v>6</v>
      </c>
      <c r="J13208" s="36">
        <v>700</v>
      </c>
      <c r="K13208" s="37">
        <v>7395500</v>
      </c>
      <c r="L13208" s="38" t="s">
        <v>2367</v>
      </c>
      <c r="M13208" s="38" t="s">
        <v>13</v>
      </c>
    </row>
    <row r="13209" spans="1:13" s="39" customFormat="1" ht="12.75" x14ac:dyDescent="0.2">
      <c r="A13209" s="33" t="s">
        <v>12234</v>
      </c>
      <c r="B13209" s="33" t="s">
        <v>585</v>
      </c>
      <c r="C13209" s="34">
        <v>10</v>
      </c>
      <c r="D13209" s="33" t="s">
        <v>93</v>
      </c>
      <c r="E13209" s="33" t="s">
        <v>12283</v>
      </c>
      <c r="F13209" s="35">
        <v>12191601</v>
      </c>
      <c r="G13209" s="33" t="s">
        <v>466</v>
      </c>
      <c r="H13209" s="33">
        <v>2</v>
      </c>
      <c r="I13209" s="33">
        <v>6</v>
      </c>
      <c r="J13209" s="36">
        <v>150</v>
      </c>
      <c r="K13209" s="37">
        <v>7371450</v>
      </c>
      <c r="L13209" s="38" t="s">
        <v>2367</v>
      </c>
      <c r="M13209" s="38" t="s">
        <v>13</v>
      </c>
    </row>
    <row r="13210" spans="1:13" s="39" customFormat="1" ht="12.75" x14ac:dyDescent="0.2">
      <c r="A13210" s="33" t="s">
        <v>12234</v>
      </c>
      <c r="B13210" s="33" t="s">
        <v>587</v>
      </c>
      <c r="C13210" s="34">
        <v>10</v>
      </c>
      <c r="D13210" s="33" t="s">
        <v>95</v>
      </c>
      <c r="E13210" s="33" t="s">
        <v>12284</v>
      </c>
      <c r="F13210" s="35">
        <v>72103302</v>
      </c>
      <c r="G13210" s="33" t="s">
        <v>466</v>
      </c>
      <c r="H13210" s="33">
        <v>3</v>
      </c>
      <c r="I13210" s="33">
        <v>5</v>
      </c>
      <c r="J13210" s="36">
        <v>1</v>
      </c>
      <c r="K13210" s="37">
        <v>79730000</v>
      </c>
      <c r="L13210" s="38" t="s">
        <v>12</v>
      </c>
      <c r="M13210" s="38" t="s">
        <v>13</v>
      </c>
    </row>
    <row r="13211" spans="1:13" s="39" customFormat="1" ht="12.75" x14ac:dyDescent="0.2">
      <c r="A13211" s="33" t="s">
        <v>12234</v>
      </c>
      <c r="B13211" s="33" t="s">
        <v>588</v>
      </c>
      <c r="C13211" s="34">
        <v>10</v>
      </c>
      <c r="D13211" s="33" t="s">
        <v>96</v>
      </c>
      <c r="E13211" s="33" t="s">
        <v>12285</v>
      </c>
      <c r="F13211" s="35">
        <v>72103302</v>
      </c>
      <c r="G13211" s="33" t="s">
        <v>466</v>
      </c>
      <c r="H13211" s="33">
        <v>3</v>
      </c>
      <c r="I13211" s="33">
        <v>5</v>
      </c>
      <c r="J13211" s="36">
        <v>1</v>
      </c>
      <c r="K13211" s="37">
        <v>305044600</v>
      </c>
      <c r="L13211" s="38" t="s">
        <v>12</v>
      </c>
      <c r="M13211" s="38" t="s">
        <v>13</v>
      </c>
    </row>
    <row r="13212" spans="1:13" s="39" customFormat="1" ht="12.75" x14ac:dyDescent="0.2">
      <c r="A13212" s="33" t="s">
        <v>12234</v>
      </c>
      <c r="B13212" s="33" t="s">
        <v>588</v>
      </c>
      <c r="C13212" s="34">
        <v>10</v>
      </c>
      <c r="D13212" s="33" t="s">
        <v>96</v>
      </c>
      <c r="E13212" s="33" t="s">
        <v>12286</v>
      </c>
      <c r="F13212" s="35">
        <v>81111803</v>
      </c>
      <c r="G13212" s="33" t="s">
        <v>15071</v>
      </c>
      <c r="H13212" s="33">
        <v>4</v>
      </c>
      <c r="I13212" s="33">
        <v>11</v>
      </c>
      <c r="J13212" s="36">
        <v>1</v>
      </c>
      <c r="K13212" s="37">
        <v>12954578</v>
      </c>
      <c r="L13212" s="38" t="s">
        <v>12</v>
      </c>
      <c r="M13212" s="38" t="s">
        <v>13</v>
      </c>
    </row>
    <row r="13213" spans="1:13" s="39" customFormat="1" ht="12.75" x14ac:dyDescent="0.2">
      <c r="A13213" s="33" t="s">
        <v>12234</v>
      </c>
      <c r="B13213" s="33" t="s">
        <v>588</v>
      </c>
      <c r="C13213" s="34">
        <v>10</v>
      </c>
      <c r="D13213" s="33" t="s">
        <v>96</v>
      </c>
      <c r="E13213" s="33" t="s">
        <v>12287</v>
      </c>
      <c r="F13213" s="35">
        <v>72151605</v>
      </c>
      <c r="G13213" s="33" t="s">
        <v>466</v>
      </c>
      <c r="H13213" s="33">
        <v>3</v>
      </c>
      <c r="I13213" s="33">
        <v>3</v>
      </c>
      <c r="J13213" s="36">
        <v>1</v>
      </c>
      <c r="K13213" s="37">
        <v>143600000</v>
      </c>
      <c r="L13213" s="38" t="s">
        <v>12</v>
      </c>
      <c r="M13213" s="38" t="s">
        <v>13</v>
      </c>
    </row>
    <row r="13214" spans="1:13" s="39" customFormat="1" ht="12.75" x14ac:dyDescent="0.2">
      <c r="A13214" s="33" t="s">
        <v>12234</v>
      </c>
      <c r="B13214" s="33" t="s">
        <v>589</v>
      </c>
      <c r="C13214" s="34">
        <v>16</v>
      </c>
      <c r="D13214" s="33" t="s">
        <v>13915</v>
      </c>
      <c r="E13214" s="33" t="s">
        <v>12288</v>
      </c>
      <c r="F13214" s="35" t="s">
        <v>12289</v>
      </c>
      <c r="G13214" s="33" t="s">
        <v>15071</v>
      </c>
      <c r="H13214" s="33">
        <v>3</v>
      </c>
      <c r="I13214" s="33">
        <v>8</v>
      </c>
      <c r="J13214" s="36">
        <v>1</v>
      </c>
      <c r="K13214" s="37">
        <v>1500000</v>
      </c>
      <c r="L13214" s="38" t="s">
        <v>12</v>
      </c>
      <c r="M13214" s="38" t="s">
        <v>13</v>
      </c>
    </row>
    <row r="13215" spans="1:13" s="39" customFormat="1" ht="12.75" x14ac:dyDescent="0.2">
      <c r="A13215" s="33" t="s">
        <v>12234</v>
      </c>
      <c r="B13215" s="33" t="s">
        <v>589</v>
      </c>
      <c r="C13215" s="34">
        <v>10</v>
      </c>
      <c r="D13215" s="33" t="s">
        <v>13915</v>
      </c>
      <c r="E13215" s="33" t="s">
        <v>12290</v>
      </c>
      <c r="F13215" s="35" t="s">
        <v>12289</v>
      </c>
      <c r="G13215" s="33" t="s">
        <v>466</v>
      </c>
      <c r="H13215" s="33">
        <v>7</v>
      </c>
      <c r="I13215" s="33">
        <v>12</v>
      </c>
      <c r="J13215" s="36">
        <v>1</v>
      </c>
      <c r="K13215" s="37">
        <v>5170000</v>
      </c>
      <c r="L13215" s="38" t="s">
        <v>12</v>
      </c>
      <c r="M13215" s="38" t="s">
        <v>13</v>
      </c>
    </row>
    <row r="13216" spans="1:13" s="39" customFormat="1" ht="12.75" x14ac:dyDescent="0.2">
      <c r="A13216" s="33" t="s">
        <v>12234</v>
      </c>
      <c r="B13216" s="33" t="s">
        <v>594</v>
      </c>
      <c r="C13216" s="34">
        <v>10</v>
      </c>
      <c r="D13216" s="33" t="s">
        <v>122</v>
      </c>
      <c r="E13216" s="33" t="s">
        <v>12291</v>
      </c>
      <c r="F13216" s="35">
        <v>31242105</v>
      </c>
      <c r="G13216" s="33" t="s">
        <v>15071</v>
      </c>
      <c r="H13216" s="33">
        <v>1</v>
      </c>
      <c r="I13216" s="33">
        <v>6</v>
      </c>
      <c r="J13216" s="36">
        <v>1</v>
      </c>
      <c r="K13216" s="37">
        <v>9013112</v>
      </c>
      <c r="L13216" s="38" t="s">
        <v>12</v>
      </c>
      <c r="M13216" s="38" t="s">
        <v>13</v>
      </c>
    </row>
    <row r="13217" spans="1:13" s="39" customFormat="1" ht="12.75" x14ac:dyDescent="0.2">
      <c r="A13217" s="33" t="s">
        <v>12234</v>
      </c>
      <c r="B13217" s="33" t="s">
        <v>595</v>
      </c>
      <c r="C13217" s="34">
        <v>16</v>
      </c>
      <c r="D13217" s="33" t="s">
        <v>58</v>
      </c>
      <c r="E13217" s="33" t="s">
        <v>12292</v>
      </c>
      <c r="F13217" s="35">
        <v>81112200</v>
      </c>
      <c r="G13217" s="33" t="s">
        <v>313</v>
      </c>
      <c r="H13217" s="33">
        <v>3</v>
      </c>
      <c r="I13217" s="33">
        <v>6</v>
      </c>
      <c r="J13217" s="36">
        <v>1</v>
      </c>
      <c r="K13217" s="37">
        <v>5500000</v>
      </c>
      <c r="L13217" s="38" t="s">
        <v>15</v>
      </c>
      <c r="M13217" s="38" t="s">
        <v>13</v>
      </c>
    </row>
    <row r="13218" spans="1:13" s="39" customFormat="1" ht="12.75" x14ac:dyDescent="0.2">
      <c r="A13218" s="33" t="s">
        <v>12234</v>
      </c>
      <c r="B13218" s="33" t="s">
        <v>595</v>
      </c>
      <c r="C13218" s="34">
        <v>10</v>
      </c>
      <c r="D13218" s="33" t="s">
        <v>58</v>
      </c>
      <c r="E13218" s="33" t="s">
        <v>12293</v>
      </c>
      <c r="F13218" s="35">
        <v>81111504</v>
      </c>
      <c r="G13218" s="33" t="s">
        <v>313</v>
      </c>
      <c r="H13218" s="33">
        <v>3</v>
      </c>
      <c r="I13218" s="33">
        <v>6</v>
      </c>
      <c r="J13218" s="36">
        <v>1</v>
      </c>
      <c r="K13218" s="37">
        <v>76000000</v>
      </c>
      <c r="L13218" s="38" t="s">
        <v>12</v>
      </c>
      <c r="M13218" s="38" t="s">
        <v>13</v>
      </c>
    </row>
    <row r="13219" spans="1:13" s="39" customFormat="1" ht="12.75" x14ac:dyDescent="0.2">
      <c r="A13219" s="33" t="s">
        <v>12234</v>
      </c>
      <c r="B13219" s="33" t="s">
        <v>595</v>
      </c>
      <c r="C13219" s="34">
        <v>10</v>
      </c>
      <c r="D13219" s="33" t="s">
        <v>58</v>
      </c>
      <c r="E13219" s="33" t="s">
        <v>12294</v>
      </c>
      <c r="F13219" s="35">
        <v>81112200</v>
      </c>
      <c r="G13219" s="33" t="s">
        <v>313</v>
      </c>
      <c r="H13219" s="33">
        <v>3</v>
      </c>
      <c r="I13219" s="33">
        <v>6</v>
      </c>
      <c r="J13219" s="36">
        <v>1</v>
      </c>
      <c r="K13219" s="37">
        <v>40211922</v>
      </c>
      <c r="L13219" s="38" t="s">
        <v>12</v>
      </c>
      <c r="M13219" s="38" t="s">
        <v>13</v>
      </c>
    </row>
    <row r="13220" spans="1:13" s="39" customFormat="1" ht="12.75" x14ac:dyDescent="0.2">
      <c r="A13220" s="33" t="s">
        <v>12234</v>
      </c>
      <c r="B13220" s="33" t="s">
        <v>595</v>
      </c>
      <c r="C13220" s="34">
        <v>10</v>
      </c>
      <c r="D13220" s="33" t="s">
        <v>58</v>
      </c>
      <c r="E13220" s="33" t="s">
        <v>12295</v>
      </c>
      <c r="F13220" s="35">
        <v>81112200</v>
      </c>
      <c r="G13220" s="33" t="s">
        <v>466</v>
      </c>
      <c r="H13220" s="33">
        <v>1</v>
      </c>
      <c r="I13220" s="33">
        <v>6</v>
      </c>
      <c r="J13220" s="36">
        <v>1</v>
      </c>
      <c r="K13220" s="37">
        <v>119227276</v>
      </c>
      <c r="L13220" s="38" t="s">
        <v>12</v>
      </c>
      <c r="M13220" s="38" t="s">
        <v>13</v>
      </c>
    </row>
    <row r="13221" spans="1:13" s="39" customFormat="1" ht="12.75" x14ac:dyDescent="0.2">
      <c r="A13221" s="33" t="s">
        <v>12234</v>
      </c>
      <c r="B13221" s="33" t="s">
        <v>11003</v>
      </c>
      <c r="C13221" s="34">
        <v>10</v>
      </c>
      <c r="D13221" s="33" t="s">
        <v>121</v>
      </c>
      <c r="E13221" s="33" t="s">
        <v>12296</v>
      </c>
      <c r="F13221" s="35">
        <v>83111602</v>
      </c>
      <c r="G13221" s="33" t="s">
        <v>466</v>
      </c>
      <c r="H13221" s="33">
        <v>1</v>
      </c>
      <c r="I13221" s="33">
        <v>6</v>
      </c>
      <c r="J13221" s="36">
        <v>1</v>
      </c>
      <c r="K13221" s="37">
        <v>280000000</v>
      </c>
      <c r="L13221" s="38" t="s">
        <v>12</v>
      </c>
      <c r="M13221" s="38" t="s">
        <v>2371</v>
      </c>
    </row>
    <row r="13222" spans="1:13" s="39" customFormat="1" ht="12.75" x14ac:dyDescent="0.2">
      <c r="A13222" s="33" t="s">
        <v>12234</v>
      </c>
      <c r="B13222" s="33" t="s">
        <v>11003</v>
      </c>
      <c r="C13222" s="34">
        <v>10</v>
      </c>
      <c r="D13222" s="33" t="s">
        <v>121</v>
      </c>
      <c r="E13222" s="33" t="s">
        <v>12297</v>
      </c>
      <c r="F13222" s="35">
        <v>83111602</v>
      </c>
      <c r="G13222" s="33" t="s">
        <v>467</v>
      </c>
      <c r="H13222" s="33">
        <v>1</v>
      </c>
      <c r="I13222" s="33">
        <v>6</v>
      </c>
      <c r="J13222" s="36">
        <v>1</v>
      </c>
      <c r="K13222" s="37">
        <v>991270000</v>
      </c>
      <c r="L13222" s="38" t="s">
        <v>12</v>
      </c>
      <c r="M13222" s="38" t="s">
        <v>2371</v>
      </c>
    </row>
    <row r="13223" spans="1:13" s="39" customFormat="1" ht="12.75" x14ac:dyDescent="0.2">
      <c r="A13223" s="33" t="s">
        <v>12234</v>
      </c>
      <c r="B13223" s="33" t="s">
        <v>5904</v>
      </c>
      <c r="C13223" s="34">
        <v>10</v>
      </c>
      <c r="D13223" s="33" t="s">
        <v>116</v>
      </c>
      <c r="E13223" s="33" t="s">
        <v>12298</v>
      </c>
      <c r="F13223" s="35">
        <v>81112501</v>
      </c>
      <c r="G13223" s="33" t="s">
        <v>466</v>
      </c>
      <c r="H13223" s="33">
        <v>6</v>
      </c>
      <c r="I13223" s="33">
        <v>6</v>
      </c>
      <c r="J13223" s="36">
        <v>6035</v>
      </c>
      <c r="K13223" s="37">
        <v>32661420</v>
      </c>
      <c r="L13223" s="38" t="s">
        <v>15</v>
      </c>
      <c r="M13223" s="38" t="s">
        <v>13</v>
      </c>
    </row>
    <row r="13224" spans="1:13" s="39" customFormat="1" ht="12.75" x14ac:dyDescent="0.2">
      <c r="A13224" s="33" t="s">
        <v>12234</v>
      </c>
      <c r="B13224" s="33" t="s">
        <v>5904</v>
      </c>
      <c r="C13224" s="34">
        <v>16</v>
      </c>
      <c r="D13224" s="33" t="s">
        <v>116</v>
      </c>
      <c r="E13224" s="33" t="s">
        <v>12298</v>
      </c>
      <c r="F13224" s="35">
        <v>81112501</v>
      </c>
      <c r="G13224" s="33" t="s">
        <v>466</v>
      </c>
      <c r="H13224" s="33">
        <v>6</v>
      </c>
      <c r="I13224" s="33">
        <v>6</v>
      </c>
      <c r="J13224" s="36">
        <v>3289</v>
      </c>
      <c r="K13224" s="37">
        <v>17800068</v>
      </c>
      <c r="L13224" s="38" t="s">
        <v>12</v>
      </c>
      <c r="M13224" s="38" t="s">
        <v>13</v>
      </c>
    </row>
    <row r="13225" spans="1:13" s="39" customFormat="1" ht="12.75" x14ac:dyDescent="0.2">
      <c r="A13225" s="33" t="s">
        <v>12234</v>
      </c>
      <c r="B13225" s="33" t="s">
        <v>5904</v>
      </c>
      <c r="C13225" s="34">
        <v>10</v>
      </c>
      <c r="D13225" s="33" t="s">
        <v>116</v>
      </c>
      <c r="E13225" s="33" t="s">
        <v>12299</v>
      </c>
      <c r="F13225" s="35">
        <v>81111820</v>
      </c>
      <c r="G13225" s="33" t="s">
        <v>15071</v>
      </c>
      <c r="H13225" s="33">
        <v>6</v>
      </c>
      <c r="I13225" s="33">
        <v>1</v>
      </c>
      <c r="J13225" s="36">
        <v>1</v>
      </c>
      <c r="K13225" s="37">
        <v>11885500</v>
      </c>
      <c r="L13225" s="38" t="s">
        <v>12</v>
      </c>
      <c r="M13225" s="38" t="s">
        <v>13</v>
      </c>
    </row>
    <row r="13226" spans="1:13" s="39" customFormat="1" ht="12.75" x14ac:dyDescent="0.2">
      <c r="A13226" s="33" t="s">
        <v>12234</v>
      </c>
      <c r="B13226" s="33" t="s">
        <v>611</v>
      </c>
      <c r="C13226" s="34">
        <v>10</v>
      </c>
      <c r="D13226" s="33" t="s">
        <v>108</v>
      </c>
      <c r="E13226" s="33" t="s">
        <v>12300</v>
      </c>
      <c r="F13226" s="35">
        <v>81101500</v>
      </c>
      <c r="G13226" s="33" t="s">
        <v>466</v>
      </c>
      <c r="H13226" s="33">
        <v>5</v>
      </c>
      <c r="I13226" s="33">
        <v>6</v>
      </c>
      <c r="J13226" s="36">
        <v>1</v>
      </c>
      <c r="K13226" s="37">
        <v>113349880</v>
      </c>
      <c r="L13226" s="38" t="s">
        <v>12</v>
      </c>
      <c r="M13226" s="38" t="s">
        <v>13</v>
      </c>
    </row>
    <row r="13227" spans="1:13" s="39" customFormat="1" ht="12.75" x14ac:dyDescent="0.2">
      <c r="A13227" s="33" t="s">
        <v>12234</v>
      </c>
      <c r="B13227" s="33" t="s">
        <v>582</v>
      </c>
      <c r="C13227" s="34">
        <v>10</v>
      </c>
      <c r="D13227" s="33" t="s">
        <v>34</v>
      </c>
      <c r="E13227" s="33" t="s">
        <v>34</v>
      </c>
      <c r="F13227" s="35">
        <v>40161505</v>
      </c>
      <c r="G13227" s="33" t="s">
        <v>466</v>
      </c>
      <c r="H13227" s="33">
        <v>2</v>
      </c>
      <c r="I13227" s="33">
        <v>6</v>
      </c>
      <c r="J13227" s="36">
        <v>1</v>
      </c>
      <c r="K13227" s="37">
        <v>4200587</v>
      </c>
      <c r="L13227" s="38" t="s">
        <v>15</v>
      </c>
      <c r="M13227" s="38" t="s">
        <v>13</v>
      </c>
    </row>
    <row r="13228" spans="1:13" s="39" customFormat="1" ht="12.75" x14ac:dyDescent="0.2">
      <c r="A13228" s="33" t="s">
        <v>12234</v>
      </c>
      <c r="B13228" s="33" t="s">
        <v>585</v>
      </c>
      <c r="C13228" s="34">
        <v>10</v>
      </c>
      <c r="D13228" s="33" t="s">
        <v>93</v>
      </c>
      <c r="E13228" s="33" t="s">
        <v>12301</v>
      </c>
      <c r="F13228" s="35" t="s">
        <v>12302</v>
      </c>
      <c r="G13228" s="33" t="s">
        <v>466</v>
      </c>
      <c r="H13228" s="33">
        <v>2</v>
      </c>
      <c r="I13228" s="33">
        <v>6</v>
      </c>
      <c r="J13228" s="36">
        <v>1</v>
      </c>
      <c r="K13228" s="37">
        <v>558259</v>
      </c>
      <c r="L13228" s="38" t="s">
        <v>15</v>
      </c>
      <c r="M13228" s="38" t="s">
        <v>13</v>
      </c>
    </row>
    <row r="13229" spans="1:13" s="39" customFormat="1" ht="12.75" x14ac:dyDescent="0.2">
      <c r="A13229" s="33" t="s">
        <v>12234</v>
      </c>
      <c r="B13229" s="33" t="s">
        <v>595</v>
      </c>
      <c r="C13229" s="34">
        <v>10</v>
      </c>
      <c r="D13229" s="33" t="s">
        <v>58</v>
      </c>
      <c r="E13229" s="33" t="s">
        <v>12303</v>
      </c>
      <c r="F13229" s="35">
        <v>81112202</v>
      </c>
      <c r="G13229" s="33" t="s">
        <v>313</v>
      </c>
      <c r="H13229" s="33">
        <v>3</v>
      </c>
      <c r="I13229" s="33">
        <v>4</v>
      </c>
      <c r="J13229" s="36">
        <v>1</v>
      </c>
      <c r="K13229" s="37">
        <v>48498446</v>
      </c>
      <c r="L13229" s="38" t="s">
        <v>12</v>
      </c>
      <c r="M13229" s="38" t="s">
        <v>13</v>
      </c>
    </row>
    <row r="13230" spans="1:13" s="39" customFormat="1" ht="12.75" x14ac:dyDescent="0.2">
      <c r="A13230" s="33" t="s">
        <v>12234</v>
      </c>
      <c r="B13230" s="33" t="s">
        <v>582</v>
      </c>
      <c r="C13230" s="34">
        <v>10</v>
      </c>
      <c r="D13230" s="33" t="s">
        <v>34</v>
      </c>
      <c r="E13230" s="33" t="s">
        <v>12259</v>
      </c>
      <c r="F13230" s="35">
        <v>43211600</v>
      </c>
      <c r="G13230" s="33" t="s">
        <v>466</v>
      </c>
      <c r="H13230" s="33">
        <v>8</v>
      </c>
      <c r="I13230" s="33">
        <v>9</v>
      </c>
      <c r="J13230" s="36">
        <v>1</v>
      </c>
      <c r="K13230" s="37">
        <v>18084337.399999999</v>
      </c>
      <c r="L13230" s="38" t="s">
        <v>12</v>
      </c>
      <c r="M13230" s="38" t="s">
        <v>13</v>
      </c>
    </row>
    <row r="13231" spans="1:13" s="39" customFormat="1" ht="12.75" x14ac:dyDescent="0.2">
      <c r="A13231" s="33" t="s">
        <v>12234</v>
      </c>
      <c r="B13231" s="33" t="s">
        <v>556</v>
      </c>
      <c r="C13231" s="34">
        <v>10</v>
      </c>
      <c r="D13231" s="33" t="s">
        <v>129</v>
      </c>
      <c r="E13231" s="33" t="s">
        <v>12304</v>
      </c>
      <c r="F13231" s="35">
        <v>81112501</v>
      </c>
      <c r="G13231" s="33" t="s">
        <v>466</v>
      </c>
      <c r="H13231" s="33">
        <v>1</v>
      </c>
      <c r="I13231" s="33">
        <v>6</v>
      </c>
      <c r="J13231" s="36">
        <v>1</v>
      </c>
      <c r="K13231" s="37">
        <v>57465480</v>
      </c>
      <c r="L13231" s="38" t="s">
        <v>12</v>
      </c>
      <c r="M13231" s="38" t="s">
        <v>13</v>
      </c>
    </row>
    <row r="13232" spans="1:13" s="39" customFormat="1" ht="12.75" x14ac:dyDescent="0.2">
      <c r="A13232" s="33" t="s">
        <v>12234</v>
      </c>
      <c r="B13232" s="33" t="s">
        <v>5904</v>
      </c>
      <c r="C13232" s="34">
        <v>10</v>
      </c>
      <c r="D13232" s="33" t="s">
        <v>116</v>
      </c>
      <c r="E13232" s="33" t="s">
        <v>12305</v>
      </c>
      <c r="F13232" s="35">
        <v>81112501</v>
      </c>
      <c r="G13232" s="33" t="s">
        <v>466</v>
      </c>
      <c r="H13232" s="33">
        <v>6</v>
      </c>
      <c r="I13232" s="33">
        <v>6</v>
      </c>
      <c r="J13232" s="36">
        <v>777</v>
      </c>
      <c r="K13232" s="37">
        <v>39648282.030000001</v>
      </c>
      <c r="L13232" s="38" t="s">
        <v>15</v>
      </c>
      <c r="M13232" s="38" t="s">
        <v>13</v>
      </c>
    </row>
    <row r="13233" spans="1:13" s="39" customFormat="1" ht="12.75" x14ac:dyDescent="0.2">
      <c r="A13233" s="33" t="s">
        <v>12234</v>
      </c>
      <c r="B13233" s="33" t="s">
        <v>5904</v>
      </c>
      <c r="C13233" s="34">
        <v>16</v>
      </c>
      <c r="D13233" s="33" t="s">
        <v>116</v>
      </c>
      <c r="E13233" s="33" t="s">
        <v>12306</v>
      </c>
      <c r="F13233" s="35">
        <v>81112501</v>
      </c>
      <c r="G13233" s="33" t="s">
        <v>466</v>
      </c>
      <c r="H13233" s="33">
        <v>6</v>
      </c>
      <c r="I13233" s="33">
        <v>6</v>
      </c>
      <c r="J13233" s="36">
        <v>777</v>
      </c>
      <c r="K13233" s="37">
        <v>12199474.98</v>
      </c>
      <c r="L13233" s="38" t="s">
        <v>15</v>
      </c>
      <c r="M13233" s="38" t="s">
        <v>13</v>
      </c>
    </row>
    <row r="13234" spans="1:13" s="39" customFormat="1" ht="12.75" x14ac:dyDescent="0.2">
      <c r="A13234" s="33" t="s">
        <v>12234</v>
      </c>
      <c r="B13234" s="33" t="s">
        <v>555</v>
      </c>
      <c r="C13234" s="34">
        <v>10</v>
      </c>
      <c r="D13234" s="33" t="s">
        <v>76</v>
      </c>
      <c r="E13234" s="33" t="s">
        <v>12307</v>
      </c>
      <c r="F13234" s="35">
        <v>43211509</v>
      </c>
      <c r="G13234" s="33" t="s">
        <v>15071</v>
      </c>
      <c r="H13234" s="33">
        <v>3</v>
      </c>
      <c r="I13234" s="33">
        <v>6</v>
      </c>
      <c r="J13234" s="36">
        <v>15</v>
      </c>
      <c r="K13234" s="37">
        <v>23712000</v>
      </c>
      <c r="L13234" s="38" t="s">
        <v>15</v>
      </c>
      <c r="M13234" s="38" t="s">
        <v>13</v>
      </c>
    </row>
    <row r="13235" spans="1:13" s="39" customFormat="1" ht="12.75" x14ac:dyDescent="0.2">
      <c r="A13235" s="33" t="s">
        <v>12234</v>
      </c>
      <c r="B13235" s="33" t="s">
        <v>582</v>
      </c>
      <c r="C13235" s="34">
        <v>10</v>
      </c>
      <c r="D13235" s="33" t="s">
        <v>34</v>
      </c>
      <c r="E13235" s="33" t="s">
        <v>12259</v>
      </c>
      <c r="F13235" s="35">
        <v>43211600</v>
      </c>
      <c r="G13235" s="33" t="s">
        <v>466</v>
      </c>
      <c r="H13235" s="33">
        <v>8</v>
      </c>
      <c r="I13235" s="33">
        <v>9</v>
      </c>
      <c r="J13235" s="36">
        <v>1</v>
      </c>
      <c r="K13235" s="37">
        <v>38345632.740000002</v>
      </c>
      <c r="L13235" s="38" t="s">
        <v>12</v>
      </c>
      <c r="M13235" s="38" t="s">
        <v>13</v>
      </c>
    </row>
    <row r="13236" spans="1:13" s="39" customFormat="1" ht="12.75" x14ac:dyDescent="0.2">
      <c r="A13236" s="33" t="s">
        <v>12234</v>
      </c>
      <c r="B13236" s="33" t="s">
        <v>588</v>
      </c>
      <c r="C13236" s="34">
        <v>10</v>
      </c>
      <c r="D13236" s="33" t="s">
        <v>96</v>
      </c>
      <c r="E13236" s="33" t="s">
        <v>12287</v>
      </c>
      <c r="F13236" s="35">
        <v>72151605</v>
      </c>
      <c r="G13236" s="33" t="s">
        <v>15071</v>
      </c>
      <c r="H13236" s="33">
        <v>1</v>
      </c>
      <c r="I13236" s="33">
        <v>6</v>
      </c>
      <c r="J13236" s="36">
        <v>1</v>
      </c>
      <c r="K13236" s="37">
        <v>46000000</v>
      </c>
      <c r="L13236" s="38" t="s">
        <v>12</v>
      </c>
      <c r="M13236" s="38" t="s">
        <v>13</v>
      </c>
    </row>
    <row r="13237" spans="1:13" s="39" customFormat="1" ht="12.75" x14ac:dyDescent="0.2">
      <c r="A13237" s="33" t="s">
        <v>12234</v>
      </c>
      <c r="B13237" s="33" t="s">
        <v>5904</v>
      </c>
      <c r="C13237" s="34">
        <v>10</v>
      </c>
      <c r="D13237" s="33" t="s">
        <v>116</v>
      </c>
      <c r="E13237" s="33" t="s">
        <v>12308</v>
      </c>
      <c r="F13237" s="35">
        <v>43233205</v>
      </c>
      <c r="G13237" s="33" t="s">
        <v>466</v>
      </c>
      <c r="H13237" s="33">
        <v>1</v>
      </c>
      <c r="I13237" s="33">
        <v>6</v>
      </c>
      <c r="J13237" s="36">
        <v>1</v>
      </c>
      <c r="K13237" s="37">
        <v>461000000</v>
      </c>
      <c r="L13237" s="38" t="s">
        <v>12</v>
      </c>
      <c r="M13237" s="38" t="s">
        <v>13</v>
      </c>
    </row>
    <row r="13238" spans="1:13" s="39" customFormat="1" ht="12.75" x14ac:dyDescent="0.2">
      <c r="A13238" s="33" t="s">
        <v>12234</v>
      </c>
      <c r="B13238" s="33" t="s">
        <v>611</v>
      </c>
      <c r="C13238" s="34">
        <v>10</v>
      </c>
      <c r="D13238" s="33" t="s">
        <v>108</v>
      </c>
      <c r="E13238" s="33" t="s">
        <v>12309</v>
      </c>
      <c r="F13238" s="35">
        <v>80101507</v>
      </c>
      <c r="G13238" s="33" t="s">
        <v>15071</v>
      </c>
      <c r="H13238" s="33">
        <v>5</v>
      </c>
      <c r="I13238" s="33">
        <v>6</v>
      </c>
      <c r="J13238" s="36">
        <v>1</v>
      </c>
      <c r="K13238" s="37">
        <v>47690297</v>
      </c>
      <c r="L13238" s="38" t="s">
        <v>12</v>
      </c>
      <c r="M13238" s="38" t="s">
        <v>13</v>
      </c>
    </row>
    <row r="13239" spans="1:13" s="39" customFormat="1" ht="12.75" x14ac:dyDescent="0.2">
      <c r="A13239" s="33" t="s">
        <v>12234</v>
      </c>
      <c r="B13239" s="33" t="s">
        <v>611</v>
      </c>
      <c r="C13239" s="34">
        <v>16</v>
      </c>
      <c r="D13239" s="33" t="s">
        <v>108</v>
      </c>
      <c r="E13239" s="33" t="s">
        <v>12310</v>
      </c>
      <c r="F13239" s="35">
        <v>81111809</v>
      </c>
      <c r="G13239" s="33" t="s">
        <v>466</v>
      </c>
      <c r="H13239" s="33">
        <v>5</v>
      </c>
      <c r="I13239" s="33">
        <v>6</v>
      </c>
      <c r="J13239" s="36">
        <v>1</v>
      </c>
      <c r="K13239" s="37">
        <v>200000000</v>
      </c>
      <c r="L13239" s="38" t="s">
        <v>12</v>
      </c>
      <c r="M13239" s="38" t="s">
        <v>13</v>
      </c>
    </row>
    <row r="13240" spans="1:13" s="39" customFormat="1" ht="12.75" x14ac:dyDescent="0.2">
      <c r="A13240" s="33" t="s">
        <v>12234</v>
      </c>
      <c r="B13240" s="33" t="s">
        <v>595</v>
      </c>
      <c r="C13240" s="34">
        <v>10</v>
      </c>
      <c r="D13240" s="33" t="s">
        <v>58</v>
      </c>
      <c r="E13240" s="33" t="s">
        <v>12311</v>
      </c>
      <c r="F13240" s="35">
        <v>81112200</v>
      </c>
      <c r="G13240" s="33" t="s">
        <v>15071</v>
      </c>
      <c r="H13240" s="33">
        <v>3</v>
      </c>
      <c r="I13240" s="33">
        <v>6</v>
      </c>
      <c r="J13240" s="36">
        <v>1</v>
      </c>
      <c r="K13240" s="37">
        <v>19788078</v>
      </c>
      <c r="L13240" s="38" t="s">
        <v>12</v>
      </c>
      <c r="M13240" s="38" t="s">
        <v>13</v>
      </c>
    </row>
    <row r="13241" spans="1:13" s="39" customFormat="1" ht="12.75" x14ac:dyDescent="0.2">
      <c r="A13241" s="33" t="s">
        <v>12234</v>
      </c>
      <c r="B13241" s="33" t="s">
        <v>556</v>
      </c>
      <c r="C13241" s="34">
        <v>10</v>
      </c>
      <c r="D13241" s="33" t="s">
        <v>129</v>
      </c>
      <c r="E13241" s="33" t="s">
        <v>12312</v>
      </c>
      <c r="F13241" s="35">
        <v>81112501</v>
      </c>
      <c r="G13241" s="33" t="s">
        <v>15071</v>
      </c>
      <c r="H13241" s="33">
        <v>3</v>
      </c>
      <c r="I13241" s="33">
        <v>6</v>
      </c>
      <c r="J13241" s="36">
        <v>2</v>
      </c>
      <c r="K13241" s="37">
        <v>1722800</v>
      </c>
      <c r="L13241" s="38" t="s">
        <v>15</v>
      </c>
      <c r="M13241" s="38" t="s">
        <v>13</v>
      </c>
    </row>
    <row r="13242" spans="1:13" s="39" customFormat="1" ht="12.75" x14ac:dyDescent="0.2">
      <c r="A13242" s="33" t="s">
        <v>12234</v>
      </c>
      <c r="B13242" s="33" t="s">
        <v>556</v>
      </c>
      <c r="C13242" s="34">
        <v>10</v>
      </c>
      <c r="D13242" s="33" t="s">
        <v>129</v>
      </c>
      <c r="E13242" s="33" t="s">
        <v>12313</v>
      </c>
      <c r="F13242" s="35">
        <v>43232103</v>
      </c>
      <c r="G13242" s="33" t="s">
        <v>15071</v>
      </c>
      <c r="H13242" s="33">
        <v>3</v>
      </c>
      <c r="I13242" s="33">
        <v>6</v>
      </c>
      <c r="J13242" s="36">
        <v>2</v>
      </c>
      <c r="K13242" s="37">
        <v>6868000</v>
      </c>
      <c r="L13242" s="38" t="s">
        <v>15</v>
      </c>
      <c r="M13242" s="38" t="s">
        <v>13</v>
      </c>
    </row>
    <row r="13243" spans="1:13" s="39" customFormat="1" ht="12.75" x14ac:dyDescent="0.2">
      <c r="A13243" s="33" t="s">
        <v>12234</v>
      </c>
      <c r="B13243" s="33" t="s">
        <v>556</v>
      </c>
      <c r="C13243" s="34">
        <v>10</v>
      </c>
      <c r="D13243" s="33" t="s">
        <v>129</v>
      </c>
      <c r="E13243" s="33" t="s">
        <v>12314</v>
      </c>
      <c r="F13243" s="35">
        <v>43232102</v>
      </c>
      <c r="G13243" s="33" t="s">
        <v>15071</v>
      </c>
      <c r="H13243" s="33">
        <v>3</v>
      </c>
      <c r="I13243" s="33">
        <v>6</v>
      </c>
      <c r="J13243" s="36">
        <v>4</v>
      </c>
      <c r="K13243" s="37">
        <v>6132000</v>
      </c>
      <c r="L13243" s="38" t="s">
        <v>15</v>
      </c>
      <c r="M13243" s="38" t="s">
        <v>13</v>
      </c>
    </row>
    <row r="13244" spans="1:13" s="39" customFormat="1" ht="12.75" x14ac:dyDescent="0.2">
      <c r="A13244" s="33" t="s">
        <v>12234</v>
      </c>
      <c r="B13244" s="33" t="s">
        <v>556</v>
      </c>
      <c r="C13244" s="34">
        <v>10</v>
      </c>
      <c r="D13244" s="33" t="s">
        <v>129</v>
      </c>
      <c r="E13244" s="33" t="s">
        <v>12315</v>
      </c>
      <c r="F13244" s="35">
        <v>81112501</v>
      </c>
      <c r="G13244" s="33" t="s">
        <v>15071</v>
      </c>
      <c r="H13244" s="33">
        <v>3</v>
      </c>
      <c r="I13244" s="33">
        <v>6</v>
      </c>
      <c r="J13244" s="36">
        <v>1</v>
      </c>
      <c r="K13244" s="37">
        <v>1366000</v>
      </c>
      <c r="L13244" s="38" t="s">
        <v>15</v>
      </c>
      <c r="M13244" s="38" t="s">
        <v>13</v>
      </c>
    </row>
    <row r="13245" spans="1:13" s="39" customFormat="1" ht="12.75" x14ac:dyDescent="0.2">
      <c r="A13245" s="33" t="s">
        <v>12234</v>
      </c>
      <c r="B13245" s="33" t="s">
        <v>595</v>
      </c>
      <c r="C13245" s="34">
        <v>10</v>
      </c>
      <c r="D13245" s="33" t="s">
        <v>58</v>
      </c>
      <c r="E13245" s="33" t="s">
        <v>12316</v>
      </c>
      <c r="F13245" s="35">
        <v>43232102</v>
      </c>
      <c r="G13245" s="33" t="s">
        <v>466</v>
      </c>
      <c r="H13245" s="33">
        <v>1</v>
      </c>
      <c r="I13245" s="33">
        <v>12</v>
      </c>
      <c r="J13245" s="36">
        <v>1</v>
      </c>
      <c r="K13245" s="37">
        <v>3434000</v>
      </c>
      <c r="L13245" s="38" t="s">
        <v>12</v>
      </c>
      <c r="M13245" s="38" t="s">
        <v>13</v>
      </c>
    </row>
    <row r="13246" spans="1:13" s="39" customFormat="1" ht="12.75" x14ac:dyDescent="0.2">
      <c r="A13246" s="33" t="s">
        <v>12234</v>
      </c>
      <c r="B13246" s="33" t="s">
        <v>587</v>
      </c>
      <c r="C13246" s="34">
        <v>10</v>
      </c>
      <c r="D13246" s="33" t="s">
        <v>95</v>
      </c>
      <c r="E13246" s="33" t="s">
        <v>5937</v>
      </c>
      <c r="F13246" s="35">
        <v>0</v>
      </c>
      <c r="G13246" s="33" t="s">
        <v>466</v>
      </c>
      <c r="H13246" s="33">
        <v>3</v>
      </c>
      <c r="I13246" s="33">
        <v>5</v>
      </c>
      <c r="J13246" s="36">
        <v>1</v>
      </c>
      <c r="K13246" s="37">
        <v>18623464</v>
      </c>
      <c r="L13246" s="38" t="s">
        <v>12</v>
      </c>
      <c r="M13246" s="38" t="s">
        <v>13</v>
      </c>
    </row>
    <row r="13247" spans="1:13" s="39" customFormat="1" ht="12.75" x14ac:dyDescent="0.2">
      <c r="A13247" s="33" t="s">
        <v>12234</v>
      </c>
      <c r="B13247" s="33" t="s">
        <v>587</v>
      </c>
      <c r="C13247" s="34">
        <v>10</v>
      </c>
      <c r="D13247" s="33" t="s">
        <v>95</v>
      </c>
      <c r="E13247" s="33" t="s">
        <v>95</v>
      </c>
      <c r="F13247" s="35">
        <v>72103302</v>
      </c>
      <c r="G13247" s="33" t="s">
        <v>15071</v>
      </c>
      <c r="H13247" s="33">
        <v>1</v>
      </c>
      <c r="I13247" s="33">
        <v>6</v>
      </c>
      <c r="J13247" s="36">
        <v>1</v>
      </c>
      <c r="K13247" s="37">
        <v>1646536</v>
      </c>
      <c r="L13247" s="38" t="s">
        <v>12</v>
      </c>
      <c r="M13247" s="38" t="s">
        <v>13</v>
      </c>
    </row>
    <row r="13248" spans="1:13" s="39" customFormat="1" ht="12.75" x14ac:dyDescent="0.2">
      <c r="A13248" s="33" t="s">
        <v>12234</v>
      </c>
      <c r="B13248" s="33" t="s">
        <v>611</v>
      </c>
      <c r="C13248" s="34">
        <v>10</v>
      </c>
      <c r="D13248" s="33" t="s">
        <v>108</v>
      </c>
      <c r="E13248" s="33" t="s">
        <v>5937</v>
      </c>
      <c r="F13248" s="35">
        <v>0</v>
      </c>
      <c r="G13248" s="33" t="s">
        <v>15071</v>
      </c>
      <c r="H13248" s="33">
        <v>1</v>
      </c>
      <c r="I13248" s="33">
        <v>6</v>
      </c>
      <c r="J13248" s="36">
        <v>1</v>
      </c>
      <c r="K13248" s="37">
        <v>46650120</v>
      </c>
      <c r="L13248" s="38" t="s">
        <v>12</v>
      </c>
      <c r="M13248" s="38" t="s">
        <v>13</v>
      </c>
    </row>
    <row r="13249" spans="1:13" s="39" customFormat="1" ht="12.75" x14ac:dyDescent="0.2">
      <c r="A13249" s="33" t="s">
        <v>12234</v>
      </c>
      <c r="B13249" s="33" t="s">
        <v>589</v>
      </c>
      <c r="C13249" s="34">
        <v>10</v>
      </c>
      <c r="D13249" s="33" t="s">
        <v>13915</v>
      </c>
      <c r="E13249" s="33" t="s">
        <v>12317</v>
      </c>
      <c r="F13249" s="35">
        <v>81111900</v>
      </c>
      <c r="G13249" s="33" t="s">
        <v>15071</v>
      </c>
      <c r="H13249" s="33">
        <v>9</v>
      </c>
      <c r="I13249" s="33">
        <v>3</v>
      </c>
      <c r="J13249" s="36">
        <v>1</v>
      </c>
      <c r="K13249" s="37">
        <v>59536833</v>
      </c>
      <c r="L13249" s="38" t="s">
        <v>12</v>
      </c>
      <c r="M13249" s="38" t="s">
        <v>13</v>
      </c>
    </row>
    <row r="13250" spans="1:13" s="39" customFormat="1" ht="12.75" x14ac:dyDescent="0.2">
      <c r="A13250" s="33" t="s">
        <v>12234</v>
      </c>
      <c r="B13250" s="33" t="s">
        <v>595</v>
      </c>
      <c r="C13250" s="34">
        <v>10</v>
      </c>
      <c r="D13250" s="33" t="s">
        <v>58</v>
      </c>
      <c r="E13250" s="33" t="s">
        <v>12318</v>
      </c>
      <c r="F13250" s="35">
        <v>81112105</v>
      </c>
      <c r="G13250" s="33" t="s">
        <v>466</v>
      </c>
      <c r="H13250" s="33">
        <v>1</v>
      </c>
      <c r="I13250" s="33">
        <v>6</v>
      </c>
      <c r="J13250" s="36">
        <v>1</v>
      </c>
      <c r="K13250" s="37">
        <v>132924000</v>
      </c>
      <c r="L13250" s="38" t="s">
        <v>12</v>
      </c>
      <c r="M13250" s="38" t="s">
        <v>13</v>
      </c>
    </row>
    <row r="13251" spans="1:13" s="39" customFormat="1" ht="12.75" x14ac:dyDescent="0.2">
      <c r="A13251" s="33" t="s">
        <v>12234</v>
      </c>
      <c r="B13251" s="33" t="s">
        <v>588</v>
      </c>
      <c r="C13251" s="34">
        <v>10</v>
      </c>
      <c r="D13251" s="33" t="s">
        <v>96</v>
      </c>
      <c r="E13251" s="33" t="s">
        <v>5937</v>
      </c>
      <c r="F13251" s="35">
        <v>0</v>
      </c>
      <c r="G13251" s="33" t="s">
        <v>466</v>
      </c>
      <c r="H13251" s="33">
        <v>3</v>
      </c>
      <c r="I13251" s="33">
        <v>5</v>
      </c>
      <c r="J13251" s="36">
        <v>1</v>
      </c>
      <c r="K13251" s="37">
        <v>38155400</v>
      </c>
      <c r="L13251" s="38" t="s">
        <v>12</v>
      </c>
      <c r="M13251" s="38" t="s">
        <v>13</v>
      </c>
    </row>
    <row r="13252" spans="1:13" s="39" customFormat="1" ht="12.75" x14ac:dyDescent="0.2">
      <c r="A13252" s="33" t="s">
        <v>12234</v>
      </c>
      <c r="B13252" s="33" t="s">
        <v>582</v>
      </c>
      <c r="C13252" s="34">
        <v>10</v>
      </c>
      <c r="D13252" s="33" t="s">
        <v>34</v>
      </c>
      <c r="E13252" s="33" t="s">
        <v>5937</v>
      </c>
      <c r="F13252" s="35">
        <v>0</v>
      </c>
      <c r="G13252" s="33" t="s">
        <v>466</v>
      </c>
      <c r="H13252" s="33">
        <v>1</v>
      </c>
      <c r="I13252" s="33">
        <v>6</v>
      </c>
      <c r="J13252" s="36">
        <v>1</v>
      </c>
      <c r="K13252" s="37">
        <v>238787467.37</v>
      </c>
      <c r="L13252" s="38" t="s">
        <v>12</v>
      </c>
      <c r="M13252" s="38" t="s">
        <v>13</v>
      </c>
    </row>
    <row r="13253" spans="1:13" s="39" customFormat="1" ht="12.75" x14ac:dyDescent="0.2">
      <c r="A13253" s="33" t="s">
        <v>12319</v>
      </c>
      <c r="B13253" s="33" t="s">
        <v>546</v>
      </c>
      <c r="C13253" s="34">
        <v>10</v>
      </c>
      <c r="D13253" s="33" t="s">
        <v>43</v>
      </c>
      <c r="E13253" s="33" t="s">
        <v>43</v>
      </c>
      <c r="F13253" s="35" t="s">
        <v>12324</v>
      </c>
      <c r="G13253" s="33" t="s">
        <v>313</v>
      </c>
      <c r="H13253" s="33">
        <v>5</v>
      </c>
      <c r="I13253" s="33">
        <v>5</v>
      </c>
      <c r="J13253" s="36">
        <v>1</v>
      </c>
      <c r="K13253" s="37">
        <v>2050000000</v>
      </c>
      <c r="L13253" s="38" t="s">
        <v>12</v>
      </c>
      <c r="M13253" s="38" t="s">
        <v>13</v>
      </c>
    </row>
    <row r="13254" spans="1:13" s="39" customFormat="1" ht="12.75" x14ac:dyDescent="0.2">
      <c r="A13254" s="33" t="s">
        <v>12319</v>
      </c>
      <c r="B13254" s="33" t="s">
        <v>546</v>
      </c>
      <c r="C13254" s="34">
        <v>10</v>
      </c>
      <c r="D13254" s="33" t="s">
        <v>43</v>
      </c>
      <c r="E13254" s="33" t="s">
        <v>43</v>
      </c>
      <c r="F13254" s="35" t="s">
        <v>12325</v>
      </c>
      <c r="G13254" s="33" t="s">
        <v>313</v>
      </c>
      <c r="H13254" s="33">
        <v>1</v>
      </c>
      <c r="I13254" s="33">
        <v>6</v>
      </c>
      <c r="J13254" s="36">
        <v>1</v>
      </c>
      <c r="K13254" s="37">
        <v>2550000000</v>
      </c>
      <c r="L13254" s="38" t="s">
        <v>12</v>
      </c>
      <c r="M13254" s="38" t="s">
        <v>2372</v>
      </c>
    </row>
    <row r="13255" spans="1:13" s="39" customFormat="1" ht="12.75" x14ac:dyDescent="0.2">
      <c r="A13255" s="33" t="s">
        <v>12319</v>
      </c>
      <c r="B13255" s="33" t="s">
        <v>558</v>
      </c>
      <c r="C13255" s="34">
        <v>16</v>
      </c>
      <c r="D13255" s="33" t="s">
        <v>78</v>
      </c>
      <c r="E13255" s="33" t="s">
        <v>78</v>
      </c>
      <c r="F13255" s="35">
        <v>0</v>
      </c>
      <c r="G13255" s="33" t="s">
        <v>15070</v>
      </c>
      <c r="H13255" s="33">
        <v>7</v>
      </c>
      <c r="I13255" s="33">
        <v>5</v>
      </c>
      <c r="J13255" s="36">
        <v>3</v>
      </c>
      <c r="K13255" s="37">
        <v>24109686</v>
      </c>
      <c r="L13255" s="38" t="s">
        <v>15</v>
      </c>
      <c r="M13255" s="38" t="s">
        <v>13</v>
      </c>
    </row>
    <row r="13256" spans="1:13" s="39" customFormat="1" ht="12.75" x14ac:dyDescent="0.2">
      <c r="A13256" s="33" t="s">
        <v>12319</v>
      </c>
      <c r="B13256" s="33" t="s">
        <v>558</v>
      </c>
      <c r="C13256" s="34">
        <v>16</v>
      </c>
      <c r="D13256" s="33" t="s">
        <v>78</v>
      </c>
      <c r="E13256" s="33" t="s">
        <v>12326</v>
      </c>
      <c r="F13256" s="35">
        <v>44102304</v>
      </c>
      <c r="G13256" s="33" t="s">
        <v>15071</v>
      </c>
      <c r="H13256" s="33">
        <v>8</v>
      </c>
      <c r="I13256" s="33">
        <v>4</v>
      </c>
      <c r="J13256" s="36">
        <v>1</v>
      </c>
      <c r="K13256" s="37">
        <v>6300000</v>
      </c>
      <c r="L13256" s="38" t="s">
        <v>15</v>
      </c>
      <c r="M13256" s="38" t="s">
        <v>13</v>
      </c>
    </row>
    <row r="13257" spans="1:13" s="39" customFormat="1" ht="12.75" x14ac:dyDescent="0.2">
      <c r="A13257" s="33" t="s">
        <v>12319</v>
      </c>
      <c r="B13257" s="33" t="s">
        <v>559</v>
      </c>
      <c r="C13257" s="34">
        <v>16</v>
      </c>
      <c r="D13257" s="33" t="s">
        <v>12594</v>
      </c>
      <c r="E13257" s="33" t="s">
        <v>12327</v>
      </c>
      <c r="F13257" s="35">
        <v>42271611</v>
      </c>
      <c r="G13257" s="33" t="s">
        <v>15070</v>
      </c>
      <c r="H13257" s="33">
        <v>7</v>
      </c>
      <c r="I13257" s="33">
        <v>5</v>
      </c>
      <c r="J13257" s="36">
        <v>1</v>
      </c>
      <c r="K13257" s="37">
        <v>2447252</v>
      </c>
      <c r="L13257" s="38" t="s">
        <v>15</v>
      </c>
      <c r="M13257" s="38" t="s">
        <v>13</v>
      </c>
    </row>
    <row r="13258" spans="1:13" s="39" customFormat="1" ht="12.75" x14ac:dyDescent="0.2">
      <c r="A13258" s="33" t="s">
        <v>12319</v>
      </c>
      <c r="B13258" s="33" t="s">
        <v>559</v>
      </c>
      <c r="C13258" s="34">
        <v>10</v>
      </c>
      <c r="D13258" s="33" t="s">
        <v>12594</v>
      </c>
      <c r="E13258" s="33" t="s">
        <v>12328</v>
      </c>
      <c r="F13258" s="35">
        <v>42201800</v>
      </c>
      <c r="G13258" s="33" t="s">
        <v>313</v>
      </c>
      <c r="H13258" s="33">
        <v>5</v>
      </c>
      <c r="I13258" s="33">
        <v>5</v>
      </c>
      <c r="J13258" s="36">
        <v>1</v>
      </c>
      <c r="K13258" s="37">
        <v>75000000</v>
      </c>
      <c r="L13258" s="38" t="s">
        <v>15</v>
      </c>
      <c r="M13258" s="38" t="s">
        <v>13</v>
      </c>
    </row>
    <row r="13259" spans="1:13" s="39" customFormat="1" ht="12.75" x14ac:dyDescent="0.2">
      <c r="A13259" s="33" t="s">
        <v>12319</v>
      </c>
      <c r="B13259" s="33" t="s">
        <v>559</v>
      </c>
      <c r="C13259" s="34">
        <v>10</v>
      </c>
      <c r="D13259" s="33" t="s">
        <v>12594</v>
      </c>
      <c r="E13259" s="33" t="s">
        <v>12329</v>
      </c>
      <c r="F13259" s="35">
        <v>42182800</v>
      </c>
      <c r="G13259" s="33" t="s">
        <v>313</v>
      </c>
      <c r="H13259" s="33">
        <v>5</v>
      </c>
      <c r="I13259" s="33">
        <v>5</v>
      </c>
      <c r="J13259" s="36">
        <v>20</v>
      </c>
      <c r="K13259" s="37">
        <v>42421400</v>
      </c>
      <c r="L13259" s="38" t="s">
        <v>15</v>
      </c>
      <c r="M13259" s="38" t="s">
        <v>13</v>
      </c>
    </row>
    <row r="13260" spans="1:13" s="39" customFormat="1" ht="12.75" x14ac:dyDescent="0.2">
      <c r="A13260" s="33" t="s">
        <v>12319</v>
      </c>
      <c r="B13260" s="33" t="s">
        <v>559</v>
      </c>
      <c r="C13260" s="34">
        <v>10</v>
      </c>
      <c r="D13260" s="33" t="s">
        <v>12594</v>
      </c>
      <c r="E13260" s="33" t="s">
        <v>12330</v>
      </c>
      <c r="F13260" s="35">
        <v>42182700</v>
      </c>
      <c r="G13260" s="33" t="s">
        <v>313</v>
      </c>
      <c r="H13260" s="33">
        <v>5</v>
      </c>
      <c r="I13260" s="33">
        <v>5</v>
      </c>
      <c r="J13260" s="36">
        <v>20</v>
      </c>
      <c r="K13260" s="37">
        <v>7489500</v>
      </c>
      <c r="L13260" s="38" t="s">
        <v>15</v>
      </c>
      <c r="M13260" s="38" t="s">
        <v>13</v>
      </c>
    </row>
    <row r="13261" spans="1:13" s="39" customFormat="1" ht="12.75" x14ac:dyDescent="0.2">
      <c r="A13261" s="33" t="s">
        <v>12319</v>
      </c>
      <c r="B13261" s="33" t="s">
        <v>559</v>
      </c>
      <c r="C13261" s="34">
        <v>10</v>
      </c>
      <c r="D13261" s="33" t="s">
        <v>12594</v>
      </c>
      <c r="E13261" s="33" t="s">
        <v>12331</v>
      </c>
      <c r="F13261" s="35">
        <v>42182800</v>
      </c>
      <c r="G13261" s="33" t="s">
        <v>313</v>
      </c>
      <c r="H13261" s="33">
        <v>5</v>
      </c>
      <c r="I13261" s="33">
        <v>5</v>
      </c>
      <c r="J13261" s="36">
        <v>1</v>
      </c>
      <c r="K13261" s="37">
        <v>22084034</v>
      </c>
      <c r="L13261" s="38" t="s">
        <v>15</v>
      </c>
      <c r="M13261" s="38" t="s">
        <v>13</v>
      </c>
    </row>
    <row r="13262" spans="1:13" s="39" customFormat="1" ht="12.75" x14ac:dyDescent="0.2">
      <c r="A13262" s="33" t="s">
        <v>12319</v>
      </c>
      <c r="B13262" s="33" t="s">
        <v>559</v>
      </c>
      <c r="C13262" s="34">
        <v>10</v>
      </c>
      <c r="D13262" s="33" t="s">
        <v>12594</v>
      </c>
      <c r="E13262" s="33" t="s">
        <v>12332</v>
      </c>
      <c r="F13262" s="35">
        <v>42182700</v>
      </c>
      <c r="G13262" s="33" t="s">
        <v>313</v>
      </c>
      <c r="H13262" s="33">
        <v>5</v>
      </c>
      <c r="I13262" s="33">
        <v>5</v>
      </c>
      <c r="J13262" s="36">
        <v>2</v>
      </c>
      <c r="K13262" s="37">
        <v>1034296</v>
      </c>
      <c r="L13262" s="38" t="s">
        <v>15</v>
      </c>
      <c r="M13262" s="38" t="s">
        <v>13</v>
      </c>
    </row>
    <row r="13263" spans="1:13" s="39" customFormat="1" ht="12.75" x14ac:dyDescent="0.2">
      <c r="A13263" s="33" t="s">
        <v>12319</v>
      </c>
      <c r="B13263" s="33" t="s">
        <v>559</v>
      </c>
      <c r="C13263" s="34">
        <v>10</v>
      </c>
      <c r="D13263" s="33" t="s">
        <v>12594</v>
      </c>
      <c r="E13263" s="33" t="s">
        <v>2425</v>
      </c>
      <c r="F13263" s="35">
        <v>42181900</v>
      </c>
      <c r="G13263" s="33" t="s">
        <v>313</v>
      </c>
      <c r="H13263" s="33">
        <v>5</v>
      </c>
      <c r="I13263" s="33">
        <v>5</v>
      </c>
      <c r="J13263" s="36">
        <v>2</v>
      </c>
      <c r="K13263" s="37">
        <v>8000000</v>
      </c>
      <c r="L13263" s="38" t="s">
        <v>15</v>
      </c>
      <c r="M13263" s="38" t="s">
        <v>13</v>
      </c>
    </row>
    <row r="13264" spans="1:13" s="39" customFormat="1" ht="12.75" x14ac:dyDescent="0.2">
      <c r="A13264" s="33" t="s">
        <v>12319</v>
      </c>
      <c r="B13264" s="33" t="s">
        <v>559</v>
      </c>
      <c r="C13264" s="34">
        <v>16</v>
      </c>
      <c r="D13264" s="33" t="s">
        <v>12594</v>
      </c>
      <c r="E13264" s="33" t="s">
        <v>12327</v>
      </c>
      <c r="F13264" s="35">
        <v>42271611</v>
      </c>
      <c r="G13264" s="33" t="s">
        <v>467</v>
      </c>
      <c r="H13264" s="33">
        <v>7</v>
      </c>
      <c r="I13264" s="33">
        <v>5</v>
      </c>
      <c r="J13264" s="36">
        <v>1</v>
      </c>
      <c r="K13264" s="37">
        <v>198000000</v>
      </c>
      <c r="L13264" s="38" t="s">
        <v>15</v>
      </c>
      <c r="M13264" s="38" t="s">
        <v>13</v>
      </c>
    </row>
    <row r="13265" spans="1:13" s="39" customFormat="1" ht="12.75" x14ac:dyDescent="0.2">
      <c r="A13265" s="33" t="s">
        <v>12319</v>
      </c>
      <c r="B13265" s="33" t="s">
        <v>559</v>
      </c>
      <c r="C13265" s="34">
        <v>16</v>
      </c>
      <c r="D13265" s="33" t="s">
        <v>12594</v>
      </c>
      <c r="E13265" s="33" t="s">
        <v>12333</v>
      </c>
      <c r="F13265" s="35">
        <v>42172101</v>
      </c>
      <c r="G13265" s="33" t="s">
        <v>15071</v>
      </c>
      <c r="H13265" s="33">
        <v>8</v>
      </c>
      <c r="I13265" s="33">
        <v>4</v>
      </c>
      <c r="J13265" s="36">
        <v>2</v>
      </c>
      <c r="K13265" s="37">
        <v>27400000</v>
      </c>
      <c r="L13265" s="38" t="s">
        <v>15</v>
      </c>
      <c r="M13265" s="38" t="s">
        <v>13</v>
      </c>
    </row>
    <row r="13266" spans="1:13" s="39" customFormat="1" ht="12.75" x14ac:dyDescent="0.2">
      <c r="A13266" s="33" t="s">
        <v>12319</v>
      </c>
      <c r="B13266" s="33" t="s">
        <v>559</v>
      </c>
      <c r="C13266" s="34">
        <v>16</v>
      </c>
      <c r="D13266" s="33" t="s">
        <v>12594</v>
      </c>
      <c r="E13266" s="33" t="s">
        <v>12334</v>
      </c>
      <c r="F13266" s="35">
        <v>42294712</v>
      </c>
      <c r="G13266" s="33" t="s">
        <v>15071</v>
      </c>
      <c r="H13266" s="33">
        <v>8</v>
      </c>
      <c r="I13266" s="33">
        <v>4</v>
      </c>
      <c r="J13266" s="36">
        <v>1</v>
      </c>
      <c r="K13266" s="37">
        <v>3545000</v>
      </c>
      <c r="L13266" s="38" t="s">
        <v>15</v>
      </c>
      <c r="M13266" s="38" t="s">
        <v>13</v>
      </c>
    </row>
    <row r="13267" spans="1:13" s="39" customFormat="1" ht="12.75" x14ac:dyDescent="0.2">
      <c r="A13267" s="33" t="s">
        <v>12319</v>
      </c>
      <c r="B13267" s="33" t="s">
        <v>559</v>
      </c>
      <c r="C13267" s="34">
        <v>16</v>
      </c>
      <c r="D13267" s="33" t="s">
        <v>12594</v>
      </c>
      <c r="E13267" s="33" t="s">
        <v>12335</v>
      </c>
      <c r="F13267" s="35">
        <v>42201700</v>
      </c>
      <c r="G13267" s="33" t="s">
        <v>15071</v>
      </c>
      <c r="H13267" s="33">
        <v>8</v>
      </c>
      <c r="I13267" s="33">
        <v>4</v>
      </c>
      <c r="J13267" s="36">
        <v>1</v>
      </c>
      <c r="K13267" s="37">
        <v>430500</v>
      </c>
      <c r="L13267" s="38" t="s">
        <v>15</v>
      </c>
      <c r="M13267" s="38" t="s">
        <v>13</v>
      </c>
    </row>
    <row r="13268" spans="1:13" s="39" customFormat="1" ht="12.75" x14ac:dyDescent="0.2">
      <c r="A13268" s="33" t="s">
        <v>12319</v>
      </c>
      <c r="B13268" s="33" t="s">
        <v>559</v>
      </c>
      <c r="C13268" s="34">
        <v>16</v>
      </c>
      <c r="D13268" s="33" t="s">
        <v>12594</v>
      </c>
      <c r="E13268" s="33" t="s">
        <v>12336</v>
      </c>
      <c r="F13268" s="35">
        <v>421820000</v>
      </c>
      <c r="G13268" s="33" t="s">
        <v>15071</v>
      </c>
      <c r="H13268" s="33">
        <v>8</v>
      </c>
      <c r="I13268" s="33">
        <v>4</v>
      </c>
      <c r="J13268" s="36">
        <v>1</v>
      </c>
      <c r="K13268" s="37">
        <v>1231150</v>
      </c>
      <c r="L13268" s="38" t="s">
        <v>15</v>
      </c>
      <c r="M13268" s="38" t="s">
        <v>13</v>
      </c>
    </row>
    <row r="13269" spans="1:13" s="39" customFormat="1" ht="12.75" x14ac:dyDescent="0.2">
      <c r="A13269" s="33" t="s">
        <v>12319</v>
      </c>
      <c r="B13269" s="33" t="s">
        <v>559</v>
      </c>
      <c r="C13269" s="34">
        <v>16</v>
      </c>
      <c r="D13269" s="33" t="s">
        <v>12594</v>
      </c>
      <c r="E13269" s="33" t="s">
        <v>12337</v>
      </c>
      <c r="F13269" s="35">
        <v>41112200</v>
      </c>
      <c r="G13269" s="33" t="s">
        <v>15071</v>
      </c>
      <c r="H13269" s="33">
        <v>8</v>
      </c>
      <c r="I13269" s="33">
        <v>4</v>
      </c>
      <c r="J13269" s="36">
        <v>16</v>
      </c>
      <c r="K13269" s="37">
        <v>4169600</v>
      </c>
      <c r="L13269" s="38" t="s">
        <v>15</v>
      </c>
      <c r="M13269" s="38" t="s">
        <v>13</v>
      </c>
    </row>
    <row r="13270" spans="1:13" s="39" customFormat="1" ht="12.75" x14ac:dyDescent="0.2">
      <c r="A13270" s="33" t="s">
        <v>12319</v>
      </c>
      <c r="B13270" s="33" t="s">
        <v>559</v>
      </c>
      <c r="C13270" s="34">
        <v>16</v>
      </c>
      <c r="D13270" s="33" t="s">
        <v>12594</v>
      </c>
      <c r="E13270" s="33" t="s">
        <v>12338</v>
      </c>
      <c r="F13270" s="35">
        <v>41112300</v>
      </c>
      <c r="G13270" s="33" t="s">
        <v>15071</v>
      </c>
      <c r="H13270" s="33">
        <v>8</v>
      </c>
      <c r="I13270" s="33">
        <v>4</v>
      </c>
      <c r="J13270" s="36">
        <v>10</v>
      </c>
      <c r="K13270" s="37">
        <v>3374000</v>
      </c>
      <c r="L13270" s="38" t="s">
        <v>15</v>
      </c>
      <c r="M13270" s="38" t="s">
        <v>13</v>
      </c>
    </row>
    <row r="13271" spans="1:13" s="39" customFormat="1" ht="12.75" x14ac:dyDescent="0.2">
      <c r="A13271" s="33" t="s">
        <v>12319</v>
      </c>
      <c r="B13271" s="33" t="s">
        <v>559</v>
      </c>
      <c r="C13271" s="34">
        <v>10</v>
      </c>
      <c r="D13271" s="33" t="s">
        <v>12594</v>
      </c>
      <c r="E13271" s="33" t="s">
        <v>5937</v>
      </c>
      <c r="F13271" s="35">
        <v>0</v>
      </c>
      <c r="G13271" s="33" t="s">
        <v>466</v>
      </c>
      <c r="H13271" s="33">
        <v>2</v>
      </c>
      <c r="I13271" s="33">
        <v>5</v>
      </c>
      <c r="J13271" s="36">
        <v>1</v>
      </c>
      <c r="K13271" s="37">
        <v>2000000</v>
      </c>
      <c r="L13271" s="38" t="s">
        <v>12</v>
      </c>
      <c r="M13271" s="38" t="s">
        <v>13</v>
      </c>
    </row>
    <row r="13272" spans="1:13" s="39" customFormat="1" ht="12.75" x14ac:dyDescent="0.2">
      <c r="A13272" s="33" t="s">
        <v>12319</v>
      </c>
      <c r="B13272" s="33" t="s">
        <v>12320</v>
      </c>
      <c r="C13272" s="34">
        <v>16</v>
      </c>
      <c r="D13272" s="33" t="s">
        <v>13938</v>
      </c>
      <c r="E13272" s="33" t="s">
        <v>12339</v>
      </c>
      <c r="F13272" s="35">
        <v>95141903</v>
      </c>
      <c r="G13272" s="33" t="s">
        <v>15071</v>
      </c>
      <c r="H13272" s="33">
        <v>8</v>
      </c>
      <c r="I13272" s="33">
        <v>4</v>
      </c>
      <c r="J13272" s="36">
        <v>3</v>
      </c>
      <c r="K13272" s="37">
        <v>49266000</v>
      </c>
      <c r="L13272" s="38" t="s">
        <v>15</v>
      </c>
      <c r="M13272" s="38" t="s">
        <v>13</v>
      </c>
    </row>
    <row r="13273" spans="1:13" s="39" customFormat="1" ht="12.75" x14ac:dyDescent="0.2">
      <c r="A13273" s="33" t="s">
        <v>12319</v>
      </c>
      <c r="B13273" s="33" t="s">
        <v>12320</v>
      </c>
      <c r="C13273" s="34">
        <v>16</v>
      </c>
      <c r="D13273" s="33" t="s">
        <v>13938</v>
      </c>
      <c r="E13273" s="33" t="s">
        <v>12340</v>
      </c>
      <c r="F13273" s="35">
        <v>95141903</v>
      </c>
      <c r="G13273" s="33" t="s">
        <v>15071</v>
      </c>
      <c r="H13273" s="33">
        <v>8</v>
      </c>
      <c r="I13273" s="33">
        <v>4</v>
      </c>
      <c r="J13273" s="36">
        <v>1</v>
      </c>
      <c r="K13273" s="37">
        <v>1785000</v>
      </c>
      <c r="L13273" s="38" t="s">
        <v>15</v>
      </c>
      <c r="M13273" s="38" t="s">
        <v>13</v>
      </c>
    </row>
    <row r="13274" spans="1:13" s="39" customFormat="1" ht="12.75" x14ac:dyDescent="0.2">
      <c r="A13274" s="33" t="s">
        <v>12319</v>
      </c>
      <c r="B13274" s="33" t="s">
        <v>12320</v>
      </c>
      <c r="C13274" s="34">
        <v>16</v>
      </c>
      <c r="D13274" s="33" t="s">
        <v>13938</v>
      </c>
      <c r="E13274" s="33" t="s">
        <v>12341</v>
      </c>
      <c r="F13274" s="35">
        <v>95141903</v>
      </c>
      <c r="G13274" s="33" t="s">
        <v>15071</v>
      </c>
      <c r="H13274" s="33">
        <v>8</v>
      </c>
      <c r="I13274" s="33">
        <v>4</v>
      </c>
      <c r="J13274" s="36">
        <v>1</v>
      </c>
      <c r="K13274" s="37">
        <v>19040000</v>
      </c>
      <c r="L13274" s="38" t="s">
        <v>15</v>
      </c>
      <c r="M13274" s="38" t="s">
        <v>13</v>
      </c>
    </row>
    <row r="13275" spans="1:13" s="39" customFormat="1" ht="12.75" x14ac:dyDescent="0.2">
      <c r="A13275" s="33" t="s">
        <v>12319</v>
      </c>
      <c r="B13275" s="33" t="s">
        <v>561</v>
      </c>
      <c r="C13275" s="34">
        <v>16</v>
      </c>
      <c r="D13275" s="33" t="s">
        <v>441</v>
      </c>
      <c r="E13275" s="33" t="s">
        <v>12342</v>
      </c>
      <c r="F13275" s="35">
        <v>24101602</v>
      </c>
      <c r="G13275" s="33" t="s">
        <v>466</v>
      </c>
      <c r="H13275" s="33">
        <v>7</v>
      </c>
      <c r="I13275" s="33">
        <v>5</v>
      </c>
      <c r="J13275" s="36">
        <v>1</v>
      </c>
      <c r="K13275" s="37">
        <v>190468973</v>
      </c>
      <c r="L13275" s="38" t="s">
        <v>15</v>
      </c>
      <c r="M13275" s="38" t="s">
        <v>13</v>
      </c>
    </row>
    <row r="13276" spans="1:13" s="39" customFormat="1" ht="12.75" x14ac:dyDescent="0.2">
      <c r="A13276" s="33" t="s">
        <v>12319</v>
      </c>
      <c r="B13276" s="33" t="s">
        <v>562</v>
      </c>
      <c r="C13276" s="34">
        <v>10</v>
      </c>
      <c r="D13276" s="33" t="s">
        <v>13909</v>
      </c>
      <c r="E13276" s="33" t="s">
        <v>12343</v>
      </c>
      <c r="F13276" s="35">
        <v>25101503</v>
      </c>
      <c r="G13276" s="33" t="s">
        <v>466</v>
      </c>
      <c r="H13276" s="33">
        <v>5</v>
      </c>
      <c r="I13276" s="33">
        <v>5</v>
      </c>
      <c r="J13276" s="36">
        <v>10</v>
      </c>
      <c r="K13276" s="37">
        <v>426456308</v>
      </c>
      <c r="L13276" s="38" t="s">
        <v>15</v>
      </c>
      <c r="M13276" s="38" t="s">
        <v>13</v>
      </c>
    </row>
    <row r="13277" spans="1:13" s="39" customFormat="1" ht="12.75" x14ac:dyDescent="0.2">
      <c r="A13277" s="33" t="s">
        <v>12319</v>
      </c>
      <c r="B13277" s="33" t="s">
        <v>562</v>
      </c>
      <c r="C13277" s="34">
        <v>10</v>
      </c>
      <c r="D13277" s="33" t="s">
        <v>13909</v>
      </c>
      <c r="E13277" s="33" t="s">
        <v>12344</v>
      </c>
      <c r="F13277" s="35">
        <v>25101503</v>
      </c>
      <c r="G13277" s="33" t="s">
        <v>466</v>
      </c>
      <c r="H13277" s="33">
        <v>5</v>
      </c>
      <c r="I13277" s="33">
        <v>5</v>
      </c>
      <c r="J13277" s="36">
        <v>3</v>
      </c>
      <c r="K13277" s="37">
        <v>406500000</v>
      </c>
      <c r="L13277" s="38" t="s">
        <v>15</v>
      </c>
      <c r="M13277" s="38" t="s">
        <v>13</v>
      </c>
    </row>
    <row r="13278" spans="1:13" s="39" customFormat="1" ht="12.75" x14ac:dyDescent="0.2">
      <c r="A13278" s="33" t="s">
        <v>12319</v>
      </c>
      <c r="B13278" s="33" t="s">
        <v>562</v>
      </c>
      <c r="C13278" s="34">
        <v>10</v>
      </c>
      <c r="D13278" s="33" t="s">
        <v>13909</v>
      </c>
      <c r="E13278" s="33" t="s">
        <v>12345</v>
      </c>
      <c r="F13278" s="35">
        <v>25101505</v>
      </c>
      <c r="G13278" s="33" t="s">
        <v>466</v>
      </c>
      <c r="H13278" s="33">
        <v>5</v>
      </c>
      <c r="I13278" s="33">
        <v>5</v>
      </c>
      <c r="J13278" s="36">
        <v>2</v>
      </c>
      <c r="K13278" s="37">
        <v>101971232</v>
      </c>
      <c r="L13278" s="38" t="s">
        <v>15</v>
      </c>
      <c r="M13278" s="38" t="s">
        <v>13</v>
      </c>
    </row>
    <row r="13279" spans="1:13" s="39" customFormat="1" ht="12.75" x14ac:dyDescent="0.2">
      <c r="A13279" s="33" t="s">
        <v>12319</v>
      </c>
      <c r="B13279" s="33" t="s">
        <v>562</v>
      </c>
      <c r="C13279" s="34">
        <v>10</v>
      </c>
      <c r="D13279" s="33" t="s">
        <v>13909</v>
      </c>
      <c r="E13279" s="33" t="s">
        <v>12346</v>
      </c>
      <c r="F13279" s="35">
        <v>25101703</v>
      </c>
      <c r="G13279" s="33" t="s">
        <v>466</v>
      </c>
      <c r="H13279" s="33">
        <v>5</v>
      </c>
      <c r="I13279" s="33">
        <v>5</v>
      </c>
      <c r="J13279" s="36">
        <v>1</v>
      </c>
      <c r="K13279" s="37">
        <v>154250225</v>
      </c>
      <c r="L13279" s="38" t="s">
        <v>15</v>
      </c>
      <c r="M13279" s="38" t="s">
        <v>13</v>
      </c>
    </row>
    <row r="13280" spans="1:13" s="39" customFormat="1" ht="12.75" x14ac:dyDescent="0.2">
      <c r="A13280" s="33" t="s">
        <v>12319</v>
      </c>
      <c r="B13280" s="33" t="s">
        <v>562</v>
      </c>
      <c r="C13280" s="34">
        <v>10</v>
      </c>
      <c r="D13280" s="33" t="s">
        <v>13909</v>
      </c>
      <c r="E13280" s="33" t="s">
        <v>12347</v>
      </c>
      <c r="F13280" s="35">
        <v>25101703</v>
      </c>
      <c r="G13280" s="33" t="s">
        <v>466</v>
      </c>
      <c r="H13280" s="33">
        <v>5</v>
      </c>
      <c r="I13280" s="33">
        <v>5</v>
      </c>
      <c r="J13280" s="36">
        <v>1</v>
      </c>
      <c r="K13280" s="37">
        <v>265743900</v>
      </c>
      <c r="L13280" s="38" t="s">
        <v>15</v>
      </c>
      <c r="M13280" s="38" t="s">
        <v>13</v>
      </c>
    </row>
    <row r="13281" spans="1:13" s="39" customFormat="1" ht="12.75" x14ac:dyDescent="0.2">
      <c r="A13281" s="33" t="s">
        <v>12319</v>
      </c>
      <c r="B13281" s="33" t="s">
        <v>571</v>
      </c>
      <c r="C13281" s="34">
        <v>10</v>
      </c>
      <c r="D13281" s="33" t="s">
        <v>12596</v>
      </c>
      <c r="E13281" s="33" t="s">
        <v>12348</v>
      </c>
      <c r="F13281" s="35">
        <v>15121501</v>
      </c>
      <c r="G13281" s="33" t="s">
        <v>466</v>
      </c>
      <c r="H13281" s="33">
        <v>5</v>
      </c>
      <c r="I13281" s="33">
        <v>5</v>
      </c>
      <c r="J13281" s="36">
        <v>1</v>
      </c>
      <c r="K13281" s="37">
        <v>225861648.77999997</v>
      </c>
      <c r="L13281" s="38" t="s">
        <v>12</v>
      </c>
      <c r="M13281" s="38" t="s">
        <v>13</v>
      </c>
    </row>
    <row r="13282" spans="1:13" s="39" customFormat="1" ht="12.75" x14ac:dyDescent="0.2">
      <c r="A13282" s="33" t="s">
        <v>12319</v>
      </c>
      <c r="B13282" s="33" t="s">
        <v>571</v>
      </c>
      <c r="C13282" s="34">
        <v>16</v>
      </c>
      <c r="D13282" s="33" t="s">
        <v>12596</v>
      </c>
      <c r="E13282" s="33" t="s">
        <v>12348</v>
      </c>
      <c r="F13282" s="35">
        <v>15121501</v>
      </c>
      <c r="G13282" s="33" t="s">
        <v>466</v>
      </c>
      <c r="H13282" s="33">
        <v>5</v>
      </c>
      <c r="I13282" s="33">
        <v>5</v>
      </c>
      <c r="J13282" s="36">
        <v>1</v>
      </c>
      <c r="K13282" s="37">
        <v>566952</v>
      </c>
      <c r="L13282" s="38" t="s">
        <v>12</v>
      </c>
      <c r="M13282" s="38" t="s">
        <v>13</v>
      </c>
    </row>
    <row r="13283" spans="1:13" s="39" customFormat="1" ht="12.75" x14ac:dyDescent="0.2">
      <c r="A13283" s="33" t="s">
        <v>12319</v>
      </c>
      <c r="B13283" s="33" t="s">
        <v>571</v>
      </c>
      <c r="C13283" s="34">
        <v>10</v>
      </c>
      <c r="D13283" s="33" t="s">
        <v>12596</v>
      </c>
      <c r="E13283" s="33" t="s">
        <v>12349</v>
      </c>
      <c r="F13283" s="35">
        <v>15101500</v>
      </c>
      <c r="G13283" s="33" t="s">
        <v>466</v>
      </c>
      <c r="H13283" s="33">
        <v>4</v>
      </c>
      <c r="I13283" s="33">
        <v>5</v>
      </c>
      <c r="J13283" s="36">
        <v>1</v>
      </c>
      <c r="K13283" s="37">
        <v>800000000</v>
      </c>
      <c r="L13283" s="38" t="s">
        <v>2367</v>
      </c>
      <c r="M13283" s="38" t="s">
        <v>13</v>
      </c>
    </row>
    <row r="13284" spans="1:13" s="39" customFormat="1" ht="12.75" x14ac:dyDescent="0.2">
      <c r="A13284" s="33" t="s">
        <v>12319</v>
      </c>
      <c r="B13284" s="33" t="s">
        <v>572</v>
      </c>
      <c r="C13284" s="34">
        <v>10</v>
      </c>
      <c r="D13284" s="33" t="s">
        <v>13912</v>
      </c>
      <c r="E13284" s="33" t="s">
        <v>12350</v>
      </c>
      <c r="F13284" s="35">
        <v>53101802</v>
      </c>
      <c r="G13284" s="33" t="s">
        <v>466</v>
      </c>
      <c r="H13284" s="33">
        <v>2</v>
      </c>
      <c r="I13284" s="33">
        <v>5</v>
      </c>
      <c r="J13284" s="36">
        <v>30</v>
      </c>
      <c r="K13284" s="37">
        <v>19199996</v>
      </c>
      <c r="L13284" s="38" t="s">
        <v>15</v>
      </c>
      <c r="M13284" s="38" t="s">
        <v>13</v>
      </c>
    </row>
    <row r="13285" spans="1:13" s="39" customFormat="1" ht="12.75" x14ac:dyDescent="0.2">
      <c r="A13285" s="33" t="s">
        <v>12319</v>
      </c>
      <c r="B13285" s="33" t="s">
        <v>572</v>
      </c>
      <c r="C13285" s="34">
        <v>10</v>
      </c>
      <c r="D13285" s="33" t="s">
        <v>13912</v>
      </c>
      <c r="E13285" s="33" t="s">
        <v>12351</v>
      </c>
      <c r="F13285" s="35" t="s">
        <v>12352</v>
      </c>
      <c r="G13285" s="33" t="s">
        <v>466</v>
      </c>
      <c r="H13285" s="33">
        <v>2</v>
      </c>
      <c r="I13285" s="33">
        <v>5</v>
      </c>
      <c r="J13285" s="36">
        <v>1500</v>
      </c>
      <c r="K13285" s="37">
        <v>168903900</v>
      </c>
      <c r="L13285" s="38" t="s">
        <v>12233</v>
      </c>
      <c r="M13285" s="38" t="s">
        <v>13</v>
      </c>
    </row>
    <row r="13286" spans="1:13" s="39" customFormat="1" ht="12.75" x14ac:dyDescent="0.2">
      <c r="A13286" s="33" t="s">
        <v>12319</v>
      </c>
      <c r="B13286" s="33" t="s">
        <v>572</v>
      </c>
      <c r="C13286" s="34">
        <v>10</v>
      </c>
      <c r="D13286" s="33" t="s">
        <v>13912</v>
      </c>
      <c r="E13286" s="33" t="s">
        <v>12353</v>
      </c>
      <c r="F13286" s="35">
        <v>53102508</v>
      </c>
      <c r="G13286" s="33" t="s">
        <v>466</v>
      </c>
      <c r="H13286" s="33">
        <v>2</v>
      </c>
      <c r="I13286" s="33">
        <v>5</v>
      </c>
      <c r="J13286" s="36">
        <v>500</v>
      </c>
      <c r="K13286" s="37">
        <v>8160000</v>
      </c>
      <c r="L13286" s="38" t="s">
        <v>15</v>
      </c>
      <c r="M13286" s="38" t="s">
        <v>13</v>
      </c>
    </row>
    <row r="13287" spans="1:13" s="39" customFormat="1" ht="12.75" x14ac:dyDescent="0.2">
      <c r="A13287" s="33" t="s">
        <v>12319</v>
      </c>
      <c r="B13287" s="33" t="s">
        <v>572</v>
      </c>
      <c r="C13287" s="34">
        <v>10</v>
      </c>
      <c r="D13287" s="33" t="s">
        <v>13912</v>
      </c>
      <c r="E13287" s="33" t="s">
        <v>12354</v>
      </c>
      <c r="F13287" s="35">
        <v>53102503</v>
      </c>
      <c r="G13287" s="33" t="s">
        <v>15071</v>
      </c>
      <c r="H13287" s="33">
        <v>2</v>
      </c>
      <c r="I13287" s="33">
        <v>5</v>
      </c>
      <c r="J13287" s="36">
        <v>1200</v>
      </c>
      <c r="K13287" s="37">
        <v>28620000</v>
      </c>
      <c r="L13287" s="38" t="s">
        <v>15</v>
      </c>
      <c r="M13287" s="38" t="s">
        <v>13</v>
      </c>
    </row>
    <row r="13288" spans="1:13" s="39" customFormat="1" ht="12.75" x14ac:dyDescent="0.2">
      <c r="A13288" s="33" t="s">
        <v>12319</v>
      </c>
      <c r="B13288" s="33" t="s">
        <v>572</v>
      </c>
      <c r="C13288" s="34">
        <v>10</v>
      </c>
      <c r="D13288" s="33" t="s">
        <v>13912</v>
      </c>
      <c r="E13288" s="33" t="s">
        <v>12355</v>
      </c>
      <c r="F13288" s="35">
        <v>53102503</v>
      </c>
      <c r="G13288" s="33" t="s">
        <v>15071</v>
      </c>
      <c r="H13288" s="33">
        <v>2</v>
      </c>
      <c r="I13288" s="33">
        <v>5</v>
      </c>
      <c r="J13288" s="36">
        <v>45</v>
      </c>
      <c r="K13288" s="37">
        <v>1147500</v>
      </c>
      <c r="L13288" s="38" t="s">
        <v>15</v>
      </c>
      <c r="M13288" s="38" t="s">
        <v>13</v>
      </c>
    </row>
    <row r="13289" spans="1:13" s="39" customFormat="1" ht="12.75" x14ac:dyDescent="0.2">
      <c r="A13289" s="33" t="s">
        <v>12319</v>
      </c>
      <c r="B13289" s="33" t="s">
        <v>572</v>
      </c>
      <c r="C13289" s="34">
        <v>10</v>
      </c>
      <c r="D13289" s="33" t="s">
        <v>13912</v>
      </c>
      <c r="E13289" s="33" t="s">
        <v>12356</v>
      </c>
      <c r="F13289" s="35">
        <v>53102503</v>
      </c>
      <c r="G13289" s="33" t="s">
        <v>15071</v>
      </c>
      <c r="H13289" s="33">
        <v>2</v>
      </c>
      <c r="I13289" s="33">
        <v>5</v>
      </c>
      <c r="J13289" s="36">
        <v>255</v>
      </c>
      <c r="K13289" s="37">
        <v>6232710</v>
      </c>
      <c r="L13289" s="38" t="s">
        <v>15</v>
      </c>
      <c r="M13289" s="38" t="s">
        <v>13</v>
      </c>
    </row>
    <row r="13290" spans="1:13" s="39" customFormat="1" ht="12.75" x14ac:dyDescent="0.2">
      <c r="A13290" s="33" t="s">
        <v>12319</v>
      </c>
      <c r="B13290" s="33" t="s">
        <v>572</v>
      </c>
      <c r="C13290" s="34">
        <v>10</v>
      </c>
      <c r="D13290" s="33" t="s">
        <v>13912</v>
      </c>
      <c r="E13290" s="33" t="s">
        <v>12357</v>
      </c>
      <c r="F13290" s="35" t="s">
        <v>12358</v>
      </c>
      <c r="G13290" s="33" t="s">
        <v>466</v>
      </c>
      <c r="H13290" s="33">
        <v>2</v>
      </c>
      <c r="I13290" s="33">
        <v>5</v>
      </c>
      <c r="J13290" s="36">
        <v>350</v>
      </c>
      <c r="K13290" s="37">
        <v>22322573</v>
      </c>
      <c r="L13290" s="38" t="s">
        <v>12233</v>
      </c>
      <c r="M13290" s="38" t="s">
        <v>13</v>
      </c>
    </row>
    <row r="13291" spans="1:13" s="39" customFormat="1" ht="12.75" x14ac:dyDescent="0.2">
      <c r="A13291" s="33" t="s">
        <v>12319</v>
      </c>
      <c r="B13291" s="33" t="s">
        <v>572</v>
      </c>
      <c r="C13291" s="34">
        <v>10</v>
      </c>
      <c r="D13291" s="33" t="s">
        <v>13912</v>
      </c>
      <c r="E13291" s="33" t="s">
        <v>12359</v>
      </c>
      <c r="F13291" s="35" t="s">
        <v>12358</v>
      </c>
      <c r="G13291" s="33" t="s">
        <v>466</v>
      </c>
      <c r="H13291" s="33">
        <v>2</v>
      </c>
      <c r="I13291" s="33">
        <v>5</v>
      </c>
      <c r="J13291" s="36">
        <v>410</v>
      </c>
      <c r="K13291" s="37">
        <v>26149299.800000001</v>
      </c>
      <c r="L13291" s="38" t="s">
        <v>12233</v>
      </c>
      <c r="M13291" s="38" t="s">
        <v>13</v>
      </c>
    </row>
    <row r="13292" spans="1:13" s="39" customFormat="1" ht="12.75" x14ac:dyDescent="0.2">
      <c r="A13292" s="33" t="s">
        <v>12319</v>
      </c>
      <c r="B13292" s="33" t="s">
        <v>572</v>
      </c>
      <c r="C13292" s="34">
        <v>10</v>
      </c>
      <c r="D13292" s="33" t="s">
        <v>13912</v>
      </c>
      <c r="E13292" s="33" t="s">
        <v>12360</v>
      </c>
      <c r="F13292" s="35" t="s">
        <v>12361</v>
      </c>
      <c r="G13292" s="33" t="s">
        <v>466</v>
      </c>
      <c r="H13292" s="33">
        <v>2</v>
      </c>
      <c r="I13292" s="33">
        <v>5</v>
      </c>
      <c r="J13292" s="36">
        <v>20</v>
      </c>
      <c r="K13292" s="37">
        <v>2199269.4</v>
      </c>
      <c r="L13292" s="38" t="s">
        <v>12233</v>
      </c>
      <c r="M13292" s="38" t="s">
        <v>13</v>
      </c>
    </row>
    <row r="13293" spans="1:13" s="39" customFormat="1" ht="12.75" x14ac:dyDescent="0.2">
      <c r="A13293" s="33" t="s">
        <v>12319</v>
      </c>
      <c r="B13293" s="33" t="s">
        <v>572</v>
      </c>
      <c r="C13293" s="34">
        <v>10</v>
      </c>
      <c r="D13293" s="33" t="s">
        <v>13912</v>
      </c>
      <c r="E13293" s="33" t="s">
        <v>12362</v>
      </c>
      <c r="F13293" s="35">
        <v>53101604</v>
      </c>
      <c r="G13293" s="33" t="s">
        <v>466</v>
      </c>
      <c r="H13293" s="33">
        <v>2</v>
      </c>
      <c r="I13293" s="33">
        <v>5</v>
      </c>
      <c r="J13293" s="36">
        <v>662</v>
      </c>
      <c r="K13293" s="37">
        <v>33995952.649999999</v>
      </c>
      <c r="L13293" s="38" t="s">
        <v>15</v>
      </c>
      <c r="M13293" s="38" t="s">
        <v>13</v>
      </c>
    </row>
    <row r="13294" spans="1:13" s="39" customFormat="1" ht="12.75" x14ac:dyDescent="0.2">
      <c r="A13294" s="33" t="s">
        <v>12319</v>
      </c>
      <c r="B13294" s="33" t="s">
        <v>572</v>
      </c>
      <c r="C13294" s="34">
        <v>10</v>
      </c>
      <c r="D13294" s="33" t="s">
        <v>13912</v>
      </c>
      <c r="E13294" s="33" t="s">
        <v>12363</v>
      </c>
      <c r="F13294" s="35">
        <v>53101604</v>
      </c>
      <c r="G13294" s="33" t="s">
        <v>466</v>
      </c>
      <c r="H13294" s="33">
        <v>2</v>
      </c>
      <c r="I13294" s="33">
        <v>5</v>
      </c>
      <c r="J13294" s="36">
        <v>100</v>
      </c>
      <c r="K13294" s="37">
        <v>4100000</v>
      </c>
      <c r="L13294" s="38" t="s">
        <v>15</v>
      </c>
      <c r="M13294" s="38" t="s">
        <v>13</v>
      </c>
    </row>
    <row r="13295" spans="1:13" s="39" customFormat="1" ht="12.75" x14ac:dyDescent="0.2">
      <c r="A13295" s="33" t="s">
        <v>12319</v>
      </c>
      <c r="B13295" s="33" t="s">
        <v>572</v>
      </c>
      <c r="C13295" s="34">
        <v>10</v>
      </c>
      <c r="D13295" s="33" t="s">
        <v>13912</v>
      </c>
      <c r="E13295" s="33" t="s">
        <v>12364</v>
      </c>
      <c r="F13295" s="35">
        <v>53101604</v>
      </c>
      <c r="G13295" s="33" t="s">
        <v>466</v>
      </c>
      <c r="H13295" s="33">
        <v>2</v>
      </c>
      <c r="I13295" s="33">
        <v>5</v>
      </c>
      <c r="J13295" s="36">
        <v>424</v>
      </c>
      <c r="K13295" s="37">
        <v>21773842.789999999</v>
      </c>
      <c r="L13295" s="38" t="s">
        <v>15</v>
      </c>
      <c r="M13295" s="38" t="s">
        <v>13</v>
      </c>
    </row>
    <row r="13296" spans="1:13" s="39" customFormat="1" ht="12.75" x14ac:dyDescent="0.2">
      <c r="A13296" s="33" t="s">
        <v>12319</v>
      </c>
      <c r="B13296" s="33" t="s">
        <v>572</v>
      </c>
      <c r="C13296" s="34">
        <v>10</v>
      </c>
      <c r="D13296" s="33" t="s">
        <v>13912</v>
      </c>
      <c r="E13296" s="33" t="s">
        <v>12365</v>
      </c>
      <c r="F13296" s="35">
        <v>53101602</v>
      </c>
      <c r="G13296" s="33" t="s">
        <v>466</v>
      </c>
      <c r="H13296" s="33">
        <v>2</v>
      </c>
      <c r="I13296" s="33">
        <v>5</v>
      </c>
      <c r="J13296" s="36">
        <v>100</v>
      </c>
      <c r="K13296" s="37">
        <v>4100000</v>
      </c>
      <c r="L13296" s="38" t="s">
        <v>15</v>
      </c>
      <c r="M13296" s="38" t="s">
        <v>13</v>
      </c>
    </row>
    <row r="13297" spans="1:13" s="39" customFormat="1" ht="12.75" x14ac:dyDescent="0.2">
      <c r="A13297" s="33" t="s">
        <v>12319</v>
      </c>
      <c r="B13297" s="33" t="s">
        <v>572</v>
      </c>
      <c r="C13297" s="34">
        <v>10</v>
      </c>
      <c r="D13297" s="33" t="s">
        <v>13912</v>
      </c>
      <c r="E13297" s="33" t="s">
        <v>12366</v>
      </c>
      <c r="F13297" s="35">
        <v>53101602</v>
      </c>
      <c r="G13297" s="33" t="s">
        <v>466</v>
      </c>
      <c r="H13297" s="33">
        <v>2</v>
      </c>
      <c r="I13297" s="33">
        <v>5</v>
      </c>
      <c r="J13297" s="36">
        <v>100</v>
      </c>
      <c r="K13297" s="37">
        <v>4100000</v>
      </c>
      <c r="L13297" s="38" t="s">
        <v>15</v>
      </c>
      <c r="M13297" s="38" t="s">
        <v>13</v>
      </c>
    </row>
    <row r="13298" spans="1:13" s="39" customFormat="1" ht="12.75" x14ac:dyDescent="0.2">
      <c r="A13298" s="33" t="s">
        <v>12319</v>
      </c>
      <c r="B13298" s="33" t="s">
        <v>572</v>
      </c>
      <c r="C13298" s="34">
        <v>10</v>
      </c>
      <c r="D13298" s="33" t="s">
        <v>13912</v>
      </c>
      <c r="E13298" s="33" t="s">
        <v>12367</v>
      </c>
      <c r="F13298" s="35">
        <v>46181701</v>
      </c>
      <c r="G13298" s="33" t="s">
        <v>466</v>
      </c>
      <c r="H13298" s="33">
        <v>2</v>
      </c>
      <c r="I13298" s="33">
        <v>5</v>
      </c>
      <c r="J13298" s="36">
        <v>700</v>
      </c>
      <c r="K13298" s="37">
        <v>20944000</v>
      </c>
      <c r="L13298" s="38" t="s">
        <v>15</v>
      </c>
      <c r="M13298" s="38" t="s">
        <v>13</v>
      </c>
    </row>
    <row r="13299" spans="1:13" s="39" customFormat="1" ht="12.75" x14ac:dyDescent="0.2">
      <c r="A13299" s="33" t="s">
        <v>12319</v>
      </c>
      <c r="B13299" s="33" t="s">
        <v>572</v>
      </c>
      <c r="C13299" s="34">
        <v>10</v>
      </c>
      <c r="D13299" s="33" t="s">
        <v>13912</v>
      </c>
      <c r="E13299" s="33" t="s">
        <v>12368</v>
      </c>
      <c r="F13299" s="35">
        <v>53101802</v>
      </c>
      <c r="G13299" s="33" t="s">
        <v>466</v>
      </c>
      <c r="H13299" s="33">
        <v>2</v>
      </c>
      <c r="I13299" s="33">
        <v>5</v>
      </c>
      <c r="J13299" s="36">
        <v>232</v>
      </c>
      <c r="K13299" s="37">
        <v>98836640</v>
      </c>
      <c r="L13299" s="38" t="s">
        <v>15</v>
      </c>
      <c r="M13299" s="38" t="s">
        <v>13</v>
      </c>
    </row>
    <row r="13300" spans="1:13" s="39" customFormat="1" ht="12.75" x14ac:dyDescent="0.2">
      <c r="A13300" s="33" t="s">
        <v>12319</v>
      </c>
      <c r="B13300" s="33" t="s">
        <v>572</v>
      </c>
      <c r="C13300" s="34">
        <v>10</v>
      </c>
      <c r="D13300" s="33" t="s">
        <v>13912</v>
      </c>
      <c r="E13300" s="33" t="s">
        <v>12369</v>
      </c>
      <c r="F13300" s="35">
        <v>53101804</v>
      </c>
      <c r="G13300" s="33" t="s">
        <v>466</v>
      </c>
      <c r="H13300" s="33">
        <v>2</v>
      </c>
      <c r="I13300" s="33">
        <v>5</v>
      </c>
      <c r="J13300" s="36">
        <v>116</v>
      </c>
      <c r="K13300" s="37">
        <v>49418320</v>
      </c>
      <c r="L13300" s="38" t="s">
        <v>15</v>
      </c>
      <c r="M13300" s="38" t="s">
        <v>13</v>
      </c>
    </row>
    <row r="13301" spans="1:13" s="39" customFormat="1" ht="12.75" x14ac:dyDescent="0.2">
      <c r="A13301" s="33" t="s">
        <v>12319</v>
      </c>
      <c r="B13301" s="33" t="s">
        <v>572</v>
      </c>
      <c r="C13301" s="34">
        <v>10</v>
      </c>
      <c r="D13301" s="33" t="s">
        <v>13912</v>
      </c>
      <c r="E13301" s="33" t="s">
        <v>12370</v>
      </c>
      <c r="F13301" s="35">
        <v>53102502</v>
      </c>
      <c r="G13301" s="33" t="s">
        <v>466</v>
      </c>
      <c r="H13301" s="33">
        <v>2</v>
      </c>
      <c r="I13301" s="33">
        <v>5</v>
      </c>
      <c r="J13301" s="36">
        <v>630</v>
      </c>
      <c r="K13301" s="37">
        <v>9450000</v>
      </c>
      <c r="L13301" s="38" t="s">
        <v>15</v>
      </c>
      <c r="M13301" s="38" t="s">
        <v>13</v>
      </c>
    </row>
    <row r="13302" spans="1:13" s="39" customFormat="1" ht="12.75" x14ac:dyDescent="0.2">
      <c r="A13302" s="33" t="s">
        <v>12319</v>
      </c>
      <c r="B13302" s="33" t="s">
        <v>572</v>
      </c>
      <c r="C13302" s="34">
        <v>10</v>
      </c>
      <c r="D13302" s="33" t="s">
        <v>13912</v>
      </c>
      <c r="E13302" s="33" t="s">
        <v>12371</v>
      </c>
      <c r="F13302" s="35">
        <v>53102502</v>
      </c>
      <c r="G13302" s="33" t="s">
        <v>466</v>
      </c>
      <c r="H13302" s="33">
        <v>2</v>
      </c>
      <c r="I13302" s="33">
        <v>5</v>
      </c>
      <c r="J13302" s="36">
        <v>765</v>
      </c>
      <c r="K13302" s="37">
        <v>11245500</v>
      </c>
      <c r="L13302" s="38" t="s">
        <v>15</v>
      </c>
      <c r="M13302" s="38" t="s">
        <v>13</v>
      </c>
    </row>
    <row r="13303" spans="1:13" s="39" customFormat="1" ht="12.75" x14ac:dyDescent="0.2">
      <c r="A13303" s="33" t="s">
        <v>12319</v>
      </c>
      <c r="B13303" s="33" t="s">
        <v>572</v>
      </c>
      <c r="C13303" s="34">
        <v>10</v>
      </c>
      <c r="D13303" s="33" t="s">
        <v>13912</v>
      </c>
      <c r="E13303" s="33" t="s">
        <v>12372</v>
      </c>
      <c r="F13303" s="35">
        <v>53102502</v>
      </c>
      <c r="G13303" s="33" t="s">
        <v>466</v>
      </c>
      <c r="H13303" s="33">
        <v>2</v>
      </c>
      <c r="I13303" s="33">
        <v>5</v>
      </c>
      <c r="J13303" s="36">
        <v>240</v>
      </c>
      <c r="K13303" s="37">
        <v>3504000</v>
      </c>
      <c r="L13303" s="38" t="s">
        <v>15</v>
      </c>
      <c r="M13303" s="38" t="s">
        <v>13</v>
      </c>
    </row>
    <row r="13304" spans="1:13" s="39" customFormat="1" ht="12.75" x14ac:dyDescent="0.2">
      <c r="A13304" s="33" t="s">
        <v>12319</v>
      </c>
      <c r="B13304" s="33" t="s">
        <v>572</v>
      </c>
      <c r="C13304" s="34">
        <v>10</v>
      </c>
      <c r="D13304" s="33" t="s">
        <v>13912</v>
      </c>
      <c r="E13304" s="33" t="s">
        <v>12373</v>
      </c>
      <c r="F13304" s="35">
        <v>53102502</v>
      </c>
      <c r="G13304" s="33" t="s">
        <v>466</v>
      </c>
      <c r="H13304" s="33">
        <v>2</v>
      </c>
      <c r="I13304" s="33">
        <v>5</v>
      </c>
      <c r="J13304" s="36">
        <v>465</v>
      </c>
      <c r="K13304" s="37">
        <v>6789000</v>
      </c>
      <c r="L13304" s="38" t="s">
        <v>15</v>
      </c>
      <c r="M13304" s="38" t="s">
        <v>13</v>
      </c>
    </row>
    <row r="13305" spans="1:13" s="39" customFormat="1" ht="12.75" x14ac:dyDescent="0.2">
      <c r="A13305" s="33" t="s">
        <v>12319</v>
      </c>
      <c r="B13305" s="33" t="s">
        <v>572</v>
      </c>
      <c r="C13305" s="34">
        <v>10</v>
      </c>
      <c r="D13305" s="33" t="s">
        <v>13912</v>
      </c>
      <c r="E13305" s="33" t="s">
        <v>12374</v>
      </c>
      <c r="F13305" s="35">
        <v>53102502</v>
      </c>
      <c r="G13305" s="33" t="s">
        <v>466</v>
      </c>
      <c r="H13305" s="33">
        <v>2</v>
      </c>
      <c r="I13305" s="33">
        <v>5</v>
      </c>
      <c r="J13305" s="36">
        <v>114</v>
      </c>
      <c r="K13305" s="37">
        <v>1710000</v>
      </c>
      <c r="L13305" s="38" t="s">
        <v>15</v>
      </c>
      <c r="M13305" s="38" t="s">
        <v>13</v>
      </c>
    </row>
    <row r="13306" spans="1:13" s="39" customFormat="1" ht="12.75" x14ac:dyDescent="0.2">
      <c r="A13306" s="33" t="s">
        <v>12319</v>
      </c>
      <c r="B13306" s="33" t="s">
        <v>572</v>
      </c>
      <c r="C13306" s="34">
        <v>10</v>
      </c>
      <c r="D13306" s="33" t="s">
        <v>13912</v>
      </c>
      <c r="E13306" s="33" t="s">
        <v>12375</v>
      </c>
      <c r="F13306" s="35">
        <v>53102701</v>
      </c>
      <c r="G13306" s="33" t="s">
        <v>466</v>
      </c>
      <c r="H13306" s="33">
        <v>2</v>
      </c>
      <c r="I13306" s="33">
        <v>5</v>
      </c>
      <c r="J13306" s="36">
        <v>600</v>
      </c>
      <c r="K13306" s="37">
        <v>3468000</v>
      </c>
      <c r="L13306" s="38" t="s">
        <v>15</v>
      </c>
      <c r="M13306" s="38" t="s">
        <v>13</v>
      </c>
    </row>
    <row r="13307" spans="1:13" s="39" customFormat="1" ht="12.75" x14ac:dyDescent="0.2">
      <c r="A13307" s="33" t="s">
        <v>12319</v>
      </c>
      <c r="B13307" s="33" t="s">
        <v>572</v>
      </c>
      <c r="C13307" s="34">
        <v>10</v>
      </c>
      <c r="D13307" s="33" t="s">
        <v>13912</v>
      </c>
      <c r="E13307" s="33" t="s">
        <v>12376</v>
      </c>
      <c r="F13307" s="35">
        <v>53102701</v>
      </c>
      <c r="G13307" s="33" t="s">
        <v>466</v>
      </c>
      <c r="H13307" s="33">
        <v>6</v>
      </c>
      <c r="I13307" s="33">
        <v>5</v>
      </c>
      <c r="J13307" s="36">
        <v>300</v>
      </c>
      <c r="K13307" s="37">
        <v>60000000</v>
      </c>
      <c r="L13307" s="38" t="s">
        <v>15</v>
      </c>
      <c r="M13307" s="38" t="s">
        <v>13</v>
      </c>
    </row>
    <row r="13308" spans="1:13" s="39" customFormat="1" ht="12.75" x14ac:dyDescent="0.2">
      <c r="A13308" s="33" t="s">
        <v>12319</v>
      </c>
      <c r="B13308" s="33" t="s">
        <v>572</v>
      </c>
      <c r="C13308" s="34">
        <v>10</v>
      </c>
      <c r="D13308" s="33" t="s">
        <v>13912</v>
      </c>
      <c r="E13308" s="33" t="s">
        <v>12377</v>
      </c>
      <c r="F13308" s="35">
        <v>53102516</v>
      </c>
      <c r="G13308" s="33" t="s">
        <v>466</v>
      </c>
      <c r="H13308" s="33">
        <v>2</v>
      </c>
      <c r="I13308" s="33">
        <v>5</v>
      </c>
      <c r="J13308" s="36">
        <v>120</v>
      </c>
      <c r="K13308" s="37">
        <v>18600000</v>
      </c>
      <c r="L13308" s="38" t="s">
        <v>15</v>
      </c>
      <c r="M13308" s="38" t="s">
        <v>13</v>
      </c>
    </row>
    <row r="13309" spans="1:13" s="39" customFormat="1" ht="12.75" x14ac:dyDescent="0.2">
      <c r="A13309" s="33" t="s">
        <v>12319</v>
      </c>
      <c r="B13309" s="33" t="s">
        <v>572</v>
      </c>
      <c r="C13309" s="34">
        <v>10</v>
      </c>
      <c r="D13309" s="33" t="s">
        <v>13912</v>
      </c>
      <c r="E13309" s="33" t="s">
        <v>12378</v>
      </c>
      <c r="F13309" s="35">
        <v>53102516</v>
      </c>
      <c r="G13309" s="33" t="s">
        <v>466</v>
      </c>
      <c r="H13309" s="33">
        <v>2</v>
      </c>
      <c r="I13309" s="33">
        <v>5</v>
      </c>
      <c r="J13309" s="36">
        <v>50</v>
      </c>
      <c r="K13309" s="37">
        <v>9000000</v>
      </c>
      <c r="L13309" s="38" t="s">
        <v>15</v>
      </c>
      <c r="M13309" s="38" t="s">
        <v>13</v>
      </c>
    </row>
    <row r="13310" spans="1:13" s="39" customFormat="1" ht="12.75" x14ac:dyDescent="0.2">
      <c r="A13310" s="33" t="s">
        <v>12319</v>
      </c>
      <c r="B13310" s="33" t="s">
        <v>572</v>
      </c>
      <c r="C13310" s="34">
        <v>10</v>
      </c>
      <c r="D13310" s="33" t="s">
        <v>13912</v>
      </c>
      <c r="E13310" s="33" t="s">
        <v>12379</v>
      </c>
      <c r="F13310" s="35">
        <v>53102516</v>
      </c>
      <c r="G13310" s="33" t="s">
        <v>466</v>
      </c>
      <c r="H13310" s="33">
        <v>2</v>
      </c>
      <c r="I13310" s="33">
        <v>5</v>
      </c>
      <c r="J13310" s="36">
        <v>300</v>
      </c>
      <c r="K13310" s="37">
        <v>24900000</v>
      </c>
      <c r="L13310" s="38" t="s">
        <v>15</v>
      </c>
      <c r="M13310" s="38" t="s">
        <v>13</v>
      </c>
    </row>
    <row r="13311" spans="1:13" s="39" customFormat="1" ht="12.75" x14ac:dyDescent="0.2">
      <c r="A13311" s="33" t="s">
        <v>12319</v>
      </c>
      <c r="B13311" s="33" t="s">
        <v>572</v>
      </c>
      <c r="C13311" s="34">
        <v>10</v>
      </c>
      <c r="D13311" s="33" t="s">
        <v>13912</v>
      </c>
      <c r="E13311" s="33" t="s">
        <v>12380</v>
      </c>
      <c r="F13311" s="35">
        <v>53102516</v>
      </c>
      <c r="G13311" s="33" t="s">
        <v>466</v>
      </c>
      <c r="H13311" s="33">
        <v>2</v>
      </c>
      <c r="I13311" s="33">
        <v>5</v>
      </c>
      <c r="J13311" s="36">
        <v>105</v>
      </c>
      <c r="K13311" s="37">
        <v>9450000</v>
      </c>
      <c r="L13311" s="38" t="s">
        <v>15</v>
      </c>
      <c r="M13311" s="38" t="s">
        <v>13</v>
      </c>
    </row>
    <row r="13312" spans="1:13" s="39" customFormat="1" ht="12.75" x14ac:dyDescent="0.2">
      <c r="A13312" s="33" t="s">
        <v>12319</v>
      </c>
      <c r="B13312" s="33" t="s">
        <v>572</v>
      </c>
      <c r="C13312" s="34">
        <v>10</v>
      </c>
      <c r="D13312" s="33" t="s">
        <v>13912</v>
      </c>
      <c r="E13312" s="33" t="s">
        <v>12381</v>
      </c>
      <c r="F13312" s="35">
        <v>53102516</v>
      </c>
      <c r="G13312" s="33" t="s">
        <v>466</v>
      </c>
      <c r="H13312" s="33">
        <v>2</v>
      </c>
      <c r="I13312" s="33">
        <v>5</v>
      </c>
      <c r="J13312" s="36">
        <v>1384</v>
      </c>
      <c r="K13312" s="37">
        <v>35984000.829999998</v>
      </c>
      <c r="L13312" s="38" t="s">
        <v>15</v>
      </c>
      <c r="M13312" s="38" t="s">
        <v>13</v>
      </c>
    </row>
    <row r="13313" spans="1:13" s="39" customFormat="1" ht="12.75" x14ac:dyDescent="0.2">
      <c r="A13313" s="33" t="s">
        <v>12319</v>
      </c>
      <c r="B13313" s="33" t="s">
        <v>572</v>
      </c>
      <c r="C13313" s="34">
        <v>10</v>
      </c>
      <c r="D13313" s="33" t="s">
        <v>13912</v>
      </c>
      <c r="E13313" s="33" t="s">
        <v>12382</v>
      </c>
      <c r="F13313" s="35">
        <v>53102504</v>
      </c>
      <c r="G13313" s="33" t="s">
        <v>466</v>
      </c>
      <c r="H13313" s="33">
        <v>2</v>
      </c>
      <c r="I13313" s="33">
        <v>5</v>
      </c>
      <c r="J13313" s="36">
        <v>603</v>
      </c>
      <c r="K13313" s="37">
        <v>1435140</v>
      </c>
      <c r="L13313" s="38" t="s">
        <v>12233</v>
      </c>
      <c r="M13313" s="38" t="s">
        <v>13</v>
      </c>
    </row>
    <row r="13314" spans="1:13" s="39" customFormat="1" ht="12.75" x14ac:dyDescent="0.2">
      <c r="A13314" s="33" t="s">
        <v>12319</v>
      </c>
      <c r="B13314" s="33" t="s">
        <v>572</v>
      </c>
      <c r="C13314" s="34">
        <v>10</v>
      </c>
      <c r="D13314" s="33" t="s">
        <v>13912</v>
      </c>
      <c r="E13314" s="33" t="s">
        <v>12383</v>
      </c>
      <c r="F13314" s="35">
        <v>53102504</v>
      </c>
      <c r="G13314" s="33" t="s">
        <v>466</v>
      </c>
      <c r="H13314" s="33">
        <v>2</v>
      </c>
      <c r="I13314" s="33">
        <v>5</v>
      </c>
      <c r="J13314" s="36">
        <v>316</v>
      </c>
      <c r="K13314" s="37">
        <v>7035708.4000000004</v>
      </c>
      <c r="L13314" s="38" t="s">
        <v>12233</v>
      </c>
      <c r="M13314" s="38" t="s">
        <v>13</v>
      </c>
    </row>
    <row r="13315" spans="1:13" s="39" customFormat="1" ht="12.75" x14ac:dyDescent="0.2">
      <c r="A13315" s="33" t="s">
        <v>12319</v>
      </c>
      <c r="B13315" s="33" t="s">
        <v>572</v>
      </c>
      <c r="C13315" s="34">
        <v>10</v>
      </c>
      <c r="D13315" s="33" t="s">
        <v>13912</v>
      </c>
      <c r="E13315" s="33" t="s">
        <v>12384</v>
      </c>
      <c r="F13315" s="35">
        <v>53102504</v>
      </c>
      <c r="G13315" s="33" t="s">
        <v>466</v>
      </c>
      <c r="H13315" s="33">
        <v>2</v>
      </c>
      <c r="I13315" s="33">
        <v>5</v>
      </c>
      <c r="J13315" s="36">
        <v>576</v>
      </c>
      <c r="K13315" s="37">
        <v>12660076.799999999</v>
      </c>
      <c r="L13315" s="38" t="s">
        <v>12233</v>
      </c>
      <c r="M13315" s="38" t="s">
        <v>13</v>
      </c>
    </row>
    <row r="13316" spans="1:13" s="39" customFormat="1" ht="12.75" x14ac:dyDescent="0.2">
      <c r="A13316" s="33" t="s">
        <v>12319</v>
      </c>
      <c r="B13316" s="33" t="s">
        <v>572</v>
      </c>
      <c r="C13316" s="34">
        <v>10</v>
      </c>
      <c r="D13316" s="33" t="s">
        <v>13912</v>
      </c>
      <c r="E13316" s="33" t="s">
        <v>12385</v>
      </c>
      <c r="F13316" s="35">
        <v>53102701</v>
      </c>
      <c r="G13316" s="33" t="s">
        <v>466</v>
      </c>
      <c r="H13316" s="33">
        <v>6</v>
      </c>
      <c r="I13316" s="33">
        <v>5</v>
      </c>
      <c r="J13316" s="36">
        <v>200</v>
      </c>
      <c r="K13316" s="37">
        <v>40000000</v>
      </c>
      <c r="L13316" s="38" t="s">
        <v>15</v>
      </c>
      <c r="M13316" s="38" t="s">
        <v>13</v>
      </c>
    </row>
    <row r="13317" spans="1:13" s="39" customFormat="1" ht="12.75" x14ac:dyDescent="0.2">
      <c r="A13317" s="33" t="s">
        <v>12319</v>
      </c>
      <c r="B13317" s="33" t="s">
        <v>572</v>
      </c>
      <c r="C13317" s="34">
        <v>10</v>
      </c>
      <c r="D13317" s="33" t="s">
        <v>13912</v>
      </c>
      <c r="E13317" s="33" t="s">
        <v>12386</v>
      </c>
      <c r="F13317" s="35">
        <v>53102701</v>
      </c>
      <c r="G13317" s="33" t="s">
        <v>466</v>
      </c>
      <c r="H13317" s="33">
        <v>6</v>
      </c>
      <c r="I13317" s="33">
        <v>5</v>
      </c>
      <c r="J13317" s="36">
        <v>20</v>
      </c>
      <c r="K13317" s="37">
        <v>4000000</v>
      </c>
      <c r="L13317" s="38" t="s">
        <v>15</v>
      </c>
      <c r="M13317" s="38" t="s">
        <v>13</v>
      </c>
    </row>
    <row r="13318" spans="1:13" s="39" customFormat="1" ht="12.75" x14ac:dyDescent="0.2">
      <c r="A13318" s="33" t="s">
        <v>12319</v>
      </c>
      <c r="B13318" s="33" t="s">
        <v>572</v>
      </c>
      <c r="C13318" s="34">
        <v>10</v>
      </c>
      <c r="D13318" s="33" t="s">
        <v>13912</v>
      </c>
      <c r="E13318" s="33" t="s">
        <v>12387</v>
      </c>
      <c r="F13318" s="35">
        <v>53102701</v>
      </c>
      <c r="G13318" s="33" t="s">
        <v>466</v>
      </c>
      <c r="H13318" s="33">
        <v>2</v>
      </c>
      <c r="I13318" s="33">
        <v>5</v>
      </c>
      <c r="J13318" s="36">
        <v>1</v>
      </c>
      <c r="K13318" s="37">
        <v>150000000</v>
      </c>
      <c r="L13318" s="38" t="s">
        <v>12</v>
      </c>
      <c r="M13318" s="38" t="s">
        <v>13</v>
      </c>
    </row>
    <row r="13319" spans="1:13" s="39" customFormat="1" ht="12.75" x14ac:dyDescent="0.2">
      <c r="A13319" s="33" t="s">
        <v>12319</v>
      </c>
      <c r="B13319" s="33" t="s">
        <v>572</v>
      </c>
      <c r="C13319" s="34">
        <v>10</v>
      </c>
      <c r="D13319" s="33" t="s">
        <v>13912</v>
      </c>
      <c r="E13319" s="33" t="s">
        <v>12388</v>
      </c>
      <c r="F13319" s="35" t="s">
        <v>12389</v>
      </c>
      <c r="G13319" s="33" t="s">
        <v>466</v>
      </c>
      <c r="H13319" s="33">
        <v>2</v>
      </c>
      <c r="I13319" s="33">
        <v>5</v>
      </c>
      <c r="J13319" s="36">
        <v>1</v>
      </c>
      <c r="K13319" s="37">
        <v>120000000</v>
      </c>
      <c r="L13319" s="38" t="s">
        <v>12</v>
      </c>
      <c r="M13319" s="38" t="s">
        <v>13</v>
      </c>
    </row>
    <row r="13320" spans="1:13" s="39" customFormat="1" ht="12.75" x14ac:dyDescent="0.2">
      <c r="A13320" s="33" t="s">
        <v>12319</v>
      </c>
      <c r="B13320" s="33" t="s">
        <v>572</v>
      </c>
      <c r="C13320" s="34">
        <v>10</v>
      </c>
      <c r="D13320" s="33" t="s">
        <v>13912</v>
      </c>
      <c r="E13320" s="33" t="s">
        <v>12388</v>
      </c>
      <c r="F13320" s="35" t="s">
        <v>12389</v>
      </c>
      <c r="G13320" s="33" t="s">
        <v>466</v>
      </c>
      <c r="H13320" s="33">
        <v>5</v>
      </c>
      <c r="I13320" s="33">
        <v>5</v>
      </c>
      <c r="J13320" s="36">
        <v>1</v>
      </c>
      <c r="K13320" s="37">
        <v>1000000</v>
      </c>
      <c r="L13320" s="38" t="s">
        <v>15</v>
      </c>
      <c r="M13320" s="38" t="s">
        <v>13</v>
      </c>
    </row>
    <row r="13321" spans="1:13" s="39" customFormat="1" ht="12.75" x14ac:dyDescent="0.2">
      <c r="A13321" s="33" t="s">
        <v>12319</v>
      </c>
      <c r="B13321" s="33" t="s">
        <v>572</v>
      </c>
      <c r="C13321" s="34">
        <v>10</v>
      </c>
      <c r="D13321" s="33" t="s">
        <v>13912</v>
      </c>
      <c r="E13321" s="33" t="s">
        <v>12390</v>
      </c>
      <c r="F13321" s="35" t="s">
        <v>12391</v>
      </c>
      <c r="G13321" s="33" t="s">
        <v>466</v>
      </c>
      <c r="H13321" s="33">
        <v>2</v>
      </c>
      <c r="I13321" s="33">
        <v>5</v>
      </c>
      <c r="J13321" s="36">
        <v>1021</v>
      </c>
      <c r="K13321" s="37">
        <v>58190731.060000002</v>
      </c>
      <c r="L13321" s="38" t="s">
        <v>12597</v>
      </c>
      <c r="M13321" s="38" t="s">
        <v>13</v>
      </c>
    </row>
    <row r="13322" spans="1:13" s="39" customFormat="1" ht="12.75" x14ac:dyDescent="0.2">
      <c r="A13322" s="33" t="s">
        <v>12319</v>
      </c>
      <c r="B13322" s="33" t="s">
        <v>572</v>
      </c>
      <c r="C13322" s="34">
        <v>10</v>
      </c>
      <c r="D13322" s="33" t="s">
        <v>13912</v>
      </c>
      <c r="E13322" s="33" t="s">
        <v>12392</v>
      </c>
      <c r="F13322" s="35">
        <v>53102509</v>
      </c>
      <c r="G13322" s="33" t="s">
        <v>466</v>
      </c>
      <c r="H13322" s="33">
        <v>2</v>
      </c>
      <c r="I13322" s="33">
        <v>5</v>
      </c>
      <c r="J13322" s="36">
        <v>5000</v>
      </c>
      <c r="K13322" s="37">
        <v>6460000</v>
      </c>
      <c r="L13322" s="38" t="s">
        <v>12233</v>
      </c>
      <c r="M13322" s="38" t="s">
        <v>13</v>
      </c>
    </row>
    <row r="13323" spans="1:13" s="39" customFormat="1" ht="12.75" x14ac:dyDescent="0.2">
      <c r="A13323" s="33" t="s">
        <v>12319</v>
      </c>
      <c r="B13323" s="33" t="s">
        <v>572</v>
      </c>
      <c r="C13323" s="34">
        <v>10</v>
      </c>
      <c r="D13323" s="33" t="s">
        <v>13912</v>
      </c>
      <c r="E13323" s="33" t="s">
        <v>12393</v>
      </c>
      <c r="F13323" s="35">
        <v>53102701</v>
      </c>
      <c r="G13323" s="33" t="s">
        <v>466</v>
      </c>
      <c r="H13323" s="33">
        <v>6</v>
      </c>
      <c r="I13323" s="33">
        <v>5</v>
      </c>
      <c r="J13323" s="36">
        <v>470</v>
      </c>
      <c r="K13323" s="37">
        <v>94000000</v>
      </c>
      <c r="L13323" s="38" t="s">
        <v>15</v>
      </c>
      <c r="M13323" s="38" t="s">
        <v>13</v>
      </c>
    </row>
    <row r="13324" spans="1:13" s="39" customFormat="1" ht="12.75" x14ac:dyDescent="0.2">
      <c r="A13324" s="33" t="s">
        <v>12319</v>
      </c>
      <c r="B13324" s="33" t="s">
        <v>572</v>
      </c>
      <c r="C13324" s="34">
        <v>10</v>
      </c>
      <c r="D13324" s="33" t="s">
        <v>13912</v>
      </c>
      <c r="E13324" s="33" t="s">
        <v>12394</v>
      </c>
      <c r="F13324" s="35">
        <v>53111701</v>
      </c>
      <c r="G13324" s="33" t="s">
        <v>466</v>
      </c>
      <c r="H13324" s="33">
        <v>2</v>
      </c>
      <c r="I13324" s="33">
        <v>5</v>
      </c>
      <c r="J13324" s="36">
        <v>1500</v>
      </c>
      <c r="K13324" s="37">
        <v>7470000</v>
      </c>
      <c r="L13324" s="38" t="s">
        <v>12233</v>
      </c>
      <c r="M13324" s="38" t="s">
        <v>13</v>
      </c>
    </row>
    <row r="13325" spans="1:13" s="39" customFormat="1" ht="12.75" x14ac:dyDescent="0.2">
      <c r="A13325" s="33" t="s">
        <v>12319</v>
      </c>
      <c r="B13325" s="33" t="s">
        <v>572</v>
      </c>
      <c r="C13325" s="34">
        <v>10</v>
      </c>
      <c r="D13325" s="33" t="s">
        <v>13912</v>
      </c>
      <c r="E13325" s="33" t="s">
        <v>12395</v>
      </c>
      <c r="F13325" s="35">
        <v>53102701</v>
      </c>
      <c r="G13325" s="33" t="s">
        <v>466</v>
      </c>
      <c r="H13325" s="33">
        <v>2</v>
      </c>
      <c r="I13325" s="33">
        <v>5</v>
      </c>
      <c r="J13325" s="36">
        <v>445</v>
      </c>
      <c r="K13325" s="37">
        <v>1513000</v>
      </c>
      <c r="L13325" s="38" t="s">
        <v>12233</v>
      </c>
      <c r="M13325" s="38" t="s">
        <v>13</v>
      </c>
    </row>
    <row r="13326" spans="1:13" s="39" customFormat="1" ht="12.75" x14ac:dyDescent="0.2">
      <c r="A13326" s="33" t="s">
        <v>12319</v>
      </c>
      <c r="B13326" s="33" t="s">
        <v>572</v>
      </c>
      <c r="C13326" s="34">
        <v>10</v>
      </c>
      <c r="D13326" s="33" t="s">
        <v>13912</v>
      </c>
      <c r="E13326" s="33" t="s">
        <v>12396</v>
      </c>
      <c r="F13326" s="35">
        <v>53102706</v>
      </c>
      <c r="G13326" s="33" t="s">
        <v>466</v>
      </c>
      <c r="H13326" s="33">
        <v>2</v>
      </c>
      <c r="I13326" s="33">
        <v>5</v>
      </c>
      <c r="J13326" s="36">
        <v>40</v>
      </c>
      <c r="K13326" s="37">
        <v>4707129.6000000006</v>
      </c>
      <c r="L13326" s="38" t="s">
        <v>15</v>
      </c>
      <c r="M13326" s="38" t="s">
        <v>13</v>
      </c>
    </row>
    <row r="13327" spans="1:13" s="39" customFormat="1" ht="12.75" x14ac:dyDescent="0.2">
      <c r="A13327" s="33" t="s">
        <v>12319</v>
      </c>
      <c r="B13327" s="33" t="s">
        <v>572</v>
      </c>
      <c r="C13327" s="34">
        <v>10</v>
      </c>
      <c r="D13327" s="33" t="s">
        <v>13912</v>
      </c>
      <c r="E13327" s="33" t="s">
        <v>12397</v>
      </c>
      <c r="F13327" s="35">
        <v>53102704</v>
      </c>
      <c r="G13327" s="33" t="s">
        <v>466</v>
      </c>
      <c r="H13327" s="33">
        <v>2</v>
      </c>
      <c r="I13327" s="33">
        <v>5</v>
      </c>
      <c r="J13327" s="36">
        <v>380</v>
      </c>
      <c r="K13327" s="37">
        <v>49045254.800000004</v>
      </c>
      <c r="L13327" s="38" t="s">
        <v>15</v>
      </c>
      <c r="M13327" s="38" t="s">
        <v>13</v>
      </c>
    </row>
    <row r="13328" spans="1:13" s="39" customFormat="1" ht="12.75" x14ac:dyDescent="0.2">
      <c r="A13328" s="33" t="s">
        <v>12319</v>
      </c>
      <c r="B13328" s="33" t="s">
        <v>572</v>
      </c>
      <c r="C13328" s="34">
        <v>10</v>
      </c>
      <c r="D13328" s="33" t="s">
        <v>13912</v>
      </c>
      <c r="E13328" s="33" t="s">
        <v>12398</v>
      </c>
      <c r="F13328" s="35">
        <v>53102701</v>
      </c>
      <c r="G13328" s="33" t="s">
        <v>466</v>
      </c>
      <c r="H13328" s="33">
        <v>6</v>
      </c>
      <c r="I13328" s="33">
        <v>5</v>
      </c>
      <c r="J13328" s="36">
        <v>700</v>
      </c>
      <c r="K13328" s="37">
        <v>56000000</v>
      </c>
      <c r="L13328" s="38" t="s">
        <v>15</v>
      </c>
      <c r="M13328" s="38" t="s">
        <v>13</v>
      </c>
    </row>
    <row r="13329" spans="1:13" s="39" customFormat="1" ht="12.75" x14ac:dyDescent="0.2">
      <c r="A13329" s="33" t="s">
        <v>12319</v>
      </c>
      <c r="B13329" s="33" t="s">
        <v>572</v>
      </c>
      <c r="C13329" s="34">
        <v>10</v>
      </c>
      <c r="D13329" s="33" t="s">
        <v>13912</v>
      </c>
      <c r="E13329" s="33" t="s">
        <v>12399</v>
      </c>
      <c r="F13329" s="35">
        <v>53102701</v>
      </c>
      <c r="G13329" s="33" t="s">
        <v>466</v>
      </c>
      <c r="H13329" s="33">
        <v>6</v>
      </c>
      <c r="I13329" s="33">
        <v>5</v>
      </c>
      <c r="J13329" s="36">
        <v>250</v>
      </c>
      <c r="K13329" s="37">
        <v>17500000</v>
      </c>
      <c r="L13329" s="38" t="s">
        <v>15</v>
      </c>
      <c r="M13329" s="38" t="s">
        <v>13</v>
      </c>
    </row>
    <row r="13330" spans="1:13" s="39" customFormat="1" ht="12.75" x14ac:dyDescent="0.2">
      <c r="A13330" s="33" t="s">
        <v>12319</v>
      </c>
      <c r="B13330" s="33" t="s">
        <v>572</v>
      </c>
      <c r="C13330" s="34">
        <v>10</v>
      </c>
      <c r="D13330" s="33" t="s">
        <v>13912</v>
      </c>
      <c r="E13330" s="33" t="s">
        <v>12400</v>
      </c>
      <c r="F13330" s="35">
        <v>53102902</v>
      </c>
      <c r="G13330" s="33" t="s">
        <v>466</v>
      </c>
      <c r="H13330" s="33">
        <v>2</v>
      </c>
      <c r="I13330" s="33">
        <v>5</v>
      </c>
      <c r="J13330" s="36">
        <v>20</v>
      </c>
      <c r="K13330" s="37">
        <v>2353564.8000000003</v>
      </c>
      <c r="L13330" s="38" t="s">
        <v>15</v>
      </c>
      <c r="M13330" s="38" t="s">
        <v>13</v>
      </c>
    </row>
    <row r="13331" spans="1:13" s="39" customFormat="1" ht="12.75" x14ac:dyDescent="0.2">
      <c r="A13331" s="33" t="s">
        <v>12319</v>
      </c>
      <c r="B13331" s="33" t="s">
        <v>572</v>
      </c>
      <c r="C13331" s="34">
        <v>10</v>
      </c>
      <c r="D13331" s="33" t="s">
        <v>13912</v>
      </c>
      <c r="E13331" s="33" t="s">
        <v>12401</v>
      </c>
      <c r="F13331" s="35">
        <v>53102704</v>
      </c>
      <c r="G13331" s="33" t="s">
        <v>466</v>
      </c>
      <c r="H13331" s="33">
        <v>2</v>
      </c>
      <c r="I13331" s="33">
        <v>5</v>
      </c>
      <c r="J13331" s="36">
        <v>150</v>
      </c>
      <c r="K13331" s="37">
        <v>37581117</v>
      </c>
      <c r="L13331" s="38" t="s">
        <v>15</v>
      </c>
      <c r="M13331" s="38" t="s">
        <v>13</v>
      </c>
    </row>
    <row r="13332" spans="1:13" s="39" customFormat="1" ht="12.75" x14ac:dyDescent="0.2">
      <c r="A13332" s="33" t="s">
        <v>12319</v>
      </c>
      <c r="B13332" s="33" t="s">
        <v>572</v>
      </c>
      <c r="C13332" s="34">
        <v>10</v>
      </c>
      <c r="D13332" s="33" t="s">
        <v>13912</v>
      </c>
      <c r="E13332" s="33" t="s">
        <v>12402</v>
      </c>
      <c r="F13332" s="35">
        <v>53102704</v>
      </c>
      <c r="G13332" s="33" t="s">
        <v>466</v>
      </c>
      <c r="H13332" s="33">
        <v>2</v>
      </c>
      <c r="I13332" s="33">
        <v>5</v>
      </c>
      <c r="J13332" s="36">
        <v>130</v>
      </c>
      <c r="K13332" s="37">
        <v>32570301.399999999</v>
      </c>
      <c r="L13332" s="38" t="s">
        <v>15</v>
      </c>
      <c r="M13332" s="38" t="s">
        <v>13</v>
      </c>
    </row>
    <row r="13333" spans="1:13" s="39" customFormat="1" ht="12.75" x14ac:dyDescent="0.2">
      <c r="A13333" s="33" t="s">
        <v>12319</v>
      </c>
      <c r="B13333" s="33" t="s">
        <v>572</v>
      </c>
      <c r="C13333" s="34">
        <v>10</v>
      </c>
      <c r="D13333" s="33" t="s">
        <v>13912</v>
      </c>
      <c r="E13333" s="33" t="s">
        <v>12403</v>
      </c>
      <c r="F13333" s="35">
        <v>53102701</v>
      </c>
      <c r="G13333" s="33" t="s">
        <v>466</v>
      </c>
      <c r="H13333" s="33">
        <v>6</v>
      </c>
      <c r="I13333" s="33">
        <v>5</v>
      </c>
      <c r="J13333" s="36">
        <v>375</v>
      </c>
      <c r="K13333" s="37">
        <v>131250000</v>
      </c>
      <c r="L13333" s="38" t="s">
        <v>15</v>
      </c>
      <c r="M13333" s="38" t="s">
        <v>13</v>
      </c>
    </row>
    <row r="13334" spans="1:13" s="39" customFormat="1" ht="12.75" x14ac:dyDescent="0.2">
      <c r="A13334" s="33" t="s">
        <v>12319</v>
      </c>
      <c r="B13334" s="33" t="s">
        <v>572</v>
      </c>
      <c r="C13334" s="34">
        <v>10</v>
      </c>
      <c r="D13334" s="33" t="s">
        <v>13912</v>
      </c>
      <c r="E13334" s="33" t="s">
        <v>12404</v>
      </c>
      <c r="F13334" s="35">
        <v>53102701</v>
      </c>
      <c r="G13334" s="33" t="s">
        <v>466</v>
      </c>
      <c r="H13334" s="33">
        <v>6</v>
      </c>
      <c r="I13334" s="33">
        <v>5</v>
      </c>
      <c r="J13334" s="36">
        <v>340</v>
      </c>
      <c r="K13334" s="37">
        <v>95200000</v>
      </c>
      <c r="L13334" s="38" t="s">
        <v>15</v>
      </c>
      <c r="M13334" s="38" t="s">
        <v>13</v>
      </c>
    </row>
    <row r="13335" spans="1:13" s="39" customFormat="1" ht="12.75" x14ac:dyDescent="0.2">
      <c r="A13335" s="33" t="s">
        <v>12319</v>
      </c>
      <c r="B13335" s="33" t="s">
        <v>572</v>
      </c>
      <c r="C13335" s="34">
        <v>10</v>
      </c>
      <c r="D13335" s="33" t="s">
        <v>13912</v>
      </c>
      <c r="E13335" s="33" t="s">
        <v>12405</v>
      </c>
      <c r="F13335" s="35">
        <v>53102701</v>
      </c>
      <c r="G13335" s="33" t="s">
        <v>466</v>
      </c>
      <c r="H13335" s="33">
        <v>6</v>
      </c>
      <c r="I13335" s="33">
        <v>5</v>
      </c>
      <c r="J13335" s="36">
        <v>280</v>
      </c>
      <c r="K13335" s="37">
        <v>56000000</v>
      </c>
      <c r="L13335" s="38" t="s">
        <v>15</v>
      </c>
      <c r="M13335" s="38" t="s">
        <v>13</v>
      </c>
    </row>
    <row r="13336" spans="1:13" s="39" customFormat="1" ht="12.75" x14ac:dyDescent="0.2">
      <c r="A13336" s="33" t="s">
        <v>12319</v>
      </c>
      <c r="B13336" s="33" t="s">
        <v>572</v>
      </c>
      <c r="C13336" s="34">
        <v>10</v>
      </c>
      <c r="D13336" s="33" t="s">
        <v>13912</v>
      </c>
      <c r="E13336" s="33" t="s">
        <v>12406</v>
      </c>
      <c r="F13336" s="35">
        <v>53102701</v>
      </c>
      <c r="G13336" s="33" t="s">
        <v>466</v>
      </c>
      <c r="H13336" s="33">
        <v>6</v>
      </c>
      <c r="I13336" s="33">
        <v>5</v>
      </c>
      <c r="J13336" s="36">
        <v>600</v>
      </c>
      <c r="K13336" s="37">
        <v>228000000</v>
      </c>
      <c r="L13336" s="38" t="s">
        <v>15</v>
      </c>
      <c r="M13336" s="38" t="s">
        <v>13</v>
      </c>
    </row>
    <row r="13337" spans="1:13" s="39" customFormat="1" ht="12.75" x14ac:dyDescent="0.2">
      <c r="A13337" s="33" t="s">
        <v>12319</v>
      </c>
      <c r="B13337" s="33" t="s">
        <v>572</v>
      </c>
      <c r="C13337" s="34">
        <v>10</v>
      </c>
      <c r="D13337" s="33" t="s">
        <v>13912</v>
      </c>
      <c r="E13337" s="33" t="s">
        <v>12407</v>
      </c>
      <c r="F13337" s="35">
        <v>53102711</v>
      </c>
      <c r="G13337" s="33" t="s">
        <v>466</v>
      </c>
      <c r="H13337" s="33">
        <v>2</v>
      </c>
      <c r="I13337" s="33">
        <v>5</v>
      </c>
      <c r="J13337" s="36">
        <v>50</v>
      </c>
      <c r="K13337" s="37">
        <v>5504304.5</v>
      </c>
      <c r="L13337" s="38" t="s">
        <v>15</v>
      </c>
      <c r="M13337" s="38" t="s">
        <v>13</v>
      </c>
    </row>
    <row r="13338" spans="1:13" s="39" customFormat="1" ht="12.75" x14ac:dyDescent="0.2">
      <c r="A13338" s="33" t="s">
        <v>12319</v>
      </c>
      <c r="B13338" s="33" t="s">
        <v>572</v>
      </c>
      <c r="C13338" s="34">
        <v>10</v>
      </c>
      <c r="D13338" s="33" t="s">
        <v>13912</v>
      </c>
      <c r="E13338" s="33" t="s">
        <v>12408</v>
      </c>
      <c r="F13338" s="35">
        <v>53102704</v>
      </c>
      <c r="G13338" s="33" t="s">
        <v>466</v>
      </c>
      <c r="H13338" s="33">
        <v>2</v>
      </c>
      <c r="I13338" s="33">
        <v>5</v>
      </c>
      <c r="J13338" s="36">
        <v>200</v>
      </c>
      <c r="K13338" s="37">
        <v>22017218</v>
      </c>
      <c r="L13338" s="38" t="s">
        <v>15</v>
      </c>
      <c r="M13338" s="38" t="s">
        <v>13</v>
      </c>
    </row>
    <row r="13339" spans="1:13" s="39" customFormat="1" ht="12.75" x14ac:dyDescent="0.2">
      <c r="A13339" s="33" t="s">
        <v>12319</v>
      </c>
      <c r="B13339" s="33" t="s">
        <v>572</v>
      </c>
      <c r="C13339" s="34">
        <v>10</v>
      </c>
      <c r="D13339" s="33" t="s">
        <v>13912</v>
      </c>
      <c r="E13339" s="33" t="s">
        <v>12409</v>
      </c>
      <c r="F13339" s="35">
        <v>53102700</v>
      </c>
      <c r="G13339" s="33" t="s">
        <v>466</v>
      </c>
      <c r="H13339" s="33">
        <v>2</v>
      </c>
      <c r="I13339" s="33">
        <v>5</v>
      </c>
      <c r="J13339" s="36">
        <v>1450</v>
      </c>
      <c r="K13339" s="37">
        <v>171734317</v>
      </c>
      <c r="L13339" s="38" t="s">
        <v>15</v>
      </c>
      <c r="M13339" s="38" t="s">
        <v>13</v>
      </c>
    </row>
    <row r="13340" spans="1:13" s="39" customFormat="1" ht="12.75" x14ac:dyDescent="0.2">
      <c r="A13340" s="33" t="s">
        <v>12319</v>
      </c>
      <c r="B13340" s="33" t="s">
        <v>572</v>
      </c>
      <c r="C13340" s="34">
        <v>10</v>
      </c>
      <c r="D13340" s="33" t="s">
        <v>13912</v>
      </c>
      <c r="E13340" s="33" t="s">
        <v>12410</v>
      </c>
      <c r="F13340" s="35">
        <v>53111602</v>
      </c>
      <c r="G13340" s="33" t="s">
        <v>466</v>
      </c>
      <c r="H13340" s="33">
        <v>2</v>
      </c>
      <c r="I13340" s="33">
        <v>5</v>
      </c>
      <c r="J13340" s="36">
        <v>578</v>
      </c>
      <c r="K13340" s="37">
        <v>29507478</v>
      </c>
      <c r="L13340" s="38" t="s">
        <v>12233</v>
      </c>
      <c r="M13340" s="38" t="s">
        <v>13</v>
      </c>
    </row>
    <row r="13341" spans="1:13" s="39" customFormat="1" ht="12.75" x14ac:dyDescent="0.2">
      <c r="A13341" s="33" t="s">
        <v>12319</v>
      </c>
      <c r="B13341" s="33" t="s">
        <v>572</v>
      </c>
      <c r="C13341" s="34">
        <v>10</v>
      </c>
      <c r="D13341" s="33" t="s">
        <v>13912</v>
      </c>
      <c r="E13341" s="33" t="s">
        <v>12411</v>
      </c>
      <c r="F13341" s="35">
        <v>53111601</v>
      </c>
      <c r="G13341" s="33" t="s">
        <v>466</v>
      </c>
      <c r="H13341" s="33">
        <v>2</v>
      </c>
      <c r="I13341" s="33">
        <v>5</v>
      </c>
      <c r="J13341" s="36">
        <v>637</v>
      </c>
      <c r="K13341" s="37">
        <v>42679000</v>
      </c>
      <c r="L13341" s="38" t="s">
        <v>12233</v>
      </c>
      <c r="M13341" s="38" t="s">
        <v>13</v>
      </c>
    </row>
    <row r="13342" spans="1:13" s="39" customFormat="1" ht="12.75" x14ac:dyDescent="0.2">
      <c r="A13342" s="33" t="s">
        <v>12319</v>
      </c>
      <c r="B13342" s="33" t="s">
        <v>572</v>
      </c>
      <c r="C13342" s="34">
        <v>10</v>
      </c>
      <c r="D13342" s="33" t="s">
        <v>13912</v>
      </c>
      <c r="E13342" s="33" t="s">
        <v>12412</v>
      </c>
      <c r="F13342" s="35">
        <v>53111602</v>
      </c>
      <c r="G13342" s="33" t="s">
        <v>466</v>
      </c>
      <c r="H13342" s="33">
        <v>2</v>
      </c>
      <c r="I13342" s="33">
        <v>5</v>
      </c>
      <c r="J13342" s="36">
        <v>515</v>
      </c>
      <c r="K13342" s="37">
        <v>26867550</v>
      </c>
      <c r="L13342" s="38" t="s">
        <v>12233</v>
      </c>
      <c r="M13342" s="38" t="s">
        <v>13</v>
      </c>
    </row>
    <row r="13343" spans="1:13" s="39" customFormat="1" ht="12.75" x14ac:dyDescent="0.2">
      <c r="A13343" s="33" t="s">
        <v>12319</v>
      </c>
      <c r="B13343" s="33" t="s">
        <v>572</v>
      </c>
      <c r="C13343" s="34">
        <v>10</v>
      </c>
      <c r="D13343" s="33" t="s">
        <v>13912</v>
      </c>
      <c r="E13343" s="33" t="s">
        <v>12413</v>
      </c>
      <c r="F13343" s="35">
        <v>53111602</v>
      </c>
      <c r="G13343" s="33" t="s">
        <v>466</v>
      </c>
      <c r="H13343" s="33">
        <v>2</v>
      </c>
      <c r="I13343" s="33">
        <v>5</v>
      </c>
      <c r="J13343" s="36">
        <v>200</v>
      </c>
      <c r="K13343" s="37">
        <v>10210200</v>
      </c>
      <c r="L13343" s="38" t="s">
        <v>12233</v>
      </c>
      <c r="M13343" s="38" t="s">
        <v>13</v>
      </c>
    </row>
    <row r="13344" spans="1:13" s="39" customFormat="1" ht="12.75" x14ac:dyDescent="0.2">
      <c r="A13344" s="33" t="s">
        <v>12319</v>
      </c>
      <c r="B13344" s="33" t="s">
        <v>572</v>
      </c>
      <c r="C13344" s="34">
        <v>10</v>
      </c>
      <c r="D13344" s="33" t="s">
        <v>13912</v>
      </c>
      <c r="E13344" s="33" t="s">
        <v>12414</v>
      </c>
      <c r="F13344" s="35">
        <v>53103001</v>
      </c>
      <c r="G13344" s="33" t="s">
        <v>466</v>
      </c>
      <c r="H13344" s="33">
        <v>5</v>
      </c>
      <c r="I13344" s="33">
        <v>5</v>
      </c>
      <c r="J13344" s="36">
        <v>270</v>
      </c>
      <c r="K13344" s="37">
        <v>7560000</v>
      </c>
      <c r="L13344" s="38" t="s">
        <v>15</v>
      </c>
      <c r="M13344" s="38" t="s">
        <v>13</v>
      </c>
    </row>
    <row r="13345" spans="1:13" s="39" customFormat="1" ht="12.75" x14ac:dyDescent="0.2">
      <c r="A13345" s="33" t="s">
        <v>12319</v>
      </c>
      <c r="B13345" s="33" t="s">
        <v>572</v>
      </c>
      <c r="C13345" s="34">
        <v>10</v>
      </c>
      <c r="D13345" s="33" t="s">
        <v>13912</v>
      </c>
      <c r="E13345" s="33" t="s">
        <v>12415</v>
      </c>
      <c r="F13345" s="35">
        <v>53103001</v>
      </c>
      <c r="G13345" s="33" t="s">
        <v>466</v>
      </c>
      <c r="H13345" s="33">
        <v>5</v>
      </c>
      <c r="I13345" s="33">
        <v>5</v>
      </c>
      <c r="J13345" s="36">
        <v>20</v>
      </c>
      <c r="K13345" s="37">
        <v>600000</v>
      </c>
      <c r="L13345" s="38" t="s">
        <v>15</v>
      </c>
      <c r="M13345" s="38" t="s">
        <v>13</v>
      </c>
    </row>
    <row r="13346" spans="1:13" s="39" customFormat="1" ht="12.75" x14ac:dyDescent="0.2">
      <c r="A13346" s="33" t="s">
        <v>12319</v>
      </c>
      <c r="B13346" s="33" t="s">
        <v>572</v>
      </c>
      <c r="C13346" s="34">
        <v>10</v>
      </c>
      <c r="D13346" s="33" t="s">
        <v>13912</v>
      </c>
      <c r="E13346" s="33" t="s">
        <v>4602</v>
      </c>
      <c r="F13346" s="35">
        <v>46182306</v>
      </c>
      <c r="G13346" s="33" t="s">
        <v>466</v>
      </c>
      <c r="H13346" s="33">
        <v>5</v>
      </c>
      <c r="I13346" s="33">
        <v>5</v>
      </c>
      <c r="J13346" s="36">
        <v>270</v>
      </c>
      <c r="K13346" s="37">
        <v>3510000</v>
      </c>
      <c r="L13346" s="38" t="s">
        <v>15</v>
      </c>
      <c r="M13346" s="38" t="s">
        <v>13</v>
      </c>
    </row>
    <row r="13347" spans="1:13" s="39" customFormat="1" ht="12.75" x14ac:dyDescent="0.2">
      <c r="A13347" s="33" t="s">
        <v>12319</v>
      </c>
      <c r="B13347" s="33" t="s">
        <v>572</v>
      </c>
      <c r="C13347" s="34">
        <v>10</v>
      </c>
      <c r="D13347" s="33" t="s">
        <v>13912</v>
      </c>
      <c r="E13347" s="33" t="s">
        <v>12416</v>
      </c>
      <c r="F13347" s="35">
        <v>53102516</v>
      </c>
      <c r="G13347" s="33" t="s">
        <v>466</v>
      </c>
      <c r="H13347" s="33">
        <v>5</v>
      </c>
      <c r="I13347" s="33">
        <v>5</v>
      </c>
      <c r="J13347" s="36">
        <v>200</v>
      </c>
      <c r="K13347" s="37">
        <v>3196000</v>
      </c>
      <c r="L13347" s="38" t="s">
        <v>15</v>
      </c>
      <c r="M13347" s="38" t="s">
        <v>13</v>
      </c>
    </row>
    <row r="13348" spans="1:13" s="39" customFormat="1" ht="12.75" x14ac:dyDescent="0.2">
      <c r="A13348" s="33" t="s">
        <v>12319</v>
      </c>
      <c r="B13348" s="33" t="s">
        <v>572</v>
      </c>
      <c r="C13348" s="34">
        <v>10</v>
      </c>
      <c r="D13348" s="33" t="s">
        <v>13912</v>
      </c>
      <c r="E13348" s="33" t="s">
        <v>12417</v>
      </c>
      <c r="F13348" s="35">
        <v>53102701</v>
      </c>
      <c r="G13348" s="33" t="s">
        <v>466</v>
      </c>
      <c r="H13348" s="33">
        <v>6</v>
      </c>
      <c r="I13348" s="33">
        <v>5</v>
      </c>
      <c r="J13348" s="36">
        <v>375</v>
      </c>
      <c r="K13348" s="37">
        <v>180000000</v>
      </c>
      <c r="L13348" s="38" t="s">
        <v>15</v>
      </c>
      <c r="M13348" s="38" t="s">
        <v>13</v>
      </c>
    </row>
    <row r="13349" spans="1:13" s="39" customFormat="1" ht="12.75" x14ac:dyDescent="0.2">
      <c r="A13349" s="33" t="s">
        <v>12319</v>
      </c>
      <c r="B13349" s="33" t="s">
        <v>572</v>
      </c>
      <c r="C13349" s="34">
        <v>16</v>
      </c>
      <c r="D13349" s="33" t="s">
        <v>13912</v>
      </c>
      <c r="E13349" s="33" t="s">
        <v>12418</v>
      </c>
      <c r="F13349" s="35">
        <v>93161608</v>
      </c>
      <c r="G13349" s="33" t="s">
        <v>313</v>
      </c>
      <c r="H13349" s="33">
        <v>6</v>
      </c>
      <c r="I13349" s="33">
        <v>5</v>
      </c>
      <c r="J13349" s="36">
        <v>1</v>
      </c>
      <c r="K13349" s="37">
        <v>13876360</v>
      </c>
      <c r="L13349" s="38" t="s">
        <v>12</v>
      </c>
      <c r="M13349" s="38" t="s">
        <v>13</v>
      </c>
    </row>
    <row r="13350" spans="1:13" s="39" customFormat="1" ht="12.75" x14ac:dyDescent="0.2">
      <c r="A13350" s="33" t="s">
        <v>12319</v>
      </c>
      <c r="B13350" s="33" t="s">
        <v>572</v>
      </c>
      <c r="C13350" s="34">
        <v>10</v>
      </c>
      <c r="D13350" s="33" t="s">
        <v>13912</v>
      </c>
      <c r="E13350" s="33" t="s">
        <v>12419</v>
      </c>
      <c r="F13350" s="35">
        <v>43211717</v>
      </c>
      <c r="G13350" s="33" t="s">
        <v>466</v>
      </c>
      <c r="H13350" s="33">
        <v>6</v>
      </c>
      <c r="I13350" s="33">
        <v>4</v>
      </c>
      <c r="J13350" s="36">
        <v>1</v>
      </c>
      <c r="K13350" s="37">
        <v>301939994.69000012</v>
      </c>
      <c r="L13350" s="38" t="s">
        <v>15</v>
      </c>
      <c r="M13350" s="38" t="s">
        <v>13</v>
      </c>
    </row>
    <row r="13351" spans="1:13" s="39" customFormat="1" ht="12.75" x14ac:dyDescent="0.2">
      <c r="A13351" s="33" t="s">
        <v>12319</v>
      </c>
      <c r="B13351" s="33" t="s">
        <v>572</v>
      </c>
      <c r="C13351" s="34">
        <v>10</v>
      </c>
      <c r="D13351" s="33" t="s">
        <v>13912</v>
      </c>
      <c r="E13351" s="33" t="s">
        <v>12420</v>
      </c>
      <c r="F13351" s="35">
        <v>82121601</v>
      </c>
      <c r="G13351" s="33" t="s">
        <v>15071</v>
      </c>
      <c r="H13351" s="33">
        <v>6</v>
      </c>
      <c r="I13351" s="33">
        <v>6</v>
      </c>
      <c r="J13351" s="36">
        <v>536</v>
      </c>
      <c r="K13351" s="37">
        <v>24120000</v>
      </c>
      <c r="L13351" s="38" t="s">
        <v>15</v>
      </c>
      <c r="M13351" s="38" t="s">
        <v>13</v>
      </c>
    </row>
    <row r="13352" spans="1:13" s="39" customFormat="1" ht="12.75" x14ac:dyDescent="0.2">
      <c r="A13352" s="33" t="s">
        <v>12319</v>
      </c>
      <c r="B13352" s="33" t="s">
        <v>572</v>
      </c>
      <c r="C13352" s="34">
        <v>10</v>
      </c>
      <c r="D13352" s="33" t="s">
        <v>13912</v>
      </c>
      <c r="E13352" s="33" t="s">
        <v>12421</v>
      </c>
      <c r="F13352" s="35">
        <v>49101602</v>
      </c>
      <c r="G13352" s="33" t="s">
        <v>15071</v>
      </c>
      <c r="H13352" s="33">
        <v>6</v>
      </c>
      <c r="I13352" s="33">
        <v>6</v>
      </c>
      <c r="J13352" s="36">
        <v>49</v>
      </c>
      <c r="K13352" s="37">
        <v>5880000</v>
      </c>
      <c r="L13352" s="38" t="s">
        <v>15</v>
      </c>
      <c r="M13352" s="38" t="s">
        <v>13</v>
      </c>
    </row>
    <row r="13353" spans="1:13" s="39" customFormat="1" ht="12.75" x14ac:dyDescent="0.2">
      <c r="A13353" s="33" t="s">
        <v>12319</v>
      </c>
      <c r="B13353" s="33" t="s">
        <v>572</v>
      </c>
      <c r="C13353" s="34">
        <v>10</v>
      </c>
      <c r="D13353" s="33" t="s">
        <v>13912</v>
      </c>
      <c r="E13353" s="33" t="s">
        <v>12422</v>
      </c>
      <c r="F13353" s="35">
        <v>53101802</v>
      </c>
      <c r="G13353" s="33" t="s">
        <v>466</v>
      </c>
      <c r="H13353" s="33">
        <v>6</v>
      </c>
      <c r="I13353" s="33">
        <v>4</v>
      </c>
      <c r="J13353" s="36">
        <v>907</v>
      </c>
      <c r="K13353" s="37">
        <v>280625800</v>
      </c>
      <c r="L13353" s="38" t="s">
        <v>15</v>
      </c>
      <c r="M13353" s="38" t="s">
        <v>13</v>
      </c>
    </row>
    <row r="13354" spans="1:13" s="39" customFormat="1" ht="12.75" x14ac:dyDescent="0.2">
      <c r="A13354" s="33" t="s">
        <v>12319</v>
      </c>
      <c r="B13354" s="33" t="s">
        <v>572</v>
      </c>
      <c r="C13354" s="34">
        <v>10</v>
      </c>
      <c r="D13354" s="33" t="s">
        <v>13912</v>
      </c>
      <c r="E13354" s="33" t="s">
        <v>12423</v>
      </c>
      <c r="F13354" s="35">
        <v>46181529</v>
      </c>
      <c r="G13354" s="33" t="s">
        <v>466</v>
      </c>
      <c r="H13354" s="33">
        <v>6</v>
      </c>
      <c r="I13354" s="33">
        <v>4</v>
      </c>
      <c r="J13354" s="36">
        <v>260</v>
      </c>
      <c r="K13354" s="37">
        <v>78000000</v>
      </c>
      <c r="L13354" s="38" t="s">
        <v>15</v>
      </c>
      <c r="M13354" s="38" t="s">
        <v>13</v>
      </c>
    </row>
    <row r="13355" spans="1:13" s="39" customFormat="1" ht="12.75" x14ac:dyDescent="0.2">
      <c r="A13355" s="33" t="s">
        <v>12319</v>
      </c>
      <c r="B13355" s="33" t="s">
        <v>572</v>
      </c>
      <c r="C13355" s="34">
        <v>10</v>
      </c>
      <c r="D13355" s="33" t="s">
        <v>13912</v>
      </c>
      <c r="E13355" s="33" t="s">
        <v>12424</v>
      </c>
      <c r="F13355" s="35">
        <v>53102303</v>
      </c>
      <c r="G13355" s="33" t="s">
        <v>466</v>
      </c>
      <c r="H13355" s="33">
        <v>6</v>
      </c>
      <c r="I13355" s="33">
        <v>4</v>
      </c>
      <c r="J13355" s="36">
        <v>11719</v>
      </c>
      <c r="K13355" s="37">
        <v>72517172</v>
      </c>
      <c r="L13355" s="38" t="s">
        <v>15</v>
      </c>
      <c r="M13355" s="38" t="s">
        <v>13</v>
      </c>
    </row>
    <row r="13356" spans="1:13" s="39" customFormat="1" ht="12.75" x14ac:dyDescent="0.2">
      <c r="A13356" s="33" t="s">
        <v>12319</v>
      </c>
      <c r="B13356" s="33" t="s">
        <v>572</v>
      </c>
      <c r="C13356" s="34">
        <v>10</v>
      </c>
      <c r="D13356" s="33" t="s">
        <v>13912</v>
      </c>
      <c r="E13356" s="33" t="s">
        <v>12425</v>
      </c>
      <c r="F13356" s="35">
        <v>53102501</v>
      </c>
      <c r="G13356" s="33" t="s">
        <v>466</v>
      </c>
      <c r="H13356" s="33">
        <v>6</v>
      </c>
      <c r="I13356" s="33">
        <v>4</v>
      </c>
      <c r="J13356" s="36">
        <v>9900</v>
      </c>
      <c r="K13356" s="37">
        <v>86590350</v>
      </c>
      <c r="L13356" s="38" t="s">
        <v>15</v>
      </c>
      <c r="M13356" s="38" t="s">
        <v>13</v>
      </c>
    </row>
    <row r="13357" spans="1:13" s="39" customFormat="1" ht="12.75" x14ac:dyDescent="0.2">
      <c r="A13357" s="33" t="s">
        <v>12319</v>
      </c>
      <c r="B13357" s="33" t="s">
        <v>572</v>
      </c>
      <c r="C13357" s="34">
        <v>10</v>
      </c>
      <c r="D13357" s="33" t="s">
        <v>13912</v>
      </c>
      <c r="E13357" s="33" t="s">
        <v>12426</v>
      </c>
      <c r="F13357" s="35">
        <v>53102701</v>
      </c>
      <c r="G13357" s="33" t="s">
        <v>466</v>
      </c>
      <c r="H13357" s="33">
        <v>6</v>
      </c>
      <c r="I13357" s="33">
        <v>4</v>
      </c>
      <c r="J13357" s="36">
        <v>300</v>
      </c>
      <c r="K13357" s="37">
        <v>75000000</v>
      </c>
      <c r="L13357" s="38" t="s">
        <v>15</v>
      </c>
      <c r="M13357" s="38" t="s">
        <v>13</v>
      </c>
    </row>
    <row r="13358" spans="1:13" s="39" customFormat="1" ht="12.75" x14ac:dyDescent="0.2">
      <c r="A13358" s="33" t="s">
        <v>12319</v>
      </c>
      <c r="B13358" s="33" t="s">
        <v>572</v>
      </c>
      <c r="C13358" s="34">
        <v>10</v>
      </c>
      <c r="D13358" s="33" t="s">
        <v>13912</v>
      </c>
      <c r="E13358" s="33" t="s">
        <v>12419</v>
      </c>
      <c r="F13358" s="35">
        <v>93171702</v>
      </c>
      <c r="G13358" s="33" t="s">
        <v>466</v>
      </c>
      <c r="H13358" s="33">
        <v>6</v>
      </c>
      <c r="I13358" s="33">
        <v>6</v>
      </c>
      <c r="J13358" s="36">
        <v>1</v>
      </c>
      <c r="K13358" s="37">
        <v>7376433.5099998713</v>
      </c>
      <c r="L13358" s="38" t="s">
        <v>15</v>
      </c>
      <c r="M13358" s="38" t="s">
        <v>13</v>
      </c>
    </row>
    <row r="13359" spans="1:13" s="39" customFormat="1" ht="12.75" x14ac:dyDescent="0.2">
      <c r="A13359" s="33" t="s">
        <v>12319</v>
      </c>
      <c r="B13359" s="33" t="s">
        <v>572</v>
      </c>
      <c r="C13359" s="34">
        <v>10</v>
      </c>
      <c r="D13359" s="33" t="s">
        <v>13912</v>
      </c>
      <c r="E13359" s="33" t="s">
        <v>12427</v>
      </c>
      <c r="F13359" s="35">
        <v>53102701</v>
      </c>
      <c r="G13359" s="33" t="s">
        <v>466</v>
      </c>
      <c r="H13359" s="33">
        <v>6</v>
      </c>
      <c r="I13359" s="33">
        <v>4</v>
      </c>
      <c r="J13359" s="36">
        <v>150</v>
      </c>
      <c r="K13359" s="37">
        <v>37500000</v>
      </c>
      <c r="L13359" s="38" t="s">
        <v>15</v>
      </c>
      <c r="M13359" s="38" t="s">
        <v>13</v>
      </c>
    </row>
    <row r="13360" spans="1:13" s="39" customFormat="1" ht="12.75" x14ac:dyDescent="0.2">
      <c r="A13360" s="33" t="s">
        <v>12319</v>
      </c>
      <c r="B13360" s="33" t="s">
        <v>572</v>
      </c>
      <c r="C13360" s="34">
        <v>10</v>
      </c>
      <c r="D13360" s="33" t="s">
        <v>13912</v>
      </c>
      <c r="E13360" s="33" t="s">
        <v>12428</v>
      </c>
      <c r="F13360" s="35">
        <v>53102701</v>
      </c>
      <c r="G13360" s="33" t="s">
        <v>466</v>
      </c>
      <c r="H13360" s="33">
        <v>6</v>
      </c>
      <c r="I13360" s="33">
        <v>4</v>
      </c>
      <c r="J13360" s="36">
        <v>500</v>
      </c>
      <c r="K13360" s="37">
        <v>100000000</v>
      </c>
      <c r="L13360" s="38" t="s">
        <v>15</v>
      </c>
      <c r="M13360" s="38" t="s">
        <v>13</v>
      </c>
    </row>
    <row r="13361" spans="1:13" s="39" customFormat="1" ht="12.75" x14ac:dyDescent="0.2">
      <c r="A13361" s="33" t="s">
        <v>12319</v>
      </c>
      <c r="B13361" s="33" t="s">
        <v>572</v>
      </c>
      <c r="C13361" s="34">
        <v>10</v>
      </c>
      <c r="D13361" s="33" t="s">
        <v>13912</v>
      </c>
      <c r="E13361" s="33" t="s">
        <v>369</v>
      </c>
      <c r="F13361" s="35">
        <v>0</v>
      </c>
      <c r="G13361" s="33" t="s">
        <v>466</v>
      </c>
      <c r="H13361" s="33">
        <v>2</v>
      </c>
      <c r="I13361" s="33">
        <v>5</v>
      </c>
      <c r="J13361" s="36">
        <v>1</v>
      </c>
      <c r="K13361" s="37">
        <v>1530000</v>
      </c>
      <c r="L13361" s="38" t="s">
        <v>12</v>
      </c>
      <c r="M13361" s="38" t="s">
        <v>13</v>
      </c>
    </row>
    <row r="13362" spans="1:13" s="39" customFormat="1" ht="12.75" x14ac:dyDescent="0.2">
      <c r="A13362" s="33" t="s">
        <v>12319</v>
      </c>
      <c r="B13362" s="33" t="s">
        <v>572</v>
      </c>
      <c r="C13362" s="34">
        <v>10</v>
      </c>
      <c r="D13362" s="33" t="s">
        <v>13912</v>
      </c>
      <c r="E13362" s="33" t="s">
        <v>369</v>
      </c>
      <c r="F13362" s="35">
        <v>0</v>
      </c>
      <c r="G13362" s="33" t="s">
        <v>466</v>
      </c>
      <c r="H13362" s="33">
        <v>2</v>
      </c>
      <c r="I13362" s="33">
        <v>5</v>
      </c>
      <c r="J13362" s="36">
        <v>1</v>
      </c>
      <c r="K13362" s="37">
        <v>1999.45</v>
      </c>
      <c r="L13362" s="38" t="s">
        <v>12</v>
      </c>
      <c r="M13362" s="38" t="s">
        <v>13</v>
      </c>
    </row>
    <row r="13363" spans="1:13" s="39" customFormat="1" ht="12.75" x14ac:dyDescent="0.2">
      <c r="A13363" s="33" t="s">
        <v>12319</v>
      </c>
      <c r="B13363" s="33" t="s">
        <v>572</v>
      </c>
      <c r="C13363" s="34">
        <v>10</v>
      </c>
      <c r="D13363" s="33" t="s">
        <v>13912</v>
      </c>
      <c r="E13363" s="33" t="s">
        <v>369</v>
      </c>
      <c r="F13363" s="35">
        <v>0</v>
      </c>
      <c r="G13363" s="33" t="s">
        <v>466</v>
      </c>
      <c r="H13363" s="33">
        <v>2</v>
      </c>
      <c r="I13363" s="33">
        <v>5</v>
      </c>
      <c r="J13363" s="36">
        <v>1</v>
      </c>
      <c r="K13363" s="37">
        <v>13171360</v>
      </c>
      <c r="L13363" s="38" t="s">
        <v>12</v>
      </c>
      <c r="M13363" s="38" t="s">
        <v>13</v>
      </c>
    </row>
    <row r="13364" spans="1:13" s="39" customFormat="1" ht="12.75" x14ac:dyDescent="0.2">
      <c r="A13364" s="33" t="s">
        <v>12319</v>
      </c>
      <c r="B13364" s="33" t="s">
        <v>572</v>
      </c>
      <c r="C13364" s="34">
        <v>10</v>
      </c>
      <c r="D13364" s="33" t="s">
        <v>13912</v>
      </c>
      <c r="E13364" s="33" t="s">
        <v>369</v>
      </c>
      <c r="F13364" s="35">
        <v>0</v>
      </c>
      <c r="G13364" s="33" t="s">
        <v>466</v>
      </c>
      <c r="H13364" s="33">
        <v>2</v>
      </c>
      <c r="I13364" s="33">
        <v>5</v>
      </c>
      <c r="J13364" s="36">
        <v>1</v>
      </c>
      <c r="K13364" s="37">
        <v>12248874</v>
      </c>
      <c r="L13364" s="38" t="s">
        <v>12</v>
      </c>
      <c r="M13364" s="38" t="s">
        <v>13</v>
      </c>
    </row>
    <row r="13365" spans="1:13" s="39" customFormat="1" ht="12.75" x14ac:dyDescent="0.2">
      <c r="A13365" s="33" t="s">
        <v>12319</v>
      </c>
      <c r="B13365" s="33" t="s">
        <v>572</v>
      </c>
      <c r="C13365" s="34">
        <v>10</v>
      </c>
      <c r="D13365" s="33" t="s">
        <v>13912</v>
      </c>
      <c r="E13365" s="33" t="s">
        <v>369</v>
      </c>
      <c r="F13365" s="35">
        <v>0</v>
      </c>
      <c r="G13365" s="33" t="s">
        <v>466</v>
      </c>
      <c r="H13365" s="33">
        <v>2</v>
      </c>
      <c r="I13365" s="33">
        <v>5</v>
      </c>
      <c r="J13365" s="36">
        <v>1</v>
      </c>
      <c r="K13365" s="37">
        <v>2642337.0499999998</v>
      </c>
      <c r="L13365" s="38" t="s">
        <v>12</v>
      </c>
      <c r="M13365" s="38" t="s">
        <v>13</v>
      </c>
    </row>
    <row r="13366" spans="1:13" s="39" customFormat="1" ht="12.75" x14ac:dyDescent="0.2">
      <c r="A13366" s="33" t="s">
        <v>12319</v>
      </c>
      <c r="B13366" s="33" t="s">
        <v>572</v>
      </c>
      <c r="C13366" s="34">
        <v>10</v>
      </c>
      <c r="D13366" s="33" t="s">
        <v>13912</v>
      </c>
      <c r="E13366" s="33" t="s">
        <v>369</v>
      </c>
      <c r="F13366" s="35">
        <v>0</v>
      </c>
      <c r="G13366" s="33" t="s">
        <v>466</v>
      </c>
      <c r="H13366" s="33">
        <v>2</v>
      </c>
      <c r="I13366" s="33">
        <v>5</v>
      </c>
      <c r="J13366" s="36">
        <v>1</v>
      </c>
      <c r="K13366" s="37">
        <v>19144713.269999996</v>
      </c>
      <c r="L13366" s="38" t="s">
        <v>12</v>
      </c>
      <c r="M13366" s="38" t="s">
        <v>13</v>
      </c>
    </row>
    <row r="13367" spans="1:13" s="39" customFormat="1" ht="12.75" x14ac:dyDescent="0.2">
      <c r="A13367" s="33" t="s">
        <v>12319</v>
      </c>
      <c r="B13367" s="33" t="s">
        <v>572</v>
      </c>
      <c r="C13367" s="34">
        <v>16</v>
      </c>
      <c r="D13367" s="33" t="s">
        <v>13912</v>
      </c>
      <c r="E13367" s="33" t="s">
        <v>12422</v>
      </c>
      <c r="F13367" s="35">
        <v>0</v>
      </c>
      <c r="G13367" s="33" t="s">
        <v>466</v>
      </c>
      <c r="H13367" s="33">
        <v>6</v>
      </c>
      <c r="I13367" s="33">
        <v>4</v>
      </c>
      <c r="J13367" s="36">
        <v>315</v>
      </c>
      <c r="K13367" s="37">
        <v>97461000</v>
      </c>
      <c r="L13367" s="38" t="s">
        <v>12</v>
      </c>
      <c r="M13367" s="38" t="s">
        <v>13</v>
      </c>
    </row>
    <row r="13368" spans="1:13" s="39" customFormat="1" ht="12.75" x14ac:dyDescent="0.2">
      <c r="A13368" s="33" t="s">
        <v>12319</v>
      </c>
      <c r="B13368" s="33" t="s">
        <v>572</v>
      </c>
      <c r="C13368" s="34">
        <v>10</v>
      </c>
      <c r="D13368" s="33" t="s">
        <v>13912</v>
      </c>
      <c r="E13368" s="33" t="s">
        <v>369</v>
      </c>
      <c r="F13368" s="35">
        <v>0</v>
      </c>
      <c r="G13368" s="33" t="s">
        <v>313</v>
      </c>
      <c r="H13368" s="33">
        <v>1</v>
      </c>
      <c r="I13368" s="33">
        <v>6</v>
      </c>
      <c r="J13368" s="36">
        <v>1</v>
      </c>
      <c r="K13368" s="37">
        <v>2157300</v>
      </c>
      <c r="L13368" s="38" t="s">
        <v>12</v>
      </c>
      <c r="M13368" s="38" t="s">
        <v>13</v>
      </c>
    </row>
    <row r="13369" spans="1:13" s="39" customFormat="1" ht="12.75" x14ac:dyDescent="0.2">
      <c r="A13369" s="33" t="s">
        <v>12319</v>
      </c>
      <c r="B13369" s="33" t="s">
        <v>572</v>
      </c>
      <c r="C13369" s="34">
        <v>16</v>
      </c>
      <c r="D13369" s="33" t="s">
        <v>13912</v>
      </c>
      <c r="E13369" s="33" t="s">
        <v>369</v>
      </c>
      <c r="F13369" s="35">
        <v>0</v>
      </c>
      <c r="G13369" s="33" t="s">
        <v>466</v>
      </c>
      <c r="H13369" s="33">
        <v>6</v>
      </c>
      <c r="I13369" s="33">
        <v>4</v>
      </c>
      <c r="J13369" s="36">
        <v>1</v>
      </c>
      <c r="K13369" s="37">
        <v>70027</v>
      </c>
      <c r="L13369" s="38" t="s">
        <v>12</v>
      </c>
      <c r="M13369" s="38" t="s">
        <v>13</v>
      </c>
    </row>
    <row r="13370" spans="1:13" s="39" customFormat="1" ht="12.75" x14ac:dyDescent="0.2">
      <c r="A13370" s="33" t="s">
        <v>12319</v>
      </c>
      <c r="B13370" s="33" t="s">
        <v>572</v>
      </c>
      <c r="C13370" s="34">
        <v>10</v>
      </c>
      <c r="D13370" s="33" t="s">
        <v>13912</v>
      </c>
      <c r="E13370" s="33" t="s">
        <v>12429</v>
      </c>
      <c r="F13370" s="35">
        <v>53102701</v>
      </c>
      <c r="G13370" s="33" t="s">
        <v>466</v>
      </c>
      <c r="H13370" s="33">
        <v>9</v>
      </c>
      <c r="I13370" s="33">
        <v>3</v>
      </c>
      <c r="J13370" s="36">
        <v>3534</v>
      </c>
      <c r="K13370" s="37">
        <v>709720847.46000004</v>
      </c>
      <c r="L13370" s="38" t="s">
        <v>12</v>
      </c>
      <c r="M13370" s="38" t="s">
        <v>13</v>
      </c>
    </row>
    <row r="13371" spans="1:13" s="39" customFormat="1" ht="12.75" x14ac:dyDescent="0.2">
      <c r="A13371" s="33" t="s">
        <v>12319</v>
      </c>
      <c r="B13371" s="33" t="s">
        <v>573</v>
      </c>
      <c r="C13371" s="34">
        <v>10</v>
      </c>
      <c r="D13371" s="33" t="s">
        <v>86</v>
      </c>
      <c r="E13371" s="33" t="s">
        <v>14955</v>
      </c>
      <c r="F13371" s="35" t="s">
        <v>12430</v>
      </c>
      <c r="G13371" s="33" t="s">
        <v>15071</v>
      </c>
      <c r="H13371" s="33">
        <v>4</v>
      </c>
      <c r="I13371" s="33">
        <v>4</v>
      </c>
      <c r="J13371" s="36">
        <v>400</v>
      </c>
      <c r="K13371" s="37">
        <v>30940000</v>
      </c>
      <c r="L13371" s="38" t="s">
        <v>15</v>
      </c>
      <c r="M13371" s="38" t="s">
        <v>13</v>
      </c>
    </row>
    <row r="13372" spans="1:13" s="39" customFormat="1" ht="12.75" x14ac:dyDescent="0.2">
      <c r="A13372" s="33" t="s">
        <v>12319</v>
      </c>
      <c r="B13372" s="33" t="s">
        <v>573</v>
      </c>
      <c r="C13372" s="34">
        <v>10</v>
      </c>
      <c r="D13372" s="33" t="s">
        <v>86</v>
      </c>
      <c r="E13372" s="33" t="s">
        <v>7040</v>
      </c>
      <c r="F13372" s="35">
        <v>24121502</v>
      </c>
      <c r="G13372" s="33" t="s">
        <v>15071</v>
      </c>
      <c r="H13372" s="33">
        <v>4</v>
      </c>
      <c r="I13372" s="33">
        <v>5</v>
      </c>
      <c r="J13372" s="36">
        <v>62862</v>
      </c>
      <c r="K13372" s="37">
        <v>41174610</v>
      </c>
      <c r="L13372" s="38" t="s">
        <v>15</v>
      </c>
      <c r="M13372" s="38" t="s">
        <v>13</v>
      </c>
    </row>
    <row r="13373" spans="1:13" s="39" customFormat="1" ht="12.75" x14ac:dyDescent="0.2">
      <c r="A13373" s="33" t="s">
        <v>12319</v>
      </c>
      <c r="B13373" s="33" t="s">
        <v>573</v>
      </c>
      <c r="C13373" s="34">
        <v>10</v>
      </c>
      <c r="D13373" s="33" t="s">
        <v>86</v>
      </c>
      <c r="E13373" s="33" t="s">
        <v>12431</v>
      </c>
      <c r="F13373" s="35">
        <v>52121501</v>
      </c>
      <c r="G13373" s="33" t="s">
        <v>466</v>
      </c>
      <c r="H13373" s="33">
        <v>2</v>
      </c>
      <c r="I13373" s="33">
        <v>3</v>
      </c>
      <c r="J13373" s="36">
        <v>3500</v>
      </c>
      <c r="K13373" s="37">
        <v>125164199.99999999</v>
      </c>
      <c r="L13373" s="38" t="s">
        <v>15</v>
      </c>
      <c r="M13373" s="38" t="s">
        <v>13</v>
      </c>
    </row>
    <row r="13374" spans="1:13" s="39" customFormat="1" ht="12.75" x14ac:dyDescent="0.2">
      <c r="A13374" s="33" t="s">
        <v>12319</v>
      </c>
      <c r="B13374" s="33" t="s">
        <v>573</v>
      </c>
      <c r="C13374" s="34">
        <v>10</v>
      </c>
      <c r="D13374" s="33" t="s">
        <v>86</v>
      </c>
      <c r="E13374" s="33" t="s">
        <v>12432</v>
      </c>
      <c r="F13374" s="35">
        <v>49121508</v>
      </c>
      <c r="G13374" s="33" t="s">
        <v>467</v>
      </c>
      <c r="H13374" s="33">
        <v>7</v>
      </c>
      <c r="I13374" s="33">
        <v>4</v>
      </c>
      <c r="J13374" s="36">
        <v>3825</v>
      </c>
      <c r="K13374" s="37">
        <v>81473460.840000004</v>
      </c>
      <c r="L13374" s="38" t="s">
        <v>15</v>
      </c>
      <c r="M13374" s="38" t="s">
        <v>13</v>
      </c>
    </row>
    <row r="13375" spans="1:13" s="39" customFormat="1" ht="12.75" x14ac:dyDescent="0.2">
      <c r="A13375" s="33" t="s">
        <v>12319</v>
      </c>
      <c r="B13375" s="33" t="s">
        <v>573</v>
      </c>
      <c r="C13375" s="34">
        <v>10</v>
      </c>
      <c r="D13375" s="33" t="s">
        <v>86</v>
      </c>
      <c r="E13375" s="33" t="s">
        <v>14955</v>
      </c>
      <c r="F13375" s="35" t="s">
        <v>12433</v>
      </c>
      <c r="G13375" s="33" t="s">
        <v>467</v>
      </c>
      <c r="H13375" s="33">
        <v>7</v>
      </c>
      <c r="I13375" s="33">
        <v>4</v>
      </c>
      <c r="J13375" s="36">
        <v>610</v>
      </c>
      <c r="K13375" s="37">
        <v>47183500</v>
      </c>
      <c r="L13375" s="38" t="s">
        <v>15</v>
      </c>
      <c r="M13375" s="38" t="s">
        <v>13</v>
      </c>
    </row>
    <row r="13376" spans="1:13" s="39" customFormat="1" ht="12.75" x14ac:dyDescent="0.2">
      <c r="A13376" s="33" t="s">
        <v>12319</v>
      </c>
      <c r="B13376" s="33" t="s">
        <v>573</v>
      </c>
      <c r="C13376" s="34">
        <v>10</v>
      </c>
      <c r="D13376" s="33" t="s">
        <v>86</v>
      </c>
      <c r="E13376" s="33" t="s">
        <v>12434</v>
      </c>
      <c r="F13376" s="35">
        <v>46181507</v>
      </c>
      <c r="G13376" s="33" t="s">
        <v>15071</v>
      </c>
      <c r="H13376" s="33">
        <v>6</v>
      </c>
      <c r="I13376" s="33">
        <v>6</v>
      </c>
      <c r="J13376" s="36">
        <v>756</v>
      </c>
      <c r="K13376" s="37">
        <v>113526539.16</v>
      </c>
      <c r="L13376" s="38" t="s">
        <v>15</v>
      </c>
      <c r="M13376" s="38" t="s">
        <v>13</v>
      </c>
    </row>
    <row r="13377" spans="1:13" s="39" customFormat="1" ht="12.75" x14ac:dyDescent="0.2">
      <c r="A13377" s="33" t="s">
        <v>12319</v>
      </c>
      <c r="B13377" s="33" t="s">
        <v>573</v>
      </c>
      <c r="C13377" s="34">
        <v>10</v>
      </c>
      <c r="D13377" s="33" t="s">
        <v>86</v>
      </c>
      <c r="E13377" s="33" t="s">
        <v>86</v>
      </c>
      <c r="F13377" s="35">
        <v>0</v>
      </c>
      <c r="G13377" s="33" t="s">
        <v>466</v>
      </c>
      <c r="H13377" s="33">
        <v>9</v>
      </c>
      <c r="I13377" s="33">
        <v>3</v>
      </c>
      <c r="J13377" s="36">
        <v>1</v>
      </c>
      <c r="K13377" s="37">
        <v>100000000</v>
      </c>
      <c r="L13377" s="38" t="s">
        <v>12</v>
      </c>
      <c r="M13377" s="38" t="s">
        <v>13</v>
      </c>
    </row>
    <row r="13378" spans="1:13" s="39" customFormat="1" ht="12.75" x14ac:dyDescent="0.2">
      <c r="A13378" s="33" t="s">
        <v>12319</v>
      </c>
      <c r="B13378" s="33" t="s">
        <v>576</v>
      </c>
      <c r="C13378" s="34">
        <v>16</v>
      </c>
      <c r="D13378" s="33" t="s">
        <v>88</v>
      </c>
      <c r="E13378" s="33" t="s">
        <v>12435</v>
      </c>
      <c r="F13378" s="35">
        <v>25172503</v>
      </c>
      <c r="G13378" s="33" t="s">
        <v>466</v>
      </c>
      <c r="H13378" s="33">
        <v>5</v>
      </c>
      <c r="I13378" s="33">
        <v>5</v>
      </c>
      <c r="J13378" s="36">
        <v>1</v>
      </c>
      <c r="K13378" s="37">
        <v>50000000</v>
      </c>
      <c r="L13378" s="38" t="s">
        <v>12</v>
      </c>
      <c r="M13378" s="38" t="s">
        <v>2372</v>
      </c>
    </row>
    <row r="13379" spans="1:13" s="39" customFormat="1" ht="12.75" x14ac:dyDescent="0.2">
      <c r="A13379" s="33" t="s">
        <v>12319</v>
      </c>
      <c r="B13379" s="33" t="s">
        <v>576</v>
      </c>
      <c r="C13379" s="34">
        <v>10</v>
      </c>
      <c r="D13379" s="33" t="s">
        <v>88</v>
      </c>
      <c r="E13379" s="33" t="s">
        <v>12436</v>
      </c>
      <c r="F13379" s="35">
        <v>25172503</v>
      </c>
      <c r="G13379" s="33" t="s">
        <v>466</v>
      </c>
      <c r="H13379" s="33">
        <v>9</v>
      </c>
      <c r="I13379" s="33">
        <v>3</v>
      </c>
      <c r="J13379" s="36">
        <v>1</v>
      </c>
      <c r="K13379" s="37">
        <v>33779000</v>
      </c>
      <c r="L13379" s="38" t="s">
        <v>12</v>
      </c>
      <c r="M13379" s="38" t="s">
        <v>13</v>
      </c>
    </row>
    <row r="13380" spans="1:13" s="39" customFormat="1" ht="12.75" x14ac:dyDescent="0.2">
      <c r="A13380" s="33" t="s">
        <v>12319</v>
      </c>
      <c r="B13380" s="33" t="s">
        <v>3315</v>
      </c>
      <c r="C13380" s="34">
        <v>10</v>
      </c>
      <c r="D13380" s="33" t="s">
        <v>112</v>
      </c>
      <c r="E13380" s="33" t="s">
        <v>12437</v>
      </c>
      <c r="F13380" s="35">
        <v>42293004</v>
      </c>
      <c r="G13380" s="33" t="s">
        <v>15071</v>
      </c>
      <c r="H13380" s="33">
        <v>2</v>
      </c>
      <c r="I13380" s="33">
        <v>3</v>
      </c>
      <c r="J13380" s="36">
        <v>1</v>
      </c>
      <c r="K13380" s="37">
        <v>60000000</v>
      </c>
      <c r="L13380" s="38" t="s">
        <v>12</v>
      </c>
      <c r="M13380" s="38" t="s">
        <v>13</v>
      </c>
    </row>
    <row r="13381" spans="1:13" s="39" customFormat="1" ht="12.75" x14ac:dyDescent="0.2">
      <c r="A13381" s="33" t="s">
        <v>12319</v>
      </c>
      <c r="B13381" s="33" t="s">
        <v>3315</v>
      </c>
      <c r="C13381" s="34">
        <v>10</v>
      </c>
      <c r="D13381" s="33" t="s">
        <v>112</v>
      </c>
      <c r="E13381" s="33" t="s">
        <v>112</v>
      </c>
      <c r="F13381" s="35">
        <v>42121500</v>
      </c>
      <c r="G13381" s="33" t="s">
        <v>15071</v>
      </c>
      <c r="H13381" s="33">
        <v>5</v>
      </c>
      <c r="I13381" s="33">
        <v>7</v>
      </c>
      <c r="J13381" s="36">
        <v>1</v>
      </c>
      <c r="K13381" s="37">
        <v>2200500</v>
      </c>
      <c r="L13381" s="38" t="s">
        <v>12</v>
      </c>
      <c r="M13381" s="38" t="s">
        <v>13</v>
      </c>
    </row>
    <row r="13382" spans="1:13" s="39" customFormat="1" ht="12.75" x14ac:dyDescent="0.2">
      <c r="A13382" s="33" t="s">
        <v>12319</v>
      </c>
      <c r="B13382" s="33" t="s">
        <v>9978</v>
      </c>
      <c r="C13382" s="34">
        <v>10</v>
      </c>
      <c r="D13382" s="33" t="s">
        <v>13930</v>
      </c>
      <c r="E13382" s="33" t="s">
        <v>12438</v>
      </c>
      <c r="F13382" s="35">
        <v>51121500</v>
      </c>
      <c r="G13382" s="33" t="s">
        <v>15071</v>
      </c>
      <c r="H13382" s="33">
        <v>5</v>
      </c>
      <c r="I13382" s="33">
        <v>7</v>
      </c>
      <c r="J13382" s="36">
        <v>1</v>
      </c>
      <c r="K13382" s="37">
        <v>8658163</v>
      </c>
      <c r="L13382" s="38" t="s">
        <v>12</v>
      </c>
      <c r="M13382" s="38" t="s">
        <v>13</v>
      </c>
    </row>
    <row r="13383" spans="1:13" s="39" customFormat="1" ht="12.75" x14ac:dyDescent="0.2">
      <c r="A13383" s="33" t="s">
        <v>12319</v>
      </c>
      <c r="B13383" s="33" t="s">
        <v>580</v>
      </c>
      <c r="C13383" s="34">
        <v>10</v>
      </c>
      <c r="D13383" s="33" t="s">
        <v>42</v>
      </c>
      <c r="E13383" s="33" t="s">
        <v>12439</v>
      </c>
      <c r="F13383" s="35">
        <v>44121701</v>
      </c>
      <c r="G13383" s="33" t="s">
        <v>15071</v>
      </c>
      <c r="H13383" s="33">
        <v>4</v>
      </c>
      <c r="I13383" s="33">
        <v>2</v>
      </c>
      <c r="J13383" s="36">
        <v>81</v>
      </c>
      <c r="K13383" s="37">
        <v>15422.4</v>
      </c>
      <c r="L13383" s="38" t="s">
        <v>15</v>
      </c>
      <c r="M13383" s="38" t="s">
        <v>13</v>
      </c>
    </row>
    <row r="13384" spans="1:13" s="39" customFormat="1" ht="12.75" x14ac:dyDescent="0.2">
      <c r="A13384" s="33" t="s">
        <v>12319</v>
      </c>
      <c r="B13384" s="33" t="s">
        <v>580</v>
      </c>
      <c r="C13384" s="34">
        <v>10</v>
      </c>
      <c r="D13384" s="33" t="s">
        <v>42</v>
      </c>
      <c r="E13384" s="33" t="s">
        <v>12440</v>
      </c>
      <c r="F13384" s="35">
        <v>44111515</v>
      </c>
      <c r="G13384" s="33" t="s">
        <v>15071</v>
      </c>
      <c r="H13384" s="33">
        <v>4</v>
      </c>
      <c r="I13384" s="33">
        <v>2</v>
      </c>
      <c r="J13384" s="36">
        <v>12</v>
      </c>
      <c r="K13384" s="37">
        <v>17850</v>
      </c>
      <c r="L13384" s="38" t="s">
        <v>15</v>
      </c>
      <c r="M13384" s="38" t="s">
        <v>13</v>
      </c>
    </row>
    <row r="13385" spans="1:13" s="39" customFormat="1" ht="12.75" x14ac:dyDescent="0.2">
      <c r="A13385" s="33" t="s">
        <v>12319</v>
      </c>
      <c r="B13385" s="33" t="s">
        <v>580</v>
      </c>
      <c r="C13385" s="34">
        <v>10</v>
      </c>
      <c r="D13385" s="33" t="s">
        <v>42</v>
      </c>
      <c r="E13385" s="33" t="s">
        <v>12441</v>
      </c>
      <c r="F13385" s="35">
        <v>31201517</v>
      </c>
      <c r="G13385" s="33" t="s">
        <v>15071</v>
      </c>
      <c r="H13385" s="33">
        <v>4</v>
      </c>
      <c r="I13385" s="33">
        <v>2</v>
      </c>
      <c r="J13385" s="36">
        <v>3</v>
      </c>
      <c r="K13385" s="37">
        <v>7193.5499999999993</v>
      </c>
      <c r="L13385" s="38" t="s">
        <v>15</v>
      </c>
      <c r="M13385" s="38" t="s">
        <v>13</v>
      </c>
    </row>
    <row r="13386" spans="1:13" s="39" customFormat="1" ht="12.75" x14ac:dyDescent="0.2">
      <c r="A13386" s="33" t="s">
        <v>12319</v>
      </c>
      <c r="B13386" s="33" t="s">
        <v>580</v>
      </c>
      <c r="C13386" s="34">
        <v>10</v>
      </c>
      <c r="D13386" s="33" t="s">
        <v>42</v>
      </c>
      <c r="E13386" s="33" t="s">
        <v>12442</v>
      </c>
      <c r="F13386" s="35">
        <v>44122029</v>
      </c>
      <c r="G13386" s="33" t="s">
        <v>15071</v>
      </c>
      <c r="H13386" s="33">
        <v>4</v>
      </c>
      <c r="I13386" s="33">
        <v>2</v>
      </c>
      <c r="J13386" s="36">
        <v>1</v>
      </c>
      <c r="K13386" s="37">
        <v>7324.45</v>
      </c>
      <c r="L13386" s="38" t="s">
        <v>15</v>
      </c>
      <c r="M13386" s="38" t="s">
        <v>13</v>
      </c>
    </row>
    <row r="13387" spans="1:13" s="39" customFormat="1" ht="12.75" x14ac:dyDescent="0.2">
      <c r="A13387" s="33" t="s">
        <v>12319</v>
      </c>
      <c r="B13387" s="33" t="s">
        <v>580</v>
      </c>
      <c r="C13387" s="34">
        <v>10</v>
      </c>
      <c r="D13387" s="33" t="s">
        <v>42</v>
      </c>
      <c r="E13387" s="33" t="s">
        <v>12443</v>
      </c>
      <c r="F13387" s="35">
        <v>44122022</v>
      </c>
      <c r="G13387" s="33" t="s">
        <v>15071</v>
      </c>
      <c r="H13387" s="33">
        <v>4</v>
      </c>
      <c r="I13387" s="33">
        <v>2</v>
      </c>
      <c r="J13387" s="36">
        <v>12</v>
      </c>
      <c r="K13387" s="37">
        <v>21377.16</v>
      </c>
      <c r="L13387" s="38" t="s">
        <v>15</v>
      </c>
      <c r="M13387" s="38" t="s">
        <v>13</v>
      </c>
    </row>
    <row r="13388" spans="1:13" s="39" customFormat="1" ht="12.75" x14ac:dyDescent="0.2">
      <c r="A13388" s="33" t="s">
        <v>12319</v>
      </c>
      <c r="B13388" s="33" t="s">
        <v>580</v>
      </c>
      <c r="C13388" s="34">
        <v>10</v>
      </c>
      <c r="D13388" s="33" t="s">
        <v>42</v>
      </c>
      <c r="E13388" s="33" t="s">
        <v>12444</v>
      </c>
      <c r="F13388" s="35">
        <v>14111807</v>
      </c>
      <c r="G13388" s="33" t="s">
        <v>15071</v>
      </c>
      <c r="H13388" s="33">
        <v>4</v>
      </c>
      <c r="I13388" s="33">
        <v>2</v>
      </c>
      <c r="J13388" s="36">
        <v>3</v>
      </c>
      <c r="K13388" s="37">
        <v>20491.800000000003</v>
      </c>
      <c r="L13388" s="38" t="s">
        <v>15</v>
      </c>
      <c r="M13388" s="38" t="s">
        <v>13</v>
      </c>
    </row>
    <row r="13389" spans="1:13" s="39" customFormat="1" ht="12.75" x14ac:dyDescent="0.2">
      <c r="A13389" s="33" t="s">
        <v>12319</v>
      </c>
      <c r="B13389" s="33" t="s">
        <v>580</v>
      </c>
      <c r="C13389" s="34">
        <v>10</v>
      </c>
      <c r="D13389" s="33" t="s">
        <v>42</v>
      </c>
      <c r="E13389" s="33" t="s">
        <v>12445</v>
      </c>
      <c r="F13389" s="35">
        <v>44121708</v>
      </c>
      <c r="G13389" s="33" t="s">
        <v>15071</v>
      </c>
      <c r="H13389" s="33">
        <v>4</v>
      </c>
      <c r="I13389" s="33">
        <v>2</v>
      </c>
      <c r="J13389" s="36">
        <v>24</v>
      </c>
      <c r="K13389" s="37">
        <v>22333.920000000002</v>
      </c>
      <c r="L13389" s="38" t="s">
        <v>15</v>
      </c>
      <c r="M13389" s="38" t="s">
        <v>13</v>
      </c>
    </row>
    <row r="13390" spans="1:13" s="39" customFormat="1" ht="12.75" x14ac:dyDescent="0.2">
      <c r="A13390" s="33" t="s">
        <v>12319</v>
      </c>
      <c r="B13390" s="33" t="s">
        <v>580</v>
      </c>
      <c r="C13390" s="34">
        <v>10</v>
      </c>
      <c r="D13390" s="33" t="s">
        <v>42</v>
      </c>
      <c r="E13390" s="33" t="s">
        <v>12446</v>
      </c>
      <c r="F13390" s="35">
        <v>44121708</v>
      </c>
      <c r="G13390" s="33" t="s">
        <v>15071</v>
      </c>
      <c r="H13390" s="33">
        <v>4</v>
      </c>
      <c r="I13390" s="33">
        <v>2</v>
      </c>
      <c r="J13390" s="36">
        <v>24</v>
      </c>
      <c r="K13390" s="37">
        <v>14137.199999999999</v>
      </c>
      <c r="L13390" s="38" t="s">
        <v>15</v>
      </c>
      <c r="M13390" s="38" t="s">
        <v>13</v>
      </c>
    </row>
    <row r="13391" spans="1:13" s="39" customFormat="1" ht="12.75" x14ac:dyDescent="0.2">
      <c r="A13391" s="33" t="s">
        <v>12319</v>
      </c>
      <c r="B13391" s="33" t="s">
        <v>580</v>
      </c>
      <c r="C13391" s="34">
        <v>10</v>
      </c>
      <c r="D13391" s="33" t="s">
        <v>42</v>
      </c>
      <c r="E13391" s="33" t="s">
        <v>12447</v>
      </c>
      <c r="F13391" s="35">
        <v>44121708</v>
      </c>
      <c r="G13391" s="33" t="s">
        <v>15071</v>
      </c>
      <c r="H13391" s="33">
        <v>4</v>
      </c>
      <c r="I13391" s="33">
        <v>2</v>
      </c>
      <c r="J13391" s="36">
        <v>24</v>
      </c>
      <c r="K13391" s="37">
        <v>22790.880000000001</v>
      </c>
      <c r="L13391" s="38" t="s">
        <v>15</v>
      </c>
      <c r="M13391" s="38" t="s">
        <v>13</v>
      </c>
    </row>
    <row r="13392" spans="1:13" s="39" customFormat="1" ht="12.75" x14ac:dyDescent="0.2">
      <c r="A13392" s="33" t="s">
        <v>12319</v>
      </c>
      <c r="B13392" s="33" t="s">
        <v>580</v>
      </c>
      <c r="C13392" s="34">
        <v>10</v>
      </c>
      <c r="D13392" s="33" t="s">
        <v>42</v>
      </c>
      <c r="E13392" s="33" t="s">
        <v>12448</v>
      </c>
      <c r="F13392" s="35">
        <v>14111507</v>
      </c>
      <c r="G13392" s="33" t="s">
        <v>15071</v>
      </c>
      <c r="H13392" s="33">
        <v>4</v>
      </c>
      <c r="I13392" s="33">
        <v>2</v>
      </c>
      <c r="J13392" s="36">
        <v>1</v>
      </c>
      <c r="K13392" s="37">
        <v>95200</v>
      </c>
      <c r="L13392" s="38" t="s">
        <v>15</v>
      </c>
      <c r="M13392" s="38" t="s">
        <v>13</v>
      </c>
    </row>
    <row r="13393" spans="1:13" s="39" customFormat="1" ht="12.75" x14ac:dyDescent="0.2">
      <c r="A13393" s="33" t="s">
        <v>12319</v>
      </c>
      <c r="B13393" s="33" t="s">
        <v>580</v>
      </c>
      <c r="C13393" s="34">
        <v>10</v>
      </c>
      <c r="D13393" s="33" t="s">
        <v>42</v>
      </c>
      <c r="E13393" s="33" t="s">
        <v>14956</v>
      </c>
      <c r="F13393" s="35">
        <v>14111507</v>
      </c>
      <c r="G13393" s="33" t="s">
        <v>15071</v>
      </c>
      <c r="H13393" s="33">
        <v>4</v>
      </c>
      <c r="I13393" s="33">
        <v>2</v>
      </c>
      <c r="J13393" s="36">
        <v>3</v>
      </c>
      <c r="K13393" s="37">
        <v>249900</v>
      </c>
      <c r="L13393" s="38" t="s">
        <v>15</v>
      </c>
      <c r="M13393" s="38" t="s">
        <v>13</v>
      </c>
    </row>
    <row r="13394" spans="1:13" s="39" customFormat="1" ht="12.75" x14ac:dyDescent="0.2">
      <c r="A13394" s="33" t="s">
        <v>12319</v>
      </c>
      <c r="B13394" s="33" t="s">
        <v>580</v>
      </c>
      <c r="C13394" s="34">
        <v>10</v>
      </c>
      <c r="D13394" s="33" t="s">
        <v>42</v>
      </c>
      <c r="E13394" s="33" t="s">
        <v>4975</v>
      </c>
      <c r="F13394" s="35">
        <v>60105704</v>
      </c>
      <c r="G13394" s="33" t="s">
        <v>15071</v>
      </c>
      <c r="H13394" s="33">
        <v>4</v>
      </c>
      <c r="I13394" s="33">
        <v>2</v>
      </c>
      <c r="J13394" s="36">
        <v>4</v>
      </c>
      <c r="K13394" s="37">
        <v>6021.4</v>
      </c>
      <c r="L13394" s="38" t="s">
        <v>15</v>
      </c>
      <c r="M13394" s="38" t="s">
        <v>13</v>
      </c>
    </row>
    <row r="13395" spans="1:13" s="39" customFormat="1" ht="12.75" x14ac:dyDescent="0.2">
      <c r="A13395" s="33" t="s">
        <v>12319</v>
      </c>
      <c r="B13395" s="33" t="s">
        <v>580</v>
      </c>
      <c r="C13395" s="34">
        <v>10</v>
      </c>
      <c r="D13395" s="33" t="s">
        <v>42</v>
      </c>
      <c r="E13395" s="33" t="s">
        <v>12449</v>
      </c>
      <c r="F13395" s="35">
        <v>44121503</v>
      </c>
      <c r="G13395" s="33" t="s">
        <v>15071</v>
      </c>
      <c r="H13395" s="33">
        <v>4</v>
      </c>
      <c r="I13395" s="33">
        <v>2</v>
      </c>
      <c r="J13395" s="36">
        <v>1</v>
      </c>
      <c r="K13395" s="37">
        <v>11376.4</v>
      </c>
      <c r="L13395" s="38" t="s">
        <v>15</v>
      </c>
      <c r="M13395" s="38" t="s">
        <v>13</v>
      </c>
    </row>
    <row r="13396" spans="1:13" s="39" customFormat="1" ht="12.75" x14ac:dyDescent="0.2">
      <c r="A13396" s="33" t="s">
        <v>12319</v>
      </c>
      <c r="B13396" s="33" t="s">
        <v>580</v>
      </c>
      <c r="C13396" s="34">
        <v>10</v>
      </c>
      <c r="D13396" s="33" t="s">
        <v>42</v>
      </c>
      <c r="E13396" s="33" t="s">
        <v>12450</v>
      </c>
      <c r="F13396" s="35">
        <v>44121503</v>
      </c>
      <c r="G13396" s="33" t="s">
        <v>15071</v>
      </c>
      <c r="H13396" s="33">
        <v>4</v>
      </c>
      <c r="I13396" s="33">
        <v>2</v>
      </c>
      <c r="J13396" s="36">
        <v>1</v>
      </c>
      <c r="K13396" s="37">
        <v>8109.85</v>
      </c>
      <c r="L13396" s="38" t="s">
        <v>15</v>
      </c>
      <c r="M13396" s="38" t="s">
        <v>13</v>
      </c>
    </row>
    <row r="13397" spans="1:13" s="39" customFormat="1" ht="12.75" x14ac:dyDescent="0.2">
      <c r="A13397" s="33" t="s">
        <v>12319</v>
      </c>
      <c r="B13397" s="33" t="s">
        <v>580</v>
      </c>
      <c r="C13397" s="34">
        <v>10</v>
      </c>
      <c r="D13397" s="33" t="s">
        <v>42</v>
      </c>
      <c r="E13397" s="33" t="s">
        <v>12451</v>
      </c>
      <c r="F13397" s="35">
        <v>44121503</v>
      </c>
      <c r="G13397" s="33" t="s">
        <v>15071</v>
      </c>
      <c r="H13397" s="33">
        <v>4</v>
      </c>
      <c r="I13397" s="33">
        <v>2</v>
      </c>
      <c r="J13397" s="36">
        <v>1</v>
      </c>
      <c r="K13397" s="37">
        <v>14518</v>
      </c>
      <c r="L13397" s="38" t="s">
        <v>15</v>
      </c>
      <c r="M13397" s="38" t="s">
        <v>13</v>
      </c>
    </row>
    <row r="13398" spans="1:13" s="39" customFormat="1" ht="12.75" x14ac:dyDescent="0.2">
      <c r="A13398" s="33" t="s">
        <v>12319</v>
      </c>
      <c r="B13398" s="33" t="s">
        <v>580</v>
      </c>
      <c r="C13398" s="34">
        <v>10</v>
      </c>
      <c r="D13398" s="33" t="s">
        <v>42</v>
      </c>
      <c r="E13398" s="33" t="s">
        <v>12452</v>
      </c>
      <c r="F13398" s="35">
        <v>56121805</v>
      </c>
      <c r="G13398" s="33" t="s">
        <v>15071</v>
      </c>
      <c r="H13398" s="33">
        <v>5</v>
      </c>
      <c r="I13398" s="33">
        <v>7</v>
      </c>
      <c r="J13398" s="36">
        <v>10</v>
      </c>
      <c r="K13398" s="37">
        <v>85025.5</v>
      </c>
      <c r="L13398" s="38" t="s">
        <v>15</v>
      </c>
      <c r="M13398" s="38" t="s">
        <v>13</v>
      </c>
    </row>
    <row r="13399" spans="1:13" s="39" customFormat="1" ht="12.75" x14ac:dyDescent="0.2">
      <c r="A13399" s="33" t="s">
        <v>12319</v>
      </c>
      <c r="B13399" s="33" t="s">
        <v>580</v>
      </c>
      <c r="C13399" s="34">
        <v>10</v>
      </c>
      <c r="D13399" s="33" t="s">
        <v>42</v>
      </c>
      <c r="E13399" s="33" t="s">
        <v>12453</v>
      </c>
      <c r="F13399" s="35">
        <v>44121612</v>
      </c>
      <c r="G13399" s="33" t="s">
        <v>15071</v>
      </c>
      <c r="H13399" s="33">
        <v>5</v>
      </c>
      <c r="I13399" s="33">
        <v>7</v>
      </c>
      <c r="J13399" s="36">
        <v>20</v>
      </c>
      <c r="K13399" s="37">
        <v>16422</v>
      </c>
      <c r="L13399" s="38" t="s">
        <v>15</v>
      </c>
      <c r="M13399" s="38" t="s">
        <v>13</v>
      </c>
    </row>
    <row r="13400" spans="1:13" s="39" customFormat="1" ht="12.75" x14ac:dyDescent="0.2">
      <c r="A13400" s="33" t="s">
        <v>12319</v>
      </c>
      <c r="B13400" s="33" t="s">
        <v>580</v>
      </c>
      <c r="C13400" s="34">
        <v>10</v>
      </c>
      <c r="D13400" s="33" t="s">
        <v>42</v>
      </c>
      <c r="E13400" s="33" t="s">
        <v>12454</v>
      </c>
      <c r="F13400" s="35">
        <v>44121701</v>
      </c>
      <c r="G13400" s="33" t="s">
        <v>15071</v>
      </c>
      <c r="H13400" s="33">
        <v>5</v>
      </c>
      <c r="I13400" s="33">
        <v>7</v>
      </c>
      <c r="J13400" s="36">
        <v>80</v>
      </c>
      <c r="K13400" s="37">
        <v>19325.599999999999</v>
      </c>
      <c r="L13400" s="38" t="s">
        <v>15</v>
      </c>
      <c r="M13400" s="38" t="s">
        <v>13</v>
      </c>
    </row>
    <row r="13401" spans="1:13" s="39" customFormat="1" ht="12.75" x14ac:dyDescent="0.2">
      <c r="A13401" s="33" t="s">
        <v>12319</v>
      </c>
      <c r="B13401" s="33" t="s">
        <v>580</v>
      </c>
      <c r="C13401" s="34">
        <v>10</v>
      </c>
      <c r="D13401" s="33" t="s">
        <v>42</v>
      </c>
      <c r="E13401" s="33" t="s">
        <v>12455</v>
      </c>
      <c r="F13401" s="35">
        <v>44121701</v>
      </c>
      <c r="G13401" s="33" t="s">
        <v>15071</v>
      </c>
      <c r="H13401" s="33">
        <v>5</v>
      </c>
      <c r="I13401" s="33">
        <v>7</v>
      </c>
      <c r="J13401" s="36">
        <v>266</v>
      </c>
      <c r="K13401" s="37">
        <v>50646.400000000001</v>
      </c>
      <c r="L13401" s="38" t="s">
        <v>15</v>
      </c>
      <c r="M13401" s="38" t="s">
        <v>13</v>
      </c>
    </row>
    <row r="13402" spans="1:13" s="39" customFormat="1" ht="12.75" x14ac:dyDescent="0.2">
      <c r="A13402" s="33" t="s">
        <v>12319</v>
      </c>
      <c r="B13402" s="33" t="s">
        <v>580</v>
      </c>
      <c r="C13402" s="34">
        <v>10</v>
      </c>
      <c r="D13402" s="33" t="s">
        <v>42</v>
      </c>
      <c r="E13402" s="33" t="s">
        <v>12456</v>
      </c>
      <c r="F13402" s="35">
        <v>44121701</v>
      </c>
      <c r="G13402" s="33" t="s">
        <v>15071</v>
      </c>
      <c r="H13402" s="33">
        <v>5</v>
      </c>
      <c r="I13402" s="33">
        <v>7</v>
      </c>
      <c r="J13402" s="36">
        <v>40</v>
      </c>
      <c r="K13402" s="37">
        <v>9662.7999999999993</v>
      </c>
      <c r="L13402" s="38" t="s">
        <v>15</v>
      </c>
      <c r="M13402" s="38" t="s">
        <v>13</v>
      </c>
    </row>
    <row r="13403" spans="1:13" s="39" customFormat="1" ht="12.75" x14ac:dyDescent="0.2">
      <c r="A13403" s="33" t="s">
        <v>12319</v>
      </c>
      <c r="B13403" s="33" t="s">
        <v>580</v>
      </c>
      <c r="C13403" s="34">
        <v>10</v>
      </c>
      <c r="D13403" s="33" t="s">
        <v>42</v>
      </c>
      <c r="E13403" s="33" t="s">
        <v>4985</v>
      </c>
      <c r="F13403" s="35">
        <v>44121804</v>
      </c>
      <c r="G13403" s="33" t="s">
        <v>15071</v>
      </c>
      <c r="H13403" s="33">
        <v>5</v>
      </c>
      <c r="I13403" s="33">
        <v>7</v>
      </c>
      <c r="J13403" s="36">
        <v>40</v>
      </c>
      <c r="K13403" s="37">
        <v>9091.6</v>
      </c>
      <c r="L13403" s="38" t="s">
        <v>15</v>
      </c>
      <c r="M13403" s="38" t="s">
        <v>13</v>
      </c>
    </row>
    <row r="13404" spans="1:13" s="39" customFormat="1" ht="12.75" x14ac:dyDescent="0.2">
      <c r="A13404" s="33" t="s">
        <v>12319</v>
      </c>
      <c r="B13404" s="33" t="s">
        <v>580</v>
      </c>
      <c r="C13404" s="34">
        <v>10</v>
      </c>
      <c r="D13404" s="33" t="s">
        <v>42</v>
      </c>
      <c r="E13404" s="33" t="s">
        <v>4959</v>
      </c>
      <c r="F13404" s="35">
        <v>44121804</v>
      </c>
      <c r="G13404" s="33" t="s">
        <v>15071</v>
      </c>
      <c r="H13404" s="33">
        <v>5</v>
      </c>
      <c r="I13404" s="33">
        <v>7</v>
      </c>
      <c r="J13404" s="36">
        <v>3</v>
      </c>
      <c r="K13404" s="37">
        <v>4248.2999999999993</v>
      </c>
      <c r="L13404" s="38" t="s">
        <v>15</v>
      </c>
      <c r="M13404" s="38" t="s">
        <v>13</v>
      </c>
    </row>
    <row r="13405" spans="1:13" s="39" customFormat="1" ht="12.75" x14ac:dyDescent="0.2">
      <c r="A13405" s="33" t="s">
        <v>12319</v>
      </c>
      <c r="B13405" s="33" t="s">
        <v>580</v>
      </c>
      <c r="C13405" s="34">
        <v>10</v>
      </c>
      <c r="D13405" s="33" t="s">
        <v>42</v>
      </c>
      <c r="E13405" s="33" t="s">
        <v>12457</v>
      </c>
      <c r="F13405" s="35">
        <v>44111515</v>
      </c>
      <c r="G13405" s="33" t="s">
        <v>15071</v>
      </c>
      <c r="H13405" s="33">
        <v>5</v>
      </c>
      <c r="I13405" s="33">
        <v>7</v>
      </c>
      <c r="J13405" s="36">
        <v>25</v>
      </c>
      <c r="K13405" s="37">
        <v>49980</v>
      </c>
      <c r="L13405" s="38" t="s">
        <v>15</v>
      </c>
      <c r="M13405" s="38" t="s">
        <v>13</v>
      </c>
    </row>
    <row r="13406" spans="1:13" s="39" customFormat="1" ht="12.75" x14ac:dyDescent="0.2">
      <c r="A13406" s="33" t="s">
        <v>12319</v>
      </c>
      <c r="B13406" s="33" t="s">
        <v>580</v>
      </c>
      <c r="C13406" s="34">
        <v>10</v>
      </c>
      <c r="D13406" s="33" t="s">
        <v>42</v>
      </c>
      <c r="E13406" s="33" t="s">
        <v>12458</v>
      </c>
      <c r="F13406" s="35">
        <v>44111515</v>
      </c>
      <c r="G13406" s="33" t="s">
        <v>15071</v>
      </c>
      <c r="H13406" s="33">
        <v>5</v>
      </c>
      <c r="I13406" s="33">
        <v>7</v>
      </c>
      <c r="J13406" s="36">
        <v>15</v>
      </c>
      <c r="K13406" s="37">
        <v>22312.5</v>
      </c>
      <c r="L13406" s="38" t="s">
        <v>15</v>
      </c>
      <c r="M13406" s="38" t="s">
        <v>13</v>
      </c>
    </row>
    <row r="13407" spans="1:13" s="39" customFormat="1" ht="12.75" x14ac:dyDescent="0.2">
      <c r="A13407" s="33" t="s">
        <v>12319</v>
      </c>
      <c r="B13407" s="33" t="s">
        <v>580</v>
      </c>
      <c r="C13407" s="34">
        <v>10</v>
      </c>
      <c r="D13407" s="33" t="s">
        <v>42</v>
      </c>
      <c r="E13407" s="33" t="s">
        <v>12459</v>
      </c>
      <c r="F13407" s="35">
        <v>44122003</v>
      </c>
      <c r="G13407" s="33" t="s">
        <v>15071</v>
      </c>
      <c r="H13407" s="33">
        <v>5</v>
      </c>
      <c r="I13407" s="33">
        <v>7</v>
      </c>
      <c r="J13407" s="36">
        <v>10</v>
      </c>
      <c r="K13407" s="37">
        <v>41650</v>
      </c>
      <c r="L13407" s="38" t="s">
        <v>12598</v>
      </c>
      <c r="M13407" s="38" t="s">
        <v>13</v>
      </c>
    </row>
    <row r="13408" spans="1:13" s="39" customFormat="1" ht="12.75" x14ac:dyDescent="0.2">
      <c r="A13408" s="33" t="s">
        <v>12319</v>
      </c>
      <c r="B13408" s="33" t="s">
        <v>580</v>
      </c>
      <c r="C13408" s="34">
        <v>10</v>
      </c>
      <c r="D13408" s="33" t="s">
        <v>42</v>
      </c>
      <c r="E13408" s="33" t="s">
        <v>12460</v>
      </c>
      <c r="F13408" s="35">
        <v>44122003</v>
      </c>
      <c r="G13408" s="33" t="s">
        <v>15071</v>
      </c>
      <c r="H13408" s="33">
        <v>5</v>
      </c>
      <c r="I13408" s="33">
        <v>7</v>
      </c>
      <c r="J13408" s="36">
        <v>100</v>
      </c>
      <c r="K13408" s="37">
        <v>71400</v>
      </c>
      <c r="L13408" s="38" t="s">
        <v>15</v>
      </c>
      <c r="M13408" s="38" t="s">
        <v>13</v>
      </c>
    </row>
    <row r="13409" spans="1:13" s="39" customFormat="1" ht="12.75" x14ac:dyDescent="0.2">
      <c r="A13409" s="33" t="s">
        <v>12319</v>
      </c>
      <c r="B13409" s="33" t="s">
        <v>580</v>
      </c>
      <c r="C13409" s="34">
        <v>10</v>
      </c>
      <c r="D13409" s="33" t="s">
        <v>42</v>
      </c>
      <c r="E13409" s="33" t="s">
        <v>12461</v>
      </c>
      <c r="F13409" s="35">
        <v>14111519</v>
      </c>
      <c r="G13409" s="33" t="s">
        <v>15071</v>
      </c>
      <c r="H13409" s="33">
        <v>5</v>
      </c>
      <c r="I13409" s="33">
        <v>7</v>
      </c>
      <c r="J13409" s="36">
        <v>160</v>
      </c>
      <c r="K13409" s="37">
        <v>69496</v>
      </c>
      <c r="L13409" s="38" t="s">
        <v>15</v>
      </c>
      <c r="M13409" s="38" t="s">
        <v>13</v>
      </c>
    </row>
    <row r="13410" spans="1:13" s="39" customFormat="1" ht="12.75" x14ac:dyDescent="0.2">
      <c r="A13410" s="33" t="s">
        <v>12319</v>
      </c>
      <c r="B13410" s="33" t="s">
        <v>580</v>
      </c>
      <c r="C13410" s="34">
        <v>10</v>
      </c>
      <c r="D13410" s="33" t="s">
        <v>42</v>
      </c>
      <c r="E13410" s="33" t="s">
        <v>12462</v>
      </c>
      <c r="F13410" s="35">
        <v>31162001</v>
      </c>
      <c r="G13410" s="33" t="s">
        <v>15071</v>
      </c>
      <c r="H13410" s="33">
        <v>5</v>
      </c>
      <c r="I13410" s="33">
        <v>7</v>
      </c>
      <c r="J13410" s="36">
        <v>40</v>
      </c>
      <c r="K13410" s="37">
        <v>24038</v>
      </c>
      <c r="L13410" s="38" t="s">
        <v>12599</v>
      </c>
      <c r="M13410" s="38" t="s">
        <v>13</v>
      </c>
    </row>
    <row r="13411" spans="1:13" s="39" customFormat="1" ht="12.75" x14ac:dyDescent="0.2">
      <c r="A13411" s="33" t="s">
        <v>12319</v>
      </c>
      <c r="B13411" s="33" t="s">
        <v>580</v>
      </c>
      <c r="C13411" s="34">
        <v>10</v>
      </c>
      <c r="D13411" s="33" t="s">
        <v>42</v>
      </c>
      <c r="E13411" s="33" t="s">
        <v>12463</v>
      </c>
      <c r="F13411" s="35">
        <v>31201517</v>
      </c>
      <c r="G13411" s="33" t="s">
        <v>15071</v>
      </c>
      <c r="H13411" s="33">
        <v>5</v>
      </c>
      <c r="I13411" s="33">
        <v>7</v>
      </c>
      <c r="J13411" s="36">
        <v>20</v>
      </c>
      <c r="K13411" s="37">
        <v>47957</v>
      </c>
      <c r="L13411" s="38" t="s">
        <v>12600</v>
      </c>
      <c r="M13411" s="38" t="s">
        <v>13</v>
      </c>
    </row>
    <row r="13412" spans="1:13" s="39" customFormat="1" ht="12.75" x14ac:dyDescent="0.2">
      <c r="A13412" s="33" t="s">
        <v>12319</v>
      </c>
      <c r="B13412" s="33" t="s">
        <v>580</v>
      </c>
      <c r="C13412" s="34">
        <v>10</v>
      </c>
      <c r="D13412" s="33" t="s">
        <v>42</v>
      </c>
      <c r="E13412" s="33" t="s">
        <v>12464</v>
      </c>
      <c r="F13412" s="35">
        <v>31201512</v>
      </c>
      <c r="G13412" s="33" t="s">
        <v>15071</v>
      </c>
      <c r="H13412" s="33">
        <v>5</v>
      </c>
      <c r="I13412" s="33">
        <v>7</v>
      </c>
      <c r="J13412" s="36">
        <v>15</v>
      </c>
      <c r="K13412" s="37">
        <v>74791.5</v>
      </c>
      <c r="L13412" s="38" t="s">
        <v>12600</v>
      </c>
      <c r="M13412" s="38" t="s">
        <v>13</v>
      </c>
    </row>
    <row r="13413" spans="1:13" s="39" customFormat="1" ht="12.75" x14ac:dyDescent="0.2">
      <c r="A13413" s="33" t="s">
        <v>12319</v>
      </c>
      <c r="B13413" s="33" t="s">
        <v>580</v>
      </c>
      <c r="C13413" s="34">
        <v>10</v>
      </c>
      <c r="D13413" s="33" t="s">
        <v>42</v>
      </c>
      <c r="E13413" s="33" t="s">
        <v>12465</v>
      </c>
      <c r="F13413" s="35">
        <v>31201512</v>
      </c>
      <c r="G13413" s="33" t="s">
        <v>15071</v>
      </c>
      <c r="H13413" s="33">
        <v>5</v>
      </c>
      <c r="I13413" s="33">
        <v>7</v>
      </c>
      <c r="J13413" s="36">
        <v>35</v>
      </c>
      <c r="K13413" s="37">
        <v>17284.75</v>
      </c>
      <c r="L13413" s="38" t="s">
        <v>12600</v>
      </c>
      <c r="M13413" s="38" t="s">
        <v>13</v>
      </c>
    </row>
    <row r="13414" spans="1:13" s="39" customFormat="1" ht="12.75" x14ac:dyDescent="0.2">
      <c r="A13414" s="33" t="s">
        <v>12319</v>
      </c>
      <c r="B13414" s="33" t="s">
        <v>580</v>
      </c>
      <c r="C13414" s="34">
        <v>10</v>
      </c>
      <c r="D13414" s="33" t="s">
        <v>42</v>
      </c>
      <c r="E13414" s="33" t="s">
        <v>12466</v>
      </c>
      <c r="F13414" s="35">
        <v>44122104</v>
      </c>
      <c r="G13414" s="33" t="s">
        <v>15071</v>
      </c>
      <c r="H13414" s="33">
        <v>5</v>
      </c>
      <c r="I13414" s="33">
        <v>7</v>
      </c>
      <c r="J13414" s="36">
        <v>20</v>
      </c>
      <c r="K13414" s="37">
        <v>6925.8</v>
      </c>
      <c r="L13414" s="38" t="s">
        <v>12601</v>
      </c>
      <c r="M13414" s="38" t="s">
        <v>13</v>
      </c>
    </row>
    <row r="13415" spans="1:13" s="39" customFormat="1" ht="12.75" x14ac:dyDescent="0.2">
      <c r="A13415" s="33" t="s">
        <v>12319</v>
      </c>
      <c r="B13415" s="33" t="s">
        <v>580</v>
      </c>
      <c r="C13415" s="34">
        <v>10</v>
      </c>
      <c r="D13415" s="33" t="s">
        <v>42</v>
      </c>
      <c r="E13415" s="33" t="s">
        <v>12467</v>
      </c>
      <c r="F13415" s="35">
        <v>44122104</v>
      </c>
      <c r="G13415" s="33" t="s">
        <v>15071</v>
      </c>
      <c r="H13415" s="33">
        <v>5</v>
      </c>
      <c r="I13415" s="33">
        <v>7</v>
      </c>
      <c r="J13415" s="36">
        <v>8</v>
      </c>
      <c r="K13415" s="37">
        <v>10214.959999999999</v>
      </c>
      <c r="L13415" s="38" t="s">
        <v>12601</v>
      </c>
      <c r="M13415" s="38" t="s">
        <v>13</v>
      </c>
    </row>
    <row r="13416" spans="1:13" s="39" customFormat="1" ht="12.75" x14ac:dyDescent="0.2">
      <c r="A13416" s="33" t="s">
        <v>12319</v>
      </c>
      <c r="B13416" s="33" t="s">
        <v>580</v>
      </c>
      <c r="C13416" s="34">
        <v>10</v>
      </c>
      <c r="D13416" s="33" t="s">
        <v>42</v>
      </c>
      <c r="E13416" s="33" t="s">
        <v>12468</v>
      </c>
      <c r="F13416" s="35">
        <v>44122104</v>
      </c>
      <c r="G13416" s="33" t="s">
        <v>15071</v>
      </c>
      <c r="H13416" s="33">
        <v>5</v>
      </c>
      <c r="I13416" s="33">
        <v>7</v>
      </c>
      <c r="J13416" s="36">
        <v>52</v>
      </c>
      <c r="K13416" s="37">
        <v>69058.080000000002</v>
      </c>
      <c r="L13416" s="38" t="s">
        <v>12602</v>
      </c>
      <c r="M13416" s="38" t="s">
        <v>13</v>
      </c>
    </row>
    <row r="13417" spans="1:13" s="39" customFormat="1" ht="12.75" x14ac:dyDescent="0.2">
      <c r="A13417" s="33" t="s">
        <v>12319</v>
      </c>
      <c r="B13417" s="33" t="s">
        <v>580</v>
      </c>
      <c r="C13417" s="34">
        <v>10</v>
      </c>
      <c r="D13417" s="33" t="s">
        <v>42</v>
      </c>
      <c r="E13417" s="33" t="s">
        <v>12469</v>
      </c>
      <c r="F13417" s="35">
        <v>44103113</v>
      </c>
      <c r="G13417" s="33" t="s">
        <v>15071</v>
      </c>
      <c r="H13417" s="33">
        <v>5</v>
      </c>
      <c r="I13417" s="33">
        <v>7</v>
      </c>
      <c r="J13417" s="36">
        <v>20</v>
      </c>
      <c r="K13417" s="37">
        <v>21658</v>
      </c>
      <c r="L13417" s="38" t="s">
        <v>15</v>
      </c>
      <c r="M13417" s="38" t="s">
        <v>13</v>
      </c>
    </row>
    <row r="13418" spans="1:13" s="39" customFormat="1" ht="12.75" x14ac:dyDescent="0.2">
      <c r="A13418" s="33" t="s">
        <v>12319</v>
      </c>
      <c r="B13418" s="33" t="s">
        <v>580</v>
      </c>
      <c r="C13418" s="34">
        <v>10</v>
      </c>
      <c r="D13418" s="33" t="s">
        <v>42</v>
      </c>
      <c r="E13418" s="33" t="s">
        <v>12470</v>
      </c>
      <c r="F13418" s="35">
        <v>42312009</v>
      </c>
      <c r="G13418" s="33" t="s">
        <v>15071</v>
      </c>
      <c r="H13418" s="33">
        <v>5</v>
      </c>
      <c r="I13418" s="33">
        <v>7</v>
      </c>
      <c r="J13418" s="36">
        <v>10</v>
      </c>
      <c r="K13418" s="37">
        <v>71400</v>
      </c>
      <c r="L13418" s="38" t="s">
        <v>15</v>
      </c>
      <c r="M13418" s="38" t="s">
        <v>13</v>
      </c>
    </row>
    <row r="13419" spans="1:13" s="39" customFormat="1" ht="12.75" x14ac:dyDescent="0.2">
      <c r="A13419" s="33" t="s">
        <v>12319</v>
      </c>
      <c r="B13419" s="33" t="s">
        <v>580</v>
      </c>
      <c r="C13419" s="34">
        <v>10</v>
      </c>
      <c r="D13419" s="33" t="s">
        <v>42</v>
      </c>
      <c r="E13419" s="33" t="s">
        <v>12471</v>
      </c>
      <c r="F13419" s="35">
        <v>42312009</v>
      </c>
      <c r="G13419" s="33" t="s">
        <v>15071</v>
      </c>
      <c r="H13419" s="33">
        <v>5</v>
      </c>
      <c r="I13419" s="33">
        <v>7</v>
      </c>
      <c r="J13419" s="36">
        <v>5</v>
      </c>
      <c r="K13419" s="37">
        <v>59500</v>
      </c>
      <c r="L13419" s="38" t="s">
        <v>15</v>
      </c>
      <c r="M13419" s="38" t="s">
        <v>13</v>
      </c>
    </row>
    <row r="13420" spans="1:13" s="39" customFormat="1" ht="12.75" x14ac:dyDescent="0.2">
      <c r="A13420" s="33" t="s">
        <v>12319</v>
      </c>
      <c r="B13420" s="33" t="s">
        <v>580</v>
      </c>
      <c r="C13420" s="34">
        <v>10</v>
      </c>
      <c r="D13420" s="33" t="s">
        <v>42</v>
      </c>
      <c r="E13420" s="33" t="s">
        <v>12472</v>
      </c>
      <c r="F13420" s="35">
        <v>44122029</v>
      </c>
      <c r="G13420" s="33" t="s">
        <v>15071</v>
      </c>
      <c r="H13420" s="33">
        <v>5</v>
      </c>
      <c r="I13420" s="33">
        <v>7</v>
      </c>
      <c r="J13420" s="36">
        <v>2</v>
      </c>
      <c r="K13420" s="37">
        <v>55040.899999999994</v>
      </c>
      <c r="L13420" s="38" t="s">
        <v>12603</v>
      </c>
      <c r="M13420" s="38" t="s">
        <v>13</v>
      </c>
    </row>
    <row r="13421" spans="1:13" s="39" customFormat="1" ht="12.75" x14ac:dyDescent="0.2">
      <c r="A13421" s="33" t="s">
        <v>12319</v>
      </c>
      <c r="B13421" s="33" t="s">
        <v>580</v>
      </c>
      <c r="C13421" s="34">
        <v>10</v>
      </c>
      <c r="D13421" s="33" t="s">
        <v>42</v>
      </c>
      <c r="E13421" s="33" t="s">
        <v>12473</v>
      </c>
      <c r="F13421" s="35">
        <v>44122022</v>
      </c>
      <c r="G13421" s="33" t="s">
        <v>15071</v>
      </c>
      <c r="H13421" s="33">
        <v>5</v>
      </c>
      <c r="I13421" s="33">
        <v>7</v>
      </c>
      <c r="J13421" s="36">
        <v>20</v>
      </c>
      <c r="K13421" s="37">
        <v>35628.6</v>
      </c>
      <c r="L13421" s="38" t="s">
        <v>12598</v>
      </c>
      <c r="M13421" s="38" t="s">
        <v>13</v>
      </c>
    </row>
    <row r="13422" spans="1:13" s="39" customFormat="1" ht="12.75" x14ac:dyDescent="0.2">
      <c r="A13422" s="33" t="s">
        <v>12319</v>
      </c>
      <c r="B13422" s="33" t="s">
        <v>580</v>
      </c>
      <c r="C13422" s="34">
        <v>10</v>
      </c>
      <c r="D13422" s="33" t="s">
        <v>42</v>
      </c>
      <c r="E13422" s="33" t="s">
        <v>12474</v>
      </c>
      <c r="F13422" s="35">
        <v>44122022</v>
      </c>
      <c r="G13422" s="33" t="s">
        <v>15071</v>
      </c>
      <c r="H13422" s="33">
        <v>5</v>
      </c>
      <c r="I13422" s="33">
        <v>7</v>
      </c>
      <c r="J13422" s="36">
        <v>6</v>
      </c>
      <c r="K13422" s="37">
        <v>15065.400000000001</v>
      </c>
      <c r="L13422" s="38" t="s">
        <v>12604</v>
      </c>
      <c r="M13422" s="38" t="s">
        <v>13</v>
      </c>
    </row>
    <row r="13423" spans="1:13" s="39" customFormat="1" ht="12.75" x14ac:dyDescent="0.2">
      <c r="A13423" s="33" t="s">
        <v>12319</v>
      </c>
      <c r="B13423" s="33" t="s">
        <v>580</v>
      </c>
      <c r="C13423" s="34">
        <v>10</v>
      </c>
      <c r="D13423" s="33" t="s">
        <v>42</v>
      </c>
      <c r="E13423" s="33" t="s">
        <v>12475</v>
      </c>
      <c r="F13423" s="35">
        <v>44121707</v>
      </c>
      <c r="G13423" s="33" t="s">
        <v>15071</v>
      </c>
      <c r="H13423" s="33">
        <v>5</v>
      </c>
      <c r="I13423" s="33">
        <v>7</v>
      </c>
      <c r="J13423" s="36">
        <v>30</v>
      </c>
      <c r="K13423" s="37">
        <v>60000</v>
      </c>
      <c r="L13423" s="38" t="s">
        <v>12605</v>
      </c>
      <c r="M13423" s="38" t="s">
        <v>13</v>
      </c>
    </row>
    <row r="13424" spans="1:13" s="39" customFormat="1" ht="12.75" x14ac:dyDescent="0.2">
      <c r="A13424" s="33" t="s">
        <v>12319</v>
      </c>
      <c r="B13424" s="33" t="s">
        <v>580</v>
      </c>
      <c r="C13424" s="34">
        <v>10</v>
      </c>
      <c r="D13424" s="33" t="s">
        <v>42</v>
      </c>
      <c r="E13424" s="33" t="s">
        <v>12476</v>
      </c>
      <c r="F13424" s="35">
        <v>14111526</v>
      </c>
      <c r="G13424" s="33" t="s">
        <v>15071</v>
      </c>
      <c r="H13424" s="33">
        <v>5</v>
      </c>
      <c r="I13424" s="33">
        <v>7</v>
      </c>
      <c r="J13424" s="36">
        <v>200</v>
      </c>
      <c r="K13424" s="37">
        <v>287980</v>
      </c>
      <c r="L13424" s="38" t="s">
        <v>15</v>
      </c>
      <c r="M13424" s="38" t="s">
        <v>13</v>
      </c>
    </row>
    <row r="13425" spans="1:13" s="39" customFormat="1" ht="12.75" x14ac:dyDescent="0.2">
      <c r="A13425" s="33" t="s">
        <v>12319</v>
      </c>
      <c r="B13425" s="33" t="s">
        <v>580</v>
      </c>
      <c r="C13425" s="34">
        <v>10</v>
      </c>
      <c r="D13425" s="33" t="s">
        <v>42</v>
      </c>
      <c r="E13425" s="33" t="s">
        <v>12444</v>
      </c>
      <c r="F13425" s="35">
        <v>14111807</v>
      </c>
      <c r="G13425" s="33" t="s">
        <v>15071</v>
      </c>
      <c r="H13425" s="33">
        <v>5</v>
      </c>
      <c r="I13425" s="33">
        <v>7</v>
      </c>
      <c r="J13425" s="36">
        <v>59</v>
      </c>
      <c r="K13425" s="37">
        <v>403005.4</v>
      </c>
      <c r="L13425" s="38" t="s">
        <v>15</v>
      </c>
      <c r="M13425" s="38" t="s">
        <v>13</v>
      </c>
    </row>
    <row r="13426" spans="1:13" s="39" customFormat="1" ht="12.75" x14ac:dyDescent="0.2">
      <c r="A13426" s="33" t="s">
        <v>12319</v>
      </c>
      <c r="B13426" s="33" t="s">
        <v>580</v>
      </c>
      <c r="C13426" s="34">
        <v>10</v>
      </c>
      <c r="D13426" s="33" t="s">
        <v>42</v>
      </c>
      <c r="E13426" s="33" t="s">
        <v>12477</v>
      </c>
      <c r="F13426" s="35">
        <v>44121708</v>
      </c>
      <c r="G13426" s="33" t="s">
        <v>15071</v>
      </c>
      <c r="H13426" s="33">
        <v>5</v>
      </c>
      <c r="I13426" s="33">
        <v>7</v>
      </c>
      <c r="J13426" s="36">
        <v>10</v>
      </c>
      <c r="K13426" s="37">
        <v>9305.8000000000011</v>
      </c>
      <c r="L13426" s="38" t="s">
        <v>15</v>
      </c>
      <c r="M13426" s="38" t="s">
        <v>13</v>
      </c>
    </row>
    <row r="13427" spans="1:13" s="39" customFormat="1" ht="12.75" x14ac:dyDescent="0.2">
      <c r="A13427" s="33" t="s">
        <v>12319</v>
      </c>
      <c r="B13427" s="33" t="s">
        <v>580</v>
      </c>
      <c r="C13427" s="34">
        <v>10</v>
      </c>
      <c r="D13427" s="33" t="s">
        <v>42</v>
      </c>
      <c r="E13427" s="33" t="s">
        <v>12478</v>
      </c>
      <c r="F13427" s="35">
        <v>44121708</v>
      </c>
      <c r="G13427" s="33" t="s">
        <v>15071</v>
      </c>
      <c r="H13427" s="33">
        <v>5</v>
      </c>
      <c r="I13427" s="33">
        <v>7</v>
      </c>
      <c r="J13427" s="36">
        <v>26</v>
      </c>
      <c r="K13427" s="37">
        <v>36787.660000000003</v>
      </c>
      <c r="L13427" s="38" t="s">
        <v>15</v>
      </c>
      <c r="M13427" s="38" t="s">
        <v>13</v>
      </c>
    </row>
    <row r="13428" spans="1:13" s="39" customFormat="1" ht="12.75" x14ac:dyDescent="0.2">
      <c r="A13428" s="33" t="s">
        <v>12319</v>
      </c>
      <c r="B13428" s="33" t="s">
        <v>580</v>
      </c>
      <c r="C13428" s="34">
        <v>10</v>
      </c>
      <c r="D13428" s="33" t="s">
        <v>42</v>
      </c>
      <c r="E13428" s="33" t="s">
        <v>12479</v>
      </c>
      <c r="F13428" s="35">
        <v>44121708</v>
      </c>
      <c r="G13428" s="33" t="s">
        <v>15071</v>
      </c>
      <c r="H13428" s="33">
        <v>5</v>
      </c>
      <c r="I13428" s="33">
        <v>7</v>
      </c>
      <c r="J13428" s="36">
        <v>116</v>
      </c>
      <c r="K13428" s="37">
        <v>68329.799999999988</v>
      </c>
      <c r="L13428" s="38" t="s">
        <v>15</v>
      </c>
      <c r="M13428" s="38" t="s">
        <v>13</v>
      </c>
    </row>
    <row r="13429" spans="1:13" s="39" customFormat="1" ht="12.75" x14ac:dyDescent="0.2">
      <c r="A13429" s="33" t="s">
        <v>12319</v>
      </c>
      <c r="B13429" s="33" t="s">
        <v>580</v>
      </c>
      <c r="C13429" s="34">
        <v>10</v>
      </c>
      <c r="D13429" s="33" t="s">
        <v>42</v>
      </c>
      <c r="E13429" s="33" t="s">
        <v>12480</v>
      </c>
      <c r="F13429" s="35">
        <v>44121708</v>
      </c>
      <c r="G13429" s="33" t="s">
        <v>15071</v>
      </c>
      <c r="H13429" s="33">
        <v>5</v>
      </c>
      <c r="I13429" s="33">
        <v>7</v>
      </c>
      <c r="J13429" s="36">
        <v>100</v>
      </c>
      <c r="K13429" s="37">
        <v>94962</v>
      </c>
      <c r="L13429" s="38" t="s">
        <v>15</v>
      </c>
      <c r="M13429" s="38" t="s">
        <v>13</v>
      </c>
    </row>
    <row r="13430" spans="1:13" s="39" customFormat="1" ht="12.75" x14ac:dyDescent="0.2">
      <c r="A13430" s="33" t="s">
        <v>12319</v>
      </c>
      <c r="B13430" s="33" t="s">
        <v>580</v>
      </c>
      <c r="C13430" s="34">
        <v>10</v>
      </c>
      <c r="D13430" s="33" t="s">
        <v>42</v>
      </c>
      <c r="E13430" s="33" t="s">
        <v>12481</v>
      </c>
      <c r="F13430" s="35">
        <v>44121902</v>
      </c>
      <c r="G13430" s="33" t="s">
        <v>15071</v>
      </c>
      <c r="H13430" s="33">
        <v>5</v>
      </c>
      <c r="I13430" s="33">
        <v>7</v>
      </c>
      <c r="J13430" s="36">
        <v>40</v>
      </c>
      <c r="K13430" s="37">
        <v>13851.6</v>
      </c>
      <c r="L13430" s="38" t="s">
        <v>15</v>
      </c>
      <c r="M13430" s="38" t="s">
        <v>13</v>
      </c>
    </row>
    <row r="13431" spans="1:13" s="39" customFormat="1" ht="12.75" x14ac:dyDescent="0.2">
      <c r="A13431" s="33" t="s">
        <v>12319</v>
      </c>
      <c r="B13431" s="33" t="s">
        <v>580</v>
      </c>
      <c r="C13431" s="34">
        <v>10</v>
      </c>
      <c r="D13431" s="33" t="s">
        <v>42</v>
      </c>
      <c r="E13431" s="33" t="s">
        <v>12482</v>
      </c>
      <c r="F13431" s="35">
        <v>43211802</v>
      </c>
      <c r="G13431" s="33" t="s">
        <v>15071</v>
      </c>
      <c r="H13431" s="33">
        <v>5</v>
      </c>
      <c r="I13431" s="33">
        <v>7</v>
      </c>
      <c r="J13431" s="36">
        <v>12</v>
      </c>
      <c r="K13431" s="37">
        <v>54906.600000000006</v>
      </c>
      <c r="L13431" s="38" t="s">
        <v>15</v>
      </c>
      <c r="M13431" s="38" t="s">
        <v>13</v>
      </c>
    </row>
    <row r="13432" spans="1:13" s="39" customFormat="1" ht="12.75" x14ac:dyDescent="0.2">
      <c r="A13432" s="33" t="s">
        <v>12319</v>
      </c>
      <c r="B13432" s="33" t="s">
        <v>580</v>
      </c>
      <c r="C13432" s="34">
        <v>10</v>
      </c>
      <c r="D13432" s="33" t="s">
        <v>42</v>
      </c>
      <c r="E13432" s="33" t="s">
        <v>12483</v>
      </c>
      <c r="F13432" s="35">
        <v>14111507</v>
      </c>
      <c r="G13432" s="33" t="s">
        <v>15071</v>
      </c>
      <c r="H13432" s="33">
        <v>5</v>
      </c>
      <c r="I13432" s="33">
        <v>7</v>
      </c>
      <c r="J13432" s="36">
        <v>15</v>
      </c>
      <c r="K13432" s="37">
        <v>1249500</v>
      </c>
      <c r="L13432" s="38" t="s">
        <v>12606</v>
      </c>
      <c r="M13432" s="38" t="s">
        <v>13</v>
      </c>
    </row>
    <row r="13433" spans="1:13" s="39" customFormat="1" ht="12.75" x14ac:dyDescent="0.2">
      <c r="A13433" s="33" t="s">
        <v>12319</v>
      </c>
      <c r="B13433" s="33" t="s">
        <v>580</v>
      </c>
      <c r="C13433" s="34">
        <v>10</v>
      </c>
      <c r="D13433" s="33" t="s">
        <v>42</v>
      </c>
      <c r="E13433" s="33" t="s">
        <v>12484</v>
      </c>
      <c r="F13433" s="35">
        <v>14111507</v>
      </c>
      <c r="G13433" s="33" t="s">
        <v>15071</v>
      </c>
      <c r="H13433" s="33">
        <v>5</v>
      </c>
      <c r="I13433" s="33">
        <v>7</v>
      </c>
      <c r="J13433" s="36">
        <v>11</v>
      </c>
      <c r="K13433" s="37">
        <v>1047200</v>
      </c>
      <c r="L13433" s="38" t="s">
        <v>12606</v>
      </c>
      <c r="M13433" s="38" t="s">
        <v>13</v>
      </c>
    </row>
    <row r="13434" spans="1:13" s="39" customFormat="1" ht="12.75" x14ac:dyDescent="0.2">
      <c r="A13434" s="33" t="s">
        <v>12319</v>
      </c>
      <c r="B13434" s="33" t="s">
        <v>580</v>
      </c>
      <c r="C13434" s="34">
        <v>10</v>
      </c>
      <c r="D13434" s="33" t="s">
        <v>42</v>
      </c>
      <c r="E13434" s="33" t="s">
        <v>12485</v>
      </c>
      <c r="F13434" s="35">
        <v>60121120</v>
      </c>
      <c r="G13434" s="33" t="s">
        <v>15071</v>
      </c>
      <c r="H13434" s="33">
        <v>5</v>
      </c>
      <c r="I13434" s="33">
        <v>7</v>
      </c>
      <c r="J13434" s="36">
        <v>4</v>
      </c>
      <c r="K13434" s="37">
        <v>99960</v>
      </c>
      <c r="L13434" s="38" t="s">
        <v>12607</v>
      </c>
      <c r="M13434" s="38" t="s">
        <v>13</v>
      </c>
    </row>
    <row r="13435" spans="1:13" s="39" customFormat="1" ht="12.75" x14ac:dyDescent="0.2">
      <c r="A13435" s="33" t="s">
        <v>12319</v>
      </c>
      <c r="B13435" s="33" t="s">
        <v>580</v>
      </c>
      <c r="C13435" s="34">
        <v>10</v>
      </c>
      <c r="D13435" s="33" t="s">
        <v>42</v>
      </c>
      <c r="E13435" s="33" t="s">
        <v>12486</v>
      </c>
      <c r="F13435" s="35">
        <v>60121124</v>
      </c>
      <c r="G13435" s="33" t="s">
        <v>15071</v>
      </c>
      <c r="H13435" s="33">
        <v>5</v>
      </c>
      <c r="I13435" s="33">
        <v>7</v>
      </c>
      <c r="J13435" s="36">
        <v>5</v>
      </c>
      <c r="K13435" s="37">
        <v>261562</v>
      </c>
      <c r="L13435" s="38" t="s">
        <v>8194</v>
      </c>
      <c r="M13435" s="38" t="s">
        <v>13</v>
      </c>
    </row>
    <row r="13436" spans="1:13" s="39" customFormat="1" ht="12.75" x14ac:dyDescent="0.2">
      <c r="A13436" s="33" t="s">
        <v>12319</v>
      </c>
      <c r="B13436" s="33" t="s">
        <v>580</v>
      </c>
      <c r="C13436" s="34">
        <v>10</v>
      </c>
      <c r="D13436" s="33" t="s">
        <v>42</v>
      </c>
      <c r="E13436" s="33" t="s">
        <v>4975</v>
      </c>
      <c r="F13436" s="35">
        <v>60105704</v>
      </c>
      <c r="G13436" s="33" t="s">
        <v>15071</v>
      </c>
      <c r="H13436" s="33">
        <v>5</v>
      </c>
      <c r="I13436" s="33">
        <v>7</v>
      </c>
      <c r="J13436" s="36">
        <v>30</v>
      </c>
      <c r="K13436" s="37">
        <v>45160.5</v>
      </c>
      <c r="L13436" s="38" t="s">
        <v>15</v>
      </c>
      <c r="M13436" s="38" t="s">
        <v>13</v>
      </c>
    </row>
    <row r="13437" spans="1:13" s="39" customFormat="1" ht="12.75" x14ac:dyDescent="0.2">
      <c r="A13437" s="33" t="s">
        <v>12319</v>
      </c>
      <c r="B13437" s="33" t="s">
        <v>580</v>
      </c>
      <c r="C13437" s="34">
        <v>10</v>
      </c>
      <c r="D13437" s="33" t="s">
        <v>42</v>
      </c>
      <c r="E13437" s="33" t="s">
        <v>12487</v>
      </c>
      <c r="F13437" s="35">
        <v>45101508</v>
      </c>
      <c r="G13437" s="33" t="s">
        <v>15071</v>
      </c>
      <c r="H13437" s="33">
        <v>5</v>
      </c>
      <c r="I13437" s="33">
        <v>7</v>
      </c>
      <c r="J13437" s="36">
        <v>5</v>
      </c>
      <c r="K13437" s="37">
        <v>51562.700000000004</v>
      </c>
      <c r="L13437" s="38" t="s">
        <v>15</v>
      </c>
      <c r="M13437" s="38" t="s">
        <v>13</v>
      </c>
    </row>
    <row r="13438" spans="1:13" s="39" customFormat="1" ht="12.75" x14ac:dyDescent="0.2">
      <c r="A13438" s="33" t="s">
        <v>12319</v>
      </c>
      <c r="B13438" s="33" t="s">
        <v>580</v>
      </c>
      <c r="C13438" s="34">
        <v>10</v>
      </c>
      <c r="D13438" s="33" t="s">
        <v>42</v>
      </c>
      <c r="E13438" s="33" t="s">
        <v>12488</v>
      </c>
      <c r="F13438" s="35">
        <v>44122029</v>
      </c>
      <c r="G13438" s="33" t="s">
        <v>15071</v>
      </c>
      <c r="H13438" s="33">
        <v>5</v>
      </c>
      <c r="I13438" s="33">
        <v>7</v>
      </c>
      <c r="J13438" s="36">
        <v>100</v>
      </c>
      <c r="K13438" s="37">
        <v>130900</v>
      </c>
      <c r="L13438" s="38" t="s">
        <v>15</v>
      </c>
      <c r="M13438" s="38" t="s">
        <v>13</v>
      </c>
    </row>
    <row r="13439" spans="1:13" s="39" customFormat="1" ht="12.75" x14ac:dyDescent="0.2">
      <c r="A13439" s="33" t="s">
        <v>12319</v>
      </c>
      <c r="B13439" s="33" t="s">
        <v>580</v>
      </c>
      <c r="C13439" s="34">
        <v>10</v>
      </c>
      <c r="D13439" s="33" t="s">
        <v>42</v>
      </c>
      <c r="E13439" s="33" t="s">
        <v>12489</v>
      </c>
      <c r="F13439" s="35">
        <v>44111509</v>
      </c>
      <c r="G13439" s="33" t="s">
        <v>15071</v>
      </c>
      <c r="H13439" s="33">
        <v>5</v>
      </c>
      <c r="I13439" s="33">
        <v>7</v>
      </c>
      <c r="J13439" s="36">
        <v>50</v>
      </c>
      <c r="K13439" s="37">
        <v>27072.500000000004</v>
      </c>
      <c r="L13439" s="38" t="s">
        <v>15</v>
      </c>
      <c r="M13439" s="38" t="s">
        <v>13</v>
      </c>
    </row>
    <row r="13440" spans="1:13" s="39" customFormat="1" ht="12.75" x14ac:dyDescent="0.2">
      <c r="A13440" s="33" t="s">
        <v>12319</v>
      </c>
      <c r="B13440" s="33" t="s">
        <v>580</v>
      </c>
      <c r="C13440" s="34">
        <v>10</v>
      </c>
      <c r="D13440" s="33" t="s">
        <v>42</v>
      </c>
      <c r="E13440" s="33" t="s">
        <v>12490</v>
      </c>
      <c r="F13440" s="35">
        <v>44121613</v>
      </c>
      <c r="G13440" s="33" t="s">
        <v>15071</v>
      </c>
      <c r="H13440" s="33">
        <v>5</v>
      </c>
      <c r="I13440" s="33">
        <v>7</v>
      </c>
      <c r="J13440" s="36">
        <v>17</v>
      </c>
      <c r="K13440" s="37">
        <v>18287.919999999998</v>
      </c>
      <c r="L13440" s="38" t="s">
        <v>15</v>
      </c>
      <c r="M13440" s="38" t="s">
        <v>13</v>
      </c>
    </row>
    <row r="13441" spans="1:13" s="39" customFormat="1" ht="12.75" x14ac:dyDescent="0.2">
      <c r="A13441" s="33" t="s">
        <v>12319</v>
      </c>
      <c r="B13441" s="33" t="s">
        <v>580</v>
      </c>
      <c r="C13441" s="34">
        <v>10</v>
      </c>
      <c r="D13441" s="33" t="s">
        <v>42</v>
      </c>
      <c r="E13441" s="33" t="s">
        <v>12491</v>
      </c>
      <c r="F13441" s="35">
        <v>44121503</v>
      </c>
      <c r="G13441" s="33" t="s">
        <v>15071</v>
      </c>
      <c r="H13441" s="33">
        <v>5</v>
      </c>
      <c r="I13441" s="33">
        <v>7</v>
      </c>
      <c r="J13441" s="36">
        <v>8</v>
      </c>
      <c r="K13441" s="37">
        <v>23562</v>
      </c>
      <c r="L13441" s="38" t="s">
        <v>12608</v>
      </c>
      <c r="M13441" s="38" t="s">
        <v>13</v>
      </c>
    </row>
    <row r="13442" spans="1:13" s="39" customFormat="1" ht="12.75" x14ac:dyDescent="0.2">
      <c r="A13442" s="33" t="s">
        <v>12319</v>
      </c>
      <c r="B13442" s="33" t="s">
        <v>580</v>
      </c>
      <c r="C13442" s="34">
        <v>10</v>
      </c>
      <c r="D13442" s="33" t="s">
        <v>42</v>
      </c>
      <c r="E13442" s="33" t="s">
        <v>12492</v>
      </c>
      <c r="F13442" s="35">
        <v>44121503</v>
      </c>
      <c r="G13442" s="33" t="s">
        <v>15071</v>
      </c>
      <c r="H13442" s="33">
        <v>5</v>
      </c>
      <c r="I13442" s="33">
        <v>7</v>
      </c>
      <c r="J13442" s="36">
        <v>8</v>
      </c>
      <c r="K13442" s="37">
        <v>91011.199999999997</v>
      </c>
      <c r="L13442" s="38" t="s">
        <v>12608</v>
      </c>
      <c r="M13442" s="38" t="s">
        <v>13</v>
      </c>
    </row>
    <row r="13443" spans="1:13" s="39" customFormat="1" ht="12.75" x14ac:dyDescent="0.2">
      <c r="A13443" s="33" t="s">
        <v>12319</v>
      </c>
      <c r="B13443" s="33" t="s">
        <v>580</v>
      </c>
      <c r="C13443" s="34">
        <v>10</v>
      </c>
      <c r="D13443" s="33" t="s">
        <v>42</v>
      </c>
      <c r="E13443" s="33" t="s">
        <v>12493</v>
      </c>
      <c r="F13443" s="35">
        <v>44121619</v>
      </c>
      <c r="G13443" s="33" t="s">
        <v>15071</v>
      </c>
      <c r="H13443" s="33">
        <v>5</v>
      </c>
      <c r="I13443" s="33">
        <v>7</v>
      </c>
      <c r="J13443" s="36">
        <v>30</v>
      </c>
      <c r="K13443" s="37">
        <v>8675.1</v>
      </c>
      <c r="L13443" s="38" t="s">
        <v>15</v>
      </c>
      <c r="M13443" s="38" t="s">
        <v>13</v>
      </c>
    </row>
    <row r="13444" spans="1:13" s="39" customFormat="1" ht="12.75" x14ac:dyDescent="0.2">
      <c r="A13444" s="33" t="s">
        <v>12319</v>
      </c>
      <c r="B13444" s="33" t="s">
        <v>580</v>
      </c>
      <c r="C13444" s="34">
        <v>10</v>
      </c>
      <c r="D13444" s="33" t="s">
        <v>42</v>
      </c>
      <c r="E13444" s="33" t="s">
        <v>12494</v>
      </c>
      <c r="F13444" s="35">
        <v>44121618</v>
      </c>
      <c r="G13444" s="33" t="s">
        <v>15071</v>
      </c>
      <c r="H13444" s="33">
        <v>5</v>
      </c>
      <c r="I13444" s="33">
        <v>7</v>
      </c>
      <c r="J13444" s="36">
        <v>3</v>
      </c>
      <c r="K13444" s="37">
        <v>6815.13</v>
      </c>
      <c r="L13444" s="38" t="s">
        <v>15</v>
      </c>
      <c r="M13444" s="38" t="s">
        <v>13</v>
      </c>
    </row>
    <row r="13445" spans="1:13" s="39" customFormat="1" ht="12.75" x14ac:dyDescent="0.2">
      <c r="A13445" s="33" t="s">
        <v>12319</v>
      </c>
      <c r="B13445" s="33" t="s">
        <v>580</v>
      </c>
      <c r="C13445" s="34">
        <v>10</v>
      </c>
      <c r="D13445" s="33" t="s">
        <v>42</v>
      </c>
      <c r="E13445" s="33" t="s">
        <v>12495</v>
      </c>
      <c r="F13445" s="35">
        <v>44121618</v>
      </c>
      <c r="G13445" s="33" t="s">
        <v>15071</v>
      </c>
      <c r="H13445" s="33">
        <v>5</v>
      </c>
      <c r="I13445" s="33">
        <v>7</v>
      </c>
      <c r="J13445" s="36">
        <v>15</v>
      </c>
      <c r="K13445" s="37">
        <v>17493</v>
      </c>
      <c r="L13445" s="38" t="s">
        <v>15</v>
      </c>
      <c r="M13445" s="38" t="s">
        <v>13</v>
      </c>
    </row>
    <row r="13446" spans="1:13" s="39" customFormat="1" ht="12.75" x14ac:dyDescent="0.2">
      <c r="A13446" s="33" t="s">
        <v>12319</v>
      </c>
      <c r="B13446" s="33" t="s">
        <v>581</v>
      </c>
      <c r="C13446" s="34">
        <v>10</v>
      </c>
      <c r="D13446" s="33" t="s">
        <v>90</v>
      </c>
      <c r="E13446" s="33" t="s">
        <v>12496</v>
      </c>
      <c r="F13446" s="35">
        <v>53131600</v>
      </c>
      <c r="G13446" s="33" t="s">
        <v>15071</v>
      </c>
      <c r="H13446" s="33">
        <v>2</v>
      </c>
      <c r="I13446" s="33">
        <v>3</v>
      </c>
      <c r="J13446" s="36">
        <v>1500</v>
      </c>
      <c r="K13446" s="37">
        <v>44790000</v>
      </c>
      <c r="L13446" s="38" t="s">
        <v>15</v>
      </c>
      <c r="M13446" s="38" t="s">
        <v>13</v>
      </c>
    </row>
    <row r="13447" spans="1:13" s="39" customFormat="1" ht="12.75" x14ac:dyDescent="0.2">
      <c r="A13447" s="33" t="s">
        <v>12319</v>
      </c>
      <c r="B13447" s="33" t="s">
        <v>582</v>
      </c>
      <c r="C13447" s="34">
        <v>10</v>
      </c>
      <c r="D13447" s="33" t="s">
        <v>34</v>
      </c>
      <c r="E13447" s="33" t="s">
        <v>12497</v>
      </c>
      <c r="F13447" s="35">
        <v>40161505</v>
      </c>
      <c r="G13447" s="33" t="s">
        <v>15071</v>
      </c>
      <c r="H13447" s="33">
        <v>2</v>
      </c>
      <c r="I13447" s="33">
        <v>3</v>
      </c>
      <c r="J13447" s="36">
        <v>1</v>
      </c>
      <c r="K13447" s="37">
        <v>43162729.590000004</v>
      </c>
      <c r="L13447" s="38" t="s">
        <v>12</v>
      </c>
      <c r="M13447" s="38" t="s">
        <v>13</v>
      </c>
    </row>
    <row r="13448" spans="1:13" s="39" customFormat="1" ht="12.75" x14ac:dyDescent="0.2">
      <c r="A13448" s="33" t="s">
        <v>12319</v>
      </c>
      <c r="B13448" s="33" t="s">
        <v>582</v>
      </c>
      <c r="C13448" s="34">
        <v>16</v>
      </c>
      <c r="D13448" s="33" t="s">
        <v>34</v>
      </c>
      <c r="E13448" s="33" t="s">
        <v>12498</v>
      </c>
      <c r="F13448" s="35">
        <v>42181904</v>
      </c>
      <c r="G13448" s="33" t="s">
        <v>467</v>
      </c>
      <c r="H13448" s="33">
        <v>7</v>
      </c>
      <c r="I13448" s="33">
        <v>5</v>
      </c>
      <c r="J13448" s="36">
        <v>1</v>
      </c>
      <c r="K13448" s="37">
        <v>63000000</v>
      </c>
      <c r="L13448" s="38" t="s">
        <v>15</v>
      </c>
      <c r="M13448" s="38" t="s">
        <v>13</v>
      </c>
    </row>
    <row r="13449" spans="1:13" s="39" customFormat="1" ht="12.75" x14ac:dyDescent="0.2">
      <c r="A13449" s="33" t="s">
        <v>12319</v>
      </c>
      <c r="B13449" s="33" t="s">
        <v>585</v>
      </c>
      <c r="C13449" s="34">
        <v>10</v>
      </c>
      <c r="D13449" s="33" t="s">
        <v>93</v>
      </c>
      <c r="E13449" s="33" t="s">
        <v>12499</v>
      </c>
      <c r="F13449" s="35">
        <v>55121715</v>
      </c>
      <c r="G13449" s="33" t="s">
        <v>15071</v>
      </c>
      <c r="H13449" s="33">
        <v>2</v>
      </c>
      <c r="I13449" s="33">
        <v>3</v>
      </c>
      <c r="J13449" s="36">
        <v>1</v>
      </c>
      <c r="K13449" s="37">
        <v>78000000</v>
      </c>
      <c r="L13449" s="38" t="s">
        <v>12</v>
      </c>
      <c r="M13449" s="38" t="s">
        <v>13</v>
      </c>
    </row>
    <row r="13450" spans="1:13" s="39" customFormat="1" ht="12.75" x14ac:dyDescent="0.2">
      <c r="A13450" s="33" t="s">
        <v>12319</v>
      </c>
      <c r="B13450" s="33" t="s">
        <v>587</v>
      </c>
      <c r="C13450" s="34">
        <v>10</v>
      </c>
      <c r="D13450" s="33" t="s">
        <v>95</v>
      </c>
      <c r="E13450" s="33" t="s">
        <v>12500</v>
      </c>
      <c r="F13450" s="35" t="s">
        <v>12501</v>
      </c>
      <c r="G13450" s="33" t="s">
        <v>15071</v>
      </c>
      <c r="H13450" s="33">
        <v>6</v>
      </c>
      <c r="I13450" s="33">
        <v>6</v>
      </c>
      <c r="J13450" s="36">
        <v>1</v>
      </c>
      <c r="K13450" s="37">
        <v>5462100</v>
      </c>
      <c r="L13450" s="38" t="s">
        <v>12</v>
      </c>
      <c r="M13450" s="38" t="s">
        <v>13</v>
      </c>
    </row>
    <row r="13451" spans="1:13" s="39" customFormat="1" ht="12.75" x14ac:dyDescent="0.2">
      <c r="A13451" s="33" t="s">
        <v>12319</v>
      </c>
      <c r="B13451" s="33" t="s">
        <v>587</v>
      </c>
      <c r="C13451" s="34">
        <v>10</v>
      </c>
      <c r="D13451" s="33" t="s">
        <v>95</v>
      </c>
      <c r="E13451" s="33" t="s">
        <v>12502</v>
      </c>
      <c r="F13451" s="35" t="s">
        <v>12501</v>
      </c>
      <c r="G13451" s="33" t="s">
        <v>15071</v>
      </c>
      <c r="H13451" s="33">
        <v>6</v>
      </c>
      <c r="I13451" s="33">
        <v>6</v>
      </c>
      <c r="J13451" s="36">
        <v>1</v>
      </c>
      <c r="K13451" s="37">
        <v>309400</v>
      </c>
      <c r="L13451" s="38" t="s">
        <v>12</v>
      </c>
      <c r="M13451" s="38" t="s">
        <v>13</v>
      </c>
    </row>
    <row r="13452" spans="1:13" s="39" customFormat="1" ht="12.75" x14ac:dyDescent="0.2">
      <c r="A13452" s="33" t="s">
        <v>12319</v>
      </c>
      <c r="B13452" s="33" t="s">
        <v>587</v>
      </c>
      <c r="C13452" s="34">
        <v>10</v>
      </c>
      <c r="D13452" s="33" t="s">
        <v>95</v>
      </c>
      <c r="E13452" s="33" t="s">
        <v>12503</v>
      </c>
      <c r="F13452" s="35" t="s">
        <v>12501</v>
      </c>
      <c r="G13452" s="33" t="s">
        <v>15071</v>
      </c>
      <c r="H13452" s="33">
        <v>6</v>
      </c>
      <c r="I13452" s="33">
        <v>6</v>
      </c>
      <c r="J13452" s="36">
        <v>1</v>
      </c>
      <c r="K13452" s="37">
        <v>1392300</v>
      </c>
      <c r="L13452" s="38" t="s">
        <v>12</v>
      </c>
      <c r="M13452" s="38" t="s">
        <v>13</v>
      </c>
    </row>
    <row r="13453" spans="1:13" s="39" customFormat="1" ht="12.75" x14ac:dyDescent="0.2">
      <c r="A13453" s="33" t="s">
        <v>12319</v>
      </c>
      <c r="B13453" s="33" t="s">
        <v>587</v>
      </c>
      <c r="C13453" s="34">
        <v>10</v>
      </c>
      <c r="D13453" s="33" t="s">
        <v>95</v>
      </c>
      <c r="E13453" s="33" t="s">
        <v>12504</v>
      </c>
      <c r="F13453" s="35" t="s">
        <v>12501</v>
      </c>
      <c r="G13453" s="33" t="s">
        <v>15071</v>
      </c>
      <c r="H13453" s="33">
        <v>6</v>
      </c>
      <c r="I13453" s="33">
        <v>6</v>
      </c>
      <c r="J13453" s="36">
        <v>1</v>
      </c>
      <c r="K13453" s="37">
        <v>154700</v>
      </c>
      <c r="L13453" s="38" t="s">
        <v>12</v>
      </c>
      <c r="M13453" s="38" t="s">
        <v>13</v>
      </c>
    </row>
    <row r="13454" spans="1:13" s="39" customFormat="1" ht="12.75" x14ac:dyDescent="0.2">
      <c r="A13454" s="33" t="s">
        <v>12319</v>
      </c>
      <c r="B13454" s="33" t="s">
        <v>587</v>
      </c>
      <c r="C13454" s="34">
        <v>10</v>
      </c>
      <c r="D13454" s="33" t="s">
        <v>95</v>
      </c>
      <c r="E13454" s="33" t="s">
        <v>12505</v>
      </c>
      <c r="F13454" s="35" t="s">
        <v>12501</v>
      </c>
      <c r="G13454" s="33" t="s">
        <v>15071</v>
      </c>
      <c r="H13454" s="33">
        <v>6</v>
      </c>
      <c r="I13454" s="33">
        <v>6</v>
      </c>
      <c r="J13454" s="36">
        <v>1</v>
      </c>
      <c r="K13454" s="37">
        <v>154700</v>
      </c>
      <c r="L13454" s="38" t="s">
        <v>12</v>
      </c>
      <c r="M13454" s="38" t="s">
        <v>13</v>
      </c>
    </row>
    <row r="13455" spans="1:13" s="39" customFormat="1" ht="12.75" x14ac:dyDescent="0.2">
      <c r="A13455" s="33" t="s">
        <v>12319</v>
      </c>
      <c r="B13455" s="33" t="s">
        <v>587</v>
      </c>
      <c r="C13455" s="34">
        <v>10</v>
      </c>
      <c r="D13455" s="33" t="s">
        <v>95</v>
      </c>
      <c r="E13455" s="33" t="s">
        <v>12506</v>
      </c>
      <c r="F13455" s="35" t="s">
        <v>12501</v>
      </c>
      <c r="G13455" s="33" t="s">
        <v>15071</v>
      </c>
      <c r="H13455" s="33">
        <v>6</v>
      </c>
      <c r="I13455" s="33">
        <v>6</v>
      </c>
      <c r="J13455" s="36">
        <v>1</v>
      </c>
      <c r="K13455" s="37">
        <v>154700</v>
      </c>
      <c r="L13455" s="38" t="s">
        <v>12</v>
      </c>
      <c r="M13455" s="38" t="s">
        <v>13</v>
      </c>
    </row>
    <row r="13456" spans="1:13" s="39" customFormat="1" ht="12.75" x14ac:dyDescent="0.2">
      <c r="A13456" s="33" t="s">
        <v>12319</v>
      </c>
      <c r="B13456" s="33" t="s">
        <v>587</v>
      </c>
      <c r="C13456" s="34">
        <v>10</v>
      </c>
      <c r="D13456" s="33" t="s">
        <v>95</v>
      </c>
      <c r="E13456" s="33" t="s">
        <v>12507</v>
      </c>
      <c r="F13456" s="35" t="s">
        <v>12501</v>
      </c>
      <c r="G13456" s="33" t="s">
        <v>15071</v>
      </c>
      <c r="H13456" s="33">
        <v>6</v>
      </c>
      <c r="I13456" s="33">
        <v>6</v>
      </c>
      <c r="J13456" s="36">
        <v>1</v>
      </c>
      <c r="K13456" s="37">
        <v>761600</v>
      </c>
      <c r="L13456" s="38" t="s">
        <v>12</v>
      </c>
      <c r="M13456" s="38" t="s">
        <v>13</v>
      </c>
    </row>
    <row r="13457" spans="1:13" s="39" customFormat="1" ht="12.75" x14ac:dyDescent="0.2">
      <c r="A13457" s="33" t="s">
        <v>12319</v>
      </c>
      <c r="B13457" s="33" t="s">
        <v>587</v>
      </c>
      <c r="C13457" s="34">
        <v>10</v>
      </c>
      <c r="D13457" s="33" t="s">
        <v>95</v>
      </c>
      <c r="E13457" s="33" t="s">
        <v>12508</v>
      </c>
      <c r="F13457" s="35" t="s">
        <v>12501</v>
      </c>
      <c r="G13457" s="33" t="s">
        <v>15071</v>
      </c>
      <c r="H13457" s="33">
        <v>6</v>
      </c>
      <c r="I13457" s="33">
        <v>6</v>
      </c>
      <c r="J13457" s="36">
        <v>1</v>
      </c>
      <c r="K13457" s="37">
        <v>678300</v>
      </c>
      <c r="L13457" s="38" t="s">
        <v>12</v>
      </c>
      <c r="M13457" s="38" t="s">
        <v>13</v>
      </c>
    </row>
    <row r="13458" spans="1:13" s="39" customFormat="1" ht="12.75" x14ac:dyDescent="0.2">
      <c r="A13458" s="33" t="s">
        <v>12319</v>
      </c>
      <c r="B13458" s="33" t="s">
        <v>587</v>
      </c>
      <c r="C13458" s="34">
        <v>10</v>
      </c>
      <c r="D13458" s="33" t="s">
        <v>95</v>
      </c>
      <c r="E13458" s="33" t="s">
        <v>12509</v>
      </c>
      <c r="F13458" s="35" t="s">
        <v>12501</v>
      </c>
      <c r="G13458" s="33" t="s">
        <v>15071</v>
      </c>
      <c r="H13458" s="33">
        <v>6</v>
      </c>
      <c r="I13458" s="33">
        <v>6</v>
      </c>
      <c r="J13458" s="36">
        <v>1</v>
      </c>
      <c r="K13458" s="37">
        <v>130900</v>
      </c>
      <c r="L13458" s="38" t="s">
        <v>12</v>
      </c>
      <c r="M13458" s="38" t="s">
        <v>13</v>
      </c>
    </row>
    <row r="13459" spans="1:13" s="39" customFormat="1" ht="12.75" x14ac:dyDescent="0.2">
      <c r="A13459" s="33" t="s">
        <v>12319</v>
      </c>
      <c r="B13459" s="33" t="s">
        <v>587</v>
      </c>
      <c r="C13459" s="34">
        <v>10</v>
      </c>
      <c r="D13459" s="33" t="s">
        <v>95</v>
      </c>
      <c r="E13459" s="33" t="s">
        <v>12510</v>
      </c>
      <c r="F13459" s="35" t="s">
        <v>12501</v>
      </c>
      <c r="G13459" s="33" t="s">
        <v>15071</v>
      </c>
      <c r="H13459" s="33">
        <v>6</v>
      </c>
      <c r="I13459" s="33">
        <v>6</v>
      </c>
      <c r="J13459" s="36">
        <v>1</v>
      </c>
      <c r="K13459" s="37">
        <v>535500</v>
      </c>
      <c r="L13459" s="38" t="s">
        <v>12</v>
      </c>
      <c r="M13459" s="38" t="s">
        <v>13</v>
      </c>
    </row>
    <row r="13460" spans="1:13" s="39" customFormat="1" ht="12.75" x14ac:dyDescent="0.2">
      <c r="A13460" s="33" t="s">
        <v>12319</v>
      </c>
      <c r="B13460" s="33" t="s">
        <v>587</v>
      </c>
      <c r="C13460" s="34">
        <v>10</v>
      </c>
      <c r="D13460" s="33" t="s">
        <v>95</v>
      </c>
      <c r="E13460" s="33" t="s">
        <v>12511</v>
      </c>
      <c r="F13460" s="35" t="s">
        <v>12501</v>
      </c>
      <c r="G13460" s="33" t="s">
        <v>15071</v>
      </c>
      <c r="H13460" s="33">
        <v>6</v>
      </c>
      <c r="I13460" s="33">
        <v>6</v>
      </c>
      <c r="J13460" s="36">
        <v>1</v>
      </c>
      <c r="K13460" s="37">
        <v>2011100</v>
      </c>
      <c r="L13460" s="38" t="s">
        <v>12</v>
      </c>
      <c r="M13460" s="38" t="s">
        <v>13</v>
      </c>
    </row>
    <row r="13461" spans="1:13" s="39" customFormat="1" ht="12.75" x14ac:dyDescent="0.2">
      <c r="A13461" s="33" t="s">
        <v>12319</v>
      </c>
      <c r="B13461" s="33" t="s">
        <v>587</v>
      </c>
      <c r="C13461" s="34">
        <v>10</v>
      </c>
      <c r="D13461" s="33" t="s">
        <v>95</v>
      </c>
      <c r="E13461" s="33" t="s">
        <v>12512</v>
      </c>
      <c r="F13461" s="35" t="s">
        <v>12501</v>
      </c>
      <c r="G13461" s="33" t="s">
        <v>15071</v>
      </c>
      <c r="H13461" s="33">
        <v>6</v>
      </c>
      <c r="I13461" s="33">
        <v>6</v>
      </c>
      <c r="J13461" s="36">
        <v>1</v>
      </c>
      <c r="K13461" s="37">
        <v>3867500</v>
      </c>
      <c r="L13461" s="38" t="s">
        <v>12</v>
      </c>
      <c r="M13461" s="38" t="s">
        <v>13</v>
      </c>
    </row>
    <row r="13462" spans="1:13" s="39" customFormat="1" ht="12.75" x14ac:dyDescent="0.2">
      <c r="A13462" s="33" t="s">
        <v>12319</v>
      </c>
      <c r="B13462" s="33" t="s">
        <v>587</v>
      </c>
      <c r="C13462" s="34">
        <v>10</v>
      </c>
      <c r="D13462" s="33" t="s">
        <v>95</v>
      </c>
      <c r="E13462" s="33" t="s">
        <v>12513</v>
      </c>
      <c r="F13462" s="35" t="s">
        <v>12501</v>
      </c>
      <c r="G13462" s="33" t="s">
        <v>15071</v>
      </c>
      <c r="H13462" s="33">
        <v>6</v>
      </c>
      <c r="I13462" s="33">
        <v>6</v>
      </c>
      <c r="J13462" s="36">
        <v>1</v>
      </c>
      <c r="K13462" s="37">
        <v>3480750</v>
      </c>
      <c r="L13462" s="38" t="s">
        <v>12</v>
      </c>
      <c r="M13462" s="38" t="s">
        <v>13</v>
      </c>
    </row>
    <row r="13463" spans="1:13" s="39" customFormat="1" ht="12.75" x14ac:dyDescent="0.2">
      <c r="A13463" s="33" t="s">
        <v>12319</v>
      </c>
      <c r="B13463" s="33" t="s">
        <v>587</v>
      </c>
      <c r="C13463" s="34">
        <v>10</v>
      </c>
      <c r="D13463" s="33" t="s">
        <v>95</v>
      </c>
      <c r="E13463" s="33" t="s">
        <v>12514</v>
      </c>
      <c r="F13463" s="35" t="s">
        <v>12501</v>
      </c>
      <c r="G13463" s="33" t="s">
        <v>15071</v>
      </c>
      <c r="H13463" s="33">
        <v>6</v>
      </c>
      <c r="I13463" s="33">
        <v>6</v>
      </c>
      <c r="J13463" s="36">
        <v>1</v>
      </c>
      <c r="K13463" s="37">
        <v>357000</v>
      </c>
      <c r="L13463" s="38" t="s">
        <v>12</v>
      </c>
      <c r="M13463" s="38" t="s">
        <v>13</v>
      </c>
    </row>
    <row r="13464" spans="1:13" s="39" customFormat="1" ht="12.75" x14ac:dyDescent="0.2">
      <c r="A13464" s="33" t="s">
        <v>12319</v>
      </c>
      <c r="B13464" s="33" t="s">
        <v>587</v>
      </c>
      <c r="C13464" s="34">
        <v>10</v>
      </c>
      <c r="D13464" s="33" t="s">
        <v>95</v>
      </c>
      <c r="E13464" s="33" t="s">
        <v>12515</v>
      </c>
      <c r="F13464" s="35" t="s">
        <v>12501</v>
      </c>
      <c r="G13464" s="33" t="s">
        <v>15071</v>
      </c>
      <c r="H13464" s="33">
        <v>6</v>
      </c>
      <c r="I13464" s="33">
        <v>6</v>
      </c>
      <c r="J13464" s="36">
        <v>1</v>
      </c>
      <c r="K13464" s="37">
        <v>2052750</v>
      </c>
      <c r="L13464" s="38" t="s">
        <v>12</v>
      </c>
      <c r="M13464" s="38" t="s">
        <v>13</v>
      </c>
    </row>
    <row r="13465" spans="1:13" s="39" customFormat="1" ht="12.75" x14ac:dyDescent="0.2">
      <c r="A13465" s="33" t="s">
        <v>12319</v>
      </c>
      <c r="B13465" s="33" t="s">
        <v>587</v>
      </c>
      <c r="C13465" s="34">
        <v>10</v>
      </c>
      <c r="D13465" s="33" t="s">
        <v>95</v>
      </c>
      <c r="E13465" s="33" t="s">
        <v>12516</v>
      </c>
      <c r="F13465" s="35" t="s">
        <v>12501</v>
      </c>
      <c r="G13465" s="33" t="s">
        <v>15071</v>
      </c>
      <c r="H13465" s="33">
        <v>6</v>
      </c>
      <c r="I13465" s="33">
        <v>6</v>
      </c>
      <c r="J13465" s="36">
        <v>1</v>
      </c>
      <c r="K13465" s="37">
        <v>714000</v>
      </c>
      <c r="L13465" s="38" t="s">
        <v>12</v>
      </c>
      <c r="M13465" s="38" t="s">
        <v>13</v>
      </c>
    </row>
    <row r="13466" spans="1:13" s="39" customFormat="1" ht="12.75" x14ac:dyDescent="0.2">
      <c r="A13466" s="33" t="s">
        <v>12319</v>
      </c>
      <c r="B13466" s="33" t="s">
        <v>587</v>
      </c>
      <c r="C13466" s="34">
        <v>10</v>
      </c>
      <c r="D13466" s="33" t="s">
        <v>95</v>
      </c>
      <c r="E13466" s="33" t="s">
        <v>12517</v>
      </c>
      <c r="F13466" s="35" t="s">
        <v>12501</v>
      </c>
      <c r="G13466" s="33" t="s">
        <v>15071</v>
      </c>
      <c r="H13466" s="33">
        <v>6</v>
      </c>
      <c r="I13466" s="33">
        <v>6</v>
      </c>
      <c r="J13466" s="36">
        <v>1</v>
      </c>
      <c r="K13466" s="37">
        <v>6354600</v>
      </c>
      <c r="L13466" s="38" t="s">
        <v>12</v>
      </c>
      <c r="M13466" s="38" t="s">
        <v>13</v>
      </c>
    </row>
    <row r="13467" spans="1:13" s="39" customFormat="1" ht="12.75" x14ac:dyDescent="0.2">
      <c r="A13467" s="33" t="s">
        <v>12319</v>
      </c>
      <c r="B13467" s="33" t="s">
        <v>587</v>
      </c>
      <c r="C13467" s="34">
        <v>10</v>
      </c>
      <c r="D13467" s="33" t="s">
        <v>95</v>
      </c>
      <c r="E13467" s="33" t="s">
        <v>12518</v>
      </c>
      <c r="F13467" s="35" t="s">
        <v>12501</v>
      </c>
      <c r="G13467" s="33" t="s">
        <v>15071</v>
      </c>
      <c r="H13467" s="33">
        <v>6</v>
      </c>
      <c r="I13467" s="33">
        <v>6</v>
      </c>
      <c r="J13467" s="36">
        <v>1</v>
      </c>
      <c r="K13467" s="37">
        <v>2618000</v>
      </c>
      <c r="L13467" s="38" t="s">
        <v>12</v>
      </c>
      <c r="M13467" s="38" t="s">
        <v>13</v>
      </c>
    </row>
    <row r="13468" spans="1:13" s="39" customFormat="1" ht="12.75" x14ac:dyDescent="0.2">
      <c r="A13468" s="33" t="s">
        <v>12319</v>
      </c>
      <c r="B13468" s="33" t="s">
        <v>587</v>
      </c>
      <c r="C13468" s="34">
        <v>10</v>
      </c>
      <c r="D13468" s="33" t="s">
        <v>95</v>
      </c>
      <c r="E13468" s="33" t="s">
        <v>12519</v>
      </c>
      <c r="F13468" s="35" t="s">
        <v>12501</v>
      </c>
      <c r="G13468" s="33" t="s">
        <v>15071</v>
      </c>
      <c r="H13468" s="33">
        <v>5</v>
      </c>
      <c r="I13468" s="33">
        <v>2</v>
      </c>
      <c r="J13468" s="36">
        <v>1</v>
      </c>
      <c r="K13468" s="37">
        <v>23397427.760000002</v>
      </c>
      <c r="L13468" s="38" t="s">
        <v>12</v>
      </c>
      <c r="M13468" s="38" t="s">
        <v>13</v>
      </c>
    </row>
    <row r="13469" spans="1:13" s="39" customFormat="1" ht="12.75" x14ac:dyDescent="0.2">
      <c r="A13469" s="33" t="s">
        <v>12319</v>
      </c>
      <c r="B13469" s="33" t="s">
        <v>587</v>
      </c>
      <c r="C13469" s="34">
        <v>10</v>
      </c>
      <c r="D13469" s="33" t="s">
        <v>95</v>
      </c>
      <c r="E13469" s="33" t="s">
        <v>12520</v>
      </c>
      <c r="F13469" s="35" t="s">
        <v>12521</v>
      </c>
      <c r="G13469" s="33" t="s">
        <v>15071</v>
      </c>
      <c r="H13469" s="33">
        <v>5</v>
      </c>
      <c r="I13469" s="33">
        <v>2</v>
      </c>
      <c r="J13469" s="36">
        <v>1</v>
      </c>
      <c r="K13469" s="37">
        <v>21519464</v>
      </c>
      <c r="L13469" s="38" t="s">
        <v>12</v>
      </c>
      <c r="M13469" s="38" t="s">
        <v>13</v>
      </c>
    </row>
    <row r="13470" spans="1:13" s="39" customFormat="1" ht="12.75" x14ac:dyDescent="0.2">
      <c r="A13470" s="33" t="s">
        <v>12319</v>
      </c>
      <c r="B13470" s="33" t="s">
        <v>587</v>
      </c>
      <c r="C13470" s="34">
        <v>10</v>
      </c>
      <c r="D13470" s="33" t="s">
        <v>95</v>
      </c>
      <c r="E13470" s="33" t="s">
        <v>12522</v>
      </c>
      <c r="F13470" s="35" t="s">
        <v>12501</v>
      </c>
      <c r="G13470" s="33" t="s">
        <v>15071</v>
      </c>
      <c r="H13470" s="33">
        <v>5</v>
      </c>
      <c r="I13470" s="33">
        <v>2</v>
      </c>
      <c r="J13470" s="36">
        <v>1</v>
      </c>
      <c r="K13470" s="37">
        <v>1602572.24</v>
      </c>
      <c r="L13470" s="38" t="s">
        <v>12</v>
      </c>
      <c r="M13470" s="38" t="s">
        <v>13</v>
      </c>
    </row>
    <row r="13471" spans="1:13" s="39" customFormat="1" ht="12.75" x14ac:dyDescent="0.2">
      <c r="A13471" s="33" t="s">
        <v>12319</v>
      </c>
      <c r="B13471" s="33" t="s">
        <v>590</v>
      </c>
      <c r="C13471" s="34">
        <v>10</v>
      </c>
      <c r="D13471" s="33" t="s">
        <v>39</v>
      </c>
      <c r="E13471" s="33" t="s">
        <v>12523</v>
      </c>
      <c r="F13471" s="35">
        <v>78181508</v>
      </c>
      <c r="G13471" s="33" t="s">
        <v>466</v>
      </c>
      <c r="H13471" s="33">
        <v>2</v>
      </c>
      <c r="I13471" s="33">
        <v>3</v>
      </c>
      <c r="J13471" s="36">
        <v>1</v>
      </c>
      <c r="K13471" s="37">
        <v>120000000</v>
      </c>
      <c r="L13471" s="38" t="s">
        <v>12</v>
      </c>
      <c r="M13471" s="38" t="s">
        <v>13</v>
      </c>
    </row>
    <row r="13472" spans="1:13" s="39" customFormat="1" ht="12.75" x14ac:dyDescent="0.2">
      <c r="A13472" s="33" t="s">
        <v>12319</v>
      </c>
      <c r="B13472" s="33" t="s">
        <v>590</v>
      </c>
      <c r="C13472" s="34">
        <v>10</v>
      </c>
      <c r="D13472" s="33" t="s">
        <v>39</v>
      </c>
      <c r="E13472" s="33" t="s">
        <v>12524</v>
      </c>
      <c r="F13472" s="35">
        <v>78181508</v>
      </c>
      <c r="G13472" s="33" t="s">
        <v>15071</v>
      </c>
      <c r="H13472" s="33">
        <v>2</v>
      </c>
      <c r="I13472" s="33">
        <v>3</v>
      </c>
      <c r="J13472" s="36">
        <v>1</v>
      </c>
      <c r="K13472" s="37">
        <v>50000000</v>
      </c>
      <c r="L13472" s="38" t="s">
        <v>12</v>
      </c>
      <c r="M13472" s="38" t="s">
        <v>13</v>
      </c>
    </row>
    <row r="13473" spans="1:13" s="39" customFormat="1" ht="12.75" x14ac:dyDescent="0.2">
      <c r="A13473" s="33" t="s">
        <v>12319</v>
      </c>
      <c r="B13473" s="33" t="s">
        <v>590</v>
      </c>
      <c r="C13473" s="34">
        <v>10</v>
      </c>
      <c r="D13473" s="33" t="s">
        <v>39</v>
      </c>
      <c r="E13473" s="33" t="s">
        <v>12525</v>
      </c>
      <c r="F13473" s="35">
        <v>78181508</v>
      </c>
      <c r="G13473" s="33" t="s">
        <v>467</v>
      </c>
      <c r="H13473" s="33">
        <v>5</v>
      </c>
      <c r="I13473" s="33">
        <v>7</v>
      </c>
      <c r="J13473" s="36">
        <v>1</v>
      </c>
      <c r="K13473" s="37">
        <v>250000000</v>
      </c>
      <c r="L13473" s="38" t="s">
        <v>12</v>
      </c>
      <c r="M13473" s="38" t="s">
        <v>2372</v>
      </c>
    </row>
    <row r="13474" spans="1:13" s="39" customFormat="1" ht="12.75" x14ac:dyDescent="0.2">
      <c r="A13474" s="33" t="s">
        <v>12319</v>
      </c>
      <c r="B13474" s="33" t="s">
        <v>590</v>
      </c>
      <c r="C13474" s="34">
        <v>10</v>
      </c>
      <c r="D13474" s="33" t="s">
        <v>39</v>
      </c>
      <c r="E13474" s="33" t="s">
        <v>12524</v>
      </c>
      <c r="F13474" s="35">
        <v>78181508</v>
      </c>
      <c r="G13474" s="33" t="s">
        <v>467</v>
      </c>
      <c r="H13474" s="33">
        <v>6</v>
      </c>
      <c r="I13474" s="33">
        <v>6</v>
      </c>
      <c r="J13474" s="36">
        <v>1</v>
      </c>
      <c r="K13474" s="37">
        <v>158173030</v>
      </c>
      <c r="L13474" s="38" t="s">
        <v>12</v>
      </c>
      <c r="M13474" s="38" t="s">
        <v>13</v>
      </c>
    </row>
    <row r="13475" spans="1:13" s="39" customFormat="1" ht="12.75" x14ac:dyDescent="0.2">
      <c r="A13475" s="33" t="s">
        <v>12319</v>
      </c>
      <c r="B13475" s="33" t="s">
        <v>590</v>
      </c>
      <c r="C13475" s="34">
        <v>10</v>
      </c>
      <c r="D13475" s="33" t="s">
        <v>39</v>
      </c>
      <c r="E13475" s="33" t="s">
        <v>12526</v>
      </c>
      <c r="F13475" s="35">
        <v>72101517</v>
      </c>
      <c r="G13475" s="33" t="s">
        <v>467</v>
      </c>
      <c r="H13475" s="33">
        <v>6</v>
      </c>
      <c r="I13475" s="33">
        <v>6</v>
      </c>
      <c r="J13475" s="36">
        <v>1</v>
      </c>
      <c r="K13475" s="37">
        <v>65826970</v>
      </c>
      <c r="L13475" s="38" t="s">
        <v>12</v>
      </c>
      <c r="M13475" s="38" t="s">
        <v>13</v>
      </c>
    </row>
    <row r="13476" spans="1:13" s="39" customFormat="1" ht="12.75" x14ac:dyDescent="0.2">
      <c r="A13476" s="33" t="s">
        <v>12319</v>
      </c>
      <c r="B13476" s="33" t="s">
        <v>597</v>
      </c>
      <c r="C13476" s="34">
        <v>10</v>
      </c>
      <c r="D13476" s="33" t="s">
        <v>100</v>
      </c>
      <c r="E13476" s="33" t="s">
        <v>12527</v>
      </c>
      <c r="F13476" s="35" t="s">
        <v>12528</v>
      </c>
      <c r="G13476" s="33" t="s">
        <v>466</v>
      </c>
      <c r="H13476" s="33">
        <v>1</v>
      </c>
      <c r="I13476" s="33">
        <v>6</v>
      </c>
      <c r="J13476" s="36">
        <v>1</v>
      </c>
      <c r="K13476" s="37">
        <v>80000000</v>
      </c>
      <c r="L13476" s="38" t="s">
        <v>12</v>
      </c>
      <c r="M13476" s="38" t="s">
        <v>13</v>
      </c>
    </row>
    <row r="13477" spans="1:13" s="39" customFormat="1" ht="12.75" x14ac:dyDescent="0.2">
      <c r="A13477" s="33" t="s">
        <v>12319</v>
      </c>
      <c r="B13477" s="33" t="s">
        <v>597</v>
      </c>
      <c r="C13477" s="34">
        <v>10</v>
      </c>
      <c r="D13477" s="33" t="s">
        <v>100</v>
      </c>
      <c r="E13477" s="33" t="s">
        <v>12529</v>
      </c>
      <c r="F13477" s="35" t="s">
        <v>12528</v>
      </c>
      <c r="G13477" s="33" t="s">
        <v>15071</v>
      </c>
      <c r="H13477" s="33">
        <v>1</v>
      </c>
      <c r="I13477" s="33">
        <v>5</v>
      </c>
      <c r="J13477" s="36">
        <v>1</v>
      </c>
      <c r="K13477" s="37">
        <v>204898107</v>
      </c>
      <c r="L13477" s="38" t="s">
        <v>12</v>
      </c>
      <c r="M13477" s="38" t="s">
        <v>13</v>
      </c>
    </row>
    <row r="13478" spans="1:13" s="39" customFormat="1" ht="12.75" x14ac:dyDescent="0.2">
      <c r="A13478" s="33" t="s">
        <v>12319</v>
      </c>
      <c r="B13478" s="33" t="s">
        <v>597</v>
      </c>
      <c r="C13478" s="34">
        <v>10</v>
      </c>
      <c r="D13478" s="33" t="s">
        <v>100</v>
      </c>
      <c r="E13478" s="33" t="s">
        <v>12530</v>
      </c>
      <c r="F13478" s="35">
        <v>20102301</v>
      </c>
      <c r="G13478" s="33" t="s">
        <v>466</v>
      </c>
      <c r="H13478" s="33">
        <v>9</v>
      </c>
      <c r="I13478" s="33">
        <v>3</v>
      </c>
      <c r="J13478" s="36">
        <v>1</v>
      </c>
      <c r="K13478" s="37">
        <v>0.03</v>
      </c>
      <c r="L13478" s="38" t="s">
        <v>12</v>
      </c>
      <c r="M13478" s="38" t="s">
        <v>13</v>
      </c>
    </row>
    <row r="13479" spans="1:13" s="39" customFormat="1" ht="12.75" x14ac:dyDescent="0.2">
      <c r="A13479" s="33" t="s">
        <v>12319</v>
      </c>
      <c r="B13479" s="33" t="s">
        <v>598</v>
      </c>
      <c r="C13479" s="34">
        <v>10</v>
      </c>
      <c r="D13479" s="33" t="s">
        <v>13916</v>
      </c>
      <c r="E13479" s="33" t="s">
        <v>12531</v>
      </c>
      <c r="F13479" s="35">
        <v>82121506</v>
      </c>
      <c r="G13479" s="33" t="s">
        <v>15071</v>
      </c>
      <c r="H13479" s="33">
        <v>3</v>
      </c>
      <c r="I13479" s="33">
        <v>6</v>
      </c>
      <c r="J13479" s="36">
        <v>1000</v>
      </c>
      <c r="K13479" s="37">
        <v>14000000</v>
      </c>
      <c r="L13479" s="38" t="s">
        <v>15</v>
      </c>
      <c r="M13479" s="38" t="s">
        <v>13</v>
      </c>
    </row>
    <row r="13480" spans="1:13" s="39" customFormat="1" ht="12.75" x14ac:dyDescent="0.2">
      <c r="A13480" s="33" t="s">
        <v>12319</v>
      </c>
      <c r="B13480" s="33" t="s">
        <v>598</v>
      </c>
      <c r="C13480" s="34">
        <v>10</v>
      </c>
      <c r="D13480" s="33" t="s">
        <v>13916</v>
      </c>
      <c r="E13480" s="33" t="s">
        <v>12532</v>
      </c>
      <c r="F13480" s="35">
        <v>82121502</v>
      </c>
      <c r="G13480" s="33" t="s">
        <v>468</v>
      </c>
      <c r="H13480" s="33">
        <v>4</v>
      </c>
      <c r="I13480" s="33">
        <v>3</v>
      </c>
      <c r="J13480" s="36">
        <v>1</v>
      </c>
      <c r="K13480" s="37">
        <v>40000000</v>
      </c>
      <c r="L13480" s="38" t="s">
        <v>12</v>
      </c>
      <c r="M13480" s="38" t="s">
        <v>13</v>
      </c>
    </row>
    <row r="13481" spans="1:13" s="39" customFormat="1" ht="12.75" x14ac:dyDescent="0.2">
      <c r="A13481" s="33" t="s">
        <v>12319</v>
      </c>
      <c r="B13481" s="33" t="s">
        <v>11581</v>
      </c>
      <c r="C13481" s="34">
        <v>10</v>
      </c>
      <c r="D13481" s="33" t="s">
        <v>124</v>
      </c>
      <c r="E13481" s="33" t="s">
        <v>12533</v>
      </c>
      <c r="F13481" s="35">
        <v>82101502</v>
      </c>
      <c r="G13481" s="33" t="s">
        <v>468</v>
      </c>
      <c r="H13481" s="33">
        <v>4</v>
      </c>
      <c r="I13481" s="33">
        <v>3</v>
      </c>
      <c r="J13481" s="36">
        <v>1</v>
      </c>
      <c r="K13481" s="37">
        <v>39998922.700000003</v>
      </c>
      <c r="L13481" s="38" t="s">
        <v>12</v>
      </c>
      <c r="M13481" s="38" t="s">
        <v>13</v>
      </c>
    </row>
    <row r="13482" spans="1:13" s="39" customFormat="1" ht="12.75" x14ac:dyDescent="0.2">
      <c r="A13482" s="33" t="s">
        <v>12319</v>
      </c>
      <c r="B13482" s="33" t="s">
        <v>11581</v>
      </c>
      <c r="C13482" s="34">
        <v>16</v>
      </c>
      <c r="D13482" s="33" t="s">
        <v>124</v>
      </c>
      <c r="E13482" s="33" t="s">
        <v>12534</v>
      </c>
      <c r="F13482" s="35">
        <v>82101503</v>
      </c>
      <c r="G13482" s="33" t="s">
        <v>15071</v>
      </c>
      <c r="H13482" s="33">
        <v>5</v>
      </c>
      <c r="I13482" s="33">
        <v>7</v>
      </c>
      <c r="J13482" s="36">
        <v>1</v>
      </c>
      <c r="K13482" s="37">
        <v>3700000</v>
      </c>
      <c r="L13482" s="38" t="s">
        <v>12</v>
      </c>
      <c r="M13482" s="38" t="s">
        <v>13</v>
      </c>
    </row>
    <row r="13483" spans="1:13" s="39" customFormat="1" ht="12.75" x14ac:dyDescent="0.2">
      <c r="A13483" s="33" t="s">
        <v>12319</v>
      </c>
      <c r="B13483" s="33" t="s">
        <v>11581</v>
      </c>
      <c r="C13483" s="34">
        <v>10</v>
      </c>
      <c r="D13483" s="33" t="s">
        <v>124</v>
      </c>
      <c r="E13483" s="33" t="s">
        <v>5937</v>
      </c>
      <c r="F13483" s="35">
        <v>0</v>
      </c>
      <c r="G13483" s="33" t="s">
        <v>468</v>
      </c>
      <c r="H13483" s="33">
        <v>4</v>
      </c>
      <c r="I13483" s="33">
        <v>3</v>
      </c>
      <c r="J13483" s="36">
        <v>1</v>
      </c>
      <c r="K13483" s="37">
        <v>1077.2999999970198</v>
      </c>
      <c r="L13483" s="38" t="s">
        <v>12</v>
      </c>
      <c r="M13483" s="38" t="s">
        <v>13</v>
      </c>
    </row>
    <row r="13484" spans="1:13" s="39" customFormat="1" ht="12.75" x14ac:dyDescent="0.2">
      <c r="A13484" s="33" t="s">
        <v>12319</v>
      </c>
      <c r="B13484" s="33" t="s">
        <v>12321</v>
      </c>
      <c r="C13484" s="34">
        <v>10</v>
      </c>
      <c r="D13484" s="33" t="s">
        <v>131</v>
      </c>
      <c r="E13484" s="33" t="s">
        <v>12535</v>
      </c>
      <c r="F13484" s="35">
        <v>84131500</v>
      </c>
      <c r="G13484" s="33" t="s">
        <v>467</v>
      </c>
      <c r="H13484" s="33">
        <v>1</v>
      </c>
      <c r="I13484" s="33">
        <v>6</v>
      </c>
      <c r="J13484" s="36">
        <v>1</v>
      </c>
      <c r="K13484" s="37">
        <v>3705353562.8800001</v>
      </c>
      <c r="L13484" s="38" t="s">
        <v>12</v>
      </c>
      <c r="M13484" s="38" t="s">
        <v>13</v>
      </c>
    </row>
    <row r="13485" spans="1:13" s="39" customFormat="1" ht="12.75" x14ac:dyDescent="0.2">
      <c r="A13485" s="33" t="s">
        <v>12319</v>
      </c>
      <c r="B13485" s="33" t="s">
        <v>11893</v>
      </c>
      <c r="C13485" s="34">
        <v>10</v>
      </c>
      <c r="D13485" s="33" t="s">
        <v>126</v>
      </c>
      <c r="E13485" s="33" t="s">
        <v>12536</v>
      </c>
      <c r="F13485" s="35">
        <v>84131503</v>
      </c>
      <c r="G13485" s="33" t="s">
        <v>467</v>
      </c>
      <c r="H13485" s="33">
        <v>1</v>
      </c>
      <c r="I13485" s="33">
        <v>7</v>
      </c>
      <c r="J13485" s="36">
        <v>1</v>
      </c>
      <c r="K13485" s="37">
        <v>1076471019</v>
      </c>
      <c r="L13485" s="38" t="s">
        <v>12</v>
      </c>
      <c r="M13485" s="38" t="s">
        <v>13</v>
      </c>
    </row>
    <row r="13486" spans="1:13" s="39" customFormat="1" ht="12.75" x14ac:dyDescent="0.2">
      <c r="A13486" s="33" t="s">
        <v>12319</v>
      </c>
      <c r="B13486" s="33" t="s">
        <v>11893</v>
      </c>
      <c r="C13486" s="34">
        <v>10</v>
      </c>
      <c r="D13486" s="33" t="s">
        <v>126</v>
      </c>
      <c r="E13486" s="33" t="s">
        <v>12537</v>
      </c>
      <c r="F13486" s="35">
        <v>84131507</v>
      </c>
      <c r="G13486" s="33" t="s">
        <v>467</v>
      </c>
      <c r="H13486" s="33">
        <v>1</v>
      </c>
      <c r="I13486" s="33">
        <v>7</v>
      </c>
      <c r="J13486" s="36">
        <v>1</v>
      </c>
      <c r="K13486" s="37">
        <v>19695346</v>
      </c>
      <c r="L13486" s="38" t="s">
        <v>12</v>
      </c>
      <c r="M13486" s="38" t="s">
        <v>13</v>
      </c>
    </row>
    <row r="13487" spans="1:13" s="39" customFormat="1" ht="12.75" x14ac:dyDescent="0.2">
      <c r="A13487" s="33" t="s">
        <v>12319</v>
      </c>
      <c r="B13487" s="33" t="s">
        <v>11893</v>
      </c>
      <c r="C13487" s="34">
        <v>10</v>
      </c>
      <c r="D13487" s="33" t="s">
        <v>126</v>
      </c>
      <c r="E13487" s="33" t="s">
        <v>12538</v>
      </c>
      <c r="F13487" s="35">
        <v>84131512</v>
      </c>
      <c r="G13487" s="33" t="s">
        <v>467</v>
      </c>
      <c r="H13487" s="33">
        <v>1</v>
      </c>
      <c r="I13487" s="33">
        <v>7</v>
      </c>
      <c r="J13487" s="36">
        <v>1</v>
      </c>
      <c r="K13487" s="37">
        <v>68267655</v>
      </c>
      <c r="L13487" s="38" t="s">
        <v>12</v>
      </c>
      <c r="M13487" s="38" t="s">
        <v>13</v>
      </c>
    </row>
    <row r="13488" spans="1:13" s="39" customFormat="1" ht="12.75" x14ac:dyDescent="0.2">
      <c r="A13488" s="33" t="s">
        <v>12319</v>
      </c>
      <c r="B13488" s="33" t="s">
        <v>11893</v>
      </c>
      <c r="C13488" s="34">
        <v>10</v>
      </c>
      <c r="D13488" s="33" t="s">
        <v>126</v>
      </c>
      <c r="E13488" s="33" t="s">
        <v>12539</v>
      </c>
      <c r="F13488" s="35">
        <v>84131503</v>
      </c>
      <c r="G13488" s="33" t="s">
        <v>467</v>
      </c>
      <c r="H13488" s="33">
        <v>5</v>
      </c>
      <c r="I13488" s="33">
        <v>7</v>
      </c>
      <c r="J13488" s="36">
        <v>1</v>
      </c>
      <c r="K13488" s="37">
        <v>139388</v>
      </c>
      <c r="L13488" s="38" t="s">
        <v>12</v>
      </c>
      <c r="M13488" s="38" t="s">
        <v>13</v>
      </c>
    </row>
    <row r="13489" spans="1:13" s="39" customFormat="1" ht="12.75" x14ac:dyDescent="0.2">
      <c r="A13489" s="33" t="s">
        <v>12319</v>
      </c>
      <c r="B13489" s="33" t="s">
        <v>12322</v>
      </c>
      <c r="C13489" s="34">
        <v>10</v>
      </c>
      <c r="D13489" s="33" t="s">
        <v>127</v>
      </c>
      <c r="E13489" s="33" t="s">
        <v>12540</v>
      </c>
      <c r="F13489" s="35">
        <v>84131505</v>
      </c>
      <c r="G13489" s="33" t="s">
        <v>467</v>
      </c>
      <c r="H13489" s="33">
        <v>1</v>
      </c>
      <c r="I13489" s="33">
        <v>7</v>
      </c>
      <c r="J13489" s="36">
        <v>1</v>
      </c>
      <c r="K13489" s="37">
        <v>3223009</v>
      </c>
      <c r="L13489" s="38" t="s">
        <v>12</v>
      </c>
      <c r="M13489" s="38" t="s">
        <v>13</v>
      </c>
    </row>
    <row r="13490" spans="1:13" s="39" customFormat="1" ht="12.75" x14ac:dyDescent="0.2">
      <c r="A13490" s="33" t="s">
        <v>12319</v>
      </c>
      <c r="B13490" s="33" t="s">
        <v>11894</v>
      </c>
      <c r="C13490" s="34">
        <v>10</v>
      </c>
      <c r="D13490" s="33" t="s">
        <v>125</v>
      </c>
      <c r="E13490" s="33" t="s">
        <v>12541</v>
      </c>
      <c r="F13490" s="35">
        <v>84131504</v>
      </c>
      <c r="G13490" s="33" t="s">
        <v>467</v>
      </c>
      <c r="H13490" s="33">
        <v>7</v>
      </c>
      <c r="I13490" s="33">
        <v>5</v>
      </c>
      <c r="J13490" s="36">
        <v>1</v>
      </c>
      <c r="K13490" s="37">
        <v>840079754</v>
      </c>
      <c r="L13490" s="38" t="s">
        <v>12</v>
      </c>
      <c r="M13490" s="38" t="s">
        <v>13</v>
      </c>
    </row>
    <row r="13491" spans="1:13" s="39" customFormat="1" ht="12.75" x14ac:dyDescent="0.2">
      <c r="A13491" s="33" t="s">
        <v>12319</v>
      </c>
      <c r="B13491" s="33" t="s">
        <v>11894</v>
      </c>
      <c r="C13491" s="34">
        <v>10</v>
      </c>
      <c r="D13491" s="33" t="s">
        <v>125</v>
      </c>
      <c r="E13491" s="33" t="s">
        <v>12542</v>
      </c>
      <c r="F13491" s="35">
        <v>84131511</v>
      </c>
      <c r="G13491" s="33" t="s">
        <v>467</v>
      </c>
      <c r="H13491" s="33">
        <v>3</v>
      </c>
      <c r="I13491" s="33">
        <v>5</v>
      </c>
      <c r="J13491" s="36">
        <v>1</v>
      </c>
      <c r="K13491" s="37">
        <v>35436093</v>
      </c>
      <c r="L13491" s="38" t="s">
        <v>12</v>
      </c>
      <c r="M13491" s="38" t="s">
        <v>13</v>
      </c>
    </row>
    <row r="13492" spans="1:13" s="39" customFormat="1" ht="12.75" x14ac:dyDescent="0.2">
      <c r="A13492" s="33" t="s">
        <v>12319</v>
      </c>
      <c r="B13492" s="33" t="s">
        <v>11894</v>
      </c>
      <c r="C13492" s="34">
        <v>10</v>
      </c>
      <c r="D13492" s="33" t="s">
        <v>125</v>
      </c>
      <c r="E13492" s="33" t="s">
        <v>12543</v>
      </c>
      <c r="F13492" s="35">
        <v>84131511</v>
      </c>
      <c r="G13492" s="33" t="s">
        <v>467</v>
      </c>
      <c r="H13492" s="33">
        <v>3</v>
      </c>
      <c r="I13492" s="33">
        <v>5</v>
      </c>
      <c r="J13492" s="36">
        <v>1</v>
      </c>
      <c r="K13492" s="37">
        <v>2252125</v>
      </c>
      <c r="L13492" s="38" t="s">
        <v>12</v>
      </c>
      <c r="M13492" s="38" t="s">
        <v>13</v>
      </c>
    </row>
    <row r="13493" spans="1:13" s="39" customFormat="1" ht="12.75" x14ac:dyDescent="0.2">
      <c r="A13493" s="33" t="s">
        <v>12319</v>
      </c>
      <c r="B13493" s="33" t="s">
        <v>11894</v>
      </c>
      <c r="C13493" s="34">
        <v>10</v>
      </c>
      <c r="D13493" s="33" t="s">
        <v>125</v>
      </c>
      <c r="E13493" s="33" t="s">
        <v>12544</v>
      </c>
      <c r="F13493" s="35">
        <v>84131603</v>
      </c>
      <c r="G13493" s="33" t="s">
        <v>466</v>
      </c>
      <c r="H13493" s="33">
        <v>5</v>
      </c>
      <c r="I13493" s="33">
        <v>7</v>
      </c>
      <c r="J13493" s="36">
        <v>1</v>
      </c>
      <c r="K13493" s="37">
        <v>1295778</v>
      </c>
      <c r="L13493" s="38" t="s">
        <v>12</v>
      </c>
      <c r="M13493" s="38" t="s">
        <v>13</v>
      </c>
    </row>
    <row r="13494" spans="1:13" s="39" customFormat="1" ht="12.75" x14ac:dyDescent="0.2">
      <c r="A13494" s="33" t="s">
        <v>12319</v>
      </c>
      <c r="B13494" s="33" t="s">
        <v>11894</v>
      </c>
      <c r="C13494" s="34">
        <v>10</v>
      </c>
      <c r="D13494" s="33" t="s">
        <v>125</v>
      </c>
      <c r="E13494" s="33" t="s">
        <v>12544</v>
      </c>
      <c r="F13494" s="35">
        <v>84131603</v>
      </c>
      <c r="G13494" s="33" t="s">
        <v>466</v>
      </c>
      <c r="H13494" s="33">
        <v>5</v>
      </c>
      <c r="I13494" s="33">
        <v>7</v>
      </c>
      <c r="J13494" s="36">
        <v>1</v>
      </c>
      <c r="K13494" s="37">
        <v>60000000</v>
      </c>
      <c r="L13494" s="38" t="s">
        <v>12</v>
      </c>
      <c r="M13494" s="38" t="s">
        <v>13</v>
      </c>
    </row>
    <row r="13495" spans="1:13" s="39" customFormat="1" ht="12.75" x14ac:dyDescent="0.2">
      <c r="A13495" s="33" t="s">
        <v>12319</v>
      </c>
      <c r="B13495" s="33" t="s">
        <v>12323</v>
      </c>
      <c r="C13495" s="34">
        <v>10</v>
      </c>
      <c r="D13495" s="33" t="s">
        <v>128</v>
      </c>
      <c r="E13495" s="33" t="s">
        <v>12545</v>
      </c>
      <c r="F13495" s="35">
        <v>78111502</v>
      </c>
      <c r="G13495" s="33" t="s">
        <v>468</v>
      </c>
      <c r="H13495" s="33">
        <v>5</v>
      </c>
      <c r="I13495" s="33">
        <v>7</v>
      </c>
      <c r="J13495" s="36">
        <v>1</v>
      </c>
      <c r="K13495" s="37">
        <v>400000000</v>
      </c>
      <c r="L13495" s="38" t="s">
        <v>12</v>
      </c>
      <c r="M13495" s="38" t="s">
        <v>13</v>
      </c>
    </row>
    <row r="13496" spans="1:13" s="39" customFormat="1" ht="12.75" x14ac:dyDescent="0.2">
      <c r="A13496" s="33" t="s">
        <v>12319</v>
      </c>
      <c r="B13496" s="33" t="s">
        <v>12323</v>
      </c>
      <c r="C13496" s="34">
        <v>10</v>
      </c>
      <c r="D13496" s="33" t="s">
        <v>128</v>
      </c>
      <c r="E13496" s="33" t="s">
        <v>12545</v>
      </c>
      <c r="F13496" s="35">
        <v>78111502</v>
      </c>
      <c r="G13496" s="33" t="s">
        <v>313</v>
      </c>
      <c r="H13496" s="33">
        <v>6</v>
      </c>
      <c r="I13496" s="33">
        <v>5</v>
      </c>
      <c r="J13496" s="36">
        <v>1</v>
      </c>
      <c r="K13496" s="37">
        <v>44000000</v>
      </c>
      <c r="L13496" s="38" t="s">
        <v>12</v>
      </c>
      <c r="M13496" s="38" t="s">
        <v>13</v>
      </c>
    </row>
    <row r="13497" spans="1:13" s="39" customFormat="1" ht="12.75" x14ac:dyDescent="0.2">
      <c r="A13497" s="33" t="s">
        <v>12319</v>
      </c>
      <c r="B13497" s="33" t="s">
        <v>12323</v>
      </c>
      <c r="C13497" s="34">
        <v>10</v>
      </c>
      <c r="D13497" s="33" t="s">
        <v>128</v>
      </c>
      <c r="E13497" s="33" t="s">
        <v>12545</v>
      </c>
      <c r="F13497" s="35">
        <v>78111502</v>
      </c>
      <c r="G13497" s="33" t="s">
        <v>313</v>
      </c>
      <c r="H13497" s="33">
        <v>6</v>
      </c>
      <c r="I13497" s="33">
        <v>5</v>
      </c>
      <c r="J13497" s="36">
        <v>1</v>
      </c>
      <c r="K13497" s="37">
        <v>48444000</v>
      </c>
      <c r="L13497" s="38" t="s">
        <v>12</v>
      </c>
      <c r="M13497" s="38" t="s">
        <v>13</v>
      </c>
    </row>
    <row r="13498" spans="1:13" s="39" customFormat="1" ht="12.75" x14ac:dyDescent="0.2">
      <c r="A13498" s="33" t="s">
        <v>12319</v>
      </c>
      <c r="B13498" s="33" t="s">
        <v>12323</v>
      </c>
      <c r="C13498" s="34">
        <v>10</v>
      </c>
      <c r="D13498" s="33" t="s">
        <v>128</v>
      </c>
      <c r="E13498" s="33" t="s">
        <v>12545</v>
      </c>
      <c r="F13498" s="35">
        <v>78111502</v>
      </c>
      <c r="G13498" s="33" t="s">
        <v>313</v>
      </c>
      <c r="H13498" s="33">
        <v>6</v>
      </c>
      <c r="I13498" s="33">
        <v>5</v>
      </c>
      <c r="J13498" s="36">
        <v>1</v>
      </c>
      <c r="K13498" s="37">
        <v>520000000</v>
      </c>
      <c r="L13498" s="38" t="s">
        <v>12</v>
      </c>
      <c r="M13498" s="38" t="s">
        <v>13</v>
      </c>
    </row>
    <row r="13499" spans="1:13" s="39" customFormat="1" ht="12.75" x14ac:dyDescent="0.2">
      <c r="A13499" s="33" t="s">
        <v>12319</v>
      </c>
      <c r="B13499" s="33" t="s">
        <v>12323</v>
      </c>
      <c r="C13499" s="34">
        <v>10</v>
      </c>
      <c r="D13499" s="33" t="s">
        <v>128</v>
      </c>
      <c r="E13499" s="33" t="s">
        <v>12545</v>
      </c>
      <c r="F13499" s="35">
        <v>78111502</v>
      </c>
      <c r="G13499" s="33" t="s">
        <v>313</v>
      </c>
      <c r="H13499" s="33">
        <v>6</v>
      </c>
      <c r="I13499" s="33">
        <v>5</v>
      </c>
      <c r="J13499" s="36">
        <v>1</v>
      </c>
      <c r="K13499" s="37">
        <v>11000000</v>
      </c>
      <c r="L13499" s="38" t="s">
        <v>12</v>
      </c>
      <c r="M13499" s="38" t="s">
        <v>13</v>
      </c>
    </row>
    <row r="13500" spans="1:13" s="39" customFormat="1" ht="12.75" x14ac:dyDescent="0.2">
      <c r="A13500" s="33" t="s">
        <v>12319</v>
      </c>
      <c r="B13500" s="33" t="s">
        <v>12323</v>
      </c>
      <c r="C13500" s="34">
        <v>10</v>
      </c>
      <c r="D13500" s="33" t="s">
        <v>128</v>
      </c>
      <c r="E13500" s="33" t="s">
        <v>12546</v>
      </c>
      <c r="F13500" s="35">
        <v>78111502</v>
      </c>
      <c r="G13500" s="33" t="s">
        <v>313</v>
      </c>
      <c r="H13500" s="33">
        <v>9</v>
      </c>
      <c r="I13500" s="33">
        <v>3</v>
      </c>
      <c r="J13500" s="36">
        <v>1</v>
      </c>
      <c r="K13500" s="37">
        <v>554000000</v>
      </c>
      <c r="L13500" s="38" t="s">
        <v>12</v>
      </c>
      <c r="M13500" s="38" t="s">
        <v>13</v>
      </c>
    </row>
    <row r="13501" spans="1:13" s="39" customFormat="1" ht="12.75" x14ac:dyDescent="0.2">
      <c r="A13501" s="33" t="s">
        <v>12319</v>
      </c>
      <c r="B13501" s="33" t="s">
        <v>603</v>
      </c>
      <c r="C13501" s="34">
        <v>16</v>
      </c>
      <c r="D13501" s="33" t="s">
        <v>35</v>
      </c>
      <c r="E13501" s="33" t="s">
        <v>12547</v>
      </c>
      <c r="F13501" s="35">
        <v>78111502</v>
      </c>
      <c r="G13501" s="33" t="s">
        <v>468</v>
      </c>
      <c r="H13501" s="33">
        <v>5</v>
      </c>
      <c r="I13501" s="33">
        <v>7</v>
      </c>
      <c r="J13501" s="36">
        <v>1</v>
      </c>
      <c r="K13501" s="37">
        <v>89700000</v>
      </c>
      <c r="L13501" s="38" t="s">
        <v>12</v>
      </c>
      <c r="M13501" s="38" t="s">
        <v>13</v>
      </c>
    </row>
    <row r="13502" spans="1:13" s="39" customFormat="1" ht="12.75" x14ac:dyDescent="0.2">
      <c r="A13502" s="33" t="s">
        <v>12319</v>
      </c>
      <c r="B13502" s="33" t="s">
        <v>603</v>
      </c>
      <c r="C13502" s="34">
        <v>16</v>
      </c>
      <c r="D13502" s="33" t="s">
        <v>35</v>
      </c>
      <c r="E13502" s="33" t="s">
        <v>12548</v>
      </c>
      <c r="F13502" s="35">
        <v>78111502</v>
      </c>
      <c r="G13502" s="33" t="s">
        <v>466</v>
      </c>
      <c r="H13502" s="33">
        <v>5</v>
      </c>
      <c r="I13502" s="33">
        <v>7</v>
      </c>
      <c r="J13502" s="36">
        <v>1</v>
      </c>
      <c r="K13502" s="37">
        <v>8000000</v>
      </c>
      <c r="L13502" s="38" t="s">
        <v>12</v>
      </c>
      <c r="M13502" s="38" t="s">
        <v>13</v>
      </c>
    </row>
    <row r="13503" spans="1:13" s="39" customFormat="1" ht="12.75" x14ac:dyDescent="0.2">
      <c r="A13503" s="33" t="s">
        <v>12319</v>
      </c>
      <c r="B13503" s="33" t="s">
        <v>604</v>
      </c>
      <c r="C13503" s="34">
        <v>10</v>
      </c>
      <c r="D13503" s="33" t="s">
        <v>102</v>
      </c>
      <c r="E13503" s="33" t="s">
        <v>102</v>
      </c>
      <c r="F13503" s="35">
        <v>42121600</v>
      </c>
      <c r="G13503" s="33" t="s">
        <v>15071</v>
      </c>
      <c r="H13503" s="33">
        <v>5</v>
      </c>
      <c r="I13503" s="33">
        <v>5</v>
      </c>
      <c r="J13503" s="36">
        <v>1</v>
      </c>
      <c r="K13503" s="37">
        <v>18702255</v>
      </c>
      <c r="L13503" s="38" t="s">
        <v>12</v>
      </c>
      <c r="M13503" s="38" t="s">
        <v>13</v>
      </c>
    </row>
    <row r="13504" spans="1:13" s="39" customFormat="1" ht="12.75" x14ac:dyDescent="0.2">
      <c r="A13504" s="33" t="s">
        <v>12319</v>
      </c>
      <c r="B13504" s="33" t="s">
        <v>604</v>
      </c>
      <c r="C13504" s="34">
        <v>10</v>
      </c>
      <c r="D13504" s="33" t="s">
        <v>102</v>
      </c>
      <c r="E13504" s="33" t="s">
        <v>12549</v>
      </c>
      <c r="F13504" s="35">
        <v>42121600</v>
      </c>
      <c r="G13504" s="33" t="s">
        <v>15071</v>
      </c>
      <c r="H13504" s="33">
        <v>5</v>
      </c>
      <c r="I13504" s="33">
        <v>5</v>
      </c>
      <c r="J13504" s="36">
        <v>1</v>
      </c>
      <c r="K13504" s="37">
        <v>4012000</v>
      </c>
      <c r="L13504" s="38" t="s">
        <v>15</v>
      </c>
      <c r="M13504" s="38" t="s">
        <v>13</v>
      </c>
    </row>
    <row r="13505" spans="1:13" s="39" customFormat="1" ht="12.75" x14ac:dyDescent="0.2">
      <c r="A13505" s="33" t="s">
        <v>12319</v>
      </c>
      <c r="B13505" s="33" t="s">
        <v>605</v>
      </c>
      <c r="C13505" s="34">
        <v>10</v>
      </c>
      <c r="D13505" s="33" t="s">
        <v>13917</v>
      </c>
      <c r="E13505" s="33" t="s">
        <v>12550</v>
      </c>
      <c r="F13505" s="35">
        <v>10121801</v>
      </c>
      <c r="G13505" s="33" t="s">
        <v>466</v>
      </c>
      <c r="H13505" s="33">
        <v>5</v>
      </c>
      <c r="I13505" s="33">
        <v>5</v>
      </c>
      <c r="J13505" s="36">
        <v>39601</v>
      </c>
      <c r="K13505" s="37">
        <v>435728614.96999997</v>
      </c>
      <c r="L13505" s="38" t="s">
        <v>3312</v>
      </c>
      <c r="M13505" s="38" t="s">
        <v>13</v>
      </c>
    </row>
    <row r="13506" spans="1:13" s="39" customFormat="1" ht="12.75" x14ac:dyDescent="0.2">
      <c r="A13506" s="33" t="s">
        <v>12319</v>
      </c>
      <c r="B13506" s="33" t="s">
        <v>605</v>
      </c>
      <c r="C13506" s="34">
        <v>10</v>
      </c>
      <c r="D13506" s="33" t="s">
        <v>13917</v>
      </c>
      <c r="E13506" s="33" t="s">
        <v>12551</v>
      </c>
      <c r="F13506" s="35">
        <v>10121801</v>
      </c>
      <c r="G13506" s="33" t="s">
        <v>466</v>
      </c>
      <c r="H13506" s="33">
        <v>5</v>
      </c>
      <c r="I13506" s="33">
        <v>5</v>
      </c>
      <c r="J13506" s="36">
        <v>4466</v>
      </c>
      <c r="K13506" s="37">
        <v>54452776.839999996</v>
      </c>
      <c r="L13506" s="38" t="s">
        <v>3312</v>
      </c>
      <c r="M13506" s="38" t="s">
        <v>13</v>
      </c>
    </row>
    <row r="13507" spans="1:13" s="39" customFormat="1" ht="12.75" x14ac:dyDescent="0.2">
      <c r="A13507" s="33" t="s">
        <v>12319</v>
      </c>
      <c r="B13507" s="33" t="s">
        <v>605</v>
      </c>
      <c r="C13507" s="34">
        <v>10</v>
      </c>
      <c r="D13507" s="33" t="s">
        <v>13917</v>
      </c>
      <c r="E13507" s="33" t="s">
        <v>12552</v>
      </c>
      <c r="F13507" s="35">
        <v>10121802</v>
      </c>
      <c r="G13507" s="33" t="s">
        <v>466</v>
      </c>
      <c r="H13507" s="33">
        <v>5</v>
      </c>
      <c r="I13507" s="33">
        <v>5</v>
      </c>
      <c r="J13507" s="36">
        <v>299</v>
      </c>
      <c r="K13507" s="37">
        <v>2050120.1900000002</v>
      </c>
      <c r="L13507" s="38" t="s">
        <v>15</v>
      </c>
      <c r="M13507" s="38" t="s">
        <v>13</v>
      </c>
    </row>
    <row r="13508" spans="1:13" s="39" customFormat="1" ht="12.75" x14ac:dyDescent="0.2">
      <c r="A13508" s="33" t="s">
        <v>12319</v>
      </c>
      <c r="B13508" s="33" t="s">
        <v>2381</v>
      </c>
      <c r="C13508" s="34">
        <v>16</v>
      </c>
      <c r="D13508" s="33" t="s">
        <v>114</v>
      </c>
      <c r="E13508" s="33" t="s">
        <v>12553</v>
      </c>
      <c r="F13508" s="35">
        <v>93161608</v>
      </c>
      <c r="G13508" s="33" t="s">
        <v>313</v>
      </c>
      <c r="H13508" s="33">
        <v>6</v>
      </c>
      <c r="I13508" s="33">
        <v>5</v>
      </c>
      <c r="J13508" s="36">
        <v>1</v>
      </c>
      <c r="K13508" s="37">
        <v>29644800</v>
      </c>
      <c r="L13508" s="38" t="s">
        <v>12</v>
      </c>
      <c r="M13508" s="38" t="s">
        <v>13</v>
      </c>
    </row>
    <row r="13509" spans="1:13" s="39" customFormat="1" ht="12.75" x14ac:dyDescent="0.2">
      <c r="A13509" s="33" t="s">
        <v>12319</v>
      </c>
      <c r="B13509" s="33" t="s">
        <v>3316</v>
      </c>
      <c r="C13509" s="34">
        <v>10</v>
      </c>
      <c r="D13509" s="33" t="s">
        <v>105</v>
      </c>
      <c r="E13509" s="33" t="s">
        <v>12554</v>
      </c>
      <c r="F13509" s="35" t="s">
        <v>12555</v>
      </c>
      <c r="G13509" s="33" t="s">
        <v>15071</v>
      </c>
      <c r="H13509" s="33">
        <v>2</v>
      </c>
      <c r="I13509" s="33">
        <v>3</v>
      </c>
      <c r="J13509" s="36">
        <v>1</v>
      </c>
      <c r="K13509" s="37">
        <v>268020000</v>
      </c>
      <c r="L13509" s="38" t="s">
        <v>12</v>
      </c>
      <c r="M13509" s="38" t="s">
        <v>13</v>
      </c>
    </row>
    <row r="13510" spans="1:13" s="39" customFormat="1" ht="12.75" x14ac:dyDescent="0.2">
      <c r="A13510" s="33" t="s">
        <v>12319</v>
      </c>
      <c r="B13510" s="33" t="s">
        <v>608</v>
      </c>
      <c r="C13510" s="34">
        <v>10</v>
      </c>
      <c r="D13510" s="33" t="s">
        <v>106</v>
      </c>
      <c r="E13510" s="33" t="s">
        <v>12556</v>
      </c>
      <c r="F13510" s="35">
        <v>80101511</v>
      </c>
      <c r="G13510" s="33" t="s">
        <v>313</v>
      </c>
      <c r="H13510" s="33">
        <v>1</v>
      </c>
      <c r="I13510" s="33">
        <v>11</v>
      </c>
      <c r="J13510" s="36">
        <v>1</v>
      </c>
      <c r="K13510" s="37">
        <v>140000000</v>
      </c>
      <c r="L13510" s="38" t="s">
        <v>12</v>
      </c>
      <c r="M13510" s="38" t="s">
        <v>13</v>
      </c>
    </row>
    <row r="13511" spans="1:13" s="39" customFormat="1" ht="12.75" x14ac:dyDescent="0.2">
      <c r="A13511" s="33" t="s">
        <v>12319</v>
      </c>
      <c r="B13511" s="33" t="s">
        <v>609</v>
      </c>
      <c r="C13511" s="34">
        <v>16</v>
      </c>
      <c r="D13511" s="33" t="s">
        <v>107</v>
      </c>
      <c r="E13511" s="33" t="s">
        <v>12557</v>
      </c>
      <c r="F13511" s="35">
        <v>86101710</v>
      </c>
      <c r="G13511" s="33" t="s">
        <v>313</v>
      </c>
      <c r="H13511" s="33">
        <v>1</v>
      </c>
      <c r="I13511" s="33">
        <v>8</v>
      </c>
      <c r="J13511" s="36">
        <v>1</v>
      </c>
      <c r="K13511" s="37">
        <v>15000000</v>
      </c>
      <c r="L13511" s="38" t="s">
        <v>12</v>
      </c>
      <c r="M13511" s="38" t="s">
        <v>13</v>
      </c>
    </row>
    <row r="13512" spans="1:13" s="39" customFormat="1" ht="12.75" x14ac:dyDescent="0.2">
      <c r="A13512" s="33" t="s">
        <v>12319</v>
      </c>
      <c r="B13512" s="33" t="s">
        <v>609</v>
      </c>
      <c r="C13512" s="34">
        <v>10</v>
      </c>
      <c r="D13512" s="33" t="s">
        <v>107</v>
      </c>
      <c r="E13512" s="33" t="s">
        <v>12558</v>
      </c>
      <c r="F13512" s="35">
        <v>86111604</v>
      </c>
      <c r="G13512" s="33" t="s">
        <v>313</v>
      </c>
      <c r="H13512" s="33">
        <v>1</v>
      </c>
      <c r="I13512" s="33">
        <v>11</v>
      </c>
      <c r="J13512" s="36">
        <v>1</v>
      </c>
      <c r="K13512" s="37">
        <v>22400000</v>
      </c>
      <c r="L13512" s="38" t="s">
        <v>12</v>
      </c>
      <c r="M13512" s="38" t="s">
        <v>13</v>
      </c>
    </row>
    <row r="13513" spans="1:13" s="39" customFormat="1" ht="12.75" x14ac:dyDescent="0.2">
      <c r="A13513" s="33" t="s">
        <v>12319</v>
      </c>
      <c r="B13513" s="33" t="s">
        <v>609</v>
      </c>
      <c r="C13513" s="34">
        <v>10</v>
      </c>
      <c r="D13513" s="33" t="s">
        <v>107</v>
      </c>
      <c r="E13513" s="33" t="s">
        <v>12559</v>
      </c>
      <c r="F13513" s="35">
        <v>86101703</v>
      </c>
      <c r="G13513" s="33" t="s">
        <v>313</v>
      </c>
      <c r="H13513" s="33">
        <v>7</v>
      </c>
      <c r="I13513" s="33">
        <v>5</v>
      </c>
      <c r="J13513" s="36">
        <v>1</v>
      </c>
      <c r="K13513" s="37">
        <v>26000000</v>
      </c>
      <c r="L13513" s="38" t="s">
        <v>12</v>
      </c>
      <c r="M13513" s="38" t="s">
        <v>13</v>
      </c>
    </row>
    <row r="13514" spans="1:13" s="39" customFormat="1" ht="12.75" x14ac:dyDescent="0.2">
      <c r="A13514" s="33" t="s">
        <v>12319</v>
      </c>
      <c r="B13514" s="33" t="s">
        <v>609</v>
      </c>
      <c r="C13514" s="34">
        <v>10</v>
      </c>
      <c r="D13514" s="33" t="s">
        <v>107</v>
      </c>
      <c r="E13514" s="33" t="s">
        <v>12560</v>
      </c>
      <c r="F13514" s="35">
        <v>86111604</v>
      </c>
      <c r="G13514" s="33" t="s">
        <v>313</v>
      </c>
      <c r="H13514" s="33">
        <v>1</v>
      </c>
      <c r="I13514" s="33">
        <v>11</v>
      </c>
      <c r="J13514" s="36">
        <v>1</v>
      </c>
      <c r="K13514" s="37">
        <v>22500000</v>
      </c>
      <c r="L13514" s="38" t="s">
        <v>12</v>
      </c>
      <c r="M13514" s="38" t="s">
        <v>13</v>
      </c>
    </row>
    <row r="13515" spans="1:13" s="39" customFormat="1" ht="12.75" x14ac:dyDescent="0.2">
      <c r="A13515" s="33" t="s">
        <v>12319</v>
      </c>
      <c r="B13515" s="33" t="s">
        <v>609</v>
      </c>
      <c r="C13515" s="34">
        <v>10</v>
      </c>
      <c r="D13515" s="33" t="s">
        <v>107</v>
      </c>
      <c r="E13515" s="33" t="s">
        <v>12561</v>
      </c>
      <c r="F13515" s="35">
        <v>86101800</v>
      </c>
      <c r="G13515" s="33" t="s">
        <v>15071</v>
      </c>
      <c r="H13515" s="33">
        <v>2</v>
      </c>
      <c r="I13515" s="33">
        <v>9</v>
      </c>
      <c r="J13515" s="36">
        <v>1</v>
      </c>
      <c r="K13515" s="37">
        <v>18720000</v>
      </c>
      <c r="L13515" s="38" t="s">
        <v>12</v>
      </c>
      <c r="M13515" s="38" t="s">
        <v>13</v>
      </c>
    </row>
    <row r="13516" spans="1:13" s="39" customFormat="1" ht="12.75" x14ac:dyDescent="0.2">
      <c r="A13516" s="33" t="s">
        <v>12319</v>
      </c>
      <c r="B13516" s="33" t="s">
        <v>609</v>
      </c>
      <c r="C13516" s="34">
        <v>10</v>
      </c>
      <c r="D13516" s="33" t="s">
        <v>107</v>
      </c>
      <c r="E13516" s="33" t="s">
        <v>12562</v>
      </c>
      <c r="F13516" s="35">
        <v>86101800</v>
      </c>
      <c r="G13516" s="33" t="s">
        <v>15071</v>
      </c>
      <c r="H13516" s="33">
        <v>2</v>
      </c>
      <c r="I13516" s="33">
        <v>9</v>
      </c>
      <c r="J13516" s="36">
        <v>1</v>
      </c>
      <c r="K13516" s="37">
        <v>28160000</v>
      </c>
      <c r="L13516" s="38" t="s">
        <v>12</v>
      </c>
      <c r="M13516" s="38" t="s">
        <v>13</v>
      </c>
    </row>
    <row r="13517" spans="1:13" s="39" customFormat="1" ht="12.75" x14ac:dyDescent="0.2">
      <c r="A13517" s="33" t="s">
        <v>12319</v>
      </c>
      <c r="B13517" s="33" t="s">
        <v>609</v>
      </c>
      <c r="C13517" s="34">
        <v>10</v>
      </c>
      <c r="D13517" s="33" t="s">
        <v>107</v>
      </c>
      <c r="E13517" s="33" t="s">
        <v>12563</v>
      </c>
      <c r="F13517" s="35">
        <v>86101709</v>
      </c>
      <c r="G13517" s="33" t="s">
        <v>313</v>
      </c>
      <c r="H13517" s="33">
        <v>7</v>
      </c>
      <c r="I13517" s="33">
        <v>5</v>
      </c>
      <c r="J13517" s="36">
        <v>1</v>
      </c>
      <c r="K13517" s="37">
        <v>47338200</v>
      </c>
      <c r="L13517" s="38" t="s">
        <v>12</v>
      </c>
      <c r="M13517" s="38" t="s">
        <v>13</v>
      </c>
    </row>
    <row r="13518" spans="1:13" s="39" customFormat="1" ht="12.75" x14ac:dyDescent="0.2">
      <c r="A13518" s="33" t="s">
        <v>12319</v>
      </c>
      <c r="B13518" s="33" t="s">
        <v>609</v>
      </c>
      <c r="C13518" s="34">
        <v>10</v>
      </c>
      <c r="D13518" s="33" t="s">
        <v>107</v>
      </c>
      <c r="E13518" s="33" t="s">
        <v>12564</v>
      </c>
      <c r="F13518" s="35">
        <v>86111604</v>
      </c>
      <c r="G13518" s="33" t="s">
        <v>313</v>
      </c>
      <c r="H13518" s="33">
        <v>1</v>
      </c>
      <c r="I13518" s="33">
        <v>11</v>
      </c>
      <c r="J13518" s="36">
        <v>1</v>
      </c>
      <c r="K13518" s="37">
        <v>20000000</v>
      </c>
      <c r="L13518" s="38" t="s">
        <v>12</v>
      </c>
      <c r="M13518" s="38" t="s">
        <v>13</v>
      </c>
    </row>
    <row r="13519" spans="1:13" s="39" customFormat="1" ht="12.75" x14ac:dyDescent="0.2">
      <c r="A13519" s="33" t="s">
        <v>12319</v>
      </c>
      <c r="B13519" s="33" t="s">
        <v>609</v>
      </c>
      <c r="C13519" s="34">
        <v>10</v>
      </c>
      <c r="D13519" s="33" t="s">
        <v>107</v>
      </c>
      <c r="E13519" s="33" t="s">
        <v>12565</v>
      </c>
      <c r="F13519" s="35">
        <v>86111604</v>
      </c>
      <c r="G13519" s="33" t="s">
        <v>15070</v>
      </c>
      <c r="H13519" s="33">
        <v>1</v>
      </c>
      <c r="I13519" s="33">
        <v>11</v>
      </c>
      <c r="J13519" s="36">
        <v>1</v>
      </c>
      <c r="K13519" s="37">
        <v>5000000</v>
      </c>
      <c r="L13519" s="38" t="s">
        <v>12</v>
      </c>
      <c r="M13519" s="38" t="s">
        <v>13</v>
      </c>
    </row>
    <row r="13520" spans="1:13" s="39" customFormat="1" ht="12.75" x14ac:dyDescent="0.2">
      <c r="A13520" s="33" t="s">
        <v>12319</v>
      </c>
      <c r="B13520" s="33" t="s">
        <v>609</v>
      </c>
      <c r="C13520" s="34">
        <v>10</v>
      </c>
      <c r="D13520" s="33" t="s">
        <v>107</v>
      </c>
      <c r="E13520" s="33" t="s">
        <v>12566</v>
      </c>
      <c r="F13520" s="35">
        <v>86111604</v>
      </c>
      <c r="G13520" s="33" t="s">
        <v>15070</v>
      </c>
      <c r="H13520" s="33">
        <v>1</v>
      </c>
      <c r="I13520" s="33">
        <v>11</v>
      </c>
      <c r="J13520" s="36">
        <v>1</v>
      </c>
      <c r="K13520" s="37">
        <v>7000000</v>
      </c>
      <c r="L13520" s="38" t="s">
        <v>12</v>
      </c>
      <c r="M13520" s="38" t="s">
        <v>13</v>
      </c>
    </row>
    <row r="13521" spans="1:13" s="39" customFormat="1" ht="12.75" x14ac:dyDescent="0.2">
      <c r="A13521" s="33" t="s">
        <v>12319</v>
      </c>
      <c r="B13521" s="33" t="s">
        <v>609</v>
      </c>
      <c r="C13521" s="34">
        <v>10</v>
      </c>
      <c r="D13521" s="33" t="s">
        <v>107</v>
      </c>
      <c r="E13521" s="33" t="s">
        <v>14957</v>
      </c>
      <c r="F13521" s="35">
        <v>86111604</v>
      </c>
      <c r="G13521" s="33" t="s">
        <v>313</v>
      </c>
      <c r="H13521" s="33">
        <v>1</v>
      </c>
      <c r="I13521" s="33">
        <v>11</v>
      </c>
      <c r="J13521" s="36">
        <v>1</v>
      </c>
      <c r="K13521" s="37">
        <v>13447000</v>
      </c>
      <c r="L13521" s="38" t="s">
        <v>12</v>
      </c>
      <c r="M13521" s="38" t="s">
        <v>13</v>
      </c>
    </row>
    <row r="13522" spans="1:13" s="39" customFormat="1" ht="12.75" x14ac:dyDescent="0.2">
      <c r="A13522" s="33" t="s">
        <v>12319</v>
      </c>
      <c r="B13522" s="33" t="s">
        <v>609</v>
      </c>
      <c r="C13522" s="34">
        <v>10</v>
      </c>
      <c r="D13522" s="33" t="s">
        <v>107</v>
      </c>
      <c r="E13522" s="33" t="s">
        <v>12567</v>
      </c>
      <c r="F13522" s="35">
        <v>86101800</v>
      </c>
      <c r="G13522" s="33" t="s">
        <v>15071</v>
      </c>
      <c r="H13522" s="33">
        <v>2</v>
      </c>
      <c r="I13522" s="33">
        <v>9</v>
      </c>
      <c r="J13522" s="36">
        <v>1</v>
      </c>
      <c r="K13522" s="37">
        <v>15240000</v>
      </c>
      <c r="L13522" s="38" t="s">
        <v>12</v>
      </c>
      <c r="M13522" s="38" t="s">
        <v>13</v>
      </c>
    </row>
    <row r="13523" spans="1:13" s="39" customFormat="1" ht="12.75" x14ac:dyDescent="0.2">
      <c r="A13523" s="33" t="s">
        <v>12319</v>
      </c>
      <c r="B13523" s="33" t="s">
        <v>609</v>
      </c>
      <c r="C13523" s="34">
        <v>10</v>
      </c>
      <c r="D13523" s="33" t="s">
        <v>107</v>
      </c>
      <c r="E13523" s="33" t="s">
        <v>12568</v>
      </c>
      <c r="F13523" s="35">
        <v>86101800</v>
      </c>
      <c r="G13523" s="33" t="s">
        <v>15071</v>
      </c>
      <c r="H13523" s="33">
        <v>2</v>
      </c>
      <c r="I13523" s="33">
        <v>9</v>
      </c>
      <c r="J13523" s="36">
        <v>1</v>
      </c>
      <c r="K13523" s="37">
        <v>43400000</v>
      </c>
      <c r="L13523" s="38" t="s">
        <v>12</v>
      </c>
      <c r="M13523" s="38" t="s">
        <v>13</v>
      </c>
    </row>
    <row r="13524" spans="1:13" s="39" customFormat="1" ht="12.75" x14ac:dyDescent="0.2">
      <c r="A13524" s="33" t="s">
        <v>12319</v>
      </c>
      <c r="B13524" s="33" t="s">
        <v>609</v>
      </c>
      <c r="C13524" s="34">
        <v>10</v>
      </c>
      <c r="D13524" s="33" t="s">
        <v>107</v>
      </c>
      <c r="E13524" s="33" t="s">
        <v>12569</v>
      </c>
      <c r="F13524" s="35">
        <v>86111604</v>
      </c>
      <c r="G13524" s="33" t="s">
        <v>313</v>
      </c>
      <c r="H13524" s="33">
        <v>1</v>
      </c>
      <c r="I13524" s="33">
        <v>11</v>
      </c>
      <c r="J13524" s="36">
        <v>1</v>
      </c>
      <c r="K13524" s="37">
        <v>190000000</v>
      </c>
      <c r="L13524" s="38" t="s">
        <v>12</v>
      </c>
      <c r="M13524" s="38" t="s">
        <v>13</v>
      </c>
    </row>
    <row r="13525" spans="1:13" s="39" customFormat="1" ht="12.75" x14ac:dyDescent="0.2">
      <c r="A13525" s="33" t="s">
        <v>12319</v>
      </c>
      <c r="B13525" s="33" t="s">
        <v>609</v>
      </c>
      <c r="C13525" s="34">
        <v>10</v>
      </c>
      <c r="D13525" s="33" t="s">
        <v>107</v>
      </c>
      <c r="E13525" s="33" t="s">
        <v>12570</v>
      </c>
      <c r="F13525" s="35">
        <v>86111604</v>
      </c>
      <c r="G13525" s="33" t="s">
        <v>313</v>
      </c>
      <c r="H13525" s="33">
        <v>7</v>
      </c>
      <c r="I13525" s="33">
        <v>4</v>
      </c>
      <c r="J13525" s="36">
        <v>1</v>
      </c>
      <c r="K13525" s="37">
        <v>58048608</v>
      </c>
      <c r="L13525" s="38" t="s">
        <v>12</v>
      </c>
      <c r="M13525" s="38" t="s">
        <v>13</v>
      </c>
    </row>
    <row r="13526" spans="1:13" s="39" customFormat="1" ht="12.75" x14ac:dyDescent="0.2">
      <c r="A13526" s="33" t="s">
        <v>12319</v>
      </c>
      <c r="B13526" s="33" t="s">
        <v>609</v>
      </c>
      <c r="C13526" s="34">
        <v>10</v>
      </c>
      <c r="D13526" s="33" t="s">
        <v>107</v>
      </c>
      <c r="E13526" s="33" t="s">
        <v>12571</v>
      </c>
      <c r="F13526" s="35">
        <v>86111604</v>
      </c>
      <c r="G13526" s="33" t="s">
        <v>313</v>
      </c>
      <c r="H13526" s="33">
        <v>1</v>
      </c>
      <c r="I13526" s="33">
        <v>11</v>
      </c>
      <c r="J13526" s="36">
        <v>1</v>
      </c>
      <c r="K13526" s="37">
        <v>42840000</v>
      </c>
      <c r="L13526" s="38" t="s">
        <v>12</v>
      </c>
      <c r="M13526" s="38" t="s">
        <v>13</v>
      </c>
    </row>
    <row r="13527" spans="1:13" s="39" customFormat="1" ht="12.75" x14ac:dyDescent="0.2">
      <c r="A13527" s="33" t="s">
        <v>12319</v>
      </c>
      <c r="B13527" s="33" t="s">
        <v>609</v>
      </c>
      <c r="C13527" s="34">
        <v>16</v>
      </c>
      <c r="D13527" s="33" t="s">
        <v>107</v>
      </c>
      <c r="E13527" s="33" t="s">
        <v>12572</v>
      </c>
      <c r="F13527" s="35">
        <v>86131802</v>
      </c>
      <c r="G13527" s="33" t="s">
        <v>313</v>
      </c>
      <c r="H13527" s="33">
        <v>4</v>
      </c>
      <c r="I13527" s="33">
        <v>6</v>
      </c>
      <c r="J13527" s="36">
        <v>1</v>
      </c>
      <c r="K13527" s="37">
        <v>1193000000</v>
      </c>
      <c r="L13527" s="38" t="s">
        <v>12</v>
      </c>
      <c r="M13527" s="38" t="s">
        <v>13</v>
      </c>
    </row>
    <row r="13528" spans="1:13" s="39" customFormat="1" ht="12.75" x14ac:dyDescent="0.2">
      <c r="A13528" s="33" t="s">
        <v>12319</v>
      </c>
      <c r="B13528" s="33" t="s">
        <v>609</v>
      </c>
      <c r="C13528" s="34">
        <v>10</v>
      </c>
      <c r="D13528" s="33" t="s">
        <v>107</v>
      </c>
      <c r="E13528" s="33" t="s">
        <v>12573</v>
      </c>
      <c r="F13528" s="35">
        <v>86111604</v>
      </c>
      <c r="G13528" s="33" t="s">
        <v>313</v>
      </c>
      <c r="H13528" s="33">
        <v>1</v>
      </c>
      <c r="I13528" s="33">
        <v>11</v>
      </c>
      <c r="J13528" s="36">
        <v>1</v>
      </c>
      <c r="K13528" s="37">
        <v>52399000</v>
      </c>
      <c r="L13528" s="38" t="s">
        <v>12</v>
      </c>
      <c r="M13528" s="38" t="s">
        <v>13</v>
      </c>
    </row>
    <row r="13529" spans="1:13" s="39" customFormat="1" ht="12.75" x14ac:dyDescent="0.2">
      <c r="A13529" s="33" t="s">
        <v>12319</v>
      </c>
      <c r="B13529" s="33" t="s">
        <v>609</v>
      </c>
      <c r="C13529" s="34">
        <v>10</v>
      </c>
      <c r="D13529" s="33" t="s">
        <v>107</v>
      </c>
      <c r="E13529" s="33" t="s">
        <v>12573</v>
      </c>
      <c r="F13529" s="35">
        <v>86111604</v>
      </c>
      <c r="G13529" s="33" t="s">
        <v>313</v>
      </c>
      <c r="H13529" s="33">
        <v>6</v>
      </c>
      <c r="I13529" s="33">
        <v>5</v>
      </c>
      <c r="J13529" s="36">
        <v>1</v>
      </c>
      <c r="K13529" s="37">
        <v>9751000</v>
      </c>
      <c r="L13529" s="38" t="s">
        <v>12</v>
      </c>
      <c r="M13529" s="38" t="s">
        <v>13</v>
      </c>
    </row>
    <row r="13530" spans="1:13" s="39" customFormat="1" ht="12.75" x14ac:dyDescent="0.2">
      <c r="A13530" s="33" t="s">
        <v>12319</v>
      </c>
      <c r="B13530" s="33" t="s">
        <v>609</v>
      </c>
      <c r="C13530" s="34">
        <v>10</v>
      </c>
      <c r="D13530" s="33" t="s">
        <v>107</v>
      </c>
      <c r="E13530" s="33" t="s">
        <v>12574</v>
      </c>
      <c r="F13530" s="35">
        <v>86111604</v>
      </c>
      <c r="G13530" s="33" t="s">
        <v>313</v>
      </c>
      <c r="H13530" s="33">
        <v>6</v>
      </c>
      <c r="I13530" s="33">
        <v>5</v>
      </c>
      <c r="J13530" s="36">
        <v>1</v>
      </c>
      <c r="K13530" s="37">
        <v>56000000</v>
      </c>
      <c r="L13530" s="38" t="s">
        <v>12</v>
      </c>
      <c r="M13530" s="38" t="s">
        <v>13</v>
      </c>
    </row>
    <row r="13531" spans="1:13" s="39" customFormat="1" ht="12.75" x14ac:dyDescent="0.2">
      <c r="A13531" s="33" t="s">
        <v>12319</v>
      </c>
      <c r="B13531" s="33" t="s">
        <v>609</v>
      </c>
      <c r="C13531" s="34">
        <v>10</v>
      </c>
      <c r="D13531" s="33" t="s">
        <v>107</v>
      </c>
      <c r="E13531" s="33" t="s">
        <v>12573</v>
      </c>
      <c r="F13531" s="35">
        <v>86111604</v>
      </c>
      <c r="G13531" s="33" t="s">
        <v>313</v>
      </c>
      <c r="H13531" s="33">
        <v>6</v>
      </c>
      <c r="I13531" s="33">
        <v>5</v>
      </c>
      <c r="J13531" s="36">
        <v>1</v>
      </c>
      <c r="K13531" s="37">
        <v>20000000</v>
      </c>
      <c r="L13531" s="38" t="s">
        <v>12</v>
      </c>
      <c r="M13531" s="38" t="s">
        <v>13</v>
      </c>
    </row>
    <row r="13532" spans="1:13" s="39" customFormat="1" ht="12.75" x14ac:dyDescent="0.2">
      <c r="A13532" s="33" t="s">
        <v>12319</v>
      </c>
      <c r="B13532" s="33" t="s">
        <v>609</v>
      </c>
      <c r="C13532" s="34">
        <v>10</v>
      </c>
      <c r="D13532" s="33" t="s">
        <v>107</v>
      </c>
      <c r="E13532" s="33" t="s">
        <v>12575</v>
      </c>
      <c r="F13532" s="35">
        <v>0</v>
      </c>
      <c r="G13532" s="33" t="s">
        <v>313</v>
      </c>
      <c r="H13532" s="33">
        <v>8</v>
      </c>
      <c r="I13532" s="33">
        <v>4</v>
      </c>
      <c r="J13532" s="36">
        <v>1</v>
      </c>
      <c r="K13532" s="37">
        <v>2160000</v>
      </c>
      <c r="L13532" s="38" t="s">
        <v>12</v>
      </c>
      <c r="M13532" s="38" t="s">
        <v>13</v>
      </c>
    </row>
    <row r="13533" spans="1:13" s="39" customFormat="1" ht="12.75" x14ac:dyDescent="0.2">
      <c r="A13533" s="33" t="s">
        <v>12319</v>
      </c>
      <c r="B13533" s="33" t="s">
        <v>609</v>
      </c>
      <c r="C13533" s="34">
        <v>10</v>
      </c>
      <c r="D13533" s="33" t="s">
        <v>107</v>
      </c>
      <c r="E13533" s="33" t="s">
        <v>12575</v>
      </c>
      <c r="F13533" s="35">
        <v>0</v>
      </c>
      <c r="G13533" s="33" t="s">
        <v>313</v>
      </c>
      <c r="H13533" s="33">
        <v>6</v>
      </c>
      <c r="I13533" s="33">
        <v>5</v>
      </c>
      <c r="J13533" s="36">
        <v>1</v>
      </c>
      <c r="K13533" s="37">
        <v>99000</v>
      </c>
      <c r="L13533" s="38" t="s">
        <v>12</v>
      </c>
      <c r="M13533" s="38" t="s">
        <v>13</v>
      </c>
    </row>
    <row r="13534" spans="1:13" s="39" customFormat="1" ht="12.75" x14ac:dyDescent="0.2">
      <c r="A13534" s="33" t="s">
        <v>12319</v>
      </c>
      <c r="B13534" s="33" t="s">
        <v>609</v>
      </c>
      <c r="C13534" s="34">
        <v>10</v>
      </c>
      <c r="D13534" s="33" t="s">
        <v>107</v>
      </c>
      <c r="E13534" s="33" t="s">
        <v>12575</v>
      </c>
      <c r="F13534" s="35">
        <v>0</v>
      </c>
      <c r="G13534" s="33" t="s">
        <v>313</v>
      </c>
      <c r="H13534" s="33">
        <v>6</v>
      </c>
      <c r="I13534" s="33">
        <v>5</v>
      </c>
      <c r="J13534" s="36">
        <v>1</v>
      </c>
      <c r="K13534" s="37">
        <v>849000</v>
      </c>
      <c r="L13534" s="38" t="s">
        <v>12</v>
      </c>
      <c r="M13534" s="38" t="s">
        <v>13</v>
      </c>
    </row>
    <row r="13535" spans="1:13" s="39" customFormat="1" ht="12.75" x14ac:dyDescent="0.2">
      <c r="A13535" s="33" t="s">
        <v>12319</v>
      </c>
      <c r="B13535" s="33" t="s">
        <v>609</v>
      </c>
      <c r="C13535" s="34">
        <v>10</v>
      </c>
      <c r="D13535" s="33" t="s">
        <v>107</v>
      </c>
      <c r="E13535" s="33" t="s">
        <v>12575</v>
      </c>
      <c r="F13535" s="35">
        <v>0</v>
      </c>
      <c r="G13535" s="33" t="s">
        <v>313</v>
      </c>
      <c r="H13535" s="33">
        <v>7</v>
      </c>
      <c r="I13535" s="33">
        <v>5</v>
      </c>
      <c r="J13535" s="36">
        <v>1</v>
      </c>
      <c r="K13535" s="37">
        <v>861800</v>
      </c>
      <c r="L13535" s="38" t="s">
        <v>12</v>
      </c>
      <c r="M13535" s="38" t="s">
        <v>13</v>
      </c>
    </row>
    <row r="13536" spans="1:13" s="39" customFormat="1" ht="12.75" x14ac:dyDescent="0.2">
      <c r="A13536" s="33" t="s">
        <v>12319</v>
      </c>
      <c r="B13536" s="33" t="s">
        <v>609</v>
      </c>
      <c r="C13536" s="34">
        <v>10</v>
      </c>
      <c r="D13536" s="33" t="s">
        <v>107</v>
      </c>
      <c r="E13536" s="33" t="s">
        <v>12575</v>
      </c>
      <c r="F13536" s="35">
        <v>0</v>
      </c>
      <c r="G13536" s="33" t="s">
        <v>313</v>
      </c>
      <c r="H13536" s="33">
        <v>1</v>
      </c>
      <c r="I13536" s="33">
        <v>11</v>
      </c>
      <c r="J13536" s="36">
        <v>1</v>
      </c>
      <c r="K13536" s="37">
        <v>1553000</v>
      </c>
      <c r="L13536" s="38" t="s">
        <v>12</v>
      </c>
      <c r="M13536" s="38" t="s">
        <v>13</v>
      </c>
    </row>
    <row r="13537" spans="1:13" s="39" customFormat="1" ht="12.75" x14ac:dyDescent="0.2">
      <c r="A13537" s="33" t="s">
        <v>12319</v>
      </c>
      <c r="B13537" s="33" t="s">
        <v>609</v>
      </c>
      <c r="C13537" s="34">
        <v>10</v>
      </c>
      <c r="D13537" s="33" t="s">
        <v>107</v>
      </c>
      <c r="E13537" s="33" t="s">
        <v>5937</v>
      </c>
      <c r="F13537" s="35">
        <v>86111604</v>
      </c>
      <c r="G13537" s="33" t="s">
        <v>313</v>
      </c>
      <c r="H13537" s="33">
        <v>9</v>
      </c>
      <c r="I13537" s="33">
        <v>3</v>
      </c>
      <c r="J13537" s="36">
        <v>1</v>
      </c>
      <c r="K13537" s="37">
        <v>49980000</v>
      </c>
      <c r="L13537" s="38" t="s">
        <v>12</v>
      </c>
      <c r="M13537" s="38" t="s">
        <v>13</v>
      </c>
    </row>
    <row r="13538" spans="1:13" s="39" customFormat="1" ht="12.75" x14ac:dyDescent="0.2">
      <c r="A13538" s="33" t="s">
        <v>12319</v>
      </c>
      <c r="B13538" s="33" t="s">
        <v>609</v>
      </c>
      <c r="C13538" s="34">
        <v>10</v>
      </c>
      <c r="D13538" s="33" t="s">
        <v>107</v>
      </c>
      <c r="E13538" s="33" t="s">
        <v>12575</v>
      </c>
      <c r="F13538" s="35">
        <v>0</v>
      </c>
      <c r="G13538" s="33" t="s">
        <v>466</v>
      </c>
      <c r="H13538" s="33">
        <v>2</v>
      </c>
      <c r="I13538" s="33">
        <v>5</v>
      </c>
      <c r="J13538" s="36">
        <v>1</v>
      </c>
      <c r="K13538" s="37">
        <v>11459680</v>
      </c>
      <c r="L13538" s="38" t="s">
        <v>12</v>
      </c>
      <c r="M13538" s="38" t="s">
        <v>13</v>
      </c>
    </row>
    <row r="13539" spans="1:13" s="39" customFormat="1" ht="12.75" x14ac:dyDescent="0.2">
      <c r="A13539" s="33" t="s">
        <v>12319</v>
      </c>
      <c r="B13539" s="33" t="s">
        <v>5906</v>
      </c>
      <c r="C13539" s="34">
        <v>10</v>
      </c>
      <c r="D13539" s="33" t="s">
        <v>118</v>
      </c>
      <c r="E13539" s="33" t="s">
        <v>12576</v>
      </c>
      <c r="F13539" s="35">
        <v>93141712</v>
      </c>
      <c r="G13539" s="33" t="s">
        <v>15070</v>
      </c>
      <c r="H13539" s="33">
        <v>4</v>
      </c>
      <c r="I13539" s="33">
        <v>8</v>
      </c>
      <c r="J13539" s="36">
        <v>1</v>
      </c>
      <c r="K13539" s="37">
        <v>80000000</v>
      </c>
      <c r="L13539" s="38" t="s">
        <v>12</v>
      </c>
      <c r="M13539" s="38" t="s">
        <v>13</v>
      </c>
    </row>
    <row r="13540" spans="1:13" s="39" customFormat="1" ht="12.75" x14ac:dyDescent="0.2">
      <c r="A13540" s="33" t="s">
        <v>12319</v>
      </c>
      <c r="B13540" s="33" t="s">
        <v>5906</v>
      </c>
      <c r="C13540" s="34">
        <v>10</v>
      </c>
      <c r="D13540" s="33" t="s">
        <v>118</v>
      </c>
      <c r="E13540" s="33" t="s">
        <v>12577</v>
      </c>
      <c r="F13540" s="35">
        <v>92111700</v>
      </c>
      <c r="G13540" s="33" t="s">
        <v>466</v>
      </c>
      <c r="H13540" s="33">
        <v>6</v>
      </c>
      <c r="I13540" s="33">
        <v>5</v>
      </c>
      <c r="J13540" s="36">
        <v>1</v>
      </c>
      <c r="K13540" s="37">
        <v>150000000</v>
      </c>
      <c r="L13540" s="38" t="s">
        <v>12</v>
      </c>
      <c r="M13540" s="38" t="s">
        <v>13</v>
      </c>
    </row>
    <row r="13541" spans="1:13" s="39" customFormat="1" ht="12.75" x14ac:dyDescent="0.2">
      <c r="A13541" s="33" t="s">
        <v>12319</v>
      </c>
      <c r="B13541" s="33" t="s">
        <v>611</v>
      </c>
      <c r="C13541" s="34">
        <v>10</v>
      </c>
      <c r="D13541" s="33" t="s">
        <v>108</v>
      </c>
      <c r="E13541" s="33" t="s">
        <v>12578</v>
      </c>
      <c r="F13541" s="35" t="s">
        <v>12579</v>
      </c>
      <c r="G13541" s="33" t="s">
        <v>15071</v>
      </c>
      <c r="H13541" s="33">
        <v>5</v>
      </c>
      <c r="I13541" s="33">
        <v>2</v>
      </c>
      <c r="J13541" s="36">
        <v>1</v>
      </c>
      <c r="K13541" s="37">
        <v>28700000</v>
      </c>
      <c r="L13541" s="38" t="s">
        <v>12</v>
      </c>
      <c r="M13541" s="38" t="s">
        <v>13</v>
      </c>
    </row>
    <row r="13542" spans="1:13" s="39" customFormat="1" ht="12.75" x14ac:dyDescent="0.2">
      <c r="A13542" s="33" t="s">
        <v>12319</v>
      </c>
      <c r="B13542" s="33" t="s">
        <v>611</v>
      </c>
      <c r="C13542" s="34">
        <v>10</v>
      </c>
      <c r="D13542" s="33" t="s">
        <v>108</v>
      </c>
      <c r="E13542" s="33" t="s">
        <v>12580</v>
      </c>
      <c r="F13542" s="35">
        <v>43232505</v>
      </c>
      <c r="G13542" s="33" t="s">
        <v>15071</v>
      </c>
      <c r="H13542" s="33">
        <v>1</v>
      </c>
      <c r="I13542" s="33">
        <v>12</v>
      </c>
      <c r="J13542" s="36">
        <v>1</v>
      </c>
      <c r="K13542" s="37">
        <v>60000000</v>
      </c>
      <c r="L13542" s="38" t="s">
        <v>12</v>
      </c>
      <c r="M13542" s="38" t="s">
        <v>13</v>
      </c>
    </row>
    <row r="13543" spans="1:13" s="39" customFormat="1" ht="12.75" x14ac:dyDescent="0.2">
      <c r="A13543" s="33" t="s">
        <v>12319</v>
      </c>
      <c r="B13543" s="33" t="s">
        <v>611</v>
      </c>
      <c r="C13543" s="34">
        <v>10</v>
      </c>
      <c r="D13543" s="33" t="s">
        <v>108</v>
      </c>
      <c r="E13543" s="33" t="s">
        <v>12581</v>
      </c>
      <c r="F13543" s="35">
        <v>81141601</v>
      </c>
      <c r="G13543" s="33" t="s">
        <v>15071</v>
      </c>
      <c r="H13543" s="33">
        <v>5</v>
      </c>
      <c r="I13543" s="33">
        <v>3</v>
      </c>
      <c r="J13543" s="36">
        <v>1</v>
      </c>
      <c r="K13543" s="37">
        <v>50000000</v>
      </c>
      <c r="L13543" s="38" t="s">
        <v>12</v>
      </c>
      <c r="M13543" s="38" t="s">
        <v>13</v>
      </c>
    </row>
    <row r="13544" spans="1:13" s="39" customFormat="1" ht="12.75" x14ac:dyDescent="0.2">
      <c r="A13544" s="33" t="s">
        <v>12319</v>
      </c>
      <c r="B13544" s="33" t="s">
        <v>611</v>
      </c>
      <c r="C13544" s="34">
        <v>16</v>
      </c>
      <c r="D13544" s="33" t="s">
        <v>108</v>
      </c>
      <c r="E13544" s="33" t="s">
        <v>12582</v>
      </c>
      <c r="F13544" s="35" t="s">
        <v>12583</v>
      </c>
      <c r="G13544" s="33" t="s">
        <v>15071</v>
      </c>
      <c r="H13544" s="33">
        <v>1</v>
      </c>
      <c r="I13544" s="33">
        <v>6</v>
      </c>
      <c r="J13544" s="36">
        <v>1</v>
      </c>
      <c r="K13544" s="37">
        <v>75000000</v>
      </c>
      <c r="L13544" s="38" t="s">
        <v>12</v>
      </c>
      <c r="M13544" s="38" t="s">
        <v>13</v>
      </c>
    </row>
    <row r="13545" spans="1:13" s="39" customFormat="1" ht="12.75" x14ac:dyDescent="0.2">
      <c r="A13545" s="33" t="s">
        <v>12319</v>
      </c>
      <c r="B13545" s="33" t="s">
        <v>611</v>
      </c>
      <c r="C13545" s="34">
        <v>16</v>
      </c>
      <c r="D13545" s="33" t="s">
        <v>108</v>
      </c>
      <c r="E13545" s="33" t="s">
        <v>12584</v>
      </c>
      <c r="F13545" s="35">
        <v>90151802</v>
      </c>
      <c r="G13545" s="33" t="s">
        <v>313</v>
      </c>
      <c r="H13545" s="33">
        <v>8</v>
      </c>
      <c r="I13545" s="33">
        <v>1</v>
      </c>
      <c r="J13545" s="36">
        <v>1</v>
      </c>
      <c r="K13545" s="37">
        <v>17000000</v>
      </c>
      <c r="L13545" s="38" t="s">
        <v>12</v>
      </c>
      <c r="M13545" s="38" t="s">
        <v>13</v>
      </c>
    </row>
    <row r="13546" spans="1:13" s="39" customFormat="1" ht="12.75" x14ac:dyDescent="0.2">
      <c r="A13546" s="33" t="s">
        <v>12319</v>
      </c>
      <c r="B13546" s="33" t="s">
        <v>611</v>
      </c>
      <c r="C13546" s="34">
        <v>10</v>
      </c>
      <c r="D13546" s="33" t="s">
        <v>108</v>
      </c>
      <c r="E13546" s="33" t="s">
        <v>12585</v>
      </c>
      <c r="F13546" s="35">
        <v>85111609</v>
      </c>
      <c r="G13546" s="33" t="s">
        <v>15071</v>
      </c>
      <c r="H13546" s="33">
        <v>5</v>
      </c>
      <c r="I13546" s="33">
        <v>2</v>
      </c>
      <c r="J13546" s="36">
        <v>1</v>
      </c>
      <c r="K13546" s="37">
        <v>7038000</v>
      </c>
      <c r="L13546" s="38" t="s">
        <v>12</v>
      </c>
      <c r="M13546" s="38" t="s">
        <v>13</v>
      </c>
    </row>
    <row r="13547" spans="1:13" s="39" customFormat="1" ht="12.75" x14ac:dyDescent="0.2">
      <c r="A13547" s="33" t="s">
        <v>12319</v>
      </c>
      <c r="B13547" s="33" t="s">
        <v>611</v>
      </c>
      <c r="C13547" s="34">
        <v>10</v>
      </c>
      <c r="D13547" s="33" t="s">
        <v>108</v>
      </c>
      <c r="E13547" s="33" t="s">
        <v>12586</v>
      </c>
      <c r="F13547" s="35">
        <v>81101703</v>
      </c>
      <c r="G13547" s="33" t="s">
        <v>15071</v>
      </c>
      <c r="H13547" s="33">
        <v>5</v>
      </c>
      <c r="I13547" s="33">
        <v>3</v>
      </c>
      <c r="J13547" s="36">
        <v>1</v>
      </c>
      <c r="K13547" s="37">
        <v>14620958</v>
      </c>
      <c r="L13547" s="38" t="s">
        <v>12</v>
      </c>
      <c r="M13547" s="38" t="s">
        <v>13</v>
      </c>
    </row>
    <row r="13548" spans="1:13" s="39" customFormat="1" ht="12.75" x14ac:dyDescent="0.2">
      <c r="A13548" s="33" t="s">
        <v>12319</v>
      </c>
      <c r="B13548" s="33" t="s">
        <v>611</v>
      </c>
      <c r="C13548" s="34">
        <v>10</v>
      </c>
      <c r="D13548" s="33" t="s">
        <v>108</v>
      </c>
      <c r="E13548" s="33" t="s">
        <v>14958</v>
      </c>
      <c r="F13548" s="35">
        <v>80111623</v>
      </c>
      <c r="G13548" s="33" t="s">
        <v>15071</v>
      </c>
      <c r="H13548" s="33">
        <v>1</v>
      </c>
      <c r="I13548" s="33">
        <v>11</v>
      </c>
      <c r="J13548" s="36">
        <v>1</v>
      </c>
      <c r="K13548" s="37">
        <v>30000000</v>
      </c>
      <c r="L13548" s="38" t="s">
        <v>12</v>
      </c>
      <c r="M13548" s="38" t="s">
        <v>13</v>
      </c>
    </row>
    <row r="13549" spans="1:13" s="39" customFormat="1" ht="12.75" x14ac:dyDescent="0.2">
      <c r="A13549" s="33" t="s">
        <v>12319</v>
      </c>
      <c r="B13549" s="33" t="s">
        <v>611</v>
      </c>
      <c r="C13549" s="34">
        <v>10</v>
      </c>
      <c r="D13549" s="33" t="s">
        <v>108</v>
      </c>
      <c r="E13549" s="33" t="s">
        <v>12587</v>
      </c>
      <c r="F13549" s="35">
        <v>80141600</v>
      </c>
      <c r="G13549" s="33" t="s">
        <v>15071</v>
      </c>
      <c r="H13549" s="33">
        <v>5</v>
      </c>
      <c r="I13549" s="33">
        <v>6</v>
      </c>
      <c r="J13549" s="36">
        <v>1</v>
      </c>
      <c r="K13549" s="37">
        <v>7320090</v>
      </c>
      <c r="L13549" s="38" t="s">
        <v>12</v>
      </c>
      <c r="M13549" s="38" t="s">
        <v>13</v>
      </c>
    </row>
    <row r="13550" spans="1:13" s="39" customFormat="1" ht="12.75" x14ac:dyDescent="0.2">
      <c r="A13550" s="33" t="s">
        <v>12319</v>
      </c>
      <c r="B13550" s="33" t="s">
        <v>611</v>
      </c>
      <c r="C13550" s="34">
        <v>16</v>
      </c>
      <c r="D13550" s="33" t="s">
        <v>108</v>
      </c>
      <c r="E13550" s="33" t="s">
        <v>12588</v>
      </c>
      <c r="F13550" s="35" t="s">
        <v>12579</v>
      </c>
      <c r="G13550" s="33" t="s">
        <v>15071</v>
      </c>
      <c r="H13550" s="33">
        <v>5</v>
      </c>
      <c r="I13550" s="33">
        <v>2</v>
      </c>
      <c r="J13550" s="36">
        <v>1</v>
      </c>
      <c r="K13550" s="37">
        <v>200000000</v>
      </c>
      <c r="L13550" s="38" t="s">
        <v>12</v>
      </c>
      <c r="M13550" s="38" t="s">
        <v>13</v>
      </c>
    </row>
    <row r="13551" spans="1:13" s="39" customFormat="1" ht="12.75" x14ac:dyDescent="0.2">
      <c r="A13551" s="33" t="s">
        <v>12319</v>
      </c>
      <c r="B13551" s="33" t="s">
        <v>611</v>
      </c>
      <c r="C13551" s="34">
        <v>16</v>
      </c>
      <c r="D13551" s="33" t="s">
        <v>108</v>
      </c>
      <c r="E13551" s="33" t="s">
        <v>12589</v>
      </c>
      <c r="F13551" s="35" t="s">
        <v>12579</v>
      </c>
      <c r="G13551" s="33" t="s">
        <v>15071</v>
      </c>
      <c r="H13551" s="33">
        <v>5</v>
      </c>
      <c r="I13551" s="33">
        <v>2</v>
      </c>
      <c r="J13551" s="36">
        <v>1</v>
      </c>
      <c r="K13551" s="37">
        <v>254000000</v>
      </c>
      <c r="L13551" s="38" t="s">
        <v>12</v>
      </c>
      <c r="M13551" s="38" t="s">
        <v>13</v>
      </c>
    </row>
    <row r="13552" spans="1:13" s="39" customFormat="1" ht="12.75" x14ac:dyDescent="0.2">
      <c r="A13552" s="33" t="s">
        <v>12319</v>
      </c>
      <c r="B13552" s="33" t="s">
        <v>597</v>
      </c>
      <c r="C13552" s="34">
        <v>10</v>
      </c>
      <c r="D13552" s="33" t="s">
        <v>100</v>
      </c>
      <c r="E13552" s="33" t="s">
        <v>12590</v>
      </c>
      <c r="F13552" s="35">
        <v>20102301</v>
      </c>
      <c r="G13552" s="33" t="s">
        <v>466</v>
      </c>
      <c r="H13552" s="33">
        <v>9</v>
      </c>
      <c r="I13552" s="33">
        <v>3</v>
      </c>
      <c r="J13552" s="36">
        <v>1</v>
      </c>
      <c r="K13552" s="37">
        <v>4179800.24</v>
      </c>
      <c r="L13552" s="38" t="s">
        <v>12</v>
      </c>
      <c r="M13552" s="38" t="s">
        <v>2371</v>
      </c>
    </row>
    <row r="13553" spans="1:13" s="39" customFormat="1" ht="12.75" x14ac:dyDescent="0.2">
      <c r="A13553" s="33" t="s">
        <v>12319</v>
      </c>
      <c r="B13553" s="33" t="s">
        <v>562</v>
      </c>
      <c r="C13553" s="34">
        <v>10</v>
      </c>
      <c r="D13553" s="33" t="s">
        <v>13909</v>
      </c>
      <c r="E13553" s="33" t="s">
        <v>12591</v>
      </c>
      <c r="F13553" s="35">
        <v>25101503</v>
      </c>
      <c r="G13553" s="33" t="s">
        <v>466</v>
      </c>
      <c r="H13553" s="33">
        <v>9</v>
      </c>
      <c r="I13553" s="33">
        <v>3</v>
      </c>
      <c r="J13553" s="36">
        <v>3</v>
      </c>
      <c r="K13553" s="37">
        <v>390000000</v>
      </c>
      <c r="L13553" s="38" t="s">
        <v>15</v>
      </c>
      <c r="M13553" s="38" t="s">
        <v>13</v>
      </c>
    </row>
    <row r="13554" spans="1:13" s="39" customFormat="1" ht="12.75" x14ac:dyDescent="0.2">
      <c r="A13554" s="33" t="s">
        <v>12319</v>
      </c>
      <c r="B13554" s="33" t="s">
        <v>562</v>
      </c>
      <c r="C13554" s="34">
        <v>10</v>
      </c>
      <c r="D13554" s="33" t="s">
        <v>13909</v>
      </c>
      <c r="E13554" s="33" t="s">
        <v>12592</v>
      </c>
      <c r="F13554" s="35">
        <v>25101503</v>
      </c>
      <c r="G13554" s="33" t="s">
        <v>466</v>
      </c>
      <c r="H13554" s="33">
        <v>9</v>
      </c>
      <c r="I13554" s="33">
        <v>3</v>
      </c>
      <c r="J13554" s="36">
        <v>2</v>
      </c>
      <c r="K13554" s="37">
        <v>90000000</v>
      </c>
      <c r="L13554" s="38" t="s">
        <v>15</v>
      </c>
      <c r="M13554" s="38" t="s">
        <v>13</v>
      </c>
    </row>
    <row r="13555" spans="1:13" s="39" customFormat="1" ht="12.75" x14ac:dyDescent="0.2">
      <c r="A13555" s="33" t="s">
        <v>12319</v>
      </c>
      <c r="B13555" s="33" t="s">
        <v>562</v>
      </c>
      <c r="C13555" s="34">
        <v>10</v>
      </c>
      <c r="D13555" s="33" t="s">
        <v>13909</v>
      </c>
      <c r="E13555" s="33" t="s">
        <v>12593</v>
      </c>
      <c r="F13555" s="35">
        <v>25101500</v>
      </c>
      <c r="G13555" s="33" t="s">
        <v>466</v>
      </c>
      <c r="H13555" s="33">
        <v>9</v>
      </c>
      <c r="I13555" s="33">
        <v>3</v>
      </c>
      <c r="J13555" s="36">
        <v>1</v>
      </c>
      <c r="K13555" s="37">
        <v>616000000</v>
      </c>
      <c r="L13555" s="38" t="s">
        <v>15</v>
      </c>
      <c r="M13555" s="38" t="s">
        <v>13</v>
      </c>
    </row>
    <row r="13556" spans="1:13" s="39" customFormat="1" ht="12.75" x14ac:dyDescent="0.2">
      <c r="A13556" s="33" t="s">
        <v>12319</v>
      </c>
      <c r="B13556" s="33" t="s">
        <v>559</v>
      </c>
      <c r="C13556" s="34">
        <v>16</v>
      </c>
      <c r="D13556" s="33" t="s">
        <v>12594</v>
      </c>
      <c r="E13556" s="33" t="s">
        <v>12594</v>
      </c>
      <c r="F13556" s="35">
        <v>0</v>
      </c>
      <c r="G13556" s="33" t="s">
        <v>15070</v>
      </c>
      <c r="H13556" s="33">
        <v>7</v>
      </c>
      <c r="I13556" s="33">
        <v>5</v>
      </c>
      <c r="J13556" s="36">
        <v>1</v>
      </c>
      <c r="K13556" s="37">
        <v>1552756</v>
      </c>
      <c r="L13556" s="38" t="s">
        <v>12</v>
      </c>
      <c r="M13556" s="38" t="s">
        <v>13</v>
      </c>
    </row>
    <row r="13557" spans="1:13" s="39" customFormat="1" ht="12.75" x14ac:dyDescent="0.2">
      <c r="A13557" s="33" t="s">
        <v>12319</v>
      </c>
      <c r="B13557" s="33" t="s">
        <v>572</v>
      </c>
      <c r="C13557" s="34">
        <v>10</v>
      </c>
      <c r="D13557" s="33" t="s">
        <v>13912</v>
      </c>
      <c r="E13557" s="33" t="s">
        <v>369</v>
      </c>
      <c r="F13557" s="35">
        <v>0</v>
      </c>
      <c r="G13557" s="33" t="s">
        <v>466</v>
      </c>
      <c r="H13557" s="33">
        <v>2</v>
      </c>
      <c r="I13557" s="33">
        <v>5</v>
      </c>
      <c r="J13557" s="36">
        <v>1</v>
      </c>
      <c r="K13557" s="37">
        <v>38809268.939999998</v>
      </c>
      <c r="L13557" s="38" t="s">
        <v>12</v>
      </c>
      <c r="M13557" s="38" t="s">
        <v>13</v>
      </c>
    </row>
    <row r="13558" spans="1:13" s="39" customFormat="1" ht="12.75" x14ac:dyDescent="0.2">
      <c r="A13558" s="33" t="s">
        <v>12319</v>
      </c>
      <c r="B13558" s="33" t="s">
        <v>609</v>
      </c>
      <c r="C13558" s="34">
        <v>10</v>
      </c>
      <c r="D13558" s="33" t="s">
        <v>107</v>
      </c>
      <c r="E13558" s="33" t="s">
        <v>12595</v>
      </c>
      <c r="F13558" s="35">
        <v>86111604</v>
      </c>
      <c r="G13558" s="33" t="s">
        <v>313</v>
      </c>
      <c r="H13558" s="33">
        <v>7</v>
      </c>
      <c r="I13558" s="33">
        <v>5</v>
      </c>
      <c r="J13558" s="36">
        <v>1</v>
      </c>
      <c r="K13558" s="37">
        <v>36760000</v>
      </c>
      <c r="L13558" s="38" t="s">
        <v>12</v>
      </c>
      <c r="M13558" s="38" t="s">
        <v>13</v>
      </c>
    </row>
    <row r="13559" spans="1:13" s="39" customFormat="1" ht="12.75" x14ac:dyDescent="0.2">
      <c r="A13559" s="33" t="s">
        <v>12319</v>
      </c>
      <c r="B13559" s="33" t="s">
        <v>609</v>
      </c>
      <c r="C13559" s="34">
        <v>10</v>
      </c>
      <c r="D13559" s="33" t="s">
        <v>107</v>
      </c>
      <c r="E13559" s="33" t="s">
        <v>12575</v>
      </c>
      <c r="F13559" s="35">
        <v>0</v>
      </c>
      <c r="G13559" s="33" t="s">
        <v>313</v>
      </c>
      <c r="H13559" s="33">
        <v>7</v>
      </c>
      <c r="I13559" s="33">
        <v>5</v>
      </c>
      <c r="J13559" s="36">
        <v>1</v>
      </c>
      <c r="K13559" s="37">
        <v>8338000</v>
      </c>
      <c r="L13559" s="38" t="s">
        <v>12</v>
      </c>
      <c r="M13559" s="38" t="s">
        <v>13</v>
      </c>
    </row>
    <row r="13560" spans="1:13" s="39" customFormat="1" ht="12.75" x14ac:dyDescent="0.2">
      <c r="A13560" s="33" t="s">
        <v>12319</v>
      </c>
      <c r="B13560" s="33" t="s">
        <v>572</v>
      </c>
      <c r="C13560" s="34">
        <v>10</v>
      </c>
      <c r="D13560" s="33" t="s">
        <v>13912</v>
      </c>
      <c r="E13560" s="33" t="s">
        <v>369</v>
      </c>
      <c r="F13560" s="35">
        <v>0</v>
      </c>
      <c r="G13560" s="33" t="s">
        <v>15071</v>
      </c>
      <c r="H13560" s="33">
        <v>2</v>
      </c>
      <c r="I13560" s="33">
        <v>5</v>
      </c>
      <c r="J13560" s="36">
        <v>1</v>
      </c>
      <c r="K13560" s="37">
        <v>35999790</v>
      </c>
      <c r="L13560" s="38" t="s">
        <v>12</v>
      </c>
      <c r="M13560" s="38" t="s">
        <v>13</v>
      </c>
    </row>
    <row r="13561" spans="1:13" s="39" customFormat="1" ht="12.75" x14ac:dyDescent="0.2">
      <c r="A13561" s="33" t="s">
        <v>12319</v>
      </c>
      <c r="B13561" s="33" t="s">
        <v>571</v>
      </c>
      <c r="C13561" s="34">
        <v>10</v>
      </c>
      <c r="D13561" s="33" t="s">
        <v>12596</v>
      </c>
      <c r="E13561" s="33" t="s">
        <v>12596</v>
      </c>
      <c r="F13561" s="35">
        <v>0</v>
      </c>
      <c r="G13561" s="33" t="s">
        <v>466</v>
      </c>
      <c r="H13561" s="33">
        <v>5</v>
      </c>
      <c r="I13561" s="33">
        <v>2</v>
      </c>
      <c r="J13561" s="36">
        <v>1</v>
      </c>
      <c r="K13561" s="37">
        <v>27000000.00000003</v>
      </c>
      <c r="L13561" s="38" t="s">
        <v>12</v>
      </c>
      <c r="M13561" s="38" t="s">
        <v>13</v>
      </c>
    </row>
    <row r="13562" spans="1:13" s="39" customFormat="1" ht="12.75" x14ac:dyDescent="0.2">
      <c r="A13562" s="33" t="s">
        <v>12319</v>
      </c>
      <c r="B13562" s="33" t="s">
        <v>12323</v>
      </c>
      <c r="C13562" s="34">
        <v>10</v>
      </c>
      <c r="D13562" s="33" t="s">
        <v>128</v>
      </c>
      <c r="E13562" s="33" t="s">
        <v>12545</v>
      </c>
      <c r="F13562" s="35">
        <v>78111502</v>
      </c>
      <c r="G13562" s="33" t="s">
        <v>313</v>
      </c>
      <c r="H13562" s="33">
        <v>6</v>
      </c>
      <c r="I13562" s="33">
        <v>5</v>
      </c>
      <c r="J13562" s="36">
        <v>1</v>
      </c>
      <c r="K13562" s="37">
        <v>446000000</v>
      </c>
      <c r="L13562" s="38" t="s">
        <v>12</v>
      </c>
      <c r="M13562" s="38" t="s">
        <v>13</v>
      </c>
    </row>
    <row r="13563" spans="1:13" s="39" customFormat="1" ht="12.75" x14ac:dyDescent="0.2">
      <c r="A13563" s="33" t="s">
        <v>12319</v>
      </c>
      <c r="B13563" s="33" t="s">
        <v>572</v>
      </c>
      <c r="C13563" s="34">
        <v>10</v>
      </c>
      <c r="D13563" s="33" t="s">
        <v>13912</v>
      </c>
      <c r="E13563" s="33" t="s">
        <v>369</v>
      </c>
      <c r="F13563" s="35">
        <v>0</v>
      </c>
      <c r="G13563" s="33" t="s">
        <v>466</v>
      </c>
      <c r="H13563" s="33">
        <v>2</v>
      </c>
      <c r="I13563" s="33">
        <v>5</v>
      </c>
      <c r="J13563" s="36">
        <v>1</v>
      </c>
      <c r="K13563" s="37">
        <v>1700</v>
      </c>
      <c r="L13563" s="38" t="s">
        <v>12</v>
      </c>
      <c r="M13563" s="38" t="s">
        <v>13</v>
      </c>
    </row>
    <row r="13564" spans="1:13" s="39" customFormat="1" ht="12.75" x14ac:dyDescent="0.2">
      <c r="A13564" s="33" t="s">
        <v>12319</v>
      </c>
      <c r="B13564" s="33" t="s">
        <v>573</v>
      </c>
      <c r="C13564" s="34">
        <v>10</v>
      </c>
      <c r="D13564" s="33" t="s">
        <v>86</v>
      </c>
      <c r="E13564" s="33" t="s">
        <v>5937</v>
      </c>
      <c r="F13564" s="35">
        <v>0</v>
      </c>
      <c r="G13564" s="33" t="s">
        <v>466</v>
      </c>
      <c r="H13564" s="33">
        <v>2</v>
      </c>
      <c r="I13564" s="33">
        <v>3</v>
      </c>
      <c r="J13564" s="36">
        <v>1</v>
      </c>
      <c r="K13564" s="37">
        <v>4335800</v>
      </c>
      <c r="L13564" s="38" t="s">
        <v>12</v>
      </c>
      <c r="M13564" s="38" t="s">
        <v>13</v>
      </c>
    </row>
    <row r="13565" spans="1:13" s="39" customFormat="1" ht="12.75" x14ac:dyDescent="0.2">
      <c r="A13565" s="33" t="s">
        <v>12319</v>
      </c>
      <c r="B13565" s="33" t="s">
        <v>572</v>
      </c>
      <c r="C13565" s="34">
        <v>10</v>
      </c>
      <c r="D13565" s="33" t="s">
        <v>13912</v>
      </c>
      <c r="E13565" s="33" t="s">
        <v>369</v>
      </c>
      <c r="F13565" s="35">
        <v>0</v>
      </c>
      <c r="G13565" s="33" t="s">
        <v>466</v>
      </c>
      <c r="H13565" s="33">
        <v>9</v>
      </c>
      <c r="I13565" s="33">
        <v>3</v>
      </c>
      <c r="J13565" s="36">
        <v>1</v>
      </c>
      <c r="K13565" s="37">
        <v>10082300</v>
      </c>
      <c r="L13565" s="38" t="s">
        <v>12</v>
      </c>
      <c r="M13565" s="38" t="s">
        <v>13</v>
      </c>
    </row>
    <row r="13566" spans="1:13" s="39" customFormat="1" ht="12.75" x14ac:dyDescent="0.2">
      <c r="A13566" s="33" t="s">
        <v>12319</v>
      </c>
      <c r="B13566" s="33" t="s">
        <v>572</v>
      </c>
      <c r="C13566" s="34">
        <v>10</v>
      </c>
      <c r="D13566" s="33" t="s">
        <v>13912</v>
      </c>
      <c r="E13566" s="33" t="s">
        <v>5937</v>
      </c>
      <c r="F13566" s="35">
        <v>0</v>
      </c>
      <c r="G13566" s="33" t="s">
        <v>466</v>
      </c>
      <c r="H13566" s="33">
        <v>9</v>
      </c>
      <c r="I13566" s="33">
        <v>3</v>
      </c>
      <c r="J13566" s="36">
        <v>1</v>
      </c>
      <c r="K13566" s="37">
        <v>56857528</v>
      </c>
      <c r="L13566" s="38" t="s">
        <v>12</v>
      </c>
      <c r="M13566" s="38" t="s">
        <v>13</v>
      </c>
    </row>
    <row r="13567" spans="1:13" s="39" customFormat="1" ht="12.75" x14ac:dyDescent="0.2">
      <c r="A13567" s="33" t="s">
        <v>12672</v>
      </c>
      <c r="B13567" s="33" t="s">
        <v>558</v>
      </c>
      <c r="C13567" s="34">
        <v>10</v>
      </c>
      <c r="D13567" s="33" t="s">
        <v>78</v>
      </c>
      <c r="E13567" s="33" t="s">
        <v>12609</v>
      </c>
      <c r="F13567" s="35">
        <v>41101500</v>
      </c>
      <c r="G13567" s="33" t="s">
        <v>15071</v>
      </c>
      <c r="H13567" s="33">
        <v>2</v>
      </c>
      <c r="I13567" s="33">
        <v>4</v>
      </c>
      <c r="J13567" s="36">
        <v>1</v>
      </c>
      <c r="K13567" s="37">
        <v>75899999</v>
      </c>
      <c r="L13567" s="38" t="s">
        <v>15</v>
      </c>
      <c r="M13567" s="38" t="s">
        <v>13</v>
      </c>
    </row>
    <row r="13568" spans="1:13" s="39" customFormat="1" ht="12.75" x14ac:dyDescent="0.2">
      <c r="A13568" s="33" t="s">
        <v>12672</v>
      </c>
      <c r="B13568" s="33" t="s">
        <v>558</v>
      </c>
      <c r="C13568" s="34">
        <v>10</v>
      </c>
      <c r="D13568" s="33" t="s">
        <v>78</v>
      </c>
      <c r="E13568" s="33" t="s">
        <v>529</v>
      </c>
      <c r="F13568" s="35">
        <v>0</v>
      </c>
      <c r="G13568" s="33" t="s">
        <v>313</v>
      </c>
      <c r="H13568" s="33">
        <v>1</v>
      </c>
      <c r="I13568" s="33">
        <v>6</v>
      </c>
      <c r="J13568" s="36">
        <v>1</v>
      </c>
      <c r="K13568" s="37">
        <v>100001</v>
      </c>
      <c r="L13568" s="38" t="s">
        <v>12</v>
      </c>
      <c r="M13568" s="38" t="s">
        <v>13</v>
      </c>
    </row>
    <row r="13569" spans="1:13" s="39" customFormat="1" ht="12.75" x14ac:dyDescent="0.2">
      <c r="A13569" s="33" t="s">
        <v>12672</v>
      </c>
      <c r="B13569" s="33" t="s">
        <v>571</v>
      </c>
      <c r="C13569" s="34">
        <v>10</v>
      </c>
      <c r="D13569" s="33" t="s">
        <v>12596</v>
      </c>
      <c r="E13569" s="33" t="s">
        <v>12610</v>
      </c>
      <c r="F13569" s="35">
        <v>15101504</v>
      </c>
      <c r="G13569" s="33" t="s">
        <v>313</v>
      </c>
      <c r="H13569" s="33">
        <v>1</v>
      </c>
      <c r="I13569" s="33">
        <v>6</v>
      </c>
      <c r="J13569" s="36">
        <v>161301.67917040072</v>
      </c>
      <c r="K13569" s="37">
        <v>1259927416</v>
      </c>
      <c r="L13569" s="38" t="s">
        <v>2367</v>
      </c>
      <c r="M13569" s="38" t="s">
        <v>13</v>
      </c>
    </row>
    <row r="13570" spans="1:13" s="39" customFormat="1" ht="12.75" x14ac:dyDescent="0.2">
      <c r="A13570" s="33" t="s">
        <v>12672</v>
      </c>
      <c r="B13570" s="33" t="s">
        <v>571</v>
      </c>
      <c r="C13570" s="34">
        <v>16</v>
      </c>
      <c r="D13570" s="33" t="s">
        <v>12596</v>
      </c>
      <c r="E13570" s="33" t="s">
        <v>12611</v>
      </c>
      <c r="F13570" s="35">
        <v>15101504</v>
      </c>
      <c r="G13570" s="33" t="s">
        <v>313</v>
      </c>
      <c r="H13570" s="33">
        <v>1</v>
      </c>
      <c r="I13570" s="33">
        <v>6</v>
      </c>
      <c r="J13570" s="36">
        <v>1</v>
      </c>
      <c r="K13570" s="37">
        <v>727276719.63999999</v>
      </c>
      <c r="L13570" s="38" t="s">
        <v>12</v>
      </c>
      <c r="M13570" s="38" t="s">
        <v>13</v>
      </c>
    </row>
    <row r="13571" spans="1:13" s="39" customFormat="1" ht="12.75" x14ac:dyDescent="0.2">
      <c r="A13571" s="33" t="s">
        <v>12672</v>
      </c>
      <c r="B13571" s="33" t="s">
        <v>571</v>
      </c>
      <c r="C13571" s="34">
        <v>16</v>
      </c>
      <c r="D13571" s="33" t="s">
        <v>12596</v>
      </c>
      <c r="E13571" s="33" t="s">
        <v>12612</v>
      </c>
      <c r="F13571" s="35">
        <v>15101504</v>
      </c>
      <c r="G13571" s="33" t="s">
        <v>313</v>
      </c>
      <c r="H13571" s="33">
        <v>1</v>
      </c>
      <c r="I13571" s="33">
        <v>6</v>
      </c>
      <c r="J13571" s="36">
        <v>1</v>
      </c>
      <c r="K13571" s="37">
        <v>50000000</v>
      </c>
      <c r="L13571" s="38" t="s">
        <v>12</v>
      </c>
      <c r="M13571" s="38" t="s">
        <v>13</v>
      </c>
    </row>
    <row r="13572" spans="1:13" s="39" customFormat="1" ht="12.75" x14ac:dyDescent="0.2">
      <c r="A13572" s="33" t="s">
        <v>12672</v>
      </c>
      <c r="B13572" s="33" t="s">
        <v>571</v>
      </c>
      <c r="C13572" s="34">
        <v>16</v>
      </c>
      <c r="D13572" s="33" t="s">
        <v>12596</v>
      </c>
      <c r="E13572" s="33" t="s">
        <v>12613</v>
      </c>
      <c r="F13572" s="35">
        <v>15101504</v>
      </c>
      <c r="G13572" s="33" t="s">
        <v>313</v>
      </c>
      <c r="H13572" s="33">
        <v>1</v>
      </c>
      <c r="I13572" s="33">
        <v>6</v>
      </c>
      <c r="J13572" s="36">
        <v>1</v>
      </c>
      <c r="K13572" s="37">
        <v>220000000</v>
      </c>
      <c r="L13572" s="38" t="s">
        <v>12</v>
      </c>
      <c r="M13572" s="38" t="s">
        <v>13</v>
      </c>
    </row>
    <row r="13573" spans="1:13" s="39" customFormat="1" ht="12.75" x14ac:dyDescent="0.2">
      <c r="A13573" s="33" t="s">
        <v>12672</v>
      </c>
      <c r="B13573" s="33" t="s">
        <v>571</v>
      </c>
      <c r="C13573" s="34">
        <v>10</v>
      </c>
      <c r="D13573" s="33" t="s">
        <v>12596</v>
      </c>
      <c r="E13573" s="33" t="s">
        <v>12614</v>
      </c>
      <c r="F13573" s="35">
        <v>15101504</v>
      </c>
      <c r="G13573" s="33" t="s">
        <v>313</v>
      </c>
      <c r="H13573" s="33">
        <v>4</v>
      </c>
      <c r="I13573" s="33">
        <v>7</v>
      </c>
      <c r="J13573" s="36">
        <v>1</v>
      </c>
      <c r="K13573" s="37">
        <v>8074388</v>
      </c>
      <c r="L13573" s="38" t="s">
        <v>12</v>
      </c>
      <c r="M13573" s="38" t="s">
        <v>13</v>
      </c>
    </row>
    <row r="13574" spans="1:13" s="39" customFormat="1" ht="12.75" x14ac:dyDescent="0.2">
      <c r="A13574" s="33" t="s">
        <v>12672</v>
      </c>
      <c r="B13574" s="33" t="s">
        <v>571</v>
      </c>
      <c r="C13574" s="34">
        <v>10</v>
      </c>
      <c r="D13574" s="33" t="s">
        <v>12596</v>
      </c>
      <c r="E13574" s="33" t="s">
        <v>12615</v>
      </c>
      <c r="F13574" s="35">
        <v>15101504</v>
      </c>
      <c r="G13574" s="33" t="s">
        <v>313</v>
      </c>
      <c r="H13574" s="33">
        <v>1</v>
      </c>
      <c r="I13574" s="33">
        <v>6</v>
      </c>
      <c r="J13574" s="36">
        <v>278053.69850109937</v>
      </c>
      <c r="K13574" s="37">
        <v>2530288656.3600044</v>
      </c>
      <c r="L13574" s="38" t="s">
        <v>12</v>
      </c>
      <c r="M13574" s="38" t="s">
        <v>13</v>
      </c>
    </row>
    <row r="13575" spans="1:13" s="39" customFormat="1" ht="12.75" x14ac:dyDescent="0.2">
      <c r="A13575" s="33" t="s">
        <v>12672</v>
      </c>
      <c r="B13575" s="33" t="s">
        <v>571</v>
      </c>
      <c r="C13575" s="34">
        <v>10</v>
      </c>
      <c r="D13575" s="33" t="s">
        <v>12596</v>
      </c>
      <c r="E13575" s="33" t="s">
        <v>12615</v>
      </c>
      <c r="F13575" s="35">
        <v>15101504</v>
      </c>
      <c r="G13575" s="33" t="s">
        <v>313</v>
      </c>
      <c r="H13575" s="33">
        <v>4</v>
      </c>
      <c r="I13575" s="33">
        <v>5</v>
      </c>
      <c r="J13575" s="36">
        <v>1</v>
      </c>
      <c r="K13575" s="37">
        <v>1447903370.5799999</v>
      </c>
      <c r="L13575" s="38" t="s">
        <v>12</v>
      </c>
      <c r="M13575" s="38" t="s">
        <v>13</v>
      </c>
    </row>
    <row r="13576" spans="1:13" s="39" customFormat="1" ht="12.75" x14ac:dyDescent="0.2">
      <c r="A13576" s="33" t="s">
        <v>12672</v>
      </c>
      <c r="B13576" s="33" t="s">
        <v>571</v>
      </c>
      <c r="C13576" s="34">
        <v>10</v>
      </c>
      <c r="D13576" s="33" t="s">
        <v>12596</v>
      </c>
      <c r="E13576" s="33" t="s">
        <v>12615</v>
      </c>
      <c r="F13576" s="35">
        <v>15101504</v>
      </c>
      <c r="G13576" s="33" t="s">
        <v>313</v>
      </c>
      <c r="H13576" s="33">
        <v>4</v>
      </c>
      <c r="I13576" s="33">
        <v>5</v>
      </c>
      <c r="J13576" s="36">
        <v>1</v>
      </c>
      <c r="K13576" s="37">
        <v>6535705911.1300001</v>
      </c>
      <c r="L13576" s="38" t="s">
        <v>12</v>
      </c>
      <c r="M13576" s="38" t="s">
        <v>13</v>
      </c>
    </row>
    <row r="13577" spans="1:13" s="39" customFormat="1" ht="12.75" x14ac:dyDescent="0.2">
      <c r="A13577" s="33" t="s">
        <v>12672</v>
      </c>
      <c r="B13577" s="33" t="s">
        <v>571</v>
      </c>
      <c r="C13577" s="34">
        <v>16</v>
      </c>
      <c r="D13577" s="33" t="s">
        <v>12596</v>
      </c>
      <c r="E13577" s="33" t="s">
        <v>12616</v>
      </c>
      <c r="F13577" s="35">
        <v>15101504</v>
      </c>
      <c r="G13577" s="33" t="s">
        <v>313</v>
      </c>
      <c r="H13577" s="33">
        <v>1</v>
      </c>
      <c r="I13577" s="33">
        <v>6</v>
      </c>
      <c r="J13577" s="36">
        <v>1</v>
      </c>
      <c r="K13577" s="37">
        <v>19</v>
      </c>
      <c r="L13577" s="38" t="s">
        <v>12</v>
      </c>
      <c r="M13577" s="38" t="s">
        <v>13</v>
      </c>
    </row>
    <row r="13578" spans="1:13" s="39" customFormat="1" ht="12.75" x14ac:dyDescent="0.2">
      <c r="A13578" s="33" t="s">
        <v>12672</v>
      </c>
      <c r="B13578" s="33" t="s">
        <v>571</v>
      </c>
      <c r="C13578" s="34">
        <v>10</v>
      </c>
      <c r="D13578" s="33" t="s">
        <v>12596</v>
      </c>
      <c r="E13578" s="33" t="s">
        <v>12617</v>
      </c>
      <c r="F13578" s="35" t="s">
        <v>12618</v>
      </c>
      <c r="G13578" s="33" t="s">
        <v>313</v>
      </c>
      <c r="H13578" s="33">
        <v>8</v>
      </c>
      <c r="I13578" s="33">
        <v>4</v>
      </c>
      <c r="J13578" s="36">
        <v>1</v>
      </c>
      <c r="K13578" s="37">
        <v>84000000</v>
      </c>
      <c r="L13578" s="38" t="s">
        <v>12</v>
      </c>
      <c r="M13578" s="38" t="s">
        <v>13</v>
      </c>
    </row>
    <row r="13579" spans="1:13" s="39" customFormat="1" ht="12.75" x14ac:dyDescent="0.2">
      <c r="A13579" s="33" t="s">
        <v>12672</v>
      </c>
      <c r="B13579" s="33" t="s">
        <v>571</v>
      </c>
      <c r="C13579" s="34">
        <v>10</v>
      </c>
      <c r="D13579" s="33" t="s">
        <v>12596</v>
      </c>
      <c r="E13579" s="33" t="s">
        <v>12619</v>
      </c>
      <c r="F13579" s="35">
        <v>15101500</v>
      </c>
      <c r="G13579" s="33" t="s">
        <v>313</v>
      </c>
      <c r="H13579" s="33">
        <v>9</v>
      </c>
      <c r="I13579" s="33">
        <v>3</v>
      </c>
      <c r="J13579" s="36">
        <v>1</v>
      </c>
      <c r="K13579" s="37">
        <v>1073006784</v>
      </c>
      <c r="L13579" s="38" t="s">
        <v>12</v>
      </c>
      <c r="M13579" s="38" t="s">
        <v>13</v>
      </c>
    </row>
    <row r="13580" spans="1:13" s="39" customFormat="1" ht="12.75" x14ac:dyDescent="0.2">
      <c r="A13580" s="33" t="s">
        <v>12672</v>
      </c>
      <c r="B13580" s="33" t="s">
        <v>571</v>
      </c>
      <c r="C13580" s="34">
        <v>10</v>
      </c>
      <c r="D13580" s="33" t="s">
        <v>12596</v>
      </c>
      <c r="E13580" s="33" t="s">
        <v>12620</v>
      </c>
      <c r="F13580" s="35">
        <v>15101504</v>
      </c>
      <c r="G13580" s="33" t="s">
        <v>313</v>
      </c>
      <c r="H13580" s="33">
        <v>9</v>
      </c>
      <c r="I13580" s="33">
        <v>4</v>
      </c>
      <c r="J13580" s="36">
        <v>1</v>
      </c>
      <c r="K13580" s="37">
        <v>224000000</v>
      </c>
      <c r="L13580" s="38" t="s">
        <v>12</v>
      </c>
      <c r="M13580" s="38" t="s">
        <v>13</v>
      </c>
    </row>
    <row r="13581" spans="1:13" s="39" customFormat="1" ht="12.75" x14ac:dyDescent="0.2">
      <c r="A13581" s="33" t="s">
        <v>12672</v>
      </c>
      <c r="B13581" s="33" t="s">
        <v>571</v>
      </c>
      <c r="C13581" s="34">
        <v>10</v>
      </c>
      <c r="D13581" s="33" t="s">
        <v>12596</v>
      </c>
      <c r="E13581" s="33" t="s">
        <v>12615</v>
      </c>
      <c r="F13581" s="35">
        <v>15101504</v>
      </c>
      <c r="G13581" s="33" t="s">
        <v>313</v>
      </c>
      <c r="H13581" s="33">
        <v>9</v>
      </c>
      <c r="I13581" s="33">
        <v>4</v>
      </c>
      <c r="J13581" s="36">
        <v>1</v>
      </c>
      <c r="K13581" s="37">
        <v>36568456.43</v>
      </c>
      <c r="L13581" s="38" t="s">
        <v>12</v>
      </c>
      <c r="M13581" s="38" t="s">
        <v>13</v>
      </c>
    </row>
    <row r="13582" spans="1:13" s="39" customFormat="1" ht="12.75" x14ac:dyDescent="0.2">
      <c r="A13582" s="33" t="s">
        <v>12672</v>
      </c>
      <c r="B13582" s="33" t="s">
        <v>572</v>
      </c>
      <c r="C13582" s="34">
        <v>10</v>
      </c>
      <c r="D13582" s="33" t="s">
        <v>13912</v>
      </c>
      <c r="E13582" s="33" t="s">
        <v>12621</v>
      </c>
      <c r="F13582" s="35">
        <v>46181500</v>
      </c>
      <c r="G13582" s="33" t="s">
        <v>313</v>
      </c>
      <c r="H13582" s="33">
        <v>1</v>
      </c>
      <c r="I13582" s="33">
        <v>11</v>
      </c>
      <c r="J13582" s="36">
        <v>1</v>
      </c>
      <c r="K13582" s="37">
        <v>156200000</v>
      </c>
      <c r="L13582" s="38" t="s">
        <v>12</v>
      </c>
      <c r="M13582" s="38" t="s">
        <v>13</v>
      </c>
    </row>
    <row r="13583" spans="1:13" s="39" customFormat="1" ht="12.75" x14ac:dyDescent="0.2">
      <c r="A13583" s="33" t="s">
        <v>12672</v>
      </c>
      <c r="B13583" s="33" t="s">
        <v>2376</v>
      </c>
      <c r="C13583" s="34">
        <v>10</v>
      </c>
      <c r="D13583" s="33" t="s">
        <v>13921</v>
      </c>
      <c r="E13583" s="33" t="s">
        <v>12622</v>
      </c>
      <c r="F13583" s="35">
        <v>12131504</v>
      </c>
      <c r="G13583" s="33" t="s">
        <v>313</v>
      </c>
      <c r="H13583" s="33">
        <v>5</v>
      </c>
      <c r="I13583" s="33">
        <v>6</v>
      </c>
      <c r="J13583" s="36">
        <v>50</v>
      </c>
      <c r="K13583" s="37">
        <v>234500</v>
      </c>
      <c r="L13583" s="38" t="s">
        <v>3312</v>
      </c>
      <c r="M13583" s="38" t="s">
        <v>13</v>
      </c>
    </row>
    <row r="13584" spans="1:13" s="39" customFormat="1" ht="12.75" x14ac:dyDescent="0.2">
      <c r="A13584" s="33" t="s">
        <v>12672</v>
      </c>
      <c r="B13584" s="33" t="s">
        <v>2376</v>
      </c>
      <c r="C13584" s="34">
        <v>10</v>
      </c>
      <c r="D13584" s="33" t="s">
        <v>13921</v>
      </c>
      <c r="E13584" s="33" t="s">
        <v>12623</v>
      </c>
      <c r="F13584" s="35">
        <v>12131504</v>
      </c>
      <c r="G13584" s="33" t="s">
        <v>313</v>
      </c>
      <c r="H13584" s="33">
        <v>5</v>
      </c>
      <c r="I13584" s="33">
        <v>6</v>
      </c>
      <c r="J13584" s="36">
        <v>50</v>
      </c>
      <c r="K13584" s="37">
        <v>775000</v>
      </c>
      <c r="L13584" s="38" t="s">
        <v>15</v>
      </c>
      <c r="M13584" s="38" t="s">
        <v>13</v>
      </c>
    </row>
    <row r="13585" spans="1:13" s="39" customFormat="1" ht="12.75" x14ac:dyDescent="0.2">
      <c r="A13585" s="33" t="s">
        <v>12672</v>
      </c>
      <c r="B13585" s="33" t="s">
        <v>2376</v>
      </c>
      <c r="C13585" s="34">
        <v>10</v>
      </c>
      <c r="D13585" s="33" t="s">
        <v>13921</v>
      </c>
      <c r="E13585" s="33" t="s">
        <v>12624</v>
      </c>
      <c r="F13585" s="35">
        <v>12131502</v>
      </c>
      <c r="G13585" s="33" t="s">
        <v>313</v>
      </c>
      <c r="H13585" s="33">
        <v>5</v>
      </c>
      <c r="I13585" s="33">
        <v>6</v>
      </c>
      <c r="J13585" s="36">
        <v>7050</v>
      </c>
      <c r="K13585" s="37">
        <v>3948000</v>
      </c>
      <c r="L13585" s="38" t="s">
        <v>2369</v>
      </c>
      <c r="M13585" s="38" t="s">
        <v>13</v>
      </c>
    </row>
    <row r="13586" spans="1:13" s="39" customFormat="1" ht="12.75" x14ac:dyDescent="0.2">
      <c r="A13586" s="33" t="s">
        <v>12672</v>
      </c>
      <c r="B13586" s="33" t="s">
        <v>2376</v>
      </c>
      <c r="C13586" s="34">
        <v>10</v>
      </c>
      <c r="D13586" s="33" t="s">
        <v>13921</v>
      </c>
      <c r="E13586" s="33" t="s">
        <v>12625</v>
      </c>
      <c r="F13586" s="35">
        <v>12131502</v>
      </c>
      <c r="G13586" s="33" t="s">
        <v>313</v>
      </c>
      <c r="H13586" s="33">
        <v>5</v>
      </c>
      <c r="I13586" s="33">
        <v>6</v>
      </c>
      <c r="J13586" s="36">
        <v>2000</v>
      </c>
      <c r="K13586" s="37">
        <v>1416000</v>
      </c>
      <c r="L13586" s="38" t="s">
        <v>2369</v>
      </c>
      <c r="M13586" s="38" t="s">
        <v>13</v>
      </c>
    </row>
    <row r="13587" spans="1:13" s="39" customFormat="1" ht="12.75" x14ac:dyDescent="0.2">
      <c r="A13587" s="33" t="s">
        <v>12672</v>
      </c>
      <c r="B13587" s="33" t="s">
        <v>2376</v>
      </c>
      <c r="C13587" s="34">
        <v>10</v>
      </c>
      <c r="D13587" s="33" t="s">
        <v>13921</v>
      </c>
      <c r="E13587" s="33" t="s">
        <v>14959</v>
      </c>
      <c r="F13587" s="35">
        <v>12131702</v>
      </c>
      <c r="G13587" s="33" t="s">
        <v>313</v>
      </c>
      <c r="H13587" s="33">
        <v>5</v>
      </c>
      <c r="I13587" s="33">
        <v>6</v>
      </c>
      <c r="J13587" s="36">
        <v>100</v>
      </c>
      <c r="K13587" s="37">
        <v>60400</v>
      </c>
      <c r="L13587" s="38" t="s">
        <v>15</v>
      </c>
      <c r="M13587" s="38" t="s">
        <v>13</v>
      </c>
    </row>
    <row r="13588" spans="1:13" s="39" customFormat="1" ht="12.75" x14ac:dyDescent="0.2">
      <c r="A13588" s="33" t="s">
        <v>12672</v>
      </c>
      <c r="B13588" s="33" t="s">
        <v>2376</v>
      </c>
      <c r="C13588" s="34">
        <v>10</v>
      </c>
      <c r="D13588" s="33" t="s">
        <v>13921</v>
      </c>
      <c r="E13588" s="33" t="s">
        <v>12626</v>
      </c>
      <c r="F13588" s="35">
        <v>12131702</v>
      </c>
      <c r="G13588" s="33" t="s">
        <v>313</v>
      </c>
      <c r="H13588" s="33">
        <v>5</v>
      </c>
      <c r="I13588" s="33">
        <v>6</v>
      </c>
      <c r="J13588" s="36">
        <v>150</v>
      </c>
      <c r="K13588" s="37">
        <v>665550</v>
      </c>
      <c r="L13588" s="38" t="s">
        <v>15</v>
      </c>
      <c r="M13588" s="38" t="s">
        <v>13</v>
      </c>
    </row>
    <row r="13589" spans="1:13" s="39" customFormat="1" ht="12.75" x14ac:dyDescent="0.2">
      <c r="A13589" s="33" t="s">
        <v>12672</v>
      </c>
      <c r="B13589" s="33" t="s">
        <v>2376</v>
      </c>
      <c r="C13589" s="34">
        <v>10</v>
      </c>
      <c r="D13589" s="33" t="s">
        <v>13921</v>
      </c>
      <c r="E13589" s="33" t="s">
        <v>12627</v>
      </c>
      <c r="F13589" s="35">
        <v>12131702</v>
      </c>
      <c r="G13589" s="33" t="s">
        <v>313</v>
      </c>
      <c r="H13589" s="33">
        <v>5</v>
      </c>
      <c r="I13589" s="33">
        <v>6</v>
      </c>
      <c r="J13589" s="36">
        <v>109</v>
      </c>
      <c r="K13589" s="37">
        <v>3440040</v>
      </c>
      <c r="L13589" s="38" t="s">
        <v>15</v>
      </c>
      <c r="M13589" s="38" t="s">
        <v>13</v>
      </c>
    </row>
    <row r="13590" spans="1:13" s="39" customFormat="1" ht="12.75" x14ac:dyDescent="0.2">
      <c r="A13590" s="33" t="s">
        <v>12672</v>
      </c>
      <c r="B13590" s="33" t="s">
        <v>2376</v>
      </c>
      <c r="C13590" s="34">
        <v>10</v>
      </c>
      <c r="D13590" s="33" t="s">
        <v>13921</v>
      </c>
      <c r="E13590" s="33" t="s">
        <v>14960</v>
      </c>
      <c r="F13590" s="35">
        <v>12131702</v>
      </c>
      <c r="G13590" s="33" t="s">
        <v>313</v>
      </c>
      <c r="H13590" s="33">
        <v>5</v>
      </c>
      <c r="I13590" s="33">
        <v>6</v>
      </c>
      <c r="J13590" s="36">
        <v>109</v>
      </c>
      <c r="K13590" s="37">
        <v>1134145</v>
      </c>
      <c r="L13590" s="38" t="s">
        <v>15</v>
      </c>
      <c r="M13590" s="38" t="s">
        <v>13</v>
      </c>
    </row>
    <row r="13591" spans="1:13" s="39" customFormat="1" ht="12.75" x14ac:dyDescent="0.2">
      <c r="A13591" s="33" t="s">
        <v>12672</v>
      </c>
      <c r="B13591" s="33" t="s">
        <v>2376</v>
      </c>
      <c r="C13591" s="34">
        <v>10</v>
      </c>
      <c r="D13591" s="33" t="s">
        <v>13921</v>
      </c>
      <c r="E13591" s="33" t="s">
        <v>14961</v>
      </c>
      <c r="F13591" s="35">
        <v>12131702</v>
      </c>
      <c r="G13591" s="33" t="s">
        <v>313</v>
      </c>
      <c r="H13591" s="33">
        <v>5</v>
      </c>
      <c r="I13591" s="33">
        <v>6</v>
      </c>
      <c r="J13591" s="36">
        <v>109</v>
      </c>
      <c r="K13591" s="37">
        <v>1134145</v>
      </c>
      <c r="L13591" s="38" t="s">
        <v>15</v>
      </c>
      <c r="M13591" s="38" t="s">
        <v>13</v>
      </c>
    </row>
    <row r="13592" spans="1:13" s="39" customFormat="1" ht="12.75" x14ac:dyDescent="0.2">
      <c r="A13592" s="33" t="s">
        <v>12672</v>
      </c>
      <c r="B13592" s="33" t="s">
        <v>2376</v>
      </c>
      <c r="C13592" s="34">
        <v>10</v>
      </c>
      <c r="D13592" s="33" t="s">
        <v>13921</v>
      </c>
      <c r="E13592" s="33" t="s">
        <v>14962</v>
      </c>
      <c r="F13592" s="35">
        <v>12131702</v>
      </c>
      <c r="G13592" s="33" t="s">
        <v>313</v>
      </c>
      <c r="H13592" s="33">
        <v>5</v>
      </c>
      <c r="I13592" s="33">
        <v>6</v>
      </c>
      <c r="J13592" s="36">
        <v>109</v>
      </c>
      <c r="K13592" s="37">
        <v>1134145</v>
      </c>
      <c r="L13592" s="38" t="s">
        <v>15</v>
      </c>
      <c r="M13592" s="38" t="s">
        <v>13</v>
      </c>
    </row>
    <row r="13593" spans="1:13" s="39" customFormat="1" ht="12.75" x14ac:dyDescent="0.2">
      <c r="A13593" s="33" t="s">
        <v>12672</v>
      </c>
      <c r="B13593" s="33" t="s">
        <v>2376</v>
      </c>
      <c r="C13593" s="34">
        <v>10</v>
      </c>
      <c r="D13593" s="33" t="s">
        <v>13921</v>
      </c>
      <c r="E13593" s="33" t="s">
        <v>14963</v>
      </c>
      <c r="F13593" s="35">
        <v>12131702</v>
      </c>
      <c r="G13593" s="33" t="s">
        <v>313</v>
      </c>
      <c r="H13593" s="33">
        <v>5</v>
      </c>
      <c r="I13593" s="33">
        <v>6</v>
      </c>
      <c r="J13593" s="36">
        <v>109</v>
      </c>
      <c r="K13593" s="37">
        <v>1134145</v>
      </c>
      <c r="L13593" s="38" t="s">
        <v>15</v>
      </c>
      <c r="M13593" s="38" t="s">
        <v>13</v>
      </c>
    </row>
    <row r="13594" spans="1:13" s="39" customFormat="1" ht="12.75" x14ac:dyDescent="0.2">
      <c r="A13594" s="33" t="s">
        <v>12672</v>
      </c>
      <c r="B13594" s="33" t="s">
        <v>2376</v>
      </c>
      <c r="C13594" s="34">
        <v>10</v>
      </c>
      <c r="D13594" s="33" t="s">
        <v>13921</v>
      </c>
      <c r="E13594" s="33" t="s">
        <v>14964</v>
      </c>
      <c r="F13594" s="35">
        <v>12131702</v>
      </c>
      <c r="G13594" s="33" t="s">
        <v>313</v>
      </c>
      <c r="H13594" s="33">
        <v>5</v>
      </c>
      <c r="I13594" s="33">
        <v>6</v>
      </c>
      <c r="J13594" s="36">
        <v>109</v>
      </c>
      <c r="K13594" s="37">
        <v>1134145</v>
      </c>
      <c r="L13594" s="38" t="s">
        <v>15</v>
      </c>
      <c r="M13594" s="38" t="s">
        <v>13</v>
      </c>
    </row>
    <row r="13595" spans="1:13" s="39" customFormat="1" ht="12.75" x14ac:dyDescent="0.2">
      <c r="A13595" s="33" t="s">
        <v>12672</v>
      </c>
      <c r="B13595" s="33" t="s">
        <v>2376</v>
      </c>
      <c r="C13595" s="34">
        <v>10</v>
      </c>
      <c r="D13595" s="33" t="s">
        <v>13921</v>
      </c>
      <c r="E13595" s="33" t="s">
        <v>14965</v>
      </c>
      <c r="F13595" s="35">
        <v>12131702</v>
      </c>
      <c r="G13595" s="33" t="s">
        <v>313</v>
      </c>
      <c r="H13595" s="33">
        <v>5</v>
      </c>
      <c r="I13595" s="33">
        <v>6</v>
      </c>
      <c r="J13595" s="36">
        <v>109</v>
      </c>
      <c r="K13595" s="37">
        <v>1134145</v>
      </c>
      <c r="L13595" s="38" t="s">
        <v>15</v>
      </c>
      <c r="M13595" s="38" t="s">
        <v>13</v>
      </c>
    </row>
    <row r="13596" spans="1:13" s="39" customFormat="1" ht="12.75" x14ac:dyDescent="0.2">
      <c r="A13596" s="33" t="s">
        <v>12672</v>
      </c>
      <c r="B13596" s="33" t="s">
        <v>2376</v>
      </c>
      <c r="C13596" s="34">
        <v>10</v>
      </c>
      <c r="D13596" s="33" t="s">
        <v>13921</v>
      </c>
      <c r="E13596" s="33" t="s">
        <v>14966</v>
      </c>
      <c r="F13596" s="35">
        <v>12131506</v>
      </c>
      <c r="G13596" s="33" t="s">
        <v>313</v>
      </c>
      <c r="H13596" s="33">
        <v>5</v>
      </c>
      <c r="I13596" s="33">
        <v>6</v>
      </c>
      <c r="J13596" s="36">
        <v>50</v>
      </c>
      <c r="K13596" s="37">
        <v>583000</v>
      </c>
      <c r="L13596" s="38" t="s">
        <v>3312</v>
      </c>
      <c r="M13596" s="38" t="s">
        <v>13</v>
      </c>
    </row>
    <row r="13597" spans="1:13" s="39" customFormat="1" ht="12.75" x14ac:dyDescent="0.2">
      <c r="A13597" s="33" t="s">
        <v>12672</v>
      </c>
      <c r="B13597" s="33" t="s">
        <v>2376</v>
      </c>
      <c r="C13597" s="34">
        <v>10</v>
      </c>
      <c r="D13597" s="33" t="s">
        <v>13921</v>
      </c>
      <c r="E13597" s="33" t="s">
        <v>12628</v>
      </c>
      <c r="F13597" s="35">
        <v>12131704</v>
      </c>
      <c r="G13597" s="33" t="s">
        <v>313</v>
      </c>
      <c r="H13597" s="33">
        <v>5</v>
      </c>
      <c r="I13597" s="33">
        <v>6</v>
      </c>
      <c r="J13597" s="36">
        <v>1542</v>
      </c>
      <c r="K13597" s="37">
        <v>690816</v>
      </c>
      <c r="L13597" s="38" t="s">
        <v>15</v>
      </c>
      <c r="M13597" s="38" t="s">
        <v>13</v>
      </c>
    </row>
    <row r="13598" spans="1:13" s="39" customFormat="1" ht="12.75" x14ac:dyDescent="0.2">
      <c r="A13598" s="33" t="s">
        <v>12672</v>
      </c>
      <c r="B13598" s="33" t="s">
        <v>2376</v>
      </c>
      <c r="C13598" s="34">
        <v>10</v>
      </c>
      <c r="D13598" s="33" t="s">
        <v>13921</v>
      </c>
      <c r="E13598" s="33" t="s">
        <v>12629</v>
      </c>
      <c r="F13598" s="35">
        <v>12131506</v>
      </c>
      <c r="G13598" s="33" t="s">
        <v>313</v>
      </c>
      <c r="H13598" s="33">
        <v>5</v>
      </c>
      <c r="I13598" s="33">
        <v>6</v>
      </c>
      <c r="J13598" s="36">
        <v>50</v>
      </c>
      <c r="K13598" s="37">
        <v>498000</v>
      </c>
      <c r="L13598" s="38" t="s">
        <v>3312</v>
      </c>
      <c r="M13598" s="38" t="s">
        <v>13</v>
      </c>
    </row>
    <row r="13599" spans="1:13" s="39" customFormat="1" ht="12.75" x14ac:dyDescent="0.2">
      <c r="A13599" s="33" t="s">
        <v>12672</v>
      </c>
      <c r="B13599" s="33" t="s">
        <v>2376</v>
      </c>
      <c r="C13599" s="34">
        <v>10</v>
      </c>
      <c r="D13599" s="33" t="s">
        <v>13921</v>
      </c>
      <c r="E13599" s="33" t="s">
        <v>12630</v>
      </c>
      <c r="F13599" s="35">
        <v>12131503</v>
      </c>
      <c r="G13599" s="33" t="s">
        <v>313</v>
      </c>
      <c r="H13599" s="33">
        <v>5</v>
      </c>
      <c r="I13599" s="33">
        <v>6</v>
      </c>
      <c r="J13599" s="36">
        <v>2000</v>
      </c>
      <c r="K13599" s="37">
        <v>1200000</v>
      </c>
      <c r="L13599" s="38" t="s">
        <v>2369</v>
      </c>
      <c r="M13599" s="38" t="s">
        <v>13</v>
      </c>
    </row>
    <row r="13600" spans="1:13" s="39" customFormat="1" ht="12.75" x14ac:dyDescent="0.2">
      <c r="A13600" s="33" t="s">
        <v>12672</v>
      </c>
      <c r="B13600" s="33" t="s">
        <v>2376</v>
      </c>
      <c r="C13600" s="34">
        <v>10</v>
      </c>
      <c r="D13600" s="33" t="s">
        <v>13921</v>
      </c>
      <c r="E13600" s="33" t="s">
        <v>12631</v>
      </c>
      <c r="F13600" s="35">
        <v>12131504</v>
      </c>
      <c r="G13600" s="33" t="s">
        <v>313</v>
      </c>
      <c r="H13600" s="33">
        <v>5</v>
      </c>
      <c r="I13600" s="33">
        <v>6</v>
      </c>
      <c r="J13600" s="36">
        <v>4</v>
      </c>
      <c r="K13600" s="37">
        <v>7000000</v>
      </c>
      <c r="L13600" s="38" t="s">
        <v>15</v>
      </c>
      <c r="M13600" s="38" t="s">
        <v>13</v>
      </c>
    </row>
    <row r="13601" spans="1:13" s="39" customFormat="1" ht="12.75" x14ac:dyDescent="0.2">
      <c r="A13601" s="33" t="s">
        <v>12672</v>
      </c>
      <c r="B13601" s="33" t="s">
        <v>2376</v>
      </c>
      <c r="C13601" s="34">
        <v>10</v>
      </c>
      <c r="D13601" s="33" t="s">
        <v>13921</v>
      </c>
      <c r="E13601" s="33" t="s">
        <v>12632</v>
      </c>
      <c r="F13601" s="35">
        <v>46101601</v>
      </c>
      <c r="G13601" s="33" t="s">
        <v>313</v>
      </c>
      <c r="H13601" s="33">
        <v>5</v>
      </c>
      <c r="I13601" s="33">
        <v>6</v>
      </c>
      <c r="J13601" s="36">
        <v>40000</v>
      </c>
      <c r="K13601" s="37">
        <v>41600000</v>
      </c>
      <c r="L13601" s="38" t="s">
        <v>15</v>
      </c>
      <c r="M13601" s="38" t="s">
        <v>13</v>
      </c>
    </row>
    <row r="13602" spans="1:13" s="39" customFormat="1" ht="12.75" x14ac:dyDescent="0.2">
      <c r="A13602" s="33" t="s">
        <v>12672</v>
      </c>
      <c r="B13602" s="33" t="s">
        <v>2376</v>
      </c>
      <c r="C13602" s="34">
        <v>10</v>
      </c>
      <c r="D13602" s="33" t="s">
        <v>13921</v>
      </c>
      <c r="E13602" s="33" t="s">
        <v>12633</v>
      </c>
      <c r="F13602" s="35">
        <v>46101601</v>
      </c>
      <c r="G13602" s="33" t="s">
        <v>313</v>
      </c>
      <c r="H13602" s="33">
        <v>1</v>
      </c>
      <c r="I13602" s="33">
        <v>6</v>
      </c>
      <c r="J13602" s="36">
        <v>110000</v>
      </c>
      <c r="K13602" s="37">
        <v>106150000</v>
      </c>
      <c r="L13602" s="38" t="s">
        <v>15</v>
      </c>
      <c r="M13602" s="38" t="s">
        <v>13</v>
      </c>
    </row>
    <row r="13603" spans="1:13" s="39" customFormat="1" ht="12.75" x14ac:dyDescent="0.2">
      <c r="A13603" s="33" t="s">
        <v>12672</v>
      </c>
      <c r="B13603" s="33" t="s">
        <v>2376</v>
      </c>
      <c r="C13603" s="34">
        <v>10</v>
      </c>
      <c r="D13603" s="33" t="s">
        <v>13921</v>
      </c>
      <c r="E13603" s="33" t="s">
        <v>5937</v>
      </c>
      <c r="F13603" s="35">
        <v>0</v>
      </c>
      <c r="G13603" s="33" t="s">
        <v>15071</v>
      </c>
      <c r="H13603" s="33">
        <v>1</v>
      </c>
      <c r="I13603" s="33">
        <v>6</v>
      </c>
      <c r="J13603" s="36">
        <v>1</v>
      </c>
      <c r="K13603" s="37">
        <v>282</v>
      </c>
      <c r="L13603" s="38" t="s">
        <v>12</v>
      </c>
      <c r="M13603" s="38" t="s">
        <v>13</v>
      </c>
    </row>
    <row r="13604" spans="1:13" s="39" customFormat="1" ht="12.75" x14ac:dyDescent="0.2">
      <c r="A13604" s="33" t="s">
        <v>12672</v>
      </c>
      <c r="B13604" s="33" t="s">
        <v>582</v>
      </c>
      <c r="C13604" s="34">
        <v>10</v>
      </c>
      <c r="D13604" s="33" t="s">
        <v>34</v>
      </c>
      <c r="E13604" s="33" t="s">
        <v>12634</v>
      </c>
      <c r="F13604" s="35">
        <v>93161600</v>
      </c>
      <c r="G13604" s="33" t="s">
        <v>313</v>
      </c>
      <c r="H13604" s="33">
        <v>8</v>
      </c>
      <c r="I13604" s="33">
        <v>4</v>
      </c>
      <c r="J13604" s="36">
        <v>1</v>
      </c>
      <c r="K13604" s="37">
        <v>468578786.24000001</v>
      </c>
      <c r="L13604" s="38" t="s">
        <v>12</v>
      </c>
      <c r="M13604" s="38" t="s">
        <v>13</v>
      </c>
    </row>
    <row r="13605" spans="1:13" s="39" customFormat="1" ht="12.75" x14ac:dyDescent="0.2">
      <c r="A13605" s="33" t="s">
        <v>12672</v>
      </c>
      <c r="B13605" s="33" t="s">
        <v>582</v>
      </c>
      <c r="C13605" s="34">
        <v>10</v>
      </c>
      <c r="D13605" s="33" t="s">
        <v>34</v>
      </c>
      <c r="E13605" s="33" t="s">
        <v>14967</v>
      </c>
      <c r="F13605" s="35">
        <v>93161600</v>
      </c>
      <c r="G13605" s="33" t="s">
        <v>313</v>
      </c>
      <c r="H13605" s="33">
        <v>4</v>
      </c>
      <c r="I13605" s="33">
        <v>8</v>
      </c>
      <c r="J13605" s="36">
        <v>1</v>
      </c>
      <c r="K13605" s="37">
        <v>14485000</v>
      </c>
      <c r="L13605" s="38" t="s">
        <v>12</v>
      </c>
      <c r="M13605" s="38" t="s">
        <v>2371</v>
      </c>
    </row>
    <row r="13606" spans="1:13" s="39" customFormat="1" ht="12.75" x14ac:dyDescent="0.2">
      <c r="A13606" s="33" t="s">
        <v>12672</v>
      </c>
      <c r="B13606" s="33" t="s">
        <v>582</v>
      </c>
      <c r="C13606" s="34">
        <v>10</v>
      </c>
      <c r="D13606" s="33" t="s">
        <v>34</v>
      </c>
      <c r="E13606" s="33" t="s">
        <v>12635</v>
      </c>
      <c r="F13606" s="35" t="s">
        <v>12023</v>
      </c>
      <c r="G13606" s="33" t="s">
        <v>313</v>
      </c>
      <c r="H13606" s="33">
        <v>4</v>
      </c>
      <c r="I13606" s="33">
        <v>8</v>
      </c>
      <c r="J13606" s="36">
        <v>1</v>
      </c>
      <c r="K13606" s="37">
        <v>680000000</v>
      </c>
      <c r="L13606" s="38" t="s">
        <v>12</v>
      </c>
      <c r="M13606" s="38" t="s">
        <v>2371</v>
      </c>
    </row>
    <row r="13607" spans="1:13" s="39" customFormat="1" ht="12.75" x14ac:dyDescent="0.2">
      <c r="A13607" s="33" t="s">
        <v>12672</v>
      </c>
      <c r="B13607" s="33" t="s">
        <v>582</v>
      </c>
      <c r="C13607" s="34">
        <v>10</v>
      </c>
      <c r="D13607" s="33" t="s">
        <v>34</v>
      </c>
      <c r="E13607" s="33" t="s">
        <v>12636</v>
      </c>
      <c r="F13607" s="35" t="s">
        <v>12637</v>
      </c>
      <c r="G13607" s="33" t="s">
        <v>313</v>
      </c>
      <c r="H13607" s="33">
        <v>1</v>
      </c>
      <c r="I13607" s="33">
        <v>6</v>
      </c>
      <c r="J13607" s="36">
        <v>1</v>
      </c>
      <c r="K13607" s="37">
        <v>110000000</v>
      </c>
      <c r="L13607" s="38" t="s">
        <v>15</v>
      </c>
      <c r="M13607" s="38" t="s">
        <v>13</v>
      </c>
    </row>
    <row r="13608" spans="1:13" s="39" customFormat="1" ht="12.75" x14ac:dyDescent="0.2">
      <c r="A13608" s="33" t="s">
        <v>12672</v>
      </c>
      <c r="B13608" s="33" t="s">
        <v>582</v>
      </c>
      <c r="C13608" s="34">
        <v>10</v>
      </c>
      <c r="D13608" s="33" t="s">
        <v>34</v>
      </c>
      <c r="E13608" s="33" t="s">
        <v>12634</v>
      </c>
      <c r="F13608" s="35">
        <v>93161600</v>
      </c>
      <c r="G13608" s="33" t="s">
        <v>313</v>
      </c>
      <c r="H13608" s="33">
        <v>1</v>
      </c>
      <c r="I13608" s="33">
        <v>1</v>
      </c>
      <c r="J13608" s="36">
        <v>1</v>
      </c>
      <c r="K13608" s="37">
        <v>4175724</v>
      </c>
      <c r="L13608" s="38" t="s">
        <v>12</v>
      </c>
      <c r="M13608" s="38" t="s">
        <v>13</v>
      </c>
    </row>
    <row r="13609" spans="1:13" s="39" customFormat="1" ht="12.75" x14ac:dyDescent="0.2">
      <c r="A13609" s="33" t="s">
        <v>12672</v>
      </c>
      <c r="B13609" s="33" t="s">
        <v>582</v>
      </c>
      <c r="C13609" s="34">
        <v>10</v>
      </c>
      <c r="D13609" s="33" t="s">
        <v>34</v>
      </c>
      <c r="E13609" s="33" t="s">
        <v>12638</v>
      </c>
      <c r="F13609" s="35" t="s">
        <v>12639</v>
      </c>
      <c r="G13609" s="33" t="s">
        <v>313</v>
      </c>
      <c r="H13609" s="33">
        <v>9</v>
      </c>
      <c r="I13609" s="33">
        <v>3</v>
      </c>
      <c r="J13609" s="36">
        <v>1</v>
      </c>
      <c r="K13609" s="37">
        <v>3200000000</v>
      </c>
      <c r="L13609" s="38" t="s">
        <v>12</v>
      </c>
      <c r="M13609" s="38" t="s">
        <v>13</v>
      </c>
    </row>
    <row r="13610" spans="1:13" s="39" customFormat="1" ht="12.75" x14ac:dyDescent="0.2">
      <c r="A13610" s="33" t="s">
        <v>12672</v>
      </c>
      <c r="B13610" s="33" t="s">
        <v>582</v>
      </c>
      <c r="C13610" s="34">
        <v>10</v>
      </c>
      <c r="D13610" s="33" t="s">
        <v>34</v>
      </c>
      <c r="E13610" s="33" t="s">
        <v>12640</v>
      </c>
      <c r="F13610" s="35" t="s">
        <v>12639</v>
      </c>
      <c r="G13610" s="33" t="s">
        <v>313</v>
      </c>
      <c r="H13610" s="33">
        <v>1</v>
      </c>
      <c r="I13610" s="33">
        <v>6</v>
      </c>
      <c r="J13610" s="36">
        <v>1</v>
      </c>
      <c r="K13610" s="37">
        <v>1280000000</v>
      </c>
      <c r="L13610" s="38" t="s">
        <v>12</v>
      </c>
      <c r="M13610" s="38" t="s">
        <v>13</v>
      </c>
    </row>
    <row r="13611" spans="1:13" s="39" customFormat="1" ht="12.75" x14ac:dyDescent="0.2">
      <c r="A13611" s="33" t="s">
        <v>12672</v>
      </c>
      <c r="B13611" s="33" t="s">
        <v>587</v>
      </c>
      <c r="C13611" s="34">
        <v>10</v>
      </c>
      <c r="D13611" s="33" t="s">
        <v>95</v>
      </c>
      <c r="E13611" s="33" t="s">
        <v>12641</v>
      </c>
      <c r="F13611" s="35">
        <v>81141504</v>
      </c>
      <c r="G13611" s="33" t="s">
        <v>466</v>
      </c>
      <c r="H13611" s="33">
        <v>1</v>
      </c>
      <c r="I13611" s="33">
        <v>5</v>
      </c>
      <c r="J13611" s="36">
        <v>1</v>
      </c>
      <c r="K13611" s="37">
        <v>538500000</v>
      </c>
      <c r="L13611" s="38" t="s">
        <v>12</v>
      </c>
      <c r="M13611" s="38" t="s">
        <v>13</v>
      </c>
    </row>
    <row r="13612" spans="1:13" s="39" customFormat="1" ht="12.75" x14ac:dyDescent="0.2">
      <c r="A13612" s="33" t="s">
        <v>12672</v>
      </c>
      <c r="B13612" s="33" t="s">
        <v>587</v>
      </c>
      <c r="C13612" s="34">
        <v>10</v>
      </c>
      <c r="D13612" s="33" t="s">
        <v>95</v>
      </c>
      <c r="E13612" s="33" t="s">
        <v>12642</v>
      </c>
      <c r="F13612" s="35">
        <v>81141504</v>
      </c>
      <c r="G13612" s="33" t="s">
        <v>466</v>
      </c>
      <c r="H13612" s="33">
        <v>10</v>
      </c>
      <c r="I13612" s="33">
        <v>3</v>
      </c>
      <c r="J13612" s="36">
        <v>1</v>
      </c>
      <c r="K13612" s="37">
        <v>1034000</v>
      </c>
      <c r="L13612" s="38" t="s">
        <v>12</v>
      </c>
      <c r="M13612" s="38" t="s">
        <v>13</v>
      </c>
    </row>
    <row r="13613" spans="1:13" s="39" customFormat="1" ht="12.75" x14ac:dyDescent="0.2">
      <c r="A13613" s="33" t="s">
        <v>12672</v>
      </c>
      <c r="B13613" s="33" t="s">
        <v>587</v>
      </c>
      <c r="C13613" s="34">
        <v>10</v>
      </c>
      <c r="D13613" s="33" t="s">
        <v>95</v>
      </c>
      <c r="E13613" s="33" t="s">
        <v>12643</v>
      </c>
      <c r="F13613" s="35">
        <v>72151800</v>
      </c>
      <c r="G13613" s="33" t="s">
        <v>313</v>
      </c>
      <c r="H13613" s="33">
        <v>1</v>
      </c>
      <c r="I13613" s="33">
        <v>11</v>
      </c>
      <c r="J13613" s="36">
        <v>1</v>
      </c>
      <c r="K13613" s="37">
        <v>775000000</v>
      </c>
      <c r="L13613" s="38" t="s">
        <v>12</v>
      </c>
      <c r="M13613" s="38" t="s">
        <v>13</v>
      </c>
    </row>
    <row r="13614" spans="1:13" s="39" customFormat="1" ht="12.75" x14ac:dyDescent="0.2">
      <c r="A13614" s="33" t="s">
        <v>12672</v>
      </c>
      <c r="B13614" s="33" t="s">
        <v>587</v>
      </c>
      <c r="C13614" s="34">
        <v>10</v>
      </c>
      <c r="D13614" s="33" t="s">
        <v>95</v>
      </c>
      <c r="E13614" s="33" t="s">
        <v>12644</v>
      </c>
      <c r="F13614" s="35">
        <v>72151800</v>
      </c>
      <c r="G13614" s="33" t="s">
        <v>313</v>
      </c>
      <c r="H13614" s="33">
        <v>1</v>
      </c>
      <c r="I13614" s="33">
        <v>6</v>
      </c>
      <c r="J13614" s="36">
        <v>1</v>
      </c>
      <c r="K13614" s="37">
        <v>403000000</v>
      </c>
      <c r="L13614" s="38" t="s">
        <v>12</v>
      </c>
      <c r="M13614" s="38" t="s">
        <v>13</v>
      </c>
    </row>
    <row r="13615" spans="1:13" s="39" customFormat="1" ht="12.75" x14ac:dyDescent="0.2">
      <c r="A13615" s="33" t="s">
        <v>12672</v>
      </c>
      <c r="B13615" s="33" t="s">
        <v>587</v>
      </c>
      <c r="C13615" s="34">
        <v>10</v>
      </c>
      <c r="D13615" s="33" t="s">
        <v>95</v>
      </c>
      <c r="E13615" s="33" t="s">
        <v>12645</v>
      </c>
      <c r="F13615" s="35">
        <v>78181800</v>
      </c>
      <c r="G13615" s="33" t="s">
        <v>313</v>
      </c>
      <c r="H13615" s="33">
        <v>8</v>
      </c>
      <c r="I13615" s="33">
        <v>4</v>
      </c>
      <c r="J13615" s="36">
        <v>1</v>
      </c>
      <c r="K13615" s="37">
        <v>230000000</v>
      </c>
      <c r="L13615" s="38" t="s">
        <v>12</v>
      </c>
      <c r="M13615" s="38" t="s">
        <v>13</v>
      </c>
    </row>
    <row r="13616" spans="1:13" s="39" customFormat="1" ht="12.75" x14ac:dyDescent="0.2">
      <c r="A13616" s="33" t="s">
        <v>12672</v>
      </c>
      <c r="B13616" s="33" t="s">
        <v>4763</v>
      </c>
      <c r="C13616" s="34">
        <v>10</v>
      </c>
      <c r="D13616" s="33" t="s">
        <v>113</v>
      </c>
      <c r="E13616" s="33" t="s">
        <v>12646</v>
      </c>
      <c r="F13616" s="35">
        <v>78181800</v>
      </c>
      <c r="G13616" s="33" t="s">
        <v>313</v>
      </c>
      <c r="H13616" s="33">
        <v>9</v>
      </c>
      <c r="I13616" s="33">
        <v>4</v>
      </c>
      <c r="J13616" s="36">
        <v>1</v>
      </c>
      <c r="K13616" s="37">
        <v>348977000</v>
      </c>
      <c r="L13616" s="38" t="s">
        <v>12</v>
      </c>
      <c r="M13616" s="38" t="s">
        <v>13</v>
      </c>
    </row>
    <row r="13617" spans="1:13" s="39" customFormat="1" ht="12.75" x14ac:dyDescent="0.2">
      <c r="A13617" s="33" t="s">
        <v>12672</v>
      </c>
      <c r="B13617" s="33" t="s">
        <v>590</v>
      </c>
      <c r="C13617" s="34">
        <v>10</v>
      </c>
      <c r="D13617" s="33" t="s">
        <v>39</v>
      </c>
      <c r="E13617" s="33" t="s">
        <v>12647</v>
      </c>
      <c r="F13617" s="35">
        <v>78181900</v>
      </c>
      <c r="G13617" s="33" t="s">
        <v>313</v>
      </c>
      <c r="H13617" s="33">
        <v>1</v>
      </c>
      <c r="I13617" s="33">
        <v>6</v>
      </c>
      <c r="J13617" s="36">
        <v>1</v>
      </c>
      <c r="K13617" s="37">
        <v>550000000</v>
      </c>
      <c r="L13617" s="38" t="s">
        <v>12</v>
      </c>
      <c r="M13617" s="38" t="s">
        <v>13</v>
      </c>
    </row>
    <row r="13618" spans="1:13" s="39" customFormat="1" ht="12.75" x14ac:dyDescent="0.2">
      <c r="A13618" s="33" t="s">
        <v>12672</v>
      </c>
      <c r="B13618" s="33" t="s">
        <v>590</v>
      </c>
      <c r="C13618" s="34">
        <v>10</v>
      </c>
      <c r="D13618" s="33" t="s">
        <v>39</v>
      </c>
      <c r="E13618" s="33" t="s">
        <v>12099</v>
      </c>
      <c r="F13618" s="35">
        <v>78181800</v>
      </c>
      <c r="G13618" s="33" t="s">
        <v>313</v>
      </c>
      <c r="H13618" s="33">
        <v>1</v>
      </c>
      <c r="I13618" s="33">
        <v>7</v>
      </c>
      <c r="J13618" s="36">
        <v>1</v>
      </c>
      <c r="K13618" s="37">
        <v>12788326.100000024</v>
      </c>
      <c r="L13618" s="38" t="s">
        <v>12</v>
      </c>
      <c r="M13618" s="38" t="s">
        <v>13</v>
      </c>
    </row>
    <row r="13619" spans="1:13" s="39" customFormat="1" ht="12.75" x14ac:dyDescent="0.2">
      <c r="A13619" s="33" t="s">
        <v>12672</v>
      </c>
      <c r="B13619" s="33" t="s">
        <v>590</v>
      </c>
      <c r="C13619" s="34">
        <v>10</v>
      </c>
      <c r="D13619" s="33" t="s">
        <v>39</v>
      </c>
      <c r="E13619" s="33" t="s">
        <v>12648</v>
      </c>
      <c r="F13619" s="35">
        <v>78181800</v>
      </c>
      <c r="G13619" s="33" t="s">
        <v>313</v>
      </c>
      <c r="H13619" s="33">
        <v>1</v>
      </c>
      <c r="I13619" s="33">
        <v>7</v>
      </c>
      <c r="J13619" s="36">
        <v>1</v>
      </c>
      <c r="K13619" s="37">
        <v>2640339200</v>
      </c>
      <c r="L13619" s="38" t="s">
        <v>12</v>
      </c>
      <c r="M13619" s="38" t="s">
        <v>2371</v>
      </c>
    </row>
    <row r="13620" spans="1:13" s="39" customFormat="1" ht="12.75" x14ac:dyDescent="0.2">
      <c r="A13620" s="33" t="s">
        <v>12672</v>
      </c>
      <c r="B13620" s="33" t="s">
        <v>590</v>
      </c>
      <c r="C13620" s="34">
        <v>10</v>
      </c>
      <c r="D13620" s="33" t="s">
        <v>39</v>
      </c>
      <c r="E13620" s="33" t="s">
        <v>12649</v>
      </c>
      <c r="F13620" s="35">
        <v>78181800</v>
      </c>
      <c r="G13620" s="33" t="s">
        <v>313</v>
      </c>
      <c r="H13620" s="33">
        <v>1</v>
      </c>
      <c r="I13620" s="33">
        <v>7</v>
      </c>
      <c r="J13620" s="36">
        <v>1</v>
      </c>
      <c r="K13620" s="37">
        <v>500000000</v>
      </c>
      <c r="L13620" s="38" t="s">
        <v>12</v>
      </c>
      <c r="M13620" s="38" t="s">
        <v>2371</v>
      </c>
    </row>
    <row r="13621" spans="1:13" s="39" customFormat="1" ht="12.75" x14ac:dyDescent="0.2">
      <c r="A13621" s="33" t="s">
        <v>12672</v>
      </c>
      <c r="B13621" s="33" t="s">
        <v>590</v>
      </c>
      <c r="C13621" s="34">
        <v>10</v>
      </c>
      <c r="D13621" s="33" t="s">
        <v>39</v>
      </c>
      <c r="E13621" s="33" t="s">
        <v>12650</v>
      </c>
      <c r="F13621" s="35">
        <v>78181800</v>
      </c>
      <c r="G13621" s="33" t="s">
        <v>313</v>
      </c>
      <c r="H13621" s="33">
        <v>1</v>
      </c>
      <c r="I13621" s="33">
        <v>7</v>
      </c>
      <c r="J13621" s="36">
        <v>1</v>
      </c>
      <c r="K13621" s="37">
        <v>2662743626</v>
      </c>
      <c r="L13621" s="38" t="s">
        <v>12</v>
      </c>
      <c r="M13621" s="38" t="s">
        <v>2371</v>
      </c>
    </row>
    <row r="13622" spans="1:13" s="39" customFormat="1" ht="12.75" x14ac:dyDescent="0.2">
      <c r="A13622" s="33" t="s">
        <v>12672</v>
      </c>
      <c r="B13622" s="33" t="s">
        <v>590</v>
      </c>
      <c r="C13622" s="34">
        <v>10</v>
      </c>
      <c r="D13622" s="33" t="s">
        <v>39</v>
      </c>
      <c r="E13622" s="33" t="s">
        <v>12651</v>
      </c>
      <c r="F13622" s="35">
        <v>78181800</v>
      </c>
      <c r="G13622" s="33" t="s">
        <v>313</v>
      </c>
      <c r="H13622" s="33">
        <v>1</v>
      </c>
      <c r="I13622" s="33">
        <v>7</v>
      </c>
      <c r="J13622" s="36">
        <v>1</v>
      </c>
      <c r="K13622" s="37">
        <v>748581537</v>
      </c>
      <c r="L13622" s="38" t="s">
        <v>12</v>
      </c>
      <c r="M13622" s="38" t="s">
        <v>2371</v>
      </c>
    </row>
    <row r="13623" spans="1:13" s="39" customFormat="1" ht="12.75" x14ac:dyDescent="0.2">
      <c r="A13623" s="33" t="s">
        <v>12672</v>
      </c>
      <c r="B13623" s="33" t="s">
        <v>590</v>
      </c>
      <c r="C13623" s="34">
        <v>10</v>
      </c>
      <c r="D13623" s="33" t="s">
        <v>39</v>
      </c>
      <c r="E13623" s="33" t="s">
        <v>12652</v>
      </c>
      <c r="F13623" s="35">
        <v>78181800</v>
      </c>
      <c r="G13623" s="33" t="s">
        <v>313</v>
      </c>
      <c r="H13623" s="33">
        <v>1</v>
      </c>
      <c r="I13623" s="33">
        <v>7</v>
      </c>
      <c r="J13623" s="36">
        <v>1</v>
      </c>
      <c r="K13623" s="37">
        <v>2452844250</v>
      </c>
      <c r="L13623" s="38" t="s">
        <v>12</v>
      </c>
      <c r="M13623" s="38" t="s">
        <v>2371</v>
      </c>
    </row>
    <row r="13624" spans="1:13" s="39" customFormat="1" ht="12.75" x14ac:dyDescent="0.2">
      <c r="A13624" s="33" t="s">
        <v>12672</v>
      </c>
      <c r="B13624" s="33" t="s">
        <v>590</v>
      </c>
      <c r="C13624" s="34">
        <v>10</v>
      </c>
      <c r="D13624" s="33" t="s">
        <v>39</v>
      </c>
      <c r="E13624" s="33" t="s">
        <v>12653</v>
      </c>
      <c r="F13624" s="35">
        <v>78181800</v>
      </c>
      <c r="G13624" s="33" t="s">
        <v>313</v>
      </c>
      <c r="H13624" s="33">
        <v>1</v>
      </c>
      <c r="I13624" s="33">
        <v>7</v>
      </c>
      <c r="J13624" s="36">
        <v>1</v>
      </c>
      <c r="K13624" s="37">
        <v>3300423552</v>
      </c>
      <c r="L13624" s="38" t="s">
        <v>12</v>
      </c>
      <c r="M13624" s="38" t="s">
        <v>2371</v>
      </c>
    </row>
    <row r="13625" spans="1:13" s="39" customFormat="1" ht="12.75" x14ac:dyDescent="0.2">
      <c r="A13625" s="33" t="s">
        <v>12672</v>
      </c>
      <c r="B13625" s="33" t="s">
        <v>590</v>
      </c>
      <c r="C13625" s="34">
        <v>10</v>
      </c>
      <c r="D13625" s="33" t="s">
        <v>39</v>
      </c>
      <c r="E13625" s="33" t="s">
        <v>12654</v>
      </c>
      <c r="F13625" s="35">
        <v>78181800</v>
      </c>
      <c r="G13625" s="33" t="s">
        <v>313</v>
      </c>
      <c r="H13625" s="33">
        <v>6</v>
      </c>
      <c r="I13625" s="33">
        <v>7</v>
      </c>
      <c r="J13625" s="36">
        <v>1</v>
      </c>
      <c r="K13625" s="37">
        <v>5965000000</v>
      </c>
      <c r="L13625" s="38" t="s">
        <v>12</v>
      </c>
      <c r="M13625" s="38" t="s">
        <v>13</v>
      </c>
    </row>
    <row r="13626" spans="1:13" s="39" customFormat="1" ht="12.75" x14ac:dyDescent="0.2">
      <c r="A13626" s="33" t="s">
        <v>12672</v>
      </c>
      <c r="B13626" s="33" t="s">
        <v>590</v>
      </c>
      <c r="C13626" s="34">
        <v>10</v>
      </c>
      <c r="D13626" s="33" t="s">
        <v>39</v>
      </c>
      <c r="E13626" s="33" t="s">
        <v>12655</v>
      </c>
      <c r="F13626" s="35">
        <v>78181800</v>
      </c>
      <c r="G13626" s="33" t="s">
        <v>313</v>
      </c>
      <c r="H13626" s="33">
        <v>1</v>
      </c>
      <c r="I13626" s="33">
        <v>6</v>
      </c>
      <c r="J13626" s="36">
        <v>1</v>
      </c>
      <c r="K13626" s="37">
        <v>736000000</v>
      </c>
      <c r="L13626" s="38" t="s">
        <v>12</v>
      </c>
      <c r="M13626" s="38" t="s">
        <v>13</v>
      </c>
    </row>
    <row r="13627" spans="1:13" s="39" customFormat="1" ht="12.75" x14ac:dyDescent="0.2">
      <c r="A13627" s="33" t="s">
        <v>12672</v>
      </c>
      <c r="B13627" s="33" t="s">
        <v>590</v>
      </c>
      <c r="C13627" s="34">
        <v>10</v>
      </c>
      <c r="D13627" s="33" t="s">
        <v>39</v>
      </c>
      <c r="E13627" s="33" t="s">
        <v>12656</v>
      </c>
      <c r="F13627" s="35">
        <v>78181800</v>
      </c>
      <c r="G13627" s="33" t="s">
        <v>313</v>
      </c>
      <c r="H13627" s="33">
        <v>1</v>
      </c>
      <c r="I13627" s="33">
        <v>6</v>
      </c>
      <c r="J13627" s="36">
        <v>1</v>
      </c>
      <c r="K13627" s="37">
        <v>53248000</v>
      </c>
      <c r="L13627" s="38" t="s">
        <v>12</v>
      </c>
      <c r="M13627" s="38" t="s">
        <v>13</v>
      </c>
    </row>
    <row r="13628" spans="1:13" s="39" customFormat="1" ht="12.75" x14ac:dyDescent="0.2">
      <c r="A13628" s="33" t="s">
        <v>12672</v>
      </c>
      <c r="B13628" s="33" t="s">
        <v>590</v>
      </c>
      <c r="C13628" s="34">
        <v>10</v>
      </c>
      <c r="D13628" s="33" t="s">
        <v>39</v>
      </c>
      <c r="E13628" s="33" t="s">
        <v>12657</v>
      </c>
      <c r="F13628" s="35">
        <v>78181800</v>
      </c>
      <c r="G13628" s="33" t="s">
        <v>313</v>
      </c>
      <c r="H13628" s="33">
        <v>1</v>
      </c>
      <c r="I13628" s="33">
        <v>6</v>
      </c>
      <c r="J13628" s="36">
        <v>1</v>
      </c>
      <c r="K13628" s="37">
        <v>53248000</v>
      </c>
      <c r="L13628" s="38" t="s">
        <v>12</v>
      </c>
      <c r="M13628" s="38" t="s">
        <v>13</v>
      </c>
    </row>
    <row r="13629" spans="1:13" s="39" customFormat="1" ht="12.75" x14ac:dyDescent="0.2">
      <c r="A13629" s="33" t="s">
        <v>12672</v>
      </c>
      <c r="B13629" s="33" t="s">
        <v>598</v>
      </c>
      <c r="C13629" s="34">
        <v>10</v>
      </c>
      <c r="D13629" s="33" t="s">
        <v>13916</v>
      </c>
      <c r="E13629" s="33" t="s">
        <v>12658</v>
      </c>
      <c r="F13629" s="35">
        <v>82121506</v>
      </c>
      <c r="G13629" s="33" t="s">
        <v>313</v>
      </c>
      <c r="H13629" s="33">
        <v>9</v>
      </c>
      <c r="I13629" s="33">
        <v>4</v>
      </c>
      <c r="J13629" s="36">
        <v>1</v>
      </c>
      <c r="K13629" s="37">
        <v>93104000</v>
      </c>
      <c r="L13629" s="38" t="s">
        <v>12</v>
      </c>
      <c r="M13629" s="38" t="s">
        <v>13</v>
      </c>
    </row>
    <row r="13630" spans="1:13" s="39" customFormat="1" ht="12.75" x14ac:dyDescent="0.2">
      <c r="A13630" s="33" t="s">
        <v>12672</v>
      </c>
      <c r="B13630" s="33" t="s">
        <v>5904</v>
      </c>
      <c r="C13630" s="34">
        <v>10</v>
      </c>
      <c r="D13630" s="33" t="s">
        <v>116</v>
      </c>
      <c r="E13630" s="33" t="s">
        <v>12659</v>
      </c>
      <c r="F13630" s="35">
        <v>55101519</v>
      </c>
      <c r="G13630" s="33" t="s">
        <v>313</v>
      </c>
      <c r="H13630" s="33">
        <v>1</v>
      </c>
      <c r="I13630" s="33">
        <v>6</v>
      </c>
      <c r="J13630" s="36">
        <v>1</v>
      </c>
      <c r="K13630" s="37">
        <v>174188600</v>
      </c>
      <c r="L13630" s="38" t="s">
        <v>12</v>
      </c>
      <c r="M13630" s="38" t="s">
        <v>13</v>
      </c>
    </row>
    <row r="13631" spans="1:13" s="39" customFormat="1" ht="12.75" x14ac:dyDescent="0.2">
      <c r="A13631" s="33" t="s">
        <v>12672</v>
      </c>
      <c r="B13631" s="33" t="s">
        <v>5906</v>
      </c>
      <c r="C13631" s="34">
        <v>10</v>
      </c>
      <c r="D13631" s="33" t="s">
        <v>118</v>
      </c>
      <c r="E13631" s="33" t="s">
        <v>12660</v>
      </c>
      <c r="F13631" s="35">
        <v>81102300</v>
      </c>
      <c r="G13631" s="33" t="s">
        <v>313</v>
      </c>
      <c r="H13631" s="33">
        <v>4</v>
      </c>
      <c r="I13631" s="33">
        <v>4</v>
      </c>
      <c r="J13631" s="36">
        <v>1</v>
      </c>
      <c r="K13631" s="37">
        <v>106217000</v>
      </c>
      <c r="L13631" s="38" t="s">
        <v>12</v>
      </c>
      <c r="M13631" s="38" t="s">
        <v>13</v>
      </c>
    </row>
    <row r="13632" spans="1:13" s="39" customFormat="1" ht="12.75" x14ac:dyDescent="0.2">
      <c r="A13632" s="33" t="s">
        <v>12672</v>
      </c>
      <c r="B13632" s="33" t="s">
        <v>5906</v>
      </c>
      <c r="C13632" s="34">
        <v>10</v>
      </c>
      <c r="D13632" s="33" t="s">
        <v>118</v>
      </c>
      <c r="E13632" s="33" t="s">
        <v>12661</v>
      </c>
      <c r="F13632" s="35">
        <v>81102300</v>
      </c>
      <c r="G13632" s="33" t="s">
        <v>313</v>
      </c>
      <c r="H13632" s="33">
        <v>4</v>
      </c>
      <c r="I13632" s="33">
        <v>6</v>
      </c>
      <c r="J13632" s="36">
        <v>1</v>
      </c>
      <c r="K13632" s="37">
        <v>5500000</v>
      </c>
      <c r="L13632" s="38" t="s">
        <v>12</v>
      </c>
      <c r="M13632" s="38" t="s">
        <v>13</v>
      </c>
    </row>
    <row r="13633" spans="1:13" s="39" customFormat="1" ht="12.75" x14ac:dyDescent="0.2">
      <c r="A13633" s="33" t="s">
        <v>12672</v>
      </c>
      <c r="B13633" s="33" t="s">
        <v>5906</v>
      </c>
      <c r="C13633" s="34">
        <v>10</v>
      </c>
      <c r="D13633" s="33" t="s">
        <v>118</v>
      </c>
      <c r="E13633" s="33" t="s">
        <v>12662</v>
      </c>
      <c r="F13633" s="35">
        <v>81102300</v>
      </c>
      <c r="G13633" s="33" t="s">
        <v>313</v>
      </c>
      <c r="H13633" s="33">
        <v>2</v>
      </c>
      <c r="I13633" s="33">
        <v>1</v>
      </c>
      <c r="J13633" s="36">
        <v>1</v>
      </c>
      <c r="K13633" s="37">
        <v>75861134</v>
      </c>
      <c r="L13633" s="38" t="s">
        <v>12</v>
      </c>
      <c r="M13633" s="38" t="s">
        <v>13</v>
      </c>
    </row>
    <row r="13634" spans="1:13" s="39" customFormat="1" ht="12.75" x14ac:dyDescent="0.2">
      <c r="A13634" s="33" t="s">
        <v>12672</v>
      </c>
      <c r="B13634" s="33" t="s">
        <v>5906</v>
      </c>
      <c r="C13634" s="34">
        <v>10</v>
      </c>
      <c r="D13634" s="33" t="s">
        <v>118</v>
      </c>
      <c r="E13634" s="33" t="s">
        <v>12663</v>
      </c>
      <c r="F13634" s="35">
        <v>81101703</v>
      </c>
      <c r="G13634" s="33" t="s">
        <v>313</v>
      </c>
      <c r="H13634" s="33">
        <v>1</v>
      </c>
      <c r="I13634" s="33">
        <v>11</v>
      </c>
      <c r="J13634" s="36">
        <v>1</v>
      </c>
      <c r="K13634" s="37">
        <v>25000000</v>
      </c>
      <c r="L13634" s="38" t="s">
        <v>12</v>
      </c>
      <c r="M13634" s="38" t="s">
        <v>13</v>
      </c>
    </row>
    <row r="13635" spans="1:13" s="39" customFormat="1" ht="12.75" x14ac:dyDescent="0.2">
      <c r="A13635" s="33" t="s">
        <v>12672</v>
      </c>
      <c r="B13635" s="33" t="s">
        <v>611</v>
      </c>
      <c r="C13635" s="34">
        <v>10</v>
      </c>
      <c r="D13635" s="33" t="s">
        <v>108</v>
      </c>
      <c r="E13635" s="33" t="s">
        <v>12664</v>
      </c>
      <c r="F13635" s="35">
        <v>77102001</v>
      </c>
      <c r="G13635" s="33" t="s">
        <v>313</v>
      </c>
      <c r="H13635" s="33">
        <v>4</v>
      </c>
      <c r="I13635" s="33">
        <v>7</v>
      </c>
      <c r="J13635" s="36">
        <v>1</v>
      </c>
      <c r="K13635" s="37">
        <v>47064500</v>
      </c>
      <c r="L13635" s="38" t="s">
        <v>12</v>
      </c>
      <c r="M13635" s="38" t="s">
        <v>13</v>
      </c>
    </row>
    <row r="13636" spans="1:13" s="39" customFormat="1" ht="12.75" x14ac:dyDescent="0.2">
      <c r="A13636" s="33" t="s">
        <v>12672</v>
      </c>
      <c r="B13636" s="33" t="s">
        <v>611</v>
      </c>
      <c r="C13636" s="34">
        <v>10</v>
      </c>
      <c r="D13636" s="33" t="s">
        <v>108</v>
      </c>
      <c r="E13636" s="33" t="s">
        <v>12665</v>
      </c>
      <c r="F13636" s="35">
        <v>81102300</v>
      </c>
      <c r="G13636" s="33" t="s">
        <v>313</v>
      </c>
      <c r="H13636" s="33">
        <v>4</v>
      </c>
      <c r="I13636" s="33">
        <v>4</v>
      </c>
      <c r="J13636" s="36">
        <v>1</v>
      </c>
      <c r="K13636" s="37">
        <v>66875000</v>
      </c>
      <c r="L13636" s="38" t="s">
        <v>12</v>
      </c>
      <c r="M13636" s="38" t="s">
        <v>13</v>
      </c>
    </row>
    <row r="13637" spans="1:13" s="39" customFormat="1" ht="12.75" x14ac:dyDescent="0.2">
      <c r="A13637" s="33" t="s">
        <v>12672</v>
      </c>
      <c r="B13637" s="33" t="s">
        <v>611</v>
      </c>
      <c r="C13637" s="34">
        <v>10</v>
      </c>
      <c r="D13637" s="33" t="s">
        <v>108</v>
      </c>
      <c r="E13637" s="33" t="s">
        <v>12666</v>
      </c>
      <c r="F13637" s="35">
        <v>81112002</v>
      </c>
      <c r="G13637" s="33" t="s">
        <v>313</v>
      </c>
      <c r="H13637" s="33">
        <v>2</v>
      </c>
      <c r="I13637" s="33">
        <v>10</v>
      </c>
      <c r="J13637" s="36">
        <v>1</v>
      </c>
      <c r="K13637" s="37">
        <v>30000000</v>
      </c>
      <c r="L13637" s="38" t="s">
        <v>12</v>
      </c>
      <c r="M13637" s="38" t="s">
        <v>13</v>
      </c>
    </row>
    <row r="13638" spans="1:13" s="39" customFormat="1" ht="12.75" x14ac:dyDescent="0.2">
      <c r="A13638" s="33" t="s">
        <v>12672</v>
      </c>
      <c r="B13638" s="33" t="s">
        <v>611</v>
      </c>
      <c r="C13638" s="34">
        <v>10</v>
      </c>
      <c r="D13638" s="33" t="s">
        <v>108</v>
      </c>
      <c r="E13638" s="33" t="s">
        <v>14968</v>
      </c>
      <c r="F13638" s="35">
        <v>80111623</v>
      </c>
      <c r="G13638" s="33" t="s">
        <v>313</v>
      </c>
      <c r="H13638" s="33">
        <v>9</v>
      </c>
      <c r="I13638" s="33">
        <v>4</v>
      </c>
      <c r="J13638" s="36">
        <v>1</v>
      </c>
      <c r="K13638" s="37">
        <v>476883200</v>
      </c>
      <c r="L13638" s="38" t="s">
        <v>12</v>
      </c>
      <c r="M13638" s="38" t="s">
        <v>13</v>
      </c>
    </row>
    <row r="13639" spans="1:13" s="39" customFormat="1" ht="12.75" x14ac:dyDescent="0.2">
      <c r="A13639" s="33" t="s">
        <v>12672</v>
      </c>
      <c r="B13639" s="33" t="s">
        <v>611</v>
      </c>
      <c r="C13639" s="34">
        <v>10</v>
      </c>
      <c r="D13639" s="33" t="s">
        <v>108</v>
      </c>
      <c r="E13639" s="33" t="s">
        <v>12667</v>
      </c>
      <c r="F13639" s="35">
        <v>80111623</v>
      </c>
      <c r="G13639" s="33" t="s">
        <v>313</v>
      </c>
      <c r="H13639" s="33">
        <v>1</v>
      </c>
      <c r="I13639" s="33">
        <v>6</v>
      </c>
      <c r="J13639" s="36">
        <v>1</v>
      </c>
      <c r="K13639" s="37">
        <v>361273600</v>
      </c>
      <c r="L13639" s="38" t="s">
        <v>12</v>
      </c>
      <c r="M13639" s="38" t="s">
        <v>13</v>
      </c>
    </row>
    <row r="13640" spans="1:13" s="39" customFormat="1" ht="12.75" x14ac:dyDescent="0.2">
      <c r="A13640" s="33" t="s">
        <v>12672</v>
      </c>
      <c r="B13640" s="33" t="s">
        <v>611</v>
      </c>
      <c r="C13640" s="34">
        <v>10</v>
      </c>
      <c r="D13640" s="33" t="s">
        <v>108</v>
      </c>
      <c r="E13640" s="33" t="s">
        <v>12668</v>
      </c>
      <c r="F13640" s="35">
        <v>80111623</v>
      </c>
      <c r="G13640" s="33" t="s">
        <v>313</v>
      </c>
      <c r="H13640" s="33">
        <v>1</v>
      </c>
      <c r="I13640" s="33">
        <v>6</v>
      </c>
      <c r="J13640" s="36">
        <v>1</v>
      </c>
      <c r="K13640" s="37">
        <v>38528000</v>
      </c>
      <c r="L13640" s="38" t="s">
        <v>12</v>
      </c>
      <c r="M13640" s="38" t="s">
        <v>13</v>
      </c>
    </row>
    <row r="13641" spans="1:13" s="39" customFormat="1" ht="12.75" x14ac:dyDescent="0.2">
      <c r="A13641" s="33" t="s">
        <v>12672</v>
      </c>
      <c r="B13641" s="33" t="s">
        <v>611</v>
      </c>
      <c r="C13641" s="34">
        <v>10</v>
      </c>
      <c r="D13641" s="33" t="s">
        <v>108</v>
      </c>
      <c r="E13641" s="33" t="s">
        <v>12669</v>
      </c>
      <c r="F13641" s="35">
        <v>80111623</v>
      </c>
      <c r="G13641" s="33" t="s">
        <v>313</v>
      </c>
      <c r="H13641" s="33">
        <v>1</v>
      </c>
      <c r="I13641" s="33">
        <v>6</v>
      </c>
      <c r="J13641" s="36">
        <v>1</v>
      </c>
      <c r="K13641" s="37">
        <v>198432000</v>
      </c>
      <c r="L13641" s="38" t="s">
        <v>12</v>
      </c>
      <c r="M13641" s="38" t="s">
        <v>13</v>
      </c>
    </row>
    <row r="13642" spans="1:13" s="39" customFormat="1" ht="12.75" x14ac:dyDescent="0.2">
      <c r="A13642" s="33" t="s">
        <v>12672</v>
      </c>
      <c r="B13642" s="33" t="s">
        <v>611</v>
      </c>
      <c r="C13642" s="34">
        <v>10</v>
      </c>
      <c r="D13642" s="33" t="s">
        <v>108</v>
      </c>
      <c r="E13642" s="33" t="s">
        <v>12670</v>
      </c>
      <c r="F13642" s="35">
        <v>80111623</v>
      </c>
      <c r="G13642" s="33" t="s">
        <v>313</v>
      </c>
      <c r="H13642" s="33">
        <v>1</v>
      </c>
      <c r="I13642" s="33">
        <v>6</v>
      </c>
      <c r="J13642" s="36">
        <v>1</v>
      </c>
      <c r="K13642" s="37">
        <v>1093283200</v>
      </c>
      <c r="L13642" s="38" t="s">
        <v>12</v>
      </c>
      <c r="M13642" s="38" t="s">
        <v>13</v>
      </c>
    </row>
    <row r="13643" spans="1:13" s="39" customFormat="1" ht="12.75" x14ac:dyDescent="0.2">
      <c r="A13643" s="33" t="s">
        <v>12672</v>
      </c>
      <c r="B13643" s="33" t="s">
        <v>611</v>
      </c>
      <c r="C13643" s="34">
        <v>10</v>
      </c>
      <c r="D13643" s="33" t="s">
        <v>108</v>
      </c>
      <c r="E13643" s="33" t="s">
        <v>12671</v>
      </c>
      <c r="F13643" s="35">
        <v>80111623</v>
      </c>
      <c r="G13643" s="33" t="s">
        <v>313</v>
      </c>
      <c r="H13643" s="33">
        <v>1</v>
      </c>
      <c r="I13643" s="33">
        <v>6</v>
      </c>
      <c r="J13643" s="36">
        <v>1</v>
      </c>
      <c r="K13643" s="37">
        <v>128000000</v>
      </c>
      <c r="L13643" s="38" t="s">
        <v>12</v>
      </c>
      <c r="M13643" s="38" t="s">
        <v>13</v>
      </c>
    </row>
    <row r="13644" spans="1:13" s="39" customFormat="1" ht="12.75" x14ac:dyDescent="0.2">
      <c r="A13644" s="33" t="s">
        <v>12672</v>
      </c>
      <c r="B13644" s="33" t="s">
        <v>571</v>
      </c>
      <c r="C13644" s="34">
        <v>16</v>
      </c>
      <c r="D13644" s="33" t="s">
        <v>12596</v>
      </c>
      <c r="E13644" s="33" t="s">
        <v>14969</v>
      </c>
      <c r="F13644" s="35">
        <v>15101504</v>
      </c>
      <c r="G13644" s="33" t="s">
        <v>313</v>
      </c>
      <c r="H13644" s="33">
        <v>1</v>
      </c>
      <c r="I13644" s="33">
        <v>6</v>
      </c>
      <c r="J13644" s="36">
        <v>1</v>
      </c>
      <c r="K13644" s="37">
        <v>390000000</v>
      </c>
      <c r="L13644" s="38" t="s">
        <v>12</v>
      </c>
      <c r="M13644" s="38" t="s">
        <v>13</v>
      </c>
    </row>
    <row r="13645" spans="1:13" s="39" customFormat="1" ht="12.75" x14ac:dyDescent="0.2">
      <c r="A13645" s="33" t="s">
        <v>12737</v>
      </c>
      <c r="B13645" s="33" t="s">
        <v>554</v>
      </c>
      <c r="C13645" s="34">
        <v>10</v>
      </c>
      <c r="D13645" s="33" t="s">
        <v>75</v>
      </c>
      <c r="E13645" s="33" t="s">
        <v>12673</v>
      </c>
      <c r="F13645" s="35">
        <v>52161505</v>
      </c>
      <c r="G13645" s="33" t="s">
        <v>466</v>
      </c>
      <c r="H13645" s="33">
        <v>6</v>
      </c>
      <c r="I13645" s="33">
        <v>5</v>
      </c>
      <c r="J13645" s="36">
        <v>1</v>
      </c>
      <c r="K13645" s="37">
        <v>8000000</v>
      </c>
      <c r="L13645" s="38" t="s">
        <v>15</v>
      </c>
      <c r="M13645" s="38" t="s">
        <v>13</v>
      </c>
    </row>
    <row r="13646" spans="1:13" s="39" customFormat="1" ht="12.75" x14ac:dyDescent="0.2">
      <c r="A13646" s="33" t="s">
        <v>12737</v>
      </c>
      <c r="B13646" s="33" t="s">
        <v>555</v>
      </c>
      <c r="C13646" s="34">
        <v>10</v>
      </c>
      <c r="D13646" s="33" t="s">
        <v>76</v>
      </c>
      <c r="E13646" s="33" t="s">
        <v>12674</v>
      </c>
      <c r="F13646" s="35">
        <v>39121004</v>
      </c>
      <c r="G13646" s="33" t="s">
        <v>466</v>
      </c>
      <c r="H13646" s="33">
        <v>8</v>
      </c>
      <c r="I13646" s="33">
        <v>3</v>
      </c>
      <c r="J13646" s="36">
        <v>1</v>
      </c>
      <c r="K13646" s="37">
        <v>24875083</v>
      </c>
      <c r="L13646" s="38" t="s">
        <v>15</v>
      </c>
      <c r="M13646" s="38" t="s">
        <v>13</v>
      </c>
    </row>
    <row r="13647" spans="1:13" s="39" customFormat="1" ht="12.75" x14ac:dyDescent="0.2">
      <c r="A13647" s="33" t="s">
        <v>12737</v>
      </c>
      <c r="B13647" s="33" t="s">
        <v>557</v>
      </c>
      <c r="C13647" s="34">
        <v>10</v>
      </c>
      <c r="D13647" s="33" t="s">
        <v>77</v>
      </c>
      <c r="E13647" s="33" t="s">
        <v>12675</v>
      </c>
      <c r="F13647" s="35">
        <v>48101700</v>
      </c>
      <c r="G13647" s="33" t="s">
        <v>466</v>
      </c>
      <c r="H13647" s="33">
        <v>7</v>
      </c>
      <c r="I13647" s="33">
        <v>3</v>
      </c>
      <c r="J13647" s="36">
        <v>2</v>
      </c>
      <c r="K13647" s="37">
        <v>7780000</v>
      </c>
      <c r="L13647" s="38" t="s">
        <v>15</v>
      </c>
      <c r="M13647" s="38" t="s">
        <v>13</v>
      </c>
    </row>
    <row r="13648" spans="1:13" s="39" customFormat="1" ht="12.75" x14ac:dyDescent="0.2">
      <c r="A13648" s="33" t="s">
        <v>12737</v>
      </c>
      <c r="B13648" s="33" t="s">
        <v>565</v>
      </c>
      <c r="C13648" s="34">
        <v>16</v>
      </c>
      <c r="D13648" s="33" t="s">
        <v>81</v>
      </c>
      <c r="E13648" s="33" t="s">
        <v>12676</v>
      </c>
      <c r="F13648" s="35">
        <v>40151533</v>
      </c>
      <c r="G13648" s="33" t="s">
        <v>466</v>
      </c>
      <c r="H13648" s="33">
        <v>7</v>
      </c>
      <c r="I13648" s="33">
        <v>3</v>
      </c>
      <c r="J13648" s="36">
        <v>1</v>
      </c>
      <c r="K13648" s="37">
        <v>8375000</v>
      </c>
      <c r="L13648" s="38" t="s">
        <v>15</v>
      </c>
      <c r="M13648" s="38" t="s">
        <v>13</v>
      </c>
    </row>
    <row r="13649" spans="1:13" s="39" customFormat="1" ht="12.75" x14ac:dyDescent="0.2">
      <c r="A13649" s="33" t="s">
        <v>12737</v>
      </c>
      <c r="B13649" s="33" t="s">
        <v>566</v>
      </c>
      <c r="C13649" s="34">
        <v>10</v>
      </c>
      <c r="D13649" s="33" t="s">
        <v>82</v>
      </c>
      <c r="E13649" s="33" t="s">
        <v>12677</v>
      </c>
      <c r="F13649" s="35">
        <v>40101604</v>
      </c>
      <c r="G13649" s="33" t="s">
        <v>466</v>
      </c>
      <c r="H13649" s="33">
        <v>7</v>
      </c>
      <c r="I13649" s="33">
        <v>3</v>
      </c>
      <c r="J13649" s="36">
        <v>3</v>
      </c>
      <c r="K13649" s="37">
        <v>383400</v>
      </c>
      <c r="L13649" s="38" t="s">
        <v>15</v>
      </c>
      <c r="M13649" s="38" t="s">
        <v>13</v>
      </c>
    </row>
    <row r="13650" spans="1:13" s="39" customFormat="1" ht="12.75" x14ac:dyDescent="0.2">
      <c r="A13650" s="33" t="s">
        <v>12737</v>
      </c>
      <c r="B13650" s="33" t="s">
        <v>566</v>
      </c>
      <c r="C13650" s="34">
        <v>10</v>
      </c>
      <c r="D13650" s="33" t="s">
        <v>82</v>
      </c>
      <c r="E13650" s="33" t="s">
        <v>12678</v>
      </c>
      <c r="F13650" s="35">
        <v>40101604</v>
      </c>
      <c r="G13650" s="33" t="s">
        <v>466</v>
      </c>
      <c r="H13650" s="33">
        <v>7</v>
      </c>
      <c r="I13650" s="33">
        <v>3</v>
      </c>
      <c r="J13650" s="36">
        <v>4</v>
      </c>
      <c r="K13650" s="37">
        <v>1080000</v>
      </c>
      <c r="L13650" s="38" t="s">
        <v>15</v>
      </c>
      <c r="M13650" s="38" t="s">
        <v>13</v>
      </c>
    </row>
    <row r="13651" spans="1:13" s="39" customFormat="1" ht="12.75" x14ac:dyDescent="0.2">
      <c r="A13651" s="33" t="s">
        <v>12737</v>
      </c>
      <c r="B13651" s="33" t="s">
        <v>566</v>
      </c>
      <c r="C13651" s="34">
        <v>10</v>
      </c>
      <c r="D13651" s="33" t="s">
        <v>82</v>
      </c>
      <c r="E13651" s="33" t="s">
        <v>12679</v>
      </c>
      <c r="F13651" s="35">
        <v>46191601</v>
      </c>
      <c r="G13651" s="33" t="s">
        <v>466</v>
      </c>
      <c r="H13651" s="33">
        <v>7</v>
      </c>
      <c r="I13651" s="33">
        <v>3</v>
      </c>
      <c r="J13651" s="36">
        <v>2</v>
      </c>
      <c r="K13651" s="37">
        <v>138000</v>
      </c>
      <c r="L13651" s="38" t="s">
        <v>15</v>
      </c>
      <c r="M13651" s="38" t="s">
        <v>13</v>
      </c>
    </row>
    <row r="13652" spans="1:13" s="39" customFormat="1" ht="12.75" x14ac:dyDescent="0.2">
      <c r="A13652" s="33" t="s">
        <v>12737</v>
      </c>
      <c r="B13652" s="33" t="s">
        <v>566</v>
      </c>
      <c r="C13652" s="34">
        <v>10</v>
      </c>
      <c r="D13652" s="33" t="s">
        <v>82</v>
      </c>
      <c r="E13652" s="33" t="s">
        <v>12680</v>
      </c>
      <c r="F13652" s="35">
        <v>40101701</v>
      </c>
      <c r="G13652" s="33" t="s">
        <v>466</v>
      </c>
      <c r="H13652" s="33">
        <v>8</v>
      </c>
      <c r="I13652" s="33">
        <v>3</v>
      </c>
      <c r="J13652" s="36">
        <v>2</v>
      </c>
      <c r="K13652" s="37">
        <v>10896006</v>
      </c>
      <c r="L13652" s="38" t="s">
        <v>15</v>
      </c>
      <c r="M13652" s="38" t="s">
        <v>13</v>
      </c>
    </row>
    <row r="13653" spans="1:13" s="39" customFormat="1" ht="12.75" x14ac:dyDescent="0.2">
      <c r="A13653" s="33" t="s">
        <v>12737</v>
      </c>
      <c r="B13653" s="33" t="s">
        <v>566</v>
      </c>
      <c r="C13653" s="34">
        <v>10</v>
      </c>
      <c r="D13653" s="33" t="s">
        <v>82</v>
      </c>
      <c r="E13653" s="33" t="s">
        <v>12681</v>
      </c>
      <c r="F13653" s="35">
        <v>46171600</v>
      </c>
      <c r="G13653" s="33" t="s">
        <v>466</v>
      </c>
      <c r="H13653" s="33">
        <v>8</v>
      </c>
      <c r="I13653" s="33">
        <v>3</v>
      </c>
      <c r="J13653" s="36">
        <v>1</v>
      </c>
      <c r="K13653" s="37">
        <v>1045499</v>
      </c>
      <c r="L13653" s="38" t="s">
        <v>15</v>
      </c>
      <c r="M13653" s="38" t="s">
        <v>13</v>
      </c>
    </row>
    <row r="13654" spans="1:13" s="39" customFormat="1" ht="12.75" x14ac:dyDescent="0.2">
      <c r="A13654" s="33" t="s">
        <v>12737</v>
      </c>
      <c r="B13654" s="33" t="s">
        <v>567</v>
      </c>
      <c r="C13654" s="34">
        <v>10</v>
      </c>
      <c r="D13654" s="33" t="s">
        <v>13911</v>
      </c>
      <c r="E13654" s="33" t="s">
        <v>12682</v>
      </c>
      <c r="F13654" s="35">
        <v>43191511</v>
      </c>
      <c r="G13654" s="33" t="s">
        <v>466</v>
      </c>
      <c r="H13654" s="33">
        <v>7</v>
      </c>
      <c r="I13654" s="33">
        <v>3</v>
      </c>
      <c r="J13654" s="36">
        <v>3</v>
      </c>
      <c r="K13654" s="37">
        <v>1350000</v>
      </c>
      <c r="L13654" s="38" t="s">
        <v>15</v>
      </c>
      <c r="M13654" s="38" t="s">
        <v>13</v>
      </c>
    </row>
    <row r="13655" spans="1:13" s="39" customFormat="1" ht="12.75" x14ac:dyDescent="0.2">
      <c r="A13655" s="33" t="s">
        <v>12737</v>
      </c>
      <c r="B13655" s="33" t="s">
        <v>569</v>
      </c>
      <c r="C13655" s="34">
        <v>10</v>
      </c>
      <c r="D13655" s="33" t="s">
        <v>84</v>
      </c>
      <c r="E13655" s="33" t="s">
        <v>12683</v>
      </c>
      <c r="F13655" s="35">
        <v>56101519</v>
      </c>
      <c r="G13655" s="33" t="s">
        <v>466</v>
      </c>
      <c r="H13655" s="33">
        <v>7</v>
      </c>
      <c r="I13655" s="33">
        <v>3</v>
      </c>
      <c r="J13655" s="36">
        <v>4</v>
      </c>
      <c r="K13655" s="37">
        <v>468000</v>
      </c>
      <c r="L13655" s="38" t="s">
        <v>15</v>
      </c>
      <c r="M13655" s="38" t="s">
        <v>13</v>
      </c>
    </row>
    <row r="13656" spans="1:13" s="39" customFormat="1" ht="12.75" x14ac:dyDescent="0.2">
      <c r="A13656" s="33" t="s">
        <v>12737</v>
      </c>
      <c r="B13656" s="33" t="s">
        <v>569</v>
      </c>
      <c r="C13656" s="34">
        <v>10</v>
      </c>
      <c r="D13656" s="33" t="s">
        <v>84</v>
      </c>
      <c r="E13656" s="33" t="s">
        <v>12684</v>
      </c>
      <c r="F13656" s="35">
        <v>56121805</v>
      </c>
      <c r="G13656" s="33" t="s">
        <v>466</v>
      </c>
      <c r="H13656" s="33">
        <v>7</v>
      </c>
      <c r="I13656" s="33">
        <v>3</v>
      </c>
      <c r="J13656" s="36">
        <v>2</v>
      </c>
      <c r="K13656" s="37">
        <v>560000</v>
      </c>
      <c r="L13656" s="38" t="s">
        <v>15</v>
      </c>
      <c r="M13656" s="38" t="s">
        <v>13</v>
      </c>
    </row>
    <row r="13657" spans="1:13" s="39" customFormat="1" ht="12.75" x14ac:dyDescent="0.2">
      <c r="A13657" s="33" t="s">
        <v>12737</v>
      </c>
      <c r="B13657" s="33" t="s">
        <v>569</v>
      </c>
      <c r="C13657" s="34">
        <v>10</v>
      </c>
      <c r="D13657" s="33" t="s">
        <v>84</v>
      </c>
      <c r="E13657" s="33" t="s">
        <v>12685</v>
      </c>
      <c r="F13657" s="35">
        <v>56112204</v>
      </c>
      <c r="G13657" s="33" t="s">
        <v>466</v>
      </c>
      <c r="H13657" s="33">
        <v>7</v>
      </c>
      <c r="I13657" s="33">
        <v>3</v>
      </c>
      <c r="J13657" s="36">
        <v>1</v>
      </c>
      <c r="K13657" s="37">
        <v>800000</v>
      </c>
      <c r="L13657" s="38" t="s">
        <v>15</v>
      </c>
      <c r="M13657" s="38" t="s">
        <v>13</v>
      </c>
    </row>
    <row r="13658" spans="1:13" s="39" customFormat="1" ht="12.75" x14ac:dyDescent="0.2">
      <c r="A13658" s="33" t="s">
        <v>12737</v>
      </c>
      <c r="B13658" s="33" t="s">
        <v>569</v>
      </c>
      <c r="C13658" s="34">
        <v>10</v>
      </c>
      <c r="D13658" s="33" t="s">
        <v>84</v>
      </c>
      <c r="E13658" s="33" t="s">
        <v>12686</v>
      </c>
      <c r="F13658" s="35">
        <v>56112204</v>
      </c>
      <c r="G13658" s="33" t="s">
        <v>466</v>
      </c>
      <c r="H13658" s="33">
        <v>7</v>
      </c>
      <c r="I13658" s="33">
        <v>3</v>
      </c>
      <c r="J13658" s="36">
        <v>2</v>
      </c>
      <c r="K13658" s="37">
        <v>1200000</v>
      </c>
      <c r="L13658" s="38" t="s">
        <v>15</v>
      </c>
      <c r="M13658" s="38" t="s">
        <v>13</v>
      </c>
    </row>
    <row r="13659" spans="1:13" s="39" customFormat="1" ht="12.75" x14ac:dyDescent="0.2">
      <c r="A13659" s="33" t="s">
        <v>12737</v>
      </c>
      <c r="B13659" s="33" t="s">
        <v>569</v>
      </c>
      <c r="C13659" s="34">
        <v>10</v>
      </c>
      <c r="D13659" s="33" t="s">
        <v>84</v>
      </c>
      <c r="E13659" s="33" t="s">
        <v>12687</v>
      </c>
      <c r="F13659" s="35">
        <v>56101522</v>
      </c>
      <c r="G13659" s="33" t="s">
        <v>466</v>
      </c>
      <c r="H13659" s="33">
        <v>7</v>
      </c>
      <c r="I13659" s="33">
        <v>3</v>
      </c>
      <c r="J13659" s="36">
        <v>3</v>
      </c>
      <c r="K13659" s="37">
        <v>900000</v>
      </c>
      <c r="L13659" s="38" t="s">
        <v>15</v>
      </c>
      <c r="M13659" s="38" t="s">
        <v>13</v>
      </c>
    </row>
    <row r="13660" spans="1:13" s="39" customFormat="1" ht="12.75" x14ac:dyDescent="0.2">
      <c r="A13660" s="33" t="s">
        <v>12737</v>
      </c>
      <c r="B13660" s="33" t="s">
        <v>569</v>
      </c>
      <c r="C13660" s="34">
        <v>10</v>
      </c>
      <c r="D13660" s="33" t="s">
        <v>84</v>
      </c>
      <c r="E13660" s="33" t="s">
        <v>12688</v>
      </c>
      <c r="F13660" s="35">
        <v>56101519</v>
      </c>
      <c r="G13660" s="33" t="s">
        <v>466</v>
      </c>
      <c r="H13660" s="33">
        <v>7</v>
      </c>
      <c r="I13660" s="33">
        <v>3</v>
      </c>
      <c r="J13660" s="36">
        <v>1</v>
      </c>
      <c r="K13660" s="37">
        <v>600000</v>
      </c>
      <c r="L13660" s="38" t="s">
        <v>15</v>
      </c>
      <c r="M13660" s="38" t="s">
        <v>13</v>
      </c>
    </row>
    <row r="13661" spans="1:13" s="39" customFormat="1" ht="12.75" x14ac:dyDescent="0.2">
      <c r="A13661" s="33" t="s">
        <v>12737</v>
      </c>
      <c r="B13661" s="33" t="s">
        <v>569</v>
      </c>
      <c r="C13661" s="34">
        <v>10</v>
      </c>
      <c r="D13661" s="33" t="s">
        <v>84</v>
      </c>
      <c r="E13661" s="33" t="s">
        <v>12689</v>
      </c>
      <c r="F13661" s="35">
        <v>56101703</v>
      </c>
      <c r="G13661" s="33" t="s">
        <v>466</v>
      </c>
      <c r="H13661" s="33">
        <v>6</v>
      </c>
      <c r="I13661" s="33">
        <v>5</v>
      </c>
      <c r="J13661" s="36">
        <v>17</v>
      </c>
      <c r="K13661" s="37">
        <v>28322000</v>
      </c>
      <c r="L13661" s="38" t="s">
        <v>15</v>
      </c>
      <c r="M13661" s="38" t="s">
        <v>13</v>
      </c>
    </row>
    <row r="13662" spans="1:13" s="39" customFormat="1" ht="12.75" x14ac:dyDescent="0.2">
      <c r="A13662" s="33" t="s">
        <v>12737</v>
      </c>
      <c r="B13662" s="33" t="s">
        <v>569</v>
      </c>
      <c r="C13662" s="34">
        <v>10</v>
      </c>
      <c r="D13662" s="33" t="s">
        <v>84</v>
      </c>
      <c r="E13662" s="33" t="s">
        <v>12690</v>
      </c>
      <c r="F13662" s="35">
        <v>56101703</v>
      </c>
      <c r="G13662" s="33" t="s">
        <v>466</v>
      </c>
      <c r="H13662" s="33">
        <v>6</v>
      </c>
      <c r="I13662" s="33">
        <v>5</v>
      </c>
      <c r="J13662" s="36">
        <v>1</v>
      </c>
      <c r="K13662" s="37">
        <v>3213000</v>
      </c>
      <c r="L13662" s="38" t="s">
        <v>15</v>
      </c>
      <c r="M13662" s="38" t="s">
        <v>13</v>
      </c>
    </row>
    <row r="13663" spans="1:13" s="39" customFormat="1" ht="12.75" x14ac:dyDescent="0.2">
      <c r="A13663" s="33" t="s">
        <v>12737</v>
      </c>
      <c r="B13663" s="33" t="s">
        <v>569</v>
      </c>
      <c r="C13663" s="34">
        <v>10</v>
      </c>
      <c r="D13663" s="33" t="s">
        <v>84</v>
      </c>
      <c r="E13663" s="33" t="s">
        <v>12691</v>
      </c>
      <c r="F13663" s="35">
        <v>56101522</v>
      </c>
      <c r="G13663" s="33" t="s">
        <v>466</v>
      </c>
      <c r="H13663" s="33">
        <v>6</v>
      </c>
      <c r="I13663" s="33">
        <v>5</v>
      </c>
      <c r="J13663" s="36">
        <v>1</v>
      </c>
      <c r="K13663" s="37">
        <v>1368500</v>
      </c>
      <c r="L13663" s="38" t="s">
        <v>15</v>
      </c>
      <c r="M13663" s="38" t="s">
        <v>13</v>
      </c>
    </row>
    <row r="13664" spans="1:13" s="39" customFormat="1" ht="12.75" x14ac:dyDescent="0.2">
      <c r="A13664" s="33" t="s">
        <v>12737</v>
      </c>
      <c r="B13664" s="33" t="s">
        <v>569</v>
      </c>
      <c r="C13664" s="34">
        <v>10</v>
      </c>
      <c r="D13664" s="33" t="s">
        <v>84</v>
      </c>
      <c r="E13664" s="33" t="s">
        <v>12692</v>
      </c>
      <c r="F13664" s="35">
        <v>56101522</v>
      </c>
      <c r="G13664" s="33" t="s">
        <v>466</v>
      </c>
      <c r="H13664" s="33">
        <v>6</v>
      </c>
      <c r="I13664" s="33">
        <v>5</v>
      </c>
      <c r="J13664" s="36">
        <v>39</v>
      </c>
      <c r="K13664" s="37">
        <v>39448500</v>
      </c>
      <c r="L13664" s="38" t="s">
        <v>15</v>
      </c>
      <c r="M13664" s="38" t="s">
        <v>13</v>
      </c>
    </row>
    <row r="13665" spans="1:13" s="39" customFormat="1" ht="12.75" x14ac:dyDescent="0.2">
      <c r="A13665" s="33" t="s">
        <v>12737</v>
      </c>
      <c r="B13665" s="33" t="s">
        <v>569</v>
      </c>
      <c r="C13665" s="34">
        <v>10</v>
      </c>
      <c r="D13665" s="33" t="s">
        <v>84</v>
      </c>
      <c r="E13665" s="33" t="s">
        <v>12693</v>
      </c>
      <c r="F13665" s="35">
        <v>56101700</v>
      </c>
      <c r="G13665" s="33" t="s">
        <v>466</v>
      </c>
      <c r="H13665" s="33">
        <v>6</v>
      </c>
      <c r="I13665" s="33">
        <v>5</v>
      </c>
      <c r="J13665" s="36">
        <v>5</v>
      </c>
      <c r="K13665" s="37">
        <v>3867500</v>
      </c>
      <c r="L13665" s="38" t="s">
        <v>15</v>
      </c>
      <c r="M13665" s="38" t="s">
        <v>13</v>
      </c>
    </row>
    <row r="13666" spans="1:13" s="39" customFormat="1" ht="12.75" x14ac:dyDescent="0.2">
      <c r="A13666" s="33" t="s">
        <v>12737</v>
      </c>
      <c r="B13666" s="33" t="s">
        <v>569</v>
      </c>
      <c r="C13666" s="34">
        <v>10</v>
      </c>
      <c r="D13666" s="33" t="s">
        <v>84</v>
      </c>
      <c r="E13666" s="33" t="s">
        <v>12694</v>
      </c>
      <c r="F13666" s="35">
        <v>56101502</v>
      </c>
      <c r="G13666" s="33" t="s">
        <v>466</v>
      </c>
      <c r="H13666" s="33">
        <v>6</v>
      </c>
      <c r="I13666" s="33">
        <v>5</v>
      </c>
      <c r="J13666" s="36">
        <v>2</v>
      </c>
      <c r="K13666" s="37">
        <v>5950000</v>
      </c>
      <c r="L13666" s="38" t="s">
        <v>15</v>
      </c>
      <c r="M13666" s="38" t="s">
        <v>13</v>
      </c>
    </row>
    <row r="13667" spans="1:13" s="39" customFormat="1" ht="12.75" x14ac:dyDescent="0.2">
      <c r="A13667" s="33" t="s">
        <v>12737</v>
      </c>
      <c r="B13667" s="33" t="s">
        <v>569</v>
      </c>
      <c r="C13667" s="34">
        <v>10</v>
      </c>
      <c r="D13667" s="33" t="s">
        <v>84</v>
      </c>
      <c r="E13667" s="33" t="s">
        <v>12695</v>
      </c>
      <c r="F13667" s="35">
        <v>56101519</v>
      </c>
      <c r="G13667" s="33" t="s">
        <v>466</v>
      </c>
      <c r="H13667" s="33">
        <v>6</v>
      </c>
      <c r="I13667" s="33">
        <v>5</v>
      </c>
      <c r="J13667" s="36">
        <v>1</v>
      </c>
      <c r="K13667" s="37">
        <v>1785000</v>
      </c>
      <c r="L13667" s="38" t="s">
        <v>15</v>
      </c>
      <c r="M13667" s="38" t="s">
        <v>13</v>
      </c>
    </row>
    <row r="13668" spans="1:13" s="39" customFormat="1" ht="12.75" x14ac:dyDescent="0.2">
      <c r="A13668" s="33" t="s">
        <v>12737</v>
      </c>
      <c r="B13668" s="33" t="s">
        <v>569</v>
      </c>
      <c r="C13668" s="34">
        <v>10</v>
      </c>
      <c r="D13668" s="33" t="s">
        <v>84</v>
      </c>
      <c r="E13668" s="33" t="s">
        <v>12696</v>
      </c>
      <c r="F13668" s="35">
        <v>56101519</v>
      </c>
      <c r="G13668" s="33" t="s">
        <v>466</v>
      </c>
      <c r="H13668" s="33">
        <v>6</v>
      </c>
      <c r="I13668" s="33">
        <v>5</v>
      </c>
      <c r="J13668" s="36">
        <v>1</v>
      </c>
      <c r="K13668" s="37">
        <v>5355000</v>
      </c>
      <c r="L13668" s="38" t="s">
        <v>15</v>
      </c>
      <c r="M13668" s="38" t="s">
        <v>13</v>
      </c>
    </row>
    <row r="13669" spans="1:13" s="39" customFormat="1" ht="12.75" x14ac:dyDescent="0.2">
      <c r="A13669" s="33" t="s">
        <v>12737</v>
      </c>
      <c r="B13669" s="33" t="s">
        <v>569</v>
      </c>
      <c r="C13669" s="34">
        <v>10</v>
      </c>
      <c r="D13669" s="33" t="s">
        <v>84</v>
      </c>
      <c r="E13669" s="33" t="s">
        <v>12697</v>
      </c>
      <c r="F13669" s="35">
        <v>56101702</v>
      </c>
      <c r="G13669" s="33" t="s">
        <v>466</v>
      </c>
      <c r="H13669" s="33">
        <v>6</v>
      </c>
      <c r="I13669" s="33">
        <v>5</v>
      </c>
      <c r="J13669" s="36">
        <v>5</v>
      </c>
      <c r="K13669" s="37">
        <v>5057500</v>
      </c>
      <c r="L13669" s="38" t="s">
        <v>15</v>
      </c>
      <c r="M13669" s="38" t="s">
        <v>13</v>
      </c>
    </row>
    <row r="13670" spans="1:13" s="39" customFormat="1" ht="12.75" x14ac:dyDescent="0.2">
      <c r="A13670" s="33" t="s">
        <v>12737</v>
      </c>
      <c r="B13670" s="33" t="s">
        <v>569</v>
      </c>
      <c r="C13670" s="34">
        <v>10</v>
      </c>
      <c r="D13670" s="33" t="s">
        <v>84</v>
      </c>
      <c r="E13670" s="33" t="s">
        <v>12698</v>
      </c>
      <c r="F13670" s="35">
        <v>56101522</v>
      </c>
      <c r="G13670" s="33" t="s">
        <v>466</v>
      </c>
      <c r="H13670" s="33">
        <v>6</v>
      </c>
      <c r="I13670" s="33">
        <v>5</v>
      </c>
      <c r="J13670" s="36">
        <v>24</v>
      </c>
      <c r="K13670" s="37">
        <v>9996000</v>
      </c>
      <c r="L13670" s="38" t="s">
        <v>15</v>
      </c>
      <c r="M13670" s="38" t="s">
        <v>13</v>
      </c>
    </row>
    <row r="13671" spans="1:13" s="39" customFormat="1" ht="12.75" x14ac:dyDescent="0.2">
      <c r="A13671" s="33" t="s">
        <v>12737</v>
      </c>
      <c r="B13671" s="33" t="s">
        <v>569</v>
      </c>
      <c r="C13671" s="34">
        <v>10</v>
      </c>
      <c r="D13671" s="33" t="s">
        <v>84</v>
      </c>
      <c r="E13671" s="33" t="s">
        <v>12699</v>
      </c>
      <c r="F13671" s="35">
        <v>56112100</v>
      </c>
      <c r="G13671" s="33" t="s">
        <v>466</v>
      </c>
      <c r="H13671" s="33">
        <v>6</v>
      </c>
      <c r="I13671" s="33">
        <v>5</v>
      </c>
      <c r="J13671" s="36">
        <v>5</v>
      </c>
      <c r="K13671" s="37">
        <v>1666000</v>
      </c>
      <c r="L13671" s="38" t="s">
        <v>15</v>
      </c>
      <c r="M13671" s="38" t="s">
        <v>13</v>
      </c>
    </row>
    <row r="13672" spans="1:13" s="39" customFormat="1" ht="12.75" x14ac:dyDescent="0.2">
      <c r="A13672" s="33" t="s">
        <v>12737</v>
      </c>
      <c r="B13672" s="33" t="s">
        <v>569</v>
      </c>
      <c r="C13672" s="34">
        <v>10</v>
      </c>
      <c r="D13672" s="33" t="s">
        <v>84</v>
      </c>
      <c r="E13672" s="33" t="s">
        <v>12700</v>
      </c>
      <c r="F13672" s="35">
        <v>56112204</v>
      </c>
      <c r="G13672" s="33" t="s">
        <v>466</v>
      </c>
      <c r="H13672" s="33">
        <v>6</v>
      </c>
      <c r="I13672" s="33">
        <v>5</v>
      </c>
      <c r="J13672" s="36">
        <v>6</v>
      </c>
      <c r="K13672" s="37">
        <v>1142400</v>
      </c>
      <c r="L13672" s="38" t="s">
        <v>2369</v>
      </c>
      <c r="M13672" s="38" t="s">
        <v>13</v>
      </c>
    </row>
    <row r="13673" spans="1:13" s="39" customFormat="1" ht="12.75" x14ac:dyDescent="0.2">
      <c r="A13673" s="33" t="s">
        <v>12737</v>
      </c>
      <c r="B13673" s="33" t="s">
        <v>569</v>
      </c>
      <c r="C13673" s="34">
        <v>10</v>
      </c>
      <c r="D13673" s="33" t="s">
        <v>84</v>
      </c>
      <c r="E13673" s="33" t="s">
        <v>12701</v>
      </c>
      <c r="F13673" s="35">
        <v>56101708</v>
      </c>
      <c r="G13673" s="33" t="s">
        <v>466</v>
      </c>
      <c r="H13673" s="33">
        <v>6</v>
      </c>
      <c r="I13673" s="33">
        <v>5</v>
      </c>
      <c r="J13673" s="36">
        <v>6</v>
      </c>
      <c r="K13673" s="37">
        <v>6069000</v>
      </c>
      <c r="L13673" s="38" t="s">
        <v>15</v>
      </c>
      <c r="M13673" s="38" t="s">
        <v>13</v>
      </c>
    </row>
    <row r="13674" spans="1:13" s="39" customFormat="1" ht="12.75" x14ac:dyDescent="0.2">
      <c r="A13674" s="33" t="s">
        <v>12737</v>
      </c>
      <c r="B13674" s="33" t="s">
        <v>569</v>
      </c>
      <c r="C13674" s="34">
        <v>10</v>
      </c>
      <c r="D13674" s="33" t="s">
        <v>84</v>
      </c>
      <c r="E13674" s="33" t="s">
        <v>12702</v>
      </c>
      <c r="F13674" s="35">
        <v>56101510</v>
      </c>
      <c r="G13674" s="33" t="s">
        <v>466</v>
      </c>
      <c r="H13674" s="33">
        <v>6</v>
      </c>
      <c r="I13674" s="33">
        <v>5</v>
      </c>
      <c r="J13674" s="36">
        <v>35.700000000000003</v>
      </c>
      <c r="K13674" s="37">
        <v>23365650</v>
      </c>
      <c r="L13674" s="38" t="s">
        <v>2370</v>
      </c>
      <c r="M13674" s="38" t="s">
        <v>13</v>
      </c>
    </row>
    <row r="13675" spans="1:13" s="39" customFormat="1" ht="12.75" x14ac:dyDescent="0.2">
      <c r="A13675" s="33" t="s">
        <v>12737</v>
      </c>
      <c r="B13675" s="33" t="s">
        <v>569</v>
      </c>
      <c r="C13675" s="34">
        <v>10</v>
      </c>
      <c r="D13675" s="33" t="s">
        <v>84</v>
      </c>
      <c r="E13675" s="33" t="s">
        <v>12703</v>
      </c>
      <c r="F13675" s="35">
        <v>24102004</v>
      </c>
      <c r="G13675" s="33" t="s">
        <v>466</v>
      </c>
      <c r="H13675" s="33">
        <v>6</v>
      </c>
      <c r="I13675" s="33">
        <v>5</v>
      </c>
      <c r="J13675" s="36">
        <v>7</v>
      </c>
      <c r="K13675" s="37">
        <v>11162949.99999998</v>
      </c>
      <c r="L13675" s="38" t="s">
        <v>15</v>
      </c>
      <c r="M13675" s="38" t="s">
        <v>13</v>
      </c>
    </row>
    <row r="13676" spans="1:13" s="39" customFormat="1" ht="12.75" x14ac:dyDescent="0.2">
      <c r="A13676" s="33" t="s">
        <v>12737</v>
      </c>
      <c r="B13676" s="33" t="s">
        <v>569</v>
      </c>
      <c r="C13676" s="34">
        <v>10</v>
      </c>
      <c r="D13676" s="33" t="s">
        <v>84</v>
      </c>
      <c r="E13676" s="33" t="s">
        <v>12704</v>
      </c>
      <c r="F13676" s="35">
        <v>47131707</v>
      </c>
      <c r="G13676" s="33" t="s">
        <v>466</v>
      </c>
      <c r="H13676" s="33">
        <v>6</v>
      </c>
      <c r="I13676" s="33">
        <v>5</v>
      </c>
      <c r="J13676" s="36">
        <v>2</v>
      </c>
      <c r="K13676" s="37">
        <v>2261000</v>
      </c>
      <c r="L13676" s="38" t="s">
        <v>15</v>
      </c>
      <c r="M13676" s="38" t="s">
        <v>13</v>
      </c>
    </row>
    <row r="13677" spans="1:13" s="39" customFormat="1" ht="12.75" x14ac:dyDescent="0.2">
      <c r="A13677" s="33" t="s">
        <v>12737</v>
      </c>
      <c r="B13677" s="33" t="s">
        <v>569</v>
      </c>
      <c r="C13677" s="34">
        <v>10</v>
      </c>
      <c r="D13677" s="33" t="s">
        <v>84</v>
      </c>
      <c r="E13677" s="33" t="s">
        <v>12705</v>
      </c>
      <c r="F13677" s="35">
        <v>56112203</v>
      </c>
      <c r="G13677" s="33" t="s">
        <v>466</v>
      </c>
      <c r="H13677" s="33">
        <v>6</v>
      </c>
      <c r="I13677" s="33">
        <v>5</v>
      </c>
      <c r="J13677" s="36">
        <v>18</v>
      </c>
      <c r="K13677" s="37">
        <v>1000000.0000000008</v>
      </c>
      <c r="L13677" s="38" t="s">
        <v>15</v>
      </c>
      <c r="M13677" s="38" t="s">
        <v>13</v>
      </c>
    </row>
    <row r="13678" spans="1:13" s="39" customFormat="1" ht="12.75" x14ac:dyDescent="0.2">
      <c r="A13678" s="33" t="s">
        <v>12737</v>
      </c>
      <c r="B13678" s="33" t="s">
        <v>569</v>
      </c>
      <c r="C13678" s="34">
        <v>10</v>
      </c>
      <c r="D13678" s="33" t="s">
        <v>84</v>
      </c>
      <c r="E13678" s="33" t="s">
        <v>12706</v>
      </c>
      <c r="F13678" s="35">
        <v>56112203</v>
      </c>
      <c r="G13678" s="33" t="s">
        <v>466</v>
      </c>
      <c r="H13678" s="33">
        <v>6</v>
      </c>
      <c r="I13678" s="33">
        <v>5</v>
      </c>
      <c r="J13678" s="36">
        <v>18</v>
      </c>
      <c r="K13678" s="37">
        <v>1000000.0000000008</v>
      </c>
      <c r="L13678" s="38" t="s">
        <v>15</v>
      </c>
      <c r="M13678" s="38" t="s">
        <v>13</v>
      </c>
    </row>
    <row r="13679" spans="1:13" s="39" customFormat="1" ht="12.75" x14ac:dyDescent="0.2">
      <c r="A13679" s="33" t="s">
        <v>12737</v>
      </c>
      <c r="B13679" s="33" t="s">
        <v>569</v>
      </c>
      <c r="C13679" s="34">
        <v>16</v>
      </c>
      <c r="D13679" s="33" t="s">
        <v>84</v>
      </c>
      <c r="E13679" s="33" t="s">
        <v>12689</v>
      </c>
      <c r="F13679" s="35">
        <v>56101703</v>
      </c>
      <c r="G13679" s="33" t="s">
        <v>466</v>
      </c>
      <c r="H13679" s="33">
        <v>6</v>
      </c>
      <c r="I13679" s="33">
        <v>5</v>
      </c>
      <c r="J13679" s="36">
        <v>1</v>
      </c>
      <c r="K13679" s="37">
        <v>1666000</v>
      </c>
      <c r="L13679" s="38" t="s">
        <v>15</v>
      </c>
      <c r="M13679" s="38" t="s">
        <v>13</v>
      </c>
    </row>
    <row r="13680" spans="1:13" s="39" customFormat="1" ht="12.75" x14ac:dyDescent="0.2">
      <c r="A13680" s="33" t="s">
        <v>12737</v>
      </c>
      <c r="B13680" s="33" t="s">
        <v>569</v>
      </c>
      <c r="C13680" s="34">
        <v>16</v>
      </c>
      <c r="D13680" s="33" t="s">
        <v>84</v>
      </c>
      <c r="E13680" s="33" t="s">
        <v>12691</v>
      </c>
      <c r="F13680" s="35">
        <v>56101522</v>
      </c>
      <c r="G13680" s="33" t="s">
        <v>466</v>
      </c>
      <c r="H13680" s="33">
        <v>6</v>
      </c>
      <c r="I13680" s="33">
        <v>5</v>
      </c>
      <c r="J13680" s="36">
        <v>1</v>
      </c>
      <c r="K13680" s="37">
        <v>1369100</v>
      </c>
      <c r="L13680" s="38" t="s">
        <v>15</v>
      </c>
      <c r="M13680" s="38" t="s">
        <v>13</v>
      </c>
    </row>
    <row r="13681" spans="1:13" s="39" customFormat="1" ht="12.75" x14ac:dyDescent="0.2">
      <c r="A13681" s="33" t="s">
        <v>12737</v>
      </c>
      <c r="B13681" s="33" t="s">
        <v>569</v>
      </c>
      <c r="C13681" s="34">
        <v>16</v>
      </c>
      <c r="D13681" s="33" t="s">
        <v>84</v>
      </c>
      <c r="E13681" s="33" t="s">
        <v>12692</v>
      </c>
      <c r="F13681" s="35">
        <v>56101522</v>
      </c>
      <c r="G13681" s="33" t="s">
        <v>466</v>
      </c>
      <c r="H13681" s="33">
        <v>6</v>
      </c>
      <c r="I13681" s="33">
        <v>5</v>
      </c>
      <c r="J13681" s="36">
        <v>3</v>
      </c>
      <c r="K13681" s="37">
        <v>3034500</v>
      </c>
      <c r="L13681" s="38" t="s">
        <v>15</v>
      </c>
      <c r="M13681" s="38" t="s">
        <v>13</v>
      </c>
    </row>
    <row r="13682" spans="1:13" s="39" customFormat="1" ht="12.75" x14ac:dyDescent="0.2">
      <c r="A13682" s="33" t="s">
        <v>12737</v>
      </c>
      <c r="B13682" s="33" t="s">
        <v>569</v>
      </c>
      <c r="C13682" s="34">
        <v>16</v>
      </c>
      <c r="D13682" s="33" t="s">
        <v>84</v>
      </c>
      <c r="E13682" s="33" t="s">
        <v>12699</v>
      </c>
      <c r="F13682" s="35">
        <v>56112100</v>
      </c>
      <c r="G13682" s="33" t="s">
        <v>466</v>
      </c>
      <c r="H13682" s="33">
        <v>6</v>
      </c>
      <c r="I13682" s="33">
        <v>5</v>
      </c>
      <c r="J13682" s="36">
        <v>4</v>
      </c>
      <c r="K13682" s="37">
        <v>1332800</v>
      </c>
      <c r="L13682" s="38" t="s">
        <v>15</v>
      </c>
      <c r="M13682" s="38" t="s">
        <v>13</v>
      </c>
    </row>
    <row r="13683" spans="1:13" s="39" customFormat="1" ht="12.75" x14ac:dyDescent="0.2">
      <c r="A13683" s="33" t="s">
        <v>12737</v>
      </c>
      <c r="B13683" s="33" t="s">
        <v>573</v>
      </c>
      <c r="C13683" s="34">
        <v>10</v>
      </c>
      <c r="D13683" s="33" t="s">
        <v>86</v>
      </c>
      <c r="E13683" s="33" t="s">
        <v>12707</v>
      </c>
      <c r="F13683" s="35">
        <v>56101515</v>
      </c>
      <c r="G13683" s="33" t="s">
        <v>466</v>
      </c>
      <c r="H13683" s="33">
        <v>7</v>
      </c>
      <c r="I13683" s="33">
        <v>3</v>
      </c>
      <c r="J13683" s="36">
        <v>2</v>
      </c>
      <c r="K13683" s="37">
        <v>1216000</v>
      </c>
      <c r="L13683" s="38" t="s">
        <v>15</v>
      </c>
      <c r="M13683" s="38" t="s">
        <v>13</v>
      </c>
    </row>
    <row r="13684" spans="1:13" s="39" customFormat="1" ht="12.75" x14ac:dyDescent="0.2">
      <c r="A13684" s="33" t="s">
        <v>12737</v>
      </c>
      <c r="B13684" s="33" t="s">
        <v>573</v>
      </c>
      <c r="C13684" s="34">
        <v>10</v>
      </c>
      <c r="D13684" s="33" t="s">
        <v>86</v>
      </c>
      <c r="E13684" s="33" t="s">
        <v>12708</v>
      </c>
      <c r="F13684" s="35">
        <v>56101508</v>
      </c>
      <c r="G13684" s="33" t="s">
        <v>466</v>
      </c>
      <c r="H13684" s="33">
        <v>7</v>
      </c>
      <c r="I13684" s="33">
        <v>3</v>
      </c>
      <c r="J13684" s="36">
        <v>2</v>
      </c>
      <c r="K13684" s="37">
        <v>1660000</v>
      </c>
      <c r="L13684" s="38" t="s">
        <v>15</v>
      </c>
      <c r="M13684" s="38" t="s">
        <v>13</v>
      </c>
    </row>
    <row r="13685" spans="1:13" s="39" customFormat="1" ht="12.75" x14ac:dyDescent="0.2">
      <c r="A13685" s="33" t="s">
        <v>12737</v>
      </c>
      <c r="B13685" s="33" t="s">
        <v>573</v>
      </c>
      <c r="C13685" s="34">
        <v>10</v>
      </c>
      <c r="D13685" s="33" t="s">
        <v>86</v>
      </c>
      <c r="E13685" s="33" t="s">
        <v>12709</v>
      </c>
      <c r="F13685" s="35">
        <v>56101515</v>
      </c>
      <c r="G13685" s="33" t="s">
        <v>466</v>
      </c>
      <c r="H13685" s="33">
        <v>7</v>
      </c>
      <c r="I13685" s="33">
        <v>3</v>
      </c>
      <c r="J13685" s="36">
        <v>2</v>
      </c>
      <c r="K13685" s="37">
        <v>1580000</v>
      </c>
      <c r="L13685" s="38" t="s">
        <v>15</v>
      </c>
      <c r="M13685" s="38" t="s">
        <v>13</v>
      </c>
    </row>
    <row r="13686" spans="1:13" s="39" customFormat="1" ht="12.75" x14ac:dyDescent="0.2">
      <c r="A13686" s="33" t="s">
        <v>12737</v>
      </c>
      <c r="B13686" s="33" t="s">
        <v>573</v>
      </c>
      <c r="C13686" s="34">
        <v>10</v>
      </c>
      <c r="D13686" s="33" t="s">
        <v>86</v>
      </c>
      <c r="E13686" s="33" t="s">
        <v>12710</v>
      </c>
      <c r="F13686" s="35">
        <v>56101508</v>
      </c>
      <c r="G13686" s="33" t="s">
        <v>466</v>
      </c>
      <c r="H13686" s="33">
        <v>7</v>
      </c>
      <c r="I13686" s="33">
        <v>3</v>
      </c>
      <c r="J13686" s="36">
        <v>2</v>
      </c>
      <c r="K13686" s="37">
        <v>1500000</v>
      </c>
      <c r="L13686" s="38" t="s">
        <v>15</v>
      </c>
      <c r="M13686" s="38" t="s">
        <v>13</v>
      </c>
    </row>
    <row r="13687" spans="1:13" s="39" customFormat="1" ht="12.75" x14ac:dyDescent="0.2">
      <c r="A13687" s="33" t="s">
        <v>12737</v>
      </c>
      <c r="B13687" s="33" t="s">
        <v>573</v>
      </c>
      <c r="C13687" s="34">
        <v>10</v>
      </c>
      <c r="D13687" s="33" t="s">
        <v>86</v>
      </c>
      <c r="E13687" s="33" t="s">
        <v>12711</v>
      </c>
      <c r="F13687" s="35">
        <v>52121505</v>
      </c>
      <c r="G13687" s="33" t="s">
        <v>466</v>
      </c>
      <c r="H13687" s="33">
        <v>7</v>
      </c>
      <c r="I13687" s="33">
        <v>3</v>
      </c>
      <c r="J13687" s="36">
        <v>6</v>
      </c>
      <c r="K13687" s="37">
        <v>234000</v>
      </c>
      <c r="L13687" s="38" t="s">
        <v>15</v>
      </c>
      <c r="M13687" s="38" t="s">
        <v>13</v>
      </c>
    </row>
    <row r="13688" spans="1:13" s="39" customFormat="1" ht="12.75" x14ac:dyDescent="0.2">
      <c r="A13688" s="33" t="s">
        <v>12737</v>
      </c>
      <c r="B13688" s="33" t="s">
        <v>577</v>
      </c>
      <c r="C13688" s="34">
        <v>10</v>
      </c>
      <c r="D13688" s="33" t="s">
        <v>16</v>
      </c>
      <c r="E13688" s="33" t="s">
        <v>12712</v>
      </c>
      <c r="F13688" s="35">
        <v>31211502</v>
      </c>
      <c r="G13688" s="33" t="s">
        <v>466</v>
      </c>
      <c r="H13688" s="33">
        <v>4</v>
      </c>
      <c r="I13688" s="33">
        <v>7</v>
      </c>
      <c r="J13688" s="36">
        <v>150</v>
      </c>
      <c r="K13688" s="37">
        <v>31863750</v>
      </c>
      <c r="L13688" s="38" t="s">
        <v>12738</v>
      </c>
      <c r="M13688" s="38" t="s">
        <v>13</v>
      </c>
    </row>
    <row r="13689" spans="1:13" s="39" customFormat="1" ht="12.75" x14ac:dyDescent="0.2">
      <c r="A13689" s="33" t="s">
        <v>12737</v>
      </c>
      <c r="B13689" s="33" t="s">
        <v>577</v>
      </c>
      <c r="C13689" s="34">
        <v>10</v>
      </c>
      <c r="D13689" s="33" t="s">
        <v>16</v>
      </c>
      <c r="E13689" s="33" t="s">
        <v>12713</v>
      </c>
      <c r="F13689" s="35">
        <v>31211502</v>
      </c>
      <c r="G13689" s="33" t="s">
        <v>466</v>
      </c>
      <c r="H13689" s="33">
        <v>4</v>
      </c>
      <c r="I13689" s="33">
        <v>7</v>
      </c>
      <c r="J13689" s="36">
        <v>340</v>
      </c>
      <c r="K13689" s="37">
        <v>72224500</v>
      </c>
      <c r="L13689" s="38" t="s">
        <v>12738</v>
      </c>
      <c r="M13689" s="38" t="s">
        <v>13</v>
      </c>
    </row>
    <row r="13690" spans="1:13" s="39" customFormat="1" ht="12.75" x14ac:dyDescent="0.2">
      <c r="A13690" s="33" t="s">
        <v>12737</v>
      </c>
      <c r="B13690" s="33" t="s">
        <v>577</v>
      </c>
      <c r="C13690" s="34">
        <v>10</v>
      </c>
      <c r="D13690" s="33" t="s">
        <v>16</v>
      </c>
      <c r="E13690" s="33" t="s">
        <v>12714</v>
      </c>
      <c r="F13690" s="35">
        <v>31211502</v>
      </c>
      <c r="G13690" s="33" t="s">
        <v>466</v>
      </c>
      <c r="H13690" s="33">
        <v>4</v>
      </c>
      <c r="I13690" s="33">
        <v>7</v>
      </c>
      <c r="J13690" s="36">
        <v>67</v>
      </c>
      <c r="K13690" s="37">
        <v>14801707</v>
      </c>
      <c r="L13690" s="38" t="s">
        <v>12738</v>
      </c>
      <c r="M13690" s="38" t="s">
        <v>13</v>
      </c>
    </row>
    <row r="13691" spans="1:13" s="39" customFormat="1" ht="12.75" x14ac:dyDescent="0.2">
      <c r="A13691" s="33" t="s">
        <v>12737</v>
      </c>
      <c r="B13691" s="33" t="s">
        <v>577</v>
      </c>
      <c r="C13691" s="34">
        <v>10</v>
      </c>
      <c r="D13691" s="33" t="s">
        <v>16</v>
      </c>
      <c r="E13691" s="33" t="s">
        <v>12715</v>
      </c>
      <c r="F13691" s="35">
        <v>31211502</v>
      </c>
      <c r="G13691" s="33" t="s">
        <v>466</v>
      </c>
      <c r="H13691" s="33">
        <v>4</v>
      </c>
      <c r="I13691" s="33">
        <v>7</v>
      </c>
      <c r="J13691" s="36">
        <v>10</v>
      </c>
      <c r="K13691" s="37">
        <v>2379150</v>
      </c>
      <c r="L13691" s="38" t="s">
        <v>12738</v>
      </c>
      <c r="M13691" s="38" t="s">
        <v>13</v>
      </c>
    </row>
    <row r="13692" spans="1:13" s="39" customFormat="1" ht="12.75" x14ac:dyDescent="0.2">
      <c r="A13692" s="33" t="s">
        <v>12737</v>
      </c>
      <c r="B13692" s="33" t="s">
        <v>577</v>
      </c>
      <c r="C13692" s="34">
        <v>10</v>
      </c>
      <c r="D13692" s="33" t="s">
        <v>16</v>
      </c>
      <c r="E13692" s="33" t="s">
        <v>12716</v>
      </c>
      <c r="F13692" s="35">
        <v>31191513</v>
      </c>
      <c r="G13692" s="33" t="s">
        <v>466</v>
      </c>
      <c r="H13692" s="33">
        <v>4</v>
      </c>
      <c r="I13692" s="33">
        <v>7</v>
      </c>
      <c r="J13692" s="36">
        <v>46</v>
      </c>
      <c r="K13692" s="37">
        <v>3505200</v>
      </c>
      <c r="L13692" s="38" t="s">
        <v>12739</v>
      </c>
      <c r="M13692" s="38" t="s">
        <v>13</v>
      </c>
    </row>
    <row r="13693" spans="1:13" s="39" customFormat="1" ht="12.75" x14ac:dyDescent="0.2">
      <c r="A13693" s="33" t="s">
        <v>12737</v>
      </c>
      <c r="B13693" s="33" t="s">
        <v>577</v>
      </c>
      <c r="C13693" s="34">
        <v>10</v>
      </c>
      <c r="D13693" s="33" t="s">
        <v>16</v>
      </c>
      <c r="E13693" s="33" t="s">
        <v>12717</v>
      </c>
      <c r="F13693" s="35">
        <v>31211510</v>
      </c>
      <c r="G13693" s="33" t="s">
        <v>15071</v>
      </c>
      <c r="H13693" s="33">
        <v>4</v>
      </c>
      <c r="I13693" s="33">
        <v>7</v>
      </c>
      <c r="J13693" s="36">
        <v>60</v>
      </c>
      <c r="K13693" s="37">
        <v>10920000</v>
      </c>
      <c r="L13693" s="38" t="s">
        <v>15</v>
      </c>
      <c r="M13693" s="38" t="s">
        <v>13</v>
      </c>
    </row>
    <row r="13694" spans="1:13" s="39" customFormat="1" ht="12.75" x14ac:dyDescent="0.2">
      <c r="A13694" s="33" t="s">
        <v>12737</v>
      </c>
      <c r="B13694" s="33" t="s">
        <v>577</v>
      </c>
      <c r="C13694" s="34">
        <v>10</v>
      </c>
      <c r="D13694" s="33" t="s">
        <v>16</v>
      </c>
      <c r="E13694" s="33" t="s">
        <v>12718</v>
      </c>
      <c r="F13694" s="35">
        <v>31211709</v>
      </c>
      <c r="G13694" s="33" t="s">
        <v>15071</v>
      </c>
      <c r="H13694" s="33">
        <v>4</v>
      </c>
      <c r="I13694" s="33">
        <v>7</v>
      </c>
      <c r="J13694" s="36">
        <v>60</v>
      </c>
      <c r="K13694" s="37">
        <v>1458000</v>
      </c>
      <c r="L13694" s="38" t="s">
        <v>15</v>
      </c>
      <c r="M13694" s="38" t="s">
        <v>13</v>
      </c>
    </row>
    <row r="13695" spans="1:13" s="39" customFormat="1" ht="12.75" x14ac:dyDescent="0.2">
      <c r="A13695" s="33" t="s">
        <v>12737</v>
      </c>
      <c r="B13695" s="33" t="s">
        <v>577</v>
      </c>
      <c r="C13695" s="34">
        <v>10</v>
      </c>
      <c r="D13695" s="33" t="s">
        <v>16</v>
      </c>
      <c r="E13695" s="33" t="s">
        <v>12719</v>
      </c>
      <c r="F13695" s="35">
        <v>31211605</v>
      </c>
      <c r="G13695" s="33" t="s">
        <v>15071</v>
      </c>
      <c r="H13695" s="33">
        <v>4</v>
      </c>
      <c r="I13695" s="33">
        <v>7</v>
      </c>
      <c r="J13695" s="36">
        <v>30</v>
      </c>
      <c r="K13695" s="37">
        <v>768000</v>
      </c>
      <c r="L13695" s="38" t="s">
        <v>15</v>
      </c>
      <c r="M13695" s="38" t="s">
        <v>13</v>
      </c>
    </row>
    <row r="13696" spans="1:13" s="39" customFormat="1" ht="12.75" x14ac:dyDescent="0.2">
      <c r="A13696" s="33" t="s">
        <v>12737</v>
      </c>
      <c r="B13696" s="33" t="s">
        <v>577</v>
      </c>
      <c r="C13696" s="34">
        <v>10</v>
      </c>
      <c r="D13696" s="33" t="s">
        <v>16</v>
      </c>
      <c r="E13696" s="33" t="s">
        <v>12720</v>
      </c>
      <c r="F13696" s="35">
        <v>31211906</v>
      </c>
      <c r="G13696" s="33" t="s">
        <v>15071</v>
      </c>
      <c r="H13696" s="33">
        <v>4</v>
      </c>
      <c r="I13696" s="33">
        <v>7</v>
      </c>
      <c r="J13696" s="36">
        <v>18</v>
      </c>
      <c r="K13696" s="37">
        <v>154800</v>
      </c>
      <c r="L13696" s="38" t="s">
        <v>15</v>
      </c>
      <c r="M13696" s="38" t="s">
        <v>13</v>
      </c>
    </row>
    <row r="13697" spans="1:13" s="39" customFormat="1" ht="12.75" x14ac:dyDescent="0.2">
      <c r="A13697" s="33" t="s">
        <v>12737</v>
      </c>
      <c r="B13697" s="33" t="s">
        <v>577</v>
      </c>
      <c r="C13697" s="34">
        <v>10</v>
      </c>
      <c r="D13697" s="33" t="s">
        <v>16</v>
      </c>
      <c r="E13697" s="33" t="s">
        <v>12721</v>
      </c>
      <c r="F13697" s="35">
        <v>31211906</v>
      </c>
      <c r="G13697" s="33" t="s">
        <v>15071</v>
      </c>
      <c r="H13697" s="33">
        <v>4</v>
      </c>
      <c r="I13697" s="33">
        <v>7</v>
      </c>
      <c r="J13697" s="36">
        <v>12</v>
      </c>
      <c r="K13697" s="37">
        <v>50400</v>
      </c>
      <c r="L13697" s="38" t="s">
        <v>15</v>
      </c>
      <c r="M13697" s="38" t="s">
        <v>13</v>
      </c>
    </row>
    <row r="13698" spans="1:13" s="39" customFormat="1" ht="12.75" x14ac:dyDescent="0.2">
      <c r="A13698" s="33" t="s">
        <v>12737</v>
      </c>
      <c r="B13698" s="33" t="s">
        <v>577</v>
      </c>
      <c r="C13698" s="34">
        <v>10</v>
      </c>
      <c r="D13698" s="33" t="s">
        <v>16</v>
      </c>
      <c r="E13698" s="33" t="s">
        <v>12722</v>
      </c>
      <c r="F13698" s="35">
        <v>30111601</v>
      </c>
      <c r="G13698" s="33" t="s">
        <v>15071</v>
      </c>
      <c r="H13698" s="33">
        <v>4</v>
      </c>
      <c r="I13698" s="33">
        <v>7</v>
      </c>
      <c r="J13698" s="36">
        <v>17</v>
      </c>
      <c r="K13698" s="37">
        <v>435200</v>
      </c>
      <c r="L13698" s="38" t="s">
        <v>15</v>
      </c>
      <c r="M13698" s="38" t="s">
        <v>13</v>
      </c>
    </row>
    <row r="13699" spans="1:13" s="39" customFormat="1" ht="12.75" x14ac:dyDescent="0.2">
      <c r="A13699" s="33" t="s">
        <v>12737</v>
      </c>
      <c r="B13699" s="33" t="s">
        <v>577</v>
      </c>
      <c r="C13699" s="34">
        <v>10</v>
      </c>
      <c r="D13699" s="33" t="s">
        <v>16</v>
      </c>
      <c r="E13699" s="33" t="s">
        <v>12723</v>
      </c>
      <c r="F13699" s="35">
        <v>11111611</v>
      </c>
      <c r="G13699" s="33" t="s">
        <v>15071</v>
      </c>
      <c r="H13699" s="33">
        <v>4</v>
      </c>
      <c r="I13699" s="33">
        <v>7</v>
      </c>
      <c r="J13699" s="36">
        <v>2</v>
      </c>
      <c r="K13699" s="37">
        <v>183000</v>
      </c>
      <c r="L13699" s="38" t="s">
        <v>15</v>
      </c>
      <c r="M13699" s="38" t="s">
        <v>13</v>
      </c>
    </row>
    <row r="13700" spans="1:13" s="39" customFormat="1" ht="12.75" x14ac:dyDescent="0.2">
      <c r="A13700" s="33" t="s">
        <v>12737</v>
      </c>
      <c r="B13700" s="33" t="s">
        <v>577</v>
      </c>
      <c r="C13700" s="34">
        <v>10</v>
      </c>
      <c r="D13700" s="33" t="s">
        <v>16</v>
      </c>
      <c r="E13700" s="33" t="s">
        <v>8287</v>
      </c>
      <c r="F13700" s="35">
        <v>11111700</v>
      </c>
      <c r="G13700" s="33" t="s">
        <v>15071</v>
      </c>
      <c r="H13700" s="33">
        <v>4</v>
      </c>
      <c r="I13700" s="33">
        <v>7</v>
      </c>
      <c r="J13700" s="36">
        <v>4</v>
      </c>
      <c r="K13700" s="37">
        <v>300800</v>
      </c>
      <c r="L13700" s="38" t="s">
        <v>15</v>
      </c>
      <c r="M13700" s="38" t="s">
        <v>13</v>
      </c>
    </row>
    <row r="13701" spans="1:13" s="39" customFormat="1" ht="12.75" x14ac:dyDescent="0.2">
      <c r="A13701" s="33" t="s">
        <v>12737</v>
      </c>
      <c r="B13701" s="33" t="s">
        <v>577</v>
      </c>
      <c r="C13701" s="34">
        <v>10</v>
      </c>
      <c r="D13701" s="33" t="s">
        <v>16</v>
      </c>
      <c r="E13701" s="33" t="s">
        <v>12724</v>
      </c>
      <c r="F13701" s="35">
        <v>11101704</v>
      </c>
      <c r="G13701" s="33" t="s">
        <v>15071</v>
      </c>
      <c r="H13701" s="33">
        <v>4</v>
      </c>
      <c r="I13701" s="33">
        <v>7</v>
      </c>
      <c r="J13701" s="36">
        <v>20</v>
      </c>
      <c r="K13701" s="37">
        <v>36000</v>
      </c>
      <c r="L13701" s="38" t="s">
        <v>15</v>
      </c>
      <c r="M13701" s="38" t="s">
        <v>13</v>
      </c>
    </row>
    <row r="13702" spans="1:13" s="39" customFormat="1" ht="12.75" x14ac:dyDescent="0.2">
      <c r="A13702" s="33" t="s">
        <v>12737</v>
      </c>
      <c r="B13702" s="33" t="s">
        <v>577</v>
      </c>
      <c r="C13702" s="34">
        <v>10</v>
      </c>
      <c r="D13702" s="33" t="s">
        <v>16</v>
      </c>
      <c r="E13702" s="33" t="s">
        <v>12725</v>
      </c>
      <c r="F13702" s="35">
        <v>30131600</v>
      </c>
      <c r="G13702" s="33" t="s">
        <v>15071</v>
      </c>
      <c r="H13702" s="33">
        <v>4</v>
      </c>
      <c r="I13702" s="33">
        <v>7</v>
      </c>
      <c r="J13702" s="36">
        <v>558</v>
      </c>
      <c r="K13702" s="37">
        <v>725400</v>
      </c>
      <c r="L13702" s="38" t="s">
        <v>15</v>
      </c>
      <c r="M13702" s="38" t="s">
        <v>13</v>
      </c>
    </row>
    <row r="13703" spans="1:13" s="39" customFormat="1" ht="12.75" x14ac:dyDescent="0.2">
      <c r="A13703" s="33" t="s">
        <v>12737</v>
      </c>
      <c r="B13703" s="33" t="s">
        <v>577</v>
      </c>
      <c r="C13703" s="34">
        <v>10</v>
      </c>
      <c r="D13703" s="33" t="s">
        <v>16</v>
      </c>
      <c r="E13703" s="33" t="s">
        <v>12726</v>
      </c>
      <c r="F13703" s="35">
        <v>30103605</v>
      </c>
      <c r="G13703" s="33" t="s">
        <v>15071</v>
      </c>
      <c r="H13703" s="33">
        <v>4</v>
      </c>
      <c r="I13703" s="33">
        <v>7</v>
      </c>
      <c r="J13703" s="36">
        <v>5</v>
      </c>
      <c r="K13703" s="37">
        <v>56000</v>
      </c>
      <c r="L13703" s="38" t="s">
        <v>15</v>
      </c>
      <c r="M13703" s="38" t="s">
        <v>13</v>
      </c>
    </row>
    <row r="13704" spans="1:13" s="39" customFormat="1" ht="12.75" x14ac:dyDescent="0.2">
      <c r="A13704" s="33" t="s">
        <v>12737</v>
      </c>
      <c r="B13704" s="33" t="s">
        <v>577</v>
      </c>
      <c r="C13704" s="34">
        <v>10</v>
      </c>
      <c r="D13704" s="33" t="s">
        <v>16</v>
      </c>
      <c r="E13704" s="33" t="s">
        <v>12727</v>
      </c>
      <c r="F13704" s="35">
        <v>31162004</v>
      </c>
      <c r="G13704" s="33" t="s">
        <v>15071</v>
      </c>
      <c r="H13704" s="33">
        <v>4</v>
      </c>
      <c r="I13704" s="33">
        <v>7</v>
      </c>
      <c r="J13704" s="36">
        <v>5</v>
      </c>
      <c r="K13704" s="37">
        <v>11500</v>
      </c>
      <c r="L13704" s="38" t="s">
        <v>15</v>
      </c>
      <c r="M13704" s="38" t="s">
        <v>13</v>
      </c>
    </row>
    <row r="13705" spans="1:13" s="39" customFormat="1" ht="12.75" x14ac:dyDescent="0.2">
      <c r="A13705" s="33" t="s">
        <v>12737</v>
      </c>
      <c r="B13705" s="33" t="s">
        <v>577</v>
      </c>
      <c r="C13705" s="34">
        <v>10</v>
      </c>
      <c r="D13705" s="33" t="s">
        <v>16</v>
      </c>
      <c r="E13705" s="33" t="s">
        <v>12728</v>
      </c>
      <c r="F13705" s="35">
        <v>30121600</v>
      </c>
      <c r="G13705" s="33" t="s">
        <v>15071</v>
      </c>
      <c r="H13705" s="33">
        <v>4</v>
      </c>
      <c r="I13705" s="33">
        <v>7</v>
      </c>
      <c r="J13705" s="36">
        <v>55</v>
      </c>
      <c r="K13705" s="37">
        <v>297000</v>
      </c>
      <c r="L13705" s="38" t="s">
        <v>15</v>
      </c>
      <c r="M13705" s="38" t="s">
        <v>13</v>
      </c>
    </row>
    <row r="13706" spans="1:13" s="39" customFormat="1" ht="12.75" x14ac:dyDescent="0.2">
      <c r="A13706" s="33" t="s">
        <v>12737</v>
      </c>
      <c r="B13706" s="33" t="s">
        <v>577</v>
      </c>
      <c r="C13706" s="34">
        <v>10</v>
      </c>
      <c r="D13706" s="33" t="s">
        <v>16</v>
      </c>
      <c r="E13706" s="33" t="s">
        <v>12729</v>
      </c>
      <c r="F13706" s="35">
        <v>31211502</v>
      </c>
      <c r="G13706" s="33" t="s">
        <v>15071</v>
      </c>
      <c r="H13706" s="33">
        <v>4</v>
      </c>
      <c r="I13706" s="33">
        <v>7</v>
      </c>
      <c r="J13706" s="36">
        <v>19</v>
      </c>
      <c r="K13706" s="37">
        <v>2850000</v>
      </c>
      <c r="L13706" s="38" t="s">
        <v>15</v>
      </c>
      <c r="M13706" s="38" t="s">
        <v>13</v>
      </c>
    </row>
    <row r="13707" spans="1:13" s="39" customFormat="1" ht="12.75" x14ac:dyDescent="0.2">
      <c r="A13707" s="33" t="s">
        <v>12737</v>
      </c>
      <c r="B13707" s="33" t="s">
        <v>581</v>
      </c>
      <c r="C13707" s="34">
        <v>10</v>
      </c>
      <c r="D13707" s="33" t="s">
        <v>90</v>
      </c>
      <c r="E13707" s="33" t="s">
        <v>1226</v>
      </c>
      <c r="F13707" s="35">
        <v>47131801</v>
      </c>
      <c r="G13707" s="33" t="s">
        <v>15071</v>
      </c>
      <c r="H13707" s="33">
        <v>4</v>
      </c>
      <c r="I13707" s="33">
        <v>7</v>
      </c>
      <c r="J13707" s="36">
        <v>40</v>
      </c>
      <c r="K13707" s="37">
        <v>1280000</v>
      </c>
      <c r="L13707" s="38" t="s">
        <v>15</v>
      </c>
      <c r="M13707" s="38" t="s">
        <v>13</v>
      </c>
    </row>
    <row r="13708" spans="1:13" s="39" customFormat="1" ht="12.75" x14ac:dyDescent="0.2">
      <c r="A13708" s="33" t="s">
        <v>12737</v>
      </c>
      <c r="B13708" s="33" t="s">
        <v>582</v>
      </c>
      <c r="C13708" s="34">
        <v>10</v>
      </c>
      <c r="D13708" s="33" t="s">
        <v>34</v>
      </c>
      <c r="E13708" s="33" t="s">
        <v>12730</v>
      </c>
      <c r="F13708" s="35">
        <v>31191521</v>
      </c>
      <c r="G13708" s="33" t="s">
        <v>15071</v>
      </c>
      <c r="H13708" s="33">
        <v>4</v>
      </c>
      <c r="I13708" s="33">
        <v>7</v>
      </c>
      <c r="J13708" s="36">
        <v>30</v>
      </c>
      <c r="K13708" s="37">
        <v>462000</v>
      </c>
      <c r="L13708" s="38" t="s">
        <v>15</v>
      </c>
      <c r="M13708" s="38" t="s">
        <v>13</v>
      </c>
    </row>
    <row r="13709" spans="1:13" s="39" customFormat="1" ht="12.75" x14ac:dyDescent="0.2">
      <c r="A13709" s="33" t="s">
        <v>12737</v>
      </c>
      <c r="B13709" s="33" t="s">
        <v>586</v>
      </c>
      <c r="C13709" s="34">
        <v>10</v>
      </c>
      <c r="D13709" s="33" t="s">
        <v>94</v>
      </c>
      <c r="E13709" s="33" t="s">
        <v>12731</v>
      </c>
      <c r="F13709" s="35">
        <v>72102900</v>
      </c>
      <c r="G13709" s="33" t="s">
        <v>466</v>
      </c>
      <c r="H13709" s="33">
        <v>4</v>
      </c>
      <c r="I13709" s="33">
        <v>8</v>
      </c>
      <c r="J13709" s="36">
        <v>1</v>
      </c>
      <c r="K13709" s="37">
        <v>426425331.82999998</v>
      </c>
      <c r="L13709" s="38" t="s">
        <v>12</v>
      </c>
      <c r="M13709" s="38" t="s">
        <v>13</v>
      </c>
    </row>
    <row r="13710" spans="1:13" s="39" customFormat="1" ht="12.75" x14ac:dyDescent="0.2">
      <c r="A13710" s="33" t="s">
        <v>12737</v>
      </c>
      <c r="B13710" s="33" t="s">
        <v>586</v>
      </c>
      <c r="C13710" s="34">
        <v>10</v>
      </c>
      <c r="D13710" s="33" t="s">
        <v>94</v>
      </c>
      <c r="E13710" s="33" t="s">
        <v>12732</v>
      </c>
      <c r="F13710" s="35">
        <v>72101500</v>
      </c>
      <c r="G13710" s="33" t="s">
        <v>466</v>
      </c>
      <c r="H13710" s="33">
        <v>6</v>
      </c>
      <c r="I13710" s="33">
        <v>6</v>
      </c>
      <c r="J13710" s="36">
        <v>1</v>
      </c>
      <c r="K13710" s="37">
        <v>367452527</v>
      </c>
      <c r="L13710" s="38" t="s">
        <v>12</v>
      </c>
      <c r="M13710" s="38" t="s">
        <v>13</v>
      </c>
    </row>
    <row r="13711" spans="1:13" s="39" customFormat="1" ht="12.75" x14ac:dyDescent="0.2">
      <c r="A13711" s="33" t="s">
        <v>12737</v>
      </c>
      <c r="B13711" s="33" t="s">
        <v>586</v>
      </c>
      <c r="C13711" s="34">
        <v>10</v>
      </c>
      <c r="D13711" s="33" t="s">
        <v>94</v>
      </c>
      <c r="E13711" s="33" t="s">
        <v>12733</v>
      </c>
      <c r="F13711" s="35">
        <v>72101507</v>
      </c>
      <c r="G13711" s="33" t="s">
        <v>466</v>
      </c>
      <c r="H13711" s="33">
        <v>6</v>
      </c>
      <c r="I13711" s="33">
        <v>5</v>
      </c>
      <c r="J13711" s="36">
        <v>1</v>
      </c>
      <c r="K13711" s="37">
        <v>405000000</v>
      </c>
      <c r="L13711" s="38" t="s">
        <v>12</v>
      </c>
      <c r="M13711" s="38" t="s">
        <v>13</v>
      </c>
    </row>
    <row r="13712" spans="1:13" s="39" customFormat="1" ht="12.75" x14ac:dyDescent="0.2">
      <c r="A13712" s="33" t="s">
        <v>12737</v>
      </c>
      <c r="B13712" s="33" t="s">
        <v>5906</v>
      </c>
      <c r="C13712" s="34">
        <v>10</v>
      </c>
      <c r="D13712" s="33" t="s">
        <v>118</v>
      </c>
      <c r="E13712" s="33" t="s">
        <v>12734</v>
      </c>
      <c r="F13712" s="35">
        <v>81101505</v>
      </c>
      <c r="G13712" s="33" t="s">
        <v>15073</v>
      </c>
      <c r="H13712" s="33">
        <v>6</v>
      </c>
      <c r="I13712" s="33">
        <v>5</v>
      </c>
      <c r="J13712" s="36">
        <v>1</v>
      </c>
      <c r="K13712" s="37">
        <v>129999999.43000001</v>
      </c>
      <c r="L13712" s="38" t="s">
        <v>12</v>
      </c>
      <c r="M13712" s="38" t="s">
        <v>13</v>
      </c>
    </row>
    <row r="13713" spans="1:13" s="39" customFormat="1" ht="12.75" x14ac:dyDescent="0.2">
      <c r="A13713" s="33" t="s">
        <v>12737</v>
      </c>
      <c r="B13713" s="33" t="s">
        <v>5906</v>
      </c>
      <c r="C13713" s="34">
        <v>10</v>
      </c>
      <c r="D13713" s="33" t="s">
        <v>118</v>
      </c>
      <c r="E13713" s="33" t="s">
        <v>12735</v>
      </c>
      <c r="F13713" s="35">
        <v>81101505</v>
      </c>
      <c r="G13713" s="33" t="s">
        <v>15071</v>
      </c>
      <c r="H13713" s="33">
        <v>6</v>
      </c>
      <c r="I13713" s="33">
        <v>4</v>
      </c>
      <c r="J13713" s="36">
        <v>1</v>
      </c>
      <c r="K13713" s="37">
        <v>48814990</v>
      </c>
      <c r="L13713" s="38" t="s">
        <v>12</v>
      </c>
      <c r="M13713" s="38" t="s">
        <v>13</v>
      </c>
    </row>
    <row r="13714" spans="1:13" s="39" customFormat="1" ht="12.75" x14ac:dyDescent="0.2">
      <c r="A13714" s="33" t="s">
        <v>12737</v>
      </c>
      <c r="B13714" s="33" t="s">
        <v>611</v>
      </c>
      <c r="C13714" s="34">
        <v>10</v>
      </c>
      <c r="D13714" s="33" t="s">
        <v>108</v>
      </c>
      <c r="E13714" s="33" t="s">
        <v>12736</v>
      </c>
      <c r="F13714" s="35">
        <v>81101500</v>
      </c>
      <c r="G13714" s="33" t="s">
        <v>15073</v>
      </c>
      <c r="H13714" s="33">
        <v>5</v>
      </c>
      <c r="I13714" s="33">
        <v>7</v>
      </c>
      <c r="J13714" s="36">
        <v>1</v>
      </c>
      <c r="K13714" s="37">
        <v>234999653</v>
      </c>
      <c r="L13714" s="38" t="s">
        <v>12</v>
      </c>
      <c r="M13714" s="38" t="s">
        <v>13</v>
      </c>
    </row>
    <row r="13715" spans="1:13" s="39" customFormat="1" ht="12.75" x14ac:dyDescent="0.2">
      <c r="A13715" s="33" t="s">
        <v>12737</v>
      </c>
      <c r="B13715" s="33" t="s">
        <v>611</v>
      </c>
      <c r="C13715" s="34">
        <v>10</v>
      </c>
      <c r="D13715" s="33" t="s">
        <v>108</v>
      </c>
      <c r="E13715" s="33" t="s">
        <v>14970</v>
      </c>
      <c r="F13715" s="35">
        <v>81101500</v>
      </c>
      <c r="G13715" s="33" t="s">
        <v>15073</v>
      </c>
      <c r="H13715" s="33">
        <v>6</v>
      </c>
      <c r="I13715" s="33">
        <v>6</v>
      </c>
      <c r="J13715" s="36">
        <v>1</v>
      </c>
      <c r="K13715" s="37">
        <v>200296953.74000001</v>
      </c>
      <c r="L13715" s="38" t="s">
        <v>12</v>
      </c>
      <c r="M13715" s="38" t="s">
        <v>13</v>
      </c>
    </row>
    <row r="13716" spans="1:13" s="39" customFormat="1" ht="12.75" x14ac:dyDescent="0.2">
      <c r="A13716" s="33" t="s">
        <v>12737</v>
      </c>
      <c r="B13716" s="33" t="s">
        <v>586</v>
      </c>
      <c r="C13716" s="34">
        <v>16</v>
      </c>
      <c r="D13716" s="33" t="s">
        <v>94</v>
      </c>
      <c r="E13716" s="33" t="s">
        <v>12731</v>
      </c>
      <c r="F13716" s="35">
        <v>72102900</v>
      </c>
      <c r="G13716" s="33" t="s">
        <v>466</v>
      </c>
      <c r="H13716" s="33">
        <v>9</v>
      </c>
      <c r="I13716" s="33">
        <v>3</v>
      </c>
      <c r="J13716" s="36">
        <v>1</v>
      </c>
      <c r="K13716" s="37">
        <v>74496000</v>
      </c>
      <c r="L13716" s="38" t="s">
        <v>12</v>
      </c>
      <c r="M13716" s="38" t="s">
        <v>13</v>
      </c>
    </row>
    <row r="13717" spans="1:13" s="39" customFormat="1" ht="12.75" x14ac:dyDescent="0.2">
      <c r="A13717" s="33" t="s">
        <v>12737</v>
      </c>
      <c r="B13717" s="33" t="s">
        <v>586</v>
      </c>
      <c r="C13717" s="34">
        <v>10</v>
      </c>
      <c r="D13717" s="33" t="s">
        <v>94</v>
      </c>
      <c r="E13717" s="33" t="s">
        <v>12731</v>
      </c>
      <c r="F13717" s="35">
        <v>72102900</v>
      </c>
      <c r="G13717" s="33" t="s">
        <v>466</v>
      </c>
      <c r="H13717" s="33">
        <v>9</v>
      </c>
      <c r="I13717" s="33">
        <v>3</v>
      </c>
      <c r="J13717" s="36">
        <v>1</v>
      </c>
      <c r="K13717" s="37">
        <v>52280616</v>
      </c>
      <c r="L13717" s="38" t="s">
        <v>12</v>
      </c>
      <c r="M13717" s="38" t="s">
        <v>13</v>
      </c>
    </row>
    <row r="13718" spans="1:13" s="39" customFormat="1" ht="12.75" x14ac:dyDescent="0.2">
      <c r="A13718" s="33" t="s">
        <v>45</v>
      </c>
      <c r="B13718" s="33" t="s">
        <v>555</v>
      </c>
      <c r="C13718" s="34">
        <v>10</v>
      </c>
      <c r="D13718" s="33" t="s">
        <v>76</v>
      </c>
      <c r="E13718" s="33" t="s">
        <v>12740</v>
      </c>
      <c r="F13718" s="35">
        <v>43233200</v>
      </c>
      <c r="G13718" s="33" t="s">
        <v>466</v>
      </c>
      <c r="H13718" s="33">
        <v>2</v>
      </c>
      <c r="I13718" s="33">
        <v>4</v>
      </c>
      <c r="J13718" s="36">
        <v>250</v>
      </c>
      <c r="K13718" s="37">
        <v>26775000</v>
      </c>
      <c r="L13718" s="38" t="s">
        <v>15</v>
      </c>
      <c r="M13718" s="38" t="s">
        <v>13</v>
      </c>
    </row>
    <row r="13719" spans="1:13" s="39" customFormat="1" ht="12.75" x14ac:dyDescent="0.2">
      <c r="A13719" s="33" t="s">
        <v>45</v>
      </c>
      <c r="B13719" s="33" t="s">
        <v>582</v>
      </c>
      <c r="C13719" s="34">
        <v>10</v>
      </c>
      <c r="D13719" s="33" t="s">
        <v>34</v>
      </c>
      <c r="E13719" s="33" t="s">
        <v>12741</v>
      </c>
      <c r="F13719" s="35">
        <v>43211612</v>
      </c>
      <c r="G13719" s="33" t="s">
        <v>467</v>
      </c>
      <c r="H13719" s="33">
        <v>1</v>
      </c>
      <c r="I13719" s="33">
        <v>7</v>
      </c>
      <c r="J13719" s="36">
        <v>1</v>
      </c>
      <c r="K13719" s="37">
        <v>226000000</v>
      </c>
      <c r="L13719" s="38" t="s">
        <v>12</v>
      </c>
      <c r="M13719" s="38" t="s">
        <v>2371</v>
      </c>
    </row>
    <row r="13720" spans="1:13" s="39" customFormat="1" ht="12.75" x14ac:dyDescent="0.2">
      <c r="A13720" s="33" t="s">
        <v>45</v>
      </c>
      <c r="B13720" s="33" t="s">
        <v>582</v>
      </c>
      <c r="C13720" s="34">
        <v>10</v>
      </c>
      <c r="D13720" s="33" t="s">
        <v>34</v>
      </c>
      <c r="E13720" s="33" t="s">
        <v>12742</v>
      </c>
      <c r="F13720" s="35">
        <v>43211612</v>
      </c>
      <c r="G13720" s="33" t="s">
        <v>467</v>
      </c>
      <c r="H13720" s="33">
        <v>3</v>
      </c>
      <c r="I13720" s="33">
        <v>4</v>
      </c>
      <c r="J13720" s="36">
        <v>1</v>
      </c>
      <c r="K13720" s="37">
        <v>125889717</v>
      </c>
      <c r="L13720" s="38" t="s">
        <v>12</v>
      </c>
      <c r="M13720" s="38" t="s">
        <v>13</v>
      </c>
    </row>
    <row r="13721" spans="1:13" s="39" customFormat="1" ht="12.75" x14ac:dyDescent="0.2">
      <c r="A13721" s="33" t="s">
        <v>45</v>
      </c>
      <c r="B13721" s="33" t="s">
        <v>586</v>
      </c>
      <c r="C13721" s="34">
        <v>10</v>
      </c>
      <c r="D13721" s="33" t="s">
        <v>94</v>
      </c>
      <c r="E13721" s="33" t="s">
        <v>12743</v>
      </c>
      <c r="F13721" s="35">
        <v>72101511</v>
      </c>
      <c r="G13721" s="33" t="s">
        <v>15071</v>
      </c>
      <c r="H13721" s="33">
        <v>1</v>
      </c>
      <c r="I13721" s="33">
        <v>7</v>
      </c>
      <c r="J13721" s="36">
        <v>1</v>
      </c>
      <c r="K13721" s="37">
        <v>9900000</v>
      </c>
      <c r="L13721" s="38" t="s">
        <v>12</v>
      </c>
      <c r="M13721" s="38" t="s">
        <v>2371</v>
      </c>
    </row>
    <row r="13722" spans="1:13" s="39" customFormat="1" ht="12.75" x14ac:dyDescent="0.2">
      <c r="A13722" s="33" t="s">
        <v>45</v>
      </c>
      <c r="B13722" s="33" t="s">
        <v>586</v>
      </c>
      <c r="C13722" s="34">
        <v>10</v>
      </c>
      <c r="D13722" s="33" t="s">
        <v>94</v>
      </c>
      <c r="E13722" s="33" t="s">
        <v>12744</v>
      </c>
      <c r="F13722" s="35">
        <v>72101511</v>
      </c>
      <c r="G13722" s="33" t="s">
        <v>15071</v>
      </c>
      <c r="H13722" s="33">
        <v>3</v>
      </c>
      <c r="I13722" s="33">
        <v>4</v>
      </c>
      <c r="J13722" s="36">
        <v>1</v>
      </c>
      <c r="K13722" s="37">
        <v>9400000</v>
      </c>
      <c r="L13722" s="38" t="s">
        <v>12</v>
      </c>
      <c r="M13722" s="38" t="s">
        <v>13</v>
      </c>
    </row>
    <row r="13723" spans="1:13" s="39" customFormat="1" ht="12.75" x14ac:dyDescent="0.2">
      <c r="A13723" s="33" t="s">
        <v>45</v>
      </c>
      <c r="B13723" s="33" t="s">
        <v>589</v>
      </c>
      <c r="C13723" s="34">
        <v>10</v>
      </c>
      <c r="D13723" s="33" t="s">
        <v>13915</v>
      </c>
      <c r="E13723" s="33" t="s">
        <v>12745</v>
      </c>
      <c r="F13723" s="35">
        <v>81112205</v>
      </c>
      <c r="G13723" s="33" t="s">
        <v>466</v>
      </c>
      <c r="H13723" s="33">
        <v>1</v>
      </c>
      <c r="I13723" s="33">
        <v>7</v>
      </c>
      <c r="J13723" s="36">
        <v>1</v>
      </c>
      <c r="K13723" s="37">
        <v>45508100</v>
      </c>
      <c r="L13723" s="38" t="s">
        <v>12</v>
      </c>
      <c r="M13723" s="38" t="s">
        <v>2371</v>
      </c>
    </row>
    <row r="13724" spans="1:13" s="39" customFormat="1" ht="12.75" x14ac:dyDescent="0.2">
      <c r="A13724" s="33" t="s">
        <v>45</v>
      </c>
      <c r="B13724" s="33" t="s">
        <v>589</v>
      </c>
      <c r="C13724" s="34">
        <v>10</v>
      </c>
      <c r="D13724" s="33" t="s">
        <v>13915</v>
      </c>
      <c r="E13724" s="33" t="s">
        <v>12746</v>
      </c>
      <c r="F13724" s="35">
        <v>81111800</v>
      </c>
      <c r="G13724" s="33" t="s">
        <v>466</v>
      </c>
      <c r="H13724" s="33">
        <v>1</v>
      </c>
      <c r="I13724" s="33">
        <v>7</v>
      </c>
      <c r="J13724" s="36">
        <v>1</v>
      </c>
      <c r="K13724" s="37">
        <v>81611359</v>
      </c>
      <c r="L13724" s="38" t="s">
        <v>12</v>
      </c>
      <c r="M13724" s="38" t="s">
        <v>2371</v>
      </c>
    </row>
    <row r="13725" spans="1:13" s="39" customFormat="1" ht="12.75" x14ac:dyDescent="0.2">
      <c r="A13725" s="33" t="s">
        <v>45</v>
      </c>
      <c r="B13725" s="33" t="s">
        <v>589</v>
      </c>
      <c r="C13725" s="34">
        <v>10</v>
      </c>
      <c r="D13725" s="33" t="s">
        <v>13915</v>
      </c>
      <c r="E13725" s="33" t="s">
        <v>12747</v>
      </c>
      <c r="F13725" s="35">
        <v>72103302</v>
      </c>
      <c r="G13725" s="33" t="s">
        <v>466</v>
      </c>
      <c r="H13725" s="33">
        <v>1</v>
      </c>
      <c r="I13725" s="33">
        <v>7</v>
      </c>
      <c r="J13725" s="36">
        <v>1</v>
      </c>
      <c r="K13725" s="37">
        <v>112000000</v>
      </c>
      <c r="L13725" s="38" t="s">
        <v>12</v>
      </c>
      <c r="M13725" s="38" t="s">
        <v>2371</v>
      </c>
    </row>
    <row r="13726" spans="1:13" s="39" customFormat="1" ht="12.75" x14ac:dyDescent="0.2">
      <c r="A13726" s="33" t="s">
        <v>45</v>
      </c>
      <c r="B13726" s="33" t="s">
        <v>589</v>
      </c>
      <c r="C13726" s="34">
        <v>10</v>
      </c>
      <c r="D13726" s="33" t="s">
        <v>13915</v>
      </c>
      <c r="E13726" s="33" t="s">
        <v>12748</v>
      </c>
      <c r="F13726" s="35">
        <v>81112220</v>
      </c>
      <c r="G13726" s="33" t="s">
        <v>466</v>
      </c>
      <c r="H13726" s="33">
        <v>1</v>
      </c>
      <c r="I13726" s="33">
        <v>7</v>
      </c>
      <c r="J13726" s="36">
        <v>1</v>
      </c>
      <c r="K13726" s="37">
        <v>437219596</v>
      </c>
      <c r="L13726" s="38" t="s">
        <v>12</v>
      </c>
      <c r="M13726" s="38" t="s">
        <v>2371</v>
      </c>
    </row>
    <row r="13727" spans="1:13" s="39" customFormat="1" ht="12.75" x14ac:dyDescent="0.2">
      <c r="A13727" s="33" t="s">
        <v>45</v>
      </c>
      <c r="B13727" s="33" t="s">
        <v>589</v>
      </c>
      <c r="C13727" s="34">
        <v>10</v>
      </c>
      <c r="D13727" s="33" t="s">
        <v>13915</v>
      </c>
      <c r="E13727" s="33" t="s">
        <v>12749</v>
      </c>
      <c r="F13727" s="35">
        <v>81111800</v>
      </c>
      <c r="G13727" s="33" t="s">
        <v>466</v>
      </c>
      <c r="H13727" s="33">
        <v>1</v>
      </c>
      <c r="I13727" s="33">
        <v>7</v>
      </c>
      <c r="J13727" s="36">
        <v>1</v>
      </c>
      <c r="K13727" s="37">
        <v>71920000</v>
      </c>
      <c r="L13727" s="38" t="s">
        <v>12</v>
      </c>
      <c r="M13727" s="38" t="s">
        <v>2371</v>
      </c>
    </row>
    <row r="13728" spans="1:13" s="39" customFormat="1" ht="12.75" x14ac:dyDescent="0.2">
      <c r="A13728" s="33" t="s">
        <v>45</v>
      </c>
      <c r="B13728" s="33" t="s">
        <v>589</v>
      </c>
      <c r="C13728" s="34">
        <v>10</v>
      </c>
      <c r="D13728" s="33" t="s">
        <v>13915</v>
      </c>
      <c r="E13728" s="33" t="s">
        <v>12750</v>
      </c>
      <c r="F13728" s="35">
        <v>81112300</v>
      </c>
      <c r="G13728" s="33" t="s">
        <v>467</v>
      </c>
      <c r="H13728" s="33">
        <v>1</v>
      </c>
      <c r="I13728" s="33">
        <v>7</v>
      </c>
      <c r="J13728" s="36">
        <v>1</v>
      </c>
      <c r="K13728" s="37">
        <v>536675265</v>
      </c>
      <c r="L13728" s="38" t="s">
        <v>12</v>
      </c>
      <c r="M13728" s="38" t="s">
        <v>2371</v>
      </c>
    </row>
    <row r="13729" spans="1:13" s="39" customFormat="1" ht="12.75" x14ac:dyDescent="0.2">
      <c r="A13729" s="33" t="s">
        <v>45</v>
      </c>
      <c r="B13729" s="33" t="s">
        <v>589</v>
      </c>
      <c r="C13729" s="34">
        <v>10</v>
      </c>
      <c r="D13729" s="33" t="s">
        <v>13915</v>
      </c>
      <c r="E13729" s="33" t="s">
        <v>14971</v>
      </c>
      <c r="F13729" s="35">
        <v>72151605</v>
      </c>
      <c r="G13729" s="33" t="s">
        <v>466</v>
      </c>
      <c r="H13729" s="33">
        <v>1</v>
      </c>
      <c r="I13729" s="33">
        <v>3</v>
      </c>
      <c r="J13729" s="36">
        <v>1</v>
      </c>
      <c r="K13729" s="37">
        <v>146457980</v>
      </c>
      <c r="L13729" s="38" t="s">
        <v>12</v>
      </c>
      <c r="M13729" s="38" t="s">
        <v>2371</v>
      </c>
    </row>
    <row r="13730" spans="1:13" s="39" customFormat="1" ht="12.75" x14ac:dyDescent="0.2">
      <c r="A13730" s="33" t="s">
        <v>45</v>
      </c>
      <c r="B13730" s="33" t="s">
        <v>589</v>
      </c>
      <c r="C13730" s="34">
        <v>10</v>
      </c>
      <c r="D13730" s="33" t="s">
        <v>13915</v>
      </c>
      <c r="E13730" s="33" t="s">
        <v>12751</v>
      </c>
      <c r="F13730" s="35">
        <v>81111800</v>
      </c>
      <c r="G13730" s="33" t="s">
        <v>15071</v>
      </c>
      <c r="H13730" s="33">
        <v>1</v>
      </c>
      <c r="I13730" s="33">
        <v>7</v>
      </c>
      <c r="J13730" s="36">
        <v>1</v>
      </c>
      <c r="K13730" s="37">
        <v>25340818</v>
      </c>
      <c r="L13730" s="38" t="s">
        <v>12</v>
      </c>
      <c r="M13730" s="38" t="s">
        <v>2371</v>
      </c>
    </row>
    <row r="13731" spans="1:13" s="39" customFormat="1" ht="12.75" x14ac:dyDescent="0.2">
      <c r="A13731" s="33" t="s">
        <v>45</v>
      </c>
      <c r="B13731" s="33" t="s">
        <v>589</v>
      </c>
      <c r="C13731" s="34">
        <v>10</v>
      </c>
      <c r="D13731" s="33" t="s">
        <v>13915</v>
      </c>
      <c r="E13731" s="33" t="s">
        <v>12752</v>
      </c>
      <c r="F13731" s="35">
        <v>81112205</v>
      </c>
      <c r="G13731" s="33" t="s">
        <v>15071</v>
      </c>
      <c r="H13731" s="33">
        <v>3</v>
      </c>
      <c r="I13731" s="33">
        <v>4</v>
      </c>
      <c r="J13731" s="36">
        <v>1</v>
      </c>
      <c r="K13731" s="37">
        <v>29394500</v>
      </c>
      <c r="L13731" s="38" t="s">
        <v>12</v>
      </c>
      <c r="M13731" s="38" t="s">
        <v>13</v>
      </c>
    </row>
    <row r="13732" spans="1:13" s="39" customFormat="1" ht="12.75" x14ac:dyDescent="0.2">
      <c r="A13732" s="33" t="s">
        <v>45</v>
      </c>
      <c r="B13732" s="33" t="s">
        <v>589</v>
      </c>
      <c r="C13732" s="34">
        <v>10</v>
      </c>
      <c r="D13732" s="33" t="s">
        <v>13915</v>
      </c>
      <c r="E13732" s="33" t="s">
        <v>12753</v>
      </c>
      <c r="F13732" s="35">
        <v>81111800</v>
      </c>
      <c r="G13732" s="33" t="s">
        <v>466</v>
      </c>
      <c r="H13732" s="33">
        <v>3</v>
      </c>
      <c r="I13732" s="33">
        <v>4</v>
      </c>
      <c r="J13732" s="36">
        <v>1</v>
      </c>
      <c r="K13732" s="37">
        <v>55000000</v>
      </c>
      <c r="L13732" s="38" t="s">
        <v>12</v>
      </c>
      <c r="M13732" s="38" t="s">
        <v>13</v>
      </c>
    </row>
    <row r="13733" spans="1:13" s="39" customFormat="1" ht="12.75" x14ac:dyDescent="0.2">
      <c r="A13733" s="33" t="s">
        <v>45</v>
      </c>
      <c r="B13733" s="33" t="s">
        <v>589</v>
      </c>
      <c r="C13733" s="34">
        <v>10</v>
      </c>
      <c r="D13733" s="33" t="s">
        <v>13915</v>
      </c>
      <c r="E13733" s="33" t="s">
        <v>12754</v>
      </c>
      <c r="F13733" s="35">
        <v>72103302</v>
      </c>
      <c r="G13733" s="33" t="s">
        <v>466</v>
      </c>
      <c r="H13733" s="33">
        <v>3</v>
      </c>
      <c r="I13733" s="33">
        <v>4</v>
      </c>
      <c r="J13733" s="36">
        <v>1</v>
      </c>
      <c r="K13733" s="37">
        <v>86000000</v>
      </c>
      <c r="L13733" s="38" t="s">
        <v>12</v>
      </c>
      <c r="M13733" s="38" t="s">
        <v>13</v>
      </c>
    </row>
    <row r="13734" spans="1:13" s="39" customFormat="1" ht="12.75" x14ac:dyDescent="0.2">
      <c r="A13734" s="33" t="s">
        <v>45</v>
      </c>
      <c r="B13734" s="33" t="s">
        <v>589</v>
      </c>
      <c r="C13734" s="34">
        <v>10</v>
      </c>
      <c r="D13734" s="33" t="s">
        <v>13915</v>
      </c>
      <c r="E13734" s="33" t="s">
        <v>12755</v>
      </c>
      <c r="F13734" s="35">
        <v>81112220</v>
      </c>
      <c r="G13734" s="33" t="s">
        <v>466</v>
      </c>
      <c r="H13734" s="33">
        <v>3</v>
      </c>
      <c r="I13734" s="33">
        <v>4</v>
      </c>
      <c r="J13734" s="36">
        <v>1</v>
      </c>
      <c r="K13734" s="37">
        <v>343986798</v>
      </c>
      <c r="L13734" s="38" t="s">
        <v>12</v>
      </c>
      <c r="M13734" s="38" t="s">
        <v>13</v>
      </c>
    </row>
    <row r="13735" spans="1:13" s="39" customFormat="1" ht="12.75" x14ac:dyDescent="0.2">
      <c r="A13735" s="33" t="s">
        <v>45</v>
      </c>
      <c r="B13735" s="33" t="s">
        <v>589</v>
      </c>
      <c r="C13735" s="34">
        <v>10</v>
      </c>
      <c r="D13735" s="33" t="s">
        <v>13915</v>
      </c>
      <c r="E13735" s="33" t="s">
        <v>12756</v>
      </c>
      <c r="F13735" s="35">
        <v>81111800</v>
      </c>
      <c r="G13735" s="33" t="s">
        <v>466</v>
      </c>
      <c r="H13735" s="33">
        <v>3</v>
      </c>
      <c r="I13735" s="33">
        <v>4</v>
      </c>
      <c r="J13735" s="36">
        <v>1</v>
      </c>
      <c r="K13735" s="37">
        <v>48750000</v>
      </c>
      <c r="L13735" s="38" t="s">
        <v>12</v>
      </c>
      <c r="M13735" s="38" t="s">
        <v>13</v>
      </c>
    </row>
    <row r="13736" spans="1:13" s="39" customFormat="1" ht="12.75" x14ac:dyDescent="0.2">
      <c r="A13736" s="33" t="s">
        <v>45</v>
      </c>
      <c r="B13736" s="33" t="s">
        <v>589</v>
      </c>
      <c r="C13736" s="34">
        <v>10</v>
      </c>
      <c r="D13736" s="33" t="s">
        <v>13915</v>
      </c>
      <c r="E13736" s="33" t="s">
        <v>12757</v>
      </c>
      <c r="F13736" s="35">
        <v>81112300</v>
      </c>
      <c r="G13736" s="33" t="s">
        <v>467</v>
      </c>
      <c r="H13736" s="33">
        <v>3</v>
      </c>
      <c r="I13736" s="33">
        <v>4</v>
      </c>
      <c r="J13736" s="36">
        <v>1</v>
      </c>
      <c r="K13736" s="37">
        <v>352867342</v>
      </c>
      <c r="L13736" s="38" t="s">
        <v>12</v>
      </c>
      <c r="M13736" s="38" t="s">
        <v>13</v>
      </c>
    </row>
    <row r="13737" spans="1:13" s="39" customFormat="1" ht="12.75" x14ac:dyDescent="0.2">
      <c r="A13737" s="33" t="s">
        <v>45</v>
      </c>
      <c r="B13737" s="33" t="s">
        <v>595</v>
      </c>
      <c r="C13737" s="34">
        <v>10</v>
      </c>
      <c r="D13737" s="33" t="s">
        <v>58</v>
      </c>
      <c r="E13737" s="33" t="s">
        <v>12758</v>
      </c>
      <c r="F13737" s="35">
        <v>81112200</v>
      </c>
      <c r="G13737" s="33" t="s">
        <v>466</v>
      </c>
      <c r="H13737" s="33">
        <v>1</v>
      </c>
      <c r="I13737" s="33">
        <v>7</v>
      </c>
      <c r="J13737" s="36">
        <v>1</v>
      </c>
      <c r="K13737" s="37">
        <v>376440427.01999998</v>
      </c>
      <c r="L13737" s="38" t="s">
        <v>12</v>
      </c>
      <c r="M13737" s="38" t="s">
        <v>2371</v>
      </c>
    </row>
    <row r="13738" spans="1:13" s="39" customFormat="1" ht="12.75" x14ac:dyDescent="0.2">
      <c r="A13738" s="33" t="s">
        <v>45</v>
      </c>
      <c r="B13738" s="33" t="s">
        <v>595</v>
      </c>
      <c r="C13738" s="34">
        <v>10</v>
      </c>
      <c r="D13738" s="33" t="s">
        <v>58</v>
      </c>
      <c r="E13738" s="33" t="s">
        <v>12759</v>
      </c>
      <c r="F13738" s="35">
        <v>81112202</v>
      </c>
      <c r="G13738" s="33" t="s">
        <v>15071</v>
      </c>
      <c r="H13738" s="33">
        <v>1</v>
      </c>
      <c r="I13738" s="33">
        <v>7</v>
      </c>
      <c r="J13738" s="36">
        <v>1</v>
      </c>
      <c r="K13738" s="37">
        <v>9625875</v>
      </c>
      <c r="L13738" s="38" t="s">
        <v>12</v>
      </c>
      <c r="M13738" s="38" t="s">
        <v>2371</v>
      </c>
    </row>
    <row r="13739" spans="1:13" s="39" customFormat="1" ht="12.75" x14ac:dyDescent="0.2">
      <c r="A13739" s="33" t="s">
        <v>45</v>
      </c>
      <c r="B13739" s="33" t="s">
        <v>595</v>
      </c>
      <c r="C13739" s="34">
        <v>10</v>
      </c>
      <c r="D13739" s="33" t="s">
        <v>58</v>
      </c>
      <c r="E13739" s="33" t="s">
        <v>12760</v>
      </c>
      <c r="F13739" s="35">
        <v>81112200</v>
      </c>
      <c r="G13739" s="33" t="s">
        <v>466</v>
      </c>
      <c r="H13739" s="33">
        <v>1</v>
      </c>
      <c r="I13739" s="33">
        <v>7</v>
      </c>
      <c r="J13739" s="36">
        <v>1</v>
      </c>
      <c r="K13739" s="37">
        <v>33138500</v>
      </c>
      <c r="L13739" s="38" t="s">
        <v>12</v>
      </c>
      <c r="M13739" s="38" t="s">
        <v>2371</v>
      </c>
    </row>
    <row r="13740" spans="1:13" s="39" customFormat="1" ht="12.75" x14ac:dyDescent="0.2">
      <c r="A13740" s="33" t="s">
        <v>45</v>
      </c>
      <c r="B13740" s="33" t="s">
        <v>595</v>
      </c>
      <c r="C13740" s="34">
        <v>10</v>
      </c>
      <c r="D13740" s="33" t="s">
        <v>58</v>
      </c>
      <c r="E13740" s="33" t="s">
        <v>12761</v>
      </c>
      <c r="F13740" s="35">
        <v>81112208</v>
      </c>
      <c r="G13740" s="33" t="s">
        <v>15071</v>
      </c>
      <c r="H13740" s="33">
        <v>1</v>
      </c>
      <c r="I13740" s="33">
        <v>7</v>
      </c>
      <c r="J13740" s="36">
        <v>1</v>
      </c>
      <c r="K13740" s="37">
        <v>25849956</v>
      </c>
      <c r="L13740" s="38" t="s">
        <v>12</v>
      </c>
      <c r="M13740" s="38" t="s">
        <v>2371</v>
      </c>
    </row>
    <row r="13741" spans="1:13" s="39" customFormat="1" ht="12.75" x14ac:dyDescent="0.2">
      <c r="A13741" s="33" t="s">
        <v>45</v>
      </c>
      <c r="B13741" s="33" t="s">
        <v>595</v>
      </c>
      <c r="C13741" s="34">
        <v>10</v>
      </c>
      <c r="D13741" s="33" t="s">
        <v>58</v>
      </c>
      <c r="E13741" s="33" t="s">
        <v>12762</v>
      </c>
      <c r="F13741" s="35">
        <v>81112501</v>
      </c>
      <c r="G13741" s="33" t="s">
        <v>313</v>
      </c>
      <c r="H13741" s="33">
        <v>1</v>
      </c>
      <c r="I13741" s="33">
        <v>7</v>
      </c>
      <c r="J13741" s="36">
        <v>1</v>
      </c>
      <c r="K13741" s="37">
        <v>212949579.98000002</v>
      </c>
      <c r="L13741" s="38" t="s">
        <v>12</v>
      </c>
      <c r="M13741" s="38" t="s">
        <v>2371</v>
      </c>
    </row>
    <row r="13742" spans="1:13" s="39" customFormat="1" ht="12.75" x14ac:dyDescent="0.2">
      <c r="A13742" s="33" t="s">
        <v>45</v>
      </c>
      <c r="B13742" s="33" t="s">
        <v>595</v>
      </c>
      <c r="C13742" s="34">
        <v>10</v>
      </c>
      <c r="D13742" s="33" t="s">
        <v>58</v>
      </c>
      <c r="E13742" s="33" t="s">
        <v>12763</v>
      </c>
      <c r="F13742" s="35">
        <v>81112501</v>
      </c>
      <c r="G13742" s="33" t="s">
        <v>466</v>
      </c>
      <c r="H13742" s="33">
        <v>1</v>
      </c>
      <c r="I13742" s="33">
        <v>7</v>
      </c>
      <c r="J13742" s="36">
        <v>1</v>
      </c>
      <c r="K13742" s="37">
        <v>61663689.049999997</v>
      </c>
      <c r="L13742" s="38" t="s">
        <v>12</v>
      </c>
      <c r="M13742" s="38" t="s">
        <v>2371</v>
      </c>
    </row>
    <row r="13743" spans="1:13" s="39" customFormat="1" ht="12.75" x14ac:dyDescent="0.2">
      <c r="A13743" s="33" t="s">
        <v>45</v>
      </c>
      <c r="B13743" s="33" t="s">
        <v>595</v>
      </c>
      <c r="C13743" s="34">
        <v>10</v>
      </c>
      <c r="D13743" s="33" t="s">
        <v>58</v>
      </c>
      <c r="E13743" s="33" t="s">
        <v>12764</v>
      </c>
      <c r="F13743" s="35">
        <v>81112202</v>
      </c>
      <c r="G13743" s="33" t="s">
        <v>313</v>
      </c>
      <c r="H13743" s="33">
        <v>1</v>
      </c>
      <c r="I13743" s="33">
        <v>7</v>
      </c>
      <c r="J13743" s="36">
        <v>1</v>
      </c>
      <c r="K13743" s="37">
        <v>220000000</v>
      </c>
      <c r="L13743" s="38" t="s">
        <v>12</v>
      </c>
      <c r="M13743" s="38" t="s">
        <v>2371</v>
      </c>
    </row>
    <row r="13744" spans="1:13" s="39" customFormat="1" ht="12.75" x14ac:dyDescent="0.2">
      <c r="A13744" s="33" t="s">
        <v>45</v>
      </c>
      <c r="B13744" s="33" t="s">
        <v>595</v>
      </c>
      <c r="C13744" s="34">
        <v>10</v>
      </c>
      <c r="D13744" s="33" t="s">
        <v>58</v>
      </c>
      <c r="E13744" s="33" t="s">
        <v>12765</v>
      </c>
      <c r="F13744" s="35">
        <v>81112200</v>
      </c>
      <c r="G13744" s="33" t="s">
        <v>466</v>
      </c>
      <c r="H13744" s="33">
        <v>3</v>
      </c>
      <c r="I13744" s="33">
        <v>4</v>
      </c>
      <c r="J13744" s="36">
        <v>1</v>
      </c>
      <c r="K13744" s="37">
        <v>299000000</v>
      </c>
      <c r="L13744" s="38" t="s">
        <v>12</v>
      </c>
      <c r="M13744" s="38" t="s">
        <v>13</v>
      </c>
    </row>
    <row r="13745" spans="1:13" s="39" customFormat="1" ht="12.75" x14ac:dyDescent="0.2">
      <c r="A13745" s="33" t="s">
        <v>45</v>
      </c>
      <c r="B13745" s="33" t="s">
        <v>595</v>
      </c>
      <c r="C13745" s="34">
        <v>10</v>
      </c>
      <c r="D13745" s="33" t="s">
        <v>58</v>
      </c>
      <c r="E13745" s="33" t="s">
        <v>12766</v>
      </c>
      <c r="F13745" s="35">
        <v>81112202</v>
      </c>
      <c r="G13745" s="33" t="s">
        <v>15071</v>
      </c>
      <c r="H13745" s="33">
        <v>3</v>
      </c>
      <c r="I13745" s="33">
        <v>4</v>
      </c>
      <c r="J13745" s="36">
        <v>1</v>
      </c>
      <c r="K13745" s="37">
        <v>5355000</v>
      </c>
      <c r="L13745" s="38" t="s">
        <v>12</v>
      </c>
      <c r="M13745" s="38" t="s">
        <v>13</v>
      </c>
    </row>
    <row r="13746" spans="1:13" s="39" customFormat="1" ht="12.75" x14ac:dyDescent="0.2">
      <c r="A13746" s="33" t="s">
        <v>45</v>
      </c>
      <c r="B13746" s="33" t="s">
        <v>595</v>
      </c>
      <c r="C13746" s="34">
        <v>10</v>
      </c>
      <c r="D13746" s="33" t="s">
        <v>58</v>
      </c>
      <c r="E13746" s="33" t="s">
        <v>12767</v>
      </c>
      <c r="F13746" s="35">
        <v>81112200</v>
      </c>
      <c r="G13746" s="33" t="s">
        <v>466</v>
      </c>
      <c r="H13746" s="33">
        <v>3</v>
      </c>
      <c r="I13746" s="33">
        <v>4</v>
      </c>
      <c r="J13746" s="36">
        <v>1</v>
      </c>
      <c r="K13746" s="37">
        <v>39936000</v>
      </c>
      <c r="L13746" s="38" t="s">
        <v>12</v>
      </c>
      <c r="M13746" s="38" t="s">
        <v>13</v>
      </c>
    </row>
    <row r="13747" spans="1:13" s="39" customFormat="1" ht="12.75" x14ac:dyDescent="0.2">
      <c r="A13747" s="33" t="s">
        <v>45</v>
      </c>
      <c r="B13747" s="33" t="s">
        <v>595</v>
      </c>
      <c r="C13747" s="34">
        <v>10</v>
      </c>
      <c r="D13747" s="33" t="s">
        <v>58</v>
      </c>
      <c r="E13747" s="33" t="s">
        <v>12768</v>
      </c>
      <c r="F13747" s="35">
        <v>81112208</v>
      </c>
      <c r="G13747" s="33" t="s">
        <v>15071</v>
      </c>
      <c r="H13747" s="33">
        <v>3</v>
      </c>
      <c r="I13747" s="33">
        <v>4</v>
      </c>
      <c r="J13747" s="36">
        <v>1</v>
      </c>
      <c r="K13747" s="37">
        <v>21317978</v>
      </c>
      <c r="L13747" s="38" t="s">
        <v>12</v>
      </c>
      <c r="M13747" s="38" t="s">
        <v>13</v>
      </c>
    </row>
    <row r="13748" spans="1:13" s="39" customFormat="1" ht="12.75" x14ac:dyDescent="0.2">
      <c r="A13748" s="33" t="s">
        <v>45</v>
      </c>
      <c r="B13748" s="33" t="s">
        <v>595</v>
      </c>
      <c r="C13748" s="34">
        <v>10</v>
      </c>
      <c r="D13748" s="33" t="s">
        <v>58</v>
      </c>
      <c r="E13748" s="33" t="s">
        <v>12769</v>
      </c>
      <c r="F13748" s="35">
        <v>81112501</v>
      </c>
      <c r="G13748" s="33" t="s">
        <v>313</v>
      </c>
      <c r="H13748" s="33">
        <v>3</v>
      </c>
      <c r="I13748" s="33">
        <v>4</v>
      </c>
      <c r="J13748" s="36">
        <v>1</v>
      </c>
      <c r="K13748" s="37">
        <v>178647476</v>
      </c>
      <c r="L13748" s="38" t="s">
        <v>12</v>
      </c>
      <c r="M13748" s="38" t="s">
        <v>13</v>
      </c>
    </row>
    <row r="13749" spans="1:13" s="39" customFormat="1" ht="12.75" x14ac:dyDescent="0.2">
      <c r="A13749" s="33" t="s">
        <v>45</v>
      </c>
      <c r="B13749" s="33" t="s">
        <v>595</v>
      </c>
      <c r="C13749" s="34">
        <v>10</v>
      </c>
      <c r="D13749" s="33" t="s">
        <v>58</v>
      </c>
      <c r="E13749" s="33" t="s">
        <v>12770</v>
      </c>
      <c r="F13749" s="35">
        <v>81112200</v>
      </c>
      <c r="G13749" s="33" t="s">
        <v>15071</v>
      </c>
      <c r="H13749" s="33">
        <v>3</v>
      </c>
      <c r="I13749" s="33">
        <v>2</v>
      </c>
      <c r="J13749" s="36">
        <v>1</v>
      </c>
      <c r="K13749" s="37">
        <v>13520000</v>
      </c>
      <c r="L13749" s="38" t="s">
        <v>12</v>
      </c>
      <c r="M13749" s="38" t="s">
        <v>13</v>
      </c>
    </row>
    <row r="13750" spans="1:13" s="39" customFormat="1" ht="12.75" x14ac:dyDescent="0.2">
      <c r="A13750" s="33" t="s">
        <v>45</v>
      </c>
      <c r="B13750" s="33" t="s">
        <v>11003</v>
      </c>
      <c r="C13750" s="34">
        <v>10</v>
      </c>
      <c r="D13750" s="33" t="s">
        <v>121</v>
      </c>
      <c r="E13750" s="33" t="s">
        <v>12771</v>
      </c>
      <c r="F13750" s="35">
        <v>81112220</v>
      </c>
      <c r="G13750" s="33" t="s">
        <v>313</v>
      </c>
      <c r="H13750" s="33">
        <v>1</v>
      </c>
      <c r="I13750" s="33">
        <v>7</v>
      </c>
      <c r="J13750" s="36">
        <v>1</v>
      </c>
      <c r="K13750" s="37">
        <v>857407704.80999994</v>
      </c>
      <c r="L13750" s="38" t="s">
        <v>12</v>
      </c>
      <c r="M13750" s="38" t="s">
        <v>2371</v>
      </c>
    </row>
    <row r="13751" spans="1:13" s="39" customFormat="1" ht="12.75" x14ac:dyDescent="0.2">
      <c r="A13751" s="33" t="s">
        <v>45</v>
      </c>
      <c r="B13751" s="33" t="s">
        <v>11003</v>
      </c>
      <c r="C13751" s="34">
        <v>10</v>
      </c>
      <c r="D13751" s="33" t="s">
        <v>121</v>
      </c>
      <c r="E13751" s="33" t="s">
        <v>12772</v>
      </c>
      <c r="F13751" s="35">
        <v>81112220</v>
      </c>
      <c r="G13751" s="33" t="s">
        <v>313</v>
      </c>
      <c r="H13751" s="33">
        <v>3</v>
      </c>
      <c r="I13751" s="33">
        <v>4</v>
      </c>
      <c r="J13751" s="36">
        <v>1</v>
      </c>
      <c r="K13751" s="37">
        <v>476452728</v>
      </c>
      <c r="L13751" s="38" t="s">
        <v>12</v>
      </c>
      <c r="M13751" s="38" t="s">
        <v>13</v>
      </c>
    </row>
    <row r="13752" spans="1:13" s="39" customFormat="1" ht="12.75" x14ac:dyDescent="0.2">
      <c r="A13752" s="33" t="s">
        <v>45</v>
      </c>
      <c r="B13752" s="33" t="s">
        <v>611</v>
      </c>
      <c r="C13752" s="34">
        <v>10</v>
      </c>
      <c r="D13752" s="33" t="s">
        <v>108</v>
      </c>
      <c r="E13752" s="33" t="s">
        <v>12773</v>
      </c>
      <c r="F13752" s="35">
        <v>80111711</v>
      </c>
      <c r="G13752" s="33" t="s">
        <v>466</v>
      </c>
      <c r="H13752" s="33">
        <v>1</v>
      </c>
      <c r="I13752" s="33">
        <v>11</v>
      </c>
      <c r="J13752" s="36">
        <v>1</v>
      </c>
      <c r="K13752" s="37">
        <v>98400000</v>
      </c>
      <c r="L13752" s="38" t="s">
        <v>12</v>
      </c>
      <c r="M13752" s="38" t="s">
        <v>13</v>
      </c>
    </row>
    <row r="13753" spans="1:13" s="39" customFormat="1" ht="12.75" x14ac:dyDescent="0.2">
      <c r="A13753" s="33" t="s">
        <v>41</v>
      </c>
      <c r="B13753" s="33" t="s">
        <v>587</v>
      </c>
      <c r="C13753" s="34">
        <v>10</v>
      </c>
      <c r="D13753" s="33" t="s">
        <v>95</v>
      </c>
      <c r="E13753" s="33" t="s">
        <v>12774</v>
      </c>
      <c r="F13753" s="35">
        <v>73152103</v>
      </c>
      <c r="G13753" s="33" t="s">
        <v>313</v>
      </c>
      <c r="H13753" s="33">
        <v>1</v>
      </c>
      <c r="I13753" s="33">
        <v>10</v>
      </c>
      <c r="J13753" s="36">
        <v>1</v>
      </c>
      <c r="K13753" s="37">
        <v>42179550</v>
      </c>
      <c r="L13753" s="38" t="s">
        <v>12</v>
      </c>
      <c r="M13753" s="38" t="s">
        <v>13</v>
      </c>
    </row>
    <row r="13754" spans="1:13" s="39" customFormat="1" ht="12.75" x14ac:dyDescent="0.2">
      <c r="A13754" s="33" t="s">
        <v>41</v>
      </c>
      <c r="B13754" s="33" t="s">
        <v>587</v>
      </c>
      <c r="C13754" s="34">
        <v>10</v>
      </c>
      <c r="D13754" s="33" t="s">
        <v>95</v>
      </c>
      <c r="E13754" s="33" t="s">
        <v>12775</v>
      </c>
      <c r="F13754" s="35">
        <v>73152101</v>
      </c>
      <c r="G13754" s="33" t="s">
        <v>15071</v>
      </c>
      <c r="H13754" s="33">
        <v>4</v>
      </c>
      <c r="I13754" s="33">
        <v>5</v>
      </c>
      <c r="J13754" s="36">
        <v>1</v>
      </c>
      <c r="K13754" s="37">
        <v>8000000</v>
      </c>
      <c r="L13754" s="38" t="s">
        <v>12</v>
      </c>
      <c r="M13754" s="38" t="s">
        <v>13</v>
      </c>
    </row>
    <row r="13755" spans="1:13" s="39" customFormat="1" ht="12.75" x14ac:dyDescent="0.2">
      <c r="A13755" s="33" t="s">
        <v>41</v>
      </c>
      <c r="B13755" s="33" t="s">
        <v>587</v>
      </c>
      <c r="C13755" s="34">
        <v>10</v>
      </c>
      <c r="D13755" s="33" t="s">
        <v>95</v>
      </c>
      <c r="E13755" s="33" t="s">
        <v>12776</v>
      </c>
      <c r="F13755" s="35">
        <v>72151514</v>
      </c>
      <c r="G13755" s="33" t="s">
        <v>313</v>
      </c>
      <c r="H13755" s="33">
        <v>1</v>
      </c>
      <c r="I13755" s="33">
        <v>8</v>
      </c>
      <c r="J13755" s="36">
        <v>1</v>
      </c>
      <c r="K13755" s="37">
        <v>9500000</v>
      </c>
      <c r="L13755" s="38" t="s">
        <v>12</v>
      </c>
      <c r="M13755" s="38" t="s">
        <v>2371</v>
      </c>
    </row>
    <row r="13756" spans="1:13" s="39" customFormat="1" ht="12.75" x14ac:dyDescent="0.2">
      <c r="A13756" s="33" t="s">
        <v>41</v>
      </c>
      <c r="B13756" s="33" t="s">
        <v>587</v>
      </c>
      <c r="C13756" s="34">
        <v>10</v>
      </c>
      <c r="D13756" s="33" t="s">
        <v>95</v>
      </c>
      <c r="E13756" s="33" t="s">
        <v>12777</v>
      </c>
      <c r="F13756" s="35">
        <v>72151514</v>
      </c>
      <c r="G13756" s="33" t="s">
        <v>15071</v>
      </c>
      <c r="H13756" s="33">
        <v>1</v>
      </c>
      <c r="I13756" s="33">
        <v>8</v>
      </c>
      <c r="J13756" s="36">
        <v>1</v>
      </c>
      <c r="K13756" s="37">
        <v>16500000</v>
      </c>
      <c r="L13756" s="38" t="s">
        <v>12</v>
      </c>
      <c r="M13756" s="38" t="s">
        <v>2371</v>
      </c>
    </row>
    <row r="13757" spans="1:13" s="39" customFormat="1" ht="12.75" x14ac:dyDescent="0.2">
      <c r="A13757" s="33" t="s">
        <v>41</v>
      </c>
      <c r="B13757" s="33" t="s">
        <v>5906</v>
      </c>
      <c r="C13757" s="34">
        <v>10</v>
      </c>
      <c r="D13757" s="33" t="s">
        <v>118</v>
      </c>
      <c r="E13757" s="33" t="s">
        <v>12778</v>
      </c>
      <c r="F13757" s="35">
        <v>81101514</v>
      </c>
      <c r="G13757" s="33" t="s">
        <v>15071</v>
      </c>
      <c r="H13757" s="33">
        <v>3</v>
      </c>
      <c r="I13757" s="33">
        <v>9</v>
      </c>
      <c r="J13757" s="36">
        <v>1</v>
      </c>
      <c r="K13757" s="37">
        <v>27727000</v>
      </c>
      <c r="L13757" s="38" t="s">
        <v>12</v>
      </c>
      <c r="M13757" s="38" t="s">
        <v>13</v>
      </c>
    </row>
    <row r="13758" spans="1:13" s="39" customFormat="1" ht="12.75" x14ac:dyDescent="0.2">
      <c r="A13758" s="33" t="s">
        <v>41</v>
      </c>
      <c r="B13758" s="33" t="s">
        <v>5906</v>
      </c>
      <c r="C13758" s="34">
        <v>10</v>
      </c>
      <c r="D13758" s="33" t="s">
        <v>118</v>
      </c>
      <c r="E13758" s="33" t="s">
        <v>12779</v>
      </c>
      <c r="F13758" s="35">
        <v>81101514</v>
      </c>
      <c r="G13758" s="33" t="s">
        <v>15071</v>
      </c>
      <c r="H13758" s="33">
        <v>3</v>
      </c>
      <c r="I13758" s="33">
        <v>4</v>
      </c>
      <c r="J13758" s="36">
        <v>1</v>
      </c>
      <c r="K13758" s="37">
        <v>32725000</v>
      </c>
      <c r="L13758" s="38" t="s">
        <v>12</v>
      </c>
      <c r="M13758" s="38" t="s">
        <v>13</v>
      </c>
    </row>
    <row r="13759" spans="1:13" s="39" customFormat="1" ht="12.75" x14ac:dyDescent="0.2">
      <c r="A13759" s="33" t="s">
        <v>44</v>
      </c>
      <c r="B13759" s="33" t="s">
        <v>546</v>
      </c>
      <c r="C13759" s="34">
        <v>10</v>
      </c>
      <c r="D13759" s="33" t="s">
        <v>43</v>
      </c>
      <c r="E13759" s="33" t="s">
        <v>43</v>
      </c>
      <c r="F13759" s="35" t="s">
        <v>12325</v>
      </c>
      <c r="G13759" s="33" t="s">
        <v>313</v>
      </c>
      <c r="H13759" s="33">
        <v>1</v>
      </c>
      <c r="I13759" s="33">
        <v>6</v>
      </c>
      <c r="J13759" s="36">
        <v>1</v>
      </c>
      <c r="K13759" s="37">
        <v>4000000000</v>
      </c>
      <c r="L13759" s="38" t="s">
        <v>12</v>
      </c>
      <c r="M13759" s="38" t="s">
        <v>2371</v>
      </c>
    </row>
    <row r="13760" spans="1:13" s="39" customFormat="1" ht="12.75" x14ac:dyDescent="0.2">
      <c r="A13760" s="33" t="s">
        <v>44</v>
      </c>
      <c r="B13760" s="33" t="s">
        <v>571</v>
      </c>
      <c r="C13760" s="34">
        <v>10</v>
      </c>
      <c r="D13760" s="33" t="s">
        <v>12596</v>
      </c>
      <c r="E13760" s="33" t="s">
        <v>12349</v>
      </c>
      <c r="F13760" s="35" t="s">
        <v>12618</v>
      </c>
      <c r="G13760" s="33" t="s">
        <v>466</v>
      </c>
      <c r="H13760" s="33">
        <v>1</v>
      </c>
      <c r="I13760" s="33">
        <v>7</v>
      </c>
      <c r="J13760" s="36">
        <v>1</v>
      </c>
      <c r="K13760" s="37">
        <v>402000000</v>
      </c>
      <c r="L13760" s="38" t="s">
        <v>12</v>
      </c>
      <c r="M13760" s="38" t="s">
        <v>2371</v>
      </c>
    </row>
    <row r="13761" spans="1:13" s="39" customFormat="1" ht="12.75" x14ac:dyDescent="0.2">
      <c r="A13761" s="33" t="s">
        <v>44</v>
      </c>
      <c r="B13761" s="33" t="s">
        <v>571</v>
      </c>
      <c r="C13761" s="34">
        <v>10</v>
      </c>
      <c r="D13761" s="33" t="s">
        <v>12596</v>
      </c>
      <c r="E13761" s="33" t="s">
        <v>12349</v>
      </c>
      <c r="F13761" s="35" t="s">
        <v>12618</v>
      </c>
      <c r="G13761" s="33" t="s">
        <v>467</v>
      </c>
      <c r="H13761" s="33">
        <v>1</v>
      </c>
      <c r="I13761" s="33">
        <v>7</v>
      </c>
      <c r="J13761" s="36">
        <v>1</v>
      </c>
      <c r="K13761" s="37">
        <v>5521374688</v>
      </c>
      <c r="L13761" s="38" t="s">
        <v>2367</v>
      </c>
      <c r="M13761" s="38" t="s">
        <v>2371</v>
      </c>
    </row>
    <row r="13762" spans="1:13" s="39" customFormat="1" ht="12.75" x14ac:dyDescent="0.2">
      <c r="A13762" s="33" t="s">
        <v>44</v>
      </c>
      <c r="B13762" s="33" t="s">
        <v>571</v>
      </c>
      <c r="C13762" s="34">
        <v>10</v>
      </c>
      <c r="D13762" s="33" t="s">
        <v>12596</v>
      </c>
      <c r="E13762" s="33" t="s">
        <v>12349</v>
      </c>
      <c r="F13762" s="35" t="s">
        <v>12618</v>
      </c>
      <c r="G13762" s="33" t="s">
        <v>466</v>
      </c>
      <c r="H13762" s="33">
        <v>1</v>
      </c>
      <c r="I13762" s="33">
        <v>7</v>
      </c>
      <c r="J13762" s="36">
        <v>1</v>
      </c>
      <c r="K13762" s="37">
        <v>858000000</v>
      </c>
      <c r="L13762" s="38" t="s">
        <v>2367</v>
      </c>
      <c r="M13762" s="38" t="s">
        <v>2371</v>
      </c>
    </row>
    <row r="13763" spans="1:13" s="39" customFormat="1" ht="12.75" x14ac:dyDescent="0.2">
      <c r="A13763" s="33" t="s">
        <v>44</v>
      </c>
      <c r="B13763" s="33" t="s">
        <v>572</v>
      </c>
      <c r="C13763" s="34">
        <v>10</v>
      </c>
      <c r="D13763" s="33" t="s">
        <v>13912</v>
      </c>
      <c r="E13763" s="33" t="s">
        <v>12781</v>
      </c>
      <c r="F13763" s="35">
        <v>53102701</v>
      </c>
      <c r="G13763" s="33" t="s">
        <v>467</v>
      </c>
      <c r="H13763" s="33">
        <v>1</v>
      </c>
      <c r="I13763" s="33">
        <v>3</v>
      </c>
      <c r="J13763" s="36">
        <v>6923</v>
      </c>
      <c r="K13763" s="37">
        <v>1349892577.95</v>
      </c>
      <c r="L13763" s="38" t="s">
        <v>15</v>
      </c>
      <c r="M13763" s="38" t="s">
        <v>2371</v>
      </c>
    </row>
    <row r="13764" spans="1:13" s="39" customFormat="1" ht="12.75" x14ac:dyDescent="0.2">
      <c r="A13764" s="33" t="s">
        <v>44</v>
      </c>
      <c r="B13764" s="33" t="s">
        <v>572</v>
      </c>
      <c r="C13764" s="34">
        <v>10</v>
      </c>
      <c r="D13764" s="33" t="s">
        <v>13912</v>
      </c>
      <c r="E13764" s="33" t="s">
        <v>12782</v>
      </c>
      <c r="F13764" s="35">
        <v>53102701</v>
      </c>
      <c r="G13764" s="33" t="s">
        <v>467</v>
      </c>
      <c r="H13764" s="33">
        <v>1</v>
      </c>
      <c r="I13764" s="33">
        <v>3</v>
      </c>
      <c r="J13764" s="36">
        <v>100</v>
      </c>
      <c r="K13764" s="37">
        <v>25080000</v>
      </c>
      <c r="L13764" s="38" t="s">
        <v>15</v>
      </c>
      <c r="M13764" s="38" t="s">
        <v>2371</v>
      </c>
    </row>
    <row r="13765" spans="1:13" s="39" customFormat="1" ht="12.75" x14ac:dyDescent="0.2">
      <c r="A13765" s="33" t="s">
        <v>44</v>
      </c>
      <c r="B13765" s="33" t="s">
        <v>572</v>
      </c>
      <c r="C13765" s="34">
        <v>10</v>
      </c>
      <c r="D13765" s="33" t="s">
        <v>13912</v>
      </c>
      <c r="E13765" s="33" t="s">
        <v>12783</v>
      </c>
      <c r="F13765" s="35">
        <v>53102701</v>
      </c>
      <c r="G13765" s="33" t="s">
        <v>467</v>
      </c>
      <c r="H13765" s="33">
        <v>1</v>
      </c>
      <c r="I13765" s="33">
        <v>3</v>
      </c>
      <c r="J13765" s="36">
        <v>250</v>
      </c>
      <c r="K13765" s="37">
        <v>65600000</v>
      </c>
      <c r="L13765" s="38" t="s">
        <v>15</v>
      </c>
      <c r="M13765" s="38" t="s">
        <v>2371</v>
      </c>
    </row>
    <row r="13766" spans="1:13" s="39" customFormat="1" ht="12.75" x14ac:dyDescent="0.2">
      <c r="A13766" s="33" t="s">
        <v>44</v>
      </c>
      <c r="B13766" s="33" t="s">
        <v>572</v>
      </c>
      <c r="C13766" s="34">
        <v>10</v>
      </c>
      <c r="D13766" s="33" t="s">
        <v>13912</v>
      </c>
      <c r="E13766" s="33" t="s">
        <v>12784</v>
      </c>
      <c r="F13766" s="35">
        <v>53102701</v>
      </c>
      <c r="G13766" s="33" t="s">
        <v>467</v>
      </c>
      <c r="H13766" s="33">
        <v>1</v>
      </c>
      <c r="I13766" s="33">
        <v>3</v>
      </c>
      <c r="J13766" s="36">
        <v>70</v>
      </c>
      <c r="K13766" s="37">
        <v>14210000</v>
      </c>
      <c r="L13766" s="38" t="s">
        <v>15</v>
      </c>
      <c r="M13766" s="38" t="s">
        <v>2371</v>
      </c>
    </row>
    <row r="13767" spans="1:13" s="39" customFormat="1" ht="12.75" x14ac:dyDescent="0.2">
      <c r="A13767" s="33" t="s">
        <v>44</v>
      </c>
      <c r="B13767" s="33" t="s">
        <v>572</v>
      </c>
      <c r="C13767" s="34">
        <v>10</v>
      </c>
      <c r="D13767" s="33" t="s">
        <v>13912</v>
      </c>
      <c r="E13767" s="33" t="s">
        <v>12785</v>
      </c>
      <c r="F13767" s="35">
        <v>53102701</v>
      </c>
      <c r="G13767" s="33" t="s">
        <v>467</v>
      </c>
      <c r="H13767" s="33">
        <v>1</v>
      </c>
      <c r="I13767" s="33">
        <v>3</v>
      </c>
      <c r="J13767" s="36">
        <v>69</v>
      </c>
      <c r="K13767" s="37">
        <v>15990750</v>
      </c>
      <c r="L13767" s="38" t="s">
        <v>15</v>
      </c>
      <c r="M13767" s="38" t="s">
        <v>2371</v>
      </c>
    </row>
    <row r="13768" spans="1:13" s="39" customFormat="1" ht="12.75" x14ac:dyDescent="0.2">
      <c r="A13768" s="33" t="s">
        <v>44</v>
      </c>
      <c r="B13768" s="33" t="s">
        <v>572</v>
      </c>
      <c r="C13768" s="34">
        <v>10</v>
      </c>
      <c r="D13768" s="33" t="s">
        <v>13912</v>
      </c>
      <c r="E13768" s="33" t="s">
        <v>12786</v>
      </c>
      <c r="F13768" s="35">
        <v>53102701</v>
      </c>
      <c r="G13768" s="33" t="s">
        <v>467</v>
      </c>
      <c r="H13768" s="33">
        <v>1</v>
      </c>
      <c r="I13768" s="33">
        <v>3</v>
      </c>
      <c r="J13768" s="36">
        <v>1547</v>
      </c>
      <c r="K13768" s="37">
        <v>593042450</v>
      </c>
      <c r="L13768" s="38" t="s">
        <v>15</v>
      </c>
      <c r="M13768" s="38" t="s">
        <v>2371</v>
      </c>
    </row>
    <row r="13769" spans="1:13" s="39" customFormat="1" ht="12.75" x14ac:dyDescent="0.2">
      <c r="A13769" s="33" t="s">
        <v>44</v>
      </c>
      <c r="B13769" s="33" t="s">
        <v>572</v>
      </c>
      <c r="C13769" s="34">
        <v>10</v>
      </c>
      <c r="D13769" s="33" t="s">
        <v>13912</v>
      </c>
      <c r="E13769" s="33" t="s">
        <v>12428</v>
      </c>
      <c r="F13769" s="35">
        <v>53102701</v>
      </c>
      <c r="G13769" s="33" t="s">
        <v>467</v>
      </c>
      <c r="H13769" s="33">
        <v>1</v>
      </c>
      <c r="I13769" s="33">
        <v>3</v>
      </c>
      <c r="J13769" s="36">
        <v>1099</v>
      </c>
      <c r="K13769" s="37">
        <v>199468500</v>
      </c>
      <c r="L13769" s="38" t="s">
        <v>15</v>
      </c>
      <c r="M13769" s="38" t="s">
        <v>2371</v>
      </c>
    </row>
    <row r="13770" spans="1:13" s="39" customFormat="1" ht="12.75" x14ac:dyDescent="0.2">
      <c r="A13770" s="33" t="s">
        <v>44</v>
      </c>
      <c r="B13770" s="33" t="s">
        <v>572</v>
      </c>
      <c r="C13770" s="34">
        <v>10</v>
      </c>
      <c r="D13770" s="33" t="s">
        <v>13912</v>
      </c>
      <c r="E13770" s="33" t="s">
        <v>12787</v>
      </c>
      <c r="F13770" s="35">
        <v>53102701</v>
      </c>
      <c r="G13770" s="33" t="s">
        <v>467</v>
      </c>
      <c r="H13770" s="33">
        <v>1</v>
      </c>
      <c r="I13770" s="33">
        <v>3</v>
      </c>
      <c r="J13770" s="36">
        <v>1549</v>
      </c>
      <c r="K13770" s="37">
        <v>387404900</v>
      </c>
      <c r="L13770" s="38" t="s">
        <v>15</v>
      </c>
      <c r="M13770" s="38" t="s">
        <v>2371</v>
      </c>
    </row>
    <row r="13771" spans="1:13" s="39" customFormat="1" ht="12.75" x14ac:dyDescent="0.2">
      <c r="A13771" s="33" t="s">
        <v>44</v>
      </c>
      <c r="B13771" s="33" t="s">
        <v>572</v>
      </c>
      <c r="C13771" s="34">
        <v>10</v>
      </c>
      <c r="D13771" s="33" t="s">
        <v>13912</v>
      </c>
      <c r="E13771" s="33" t="s">
        <v>12788</v>
      </c>
      <c r="F13771" s="35">
        <v>53101602</v>
      </c>
      <c r="G13771" s="33" t="s">
        <v>466</v>
      </c>
      <c r="H13771" s="33">
        <v>1</v>
      </c>
      <c r="I13771" s="33">
        <v>3</v>
      </c>
      <c r="J13771" s="36">
        <v>6590</v>
      </c>
      <c r="K13771" s="37">
        <v>273757908.38</v>
      </c>
      <c r="L13771" s="38" t="s">
        <v>15</v>
      </c>
      <c r="M13771" s="38" t="s">
        <v>2371</v>
      </c>
    </row>
    <row r="13772" spans="1:13" s="39" customFormat="1" ht="12.75" x14ac:dyDescent="0.2">
      <c r="A13772" s="33" t="s">
        <v>44</v>
      </c>
      <c r="B13772" s="33" t="s">
        <v>572</v>
      </c>
      <c r="C13772" s="34">
        <v>10</v>
      </c>
      <c r="D13772" s="33" t="s">
        <v>13912</v>
      </c>
      <c r="E13772" s="33" t="s">
        <v>12789</v>
      </c>
      <c r="F13772" s="35">
        <v>53101602</v>
      </c>
      <c r="G13772" s="33" t="s">
        <v>466</v>
      </c>
      <c r="H13772" s="33">
        <v>1</v>
      </c>
      <c r="I13772" s="33">
        <v>3</v>
      </c>
      <c r="J13772" s="36">
        <v>1739</v>
      </c>
      <c r="K13772" s="37">
        <v>72240516.340000004</v>
      </c>
      <c r="L13772" s="38" t="s">
        <v>15</v>
      </c>
      <c r="M13772" s="38" t="s">
        <v>2371</v>
      </c>
    </row>
    <row r="13773" spans="1:13" s="39" customFormat="1" ht="12.75" x14ac:dyDescent="0.2">
      <c r="A13773" s="33" t="s">
        <v>44</v>
      </c>
      <c r="B13773" s="33" t="s">
        <v>572</v>
      </c>
      <c r="C13773" s="34">
        <v>10</v>
      </c>
      <c r="D13773" s="33" t="s">
        <v>13912</v>
      </c>
      <c r="E13773" s="33" t="s">
        <v>12790</v>
      </c>
      <c r="F13773" s="35">
        <v>53111901</v>
      </c>
      <c r="G13773" s="33" t="s">
        <v>466</v>
      </c>
      <c r="H13773" s="33">
        <v>2</v>
      </c>
      <c r="I13773" s="33">
        <v>3</v>
      </c>
      <c r="J13773" s="36">
        <v>1033</v>
      </c>
      <c r="K13773" s="37">
        <v>63869119.569999993</v>
      </c>
      <c r="L13773" s="38" t="s">
        <v>12233</v>
      </c>
      <c r="M13773" s="38" t="s">
        <v>13</v>
      </c>
    </row>
    <row r="13774" spans="1:13" s="39" customFormat="1" ht="12.75" x14ac:dyDescent="0.2">
      <c r="A13774" s="33" t="s">
        <v>44</v>
      </c>
      <c r="B13774" s="33" t="s">
        <v>572</v>
      </c>
      <c r="C13774" s="34">
        <v>10</v>
      </c>
      <c r="D13774" s="33" t="s">
        <v>13912</v>
      </c>
      <c r="E13774" s="33" t="s">
        <v>12791</v>
      </c>
      <c r="F13774" s="35">
        <v>53102402</v>
      </c>
      <c r="G13774" s="33" t="s">
        <v>466</v>
      </c>
      <c r="H13774" s="33">
        <v>2</v>
      </c>
      <c r="I13774" s="33">
        <v>3</v>
      </c>
      <c r="J13774" s="36">
        <v>5256</v>
      </c>
      <c r="K13774" s="37">
        <v>21028851.131881189</v>
      </c>
      <c r="L13774" s="38" t="s">
        <v>12233</v>
      </c>
      <c r="M13774" s="38" t="s">
        <v>13</v>
      </c>
    </row>
    <row r="13775" spans="1:13" s="39" customFormat="1" ht="12.75" x14ac:dyDescent="0.2">
      <c r="A13775" s="33" t="s">
        <v>44</v>
      </c>
      <c r="B13775" s="33" t="s">
        <v>572</v>
      </c>
      <c r="C13775" s="34">
        <v>10</v>
      </c>
      <c r="D13775" s="33" t="s">
        <v>13912</v>
      </c>
      <c r="E13775" s="33" t="s">
        <v>12792</v>
      </c>
      <c r="F13775" s="35">
        <v>53102402</v>
      </c>
      <c r="G13775" s="33" t="s">
        <v>466</v>
      </c>
      <c r="H13775" s="33">
        <v>2</v>
      </c>
      <c r="I13775" s="33">
        <v>3</v>
      </c>
      <c r="J13775" s="36">
        <v>5029</v>
      </c>
      <c r="K13775" s="37">
        <v>49591120.875799999</v>
      </c>
      <c r="L13775" s="38" t="s">
        <v>12233</v>
      </c>
      <c r="M13775" s="38" t="s">
        <v>13</v>
      </c>
    </row>
    <row r="13776" spans="1:13" s="39" customFormat="1" ht="12.75" x14ac:dyDescent="0.2">
      <c r="A13776" s="33" t="s">
        <v>44</v>
      </c>
      <c r="B13776" s="33" t="s">
        <v>572</v>
      </c>
      <c r="C13776" s="34">
        <v>10</v>
      </c>
      <c r="D13776" s="33" t="s">
        <v>13912</v>
      </c>
      <c r="E13776" s="33" t="s">
        <v>12793</v>
      </c>
      <c r="F13776" s="35">
        <v>53102402</v>
      </c>
      <c r="G13776" s="33" t="s">
        <v>466</v>
      </c>
      <c r="H13776" s="33">
        <v>2</v>
      </c>
      <c r="I13776" s="33">
        <v>3</v>
      </c>
      <c r="J13776" s="36">
        <v>507</v>
      </c>
      <c r="K13776" s="37">
        <v>2028467.945940594</v>
      </c>
      <c r="L13776" s="38" t="s">
        <v>12233</v>
      </c>
      <c r="M13776" s="38" t="s">
        <v>13</v>
      </c>
    </row>
    <row r="13777" spans="1:13" s="39" customFormat="1" ht="12.75" x14ac:dyDescent="0.2">
      <c r="A13777" s="33" t="s">
        <v>44</v>
      </c>
      <c r="B13777" s="33" t="s">
        <v>572</v>
      </c>
      <c r="C13777" s="34">
        <v>10</v>
      </c>
      <c r="D13777" s="33" t="s">
        <v>13912</v>
      </c>
      <c r="E13777" s="33" t="s">
        <v>14972</v>
      </c>
      <c r="F13777" s="35">
        <v>10141608</v>
      </c>
      <c r="G13777" s="33" t="s">
        <v>466</v>
      </c>
      <c r="H13777" s="33">
        <v>3</v>
      </c>
      <c r="I13777" s="33">
        <v>6</v>
      </c>
      <c r="J13777" s="36">
        <v>225</v>
      </c>
      <c r="K13777" s="37">
        <v>24097500</v>
      </c>
      <c r="L13777" s="38" t="s">
        <v>15</v>
      </c>
      <c r="M13777" s="38" t="s">
        <v>13</v>
      </c>
    </row>
    <row r="13778" spans="1:13" s="39" customFormat="1" ht="12.75" x14ac:dyDescent="0.2">
      <c r="A13778" s="33" t="s">
        <v>44</v>
      </c>
      <c r="B13778" s="33" t="s">
        <v>572</v>
      </c>
      <c r="C13778" s="34">
        <v>10</v>
      </c>
      <c r="D13778" s="33" t="s">
        <v>13912</v>
      </c>
      <c r="E13778" s="33" t="s">
        <v>12794</v>
      </c>
      <c r="F13778" s="35">
        <v>53102303</v>
      </c>
      <c r="G13778" s="33" t="s">
        <v>466</v>
      </c>
      <c r="H13778" s="33">
        <v>2</v>
      </c>
      <c r="I13778" s="33">
        <v>3</v>
      </c>
      <c r="J13778" s="36">
        <v>4153</v>
      </c>
      <c r="K13778" s="37">
        <v>31637803.709964328</v>
      </c>
      <c r="L13778" s="38" t="s">
        <v>15</v>
      </c>
      <c r="M13778" s="38" t="s">
        <v>13</v>
      </c>
    </row>
    <row r="13779" spans="1:13" s="39" customFormat="1" ht="12.75" x14ac:dyDescent="0.2">
      <c r="A13779" s="33" t="s">
        <v>44</v>
      </c>
      <c r="B13779" s="33" t="s">
        <v>572</v>
      </c>
      <c r="C13779" s="34">
        <v>10</v>
      </c>
      <c r="D13779" s="33" t="s">
        <v>13912</v>
      </c>
      <c r="E13779" s="33" t="s">
        <v>12795</v>
      </c>
      <c r="F13779" s="35">
        <v>53102602</v>
      </c>
      <c r="G13779" s="33" t="s">
        <v>466</v>
      </c>
      <c r="H13779" s="33">
        <v>2</v>
      </c>
      <c r="I13779" s="33">
        <v>3</v>
      </c>
      <c r="J13779" s="36">
        <v>1336</v>
      </c>
      <c r="K13779" s="37">
        <v>34205261.882480003</v>
      </c>
      <c r="L13779" s="38" t="s">
        <v>15</v>
      </c>
      <c r="M13779" s="38" t="s">
        <v>13</v>
      </c>
    </row>
    <row r="13780" spans="1:13" s="39" customFormat="1" ht="12.75" x14ac:dyDescent="0.2">
      <c r="A13780" s="33" t="s">
        <v>44</v>
      </c>
      <c r="B13780" s="33" t="s">
        <v>572</v>
      </c>
      <c r="C13780" s="34">
        <v>10</v>
      </c>
      <c r="D13780" s="33" t="s">
        <v>13912</v>
      </c>
      <c r="E13780" s="33" t="s">
        <v>12796</v>
      </c>
      <c r="F13780" s="35">
        <v>52121701</v>
      </c>
      <c r="G13780" s="33" t="s">
        <v>466</v>
      </c>
      <c r="H13780" s="33">
        <v>2</v>
      </c>
      <c r="I13780" s="33">
        <v>3</v>
      </c>
      <c r="J13780" s="36">
        <v>2250</v>
      </c>
      <c r="K13780" s="37">
        <v>23267475</v>
      </c>
      <c r="L13780" s="38" t="s">
        <v>15</v>
      </c>
      <c r="M13780" s="38" t="s">
        <v>13</v>
      </c>
    </row>
    <row r="13781" spans="1:13" s="39" customFormat="1" ht="12.75" x14ac:dyDescent="0.2">
      <c r="A13781" s="33" t="s">
        <v>44</v>
      </c>
      <c r="B13781" s="33" t="s">
        <v>572</v>
      </c>
      <c r="C13781" s="34">
        <v>10</v>
      </c>
      <c r="D13781" s="33" t="s">
        <v>13912</v>
      </c>
      <c r="E13781" s="33" t="s">
        <v>12797</v>
      </c>
      <c r="F13781" s="35">
        <v>53121602</v>
      </c>
      <c r="G13781" s="33" t="s">
        <v>466</v>
      </c>
      <c r="H13781" s="33">
        <v>2</v>
      </c>
      <c r="I13781" s="33">
        <v>3</v>
      </c>
      <c r="J13781" s="36">
        <v>745</v>
      </c>
      <c r="K13781" s="37">
        <v>100255506.75</v>
      </c>
      <c r="L13781" s="38" t="s">
        <v>15</v>
      </c>
      <c r="M13781" s="38" t="s">
        <v>13</v>
      </c>
    </row>
    <row r="13782" spans="1:13" s="39" customFormat="1" ht="12.75" x14ac:dyDescent="0.2">
      <c r="A13782" s="33" t="s">
        <v>44</v>
      </c>
      <c r="B13782" s="33" t="s">
        <v>572</v>
      </c>
      <c r="C13782" s="34">
        <v>10</v>
      </c>
      <c r="D13782" s="33" t="s">
        <v>13912</v>
      </c>
      <c r="E13782" s="33" t="s">
        <v>12798</v>
      </c>
      <c r="F13782" s="35">
        <v>46181612</v>
      </c>
      <c r="G13782" s="33" t="s">
        <v>466</v>
      </c>
      <c r="H13782" s="33">
        <v>2</v>
      </c>
      <c r="I13782" s="33">
        <v>3</v>
      </c>
      <c r="J13782" s="36">
        <v>3000</v>
      </c>
      <c r="K13782" s="37">
        <v>598851792</v>
      </c>
      <c r="L13782" s="38" t="s">
        <v>12233</v>
      </c>
      <c r="M13782" s="38" t="s">
        <v>13</v>
      </c>
    </row>
    <row r="13783" spans="1:13" s="39" customFormat="1" ht="12.75" x14ac:dyDescent="0.2">
      <c r="A13783" s="33" t="s">
        <v>44</v>
      </c>
      <c r="B13783" s="33" t="s">
        <v>572</v>
      </c>
      <c r="C13783" s="34">
        <v>10</v>
      </c>
      <c r="D13783" s="33" t="s">
        <v>13912</v>
      </c>
      <c r="E13783" s="33" t="s">
        <v>12799</v>
      </c>
      <c r="F13783" s="35">
        <v>53101602</v>
      </c>
      <c r="G13783" s="33" t="s">
        <v>466</v>
      </c>
      <c r="H13783" s="33">
        <v>2</v>
      </c>
      <c r="I13783" s="33">
        <v>3</v>
      </c>
      <c r="J13783" s="36">
        <v>3000</v>
      </c>
      <c r="K13783" s="37">
        <v>165411596.98119</v>
      </c>
      <c r="L13783" s="38" t="s">
        <v>15</v>
      </c>
      <c r="M13783" s="38" t="s">
        <v>13</v>
      </c>
    </row>
    <row r="13784" spans="1:13" s="39" customFormat="1" ht="12.75" x14ac:dyDescent="0.2">
      <c r="A13784" s="33" t="s">
        <v>44</v>
      </c>
      <c r="B13784" s="33" t="s">
        <v>572</v>
      </c>
      <c r="C13784" s="34">
        <v>10</v>
      </c>
      <c r="D13784" s="33" t="s">
        <v>13912</v>
      </c>
      <c r="E13784" s="33" t="s">
        <v>12800</v>
      </c>
      <c r="F13784" s="35">
        <v>53102502</v>
      </c>
      <c r="G13784" s="33" t="s">
        <v>466</v>
      </c>
      <c r="H13784" s="33">
        <v>2</v>
      </c>
      <c r="I13784" s="33">
        <v>3</v>
      </c>
      <c r="J13784" s="36">
        <v>3000</v>
      </c>
      <c r="K13784" s="37">
        <v>72262228.781190008</v>
      </c>
      <c r="L13784" s="38" t="s">
        <v>15</v>
      </c>
      <c r="M13784" s="38" t="s">
        <v>13</v>
      </c>
    </row>
    <row r="13785" spans="1:13" s="39" customFormat="1" ht="12.75" x14ac:dyDescent="0.2">
      <c r="A13785" s="33" t="s">
        <v>44</v>
      </c>
      <c r="B13785" s="33" t="s">
        <v>572</v>
      </c>
      <c r="C13785" s="34">
        <v>10</v>
      </c>
      <c r="D13785" s="33" t="s">
        <v>13912</v>
      </c>
      <c r="E13785" s="33" t="s">
        <v>12801</v>
      </c>
      <c r="F13785" s="35">
        <v>53101902</v>
      </c>
      <c r="G13785" s="33" t="s">
        <v>466</v>
      </c>
      <c r="H13785" s="33">
        <v>2</v>
      </c>
      <c r="I13785" s="33">
        <v>3</v>
      </c>
      <c r="J13785" s="36">
        <v>3000</v>
      </c>
      <c r="K13785" s="37">
        <v>666696540.76118994</v>
      </c>
      <c r="L13785" s="38" t="s">
        <v>15</v>
      </c>
      <c r="M13785" s="38" t="s">
        <v>13</v>
      </c>
    </row>
    <row r="13786" spans="1:13" s="39" customFormat="1" ht="12.75" x14ac:dyDescent="0.2">
      <c r="A13786" s="33" t="s">
        <v>44</v>
      </c>
      <c r="B13786" s="33" t="s">
        <v>572</v>
      </c>
      <c r="C13786" s="34">
        <v>10</v>
      </c>
      <c r="D13786" s="33" t="s">
        <v>13912</v>
      </c>
      <c r="E13786" s="33" t="s">
        <v>12802</v>
      </c>
      <c r="F13786" s="35">
        <v>53111601</v>
      </c>
      <c r="G13786" s="33" t="s">
        <v>466</v>
      </c>
      <c r="H13786" s="33">
        <v>2</v>
      </c>
      <c r="I13786" s="33">
        <v>3</v>
      </c>
      <c r="J13786" s="36">
        <v>3000</v>
      </c>
      <c r="K13786" s="37">
        <v>292195452.48000002</v>
      </c>
      <c r="L13786" s="38" t="s">
        <v>12233</v>
      </c>
      <c r="M13786" s="38" t="s">
        <v>13</v>
      </c>
    </row>
    <row r="13787" spans="1:13" s="39" customFormat="1" ht="12.75" x14ac:dyDescent="0.2">
      <c r="A13787" s="33" t="s">
        <v>44</v>
      </c>
      <c r="B13787" s="33" t="s">
        <v>572</v>
      </c>
      <c r="C13787" s="34">
        <v>10</v>
      </c>
      <c r="D13787" s="33" t="s">
        <v>13912</v>
      </c>
      <c r="E13787" s="33" t="s">
        <v>12419</v>
      </c>
      <c r="F13787" s="35">
        <v>93171702</v>
      </c>
      <c r="G13787" s="33" t="s">
        <v>466</v>
      </c>
      <c r="H13787" s="33">
        <v>2</v>
      </c>
      <c r="I13787" s="33">
        <v>3</v>
      </c>
      <c r="J13787" s="36">
        <v>1</v>
      </c>
      <c r="K13787" s="37">
        <v>72740000.000000015</v>
      </c>
      <c r="L13787" s="38" t="s">
        <v>12</v>
      </c>
      <c r="M13787" s="38" t="s">
        <v>13</v>
      </c>
    </row>
    <row r="13788" spans="1:13" s="39" customFormat="1" ht="12.75" x14ac:dyDescent="0.2">
      <c r="A13788" s="33" t="s">
        <v>44</v>
      </c>
      <c r="B13788" s="33" t="s">
        <v>572</v>
      </c>
      <c r="C13788" s="34">
        <v>10</v>
      </c>
      <c r="D13788" s="33" t="s">
        <v>13912</v>
      </c>
      <c r="E13788" s="33" t="s">
        <v>12803</v>
      </c>
      <c r="F13788" s="35">
        <v>53111602</v>
      </c>
      <c r="G13788" s="33" t="s">
        <v>466</v>
      </c>
      <c r="H13788" s="33">
        <v>2</v>
      </c>
      <c r="I13788" s="33">
        <v>3</v>
      </c>
      <c r="J13788" s="36">
        <v>3000</v>
      </c>
      <c r="K13788" s="37">
        <v>251842366.7375612</v>
      </c>
      <c r="L13788" s="38" t="s">
        <v>12233</v>
      </c>
      <c r="M13788" s="38" t="s">
        <v>13</v>
      </c>
    </row>
    <row r="13789" spans="1:13" s="39" customFormat="1" ht="12.75" x14ac:dyDescent="0.2">
      <c r="A13789" s="33" t="s">
        <v>44</v>
      </c>
      <c r="B13789" s="33" t="s">
        <v>572</v>
      </c>
      <c r="C13789" s="34">
        <v>10</v>
      </c>
      <c r="D13789" s="33" t="s">
        <v>13912</v>
      </c>
      <c r="E13789" s="33" t="s">
        <v>12804</v>
      </c>
      <c r="F13789" s="35">
        <v>53101604</v>
      </c>
      <c r="G13789" s="33" t="s">
        <v>466</v>
      </c>
      <c r="H13789" s="33">
        <v>2</v>
      </c>
      <c r="I13789" s="33">
        <v>3</v>
      </c>
      <c r="J13789" s="36">
        <v>3000</v>
      </c>
      <c r="K13789" s="37">
        <v>477006730.37999988</v>
      </c>
      <c r="L13789" s="38" t="s">
        <v>15</v>
      </c>
      <c r="M13789" s="38" t="s">
        <v>13</v>
      </c>
    </row>
    <row r="13790" spans="1:13" s="39" customFormat="1" ht="12.75" x14ac:dyDescent="0.2">
      <c r="A13790" s="33" t="s">
        <v>44</v>
      </c>
      <c r="B13790" s="33" t="s">
        <v>572</v>
      </c>
      <c r="C13790" s="34">
        <v>10</v>
      </c>
      <c r="D13790" s="33" t="s">
        <v>13912</v>
      </c>
      <c r="E13790" s="33" t="s">
        <v>12805</v>
      </c>
      <c r="F13790" s="35">
        <v>53101904</v>
      </c>
      <c r="G13790" s="33" t="s">
        <v>466</v>
      </c>
      <c r="H13790" s="33">
        <v>2</v>
      </c>
      <c r="I13790" s="33">
        <v>3</v>
      </c>
      <c r="J13790" s="36">
        <v>3000</v>
      </c>
      <c r="K13790" s="37">
        <v>155921249.40000001</v>
      </c>
      <c r="L13790" s="38" t="s">
        <v>15</v>
      </c>
      <c r="M13790" s="38" t="s">
        <v>13</v>
      </c>
    </row>
    <row r="13791" spans="1:13" s="39" customFormat="1" ht="12.75" x14ac:dyDescent="0.2">
      <c r="A13791" s="33" t="s">
        <v>44</v>
      </c>
      <c r="B13791" s="33" t="s">
        <v>572</v>
      </c>
      <c r="C13791" s="34">
        <v>10</v>
      </c>
      <c r="D13791" s="33" t="s">
        <v>13912</v>
      </c>
      <c r="E13791" s="33" t="s">
        <v>12806</v>
      </c>
      <c r="F13791" s="35">
        <v>53103001</v>
      </c>
      <c r="G13791" s="33" t="s">
        <v>466</v>
      </c>
      <c r="H13791" s="33">
        <v>2</v>
      </c>
      <c r="I13791" s="33">
        <v>3</v>
      </c>
      <c r="J13791" s="36">
        <v>13986</v>
      </c>
      <c r="K13791" s="37">
        <v>211370418</v>
      </c>
      <c r="L13791" s="38" t="s">
        <v>15</v>
      </c>
      <c r="M13791" s="38" t="s">
        <v>13</v>
      </c>
    </row>
    <row r="13792" spans="1:13" s="39" customFormat="1" ht="12.75" x14ac:dyDescent="0.2">
      <c r="A13792" s="33" t="s">
        <v>44</v>
      </c>
      <c r="B13792" s="33" t="s">
        <v>572</v>
      </c>
      <c r="C13792" s="34">
        <v>10</v>
      </c>
      <c r="D13792" s="33" t="s">
        <v>13912</v>
      </c>
      <c r="E13792" s="33" t="s">
        <v>12807</v>
      </c>
      <c r="F13792" s="35">
        <v>53102701</v>
      </c>
      <c r="G13792" s="33" t="s">
        <v>466</v>
      </c>
      <c r="H13792" s="33">
        <v>2</v>
      </c>
      <c r="I13792" s="33">
        <v>3</v>
      </c>
      <c r="J13792" s="36">
        <v>1771</v>
      </c>
      <c r="K13792" s="37">
        <v>79595239.747100011</v>
      </c>
      <c r="L13792" s="38" t="s">
        <v>15</v>
      </c>
      <c r="M13792" s="38" t="s">
        <v>13</v>
      </c>
    </row>
    <row r="13793" spans="1:13" s="39" customFormat="1" ht="12.75" x14ac:dyDescent="0.2">
      <c r="A13793" s="33" t="s">
        <v>44</v>
      </c>
      <c r="B13793" s="33" t="s">
        <v>572</v>
      </c>
      <c r="C13793" s="34">
        <v>10</v>
      </c>
      <c r="D13793" s="33" t="s">
        <v>13912</v>
      </c>
      <c r="E13793" s="33" t="s">
        <v>12808</v>
      </c>
      <c r="F13793" s="35">
        <v>53102303</v>
      </c>
      <c r="G13793" s="33" t="s">
        <v>466</v>
      </c>
      <c r="H13793" s="33">
        <v>2</v>
      </c>
      <c r="I13793" s="33">
        <v>6</v>
      </c>
      <c r="J13793" s="36">
        <v>9948</v>
      </c>
      <c r="K13793" s="37">
        <v>89808952.320000008</v>
      </c>
      <c r="L13793" s="38" t="s">
        <v>15</v>
      </c>
      <c r="M13793" s="38" t="s">
        <v>13</v>
      </c>
    </row>
    <row r="13794" spans="1:13" s="39" customFormat="1" ht="12.75" x14ac:dyDescent="0.2">
      <c r="A13794" s="33" t="s">
        <v>44</v>
      </c>
      <c r="B13794" s="33" t="s">
        <v>572</v>
      </c>
      <c r="C13794" s="34">
        <v>10</v>
      </c>
      <c r="D13794" s="33" t="s">
        <v>13912</v>
      </c>
      <c r="E13794" s="33" t="s">
        <v>12809</v>
      </c>
      <c r="F13794" s="35">
        <v>53102402</v>
      </c>
      <c r="G13794" s="33" t="s">
        <v>466</v>
      </c>
      <c r="H13794" s="33">
        <v>2</v>
      </c>
      <c r="I13794" s="33">
        <v>6</v>
      </c>
      <c r="J13794" s="36">
        <v>9948</v>
      </c>
      <c r="K13794" s="37">
        <v>76691718.480000004</v>
      </c>
      <c r="L13794" s="38" t="s">
        <v>15</v>
      </c>
      <c r="M13794" s="38" t="s">
        <v>13</v>
      </c>
    </row>
    <row r="13795" spans="1:13" s="39" customFormat="1" ht="12.75" x14ac:dyDescent="0.2">
      <c r="A13795" s="33" t="s">
        <v>44</v>
      </c>
      <c r="B13795" s="33" t="s">
        <v>572</v>
      </c>
      <c r="C13795" s="34">
        <v>10</v>
      </c>
      <c r="D13795" s="33" t="s">
        <v>13912</v>
      </c>
      <c r="E13795" s="33" t="s">
        <v>12810</v>
      </c>
      <c r="F13795" s="35">
        <v>53102402</v>
      </c>
      <c r="G13795" s="33" t="s">
        <v>466</v>
      </c>
      <c r="H13795" s="33">
        <v>2</v>
      </c>
      <c r="I13795" s="33">
        <v>6</v>
      </c>
      <c r="J13795" s="36">
        <v>9948</v>
      </c>
      <c r="K13795" s="37">
        <v>76691718.480000004</v>
      </c>
      <c r="L13795" s="38" t="s">
        <v>15</v>
      </c>
      <c r="M13795" s="38" t="s">
        <v>13</v>
      </c>
    </row>
    <row r="13796" spans="1:13" s="39" customFormat="1" ht="12.75" x14ac:dyDescent="0.2">
      <c r="A13796" s="33" t="s">
        <v>44</v>
      </c>
      <c r="B13796" s="33" t="s">
        <v>572</v>
      </c>
      <c r="C13796" s="34">
        <v>10</v>
      </c>
      <c r="D13796" s="33" t="s">
        <v>13912</v>
      </c>
      <c r="E13796" s="33" t="s">
        <v>12811</v>
      </c>
      <c r="F13796" s="35">
        <v>53101602</v>
      </c>
      <c r="G13796" s="33" t="s">
        <v>466</v>
      </c>
      <c r="H13796" s="33">
        <v>2</v>
      </c>
      <c r="I13796" s="33">
        <v>6</v>
      </c>
      <c r="J13796" s="36">
        <v>13264</v>
      </c>
      <c r="K13796" s="37">
        <v>602037573.78999996</v>
      </c>
      <c r="L13796" s="38" t="s">
        <v>15</v>
      </c>
      <c r="M13796" s="38" t="s">
        <v>13</v>
      </c>
    </row>
    <row r="13797" spans="1:13" s="39" customFormat="1" ht="12.75" x14ac:dyDescent="0.2">
      <c r="A13797" s="33" t="s">
        <v>44</v>
      </c>
      <c r="B13797" s="33" t="s">
        <v>572</v>
      </c>
      <c r="C13797" s="34">
        <v>10</v>
      </c>
      <c r="D13797" s="33" t="s">
        <v>13912</v>
      </c>
      <c r="E13797" s="33" t="s">
        <v>12812</v>
      </c>
      <c r="F13797" s="35">
        <v>53101602</v>
      </c>
      <c r="G13797" s="33" t="s">
        <v>466</v>
      </c>
      <c r="H13797" s="33">
        <v>2</v>
      </c>
      <c r="I13797" s="33">
        <v>6</v>
      </c>
      <c r="J13797" s="36">
        <v>6632</v>
      </c>
      <c r="K13797" s="37">
        <v>312938241.06480002</v>
      </c>
      <c r="L13797" s="38" t="s">
        <v>15</v>
      </c>
      <c r="M13797" s="38" t="s">
        <v>13</v>
      </c>
    </row>
    <row r="13798" spans="1:13" s="39" customFormat="1" ht="12.75" x14ac:dyDescent="0.2">
      <c r="A13798" s="33" t="s">
        <v>44</v>
      </c>
      <c r="B13798" s="33" t="s">
        <v>572</v>
      </c>
      <c r="C13798" s="34">
        <v>10</v>
      </c>
      <c r="D13798" s="33" t="s">
        <v>13912</v>
      </c>
      <c r="E13798" s="33" t="s">
        <v>12813</v>
      </c>
      <c r="F13798" s="35">
        <v>53103001</v>
      </c>
      <c r="G13798" s="33" t="s">
        <v>466</v>
      </c>
      <c r="H13798" s="33">
        <v>2</v>
      </c>
      <c r="I13798" s="33">
        <v>6</v>
      </c>
      <c r="J13798" s="36">
        <v>3316</v>
      </c>
      <c r="K13798" s="37">
        <v>105396705.64</v>
      </c>
      <c r="L13798" s="38" t="s">
        <v>15</v>
      </c>
      <c r="M13798" s="38" t="s">
        <v>13</v>
      </c>
    </row>
    <row r="13799" spans="1:13" s="39" customFormat="1" ht="12.75" x14ac:dyDescent="0.2">
      <c r="A13799" s="33" t="s">
        <v>44</v>
      </c>
      <c r="B13799" s="33" t="s">
        <v>572</v>
      </c>
      <c r="C13799" s="34">
        <v>10</v>
      </c>
      <c r="D13799" s="33" t="s">
        <v>13912</v>
      </c>
      <c r="E13799" s="33" t="s">
        <v>12814</v>
      </c>
      <c r="F13799" s="35">
        <v>53103001</v>
      </c>
      <c r="G13799" s="33" t="s">
        <v>466</v>
      </c>
      <c r="H13799" s="33">
        <v>2</v>
      </c>
      <c r="I13799" s="33">
        <v>6</v>
      </c>
      <c r="J13799" s="36">
        <v>13264</v>
      </c>
      <c r="K13799" s="37">
        <v>156369296.00000003</v>
      </c>
      <c r="L13799" s="38" t="s">
        <v>15</v>
      </c>
      <c r="M13799" s="38" t="s">
        <v>13</v>
      </c>
    </row>
    <row r="13800" spans="1:13" s="39" customFormat="1" ht="12.75" x14ac:dyDescent="0.2">
      <c r="A13800" s="33" t="s">
        <v>44</v>
      </c>
      <c r="B13800" s="33" t="s">
        <v>572</v>
      </c>
      <c r="C13800" s="34">
        <v>10</v>
      </c>
      <c r="D13800" s="33" t="s">
        <v>13912</v>
      </c>
      <c r="E13800" s="33" t="s">
        <v>12815</v>
      </c>
      <c r="F13800" s="35">
        <v>53101502</v>
      </c>
      <c r="G13800" s="33" t="s">
        <v>466</v>
      </c>
      <c r="H13800" s="33">
        <v>2</v>
      </c>
      <c r="I13800" s="33">
        <v>6</v>
      </c>
      <c r="J13800" s="36">
        <v>3316</v>
      </c>
      <c r="K13800" s="37">
        <v>189788142.95999998</v>
      </c>
      <c r="L13800" s="38" t="s">
        <v>15</v>
      </c>
      <c r="M13800" s="38" t="s">
        <v>13</v>
      </c>
    </row>
    <row r="13801" spans="1:13" s="39" customFormat="1" ht="12.75" x14ac:dyDescent="0.2">
      <c r="A13801" s="33" t="s">
        <v>44</v>
      </c>
      <c r="B13801" s="33" t="s">
        <v>572</v>
      </c>
      <c r="C13801" s="34">
        <v>10</v>
      </c>
      <c r="D13801" s="33" t="s">
        <v>13912</v>
      </c>
      <c r="E13801" s="33" t="s">
        <v>12816</v>
      </c>
      <c r="F13801" s="35">
        <v>53101502</v>
      </c>
      <c r="G13801" s="33" t="s">
        <v>466</v>
      </c>
      <c r="H13801" s="33">
        <v>2</v>
      </c>
      <c r="I13801" s="33">
        <v>6</v>
      </c>
      <c r="J13801" s="36">
        <v>3316</v>
      </c>
      <c r="K13801" s="37">
        <v>161601148.16</v>
      </c>
      <c r="L13801" s="38" t="s">
        <v>15</v>
      </c>
      <c r="M13801" s="38" t="s">
        <v>13</v>
      </c>
    </row>
    <row r="13802" spans="1:13" s="39" customFormat="1" ht="12.75" x14ac:dyDescent="0.2">
      <c r="A13802" s="33" t="s">
        <v>44</v>
      </c>
      <c r="B13802" s="33" t="s">
        <v>572</v>
      </c>
      <c r="C13802" s="34">
        <v>10</v>
      </c>
      <c r="D13802" s="33" t="s">
        <v>13912</v>
      </c>
      <c r="E13802" s="33" t="s">
        <v>12817</v>
      </c>
      <c r="F13802" s="35">
        <v>53111601</v>
      </c>
      <c r="G13802" s="33" t="s">
        <v>466</v>
      </c>
      <c r="H13802" s="33">
        <v>2</v>
      </c>
      <c r="I13802" s="33">
        <v>6</v>
      </c>
      <c r="J13802" s="36">
        <v>6632</v>
      </c>
      <c r="K13802" s="37">
        <v>648324433.50049913</v>
      </c>
      <c r="L13802" s="38" t="s">
        <v>15</v>
      </c>
      <c r="M13802" s="38" t="s">
        <v>13</v>
      </c>
    </row>
    <row r="13803" spans="1:13" s="39" customFormat="1" ht="12.75" x14ac:dyDescent="0.2">
      <c r="A13803" s="33" t="s">
        <v>44</v>
      </c>
      <c r="B13803" s="33" t="s">
        <v>572</v>
      </c>
      <c r="C13803" s="34">
        <v>10</v>
      </c>
      <c r="D13803" s="33" t="s">
        <v>13912</v>
      </c>
      <c r="E13803" s="33" t="s">
        <v>12818</v>
      </c>
      <c r="F13803" s="35">
        <v>53102501</v>
      </c>
      <c r="G13803" s="33" t="s">
        <v>466</v>
      </c>
      <c r="H13803" s="33">
        <v>2</v>
      </c>
      <c r="I13803" s="33">
        <v>6</v>
      </c>
      <c r="J13803" s="36">
        <v>6632</v>
      </c>
      <c r="K13803" s="37">
        <v>158752663.0481723</v>
      </c>
      <c r="L13803" s="38" t="s">
        <v>15</v>
      </c>
      <c r="M13803" s="38" t="s">
        <v>13</v>
      </c>
    </row>
    <row r="13804" spans="1:13" s="39" customFormat="1" ht="12.75" x14ac:dyDescent="0.2">
      <c r="A13804" s="33" t="s">
        <v>44</v>
      </c>
      <c r="B13804" s="33" t="s">
        <v>573</v>
      </c>
      <c r="C13804" s="34">
        <v>10</v>
      </c>
      <c r="D13804" s="33" t="s">
        <v>86</v>
      </c>
      <c r="E13804" s="33" t="s">
        <v>12819</v>
      </c>
      <c r="F13804" s="35">
        <v>52121508</v>
      </c>
      <c r="G13804" s="33" t="s">
        <v>466</v>
      </c>
      <c r="H13804" s="33">
        <v>2</v>
      </c>
      <c r="I13804" s="33">
        <v>3</v>
      </c>
      <c r="J13804" s="36">
        <v>972</v>
      </c>
      <c r="K13804" s="37">
        <v>37995712.29999996</v>
      </c>
      <c r="L13804" s="38" t="s">
        <v>15</v>
      </c>
      <c r="M13804" s="38" t="s">
        <v>13</v>
      </c>
    </row>
    <row r="13805" spans="1:13" s="39" customFormat="1" ht="12.75" x14ac:dyDescent="0.2">
      <c r="A13805" s="33" t="s">
        <v>44</v>
      </c>
      <c r="B13805" s="33" t="s">
        <v>573</v>
      </c>
      <c r="C13805" s="34">
        <v>10</v>
      </c>
      <c r="D13805" s="33" t="s">
        <v>86</v>
      </c>
      <c r="E13805" s="33" t="s">
        <v>14973</v>
      </c>
      <c r="F13805" s="35" t="s">
        <v>12820</v>
      </c>
      <c r="G13805" s="33" t="s">
        <v>466</v>
      </c>
      <c r="H13805" s="33">
        <v>2</v>
      </c>
      <c r="I13805" s="33">
        <v>3</v>
      </c>
      <c r="J13805" s="36">
        <v>453</v>
      </c>
      <c r="K13805" s="37">
        <v>80860500</v>
      </c>
      <c r="L13805" s="38" t="s">
        <v>12962</v>
      </c>
      <c r="M13805" s="38" t="s">
        <v>13</v>
      </c>
    </row>
    <row r="13806" spans="1:13" s="39" customFormat="1" ht="12.75" x14ac:dyDescent="0.2">
      <c r="A13806" s="33" t="s">
        <v>44</v>
      </c>
      <c r="B13806" s="33" t="s">
        <v>573</v>
      </c>
      <c r="C13806" s="34">
        <v>10</v>
      </c>
      <c r="D13806" s="33" t="s">
        <v>86</v>
      </c>
      <c r="E13806" s="33" t="s">
        <v>12821</v>
      </c>
      <c r="F13806" s="35">
        <v>52121509</v>
      </c>
      <c r="G13806" s="33" t="s">
        <v>466</v>
      </c>
      <c r="H13806" s="33">
        <v>2</v>
      </c>
      <c r="I13806" s="33">
        <v>3</v>
      </c>
      <c r="J13806" s="36">
        <v>1468</v>
      </c>
      <c r="K13806" s="37">
        <v>70925003.477466792</v>
      </c>
      <c r="L13806" s="38" t="s">
        <v>15</v>
      </c>
      <c r="M13806" s="38" t="s">
        <v>13</v>
      </c>
    </row>
    <row r="13807" spans="1:13" s="39" customFormat="1" ht="12.75" x14ac:dyDescent="0.2">
      <c r="A13807" s="33" t="s">
        <v>44</v>
      </c>
      <c r="B13807" s="33" t="s">
        <v>573</v>
      </c>
      <c r="C13807" s="34">
        <v>10</v>
      </c>
      <c r="D13807" s="33" t="s">
        <v>86</v>
      </c>
      <c r="E13807" s="33" t="s">
        <v>12822</v>
      </c>
      <c r="F13807" s="35">
        <v>49121508</v>
      </c>
      <c r="G13807" s="33" t="s">
        <v>466</v>
      </c>
      <c r="H13807" s="33">
        <v>2</v>
      </c>
      <c r="I13807" s="33">
        <v>3</v>
      </c>
      <c r="J13807" s="36">
        <v>1102</v>
      </c>
      <c r="K13807" s="37">
        <v>22293460</v>
      </c>
      <c r="L13807" s="38" t="s">
        <v>15</v>
      </c>
      <c r="M13807" s="38" t="s">
        <v>13</v>
      </c>
    </row>
    <row r="13808" spans="1:13" s="39" customFormat="1" ht="12.75" x14ac:dyDescent="0.2">
      <c r="A13808" s="33" t="s">
        <v>44</v>
      </c>
      <c r="B13808" s="33" t="s">
        <v>573</v>
      </c>
      <c r="C13808" s="34">
        <v>10</v>
      </c>
      <c r="D13808" s="33" t="s">
        <v>86</v>
      </c>
      <c r="E13808" s="33" t="s">
        <v>12821</v>
      </c>
      <c r="F13808" s="35">
        <v>52121509</v>
      </c>
      <c r="G13808" s="33" t="s">
        <v>466</v>
      </c>
      <c r="H13808" s="33">
        <v>4</v>
      </c>
      <c r="I13808" s="33">
        <v>6</v>
      </c>
      <c r="J13808" s="36">
        <v>4254</v>
      </c>
      <c r="K13808" s="37">
        <v>205527890.71000001</v>
      </c>
      <c r="L13808" s="38" t="s">
        <v>15</v>
      </c>
      <c r="M13808" s="38" t="s">
        <v>13</v>
      </c>
    </row>
    <row r="13809" spans="1:13" s="39" customFormat="1" ht="12.75" x14ac:dyDescent="0.2">
      <c r="A13809" s="33" t="s">
        <v>44</v>
      </c>
      <c r="B13809" s="33" t="s">
        <v>576</v>
      </c>
      <c r="C13809" s="34">
        <v>10</v>
      </c>
      <c r="D13809" s="33" t="s">
        <v>88</v>
      </c>
      <c r="E13809" s="33" t="s">
        <v>12823</v>
      </c>
      <c r="F13809" s="35">
        <v>25172503</v>
      </c>
      <c r="G13809" s="33" t="s">
        <v>467</v>
      </c>
      <c r="H13809" s="33">
        <v>1</v>
      </c>
      <c r="I13809" s="33">
        <v>3</v>
      </c>
      <c r="J13809" s="36">
        <v>1</v>
      </c>
      <c r="K13809" s="37">
        <v>235000000</v>
      </c>
      <c r="L13809" s="38" t="s">
        <v>12</v>
      </c>
      <c r="M13809" s="38" t="s">
        <v>2371</v>
      </c>
    </row>
    <row r="13810" spans="1:13" s="39" customFormat="1" ht="12.75" x14ac:dyDescent="0.2">
      <c r="A13810" s="33" t="s">
        <v>44</v>
      </c>
      <c r="B13810" s="33" t="s">
        <v>580</v>
      </c>
      <c r="C13810" s="34">
        <v>10</v>
      </c>
      <c r="D13810" s="33" t="s">
        <v>42</v>
      </c>
      <c r="E13810" s="33" t="s">
        <v>12824</v>
      </c>
      <c r="F13810" s="35">
        <v>44121905</v>
      </c>
      <c r="G13810" s="33" t="s">
        <v>466</v>
      </c>
      <c r="H13810" s="33">
        <v>3</v>
      </c>
      <c r="I13810" s="33">
        <v>6</v>
      </c>
      <c r="J13810" s="36">
        <v>226</v>
      </c>
      <c r="K13810" s="37">
        <v>295834</v>
      </c>
      <c r="L13810" s="38" t="s">
        <v>15</v>
      </c>
      <c r="M13810" s="38" t="s">
        <v>13</v>
      </c>
    </row>
    <row r="13811" spans="1:13" s="39" customFormat="1" ht="12.75" x14ac:dyDescent="0.2">
      <c r="A13811" s="33" t="s">
        <v>44</v>
      </c>
      <c r="B13811" s="33" t="s">
        <v>580</v>
      </c>
      <c r="C13811" s="34">
        <v>10</v>
      </c>
      <c r="D13811" s="33" t="s">
        <v>42</v>
      </c>
      <c r="E13811" s="33" t="s">
        <v>12825</v>
      </c>
      <c r="F13811" s="35">
        <v>44121905</v>
      </c>
      <c r="G13811" s="33" t="s">
        <v>466</v>
      </c>
      <c r="H13811" s="33">
        <v>3</v>
      </c>
      <c r="I13811" s="33">
        <v>6</v>
      </c>
      <c r="J13811" s="36">
        <v>34</v>
      </c>
      <c r="K13811" s="37">
        <v>576352.69999999995</v>
      </c>
      <c r="L13811" s="38" t="s">
        <v>15</v>
      </c>
      <c r="M13811" s="38" t="s">
        <v>13</v>
      </c>
    </row>
    <row r="13812" spans="1:13" s="39" customFormat="1" ht="12.75" x14ac:dyDescent="0.2">
      <c r="A13812" s="33" t="s">
        <v>44</v>
      </c>
      <c r="B13812" s="33" t="s">
        <v>580</v>
      </c>
      <c r="C13812" s="34">
        <v>10</v>
      </c>
      <c r="D13812" s="33" t="s">
        <v>42</v>
      </c>
      <c r="E13812" s="33" t="s">
        <v>12826</v>
      </c>
      <c r="F13812" s="35">
        <v>44121905</v>
      </c>
      <c r="G13812" s="33" t="s">
        <v>466</v>
      </c>
      <c r="H13812" s="33">
        <v>3</v>
      </c>
      <c r="I13812" s="33">
        <v>6</v>
      </c>
      <c r="J13812" s="36">
        <v>174</v>
      </c>
      <c r="K13812" s="37">
        <v>717048.78</v>
      </c>
      <c r="L13812" s="38" t="s">
        <v>15</v>
      </c>
      <c r="M13812" s="38" t="s">
        <v>13</v>
      </c>
    </row>
    <row r="13813" spans="1:13" s="39" customFormat="1" ht="12.75" x14ac:dyDescent="0.2">
      <c r="A13813" s="33" t="s">
        <v>44</v>
      </c>
      <c r="B13813" s="33" t="s">
        <v>580</v>
      </c>
      <c r="C13813" s="34">
        <v>10</v>
      </c>
      <c r="D13813" s="33" t="s">
        <v>42</v>
      </c>
      <c r="E13813" s="33" t="s">
        <v>12452</v>
      </c>
      <c r="F13813" s="35">
        <v>56121805</v>
      </c>
      <c r="G13813" s="33" t="s">
        <v>466</v>
      </c>
      <c r="H13813" s="33">
        <v>3</v>
      </c>
      <c r="I13813" s="33">
        <v>6</v>
      </c>
      <c r="J13813" s="36">
        <v>6</v>
      </c>
      <c r="K13813" s="37">
        <v>51015.299999999996</v>
      </c>
      <c r="L13813" s="38" t="s">
        <v>15</v>
      </c>
      <c r="M13813" s="38" t="s">
        <v>13</v>
      </c>
    </row>
    <row r="13814" spans="1:13" s="39" customFormat="1" ht="12.75" x14ac:dyDescent="0.2">
      <c r="A13814" s="33" t="s">
        <v>44</v>
      </c>
      <c r="B13814" s="33" t="s">
        <v>580</v>
      </c>
      <c r="C13814" s="34">
        <v>10</v>
      </c>
      <c r="D13814" s="33" t="s">
        <v>42</v>
      </c>
      <c r="E13814" s="33" t="s">
        <v>12827</v>
      </c>
      <c r="F13814" s="35">
        <v>56121805</v>
      </c>
      <c r="G13814" s="33" t="s">
        <v>466</v>
      </c>
      <c r="H13814" s="33">
        <v>3</v>
      </c>
      <c r="I13814" s="33">
        <v>6</v>
      </c>
      <c r="J13814" s="36">
        <v>3</v>
      </c>
      <c r="K13814" s="37">
        <v>27078.449999999997</v>
      </c>
      <c r="L13814" s="38" t="s">
        <v>15</v>
      </c>
      <c r="M13814" s="38" t="s">
        <v>13</v>
      </c>
    </row>
    <row r="13815" spans="1:13" s="39" customFormat="1" ht="12.75" x14ac:dyDescent="0.2">
      <c r="A13815" s="33" t="s">
        <v>44</v>
      </c>
      <c r="B13815" s="33" t="s">
        <v>580</v>
      </c>
      <c r="C13815" s="34">
        <v>10</v>
      </c>
      <c r="D13815" s="33" t="s">
        <v>42</v>
      </c>
      <c r="E13815" s="33" t="s">
        <v>12828</v>
      </c>
      <c r="F13815" s="35">
        <v>30266501</v>
      </c>
      <c r="G13815" s="33" t="s">
        <v>466</v>
      </c>
      <c r="H13815" s="33">
        <v>3</v>
      </c>
      <c r="I13815" s="33">
        <v>6</v>
      </c>
      <c r="J13815" s="36">
        <v>1422</v>
      </c>
      <c r="K13815" s="37">
        <v>372279.60000000003</v>
      </c>
      <c r="L13815" s="38" t="s">
        <v>12963</v>
      </c>
      <c r="M13815" s="38" t="s">
        <v>13</v>
      </c>
    </row>
    <row r="13816" spans="1:13" s="39" customFormat="1" ht="12.75" x14ac:dyDescent="0.2">
      <c r="A13816" s="33" t="s">
        <v>44</v>
      </c>
      <c r="B13816" s="33" t="s">
        <v>580</v>
      </c>
      <c r="C13816" s="34">
        <v>10</v>
      </c>
      <c r="D13816" s="33" t="s">
        <v>42</v>
      </c>
      <c r="E13816" s="33" t="s">
        <v>12829</v>
      </c>
      <c r="F13816" s="35">
        <v>30266501</v>
      </c>
      <c r="G13816" s="33" t="s">
        <v>466</v>
      </c>
      <c r="H13816" s="33">
        <v>3</v>
      </c>
      <c r="I13816" s="33">
        <v>6</v>
      </c>
      <c r="J13816" s="36">
        <v>3</v>
      </c>
      <c r="K13816" s="37">
        <v>21580.65</v>
      </c>
      <c r="L13816" s="38" t="s">
        <v>9057</v>
      </c>
      <c r="M13816" s="38" t="s">
        <v>13</v>
      </c>
    </row>
    <row r="13817" spans="1:13" s="39" customFormat="1" ht="12.75" x14ac:dyDescent="0.2">
      <c r="A13817" s="33" t="s">
        <v>44</v>
      </c>
      <c r="B13817" s="33" t="s">
        <v>580</v>
      </c>
      <c r="C13817" s="34">
        <v>10</v>
      </c>
      <c r="D13817" s="33" t="s">
        <v>42</v>
      </c>
      <c r="E13817" s="33" t="s">
        <v>12830</v>
      </c>
      <c r="F13817" s="35">
        <v>14111530</v>
      </c>
      <c r="G13817" s="33" t="s">
        <v>466</v>
      </c>
      <c r="H13817" s="33">
        <v>3</v>
      </c>
      <c r="I13817" s="33">
        <v>6</v>
      </c>
      <c r="J13817" s="36">
        <v>1744</v>
      </c>
      <c r="K13817" s="37">
        <v>2998895.1999999997</v>
      </c>
      <c r="L13817" s="38" t="s">
        <v>15</v>
      </c>
      <c r="M13817" s="38" t="s">
        <v>13</v>
      </c>
    </row>
    <row r="13818" spans="1:13" s="39" customFormat="1" ht="12.75" x14ac:dyDescent="0.2">
      <c r="A13818" s="33" t="s">
        <v>44</v>
      </c>
      <c r="B13818" s="33" t="s">
        <v>580</v>
      </c>
      <c r="C13818" s="34">
        <v>10</v>
      </c>
      <c r="D13818" s="33" t="s">
        <v>42</v>
      </c>
      <c r="E13818" s="33" t="s">
        <v>12831</v>
      </c>
      <c r="F13818" s="35">
        <v>44121612</v>
      </c>
      <c r="G13818" s="33" t="s">
        <v>466</v>
      </c>
      <c r="H13818" s="33">
        <v>3</v>
      </c>
      <c r="I13818" s="33">
        <v>6</v>
      </c>
      <c r="J13818" s="36">
        <v>256</v>
      </c>
      <c r="K13818" s="37">
        <v>990689.28000000003</v>
      </c>
      <c r="L13818" s="38" t="s">
        <v>15</v>
      </c>
      <c r="M13818" s="38" t="s">
        <v>13</v>
      </c>
    </row>
    <row r="13819" spans="1:13" s="39" customFormat="1" ht="12.75" x14ac:dyDescent="0.2">
      <c r="A13819" s="33" t="s">
        <v>44</v>
      </c>
      <c r="B13819" s="33" t="s">
        <v>580</v>
      </c>
      <c r="C13819" s="34">
        <v>10</v>
      </c>
      <c r="D13819" s="33" t="s">
        <v>42</v>
      </c>
      <c r="E13819" s="33" t="s">
        <v>12453</v>
      </c>
      <c r="F13819" s="35">
        <v>44121612</v>
      </c>
      <c r="G13819" s="33" t="s">
        <v>466</v>
      </c>
      <c r="H13819" s="33">
        <v>3</v>
      </c>
      <c r="I13819" s="33">
        <v>6</v>
      </c>
      <c r="J13819" s="36">
        <v>1402</v>
      </c>
      <c r="K13819" s="37">
        <v>1151182.2</v>
      </c>
      <c r="L13819" s="38" t="s">
        <v>15</v>
      </c>
      <c r="M13819" s="38" t="s">
        <v>13</v>
      </c>
    </row>
    <row r="13820" spans="1:13" s="39" customFormat="1" ht="12.75" x14ac:dyDescent="0.2">
      <c r="A13820" s="33" t="s">
        <v>44</v>
      </c>
      <c r="B13820" s="33" t="s">
        <v>580</v>
      </c>
      <c r="C13820" s="34">
        <v>10</v>
      </c>
      <c r="D13820" s="33" t="s">
        <v>42</v>
      </c>
      <c r="E13820" s="33" t="s">
        <v>12832</v>
      </c>
      <c r="F13820" s="35">
        <v>44121612</v>
      </c>
      <c r="G13820" s="33" t="s">
        <v>466</v>
      </c>
      <c r="H13820" s="33">
        <v>3</v>
      </c>
      <c r="I13820" s="33">
        <v>6</v>
      </c>
      <c r="J13820" s="36">
        <v>53</v>
      </c>
      <c r="K13820" s="37">
        <v>20497.75</v>
      </c>
      <c r="L13820" s="38" t="s">
        <v>15</v>
      </c>
      <c r="M13820" s="38" t="s">
        <v>13</v>
      </c>
    </row>
    <row r="13821" spans="1:13" s="39" customFormat="1" ht="12.75" x14ac:dyDescent="0.2">
      <c r="A13821" s="33" t="s">
        <v>44</v>
      </c>
      <c r="B13821" s="33" t="s">
        <v>580</v>
      </c>
      <c r="C13821" s="34">
        <v>10</v>
      </c>
      <c r="D13821" s="33" t="s">
        <v>42</v>
      </c>
      <c r="E13821" s="33" t="s">
        <v>12833</v>
      </c>
      <c r="F13821" s="35">
        <v>14111514</v>
      </c>
      <c r="G13821" s="33" t="s">
        <v>466</v>
      </c>
      <c r="H13821" s="33">
        <v>3</v>
      </c>
      <c r="I13821" s="33">
        <v>6</v>
      </c>
      <c r="J13821" s="36">
        <v>119</v>
      </c>
      <c r="K13821" s="37">
        <v>249233.6</v>
      </c>
      <c r="L13821" s="38" t="s">
        <v>15</v>
      </c>
      <c r="M13821" s="38" t="s">
        <v>13</v>
      </c>
    </row>
    <row r="13822" spans="1:13" s="39" customFormat="1" ht="12.75" x14ac:dyDescent="0.2">
      <c r="A13822" s="33" t="s">
        <v>44</v>
      </c>
      <c r="B13822" s="33" t="s">
        <v>580</v>
      </c>
      <c r="C13822" s="34">
        <v>10</v>
      </c>
      <c r="D13822" s="33" t="s">
        <v>42</v>
      </c>
      <c r="E13822" s="33" t="s">
        <v>12834</v>
      </c>
      <c r="F13822" s="35">
        <v>14111514</v>
      </c>
      <c r="G13822" s="33" t="s">
        <v>466</v>
      </c>
      <c r="H13822" s="33">
        <v>3</v>
      </c>
      <c r="I13822" s="33">
        <v>6</v>
      </c>
      <c r="J13822" s="36">
        <v>99</v>
      </c>
      <c r="K13822" s="37">
        <v>207345.6</v>
      </c>
      <c r="L13822" s="38" t="s">
        <v>15</v>
      </c>
      <c r="M13822" s="38" t="s">
        <v>13</v>
      </c>
    </row>
    <row r="13823" spans="1:13" s="39" customFormat="1" ht="12.75" x14ac:dyDescent="0.2">
      <c r="A13823" s="33" t="s">
        <v>44</v>
      </c>
      <c r="B13823" s="33" t="s">
        <v>580</v>
      </c>
      <c r="C13823" s="34">
        <v>10</v>
      </c>
      <c r="D13823" s="33" t="s">
        <v>42</v>
      </c>
      <c r="E13823" s="33" t="s">
        <v>12835</v>
      </c>
      <c r="F13823" s="35">
        <v>14111514</v>
      </c>
      <c r="G13823" s="33" t="s">
        <v>466</v>
      </c>
      <c r="H13823" s="33">
        <v>3</v>
      </c>
      <c r="I13823" s="33">
        <v>6</v>
      </c>
      <c r="J13823" s="36">
        <v>50</v>
      </c>
      <c r="K13823" s="37">
        <v>58310</v>
      </c>
      <c r="L13823" s="38" t="s">
        <v>15</v>
      </c>
      <c r="M13823" s="38" t="s">
        <v>13</v>
      </c>
    </row>
    <row r="13824" spans="1:13" s="39" customFormat="1" ht="12.75" x14ac:dyDescent="0.2">
      <c r="A13824" s="33" t="s">
        <v>44</v>
      </c>
      <c r="B13824" s="33" t="s">
        <v>580</v>
      </c>
      <c r="C13824" s="34">
        <v>10</v>
      </c>
      <c r="D13824" s="33" t="s">
        <v>42</v>
      </c>
      <c r="E13824" s="33" t="s">
        <v>12836</v>
      </c>
      <c r="F13824" s="35">
        <v>14111514</v>
      </c>
      <c r="G13824" s="33" t="s">
        <v>466</v>
      </c>
      <c r="H13824" s="33">
        <v>3</v>
      </c>
      <c r="I13824" s="33">
        <v>6</v>
      </c>
      <c r="J13824" s="36">
        <v>6</v>
      </c>
      <c r="K13824" s="37">
        <v>6997.2000000000007</v>
      </c>
      <c r="L13824" s="38" t="s">
        <v>15</v>
      </c>
      <c r="M13824" s="38" t="s">
        <v>13</v>
      </c>
    </row>
    <row r="13825" spans="1:13" s="39" customFormat="1" ht="12.75" x14ac:dyDescent="0.2">
      <c r="A13825" s="33" t="s">
        <v>44</v>
      </c>
      <c r="B13825" s="33" t="s">
        <v>580</v>
      </c>
      <c r="C13825" s="34">
        <v>10</v>
      </c>
      <c r="D13825" s="33" t="s">
        <v>42</v>
      </c>
      <c r="E13825" s="33" t="s">
        <v>12454</v>
      </c>
      <c r="F13825" s="35">
        <v>44121701</v>
      </c>
      <c r="G13825" s="33" t="s">
        <v>466</v>
      </c>
      <c r="H13825" s="33">
        <v>3</v>
      </c>
      <c r="I13825" s="33">
        <v>6</v>
      </c>
      <c r="J13825" s="36">
        <v>798</v>
      </c>
      <c r="K13825" s="37">
        <v>192772.86</v>
      </c>
      <c r="L13825" s="38" t="s">
        <v>15</v>
      </c>
      <c r="M13825" s="38" t="s">
        <v>13</v>
      </c>
    </row>
    <row r="13826" spans="1:13" s="39" customFormat="1" ht="12.75" x14ac:dyDescent="0.2">
      <c r="A13826" s="33" t="s">
        <v>44</v>
      </c>
      <c r="B13826" s="33" t="s">
        <v>580</v>
      </c>
      <c r="C13826" s="34">
        <v>10</v>
      </c>
      <c r="D13826" s="33" t="s">
        <v>42</v>
      </c>
      <c r="E13826" s="33" t="s">
        <v>12455</v>
      </c>
      <c r="F13826" s="35">
        <v>44121701</v>
      </c>
      <c r="G13826" s="33" t="s">
        <v>466</v>
      </c>
      <c r="H13826" s="33">
        <v>3</v>
      </c>
      <c r="I13826" s="33">
        <v>6</v>
      </c>
      <c r="J13826" s="36">
        <v>27744</v>
      </c>
      <c r="K13826" s="37">
        <v>5282457.6000000006</v>
      </c>
      <c r="L13826" s="38" t="s">
        <v>15</v>
      </c>
      <c r="M13826" s="38" t="s">
        <v>13</v>
      </c>
    </row>
    <row r="13827" spans="1:13" s="39" customFormat="1" ht="12.75" x14ac:dyDescent="0.2">
      <c r="A13827" s="33" t="s">
        <v>44</v>
      </c>
      <c r="B13827" s="33" t="s">
        <v>580</v>
      </c>
      <c r="C13827" s="34">
        <v>10</v>
      </c>
      <c r="D13827" s="33" t="s">
        <v>42</v>
      </c>
      <c r="E13827" s="33" t="s">
        <v>12456</v>
      </c>
      <c r="F13827" s="35">
        <v>44121701</v>
      </c>
      <c r="G13827" s="33" t="s">
        <v>466</v>
      </c>
      <c r="H13827" s="33">
        <v>3</v>
      </c>
      <c r="I13827" s="33">
        <v>6</v>
      </c>
      <c r="J13827" s="36">
        <v>7893</v>
      </c>
      <c r="K13827" s="37">
        <v>1906712.01</v>
      </c>
      <c r="L13827" s="38" t="s">
        <v>15</v>
      </c>
      <c r="M13827" s="38" t="s">
        <v>13</v>
      </c>
    </row>
    <row r="13828" spans="1:13" s="39" customFormat="1" ht="12.75" x14ac:dyDescent="0.2">
      <c r="A13828" s="33" t="s">
        <v>44</v>
      </c>
      <c r="B13828" s="33" t="s">
        <v>580</v>
      </c>
      <c r="C13828" s="34">
        <v>10</v>
      </c>
      <c r="D13828" s="33" t="s">
        <v>42</v>
      </c>
      <c r="E13828" s="33" t="s">
        <v>12837</v>
      </c>
      <c r="F13828" s="35">
        <v>44122025</v>
      </c>
      <c r="G13828" s="33" t="s">
        <v>466</v>
      </c>
      <c r="H13828" s="33">
        <v>3</v>
      </c>
      <c r="I13828" s="33">
        <v>6</v>
      </c>
      <c r="J13828" s="36">
        <v>11</v>
      </c>
      <c r="K13828" s="37">
        <v>66235.399999999994</v>
      </c>
      <c r="L13828" s="38" t="s">
        <v>12964</v>
      </c>
      <c r="M13828" s="38" t="s">
        <v>13</v>
      </c>
    </row>
    <row r="13829" spans="1:13" s="39" customFormat="1" ht="12.75" x14ac:dyDescent="0.2">
      <c r="A13829" s="33" t="s">
        <v>44</v>
      </c>
      <c r="B13829" s="33" t="s">
        <v>580</v>
      </c>
      <c r="C13829" s="34">
        <v>10</v>
      </c>
      <c r="D13829" s="33" t="s">
        <v>42</v>
      </c>
      <c r="E13829" s="33" t="s">
        <v>12838</v>
      </c>
      <c r="F13829" s="35">
        <v>44121804</v>
      </c>
      <c r="G13829" s="33" t="s">
        <v>466</v>
      </c>
      <c r="H13829" s="33">
        <v>3</v>
      </c>
      <c r="I13829" s="33">
        <v>6</v>
      </c>
      <c r="J13829" s="36">
        <v>70</v>
      </c>
      <c r="K13829" s="37">
        <v>25989.599999999999</v>
      </c>
      <c r="L13829" s="38" t="s">
        <v>15</v>
      </c>
      <c r="M13829" s="38" t="s">
        <v>13</v>
      </c>
    </row>
    <row r="13830" spans="1:13" s="39" customFormat="1" ht="12.75" x14ac:dyDescent="0.2">
      <c r="A13830" s="33" t="s">
        <v>44</v>
      </c>
      <c r="B13830" s="33" t="s">
        <v>580</v>
      </c>
      <c r="C13830" s="34">
        <v>10</v>
      </c>
      <c r="D13830" s="33" t="s">
        <v>42</v>
      </c>
      <c r="E13830" s="33" t="s">
        <v>4985</v>
      </c>
      <c r="F13830" s="35">
        <v>44121804</v>
      </c>
      <c r="G13830" s="33" t="s">
        <v>466</v>
      </c>
      <c r="H13830" s="33">
        <v>3</v>
      </c>
      <c r="I13830" s="33">
        <v>6</v>
      </c>
      <c r="J13830" s="36">
        <v>3217</v>
      </c>
      <c r="K13830" s="37">
        <v>731191.92999999993</v>
      </c>
      <c r="L13830" s="38" t="s">
        <v>15</v>
      </c>
      <c r="M13830" s="38" t="s">
        <v>13</v>
      </c>
    </row>
    <row r="13831" spans="1:13" s="39" customFormat="1" ht="12.75" x14ac:dyDescent="0.2">
      <c r="A13831" s="33" t="s">
        <v>44</v>
      </c>
      <c r="B13831" s="33" t="s">
        <v>580</v>
      </c>
      <c r="C13831" s="34">
        <v>10</v>
      </c>
      <c r="D13831" s="33" t="s">
        <v>42</v>
      </c>
      <c r="E13831" s="33" t="s">
        <v>4959</v>
      </c>
      <c r="F13831" s="35">
        <v>44121804</v>
      </c>
      <c r="G13831" s="33" t="s">
        <v>466</v>
      </c>
      <c r="H13831" s="33">
        <v>3</v>
      </c>
      <c r="I13831" s="33">
        <v>6</v>
      </c>
      <c r="J13831" s="36">
        <v>436</v>
      </c>
      <c r="K13831" s="37">
        <v>617419.6</v>
      </c>
      <c r="L13831" s="38" t="s">
        <v>15</v>
      </c>
      <c r="M13831" s="38" t="s">
        <v>13</v>
      </c>
    </row>
    <row r="13832" spans="1:13" s="39" customFormat="1" ht="12.75" x14ac:dyDescent="0.2">
      <c r="A13832" s="33" t="s">
        <v>44</v>
      </c>
      <c r="B13832" s="33" t="s">
        <v>580</v>
      </c>
      <c r="C13832" s="34">
        <v>10</v>
      </c>
      <c r="D13832" s="33" t="s">
        <v>42</v>
      </c>
      <c r="E13832" s="33" t="s">
        <v>12839</v>
      </c>
      <c r="F13832" s="35">
        <v>44121804</v>
      </c>
      <c r="G13832" s="33" t="s">
        <v>466</v>
      </c>
      <c r="H13832" s="33">
        <v>3</v>
      </c>
      <c r="I13832" s="33">
        <v>6</v>
      </c>
      <c r="J13832" s="36">
        <v>131</v>
      </c>
      <c r="K13832" s="37">
        <v>417005.75</v>
      </c>
      <c r="L13832" s="38" t="s">
        <v>15</v>
      </c>
      <c r="M13832" s="38" t="s">
        <v>13</v>
      </c>
    </row>
    <row r="13833" spans="1:13" s="39" customFormat="1" ht="12.75" x14ac:dyDescent="0.2">
      <c r="A13833" s="33" t="s">
        <v>44</v>
      </c>
      <c r="B13833" s="33" t="s">
        <v>580</v>
      </c>
      <c r="C13833" s="34">
        <v>10</v>
      </c>
      <c r="D13833" s="33" t="s">
        <v>42</v>
      </c>
      <c r="E13833" s="33" t="s">
        <v>12840</v>
      </c>
      <c r="F13833" s="35">
        <v>44111912</v>
      </c>
      <c r="G13833" s="33" t="s">
        <v>466</v>
      </c>
      <c r="H13833" s="33">
        <v>3</v>
      </c>
      <c r="I13833" s="33">
        <v>6</v>
      </c>
      <c r="J13833" s="36">
        <v>22.488888888888891</v>
      </c>
      <c r="K13833" s="37">
        <v>1150872.8</v>
      </c>
      <c r="L13833" s="38" t="s">
        <v>15</v>
      </c>
      <c r="M13833" s="38" t="s">
        <v>13</v>
      </c>
    </row>
    <row r="13834" spans="1:13" s="39" customFormat="1" ht="12.75" x14ac:dyDescent="0.2">
      <c r="A13834" s="33" t="s">
        <v>44</v>
      </c>
      <c r="B13834" s="33" t="s">
        <v>580</v>
      </c>
      <c r="C13834" s="34">
        <v>10</v>
      </c>
      <c r="D13834" s="33" t="s">
        <v>42</v>
      </c>
      <c r="E13834" s="33" t="s">
        <v>12841</v>
      </c>
      <c r="F13834" s="35">
        <v>44111515</v>
      </c>
      <c r="G13834" s="33" t="s">
        <v>466</v>
      </c>
      <c r="H13834" s="33">
        <v>3</v>
      </c>
      <c r="I13834" s="33">
        <v>6</v>
      </c>
      <c r="J13834" s="36">
        <v>9350</v>
      </c>
      <c r="K13834" s="37">
        <v>11126500</v>
      </c>
      <c r="L13834" s="38" t="s">
        <v>15</v>
      </c>
      <c r="M13834" s="38" t="s">
        <v>13</v>
      </c>
    </row>
    <row r="13835" spans="1:13" s="39" customFormat="1" ht="12.75" x14ac:dyDescent="0.2">
      <c r="A13835" s="33" t="s">
        <v>44</v>
      </c>
      <c r="B13835" s="33" t="s">
        <v>580</v>
      </c>
      <c r="C13835" s="34">
        <v>10</v>
      </c>
      <c r="D13835" s="33" t="s">
        <v>42</v>
      </c>
      <c r="E13835" s="33" t="s">
        <v>12457</v>
      </c>
      <c r="F13835" s="35">
        <v>44111515</v>
      </c>
      <c r="G13835" s="33" t="s">
        <v>466</v>
      </c>
      <c r="H13835" s="33">
        <v>3</v>
      </c>
      <c r="I13835" s="33">
        <v>6</v>
      </c>
      <c r="J13835" s="36">
        <v>520</v>
      </c>
      <c r="K13835" s="37">
        <v>1039584</v>
      </c>
      <c r="L13835" s="38" t="s">
        <v>15</v>
      </c>
      <c r="M13835" s="38" t="s">
        <v>13</v>
      </c>
    </row>
    <row r="13836" spans="1:13" s="39" customFormat="1" ht="12.75" x14ac:dyDescent="0.2">
      <c r="A13836" s="33" t="s">
        <v>44</v>
      </c>
      <c r="B13836" s="33" t="s">
        <v>580</v>
      </c>
      <c r="C13836" s="34">
        <v>10</v>
      </c>
      <c r="D13836" s="33" t="s">
        <v>42</v>
      </c>
      <c r="E13836" s="33" t="s">
        <v>12458</v>
      </c>
      <c r="F13836" s="35">
        <v>44111515</v>
      </c>
      <c r="G13836" s="33" t="s">
        <v>466</v>
      </c>
      <c r="H13836" s="33">
        <v>3</v>
      </c>
      <c r="I13836" s="33">
        <v>6</v>
      </c>
      <c r="J13836" s="36">
        <v>8</v>
      </c>
      <c r="K13836" s="37">
        <v>11900</v>
      </c>
      <c r="L13836" s="38" t="s">
        <v>15</v>
      </c>
      <c r="M13836" s="38" t="s">
        <v>13</v>
      </c>
    </row>
    <row r="13837" spans="1:13" s="39" customFormat="1" ht="12.75" x14ac:dyDescent="0.2">
      <c r="A13837" s="33" t="s">
        <v>44</v>
      </c>
      <c r="B13837" s="33" t="s">
        <v>580</v>
      </c>
      <c r="C13837" s="34">
        <v>10</v>
      </c>
      <c r="D13837" s="33" t="s">
        <v>42</v>
      </c>
      <c r="E13837" s="33" t="s">
        <v>12842</v>
      </c>
      <c r="F13837" s="35">
        <v>44101807</v>
      </c>
      <c r="G13837" s="33" t="s">
        <v>466</v>
      </c>
      <c r="H13837" s="33">
        <v>3</v>
      </c>
      <c r="I13837" s="33">
        <v>6</v>
      </c>
      <c r="J13837" s="36">
        <v>32</v>
      </c>
      <c r="K13837" s="37">
        <v>292835.20000000001</v>
      </c>
      <c r="L13837" s="38" t="s">
        <v>15</v>
      </c>
      <c r="M13837" s="38" t="s">
        <v>13</v>
      </c>
    </row>
    <row r="13838" spans="1:13" s="39" customFormat="1" ht="12.75" x14ac:dyDescent="0.2">
      <c r="A13838" s="33" t="s">
        <v>44</v>
      </c>
      <c r="B13838" s="33" t="s">
        <v>580</v>
      </c>
      <c r="C13838" s="34">
        <v>10</v>
      </c>
      <c r="D13838" s="33" t="s">
        <v>42</v>
      </c>
      <c r="E13838" s="33" t="s">
        <v>12843</v>
      </c>
      <c r="F13838" s="35">
        <v>44101809</v>
      </c>
      <c r="G13838" s="33" t="s">
        <v>466</v>
      </c>
      <c r="H13838" s="33">
        <v>3</v>
      </c>
      <c r="I13838" s="33">
        <v>6</v>
      </c>
      <c r="J13838" s="36">
        <v>2</v>
      </c>
      <c r="K13838" s="37">
        <v>30035.599999999999</v>
      </c>
      <c r="L13838" s="38" t="s">
        <v>15</v>
      </c>
      <c r="M13838" s="38" t="s">
        <v>13</v>
      </c>
    </row>
    <row r="13839" spans="1:13" s="39" customFormat="1" ht="12.75" x14ac:dyDescent="0.2">
      <c r="A13839" s="33" t="s">
        <v>44</v>
      </c>
      <c r="B13839" s="33" t="s">
        <v>580</v>
      </c>
      <c r="C13839" s="34">
        <v>10</v>
      </c>
      <c r="D13839" s="33" t="s">
        <v>42</v>
      </c>
      <c r="E13839" s="33" t="s">
        <v>12844</v>
      </c>
      <c r="F13839" s="35">
        <v>44101809</v>
      </c>
      <c r="G13839" s="33" t="s">
        <v>466</v>
      </c>
      <c r="H13839" s="33">
        <v>3</v>
      </c>
      <c r="I13839" s="33">
        <v>6</v>
      </c>
      <c r="J13839" s="36">
        <v>7</v>
      </c>
      <c r="K13839" s="37">
        <v>329534.8</v>
      </c>
      <c r="L13839" s="38" t="s">
        <v>15</v>
      </c>
      <c r="M13839" s="38" t="s">
        <v>13</v>
      </c>
    </row>
    <row r="13840" spans="1:13" s="39" customFormat="1" ht="12.75" x14ac:dyDescent="0.2">
      <c r="A13840" s="33" t="s">
        <v>44</v>
      </c>
      <c r="B13840" s="33" t="s">
        <v>580</v>
      </c>
      <c r="C13840" s="34">
        <v>10</v>
      </c>
      <c r="D13840" s="33" t="s">
        <v>42</v>
      </c>
      <c r="E13840" s="33" t="s">
        <v>12845</v>
      </c>
      <c r="F13840" s="35">
        <v>44122003</v>
      </c>
      <c r="G13840" s="33" t="s">
        <v>466</v>
      </c>
      <c r="H13840" s="33">
        <v>3</v>
      </c>
      <c r="I13840" s="33">
        <v>6</v>
      </c>
      <c r="J13840" s="36">
        <v>644</v>
      </c>
      <c r="K13840" s="37">
        <v>2299080</v>
      </c>
      <c r="L13840" s="38" t="s">
        <v>12598</v>
      </c>
      <c r="M13840" s="38" t="s">
        <v>13</v>
      </c>
    </row>
    <row r="13841" spans="1:13" s="39" customFormat="1" ht="12.75" x14ac:dyDescent="0.2">
      <c r="A13841" s="33" t="s">
        <v>44</v>
      </c>
      <c r="B13841" s="33" t="s">
        <v>580</v>
      </c>
      <c r="C13841" s="34">
        <v>10</v>
      </c>
      <c r="D13841" s="33" t="s">
        <v>42</v>
      </c>
      <c r="E13841" s="33" t="s">
        <v>12459</v>
      </c>
      <c r="F13841" s="35">
        <v>44122003</v>
      </c>
      <c r="G13841" s="33" t="s">
        <v>466</v>
      </c>
      <c r="H13841" s="33">
        <v>3</v>
      </c>
      <c r="I13841" s="33">
        <v>6</v>
      </c>
      <c r="J13841" s="36">
        <v>406</v>
      </c>
      <c r="K13841" s="37">
        <v>1690990</v>
      </c>
      <c r="L13841" s="38" t="s">
        <v>12598</v>
      </c>
      <c r="M13841" s="38" t="s">
        <v>13</v>
      </c>
    </row>
    <row r="13842" spans="1:13" s="39" customFormat="1" ht="12.75" x14ac:dyDescent="0.2">
      <c r="A13842" s="33" t="s">
        <v>44</v>
      </c>
      <c r="B13842" s="33" t="s">
        <v>580</v>
      </c>
      <c r="C13842" s="34">
        <v>10</v>
      </c>
      <c r="D13842" s="33" t="s">
        <v>42</v>
      </c>
      <c r="E13842" s="33" t="s">
        <v>12846</v>
      </c>
      <c r="F13842" s="35">
        <v>44122003</v>
      </c>
      <c r="G13842" s="33" t="s">
        <v>466</v>
      </c>
      <c r="H13842" s="33">
        <v>3</v>
      </c>
      <c r="I13842" s="33">
        <v>6</v>
      </c>
      <c r="J13842" s="36">
        <v>35179</v>
      </c>
      <c r="K13842" s="37">
        <v>16535888.950000001</v>
      </c>
      <c r="L13842" s="38" t="s">
        <v>15</v>
      </c>
      <c r="M13842" s="38" t="s">
        <v>13</v>
      </c>
    </row>
    <row r="13843" spans="1:13" s="39" customFormat="1" ht="12.75" x14ac:dyDescent="0.2">
      <c r="A13843" s="33" t="s">
        <v>44</v>
      </c>
      <c r="B13843" s="33" t="s">
        <v>580</v>
      </c>
      <c r="C13843" s="34">
        <v>10</v>
      </c>
      <c r="D13843" s="33" t="s">
        <v>42</v>
      </c>
      <c r="E13843" s="33" t="s">
        <v>12460</v>
      </c>
      <c r="F13843" s="35">
        <v>44122003</v>
      </c>
      <c r="G13843" s="33" t="s">
        <v>466</v>
      </c>
      <c r="H13843" s="33">
        <v>3</v>
      </c>
      <c r="I13843" s="33">
        <v>6</v>
      </c>
      <c r="J13843" s="36">
        <v>24329</v>
      </c>
      <c r="K13843" s="37">
        <v>17370906</v>
      </c>
      <c r="L13843" s="38" t="s">
        <v>15</v>
      </c>
      <c r="M13843" s="38" t="s">
        <v>13</v>
      </c>
    </row>
    <row r="13844" spans="1:13" s="39" customFormat="1" ht="12.75" x14ac:dyDescent="0.2">
      <c r="A13844" s="33" t="s">
        <v>44</v>
      </c>
      <c r="B13844" s="33" t="s">
        <v>580</v>
      </c>
      <c r="C13844" s="34">
        <v>10</v>
      </c>
      <c r="D13844" s="33" t="s">
        <v>42</v>
      </c>
      <c r="E13844" s="33" t="s">
        <v>12847</v>
      </c>
      <c r="F13844" s="35">
        <v>44122003</v>
      </c>
      <c r="G13844" s="33" t="s">
        <v>466</v>
      </c>
      <c r="H13844" s="33">
        <v>3</v>
      </c>
      <c r="I13844" s="33">
        <v>6</v>
      </c>
      <c r="J13844" s="36">
        <v>399</v>
      </c>
      <c r="K13844" s="37">
        <v>1481407.2000000002</v>
      </c>
      <c r="L13844" s="38" t="s">
        <v>15</v>
      </c>
      <c r="M13844" s="38" t="s">
        <v>13</v>
      </c>
    </row>
    <row r="13845" spans="1:13" s="39" customFormat="1" ht="12.75" x14ac:dyDescent="0.2">
      <c r="A13845" s="33" t="s">
        <v>44</v>
      </c>
      <c r="B13845" s="33" t="s">
        <v>580</v>
      </c>
      <c r="C13845" s="34">
        <v>10</v>
      </c>
      <c r="D13845" s="33" t="s">
        <v>42</v>
      </c>
      <c r="E13845" s="33" t="s">
        <v>12848</v>
      </c>
      <c r="F13845" s="35">
        <v>44122003</v>
      </c>
      <c r="G13845" s="33" t="s">
        <v>466</v>
      </c>
      <c r="H13845" s="33">
        <v>3</v>
      </c>
      <c r="I13845" s="33">
        <v>6</v>
      </c>
      <c r="J13845" s="36">
        <v>437</v>
      </c>
      <c r="K13845" s="37">
        <v>1791503.35</v>
      </c>
      <c r="L13845" s="38" t="s">
        <v>15</v>
      </c>
      <c r="M13845" s="38" t="s">
        <v>13</v>
      </c>
    </row>
    <row r="13846" spans="1:13" s="39" customFormat="1" ht="12.75" x14ac:dyDescent="0.2">
      <c r="A13846" s="33" t="s">
        <v>44</v>
      </c>
      <c r="B13846" s="33" t="s">
        <v>580</v>
      </c>
      <c r="C13846" s="34">
        <v>10</v>
      </c>
      <c r="D13846" s="33" t="s">
        <v>42</v>
      </c>
      <c r="E13846" s="33" t="s">
        <v>12849</v>
      </c>
      <c r="F13846" s="35">
        <v>44122003</v>
      </c>
      <c r="G13846" s="33" t="s">
        <v>466</v>
      </c>
      <c r="H13846" s="33">
        <v>3</v>
      </c>
      <c r="I13846" s="33">
        <v>6</v>
      </c>
      <c r="J13846" s="36">
        <v>339</v>
      </c>
      <c r="K13846" s="37">
        <v>2039237.55</v>
      </c>
      <c r="L13846" s="38" t="s">
        <v>15</v>
      </c>
      <c r="M13846" s="38" t="s">
        <v>13</v>
      </c>
    </row>
    <row r="13847" spans="1:13" s="39" customFormat="1" ht="12.75" x14ac:dyDescent="0.2">
      <c r="A13847" s="33" t="s">
        <v>44</v>
      </c>
      <c r="B13847" s="33" t="s">
        <v>580</v>
      </c>
      <c r="C13847" s="34">
        <v>10</v>
      </c>
      <c r="D13847" s="33" t="s">
        <v>42</v>
      </c>
      <c r="E13847" s="33" t="s">
        <v>12850</v>
      </c>
      <c r="F13847" s="35">
        <v>44122003</v>
      </c>
      <c r="G13847" s="33" t="s">
        <v>466</v>
      </c>
      <c r="H13847" s="33">
        <v>3</v>
      </c>
      <c r="I13847" s="33">
        <v>6</v>
      </c>
      <c r="J13847" s="36">
        <v>92</v>
      </c>
      <c r="K13847" s="37">
        <v>691913.6</v>
      </c>
      <c r="L13847" s="38" t="s">
        <v>15</v>
      </c>
      <c r="M13847" s="38" t="s">
        <v>13</v>
      </c>
    </row>
    <row r="13848" spans="1:13" s="39" customFormat="1" ht="12.75" x14ac:dyDescent="0.2">
      <c r="A13848" s="33" t="s">
        <v>44</v>
      </c>
      <c r="B13848" s="33" t="s">
        <v>580</v>
      </c>
      <c r="C13848" s="34">
        <v>10</v>
      </c>
      <c r="D13848" s="33" t="s">
        <v>42</v>
      </c>
      <c r="E13848" s="33" t="s">
        <v>12851</v>
      </c>
      <c r="F13848" s="35">
        <v>44122003</v>
      </c>
      <c r="G13848" s="33" t="s">
        <v>466</v>
      </c>
      <c r="H13848" s="33">
        <v>3</v>
      </c>
      <c r="I13848" s="33">
        <v>6</v>
      </c>
      <c r="J13848" s="36">
        <v>2</v>
      </c>
      <c r="K13848" s="37">
        <v>17136</v>
      </c>
      <c r="L13848" s="38" t="s">
        <v>15</v>
      </c>
      <c r="M13848" s="38" t="s">
        <v>13</v>
      </c>
    </row>
    <row r="13849" spans="1:13" s="39" customFormat="1" ht="12.75" x14ac:dyDescent="0.2">
      <c r="A13849" s="33" t="s">
        <v>44</v>
      </c>
      <c r="B13849" s="33" t="s">
        <v>580</v>
      </c>
      <c r="C13849" s="34">
        <v>10</v>
      </c>
      <c r="D13849" s="33" t="s">
        <v>42</v>
      </c>
      <c r="E13849" s="33" t="s">
        <v>12852</v>
      </c>
      <c r="F13849" s="35">
        <v>44122003</v>
      </c>
      <c r="G13849" s="33" t="s">
        <v>466</v>
      </c>
      <c r="H13849" s="33">
        <v>3</v>
      </c>
      <c r="I13849" s="33">
        <v>6</v>
      </c>
      <c r="J13849" s="36">
        <v>123</v>
      </c>
      <c r="K13849" s="37">
        <v>7230678</v>
      </c>
      <c r="L13849" s="38" t="s">
        <v>12603</v>
      </c>
      <c r="M13849" s="38" t="s">
        <v>13</v>
      </c>
    </row>
    <row r="13850" spans="1:13" s="39" customFormat="1" ht="12.75" x14ac:dyDescent="0.2">
      <c r="A13850" s="33" t="s">
        <v>44</v>
      </c>
      <c r="B13850" s="33" t="s">
        <v>580</v>
      </c>
      <c r="C13850" s="34">
        <v>10</v>
      </c>
      <c r="D13850" s="33" t="s">
        <v>42</v>
      </c>
      <c r="E13850" s="33" t="s">
        <v>12853</v>
      </c>
      <c r="F13850" s="35">
        <v>14111519</v>
      </c>
      <c r="G13850" s="33" t="s">
        <v>466</v>
      </c>
      <c r="H13850" s="33">
        <v>3</v>
      </c>
      <c r="I13850" s="33">
        <v>6</v>
      </c>
      <c r="J13850" s="36">
        <v>22</v>
      </c>
      <c r="K13850" s="37">
        <v>97782.299999999988</v>
      </c>
      <c r="L13850" s="38" t="s">
        <v>12964</v>
      </c>
      <c r="M13850" s="38" t="s">
        <v>13</v>
      </c>
    </row>
    <row r="13851" spans="1:13" s="39" customFormat="1" ht="12.75" x14ac:dyDescent="0.2">
      <c r="A13851" s="33" t="s">
        <v>44</v>
      </c>
      <c r="B13851" s="33" t="s">
        <v>580</v>
      </c>
      <c r="C13851" s="34">
        <v>10</v>
      </c>
      <c r="D13851" s="33" t="s">
        <v>42</v>
      </c>
      <c r="E13851" s="33" t="s">
        <v>12854</v>
      </c>
      <c r="F13851" s="35">
        <v>14111519</v>
      </c>
      <c r="G13851" s="33" t="s">
        <v>466</v>
      </c>
      <c r="H13851" s="33">
        <v>3</v>
      </c>
      <c r="I13851" s="33">
        <v>6</v>
      </c>
      <c r="J13851" s="36">
        <v>151.00000000000003</v>
      </c>
      <c r="K13851" s="37">
        <v>671142.15</v>
      </c>
      <c r="L13851" s="38" t="s">
        <v>12964</v>
      </c>
      <c r="M13851" s="38" t="s">
        <v>13</v>
      </c>
    </row>
    <row r="13852" spans="1:13" s="39" customFormat="1" ht="12.75" x14ac:dyDescent="0.2">
      <c r="A13852" s="33" t="s">
        <v>44</v>
      </c>
      <c r="B13852" s="33" t="s">
        <v>580</v>
      </c>
      <c r="C13852" s="34">
        <v>10</v>
      </c>
      <c r="D13852" s="33" t="s">
        <v>42</v>
      </c>
      <c r="E13852" s="33" t="s">
        <v>12855</v>
      </c>
      <c r="F13852" s="35">
        <v>14111519</v>
      </c>
      <c r="G13852" s="33" t="s">
        <v>466</v>
      </c>
      <c r="H13852" s="33">
        <v>3</v>
      </c>
      <c r="I13852" s="33">
        <v>6</v>
      </c>
      <c r="J13852" s="36">
        <v>57</v>
      </c>
      <c r="K13852" s="37">
        <v>275050.64999999997</v>
      </c>
      <c r="L13852" s="38" t="s">
        <v>12964</v>
      </c>
      <c r="M13852" s="38" t="s">
        <v>13</v>
      </c>
    </row>
    <row r="13853" spans="1:13" s="39" customFormat="1" ht="12.75" x14ac:dyDescent="0.2">
      <c r="A13853" s="33" t="s">
        <v>44</v>
      </c>
      <c r="B13853" s="33" t="s">
        <v>580</v>
      </c>
      <c r="C13853" s="34">
        <v>10</v>
      </c>
      <c r="D13853" s="33" t="s">
        <v>42</v>
      </c>
      <c r="E13853" s="33" t="s">
        <v>12856</v>
      </c>
      <c r="F13853" s="35">
        <v>14111519</v>
      </c>
      <c r="G13853" s="33" t="s">
        <v>466</v>
      </c>
      <c r="H13853" s="33">
        <v>3</v>
      </c>
      <c r="I13853" s="33">
        <v>6</v>
      </c>
      <c r="J13853" s="36">
        <v>1449</v>
      </c>
      <c r="K13853" s="37">
        <v>6992077.0499999998</v>
      </c>
      <c r="L13853" s="38" t="s">
        <v>12964</v>
      </c>
      <c r="M13853" s="38" t="s">
        <v>13</v>
      </c>
    </row>
    <row r="13854" spans="1:13" s="39" customFormat="1" ht="12.75" x14ac:dyDescent="0.2">
      <c r="A13854" s="33" t="s">
        <v>44</v>
      </c>
      <c r="B13854" s="33" t="s">
        <v>580</v>
      </c>
      <c r="C13854" s="34">
        <v>10</v>
      </c>
      <c r="D13854" s="33" t="s">
        <v>42</v>
      </c>
      <c r="E13854" s="33" t="s">
        <v>12857</v>
      </c>
      <c r="F13854" s="35">
        <v>14111519</v>
      </c>
      <c r="G13854" s="33" t="s">
        <v>466</v>
      </c>
      <c r="H13854" s="33">
        <v>3</v>
      </c>
      <c r="I13854" s="33">
        <v>6</v>
      </c>
      <c r="J13854" s="36">
        <v>1367</v>
      </c>
      <c r="K13854" s="37">
        <v>593756.45000000007</v>
      </c>
      <c r="L13854" s="38" t="s">
        <v>15</v>
      </c>
      <c r="M13854" s="38" t="s">
        <v>13</v>
      </c>
    </row>
    <row r="13855" spans="1:13" s="39" customFormat="1" ht="12.75" x14ac:dyDescent="0.2">
      <c r="A13855" s="33" t="s">
        <v>44</v>
      </c>
      <c r="B13855" s="33" t="s">
        <v>580</v>
      </c>
      <c r="C13855" s="34">
        <v>10</v>
      </c>
      <c r="D13855" s="33" t="s">
        <v>42</v>
      </c>
      <c r="E13855" s="33" t="s">
        <v>12461</v>
      </c>
      <c r="F13855" s="35">
        <v>14111519</v>
      </c>
      <c r="G13855" s="33" t="s">
        <v>466</v>
      </c>
      <c r="H13855" s="33">
        <v>3</v>
      </c>
      <c r="I13855" s="33">
        <v>6</v>
      </c>
      <c r="J13855" s="36">
        <v>2574</v>
      </c>
      <c r="K13855" s="37">
        <v>1118016.9000000001</v>
      </c>
      <c r="L13855" s="38" t="s">
        <v>15</v>
      </c>
      <c r="M13855" s="38" t="s">
        <v>13</v>
      </c>
    </row>
    <row r="13856" spans="1:13" s="39" customFormat="1" ht="12.75" x14ac:dyDescent="0.2">
      <c r="A13856" s="33" t="s">
        <v>44</v>
      </c>
      <c r="B13856" s="33" t="s">
        <v>580</v>
      </c>
      <c r="C13856" s="34">
        <v>10</v>
      </c>
      <c r="D13856" s="33" t="s">
        <v>42</v>
      </c>
      <c r="E13856" s="33" t="s">
        <v>12858</v>
      </c>
      <c r="F13856" s="35">
        <v>43201808</v>
      </c>
      <c r="G13856" s="33" t="s">
        <v>466</v>
      </c>
      <c r="H13856" s="33">
        <v>3</v>
      </c>
      <c r="I13856" s="33">
        <v>6</v>
      </c>
      <c r="J13856" s="36">
        <v>43</v>
      </c>
      <c r="K13856" s="37">
        <v>1882544.3</v>
      </c>
      <c r="L13856" s="38" t="s">
        <v>12608</v>
      </c>
      <c r="M13856" s="38" t="s">
        <v>13</v>
      </c>
    </row>
    <row r="13857" spans="1:13" s="39" customFormat="1" ht="12.75" x14ac:dyDescent="0.2">
      <c r="A13857" s="33" t="s">
        <v>44</v>
      </c>
      <c r="B13857" s="33" t="s">
        <v>580</v>
      </c>
      <c r="C13857" s="34">
        <v>10</v>
      </c>
      <c r="D13857" s="33" t="s">
        <v>42</v>
      </c>
      <c r="E13857" s="33" t="s">
        <v>12859</v>
      </c>
      <c r="F13857" s="35">
        <v>43201809</v>
      </c>
      <c r="G13857" s="33" t="s">
        <v>466</v>
      </c>
      <c r="H13857" s="33">
        <v>3</v>
      </c>
      <c r="I13857" s="33">
        <v>6</v>
      </c>
      <c r="J13857" s="36">
        <v>26</v>
      </c>
      <c r="K13857" s="37">
        <v>906851.4</v>
      </c>
      <c r="L13857" s="38" t="s">
        <v>12965</v>
      </c>
      <c r="M13857" s="38" t="s">
        <v>13</v>
      </c>
    </row>
    <row r="13858" spans="1:13" s="39" customFormat="1" ht="12.75" x14ac:dyDescent="0.2">
      <c r="A13858" s="33" t="s">
        <v>44</v>
      </c>
      <c r="B13858" s="33" t="s">
        <v>580</v>
      </c>
      <c r="C13858" s="34">
        <v>10</v>
      </c>
      <c r="D13858" s="33" t="s">
        <v>42</v>
      </c>
      <c r="E13858" s="33" t="s">
        <v>12860</v>
      </c>
      <c r="F13858" s="35">
        <v>12181501</v>
      </c>
      <c r="G13858" s="33" t="s">
        <v>466</v>
      </c>
      <c r="H13858" s="33">
        <v>3</v>
      </c>
      <c r="I13858" s="33">
        <v>6</v>
      </c>
      <c r="J13858" s="36">
        <v>99</v>
      </c>
      <c r="K13858" s="37">
        <v>92834.28</v>
      </c>
      <c r="L13858" s="38" t="s">
        <v>15</v>
      </c>
      <c r="M13858" s="38" t="s">
        <v>13</v>
      </c>
    </row>
    <row r="13859" spans="1:13" s="39" customFormat="1" ht="12.75" x14ac:dyDescent="0.2">
      <c r="A13859" s="33" t="s">
        <v>44</v>
      </c>
      <c r="B13859" s="33" t="s">
        <v>580</v>
      </c>
      <c r="C13859" s="34">
        <v>10</v>
      </c>
      <c r="D13859" s="33" t="s">
        <v>42</v>
      </c>
      <c r="E13859" s="33" t="s">
        <v>12462</v>
      </c>
      <c r="F13859" s="35">
        <v>31162001</v>
      </c>
      <c r="G13859" s="33" t="s">
        <v>466</v>
      </c>
      <c r="H13859" s="33">
        <v>3</v>
      </c>
      <c r="I13859" s="33">
        <v>6</v>
      </c>
      <c r="J13859" s="36">
        <v>877</v>
      </c>
      <c r="K13859" s="37">
        <v>527033.15</v>
      </c>
      <c r="L13859" s="38" t="s">
        <v>12599</v>
      </c>
      <c r="M13859" s="38" t="s">
        <v>13</v>
      </c>
    </row>
    <row r="13860" spans="1:13" s="39" customFormat="1" ht="12.75" x14ac:dyDescent="0.2">
      <c r="A13860" s="33" t="s">
        <v>44</v>
      </c>
      <c r="B13860" s="33" t="s">
        <v>580</v>
      </c>
      <c r="C13860" s="34">
        <v>10</v>
      </c>
      <c r="D13860" s="33" t="s">
        <v>42</v>
      </c>
      <c r="E13860" s="33" t="s">
        <v>12861</v>
      </c>
      <c r="F13860" s="35">
        <v>31162001</v>
      </c>
      <c r="G13860" s="33" t="s">
        <v>466</v>
      </c>
      <c r="H13860" s="33">
        <v>3</v>
      </c>
      <c r="I13860" s="33">
        <v>6</v>
      </c>
      <c r="J13860" s="36">
        <v>57</v>
      </c>
      <c r="K13860" s="37">
        <v>59690.400000000001</v>
      </c>
      <c r="L13860" s="38" t="s">
        <v>12601</v>
      </c>
      <c r="M13860" s="38" t="s">
        <v>13</v>
      </c>
    </row>
    <row r="13861" spans="1:13" s="39" customFormat="1" ht="12.75" x14ac:dyDescent="0.2">
      <c r="A13861" s="33" t="s">
        <v>44</v>
      </c>
      <c r="B13861" s="33" t="s">
        <v>580</v>
      </c>
      <c r="C13861" s="34">
        <v>10</v>
      </c>
      <c r="D13861" s="33" t="s">
        <v>42</v>
      </c>
      <c r="E13861" s="33" t="s">
        <v>12463</v>
      </c>
      <c r="F13861" s="35">
        <v>31201517</v>
      </c>
      <c r="G13861" s="33" t="s">
        <v>466</v>
      </c>
      <c r="H13861" s="33">
        <v>3</v>
      </c>
      <c r="I13861" s="33">
        <v>6</v>
      </c>
      <c r="J13861" s="36">
        <v>2117</v>
      </c>
      <c r="K13861" s="37">
        <v>5076248.45</v>
      </c>
      <c r="L13861" s="38" t="s">
        <v>12600</v>
      </c>
      <c r="M13861" s="38" t="s">
        <v>13</v>
      </c>
    </row>
    <row r="13862" spans="1:13" s="39" customFormat="1" ht="12.75" x14ac:dyDescent="0.2">
      <c r="A13862" s="33" t="s">
        <v>44</v>
      </c>
      <c r="B13862" s="33" t="s">
        <v>580</v>
      </c>
      <c r="C13862" s="34">
        <v>10</v>
      </c>
      <c r="D13862" s="33" t="s">
        <v>42</v>
      </c>
      <c r="E13862" s="33" t="s">
        <v>12862</v>
      </c>
      <c r="F13862" s="35">
        <v>31201512</v>
      </c>
      <c r="G13862" s="33" t="s">
        <v>466</v>
      </c>
      <c r="H13862" s="33">
        <v>3</v>
      </c>
      <c r="I13862" s="33">
        <v>6</v>
      </c>
      <c r="J13862" s="36">
        <v>57</v>
      </c>
      <c r="K13862" s="37">
        <v>612504.9</v>
      </c>
      <c r="L13862" s="38" t="s">
        <v>12600</v>
      </c>
      <c r="M13862" s="38" t="s">
        <v>13</v>
      </c>
    </row>
    <row r="13863" spans="1:13" s="39" customFormat="1" ht="12.75" x14ac:dyDescent="0.2">
      <c r="A13863" s="33" t="s">
        <v>44</v>
      </c>
      <c r="B13863" s="33" t="s">
        <v>580</v>
      </c>
      <c r="C13863" s="34">
        <v>10</v>
      </c>
      <c r="D13863" s="33" t="s">
        <v>42</v>
      </c>
      <c r="E13863" s="33" t="s">
        <v>12863</v>
      </c>
      <c r="F13863" s="35">
        <v>31201512</v>
      </c>
      <c r="G13863" s="33" t="s">
        <v>466</v>
      </c>
      <c r="H13863" s="33">
        <v>3</v>
      </c>
      <c r="I13863" s="33">
        <v>6</v>
      </c>
      <c r="J13863" s="36">
        <v>301</v>
      </c>
      <c r="K13863" s="37">
        <v>381472.35</v>
      </c>
      <c r="L13863" s="38" t="s">
        <v>12600</v>
      </c>
      <c r="M13863" s="38" t="s">
        <v>13</v>
      </c>
    </row>
    <row r="13864" spans="1:13" s="39" customFormat="1" ht="12.75" x14ac:dyDescent="0.2">
      <c r="A13864" s="33" t="s">
        <v>44</v>
      </c>
      <c r="B13864" s="33" t="s">
        <v>580</v>
      </c>
      <c r="C13864" s="34">
        <v>10</v>
      </c>
      <c r="D13864" s="33" t="s">
        <v>42</v>
      </c>
      <c r="E13864" s="33" t="s">
        <v>12464</v>
      </c>
      <c r="F13864" s="35">
        <v>31201512</v>
      </c>
      <c r="G13864" s="33" t="s">
        <v>466</v>
      </c>
      <c r="H13864" s="33">
        <v>3</v>
      </c>
      <c r="I13864" s="33">
        <v>6</v>
      </c>
      <c r="J13864" s="36">
        <v>467</v>
      </c>
      <c r="K13864" s="37">
        <v>2328508.7000000002</v>
      </c>
      <c r="L13864" s="38" t="s">
        <v>12600</v>
      </c>
      <c r="M13864" s="38" t="s">
        <v>13</v>
      </c>
    </row>
    <row r="13865" spans="1:13" s="39" customFormat="1" ht="12.75" x14ac:dyDescent="0.2">
      <c r="A13865" s="33" t="s">
        <v>44</v>
      </c>
      <c r="B13865" s="33" t="s">
        <v>580</v>
      </c>
      <c r="C13865" s="34">
        <v>10</v>
      </c>
      <c r="D13865" s="33" t="s">
        <v>42</v>
      </c>
      <c r="E13865" s="33" t="s">
        <v>12465</v>
      </c>
      <c r="F13865" s="35">
        <v>31201512</v>
      </c>
      <c r="G13865" s="33" t="s">
        <v>466</v>
      </c>
      <c r="H13865" s="33">
        <v>3</v>
      </c>
      <c r="I13865" s="33">
        <v>6</v>
      </c>
      <c r="J13865" s="36">
        <v>1263</v>
      </c>
      <c r="K13865" s="37">
        <v>623732.55000000005</v>
      </c>
      <c r="L13865" s="38" t="s">
        <v>12600</v>
      </c>
      <c r="M13865" s="38" t="s">
        <v>13</v>
      </c>
    </row>
    <row r="13866" spans="1:13" s="39" customFormat="1" ht="12.75" x14ac:dyDescent="0.2">
      <c r="A13866" s="33" t="s">
        <v>44</v>
      </c>
      <c r="B13866" s="33" t="s">
        <v>580</v>
      </c>
      <c r="C13866" s="34">
        <v>10</v>
      </c>
      <c r="D13866" s="33" t="s">
        <v>42</v>
      </c>
      <c r="E13866" s="33" t="s">
        <v>12466</v>
      </c>
      <c r="F13866" s="35">
        <v>44122104</v>
      </c>
      <c r="G13866" s="33" t="s">
        <v>466</v>
      </c>
      <c r="H13866" s="33">
        <v>3</v>
      </c>
      <c r="I13866" s="33">
        <v>6</v>
      </c>
      <c r="J13866" s="36">
        <v>1414</v>
      </c>
      <c r="K13866" s="37">
        <v>489654.06000000006</v>
      </c>
      <c r="L13866" s="38" t="s">
        <v>12601</v>
      </c>
      <c r="M13866" s="38" t="s">
        <v>13</v>
      </c>
    </row>
    <row r="13867" spans="1:13" s="39" customFormat="1" ht="12.75" x14ac:dyDescent="0.2">
      <c r="A13867" s="33" t="s">
        <v>44</v>
      </c>
      <c r="B13867" s="33" t="s">
        <v>580</v>
      </c>
      <c r="C13867" s="34">
        <v>10</v>
      </c>
      <c r="D13867" s="33" t="s">
        <v>42</v>
      </c>
      <c r="E13867" s="33" t="s">
        <v>12864</v>
      </c>
      <c r="F13867" s="35">
        <v>44122104</v>
      </c>
      <c r="G13867" s="33" t="s">
        <v>466</v>
      </c>
      <c r="H13867" s="33">
        <v>3</v>
      </c>
      <c r="I13867" s="33">
        <v>6</v>
      </c>
      <c r="J13867" s="36">
        <v>3724</v>
      </c>
      <c r="K13867" s="37">
        <v>3102092</v>
      </c>
      <c r="L13867" s="38" t="s">
        <v>12601</v>
      </c>
      <c r="M13867" s="38" t="s">
        <v>13</v>
      </c>
    </row>
    <row r="13868" spans="1:13" s="39" customFormat="1" ht="12.75" x14ac:dyDescent="0.2">
      <c r="A13868" s="33" t="s">
        <v>44</v>
      </c>
      <c r="B13868" s="33" t="s">
        <v>580</v>
      </c>
      <c r="C13868" s="34">
        <v>10</v>
      </c>
      <c r="D13868" s="33" t="s">
        <v>42</v>
      </c>
      <c r="E13868" s="33" t="s">
        <v>12467</v>
      </c>
      <c r="F13868" s="35">
        <v>44122104</v>
      </c>
      <c r="G13868" s="33" t="s">
        <v>466</v>
      </c>
      <c r="H13868" s="33">
        <v>3</v>
      </c>
      <c r="I13868" s="33">
        <v>6</v>
      </c>
      <c r="J13868" s="36">
        <v>109</v>
      </c>
      <c r="K13868" s="37">
        <v>139178.82999999999</v>
      </c>
      <c r="L13868" s="38" t="s">
        <v>12601</v>
      </c>
      <c r="M13868" s="38" t="s">
        <v>13</v>
      </c>
    </row>
    <row r="13869" spans="1:13" s="39" customFormat="1" ht="12.75" x14ac:dyDescent="0.2">
      <c r="A13869" s="33" t="s">
        <v>44</v>
      </c>
      <c r="B13869" s="33" t="s">
        <v>580</v>
      </c>
      <c r="C13869" s="34">
        <v>10</v>
      </c>
      <c r="D13869" s="33" t="s">
        <v>42</v>
      </c>
      <c r="E13869" s="33" t="s">
        <v>12468</v>
      </c>
      <c r="F13869" s="35">
        <v>44122104</v>
      </c>
      <c r="G13869" s="33" t="s">
        <v>466</v>
      </c>
      <c r="H13869" s="33">
        <v>3</v>
      </c>
      <c r="I13869" s="33">
        <v>6</v>
      </c>
      <c r="J13869" s="36">
        <v>799</v>
      </c>
      <c r="K13869" s="37">
        <v>1061103.96</v>
      </c>
      <c r="L13869" s="38" t="s">
        <v>12602</v>
      </c>
      <c r="M13869" s="38" t="s">
        <v>13</v>
      </c>
    </row>
    <row r="13870" spans="1:13" s="39" customFormat="1" ht="12.75" x14ac:dyDescent="0.2">
      <c r="A13870" s="33" t="s">
        <v>44</v>
      </c>
      <c r="B13870" s="33" t="s">
        <v>580</v>
      </c>
      <c r="C13870" s="34">
        <v>10</v>
      </c>
      <c r="D13870" s="33" t="s">
        <v>42</v>
      </c>
      <c r="E13870" s="33" t="s">
        <v>12865</v>
      </c>
      <c r="F13870" s="35">
        <v>44121707</v>
      </c>
      <c r="G13870" s="33" t="s">
        <v>466</v>
      </c>
      <c r="H13870" s="33">
        <v>3</v>
      </c>
      <c r="I13870" s="33">
        <v>6</v>
      </c>
      <c r="J13870" s="36">
        <v>6</v>
      </c>
      <c r="K13870" s="37">
        <v>11850</v>
      </c>
      <c r="L13870" s="38" t="s">
        <v>12602</v>
      </c>
      <c r="M13870" s="38" t="s">
        <v>13</v>
      </c>
    </row>
    <row r="13871" spans="1:13" s="39" customFormat="1" ht="12.75" x14ac:dyDescent="0.2">
      <c r="A13871" s="33" t="s">
        <v>44</v>
      </c>
      <c r="B13871" s="33" t="s">
        <v>580</v>
      </c>
      <c r="C13871" s="34">
        <v>10</v>
      </c>
      <c r="D13871" s="33" t="s">
        <v>42</v>
      </c>
      <c r="E13871" s="33" t="s">
        <v>12866</v>
      </c>
      <c r="F13871" s="35">
        <v>44103113</v>
      </c>
      <c r="G13871" s="33" t="s">
        <v>466</v>
      </c>
      <c r="H13871" s="33">
        <v>3</v>
      </c>
      <c r="I13871" s="33">
        <v>6</v>
      </c>
      <c r="J13871" s="36">
        <v>39</v>
      </c>
      <c r="K13871" s="37">
        <v>43393.350000000006</v>
      </c>
      <c r="L13871" s="38" t="s">
        <v>15</v>
      </c>
      <c r="M13871" s="38" t="s">
        <v>13</v>
      </c>
    </row>
    <row r="13872" spans="1:13" s="39" customFormat="1" ht="12.75" x14ac:dyDescent="0.2">
      <c r="A13872" s="33" t="s">
        <v>44</v>
      </c>
      <c r="B13872" s="33" t="s">
        <v>580</v>
      </c>
      <c r="C13872" s="34">
        <v>10</v>
      </c>
      <c r="D13872" s="33" t="s">
        <v>42</v>
      </c>
      <c r="E13872" s="33" t="s">
        <v>12469</v>
      </c>
      <c r="F13872" s="35">
        <v>44103113</v>
      </c>
      <c r="G13872" s="33" t="s">
        <v>466</v>
      </c>
      <c r="H13872" s="33">
        <v>3</v>
      </c>
      <c r="I13872" s="33">
        <v>6</v>
      </c>
      <c r="J13872" s="36">
        <v>977</v>
      </c>
      <c r="K13872" s="37">
        <v>1057993.3</v>
      </c>
      <c r="L13872" s="38" t="s">
        <v>15</v>
      </c>
      <c r="M13872" s="38" t="s">
        <v>13</v>
      </c>
    </row>
    <row r="13873" spans="1:13" s="39" customFormat="1" ht="12.75" x14ac:dyDescent="0.2">
      <c r="A13873" s="33" t="s">
        <v>44</v>
      </c>
      <c r="B13873" s="33" t="s">
        <v>580</v>
      </c>
      <c r="C13873" s="34">
        <v>10</v>
      </c>
      <c r="D13873" s="33" t="s">
        <v>42</v>
      </c>
      <c r="E13873" s="33" t="s">
        <v>12470</v>
      </c>
      <c r="F13873" s="35">
        <v>42312009</v>
      </c>
      <c r="G13873" s="33" t="s">
        <v>466</v>
      </c>
      <c r="H13873" s="33">
        <v>3</v>
      </c>
      <c r="I13873" s="33">
        <v>6</v>
      </c>
      <c r="J13873" s="36">
        <v>187</v>
      </c>
      <c r="K13873" s="37">
        <v>1335180</v>
      </c>
      <c r="L13873" s="38" t="s">
        <v>15</v>
      </c>
      <c r="M13873" s="38" t="s">
        <v>13</v>
      </c>
    </row>
    <row r="13874" spans="1:13" s="39" customFormat="1" ht="12.75" x14ac:dyDescent="0.2">
      <c r="A13874" s="33" t="s">
        <v>44</v>
      </c>
      <c r="B13874" s="33" t="s">
        <v>580</v>
      </c>
      <c r="C13874" s="34">
        <v>10</v>
      </c>
      <c r="D13874" s="33" t="s">
        <v>42</v>
      </c>
      <c r="E13874" s="33" t="s">
        <v>12471</v>
      </c>
      <c r="F13874" s="35">
        <v>42312009</v>
      </c>
      <c r="G13874" s="33" t="s">
        <v>466</v>
      </c>
      <c r="H13874" s="33">
        <v>3</v>
      </c>
      <c r="I13874" s="33">
        <v>6</v>
      </c>
      <c r="J13874" s="36">
        <v>795</v>
      </c>
      <c r="K13874" s="37">
        <v>9460500</v>
      </c>
      <c r="L13874" s="38" t="s">
        <v>15</v>
      </c>
      <c r="M13874" s="38" t="s">
        <v>13</v>
      </c>
    </row>
    <row r="13875" spans="1:13" s="39" customFormat="1" ht="12.75" x14ac:dyDescent="0.2">
      <c r="A13875" s="33" t="s">
        <v>44</v>
      </c>
      <c r="B13875" s="33" t="s">
        <v>580</v>
      </c>
      <c r="C13875" s="34">
        <v>10</v>
      </c>
      <c r="D13875" s="33" t="s">
        <v>42</v>
      </c>
      <c r="E13875" s="33" t="s">
        <v>12867</v>
      </c>
      <c r="F13875" s="35">
        <v>42312009</v>
      </c>
      <c r="G13875" s="33" t="s">
        <v>466</v>
      </c>
      <c r="H13875" s="33">
        <v>3</v>
      </c>
      <c r="I13875" s="33">
        <v>6</v>
      </c>
      <c r="J13875" s="36">
        <v>9</v>
      </c>
      <c r="K13875" s="37">
        <v>1981350</v>
      </c>
      <c r="L13875" s="38" t="s">
        <v>15</v>
      </c>
      <c r="M13875" s="38" t="s">
        <v>13</v>
      </c>
    </row>
    <row r="13876" spans="1:13" s="39" customFormat="1" ht="12.75" x14ac:dyDescent="0.2">
      <c r="A13876" s="33" t="s">
        <v>44</v>
      </c>
      <c r="B13876" s="33" t="s">
        <v>580</v>
      </c>
      <c r="C13876" s="34">
        <v>10</v>
      </c>
      <c r="D13876" s="33" t="s">
        <v>42</v>
      </c>
      <c r="E13876" s="33" t="s">
        <v>12868</v>
      </c>
      <c r="F13876" s="35">
        <v>42312009</v>
      </c>
      <c r="G13876" s="33" t="s">
        <v>466</v>
      </c>
      <c r="H13876" s="33">
        <v>3</v>
      </c>
      <c r="I13876" s="33">
        <v>6</v>
      </c>
      <c r="J13876" s="36">
        <v>15</v>
      </c>
      <c r="K13876" s="37">
        <v>755947.5</v>
      </c>
      <c r="L13876" s="38" t="s">
        <v>15</v>
      </c>
      <c r="M13876" s="38" t="s">
        <v>13</v>
      </c>
    </row>
    <row r="13877" spans="1:13" s="39" customFormat="1" ht="12.75" x14ac:dyDescent="0.2">
      <c r="A13877" s="33" t="s">
        <v>44</v>
      </c>
      <c r="B13877" s="33" t="s">
        <v>580</v>
      </c>
      <c r="C13877" s="34">
        <v>10</v>
      </c>
      <c r="D13877" s="33" t="s">
        <v>42</v>
      </c>
      <c r="E13877" s="33" t="s">
        <v>12869</v>
      </c>
      <c r="F13877" s="35">
        <v>42312009</v>
      </c>
      <c r="G13877" s="33" t="s">
        <v>466</v>
      </c>
      <c r="H13877" s="33">
        <v>3</v>
      </c>
      <c r="I13877" s="33">
        <v>6</v>
      </c>
      <c r="J13877" s="36">
        <v>4</v>
      </c>
      <c r="K13877" s="37">
        <v>92010.8</v>
      </c>
      <c r="L13877" s="38" t="s">
        <v>15</v>
      </c>
      <c r="M13877" s="38" t="s">
        <v>13</v>
      </c>
    </row>
    <row r="13878" spans="1:13" s="39" customFormat="1" ht="12.75" x14ac:dyDescent="0.2">
      <c r="A13878" s="33" t="s">
        <v>44</v>
      </c>
      <c r="B13878" s="33" t="s">
        <v>580</v>
      </c>
      <c r="C13878" s="34">
        <v>10</v>
      </c>
      <c r="D13878" s="33" t="s">
        <v>42</v>
      </c>
      <c r="E13878" s="33" t="s">
        <v>12870</v>
      </c>
      <c r="F13878" s="35">
        <v>43202003</v>
      </c>
      <c r="G13878" s="33" t="s">
        <v>466</v>
      </c>
      <c r="H13878" s="33">
        <v>3</v>
      </c>
      <c r="I13878" s="33">
        <v>6</v>
      </c>
      <c r="J13878" s="36">
        <v>77</v>
      </c>
      <c r="K13878" s="37">
        <v>1788159.45</v>
      </c>
      <c r="L13878" s="38" t="s">
        <v>12603</v>
      </c>
      <c r="M13878" s="38" t="s">
        <v>13</v>
      </c>
    </row>
    <row r="13879" spans="1:13" s="39" customFormat="1" ht="12.75" x14ac:dyDescent="0.2">
      <c r="A13879" s="33" t="s">
        <v>44</v>
      </c>
      <c r="B13879" s="33" t="s">
        <v>580</v>
      </c>
      <c r="C13879" s="34">
        <v>10</v>
      </c>
      <c r="D13879" s="33" t="s">
        <v>42</v>
      </c>
      <c r="E13879" s="33" t="s">
        <v>12871</v>
      </c>
      <c r="F13879" s="35">
        <v>44102402</v>
      </c>
      <c r="G13879" s="33" t="s">
        <v>466</v>
      </c>
      <c r="H13879" s="33">
        <v>3</v>
      </c>
      <c r="I13879" s="33">
        <v>6</v>
      </c>
      <c r="J13879" s="36">
        <v>70</v>
      </c>
      <c r="K13879" s="37">
        <v>410669</v>
      </c>
      <c r="L13879" s="38" t="s">
        <v>15</v>
      </c>
      <c r="M13879" s="38" t="s">
        <v>13</v>
      </c>
    </row>
    <row r="13880" spans="1:13" s="39" customFormat="1" ht="12.75" x14ac:dyDescent="0.2">
      <c r="A13880" s="33" t="s">
        <v>44</v>
      </c>
      <c r="B13880" s="33" t="s">
        <v>580</v>
      </c>
      <c r="C13880" s="34">
        <v>10</v>
      </c>
      <c r="D13880" s="33" t="s">
        <v>42</v>
      </c>
      <c r="E13880" s="33" t="s">
        <v>12872</v>
      </c>
      <c r="F13880" s="35">
        <v>44122029</v>
      </c>
      <c r="G13880" s="33" t="s">
        <v>466</v>
      </c>
      <c r="H13880" s="33">
        <v>3</v>
      </c>
      <c r="I13880" s="33">
        <v>6</v>
      </c>
      <c r="J13880" s="36">
        <v>79</v>
      </c>
      <c r="K13880" s="37">
        <v>578631.54999999993</v>
      </c>
      <c r="L13880" s="38" t="s">
        <v>12966</v>
      </c>
      <c r="M13880" s="38" t="s">
        <v>13</v>
      </c>
    </row>
    <row r="13881" spans="1:13" s="39" customFormat="1" ht="12.75" x14ac:dyDescent="0.2">
      <c r="A13881" s="33" t="s">
        <v>44</v>
      </c>
      <c r="B13881" s="33" t="s">
        <v>580</v>
      </c>
      <c r="C13881" s="34">
        <v>10</v>
      </c>
      <c r="D13881" s="33" t="s">
        <v>42</v>
      </c>
      <c r="E13881" s="33" t="s">
        <v>12873</v>
      </c>
      <c r="F13881" s="35">
        <v>44122029</v>
      </c>
      <c r="G13881" s="33" t="s">
        <v>466</v>
      </c>
      <c r="H13881" s="33">
        <v>3</v>
      </c>
      <c r="I13881" s="33">
        <v>6</v>
      </c>
      <c r="J13881" s="36">
        <v>77</v>
      </c>
      <c r="K13881" s="37">
        <v>563982.65</v>
      </c>
      <c r="L13881" s="38" t="s">
        <v>12603</v>
      </c>
      <c r="M13881" s="38" t="s">
        <v>13</v>
      </c>
    </row>
    <row r="13882" spans="1:13" s="39" customFormat="1" ht="12.75" x14ac:dyDescent="0.2">
      <c r="A13882" s="33" t="s">
        <v>44</v>
      </c>
      <c r="B13882" s="33" t="s">
        <v>580</v>
      </c>
      <c r="C13882" s="34">
        <v>10</v>
      </c>
      <c r="D13882" s="33" t="s">
        <v>42</v>
      </c>
      <c r="E13882" s="33" t="s">
        <v>12472</v>
      </c>
      <c r="F13882" s="35">
        <v>44122029</v>
      </c>
      <c r="G13882" s="33" t="s">
        <v>466</v>
      </c>
      <c r="H13882" s="33">
        <v>3</v>
      </c>
      <c r="I13882" s="33">
        <v>6</v>
      </c>
      <c r="J13882" s="36">
        <v>85</v>
      </c>
      <c r="K13882" s="37">
        <v>2334036.25</v>
      </c>
      <c r="L13882" s="38" t="s">
        <v>12603</v>
      </c>
      <c r="M13882" s="38" t="s">
        <v>13</v>
      </c>
    </row>
    <row r="13883" spans="1:13" s="39" customFormat="1" ht="12.75" x14ac:dyDescent="0.2">
      <c r="A13883" s="33" t="s">
        <v>44</v>
      </c>
      <c r="B13883" s="33" t="s">
        <v>580</v>
      </c>
      <c r="C13883" s="34">
        <v>10</v>
      </c>
      <c r="D13883" s="33" t="s">
        <v>42</v>
      </c>
      <c r="E13883" s="33" t="s">
        <v>12874</v>
      </c>
      <c r="F13883" s="35">
        <v>44122013</v>
      </c>
      <c r="G13883" s="33" t="s">
        <v>466</v>
      </c>
      <c r="H13883" s="33">
        <v>3</v>
      </c>
      <c r="I13883" s="33">
        <v>6</v>
      </c>
      <c r="J13883" s="36">
        <v>2</v>
      </c>
      <c r="K13883" s="37">
        <v>40602.800000000003</v>
      </c>
      <c r="L13883" s="38" t="s">
        <v>12608</v>
      </c>
      <c r="M13883" s="38" t="s">
        <v>13</v>
      </c>
    </row>
    <row r="13884" spans="1:13" s="39" customFormat="1" ht="12.75" x14ac:dyDescent="0.2">
      <c r="A13884" s="33" t="s">
        <v>44</v>
      </c>
      <c r="B13884" s="33" t="s">
        <v>580</v>
      </c>
      <c r="C13884" s="34">
        <v>10</v>
      </c>
      <c r="D13884" s="33" t="s">
        <v>42</v>
      </c>
      <c r="E13884" s="33" t="s">
        <v>12875</v>
      </c>
      <c r="F13884" s="35">
        <v>44122013</v>
      </c>
      <c r="G13884" s="33" t="s">
        <v>466</v>
      </c>
      <c r="H13884" s="33">
        <v>3</v>
      </c>
      <c r="I13884" s="33">
        <v>6</v>
      </c>
      <c r="J13884" s="36">
        <v>4</v>
      </c>
      <c r="K13884" s="37">
        <v>119261.8</v>
      </c>
      <c r="L13884" s="38" t="s">
        <v>12608</v>
      </c>
      <c r="M13884" s="38" t="s">
        <v>13</v>
      </c>
    </row>
    <row r="13885" spans="1:13" s="39" customFormat="1" ht="12.75" x14ac:dyDescent="0.2">
      <c r="A13885" s="33" t="s">
        <v>44</v>
      </c>
      <c r="B13885" s="33" t="s">
        <v>580</v>
      </c>
      <c r="C13885" s="34">
        <v>10</v>
      </c>
      <c r="D13885" s="33" t="s">
        <v>42</v>
      </c>
      <c r="E13885" s="33" t="s">
        <v>12473</v>
      </c>
      <c r="F13885" s="35">
        <v>44122022</v>
      </c>
      <c r="G13885" s="33" t="s">
        <v>466</v>
      </c>
      <c r="H13885" s="33">
        <v>3</v>
      </c>
      <c r="I13885" s="33">
        <v>6</v>
      </c>
      <c r="J13885" s="36">
        <v>6173</v>
      </c>
      <c r="K13885" s="37">
        <v>10996767.390000001</v>
      </c>
      <c r="L13885" s="38" t="s">
        <v>12598</v>
      </c>
      <c r="M13885" s="38" t="s">
        <v>13</v>
      </c>
    </row>
    <row r="13886" spans="1:13" s="39" customFormat="1" ht="12.75" x14ac:dyDescent="0.2">
      <c r="A13886" s="33" t="s">
        <v>44</v>
      </c>
      <c r="B13886" s="33" t="s">
        <v>580</v>
      </c>
      <c r="C13886" s="34">
        <v>10</v>
      </c>
      <c r="D13886" s="33" t="s">
        <v>42</v>
      </c>
      <c r="E13886" s="33" t="s">
        <v>12876</v>
      </c>
      <c r="F13886" s="35">
        <v>44122022</v>
      </c>
      <c r="G13886" s="33" t="s">
        <v>466</v>
      </c>
      <c r="H13886" s="33">
        <v>3</v>
      </c>
      <c r="I13886" s="33">
        <v>6</v>
      </c>
      <c r="J13886" s="36">
        <v>7</v>
      </c>
      <c r="K13886" s="37">
        <v>22282.75</v>
      </c>
      <c r="L13886" s="38" t="s">
        <v>12604</v>
      </c>
      <c r="M13886" s="38" t="s">
        <v>13</v>
      </c>
    </row>
    <row r="13887" spans="1:13" s="39" customFormat="1" ht="12.75" x14ac:dyDescent="0.2">
      <c r="A13887" s="33" t="s">
        <v>44</v>
      </c>
      <c r="B13887" s="33" t="s">
        <v>580</v>
      </c>
      <c r="C13887" s="34">
        <v>10</v>
      </c>
      <c r="D13887" s="33" t="s">
        <v>42</v>
      </c>
      <c r="E13887" s="33" t="s">
        <v>12877</v>
      </c>
      <c r="F13887" s="35">
        <v>44122022</v>
      </c>
      <c r="G13887" s="33" t="s">
        <v>466</v>
      </c>
      <c r="H13887" s="33">
        <v>3</v>
      </c>
      <c r="I13887" s="33">
        <v>6</v>
      </c>
      <c r="J13887" s="36">
        <v>7</v>
      </c>
      <c r="K13887" s="37">
        <v>18742.5</v>
      </c>
      <c r="L13887" s="38" t="s">
        <v>12604</v>
      </c>
      <c r="M13887" s="38" t="s">
        <v>13</v>
      </c>
    </row>
    <row r="13888" spans="1:13" s="39" customFormat="1" ht="12.75" x14ac:dyDescent="0.2">
      <c r="A13888" s="33" t="s">
        <v>44</v>
      </c>
      <c r="B13888" s="33" t="s">
        <v>580</v>
      </c>
      <c r="C13888" s="34">
        <v>10</v>
      </c>
      <c r="D13888" s="33" t="s">
        <v>42</v>
      </c>
      <c r="E13888" s="33" t="s">
        <v>12878</v>
      </c>
      <c r="F13888" s="35">
        <v>44122022</v>
      </c>
      <c r="G13888" s="33" t="s">
        <v>466</v>
      </c>
      <c r="H13888" s="33">
        <v>3</v>
      </c>
      <c r="I13888" s="33">
        <v>6</v>
      </c>
      <c r="J13888" s="36">
        <v>52</v>
      </c>
      <c r="K13888" s="37">
        <v>147893.19999999998</v>
      </c>
      <c r="L13888" s="38" t="s">
        <v>12604</v>
      </c>
      <c r="M13888" s="38" t="s">
        <v>13</v>
      </c>
    </row>
    <row r="13889" spans="1:13" s="39" customFormat="1" ht="12.75" x14ac:dyDescent="0.2">
      <c r="A13889" s="33" t="s">
        <v>44</v>
      </c>
      <c r="B13889" s="33" t="s">
        <v>580</v>
      </c>
      <c r="C13889" s="34">
        <v>10</v>
      </c>
      <c r="D13889" s="33" t="s">
        <v>42</v>
      </c>
      <c r="E13889" s="33" t="s">
        <v>12474</v>
      </c>
      <c r="F13889" s="35">
        <v>44122022</v>
      </c>
      <c r="G13889" s="33" t="s">
        <v>466</v>
      </c>
      <c r="H13889" s="33">
        <v>3</v>
      </c>
      <c r="I13889" s="33">
        <v>6</v>
      </c>
      <c r="J13889" s="36">
        <v>52</v>
      </c>
      <c r="K13889" s="37">
        <v>130566.8</v>
      </c>
      <c r="L13889" s="38" t="s">
        <v>12604</v>
      </c>
      <c r="M13889" s="38" t="s">
        <v>13</v>
      </c>
    </row>
    <row r="13890" spans="1:13" s="39" customFormat="1" ht="12.75" x14ac:dyDescent="0.2">
      <c r="A13890" s="33" t="s">
        <v>44</v>
      </c>
      <c r="B13890" s="33" t="s">
        <v>580</v>
      </c>
      <c r="C13890" s="34">
        <v>10</v>
      </c>
      <c r="D13890" s="33" t="s">
        <v>42</v>
      </c>
      <c r="E13890" s="33" t="s">
        <v>12879</v>
      </c>
      <c r="F13890" s="35">
        <v>44122107</v>
      </c>
      <c r="G13890" s="33" t="s">
        <v>466</v>
      </c>
      <c r="H13890" s="33">
        <v>3</v>
      </c>
      <c r="I13890" s="33">
        <v>6</v>
      </c>
      <c r="J13890" s="36">
        <v>1262</v>
      </c>
      <c r="K13890" s="37">
        <v>1914769.5</v>
      </c>
      <c r="L13890" s="38" t="s">
        <v>12967</v>
      </c>
      <c r="M13890" s="38" t="s">
        <v>13</v>
      </c>
    </row>
    <row r="13891" spans="1:13" s="39" customFormat="1" ht="12.75" x14ac:dyDescent="0.2">
      <c r="A13891" s="33" t="s">
        <v>44</v>
      </c>
      <c r="B13891" s="33" t="s">
        <v>580</v>
      </c>
      <c r="C13891" s="34">
        <v>10</v>
      </c>
      <c r="D13891" s="33" t="s">
        <v>42</v>
      </c>
      <c r="E13891" s="33" t="s">
        <v>12880</v>
      </c>
      <c r="F13891" s="35">
        <v>24113002</v>
      </c>
      <c r="G13891" s="33" t="s">
        <v>466</v>
      </c>
      <c r="H13891" s="33">
        <v>3</v>
      </c>
      <c r="I13891" s="33">
        <v>6</v>
      </c>
      <c r="J13891" s="36">
        <v>457</v>
      </c>
      <c r="K13891" s="37">
        <v>214812.85</v>
      </c>
      <c r="L13891" s="38" t="s">
        <v>12968</v>
      </c>
      <c r="M13891" s="38" t="s">
        <v>13</v>
      </c>
    </row>
    <row r="13892" spans="1:13" s="39" customFormat="1" ht="12.75" x14ac:dyDescent="0.2">
      <c r="A13892" s="33" t="s">
        <v>44</v>
      </c>
      <c r="B13892" s="33" t="s">
        <v>580</v>
      </c>
      <c r="C13892" s="34">
        <v>10</v>
      </c>
      <c r="D13892" s="33" t="s">
        <v>42</v>
      </c>
      <c r="E13892" s="33" t="s">
        <v>12881</v>
      </c>
      <c r="F13892" s="35">
        <v>24113002</v>
      </c>
      <c r="G13892" s="33" t="s">
        <v>466</v>
      </c>
      <c r="H13892" s="33">
        <v>3</v>
      </c>
      <c r="I13892" s="33">
        <v>6</v>
      </c>
      <c r="J13892" s="36">
        <v>436</v>
      </c>
      <c r="K13892" s="37">
        <v>233478</v>
      </c>
      <c r="L13892" s="38" t="s">
        <v>12968</v>
      </c>
      <c r="M13892" s="38" t="s">
        <v>13</v>
      </c>
    </row>
    <row r="13893" spans="1:13" s="39" customFormat="1" ht="12.75" x14ac:dyDescent="0.2">
      <c r="A13893" s="33" t="s">
        <v>44</v>
      </c>
      <c r="B13893" s="33" t="s">
        <v>580</v>
      </c>
      <c r="C13893" s="34">
        <v>10</v>
      </c>
      <c r="D13893" s="33" t="s">
        <v>42</v>
      </c>
      <c r="E13893" s="33" t="s">
        <v>12882</v>
      </c>
      <c r="F13893" s="35">
        <v>60121301</v>
      </c>
      <c r="G13893" s="33" t="s">
        <v>466</v>
      </c>
      <c r="H13893" s="33">
        <v>3</v>
      </c>
      <c r="I13893" s="33">
        <v>6</v>
      </c>
      <c r="J13893" s="36">
        <v>49</v>
      </c>
      <c r="K13893" s="37">
        <v>3718895.18</v>
      </c>
      <c r="L13893" s="38" t="s">
        <v>15</v>
      </c>
      <c r="M13893" s="38" t="s">
        <v>13</v>
      </c>
    </row>
    <row r="13894" spans="1:13" s="39" customFormat="1" ht="12.75" x14ac:dyDescent="0.2">
      <c r="A13894" s="33" t="s">
        <v>44</v>
      </c>
      <c r="B13894" s="33" t="s">
        <v>580</v>
      </c>
      <c r="C13894" s="34">
        <v>10</v>
      </c>
      <c r="D13894" s="33" t="s">
        <v>42</v>
      </c>
      <c r="E13894" s="33" t="s">
        <v>12883</v>
      </c>
      <c r="F13894" s="35">
        <v>14111532</v>
      </c>
      <c r="G13894" s="33" t="s">
        <v>466</v>
      </c>
      <c r="H13894" s="33">
        <v>3</v>
      </c>
      <c r="I13894" s="33">
        <v>6</v>
      </c>
      <c r="J13894" s="36">
        <v>270</v>
      </c>
      <c r="K13894" s="37">
        <v>2009731.5</v>
      </c>
      <c r="L13894" s="38" t="s">
        <v>15</v>
      </c>
      <c r="M13894" s="38" t="s">
        <v>13</v>
      </c>
    </row>
    <row r="13895" spans="1:13" s="39" customFormat="1" ht="12.75" x14ac:dyDescent="0.2">
      <c r="A13895" s="33" t="s">
        <v>44</v>
      </c>
      <c r="B13895" s="33" t="s">
        <v>580</v>
      </c>
      <c r="C13895" s="34">
        <v>10</v>
      </c>
      <c r="D13895" s="33" t="s">
        <v>42</v>
      </c>
      <c r="E13895" s="33" t="s">
        <v>12884</v>
      </c>
      <c r="F13895" s="35">
        <v>44121707</v>
      </c>
      <c r="G13895" s="33" t="s">
        <v>466</v>
      </c>
      <c r="H13895" s="33">
        <v>3</v>
      </c>
      <c r="I13895" s="33">
        <v>6</v>
      </c>
      <c r="J13895" s="36">
        <v>1924</v>
      </c>
      <c r="K13895" s="37">
        <v>519480</v>
      </c>
      <c r="L13895" s="38" t="s">
        <v>15</v>
      </c>
      <c r="M13895" s="38" t="s">
        <v>13</v>
      </c>
    </row>
    <row r="13896" spans="1:13" s="39" customFormat="1" ht="12.75" x14ac:dyDescent="0.2">
      <c r="A13896" s="33" t="s">
        <v>44</v>
      </c>
      <c r="B13896" s="33" t="s">
        <v>580</v>
      </c>
      <c r="C13896" s="34">
        <v>10</v>
      </c>
      <c r="D13896" s="33" t="s">
        <v>42</v>
      </c>
      <c r="E13896" s="33" t="s">
        <v>12475</v>
      </c>
      <c r="F13896" s="35">
        <v>44121707</v>
      </c>
      <c r="G13896" s="33" t="s">
        <v>466</v>
      </c>
      <c r="H13896" s="33">
        <v>3</v>
      </c>
      <c r="I13896" s="33">
        <v>6</v>
      </c>
      <c r="J13896" s="36">
        <v>3523</v>
      </c>
      <c r="K13896" s="37">
        <v>7046000</v>
      </c>
      <c r="L13896" s="38" t="s">
        <v>12605</v>
      </c>
      <c r="M13896" s="38" t="s">
        <v>13</v>
      </c>
    </row>
    <row r="13897" spans="1:13" s="39" customFormat="1" ht="12.75" x14ac:dyDescent="0.2">
      <c r="A13897" s="33" t="s">
        <v>44</v>
      </c>
      <c r="B13897" s="33" t="s">
        <v>580</v>
      </c>
      <c r="C13897" s="34">
        <v>10</v>
      </c>
      <c r="D13897" s="33" t="s">
        <v>42</v>
      </c>
      <c r="E13897" s="33" t="s">
        <v>12885</v>
      </c>
      <c r="F13897" s="35">
        <v>44122029</v>
      </c>
      <c r="G13897" s="33" t="s">
        <v>466</v>
      </c>
      <c r="H13897" s="33">
        <v>3</v>
      </c>
      <c r="I13897" s="33">
        <v>6</v>
      </c>
      <c r="J13897" s="36">
        <v>468</v>
      </c>
      <c r="K13897" s="37">
        <v>1317115.8</v>
      </c>
      <c r="L13897" s="38" t="s">
        <v>15</v>
      </c>
      <c r="M13897" s="38" t="s">
        <v>13</v>
      </c>
    </row>
    <row r="13898" spans="1:13" s="39" customFormat="1" ht="12.75" x14ac:dyDescent="0.2">
      <c r="A13898" s="33" t="s">
        <v>44</v>
      </c>
      <c r="B13898" s="33" t="s">
        <v>580</v>
      </c>
      <c r="C13898" s="34">
        <v>10</v>
      </c>
      <c r="D13898" s="33" t="s">
        <v>42</v>
      </c>
      <c r="E13898" s="33" t="s">
        <v>12886</v>
      </c>
      <c r="F13898" s="35">
        <v>14111526</v>
      </c>
      <c r="G13898" s="33" t="s">
        <v>466</v>
      </c>
      <c r="H13898" s="33">
        <v>3</v>
      </c>
      <c r="I13898" s="33">
        <v>6</v>
      </c>
      <c r="J13898" s="36">
        <v>751</v>
      </c>
      <c r="K13898" s="37">
        <v>1179670.8</v>
      </c>
      <c r="L13898" s="38" t="s">
        <v>15</v>
      </c>
      <c r="M13898" s="38" t="s">
        <v>13</v>
      </c>
    </row>
    <row r="13899" spans="1:13" s="39" customFormat="1" ht="12.75" x14ac:dyDescent="0.2">
      <c r="A13899" s="33" t="s">
        <v>44</v>
      </c>
      <c r="B13899" s="33" t="s">
        <v>580</v>
      </c>
      <c r="C13899" s="34">
        <v>10</v>
      </c>
      <c r="D13899" s="33" t="s">
        <v>42</v>
      </c>
      <c r="E13899" s="33" t="s">
        <v>12476</v>
      </c>
      <c r="F13899" s="35">
        <v>14111526</v>
      </c>
      <c r="G13899" s="33" t="s">
        <v>466</v>
      </c>
      <c r="H13899" s="33">
        <v>3</v>
      </c>
      <c r="I13899" s="33">
        <v>6</v>
      </c>
      <c r="J13899" s="36">
        <v>31</v>
      </c>
      <c r="K13899" s="37">
        <v>44636.9</v>
      </c>
      <c r="L13899" s="38" t="s">
        <v>15</v>
      </c>
      <c r="M13899" s="38" t="s">
        <v>13</v>
      </c>
    </row>
    <row r="13900" spans="1:13" s="39" customFormat="1" ht="12.75" x14ac:dyDescent="0.2">
      <c r="A13900" s="33" t="s">
        <v>44</v>
      </c>
      <c r="B13900" s="33" t="s">
        <v>580</v>
      </c>
      <c r="C13900" s="34">
        <v>10</v>
      </c>
      <c r="D13900" s="33" t="s">
        <v>42</v>
      </c>
      <c r="E13900" s="33" t="s">
        <v>12887</v>
      </c>
      <c r="F13900" s="35">
        <v>14111526</v>
      </c>
      <c r="G13900" s="33" t="s">
        <v>466</v>
      </c>
      <c r="H13900" s="33">
        <v>3</v>
      </c>
      <c r="I13900" s="33">
        <v>6</v>
      </c>
      <c r="J13900" s="36">
        <v>10</v>
      </c>
      <c r="K13900" s="37">
        <v>14399</v>
      </c>
      <c r="L13900" s="38" t="s">
        <v>15</v>
      </c>
      <c r="M13900" s="38" t="s">
        <v>13</v>
      </c>
    </row>
    <row r="13901" spans="1:13" s="39" customFormat="1" ht="12.75" x14ac:dyDescent="0.2">
      <c r="A13901" s="33" t="s">
        <v>44</v>
      </c>
      <c r="B13901" s="33" t="s">
        <v>580</v>
      </c>
      <c r="C13901" s="34">
        <v>10</v>
      </c>
      <c r="D13901" s="33" t="s">
        <v>42</v>
      </c>
      <c r="E13901" s="33" t="s">
        <v>12888</v>
      </c>
      <c r="F13901" s="35">
        <v>14111526</v>
      </c>
      <c r="G13901" s="33" t="s">
        <v>466</v>
      </c>
      <c r="H13901" s="33">
        <v>3</v>
      </c>
      <c r="I13901" s="33">
        <v>6</v>
      </c>
      <c r="J13901" s="36">
        <v>2</v>
      </c>
      <c r="K13901" s="37">
        <v>22848</v>
      </c>
      <c r="L13901" s="38" t="s">
        <v>15</v>
      </c>
      <c r="M13901" s="38" t="s">
        <v>13</v>
      </c>
    </row>
    <row r="13902" spans="1:13" s="39" customFormat="1" ht="12.75" x14ac:dyDescent="0.2">
      <c r="A13902" s="33" t="s">
        <v>44</v>
      </c>
      <c r="B13902" s="33" t="s">
        <v>580</v>
      </c>
      <c r="C13902" s="34">
        <v>10</v>
      </c>
      <c r="D13902" s="33" t="s">
        <v>42</v>
      </c>
      <c r="E13902" s="33" t="s">
        <v>12889</v>
      </c>
      <c r="F13902" s="35">
        <v>14111807</v>
      </c>
      <c r="G13902" s="33" t="s">
        <v>466</v>
      </c>
      <c r="H13902" s="33">
        <v>3</v>
      </c>
      <c r="I13902" s="33">
        <v>6</v>
      </c>
      <c r="J13902" s="36">
        <v>861</v>
      </c>
      <c r="K13902" s="37">
        <v>3370901.1</v>
      </c>
      <c r="L13902" s="38" t="s">
        <v>15</v>
      </c>
      <c r="M13902" s="38" t="s">
        <v>13</v>
      </c>
    </row>
    <row r="13903" spans="1:13" s="39" customFormat="1" ht="12.75" x14ac:dyDescent="0.2">
      <c r="A13903" s="33" t="s">
        <v>44</v>
      </c>
      <c r="B13903" s="33" t="s">
        <v>580</v>
      </c>
      <c r="C13903" s="34">
        <v>10</v>
      </c>
      <c r="D13903" s="33" t="s">
        <v>42</v>
      </c>
      <c r="E13903" s="33" t="s">
        <v>12444</v>
      </c>
      <c r="F13903" s="35">
        <v>14111807</v>
      </c>
      <c r="G13903" s="33" t="s">
        <v>466</v>
      </c>
      <c r="H13903" s="33">
        <v>3</v>
      </c>
      <c r="I13903" s="33">
        <v>6</v>
      </c>
      <c r="J13903" s="36">
        <v>1817</v>
      </c>
      <c r="K13903" s="37">
        <v>12411200.200000001</v>
      </c>
      <c r="L13903" s="38" t="s">
        <v>15</v>
      </c>
      <c r="M13903" s="38" t="s">
        <v>13</v>
      </c>
    </row>
    <row r="13904" spans="1:13" s="39" customFormat="1" ht="12.75" x14ac:dyDescent="0.2">
      <c r="A13904" s="33" t="s">
        <v>44</v>
      </c>
      <c r="B13904" s="33" t="s">
        <v>580</v>
      </c>
      <c r="C13904" s="34">
        <v>10</v>
      </c>
      <c r="D13904" s="33" t="s">
        <v>42</v>
      </c>
      <c r="E13904" s="33" t="s">
        <v>12890</v>
      </c>
      <c r="F13904" s="35">
        <v>14111807</v>
      </c>
      <c r="G13904" s="33" t="s">
        <v>466</v>
      </c>
      <c r="H13904" s="33">
        <v>3</v>
      </c>
      <c r="I13904" s="33">
        <v>6</v>
      </c>
      <c r="J13904" s="36">
        <v>550</v>
      </c>
      <c r="K13904" s="37">
        <v>5851230</v>
      </c>
      <c r="L13904" s="38" t="s">
        <v>15</v>
      </c>
      <c r="M13904" s="38" t="s">
        <v>13</v>
      </c>
    </row>
    <row r="13905" spans="1:13" s="39" customFormat="1" ht="12.75" x14ac:dyDescent="0.2">
      <c r="A13905" s="33" t="s">
        <v>44</v>
      </c>
      <c r="B13905" s="33" t="s">
        <v>580</v>
      </c>
      <c r="C13905" s="34">
        <v>10</v>
      </c>
      <c r="D13905" s="33" t="s">
        <v>42</v>
      </c>
      <c r="E13905" s="33" t="s">
        <v>12891</v>
      </c>
      <c r="F13905" s="35">
        <v>14111807</v>
      </c>
      <c r="G13905" s="33" t="s">
        <v>466</v>
      </c>
      <c r="H13905" s="33">
        <v>3</v>
      </c>
      <c r="I13905" s="33">
        <v>6</v>
      </c>
      <c r="J13905" s="36">
        <v>299</v>
      </c>
      <c r="K13905" s="37">
        <v>3807167</v>
      </c>
      <c r="L13905" s="38" t="s">
        <v>15</v>
      </c>
      <c r="M13905" s="38" t="s">
        <v>13</v>
      </c>
    </row>
    <row r="13906" spans="1:13" s="39" customFormat="1" ht="12.75" x14ac:dyDescent="0.2">
      <c r="A13906" s="33" t="s">
        <v>44</v>
      </c>
      <c r="B13906" s="33" t="s">
        <v>580</v>
      </c>
      <c r="C13906" s="34">
        <v>10</v>
      </c>
      <c r="D13906" s="33" t="s">
        <v>42</v>
      </c>
      <c r="E13906" s="33" t="s">
        <v>12892</v>
      </c>
      <c r="F13906" s="35">
        <v>14111807</v>
      </c>
      <c r="G13906" s="33" t="s">
        <v>466</v>
      </c>
      <c r="H13906" s="33">
        <v>3</v>
      </c>
      <c r="I13906" s="33">
        <v>6</v>
      </c>
      <c r="J13906" s="36">
        <v>25</v>
      </c>
      <c r="K13906" s="37">
        <v>426168.75</v>
      </c>
      <c r="L13906" s="38" t="s">
        <v>15</v>
      </c>
      <c r="M13906" s="38" t="s">
        <v>13</v>
      </c>
    </row>
    <row r="13907" spans="1:13" s="39" customFormat="1" ht="12.75" x14ac:dyDescent="0.2">
      <c r="A13907" s="33" t="s">
        <v>44</v>
      </c>
      <c r="B13907" s="33" t="s">
        <v>580</v>
      </c>
      <c r="C13907" s="34">
        <v>10</v>
      </c>
      <c r="D13907" s="33" t="s">
        <v>42</v>
      </c>
      <c r="E13907" s="33" t="s">
        <v>12893</v>
      </c>
      <c r="F13907" s="35">
        <v>31163230</v>
      </c>
      <c r="G13907" s="33" t="s">
        <v>466</v>
      </c>
      <c r="H13907" s="33">
        <v>3</v>
      </c>
      <c r="I13907" s="33">
        <v>6</v>
      </c>
      <c r="J13907" s="36">
        <v>7</v>
      </c>
      <c r="K13907" s="37">
        <v>27447.350000000002</v>
      </c>
      <c r="L13907" s="38" t="s">
        <v>12602</v>
      </c>
      <c r="M13907" s="38" t="s">
        <v>13</v>
      </c>
    </row>
    <row r="13908" spans="1:13" s="39" customFormat="1" ht="12.75" x14ac:dyDescent="0.2">
      <c r="A13908" s="33" t="s">
        <v>44</v>
      </c>
      <c r="B13908" s="33" t="s">
        <v>580</v>
      </c>
      <c r="C13908" s="34">
        <v>10</v>
      </c>
      <c r="D13908" s="33" t="s">
        <v>42</v>
      </c>
      <c r="E13908" s="33" t="s">
        <v>12894</v>
      </c>
      <c r="F13908" s="35">
        <v>31163230</v>
      </c>
      <c r="G13908" s="33" t="s">
        <v>466</v>
      </c>
      <c r="H13908" s="33">
        <v>3</v>
      </c>
      <c r="I13908" s="33">
        <v>6</v>
      </c>
      <c r="J13908" s="36">
        <v>18</v>
      </c>
      <c r="K13908" s="37">
        <v>28274.399999999998</v>
      </c>
      <c r="L13908" s="38" t="s">
        <v>12602</v>
      </c>
      <c r="M13908" s="38" t="s">
        <v>13</v>
      </c>
    </row>
    <row r="13909" spans="1:13" s="39" customFormat="1" ht="12.75" x14ac:dyDescent="0.2">
      <c r="A13909" s="33" t="s">
        <v>44</v>
      </c>
      <c r="B13909" s="33" t="s">
        <v>580</v>
      </c>
      <c r="C13909" s="34">
        <v>10</v>
      </c>
      <c r="D13909" s="33" t="s">
        <v>42</v>
      </c>
      <c r="E13909" s="33" t="s">
        <v>12895</v>
      </c>
      <c r="F13909" s="35">
        <v>31163230</v>
      </c>
      <c r="G13909" s="33" t="s">
        <v>466</v>
      </c>
      <c r="H13909" s="33">
        <v>3</v>
      </c>
      <c r="I13909" s="33">
        <v>6</v>
      </c>
      <c r="J13909" s="36">
        <v>5</v>
      </c>
      <c r="K13909" s="37">
        <v>3867.5</v>
      </c>
      <c r="L13909" s="38" t="s">
        <v>12602</v>
      </c>
      <c r="M13909" s="38" t="s">
        <v>13</v>
      </c>
    </row>
    <row r="13910" spans="1:13" s="39" customFormat="1" ht="12.75" x14ac:dyDescent="0.2">
      <c r="A13910" s="33" t="s">
        <v>44</v>
      </c>
      <c r="B13910" s="33" t="s">
        <v>580</v>
      </c>
      <c r="C13910" s="34">
        <v>10</v>
      </c>
      <c r="D13910" s="33" t="s">
        <v>42</v>
      </c>
      <c r="E13910" s="33" t="s">
        <v>12896</v>
      </c>
      <c r="F13910" s="35">
        <v>31163230</v>
      </c>
      <c r="G13910" s="33" t="s">
        <v>466</v>
      </c>
      <c r="H13910" s="33">
        <v>3</v>
      </c>
      <c r="I13910" s="33">
        <v>6</v>
      </c>
      <c r="J13910" s="36">
        <v>5</v>
      </c>
      <c r="K13910" s="37">
        <v>4254.25</v>
      </c>
      <c r="L13910" s="38" t="s">
        <v>12602</v>
      </c>
      <c r="M13910" s="38" t="s">
        <v>13</v>
      </c>
    </row>
    <row r="13911" spans="1:13" s="39" customFormat="1" ht="12.75" x14ac:dyDescent="0.2">
      <c r="A13911" s="33" t="s">
        <v>44</v>
      </c>
      <c r="B13911" s="33" t="s">
        <v>580</v>
      </c>
      <c r="C13911" s="34">
        <v>10</v>
      </c>
      <c r="D13911" s="33" t="s">
        <v>42</v>
      </c>
      <c r="E13911" s="33" t="s">
        <v>12477</v>
      </c>
      <c r="F13911" s="35">
        <v>44121708</v>
      </c>
      <c r="G13911" s="33" t="s">
        <v>466</v>
      </c>
      <c r="H13911" s="33">
        <v>3</v>
      </c>
      <c r="I13911" s="33">
        <v>6</v>
      </c>
      <c r="J13911" s="36">
        <v>5522</v>
      </c>
      <c r="K13911" s="37">
        <v>5138662.76</v>
      </c>
      <c r="L13911" s="38" t="s">
        <v>15</v>
      </c>
      <c r="M13911" s="38" t="s">
        <v>13</v>
      </c>
    </row>
    <row r="13912" spans="1:13" s="39" customFormat="1" ht="12.75" x14ac:dyDescent="0.2">
      <c r="A13912" s="33" t="s">
        <v>44</v>
      </c>
      <c r="B13912" s="33" t="s">
        <v>580</v>
      </c>
      <c r="C13912" s="34">
        <v>10</v>
      </c>
      <c r="D13912" s="33" t="s">
        <v>42</v>
      </c>
      <c r="E13912" s="33" t="s">
        <v>12478</v>
      </c>
      <c r="F13912" s="35">
        <v>44121708</v>
      </c>
      <c r="G13912" s="33" t="s">
        <v>466</v>
      </c>
      <c r="H13912" s="33">
        <v>3</v>
      </c>
      <c r="I13912" s="33">
        <v>6</v>
      </c>
      <c r="J13912" s="36">
        <v>33</v>
      </c>
      <c r="K13912" s="37">
        <v>46692.030000000006</v>
      </c>
      <c r="L13912" s="38" t="s">
        <v>15</v>
      </c>
      <c r="M13912" s="38" t="s">
        <v>13</v>
      </c>
    </row>
    <row r="13913" spans="1:13" s="39" customFormat="1" ht="12.75" x14ac:dyDescent="0.2">
      <c r="A13913" s="33" t="s">
        <v>44</v>
      </c>
      <c r="B13913" s="33" t="s">
        <v>580</v>
      </c>
      <c r="C13913" s="34">
        <v>10</v>
      </c>
      <c r="D13913" s="33" t="s">
        <v>42</v>
      </c>
      <c r="E13913" s="33" t="s">
        <v>12479</v>
      </c>
      <c r="F13913" s="35">
        <v>44121708</v>
      </c>
      <c r="G13913" s="33" t="s">
        <v>466</v>
      </c>
      <c r="H13913" s="33">
        <v>3</v>
      </c>
      <c r="I13913" s="33">
        <v>6</v>
      </c>
      <c r="J13913" s="36">
        <v>3968</v>
      </c>
      <c r="K13913" s="37">
        <v>2337350.4</v>
      </c>
      <c r="L13913" s="38" t="s">
        <v>15</v>
      </c>
      <c r="M13913" s="38" t="s">
        <v>13</v>
      </c>
    </row>
    <row r="13914" spans="1:13" s="39" customFormat="1" ht="12.75" x14ac:dyDescent="0.2">
      <c r="A13914" s="33" t="s">
        <v>44</v>
      </c>
      <c r="B13914" s="33" t="s">
        <v>580</v>
      </c>
      <c r="C13914" s="34">
        <v>10</v>
      </c>
      <c r="D13914" s="33" t="s">
        <v>42</v>
      </c>
      <c r="E13914" s="33" t="s">
        <v>12480</v>
      </c>
      <c r="F13914" s="35">
        <v>44121708</v>
      </c>
      <c r="G13914" s="33" t="s">
        <v>466</v>
      </c>
      <c r="H13914" s="33">
        <v>3</v>
      </c>
      <c r="I13914" s="33">
        <v>6</v>
      </c>
      <c r="J13914" s="36">
        <v>1310</v>
      </c>
      <c r="K13914" s="37">
        <v>1244002.2</v>
      </c>
      <c r="L13914" s="38" t="s">
        <v>15</v>
      </c>
      <c r="M13914" s="38" t="s">
        <v>13</v>
      </c>
    </row>
    <row r="13915" spans="1:13" s="39" customFormat="1" ht="12.75" x14ac:dyDescent="0.2">
      <c r="A13915" s="33" t="s">
        <v>44</v>
      </c>
      <c r="B13915" s="33" t="s">
        <v>580</v>
      </c>
      <c r="C13915" s="34">
        <v>10</v>
      </c>
      <c r="D13915" s="33" t="s">
        <v>42</v>
      </c>
      <c r="E13915" s="33" t="s">
        <v>12897</v>
      </c>
      <c r="F13915" s="35">
        <v>44121708</v>
      </c>
      <c r="G13915" s="33" t="s">
        <v>466</v>
      </c>
      <c r="H13915" s="33">
        <v>3</v>
      </c>
      <c r="I13915" s="33">
        <v>6</v>
      </c>
      <c r="J13915" s="36">
        <v>90</v>
      </c>
      <c r="K13915" s="37">
        <v>348610.5</v>
      </c>
      <c r="L13915" s="38" t="s">
        <v>12969</v>
      </c>
      <c r="M13915" s="38" t="s">
        <v>13</v>
      </c>
    </row>
    <row r="13916" spans="1:13" s="39" customFormat="1" ht="12.75" x14ac:dyDescent="0.2">
      <c r="A13916" s="33" t="s">
        <v>44</v>
      </c>
      <c r="B13916" s="33" t="s">
        <v>580</v>
      </c>
      <c r="C13916" s="34">
        <v>10</v>
      </c>
      <c r="D13916" s="33" t="s">
        <v>42</v>
      </c>
      <c r="E13916" s="33" t="s">
        <v>12898</v>
      </c>
      <c r="F13916" s="35">
        <v>43202005</v>
      </c>
      <c r="G13916" s="33" t="s">
        <v>466</v>
      </c>
      <c r="H13916" s="33">
        <v>3</v>
      </c>
      <c r="I13916" s="33">
        <v>6</v>
      </c>
      <c r="J13916" s="36">
        <v>88</v>
      </c>
      <c r="K13916" s="37">
        <v>887502</v>
      </c>
      <c r="L13916" s="38" t="s">
        <v>15</v>
      </c>
      <c r="M13916" s="38" t="s">
        <v>13</v>
      </c>
    </row>
    <row r="13917" spans="1:13" s="39" customFormat="1" ht="12.75" x14ac:dyDescent="0.2">
      <c r="A13917" s="33" t="s">
        <v>44</v>
      </c>
      <c r="B13917" s="33" t="s">
        <v>580</v>
      </c>
      <c r="C13917" s="34">
        <v>10</v>
      </c>
      <c r="D13917" s="33" t="s">
        <v>42</v>
      </c>
      <c r="E13917" s="33" t="s">
        <v>12481</v>
      </c>
      <c r="F13917" s="35">
        <v>44121902</v>
      </c>
      <c r="G13917" s="33" t="s">
        <v>466</v>
      </c>
      <c r="H13917" s="33">
        <v>3</v>
      </c>
      <c r="I13917" s="33">
        <v>6</v>
      </c>
      <c r="J13917" s="36">
        <v>892</v>
      </c>
      <c r="K13917" s="37">
        <v>308890.68</v>
      </c>
      <c r="L13917" s="38" t="s">
        <v>15</v>
      </c>
      <c r="M13917" s="38" t="s">
        <v>13</v>
      </c>
    </row>
    <row r="13918" spans="1:13" s="39" customFormat="1" ht="12.75" x14ac:dyDescent="0.2">
      <c r="A13918" s="33" t="s">
        <v>44</v>
      </c>
      <c r="B13918" s="33" t="s">
        <v>580</v>
      </c>
      <c r="C13918" s="34">
        <v>10</v>
      </c>
      <c r="D13918" s="33" t="s">
        <v>42</v>
      </c>
      <c r="E13918" s="33" t="s">
        <v>12899</v>
      </c>
      <c r="F13918" s="35">
        <v>44121902</v>
      </c>
      <c r="G13918" s="33" t="s">
        <v>466</v>
      </c>
      <c r="H13918" s="33">
        <v>3</v>
      </c>
      <c r="I13918" s="33">
        <v>6</v>
      </c>
      <c r="J13918" s="36">
        <v>587</v>
      </c>
      <c r="K13918" s="37">
        <v>203272.23</v>
      </c>
      <c r="L13918" s="38" t="s">
        <v>15</v>
      </c>
      <c r="M13918" s="38" t="s">
        <v>13</v>
      </c>
    </row>
    <row r="13919" spans="1:13" s="39" customFormat="1" ht="12.75" x14ac:dyDescent="0.2">
      <c r="A13919" s="33" t="s">
        <v>44</v>
      </c>
      <c r="B13919" s="33" t="s">
        <v>580</v>
      </c>
      <c r="C13919" s="34">
        <v>10</v>
      </c>
      <c r="D13919" s="33" t="s">
        <v>42</v>
      </c>
      <c r="E13919" s="33" t="s">
        <v>12900</v>
      </c>
      <c r="F13919" s="35">
        <v>14111530</v>
      </c>
      <c r="G13919" s="33" t="s">
        <v>466</v>
      </c>
      <c r="H13919" s="33">
        <v>3</v>
      </c>
      <c r="I13919" s="33">
        <v>6</v>
      </c>
      <c r="J13919" s="36">
        <v>2622</v>
      </c>
      <c r="K13919" s="37">
        <v>3728615.1</v>
      </c>
      <c r="L13919" s="38" t="s">
        <v>15</v>
      </c>
      <c r="M13919" s="38" t="s">
        <v>13</v>
      </c>
    </row>
    <row r="13920" spans="1:13" s="39" customFormat="1" ht="12.75" x14ac:dyDescent="0.2">
      <c r="A13920" s="33" t="s">
        <v>44</v>
      </c>
      <c r="B13920" s="33" t="s">
        <v>580</v>
      </c>
      <c r="C13920" s="34">
        <v>10</v>
      </c>
      <c r="D13920" s="33" t="s">
        <v>42</v>
      </c>
      <c r="E13920" s="33" t="s">
        <v>12901</v>
      </c>
      <c r="F13920" s="35">
        <v>14111530</v>
      </c>
      <c r="G13920" s="33" t="s">
        <v>466</v>
      </c>
      <c r="H13920" s="33">
        <v>3</v>
      </c>
      <c r="I13920" s="33">
        <v>6</v>
      </c>
      <c r="J13920" s="36">
        <v>897</v>
      </c>
      <c r="K13920" s="37">
        <v>549726.45000000007</v>
      </c>
      <c r="L13920" s="38" t="s">
        <v>15</v>
      </c>
      <c r="M13920" s="38" t="s">
        <v>13</v>
      </c>
    </row>
    <row r="13921" spans="1:13" s="39" customFormat="1" ht="12.75" x14ac:dyDescent="0.2">
      <c r="A13921" s="33" t="s">
        <v>44</v>
      </c>
      <c r="B13921" s="33" t="s">
        <v>580</v>
      </c>
      <c r="C13921" s="34">
        <v>10</v>
      </c>
      <c r="D13921" s="33" t="s">
        <v>42</v>
      </c>
      <c r="E13921" s="33" t="s">
        <v>12902</v>
      </c>
      <c r="F13921" s="35">
        <v>60121701</v>
      </c>
      <c r="G13921" s="33" t="s">
        <v>466</v>
      </c>
      <c r="H13921" s="33">
        <v>3</v>
      </c>
      <c r="I13921" s="33">
        <v>6</v>
      </c>
      <c r="J13921" s="36">
        <v>6</v>
      </c>
      <c r="K13921" s="37">
        <v>17850</v>
      </c>
      <c r="L13921" s="38" t="s">
        <v>15</v>
      </c>
      <c r="M13921" s="38" t="s">
        <v>13</v>
      </c>
    </row>
    <row r="13922" spans="1:13" s="39" customFormat="1" ht="12.75" x14ac:dyDescent="0.2">
      <c r="A13922" s="33" t="s">
        <v>44</v>
      </c>
      <c r="B13922" s="33" t="s">
        <v>580</v>
      </c>
      <c r="C13922" s="34">
        <v>10</v>
      </c>
      <c r="D13922" s="33" t="s">
        <v>42</v>
      </c>
      <c r="E13922" s="33" t="s">
        <v>12903</v>
      </c>
      <c r="F13922" s="35">
        <v>60121701</v>
      </c>
      <c r="G13922" s="33" t="s">
        <v>466</v>
      </c>
      <c r="H13922" s="33">
        <v>3</v>
      </c>
      <c r="I13922" s="33">
        <v>6</v>
      </c>
      <c r="J13922" s="36">
        <v>18</v>
      </c>
      <c r="K13922" s="37">
        <v>56977.200000000004</v>
      </c>
      <c r="L13922" s="38" t="s">
        <v>15</v>
      </c>
      <c r="M13922" s="38" t="s">
        <v>13</v>
      </c>
    </row>
    <row r="13923" spans="1:13" s="39" customFormat="1" ht="12.75" x14ac:dyDescent="0.2">
      <c r="A13923" s="33" t="s">
        <v>44</v>
      </c>
      <c r="B13923" s="33" t="s">
        <v>580</v>
      </c>
      <c r="C13923" s="34">
        <v>10</v>
      </c>
      <c r="D13923" s="33" t="s">
        <v>42</v>
      </c>
      <c r="E13923" s="33" t="s">
        <v>12482</v>
      </c>
      <c r="F13923" s="35">
        <v>43211802</v>
      </c>
      <c r="G13923" s="33" t="s">
        <v>466</v>
      </c>
      <c r="H13923" s="33">
        <v>3</v>
      </c>
      <c r="I13923" s="33">
        <v>6</v>
      </c>
      <c r="J13923" s="36">
        <v>277</v>
      </c>
      <c r="K13923" s="37">
        <v>1267427.3500000001</v>
      </c>
      <c r="L13923" s="38" t="s">
        <v>15</v>
      </c>
      <c r="M13923" s="38" t="s">
        <v>13</v>
      </c>
    </row>
    <row r="13924" spans="1:13" s="39" customFormat="1" ht="12.75" x14ac:dyDescent="0.2">
      <c r="A13924" s="33" t="s">
        <v>44</v>
      </c>
      <c r="B13924" s="33" t="s">
        <v>580</v>
      </c>
      <c r="C13924" s="34">
        <v>10</v>
      </c>
      <c r="D13924" s="33" t="s">
        <v>42</v>
      </c>
      <c r="E13924" s="33" t="s">
        <v>12483</v>
      </c>
      <c r="F13924" s="35">
        <v>14111507</v>
      </c>
      <c r="G13924" s="33" t="s">
        <v>466</v>
      </c>
      <c r="H13924" s="33">
        <v>3</v>
      </c>
      <c r="I13924" s="33">
        <v>6</v>
      </c>
      <c r="J13924" s="36">
        <v>1707</v>
      </c>
      <c r="K13924" s="37">
        <v>142193100</v>
      </c>
      <c r="L13924" s="38" t="s">
        <v>12606</v>
      </c>
      <c r="M13924" s="38" t="s">
        <v>13</v>
      </c>
    </row>
    <row r="13925" spans="1:13" s="39" customFormat="1" ht="12.75" x14ac:dyDescent="0.2">
      <c r="A13925" s="33" t="s">
        <v>44</v>
      </c>
      <c r="B13925" s="33" t="s">
        <v>580</v>
      </c>
      <c r="C13925" s="34">
        <v>10</v>
      </c>
      <c r="D13925" s="33" t="s">
        <v>42</v>
      </c>
      <c r="E13925" s="33" t="s">
        <v>12484</v>
      </c>
      <c r="F13925" s="35">
        <v>14111507</v>
      </c>
      <c r="G13925" s="33" t="s">
        <v>466</v>
      </c>
      <c r="H13925" s="33">
        <v>3</v>
      </c>
      <c r="I13925" s="33">
        <v>6</v>
      </c>
      <c r="J13925" s="36">
        <v>1255</v>
      </c>
      <c r="K13925" s="37">
        <v>119476000</v>
      </c>
      <c r="L13925" s="38" t="s">
        <v>12606</v>
      </c>
      <c r="M13925" s="38" t="s">
        <v>13</v>
      </c>
    </row>
    <row r="13926" spans="1:13" s="39" customFormat="1" ht="12.75" x14ac:dyDescent="0.2">
      <c r="A13926" s="33" t="s">
        <v>44</v>
      </c>
      <c r="B13926" s="33" t="s">
        <v>580</v>
      </c>
      <c r="C13926" s="34">
        <v>10</v>
      </c>
      <c r="D13926" s="33" t="s">
        <v>42</v>
      </c>
      <c r="E13926" s="33" t="s">
        <v>12904</v>
      </c>
      <c r="F13926" s="35">
        <v>14121810</v>
      </c>
      <c r="G13926" s="33" t="s">
        <v>466</v>
      </c>
      <c r="H13926" s="33">
        <v>3</v>
      </c>
      <c r="I13926" s="33">
        <v>6</v>
      </c>
      <c r="J13926" s="36">
        <v>5</v>
      </c>
      <c r="K13926" s="37">
        <v>58845.5</v>
      </c>
      <c r="L13926" s="38" t="s">
        <v>15</v>
      </c>
      <c r="M13926" s="38" t="s">
        <v>13</v>
      </c>
    </row>
    <row r="13927" spans="1:13" s="39" customFormat="1" ht="12.75" x14ac:dyDescent="0.2">
      <c r="A13927" s="33" t="s">
        <v>44</v>
      </c>
      <c r="B13927" s="33" t="s">
        <v>580</v>
      </c>
      <c r="C13927" s="34">
        <v>10</v>
      </c>
      <c r="D13927" s="33" t="s">
        <v>42</v>
      </c>
      <c r="E13927" s="33" t="s">
        <v>12905</v>
      </c>
      <c r="F13927" s="35">
        <v>60121120</v>
      </c>
      <c r="G13927" s="33" t="s">
        <v>466</v>
      </c>
      <c r="H13927" s="33">
        <v>3</v>
      </c>
      <c r="I13927" s="33">
        <v>6</v>
      </c>
      <c r="J13927" s="36">
        <v>62</v>
      </c>
      <c r="K13927" s="37">
        <v>1973615</v>
      </c>
      <c r="L13927" s="38" t="s">
        <v>12607</v>
      </c>
      <c r="M13927" s="38" t="s">
        <v>13</v>
      </c>
    </row>
    <row r="13928" spans="1:13" s="39" customFormat="1" ht="12.75" x14ac:dyDescent="0.2">
      <c r="A13928" s="33" t="s">
        <v>44</v>
      </c>
      <c r="B13928" s="33" t="s">
        <v>580</v>
      </c>
      <c r="C13928" s="34">
        <v>10</v>
      </c>
      <c r="D13928" s="33" t="s">
        <v>42</v>
      </c>
      <c r="E13928" s="33" t="s">
        <v>12485</v>
      </c>
      <c r="F13928" s="35">
        <v>60121120</v>
      </c>
      <c r="G13928" s="33" t="s">
        <v>466</v>
      </c>
      <c r="H13928" s="33">
        <v>3</v>
      </c>
      <c r="I13928" s="33">
        <v>6</v>
      </c>
      <c r="J13928" s="36">
        <v>413</v>
      </c>
      <c r="K13928" s="37">
        <v>10320870</v>
      </c>
      <c r="L13928" s="38" t="s">
        <v>12607</v>
      </c>
      <c r="M13928" s="38" t="s">
        <v>13</v>
      </c>
    </row>
    <row r="13929" spans="1:13" s="39" customFormat="1" ht="12.75" x14ac:dyDescent="0.2">
      <c r="A13929" s="33" t="s">
        <v>44</v>
      </c>
      <c r="B13929" s="33" t="s">
        <v>580</v>
      </c>
      <c r="C13929" s="34">
        <v>10</v>
      </c>
      <c r="D13929" s="33" t="s">
        <v>42</v>
      </c>
      <c r="E13929" s="33" t="s">
        <v>12906</v>
      </c>
      <c r="F13929" s="35">
        <v>60121124</v>
      </c>
      <c r="G13929" s="33" t="s">
        <v>466</v>
      </c>
      <c r="H13929" s="33">
        <v>3</v>
      </c>
      <c r="I13929" s="33">
        <v>6</v>
      </c>
      <c r="J13929" s="36">
        <v>26</v>
      </c>
      <c r="K13929" s="37">
        <v>1223986.4000000001</v>
      </c>
      <c r="L13929" s="38" t="s">
        <v>8194</v>
      </c>
      <c r="M13929" s="38" t="s">
        <v>13</v>
      </c>
    </row>
    <row r="13930" spans="1:13" s="39" customFormat="1" ht="12.75" x14ac:dyDescent="0.2">
      <c r="A13930" s="33" t="s">
        <v>44</v>
      </c>
      <c r="B13930" s="33" t="s">
        <v>580</v>
      </c>
      <c r="C13930" s="34">
        <v>10</v>
      </c>
      <c r="D13930" s="33" t="s">
        <v>42</v>
      </c>
      <c r="E13930" s="33" t="s">
        <v>12486</v>
      </c>
      <c r="F13930" s="35">
        <v>60121124</v>
      </c>
      <c r="G13930" s="33" t="s">
        <v>466</v>
      </c>
      <c r="H13930" s="33">
        <v>3</v>
      </c>
      <c r="I13930" s="33">
        <v>6</v>
      </c>
      <c r="J13930" s="36">
        <v>18</v>
      </c>
      <c r="K13930" s="37">
        <v>941623.20000000007</v>
      </c>
      <c r="L13930" s="38" t="s">
        <v>8194</v>
      </c>
      <c r="M13930" s="38" t="s">
        <v>13</v>
      </c>
    </row>
    <row r="13931" spans="1:13" s="39" customFormat="1" ht="12.75" x14ac:dyDescent="0.2">
      <c r="A13931" s="33" t="s">
        <v>44</v>
      </c>
      <c r="B13931" s="33" t="s">
        <v>580</v>
      </c>
      <c r="C13931" s="34">
        <v>10</v>
      </c>
      <c r="D13931" s="33" t="s">
        <v>42</v>
      </c>
      <c r="E13931" s="33" t="s">
        <v>12907</v>
      </c>
      <c r="F13931" s="35">
        <v>60121124</v>
      </c>
      <c r="G13931" s="33" t="s">
        <v>466</v>
      </c>
      <c r="H13931" s="33">
        <v>3</v>
      </c>
      <c r="I13931" s="33">
        <v>6</v>
      </c>
      <c r="J13931" s="36">
        <v>56</v>
      </c>
      <c r="K13931" s="37">
        <v>2343395.6</v>
      </c>
      <c r="L13931" s="38" t="s">
        <v>8194</v>
      </c>
      <c r="M13931" s="38" t="s">
        <v>13</v>
      </c>
    </row>
    <row r="13932" spans="1:13" s="39" customFormat="1" ht="12.75" x14ac:dyDescent="0.2">
      <c r="A13932" s="33" t="s">
        <v>44</v>
      </c>
      <c r="B13932" s="33" t="s">
        <v>580</v>
      </c>
      <c r="C13932" s="34">
        <v>10</v>
      </c>
      <c r="D13932" s="33" t="s">
        <v>42</v>
      </c>
      <c r="E13932" s="33" t="s">
        <v>12908</v>
      </c>
      <c r="F13932" s="35">
        <v>60121144</v>
      </c>
      <c r="G13932" s="33" t="s">
        <v>466</v>
      </c>
      <c r="H13932" s="33">
        <v>3</v>
      </c>
      <c r="I13932" s="33">
        <v>6</v>
      </c>
      <c r="J13932" s="36">
        <v>18</v>
      </c>
      <c r="K13932" s="37">
        <v>19800</v>
      </c>
      <c r="L13932" s="38" t="s">
        <v>12970</v>
      </c>
      <c r="M13932" s="38" t="s">
        <v>13</v>
      </c>
    </row>
    <row r="13933" spans="1:13" s="39" customFormat="1" ht="12.75" x14ac:dyDescent="0.2">
      <c r="A13933" s="33" t="s">
        <v>44</v>
      </c>
      <c r="B13933" s="33" t="s">
        <v>580</v>
      </c>
      <c r="C13933" s="34">
        <v>10</v>
      </c>
      <c r="D13933" s="33" t="s">
        <v>42</v>
      </c>
      <c r="E13933" s="33" t="s">
        <v>12909</v>
      </c>
      <c r="F13933" s="35">
        <v>60121117</v>
      </c>
      <c r="G13933" s="33" t="s">
        <v>466</v>
      </c>
      <c r="H13933" s="33">
        <v>3</v>
      </c>
      <c r="I13933" s="33">
        <v>6</v>
      </c>
      <c r="J13933" s="36">
        <v>155</v>
      </c>
      <c r="K13933" s="37">
        <v>355066.25</v>
      </c>
      <c r="L13933" s="38" t="s">
        <v>12971</v>
      </c>
      <c r="M13933" s="38" t="s">
        <v>13</v>
      </c>
    </row>
    <row r="13934" spans="1:13" s="39" customFormat="1" ht="12.75" x14ac:dyDescent="0.2">
      <c r="A13934" s="33" t="s">
        <v>44</v>
      </c>
      <c r="B13934" s="33" t="s">
        <v>580</v>
      </c>
      <c r="C13934" s="34">
        <v>10</v>
      </c>
      <c r="D13934" s="33" t="s">
        <v>42</v>
      </c>
      <c r="E13934" s="33" t="s">
        <v>4975</v>
      </c>
      <c r="F13934" s="35">
        <v>60105704</v>
      </c>
      <c r="G13934" s="33" t="s">
        <v>466</v>
      </c>
      <c r="H13934" s="33">
        <v>3</v>
      </c>
      <c r="I13934" s="33">
        <v>6</v>
      </c>
      <c r="J13934" s="36">
        <v>1644</v>
      </c>
      <c r="K13934" s="37">
        <v>2474795.4</v>
      </c>
      <c r="L13934" s="38" t="s">
        <v>15</v>
      </c>
      <c r="M13934" s="38" t="s">
        <v>13</v>
      </c>
    </row>
    <row r="13935" spans="1:13" s="39" customFormat="1" ht="12.75" x14ac:dyDescent="0.2">
      <c r="A13935" s="33" t="s">
        <v>44</v>
      </c>
      <c r="B13935" s="33" t="s">
        <v>580</v>
      </c>
      <c r="C13935" s="34">
        <v>10</v>
      </c>
      <c r="D13935" s="33" t="s">
        <v>42</v>
      </c>
      <c r="E13935" s="33" t="s">
        <v>12910</v>
      </c>
      <c r="F13935" s="35">
        <v>60105704</v>
      </c>
      <c r="G13935" s="33" t="s">
        <v>466</v>
      </c>
      <c r="H13935" s="33">
        <v>3</v>
      </c>
      <c r="I13935" s="33">
        <v>6</v>
      </c>
      <c r="J13935" s="36">
        <v>264</v>
      </c>
      <c r="K13935" s="37">
        <v>468098.39999999997</v>
      </c>
      <c r="L13935" s="38" t="s">
        <v>15</v>
      </c>
      <c r="M13935" s="38" t="s">
        <v>13</v>
      </c>
    </row>
    <row r="13936" spans="1:13" s="39" customFormat="1" ht="12.75" x14ac:dyDescent="0.2">
      <c r="A13936" s="33" t="s">
        <v>44</v>
      </c>
      <c r="B13936" s="33" t="s">
        <v>580</v>
      </c>
      <c r="C13936" s="34">
        <v>10</v>
      </c>
      <c r="D13936" s="33" t="s">
        <v>42</v>
      </c>
      <c r="E13936" s="33" t="s">
        <v>12911</v>
      </c>
      <c r="F13936" s="35">
        <v>60105704</v>
      </c>
      <c r="G13936" s="33" t="s">
        <v>466</v>
      </c>
      <c r="H13936" s="33">
        <v>3</v>
      </c>
      <c r="I13936" s="33">
        <v>6</v>
      </c>
      <c r="J13936" s="36">
        <v>916</v>
      </c>
      <c r="K13936" s="37">
        <v>1188143.5999999999</v>
      </c>
      <c r="L13936" s="38" t="s">
        <v>15</v>
      </c>
      <c r="M13936" s="38" t="s">
        <v>13</v>
      </c>
    </row>
    <row r="13937" spans="1:13" s="39" customFormat="1" ht="12.75" x14ac:dyDescent="0.2">
      <c r="A13937" s="33" t="s">
        <v>44</v>
      </c>
      <c r="B13937" s="33" t="s">
        <v>580</v>
      </c>
      <c r="C13937" s="34">
        <v>10</v>
      </c>
      <c r="D13937" s="33" t="s">
        <v>42</v>
      </c>
      <c r="E13937" s="33" t="s">
        <v>12912</v>
      </c>
      <c r="F13937" s="35">
        <v>60105704</v>
      </c>
      <c r="G13937" s="33" t="s">
        <v>466</v>
      </c>
      <c r="H13937" s="33">
        <v>3</v>
      </c>
      <c r="I13937" s="33">
        <v>6</v>
      </c>
      <c r="J13937" s="36">
        <v>6</v>
      </c>
      <c r="K13937" s="37">
        <v>99353.099999999991</v>
      </c>
      <c r="L13937" s="38" t="s">
        <v>15</v>
      </c>
      <c r="M13937" s="38" t="s">
        <v>13</v>
      </c>
    </row>
    <row r="13938" spans="1:13" s="39" customFormat="1" ht="12.75" x14ac:dyDescent="0.2">
      <c r="A13938" s="33" t="s">
        <v>44</v>
      </c>
      <c r="B13938" s="33" t="s">
        <v>580</v>
      </c>
      <c r="C13938" s="34">
        <v>10</v>
      </c>
      <c r="D13938" s="33" t="s">
        <v>42</v>
      </c>
      <c r="E13938" s="33" t="s">
        <v>12913</v>
      </c>
      <c r="F13938" s="35">
        <v>45101508</v>
      </c>
      <c r="G13938" s="33" t="s">
        <v>466</v>
      </c>
      <c r="H13938" s="33">
        <v>3</v>
      </c>
      <c r="I13938" s="33">
        <v>6</v>
      </c>
      <c r="J13938" s="36">
        <v>16</v>
      </c>
      <c r="K13938" s="37">
        <v>39165.279999999999</v>
      </c>
      <c r="L13938" s="38" t="s">
        <v>15</v>
      </c>
      <c r="M13938" s="38" t="s">
        <v>13</v>
      </c>
    </row>
    <row r="13939" spans="1:13" s="39" customFormat="1" ht="12.75" x14ac:dyDescent="0.2">
      <c r="A13939" s="33" t="s">
        <v>44</v>
      </c>
      <c r="B13939" s="33" t="s">
        <v>580</v>
      </c>
      <c r="C13939" s="34">
        <v>10</v>
      </c>
      <c r="D13939" s="33" t="s">
        <v>42</v>
      </c>
      <c r="E13939" s="33" t="s">
        <v>12914</v>
      </c>
      <c r="F13939" s="35">
        <v>45101508</v>
      </c>
      <c r="G13939" s="33" t="s">
        <v>466</v>
      </c>
      <c r="H13939" s="33">
        <v>3</v>
      </c>
      <c r="I13939" s="33">
        <v>6</v>
      </c>
      <c r="J13939" s="36">
        <v>8</v>
      </c>
      <c r="K13939" s="37">
        <v>1817168.08</v>
      </c>
      <c r="L13939" s="38" t="s">
        <v>15</v>
      </c>
      <c r="M13939" s="38" t="s">
        <v>13</v>
      </c>
    </row>
    <row r="13940" spans="1:13" s="39" customFormat="1" ht="12.75" x14ac:dyDescent="0.2">
      <c r="A13940" s="33" t="s">
        <v>44</v>
      </c>
      <c r="B13940" s="33" t="s">
        <v>580</v>
      </c>
      <c r="C13940" s="34">
        <v>10</v>
      </c>
      <c r="D13940" s="33" t="s">
        <v>42</v>
      </c>
      <c r="E13940" s="33" t="s">
        <v>12487</v>
      </c>
      <c r="F13940" s="35">
        <v>45101508</v>
      </c>
      <c r="G13940" s="33" t="s">
        <v>466</v>
      </c>
      <c r="H13940" s="33">
        <v>3</v>
      </c>
      <c r="I13940" s="33">
        <v>6</v>
      </c>
      <c r="J13940" s="36">
        <v>791</v>
      </c>
      <c r="K13940" s="37">
        <v>8157219.1400000006</v>
      </c>
      <c r="L13940" s="38" t="s">
        <v>15</v>
      </c>
      <c r="M13940" s="38" t="s">
        <v>13</v>
      </c>
    </row>
    <row r="13941" spans="1:13" s="39" customFormat="1" ht="12.75" x14ac:dyDescent="0.2">
      <c r="A13941" s="33" t="s">
        <v>44</v>
      </c>
      <c r="B13941" s="33" t="s">
        <v>580</v>
      </c>
      <c r="C13941" s="34">
        <v>10</v>
      </c>
      <c r="D13941" s="33" t="s">
        <v>42</v>
      </c>
      <c r="E13941" s="33" t="s">
        <v>12915</v>
      </c>
      <c r="F13941" s="35">
        <v>45101508</v>
      </c>
      <c r="G13941" s="33" t="s">
        <v>466</v>
      </c>
      <c r="H13941" s="33">
        <v>3</v>
      </c>
      <c r="I13941" s="33">
        <v>6</v>
      </c>
      <c r="J13941" s="36">
        <v>25</v>
      </c>
      <c r="K13941" s="37">
        <v>539873.25</v>
      </c>
      <c r="L13941" s="38" t="s">
        <v>15</v>
      </c>
      <c r="M13941" s="38" t="s">
        <v>13</v>
      </c>
    </row>
    <row r="13942" spans="1:13" s="39" customFormat="1" ht="12.75" x14ac:dyDescent="0.2">
      <c r="A13942" s="33" t="s">
        <v>44</v>
      </c>
      <c r="B13942" s="33" t="s">
        <v>580</v>
      </c>
      <c r="C13942" s="34">
        <v>10</v>
      </c>
      <c r="D13942" s="33" t="s">
        <v>42</v>
      </c>
      <c r="E13942" s="33" t="s">
        <v>12916</v>
      </c>
      <c r="F13942" s="35">
        <v>45101508</v>
      </c>
      <c r="G13942" s="33" t="s">
        <v>466</v>
      </c>
      <c r="H13942" s="33">
        <v>3</v>
      </c>
      <c r="I13942" s="33">
        <v>6</v>
      </c>
      <c r="J13942" s="36">
        <v>29</v>
      </c>
      <c r="K13942" s="37">
        <v>802150.44000000006</v>
      </c>
      <c r="L13942" s="38" t="s">
        <v>15</v>
      </c>
      <c r="M13942" s="38" t="s">
        <v>13</v>
      </c>
    </row>
    <row r="13943" spans="1:13" s="39" customFormat="1" ht="12.75" x14ac:dyDescent="0.2">
      <c r="A13943" s="33" t="s">
        <v>44</v>
      </c>
      <c r="B13943" s="33" t="s">
        <v>580</v>
      </c>
      <c r="C13943" s="34">
        <v>10</v>
      </c>
      <c r="D13943" s="33" t="s">
        <v>42</v>
      </c>
      <c r="E13943" s="33" t="s">
        <v>12917</v>
      </c>
      <c r="F13943" s="35">
        <v>26111702</v>
      </c>
      <c r="G13943" s="33" t="s">
        <v>466</v>
      </c>
      <c r="H13943" s="33">
        <v>3</v>
      </c>
      <c r="I13943" s="33">
        <v>6</v>
      </c>
      <c r="J13943" s="36">
        <v>69</v>
      </c>
      <c r="K13943" s="37">
        <v>1371647.55</v>
      </c>
      <c r="L13943" s="38" t="s">
        <v>15</v>
      </c>
      <c r="M13943" s="38" t="s">
        <v>13</v>
      </c>
    </row>
    <row r="13944" spans="1:13" s="39" customFormat="1" ht="12.75" x14ac:dyDescent="0.2">
      <c r="A13944" s="33" t="s">
        <v>44</v>
      </c>
      <c r="B13944" s="33" t="s">
        <v>580</v>
      </c>
      <c r="C13944" s="34">
        <v>10</v>
      </c>
      <c r="D13944" s="33" t="s">
        <v>42</v>
      </c>
      <c r="E13944" s="33" t="s">
        <v>1957</v>
      </c>
      <c r="F13944" s="35">
        <v>26111702</v>
      </c>
      <c r="G13944" s="33" t="s">
        <v>466</v>
      </c>
      <c r="H13944" s="33">
        <v>3</v>
      </c>
      <c r="I13944" s="33">
        <v>6</v>
      </c>
      <c r="J13944" s="36">
        <v>144</v>
      </c>
      <c r="K13944" s="37">
        <v>1610784</v>
      </c>
      <c r="L13944" s="38" t="s">
        <v>12972</v>
      </c>
      <c r="M13944" s="38" t="s">
        <v>13</v>
      </c>
    </row>
    <row r="13945" spans="1:13" s="39" customFormat="1" ht="12.75" x14ac:dyDescent="0.2">
      <c r="A13945" s="33" t="s">
        <v>44</v>
      </c>
      <c r="B13945" s="33" t="s">
        <v>580</v>
      </c>
      <c r="C13945" s="34">
        <v>10</v>
      </c>
      <c r="D13945" s="33" t="s">
        <v>42</v>
      </c>
      <c r="E13945" s="33" t="s">
        <v>1958</v>
      </c>
      <c r="F13945" s="35">
        <v>26111702</v>
      </c>
      <c r="G13945" s="33" t="s">
        <v>466</v>
      </c>
      <c r="H13945" s="33">
        <v>3</v>
      </c>
      <c r="I13945" s="33">
        <v>6</v>
      </c>
      <c r="J13945" s="36">
        <v>71</v>
      </c>
      <c r="K13945" s="37">
        <v>783222.29999999993</v>
      </c>
      <c r="L13945" s="38" t="s">
        <v>12972</v>
      </c>
      <c r="M13945" s="38" t="s">
        <v>13</v>
      </c>
    </row>
    <row r="13946" spans="1:13" s="39" customFormat="1" ht="12.75" x14ac:dyDescent="0.2">
      <c r="A13946" s="33" t="s">
        <v>44</v>
      </c>
      <c r="B13946" s="33" t="s">
        <v>580</v>
      </c>
      <c r="C13946" s="34">
        <v>10</v>
      </c>
      <c r="D13946" s="33" t="s">
        <v>42</v>
      </c>
      <c r="E13946" s="33" t="s">
        <v>1959</v>
      </c>
      <c r="F13946" s="35">
        <v>26111702</v>
      </c>
      <c r="G13946" s="33" t="s">
        <v>466</v>
      </c>
      <c r="H13946" s="33">
        <v>3</v>
      </c>
      <c r="I13946" s="33">
        <v>6</v>
      </c>
      <c r="J13946" s="36">
        <v>58</v>
      </c>
      <c r="K13946" s="37">
        <v>309209.59999999998</v>
      </c>
      <c r="L13946" s="38" t="s">
        <v>12972</v>
      </c>
      <c r="M13946" s="38" t="s">
        <v>13</v>
      </c>
    </row>
    <row r="13947" spans="1:13" s="39" customFormat="1" ht="12.75" x14ac:dyDescent="0.2">
      <c r="A13947" s="33" t="s">
        <v>44</v>
      </c>
      <c r="B13947" s="33" t="s">
        <v>580</v>
      </c>
      <c r="C13947" s="34">
        <v>10</v>
      </c>
      <c r="D13947" s="33" t="s">
        <v>42</v>
      </c>
      <c r="E13947" s="33" t="s">
        <v>1960</v>
      </c>
      <c r="F13947" s="35">
        <v>26111702</v>
      </c>
      <c r="G13947" s="33" t="s">
        <v>466</v>
      </c>
      <c r="H13947" s="33">
        <v>3</v>
      </c>
      <c r="I13947" s="33">
        <v>6</v>
      </c>
      <c r="J13947" s="36">
        <v>391</v>
      </c>
      <c r="K13947" s="37">
        <v>907315.5</v>
      </c>
      <c r="L13947" s="38" t="s">
        <v>12972</v>
      </c>
      <c r="M13947" s="38" t="s">
        <v>13</v>
      </c>
    </row>
    <row r="13948" spans="1:13" s="39" customFormat="1" ht="12.75" x14ac:dyDescent="0.2">
      <c r="A13948" s="33" t="s">
        <v>44</v>
      </c>
      <c r="B13948" s="33" t="s">
        <v>580</v>
      </c>
      <c r="C13948" s="34">
        <v>10</v>
      </c>
      <c r="D13948" s="33" t="s">
        <v>42</v>
      </c>
      <c r="E13948" s="33" t="s">
        <v>1961</v>
      </c>
      <c r="F13948" s="35">
        <v>26111702</v>
      </c>
      <c r="G13948" s="33" t="s">
        <v>466</v>
      </c>
      <c r="H13948" s="33">
        <v>3</v>
      </c>
      <c r="I13948" s="33">
        <v>6</v>
      </c>
      <c r="J13948" s="36">
        <v>397</v>
      </c>
      <c r="K13948" s="37">
        <v>916514.2</v>
      </c>
      <c r="L13948" s="38" t="s">
        <v>12972</v>
      </c>
      <c r="M13948" s="38" t="s">
        <v>13</v>
      </c>
    </row>
    <row r="13949" spans="1:13" s="39" customFormat="1" ht="12.75" x14ac:dyDescent="0.2">
      <c r="A13949" s="33" t="s">
        <v>44</v>
      </c>
      <c r="B13949" s="33" t="s">
        <v>580</v>
      </c>
      <c r="C13949" s="34">
        <v>10</v>
      </c>
      <c r="D13949" s="33" t="s">
        <v>42</v>
      </c>
      <c r="E13949" s="33" t="s">
        <v>12918</v>
      </c>
      <c r="F13949" s="35">
        <v>44122029</v>
      </c>
      <c r="G13949" s="33" t="s">
        <v>466</v>
      </c>
      <c r="H13949" s="33">
        <v>3</v>
      </c>
      <c r="I13949" s="33">
        <v>6</v>
      </c>
      <c r="J13949" s="36">
        <v>10</v>
      </c>
      <c r="K13949" s="37">
        <v>12435.5</v>
      </c>
      <c r="L13949" s="38" t="s">
        <v>15</v>
      </c>
      <c r="M13949" s="38" t="s">
        <v>13</v>
      </c>
    </row>
    <row r="13950" spans="1:13" s="39" customFormat="1" ht="12.75" x14ac:dyDescent="0.2">
      <c r="A13950" s="33" t="s">
        <v>44</v>
      </c>
      <c r="B13950" s="33" t="s">
        <v>580</v>
      </c>
      <c r="C13950" s="34">
        <v>10</v>
      </c>
      <c r="D13950" s="33" t="s">
        <v>42</v>
      </c>
      <c r="E13950" s="33" t="s">
        <v>12488</v>
      </c>
      <c r="F13950" s="35">
        <v>44122029</v>
      </c>
      <c r="G13950" s="33" t="s">
        <v>466</v>
      </c>
      <c r="H13950" s="33">
        <v>3</v>
      </c>
      <c r="I13950" s="33">
        <v>6</v>
      </c>
      <c r="J13950" s="36">
        <v>50</v>
      </c>
      <c r="K13950" s="37">
        <v>65450</v>
      </c>
      <c r="L13950" s="38" t="s">
        <v>15</v>
      </c>
      <c r="M13950" s="38" t="s">
        <v>13</v>
      </c>
    </row>
    <row r="13951" spans="1:13" s="39" customFormat="1" ht="12.75" x14ac:dyDescent="0.2">
      <c r="A13951" s="33" t="s">
        <v>44</v>
      </c>
      <c r="B13951" s="33" t="s">
        <v>580</v>
      </c>
      <c r="C13951" s="34">
        <v>10</v>
      </c>
      <c r="D13951" s="33" t="s">
        <v>42</v>
      </c>
      <c r="E13951" s="33" t="s">
        <v>12919</v>
      </c>
      <c r="F13951" s="35">
        <v>44111804</v>
      </c>
      <c r="G13951" s="33" t="s">
        <v>466</v>
      </c>
      <c r="H13951" s="33">
        <v>3</v>
      </c>
      <c r="I13951" s="33">
        <v>6</v>
      </c>
      <c r="J13951" s="36">
        <v>26</v>
      </c>
      <c r="K13951" s="37">
        <v>85394.400000000009</v>
      </c>
      <c r="L13951" s="38" t="s">
        <v>15</v>
      </c>
      <c r="M13951" s="38" t="s">
        <v>13</v>
      </c>
    </row>
    <row r="13952" spans="1:13" s="39" customFormat="1" ht="12.75" x14ac:dyDescent="0.2">
      <c r="A13952" s="33" t="s">
        <v>44</v>
      </c>
      <c r="B13952" s="33" t="s">
        <v>580</v>
      </c>
      <c r="C13952" s="34">
        <v>10</v>
      </c>
      <c r="D13952" s="33" t="s">
        <v>42</v>
      </c>
      <c r="E13952" s="33" t="s">
        <v>12920</v>
      </c>
      <c r="F13952" s="35">
        <v>52121507</v>
      </c>
      <c r="G13952" s="33" t="s">
        <v>466</v>
      </c>
      <c r="H13952" s="33">
        <v>3</v>
      </c>
      <c r="I13952" s="33">
        <v>6</v>
      </c>
      <c r="J13952" s="36">
        <v>12</v>
      </c>
      <c r="K13952" s="37">
        <v>48180.72</v>
      </c>
      <c r="L13952" s="38" t="s">
        <v>12602</v>
      </c>
      <c r="M13952" s="38" t="s">
        <v>13</v>
      </c>
    </row>
    <row r="13953" spans="1:13" s="39" customFormat="1" ht="12.75" x14ac:dyDescent="0.2">
      <c r="A13953" s="33" t="s">
        <v>44</v>
      </c>
      <c r="B13953" s="33" t="s">
        <v>580</v>
      </c>
      <c r="C13953" s="34">
        <v>10</v>
      </c>
      <c r="D13953" s="33" t="s">
        <v>42</v>
      </c>
      <c r="E13953" s="33" t="s">
        <v>12921</v>
      </c>
      <c r="F13953" s="35">
        <v>44122020</v>
      </c>
      <c r="G13953" s="33" t="s">
        <v>466</v>
      </c>
      <c r="H13953" s="33">
        <v>3</v>
      </c>
      <c r="I13953" s="33">
        <v>6</v>
      </c>
      <c r="J13953" s="36">
        <v>2915</v>
      </c>
      <c r="K13953" s="37">
        <v>1127376.25</v>
      </c>
      <c r="L13953" s="38" t="s">
        <v>15</v>
      </c>
      <c r="M13953" s="38" t="s">
        <v>13</v>
      </c>
    </row>
    <row r="13954" spans="1:13" s="39" customFormat="1" ht="12.75" x14ac:dyDescent="0.2">
      <c r="A13954" s="33" t="s">
        <v>44</v>
      </c>
      <c r="B13954" s="33" t="s">
        <v>580</v>
      </c>
      <c r="C13954" s="34">
        <v>10</v>
      </c>
      <c r="D13954" s="33" t="s">
        <v>42</v>
      </c>
      <c r="E13954" s="33" t="s">
        <v>12922</v>
      </c>
      <c r="F13954" s="35">
        <v>44111509</v>
      </c>
      <c r="G13954" s="33" t="s">
        <v>466</v>
      </c>
      <c r="H13954" s="33">
        <v>3</v>
      </c>
      <c r="I13954" s="33">
        <v>6</v>
      </c>
      <c r="J13954" s="36">
        <v>14</v>
      </c>
      <c r="K13954" s="37">
        <v>44982</v>
      </c>
      <c r="L13954" s="38" t="s">
        <v>15</v>
      </c>
      <c r="M13954" s="38" t="s">
        <v>13</v>
      </c>
    </row>
    <row r="13955" spans="1:13" s="39" customFormat="1" ht="12.75" x14ac:dyDescent="0.2">
      <c r="A13955" s="33" t="s">
        <v>44</v>
      </c>
      <c r="B13955" s="33" t="s">
        <v>580</v>
      </c>
      <c r="C13955" s="34">
        <v>10</v>
      </c>
      <c r="D13955" s="33" t="s">
        <v>42</v>
      </c>
      <c r="E13955" s="33" t="s">
        <v>12489</v>
      </c>
      <c r="F13955" s="35">
        <v>44111509</v>
      </c>
      <c r="G13955" s="33" t="s">
        <v>466</v>
      </c>
      <c r="H13955" s="33">
        <v>3</v>
      </c>
      <c r="I13955" s="33">
        <v>6</v>
      </c>
      <c r="J13955" s="36">
        <v>1120</v>
      </c>
      <c r="K13955" s="37">
        <v>606424</v>
      </c>
      <c r="L13955" s="38" t="s">
        <v>15</v>
      </c>
      <c r="M13955" s="38" t="s">
        <v>13</v>
      </c>
    </row>
    <row r="13956" spans="1:13" s="39" customFormat="1" ht="12.75" x14ac:dyDescent="0.2">
      <c r="A13956" s="33" t="s">
        <v>44</v>
      </c>
      <c r="B13956" s="33" t="s">
        <v>580</v>
      </c>
      <c r="C13956" s="34">
        <v>10</v>
      </c>
      <c r="D13956" s="33" t="s">
        <v>42</v>
      </c>
      <c r="E13956" s="33" t="s">
        <v>12923</v>
      </c>
      <c r="F13956" s="35">
        <v>44111509</v>
      </c>
      <c r="G13956" s="33" t="s">
        <v>466</v>
      </c>
      <c r="H13956" s="33">
        <v>3</v>
      </c>
      <c r="I13956" s="33">
        <v>6</v>
      </c>
      <c r="J13956" s="36">
        <v>744</v>
      </c>
      <c r="K13956" s="37">
        <v>402838.80000000005</v>
      </c>
      <c r="L13956" s="38" t="s">
        <v>15</v>
      </c>
      <c r="M13956" s="38" t="s">
        <v>13</v>
      </c>
    </row>
    <row r="13957" spans="1:13" s="39" customFormat="1" ht="12.75" x14ac:dyDescent="0.2">
      <c r="A13957" s="33" t="s">
        <v>44</v>
      </c>
      <c r="B13957" s="33" t="s">
        <v>580</v>
      </c>
      <c r="C13957" s="34">
        <v>10</v>
      </c>
      <c r="D13957" s="33" t="s">
        <v>42</v>
      </c>
      <c r="E13957" s="33" t="s">
        <v>12924</v>
      </c>
      <c r="F13957" s="35">
        <v>41111604</v>
      </c>
      <c r="G13957" s="33" t="s">
        <v>466</v>
      </c>
      <c r="H13957" s="33">
        <v>3</v>
      </c>
      <c r="I13957" s="33">
        <v>6</v>
      </c>
      <c r="J13957" s="36">
        <v>2058</v>
      </c>
      <c r="K13957" s="37">
        <v>795931.5</v>
      </c>
      <c r="L13957" s="38" t="s">
        <v>15</v>
      </c>
      <c r="M13957" s="38" t="s">
        <v>13</v>
      </c>
    </row>
    <row r="13958" spans="1:13" s="39" customFormat="1" ht="12.75" x14ac:dyDescent="0.2">
      <c r="A13958" s="33" t="s">
        <v>44</v>
      </c>
      <c r="B13958" s="33" t="s">
        <v>580</v>
      </c>
      <c r="C13958" s="34">
        <v>10</v>
      </c>
      <c r="D13958" s="33" t="s">
        <v>42</v>
      </c>
      <c r="E13958" s="33" t="s">
        <v>12925</v>
      </c>
      <c r="F13958" s="35">
        <v>41111604</v>
      </c>
      <c r="G13958" s="33" t="s">
        <v>466</v>
      </c>
      <c r="H13958" s="33">
        <v>3</v>
      </c>
      <c r="I13958" s="33">
        <v>6</v>
      </c>
      <c r="J13958" s="36">
        <v>63</v>
      </c>
      <c r="K13958" s="37">
        <v>90713.700000000012</v>
      </c>
      <c r="L13958" s="38" t="s">
        <v>15</v>
      </c>
      <c r="M13958" s="38" t="s">
        <v>13</v>
      </c>
    </row>
    <row r="13959" spans="1:13" s="39" customFormat="1" ht="12.75" x14ac:dyDescent="0.2">
      <c r="A13959" s="33" t="s">
        <v>44</v>
      </c>
      <c r="B13959" s="33" t="s">
        <v>580</v>
      </c>
      <c r="C13959" s="34">
        <v>10</v>
      </c>
      <c r="D13959" s="33" t="s">
        <v>42</v>
      </c>
      <c r="E13959" s="33" t="s">
        <v>4977</v>
      </c>
      <c r="F13959" s="35">
        <v>41111604</v>
      </c>
      <c r="G13959" s="33" t="s">
        <v>466</v>
      </c>
      <c r="H13959" s="33">
        <v>3</v>
      </c>
      <c r="I13959" s="33">
        <v>6</v>
      </c>
      <c r="J13959" s="36">
        <v>104</v>
      </c>
      <c r="K13959" s="37">
        <v>87250.8</v>
      </c>
      <c r="L13959" s="38" t="s">
        <v>15</v>
      </c>
      <c r="M13959" s="38" t="s">
        <v>13</v>
      </c>
    </row>
    <row r="13960" spans="1:13" s="39" customFormat="1" ht="12.75" x14ac:dyDescent="0.2">
      <c r="A13960" s="33" t="s">
        <v>44</v>
      </c>
      <c r="B13960" s="33" t="s">
        <v>580</v>
      </c>
      <c r="C13960" s="34">
        <v>10</v>
      </c>
      <c r="D13960" s="33" t="s">
        <v>42</v>
      </c>
      <c r="E13960" s="33" t="s">
        <v>12926</v>
      </c>
      <c r="F13960" s="35">
        <v>27111501</v>
      </c>
      <c r="G13960" s="33" t="s">
        <v>466</v>
      </c>
      <c r="H13960" s="33">
        <v>3</v>
      </c>
      <c r="I13960" s="33">
        <v>6</v>
      </c>
      <c r="J13960" s="36">
        <v>220</v>
      </c>
      <c r="K13960" s="37">
        <v>187187</v>
      </c>
      <c r="L13960" s="38" t="s">
        <v>12973</v>
      </c>
      <c r="M13960" s="38" t="s">
        <v>13</v>
      </c>
    </row>
    <row r="13961" spans="1:13" s="39" customFormat="1" ht="12.75" x14ac:dyDescent="0.2">
      <c r="A13961" s="33" t="s">
        <v>44</v>
      </c>
      <c r="B13961" s="33" t="s">
        <v>580</v>
      </c>
      <c r="C13961" s="34">
        <v>10</v>
      </c>
      <c r="D13961" s="33" t="s">
        <v>42</v>
      </c>
      <c r="E13961" s="33" t="s">
        <v>12927</v>
      </c>
      <c r="F13961" s="35">
        <v>27111501</v>
      </c>
      <c r="G13961" s="33" t="s">
        <v>466</v>
      </c>
      <c r="H13961" s="33">
        <v>3</v>
      </c>
      <c r="I13961" s="33">
        <v>6</v>
      </c>
      <c r="J13961" s="36">
        <v>51</v>
      </c>
      <c r="K13961" s="37">
        <v>28827.75</v>
      </c>
      <c r="L13961" s="38" t="s">
        <v>12973</v>
      </c>
      <c r="M13961" s="38" t="s">
        <v>13</v>
      </c>
    </row>
    <row r="13962" spans="1:13" s="39" customFormat="1" ht="12.75" x14ac:dyDescent="0.2">
      <c r="A13962" s="33" t="s">
        <v>44</v>
      </c>
      <c r="B13962" s="33" t="s">
        <v>580</v>
      </c>
      <c r="C13962" s="34">
        <v>10</v>
      </c>
      <c r="D13962" s="33" t="s">
        <v>42</v>
      </c>
      <c r="E13962" s="33" t="s">
        <v>12928</v>
      </c>
      <c r="F13962" s="35">
        <v>44121716</v>
      </c>
      <c r="G13962" s="33" t="s">
        <v>466</v>
      </c>
      <c r="H13962" s="33">
        <v>3</v>
      </c>
      <c r="I13962" s="33">
        <v>6</v>
      </c>
      <c r="J13962" s="36">
        <v>4527</v>
      </c>
      <c r="K13962" s="37">
        <v>2074045.0499999998</v>
      </c>
      <c r="L13962" s="38" t="s">
        <v>15</v>
      </c>
      <c r="M13962" s="38" t="s">
        <v>13</v>
      </c>
    </row>
    <row r="13963" spans="1:13" s="39" customFormat="1" ht="12.75" x14ac:dyDescent="0.2">
      <c r="A13963" s="33" t="s">
        <v>44</v>
      </c>
      <c r="B13963" s="33" t="s">
        <v>580</v>
      </c>
      <c r="C13963" s="34">
        <v>10</v>
      </c>
      <c r="D13963" s="33" t="s">
        <v>42</v>
      </c>
      <c r="E13963" s="33" t="s">
        <v>12929</v>
      </c>
      <c r="F13963" s="35">
        <v>46171634</v>
      </c>
      <c r="G13963" s="33" t="s">
        <v>466</v>
      </c>
      <c r="H13963" s="33">
        <v>3</v>
      </c>
      <c r="I13963" s="33">
        <v>6</v>
      </c>
      <c r="J13963" s="36">
        <v>538</v>
      </c>
      <c r="K13963" s="37">
        <v>1184407</v>
      </c>
      <c r="L13963" s="38" t="s">
        <v>15</v>
      </c>
      <c r="M13963" s="38" t="s">
        <v>13</v>
      </c>
    </row>
    <row r="13964" spans="1:13" s="39" customFormat="1" ht="12.75" x14ac:dyDescent="0.2">
      <c r="A13964" s="33" t="s">
        <v>44</v>
      </c>
      <c r="B13964" s="33" t="s">
        <v>580</v>
      </c>
      <c r="C13964" s="34">
        <v>10</v>
      </c>
      <c r="D13964" s="33" t="s">
        <v>42</v>
      </c>
      <c r="E13964" s="33" t="s">
        <v>12930</v>
      </c>
      <c r="F13964" s="35">
        <v>14111515</v>
      </c>
      <c r="G13964" s="33" t="s">
        <v>466</v>
      </c>
      <c r="H13964" s="33">
        <v>3</v>
      </c>
      <c r="I13964" s="33">
        <v>6</v>
      </c>
      <c r="J13964" s="36">
        <v>6</v>
      </c>
      <c r="K13964" s="37">
        <v>4712.3999999999996</v>
      </c>
      <c r="L13964" s="38" t="s">
        <v>15</v>
      </c>
      <c r="M13964" s="38" t="s">
        <v>13</v>
      </c>
    </row>
    <row r="13965" spans="1:13" s="39" customFormat="1" ht="12.75" x14ac:dyDescent="0.2">
      <c r="A13965" s="33" t="s">
        <v>44</v>
      </c>
      <c r="B13965" s="33" t="s">
        <v>580</v>
      </c>
      <c r="C13965" s="34">
        <v>10</v>
      </c>
      <c r="D13965" s="33" t="s">
        <v>42</v>
      </c>
      <c r="E13965" s="33" t="s">
        <v>12931</v>
      </c>
      <c r="F13965" s="35">
        <v>60121120</v>
      </c>
      <c r="G13965" s="33" t="s">
        <v>466</v>
      </c>
      <c r="H13965" s="33">
        <v>3</v>
      </c>
      <c r="I13965" s="33">
        <v>6</v>
      </c>
      <c r="J13965" s="36">
        <v>3</v>
      </c>
      <c r="K13965" s="37">
        <v>53550</v>
      </c>
      <c r="L13965" s="38" t="s">
        <v>12974</v>
      </c>
      <c r="M13965" s="38" t="s">
        <v>13</v>
      </c>
    </row>
    <row r="13966" spans="1:13" s="39" customFormat="1" ht="12.75" x14ac:dyDescent="0.2">
      <c r="A13966" s="33" t="s">
        <v>44</v>
      </c>
      <c r="B13966" s="33" t="s">
        <v>580</v>
      </c>
      <c r="C13966" s="34">
        <v>10</v>
      </c>
      <c r="D13966" s="33" t="s">
        <v>42</v>
      </c>
      <c r="E13966" s="33" t="s">
        <v>12490</v>
      </c>
      <c r="F13966" s="35">
        <v>44121613</v>
      </c>
      <c r="G13966" s="33" t="s">
        <v>466</v>
      </c>
      <c r="H13966" s="33">
        <v>3</v>
      </c>
      <c r="I13966" s="33">
        <v>6</v>
      </c>
      <c r="J13966" s="36">
        <v>1527</v>
      </c>
      <c r="K13966" s="37">
        <v>1642685.52</v>
      </c>
      <c r="L13966" s="38" t="s">
        <v>15</v>
      </c>
      <c r="M13966" s="38" t="s">
        <v>13</v>
      </c>
    </row>
    <row r="13967" spans="1:13" s="39" customFormat="1" ht="12.75" x14ac:dyDescent="0.2">
      <c r="A13967" s="33" t="s">
        <v>44</v>
      </c>
      <c r="B13967" s="33" t="s">
        <v>580</v>
      </c>
      <c r="C13967" s="34">
        <v>10</v>
      </c>
      <c r="D13967" s="33" t="s">
        <v>42</v>
      </c>
      <c r="E13967" s="33" t="s">
        <v>12932</v>
      </c>
      <c r="F13967" s="35">
        <v>44122010</v>
      </c>
      <c r="G13967" s="33" t="s">
        <v>466</v>
      </c>
      <c r="H13967" s="33">
        <v>3</v>
      </c>
      <c r="I13967" s="33">
        <v>6</v>
      </c>
      <c r="J13967" s="36">
        <v>1403</v>
      </c>
      <c r="K13967" s="37">
        <v>1152003.3</v>
      </c>
      <c r="L13967" s="38" t="s">
        <v>12968</v>
      </c>
      <c r="M13967" s="38" t="s">
        <v>13</v>
      </c>
    </row>
    <row r="13968" spans="1:13" s="39" customFormat="1" ht="12.75" x14ac:dyDescent="0.2">
      <c r="A13968" s="33" t="s">
        <v>44</v>
      </c>
      <c r="B13968" s="33" t="s">
        <v>580</v>
      </c>
      <c r="C13968" s="34">
        <v>10</v>
      </c>
      <c r="D13968" s="33" t="s">
        <v>42</v>
      </c>
      <c r="E13968" s="33" t="s">
        <v>12933</v>
      </c>
      <c r="F13968" s="35">
        <v>44122010</v>
      </c>
      <c r="G13968" s="33" t="s">
        <v>466</v>
      </c>
      <c r="H13968" s="33">
        <v>3</v>
      </c>
      <c r="I13968" s="33">
        <v>6</v>
      </c>
      <c r="J13968" s="36">
        <v>849</v>
      </c>
      <c r="K13968" s="37">
        <v>777938.7</v>
      </c>
      <c r="L13968" s="38" t="s">
        <v>12968</v>
      </c>
      <c r="M13968" s="38" t="s">
        <v>13</v>
      </c>
    </row>
    <row r="13969" spans="1:13" s="39" customFormat="1" ht="12.75" x14ac:dyDescent="0.2">
      <c r="A13969" s="33" t="s">
        <v>44</v>
      </c>
      <c r="B13969" s="33" t="s">
        <v>580</v>
      </c>
      <c r="C13969" s="34">
        <v>10</v>
      </c>
      <c r="D13969" s="33" t="s">
        <v>42</v>
      </c>
      <c r="E13969" s="33" t="s">
        <v>12934</v>
      </c>
      <c r="F13969" s="35">
        <v>12352315</v>
      </c>
      <c r="G13969" s="33" t="s">
        <v>466</v>
      </c>
      <c r="H13969" s="33">
        <v>3</v>
      </c>
      <c r="I13969" s="33">
        <v>6</v>
      </c>
      <c r="J13969" s="36">
        <v>222</v>
      </c>
      <c r="K13969" s="37">
        <v>471561.30000000005</v>
      </c>
      <c r="L13969" s="38" t="s">
        <v>15</v>
      </c>
      <c r="M13969" s="38" t="s">
        <v>13</v>
      </c>
    </row>
    <row r="13970" spans="1:13" s="39" customFormat="1" ht="12.75" x14ac:dyDescent="0.2">
      <c r="A13970" s="33" t="s">
        <v>44</v>
      </c>
      <c r="B13970" s="33" t="s">
        <v>580</v>
      </c>
      <c r="C13970" s="34">
        <v>10</v>
      </c>
      <c r="D13970" s="33" t="s">
        <v>42</v>
      </c>
      <c r="E13970" s="33" t="s">
        <v>12935</v>
      </c>
      <c r="F13970" s="35">
        <v>44121503</v>
      </c>
      <c r="G13970" s="33" t="s">
        <v>466</v>
      </c>
      <c r="H13970" s="33">
        <v>3</v>
      </c>
      <c r="I13970" s="33">
        <v>6</v>
      </c>
      <c r="J13970" s="36">
        <v>86</v>
      </c>
      <c r="K13970" s="37">
        <v>547519</v>
      </c>
      <c r="L13970" s="38" t="s">
        <v>12608</v>
      </c>
      <c r="M13970" s="38" t="s">
        <v>13</v>
      </c>
    </row>
    <row r="13971" spans="1:13" s="39" customFormat="1" ht="12.75" x14ac:dyDescent="0.2">
      <c r="A13971" s="33" t="s">
        <v>44</v>
      </c>
      <c r="B13971" s="33" t="s">
        <v>580</v>
      </c>
      <c r="C13971" s="34">
        <v>10</v>
      </c>
      <c r="D13971" s="33" t="s">
        <v>42</v>
      </c>
      <c r="E13971" s="33" t="s">
        <v>12491</v>
      </c>
      <c r="F13971" s="35">
        <v>44121503</v>
      </c>
      <c r="G13971" s="33" t="s">
        <v>466</v>
      </c>
      <c r="H13971" s="33">
        <v>3</v>
      </c>
      <c r="I13971" s="33">
        <v>6</v>
      </c>
      <c r="J13971" s="36">
        <v>42</v>
      </c>
      <c r="K13971" s="37">
        <v>123700.5</v>
      </c>
      <c r="L13971" s="38" t="s">
        <v>12608</v>
      </c>
      <c r="M13971" s="38" t="s">
        <v>13</v>
      </c>
    </row>
    <row r="13972" spans="1:13" s="39" customFormat="1" ht="12.75" x14ac:dyDescent="0.2">
      <c r="A13972" s="33" t="s">
        <v>44</v>
      </c>
      <c r="B13972" s="33" t="s">
        <v>580</v>
      </c>
      <c r="C13972" s="34">
        <v>10</v>
      </c>
      <c r="D13972" s="33" t="s">
        <v>42</v>
      </c>
      <c r="E13972" s="33" t="s">
        <v>12936</v>
      </c>
      <c r="F13972" s="35">
        <v>44121503</v>
      </c>
      <c r="G13972" s="33" t="s">
        <v>466</v>
      </c>
      <c r="H13972" s="33">
        <v>3</v>
      </c>
      <c r="I13972" s="33">
        <v>6</v>
      </c>
      <c r="J13972" s="36">
        <v>3675</v>
      </c>
      <c r="K13972" s="37">
        <v>192423</v>
      </c>
      <c r="L13972" s="38" t="s">
        <v>15</v>
      </c>
      <c r="M13972" s="38" t="s">
        <v>13</v>
      </c>
    </row>
    <row r="13973" spans="1:13" s="39" customFormat="1" ht="12.75" x14ac:dyDescent="0.2">
      <c r="A13973" s="33" t="s">
        <v>44</v>
      </c>
      <c r="B13973" s="33" t="s">
        <v>580</v>
      </c>
      <c r="C13973" s="34">
        <v>10</v>
      </c>
      <c r="D13973" s="33" t="s">
        <v>42</v>
      </c>
      <c r="E13973" s="33" t="s">
        <v>12492</v>
      </c>
      <c r="F13973" s="35">
        <v>44121503</v>
      </c>
      <c r="G13973" s="33" t="s">
        <v>466</v>
      </c>
      <c r="H13973" s="33">
        <v>3</v>
      </c>
      <c r="I13973" s="33">
        <v>6</v>
      </c>
      <c r="J13973" s="36">
        <v>358</v>
      </c>
      <c r="K13973" s="37">
        <v>4072751.1999999997</v>
      </c>
      <c r="L13973" s="38" t="s">
        <v>12608</v>
      </c>
      <c r="M13973" s="38" t="s">
        <v>13</v>
      </c>
    </row>
    <row r="13974" spans="1:13" s="39" customFormat="1" ht="12.75" x14ac:dyDescent="0.2">
      <c r="A13974" s="33" t="s">
        <v>44</v>
      </c>
      <c r="B13974" s="33" t="s">
        <v>580</v>
      </c>
      <c r="C13974" s="34">
        <v>10</v>
      </c>
      <c r="D13974" s="33" t="s">
        <v>42</v>
      </c>
      <c r="E13974" s="33" t="s">
        <v>12937</v>
      </c>
      <c r="F13974" s="35">
        <v>44121503</v>
      </c>
      <c r="G13974" s="33" t="s">
        <v>466</v>
      </c>
      <c r="H13974" s="33">
        <v>3</v>
      </c>
      <c r="I13974" s="33">
        <v>6</v>
      </c>
      <c r="J13974" s="36">
        <v>135</v>
      </c>
      <c r="K13974" s="37">
        <v>1200858.75</v>
      </c>
      <c r="L13974" s="38" t="s">
        <v>12966</v>
      </c>
      <c r="M13974" s="38" t="s">
        <v>13</v>
      </c>
    </row>
    <row r="13975" spans="1:13" s="39" customFormat="1" ht="12.75" x14ac:dyDescent="0.2">
      <c r="A13975" s="33" t="s">
        <v>44</v>
      </c>
      <c r="B13975" s="33" t="s">
        <v>580</v>
      </c>
      <c r="C13975" s="34">
        <v>10</v>
      </c>
      <c r="D13975" s="33" t="s">
        <v>42</v>
      </c>
      <c r="E13975" s="33" t="s">
        <v>12938</v>
      </c>
      <c r="F13975" s="35">
        <v>44121503</v>
      </c>
      <c r="G13975" s="33" t="s">
        <v>466</v>
      </c>
      <c r="H13975" s="33">
        <v>3</v>
      </c>
      <c r="I13975" s="33">
        <v>6</v>
      </c>
      <c r="J13975" s="36">
        <v>36</v>
      </c>
      <c r="K13975" s="37">
        <v>291954.60000000003</v>
      </c>
      <c r="L13975" s="38" t="s">
        <v>12608</v>
      </c>
      <c r="M13975" s="38" t="s">
        <v>13</v>
      </c>
    </row>
    <row r="13976" spans="1:13" s="39" customFormat="1" ht="12.75" x14ac:dyDescent="0.2">
      <c r="A13976" s="33" t="s">
        <v>44</v>
      </c>
      <c r="B13976" s="33" t="s">
        <v>580</v>
      </c>
      <c r="C13976" s="34">
        <v>10</v>
      </c>
      <c r="D13976" s="33" t="s">
        <v>42</v>
      </c>
      <c r="E13976" s="33" t="s">
        <v>12939</v>
      </c>
      <c r="F13976" s="35">
        <v>44121503</v>
      </c>
      <c r="G13976" s="33" t="s">
        <v>466</v>
      </c>
      <c r="H13976" s="33">
        <v>3</v>
      </c>
      <c r="I13976" s="33">
        <v>6</v>
      </c>
      <c r="J13976" s="36">
        <v>364</v>
      </c>
      <c r="K13976" s="37">
        <v>5284552</v>
      </c>
      <c r="L13976" s="38" t="s">
        <v>12608</v>
      </c>
      <c r="M13976" s="38" t="s">
        <v>13</v>
      </c>
    </row>
    <row r="13977" spans="1:13" s="39" customFormat="1" ht="12.75" x14ac:dyDescent="0.2">
      <c r="A13977" s="33" t="s">
        <v>44</v>
      </c>
      <c r="B13977" s="33" t="s">
        <v>580</v>
      </c>
      <c r="C13977" s="34">
        <v>10</v>
      </c>
      <c r="D13977" s="33" t="s">
        <v>42</v>
      </c>
      <c r="E13977" s="33" t="s">
        <v>12940</v>
      </c>
      <c r="F13977" s="35">
        <v>44121503</v>
      </c>
      <c r="G13977" s="33" t="s">
        <v>466</v>
      </c>
      <c r="H13977" s="33">
        <v>3</v>
      </c>
      <c r="I13977" s="33">
        <v>6</v>
      </c>
      <c r="J13977" s="36">
        <v>87</v>
      </c>
      <c r="K13977" s="37">
        <v>1462878.9000000001</v>
      </c>
      <c r="L13977" s="38" t="s">
        <v>12608</v>
      </c>
      <c r="M13977" s="38" t="s">
        <v>13</v>
      </c>
    </row>
    <row r="13978" spans="1:13" s="39" customFormat="1" ht="12.75" x14ac:dyDescent="0.2">
      <c r="A13978" s="33" t="s">
        <v>44</v>
      </c>
      <c r="B13978" s="33" t="s">
        <v>580</v>
      </c>
      <c r="C13978" s="34">
        <v>10</v>
      </c>
      <c r="D13978" s="33" t="s">
        <v>42</v>
      </c>
      <c r="E13978" s="33" t="s">
        <v>12941</v>
      </c>
      <c r="F13978" s="35">
        <v>44121503</v>
      </c>
      <c r="G13978" s="33" t="s">
        <v>466</v>
      </c>
      <c r="H13978" s="33">
        <v>3</v>
      </c>
      <c r="I13978" s="33">
        <v>6</v>
      </c>
      <c r="J13978" s="36">
        <v>5</v>
      </c>
      <c r="K13978" s="37">
        <v>29690.5</v>
      </c>
      <c r="L13978" s="38" t="s">
        <v>12608</v>
      </c>
      <c r="M13978" s="38" t="s">
        <v>13</v>
      </c>
    </row>
    <row r="13979" spans="1:13" s="39" customFormat="1" ht="12.75" x14ac:dyDescent="0.2">
      <c r="A13979" s="33" t="s">
        <v>44</v>
      </c>
      <c r="B13979" s="33" t="s">
        <v>580</v>
      </c>
      <c r="C13979" s="34">
        <v>10</v>
      </c>
      <c r="D13979" s="33" t="s">
        <v>42</v>
      </c>
      <c r="E13979" s="33" t="s">
        <v>12942</v>
      </c>
      <c r="F13979" s="35">
        <v>44121503</v>
      </c>
      <c r="G13979" s="33" t="s">
        <v>466</v>
      </c>
      <c r="H13979" s="33">
        <v>3</v>
      </c>
      <c r="I13979" s="33">
        <v>6</v>
      </c>
      <c r="J13979" s="36">
        <v>28</v>
      </c>
      <c r="K13979" s="37">
        <v>205584.4</v>
      </c>
      <c r="L13979" s="38" t="s">
        <v>12608</v>
      </c>
      <c r="M13979" s="38" t="s">
        <v>13</v>
      </c>
    </row>
    <row r="13980" spans="1:13" s="39" customFormat="1" ht="12.75" x14ac:dyDescent="0.2">
      <c r="A13980" s="33" t="s">
        <v>44</v>
      </c>
      <c r="B13980" s="33" t="s">
        <v>580</v>
      </c>
      <c r="C13980" s="34">
        <v>10</v>
      </c>
      <c r="D13980" s="33" t="s">
        <v>42</v>
      </c>
      <c r="E13980" s="33" t="s">
        <v>12943</v>
      </c>
      <c r="F13980" s="35">
        <v>44121503</v>
      </c>
      <c r="G13980" s="33" t="s">
        <v>466</v>
      </c>
      <c r="H13980" s="33">
        <v>3</v>
      </c>
      <c r="I13980" s="33">
        <v>6</v>
      </c>
      <c r="J13980" s="36">
        <v>203</v>
      </c>
      <c r="K13980" s="37">
        <v>28988.400000000001</v>
      </c>
      <c r="L13980" s="38" t="s">
        <v>15</v>
      </c>
      <c r="M13980" s="38" t="s">
        <v>13</v>
      </c>
    </row>
    <row r="13981" spans="1:13" s="39" customFormat="1" ht="12.75" x14ac:dyDescent="0.2">
      <c r="A13981" s="33" t="s">
        <v>44</v>
      </c>
      <c r="B13981" s="33" t="s">
        <v>580</v>
      </c>
      <c r="C13981" s="34">
        <v>10</v>
      </c>
      <c r="D13981" s="33" t="s">
        <v>42</v>
      </c>
      <c r="E13981" s="33" t="s">
        <v>12944</v>
      </c>
      <c r="F13981" s="35">
        <v>44121503</v>
      </c>
      <c r="G13981" s="33" t="s">
        <v>466</v>
      </c>
      <c r="H13981" s="33">
        <v>3</v>
      </c>
      <c r="I13981" s="33">
        <v>6</v>
      </c>
      <c r="J13981" s="36">
        <v>67</v>
      </c>
      <c r="K13981" s="37">
        <v>11959.5</v>
      </c>
      <c r="L13981" s="38" t="s">
        <v>15</v>
      </c>
      <c r="M13981" s="38" t="s">
        <v>13</v>
      </c>
    </row>
    <row r="13982" spans="1:13" s="39" customFormat="1" ht="12.75" x14ac:dyDescent="0.2">
      <c r="A13982" s="33" t="s">
        <v>44</v>
      </c>
      <c r="B13982" s="33" t="s">
        <v>580</v>
      </c>
      <c r="C13982" s="34">
        <v>10</v>
      </c>
      <c r="D13982" s="33" t="s">
        <v>42</v>
      </c>
      <c r="E13982" s="33" t="s">
        <v>12945</v>
      </c>
      <c r="F13982" s="35">
        <v>44111904</v>
      </c>
      <c r="G13982" s="33" t="s">
        <v>466</v>
      </c>
      <c r="H13982" s="33">
        <v>3</v>
      </c>
      <c r="I13982" s="33">
        <v>6</v>
      </c>
      <c r="J13982" s="36">
        <v>245</v>
      </c>
      <c r="K13982" s="37">
        <v>615170.5</v>
      </c>
      <c r="L13982" s="38" t="s">
        <v>15</v>
      </c>
      <c r="M13982" s="38" t="s">
        <v>13</v>
      </c>
    </row>
    <row r="13983" spans="1:13" s="39" customFormat="1" ht="12.75" x14ac:dyDescent="0.2">
      <c r="A13983" s="33" t="s">
        <v>44</v>
      </c>
      <c r="B13983" s="33" t="s">
        <v>580</v>
      </c>
      <c r="C13983" s="34">
        <v>10</v>
      </c>
      <c r="D13983" s="33" t="s">
        <v>42</v>
      </c>
      <c r="E13983" s="33" t="s">
        <v>12946</v>
      </c>
      <c r="F13983" s="35">
        <v>44111904</v>
      </c>
      <c r="G13983" s="33" t="s">
        <v>466</v>
      </c>
      <c r="H13983" s="33">
        <v>3</v>
      </c>
      <c r="I13983" s="33">
        <v>6</v>
      </c>
      <c r="J13983" s="36">
        <v>40</v>
      </c>
      <c r="K13983" s="37">
        <v>3339473.2</v>
      </c>
      <c r="L13983" s="38" t="s">
        <v>15</v>
      </c>
      <c r="M13983" s="38" t="s">
        <v>13</v>
      </c>
    </row>
    <row r="13984" spans="1:13" s="39" customFormat="1" ht="12.75" x14ac:dyDescent="0.2">
      <c r="A13984" s="33" t="s">
        <v>44</v>
      </c>
      <c r="B13984" s="33" t="s">
        <v>580</v>
      </c>
      <c r="C13984" s="34">
        <v>10</v>
      </c>
      <c r="D13984" s="33" t="s">
        <v>42</v>
      </c>
      <c r="E13984" s="33" t="s">
        <v>12947</v>
      </c>
      <c r="F13984" s="35">
        <v>55121907</v>
      </c>
      <c r="G13984" s="33" t="s">
        <v>466</v>
      </c>
      <c r="H13984" s="33">
        <v>3</v>
      </c>
      <c r="I13984" s="33">
        <v>6</v>
      </c>
      <c r="J13984" s="36">
        <v>4</v>
      </c>
      <c r="K13984" s="37">
        <v>157189.48000000001</v>
      </c>
      <c r="L13984" s="38" t="s">
        <v>15</v>
      </c>
      <c r="M13984" s="38" t="s">
        <v>13</v>
      </c>
    </row>
    <row r="13985" spans="1:13" s="39" customFormat="1" ht="12.75" x14ac:dyDescent="0.2">
      <c r="A13985" s="33" t="s">
        <v>44</v>
      </c>
      <c r="B13985" s="33" t="s">
        <v>580</v>
      </c>
      <c r="C13985" s="34">
        <v>10</v>
      </c>
      <c r="D13985" s="33" t="s">
        <v>42</v>
      </c>
      <c r="E13985" s="33" t="s">
        <v>12948</v>
      </c>
      <c r="F13985" s="35">
        <v>55121907</v>
      </c>
      <c r="G13985" s="33" t="s">
        <v>466</v>
      </c>
      <c r="H13985" s="33">
        <v>3</v>
      </c>
      <c r="I13985" s="33">
        <v>6</v>
      </c>
      <c r="J13985" s="36">
        <v>7</v>
      </c>
      <c r="K13985" s="37">
        <v>700303.1</v>
      </c>
      <c r="L13985" s="38" t="s">
        <v>15</v>
      </c>
      <c r="M13985" s="38" t="s">
        <v>13</v>
      </c>
    </row>
    <row r="13986" spans="1:13" s="39" customFormat="1" ht="12.75" x14ac:dyDescent="0.2">
      <c r="A13986" s="33" t="s">
        <v>44</v>
      </c>
      <c r="B13986" s="33" t="s">
        <v>580</v>
      </c>
      <c r="C13986" s="34">
        <v>10</v>
      </c>
      <c r="D13986" s="33" t="s">
        <v>42</v>
      </c>
      <c r="E13986" s="33" t="s">
        <v>12949</v>
      </c>
      <c r="F13986" s="35">
        <v>44111506</v>
      </c>
      <c r="G13986" s="33" t="s">
        <v>466</v>
      </c>
      <c r="H13986" s="33">
        <v>3</v>
      </c>
      <c r="I13986" s="33">
        <v>6</v>
      </c>
      <c r="J13986" s="36">
        <v>189</v>
      </c>
      <c r="K13986" s="37">
        <v>197920.80000000002</v>
      </c>
      <c r="L13986" s="38" t="s">
        <v>15</v>
      </c>
      <c r="M13986" s="38" t="s">
        <v>13</v>
      </c>
    </row>
    <row r="13987" spans="1:13" s="39" customFormat="1" ht="12.75" x14ac:dyDescent="0.2">
      <c r="A13987" s="33" t="s">
        <v>44</v>
      </c>
      <c r="B13987" s="33" t="s">
        <v>580</v>
      </c>
      <c r="C13987" s="34">
        <v>10</v>
      </c>
      <c r="D13987" s="33" t="s">
        <v>42</v>
      </c>
      <c r="E13987" s="33" t="s">
        <v>12493</v>
      </c>
      <c r="F13987" s="35">
        <v>44121619</v>
      </c>
      <c r="G13987" s="33" t="s">
        <v>466</v>
      </c>
      <c r="H13987" s="33">
        <v>3</v>
      </c>
      <c r="I13987" s="33">
        <v>6</v>
      </c>
      <c r="J13987" s="36">
        <v>1561</v>
      </c>
      <c r="K13987" s="37">
        <v>451394.37000000005</v>
      </c>
      <c r="L13987" s="38" t="s">
        <v>15</v>
      </c>
      <c r="M13987" s="38" t="s">
        <v>13</v>
      </c>
    </row>
    <row r="13988" spans="1:13" s="39" customFormat="1" ht="12.75" x14ac:dyDescent="0.2">
      <c r="A13988" s="33" t="s">
        <v>44</v>
      </c>
      <c r="B13988" s="33" t="s">
        <v>580</v>
      </c>
      <c r="C13988" s="34">
        <v>10</v>
      </c>
      <c r="D13988" s="33" t="s">
        <v>42</v>
      </c>
      <c r="E13988" s="33" t="s">
        <v>12950</v>
      </c>
      <c r="F13988" s="35">
        <v>14111815</v>
      </c>
      <c r="G13988" s="33" t="s">
        <v>466</v>
      </c>
      <c r="H13988" s="33">
        <v>3</v>
      </c>
      <c r="I13988" s="33">
        <v>6</v>
      </c>
      <c r="J13988" s="36">
        <v>288</v>
      </c>
      <c r="K13988" s="37">
        <v>6683040</v>
      </c>
      <c r="L13988" s="38" t="s">
        <v>12964</v>
      </c>
      <c r="M13988" s="38" t="s">
        <v>13</v>
      </c>
    </row>
    <row r="13989" spans="1:13" s="39" customFormat="1" ht="12.75" x14ac:dyDescent="0.2">
      <c r="A13989" s="33" t="s">
        <v>44</v>
      </c>
      <c r="B13989" s="33" t="s">
        <v>580</v>
      </c>
      <c r="C13989" s="34">
        <v>10</v>
      </c>
      <c r="D13989" s="33" t="s">
        <v>42</v>
      </c>
      <c r="E13989" s="33" t="s">
        <v>12494</v>
      </c>
      <c r="F13989" s="35">
        <v>44121618</v>
      </c>
      <c r="G13989" s="33" t="s">
        <v>466</v>
      </c>
      <c r="H13989" s="33">
        <v>3</v>
      </c>
      <c r="I13989" s="33">
        <v>6</v>
      </c>
      <c r="J13989" s="36">
        <v>986</v>
      </c>
      <c r="K13989" s="37">
        <v>2239906.06</v>
      </c>
      <c r="L13989" s="38" t="s">
        <v>15</v>
      </c>
      <c r="M13989" s="38" t="s">
        <v>13</v>
      </c>
    </row>
    <row r="13990" spans="1:13" s="39" customFormat="1" ht="12.75" x14ac:dyDescent="0.2">
      <c r="A13990" s="33" t="s">
        <v>44</v>
      </c>
      <c r="B13990" s="33" t="s">
        <v>580</v>
      </c>
      <c r="C13990" s="34">
        <v>10</v>
      </c>
      <c r="D13990" s="33" t="s">
        <v>42</v>
      </c>
      <c r="E13990" s="33" t="s">
        <v>12495</v>
      </c>
      <c r="F13990" s="35">
        <v>44121618</v>
      </c>
      <c r="G13990" s="33" t="s">
        <v>466</v>
      </c>
      <c r="H13990" s="33">
        <v>3</v>
      </c>
      <c r="I13990" s="33">
        <v>6</v>
      </c>
      <c r="J13990" s="36">
        <v>183</v>
      </c>
      <c r="K13990" s="37">
        <v>213414.6</v>
      </c>
      <c r="L13990" s="38" t="s">
        <v>15</v>
      </c>
      <c r="M13990" s="38" t="s">
        <v>13</v>
      </c>
    </row>
    <row r="13991" spans="1:13" s="39" customFormat="1" ht="12.75" x14ac:dyDescent="0.2">
      <c r="A13991" s="33" t="s">
        <v>44</v>
      </c>
      <c r="B13991" s="33" t="s">
        <v>580</v>
      </c>
      <c r="C13991" s="34">
        <v>10</v>
      </c>
      <c r="D13991" s="33" t="s">
        <v>42</v>
      </c>
      <c r="E13991" s="33" t="s">
        <v>12951</v>
      </c>
      <c r="F13991" s="35">
        <v>46151703</v>
      </c>
      <c r="G13991" s="33" t="s">
        <v>466</v>
      </c>
      <c r="H13991" s="33">
        <v>3</v>
      </c>
      <c r="I13991" s="33">
        <v>6</v>
      </c>
      <c r="J13991" s="36">
        <v>121</v>
      </c>
      <c r="K13991" s="37">
        <v>166740.41999999998</v>
      </c>
      <c r="L13991" s="38" t="s">
        <v>15</v>
      </c>
      <c r="M13991" s="38" t="s">
        <v>13</v>
      </c>
    </row>
    <row r="13992" spans="1:13" s="39" customFormat="1" ht="12.75" x14ac:dyDescent="0.2">
      <c r="A13992" s="33" t="s">
        <v>44</v>
      </c>
      <c r="B13992" s="33" t="s">
        <v>580</v>
      </c>
      <c r="C13992" s="34">
        <v>10</v>
      </c>
      <c r="D13992" s="33" t="s">
        <v>42</v>
      </c>
      <c r="E13992" s="33" t="s">
        <v>12952</v>
      </c>
      <c r="F13992" s="35">
        <v>46151703</v>
      </c>
      <c r="G13992" s="33" t="s">
        <v>466</v>
      </c>
      <c r="H13992" s="33">
        <v>3</v>
      </c>
      <c r="I13992" s="33">
        <v>6</v>
      </c>
      <c r="J13992" s="36">
        <v>14</v>
      </c>
      <c r="K13992" s="37">
        <v>133013.44</v>
      </c>
      <c r="L13992" s="38" t="s">
        <v>15</v>
      </c>
      <c r="M13992" s="38" t="s">
        <v>13</v>
      </c>
    </row>
    <row r="13993" spans="1:13" s="39" customFormat="1" ht="12.75" x14ac:dyDescent="0.2">
      <c r="A13993" s="33" t="s">
        <v>44</v>
      </c>
      <c r="B13993" s="33" t="s">
        <v>580</v>
      </c>
      <c r="C13993" s="34">
        <v>10</v>
      </c>
      <c r="D13993" s="33" t="s">
        <v>42</v>
      </c>
      <c r="E13993" s="33" t="s">
        <v>12953</v>
      </c>
      <c r="F13993" s="35">
        <v>46151703</v>
      </c>
      <c r="G13993" s="33" t="s">
        <v>466</v>
      </c>
      <c r="H13993" s="33">
        <v>3</v>
      </c>
      <c r="I13993" s="33">
        <v>6</v>
      </c>
      <c r="J13993" s="36">
        <v>14</v>
      </c>
      <c r="K13993" s="37">
        <v>19292.28</v>
      </c>
      <c r="L13993" s="38" t="s">
        <v>15</v>
      </c>
      <c r="M13993" s="38" t="s">
        <v>13</v>
      </c>
    </row>
    <row r="13994" spans="1:13" s="39" customFormat="1" ht="12.75" x14ac:dyDescent="0.2">
      <c r="A13994" s="33" t="s">
        <v>44</v>
      </c>
      <c r="B13994" s="33" t="s">
        <v>580</v>
      </c>
      <c r="C13994" s="34">
        <v>10</v>
      </c>
      <c r="D13994" s="33" t="s">
        <v>42</v>
      </c>
      <c r="E13994" s="33" t="s">
        <v>12954</v>
      </c>
      <c r="F13994" s="35">
        <v>46151703</v>
      </c>
      <c r="G13994" s="33" t="s">
        <v>466</v>
      </c>
      <c r="H13994" s="33">
        <v>3</v>
      </c>
      <c r="I13994" s="33">
        <v>6</v>
      </c>
      <c r="J13994" s="36">
        <v>30</v>
      </c>
      <c r="K13994" s="37">
        <v>285028.8</v>
      </c>
      <c r="L13994" s="38" t="s">
        <v>15</v>
      </c>
      <c r="M13994" s="38" t="s">
        <v>13</v>
      </c>
    </row>
    <row r="13995" spans="1:13" s="39" customFormat="1" ht="12.75" x14ac:dyDescent="0.2">
      <c r="A13995" s="33" t="s">
        <v>44</v>
      </c>
      <c r="B13995" s="33" t="s">
        <v>580</v>
      </c>
      <c r="C13995" s="34">
        <v>10</v>
      </c>
      <c r="D13995" s="33" t="s">
        <v>42</v>
      </c>
      <c r="E13995" s="33" t="s">
        <v>12955</v>
      </c>
      <c r="F13995" s="35">
        <v>60141014</v>
      </c>
      <c r="G13995" s="33" t="s">
        <v>466</v>
      </c>
      <c r="H13995" s="33">
        <v>3</v>
      </c>
      <c r="I13995" s="33">
        <v>6</v>
      </c>
      <c r="J13995" s="36">
        <v>2924</v>
      </c>
      <c r="K13995" s="37">
        <v>2018144.8</v>
      </c>
      <c r="L13995" s="38" t="s">
        <v>15</v>
      </c>
      <c r="M13995" s="38" t="s">
        <v>13</v>
      </c>
    </row>
    <row r="13996" spans="1:13" s="39" customFormat="1" ht="12.75" x14ac:dyDescent="0.2">
      <c r="A13996" s="33" t="s">
        <v>44</v>
      </c>
      <c r="B13996" s="33" t="s">
        <v>590</v>
      </c>
      <c r="C13996" s="34">
        <v>10</v>
      </c>
      <c r="D13996" s="33" t="s">
        <v>39</v>
      </c>
      <c r="E13996" s="33" t="s">
        <v>12525</v>
      </c>
      <c r="F13996" s="35">
        <v>78181508</v>
      </c>
      <c r="G13996" s="33" t="s">
        <v>466</v>
      </c>
      <c r="H13996" s="33">
        <v>1</v>
      </c>
      <c r="I13996" s="33">
        <v>3</v>
      </c>
      <c r="J13996" s="36">
        <v>1</v>
      </c>
      <c r="K13996" s="37">
        <v>250000000</v>
      </c>
      <c r="L13996" s="38" t="s">
        <v>12</v>
      </c>
      <c r="M13996" s="38" t="s">
        <v>2371</v>
      </c>
    </row>
    <row r="13997" spans="1:13" s="39" customFormat="1" ht="12.75" x14ac:dyDescent="0.2">
      <c r="A13997" s="33" t="s">
        <v>44</v>
      </c>
      <c r="B13997" s="33" t="s">
        <v>11893</v>
      </c>
      <c r="C13997" s="34">
        <v>10</v>
      </c>
      <c r="D13997" s="33" t="s">
        <v>126</v>
      </c>
      <c r="E13997" s="33" t="s">
        <v>12536</v>
      </c>
      <c r="F13997" s="35">
        <v>84131503</v>
      </c>
      <c r="G13997" s="33" t="s">
        <v>467</v>
      </c>
      <c r="H13997" s="33">
        <v>1</v>
      </c>
      <c r="I13997" s="33">
        <v>7</v>
      </c>
      <c r="J13997" s="36">
        <v>1</v>
      </c>
      <c r="K13997" s="37">
        <v>1101144191</v>
      </c>
      <c r="L13997" s="38" t="s">
        <v>12</v>
      </c>
      <c r="M13997" s="38" t="s">
        <v>2371</v>
      </c>
    </row>
    <row r="13998" spans="1:13" s="39" customFormat="1" ht="12.75" x14ac:dyDescent="0.2">
      <c r="A13998" s="33" t="s">
        <v>44</v>
      </c>
      <c r="B13998" s="33" t="s">
        <v>11893</v>
      </c>
      <c r="C13998" s="34">
        <v>10</v>
      </c>
      <c r="D13998" s="33" t="s">
        <v>126</v>
      </c>
      <c r="E13998" s="33" t="s">
        <v>12537</v>
      </c>
      <c r="F13998" s="35">
        <v>84131507</v>
      </c>
      <c r="G13998" s="33" t="s">
        <v>467</v>
      </c>
      <c r="H13998" s="33">
        <v>1</v>
      </c>
      <c r="I13998" s="33">
        <v>7</v>
      </c>
      <c r="J13998" s="36">
        <v>1</v>
      </c>
      <c r="K13998" s="37">
        <v>31825241</v>
      </c>
      <c r="L13998" s="38" t="s">
        <v>12</v>
      </c>
      <c r="M13998" s="38" t="s">
        <v>2371</v>
      </c>
    </row>
    <row r="13999" spans="1:13" s="39" customFormat="1" ht="12.75" x14ac:dyDescent="0.2">
      <c r="A13999" s="33" t="s">
        <v>44</v>
      </c>
      <c r="B13999" s="33" t="s">
        <v>11893</v>
      </c>
      <c r="C13999" s="34">
        <v>10</v>
      </c>
      <c r="D13999" s="33" t="s">
        <v>126</v>
      </c>
      <c r="E13999" s="33" t="s">
        <v>12538</v>
      </c>
      <c r="F13999" s="35">
        <v>84131512</v>
      </c>
      <c r="G13999" s="33" t="s">
        <v>467</v>
      </c>
      <c r="H13999" s="33">
        <v>1</v>
      </c>
      <c r="I13999" s="33">
        <v>7</v>
      </c>
      <c r="J13999" s="36">
        <v>1</v>
      </c>
      <c r="K13999" s="37">
        <v>39925478</v>
      </c>
      <c r="L13999" s="38" t="s">
        <v>12</v>
      </c>
      <c r="M13999" s="38" t="s">
        <v>2371</v>
      </c>
    </row>
    <row r="14000" spans="1:13" s="39" customFormat="1" ht="12.75" x14ac:dyDescent="0.2">
      <c r="A14000" s="33" t="s">
        <v>44</v>
      </c>
      <c r="B14000" s="33" t="s">
        <v>12322</v>
      </c>
      <c r="C14000" s="34">
        <v>10</v>
      </c>
      <c r="D14000" s="33" t="s">
        <v>127</v>
      </c>
      <c r="E14000" s="33" t="s">
        <v>12540</v>
      </c>
      <c r="F14000" s="35">
        <v>84131505</v>
      </c>
      <c r="G14000" s="33" t="s">
        <v>467</v>
      </c>
      <c r="H14000" s="33">
        <v>1</v>
      </c>
      <c r="I14000" s="33">
        <v>7</v>
      </c>
      <c r="J14000" s="36">
        <v>1</v>
      </c>
      <c r="K14000" s="37">
        <v>4683367</v>
      </c>
      <c r="L14000" s="38" t="s">
        <v>12</v>
      </c>
      <c r="M14000" s="38" t="s">
        <v>2371</v>
      </c>
    </row>
    <row r="14001" spans="1:13" s="39" customFormat="1" ht="12.75" x14ac:dyDescent="0.2">
      <c r="A14001" s="33" t="s">
        <v>44</v>
      </c>
      <c r="B14001" s="33" t="s">
        <v>12322</v>
      </c>
      <c r="C14001" s="34">
        <v>10</v>
      </c>
      <c r="D14001" s="33" t="s">
        <v>127</v>
      </c>
      <c r="E14001" s="33" t="s">
        <v>12956</v>
      </c>
      <c r="F14001" s="35">
        <v>84131501</v>
      </c>
      <c r="G14001" s="33" t="s">
        <v>467</v>
      </c>
      <c r="H14001" s="33">
        <v>1</v>
      </c>
      <c r="I14001" s="33">
        <v>7</v>
      </c>
      <c r="J14001" s="36">
        <v>1</v>
      </c>
      <c r="K14001" s="37">
        <v>468943347</v>
      </c>
      <c r="L14001" s="38" t="s">
        <v>12</v>
      </c>
      <c r="M14001" s="38" t="s">
        <v>2371</v>
      </c>
    </row>
    <row r="14002" spans="1:13" s="39" customFormat="1" ht="12.75" x14ac:dyDescent="0.2">
      <c r="A14002" s="33" t="s">
        <v>44</v>
      </c>
      <c r="B14002" s="33" t="s">
        <v>12322</v>
      </c>
      <c r="C14002" s="34">
        <v>10</v>
      </c>
      <c r="D14002" s="33" t="s">
        <v>127</v>
      </c>
      <c r="E14002" s="33" t="s">
        <v>12956</v>
      </c>
      <c r="F14002" s="35">
        <v>84131501</v>
      </c>
      <c r="G14002" s="33" t="s">
        <v>467</v>
      </c>
      <c r="H14002" s="33">
        <v>1</v>
      </c>
      <c r="I14002" s="33">
        <v>7</v>
      </c>
      <c r="J14002" s="36">
        <v>1</v>
      </c>
      <c r="K14002" s="37">
        <v>7433741787</v>
      </c>
      <c r="L14002" s="38" t="s">
        <v>12</v>
      </c>
      <c r="M14002" s="38" t="s">
        <v>13</v>
      </c>
    </row>
    <row r="14003" spans="1:13" s="39" customFormat="1" ht="12.75" x14ac:dyDescent="0.2">
      <c r="A14003" s="33" t="s">
        <v>44</v>
      </c>
      <c r="B14003" s="33" t="s">
        <v>11894</v>
      </c>
      <c r="C14003" s="34">
        <v>10</v>
      </c>
      <c r="D14003" s="33" t="s">
        <v>125</v>
      </c>
      <c r="E14003" s="33" t="s">
        <v>12542</v>
      </c>
      <c r="F14003" s="35">
        <v>84131511</v>
      </c>
      <c r="G14003" s="33" t="s">
        <v>467</v>
      </c>
      <c r="H14003" s="33">
        <v>1</v>
      </c>
      <c r="I14003" s="33">
        <v>7</v>
      </c>
      <c r="J14003" s="36">
        <v>1</v>
      </c>
      <c r="K14003" s="37">
        <v>31130632</v>
      </c>
      <c r="L14003" s="38" t="s">
        <v>12</v>
      </c>
      <c r="M14003" s="38" t="s">
        <v>2371</v>
      </c>
    </row>
    <row r="14004" spans="1:13" s="39" customFormat="1" ht="12.75" x14ac:dyDescent="0.2">
      <c r="A14004" s="33" t="s">
        <v>44</v>
      </c>
      <c r="B14004" s="33" t="s">
        <v>11894</v>
      </c>
      <c r="C14004" s="34">
        <v>10</v>
      </c>
      <c r="D14004" s="33" t="s">
        <v>125</v>
      </c>
      <c r="E14004" s="33" t="s">
        <v>12543</v>
      </c>
      <c r="F14004" s="35">
        <v>84131511</v>
      </c>
      <c r="G14004" s="33" t="s">
        <v>467</v>
      </c>
      <c r="H14004" s="33">
        <v>1</v>
      </c>
      <c r="I14004" s="33">
        <v>7</v>
      </c>
      <c r="J14004" s="36">
        <v>1</v>
      </c>
      <c r="K14004" s="37">
        <v>1978493</v>
      </c>
      <c r="L14004" s="38" t="s">
        <v>12</v>
      </c>
      <c r="M14004" s="38" t="s">
        <v>2371</v>
      </c>
    </row>
    <row r="14005" spans="1:13" s="39" customFormat="1" ht="12.75" x14ac:dyDescent="0.2">
      <c r="A14005" s="33" t="s">
        <v>44</v>
      </c>
      <c r="B14005" s="33" t="s">
        <v>11894</v>
      </c>
      <c r="C14005" s="34">
        <v>10</v>
      </c>
      <c r="D14005" s="33" t="s">
        <v>125</v>
      </c>
      <c r="E14005" s="33" t="s">
        <v>12957</v>
      </c>
      <c r="F14005" s="35">
        <v>84131603</v>
      </c>
      <c r="G14005" s="33" t="s">
        <v>468</v>
      </c>
      <c r="H14005" s="33">
        <v>2</v>
      </c>
      <c r="I14005" s="33">
        <v>3</v>
      </c>
      <c r="J14005" s="36">
        <v>1</v>
      </c>
      <c r="K14005" s="37">
        <v>562595999</v>
      </c>
      <c r="L14005" s="38" t="s">
        <v>12</v>
      </c>
      <c r="M14005" s="38" t="s">
        <v>13</v>
      </c>
    </row>
    <row r="14006" spans="1:13" s="39" customFormat="1" ht="12.75" x14ac:dyDescent="0.2">
      <c r="A14006" s="33" t="s">
        <v>44</v>
      </c>
      <c r="B14006" s="33" t="s">
        <v>12323</v>
      </c>
      <c r="C14006" s="34">
        <v>10</v>
      </c>
      <c r="D14006" s="33" t="s">
        <v>128</v>
      </c>
      <c r="E14006" s="33" t="s">
        <v>12958</v>
      </c>
      <c r="F14006" s="35">
        <v>78111502</v>
      </c>
      <c r="G14006" s="33" t="s">
        <v>468</v>
      </c>
      <c r="H14006" s="33">
        <v>1</v>
      </c>
      <c r="I14006" s="33">
        <v>7</v>
      </c>
      <c r="J14006" s="36">
        <v>1</v>
      </c>
      <c r="K14006" s="37">
        <v>1250000000</v>
      </c>
      <c r="L14006" s="38" t="s">
        <v>12</v>
      </c>
      <c r="M14006" s="38" t="s">
        <v>2371</v>
      </c>
    </row>
    <row r="14007" spans="1:13" s="39" customFormat="1" ht="12.75" x14ac:dyDescent="0.2">
      <c r="A14007" s="33" t="s">
        <v>44</v>
      </c>
      <c r="B14007" s="33" t="s">
        <v>603</v>
      </c>
      <c r="C14007" s="34">
        <v>10</v>
      </c>
      <c r="D14007" s="33" t="s">
        <v>35</v>
      </c>
      <c r="E14007" s="33" t="s">
        <v>12548</v>
      </c>
      <c r="F14007" s="35">
        <v>78111502</v>
      </c>
      <c r="G14007" s="33" t="s">
        <v>468</v>
      </c>
      <c r="H14007" s="33">
        <v>1</v>
      </c>
      <c r="I14007" s="33">
        <v>7</v>
      </c>
      <c r="J14007" s="36">
        <v>1</v>
      </c>
      <c r="K14007" s="37">
        <v>1369000000</v>
      </c>
      <c r="L14007" s="38" t="s">
        <v>12</v>
      </c>
      <c r="M14007" s="38" t="s">
        <v>2371</v>
      </c>
    </row>
    <row r="14008" spans="1:13" s="39" customFormat="1" ht="12.75" x14ac:dyDescent="0.2">
      <c r="A14008" s="33" t="s">
        <v>44</v>
      </c>
      <c r="B14008" s="33" t="s">
        <v>603</v>
      </c>
      <c r="C14008" s="34">
        <v>16</v>
      </c>
      <c r="D14008" s="33" t="s">
        <v>35</v>
      </c>
      <c r="E14008" s="33" t="s">
        <v>12548</v>
      </c>
      <c r="F14008" s="35">
        <v>78111502</v>
      </c>
      <c r="G14008" s="33" t="s">
        <v>468</v>
      </c>
      <c r="H14008" s="33">
        <v>1</v>
      </c>
      <c r="I14008" s="33">
        <v>7</v>
      </c>
      <c r="J14008" s="36">
        <v>1</v>
      </c>
      <c r="K14008" s="37">
        <v>26100000</v>
      </c>
      <c r="L14008" s="38" t="s">
        <v>12</v>
      </c>
      <c r="M14008" s="38" t="s">
        <v>2371</v>
      </c>
    </row>
    <row r="14009" spans="1:13" s="39" customFormat="1" ht="12.75" x14ac:dyDescent="0.2">
      <c r="A14009" s="33" t="s">
        <v>44</v>
      </c>
      <c r="B14009" s="33" t="s">
        <v>603</v>
      </c>
      <c r="C14009" s="34">
        <v>10</v>
      </c>
      <c r="D14009" s="33" t="s">
        <v>35</v>
      </c>
      <c r="E14009" s="33" t="s">
        <v>12959</v>
      </c>
      <c r="F14009" s="35">
        <v>78111803</v>
      </c>
      <c r="G14009" s="33" t="s">
        <v>15071</v>
      </c>
      <c r="H14009" s="33">
        <v>3</v>
      </c>
      <c r="I14009" s="33">
        <v>9</v>
      </c>
      <c r="J14009" s="36">
        <v>1</v>
      </c>
      <c r="K14009" s="37">
        <v>36000000</v>
      </c>
      <c r="L14009" s="38" t="s">
        <v>12</v>
      </c>
      <c r="M14009" s="38" t="s">
        <v>13</v>
      </c>
    </row>
    <row r="14010" spans="1:13" s="39" customFormat="1" ht="12.75" x14ac:dyDescent="0.2">
      <c r="A14010" s="33" t="s">
        <v>44</v>
      </c>
      <c r="B14010" s="33" t="s">
        <v>12780</v>
      </c>
      <c r="C14010" s="34">
        <v>10</v>
      </c>
      <c r="D14010" s="33" t="s">
        <v>13939</v>
      </c>
      <c r="E14010" s="33" t="s">
        <v>12960</v>
      </c>
      <c r="F14010" s="35">
        <v>85171500</v>
      </c>
      <c r="G14010" s="33" t="s">
        <v>15071</v>
      </c>
      <c r="H14010" s="33">
        <v>1</v>
      </c>
      <c r="I14010" s="33">
        <v>11</v>
      </c>
      <c r="J14010" s="36">
        <v>1</v>
      </c>
      <c r="K14010" s="37">
        <v>60000000</v>
      </c>
      <c r="L14010" s="38" t="s">
        <v>12</v>
      </c>
      <c r="M14010" s="38" t="s">
        <v>2371</v>
      </c>
    </row>
    <row r="14011" spans="1:13" s="39" customFormat="1" ht="12.75" x14ac:dyDescent="0.2">
      <c r="A14011" s="33" t="s">
        <v>44</v>
      </c>
      <c r="B14011" s="33" t="s">
        <v>611</v>
      </c>
      <c r="C14011" s="34">
        <v>10</v>
      </c>
      <c r="D14011" s="33" t="s">
        <v>108</v>
      </c>
      <c r="E14011" s="33" t="s">
        <v>12961</v>
      </c>
      <c r="F14011" s="35">
        <v>83111800</v>
      </c>
      <c r="G14011" s="33" t="s">
        <v>466</v>
      </c>
      <c r="H14011" s="33">
        <v>1</v>
      </c>
      <c r="I14011" s="33">
        <v>12</v>
      </c>
      <c r="J14011" s="36">
        <v>1</v>
      </c>
      <c r="K14011" s="37">
        <v>1021265297</v>
      </c>
      <c r="L14011" s="38" t="s">
        <v>12</v>
      </c>
      <c r="M14011" s="38" t="s">
        <v>13</v>
      </c>
    </row>
    <row r="14012" spans="1:13" s="39" customFormat="1" ht="12.75" x14ac:dyDescent="0.2">
      <c r="A14012" s="33" t="s">
        <v>40</v>
      </c>
      <c r="B14012" s="33" t="s">
        <v>548</v>
      </c>
      <c r="C14012" s="34">
        <v>10</v>
      </c>
      <c r="D14012" s="33" t="s">
        <v>5907</v>
      </c>
      <c r="E14012" s="33" t="s">
        <v>5907</v>
      </c>
      <c r="F14012" s="35">
        <v>93161701</v>
      </c>
      <c r="G14012" s="33" t="s">
        <v>15070</v>
      </c>
      <c r="H14012" s="33">
        <v>1</v>
      </c>
      <c r="I14012" s="33">
        <v>6</v>
      </c>
      <c r="J14012" s="36">
        <v>1</v>
      </c>
      <c r="K14012" s="37">
        <v>2742000</v>
      </c>
      <c r="L14012" s="38" t="s">
        <v>12</v>
      </c>
      <c r="M14012" s="38" t="s">
        <v>13</v>
      </c>
    </row>
    <row r="14013" spans="1:13" s="39" customFormat="1" ht="12.75" x14ac:dyDescent="0.2">
      <c r="A14013" s="33" t="s">
        <v>40</v>
      </c>
      <c r="B14013" s="33" t="s">
        <v>548</v>
      </c>
      <c r="C14013" s="34">
        <v>10</v>
      </c>
      <c r="D14013" s="33" t="s">
        <v>5907</v>
      </c>
      <c r="E14013" s="33" t="s">
        <v>12975</v>
      </c>
      <c r="F14013" s="35">
        <v>93161601</v>
      </c>
      <c r="G14013" s="33" t="s">
        <v>15070</v>
      </c>
      <c r="H14013" s="33">
        <v>1</v>
      </c>
      <c r="I14013" s="33">
        <v>6</v>
      </c>
      <c r="J14013" s="36">
        <v>1</v>
      </c>
      <c r="K14013" s="37">
        <v>70000</v>
      </c>
      <c r="L14013" s="38" t="s">
        <v>12</v>
      </c>
      <c r="M14013" s="38" t="s">
        <v>13</v>
      </c>
    </row>
    <row r="14014" spans="1:13" s="39" customFormat="1" ht="12.75" x14ac:dyDescent="0.2">
      <c r="A14014" s="33" t="s">
        <v>40</v>
      </c>
      <c r="B14014" s="33" t="s">
        <v>548</v>
      </c>
      <c r="C14014" s="34">
        <v>10</v>
      </c>
      <c r="D14014" s="33" t="s">
        <v>5907</v>
      </c>
      <c r="E14014" s="33" t="s">
        <v>12976</v>
      </c>
      <c r="F14014" s="35">
        <v>93161601</v>
      </c>
      <c r="G14014" s="33" t="s">
        <v>15070</v>
      </c>
      <c r="H14014" s="33">
        <v>1</v>
      </c>
      <c r="I14014" s="33">
        <v>6</v>
      </c>
      <c r="J14014" s="36">
        <v>1</v>
      </c>
      <c r="K14014" s="37">
        <v>210000</v>
      </c>
      <c r="L14014" s="38" t="s">
        <v>12</v>
      </c>
      <c r="M14014" s="38" t="s">
        <v>13</v>
      </c>
    </row>
    <row r="14015" spans="1:13" s="39" customFormat="1" ht="12.75" x14ac:dyDescent="0.2">
      <c r="A14015" s="33" t="s">
        <v>40</v>
      </c>
      <c r="B14015" s="33" t="s">
        <v>549</v>
      </c>
      <c r="C14015" s="34">
        <v>10</v>
      </c>
      <c r="D14015" s="33" t="s">
        <v>14</v>
      </c>
      <c r="E14015" s="33" t="s">
        <v>11588</v>
      </c>
      <c r="F14015" s="35">
        <v>93161601</v>
      </c>
      <c r="G14015" s="33" t="s">
        <v>15070</v>
      </c>
      <c r="H14015" s="33">
        <v>1</v>
      </c>
      <c r="I14015" s="33">
        <v>6</v>
      </c>
      <c r="J14015" s="36">
        <v>1</v>
      </c>
      <c r="K14015" s="37">
        <v>810587749</v>
      </c>
      <c r="L14015" s="38" t="s">
        <v>12</v>
      </c>
      <c r="M14015" s="38" t="s">
        <v>13</v>
      </c>
    </row>
    <row r="14016" spans="1:13" s="39" customFormat="1" ht="12.75" x14ac:dyDescent="0.2">
      <c r="A14016" s="33" t="s">
        <v>40</v>
      </c>
      <c r="B14016" s="33" t="s">
        <v>549</v>
      </c>
      <c r="C14016" s="34">
        <v>10</v>
      </c>
      <c r="D14016" s="33" t="s">
        <v>14</v>
      </c>
      <c r="E14016" s="33" t="s">
        <v>11588</v>
      </c>
      <c r="F14016" s="35">
        <v>93161601</v>
      </c>
      <c r="G14016" s="33" t="s">
        <v>15070</v>
      </c>
      <c r="H14016" s="33">
        <v>1</v>
      </c>
      <c r="I14016" s="33">
        <v>6</v>
      </c>
      <c r="J14016" s="36">
        <v>1</v>
      </c>
      <c r="K14016" s="37">
        <v>49546110</v>
      </c>
      <c r="L14016" s="38" t="s">
        <v>12</v>
      </c>
      <c r="M14016" s="38" t="s">
        <v>13</v>
      </c>
    </row>
    <row r="14017" spans="1:13" s="39" customFormat="1" ht="12.75" x14ac:dyDescent="0.2">
      <c r="A14017" s="33" t="s">
        <v>40</v>
      </c>
      <c r="B14017" s="33" t="s">
        <v>551</v>
      </c>
      <c r="C14017" s="34">
        <v>10</v>
      </c>
      <c r="D14017" s="33" t="s">
        <v>440</v>
      </c>
      <c r="E14017" s="33" t="s">
        <v>12977</v>
      </c>
      <c r="F14017" s="35">
        <v>93161701</v>
      </c>
      <c r="G14017" s="33" t="s">
        <v>15070</v>
      </c>
      <c r="H14017" s="33">
        <v>1</v>
      </c>
      <c r="I14017" s="33">
        <v>6</v>
      </c>
      <c r="J14017" s="36">
        <v>1</v>
      </c>
      <c r="K14017" s="37">
        <v>9081930</v>
      </c>
      <c r="L14017" s="38" t="s">
        <v>12</v>
      </c>
      <c r="M14017" s="38" t="s">
        <v>13</v>
      </c>
    </row>
    <row r="14018" spans="1:13" s="39" customFormat="1" ht="12.75" x14ac:dyDescent="0.2">
      <c r="A14018" s="33" t="s">
        <v>40</v>
      </c>
      <c r="B14018" s="33" t="s">
        <v>569</v>
      </c>
      <c r="C14018" s="34">
        <v>10</v>
      </c>
      <c r="D14018" s="33" t="s">
        <v>84</v>
      </c>
      <c r="E14018" s="33" t="s">
        <v>14974</v>
      </c>
      <c r="F14018" s="35">
        <v>56101703</v>
      </c>
      <c r="G14018" s="33" t="s">
        <v>15072</v>
      </c>
      <c r="H14018" s="33">
        <v>2</v>
      </c>
      <c r="I14018" s="33">
        <v>2</v>
      </c>
      <c r="J14018" s="36">
        <v>1</v>
      </c>
      <c r="K14018" s="37">
        <v>549439.01</v>
      </c>
      <c r="L14018" s="38" t="s">
        <v>15</v>
      </c>
      <c r="M14018" s="38" t="s">
        <v>13</v>
      </c>
    </row>
    <row r="14019" spans="1:13" s="39" customFormat="1" ht="12.75" x14ac:dyDescent="0.2">
      <c r="A14019" s="33" t="s">
        <v>40</v>
      </c>
      <c r="B14019" s="33" t="s">
        <v>569</v>
      </c>
      <c r="C14019" s="34">
        <v>10</v>
      </c>
      <c r="D14019" s="33" t="s">
        <v>84</v>
      </c>
      <c r="E14019" s="33" t="s">
        <v>14975</v>
      </c>
      <c r="F14019" s="35">
        <v>56101703</v>
      </c>
      <c r="G14019" s="33" t="s">
        <v>15072</v>
      </c>
      <c r="H14019" s="33">
        <v>2</v>
      </c>
      <c r="I14019" s="33">
        <v>2</v>
      </c>
      <c r="J14019" s="36">
        <v>1</v>
      </c>
      <c r="K14019" s="37">
        <v>737995.48</v>
      </c>
      <c r="L14019" s="38" t="s">
        <v>15</v>
      </c>
      <c r="M14019" s="38" t="s">
        <v>13</v>
      </c>
    </row>
    <row r="14020" spans="1:13" s="39" customFormat="1" ht="12.75" x14ac:dyDescent="0.2">
      <c r="A14020" s="33" t="s">
        <v>40</v>
      </c>
      <c r="B14020" s="33" t="s">
        <v>569</v>
      </c>
      <c r="C14020" s="34">
        <v>10</v>
      </c>
      <c r="D14020" s="33" t="s">
        <v>84</v>
      </c>
      <c r="E14020" s="33" t="s">
        <v>14976</v>
      </c>
      <c r="F14020" s="35">
        <v>56101703</v>
      </c>
      <c r="G14020" s="33" t="s">
        <v>15072</v>
      </c>
      <c r="H14020" s="33">
        <v>2</v>
      </c>
      <c r="I14020" s="33">
        <v>2</v>
      </c>
      <c r="J14020" s="36">
        <v>1</v>
      </c>
      <c r="K14020" s="37">
        <v>509774.29</v>
      </c>
      <c r="L14020" s="38" t="s">
        <v>15</v>
      </c>
      <c r="M14020" s="38" t="s">
        <v>13</v>
      </c>
    </row>
    <row r="14021" spans="1:13" s="39" customFormat="1" ht="12.75" x14ac:dyDescent="0.2">
      <c r="A14021" s="33" t="s">
        <v>40</v>
      </c>
      <c r="B14021" s="33" t="s">
        <v>569</v>
      </c>
      <c r="C14021" s="34">
        <v>10</v>
      </c>
      <c r="D14021" s="33" t="s">
        <v>84</v>
      </c>
      <c r="E14021" s="33" t="s">
        <v>14977</v>
      </c>
      <c r="F14021" s="35">
        <v>56101703</v>
      </c>
      <c r="G14021" s="33" t="s">
        <v>15072</v>
      </c>
      <c r="H14021" s="33">
        <v>2</v>
      </c>
      <c r="I14021" s="33">
        <v>2</v>
      </c>
      <c r="J14021" s="36">
        <v>1</v>
      </c>
      <c r="K14021" s="37">
        <v>285677.69</v>
      </c>
      <c r="L14021" s="38" t="s">
        <v>15</v>
      </c>
      <c r="M14021" s="38" t="s">
        <v>13</v>
      </c>
    </row>
    <row r="14022" spans="1:13" s="39" customFormat="1" ht="12.75" x14ac:dyDescent="0.2">
      <c r="A14022" s="33" t="s">
        <v>40</v>
      </c>
      <c r="B14022" s="33" t="s">
        <v>569</v>
      </c>
      <c r="C14022" s="34">
        <v>10</v>
      </c>
      <c r="D14022" s="33" t="s">
        <v>84</v>
      </c>
      <c r="E14022" s="33" t="s">
        <v>14978</v>
      </c>
      <c r="F14022" s="35">
        <v>56101703</v>
      </c>
      <c r="G14022" s="33" t="s">
        <v>15072</v>
      </c>
      <c r="H14022" s="33">
        <v>2</v>
      </c>
      <c r="I14022" s="33">
        <v>2</v>
      </c>
      <c r="J14022" s="36">
        <v>5</v>
      </c>
      <c r="K14022" s="37">
        <v>2004017</v>
      </c>
      <c r="L14022" s="38" t="s">
        <v>15</v>
      </c>
      <c r="M14022" s="38" t="s">
        <v>13</v>
      </c>
    </row>
    <row r="14023" spans="1:13" s="39" customFormat="1" ht="12.75" x14ac:dyDescent="0.2">
      <c r="A14023" s="33" t="s">
        <v>40</v>
      </c>
      <c r="B14023" s="33" t="s">
        <v>569</v>
      </c>
      <c r="C14023" s="34">
        <v>10</v>
      </c>
      <c r="D14023" s="33" t="s">
        <v>84</v>
      </c>
      <c r="E14023" s="33" t="s">
        <v>14979</v>
      </c>
      <c r="F14023" s="35">
        <v>56101703</v>
      </c>
      <c r="G14023" s="33" t="s">
        <v>15072</v>
      </c>
      <c r="H14023" s="33">
        <v>2</v>
      </c>
      <c r="I14023" s="33">
        <v>2</v>
      </c>
      <c r="J14023" s="36">
        <v>1</v>
      </c>
      <c r="K14023" s="37">
        <v>384897.36</v>
      </c>
      <c r="L14023" s="38" t="s">
        <v>15</v>
      </c>
      <c r="M14023" s="38" t="s">
        <v>13</v>
      </c>
    </row>
    <row r="14024" spans="1:13" s="39" customFormat="1" ht="12.75" x14ac:dyDescent="0.2">
      <c r="A14024" s="33" t="s">
        <v>40</v>
      </c>
      <c r="B14024" s="33" t="s">
        <v>569</v>
      </c>
      <c r="C14024" s="34">
        <v>10</v>
      </c>
      <c r="D14024" s="33" t="s">
        <v>84</v>
      </c>
      <c r="E14024" s="33" t="s">
        <v>14980</v>
      </c>
      <c r="F14024" s="35">
        <v>56101703</v>
      </c>
      <c r="G14024" s="33" t="s">
        <v>15072</v>
      </c>
      <c r="H14024" s="33">
        <v>2</v>
      </c>
      <c r="I14024" s="33">
        <v>2</v>
      </c>
      <c r="J14024" s="36">
        <v>2</v>
      </c>
      <c r="K14024" s="37">
        <v>877339.28</v>
      </c>
      <c r="L14024" s="38" t="s">
        <v>15</v>
      </c>
      <c r="M14024" s="38" t="s">
        <v>13</v>
      </c>
    </row>
    <row r="14025" spans="1:13" s="39" customFormat="1" ht="12.75" x14ac:dyDescent="0.2">
      <c r="A14025" s="33" t="s">
        <v>40</v>
      </c>
      <c r="B14025" s="33" t="s">
        <v>569</v>
      </c>
      <c r="C14025" s="34">
        <v>10</v>
      </c>
      <c r="D14025" s="33" t="s">
        <v>84</v>
      </c>
      <c r="E14025" s="33" t="s">
        <v>14981</v>
      </c>
      <c r="F14025" s="35">
        <v>56101703</v>
      </c>
      <c r="G14025" s="33" t="s">
        <v>15072</v>
      </c>
      <c r="H14025" s="33">
        <v>2</v>
      </c>
      <c r="I14025" s="33">
        <v>2</v>
      </c>
      <c r="J14025" s="36">
        <v>1</v>
      </c>
      <c r="K14025" s="37">
        <v>445348.02</v>
      </c>
      <c r="L14025" s="38" t="s">
        <v>15</v>
      </c>
      <c r="M14025" s="38" t="s">
        <v>13</v>
      </c>
    </row>
    <row r="14026" spans="1:13" s="39" customFormat="1" ht="12.75" x14ac:dyDescent="0.2">
      <c r="A14026" s="33" t="s">
        <v>40</v>
      </c>
      <c r="B14026" s="33" t="s">
        <v>569</v>
      </c>
      <c r="C14026" s="34">
        <v>10</v>
      </c>
      <c r="D14026" s="33" t="s">
        <v>84</v>
      </c>
      <c r="E14026" s="33" t="s">
        <v>14982</v>
      </c>
      <c r="F14026" s="35">
        <v>56101703</v>
      </c>
      <c r="G14026" s="33" t="s">
        <v>15072</v>
      </c>
      <c r="H14026" s="33">
        <v>2</v>
      </c>
      <c r="I14026" s="33">
        <v>2</v>
      </c>
      <c r="J14026" s="36">
        <v>1</v>
      </c>
      <c r="K14026" s="37">
        <v>560332.73</v>
      </c>
      <c r="L14026" s="38" t="s">
        <v>15</v>
      </c>
      <c r="M14026" s="38" t="s">
        <v>13</v>
      </c>
    </row>
    <row r="14027" spans="1:13" s="39" customFormat="1" ht="12.75" x14ac:dyDescent="0.2">
      <c r="A14027" s="33" t="s">
        <v>40</v>
      </c>
      <c r="B14027" s="33" t="s">
        <v>569</v>
      </c>
      <c r="C14027" s="34">
        <v>10</v>
      </c>
      <c r="D14027" s="33" t="s">
        <v>84</v>
      </c>
      <c r="E14027" s="33" t="s">
        <v>14983</v>
      </c>
      <c r="F14027" s="35">
        <v>56101703</v>
      </c>
      <c r="G14027" s="33" t="s">
        <v>15072</v>
      </c>
      <c r="H14027" s="33">
        <v>2</v>
      </c>
      <c r="I14027" s="33">
        <v>2</v>
      </c>
      <c r="J14027" s="36">
        <v>7</v>
      </c>
      <c r="K14027" s="37">
        <v>2971487.33</v>
      </c>
      <c r="L14027" s="38" t="s">
        <v>15</v>
      </c>
      <c r="M14027" s="38" t="s">
        <v>13</v>
      </c>
    </row>
    <row r="14028" spans="1:13" s="39" customFormat="1" ht="12.75" x14ac:dyDescent="0.2">
      <c r="A14028" s="33" t="s">
        <v>40</v>
      </c>
      <c r="B14028" s="33" t="s">
        <v>569</v>
      </c>
      <c r="C14028" s="34">
        <v>10</v>
      </c>
      <c r="D14028" s="33" t="s">
        <v>84</v>
      </c>
      <c r="E14028" s="33" t="s">
        <v>14984</v>
      </c>
      <c r="F14028" s="35">
        <v>56101703</v>
      </c>
      <c r="G14028" s="33" t="s">
        <v>15072</v>
      </c>
      <c r="H14028" s="33">
        <v>2</v>
      </c>
      <c r="I14028" s="33">
        <v>2</v>
      </c>
      <c r="J14028" s="36">
        <v>2</v>
      </c>
      <c r="K14028" s="37">
        <v>606825.24</v>
      </c>
      <c r="L14028" s="38" t="s">
        <v>15</v>
      </c>
      <c r="M14028" s="38" t="s">
        <v>13</v>
      </c>
    </row>
    <row r="14029" spans="1:13" s="39" customFormat="1" ht="12.75" x14ac:dyDescent="0.2">
      <c r="A14029" s="33" t="s">
        <v>40</v>
      </c>
      <c r="B14029" s="33" t="s">
        <v>569</v>
      </c>
      <c r="C14029" s="34">
        <v>10</v>
      </c>
      <c r="D14029" s="33" t="s">
        <v>84</v>
      </c>
      <c r="E14029" s="33" t="s">
        <v>14985</v>
      </c>
      <c r="F14029" s="35">
        <v>56101703</v>
      </c>
      <c r="G14029" s="33" t="s">
        <v>15072</v>
      </c>
      <c r="H14029" s="33">
        <v>2</v>
      </c>
      <c r="I14029" s="33">
        <v>2</v>
      </c>
      <c r="J14029" s="36">
        <v>1</v>
      </c>
      <c r="K14029" s="37">
        <v>401298.83</v>
      </c>
      <c r="L14029" s="38" t="s">
        <v>15</v>
      </c>
      <c r="M14029" s="38" t="s">
        <v>13</v>
      </c>
    </row>
    <row r="14030" spans="1:13" s="39" customFormat="1" ht="12.75" x14ac:dyDescent="0.2">
      <c r="A14030" s="33" t="s">
        <v>40</v>
      </c>
      <c r="B14030" s="33" t="s">
        <v>569</v>
      </c>
      <c r="C14030" s="34">
        <v>10</v>
      </c>
      <c r="D14030" s="33" t="s">
        <v>84</v>
      </c>
      <c r="E14030" s="33" t="s">
        <v>14986</v>
      </c>
      <c r="F14030" s="35">
        <v>56101703</v>
      </c>
      <c r="G14030" s="33" t="s">
        <v>15072</v>
      </c>
      <c r="H14030" s="33">
        <v>2</v>
      </c>
      <c r="I14030" s="33">
        <v>2</v>
      </c>
      <c r="J14030" s="36">
        <v>1</v>
      </c>
      <c r="K14030" s="37">
        <v>460922.44</v>
      </c>
      <c r="L14030" s="38" t="s">
        <v>15</v>
      </c>
      <c r="M14030" s="38" t="s">
        <v>13</v>
      </c>
    </row>
    <row r="14031" spans="1:13" s="39" customFormat="1" ht="12.75" x14ac:dyDescent="0.2">
      <c r="A14031" s="33" t="s">
        <v>40</v>
      </c>
      <c r="B14031" s="33" t="s">
        <v>569</v>
      </c>
      <c r="C14031" s="34">
        <v>10</v>
      </c>
      <c r="D14031" s="33" t="s">
        <v>84</v>
      </c>
      <c r="E14031" s="33" t="s">
        <v>14987</v>
      </c>
      <c r="F14031" s="35">
        <v>56101703</v>
      </c>
      <c r="G14031" s="33" t="s">
        <v>15072</v>
      </c>
      <c r="H14031" s="33">
        <v>2</v>
      </c>
      <c r="I14031" s="33">
        <v>2</v>
      </c>
      <c r="J14031" s="36">
        <v>2</v>
      </c>
      <c r="K14031" s="37">
        <v>774035.3</v>
      </c>
      <c r="L14031" s="38" t="s">
        <v>15</v>
      </c>
      <c r="M14031" s="38" t="s">
        <v>13</v>
      </c>
    </row>
    <row r="14032" spans="1:13" s="39" customFormat="1" ht="12.75" x14ac:dyDescent="0.2">
      <c r="A14032" s="33" t="s">
        <v>40</v>
      </c>
      <c r="B14032" s="33" t="s">
        <v>569</v>
      </c>
      <c r="C14032" s="34">
        <v>10</v>
      </c>
      <c r="D14032" s="33" t="s">
        <v>84</v>
      </c>
      <c r="E14032" s="33" t="s">
        <v>14988</v>
      </c>
      <c r="F14032" s="35">
        <v>56101703</v>
      </c>
      <c r="G14032" s="33" t="s">
        <v>15072</v>
      </c>
      <c r="H14032" s="33">
        <v>2</v>
      </c>
      <c r="I14032" s="33">
        <v>2</v>
      </c>
      <c r="J14032" s="36">
        <v>1</v>
      </c>
      <c r="K14032" s="37">
        <v>286818.13</v>
      </c>
      <c r="L14032" s="38" t="s">
        <v>15</v>
      </c>
      <c r="M14032" s="38" t="s">
        <v>13</v>
      </c>
    </row>
    <row r="14033" spans="1:13" s="39" customFormat="1" ht="12.75" x14ac:dyDescent="0.2">
      <c r="A14033" s="33" t="s">
        <v>40</v>
      </c>
      <c r="B14033" s="33" t="s">
        <v>569</v>
      </c>
      <c r="C14033" s="34">
        <v>10</v>
      </c>
      <c r="D14033" s="33" t="s">
        <v>84</v>
      </c>
      <c r="E14033" s="33" t="s">
        <v>14989</v>
      </c>
      <c r="F14033" s="35">
        <v>56101703</v>
      </c>
      <c r="G14033" s="33" t="s">
        <v>15072</v>
      </c>
      <c r="H14033" s="33">
        <v>2</v>
      </c>
      <c r="I14033" s="33">
        <v>2</v>
      </c>
      <c r="J14033" s="36">
        <v>91</v>
      </c>
      <c r="K14033" s="37">
        <v>66144795.079999998</v>
      </c>
      <c r="L14033" s="38" t="s">
        <v>15</v>
      </c>
      <c r="M14033" s="38" t="s">
        <v>13</v>
      </c>
    </row>
    <row r="14034" spans="1:13" s="39" customFormat="1" ht="12.75" x14ac:dyDescent="0.2">
      <c r="A14034" s="33" t="s">
        <v>40</v>
      </c>
      <c r="B14034" s="33" t="s">
        <v>569</v>
      </c>
      <c r="C14034" s="34">
        <v>10</v>
      </c>
      <c r="D14034" s="33" t="s">
        <v>84</v>
      </c>
      <c r="E14034" s="33" t="s">
        <v>14990</v>
      </c>
      <c r="F14034" s="35">
        <v>56101703</v>
      </c>
      <c r="G14034" s="33" t="s">
        <v>15072</v>
      </c>
      <c r="H14034" s="33">
        <v>2</v>
      </c>
      <c r="I14034" s="33">
        <v>2</v>
      </c>
      <c r="J14034" s="36">
        <v>1</v>
      </c>
      <c r="K14034" s="37">
        <v>750112.73</v>
      </c>
      <c r="L14034" s="38" t="s">
        <v>15</v>
      </c>
      <c r="M14034" s="38" t="s">
        <v>13</v>
      </c>
    </row>
    <row r="14035" spans="1:13" s="39" customFormat="1" ht="12.75" x14ac:dyDescent="0.2">
      <c r="A14035" s="33" t="s">
        <v>40</v>
      </c>
      <c r="B14035" s="33" t="s">
        <v>569</v>
      </c>
      <c r="C14035" s="34">
        <v>10</v>
      </c>
      <c r="D14035" s="33" t="s">
        <v>84</v>
      </c>
      <c r="E14035" s="33" t="s">
        <v>14991</v>
      </c>
      <c r="F14035" s="35">
        <v>56101703</v>
      </c>
      <c r="G14035" s="33" t="s">
        <v>15072</v>
      </c>
      <c r="H14035" s="33">
        <v>2</v>
      </c>
      <c r="I14035" s="33">
        <v>2</v>
      </c>
      <c r="J14035" s="36">
        <v>1</v>
      </c>
      <c r="K14035" s="37">
        <v>807467.81</v>
      </c>
      <c r="L14035" s="38" t="s">
        <v>15</v>
      </c>
      <c r="M14035" s="38" t="s">
        <v>13</v>
      </c>
    </row>
    <row r="14036" spans="1:13" s="39" customFormat="1" ht="12.75" x14ac:dyDescent="0.2">
      <c r="A14036" s="33" t="s">
        <v>40</v>
      </c>
      <c r="B14036" s="33" t="s">
        <v>569</v>
      </c>
      <c r="C14036" s="34">
        <v>10</v>
      </c>
      <c r="D14036" s="33" t="s">
        <v>84</v>
      </c>
      <c r="E14036" s="33" t="s">
        <v>14989</v>
      </c>
      <c r="F14036" s="35">
        <v>56101703</v>
      </c>
      <c r="G14036" s="33" t="s">
        <v>15072</v>
      </c>
      <c r="H14036" s="33">
        <v>2</v>
      </c>
      <c r="I14036" s="33">
        <v>2</v>
      </c>
      <c r="J14036" s="36">
        <v>1</v>
      </c>
      <c r="K14036" s="37">
        <v>529381.61</v>
      </c>
      <c r="L14036" s="38" t="s">
        <v>15</v>
      </c>
      <c r="M14036" s="38" t="s">
        <v>13</v>
      </c>
    </row>
    <row r="14037" spans="1:13" s="39" customFormat="1" ht="12.75" x14ac:dyDescent="0.2">
      <c r="A14037" s="33" t="s">
        <v>40</v>
      </c>
      <c r="B14037" s="33" t="s">
        <v>569</v>
      </c>
      <c r="C14037" s="34">
        <v>10</v>
      </c>
      <c r="D14037" s="33" t="s">
        <v>84</v>
      </c>
      <c r="E14037" s="33" t="s">
        <v>14989</v>
      </c>
      <c r="F14037" s="35">
        <v>56101703</v>
      </c>
      <c r="G14037" s="33" t="s">
        <v>15072</v>
      </c>
      <c r="H14037" s="33">
        <v>2</v>
      </c>
      <c r="I14037" s="33">
        <v>2</v>
      </c>
      <c r="J14037" s="36">
        <v>5</v>
      </c>
      <c r="K14037" s="37">
        <v>2549437.5499999998</v>
      </c>
      <c r="L14037" s="38" t="s">
        <v>15</v>
      </c>
      <c r="M14037" s="38" t="s">
        <v>13</v>
      </c>
    </row>
    <row r="14038" spans="1:13" s="39" customFormat="1" ht="12.75" x14ac:dyDescent="0.2">
      <c r="A14038" s="33" t="s">
        <v>40</v>
      </c>
      <c r="B14038" s="33" t="s">
        <v>569</v>
      </c>
      <c r="C14038" s="34">
        <v>10</v>
      </c>
      <c r="D14038" s="33" t="s">
        <v>84</v>
      </c>
      <c r="E14038" s="33" t="s">
        <v>14986</v>
      </c>
      <c r="F14038" s="35">
        <v>56101703</v>
      </c>
      <c r="G14038" s="33" t="s">
        <v>15072</v>
      </c>
      <c r="H14038" s="33">
        <v>2</v>
      </c>
      <c r="I14038" s="33">
        <v>2</v>
      </c>
      <c r="J14038" s="36">
        <v>1</v>
      </c>
      <c r="K14038" s="37">
        <v>489891.01</v>
      </c>
      <c r="L14038" s="38" t="s">
        <v>15</v>
      </c>
      <c r="M14038" s="38" t="s">
        <v>13</v>
      </c>
    </row>
    <row r="14039" spans="1:13" s="39" customFormat="1" ht="12.75" x14ac:dyDescent="0.2">
      <c r="A14039" s="33" t="s">
        <v>40</v>
      </c>
      <c r="B14039" s="33" t="s">
        <v>569</v>
      </c>
      <c r="C14039" s="34">
        <v>10</v>
      </c>
      <c r="D14039" s="33" t="s">
        <v>84</v>
      </c>
      <c r="E14039" s="33" t="s">
        <v>14992</v>
      </c>
      <c r="F14039" s="35">
        <v>56101703</v>
      </c>
      <c r="G14039" s="33" t="s">
        <v>15072</v>
      </c>
      <c r="H14039" s="33">
        <v>2</v>
      </c>
      <c r="I14039" s="33">
        <v>2</v>
      </c>
      <c r="J14039" s="36">
        <v>1</v>
      </c>
      <c r="K14039" s="37">
        <v>450139.37</v>
      </c>
      <c r="L14039" s="38" t="s">
        <v>15</v>
      </c>
      <c r="M14039" s="38" t="s">
        <v>13</v>
      </c>
    </row>
    <row r="14040" spans="1:13" s="39" customFormat="1" ht="12.75" x14ac:dyDescent="0.2">
      <c r="A14040" s="33" t="s">
        <v>40</v>
      </c>
      <c r="B14040" s="33" t="s">
        <v>569</v>
      </c>
      <c r="C14040" s="34">
        <v>10</v>
      </c>
      <c r="D14040" s="33" t="s">
        <v>84</v>
      </c>
      <c r="E14040" s="33" t="s">
        <v>14976</v>
      </c>
      <c r="F14040" s="35">
        <v>56101703</v>
      </c>
      <c r="G14040" s="33" t="s">
        <v>15072</v>
      </c>
      <c r="H14040" s="33">
        <v>2</v>
      </c>
      <c r="I14040" s="33">
        <v>2</v>
      </c>
      <c r="J14040" s="36">
        <v>7</v>
      </c>
      <c r="K14040" s="37">
        <v>2121761.3200000003</v>
      </c>
      <c r="L14040" s="38" t="s">
        <v>15</v>
      </c>
      <c r="M14040" s="38" t="s">
        <v>13</v>
      </c>
    </row>
    <row r="14041" spans="1:13" s="39" customFormat="1" ht="12.75" x14ac:dyDescent="0.2">
      <c r="A14041" s="33" t="s">
        <v>40</v>
      </c>
      <c r="B14041" s="33" t="s">
        <v>569</v>
      </c>
      <c r="C14041" s="34">
        <v>10</v>
      </c>
      <c r="D14041" s="33" t="s">
        <v>84</v>
      </c>
      <c r="E14041" s="33" t="s">
        <v>14993</v>
      </c>
      <c r="F14041" s="35">
        <v>56101703</v>
      </c>
      <c r="G14041" s="33" t="s">
        <v>15072</v>
      </c>
      <c r="H14041" s="33">
        <v>2</v>
      </c>
      <c r="I14041" s="33">
        <v>2</v>
      </c>
      <c r="J14041" s="36">
        <v>4</v>
      </c>
      <c r="K14041" s="37">
        <v>2333340.36</v>
      </c>
      <c r="L14041" s="38" t="s">
        <v>15</v>
      </c>
      <c r="M14041" s="38" t="s">
        <v>13</v>
      </c>
    </row>
    <row r="14042" spans="1:13" s="39" customFormat="1" ht="12.75" x14ac:dyDescent="0.2">
      <c r="A14042" s="33" t="s">
        <v>40</v>
      </c>
      <c r="B14042" s="33" t="s">
        <v>569</v>
      </c>
      <c r="C14042" s="34">
        <v>10</v>
      </c>
      <c r="D14042" s="33" t="s">
        <v>84</v>
      </c>
      <c r="E14042" s="33" t="s">
        <v>14994</v>
      </c>
      <c r="F14042" s="35">
        <v>56101703</v>
      </c>
      <c r="G14042" s="33" t="s">
        <v>15072</v>
      </c>
      <c r="H14042" s="33">
        <v>2</v>
      </c>
      <c r="I14042" s="33">
        <v>2</v>
      </c>
      <c r="J14042" s="36">
        <v>1</v>
      </c>
      <c r="K14042" s="37">
        <v>467036.89</v>
      </c>
      <c r="L14042" s="38" t="s">
        <v>15</v>
      </c>
      <c r="M14042" s="38" t="s">
        <v>13</v>
      </c>
    </row>
    <row r="14043" spans="1:13" s="39" customFormat="1" ht="12.75" x14ac:dyDescent="0.2">
      <c r="A14043" s="33" t="s">
        <v>40</v>
      </c>
      <c r="B14043" s="33" t="s">
        <v>569</v>
      </c>
      <c r="C14043" s="34">
        <v>10</v>
      </c>
      <c r="D14043" s="33" t="s">
        <v>84</v>
      </c>
      <c r="E14043" s="33" t="s">
        <v>14995</v>
      </c>
      <c r="F14043" s="35">
        <v>56101703</v>
      </c>
      <c r="G14043" s="33" t="s">
        <v>15072</v>
      </c>
      <c r="H14043" s="33">
        <v>2</v>
      </c>
      <c r="I14043" s="33">
        <v>2</v>
      </c>
      <c r="J14043" s="36">
        <v>1</v>
      </c>
      <c r="K14043" s="37">
        <v>247545.66</v>
      </c>
      <c r="L14043" s="38" t="s">
        <v>15</v>
      </c>
      <c r="M14043" s="38" t="s">
        <v>13</v>
      </c>
    </row>
    <row r="14044" spans="1:13" s="39" customFormat="1" ht="12.75" x14ac:dyDescent="0.2">
      <c r="A14044" s="33" t="s">
        <v>40</v>
      </c>
      <c r="B14044" s="33" t="s">
        <v>569</v>
      </c>
      <c r="C14044" s="34">
        <v>10</v>
      </c>
      <c r="D14044" s="33" t="s">
        <v>84</v>
      </c>
      <c r="E14044" s="33" t="s">
        <v>14996</v>
      </c>
      <c r="F14044" s="35">
        <v>56101703</v>
      </c>
      <c r="G14044" s="33" t="s">
        <v>15072</v>
      </c>
      <c r="H14044" s="33">
        <v>2</v>
      </c>
      <c r="I14044" s="33">
        <v>2</v>
      </c>
      <c r="J14044" s="36">
        <v>1</v>
      </c>
      <c r="K14044" s="37">
        <v>270747.75</v>
      </c>
      <c r="L14044" s="38" t="s">
        <v>15</v>
      </c>
      <c r="M14044" s="38" t="s">
        <v>13</v>
      </c>
    </row>
    <row r="14045" spans="1:13" s="39" customFormat="1" ht="12.75" x14ac:dyDescent="0.2">
      <c r="A14045" s="33" t="s">
        <v>40</v>
      </c>
      <c r="B14045" s="33" t="s">
        <v>569</v>
      </c>
      <c r="C14045" s="34">
        <v>10</v>
      </c>
      <c r="D14045" s="33" t="s">
        <v>84</v>
      </c>
      <c r="E14045" s="33" t="s">
        <v>14997</v>
      </c>
      <c r="F14045" s="35">
        <v>56101703</v>
      </c>
      <c r="G14045" s="33" t="s">
        <v>15072</v>
      </c>
      <c r="H14045" s="33">
        <v>2</v>
      </c>
      <c r="I14045" s="33">
        <v>2</v>
      </c>
      <c r="J14045" s="36">
        <v>1</v>
      </c>
      <c r="K14045" s="37">
        <v>608192.67000000004</v>
      </c>
      <c r="L14045" s="38" t="s">
        <v>15</v>
      </c>
      <c r="M14045" s="38" t="s">
        <v>13</v>
      </c>
    </row>
    <row r="14046" spans="1:13" s="39" customFormat="1" ht="12.75" x14ac:dyDescent="0.2">
      <c r="A14046" s="33" t="s">
        <v>40</v>
      </c>
      <c r="B14046" s="33" t="s">
        <v>569</v>
      </c>
      <c r="C14046" s="34">
        <v>10</v>
      </c>
      <c r="D14046" s="33" t="s">
        <v>84</v>
      </c>
      <c r="E14046" s="33" t="s">
        <v>14998</v>
      </c>
      <c r="F14046" s="35">
        <v>56101703</v>
      </c>
      <c r="G14046" s="33" t="s">
        <v>15072</v>
      </c>
      <c r="H14046" s="33">
        <v>2</v>
      </c>
      <c r="I14046" s="33">
        <v>2</v>
      </c>
      <c r="J14046" s="36">
        <v>1</v>
      </c>
      <c r="K14046" s="37">
        <v>598283.30000000005</v>
      </c>
      <c r="L14046" s="38" t="s">
        <v>15</v>
      </c>
      <c r="M14046" s="38" t="s">
        <v>13</v>
      </c>
    </row>
    <row r="14047" spans="1:13" s="39" customFormat="1" ht="12.75" x14ac:dyDescent="0.2">
      <c r="A14047" s="33" t="s">
        <v>40</v>
      </c>
      <c r="B14047" s="33" t="s">
        <v>569</v>
      </c>
      <c r="C14047" s="34">
        <v>10</v>
      </c>
      <c r="D14047" s="33" t="s">
        <v>84</v>
      </c>
      <c r="E14047" s="33" t="s">
        <v>14999</v>
      </c>
      <c r="F14047" s="35">
        <v>56101703</v>
      </c>
      <c r="G14047" s="33" t="s">
        <v>15072</v>
      </c>
      <c r="H14047" s="33">
        <v>2</v>
      </c>
      <c r="I14047" s="33">
        <v>2</v>
      </c>
      <c r="J14047" s="36">
        <v>4</v>
      </c>
      <c r="K14047" s="37">
        <v>1904315.44</v>
      </c>
      <c r="L14047" s="38" t="s">
        <v>15</v>
      </c>
      <c r="M14047" s="38" t="s">
        <v>13</v>
      </c>
    </row>
    <row r="14048" spans="1:13" s="39" customFormat="1" ht="12.75" x14ac:dyDescent="0.2">
      <c r="A14048" s="33" t="s">
        <v>40</v>
      </c>
      <c r="B14048" s="33" t="s">
        <v>569</v>
      </c>
      <c r="C14048" s="34">
        <v>10</v>
      </c>
      <c r="D14048" s="33" t="s">
        <v>84</v>
      </c>
      <c r="E14048" s="33" t="s">
        <v>15000</v>
      </c>
      <c r="F14048" s="35">
        <v>56101703</v>
      </c>
      <c r="G14048" s="33" t="s">
        <v>15072</v>
      </c>
      <c r="H14048" s="33">
        <v>2</v>
      </c>
      <c r="I14048" s="33">
        <v>2</v>
      </c>
      <c r="J14048" s="36">
        <v>2</v>
      </c>
      <c r="K14048" s="37">
        <v>759447.94</v>
      </c>
      <c r="L14048" s="38" t="s">
        <v>15</v>
      </c>
      <c r="M14048" s="38" t="s">
        <v>13</v>
      </c>
    </row>
    <row r="14049" spans="1:13" s="39" customFormat="1" ht="12.75" x14ac:dyDescent="0.2">
      <c r="A14049" s="33" t="s">
        <v>40</v>
      </c>
      <c r="B14049" s="33" t="s">
        <v>569</v>
      </c>
      <c r="C14049" s="34">
        <v>10</v>
      </c>
      <c r="D14049" s="33" t="s">
        <v>84</v>
      </c>
      <c r="E14049" s="33" t="s">
        <v>15001</v>
      </c>
      <c r="F14049" s="35">
        <v>56101703</v>
      </c>
      <c r="G14049" s="33" t="s">
        <v>15072</v>
      </c>
      <c r="H14049" s="33">
        <v>2</v>
      </c>
      <c r="I14049" s="33">
        <v>2</v>
      </c>
      <c r="J14049" s="36">
        <v>1</v>
      </c>
      <c r="K14049" s="37">
        <v>615330.35</v>
      </c>
      <c r="L14049" s="38" t="s">
        <v>15</v>
      </c>
      <c r="M14049" s="38" t="s">
        <v>13</v>
      </c>
    </row>
    <row r="14050" spans="1:13" s="39" customFormat="1" ht="12.75" x14ac:dyDescent="0.2">
      <c r="A14050" s="33" t="s">
        <v>40</v>
      </c>
      <c r="B14050" s="33" t="s">
        <v>569</v>
      </c>
      <c r="C14050" s="34">
        <v>10</v>
      </c>
      <c r="D14050" s="33" t="s">
        <v>84</v>
      </c>
      <c r="E14050" s="33" t="s">
        <v>15002</v>
      </c>
      <c r="F14050" s="35">
        <v>56101703</v>
      </c>
      <c r="G14050" s="33" t="s">
        <v>15072</v>
      </c>
      <c r="H14050" s="33">
        <v>2</v>
      </c>
      <c r="I14050" s="33">
        <v>2</v>
      </c>
      <c r="J14050" s="36">
        <v>1</v>
      </c>
      <c r="K14050" s="37">
        <v>639972.99</v>
      </c>
      <c r="L14050" s="38" t="s">
        <v>15</v>
      </c>
      <c r="M14050" s="38" t="s">
        <v>13</v>
      </c>
    </row>
    <row r="14051" spans="1:13" s="39" customFormat="1" ht="12.75" x14ac:dyDescent="0.2">
      <c r="A14051" s="33" t="s">
        <v>40</v>
      </c>
      <c r="B14051" s="33" t="s">
        <v>569</v>
      </c>
      <c r="C14051" s="34">
        <v>10</v>
      </c>
      <c r="D14051" s="33" t="s">
        <v>84</v>
      </c>
      <c r="E14051" s="33" t="s">
        <v>15003</v>
      </c>
      <c r="F14051" s="35">
        <v>56101703</v>
      </c>
      <c r="G14051" s="33" t="s">
        <v>15072</v>
      </c>
      <c r="H14051" s="33">
        <v>2</v>
      </c>
      <c r="I14051" s="33">
        <v>2</v>
      </c>
      <c r="J14051" s="36">
        <v>1</v>
      </c>
      <c r="K14051" s="37">
        <v>404316.39</v>
      </c>
      <c r="L14051" s="38" t="s">
        <v>15</v>
      </c>
      <c r="M14051" s="38" t="s">
        <v>13</v>
      </c>
    </row>
    <row r="14052" spans="1:13" s="39" customFormat="1" ht="12.75" x14ac:dyDescent="0.2">
      <c r="A14052" s="33" t="s">
        <v>40</v>
      </c>
      <c r="B14052" s="33" t="s">
        <v>569</v>
      </c>
      <c r="C14052" s="34">
        <v>10</v>
      </c>
      <c r="D14052" s="33" t="s">
        <v>84</v>
      </c>
      <c r="E14052" s="33" t="s">
        <v>15004</v>
      </c>
      <c r="F14052" s="35">
        <v>56101703</v>
      </c>
      <c r="G14052" s="33" t="s">
        <v>15072</v>
      </c>
      <c r="H14052" s="33">
        <v>2</v>
      </c>
      <c r="I14052" s="33">
        <v>2</v>
      </c>
      <c r="J14052" s="36">
        <v>1</v>
      </c>
      <c r="K14052" s="37">
        <v>633297.66</v>
      </c>
      <c r="L14052" s="38" t="s">
        <v>15</v>
      </c>
      <c r="M14052" s="38" t="s">
        <v>13</v>
      </c>
    </row>
    <row r="14053" spans="1:13" s="39" customFormat="1" ht="12.75" x14ac:dyDescent="0.2">
      <c r="A14053" s="33" t="s">
        <v>40</v>
      </c>
      <c r="B14053" s="33" t="s">
        <v>569</v>
      </c>
      <c r="C14053" s="34">
        <v>10</v>
      </c>
      <c r="D14053" s="33" t="s">
        <v>84</v>
      </c>
      <c r="E14053" s="33" t="s">
        <v>15005</v>
      </c>
      <c r="F14053" s="35">
        <v>56101703</v>
      </c>
      <c r="G14053" s="33" t="s">
        <v>15072</v>
      </c>
      <c r="H14053" s="33">
        <v>2</v>
      </c>
      <c r="I14053" s="33">
        <v>2</v>
      </c>
      <c r="J14053" s="36">
        <v>1</v>
      </c>
      <c r="K14053" s="37">
        <v>548756.75</v>
      </c>
      <c r="L14053" s="38" t="s">
        <v>15</v>
      </c>
      <c r="M14053" s="38" t="s">
        <v>13</v>
      </c>
    </row>
    <row r="14054" spans="1:13" s="39" customFormat="1" ht="12.75" x14ac:dyDescent="0.2">
      <c r="A14054" s="33" t="s">
        <v>40</v>
      </c>
      <c r="B14054" s="33" t="s">
        <v>569</v>
      </c>
      <c r="C14054" s="34">
        <v>10</v>
      </c>
      <c r="D14054" s="33" t="s">
        <v>84</v>
      </c>
      <c r="E14054" s="33" t="s">
        <v>15006</v>
      </c>
      <c r="F14054" s="35">
        <v>56101703</v>
      </c>
      <c r="G14054" s="33" t="s">
        <v>15072</v>
      </c>
      <c r="H14054" s="33">
        <v>2</v>
      </c>
      <c r="I14054" s="33">
        <v>2</v>
      </c>
      <c r="J14054" s="36">
        <v>1</v>
      </c>
      <c r="K14054" s="37">
        <v>598831.34</v>
      </c>
      <c r="L14054" s="38" t="s">
        <v>15</v>
      </c>
      <c r="M14054" s="38" t="s">
        <v>13</v>
      </c>
    </row>
    <row r="14055" spans="1:13" s="39" customFormat="1" ht="12.75" x14ac:dyDescent="0.2">
      <c r="A14055" s="33" t="s">
        <v>40</v>
      </c>
      <c r="B14055" s="33" t="s">
        <v>569</v>
      </c>
      <c r="C14055" s="34">
        <v>10</v>
      </c>
      <c r="D14055" s="33" t="s">
        <v>84</v>
      </c>
      <c r="E14055" s="33" t="s">
        <v>15007</v>
      </c>
      <c r="F14055" s="35">
        <v>56101703</v>
      </c>
      <c r="G14055" s="33" t="s">
        <v>15072</v>
      </c>
      <c r="H14055" s="33">
        <v>2</v>
      </c>
      <c r="I14055" s="33">
        <v>2</v>
      </c>
      <c r="J14055" s="36">
        <v>1</v>
      </c>
      <c r="K14055" s="37">
        <v>435736.27</v>
      </c>
      <c r="L14055" s="38" t="s">
        <v>15</v>
      </c>
      <c r="M14055" s="38" t="s">
        <v>13</v>
      </c>
    </row>
    <row r="14056" spans="1:13" s="39" customFormat="1" ht="12.75" x14ac:dyDescent="0.2">
      <c r="A14056" s="33" t="s">
        <v>40</v>
      </c>
      <c r="B14056" s="33" t="s">
        <v>569</v>
      </c>
      <c r="C14056" s="34">
        <v>10</v>
      </c>
      <c r="D14056" s="33" t="s">
        <v>84</v>
      </c>
      <c r="E14056" s="33" t="s">
        <v>14993</v>
      </c>
      <c r="F14056" s="35">
        <v>56101703</v>
      </c>
      <c r="G14056" s="33" t="s">
        <v>15072</v>
      </c>
      <c r="H14056" s="33">
        <v>2</v>
      </c>
      <c r="I14056" s="33">
        <v>2</v>
      </c>
      <c r="J14056" s="36">
        <v>1</v>
      </c>
      <c r="K14056" s="37">
        <v>607786.56000000006</v>
      </c>
      <c r="L14056" s="38" t="s">
        <v>15</v>
      </c>
      <c r="M14056" s="38" t="s">
        <v>13</v>
      </c>
    </row>
    <row r="14057" spans="1:13" s="39" customFormat="1" ht="12.75" x14ac:dyDescent="0.2">
      <c r="A14057" s="33" t="s">
        <v>40</v>
      </c>
      <c r="B14057" s="33" t="s">
        <v>569</v>
      </c>
      <c r="C14057" s="34">
        <v>10</v>
      </c>
      <c r="D14057" s="33" t="s">
        <v>84</v>
      </c>
      <c r="E14057" s="33" t="s">
        <v>15008</v>
      </c>
      <c r="F14057" s="35">
        <v>56101703</v>
      </c>
      <c r="G14057" s="33" t="s">
        <v>15072</v>
      </c>
      <c r="H14057" s="33">
        <v>2</v>
      </c>
      <c r="I14057" s="33">
        <v>2</v>
      </c>
      <c r="J14057" s="36">
        <v>2</v>
      </c>
      <c r="K14057" s="37">
        <v>1401381.54</v>
      </c>
      <c r="L14057" s="38" t="s">
        <v>15</v>
      </c>
      <c r="M14057" s="38" t="s">
        <v>13</v>
      </c>
    </row>
    <row r="14058" spans="1:13" s="39" customFormat="1" ht="12.75" x14ac:dyDescent="0.2">
      <c r="A14058" s="33" t="s">
        <v>40</v>
      </c>
      <c r="B14058" s="33" t="s">
        <v>569</v>
      </c>
      <c r="C14058" s="34">
        <v>10</v>
      </c>
      <c r="D14058" s="33" t="s">
        <v>84</v>
      </c>
      <c r="E14058" s="33" t="s">
        <v>15009</v>
      </c>
      <c r="F14058" s="35">
        <v>56101703</v>
      </c>
      <c r="G14058" s="33" t="s">
        <v>15072</v>
      </c>
      <c r="H14058" s="33">
        <v>2</v>
      </c>
      <c r="I14058" s="33">
        <v>2</v>
      </c>
      <c r="J14058" s="36">
        <v>13</v>
      </c>
      <c r="K14058" s="37">
        <v>2482978.5500000003</v>
      </c>
      <c r="L14058" s="38" t="s">
        <v>15</v>
      </c>
      <c r="M14058" s="38" t="s">
        <v>13</v>
      </c>
    </row>
    <row r="14059" spans="1:13" s="39" customFormat="1" ht="12.75" x14ac:dyDescent="0.2">
      <c r="A14059" s="33" t="s">
        <v>40</v>
      </c>
      <c r="B14059" s="33" t="s">
        <v>569</v>
      </c>
      <c r="C14059" s="34">
        <v>10</v>
      </c>
      <c r="D14059" s="33" t="s">
        <v>84</v>
      </c>
      <c r="E14059" s="33" t="s">
        <v>15010</v>
      </c>
      <c r="F14059" s="35">
        <v>56101703</v>
      </c>
      <c r="G14059" s="33" t="s">
        <v>15072</v>
      </c>
      <c r="H14059" s="33">
        <v>2</v>
      </c>
      <c r="I14059" s="33">
        <v>2</v>
      </c>
      <c r="J14059" s="36">
        <v>13</v>
      </c>
      <c r="K14059" s="37">
        <v>3144701.8200000003</v>
      </c>
      <c r="L14059" s="38" t="s">
        <v>15</v>
      </c>
      <c r="M14059" s="38" t="s">
        <v>13</v>
      </c>
    </row>
    <row r="14060" spans="1:13" s="39" customFormat="1" ht="12.75" x14ac:dyDescent="0.2">
      <c r="A14060" s="33" t="s">
        <v>40</v>
      </c>
      <c r="B14060" s="33" t="s">
        <v>569</v>
      </c>
      <c r="C14060" s="34">
        <v>10</v>
      </c>
      <c r="D14060" s="33" t="s">
        <v>84</v>
      </c>
      <c r="E14060" s="33" t="s">
        <v>12978</v>
      </c>
      <c r="F14060" s="35">
        <v>56112102</v>
      </c>
      <c r="G14060" s="33" t="s">
        <v>15072</v>
      </c>
      <c r="H14060" s="33">
        <v>2</v>
      </c>
      <c r="I14060" s="33">
        <v>2</v>
      </c>
      <c r="J14060" s="36">
        <v>19</v>
      </c>
      <c r="K14060" s="37">
        <v>5820222.8800000008</v>
      </c>
      <c r="L14060" s="38" t="s">
        <v>15</v>
      </c>
      <c r="M14060" s="38" t="s">
        <v>13</v>
      </c>
    </row>
    <row r="14061" spans="1:13" s="39" customFormat="1" ht="12.75" x14ac:dyDescent="0.2">
      <c r="A14061" s="33" t="s">
        <v>40</v>
      </c>
      <c r="B14061" s="33" t="s">
        <v>569</v>
      </c>
      <c r="C14061" s="34">
        <v>10</v>
      </c>
      <c r="D14061" s="33" t="s">
        <v>84</v>
      </c>
      <c r="E14061" s="33" t="s">
        <v>15011</v>
      </c>
      <c r="F14061" s="35">
        <v>56112102</v>
      </c>
      <c r="G14061" s="33" t="s">
        <v>15072</v>
      </c>
      <c r="H14061" s="33">
        <v>2</v>
      </c>
      <c r="I14061" s="33">
        <v>2</v>
      </c>
      <c r="J14061" s="36">
        <v>34</v>
      </c>
      <c r="K14061" s="37">
        <v>3028177.36</v>
      </c>
      <c r="L14061" s="38" t="s">
        <v>15</v>
      </c>
      <c r="M14061" s="38" t="s">
        <v>13</v>
      </c>
    </row>
    <row r="14062" spans="1:13" s="39" customFormat="1" ht="12.75" x14ac:dyDescent="0.2">
      <c r="A14062" s="33" t="s">
        <v>40</v>
      </c>
      <c r="B14062" s="33" t="s">
        <v>569</v>
      </c>
      <c r="C14062" s="34">
        <v>10</v>
      </c>
      <c r="D14062" s="33" t="s">
        <v>84</v>
      </c>
      <c r="E14062" s="33" t="s">
        <v>12979</v>
      </c>
      <c r="F14062" s="35">
        <v>56112102</v>
      </c>
      <c r="G14062" s="33" t="s">
        <v>15072</v>
      </c>
      <c r="H14062" s="33">
        <v>2</v>
      </c>
      <c r="I14062" s="33">
        <v>2</v>
      </c>
      <c r="J14062" s="36">
        <v>219</v>
      </c>
      <c r="K14062" s="37">
        <v>33846526.649999999</v>
      </c>
      <c r="L14062" s="38" t="s">
        <v>15</v>
      </c>
      <c r="M14062" s="38" t="s">
        <v>13</v>
      </c>
    </row>
    <row r="14063" spans="1:13" s="39" customFormat="1" ht="12.75" x14ac:dyDescent="0.2">
      <c r="A14063" s="33" t="s">
        <v>40</v>
      </c>
      <c r="B14063" s="33" t="s">
        <v>569</v>
      </c>
      <c r="C14063" s="34">
        <v>10</v>
      </c>
      <c r="D14063" s="33" t="s">
        <v>84</v>
      </c>
      <c r="E14063" s="33" t="s">
        <v>12980</v>
      </c>
      <c r="F14063" s="35">
        <v>56112102</v>
      </c>
      <c r="G14063" s="33" t="s">
        <v>15072</v>
      </c>
      <c r="H14063" s="33">
        <v>2</v>
      </c>
      <c r="I14063" s="33">
        <v>2</v>
      </c>
      <c r="J14063" s="36">
        <v>311</v>
      </c>
      <c r="K14063" s="37">
        <v>32415374.5</v>
      </c>
      <c r="L14063" s="38" t="s">
        <v>15</v>
      </c>
      <c r="M14063" s="38" t="s">
        <v>13</v>
      </c>
    </row>
    <row r="14064" spans="1:13" s="39" customFormat="1" ht="12.75" x14ac:dyDescent="0.2">
      <c r="A14064" s="33" t="s">
        <v>40</v>
      </c>
      <c r="B14064" s="33" t="s">
        <v>569</v>
      </c>
      <c r="C14064" s="34">
        <v>10</v>
      </c>
      <c r="D14064" s="33" t="s">
        <v>84</v>
      </c>
      <c r="E14064" s="33" t="s">
        <v>15012</v>
      </c>
      <c r="F14064" s="35">
        <v>56101708</v>
      </c>
      <c r="G14064" s="33" t="s">
        <v>15072</v>
      </c>
      <c r="H14064" s="33">
        <v>2</v>
      </c>
      <c r="I14064" s="33">
        <v>2</v>
      </c>
      <c r="J14064" s="36">
        <v>27</v>
      </c>
      <c r="K14064" s="37">
        <v>3869154.2700000005</v>
      </c>
      <c r="L14064" s="38" t="s">
        <v>15</v>
      </c>
      <c r="M14064" s="38" t="s">
        <v>13</v>
      </c>
    </row>
    <row r="14065" spans="1:13" s="39" customFormat="1" ht="12.75" x14ac:dyDescent="0.2">
      <c r="A14065" s="33" t="s">
        <v>40</v>
      </c>
      <c r="B14065" s="33" t="s">
        <v>569</v>
      </c>
      <c r="C14065" s="34">
        <v>10</v>
      </c>
      <c r="D14065" s="33" t="s">
        <v>84</v>
      </c>
      <c r="E14065" s="33" t="s">
        <v>15013</v>
      </c>
      <c r="F14065" s="35">
        <v>56101510</v>
      </c>
      <c r="G14065" s="33" t="s">
        <v>15072</v>
      </c>
      <c r="H14065" s="33">
        <v>2</v>
      </c>
      <c r="I14065" s="33">
        <v>2</v>
      </c>
      <c r="J14065" s="36">
        <v>5</v>
      </c>
      <c r="K14065" s="37">
        <v>435160.35000000003</v>
      </c>
      <c r="L14065" s="38" t="s">
        <v>15</v>
      </c>
      <c r="M14065" s="38" t="s">
        <v>13</v>
      </c>
    </row>
    <row r="14066" spans="1:13" s="39" customFormat="1" ht="12.75" x14ac:dyDescent="0.2">
      <c r="A14066" s="33" t="s">
        <v>40</v>
      </c>
      <c r="B14066" s="33" t="s">
        <v>569</v>
      </c>
      <c r="C14066" s="34">
        <v>10</v>
      </c>
      <c r="D14066" s="33" t="s">
        <v>84</v>
      </c>
      <c r="E14066" s="33" t="s">
        <v>15014</v>
      </c>
      <c r="F14066" s="35">
        <v>56101510</v>
      </c>
      <c r="G14066" s="33" t="s">
        <v>15072</v>
      </c>
      <c r="H14066" s="33">
        <v>2</v>
      </c>
      <c r="I14066" s="33">
        <v>2</v>
      </c>
      <c r="J14066" s="36">
        <v>4</v>
      </c>
      <c r="K14066" s="37">
        <v>315507.8</v>
      </c>
      <c r="L14066" s="38" t="s">
        <v>15</v>
      </c>
      <c r="M14066" s="38" t="s">
        <v>13</v>
      </c>
    </row>
    <row r="14067" spans="1:13" s="39" customFormat="1" ht="12.75" x14ac:dyDescent="0.2">
      <c r="A14067" s="33" t="s">
        <v>40</v>
      </c>
      <c r="B14067" s="33" t="s">
        <v>569</v>
      </c>
      <c r="C14067" s="34">
        <v>10</v>
      </c>
      <c r="D14067" s="33" t="s">
        <v>84</v>
      </c>
      <c r="E14067" s="33" t="s">
        <v>15015</v>
      </c>
      <c r="F14067" s="35">
        <v>56101510</v>
      </c>
      <c r="G14067" s="33" t="s">
        <v>15072</v>
      </c>
      <c r="H14067" s="33">
        <v>2</v>
      </c>
      <c r="I14067" s="33">
        <v>2</v>
      </c>
      <c r="J14067" s="36">
        <v>7</v>
      </c>
      <c r="K14067" s="37">
        <v>602047.25</v>
      </c>
      <c r="L14067" s="38" t="s">
        <v>15</v>
      </c>
      <c r="M14067" s="38" t="s">
        <v>13</v>
      </c>
    </row>
    <row r="14068" spans="1:13" s="39" customFormat="1" ht="12.75" x14ac:dyDescent="0.2">
      <c r="A14068" s="33" t="s">
        <v>40</v>
      </c>
      <c r="B14068" s="33" t="s">
        <v>569</v>
      </c>
      <c r="C14068" s="34">
        <v>10</v>
      </c>
      <c r="D14068" s="33" t="s">
        <v>84</v>
      </c>
      <c r="E14068" s="33" t="s">
        <v>15016</v>
      </c>
      <c r="F14068" s="35">
        <v>56101510</v>
      </c>
      <c r="G14068" s="33" t="s">
        <v>15072</v>
      </c>
      <c r="H14068" s="33">
        <v>2</v>
      </c>
      <c r="I14068" s="33">
        <v>2</v>
      </c>
      <c r="J14068" s="36">
        <v>4</v>
      </c>
      <c r="K14068" s="37">
        <v>935726.84</v>
      </c>
      <c r="L14068" s="38" t="s">
        <v>15</v>
      </c>
      <c r="M14068" s="38" t="s">
        <v>13</v>
      </c>
    </row>
    <row r="14069" spans="1:13" s="39" customFormat="1" ht="12.75" x14ac:dyDescent="0.2">
      <c r="A14069" s="33" t="s">
        <v>40</v>
      </c>
      <c r="B14069" s="33" t="s">
        <v>569</v>
      </c>
      <c r="C14069" s="34">
        <v>10</v>
      </c>
      <c r="D14069" s="33" t="s">
        <v>84</v>
      </c>
      <c r="E14069" s="33" t="s">
        <v>15017</v>
      </c>
      <c r="F14069" s="35">
        <v>56101510</v>
      </c>
      <c r="G14069" s="33" t="s">
        <v>15072</v>
      </c>
      <c r="H14069" s="33">
        <v>2</v>
      </c>
      <c r="I14069" s="33">
        <v>2</v>
      </c>
      <c r="J14069" s="36">
        <v>1</v>
      </c>
      <c r="K14069" s="37">
        <v>187369.67</v>
      </c>
      <c r="L14069" s="38" t="s">
        <v>15</v>
      </c>
      <c r="M14069" s="38" t="s">
        <v>13</v>
      </c>
    </row>
    <row r="14070" spans="1:13" s="39" customFormat="1" ht="12.75" x14ac:dyDescent="0.2">
      <c r="A14070" s="33" t="s">
        <v>40</v>
      </c>
      <c r="B14070" s="33" t="s">
        <v>569</v>
      </c>
      <c r="C14070" s="34">
        <v>10</v>
      </c>
      <c r="D14070" s="33" t="s">
        <v>84</v>
      </c>
      <c r="E14070" s="33" t="s">
        <v>15018</v>
      </c>
      <c r="F14070" s="35">
        <v>56101510</v>
      </c>
      <c r="G14070" s="33" t="s">
        <v>15072</v>
      </c>
      <c r="H14070" s="33">
        <v>2</v>
      </c>
      <c r="I14070" s="33">
        <v>2</v>
      </c>
      <c r="J14070" s="36">
        <v>1</v>
      </c>
      <c r="K14070" s="37">
        <v>155073.35</v>
      </c>
      <c r="L14070" s="38" t="s">
        <v>15</v>
      </c>
      <c r="M14070" s="38" t="s">
        <v>13</v>
      </c>
    </row>
    <row r="14071" spans="1:13" s="39" customFormat="1" ht="12.75" x14ac:dyDescent="0.2">
      <c r="A14071" s="33" t="s">
        <v>40</v>
      </c>
      <c r="B14071" s="33" t="s">
        <v>569</v>
      </c>
      <c r="C14071" s="34">
        <v>10</v>
      </c>
      <c r="D14071" s="33" t="s">
        <v>84</v>
      </c>
      <c r="E14071" s="33" t="s">
        <v>15015</v>
      </c>
      <c r="F14071" s="35">
        <v>56101510</v>
      </c>
      <c r="G14071" s="33" t="s">
        <v>15072</v>
      </c>
      <c r="H14071" s="33">
        <v>2</v>
      </c>
      <c r="I14071" s="33">
        <v>2</v>
      </c>
      <c r="J14071" s="36">
        <v>25</v>
      </c>
      <c r="K14071" s="37">
        <v>2101268.75</v>
      </c>
      <c r="L14071" s="38" t="s">
        <v>15</v>
      </c>
      <c r="M14071" s="38" t="s">
        <v>13</v>
      </c>
    </row>
    <row r="14072" spans="1:13" s="39" customFormat="1" ht="12.75" x14ac:dyDescent="0.2">
      <c r="A14072" s="33" t="s">
        <v>40</v>
      </c>
      <c r="B14072" s="33" t="s">
        <v>569</v>
      </c>
      <c r="C14072" s="34">
        <v>10</v>
      </c>
      <c r="D14072" s="33" t="s">
        <v>84</v>
      </c>
      <c r="E14072" s="33" t="s">
        <v>15016</v>
      </c>
      <c r="F14072" s="35">
        <v>56101510</v>
      </c>
      <c r="G14072" s="33" t="s">
        <v>15072</v>
      </c>
      <c r="H14072" s="33">
        <v>2</v>
      </c>
      <c r="I14072" s="33">
        <v>2</v>
      </c>
      <c r="J14072" s="36">
        <v>9</v>
      </c>
      <c r="K14072" s="37">
        <v>2119541.4899999998</v>
      </c>
      <c r="L14072" s="38" t="s">
        <v>15</v>
      </c>
      <c r="M14072" s="38" t="s">
        <v>13</v>
      </c>
    </row>
    <row r="14073" spans="1:13" s="39" customFormat="1" ht="12.75" x14ac:dyDescent="0.2">
      <c r="A14073" s="33" t="s">
        <v>40</v>
      </c>
      <c r="B14073" s="33" t="s">
        <v>569</v>
      </c>
      <c r="C14073" s="34">
        <v>10</v>
      </c>
      <c r="D14073" s="33" t="s">
        <v>84</v>
      </c>
      <c r="E14073" s="33" t="s">
        <v>15019</v>
      </c>
      <c r="F14073" s="35">
        <v>56101510</v>
      </c>
      <c r="G14073" s="33" t="s">
        <v>15072</v>
      </c>
      <c r="H14073" s="33">
        <v>2</v>
      </c>
      <c r="I14073" s="33">
        <v>2</v>
      </c>
      <c r="J14073" s="36">
        <v>1</v>
      </c>
      <c r="K14073" s="37">
        <v>163072.99</v>
      </c>
      <c r="L14073" s="38" t="s">
        <v>15</v>
      </c>
      <c r="M14073" s="38" t="s">
        <v>13</v>
      </c>
    </row>
    <row r="14074" spans="1:13" s="39" customFormat="1" ht="12.75" x14ac:dyDescent="0.2">
      <c r="A14074" s="33" t="s">
        <v>40</v>
      </c>
      <c r="B14074" s="33" t="s">
        <v>569</v>
      </c>
      <c r="C14074" s="34">
        <v>10</v>
      </c>
      <c r="D14074" s="33" t="s">
        <v>84</v>
      </c>
      <c r="E14074" s="33" t="s">
        <v>15015</v>
      </c>
      <c r="F14074" s="35">
        <v>56101510</v>
      </c>
      <c r="G14074" s="33" t="s">
        <v>15072</v>
      </c>
      <c r="H14074" s="33">
        <v>2</v>
      </c>
      <c r="I14074" s="33">
        <v>2</v>
      </c>
      <c r="J14074" s="36">
        <v>8</v>
      </c>
      <c r="K14074" s="37">
        <v>670647.84</v>
      </c>
      <c r="L14074" s="38" t="s">
        <v>15</v>
      </c>
      <c r="M14074" s="38" t="s">
        <v>13</v>
      </c>
    </row>
    <row r="14075" spans="1:13" s="39" customFormat="1" ht="12.75" x14ac:dyDescent="0.2">
      <c r="A14075" s="33" t="s">
        <v>40</v>
      </c>
      <c r="B14075" s="33" t="s">
        <v>569</v>
      </c>
      <c r="C14075" s="34">
        <v>10</v>
      </c>
      <c r="D14075" s="33" t="s">
        <v>84</v>
      </c>
      <c r="E14075" s="33" t="s">
        <v>15015</v>
      </c>
      <c r="F14075" s="35">
        <v>56101510</v>
      </c>
      <c r="G14075" s="33" t="s">
        <v>15072</v>
      </c>
      <c r="H14075" s="33">
        <v>2</v>
      </c>
      <c r="I14075" s="33">
        <v>2</v>
      </c>
      <c r="J14075" s="36">
        <v>1</v>
      </c>
      <c r="K14075" s="37">
        <v>90272.33</v>
      </c>
      <c r="L14075" s="38" t="s">
        <v>15</v>
      </c>
      <c r="M14075" s="38" t="s">
        <v>13</v>
      </c>
    </row>
    <row r="14076" spans="1:13" s="39" customFormat="1" ht="12.75" x14ac:dyDescent="0.2">
      <c r="A14076" s="33" t="s">
        <v>40</v>
      </c>
      <c r="B14076" s="33" t="s">
        <v>569</v>
      </c>
      <c r="C14076" s="34">
        <v>10</v>
      </c>
      <c r="D14076" s="33" t="s">
        <v>84</v>
      </c>
      <c r="E14076" s="33" t="s">
        <v>15020</v>
      </c>
      <c r="F14076" s="35">
        <v>56101510</v>
      </c>
      <c r="G14076" s="33" t="s">
        <v>15072</v>
      </c>
      <c r="H14076" s="33">
        <v>2</v>
      </c>
      <c r="I14076" s="33">
        <v>2</v>
      </c>
      <c r="J14076" s="36">
        <v>1</v>
      </c>
      <c r="K14076" s="37">
        <v>165860.32</v>
      </c>
      <c r="L14076" s="38" t="s">
        <v>15</v>
      </c>
      <c r="M14076" s="38" t="s">
        <v>13</v>
      </c>
    </row>
    <row r="14077" spans="1:13" s="39" customFormat="1" ht="12.75" x14ac:dyDescent="0.2">
      <c r="A14077" s="33" t="s">
        <v>40</v>
      </c>
      <c r="B14077" s="33" t="s">
        <v>569</v>
      </c>
      <c r="C14077" s="34">
        <v>10</v>
      </c>
      <c r="D14077" s="33" t="s">
        <v>84</v>
      </c>
      <c r="E14077" s="33" t="s">
        <v>15021</v>
      </c>
      <c r="F14077" s="35">
        <v>56101510</v>
      </c>
      <c r="G14077" s="33" t="s">
        <v>15072</v>
      </c>
      <c r="H14077" s="33">
        <v>2</v>
      </c>
      <c r="I14077" s="33">
        <v>2</v>
      </c>
      <c r="J14077" s="36">
        <v>4</v>
      </c>
      <c r="K14077" s="37">
        <v>564119.88</v>
      </c>
      <c r="L14077" s="38" t="s">
        <v>15</v>
      </c>
      <c r="M14077" s="38" t="s">
        <v>13</v>
      </c>
    </row>
    <row r="14078" spans="1:13" s="39" customFormat="1" ht="12.75" x14ac:dyDescent="0.2">
      <c r="A14078" s="33" t="s">
        <v>40</v>
      </c>
      <c r="B14078" s="33" t="s">
        <v>569</v>
      </c>
      <c r="C14078" s="34">
        <v>10</v>
      </c>
      <c r="D14078" s="33" t="s">
        <v>84</v>
      </c>
      <c r="E14078" s="33" t="s">
        <v>15022</v>
      </c>
      <c r="F14078" s="35">
        <v>56101510</v>
      </c>
      <c r="G14078" s="33" t="s">
        <v>15072</v>
      </c>
      <c r="H14078" s="33">
        <v>2</v>
      </c>
      <c r="I14078" s="33">
        <v>2</v>
      </c>
      <c r="J14078" s="36">
        <v>1</v>
      </c>
      <c r="K14078" s="37">
        <v>233255.32</v>
      </c>
      <c r="L14078" s="38" t="s">
        <v>15</v>
      </c>
      <c r="M14078" s="38" t="s">
        <v>13</v>
      </c>
    </row>
    <row r="14079" spans="1:13" s="39" customFormat="1" ht="12.75" x14ac:dyDescent="0.2">
      <c r="A14079" s="33" t="s">
        <v>40</v>
      </c>
      <c r="B14079" s="33" t="s">
        <v>569</v>
      </c>
      <c r="C14079" s="34">
        <v>10</v>
      </c>
      <c r="D14079" s="33" t="s">
        <v>84</v>
      </c>
      <c r="E14079" s="33" t="s">
        <v>15015</v>
      </c>
      <c r="F14079" s="35">
        <v>56101510</v>
      </c>
      <c r="G14079" s="33" t="s">
        <v>15072</v>
      </c>
      <c r="H14079" s="33">
        <v>2</v>
      </c>
      <c r="I14079" s="33">
        <v>2</v>
      </c>
      <c r="J14079" s="36">
        <v>3</v>
      </c>
      <c r="K14079" s="37">
        <v>350710.77</v>
      </c>
      <c r="L14079" s="38" t="s">
        <v>15</v>
      </c>
      <c r="M14079" s="38" t="s">
        <v>13</v>
      </c>
    </row>
    <row r="14080" spans="1:13" s="39" customFormat="1" ht="12.75" x14ac:dyDescent="0.2">
      <c r="A14080" s="33" t="s">
        <v>40</v>
      </c>
      <c r="B14080" s="33" t="s">
        <v>569</v>
      </c>
      <c r="C14080" s="34">
        <v>10</v>
      </c>
      <c r="D14080" s="33" t="s">
        <v>84</v>
      </c>
      <c r="E14080" s="33" t="s">
        <v>15023</v>
      </c>
      <c r="F14080" s="35">
        <v>56101510</v>
      </c>
      <c r="G14080" s="33" t="s">
        <v>15072</v>
      </c>
      <c r="H14080" s="33">
        <v>2</v>
      </c>
      <c r="I14080" s="33">
        <v>2</v>
      </c>
      <c r="J14080" s="36">
        <v>2</v>
      </c>
      <c r="K14080" s="37">
        <v>352175.08</v>
      </c>
      <c r="L14080" s="38" t="s">
        <v>15</v>
      </c>
      <c r="M14080" s="38" t="s">
        <v>13</v>
      </c>
    </row>
    <row r="14081" spans="1:13" s="39" customFormat="1" ht="12.75" x14ac:dyDescent="0.2">
      <c r="A14081" s="33" t="s">
        <v>40</v>
      </c>
      <c r="B14081" s="33" t="s">
        <v>569</v>
      </c>
      <c r="C14081" s="34">
        <v>10</v>
      </c>
      <c r="D14081" s="33" t="s">
        <v>84</v>
      </c>
      <c r="E14081" s="33" t="s">
        <v>15015</v>
      </c>
      <c r="F14081" s="35">
        <v>56101510</v>
      </c>
      <c r="G14081" s="33" t="s">
        <v>15072</v>
      </c>
      <c r="H14081" s="33">
        <v>2</v>
      </c>
      <c r="I14081" s="33">
        <v>2</v>
      </c>
      <c r="J14081" s="36">
        <v>3</v>
      </c>
      <c r="K14081" s="37">
        <v>354366.75</v>
      </c>
      <c r="L14081" s="38" t="s">
        <v>15</v>
      </c>
      <c r="M14081" s="38" t="s">
        <v>13</v>
      </c>
    </row>
    <row r="14082" spans="1:13" s="39" customFormat="1" ht="12.75" x14ac:dyDescent="0.2">
      <c r="A14082" s="33" t="s">
        <v>40</v>
      </c>
      <c r="B14082" s="33" t="s">
        <v>569</v>
      </c>
      <c r="C14082" s="34">
        <v>10</v>
      </c>
      <c r="D14082" s="33" t="s">
        <v>84</v>
      </c>
      <c r="E14082" s="33" t="s">
        <v>15024</v>
      </c>
      <c r="F14082" s="35">
        <v>56101502</v>
      </c>
      <c r="G14082" s="33" t="s">
        <v>15072</v>
      </c>
      <c r="H14082" s="33">
        <v>2</v>
      </c>
      <c r="I14082" s="33">
        <v>2</v>
      </c>
      <c r="J14082" s="36">
        <v>1</v>
      </c>
      <c r="K14082" s="37">
        <v>1386580.57</v>
      </c>
      <c r="L14082" s="38" t="s">
        <v>15</v>
      </c>
      <c r="M14082" s="38" t="s">
        <v>13</v>
      </c>
    </row>
    <row r="14083" spans="1:13" s="39" customFormat="1" ht="12.75" x14ac:dyDescent="0.2">
      <c r="A14083" s="33" t="s">
        <v>40</v>
      </c>
      <c r="B14083" s="33" t="s">
        <v>569</v>
      </c>
      <c r="C14083" s="34">
        <v>10</v>
      </c>
      <c r="D14083" s="33" t="s">
        <v>84</v>
      </c>
      <c r="E14083" s="33" t="s">
        <v>15025</v>
      </c>
      <c r="F14083" s="35">
        <v>56101519</v>
      </c>
      <c r="G14083" s="33" t="s">
        <v>15072</v>
      </c>
      <c r="H14083" s="33">
        <v>2</v>
      </c>
      <c r="I14083" s="33">
        <v>2</v>
      </c>
      <c r="J14083" s="36">
        <v>1</v>
      </c>
      <c r="K14083" s="37">
        <v>1310799.3500000001</v>
      </c>
      <c r="L14083" s="38" t="s">
        <v>15</v>
      </c>
      <c r="M14083" s="38" t="s">
        <v>13</v>
      </c>
    </row>
    <row r="14084" spans="1:13" s="39" customFormat="1" ht="12.75" x14ac:dyDescent="0.2">
      <c r="A14084" s="33" t="s">
        <v>40</v>
      </c>
      <c r="B14084" s="33" t="s">
        <v>569</v>
      </c>
      <c r="C14084" s="34">
        <v>10</v>
      </c>
      <c r="D14084" s="33" t="s">
        <v>84</v>
      </c>
      <c r="E14084" s="33" t="s">
        <v>15026</v>
      </c>
      <c r="F14084" s="35">
        <v>56101519</v>
      </c>
      <c r="G14084" s="33" t="s">
        <v>15072</v>
      </c>
      <c r="H14084" s="33">
        <v>2</v>
      </c>
      <c r="I14084" s="33">
        <v>2</v>
      </c>
      <c r="J14084" s="36">
        <v>1</v>
      </c>
      <c r="K14084" s="37">
        <v>235732.24</v>
      </c>
      <c r="L14084" s="38" t="s">
        <v>15</v>
      </c>
      <c r="M14084" s="38" t="s">
        <v>13</v>
      </c>
    </row>
    <row r="14085" spans="1:13" s="39" customFormat="1" ht="12.75" x14ac:dyDescent="0.2">
      <c r="A14085" s="33" t="s">
        <v>40</v>
      </c>
      <c r="B14085" s="33" t="s">
        <v>569</v>
      </c>
      <c r="C14085" s="34">
        <v>10</v>
      </c>
      <c r="D14085" s="33" t="s">
        <v>84</v>
      </c>
      <c r="E14085" s="33" t="s">
        <v>15027</v>
      </c>
      <c r="F14085" s="35">
        <v>56101701</v>
      </c>
      <c r="G14085" s="33" t="s">
        <v>15072</v>
      </c>
      <c r="H14085" s="33">
        <v>2</v>
      </c>
      <c r="I14085" s="33">
        <v>2</v>
      </c>
      <c r="J14085" s="36">
        <v>9</v>
      </c>
      <c r="K14085" s="37">
        <v>28193708.699999999</v>
      </c>
      <c r="L14085" s="38" t="s">
        <v>15</v>
      </c>
      <c r="M14085" s="38" t="s">
        <v>13</v>
      </c>
    </row>
    <row r="14086" spans="1:13" s="39" customFormat="1" ht="12.75" x14ac:dyDescent="0.2">
      <c r="A14086" s="33" t="s">
        <v>40</v>
      </c>
      <c r="B14086" s="33" t="s">
        <v>569</v>
      </c>
      <c r="C14086" s="34">
        <v>10</v>
      </c>
      <c r="D14086" s="33" t="s">
        <v>84</v>
      </c>
      <c r="E14086" s="33" t="s">
        <v>15028</v>
      </c>
      <c r="F14086" s="35">
        <v>30191501</v>
      </c>
      <c r="G14086" s="33" t="s">
        <v>15072</v>
      </c>
      <c r="H14086" s="33">
        <v>2</v>
      </c>
      <c r="I14086" s="33">
        <v>2</v>
      </c>
      <c r="J14086" s="36">
        <v>1</v>
      </c>
      <c r="K14086" s="37">
        <v>1962975.57</v>
      </c>
      <c r="L14086" s="38" t="s">
        <v>15</v>
      </c>
      <c r="M14086" s="38" t="s">
        <v>13</v>
      </c>
    </row>
    <row r="14087" spans="1:13" s="39" customFormat="1" ht="12.75" x14ac:dyDescent="0.2">
      <c r="A14087" s="33" t="s">
        <v>40</v>
      </c>
      <c r="B14087" s="33" t="s">
        <v>580</v>
      </c>
      <c r="C14087" s="34">
        <v>10</v>
      </c>
      <c r="D14087" s="33" t="s">
        <v>42</v>
      </c>
      <c r="E14087" s="33" t="s">
        <v>12981</v>
      </c>
      <c r="F14087" s="35">
        <v>44121503</v>
      </c>
      <c r="G14087" s="33" t="s">
        <v>15072</v>
      </c>
      <c r="H14087" s="33">
        <v>2</v>
      </c>
      <c r="I14087" s="33">
        <v>2</v>
      </c>
      <c r="J14087" s="36">
        <v>87</v>
      </c>
      <c r="K14087" s="37">
        <v>3070699.8000000003</v>
      </c>
      <c r="L14087" s="38" t="s">
        <v>15</v>
      </c>
      <c r="M14087" s="38" t="s">
        <v>13</v>
      </c>
    </row>
    <row r="14088" spans="1:13" s="39" customFormat="1" ht="12.75" x14ac:dyDescent="0.2">
      <c r="A14088" s="33" t="s">
        <v>40</v>
      </c>
      <c r="B14088" s="33" t="s">
        <v>581</v>
      </c>
      <c r="C14088" s="34">
        <v>10</v>
      </c>
      <c r="D14088" s="33" t="s">
        <v>90</v>
      </c>
      <c r="E14088" s="33" t="s">
        <v>12982</v>
      </c>
      <c r="F14088" s="35">
        <v>47131605</v>
      </c>
      <c r="G14088" s="33" t="s">
        <v>15071</v>
      </c>
      <c r="H14088" s="33">
        <v>4</v>
      </c>
      <c r="I14088" s="33">
        <v>2</v>
      </c>
      <c r="J14088" s="36">
        <v>1</v>
      </c>
      <c r="K14088" s="37">
        <v>625.35</v>
      </c>
      <c r="L14088" s="38" t="s">
        <v>15</v>
      </c>
      <c r="M14088" s="38" t="s">
        <v>13</v>
      </c>
    </row>
    <row r="14089" spans="1:13" s="39" customFormat="1" ht="12.75" x14ac:dyDescent="0.2">
      <c r="A14089" s="33" t="s">
        <v>40</v>
      </c>
      <c r="B14089" s="33" t="s">
        <v>581</v>
      </c>
      <c r="C14089" s="34">
        <v>10</v>
      </c>
      <c r="D14089" s="33" t="s">
        <v>90</v>
      </c>
      <c r="E14089" s="33" t="s">
        <v>12983</v>
      </c>
      <c r="F14089" s="35">
        <v>47131611</v>
      </c>
      <c r="G14089" s="33" t="s">
        <v>15071</v>
      </c>
      <c r="H14089" s="33">
        <v>4</v>
      </c>
      <c r="I14089" s="33">
        <v>2</v>
      </c>
      <c r="J14089" s="36">
        <v>3</v>
      </c>
      <c r="K14089" s="37">
        <v>2439.1499999999996</v>
      </c>
      <c r="L14089" s="38" t="s">
        <v>15</v>
      </c>
      <c r="M14089" s="38" t="s">
        <v>13</v>
      </c>
    </row>
    <row r="14090" spans="1:13" s="39" customFormat="1" ht="12.75" x14ac:dyDescent="0.2">
      <c r="A14090" s="33" t="s">
        <v>40</v>
      </c>
      <c r="B14090" s="33" t="s">
        <v>581</v>
      </c>
      <c r="C14090" s="34">
        <v>10</v>
      </c>
      <c r="D14090" s="33" t="s">
        <v>90</v>
      </c>
      <c r="E14090" s="33" t="s">
        <v>12984</v>
      </c>
      <c r="F14090" s="35">
        <v>47131700</v>
      </c>
      <c r="G14090" s="33" t="s">
        <v>15071</v>
      </c>
      <c r="H14090" s="33">
        <v>4</v>
      </c>
      <c r="I14090" s="33">
        <v>2</v>
      </c>
      <c r="J14090" s="36">
        <v>4</v>
      </c>
      <c r="K14090" s="37">
        <v>27538.639999999999</v>
      </c>
      <c r="L14090" s="38" t="s">
        <v>15</v>
      </c>
      <c r="M14090" s="38" t="s">
        <v>13</v>
      </c>
    </row>
    <row r="14091" spans="1:13" s="39" customFormat="1" ht="12.75" x14ac:dyDescent="0.2">
      <c r="A14091" s="33" t="s">
        <v>40</v>
      </c>
      <c r="B14091" s="33" t="s">
        <v>581</v>
      </c>
      <c r="C14091" s="34">
        <v>10</v>
      </c>
      <c r="D14091" s="33" t="s">
        <v>90</v>
      </c>
      <c r="E14091" s="33" t="s">
        <v>12985</v>
      </c>
      <c r="F14091" s="35">
        <v>47131603</v>
      </c>
      <c r="G14091" s="33" t="s">
        <v>15071</v>
      </c>
      <c r="H14091" s="33">
        <v>4</v>
      </c>
      <c r="I14091" s="33">
        <v>2</v>
      </c>
      <c r="J14091" s="36">
        <v>12</v>
      </c>
      <c r="K14091" s="37">
        <v>4022.6400000000003</v>
      </c>
      <c r="L14091" s="38" t="s">
        <v>15</v>
      </c>
      <c r="M14091" s="38" t="s">
        <v>13</v>
      </c>
    </row>
    <row r="14092" spans="1:13" s="39" customFormat="1" ht="12.75" x14ac:dyDescent="0.2">
      <c r="A14092" s="33" t="s">
        <v>40</v>
      </c>
      <c r="B14092" s="33" t="s">
        <v>581</v>
      </c>
      <c r="C14092" s="34">
        <v>10</v>
      </c>
      <c r="D14092" s="33" t="s">
        <v>90</v>
      </c>
      <c r="E14092" s="33" t="s">
        <v>12986</v>
      </c>
      <c r="F14092" s="35">
        <v>14111704</v>
      </c>
      <c r="G14092" s="33" t="s">
        <v>15071</v>
      </c>
      <c r="H14092" s="33">
        <v>4</v>
      </c>
      <c r="I14092" s="33">
        <v>2</v>
      </c>
      <c r="J14092" s="36">
        <v>24</v>
      </c>
      <c r="K14092" s="37">
        <v>14109.599999999999</v>
      </c>
      <c r="L14092" s="38" t="s">
        <v>15</v>
      </c>
      <c r="M14092" s="38" t="s">
        <v>13</v>
      </c>
    </row>
    <row r="14093" spans="1:13" s="39" customFormat="1" ht="12.75" x14ac:dyDescent="0.2">
      <c r="A14093" s="33" t="s">
        <v>40</v>
      </c>
      <c r="B14093" s="33" t="s">
        <v>581</v>
      </c>
      <c r="C14093" s="34">
        <v>10</v>
      </c>
      <c r="D14093" s="33" t="s">
        <v>90</v>
      </c>
      <c r="E14093" s="33" t="s">
        <v>12987</v>
      </c>
      <c r="F14093" s="35">
        <v>47131824</v>
      </c>
      <c r="G14093" s="33" t="s">
        <v>15071</v>
      </c>
      <c r="H14093" s="33">
        <v>4</v>
      </c>
      <c r="I14093" s="33">
        <v>2</v>
      </c>
      <c r="J14093" s="36">
        <v>6</v>
      </c>
      <c r="K14093" s="37">
        <v>7129.86</v>
      </c>
      <c r="L14093" s="38" t="s">
        <v>15</v>
      </c>
      <c r="M14093" s="38" t="s">
        <v>13</v>
      </c>
    </row>
    <row r="14094" spans="1:13" s="39" customFormat="1" ht="12.75" x14ac:dyDescent="0.2">
      <c r="A14094" s="33" t="s">
        <v>40</v>
      </c>
      <c r="B14094" s="33" t="s">
        <v>581</v>
      </c>
      <c r="C14094" s="34">
        <v>10</v>
      </c>
      <c r="D14094" s="33" t="s">
        <v>90</v>
      </c>
      <c r="E14094" s="33" t="s">
        <v>12988</v>
      </c>
      <c r="F14094" s="35">
        <v>47131807</v>
      </c>
      <c r="G14094" s="33" t="s">
        <v>15071</v>
      </c>
      <c r="H14094" s="33">
        <v>4</v>
      </c>
      <c r="I14094" s="33">
        <v>2</v>
      </c>
      <c r="J14094" s="36">
        <v>10</v>
      </c>
      <c r="K14094" s="37">
        <v>23140.799999999999</v>
      </c>
      <c r="L14094" s="38" t="s">
        <v>15</v>
      </c>
      <c r="M14094" s="38" t="s">
        <v>13</v>
      </c>
    </row>
    <row r="14095" spans="1:13" s="39" customFormat="1" ht="12.75" x14ac:dyDescent="0.2">
      <c r="A14095" s="33" t="s">
        <v>40</v>
      </c>
      <c r="B14095" s="33" t="s">
        <v>581</v>
      </c>
      <c r="C14095" s="34">
        <v>10</v>
      </c>
      <c r="D14095" s="33" t="s">
        <v>90</v>
      </c>
      <c r="E14095" s="33" t="s">
        <v>12989</v>
      </c>
      <c r="F14095" s="35">
        <v>47121701</v>
      </c>
      <c r="G14095" s="33" t="s">
        <v>15071</v>
      </c>
      <c r="H14095" s="33">
        <v>4</v>
      </c>
      <c r="I14095" s="33">
        <v>2</v>
      </c>
      <c r="J14095" s="36">
        <v>17</v>
      </c>
      <c r="K14095" s="37">
        <v>20849.650000000001</v>
      </c>
      <c r="L14095" s="38" t="s">
        <v>15</v>
      </c>
      <c r="M14095" s="38" t="s">
        <v>13</v>
      </c>
    </row>
    <row r="14096" spans="1:13" s="39" customFormat="1" ht="12.75" x14ac:dyDescent="0.2">
      <c r="A14096" s="33" t="s">
        <v>40</v>
      </c>
      <c r="B14096" s="33" t="s">
        <v>581</v>
      </c>
      <c r="C14096" s="34">
        <v>10</v>
      </c>
      <c r="D14096" s="33" t="s">
        <v>90</v>
      </c>
      <c r="E14096" s="33" t="s">
        <v>12990</v>
      </c>
      <c r="F14096" s="35">
        <v>47121800</v>
      </c>
      <c r="G14096" s="33" t="s">
        <v>15071</v>
      </c>
      <c r="H14096" s="33">
        <v>4</v>
      </c>
      <c r="I14096" s="33">
        <v>2</v>
      </c>
      <c r="J14096" s="36">
        <v>30</v>
      </c>
      <c r="K14096" s="37">
        <v>49646.400000000001</v>
      </c>
      <c r="L14096" s="38" t="s">
        <v>15</v>
      </c>
      <c r="M14096" s="38" t="s">
        <v>13</v>
      </c>
    </row>
    <row r="14097" spans="1:13" s="39" customFormat="1" ht="12.75" x14ac:dyDescent="0.2">
      <c r="A14097" s="33" t="s">
        <v>40</v>
      </c>
      <c r="B14097" s="33" t="s">
        <v>581</v>
      </c>
      <c r="C14097" s="34">
        <v>10</v>
      </c>
      <c r="D14097" s="33" t="s">
        <v>90</v>
      </c>
      <c r="E14097" s="33" t="s">
        <v>12991</v>
      </c>
      <c r="F14097" s="35">
        <v>47121702</v>
      </c>
      <c r="G14097" s="33" t="s">
        <v>15072</v>
      </c>
      <c r="H14097" s="33">
        <v>2</v>
      </c>
      <c r="I14097" s="33">
        <v>2</v>
      </c>
      <c r="J14097" s="36">
        <v>87</v>
      </c>
      <c r="K14097" s="37">
        <v>3070699.8000000003</v>
      </c>
      <c r="L14097" s="38" t="s">
        <v>15</v>
      </c>
      <c r="M14097" s="38" t="s">
        <v>13</v>
      </c>
    </row>
    <row r="14098" spans="1:13" s="39" customFormat="1" ht="12.75" x14ac:dyDescent="0.2">
      <c r="A14098" s="33" t="s">
        <v>40</v>
      </c>
      <c r="B14098" s="33" t="s">
        <v>584</v>
      </c>
      <c r="C14098" s="34">
        <v>16</v>
      </c>
      <c r="D14098" s="33" t="s">
        <v>92</v>
      </c>
      <c r="E14098" s="33" t="s">
        <v>12992</v>
      </c>
      <c r="F14098" s="35">
        <v>50161800</v>
      </c>
      <c r="G14098" s="33" t="s">
        <v>313</v>
      </c>
      <c r="H14098" s="33">
        <v>1</v>
      </c>
      <c r="I14098" s="33">
        <v>6</v>
      </c>
      <c r="J14098" s="36">
        <v>1</v>
      </c>
      <c r="K14098" s="37">
        <v>28000000</v>
      </c>
      <c r="L14098" s="38" t="s">
        <v>12</v>
      </c>
      <c r="M14098" s="38" t="s">
        <v>13</v>
      </c>
    </row>
    <row r="14099" spans="1:13" s="39" customFormat="1" ht="12.75" x14ac:dyDescent="0.2">
      <c r="A14099" s="33" t="s">
        <v>40</v>
      </c>
      <c r="B14099" s="33" t="s">
        <v>586</v>
      </c>
      <c r="C14099" s="34">
        <v>10</v>
      </c>
      <c r="D14099" s="33" t="s">
        <v>94</v>
      </c>
      <c r="E14099" s="33" t="s">
        <v>12993</v>
      </c>
      <c r="F14099" s="35">
        <v>72101507</v>
      </c>
      <c r="G14099" s="33" t="s">
        <v>15071</v>
      </c>
      <c r="H14099" s="33">
        <v>1</v>
      </c>
      <c r="I14099" s="33">
        <v>6</v>
      </c>
      <c r="J14099" s="36">
        <v>1</v>
      </c>
      <c r="K14099" s="37">
        <v>25000000</v>
      </c>
      <c r="L14099" s="38" t="s">
        <v>12</v>
      </c>
      <c r="M14099" s="38" t="s">
        <v>13</v>
      </c>
    </row>
    <row r="14100" spans="1:13" s="39" customFormat="1" ht="12.75" x14ac:dyDescent="0.2">
      <c r="A14100" s="33" t="s">
        <v>40</v>
      </c>
      <c r="B14100" s="33" t="s">
        <v>586</v>
      </c>
      <c r="C14100" s="34">
        <v>10</v>
      </c>
      <c r="D14100" s="33" t="s">
        <v>94</v>
      </c>
      <c r="E14100" s="33" t="s">
        <v>12994</v>
      </c>
      <c r="F14100" s="35">
        <v>72101507</v>
      </c>
      <c r="G14100" s="33" t="s">
        <v>15071</v>
      </c>
      <c r="H14100" s="33">
        <v>1</v>
      </c>
      <c r="I14100" s="33">
        <v>6</v>
      </c>
      <c r="J14100" s="36">
        <v>1</v>
      </c>
      <c r="K14100" s="37">
        <v>10000000</v>
      </c>
      <c r="L14100" s="38" t="s">
        <v>12</v>
      </c>
      <c r="M14100" s="38" t="s">
        <v>13</v>
      </c>
    </row>
    <row r="14101" spans="1:13" s="39" customFormat="1" ht="12.75" x14ac:dyDescent="0.2">
      <c r="A14101" s="33" t="s">
        <v>40</v>
      </c>
      <c r="B14101" s="33" t="s">
        <v>586</v>
      </c>
      <c r="C14101" s="34">
        <v>10</v>
      </c>
      <c r="D14101" s="33" t="s">
        <v>94</v>
      </c>
      <c r="E14101" s="33" t="s">
        <v>12995</v>
      </c>
      <c r="F14101" s="35">
        <v>72101507</v>
      </c>
      <c r="G14101" s="33" t="s">
        <v>15071</v>
      </c>
      <c r="H14101" s="33">
        <v>1</v>
      </c>
      <c r="I14101" s="33">
        <v>6</v>
      </c>
      <c r="J14101" s="36">
        <v>1</v>
      </c>
      <c r="K14101" s="37">
        <v>7000000</v>
      </c>
      <c r="L14101" s="38" t="s">
        <v>12</v>
      </c>
      <c r="M14101" s="38" t="s">
        <v>13</v>
      </c>
    </row>
    <row r="14102" spans="1:13" s="39" customFormat="1" ht="12.75" x14ac:dyDescent="0.2">
      <c r="A14102" s="33" t="s">
        <v>40</v>
      </c>
      <c r="B14102" s="33" t="s">
        <v>586</v>
      </c>
      <c r="C14102" s="34">
        <v>10</v>
      </c>
      <c r="D14102" s="33" t="s">
        <v>94</v>
      </c>
      <c r="E14102" s="33" t="s">
        <v>12996</v>
      </c>
      <c r="F14102" s="35">
        <v>72101506</v>
      </c>
      <c r="G14102" s="33" t="s">
        <v>15071</v>
      </c>
      <c r="H14102" s="33">
        <v>1</v>
      </c>
      <c r="I14102" s="33">
        <v>6</v>
      </c>
      <c r="J14102" s="36">
        <v>1</v>
      </c>
      <c r="K14102" s="37">
        <v>11566800</v>
      </c>
      <c r="L14102" s="38" t="s">
        <v>12</v>
      </c>
      <c r="M14102" s="38" t="s">
        <v>2371</v>
      </c>
    </row>
    <row r="14103" spans="1:13" s="39" customFormat="1" ht="12.75" x14ac:dyDescent="0.2">
      <c r="A14103" s="33" t="s">
        <v>40</v>
      </c>
      <c r="B14103" s="33" t="s">
        <v>586</v>
      </c>
      <c r="C14103" s="34">
        <v>10</v>
      </c>
      <c r="D14103" s="33" t="s">
        <v>94</v>
      </c>
      <c r="E14103" s="33" t="s">
        <v>12997</v>
      </c>
      <c r="F14103" s="35">
        <v>30101704</v>
      </c>
      <c r="G14103" s="33" t="s">
        <v>15071</v>
      </c>
      <c r="H14103" s="33">
        <v>1</v>
      </c>
      <c r="I14103" s="33">
        <v>6</v>
      </c>
      <c r="J14103" s="36">
        <v>1</v>
      </c>
      <c r="K14103" s="37">
        <v>10000000</v>
      </c>
      <c r="L14103" s="38" t="s">
        <v>12</v>
      </c>
      <c r="M14103" s="38" t="s">
        <v>13</v>
      </c>
    </row>
    <row r="14104" spans="1:13" s="39" customFormat="1" ht="12.75" x14ac:dyDescent="0.2">
      <c r="A14104" s="33" t="s">
        <v>40</v>
      </c>
      <c r="B14104" s="33" t="s">
        <v>586</v>
      </c>
      <c r="C14104" s="34">
        <v>10</v>
      </c>
      <c r="D14104" s="33" t="s">
        <v>94</v>
      </c>
      <c r="E14104" s="33" t="s">
        <v>12998</v>
      </c>
      <c r="F14104" s="35">
        <v>72101500</v>
      </c>
      <c r="G14104" s="33" t="s">
        <v>15071</v>
      </c>
      <c r="H14104" s="33">
        <v>1</v>
      </c>
      <c r="I14104" s="33">
        <v>6</v>
      </c>
      <c r="J14104" s="36">
        <v>1</v>
      </c>
      <c r="K14104" s="37">
        <v>15000000</v>
      </c>
      <c r="L14104" s="38" t="s">
        <v>12</v>
      </c>
      <c r="M14104" s="38" t="s">
        <v>13</v>
      </c>
    </row>
    <row r="14105" spans="1:13" s="39" customFormat="1" ht="12.75" x14ac:dyDescent="0.2">
      <c r="A14105" s="33" t="s">
        <v>40</v>
      </c>
      <c r="B14105" s="33" t="s">
        <v>586</v>
      </c>
      <c r="C14105" s="34">
        <v>10</v>
      </c>
      <c r="D14105" s="33" t="s">
        <v>94</v>
      </c>
      <c r="E14105" s="33" t="s">
        <v>12999</v>
      </c>
      <c r="F14105" s="35">
        <v>72101500</v>
      </c>
      <c r="G14105" s="33" t="s">
        <v>15071</v>
      </c>
      <c r="H14105" s="33">
        <v>1</v>
      </c>
      <c r="I14105" s="33">
        <v>6</v>
      </c>
      <c r="J14105" s="36">
        <v>1</v>
      </c>
      <c r="K14105" s="37">
        <v>22000000</v>
      </c>
      <c r="L14105" s="38" t="s">
        <v>12</v>
      </c>
      <c r="M14105" s="38" t="s">
        <v>13</v>
      </c>
    </row>
    <row r="14106" spans="1:13" s="39" customFormat="1" ht="12.75" x14ac:dyDescent="0.2">
      <c r="A14106" s="33" t="s">
        <v>40</v>
      </c>
      <c r="B14106" s="33" t="s">
        <v>586</v>
      </c>
      <c r="C14106" s="34">
        <v>10</v>
      </c>
      <c r="D14106" s="33" t="s">
        <v>94</v>
      </c>
      <c r="E14106" s="33" t="s">
        <v>13000</v>
      </c>
      <c r="F14106" s="35">
        <v>72101500</v>
      </c>
      <c r="G14106" s="33" t="s">
        <v>467</v>
      </c>
      <c r="H14106" s="33">
        <v>1</v>
      </c>
      <c r="I14106" s="33">
        <v>6</v>
      </c>
      <c r="J14106" s="36">
        <v>1</v>
      </c>
      <c r="K14106" s="37">
        <v>45000000</v>
      </c>
      <c r="L14106" s="38" t="s">
        <v>12</v>
      </c>
      <c r="M14106" s="38" t="s">
        <v>13</v>
      </c>
    </row>
    <row r="14107" spans="1:13" s="39" customFormat="1" ht="12.75" x14ac:dyDescent="0.2">
      <c r="A14107" s="33" t="s">
        <v>40</v>
      </c>
      <c r="B14107" s="33" t="s">
        <v>586</v>
      </c>
      <c r="C14107" s="34">
        <v>10</v>
      </c>
      <c r="D14107" s="33" t="s">
        <v>94</v>
      </c>
      <c r="E14107" s="33" t="s">
        <v>13001</v>
      </c>
      <c r="F14107" s="35">
        <v>72111002</v>
      </c>
      <c r="G14107" s="33" t="s">
        <v>15071</v>
      </c>
      <c r="H14107" s="33">
        <v>1</v>
      </c>
      <c r="I14107" s="33">
        <v>6</v>
      </c>
      <c r="J14107" s="36">
        <v>1</v>
      </c>
      <c r="K14107" s="37">
        <v>120000000</v>
      </c>
      <c r="L14107" s="38" t="s">
        <v>12</v>
      </c>
      <c r="M14107" s="38" t="s">
        <v>13</v>
      </c>
    </row>
    <row r="14108" spans="1:13" s="39" customFormat="1" ht="12.75" x14ac:dyDescent="0.2">
      <c r="A14108" s="33" t="s">
        <v>40</v>
      </c>
      <c r="B14108" s="33" t="s">
        <v>587</v>
      </c>
      <c r="C14108" s="34">
        <v>10</v>
      </c>
      <c r="D14108" s="33" t="s">
        <v>95</v>
      </c>
      <c r="E14108" s="33" t="s">
        <v>13002</v>
      </c>
      <c r="F14108" s="35">
        <v>72154109</v>
      </c>
      <c r="G14108" s="33" t="s">
        <v>15071</v>
      </c>
      <c r="H14108" s="33">
        <v>1</v>
      </c>
      <c r="I14108" s="33">
        <v>6</v>
      </c>
      <c r="J14108" s="36">
        <v>1</v>
      </c>
      <c r="K14108" s="37">
        <v>11920230</v>
      </c>
      <c r="L14108" s="38" t="s">
        <v>12</v>
      </c>
      <c r="M14108" s="38" t="s">
        <v>2371</v>
      </c>
    </row>
    <row r="14109" spans="1:13" s="39" customFormat="1" ht="12.75" x14ac:dyDescent="0.2">
      <c r="A14109" s="33" t="s">
        <v>40</v>
      </c>
      <c r="B14109" s="33" t="s">
        <v>587</v>
      </c>
      <c r="C14109" s="34">
        <v>10</v>
      </c>
      <c r="D14109" s="33" t="s">
        <v>95</v>
      </c>
      <c r="E14109" s="33" t="s">
        <v>13003</v>
      </c>
      <c r="F14109" s="35">
        <v>72151514</v>
      </c>
      <c r="G14109" s="33" t="s">
        <v>15071</v>
      </c>
      <c r="H14109" s="33">
        <v>1</v>
      </c>
      <c r="I14109" s="33">
        <v>6</v>
      </c>
      <c r="J14109" s="36">
        <v>1</v>
      </c>
      <c r="K14109" s="37">
        <v>10614800</v>
      </c>
      <c r="L14109" s="38" t="s">
        <v>12</v>
      </c>
      <c r="M14109" s="38" t="s">
        <v>2371</v>
      </c>
    </row>
    <row r="14110" spans="1:13" s="39" customFormat="1" ht="12.75" x14ac:dyDescent="0.2">
      <c r="A14110" s="33" t="s">
        <v>40</v>
      </c>
      <c r="B14110" s="33" t="s">
        <v>587</v>
      </c>
      <c r="C14110" s="34">
        <v>10</v>
      </c>
      <c r="D14110" s="33" t="s">
        <v>95</v>
      </c>
      <c r="E14110" s="33" t="s">
        <v>13004</v>
      </c>
      <c r="F14110" s="35">
        <v>72153608</v>
      </c>
      <c r="G14110" s="33" t="s">
        <v>15071</v>
      </c>
      <c r="H14110" s="33">
        <v>1</v>
      </c>
      <c r="I14110" s="33">
        <v>6</v>
      </c>
      <c r="J14110" s="36">
        <v>1</v>
      </c>
      <c r="K14110" s="37">
        <v>15604167</v>
      </c>
      <c r="L14110" s="38" t="s">
        <v>12</v>
      </c>
      <c r="M14110" s="38" t="s">
        <v>2371</v>
      </c>
    </row>
    <row r="14111" spans="1:13" s="39" customFormat="1" ht="12.75" x14ac:dyDescent="0.2">
      <c r="A14111" s="33" t="s">
        <v>40</v>
      </c>
      <c r="B14111" s="33" t="s">
        <v>587</v>
      </c>
      <c r="C14111" s="34">
        <v>10</v>
      </c>
      <c r="D14111" s="33" t="s">
        <v>95</v>
      </c>
      <c r="E14111" s="33" t="s">
        <v>13005</v>
      </c>
      <c r="F14111" s="35">
        <v>72101511</v>
      </c>
      <c r="G14111" s="33" t="s">
        <v>15071</v>
      </c>
      <c r="H14111" s="33">
        <v>1</v>
      </c>
      <c r="I14111" s="33">
        <v>6</v>
      </c>
      <c r="J14111" s="36">
        <v>1</v>
      </c>
      <c r="K14111" s="37">
        <v>4969440</v>
      </c>
      <c r="L14111" s="38" t="s">
        <v>12</v>
      </c>
      <c r="M14111" s="38" t="s">
        <v>2371</v>
      </c>
    </row>
    <row r="14112" spans="1:13" s="39" customFormat="1" ht="12.75" x14ac:dyDescent="0.2">
      <c r="A14112" s="33" t="s">
        <v>40</v>
      </c>
      <c r="B14112" s="33" t="s">
        <v>587</v>
      </c>
      <c r="C14112" s="34">
        <v>10</v>
      </c>
      <c r="D14112" s="33" t="s">
        <v>95</v>
      </c>
      <c r="E14112" s="33" t="s">
        <v>13006</v>
      </c>
      <c r="F14112" s="35">
        <v>81101707</v>
      </c>
      <c r="G14112" s="33" t="s">
        <v>15071</v>
      </c>
      <c r="H14112" s="33">
        <v>1</v>
      </c>
      <c r="I14112" s="33">
        <v>6</v>
      </c>
      <c r="J14112" s="36">
        <v>1</v>
      </c>
      <c r="K14112" s="37">
        <v>7049215</v>
      </c>
      <c r="L14112" s="38" t="s">
        <v>12</v>
      </c>
      <c r="M14112" s="38" t="s">
        <v>2371</v>
      </c>
    </row>
    <row r="14113" spans="1:13" s="39" customFormat="1" ht="12.75" x14ac:dyDescent="0.2">
      <c r="A14113" s="33" t="s">
        <v>40</v>
      </c>
      <c r="B14113" s="33" t="s">
        <v>587</v>
      </c>
      <c r="C14113" s="34">
        <v>10</v>
      </c>
      <c r="D14113" s="33" t="s">
        <v>95</v>
      </c>
      <c r="E14113" s="33" t="s">
        <v>15029</v>
      </c>
      <c r="F14113" s="35">
        <v>81111805</v>
      </c>
      <c r="G14113" s="33" t="s">
        <v>313</v>
      </c>
      <c r="H14113" s="33">
        <v>1</v>
      </c>
      <c r="I14113" s="33">
        <v>11</v>
      </c>
      <c r="J14113" s="36">
        <v>1</v>
      </c>
      <c r="K14113" s="37">
        <v>49967832.25</v>
      </c>
      <c r="L14113" s="38" t="s">
        <v>12</v>
      </c>
      <c r="M14113" s="38" t="s">
        <v>13</v>
      </c>
    </row>
    <row r="14114" spans="1:13" s="39" customFormat="1" ht="12.75" x14ac:dyDescent="0.2">
      <c r="A14114" s="33" t="s">
        <v>40</v>
      </c>
      <c r="B14114" s="33" t="s">
        <v>588</v>
      </c>
      <c r="C14114" s="34">
        <v>16</v>
      </c>
      <c r="D14114" s="33" t="s">
        <v>96</v>
      </c>
      <c r="E14114" s="33" t="s">
        <v>13007</v>
      </c>
      <c r="F14114" s="35">
        <v>72154019</v>
      </c>
      <c r="G14114" s="33" t="s">
        <v>15071</v>
      </c>
      <c r="H14114" s="33">
        <v>1</v>
      </c>
      <c r="I14114" s="33">
        <v>6</v>
      </c>
      <c r="J14114" s="36">
        <v>1</v>
      </c>
      <c r="K14114" s="37">
        <v>38698333</v>
      </c>
      <c r="L14114" s="38" t="s">
        <v>12</v>
      </c>
      <c r="M14114" s="38" t="s">
        <v>2371</v>
      </c>
    </row>
    <row r="14115" spans="1:13" s="39" customFormat="1" ht="12.75" x14ac:dyDescent="0.2">
      <c r="A14115" s="33" t="s">
        <v>40</v>
      </c>
      <c r="B14115" s="33" t="s">
        <v>590</v>
      </c>
      <c r="C14115" s="34">
        <v>10</v>
      </c>
      <c r="D14115" s="33" t="s">
        <v>39</v>
      </c>
      <c r="E14115" s="33" t="s">
        <v>13008</v>
      </c>
      <c r="F14115" s="35">
        <v>78181507</v>
      </c>
      <c r="G14115" s="33" t="s">
        <v>15071</v>
      </c>
      <c r="H14115" s="33">
        <v>1</v>
      </c>
      <c r="I14115" s="33">
        <v>6</v>
      </c>
      <c r="J14115" s="36">
        <v>1</v>
      </c>
      <c r="K14115" s="37">
        <v>318000000</v>
      </c>
      <c r="L14115" s="38" t="s">
        <v>12</v>
      </c>
      <c r="M14115" s="38" t="s">
        <v>2371</v>
      </c>
    </row>
    <row r="14116" spans="1:13" s="39" customFormat="1" ht="12.75" x14ac:dyDescent="0.2">
      <c r="A14116" s="33" t="s">
        <v>40</v>
      </c>
      <c r="B14116" s="33" t="s">
        <v>590</v>
      </c>
      <c r="C14116" s="34">
        <v>10</v>
      </c>
      <c r="D14116" s="33" t="s">
        <v>39</v>
      </c>
      <c r="E14116" s="33" t="s">
        <v>13009</v>
      </c>
      <c r="F14116" s="35">
        <v>78181507</v>
      </c>
      <c r="G14116" s="33" t="s">
        <v>466</v>
      </c>
      <c r="H14116" s="33">
        <v>1</v>
      </c>
      <c r="I14116" s="33">
        <v>6</v>
      </c>
      <c r="J14116" s="36">
        <v>1</v>
      </c>
      <c r="K14116" s="37">
        <v>70000000</v>
      </c>
      <c r="L14116" s="38" t="s">
        <v>12</v>
      </c>
      <c r="M14116" s="38" t="s">
        <v>2371</v>
      </c>
    </row>
    <row r="14117" spans="1:13" s="39" customFormat="1" ht="12.75" x14ac:dyDescent="0.2">
      <c r="A14117" s="33" t="s">
        <v>40</v>
      </c>
      <c r="B14117" s="33" t="s">
        <v>590</v>
      </c>
      <c r="C14117" s="34">
        <v>10</v>
      </c>
      <c r="D14117" s="33" t="s">
        <v>39</v>
      </c>
      <c r="E14117" s="33" t="s">
        <v>13010</v>
      </c>
      <c r="F14117" s="35">
        <v>78181507</v>
      </c>
      <c r="G14117" s="33" t="s">
        <v>15071</v>
      </c>
      <c r="H14117" s="33">
        <v>1</v>
      </c>
      <c r="I14117" s="33">
        <v>6</v>
      </c>
      <c r="J14117" s="36">
        <v>1</v>
      </c>
      <c r="K14117" s="37">
        <v>12000000</v>
      </c>
      <c r="L14117" s="38" t="s">
        <v>12</v>
      </c>
      <c r="M14117" s="38" t="s">
        <v>13</v>
      </c>
    </row>
    <row r="14118" spans="1:13" s="39" customFormat="1" ht="12.75" x14ac:dyDescent="0.2">
      <c r="A14118" s="33" t="s">
        <v>40</v>
      </c>
      <c r="B14118" s="33" t="s">
        <v>590</v>
      </c>
      <c r="C14118" s="34">
        <v>10</v>
      </c>
      <c r="D14118" s="33" t="s">
        <v>39</v>
      </c>
      <c r="E14118" s="33" t="s">
        <v>13011</v>
      </c>
      <c r="F14118" s="35">
        <v>78181500</v>
      </c>
      <c r="G14118" s="33" t="s">
        <v>466</v>
      </c>
      <c r="H14118" s="33">
        <v>1</v>
      </c>
      <c r="I14118" s="33">
        <v>11</v>
      </c>
      <c r="J14118" s="36">
        <v>1</v>
      </c>
      <c r="K14118" s="37">
        <v>26500000</v>
      </c>
      <c r="L14118" s="38" t="s">
        <v>12</v>
      </c>
      <c r="M14118" s="38" t="s">
        <v>2371</v>
      </c>
    </row>
    <row r="14119" spans="1:13" s="39" customFormat="1" ht="12.75" x14ac:dyDescent="0.2">
      <c r="A14119" s="33" t="s">
        <v>40</v>
      </c>
      <c r="B14119" s="33" t="s">
        <v>591</v>
      </c>
      <c r="C14119" s="34">
        <v>16</v>
      </c>
      <c r="D14119" s="33" t="s">
        <v>97</v>
      </c>
      <c r="E14119" s="33" t="s">
        <v>13012</v>
      </c>
      <c r="F14119" s="35">
        <v>72111002</v>
      </c>
      <c r="G14119" s="33" t="s">
        <v>15071</v>
      </c>
      <c r="H14119" s="33">
        <v>1</v>
      </c>
      <c r="I14119" s="33">
        <v>6</v>
      </c>
      <c r="J14119" s="36">
        <v>1</v>
      </c>
      <c r="K14119" s="37">
        <v>371000000</v>
      </c>
      <c r="L14119" s="38" t="s">
        <v>12</v>
      </c>
      <c r="M14119" s="38" t="s">
        <v>2371</v>
      </c>
    </row>
    <row r="14120" spans="1:13" s="39" customFormat="1" ht="12.75" x14ac:dyDescent="0.2">
      <c r="A14120" s="33" t="s">
        <v>40</v>
      </c>
      <c r="B14120" s="33" t="s">
        <v>592</v>
      </c>
      <c r="C14120" s="34">
        <v>10</v>
      </c>
      <c r="D14120" s="33" t="s">
        <v>24</v>
      </c>
      <c r="E14120" s="33" t="s">
        <v>13013</v>
      </c>
      <c r="F14120" s="35">
        <v>70111710</v>
      </c>
      <c r="G14120" s="33" t="s">
        <v>466</v>
      </c>
      <c r="H14120" s="33">
        <v>1</v>
      </c>
      <c r="I14120" s="33">
        <v>6</v>
      </c>
      <c r="J14120" s="36">
        <v>1</v>
      </c>
      <c r="K14120" s="37">
        <v>24987200</v>
      </c>
      <c r="L14120" s="38" t="s">
        <v>12</v>
      </c>
      <c r="M14120" s="38" t="s">
        <v>2371</v>
      </c>
    </row>
    <row r="14121" spans="1:13" s="39" customFormat="1" ht="12.75" x14ac:dyDescent="0.2">
      <c r="A14121" s="33" t="s">
        <v>40</v>
      </c>
      <c r="B14121" s="33" t="s">
        <v>592</v>
      </c>
      <c r="C14121" s="34">
        <v>10</v>
      </c>
      <c r="D14121" s="33" t="s">
        <v>24</v>
      </c>
      <c r="E14121" s="33" t="s">
        <v>13014</v>
      </c>
      <c r="F14121" s="35">
        <v>76111501</v>
      </c>
      <c r="G14121" s="33" t="s">
        <v>466</v>
      </c>
      <c r="H14121" s="33">
        <v>1</v>
      </c>
      <c r="I14121" s="33">
        <v>6</v>
      </c>
      <c r="J14121" s="36">
        <v>1</v>
      </c>
      <c r="K14121" s="37">
        <v>424028300.75999999</v>
      </c>
      <c r="L14121" s="38" t="s">
        <v>12</v>
      </c>
      <c r="M14121" s="38" t="s">
        <v>2371</v>
      </c>
    </row>
    <row r="14122" spans="1:13" s="39" customFormat="1" ht="12.75" x14ac:dyDescent="0.2">
      <c r="A14122" s="33" t="s">
        <v>40</v>
      </c>
      <c r="B14122" s="33" t="s">
        <v>592</v>
      </c>
      <c r="C14122" s="34">
        <v>10</v>
      </c>
      <c r="D14122" s="33" t="s">
        <v>24</v>
      </c>
      <c r="E14122" s="33" t="s">
        <v>11808</v>
      </c>
      <c r="F14122" s="35">
        <v>76111501</v>
      </c>
      <c r="G14122" s="33" t="s">
        <v>466</v>
      </c>
      <c r="H14122" s="33">
        <v>1</v>
      </c>
      <c r="I14122" s="33">
        <v>6</v>
      </c>
      <c r="J14122" s="36">
        <v>1</v>
      </c>
      <c r="K14122" s="37">
        <v>54781124.700000003</v>
      </c>
      <c r="L14122" s="38" t="s">
        <v>12</v>
      </c>
      <c r="M14122" s="38" t="s">
        <v>13</v>
      </c>
    </row>
    <row r="14123" spans="1:13" s="39" customFormat="1" ht="12.75" x14ac:dyDescent="0.2">
      <c r="A14123" s="33" t="s">
        <v>40</v>
      </c>
      <c r="B14123" s="33" t="s">
        <v>592</v>
      </c>
      <c r="C14123" s="34">
        <v>10</v>
      </c>
      <c r="D14123" s="33" t="s">
        <v>24</v>
      </c>
      <c r="E14123" s="33" t="s">
        <v>11809</v>
      </c>
      <c r="F14123" s="35">
        <v>76111501</v>
      </c>
      <c r="G14123" s="33" t="s">
        <v>15071</v>
      </c>
      <c r="H14123" s="33">
        <v>1</v>
      </c>
      <c r="I14123" s="33">
        <v>11</v>
      </c>
      <c r="J14123" s="36">
        <v>1</v>
      </c>
      <c r="K14123" s="37">
        <v>89064360</v>
      </c>
      <c r="L14123" s="38" t="s">
        <v>12</v>
      </c>
      <c r="M14123" s="38" t="s">
        <v>13</v>
      </c>
    </row>
    <row r="14124" spans="1:13" s="39" customFormat="1" ht="12.75" x14ac:dyDescent="0.2">
      <c r="A14124" s="33" t="s">
        <v>40</v>
      </c>
      <c r="B14124" s="33" t="s">
        <v>592</v>
      </c>
      <c r="C14124" s="34">
        <v>10</v>
      </c>
      <c r="D14124" s="33" t="s">
        <v>24</v>
      </c>
      <c r="E14124" s="33" t="s">
        <v>11806</v>
      </c>
      <c r="F14124" s="35">
        <v>70111710</v>
      </c>
      <c r="G14124" s="33" t="s">
        <v>466</v>
      </c>
      <c r="H14124" s="33">
        <v>1</v>
      </c>
      <c r="I14124" s="33">
        <v>6</v>
      </c>
      <c r="J14124" s="36">
        <v>1</v>
      </c>
      <c r="K14124" s="37">
        <v>289469.08</v>
      </c>
      <c r="L14124" s="38" t="s">
        <v>12</v>
      </c>
      <c r="M14124" s="38" t="s">
        <v>13</v>
      </c>
    </row>
    <row r="14125" spans="1:13" s="39" customFormat="1" ht="12.75" x14ac:dyDescent="0.2">
      <c r="A14125" s="33" t="s">
        <v>40</v>
      </c>
      <c r="B14125" s="33" t="s">
        <v>592</v>
      </c>
      <c r="C14125" s="34">
        <v>10</v>
      </c>
      <c r="D14125" s="33" t="s">
        <v>24</v>
      </c>
      <c r="E14125" s="33" t="s">
        <v>13014</v>
      </c>
      <c r="F14125" s="35">
        <v>76111501</v>
      </c>
      <c r="G14125" s="33" t="s">
        <v>466</v>
      </c>
      <c r="H14125" s="33">
        <v>1</v>
      </c>
      <c r="I14125" s="33">
        <v>6</v>
      </c>
      <c r="J14125" s="36">
        <v>1</v>
      </c>
      <c r="K14125" s="37">
        <v>23830860.399999999</v>
      </c>
      <c r="L14125" s="38" t="s">
        <v>12</v>
      </c>
      <c r="M14125" s="38" t="s">
        <v>13</v>
      </c>
    </row>
    <row r="14126" spans="1:13" s="39" customFormat="1" ht="12.75" x14ac:dyDescent="0.2">
      <c r="A14126" s="33" t="s">
        <v>40</v>
      </c>
      <c r="B14126" s="33" t="s">
        <v>592</v>
      </c>
      <c r="C14126" s="34">
        <v>10</v>
      </c>
      <c r="D14126" s="33" t="s">
        <v>24</v>
      </c>
      <c r="E14126" s="33" t="s">
        <v>11808</v>
      </c>
      <c r="F14126" s="35">
        <v>76111501</v>
      </c>
      <c r="G14126" s="33" t="s">
        <v>466</v>
      </c>
      <c r="H14126" s="33">
        <v>1</v>
      </c>
      <c r="I14126" s="33">
        <v>6</v>
      </c>
      <c r="J14126" s="36">
        <v>1</v>
      </c>
      <c r="K14126" s="37">
        <v>3046261.08</v>
      </c>
      <c r="L14126" s="38" t="s">
        <v>12</v>
      </c>
      <c r="M14126" s="38" t="s">
        <v>13</v>
      </c>
    </row>
    <row r="14127" spans="1:13" s="39" customFormat="1" ht="12.75" x14ac:dyDescent="0.2">
      <c r="A14127" s="33" t="s">
        <v>40</v>
      </c>
      <c r="B14127" s="33" t="s">
        <v>592</v>
      </c>
      <c r="C14127" s="34">
        <v>10</v>
      </c>
      <c r="D14127" s="33" t="s">
        <v>24</v>
      </c>
      <c r="E14127" s="33" t="s">
        <v>11809</v>
      </c>
      <c r="F14127" s="35">
        <v>76111501</v>
      </c>
      <c r="G14127" s="33" t="s">
        <v>467</v>
      </c>
      <c r="H14127" s="33">
        <v>1</v>
      </c>
      <c r="I14127" s="33">
        <v>6</v>
      </c>
      <c r="J14127" s="36">
        <v>1</v>
      </c>
      <c r="K14127" s="37">
        <v>4723800</v>
      </c>
      <c r="L14127" s="38" t="s">
        <v>12</v>
      </c>
      <c r="M14127" s="38" t="s">
        <v>13</v>
      </c>
    </row>
    <row r="14128" spans="1:13" s="39" customFormat="1" ht="12.75" x14ac:dyDescent="0.2">
      <c r="A14128" s="33" t="s">
        <v>40</v>
      </c>
      <c r="B14128" s="33" t="s">
        <v>2377</v>
      </c>
      <c r="C14128" s="34">
        <v>16</v>
      </c>
      <c r="D14128" s="33" t="s">
        <v>20</v>
      </c>
      <c r="E14128" s="33" t="s">
        <v>13015</v>
      </c>
      <c r="F14128" s="35">
        <v>90101700</v>
      </c>
      <c r="G14128" s="33" t="s">
        <v>313</v>
      </c>
      <c r="H14128" s="33">
        <v>1</v>
      </c>
      <c r="I14128" s="33">
        <v>6</v>
      </c>
      <c r="J14128" s="36">
        <v>1</v>
      </c>
      <c r="K14128" s="37">
        <v>282240000</v>
      </c>
      <c r="L14128" s="38" t="s">
        <v>12</v>
      </c>
      <c r="M14128" s="38" t="s">
        <v>13</v>
      </c>
    </row>
    <row r="14129" spans="1:13" s="39" customFormat="1" ht="12.75" x14ac:dyDescent="0.2">
      <c r="A14129" s="33" t="s">
        <v>40</v>
      </c>
      <c r="B14129" s="33" t="s">
        <v>2377</v>
      </c>
      <c r="C14129" s="34">
        <v>16</v>
      </c>
      <c r="D14129" s="33" t="s">
        <v>20</v>
      </c>
      <c r="E14129" s="33" t="s">
        <v>11815</v>
      </c>
      <c r="F14129" s="35">
        <v>90111603</v>
      </c>
      <c r="G14129" s="33" t="s">
        <v>313</v>
      </c>
      <c r="H14129" s="33">
        <v>1</v>
      </c>
      <c r="I14129" s="33">
        <v>6</v>
      </c>
      <c r="J14129" s="36">
        <v>1</v>
      </c>
      <c r="K14129" s="37">
        <v>220000000</v>
      </c>
      <c r="L14129" s="38" t="s">
        <v>12</v>
      </c>
      <c r="M14129" s="38" t="s">
        <v>13</v>
      </c>
    </row>
    <row r="14130" spans="1:13" s="39" customFormat="1" ht="12.75" x14ac:dyDescent="0.2">
      <c r="A14130" s="33" t="s">
        <v>40</v>
      </c>
      <c r="B14130" s="33" t="s">
        <v>2377</v>
      </c>
      <c r="C14130" s="34">
        <v>10</v>
      </c>
      <c r="D14130" s="33" t="s">
        <v>20</v>
      </c>
      <c r="E14130" s="33" t="s">
        <v>13016</v>
      </c>
      <c r="F14130" s="35">
        <v>90101700</v>
      </c>
      <c r="G14130" s="33" t="s">
        <v>313</v>
      </c>
      <c r="H14130" s="33">
        <v>1</v>
      </c>
      <c r="I14130" s="33">
        <v>6</v>
      </c>
      <c r="J14130" s="36">
        <v>1</v>
      </c>
      <c r="K14130" s="37">
        <v>8000000</v>
      </c>
      <c r="L14130" s="38" t="s">
        <v>12</v>
      </c>
      <c r="M14130" s="38" t="s">
        <v>13</v>
      </c>
    </row>
    <row r="14131" spans="1:13" s="39" customFormat="1" ht="12.75" x14ac:dyDescent="0.2">
      <c r="A14131" s="33" t="s">
        <v>40</v>
      </c>
      <c r="B14131" s="33" t="s">
        <v>2377</v>
      </c>
      <c r="C14131" s="34">
        <v>16</v>
      </c>
      <c r="D14131" s="33" t="s">
        <v>20</v>
      </c>
      <c r="E14131" s="33" t="s">
        <v>13017</v>
      </c>
      <c r="F14131" s="35">
        <v>90111501</v>
      </c>
      <c r="G14131" s="33" t="s">
        <v>313</v>
      </c>
      <c r="H14131" s="33">
        <v>1</v>
      </c>
      <c r="I14131" s="33">
        <v>6</v>
      </c>
      <c r="J14131" s="36">
        <v>1</v>
      </c>
      <c r="K14131" s="37">
        <v>4650000</v>
      </c>
      <c r="L14131" s="38" t="s">
        <v>12</v>
      </c>
      <c r="M14131" s="38" t="s">
        <v>13</v>
      </c>
    </row>
    <row r="14132" spans="1:13" s="39" customFormat="1" ht="12.75" x14ac:dyDescent="0.2">
      <c r="A14132" s="33" t="s">
        <v>40</v>
      </c>
      <c r="B14132" s="33" t="s">
        <v>2377</v>
      </c>
      <c r="C14132" s="34">
        <v>16</v>
      </c>
      <c r="D14132" s="33" t="s">
        <v>20</v>
      </c>
      <c r="E14132" s="33" t="s">
        <v>13018</v>
      </c>
      <c r="F14132" s="35">
        <v>90111501</v>
      </c>
      <c r="G14132" s="33" t="s">
        <v>313</v>
      </c>
      <c r="H14132" s="33">
        <v>1</v>
      </c>
      <c r="I14132" s="33">
        <v>6</v>
      </c>
      <c r="J14132" s="36">
        <v>1</v>
      </c>
      <c r="K14132" s="37">
        <v>4500000</v>
      </c>
      <c r="L14132" s="38" t="s">
        <v>12</v>
      </c>
      <c r="M14132" s="38" t="s">
        <v>13</v>
      </c>
    </row>
    <row r="14133" spans="1:13" s="39" customFormat="1" ht="12.75" x14ac:dyDescent="0.2">
      <c r="A14133" s="33" t="s">
        <v>40</v>
      </c>
      <c r="B14133" s="33" t="s">
        <v>11002</v>
      </c>
      <c r="C14133" s="34">
        <v>10</v>
      </c>
      <c r="D14133" s="33" t="s">
        <v>123</v>
      </c>
      <c r="E14133" s="33" t="s">
        <v>13019</v>
      </c>
      <c r="F14133" s="35">
        <v>92121504</v>
      </c>
      <c r="G14133" s="33" t="s">
        <v>467</v>
      </c>
      <c r="H14133" s="33">
        <v>1</v>
      </c>
      <c r="I14133" s="33">
        <v>6</v>
      </c>
      <c r="J14133" s="36">
        <v>1</v>
      </c>
      <c r="K14133" s="37">
        <v>1198876543.2</v>
      </c>
      <c r="L14133" s="38" t="s">
        <v>12</v>
      </c>
      <c r="M14133" s="38" t="s">
        <v>2371</v>
      </c>
    </row>
    <row r="14134" spans="1:13" s="39" customFormat="1" ht="12.75" x14ac:dyDescent="0.2">
      <c r="A14134" s="33" t="s">
        <v>40</v>
      </c>
      <c r="B14134" s="33" t="s">
        <v>596</v>
      </c>
      <c r="C14134" s="34">
        <v>10</v>
      </c>
      <c r="D14134" s="33" t="s">
        <v>99</v>
      </c>
      <c r="E14134" s="33" t="s">
        <v>13020</v>
      </c>
      <c r="F14134" s="35">
        <v>78102203</v>
      </c>
      <c r="G14134" s="33" t="s">
        <v>468</v>
      </c>
      <c r="H14134" s="33">
        <v>12</v>
      </c>
      <c r="I14134" s="33">
        <v>1</v>
      </c>
      <c r="J14134" s="36">
        <v>1</v>
      </c>
      <c r="K14134" s="37">
        <v>15482300</v>
      </c>
      <c r="L14134" s="38" t="s">
        <v>12</v>
      </c>
      <c r="M14134" s="38" t="s">
        <v>13</v>
      </c>
    </row>
    <row r="14135" spans="1:13" s="39" customFormat="1" ht="12.75" x14ac:dyDescent="0.2">
      <c r="A14135" s="33" t="s">
        <v>40</v>
      </c>
      <c r="B14135" s="33" t="s">
        <v>596</v>
      </c>
      <c r="C14135" s="34">
        <v>10</v>
      </c>
      <c r="D14135" s="33" t="s">
        <v>99</v>
      </c>
      <c r="E14135" s="33" t="s">
        <v>13021</v>
      </c>
      <c r="F14135" s="35">
        <v>78102203</v>
      </c>
      <c r="G14135" s="33" t="s">
        <v>468</v>
      </c>
      <c r="H14135" s="33">
        <v>1</v>
      </c>
      <c r="I14135" s="33">
        <v>6</v>
      </c>
      <c r="J14135" s="36">
        <v>1</v>
      </c>
      <c r="K14135" s="37">
        <v>13838900</v>
      </c>
      <c r="L14135" s="38" t="s">
        <v>12</v>
      </c>
      <c r="M14135" s="38" t="s">
        <v>2371</v>
      </c>
    </row>
    <row r="14136" spans="1:13" s="39" customFormat="1" ht="12.75" x14ac:dyDescent="0.2">
      <c r="A14136" s="33" t="s">
        <v>40</v>
      </c>
      <c r="B14136" s="33" t="s">
        <v>596</v>
      </c>
      <c r="C14136" s="34">
        <v>16</v>
      </c>
      <c r="D14136" s="33" t="s">
        <v>99</v>
      </c>
      <c r="E14136" s="33" t="s">
        <v>13022</v>
      </c>
      <c r="F14136" s="35">
        <v>78102203</v>
      </c>
      <c r="G14136" s="33" t="s">
        <v>15071</v>
      </c>
      <c r="H14136" s="33">
        <v>1</v>
      </c>
      <c r="I14136" s="33">
        <v>6</v>
      </c>
      <c r="J14136" s="36">
        <v>1</v>
      </c>
      <c r="K14136" s="37">
        <v>2000000</v>
      </c>
      <c r="L14136" s="38" t="s">
        <v>12</v>
      </c>
      <c r="M14136" s="38" t="s">
        <v>13</v>
      </c>
    </row>
    <row r="14137" spans="1:13" s="39" customFormat="1" ht="12.75" x14ac:dyDescent="0.2">
      <c r="A14137" s="33" t="s">
        <v>40</v>
      </c>
      <c r="B14137" s="33" t="s">
        <v>597</v>
      </c>
      <c r="C14137" s="34">
        <v>10</v>
      </c>
      <c r="D14137" s="33" t="s">
        <v>100</v>
      </c>
      <c r="E14137" s="33" t="s">
        <v>11832</v>
      </c>
      <c r="F14137" s="35">
        <v>78111803</v>
      </c>
      <c r="G14137" s="33" t="s">
        <v>15070</v>
      </c>
      <c r="H14137" s="33">
        <v>1</v>
      </c>
      <c r="I14137" s="33">
        <v>11</v>
      </c>
      <c r="J14137" s="36">
        <v>1</v>
      </c>
      <c r="K14137" s="37">
        <v>4889598</v>
      </c>
      <c r="L14137" s="38" t="s">
        <v>12</v>
      </c>
      <c r="M14137" s="38" t="s">
        <v>13</v>
      </c>
    </row>
    <row r="14138" spans="1:13" s="39" customFormat="1" ht="12.75" x14ac:dyDescent="0.2">
      <c r="A14138" s="33" t="s">
        <v>40</v>
      </c>
      <c r="B14138" s="33" t="s">
        <v>597</v>
      </c>
      <c r="C14138" s="34">
        <v>16</v>
      </c>
      <c r="D14138" s="33" t="s">
        <v>100</v>
      </c>
      <c r="E14138" s="33" t="s">
        <v>11831</v>
      </c>
      <c r="F14138" s="35">
        <v>78111803</v>
      </c>
      <c r="G14138" s="33" t="s">
        <v>15070</v>
      </c>
      <c r="H14138" s="33">
        <v>1</v>
      </c>
      <c r="I14138" s="33">
        <v>6</v>
      </c>
      <c r="J14138" s="36">
        <v>1</v>
      </c>
      <c r="K14138" s="37">
        <v>9981724</v>
      </c>
      <c r="L14138" s="38" t="s">
        <v>12</v>
      </c>
      <c r="M14138" s="38" t="s">
        <v>13</v>
      </c>
    </row>
    <row r="14139" spans="1:13" s="39" customFormat="1" ht="12.75" x14ac:dyDescent="0.2">
      <c r="A14139" s="33" t="s">
        <v>40</v>
      </c>
      <c r="B14139" s="33" t="s">
        <v>597</v>
      </c>
      <c r="C14139" s="34">
        <v>10</v>
      </c>
      <c r="D14139" s="33" t="s">
        <v>100</v>
      </c>
      <c r="E14139" s="33" t="s">
        <v>15030</v>
      </c>
      <c r="F14139" s="35">
        <v>78101800</v>
      </c>
      <c r="G14139" s="33" t="s">
        <v>15071</v>
      </c>
      <c r="H14139" s="33">
        <v>2</v>
      </c>
      <c r="I14139" s="33">
        <v>11</v>
      </c>
      <c r="J14139" s="36">
        <v>1</v>
      </c>
      <c r="K14139" s="37">
        <v>36000000</v>
      </c>
      <c r="L14139" s="38" t="s">
        <v>12</v>
      </c>
      <c r="M14139" s="38" t="s">
        <v>13</v>
      </c>
    </row>
    <row r="14140" spans="1:13" s="39" customFormat="1" ht="12.75" x14ac:dyDescent="0.2">
      <c r="A14140" s="33" t="s">
        <v>40</v>
      </c>
      <c r="B14140" s="33" t="s">
        <v>597</v>
      </c>
      <c r="C14140" s="34">
        <v>10</v>
      </c>
      <c r="D14140" s="33" t="s">
        <v>100</v>
      </c>
      <c r="E14140" s="33" t="s">
        <v>11828</v>
      </c>
      <c r="F14140" s="35">
        <v>20102301</v>
      </c>
      <c r="G14140" s="33" t="s">
        <v>15071</v>
      </c>
      <c r="H14140" s="33">
        <v>1</v>
      </c>
      <c r="I14140" s="33">
        <v>6</v>
      </c>
      <c r="J14140" s="36">
        <v>1</v>
      </c>
      <c r="K14140" s="37">
        <v>17500000</v>
      </c>
      <c r="L14140" s="38" t="s">
        <v>12</v>
      </c>
      <c r="M14140" s="38" t="s">
        <v>13</v>
      </c>
    </row>
    <row r="14141" spans="1:13" s="39" customFormat="1" ht="12.75" x14ac:dyDescent="0.2">
      <c r="A14141" s="33" t="s">
        <v>40</v>
      </c>
      <c r="B14141" s="33" t="s">
        <v>599</v>
      </c>
      <c r="C14141" s="34">
        <v>16</v>
      </c>
      <c r="D14141" s="33" t="s">
        <v>31</v>
      </c>
      <c r="E14141" s="33" t="s">
        <v>11835</v>
      </c>
      <c r="F14141" s="35">
        <v>83101500</v>
      </c>
      <c r="G14141" s="33" t="s">
        <v>15070</v>
      </c>
      <c r="H14141" s="33">
        <v>1</v>
      </c>
      <c r="I14141" s="33">
        <v>6</v>
      </c>
      <c r="J14141" s="36">
        <v>1</v>
      </c>
      <c r="K14141" s="37">
        <v>8111075</v>
      </c>
      <c r="L14141" s="38" t="s">
        <v>12</v>
      </c>
      <c r="M14141" s="38" t="s">
        <v>13</v>
      </c>
    </row>
    <row r="14142" spans="1:13" s="39" customFormat="1" ht="12.75" x14ac:dyDescent="0.2">
      <c r="A14142" s="33" t="s">
        <v>40</v>
      </c>
      <c r="B14142" s="33" t="s">
        <v>599</v>
      </c>
      <c r="C14142" s="34">
        <v>10</v>
      </c>
      <c r="D14142" s="33" t="s">
        <v>31</v>
      </c>
      <c r="E14142" s="33" t="s">
        <v>11836</v>
      </c>
      <c r="F14142" s="35">
        <v>83101500</v>
      </c>
      <c r="G14142" s="33" t="s">
        <v>15070</v>
      </c>
      <c r="H14142" s="33">
        <v>1</v>
      </c>
      <c r="I14142" s="33">
        <v>6</v>
      </c>
      <c r="J14142" s="36">
        <v>1</v>
      </c>
      <c r="K14142" s="37">
        <v>12119433</v>
      </c>
      <c r="L14142" s="38" t="s">
        <v>12</v>
      </c>
      <c r="M14142" s="38" t="s">
        <v>13</v>
      </c>
    </row>
    <row r="14143" spans="1:13" s="39" customFormat="1" ht="12.75" x14ac:dyDescent="0.2">
      <c r="A14143" s="33" t="s">
        <v>40</v>
      </c>
      <c r="B14143" s="33" t="s">
        <v>599</v>
      </c>
      <c r="C14143" s="34">
        <v>10</v>
      </c>
      <c r="D14143" s="33" t="s">
        <v>31</v>
      </c>
      <c r="E14143" s="33" t="s">
        <v>15031</v>
      </c>
      <c r="F14143" s="35">
        <v>83101509</v>
      </c>
      <c r="G14143" s="33" t="s">
        <v>15070</v>
      </c>
      <c r="H14143" s="33">
        <v>2</v>
      </c>
      <c r="I14143" s="33">
        <v>11</v>
      </c>
      <c r="J14143" s="36">
        <v>1</v>
      </c>
      <c r="K14143" s="37">
        <v>12000000</v>
      </c>
      <c r="L14143" s="38" t="s">
        <v>12</v>
      </c>
      <c r="M14143" s="38" t="s">
        <v>13</v>
      </c>
    </row>
    <row r="14144" spans="1:13" s="39" customFormat="1" ht="12.75" x14ac:dyDescent="0.2">
      <c r="A14144" s="33" t="s">
        <v>40</v>
      </c>
      <c r="B14144" s="33" t="s">
        <v>599</v>
      </c>
      <c r="C14144" s="34">
        <v>10</v>
      </c>
      <c r="D14144" s="33" t="s">
        <v>31</v>
      </c>
      <c r="E14144" s="33" t="s">
        <v>13023</v>
      </c>
      <c r="F14144" s="35">
        <v>83101501</v>
      </c>
      <c r="G14144" s="33" t="s">
        <v>15070</v>
      </c>
      <c r="H14144" s="33">
        <v>1</v>
      </c>
      <c r="I14144" s="33">
        <v>6</v>
      </c>
      <c r="J14144" s="36">
        <v>1</v>
      </c>
      <c r="K14144" s="37">
        <v>4200000</v>
      </c>
      <c r="L14144" s="38" t="s">
        <v>12</v>
      </c>
      <c r="M14144" s="38" t="s">
        <v>13</v>
      </c>
    </row>
    <row r="14145" spans="1:13" s="39" customFormat="1" ht="12.75" x14ac:dyDescent="0.2">
      <c r="A14145" s="33" t="s">
        <v>40</v>
      </c>
      <c r="B14145" s="33" t="s">
        <v>600</v>
      </c>
      <c r="C14145" s="34">
        <v>16</v>
      </c>
      <c r="D14145" s="33" t="s">
        <v>18</v>
      </c>
      <c r="E14145" s="33" t="s">
        <v>8120</v>
      </c>
      <c r="F14145" s="35">
        <v>83101804</v>
      </c>
      <c r="G14145" s="33" t="s">
        <v>15070</v>
      </c>
      <c r="H14145" s="33">
        <v>1</v>
      </c>
      <c r="I14145" s="33">
        <v>6</v>
      </c>
      <c r="J14145" s="36">
        <v>1</v>
      </c>
      <c r="K14145" s="37">
        <v>5625650</v>
      </c>
      <c r="L14145" s="38" t="s">
        <v>12</v>
      </c>
      <c r="M14145" s="38" t="s">
        <v>13</v>
      </c>
    </row>
    <row r="14146" spans="1:13" s="39" customFormat="1" ht="12.75" x14ac:dyDescent="0.2">
      <c r="A14146" s="33" t="s">
        <v>40</v>
      </c>
      <c r="B14146" s="33" t="s">
        <v>600</v>
      </c>
      <c r="C14146" s="34">
        <v>10</v>
      </c>
      <c r="D14146" s="33" t="s">
        <v>18</v>
      </c>
      <c r="E14146" s="33" t="s">
        <v>18</v>
      </c>
      <c r="F14146" s="35">
        <v>83101804</v>
      </c>
      <c r="G14146" s="33" t="s">
        <v>15070</v>
      </c>
      <c r="H14146" s="33">
        <v>1</v>
      </c>
      <c r="I14146" s="33">
        <v>6</v>
      </c>
      <c r="J14146" s="36">
        <v>1</v>
      </c>
      <c r="K14146" s="37">
        <v>69722964</v>
      </c>
      <c r="L14146" s="38" t="s">
        <v>12</v>
      </c>
      <c r="M14146" s="38" t="s">
        <v>13</v>
      </c>
    </row>
    <row r="14147" spans="1:13" s="39" customFormat="1" ht="12.75" x14ac:dyDescent="0.2">
      <c r="A14147" s="33" t="s">
        <v>40</v>
      </c>
      <c r="B14147" s="33" t="s">
        <v>600</v>
      </c>
      <c r="C14147" s="34">
        <v>10</v>
      </c>
      <c r="D14147" s="33" t="s">
        <v>18</v>
      </c>
      <c r="E14147" s="33" t="s">
        <v>15032</v>
      </c>
      <c r="F14147" s="35">
        <v>83101804</v>
      </c>
      <c r="G14147" s="33" t="s">
        <v>15070</v>
      </c>
      <c r="H14147" s="33">
        <v>2</v>
      </c>
      <c r="I14147" s="33">
        <v>11</v>
      </c>
      <c r="J14147" s="36">
        <v>1</v>
      </c>
      <c r="K14147" s="37">
        <v>18000000</v>
      </c>
      <c r="L14147" s="38" t="s">
        <v>12</v>
      </c>
      <c r="M14147" s="38" t="s">
        <v>13</v>
      </c>
    </row>
    <row r="14148" spans="1:13" s="39" customFormat="1" ht="12.75" x14ac:dyDescent="0.2">
      <c r="A14148" s="33" t="s">
        <v>40</v>
      </c>
      <c r="B14148" s="33" t="s">
        <v>600</v>
      </c>
      <c r="C14148" s="34">
        <v>10</v>
      </c>
      <c r="D14148" s="33" t="s">
        <v>18</v>
      </c>
      <c r="E14148" s="33" t="s">
        <v>13024</v>
      </c>
      <c r="F14148" s="35">
        <v>83101807</v>
      </c>
      <c r="G14148" s="33" t="s">
        <v>15070</v>
      </c>
      <c r="H14148" s="33">
        <v>1</v>
      </c>
      <c r="I14148" s="33">
        <v>6</v>
      </c>
      <c r="J14148" s="36">
        <v>1</v>
      </c>
      <c r="K14148" s="37">
        <v>32600000</v>
      </c>
      <c r="L14148" s="38" t="s">
        <v>12</v>
      </c>
      <c r="M14148" s="38" t="s">
        <v>13</v>
      </c>
    </row>
    <row r="14149" spans="1:13" s="39" customFormat="1" ht="12.75" x14ac:dyDescent="0.2">
      <c r="A14149" s="33" t="s">
        <v>40</v>
      </c>
      <c r="B14149" s="33" t="s">
        <v>2380</v>
      </c>
      <c r="C14149" s="34">
        <v>10</v>
      </c>
      <c r="D14149" s="33" t="s">
        <v>4543</v>
      </c>
      <c r="E14149" s="33" t="s">
        <v>4543</v>
      </c>
      <c r="F14149" s="35">
        <v>83101601</v>
      </c>
      <c r="G14149" s="33" t="s">
        <v>15070</v>
      </c>
      <c r="H14149" s="33">
        <v>1</v>
      </c>
      <c r="I14149" s="33">
        <v>6</v>
      </c>
      <c r="J14149" s="36">
        <v>1</v>
      </c>
      <c r="K14149" s="37">
        <v>2243030</v>
      </c>
      <c r="L14149" s="38" t="s">
        <v>12</v>
      </c>
      <c r="M14149" s="38" t="s">
        <v>13</v>
      </c>
    </row>
    <row r="14150" spans="1:13" s="39" customFormat="1" ht="12.75" x14ac:dyDescent="0.2">
      <c r="A14150" s="33" t="s">
        <v>40</v>
      </c>
      <c r="B14150" s="33" t="s">
        <v>2380</v>
      </c>
      <c r="C14150" s="34">
        <v>16</v>
      </c>
      <c r="D14150" s="33" t="s">
        <v>4543</v>
      </c>
      <c r="E14150" s="33" t="s">
        <v>4543</v>
      </c>
      <c r="F14150" s="35">
        <v>83101601</v>
      </c>
      <c r="G14150" s="33" t="s">
        <v>15070</v>
      </c>
      <c r="H14150" s="33">
        <v>1</v>
      </c>
      <c r="I14150" s="33">
        <v>6</v>
      </c>
      <c r="J14150" s="36">
        <v>1</v>
      </c>
      <c r="K14150" s="37">
        <v>1969800</v>
      </c>
      <c r="L14150" s="38" t="s">
        <v>12</v>
      </c>
      <c r="M14150" s="38" t="s">
        <v>13</v>
      </c>
    </row>
    <row r="14151" spans="1:13" s="39" customFormat="1" ht="12.75" x14ac:dyDescent="0.2">
      <c r="A14151" s="33" t="s">
        <v>40</v>
      </c>
      <c r="B14151" s="33" t="s">
        <v>11582</v>
      </c>
      <c r="C14151" s="34">
        <v>10</v>
      </c>
      <c r="D14151" s="33" t="s">
        <v>13933</v>
      </c>
      <c r="E14151" s="33" t="s">
        <v>11838</v>
      </c>
      <c r="F14151" s="35">
        <v>81161703</v>
      </c>
      <c r="G14151" s="33" t="s">
        <v>15070</v>
      </c>
      <c r="H14151" s="33">
        <v>1</v>
      </c>
      <c r="I14151" s="33">
        <v>6</v>
      </c>
      <c r="J14151" s="36">
        <v>1</v>
      </c>
      <c r="K14151" s="37">
        <v>150928818.67000002</v>
      </c>
      <c r="L14151" s="38" t="s">
        <v>12</v>
      </c>
      <c r="M14151" s="38" t="s">
        <v>13</v>
      </c>
    </row>
    <row r="14152" spans="1:13" s="39" customFormat="1" ht="12.75" x14ac:dyDescent="0.2">
      <c r="A14152" s="33" t="s">
        <v>40</v>
      </c>
      <c r="B14152" s="33" t="s">
        <v>11582</v>
      </c>
      <c r="C14152" s="34">
        <v>10</v>
      </c>
      <c r="D14152" s="33" t="s">
        <v>13933</v>
      </c>
      <c r="E14152" s="33" t="s">
        <v>13025</v>
      </c>
      <c r="F14152" s="35">
        <v>81161703</v>
      </c>
      <c r="G14152" s="33" t="s">
        <v>15070</v>
      </c>
      <c r="H14152" s="33">
        <v>1</v>
      </c>
      <c r="I14152" s="33">
        <v>6</v>
      </c>
      <c r="J14152" s="36">
        <v>1</v>
      </c>
      <c r="K14152" s="37">
        <v>20000000</v>
      </c>
      <c r="L14152" s="38" t="s">
        <v>12</v>
      </c>
      <c r="M14152" s="38" t="s">
        <v>13</v>
      </c>
    </row>
    <row r="14153" spans="1:13" s="39" customFormat="1" ht="12.75" x14ac:dyDescent="0.2">
      <c r="A14153" s="33" t="s">
        <v>40</v>
      </c>
      <c r="B14153" s="33" t="s">
        <v>601</v>
      </c>
      <c r="C14153" s="34">
        <v>10</v>
      </c>
      <c r="D14153" s="33" t="s">
        <v>8121</v>
      </c>
      <c r="E14153" s="33" t="s">
        <v>10655</v>
      </c>
      <c r="F14153" s="35">
        <v>83111501</v>
      </c>
      <c r="G14153" s="33" t="s">
        <v>15070</v>
      </c>
      <c r="H14153" s="33">
        <v>1</v>
      </c>
      <c r="I14153" s="33">
        <v>6</v>
      </c>
      <c r="J14153" s="36">
        <v>1</v>
      </c>
      <c r="K14153" s="37">
        <v>33949920</v>
      </c>
      <c r="L14153" s="38" t="s">
        <v>12</v>
      </c>
      <c r="M14153" s="38" t="s">
        <v>13</v>
      </c>
    </row>
    <row r="14154" spans="1:13" s="39" customFormat="1" ht="12.75" x14ac:dyDescent="0.2">
      <c r="A14154" s="33" t="s">
        <v>40</v>
      </c>
      <c r="B14154" s="33" t="s">
        <v>601</v>
      </c>
      <c r="C14154" s="34">
        <v>10</v>
      </c>
      <c r="D14154" s="33" t="s">
        <v>8121</v>
      </c>
      <c r="E14154" s="33" t="s">
        <v>13026</v>
      </c>
      <c r="F14154" s="35">
        <v>83111501</v>
      </c>
      <c r="G14154" s="33" t="s">
        <v>15070</v>
      </c>
      <c r="H14154" s="33">
        <v>1</v>
      </c>
      <c r="I14154" s="33">
        <v>6</v>
      </c>
      <c r="J14154" s="36">
        <v>1</v>
      </c>
      <c r="K14154" s="37">
        <v>7500000</v>
      </c>
      <c r="L14154" s="38" t="s">
        <v>12</v>
      </c>
      <c r="M14154" s="38" t="s">
        <v>13</v>
      </c>
    </row>
    <row r="14155" spans="1:13" s="39" customFormat="1" ht="12.75" x14ac:dyDescent="0.2">
      <c r="A14155" s="33" t="s">
        <v>40</v>
      </c>
      <c r="B14155" s="33" t="s">
        <v>601</v>
      </c>
      <c r="C14155" s="34">
        <v>10</v>
      </c>
      <c r="D14155" s="33" t="s">
        <v>8121</v>
      </c>
      <c r="E14155" s="33" t="s">
        <v>13027</v>
      </c>
      <c r="F14155" s="35">
        <v>83111500</v>
      </c>
      <c r="G14155" s="33" t="s">
        <v>15070</v>
      </c>
      <c r="H14155" s="33">
        <v>1</v>
      </c>
      <c r="I14155" s="33">
        <v>6</v>
      </c>
      <c r="J14155" s="36">
        <v>1</v>
      </c>
      <c r="K14155" s="37">
        <v>4000000</v>
      </c>
      <c r="L14155" s="38" t="s">
        <v>12</v>
      </c>
      <c r="M14155" s="38" t="s">
        <v>13</v>
      </c>
    </row>
    <row r="14156" spans="1:13" s="39" customFormat="1" ht="12.75" x14ac:dyDescent="0.2">
      <c r="A14156" s="33" t="s">
        <v>40</v>
      </c>
      <c r="B14156" s="33" t="s">
        <v>601</v>
      </c>
      <c r="C14156" s="34">
        <v>10</v>
      </c>
      <c r="D14156" s="33" t="s">
        <v>8121</v>
      </c>
      <c r="E14156" s="33" t="s">
        <v>13028</v>
      </c>
      <c r="F14156" s="35">
        <v>83111501</v>
      </c>
      <c r="G14156" s="33" t="s">
        <v>15070</v>
      </c>
      <c r="H14156" s="33">
        <v>1</v>
      </c>
      <c r="I14156" s="33">
        <v>6</v>
      </c>
      <c r="J14156" s="36">
        <v>1</v>
      </c>
      <c r="K14156" s="37">
        <v>18000000</v>
      </c>
      <c r="L14156" s="38" t="s">
        <v>12</v>
      </c>
      <c r="M14156" s="38" t="s">
        <v>13</v>
      </c>
    </row>
    <row r="14157" spans="1:13" s="39" customFormat="1" ht="12.75" x14ac:dyDescent="0.2">
      <c r="A14157" s="33" t="s">
        <v>40</v>
      </c>
      <c r="B14157" s="33" t="s">
        <v>602</v>
      </c>
      <c r="C14157" s="34">
        <v>10</v>
      </c>
      <c r="D14157" s="33" t="s">
        <v>101</v>
      </c>
      <c r="E14157" s="33" t="s">
        <v>11841</v>
      </c>
      <c r="F14157" s="35">
        <v>83121703</v>
      </c>
      <c r="G14157" s="33" t="s">
        <v>15070</v>
      </c>
      <c r="H14157" s="33">
        <v>1</v>
      </c>
      <c r="I14157" s="33">
        <v>6</v>
      </c>
      <c r="J14157" s="36">
        <v>1</v>
      </c>
      <c r="K14157" s="37">
        <v>64325748</v>
      </c>
      <c r="L14157" s="38" t="s">
        <v>12</v>
      </c>
      <c r="M14157" s="38" t="s">
        <v>13</v>
      </c>
    </row>
    <row r="14158" spans="1:13" s="39" customFormat="1" ht="12.75" x14ac:dyDescent="0.2">
      <c r="A14158" s="33" t="s">
        <v>40</v>
      </c>
      <c r="B14158" s="33" t="s">
        <v>602</v>
      </c>
      <c r="C14158" s="34">
        <v>10</v>
      </c>
      <c r="D14158" s="33" t="s">
        <v>101</v>
      </c>
      <c r="E14158" s="33" t="s">
        <v>13029</v>
      </c>
      <c r="F14158" s="35">
        <v>83111800</v>
      </c>
      <c r="G14158" s="33" t="s">
        <v>15070</v>
      </c>
      <c r="H14158" s="33">
        <v>2</v>
      </c>
      <c r="I14158" s="33">
        <v>10</v>
      </c>
      <c r="J14158" s="36">
        <v>1</v>
      </c>
      <c r="K14158" s="37">
        <v>7500000</v>
      </c>
      <c r="L14158" s="38" t="s">
        <v>12</v>
      </c>
      <c r="M14158" s="38" t="s">
        <v>13</v>
      </c>
    </row>
    <row r="14159" spans="1:13" s="39" customFormat="1" ht="12.75" x14ac:dyDescent="0.2">
      <c r="A14159" s="33" t="s">
        <v>40</v>
      </c>
      <c r="B14159" s="33" t="s">
        <v>602</v>
      </c>
      <c r="C14159" s="34">
        <v>10</v>
      </c>
      <c r="D14159" s="33" t="s">
        <v>101</v>
      </c>
      <c r="E14159" s="33" t="s">
        <v>13030</v>
      </c>
      <c r="F14159" s="35">
        <v>72151000</v>
      </c>
      <c r="G14159" s="33" t="s">
        <v>15070</v>
      </c>
      <c r="H14159" s="33">
        <v>1</v>
      </c>
      <c r="I14159" s="33">
        <v>6</v>
      </c>
      <c r="J14159" s="36">
        <v>1</v>
      </c>
      <c r="K14159" s="37">
        <v>2000000</v>
      </c>
      <c r="L14159" s="38" t="s">
        <v>12</v>
      </c>
      <c r="M14159" s="38" t="s">
        <v>13</v>
      </c>
    </row>
    <row r="14160" spans="1:13" s="39" customFormat="1" ht="12.75" x14ac:dyDescent="0.2">
      <c r="A14160" s="33" t="s">
        <v>40</v>
      </c>
      <c r="B14160" s="33" t="s">
        <v>602</v>
      </c>
      <c r="C14160" s="34">
        <v>10</v>
      </c>
      <c r="D14160" s="33" t="s">
        <v>101</v>
      </c>
      <c r="E14160" s="33" t="s">
        <v>13031</v>
      </c>
      <c r="F14160" s="35">
        <v>83111801</v>
      </c>
      <c r="G14160" s="33" t="s">
        <v>15070</v>
      </c>
      <c r="H14160" s="33">
        <v>2</v>
      </c>
      <c r="I14160" s="33">
        <v>11</v>
      </c>
      <c r="J14160" s="36">
        <v>1</v>
      </c>
      <c r="K14160" s="37">
        <v>1800000</v>
      </c>
      <c r="L14160" s="38" t="s">
        <v>12</v>
      </c>
      <c r="M14160" s="38" t="s">
        <v>13</v>
      </c>
    </row>
    <row r="14161" spans="1:13" s="39" customFormat="1" ht="12.75" x14ac:dyDescent="0.2">
      <c r="A14161" s="33" t="s">
        <v>40</v>
      </c>
      <c r="B14161" s="33" t="s">
        <v>602</v>
      </c>
      <c r="C14161" s="34">
        <v>10</v>
      </c>
      <c r="D14161" s="33" t="s">
        <v>101</v>
      </c>
      <c r="E14161" s="33" t="s">
        <v>15033</v>
      </c>
      <c r="F14161" s="35">
        <v>83111801</v>
      </c>
      <c r="G14161" s="33" t="s">
        <v>15070</v>
      </c>
      <c r="H14161" s="33">
        <v>2</v>
      </c>
      <c r="I14161" s="33">
        <v>11</v>
      </c>
      <c r="J14161" s="36">
        <v>1</v>
      </c>
      <c r="K14161" s="37">
        <v>2160000</v>
      </c>
      <c r="L14161" s="38" t="s">
        <v>12</v>
      </c>
      <c r="M14161" s="38" t="s">
        <v>13</v>
      </c>
    </row>
    <row r="14162" spans="1:13" s="39" customFormat="1" ht="12.75" x14ac:dyDescent="0.2">
      <c r="A14162" s="33" t="s">
        <v>40</v>
      </c>
      <c r="B14162" s="33" t="s">
        <v>602</v>
      </c>
      <c r="C14162" s="34">
        <v>10</v>
      </c>
      <c r="D14162" s="33" t="s">
        <v>101</v>
      </c>
      <c r="E14162" s="33" t="s">
        <v>15034</v>
      </c>
      <c r="F14162" s="35">
        <v>83111801</v>
      </c>
      <c r="G14162" s="33" t="s">
        <v>15070</v>
      </c>
      <c r="H14162" s="33">
        <v>1</v>
      </c>
      <c r="I14162" s="33">
        <v>6</v>
      </c>
      <c r="J14162" s="36">
        <v>1</v>
      </c>
      <c r="K14162" s="37">
        <v>1836000</v>
      </c>
      <c r="L14162" s="38" t="s">
        <v>12</v>
      </c>
      <c r="M14162" s="38" t="s">
        <v>13</v>
      </c>
    </row>
    <row r="14163" spans="1:13" s="39" customFormat="1" ht="12.75" x14ac:dyDescent="0.2">
      <c r="A14163" s="33" t="s">
        <v>40</v>
      </c>
      <c r="B14163" s="33" t="s">
        <v>602</v>
      </c>
      <c r="C14163" s="34">
        <v>10</v>
      </c>
      <c r="D14163" s="33" t="s">
        <v>101</v>
      </c>
      <c r="E14163" s="33" t="s">
        <v>13032</v>
      </c>
      <c r="F14163" s="35">
        <v>83111801</v>
      </c>
      <c r="G14163" s="33" t="s">
        <v>15070</v>
      </c>
      <c r="H14163" s="33">
        <v>1</v>
      </c>
      <c r="I14163" s="33">
        <v>6</v>
      </c>
      <c r="J14163" s="36">
        <v>1</v>
      </c>
      <c r="K14163" s="37">
        <v>2000000</v>
      </c>
      <c r="L14163" s="38" t="s">
        <v>12</v>
      </c>
      <c r="M14163" s="38" t="s">
        <v>13</v>
      </c>
    </row>
    <row r="14164" spans="1:13" s="39" customFormat="1" ht="12.75" x14ac:dyDescent="0.2">
      <c r="A14164" s="33" t="s">
        <v>40</v>
      </c>
      <c r="B14164" s="33" t="s">
        <v>602</v>
      </c>
      <c r="C14164" s="34">
        <v>10</v>
      </c>
      <c r="D14164" s="33" t="s">
        <v>101</v>
      </c>
      <c r="E14164" s="33" t="s">
        <v>13033</v>
      </c>
      <c r="F14164" s="35">
        <v>83111801</v>
      </c>
      <c r="G14164" s="33" t="s">
        <v>15070</v>
      </c>
      <c r="H14164" s="33">
        <v>1</v>
      </c>
      <c r="I14164" s="33">
        <v>12</v>
      </c>
      <c r="J14164" s="36">
        <v>1</v>
      </c>
      <c r="K14164" s="37">
        <v>1300000</v>
      </c>
      <c r="L14164" s="38" t="s">
        <v>12</v>
      </c>
      <c r="M14164" s="38" t="s">
        <v>13</v>
      </c>
    </row>
    <row r="14165" spans="1:13" s="39" customFormat="1" ht="12.75" x14ac:dyDescent="0.2">
      <c r="A14165" s="33" t="s">
        <v>40</v>
      </c>
      <c r="B14165" s="33" t="s">
        <v>602</v>
      </c>
      <c r="C14165" s="34">
        <v>10</v>
      </c>
      <c r="D14165" s="33" t="s">
        <v>101</v>
      </c>
      <c r="E14165" s="33" t="s">
        <v>13034</v>
      </c>
      <c r="F14165" s="35">
        <v>81112101</v>
      </c>
      <c r="G14165" s="33" t="s">
        <v>15070</v>
      </c>
      <c r="H14165" s="33">
        <v>3</v>
      </c>
      <c r="I14165" s="33">
        <v>11</v>
      </c>
      <c r="J14165" s="36">
        <v>1</v>
      </c>
      <c r="K14165" s="37">
        <v>1900000</v>
      </c>
      <c r="L14165" s="38" t="s">
        <v>12</v>
      </c>
      <c r="M14165" s="38" t="s">
        <v>13</v>
      </c>
    </row>
    <row r="14166" spans="1:13" s="39" customFormat="1" ht="12.75" x14ac:dyDescent="0.2">
      <c r="A14166" s="33" t="s">
        <v>40</v>
      </c>
      <c r="B14166" s="33" t="s">
        <v>602</v>
      </c>
      <c r="C14166" s="34">
        <v>10</v>
      </c>
      <c r="D14166" s="33" t="s">
        <v>101</v>
      </c>
      <c r="E14166" s="33" t="s">
        <v>13035</v>
      </c>
      <c r="F14166" s="35">
        <v>83111801</v>
      </c>
      <c r="G14166" s="33" t="s">
        <v>15070</v>
      </c>
      <c r="H14166" s="33">
        <v>3</v>
      </c>
      <c r="I14166" s="33">
        <v>11</v>
      </c>
      <c r="J14166" s="36">
        <v>1</v>
      </c>
      <c r="K14166" s="37">
        <v>1000000</v>
      </c>
      <c r="L14166" s="38" t="s">
        <v>12</v>
      </c>
      <c r="M14166" s="38" t="s">
        <v>13</v>
      </c>
    </row>
    <row r="14167" spans="1:13" s="39" customFormat="1" ht="12.75" x14ac:dyDescent="0.2">
      <c r="A14167" s="33" t="s">
        <v>40</v>
      </c>
      <c r="B14167" s="33" t="s">
        <v>602</v>
      </c>
      <c r="C14167" s="34">
        <v>10</v>
      </c>
      <c r="D14167" s="33" t="s">
        <v>101</v>
      </c>
      <c r="E14167" s="33" t="s">
        <v>13036</v>
      </c>
      <c r="F14167" s="35">
        <v>83111801</v>
      </c>
      <c r="G14167" s="33" t="s">
        <v>15070</v>
      </c>
      <c r="H14167" s="33">
        <v>2</v>
      </c>
      <c r="I14167" s="33">
        <v>2</v>
      </c>
      <c r="J14167" s="36">
        <v>1</v>
      </c>
      <c r="K14167" s="37">
        <v>1500000</v>
      </c>
      <c r="L14167" s="38" t="s">
        <v>12</v>
      </c>
      <c r="M14167" s="38" t="s">
        <v>13</v>
      </c>
    </row>
    <row r="14168" spans="1:13" s="39" customFormat="1" ht="12.75" x14ac:dyDescent="0.2">
      <c r="A14168" s="33" t="s">
        <v>40</v>
      </c>
      <c r="B14168" s="33" t="s">
        <v>602</v>
      </c>
      <c r="C14168" s="34">
        <v>10</v>
      </c>
      <c r="D14168" s="33" t="s">
        <v>101</v>
      </c>
      <c r="E14168" s="33" t="s">
        <v>11842</v>
      </c>
      <c r="F14168" s="35">
        <v>83111801</v>
      </c>
      <c r="G14168" s="33" t="s">
        <v>15070</v>
      </c>
      <c r="H14168" s="33">
        <v>3</v>
      </c>
      <c r="I14168" s="33">
        <v>3</v>
      </c>
      <c r="J14168" s="36">
        <v>1</v>
      </c>
      <c r="K14168" s="37">
        <v>373792</v>
      </c>
      <c r="L14168" s="38" t="s">
        <v>12</v>
      </c>
      <c r="M14168" s="38" t="s">
        <v>13</v>
      </c>
    </row>
    <row r="14169" spans="1:13" s="39" customFormat="1" ht="12.75" x14ac:dyDescent="0.2">
      <c r="A14169" s="33" t="s">
        <v>40</v>
      </c>
      <c r="B14169" s="33" t="s">
        <v>5905</v>
      </c>
      <c r="C14169" s="34">
        <v>10</v>
      </c>
      <c r="D14169" s="33" t="s">
        <v>117</v>
      </c>
      <c r="E14169" s="33" t="s">
        <v>13037</v>
      </c>
      <c r="F14169" s="35">
        <v>78111808</v>
      </c>
      <c r="G14169" s="33" t="s">
        <v>15077</v>
      </c>
      <c r="H14169" s="33">
        <v>1</v>
      </c>
      <c r="I14169" s="33">
        <v>6</v>
      </c>
      <c r="J14169" s="36">
        <v>1</v>
      </c>
      <c r="K14169" s="37">
        <v>407142860</v>
      </c>
      <c r="L14169" s="38" t="s">
        <v>12</v>
      </c>
      <c r="M14169" s="38" t="s">
        <v>2371</v>
      </c>
    </row>
    <row r="14170" spans="1:13" s="39" customFormat="1" ht="12.75" x14ac:dyDescent="0.2">
      <c r="A14170" s="33" t="s">
        <v>40</v>
      </c>
      <c r="B14170" s="33" t="s">
        <v>5905</v>
      </c>
      <c r="C14170" s="34">
        <v>16</v>
      </c>
      <c r="D14170" s="33" t="s">
        <v>117</v>
      </c>
      <c r="E14170" s="33" t="s">
        <v>13038</v>
      </c>
      <c r="F14170" s="35">
        <v>78111808</v>
      </c>
      <c r="G14170" s="33" t="s">
        <v>15077</v>
      </c>
      <c r="H14170" s="33">
        <v>1</v>
      </c>
      <c r="I14170" s="33">
        <v>6</v>
      </c>
      <c r="J14170" s="36">
        <v>1</v>
      </c>
      <c r="K14170" s="37">
        <v>139644694</v>
      </c>
      <c r="L14170" s="38" t="s">
        <v>12</v>
      </c>
      <c r="M14170" s="38" t="s">
        <v>13</v>
      </c>
    </row>
    <row r="14171" spans="1:13" s="39" customFormat="1" ht="12.75" x14ac:dyDescent="0.2">
      <c r="A14171" s="33" t="s">
        <v>40</v>
      </c>
      <c r="B14171" s="33" t="s">
        <v>603</v>
      </c>
      <c r="C14171" s="34">
        <v>10</v>
      </c>
      <c r="D14171" s="33" t="s">
        <v>35</v>
      </c>
      <c r="E14171" s="33" t="s">
        <v>14935</v>
      </c>
      <c r="F14171" s="35">
        <v>93151500</v>
      </c>
      <c r="G14171" s="33" t="s">
        <v>15070</v>
      </c>
      <c r="H14171" s="33">
        <v>1</v>
      </c>
      <c r="I14171" s="33">
        <v>6</v>
      </c>
      <c r="J14171" s="36">
        <v>1</v>
      </c>
      <c r="K14171" s="37">
        <v>54415000</v>
      </c>
      <c r="L14171" s="38" t="s">
        <v>12</v>
      </c>
      <c r="M14171" s="38" t="s">
        <v>13</v>
      </c>
    </row>
    <row r="14172" spans="1:13" s="39" customFormat="1" ht="12.75" x14ac:dyDescent="0.2">
      <c r="A14172" s="33" t="s">
        <v>40</v>
      </c>
      <c r="B14172" s="33" t="s">
        <v>603</v>
      </c>
      <c r="C14172" s="34">
        <v>16</v>
      </c>
      <c r="D14172" s="33" t="s">
        <v>35</v>
      </c>
      <c r="E14172" s="33" t="s">
        <v>11843</v>
      </c>
      <c r="F14172" s="35">
        <v>90111501</v>
      </c>
      <c r="G14172" s="33" t="s">
        <v>15070</v>
      </c>
      <c r="H14172" s="33">
        <v>2</v>
      </c>
      <c r="I14172" s="33">
        <v>11</v>
      </c>
      <c r="J14172" s="36">
        <v>1</v>
      </c>
      <c r="K14172" s="37">
        <v>5038000</v>
      </c>
      <c r="L14172" s="38" t="s">
        <v>12</v>
      </c>
      <c r="M14172" s="38" t="s">
        <v>13</v>
      </c>
    </row>
    <row r="14173" spans="1:13" s="39" customFormat="1" ht="12.75" x14ac:dyDescent="0.2">
      <c r="A14173" s="33" t="s">
        <v>40</v>
      </c>
      <c r="B14173" s="33" t="s">
        <v>8207</v>
      </c>
      <c r="C14173" s="34">
        <v>10</v>
      </c>
      <c r="D14173" s="33" t="s">
        <v>13927</v>
      </c>
      <c r="E14173" s="33" t="s">
        <v>13039</v>
      </c>
      <c r="F14173" s="35">
        <v>90141700</v>
      </c>
      <c r="G14173" s="33" t="s">
        <v>15071</v>
      </c>
      <c r="H14173" s="33">
        <v>1</v>
      </c>
      <c r="I14173" s="33">
        <v>11</v>
      </c>
      <c r="J14173" s="36">
        <v>1</v>
      </c>
      <c r="K14173" s="37">
        <v>46450000</v>
      </c>
      <c r="L14173" s="38" t="s">
        <v>12</v>
      </c>
      <c r="M14173" s="38" t="s">
        <v>13</v>
      </c>
    </row>
    <row r="14174" spans="1:13" s="39" customFormat="1" ht="12.75" x14ac:dyDescent="0.2">
      <c r="A14174" s="33" t="s">
        <v>40</v>
      </c>
      <c r="B14174" s="33" t="s">
        <v>4765</v>
      </c>
      <c r="C14174" s="34">
        <v>10</v>
      </c>
      <c r="D14174" s="33" t="s">
        <v>111</v>
      </c>
      <c r="E14174" s="33" t="s">
        <v>13040</v>
      </c>
      <c r="F14174" s="35">
        <v>92101902</v>
      </c>
      <c r="G14174" s="33" t="s">
        <v>15071</v>
      </c>
      <c r="H14174" s="33">
        <v>1</v>
      </c>
      <c r="I14174" s="33">
        <v>6</v>
      </c>
      <c r="J14174" s="36">
        <v>1</v>
      </c>
      <c r="K14174" s="37">
        <v>7988140</v>
      </c>
      <c r="L14174" s="38" t="s">
        <v>12</v>
      </c>
      <c r="M14174" s="38" t="s">
        <v>2371</v>
      </c>
    </row>
    <row r="14175" spans="1:13" s="39" customFormat="1" ht="12.75" x14ac:dyDescent="0.2">
      <c r="A14175" s="33" t="s">
        <v>40</v>
      </c>
      <c r="B14175" s="33" t="s">
        <v>11583</v>
      </c>
      <c r="C14175" s="34">
        <v>16</v>
      </c>
      <c r="D14175" s="33" t="s">
        <v>13934</v>
      </c>
      <c r="E14175" s="33" t="s">
        <v>11863</v>
      </c>
      <c r="F14175" s="35">
        <v>90101700</v>
      </c>
      <c r="G14175" s="33" t="s">
        <v>313</v>
      </c>
      <c r="H14175" s="33">
        <v>1</v>
      </c>
      <c r="I14175" s="33">
        <v>6</v>
      </c>
      <c r="J14175" s="36">
        <v>1</v>
      </c>
      <c r="K14175" s="37">
        <v>44974800</v>
      </c>
      <c r="L14175" s="38" t="s">
        <v>12</v>
      </c>
      <c r="M14175" s="38" t="s">
        <v>13</v>
      </c>
    </row>
    <row r="14176" spans="1:13" s="39" customFormat="1" ht="12.75" x14ac:dyDescent="0.2">
      <c r="A14176" s="33" t="s">
        <v>40</v>
      </c>
      <c r="B14176" s="33" t="s">
        <v>611</v>
      </c>
      <c r="C14176" s="34">
        <v>10</v>
      </c>
      <c r="D14176" s="33" t="s">
        <v>108</v>
      </c>
      <c r="E14176" s="33" t="s">
        <v>13041</v>
      </c>
      <c r="F14176" s="35">
        <v>80161801</v>
      </c>
      <c r="G14176" s="33" t="s">
        <v>15071</v>
      </c>
      <c r="H14176" s="33">
        <v>1</v>
      </c>
      <c r="I14176" s="33">
        <v>12</v>
      </c>
      <c r="J14176" s="36">
        <v>1</v>
      </c>
      <c r="K14176" s="37">
        <v>10000000</v>
      </c>
      <c r="L14176" s="38" t="s">
        <v>12</v>
      </c>
      <c r="M14176" s="38" t="s">
        <v>13</v>
      </c>
    </row>
    <row r="14177" spans="1:13" s="39" customFormat="1" ht="12.75" x14ac:dyDescent="0.2">
      <c r="A14177" s="33" t="s">
        <v>40</v>
      </c>
      <c r="B14177" s="33" t="s">
        <v>611</v>
      </c>
      <c r="C14177" s="34">
        <v>10</v>
      </c>
      <c r="D14177" s="33" t="s">
        <v>108</v>
      </c>
      <c r="E14177" s="33" t="s">
        <v>13042</v>
      </c>
      <c r="F14177" s="35">
        <v>90101602</v>
      </c>
      <c r="G14177" s="33" t="s">
        <v>15071</v>
      </c>
      <c r="H14177" s="33">
        <v>1</v>
      </c>
      <c r="I14177" s="33">
        <v>6</v>
      </c>
      <c r="J14177" s="36">
        <v>1</v>
      </c>
      <c r="K14177" s="37">
        <v>90000000</v>
      </c>
      <c r="L14177" s="38" t="s">
        <v>12</v>
      </c>
      <c r="M14177" s="38" t="s">
        <v>13</v>
      </c>
    </row>
    <row r="14178" spans="1:13" s="39" customFormat="1" ht="12.75" x14ac:dyDescent="0.2">
      <c r="A14178" s="33" t="s">
        <v>40</v>
      </c>
      <c r="B14178" s="33" t="s">
        <v>611</v>
      </c>
      <c r="C14178" s="34">
        <v>10</v>
      </c>
      <c r="D14178" s="33" t="s">
        <v>108</v>
      </c>
      <c r="E14178" s="33" t="s">
        <v>11876</v>
      </c>
      <c r="F14178" s="35">
        <v>80131801</v>
      </c>
      <c r="G14178" s="33" t="s">
        <v>15070</v>
      </c>
      <c r="H14178" s="33">
        <v>1</v>
      </c>
      <c r="I14178" s="33">
        <v>6</v>
      </c>
      <c r="J14178" s="36">
        <v>1</v>
      </c>
      <c r="K14178" s="37">
        <v>27525600</v>
      </c>
      <c r="L14178" s="38" t="s">
        <v>12</v>
      </c>
      <c r="M14178" s="38" t="s">
        <v>13</v>
      </c>
    </row>
    <row r="14179" spans="1:13" s="39" customFormat="1" ht="12.75" x14ac:dyDescent="0.2">
      <c r="A14179" s="33" t="s">
        <v>40</v>
      </c>
      <c r="B14179" s="33" t="s">
        <v>611</v>
      </c>
      <c r="C14179" s="34">
        <v>10</v>
      </c>
      <c r="D14179" s="33" t="s">
        <v>108</v>
      </c>
      <c r="E14179" s="33" t="s">
        <v>11875</v>
      </c>
      <c r="F14179" s="35">
        <v>80131801</v>
      </c>
      <c r="G14179" s="33" t="s">
        <v>15070</v>
      </c>
      <c r="H14179" s="33">
        <v>1</v>
      </c>
      <c r="I14179" s="33">
        <v>6</v>
      </c>
      <c r="J14179" s="36">
        <v>1</v>
      </c>
      <c r="K14179" s="37">
        <v>4502881</v>
      </c>
      <c r="L14179" s="38" t="s">
        <v>12</v>
      </c>
      <c r="M14179" s="38" t="s">
        <v>13</v>
      </c>
    </row>
    <row r="14180" spans="1:13" s="39" customFormat="1" ht="12.75" x14ac:dyDescent="0.2">
      <c r="A14180" s="33" t="s">
        <v>40</v>
      </c>
      <c r="B14180" s="33" t="s">
        <v>611</v>
      </c>
      <c r="C14180" s="34">
        <v>10</v>
      </c>
      <c r="D14180" s="33" t="s">
        <v>108</v>
      </c>
      <c r="E14180" s="33" t="s">
        <v>11877</v>
      </c>
      <c r="F14180" s="35">
        <v>80131801</v>
      </c>
      <c r="G14180" s="33" t="s">
        <v>15070</v>
      </c>
      <c r="H14180" s="33">
        <v>1</v>
      </c>
      <c r="I14180" s="33">
        <v>6</v>
      </c>
      <c r="J14180" s="36">
        <v>1</v>
      </c>
      <c r="K14180" s="37">
        <v>1989000</v>
      </c>
      <c r="L14180" s="38" t="s">
        <v>12</v>
      </c>
      <c r="M14180" s="38" t="s">
        <v>13</v>
      </c>
    </row>
    <row r="14181" spans="1:13" s="39" customFormat="1" ht="12.75" x14ac:dyDescent="0.2">
      <c r="A14181" s="33" t="s">
        <v>40</v>
      </c>
      <c r="B14181" s="33" t="s">
        <v>611</v>
      </c>
      <c r="C14181" s="34">
        <v>10</v>
      </c>
      <c r="D14181" s="33" t="s">
        <v>108</v>
      </c>
      <c r="E14181" s="33" t="s">
        <v>13043</v>
      </c>
      <c r="F14181" s="35">
        <v>78111808</v>
      </c>
      <c r="G14181" s="33" t="s">
        <v>15077</v>
      </c>
      <c r="H14181" s="33">
        <v>1</v>
      </c>
      <c r="I14181" s="33">
        <v>6</v>
      </c>
      <c r="J14181" s="36">
        <v>1</v>
      </c>
      <c r="K14181" s="37">
        <v>5617784</v>
      </c>
      <c r="L14181" s="38" t="s">
        <v>12</v>
      </c>
      <c r="M14181" s="38" t="s">
        <v>13</v>
      </c>
    </row>
    <row r="14182" spans="1:13" s="39" customFormat="1" ht="12.75" x14ac:dyDescent="0.2">
      <c r="A14182" s="33" t="s">
        <v>40</v>
      </c>
      <c r="B14182" s="33" t="s">
        <v>611</v>
      </c>
      <c r="C14182" s="34">
        <v>10</v>
      </c>
      <c r="D14182" s="33" t="s">
        <v>108</v>
      </c>
      <c r="E14182" s="33" t="s">
        <v>13044</v>
      </c>
      <c r="F14182" s="35">
        <v>14111534</v>
      </c>
      <c r="G14182" s="33" t="s">
        <v>15070</v>
      </c>
      <c r="H14182" s="33">
        <v>1</v>
      </c>
      <c r="I14182" s="33">
        <v>6</v>
      </c>
      <c r="J14182" s="36">
        <v>1</v>
      </c>
      <c r="K14182" s="37">
        <v>18749808</v>
      </c>
      <c r="L14182" s="38" t="s">
        <v>12</v>
      </c>
      <c r="M14182" s="38" t="s">
        <v>13</v>
      </c>
    </row>
    <row r="14183" spans="1:13" s="39" customFormat="1" ht="12.75" x14ac:dyDescent="0.2">
      <c r="A14183" s="33" t="s">
        <v>40</v>
      </c>
      <c r="B14183" s="33" t="s">
        <v>611</v>
      </c>
      <c r="C14183" s="34">
        <v>10</v>
      </c>
      <c r="D14183" s="33" t="s">
        <v>108</v>
      </c>
      <c r="E14183" s="33" t="s">
        <v>13045</v>
      </c>
      <c r="F14183" s="35">
        <v>46171625</v>
      </c>
      <c r="G14183" s="33" t="s">
        <v>15071</v>
      </c>
      <c r="H14183" s="33">
        <v>1</v>
      </c>
      <c r="I14183" s="33">
        <v>6</v>
      </c>
      <c r="J14183" s="36">
        <v>1</v>
      </c>
      <c r="K14183" s="37">
        <v>11957694</v>
      </c>
      <c r="L14183" s="38" t="s">
        <v>12</v>
      </c>
      <c r="M14183" s="38" t="s">
        <v>13</v>
      </c>
    </row>
    <row r="14184" spans="1:13" s="39" customFormat="1" ht="12.75" x14ac:dyDescent="0.2">
      <c r="A14184" s="33" t="s">
        <v>40</v>
      </c>
      <c r="B14184" s="33" t="s">
        <v>611</v>
      </c>
      <c r="C14184" s="34">
        <v>10</v>
      </c>
      <c r="D14184" s="33" t="s">
        <v>108</v>
      </c>
      <c r="E14184" s="33" t="s">
        <v>13046</v>
      </c>
      <c r="F14184" s="35">
        <v>83111900</v>
      </c>
      <c r="G14184" s="33" t="s">
        <v>15071</v>
      </c>
      <c r="H14184" s="33">
        <v>1</v>
      </c>
      <c r="I14184" s="33">
        <v>6</v>
      </c>
      <c r="J14184" s="36">
        <v>1</v>
      </c>
      <c r="K14184" s="37">
        <v>29400000</v>
      </c>
      <c r="L14184" s="38" t="s">
        <v>12</v>
      </c>
      <c r="M14184" s="38" t="s">
        <v>13</v>
      </c>
    </row>
    <row r="14185" spans="1:13" s="39" customFormat="1" ht="12.75" x14ac:dyDescent="0.2">
      <c r="A14185" s="33" t="s">
        <v>40</v>
      </c>
      <c r="B14185" s="33" t="s">
        <v>611</v>
      </c>
      <c r="C14185" s="34">
        <v>10</v>
      </c>
      <c r="D14185" s="33" t="s">
        <v>108</v>
      </c>
      <c r="E14185" s="33" t="s">
        <v>13047</v>
      </c>
      <c r="F14185" s="35">
        <v>90141700</v>
      </c>
      <c r="G14185" s="33" t="s">
        <v>15071</v>
      </c>
      <c r="H14185" s="33">
        <v>1</v>
      </c>
      <c r="I14185" s="33">
        <v>11</v>
      </c>
      <c r="J14185" s="36">
        <v>1</v>
      </c>
      <c r="K14185" s="37">
        <v>3990000</v>
      </c>
      <c r="L14185" s="38" t="s">
        <v>12</v>
      </c>
      <c r="M14185" s="38" t="s">
        <v>13</v>
      </c>
    </row>
    <row r="14186" spans="1:13" s="39" customFormat="1" ht="12.75" x14ac:dyDescent="0.2">
      <c r="A14186" s="33" t="s">
        <v>40</v>
      </c>
      <c r="B14186" s="33" t="s">
        <v>611</v>
      </c>
      <c r="C14186" s="34">
        <v>10</v>
      </c>
      <c r="D14186" s="33" t="s">
        <v>108</v>
      </c>
      <c r="E14186" s="33" t="s">
        <v>11878</v>
      </c>
      <c r="F14186" s="35">
        <v>80131801</v>
      </c>
      <c r="G14186" s="33" t="s">
        <v>15070</v>
      </c>
      <c r="H14186" s="33">
        <v>1</v>
      </c>
      <c r="I14186" s="33">
        <v>6</v>
      </c>
      <c r="J14186" s="36">
        <v>1</v>
      </c>
      <c r="K14186" s="37">
        <v>6152700</v>
      </c>
      <c r="L14186" s="38" t="s">
        <v>12</v>
      </c>
      <c r="M14186" s="38" t="s">
        <v>13</v>
      </c>
    </row>
    <row r="14187" spans="1:13" s="39" customFormat="1" ht="12.75" x14ac:dyDescent="0.2">
      <c r="A14187" s="33" t="s">
        <v>40</v>
      </c>
      <c r="B14187" s="33" t="s">
        <v>611</v>
      </c>
      <c r="C14187" s="34">
        <v>10</v>
      </c>
      <c r="D14187" s="33" t="s">
        <v>108</v>
      </c>
      <c r="E14187" s="33" t="s">
        <v>13048</v>
      </c>
      <c r="F14187" s="35">
        <v>80161801</v>
      </c>
      <c r="G14187" s="33" t="s">
        <v>15071</v>
      </c>
      <c r="H14187" s="33">
        <v>2</v>
      </c>
      <c r="I14187" s="33">
        <v>3</v>
      </c>
      <c r="J14187" s="36">
        <v>1</v>
      </c>
      <c r="K14187" s="37">
        <v>7769536.96</v>
      </c>
      <c r="L14187" s="38" t="s">
        <v>12</v>
      </c>
      <c r="M14187" s="38" t="s">
        <v>13</v>
      </c>
    </row>
    <row r="14188" spans="1:13" s="39" customFormat="1" ht="12.75" x14ac:dyDescent="0.2">
      <c r="A14188" s="33" t="s">
        <v>40</v>
      </c>
      <c r="B14188" s="33" t="s">
        <v>611</v>
      </c>
      <c r="C14188" s="34">
        <v>16</v>
      </c>
      <c r="D14188" s="33" t="s">
        <v>108</v>
      </c>
      <c r="E14188" s="33" t="s">
        <v>11815</v>
      </c>
      <c r="F14188" s="35">
        <v>90111603</v>
      </c>
      <c r="G14188" s="33" t="s">
        <v>313</v>
      </c>
      <c r="H14188" s="33">
        <v>1</v>
      </c>
      <c r="I14188" s="33">
        <v>6</v>
      </c>
      <c r="J14188" s="36">
        <v>1</v>
      </c>
      <c r="K14188" s="37">
        <v>280000000</v>
      </c>
      <c r="L14188" s="38" t="s">
        <v>12</v>
      </c>
      <c r="M14188" s="38" t="s">
        <v>13</v>
      </c>
    </row>
    <row r="14189" spans="1:13" s="39" customFormat="1" ht="12.75" x14ac:dyDescent="0.2">
      <c r="A14189" s="33" t="s">
        <v>40</v>
      </c>
      <c r="B14189" s="33" t="s">
        <v>611</v>
      </c>
      <c r="C14189" s="34">
        <v>10</v>
      </c>
      <c r="D14189" s="33" t="s">
        <v>108</v>
      </c>
      <c r="E14189" s="33" t="s">
        <v>13049</v>
      </c>
      <c r="F14189" s="35">
        <v>80101504</v>
      </c>
      <c r="G14189" s="33" t="s">
        <v>15071</v>
      </c>
      <c r="H14189" s="33">
        <v>1</v>
      </c>
      <c r="I14189" s="33">
        <v>6</v>
      </c>
      <c r="J14189" s="36">
        <v>1</v>
      </c>
      <c r="K14189" s="37">
        <v>70000000</v>
      </c>
      <c r="L14189" s="38" t="s">
        <v>12</v>
      </c>
      <c r="M14189" s="38" t="s">
        <v>13</v>
      </c>
    </row>
    <row r="14190" spans="1:13" s="39" customFormat="1" ht="12.75" x14ac:dyDescent="0.2">
      <c r="A14190" s="33" t="s">
        <v>40</v>
      </c>
      <c r="B14190" s="33" t="s">
        <v>611</v>
      </c>
      <c r="C14190" s="34">
        <v>16</v>
      </c>
      <c r="D14190" s="33" t="s">
        <v>108</v>
      </c>
      <c r="E14190" s="33" t="s">
        <v>13050</v>
      </c>
      <c r="F14190" s="35">
        <v>72102103</v>
      </c>
      <c r="G14190" s="33" t="s">
        <v>466</v>
      </c>
      <c r="H14190" s="33">
        <v>1</v>
      </c>
      <c r="I14190" s="33">
        <v>6</v>
      </c>
      <c r="J14190" s="36">
        <v>1</v>
      </c>
      <c r="K14190" s="37">
        <v>12632004</v>
      </c>
      <c r="L14190" s="38" t="s">
        <v>12</v>
      </c>
      <c r="M14190" s="38" t="s">
        <v>13</v>
      </c>
    </row>
    <row r="14191" spans="1:13" s="39" customFormat="1" ht="12.75" x14ac:dyDescent="0.2">
      <c r="A14191" s="33" t="s">
        <v>40</v>
      </c>
      <c r="B14191" s="33" t="s">
        <v>611</v>
      </c>
      <c r="C14191" s="34">
        <v>10</v>
      </c>
      <c r="D14191" s="33" t="s">
        <v>108</v>
      </c>
      <c r="E14191" s="33" t="s">
        <v>11867</v>
      </c>
      <c r="F14191" s="35">
        <v>72102103</v>
      </c>
      <c r="G14191" s="33" t="s">
        <v>466</v>
      </c>
      <c r="H14191" s="33">
        <v>1</v>
      </c>
      <c r="I14191" s="33">
        <v>6</v>
      </c>
      <c r="J14191" s="36">
        <v>1</v>
      </c>
      <c r="K14191" s="37">
        <v>516648.96000000002</v>
      </c>
      <c r="L14191" s="38" t="s">
        <v>12</v>
      </c>
      <c r="M14191" s="38" t="s">
        <v>13</v>
      </c>
    </row>
    <row r="14192" spans="1:13" s="39" customFormat="1" ht="12.75" x14ac:dyDescent="0.2">
      <c r="A14192" s="33" t="s">
        <v>40</v>
      </c>
      <c r="B14192" s="33" t="s">
        <v>611</v>
      </c>
      <c r="C14192" s="34">
        <v>10</v>
      </c>
      <c r="D14192" s="33" t="s">
        <v>108</v>
      </c>
      <c r="E14192" s="33" t="s">
        <v>13051</v>
      </c>
      <c r="F14192" s="35">
        <v>84111802</v>
      </c>
      <c r="G14192" s="33" t="s">
        <v>15071</v>
      </c>
      <c r="H14192" s="33">
        <v>7</v>
      </c>
      <c r="I14192" s="33">
        <v>11</v>
      </c>
      <c r="J14192" s="36">
        <v>1</v>
      </c>
      <c r="K14192" s="37">
        <v>32130000</v>
      </c>
      <c r="L14192" s="38" t="s">
        <v>12</v>
      </c>
      <c r="M14192" s="38" t="s">
        <v>13</v>
      </c>
    </row>
    <row r="14193" spans="1:13" s="39" customFormat="1" ht="12.75" x14ac:dyDescent="0.2">
      <c r="A14193" s="33" t="s">
        <v>40</v>
      </c>
      <c r="B14193" s="33" t="s">
        <v>611</v>
      </c>
      <c r="C14193" s="34">
        <v>10</v>
      </c>
      <c r="D14193" s="33" t="s">
        <v>108</v>
      </c>
      <c r="E14193" s="33" t="s">
        <v>10875</v>
      </c>
      <c r="F14193" s="35">
        <v>91111502</v>
      </c>
      <c r="G14193" s="33" t="s">
        <v>15071</v>
      </c>
      <c r="H14193" s="33">
        <v>1</v>
      </c>
      <c r="I14193" s="33">
        <v>6</v>
      </c>
      <c r="J14193" s="36">
        <v>1</v>
      </c>
      <c r="K14193" s="37">
        <v>12800000</v>
      </c>
      <c r="L14193" s="38" t="s">
        <v>12</v>
      </c>
      <c r="M14193" s="38" t="s">
        <v>13</v>
      </c>
    </row>
    <row r="14194" spans="1:13" s="39" customFormat="1" ht="12.75" x14ac:dyDescent="0.2">
      <c r="A14194" s="33" t="s">
        <v>40</v>
      </c>
      <c r="B14194" s="33" t="s">
        <v>611</v>
      </c>
      <c r="C14194" s="34">
        <v>10</v>
      </c>
      <c r="D14194" s="33" t="s">
        <v>108</v>
      </c>
      <c r="E14194" s="33" t="s">
        <v>13052</v>
      </c>
      <c r="F14194" s="35">
        <v>90151803</v>
      </c>
      <c r="G14194" s="33" t="s">
        <v>15071</v>
      </c>
      <c r="H14194" s="33">
        <v>1</v>
      </c>
      <c r="I14194" s="33">
        <v>6</v>
      </c>
      <c r="J14194" s="36">
        <v>1</v>
      </c>
      <c r="K14194" s="37">
        <v>39889813</v>
      </c>
      <c r="L14194" s="38" t="s">
        <v>12</v>
      </c>
      <c r="M14194" s="38" t="s">
        <v>13</v>
      </c>
    </row>
    <row r="14195" spans="1:13" s="39" customFormat="1" ht="12.75" x14ac:dyDescent="0.2">
      <c r="A14195" s="33" t="s">
        <v>40</v>
      </c>
      <c r="B14195" s="33" t="s">
        <v>611</v>
      </c>
      <c r="C14195" s="34">
        <v>10</v>
      </c>
      <c r="D14195" s="33" t="s">
        <v>108</v>
      </c>
      <c r="E14195" s="33" t="s">
        <v>13053</v>
      </c>
      <c r="F14195" s="35">
        <v>78111808</v>
      </c>
      <c r="G14195" s="33" t="s">
        <v>467</v>
      </c>
      <c r="H14195" s="33">
        <v>1</v>
      </c>
      <c r="I14195" s="33">
        <v>6</v>
      </c>
      <c r="J14195" s="36">
        <v>1</v>
      </c>
      <c r="K14195" s="37">
        <v>9345942</v>
      </c>
      <c r="L14195" s="38" t="s">
        <v>12</v>
      </c>
      <c r="M14195" s="38" t="s">
        <v>13</v>
      </c>
    </row>
    <row r="14196" spans="1:13" s="39" customFormat="1" ht="12.75" x14ac:dyDescent="0.2">
      <c r="A14196" s="33" t="s">
        <v>40</v>
      </c>
      <c r="B14196" s="33" t="s">
        <v>587</v>
      </c>
      <c r="C14196" s="34">
        <v>10</v>
      </c>
      <c r="D14196" s="33" t="s">
        <v>95</v>
      </c>
      <c r="E14196" s="33" t="s">
        <v>13054</v>
      </c>
      <c r="F14196" s="35">
        <v>81101707</v>
      </c>
      <c r="G14196" s="33" t="s">
        <v>15071</v>
      </c>
      <c r="H14196" s="33">
        <v>1</v>
      </c>
      <c r="I14196" s="33">
        <v>6</v>
      </c>
      <c r="J14196" s="36">
        <v>1</v>
      </c>
      <c r="K14196" s="37">
        <v>2511161</v>
      </c>
      <c r="L14196" s="38" t="s">
        <v>12</v>
      </c>
      <c r="M14196" s="38" t="s">
        <v>13</v>
      </c>
    </row>
    <row r="14197" spans="1:13" s="39" customFormat="1" ht="12.75" x14ac:dyDescent="0.2">
      <c r="A14197" s="33" t="s">
        <v>40</v>
      </c>
      <c r="B14197" s="33" t="s">
        <v>5905</v>
      </c>
      <c r="C14197" s="34">
        <v>10</v>
      </c>
      <c r="D14197" s="33" t="s">
        <v>117</v>
      </c>
      <c r="E14197" s="33" t="s">
        <v>13037</v>
      </c>
      <c r="F14197" s="35">
        <v>78111808</v>
      </c>
      <c r="G14197" s="33" t="s">
        <v>15071</v>
      </c>
      <c r="H14197" s="33">
        <v>1</v>
      </c>
      <c r="I14197" s="33">
        <v>6</v>
      </c>
      <c r="J14197" s="36">
        <v>1</v>
      </c>
      <c r="K14197" s="37">
        <v>15.1</v>
      </c>
      <c r="L14197" s="38" t="s">
        <v>12</v>
      </c>
      <c r="M14197" s="38" t="s">
        <v>13</v>
      </c>
    </row>
    <row r="14198" spans="1:13" s="39" customFormat="1" ht="12.75" x14ac:dyDescent="0.2">
      <c r="A14198" s="33" t="s">
        <v>46</v>
      </c>
      <c r="B14198" s="33" t="s">
        <v>587</v>
      </c>
      <c r="C14198" s="34">
        <v>10</v>
      </c>
      <c r="D14198" s="33" t="s">
        <v>95</v>
      </c>
      <c r="E14198" s="33" t="s">
        <v>13055</v>
      </c>
      <c r="F14198" s="35">
        <v>81111820</v>
      </c>
      <c r="G14198" s="33" t="s">
        <v>15071</v>
      </c>
      <c r="H14198" s="33">
        <v>1</v>
      </c>
      <c r="I14198" s="33">
        <v>11</v>
      </c>
      <c r="J14198" s="36">
        <v>1</v>
      </c>
      <c r="K14198" s="37">
        <v>3625001800</v>
      </c>
      <c r="L14198" s="38" t="s">
        <v>12</v>
      </c>
      <c r="M14198" s="38" t="s">
        <v>13</v>
      </c>
    </row>
    <row r="14199" spans="1:13" s="39" customFormat="1" ht="12.75" x14ac:dyDescent="0.2">
      <c r="A14199" s="33" t="s">
        <v>46</v>
      </c>
      <c r="B14199" s="33" t="s">
        <v>587</v>
      </c>
      <c r="C14199" s="34">
        <v>10</v>
      </c>
      <c r="D14199" s="33" t="s">
        <v>95</v>
      </c>
      <c r="E14199" s="33" t="s">
        <v>13056</v>
      </c>
      <c r="F14199" s="35">
        <v>78181802</v>
      </c>
      <c r="G14199" s="33" t="s">
        <v>313</v>
      </c>
      <c r="H14199" s="33">
        <v>1</v>
      </c>
      <c r="I14199" s="33">
        <v>10</v>
      </c>
      <c r="J14199" s="36">
        <v>1</v>
      </c>
      <c r="K14199" s="37">
        <v>1360000000</v>
      </c>
      <c r="L14199" s="38" t="s">
        <v>12</v>
      </c>
      <c r="M14199" s="38" t="s">
        <v>2371</v>
      </c>
    </row>
    <row r="14200" spans="1:13" s="39" customFormat="1" ht="12.75" x14ac:dyDescent="0.2">
      <c r="A14200" s="33" t="s">
        <v>46</v>
      </c>
      <c r="B14200" s="33" t="s">
        <v>609</v>
      </c>
      <c r="C14200" s="34">
        <v>10</v>
      </c>
      <c r="D14200" s="33" t="s">
        <v>107</v>
      </c>
      <c r="E14200" s="33" t="s">
        <v>13057</v>
      </c>
      <c r="F14200" s="35">
        <v>86111604</v>
      </c>
      <c r="G14200" s="33" t="s">
        <v>15070</v>
      </c>
      <c r="H14200" s="33">
        <v>1</v>
      </c>
      <c r="I14200" s="33">
        <v>12</v>
      </c>
      <c r="J14200" s="36">
        <v>1</v>
      </c>
      <c r="K14200" s="37">
        <v>15668000</v>
      </c>
      <c r="L14200" s="38" t="s">
        <v>12</v>
      </c>
      <c r="M14200" s="38" t="s">
        <v>13</v>
      </c>
    </row>
    <row r="14201" spans="1:13" s="39" customFormat="1" ht="12.75" x14ac:dyDescent="0.2">
      <c r="A14201" s="33" t="s">
        <v>46</v>
      </c>
      <c r="B14201" s="33" t="s">
        <v>609</v>
      </c>
      <c r="C14201" s="34">
        <v>10</v>
      </c>
      <c r="D14201" s="33" t="s">
        <v>107</v>
      </c>
      <c r="E14201" s="33" t="s">
        <v>13058</v>
      </c>
      <c r="F14201" s="35">
        <v>86111604</v>
      </c>
      <c r="G14201" s="33" t="s">
        <v>15070</v>
      </c>
      <c r="H14201" s="33">
        <v>1</v>
      </c>
      <c r="I14201" s="33">
        <v>11</v>
      </c>
      <c r="J14201" s="36">
        <v>1</v>
      </c>
      <c r="K14201" s="37">
        <v>4032000000</v>
      </c>
      <c r="L14201" s="38" t="s">
        <v>12</v>
      </c>
      <c r="M14201" s="38" t="s">
        <v>13</v>
      </c>
    </row>
    <row r="14202" spans="1:13" s="39" customFormat="1" ht="12.75" x14ac:dyDescent="0.2">
      <c r="A14202" s="33" t="s">
        <v>46</v>
      </c>
      <c r="B14202" s="33" t="s">
        <v>609</v>
      </c>
      <c r="C14202" s="34">
        <v>10</v>
      </c>
      <c r="D14202" s="33" t="s">
        <v>107</v>
      </c>
      <c r="E14202" s="33" t="s">
        <v>13059</v>
      </c>
      <c r="F14202" s="35">
        <v>86131802</v>
      </c>
      <c r="G14202" s="33" t="s">
        <v>313</v>
      </c>
      <c r="H14202" s="33">
        <v>1</v>
      </c>
      <c r="I14202" s="33">
        <v>11</v>
      </c>
      <c r="J14202" s="36">
        <v>1</v>
      </c>
      <c r="K14202" s="37">
        <v>1097000000</v>
      </c>
      <c r="L14202" s="38" t="s">
        <v>12</v>
      </c>
      <c r="M14202" s="38" t="s">
        <v>13</v>
      </c>
    </row>
    <row r="14203" spans="1:13" s="39" customFormat="1" ht="12.75" x14ac:dyDescent="0.2">
      <c r="A14203" s="33" t="s">
        <v>46</v>
      </c>
      <c r="B14203" s="33" t="s">
        <v>609</v>
      </c>
      <c r="C14203" s="34">
        <v>10</v>
      </c>
      <c r="D14203" s="33" t="s">
        <v>107</v>
      </c>
      <c r="E14203" s="33" t="s">
        <v>13060</v>
      </c>
      <c r="F14203" s="35">
        <v>86111604</v>
      </c>
      <c r="G14203" s="33" t="s">
        <v>313</v>
      </c>
      <c r="H14203" s="33">
        <v>1</v>
      </c>
      <c r="I14203" s="33">
        <v>11</v>
      </c>
      <c r="J14203" s="36">
        <v>1</v>
      </c>
      <c r="K14203" s="37">
        <v>80200000</v>
      </c>
      <c r="L14203" s="38" t="s">
        <v>12</v>
      </c>
      <c r="M14203" s="38" t="s">
        <v>13</v>
      </c>
    </row>
    <row r="14204" spans="1:13" s="39" customFormat="1" ht="12.75" x14ac:dyDescent="0.2">
      <c r="A14204" s="33" t="s">
        <v>46</v>
      </c>
      <c r="B14204" s="33" t="s">
        <v>609</v>
      </c>
      <c r="C14204" s="34">
        <v>10</v>
      </c>
      <c r="D14204" s="33" t="s">
        <v>107</v>
      </c>
      <c r="E14204" s="33" t="s">
        <v>13061</v>
      </c>
      <c r="F14204" s="35">
        <v>86111604</v>
      </c>
      <c r="G14204" s="33" t="s">
        <v>313</v>
      </c>
      <c r="H14204" s="33">
        <v>1</v>
      </c>
      <c r="I14204" s="33">
        <v>11</v>
      </c>
      <c r="J14204" s="36">
        <v>1</v>
      </c>
      <c r="K14204" s="37">
        <v>48000000</v>
      </c>
      <c r="L14204" s="38" t="s">
        <v>12</v>
      </c>
      <c r="M14204" s="38" t="s">
        <v>13</v>
      </c>
    </row>
    <row r="14205" spans="1:13" s="39" customFormat="1" ht="12.75" x14ac:dyDescent="0.2">
      <c r="A14205" s="33" t="s">
        <v>46</v>
      </c>
      <c r="B14205" s="33" t="s">
        <v>609</v>
      </c>
      <c r="C14205" s="34">
        <v>10</v>
      </c>
      <c r="D14205" s="33" t="s">
        <v>107</v>
      </c>
      <c r="E14205" s="33" t="s">
        <v>13062</v>
      </c>
      <c r="F14205" s="35">
        <v>86111604</v>
      </c>
      <c r="G14205" s="33" t="s">
        <v>313</v>
      </c>
      <c r="H14205" s="33">
        <v>1</v>
      </c>
      <c r="I14205" s="33">
        <v>11</v>
      </c>
      <c r="J14205" s="36">
        <v>1</v>
      </c>
      <c r="K14205" s="37">
        <v>36000000</v>
      </c>
      <c r="L14205" s="38" t="s">
        <v>12</v>
      </c>
      <c r="M14205" s="38" t="s">
        <v>13</v>
      </c>
    </row>
    <row r="14206" spans="1:13" s="39" customFormat="1" ht="12.75" x14ac:dyDescent="0.2">
      <c r="A14206" s="33" t="s">
        <v>46</v>
      </c>
      <c r="B14206" s="33" t="s">
        <v>609</v>
      </c>
      <c r="C14206" s="34">
        <v>10</v>
      </c>
      <c r="D14206" s="33" t="s">
        <v>107</v>
      </c>
      <c r="E14206" s="33" t="s">
        <v>13063</v>
      </c>
      <c r="F14206" s="35">
        <v>86111604</v>
      </c>
      <c r="G14206" s="33" t="s">
        <v>15070</v>
      </c>
      <c r="H14206" s="33">
        <v>1</v>
      </c>
      <c r="I14206" s="33">
        <v>11</v>
      </c>
      <c r="J14206" s="36">
        <v>1</v>
      </c>
      <c r="K14206" s="37">
        <v>11520000</v>
      </c>
      <c r="L14206" s="38" t="s">
        <v>12</v>
      </c>
      <c r="M14206" s="38" t="s">
        <v>13</v>
      </c>
    </row>
    <row r="14207" spans="1:13" s="39" customFormat="1" ht="12.75" x14ac:dyDescent="0.2">
      <c r="A14207" s="33" t="s">
        <v>46</v>
      </c>
      <c r="B14207" s="33" t="s">
        <v>609</v>
      </c>
      <c r="C14207" s="34">
        <v>10</v>
      </c>
      <c r="D14207" s="33" t="s">
        <v>107</v>
      </c>
      <c r="E14207" s="33" t="s">
        <v>13064</v>
      </c>
      <c r="F14207" s="35">
        <v>86111604</v>
      </c>
      <c r="G14207" s="33" t="s">
        <v>313</v>
      </c>
      <c r="H14207" s="33">
        <v>1</v>
      </c>
      <c r="I14207" s="33">
        <v>11</v>
      </c>
      <c r="J14207" s="36">
        <v>1</v>
      </c>
      <c r="K14207" s="37">
        <v>431800000</v>
      </c>
      <c r="L14207" s="38" t="s">
        <v>12</v>
      </c>
      <c r="M14207" s="38" t="s">
        <v>13</v>
      </c>
    </row>
    <row r="14208" spans="1:13" s="39" customFormat="1" ht="12.75" x14ac:dyDescent="0.2">
      <c r="A14208" s="33" t="s">
        <v>46</v>
      </c>
      <c r="B14208" s="33" t="s">
        <v>609</v>
      </c>
      <c r="C14208" s="34">
        <v>10</v>
      </c>
      <c r="D14208" s="33" t="s">
        <v>107</v>
      </c>
      <c r="E14208" s="33" t="s">
        <v>13065</v>
      </c>
      <c r="F14208" s="35">
        <v>86101810</v>
      </c>
      <c r="G14208" s="33" t="s">
        <v>15073</v>
      </c>
      <c r="H14208" s="33">
        <v>3</v>
      </c>
      <c r="I14208" s="33">
        <v>3</v>
      </c>
      <c r="J14208" s="36">
        <v>1</v>
      </c>
      <c r="K14208" s="37">
        <v>58000000</v>
      </c>
      <c r="L14208" s="38" t="s">
        <v>12</v>
      </c>
      <c r="M14208" s="38" t="s">
        <v>13</v>
      </c>
    </row>
    <row r="14209" spans="1:13" s="39" customFormat="1" ht="12.75" x14ac:dyDescent="0.2">
      <c r="A14209" s="33" t="s">
        <v>46</v>
      </c>
      <c r="B14209" s="33" t="s">
        <v>609</v>
      </c>
      <c r="C14209" s="34">
        <v>10</v>
      </c>
      <c r="D14209" s="33" t="s">
        <v>107</v>
      </c>
      <c r="E14209" s="33" t="s">
        <v>13066</v>
      </c>
      <c r="F14209" s="35">
        <v>86101810</v>
      </c>
      <c r="G14209" s="33" t="s">
        <v>15073</v>
      </c>
      <c r="H14209" s="33">
        <v>3</v>
      </c>
      <c r="I14209" s="33">
        <v>6</v>
      </c>
      <c r="J14209" s="36">
        <v>1</v>
      </c>
      <c r="K14209" s="37">
        <v>65000000</v>
      </c>
      <c r="L14209" s="38" t="s">
        <v>12</v>
      </c>
      <c r="M14209" s="38" t="s">
        <v>13</v>
      </c>
    </row>
    <row r="14210" spans="1:13" s="39" customFormat="1" ht="12.75" x14ac:dyDescent="0.2">
      <c r="A14210" s="33" t="s">
        <v>46</v>
      </c>
      <c r="B14210" s="33" t="s">
        <v>609</v>
      </c>
      <c r="C14210" s="34">
        <v>10</v>
      </c>
      <c r="D14210" s="33" t="s">
        <v>107</v>
      </c>
      <c r="E14210" s="33" t="s">
        <v>13067</v>
      </c>
      <c r="F14210" s="35">
        <v>86101810</v>
      </c>
      <c r="G14210" s="33" t="s">
        <v>15073</v>
      </c>
      <c r="H14210" s="33">
        <v>3</v>
      </c>
      <c r="I14210" s="33">
        <v>2</v>
      </c>
      <c r="J14210" s="36">
        <v>1</v>
      </c>
      <c r="K14210" s="37">
        <v>100000000</v>
      </c>
      <c r="L14210" s="38" t="s">
        <v>12</v>
      </c>
      <c r="M14210" s="38" t="s">
        <v>13</v>
      </c>
    </row>
    <row r="14211" spans="1:13" s="39" customFormat="1" ht="12.75" x14ac:dyDescent="0.2">
      <c r="A14211" s="33" t="s">
        <v>46</v>
      </c>
      <c r="B14211" s="33" t="s">
        <v>5906</v>
      </c>
      <c r="C14211" s="34">
        <v>10</v>
      </c>
      <c r="D14211" s="33" t="s">
        <v>118</v>
      </c>
      <c r="E14211" s="33" t="s">
        <v>15035</v>
      </c>
      <c r="F14211" s="35">
        <v>81141901</v>
      </c>
      <c r="G14211" s="33" t="s">
        <v>15070</v>
      </c>
      <c r="H14211" s="33">
        <v>4</v>
      </c>
      <c r="I14211" s="33">
        <v>8</v>
      </c>
      <c r="J14211" s="36">
        <v>1</v>
      </c>
      <c r="K14211" s="37">
        <v>88200000</v>
      </c>
      <c r="L14211" s="38" t="s">
        <v>12</v>
      </c>
      <c r="M14211" s="38" t="s">
        <v>13</v>
      </c>
    </row>
    <row r="14212" spans="1:13" s="39" customFormat="1" ht="12.75" x14ac:dyDescent="0.2">
      <c r="A14212" s="33" t="s">
        <v>46</v>
      </c>
      <c r="B14212" s="33" t="s">
        <v>609</v>
      </c>
      <c r="C14212" s="34">
        <v>10</v>
      </c>
      <c r="D14212" s="33" t="s">
        <v>107</v>
      </c>
      <c r="E14212" s="33" t="s">
        <v>13068</v>
      </c>
      <c r="F14212" s="35">
        <v>0</v>
      </c>
      <c r="G14212" s="33" t="s">
        <v>15070</v>
      </c>
      <c r="H14212" s="33">
        <v>8</v>
      </c>
      <c r="I14212" s="33">
        <v>4</v>
      </c>
      <c r="J14212" s="36">
        <v>1</v>
      </c>
      <c r="K14212" s="37">
        <v>6520000</v>
      </c>
      <c r="L14212" s="38" t="s">
        <v>12</v>
      </c>
      <c r="M14212" s="38" t="s">
        <v>13</v>
      </c>
    </row>
    <row r="14213" spans="1:13" s="39" customFormat="1" ht="12.75" x14ac:dyDescent="0.2">
      <c r="A14213" s="33" t="s">
        <v>49</v>
      </c>
      <c r="B14213" s="33" t="s">
        <v>603</v>
      </c>
      <c r="C14213" s="34">
        <v>16</v>
      </c>
      <c r="D14213" s="33" t="s">
        <v>35</v>
      </c>
      <c r="E14213" s="33" t="s">
        <v>35</v>
      </c>
      <c r="F14213" s="35">
        <v>90121500</v>
      </c>
      <c r="G14213" s="33" t="s">
        <v>15070</v>
      </c>
      <c r="H14213" s="33">
        <v>1</v>
      </c>
      <c r="I14213" s="33">
        <v>11</v>
      </c>
      <c r="J14213" s="36">
        <v>1</v>
      </c>
      <c r="K14213" s="37">
        <v>7744000</v>
      </c>
      <c r="L14213" s="38" t="s">
        <v>12</v>
      </c>
      <c r="M14213" s="38" t="s">
        <v>13</v>
      </c>
    </row>
    <row r="14214" spans="1:13" s="39" customFormat="1" ht="12.75" x14ac:dyDescent="0.2">
      <c r="A14214" s="33" t="s">
        <v>51</v>
      </c>
      <c r="B14214" s="33" t="s">
        <v>13069</v>
      </c>
      <c r="C14214" s="34">
        <v>10</v>
      </c>
      <c r="D14214" s="33" t="s">
        <v>13070</v>
      </c>
      <c r="E14214" s="33" t="s">
        <v>13070</v>
      </c>
      <c r="F14214" s="35">
        <v>0</v>
      </c>
      <c r="G14214" s="33" t="s">
        <v>313</v>
      </c>
      <c r="H14214" s="33">
        <v>1</v>
      </c>
      <c r="I14214" s="33">
        <v>11</v>
      </c>
      <c r="J14214" s="36">
        <v>1</v>
      </c>
      <c r="K14214" s="37">
        <v>2419600000</v>
      </c>
      <c r="L14214" s="38" t="s">
        <v>12</v>
      </c>
      <c r="M14214" s="38" t="s">
        <v>13</v>
      </c>
    </row>
    <row r="14215" spans="1:13" s="39" customFormat="1" ht="12.75" x14ac:dyDescent="0.2">
      <c r="A14215" s="33" t="s">
        <v>13071</v>
      </c>
      <c r="B14215" s="33" t="s">
        <v>571</v>
      </c>
      <c r="C14215" s="34">
        <v>10</v>
      </c>
      <c r="D14215" s="33" t="s">
        <v>12596</v>
      </c>
      <c r="E14215" s="33" t="s">
        <v>11956</v>
      </c>
      <c r="F14215" s="35">
        <v>15101504</v>
      </c>
      <c r="G14215" s="33" t="s">
        <v>15072</v>
      </c>
      <c r="H14215" s="33">
        <v>1</v>
      </c>
      <c r="I14215" s="33">
        <v>6</v>
      </c>
      <c r="J14215" s="36">
        <v>7314602.9957751893</v>
      </c>
      <c r="K14215" s="37">
        <v>57134364000</v>
      </c>
      <c r="L14215" s="38" t="s">
        <v>2367</v>
      </c>
      <c r="M14215" s="38" t="s">
        <v>2371</v>
      </c>
    </row>
    <row r="14216" spans="1:13" s="39" customFormat="1" ht="12.75" x14ac:dyDescent="0.2">
      <c r="A14216" s="33" t="s">
        <v>13071</v>
      </c>
      <c r="B14216" s="33" t="s">
        <v>571</v>
      </c>
      <c r="C14216" s="34">
        <v>10</v>
      </c>
      <c r="D14216" s="33" t="s">
        <v>12596</v>
      </c>
      <c r="E14216" s="33" t="s">
        <v>13072</v>
      </c>
      <c r="F14216" s="35">
        <v>15101504</v>
      </c>
      <c r="G14216" s="33" t="s">
        <v>15072</v>
      </c>
      <c r="H14216" s="33">
        <v>1</v>
      </c>
      <c r="I14216" s="33">
        <v>6</v>
      </c>
      <c r="J14216" s="36">
        <v>128024.58071949815</v>
      </c>
      <c r="K14216" s="37">
        <v>1000000000</v>
      </c>
      <c r="L14216" s="38" t="s">
        <v>2367</v>
      </c>
      <c r="M14216" s="38" t="s">
        <v>2371</v>
      </c>
    </row>
    <row r="14217" spans="1:13" s="39" customFormat="1" ht="12.75" x14ac:dyDescent="0.2">
      <c r="A14217" s="33" t="s">
        <v>13071</v>
      </c>
      <c r="B14217" s="33" t="s">
        <v>571</v>
      </c>
      <c r="C14217" s="34">
        <v>10</v>
      </c>
      <c r="D14217" s="33" t="s">
        <v>12596</v>
      </c>
      <c r="E14217" s="33" t="s">
        <v>13073</v>
      </c>
      <c r="F14217" s="35">
        <v>15101504</v>
      </c>
      <c r="G14217" s="33" t="s">
        <v>15072</v>
      </c>
      <c r="H14217" s="33">
        <v>1</v>
      </c>
      <c r="I14217" s="33">
        <v>6</v>
      </c>
      <c r="J14217" s="36">
        <v>25604.916143899627</v>
      </c>
      <c r="K14217" s="37">
        <v>200000000</v>
      </c>
      <c r="L14217" s="38" t="s">
        <v>2367</v>
      </c>
      <c r="M14217" s="38" t="s">
        <v>2371</v>
      </c>
    </row>
    <row r="14218" spans="1:13" s="39" customFormat="1" ht="12.75" x14ac:dyDescent="0.2">
      <c r="A14218" s="33" t="s">
        <v>13071</v>
      </c>
      <c r="B14218" s="33" t="s">
        <v>571</v>
      </c>
      <c r="C14218" s="34">
        <v>10</v>
      </c>
      <c r="D14218" s="33" t="s">
        <v>12596</v>
      </c>
      <c r="E14218" s="33" t="s">
        <v>13074</v>
      </c>
      <c r="F14218" s="35">
        <v>15101504</v>
      </c>
      <c r="G14218" s="33" t="s">
        <v>15072</v>
      </c>
      <c r="H14218" s="33">
        <v>1</v>
      </c>
      <c r="I14218" s="33">
        <v>6</v>
      </c>
      <c r="J14218" s="36">
        <v>192036.87107924721</v>
      </c>
      <c r="K14218" s="37">
        <v>1500000000</v>
      </c>
      <c r="L14218" s="38" t="s">
        <v>2367</v>
      </c>
      <c r="M14218" s="38" t="s">
        <v>2371</v>
      </c>
    </row>
    <row r="14219" spans="1:13" s="39" customFormat="1" ht="12.75" x14ac:dyDescent="0.2">
      <c r="A14219" s="33" t="s">
        <v>13071</v>
      </c>
      <c r="B14219" s="33" t="s">
        <v>571</v>
      </c>
      <c r="C14219" s="34">
        <v>10</v>
      </c>
      <c r="D14219" s="33" t="s">
        <v>12596</v>
      </c>
      <c r="E14219" s="33" t="s">
        <v>13075</v>
      </c>
      <c r="F14219" s="35">
        <v>15101504</v>
      </c>
      <c r="G14219" s="33" t="s">
        <v>15072</v>
      </c>
      <c r="H14219" s="33">
        <v>1</v>
      </c>
      <c r="I14219" s="33">
        <v>6</v>
      </c>
      <c r="J14219" s="36">
        <v>256049.16143899629</v>
      </c>
      <c r="K14219" s="37">
        <v>2000000000</v>
      </c>
      <c r="L14219" s="38" t="s">
        <v>2367</v>
      </c>
      <c r="M14219" s="38" t="s">
        <v>2371</v>
      </c>
    </row>
    <row r="14220" spans="1:13" s="39" customFormat="1" ht="12.75" x14ac:dyDescent="0.2">
      <c r="A14220" s="33" t="s">
        <v>13071</v>
      </c>
      <c r="B14220" s="33" t="s">
        <v>582</v>
      </c>
      <c r="C14220" s="34">
        <v>10</v>
      </c>
      <c r="D14220" s="33" t="s">
        <v>34</v>
      </c>
      <c r="E14220" s="33" t="s">
        <v>12022</v>
      </c>
      <c r="F14220" s="35" t="s">
        <v>13076</v>
      </c>
      <c r="G14220" s="33" t="s">
        <v>313</v>
      </c>
      <c r="H14220" s="33">
        <v>1</v>
      </c>
      <c r="I14220" s="33">
        <v>7</v>
      </c>
      <c r="J14220" s="36">
        <v>1</v>
      </c>
      <c r="K14220" s="37">
        <v>3300000000</v>
      </c>
      <c r="L14220" s="38" t="s">
        <v>12</v>
      </c>
      <c r="M14220" s="38" t="s">
        <v>2371</v>
      </c>
    </row>
    <row r="14221" spans="1:13" s="39" customFormat="1" ht="12.75" x14ac:dyDescent="0.2">
      <c r="A14221" s="33" t="s">
        <v>13071</v>
      </c>
      <c r="B14221" s="33" t="s">
        <v>582</v>
      </c>
      <c r="C14221" s="34">
        <v>10</v>
      </c>
      <c r="D14221" s="33" t="s">
        <v>34</v>
      </c>
      <c r="E14221" s="33" t="s">
        <v>13077</v>
      </c>
      <c r="F14221" s="35">
        <v>46101800</v>
      </c>
      <c r="G14221" s="33" t="s">
        <v>313</v>
      </c>
      <c r="H14221" s="33">
        <v>7</v>
      </c>
      <c r="I14221" s="33">
        <v>8</v>
      </c>
      <c r="J14221" s="36">
        <v>1</v>
      </c>
      <c r="K14221" s="37">
        <v>1466934255.76</v>
      </c>
      <c r="L14221" s="38" t="s">
        <v>12</v>
      </c>
      <c r="M14221" s="38" t="s">
        <v>2371</v>
      </c>
    </row>
    <row r="14222" spans="1:13" s="39" customFormat="1" ht="12.75" x14ac:dyDescent="0.2">
      <c r="A14222" s="33" t="s">
        <v>13071</v>
      </c>
      <c r="B14222" s="33" t="s">
        <v>582</v>
      </c>
      <c r="C14222" s="34">
        <v>10</v>
      </c>
      <c r="D14222" s="33" t="s">
        <v>34</v>
      </c>
      <c r="E14222" s="33" t="s">
        <v>13078</v>
      </c>
      <c r="F14222" s="35">
        <v>25202100</v>
      </c>
      <c r="G14222" s="33" t="s">
        <v>313</v>
      </c>
      <c r="H14222" s="33">
        <v>1</v>
      </c>
      <c r="I14222" s="33">
        <v>6</v>
      </c>
      <c r="J14222" s="36">
        <v>1</v>
      </c>
      <c r="K14222" s="37">
        <v>1420000000</v>
      </c>
      <c r="L14222" s="38" t="s">
        <v>12</v>
      </c>
      <c r="M14222" s="38" t="s">
        <v>13</v>
      </c>
    </row>
    <row r="14223" spans="1:13" s="39" customFormat="1" ht="12.75" x14ac:dyDescent="0.2">
      <c r="A14223" s="33" t="s">
        <v>13071</v>
      </c>
      <c r="B14223" s="33" t="s">
        <v>582</v>
      </c>
      <c r="C14223" s="34">
        <v>10</v>
      </c>
      <c r="D14223" s="33" t="s">
        <v>34</v>
      </c>
      <c r="E14223" s="33" t="s">
        <v>12636</v>
      </c>
      <c r="F14223" s="35" t="s">
        <v>12637</v>
      </c>
      <c r="G14223" s="33" t="s">
        <v>313</v>
      </c>
      <c r="H14223" s="33">
        <v>1</v>
      </c>
      <c r="I14223" s="33">
        <v>7</v>
      </c>
      <c r="J14223" s="36">
        <v>1</v>
      </c>
      <c r="K14223" s="37">
        <v>1040000000</v>
      </c>
      <c r="L14223" s="38" t="s">
        <v>12</v>
      </c>
      <c r="M14223" s="38" t="s">
        <v>2371</v>
      </c>
    </row>
    <row r="14224" spans="1:13" s="39" customFormat="1" ht="12.75" x14ac:dyDescent="0.2">
      <c r="A14224" s="33" t="s">
        <v>13071</v>
      </c>
      <c r="B14224" s="33" t="s">
        <v>582</v>
      </c>
      <c r="C14224" s="34">
        <v>10</v>
      </c>
      <c r="D14224" s="33" t="s">
        <v>34</v>
      </c>
      <c r="E14224" s="33" t="s">
        <v>13079</v>
      </c>
      <c r="F14224" s="35">
        <v>32131000</v>
      </c>
      <c r="G14224" s="33" t="s">
        <v>313</v>
      </c>
      <c r="H14224" s="33">
        <v>1</v>
      </c>
      <c r="I14224" s="33">
        <v>6</v>
      </c>
      <c r="J14224" s="36">
        <v>1</v>
      </c>
      <c r="K14224" s="37">
        <v>399999970</v>
      </c>
      <c r="L14224" s="38" t="s">
        <v>12</v>
      </c>
      <c r="M14224" s="38" t="s">
        <v>13</v>
      </c>
    </row>
    <row r="14225" spans="1:13" s="39" customFormat="1" ht="12.75" x14ac:dyDescent="0.2">
      <c r="A14225" s="33" t="s">
        <v>13071</v>
      </c>
      <c r="B14225" s="33" t="s">
        <v>587</v>
      </c>
      <c r="C14225" s="34">
        <v>10</v>
      </c>
      <c r="D14225" s="33" t="s">
        <v>95</v>
      </c>
      <c r="E14225" s="33" t="s">
        <v>12641</v>
      </c>
      <c r="F14225" s="35">
        <v>81141504</v>
      </c>
      <c r="G14225" s="33" t="s">
        <v>467</v>
      </c>
      <c r="H14225" s="33">
        <v>6</v>
      </c>
      <c r="I14225" s="33">
        <v>7</v>
      </c>
      <c r="J14225" s="36">
        <v>1</v>
      </c>
      <c r="K14225" s="37">
        <v>861500000</v>
      </c>
      <c r="L14225" s="38" t="s">
        <v>12</v>
      </c>
      <c r="M14225" s="38" t="s">
        <v>2371</v>
      </c>
    </row>
    <row r="14226" spans="1:13" s="39" customFormat="1" ht="12.75" x14ac:dyDescent="0.2">
      <c r="A14226" s="33" t="s">
        <v>13071</v>
      </c>
      <c r="B14226" s="33" t="s">
        <v>587</v>
      </c>
      <c r="C14226" s="34">
        <v>10</v>
      </c>
      <c r="D14226" s="33" t="s">
        <v>95</v>
      </c>
      <c r="E14226" s="33" t="s">
        <v>5937</v>
      </c>
      <c r="F14226" s="35">
        <v>72154108</v>
      </c>
      <c r="G14226" s="33" t="s">
        <v>313</v>
      </c>
      <c r="H14226" s="33">
        <v>6</v>
      </c>
      <c r="I14226" s="33">
        <v>6</v>
      </c>
      <c r="J14226" s="36">
        <v>1</v>
      </c>
      <c r="K14226" s="37">
        <v>200000000</v>
      </c>
      <c r="L14226" s="38" t="s">
        <v>12</v>
      </c>
      <c r="M14226" s="38" t="s">
        <v>2371</v>
      </c>
    </row>
    <row r="14227" spans="1:13" s="39" customFormat="1" ht="12.75" x14ac:dyDescent="0.2">
      <c r="A14227" s="33" t="s">
        <v>13071</v>
      </c>
      <c r="B14227" s="33" t="s">
        <v>587</v>
      </c>
      <c r="C14227" s="34">
        <v>10</v>
      </c>
      <c r="D14227" s="33" t="s">
        <v>95</v>
      </c>
      <c r="E14227" s="33" t="s">
        <v>13080</v>
      </c>
      <c r="F14227" s="35">
        <v>81141504</v>
      </c>
      <c r="G14227" s="33" t="s">
        <v>466</v>
      </c>
      <c r="H14227" s="33">
        <v>7</v>
      </c>
      <c r="I14227" s="33">
        <v>9</v>
      </c>
      <c r="J14227" s="36">
        <v>1</v>
      </c>
      <c r="K14227" s="37">
        <v>300000000</v>
      </c>
      <c r="L14227" s="38" t="s">
        <v>12</v>
      </c>
      <c r="M14227" s="38" t="s">
        <v>2371</v>
      </c>
    </row>
    <row r="14228" spans="1:13" s="39" customFormat="1" ht="12.75" x14ac:dyDescent="0.2">
      <c r="A14228" s="33" t="s">
        <v>13071</v>
      </c>
      <c r="B14228" s="33" t="s">
        <v>587</v>
      </c>
      <c r="C14228" s="34">
        <v>10</v>
      </c>
      <c r="D14228" s="33" t="s">
        <v>95</v>
      </c>
      <c r="E14228" s="33" t="s">
        <v>13081</v>
      </c>
      <c r="F14228" s="35">
        <v>81141806</v>
      </c>
      <c r="G14228" s="33" t="s">
        <v>466</v>
      </c>
      <c r="H14228" s="33">
        <v>7</v>
      </c>
      <c r="I14228" s="33">
        <v>9</v>
      </c>
      <c r="J14228" s="36">
        <v>1</v>
      </c>
      <c r="K14228" s="37">
        <v>124503600</v>
      </c>
      <c r="L14228" s="38" t="s">
        <v>12</v>
      </c>
      <c r="M14228" s="38" t="s">
        <v>2371</v>
      </c>
    </row>
    <row r="14229" spans="1:13" s="39" customFormat="1" ht="12.75" x14ac:dyDescent="0.2">
      <c r="A14229" s="33" t="s">
        <v>13071</v>
      </c>
      <c r="B14229" s="33" t="s">
        <v>587</v>
      </c>
      <c r="C14229" s="34">
        <v>10</v>
      </c>
      <c r="D14229" s="33" t="s">
        <v>95</v>
      </c>
      <c r="E14229" s="33" t="s">
        <v>13082</v>
      </c>
      <c r="F14229" s="35">
        <v>72151800</v>
      </c>
      <c r="G14229" s="33" t="s">
        <v>313</v>
      </c>
      <c r="H14229" s="33">
        <v>1</v>
      </c>
      <c r="I14229" s="33">
        <v>7</v>
      </c>
      <c r="J14229" s="36">
        <v>1</v>
      </c>
      <c r="K14229" s="37">
        <v>1975400</v>
      </c>
      <c r="L14229" s="38" t="s">
        <v>12</v>
      </c>
      <c r="M14229" s="38" t="s">
        <v>2371</v>
      </c>
    </row>
    <row r="14230" spans="1:13" s="39" customFormat="1" ht="12.75" x14ac:dyDescent="0.2">
      <c r="A14230" s="33" t="s">
        <v>13071</v>
      </c>
      <c r="B14230" s="33" t="s">
        <v>587</v>
      </c>
      <c r="C14230" s="34">
        <v>10</v>
      </c>
      <c r="D14230" s="33" t="s">
        <v>95</v>
      </c>
      <c r="E14230" s="33" t="s">
        <v>13083</v>
      </c>
      <c r="F14230" s="35">
        <v>81101706</v>
      </c>
      <c r="G14230" s="33" t="s">
        <v>15071</v>
      </c>
      <c r="H14230" s="33">
        <v>4</v>
      </c>
      <c r="I14230" s="33">
        <v>4</v>
      </c>
      <c r="J14230" s="36">
        <v>1</v>
      </c>
      <c r="K14230" s="37">
        <v>30000000</v>
      </c>
      <c r="L14230" s="38" t="s">
        <v>12</v>
      </c>
      <c r="M14230" s="38" t="s">
        <v>13</v>
      </c>
    </row>
    <row r="14231" spans="1:13" s="39" customFormat="1" ht="12.75" x14ac:dyDescent="0.2">
      <c r="A14231" s="33" t="s">
        <v>13071</v>
      </c>
      <c r="B14231" s="33" t="s">
        <v>4763</v>
      </c>
      <c r="C14231" s="34">
        <v>10</v>
      </c>
      <c r="D14231" s="33" t="s">
        <v>113</v>
      </c>
      <c r="E14231" s="33" t="s">
        <v>13084</v>
      </c>
      <c r="F14231" s="35">
        <v>78181800</v>
      </c>
      <c r="G14231" s="33" t="s">
        <v>313</v>
      </c>
      <c r="H14231" s="33">
        <v>1</v>
      </c>
      <c r="I14231" s="33">
        <v>6</v>
      </c>
      <c r="J14231" s="36">
        <v>1</v>
      </c>
      <c r="K14231" s="37">
        <v>2200000000</v>
      </c>
      <c r="L14231" s="38" t="s">
        <v>12</v>
      </c>
      <c r="M14231" s="38" t="s">
        <v>13</v>
      </c>
    </row>
    <row r="14232" spans="1:13" s="39" customFormat="1" ht="12.75" x14ac:dyDescent="0.2">
      <c r="A14232" s="33" t="s">
        <v>13071</v>
      </c>
      <c r="B14232" s="33" t="s">
        <v>588</v>
      </c>
      <c r="C14232" s="34">
        <v>10</v>
      </c>
      <c r="D14232" s="33" t="s">
        <v>96</v>
      </c>
      <c r="E14232" s="33" t="s">
        <v>13085</v>
      </c>
      <c r="F14232" s="35">
        <v>72103302</v>
      </c>
      <c r="G14232" s="33" t="s">
        <v>466</v>
      </c>
      <c r="H14232" s="33">
        <v>3</v>
      </c>
      <c r="I14232" s="33">
        <v>5</v>
      </c>
      <c r="J14232" s="36">
        <v>1</v>
      </c>
      <c r="K14232" s="37">
        <v>34800000</v>
      </c>
      <c r="L14232" s="38" t="s">
        <v>12</v>
      </c>
      <c r="M14232" s="38" t="s">
        <v>13</v>
      </c>
    </row>
    <row r="14233" spans="1:13" s="39" customFormat="1" ht="12.75" x14ac:dyDescent="0.2">
      <c r="A14233" s="33" t="s">
        <v>13071</v>
      </c>
      <c r="B14233" s="33" t="s">
        <v>590</v>
      </c>
      <c r="C14233" s="34">
        <v>10</v>
      </c>
      <c r="D14233" s="33" t="s">
        <v>39</v>
      </c>
      <c r="E14233" s="33" t="s">
        <v>12650</v>
      </c>
      <c r="F14233" s="35">
        <v>78181800</v>
      </c>
      <c r="G14233" s="33" t="s">
        <v>313</v>
      </c>
      <c r="H14233" s="33">
        <v>1</v>
      </c>
      <c r="I14233" s="33">
        <v>7</v>
      </c>
      <c r="J14233" s="36">
        <v>1</v>
      </c>
      <c r="K14233" s="37">
        <v>5500000000</v>
      </c>
      <c r="L14233" s="38" t="s">
        <v>12</v>
      </c>
      <c r="M14233" s="38" t="s">
        <v>2371</v>
      </c>
    </row>
    <row r="14234" spans="1:13" s="39" customFormat="1" ht="12.75" x14ac:dyDescent="0.2">
      <c r="A14234" s="33" t="s">
        <v>13071</v>
      </c>
      <c r="B14234" s="33" t="s">
        <v>590</v>
      </c>
      <c r="C14234" s="34">
        <v>10</v>
      </c>
      <c r="D14234" s="33" t="s">
        <v>39</v>
      </c>
      <c r="E14234" s="33" t="s">
        <v>13086</v>
      </c>
      <c r="F14234" s="35">
        <v>78181800</v>
      </c>
      <c r="G14234" s="33" t="s">
        <v>313</v>
      </c>
      <c r="H14234" s="33">
        <v>1</v>
      </c>
      <c r="I14234" s="33">
        <v>7</v>
      </c>
      <c r="J14234" s="36">
        <v>1</v>
      </c>
      <c r="K14234" s="37">
        <v>573972696</v>
      </c>
      <c r="L14234" s="38" t="s">
        <v>12</v>
      </c>
      <c r="M14234" s="38" t="s">
        <v>2371</v>
      </c>
    </row>
    <row r="14235" spans="1:13" s="39" customFormat="1" ht="12.75" x14ac:dyDescent="0.2">
      <c r="A14235" s="33" t="s">
        <v>13071</v>
      </c>
      <c r="B14235" s="33" t="s">
        <v>590</v>
      </c>
      <c r="C14235" s="34">
        <v>10</v>
      </c>
      <c r="D14235" s="33" t="s">
        <v>39</v>
      </c>
      <c r="E14235" s="33" t="s">
        <v>13087</v>
      </c>
      <c r="F14235" s="35">
        <v>78181900</v>
      </c>
      <c r="G14235" s="33" t="s">
        <v>313</v>
      </c>
      <c r="H14235" s="33">
        <v>6</v>
      </c>
      <c r="I14235" s="33">
        <v>6</v>
      </c>
      <c r="J14235" s="36">
        <v>1</v>
      </c>
      <c r="K14235" s="37">
        <v>200000000</v>
      </c>
      <c r="L14235" s="38" t="s">
        <v>12</v>
      </c>
      <c r="M14235" s="38" t="s">
        <v>2371</v>
      </c>
    </row>
    <row r="14236" spans="1:13" s="39" customFormat="1" ht="12.75" x14ac:dyDescent="0.2">
      <c r="A14236" s="33" t="s">
        <v>13071</v>
      </c>
      <c r="B14236" s="33" t="s">
        <v>590</v>
      </c>
      <c r="C14236" s="34">
        <v>10</v>
      </c>
      <c r="D14236" s="33" t="s">
        <v>39</v>
      </c>
      <c r="E14236" s="33" t="s">
        <v>12651</v>
      </c>
      <c r="F14236" s="35">
        <v>78181800</v>
      </c>
      <c r="G14236" s="33" t="s">
        <v>313</v>
      </c>
      <c r="H14236" s="33">
        <v>1</v>
      </c>
      <c r="I14236" s="33">
        <v>7</v>
      </c>
      <c r="J14236" s="36">
        <v>1</v>
      </c>
      <c r="K14236" s="37">
        <v>752163074</v>
      </c>
      <c r="L14236" s="38" t="s">
        <v>12</v>
      </c>
      <c r="M14236" s="38" t="s">
        <v>2371</v>
      </c>
    </row>
    <row r="14237" spans="1:13" s="39" customFormat="1" ht="12.75" x14ac:dyDescent="0.2">
      <c r="A14237" s="33" t="s">
        <v>13071</v>
      </c>
      <c r="B14237" s="33" t="s">
        <v>590</v>
      </c>
      <c r="C14237" s="34">
        <v>10</v>
      </c>
      <c r="D14237" s="33" t="s">
        <v>39</v>
      </c>
      <c r="E14237" s="33" t="s">
        <v>13086</v>
      </c>
      <c r="F14237" s="35">
        <v>78181800</v>
      </c>
      <c r="G14237" s="33" t="s">
        <v>313</v>
      </c>
      <c r="H14237" s="33">
        <v>1</v>
      </c>
      <c r="I14237" s="33">
        <v>7</v>
      </c>
      <c r="J14237" s="36">
        <v>1</v>
      </c>
      <c r="K14237" s="37">
        <v>1200000000</v>
      </c>
      <c r="L14237" s="38" t="s">
        <v>12</v>
      </c>
      <c r="M14237" s="38" t="s">
        <v>2371</v>
      </c>
    </row>
    <row r="14238" spans="1:13" s="39" customFormat="1" ht="12.75" x14ac:dyDescent="0.2">
      <c r="A14238" s="33" t="s">
        <v>13071</v>
      </c>
      <c r="B14238" s="33" t="s">
        <v>590</v>
      </c>
      <c r="C14238" s="34">
        <v>10</v>
      </c>
      <c r="D14238" s="33" t="s">
        <v>39</v>
      </c>
      <c r="E14238" s="33" t="s">
        <v>12653</v>
      </c>
      <c r="F14238" s="35">
        <v>78181800</v>
      </c>
      <c r="G14238" s="33" t="s">
        <v>313</v>
      </c>
      <c r="H14238" s="33">
        <v>1</v>
      </c>
      <c r="I14238" s="33">
        <v>7</v>
      </c>
      <c r="J14238" s="36">
        <v>1</v>
      </c>
      <c r="K14238" s="37">
        <v>2659534089.1700001</v>
      </c>
      <c r="L14238" s="38" t="s">
        <v>12</v>
      </c>
      <c r="M14238" s="38" t="s">
        <v>2371</v>
      </c>
    </row>
    <row r="14239" spans="1:13" s="39" customFormat="1" ht="12.75" x14ac:dyDescent="0.2">
      <c r="A14239" s="33" t="s">
        <v>13071</v>
      </c>
      <c r="B14239" s="33" t="s">
        <v>590</v>
      </c>
      <c r="C14239" s="34">
        <v>10</v>
      </c>
      <c r="D14239" s="33" t="s">
        <v>39</v>
      </c>
      <c r="E14239" s="33" t="s">
        <v>12653</v>
      </c>
      <c r="F14239" s="35">
        <v>78181800</v>
      </c>
      <c r="G14239" s="33" t="s">
        <v>313</v>
      </c>
      <c r="H14239" s="33">
        <v>1</v>
      </c>
      <c r="I14239" s="33">
        <v>7</v>
      </c>
      <c r="J14239" s="36">
        <v>1</v>
      </c>
      <c r="K14239" s="37">
        <v>1432813236.6300001</v>
      </c>
      <c r="L14239" s="38" t="s">
        <v>12</v>
      </c>
      <c r="M14239" s="38" t="s">
        <v>2371</v>
      </c>
    </row>
    <row r="14240" spans="1:13" s="39" customFormat="1" ht="12.75" x14ac:dyDescent="0.2">
      <c r="A14240" s="33" t="s">
        <v>13071</v>
      </c>
      <c r="B14240" s="33" t="s">
        <v>590</v>
      </c>
      <c r="C14240" s="34">
        <v>10</v>
      </c>
      <c r="D14240" s="33" t="s">
        <v>39</v>
      </c>
      <c r="E14240" s="33" t="s">
        <v>13088</v>
      </c>
      <c r="F14240" s="35">
        <v>78181800</v>
      </c>
      <c r="G14240" s="33" t="s">
        <v>313</v>
      </c>
      <c r="H14240" s="33">
        <v>1</v>
      </c>
      <c r="I14240" s="33">
        <v>7</v>
      </c>
      <c r="J14240" s="36">
        <v>1</v>
      </c>
      <c r="K14240" s="37">
        <v>2847452508.02</v>
      </c>
      <c r="L14240" s="38" t="s">
        <v>12</v>
      </c>
      <c r="M14240" s="38" t="s">
        <v>2371</v>
      </c>
    </row>
    <row r="14241" spans="1:13" s="39" customFormat="1" ht="12.75" x14ac:dyDescent="0.2">
      <c r="A14241" s="33" t="s">
        <v>13071</v>
      </c>
      <c r="B14241" s="33" t="s">
        <v>590</v>
      </c>
      <c r="C14241" s="34">
        <v>10</v>
      </c>
      <c r="D14241" s="33" t="s">
        <v>39</v>
      </c>
      <c r="E14241" s="33" t="s">
        <v>13089</v>
      </c>
      <c r="F14241" s="35">
        <v>78181800</v>
      </c>
      <c r="G14241" s="33" t="s">
        <v>313</v>
      </c>
      <c r="H14241" s="33">
        <v>1</v>
      </c>
      <c r="I14241" s="33">
        <v>7</v>
      </c>
      <c r="J14241" s="36">
        <v>1</v>
      </c>
      <c r="K14241" s="37">
        <v>640521364.65999997</v>
      </c>
      <c r="L14241" s="38" t="s">
        <v>12</v>
      </c>
      <c r="M14241" s="38" t="s">
        <v>2371</v>
      </c>
    </row>
    <row r="14242" spans="1:13" s="39" customFormat="1" ht="12.75" x14ac:dyDescent="0.2">
      <c r="A14242" s="33" t="s">
        <v>13071</v>
      </c>
      <c r="B14242" s="33" t="s">
        <v>590</v>
      </c>
      <c r="C14242" s="34">
        <v>10</v>
      </c>
      <c r="D14242" s="33" t="s">
        <v>39</v>
      </c>
      <c r="E14242" s="33" t="s">
        <v>12652</v>
      </c>
      <c r="F14242" s="35">
        <v>78181800</v>
      </c>
      <c r="G14242" s="33" t="s">
        <v>313</v>
      </c>
      <c r="H14242" s="33">
        <v>1</v>
      </c>
      <c r="I14242" s="33">
        <v>7</v>
      </c>
      <c r="J14242" s="36">
        <v>1</v>
      </c>
      <c r="K14242" s="37">
        <v>1917315561.29</v>
      </c>
      <c r="L14242" s="38" t="s">
        <v>12</v>
      </c>
      <c r="M14242" s="38" t="s">
        <v>2371</v>
      </c>
    </row>
    <row r="14243" spans="1:13" s="39" customFormat="1" ht="12.75" x14ac:dyDescent="0.2">
      <c r="A14243" s="33" t="s">
        <v>13071</v>
      </c>
      <c r="B14243" s="33" t="s">
        <v>590</v>
      </c>
      <c r="C14243" s="34">
        <v>10</v>
      </c>
      <c r="D14243" s="33" t="s">
        <v>39</v>
      </c>
      <c r="E14243" s="33" t="s">
        <v>12652</v>
      </c>
      <c r="F14243" s="35">
        <v>78181800</v>
      </c>
      <c r="G14243" s="33" t="s">
        <v>313</v>
      </c>
      <c r="H14243" s="33">
        <v>1</v>
      </c>
      <c r="I14243" s="33">
        <v>7</v>
      </c>
      <c r="J14243" s="36">
        <v>1</v>
      </c>
      <c r="K14243" s="37">
        <v>389999999.70999998</v>
      </c>
      <c r="L14243" s="38" t="s">
        <v>12</v>
      </c>
      <c r="M14243" s="38" t="s">
        <v>2371</v>
      </c>
    </row>
    <row r="14244" spans="1:13" s="39" customFormat="1" ht="12.75" x14ac:dyDescent="0.2">
      <c r="A14244" s="33" t="s">
        <v>13071</v>
      </c>
      <c r="B14244" s="33" t="s">
        <v>590</v>
      </c>
      <c r="C14244" s="34">
        <v>10</v>
      </c>
      <c r="D14244" s="33" t="s">
        <v>39</v>
      </c>
      <c r="E14244" s="33" t="s">
        <v>12652</v>
      </c>
      <c r="F14244" s="35">
        <v>78181800</v>
      </c>
      <c r="G14244" s="33" t="s">
        <v>313</v>
      </c>
      <c r="H14244" s="33">
        <v>1</v>
      </c>
      <c r="I14244" s="33">
        <v>7</v>
      </c>
      <c r="J14244" s="36">
        <v>1</v>
      </c>
      <c r="K14244" s="37">
        <v>230000000</v>
      </c>
      <c r="L14244" s="38" t="s">
        <v>12</v>
      </c>
      <c r="M14244" s="38" t="s">
        <v>2371</v>
      </c>
    </row>
    <row r="14245" spans="1:13" s="39" customFormat="1" ht="12.75" x14ac:dyDescent="0.2">
      <c r="A14245" s="33" t="s">
        <v>13071</v>
      </c>
      <c r="B14245" s="33" t="s">
        <v>590</v>
      </c>
      <c r="C14245" s="34">
        <v>10</v>
      </c>
      <c r="D14245" s="33" t="s">
        <v>39</v>
      </c>
      <c r="E14245" s="33" t="s">
        <v>13090</v>
      </c>
      <c r="F14245" s="35">
        <v>78181900</v>
      </c>
      <c r="G14245" s="33" t="s">
        <v>313</v>
      </c>
      <c r="H14245" s="33">
        <v>1</v>
      </c>
      <c r="I14245" s="33">
        <v>7</v>
      </c>
      <c r="J14245" s="36">
        <v>1</v>
      </c>
      <c r="K14245" s="37">
        <v>5999994533</v>
      </c>
      <c r="L14245" s="38" t="s">
        <v>12</v>
      </c>
      <c r="M14245" s="38" t="s">
        <v>2371</v>
      </c>
    </row>
    <row r="14246" spans="1:13" s="39" customFormat="1" ht="12.75" x14ac:dyDescent="0.2">
      <c r="A14246" s="33" t="s">
        <v>13071</v>
      </c>
      <c r="B14246" s="33" t="s">
        <v>594</v>
      </c>
      <c r="C14246" s="34">
        <v>10</v>
      </c>
      <c r="D14246" s="33" t="s">
        <v>122</v>
      </c>
      <c r="E14246" s="33" t="s">
        <v>13091</v>
      </c>
      <c r="F14246" s="35">
        <v>72151608</v>
      </c>
      <c r="G14246" s="33" t="s">
        <v>15071</v>
      </c>
      <c r="H14246" s="33">
        <v>1</v>
      </c>
      <c r="I14246" s="33">
        <v>11</v>
      </c>
      <c r="J14246" s="36">
        <v>1</v>
      </c>
      <c r="K14246" s="37">
        <v>995000000</v>
      </c>
      <c r="L14246" s="38" t="s">
        <v>12</v>
      </c>
      <c r="M14246" s="38" t="s">
        <v>13</v>
      </c>
    </row>
    <row r="14247" spans="1:13" s="39" customFormat="1" ht="12.75" x14ac:dyDescent="0.2">
      <c r="A14247" s="33" t="s">
        <v>13071</v>
      </c>
      <c r="B14247" s="33" t="s">
        <v>11003</v>
      </c>
      <c r="C14247" s="34">
        <v>10</v>
      </c>
      <c r="D14247" s="33" t="s">
        <v>121</v>
      </c>
      <c r="E14247" s="33" t="s">
        <v>13092</v>
      </c>
      <c r="F14247" s="35">
        <v>72103302</v>
      </c>
      <c r="G14247" s="33" t="s">
        <v>467</v>
      </c>
      <c r="H14247" s="33">
        <v>10</v>
      </c>
      <c r="I14247" s="33">
        <v>7</v>
      </c>
      <c r="J14247" s="36">
        <v>1</v>
      </c>
      <c r="K14247" s="37">
        <v>1495935032.6300001</v>
      </c>
      <c r="L14247" s="38" t="s">
        <v>12</v>
      </c>
      <c r="M14247" s="38" t="s">
        <v>2371</v>
      </c>
    </row>
    <row r="14248" spans="1:13" s="39" customFormat="1" ht="12.75" x14ac:dyDescent="0.2">
      <c r="A14248" s="33" t="s">
        <v>13071</v>
      </c>
      <c r="B14248" s="33" t="s">
        <v>11003</v>
      </c>
      <c r="C14248" s="34">
        <v>10</v>
      </c>
      <c r="D14248" s="33" t="s">
        <v>121</v>
      </c>
      <c r="E14248" s="33" t="s">
        <v>13093</v>
      </c>
      <c r="F14248" s="35">
        <v>81161700</v>
      </c>
      <c r="G14248" s="33" t="s">
        <v>466</v>
      </c>
      <c r="H14248" s="33">
        <v>7</v>
      </c>
      <c r="I14248" s="33">
        <v>7</v>
      </c>
      <c r="J14248" s="36">
        <v>1</v>
      </c>
      <c r="K14248" s="37">
        <v>550000000</v>
      </c>
      <c r="L14248" s="38" t="s">
        <v>12</v>
      </c>
      <c r="M14248" s="38" t="s">
        <v>2371</v>
      </c>
    </row>
    <row r="14249" spans="1:13" s="39" customFormat="1" ht="12.75" x14ac:dyDescent="0.2">
      <c r="A14249" s="33" t="s">
        <v>13071</v>
      </c>
      <c r="B14249" s="33" t="s">
        <v>11003</v>
      </c>
      <c r="C14249" s="34">
        <v>10</v>
      </c>
      <c r="D14249" s="33" t="s">
        <v>121</v>
      </c>
      <c r="E14249" s="33" t="s">
        <v>13094</v>
      </c>
      <c r="F14249" s="35">
        <v>83111602</v>
      </c>
      <c r="G14249" s="33" t="s">
        <v>15071</v>
      </c>
      <c r="H14249" s="33">
        <v>1</v>
      </c>
      <c r="I14249" s="33">
        <v>11</v>
      </c>
      <c r="J14249" s="36">
        <v>1</v>
      </c>
      <c r="K14249" s="37">
        <v>1845000000</v>
      </c>
      <c r="L14249" s="38" t="s">
        <v>12</v>
      </c>
      <c r="M14249" s="38" t="s">
        <v>13</v>
      </c>
    </row>
    <row r="14250" spans="1:13" s="39" customFormat="1" ht="12.75" x14ac:dyDescent="0.2">
      <c r="A14250" s="33" t="s">
        <v>13071</v>
      </c>
      <c r="B14250" s="33" t="s">
        <v>597</v>
      </c>
      <c r="C14250" s="34">
        <v>10</v>
      </c>
      <c r="D14250" s="33" t="s">
        <v>100</v>
      </c>
      <c r="E14250" s="33" t="s">
        <v>12529</v>
      </c>
      <c r="F14250" s="35">
        <v>78101501</v>
      </c>
      <c r="G14250" s="33" t="s">
        <v>15071</v>
      </c>
      <c r="H14250" s="33">
        <v>6</v>
      </c>
      <c r="I14250" s="33">
        <v>7</v>
      </c>
      <c r="J14250" s="36">
        <v>1</v>
      </c>
      <c r="K14250" s="37">
        <v>179715500</v>
      </c>
      <c r="L14250" s="38" t="s">
        <v>12</v>
      </c>
      <c r="M14250" s="38" t="s">
        <v>2371</v>
      </c>
    </row>
    <row r="14251" spans="1:13" s="39" customFormat="1" ht="12.75" x14ac:dyDescent="0.2">
      <c r="A14251" s="33" t="s">
        <v>13071</v>
      </c>
      <c r="B14251" s="33" t="s">
        <v>597</v>
      </c>
      <c r="C14251" s="34">
        <v>10</v>
      </c>
      <c r="D14251" s="33" t="s">
        <v>100</v>
      </c>
      <c r="E14251" s="33" t="s">
        <v>13095</v>
      </c>
      <c r="F14251" s="35">
        <v>78101501</v>
      </c>
      <c r="G14251" s="33" t="s">
        <v>466</v>
      </c>
      <c r="H14251" s="33">
        <v>6</v>
      </c>
      <c r="I14251" s="33">
        <v>6</v>
      </c>
      <c r="J14251" s="36">
        <v>1</v>
      </c>
      <c r="K14251" s="37">
        <v>140000000</v>
      </c>
      <c r="L14251" s="38" t="s">
        <v>12</v>
      </c>
      <c r="M14251" s="38" t="s">
        <v>2371</v>
      </c>
    </row>
    <row r="14252" spans="1:13" s="39" customFormat="1" ht="12.75" x14ac:dyDescent="0.2">
      <c r="A14252" s="33" t="s">
        <v>13071</v>
      </c>
      <c r="B14252" s="33" t="s">
        <v>11892</v>
      </c>
      <c r="C14252" s="34">
        <v>10</v>
      </c>
      <c r="D14252" s="33" t="s">
        <v>130</v>
      </c>
      <c r="E14252" s="33" t="s">
        <v>13096</v>
      </c>
      <c r="F14252" s="35">
        <v>78141703</v>
      </c>
      <c r="G14252" s="33" t="s">
        <v>313</v>
      </c>
      <c r="H14252" s="33">
        <v>1</v>
      </c>
      <c r="I14252" s="33">
        <v>3</v>
      </c>
      <c r="J14252" s="36">
        <v>1</v>
      </c>
      <c r="K14252" s="37">
        <v>418340000</v>
      </c>
      <c r="L14252" s="38" t="s">
        <v>12</v>
      </c>
      <c r="M14252" s="38" t="s">
        <v>13</v>
      </c>
    </row>
    <row r="14253" spans="1:13" s="39" customFormat="1" ht="12.75" x14ac:dyDescent="0.2">
      <c r="A14253" s="33" t="s">
        <v>13071</v>
      </c>
      <c r="B14253" s="33" t="s">
        <v>12321</v>
      </c>
      <c r="C14253" s="34">
        <v>10</v>
      </c>
      <c r="D14253" s="33" t="s">
        <v>131</v>
      </c>
      <c r="E14253" s="33" t="s">
        <v>13097</v>
      </c>
      <c r="F14253" s="35">
        <v>84131500</v>
      </c>
      <c r="G14253" s="33" t="s">
        <v>467</v>
      </c>
      <c r="H14253" s="33">
        <v>1</v>
      </c>
      <c r="I14253" s="33">
        <v>6</v>
      </c>
      <c r="J14253" s="36">
        <v>1</v>
      </c>
      <c r="K14253" s="37">
        <v>6748467023</v>
      </c>
      <c r="L14253" s="38" t="s">
        <v>12</v>
      </c>
      <c r="M14253" s="38" t="s">
        <v>13</v>
      </c>
    </row>
    <row r="14254" spans="1:13" s="39" customFormat="1" ht="12.75" x14ac:dyDescent="0.2">
      <c r="A14254" s="33" t="s">
        <v>13071</v>
      </c>
      <c r="B14254" s="33" t="s">
        <v>12321</v>
      </c>
      <c r="C14254" s="34">
        <v>10</v>
      </c>
      <c r="D14254" s="33" t="s">
        <v>131</v>
      </c>
      <c r="E14254" s="33" t="s">
        <v>13098</v>
      </c>
      <c r="F14254" s="35">
        <v>84131500</v>
      </c>
      <c r="G14254" s="33" t="s">
        <v>467</v>
      </c>
      <c r="H14254" s="33">
        <v>1</v>
      </c>
      <c r="I14254" s="33">
        <v>6</v>
      </c>
      <c r="J14254" s="36">
        <v>1</v>
      </c>
      <c r="K14254" s="37">
        <v>986000000</v>
      </c>
      <c r="L14254" s="38" t="s">
        <v>12</v>
      </c>
      <c r="M14254" s="38" t="s">
        <v>13</v>
      </c>
    </row>
    <row r="14255" spans="1:13" s="39" customFormat="1" ht="12.75" x14ac:dyDescent="0.2">
      <c r="A14255" s="33" t="s">
        <v>13071</v>
      </c>
      <c r="B14255" s="33" t="s">
        <v>11894</v>
      </c>
      <c r="C14255" s="34">
        <v>10</v>
      </c>
      <c r="D14255" s="33" t="s">
        <v>125</v>
      </c>
      <c r="E14255" s="33" t="s">
        <v>12541</v>
      </c>
      <c r="F14255" s="35">
        <v>84131504</v>
      </c>
      <c r="G14255" s="33" t="s">
        <v>467</v>
      </c>
      <c r="H14255" s="33">
        <v>1</v>
      </c>
      <c r="I14255" s="33">
        <v>7</v>
      </c>
      <c r="J14255" s="36">
        <v>1</v>
      </c>
      <c r="K14255" s="37">
        <v>738010665</v>
      </c>
      <c r="L14255" s="38" t="s">
        <v>12</v>
      </c>
      <c r="M14255" s="38" t="s">
        <v>2371</v>
      </c>
    </row>
    <row r="14256" spans="1:13" s="39" customFormat="1" ht="12.75" x14ac:dyDescent="0.2">
      <c r="A14256" s="33" t="s">
        <v>13071</v>
      </c>
      <c r="B14256" s="33" t="s">
        <v>5906</v>
      </c>
      <c r="C14256" s="34">
        <v>10</v>
      </c>
      <c r="D14256" s="33" t="s">
        <v>118</v>
      </c>
      <c r="E14256" s="33" t="s">
        <v>13099</v>
      </c>
      <c r="F14256" s="35">
        <v>81102300</v>
      </c>
      <c r="G14256" s="33" t="s">
        <v>15071</v>
      </c>
      <c r="H14256" s="33">
        <v>2</v>
      </c>
      <c r="I14256" s="33">
        <v>6</v>
      </c>
      <c r="J14256" s="36">
        <v>1</v>
      </c>
      <c r="K14256" s="37">
        <v>275895112</v>
      </c>
      <c r="L14256" s="38" t="s">
        <v>12</v>
      </c>
      <c r="M14256" s="38" t="s">
        <v>13</v>
      </c>
    </row>
    <row r="14257" spans="1:13" s="39" customFormat="1" ht="12.75" x14ac:dyDescent="0.2">
      <c r="A14257" s="33" t="s">
        <v>50</v>
      </c>
      <c r="B14257" s="33" t="s">
        <v>553</v>
      </c>
      <c r="C14257" s="34">
        <v>10</v>
      </c>
      <c r="D14257" s="33" t="s">
        <v>74</v>
      </c>
      <c r="E14257" s="33" t="s">
        <v>7849</v>
      </c>
      <c r="F14257" s="35">
        <v>27111929</v>
      </c>
      <c r="G14257" s="33" t="s">
        <v>15071</v>
      </c>
      <c r="H14257" s="33">
        <v>1</v>
      </c>
      <c r="I14257" s="33">
        <v>6</v>
      </c>
      <c r="J14257" s="36">
        <v>6</v>
      </c>
      <c r="K14257" s="37">
        <v>7140</v>
      </c>
      <c r="L14257" s="38" t="s">
        <v>15</v>
      </c>
      <c r="M14257" s="38" t="s">
        <v>13</v>
      </c>
    </row>
    <row r="14258" spans="1:13" s="39" customFormat="1" ht="12.75" x14ac:dyDescent="0.2">
      <c r="A14258" s="33" t="s">
        <v>50</v>
      </c>
      <c r="B14258" s="33" t="s">
        <v>553</v>
      </c>
      <c r="C14258" s="34">
        <v>10</v>
      </c>
      <c r="D14258" s="33" t="s">
        <v>74</v>
      </c>
      <c r="E14258" s="33" t="s">
        <v>13101</v>
      </c>
      <c r="F14258" s="35">
        <v>27111729</v>
      </c>
      <c r="G14258" s="33" t="s">
        <v>15071</v>
      </c>
      <c r="H14258" s="33">
        <v>1</v>
      </c>
      <c r="I14258" s="33">
        <v>6</v>
      </c>
      <c r="J14258" s="36">
        <v>2</v>
      </c>
      <c r="K14258" s="37">
        <v>261800</v>
      </c>
      <c r="L14258" s="38" t="s">
        <v>15</v>
      </c>
      <c r="M14258" s="38" t="s">
        <v>13</v>
      </c>
    </row>
    <row r="14259" spans="1:13" s="39" customFormat="1" ht="12.75" x14ac:dyDescent="0.2">
      <c r="A14259" s="33" t="s">
        <v>50</v>
      </c>
      <c r="B14259" s="33" t="s">
        <v>553</v>
      </c>
      <c r="C14259" s="34">
        <v>10</v>
      </c>
      <c r="D14259" s="33" t="s">
        <v>74</v>
      </c>
      <c r="E14259" s="33" t="s">
        <v>13102</v>
      </c>
      <c r="F14259" s="35">
        <v>27111700</v>
      </c>
      <c r="G14259" s="33" t="s">
        <v>15071</v>
      </c>
      <c r="H14259" s="33">
        <v>1</v>
      </c>
      <c r="I14259" s="33">
        <v>6</v>
      </c>
      <c r="J14259" s="36">
        <v>2</v>
      </c>
      <c r="K14259" s="37">
        <v>71400</v>
      </c>
      <c r="L14259" s="38" t="s">
        <v>15</v>
      </c>
      <c r="M14259" s="38" t="s">
        <v>13</v>
      </c>
    </row>
    <row r="14260" spans="1:13" s="39" customFormat="1" ht="12.75" x14ac:dyDescent="0.2">
      <c r="A14260" s="33" t="s">
        <v>50</v>
      </c>
      <c r="B14260" s="33" t="s">
        <v>553</v>
      </c>
      <c r="C14260" s="34">
        <v>10</v>
      </c>
      <c r="D14260" s="33" t="s">
        <v>74</v>
      </c>
      <c r="E14260" s="33" t="s">
        <v>13103</v>
      </c>
      <c r="F14260" s="35">
        <v>27111602</v>
      </c>
      <c r="G14260" s="33" t="s">
        <v>15071</v>
      </c>
      <c r="H14260" s="33">
        <v>1</v>
      </c>
      <c r="I14260" s="33">
        <v>6</v>
      </c>
      <c r="J14260" s="36">
        <v>2</v>
      </c>
      <c r="K14260" s="37">
        <v>40460</v>
      </c>
      <c r="L14260" s="38" t="s">
        <v>15</v>
      </c>
      <c r="M14260" s="38" t="s">
        <v>13</v>
      </c>
    </row>
    <row r="14261" spans="1:13" s="39" customFormat="1" ht="12.75" x14ac:dyDescent="0.2">
      <c r="A14261" s="33" t="s">
        <v>50</v>
      </c>
      <c r="B14261" s="33" t="s">
        <v>553</v>
      </c>
      <c r="C14261" s="34">
        <v>10</v>
      </c>
      <c r="D14261" s="33" t="s">
        <v>74</v>
      </c>
      <c r="E14261" s="33" t="s">
        <v>15036</v>
      </c>
      <c r="F14261" s="35">
        <v>27111701</v>
      </c>
      <c r="G14261" s="33" t="s">
        <v>15071</v>
      </c>
      <c r="H14261" s="33">
        <v>1</v>
      </c>
      <c r="I14261" s="33">
        <v>6</v>
      </c>
      <c r="J14261" s="36">
        <v>2</v>
      </c>
      <c r="K14261" s="37">
        <v>119000</v>
      </c>
      <c r="L14261" s="38" t="s">
        <v>15</v>
      </c>
      <c r="M14261" s="38" t="s">
        <v>13</v>
      </c>
    </row>
    <row r="14262" spans="1:13" s="39" customFormat="1" ht="12.75" x14ac:dyDescent="0.2">
      <c r="A14262" s="33" t="s">
        <v>50</v>
      </c>
      <c r="B14262" s="33" t="s">
        <v>553</v>
      </c>
      <c r="C14262" s="34">
        <v>10</v>
      </c>
      <c r="D14262" s="33" t="s">
        <v>74</v>
      </c>
      <c r="E14262" s="33" t="s">
        <v>15037</v>
      </c>
      <c r="F14262" s="35">
        <v>27111710</v>
      </c>
      <c r="G14262" s="33" t="s">
        <v>15071</v>
      </c>
      <c r="H14262" s="33">
        <v>1</v>
      </c>
      <c r="I14262" s="33">
        <v>6</v>
      </c>
      <c r="J14262" s="36">
        <v>2</v>
      </c>
      <c r="K14262" s="37">
        <v>95200</v>
      </c>
      <c r="L14262" s="38" t="s">
        <v>15</v>
      </c>
      <c r="M14262" s="38" t="s">
        <v>13</v>
      </c>
    </row>
    <row r="14263" spans="1:13" s="39" customFormat="1" ht="12.75" x14ac:dyDescent="0.2">
      <c r="A14263" s="33" t="s">
        <v>50</v>
      </c>
      <c r="B14263" s="33" t="s">
        <v>553</v>
      </c>
      <c r="C14263" s="34">
        <v>10</v>
      </c>
      <c r="D14263" s="33" t="s">
        <v>74</v>
      </c>
      <c r="E14263" s="33" t="s">
        <v>15038</v>
      </c>
      <c r="F14263" s="35">
        <v>27111710</v>
      </c>
      <c r="G14263" s="33" t="s">
        <v>15071</v>
      </c>
      <c r="H14263" s="33">
        <v>1</v>
      </c>
      <c r="I14263" s="33">
        <v>6</v>
      </c>
      <c r="J14263" s="36">
        <v>2</v>
      </c>
      <c r="K14263" s="37">
        <v>21420</v>
      </c>
      <c r="L14263" s="38" t="s">
        <v>15</v>
      </c>
      <c r="M14263" s="38" t="s">
        <v>13</v>
      </c>
    </row>
    <row r="14264" spans="1:13" s="39" customFormat="1" ht="12.75" x14ac:dyDescent="0.2">
      <c r="A14264" s="33" t="s">
        <v>50</v>
      </c>
      <c r="B14264" s="33" t="s">
        <v>553</v>
      </c>
      <c r="C14264" s="34">
        <v>10</v>
      </c>
      <c r="D14264" s="33" t="s">
        <v>74</v>
      </c>
      <c r="E14264" s="33" t="s">
        <v>15039</v>
      </c>
      <c r="F14264" s="35">
        <v>46171505</v>
      </c>
      <c r="G14264" s="33" t="s">
        <v>15071</v>
      </c>
      <c r="H14264" s="33">
        <v>1</v>
      </c>
      <c r="I14264" s="33">
        <v>6</v>
      </c>
      <c r="J14264" s="36">
        <v>2</v>
      </c>
      <c r="K14264" s="37">
        <v>42840</v>
      </c>
      <c r="L14264" s="38" t="s">
        <v>15</v>
      </c>
      <c r="M14264" s="38" t="s">
        <v>13</v>
      </c>
    </row>
    <row r="14265" spans="1:13" s="39" customFormat="1" ht="12.75" x14ac:dyDescent="0.2">
      <c r="A14265" s="33" t="s">
        <v>50</v>
      </c>
      <c r="B14265" s="33" t="s">
        <v>553</v>
      </c>
      <c r="C14265" s="34">
        <v>10</v>
      </c>
      <c r="D14265" s="33" t="s">
        <v>74</v>
      </c>
      <c r="E14265" s="33" t="s">
        <v>15040</v>
      </c>
      <c r="F14265" s="35">
        <v>27111700</v>
      </c>
      <c r="G14265" s="33" t="s">
        <v>15071</v>
      </c>
      <c r="H14265" s="33">
        <v>1</v>
      </c>
      <c r="I14265" s="33">
        <v>6</v>
      </c>
      <c r="J14265" s="36">
        <v>2</v>
      </c>
      <c r="K14265" s="37">
        <v>119000</v>
      </c>
      <c r="L14265" s="38" t="s">
        <v>15</v>
      </c>
      <c r="M14265" s="38" t="s">
        <v>13</v>
      </c>
    </row>
    <row r="14266" spans="1:13" s="39" customFormat="1" ht="12.75" x14ac:dyDescent="0.2">
      <c r="A14266" s="33" t="s">
        <v>50</v>
      </c>
      <c r="B14266" s="33" t="s">
        <v>553</v>
      </c>
      <c r="C14266" s="34">
        <v>10</v>
      </c>
      <c r="D14266" s="33" t="s">
        <v>74</v>
      </c>
      <c r="E14266" s="33" t="s">
        <v>4790</v>
      </c>
      <c r="F14266" s="35">
        <v>27113202</v>
      </c>
      <c r="G14266" s="33" t="s">
        <v>15071</v>
      </c>
      <c r="H14266" s="33">
        <v>1</v>
      </c>
      <c r="I14266" s="33">
        <v>6</v>
      </c>
      <c r="J14266" s="36">
        <v>2</v>
      </c>
      <c r="K14266" s="37">
        <v>904400</v>
      </c>
      <c r="L14266" s="38" t="s">
        <v>15</v>
      </c>
      <c r="M14266" s="38" t="s">
        <v>13</v>
      </c>
    </row>
    <row r="14267" spans="1:13" s="39" customFormat="1" ht="12.75" x14ac:dyDescent="0.2">
      <c r="A14267" s="33" t="s">
        <v>50</v>
      </c>
      <c r="B14267" s="33" t="s">
        <v>553</v>
      </c>
      <c r="C14267" s="34">
        <v>10</v>
      </c>
      <c r="D14267" s="33" t="s">
        <v>74</v>
      </c>
      <c r="E14267" s="33" t="s">
        <v>13104</v>
      </c>
      <c r="F14267" s="35">
        <v>27112106</v>
      </c>
      <c r="G14267" s="33" t="s">
        <v>15071</v>
      </c>
      <c r="H14267" s="33">
        <v>1</v>
      </c>
      <c r="I14267" s="33">
        <v>6</v>
      </c>
      <c r="J14267" s="36">
        <v>6</v>
      </c>
      <c r="K14267" s="37">
        <v>157080</v>
      </c>
      <c r="L14267" s="38" t="s">
        <v>15</v>
      </c>
      <c r="M14267" s="38" t="s">
        <v>13</v>
      </c>
    </row>
    <row r="14268" spans="1:13" s="39" customFormat="1" ht="12.75" x14ac:dyDescent="0.2">
      <c r="A14268" s="33" t="s">
        <v>50</v>
      </c>
      <c r="B14268" s="33" t="s">
        <v>553</v>
      </c>
      <c r="C14268" s="34">
        <v>10</v>
      </c>
      <c r="D14268" s="33" t="s">
        <v>74</v>
      </c>
      <c r="E14268" s="33" t="s">
        <v>15041</v>
      </c>
      <c r="F14268" s="35">
        <v>27112135</v>
      </c>
      <c r="G14268" s="33" t="s">
        <v>15071</v>
      </c>
      <c r="H14268" s="33">
        <v>1</v>
      </c>
      <c r="I14268" s="33">
        <v>6</v>
      </c>
      <c r="J14268" s="36">
        <v>2</v>
      </c>
      <c r="K14268" s="37">
        <v>107100</v>
      </c>
      <c r="L14268" s="38" t="s">
        <v>15</v>
      </c>
      <c r="M14268" s="38" t="s">
        <v>13</v>
      </c>
    </row>
    <row r="14269" spans="1:13" s="39" customFormat="1" ht="12.75" x14ac:dyDescent="0.2">
      <c r="A14269" s="33" t="s">
        <v>50</v>
      </c>
      <c r="B14269" s="33" t="s">
        <v>553</v>
      </c>
      <c r="C14269" s="34">
        <v>10</v>
      </c>
      <c r="D14269" s="33" t="s">
        <v>74</v>
      </c>
      <c r="E14269" s="33" t="s">
        <v>13105</v>
      </c>
      <c r="F14269" s="35">
        <v>27112151</v>
      </c>
      <c r="G14269" s="33" t="s">
        <v>15071</v>
      </c>
      <c r="H14269" s="33">
        <v>1</v>
      </c>
      <c r="I14269" s="33">
        <v>6</v>
      </c>
      <c r="J14269" s="36">
        <v>2</v>
      </c>
      <c r="K14269" s="37">
        <v>107100</v>
      </c>
      <c r="L14269" s="38" t="s">
        <v>15</v>
      </c>
      <c r="M14269" s="38" t="s">
        <v>13</v>
      </c>
    </row>
    <row r="14270" spans="1:13" s="39" customFormat="1" ht="12.75" x14ac:dyDescent="0.2">
      <c r="A14270" s="33" t="s">
        <v>50</v>
      </c>
      <c r="B14270" s="33" t="s">
        <v>553</v>
      </c>
      <c r="C14270" s="34">
        <v>10</v>
      </c>
      <c r="D14270" s="33" t="s">
        <v>74</v>
      </c>
      <c r="E14270" s="33" t="s">
        <v>13106</v>
      </c>
      <c r="F14270" s="35">
        <v>27112151</v>
      </c>
      <c r="G14270" s="33" t="s">
        <v>15071</v>
      </c>
      <c r="H14270" s="33">
        <v>1</v>
      </c>
      <c r="I14270" s="33">
        <v>6</v>
      </c>
      <c r="J14270" s="36">
        <v>2</v>
      </c>
      <c r="K14270" s="37">
        <v>47600</v>
      </c>
      <c r="L14270" s="38" t="s">
        <v>15</v>
      </c>
      <c r="M14270" s="38" t="s">
        <v>13</v>
      </c>
    </row>
    <row r="14271" spans="1:13" s="39" customFormat="1" ht="12.75" x14ac:dyDescent="0.2">
      <c r="A14271" s="33" t="s">
        <v>50</v>
      </c>
      <c r="B14271" s="33" t="s">
        <v>553</v>
      </c>
      <c r="C14271" s="34">
        <v>10</v>
      </c>
      <c r="D14271" s="33" t="s">
        <v>74</v>
      </c>
      <c r="E14271" s="33" t="s">
        <v>13107</v>
      </c>
      <c r="F14271" s="35">
        <v>41113740</v>
      </c>
      <c r="G14271" s="33" t="s">
        <v>15071</v>
      </c>
      <c r="H14271" s="33">
        <v>1</v>
      </c>
      <c r="I14271" s="33">
        <v>6</v>
      </c>
      <c r="J14271" s="36">
        <v>2</v>
      </c>
      <c r="K14271" s="37">
        <v>42840</v>
      </c>
      <c r="L14271" s="38" t="s">
        <v>15</v>
      </c>
      <c r="M14271" s="38" t="s">
        <v>13</v>
      </c>
    </row>
    <row r="14272" spans="1:13" s="39" customFormat="1" ht="12.75" x14ac:dyDescent="0.2">
      <c r="A14272" s="33" t="s">
        <v>50</v>
      </c>
      <c r="B14272" s="33" t="s">
        <v>553</v>
      </c>
      <c r="C14272" s="34">
        <v>10</v>
      </c>
      <c r="D14272" s="33" t="s">
        <v>74</v>
      </c>
      <c r="E14272" s="33" t="s">
        <v>13108</v>
      </c>
      <c r="F14272" s="35">
        <v>41111714</v>
      </c>
      <c r="G14272" s="33" t="s">
        <v>15071</v>
      </c>
      <c r="H14272" s="33">
        <v>1</v>
      </c>
      <c r="I14272" s="33">
        <v>6</v>
      </c>
      <c r="J14272" s="36">
        <v>2</v>
      </c>
      <c r="K14272" s="37">
        <v>66640</v>
      </c>
      <c r="L14272" s="38" t="s">
        <v>15</v>
      </c>
      <c r="M14272" s="38" t="s">
        <v>13</v>
      </c>
    </row>
    <row r="14273" spans="1:13" s="39" customFormat="1" ht="12.75" x14ac:dyDescent="0.2">
      <c r="A14273" s="33" t="s">
        <v>50</v>
      </c>
      <c r="B14273" s="33" t="s">
        <v>553</v>
      </c>
      <c r="C14273" s="34">
        <v>10</v>
      </c>
      <c r="D14273" s="33" t="s">
        <v>74</v>
      </c>
      <c r="E14273" s="33" t="s">
        <v>13109</v>
      </c>
      <c r="F14273" s="35">
        <v>27112409</v>
      </c>
      <c r="G14273" s="33" t="s">
        <v>15071</v>
      </c>
      <c r="H14273" s="33">
        <v>1</v>
      </c>
      <c r="I14273" s="33">
        <v>6</v>
      </c>
      <c r="J14273" s="36">
        <v>2</v>
      </c>
      <c r="K14273" s="37">
        <v>111860</v>
      </c>
      <c r="L14273" s="38" t="s">
        <v>15</v>
      </c>
      <c r="M14273" s="38" t="s">
        <v>13</v>
      </c>
    </row>
    <row r="14274" spans="1:13" s="39" customFormat="1" ht="12.75" x14ac:dyDescent="0.2">
      <c r="A14274" s="33" t="s">
        <v>50</v>
      </c>
      <c r="B14274" s="33" t="s">
        <v>553</v>
      </c>
      <c r="C14274" s="34">
        <v>10</v>
      </c>
      <c r="D14274" s="33" t="s">
        <v>74</v>
      </c>
      <c r="E14274" s="33" t="s">
        <v>13110</v>
      </c>
      <c r="F14274" s="35">
        <v>27112151</v>
      </c>
      <c r="G14274" s="33" t="s">
        <v>15071</v>
      </c>
      <c r="H14274" s="33">
        <v>1</v>
      </c>
      <c r="I14274" s="33">
        <v>6</v>
      </c>
      <c r="J14274" s="36">
        <v>2</v>
      </c>
      <c r="K14274" s="37">
        <v>285600</v>
      </c>
      <c r="L14274" s="38" t="s">
        <v>15</v>
      </c>
      <c r="M14274" s="38" t="s">
        <v>13</v>
      </c>
    </row>
    <row r="14275" spans="1:13" s="39" customFormat="1" ht="12.75" x14ac:dyDescent="0.2">
      <c r="A14275" s="33" t="s">
        <v>50</v>
      </c>
      <c r="B14275" s="33" t="s">
        <v>554</v>
      </c>
      <c r="C14275" s="34">
        <v>10</v>
      </c>
      <c r="D14275" s="33" t="s">
        <v>75</v>
      </c>
      <c r="E14275" s="33" t="s">
        <v>13111</v>
      </c>
      <c r="F14275" s="35">
        <v>46171622</v>
      </c>
      <c r="G14275" s="33" t="s">
        <v>15071</v>
      </c>
      <c r="H14275" s="33">
        <v>1</v>
      </c>
      <c r="I14275" s="33">
        <v>6</v>
      </c>
      <c r="J14275" s="36">
        <v>8</v>
      </c>
      <c r="K14275" s="37">
        <v>36960000</v>
      </c>
      <c r="L14275" s="38" t="s">
        <v>15</v>
      </c>
      <c r="M14275" s="38" t="s">
        <v>13</v>
      </c>
    </row>
    <row r="14276" spans="1:13" s="39" customFormat="1" ht="12.75" x14ac:dyDescent="0.2">
      <c r="A14276" s="33" t="s">
        <v>50</v>
      </c>
      <c r="B14276" s="33" t="s">
        <v>566</v>
      </c>
      <c r="C14276" s="34">
        <v>10</v>
      </c>
      <c r="D14276" s="33" t="s">
        <v>82</v>
      </c>
      <c r="E14276" s="33" t="s">
        <v>814</v>
      </c>
      <c r="F14276" s="35">
        <v>47121602</v>
      </c>
      <c r="G14276" s="33" t="s">
        <v>15071</v>
      </c>
      <c r="H14276" s="33">
        <v>1</v>
      </c>
      <c r="I14276" s="33">
        <v>6</v>
      </c>
      <c r="J14276" s="36">
        <v>1</v>
      </c>
      <c r="K14276" s="37">
        <v>65450</v>
      </c>
      <c r="L14276" s="38" t="s">
        <v>15</v>
      </c>
      <c r="M14276" s="38" t="s">
        <v>13</v>
      </c>
    </row>
    <row r="14277" spans="1:13" s="39" customFormat="1" ht="12.75" x14ac:dyDescent="0.2">
      <c r="A14277" s="33" t="s">
        <v>50</v>
      </c>
      <c r="B14277" s="33" t="s">
        <v>566</v>
      </c>
      <c r="C14277" s="34">
        <v>10</v>
      </c>
      <c r="D14277" s="33" t="s">
        <v>82</v>
      </c>
      <c r="E14277" s="33" t="s">
        <v>13112</v>
      </c>
      <c r="F14277" s="35">
        <v>41115500</v>
      </c>
      <c r="G14277" s="33" t="s">
        <v>15071</v>
      </c>
      <c r="H14277" s="33">
        <v>1</v>
      </c>
      <c r="I14277" s="33">
        <v>6</v>
      </c>
      <c r="J14277" s="36">
        <v>2</v>
      </c>
      <c r="K14277" s="37">
        <v>1082900</v>
      </c>
      <c r="L14277" s="38" t="s">
        <v>15</v>
      </c>
      <c r="M14277" s="38" t="s">
        <v>13</v>
      </c>
    </row>
    <row r="14278" spans="1:13" s="39" customFormat="1" ht="12.75" x14ac:dyDescent="0.2">
      <c r="A14278" s="33" t="s">
        <v>50</v>
      </c>
      <c r="B14278" s="33" t="s">
        <v>566</v>
      </c>
      <c r="C14278" s="34">
        <v>10</v>
      </c>
      <c r="D14278" s="33" t="s">
        <v>82</v>
      </c>
      <c r="E14278" s="33" t="s">
        <v>3434</v>
      </c>
      <c r="F14278" s="35">
        <v>41113630</v>
      </c>
      <c r="G14278" s="33" t="s">
        <v>15071</v>
      </c>
      <c r="H14278" s="33">
        <v>1</v>
      </c>
      <c r="I14278" s="33">
        <v>6</v>
      </c>
      <c r="J14278" s="36">
        <v>2</v>
      </c>
      <c r="K14278" s="37">
        <v>254800</v>
      </c>
      <c r="L14278" s="38" t="s">
        <v>15</v>
      </c>
      <c r="M14278" s="38" t="s">
        <v>13</v>
      </c>
    </row>
    <row r="14279" spans="1:13" s="39" customFormat="1" ht="12.75" x14ac:dyDescent="0.2">
      <c r="A14279" s="33" t="s">
        <v>50</v>
      </c>
      <c r="B14279" s="33" t="s">
        <v>566</v>
      </c>
      <c r="C14279" s="34">
        <v>10</v>
      </c>
      <c r="D14279" s="33" t="s">
        <v>82</v>
      </c>
      <c r="E14279" s="33" t="s">
        <v>15042</v>
      </c>
      <c r="F14279" s="35">
        <v>39121009</v>
      </c>
      <c r="G14279" s="33" t="s">
        <v>15071</v>
      </c>
      <c r="H14279" s="33">
        <v>1</v>
      </c>
      <c r="I14279" s="33">
        <v>6</v>
      </c>
      <c r="J14279" s="36">
        <v>3</v>
      </c>
      <c r="K14279" s="37">
        <v>2037000</v>
      </c>
      <c r="L14279" s="38" t="s">
        <v>15</v>
      </c>
      <c r="M14279" s="38" t="s">
        <v>13</v>
      </c>
    </row>
    <row r="14280" spans="1:13" s="39" customFormat="1" ht="12.75" x14ac:dyDescent="0.2">
      <c r="A14280" s="33" t="s">
        <v>50</v>
      </c>
      <c r="B14280" s="33" t="s">
        <v>566</v>
      </c>
      <c r="C14280" s="34">
        <v>10</v>
      </c>
      <c r="D14280" s="33" t="s">
        <v>82</v>
      </c>
      <c r="E14280" s="33" t="s">
        <v>15043</v>
      </c>
      <c r="F14280" s="35">
        <v>39121009</v>
      </c>
      <c r="G14280" s="33" t="s">
        <v>15071</v>
      </c>
      <c r="H14280" s="33">
        <v>1</v>
      </c>
      <c r="I14280" s="33">
        <v>6</v>
      </c>
      <c r="J14280" s="36">
        <v>3</v>
      </c>
      <c r="K14280" s="37">
        <v>2373000</v>
      </c>
      <c r="L14280" s="38" t="s">
        <v>15</v>
      </c>
      <c r="M14280" s="38" t="s">
        <v>13</v>
      </c>
    </row>
    <row r="14281" spans="1:13" s="39" customFormat="1" ht="12.75" x14ac:dyDescent="0.2">
      <c r="A14281" s="33" t="s">
        <v>50</v>
      </c>
      <c r="B14281" s="33" t="s">
        <v>566</v>
      </c>
      <c r="C14281" s="34">
        <v>10</v>
      </c>
      <c r="D14281" s="33" t="s">
        <v>82</v>
      </c>
      <c r="E14281" s="33" t="s">
        <v>15044</v>
      </c>
      <c r="F14281" s="35">
        <v>39121000</v>
      </c>
      <c r="G14281" s="33" t="s">
        <v>15071</v>
      </c>
      <c r="H14281" s="33">
        <v>1</v>
      </c>
      <c r="I14281" s="33">
        <v>6</v>
      </c>
      <c r="J14281" s="36">
        <v>4</v>
      </c>
      <c r="K14281" s="37">
        <v>313600</v>
      </c>
      <c r="L14281" s="38" t="s">
        <v>15</v>
      </c>
      <c r="M14281" s="38" t="s">
        <v>13</v>
      </c>
    </row>
    <row r="14282" spans="1:13" s="39" customFormat="1" ht="12.75" x14ac:dyDescent="0.2">
      <c r="A14282" s="33" t="s">
        <v>50</v>
      </c>
      <c r="B14282" s="33" t="s">
        <v>566</v>
      </c>
      <c r="C14282" s="34">
        <v>10</v>
      </c>
      <c r="D14282" s="33" t="s">
        <v>82</v>
      </c>
      <c r="E14282" s="33" t="s">
        <v>15045</v>
      </c>
      <c r="F14282" s="35">
        <v>39121000</v>
      </c>
      <c r="G14282" s="33" t="s">
        <v>15071</v>
      </c>
      <c r="H14282" s="33">
        <v>1</v>
      </c>
      <c r="I14282" s="33">
        <v>6</v>
      </c>
      <c r="J14282" s="36">
        <v>3</v>
      </c>
      <c r="K14282" s="37">
        <v>577500</v>
      </c>
      <c r="L14282" s="38" t="s">
        <v>15</v>
      </c>
      <c r="M14282" s="38" t="s">
        <v>13</v>
      </c>
    </row>
    <row r="14283" spans="1:13" s="39" customFormat="1" ht="12.75" x14ac:dyDescent="0.2">
      <c r="A14283" s="33" t="s">
        <v>50</v>
      </c>
      <c r="B14283" s="33" t="s">
        <v>566</v>
      </c>
      <c r="C14283" s="34">
        <v>10</v>
      </c>
      <c r="D14283" s="33" t="s">
        <v>82</v>
      </c>
      <c r="E14283" s="33" t="s">
        <v>13113</v>
      </c>
      <c r="F14283" s="35">
        <v>43201900</v>
      </c>
      <c r="G14283" s="33" t="s">
        <v>15071</v>
      </c>
      <c r="H14283" s="33">
        <v>1</v>
      </c>
      <c r="I14283" s="33">
        <v>6</v>
      </c>
      <c r="J14283" s="36">
        <v>2</v>
      </c>
      <c r="K14283" s="37">
        <v>100800</v>
      </c>
      <c r="L14283" s="38" t="s">
        <v>15</v>
      </c>
      <c r="M14283" s="38" t="s">
        <v>13</v>
      </c>
    </row>
    <row r="14284" spans="1:13" s="39" customFormat="1" ht="12.75" x14ac:dyDescent="0.2">
      <c r="A14284" s="33" t="s">
        <v>50</v>
      </c>
      <c r="B14284" s="33" t="s">
        <v>566</v>
      </c>
      <c r="C14284" s="34">
        <v>10</v>
      </c>
      <c r="D14284" s="33" t="s">
        <v>82</v>
      </c>
      <c r="E14284" s="33" t="s">
        <v>13114</v>
      </c>
      <c r="F14284" s="35">
        <v>43201900</v>
      </c>
      <c r="G14284" s="33" t="s">
        <v>15071</v>
      </c>
      <c r="H14284" s="33">
        <v>1</v>
      </c>
      <c r="I14284" s="33">
        <v>6</v>
      </c>
      <c r="J14284" s="36">
        <v>4</v>
      </c>
      <c r="K14284" s="37">
        <v>50400</v>
      </c>
      <c r="L14284" s="38" t="s">
        <v>15</v>
      </c>
      <c r="M14284" s="38" t="s">
        <v>13</v>
      </c>
    </row>
    <row r="14285" spans="1:13" s="39" customFormat="1" ht="12.75" x14ac:dyDescent="0.2">
      <c r="A14285" s="33" t="s">
        <v>50</v>
      </c>
      <c r="B14285" s="33" t="s">
        <v>566</v>
      </c>
      <c r="C14285" s="34">
        <v>10</v>
      </c>
      <c r="D14285" s="33" t="s">
        <v>82</v>
      </c>
      <c r="E14285" s="33" t="s">
        <v>13115</v>
      </c>
      <c r="F14285" s="35">
        <v>41102603</v>
      </c>
      <c r="G14285" s="33" t="s">
        <v>15071</v>
      </c>
      <c r="H14285" s="33">
        <v>1</v>
      </c>
      <c r="I14285" s="33">
        <v>6</v>
      </c>
      <c r="J14285" s="36">
        <v>2</v>
      </c>
      <c r="K14285" s="37">
        <v>3808000</v>
      </c>
      <c r="L14285" s="38" t="s">
        <v>15</v>
      </c>
      <c r="M14285" s="38" t="s">
        <v>13</v>
      </c>
    </row>
    <row r="14286" spans="1:13" s="39" customFormat="1" ht="12.75" x14ac:dyDescent="0.2">
      <c r="A14286" s="33" t="s">
        <v>50</v>
      </c>
      <c r="B14286" s="33" t="s">
        <v>569</v>
      </c>
      <c r="C14286" s="34">
        <v>10</v>
      </c>
      <c r="D14286" s="33" t="s">
        <v>84</v>
      </c>
      <c r="E14286" s="33" t="s">
        <v>15046</v>
      </c>
      <c r="F14286" s="35">
        <v>43211515</v>
      </c>
      <c r="G14286" s="33" t="s">
        <v>15071</v>
      </c>
      <c r="H14286" s="33">
        <v>1</v>
      </c>
      <c r="I14286" s="33">
        <v>6</v>
      </c>
      <c r="J14286" s="36">
        <v>2</v>
      </c>
      <c r="K14286" s="37">
        <v>4284000</v>
      </c>
      <c r="L14286" s="38" t="s">
        <v>15</v>
      </c>
      <c r="M14286" s="38" t="s">
        <v>13</v>
      </c>
    </row>
    <row r="14287" spans="1:13" s="39" customFormat="1" ht="12.75" x14ac:dyDescent="0.2">
      <c r="A14287" s="33" t="s">
        <v>50</v>
      </c>
      <c r="B14287" s="33" t="s">
        <v>569</v>
      </c>
      <c r="C14287" s="34">
        <v>10</v>
      </c>
      <c r="D14287" s="33" t="s">
        <v>84</v>
      </c>
      <c r="E14287" s="33" t="s">
        <v>15047</v>
      </c>
      <c r="F14287" s="35">
        <v>43211515</v>
      </c>
      <c r="G14287" s="33" t="s">
        <v>15071</v>
      </c>
      <c r="H14287" s="33">
        <v>1</v>
      </c>
      <c r="I14287" s="33">
        <v>6</v>
      </c>
      <c r="J14287" s="36">
        <v>2</v>
      </c>
      <c r="K14287" s="37">
        <v>2856000</v>
      </c>
      <c r="L14287" s="38" t="s">
        <v>15</v>
      </c>
      <c r="M14287" s="38" t="s">
        <v>13</v>
      </c>
    </row>
    <row r="14288" spans="1:13" s="39" customFormat="1" ht="12.75" x14ac:dyDescent="0.2">
      <c r="A14288" s="33" t="s">
        <v>50</v>
      </c>
      <c r="B14288" s="33" t="s">
        <v>569</v>
      </c>
      <c r="C14288" s="34">
        <v>10</v>
      </c>
      <c r="D14288" s="33" t="s">
        <v>84</v>
      </c>
      <c r="E14288" s="33" t="s">
        <v>13116</v>
      </c>
      <c r="F14288" s="35">
        <v>44111510</v>
      </c>
      <c r="G14288" s="33" t="s">
        <v>15071</v>
      </c>
      <c r="H14288" s="33">
        <v>1</v>
      </c>
      <c r="I14288" s="33">
        <v>6</v>
      </c>
      <c r="J14288" s="36">
        <v>3</v>
      </c>
      <c r="K14288" s="37">
        <v>892500</v>
      </c>
      <c r="L14288" s="38" t="s">
        <v>15</v>
      </c>
      <c r="M14288" s="38" t="s">
        <v>13</v>
      </c>
    </row>
    <row r="14289" spans="1:13" s="39" customFormat="1" ht="12.75" x14ac:dyDescent="0.2">
      <c r="A14289" s="33" t="s">
        <v>50</v>
      </c>
      <c r="B14289" s="33" t="s">
        <v>572</v>
      </c>
      <c r="C14289" s="34">
        <v>10</v>
      </c>
      <c r="D14289" s="33" t="s">
        <v>13912</v>
      </c>
      <c r="E14289" s="33" t="s">
        <v>13117</v>
      </c>
      <c r="F14289" s="35">
        <v>10141609</v>
      </c>
      <c r="G14289" s="33" t="s">
        <v>15071</v>
      </c>
      <c r="H14289" s="33">
        <v>1</v>
      </c>
      <c r="I14289" s="33">
        <v>6</v>
      </c>
      <c r="J14289" s="36">
        <v>7</v>
      </c>
      <c r="K14289" s="37">
        <v>138278</v>
      </c>
      <c r="L14289" s="38" t="s">
        <v>15</v>
      </c>
      <c r="M14289" s="38" t="s">
        <v>13</v>
      </c>
    </row>
    <row r="14290" spans="1:13" s="39" customFormat="1" ht="12.75" x14ac:dyDescent="0.2">
      <c r="A14290" s="33" t="s">
        <v>50</v>
      </c>
      <c r="B14290" s="33" t="s">
        <v>572</v>
      </c>
      <c r="C14290" s="34">
        <v>10</v>
      </c>
      <c r="D14290" s="33" t="s">
        <v>13912</v>
      </c>
      <c r="E14290" s="33" t="s">
        <v>13118</v>
      </c>
      <c r="F14290" s="35">
        <v>53121603</v>
      </c>
      <c r="G14290" s="33" t="s">
        <v>15071</v>
      </c>
      <c r="H14290" s="33">
        <v>1</v>
      </c>
      <c r="I14290" s="33">
        <v>6</v>
      </c>
      <c r="J14290" s="36">
        <v>2</v>
      </c>
      <c r="K14290" s="37">
        <v>359975</v>
      </c>
      <c r="L14290" s="38" t="s">
        <v>15</v>
      </c>
      <c r="M14290" s="38" t="s">
        <v>13</v>
      </c>
    </row>
    <row r="14291" spans="1:13" s="39" customFormat="1" ht="12.75" x14ac:dyDescent="0.2">
      <c r="A14291" s="33" t="s">
        <v>50</v>
      </c>
      <c r="B14291" s="33" t="s">
        <v>572</v>
      </c>
      <c r="C14291" s="34">
        <v>10</v>
      </c>
      <c r="D14291" s="33" t="s">
        <v>13912</v>
      </c>
      <c r="E14291" s="33" t="s">
        <v>13119</v>
      </c>
      <c r="F14291" s="35">
        <v>53102712</v>
      </c>
      <c r="G14291" s="33" t="s">
        <v>15071</v>
      </c>
      <c r="H14291" s="33">
        <v>1</v>
      </c>
      <c r="I14291" s="33">
        <v>6</v>
      </c>
      <c r="J14291" s="36">
        <v>3</v>
      </c>
      <c r="K14291" s="37">
        <v>431970</v>
      </c>
      <c r="L14291" s="38" t="s">
        <v>15</v>
      </c>
      <c r="M14291" s="38" t="s">
        <v>13</v>
      </c>
    </row>
    <row r="14292" spans="1:13" s="39" customFormat="1" ht="12.75" x14ac:dyDescent="0.2">
      <c r="A14292" s="33" t="s">
        <v>50</v>
      </c>
      <c r="B14292" s="33" t="s">
        <v>572</v>
      </c>
      <c r="C14292" s="34">
        <v>10</v>
      </c>
      <c r="D14292" s="33" t="s">
        <v>13912</v>
      </c>
      <c r="E14292" s="33" t="s">
        <v>13120</v>
      </c>
      <c r="F14292" s="35">
        <v>46181701</v>
      </c>
      <c r="G14292" s="33" t="s">
        <v>15071</v>
      </c>
      <c r="H14292" s="33">
        <v>1</v>
      </c>
      <c r="I14292" s="33">
        <v>6</v>
      </c>
      <c r="J14292" s="36">
        <v>1</v>
      </c>
      <c r="K14292" s="37">
        <v>103559000</v>
      </c>
      <c r="L14292" s="38" t="s">
        <v>15</v>
      </c>
      <c r="M14292" s="38" t="s">
        <v>13</v>
      </c>
    </row>
    <row r="14293" spans="1:13" s="39" customFormat="1" ht="12.75" x14ac:dyDescent="0.2">
      <c r="A14293" s="33" t="s">
        <v>50</v>
      </c>
      <c r="B14293" s="33" t="s">
        <v>577</v>
      </c>
      <c r="C14293" s="34">
        <v>10</v>
      </c>
      <c r="D14293" s="33" t="s">
        <v>16</v>
      </c>
      <c r="E14293" s="33" t="s">
        <v>13121</v>
      </c>
      <c r="F14293" s="35">
        <v>26121660</v>
      </c>
      <c r="G14293" s="33" t="s">
        <v>15071</v>
      </c>
      <c r="H14293" s="33">
        <v>1</v>
      </c>
      <c r="I14293" s="33">
        <v>6</v>
      </c>
      <c r="J14293" s="36">
        <v>400</v>
      </c>
      <c r="K14293" s="37">
        <v>714000</v>
      </c>
      <c r="L14293" s="38" t="s">
        <v>2369</v>
      </c>
      <c r="M14293" s="38" t="s">
        <v>13</v>
      </c>
    </row>
    <row r="14294" spans="1:13" s="39" customFormat="1" ht="12.75" x14ac:dyDescent="0.2">
      <c r="A14294" s="33" t="s">
        <v>50</v>
      </c>
      <c r="B14294" s="33" t="s">
        <v>577</v>
      </c>
      <c r="C14294" s="34">
        <v>10</v>
      </c>
      <c r="D14294" s="33" t="s">
        <v>16</v>
      </c>
      <c r="E14294" s="33" t="s">
        <v>13122</v>
      </c>
      <c r="F14294" s="35">
        <v>31201502</v>
      </c>
      <c r="G14294" s="33" t="s">
        <v>15071</v>
      </c>
      <c r="H14294" s="33">
        <v>1</v>
      </c>
      <c r="I14294" s="33">
        <v>6</v>
      </c>
      <c r="J14294" s="36">
        <v>100</v>
      </c>
      <c r="K14294" s="37">
        <v>714000</v>
      </c>
      <c r="L14294" s="38" t="s">
        <v>15</v>
      </c>
      <c r="M14294" s="38" t="s">
        <v>13</v>
      </c>
    </row>
    <row r="14295" spans="1:13" s="39" customFormat="1" ht="12.75" x14ac:dyDescent="0.2">
      <c r="A14295" s="33" t="s">
        <v>50</v>
      </c>
      <c r="B14295" s="33" t="s">
        <v>577</v>
      </c>
      <c r="C14295" s="34">
        <v>10</v>
      </c>
      <c r="D14295" s="33" t="s">
        <v>16</v>
      </c>
      <c r="E14295" s="33" t="s">
        <v>13123</v>
      </c>
      <c r="F14295" s="35">
        <v>31201505</v>
      </c>
      <c r="G14295" s="33" t="s">
        <v>15071</v>
      </c>
      <c r="H14295" s="33">
        <v>1</v>
      </c>
      <c r="I14295" s="33">
        <v>6</v>
      </c>
      <c r="J14295" s="36">
        <v>9</v>
      </c>
      <c r="K14295" s="37">
        <v>128520</v>
      </c>
      <c r="L14295" s="38" t="s">
        <v>15</v>
      </c>
      <c r="M14295" s="38" t="s">
        <v>13</v>
      </c>
    </row>
    <row r="14296" spans="1:13" s="39" customFormat="1" ht="12.75" x14ac:dyDescent="0.2">
      <c r="A14296" s="33" t="s">
        <v>50</v>
      </c>
      <c r="B14296" s="33" t="s">
        <v>577</v>
      </c>
      <c r="C14296" s="34">
        <v>10</v>
      </c>
      <c r="D14296" s="33" t="s">
        <v>16</v>
      </c>
      <c r="E14296" s="33" t="s">
        <v>13124</v>
      </c>
      <c r="F14296" s="35">
        <v>31201503</v>
      </c>
      <c r="G14296" s="33" t="s">
        <v>15071</v>
      </c>
      <c r="H14296" s="33">
        <v>1</v>
      </c>
      <c r="I14296" s="33">
        <v>6</v>
      </c>
      <c r="J14296" s="36">
        <v>20</v>
      </c>
      <c r="K14296" s="37">
        <v>142800</v>
      </c>
      <c r="L14296" s="38" t="s">
        <v>15</v>
      </c>
      <c r="M14296" s="38" t="s">
        <v>13</v>
      </c>
    </row>
    <row r="14297" spans="1:13" s="39" customFormat="1" ht="12.75" x14ac:dyDescent="0.2">
      <c r="A14297" s="33" t="s">
        <v>50</v>
      </c>
      <c r="B14297" s="33" t="s">
        <v>579</v>
      </c>
      <c r="C14297" s="34">
        <v>10</v>
      </c>
      <c r="D14297" s="33" t="s">
        <v>89</v>
      </c>
      <c r="E14297" s="33" t="s">
        <v>13125</v>
      </c>
      <c r="F14297" s="35">
        <v>46151606</v>
      </c>
      <c r="G14297" s="33" t="s">
        <v>15071</v>
      </c>
      <c r="H14297" s="33">
        <v>1</v>
      </c>
      <c r="I14297" s="33">
        <v>6</v>
      </c>
      <c r="J14297" s="36">
        <v>1</v>
      </c>
      <c r="K14297" s="37">
        <v>9168712</v>
      </c>
      <c r="L14297" s="38" t="s">
        <v>15</v>
      </c>
      <c r="M14297" s="38" t="s">
        <v>13</v>
      </c>
    </row>
    <row r="14298" spans="1:13" s="39" customFormat="1" ht="12.75" x14ac:dyDescent="0.2">
      <c r="A14298" s="33" t="s">
        <v>50</v>
      </c>
      <c r="B14298" s="33" t="s">
        <v>13100</v>
      </c>
      <c r="C14298" s="34">
        <v>10</v>
      </c>
      <c r="D14298" s="33" t="s">
        <v>13940</v>
      </c>
      <c r="E14298" s="33" t="s">
        <v>13126</v>
      </c>
      <c r="F14298" s="35">
        <v>50192702</v>
      </c>
      <c r="G14298" s="33" t="s">
        <v>15071</v>
      </c>
      <c r="H14298" s="33">
        <v>1</v>
      </c>
      <c r="I14298" s="33">
        <v>6</v>
      </c>
      <c r="J14298" s="36">
        <v>3574</v>
      </c>
      <c r="K14298" s="37">
        <v>105504480</v>
      </c>
      <c r="L14298" s="38" t="s">
        <v>15</v>
      </c>
      <c r="M14298" s="38" t="s">
        <v>13</v>
      </c>
    </row>
    <row r="14299" spans="1:13" s="39" customFormat="1" ht="12.75" x14ac:dyDescent="0.2">
      <c r="A14299" s="33" t="s">
        <v>50</v>
      </c>
      <c r="B14299" s="33" t="s">
        <v>585</v>
      </c>
      <c r="C14299" s="34">
        <v>10</v>
      </c>
      <c r="D14299" s="33" t="s">
        <v>93</v>
      </c>
      <c r="E14299" s="33" t="s">
        <v>13127</v>
      </c>
      <c r="F14299" s="35">
        <v>44101601</v>
      </c>
      <c r="G14299" s="33" t="s">
        <v>15071</v>
      </c>
      <c r="H14299" s="33">
        <v>1</v>
      </c>
      <c r="I14299" s="33">
        <v>6</v>
      </c>
      <c r="J14299" s="36">
        <v>12</v>
      </c>
      <c r="K14299" s="37">
        <v>185640</v>
      </c>
      <c r="L14299" s="38" t="s">
        <v>15</v>
      </c>
      <c r="M14299" s="38" t="s">
        <v>13</v>
      </c>
    </row>
    <row r="14300" spans="1:13" s="39" customFormat="1" ht="12.75" x14ac:dyDescent="0.2">
      <c r="A14300" s="33" t="s">
        <v>50</v>
      </c>
      <c r="B14300" s="33" t="s">
        <v>585</v>
      </c>
      <c r="C14300" s="34">
        <v>10</v>
      </c>
      <c r="D14300" s="33" t="s">
        <v>93</v>
      </c>
      <c r="E14300" s="33" t="s">
        <v>13128</v>
      </c>
      <c r="F14300" s="35">
        <v>27112132</v>
      </c>
      <c r="G14300" s="33" t="s">
        <v>15071</v>
      </c>
      <c r="H14300" s="33">
        <v>1</v>
      </c>
      <c r="I14300" s="33">
        <v>6</v>
      </c>
      <c r="J14300" s="36">
        <v>1000</v>
      </c>
      <c r="K14300" s="37">
        <v>119000</v>
      </c>
      <c r="L14300" s="38" t="s">
        <v>15</v>
      </c>
      <c r="M14300" s="38" t="s">
        <v>13</v>
      </c>
    </row>
    <row r="14301" spans="1:13" s="39" customFormat="1" ht="12.75" x14ac:dyDescent="0.2">
      <c r="A14301" s="33" t="s">
        <v>50</v>
      </c>
      <c r="B14301" s="33" t="s">
        <v>585</v>
      </c>
      <c r="C14301" s="34">
        <v>10</v>
      </c>
      <c r="D14301" s="33" t="s">
        <v>93</v>
      </c>
      <c r="E14301" s="33" t="s">
        <v>13129</v>
      </c>
      <c r="F14301" s="35">
        <v>24111514</v>
      </c>
      <c r="G14301" s="33" t="s">
        <v>15071</v>
      </c>
      <c r="H14301" s="33">
        <v>1</v>
      </c>
      <c r="I14301" s="33">
        <v>6</v>
      </c>
      <c r="J14301" s="36">
        <v>3</v>
      </c>
      <c r="K14301" s="37">
        <v>7140</v>
      </c>
      <c r="L14301" s="38" t="s">
        <v>15</v>
      </c>
      <c r="M14301" s="38" t="s">
        <v>13</v>
      </c>
    </row>
    <row r="14302" spans="1:13" s="39" customFormat="1" ht="12.75" x14ac:dyDescent="0.2">
      <c r="A14302" s="33" t="s">
        <v>50</v>
      </c>
      <c r="B14302" s="33" t="s">
        <v>585</v>
      </c>
      <c r="C14302" s="34">
        <v>10</v>
      </c>
      <c r="D14302" s="33" t="s">
        <v>93</v>
      </c>
      <c r="E14302" s="33" t="s">
        <v>13130</v>
      </c>
      <c r="F14302" s="35">
        <v>26111701</v>
      </c>
      <c r="G14302" s="33" t="s">
        <v>15071</v>
      </c>
      <c r="H14302" s="33">
        <v>1</v>
      </c>
      <c r="I14302" s="33">
        <v>6</v>
      </c>
      <c r="J14302" s="36">
        <v>2</v>
      </c>
      <c r="K14302" s="37">
        <v>47600</v>
      </c>
      <c r="L14302" s="38" t="s">
        <v>15</v>
      </c>
      <c r="M14302" s="38" t="s">
        <v>13</v>
      </c>
    </row>
    <row r="14303" spans="1:13" s="39" customFormat="1" ht="12.75" x14ac:dyDescent="0.2">
      <c r="A14303" s="33" t="s">
        <v>50</v>
      </c>
      <c r="B14303" s="33" t="s">
        <v>585</v>
      </c>
      <c r="C14303" s="34">
        <v>10</v>
      </c>
      <c r="D14303" s="33" t="s">
        <v>93</v>
      </c>
      <c r="E14303" s="33" t="s">
        <v>13131</v>
      </c>
      <c r="F14303" s="35">
        <v>95141803</v>
      </c>
      <c r="G14303" s="33" t="s">
        <v>15071</v>
      </c>
      <c r="H14303" s="33">
        <v>1</v>
      </c>
      <c r="I14303" s="33">
        <v>6</v>
      </c>
      <c r="J14303" s="36">
        <v>21</v>
      </c>
      <c r="K14303" s="37">
        <v>16737</v>
      </c>
      <c r="L14303" s="38" t="s">
        <v>15</v>
      </c>
      <c r="M14303" s="38" t="s">
        <v>13</v>
      </c>
    </row>
    <row r="14304" spans="1:13" s="39" customFormat="1" ht="12.75" x14ac:dyDescent="0.2">
      <c r="A14304" s="33" t="s">
        <v>50</v>
      </c>
      <c r="B14304" s="33" t="s">
        <v>585</v>
      </c>
      <c r="C14304" s="34">
        <v>10</v>
      </c>
      <c r="D14304" s="33" t="s">
        <v>93</v>
      </c>
      <c r="E14304" s="33" t="s">
        <v>13132</v>
      </c>
      <c r="F14304" s="35">
        <v>44121804</v>
      </c>
      <c r="G14304" s="33" t="s">
        <v>15071</v>
      </c>
      <c r="H14304" s="33">
        <v>1</v>
      </c>
      <c r="I14304" s="33">
        <v>6</v>
      </c>
      <c r="J14304" s="36">
        <v>24</v>
      </c>
      <c r="K14304" s="37">
        <v>11424</v>
      </c>
      <c r="L14304" s="38" t="s">
        <v>15</v>
      </c>
      <c r="M14304" s="38" t="s">
        <v>13</v>
      </c>
    </row>
    <row r="14305" spans="1:13" s="39" customFormat="1" ht="12.75" x14ac:dyDescent="0.2">
      <c r="A14305" s="33" t="s">
        <v>50</v>
      </c>
      <c r="B14305" s="33" t="s">
        <v>585</v>
      </c>
      <c r="C14305" s="34">
        <v>10</v>
      </c>
      <c r="D14305" s="33" t="s">
        <v>93</v>
      </c>
      <c r="E14305" s="33" t="s">
        <v>13133</v>
      </c>
      <c r="F14305" s="35">
        <v>11121800</v>
      </c>
      <c r="G14305" s="33" t="s">
        <v>15071</v>
      </c>
      <c r="H14305" s="33">
        <v>1</v>
      </c>
      <c r="I14305" s="33">
        <v>6</v>
      </c>
      <c r="J14305" s="36">
        <v>4</v>
      </c>
      <c r="K14305" s="37">
        <v>28560</v>
      </c>
      <c r="L14305" s="38" t="s">
        <v>15</v>
      </c>
      <c r="M14305" s="38" t="s">
        <v>13</v>
      </c>
    </row>
    <row r="14306" spans="1:13" s="39" customFormat="1" ht="12.75" x14ac:dyDescent="0.2">
      <c r="A14306" s="33" t="s">
        <v>50</v>
      </c>
      <c r="B14306" s="33" t="s">
        <v>585</v>
      </c>
      <c r="C14306" s="34">
        <v>10</v>
      </c>
      <c r="D14306" s="33" t="s">
        <v>93</v>
      </c>
      <c r="E14306" s="33" t="s">
        <v>13134</v>
      </c>
      <c r="F14306" s="35">
        <v>11121800</v>
      </c>
      <c r="G14306" s="33" t="s">
        <v>15071</v>
      </c>
      <c r="H14306" s="33">
        <v>1</v>
      </c>
      <c r="I14306" s="33">
        <v>6</v>
      </c>
      <c r="J14306" s="36">
        <v>2</v>
      </c>
      <c r="K14306" s="37">
        <v>15470</v>
      </c>
      <c r="L14306" s="38" t="s">
        <v>15</v>
      </c>
      <c r="M14306" s="38" t="s">
        <v>13</v>
      </c>
    </row>
    <row r="14307" spans="1:13" s="39" customFormat="1" ht="12.75" x14ac:dyDescent="0.2">
      <c r="A14307" s="33" t="s">
        <v>50</v>
      </c>
      <c r="B14307" s="33" t="s">
        <v>585</v>
      </c>
      <c r="C14307" s="34">
        <v>10</v>
      </c>
      <c r="D14307" s="33" t="s">
        <v>93</v>
      </c>
      <c r="E14307" s="33" t="s">
        <v>13135</v>
      </c>
      <c r="F14307" s="35">
        <v>24112408</v>
      </c>
      <c r="G14307" s="33" t="s">
        <v>15071</v>
      </c>
      <c r="H14307" s="33">
        <v>1</v>
      </c>
      <c r="I14307" s="33">
        <v>6</v>
      </c>
      <c r="J14307" s="36">
        <v>3</v>
      </c>
      <c r="K14307" s="37">
        <v>178500</v>
      </c>
      <c r="L14307" s="38" t="s">
        <v>15</v>
      </c>
      <c r="M14307" s="38" t="s">
        <v>13</v>
      </c>
    </row>
    <row r="14308" spans="1:13" s="39" customFormat="1" ht="12.75" x14ac:dyDescent="0.2">
      <c r="A14308" s="33" t="s">
        <v>50</v>
      </c>
      <c r="B14308" s="33" t="s">
        <v>585</v>
      </c>
      <c r="C14308" s="34">
        <v>10</v>
      </c>
      <c r="D14308" s="33" t="s">
        <v>93</v>
      </c>
      <c r="E14308" s="33" t="s">
        <v>15048</v>
      </c>
      <c r="F14308" s="35">
        <v>23271813</v>
      </c>
      <c r="G14308" s="33" t="s">
        <v>15071</v>
      </c>
      <c r="H14308" s="33">
        <v>1</v>
      </c>
      <c r="I14308" s="33">
        <v>6</v>
      </c>
      <c r="J14308" s="36">
        <v>7</v>
      </c>
      <c r="K14308" s="37">
        <v>166600</v>
      </c>
      <c r="L14308" s="38" t="s">
        <v>15</v>
      </c>
      <c r="M14308" s="38" t="s">
        <v>13</v>
      </c>
    </row>
    <row r="14309" spans="1:13" s="39" customFormat="1" ht="12.75" x14ac:dyDescent="0.2">
      <c r="A14309" s="33" t="s">
        <v>50</v>
      </c>
      <c r="B14309" s="33" t="s">
        <v>587</v>
      </c>
      <c r="C14309" s="34">
        <v>10</v>
      </c>
      <c r="D14309" s="33" t="s">
        <v>95</v>
      </c>
      <c r="E14309" s="33" t="s">
        <v>13136</v>
      </c>
      <c r="F14309" s="35">
        <v>72151802</v>
      </c>
      <c r="G14309" s="33" t="s">
        <v>15071</v>
      </c>
      <c r="H14309" s="33">
        <v>1</v>
      </c>
      <c r="I14309" s="33">
        <v>6</v>
      </c>
      <c r="J14309" s="36">
        <v>1</v>
      </c>
      <c r="K14309" s="37">
        <v>2976190</v>
      </c>
      <c r="L14309" s="38" t="s">
        <v>12</v>
      </c>
      <c r="M14309" s="38" t="s">
        <v>13</v>
      </c>
    </row>
    <row r="14310" spans="1:13" s="39" customFormat="1" ht="12.75" x14ac:dyDescent="0.2">
      <c r="A14310" s="33" t="s">
        <v>50</v>
      </c>
      <c r="B14310" s="33" t="s">
        <v>587</v>
      </c>
      <c r="C14310" s="34">
        <v>10</v>
      </c>
      <c r="D14310" s="33" t="s">
        <v>95</v>
      </c>
      <c r="E14310" s="33" t="s">
        <v>13137</v>
      </c>
      <c r="F14310" s="35">
        <v>73121614</v>
      </c>
      <c r="G14310" s="33" t="s">
        <v>15071</v>
      </c>
      <c r="H14310" s="33">
        <v>1</v>
      </c>
      <c r="I14310" s="33">
        <v>6</v>
      </c>
      <c r="J14310" s="36">
        <v>1</v>
      </c>
      <c r="K14310" s="37">
        <v>50000000</v>
      </c>
      <c r="L14310" s="38" t="s">
        <v>12</v>
      </c>
      <c r="M14310" s="38" t="s">
        <v>13</v>
      </c>
    </row>
    <row r="14311" spans="1:13" s="39" customFormat="1" ht="12.75" x14ac:dyDescent="0.2">
      <c r="A14311" s="33" t="s">
        <v>50</v>
      </c>
      <c r="B14311" s="33" t="s">
        <v>589</v>
      </c>
      <c r="C14311" s="34">
        <v>10</v>
      </c>
      <c r="D14311" s="33" t="s">
        <v>13915</v>
      </c>
      <c r="E14311" s="33" t="s">
        <v>13138</v>
      </c>
      <c r="F14311" s="35">
        <v>92121700</v>
      </c>
      <c r="G14311" s="33" t="s">
        <v>15071</v>
      </c>
      <c r="H14311" s="33">
        <v>1</v>
      </c>
      <c r="I14311" s="33">
        <v>6</v>
      </c>
      <c r="J14311" s="36">
        <v>1</v>
      </c>
      <c r="K14311" s="37">
        <v>300000000</v>
      </c>
      <c r="L14311" s="38" t="s">
        <v>12</v>
      </c>
      <c r="M14311" s="38" t="s">
        <v>13</v>
      </c>
    </row>
    <row r="14312" spans="1:13" s="39" customFormat="1" ht="12.75" x14ac:dyDescent="0.2">
      <c r="A14312" s="33" t="s">
        <v>50</v>
      </c>
      <c r="B14312" s="33" t="s">
        <v>597</v>
      </c>
      <c r="C14312" s="34">
        <v>10</v>
      </c>
      <c r="D14312" s="33" t="s">
        <v>100</v>
      </c>
      <c r="E14312" s="33" t="s">
        <v>15049</v>
      </c>
      <c r="F14312" s="35">
        <v>20102301</v>
      </c>
      <c r="G14312" s="33" t="s">
        <v>15071</v>
      </c>
      <c r="H14312" s="33">
        <v>1</v>
      </c>
      <c r="I14312" s="33">
        <v>6</v>
      </c>
      <c r="J14312" s="36">
        <v>1</v>
      </c>
      <c r="K14312" s="37">
        <v>30000000</v>
      </c>
      <c r="L14312" s="38" t="s">
        <v>12</v>
      </c>
      <c r="M14312" s="38" t="s">
        <v>13</v>
      </c>
    </row>
    <row r="14313" spans="1:13" s="39" customFormat="1" ht="12.75" x14ac:dyDescent="0.2">
      <c r="A14313" s="33" t="s">
        <v>50</v>
      </c>
      <c r="B14313" s="33" t="s">
        <v>605</v>
      </c>
      <c r="C14313" s="34">
        <v>10</v>
      </c>
      <c r="D14313" s="33" t="s">
        <v>13917</v>
      </c>
      <c r="E14313" s="33" t="s">
        <v>15050</v>
      </c>
      <c r="F14313" s="35">
        <v>10141610</v>
      </c>
      <c r="G14313" s="33" t="s">
        <v>15071</v>
      </c>
      <c r="H14313" s="33">
        <v>1</v>
      </c>
      <c r="I14313" s="33">
        <v>6</v>
      </c>
      <c r="J14313" s="36">
        <v>10</v>
      </c>
      <c r="K14313" s="37">
        <v>215985</v>
      </c>
      <c r="L14313" s="38" t="s">
        <v>15</v>
      </c>
      <c r="M14313" s="38" t="s">
        <v>13</v>
      </c>
    </row>
    <row r="14314" spans="1:13" s="39" customFormat="1" ht="12.75" x14ac:dyDescent="0.2">
      <c r="A14314" s="33" t="s">
        <v>50</v>
      </c>
      <c r="B14314" s="33" t="s">
        <v>605</v>
      </c>
      <c r="C14314" s="34">
        <v>10</v>
      </c>
      <c r="D14314" s="33" t="s">
        <v>13917</v>
      </c>
      <c r="E14314" s="33" t="s">
        <v>15051</v>
      </c>
      <c r="F14314" s="35">
        <v>10141610</v>
      </c>
      <c r="G14314" s="33" t="s">
        <v>15071</v>
      </c>
      <c r="H14314" s="33">
        <v>1</v>
      </c>
      <c r="I14314" s="33">
        <v>6</v>
      </c>
      <c r="J14314" s="36">
        <v>10</v>
      </c>
      <c r="K14314" s="37">
        <v>215985</v>
      </c>
      <c r="L14314" s="38" t="s">
        <v>15</v>
      </c>
      <c r="M14314" s="38" t="s">
        <v>13</v>
      </c>
    </row>
    <row r="14315" spans="1:13" s="39" customFormat="1" ht="12.75" x14ac:dyDescent="0.2">
      <c r="A14315" s="33" t="s">
        <v>50</v>
      </c>
      <c r="B14315" s="33" t="s">
        <v>605</v>
      </c>
      <c r="C14315" s="34">
        <v>10</v>
      </c>
      <c r="D14315" s="33" t="s">
        <v>13917</v>
      </c>
      <c r="E14315" s="33" t="s">
        <v>15052</v>
      </c>
      <c r="F14315" s="35">
        <v>10131604</v>
      </c>
      <c r="G14315" s="33" t="s">
        <v>15071</v>
      </c>
      <c r="H14315" s="33">
        <v>1</v>
      </c>
      <c r="I14315" s="33">
        <v>6</v>
      </c>
      <c r="J14315" s="36">
        <v>5</v>
      </c>
      <c r="K14315" s="37">
        <v>323680</v>
      </c>
      <c r="L14315" s="38" t="s">
        <v>15</v>
      </c>
      <c r="M14315" s="38" t="s">
        <v>13</v>
      </c>
    </row>
    <row r="14316" spans="1:13" s="39" customFormat="1" ht="12.75" x14ac:dyDescent="0.2">
      <c r="A14316" s="33" t="s">
        <v>50</v>
      </c>
      <c r="B14316" s="33" t="s">
        <v>605</v>
      </c>
      <c r="C14316" s="34">
        <v>10</v>
      </c>
      <c r="D14316" s="33" t="s">
        <v>13917</v>
      </c>
      <c r="E14316" s="33" t="s">
        <v>13139</v>
      </c>
      <c r="F14316" s="35">
        <v>10131604</v>
      </c>
      <c r="G14316" s="33" t="s">
        <v>15071</v>
      </c>
      <c r="H14316" s="33">
        <v>1</v>
      </c>
      <c r="I14316" s="33">
        <v>6</v>
      </c>
      <c r="J14316" s="36">
        <v>50</v>
      </c>
      <c r="K14316" s="37">
        <v>359975</v>
      </c>
      <c r="L14316" s="38" t="s">
        <v>15</v>
      </c>
      <c r="M14316" s="38" t="s">
        <v>13</v>
      </c>
    </row>
    <row r="14317" spans="1:13" s="39" customFormat="1" ht="12.75" x14ac:dyDescent="0.2">
      <c r="A14317" s="33" t="s">
        <v>50</v>
      </c>
      <c r="B14317" s="33" t="s">
        <v>605</v>
      </c>
      <c r="C14317" s="34">
        <v>10</v>
      </c>
      <c r="D14317" s="33" t="s">
        <v>13917</v>
      </c>
      <c r="E14317" s="33" t="s">
        <v>13140</v>
      </c>
      <c r="F14317" s="35">
        <v>10131604</v>
      </c>
      <c r="G14317" s="33" t="s">
        <v>15071</v>
      </c>
      <c r="H14317" s="33">
        <v>1</v>
      </c>
      <c r="I14317" s="33">
        <v>6</v>
      </c>
      <c r="J14317" s="36">
        <v>10</v>
      </c>
      <c r="K14317" s="37">
        <v>268940</v>
      </c>
      <c r="L14317" s="38" t="s">
        <v>15</v>
      </c>
      <c r="M14317" s="38" t="s">
        <v>13</v>
      </c>
    </row>
    <row r="14318" spans="1:13" s="39" customFormat="1" ht="12.75" x14ac:dyDescent="0.2">
      <c r="A14318" s="33" t="s">
        <v>50</v>
      </c>
      <c r="B14318" s="33" t="s">
        <v>605</v>
      </c>
      <c r="C14318" s="34">
        <v>10</v>
      </c>
      <c r="D14318" s="33" t="s">
        <v>13917</v>
      </c>
      <c r="E14318" s="33" t="s">
        <v>13141</v>
      </c>
      <c r="F14318" s="35">
        <v>10131604</v>
      </c>
      <c r="G14318" s="33" t="s">
        <v>15071</v>
      </c>
      <c r="H14318" s="33">
        <v>1</v>
      </c>
      <c r="I14318" s="33">
        <v>6</v>
      </c>
      <c r="J14318" s="36">
        <v>5</v>
      </c>
      <c r="K14318" s="37">
        <v>112455</v>
      </c>
      <c r="L14318" s="38" t="s">
        <v>15</v>
      </c>
      <c r="M14318" s="38" t="s">
        <v>13</v>
      </c>
    </row>
    <row r="14319" spans="1:13" s="39" customFormat="1" ht="12.75" x14ac:dyDescent="0.2">
      <c r="A14319" s="33" t="s">
        <v>50</v>
      </c>
      <c r="B14319" s="33" t="s">
        <v>605</v>
      </c>
      <c r="C14319" s="34">
        <v>10</v>
      </c>
      <c r="D14319" s="33" t="s">
        <v>13917</v>
      </c>
      <c r="E14319" s="33" t="s">
        <v>13142</v>
      </c>
      <c r="F14319" s="35">
        <v>10131604</v>
      </c>
      <c r="G14319" s="33" t="s">
        <v>15071</v>
      </c>
      <c r="H14319" s="33">
        <v>1</v>
      </c>
      <c r="I14319" s="33">
        <v>6</v>
      </c>
      <c r="J14319" s="36">
        <v>20</v>
      </c>
      <c r="K14319" s="37">
        <v>449820</v>
      </c>
      <c r="L14319" s="38" t="s">
        <v>15</v>
      </c>
      <c r="M14319" s="38" t="s">
        <v>13</v>
      </c>
    </row>
    <row r="14320" spans="1:13" s="39" customFormat="1" ht="12.75" x14ac:dyDescent="0.2">
      <c r="A14320" s="33" t="s">
        <v>50</v>
      </c>
      <c r="B14320" s="33" t="s">
        <v>605</v>
      </c>
      <c r="C14320" s="34">
        <v>10</v>
      </c>
      <c r="D14320" s="33" t="s">
        <v>13917</v>
      </c>
      <c r="E14320" s="33" t="s">
        <v>13143</v>
      </c>
      <c r="F14320" s="35">
        <v>10111301</v>
      </c>
      <c r="G14320" s="33" t="s">
        <v>15071</v>
      </c>
      <c r="H14320" s="33">
        <v>1</v>
      </c>
      <c r="I14320" s="33">
        <v>6</v>
      </c>
      <c r="J14320" s="36">
        <v>5</v>
      </c>
      <c r="K14320" s="37">
        <v>256445</v>
      </c>
      <c r="L14320" s="38" t="s">
        <v>15</v>
      </c>
      <c r="M14320" s="38" t="s">
        <v>13</v>
      </c>
    </row>
    <row r="14321" spans="1:13" s="39" customFormat="1" ht="12.75" x14ac:dyDescent="0.2">
      <c r="A14321" s="33" t="s">
        <v>50</v>
      </c>
      <c r="B14321" s="33" t="s">
        <v>606</v>
      </c>
      <c r="C14321" s="34">
        <v>10</v>
      </c>
      <c r="D14321" s="33" t="s">
        <v>103</v>
      </c>
      <c r="E14321" s="33" t="s">
        <v>13144</v>
      </c>
      <c r="F14321" s="35">
        <v>10131601</v>
      </c>
      <c r="G14321" s="33" t="s">
        <v>15071</v>
      </c>
      <c r="H14321" s="33">
        <v>1</v>
      </c>
      <c r="I14321" s="33">
        <v>6</v>
      </c>
      <c r="J14321" s="36">
        <v>2</v>
      </c>
      <c r="K14321" s="37">
        <v>638792</v>
      </c>
      <c r="L14321" s="38" t="s">
        <v>15</v>
      </c>
      <c r="M14321" s="38" t="s">
        <v>13</v>
      </c>
    </row>
    <row r="14322" spans="1:13" s="39" customFormat="1" ht="12.75" x14ac:dyDescent="0.2">
      <c r="A14322" s="33" t="s">
        <v>50</v>
      </c>
      <c r="B14322" s="33" t="s">
        <v>606</v>
      </c>
      <c r="C14322" s="34">
        <v>10</v>
      </c>
      <c r="D14322" s="33" t="s">
        <v>103</v>
      </c>
      <c r="E14322" s="33" t="s">
        <v>13145</v>
      </c>
      <c r="F14322" s="35">
        <v>10131601</v>
      </c>
      <c r="G14322" s="33" t="s">
        <v>15071</v>
      </c>
      <c r="H14322" s="33">
        <v>1</v>
      </c>
      <c r="I14322" s="33">
        <v>6</v>
      </c>
      <c r="J14322" s="36">
        <v>2</v>
      </c>
      <c r="K14322" s="37">
        <v>548828</v>
      </c>
      <c r="L14322" s="38" t="s">
        <v>15</v>
      </c>
      <c r="M14322" s="38" t="s">
        <v>13</v>
      </c>
    </row>
    <row r="14323" spans="1:13" s="39" customFormat="1" ht="12.75" x14ac:dyDescent="0.2">
      <c r="A14323" s="33" t="s">
        <v>50</v>
      </c>
      <c r="B14323" s="33" t="s">
        <v>606</v>
      </c>
      <c r="C14323" s="34">
        <v>10</v>
      </c>
      <c r="D14323" s="33" t="s">
        <v>103</v>
      </c>
      <c r="E14323" s="33" t="s">
        <v>13146</v>
      </c>
      <c r="F14323" s="35">
        <v>10111301</v>
      </c>
      <c r="G14323" s="33" t="s">
        <v>15071</v>
      </c>
      <c r="H14323" s="33">
        <v>1</v>
      </c>
      <c r="I14323" s="33">
        <v>6</v>
      </c>
      <c r="J14323" s="36">
        <v>10</v>
      </c>
      <c r="K14323" s="37">
        <v>171003</v>
      </c>
      <c r="L14323" s="38" t="s">
        <v>15</v>
      </c>
      <c r="M14323" s="38" t="s">
        <v>13</v>
      </c>
    </row>
    <row r="14324" spans="1:13" s="39" customFormat="1" ht="12.75" x14ac:dyDescent="0.2">
      <c r="A14324" s="33" t="s">
        <v>50</v>
      </c>
      <c r="B14324" s="33" t="s">
        <v>606</v>
      </c>
      <c r="C14324" s="34">
        <v>10</v>
      </c>
      <c r="D14324" s="33" t="s">
        <v>103</v>
      </c>
      <c r="E14324" s="33" t="s">
        <v>13147</v>
      </c>
      <c r="F14324" s="35">
        <v>10111301</v>
      </c>
      <c r="G14324" s="33" t="s">
        <v>15071</v>
      </c>
      <c r="H14324" s="33">
        <v>1</v>
      </c>
      <c r="I14324" s="33">
        <v>6</v>
      </c>
      <c r="J14324" s="36">
        <v>10</v>
      </c>
      <c r="K14324" s="37">
        <v>215985</v>
      </c>
      <c r="L14324" s="38" t="s">
        <v>15</v>
      </c>
      <c r="M14324" s="38" t="s">
        <v>13</v>
      </c>
    </row>
    <row r="14325" spans="1:13" s="39" customFormat="1" ht="12.75" x14ac:dyDescent="0.2">
      <c r="A14325" s="33" t="s">
        <v>50</v>
      </c>
      <c r="B14325" s="33" t="s">
        <v>606</v>
      </c>
      <c r="C14325" s="34">
        <v>10</v>
      </c>
      <c r="D14325" s="33" t="s">
        <v>103</v>
      </c>
      <c r="E14325" s="33" t="s">
        <v>13148</v>
      </c>
      <c r="F14325" s="35">
        <v>10111301</v>
      </c>
      <c r="G14325" s="33" t="s">
        <v>15071</v>
      </c>
      <c r="H14325" s="33">
        <v>1</v>
      </c>
      <c r="I14325" s="33">
        <v>6</v>
      </c>
      <c r="J14325" s="36">
        <v>5</v>
      </c>
      <c r="K14325" s="37">
        <v>278460</v>
      </c>
      <c r="L14325" s="38" t="s">
        <v>15</v>
      </c>
      <c r="M14325" s="38" t="s">
        <v>13</v>
      </c>
    </row>
    <row r="14326" spans="1:13" s="39" customFormat="1" ht="12.75" x14ac:dyDescent="0.2">
      <c r="A14326" s="33" t="s">
        <v>50</v>
      </c>
      <c r="B14326" s="33" t="s">
        <v>606</v>
      </c>
      <c r="C14326" s="34">
        <v>10</v>
      </c>
      <c r="D14326" s="33" t="s">
        <v>103</v>
      </c>
      <c r="E14326" s="33" t="s">
        <v>13149</v>
      </c>
      <c r="F14326" s="35">
        <v>10111301</v>
      </c>
      <c r="G14326" s="33" t="s">
        <v>15071</v>
      </c>
      <c r="H14326" s="33">
        <v>1</v>
      </c>
      <c r="I14326" s="33">
        <v>6</v>
      </c>
      <c r="J14326" s="36">
        <v>20</v>
      </c>
      <c r="K14326" s="37">
        <v>539070</v>
      </c>
      <c r="L14326" s="38" t="s">
        <v>15</v>
      </c>
      <c r="M14326" s="38" t="s">
        <v>13</v>
      </c>
    </row>
    <row r="14327" spans="1:13" s="39" customFormat="1" ht="12.75" x14ac:dyDescent="0.2">
      <c r="A14327" s="33" t="s">
        <v>50</v>
      </c>
      <c r="B14327" s="33" t="s">
        <v>606</v>
      </c>
      <c r="C14327" s="34">
        <v>10</v>
      </c>
      <c r="D14327" s="33" t="s">
        <v>103</v>
      </c>
      <c r="E14327" s="33" t="s">
        <v>13150</v>
      </c>
      <c r="F14327" s="35">
        <v>10111301</v>
      </c>
      <c r="G14327" s="33" t="s">
        <v>15071</v>
      </c>
      <c r="H14327" s="33">
        <v>1</v>
      </c>
      <c r="I14327" s="33">
        <v>6</v>
      </c>
      <c r="J14327" s="36">
        <v>10</v>
      </c>
      <c r="K14327" s="37">
        <v>197778</v>
      </c>
      <c r="L14327" s="38" t="s">
        <v>15</v>
      </c>
      <c r="M14327" s="38" t="s">
        <v>13</v>
      </c>
    </row>
    <row r="14328" spans="1:13" s="39" customFormat="1" ht="12.75" x14ac:dyDescent="0.2">
      <c r="A14328" s="33" t="s">
        <v>50</v>
      </c>
      <c r="B14328" s="33" t="s">
        <v>606</v>
      </c>
      <c r="C14328" s="34">
        <v>10</v>
      </c>
      <c r="D14328" s="33" t="s">
        <v>103</v>
      </c>
      <c r="E14328" s="33" t="s">
        <v>13151</v>
      </c>
      <c r="F14328" s="35">
        <v>10111301</v>
      </c>
      <c r="G14328" s="33" t="s">
        <v>15071</v>
      </c>
      <c r="H14328" s="33">
        <v>1</v>
      </c>
      <c r="I14328" s="33">
        <v>6</v>
      </c>
      <c r="J14328" s="36">
        <v>20</v>
      </c>
      <c r="K14328" s="37">
        <v>249900</v>
      </c>
      <c r="L14328" s="38" t="s">
        <v>15</v>
      </c>
      <c r="M14328" s="38" t="s">
        <v>13</v>
      </c>
    </row>
    <row r="14329" spans="1:13" s="39" customFormat="1" ht="12.75" x14ac:dyDescent="0.2">
      <c r="A14329" s="33" t="s">
        <v>50</v>
      </c>
      <c r="B14329" s="33" t="s">
        <v>606</v>
      </c>
      <c r="C14329" s="34">
        <v>10</v>
      </c>
      <c r="D14329" s="33" t="s">
        <v>103</v>
      </c>
      <c r="E14329" s="33" t="s">
        <v>13152</v>
      </c>
      <c r="F14329" s="35">
        <v>10111304</v>
      </c>
      <c r="G14329" s="33" t="s">
        <v>15071</v>
      </c>
      <c r="H14329" s="33">
        <v>1</v>
      </c>
      <c r="I14329" s="33">
        <v>6</v>
      </c>
      <c r="J14329" s="36">
        <v>30</v>
      </c>
      <c r="K14329" s="37">
        <v>1268778</v>
      </c>
      <c r="L14329" s="38" t="s">
        <v>15</v>
      </c>
      <c r="M14329" s="38" t="s">
        <v>13</v>
      </c>
    </row>
    <row r="14330" spans="1:13" s="39" customFormat="1" ht="12.75" x14ac:dyDescent="0.2">
      <c r="A14330" s="33" t="s">
        <v>50</v>
      </c>
      <c r="B14330" s="33" t="s">
        <v>606</v>
      </c>
      <c r="C14330" s="34">
        <v>10</v>
      </c>
      <c r="D14330" s="33" t="s">
        <v>103</v>
      </c>
      <c r="E14330" s="33" t="s">
        <v>15053</v>
      </c>
      <c r="F14330" s="35">
        <v>10111304</v>
      </c>
      <c r="G14330" s="33" t="s">
        <v>15071</v>
      </c>
      <c r="H14330" s="33">
        <v>1</v>
      </c>
      <c r="I14330" s="33">
        <v>6</v>
      </c>
      <c r="J14330" s="36">
        <v>5</v>
      </c>
      <c r="K14330" s="37">
        <v>359975</v>
      </c>
      <c r="L14330" s="38" t="s">
        <v>15</v>
      </c>
      <c r="M14330" s="38" t="s">
        <v>13</v>
      </c>
    </row>
    <row r="14331" spans="1:13" s="39" customFormat="1" ht="12.75" x14ac:dyDescent="0.2">
      <c r="A14331" s="33" t="s">
        <v>50</v>
      </c>
      <c r="B14331" s="33" t="s">
        <v>606</v>
      </c>
      <c r="C14331" s="34">
        <v>10</v>
      </c>
      <c r="D14331" s="33" t="s">
        <v>103</v>
      </c>
      <c r="E14331" s="33" t="s">
        <v>13153</v>
      </c>
      <c r="F14331" s="35">
        <v>10131604</v>
      </c>
      <c r="G14331" s="33" t="s">
        <v>15071</v>
      </c>
      <c r="H14331" s="33">
        <v>1</v>
      </c>
      <c r="I14331" s="33">
        <v>6</v>
      </c>
      <c r="J14331" s="36">
        <v>15</v>
      </c>
      <c r="K14331" s="37">
        <v>566916</v>
      </c>
      <c r="L14331" s="38" t="s">
        <v>15</v>
      </c>
      <c r="M14331" s="38" t="s">
        <v>13</v>
      </c>
    </row>
    <row r="14332" spans="1:13" s="39" customFormat="1" ht="12.75" x14ac:dyDescent="0.2">
      <c r="A14332" s="33" t="s">
        <v>50</v>
      </c>
      <c r="B14332" s="33" t="s">
        <v>606</v>
      </c>
      <c r="C14332" s="34">
        <v>10</v>
      </c>
      <c r="D14332" s="33" t="s">
        <v>103</v>
      </c>
      <c r="E14332" s="33" t="s">
        <v>13154</v>
      </c>
      <c r="F14332" s="35">
        <v>10111301</v>
      </c>
      <c r="G14332" s="33" t="s">
        <v>15071</v>
      </c>
      <c r="H14332" s="33">
        <v>1</v>
      </c>
      <c r="I14332" s="33">
        <v>6</v>
      </c>
      <c r="J14332" s="36">
        <v>2</v>
      </c>
      <c r="K14332" s="37">
        <v>359975</v>
      </c>
      <c r="L14332" s="38" t="s">
        <v>15</v>
      </c>
      <c r="M14332" s="38" t="s">
        <v>13</v>
      </c>
    </row>
    <row r="14333" spans="1:13" s="39" customFormat="1" ht="12.75" x14ac:dyDescent="0.2">
      <c r="A14333" s="33" t="s">
        <v>50</v>
      </c>
      <c r="B14333" s="33" t="s">
        <v>4765</v>
      </c>
      <c r="C14333" s="34">
        <v>10</v>
      </c>
      <c r="D14333" s="33" t="s">
        <v>111</v>
      </c>
      <c r="E14333" s="33" t="s">
        <v>13155</v>
      </c>
      <c r="F14333" s="35">
        <v>70122009</v>
      </c>
      <c r="G14333" s="33" t="s">
        <v>15071</v>
      </c>
      <c r="H14333" s="33">
        <v>1</v>
      </c>
      <c r="I14333" s="33">
        <v>6</v>
      </c>
      <c r="J14333" s="36">
        <v>1</v>
      </c>
      <c r="K14333" s="37">
        <v>8135563</v>
      </c>
      <c r="L14333" s="38" t="s">
        <v>12</v>
      </c>
      <c r="M14333" s="38" t="s">
        <v>13</v>
      </c>
    </row>
    <row r="14334" spans="1:13" s="39" customFormat="1" ht="12.75" x14ac:dyDescent="0.2">
      <c r="A14334" s="33" t="s">
        <v>13156</v>
      </c>
      <c r="B14334" s="33" t="s">
        <v>547</v>
      </c>
      <c r="C14334" s="34">
        <v>16</v>
      </c>
      <c r="D14334" s="33" t="s">
        <v>73</v>
      </c>
      <c r="E14334" s="33" t="s">
        <v>11584</v>
      </c>
      <c r="F14334" s="35">
        <v>80111620</v>
      </c>
      <c r="G14334" s="33" t="s">
        <v>313</v>
      </c>
      <c r="H14334" s="33">
        <v>1</v>
      </c>
      <c r="I14334" s="33">
        <v>6</v>
      </c>
      <c r="J14334" s="36">
        <v>1</v>
      </c>
      <c r="K14334" s="37">
        <v>955129683</v>
      </c>
      <c r="L14334" s="38" t="s">
        <v>12</v>
      </c>
      <c r="M14334" s="38" t="s">
        <v>13</v>
      </c>
    </row>
    <row r="14335" spans="1:13" s="39" customFormat="1" ht="12.75" x14ac:dyDescent="0.2">
      <c r="A14335" s="33" t="s">
        <v>13156</v>
      </c>
      <c r="B14335" s="33" t="s">
        <v>547</v>
      </c>
      <c r="C14335" s="34">
        <v>16</v>
      </c>
      <c r="D14335" s="33" t="s">
        <v>73</v>
      </c>
      <c r="E14335" s="33" t="s">
        <v>13157</v>
      </c>
      <c r="F14335" s="35">
        <v>80121600</v>
      </c>
      <c r="G14335" s="33" t="s">
        <v>313</v>
      </c>
      <c r="H14335" s="33">
        <v>1</v>
      </c>
      <c r="I14335" s="33">
        <v>6</v>
      </c>
      <c r="J14335" s="36">
        <v>1</v>
      </c>
      <c r="K14335" s="37">
        <v>35608667</v>
      </c>
      <c r="L14335" s="38" t="s">
        <v>12</v>
      </c>
      <c r="M14335" s="38" t="s">
        <v>13</v>
      </c>
    </row>
    <row r="14336" spans="1:13" s="39" customFormat="1" ht="12.75" x14ac:dyDescent="0.2">
      <c r="A14336" s="33" t="s">
        <v>13156</v>
      </c>
      <c r="B14336" s="33" t="s">
        <v>547</v>
      </c>
      <c r="C14336" s="34">
        <v>10</v>
      </c>
      <c r="D14336" s="33" t="s">
        <v>73</v>
      </c>
      <c r="E14336" s="33" t="s">
        <v>13158</v>
      </c>
      <c r="F14336" s="35">
        <v>80121900</v>
      </c>
      <c r="G14336" s="33" t="s">
        <v>313</v>
      </c>
      <c r="H14336" s="33">
        <v>1</v>
      </c>
      <c r="I14336" s="33">
        <v>11</v>
      </c>
      <c r="J14336" s="36">
        <v>1</v>
      </c>
      <c r="K14336" s="37">
        <v>25000000</v>
      </c>
      <c r="L14336" s="38" t="s">
        <v>12</v>
      </c>
      <c r="M14336" s="38" t="s">
        <v>13</v>
      </c>
    </row>
    <row r="14337" spans="1:13" s="39" customFormat="1" ht="12.75" x14ac:dyDescent="0.2">
      <c r="A14337" s="33" t="s">
        <v>13156</v>
      </c>
      <c r="B14337" s="33" t="s">
        <v>553</v>
      </c>
      <c r="C14337" s="34">
        <v>16</v>
      </c>
      <c r="D14337" s="33" t="s">
        <v>74</v>
      </c>
      <c r="E14337" s="33" t="s">
        <v>13159</v>
      </c>
      <c r="F14337" s="35">
        <v>27112100</v>
      </c>
      <c r="G14337" s="33" t="s">
        <v>15071</v>
      </c>
      <c r="H14337" s="33">
        <v>4</v>
      </c>
      <c r="I14337" s="33">
        <v>4</v>
      </c>
      <c r="J14337" s="36">
        <v>3</v>
      </c>
      <c r="K14337" s="37">
        <v>71400</v>
      </c>
      <c r="L14337" s="38" t="s">
        <v>15</v>
      </c>
      <c r="M14337" s="38" t="s">
        <v>13</v>
      </c>
    </row>
    <row r="14338" spans="1:13" s="39" customFormat="1" ht="12.75" x14ac:dyDescent="0.2">
      <c r="A14338" s="33" t="s">
        <v>13156</v>
      </c>
      <c r="B14338" s="33" t="s">
        <v>553</v>
      </c>
      <c r="C14338" s="34">
        <v>16</v>
      </c>
      <c r="D14338" s="33" t="s">
        <v>74</v>
      </c>
      <c r="E14338" s="33" t="s">
        <v>13160</v>
      </c>
      <c r="F14338" s="35">
        <v>27112100</v>
      </c>
      <c r="G14338" s="33" t="s">
        <v>15071</v>
      </c>
      <c r="H14338" s="33">
        <v>4</v>
      </c>
      <c r="I14338" s="33">
        <v>4</v>
      </c>
      <c r="J14338" s="36">
        <v>3</v>
      </c>
      <c r="K14338" s="37">
        <v>103530</v>
      </c>
      <c r="L14338" s="38" t="s">
        <v>15</v>
      </c>
      <c r="M14338" s="38" t="s">
        <v>13</v>
      </c>
    </row>
    <row r="14339" spans="1:13" s="39" customFormat="1" ht="12.75" x14ac:dyDescent="0.2">
      <c r="A14339" s="33" t="s">
        <v>13156</v>
      </c>
      <c r="B14339" s="33" t="s">
        <v>553</v>
      </c>
      <c r="C14339" s="34">
        <v>16</v>
      </c>
      <c r="D14339" s="33" t="s">
        <v>74</v>
      </c>
      <c r="E14339" s="33" t="s">
        <v>13161</v>
      </c>
      <c r="F14339" s="35">
        <v>27111514</v>
      </c>
      <c r="G14339" s="33" t="s">
        <v>15071</v>
      </c>
      <c r="H14339" s="33">
        <v>4</v>
      </c>
      <c r="I14339" s="33">
        <v>4</v>
      </c>
      <c r="J14339" s="36">
        <v>1</v>
      </c>
      <c r="K14339" s="37">
        <v>23800</v>
      </c>
      <c r="L14339" s="38" t="s">
        <v>15</v>
      </c>
      <c r="M14339" s="38" t="s">
        <v>13</v>
      </c>
    </row>
    <row r="14340" spans="1:13" s="39" customFormat="1" ht="12.75" x14ac:dyDescent="0.2">
      <c r="A14340" s="33" t="s">
        <v>13156</v>
      </c>
      <c r="B14340" s="33" t="s">
        <v>553</v>
      </c>
      <c r="C14340" s="34">
        <v>16</v>
      </c>
      <c r="D14340" s="33" t="s">
        <v>74</v>
      </c>
      <c r="E14340" s="33" t="s">
        <v>13162</v>
      </c>
      <c r="F14340" s="35">
        <v>25191703</v>
      </c>
      <c r="G14340" s="33" t="s">
        <v>15071</v>
      </c>
      <c r="H14340" s="33">
        <v>4</v>
      </c>
      <c r="I14340" s="33">
        <v>4</v>
      </c>
      <c r="J14340" s="36">
        <v>3</v>
      </c>
      <c r="K14340" s="37">
        <v>89250</v>
      </c>
      <c r="L14340" s="38" t="s">
        <v>15</v>
      </c>
      <c r="M14340" s="38" t="s">
        <v>13</v>
      </c>
    </row>
    <row r="14341" spans="1:13" s="39" customFormat="1" ht="12.75" x14ac:dyDescent="0.2">
      <c r="A14341" s="33" t="s">
        <v>13156</v>
      </c>
      <c r="B14341" s="33" t="s">
        <v>553</v>
      </c>
      <c r="C14341" s="34">
        <v>16</v>
      </c>
      <c r="D14341" s="33" t="s">
        <v>74</v>
      </c>
      <c r="E14341" s="33" t="s">
        <v>13163</v>
      </c>
      <c r="F14341" s="35">
        <v>27111909</v>
      </c>
      <c r="G14341" s="33" t="s">
        <v>15071</v>
      </c>
      <c r="H14341" s="33">
        <v>4</v>
      </c>
      <c r="I14341" s="33">
        <v>4</v>
      </c>
      <c r="J14341" s="36">
        <v>3</v>
      </c>
      <c r="K14341" s="37">
        <v>10710</v>
      </c>
      <c r="L14341" s="38" t="s">
        <v>15</v>
      </c>
      <c r="M14341" s="38" t="s">
        <v>13</v>
      </c>
    </row>
    <row r="14342" spans="1:13" s="39" customFormat="1" ht="12.75" x14ac:dyDescent="0.2">
      <c r="A14342" s="33" t="s">
        <v>13156</v>
      </c>
      <c r="B14342" s="33" t="s">
        <v>553</v>
      </c>
      <c r="C14342" s="34">
        <v>16</v>
      </c>
      <c r="D14342" s="33" t="s">
        <v>74</v>
      </c>
      <c r="E14342" s="33" t="s">
        <v>13164</v>
      </c>
      <c r="F14342" s="35">
        <v>27111909</v>
      </c>
      <c r="G14342" s="33" t="s">
        <v>15071</v>
      </c>
      <c r="H14342" s="33">
        <v>4</v>
      </c>
      <c r="I14342" s="33">
        <v>4</v>
      </c>
      <c r="J14342" s="36">
        <v>3</v>
      </c>
      <c r="K14342" s="37">
        <v>16065</v>
      </c>
      <c r="L14342" s="38" t="s">
        <v>15</v>
      </c>
      <c r="M14342" s="38" t="s">
        <v>13</v>
      </c>
    </row>
    <row r="14343" spans="1:13" s="39" customFormat="1" ht="12.75" x14ac:dyDescent="0.2">
      <c r="A14343" s="33" t="s">
        <v>13156</v>
      </c>
      <c r="B14343" s="33" t="s">
        <v>553</v>
      </c>
      <c r="C14343" s="34">
        <v>16</v>
      </c>
      <c r="D14343" s="33" t="s">
        <v>74</v>
      </c>
      <c r="E14343" s="33" t="s">
        <v>13165</v>
      </c>
      <c r="F14343" s="35">
        <v>27111909</v>
      </c>
      <c r="G14343" s="33" t="s">
        <v>15071</v>
      </c>
      <c r="H14343" s="33">
        <v>4</v>
      </c>
      <c r="I14343" s="33">
        <v>4</v>
      </c>
      <c r="J14343" s="36">
        <v>3</v>
      </c>
      <c r="K14343" s="37">
        <v>17850</v>
      </c>
      <c r="L14343" s="38" t="s">
        <v>15</v>
      </c>
      <c r="M14343" s="38" t="s">
        <v>13</v>
      </c>
    </row>
    <row r="14344" spans="1:13" s="39" customFormat="1" ht="12.75" x14ac:dyDescent="0.2">
      <c r="A14344" s="33" t="s">
        <v>13156</v>
      </c>
      <c r="B14344" s="33" t="s">
        <v>553</v>
      </c>
      <c r="C14344" s="34">
        <v>16</v>
      </c>
      <c r="D14344" s="33" t="s">
        <v>74</v>
      </c>
      <c r="E14344" s="33" t="s">
        <v>13166</v>
      </c>
      <c r="F14344" s="35">
        <v>27111909</v>
      </c>
      <c r="G14344" s="33" t="s">
        <v>15071</v>
      </c>
      <c r="H14344" s="33">
        <v>4</v>
      </c>
      <c r="I14344" s="33">
        <v>4</v>
      </c>
      <c r="J14344" s="36">
        <v>2</v>
      </c>
      <c r="K14344" s="37">
        <v>14280</v>
      </c>
      <c r="L14344" s="38" t="s">
        <v>15</v>
      </c>
      <c r="M14344" s="38" t="s">
        <v>13</v>
      </c>
    </row>
    <row r="14345" spans="1:13" s="39" customFormat="1" ht="12.75" x14ac:dyDescent="0.2">
      <c r="A14345" s="33" t="s">
        <v>13156</v>
      </c>
      <c r="B14345" s="33" t="s">
        <v>553</v>
      </c>
      <c r="C14345" s="34">
        <v>16</v>
      </c>
      <c r="D14345" s="33" t="s">
        <v>74</v>
      </c>
      <c r="E14345" s="33" t="s">
        <v>13167</v>
      </c>
      <c r="F14345" s="35">
        <v>25191706</v>
      </c>
      <c r="G14345" s="33" t="s">
        <v>15071</v>
      </c>
      <c r="H14345" s="33">
        <v>4</v>
      </c>
      <c r="I14345" s="33">
        <v>4</v>
      </c>
      <c r="J14345" s="36">
        <v>2</v>
      </c>
      <c r="K14345" s="37">
        <v>153510</v>
      </c>
      <c r="L14345" s="38" t="s">
        <v>15</v>
      </c>
      <c r="M14345" s="38" t="s">
        <v>13</v>
      </c>
    </row>
    <row r="14346" spans="1:13" s="39" customFormat="1" ht="12.75" x14ac:dyDescent="0.2">
      <c r="A14346" s="33" t="s">
        <v>13156</v>
      </c>
      <c r="B14346" s="33" t="s">
        <v>553</v>
      </c>
      <c r="C14346" s="34">
        <v>16</v>
      </c>
      <c r="D14346" s="33" t="s">
        <v>74</v>
      </c>
      <c r="E14346" s="33" t="s">
        <v>668</v>
      </c>
      <c r="F14346" s="35">
        <v>27112100</v>
      </c>
      <c r="G14346" s="33" t="s">
        <v>15071</v>
      </c>
      <c r="H14346" s="33">
        <v>4</v>
      </c>
      <c r="I14346" s="33">
        <v>4</v>
      </c>
      <c r="J14346" s="36">
        <v>1</v>
      </c>
      <c r="K14346" s="37">
        <v>23800</v>
      </c>
      <c r="L14346" s="38" t="s">
        <v>15</v>
      </c>
      <c r="M14346" s="38" t="s">
        <v>13</v>
      </c>
    </row>
    <row r="14347" spans="1:13" s="39" customFormat="1" ht="12.75" x14ac:dyDescent="0.2">
      <c r="A14347" s="33" t="s">
        <v>13156</v>
      </c>
      <c r="B14347" s="33" t="s">
        <v>553</v>
      </c>
      <c r="C14347" s="34">
        <v>16</v>
      </c>
      <c r="D14347" s="33" t="s">
        <v>74</v>
      </c>
      <c r="E14347" s="33" t="s">
        <v>13168</v>
      </c>
      <c r="F14347" s="35">
        <v>27113201</v>
      </c>
      <c r="G14347" s="33" t="s">
        <v>15071</v>
      </c>
      <c r="H14347" s="33">
        <v>4</v>
      </c>
      <c r="I14347" s="33">
        <v>4</v>
      </c>
      <c r="J14347" s="36">
        <v>1</v>
      </c>
      <c r="K14347" s="37">
        <v>35700</v>
      </c>
      <c r="L14347" s="38" t="s">
        <v>12962</v>
      </c>
      <c r="M14347" s="38" t="s">
        <v>13</v>
      </c>
    </row>
    <row r="14348" spans="1:13" s="39" customFormat="1" ht="12.75" x14ac:dyDescent="0.2">
      <c r="A14348" s="33" t="s">
        <v>13156</v>
      </c>
      <c r="B14348" s="33" t="s">
        <v>553</v>
      </c>
      <c r="C14348" s="34">
        <v>16</v>
      </c>
      <c r="D14348" s="33" t="s">
        <v>74</v>
      </c>
      <c r="E14348" s="33" t="s">
        <v>13169</v>
      </c>
      <c r="F14348" s="35">
        <v>27113201</v>
      </c>
      <c r="G14348" s="33" t="s">
        <v>15071</v>
      </c>
      <c r="H14348" s="33">
        <v>4</v>
      </c>
      <c r="I14348" s="33">
        <v>4</v>
      </c>
      <c r="J14348" s="36">
        <v>3</v>
      </c>
      <c r="K14348" s="37">
        <v>606900</v>
      </c>
      <c r="L14348" s="38" t="s">
        <v>12597</v>
      </c>
      <c r="M14348" s="38" t="s">
        <v>13</v>
      </c>
    </row>
    <row r="14349" spans="1:13" s="39" customFormat="1" ht="12.75" x14ac:dyDescent="0.2">
      <c r="A14349" s="33" t="s">
        <v>13156</v>
      </c>
      <c r="B14349" s="33" t="s">
        <v>553</v>
      </c>
      <c r="C14349" s="34">
        <v>16</v>
      </c>
      <c r="D14349" s="33" t="s">
        <v>74</v>
      </c>
      <c r="E14349" s="33" t="s">
        <v>4793</v>
      </c>
      <c r="F14349" s="35">
        <v>27112202</v>
      </c>
      <c r="G14349" s="33" t="s">
        <v>15071</v>
      </c>
      <c r="H14349" s="33">
        <v>4</v>
      </c>
      <c r="I14349" s="33">
        <v>4</v>
      </c>
      <c r="J14349" s="36">
        <v>4</v>
      </c>
      <c r="K14349" s="37">
        <v>35700</v>
      </c>
      <c r="L14349" s="38" t="s">
        <v>15</v>
      </c>
      <c r="M14349" s="38" t="s">
        <v>13</v>
      </c>
    </row>
    <row r="14350" spans="1:13" s="39" customFormat="1" ht="12.75" x14ac:dyDescent="0.2">
      <c r="A14350" s="33" t="s">
        <v>13156</v>
      </c>
      <c r="B14350" s="33" t="s">
        <v>553</v>
      </c>
      <c r="C14350" s="34">
        <v>16</v>
      </c>
      <c r="D14350" s="33" t="s">
        <v>74</v>
      </c>
      <c r="E14350" s="33" t="s">
        <v>13102</v>
      </c>
      <c r="F14350" s="35">
        <v>27111702</v>
      </c>
      <c r="G14350" s="33" t="s">
        <v>15071</v>
      </c>
      <c r="H14350" s="33">
        <v>4</v>
      </c>
      <c r="I14350" s="33">
        <v>4</v>
      </c>
      <c r="J14350" s="36">
        <v>4</v>
      </c>
      <c r="K14350" s="37">
        <v>119000</v>
      </c>
      <c r="L14350" s="38" t="s">
        <v>15</v>
      </c>
      <c r="M14350" s="38" t="s">
        <v>13</v>
      </c>
    </row>
    <row r="14351" spans="1:13" s="39" customFormat="1" ht="12.75" x14ac:dyDescent="0.2">
      <c r="A14351" s="33" t="s">
        <v>13156</v>
      </c>
      <c r="B14351" s="33" t="s">
        <v>553</v>
      </c>
      <c r="C14351" s="34">
        <v>16</v>
      </c>
      <c r="D14351" s="33" t="s">
        <v>74</v>
      </c>
      <c r="E14351" s="33" t="s">
        <v>13170</v>
      </c>
      <c r="F14351" s="35">
        <v>27111602</v>
      </c>
      <c r="G14351" s="33" t="s">
        <v>15071</v>
      </c>
      <c r="H14351" s="33">
        <v>4</v>
      </c>
      <c r="I14351" s="33">
        <v>4</v>
      </c>
      <c r="J14351" s="36">
        <v>1</v>
      </c>
      <c r="K14351" s="37">
        <v>23800</v>
      </c>
      <c r="L14351" s="38" t="s">
        <v>15</v>
      </c>
      <c r="M14351" s="38" t="s">
        <v>13</v>
      </c>
    </row>
    <row r="14352" spans="1:13" s="39" customFormat="1" ht="12.75" x14ac:dyDescent="0.2">
      <c r="A14352" s="33" t="s">
        <v>13156</v>
      </c>
      <c r="B14352" s="33" t="s">
        <v>553</v>
      </c>
      <c r="C14352" s="34">
        <v>16</v>
      </c>
      <c r="D14352" s="33" t="s">
        <v>74</v>
      </c>
      <c r="E14352" s="33" t="s">
        <v>13171</v>
      </c>
      <c r="F14352" s="35">
        <v>27112114</v>
      </c>
      <c r="G14352" s="33" t="s">
        <v>15071</v>
      </c>
      <c r="H14352" s="33">
        <v>4</v>
      </c>
      <c r="I14352" s="33">
        <v>4</v>
      </c>
      <c r="J14352" s="36">
        <v>2</v>
      </c>
      <c r="K14352" s="37">
        <v>47600</v>
      </c>
      <c r="L14352" s="38" t="s">
        <v>15</v>
      </c>
      <c r="M14352" s="38" t="s">
        <v>13</v>
      </c>
    </row>
    <row r="14353" spans="1:13" s="39" customFormat="1" ht="12.75" x14ac:dyDescent="0.2">
      <c r="A14353" s="33" t="s">
        <v>13156</v>
      </c>
      <c r="B14353" s="33" t="s">
        <v>553</v>
      </c>
      <c r="C14353" s="34">
        <v>16</v>
      </c>
      <c r="D14353" s="33" t="s">
        <v>74</v>
      </c>
      <c r="E14353" s="33" t="s">
        <v>745</v>
      </c>
      <c r="F14353" s="35">
        <v>23153145</v>
      </c>
      <c r="G14353" s="33" t="s">
        <v>15071</v>
      </c>
      <c r="H14353" s="33">
        <v>4</v>
      </c>
      <c r="I14353" s="33">
        <v>4</v>
      </c>
      <c r="J14353" s="36">
        <v>1</v>
      </c>
      <c r="K14353" s="37">
        <v>29750</v>
      </c>
      <c r="L14353" s="38" t="s">
        <v>15</v>
      </c>
      <c r="M14353" s="38" t="s">
        <v>13</v>
      </c>
    </row>
    <row r="14354" spans="1:13" s="39" customFormat="1" ht="12.75" x14ac:dyDescent="0.2">
      <c r="A14354" s="33" t="s">
        <v>13156</v>
      </c>
      <c r="B14354" s="33" t="s">
        <v>553</v>
      </c>
      <c r="C14354" s="34">
        <v>16</v>
      </c>
      <c r="D14354" s="33" t="s">
        <v>74</v>
      </c>
      <c r="E14354" s="33" t="s">
        <v>13172</v>
      </c>
      <c r="F14354" s="35">
        <v>27112003</v>
      </c>
      <c r="G14354" s="33" t="s">
        <v>15071</v>
      </c>
      <c r="H14354" s="33">
        <v>4</v>
      </c>
      <c r="I14354" s="33">
        <v>4</v>
      </c>
      <c r="J14354" s="36">
        <v>5</v>
      </c>
      <c r="K14354" s="37">
        <v>59500</v>
      </c>
      <c r="L14354" s="38" t="s">
        <v>15</v>
      </c>
      <c r="M14354" s="38" t="s">
        <v>13</v>
      </c>
    </row>
    <row r="14355" spans="1:13" s="39" customFormat="1" ht="12.75" x14ac:dyDescent="0.2">
      <c r="A14355" s="33" t="s">
        <v>13156</v>
      </c>
      <c r="B14355" s="33" t="s">
        <v>553</v>
      </c>
      <c r="C14355" s="34">
        <v>16</v>
      </c>
      <c r="D14355" s="33" t="s">
        <v>74</v>
      </c>
      <c r="E14355" s="33" t="s">
        <v>13173</v>
      </c>
      <c r="F14355" s="35">
        <v>25191700</v>
      </c>
      <c r="G14355" s="33" t="s">
        <v>15071</v>
      </c>
      <c r="H14355" s="33">
        <v>4</v>
      </c>
      <c r="I14355" s="33">
        <v>4</v>
      </c>
      <c r="J14355" s="36">
        <v>2</v>
      </c>
      <c r="K14355" s="37">
        <v>119000</v>
      </c>
      <c r="L14355" s="38" t="s">
        <v>15</v>
      </c>
      <c r="M14355" s="38" t="s">
        <v>13</v>
      </c>
    </row>
    <row r="14356" spans="1:13" s="39" customFormat="1" ht="12.75" x14ac:dyDescent="0.2">
      <c r="A14356" s="33" t="s">
        <v>13156</v>
      </c>
      <c r="B14356" s="33" t="s">
        <v>554</v>
      </c>
      <c r="C14356" s="34">
        <v>16</v>
      </c>
      <c r="D14356" s="33" t="s">
        <v>75</v>
      </c>
      <c r="E14356" s="33" t="s">
        <v>773</v>
      </c>
      <c r="F14356" s="35">
        <v>52161505</v>
      </c>
      <c r="G14356" s="33" t="s">
        <v>15071</v>
      </c>
      <c r="H14356" s="33">
        <v>3</v>
      </c>
      <c r="I14356" s="33">
        <v>4</v>
      </c>
      <c r="J14356" s="36">
        <v>5</v>
      </c>
      <c r="K14356" s="37">
        <v>11409125</v>
      </c>
      <c r="L14356" s="38" t="s">
        <v>15</v>
      </c>
      <c r="M14356" s="38" t="s">
        <v>13</v>
      </c>
    </row>
    <row r="14357" spans="1:13" s="39" customFormat="1" ht="12.75" x14ac:dyDescent="0.2">
      <c r="A14357" s="33" t="s">
        <v>13156</v>
      </c>
      <c r="B14357" s="33" t="s">
        <v>560</v>
      </c>
      <c r="C14357" s="34">
        <v>16</v>
      </c>
      <c r="D14357" s="33" t="s">
        <v>79</v>
      </c>
      <c r="E14357" s="33" t="s">
        <v>13174</v>
      </c>
      <c r="F14357" s="35">
        <v>27112006</v>
      </c>
      <c r="G14357" s="33" t="s">
        <v>15071</v>
      </c>
      <c r="H14357" s="33">
        <v>4</v>
      </c>
      <c r="I14357" s="33">
        <v>4</v>
      </c>
      <c r="J14357" s="36">
        <v>1</v>
      </c>
      <c r="K14357" s="37">
        <v>1309000</v>
      </c>
      <c r="L14357" s="38" t="s">
        <v>15</v>
      </c>
      <c r="M14357" s="38" t="s">
        <v>13</v>
      </c>
    </row>
    <row r="14358" spans="1:13" s="39" customFormat="1" ht="12.75" x14ac:dyDescent="0.2">
      <c r="A14358" s="33" t="s">
        <v>13156</v>
      </c>
      <c r="B14358" s="33" t="s">
        <v>560</v>
      </c>
      <c r="C14358" s="34">
        <v>16</v>
      </c>
      <c r="D14358" s="33" t="s">
        <v>79</v>
      </c>
      <c r="E14358" s="33" t="s">
        <v>13175</v>
      </c>
      <c r="F14358" s="35">
        <v>27112006</v>
      </c>
      <c r="G14358" s="33" t="s">
        <v>15071</v>
      </c>
      <c r="H14358" s="33">
        <v>4</v>
      </c>
      <c r="I14358" s="33">
        <v>4</v>
      </c>
      <c r="J14358" s="36">
        <v>1</v>
      </c>
      <c r="K14358" s="37">
        <v>1904000</v>
      </c>
      <c r="L14358" s="38" t="s">
        <v>15</v>
      </c>
      <c r="M14358" s="38" t="s">
        <v>13</v>
      </c>
    </row>
    <row r="14359" spans="1:13" s="39" customFormat="1" ht="12.75" x14ac:dyDescent="0.2">
      <c r="A14359" s="33" t="s">
        <v>13156</v>
      </c>
      <c r="B14359" s="33" t="s">
        <v>3314</v>
      </c>
      <c r="C14359" s="34">
        <v>16</v>
      </c>
      <c r="D14359" s="33" t="s">
        <v>13922</v>
      </c>
      <c r="E14359" s="33" t="s">
        <v>8213</v>
      </c>
      <c r="F14359" s="35">
        <v>24101507</v>
      </c>
      <c r="G14359" s="33" t="s">
        <v>15071</v>
      </c>
      <c r="H14359" s="33">
        <v>4</v>
      </c>
      <c r="I14359" s="33">
        <v>4</v>
      </c>
      <c r="J14359" s="36">
        <v>2</v>
      </c>
      <c r="K14359" s="37">
        <v>226100</v>
      </c>
      <c r="L14359" s="38" t="s">
        <v>15</v>
      </c>
      <c r="M14359" s="38" t="s">
        <v>13</v>
      </c>
    </row>
    <row r="14360" spans="1:13" s="39" customFormat="1" ht="12.75" x14ac:dyDescent="0.2">
      <c r="A14360" s="33" t="s">
        <v>13156</v>
      </c>
      <c r="B14360" s="33" t="s">
        <v>566</v>
      </c>
      <c r="C14360" s="34">
        <v>16</v>
      </c>
      <c r="D14360" s="33" t="s">
        <v>82</v>
      </c>
      <c r="E14360" s="33" t="s">
        <v>13176</v>
      </c>
      <c r="F14360" s="35">
        <v>40101604</v>
      </c>
      <c r="G14360" s="33" t="s">
        <v>15071</v>
      </c>
      <c r="H14360" s="33">
        <v>4</v>
      </c>
      <c r="I14360" s="33">
        <v>4</v>
      </c>
      <c r="J14360" s="36">
        <v>3</v>
      </c>
      <c r="K14360" s="37">
        <v>417690</v>
      </c>
      <c r="L14360" s="38" t="s">
        <v>15</v>
      </c>
      <c r="M14360" s="38" t="s">
        <v>13</v>
      </c>
    </row>
    <row r="14361" spans="1:13" s="39" customFormat="1" ht="12.75" x14ac:dyDescent="0.2">
      <c r="A14361" s="33" t="s">
        <v>13156</v>
      </c>
      <c r="B14361" s="33" t="s">
        <v>567</v>
      </c>
      <c r="C14361" s="34">
        <v>16</v>
      </c>
      <c r="D14361" s="33" t="s">
        <v>13911</v>
      </c>
      <c r="E14361" s="33" t="s">
        <v>13177</v>
      </c>
      <c r="F14361" s="35">
        <v>43222600</v>
      </c>
      <c r="G14361" s="33" t="s">
        <v>15071</v>
      </c>
      <c r="H14361" s="33">
        <v>5</v>
      </c>
      <c r="I14361" s="33">
        <v>4</v>
      </c>
      <c r="J14361" s="36">
        <v>4</v>
      </c>
      <c r="K14361" s="37">
        <v>1864000</v>
      </c>
      <c r="L14361" s="38" t="s">
        <v>15</v>
      </c>
      <c r="M14361" s="38" t="s">
        <v>13</v>
      </c>
    </row>
    <row r="14362" spans="1:13" s="39" customFormat="1" ht="12.75" x14ac:dyDescent="0.2">
      <c r="A14362" s="33" t="s">
        <v>13156</v>
      </c>
      <c r="B14362" s="33" t="s">
        <v>567</v>
      </c>
      <c r="C14362" s="34">
        <v>16</v>
      </c>
      <c r="D14362" s="33" t="s">
        <v>13911</v>
      </c>
      <c r="E14362" s="33" t="s">
        <v>13178</v>
      </c>
      <c r="F14362" s="35">
        <v>43191511</v>
      </c>
      <c r="G14362" s="33" t="s">
        <v>15071</v>
      </c>
      <c r="H14362" s="33">
        <v>5</v>
      </c>
      <c r="I14362" s="33">
        <v>4</v>
      </c>
      <c r="J14362" s="36">
        <v>5</v>
      </c>
      <c r="K14362" s="37">
        <v>1636250</v>
      </c>
      <c r="L14362" s="38" t="s">
        <v>15</v>
      </c>
      <c r="M14362" s="38" t="s">
        <v>13</v>
      </c>
    </row>
    <row r="14363" spans="1:13" s="39" customFormat="1" ht="12.75" x14ac:dyDescent="0.2">
      <c r="A14363" s="33" t="s">
        <v>13156</v>
      </c>
      <c r="B14363" s="33" t="s">
        <v>568</v>
      </c>
      <c r="C14363" s="34">
        <v>16</v>
      </c>
      <c r="D14363" s="33" t="s">
        <v>83</v>
      </c>
      <c r="E14363" s="33" t="s">
        <v>12868</v>
      </c>
      <c r="F14363" s="35">
        <v>44121615</v>
      </c>
      <c r="G14363" s="33" t="s">
        <v>15071</v>
      </c>
      <c r="H14363" s="33">
        <v>2</v>
      </c>
      <c r="I14363" s="33">
        <v>4</v>
      </c>
      <c r="J14363" s="36">
        <v>1</v>
      </c>
      <c r="K14363" s="37">
        <v>56977.2</v>
      </c>
      <c r="L14363" s="38" t="s">
        <v>15</v>
      </c>
      <c r="M14363" s="38" t="s">
        <v>13</v>
      </c>
    </row>
    <row r="14364" spans="1:13" s="39" customFormat="1" ht="12.75" x14ac:dyDescent="0.2">
      <c r="A14364" s="33" t="s">
        <v>13156</v>
      </c>
      <c r="B14364" s="33" t="s">
        <v>568</v>
      </c>
      <c r="C14364" s="34">
        <v>16</v>
      </c>
      <c r="D14364" s="33" t="s">
        <v>83</v>
      </c>
      <c r="E14364" s="33" t="s">
        <v>13179</v>
      </c>
      <c r="F14364" s="35">
        <v>44101501</v>
      </c>
      <c r="G14364" s="33" t="s">
        <v>15071</v>
      </c>
      <c r="H14364" s="33">
        <v>1</v>
      </c>
      <c r="I14364" s="33">
        <v>4</v>
      </c>
      <c r="J14364" s="36">
        <v>1</v>
      </c>
      <c r="K14364" s="37">
        <v>14149088.1</v>
      </c>
      <c r="L14364" s="38" t="s">
        <v>15</v>
      </c>
      <c r="M14364" s="38" t="s">
        <v>13</v>
      </c>
    </row>
    <row r="14365" spans="1:13" s="39" customFormat="1" ht="12.75" x14ac:dyDescent="0.2">
      <c r="A14365" s="33" t="s">
        <v>13156</v>
      </c>
      <c r="B14365" s="33" t="s">
        <v>568</v>
      </c>
      <c r="C14365" s="34">
        <v>16</v>
      </c>
      <c r="D14365" s="33" t="s">
        <v>83</v>
      </c>
      <c r="E14365" s="33" t="s">
        <v>13180</v>
      </c>
      <c r="F14365" s="35">
        <v>44121636</v>
      </c>
      <c r="G14365" s="33" t="s">
        <v>15071</v>
      </c>
      <c r="H14365" s="33">
        <v>2</v>
      </c>
      <c r="I14365" s="33">
        <v>4</v>
      </c>
      <c r="J14365" s="36">
        <v>8</v>
      </c>
      <c r="K14365" s="37">
        <v>607756.80000000005</v>
      </c>
      <c r="L14365" s="38" t="s">
        <v>15</v>
      </c>
      <c r="M14365" s="38" t="s">
        <v>13</v>
      </c>
    </row>
    <row r="14366" spans="1:13" s="39" customFormat="1" ht="12.75" x14ac:dyDescent="0.2">
      <c r="A14366" s="33" t="s">
        <v>13156</v>
      </c>
      <c r="B14366" s="33" t="s">
        <v>569</v>
      </c>
      <c r="C14366" s="34">
        <v>16</v>
      </c>
      <c r="D14366" s="33" t="s">
        <v>84</v>
      </c>
      <c r="E14366" s="33" t="s">
        <v>13181</v>
      </c>
      <c r="F14366" s="35">
        <v>56121704</v>
      </c>
      <c r="G14366" s="33" t="s">
        <v>15071</v>
      </c>
      <c r="H14366" s="33">
        <v>6</v>
      </c>
      <c r="I14366" s="33">
        <v>5</v>
      </c>
      <c r="J14366" s="36">
        <v>10</v>
      </c>
      <c r="K14366" s="37">
        <v>4700000</v>
      </c>
      <c r="L14366" s="38" t="s">
        <v>15</v>
      </c>
      <c r="M14366" s="38" t="s">
        <v>13</v>
      </c>
    </row>
    <row r="14367" spans="1:13" s="39" customFormat="1" ht="12.75" x14ac:dyDescent="0.2">
      <c r="A14367" s="33" t="s">
        <v>13156</v>
      </c>
      <c r="B14367" s="33" t="s">
        <v>569</v>
      </c>
      <c r="C14367" s="34">
        <v>16</v>
      </c>
      <c r="D14367" s="33" t="s">
        <v>84</v>
      </c>
      <c r="E14367" s="33" t="s">
        <v>13182</v>
      </c>
      <c r="F14367" s="35">
        <v>46182205</v>
      </c>
      <c r="G14367" s="33" t="s">
        <v>15071</v>
      </c>
      <c r="H14367" s="33">
        <v>6</v>
      </c>
      <c r="I14367" s="33">
        <v>5</v>
      </c>
      <c r="J14367" s="36">
        <v>2</v>
      </c>
      <c r="K14367" s="37">
        <v>140000</v>
      </c>
      <c r="L14367" s="38" t="s">
        <v>15</v>
      </c>
      <c r="M14367" s="38" t="s">
        <v>13</v>
      </c>
    </row>
    <row r="14368" spans="1:13" s="39" customFormat="1" ht="12.75" x14ac:dyDescent="0.2">
      <c r="A14368" s="33" t="s">
        <v>13156</v>
      </c>
      <c r="B14368" s="33" t="s">
        <v>569</v>
      </c>
      <c r="C14368" s="34">
        <v>16</v>
      </c>
      <c r="D14368" s="33" t="s">
        <v>84</v>
      </c>
      <c r="E14368" s="33" t="s">
        <v>13183</v>
      </c>
      <c r="F14368" s="35">
        <v>56101706</v>
      </c>
      <c r="G14368" s="33" t="s">
        <v>15071</v>
      </c>
      <c r="H14368" s="33">
        <v>6</v>
      </c>
      <c r="I14368" s="33">
        <v>5</v>
      </c>
      <c r="J14368" s="36">
        <v>1</v>
      </c>
      <c r="K14368" s="37">
        <v>799000</v>
      </c>
      <c r="L14368" s="38" t="s">
        <v>15</v>
      </c>
      <c r="M14368" s="38" t="s">
        <v>13</v>
      </c>
    </row>
    <row r="14369" spans="1:13" s="39" customFormat="1" ht="12.75" x14ac:dyDescent="0.2">
      <c r="A14369" s="33" t="s">
        <v>13156</v>
      </c>
      <c r="B14369" s="33" t="s">
        <v>569</v>
      </c>
      <c r="C14369" s="34">
        <v>16</v>
      </c>
      <c r="D14369" s="33" t="s">
        <v>84</v>
      </c>
      <c r="E14369" s="33" t="s">
        <v>13184</v>
      </c>
      <c r="F14369" s="35">
        <v>56101706</v>
      </c>
      <c r="G14369" s="33" t="s">
        <v>15071</v>
      </c>
      <c r="H14369" s="33">
        <v>6</v>
      </c>
      <c r="I14369" s="33">
        <v>5</v>
      </c>
      <c r="J14369" s="36">
        <v>1</v>
      </c>
      <c r="K14369" s="37">
        <v>1400000</v>
      </c>
      <c r="L14369" s="38" t="s">
        <v>15</v>
      </c>
      <c r="M14369" s="38" t="s">
        <v>13</v>
      </c>
    </row>
    <row r="14370" spans="1:13" s="39" customFormat="1" ht="12.75" x14ac:dyDescent="0.2">
      <c r="A14370" s="33" t="s">
        <v>13156</v>
      </c>
      <c r="B14370" s="33" t="s">
        <v>569</v>
      </c>
      <c r="C14370" s="34">
        <v>16</v>
      </c>
      <c r="D14370" s="33" t="s">
        <v>84</v>
      </c>
      <c r="E14370" s="33" t="s">
        <v>13185</v>
      </c>
      <c r="F14370" s="35">
        <v>56101702</v>
      </c>
      <c r="G14370" s="33" t="s">
        <v>15071</v>
      </c>
      <c r="H14370" s="33">
        <v>6</v>
      </c>
      <c r="I14370" s="33">
        <v>5</v>
      </c>
      <c r="J14370" s="36">
        <v>1</v>
      </c>
      <c r="K14370" s="37">
        <v>2700000</v>
      </c>
      <c r="L14370" s="38" t="s">
        <v>15</v>
      </c>
      <c r="M14370" s="38" t="s">
        <v>13</v>
      </c>
    </row>
    <row r="14371" spans="1:13" s="39" customFormat="1" ht="12.75" x14ac:dyDescent="0.2">
      <c r="A14371" s="33" t="s">
        <v>13156</v>
      </c>
      <c r="B14371" s="33" t="s">
        <v>569</v>
      </c>
      <c r="C14371" s="34">
        <v>16</v>
      </c>
      <c r="D14371" s="33" t="s">
        <v>84</v>
      </c>
      <c r="E14371" s="33" t="s">
        <v>13186</v>
      </c>
      <c r="F14371" s="35">
        <v>27112702</v>
      </c>
      <c r="G14371" s="33" t="s">
        <v>15071</v>
      </c>
      <c r="H14371" s="33">
        <v>6</v>
      </c>
      <c r="I14371" s="33">
        <v>5</v>
      </c>
      <c r="J14371" s="36">
        <v>1</v>
      </c>
      <c r="K14371" s="37">
        <v>595000</v>
      </c>
      <c r="L14371" s="38" t="s">
        <v>15</v>
      </c>
      <c r="M14371" s="38" t="s">
        <v>13</v>
      </c>
    </row>
    <row r="14372" spans="1:13" s="39" customFormat="1" ht="12.75" x14ac:dyDescent="0.2">
      <c r="A14372" s="33" t="s">
        <v>13156</v>
      </c>
      <c r="B14372" s="33" t="s">
        <v>569</v>
      </c>
      <c r="C14372" s="34">
        <v>16</v>
      </c>
      <c r="D14372" s="33" t="s">
        <v>84</v>
      </c>
      <c r="E14372" s="33" t="s">
        <v>13187</v>
      </c>
      <c r="F14372" s="35">
        <v>56101702</v>
      </c>
      <c r="G14372" s="33" t="s">
        <v>15071</v>
      </c>
      <c r="H14372" s="33">
        <v>6</v>
      </c>
      <c r="I14372" s="33">
        <v>5</v>
      </c>
      <c r="J14372" s="36">
        <v>1</v>
      </c>
      <c r="K14372" s="37">
        <v>836800</v>
      </c>
      <c r="L14372" s="38" t="s">
        <v>15</v>
      </c>
      <c r="M14372" s="38" t="s">
        <v>13</v>
      </c>
    </row>
    <row r="14373" spans="1:13" s="39" customFormat="1" ht="12.75" x14ac:dyDescent="0.2">
      <c r="A14373" s="33" t="s">
        <v>13156</v>
      </c>
      <c r="B14373" s="33" t="s">
        <v>569</v>
      </c>
      <c r="C14373" s="34">
        <v>16</v>
      </c>
      <c r="D14373" s="33" t="s">
        <v>84</v>
      </c>
      <c r="E14373" s="33" t="s">
        <v>13188</v>
      </c>
      <c r="F14373" s="35">
        <v>56112102</v>
      </c>
      <c r="G14373" s="33" t="s">
        <v>15071</v>
      </c>
      <c r="H14373" s="33">
        <v>6</v>
      </c>
      <c r="I14373" s="33">
        <v>5</v>
      </c>
      <c r="J14373" s="36">
        <v>16</v>
      </c>
      <c r="K14373" s="37">
        <v>3120000</v>
      </c>
      <c r="L14373" s="38" t="s">
        <v>15</v>
      </c>
      <c r="M14373" s="38" t="s">
        <v>13</v>
      </c>
    </row>
    <row r="14374" spans="1:13" s="39" customFormat="1" ht="12.75" x14ac:dyDescent="0.2">
      <c r="A14374" s="33" t="s">
        <v>13156</v>
      </c>
      <c r="B14374" s="33" t="s">
        <v>575</v>
      </c>
      <c r="C14374" s="34">
        <v>16</v>
      </c>
      <c r="D14374" s="33" t="s">
        <v>87</v>
      </c>
      <c r="E14374" s="33" t="s">
        <v>4919</v>
      </c>
      <c r="F14374" s="35">
        <v>10171701</v>
      </c>
      <c r="G14374" s="33" t="s">
        <v>15071</v>
      </c>
      <c r="H14374" s="33">
        <v>4</v>
      </c>
      <c r="I14374" s="33">
        <v>4</v>
      </c>
      <c r="J14374" s="36">
        <v>7</v>
      </c>
      <c r="K14374" s="37">
        <v>100800</v>
      </c>
      <c r="L14374" s="38" t="s">
        <v>3313</v>
      </c>
      <c r="M14374" s="38" t="s">
        <v>13</v>
      </c>
    </row>
    <row r="14375" spans="1:13" s="39" customFormat="1" ht="12.75" x14ac:dyDescent="0.2">
      <c r="A14375" s="33" t="s">
        <v>13156</v>
      </c>
      <c r="B14375" s="33" t="s">
        <v>577</v>
      </c>
      <c r="C14375" s="34">
        <v>16</v>
      </c>
      <c r="D14375" s="33" t="s">
        <v>16</v>
      </c>
      <c r="E14375" s="33" t="s">
        <v>15054</v>
      </c>
      <c r="F14375" s="35">
        <v>26121500</v>
      </c>
      <c r="G14375" s="33" t="s">
        <v>15071</v>
      </c>
      <c r="H14375" s="33">
        <v>4</v>
      </c>
      <c r="I14375" s="33">
        <v>4</v>
      </c>
      <c r="J14375" s="36">
        <v>160</v>
      </c>
      <c r="K14375" s="37">
        <v>571200</v>
      </c>
      <c r="L14375" s="38" t="s">
        <v>2369</v>
      </c>
      <c r="M14375" s="38" t="s">
        <v>13</v>
      </c>
    </row>
    <row r="14376" spans="1:13" s="39" customFormat="1" ht="12.75" x14ac:dyDescent="0.2">
      <c r="A14376" s="33" t="s">
        <v>13156</v>
      </c>
      <c r="B14376" s="33" t="s">
        <v>577</v>
      </c>
      <c r="C14376" s="34">
        <v>16</v>
      </c>
      <c r="D14376" s="33" t="s">
        <v>16</v>
      </c>
      <c r="E14376" s="33" t="s">
        <v>13189</v>
      </c>
      <c r="F14376" s="35">
        <v>27112400</v>
      </c>
      <c r="G14376" s="33" t="s">
        <v>15071</v>
      </c>
      <c r="H14376" s="33">
        <v>4</v>
      </c>
      <c r="I14376" s="33">
        <v>4</v>
      </c>
      <c r="J14376" s="36">
        <v>20</v>
      </c>
      <c r="K14376" s="37">
        <v>357000</v>
      </c>
      <c r="L14376" s="38" t="s">
        <v>15</v>
      </c>
      <c r="M14376" s="38" t="s">
        <v>13</v>
      </c>
    </row>
    <row r="14377" spans="1:13" s="39" customFormat="1" ht="12.75" x14ac:dyDescent="0.2">
      <c r="A14377" s="33" t="s">
        <v>13156</v>
      </c>
      <c r="B14377" s="33" t="s">
        <v>577</v>
      </c>
      <c r="C14377" s="34">
        <v>16</v>
      </c>
      <c r="D14377" s="33" t="s">
        <v>16</v>
      </c>
      <c r="E14377" s="33" t="s">
        <v>13190</v>
      </c>
      <c r="F14377" s="35">
        <v>31211904</v>
      </c>
      <c r="G14377" s="33" t="s">
        <v>15071</v>
      </c>
      <c r="H14377" s="33">
        <v>4</v>
      </c>
      <c r="I14377" s="33">
        <v>4</v>
      </c>
      <c r="J14377" s="36">
        <v>5</v>
      </c>
      <c r="K14377" s="37">
        <v>17850</v>
      </c>
      <c r="L14377" s="38" t="s">
        <v>15</v>
      </c>
      <c r="M14377" s="38" t="s">
        <v>13</v>
      </c>
    </row>
    <row r="14378" spans="1:13" s="39" customFormat="1" ht="12.75" x14ac:dyDescent="0.2">
      <c r="A14378" s="33" t="s">
        <v>13156</v>
      </c>
      <c r="B14378" s="33" t="s">
        <v>577</v>
      </c>
      <c r="C14378" s="34">
        <v>16</v>
      </c>
      <c r="D14378" s="33" t="s">
        <v>16</v>
      </c>
      <c r="E14378" s="33" t="s">
        <v>13191</v>
      </c>
      <c r="F14378" s="35">
        <v>31211904</v>
      </c>
      <c r="G14378" s="33" t="s">
        <v>15071</v>
      </c>
      <c r="H14378" s="33">
        <v>4</v>
      </c>
      <c r="I14378" s="33">
        <v>4</v>
      </c>
      <c r="J14378" s="36">
        <v>6</v>
      </c>
      <c r="K14378" s="37">
        <v>28560</v>
      </c>
      <c r="L14378" s="38" t="s">
        <v>15</v>
      </c>
      <c r="M14378" s="38" t="s">
        <v>13</v>
      </c>
    </row>
    <row r="14379" spans="1:13" s="39" customFormat="1" ht="12.75" x14ac:dyDescent="0.2">
      <c r="A14379" s="33" t="s">
        <v>13156</v>
      </c>
      <c r="B14379" s="33" t="s">
        <v>577</v>
      </c>
      <c r="C14379" s="34">
        <v>16</v>
      </c>
      <c r="D14379" s="33" t="s">
        <v>16</v>
      </c>
      <c r="E14379" s="33" t="s">
        <v>13192</v>
      </c>
      <c r="F14379" s="35">
        <v>31211904</v>
      </c>
      <c r="G14379" s="33" t="s">
        <v>15071</v>
      </c>
      <c r="H14379" s="33">
        <v>4</v>
      </c>
      <c r="I14379" s="33">
        <v>4</v>
      </c>
      <c r="J14379" s="36">
        <v>6</v>
      </c>
      <c r="K14379" s="37">
        <v>35700</v>
      </c>
      <c r="L14379" s="38" t="s">
        <v>15</v>
      </c>
      <c r="M14379" s="38" t="s">
        <v>13</v>
      </c>
    </row>
    <row r="14380" spans="1:13" s="39" customFormat="1" ht="12.75" x14ac:dyDescent="0.2">
      <c r="A14380" s="33" t="s">
        <v>13156</v>
      </c>
      <c r="B14380" s="33" t="s">
        <v>577</v>
      </c>
      <c r="C14380" s="34">
        <v>16</v>
      </c>
      <c r="D14380" s="33" t="s">
        <v>16</v>
      </c>
      <c r="E14380" s="33" t="s">
        <v>13193</v>
      </c>
      <c r="F14380" s="35">
        <v>26121545</v>
      </c>
      <c r="G14380" s="33" t="s">
        <v>15071</v>
      </c>
      <c r="H14380" s="33">
        <v>4</v>
      </c>
      <c r="I14380" s="33">
        <v>4</v>
      </c>
      <c r="J14380" s="36">
        <v>17</v>
      </c>
      <c r="K14380" s="37">
        <v>91035</v>
      </c>
      <c r="L14380" s="38" t="s">
        <v>2369</v>
      </c>
      <c r="M14380" s="38" t="s">
        <v>13</v>
      </c>
    </row>
    <row r="14381" spans="1:13" s="39" customFormat="1" ht="12.75" x14ac:dyDescent="0.2">
      <c r="A14381" s="33" t="s">
        <v>13156</v>
      </c>
      <c r="B14381" s="33" t="s">
        <v>577</v>
      </c>
      <c r="C14381" s="34">
        <v>16</v>
      </c>
      <c r="D14381" s="33" t="s">
        <v>16</v>
      </c>
      <c r="E14381" s="33" t="s">
        <v>13194</v>
      </c>
      <c r="F14381" s="35">
        <v>26121600</v>
      </c>
      <c r="G14381" s="33" t="s">
        <v>15071</v>
      </c>
      <c r="H14381" s="33">
        <v>4</v>
      </c>
      <c r="I14381" s="33">
        <v>4</v>
      </c>
      <c r="J14381" s="36">
        <v>55</v>
      </c>
      <c r="K14381" s="37">
        <v>294525</v>
      </c>
      <c r="L14381" s="38" t="s">
        <v>2369</v>
      </c>
      <c r="M14381" s="38" t="s">
        <v>13</v>
      </c>
    </row>
    <row r="14382" spans="1:13" s="39" customFormat="1" ht="12.75" x14ac:dyDescent="0.2">
      <c r="A14382" s="33" t="s">
        <v>13156</v>
      </c>
      <c r="B14382" s="33" t="s">
        <v>577</v>
      </c>
      <c r="C14382" s="34">
        <v>16</v>
      </c>
      <c r="D14382" s="33" t="s">
        <v>16</v>
      </c>
      <c r="E14382" s="33" t="s">
        <v>13195</v>
      </c>
      <c r="F14382" s="35">
        <v>43202222</v>
      </c>
      <c r="G14382" s="33" t="s">
        <v>15071</v>
      </c>
      <c r="H14382" s="33">
        <v>4</v>
      </c>
      <c r="I14382" s="33">
        <v>4</v>
      </c>
      <c r="J14382" s="36">
        <v>1</v>
      </c>
      <c r="K14382" s="37">
        <v>476000</v>
      </c>
      <c r="L14382" s="38" t="s">
        <v>8194</v>
      </c>
      <c r="M14382" s="38" t="s">
        <v>13</v>
      </c>
    </row>
    <row r="14383" spans="1:13" s="39" customFormat="1" ht="12.75" x14ac:dyDescent="0.2">
      <c r="A14383" s="33" t="s">
        <v>13156</v>
      </c>
      <c r="B14383" s="33" t="s">
        <v>577</v>
      </c>
      <c r="C14383" s="34">
        <v>16</v>
      </c>
      <c r="D14383" s="33" t="s">
        <v>16</v>
      </c>
      <c r="E14383" s="33" t="s">
        <v>13196</v>
      </c>
      <c r="F14383" s="35">
        <v>46171501</v>
      </c>
      <c r="G14383" s="33" t="s">
        <v>15071</v>
      </c>
      <c r="H14383" s="33">
        <v>4</v>
      </c>
      <c r="I14383" s="33">
        <v>4</v>
      </c>
      <c r="J14383" s="36">
        <v>3</v>
      </c>
      <c r="K14383" s="37">
        <v>124950</v>
      </c>
      <c r="L14383" s="38" t="s">
        <v>15</v>
      </c>
      <c r="M14383" s="38" t="s">
        <v>13</v>
      </c>
    </row>
    <row r="14384" spans="1:13" s="39" customFormat="1" ht="12.75" x14ac:dyDescent="0.2">
      <c r="A14384" s="33" t="s">
        <v>13156</v>
      </c>
      <c r="B14384" s="33" t="s">
        <v>577</v>
      </c>
      <c r="C14384" s="34">
        <v>16</v>
      </c>
      <c r="D14384" s="33" t="s">
        <v>16</v>
      </c>
      <c r="E14384" s="33" t="s">
        <v>13197</v>
      </c>
      <c r="F14384" s="35">
        <v>31162801</v>
      </c>
      <c r="G14384" s="33" t="s">
        <v>15071</v>
      </c>
      <c r="H14384" s="33">
        <v>4</v>
      </c>
      <c r="I14384" s="33">
        <v>4</v>
      </c>
      <c r="J14384" s="36">
        <v>7</v>
      </c>
      <c r="K14384" s="37">
        <v>83300</v>
      </c>
      <c r="L14384" s="38" t="s">
        <v>15</v>
      </c>
      <c r="M14384" s="38" t="s">
        <v>13</v>
      </c>
    </row>
    <row r="14385" spans="1:13" s="39" customFormat="1" ht="12.75" x14ac:dyDescent="0.2">
      <c r="A14385" s="33" t="s">
        <v>13156</v>
      </c>
      <c r="B14385" s="33" t="s">
        <v>577</v>
      </c>
      <c r="C14385" s="34">
        <v>16</v>
      </c>
      <c r="D14385" s="33" t="s">
        <v>16</v>
      </c>
      <c r="E14385" s="33" t="s">
        <v>13198</v>
      </c>
      <c r="F14385" s="35">
        <v>31162801</v>
      </c>
      <c r="G14385" s="33" t="s">
        <v>15071</v>
      </c>
      <c r="H14385" s="33">
        <v>4</v>
      </c>
      <c r="I14385" s="33">
        <v>4</v>
      </c>
      <c r="J14385" s="36">
        <v>6</v>
      </c>
      <c r="K14385" s="37">
        <v>142800</v>
      </c>
      <c r="L14385" s="38" t="s">
        <v>15</v>
      </c>
      <c r="M14385" s="38" t="s">
        <v>13</v>
      </c>
    </row>
    <row r="14386" spans="1:13" s="39" customFormat="1" ht="12.75" x14ac:dyDescent="0.2">
      <c r="A14386" s="33" t="s">
        <v>13156</v>
      </c>
      <c r="B14386" s="33" t="s">
        <v>577</v>
      </c>
      <c r="C14386" s="34">
        <v>16</v>
      </c>
      <c r="D14386" s="33" t="s">
        <v>16</v>
      </c>
      <c r="E14386" s="33" t="s">
        <v>13199</v>
      </c>
      <c r="F14386" s="35">
        <v>31162000</v>
      </c>
      <c r="G14386" s="33" t="s">
        <v>15071</v>
      </c>
      <c r="H14386" s="33">
        <v>4</v>
      </c>
      <c r="I14386" s="33">
        <v>4</v>
      </c>
      <c r="J14386" s="36">
        <v>360</v>
      </c>
      <c r="K14386" s="37">
        <v>34272</v>
      </c>
      <c r="L14386" s="38" t="s">
        <v>15</v>
      </c>
      <c r="M14386" s="38" t="s">
        <v>13</v>
      </c>
    </row>
    <row r="14387" spans="1:13" s="39" customFormat="1" ht="12.75" x14ac:dyDescent="0.2">
      <c r="A14387" s="33" t="s">
        <v>13156</v>
      </c>
      <c r="B14387" s="33" t="s">
        <v>577</v>
      </c>
      <c r="C14387" s="34">
        <v>16</v>
      </c>
      <c r="D14387" s="33" t="s">
        <v>16</v>
      </c>
      <c r="E14387" s="33" t="s">
        <v>13200</v>
      </c>
      <c r="F14387" s="35">
        <v>31162000</v>
      </c>
      <c r="G14387" s="33" t="s">
        <v>15071</v>
      </c>
      <c r="H14387" s="33">
        <v>4</v>
      </c>
      <c r="I14387" s="33">
        <v>4</v>
      </c>
      <c r="J14387" s="36">
        <v>193</v>
      </c>
      <c r="K14387" s="37">
        <v>36747.200000000004</v>
      </c>
      <c r="L14387" s="38" t="s">
        <v>15</v>
      </c>
      <c r="M14387" s="38" t="s">
        <v>13</v>
      </c>
    </row>
    <row r="14388" spans="1:13" s="39" customFormat="1" ht="12.75" x14ac:dyDescent="0.2">
      <c r="A14388" s="33" t="s">
        <v>13156</v>
      </c>
      <c r="B14388" s="33" t="s">
        <v>577</v>
      </c>
      <c r="C14388" s="34">
        <v>16</v>
      </c>
      <c r="D14388" s="33" t="s">
        <v>16</v>
      </c>
      <c r="E14388" s="33" t="s">
        <v>13201</v>
      </c>
      <c r="F14388" s="35">
        <v>31162000</v>
      </c>
      <c r="G14388" s="33" t="s">
        <v>15071</v>
      </c>
      <c r="H14388" s="33">
        <v>4</v>
      </c>
      <c r="I14388" s="33">
        <v>4</v>
      </c>
      <c r="J14388" s="36">
        <v>211</v>
      </c>
      <c r="K14388" s="37">
        <v>35152.6</v>
      </c>
      <c r="L14388" s="38" t="s">
        <v>15</v>
      </c>
      <c r="M14388" s="38" t="s">
        <v>13</v>
      </c>
    </row>
    <row r="14389" spans="1:13" s="39" customFormat="1" ht="12.75" x14ac:dyDescent="0.2">
      <c r="A14389" s="33" t="s">
        <v>13156</v>
      </c>
      <c r="B14389" s="33" t="s">
        <v>577</v>
      </c>
      <c r="C14389" s="34">
        <v>16</v>
      </c>
      <c r="D14389" s="33" t="s">
        <v>16</v>
      </c>
      <c r="E14389" s="33" t="s">
        <v>13202</v>
      </c>
      <c r="F14389" s="35">
        <v>40141720</v>
      </c>
      <c r="G14389" s="33" t="s">
        <v>15071</v>
      </c>
      <c r="H14389" s="33">
        <v>4</v>
      </c>
      <c r="I14389" s="33">
        <v>4</v>
      </c>
      <c r="J14389" s="36">
        <v>4</v>
      </c>
      <c r="K14389" s="37">
        <v>71400</v>
      </c>
      <c r="L14389" s="38" t="s">
        <v>15</v>
      </c>
      <c r="M14389" s="38" t="s">
        <v>13</v>
      </c>
    </row>
    <row r="14390" spans="1:13" s="39" customFormat="1" ht="12.75" x14ac:dyDescent="0.2">
      <c r="A14390" s="33" t="s">
        <v>13156</v>
      </c>
      <c r="B14390" s="33" t="s">
        <v>577</v>
      </c>
      <c r="C14390" s="34">
        <v>16</v>
      </c>
      <c r="D14390" s="33" t="s">
        <v>16</v>
      </c>
      <c r="E14390" s="33" t="s">
        <v>13203</v>
      </c>
      <c r="F14390" s="35">
        <v>40141720</v>
      </c>
      <c r="G14390" s="33" t="s">
        <v>15071</v>
      </c>
      <c r="H14390" s="33">
        <v>4</v>
      </c>
      <c r="I14390" s="33">
        <v>4</v>
      </c>
      <c r="J14390" s="36">
        <v>7</v>
      </c>
      <c r="K14390" s="37">
        <v>208250</v>
      </c>
      <c r="L14390" s="38" t="s">
        <v>15</v>
      </c>
      <c r="M14390" s="38" t="s">
        <v>13</v>
      </c>
    </row>
    <row r="14391" spans="1:13" s="39" customFormat="1" ht="12.75" x14ac:dyDescent="0.2">
      <c r="A14391" s="33" t="s">
        <v>13156</v>
      </c>
      <c r="B14391" s="33" t="s">
        <v>577</v>
      </c>
      <c r="C14391" s="34">
        <v>16</v>
      </c>
      <c r="D14391" s="33" t="s">
        <v>16</v>
      </c>
      <c r="E14391" s="33" t="s">
        <v>13204</v>
      </c>
      <c r="F14391" s="35">
        <v>31181701</v>
      </c>
      <c r="G14391" s="33" t="s">
        <v>15071</v>
      </c>
      <c r="H14391" s="33">
        <v>4</v>
      </c>
      <c r="I14391" s="33">
        <v>4</v>
      </c>
      <c r="J14391" s="36">
        <v>38</v>
      </c>
      <c r="K14391" s="37">
        <v>9044</v>
      </c>
      <c r="L14391" s="38" t="s">
        <v>15</v>
      </c>
      <c r="M14391" s="38" t="s">
        <v>13</v>
      </c>
    </row>
    <row r="14392" spans="1:13" s="39" customFormat="1" ht="12.75" x14ac:dyDescent="0.2">
      <c r="A14392" s="33" t="s">
        <v>13156</v>
      </c>
      <c r="B14392" s="33" t="s">
        <v>577</v>
      </c>
      <c r="C14392" s="34">
        <v>16</v>
      </c>
      <c r="D14392" s="33" t="s">
        <v>16</v>
      </c>
      <c r="E14392" s="33" t="s">
        <v>13205</v>
      </c>
      <c r="F14392" s="35">
        <v>12164902</v>
      </c>
      <c r="G14392" s="33" t="s">
        <v>15071</v>
      </c>
      <c r="H14392" s="33">
        <v>4</v>
      </c>
      <c r="I14392" s="33">
        <v>4</v>
      </c>
      <c r="J14392" s="36">
        <v>4</v>
      </c>
      <c r="K14392" s="37">
        <v>85680</v>
      </c>
      <c r="L14392" s="38" t="s">
        <v>15</v>
      </c>
      <c r="M14392" s="38" t="s">
        <v>13</v>
      </c>
    </row>
    <row r="14393" spans="1:13" s="39" customFormat="1" ht="12.75" x14ac:dyDescent="0.2">
      <c r="A14393" s="33" t="s">
        <v>13156</v>
      </c>
      <c r="B14393" s="33" t="s">
        <v>577</v>
      </c>
      <c r="C14393" s="34">
        <v>16</v>
      </c>
      <c r="D14393" s="33" t="s">
        <v>16</v>
      </c>
      <c r="E14393" s="33" t="s">
        <v>1445</v>
      </c>
      <c r="F14393" s="35">
        <v>27111552</v>
      </c>
      <c r="G14393" s="33" t="s">
        <v>15071</v>
      </c>
      <c r="H14393" s="33">
        <v>4</v>
      </c>
      <c r="I14393" s="33">
        <v>4</v>
      </c>
      <c r="J14393" s="36">
        <v>12</v>
      </c>
      <c r="K14393" s="37">
        <v>35700</v>
      </c>
      <c r="L14393" s="38" t="s">
        <v>15</v>
      </c>
      <c r="M14393" s="38" t="s">
        <v>13</v>
      </c>
    </row>
    <row r="14394" spans="1:13" s="39" customFormat="1" ht="12.75" x14ac:dyDescent="0.2">
      <c r="A14394" s="33" t="s">
        <v>13156</v>
      </c>
      <c r="B14394" s="33" t="s">
        <v>577</v>
      </c>
      <c r="C14394" s="34">
        <v>16</v>
      </c>
      <c r="D14394" s="33" t="s">
        <v>16</v>
      </c>
      <c r="E14394" s="33" t="s">
        <v>15055</v>
      </c>
      <c r="F14394" s="35">
        <v>27111918</v>
      </c>
      <c r="G14394" s="33" t="s">
        <v>15071</v>
      </c>
      <c r="H14394" s="33">
        <v>4</v>
      </c>
      <c r="I14394" s="33">
        <v>4</v>
      </c>
      <c r="J14394" s="36">
        <v>36</v>
      </c>
      <c r="K14394" s="37">
        <v>29988</v>
      </c>
      <c r="L14394" s="38" t="s">
        <v>15</v>
      </c>
      <c r="M14394" s="38" t="s">
        <v>13</v>
      </c>
    </row>
    <row r="14395" spans="1:13" s="39" customFormat="1" ht="12.75" x14ac:dyDescent="0.2">
      <c r="A14395" s="33" t="s">
        <v>13156</v>
      </c>
      <c r="B14395" s="33" t="s">
        <v>577</v>
      </c>
      <c r="C14395" s="34">
        <v>16</v>
      </c>
      <c r="D14395" s="33" t="s">
        <v>16</v>
      </c>
      <c r="E14395" s="33" t="s">
        <v>13206</v>
      </c>
      <c r="F14395" s="35">
        <v>27111918</v>
      </c>
      <c r="G14395" s="33" t="s">
        <v>15071</v>
      </c>
      <c r="H14395" s="33">
        <v>4</v>
      </c>
      <c r="I14395" s="33">
        <v>4</v>
      </c>
      <c r="J14395" s="36">
        <v>28</v>
      </c>
      <c r="K14395" s="37">
        <v>23324</v>
      </c>
      <c r="L14395" s="38" t="s">
        <v>15</v>
      </c>
      <c r="M14395" s="38" t="s">
        <v>13</v>
      </c>
    </row>
    <row r="14396" spans="1:13" s="39" customFormat="1" ht="12.75" x14ac:dyDescent="0.2">
      <c r="A14396" s="33" t="s">
        <v>13156</v>
      </c>
      <c r="B14396" s="33" t="s">
        <v>577</v>
      </c>
      <c r="C14396" s="34">
        <v>16</v>
      </c>
      <c r="D14396" s="33" t="s">
        <v>16</v>
      </c>
      <c r="E14396" s="33" t="s">
        <v>13207</v>
      </c>
      <c r="F14396" s="35">
        <v>27111918</v>
      </c>
      <c r="G14396" s="33" t="s">
        <v>15071</v>
      </c>
      <c r="H14396" s="33">
        <v>4</v>
      </c>
      <c r="I14396" s="33">
        <v>4</v>
      </c>
      <c r="J14396" s="36">
        <v>31</v>
      </c>
      <c r="K14396" s="37">
        <v>25823</v>
      </c>
      <c r="L14396" s="38" t="s">
        <v>15</v>
      </c>
      <c r="M14396" s="38" t="s">
        <v>13</v>
      </c>
    </row>
    <row r="14397" spans="1:13" s="39" customFormat="1" ht="12.75" x14ac:dyDescent="0.2">
      <c r="A14397" s="33" t="s">
        <v>13156</v>
      </c>
      <c r="B14397" s="33" t="s">
        <v>577</v>
      </c>
      <c r="C14397" s="34">
        <v>16</v>
      </c>
      <c r="D14397" s="33" t="s">
        <v>16</v>
      </c>
      <c r="E14397" s="33" t="s">
        <v>13208</v>
      </c>
      <c r="F14397" s="35">
        <v>27111751</v>
      </c>
      <c r="G14397" s="33" t="s">
        <v>15071</v>
      </c>
      <c r="H14397" s="33">
        <v>4</v>
      </c>
      <c r="I14397" s="33">
        <v>4</v>
      </c>
      <c r="J14397" s="36">
        <v>5</v>
      </c>
      <c r="K14397" s="37">
        <v>148750</v>
      </c>
      <c r="L14397" s="38" t="s">
        <v>15</v>
      </c>
      <c r="M14397" s="38" t="s">
        <v>13</v>
      </c>
    </row>
    <row r="14398" spans="1:13" s="39" customFormat="1" ht="12.75" x14ac:dyDescent="0.2">
      <c r="A14398" s="33" t="s">
        <v>13156</v>
      </c>
      <c r="B14398" s="33" t="s">
        <v>577</v>
      </c>
      <c r="C14398" s="34">
        <v>16</v>
      </c>
      <c r="D14398" s="33" t="s">
        <v>16</v>
      </c>
      <c r="E14398" s="33" t="s">
        <v>3675</v>
      </c>
      <c r="F14398" s="35">
        <v>30181701</v>
      </c>
      <c r="G14398" s="33" t="s">
        <v>15071</v>
      </c>
      <c r="H14398" s="33">
        <v>4</v>
      </c>
      <c r="I14398" s="33">
        <v>4</v>
      </c>
      <c r="J14398" s="36">
        <v>5</v>
      </c>
      <c r="K14398" s="37">
        <v>59500</v>
      </c>
      <c r="L14398" s="38" t="s">
        <v>15</v>
      </c>
      <c r="M14398" s="38" t="s">
        <v>13</v>
      </c>
    </row>
    <row r="14399" spans="1:13" s="39" customFormat="1" ht="12.75" x14ac:dyDescent="0.2">
      <c r="A14399" s="33" t="s">
        <v>13156</v>
      </c>
      <c r="B14399" s="33" t="s">
        <v>577</v>
      </c>
      <c r="C14399" s="34">
        <v>16</v>
      </c>
      <c r="D14399" s="33" t="s">
        <v>16</v>
      </c>
      <c r="E14399" s="33" t="s">
        <v>13209</v>
      </c>
      <c r="F14399" s="35">
        <v>31211501</v>
      </c>
      <c r="G14399" s="33" t="s">
        <v>15071</v>
      </c>
      <c r="H14399" s="33">
        <v>4</v>
      </c>
      <c r="I14399" s="33">
        <v>4</v>
      </c>
      <c r="J14399" s="36">
        <v>6</v>
      </c>
      <c r="K14399" s="37">
        <v>249900</v>
      </c>
      <c r="L14399" s="38" t="s">
        <v>2367</v>
      </c>
      <c r="M14399" s="38" t="s">
        <v>13</v>
      </c>
    </row>
    <row r="14400" spans="1:13" s="39" customFormat="1" ht="12.75" x14ac:dyDescent="0.2">
      <c r="A14400" s="33" t="s">
        <v>13156</v>
      </c>
      <c r="B14400" s="33" t="s">
        <v>577</v>
      </c>
      <c r="C14400" s="34">
        <v>16</v>
      </c>
      <c r="D14400" s="33" t="s">
        <v>16</v>
      </c>
      <c r="E14400" s="33" t="s">
        <v>13210</v>
      </c>
      <c r="F14400" s="35">
        <v>31211501</v>
      </c>
      <c r="G14400" s="33" t="s">
        <v>15071</v>
      </c>
      <c r="H14400" s="33">
        <v>4</v>
      </c>
      <c r="I14400" s="33">
        <v>4</v>
      </c>
      <c r="J14400" s="36">
        <v>7</v>
      </c>
      <c r="K14400" s="37">
        <v>291550</v>
      </c>
      <c r="L14400" s="38" t="s">
        <v>2367</v>
      </c>
      <c r="M14400" s="38" t="s">
        <v>13</v>
      </c>
    </row>
    <row r="14401" spans="1:13" s="39" customFormat="1" ht="12.75" x14ac:dyDescent="0.2">
      <c r="A14401" s="33" t="s">
        <v>13156</v>
      </c>
      <c r="B14401" s="33" t="s">
        <v>577</v>
      </c>
      <c r="C14401" s="34">
        <v>16</v>
      </c>
      <c r="D14401" s="33" t="s">
        <v>16</v>
      </c>
      <c r="E14401" s="33" t="s">
        <v>13211</v>
      </c>
      <c r="F14401" s="35">
        <v>31211501</v>
      </c>
      <c r="G14401" s="33" t="s">
        <v>15071</v>
      </c>
      <c r="H14401" s="33">
        <v>4</v>
      </c>
      <c r="I14401" s="33">
        <v>4</v>
      </c>
      <c r="J14401" s="36">
        <v>7</v>
      </c>
      <c r="K14401" s="37">
        <v>291550</v>
      </c>
      <c r="L14401" s="38" t="s">
        <v>2367</v>
      </c>
      <c r="M14401" s="38" t="s">
        <v>13</v>
      </c>
    </row>
    <row r="14402" spans="1:13" s="39" customFormat="1" ht="12.75" x14ac:dyDescent="0.2">
      <c r="A14402" s="33" t="s">
        <v>13156</v>
      </c>
      <c r="B14402" s="33" t="s">
        <v>577</v>
      </c>
      <c r="C14402" s="34">
        <v>16</v>
      </c>
      <c r="D14402" s="33" t="s">
        <v>16</v>
      </c>
      <c r="E14402" s="33" t="s">
        <v>13212</v>
      </c>
      <c r="F14402" s="35">
        <v>27112814</v>
      </c>
      <c r="G14402" s="33" t="s">
        <v>15071</v>
      </c>
      <c r="H14402" s="33">
        <v>4</v>
      </c>
      <c r="I14402" s="33">
        <v>4</v>
      </c>
      <c r="J14402" s="36">
        <v>16</v>
      </c>
      <c r="K14402" s="37">
        <v>57120</v>
      </c>
      <c r="L14402" s="38" t="s">
        <v>15</v>
      </c>
      <c r="M14402" s="38" t="s">
        <v>13</v>
      </c>
    </row>
    <row r="14403" spans="1:13" s="39" customFormat="1" ht="12.75" x14ac:dyDescent="0.2">
      <c r="A14403" s="33" t="s">
        <v>13156</v>
      </c>
      <c r="B14403" s="33" t="s">
        <v>577</v>
      </c>
      <c r="C14403" s="34">
        <v>16</v>
      </c>
      <c r="D14403" s="33" t="s">
        <v>16</v>
      </c>
      <c r="E14403" s="33" t="s">
        <v>13213</v>
      </c>
      <c r="F14403" s="35">
        <v>31162200</v>
      </c>
      <c r="G14403" s="33" t="s">
        <v>15071</v>
      </c>
      <c r="H14403" s="33">
        <v>4</v>
      </c>
      <c r="I14403" s="33">
        <v>4</v>
      </c>
      <c r="J14403" s="36">
        <v>3</v>
      </c>
      <c r="K14403" s="37">
        <v>17850</v>
      </c>
      <c r="L14403" s="38" t="s">
        <v>12963</v>
      </c>
      <c r="M14403" s="38" t="s">
        <v>13</v>
      </c>
    </row>
    <row r="14404" spans="1:13" s="39" customFormat="1" ht="12.75" x14ac:dyDescent="0.2">
      <c r="A14404" s="33" t="s">
        <v>13156</v>
      </c>
      <c r="B14404" s="33" t="s">
        <v>577</v>
      </c>
      <c r="C14404" s="34">
        <v>16</v>
      </c>
      <c r="D14404" s="33" t="s">
        <v>16</v>
      </c>
      <c r="E14404" s="33" t="s">
        <v>13214</v>
      </c>
      <c r="F14404" s="35">
        <v>31162200</v>
      </c>
      <c r="G14404" s="33" t="s">
        <v>15071</v>
      </c>
      <c r="H14404" s="33">
        <v>4</v>
      </c>
      <c r="I14404" s="33">
        <v>4</v>
      </c>
      <c r="J14404" s="36">
        <v>3</v>
      </c>
      <c r="K14404" s="37">
        <v>17850</v>
      </c>
      <c r="L14404" s="38" t="s">
        <v>12963</v>
      </c>
      <c r="M14404" s="38" t="s">
        <v>13</v>
      </c>
    </row>
    <row r="14405" spans="1:13" s="39" customFormat="1" ht="12.75" x14ac:dyDescent="0.2">
      <c r="A14405" s="33" t="s">
        <v>13156</v>
      </c>
      <c r="B14405" s="33" t="s">
        <v>577</v>
      </c>
      <c r="C14405" s="34">
        <v>16</v>
      </c>
      <c r="D14405" s="33" t="s">
        <v>16</v>
      </c>
      <c r="E14405" s="33" t="s">
        <v>13215</v>
      </c>
      <c r="F14405" s="35">
        <v>31211906</v>
      </c>
      <c r="G14405" s="33" t="s">
        <v>15071</v>
      </c>
      <c r="H14405" s="33">
        <v>4</v>
      </c>
      <c r="I14405" s="33">
        <v>4</v>
      </c>
      <c r="J14405" s="36">
        <v>8</v>
      </c>
      <c r="K14405" s="37">
        <v>28560</v>
      </c>
      <c r="L14405" s="38" t="s">
        <v>15</v>
      </c>
      <c r="M14405" s="38" t="s">
        <v>13</v>
      </c>
    </row>
    <row r="14406" spans="1:13" s="39" customFormat="1" ht="12.75" x14ac:dyDescent="0.2">
      <c r="A14406" s="33" t="s">
        <v>13156</v>
      </c>
      <c r="B14406" s="33" t="s">
        <v>577</v>
      </c>
      <c r="C14406" s="34">
        <v>16</v>
      </c>
      <c r="D14406" s="33" t="s">
        <v>16</v>
      </c>
      <c r="E14406" s="33" t="s">
        <v>13216</v>
      </c>
      <c r="F14406" s="35">
        <v>31211906</v>
      </c>
      <c r="G14406" s="33" t="s">
        <v>15071</v>
      </c>
      <c r="H14406" s="33">
        <v>4</v>
      </c>
      <c r="I14406" s="33">
        <v>4</v>
      </c>
      <c r="J14406" s="36">
        <v>5</v>
      </c>
      <c r="K14406" s="37">
        <v>29750</v>
      </c>
      <c r="L14406" s="38" t="s">
        <v>15</v>
      </c>
      <c r="M14406" s="38" t="s">
        <v>13</v>
      </c>
    </row>
    <row r="14407" spans="1:13" s="39" customFormat="1" ht="12.75" x14ac:dyDescent="0.2">
      <c r="A14407" s="33" t="s">
        <v>13156</v>
      </c>
      <c r="B14407" s="33" t="s">
        <v>577</v>
      </c>
      <c r="C14407" s="34">
        <v>16</v>
      </c>
      <c r="D14407" s="33" t="s">
        <v>16</v>
      </c>
      <c r="E14407" s="33" t="s">
        <v>13217</v>
      </c>
      <c r="F14407" s="35">
        <v>23271800</v>
      </c>
      <c r="G14407" s="33" t="s">
        <v>15071</v>
      </c>
      <c r="H14407" s="33">
        <v>4</v>
      </c>
      <c r="I14407" s="33">
        <v>4</v>
      </c>
      <c r="J14407" s="36">
        <v>2</v>
      </c>
      <c r="K14407" s="37">
        <v>107100</v>
      </c>
      <c r="L14407" s="38" t="s">
        <v>8194</v>
      </c>
      <c r="M14407" s="38" t="s">
        <v>13</v>
      </c>
    </row>
    <row r="14408" spans="1:13" s="39" customFormat="1" ht="12.75" x14ac:dyDescent="0.2">
      <c r="A14408" s="33" t="s">
        <v>13156</v>
      </c>
      <c r="B14408" s="33" t="s">
        <v>577</v>
      </c>
      <c r="C14408" s="34">
        <v>16</v>
      </c>
      <c r="D14408" s="33" t="s">
        <v>16</v>
      </c>
      <c r="E14408" s="33" t="s">
        <v>13218</v>
      </c>
      <c r="F14408" s="35">
        <v>23271800</v>
      </c>
      <c r="G14408" s="33" t="s">
        <v>15071</v>
      </c>
      <c r="H14408" s="33">
        <v>4</v>
      </c>
      <c r="I14408" s="33">
        <v>4</v>
      </c>
      <c r="J14408" s="36">
        <v>7</v>
      </c>
      <c r="K14408" s="37">
        <v>54145</v>
      </c>
      <c r="L14408" s="38" t="s">
        <v>13353</v>
      </c>
      <c r="M14408" s="38" t="s">
        <v>13</v>
      </c>
    </row>
    <row r="14409" spans="1:13" s="39" customFormat="1" ht="12.75" x14ac:dyDescent="0.2">
      <c r="A14409" s="33" t="s">
        <v>13156</v>
      </c>
      <c r="B14409" s="33" t="s">
        <v>577</v>
      </c>
      <c r="C14409" s="34">
        <v>16</v>
      </c>
      <c r="D14409" s="33" t="s">
        <v>16</v>
      </c>
      <c r="E14409" s="33" t="s">
        <v>13219</v>
      </c>
      <c r="F14409" s="35">
        <v>31201605</v>
      </c>
      <c r="G14409" s="33" t="s">
        <v>15071</v>
      </c>
      <c r="H14409" s="33">
        <v>4</v>
      </c>
      <c r="I14409" s="33">
        <v>4</v>
      </c>
      <c r="J14409" s="36">
        <v>15</v>
      </c>
      <c r="K14409" s="37">
        <v>267750</v>
      </c>
      <c r="L14409" s="38" t="s">
        <v>15</v>
      </c>
      <c r="M14409" s="38" t="s">
        <v>13</v>
      </c>
    </row>
    <row r="14410" spans="1:13" s="39" customFormat="1" ht="12.75" x14ac:dyDescent="0.2">
      <c r="A14410" s="33" t="s">
        <v>13156</v>
      </c>
      <c r="B14410" s="33" t="s">
        <v>577</v>
      </c>
      <c r="C14410" s="34">
        <v>16</v>
      </c>
      <c r="D14410" s="33" t="s">
        <v>16</v>
      </c>
      <c r="E14410" s="33" t="s">
        <v>13220</v>
      </c>
      <c r="F14410" s="35">
        <v>40173508</v>
      </c>
      <c r="G14410" s="33" t="s">
        <v>15071</v>
      </c>
      <c r="H14410" s="33">
        <v>4</v>
      </c>
      <c r="I14410" s="33">
        <v>4</v>
      </c>
      <c r="J14410" s="36">
        <v>12</v>
      </c>
      <c r="K14410" s="37">
        <v>2856</v>
      </c>
      <c r="L14410" s="38" t="s">
        <v>15</v>
      </c>
      <c r="M14410" s="38" t="s">
        <v>13</v>
      </c>
    </row>
    <row r="14411" spans="1:13" s="39" customFormat="1" ht="12.75" x14ac:dyDescent="0.2">
      <c r="A14411" s="33" t="s">
        <v>13156</v>
      </c>
      <c r="B14411" s="33" t="s">
        <v>577</v>
      </c>
      <c r="C14411" s="34">
        <v>16</v>
      </c>
      <c r="D14411" s="33" t="s">
        <v>16</v>
      </c>
      <c r="E14411" s="33" t="s">
        <v>13221</v>
      </c>
      <c r="F14411" s="35">
        <v>40173508</v>
      </c>
      <c r="G14411" s="33" t="s">
        <v>15071</v>
      </c>
      <c r="H14411" s="33">
        <v>4</v>
      </c>
      <c r="I14411" s="33">
        <v>4</v>
      </c>
      <c r="J14411" s="36">
        <v>4</v>
      </c>
      <c r="K14411" s="37">
        <v>2380</v>
      </c>
      <c r="L14411" s="38" t="s">
        <v>15</v>
      </c>
      <c r="M14411" s="38" t="s">
        <v>13</v>
      </c>
    </row>
    <row r="14412" spans="1:13" s="39" customFormat="1" ht="12.75" x14ac:dyDescent="0.2">
      <c r="A14412" s="33" t="s">
        <v>13156</v>
      </c>
      <c r="B14412" s="33" t="s">
        <v>577</v>
      </c>
      <c r="C14412" s="34">
        <v>16</v>
      </c>
      <c r="D14412" s="33" t="s">
        <v>16</v>
      </c>
      <c r="E14412" s="33" t="s">
        <v>15056</v>
      </c>
      <c r="F14412" s="35">
        <v>30151500</v>
      </c>
      <c r="G14412" s="33" t="s">
        <v>15071</v>
      </c>
      <c r="H14412" s="33">
        <v>4</v>
      </c>
      <c r="I14412" s="33">
        <v>4</v>
      </c>
      <c r="J14412" s="36">
        <v>13</v>
      </c>
      <c r="K14412" s="37">
        <v>301665</v>
      </c>
      <c r="L14412" s="38" t="s">
        <v>15</v>
      </c>
      <c r="M14412" s="38" t="s">
        <v>13</v>
      </c>
    </row>
    <row r="14413" spans="1:13" s="39" customFormat="1" ht="12.75" x14ac:dyDescent="0.2">
      <c r="A14413" s="33" t="s">
        <v>13156</v>
      </c>
      <c r="B14413" s="33" t="s">
        <v>577</v>
      </c>
      <c r="C14413" s="34">
        <v>16</v>
      </c>
      <c r="D14413" s="33" t="s">
        <v>16</v>
      </c>
      <c r="E14413" s="33" t="s">
        <v>13222</v>
      </c>
      <c r="F14413" s="35">
        <v>31161505</v>
      </c>
      <c r="G14413" s="33" t="s">
        <v>15071</v>
      </c>
      <c r="H14413" s="33">
        <v>4</v>
      </c>
      <c r="I14413" s="33">
        <v>4</v>
      </c>
      <c r="J14413" s="36">
        <v>15</v>
      </c>
      <c r="K14413" s="37">
        <v>53550</v>
      </c>
      <c r="L14413" s="38" t="s">
        <v>12233</v>
      </c>
      <c r="M14413" s="38" t="s">
        <v>13</v>
      </c>
    </row>
    <row r="14414" spans="1:13" s="39" customFormat="1" ht="12.75" x14ac:dyDescent="0.2">
      <c r="A14414" s="33" t="s">
        <v>13156</v>
      </c>
      <c r="B14414" s="33" t="s">
        <v>577</v>
      </c>
      <c r="C14414" s="34">
        <v>16</v>
      </c>
      <c r="D14414" s="33" t="s">
        <v>16</v>
      </c>
      <c r="E14414" s="33" t="s">
        <v>13223</v>
      </c>
      <c r="F14414" s="35">
        <v>30102303</v>
      </c>
      <c r="G14414" s="33" t="s">
        <v>15071</v>
      </c>
      <c r="H14414" s="33">
        <v>4</v>
      </c>
      <c r="I14414" s="33">
        <v>4</v>
      </c>
      <c r="J14414" s="36">
        <v>14</v>
      </c>
      <c r="K14414" s="37">
        <v>749700</v>
      </c>
      <c r="L14414" s="38" t="s">
        <v>15</v>
      </c>
      <c r="M14414" s="38" t="s">
        <v>13</v>
      </c>
    </row>
    <row r="14415" spans="1:13" s="39" customFormat="1" ht="12.75" x14ac:dyDescent="0.2">
      <c r="A14415" s="33" t="s">
        <v>13156</v>
      </c>
      <c r="B14415" s="33" t="s">
        <v>577</v>
      </c>
      <c r="C14415" s="34">
        <v>16</v>
      </c>
      <c r="D14415" s="33" t="s">
        <v>16</v>
      </c>
      <c r="E14415" s="33" t="s">
        <v>13224</v>
      </c>
      <c r="F14415" s="35">
        <v>40141600</v>
      </c>
      <c r="G14415" s="33" t="s">
        <v>15071</v>
      </c>
      <c r="H14415" s="33">
        <v>4</v>
      </c>
      <c r="I14415" s="33">
        <v>4</v>
      </c>
      <c r="J14415" s="36">
        <v>6</v>
      </c>
      <c r="K14415" s="37">
        <v>42840</v>
      </c>
      <c r="L14415" s="38" t="s">
        <v>15</v>
      </c>
      <c r="M14415" s="38" t="s">
        <v>13</v>
      </c>
    </row>
    <row r="14416" spans="1:13" s="39" customFormat="1" ht="12.75" x14ac:dyDescent="0.2">
      <c r="A14416" s="33" t="s">
        <v>13156</v>
      </c>
      <c r="B14416" s="33" t="s">
        <v>577</v>
      </c>
      <c r="C14416" s="34">
        <v>16</v>
      </c>
      <c r="D14416" s="33" t="s">
        <v>16</v>
      </c>
      <c r="E14416" s="33" t="s">
        <v>13225</v>
      </c>
      <c r="F14416" s="35">
        <v>40141600</v>
      </c>
      <c r="G14416" s="33" t="s">
        <v>15071</v>
      </c>
      <c r="H14416" s="33">
        <v>4</v>
      </c>
      <c r="I14416" s="33">
        <v>4</v>
      </c>
      <c r="J14416" s="36">
        <v>9</v>
      </c>
      <c r="K14416" s="37">
        <v>107100</v>
      </c>
      <c r="L14416" s="38" t="s">
        <v>15</v>
      </c>
      <c r="M14416" s="38" t="s">
        <v>13</v>
      </c>
    </row>
    <row r="14417" spans="1:13" s="39" customFormat="1" ht="12.75" x14ac:dyDescent="0.2">
      <c r="A14417" s="33" t="s">
        <v>13156</v>
      </c>
      <c r="B14417" s="33" t="s">
        <v>577</v>
      </c>
      <c r="C14417" s="34">
        <v>16</v>
      </c>
      <c r="D14417" s="33" t="s">
        <v>16</v>
      </c>
      <c r="E14417" s="33" t="s">
        <v>13226</v>
      </c>
      <c r="F14417" s="35">
        <v>40141600</v>
      </c>
      <c r="G14417" s="33" t="s">
        <v>15071</v>
      </c>
      <c r="H14417" s="33">
        <v>4</v>
      </c>
      <c r="I14417" s="33">
        <v>4</v>
      </c>
      <c r="J14417" s="36">
        <v>14</v>
      </c>
      <c r="K14417" s="37">
        <v>74970</v>
      </c>
      <c r="L14417" s="38" t="s">
        <v>15</v>
      </c>
      <c r="M14417" s="38" t="s">
        <v>13</v>
      </c>
    </row>
    <row r="14418" spans="1:13" s="39" customFormat="1" ht="12.75" x14ac:dyDescent="0.2">
      <c r="A14418" s="33" t="s">
        <v>13156</v>
      </c>
      <c r="B14418" s="33" t="s">
        <v>579</v>
      </c>
      <c r="C14418" s="34">
        <v>16</v>
      </c>
      <c r="D14418" s="33" t="s">
        <v>89</v>
      </c>
      <c r="E14418" s="33" t="s">
        <v>2588</v>
      </c>
      <c r="F14418" s="35">
        <v>12352104</v>
      </c>
      <c r="G14418" s="33" t="s">
        <v>15071</v>
      </c>
      <c r="H14418" s="33">
        <v>4</v>
      </c>
      <c r="I14418" s="33">
        <v>4</v>
      </c>
      <c r="J14418" s="36">
        <v>5</v>
      </c>
      <c r="K14418" s="37">
        <v>43000</v>
      </c>
      <c r="L14418" s="38" t="s">
        <v>15</v>
      </c>
      <c r="M14418" s="38" t="s">
        <v>13</v>
      </c>
    </row>
    <row r="14419" spans="1:13" s="39" customFormat="1" ht="12.75" x14ac:dyDescent="0.2">
      <c r="A14419" s="33" t="s">
        <v>13156</v>
      </c>
      <c r="B14419" s="33" t="s">
        <v>580</v>
      </c>
      <c r="C14419" s="34">
        <v>16</v>
      </c>
      <c r="D14419" s="33" t="s">
        <v>42</v>
      </c>
      <c r="E14419" s="33" t="s">
        <v>13227</v>
      </c>
      <c r="F14419" s="35">
        <v>44121905</v>
      </c>
      <c r="G14419" s="33" t="s">
        <v>15071</v>
      </c>
      <c r="H14419" s="33">
        <v>2</v>
      </c>
      <c r="I14419" s="33">
        <v>4</v>
      </c>
      <c r="J14419" s="36">
        <v>3</v>
      </c>
      <c r="K14419" s="37">
        <v>4883.76</v>
      </c>
      <c r="L14419" s="38" t="s">
        <v>15</v>
      </c>
      <c r="M14419" s="38" t="s">
        <v>13</v>
      </c>
    </row>
    <row r="14420" spans="1:13" s="39" customFormat="1" ht="12.75" x14ac:dyDescent="0.2">
      <c r="A14420" s="33" t="s">
        <v>13156</v>
      </c>
      <c r="B14420" s="33" t="s">
        <v>580</v>
      </c>
      <c r="C14420" s="34">
        <v>16</v>
      </c>
      <c r="D14420" s="33" t="s">
        <v>42</v>
      </c>
      <c r="E14420" s="33" t="s">
        <v>13228</v>
      </c>
      <c r="F14420" s="35">
        <v>55121616</v>
      </c>
      <c r="G14420" s="33" t="s">
        <v>15071</v>
      </c>
      <c r="H14420" s="33">
        <v>2</v>
      </c>
      <c r="I14420" s="33">
        <v>4</v>
      </c>
      <c r="J14420" s="36">
        <v>79</v>
      </c>
      <c r="K14420" s="37">
        <v>85737.12</v>
      </c>
      <c r="L14420" s="38" t="s">
        <v>8192</v>
      </c>
      <c r="M14420" s="38" t="s">
        <v>13</v>
      </c>
    </row>
    <row r="14421" spans="1:13" s="39" customFormat="1" ht="12.75" x14ac:dyDescent="0.2">
      <c r="A14421" s="33" t="s">
        <v>13156</v>
      </c>
      <c r="B14421" s="33" t="s">
        <v>580</v>
      </c>
      <c r="C14421" s="34">
        <v>16</v>
      </c>
      <c r="D14421" s="33" t="s">
        <v>42</v>
      </c>
      <c r="E14421" s="33" t="s">
        <v>13229</v>
      </c>
      <c r="F14421" s="35">
        <v>44121612</v>
      </c>
      <c r="G14421" s="33" t="s">
        <v>15071</v>
      </c>
      <c r="H14421" s="33">
        <v>2</v>
      </c>
      <c r="I14421" s="33">
        <v>4</v>
      </c>
      <c r="J14421" s="36">
        <v>10</v>
      </c>
      <c r="K14421" s="37">
        <v>4341.1000000000004</v>
      </c>
      <c r="L14421" s="38" t="s">
        <v>15</v>
      </c>
      <c r="M14421" s="38" t="s">
        <v>13</v>
      </c>
    </row>
    <row r="14422" spans="1:13" s="39" customFormat="1" ht="12.75" x14ac:dyDescent="0.2">
      <c r="A14422" s="33" t="s">
        <v>13156</v>
      </c>
      <c r="B14422" s="33" t="s">
        <v>580</v>
      </c>
      <c r="C14422" s="34">
        <v>16</v>
      </c>
      <c r="D14422" s="33" t="s">
        <v>42</v>
      </c>
      <c r="E14422" s="33" t="s">
        <v>13230</v>
      </c>
      <c r="F14422" s="35">
        <v>44121701</v>
      </c>
      <c r="G14422" s="33" t="s">
        <v>15071</v>
      </c>
      <c r="H14422" s="33">
        <v>2</v>
      </c>
      <c r="I14422" s="33">
        <v>4</v>
      </c>
      <c r="J14422" s="36">
        <v>90</v>
      </c>
      <c r="K14422" s="37">
        <v>42732.9</v>
      </c>
      <c r="L14422" s="38" t="s">
        <v>15</v>
      </c>
      <c r="M14422" s="38" t="s">
        <v>13</v>
      </c>
    </row>
    <row r="14423" spans="1:13" s="39" customFormat="1" ht="12.75" x14ac:dyDescent="0.2">
      <c r="A14423" s="33" t="s">
        <v>13156</v>
      </c>
      <c r="B14423" s="33" t="s">
        <v>580</v>
      </c>
      <c r="C14423" s="34">
        <v>16</v>
      </c>
      <c r="D14423" s="33" t="s">
        <v>42</v>
      </c>
      <c r="E14423" s="33" t="s">
        <v>13231</v>
      </c>
      <c r="F14423" s="35">
        <v>44121701</v>
      </c>
      <c r="G14423" s="33" t="s">
        <v>15071</v>
      </c>
      <c r="H14423" s="33">
        <v>2</v>
      </c>
      <c r="I14423" s="33">
        <v>4</v>
      </c>
      <c r="J14423" s="36">
        <v>110</v>
      </c>
      <c r="K14423" s="37">
        <v>52974.899999999994</v>
      </c>
      <c r="L14423" s="38" t="s">
        <v>15</v>
      </c>
      <c r="M14423" s="38" t="s">
        <v>13</v>
      </c>
    </row>
    <row r="14424" spans="1:13" s="39" customFormat="1" ht="12.75" x14ac:dyDescent="0.2">
      <c r="A14424" s="33" t="s">
        <v>13156</v>
      </c>
      <c r="B14424" s="33" t="s">
        <v>580</v>
      </c>
      <c r="C14424" s="34">
        <v>16</v>
      </c>
      <c r="D14424" s="33" t="s">
        <v>42</v>
      </c>
      <c r="E14424" s="33" t="s">
        <v>13232</v>
      </c>
      <c r="F14424" s="35">
        <v>44121701</v>
      </c>
      <c r="G14424" s="33" t="s">
        <v>15071</v>
      </c>
      <c r="H14424" s="33">
        <v>2</v>
      </c>
      <c r="I14424" s="33">
        <v>4</v>
      </c>
      <c r="J14424" s="36">
        <v>200</v>
      </c>
      <c r="K14424" s="37">
        <v>96318</v>
      </c>
      <c r="L14424" s="38" t="s">
        <v>15</v>
      </c>
      <c r="M14424" s="38" t="s">
        <v>13</v>
      </c>
    </row>
    <row r="14425" spans="1:13" s="39" customFormat="1" ht="12.75" x14ac:dyDescent="0.2">
      <c r="A14425" s="33" t="s">
        <v>13156</v>
      </c>
      <c r="B14425" s="33" t="s">
        <v>580</v>
      </c>
      <c r="C14425" s="34">
        <v>16</v>
      </c>
      <c r="D14425" s="33" t="s">
        <v>42</v>
      </c>
      <c r="E14425" s="33" t="s">
        <v>13233</v>
      </c>
      <c r="F14425" s="35">
        <v>44121804</v>
      </c>
      <c r="G14425" s="33" t="s">
        <v>15071</v>
      </c>
      <c r="H14425" s="33">
        <v>2</v>
      </c>
      <c r="I14425" s="33">
        <v>4</v>
      </c>
      <c r="J14425" s="36">
        <v>100</v>
      </c>
      <c r="K14425" s="37">
        <v>18992</v>
      </c>
      <c r="L14425" s="38" t="s">
        <v>15</v>
      </c>
      <c r="M14425" s="38" t="s">
        <v>13</v>
      </c>
    </row>
    <row r="14426" spans="1:13" s="39" customFormat="1" ht="12.75" x14ac:dyDescent="0.2">
      <c r="A14426" s="33" t="s">
        <v>13156</v>
      </c>
      <c r="B14426" s="33" t="s">
        <v>580</v>
      </c>
      <c r="C14426" s="34">
        <v>16</v>
      </c>
      <c r="D14426" s="33" t="s">
        <v>42</v>
      </c>
      <c r="E14426" s="33" t="s">
        <v>13234</v>
      </c>
      <c r="F14426" s="35">
        <v>44111912</v>
      </c>
      <c r="G14426" s="33" t="s">
        <v>15071</v>
      </c>
      <c r="H14426" s="33">
        <v>2</v>
      </c>
      <c r="I14426" s="33">
        <v>4</v>
      </c>
      <c r="J14426" s="36">
        <v>28</v>
      </c>
      <c r="K14426" s="37">
        <v>22790.880000000001</v>
      </c>
      <c r="L14426" s="38" t="s">
        <v>15</v>
      </c>
      <c r="M14426" s="38" t="s">
        <v>13</v>
      </c>
    </row>
    <row r="14427" spans="1:13" s="39" customFormat="1" ht="12.75" x14ac:dyDescent="0.2">
      <c r="A14427" s="33" t="s">
        <v>13156</v>
      </c>
      <c r="B14427" s="33" t="s">
        <v>580</v>
      </c>
      <c r="C14427" s="34">
        <v>16</v>
      </c>
      <c r="D14427" s="33" t="s">
        <v>42</v>
      </c>
      <c r="E14427" s="33" t="s">
        <v>13235</v>
      </c>
      <c r="F14427" s="35">
        <v>44103103</v>
      </c>
      <c r="G14427" s="33" t="s">
        <v>468</v>
      </c>
      <c r="H14427" s="33">
        <v>2</v>
      </c>
      <c r="I14427" s="33">
        <v>4</v>
      </c>
      <c r="J14427" s="36">
        <v>1</v>
      </c>
      <c r="K14427" s="37">
        <v>24418.799999999999</v>
      </c>
      <c r="L14427" s="38" t="s">
        <v>15</v>
      </c>
      <c r="M14427" s="38" t="s">
        <v>13</v>
      </c>
    </row>
    <row r="14428" spans="1:13" s="39" customFormat="1" ht="12.75" x14ac:dyDescent="0.2">
      <c r="A14428" s="33" t="s">
        <v>13156</v>
      </c>
      <c r="B14428" s="33" t="s">
        <v>580</v>
      </c>
      <c r="C14428" s="34">
        <v>16</v>
      </c>
      <c r="D14428" s="33" t="s">
        <v>42</v>
      </c>
      <c r="E14428" s="33" t="s">
        <v>13236</v>
      </c>
      <c r="F14428" s="35">
        <v>44103103</v>
      </c>
      <c r="G14428" s="33" t="s">
        <v>468</v>
      </c>
      <c r="H14428" s="33">
        <v>2</v>
      </c>
      <c r="I14428" s="33">
        <v>4</v>
      </c>
      <c r="J14428" s="36">
        <v>1</v>
      </c>
      <c r="K14428" s="37">
        <v>24418.799999999999</v>
      </c>
      <c r="L14428" s="38" t="s">
        <v>15</v>
      </c>
      <c r="M14428" s="38" t="s">
        <v>13</v>
      </c>
    </row>
    <row r="14429" spans="1:13" s="39" customFormat="1" ht="12.75" x14ac:dyDescent="0.2">
      <c r="A14429" s="33" t="s">
        <v>13156</v>
      </c>
      <c r="B14429" s="33" t="s">
        <v>580</v>
      </c>
      <c r="C14429" s="34">
        <v>16</v>
      </c>
      <c r="D14429" s="33" t="s">
        <v>42</v>
      </c>
      <c r="E14429" s="33" t="s">
        <v>13237</v>
      </c>
      <c r="F14429" s="35">
        <v>44103103</v>
      </c>
      <c r="G14429" s="33" t="s">
        <v>468</v>
      </c>
      <c r="H14429" s="33">
        <v>2</v>
      </c>
      <c r="I14429" s="33">
        <v>4</v>
      </c>
      <c r="J14429" s="36">
        <v>1</v>
      </c>
      <c r="K14429" s="37">
        <v>24418.799999999999</v>
      </c>
      <c r="L14429" s="38" t="s">
        <v>15</v>
      </c>
      <c r="M14429" s="38" t="s">
        <v>13</v>
      </c>
    </row>
    <row r="14430" spans="1:13" s="39" customFormat="1" ht="12.75" x14ac:dyDescent="0.2">
      <c r="A14430" s="33" t="s">
        <v>13156</v>
      </c>
      <c r="B14430" s="33" t="s">
        <v>580</v>
      </c>
      <c r="C14430" s="34">
        <v>16</v>
      </c>
      <c r="D14430" s="33" t="s">
        <v>42</v>
      </c>
      <c r="E14430" s="33" t="s">
        <v>13238</v>
      </c>
      <c r="F14430" s="35">
        <v>44103103</v>
      </c>
      <c r="G14430" s="33" t="s">
        <v>468</v>
      </c>
      <c r="H14430" s="33">
        <v>2</v>
      </c>
      <c r="I14430" s="33">
        <v>4</v>
      </c>
      <c r="J14430" s="36">
        <v>3</v>
      </c>
      <c r="K14430" s="37">
        <v>73256.399999999994</v>
      </c>
      <c r="L14430" s="38" t="s">
        <v>15</v>
      </c>
      <c r="M14430" s="38" t="s">
        <v>13</v>
      </c>
    </row>
    <row r="14431" spans="1:13" s="39" customFormat="1" ht="12.75" x14ac:dyDescent="0.2">
      <c r="A14431" s="33" t="s">
        <v>13156</v>
      </c>
      <c r="B14431" s="33" t="s">
        <v>580</v>
      </c>
      <c r="C14431" s="34">
        <v>16</v>
      </c>
      <c r="D14431" s="33" t="s">
        <v>42</v>
      </c>
      <c r="E14431" s="33" t="s">
        <v>13239</v>
      </c>
      <c r="F14431" s="35">
        <v>44122003</v>
      </c>
      <c r="G14431" s="33" t="s">
        <v>15071</v>
      </c>
      <c r="H14431" s="33">
        <v>2</v>
      </c>
      <c r="I14431" s="33">
        <v>4</v>
      </c>
      <c r="J14431" s="36">
        <v>302</v>
      </c>
      <c r="K14431" s="37">
        <v>458855.77999999997</v>
      </c>
      <c r="L14431" s="38" t="s">
        <v>15</v>
      </c>
      <c r="M14431" s="38" t="s">
        <v>13</v>
      </c>
    </row>
    <row r="14432" spans="1:13" s="39" customFormat="1" ht="12.75" x14ac:dyDescent="0.2">
      <c r="A14432" s="33" t="s">
        <v>13156</v>
      </c>
      <c r="B14432" s="33" t="s">
        <v>580</v>
      </c>
      <c r="C14432" s="34">
        <v>16</v>
      </c>
      <c r="D14432" s="33" t="s">
        <v>42</v>
      </c>
      <c r="E14432" s="33" t="s">
        <v>13240</v>
      </c>
      <c r="F14432" s="35">
        <v>44122003</v>
      </c>
      <c r="G14432" s="33" t="s">
        <v>15071</v>
      </c>
      <c r="H14432" s="33">
        <v>2</v>
      </c>
      <c r="I14432" s="33">
        <v>4</v>
      </c>
      <c r="J14432" s="36">
        <v>54</v>
      </c>
      <c r="K14432" s="37">
        <v>62267.94000000001</v>
      </c>
      <c r="L14432" s="38" t="s">
        <v>15</v>
      </c>
      <c r="M14432" s="38" t="s">
        <v>13</v>
      </c>
    </row>
    <row r="14433" spans="1:13" s="39" customFormat="1" ht="12.75" x14ac:dyDescent="0.2">
      <c r="A14433" s="33" t="s">
        <v>13156</v>
      </c>
      <c r="B14433" s="33" t="s">
        <v>580</v>
      </c>
      <c r="C14433" s="34">
        <v>16</v>
      </c>
      <c r="D14433" s="33" t="s">
        <v>42</v>
      </c>
      <c r="E14433" s="33" t="s">
        <v>13241</v>
      </c>
      <c r="F14433" s="35">
        <v>24111514</v>
      </c>
      <c r="G14433" s="33" t="s">
        <v>15071</v>
      </c>
      <c r="H14433" s="33">
        <v>2</v>
      </c>
      <c r="I14433" s="33">
        <v>4</v>
      </c>
      <c r="J14433" s="36">
        <v>51</v>
      </c>
      <c r="K14433" s="37">
        <v>103779.90000000001</v>
      </c>
      <c r="L14433" s="38" t="s">
        <v>15</v>
      </c>
      <c r="M14433" s="38" t="s">
        <v>13</v>
      </c>
    </row>
    <row r="14434" spans="1:13" s="39" customFormat="1" ht="12.75" x14ac:dyDescent="0.2">
      <c r="A14434" s="33" t="s">
        <v>13156</v>
      </c>
      <c r="B14434" s="33" t="s">
        <v>580</v>
      </c>
      <c r="C14434" s="34">
        <v>16</v>
      </c>
      <c r="D14434" s="33" t="s">
        <v>42</v>
      </c>
      <c r="E14434" s="33" t="s">
        <v>13242</v>
      </c>
      <c r="F14434" s="35">
        <v>44103103</v>
      </c>
      <c r="G14434" s="33" t="s">
        <v>468</v>
      </c>
      <c r="H14434" s="33">
        <v>2</v>
      </c>
      <c r="I14434" s="33">
        <v>4</v>
      </c>
      <c r="J14434" s="36">
        <v>1</v>
      </c>
      <c r="K14434" s="37">
        <v>1153110</v>
      </c>
      <c r="L14434" s="38" t="s">
        <v>15</v>
      </c>
      <c r="M14434" s="38" t="s">
        <v>13</v>
      </c>
    </row>
    <row r="14435" spans="1:13" s="39" customFormat="1" ht="12.75" x14ac:dyDescent="0.2">
      <c r="A14435" s="33" t="s">
        <v>13156</v>
      </c>
      <c r="B14435" s="33" t="s">
        <v>580</v>
      </c>
      <c r="C14435" s="34">
        <v>16</v>
      </c>
      <c r="D14435" s="33" t="s">
        <v>42</v>
      </c>
      <c r="E14435" s="33" t="s">
        <v>13243</v>
      </c>
      <c r="F14435" s="35">
        <v>44103103</v>
      </c>
      <c r="G14435" s="33" t="s">
        <v>468</v>
      </c>
      <c r="H14435" s="33">
        <v>2</v>
      </c>
      <c r="I14435" s="33">
        <v>4</v>
      </c>
      <c r="J14435" s="36">
        <v>1</v>
      </c>
      <c r="K14435" s="37">
        <v>1220940</v>
      </c>
      <c r="L14435" s="38" t="s">
        <v>15</v>
      </c>
      <c r="M14435" s="38" t="s">
        <v>13</v>
      </c>
    </row>
    <row r="14436" spans="1:13" s="39" customFormat="1" ht="12.75" x14ac:dyDescent="0.2">
      <c r="A14436" s="33" t="s">
        <v>13156</v>
      </c>
      <c r="B14436" s="33" t="s">
        <v>580</v>
      </c>
      <c r="C14436" s="34">
        <v>16</v>
      </c>
      <c r="D14436" s="33" t="s">
        <v>42</v>
      </c>
      <c r="E14436" s="33" t="s">
        <v>13244</v>
      </c>
      <c r="F14436" s="35">
        <v>44103103</v>
      </c>
      <c r="G14436" s="33" t="s">
        <v>15071</v>
      </c>
      <c r="H14436" s="33">
        <v>2</v>
      </c>
      <c r="I14436" s="33">
        <v>4</v>
      </c>
      <c r="J14436" s="36">
        <v>5</v>
      </c>
      <c r="K14436" s="37">
        <v>1092063</v>
      </c>
      <c r="L14436" s="38" t="s">
        <v>15</v>
      </c>
      <c r="M14436" s="38" t="s">
        <v>13</v>
      </c>
    </row>
    <row r="14437" spans="1:13" s="39" customFormat="1" ht="12.75" x14ac:dyDescent="0.2">
      <c r="A14437" s="33" t="s">
        <v>13156</v>
      </c>
      <c r="B14437" s="33" t="s">
        <v>580</v>
      </c>
      <c r="C14437" s="34">
        <v>16</v>
      </c>
      <c r="D14437" s="33" t="s">
        <v>42</v>
      </c>
      <c r="E14437" s="33" t="s">
        <v>13245</v>
      </c>
      <c r="F14437" s="35">
        <v>44103103</v>
      </c>
      <c r="G14437" s="33" t="s">
        <v>468</v>
      </c>
      <c r="H14437" s="33">
        <v>2</v>
      </c>
      <c r="I14437" s="33">
        <v>4</v>
      </c>
      <c r="J14437" s="36">
        <v>5</v>
      </c>
      <c r="K14437" s="37">
        <v>339285.65</v>
      </c>
      <c r="L14437" s="38" t="s">
        <v>15</v>
      </c>
      <c r="M14437" s="38" t="s">
        <v>13</v>
      </c>
    </row>
    <row r="14438" spans="1:13" s="39" customFormat="1" ht="12.75" x14ac:dyDescent="0.2">
      <c r="A14438" s="33" t="s">
        <v>13156</v>
      </c>
      <c r="B14438" s="33" t="s">
        <v>580</v>
      </c>
      <c r="C14438" s="34">
        <v>16</v>
      </c>
      <c r="D14438" s="33" t="s">
        <v>42</v>
      </c>
      <c r="E14438" s="33" t="s">
        <v>13246</v>
      </c>
      <c r="F14438" s="35">
        <v>44103103</v>
      </c>
      <c r="G14438" s="33" t="s">
        <v>15071</v>
      </c>
      <c r="H14438" s="33">
        <v>2</v>
      </c>
      <c r="I14438" s="33">
        <v>4</v>
      </c>
      <c r="J14438" s="36">
        <v>2</v>
      </c>
      <c r="K14438" s="37">
        <v>474810</v>
      </c>
      <c r="L14438" s="38" t="s">
        <v>15</v>
      </c>
      <c r="M14438" s="38" t="s">
        <v>13</v>
      </c>
    </row>
    <row r="14439" spans="1:13" s="39" customFormat="1" ht="12.75" x14ac:dyDescent="0.2">
      <c r="A14439" s="33" t="s">
        <v>13156</v>
      </c>
      <c r="B14439" s="33" t="s">
        <v>580</v>
      </c>
      <c r="C14439" s="34">
        <v>16</v>
      </c>
      <c r="D14439" s="33" t="s">
        <v>42</v>
      </c>
      <c r="E14439" s="33" t="s">
        <v>13247</v>
      </c>
      <c r="F14439" s="35">
        <v>44103103</v>
      </c>
      <c r="G14439" s="33" t="s">
        <v>468</v>
      </c>
      <c r="H14439" s="33">
        <v>2</v>
      </c>
      <c r="I14439" s="33">
        <v>4</v>
      </c>
      <c r="J14439" s="36">
        <v>6</v>
      </c>
      <c r="K14439" s="37">
        <v>668668.14</v>
      </c>
      <c r="L14439" s="38" t="s">
        <v>15</v>
      </c>
      <c r="M14439" s="38" t="s">
        <v>13</v>
      </c>
    </row>
    <row r="14440" spans="1:13" s="39" customFormat="1" ht="12.75" x14ac:dyDescent="0.2">
      <c r="A14440" s="33" t="s">
        <v>13156</v>
      </c>
      <c r="B14440" s="33" t="s">
        <v>580</v>
      </c>
      <c r="C14440" s="34">
        <v>16</v>
      </c>
      <c r="D14440" s="33" t="s">
        <v>42</v>
      </c>
      <c r="E14440" s="33" t="s">
        <v>13248</v>
      </c>
      <c r="F14440" s="35">
        <v>14111519</v>
      </c>
      <c r="G14440" s="33" t="s">
        <v>15071</v>
      </c>
      <c r="H14440" s="33">
        <v>2</v>
      </c>
      <c r="I14440" s="33">
        <v>4</v>
      </c>
      <c r="J14440" s="36">
        <v>31</v>
      </c>
      <c r="K14440" s="37">
        <v>15980.81</v>
      </c>
      <c r="L14440" s="38" t="s">
        <v>15</v>
      </c>
      <c r="M14440" s="38" t="s">
        <v>13</v>
      </c>
    </row>
    <row r="14441" spans="1:13" s="39" customFormat="1" ht="12.75" x14ac:dyDescent="0.2">
      <c r="A14441" s="33" t="s">
        <v>13156</v>
      </c>
      <c r="B14441" s="33" t="s">
        <v>580</v>
      </c>
      <c r="C14441" s="34">
        <v>16</v>
      </c>
      <c r="D14441" s="33" t="s">
        <v>42</v>
      </c>
      <c r="E14441" s="33" t="s">
        <v>13249</v>
      </c>
      <c r="F14441" s="35">
        <v>14111519</v>
      </c>
      <c r="G14441" s="33" t="s">
        <v>15071</v>
      </c>
      <c r="H14441" s="33">
        <v>2</v>
      </c>
      <c r="I14441" s="33">
        <v>4</v>
      </c>
      <c r="J14441" s="36">
        <v>11</v>
      </c>
      <c r="K14441" s="37">
        <v>15668.730000000001</v>
      </c>
      <c r="L14441" s="38" t="s">
        <v>15</v>
      </c>
      <c r="M14441" s="38" t="s">
        <v>13</v>
      </c>
    </row>
    <row r="14442" spans="1:13" s="39" customFormat="1" ht="12.75" x14ac:dyDescent="0.2">
      <c r="A14442" s="33" t="s">
        <v>13156</v>
      </c>
      <c r="B14442" s="33" t="s">
        <v>580</v>
      </c>
      <c r="C14442" s="34">
        <v>16</v>
      </c>
      <c r="D14442" s="33" t="s">
        <v>42</v>
      </c>
      <c r="E14442" s="33" t="s">
        <v>13250</v>
      </c>
      <c r="F14442" s="35">
        <v>31162001</v>
      </c>
      <c r="G14442" s="33" t="s">
        <v>15071</v>
      </c>
      <c r="H14442" s="33">
        <v>2</v>
      </c>
      <c r="I14442" s="33">
        <v>4</v>
      </c>
      <c r="J14442" s="36">
        <v>24</v>
      </c>
      <c r="K14442" s="37">
        <v>15628.080000000002</v>
      </c>
      <c r="L14442" s="38" t="s">
        <v>12963</v>
      </c>
      <c r="M14442" s="38" t="s">
        <v>13</v>
      </c>
    </row>
    <row r="14443" spans="1:13" s="39" customFormat="1" ht="12.75" x14ac:dyDescent="0.2">
      <c r="A14443" s="33" t="s">
        <v>13156</v>
      </c>
      <c r="B14443" s="33" t="s">
        <v>580</v>
      </c>
      <c r="C14443" s="34">
        <v>16</v>
      </c>
      <c r="D14443" s="33" t="s">
        <v>42</v>
      </c>
      <c r="E14443" s="33" t="s">
        <v>13251</v>
      </c>
      <c r="F14443" s="35">
        <v>44121634</v>
      </c>
      <c r="G14443" s="33" t="s">
        <v>15071</v>
      </c>
      <c r="H14443" s="33">
        <v>2</v>
      </c>
      <c r="I14443" s="33">
        <v>4</v>
      </c>
      <c r="J14443" s="36">
        <v>55</v>
      </c>
      <c r="K14443" s="37">
        <v>67898.050000000017</v>
      </c>
      <c r="L14443" s="38" t="s">
        <v>8194</v>
      </c>
      <c r="M14443" s="38" t="s">
        <v>13</v>
      </c>
    </row>
    <row r="14444" spans="1:13" s="39" customFormat="1" ht="12.75" x14ac:dyDescent="0.2">
      <c r="A14444" s="33" t="s">
        <v>13156</v>
      </c>
      <c r="B14444" s="33" t="s">
        <v>580</v>
      </c>
      <c r="C14444" s="34">
        <v>16</v>
      </c>
      <c r="D14444" s="33" t="s">
        <v>42</v>
      </c>
      <c r="E14444" s="33" t="s">
        <v>13252</v>
      </c>
      <c r="F14444" s="35">
        <v>55121611</v>
      </c>
      <c r="G14444" s="33" t="s">
        <v>15071</v>
      </c>
      <c r="H14444" s="33">
        <v>2</v>
      </c>
      <c r="I14444" s="33">
        <v>4</v>
      </c>
      <c r="J14444" s="36">
        <v>4</v>
      </c>
      <c r="K14444" s="37">
        <v>78682.8</v>
      </c>
      <c r="L14444" s="38" t="s">
        <v>8194</v>
      </c>
      <c r="M14444" s="38" t="s">
        <v>13</v>
      </c>
    </row>
    <row r="14445" spans="1:13" s="39" customFormat="1" ht="12.75" x14ac:dyDescent="0.2">
      <c r="A14445" s="33" t="s">
        <v>13156</v>
      </c>
      <c r="B14445" s="33" t="s">
        <v>580</v>
      </c>
      <c r="C14445" s="34">
        <v>16</v>
      </c>
      <c r="D14445" s="33" t="s">
        <v>42</v>
      </c>
      <c r="E14445" s="33" t="s">
        <v>13253</v>
      </c>
      <c r="F14445" s="35">
        <v>44121634</v>
      </c>
      <c r="G14445" s="33" t="s">
        <v>15071</v>
      </c>
      <c r="H14445" s="33">
        <v>2</v>
      </c>
      <c r="I14445" s="33">
        <v>4</v>
      </c>
      <c r="J14445" s="36">
        <v>32</v>
      </c>
      <c r="K14445" s="37">
        <v>123721.92</v>
      </c>
      <c r="L14445" s="38" t="s">
        <v>15</v>
      </c>
      <c r="M14445" s="38" t="s">
        <v>13</v>
      </c>
    </row>
    <row r="14446" spans="1:13" s="39" customFormat="1" ht="12.75" x14ac:dyDescent="0.2">
      <c r="A14446" s="33" t="s">
        <v>13156</v>
      </c>
      <c r="B14446" s="33" t="s">
        <v>580</v>
      </c>
      <c r="C14446" s="34">
        <v>16</v>
      </c>
      <c r="D14446" s="33" t="s">
        <v>42</v>
      </c>
      <c r="E14446" s="33" t="s">
        <v>13254</v>
      </c>
      <c r="F14446" s="35">
        <v>44121634</v>
      </c>
      <c r="G14446" s="33" t="s">
        <v>15071</v>
      </c>
      <c r="H14446" s="33">
        <v>2</v>
      </c>
      <c r="I14446" s="33">
        <v>4</v>
      </c>
      <c r="J14446" s="36">
        <v>30</v>
      </c>
      <c r="K14446" s="37">
        <v>31744.500000000004</v>
      </c>
      <c r="L14446" s="38" t="s">
        <v>15</v>
      </c>
      <c r="M14446" s="38" t="s">
        <v>13</v>
      </c>
    </row>
    <row r="14447" spans="1:13" s="39" customFormat="1" ht="12.75" x14ac:dyDescent="0.2">
      <c r="A14447" s="33" t="s">
        <v>13156</v>
      </c>
      <c r="B14447" s="33" t="s">
        <v>580</v>
      </c>
      <c r="C14447" s="34">
        <v>16</v>
      </c>
      <c r="D14447" s="33" t="s">
        <v>42</v>
      </c>
      <c r="E14447" s="33" t="s">
        <v>13255</v>
      </c>
      <c r="F14447" s="35">
        <v>44121634</v>
      </c>
      <c r="G14447" s="33" t="s">
        <v>15071</v>
      </c>
      <c r="H14447" s="33">
        <v>2</v>
      </c>
      <c r="I14447" s="33">
        <v>4</v>
      </c>
      <c r="J14447" s="36">
        <v>34</v>
      </c>
      <c r="K14447" s="37">
        <v>24676.52</v>
      </c>
      <c r="L14447" s="38" t="s">
        <v>8194</v>
      </c>
      <c r="M14447" s="38" t="s">
        <v>13</v>
      </c>
    </row>
    <row r="14448" spans="1:13" s="39" customFormat="1" ht="12.75" x14ac:dyDescent="0.2">
      <c r="A14448" s="33" t="s">
        <v>13156</v>
      </c>
      <c r="B14448" s="33" t="s">
        <v>580</v>
      </c>
      <c r="C14448" s="34">
        <v>16</v>
      </c>
      <c r="D14448" s="33" t="s">
        <v>42</v>
      </c>
      <c r="E14448" s="33" t="s">
        <v>13256</v>
      </c>
      <c r="F14448" s="35">
        <v>44121615</v>
      </c>
      <c r="G14448" s="33" t="s">
        <v>15071</v>
      </c>
      <c r="H14448" s="33">
        <v>2</v>
      </c>
      <c r="I14448" s="33">
        <v>4</v>
      </c>
      <c r="J14448" s="36">
        <v>13</v>
      </c>
      <c r="K14448" s="37">
        <v>102287.64</v>
      </c>
      <c r="L14448" s="38" t="s">
        <v>15</v>
      </c>
      <c r="M14448" s="38" t="s">
        <v>13</v>
      </c>
    </row>
    <row r="14449" spans="1:13" s="39" customFormat="1" ht="12.75" x14ac:dyDescent="0.2">
      <c r="A14449" s="33" t="s">
        <v>13156</v>
      </c>
      <c r="B14449" s="33" t="s">
        <v>580</v>
      </c>
      <c r="C14449" s="34">
        <v>16</v>
      </c>
      <c r="D14449" s="33" t="s">
        <v>42</v>
      </c>
      <c r="E14449" s="33" t="s">
        <v>13257</v>
      </c>
      <c r="F14449" s="35">
        <v>55121608</v>
      </c>
      <c r="G14449" s="33" t="s">
        <v>15071</v>
      </c>
      <c r="H14449" s="33">
        <v>2</v>
      </c>
      <c r="I14449" s="33">
        <v>4</v>
      </c>
      <c r="J14449" s="36">
        <v>1</v>
      </c>
      <c r="K14449" s="37">
        <v>333723.59999999998</v>
      </c>
      <c r="L14449" s="38" t="s">
        <v>8194</v>
      </c>
      <c r="M14449" s="38" t="s">
        <v>13</v>
      </c>
    </row>
    <row r="14450" spans="1:13" s="39" customFormat="1" ht="12.75" x14ac:dyDescent="0.2">
      <c r="A14450" s="33" t="s">
        <v>13156</v>
      </c>
      <c r="B14450" s="33" t="s">
        <v>580</v>
      </c>
      <c r="C14450" s="34">
        <v>16</v>
      </c>
      <c r="D14450" s="33" t="s">
        <v>42</v>
      </c>
      <c r="E14450" s="33" t="s">
        <v>13258</v>
      </c>
      <c r="F14450" s="35">
        <v>14111606</v>
      </c>
      <c r="G14450" s="33" t="s">
        <v>15071</v>
      </c>
      <c r="H14450" s="33">
        <v>2</v>
      </c>
      <c r="I14450" s="33">
        <v>4</v>
      </c>
      <c r="J14450" s="36">
        <v>25</v>
      </c>
      <c r="K14450" s="37">
        <v>93266.25</v>
      </c>
      <c r="L14450" s="38" t="s">
        <v>13354</v>
      </c>
      <c r="M14450" s="38" t="s">
        <v>13</v>
      </c>
    </row>
    <row r="14451" spans="1:13" s="39" customFormat="1" ht="12.75" x14ac:dyDescent="0.2">
      <c r="A14451" s="33" t="s">
        <v>13156</v>
      </c>
      <c r="B14451" s="33" t="s">
        <v>580</v>
      </c>
      <c r="C14451" s="34">
        <v>16</v>
      </c>
      <c r="D14451" s="33" t="s">
        <v>42</v>
      </c>
      <c r="E14451" s="33" t="s">
        <v>13259</v>
      </c>
      <c r="F14451" s="35">
        <v>14111606</v>
      </c>
      <c r="G14451" s="33" t="s">
        <v>15071</v>
      </c>
      <c r="H14451" s="33">
        <v>2</v>
      </c>
      <c r="I14451" s="33">
        <v>4</v>
      </c>
      <c r="J14451" s="36">
        <v>20</v>
      </c>
      <c r="K14451" s="37">
        <v>112597.8</v>
      </c>
      <c r="L14451" s="38" t="s">
        <v>8192</v>
      </c>
      <c r="M14451" s="38" t="s">
        <v>13</v>
      </c>
    </row>
    <row r="14452" spans="1:13" s="39" customFormat="1" ht="12.75" x14ac:dyDescent="0.2">
      <c r="A14452" s="33" t="s">
        <v>13156</v>
      </c>
      <c r="B14452" s="33" t="s">
        <v>580</v>
      </c>
      <c r="C14452" s="34">
        <v>16</v>
      </c>
      <c r="D14452" s="33" t="s">
        <v>42</v>
      </c>
      <c r="E14452" s="33" t="s">
        <v>13260</v>
      </c>
      <c r="F14452" s="35">
        <v>14111606</v>
      </c>
      <c r="G14452" s="33" t="s">
        <v>15071</v>
      </c>
      <c r="H14452" s="33">
        <v>2</v>
      </c>
      <c r="I14452" s="33">
        <v>4</v>
      </c>
      <c r="J14452" s="36">
        <v>29</v>
      </c>
      <c r="K14452" s="37">
        <v>49176.75</v>
      </c>
      <c r="L14452" s="38" t="s">
        <v>15</v>
      </c>
      <c r="M14452" s="38" t="s">
        <v>13</v>
      </c>
    </row>
    <row r="14453" spans="1:13" s="39" customFormat="1" ht="12.75" x14ac:dyDescent="0.2">
      <c r="A14453" s="33" t="s">
        <v>13156</v>
      </c>
      <c r="B14453" s="33" t="s">
        <v>580</v>
      </c>
      <c r="C14453" s="34">
        <v>16</v>
      </c>
      <c r="D14453" s="33" t="s">
        <v>42</v>
      </c>
      <c r="E14453" s="33" t="s">
        <v>13261</v>
      </c>
      <c r="F14453" s="35">
        <v>14111606</v>
      </c>
      <c r="G14453" s="33" t="s">
        <v>15071</v>
      </c>
      <c r="H14453" s="33">
        <v>2</v>
      </c>
      <c r="I14453" s="33">
        <v>4</v>
      </c>
      <c r="J14453" s="36">
        <v>12</v>
      </c>
      <c r="K14453" s="37">
        <v>36465.360000000001</v>
      </c>
      <c r="L14453" s="38" t="s">
        <v>8192</v>
      </c>
      <c r="M14453" s="38" t="s">
        <v>13</v>
      </c>
    </row>
    <row r="14454" spans="1:13" s="39" customFormat="1" ht="12.75" x14ac:dyDescent="0.2">
      <c r="A14454" s="33" t="s">
        <v>13156</v>
      </c>
      <c r="B14454" s="33" t="s">
        <v>580</v>
      </c>
      <c r="C14454" s="34">
        <v>16</v>
      </c>
      <c r="D14454" s="33" t="s">
        <v>42</v>
      </c>
      <c r="E14454" s="33" t="s">
        <v>13262</v>
      </c>
      <c r="F14454" s="35">
        <v>44122107</v>
      </c>
      <c r="G14454" s="33" t="s">
        <v>15071</v>
      </c>
      <c r="H14454" s="33">
        <v>2</v>
      </c>
      <c r="I14454" s="33">
        <v>4</v>
      </c>
      <c r="J14454" s="36">
        <v>10</v>
      </c>
      <c r="K14454" s="37">
        <v>26453.699999999997</v>
      </c>
      <c r="L14454" s="38" t="s">
        <v>12963</v>
      </c>
      <c r="M14454" s="38" t="s">
        <v>13</v>
      </c>
    </row>
    <row r="14455" spans="1:13" s="39" customFormat="1" ht="12.75" x14ac:dyDescent="0.2">
      <c r="A14455" s="33" t="s">
        <v>13156</v>
      </c>
      <c r="B14455" s="33" t="s">
        <v>580</v>
      </c>
      <c r="C14455" s="34">
        <v>16</v>
      </c>
      <c r="D14455" s="33" t="s">
        <v>42</v>
      </c>
      <c r="E14455" s="33" t="s">
        <v>13263</v>
      </c>
      <c r="F14455" s="35">
        <v>44122107</v>
      </c>
      <c r="G14455" s="33" t="s">
        <v>15071</v>
      </c>
      <c r="H14455" s="33">
        <v>2</v>
      </c>
      <c r="I14455" s="33">
        <v>4</v>
      </c>
      <c r="J14455" s="36">
        <v>30</v>
      </c>
      <c r="K14455" s="37">
        <v>50872.5</v>
      </c>
      <c r="L14455" s="38" t="s">
        <v>12963</v>
      </c>
      <c r="M14455" s="38" t="s">
        <v>13</v>
      </c>
    </row>
    <row r="14456" spans="1:13" s="39" customFormat="1" ht="12.75" x14ac:dyDescent="0.2">
      <c r="A14456" s="33" t="s">
        <v>13156</v>
      </c>
      <c r="B14456" s="33" t="s">
        <v>580</v>
      </c>
      <c r="C14456" s="34">
        <v>16</v>
      </c>
      <c r="D14456" s="33" t="s">
        <v>42</v>
      </c>
      <c r="E14456" s="33" t="s">
        <v>13264</v>
      </c>
      <c r="F14456" s="35">
        <v>44122104</v>
      </c>
      <c r="G14456" s="33" t="s">
        <v>15071</v>
      </c>
      <c r="H14456" s="33">
        <v>2</v>
      </c>
      <c r="I14456" s="33">
        <v>4</v>
      </c>
      <c r="J14456" s="36">
        <v>60</v>
      </c>
      <c r="K14456" s="37">
        <v>52907.399999999994</v>
      </c>
      <c r="L14456" s="38" t="s">
        <v>12963</v>
      </c>
      <c r="M14456" s="38" t="s">
        <v>13</v>
      </c>
    </row>
    <row r="14457" spans="1:13" s="39" customFormat="1" ht="12.75" x14ac:dyDescent="0.2">
      <c r="A14457" s="33" t="s">
        <v>13156</v>
      </c>
      <c r="B14457" s="33" t="s">
        <v>580</v>
      </c>
      <c r="C14457" s="34">
        <v>16</v>
      </c>
      <c r="D14457" s="33" t="s">
        <v>42</v>
      </c>
      <c r="E14457" s="33" t="s">
        <v>13265</v>
      </c>
      <c r="F14457" s="35">
        <v>44122010</v>
      </c>
      <c r="G14457" s="33" t="s">
        <v>15071</v>
      </c>
      <c r="H14457" s="33">
        <v>2</v>
      </c>
      <c r="I14457" s="33">
        <v>4</v>
      </c>
      <c r="J14457" s="36">
        <v>78</v>
      </c>
      <c r="K14457" s="37">
        <v>74070.36</v>
      </c>
      <c r="L14457" s="38" t="s">
        <v>8192</v>
      </c>
      <c r="M14457" s="38" t="s">
        <v>13</v>
      </c>
    </row>
    <row r="14458" spans="1:13" s="39" customFormat="1" ht="12.75" x14ac:dyDescent="0.2">
      <c r="A14458" s="33" t="s">
        <v>13156</v>
      </c>
      <c r="B14458" s="33" t="s">
        <v>580</v>
      </c>
      <c r="C14458" s="34">
        <v>16</v>
      </c>
      <c r="D14458" s="33" t="s">
        <v>42</v>
      </c>
      <c r="E14458" s="33" t="s">
        <v>13266</v>
      </c>
      <c r="F14458" s="35">
        <v>44122010</v>
      </c>
      <c r="G14458" s="33" t="s">
        <v>15071</v>
      </c>
      <c r="H14458" s="33">
        <v>2</v>
      </c>
      <c r="I14458" s="33">
        <v>4</v>
      </c>
      <c r="J14458" s="36">
        <v>89</v>
      </c>
      <c r="K14458" s="37">
        <v>91760.78</v>
      </c>
      <c r="L14458" s="38" t="s">
        <v>8192</v>
      </c>
      <c r="M14458" s="38" t="s">
        <v>13</v>
      </c>
    </row>
    <row r="14459" spans="1:13" s="39" customFormat="1" ht="12.75" x14ac:dyDescent="0.2">
      <c r="A14459" s="33" t="s">
        <v>13156</v>
      </c>
      <c r="B14459" s="33" t="s">
        <v>580</v>
      </c>
      <c r="C14459" s="34">
        <v>16</v>
      </c>
      <c r="D14459" s="33" t="s">
        <v>42</v>
      </c>
      <c r="E14459" s="33" t="s">
        <v>13267</v>
      </c>
      <c r="F14459" s="35">
        <v>44121706</v>
      </c>
      <c r="G14459" s="33" t="s">
        <v>15071</v>
      </c>
      <c r="H14459" s="33">
        <v>2</v>
      </c>
      <c r="I14459" s="33">
        <v>4</v>
      </c>
      <c r="J14459" s="36">
        <v>100</v>
      </c>
      <c r="K14459" s="37">
        <v>15960</v>
      </c>
      <c r="L14459" s="38" t="s">
        <v>15</v>
      </c>
      <c r="M14459" s="38" t="s">
        <v>13</v>
      </c>
    </row>
    <row r="14460" spans="1:13" s="39" customFormat="1" ht="12.75" x14ac:dyDescent="0.2">
      <c r="A14460" s="33" t="s">
        <v>13156</v>
      </c>
      <c r="B14460" s="33" t="s">
        <v>580</v>
      </c>
      <c r="C14460" s="34">
        <v>16</v>
      </c>
      <c r="D14460" s="33" t="s">
        <v>42</v>
      </c>
      <c r="E14460" s="33" t="s">
        <v>12478</v>
      </c>
      <c r="F14460" s="35">
        <v>44121708</v>
      </c>
      <c r="G14460" s="33" t="s">
        <v>15071</v>
      </c>
      <c r="H14460" s="33">
        <v>2</v>
      </c>
      <c r="I14460" s="33">
        <v>4</v>
      </c>
      <c r="J14460" s="36">
        <v>115</v>
      </c>
      <c r="K14460" s="37">
        <v>195011.25</v>
      </c>
      <c r="L14460" s="38" t="s">
        <v>15</v>
      </c>
      <c r="M14460" s="38" t="s">
        <v>13</v>
      </c>
    </row>
    <row r="14461" spans="1:13" s="39" customFormat="1" ht="12.75" x14ac:dyDescent="0.2">
      <c r="A14461" s="33" t="s">
        <v>13156</v>
      </c>
      <c r="B14461" s="33" t="s">
        <v>580</v>
      </c>
      <c r="C14461" s="34">
        <v>16</v>
      </c>
      <c r="D14461" s="33" t="s">
        <v>42</v>
      </c>
      <c r="E14461" s="33" t="s">
        <v>13268</v>
      </c>
      <c r="F14461" s="35">
        <v>44121708</v>
      </c>
      <c r="G14461" s="33" t="s">
        <v>15071</v>
      </c>
      <c r="H14461" s="33">
        <v>2</v>
      </c>
      <c r="I14461" s="33">
        <v>4</v>
      </c>
      <c r="J14461" s="36">
        <v>86</v>
      </c>
      <c r="K14461" s="37">
        <v>53667.439999999995</v>
      </c>
      <c r="L14461" s="38" t="s">
        <v>15</v>
      </c>
      <c r="M14461" s="38" t="s">
        <v>13</v>
      </c>
    </row>
    <row r="14462" spans="1:13" s="39" customFormat="1" ht="12.75" x14ac:dyDescent="0.2">
      <c r="A14462" s="33" t="s">
        <v>13156</v>
      </c>
      <c r="B14462" s="33" t="s">
        <v>580</v>
      </c>
      <c r="C14462" s="34">
        <v>16</v>
      </c>
      <c r="D14462" s="33" t="s">
        <v>42</v>
      </c>
      <c r="E14462" s="33" t="s">
        <v>12480</v>
      </c>
      <c r="F14462" s="35">
        <v>44121708</v>
      </c>
      <c r="G14462" s="33" t="s">
        <v>15071</v>
      </c>
      <c r="H14462" s="33">
        <v>2</v>
      </c>
      <c r="I14462" s="33">
        <v>4</v>
      </c>
      <c r="J14462" s="36">
        <v>94</v>
      </c>
      <c r="K14462" s="37">
        <v>76512.240000000005</v>
      </c>
      <c r="L14462" s="38" t="s">
        <v>15</v>
      </c>
      <c r="M14462" s="38" t="s">
        <v>13</v>
      </c>
    </row>
    <row r="14463" spans="1:13" s="39" customFormat="1" ht="12.75" x14ac:dyDescent="0.2">
      <c r="A14463" s="33" t="s">
        <v>13156</v>
      </c>
      <c r="B14463" s="33" t="s">
        <v>580</v>
      </c>
      <c r="C14463" s="34">
        <v>16</v>
      </c>
      <c r="D14463" s="33" t="s">
        <v>42</v>
      </c>
      <c r="E14463" s="33" t="s">
        <v>13269</v>
      </c>
      <c r="F14463" s="35">
        <v>43202000</v>
      </c>
      <c r="G14463" s="33" t="s">
        <v>15071</v>
      </c>
      <c r="H14463" s="33">
        <v>2</v>
      </c>
      <c r="I14463" s="33">
        <v>4</v>
      </c>
      <c r="J14463" s="36">
        <v>4</v>
      </c>
      <c r="K14463" s="37">
        <v>53178.720000000001</v>
      </c>
      <c r="L14463" s="38" t="s">
        <v>15</v>
      </c>
      <c r="M14463" s="38" t="s">
        <v>13</v>
      </c>
    </row>
    <row r="14464" spans="1:13" s="39" customFormat="1" ht="12.75" x14ac:dyDescent="0.2">
      <c r="A14464" s="33" t="s">
        <v>13156</v>
      </c>
      <c r="B14464" s="33" t="s">
        <v>580</v>
      </c>
      <c r="C14464" s="34">
        <v>16</v>
      </c>
      <c r="D14464" s="33" t="s">
        <v>42</v>
      </c>
      <c r="E14464" s="33" t="s">
        <v>13270</v>
      </c>
      <c r="F14464" s="35">
        <v>60121252</v>
      </c>
      <c r="G14464" s="33" t="s">
        <v>15071</v>
      </c>
      <c r="H14464" s="33">
        <v>2</v>
      </c>
      <c r="I14464" s="33">
        <v>4</v>
      </c>
      <c r="J14464" s="36">
        <v>50</v>
      </c>
      <c r="K14464" s="37">
        <v>50872.5</v>
      </c>
      <c r="L14464" s="38" t="s">
        <v>15</v>
      </c>
      <c r="M14464" s="38" t="s">
        <v>13</v>
      </c>
    </row>
    <row r="14465" spans="1:13" s="39" customFormat="1" ht="12.75" x14ac:dyDescent="0.2">
      <c r="A14465" s="33" t="s">
        <v>13156</v>
      </c>
      <c r="B14465" s="33" t="s">
        <v>580</v>
      </c>
      <c r="C14465" s="34">
        <v>16</v>
      </c>
      <c r="D14465" s="33" t="s">
        <v>42</v>
      </c>
      <c r="E14465" s="33" t="s">
        <v>13271</v>
      </c>
      <c r="F14465" s="35">
        <v>14111507</v>
      </c>
      <c r="G14465" s="33" t="s">
        <v>15071</v>
      </c>
      <c r="H14465" s="33">
        <v>2</v>
      </c>
      <c r="I14465" s="33">
        <v>4</v>
      </c>
      <c r="J14465" s="36">
        <v>409</v>
      </c>
      <c r="K14465" s="37">
        <v>4577507.5500000007</v>
      </c>
      <c r="L14465" s="38" t="s">
        <v>13355</v>
      </c>
      <c r="M14465" s="38" t="s">
        <v>13</v>
      </c>
    </row>
    <row r="14466" spans="1:13" s="39" customFormat="1" ht="12.75" x14ac:dyDescent="0.2">
      <c r="A14466" s="33" t="s">
        <v>13156</v>
      </c>
      <c r="B14466" s="33" t="s">
        <v>580</v>
      </c>
      <c r="C14466" s="34">
        <v>16</v>
      </c>
      <c r="D14466" s="33" t="s">
        <v>42</v>
      </c>
      <c r="E14466" s="33" t="s">
        <v>13272</v>
      </c>
      <c r="F14466" s="35">
        <v>14111616</v>
      </c>
      <c r="G14466" s="33" t="s">
        <v>15071</v>
      </c>
      <c r="H14466" s="33">
        <v>2</v>
      </c>
      <c r="I14466" s="33">
        <v>4</v>
      </c>
      <c r="J14466" s="36">
        <v>23</v>
      </c>
      <c r="K14466" s="37">
        <v>421224.3</v>
      </c>
      <c r="L14466" s="38" t="s">
        <v>8194</v>
      </c>
      <c r="M14466" s="38" t="s">
        <v>13</v>
      </c>
    </row>
    <row r="14467" spans="1:13" s="39" customFormat="1" ht="12.75" x14ac:dyDescent="0.2">
      <c r="A14467" s="33" t="s">
        <v>13156</v>
      </c>
      <c r="B14467" s="33" t="s">
        <v>580</v>
      </c>
      <c r="C14467" s="34">
        <v>16</v>
      </c>
      <c r="D14467" s="33" t="s">
        <v>42</v>
      </c>
      <c r="E14467" s="33" t="s">
        <v>13273</v>
      </c>
      <c r="F14467" s="35">
        <v>14111600</v>
      </c>
      <c r="G14467" s="33" t="s">
        <v>15071</v>
      </c>
      <c r="H14467" s="33">
        <v>2</v>
      </c>
      <c r="I14467" s="33">
        <v>4</v>
      </c>
      <c r="J14467" s="36">
        <v>7</v>
      </c>
      <c r="K14467" s="37">
        <v>80717.7</v>
      </c>
      <c r="L14467" s="38" t="s">
        <v>8192</v>
      </c>
      <c r="M14467" s="38" t="s">
        <v>13</v>
      </c>
    </row>
    <row r="14468" spans="1:13" s="39" customFormat="1" ht="12.75" x14ac:dyDescent="0.2">
      <c r="A14468" s="33" t="s">
        <v>13156</v>
      </c>
      <c r="B14468" s="33" t="s">
        <v>580</v>
      </c>
      <c r="C14468" s="34">
        <v>16</v>
      </c>
      <c r="D14468" s="33" t="s">
        <v>42</v>
      </c>
      <c r="E14468" s="33" t="s">
        <v>13274</v>
      </c>
      <c r="F14468" s="35">
        <v>45101508</v>
      </c>
      <c r="G14468" s="33" t="s">
        <v>15071</v>
      </c>
      <c r="H14468" s="33">
        <v>2</v>
      </c>
      <c r="I14468" s="33">
        <v>4</v>
      </c>
      <c r="J14468" s="36">
        <v>1</v>
      </c>
      <c r="K14468" s="37">
        <v>53585.7</v>
      </c>
      <c r="L14468" s="38" t="s">
        <v>15</v>
      </c>
      <c r="M14468" s="38" t="s">
        <v>13</v>
      </c>
    </row>
    <row r="14469" spans="1:13" s="39" customFormat="1" ht="12.75" x14ac:dyDescent="0.2">
      <c r="A14469" s="33" t="s">
        <v>13156</v>
      </c>
      <c r="B14469" s="33" t="s">
        <v>580</v>
      </c>
      <c r="C14469" s="34">
        <v>16</v>
      </c>
      <c r="D14469" s="33" t="s">
        <v>42</v>
      </c>
      <c r="E14469" s="33" t="s">
        <v>13275</v>
      </c>
      <c r="F14469" s="35">
        <v>45101508</v>
      </c>
      <c r="G14469" s="33" t="s">
        <v>15071</v>
      </c>
      <c r="H14469" s="33">
        <v>2</v>
      </c>
      <c r="I14469" s="33">
        <v>4</v>
      </c>
      <c r="J14469" s="36">
        <v>16</v>
      </c>
      <c r="K14469" s="37">
        <v>112869.12</v>
      </c>
      <c r="L14469" s="38" t="s">
        <v>15</v>
      </c>
      <c r="M14469" s="38" t="s">
        <v>13</v>
      </c>
    </row>
    <row r="14470" spans="1:13" s="39" customFormat="1" ht="12.75" x14ac:dyDescent="0.2">
      <c r="A14470" s="33" t="s">
        <v>13156</v>
      </c>
      <c r="B14470" s="33" t="s">
        <v>580</v>
      </c>
      <c r="C14470" s="34">
        <v>16</v>
      </c>
      <c r="D14470" s="33" t="s">
        <v>42</v>
      </c>
      <c r="E14470" s="33" t="s">
        <v>13276</v>
      </c>
      <c r="F14470" s="35">
        <v>60121226</v>
      </c>
      <c r="G14470" s="33" t="s">
        <v>15071</v>
      </c>
      <c r="H14470" s="33">
        <v>2</v>
      </c>
      <c r="I14470" s="33">
        <v>4</v>
      </c>
      <c r="J14470" s="36">
        <v>57</v>
      </c>
      <c r="K14470" s="37">
        <v>19331.55</v>
      </c>
      <c r="L14470" s="38" t="s">
        <v>15</v>
      </c>
      <c r="M14470" s="38" t="s">
        <v>13</v>
      </c>
    </row>
    <row r="14471" spans="1:13" s="39" customFormat="1" ht="12.75" x14ac:dyDescent="0.2">
      <c r="A14471" s="33" t="s">
        <v>13156</v>
      </c>
      <c r="B14471" s="33" t="s">
        <v>580</v>
      </c>
      <c r="C14471" s="34">
        <v>16</v>
      </c>
      <c r="D14471" s="33" t="s">
        <v>42</v>
      </c>
      <c r="E14471" s="33" t="s">
        <v>13277</v>
      </c>
      <c r="F14471" s="35">
        <v>60121201</v>
      </c>
      <c r="G14471" s="33" t="s">
        <v>15071</v>
      </c>
      <c r="H14471" s="33">
        <v>2</v>
      </c>
      <c r="I14471" s="33">
        <v>4</v>
      </c>
      <c r="J14471" s="36">
        <v>31</v>
      </c>
      <c r="K14471" s="37">
        <v>63081.9</v>
      </c>
      <c r="L14471" s="38" t="s">
        <v>15</v>
      </c>
      <c r="M14471" s="38" t="s">
        <v>13</v>
      </c>
    </row>
    <row r="14472" spans="1:13" s="39" customFormat="1" ht="12.75" x14ac:dyDescent="0.2">
      <c r="A14472" s="33" t="s">
        <v>13156</v>
      </c>
      <c r="B14472" s="33" t="s">
        <v>580</v>
      </c>
      <c r="C14472" s="34">
        <v>16</v>
      </c>
      <c r="D14472" s="33" t="s">
        <v>42</v>
      </c>
      <c r="E14472" s="33" t="s">
        <v>13278</v>
      </c>
      <c r="F14472" s="35">
        <v>27112717</v>
      </c>
      <c r="G14472" s="33" t="s">
        <v>15071</v>
      </c>
      <c r="H14472" s="33">
        <v>2</v>
      </c>
      <c r="I14472" s="33">
        <v>4</v>
      </c>
      <c r="J14472" s="36">
        <v>3</v>
      </c>
      <c r="K14472" s="37">
        <v>38663.100000000006</v>
      </c>
      <c r="L14472" s="38" t="s">
        <v>15</v>
      </c>
      <c r="M14472" s="38" t="s">
        <v>13</v>
      </c>
    </row>
    <row r="14473" spans="1:13" s="39" customFormat="1" ht="12.75" x14ac:dyDescent="0.2">
      <c r="A14473" s="33" t="s">
        <v>13156</v>
      </c>
      <c r="B14473" s="33" t="s">
        <v>580</v>
      </c>
      <c r="C14473" s="34">
        <v>16</v>
      </c>
      <c r="D14473" s="33" t="s">
        <v>42</v>
      </c>
      <c r="E14473" s="33" t="s">
        <v>13279</v>
      </c>
      <c r="F14473" s="35">
        <v>41111604</v>
      </c>
      <c r="G14473" s="33" t="s">
        <v>15071</v>
      </c>
      <c r="H14473" s="33">
        <v>2</v>
      </c>
      <c r="I14473" s="33">
        <v>4</v>
      </c>
      <c r="J14473" s="36">
        <v>89</v>
      </c>
      <c r="K14473" s="37">
        <v>21732.91</v>
      </c>
      <c r="L14473" s="38" t="s">
        <v>15</v>
      </c>
      <c r="M14473" s="38" t="s">
        <v>13</v>
      </c>
    </row>
    <row r="14474" spans="1:13" s="39" customFormat="1" ht="12.75" x14ac:dyDescent="0.2">
      <c r="A14474" s="33" t="s">
        <v>13156</v>
      </c>
      <c r="B14474" s="33" t="s">
        <v>580</v>
      </c>
      <c r="C14474" s="34">
        <v>16</v>
      </c>
      <c r="D14474" s="33" t="s">
        <v>42</v>
      </c>
      <c r="E14474" s="33" t="s">
        <v>12928</v>
      </c>
      <c r="F14474" s="35">
        <v>44121716</v>
      </c>
      <c r="G14474" s="33" t="s">
        <v>15071</v>
      </c>
      <c r="H14474" s="33">
        <v>2</v>
      </c>
      <c r="I14474" s="33">
        <v>4</v>
      </c>
      <c r="J14474" s="36">
        <v>151</v>
      </c>
      <c r="K14474" s="37">
        <v>92180.97</v>
      </c>
      <c r="L14474" s="38" t="s">
        <v>15</v>
      </c>
      <c r="M14474" s="38" t="s">
        <v>13</v>
      </c>
    </row>
    <row r="14475" spans="1:13" s="39" customFormat="1" ht="12.75" x14ac:dyDescent="0.2">
      <c r="A14475" s="33" t="s">
        <v>13156</v>
      </c>
      <c r="B14475" s="33" t="s">
        <v>580</v>
      </c>
      <c r="C14475" s="34">
        <v>16</v>
      </c>
      <c r="D14475" s="33" t="s">
        <v>42</v>
      </c>
      <c r="E14475" s="33" t="s">
        <v>13280</v>
      </c>
      <c r="F14475" s="35">
        <v>12352310</v>
      </c>
      <c r="G14475" s="33" t="s">
        <v>15071</v>
      </c>
      <c r="H14475" s="33">
        <v>2</v>
      </c>
      <c r="I14475" s="33">
        <v>4</v>
      </c>
      <c r="J14475" s="36">
        <v>74</v>
      </c>
      <c r="K14475" s="37">
        <v>28108.899999999998</v>
      </c>
      <c r="L14475" s="38" t="s">
        <v>15</v>
      </c>
      <c r="M14475" s="38" t="s">
        <v>13</v>
      </c>
    </row>
    <row r="14476" spans="1:13" s="39" customFormat="1" ht="12.75" x14ac:dyDescent="0.2">
      <c r="A14476" s="33" t="s">
        <v>13156</v>
      </c>
      <c r="B14476" s="33" t="s">
        <v>580</v>
      </c>
      <c r="C14476" s="34">
        <v>16</v>
      </c>
      <c r="D14476" s="33" t="s">
        <v>42</v>
      </c>
      <c r="E14476" s="33" t="s">
        <v>13281</v>
      </c>
      <c r="F14476" s="35">
        <v>44121503</v>
      </c>
      <c r="G14476" s="33" t="s">
        <v>15071</v>
      </c>
      <c r="H14476" s="33">
        <v>2</v>
      </c>
      <c r="I14476" s="33">
        <v>4</v>
      </c>
      <c r="J14476" s="36">
        <v>215</v>
      </c>
      <c r="K14476" s="37">
        <v>49583.3</v>
      </c>
      <c r="L14476" s="38" t="s">
        <v>15</v>
      </c>
      <c r="M14476" s="38" t="s">
        <v>13</v>
      </c>
    </row>
    <row r="14477" spans="1:13" s="39" customFormat="1" ht="12.75" x14ac:dyDescent="0.2">
      <c r="A14477" s="33" t="s">
        <v>13156</v>
      </c>
      <c r="B14477" s="33" t="s">
        <v>580</v>
      </c>
      <c r="C14477" s="34">
        <v>16</v>
      </c>
      <c r="D14477" s="33" t="s">
        <v>42</v>
      </c>
      <c r="E14477" s="33" t="s">
        <v>13282</v>
      </c>
      <c r="F14477" s="35">
        <v>14111500</v>
      </c>
      <c r="G14477" s="33" t="s">
        <v>15071</v>
      </c>
      <c r="H14477" s="33">
        <v>2</v>
      </c>
      <c r="I14477" s="33">
        <v>4</v>
      </c>
      <c r="J14477" s="36">
        <v>118</v>
      </c>
      <c r="K14477" s="37">
        <v>112055.16</v>
      </c>
      <c r="L14477" s="38" t="s">
        <v>15</v>
      </c>
      <c r="M14477" s="38" t="s">
        <v>13</v>
      </c>
    </row>
    <row r="14478" spans="1:13" s="39" customFormat="1" ht="12.75" x14ac:dyDescent="0.2">
      <c r="A14478" s="33" t="s">
        <v>13156</v>
      </c>
      <c r="B14478" s="33" t="s">
        <v>580</v>
      </c>
      <c r="C14478" s="34">
        <v>16</v>
      </c>
      <c r="D14478" s="33" t="s">
        <v>42</v>
      </c>
      <c r="E14478" s="33" t="s">
        <v>13283</v>
      </c>
      <c r="F14478" s="35">
        <v>44121618</v>
      </c>
      <c r="G14478" s="33" t="s">
        <v>15071</v>
      </c>
      <c r="H14478" s="33">
        <v>2</v>
      </c>
      <c r="I14478" s="33">
        <v>4</v>
      </c>
      <c r="J14478" s="36">
        <v>70</v>
      </c>
      <c r="K14478" s="37">
        <v>56977.200000000004</v>
      </c>
      <c r="L14478" s="38" t="s">
        <v>15</v>
      </c>
      <c r="M14478" s="38" t="s">
        <v>13</v>
      </c>
    </row>
    <row r="14479" spans="1:13" s="39" customFormat="1" ht="12.75" x14ac:dyDescent="0.2">
      <c r="A14479" s="33" t="s">
        <v>13156</v>
      </c>
      <c r="B14479" s="33" t="s">
        <v>580</v>
      </c>
      <c r="C14479" s="34">
        <v>16</v>
      </c>
      <c r="D14479" s="33" t="s">
        <v>42</v>
      </c>
      <c r="E14479" s="33" t="s">
        <v>13284</v>
      </c>
      <c r="F14479" s="35">
        <v>44121904</v>
      </c>
      <c r="G14479" s="33" t="s">
        <v>15071</v>
      </c>
      <c r="H14479" s="33">
        <v>2</v>
      </c>
      <c r="I14479" s="33">
        <v>4</v>
      </c>
      <c r="J14479" s="36">
        <v>52</v>
      </c>
      <c r="K14479" s="37">
        <v>70543.199999999997</v>
      </c>
      <c r="L14479" s="38" t="s">
        <v>9961</v>
      </c>
      <c r="M14479" s="38" t="s">
        <v>13</v>
      </c>
    </row>
    <row r="14480" spans="1:13" s="39" customFormat="1" ht="12.75" x14ac:dyDescent="0.2">
      <c r="A14480" s="33" t="s">
        <v>13156</v>
      </c>
      <c r="B14480" s="33" t="s">
        <v>5903</v>
      </c>
      <c r="C14480" s="34">
        <v>16</v>
      </c>
      <c r="D14480" s="33" t="s">
        <v>13926</v>
      </c>
      <c r="E14480" s="33" t="s">
        <v>13285</v>
      </c>
      <c r="F14480" s="35">
        <v>10171504</v>
      </c>
      <c r="G14480" s="33" t="s">
        <v>15071</v>
      </c>
      <c r="H14480" s="33">
        <v>4</v>
      </c>
      <c r="I14480" s="33">
        <v>4</v>
      </c>
      <c r="J14480" s="36">
        <v>46</v>
      </c>
      <c r="K14480" s="37">
        <v>184000</v>
      </c>
      <c r="L14480" s="38" t="s">
        <v>13353</v>
      </c>
      <c r="M14480" s="38" t="s">
        <v>13</v>
      </c>
    </row>
    <row r="14481" spans="1:13" s="39" customFormat="1" ht="12.75" x14ac:dyDescent="0.2">
      <c r="A14481" s="33" t="s">
        <v>13156</v>
      </c>
      <c r="B14481" s="33" t="s">
        <v>5903</v>
      </c>
      <c r="C14481" s="34">
        <v>16</v>
      </c>
      <c r="D14481" s="33" t="s">
        <v>13926</v>
      </c>
      <c r="E14481" s="33" t="s">
        <v>13286</v>
      </c>
      <c r="F14481" s="35">
        <v>10171504</v>
      </c>
      <c r="G14481" s="33" t="s">
        <v>15071</v>
      </c>
      <c r="H14481" s="33">
        <v>4</v>
      </c>
      <c r="I14481" s="33">
        <v>4</v>
      </c>
      <c r="J14481" s="36">
        <v>26</v>
      </c>
      <c r="K14481" s="37">
        <v>104000</v>
      </c>
      <c r="L14481" s="38" t="s">
        <v>13353</v>
      </c>
      <c r="M14481" s="38" t="s">
        <v>13</v>
      </c>
    </row>
    <row r="14482" spans="1:13" s="39" customFormat="1" ht="12.75" x14ac:dyDescent="0.2">
      <c r="A14482" s="33" t="s">
        <v>13156</v>
      </c>
      <c r="B14482" s="33" t="s">
        <v>581</v>
      </c>
      <c r="C14482" s="34">
        <v>16</v>
      </c>
      <c r="D14482" s="33" t="s">
        <v>90</v>
      </c>
      <c r="E14482" s="33" t="s">
        <v>13287</v>
      </c>
      <c r="F14482" s="35">
        <v>15121514</v>
      </c>
      <c r="G14482" s="33" t="s">
        <v>15071</v>
      </c>
      <c r="H14482" s="33">
        <v>4</v>
      </c>
      <c r="I14482" s="33">
        <v>4</v>
      </c>
      <c r="J14482" s="36">
        <v>2</v>
      </c>
      <c r="K14482" s="37">
        <v>57400</v>
      </c>
      <c r="L14482" s="38" t="s">
        <v>15</v>
      </c>
      <c r="M14482" s="38" t="s">
        <v>13</v>
      </c>
    </row>
    <row r="14483" spans="1:13" s="39" customFormat="1" ht="12.75" x14ac:dyDescent="0.2">
      <c r="A14483" s="33" t="s">
        <v>13156</v>
      </c>
      <c r="B14483" s="33" t="s">
        <v>581</v>
      </c>
      <c r="C14483" s="34">
        <v>16</v>
      </c>
      <c r="D14483" s="33" t="s">
        <v>90</v>
      </c>
      <c r="E14483" s="33" t="s">
        <v>13288</v>
      </c>
      <c r="F14483" s="35">
        <v>15121514</v>
      </c>
      <c r="G14483" s="33" t="s">
        <v>15071</v>
      </c>
      <c r="H14483" s="33">
        <v>4</v>
      </c>
      <c r="I14483" s="33">
        <v>4</v>
      </c>
      <c r="J14483" s="36">
        <v>3</v>
      </c>
      <c r="K14483" s="37">
        <v>44700</v>
      </c>
      <c r="L14483" s="38" t="s">
        <v>15</v>
      </c>
      <c r="M14483" s="38" t="s">
        <v>13</v>
      </c>
    </row>
    <row r="14484" spans="1:13" s="39" customFormat="1" ht="12.75" x14ac:dyDescent="0.2">
      <c r="A14484" s="33" t="s">
        <v>13156</v>
      </c>
      <c r="B14484" s="33" t="s">
        <v>581</v>
      </c>
      <c r="C14484" s="34">
        <v>16</v>
      </c>
      <c r="D14484" s="33" t="s">
        <v>90</v>
      </c>
      <c r="E14484" s="33" t="s">
        <v>10475</v>
      </c>
      <c r="F14484" s="35">
        <v>15121514</v>
      </c>
      <c r="G14484" s="33" t="s">
        <v>15071</v>
      </c>
      <c r="H14484" s="33">
        <v>4</v>
      </c>
      <c r="I14484" s="33">
        <v>4</v>
      </c>
      <c r="J14484" s="36">
        <v>3</v>
      </c>
      <c r="K14484" s="37">
        <v>67200</v>
      </c>
      <c r="L14484" s="38" t="s">
        <v>15</v>
      </c>
      <c r="M14484" s="38" t="s">
        <v>13</v>
      </c>
    </row>
    <row r="14485" spans="1:13" s="39" customFormat="1" ht="12.75" x14ac:dyDescent="0.2">
      <c r="A14485" s="33" t="s">
        <v>13156</v>
      </c>
      <c r="B14485" s="33" t="s">
        <v>581</v>
      </c>
      <c r="C14485" s="34">
        <v>16</v>
      </c>
      <c r="D14485" s="33" t="s">
        <v>90</v>
      </c>
      <c r="E14485" s="33" t="s">
        <v>13289</v>
      </c>
      <c r="F14485" s="35">
        <v>15121514</v>
      </c>
      <c r="G14485" s="33" t="s">
        <v>15071</v>
      </c>
      <c r="H14485" s="33">
        <v>4</v>
      </c>
      <c r="I14485" s="33">
        <v>4</v>
      </c>
      <c r="J14485" s="36">
        <v>3</v>
      </c>
      <c r="K14485" s="37">
        <v>48000</v>
      </c>
      <c r="L14485" s="38" t="s">
        <v>15</v>
      </c>
      <c r="M14485" s="38" t="s">
        <v>13</v>
      </c>
    </row>
    <row r="14486" spans="1:13" s="39" customFormat="1" ht="12.75" x14ac:dyDescent="0.2">
      <c r="A14486" s="33" t="s">
        <v>13156</v>
      </c>
      <c r="B14486" s="33" t="s">
        <v>582</v>
      </c>
      <c r="C14486" s="34">
        <v>16</v>
      </c>
      <c r="D14486" s="33" t="s">
        <v>34</v>
      </c>
      <c r="E14486" s="33" t="s">
        <v>13290</v>
      </c>
      <c r="F14486" s="35">
        <v>27112843</v>
      </c>
      <c r="G14486" s="33" t="s">
        <v>15071</v>
      </c>
      <c r="H14486" s="33">
        <v>4</v>
      </c>
      <c r="I14486" s="33">
        <v>4</v>
      </c>
      <c r="J14486" s="36">
        <v>17</v>
      </c>
      <c r="K14486" s="37">
        <v>60690</v>
      </c>
      <c r="L14486" s="38" t="s">
        <v>15</v>
      </c>
      <c r="M14486" s="38" t="s">
        <v>13</v>
      </c>
    </row>
    <row r="14487" spans="1:13" s="39" customFormat="1" ht="12.75" x14ac:dyDescent="0.2">
      <c r="A14487" s="33" t="s">
        <v>13156</v>
      </c>
      <c r="B14487" s="33" t="s">
        <v>582</v>
      </c>
      <c r="C14487" s="34">
        <v>16</v>
      </c>
      <c r="D14487" s="33" t="s">
        <v>34</v>
      </c>
      <c r="E14487" s="33" t="s">
        <v>13291</v>
      </c>
      <c r="F14487" s="35">
        <v>27112843</v>
      </c>
      <c r="G14487" s="33" t="s">
        <v>15071</v>
      </c>
      <c r="H14487" s="33">
        <v>4</v>
      </c>
      <c r="I14487" s="33">
        <v>4</v>
      </c>
      <c r="J14487" s="36">
        <v>7</v>
      </c>
      <c r="K14487" s="37">
        <v>33320</v>
      </c>
      <c r="L14487" s="38" t="s">
        <v>15</v>
      </c>
      <c r="M14487" s="38" t="s">
        <v>13</v>
      </c>
    </row>
    <row r="14488" spans="1:13" s="39" customFormat="1" ht="12.75" x14ac:dyDescent="0.2">
      <c r="A14488" s="33" t="s">
        <v>13156</v>
      </c>
      <c r="B14488" s="33" t="s">
        <v>582</v>
      </c>
      <c r="C14488" s="34">
        <v>16</v>
      </c>
      <c r="D14488" s="33" t="s">
        <v>34</v>
      </c>
      <c r="E14488" s="33" t="s">
        <v>13292</v>
      </c>
      <c r="F14488" s="35">
        <v>27112841</v>
      </c>
      <c r="G14488" s="33" t="s">
        <v>15071</v>
      </c>
      <c r="H14488" s="33">
        <v>4</v>
      </c>
      <c r="I14488" s="33">
        <v>4</v>
      </c>
      <c r="J14488" s="36">
        <v>13</v>
      </c>
      <c r="K14488" s="37">
        <v>23205</v>
      </c>
      <c r="L14488" s="38" t="s">
        <v>15</v>
      </c>
      <c r="M14488" s="38" t="s">
        <v>13</v>
      </c>
    </row>
    <row r="14489" spans="1:13" s="39" customFormat="1" ht="12.75" x14ac:dyDescent="0.2">
      <c r="A14489" s="33" t="s">
        <v>13156</v>
      </c>
      <c r="B14489" s="33" t="s">
        <v>582</v>
      </c>
      <c r="C14489" s="34">
        <v>16</v>
      </c>
      <c r="D14489" s="33" t="s">
        <v>34</v>
      </c>
      <c r="E14489" s="33" t="s">
        <v>13293</v>
      </c>
      <c r="F14489" s="35">
        <v>27112841</v>
      </c>
      <c r="G14489" s="33" t="s">
        <v>15071</v>
      </c>
      <c r="H14489" s="33">
        <v>4</v>
      </c>
      <c r="I14489" s="33">
        <v>4</v>
      </c>
      <c r="J14489" s="36">
        <v>15</v>
      </c>
      <c r="K14489" s="37">
        <v>35700</v>
      </c>
      <c r="L14489" s="38" t="s">
        <v>15</v>
      </c>
      <c r="M14489" s="38" t="s">
        <v>13</v>
      </c>
    </row>
    <row r="14490" spans="1:13" s="39" customFormat="1" ht="12.75" x14ac:dyDescent="0.2">
      <c r="A14490" s="33" t="s">
        <v>13156</v>
      </c>
      <c r="B14490" s="33" t="s">
        <v>582</v>
      </c>
      <c r="C14490" s="34">
        <v>16</v>
      </c>
      <c r="D14490" s="33" t="s">
        <v>34</v>
      </c>
      <c r="E14490" s="33" t="s">
        <v>13294</v>
      </c>
      <c r="F14490" s="35">
        <v>43202222</v>
      </c>
      <c r="G14490" s="33" t="s">
        <v>15071</v>
      </c>
      <c r="H14490" s="33">
        <v>4</v>
      </c>
      <c r="I14490" s="33">
        <v>4</v>
      </c>
      <c r="J14490" s="36">
        <v>9</v>
      </c>
      <c r="K14490" s="37">
        <v>281700</v>
      </c>
      <c r="L14490" s="38" t="s">
        <v>15</v>
      </c>
      <c r="M14490" s="38" t="s">
        <v>13</v>
      </c>
    </row>
    <row r="14491" spans="1:13" s="39" customFormat="1" ht="12.75" x14ac:dyDescent="0.2">
      <c r="A14491" s="33" t="s">
        <v>13156</v>
      </c>
      <c r="B14491" s="33" t="s">
        <v>582</v>
      </c>
      <c r="C14491" s="34">
        <v>16</v>
      </c>
      <c r="D14491" s="33" t="s">
        <v>34</v>
      </c>
      <c r="E14491" s="33" t="s">
        <v>13295</v>
      </c>
      <c r="F14491" s="35">
        <v>49131606</v>
      </c>
      <c r="G14491" s="33" t="s">
        <v>15071</v>
      </c>
      <c r="H14491" s="33">
        <v>4</v>
      </c>
      <c r="I14491" s="33">
        <v>4</v>
      </c>
      <c r="J14491" s="36">
        <v>346</v>
      </c>
      <c r="K14491" s="37">
        <v>629962.20000000007</v>
      </c>
      <c r="L14491" s="38" t="s">
        <v>15</v>
      </c>
      <c r="M14491" s="38" t="s">
        <v>13</v>
      </c>
    </row>
    <row r="14492" spans="1:13" s="39" customFormat="1" ht="12.75" x14ac:dyDescent="0.2">
      <c r="A14492" s="33" t="s">
        <v>13156</v>
      </c>
      <c r="B14492" s="33" t="s">
        <v>582</v>
      </c>
      <c r="C14492" s="34">
        <v>16</v>
      </c>
      <c r="D14492" s="33" t="s">
        <v>34</v>
      </c>
      <c r="E14492" s="33" t="s">
        <v>13296</v>
      </c>
      <c r="F14492" s="35">
        <v>27112838</v>
      </c>
      <c r="G14492" s="33" t="s">
        <v>15071</v>
      </c>
      <c r="H14492" s="33">
        <v>4</v>
      </c>
      <c r="I14492" s="33">
        <v>4</v>
      </c>
      <c r="J14492" s="36">
        <v>1</v>
      </c>
      <c r="K14492" s="37">
        <v>5950</v>
      </c>
      <c r="L14492" s="38" t="s">
        <v>15</v>
      </c>
      <c r="M14492" s="38" t="s">
        <v>13</v>
      </c>
    </row>
    <row r="14493" spans="1:13" s="39" customFormat="1" ht="12.75" x14ac:dyDescent="0.2">
      <c r="A14493" s="33" t="s">
        <v>13156</v>
      </c>
      <c r="B14493" s="33" t="s">
        <v>582</v>
      </c>
      <c r="C14493" s="34">
        <v>16</v>
      </c>
      <c r="D14493" s="33" t="s">
        <v>34</v>
      </c>
      <c r="E14493" s="33" t="s">
        <v>13297</v>
      </c>
      <c r="F14493" s="35">
        <v>27112800</v>
      </c>
      <c r="G14493" s="33" t="s">
        <v>15071</v>
      </c>
      <c r="H14493" s="33">
        <v>4</v>
      </c>
      <c r="I14493" s="33">
        <v>4</v>
      </c>
      <c r="J14493" s="36">
        <v>2</v>
      </c>
      <c r="K14493" s="37">
        <v>16660</v>
      </c>
      <c r="L14493" s="38" t="s">
        <v>15</v>
      </c>
      <c r="M14493" s="38" t="s">
        <v>13</v>
      </c>
    </row>
    <row r="14494" spans="1:13" s="39" customFormat="1" ht="12.75" x14ac:dyDescent="0.2">
      <c r="A14494" s="33" t="s">
        <v>13156</v>
      </c>
      <c r="B14494" s="33" t="s">
        <v>582</v>
      </c>
      <c r="C14494" s="34">
        <v>16</v>
      </c>
      <c r="D14494" s="33" t="s">
        <v>34</v>
      </c>
      <c r="E14494" s="33" t="s">
        <v>13298</v>
      </c>
      <c r="F14494" s="35">
        <v>43201803</v>
      </c>
      <c r="G14494" s="33" t="s">
        <v>15071</v>
      </c>
      <c r="H14494" s="33">
        <v>4</v>
      </c>
      <c r="I14494" s="33">
        <v>4</v>
      </c>
      <c r="J14494" s="36">
        <v>1</v>
      </c>
      <c r="K14494" s="37">
        <v>408000</v>
      </c>
      <c r="L14494" s="38" t="s">
        <v>15</v>
      </c>
      <c r="M14494" s="38" t="s">
        <v>13</v>
      </c>
    </row>
    <row r="14495" spans="1:13" s="39" customFormat="1" ht="12.75" x14ac:dyDescent="0.2">
      <c r="A14495" s="33" t="s">
        <v>13156</v>
      </c>
      <c r="B14495" s="33" t="s">
        <v>582</v>
      </c>
      <c r="C14495" s="34">
        <v>16</v>
      </c>
      <c r="D14495" s="33" t="s">
        <v>34</v>
      </c>
      <c r="E14495" s="33" t="s">
        <v>13299</v>
      </c>
      <c r="F14495" s="35">
        <v>27112838</v>
      </c>
      <c r="G14495" s="33" t="s">
        <v>15071</v>
      </c>
      <c r="H14495" s="33">
        <v>4</v>
      </c>
      <c r="I14495" s="33">
        <v>4</v>
      </c>
      <c r="J14495" s="36">
        <v>1</v>
      </c>
      <c r="K14495" s="37">
        <v>119000</v>
      </c>
      <c r="L14495" s="38" t="s">
        <v>15</v>
      </c>
      <c r="M14495" s="38" t="s">
        <v>13</v>
      </c>
    </row>
    <row r="14496" spans="1:13" s="39" customFormat="1" ht="12.75" x14ac:dyDescent="0.2">
      <c r="A14496" s="33" t="s">
        <v>13156</v>
      </c>
      <c r="B14496" s="33" t="s">
        <v>582</v>
      </c>
      <c r="C14496" s="34">
        <v>16</v>
      </c>
      <c r="D14496" s="33" t="s">
        <v>34</v>
      </c>
      <c r="E14496" s="33" t="s">
        <v>13300</v>
      </c>
      <c r="F14496" s="35">
        <v>43202222</v>
      </c>
      <c r="G14496" s="33" t="s">
        <v>15071</v>
      </c>
      <c r="H14496" s="33">
        <v>4</v>
      </c>
      <c r="I14496" s="33">
        <v>4</v>
      </c>
      <c r="J14496" s="36">
        <v>7</v>
      </c>
      <c r="K14496" s="37">
        <v>91000</v>
      </c>
      <c r="L14496" s="38" t="s">
        <v>15</v>
      </c>
      <c r="M14496" s="38" t="s">
        <v>13</v>
      </c>
    </row>
    <row r="14497" spans="1:13" s="39" customFormat="1" ht="12.75" x14ac:dyDescent="0.2">
      <c r="A14497" s="33" t="s">
        <v>13156</v>
      </c>
      <c r="B14497" s="33" t="s">
        <v>582</v>
      </c>
      <c r="C14497" s="34">
        <v>16</v>
      </c>
      <c r="D14497" s="33" t="s">
        <v>34</v>
      </c>
      <c r="E14497" s="33" t="s">
        <v>13301</v>
      </c>
      <c r="F14497" s="35">
        <v>43202222</v>
      </c>
      <c r="G14497" s="33" t="s">
        <v>15071</v>
      </c>
      <c r="H14497" s="33">
        <v>4</v>
      </c>
      <c r="I14497" s="33">
        <v>4</v>
      </c>
      <c r="J14497" s="36">
        <v>6</v>
      </c>
      <c r="K14497" s="37">
        <v>84000</v>
      </c>
      <c r="L14497" s="38" t="s">
        <v>15</v>
      </c>
      <c r="M14497" s="38" t="s">
        <v>13</v>
      </c>
    </row>
    <row r="14498" spans="1:13" s="39" customFormat="1" ht="12.75" x14ac:dyDescent="0.2">
      <c r="A14498" s="33" t="s">
        <v>13156</v>
      </c>
      <c r="B14498" s="33" t="s">
        <v>582</v>
      </c>
      <c r="C14498" s="34">
        <v>16</v>
      </c>
      <c r="D14498" s="33" t="s">
        <v>34</v>
      </c>
      <c r="E14498" s="33" t="s">
        <v>13302</v>
      </c>
      <c r="F14498" s="35">
        <v>25191700</v>
      </c>
      <c r="G14498" s="33" t="s">
        <v>15071</v>
      </c>
      <c r="H14498" s="33">
        <v>4</v>
      </c>
      <c r="I14498" s="33">
        <v>4</v>
      </c>
      <c r="J14498" s="36">
        <v>6</v>
      </c>
      <c r="K14498" s="37">
        <v>142800</v>
      </c>
      <c r="L14498" s="38" t="s">
        <v>15</v>
      </c>
      <c r="M14498" s="38" t="s">
        <v>13</v>
      </c>
    </row>
    <row r="14499" spans="1:13" s="39" customFormat="1" ht="12.75" x14ac:dyDescent="0.2">
      <c r="A14499" s="33" t="s">
        <v>13156</v>
      </c>
      <c r="B14499" s="33" t="s">
        <v>582</v>
      </c>
      <c r="C14499" s="34">
        <v>16</v>
      </c>
      <c r="D14499" s="33" t="s">
        <v>34</v>
      </c>
      <c r="E14499" s="33" t="s">
        <v>8531</v>
      </c>
      <c r="F14499" s="35">
        <v>25171900</v>
      </c>
      <c r="G14499" s="33" t="s">
        <v>15071</v>
      </c>
      <c r="H14499" s="33">
        <v>4</v>
      </c>
      <c r="I14499" s="33">
        <v>4</v>
      </c>
      <c r="J14499" s="36">
        <v>2</v>
      </c>
      <c r="K14499" s="37">
        <v>107100</v>
      </c>
      <c r="L14499" s="38" t="s">
        <v>15</v>
      </c>
      <c r="M14499" s="38" t="s">
        <v>13</v>
      </c>
    </row>
    <row r="14500" spans="1:13" s="39" customFormat="1" ht="12.75" x14ac:dyDescent="0.2">
      <c r="A14500" s="33" t="s">
        <v>13156</v>
      </c>
      <c r="B14500" s="33" t="s">
        <v>582</v>
      </c>
      <c r="C14500" s="34">
        <v>16</v>
      </c>
      <c r="D14500" s="33" t="s">
        <v>34</v>
      </c>
      <c r="E14500" s="33" t="s">
        <v>13303</v>
      </c>
      <c r="F14500" s="35">
        <v>56121500</v>
      </c>
      <c r="G14500" s="33" t="s">
        <v>15071</v>
      </c>
      <c r="H14500" s="33">
        <v>4</v>
      </c>
      <c r="I14500" s="33">
        <v>4</v>
      </c>
      <c r="J14500" s="36">
        <v>100</v>
      </c>
      <c r="K14500" s="37">
        <v>1600000</v>
      </c>
      <c r="L14500" s="38" t="s">
        <v>15</v>
      </c>
      <c r="M14500" s="38" t="s">
        <v>13</v>
      </c>
    </row>
    <row r="14501" spans="1:13" s="39" customFormat="1" ht="12.75" x14ac:dyDescent="0.2">
      <c r="A14501" s="33" t="s">
        <v>13156</v>
      </c>
      <c r="B14501" s="33" t="s">
        <v>582</v>
      </c>
      <c r="C14501" s="34">
        <v>16</v>
      </c>
      <c r="D14501" s="33" t="s">
        <v>34</v>
      </c>
      <c r="E14501" s="33" t="s">
        <v>13304</v>
      </c>
      <c r="F14501" s="35">
        <v>56121500</v>
      </c>
      <c r="G14501" s="33" t="s">
        <v>15071</v>
      </c>
      <c r="H14501" s="33">
        <v>4</v>
      </c>
      <c r="I14501" s="33">
        <v>4</v>
      </c>
      <c r="J14501" s="36">
        <v>10</v>
      </c>
      <c r="K14501" s="37">
        <v>160000</v>
      </c>
      <c r="L14501" s="38" t="s">
        <v>15</v>
      </c>
      <c r="M14501" s="38" t="s">
        <v>13</v>
      </c>
    </row>
    <row r="14502" spans="1:13" s="39" customFormat="1" ht="12.75" x14ac:dyDescent="0.2">
      <c r="A14502" s="33" t="s">
        <v>13156</v>
      </c>
      <c r="B14502" s="33" t="s">
        <v>582</v>
      </c>
      <c r="C14502" s="34">
        <v>16</v>
      </c>
      <c r="D14502" s="33" t="s">
        <v>34</v>
      </c>
      <c r="E14502" s="33" t="s">
        <v>13305</v>
      </c>
      <c r="F14502" s="35">
        <v>43202205</v>
      </c>
      <c r="G14502" s="33" t="s">
        <v>15071</v>
      </c>
      <c r="H14502" s="33">
        <v>4</v>
      </c>
      <c r="I14502" s="33">
        <v>4</v>
      </c>
      <c r="J14502" s="36">
        <v>1</v>
      </c>
      <c r="K14502" s="37">
        <v>83000</v>
      </c>
      <c r="L14502" s="38" t="s">
        <v>15</v>
      </c>
      <c r="M14502" s="38" t="s">
        <v>13</v>
      </c>
    </row>
    <row r="14503" spans="1:13" s="39" customFormat="1" ht="12.75" x14ac:dyDescent="0.2">
      <c r="A14503" s="33" t="s">
        <v>13156</v>
      </c>
      <c r="B14503" s="33" t="s">
        <v>585</v>
      </c>
      <c r="C14503" s="34">
        <v>16</v>
      </c>
      <c r="D14503" s="33" t="s">
        <v>93</v>
      </c>
      <c r="E14503" s="33" t="s">
        <v>13306</v>
      </c>
      <c r="F14503" s="35">
        <v>43211800</v>
      </c>
      <c r="G14503" s="33" t="s">
        <v>15071</v>
      </c>
      <c r="H14503" s="33">
        <v>4</v>
      </c>
      <c r="I14503" s="33">
        <v>4</v>
      </c>
      <c r="J14503" s="36">
        <v>1</v>
      </c>
      <c r="K14503" s="37">
        <v>133000</v>
      </c>
      <c r="L14503" s="38" t="s">
        <v>15</v>
      </c>
      <c r="M14503" s="38" t="s">
        <v>13</v>
      </c>
    </row>
    <row r="14504" spans="1:13" s="39" customFormat="1" ht="12.75" x14ac:dyDescent="0.2">
      <c r="A14504" s="33" t="s">
        <v>13156</v>
      </c>
      <c r="B14504" s="33" t="s">
        <v>585</v>
      </c>
      <c r="C14504" s="34">
        <v>16</v>
      </c>
      <c r="D14504" s="33" t="s">
        <v>93</v>
      </c>
      <c r="E14504" s="33" t="s">
        <v>13307</v>
      </c>
      <c r="F14504" s="35">
        <v>46182306</v>
      </c>
      <c r="G14504" s="33" t="s">
        <v>15071</v>
      </c>
      <c r="H14504" s="33">
        <v>4</v>
      </c>
      <c r="I14504" s="33">
        <v>4</v>
      </c>
      <c r="J14504" s="36">
        <v>1</v>
      </c>
      <c r="K14504" s="37">
        <v>23800</v>
      </c>
      <c r="L14504" s="38" t="s">
        <v>15</v>
      </c>
      <c r="M14504" s="38" t="s">
        <v>13</v>
      </c>
    </row>
    <row r="14505" spans="1:13" s="39" customFormat="1" ht="12.75" x14ac:dyDescent="0.2">
      <c r="A14505" s="33" t="s">
        <v>13156</v>
      </c>
      <c r="B14505" s="33" t="s">
        <v>585</v>
      </c>
      <c r="C14505" s="34">
        <v>16</v>
      </c>
      <c r="D14505" s="33" t="s">
        <v>93</v>
      </c>
      <c r="E14505" s="33" t="s">
        <v>13308</v>
      </c>
      <c r="F14505" s="35">
        <v>49131606</v>
      </c>
      <c r="G14505" s="33" t="s">
        <v>15071</v>
      </c>
      <c r="H14505" s="33">
        <v>4</v>
      </c>
      <c r="I14505" s="33">
        <v>4</v>
      </c>
      <c r="J14505" s="36">
        <v>3</v>
      </c>
      <c r="K14505" s="37">
        <v>207060</v>
      </c>
      <c r="L14505" s="38" t="s">
        <v>8197</v>
      </c>
      <c r="M14505" s="38" t="s">
        <v>13</v>
      </c>
    </row>
    <row r="14506" spans="1:13" s="39" customFormat="1" ht="12.75" x14ac:dyDescent="0.2">
      <c r="A14506" s="33" t="s">
        <v>13156</v>
      </c>
      <c r="B14506" s="33" t="s">
        <v>585</v>
      </c>
      <c r="C14506" s="34">
        <v>16</v>
      </c>
      <c r="D14506" s="33" t="s">
        <v>93</v>
      </c>
      <c r="E14506" s="33" t="s">
        <v>13309</v>
      </c>
      <c r="F14506" s="35">
        <v>26111700</v>
      </c>
      <c r="G14506" s="33" t="s">
        <v>15071</v>
      </c>
      <c r="H14506" s="33">
        <v>4</v>
      </c>
      <c r="I14506" s="33">
        <v>4</v>
      </c>
      <c r="J14506" s="36">
        <v>28</v>
      </c>
      <c r="K14506" s="37">
        <v>63000</v>
      </c>
      <c r="L14506" s="38" t="s">
        <v>15</v>
      </c>
      <c r="M14506" s="38" t="s">
        <v>13</v>
      </c>
    </row>
    <row r="14507" spans="1:13" s="39" customFormat="1" ht="12.75" x14ac:dyDescent="0.2">
      <c r="A14507" s="33" t="s">
        <v>13156</v>
      </c>
      <c r="B14507" s="33" t="s">
        <v>585</v>
      </c>
      <c r="C14507" s="34">
        <v>16</v>
      </c>
      <c r="D14507" s="33" t="s">
        <v>93</v>
      </c>
      <c r="E14507" s="33" t="s">
        <v>13310</v>
      </c>
      <c r="F14507" s="35">
        <v>26111700</v>
      </c>
      <c r="G14507" s="33" t="s">
        <v>15071</v>
      </c>
      <c r="H14507" s="33">
        <v>4</v>
      </c>
      <c r="I14507" s="33">
        <v>4</v>
      </c>
      <c r="J14507" s="36">
        <v>7</v>
      </c>
      <c r="K14507" s="37">
        <v>301000</v>
      </c>
      <c r="L14507" s="38" t="s">
        <v>15</v>
      </c>
      <c r="M14507" s="38" t="s">
        <v>13</v>
      </c>
    </row>
    <row r="14508" spans="1:13" s="39" customFormat="1" ht="12.75" x14ac:dyDescent="0.2">
      <c r="A14508" s="33" t="s">
        <v>13156</v>
      </c>
      <c r="B14508" s="33" t="s">
        <v>585</v>
      </c>
      <c r="C14508" s="34">
        <v>16</v>
      </c>
      <c r="D14508" s="33" t="s">
        <v>93</v>
      </c>
      <c r="E14508" s="33" t="s">
        <v>13311</v>
      </c>
      <c r="F14508" s="35">
        <v>49131606</v>
      </c>
      <c r="G14508" s="33" t="s">
        <v>15071</v>
      </c>
      <c r="H14508" s="33">
        <v>4</v>
      </c>
      <c r="I14508" s="33">
        <v>4</v>
      </c>
      <c r="J14508" s="36">
        <v>11</v>
      </c>
      <c r="K14508" s="37">
        <v>1165010</v>
      </c>
      <c r="L14508" s="38" t="s">
        <v>12963</v>
      </c>
      <c r="M14508" s="38" t="s">
        <v>13</v>
      </c>
    </row>
    <row r="14509" spans="1:13" s="39" customFormat="1" ht="12.75" x14ac:dyDescent="0.2">
      <c r="A14509" s="33" t="s">
        <v>13156</v>
      </c>
      <c r="B14509" s="33" t="s">
        <v>585</v>
      </c>
      <c r="C14509" s="34">
        <v>16</v>
      </c>
      <c r="D14509" s="33" t="s">
        <v>93</v>
      </c>
      <c r="E14509" s="33" t="s">
        <v>13312</v>
      </c>
      <c r="F14509" s="35">
        <v>43202217</v>
      </c>
      <c r="G14509" s="33" t="s">
        <v>15071</v>
      </c>
      <c r="H14509" s="33">
        <v>4</v>
      </c>
      <c r="I14509" s="33">
        <v>4</v>
      </c>
      <c r="J14509" s="36">
        <v>212</v>
      </c>
      <c r="K14509" s="37">
        <v>65720</v>
      </c>
      <c r="L14509" s="38" t="s">
        <v>15</v>
      </c>
      <c r="M14509" s="38" t="s">
        <v>13</v>
      </c>
    </row>
    <row r="14510" spans="1:13" s="39" customFormat="1" ht="12.75" x14ac:dyDescent="0.2">
      <c r="A14510" s="33" t="s">
        <v>13156</v>
      </c>
      <c r="B14510" s="33" t="s">
        <v>585</v>
      </c>
      <c r="C14510" s="34">
        <v>16</v>
      </c>
      <c r="D14510" s="33" t="s">
        <v>93</v>
      </c>
      <c r="E14510" s="33" t="s">
        <v>13313</v>
      </c>
      <c r="F14510" s="35">
        <v>49131606</v>
      </c>
      <c r="G14510" s="33" t="s">
        <v>15071</v>
      </c>
      <c r="H14510" s="33">
        <v>4</v>
      </c>
      <c r="I14510" s="33">
        <v>4</v>
      </c>
      <c r="J14510" s="36">
        <v>14</v>
      </c>
      <c r="K14510" s="37">
        <v>283220</v>
      </c>
      <c r="L14510" s="38" t="s">
        <v>12963</v>
      </c>
      <c r="M14510" s="38" t="s">
        <v>13</v>
      </c>
    </row>
    <row r="14511" spans="1:13" s="39" customFormat="1" ht="12.75" x14ac:dyDescent="0.2">
      <c r="A14511" s="33" t="s">
        <v>13156</v>
      </c>
      <c r="B14511" s="33" t="s">
        <v>585</v>
      </c>
      <c r="C14511" s="34">
        <v>16</v>
      </c>
      <c r="D14511" s="33" t="s">
        <v>93</v>
      </c>
      <c r="E14511" s="33" t="s">
        <v>13314</v>
      </c>
      <c r="F14511" s="35">
        <v>43202217</v>
      </c>
      <c r="G14511" s="33" t="s">
        <v>15071</v>
      </c>
      <c r="H14511" s="33">
        <v>4</v>
      </c>
      <c r="I14511" s="33">
        <v>4</v>
      </c>
      <c r="J14511" s="36">
        <v>48</v>
      </c>
      <c r="K14511" s="37">
        <v>417600</v>
      </c>
      <c r="L14511" s="38" t="s">
        <v>15</v>
      </c>
      <c r="M14511" s="38" t="s">
        <v>13</v>
      </c>
    </row>
    <row r="14512" spans="1:13" s="39" customFormat="1" ht="12.75" x14ac:dyDescent="0.2">
      <c r="A14512" s="33" t="s">
        <v>13156</v>
      </c>
      <c r="B14512" s="33" t="s">
        <v>585</v>
      </c>
      <c r="C14512" s="34">
        <v>16</v>
      </c>
      <c r="D14512" s="33" t="s">
        <v>93</v>
      </c>
      <c r="E14512" s="33" t="s">
        <v>13315</v>
      </c>
      <c r="F14512" s="35">
        <v>43202217</v>
      </c>
      <c r="G14512" s="33" t="s">
        <v>15071</v>
      </c>
      <c r="H14512" s="33">
        <v>4</v>
      </c>
      <c r="I14512" s="33">
        <v>4</v>
      </c>
      <c r="J14512" s="36">
        <v>95</v>
      </c>
      <c r="K14512" s="37">
        <v>33250</v>
      </c>
      <c r="L14512" s="38" t="s">
        <v>15</v>
      </c>
      <c r="M14512" s="38" t="s">
        <v>13</v>
      </c>
    </row>
    <row r="14513" spans="1:13" s="39" customFormat="1" ht="12.75" x14ac:dyDescent="0.2">
      <c r="A14513" s="33" t="s">
        <v>13156</v>
      </c>
      <c r="B14513" s="33" t="s">
        <v>585</v>
      </c>
      <c r="C14513" s="34">
        <v>16</v>
      </c>
      <c r="D14513" s="33" t="s">
        <v>93</v>
      </c>
      <c r="E14513" s="33" t="s">
        <v>13316</v>
      </c>
      <c r="F14513" s="35">
        <v>39121308</v>
      </c>
      <c r="G14513" s="33" t="s">
        <v>15071</v>
      </c>
      <c r="H14513" s="33">
        <v>4</v>
      </c>
      <c r="I14513" s="33">
        <v>4</v>
      </c>
      <c r="J14513" s="36">
        <v>23</v>
      </c>
      <c r="K14513" s="37">
        <v>391000</v>
      </c>
      <c r="L14513" s="38" t="s">
        <v>15</v>
      </c>
      <c r="M14513" s="38" t="s">
        <v>13</v>
      </c>
    </row>
    <row r="14514" spans="1:13" s="39" customFormat="1" ht="12.75" x14ac:dyDescent="0.2">
      <c r="A14514" s="33" t="s">
        <v>13156</v>
      </c>
      <c r="B14514" s="33" t="s">
        <v>585</v>
      </c>
      <c r="C14514" s="34">
        <v>16</v>
      </c>
      <c r="D14514" s="33" t="s">
        <v>93</v>
      </c>
      <c r="E14514" s="33" t="s">
        <v>13317</v>
      </c>
      <c r="F14514" s="35">
        <v>31151504</v>
      </c>
      <c r="G14514" s="33" t="s">
        <v>15071</v>
      </c>
      <c r="H14514" s="33">
        <v>4</v>
      </c>
      <c r="I14514" s="33">
        <v>4</v>
      </c>
      <c r="J14514" s="36">
        <v>1</v>
      </c>
      <c r="K14514" s="37">
        <v>59500</v>
      </c>
      <c r="L14514" s="38" t="s">
        <v>8194</v>
      </c>
      <c r="M14514" s="38" t="s">
        <v>13</v>
      </c>
    </row>
    <row r="14515" spans="1:13" s="39" customFormat="1" ht="12.75" x14ac:dyDescent="0.2">
      <c r="A14515" s="33" t="s">
        <v>13156</v>
      </c>
      <c r="B14515" s="33" t="s">
        <v>585</v>
      </c>
      <c r="C14515" s="34">
        <v>16</v>
      </c>
      <c r="D14515" s="33" t="s">
        <v>93</v>
      </c>
      <c r="E14515" s="33" t="s">
        <v>13318</v>
      </c>
      <c r="F14515" s="35">
        <v>26111701</v>
      </c>
      <c r="G14515" s="33" t="s">
        <v>15071</v>
      </c>
      <c r="H14515" s="33">
        <v>4</v>
      </c>
      <c r="I14515" s="33">
        <v>4</v>
      </c>
      <c r="J14515" s="36">
        <v>22</v>
      </c>
      <c r="K14515" s="37">
        <v>286000</v>
      </c>
      <c r="L14515" s="38" t="s">
        <v>15</v>
      </c>
      <c r="M14515" s="38" t="s">
        <v>13</v>
      </c>
    </row>
    <row r="14516" spans="1:13" s="39" customFormat="1" ht="12.75" x14ac:dyDescent="0.2">
      <c r="A14516" s="33" t="s">
        <v>13156</v>
      </c>
      <c r="B14516" s="33" t="s">
        <v>585</v>
      </c>
      <c r="C14516" s="34">
        <v>16</v>
      </c>
      <c r="D14516" s="33" t="s">
        <v>93</v>
      </c>
      <c r="E14516" s="33" t="s">
        <v>13319</v>
      </c>
      <c r="F14516" s="35">
        <v>26111701</v>
      </c>
      <c r="G14516" s="33" t="s">
        <v>15071</v>
      </c>
      <c r="H14516" s="33">
        <v>4</v>
      </c>
      <c r="I14516" s="33">
        <v>4</v>
      </c>
      <c r="J14516" s="36">
        <v>12</v>
      </c>
      <c r="K14516" s="37">
        <v>117600</v>
      </c>
      <c r="L14516" s="38" t="s">
        <v>15</v>
      </c>
      <c r="M14516" s="38" t="s">
        <v>13</v>
      </c>
    </row>
    <row r="14517" spans="1:13" s="39" customFormat="1" ht="12.75" x14ac:dyDescent="0.2">
      <c r="A14517" s="33" t="s">
        <v>13156</v>
      </c>
      <c r="B14517" s="33" t="s">
        <v>585</v>
      </c>
      <c r="C14517" s="34">
        <v>16</v>
      </c>
      <c r="D14517" s="33" t="s">
        <v>93</v>
      </c>
      <c r="E14517" s="33" t="s">
        <v>13320</v>
      </c>
      <c r="F14517" s="35">
        <v>31162506</v>
      </c>
      <c r="G14517" s="33" t="s">
        <v>15071</v>
      </c>
      <c r="H14517" s="33">
        <v>4</v>
      </c>
      <c r="I14517" s="33">
        <v>4</v>
      </c>
      <c r="J14517" s="36">
        <v>2</v>
      </c>
      <c r="K14517" s="37">
        <v>264180</v>
      </c>
      <c r="L14517" s="38" t="s">
        <v>15</v>
      </c>
      <c r="M14517" s="38" t="s">
        <v>13</v>
      </c>
    </row>
    <row r="14518" spans="1:13" s="39" customFormat="1" ht="12.75" x14ac:dyDescent="0.2">
      <c r="A14518" s="33" t="s">
        <v>13156</v>
      </c>
      <c r="B14518" s="33" t="s">
        <v>585</v>
      </c>
      <c r="C14518" s="34">
        <v>16</v>
      </c>
      <c r="D14518" s="33" t="s">
        <v>93</v>
      </c>
      <c r="E14518" s="33" t="s">
        <v>13321</v>
      </c>
      <c r="F14518" s="35">
        <v>43202217</v>
      </c>
      <c r="G14518" s="33" t="s">
        <v>15071</v>
      </c>
      <c r="H14518" s="33">
        <v>4</v>
      </c>
      <c r="I14518" s="33">
        <v>4</v>
      </c>
      <c r="J14518" s="36">
        <v>31</v>
      </c>
      <c r="K14518" s="37">
        <v>23250</v>
      </c>
      <c r="L14518" s="38" t="s">
        <v>15</v>
      </c>
      <c r="M14518" s="38" t="s">
        <v>13</v>
      </c>
    </row>
    <row r="14519" spans="1:13" s="39" customFormat="1" ht="12.75" x14ac:dyDescent="0.2">
      <c r="A14519" s="33" t="s">
        <v>13156</v>
      </c>
      <c r="B14519" s="33" t="s">
        <v>587</v>
      </c>
      <c r="C14519" s="34">
        <v>16</v>
      </c>
      <c r="D14519" s="33" t="s">
        <v>95</v>
      </c>
      <c r="E14519" s="33" t="s">
        <v>13322</v>
      </c>
      <c r="F14519" s="35">
        <v>72154066</v>
      </c>
      <c r="G14519" s="33" t="s">
        <v>15071</v>
      </c>
      <c r="H14519" s="33">
        <v>2</v>
      </c>
      <c r="I14519" s="33">
        <v>9</v>
      </c>
      <c r="J14519" s="36">
        <v>1</v>
      </c>
      <c r="K14519" s="37">
        <v>4403000</v>
      </c>
      <c r="L14519" s="38" t="s">
        <v>12</v>
      </c>
      <c r="M14519" s="38" t="s">
        <v>13</v>
      </c>
    </row>
    <row r="14520" spans="1:13" s="39" customFormat="1" ht="12.75" x14ac:dyDescent="0.2">
      <c r="A14520" s="33" t="s">
        <v>13156</v>
      </c>
      <c r="B14520" s="33" t="s">
        <v>590</v>
      </c>
      <c r="C14520" s="34">
        <v>16</v>
      </c>
      <c r="D14520" s="33" t="s">
        <v>39</v>
      </c>
      <c r="E14520" s="33" t="s">
        <v>13323</v>
      </c>
      <c r="F14520" s="35">
        <v>78181507</v>
      </c>
      <c r="G14520" s="33" t="s">
        <v>15071</v>
      </c>
      <c r="H14520" s="33">
        <v>2</v>
      </c>
      <c r="I14520" s="33">
        <v>9</v>
      </c>
      <c r="J14520" s="36">
        <v>1</v>
      </c>
      <c r="K14520" s="37">
        <v>22000000</v>
      </c>
      <c r="L14520" s="38" t="s">
        <v>12</v>
      </c>
      <c r="M14520" s="38" t="s">
        <v>13</v>
      </c>
    </row>
    <row r="14521" spans="1:13" s="39" customFormat="1" ht="12.75" x14ac:dyDescent="0.2">
      <c r="A14521" s="33" t="s">
        <v>13156</v>
      </c>
      <c r="B14521" s="33" t="s">
        <v>592</v>
      </c>
      <c r="C14521" s="34">
        <v>16</v>
      </c>
      <c r="D14521" s="33" t="s">
        <v>24</v>
      </c>
      <c r="E14521" s="33" t="s">
        <v>13324</v>
      </c>
      <c r="F14521" s="35">
        <v>76111501</v>
      </c>
      <c r="G14521" s="33" t="s">
        <v>468</v>
      </c>
      <c r="H14521" s="33">
        <v>1</v>
      </c>
      <c r="I14521" s="33">
        <v>8</v>
      </c>
      <c r="J14521" s="36">
        <v>1</v>
      </c>
      <c r="K14521" s="37">
        <v>99066546.609999999</v>
      </c>
      <c r="L14521" s="38" t="s">
        <v>12</v>
      </c>
      <c r="M14521" s="38" t="s">
        <v>2371</v>
      </c>
    </row>
    <row r="14522" spans="1:13" s="39" customFormat="1" ht="12.75" x14ac:dyDescent="0.2">
      <c r="A14522" s="33" t="s">
        <v>13156</v>
      </c>
      <c r="B14522" s="33" t="s">
        <v>11002</v>
      </c>
      <c r="C14522" s="34">
        <v>16</v>
      </c>
      <c r="D14522" s="33" t="s">
        <v>123</v>
      </c>
      <c r="E14522" s="33" t="s">
        <v>11823</v>
      </c>
      <c r="F14522" s="35">
        <v>92121500</v>
      </c>
      <c r="G14522" s="33" t="s">
        <v>466</v>
      </c>
      <c r="H14522" s="33">
        <v>1</v>
      </c>
      <c r="I14522" s="33">
        <v>5</v>
      </c>
      <c r="J14522" s="36">
        <v>1</v>
      </c>
      <c r="K14522" s="37">
        <v>215039903</v>
      </c>
      <c r="L14522" s="38" t="s">
        <v>12</v>
      </c>
      <c r="M14522" s="38" t="s">
        <v>2371</v>
      </c>
    </row>
    <row r="14523" spans="1:13" s="39" customFormat="1" ht="12.75" x14ac:dyDescent="0.2">
      <c r="A14523" s="33" t="s">
        <v>13156</v>
      </c>
      <c r="B14523" s="33" t="s">
        <v>595</v>
      </c>
      <c r="C14523" s="34">
        <v>16</v>
      </c>
      <c r="D14523" s="33" t="s">
        <v>58</v>
      </c>
      <c r="E14523" s="33" t="s">
        <v>13325</v>
      </c>
      <c r="F14523" s="35">
        <v>81112200</v>
      </c>
      <c r="G14523" s="33" t="s">
        <v>15071</v>
      </c>
      <c r="H14523" s="33">
        <v>2</v>
      </c>
      <c r="I14523" s="33">
        <v>9</v>
      </c>
      <c r="J14523" s="36">
        <v>1</v>
      </c>
      <c r="K14523" s="37">
        <v>2300000</v>
      </c>
      <c r="L14523" s="38" t="s">
        <v>12</v>
      </c>
      <c r="M14523" s="38" t="s">
        <v>13</v>
      </c>
    </row>
    <row r="14524" spans="1:13" s="39" customFormat="1" ht="12.75" x14ac:dyDescent="0.2">
      <c r="A14524" s="33" t="s">
        <v>13156</v>
      </c>
      <c r="B14524" s="33" t="s">
        <v>597</v>
      </c>
      <c r="C14524" s="34">
        <v>16</v>
      </c>
      <c r="D14524" s="33" t="s">
        <v>100</v>
      </c>
      <c r="E14524" s="33" t="s">
        <v>13326</v>
      </c>
      <c r="F14524" s="35">
        <v>78111802</v>
      </c>
      <c r="G14524" s="33" t="s">
        <v>15071</v>
      </c>
      <c r="H14524" s="33">
        <v>2</v>
      </c>
      <c r="I14524" s="33">
        <v>9</v>
      </c>
      <c r="J14524" s="36">
        <v>1</v>
      </c>
      <c r="K14524" s="37">
        <v>5620000</v>
      </c>
      <c r="L14524" s="38" t="s">
        <v>12</v>
      </c>
      <c r="M14524" s="38" t="s">
        <v>13</v>
      </c>
    </row>
    <row r="14525" spans="1:13" s="39" customFormat="1" ht="12.75" x14ac:dyDescent="0.2">
      <c r="A14525" s="33" t="s">
        <v>13156</v>
      </c>
      <c r="B14525" s="33" t="s">
        <v>11004</v>
      </c>
      <c r="C14525" s="34">
        <v>16</v>
      </c>
      <c r="D14525" s="33" t="s">
        <v>13932</v>
      </c>
      <c r="E14525" s="33" t="s">
        <v>13327</v>
      </c>
      <c r="F14525" s="35">
        <v>60102304</v>
      </c>
      <c r="G14525" s="33" t="s">
        <v>15071</v>
      </c>
      <c r="H14525" s="33">
        <v>5</v>
      </c>
      <c r="I14525" s="33">
        <v>4</v>
      </c>
      <c r="J14525" s="36">
        <v>2</v>
      </c>
      <c r="K14525" s="37">
        <v>98000</v>
      </c>
      <c r="L14525" s="38" t="s">
        <v>15</v>
      </c>
      <c r="M14525" s="38" t="s">
        <v>13</v>
      </c>
    </row>
    <row r="14526" spans="1:13" s="39" customFormat="1" ht="12.75" x14ac:dyDescent="0.2">
      <c r="A14526" s="33" t="s">
        <v>13156</v>
      </c>
      <c r="B14526" s="33" t="s">
        <v>11004</v>
      </c>
      <c r="C14526" s="34">
        <v>16</v>
      </c>
      <c r="D14526" s="33" t="s">
        <v>13932</v>
      </c>
      <c r="E14526" s="33" t="s">
        <v>13328</v>
      </c>
      <c r="F14526" s="35">
        <v>60102304</v>
      </c>
      <c r="G14526" s="33" t="s">
        <v>15071</v>
      </c>
      <c r="H14526" s="33">
        <v>5</v>
      </c>
      <c r="I14526" s="33">
        <v>4</v>
      </c>
      <c r="J14526" s="36">
        <v>2</v>
      </c>
      <c r="K14526" s="37">
        <v>54000</v>
      </c>
      <c r="L14526" s="38" t="s">
        <v>15</v>
      </c>
      <c r="M14526" s="38" t="s">
        <v>13</v>
      </c>
    </row>
    <row r="14527" spans="1:13" s="39" customFormat="1" ht="12.75" x14ac:dyDescent="0.2">
      <c r="A14527" s="33" t="s">
        <v>13156</v>
      </c>
      <c r="B14527" s="33" t="s">
        <v>11004</v>
      </c>
      <c r="C14527" s="34">
        <v>16</v>
      </c>
      <c r="D14527" s="33" t="s">
        <v>13932</v>
      </c>
      <c r="E14527" s="33" t="s">
        <v>13329</v>
      </c>
      <c r="F14527" s="35">
        <v>60102304</v>
      </c>
      <c r="G14527" s="33" t="s">
        <v>15071</v>
      </c>
      <c r="H14527" s="33">
        <v>5</v>
      </c>
      <c r="I14527" s="33">
        <v>4</v>
      </c>
      <c r="J14527" s="36">
        <v>2</v>
      </c>
      <c r="K14527" s="37">
        <v>44200</v>
      </c>
      <c r="L14527" s="38" t="s">
        <v>15</v>
      </c>
      <c r="M14527" s="38" t="s">
        <v>13</v>
      </c>
    </row>
    <row r="14528" spans="1:13" s="39" customFormat="1" ht="12.75" x14ac:dyDescent="0.2">
      <c r="A14528" s="33" t="s">
        <v>13156</v>
      </c>
      <c r="B14528" s="33" t="s">
        <v>11004</v>
      </c>
      <c r="C14528" s="34">
        <v>16</v>
      </c>
      <c r="D14528" s="33" t="s">
        <v>13932</v>
      </c>
      <c r="E14528" s="33" t="s">
        <v>13330</v>
      </c>
      <c r="F14528" s="35">
        <v>60102304</v>
      </c>
      <c r="G14528" s="33" t="s">
        <v>15071</v>
      </c>
      <c r="H14528" s="33">
        <v>5</v>
      </c>
      <c r="I14528" s="33">
        <v>4</v>
      </c>
      <c r="J14528" s="36">
        <v>3</v>
      </c>
      <c r="K14528" s="37">
        <v>34950</v>
      </c>
      <c r="L14528" s="38" t="s">
        <v>15</v>
      </c>
      <c r="M14528" s="38" t="s">
        <v>13</v>
      </c>
    </row>
    <row r="14529" spans="1:13" s="39" customFormat="1" ht="12.75" x14ac:dyDescent="0.2">
      <c r="A14529" s="33" t="s">
        <v>13156</v>
      </c>
      <c r="B14529" s="33" t="s">
        <v>11004</v>
      </c>
      <c r="C14529" s="34">
        <v>16</v>
      </c>
      <c r="D14529" s="33" t="s">
        <v>13932</v>
      </c>
      <c r="E14529" s="33" t="s">
        <v>13331</v>
      </c>
      <c r="F14529" s="35">
        <v>60102304</v>
      </c>
      <c r="G14529" s="33" t="s">
        <v>15071</v>
      </c>
      <c r="H14529" s="33">
        <v>5</v>
      </c>
      <c r="I14529" s="33">
        <v>4</v>
      </c>
      <c r="J14529" s="36">
        <v>1</v>
      </c>
      <c r="K14529" s="37">
        <v>150000</v>
      </c>
      <c r="L14529" s="38" t="s">
        <v>15</v>
      </c>
      <c r="M14529" s="38" t="s">
        <v>13</v>
      </c>
    </row>
    <row r="14530" spans="1:13" s="39" customFormat="1" ht="12.75" x14ac:dyDescent="0.2">
      <c r="A14530" s="33" t="s">
        <v>13156</v>
      </c>
      <c r="B14530" s="33" t="s">
        <v>11004</v>
      </c>
      <c r="C14530" s="34">
        <v>16</v>
      </c>
      <c r="D14530" s="33" t="s">
        <v>13932</v>
      </c>
      <c r="E14530" s="33" t="s">
        <v>13332</v>
      </c>
      <c r="F14530" s="35">
        <v>60102304</v>
      </c>
      <c r="G14530" s="33" t="s">
        <v>15071</v>
      </c>
      <c r="H14530" s="33">
        <v>5</v>
      </c>
      <c r="I14530" s="33">
        <v>4</v>
      </c>
      <c r="J14530" s="36">
        <v>2</v>
      </c>
      <c r="K14530" s="37">
        <v>48000</v>
      </c>
      <c r="L14530" s="38" t="s">
        <v>15</v>
      </c>
      <c r="M14530" s="38" t="s">
        <v>13</v>
      </c>
    </row>
    <row r="14531" spans="1:13" s="39" customFormat="1" ht="12.75" x14ac:dyDescent="0.2">
      <c r="A14531" s="33" t="s">
        <v>13156</v>
      </c>
      <c r="B14531" s="33" t="s">
        <v>11004</v>
      </c>
      <c r="C14531" s="34">
        <v>16</v>
      </c>
      <c r="D14531" s="33" t="s">
        <v>13932</v>
      </c>
      <c r="E14531" s="33" t="s">
        <v>13333</v>
      </c>
      <c r="F14531" s="35">
        <v>60102304</v>
      </c>
      <c r="G14531" s="33" t="s">
        <v>15071</v>
      </c>
      <c r="H14531" s="33">
        <v>5</v>
      </c>
      <c r="I14531" s="33">
        <v>4</v>
      </c>
      <c r="J14531" s="36">
        <v>2</v>
      </c>
      <c r="K14531" s="37">
        <v>440000</v>
      </c>
      <c r="L14531" s="38" t="s">
        <v>15</v>
      </c>
      <c r="M14531" s="38" t="s">
        <v>13</v>
      </c>
    </row>
    <row r="14532" spans="1:13" s="39" customFormat="1" ht="12.75" x14ac:dyDescent="0.2">
      <c r="A14532" s="33" t="s">
        <v>13156</v>
      </c>
      <c r="B14532" s="33" t="s">
        <v>11004</v>
      </c>
      <c r="C14532" s="34">
        <v>16</v>
      </c>
      <c r="D14532" s="33" t="s">
        <v>13932</v>
      </c>
      <c r="E14532" s="33" t="s">
        <v>13334</v>
      </c>
      <c r="F14532" s="35">
        <v>60102304</v>
      </c>
      <c r="G14532" s="33" t="s">
        <v>15071</v>
      </c>
      <c r="H14532" s="33">
        <v>5</v>
      </c>
      <c r="I14532" s="33">
        <v>4</v>
      </c>
      <c r="J14532" s="36">
        <v>2</v>
      </c>
      <c r="K14532" s="37">
        <v>39200</v>
      </c>
      <c r="L14532" s="38" t="s">
        <v>15</v>
      </c>
      <c r="M14532" s="38" t="s">
        <v>13</v>
      </c>
    </row>
    <row r="14533" spans="1:13" s="39" customFormat="1" ht="12.75" x14ac:dyDescent="0.2">
      <c r="A14533" s="33" t="s">
        <v>13156</v>
      </c>
      <c r="B14533" s="33" t="s">
        <v>11004</v>
      </c>
      <c r="C14533" s="34">
        <v>16</v>
      </c>
      <c r="D14533" s="33" t="s">
        <v>13932</v>
      </c>
      <c r="E14533" s="33" t="s">
        <v>13335</v>
      </c>
      <c r="F14533" s="35">
        <v>60102304</v>
      </c>
      <c r="G14533" s="33" t="s">
        <v>15071</v>
      </c>
      <c r="H14533" s="33">
        <v>5</v>
      </c>
      <c r="I14533" s="33">
        <v>4</v>
      </c>
      <c r="J14533" s="36">
        <v>2</v>
      </c>
      <c r="K14533" s="37">
        <v>34000</v>
      </c>
      <c r="L14533" s="38" t="s">
        <v>15</v>
      </c>
      <c r="M14533" s="38" t="s">
        <v>13</v>
      </c>
    </row>
    <row r="14534" spans="1:13" s="39" customFormat="1" ht="12.75" x14ac:dyDescent="0.2">
      <c r="A14534" s="33" t="s">
        <v>13156</v>
      </c>
      <c r="B14534" s="33" t="s">
        <v>11004</v>
      </c>
      <c r="C14534" s="34">
        <v>16</v>
      </c>
      <c r="D14534" s="33" t="s">
        <v>13932</v>
      </c>
      <c r="E14534" s="33" t="s">
        <v>13336</v>
      </c>
      <c r="F14534" s="35">
        <v>60102304</v>
      </c>
      <c r="G14534" s="33" t="s">
        <v>15071</v>
      </c>
      <c r="H14534" s="33">
        <v>5</v>
      </c>
      <c r="I14534" s="33">
        <v>4</v>
      </c>
      <c r="J14534" s="36">
        <v>2</v>
      </c>
      <c r="K14534" s="37">
        <v>45000</v>
      </c>
      <c r="L14534" s="38" t="s">
        <v>15</v>
      </c>
      <c r="M14534" s="38" t="s">
        <v>13</v>
      </c>
    </row>
    <row r="14535" spans="1:13" s="39" customFormat="1" ht="12.75" x14ac:dyDescent="0.2">
      <c r="A14535" s="33" t="s">
        <v>13156</v>
      </c>
      <c r="B14535" s="33" t="s">
        <v>11004</v>
      </c>
      <c r="C14535" s="34">
        <v>16</v>
      </c>
      <c r="D14535" s="33" t="s">
        <v>13932</v>
      </c>
      <c r="E14535" s="33" t="s">
        <v>13337</v>
      </c>
      <c r="F14535" s="35">
        <v>60102304</v>
      </c>
      <c r="G14535" s="33" t="s">
        <v>15071</v>
      </c>
      <c r="H14535" s="33">
        <v>5</v>
      </c>
      <c r="I14535" s="33">
        <v>4</v>
      </c>
      <c r="J14535" s="36">
        <v>2</v>
      </c>
      <c r="K14535" s="37">
        <v>34000</v>
      </c>
      <c r="L14535" s="38" t="s">
        <v>15</v>
      </c>
      <c r="M14535" s="38" t="s">
        <v>13</v>
      </c>
    </row>
    <row r="14536" spans="1:13" s="39" customFormat="1" ht="12.75" x14ac:dyDescent="0.2">
      <c r="A14536" s="33" t="s">
        <v>13156</v>
      </c>
      <c r="B14536" s="33" t="s">
        <v>11004</v>
      </c>
      <c r="C14536" s="34">
        <v>16</v>
      </c>
      <c r="D14536" s="33" t="s">
        <v>13932</v>
      </c>
      <c r="E14536" s="33" t="s">
        <v>13338</v>
      </c>
      <c r="F14536" s="35">
        <v>60102304</v>
      </c>
      <c r="G14536" s="33" t="s">
        <v>15071</v>
      </c>
      <c r="H14536" s="33">
        <v>5</v>
      </c>
      <c r="I14536" s="33">
        <v>4</v>
      </c>
      <c r="J14536" s="36">
        <v>2</v>
      </c>
      <c r="K14536" s="37">
        <v>98000</v>
      </c>
      <c r="L14536" s="38" t="s">
        <v>15</v>
      </c>
      <c r="M14536" s="38" t="s">
        <v>13</v>
      </c>
    </row>
    <row r="14537" spans="1:13" s="39" customFormat="1" ht="12.75" x14ac:dyDescent="0.2">
      <c r="A14537" s="33" t="s">
        <v>13156</v>
      </c>
      <c r="B14537" s="33" t="s">
        <v>11004</v>
      </c>
      <c r="C14537" s="34">
        <v>16</v>
      </c>
      <c r="D14537" s="33" t="s">
        <v>13932</v>
      </c>
      <c r="E14537" s="33" t="s">
        <v>13339</v>
      </c>
      <c r="F14537" s="35">
        <v>60102304</v>
      </c>
      <c r="G14537" s="33" t="s">
        <v>15071</v>
      </c>
      <c r="H14537" s="33">
        <v>5</v>
      </c>
      <c r="I14537" s="33">
        <v>4</v>
      </c>
      <c r="J14537" s="36">
        <v>2</v>
      </c>
      <c r="K14537" s="37">
        <v>48000</v>
      </c>
      <c r="L14537" s="38" t="s">
        <v>15</v>
      </c>
      <c r="M14537" s="38" t="s">
        <v>13</v>
      </c>
    </row>
    <row r="14538" spans="1:13" s="39" customFormat="1" ht="12.75" x14ac:dyDescent="0.2">
      <c r="A14538" s="33" t="s">
        <v>13156</v>
      </c>
      <c r="B14538" s="33" t="s">
        <v>11004</v>
      </c>
      <c r="C14538" s="34">
        <v>16</v>
      </c>
      <c r="D14538" s="33" t="s">
        <v>13932</v>
      </c>
      <c r="E14538" s="33" t="s">
        <v>13340</v>
      </c>
      <c r="F14538" s="35">
        <v>60102304</v>
      </c>
      <c r="G14538" s="33" t="s">
        <v>15071</v>
      </c>
      <c r="H14538" s="33">
        <v>5</v>
      </c>
      <c r="I14538" s="33">
        <v>4</v>
      </c>
      <c r="J14538" s="36">
        <v>6</v>
      </c>
      <c r="K14538" s="37">
        <v>294000</v>
      </c>
      <c r="L14538" s="38" t="s">
        <v>15</v>
      </c>
      <c r="M14538" s="38" t="s">
        <v>13</v>
      </c>
    </row>
    <row r="14539" spans="1:13" s="39" customFormat="1" ht="12.75" x14ac:dyDescent="0.2">
      <c r="A14539" s="33" t="s">
        <v>13156</v>
      </c>
      <c r="B14539" s="33" t="s">
        <v>11004</v>
      </c>
      <c r="C14539" s="34">
        <v>16</v>
      </c>
      <c r="D14539" s="33" t="s">
        <v>13932</v>
      </c>
      <c r="E14539" s="33" t="s">
        <v>13341</v>
      </c>
      <c r="F14539" s="35">
        <v>60102304</v>
      </c>
      <c r="G14539" s="33" t="s">
        <v>15071</v>
      </c>
      <c r="H14539" s="33">
        <v>5</v>
      </c>
      <c r="I14539" s="33">
        <v>4</v>
      </c>
      <c r="J14539" s="36">
        <v>2</v>
      </c>
      <c r="K14539" s="37">
        <v>100200</v>
      </c>
      <c r="L14539" s="38" t="s">
        <v>15</v>
      </c>
      <c r="M14539" s="38" t="s">
        <v>13</v>
      </c>
    </row>
    <row r="14540" spans="1:13" s="39" customFormat="1" ht="12.75" x14ac:dyDescent="0.2">
      <c r="A14540" s="33" t="s">
        <v>13156</v>
      </c>
      <c r="B14540" s="33" t="s">
        <v>598</v>
      </c>
      <c r="C14540" s="34">
        <v>16</v>
      </c>
      <c r="D14540" s="33" t="s">
        <v>13916</v>
      </c>
      <c r="E14540" s="33" t="s">
        <v>13342</v>
      </c>
      <c r="F14540" s="35">
        <v>55101520</v>
      </c>
      <c r="G14540" s="33" t="s">
        <v>313</v>
      </c>
      <c r="H14540" s="33">
        <v>2</v>
      </c>
      <c r="I14540" s="33">
        <v>6</v>
      </c>
      <c r="J14540" s="36">
        <v>3</v>
      </c>
      <c r="K14540" s="37">
        <v>735000</v>
      </c>
      <c r="L14540" s="38" t="s">
        <v>8192</v>
      </c>
      <c r="M14540" s="38" t="s">
        <v>13</v>
      </c>
    </row>
    <row r="14541" spans="1:13" s="39" customFormat="1" ht="12.75" x14ac:dyDescent="0.2">
      <c r="A14541" s="33" t="s">
        <v>13156</v>
      </c>
      <c r="B14541" s="33" t="s">
        <v>599</v>
      </c>
      <c r="C14541" s="34">
        <v>16</v>
      </c>
      <c r="D14541" s="33" t="s">
        <v>31</v>
      </c>
      <c r="E14541" s="33" t="s">
        <v>11837</v>
      </c>
      <c r="F14541" s="35">
        <v>83101500</v>
      </c>
      <c r="G14541" s="33" t="s">
        <v>15070</v>
      </c>
      <c r="H14541" s="33">
        <v>1</v>
      </c>
      <c r="I14541" s="33">
        <v>12</v>
      </c>
      <c r="J14541" s="36">
        <v>1</v>
      </c>
      <c r="K14541" s="37">
        <v>11955580</v>
      </c>
      <c r="L14541" s="38" t="s">
        <v>12</v>
      </c>
      <c r="M14541" s="38" t="s">
        <v>13</v>
      </c>
    </row>
    <row r="14542" spans="1:13" s="39" customFormat="1" ht="12.75" x14ac:dyDescent="0.2">
      <c r="A14542" s="33" t="s">
        <v>13156</v>
      </c>
      <c r="B14542" s="33" t="s">
        <v>600</v>
      </c>
      <c r="C14542" s="34">
        <v>16</v>
      </c>
      <c r="D14542" s="33" t="s">
        <v>18</v>
      </c>
      <c r="E14542" s="33" t="s">
        <v>2167</v>
      </c>
      <c r="F14542" s="35">
        <v>83101800</v>
      </c>
      <c r="G14542" s="33" t="s">
        <v>15070</v>
      </c>
      <c r="H14542" s="33">
        <v>1</v>
      </c>
      <c r="I14542" s="33">
        <v>12</v>
      </c>
      <c r="J14542" s="36">
        <v>1</v>
      </c>
      <c r="K14542" s="37">
        <v>8035560</v>
      </c>
      <c r="L14542" s="38" t="s">
        <v>12</v>
      </c>
      <c r="M14542" s="38" t="s">
        <v>13</v>
      </c>
    </row>
    <row r="14543" spans="1:13" s="39" customFormat="1" ht="12.75" x14ac:dyDescent="0.2">
      <c r="A14543" s="33" t="s">
        <v>13156</v>
      </c>
      <c r="B14543" s="33" t="s">
        <v>601</v>
      </c>
      <c r="C14543" s="34">
        <v>16</v>
      </c>
      <c r="D14543" s="33" t="s">
        <v>8121</v>
      </c>
      <c r="E14543" s="33" t="s">
        <v>11839</v>
      </c>
      <c r="F14543" s="35">
        <v>83111500</v>
      </c>
      <c r="G14543" s="33" t="s">
        <v>15070</v>
      </c>
      <c r="H14543" s="33">
        <v>1</v>
      </c>
      <c r="I14543" s="33">
        <v>12</v>
      </c>
      <c r="J14543" s="36">
        <v>1</v>
      </c>
      <c r="K14543" s="37">
        <v>2472260</v>
      </c>
      <c r="L14543" s="38" t="s">
        <v>12</v>
      </c>
      <c r="M14543" s="38" t="s">
        <v>13</v>
      </c>
    </row>
    <row r="14544" spans="1:13" s="39" customFormat="1" ht="12.75" x14ac:dyDescent="0.2">
      <c r="A14544" s="33" t="s">
        <v>13156</v>
      </c>
      <c r="B14544" s="33" t="s">
        <v>602</v>
      </c>
      <c r="C14544" s="34">
        <v>16</v>
      </c>
      <c r="D14544" s="33" t="s">
        <v>101</v>
      </c>
      <c r="E14544" s="33" t="s">
        <v>4548</v>
      </c>
      <c r="F14544" s="35">
        <v>83121703</v>
      </c>
      <c r="G14544" s="33" t="s">
        <v>15070</v>
      </c>
      <c r="H14544" s="33">
        <v>1</v>
      </c>
      <c r="I14544" s="33">
        <v>12</v>
      </c>
      <c r="J14544" s="36">
        <v>1</v>
      </c>
      <c r="K14544" s="37">
        <v>5184000</v>
      </c>
      <c r="L14544" s="38" t="s">
        <v>12</v>
      </c>
      <c r="M14544" s="38" t="s">
        <v>13</v>
      </c>
    </row>
    <row r="14545" spans="1:13" s="39" customFormat="1" ht="12.75" x14ac:dyDescent="0.2">
      <c r="A14545" s="33" t="s">
        <v>13156</v>
      </c>
      <c r="B14545" s="33" t="s">
        <v>607</v>
      </c>
      <c r="C14545" s="34">
        <v>16</v>
      </c>
      <c r="D14545" s="33" t="s">
        <v>104</v>
      </c>
      <c r="E14545" s="33" t="s">
        <v>15057</v>
      </c>
      <c r="F14545" s="35">
        <v>49161504</v>
      </c>
      <c r="G14545" s="33" t="s">
        <v>15071</v>
      </c>
      <c r="H14545" s="33">
        <v>5</v>
      </c>
      <c r="I14545" s="33">
        <v>4</v>
      </c>
      <c r="J14545" s="36">
        <v>5</v>
      </c>
      <c r="K14545" s="37">
        <v>476000</v>
      </c>
      <c r="L14545" s="38" t="s">
        <v>15</v>
      </c>
      <c r="M14545" s="38" t="s">
        <v>13</v>
      </c>
    </row>
    <row r="14546" spans="1:13" s="39" customFormat="1" ht="12.75" x14ac:dyDescent="0.2">
      <c r="A14546" s="33" t="s">
        <v>13156</v>
      </c>
      <c r="B14546" s="33" t="s">
        <v>607</v>
      </c>
      <c r="C14546" s="34">
        <v>16</v>
      </c>
      <c r="D14546" s="33" t="s">
        <v>104</v>
      </c>
      <c r="E14546" s="33" t="s">
        <v>13343</v>
      </c>
      <c r="F14546" s="35">
        <v>49161504</v>
      </c>
      <c r="G14546" s="33" t="s">
        <v>15071</v>
      </c>
      <c r="H14546" s="33">
        <v>5</v>
      </c>
      <c r="I14546" s="33">
        <v>4</v>
      </c>
      <c r="J14546" s="36">
        <v>7</v>
      </c>
      <c r="K14546" s="37">
        <v>749700</v>
      </c>
      <c r="L14546" s="38" t="s">
        <v>15</v>
      </c>
      <c r="M14546" s="38" t="s">
        <v>13</v>
      </c>
    </row>
    <row r="14547" spans="1:13" s="39" customFormat="1" ht="12.75" x14ac:dyDescent="0.2">
      <c r="A14547" s="33" t="s">
        <v>13156</v>
      </c>
      <c r="B14547" s="33" t="s">
        <v>607</v>
      </c>
      <c r="C14547" s="34">
        <v>16</v>
      </c>
      <c r="D14547" s="33" t="s">
        <v>104</v>
      </c>
      <c r="E14547" s="33" t="s">
        <v>15058</v>
      </c>
      <c r="F14547" s="35">
        <v>49161603</v>
      </c>
      <c r="G14547" s="33" t="s">
        <v>15071</v>
      </c>
      <c r="H14547" s="33">
        <v>5</v>
      </c>
      <c r="I14547" s="33">
        <v>4</v>
      </c>
      <c r="J14547" s="36">
        <v>6</v>
      </c>
      <c r="K14547" s="37">
        <v>285600</v>
      </c>
      <c r="L14547" s="38" t="s">
        <v>15</v>
      </c>
      <c r="M14547" s="38" t="s">
        <v>13</v>
      </c>
    </row>
    <row r="14548" spans="1:13" s="39" customFormat="1" ht="12.75" x14ac:dyDescent="0.2">
      <c r="A14548" s="33" t="s">
        <v>13156</v>
      </c>
      <c r="B14548" s="33" t="s">
        <v>607</v>
      </c>
      <c r="C14548" s="34">
        <v>16</v>
      </c>
      <c r="D14548" s="33" t="s">
        <v>104</v>
      </c>
      <c r="E14548" s="33" t="s">
        <v>13344</v>
      </c>
      <c r="F14548" s="35">
        <v>49161608</v>
      </c>
      <c r="G14548" s="33" t="s">
        <v>15071</v>
      </c>
      <c r="H14548" s="33">
        <v>5</v>
      </c>
      <c r="I14548" s="33">
        <v>4</v>
      </c>
      <c r="J14548" s="36">
        <v>13</v>
      </c>
      <c r="K14548" s="37">
        <v>1082900</v>
      </c>
      <c r="L14548" s="38" t="s">
        <v>15</v>
      </c>
      <c r="M14548" s="38" t="s">
        <v>13</v>
      </c>
    </row>
    <row r="14549" spans="1:13" s="39" customFormat="1" ht="12.75" x14ac:dyDescent="0.2">
      <c r="A14549" s="33" t="s">
        <v>13156</v>
      </c>
      <c r="B14549" s="33" t="s">
        <v>607</v>
      </c>
      <c r="C14549" s="34">
        <v>16</v>
      </c>
      <c r="D14549" s="33" t="s">
        <v>104</v>
      </c>
      <c r="E14549" s="33" t="s">
        <v>13345</v>
      </c>
      <c r="F14549" s="35">
        <v>49221505</v>
      </c>
      <c r="G14549" s="33" t="s">
        <v>15071</v>
      </c>
      <c r="H14549" s="33">
        <v>5</v>
      </c>
      <c r="I14549" s="33">
        <v>4</v>
      </c>
      <c r="J14549" s="36">
        <v>2</v>
      </c>
      <c r="K14549" s="37">
        <v>357000</v>
      </c>
      <c r="L14549" s="38" t="s">
        <v>12962</v>
      </c>
      <c r="M14549" s="38" t="s">
        <v>13</v>
      </c>
    </row>
    <row r="14550" spans="1:13" s="39" customFormat="1" ht="12.75" x14ac:dyDescent="0.2">
      <c r="A14550" s="33" t="s">
        <v>13156</v>
      </c>
      <c r="B14550" s="33" t="s">
        <v>607</v>
      </c>
      <c r="C14550" s="34">
        <v>16</v>
      </c>
      <c r="D14550" s="33" t="s">
        <v>104</v>
      </c>
      <c r="E14550" s="33" t="s">
        <v>13346</v>
      </c>
      <c r="F14550" s="35">
        <v>49221505</v>
      </c>
      <c r="G14550" s="33" t="s">
        <v>15071</v>
      </c>
      <c r="H14550" s="33">
        <v>5</v>
      </c>
      <c r="I14550" s="33">
        <v>4</v>
      </c>
      <c r="J14550" s="36">
        <v>1</v>
      </c>
      <c r="K14550" s="37">
        <v>476000</v>
      </c>
      <c r="L14550" s="38" t="s">
        <v>15</v>
      </c>
      <c r="M14550" s="38" t="s">
        <v>13</v>
      </c>
    </row>
    <row r="14551" spans="1:13" s="39" customFormat="1" ht="12.75" x14ac:dyDescent="0.2">
      <c r="A14551" s="33" t="s">
        <v>13156</v>
      </c>
      <c r="B14551" s="33" t="s">
        <v>607</v>
      </c>
      <c r="C14551" s="34">
        <v>16</v>
      </c>
      <c r="D14551" s="33" t="s">
        <v>104</v>
      </c>
      <c r="E14551" s="33" t="s">
        <v>13347</v>
      </c>
      <c r="F14551" s="35">
        <v>60141102</v>
      </c>
      <c r="G14551" s="33" t="s">
        <v>15071</v>
      </c>
      <c r="H14551" s="33">
        <v>5</v>
      </c>
      <c r="I14551" s="33">
        <v>4</v>
      </c>
      <c r="J14551" s="36">
        <v>14</v>
      </c>
      <c r="K14551" s="37">
        <v>756000</v>
      </c>
      <c r="L14551" s="38" t="s">
        <v>15</v>
      </c>
      <c r="M14551" s="38" t="s">
        <v>13</v>
      </c>
    </row>
    <row r="14552" spans="1:13" s="39" customFormat="1" ht="12.75" x14ac:dyDescent="0.2">
      <c r="A14552" s="33" t="s">
        <v>13156</v>
      </c>
      <c r="B14552" s="33" t="s">
        <v>2381</v>
      </c>
      <c r="C14552" s="34">
        <v>16</v>
      </c>
      <c r="D14552" s="33" t="s">
        <v>114</v>
      </c>
      <c r="E14552" s="33" t="s">
        <v>13348</v>
      </c>
      <c r="F14552" s="35">
        <v>49181600</v>
      </c>
      <c r="G14552" s="33" t="s">
        <v>15071</v>
      </c>
      <c r="H14552" s="33">
        <v>4</v>
      </c>
      <c r="I14552" s="33">
        <v>4</v>
      </c>
      <c r="J14552" s="36">
        <v>152</v>
      </c>
      <c r="K14552" s="37">
        <v>56434.559999999998</v>
      </c>
      <c r="L14552" s="38" t="s">
        <v>15</v>
      </c>
      <c r="M14552" s="38" t="s">
        <v>13</v>
      </c>
    </row>
    <row r="14553" spans="1:13" s="39" customFormat="1" ht="12.75" x14ac:dyDescent="0.2">
      <c r="A14553" s="33" t="s">
        <v>13156</v>
      </c>
      <c r="B14553" s="33" t="s">
        <v>611</v>
      </c>
      <c r="C14553" s="34">
        <v>16</v>
      </c>
      <c r="D14553" s="33" t="s">
        <v>108</v>
      </c>
      <c r="E14553" s="33" t="s">
        <v>13349</v>
      </c>
      <c r="F14553" s="35">
        <v>80101500</v>
      </c>
      <c r="G14553" s="33" t="s">
        <v>15071</v>
      </c>
      <c r="H14553" s="33">
        <v>1</v>
      </c>
      <c r="I14553" s="33">
        <v>10</v>
      </c>
      <c r="J14553" s="36">
        <v>1</v>
      </c>
      <c r="K14553" s="37">
        <v>6247500</v>
      </c>
      <c r="L14553" s="38" t="s">
        <v>12</v>
      </c>
      <c r="M14553" s="38" t="s">
        <v>13</v>
      </c>
    </row>
    <row r="14554" spans="1:13" s="39" customFormat="1" ht="12.75" x14ac:dyDescent="0.2">
      <c r="A14554" s="33" t="s">
        <v>13156</v>
      </c>
      <c r="B14554" s="33" t="s">
        <v>611</v>
      </c>
      <c r="C14554" s="34">
        <v>16</v>
      </c>
      <c r="D14554" s="33" t="s">
        <v>108</v>
      </c>
      <c r="E14554" s="33" t="s">
        <v>13350</v>
      </c>
      <c r="F14554" s="35">
        <v>12142104</v>
      </c>
      <c r="G14554" s="33" t="s">
        <v>15071</v>
      </c>
      <c r="H14554" s="33">
        <v>4</v>
      </c>
      <c r="I14554" s="33">
        <v>4</v>
      </c>
      <c r="J14554" s="36">
        <v>1</v>
      </c>
      <c r="K14554" s="37">
        <v>120904</v>
      </c>
      <c r="L14554" s="38" t="s">
        <v>12</v>
      </c>
      <c r="M14554" s="38" t="s">
        <v>13</v>
      </c>
    </row>
    <row r="14555" spans="1:13" s="39" customFormat="1" ht="12.75" x14ac:dyDescent="0.2">
      <c r="A14555" s="33" t="s">
        <v>13156</v>
      </c>
      <c r="B14555" s="33" t="s">
        <v>611</v>
      </c>
      <c r="C14555" s="34">
        <v>16</v>
      </c>
      <c r="D14555" s="33" t="s">
        <v>108</v>
      </c>
      <c r="E14555" s="33" t="s">
        <v>13351</v>
      </c>
      <c r="F14555" s="35">
        <v>12142104</v>
      </c>
      <c r="G14555" s="33" t="s">
        <v>15071</v>
      </c>
      <c r="H14555" s="33">
        <v>4</v>
      </c>
      <c r="I14555" s="33">
        <v>4</v>
      </c>
      <c r="J14555" s="36">
        <v>1</v>
      </c>
      <c r="K14555" s="37">
        <v>142800</v>
      </c>
      <c r="L14555" s="38" t="s">
        <v>12</v>
      </c>
      <c r="M14555" s="38" t="s">
        <v>13</v>
      </c>
    </row>
    <row r="14556" spans="1:13" s="39" customFormat="1" ht="12.75" x14ac:dyDescent="0.2">
      <c r="A14556" s="33" t="s">
        <v>13156</v>
      </c>
      <c r="B14556" s="33" t="s">
        <v>611</v>
      </c>
      <c r="C14556" s="34">
        <v>16</v>
      </c>
      <c r="D14556" s="33" t="s">
        <v>108</v>
      </c>
      <c r="E14556" s="33" t="s">
        <v>13352</v>
      </c>
      <c r="F14556" s="35">
        <v>72101516</v>
      </c>
      <c r="G14556" s="33" t="s">
        <v>15071</v>
      </c>
      <c r="H14556" s="33">
        <v>6</v>
      </c>
      <c r="I14556" s="33">
        <v>6</v>
      </c>
      <c r="J14556" s="36">
        <v>1</v>
      </c>
      <c r="K14556" s="37">
        <v>1876000</v>
      </c>
      <c r="L14556" s="38" t="s">
        <v>12</v>
      </c>
      <c r="M14556" s="38" t="s">
        <v>13</v>
      </c>
    </row>
    <row r="14557" spans="1:13" s="39" customFormat="1" ht="12.75" x14ac:dyDescent="0.2">
      <c r="A14557" s="33" t="s">
        <v>38</v>
      </c>
      <c r="B14557" s="33" t="s">
        <v>546</v>
      </c>
      <c r="C14557" s="34">
        <v>10</v>
      </c>
      <c r="D14557" s="33" t="s">
        <v>43</v>
      </c>
      <c r="E14557" s="33" t="s">
        <v>43</v>
      </c>
      <c r="F14557" s="35">
        <v>0</v>
      </c>
      <c r="G14557" s="33" t="s">
        <v>15071</v>
      </c>
      <c r="H14557" s="33">
        <v>1</v>
      </c>
      <c r="I14557" s="33">
        <v>6</v>
      </c>
      <c r="J14557" s="36">
        <v>1</v>
      </c>
      <c r="K14557" s="37">
        <v>45000000</v>
      </c>
      <c r="L14557" s="38" t="s">
        <v>12</v>
      </c>
      <c r="M14557" s="38" t="s">
        <v>13</v>
      </c>
    </row>
    <row r="14558" spans="1:13" s="39" customFormat="1" ht="12.75" x14ac:dyDescent="0.2">
      <c r="A14558" s="33" t="s">
        <v>38</v>
      </c>
      <c r="B14558" s="33" t="s">
        <v>550</v>
      </c>
      <c r="C14558" s="34">
        <v>10</v>
      </c>
      <c r="D14558" s="33" t="s">
        <v>439</v>
      </c>
      <c r="E14558" s="33" t="s">
        <v>13607</v>
      </c>
      <c r="F14558" s="35">
        <v>93161602</v>
      </c>
      <c r="G14558" s="33" t="s">
        <v>15071</v>
      </c>
      <c r="H14558" s="33">
        <v>1</v>
      </c>
      <c r="I14558" s="33">
        <v>6</v>
      </c>
      <c r="J14558" s="36">
        <v>1</v>
      </c>
      <c r="K14558" s="37">
        <v>7681188</v>
      </c>
      <c r="L14558" s="38" t="s">
        <v>12</v>
      </c>
      <c r="M14558" s="38" t="s">
        <v>13</v>
      </c>
    </row>
    <row r="14559" spans="1:13" s="39" customFormat="1" ht="12.75" x14ac:dyDescent="0.2">
      <c r="A14559" s="33" t="s">
        <v>38</v>
      </c>
      <c r="B14559" s="33" t="s">
        <v>553</v>
      </c>
      <c r="C14559" s="34">
        <v>10</v>
      </c>
      <c r="D14559" s="33" t="s">
        <v>74</v>
      </c>
      <c r="E14559" s="33" t="s">
        <v>13608</v>
      </c>
      <c r="F14559" s="35">
        <v>27112148</v>
      </c>
      <c r="G14559" s="33" t="s">
        <v>15071</v>
      </c>
      <c r="H14559" s="33">
        <v>1</v>
      </c>
      <c r="I14559" s="33">
        <v>6</v>
      </c>
      <c r="J14559" s="36">
        <v>2</v>
      </c>
      <c r="K14559" s="37">
        <v>77140</v>
      </c>
      <c r="L14559" s="38" t="s">
        <v>15</v>
      </c>
      <c r="M14559" s="38" t="s">
        <v>13</v>
      </c>
    </row>
    <row r="14560" spans="1:13" s="39" customFormat="1" ht="12.75" x14ac:dyDescent="0.2">
      <c r="A14560" s="33" t="s">
        <v>38</v>
      </c>
      <c r="B14560" s="33" t="s">
        <v>553</v>
      </c>
      <c r="C14560" s="34">
        <v>10</v>
      </c>
      <c r="D14560" s="33" t="s">
        <v>74</v>
      </c>
      <c r="E14560" s="33" t="s">
        <v>13609</v>
      </c>
      <c r="F14560" s="35">
        <v>27111514</v>
      </c>
      <c r="G14560" s="33" t="s">
        <v>15071</v>
      </c>
      <c r="H14560" s="33">
        <v>1</v>
      </c>
      <c r="I14560" s="33">
        <v>6</v>
      </c>
      <c r="J14560" s="36">
        <v>2</v>
      </c>
      <c r="K14560" s="37">
        <v>26390</v>
      </c>
      <c r="L14560" s="38" t="s">
        <v>15</v>
      </c>
      <c r="M14560" s="38" t="s">
        <v>13</v>
      </c>
    </row>
    <row r="14561" spans="1:13" s="39" customFormat="1" ht="12.75" x14ac:dyDescent="0.2">
      <c r="A14561" s="33" t="s">
        <v>38</v>
      </c>
      <c r="B14561" s="33" t="s">
        <v>553</v>
      </c>
      <c r="C14561" s="34">
        <v>10</v>
      </c>
      <c r="D14561" s="33" t="s">
        <v>74</v>
      </c>
      <c r="E14561" s="33" t="s">
        <v>15059</v>
      </c>
      <c r="F14561" s="35">
        <v>27111552</v>
      </c>
      <c r="G14561" s="33" t="s">
        <v>15071</v>
      </c>
      <c r="H14561" s="33">
        <v>1</v>
      </c>
      <c r="I14561" s="33">
        <v>6</v>
      </c>
      <c r="J14561" s="36">
        <v>10</v>
      </c>
      <c r="K14561" s="37">
        <v>35530</v>
      </c>
      <c r="L14561" s="38" t="s">
        <v>15</v>
      </c>
      <c r="M14561" s="38" t="s">
        <v>13</v>
      </c>
    </row>
    <row r="14562" spans="1:13" s="39" customFormat="1" ht="12.75" x14ac:dyDescent="0.2">
      <c r="A14562" s="33" t="s">
        <v>38</v>
      </c>
      <c r="B14562" s="33" t="s">
        <v>553</v>
      </c>
      <c r="C14562" s="34">
        <v>10</v>
      </c>
      <c r="D14562" s="33" t="s">
        <v>74</v>
      </c>
      <c r="E14562" s="33" t="s">
        <v>13610</v>
      </c>
      <c r="F14562" s="35">
        <v>39121310</v>
      </c>
      <c r="G14562" s="33" t="s">
        <v>15071</v>
      </c>
      <c r="H14562" s="33">
        <v>1</v>
      </c>
      <c r="I14562" s="33">
        <v>6</v>
      </c>
      <c r="J14562" s="36">
        <v>2</v>
      </c>
      <c r="K14562" s="37">
        <v>1461600</v>
      </c>
      <c r="L14562" s="38" t="s">
        <v>15</v>
      </c>
      <c r="M14562" s="38" t="s">
        <v>13</v>
      </c>
    </row>
    <row r="14563" spans="1:13" s="39" customFormat="1" ht="12.75" x14ac:dyDescent="0.2">
      <c r="A14563" s="33" t="s">
        <v>38</v>
      </c>
      <c r="B14563" s="33" t="s">
        <v>553</v>
      </c>
      <c r="C14563" s="34">
        <v>10</v>
      </c>
      <c r="D14563" s="33" t="s">
        <v>74</v>
      </c>
      <c r="E14563" s="33" t="s">
        <v>13611</v>
      </c>
      <c r="F14563" s="35">
        <v>41115309</v>
      </c>
      <c r="G14563" s="33" t="s">
        <v>15071</v>
      </c>
      <c r="H14563" s="33">
        <v>1</v>
      </c>
      <c r="I14563" s="33">
        <v>6</v>
      </c>
      <c r="J14563" s="36">
        <v>6</v>
      </c>
      <c r="K14563" s="37">
        <v>91350</v>
      </c>
      <c r="L14563" s="38" t="s">
        <v>15</v>
      </c>
      <c r="M14563" s="38" t="s">
        <v>13</v>
      </c>
    </row>
    <row r="14564" spans="1:13" s="39" customFormat="1" ht="12.75" x14ac:dyDescent="0.2">
      <c r="A14564" s="33" t="s">
        <v>38</v>
      </c>
      <c r="B14564" s="33" t="s">
        <v>553</v>
      </c>
      <c r="C14564" s="34">
        <v>10</v>
      </c>
      <c r="D14564" s="33" t="s">
        <v>74</v>
      </c>
      <c r="E14564" s="33" t="s">
        <v>13612</v>
      </c>
      <c r="F14564" s="35">
        <v>27112409</v>
      </c>
      <c r="G14564" s="33" t="s">
        <v>15071</v>
      </c>
      <c r="H14564" s="33">
        <v>1</v>
      </c>
      <c r="I14564" s="33">
        <v>6</v>
      </c>
      <c r="J14564" s="36">
        <v>2</v>
      </c>
      <c r="K14564" s="37">
        <v>253750</v>
      </c>
      <c r="L14564" s="38" t="s">
        <v>15</v>
      </c>
      <c r="M14564" s="38" t="s">
        <v>13</v>
      </c>
    </row>
    <row r="14565" spans="1:13" s="39" customFormat="1" ht="12.75" x14ac:dyDescent="0.2">
      <c r="A14565" s="33" t="s">
        <v>38</v>
      </c>
      <c r="B14565" s="33" t="s">
        <v>553</v>
      </c>
      <c r="C14565" s="34">
        <v>10</v>
      </c>
      <c r="D14565" s="33" t="s">
        <v>74</v>
      </c>
      <c r="E14565" s="33" t="s">
        <v>13613</v>
      </c>
      <c r="F14565" s="35">
        <v>23101508</v>
      </c>
      <c r="G14565" s="33" t="s">
        <v>15071</v>
      </c>
      <c r="H14565" s="33">
        <v>1</v>
      </c>
      <c r="I14565" s="33">
        <v>6</v>
      </c>
      <c r="J14565" s="36">
        <v>2</v>
      </c>
      <c r="K14565" s="37">
        <v>50750</v>
      </c>
      <c r="L14565" s="38" t="s">
        <v>15</v>
      </c>
      <c r="M14565" s="38" t="s">
        <v>13</v>
      </c>
    </row>
    <row r="14566" spans="1:13" s="39" customFormat="1" ht="12.75" x14ac:dyDescent="0.2">
      <c r="A14566" s="33" t="s">
        <v>38</v>
      </c>
      <c r="B14566" s="33" t="s">
        <v>553</v>
      </c>
      <c r="C14566" s="34">
        <v>10</v>
      </c>
      <c r="D14566" s="33" t="s">
        <v>74</v>
      </c>
      <c r="E14566" s="33" t="s">
        <v>13614</v>
      </c>
      <c r="F14566" s="35">
        <v>27112700</v>
      </c>
      <c r="G14566" s="33" t="s">
        <v>15071</v>
      </c>
      <c r="H14566" s="33">
        <v>1</v>
      </c>
      <c r="I14566" s="33">
        <v>6</v>
      </c>
      <c r="J14566" s="36">
        <v>1</v>
      </c>
      <c r="K14566" s="37">
        <v>111650</v>
      </c>
      <c r="L14566" s="38" t="s">
        <v>15</v>
      </c>
      <c r="M14566" s="38" t="s">
        <v>13</v>
      </c>
    </row>
    <row r="14567" spans="1:13" s="39" customFormat="1" ht="12.75" x14ac:dyDescent="0.2">
      <c r="A14567" s="33" t="s">
        <v>38</v>
      </c>
      <c r="B14567" s="33" t="s">
        <v>553</v>
      </c>
      <c r="C14567" s="34">
        <v>10</v>
      </c>
      <c r="D14567" s="33" t="s">
        <v>74</v>
      </c>
      <c r="E14567" s="33" t="s">
        <v>13615</v>
      </c>
      <c r="F14567" s="35">
        <v>20122005</v>
      </c>
      <c r="G14567" s="33" t="s">
        <v>15071</v>
      </c>
      <c r="H14567" s="33">
        <v>1</v>
      </c>
      <c r="I14567" s="33">
        <v>6</v>
      </c>
      <c r="J14567" s="36">
        <v>1</v>
      </c>
      <c r="K14567" s="37">
        <v>280000</v>
      </c>
      <c r="L14567" s="38" t="s">
        <v>15</v>
      </c>
      <c r="M14567" s="38" t="s">
        <v>13</v>
      </c>
    </row>
    <row r="14568" spans="1:13" s="39" customFormat="1" ht="12.75" x14ac:dyDescent="0.2">
      <c r="A14568" s="33" t="s">
        <v>38</v>
      </c>
      <c r="B14568" s="33" t="s">
        <v>553</v>
      </c>
      <c r="C14568" s="34">
        <v>10</v>
      </c>
      <c r="D14568" s="33" t="s">
        <v>74</v>
      </c>
      <c r="E14568" s="33" t="s">
        <v>13616</v>
      </c>
      <c r="F14568" s="35">
        <v>39111610</v>
      </c>
      <c r="G14568" s="33" t="s">
        <v>15071</v>
      </c>
      <c r="H14568" s="33">
        <v>1</v>
      </c>
      <c r="I14568" s="33">
        <v>6</v>
      </c>
      <c r="J14568" s="36">
        <v>2</v>
      </c>
      <c r="K14568" s="37">
        <v>700000</v>
      </c>
      <c r="L14568" s="38" t="s">
        <v>15</v>
      </c>
      <c r="M14568" s="38" t="s">
        <v>13</v>
      </c>
    </row>
    <row r="14569" spans="1:13" s="39" customFormat="1" ht="12.75" x14ac:dyDescent="0.2">
      <c r="A14569" s="33" t="s">
        <v>38</v>
      </c>
      <c r="B14569" s="33" t="s">
        <v>553</v>
      </c>
      <c r="C14569" s="34">
        <v>10</v>
      </c>
      <c r="D14569" s="33" t="s">
        <v>74</v>
      </c>
      <c r="E14569" s="33" t="s">
        <v>13617</v>
      </c>
      <c r="F14569" s="35">
        <v>39111610</v>
      </c>
      <c r="G14569" s="33" t="s">
        <v>15071</v>
      </c>
      <c r="H14569" s="33">
        <v>1</v>
      </c>
      <c r="I14569" s="33">
        <v>6</v>
      </c>
      <c r="J14569" s="36">
        <v>2</v>
      </c>
      <c r="K14569" s="37">
        <v>300000</v>
      </c>
      <c r="L14569" s="38" t="s">
        <v>15</v>
      </c>
      <c r="M14569" s="38" t="s">
        <v>13</v>
      </c>
    </row>
    <row r="14570" spans="1:13" s="39" customFormat="1" ht="12.75" x14ac:dyDescent="0.2">
      <c r="A14570" s="33" t="s">
        <v>38</v>
      </c>
      <c r="B14570" s="33" t="s">
        <v>553</v>
      </c>
      <c r="C14570" s="34">
        <v>10</v>
      </c>
      <c r="D14570" s="33" t="s">
        <v>74</v>
      </c>
      <c r="E14570" s="33" t="s">
        <v>13618</v>
      </c>
      <c r="F14570" s="35">
        <v>27111814</v>
      </c>
      <c r="G14570" s="33" t="s">
        <v>15071</v>
      </c>
      <c r="H14570" s="33">
        <v>1</v>
      </c>
      <c r="I14570" s="33">
        <v>6</v>
      </c>
      <c r="J14570" s="36">
        <v>1</v>
      </c>
      <c r="K14570" s="37">
        <v>100000</v>
      </c>
      <c r="L14570" s="38" t="s">
        <v>15</v>
      </c>
      <c r="M14570" s="38" t="s">
        <v>13</v>
      </c>
    </row>
    <row r="14571" spans="1:13" s="39" customFormat="1" ht="12.75" x14ac:dyDescent="0.2">
      <c r="A14571" s="33" t="s">
        <v>38</v>
      </c>
      <c r="B14571" s="33" t="s">
        <v>553</v>
      </c>
      <c r="C14571" s="34">
        <v>10</v>
      </c>
      <c r="D14571" s="33" t="s">
        <v>74</v>
      </c>
      <c r="E14571" s="33" t="s">
        <v>13619</v>
      </c>
      <c r="F14571" s="35">
        <v>40141736</v>
      </c>
      <c r="G14571" s="33" t="s">
        <v>15071</v>
      </c>
      <c r="H14571" s="33">
        <v>1</v>
      </c>
      <c r="I14571" s="33">
        <v>6</v>
      </c>
      <c r="J14571" s="36">
        <v>1</v>
      </c>
      <c r="K14571" s="37">
        <v>150000</v>
      </c>
      <c r="L14571" s="38" t="s">
        <v>15</v>
      </c>
      <c r="M14571" s="38" t="s">
        <v>13</v>
      </c>
    </row>
    <row r="14572" spans="1:13" s="39" customFormat="1" ht="12.75" x14ac:dyDescent="0.2">
      <c r="A14572" s="33" t="s">
        <v>38</v>
      </c>
      <c r="B14572" s="33" t="s">
        <v>553</v>
      </c>
      <c r="C14572" s="34">
        <v>10</v>
      </c>
      <c r="D14572" s="33" t="s">
        <v>74</v>
      </c>
      <c r="E14572" s="33" t="s">
        <v>13620</v>
      </c>
      <c r="F14572" s="35">
        <v>23271712</v>
      </c>
      <c r="G14572" s="33" t="s">
        <v>15071</v>
      </c>
      <c r="H14572" s="33">
        <v>1</v>
      </c>
      <c r="I14572" s="33">
        <v>6</v>
      </c>
      <c r="J14572" s="36">
        <v>1</v>
      </c>
      <c r="K14572" s="37">
        <v>300000</v>
      </c>
      <c r="L14572" s="38" t="s">
        <v>15</v>
      </c>
      <c r="M14572" s="38" t="s">
        <v>13</v>
      </c>
    </row>
    <row r="14573" spans="1:13" s="39" customFormat="1" ht="12.75" x14ac:dyDescent="0.2">
      <c r="A14573" s="33" t="s">
        <v>38</v>
      </c>
      <c r="B14573" s="33" t="s">
        <v>553</v>
      </c>
      <c r="C14573" s="34">
        <v>10</v>
      </c>
      <c r="D14573" s="33" t="s">
        <v>74</v>
      </c>
      <c r="E14573" s="33" t="s">
        <v>13621</v>
      </c>
      <c r="F14573" s="35">
        <v>27112717</v>
      </c>
      <c r="G14573" s="33" t="s">
        <v>15071</v>
      </c>
      <c r="H14573" s="33">
        <v>1</v>
      </c>
      <c r="I14573" s="33">
        <v>6</v>
      </c>
      <c r="J14573" s="36">
        <v>1</v>
      </c>
      <c r="K14573" s="37">
        <v>250000</v>
      </c>
      <c r="L14573" s="38" t="s">
        <v>15</v>
      </c>
      <c r="M14573" s="38" t="s">
        <v>13</v>
      </c>
    </row>
    <row r="14574" spans="1:13" s="39" customFormat="1" ht="12.75" x14ac:dyDescent="0.2">
      <c r="A14574" s="33" t="s">
        <v>38</v>
      </c>
      <c r="B14574" s="33" t="s">
        <v>553</v>
      </c>
      <c r="C14574" s="34">
        <v>10</v>
      </c>
      <c r="D14574" s="33" t="s">
        <v>74</v>
      </c>
      <c r="E14574" s="33" t="s">
        <v>13622</v>
      </c>
      <c r="F14574" s="35">
        <v>41111917</v>
      </c>
      <c r="G14574" s="33" t="s">
        <v>15071</v>
      </c>
      <c r="H14574" s="33">
        <v>1</v>
      </c>
      <c r="I14574" s="33">
        <v>6</v>
      </c>
      <c r="J14574" s="36">
        <v>1</v>
      </c>
      <c r="K14574" s="37">
        <v>357000</v>
      </c>
      <c r="L14574" s="38" t="s">
        <v>15</v>
      </c>
      <c r="M14574" s="38" t="s">
        <v>13</v>
      </c>
    </row>
    <row r="14575" spans="1:13" s="39" customFormat="1" ht="12.75" x14ac:dyDescent="0.2">
      <c r="A14575" s="33" t="s">
        <v>38</v>
      </c>
      <c r="B14575" s="33" t="s">
        <v>553</v>
      </c>
      <c r="C14575" s="34">
        <v>10</v>
      </c>
      <c r="D14575" s="33" t="s">
        <v>74</v>
      </c>
      <c r="E14575" s="33" t="s">
        <v>13623</v>
      </c>
      <c r="F14575" s="35">
        <v>39121311</v>
      </c>
      <c r="G14575" s="33" t="s">
        <v>15071</v>
      </c>
      <c r="H14575" s="33">
        <v>1</v>
      </c>
      <c r="I14575" s="33">
        <v>6</v>
      </c>
      <c r="J14575" s="36">
        <v>1</v>
      </c>
      <c r="K14575" s="37">
        <v>33861450</v>
      </c>
      <c r="L14575" s="38" t="s">
        <v>15</v>
      </c>
      <c r="M14575" s="38" t="s">
        <v>13</v>
      </c>
    </row>
    <row r="14576" spans="1:13" s="39" customFormat="1" ht="12.75" x14ac:dyDescent="0.2">
      <c r="A14576" s="33" t="s">
        <v>38</v>
      </c>
      <c r="B14576" s="33" t="s">
        <v>553</v>
      </c>
      <c r="C14576" s="34">
        <v>10</v>
      </c>
      <c r="D14576" s="33" t="s">
        <v>74</v>
      </c>
      <c r="E14576" s="33" t="s">
        <v>13624</v>
      </c>
      <c r="F14576" s="35">
        <v>41111917</v>
      </c>
      <c r="G14576" s="33" t="s">
        <v>15071</v>
      </c>
      <c r="H14576" s="33">
        <v>1</v>
      </c>
      <c r="I14576" s="33">
        <v>6</v>
      </c>
      <c r="J14576" s="36">
        <v>1</v>
      </c>
      <c r="K14576" s="37">
        <v>7973000</v>
      </c>
      <c r="L14576" s="38" t="s">
        <v>15</v>
      </c>
      <c r="M14576" s="38" t="s">
        <v>13</v>
      </c>
    </row>
    <row r="14577" spans="1:13" s="39" customFormat="1" ht="12.75" x14ac:dyDescent="0.2">
      <c r="A14577" s="33" t="s">
        <v>38</v>
      </c>
      <c r="B14577" s="33" t="s">
        <v>553</v>
      </c>
      <c r="C14577" s="34">
        <v>10</v>
      </c>
      <c r="D14577" s="33" t="s">
        <v>74</v>
      </c>
      <c r="E14577" s="33" t="s">
        <v>13625</v>
      </c>
      <c r="F14577" s="35">
        <v>26101757</v>
      </c>
      <c r="G14577" s="33" t="s">
        <v>15071</v>
      </c>
      <c r="H14577" s="33">
        <v>1</v>
      </c>
      <c r="I14577" s="33">
        <v>6</v>
      </c>
      <c r="J14577" s="36">
        <v>1</v>
      </c>
      <c r="K14577" s="37">
        <v>214200</v>
      </c>
      <c r="L14577" s="38" t="s">
        <v>15</v>
      </c>
      <c r="M14577" s="38" t="s">
        <v>13</v>
      </c>
    </row>
    <row r="14578" spans="1:13" s="39" customFormat="1" ht="12.75" x14ac:dyDescent="0.2">
      <c r="A14578" s="33" t="s">
        <v>38</v>
      </c>
      <c r="B14578" s="33" t="s">
        <v>553</v>
      </c>
      <c r="C14578" s="34">
        <v>10</v>
      </c>
      <c r="D14578" s="33" t="s">
        <v>74</v>
      </c>
      <c r="E14578" s="33" t="s">
        <v>13626</v>
      </c>
      <c r="F14578" s="35">
        <v>41113630</v>
      </c>
      <c r="G14578" s="33" t="s">
        <v>15071</v>
      </c>
      <c r="H14578" s="33">
        <v>1</v>
      </c>
      <c r="I14578" s="33">
        <v>6</v>
      </c>
      <c r="J14578" s="36">
        <v>1</v>
      </c>
      <c r="K14578" s="37">
        <v>2499000</v>
      </c>
      <c r="L14578" s="38" t="s">
        <v>15</v>
      </c>
      <c r="M14578" s="38" t="s">
        <v>13</v>
      </c>
    </row>
    <row r="14579" spans="1:13" s="39" customFormat="1" ht="12.75" x14ac:dyDescent="0.2">
      <c r="A14579" s="33" t="s">
        <v>38</v>
      </c>
      <c r="B14579" s="33" t="s">
        <v>553</v>
      </c>
      <c r="C14579" s="34">
        <v>10</v>
      </c>
      <c r="D14579" s="33" t="s">
        <v>74</v>
      </c>
      <c r="E14579" s="33" t="s">
        <v>13627</v>
      </c>
      <c r="F14579" s="35">
        <v>41114519</v>
      </c>
      <c r="G14579" s="33" t="s">
        <v>15071</v>
      </c>
      <c r="H14579" s="33">
        <v>1</v>
      </c>
      <c r="I14579" s="33">
        <v>6</v>
      </c>
      <c r="J14579" s="36">
        <v>2</v>
      </c>
      <c r="K14579" s="37">
        <v>4284000</v>
      </c>
      <c r="L14579" s="38" t="s">
        <v>15</v>
      </c>
      <c r="M14579" s="38" t="s">
        <v>13</v>
      </c>
    </row>
    <row r="14580" spans="1:13" s="39" customFormat="1" ht="12.75" x14ac:dyDescent="0.2">
      <c r="A14580" s="33" t="s">
        <v>38</v>
      </c>
      <c r="B14580" s="33" t="s">
        <v>553</v>
      </c>
      <c r="C14580" s="34">
        <v>10</v>
      </c>
      <c r="D14580" s="33" t="s">
        <v>74</v>
      </c>
      <c r="E14580" s="33" t="s">
        <v>13628</v>
      </c>
      <c r="F14580" s="35">
        <v>24101612</v>
      </c>
      <c r="G14580" s="33" t="s">
        <v>15071</v>
      </c>
      <c r="H14580" s="33">
        <v>1</v>
      </c>
      <c r="I14580" s="33">
        <v>6</v>
      </c>
      <c r="J14580" s="36">
        <v>1</v>
      </c>
      <c r="K14580" s="37">
        <v>4641000</v>
      </c>
      <c r="L14580" s="38" t="s">
        <v>15</v>
      </c>
      <c r="M14580" s="38" t="s">
        <v>13</v>
      </c>
    </row>
    <row r="14581" spans="1:13" s="39" customFormat="1" ht="12.75" x14ac:dyDescent="0.2">
      <c r="A14581" s="33" t="s">
        <v>38</v>
      </c>
      <c r="B14581" s="33" t="s">
        <v>553</v>
      </c>
      <c r="C14581" s="34">
        <v>10</v>
      </c>
      <c r="D14581" s="33" t="s">
        <v>74</v>
      </c>
      <c r="E14581" s="33" t="s">
        <v>13629</v>
      </c>
      <c r="F14581" s="35">
        <v>41111917</v>
      </c>
      <c r="G14581" s="33" t="s">
        <v>15071</v>
      </c>
      <c r="H14581" s="33">
        <v>1</v>
      </c>
      <c r="I14581" s="33">
        <v>6</v>
      </c>
      <c r="J14581" s="36">
        <v>1</v>
      </c>
      <c r="K14581" s="37">
        <v>648900</v>
      </c>
      <c r="L14581" s="38" t="s">
        <v>15</v>
      </c>
      <c r="M14581" s="38" t="s">
        <v>13</v>
      </c>
    </row>
    <row r="14582" spans="1:13" s="39" customFormat="1" ht="12.75" x14ac:dyDescent="0.2">
      <c r="A14582" s="33" t="s">
        <v>38</v>
      </c>
      <c r="B14582" s="33" t="s">
        <v>553</v>
      </c>
      <c r="C14582" s="34">
        <v>10</v>
      </c>
      <c r="D14582" s="33" t="s">
        <v>74</v>
      </c>
      <c r="E14582" s="33" t="s">
        <v>13630</v>
      </c>
      <c r="F14582" s="35">
        <v>26111704</v>
      </c>
      <c r="G14582" s="33" t="s">
        <v>15071</v>
      </c>
      <c r="H14582" s="33">
        <v>1</v>
      </c>
      <c r="I14582" s="33">
        <v>6</v>
      </c>
      <c r="J14582" s="36">
        <v>1</v>
      </c>
      <c r="K14582" s="37">
        <v>714000</v>
      </c>
      <c r="L14582" s="38" t="s">
        <v>15</v>
      </c>
      <c r="M14582" s="38" t="s">
        <v>13</v>
      </c>
    </row>
    <row r="14583" spans="1:13" s="39" customFormat="1" ht="12.75" x14ac:dyDescent="0.2">
      <c r="A14583" s="33" t="s">
        <v>38</v>
      </c>
      <c r="B14583" s="33" t="s">
        <v>553</v>
      </c>
      <c r="C14583" s="34">
        <v>10</v>
      </c>
      <c r="D14583" s="33" t="s">
        <v>74</v>
      </c>
      <c r="E14583" s="33" t="s">
        <v>13631</v>
      </c>
      <c r="F14583" s="35">
        <v>20142904</v>
      </c>
      <c r="G14583" s="33" t="s">
        <v>15071</v>
      </c>
      <c r="H14583" s="33">
        <v>1</v>
      </c>
      <c r="I14583" s="33">
        <v>6</v>
      </c>
      <c r="J14583" s="36">
        <v>1</v>
      </c>
      <c r="K14583" s="37">
        <v>3332000</v>
      </c>
      <c r="L14583" s="38" t="s">
        <v>15</v>
      </c>
      <c r="M14583" s="38" t="s">
        <v>13</v>
      </c>
    </row>
    <row r="14584" spans="1:13" s="39" customFormat="1" ht="12.75" x14ac:dyDescent="0.2">
      <c r="A14584" s="33" t="s">
        <v>38</v>
      </c>
      <c r="B14584" s="33" t="s">
        <v>557</v>
      </c>
      <c r="C14584" s="34">
        <v>10</v>
      </c>
      <c r="D14584" s="33" t="s">
        <v>77</v>
      </c>
      <c r="E14584" s="33" t="s">
        <v>13632</v>
      </c>
      <c r="F14584" s="35">
        <v>52151905</v>
      </c>
      <c r="G14584" s="33" t="s">
        <v>15071</v>
      </c>
      <c r="H14584" s="33">
        <v>1</v>
      </c>
      <c r="I14584" s="33">
        <v>6</v>
      </c>
      <c r="J14584" s="36">
        <v>2</v>
      </c>
      <c r="K14584" s="37">
        <v>44398</v>
      </c>
      <c r="L14584" s="38" t="s">
        <v>15</v>
      </c>
      <c r="M14584" s="38" t="s">
        <v>13</v>
      </c>
    </row>
    <row r="14585" spans="1:13" s="39" customFormat="1" ht="12.75" x14ac:dyDescent="0.2">
      <c r="A14585" s="33" t="s">
        <v>38</v>
      </c>
      <c r="B14585" s="33" t="s">
        <v>557</v>
      </c>
      <c r="C14585" s="34">
        <v>10</v>
      </c>
      <c r="D14585" s="33" t="s">
        <v>77</v>
      </c>
      <c r="E14585" s="33" t="s">
        <v>13633</v>
      </c>
      <c r="F14585" s="35">
        <v>52151604</v>
      </c>
      <c r="G14585" s="33" t="s">
        <v>15071</v>
      </c>
      <c r="H14585" s="33">
        <v>1</v>
      </c>
      <c r="I14585" s="33">
        <v>6</v>
      </c>
      <c r="J14585" s="36">
        <v>2</v>
      </c>
      <c r="K14585" s="37">
        <v>17758</v>
      </c>
      <c r="L14585" s="38" t="s">
        <v>15</v>
      </c>
      <c r="M14585" s="38" t="s">
        <v>13</v>
      </c>
    </row>
    <row r="14586" spans="1:13" s="39" customFormat="1" ht="12.75" x14ac:dyDescent="0.2">
      <c r="A14586" s="33" t="s">
        <v>38</v>
      </c>
      <c r="B14586" s="33" t="s">
        <v>557</v>
      </c>
      <c r="C14586" s="34">
        <v>10</v>
      </c>
      <c r="D14586" s="33" t="s">
        <v>77</v>
      </c>
      <c r="E14586" s="33" t="s">
        <v>13634</v>
      </c>
      <c r="F14586" s="35">
        <v>52151604</v>
      </c>
      <c r="G14586" s="33" t="s">
        <v>15071</v>
      </c>
      <c r="H14586" s="33">
        <v>1</v>
      </c>
      <c r="I14586" s="33">
        <v>6</v>
      </c>
      <c r="J14586" s="36">
        <v>2</v>
      </c>
      <c r="K14586" s="37">
        <v>41438</v>
      </c>
      <c r="L14586" s="38" t="s">
        <v>15</v>
      </c>
      <c r="M14586" s="38" t="s">
        <v>13</v>
      </c>
    </row>
    <row r="14587" spans="1:13" s="39" customFormat="1" ht="12.75" x14ac:dyDescent="0.2">
      <c r="A14587" s="33" t="s">
        <v>38</v>
      </c>
      <c r="B14587" s="33" t="s">
        <v>557</v>
      </c>
      <c r="C14587" s="34">
        <v>10</v>
      </c>
      <c r="D14587" s="33" t="s">
        <v>77</v>
      </c>
      <c r="E14587" s="33" t="s">
        <v>13635</v>
      </c>
      <c r="F14587" s="35">
        <v>52152104</v>
      </c>
      <c r="G14587" s="33" t="s">
        <v>15071</v>
      </c>
      <c r="H14587" s="33">
        <v>1</v>
      </c>
      <c r="I14587" s="33">
        <v>6</v>
      </c>
      <c r="J14587" s="36">
        <v>35</v>
      </c>
      <c r="K14587" s="37">
        <v>414400</v>
      </c>
      <c r="L14587" s="38" t="s">
        <v>15</v>
      </c>
      <c r="M14587" s="38" t="s">
        <v>13</v>
      </c>
    </row>
    <row r="14588" spans="1:13" s="39" customFormat="1" ht="12.75" x14ac:dyDescent="0.2">
      <c r="A14588" s="33" t="s">
        <v>38</v>
      </c>
      <c r="B14588" s="33" t="s">
        <v>557</v>
      </c>
      <c r="C14588" s="34">
        <v>10</v>
      </c>
      <c r="D14588" s="33" t="s">
        <v>77</v>
      </c>
      <c r="E14588" s="33" t="s">
        <v>13636</v>
      </c>
      <c r="F14588" s="35">
        <v>52152104</v>
      </c>
      <c r="G14588" s="33" t="s">
        <v>15071</v>
      </c>
      <c r="H14588" s="33">
        <v>1</v>
      </c>
      <c r="I14588" s="33">
        <v>6</v>
      </c>
      <c r="J14588" s="36">
        <v>26</v>
      </c>
      <c r="K14588" s="37">
        <v>577174</v>
      </c>
      <c r="L14588" s="38" t="s">
        <v>15</v>
      </c>
      <c r="M14588" s="38" t="s">
        <v>13</v>
      </c>
    </row>
    <row r="14589" spans="1:13" s="39" customFormat="1" ht="12.75" x14ac:dyDescent="0.2">
      <c r="A14589" s="33" t="s">
        <v>38</v>
      </c>
      <c r="B14589" s="33" t="s">
        <v>557</v>
      </c>
      <c r="C14589" s="34">
        <v>10</v>
      </c>
      <c r="D14589" s="33" t="s">
        <v>77</v>
      </c>
      <c r="E14589" s="33" t="s">
        <v>13637</v>
      </c>
      <c r="F14589" s="35">
        <v>52151600</v>
      </c>
      <c r="G14589" s="33" t="s">
        <v>15071</v>
      </c>
      <c r="H14589" s="33">
        <v>1</v>
      </c>
      <c r="I14589" s="33">
        <v>6</v>
      </c>
      <c r="J14589" s="36">
        <v>2</v>
      </c>
      <c r="K14589" s="37">
        <v>27000</v>
      </c>
      <c r="L14589" s="38" t="s">
        <v>15</v>
      </c>
      <c r="M14589" s="38" t="s">
        <v>13</v>
      </c>
    </row>
    <row r="14590" spans="1:13" s="39" customFormat="1" ht="12.75" x14ac:dyDescent="0.2">
      <c r="A14590" s="33" t="s">
        <v>38</v>
      </c>
      <c r="B14590" s="33" t="s">
        <v>557</v>
      </c>
      <c r="C14590" s="34">
        <v>10</v>
      </c>
      <c r="D14590" s="33" t="s">
        <v>77</v>
      </c>
      <c r="E14590" s="33" t="s">
        <v>9122</v>
      </c>
      <c r="F14590" s="35">
        <v>52151600</v>
      </c>
      <c r="G14590" s="33" t="s">
        <v>15071</v>
      </c>
      <c r="H14590" s="33">
        <v>1</v>
      </c>
      <c r="I14590" s="33">
        <v>6</v>
      </c>
      <c r="J14590" s="36">
        <v>2</v>
      </c>
      <c r="K14590" s="37">
        <v>18000</v>
      </c>
      <c r="L14590" s="38" t="s">
        <v>15</v>
      </c>
      <c r="M14590" s="38" t="s">
        <v>13</v>
      </c>
    </row>
    <row r="14591" spans="1:13" s="39" customFormat="1" ht="12.75" x14ac:dyDescent="0.2">
      <c r="A14591" s="33" t="s">
        <v>38</v>
      </c>
      <c r="B14591" s="33" t="s">
        <v>557</v>
      </c>
      <c r="C14591" s="34">
        <v>10</v>
      </c>
      <c r="D14591" s="33" t="s">
        <v>77</v>
      </c>
      <c r="E14591" s="33" t="s">
        <v>13638</v>
      </c>
      <c r="F14591" s="35">
        <v>52151600</v>
      </c>
      <c r="G14591" s="33" t="s">
        <v>15071</v>
      </c>
      <c r="H14591" s="33">
        <v>1</v>
      </c>
      <c r="I14591" s="33">
        <v>6</v>
      </c>
      <c r="J14591" s="36">
        <v>2</v>
      </c>
      <c r="K14591" s="37">
        <v>38998</v>
      </c>
      <c r="L14591" s="38" t="s">
        <v>15</v>
      </c>
      <c r="M14591" s="38" t="s">
        <v>13</v>
      </c>
    </row>
    <row r="14592" spans="1:13" s="39" customFormat="1" ht="12.75" x14ac:dyDescent="0.2">
      <c r="A14592" s="33" t="s">
        <v>38</v>
      </c>
      <c r="B14592" s="33" t="s">
        <v>557</v>
      </c>
      <c r="C14592" s="34">
        <v>10</v>
      </c>
      <c r="D14592" s="33" t="s">
        <v>77</v>
      </c>
      <c r="E14592" s="33" t="s">
        <v>13639</v>
      </c>
      <c r="F14592" s="35">
        <v>52151702</v>
      </c>
      <c r="G14592" s="33" t="s">
        <v>15071</v>
      </c>
      <c r="H14592" s="33">
        <v>1</v>
      </c>
      <c r="I14592" s="33">
        <v>6</v>
      </c>
      <c r="J14592" s="36">
        <v>3</v>
      </c>
      <c r="K14592" s="37">
        <v>76497</v>
      </c>
      <c r="L14592" s="38" t="s">
        <v>15</v>
      </c>
      <c r="M14592" s="38" t="s">
        <v>13</v>
      </c>
    </row>
    <row r="14593" spans="1:13" s="39" customFormat="1" ht="12.75" x14ac:dyDescent="0.2">
      <c r="A14593" s="33" t="s">
        <v>38</v>
      </c>
      <c r="B14593" s="33" t="s">
        <v>557</v>
      </c>
      <c r="C14593" s="34">
        <v>10</v>
      </c>
      <c r="D14593" s="33" t="s">
        <v>77</v>
      </c>
      <c r="E14593" s="33" t="s">
        <v>13640</v>
      </c>
      <c r="F14593" s="35">
        <v>52151702</v>
      </c>
      <c r="G14593" s="33" t="s">
        <v>15071</v>
      </c>
      <c r="H14593" s="33">
        <v>1</v>
      </c>
      <c r="I14593" s="33">
        <v>6</v>
      </c>
      <c r="J14593" s="36">
        <v>2</v>
      </c>
      <c r="K14593" s="37">
        <v>54000</v>
      </c>
      <c r="L14593" s="38" t="s">
        <v>15</v>
      </c>
      <c r="M14593" s="38" t="s">
        <v>13</v>
      </c>
    </row>
    <row r="14594" spans="1:13" s="39" customFormat="1" ht="12.75" x14ac:dyDescent="0.2">
      <c r="A14594" s="33" t="s">
        <v>38</v>
      </c>
      <c r="B14594" s="33" t="s">
        <v>557</v>
      </c>
      <c r="C14594" s="34">
        <v>10</v>
      </c>
      <c r="D14594" s="33" t="s">
        <v>77</v>
      </c>
      <c r="E14594" s="33" t="s">
        <v>13641</v>
      </c>
      <c r="F14594" s="35">
        <v>52151702</v>
      </c>
      <c r="G14594" s="33" t="s">
        <v>15071</v>
      </c>
      <c r="H14594" s="33">
        <v>1</v>
      </c>
      <c r="I14594" s="33">
        <v>6</v>
      </c>
      <c r="J14594" s="36">
        <v>2</v>
      </c>
      <c r="K14594" s="37">
        <v>35600</v>
      </c>
      <c r="L14594" s="38" t="s">
        <v>15</v>
      </c>
      <c r="M14594" s="38" t="s">
        <v>13</v>
      </c>
    </row>
    <row r="14595" spans="1:13" s="39" customFormat="1" ht="12.75" x14ac:dyDescent="0.2">
      <c r="A14595" s="33" t="s">
        <v>38</v>
      </c>
      <c r="B14595" s="33" t="s">
        <v>557</v>
      </c>
      <c r="C14595" s="34">
        <v>10</v>
      </c>
      <c r="D14595" s="33" t="s">
        <v>77</v>
      </c>
      <c r="E14595" s="33" t="s">
        <v>13642</v>
      </c>
      <c r="F14595" s="35">
        <v>52151702</v>
      </c>
      <c r="G14595" s="33" t="s">
        <v>15071</v>
      </c>
      <c r="H14595" s="33">
        <v>1</v>
      </c>
      <c r="I14595" s="33">
        <v>6</v>
      </c>
      <c r="J14595" s="36">
        <v>2</v>
      </c>
      <c r="K14595" s="37">
        <v>21000</v>
      </c>
      <c r="L14595" s="38" t="s">
        <v>15</v>
      </c>
      <c r="M14595" s="38" t="s">
        <v>13</v>
      </c>
    </row>
    <row r="14596" spans="1:13" s="39" customFormat="1" ht="12.75" x14ac:dyDescent="0.2">
      <c r="A14596" s="33" t="s">
        <v>38</v>
      </c>
      <c r="B14596" s="33" t="s">
        <v>557</v>
      </c>
      <c r="C14596" s="34">
        <v>10</v>
      </c>
      <c r="D14596" s="33" t="s">
        <v>77</v>
      </c>
      <c r="E14596" s="33" t="s">
        <v>13643</v>
      </c>
      <c r="F14596" s="35">
        <v>52151600</v>
      </c>
      <c r="G14596" s="33" t="s">
        <v>15071</v>
      </c>
      <c r="H14596" s="33">
        <v>1</v>
      </c>
      <c r="I14596" s="33">
        <v>6</v>
      </c>
      <c r="J14596" s="36">
        <v>2</v>
      </c>
      <c r="K14596" s="37">
        <v>44998</v>
      </c>
      <c r="L14596" s="38" t="s">
        <v>15</v>
      </c>
      <c r="M14596" s="38" t="s">
        <v>13</v>
      </c>
    </row>
    <row r="14597" spans="1:13" s="39" customFormat="1" ht="12.75" x14ac:dyDescent="0.2">
      <c r="A14597" s="33" t="s">
        <v>38</v>
      </c>
      <c r="B14597" s="33" t="s">
        <v>557</v>
      </c>
      <c r="C14597" s="34">
        <v>10</v>
      </c>
      <c r="D14597" s="33" t="s">
        <v>77</v>
      </c>
      <c r="E14597" s="33" t="s">
        <v>13644</v>
      </c>
      <c r="F14597" s="35">
        <v>52151600</v>
      </c>
      <c r="G14597" s="33" t="s">
        <v>15071</v>
      </c>
      <c r="H14597" s="33">
        <v>1</v>
      </c>
      <c r="I14597" s="33">
        <v>6</v>
      </c>
      <c r="J14597" s="36">
        <v>1</v>
      </c>
      <c r="K14597" s="37">
        <v>21000</v>
      </c>
      <c r="L14597" s="38" t="s">
        <v>15</v>
      </c>
      <c r="M14597" s="38" t="s">
        <v>13</v>
      </c>
    </row>
    <row r="14598" spans="1:13" s="39" customFormat="1" ht="12.75" x14ac:dyDescent="0.2">
      <c r="A14598" s="33" t="s">
        <v>38</v>
      </c>
      <c r="B14598" s="33" t="s">
        <v>557</v>
      </c>
      <c r="C14598" s="34">
        <v>10</v>
      </c>
      <c r="D14598" s="33" t="s">
        <v>77</v>
      </c>
      <c r="E14598" s="33" t="s">
        <v>13645</v>
      </c>
      <c r="F14598" s="35">
        <v>52151600</v>
      </c>
      <c r="G14598" s="33" t="s">
        <v>15071</v>
      </c>
      <c r="H14598" s="33">
        <v>1</v>
      </c>
      <c r="I14598" s="33">
        <v>6</v>
      </c>
      <c r="J14598" s="36">
        <v>1</v>
      </c>
      <c r="K14598" s="37">
        <v>7499</v>
      </c>
      <c r="L14598" s="38" t="s">
        <v>15</v>
      </c>
      <c r="M14598" s="38" t="s">
        <v>13</v>
      </c>
    </row>
    <row r="14599" spans="1:13" s="39" customFormat="1" ht="12.75" x14ac:dyDescent="0.2">
      <c r="A14599" s="33" t="s">
        <v>38</v>
      </c>
      <c r="B14599" s="33" t="s">
        <v>557</v>
      </c>
      <c r="C14599" s="34">
        <v>10</v>
      </c>
      <c r="D14599" s="33" t="s">
        <v>77</v>
      </c>
      <c r="E14599" s="33" t="s">
        <v>13646</v>
      </c>
      <c r="F14599" s="35">
        <v>48101517</v>
      </c>
      <c r="G14599" s="33" t="s">
        <v>15071</v>
      </c>
      <c r="H14599" s="33">
        <v>1</v>
      </c>
      <c r="I14599" s="33">
        <v>6</v>
      </c>
      <c r="J14599" s="36">
        <v>1</v>
      </c>
      <c r="K14599" s="37">
        <v>1087500</v>
      </c>
      <c r="L14599" s="38" t="s">
        <v>15</v>
      </c>
      <c r="M14599" s="38" t="s">
        <v>13</v>
      </c>
    </row>
    <row r="14600" spans="1:13" s="39" customFormat="1" ht="12.75" x14ac:dyDescent="0.2">
      <c r="A14600" s="33" t="s">
        <v>38</v>
      </c>
      <c r="B14600" s="33" t="s">
        <v>557</v>
      </c>
      <c r="C14600" s="34">
        <v>10</v>
      </c>
      <c r="D14600" s="33" t="s">
        <v>77</v>
      </c>
      <c r="E14600" s="33" t="s">
        <v>13647</v>
      </c>
      <c r="F14600" s="35">
        <v>52152001</v>
      </c>
      <c r="G14600" s="33" t="s">
        <v>15071</v>
      </c>
      <c r="H14600" s="33">
        <v>1</v>
      </c>
      <c r="I14600" s="33">
        <v>6</v>
      </c>
      <c r="J14600" s="36">
        <v>1</v>
      </c>
      <c r="K14600" s="37">
        <v>36249</v>
      </c>
      <c r="L14600" s="38" t="s">
        <v>15</v>
      </c>
      <c r="M14600" s="38" t="s">
        <v>13</v>
      </c>
    </row>
    <row r="14601" spans="1:13" s="39" customFormat="1" ht="12.75" x14ac:dyDescent="0.2">
      <c r="A14601" s="33" t="s">
        <v>38</v>
      </c>
      <c r="B14601" s="33" t="s">
        <v>557</v>
      </c>
      <c r="C14601" s="34">
        <v>10</v>
      </c>
      <c r="D14601" s="33" t="s">
        <v>77</v>
      </c>
      <c r="E14601" s="33" t="s">
        <v>13648</v>
      </c>
      <c r="F14601" s="35">
        <v>52152001</v>
      </c>
      <c r="G14601" s="33" t="s">
        <v>15071</v>
      </c>
      <c r="H14601" s="33">
        <v>1</v>
      </c>
      <c r="I14601" s="33">
        <v>6</v>
      </c>
      <c r="J14601" s="36">
        <v>5</v>
      </c>
      <c r="K14601" s="37">
        <v>30000</v>
      </c>
      <c r="L14601" s="38" t="s">
        <v>15</v>
      </c>
      <c r="M14601" s="38" t="s">
        <v>13</v>
      </c>
    </row>
    <row r="14602" spans="1:13" s="39" customFormat="1" ht="12.75" x14ac:dyDescent="0.2">
      <c r="A14602" s="33" t="s">
        <v>38</v>
      </c>
      <c r="B14602" s="33" t="s">
        <v>557</v>
      </c>
      <c r="C14602" s="34">
        <v>10</v>
      </c>
      <c r="D14602" s="33" t="s">
        <v>77</v>
      </c>
      <c r="E14602" s="33" t="s">
        <v>13649</v>
      </c>
      <c r="F14602" s="35">
        <v>52152001</v>
      </c>
      <c r="G14602" s="33" t="s">
        <v>15071</v>
      </c>
      <c r="H14602" s="33">
        <v>1</v>
      </c>
      <c r="I14602" s="33">
        <v>6</v>
      </c>
      <c r="J14602" s="36">
        <v>3</v>
      </c>
      <c r="K14602" s="37">
        <v>126000</v>
      </c>
      <c r="L14602" s="38" t="s">
        <v>15</v>
      </c>
      <c r="M14602" s="38" t="s">
        <v>13</v>
      </c>
    </row>
    <row r="14603" spans="1:13" s="39" customFormat="1" ht="12.75" x14ac:dyDescent="0.2">
      <c r="A14603" s="33" t="s">
        <v>38</v>
      </c>
      <c r="B14603" s="33" t="s">
        <v>557</v>
      </c>
      <c r="C14603" s="34">
        <v>10</v>
      </c>
      <c r="D14603" s="33" t="s">
        <v>77</v>
      </c>
      <c r="E14603" s="33" t="s">
        <v>13650</v>
      </c>
      <c r="F14603" s="35">
        <v>52151807</v>
      </c>
      <c r="G14603" s="33" t="s">
        <v>15071</v>
      </c>
      <c r="H14603" s="33">
        <v>1</v>
      </c>
      <c r="I14603" s="33">
        <v>6</v>
      </c>
      <c r="J14603" s="36">
        <v>1</v>
      </c>
      <c r="K14603" s="37">
        <v>389999</v>
      </c>
      <c r="L14603" s="38" t="s">
        <v>15</v>
      </c>
      <c r="M14603" s="38" t="s">
        <v>13</v>
      </c>
    </row>
    <row r="14604" spans="1:13" s="39" customFormat="1" ht="12.75" x14ac:dyDescent="0.2">
      <c r="A14604" s="33" t="s">
        <v>38</v>
      </c>
      <c r="B14604" s="33" t="s">
        <v>557</v>
      </c>
      <c r="C14604" s="34">
        <v>10</v>
      </c>
      <c r="D14604" s="33" t="s">
        <v>77</v>
      </c>
      <c r="E14604" s="33" t="s">
        <v>13651</v>
      </c>
      <c r="F14604" s="35">
        <v>52152000</v>
      </c>
      <c r="G14604" s="33" t="s">
        <v>15071</v>
      </c>
      <c r="H14604" s="33">
        <v>1</v>
      </c>
      <c r="I14604" s="33">
        <v>6</v>
      </c>
      <c r="J14604" s="36">
        <v>80</v>
      </c>
      <c r="K14604" s="37">
        <v>1080000</v>
      </c>
      <c r="L14604" s="38" t="s">
        <v>15</v>
      </c>
      <c r="M14604" s="38" t="s">
        <v>13</v>
      </c>
    </row>
    <row r="14605" spans="1:13" s="39" customFormat="1" ht="12.75" x14ac:dyDescent="0.2">
      <c r="A14605" s="33" t="s">
        <v>38</v>
      </c>
      <c r="B14605" s="33" t="s">
        <v>557</v>
      </c>
      <c r="C14605" s="34">
        <v>10</v>
      </c>
      <c r="D14605" s="33" t="s">
        <v>77</v>
      </c>
      <c r="E14605" s="33" t="s">
        <v>13652</v>
      </c>
      <c r="F14605" s="35">
        <v>24131901</v>
      </c>
      <c r="G14605" s="33" t="s">
        <v>15071</v>
      </c>
      <c r="H14605" s="33">
        <v>1</v>
      </c>
      <c r="I14605" s="33">
        <v>6</v>
      </c>
      <c r="J14605" s="36">
        <v>1</v>
      </c>
      <c r="K14605" s="37">
        <v>1160000</v>
      </c>
      <c r="L14605" s="38" t="s">
        <v>15</v>
      </c>
      <c r="M14605" s="38" t="s">
        <v>13</v>
      </c>
    </row>
    <row r="14606" spans="1:13" s="39" customFormat="1" ht="12.75" x14ac:dyDescent="0.2">
      <c r="A14606" s="33" t="s">
        <v>38</v>
      </c>
      <c r="B14606" s="33" t="s">
        <v>557</v>
      </c>
      <c r="C14606" s="34">
        <v>10</v>
      </c>
      <c r="D14606" s="33" t="s">
        <v>77</v>
      </c>
      <c r="E14606" s="33" t="s">
        <v>13653</v>
      </c>
      <c r="F14606" s="35">
        <v>52151600</v>
      </c>
      <c r="G14606" s="33" t="s">
        <v>15071</v>
      </c>
      <c r="H14606" s="33">
        <v>1</v>
      </c>
      <c r="I14606" s="33">
        <v>6</v>
      </c>
      <c r="J14606" s="36">
        <v>1</v>
      </c>
      <c r="K14606" s="37">
        <v>60000</v>
      </c>
      <c r="L14606" s="38" t="s">
        <v>15</v>
      </c>
      <c r="M14606" s="38" t="s">
        <v>13</v>
      </c>
    </row>
    <row r="14607" spans="1:13" s="39" customFormat="1" ht="12.75" x14ac:dyDescent="0.2">
      <c r="A14607" s="33" t="s">
        <v>38</v>
      </c>
      <c r="B14607" s="33" t="s">
        <v>557</v>
      </c>
      <c r="C14607" s="34">
        <v>10</v>
      </c>
      <c r="D14607" s="33" t="s">
        <v>77</v>
      </c>
      <c r="E14607" s="33" t="s">
        <v>13654</v>
      </c>
      <c r="F14607" s="35">
        <v>52151600</v>
      </c>
      <c r="G14607" s="33" t="s">
        <v>15071</v>
      </c>
      <c r="H14607" s="33">
        <v>1</v>
      </c>
      <c r="I14607" s="33">
        <v>6</v>
      </c>
      <c r="J14607" s="36">
        <v>2</v>
      </c>
      <c r="K14607" s="37">
        <v>59998</v>
      </c>
      <c r="L14607" s="38" t="s">
        <v>15</v>
      </c>
      <c r="M14607" s="38" t="s">
        <v>13</v>
      </c>
    </row>
    <row r="14608" spans="1:13" s="39" customFormat="1" ht="12.75" x14ac:dyDescent="0.2">
      <c r="A14608" s="33" t="s">
        <v>38</v>
      </c>
      <c r="B14608" s="33" t="s">
        <v>557</v>
      </c>
      <c r="C14608" s="34">
        <v>10</v>
      </c>
      <c r="D14608" s="33" t="s">
        <v>77</v>
      </c>
      <c r="E14608" s="33" t="s">
        <v>13655</v>
      </c>
      <c r="F14608" s="35">
        <v>52151600</v>
      </c>
      <c r="G14608" s="33" t="s">
        <v>15071</v>
      </c>
      <c r="H14608" s="33">
        <v>1</v>
      </c>
      <c r="I14608" s="33">
        <v>6</v>
      </c>
      <c r="J14608" s="36">
        <v>2</v>
      </c>
      <c r="K14608" s="37">
        <v>23998</v>
      </c>
      <c r="L14608" s="38" t="s">
        <v>15</v>
      </c>
      <c r="M14608" s="38" t="s">
        <v>13</v>
      </c>
    </row>
    <row r="14609" spans="1:13" s="39" customFormat="1" ht="12.75" x14ac:dyDescent="0.2">
      <c r="A14609" s="33" t="s">
        <v>38</v>
      </c>
      <c r="B14609" s="33" t="s">
        <v>557</v>
      </c>
      <c r="C14609" s="34">
        <v>10</v>
      </c>
      <c r="D14609" s="33" t="s">
        <v>77</v>
      </c>
      <c r="E14609" s="33" t="s">
        <v>13656</v>
      </c>
      <c r="F14609" s="35">
        <v>52152013</v>
      </c>
      <c r="G14609" s="33" t="s">
        <v>15071</v>
      </c>
      <c r="H14609" s="33">
        <v>1</v>
      </c>
      <c r="I14609" s="33">
        <v>6</v>
      </c>
      <c r="J14609" s="36">
        <v>20</v>
      </c>
      <c r="K14609" s="37">
        <v>239980</v>
      </c>
      <c r="L14609" s="38" t="s">
        <v>15</v>
      </c>
      <c r="M14609" s="38" t="s">
        <v>13</v>
      </c>
    </row>
    <row r="14610" spans="1:13" s="39" customFormat="1" ht="12.75" x14ac:dyDescent="0.2">
      <c r="A14610" s="33" t="s">
        <v>38</v>
      </c>
      <c r="B14610" s="33" t="s">
        <v>557</v>
      </c>
      <c r="C14610" s="34">
        <v>10</v>
      </c>
      <c r="D14610" s="33" t="s">
        <v>77</v>
      </c>
      <c r="E14610" s="33" t="s">
        <v>13657</v>
      </c>
      <c r="F14610" s="35">
        <v>52152010</v>
      </c>
      <c r="G14610" s="33" t="s">
        <v>15071</v>
      </c>
      <c r="H14610" s="33">
        <v>1</v>
      </c>
      <c r="I14610" s="33">
        <v>6</v>
      </c>
      <c r="J14610" s="36">
        <v>20</v>
      </c>
      <c r="K14610" s="37">
        <v>270000</v>
      </c>
      <c r="L14610" s="38" t="s">
        <v>15</v>
      </c>
      <c r="M14610" s="38" t="s">
        <v>13</v>
      </c>
    </row>
    <row r="14611" spans="1:13" s="39" customFormat="1" ht="12.75" x14ac:dyDescent="0.2">
      <c r="A14611" s="33" t="s">
        <v>38</v>
      </c>
      <c r="B14611" s="33" t="s">
        <v>557</v>
      </c>
      <c r="C14611" s="34">
        <v>10</v>
      </c>
      <c r="D14611" s="33" t="s">
        <v>77</v>
      </c>
      <c r="E14611" s="33" t="s">
        <v>13658</v>
      </c>
      <c r="F14611" s="35">
        <v>52152300</v>
      </c>
      <c r="G14611" s="33" t="s">
        <v>15071</v>
      </c>
      <c r="H14611" s="33">
        <v>1</v>
      </c>
      <c r="I14611" s="33">
        <v>6</v>
      </c>
      <c r="J14611" s="36">
        <v>20</v>
      </c>
      <c r="K14611" s="37">
        <v>179780</v>
      </c>
      <c r="L14611" s="38" t="s">
        <v>15</v>
      </c>
      <c r="M14611" s="38" t="s">
        <v>13</v>
      </c>
    </row>
    <row r="14612" spans="1:13" s="39" customFormat="1" ht="12.75" x14ac:dyDescent="0.2">
      <c r="A14612" s="33" t="s">
        <v>38</v>
      </c>
      <c r="B14612" s="33" t="s">
        <v>557</v>
      </c>
      <c r="C14612" s="34">
        <v>10</v>
      </c>
      <c r="D14612" s="33" t="s">
        <v>77</v>
      </c>
      <c r="E14612" s="33" t="s">
        <v>13659</v>
      </c>
      <c r="F14612" s="35">
        <v>52152300</v>
      </c>
      <c r="G14612" s="33" t="s">
        <v>15071</v>
      </c>
      <c r="H14612" s="33">
        <v>1</v>
      </c>
      <c r="I14612" s="33">
        <v>6</v>
      </c>
      <c r="J14612" s="36">
        <v>2</v>
      </c>
      <c r="K14612" s="37">
        <v>28998</v>
      </c>
      <c r="L14612" s="38" t="s">
        <v>15</v>
      </c>
      <c r="M14612" s="38" t="s">
        <v>13</v>
      </c>
    </row>
    <row r="14613" spans="1:13" s="39" customFormat="1" ht="12.75" x14ac:dyDescent="0.2">
      <c r="A14613" s="33" t="s">
        <v>38</v>
      </c>
      <c r="B14613" s="33" t="s">
        <v>557</v>
      </c>
      <c r="C14613" s="34">
        <v>10</v>
      </c>
      <c r="D14613" s="33" t="s">
        <v>77</v>
      </c>
      <c r="E14613" s="33" t="s">
        <v>13660</v>
      </c>
      <c r="F14613" s="35">
        <v>27111533</v>
      </c>
      <c r="G14613" s="33" t="s">
        <v>15071</v>
      </c>
      <c r="H14613" s="33">
        <v>1</v>
      </c>
      <c r="I14613" s="33">
        <v>6</v>
      </c>
      <c r="J14613" s="36">
        <v>1</v>
      </c>
      <c r="K14613" s="37">
        <v>43499</v>
      </c>
      <c r="L14613" s="38" t="s">
        <v>15</v>
      </c>
      <c r="M14613" s="38" t="s">
        <v>13</v>
      </c>
    </row>
    <row r="14614" spans="1:13" s="39" customFormat="1" ht="12.75" x14ac:dyDescent="0.2">
      <c r="A14614" s="33" t="s">
        <v>38</v>
      </c>
      <c r="B14614" s="33" t="s">
        <v>557</v>
      </c>
      <c r="C14614" s="34">
        <v>10</v>
      </c>
      <c r="D14614" s="33" t="s">
        <v>77</v>
      </c>
      <c r="E14614" s="33" t="s">
        <v>13661</v>
      </c>
      <c r="F14614" s="35">
        <v>52152000</v>
      </c>
      <c r="G14614" s="33" t="s">
        <v>15071</v>
      </c>
      <c r="H14614" s="33">
        <v>1</v>
      </c>
      <c r="I14614" s="33">
        <v>6</v>
      </c>
      <c r="J14614" s="36">
        <v>80</v>
      </c>
      <c r="K14614" s="37">
        <v>599920</v>
      </c>
      <c r="L14614" s="38" t="s">
        <v>15</v>
      </c>
      <c r="M14614" s="38" t="s">
        <v>13</v>
      </c>
    </row>
    <row r="14615" spans="1:13" s="39" customFormat="1" ht="12.75" x14ac:dyDescent="0.2">
      <c r="A14615" s="33" t="s">
        <v>38</v>
      </c>
      <c r="B14615" s="33" t="s">
        <v>557</v>
      </c>
      <c r="C14615" s="34">
        <v>10</v>
      </c>
      <c r="D14615" s="33" t="s">
        <v>77</v>
      </c>
      <c r="E14615" s="33" t="s">
        <v>13662</v>
      </c>
      <c r="F14615" s="35">
        <v>52152000</v>
      </c>
      <c r="G14615" s="33" t="s">
        <v>15071</v>
      </c>
      <c r="H14615" s="33">
        <v>1</v>
      </c>
      <c r="I14615" s="33">
        <v>6</v>
      </c>
      <c r="J14615" s="36">
        <v>80</v>
      </c>
      <c r="K14615" s="37">
        <v>1439920</v>
      </c>
      <c r="L14615" s="38" t="s">
        <v>15</v>
      </c>
      <c r="M14615" s="38" t="s">
        <v>13</v>
      </c>
    </row>
    <row r="14616" spans="1:13" s="39" customFormat="1" ht="12.75" x14ac:dyDescent="0.2">
      <c r="A14616" s="33" t="s">
        <v>38</v>
      </c>
      <c r="B14616" s="33" t="s">
        <v>557</v>
      </c>
      <c r="C14616" s="34">
        <v>10</v>
      </c>
      <c r="D14616" s="33" t="s">
        <v>77</v>
      </c>
      <c r="E14616" s="33" t="s">
        <v>13663</v>
      </c>
      <c r="F14616" s="35">
        <v>52152000</v>
      </c>
      <c r="G14616" s="33" t="s">
        <v>15071</v>
      </c>
      <c r="H14616" s="33">
        <v>1</v>
      </c>
      <c r="I14616" s="33">
        <v>6</v>
      </c>
      <c r="J14616" s="36">
        <v>80</v>
      </c>
      <c r="K14616" s="37">
        <v>1080000</v>
      </c>
      <c r="L14616" s="38" t="s">
        <v>15</v>
      </c>
      <c r="M14616" s="38" t="s">
        <v>13</v>
      </c>
    </row>
    <row r="14617" spans="1:13" s="39" customFormat="1" ht="12.75" x14ac:dyDescent="0.2">
      <c r="A14617" s="33" t="s">
        <v>38</v>
      </c>
      <c r="B14617" s="33" t="s">
        <v>557</v>
      </c>
      <c r="C14617" s="34">
        <v>10</v>
      </c>
      <c r="D14617" s="33" t="s">
        <v>77</v>
      </c>
      <c r="E14617" s="33" t="s">
        <v>13664</v>
      </c>
      <c r="F14617" s="35">
        <v>52152101</v>
      </c>
      <c r="G14617" s="33" t="s">
        <v>15071</v>
      </c>
      <c r="H14617" s="33">
        <v>1</v>
      </c>
      <c r="I14617" s="33">
        <v>6</v>
      </c>
      <c r="J14617" s="36">
        <v>80</v>
      </c>
      <c r="K14617" s="37">
        <v>480000</v>
      </c>
      <c r="L14617" s="38" t="s">
        <v>15</v>
      </c>
      <c r="M14617" s="38" t="s">
        <v>13</v>
      </c>
    </row>
    <row r="14618" spans="1:13" s="39" customFormat="1" ht="12.75" x14ac:dyDescent="0.2">
      <c r="A14618" s="33" t="s">
        <v>38</v>
      </c>
      <c r="B14618" s="33" t="s">
        <v>557</v>
      </c>
      <c r="C14618" s="34">
        <v>10</v>
      </c>
      <c r="D14618" s="33" t="s">
        <v>77</v>
      </c>
      <c r="E14618" s="33" t="s">
        <v>13665</v>
      </c>
      <c r="F14618" s="35">
        <v>52141514</v>
      </c>
      <c r="G14618" s="33" t="s">
        <v>15071</v>
      </c>
      <c r="H14618" s="33">
        <v>1</v>
      </c>
      <c r="I14618" s="33">
        <v>6</v>
      </c>
      <c r="J14618" s="36">
        <v>1</v>
      </c>
      <c r="K14618" s="37">
        <v>4645599</v>
      </c>
      <c r="L14618" s="38" t="s">
        <v>15</v>
      </c>
      <c r="M14618" s="38" t="s">
        <v>13</v>
      </c>
    </row>
    <row r="14619" spans="1:13" s="39" customFormat="1" ht="12.75" x14ac:dyDescent="0.2">
      <c r="A14619" s="33" t="s">
        <v>38</v>
      </c>
      <c r="B14619" s="33" t="s">
        <v>557</v>
      </c>
      <c r="C14619" s="34">
        <v>16</v>
      </c>
      <c r="D14619" s="33" t="s">
        <v>77</v>
      </c>
      <c r="E14619" s="33" t="s">
        <v>13666</v>
      </c>
      <c r="F14619" s="35">
        <v>40101843</v>
      </c>
      <c r="G14619" s="33" t="s">
        <v>15071</v>
      </c>
      <c r="H14619" s="33">
        <v>1</v>
      </c>
      <c r="I14619" s="33">
        <v>6</v>
      </c>
      <c r="J14619" s="36">
        <v>4</v>
      </c>
      <c r="K14619" s="37">
        <v>756000</v>
      </c>
      <c r="L14619" s="38" t="s">
        <v>15</v>
      </c>
      <c r="M14619" s="38" t="s">
        <v>13</v>
      </c>
    </row>
    <row r="14620" spans="1:13" s="39" customFormat="1" ht="12.75" x14ac:dyDescent="0.2">
      <c r="A14620" s="33" t="s">
        <v>38</v>
      </c>
      <c r="B14620" s="33" t="s">
        <v>557</v>
      </c>
      <c r="C14620" s="34">
        <v>16</v>
      </c>
      <c r="D14620" s="33" t="s">
        <v>77</v>
      </c>
      <c r="E14620" s="33" t="s">
        <v>13667</v>
      </c>
      <c r="F14620" s="35">
        <v>41103011</v>
      </c>
      <c r="G14620" s="33" t="s">
        <v>15071</v>
      </c>
      <c r="H14620" s="33">
        <v>1</v>
      </c>
      <c r="I14620" s="33">
        <v>6</v>
      </c>
      <c r="J14620" s="36">
        <v>4</v>
      </c>
      <c r="K14620" s="37">
        <v>2120000</v>
      </c>
      <c r="L14620" s="38" t="s">
        <v>15</v>
      </c>
      <c r="M14620" s="38" t="s">
        <v>13</v>
      </c>
    </row>
    <row r="14621" spans="1:13" s="39" customFormat="1" ht="12.75" x14ac:dyDescent="0.2">
      <c r="A14621" s="33" t="s">
        <v>38</v>
      </c>
      <c r="B14621" s="33" t="s">
        <v>557</v>
      </c>
      <c r="C14621" s="34">
        <v>10</v>
      </c>
      <c r="D14621" s="33" t="s">
        <v>77</v>
      </c>
      <c r="E14621" s="33" t="s">
        <v>13668</v>
      </c>
      <c r="F14621" s="35">
        <v>52141534</v>
      </c>
      <c r="G14621" s="33" t="s">
        <v>15071</v>
      </c>
      <c r="H14621" s="33">
        <v>1</v>
      </c>
      <c r="I14621" s="33">
        <v>6</v>
      </c>
      <c r="J14621" s="36">
        <v>1</v>
      </c>
      <c r="K14621" s="37">
        <v>14474120</v>
      </c>
      <c r="L14621" s="38" t="s">
        <v>15</v>
      </c>
      <c r="M14621" s="38" t="s">
        <v>13</v>
      </c>
    </row>
    <row r="14622" spans="1:13" s="39" customFormat="1" ht="12.75" x14ac:dyDescent="0.2">
      <c r="A14622" s="33" t="s">
        <v>38</v>
      </c>
      <c r="B14622" s="33" t="s">
        <v>560</v>
      </c>
      <c r="C14622" s="34">
        <v>10</v>
      </c>
      <c r="D14622" s="33" t="s">
        <v>79</v>
      </c>
      <c r="E14622" s="33" t="s">
        <v>787</v>
      </c>
      <c r="F14622" s="35">
        <v>27112006</v>
      </c>
      <c r="G14622" s="33" t="s">
        <v>15071</v>
      </c>
      <c r="H14622" s="33">
        <v>1</v>
      </c>
      <c r="I14622" s="33">
        <v>6</v>
      </c>
      <c r="J14622" s="36">
        <v>4</v>
      </c>
      <c r="K14622" s="37">
        <v>8164000</v>
      </c>
      <c r="L14622" s="38" t="s">
        <v>15</v>
      </c>
      <c r="M14622" s="38" t="s">
        <v>13</v>
      </c>
    </row>
    <row r="14623" spans="1:13" s="39" customFormat="1" ht="12.75" x14ac:dyDescent="0.2">
      <c r="A14623" s="33" t="s">
        <v>38</v>
      </c>
      <c r="B14623" s="33" t="s">
        <v>561</v>
      </c>
      <c r="C14623" s="34">
        <v>10</v>
      </c>
      <c r="D14623" s="33" t="s">
        <v>441</v>
      </c>
      <c r="E14623" s="33" t="s">
        <v>15060</v>
      </c>
      <c r="F14623" s="35">
        <v>23241635</v>
      </c>
      <c r="G14623" s="33" t="s">
        <v>15071</v>
      </c>
      <c r="H14623" s="33">
        <v>1</v>
      </c>
      <c r="I14623" s="33">
        <v>6</v>
      </c>
      <c r="J14623" s="36">
        <v>1</v>
      </c>
      <c r="K14623" s="37">
        <v>588700</v>
      </c>
      <c r="L14623" s="38" t="s">
        <v>15</v>
      </c>
      <c r="M14623" s="38" t="s">
        <v>13</v>
      </c>
    </row>
    <row r="14624" spans="1:13" s="39" customFormat="1" ht="12.75" x14ac:dyDescent="0.2">
      <c r="A14624" s="33" t="s">
        <v>38</v>
      </c>
      <c r="B14624" s="33" t="s">
        <v>561</v>
      </c>
      <c r="C14624" s="34">
        <v>10</v>
      </c>
      <c r="D14624" s="33" t="s">
        <v>441</v>
      </c>
      <c r="E14624" s="33" t="s">
        <v>13669</v>
      </c>
      <c r="F14624" s="35">
        <v>23241411</v>
      </c>
      <c r="G14624" s="33" t="s">
        <v>15071</v>
      </c>
      <c r="H14624" s="33">
        <v>1</v>
      </c>
      <c r="I14624" s="33">
        <v>6</v>
      </c>
      <c r="J14624" s="36">
        <v>1</v>
      </c>
      <c r="K14624" s="37">
        <v>639000</v>
      </c>
      <c r="L14624" s="38" t="s">
        <v>15</v>
      </c>
      <c r="M14624" s="38" t="s">
        <v>13</v>
      </c>
    </row>
    <row r="14625" spans="1:13" s="39" customFormat="1" ht="12.75" x14ac:dyDescent="0.2">
      <c r="A14625" s="33" t="s">
        <v>38</v>
      </c>
      <c r="B14625" s="33" t="s">
        <v>561</v>
      </c>
      <c r="C14625" s="34">
        <v>10</v>
      </c>
      <c r="D14625" s="33" t="s">
        <v>441</v>
      </c>
      <c r="E14625" s="33" t="s">
        <v>13670</v>
      </c>
      <c r="F14625" s="35">
        <v>23241635</v>
      </c>
      <c r="G14625" s="33" t="s">
        <v>15071</v>
      </c>
      <c r="H14625" s="33">
        <v>1</v>
      </c>
      <c r="I14625" s="33">
        <v>6</v>
      </c>
      <c r="J14625" s="36">
        <v>1</v>
      </c>
      <c r="K14625" s="37">
        <v>1167200</v>
      </c>
      <c r="L14625" s="38" t="s">
        <v>15</v>
      </c>
      <c r="M14625" s="38" t="s">
        <v>13</v>
      </c>
    </row>
    <row r="14626" spans="1:13" s="39" customFormat="1" ht="12.75" x14ac:dyDescent="0.2">
      <c r="A14626" s="33" t="s">
        <v>38</v>
      </c>
      <c r="B14626" s="33" t="s">
        <v>561</v>
      </c>
      <c r="C14626" s="34">
        <v>10</v>
      </c>
      <c r="D14626" s="33" t="s">
        <v>441</v>
      </c>
      <c r="E14626" s="33" t="s">
        <v>13671</v>
      </c>
      <c r="F14626" s="35">
        <v>27112708</v>
      </c>
      <c r="G14626" s="33" t="s">
        <v>15071</v>
      </c>
      <c r="H14626" s="33">
        <v>1</v>
      </c>
      <c r="I14626" s="33">
        <v>6</v>
      </c>
      <c r="J14626" s="36">
        <v>1</v>
      </c>
      <c r="K14626" s="37">
        <v>355200</v>
      </c>
      <c r="L14626" s="38" t="s">
        <v>15</v>
      </c>
      <c r="M14626" s="38" t="s">
        <v>13</v>
      </c>
    </row>
    <row r="14627" spans="1:13" s="39" customFormat="1" ht="12.75" x14ac:dyDescent="0.2">
      <c r="A14627" s="33" t="s">
        <v>38</v>
      </c>
      <c r="B14627" s="33" t="s">
        <v>561</v>
      </c>
      <c r="C14627" s="34">
        <v>10</v>
      </c>
      <c r="D14627" s="33" t="s">
        <v>441</v>
      </c>
      <c r="E14627" s="33" t="s">
        <v>13672</v>
      </c>
      <c r="F14627" s="35">
        <v>40151503</v>
      </c>
      <c r="G14627" s="33" t="s">
        <v>15071</v>
      </c>
      <c r="H14627" s="33">
        <v>1</v>
      </c>
      <c r="I14627" s="33">
        <v>6</v>
      </c>
      <c r="J14627" s="36">
        <v>1</v>
      </c>
      <c r="K14627" s="37">
        <v>588700</v>
      </c>
      <c r="L14627" s="38" t="s">
        <v>15</v>
      </c>
      <c r="M14627" s="38" t="s">
        <v>13</v>
      </c>
    </row>
    <row r="14628" spans="1:13" s="39" customFormat="1" ht="12.75" x14ac:dyDescent="0.2">
      <c r="A14628" s="33" t="s">
        <v>38</v>
      </c>
      <c r="B14628" s="33" t="s">
        <v>564</v>
      </c>
      <c r="C14628" s="34">
        <v>10</v>
      </c>
      <c r="D14628" s="33" t="s">
        <v>13910</v>
      </c>
      <c r="E14628" s="33" t="s">
        <v>13673</v>
      </c>
      <c r="F14628" s="35">
        <v>40151600</v>
      </c>
      <c r="G14628" s="33" t="s">
        <v>15071</v>
      </c>
      <c r="H14628" s="33">
        <v>1</v>
      </c>
      <c r="I14628" s="33">
        <v>6</v>
      </c>
      <c r="J14628" s="36">
        <v>1</v>
      </c>
      <c r="K14628" s="37">
        <v>1200000</v>
      </c>
      <c r="L14628" s="38" t="s">
        <v>15</v>
      </c>
      <c r="M14628" s="38" t="s">
        <v>13</v>
      </c>
    </row>
    <row r="14629" spans="1:13" s="39" customFormat="1" ht="12.75" x14ac:dyDescent="0.2">
      <c r="A14629" s="33" t="s">
        <v>38</v>
      </c>
      <c r="B14629" s="33" t="s">
        <v>565</v>
      </c>
      <c r="C14629" s="34">
        <v>10</v>
      </c>
      <c r="D14629" s="33" t="s">
        <v>81</v>
      </c>
      <c r="E14629" s="33" t="s">
        <v>13674</v>
      </c>
      <c r="F14629" s="35">
        <v>40151510</v>
      </c>
      <c r="G14629" s="33" t="s">
        <v>15071</v>
      </c>
      <c r="H14629" s="33">
        <v>1</v>
      </c>
      <c r="I14629" s="33">
        <v>6</v>
      </c>
      <c r="J14629" s="36">
        <v>1</v>
      </c>
      <c r="K14629" s="37">
        <v>1500000</v>
      </c>
      <c r="L14629" s="38" t="s">
        <v>15</v>
      </c>
      <c r="M14629" s="38" t="s">
        <v>13</v>
      </c>
    </row>
    <row r="14630" spans="1:13" s="39" customFormat="1" ht="12.75" x14ac:dyDescent="0.2">
      <c r="A14630" s="33" t="s">
        <v>38</v>
      </c>
      <c r="B14630" s="33" t="s">
        <v>566</v>
      </c>
      <c r="C14630" s="34">
        <v>10</v>
      </c>
      <c r="D14630" s="33" t="s">
        <v>82</v>
      </c>
      <c r="E14630" s="33" t="s">
        <v>13675</v>
      </c>
      <c r="F14630" s="35">
        <v>49221530</v>
      </c>
      <c r="G14630" s="33" t="s">
        <v>15071</v>
      </c>
      <c r="H14630" s="33">
        <v>1</v>
      </c>
      <c r="I14630" s="33">
        <v>6</v>
      </c>
      <c r="J14630" s="36">
        <v>1</v>
      </c>
      <c r="K14630" s="37">
        <v>626000</v>
      </c>
      <c r="L14630" s="38" t="s">
        <v>15</v>
      </c>
      <c r="M14630" s="38" t="s">
        <v>13</v>
      </c>
    </row>
    <row r="14631" spans="1:13" s="39" customFormat="1" ht="12.75" x14ac:dyDescent="0.2">
      <c r="A14631" s="33" t="s">
        <v>38</v>
      </c>
      <c r="B14631" s="33" t="s">
        <v>566</v>
      </c>
      <c r="C14631" s="34">
        <v>10</v>
      </c>
      <c r="D14631" s="33" t="s">
        <v>82</v>
      </c>
      <c r="E14631" s="33" t="s">
        <v>13676</v>
      </c>
      <c r="F14631" s="35">
        <v>43211711</v>
      </c>
      <c r="G14631" s="33" t="s">
        <v>15071</v>
      </c>
      <c r="H14631" s="33">
        <v>1</v>
      </c>
      <c r="I14631" s="33">
        <v>6</v>
      </c>
      <c r="J14631" s="36">
        <v>1</v>
      </c>
      <c r="K14631" s="37">
        <v>4800000</v>
      </c>
      <c r="L14631" s="38" t="s">
        <v>15</v>
      </c>
      <c r="M14631" s="38" t="s">
        <v>13</v>
      </c>
    </row>
    <row r="14632" spans="1:13" s="39" customFormat="1" ht="12.75" x14ac:dyDescent="0.2">
      <c r="A14632" s="33" t="s">
        <v>38</v>
      </c>
      <c r="B14632" s="33" t="s">
        <v>566</v>
      </c>
      <c r="C14632" s="34">
        <v>10</v>
      </c>
      <c r="D14632" s="33" t="s">
        <v>82</v>
      </c>
      <c r="E14632" s="33" t="s">
        <v>13677</v>
      </c>
      <c r="F14632" s="35">
        <v>26111704</v>
      </c>
      <c r="G14632" s="33" t="s">
        <v>15071</v>
      </c>
      <c r="H14632" s="33">
        <v>1</v>
      </c>
      <c r="I14632" s="33">
        <v>6</v>
      </c>
      <c r="J14632" s="36">
        <v>1</v>
      </c>
      <c r="K14632" s="37">
        <v>650000</v>
      </c>
      <c r="L14632" s="38" t="s">
        <v>15</v>
      </c>
      <c r="M14632" s="38" t="s">
        <v>13</v>
      </c>
    </row>
    <row r="14633" spans="1:13" s="39" customFormat="1" ht="12.75" x14ac:dyDescent="0.2">
      <c r="A14633" s="33" t="s">
        <v>38</v>
      </c>
      <c r="B14633" s="33" t="s">
        <v>566</v>
      </c>
      <c r="C14633" s="34">
        <v>10</v>
      </c>
      <c r="D14633" s="33" t="s">
        <v>82</v>
      </c>
      <c r="E14633" s="33" t="s">
        <v>13678</v>
      </c>
      <c r="F14633" s="35">
        <v>41111509</v>
      </c>
      <c r="G14633" s="33" t="s">
        <v>15071</v>
      </c>
      <c r="H14633" s="33">
        <v>1</v>
      </c>
      <c r="I14633" s="33">
        <v>6</v>
      </c>
      <c r="J14633" s="36">
        <v>1</v>
      </c>
      <c r="K14633" s="37">
        <v>500000</v>
      </c>
      <c r="L14633" s="38" t="s">
        <v>15</v>
      </c>
      <c r="M14633" s="38" t="s">
        <v>13</v>
      </c>
    </row>
    <row r="14634" spans="1:13" s="39" customFormat="1" ht="12.75" x14ac:dyDescent="0.2">
      <c r="A14634" s="33" t="s">
        <v>38</v>
      </c>
      <c r="B14634" s="33" t="s">
        <v>566</v>
      </c>
      <c r="C14634" s="34">
        <v>10</v>
      </c>
      <c r="D14634" s="33" t="s">
        <v>82</v>
      </c>
      <c r="E14634" s="33" t="s">
        <v>15061</v>
      </c>
      <c r="F14634" s="35">
        <v>25191740</v>
      </c>
      <c r="G14634" s="33" t="s">
        <v>15071</v>
      </c>
      <c r="H14634" s="33">
        <v>1</v>
      </c>
      <c r="I14634" s="33">
        <v>6</v>
      </c>
      <c r="J14634" s="36">
        <v>1</v>
      </c>
      <c r="K14634" s="37">
        <v>5000000</v>
      </c>
      <c r="L14634" s="38" t="s">
        <v>15</v>
      </c>
      <c r="M14634" s="38" t="s">
        <v>13</v>
      </c>
    </row>
    <row r="14635" spans="1:13" s="39" customFormat="1" ht="12.75" x14ac:dyDescent="0.2">
      <c r="A14635" s="33" t="s">
        <v>38</v>
      </c>
      <c r="B14635" s="33" t="s">
        <v>566</v>
      </c>
      <c r="C14635" s="34">
        <v>10</v>
      </c>
      <c r="D14635" s="33" t="s">
        <v>82</v>
      </c>
      <c r="E14635" s="33" t="s">
        <v>13679</v>
      </c>
      <c r="F14635" s="35">
        <v>39111708</v>
      </c>
      <c r="G14635" s="33" t="s">
        <v>15071</v>
      </c>
      <c r="H14635" s="33">
        <v>1</v>
      </c>
      <c r="I14635" s="33">
        <v>6</v>
      </c>
      <c r="J14635" s="36">
        <v>1</v>
      </c>
      <c r="K14635" s="37">
        <v>120000</v>
      </c>
      <c r="L14635" s="38" t="s">
        <v>15</v>
      </c>
      <c r="M14635" s="38" t="s">
        <v>13</v>
      </c>
    </row>
    <row r="14636" spans="1:13" s="39" customFormat="1" ht="12.75" x14ac:dyDescent="0.2">
      <c r="A14636" s="33" t="s">
        <v>38</v>
      </c>
      <c r="B14636" s="33" t="s">
        <v>566</v>
      </c>
      <c r="C14636" s="34">
        <v>10</v>
      </c>
      <c r="D14636" s="33" t="s">
        <v>82</v>
      </c>
      <c r="E14636" s="33" t="s">
        <v>13680</v>
      </c>
      <c r="F14636" s="35">
        <v>40101701</v>
      </c>
      <c r="G14636" s="33" t="s">
        <v>15071</v>
      </c>
      <c r="H14636" s="33">
        <v>1</v>
      </c>
      <c r="I14636" s="33">
        <v>6</v>
      </c>
      <c r="J14636" s="36">
        <v>1</v>
      </c>
      <c r="K14636" s="37">
        <v>2300000</v>
      </c>
      <c r="L14636" s="38" t="s">
        <v>15</v>
      </c>
      <c r="M14636" s="38" t="s">
        <v>13</v>
      </c>
    </row>
    <row r="14637" spans="1:13" s="39" customFormat="1" ht="12.75" x14ac:dyDescent="0.2">
      <c r="A14637" s="33" t="s">
        <v>38</v>
      </c>
      <c r="B14637" s="33" t="s">
        <v>566</v>
      </c>
      <c r="C14637" s="34">
        <v>10</v>
      </c>
      <c r="D14637" s="33" t="s">
        <v>82</v>
      </c>
      <c r="E14637" s="33" t="s">
        <v>13681</v>
      </c>
      <c r="F14637" s="35">
        <v>40101701</v>
      </c>
      <c r="G14637" s="33" t="s">
        <v>15071</v>
      </c>
      <c r="H14637" s="33">
        <v>1</v>
      </c>
      <c r="I14637" s="33">
        <v>6</v>
      </c>
      <c r="J14637" s="36">
        <v>1</v>
      </c>
      <c r="K14637" s="37">
        <v>3000000</v>
      </c>
      <c r="L14637" s="38" t="s">
        <v>15</v>
      </c>
      <c r="M14637" s="38" t="s">
        <v>13</v>
      </c>
    </row>
    <row r="14638" spans="1:13" s="39" customFormat="1" ht="12.75" x14ac:dyDescent="0.2">
      <c r="A14638" s="33" t="s">
        <v>38</v>
      </c>
      <c r="B14638" s="33" t="s">
        <v>566</v>
      </c>
      <c r="C14638" s="34">
        <v>10</v>
      </c>
      <c r="D14638" s="33" t="s">
        <v>82</v>
      </c>
      <c r="E14638" s="33" t="s">
        <v>13682</v>
      </c>
      <c r="F14638" s="35">
        <v>40101701</v>
      </c>
      <c r="G14638" s="33" t="s">
        <v>15071</v>
      </c>
      <c r="H14638" s="33">
        <v>1</v>
      </c>
      <c r="I14638" s="33">
        <v>6</v>
      </c>
      <c r="J14638" s="36">
        <v>1</v>
      </c>
      <c r="K14638" s="37">
        <v>3500000</v>
      </c>
      <c r="L14638" s="38" t="s">
        <v>15</v>
      </c>
      <c r="M14638" s="38" t="s">
        <v>13</v>
      </c>
    </row>
    <row r="14639" spans="1:13" s="39" customFormat="1" ht="12.75" x14ac:dyDescent="0.2">
      <c r="A14639" s="33" t="s">
        <v>38</v>
      </c>
      <c r="B14639" s="33" t="s">
        <v>566</v>
      </c>
      <c r="C14639" s="34">
        <v>10</v>
      </c>
      <c r="D14639" s="33" t="s">
        <v>82</v>
      </c>
      <c r="E14639" s="33" t="s">
        <v>13683</v>
      </c>
      <c r="F14639" s="35">
        <v>39111610</v>
      </c>
      <c r="G14639" s="33" t="s">
        <v>15071</v>
      </c>
      <c r="H14639" s="33">
        <v>1</v>
      </c>
      <c r="I14639" s="33">
        <v>6</v>
      </c>
      <c r="J14639" s="36">
        <v>1</v>
      </c>
      <c r="K14639" s="37">
        <v>297000</v>
      </c>
      <c r="L14639" s="38" t="s">
        <v>15</v>
      </c>
      <c r="M14639" s="38" t="s">
        <v>13</v>
      </c>
    </row>
    <row r="14640" spans="1:13" s="39" customFormat="1" ht="12.75" x14ac:dyDescent="0.2">
      <c r="A14640" s="33" t="s">
        <v>38</v>
      </c>
      <c r="B14640" s="33" t="s">
        <v>566</v>
      </c>
      <c r="C14640" s="34">
        <v>10</v>
      </c>
      <c r="D14640" s="33" t="s">
        <v>82</v>
      </c>
      <c r="E14640" s="33" t="s">
        <v>13684</v>
      </c>
      <c r="F14640" s="35">
        <v>24111808</v>
      </c>
      <c r="G14640" s="33" t="s">
        <v>15071</v>
      </c>
      <c r="H14640" s="33">
        <v>1</v>
      </c>
      <c r="I14640" s="33">
        <v>6</v>
      </c>
      <c r="J14640" s="36">
        <v>1</v>
      </c>
      <c r="K14640" s="37">
        <v>29032001.600000001</v>
      </c>
      <c r="L14640" s="38" t="s">
        <v>15</v>
      </c>
      <c r="M14640" s="38" t="s">
        <v>13</v>
      </c>
    </row>
    <row r="14641" spans="1:13" s="39" customFormat="1" ht="12.75" x14ac:dyDescent="0.2">
      <c r="A14641" s="33" t="s">
        <v>38</v>
      </c>
      <c r="B14641" s="33" t="s">
        <v>566</v>
      </c>
      <c r="C14641" s="34">
        <v>16</v>
      </c>
      <c r="D14641" s="33" t="s">
        <v>82</v>
      </c>
      <c r="E14641" s="33" t="s">
        <v>13685</v>
      </c>
      <c r="F14641" s="35">
        <v>52141510</v>
      </c>
      <c r="G14641" s="33" t="s">
        <v>15071</v>
      </c>
      <c r="H14641" s="33">
        <v>1</v>
      </c>
      <c r="I14641" s="33">
        <v>6</v>
      </c>
      <c r="J14641" s="36">
        <v>1</v>
      </c>
      <c r="K14641" s="37">
        <v>25919000</v>
      </c>
      <c r="L14641" s="38" t="s">
        <v>12</v>
      </c>
      <c r="M14641" s="38" t="s">
        <v>13</v>
      </c>
    </row>
    <row r="14642" spans="1:13" s="39" customFormat="1" ht="12.75" x14ac:dyDescent="0.2">
      <c r="A14642" s="33" t="s">
        <v>38</v>
      </c>
      <c r="B14642" s="33" t="s">
        <v>566</v>
      </c>
      <c r="C14642" s="34">
        <v>10</v>
      </c>
      <c r="D14642" s="33" t="s">
        <v>82</v>
      </c>
      <c r="E14642" s="33" t="s">
        <v>13686</v>
      </c>
      <c r="F14642" s="35">
        <v>39111610</v>
      </c>
      <c r="G14642" s="33" t="s">
        <v>15071</v>
      </c>
      <c r="H14642" s="33">
        <v>1</v>
      </c>
      <c r="I14642" s="33">
        <v>6</v>
      </c>
      <c r="J14642" s="36">
        <v>1</v>
      </c>
      <c r="K14642" s="37">
        <v>13000000</v>
      </c>
      <c r="L14642" s="38" t="s">
        <v>15</v>
      </c>
      <c r="M14642" s="38" t="s">
        <v>13</v>
      </c>
    </row>
    <row r="14643" spans="1:13" s="39" customFormat="1" ht="12.75" x14ac:dyDescent="0.2">
      <c r="A14643" s="33" t="s">
        <v>38</v>
      </c>
      <c r="B14643" s="33" t="s">
        <v>569</v>
      </c>
      <c r="C14643" s="34">
        <v>10</v>
      </c>
      <c r="D14643" s="33" t="s">
        <v>84</v>
      </c>
      <c r="E14643" s="33" t="s">
        <v>13687</v>
      </c>
      <c r="F14643" s="35">
        <v>30161908</v>
      </c>
      <c r="G14643" s="33" t="s">
        <v>15071</v>
      </c>
      <c r="H14643" s="33">
        <v>1</v>
      </c>
      <c r="I14643" s="33">
        <v>6</v>
      </c>
      <c r="J14643" s="36">
        <v>1</v>
      </c>
      <c r="K14643" s="37">
        <v>213000</v>
      </c>
      <c r="L14643" s="38" t="s">
        <v>15</v>
      </c>
      <c r="M14643" s="38" t="s">
        <v>13</v>
      </c>
    </row>
    <row r="14644" spans="1:13" s="39" customFormat="1" ht="12.75" x14ac:dyDescent="0.2">
      <c r="A14644" s="33" t="s">
        <v>38</v>
      </c>
      <c r="B14644" s="33" t="s">
        <v>569</v>
      </c>
      <c r="C14644" s="34">
        <v>10</v>
      </c>
      <c r="D14644" s="33" t="s">
        <v>84</v>
      </c>
      <c r="E14644" s="33" t="s">
        <v>13688</v>
      </c>
      <c r="F14644" s="35">
        <v>24102006</v>
      </c>
      <c r="G14644" s="33" t="s">
        <v>15071</v>
      </c>
      <c r="H14644" s="33">
        <v>1</v>
      </c>
      <c r="I14644" s="33">
        <v>6</v>
      </c>
      <c r="J14644" s="36">
        <v>1</v>
      </c>
      <c r="K14644" s="37">
        <v>3689000</v>
      </c>
      <c r="L14644" s="38" t="s">
        <v>15</v>
      </c>
      <c r="M14644" s="38" t="s">
        <v>13</v>
      </c>
    </row>
    <row r="14645" spans="1:13" s="39" customFormat="1" ht="12.75" x14ac:dyDescent="0.2">
      <c r="A14645" s="33" t="s">
        <v>38</v>
      </c>
      <c r="B14645" s="33" t="s">
        <v>570</v>
      </c>
      <c r="C14645" s="34">
        <v>10</v>
      </c>
      <c r="D14645" s="33" t="s">
        <v>85</v>
      </c>
      <c r="E14645" s="33" t="s">
        <v>13689</v>
      </c>
      <c r="F14645" s="35">
        <v>42172001</v>
      </c>
      <c r="G14645" s="33" t="s">
        <v>15071</v>
      </c>
      <c r="H14645" s="33">
        <v>1</v>
      </c>
      <c r="I14645" s="33">
        <v>6</v>
      </c>
      <c r="J14645" s="36">
        <v>3</v>
      </c>
      <c r="K14645" s="37">
        <v>1012500</v>
      </c>
      <c r="L14645" s="38" t="s">
        <v>15</v>
      </c>
      <c r="M14645" s="38" t="s">
        <v>13</v>
      </c>
    </row>
    <row r="14646" spans="1:13" s="39" customFormat="1" ht="12.75" x14ac:dyDescent="0.2">
      <c r="A14646" s="33" t="s">
        <v>38</v>
      </c>
      <c r="B14646" s="33" t="s">
        <v>570</v>
      </c>
      <c r="C14646" s="34">
        <v>10</v>
      </c>
      <c r="D14646" s="33" t="s">
        <v>85</v>
      </c>
      <c r="E14646" s="33" t="s">
        <v>13690</v>
      </c>
      <c r="F14646" s="35">
        <v>42172001</v>
      </c>
      <c r="G14646" s="33" t="s">
        <v>15071</v>
      </c>
      <c r="H14646" s="33">
        <v>1</v>
      </c>
      <c r="I14646" s="33">
        <v>6</v>
      </c>
      <c r="J14646" s="36">
        <v>8</v>
      </c>
      <c r="K14646" s="37">
        <v>1291368</v>
      </c>
      <c r="L14646" s="38" t="s">
        <v>15</v>
      </c>
      <c r="M14646" s="38" t="s">
        <v>13</v>
      </c>
    </row>
    <row r="14647" spans="1:13" s="39" customFormat="1" ht="12.75" x14ac:dyDescent="0.2">
      <c r="A14647" s="33" t="s">
        <v>38</v>
      </c>
      <c r="B14647" s="33" t="s">
        <v>570</v>
      </c>
      <c r="C14647" s="34">
        <v>10</v>
      </c>
      <c r="D14647" s="33" t="s">
        <v>85</v>
      </c>
      <c r="E14647" s="33" t="s">
        <v>13691</v>
      </c>
      <c r="F14647" s="35">
        <v>47131905</v>
      </c>
      <c r="G14647" s="33" t="s">
        <v>15071</v>
      </c>
      <c r="H14647" s="33">
        <v>1</v>
      </c>
      <c r="I14647" s="33">
        <v>6</v>
      </c>
      <c r="J14647" s="36">
        <v>2</v>
      </c>
      <c r="K14647" s="37">
        <v>576828</v>
      </c>
      <c r="L14647" s="38" t="s">
        <v>15</v>
      </c>
      <c r="M14647" s="38" t="s">
        <v>13</v>
      </c>
    </row>
    <row r="14648" spans="1:13" s="39" customFormat="1" ht="12.75" x14ac:dyDescent="0.2">
      <c r="A14648" s="33" t="s">
        <v>38</v>
      </c>
      <c r="B14648" s="33" t="s">
        <v>570</v>
      </c>
      <c r="C14648" s="34">
        <v>10</v>
      </c>
      <c r="D14648" s="33" t="s">
        <v>85</v>
      </c>
      <c r="E14648" s="33" t="s">
        <v>13692</v>
      </c>
      <c r="F14648" s="35">
        <v>46161700</v>
      </c>
      <c r="G14648" s="33" t="s">
        <v>15071</v>
      </c>
      <c r="H14648" s="33">
        <v>1</v>
      </c>
      <c r="I14648" s="33">
        <v>6</v>
      </c>
      <c r="J14648" s="36">
        <v>2</v>
      </c>
      <c r="K14648" s="37">
        <v>968436</v>
      </c>
      <c r="L14648" s="38" t="s">
        <v>15</v>
      </c>
      <c r="M14648" s="38" t="s">
        <v>13</v>
      </c>
    </row>
    <row r="14649" spans="1:13" s="39" customFormat="1" ht="12.75" x14ac:dyDescent="0.2">
      <c r="A14649" s="33" t="s">
        <v>38</v>
      </c>
      <c r="B14649" s="33" t="s">
        <v>570</v>
      </c>
      <c r="C14649" s="34">
        <v>10</v>
      </c>
      <c r="D14649" s="33" t="s">
        <v>85</v>
      </c>
      <c r="E14649" s="33" t="s">
        <v>13693</v>
      </c>
      <c r="F14649" s="35">
        <v>46161700</v>
      </c>
      <c r="G14649" s="33" t="s">
        <v>15071</v>
      </c>
      <c r="H14649" s="33">
        <v>1</v>
      </c>
      <c r="I14649" s="33">
        <v>6</v>
      </c>
      <c r="J14649" s="36">
        <v>2</v>
      </c>
      <c r="K14649" s="37">
        <v>266956</v>
      </c>
      <c r="L14649" s="38" t="s">
        <v>15</v>
      </c>
      <c r="M14649" s="38" t="s">
        <v>13</v>
      </c>
    </row>
    <row r="14650" spans="1:13" s="39" customFormat="1" ht="12.75" x14ac:dyDescent="0.2">
      <c r="A14650" s="33" t="s">
        <v>38</v>
      </c>
      <c r="B14650" s="33" t="s">
        <v>570</v>
      </c>
      <c r="C14650" s="34">
        <v>10</v>
      </c>
      <c r="D14650" s="33" t="s">
        <v>85</v>
      </c>
      <c r="E14650" s="33" t="s">
        <v>13694</v>
      </c>
      <c r="F14650" s="35">
        <v>46161700</v>
      </c>
      <c r="G14650" s="33" t="s">
        <v>15071</v>
      </c>
      <c r="H14650" s="33">
        <v>1</v>
      </c>
      <c r="I14650" s="33">
        <v>6</v>
      </c>
      <c r="J14650" s="36">
        <v>2</v>
      </c>
      <c r="K14650" s="37">
        <v>332914</v>
      </c>
      <c r="L14650" s="38" t="s">
        <v>15</v>
      </c>
      <c r="M14650" s="38" t="s">
        <v>13</v>
      </c>
    </row>
    <row r="14651" spans="1:13" s="39" customFormat="1" ht="12.75" x14ac:dyDescent="0.2">
      <c r="A14651" s="33" t="s">
        <v>38</v>
      </c>
      <c r="B14651" s="33" t="s">
        <v>570</v>
      </c>
      <c r="C14651" s="34">
        <v>10</v>
      </c>
      <c r="D14651" s="33" t="s">
        <v>85</v>
      </c>
      <c r="E14651" s="33" t="s">
        <v>13695</v>
      </c>
      <c r="F14651" s="35">
        <v>46161700</v>
      </c>
      <c r="G14651" s="33" t="s">
        <v>15071</v>
      </c>
      <c r="H14651" s="33">
        <v>1</v>
      </c>
      <c r="I14651" s="33">
        <v>6</v>
      </c>
      <c r="J14651" s="36">
        <v>2</v>
      </c>
      <c r="K14651" s="37">
        <v>793800</v>
      </c>
      <c r="L14651" s="38" t="s">
        <v>15</v>
      </c>
      <c r="M14651" s="38" t="s">
        <v>13</v>
      </c>
    </row>
    <row r="14652" spans="1:13" s="39" customFormat="1" ht="12.75" x14ac:dyDescent="0.2">
      <c r="A14652" s="33" t="s">
        <v>38</v>
      </c>
      <c r="B14652" s="33" t="s">
        <v>570</v>
      </c>
      <c r="C14652" s="34">
        <v>10</v>
      </c>
      <c r="D14652" s="33" t="s">
        <v>85</v>
      </c>
      <c r="E14652" s="33" t="s">
        <v>13696</v>
      </c>
      <c r="F14652" s="35">
        <v>46161700</v>
      </c>
      <c r="G14652" s="33" t="s">
        <v>15071</v>
      </c>
      <c r="H14652" s="33">
        <v>1</v>
      </c>
      <c r="I14652" s="33">
        <v>6</v>
      </c>
      <c r="J14652" s="36">
        <v>2</v>
      </c>
      <c r="K14652" s="37">
        <v>2343034</v>
      </c>
      <c r="L14652" s="38" t="s">
        <v>15</v>
      </c>
      <c r="M14652" s="38" t="s">
        <v>13</v>
      </c>
    </row>
    <row r="14653" spans="1:13" s="39" customFormat="1" ht="12.75" x14ac:dyDescent="0.2">
      <c r="A14653" s="33" t="s">
        <v>38</v>
      </c>
      <c r="B14653" s="33" t="s">
        <v>570</v>
      </c>
      <c r="C14653" s="34">
        <v>10</v>
      </c>
      <c r="D14653" s="33" t="s">
        <v>85</v>
      </c>
      <c r="E14653" s="33" t="s">
        <v>13697</v>
      </c>
      <c r="F14653" s="35">
        <v>46161700</v>
      </c>
      <c r="G14653" s="33" t="s">
        <v>15071</v>
      </c>
      <c r="H14653" s="33">
        <v>1</v>
      </c>
      <c r="I14653" s="33">
        <v>6</v>
      </c>
      <c r="J14653" s="36">
        <v>2</v>
      </c>
      <c r="K14653" s="37">
        <v>1549800</v>
      </c>
      <c r="L14653" s="38" t="s">
        <v>15</v>
      </c>
      <c r="M14653" s="38" t="s">
        <v>13</v>
      </c>
    </row>
    <row r="14654" spans="1:13" s="39" customFormat="1" ht="12.75" x14ac:dyDescent="0.2">
      <c r="A14654" s="33" t="s">
        <v>38</v>
      </c>
      <c r="B14654" s="33" t="s">
        <v>570</v>
      </c>
      <c r="C14654" s="34">
        <v>10</v>
      </c>
      <c r="D14654" s="33" t="s">
        <v>85</v>
      </c>
      <c r="E14654" s="33" t="s">
        <v>13698</v>
      </c>
      <c r="F14654" s="35">
        <v>46161700</v>
      </c>
      <c r="G14654" s="33" t="s">
        <v>15071</v>
      </c>
      <c r="H14654" s="33">
        <v>1</v>
      </c>
      <c r="I14654" s="33">
        <v>6</v>
      </c>
      <c r="J14654" s="36">
        <v>4</v>
      </c>
      <c r="K14654" s="37">
        <v>389340</v>
      </c>
      <c r="L14654" s="38" t="s">
        <v>15</v>
      </c>
      <c r="M14654" s="38" t="s">
        <v>13</v>
      </c>
    </row>
    <row r="14655" spans="1:13" s="39" customFormat="1" ht="12.75" x14ac:dyDescent="0.2">
      <c r="A14655" s="33" t="s">
        <v>38</v>
      </c>
      <c r="B14655" s="33" t="s">
        <v>570</v>
      </c>
      <c r="C14655" s="34">
        <v>10</v>
      </c>
      <c r="D14655" s="33" t="s">
        <v>85</v>
      </c>
      <c r="E14655" s="33" t="s">
        <v>13699</v>
      </c>
      <c r="F14655" s="35">
        <v>46161700</v>
      </c>
      <c r="G14655" s="33" t="s">
        <v>15071</v>
      </c>
      <c r="H14655" s="33">
        <v>1</v>
      </c>
      <c r="I14655" s="33">
        <v>6</v>
      </c>
      <c r="J14655" s="36">
        <v>4</v>
      </c>
      <c r="K14655" s="37">
        <v>113024</v>
      </c>
      <c r="L14655" s="38" t="s">
        <v>15</v>
      </c>
      <c r="M14655" s="38" t="s">
        <v>13</v>
      </c>
    </row>
    <row r="14656" spans="1:13" s="39" customFormat="1" ht="12.75" x14ac:dyDescent="0.2">
      <c r="A14656" s="33" t="s">
        <v>38</v>
      </c>
      <c r="B14656" s="33" t="s">
        <v>570</v>
      </c>
      <c r="C14656" s="34">
        <v>10</v>
      </c>
      <c r="D14656" s="33" t="s">
        <v>85</v>
      </c>
      <c r="E14656" s="33" t="s">
        <v>13700</v>
      </c>
      <c r="F14656" s="35">
        <v>11162111</v>
      </c>
      <c r="G14656" s="33" t="s">
        <v>15071</v>
      </c>
      <c r="H14656" s="33">
        <v>1</v>
      </c>
      <c r="I14656" s="33">
        <v>6</v>
      </c>
      <c r="J14656" s="36">
        <v>1</v>
      </c>
      <c r="K14656" s="37">
        <v>42590000</v>
      </c>
      <c r="L14656" s="38" t="s">
        <v>15</v>
      </c>
      <c r="M14656" s="38" t="s">
        <v>13</v>
      </c>
    </row>
    <row r="14657" spans="1:13" s="39" customFormat="1" ht="12.75" x14ac:dyDescent="0.2">
      <c r="A14657" s="33" t="s">
        <v>38</v>
      </c>
      <c r="B14657" s="33" t="s">
        <v>571</v>
      </c>
      <c r="C14657" s="34">
        <v>10</v>
      </c>
      <c r="D14657" s="33" t="s">
        <v>12596</v>
      </c>
      <c r="E14657" s="33" t="s">
        <v>13701</v>
      </c>
      <c r="F14657" s="35">
        <v>15121806</v>
      </c>
      <c r="G14657" s="33" t="s">
        <v>15071</v>
      </c>
      <c r="H14657" s="33">
        <v>1</v>
      </c>
      <c r="I14657" s="33">
        <v>6</v>
      </c>
      <c r="J14657" s="36">
        <v>18</v>
      </c>
      <c r="K14657" s="37">
        <v>450612.54</v>
      </c>
      <c r="L14657" s="38" t="s">
        <v>15</v>
      </c>
      <c r="M14657" s="38" t="s">
        <v>13</v>
      </c>
    </row>
    <row r="14658" spans="1:13" s="39" customFormat="1" ht="12.75" x14ac:dyDescent="0.2">
      <c r="A14658" s="33" t="s">
        <v>38</v>
      </c>
      <c r="B14658" s="33" t="s">
        <v>571</v>
      </c>
      <c r="C14658" s="34">
        <v>10</v>
      </c>
      <c r="D14658" s="33" t="s">
        <v>12596</v>
      </c>
      <c r="E14658" s="33" t="s">
        <v>13702</v>
      </c>
      <c r="F14658" s="35">
        <v>15121802</v>
      </c>
      <c r="G14658" s="33" t="s">
        <v>15071</v>
      </c>
      <c r="H14658" s="33">
        <v>1</v>
      </c>
      <c r="I14658" s="33">
        <v>6</v>
      </c>
      <c r="J14658" s="36">
        <v>15</v>
      </c>
      <c r="K14658" s="37">
        <v>410121.6</v>
      </c>
      <c r="L14658" s="38" t="s">
        <v>15</v>
      </c>
      <c r="M14658" s="38" t="s">
        <v>13</v>
      </c>
    </row>
    <row r="14659" spans="1:13" s="39" customFormat="1" ht="12.75" x14ac:dyDescent="0.2">
      <c r="A14659" s="33" t="s">
        <v>38</v>
      </c>
      <c r="B14659" s="33" t="s">
        <v>571</v>
      </c>
      <c r="C14659" s="34">
        <v>10</v>
      </c>
      <c r="D14659" s="33" t="s">
        <v>12596</v>
      </c>
      <c r="E14659" s="33" t="s">
        <v>15062</v>
      </c>
      <c r="F14659" s="35">
        <v>15111505</v>
      </c>
      <c r="G14659" s="33" t="s">
        <v>15071</v>
      </c>
      <c r="H14659" s="33">
        <v>1</v>
      </c>
      <c r="I14659" s="33">
        <v>6</v>
      </c>
      <c r="J14659" s="36">
        <v>5</v>
      </c>
      <c r="K14659" s="37">
        <v>63492.45</v>
      </c>
      <c r="L14659" s="38" t="s">
        <v>15</v>
      </c>
      <c r="M14659" s="38" t="s">
        <v>13</v>
      </c>
    </row>
    <row r="14660" spans="1:13" s="39" customFormat="1" ht="12.75" x14ac:dyDescent="0.2">
      <c r="A14660" s="33" t="s">
        <v>38</v>
      </c>
      <c r="B14660" s="33" t="s">
        <v>571</v>
      </c>
      <c r="C14660" s="34">
        <v>10</v>
      </c>
      <c r="D14660" s="33" t="s">
        <v>12596</v>
      </c>
      <c r="E14660" s="33" t="s">
        <v>13703</v>
      </c>
      <c r="F14660" s="35">
        <v>15121504</v>
      </c>
      <c r="G14660" s="33" t="s">
        <v>15071</v>
      </c>
      <c r="H14660" s="33">
        <v>1</v>
      </c>
      <c r="I14660" s="33">
        <v>6</v>
      </c>
      <c r="J14660" s="36">
        <v>14</v>
      </c>
      <c r="K14660" s="37">
        <v>747550.86</v>
      </c>
      <c r="L14660" s="38" t="s">
        <v>2367</v>
      </c>
      <c r="M14660" s="38" t="s">
        <v>13</v>
      </c>
    </row>
    <row r="14661" spans="1:13" s="39" customFormat="1" ht="12.75" x14ac:dyDescent="0.2">
      <c r="A14661" s="33" t="s">
        <v>38</v>
      </c>
      <c r="B14661" s="33" t="s">
        <v>571</v>
      </c>
      <c r="C14661" s="34">
        <v>10</v>
      </c>
      <c r="D14661" s="33" t="s">
        <v>12596</v>
      </c>
      <c r="E14661" s="33" t="s">
        <v>13704</v>
      </c>
      <c r="F14661" s="35">
        <v>15121509</v>
      </c>
      <c r="G14661" s="33" t="s">
        <v>15071</v>
      </c>
      <c r="H14661" s="33">
        <v>1</v>
      </c>
      <c r="I14661" s="33">
        <v>6</v>
      </c>
      <c r="J14661" s="36">
        <v>27</v>
      </c>
      <c r="K14661" s="37">
        <v>478961.91000000003</v>
      </c>
      <c r="L14661" s="38" t="s">
        <v>15</v>
      </c>
      <c r="M14661" s="38" t="s">
        <v>13</v>
      </c>
    </row>
    <row r="14662" spans="1:13" s="39" customFormat="1" ht="12.75" x14ac:dyDescent="0.2">
      <c r="A14662" s="33" t="s">
        <v>38</v>
      </c>
      <c r="B14662" s="33" t="s">
        <v>571</v>
      </c>
      <c r="C14662" s="34">
        <v>10</v>
      </c>
      <c r="D14662" s="33" t="s">
        <v>12596</v>
      </c>
      <c r="E14662" s="33" t="s">
        <v>13705</v>
      </c>
      <c r="F14662" s="35">
        <v>25171718</v>
      </c>
      <c r="G14662" s="33" t="s">
        <v>15071</v>
      </c>
      <c r="H14662" s="33">
        <v>1</v>
      </c>
      <c r="I14662" s="33">
        <v>6</v>
      </c>
      <c r="J14662" s="36">
        <v>18</v>
      </c>
      <c r="K14662" s="37">
        <v>738111.78</v>
      </c>
      <c r="L14662" s="38" t="s">
        <v>15</v>
      </c>
      <c r="M14662" s="38" t="s">
        <v>13</v>
      </c>
    </row>
    <row r="14663" spans="1:13" s="39" customFormat="1" ht="12.75" x14ac:dyDescent="0.2">
      <c r="A14663" s="33" t="s">
        <v>38</v>
      </c>
      <c r="B14663" s="33" t="s">
        <v>571</v>
      </c>
      <c r="C14663" s="34">
        <v>10</v>
      </c>
      <c r="D14663" s="33" t="s">
        <v>12596</v>
      </c>
      <c r="E14663" s="33" t="s">
        <v>13706</v>
      </c>
      <c r="F14663" s="35">
        <v>41113320</v>
      </c>
      <c r="G14663" s="33" t="s">
        <v>15071</v>
      </c>
      <c r="H14663" s="33">
        <v>1</v>
      </c>
      <c r="I14663" s="33">
        <v>6</v>
      </c>
      <c r="J14663" s="36">
        <v>20</v>
      </c>
      <c r="K14663" s="37">
        <v>426805.4</v>
      </c>
      <c r="L14663" s="38" t="s">
        <v>15</v>
      </c>
      <c r="M14663" s="38" t="s">
        <v>13</v>
      </c>
    </row>
    <row r="14664" spans="1:13" s="39" customFormat="1" ht="12.75" x14ac:dyDescent="0.2">
      <c r="A14664" s="33" t="s">
        <v>38</v>
      </c>
      <c r="B14664" s="33" t="s">
        <v>573</v>
      </c>
      <c r="C14664" s="34">
        <v>10</v>
      </c>
      <c r="D14664" s="33" t="s">
        <v>86</v>
      </c>
      <c r="E14664" s="33" t="s">
        <v>86</v>
      </c>
      <c r="F14664" s="35">
        <v>52121501</v>
      </c>
      <c r="G14664" s="33" t="s">
        <v>15071</v>
      </c>
      <c r="H14664" s="33">
        <v>1</v>
      </c>
      <c r="I14664" s="33">
        <v>6</v>
      </c>
      <c r="J14664" s="36">
        <v>1</v>
      </c>
      <c r="K14664" s="37">
        <v>11481100</v>
      </c>
      <c r="L14664" s="38" t="s">
        <v>15</v>
      </c>
      <c r="M14664" s="38" t="s">
        <v>13</v>
      </c>
    </row>
    <row r="14665" spans="1:13" s="39" customFormat="1" ht="12.75" x14ac:dyDescent="0.2">
      <c r="A14665" s="33" t="s">
        <v>38</v>
      </c>
      <c r="B14665" s="33" t="s">
        <v>575</v>
      </c>
      <c r="C14665" s="34">
        <v>10</v>
      </c>
      <c r="D14665" s="33" t="s">
        <v>87</v>
      </c>
      <c r="E14665" s="33" t="s">
        <v>13707</v>
      </c>
      <c r="F14665" s="35">
        <v>10171701</v>
      </c>
      <c r="G14665" s="33" t="s">
        <v>15071</v>
      </c>
      <c r="H14665" s="33">
        <v>1</v>
      </c>
      <c r="I14665" s="33">
        <v>6</v>
      </c>
      <c r="J14665" s="36">
        <v>5</v>
      </c>
      <c r="K14665" s="37">
        <v>475000</v>
      </c>
      <c r="L14665" s="38" t="s">
        <v>2367</v>
      </c>
      <c r="M14665" s="38" t="s">
        <v>13</v>
      </c>
    </row>
    <row r="14666" spans="1:13" s="39" customFormat="1" ht="12.75" x14ac:dyDescent="0.2">
      <c r="A14666" s="33" t="s">
        <v>38</v>
      </c>
      <c r="B14666" s="33" t="s">
        <v>575</v>
      </c>
      <c r="C14666" s="34">
        <v>10</v>
      </c>
      <c r="D14666" s="33" t="s">
        <v>87</v>
      </c>
      <c r="E14666" s="33" t="s">
        <v>13708</v>
      </c>
      <c r="F14666" s="35">
        <v>10171701</v>
      </c>
      <c r="G14666" s="33" t="s">
        <v>15071</v>
      </c>
      <c r="H14666" s="33">
        <v>1</v>
      </c>
      <c r="I14666" s="33">
        <v>6</v>
      </c>
      <c r="J14666" s="36">
        <v>5</v>
      </c>
      <c r="K14666" s="37">
        <v>475000</v>
      </c>
      <c r="L14666" s="38" t="s">
        <v>2367</v>
      </c>
      <c r="M14666" s="38" t="s">
        <v>13</v>
      </c>
    </row>
    <row r="14667" spans="1:13" s="39" customFormat="1" ht="12.75" x14ac:dyDescent="0.2">
      <c r="A14667" s="33" t="s">
        <v>38</v>
      </c>
      <c r="B14667" s="33" t="s">
        <v>3315</v>
      </c>
      <c r="C14667" s="34">
        <v>10</v>
      </c>
      <c r="D14667" s="33" t="s">
        <v>112</v>
      </c>
      <c r="E14667" s="33" t="s">
        <v>13709</v>
      </c>
      <c r="F14667" s="35">
        <v>42132205</v>
      </c>
      <c r="G14667" s="33" t="s">
        <v>15071</v>
      </c>
      <c r="H14667" s="33">
        <v>1</v>
      </c>
      <c r="I14667" s="33">
        <v>6</v>
      </c>
      <c r="J14667" s="36">
        <v>3</v>
      </c>
      <c r="K14667" s="37">
        <v>64260</v>
      </c>
      <c r="L14667" s="38" t="s">
        <v>15</v>
      </c>
      <c r="M14667" s="38" t="s">
        <v>13</v>
      </c>
    </row>
    <row r="14668" spans="1:13" s="39" customFormat="1" ht="12.75" x14ac:dyDescent="0.2">
      <c r="A14668" s="33" t="s">
        <v>38</v>
      </c>
      <c r="B14668" s="33" t="s">
        <v>3315</v>
      </c>
      <c r="C14668" s="34">
        <v>10</v>
      </c>
      <c r="D14668" s="33" t="s">
        <v>112</v>
      </c>
      <c r="E14668" s="33" t="s">
        <v>13710</v>
      </c>
      <c r="F14668" s="35">
        <v>85122200</v>
      </c>
      <c r="G14668" s="33" t="s">
        <v>15071</v>
      </c>
      <c r="H14668" s="33">
        <v>1</v>
      </c>
      <c r="I14668" s="33">
        <v>6</v>
      </c>
      <c r="J14668" s="36">
        <v>8</v>
      </c>
      <c r="K14668" s="37">
        <v>1291368</v>
      </c>
      <c r="L14668" s="38" t="s">
        <v>15</v>
      </c>
      <c r="M14668" s="38" t="s">
        <v>13</v>
      </c>
    </row>
    <row r="14669" spans="1:13" s="39" customFormat="1" ht="12.75" x14ac:dyDescent="0.2">
      <c r="A14669" s="33" t="s">
        <v>38</v>
      </c>
      <c r="B14669" s="33" t="s">
        <v>577</v>
      </c>
      <c r="C14669" s="34">
        <v>10</v>
      </c>
      <c r="D14669" s="33" t="s">
        <v>16</v>
      </c>
      <c r="E14669" s="33" t="s">
        <v>16</v>
      </c>
      <c r="F14669" s="35">
        <v>30111601</v>
      </c>
      <c r="G14669" s="33" t="s">
        <v>15071</v>
      </c>
      <c r="H14669" s="33">
        <v>1</v>
      </c>
      <c r="I14669" s="33">
        <v>6</v>
      </c>
      <c r="J14669" s="36">
        <v>1</v>
      </c>
      <c r="K14669" s="37">
        <v>52301356</v>
      </c>
      <c r="L14669" s="38" t="s">
        <v>12</v>
      </c>
      <c r="M14669" s="38" t="s">
        <v>13</v>
      </c>
    </row>
    <row r="14670" spans="1:13" s="39" customFormat="1" ht="12.75" x14ac:dyDescent="0.2">
      <c r="A14670" s="33" t="s">
        <v>38</v>
      </c>
      <c r="B14670" s="33" t="s">
        <v>579</v>
      </c>
      <c r="C14670" s="34">
        <v>10</v>
      </c>
      <c r="D14670" s="33" t="s">
        <v>89</v>
      </c>
      <c r="E14670" s="33" t="s">
        <v>13711</v>
      </c>
      <c r="F14670" s="35">
        <v>40101711</v>
      </c>
      <c r="G14670" s="33" t="s">
        <v>15071</v>
      </c>
      <c r="H14670" s="33">
        <v>1</v>
      </c>
      <c r="I14670" s="33">
        <v>6</v>
      </c>
      <c r="J14670" s="36">
        <v>7</v>
      </c>
      <c r="K14670" s="37">
        <v>1610000</v>
      </c>
      <c r="L14670" s="38" t="s">
        <v>13892</v>
      </c>
      <c r="M14670" s="38" t="s">
        <v>13</v>
      </c>
    </row>
    <row r="14671" spans="1:13" s="39" customFormat="1" ht="12.75" x14ac:dyDescent="0.2">
      <c r="A14671" s="33" t="s">
        <v>38</v>
      </c>
      <c r="B14671" s="33" t="s">
        <v>579</v>
      </c>
      <c r="C14671" s="34">
        <v>10</v>
      </c>
      <c r="D14671" s="33" t="s">
        <v>89</v>
      </c>
      <c r="E14671" s="33" t="s">
        <v>13712</v>
      </c>
      <c r="F14671" s="35">
        <v>40101711</v>
      </c>
      <c r="G14671" s="33" t="s">
        <v>15071</v>
      </c>
      <c r="H14671" s="33">
        <v>1</v>
      </c>
      <c r="I14671" s="33">
        <v>6</v>
      </c>
      <c r="J14671" s="36">
        <v>9</v>
      </c>
      <c r="K14671" s="37">
        <v>225000</v>
      </c>
      <c r="L14671" s="38" t="s">
        <v>13892</v>
      </c>
      <c r="M14671" s="38" t="s">
        <v>13</v>
      </c>
    </row>
    <row r="14672" spans="1:13" s="39" customFormat="1" ht="12.75" x14ac:dyDescent="0.2">
      <c r="A14672" s="33" t="s">
        <v>38</v>
      </c>
      <c r="B14672" s="33" t="s">
        <v>579</v>
      </c>
      <c r="C14672" s="34">
        <v>10</v>
      </c>
      <c r="D14672" s="33" t="s">
        <v>89</v>
      </c>
      <c r="E14672" s="33" t="s">
        <v>13713</v>
      </c>
      <c r="F14672" s="35">
        <v>40101711</v>
      </c>
      <c r="G14672" s="33" t="s">
        <v>15071</v>
      </c>
      <c r="H14672" s="33">
        <v>1</v>
      </c>
      <c r="I14672" s="33">
        <v>6</v>
      </c>
      <c r="J14672" s="36">
        <v>10</v>
      </c>
      <c r="K14672" s="37">
        <v>2250000</v>
      </c>
      <c r="L14672" s="38" t="s">
        <v>13892</v>
      </c>
      <c r="M14672" s="38" t="s">
        <v>13</v>
      </c>
    </row>
    <row r="14673" spans="1:13" s="39" customFormat="1" ht="12.75" x14ac:dyDescent="0.2">
      <c r="A14673" s="33" t="s">
        <v>38</v>
      </c>
      <c r="B14673" s="33" t="s">
        <v>579</v>
      </c>
      <c r="C14673" s="34">
        <v>10</v>
      </c>
      <c r="D14673" s="33" t="s">
        <v>89</v>
      </c>
      <c r="E14673" s="33" t="s">
        <v>13714</v>
      </c>
      <c r="F14673" s="35">
        <v>40101711</v>
      </c>
      <c r="G14673" s="33" t="s">
        <v>15071</v>
      </c>
      <c r="H14673" s="33">
        <v>1</v>
      </c>
      <c r="I14673" s="33">
        <v>6</v>
      </c>
      <c r="J14673" s="36">
        <v>2</v>
      </c>
      <c r="K14673" s="37">
        <v>560000</v>
      </c>
      <c r="L14673" s="38" t="s">
        <v>13892</v>
      </c>
      <c r="M14673" s="38" t="s">
        <v>13</v>
      </c>
    </row>
    <row r="14674" spans="1:13" s="39" customFormat="1" ht="12.75" x14ac:dyDescent="0.2">
      <c r="A14674" s="33" t="s">
        <v>38</v>
      </c>
      <c r="B14674" s="33" t="s">
        <v>579</v>
      </c>
      <c r="C14674" s="34">
        <v>10</v>
      </c>
      <c r="D14674" s="33" t="s">
        <v>89</v>
      </c>
      <c r="E14674" s="33" t="s">
        <v>13715</v>
      </c>
      <c r="F14674" s="35">
        <v>40101711</v>
      </c>
      <c r="G14674" s="33" t="s">
        <v>15071</v>
      </c>
      <c r="H14674" s="33">
        <v>1</v>
      </c>
      <c r="I14674" s="33">
        <v>6</v>
      </c>
      <c r="J14674" s="36">
        <v>6</v>
      </c>
      <c r="K14674" s="37">
        <v>1980000</v>
      </c>
      <c r="L14674" s="38" t="s">
        <v>13893</v>
      </c>
      <c r="M14674" s="38" t="s">
        <v>13</v>
      </c>
    </row>
    <row r="14675" spans="1:13" s="39" customFormat="1" ht="12.75" x14ac:dyDescent="0.2">
      <c r="A14675" s="33" t="s">
        <v>38</v>
      </c>
      <c r="B14675" s="33" t="s">
        <v>579</v>
      </c>
      <c r="C14675" s="34">
        <v>10</v>
      </c>
      <c r="D14675" s="33" t="s">
        <v>89</v>
      </c>
      <c r="E14675" s="33" t="s">
        <v>13716</v>
      </c>
      <c r="F14675" s="35">
        <v>40101711</v>
      </c>
      <c r="G14675" s="33" t="s">
        <v>15071</v>
      </c>
      <c r="H14675" s="33">
        <v>1</v>
      </c>
      <c r="I14675" s="33">
        <v>6</v>
      </c>
      <c r="J14675" s="36">
        <v>1</v>
      </c>
      <c r="K14675" s="37">
        <v>905000</v>
      </c>
      <c r="L14675" s="38" t="s">
        <v>13893</v>
      </c>
      <c r="M14675" s="38" t="s">
        <v>13</v>
      </c>
    </row>
    <row r="14676" spans="1:13" s="39" customFormat="1" ht="12.75" x14ac:dyDescent="0.2">
      <c r="A14676" s="33" t="s">
        <v>38</v>
      </c>
      <c r="B14676" s="33" t="s">
        <v>579</v>
      </c>
      <c r="C14676" s="34">
        <v>10</v>
      </c>
      <c r="D14676" s="33" t="s">
        <v>89</v>
      </c>
      <c r="E14676" s="33" t="s">
        <v>13717</v>
      </c>
      <c r="F14676" s="35">
        <v>47131821</v>
      </c>
      <c r="G14676" s="33" t="s">
        <v>15071</v>
      </c>
      <c r="H14676" s="33">
        <v>1</v>
      </c>
      <c r="I14676" s="33">
        <v>6</v>
      </c>
      <c r="J14676" s="36">
        <v>3</v>
      </c>
      <c r="K14676" s="37">
        <v>150000</v>
      </c>
      <c r="L14676" s="38" t="s">
        <v>13894</v>
      </c>
      <c r="M14676" s="38" t="s">
        <v>13</v>
      </c>
    </row>
    <row r="14677" spans="1:13" s="39" customFormat="1" ht="12.75" x14ac:dyDescent="0.2">
      <c r="A14677" s="33" t="s">
        <v>38</v>
      </c>
      <c r="B14677" s="33" t="s">
        <v>579</v>
      </c>
      <c r="C14677" s="34">
        <v>10</v>
      </c>
      <c r="D14677" s="33" t="s">
        <v>89</v>
      </c>
      <c r="E14677" s="33" t="s">
        <v>13718</v>
      </c>
      <c r="F14677" s="35">
        <v>47131821</v>
      </c>
      <c r="G14677" s="33" t="s">
        <v>15071</v>
      </c>
      <c r="H14677" s="33">
        <v>1</v>
      </c>
      <c r="I14677" s="33">
        <v>6</v>
      </c>
      <c r="J14677" s="36">
        <v>3</v>
      </c>
      <c r="K14677" s="37">
        <v>147000</v>
      </c>
      <c r="L14677" s="38" t="s">
        <v>2367</v>
      </c>
      <c r="M14677" s="38" t="s">
        <v>13</v>
      </c>
    </row>
    <row r="14678" spans="1:13" s="39" customFormat="1" ht="12.75" x14ac:dyDescent="0.2">
      <c r="A14678" s="33" t="s">
        <v>38</v>
      </c>
      <c r="B14678" s="33" t="s">
        <v>579</v>
      </c>
      <c r="C14678" s="34">
        <v>10</v>
      </c>
      <c r="D14678" s="33" t="s">
        <v>89</v>
      </c>
      <c r="E14678" s="33" t="s">
        <v>13719</v>
      </c>
      <c r="F14678" s="35">
        <v>47101600</v>
      </c>
      <c r="G14678" s="33" t="s">
        <v>15071</v>
      </c>
      <c r="H14678" s="33">
        <v>1</v>
      </c>
      <c r="I14678" s="33">
        <v>6</v>
      </c>
      <c r="J14678" s="36">
        <v>1</v>
      </c>
      <c r="K14678" s="37">
        <v>14017010</v>
      </c>
      <c r="L14678" s="38" t="s">
        <v>12</v>
      </c>
      <c r="M14678" s="38" t="s">
        <v>13</v>
      </c>
    </row>
    <row r="14679" spans="1:13" s="39" customFormat="1" ht="12.75" x14ac:dyDescent="0.2">
      <c r="A14679" s="33" t="s">
        <v>38</v>
      </c>
      <c r="B14679" s="33" t="s">
        <v>579</v>
      </c>
      <c r="C14679" s="34">
        <v>10</v>
      </c>
      <c r="D14679" s="33" t="s">
        <v>89</v>
      </c>
      <c r="E14679" s="33" t="s">
        <v>13720</v>
      </c>
      <c r="F14679" s="35">
        <v>12141904</v>
      </c>
      <c r="G14679" s="33" t="s">
        <v>15071</v>
      </c>
      <c r="H14679" s="33">
        <v>1</v>
      </c>
      <c r="I14679" s="33">
        <v>6</v>
      </c>
      <c r="J14679" s="36">
        <v>159</v>
      </c>
      <c r="K14679" s="37">
        <v>1653600</v>
      </c>
      <c r="L14679" s="38" t="s">
        <v>2368</v>
      </c>
      <c r="M14679" s="38" t="s">
        <v>13</v>
      </c>
    </row>
    <row r="14680" spans="1:13" s="39" customFormat="1" ht="12.75" x14ac:dyDescent="0.2">
      <c r="A14680" s="33" t="s">
        <v>38</v>
      </c>
      <c r="B14680" s="33" t="s">
        <v>579</v>
      </c>
      <c r="C14680" s="34">
        <v>10</v>
      </c>
      <c r="D14680" s="33" t="s">
        <v>89</v>
      </c>
      <c r="E14680" s="33" t="s">
        <v>13721</v>
      </c>
      <c r="F14680" s="35">
        <v>12141903</v>
      </c>
      <c r="G14680" s="33" t="s">
        <v>15071</v>
      </c>
      <c r="H14680" s="33">
        <v>1</v>
      </c>
      <c r="I14680" s="33">
        <v>6</v>
      </c>
      <c r="J14680" s="36">
        <v>57.5</v>
      </c>
      <c r="K14680" s="37">
        <v>690000</v>
      </c>
      <c r="L14680" s="38" t="s">
        <v>2368</v>
      </c>
      <c r="M14680" s="38" t="s">
        <v>13</v>
      </c>
    </row>
    <row r="14681" spans="1:13" s="39" customFormat="1" ht="12.75" x14ac:dyDescent="0.2">
      <c r="A14681" s="33" t="s">
        <v>38</v>
      </c>
      <c r="B14681" s="33" t="s">
        <v>580</v>
      </c>
      <c r="C14681" s="34">
        <v>10</v>
      </c>
      <c r="D14681" s="33" t="s">
        <v>42</v>
      </c>
      <c r="E14681" s="33" t="s">
        <v>13722</v>
      </c>
      <c r="F14681" s="35">
        <v>44103104</v>
      </c>
      <c r="G14681" s="33" t="s">
        <v>15071</v>
      </c>
      <c r="H14681" s="33">
        <v>1</v>
      </c>
      <c r="I14681" s="33">
        <v>6</v>
      </c>
      <c r="J14681" s="36">
        <v>3</v>
      </c>
      <c r="K14681" s="37">
        <v>450000</v>
      </c>
      <c r="L14681" s="38" t="s">
        <v>15</v>
      </c>
      <c r="M14681" s="38" t="s">
        <v>13</v>
      </c>
    </row>
    <row r="14682" spans="1:13" s="39" customFormat="1" ht="12.75" x14ac:dyDescent="0.2">
      <c r="A14682" s="33" t="s">
        <v>38</v>
      </c>
      <c r="B14682" s="33" t="s">
        <v>580</v>
      </c>
      <c r="C14682" s="34">
        <v>10</v>
      </c>
      <c r="D14682" s="33" t="s">
        <v>42</v>
      </c>
      <c r="E14682" s="33" t="s">
        <v>15063</v>
      </c>
      <c r="F14682" s="35">
        <v>44103103</v>
      </c>
      <c r="G14682" s="33" t="s">
        <v>15071</v>
      </c>
      <c r="H14682" s="33">
        <v>1</v>
      </c>
      <c r="I14682" s="33">
        <v>6</v>
      </c>
      <c r="J14682" s="36">
        <v>2</v>
      </c>
      <c r="K14682" s="37">
        <v>535000</v>
      </c>
      <c r="L14682" s="38" t="s">
        <v>15</v>
      </c>
      <c r="M14682" s="38" t="s">
        <v>13</v>
      </c>
    </row>
    <row r="14683" spans="1:13" s="39" customFormat="1" ht="12.75" x14ac:dyDescent="0.2">
      <c r="A14683" s="33" t="s">
        <v>38</v>
      </c>
      <c r="B14683" s="33" t="s">
        <v>580</v>
      </c>
      <c r="C14683" s="34">
        <v>10</v>
      </c>
      <c r="D14683" s="33" t="s">
        <v>42</v>
      </c>
      <c r="E14683" s="33" t="s">
        <v>15064</v>
      </c>
      <c r="F14683" s="35">
        <v>44103103</v>
      </c>
      <c r="G14683" s="33" t="s">
        <v>15071</v>
      </c>
      <c r="H14683" s="33">
        <v>1</v>
      </c>
      <c r="I14683" s="33">
        <v>6</v>
      </c>
      <c r="J14683" s="36">
        <v>2</v>
      </c>
      <c r="K14683" s="37">
        <v>535000</v>
      </c>
      <c r="L14683" s="38" t="s">
        <v>15</v>
      </c>
      <c r="M14683" s="38" t="s">
        <v>13</v>
      </c>
    </row>
    <row r="14684" spans="1:13" s="39" customFormat="1" ht="12.75" x14ac:dyDescent="0.2">
      <c r="A14684" s="33" t="s">
        <v>38</v>
      </c>
      <c r="B14684" s="33" t="s">
        <v>580</v>
      </c>
      <c r="C14684" s="34">
        <v>10</v>
      </c>
      <c r="D14684" s="33" t="s">
        <v>42</v>
      </c>
      <c r="E14684" s="33" t="s">
        <v>15065</v>
      </c>
      <c r="F14684" s="35">
        <v>44103103</v>
      </c>
      <c r="G14684" s="33" t="s">
        <v>15071</v>
      </c>
      <c r="H14684" s="33">
        <v>1</v>
      </c>
      <c r="I14684" s="33">
        <v>6</v>
      </c>
      <c r="J14684" s="36">
        <v>2</v>
      </c>
      <c r="K14684" s="37">
        <v>535000</v>
      </c>
      <c r="L14684" s="38" t="s">
        <v>15</v>
      </c>
      <c r="M14684" s="38" t="s">
        <v>13</v>
      </c>
    </row>
    <row r="14685" spans="1:13" s="39" customFormat="1" ht="12.75" x14ac:dyDescent="0.2">
      <c r="A14685" s="33" t="s">
        <v>38</v>
      </c>
      <c r="B14685" s="33" t="s">
        <v>580</v>
      </c>
      <c r="C14685" s="34">
        <v>10</v>
      </c>
      <c r="D14685" s="33" t="s">
        <v>42</v>
      </c>
      <c r="E14685" s="33" t="s">
        <v>15066</v>
      </c>
      <c r="F14685" s="35">
        <v>44103103</v>
      </c>
      <c r="G14685" s="33" t="s">
        <v>15071</v>
      </c>
      <c r="H14685" s="33">
        <v>1</v>
      </c>
      <c r="I14685" s="33">
        <v>6</v>
      </c>
      <c r="J14685" s="36">
        <v>2</v>
      </c>
      <c r="K14685" s="37">
        <v>535000</v>
      </c>
      <c r="L14685" s="38" t="s">
        <v>15</v>
      </c>
      <c r="M14685" s="38" t="s">
        <v>13</v>
      </c>
    </row>
    <row r="14686" spans="1:13" s="39" customFormat="1" ht="12.75" x14ac:dyDescent="0.2">
      <c r="A14686" s="33" t="s">
        <v>38</v>
      </c>
      <c r="B14686" s="33" t="s">
        <v>580</v>
      </c>
      <c r="C14686" s="34">
        <v>10</v>
      </c>
      <c r="D14686" s="33" t="s">
        <v>42</v>
      </c>
      <c r="E14686" s="33" t="s">
        <v>13723</v>
      </c>
      <c r="F14686" s="35">
        <v>44103104</v>
      </c>
      <c r="G14686" s="33" t="s">
        <v>15071</v>
      </c>
      <c r="H14686" s="33">
        <v>1</v>
      </c>
      <c r="I14686" s="33">
        <v>6</v>
      </c>
      <c r="J14686" s="36">
        <v>2</v>
      </c>
      <c r="K14686" s="37">
        <v>2998400</v>
      </c>
      <c r="L14686" s="38" t="s">
        <v>15</v>
      </c>
      <c r="M14686" s="38" t="s">
        <v>13</v>
      </c>
    </row>
    <row r="14687" spans="1:13" s="39" customFormat="1" ht="12.75" x14ac:dyDescent="0.2">
      <c r="A14687" s="33" t="s">
        <v>38</v>
      </c>
      <c r="B14687" s="33" t="s">
        <v>581</v>
      </c>
      <c r="C14687" s="34">
        <v>10</v>
      </c>
      <c r="D14687" s="33" t="s">
        <v>90</v>
      </c>
      <c r="E14687" s="33" t="s">
        <v>6758</v>
      </c>
      <c r="F14687" s="35">
        <v>47131831</v>
      </c>
      <c r="G14687" s="33" t="s">
        <v>15071</v>
      </c>
      <c r="H14687" s="33">
        <v>1</v>
      </c>
      <c r="I14687" s="33">
        <v>6</v>
      </c>
      <c r="J14687" s="36">
        <v>4</v>
      </c>
      <c r="K14687" s="37">
        <v>66908</v>
      </c>
      <c r="L14687" s="38" t="s">
        <v>15</v>
      </c>
      <c r="M14687" s="38" t="s">
        <v>13</v>
      </c>
    </row>
    <row r="14688" spans="1:13" s="39" customFormat="1" ht="12.75" x14ac:dyDescent="0.2">
      <c r="A14688" s="33" t="s">
        <v>38</v>
      </c>
      <c r="B14688" s="33" t="s">
        <v>581</v>
      </c>
      <c r="C14688" s="34">
        <v>10</v>
      </c>
      <c r="D14688" s="33" t="s">
        <v>90</v>
      </c>
      <c r="E14688" s="33" t="s">
        <v>13724</v>
      </c>
      <c r="F14688" s="35">
        <v>47131706</v>
      </c>
      <c r="G14688" s="33" t="s">
        <v>15071</v>
      </c>
      <c r="H14688" s="33">
        <v>1</v>
      </c>
      <c r="I14688" s="33">
        <v>6</v>
      </c>
      <c r="J14688" s="36">
        <v>24</v>
      </c>
      <c r="K14688" s="37">
        <v>258072</v>
      </c>
      <c r="L14688" s="38" t="s">
        <v>15</v>
      </c>
      <c r="M14688" s="38" t="s">
        <v>13</v>
      </c>
    </row>
    <row r="14689" spans="1:13" s="39" customFormat="1" ht="12.75" x14ac:dyDescent="0.2">
      <c r="A14689" s="33" t="s">
        <v>38</v>
      </c>
      <c r="B14689" s="33" t="s">
        <v>581</v>
      </c>
      <c r="C14689" s="34">
        <v>10</v>
      </c>
      <c r="D14689" s="33" t="s">
        <v>90</v>
      </c>
      <c r="E14689" s="33" t="s">
        <v>13725</v>
      </c>
      <c r="F14689" s="35">
        <v>47121804</v>
      </c>
      <c r="G14689" s="33" t="s">
        <v>15071</v>
      </c>
      <c r="H14689" s="33">
        <v>1</v>
      </c>
      <c r="I14689" s="33">
        <v>6</v>
      </c>
      <c r="J14689" s="36">
        <v>2</v>
      </c>
      <c r="K14689" s="37">
        <v>15292</v>
      </c>
      <c r="L14689" s="38" t="s">
        <v>15</v>
      </c>
      <c r="M14689" s="38" t="s">
        <v>13</v>
      </c>
    </row>
    <row r="14690" spans="1:13" s="39" customFormat="1" ht="12.75" x14ac:dyDescent="0.2">
      <c r="A14690" s="33" t="s">
        <v>38</v>
      </c>
      <c r="B14690" s="33" t="s">
        <v>581</v>
      </c>
      <c r="C14690" s="34">
        <v>10</v>
      </c>
      <c r="D14690" s="33" t="s">
        <v>90</v>
      </c>
      <c r="E14690" s="33" t="s">
        <v>6883</v>
      </c>
      <c r="F14690" s="35">
        <v>47131600</v>
      </c>
      <c r="G14690" s="33" t="s">
        <v>15071</v>
      </c>
      <c r="H14690" s="33">
        <v>1</v>
      </c>
      <c r="I14690" s="33">
        <v>6</v>
      </c>
      <c r="J14690" s="36">
        <v>5</v>
      </c>
      <c r="K14690" s="37">
        <v>29270</v>
      </c>
      <c r="L14690" s="38" t="s">
        <v>15</v>
      </c>
      <c r="M14690" s="38" t="s">
        <v>13</v>
      </c>
    </row>
    <row r="14691" spans="1:13" s="39" customFormat="1" ht="12.75" x14ac:dyDescent="0.2">
      <c r="A14691" s="33" t="s">
        <v>38</v>
      </c>
      <c r="B14691" s="33" t="s">
        <v>581</v>
      </c>
      <c r="C14691" s="34">
        <v>10</v>
      </c>
      <c r="D14691" s="33" t="s">
        <v>90</v>
      </c>
      <c r="E14691" s="33" t="s">
        <v>13726</v>
      </c>
      <c r="F14691" s="35">
        <v>47131807</v>
      </c>
      <c r="G14691" s="33" t="s">
        <v>15071</v>
      </c>
      <c r="H14691" s="33">
        <v>1</v>
      </c>
      <c r="I14691" s="33">
        <v>6</v>
      </c>
      <c r="J14691" s="36">
        <v>11</v>
      </c>
      <c r="K14691" s="37">
        <v>1301135</v>
      </c>
      <c r="L14691" s="38" t="s">
        <v>15</v>
      </c>
      <c r="M14691" s="38" t="s">
        <v>13</v>
      </c>
    </row>
    <row r="14692" spans="1:13" s="39" customFormat="1" ht="12.75" x14ac:dyDescent="0.2">
      <c r="A14692" s="33" t="s">
        <v>38</v>
      </c>
      <c r="B14692" s="33" t="s">
        <v>581</v>
      </c>
      <c r="C14692" s="34">
        <v>10</v>
      </c>
      <c r="D14692" s="33" t="s">
        <v>90</v>
      </c>
      <c r="E14692" s="33" t="s">
        <v>13727</v>
      </c>
      <c r="F14692" s="35">
        <v>56121014</v>
      </c>
      <c r="G14692" s="33" t="s">
        <v>15071</v>
      </c>
      <c r="H14692" s="33">
        <v>1</v>
      </c>
      <c r="I14692" s="33">
        <v>6</v>
      </c>
      <c r="J14692" s="36">
        <v>350</v>
      </c>
      <c r="K14692" s="37">
        <v>397250</v>
      </c>
      <c r="L14692" s="38" t="s">
        <v>15</v>
      </c>
      <c r="M14692" s="38" t="s">
        <v>13</v>
      </c>
    </row>
    <row r="14693" spans="1:13" s="39" customFormat="1" ht="12.75" x14ac:dyDescent="0.2">
      <c r="A14693" s="33" t="s">
        <v>38</v>
      </c>
      <c r="B14693" s="33" t="s">
        <v>581</v>
      </c>
      <c r="C14693" s="34">
        <v>10</v>
      </c>
      <c r="D14693" s="33" t="s">
        <v>90</v>
      </c>
      <c r="E14693" s="33" t="s">
        <v>13728</v>
      </c>
      <c r="F14693" s="35">
        <v>47121701</v>
      </c>
      <c r="G14693" s="33" t="s">
        <v>15071</v>
      </c>
      <c r="H14693" s="33">
        <v>1</v>
      </c>
      <c r="I14693" s="33">
        <v>6</v>
      </c>
      <c r="J14693" s="36">
        <v>300</v>
      </c>
      <c r="K14693" s="37">
        <v>322500</v>
      </c>
      <c r="L14693" s="38" t="s">
        <v>15</v>
      </c>
      <c r="M14693" s="38" t="s">
        <v>13</v>
      </c>
    </row>
    <row r="14694" spans="1:13" s="39" customFormat="1" ht="12.75" x14ac:dyDescent="0.2">
      <c r="A14694" s="33" t="s">
        <v>38</v>
      </c>
      <c r="B14694" s="33" t="s">
        <v>581</v>
      </c>
      <c r="C14694" s="34">
        <v>10</v>
      </c>
      <c r="D14694" s="33" t="s">
        <v>90</v>
      </c>
      <c r="E14694" s="33" t="s">
        <v>13729</v>
      </c>
      <c r="F14694" s="35">
        <v>47131605</v>
      </c>
      <c r="G14694" s="33" t="s">
        <v>15071</v>
      </c>
      <c r="H14694" s="33">
        <v>1</v>
      </c>
      <c r="I14694" s="33">
        <v>6</v>
      </c>
      <c r="J14694" s="36">
        <v>4</v>
      </c>
      <c r="K14694" s="37">
        <v>18160</v>
      </c>
      <c r="L14694" s="38" t="s">
        <v>15</v>
      </c>
      <c r="M14694" s="38" t="s">
        <v>13</v>
      </c>
    </row>
    <row r="14695" spans="1:13" s="39" customFormat="1" ht="12.75" x14ac:dyDescent="0.2">
      <c r="A14695" s="33" t="s">
        <v>38</v>
      </c>
      <c r="B14695" s="33" t="s">
        <v>581</v>
      </c>
      <c r="C14695" s="34">
        <v>10</v>
      </c>
      <c r="D14695" s="33" t="s">
        <v>90</v>
      </c>
      <c r="E14695" s="33" t="s">
        <v>13730</v>
      </c>
      <c r="F14695" s="35">
        <v>47131608</v>
      </c>
      <c r="G14695" s="33" t="s">
        <v>15071</v>
      </c>
      <c r="H14695" s="33">
        <v>1</v>
      </c>
      <c r="I14695" s="33">
        <v>6</v>
      </c>
      <c r="J14695" s="36">
        <v>4</v>
      </c>
      <c r="K14695" s="37">
        <v>12900</v>
      </c>
      <c r="L14695" s="38" t="s">
        <v>15</v>
      </c>
      <c r="M14695" s="38" t="s">
        <v>13</v>
      </c>
    </row>
    <row r="14696" spans="1:13" s="39" customFormat="1" ht="12.75" x14ac:dyDescent="0.2">
      <c r="A14696" s="33" t="s">
        <v>38</v>
      </c>
      <c r="B14696" s="33" t="s">
        <v>581</v>
      </c>
      <c r="C14696" s="34">
        <v>10</v>
      </c>
      <c r="D14696" s="33" t="s">
        <v>90</v>
      </c>
      <c r="E14696" s="33" t="s">
        <v>4148</v>
      </c>
      <c r="F14696" s="35">
        <v>47131810</v>
      </c>
      <c r="G14696" s="33" t="s">
        <v>15071</v>
      </c>
      <c r="H14696" s="33">
        <v>1</v>
      </c>
      <c r="I14696" s="33">
        <v>6</v>
      </c>
      <c r="J14696" s="36">
        <v>1</v>
      </c>
      <c r="K14696" s="37">
        <v>4420</v>
      </c>
      <c r="L14696" s="38" t="s">
        <v>15</v>
      </c>
      <c r="M14696" s="38" t="s">
        <v>13</v>
      </c>
    </row>
    <row r="14697" spans="1:13" s="39" customFormat="1" ht="12.75" x14ac:dyDescent="0.2">
      <c r="A14697" s="33" t="s">
        <v>38</v>
      </c>
      <c r="B14697" s="33" t="s">
        <v>581</v>
      </c>
      <c r="C14697" s="34">
        <v>10</v>
      </c>
      <c r="D14697" s="33" t="s">
        <v>90</v>
      </c>
      <c r="E14697" s="33" t="s">
        <v>15067</v>
      </c>
      <c r="F14697" s="35">
        <v>47131600</v>
      </c>
      <c r="G14697" s="33" t="s">
        <v>15071</v>
      </c>
      <c r="H14697" s="33">
        <v>1</v>
      </c>
      <c r="I14697" s="33">
        <v>6</v>
      </c>
      <c r="J14697" s="36">
        <v>3</v>
      </c>
      <c r="K14697" s="37">
        <v>53766</v>
      </c>
      <c r="L14697" s="38" t="s">
        <v>15</v>
      </c>
      <c r="M14697" s="38" t="s">
        <v>13</v>
      </c>
    </row>
    <row r="14698" spans="1:13" s="39" customFormat="1" ht="12.75" x14ac:dyDescent="0.2">
      <c r="A14698" s="33" t="s">
        <v>38</v>
      </c>
      <c r="B14698" s="33" t="s">
        <v>581</v>
      </c>
      <c r="C14698" s="34">
        <v>10</v>
      </c>
      <c r="D14698" s="33" t="s">
        <v>90</v>
      </c>
      <c r="E14698" s="33" t="s">
        <v>13731</v>
      </c>
      <c r="F14698" s="35">
        <v>47131800</v>
      </c>
      <c r="G14698" s="33" t="s">
        <v>15071</v>
      </c>
      <c r="H14698" s="33">
        <v>1</v>
      </c>
      <c r="I14698" s="33">
        <v>6</v>
      </c>
      <c r="J14698" s="36">
        <v>50</v>
      </c>
      <c r="K14698" s="37">
        <v>221000</v>
      </c>
      <c r="L14698" s="38" t="s">
        <v>15</v>
      </c>
      <c r="M14698" s="38" t="s">
        <v>13</v>
      </c>
    </row>
    <row r="14699" spans="1:13" s="39" customFormat="1" ht="12.75" x14ac:dyDescent="0.2">
      <c r="A14699" s="33" t="s">
        <v>38</v>
      </c>
      <c r="B14699" s="33" t="s">
        <v>581</v>
      </c>
      <c r="C14699" s="34">
        <v>10</v>
      </c>
      <c r="D14699" s="33" t="s">
        <v>90</v>
      </c>
      <c r="E14699" s="33" t="s">
        <v>4114</v>
      </c>
      <c r="F14699" s="35">
        <v>47131604</v>
      </c>
      <c r="G14699" s="33" t="s">
        <v>15071</v>
      </c>
      <c r="H14699" s="33">
        <v>1</v>
      </c>
      <c r="I14699" s="33">
        <v>6</v>
      </c>
      <c r="J14699" s="36">
        <v>6</v>
      </c>
      <c r="K14699" s="37">
        <v>30822</v>
      </c>
      <c r="L14699" s="38" t="s">
        <v>15</v>
      </c>
      <c r="M14699" s="38" t="s">
        <v>13</v>
      </c>
    </row>
    <row r="14700" spans="1:13" s="39" customFormat="1" ht="12.75" x14ac:dyDescent="0.2">
      <c r="A14700" s="33" t="s">
        <v>38</v>
      </c>
      <c r="B14700" s="33" t="s">
        <v>581</v>
      </c>
      <c r="C14700" s="34">
        <v>10</v>
      </c>
      <c r="D14700" s="33" t="s">
        <v>90</v>
      </c>
      <c r="E14700" s="33" t="s">
        <v>13732</v>
      </c>
      <c r="F14700" s="35">
        <v>47131604</v>
      </c>
      <c r="G14700" s="33" t="s">
        <v>15071</v>
      </c>
      <c r="H14700" s="33">
        <v>1</v>
      </c>
      <c r="I14700" s="33">
        <v>6</v>
      </c>
      <c r="J14700" s="36">
        <v>6</v>
      </c>
      <c r="K14700" s="37">
        <v>30822</v>
      </c>
      <c r="L14700" s="38" t="s">
        <v>15</v>
      </c>
      <c r="M14700" s="38" t="s">
        <v>13</v>
      </c>
    </row>
    <row r="14701" spans="1:13" s="39" customFormat="1" ht="12.75" x14ac:dyDescent="0.2">
      <c r="A14701" s="33" t="s">
        <v>38</v>
      </c>
      <c r="B14701" s="33" t="s">
        <v>581</v>
      </c>
      <c r="C14701" s="34">
        <v>10</v>
      </c>
      <c r="D14701" s="33" t="s">
        <v>90</v>
      </c>
      <c r="E14701" s="33" t="s">
        <v>13733</v>
      </c>
      <c r="F14701" s="35">
        <v>47131603</v>
      </c>
      <c r="G14701" s="33" t="s">
        <v>15071</v>
      </c>
      <c r="H14701" s="33">
        <v>1</v>
      </c>
      <c r="I14701" s="33">
        <v>6</v>
      </c>
      <c r="J14701" s="36">
        <v>6</v>
      </c>
      <c r="K14701" s="37">
        <v>12186</v>
      </c>
      <c r="L14701" s="38" t="s">
        <v>15</v>
      </c>
      <c r="M14701" s="38" t="s">
        <v>13</v>
      </c>
    </row>
    <row r="14702" spans="1:13" s="39" customFormat="1" ht="12.75" x14ac:dyDescent="0.2">
      <c r="A14702" s="33" t="s">
        <v>38</v>
      </c>
      <c r="B14702" s="33" t="s">
        <v>581</v>
      </c>
      <c r="C14702" s="34">
        <v>10</v>
      </c>
      <c r="D14702" s="33" t="s">
        <v>90</v>
      </c>
      <c r="E14702" s="33" t="s">
        <v>13734</v>
      </c>
      <c r="F14702" s="35">
        <v>46181541</v>
      </c>
      <c r="G14702" s="33" t="s">
        <v>15071</v>
      </c>
      <c r="H14702" s="33">
        <v>1</v>
      </c>
      <c r="I14702" s="33">
        <v>6</v>
      </c>
      <c r="J14702" s="36">
        <v>10</v>
      </c>
      <c r="K14702" s="37">
        <v>38230</v>
      </c>
      <c r="L14702" s="38" t="s">
        <v>15</v>
      </c>
      <c r="M14702" s="38" t="s">
        <v>13</v>
      </c>
    </row>
    <row r="14703" spans="1:13" s="39" customFormat="1" ht="12.75" x14ac:dyDescent="0.2">
      <c r="A14703" s="33" t="s">
        <v>38</v>
      </c>
      <c r="B14703" s="33" t="s">
        <v>581</v>
      </c>
      <c r="C14703" s="34">
        <v>10</v>
      </c>
      <c r="D14703" s="33" t="s">
        <v>90</v>
      </c>
      <c r="E14703" s="33" t="s">
        <v>10261</v>
      </c>
      <c r="F14703" s="35">
        <v>10191509</v>
      </c>
      <c r="G14703" s="33" t="s">
        <v>15071</v>
      </c>
      <c r="H14703" s="33">
        <v>1</v>
      </c>
      <c r="I14703" s="33">
        <v>6</v>
      </c>
      <c r="J14703" s="36">
        <v>12</v>
      </c>
      <c r="K14703" s="37">
        <v>160680</v>
      </c>
      <c r="L14703" s="38" t="s">
        <v>15</v>
      </c>
      <c r="M14703" s="38" t="s">
        <v>13</v>
      </c>
    </row>
    <row r="14704" spans="1:13" s="39" customFormat="1" ht="12.75" x14ac:dyDescent="0.2">
      <c r="A14704" s="33" t="s">
        <v>38</v>
      </c>
      <c r="B14704" s="33" t="s">
        <v>581</v>
      </c>
      <c r="C14704" s="34">
        <v>10</v>
      </c>
      <c r="D14704" s="33" t="s">
        <v>90</v>
      </c>
      <c r="E14704" s="33" t="s">
        <v>13735</v>
      </c>
      <c r="F14704" s="35">
        <v>53131608</v>
      </c>
      <c r="G14704" s="33" t="s">
        <v>15071</v>
      </c>
      <c r="H14704" s="33">
        <v>1</v>
      </c>
      <c r="I14704" s="33">
        <v>6</v>
      </c>
      <c r="J14704" s="36">
        <v>28</v>
      </c>
      <c r="K14704" s="37">
        <v>502768</v>
      </c>
      <c r="L14704" s="38" t="s">
        <v>15</v>
      </c>
      <c r="M14704" s="38" t="s">
        <v>13</v>
      </c>
    </row>
    <row r="14705" spans="1:13" s="39" customFormat="1" ht="12.75" x14ac:dyDescent="0.2">
      <c r="A14705" s="33" t="s">
        <v>38</v>
      </c>
      <c r="B14705" s="33" t="s">
        <v>581</v>
      </c>
      <c r="C14705" s="34">
        <v>10</v>
      </c>
      <c r="D14705" s="33" t="s">
        <v>90</v>
      </c>
      <c r="E14705" s="33" t="s">
        <v>13736</v>
      </c>
      <c r="F14705" s="35">
        <v>47131821</v>
      </c>
      <c r="G14705" s="33" t="s">
        <v>15071</v>
      </c>
      <c r="H14705" s="33">
        <v>1</v>
      </c>
      <c r="I14705" s="33">
        <v>6</v>
      </c>
      <c r="J14705" s="36">
        <v>2</v>
      </c>
      <c r="K14705" s="37">
        <v>38232</v>
      </c>
      <c r="L14705" s="38" t="s">
        <v>15</v>
      </c>
      <c r="M14705" s="38" t="s">
        <v>13</v>
      </c>
    </row>
    <row r="14706" spans="1:13" s="39" customFormat="1" ht="12.75" x14ac:dyDescent="0.2">
      <c r="A14706" s="33" t="s">
        <v>38</v>
      </c>
      <c r="B14706" s="33" t="s">
        <v>581</v>
      </c>
      <c r="C14706" s="34">
        <v>10</v>
      </c>
      <c r="D14706" s="33" t="s">
        <v>90</v>
      </c>
      <c r="E14706" s="33" t="s">
        <v>13737</v>
      </c>
      <c r="F14706" s="35">
        <v>47131824</v>
      </c>
      <c r="G14706" s="33" t="s">
        <v>15071</v>
      </c>
      <c r="H14706" s="33">
        <v>1</v>
      </c>
      <c r="I14706" s="33">
        <v>6</v>
      </c>
      <c r="J14706" s="36">
        <v>6</v>
      </c>
      <c r="K14706" s="37">
        <v>27954</v>
      </c>
      <c r="L14706" s="38" t="s">
        <v>15</v>
      </c>
      <c r="M14706" s="38" t="s">
        <v>13</v>
      </c>
    </row>
    <row r="14707" spans="1:13" s="39" customFormat="1" ht="12.75" x14ac:dyDescent="0.2">
      <c r="A14707" s="33" t="s">
        <v>38</v>
      </c>
      <c r="B14707" s="33" t="s">
        <v>581</v>
      </c>
      <c r="C14707" s="34">
        <v>10</v>
      </c>
      <c r="D14707" s="33" t="s">
        <v>90</v>
      </c>
      <c r="E14707" s="33" t="s">
        <v>13738</v>
      </c>
      <c r="F14707" s="35">
        <v>47131801</v>
      </c>
      <c r="G14707" s="33" t="s">
        <v>15071</v>
      </c>
      <c r="H14707" s="33">
        <v>1</v>
      </c>
      <c r="I14707" s="33">
        <v>6</v>
      </c>
      <c r="J14707" s="36">
        <v>6</v>
      </c>
      <c r="K14707" s="37">
        <v>93192</v>
      </c>
      <c r="L14707" s="38" t="s">
        <v>15</v>
      </c>
      <c r="M14707" s="38" t="s">
        <v>13</v>
      </c>
    </row>
    <row r="14708" spans="1:13" s="39" customFormat="1" ht="12.75" x14ac:dyDescent="0.2">
      <c r="A14708" s="33" t="s">
        <v>38</v>
      </c>
      <c r="B14708" s="33" t="s">
        <v>581</v>
      </c>
      <c r="C14708" s="34">
        <v>10</v>
      </c>
      <c r="D14708" s="33" t="s">
        <v>90</v>
      </c>
      <c r="E14708" s="33" t="s">
        <v>13739</v>
      </c>
      <c r="F14708" s="35">
        <v>47131500</v>
      </c>
      <c r="G14708" s="33" t="s">
        <v>15071</v>
      </c>
      <c r="H14708" s="33">
        <v>1</v>
      </c>
      <c r="I14708" s="33">
        <v>6</v>
      </c>
      <c r="J14708" s="36">
        <v>10</v>
      </c>
      <c r="K14708" s="37">
        <v>41810</v>
      </c>
      <c r="L14708" s="38" t="s">
        <v>15</v>
      </c>
      <c r="M14708" s="38" t="s">
        <v>13</v>
      </c>
    </row>
    <row r="14709" spans="1:13" s="39" customFormat="1" ht="12.75" x14ac:dyDescent="0.2">
      <c r="A14709" s="33" t="s">
        <v>38</v>
      </c>
      <c r="B14709" s="33" t="s">
        <v>581</v>
      </c>
      <c r="C14709" s="34">
        <v>10</v>
      </c>
      <c r="D14709" s="33" t="s">
        <v>90</v>
      </c>
      <c r="E14709" s="33" t="s">
        <v>13740</v>
      </c>
      <c r="F14709" s="35">
        <v>14111704</v>
      </c>
      <c r="G14709" s="33" t="s">
        <v>15071</v>
      </c>
      <c r="H14709" s="33">
        <v>1</v>
      </c>
      <c r="I14709" s="33">
        <v>6</v>
      </c>
      <c r="J14709" s="36">
        <v>12</v>
      </c>
      <c r="K14709" s="37">
        <v>361920</v>
      </c>
      <c r="L14709" s="38" t="s">
        <v>15</v>
      </c>
      <c r="M14709" s="38" t="s">
        <v>13</v>
      </c>
    </row>
    <row r="14710" spans="1:13" s="39" customFormat="1" ht="12.75" x14ac:dyDescent="0.2">
      <c r="A14710" s="33" t="s">
        <v>38</v>
      </c>
      <c r="B14710" s="33" t="s">
        <v>581</v>
      </c>
      <c r="C14710" s="34">
        <v>10</v>
      </c>
      <c r="D14710" s="33" t="s">
        <v>90</v>
      </c>
      <c r="E14710" s="33" t="s">
        <v>13741</v>
      </c>
      <c r="F14710" s="35">
        <v>24101510</v>
      </c>
      <c r="G14710" s="33" t="s">
        <v>15071</v>
      </c>
      <c r="H14710" s="33">
        <v>1</v>
      </c>
      <c r="I14710" s="33">
        <v>6</v>
      </c>
      <c r="J14710" s="36">
        <v>4</v>
      </c>
      <c r="K14710" s="37">
        <v>129920</v>
      </c>
      <c r="L14710" s="38" t="s">
        <v>15</v>
      </c>
      <c r="M14710" s="38" t="s">
        <v>13</v>
      </c>
    </row>
    <row r="14711" spans="1:13" s="39" customFormat="1" ht="12.75" x14ac:dyDescent="0.2">
      <c r="A14711" s="33" t="s">
        <v>38</v>
      </c>
      <c r="B14711" s="33" t="s">
        <v>581</v>
      </c>
      <c r="C14711" s="34">
        <v>10</v>
      </c>
      <c r="D14711" s="33" t="s">
        <v>90</v>
      </c>
      <c r="E14711" s="33" t="s">
        <v>13742</v>
      </c>
      <c r="F14711" s="35">
        <v>47131500</v>
      </c>
      <c r="G14711" s="33" t="s">
        <v>15071</v>
      </c>
      <c r="H14711" s="33">
        <v>1</v>
      </c>
      <c r="I14711" s="33">
        <v>6</v>
      </c>
      <c r="J14711" s="36">
        <v>15</v>
      </c>
      <c r="K14711" s="37">
        <v>1044000</v>
      </c>
      <c r="L14711" s="38" t="s">
        <v>15</v>
      </c>
      <c r="M14711" s="38" t="s">
        <v>13</v>
      </c>
    </row>
    <row r="14712" spans="1:13" s="39" customFormat="1" ht="12.75" x14ac:dyDescent="0.2">
      <c r="A14712" s="33" t="s">
        <v>38</v>
      </c>
      <c r="B14712" s="33" t="s">
        <v>581</v>
      </c>
      <c r="C14712" s="34">
        <v>10</v>
      </c>
      <c r="D14712" s="33" t="s">
        <v>90</v>
      </c>
      <c r="E14712" s="33" t="s">
        <v>11070</v>
      </c>
      <c r="F14712" s="35">
        <v>47131601</v>
      </c>
      <c r="G14712" s="33" t="s">
        <v>15071</v>
      </c>
      <c r="H14712" s="33">
        <v>1</v>
      </c>
      <c r="I14712" s="33">
        <v>6</v>
      </c>
      <c r="J14712" s="36">
        <v>6</v>
      </c>
      <c r="K14712" s="37">
        <v>27840</v>
      </c>
      <c r="L14712" s="38" t="s">
        <v>15</v>
      </c>
      <c r="M14712" s="38" t="s">
        <v>13</v>
      </c>
    </row>
    <row r="14713" spans="1:13" s="39" customFormat="1" ht="12.75" x14ac:dyDescent="0.2">
      <c r="A14713" s="33" t="s">
        <v>38</v>
      </c>
      <c r="B14713" s="33" t="s">
        <v>581</v>
      </c>
      <c r="C14713" s="34">
        <v>10</v>
      </c>
      <c r="D14713" s="33" t="s">
        <v>90</v>
      </c>
      <c r="E14713" s="33" t="s">
        <v>6800</v>
      </c>
      <c r="F14713" s="35">
        <v>47131618</v>
      </c>
      <c r="G14713" s="33" t="s">
        <v>15071</v>
      </c>
      <c r="H14713" s="33">
        <v>1</v>
      </c>
      <c r="I14713" s="33">
        <v>6</v>
      </c>
      <c r="J14713" s="36">
        <v>8</v>
      </c>
      <c r="K14713" s="37">
        <v>90944</v>
      </c>
      <c r="L14713" s="38" t="s">
        <v>15</v>
      </c>
      <c r="M14713" s="38" t="s">
        <v>13</v>
      </c>
    </row>
    <row r="14714" spans="1:13" s="39" customFormat="1" ht="12.75" x14ac:dyDescent="0.2">
      <c r="A14714" s="33" t="s">
        <v>38</v>
      </c>
      <c r="B14714" s="33" t="s">
        <v>581</v>
      </c>
      <c r="C14714" s="34">
        <v>10</v>
      </c>
      <c r="D14714" s="33" t="s">
        <v>90</v>
      </c>
      <c r="E14714" s="33" t="s">
        <v>6758</v>
      </c>
      <c r="F14714" s="35">
        <v>47131831</v>
      </c>
      <c r="G14714" s="33" t="s">
        <v>15071</v>
      </c>
      <c r="H14714" s="33">
        <v>1</v>
      </c>
      <c r="I14714" s="33">
        <v>6</v>
      </c>
      <c r="J14714" s="36">
        <v>25</v>
      </c>
      <c r="K14714" s="37">
        <v>360925</v>
      </c>
      <c r="L14714" s="38" t="s">
        <v>2367</v>
      </c>
      <c r="M14714" s="38" t="s">
        <v>13</v>
      </c>
    </row>
    <row r="14715" spans="1:13" s="39" customFormat="1" ht="12.75" x14ac:dyDescent="0.2">
      <c r="A14715" s="33" t="s">
        <v>38</v>
      </c>
      <c r="B14715" s="33" t="s">
        <v>581</v>
      </c>
      <c r="C14715" s="34">
        <v>10</v>
      </c>
      <c r="D14715" s="33" t="s">
        <v>90</v>
      </c>
      <c r="E14715" s="33" t="s">
        <v>13724</v>
      </c>
      <c r="F14715" s="35">
        <v>47131706</v>
      </c>
      <c r="G14715" s="33" t="s">
        <v>15071</v>
      </c>
      <c r="H14715" s="33">
        <v>1</v>
      </c>
      <c r="I14715" s="33">
        <v>6</v>
      </c>
      <c r="J14715" s="36">
        <v>10</v>
      </c>
      <c r="K14715" s="37">
        <v>118930</v>
      </c>
      <c r="L14715" s="38" t="s">
        <v>15</v>
      </c>
      <c r="M14715" s="38" t="s">
        <v>13</v>
      </c>
    </row>
    <row r="14716" spans="1:13" s="39" customFormat="1" ht="12.75" x14ac:dyDescent="0.2">
      <c r="A14716" s="33" t="s">
        <v>38</v>
      </c>
      <c r="B14716" s="33" t="s">
        <v>581</v>
      </c>
      <c r="C14716" s="34">
        <v>10</v>
      </c>
      <c r="D14716" s="33" t="s">
        <v>90</v>
      </c>
      <c r="E14716" s="33" t="s">
        <v>13743</v>
      </c>
      <c r="F14716" s="35">
        <v>47131706</v>
      </c>
      <c r="G14716" s="33" t="s">
        <v>15071</v>
      </c>
      <c r="H14716" s="33">
        <v>1</v>
      </c>
      <c r="I14716" s="33">
        <v>6</v>
      </c>
      <c r="J14716" s="36">
        <v>3</v>
      </c>
      <c r="K14716" s="37">
        <v>59148</v>
      </c>
      <c r="L14716" s="38" t="s">
        <v>15</v>
      </c>
      <c r="M14716" s="38" t="s">
        <v>13</v>
      </c>
    </row>
    <row r="14717" spans="1:13" s="39" customFormat="1" ht="12.75" x14ac:dyDescent="0.2">
      <c r="A14717" s="33" t="s">
        <v>38</v>
      </c>
      <c r="B14717" s="33" t="s">
        <v>581</v>
      </c>
      <c r="C14717" s="34">
        <v>10</v>
      </c>
      <c r="D14717" s="33" t="s">
        <v>90</v>
      </c>
      <c r="E14717" s="33" t="s">
        <v>10246</v>
      </c>
      <c r="F14717" s="35">
        <v>47121804</v>
      </c>
      <c r="G14717" s="33" t="s">
        <v>15071</v>
      </c>
      <c r="H14717" s="33">
        <v>1</v>
      </c>
      <c r="I14717" s="33">
        <v>6</v>
      </c>
      <c r="J14717" s="36">
        <v>10</v>
      </c>
      <c r="K14717" s="37">
        <v>68500</v>
      </c>
      <c r="L14717" s="38" t="s">
        <v>15</v>
      </c>
      <c r="M14717" s="38" t="s">
        <v>13</v>
      </c>
    </row>
    <row r="14718" spans="1:13" s="39" customFormat="1" ht="12.75" x14ac:dyDescent="0.2">
      <c r="A14718" s="33" t="s">
        <v>38</v>
      </c>
      <c r="B14718" s="33" t="s">
        <v>581</v>
      </c>
      <c r="C14718" s="34">
        <v>10</v>
      </c>
      <c r="D14718" s="33" t="s">
        <v>90</v>
      </c>
      <c r="E14718" s="33" t="s">
        <v>13744</v>
      </c>
      <c r="F14718" s="35">
        <v>47131500</v>
      </c>
      <c r="G14718" s="33" t="s">
        <v>15071</v>
      </c>
      <c r="H14718" s="33">
        <v>1</v>
      </c>
      <c r="I14718" s="33">
        <v>6</v>
      </c>
      <c r="J14718" s="36">
        <v>30</v>
      </c>
      <c r="K14718" s="37">
        <v>169890</v>
      </c>
      <c r="L14718" s="38" t="s">
        <v>15</v>
      </c>
      <c r="M14718" s="38" t="s">
        <v>13</v>
      </c>
    </row>
    <row r="14719" spans="1:13" s="39" customFormat="1" ht="12.75" x14ac:dyDescent="0.2">
      <c r="A14719" s="33" t="s">
        <v>38</v>
      </c>
      <c r="B14719" s="33" t="s">
        <v>581</v>
      </c>
      <c r="C14719" s="34">
        <v>10</v>
      </c>
      <c r="D14719" s="33" t="s">
        <v>90</v>
      </c>
      <c r="E14719" s="33" t="s">
        <v>1219</v>
      </c>
      <c r="F14719" s="35">
        <v>47131500</v>
      </c>
      <c r="G14719" s="33" t="s">
        <v>15071</v>
      </c>
      <c r="H14719" s="33">
        <v>1</v>
      </c>
      <c r="I14719" s="33">
        <v>6</v>
      </c>
      <c r="J14719" s="36">
        <v>10</v>
      </c>
      <c r="K14719" s="37">
        <v>56630</v>
      </c>
      <c r="L14719" s="38" t="s">
        <v>15</v>
      </c>
      <c r="M14719" s="38" t="s">
        <v>13</v>
      </c>
    </row>
    <row r="14720" spans="1:13" s="39" customFormat="1" ht="12.75" x14ac:dyDescent="0.2">
      <c r="A14720" s="33" t="s">
        <v>38</v>
      </c>
      <c r="B14720" s="33" t="s">
        <v>581</v>
      </c>
      <c r="C14720" s="34">
        <v>10</v>
      </c>
      <c r="D14720" s="33" t="s">
        <v>90</v>
      </c>
      <c r="E14720" s="33" t="s">
        <v>13726</v>
      </c>
      <c r="F14720" s="35">
        <v>47131807</v>
      </c>
      <c r="G14720" s="33" t="s">
        <v>15071</v>
      </c>
      <c r="H14720" s="33">
        <v>1</v>
      </c>
      <c r="I14720" s="33">
        <v>6</v>
      </c>
      <c r="J14720" s="36">
        <v>80</v>
      </c>
      <c r="K14720" s="37">
        <v>953360</v>
      </c>
      <c r="L14720" s="38" t="s">
        <v>2367</v>
      </c>
      <c r="M14720" s="38" t="s">
        <v>13</v>
      </c>
    </row>
    <row r="14721" spans="1:13" s="39" customFormat="1" ht="12.75" x14ac:dyDescent="0.2">
      <c r="A14721" s="33" t="s">
        <v>38</v>
      </c>
      <c r="B14721" s="33" t="s">
        <v>581</v>
      </c>
      <c r="C14721" s="34">
        <v>10</v>
      </c>
      <c r="D14721" s="33" t="s">
        <v>90</v>
      </c>
      <c r="E14721" s="33" t="s">
        <v>13745</v>
      </c>
      <c r="F14721" s="35">
        <v>47121701</v>
      </c>
      <c r="G14721" s="33" t="s">
        <v>15071</v>
      </c>
      <c r="H14721" s="33">
        <v>1</v>
      </c>
      <c r="I14721" s="33">
        <v>6</v>
      </c>
      <c r="J14721" s="36">
        <v>100</v>
      </c>
      <c r="K14721" s="37">
        <v>67300</v>
      </c>
      <c r="L14721" s="38" t="s">
        <v>15</v>
      </c>
      <c r="M14721" s="38" t="s">
        <v>13</v>
      </c>
    </row>
    <row r="14722" spans="1:13" s="39" customFormat="1" ht="12.75" x14ac:dyDescent="0.2">
      <c r="A14722" s="33" t="s">
        <v>38</v>
      </c>
      <c r="B14722" s="33" t="s">
        <v>581</v>
      </c>
      <c r="C14722" s="34">
        <v>10</v>
      </c>
      <c r="D14722" s="33" t="s">
        <v>90</v>
      </c>
      <c r="E14722" s="33" t="s">
        <v>13746</v>
      </c>
      <c r="F14722" s="35">
        <v>47131604</v>
      </c>
      <c r="G14722" s="33" t="s">
        <v>15071</v>
      </c>
      <c r="H14722" s="33">
        <v>1</v>
      </c>
      <c r="I14722" s="33">
        <v>6</v>
      </c>
      <c r="J14722" s="36">
        <v>15</v>
      </c>
      <c r="K14722" s="37">
        <v>56445</v>
      </c>
      <c r="L14722" s="38" t="s">
        <v>15</v>
      </c>
      <c r="M14722" s="38" t="s">
        <v>13</v>
      </c>
    </row>
    <row r="14723" spans="1:13" s="39" customFormat="1" ht="12.75" x14ac:dyDescent="0.2">
      <c r="A14723" s="33" t="s">
        <v>38</v>
      </c>
      <c r="B14723" s="33" t="s">
        <v>581</v>
      </c>
      <c r="C14723" s="34">
        <v>10</v>
      </c>
      <c r="D14723" s="33" t="s">
        <v>90</v>
      </c>
      <c r="E14723" s="33" t="s">
        <v>13747</v>
      </c>
      <c r="F14723" s="35">
        <v>47131605</v>
      </c>
      <c r="G14723" s="33" t="s">
        <v>15071</v>
      </c>
      <c r="H14723" s="33">
        <v>1</v>
      </c>
      <c r="I14723" s="33">
        <v>6</v>
      </c>
      <c r="J14723" s="36">
        <v>10</v>
      </c>
      <c r="K14723" s="37">
        <v>37100</v>
      </c>
      <c r="L14723" s="38" t="s">
        <v>15</v>
      </c>
      <c r="M14723" s="38" t="s">
        <v>13</v>
      </c>
    </row>
    <row r="14724" spans="1:13" s="39" customFormat="1" ht="12.75" x14ac:dyDescent="0.2">
      <c r="A14724" s="33" t="s">
        <v>38</v>
      </c>
      <c r="B14724" s="33" t="s">
        <v>581</v>
      </c>
      <c r="C14724" s="34">
        <v>10</v>
      </c>
      <c r="D14724" s="33" t="s">
        <v>90</v>
      </c>
      <c r="E14724" s="33" t="s">
        <v>13729</v>
      </c>
      <c r="F14724" s="35">
        <v>47131605</v>
      </c>
      <c r="G14724" s="33" t="s">
        <v>15071</v>
      </c>
      <c r="H14724" s="33">
        <v>1</v>
      </c>
      <c r="I14724" s="33">
        <v>6</v>
      </c>
      <c r="J14724" s="36">
        <v>20</v>
      </c>
      <c r="K14724" s="37">
        <v>94420</v>
      </c>
      <c r="L14724" s="38" t="s">
        <v>15</v>
      </c>
      <c r="M14724" s="38" t="s">
        <v>13</v>
      </c>
    </row>
    <row r="14725" spans="1:13" s="39" customFormat="1" ht="12.75" x14ac:dyDescent="0.2">
      <c r="A14725" s="33" t="s">
        <v>38</v>
      </c>
      <c r="B14725" s="33" t="s">
        <v>581</v>
      </c>
      <c r="C14725" s="34">
        <v>10</v>
      </c>
      <c r="D14725" s="33" t="s">
        <v>90</v>
      </c>
      <c r="E14725" s="33" t="s">
        <v>13730</v>
      </c>
      <c r="F14725" s="35">
        <v>47131605</v>
      </c>
      <c r="G14725" s="33" t="s">
        <v>15071</v>
      </c>
      <c r="H14725" s="33">
        <v>1</v>
      </c>
      <c r="I14725" s="33">
        <v>6</v>
      </c>
      <c r="J14725" s="36">
        <v>15</v>
      </c>
      <c r="K14725" s="37">
        <v>52725</v>
      </c>
      <c r="L14725" s="38" t="s">
        <v>15</v>
      </c>
      <c r="M14725" s="38" t="s">
        <v>13</v>
      </c>
    </row>
    <row r="14726" spans="1:13" s="39" customFormat="1" ht="12.75" x14ac:dyDescent="0.2">
      <c r="A14726" s="33" t="s">
        <v>38</v>
      </c>
      <c r="B14726" s="33" t="s">
        <v>581</v>
      </c>
      <c r="C14726" s="34">
        <v>10</v>
      </c>
      <c r="D14726" s="33" t="s">
        <v>90</v>
      </c>
      <c r="E14726" s="33" t="s">
        <v>13748</v>
      </c>
      <c r="F14726" s="35">
        <v>53131628</v>
      </c>
      <c r="G14726" s="33" t="s">
        <v>15071</v>
      </c>
      <c r="H14726" s="33">
        <v>1</v>
      </c>
      <c r="I14726" s="33">
        <v>6</v>
      </c>
      <c r="J14726" s="36">
        <v>3</v>
      </c>
      <c r="K14726" s="37">
        <v>79182</v>
      </c>
      <c r="L14726" s="38" t="s">
        <v>15</v>
      </c>
      <c r="M14726" s="38" t="s">
        <v>13</v>
      </c>
    </row>
    <row r="14727" spans="1:13" s="39" customFormat="1" ht="12.75" x14ac:dyDescent="0.2">
      <c r="A14727" s="33" t="s">
        <v>38</v>
      </c>
      <c r="B14727" s="33" t="s">
        <v>581</v>
      </c>
      <c r="C14727" s="34">
        <v>10</v>
      </c>
      <c r="D14727" s="33" t="s">
        <v>90</v>
      </c>
      <c r="E14727" s="33" t="s">
        <v>1179</v>
      </c>
      <c r="F14727" s="35">
        <v>53131628</v>
      </c>
      <c r="G14727" s="33" t="s">
        <v>15071</v>
      </c>
      <c r="H14727" s="33">
        <v>1</v>
      </c>
      <c r="I14727" s="33">
        <v>6</v>
      </c>
      <c r="J14727" s="36">
        <v>5</v>
      </c>
      <c r="K14727" s="37">
        <v>41975</v>
      </c>
      <c r="L14727" s="38" t="s">
        <v>15</v>
      </c>
      <c r="M14727" s="38" t="s">
        <v>13</v>
      </c>
    </row>
    <row r="14728" spans="1:13" s="39" customFormat="1" ht="12.75" x14ac:dyDescent="0.2">
      <c r="A14728" s="33" t="s">
        <v>38</v>
      </c>
      <c r="B14728" s="33" t="s">
        <v>581</v>
      </c>
      <c r="C14728" s="34">
        <v>10</v>
      </c>
      <c r="D14728" s="33" t="s">
        <v>90</v>
      </c>
      <c r="E14728" s="33" t="s">
        <v>4148</v>
      </c>
      <c r="F14728" s="35">
        <v>47131810</v>
      </c>
      <c r="G14728" s="33" t="s">
        <v>15071</v>
      </c>
      <c r="H14728" s="33">
        <v>1</v>
      </c>
      <c r="I14728" s="33">
        <v>6</v>
      </c>
      <c r="J14728" s="36">
        <v>5</v>
      </c>
      <c r="K14728" s="37">
        <v>20650</v>
      </c>
      <c r="L14728" s="38" t="s">
        <v>15</v>
      </c>
      <c r="M14728" s="38" t="s">
        <v>13</v>
      </c>
    </row>
    <row r="14729" spans="1:13" s="39" customFormat="1" ht="12.75" x14ac:dyDescent="0.2">
      <c r="A14729" s="33" t="s">
        <v>38</v>
      </c>
      <c r="B14729" s="33" t="s">
        <v>581</v>
      </c>
      <c r="C14729" s="34">
        <v>10</v>
      </c>
      <c r="D14729" s="33" t="s">
        <v>90</v>
      </c>
      <c r="E14729" s="33" t="s">
        <v>13540</v>
      </c>
      <c r="F14729" s="35">
        <v>47101605</v>
      </c>
      <c r="G14729" s="33" t="s">
        <v>15071</v>
      </c>
      <c r="H14729" s="33">
        <v>1</v>
      </c>
      <c r="I14729" s="33">
        <v>6</v>
      </c>
      <c r="J14729" s="36">
        <v>60</v>
      </c>
      <c r="K14729" s="37">
        <v>993420</v>
      </c>
      <c r="L14729" s="38" t="s">
        <v>2367</v>
      </c>
      <c r="M14729" s="38" t="s">
        <v>13</v>
      </c>
    </row>
    <row r="14730" spans="1:13" s="39" customFormat="1" ht="12.75" x14ac:dyDescent="0.2">
      <c r="A14730" s="33" t="s">
        <v>38</v>
      </c>
      <c r="B14730" s="33" t="s">
        <v>581</v>
      </c>
      <c r="C14730" s="34">
        <v>10</v>
      </c>
      <c r="D14730" s="33" t="s">
        <v>90</v>
      </c>
      <c r="E14730" s="33" t="s">
        <v>13731</v>
      </c>
      <c r="F14730" s="35">
        <v>42281704</v>
      </c>
      <c r="G14730" s="33" t="s">
        <v>15071</v>
      </c>
      <c r="H14730" s="33">
        <v>1</v>
      </c>
      <c r="I14730" s="33">
        <v>6</v>
      </c>
      <c r="J14730" s="36">
        <v>400</v>
      </c>
      <c r="K14730" s="37">
        <v>2182000</v>
      </c>
      <c r="L14730" s="38" t="s">
        <v>3312</v>
      </c>
      <c r="M14730" s="38" t="s">
        <v>13</v>
      </c>
    </row>
    <row r="14731" spans="1:13" s="39" customFormat="1" ht="12.75" x14ac:dyDescent="0.2">
      <c r="A14731" s="33" t="s">
        <v>38</v>
      </c>
      <c r="B14731" s="33" t="s">
        <v>581</v>
      </c>
      <c r="C14731" s="34">
        <v>10</v>
      </c>
      <c r="D14731" s="33" t="s">
        <v>90</v>
      </c>
      <c r="E14731" s="33" t="s">
        <v>4114</v>
      </c>
      <c r="F14731" s="35">
        <v>47131604</v>
      </c>
      <c r="G14731" s="33" t="s">
        <v>15071</v>
      </c>
      <c r="H14731" s="33">
        <v>1</v>
      </c>
      <c r="I14731" s="33">
        <v>6</v>
      </c>
      <c r="J14731" s="36">
        <v>10</v>
      </c>
      <c r="K14731" s="37">
        <v>44990</v>
      </c>
      <c r="L14731" s="38" t="s">
        <v>15</v>
      </c>
      <c r="M14731" s="38" t="s">
        <v>13</v>
      </c>
    </row>
    <row r="14732" spans="1:13" s="39" customFormat="1" ht="12.75" x14ac:dyDescent="0.2">
      <c r="A14732" s="33" t="s">
        <v>38</v>
      </c>
      <c r="B14732" s="33" t="s">
        <v>581</v>
      </c>
      <c r="C14732" s="34">
        <v>10</v>
      </c>
      <c r="D14732" s="33" t="s">
        <v>90</v>
      </c>
      <c r="E14732" s="33" t="s">
        <v>13732</v>
      </c>
      <c r="F14732" s="35">
        <v>47131604</v>
      </c>
      <c r="G14732" s="33" t="s">
        <v>15071</v>
      </c>
      <c r="H14732" s="33">
        <v>1</v>
      </c>
      <c r="I14732" s="33">
        <v>6</v>
      </c>
      <c r="J14732" s="36">
        <v>40</v>
      </c>
      <c r="K14732" s="37">
        <v>179960</v>
      </c>
      <c r="L14732" s="38" t="s">
        <v>15</v>
      </c>
      <c r="M14732" s="38" t="s">
        <v>13</v>
      </c>
    </row>
    <row r="14733" spans="1:13" s="39" customFormat="1" ht="12.75" x14ac:dyDescent="0.2">
      <c r="A14733" s="33" t="s">
        <v>38</v>
      </c>
      <c r="B14733" s="33" t="s">
        <v>581</v>
      </c>
      <c r="C14733" s="34">
        <v>10</v>
      </c>
      <c r="D14733" s="33" t="s">
        <v>90</v>
      </c>
      <c r="E14733" s="33" t="s">
        <v>13733</v>
      </c>
      <c r="F14733" s="35">
        <v>47131603</v>
      </c>
      <c r="G14733" s="33" t="s">
        <v>15071</v>
      </c>
      <c r="H14733" s="33">
        <v>1</v>
      </c>
      <c r="I14733" s="33">
        <v>6</v>
      </c>
      <c r="J14733" s="36">
        <v>15</v>
      </c>
      <c r="K14733" s="37">
        <v>13515</v>
      </c>
      <c r="L14733" s="38" t="s">
        <v>15</v>
      </c>
      <c r="M14733" s="38" t="s">
        <v>13</v>
      </c>
    </row>
    <row r="14734" spans="1:13" s="39" customFormat="1" ht="12.75" x14ac:dyDescent="0.2">
      <c r="A14734" s="33" t="s">
        <v>38</v>
      </c>
      <c r="B14734" s="33" t="s">
        <v>581</v>
      </c>
      <c r="C14734" s="34">
        <v>10</v>
      </c>
      <c r="D14734" s="33" t="s">
        <v>90</v>
      </c>
      <c r="E14734" s="33" t="s">
        <v>13749</v>
      </c>
      <c r="F14734" s="35">
        <v>47131801</v>
      </c>
      <c r="G14734" s="33" t="s">
        <v>15071</v>
      </c>
      <c r="H14734" s="33">
        <v>1</v>
      </c>
      <c r="I14734" s="33">
        <v>6</v>
      </c>
      <c r="J14734" s="36">
        <v>60</v>
      </c>
      <c r="K14734" s="37">
        <v>928560</v>
      </c>
      <c r="L14734" s="38" t="s">
        <v>2367</v>
      </c>
      <c r="M14734" s="38" t="s">
        <v>13</v>
      </c>
    </row>
    <row r="14735" spans="1:13" s="39" customFormat="1" ht="12.75" x14ac:dyDescent="0.2">
      <c r="A14735" s="33" t="s">
        <v>38</v>
      </c>
      <c r="B14735" s="33" t="s">
        <v>581</v>
      </c>
      <c r="C14735" s="34">
        <v>10</v>
      </c>
      <c r="D14735" s="33" t="s">
        <v>90</v>
      </c>
      <c r="E14735" s="33" t="s">
        <v>13734</v>
      </c>
      <c r="F14735" s="35">
        <v>46181541</v>
      </c>
      <c r="G14735" s="33" t="s">
        <v>15071</v>
      </c>
      <c r="H14735" s="33">
        <v>1</v>
      </c>
      <c r="I14735" s="33">
        <v>6</v>
      </c>
      <c r="J14735" s="36">
        <v>15</v>
      </c>
      <c r="K14735" s="37">
        <v>69255</v>
      </c>
      <c r="L14735" s="38" t="s">
        <v>15</v>
      </c>
      <c r="M14735" s="38" t="s">
        <v>13</v>
      </c>
    </row>
    <row r="14736" spans="1:13" s="39" customFormat="1" ht="12.75" x14ac:dyDescent="0.2">
      <c r="A14736" s="33" t="s">
        <v>38</v>
      </c>
      <c r="B14736" s="33" t="s">
        <v>581</v>
      </c>
      <c r="C14736" s="34">
        <v>10</v>
      </c>
      <c r="D14736" s="33" t="s">
        <v>90</v>
      </c>
      <c r="E14736" s="33" t="s">
        <v>10261</v>
      </c>
      <c r="F14736" s="35">
        <v>10191509</v>
      </c>
      <c r="G14736" s="33" t="s">
        <v>15071</v>
      </c>
      <c r="H14736" s="33">
        <v>1</v>
      </c>
      <c r="I14736" s="33">
        <v>6</v>
      </c>
      <c r="J14736" s="36">
        <v>10</v>
      </c>
      <c r="K14736" s="37">
        <v>150630</v>
      </c>
      <c r="L14736" s="38" t="s">
        <v>15</v>
      </c>
      <c r="M14736" s="38" t="s">
        <v>13</v>
      </c>
    </row>
    <row r="14737" spans="1:13" s="39" customFormat="1" ht="12.75" x14ac:dyDescent="0.2">
      <c r="A14737" s="33" t="s">
        <v>38</v>
      </c>
      <c r="B14737" s="33" t="s">
        <v>581</v>
      </c>
      <c r="C14737" s="34">
        <v>10</v>
      </c>
      <c r="D14737" s="33" t="s">
        <v>90</v>
      </c>
      <c r="E14737" s="33" t="s">
        <v>13735</v>
      </c>
      <c r="F14737" s="35">
        <v>53131608</v>
      </c>
      <c r="G14737" s="33" t="s">
        <v>15071</v>
      </c>
      <c r="H14737" s="33">
        <v>1</v>
      </c>
      <c r="I14737" s="33">
        <v>6</v>
      </c>
      <c r="J14737" s="36">
        <v>3</v>
      </c>
      <c r="K14737" s="37">
        <v>45951</v>
      </c>
      <c r="L14737" s="38" t="s">
        <v>15</v>
      </c>
      <c r="M14737" s="38" t="s">
        <v>13</v>
      </c>
    </row>
    <row r="14738" spans="1:13" s="39" customFormat="1" ht="12.75" x14ac:dyDescent="0.2">
      <c r="A14738" s="33" t="s">
        <v>38</v>
      </c>
      <c r="B14738" s="33" t="s">
        <v>581</v>
      </c>
      <c r="C14738" s="34">
        <v>10</v>
      </c>
      <c r="D14738" s="33" t="s">
        <v>90</v>
      </c>
      <c r="E14738" s="33" t="s">
        <v>13750</v>
      </c>
      <c r="F14738" s="35">
        <v>47131600</v>
      </c>
      <c r="G14738" s="33" t="s">
        <v>15071</v>
      </c>
      <c r="H14738" s="33">
        <v>1</v>
      </c>
      <c r="I14738" s="33">
        <v>6</v>
      </c>
      <c r="J14738" s="36">
        <v>3</v>
      </c>
      <c r="K14738" s="37">
        <v>86433</v>
      </c>
      <c r="L14738" s="38" t="s">
        <v>15</v>
      </c>
      <c r="M14738" s="38" t="s">
        <v>13</v>
      </c>
    </row>
    <row r="14739" spans="1:13" s="39" customFormat="1" ht="12.75" x14ac:dyDescent="0.2">
      <c r="A14739" s="33" t="s">
        <v>38</v>
      </c>
      <c r="B14739" s="33" t="s">
        <v>581</v>
      </c>
      <c r="C14739" s="34">
        <v>10</v>
      </c>
      <c r="D14739" s="33" t="s">
        <v>90</v>
      </c>
      <c r="E14739" s="33" t="s">
        <v>13737</v>
      </c>
      <c r="F14739" s="35">
        <v>47131824</v>
      </c>
      <c r="G14739" s="33" t="s">
        <v>15071</v>
      </c>
      <c r="H14739" s="33">
        <v>1</v>
      </c>
      <c r="I14739" s="33">
        <v>6</v>
      </c>
      <c r="J14739" s="36">
        <v>15</v>
      </c>
      <c r="K14739" s="37">
        <v>75720</v>
      </c>
      <c r="L14739" s="38" t="s">
        <v>15</v>
      </c>
      <c r="M14739" s="38" t="s">
        <v>13</v>
      </c>
    </row>
    <row r="14740" spans="1:13" s="39" customFormat="1" ht="12.75" x14ac:dyDescent="0.2">
      <c r="A14740" s="33" t="s">
        <v>38</v>
      </c>
      <c r="B14740" s="33" t="s">
        <v>581</v>
      </c>
      <c r="C14740" s="34">
        <v>10</v>
      </c>
      <c r="D14740" s="33" t="s">
        <v>90</v>
      </c>
      <c r="E14740" s="33" t="s">
        <v>13738</v>
      </c>
      <c r="F14740" s="35">
        <v>47131801</v>
      </c>
      <c r="G14740" s="33" t="s">
        <v>15071</v>
      </c>
      <c r="H14740" s="33">
        <v>1</v>
      </c>
      <c r="I14740" s="33">
        <v>6</v>
      </c>
      <c r="J14740" s="36">
        <v>45</v>
      </c>
      <c r="K14740" s="37">
        <v>633915</v>
      </c>
      <c r="L14740" s="38" t="s">
        <v>15</v>
      </c>
      <c r="M14740" s="38" t="s">
        <v>13</v>
      </c>
    </row>
    <row r="14741" spans="1:13" s="39" customFormat="1" ht="12.75" x14ac:dyDescent="0.2">
      <c r="A14741" s="33" t="s">
        <v>38</v>
      </c>
      <c r="B14741" s="33" t="s">
        <v>581</v>
      </c>
      <c r="C14741" s="34">
        <v>10</v>
      </c>
      <c r="D14741" s="33" t="s">
        <v>90</v>
      </c>
      <c r="E14741" s="33" t="s">
        <v>13740</v>
      </c>
      <c r="F14741" s="35">
        <v>14111704</v>
      </c>
      <c r="G14741" s="33" t="s">
        <v>15071</v>
      </c>
      <c r="H14741" s="33">
        <v>1</v>
      </c>
      <c r="I14741" s="33">
        <v>6</v>
      </c>
      <c r="J14741" s="36">
        <v>30</v>
      </c>
      <c r="K14741" s="37">
        <v>1115550</v>
      </c>
      <c r="L14741" s="38" t="s">
        <v>15</v>
      </c>
      <c r="M14741" s="38" t="s">
        <v>13</v>
      </c>
    </row>
    <row r="14742" spans="1:13" s="39" customFormat="1" ht="12.75" x14ac:dyDescent="0.2">
      <c r="A14742" s="33" t="s">
        <v>38</v>
      </c>
      <c r="B14742" s="33" t="s">
        <v>581</v>
      </c>
      <c r="C14742" s="34">
        <v>10</v>
      </c>
      <c r="D14742" s="33" t="s">
        <v>90</v>
      </c>
      <c r="E14742" s="33" t="s">
        <v>13751</v>
      </c>
      <c r="F14742" s="35">
        <v>24101510</v>
      </c>
      <c r="G14742" s="33" t="s">
        <v>15071</v>
      </c>
      <c r="H14742" s="33">
        <v>1</v>
      </c>
      <c r="I14742" s="33">
        <v>6</v>
      </c>
      <c r="J14742" s="36">
        <v>5</v>
      </c>
      <c r="K14742" s="37">
        <v>112360</v>
      </c>
      <c r="L14742" s="38" t="s">
        <v>15</v>
      </c>
      <c r="M14742" s="38" t="s">
        <v>13</v>
      </c>
    </row>
    <row r="14743" spans="1:13" s="39" customFormat="1" ht="12.75" x14ac:dyDescent="0.2">
      <c r="A14743" s="33" t="s">
        <v>38</v>
      </c>
      <c r="B14743" s="33" t="s">
        <v>581</v>
      </c>
      <c r="C14743" s="34">
        <v>10</v>
      </c>
      <c r="D14743" s="33" t="s">
        <v>90</v>
      </c>
      <c r="E14743" s="33" t="s">
        <v>13752</v>
      </c>
      <c r="F14743" s="35">
        <v>48102109</v>
      </c>
      <c r="G14743" s="33" t="s">
        <v>15071</v>
      </c>
      <c r="H14743" s="33">
        <v>1</v>
      </c>
      <c r="I14743" s="33">
        <v>6</v>
      </c>
      <c r="J14743" s="36">
        <v>10</v>
      </c>
      <c r="K14743" s="37">
        <v>159000</v>
      </c>
      <c r="L14743" s="38" t="s">
        <v>15</v>
      </c>
      <c r="M14743" s="38" t="s">
        <v>13</v>
      </c>
    </row>
    <row r="14744" spans="1:13" s="39" customFormat="1" ht="12.75" x14ac:dyDescent="0.2">
      <c r="A14744" s="33" t="s">
        <v>38</v>
      </c>
      <c r="B14744" s="33" t="s">
        <v>581</v>
      </c>
      <c r="C14744" s="34">
        <v>10</v>
      </c>
      <c r="D14744" s="33" t="s">
        <v>90</v>
      </c>
      <c r="E14744" s="33" t="s">
        <v>13753</v>
      </c>
      <c r="F14744" s="35">
        <v>27112003</v>
      </c>
      <c r="G14744" s="33" t="s">
        <v>15071</v>
      </c>
      <c r="H14744" s="33">
        <v>1</v>
      </c>
      <c r="I14744" s="33">
        <v>6</v>
      </c>
      <c r="J14744" s="36">
        <v>40</v>
      </c>
      <c r="K14744" s="37">
        <v>402800</v>
      </c>
      <c r="L14744" s="38" t="s">
        <v>15</v>
      </c>
      <c r="M14744" s="38" t="s">
        <v>13</v>
      </c>
    </row>
    <row r="14745" spans="1:13" s="39" customFormat="1" ht="12.75" x14ac:dyDescent="0.2">
      <c r="A14745" s="33" t="s">
        <v>38</v>
      </c>
      <c r="B14745" s="33" t="s">
        <v>581</v>
      </c>
      <c r="C14745" s="34">
        <v>10</v>
      </c>
      <c r="D14745" s="33" t="s">
        <v>90</v>
      </c>
      <c r="E14745" s="33" t="s">
        <v>11070</v>
      </c>
      <c r="F14745" s="35">
        <v>47131611</v>
      </c>
      <c r="G14745" s="33" t="s">
        <v>15071</v>
      </c>
      <c r="H14745" s="33">
        <v>1</v>
      </c>
      <c r="I14745" s="33">
        <v>6</v>
      </c>
      <c r="J14745" s="36">
        <v>10</v>
      </c>
      <c r="K14745" s="37">
        <v>43140</v>
      </c>
      <c r="L14745" s="38" t="s">
        <v>15</v>
      </c>
      <c r="M14745" s="38" t="s">
        <v>13</v>
      </c>
    </row>
    <row r="14746" spans="1:13" s="39" customFormat="1" ht="12.75" x14ac:dyDescent="0.2">
      <c r="A14746" s="33" t="s">
        <v>38</v>
      </c>
      <c r="B14746" s="33" t="s">
        <v>581</v>
      </c>
      <c r="C14746" s="34">
        <v>10</v>
      </c>
      <c r="D14746" s="33" t="s">
        <v>90</v>
      </c>
      <c r="E14746" s="33" t="s">
        <v>13754</v>
      </c>
      <c r="F14746" s="35">
        <v>47131502</v>
      </c>
      <c r="G14746" s="33" t="s">
        <v>15071</v>
      </c>
      <c r="H14746" s="33">
        <v>1</v>
      </c>
      <c r="I14746" s="33">
        <v>6</v>
      </c>
      <c r="J14746" s="36">
        <v>10</v>
      </c>
      <c r="K14746" s="37">
        <v>69430</v>
      </c>
      <c r="L14746" s="38" t="s">
        <v>15</v>
      </c>
      <c r="M14746" s="38" t="s">
        <v>13</v>
      </c>
    </row>
    <row r="14747" spans="1:13" s="39" customFormat="1" ht="12.75" x14ac:dyDescent="0.2">
      <c r="A14747" s="33" t="s">
        <v>38</v>
      </c>
      <c r="B14747" s="33" t="s">
        <v>581</v>
      </c>
      <c r="C14747" s="34">
        <v>10</v>
      </c>
      <c r="D14747" s="33" t="s">
        <v>90</v>
      </c>
      <c r="E14747" s="33" t="s">
        <v>6800</v>
      </c>
      <c r="F14747" s="35">
        <v>47131618</v>
      </c>
      <c r="G14747" s="33" t="s">
        <v>15071</v>
      </c>
      <c r="H14747" s="33">
        <v>1</v>
      </c>
      <c r="I14747" s="33">
        <v>6</v>
      </c>
      <c r="J14747" s="36">
        <v>50</v>
      </c>
      <c r="K14747" s="37">
        <v>553000</v>
      </c>
      <c r="L14747" s="38" t="s">
        <v>15</v>
      </c>
      <c r="M14747" s="38" t="s">
        <v>13</v>
      </c>
    </row>
    <row r="14748" spans="1:13" s="39" customFormat="1" ht="12.75" x14ac:dyDescent="0.2">
      <c r="A14748" s="33" t="s">
        <v>38</v>
      </c>
      <c r="B14748" s="33" t="s">
        <v>581</v>
      </c>
      <c r="C14748" s="34">
        <v>10</v>
      </c>
      <c r="D14748" s="33" t="s">
        <v>90</v>
      </c>
      <c r="E14748" s="33" t="s">
        <v>1238</v>
      </c>
      <c r="F14748" s="35">
        <v>47131501</v>
      </c>
      <c r="G14748" s="33" t="s">
        <v>15071</v>
      </c>
      <c r="H14748" s="33">
        <v>1</v>
      </c>
      <c r="I14748" s="33">
        <v>6</v>
      </c>
      <c r="J14748" s="36">
        <v>40</v>
      </c>
      <c r="K14748" s="37">
        <v>63600</v>
      </c>
      <c r="L14748" s="38" t="s">
        <v>15</v>
      </c>
      <c r="M14748" s="38" t="s">
        <v>13</v>
      </c>
    </row>
    <row r="14749" spans="1:13" s="39" customFormat="1" ht="12.75" x14ac:dyDescent="0.2">
      <c r="A14749" s="33" t="s">
        <v>38</v>
      </c>
      <c r="B14749" s="33" t="s">
        <v>581</v>
      </c>
      <c r="C14749" s="34">
        <v>10</v>
      </c>
      <c r="D14749" s="33" t="s">
        <v>90</v>
      </c>
      <c r="E14749" s="33" t="s">
        <v>13755</v>
      </c>
      <c r="F14749" s="35">
        <v>53131627</v>
      </c>
      <c r="G14749" s="33" t="s">
        <v>15071</v>
      </c>
      <c r="H14749" s="33">
        <v>1</v>
      </c>
      <c r="I14749" s="33">
        <v>6</v>
      </c>
      <c r="J14749" s="36">
        <v>4</v>
      </c>
      <c r="K14749" s="37">
        <v>600000</v>
      </c>
      <c r="L14749" s="38" t="s">
        <v>2367</v>
      </c>
      <c r="M14749" s="38" t="s">
        <v>13</v>
      </c>
    </row>
    <row r="14750" spans="1:13" s="39" customFormat="1" ht="12.75" x14ac:dyDescent="0.2">
      <c r="A14750" s="33" t="s">
        <v>38</v>
      </c>
      <c r="B14750" s="33" t="s">
        <v>581</v>
      </c>
      <c r="C14750" s="34">
        <v>10</v>
      </c>
      <c r="D14750" s="33" t="s">
        <v>90</v>
      </c>
      <c r="E14750" s="33" t="s">
        <v>15068</v>
      </c>
      <c r="F14750" s="35">
        <v>47131821</v>
      </c>
      <c r="G14750" s="33" t="s">
        <v>15071</v>
      </c>
      <c r="H14750" s="33">
        <v>1</v>
      </c>
      <c r="I14750" s="33">
        <v>6</v>
      </c>
      <c r="J14750" s="36">
        <v>6</v>
      </c>
      <c r="K14750" s="37">
        <v>145200</v>
      </c>
      <c r="L14750" s="38" t="s">
        <v>2367</v>
      </c>
      <c r="M14750" s="38" t="s">
        <v>13</v>
      </c>
    </row>
    <row r="14751" spans="1:13" s="39" customFormat="1" ht="12.75" x14ac:dyDescent="0.2">
      <c r="A14751" s="33" t="s">
        <v>38</v>
      </c>
      <c r="B14751" s="33" t="s">
        <v>581</v>
      </c>
      <c r="C14751" s="34">
        <v>10</v>
      </c>
      <c r="D14751" s="33" t="s">
        <v>90</v>
      </c>
      <c r="E14751" s="33" t="s">
        <v>13756</v>
      </c>
      <c r="F14751" s="35">
        <v>15121517</v>
      </c>
      <c r="G14751" s="33" t="s">
        <v>15071</v>
      </c>
      <c r="H14751" s="33">
        <v>1</v>
      </c>
      <c r="I14751" s="33">
        <v>6</v>
      </c>
      <c r="J14751" s="36">
        <v>4</v>
      </c>
      <c r="K14751" s="37">
        <v>18088000</v>
      </c>
      <c r="L14751" s="38" t="s">
        <v>15</v>
      </c>
      <c r="M14751" s="38" t="s">
        <v>13</v>
      </c>
    </row>
    <row r="14752" spans="1:13" s="39" customFormat="1" ht="12.75" x14ac:dyDescent="0.2">
      <c r="A14752" s="33" t="s">
        <v>38</v>
      </c>
      <c r="B14752" s="33" t="s">
        <v>581</v>
      </c>
      <c r="C14752" s="34">
        <v>10</v>
      </c>
      <c r="D14752" s="33" t="s">
        <v>90</v>
      </c>
      <c r="E14752" s="33" t="s">
        <v>13742</v>
      </c>
      <c r="F14752" s="35">
        <v>53131624</v>
      </c>
      <c r="G14752" s="33" t="s">
        <v>15071</v>
      </c>
      <c r="H14752" s="33">
        <v>1</v>
      </c>
      <c r="I14752" s="33">
        <v>6</v>
      </c>
      <c r="J14752" s="36">
        <v>10</v>
      </c>
      <c r="K14752" s="37">
        <v>416500</v>
      </c>
      <c r="L14752" s="38" t="s">
        <v>15</v>
      </c>
      <c r="M14752" s="38" t="s">
        <v>13</v>
      </c>
    </row>
    <row r="14753" spans="1:13" s="39" customFormat="1" ht="12.75" x14ac:dyDescent="0.2">
      <c r="A14753" s="33" t="s">
        <v>38</v>
      </c>
      <c r="B14753" s="33" t="s">
        <v>581</v>
      </c>
      <c r="C14753" s="34">
        <v>10</v>
      </c>
      <c r="D14753" s="33" t="s">
        <v>90</v>
      </c>
      <c r="E14753" s="33" t="s">
        <v>13757</v>
      </c>
      <c r="F14753" s="35">
        <v>42132205</v>
      </c>
      <c r="G14753" s="33" t="s">
        <v>15071</v>
      </c>
      <c r="H14753" s="33">
        <v>1</v>
      </c>
      <c r="I14753" s="33">
        <v>6</v>
      </c>
      <c r="J14753" s="36">
        <v>15</v>
      </c>
      <c r="K14753" s="37">
        <v>856800</v>
      </c>
      <c r="L14753" s="38" t="s">
        <v>15</v>
      </c>
      <c r="M14753" s="38" t="s">
        <v>13</v>
      </c>
    </row>
    <row r="14754" spans="1:13" s="39" customFormat="1" ht="12.75" x14ac:dyDescent="0.2">
      <c r="A14754" s="33" t="s">
        <v>38</v>
      </c>
      <c r="B14754" s="33" t="s">
        <v>581</v>
      </c>
      <c r="C14754" s="34">
        <v>10</v>
      </c>
      <c r="D14754" s="33" t="s">
        <v>90</v>
      </c>
      <c r="E14754" s="33" t="s">
        <v>13758</v>
      </c>
      <c r="F14754" s="35">
        <v>15121517</v>
      </c>
      <c r="G14754" s="33" t="s">
        <v>15071</v>
      </c>
      <c r="H14754" s="33">
        <v>1</v>
      </c>
      <c r="I14754" s="33">
        <v>6</v>
      </c>
      <c r="J14754" s="36">
        <v>3</v>
      </c>
      <c r="K14754" s="37">
        <v>241149</v>
      </c>
      <c r="L14754" s="38" t="s">
        <v>15</v>
      </c>
      <c r="M14754" s="38" t="s">
        <v>13</v>
      </c>
    </row>
    <row r="14755" spans="1:13" s="39" customFormat="1" ht="12.75" x14ac:dyDescent="0.2">
      <c r="A14755" s="33" t="s">
        <v>38</v>
      </c>
      <c r="B14755" s="33" t="s">
        <v>581</v>
      </c>
      <c r="C14755" s="34">
        <v>10</v>
      </c>
      <c r="D14755" s="33" t="s">
        <v>90</v>
      </c>
      <c r="E14755" s="33" t="s">
        <v>13759</v>
      </c>
      <c r="F14755" s="35">
        <v>47131825</v>
      </c>
      <c r="G14755" s="33" t="s">
        <v>15071</v>
      </c>
      <c r="H14755" s="33">
        <v>1</v>
      </c>
      <c r="I14755" s="33">
        <v>6</v>
      </c>
      <c r="J14755" s="36">
        <v>3</v>
      </c>
      <c r="K14755" s="37">
        <v>71400</v>
      </c>
      <c r="L14755" s="38" t="s">
        <v>15</v>
      </c>
      <c r="M14755" s="38" t="s">
        <v>13</v>
      </c>
    </row>
    <row r="14756" spans="1:13" s="39" customFormat="1" ht="12.75" x14ac:dyDescent="0.2">
      <c r="A14756" s="33" t="s">
        <v>38</v>
      </c>
      <c r="B14756" s="33" t="s">
        <v>581</v>
      </c>
      <c r="C14756" s="34">
        <v>16</v>
      </c>
      <c r="D14756" s="33" t="s">
        <v>90</v>
      </c>
      <c r="E14756" s="33" t="s">
        <v>13760</v>
      </c>
      <c r="F14756" s="35">
        <v>47131700</v>
      </c>
      <c r="G14756" s="33" t="s">
        <v>15071</v>
      </c>
      <c r="H14756" s="33">
        <v>1</v>
      </c>
      <c r="I14756" s="33">
        <v>6</v>
      </c>
      <c r="J14756" s="36">
        <v>1</v>
      </c>
      <c r="K14756" s="37">
        <v>88842366</v>
      </c>
      <c r="L14756" s="38" t="s">
        <v>12</v>
      </c>
      <c r="M14756" s="38" t="s">
        <v>13</v>
      </c>
    </row>
    <row r="14757" spans="1:13" s="39" customFormat="1" ht="12.75" x14ac:dyDescent="0.2">
      <c r="A14757" s="33" t="s">
        <v>38</v>
      </c>
      <c r="B14757" s="33" t="s">
        <v>582</v>
      </c>
      <c r="C14757" s="34">
        <v>10</v>
      </c>
      <c r="D14757" s="33" t="s">
        <v>34</v>
      </c>
      <c r="E14757" s="33" t="s">
        <v>34</v>
      </c>
      <c r="F14757" s="35">
        <v>40101709</v>
      </c>
      <c r="G14757" s="33" t="s">
        <v>15071</v>
      </c>
      <c r="H14757" s="33">
        <v>1</v>
      </c>
      <c r="I14757" s="33">
        <v>6</v>
      </c>
      <c r="J14757" s="36">
        <v>1</v>
      </c>
      <c r="K14757" s="37">
        <v>51628397.5</v>
      </c>
      <c r="L14757" s="38" t="s">
        <v>15</v>
      </c>
      <c r="M14757" s="38" t="s">
        <v>13</v>
      </c>
    </row>
    <row r="14758" spans="1:13" s="39" customFormat="1" ht="12.75" x14ac:dyDescent="0.2">
      <c r="A14758" s="33" t="s">
        <v>38</v>
      </c>
      <c r="B14758" s="33" t="s">
        <v>584</v>
      </c>
      <c r="C14758" s="34">
        <v>10</v>
      </c>
      <c r="D14758" s="33" t="s">
        <v>92</v>
      </c>
      <c r="E14758" s="33" t="s">
        <v>13761</v>
      </c>
      <c r="F14758" s="35">
        <v>91111603</v>
      </c>
      <c r="G14758" s="33" t="s">
        <v>15071</v>
      </c>
      <c r="H14758" s="33">
        <v>1</v>
      </c>
      <c r="I14758" s="33">
        <v>6</v>
      </c>
      <c r="J14758" s="36">
        <v>1</v>
      </c>
      <c r="K14758" s="37">
        <v>40000000</v>
      </c>
      <c r="L14758" s="38" t="s">
        <v>12</v>
      </c>
      <c r="M14758" s="38" t="s">
        <v>13</v>
      </c>
    </row>
    <row r="14759" spans="1:13" s="39" customFormat="1" ht="12.75" x14ac:dyDescent="0.2">
      <c r="A14759" s="33" t="s">
        <v>38</v>
      </c>
      <c r="B14759" s="33" t="s">
        <v>585</v>
      </c>
      <c r="C14759" s="34">
        <v>10</v>
      </c>
      <c r="D14759" s="33" t="s">
        <v>93</v>
      </c>
      <c r="E14759" s="33" t="s">
        <v>93</v>
      </c>
      <c r="F14759" s="35">
        <v>49221530</v>
      </c>
      <c r="G14759" s="33" t="s">
        <v>15071</v>
      </c>
      <c r="H14759" s="33">
        <v>1</v>
      </c>
      <c r="I14759" s="33">
        <v>6</v>
      </c>
      <c r="J14759" s="36">
        <v>1</v>
      </c>
      <c r="K14759" s="37">
        <v>39515792</v>
      </c>
      <c r="L14759" s="38" t="s">
        <v>15</v>
      </c>
      <c r="M14759" s="38" t="s">
        <v>13</v>
      </c>
    </row>
    <row r="14760" spans="1:13" s="39" customFormat="1" ht="12.75" x14ac:dyDescent="0.2">
      <c r="A14760" s="33" t="s">
        <v>38</v>
      </c>
      <c r="B14760" s="33" t="s">
        <v>591</v>
      </c>
      <c r="C14760" s="34">
        <v>10</v>
      </c>
      <c r="D14760" s="33" t="s">
        <v>97</v>
      </c>
      <c r="E14760" s="33" t="s">
        <v>13762</v>
      </c>
      <c r="F14760" s="35">
        <v>72103300</v>
      </c>
      <c r="G14760" s="33" t="s">
        <v>15071</v>
      </c>
      <c r="H14760" s="33">
        <v>1</v>
      </c>
      <c r="I14760" s="33">
        <v>6</v>
      </c>
      <c r="J14760" s="36">
        <v>1</v>
      </c>
      <c r="K14760" s="37">
        <v>301681000</v>
      </c>
      <c r="L14760" s="38" t="s">
        <v>12</v>
      </c>
      <c r="M14760" s="38" t="s">
        <v>13</v>
      </c>
    </row>
    <row r="14761" spans="1:13" s="39" customFormat="1" ht="12.75" x14ac:dyDescent="0.2">
      <c r="A14761" s="33" t="s">
        <v>38</v>
      </c>
      <c r="B14761" s="33" t="s">
        <v>586</v>
      </c>
      <c r="C14761" s="34">
        <v>10</v>
      </c>
      <c r="D14761" s="33" t="s">
        <v>94</v>
      </c>
      <c r="E14761" s="33" t="s">
        <v>13763</v>
      </c>
      <c r="F14761" s="35">
        <v>76121701</v>
      </c>
      <c r="G14761" s="33" t="s">
        <v>15071</v>
      </c>
      <c r="H14761" s="33">
        <v>1</v>
      </c>
      <c r="I14761" s="33">
        <v>6</v>
      </c>
      <c r="J14761" s="36">
        <v>1</v>
      </c>
      <c r="K14761" s="37">
        <v>19774772.530000001</v>
      </c>
      <c r="L14761" s="38" t="s">
        <v>12</v>
      </c>
      <c r="M14761" s="38" t="s">
        <v>13</v>
      </c>
    </row>
    <row r="14762" spans="1:13" s="39" customFormat="1" ht="12.75" x14ac:dyDescent="0.2">
      <c r="A14762" s="33" t="s">
        <v>38</v>
      </c>
      <c r="B14762" s="33" t="s">
        <v>586</v>
      </c>
      <c r="C14762" s="34">
        <v>10</v>
      </c>
      <c r="D14762" s="33" t="s">
        <v>94</v>
      </c>
      <c r="E14762" s="33" t="s">
        <v>13764</v>
      </c>
      <c r="F14762" s="35">
        <v>83101506</v>
      </c>
      <c r="G14762" s="33" t="s">
        <v>15071</v>
      </c>
      <c r="H14762" s="33">
        <v>1</v>
      </c>
      <c r="I14762" s="33">
        <v>6</v>
      </c>
      <c r="J14762" s="36">
        <v>1</v>
      </c>
      <c r="K14762" s="37">
        <v>35082685</v>
      </c>
      <c r="L14762" s="38" t="s">
        <v>12</v>
      </c>
      <c r="M14762" s="38" t="s">
        <v>13</v>
      </c>
    </row>
    <row r="14763" spans="1:13" s="39" customFormat="1" ht="12.75" x14ac:dyDescent="0.2">
      <c r="A14763" s="33" t="s">
        <v>38</v>
      </c>
      <c r="B14763" s="33" t="s">
        <v>586</v>
      </c>
      <c r="C14763" s="34">
        <v>10</v>
      </c>
      <c r="D14763" s="33" t="s">
        <v>94</v>
      </c>
      <c r="E14763" s="33" t="s">
        <v>13765</v>
      </c>
      <c r="F14763" s="35">
        <v>83101506</v>
      </c>
      <c r="G14763" s="33" t="s">
        <v>15071</v>
      </c>
      <c r="H14763" s="33">
        <v>1</v>
      </c>
      <c r="I14763" s="33">
        <v>6</v>
      </c>
      <c r="J14763" s="36">
        <v>1</v>
      </c>
      <c r="K14763" s="37">
        <v>12639228</v>
      </c>
      <c r="L14763" s="38" t="s">
        <v>12</v>
      </c>
      <c r="M14763" s="38" t="s">
        <v>13</v>
      </c>
    </row>
    <row r="14764" spans="1:13" s="39" customFormat="1" ht="12.75" x14ac:dyDescent="0.2">
      <c r="A14764" s="33" t="s">
        <v>38</v>
      </c>
      <c r="B14764" s="33" t="s">
        <v>586</v>
      </c>
      <c r="C14764" s="34">
        <v>10</v>
      </c>
      <c r="D14764" s="33" t="s">
        <v>94</v>
      </c>
      <c r="E14764" s="33" t="s">
        <v>13766</v>
      </c>
      <c r="F14764" s="35">
        <v>71121809</v>
      </c>
      <c r="G14764" s="33" t="s">
        <v>15071</v>
      </c>
      <c r="H14764" s="33">
        <v>1</v>
      </c>
      <c r="I14764" s="33">
        <v>6</v>
      </c>
      <c r="J14764" s="36">
        <v>1</v>
      </c>
      <c r="K14764" s="37">
        <v>11959500</v>
      </c>
      <c r="L14764" s="38" t="s">
        <v>12</v>
      </c>
      <c r="M14764" s="38" t="s">
        <v>13</v>
      </c>
    </row>
    <row r="14765" spans="1:13" s="39" customFormat="1" ht="12.75" x14ac:dyDescent="0.2">
      <c r="A14765" s="33" t="s">
        <v>38</v>
      </c>
      <c r="B14765" s="33" t="s">
        <v>586</v>
      </c>
      <c r="C14765" s="34">
        <v>16</v>
      </c>
      <c r="D14765" s="33" t="s">
        <v>94</v>
      </c>
      <c r="E14765" s="33" t="s">
        <v>13767</v>
      </c>
      <c r="F14765" s="35">
        <v>83101506</v>
      </c>
      <c r="G14765" s="33" t="s">
        <v>15071</v>
      </c>
      <c r="H14765" s="33">
        <v>1</v>
      </c>
      <c r="I14765" s="33">
        <v>6</v>
      </c>
      <c r="J14765" s="36">
        <v>1</v>
      </c>
      <c r="K14765" s="37">
        <v>43219945</v>
      </c>
      <c r="L14765" s="38" t="s">
        <v>12</v>
      </c>
      <c r="M14765" s="38" t="s">
        <v>13</v>
      </c>
    </row>
    <row r="14766" spans="1:13" s="39" customFormat="1" ht="12.75" x14ac:dyDescent="0.2">
      <c r="A14766" s="33" t="s">
        <v>38</v>
      </c>
      <c r="B14766" s="33" t="s">
        <v>586</v>
      </c>
      <c r="C14766" s="34">
        <v>10</v>
      </c>
      <c r="D14766" s="33" t="s">
        <v>94</v>
      </c>
      <c r="E14766" s="33" t="s">
        <v>13768</v>
      </c>
      <c r="F14766" s="35">
        <v>91111602</v>
      </c>
      <c r="G14766" s="33" t="s">
        <v>15071</v>
      </c>
      <c r="H14766" s="33">
        <v>1</v>
      </c>
      <c r="I14766" s="33">
        <v>6</v>
      </c>
      <c r="J14766" s="36">
        <v>1</v>
      </c>
      <c r="K14766" s="37">
        <v>22931661.949999999</v>
      </c>
      <c r="L14766" s="38" t="s">
        <v>12</v>
      </c>
      <c r="M14766" s="38" t="s">
        <v>13</v>
      </c>
    </row>
    <row r="14767" spans="1:13" s="39" customFormat="1" ht="12.75" x14ac:dyDescent="0.2">
      <c r="A14767" s="33" t="s">
        <v>38</v>
      </c>
      <c r="B14767" s="33" t="s">
        <v>586</v>
      </c>
      <c r="C14767" s="34">
        <v>10</v>
      </c>
      <c r="D14767" s="33" t="s">
        <v>94</v>
      </c>
      <c r="E14767" s="33" t="s">
        <v>13769</v>
      </c>
      <c r="F14767" s="35">
        <v>72101507</v>
      </c>
      <c r="G14767" s="33" t="s">
        <v>15071</v>
      </c>
      <c r="H14767" s="33">
        <v>1</v>
      </c>
      <c r="I14767" s="33">
        <v>6</v>
      </c>
      <c r="J14767" s="36">
        <v>1</v>
      </c>
      <c r="K14767" s="37">
        <v>12378000</v>
      </c>
      <c r="L14767" s="38" t="s">
        <v>12</v>
      </c>
      <c r="M14767" s="38" t="s">
        <v>13</v>
      </c>
    </row>
    <row r="14768" spans="1:13" s="39" customFormat="1" ht="12.75" x14ac:dyDescent="0.2">
      <c r="A14768" s="33" t="s">
        <v>38</v>
      </c>
      <c r="B14768" s="33" t="s">
        <v>586</v>
      </c>
      <c r="C14768" s="34">
        <v>10</v>
      </c>
      <c r="D14768" s="33" t="s">
        <v>94</v>
      </c>
      <c r="E14768" s="33" t="s">
        <v>13770</v>
      </c>
      <c r="F14768" s="35">
        <v>72102900</v>
      </c>
      <c r="G14768" s="33" t="s">
        <v>15071</v>
      </c>
      <c r="H14768" s="33">
        <v>1</v>
      </c>
      <c r="I14768" s="33">
        <v>6</v>
      </c>
      <c r="J14768" s="36">
        <v>1</v>
      </c>
      <c r="K14768" s="37">
        <v>25538114</v>
      </c>
      <c r="L14768" s="38" t="s">
        <v>12</v>
      </c>
      <c r="M14768" s="38" t="s">
        <v>13</v>
      </c>
    </row>
    <row r="14769" spans="1:13" s="39" customFormat="1" ht="12.75" x14ac:dyDescent="0.2">
      <c r="A14769" s="33" t="s">
        <v>38</v>
      </c>
      <c r="B14769" s="33" t="s">
        <v>586</v>
      </c>
      <c r="C14769" s="34">
        <v>10</v>
      </c>
      <c r="D14769" s="33" t="s">
        <v>94</v>
      </c>
      <c r="E14769" s="33" t="s">
        <v>13771</v>
      </c>
      <c r="F14769" s="35">
        <v>72102900</v>
      </c>
      <c r="G14769" s="33" t="s">
        <v>15071</v>
      </c>
      <c r="H14769" s="33">
        <v>1</v>
      </c>
      <c r="I14769" s="33">
        <v>6</v>
      </c>
      <c r="J14769" s="36">
        <v>1</v>
      </c>
      <c r="K14769" s="37">
        <v>13113800</v>
      </c>
      <c r="L14769" s="38" t="s">
        <v>12</v>
      </c>
      <c r="M14769" s="38" t="s">
        <v>13</v>
      </c>
    </row>
    <row r="14770" spans="1:13" s="39" customFormat="1" ht="12.75" x14ac:dyDescent="0.2">
      <c r="A14770" s="33" t="s">
        <v>38</v>
      </c>
      <c r="B14770" s="33" t="s">
        <v>586</v>
      </c>
      <c r="C14770" s="34">
        <v>10</v>
      </c>
      <c r="D14770" s="33" t="s">
        <v>94</v>
      </c>
      <c r="E14770" s="33" t="s">
        <v>13772</v>
      </c>
      <c r="F14770" s="35">
        <v>72102900</v>
      </c>
      <c r="G14770" s="33" t="s">
        <v>15071</v>
      </c>
      <c r="H14770" s="33">
        <v>1</v>
      </c>
      <c r="I14770" s="33">
        <v>6</v>
      </c>
      <c r="J14770" s="36">
        <v>1</v>
      </c>
      <c r="K14770" s="37">
        <v>38776285.350000001</v>
      </c>
      <c r="L14770" s="38" t="s">
        <v>12</v>
      </c>
      <c r="M14770" s="38" t="s">
        <v>13</v>
      </c>
    </row>
    <row r="14771" spans="1:13" s="39" customFormat="1" ht="12.75" x14ac:dyDescent="0.2">
      <c r="A14771" s="33" t="s">
        <v>38</v>
      </c>
      <c r="B14771" s="33" t="s">
        <v>586</v>
      </c>
      <c r="C14771" s="34">
        <v>10</v>
      </c>
      <c r="D14771" s="33" t="s">
        <v>94</v>
      </c>
      <c r="E14771" s="33" t="s">
        <v>13773</v>
      </c>
      <c r="F14771" s="35">
        <v>76121701</v>
      </c>
      <c r="G14771" s="33" t="s">
        <v>15071</v>
      </c>
      <c r="H14771" s="33">
        <v>1</v>
      </c>
      <c r="I14771" s="33">
        <v>6</v>
      </c>
      <c r="J14771" s="36">
        <v>1</v>
      </c>
      <c r="K14771" s="37">
        <v>3570000</v>
      </c>
      <c r="L14771" s="38" t="s">
        <v>12</v>
      </c>
      <c r="M14771" s="38" t="s">
        <v>13</v>
      </c>
    </row>
    <row r="14772" spans="1:13" s="39" customFormat="1" ht="12.75" x14ac:dyDescent="0.2">
      <c r="A14772" s="33" t="s">
        <v>38</v>
      </c>
      <c r="B14772" s="33" t="s">
        <v>586</v>
      </c>
      <c r="C14772" s="34">
        <v>10</v>
      </c>
      <c r="D14772" s="33" t="s">
        <v>94</v>
      </c>
      <c r="E14772" s="33" t="s">
        <v>13774</v>
      </c>
      <c r="F14772" s="35">
        <v>72102900</v>
      </c>
      <c r="G14772" s="33" t="s">
        <v>15071</v>
      </c>
      <c r="H14772" s="33">
        <v>1</v>
      </c>
      <c r="I14772" s="33">
        <v>6</v>
      </c>
      <c r="J14772" s="36">
        <v>1</v>
      </c>
      <c r="K14772" s="37">
        <v>22000000</v>
      </c>
      <c r="L14772" s="38" t="s">
        <v>12</v>
      </c>
      <c r="M14772" s="38" t="s">
        <v>13</v>
      </c>
    </row>
    <row r="14773" spans="1:13" s="39" customFormat="1" ht="12.75" x14ac:dyDescent="0.2">
      <c r="A14773" s="33" t="s">
        <v>38</v>
      </c>
      <c r="B14773" s="33" t="s">
        <v>586</v>
      </c>
      <c r="C14773" s="34">
        <v>10</v>
      </c>
      <c r="D14773" s="33" t="s">
        <v>94</v>
      </c>
      <c r="E14773" s="33" t="s">
        <v>13775</v>
      </c>
      <c r="F14773" s="35">
        <v>72102900</v>
      </c>
      <c r="G14773" s="33" t="s">
        <v>15071</v>
      </c>
      <c r="H14773" s="33">
        <v>1</v>
      </c>
      <c r="I14773" s="33">
        <v>6</v>
      </c>
      <c r="J14773" s="36">
        <v>1</v>
      </c>
      <c r="K14773" s="37">
        <v>6615210</v>
      </c>
      <c r="L14773" s="38" t="s">
        <v>12</v>
      </c>
      <c r="M14773" s="38" t="s">
        <v>13</v>
      </c>
    </row>
    <row r="14774" spans="1:13" s="39" customFormat="1" ht="12.75" x14ac:dyDescent="0.2">
      <c r="A14774" s="33" t="s">
        <v>38</v>
      </c>
      <c r="B14774" s="33" t="s">
        <v>586</v>
      </c>
      <c r="C14774" s="34">
        <v>10</v>
      </c>
      <c r="D14774" s="33" t="s">
        <v>94</v>
      </c>
      <c r="E14774" s="33" t="s">
        <v>13776</v>
      </c>
      <c r="F14774" s="35">
        <v>72102900</v>
      </c>
      <c r="G14774" s="33" t="s">
        <v>15071</v>
      </c>
      <c r="H14774" s="33">
        <v>1</v>
      </c>
      <c r="I14774" s="33">
        <v>6</v>
      </c>
      <c r="J14774" s="36">
        <v>1</v>
      </c>
      <c r="K14774" s="37">
        <v>7830200</v>
      </c>
      <c r="L14774" s="38" t="s">
        <v>12</v>
      </c>
      <c r="M14774" s="38" t="s">
        <v>13</v>
      </c>
    </row>
    <row r="14775" spans="1:13" s="39" customFormat="1" ht="12.75" x14ac:dyDescent="0.2">
      <c r="A14775" s="33" t="s">
        <v>38</v>
      </c>
      <c r="B14775" s="33" t="s">
        <v>586</v>
      </c>
      <c r="C14775" s="34">
        <v>10</v>
      </c>
      <c r="D14775" s="33" t="s">
        <v>94</v>
      </c>
      <c r="E14775" s="33" t="s">
        <v>13777</v>
      </c>
      <c r="F14775" s="35">
        <v>72102900</v>
      </c>
      <c r="G14775" s="33" t="s">
        <v>15071</v>
      </c>
      <c r="H14775" s="33">
        <v>1</v>
      </c>
      <c r="I14775" s="33">
        <v>6</v>
      </c>
      <c r="J14775" s="36">
        <v>1</v>
      </c>
      <c r="K14775" s="37">
        <v>9996000</v>
      </c>
      <c r="L14775" s="38" t="s">
        <v>12</v>
      </c>
      <c r="M14775" s="38" t="s">
        <v>13</v>
      </c>
    </row>
    <row r="14776" spans="1:13" s="39" customFormat="1" ht="12.75" x14ac:dyDescent="0.2">
      <c r="A14776" s="33" t="s">
        <v>38</v>
      </c>
      <c r="B14776" s="33" t="s">
        <v>586</v>
      </c>
      <c r="C14776" s="34">
        <v>10</v>
      </c>
      <c r="D14776" s="33" t="s">
        <v>94</v>
      </c>
      <c r="E14776" s="33" t="s">
        <v>13778</v>
      </c>
      <c r="F14776" s="35">
        <v>72102900</v>
      </c>
      <c r="G14776" s="33" t="s">
        <v>15071</v>
      </c>
      <c r="H14776" s="33">
        <v>1</v>
      </c>
      <c r="I14776" s="33">
        <v>6</v>
      </c>
      <c r="J14776" s="36">
        <v>1</v>
      </c>
      <c r="K14776" s="37">
        <v>3165400</v>
      </c>
      <c r="L14776" s="38" t="s">
        <v>12</v>
      </c>
      <c r="M14776" s="38" t="s">
        <v>13</v>
      </c>
    </row>
    <row r="14777" spans="1:13" s="39" customFormat="1" ht="12.75" x14ac:dyDescent="0.2">
      <c r="A14777" s="33" t="s">
        <v>38</v>
      </c>
      <c r="B14777" s="33" t="s">
        <v>586</v>
      </c>
      <c r="C14777" s="34">
        <v>10</v>
      </c>
      <c r="D14777" s="33" t="s">
        <v>94</v>
      </c>
      <c r="E14777" s="33" t="s">
        <v>13779</v>
      </c>
      <c r="F14777" s="35">
        <v>72154100</v>
      </c>
      <c r="G14777" s="33" t="s">
        <v>15071</v>
      </c>
      <c r="H14777" s="33">
        <v>1</v>
      </c>
      <c r="I14777" s="33">
        <v>6</v>
      </c>
      <c r="J14777" s="36">
        <v>1</v>
      </c>
      <c r="K14777" s="37">
        <v>159096738.16999999</v>
      </c>
      <c r="L14777" s="38" t="s">
        <v>12</v>
      </c>
      <c r="M14777" s="38" t="s">
        <v>13</v>
      </c>
    </row>
    <row r="14778" spans="1:13" s="39" customFormat="1" ht="12.75" x14ac:dyDescent="0.2">
      <c r="A14778" s="33" t="s">
        <v>38</v>
      </c>
      <c r="B14778" s="33" t="s">
        <v>587</v>
      </c>
      <c r="C14778" s="34">
        <v>10</v>
      </c>
      <c r="D14778" s="33" t="s">
        <v>95</v>
      </c>
      <c r="E14778" s="33" t="s">
        <v>95</v>
      </c>
      <c r="F14778" s="35">
        <v>72151800</v>
      </c>
      <c r="G14778" s="33" t="s">
        <v>15071</v>
      </c>
      <c r="H14778" s="33">
        <v>1</v>
      </c>
      <c r="I14778" s="33">
        <v>6</v>
      </c>
      <c r="J14778" s="36">
        <v>1</v>
      </c>
      <c r="K14778" s="37">
        <v>145828162.91</v>
      </c>
      <c r="L14778" s="38" t="s">
        <v>12</v>
      </c>
      <c r="M14778" s="38" t="s">
        <v>13</v>
      </c>
    </row>
    <row r="14779" spans="1:13" s="39" customFormat="1" ht="12.75" x14ac:dyDescent="0.2">
      <c r="A14779" s="33" t="s">
        <v>38</v>
      </c>
      <c r="B14779" s="33" t="s">
        <v>589</v>
      </c>
      <c r="C14779" s="34">
        <v>10</v>
      </c>
      <c r="D14779" s="33" t="s">
        <v>13915</v>
      </c>
      <c r="E14779" s="33" t="s">
        <v>13780</v>
      </c>
      <c r="F14779" s="35">
        <v>72103302</v>
      </c>
      <c r="G14779" s="33" t="s">
        <v>15071</v>
      </c>
      <c r="H14779" s="33">
        <v>1</v>
      </c>
      <c r="I14779" s="33">
        <v>6</v>
      </c>
      <c r="J14779" s="36">
        <v>1</v>
      </c>
      <c r="K14779" s="37">
        <v>4100000</v>
      </c>
      <c r="L14779" s="38" t="s">
        <v>12</v>
      </c>
      <c r="M14779" s="38" t="s">
        <v>13</v>
      </c>
    </row>
    <row r="14780" spans="1:13" s="39" customFormat="1" ht="12.75" x14ac:dyDescent="0.2">
      <c r="A14780" s="33" t="s">
        <v>38</v>
      </c>
      <c r="B14780" s="33" t="s">
        <v>590</v>
      </c>
      <c r="C14780" s="34">
        <v>10</v>
      </c>
      <c r="D14780" s="33" t="s">
        <v>39</v>
      </c>
      <c r="E14780" s="33" t="s">
        <v>13781</v>
      </c>
      <c r="F14780" s="35">
        <v>78181500</v>
      </c>
      <c r="G14780" s="33" t="s">
        <v>15071</v>
      </c>
      <c r="H14780" s="33">
        <v>1</v>
      </c>
      <c r="I14780" s="33">
        <v>6</v>
      </c>
      <c r="J14780" s="36">
        <v>1</v>
      </c>
      <c r="K14780" s="37">
        <v>40059405.119999997</v>
      </c>
      <c r="L14780" s="38" t="s">
        <v>12</v>
      </c>
      <c r="M14780" s="38" t="s">
        <v>13</v>
      </c>
    </row>
    <row r="14781" spans="1:13" s="39" customFormat="1" ht="12.75" x14ac:dyDescent="0.2">
      <c r="A14781" s="33" t="s">
        <v>38</v>
      </c>
      <c r="B14781" s="33" t="s">
        <v>590</v>
      </c>
      <c r="C14781" s="34">
        <v>10</v>
      </c>
      <c r="D14781" s="33" t="s">
        <v>39</v>
      </c>
      <c r="E14781" s="33" t="s">
        <v>13782</v>
      </c>
      <c r="F14781" s="35">
        <v>78181500</v>
      </c>
      <c r="G14781" s="33" t="s">
        <v>15071</v>
      </c>
      <c r="H14781" s="33">
        <v>1</v>
      </c>
      <c r="I14781" s="33">
        <v>6</v>
      </c>
      <c r="J14781" s="36">
        <v>1</v>
      </c>
      <c r="K14781" s="37">
        <v>2000000</v>
      </c>
      <c r="L14781" s="38" t="s">
        <v>12</v>
      </c>
      <c r="M14781" s="38" t="s">
        <v>13</v>
      </c>
    </row>
    <row r="14782" spans="1:13" s="39" customFormat="1" ht="12.75" x14ac:dyDescent="0.2">
      <c r="A14782" s="33" t="s">
        <v>38</v>
      </c>
      <c r="B14782" s="33" t="s">
        <v>590</v>
      </c>
      <c r="C14782" s="34">
        <v>10</v>
      </c>
      <c r="D14782" s="33" t="s">
        <v>39</v>
      </c>
      <c r="E14782" s="33" t="s">
        <v>13783</v>
      </c>
      <c r="F14782" s="35">
        <v>78181900</v>
      </c>
      <c r="G14782" s="33" t="s">
        <v>15071</v>
      </c>
      <c r="H14782" s="33">
        <v>1</v>
      </c>
      <c r="I14782" s="33">
        <v>6</v>
      </c>
      <c r="J14782" s="36">
        <v>1</v>
      </c>
      <c r="K14782" s="37">
        <v>15448752</v>
      </c>
      <c r="L14782" s="38" t="s">
        <v>12</v>
      </c>
      <c r="M14782" s="38" t="s">
        <v>13</v>
      </c>
    </row>
    <row r="14783" spans="1:13" s="39" customFormat="1" ht="12.75" x14ac:dyDescent="0.2">
      <c r="A14783" s="33" t="s">
        <v>38</v>
      </c>
      <c r="B14783" s="33" t="s">
        <v>590</v>
      </c>
      <c r="C14783" s="34">
        <v>10</v>
      </c>
      <c r="D14783" s="33" t="s">
        <v>39</v>
      </c>
      <c r="E14783" s="33" t="s">
        <v>13784</v>
      </c>
      <c r="F14783" s="35">
        <v>78181500</v>
      </c>
      <c r="G14783" s="33" t="s">
        <v>15071</v>
      </c>
      <c r="H14783" s="33">
        <v>1</v>
      </c>
      <c r="I14783" s="33">
        <v>6</v>
      </c>
      <c r="J14783" s="36">
        <v>1</v>
      </c>
      <c r="K14783" s="37">
        <v>66109220</v>
      </c>
      <c r="L14783" s="38" t="s">
        <v>12</v>
      </c>
      <c r="M14783" s="38" t="s">
        <v>13</v>
      </c>
    </row>
    <row r="14784" spans="1:13" s="39" customFormat="1" ht="12.75" x14ac:dyDescent="0.2">
      <c r="A14784" s="33" t="s">
        <v>38</v>
      </c>
      <c r="B14784" s="33" t="s">
        <v>590</v>
      </c>
      <c r="C14784" s="34">
        <v>10</v>
      </c>
      <c r="D14784" s="33" t="s">
        <v>39</v>
      </c>
      <c r="E14784" s="33" t="s">
        <v>13785</v>
      </c>
      <c r="F14784" s="35">
        <v>78181507</v>
      </c>
      <c r="G14784" s="33" t="s">
        <v>15071</v>
      </c>
      <c r="H14784" s="33">
        <v>1</v>
      </c>
      <c r="I14784" s="33">
        <v>6</v>
      </c>
      <c r="J14784" s="36">
        <v>1</v>
      </c>
      <c r="K14784" s="37">
        <v>10000000</v>
      </c>
      <c r="L14784" s="38" t="s">
        <v>12</v>
      </c>
      <c r="M14784" s="38" t="s">
        <v>13</v>
      </c>
    </row>
    <row r="14785" spans="1:13" s="39" customFormat="1" ht="12.75" x14ac:dyDescent="0.2">
      <c r="A14785" s="33" t="s">
        <v>38</v>
      </c>
      <c r="B14785" s="33" t="s">
        <v>590</v>
      </c>
      <c r="C14785" s="34">
        <v>10</v>
      </c>
      <c r="D14785" s="33" t="s">
        <v>39</v>
      </c>
      <c r="E14785" s="33" t="s">
        <v>13786</v>
      </c>
      <c r="F14785" s="35">
        <v>72154501</v>
      </c>
      <c r="G14785" s="33" t="s">
        <v>15071</v>
      </c>
      <c r="H14785" s="33">
        <v>1</v>
      </c>
      <c r="I14785" s="33">
        <v>6</v>
      </c>
      <c r="J14785" s="36">
        <v>1</v>
      </c>
      <c r="K14785" s="37">
        <v>5000000</v>
      </c>
      <c r="L14785" s="38" t="s">
        <v>12</v>
      </c>
      <c r="M14785" s="38" t="s">
        <v>13</v>
      </c>
    </row>
    <row r="14786" spans="1:13" s="39" customFormat="1" ht="12.75" x14ac:dyDescent="0.2">
      <c r="A14786" s="33" t="s">
        <v>38</v>
      </c>
      <c r="B14786" s="33" t="s">
        <v>590</v>
      </c>
      <c r="C14786" s="34">
        <v>10</v>
      </c>
      <c r="D14786" s="33" t="s">
        <v>39</v>
      </c>
      <c r="E14786" s="33" t="s">
        <v>13787</v>
      </c>
      <c r="F14786" s="35">
        <v>78181500</v>
      </c>
      <c r="G14786" s="33" t="s">
        <v>15071</v>
      </c>
      <c r="H14786" s="33">
        <v>1</v>
      </c>
      <c r="I14786" s="33">
        <v>6</v>
      </c>
      <c r="J14786" s="36">
        <v>1</v>
      </c>
      <c r="K14786" s="37">
        <v>18040000</v>
      </c>
      <c r="L14786" s="38" t="s">
        <v>12</v>
      </c>
      <c r="M14786" s="38" t="s">
        <v>13</v>
      </c>
    </row>
    <row r="14787" spans="1:13" s="39" customFormat="1" ht="12.75" x14ac:dyDescent="0.2">
      <c r="A14787" s="33" t="s">
        <v>38</v>
      </c>
      <c r="B14787" s="33" t="s">
        <v>590</v>
      </c>
      <c r="C14787" s="34">
        <v>10</v>
      </c>
      <c r="D14787" s="33" t="s">
        <v>39</v>
      </c>
      <c r="E14787" s="33" t="s">
        <v>13788</v>
      </c>
      <c r="F14787" s="35">
        <v>72154022</v>
      </c>
      <c r="G14787" s="33" t="s">
        <v>15071</v>
      </c>
      <c r="H14787" s="33">
        <v>1</v>
      </c>
      <c r="I14787" s="33">
        <v>6</v>
      </c>
      <c r="J14787" s="36">
        <v>1</v>
      </c>
      <c r="K14787" s="37">
        <v>3570000</v>
      </c>
      <c r="L14787" s="38" t="s">
        <v>12</v>
      </c>
      <c r="M14787" s="38" t="s">
        <v>13</v>
      </c>
    </row>
    <row r="14788" spans="1:13" s="39" customFormat="1" ht="12.75" x14ac:dyDescent="0.2">
      <c r="A14788" s="33" t="s">
        <v>38</v>
      </c>
      <c r="B14788" s="33" t="s">
        <v>590</v>
      </c>
      <c r="C14788" s="34">
        <v>10</v>
      </c>
      <c r="D14788" s="33" t="s">
        <v>39</v>
      </c>
      <c r="E14788" s="33" t="s">
        <v>13789</v>
      </c>
      <c r="F14788" s="35">
        <v>72151800</v>
      </c>
      <c r="G14788" s="33" t="s">
        <v>15071</v>
      </c>
      <c r="H14788" s="33">
        <v>1</v>
      </c>
      <c r="I14788" s="33">
        <v>6</v>
      </c>
      <c r="J14788" s="36">
        <v>1</v>
      </c>
      <c r="K14788" s="37">
        <v>15660000</v>
      </c>
      <c r="L14788" s="38" t="s">
        <v>12</v>
      </c>
      <c r="M14788" s="38" t="s">
        <v>13</v>
      </c>
    </row>
    <row r="14789" spans="1:13" s="39" customFormat="1" ht="12.75" x14ac:dyDescent="0.2">
      <c r="A14789" s="33" t="s">
        <v>38</v>
      </c>
      <c r="B14789" s="33" t="s">
        <v>590</v>
      </c>
      <c r="C14789" s="34">
        <v>10</v>
      </c>
      <c r="D14789" s="33" t="s">
        <v>39</v>
      </c>
      <c r="E14789" s="33" t="s">
        <v>13790</v>
      </c>
      <c r="F14789" s="35">
        <v>72151800</v>
      </c>
      <c r="G14789" s="33" t="s">
        <v>15071</v>
      </c>
      <c r="H14789" s="33">
        <v>1</v>
      </c>
      <c r="I14789" s="33">
        <v>6</v>
      </c>
      <c r="J14789" s="36">
        <v>1</v>
      </c>
      <c r="K14789" s="37">
        <v>3570000</v>
      </c>
      <c r="L14789" s="38" t="s">
        <v>12</v>
      </c>
      <c r="M14789" s="38" t="s">
        <v>13</v>
      </c>
    </row>
    <row r="14790" spans="1:13" s="39" customFormat="1" ht="12.75" x14ac:dyDescent="0.2">
      <c r="A14790" s="33" t="s">
        <v>38</v>
      </c>
      <c r="B14790" s="33" t="s">
        <v>590</v>
      </c>
      <c r="C14790" s="34">
        <v>10</v>
      </c>
      <c r="D14790" s="33" t="s">
        <v>39</v>
      </c>
      <c r="E14790" s="33" t="s">
        <v>13791</v>
      </c>
      <c r="F14790" s="35">
        <v>72151800</v>
      </c>
      <c r="G14790" s="33" t="s">
        <v>15071</v>
      </c>
      <c r="H14790" s="33">
        <v>1</v>
      </c>
      <c r="I14790" s="33">
        <v>6</v>
      </c>
      <c r="J14790" s="36">
        <v>1</v>
      </c>
      <c r="K14790" s="37">
        <v>4165000</v>
      </c>
      <c r="L14790" s="38" t="s">
        <v>12</v>
      </c>
      <c r="M14790" s="38" t="s">
        <v>13</v>
      </c>
    </row>
    <row r="14791" spans="1:13" s="39" customFormat="1" ht="12.75" x14ac:dyDescent="0.2">
      <c r="A14791" s="33" t="s">
        <v>38</v>
      </c>
      <c r="B14791" s="33" t="s">
        <v>590</v>
      </c>
      <c r="C14791" s="34">
        <v>10</v>
      </c>
      <c r="D14791" s="33" t="s">
        <v>39</v>
      </c>
      <c r="E14791" s="33" t="s">
        <v>13792</v>
      </c>
      <c r="F14791" s="35">
        <v>78181500</v>
      </c>
      <c r="G14791" s="33" t="s">
        <v>15071</v>
      </c>
      <c r="H14791" s="33">
        <v>1</v>
      </c>
      <c r="I14791" s="33">
        <v>6</v>
      </c>
      <c r="J14791" s="36">
        <v>1</v>
      </c>
      <c r="K14791" s="37">
        <v>19040000</v>
      </c>
      <c r="L14791" s="38" t="s">
        <v>12</v>
      </c>
      <c r="M14791" s="38" t="s">
        <v>13</v>
      </c>
    </row>
    <row r="14792" spans="1:13" s="39" customFormat="1" ht="12.75" x14ac:dyDescent="0.2">
      <c r="A14792" s="33" t="s">
        <v>38</v>
      </c>
      <c r="B14792" s="33" t="s">
        <v>590</v>
      </c>
      <c r="C14792" s="34">
        <v>10</v>
      </c>
      <c r="D14792" s="33" t="s">
        <v>39</v>
      </c>
      <c r="E14792" s="33" t="s">
        <v>13793</v>
      </c>
      <c r="F14792" s="35">
        <v>78181500</v>
      </c>
      <c r="G14792" s="33" t="s">
        <v>15071</v>
      </c>
      <c r="H14792" s="33">
        <v>1</v>
      </c>
      <c r="I14792" s="33">
        <v>6</v>
      </c>
      <c r="J14792" s="36">
        <v>1</v>
      </c>
      <c r="K14792" s="37">
        <v>7140000</v>
      </c>
      <c r="L14792" s="38" t="s">
        <v>12</v>
      </c>
      <c r="M14792" s="38" t="s">
        <v>13</v>
      </c>
    </row>
    <row r="14793" spans="1:13" s="39" customFormat="1" ht="12.75" x14ac:dyDescent="0.2">
      <c r="A14793" s="33" t="s">
        <v>38</v>
      </c>
      <c r="B14793" s="33" t="s">
        <v>591</v>
      </c>
      <c r="C14793" s="34">
        <v>16</v>
      </c>
      <c r="D14793" s="33" t="s">
        <v>97</v>
      </c>
      <c r="E14793" s="33" t="s">
        <v>13794</v>
      </c>
      <c r="F14793" s="35">
        <v>72103300</v>
      </c>
      <c r="G14793" s="33" t="s">
        <v>15071</v>
      </c>
      <c r="H14793" s="33">
        <v>1</v>
      </c>
      <c r="I14793" s="33">
        <v>6</v>
      </c>
      <c r="J14793" s="36">
        <v>1</v>
      </c>
      <c r="K14793" s="37">
        <v>208732000.92999998</v>
      </c>
      <c r="L14793" s="38" t="s">
        <v>12</v>
      </c>
      <c r="M14793" s="38" t="s">
        <v>13</v>
      </c>
    </row>
    <row r="14794" spans="1:13" s="39" customFormat="1" ht="12.75" x14ac:dyDescent="0.2">
      <c r="A14794" s="33" t="s">
        <v>38</v>
      </c>
      <c r="B14794" s="33" t="s">
        <v>593</v>
      </c>
      <c r="C14794" s="34">
        <v>10</v>
      </c>
      <c r="D14794" s="33" t="s">
        <v>98</v>
      </c>
      <c r="E14794" s="33" t="s">
        <v>13795</v>
      </c>
      <c r="F14794" s="35">
        <v>73152108</v>
      </c>
      <c r="G14794" s="33" t="s">
        <v>15071</v>
      </c>
      <c r="H14794" s="33">
        <v>1</v>
      </c>
      <c r="I14794" s="33">
        <v>6</v>
      </c>
      <c r="J14794" s="36">
        <v>1</v>
      </c>
      <c r="K14794" s="37">
        <v>92572000</v>
      </c>
      <c r="L14794" s="38" t="s">
        <v>12</v>
      </c>
      <c r="M14794" s="38" t="s">
        <v>13</v>
      </c>
    </row>
    <row r="14795" spans="1:13" s="39" customFormat="1" ht="12.75" x14ac:dyDescent="0.2">
      <c r="A14795" s="33" t="s">
        <v>38</v>
      </c>
      <c r="B14795" s="33" t="s">
        <v>593</v>
      </c>
      <c r="C14795" s="34">
        <v>10</v>
      </c>
      <c r="D14795" s="33" t="s">
        <v>98</v>
      </c>
      <c r="E14795" s="33" t="s">
        <v>13796</v>
      </c>
      <c r="F14795" s="35">
        <v>73152108</v>
      </c>
      <c r="G14795" s="33" t="s">
        <v>15071</v>
      </c>
      <c r="H14795" s="33">
        <v>1</v>
      </c>
      <c r="I14795" s="33">
        <v>6</v>
      </c>
      <c r="J14795" s="36">
        <v>1</v>
      </c>
      <c r="K14795" s="37">
        <v>170000000</v>
      </c>
      <c r="L14795" s="38" t="s">
        <v>12</v>
      </c>
      <c r="M14795" s="38" t="s">
        <v>13</v>
      </c>
    </row>
    <row r="14796" spans="1:13" s="39" customFormat="1" ht="12.75" x14ac:dyDescent="0.2">
      <c r="A14796" s="33" t="s">
        <v>38</v>
      </c>
      <c r="B14796" s="33" t="s">
        <v>593</v>
      </c>
      <c r="C14796" s="34">
        <v>10</v>
      </c>
      <c r="D14796" s="33" t="s">
        <v>98</v>
      </c>
      <c r="E14796" s="33" t="s">
        <v>13797</v>
      </c>
      <c r="F14796" s="35">
        <v>73152108</v>
      </c>
      <c r="G14796" s="33" t="s">
        <v>15071</v>
      </c>
      <c r="H14796" s="33">
        <v>1</v>
      </c>
      <c r="I14796" s="33">
        <v>6</v>
      </c>
      <c r="J14796" s="36">
        <v>1</v>
      </c>
      <c r="K14796" s="37">
        <v>8000000</v>
      </c>
      <c r="L14796" s="38" t="s">
        <v>12</v>
      </c>
      <c r="M14796" s="38" t="s">
        <v>13</v>
      </c>
    </row>
    <row r="14797" spans="1:13" s="39" customFormat="1" ht="12.75" x14ac:dyDescent="0.2">
      <c r="A14797" s="33" t="s">
        <v>38</v>
      </c>
      <c r="B14797" s="33" t="s">
        <v>593</v>
      </c>
      <c r="C14797" s="34">
        <v>10</v>
      </c>
      <c r="D14797" s="33" t="s">
        <v>98</v>
      </c>
      <c r="E14797" s="33" t="s">
        <v>13798</v>
      </c>
      <c r="F14797" s="35">
        <v>73152108</v>
      </c>
      <c r="G14797" s="33" t="s">
        <v>15071</v>
      </c>
      <c r="H14797" s="33">
        <v>1</v>
      </c>
      <c r="I14797" s="33">
        <v>6</v>
      </c>
      <c r="J14797" s="36">
        <v>1</v>
      </c>
      <c r="K14797" s="37">
        <v>14280000</v>
      </c>
      <c r="L14797" s="38" t="s">
        <v>12</v>
      </c>
      <c r="M14797" s="38" t="s">
        <v>13</v>
      </c>
    </row>
    <row r="14798" spans="1:13" s="39" customFormat="1" ht="12.75" x14ac:dyDescent="0.2">
      <c r="A14798" s="33" t="s">
        <v>38</v>
      </c>
      <c r="B14798" s="33" t="s">
        <v>593</v>
      </c>
      <c r="C14798" s="34">
        <v>10</v>
      </c>
      <c r="D14798" s="33" t="s">
        <v>98</v>
      </c>
      <c r="E14798" s="33" t="s">
        <v>13799</v>
      </c>
      <c r="F14798" s="35">
        <v>73152108</v>
      </c>
      <c r="G14798" s="33" t="s">
        <v>15071</v>
      </c>
      <c r="H14798" s="33">
        <v>1</v>
      </c>
      <c r="I14798" s="33">
        <v>6</v>
      </c>
      <c r="J14798" s="36">
        <v>1</v>
      </c>
      <c r="K14798" s="37">
        <v>14280000</v>
      </c>
      <c r="L14798" s="38" t="s">
        <v>12</v>
      </c>
      <c r="M14798" s="38" t="s">
        <v>13</v>
      </c>
    </row>
    <row r="14799" spans="1:13" s="39" customFormat="1" ht="12.75" x14ac:dyDescent="0.2">
      <c r="A14799" s="33" t="s">
        <v>38</v>
      </c>
      <c r="B14799" s="33" t="s">
        <v>593</v>
      </c>
      <c r="C14799" s="34">
        <v>10</v>
      </c>
      <c r="D14799" s="33" t="s">
        <v>98</v>
      </c>
      <c r="E14799" s="33" t="s">
        <v>13800</v>
      </c>
      <c r="F14799" s="35">
        <v>73152108</v>
      </c>
      <c r="G14799" s="33" t="s">
        <v>15071</v>
      </c>
      <c r="H14799" s="33">
        <v>1</v>
      </c>
      <c r="I14799" s="33">
        <v>6</v>
      </c>
      <c r="J14799" s="36">
        <v>1</v>
      </c>
      <c r="K14799" s="37">
        <v>3570000</v>
      </c>
      <c r="L14799" s="38" t="s">
        <v>12</v>
      </c>
      <c r="M14799" s="38" t="s">
        <v>13</v>
      </c>
    </row>
    <row r="14800" spans="1:13" s="39" customFormat="1" ht="12.75" x14ac:dyDescent="0.2">
      <c r="A14800" s="33" t="s">
        <v>38</v>
      </c>
      <c r="B14800" s="33" t="s">
        <v>593</v>
      </c>
      <c r="C14800" s="34">
        <v>10</v>
      </c>
      <c r="D14800" s="33" t="s">
        <v>98</v>
      </c>
      <c r="E14800" s="33" t="s">
        <v>13801</v>
      </c>
      <c r="F14800" s="35">
        <v>73152108</v>
      </c>
      <c r="G14800" s="33" t="s">
        <v>15071</v>
      </c>
      <c r="H14800" s="33">
        <v>1</v>
      </c>
      <c r="I14800" s="33">
        <v>6</v>
      </c>
      <c r="J14800" s="36">
        <v>1</v>
      </c>
      <c r="K14800" s="37">
        <v>3570000</v>
      </c>
      <c r="L14800" s="38" t="s">
        <v>12</v>
      </c>
      <c r="M14800" s="38" t="s">
        <v>13</v>
      </c>
    </row>
    <row r="14801" spans="1:13" s="39" customFormat="1" ht="12.75" x14ac:dyDescent="0.2">
      <c r="A14801" s="33" t="s">
        <v>38</v>
      </c>
      <c r="B14801" s="33" t="s">
        <v>597</v>
      </c>
      <c r="C14801" s="34">
        <v>10</v>
      </c>
      <c r="D14801" s="33" t="s">
        <v>100</v>
      </c>
      <c r="E14801" s="33" t="s">
        <v>13802</v>
      </c>
      <c r="F14801" s="35">
        <v>78111802</v>
      </c>
      <c r="G14801" s="33" t="s">
        <v>15071</v>
      </c>
      <c r="H14801" s="33">
        <v>1</v>
      </c>
      <c r="I14801" s="33">
        <v>6</v>
      </c>
      <c r="J14801" s="36">
        <v>1</v>
      </c>
      <c r="K14801" s="37">
        <v>30000000</v>
      </c>
      <c r="L14801" s="38" t="s">
        <v>12</v>
      </c>
      <c r="M14801" s="38" t="s">
        <v>13</v>
      </c>
    </row>
    <row r="14802" spans="1:13" s="39" customFormat="1" ht="12.75" x14ac:dyDescent="0.2">
      <c r="A14802" s="33" t="s">
        <v>38</v>
      </c>
      <c r="B14802" s="33" t="s">
        <v>601</v>
      </c>
      <c r="C14802" s="34">
        <v>10</v>
      </c>
      <c r="D14802" s="33" t="s">
        <v>8121</v>
      </c>
      <c r="E14802" s="33" t="s">
        <v>2168</v>
      </c>
      <c r="F14802" s="35">
        <v>83111501</v>
      </c>
      <c r="G14802" s="33" t="s">
        <v>15071</v>
      </c>
      <c r="H14802" s="33">
        <v>1</v>
      </c>
      <c r="I14802" s="33">
        <v>6</v>
      </c>
      <c r="J14802" s="36">
        <v>1</v>
      </c>
      <c r="K14802" s="37">
        <v>3263500</v>
      </c>
      <c r="L14802" s="38" t="s">
        <v>12</v>
      </c>
      <c r="M14802" s="38" t="s">
        <v>13</v>
      </c>
    </row>
    <row r="14803" spans="1:13" s="39" customFormat="1" ht="12.75" x14ac:dyDescent="0.2">
      <c r="A14803" s="33" t="s">
        <v>38</v>
      </c>
      <c r="B14803" s="33" t="s">
        <v>604</v>
      </c>
      <c r="C14803" s="34">
        <v>10</v>
      </c>
      <c r="D14803" s="33" t="s">
        <v>102</v>
      </c>
      <c r="E14803" s="33" t="s">
        <v>13803</v>
      </c>
      <c r="F14803" s="35">
        <v>42121604</v>
      </c>
      <c r="G14803" s="33" t="s">
        <v>15071</v>
      </c>
      <c r="H14803" s="33">
        <v>1</v>
      </c>
      <c r="I14803" s="33">
        <v>6</v>
      </c>
      <c r="J14803" s="36">
        <v>7</v>
      </c>
      <c r="K14803" s="37">
        <v>154000</v>
      </c>
      <c r="L14803" s="38" t="s">
        <v>15</v>
      </c>
      <c r="M14803" s="38" t="s">
        <v>13</v>
      </c>
    </row>
    <row r="14804" spans="1:13" s="39" customFormat="1" ht="12.75" x14ac:dyDescent="0.2">
      <c r="A14804" s="33" t="s">
        <v>38</v>
      </c>
      <c r="B14804" s="33" t="s">
        <v>604</v>
      </c>
      <c r="C14804" s="34">
        <v>10</v>
      </c>
      <c r="D14804" s="33" t="s">
        <v>102</v>
      </c>
      <c r="E14804" s="33" t="s">
        <v>13804</v>
      </c>
      <c r="F14804" s="35">
        <v>51101567</v>
      </c>
      <c r="G14804" s="33" t="s">
        <v>15071</v>
      </c>
      <c r="H14804" s="33">
        <v>1</v>
      </c>
      <c r="I14804" s="33">
        <v>6</v>
      </c>
      <c r="J14804" s="36">
        <v>1</v>
      </c>
      <c r="K14804" s="37">
        <v>22000</v>
      </c>
      <c r="L14804" s="38" t="s">
        <v>15</v>
      </c>
      <c r="M14804" s="38" t="s">
        <v>13</v>
      </c>
    </row>
    <row r="14805" spans="1:13" s="39" customFormat="1" ht="12.75" x14ac:dyDescent="0.2">
      <c r="A14805" s="33" t="s">
        <v>38</v>
      </c>
      <c r="B14805" s="33" t="s">
        <v>604</v>
      </c>
      <c r="C14805" s="34">
        <v>10</v>
      </c>
      <c r="D14805" s="33" t="s">
        <v>102</v>
      </c>
      <c r="E14805" s="33" t="s">
        <v>13805</v>
      </c>
      <c r="F14805" s="35">
        <v>42121606</v>
      </c>
      <c r="G14805" s="33" t="s">
        <v>15071</v>
      </c>
      <c r="H14805" s="33">
        <v>1</v>
      </c>
      <c r="I14805" s="33">
        <v>6</v>
      </c>
      <c r="J14805" s="36">
        <v>7</v>
      </c>
      <c r="K14805" s="37">
        <v>102900</v>
      </c>
      <c r="L14805" s="38" t="s">
        <v>15</v>
      </c>
      <c r="M14805" s="38" t="s">
        <v>13</v>
      </c>
    </row>
    <row r="14806" spans="1:13" s="39" customFormat="1" ht="12.75" x14ac:dyDescent="0.2">
      <c r="A14806" s="33" t="s">
        <v>38</v>
      </c>
      <c r="B14806" s="33" t="s">
        <v>604</v>
      </c>
      <c r="C14806" s="34">
        <v>10</v>
      </c>
      <c r="D14806" s="33" t="s">
        <v>102</v>
      </c>
      <c r="E14806" s="33" t="s">
        <v>13806</v>
      </c>
      <c r="F14806" s="35">
        <v>42121600</v>
      </c>
      <c r="G14806" s="33" t="s">
        <v>15071</v>
      </c>
      <c r="H14806" s="33">
        <v>1</v>
      </c>
      <c r="I14806" s="33">
        <v>6</v>
      </c>
      <c r="J14806" s="36">
        <v>2</v>
      </c>
      <c r="K14806" s="37">
        <v>60000</v>
      </c>
      <c r="L14806" s="38" t="s">
        <v>15</v>
      </c>
      <c r="M14806" s="38" t="s">
        <v>13</v>
      </c>
    </row>
    <row r="14807" spans="1:13" s="39" customFormat="1" ht="12.75" x14ac:dyDescent="0.2">
      <c r="A14807" s="33" t="s">
        <v>38</v>
      </c>
      <c r="B14807" s="33" t="s">
        <v>604</v>
      </c>
      <c r="C14807" s="34">
        <v>10</v>
      </c>
      <c r="D14807" s="33" t="s">
        <v>102</v>
      </c>
      <c r="E14807" s="33" t="s">
        <v>13807</v>
      </c>
      <c r="F14807" s="35">
        <v>42121600</v>
      </c>
      <c r="G14807" s="33" t="s">
        <v>15071</v>
      </c>
      <c r="H14807" s="33">
        <v>1</v>
      </c>
      <c r="I14807" s="33">
        <v>6</v>
      </c>
      <c r="J14807" s="36">
        <v>7</v>
      </c>
      <c r="K14807" s="37">
        <v>560000</v>
      </c>
      <c r="L14807" s="38" t="s">
        <v>15</v>
      </c>
      <c r="M14807" s="38" t="s">
        <v>13</v>
      </c>
    </row>
    <row r="14808" spans="1:13" s="39" customFormat="1" ht="12.75" x14ac:dyDescent="0.2">
      <c r="A14808" s="33" t="s">
        <v>38</v>
      </c>
      <c r="B14808" s="33" t="s">
        <v>604</v>
      </c>
      <c r="C14808" s="34">
        <v>10</v>
      </c>
      <c r="D14808" s="33" t="s">
        <v>102</v>
      </c>
      <c r="E14808" s="33" t="s">
        <v>13808</v>
      </c>
      <c r="F14808" s="35">
        <v>42121600</v>
      </c>
      <c r="G14808" s="33" t="s">
        <v>15071</v>
      </c>
      <c r="H14808" s="33">
        <v>1</v>
      </c>
      <c r="I14808" s="33">
        <v>6</v>
      </c>
      <c r="J14808" s="36">
        <v>7</v>
      </c>
      <c r="K14808" s="37">
        <v>206640</v>
      </c>
      <c r="L14808" s="38" t="s">
        <v>15</v>
      </c>
      <c r="M14808" s="38" t="s">
        <v>13</v>
      </c>
    </row>
    <row r="14809" spans="1:13" s="39" customFormat="1" ht="12.75" x14ac:dyDescent="0.2">
      <c r="A14809" s="33" t="s">
        <v>38</v>
      </c>
      <c r="B14809" s="33" t="s">
        <v>604</v>
      </c>
      <c r="C14809" s="34">
        <v>10</v>
      </c>
      <c r="D14809" s="33" t="s">
        <v>102</v>
      </c>
      <c r="E14809" s="33" t="s">
        <v>13809</v>
      </c>
      <c r="F14809" s="35">
        <v>42121606</v>
      </c>
      <c r="G14809" s="33" t="s">
        <v>15071</v>
      </c>
      <c r="H14809" s="33">
        <v>1</v>
      </c>
      <c r="I14809" s="33">
        <v>6</v>
      </c>
      <c r="J14809" s="36">
        <v>3</v>
      </c>
      <c r="K14809" s="37">
        <v>47100</v>
      </c>
      <c r="L14809" s="38" t="s">
        <v>15</v>
      </c>
      <c r="M14809" s="38" t="s">
        <v>13</v>
      </c>
    </row>
    <row r="14810" spans="1:13" s="39" customFormat="1" ht="12.75" x14ac:dyDescent="0.2">
      <c r="A14810" s="33" t="s">
        <v>38</v>
      </c>
      <c r="B14810" s="33" t="s">
        <v>604</v>
      </c>
      <c r="C14810" s="34">
        <v>10</v>
      </c>
      <c r="D14810" s="33" t="s">
        <v>102</v>
      </c>
      <c r="E14810" s="33" t="s">
        <v>13810</v>
      </c>
      <c r="F14810" s="35">
        <v>42121606</v>
      </c>
      <c r="G14810" s="33" t="s">
        <v>15071</v>
      </c>
      <c r="H14810" s="33">
        <v>1</v>
      </c>
      <c r="I14810" s="33">
        <v>6</v>
      </c>
      <c r="J14810" s="36">
        <v>6</v>
      </c>
      <c r="K14810" s="37">
        <v>240000</v>
      </c>
      <c r="L14810" s="38" t="s">
        <v>15</v>
      </c>
      <c r="M14810" s="38" t="s">
        <v>13</v>
      </c>
    </row>
    <row r="14811" spans="1:13" s="39" customFormat="1" ht="12.75" x14ac:dyDescent="0.2">
      <c r="A14811" s="33" t="s">
        <v>38</v>
      </c>
      <c r="B14811" s="33" t="s">
        <v>604</v>
      </c>
      <c r="C14811" s="34">
        <v>10</v>
      </c>
      <c r="D14811" s="33" t="s">
        <v>102</v>
      </c>
      <c r="E14811" s="33" t="s">
        <v>13811</v>
      </c>
      <c r="F14811" s="35">
        <v>42121602</v>
      </c>
      <c r="G14811" s="33" t="s">
        <v>15071</v>
      </c>
      <c r="H14811" s="33">
        <v>1</v>
      </c>
      <c r="I14811" s="33">
        <v>6</v>
      </c>
      <c r="J14811" s="36">
        <v>3</v>
      </c>
      <c r="K14811" s="37">
        <v>54000</v>
      </c>
      <c r="L14811" s="38" t="s">
        <v>15</v>
      </c>
      <c r="M14811" s="38" t="s">
        <v>13</v>
      </c>
    </row>
    <row r="14812" spans="1:13" s="39" customFormat="1" ht="12.75" x14ac:dyDescent="0.2">
      <c r="A14812" s="33" t="s">
        <v>38</v>
      </c>
      <c r="B14812" s="33" t="s">
        <v>604</v>
      </c>
      <c r="C14812" s="34">
        <v>10</v>
      </c>
      <c r="D14812" s="33" t="s">
        <v>102</v>
      </c>
      <c r="E14812" s="33" t="s">
        <v>13812</v>
      </c>
      <c r="F14812" s="35">
        <v>42121606</v>
      </c>
      <c r="G14812" s="33" t="s">
        <v>15071</v>
      </c>
      <c r="H14812" s="33">
        <v>1</v>
      </c>
      <c r="I14812" s="33">
        <v>6</v>
      </c>
      <c r="J14812" s="36">
        <v>7</v>
      </c>
      <c r="K14812" s="37">
        <v>138600</v>
      </c>
      <c r="L14812" s="38" t="s">
        <v>15</v>
      </c>
      <c r="M14812" s="38" t="s">
        <v>13</v>
      </c>
    </row>
    <row r="14813" spans="1:13" s="39" customFormat="1" ht="12.75" x14ac:dyDescent="0.2">
      <c r="A14813" s="33" t="s">
        <v>38</v>
      </c>
      <c r="B14813" s="33" t="s">
        <v>604</v>
      </c>
      <c r="C14813" s="34">
        <v>10</v>
      </c>
      <c r="D14813" s="33" t="s">
        <v>102</v>
      </c>
      <c r="E14813" s="33" t="s">
        <v>13813</v>
      </c>
      <c r="F14813" s="35">
        <v>51101550</v>
      </c>
      <c r="G14813" s="33" t="s">
        <v>15071</v>
      </c>
      <c r="H14813" s="33">
        <v>1</v>
      </c>
      <c r="I14813" s="33">
        <v>6</v>
      </c>
      <c r="J14813" s="36">
        <v>1</v>
      </c>
      <c r="K14813" s="37">
        <v>24000</v>
      </c>
      <c r="L14813" s="38" t="s">
        <v>15</v>
      </c>
      <c r="M14813" s="38" t="s">
        <v>13</v>
      </c>
    </row>
    <row r="14814" spans="1:13" s="39" customFormat="1" ht="12.75" x14ac:dyDescent="0.2">
      <c r="A14814" s="33" t="s">
        <v>38</v>
      </c>
      <c r="B14814" s="33" t="s">
        <v>604</v>
      </c>
      <c r="C14814" s="34">
        <v>10</v>
      </c>
      <c r="D14814" s="33" t="s">
        <v>102</v>
      </c>
      <c r="E14814" s="33" t="s">
        <v>13814</v>
      </c>
      <c r="F14814" s="35">
        <v>42121600</v>
      </c>
      <c r="G14814" s="33" t="s">
        <v>15071</v>
      </c>
      <c r="H14814" s="33">
        <v>1</v>
      </c>
      <c r="I14814" s="33">
        <v>6</v>
      </c>
      <c r="J14814" s="36">
        <v>1</v>
      </c>
      <c r="K14814" s="37">
        <v>22000</v>
      </c>
      <c r="L14814" s="38" t="s">
        <v>15</v>
      </c>
      <c r="M14814" s="38" t="s">
        <v>13</v>
      </c>
    </row>
    <row r="14815" spans="1:13" s="39" customFormat="1" ht="12.75" x14ac:dyDescent="0.2">
      <c r="A14815" s="33" t="s">
        <v>38</v>
      </c>
      <c r="B14815" s="33" t="s">
        <v>604</v>
      </c>
      <c r="C14815" s="34">
        <v>10</v>
      </c>
      <c r="D14815" s="33" t="s">
        <v>102</v>
      </c>
      <c r="E14815" s="33" t="s">
        <v>13815</v>
      </c>
      <c r="F14815" s="35">
        <v>51142140</v>
      </c>
      <c r="G14815" s="33" t="s">
        <v>15071</v>
      </c>
      <c r="H14815" s="33">
        <v>1</v>
      </c>
      <c r="I14815" s="33">
        <v>6</v>
      </c>
      <c r="J14815" s="36">
        <v>3</v>
      </c>
      <c r="K14815" s="37">
        <v>75000</v>
      </c>
      <c r="L14815" s="38" t="s">
        <v>15</v>
      </c>
      <c r="M14815" s="38" t="s">
        <v>13</v>
      </c>
    </row>
    <row r="14816" spans="1:13" s="39" customFormat="1" ht="12.75" x14ac:dyDescent="0.2">
      <c r="A14816" s="33" t="s">
        <v>38</v>
      </c>
      <c r="B14816" s="33" t="s">
        <v>604</v>
      </c>
      <c r="C14816" s="34">
        <v>10</v>
      </c>
      <c r="D14816" s="33" t="s">
        <v>102</v>
      </c>
      <c r="E14816" s="33" t="s">
        <v>13816</v>
      </c>
      <c r="F14816" s="35">
        <v>51142009</v>
      </c>
      <c r="G14816" s="33" t="s">
        <v>15071</v>
      </c>
      <c r="H14816" s="33">
        <v>1</v>
      </c>
      <c r="I14816" s="33">
        <v>6</v>
      </c>
      <c r="J14816" s="36">
        <v>2</v>
      </c>
      <c r="K14816" s="37">
        <v>56000</v>
      </c>
      <c r="L14816" s="38" t="s">
        <v>15</v>
      </c>
      <c r="M14816" s="38" t="s">
        <v>13</v>
      </c>
    </row>
    <row r="14817" spans="1:13" s="39" customFormat="1" ht="12.75" x14ac:dyDescent="0.2">
      <c r="A14817" s="33" t="s">
        <v>38</v>
      </c>
      <c r="B14817" s="33" t="s">
        <v>604</v>
      </c>
      <c r="C14817" s="34">
        <v>10</v>
      </c>
      <c r="D14817" s="33" t="s">
        <v>102</v>
      </c>
      <c r="E14817" s="33" t="s">
        <v>13817</v>
      </c>
      <c r="F14817" s="35">
        <v>42121601</v>
      </c>
      <c r="G14817" s="33" t="s">
        <v>15071</v>
      </c>
      <c r="H14817" s="33">
        <v>1</v>
      </c>
      <c r="I14817" s="33">
        <v>6</v>
      </c>
      <c r="J14817" s="36">
        <v>1</v>
      </c>
      <c r="K14817" s="37">
        <v>30000</v>
      </c>
      <c r="L14817" s="38" t="s">
        <v>15</v>
      </c>
      <c r="M14817" s="38" t="s">
        <v>13</v>
      </c>
    </row>
    <row r="14818" spans="1:13" s="39" customFormat="1" ht="12.75" x14ac:dyDescent="0.2">
      <c r="A14818" s="33" t="s">
        <v>38</v>
      </c>
      <c r="B14818" s="33" t="s">
        <v>604</v>
      </c>
      <c r="C14818" s="34">
        <v>10</v>
      </c>
      <c r="D14818" s="33" t="s">
        <v>102</v>
      </c>
      <c r="E14818" s="33" t="s">
        <v>13818</v>
      </c>
      <c r="F14818" s="35">
        <v>42121601</v>
      </c>
      <c r="G14818" s="33" t="s">
        <v>15071</v>
      </c>
      <c r="H14818" s="33">
        <v>1</v>
      </c>
      <c r="I14818" s="33">
        <v>6</v>
      </c>
      <c r="J14818" s="36">
        <v>1</v>
      </c>
      <c r="K14818" s="37">
        <v>35000</v>
      </c>
      <c r="L14818" s="38" t="s">
        <v>15</v>
      </c>
      <c r="M14818" s="38" t="s">
        <v>13</v>
      </c>
    </row>
    <row r="14819" spans="1:13" s="39" customFormat="1" ht="12.75" x14ac:dyDescent="0.2">
      <c r="A14819" s="33" t="s">
        <v>38</v>
      </c>
      <c r="B14819" s="33" t="s">
        <v>604</v>
      </c>
      <c r="C14819" s="34">
        <v>10</v>
      </c>
      <c r="D14819" s="33" t="s">
        <v>102</v>
      </c>
      <c r="E14819" s="33" t="s">
        <v>13819</v>
      </c>
      <c r="F14819" s="35">
        <v>42121606</v>
      </c>
      <c r="G14819" s="33" t="s">
        <v>15071</v>
      </c>
      <c r="H14819" s="33">
        <v>1</v>
      </c>
      <c r="I14819" s="33">
        <v>6</v>
      </c>
      <c r="J14819" s="36">
        <v>5</v>
      </c>
      <c r="K14819" s="37">
        <v>125000</v>
      </c>
      <c r="L14819" s="38" t="s">
        <v>15</v>
      </c>
      <c r="M14819" s="38" t="s">
        <v>13</v>
      </c>
    </row>
    <row r="14820" spans="1:13" s="39" customFormat="1" ht="12.75" x14ac:dyDescent="0.2">
      <c r="A14820" s="33" t="s">
        <v>38</v>
      </c>
      <c r="B14820" s="33" t="s">
        <v>604</v>
      </c>
      <c r="C14820" s="34">
        <v>10</v>
      </c>
      <c r="D14820" s="33" t="s">
        <v>102</v>
      </c>
      <c r="E14820" s="33" t="s">
        <v>13820</v>
      </c>
      <c r="F14820" s="35">
        <v>42121606</v>
      </c>
      <c r="G14820" s="33" t="s">
        <v>15071</v>
      </c>
      <c r="H14820" s="33">
        <v>1</v>
      </c>
      <c r="I14820" s="33">
        <v>6</v>
      </c>
      <c r="J14820" s="36">
        <v>2</v>
      </c>
      <c r="K14820" s="37">
        <v>36000</v>
      </c>
      <c r="L14820" s="38" t="s">
        <v>15</v>
      </c>
      <c r="M14820" s="38" t="s">
        <v>13</v>
      </c>
    </row>
    <row r="14821" spans="1:13" s="39" customFormat="1" ht="12.75" x14ac:dyDescent="0.2">
      <c r="A14821" s="33" t="s">
        <v>38</v>
      </c>
      <c r="B14821" s="33" t="s">
        <v>604</v>
      </c>
      <c r="C14821" s="34">
        <v>10</v>
      </c>
      <c r="D14821" s="33" t="s">
        <v>102</v>
      </c>
      <c r="E14821" s="33" t="s">
        <v>13821</v>
      </c>
      <c r="F14821" s="35">
        <v>42121606</v>
      </c>
      <c r="G14821" s="33" t="s">
        <v>15071</v>
      </c>
      <c r="H14821" s="33">
        <v>1</v>
      </c>
      <c r="I14821" s="33">
        <v>6</v>
      </c>
      <c r="J14821" s="36">
        <v>3</v>
      </c>
      <c r="K14821" s="37">
        <v>96000</v>
      </c>
      <c r="L14821" s="38" t="s">
        <v>15</v>
      </c>
      <c r="M14821" s="38" t="s">
        <v>13</v>
      </c>
    </row>
    <row r="14822" spans="1:13" s="39" customFormat="1" ht="12.75" x14ac:dyDescent="0.2">
      <c r="A14822" s="33" t="s">
        <v>38</v>
      </c>
      <c r="B14822" s="33" t="s">
        <v>604</v>
      </c>
      <c r="C14822" s="34">
        <v>10</v>
      </c>
      <c r="D14822" s="33" t="s">
        <v>102</v>
      </c>
      <c r="E14822" s="33" t="s">
        <v>13822</v>
      </c>
      <c r="F14822" s="35">
        <v>51191905</v>
      </c>
      <c r="G14822" s="33" t="s">
        <v>15071</v>
      </c>
      <c r="H14822" s="33">
        <v>1</v>
      </c>
      <c r="I14822" s="33">
        <v>6</v>
      </c>
      <c r="J14822" s="36">
        <v>7</v>
      </c>
      <c r="K14822" s="37">
        <v>175000</v>
      </c>
      <c r="L14822" s="38" t="s">
        <v>15</v>
      </c>
      <c r="M14822" s="38" t="s">
        <v>13</v>
      </c>
    </row>
    <row r="14823" spans="1:13" s="39" customFormat="1" ht="12.75" x14ac:dyDescent="0.2">
      <c r="A14823" s="33" t="s">
        <v>38</v>
      </c>
      <c r="B14823" s="33" t="s">
        <v>604</v>
      </c>
      <c r="C14823" s="34">
        <v>10</v>
      </c>
      <c r="D14823" s="33" t="s">
        <v>102</v>
      </c>
      <c r="E14823" s="33" t="s">
        <v>13823</v>
      </c>
      <c r="F14823" s="35">
        <v>51191905</v>
      </c>
      <c r="G14823" s="33" t="s">
        <v>15071</v>
      </c>
      <c r="H14823" s="33">
        <v>1</v>
      </c>
      <c r="I14823" s="33">
        <v>6</v>
      </c>
      <c r="J14823" s="36">
        <v>7</v>
      </c>
      <c r="K14823" s="37">
        <v>322000</v>
      </c>
      <c r="L14823" s="38" t="s">
        <v>15</v>
      </c>
      <c r="M14823" s="38" t="s">
        <v>13</v>
      </c>
    </row>
    <row r="14824" spans="1:13" s="39" customFormat="1" ht="12.75" x14ac:dyDescent="0.2">
      <c r="A14824" s="33" t="s">
        <v>38</v>
      </c>
      <c r="B14824" s="33" t="s">
        <v>604</v>
      </c>
      <c r="C14824" s="34">
        <v>10</v>
      </c>
      <c r="D14824" s="33" t="s">
        <v>102</v>
      </c>
      <c r="E14824" s="33" t="s">
        <v>13824</v>
      </c>
      <c r="F14824" s="35">
        <v>51102707</v>
      </c>
      <c r="G14824" s="33" t="s">
        <v>15071</v>
      </c>
      <c r="H14824" s="33">
        <v>1</v>
      </c>
      <c r="I14824" s="33">
        <v>6</v>
      </c>
      <c r="J14824" s="36">
        <v>3</v>
      </c>
      <c r="K14824" s="37">
        <v>99000</v>
      </c>
      <c r="L14824" s="38" t="s">
        <v>15</v>
      </c>
      <c r="M14824" s="38" t="s">
        <v>13</v>
      </c>
    </row>
    <row r="14825" spans="1:13" s="39" customFormat="1" ht="12.75" x14ac:dyDescent="0.2">
      <c r="A14825" s="33" t="s">
        <v>38</v>
      </c>
      <c r="B14825" s="33" t="s">
        <v>604</v>
      </c>
      <c r="C14825" s="34">
        <v>10</v>
      </c>
      <c r="D14825" s="33" t="s">
        <v>102</v>
      </c>
      <c r="E14825" s="33" t="s">
        <v>13825</v>
      </c>
      <c r="F14825" s="35">
        <v>51161620</v>
      </c>
      <c r="G14825" s="33" t="s">
        <v>15071</v>
      </c>
      <c r="H14825" s="33">
        <v>1</v>
      </c>
      <c r="I14825" s="33">
        <v>6</v>
      </c>
      <c r="J14825" s="36">
        <v>1</v>
      </c>
      <c r="K14825" s="37">
        <v>28760</v>
      </c>
      <c r="L14825" s="38" t="s">
        <v>15</v>
      </c>
      <c r="M14825" s="38" t="s">
        <v>13</v>
      </c>
    </row>
    <row r="14826" spans="1:13" s="39" customFormat="1" ht="12.75" x14ac:dyDescent="0.2">
      <c r="A14826" s="33" t="s">
        <v>38</v>
      </c>
      <c r="B14826" s="33" t="s">
        <v>604</v>
      </c>
      <c r="C14826" s="34">
        <v>10</v>
      </c>
      <c r="D14826" s="33" t="s">
        <v>102</v>
      </c>
      <c r="E14826" s="33" t="s">
        <v>13826</v>
      </c>
      <c r="F14826" s="35">
        <v>42121606</v>
      </c>
      <c r="G14826" s="33" t="s">
        <v>15071</v>
      </c>
      <c r="H14826" s="33">
        <v>1</v>
      </c>
      <c r="I14826" s="33">
        <v>6</v>
      </c>
      <c r="J14826" s="36">
        <v>6</v>
      </c>
      <c r="K14826" s="37">
        <v>132000</v>
      </c>
      <c r="L14826" s="38" t="s">
        <v>15</v>
      </c>
      <c r="M14826" s="38" t="s">
        <v>13</v>
      </c>
    </row>
    <row r="14827" spans="1:13" s="39" customFormat="1" ht="12.75" x14ac:dyDescent="0.2">
      <c r="A14827" s="33" t="s">
        <v>38</v>
      </c>
      <c r="B14827" s="33" t="s">
        <v>604</v>
      </c>
      <c r="C14827" s="34">
        <v>10</v>
      </c>
      <c r="D14827" s="33" t="s">
        <v>102</v>
      </c>
      <c r="E14827" s="33" t="s">
        <v>13827</v>
      </c>
      <c r="F14827" s="35">
        <v>42121600</v>
      </c>
      <c r="G14827" s="33" t="s">
        <v>15071</v>
      </c>
      <c r="H14827" s="33">
        <v>1</v>
      </c>
      <c r="I14827" s="33">
        <v>6</v>
      </c>
      <c r="J14827" s="36">
        <v>3</v>
      </c>
      <c r="K14827" s="37">
        <v>120000</v>
      </c>
      <c r="L14827" s="38" t="s">
        <v>15</v>
      </c>
      <c r="M14827" s="38" t="s">
        <v>13</v>
      </c>
    </row>
    <row r="14828" spans="1:13" s="39" customFormat="1" ht="12.75" x14ac:dyDescent="0.2">
      <c r="A14828" s="33" t="s">
        <v>38</v>
      </c>
      <c r="B14828" s="33" t="s">
        <v>604</v>
      </c>
      <c r="C14828" s="34">
        <v>10</v>
      </c>
      <c r="D14828" s="33" t="s">
        <v>102</v>
      </c>
      <c r="E14828" s="33" t="s">
        <v>13828</v>
      </c>
      <c r="F14828" s="35">
        <v>42121606</v>
      </c>
      <c r="G14828" s="33" t="s">
        <v>15071</v>
      </c>
      <c r="H14828" s="33">
        <v>1</v>
      </c>
      <c r="I14828" s="33">
        <v>6</v>
      </c>
      <c r="J14828" s="36">
        <v>14</v>
      </c>
      <c r="K14828" s="37">
        <v>119000</v>
      </c>
      <c r="L14828" s="38" t="s">
        <v>15</v>
      </c>
      <c r="M14828" s="38" t="s">
        <v>13</v>
      </c>
    </row>
    <row r="14829" spans="1:13" s="39" customFormat="1" ht="12.75" x14ac:dyDescent="0.2">
      <c r="A14829" s="33" t="s">
        <v>38</v>
      </c>
      <c r="B14829" s="33" t="s">
        <v>604</v>
      </c>
      <c r="C14829" s="34">
        <v>10</v>
      </c>
      <c r="D14829" s="33" t="s">
        <v>102</v>
      </c>
      <c r="E14829" s="33" t="s">
        <v>13829</v>
      </c>
      <c r="F14829" s="35">
        <v>51101700</v>
      </c>
      <c r="G14829" s="33" t="s">
        <v>15071</v>
      </c>
      <c r="H14829" s="33">
        <v>1</v>
      </c>
      <c r="I14829" s="33">
        <v>6</v>
      </c>
      <c r="J14829" s="36">
        <v>14</v>
      </c>
      <c r="K14829" s="37">
        <v>196000</v>
      </c>
      <c r="L14829" s="38" t="s">
        <v>15</v>
      </c>
      <c r="M14829" s="38" t="s">
        <v>13</v>
      </c>
    </row>
    <row r="14830" spans="1:13" s="39" customFormat="1" ht="12.75" x14ac:dyDescent="0.2">
      <c r="A14830" s="33" t="s">
        <v>38</v>
      </c>
      <c r="B14830" s="33" t="s">
        <v>604</v>
      </c>
      <c r="C14830" s="34">
        <v>10</v>
      </c>
      <c r="D14830" s="33" t="s">
        <v>102</v>
      </c>
      <c r="E14830" s="33" t="s">
        <v>13830</v>
      </c>
      <c r="F14830" s="35">
        <v>51101700</v>
      </c>
      <c r="G14830" s="33" t="s">
        <v>15071</v>
      </c>
      <c r="H14830" s="33">
        <v>1</v>
      </c>
      <c r="I14830" s="33">
        <v>6</v>
      </c>
      <c r="J14830" s="36">
        <v>14</v>
      </c>
      <c r="K14830" s="37">
        <v>448000</v>
      </c>
      <c r="L14830" s="38" t="s">
        <v>15</v>
      </c>
      <c r="M14830" s="38" t="s">
        <v>13</v>
      </c>
    </row>
    <row r="14831" spans="1:13" s="39" customFormat="1" ht="12.75" x14ac:dyDescent="0.2">
      <c r="A14831" s="33" t="s">
        <v>38</v>
      </c>
      <c r="B14831" s="33" t="s">
        <v>604</v>
      </c>
      <c r="C14831" s="34">
        <v>10</v>
      </c>
      <c r="D14831" s="33" t="s">
        <v>102</v>
      </c>
      <c r="E14831" s="33" t="s">
        <v>13831</v>
      </c>
      <c r="F14831" s="35">
        <v>51102722</v>
      </c>
      <c r="G14831" s="33" t="s">
        <v>15071</v>
      </c>
      <c r="H14831" s="33">
        <v>1</v>
      </c>
      <c r="I14831" s="33">
        <v>6</v>
      </c>
      <c r="J14831" s="36">
        <v>2</v>
      </c>
      <c r="K14831" s="37">
        <v>30000</v>
      </c>
      <c r="L14831" s="38" t="s">
        <v>15</v>
      </c>
      <c r="M14831" s="38" t="s">
        <v>13</v>
      </c>
    </row>
    <row r="14832" spans="1:13" s="39" customFormat="1" ht="12.75" x14ac:dyDescent="0.2">
      <c r="A14832" s="33" t="s">
        <v>38</v>
      </c>
      <c r="B14832" s="33" t="s">
        <v>605</v>
      </c>
      <c r="C14832" s="34">
        <v>10</v>
      </c>
      <c r="D14832" s="33" t="s">
        <v>13917</v>
      </c>
      <c r="E14832" s="33" t="s">
        <v>13832</v>
      </c>
      <c r="F14832" s="35">
        <v>10141606</v>
      </c>
      <c r="G14832" s="33" t="s">
        <v>15071</v>
      </c>
      <c r="H14832" s="33">
        <v>1</v>
      </c>
      <c r="I14832" s="33">
        <v>6</v>
      </c>
      <c r="J14832" s="36">
        <v>8</v>
      </c>
      <c r="K14832" s="37">
        <v>276080</v>
      </c>
      <c r="L14832" s="38" t="s">
        <v>15</v>
      </c>
      <c r="M14832" s="38" t="s">
        <v>13</v>
      </c>
    </row>
    <row r="14833" spans="1:13" s="39" customFormat="1" ht="12.75" x14ac:dyDescent="0.2">
      <c r="A14833" s="33" t="s">
        <v>38</v>
      </c>
      <c r="B14833" s="33" t="s">
        <v>605</v>
      </c>
      <c r="C14833" s="34">
        <v>10</v>
      </c>
      <c r="D14833" s="33" t="s">
        <v>13917</v>
      </c>
      <c r="E14833" s="33" t="s">
        <v>13833</v>
      </c>
      <c r="F14833" s="35">
        <v>10141607</v>
      </c>
      <c r="G14833" s="33" t="s">
        <v>15071</v>
      </c>
      <c r="H14833" s="33">
        <v>1</v>
      </c>
      <c r="I14833" s="33">
        <v>6</v>
      </c>
      <c r="J14833" s="36">
        <v>8</v>
      </c>
      <c r="K14833" s="37">
        <v>218960</v>
      </c>
      <c r="L14833" s="38" t="s">
        <v>15</v>
      </c>
      <c r="M14833" s="38" t="s">
        <v>13</v>
      </c>
    </row>
    <row r="14834" spans="1:13" s="39" customFormat="1" ht="12.75" x14ac:dyDescent="0.2">
      <c r="A14834" s="33" t="s">
        <v>38</v>
      </c>
      <c r="B14834" s="33" t="s">
        <v>605</v>
      </c>
      <c r="C14834" s="34">
        <v>10</v>
      </c>
      <c r="D14834" s="33" t="s">
        <v>13917</v>
      </c>
      <c r="E14834" s="33" t="s">
        <v>13834</v>
      </c>
      <c r="F14834" s="35">
        <v>10141610</v>
      </c>
      <c r="G14834" s="33" t="s">
        <v>15071</v>
      </c>
      <c r="H14834" s="33">
        <v>1</v>
      </c>
      <c r="I14834" s="33">
        <v>6</v>
      </c>
      <c r="J14834" s="36">
        <v>8</v>
      </c>
      <c r="K14834" s="37">
        <v>152320</v>
      </c>
      <c r="L14834" s="38" t="s">
        <v>15</v>
      </c>
      <c r="M14834" s="38" t="s">
        <v>13</v>
      </c>
    </row>
    <row r="14835" spans="1:13" s="39" customFormat="1" ht="12.75" x14ac:dyDescent="0.2">
      <c r="A14835" s="33" t="s">
        <v>38</v>
      </c>
      <c r="B14835" s="33" t="s">
        <v>605</v>
      </c>
      <c r="C14835" s="34">
        <v>10</v>
      </c>
      <c r="D14835" s="33" t="s">
        <v>13917</v>
      </c>
      <c r="E14835" s="33" t="s">
        <v>13835</v>
      </c>
      <c r="F14835" s="35">
        <v>10141608</v>
      </c>
      <c r="G14835" s="33" t="s">
        <v>15071</v>
      </c>
      <c r="H14835" s="33">
        <v>1</v>
      </c>
      <c r="I14835" s="33">
        <v>6</v>
      </c>
      <c r="J14835" s="36">
        <v>8</v>
      </c>
      <c r="K14835" s="37">
        <v>466480</v>
      </c>
      <c r="L14835" s="38" t="s">
        <v>15</v>
      </c>
      <c r="M14835" s="38" t="s">
        <v>13</v>
      </c>
    </row>
    <row r="14836" spans="1:13" s="39" customFormat="1" ht="12.75" x14ac:dyDescent="0.2">
      <c r="A14836" s="33" t="s">
        <v>38</v>
      </c>
      <c r="B14836" s="33" t="s">
        <v>605</v>
      </c>
      <c r="C14836" s="34">
        <v>10</v>
      </c>
      <c r="D14836" s="33" t="s">
        <v>13917</v>
      </c>
      <c r="E14836" s="33" t="s">
        <v>13836</v>
      </c>
      <c r="F14836" s="35">
        <v>27111907</v>
      </c>
      <c r="G14836" s="33" t="s">
        <v>15071</v>
      </c>
      <c r="H14836" s="33">
        <v>1</v>
      </c>
      <c r="I14836" s="33">
        <v>6</v>
      </c>
      <c r="J14836" s="36">
        <v>8</v>
      </c>
      <c r="K14836" s="37">
        <v>152320</v>
      </c>
      <c r="L14836" s="38" t="s">
        <v>15</v>
      </c>
      <c r="M14836" s="38" t="s">
        <v>13</v>
      </c>
    </row>
    <row r="14837" spans="1:13" s="39" customFormat="1" ht="12.75" x14ac:dyDescent="0.2">
      <c r="A14837" s="33" t="s">
        <v>38</v>
      </c>
      <c r="B14837" s="33" t="s">
        <v>605</v>
      </c>
      <c r="C14837" s="34">
        <v>10</v>
      </c>
      <c r="D14837" s="33" t="s">
        <v>13917</v>
      </c>
      <c r="E14837" s="33" t="s">
        <v>13837</v>
      </c>
      <c r="F14837" s="35">
        <v>10131600</v>
      </c>
      <c r="G14837" s="33" t="s">
        <v>15071</v>
      </c>
      <c r="H14837" s="33">
        <v>1</v>
      </c>
      <c r="I14837" s="33">
        <v>6</v>
      </c>
      <c r="J14837" s="36">
        <v>16</v>
      </c>
      <c r="K14837" s="37">
        <v>342720</v>
      </c>
      <c r="L14837" s="38" t="s">
        <v>15</v>
      </c>
      <c r="M14837" s="38" t="s">
        <v>13</v>
      </c>
    </row>
    <row r="14838" spans="1:13" s="39" customFormat="1" ht="12.75" x14ac:dyDescent="0.2">
      <c r="A14838" s="33" t="s">
        <v>38</v>
      </c>
      <c r="B14838" s="33" t="s">
        <v>607</v>
      </c>
      <c r="C14838" s="34">
        <v>10</v>
      </c>
      <c r="D14838" s="33" t="s">
        <v>104</v>
      </c>
      <c r="E14838" s="33" t="s">
        <v>13838</v>
      </c>
      <c r="F14838" s="35">
        <v>49161504</v>
      </c>
      <c r="G14838" s="33" t="s">
        <v>15071</v>
      </c>
      <c r="H14838" s="33">
        <v>1</v>
      </c>
      <c r="I14838" s="33">
        <v>6</v>
      </c>
      <c r="J14838" s="36">
        <v>2</v>
      </c>
      <c r="K14838" s="37">
        <v>99200</v>
      </c>
      <c r="L14838" s="38" t="s">
        <v>15</v>
      </c>
      <c r="M14838" s="38" t="s">
        <v>13</v>
      </c>
    </row>
    <row r="14839" spans="1:13" s="39" customFormat="1" ht="12.75" x14ac:dyDescent="0.2">
      <c r="A14839" s="33" t="s">
        <v>38</v>
      </c>
      <c r="B14839" s="33" t="s">
        <v>607</v>
      </c>
      <c r="C14839" s="34">
        <v>10</v>
      </c>
      <c r="D14839" s="33" t="s">
        <v>104</v>
      </c>
      <c r="E14839" s="33" t="s">
        <v>13839</v>
      </c>
      <c r="F14839" s="35">
        <v>49161504</v>
      </c>
      <c r="G14839" s="33" t="s">
        <v>15071</v>
      </c>
      <c r="H14839" s="33">
        <v>1</v>
      </c>
      <c r="I14839" s="33">
        <v>6</v>
      </c>
      <c r="J14839" s="36">
        <v>2</v>
      </c>
      <c r="K14839" s="37">
        <v>103200</v>
      </c>
      <c r="L14839" s="38" t="s">
        <v>15</v>
      </c>
      <c r="M14839" s="38" t="s">
        <v>13</v>
      </c>
    </row>
    <row r="14840" spans="1:13" s="39" customFormat="1" ht="12.75" x14ac:dyDescent="0.2">
      <c r="A14840" s="33" t="s">
        <v>38</v>
      </c>
      <c r="B14840" s="33" t="s">
        <v>607</v>
      </c>
      <c r="C14840" s="34">
        <v>10</v>
      </c>
      <c r="D14840" s="33" t="s">
        <v>104</v>
      </c>
      <c r="E14840" s="33" t="s">
        <v>13840</v>
      </c>
      <c r="F14840" s="35">
        <v>49221505</v>
      </c>
      <c r="G14840" s="33" t="s">
        <v>15071</v>
      </c>
      <c r="H14840" s="33">
        <v>1</v>
      </c>
      <c r="I14840" s="33">
        <v>6</v>
      </c>
      <c r="J14840" s="36">
        <v>2</v>
      </c>
      <c r="K14840" s="37">
        <v>720000</v>
      </c>
      <c r="L14840" s="38" t="s">
        <v>15</v>
      </c>
      <c r="M14840" s="38" t="s">
        <v>13</v>
      </c>
    </row>
    <row r="14841" spans="1:13" s="39" customFormat="1" ht="12.75" x14ac:dyDescent="0.2">
      <c r="A14841" s="33" t="s">
        <v>38</v>
      </c>
      <c r="B14841" s="33" t="s">
        <v>607</v>
      </c>
      <c r="C14841" s="34">
        <v>10</v>
      </c>
      <c r="D14841" s="33" t="s">
        <v>104</v>
      </c>
      <c r="E14841" s="33" t="s">
        <v>13841</v>
      </c>
      <c r="F14841" s="35">
        <v>49221505</v>
      </c>
      <c r="G14841" s="33" t="s">
        <v>15071</v>
      </c>
      <c r="H14841" s="33">
        <v>1</v>
      </c>
      <c r="I14841" s="33">
        <v>6</v>
      </c>
      <c r="J14841" s="36">
        <v>4</v>
      </c>
      <c r="K14841" s="37">
        <v>720000</v>
      </c>
      <c r="L14841" s="38" t="s">
        <v>15</v>
      </c>
      <c r="M14841" s="38" t="s">
        <v>13</v>
      </c>
    </row>
    <row r="14842" spans="1:13" s="39" customFormat="1" ht="12.75" x14ac:dyDescent="0.2">
      <c r="A14842" s="33" t="s">
        <v>38</v>
      </c>
      <c r="B14842" s="33" t="s">
        <v>607</v>
      </c>
      <c r="C14842" s="34">
        <v>10</v>
      </c>
      <c r="D14842" s="33" t="s">
        <v>104</v>
      </c>
      <c r="E14842" s="33" t="s">
        <v>13842</v>
      </c>
      <c r="F14842" s="35">
        <v>49221505</v>
      </c>
      <c r="G14842" s="33" t="s">
        <v>15071</v>
      </c>
      <c r="H14842" s="33">
        <v>1</v>
      </c>
      <c r="I14842" s="33">
        <v>6</v>
      </c>
      <c r="J14842" s="36">
        <v>4</v>
      </c>
      <c r="K14842" s="37">
        <v>168000</v>
      </c>
      <c r="L14842" s="38" t="s">
        <v>15</v>
      </c>
      <c r="M14842" s="38" t="s">
        <v>13</v>
      </c>
    </row>
    <row r="14843" spans="1:13" s="39" customFormat="1" ht="12.75" x14ac:dyDescent="0.2">
      <c r="A14843" s="33" t="s">
        <v>38</v>
      </c>
      <c r="B14843" s="33" t="s">
        <v>607</v>
      </c>
      <c r="C14843" s="34">
        <v>10</v>
      </c>
      <c r="D14843" s="33" t="s">
        <v>104</v>
      </c>
      <c r="E14843" s="33" t="s">
        <v>13843</v>
      </c>
      <c r="F14843" s="35">
        <v>49181508</v>
      </c>
      <c r="G14843" s="33" t="s">
        <v>15071</v>
      </c>
      <c r="H14843" s="33">
        <v>1</v>
      </c>
      <c r="I14843" s="33">
        <v>6</v>
      </c>
      <c r="J14843" s="36">
        <v>4</v>
      </c>
      <c r="K14843" s="37">
        <v>68000</v>
      </c>
      <c r="L14843" s="38" t="s">
        <v>15</v>
      </c>
      <c r="M14843" s="38" t="s">
        <v>13</v>
      </c>
    </row>
    <row r="14844" spans="1:13" s="39" customFormat="1" ht="12.75" x14ac:dyDescent="0.2">
      <c r="A14844" s="33" t="s">
        <v>38</v>
      </c>
      <c r="B14844" s="33" t="s">
        <v>607</v>
      </c>
      <c r="C14844" s="34">
        <v>10</v>
      </c>
      <c r="D14844" s="33" t="s">
        <v>104</v>
      </c>
      <c r="E14844" s="33" t="s">
        <v>13844</v>
      </c>
      <c r="F14844" s="35">
        <v>49181509</v>
      </c>
      <c r="G14844" s="33" t="s">
        <v>15071</v>
      </c>
      <c r="H14844" s="33">
        <v>1</v>
      </c>
      <c r="I14844" s="33">
        <v>6</v>
      </c>
      <c r="J14844" s="36">
        <v>10</v>
      </c>
      <c r="K14844" s="37">
        <v>56000</v>
      </c>
      <c r="L14844" s="38" t="s">
        <v>15</v>
      </c>
      <c r="M14844" s="38" t="s">
        <v>13</v>
      </c>
    </row>
    <row r="14845" spans="1:13" s="39" customFormat="1" ht="12.75" x14ac:dyDescent="0.2">
      <c r="A14845" s="33" t="s">
        <v>38</v>
      </c>
      <c r="B14845" s="33" t="s">
        <v>607</v>
      </c>
      <c r="C14845" s="34">
        <v>10</v>
      </c>
      <c r="D14845" s="33" t="s">
        <v>104</v>
      </c>
      <c r="E14845" s="33" t="s">
        <v>13845</v>
      </c>
      <c r="F14845" s="35">
        <v>49221505</v>
      </c>
      <c r="G14845" s="33" t="s">
        <v>15071</v>
      </c>
      <c r="H14845" s="33">
        <v>1</v>
      </c>
      <c r="I14845" s="33">
        <v>6</v>
      </c>
      <c r="J14845" s="36">
        <v>2</v>
      </c>
      <c r="K14845" s="37">
        <v>240000</v>
      </c>
      <c r="L14845" s="38" t="s">
        <v>15</v>
      </c>
      <c r="M14845" s="38" t="s">
        <v>13</v>
      </c>
    </row>
    <row r="14846" spans="1:13" s="39" customFormat="1" ht="12.75" x14ac:dyDescent="0.2">
      <c r="A14846" s="33" t="s">
        <v>38</v>
      </c>
      <c r="B14846" s="33" t="s">
        <v>607</v>
      </c>
      <c r="C14846" s="34">
        <v>10</v>
      </c>
      <c r="D14846" s="33" t="s">
        <v>104</v>
      </c>
      <c r="E14846" s="33" t="s">
        <v>2888</v>
      </c>
      <c r="F14846" s="35">
        <v>49161603</v>
      </c>
      <c r="G14846" s="33" t="s">
        <v>15071</v>
      </c>
      <c r="H14846" s="33">
        <v>1</v>
      </c>
      <c r="I14846" s="33">
        <v>6</v>
      </c>
      <c r="J14846" s="36">
        <v>2</v>
      </c>
      <c r="K14846" s="37">
        <v>60000</v>
      </c>
      <c r="L14846" s="38" t="s">
        <v>15</v>
      </c>
      <c r="M14846" s="38" t="s">
        <v>13</v>
      </c>
    </row>
    <row r="14847" spans="1:13" s="39" customFormat="1" ht="12.75" x14ac:dyDescent="0.2">
      <c r="A14847" s="33" t="s">
        <v>38</v>
      </c>
      <c r="B14847" s="33" t="s">
        <v>607</v>
      </c>
      <c r="C14847" s="34">
        <v>10</v>
      </c>
      <c r="D14847" s="33" t="s">
        <v>104</v>
      </c>
      <c r="E14847" s="33" t="s">
        <v>13846</v>
      </c>
      <c r="F14847" s="35" t="s">
        <v>13847</v>
      </c>
      <c r="G14847" s="33" t="s">
        <v>15071</v>
      </c>
      <c r="H14847" s="33">
        <v>1</v>
      </c>
      <c r="I14847" s="33">
        <v>6</v>
      </c>
      <c r="J14847" s="36">
        <v>1</v>
      </c>
      <c r="K14847" s="37">
        <v>260000</v>
      </c>
      <c r="L14847" s="38" t="s">
        <v>15</v>
      </c>
      <c r="M14847" s="38" t="s">
        <v>13</v>
      </c>
    </row>
    <row r="14848" spans="1:13" s="39" customFormat="1" ht="12.75" x14ac:dyDescent="0.2">
      <c r="A14848" s="33" t="s">
        <v>38</v>
      </c>
      <c r="B14848" s="33" t="s">
        <v>607</v>
      </c>
      <c r="C14848" s="34">
        <v>10</v>
      </c>
      <c r="D14848" s="33" t="s">
        <v>104</v>
      </c>
      <c r="E14848" s="33" t="s">
        <v>13848</v>
      </c>
      <c r="F14848" s="35" t="s">
        <v>13849</v>
      </c>
      <c r="G14848" s="33" t="s">
        <v>15071</v>
      </c>
      <c r="H14848" s="33">
        <v>1</v>
      </c>
      <c r="I14848" s="33">
        <v>6</v>
      </c>
      <c r="J14848" s="36">
        <v>8</v>
      </c>
      <c r="K14848" s="37">
        <v>720000</v>
      </c>
      <c r="L14848" s="38" t="s">
        <v>15</v>
      </c>
      <c r="M14848" s="38" t="s">
        <v>13</v>
      </c>
    </row>
    <row r="14849" spans="1:13" s="39" customFormat="1" ht="12.75" x14ac:dyDescent="0.2">
      <c r="A14849" s="33" t="s">
        <v>38</v>
      </c>
      <c r="B14849" s="33" t="s">
        <v>607</v>
      </c>
      <c r="C14849" s="34">
        <v>10</v>
      </c>
      <c r="D14849" s="33" t="s">
        <v>104</v>
      </c>
      <c r="E14849" s="33" t="s">
        <v>13850</v>
      </c>
      <c r="F14849" s="35" t="s">
        <v>13851</v>
      </c>
      <c r="G14849" s="33" t="s">
        <v>15071</v>
      </c>
      <c r="H14849" s="33">
        <v>1</v>
      </c>
      <c r="I14849" s="33">
        <v>6</v>
      </c>
      <c r="J14849" s="36">
        <v>5</v>
      </c>
      <c r="K14849" s="37">
        <v>465000</v>
      </c>
      <c r="L14849" s="38" t="s">
        <v>15</v>
      </c>
      <c r="M14849" s="38" t="s">
        <v>13</v>
      </c>
    </row>
    <row r="14850" spans="1:13" s="39" customFormat="1" ht="12.75" x14ac:dyDescent="0.2">
      <c r="A14850" s="33" t="s">
        <v>38</v>
      </c>
      <c r="B14850" s="33" t="s">
        <v>607</v>
      </c>
      <c r="C14850" s="34">
        <v>10</v>
      </c>
      <c r="D14850" s="33" t="s">
        <v>104</v>
      </c>
      <c r="E14850" s="33" t="s">
        <v>15069</v>
      </c>
      <c r="F14850" s="35" t="s">
        <v>13852</v>
      </c>
      <c r="G14850" s="33" t="s">
        <v>15071</v>
      </c>
      <c r="H14850" s="33">
        <v>1</v>
      </c>
      <c r="I14850" s="33">
        <v>6</v>
      </c>
      <c r="J14850" s="36">
        <v>1</v>
      </c>
      <c r="K14850" s="37">
        <v>1555000</v>
      </c>
      <c r="L14850" s="38" t="s">
        <v>15</v>
      </c>
      <c r="M14850" s="38" t="s">
        <v>13</v>
      </c>
    </row>
    <row r="14851" spans="1:13" s="39" customFormat="1" ht="12.75" x14ac:dyDescent="0.2">
      <c r="A14851" s="33" t="s">
        <v>38</v>
      </c>
      <c r="B14851" s="33" t="s">
        <v>607</v>
      </c>
      <c r="C14851" s="34">
        <v>10</v>
      </c>
      <c r="D14851" s="33" t="s">
        <v>104</v>
      </c>
      <c r="E14851" s="33" t="s">
        <v>13853</v>
      </c>
      <c r="F14851" s="35">
        <v>49161608</v>
      </c>
      <c r="G14851" s="33" t="s">
        <v>15071</v>
      </c>
      <c r="H14851" s="33">
        <v>1</v>
      </c>
      <c r="I14851" s="33">
        <v>6</v>
      </c>
      <c r="J14851" s="36">
        <v>2</v>
      </c>
      <c r="K14851" s="37">
        <v>90000</v>
      </c>
      <c r="L14851" s="38" t="s">
        <v>15</v>
      </c>
      <c r="M14851" s="38" t="s">
        <v>13</v>
      </c>
    </row>
    <row r="14852" spans="1:13" s="39" customFormat="1" ht="12.75" x14ac:dyDescent="0.2">
      <c r="A14852" s="33" t="s">
        <v>38</v>
      </c>
      <c r="B14852" s="33" t="s">
        <v>608</v>
      </c>
      <c r="C14852" s="34">
        <v>10</v>
      </c>
      <c r="D14852" s="33" t="s">
        <v>106</v>
      </c>
      <c r="E14852" s="33" t="s">
        <v>4572</v>
      </c>
      <c r="F14852" s="35">
        <v>85121502</v>
      </c>
      <c r="G14852" s="33" t="s">
        <v>15071</v>
      </c>
      <c r="H14852" s="33">
        <v>1</v>
      </c>
      <c r="I14852" s="33">
        <v>6</v>
      </c>
      <c r="J14852" s="36">
        <v>1</v>
      </c>
      <c r="K14852" s="37">
        <v>9806400</v>
      </c>
      <c r="L14852" s="38" t="s">
        <v>12</v>
      </c>
      <c r="M14852" s="38" t="s">
        <v>13</v>
      </c>
    </row>
    <row r="14853" spans="1:13" s="39" customFormat="1" ht="12.75" x14ac:dyDescent="0.2">
      <c r="A14853" s="33" t="s">
        <v>38</v>
      </c>
      <c r="B14853" s="33" t="s">
        <v>4765</v>
      </c>
      <c r="C14853" s="34">
        <v>10</v>
      </c>
      <c r="D14853" s="33" t="s">
        <v>111</v>
      </c>
      <c r="E14853" s="33" t="s">
        <v>13854</v>
      </c>
      <c r="F14853" s="35">
        <v>85122200</v>
      </c>
      <c r="G14853" s="33" t="s">
        <v>15071</v>
      </c>
      <c r="H14853" s="33">
        <v>1</v>
      </c>
      <c r="I14853" s="33">
        <v>6</v>
      </c>
      <c r="J14853" s="36">
        <v>1</v>
      </c>
      <c r="K14853" s="37">
        <v>2352000</v>
      </c>
      <c r="L14853" s="38" t="s">
        <v>12</v>
      </c>
      <c r="M14853" s="38" t="s">
        <v>13</v>
      </c>
    </row>
    <row r="14854" spans="1:13" s="39" customFormat="1" ht="12.75" x14ac:dyDescent="0.2">
      <c r="A14854" s="33" t="s">
        <v>38</v>
      </c>
      <c r="B14854" s="33" t="s">
        <v>4765</v>
      </c>
      <c r="C14854" s="34">
        <v>10</v>
      </c>
      <c r="D14854" s="33" t="s">
        <v>111</v>
      </c>
      <c r="E14854" s="33" t="s">
        <v>13855</v>
      </c>
      <c r="F14854" s="35">
        <v>85122200</v>
      </c>
      <c r="G14854" s="33" t="s">
        <v>15071</v>
      </c>
      <c r="H14854" s="33">
        <v>1</v>
      </c>
      <c r="I14854" s="33">
        <v>6</v>
      </c>
      <c r="J14854" s="36">
        <v>1</v>
      </c>
      <c r="K14854" s="37">
        <v>1470000</v>
      </c>
      <c r="L14854" s="38" t="s">
        <v>12</v>
      </c>
      <c r="M14854" s="38" t="s">
        <v>13</v>
      </c>
    </row>
    <row r="14855" spans="1:13" s="39" customFormat="1" ht="12.75" x14ac:dyDescent="0.2">
      <c r="A14855" s="33" t="s">
        <v>38</v>
      </c>
      <c r="B14855" s="33" t="s">
        <v>4765</v>
      </c>
      <c r="C14855" s="34">
        <v>10</v>
      </c>
      <c r="D14855" s="33" t="s">
        <v>111</v>
      </c>
      <c r="E14855" s="33" t="s">
        <v>13856</v>
      </c>
      <c r="F14855" s="35">
        <v>85122200</v>
      </c>
      <c r="G14855" s="33" t="s">
        <v>15071</v>
      </c>
      <c r="H14855" s="33">
        <v>1</v>
      </c>
      <c r="I14855" s="33">
        <v>6</v>
      </c>
      <c r="J14855" s="36">
        <v>1</v>
      </c>
      <c r="K14855" s="37">
        <v>294000</v>
      </c>
      <c r="L14855" s="38" t="s">
        <v>12</v>
      </c>
      <c r="M14855" s="38" t="s">
        <v>13</v>
      </c>
    </row>
    <row r="14856" spans="1:13" s="39" customFormat="1" ht="12.75" x14ac:dyDescent="0.2">
      <c r="A14856" s="33" t="s">
        <v>38</v>
      </c>
      <c r="B14856" s="33" t="s">
        <v>4765</v>
      </c>
      <c r="C14856" s="34">
        <v>10</v>
      </c>
      <c r="D14856" s="33" t="s">
        <v>111</v>
      </c>
      <c r="E14856" s="33" t="s">
        <v>13857</v>
      </c>
      <c r="F14856" s="35">
        <v>85122200</v>
      </c>
      <c r="G14856" s="33" t="s">
        <v>15071</v>
      </c>
      <c r="H14856" s="33">
        <v>1</v>
      </c>
      <c r="I14856" s="33">
        <v>6</v>
      </c>
      <c r="J14856" s="36">
        <v>1</v>
      </c>
      <c r="K14856" s="37">
        <v>294000</v>
      </c>
      <c r="L14856" s="38" t="s">
        <v>12</v>
      </c>
      <c r="M14856" s="38" t="s">
        <v>13</v>
      </c>
    </row>
    <row r="14857" spans="1:13" s="39" customFormat="1" ht="12.75" x14ac:dyDescent="0.2">
      <c r="A14857" s="33" t="s">
        <v>38</v>
      </c>
      <c r="B14857" s="33" t="s">
        <v>4765</v>
      </c>
      <c r="C14857" s="34">
        <v>10</v>
      </c>
      <c r="D14857" s="33" t="s">
        <v>111</v>
      </c>
      <c r="E14857" s="33" t="s">
        <v>13858</v>
      </c>
      <c r="F14857" s="35">
        <v>85122200</v>
      </c>
      <c r="G14857" s="33" t="s">
        <v>15071</v>
      </c>
      <c r="H14857" s="33">
        <v>1</v>
      </c>
      <c r="I14857" s="33">
        <v>6</v>
      </c>
      <c r="J14857" s="36">
        <v>1</v>
      </c>
      <c r="K14857" s="37">
        <v>210000</v>
      </c>
      <c r="L14857" s="38" t="s">
        <v>12</v>
      </c>
      <c r="M14857" s="38" t="s">
        <v>13</v>
      </c>
    </row>
    <row r="14858" spans="1:13" s="39" customFormat="1" ht="12.75" x14ac:dyDescent="0.2">
      <c r="A14858" s="33" t="s">
        <v>38</v>
      </c>
      <c r="B14858" s="33" t="s">
        <v>4765</v>
      </c>
      <c r="C14858" s="34">
        <v>10</v>
      </c>
      <c r="D14858" s="33" t="s">
        <v>111</v>
      </c>
      <c r="E14858" s="33" t="s">
        <v>13859</v>
      </c>
      <c r="F14858" s="35">
        <v>85122200</v>
      </c>
      <c r="G14858" s="33" t="s">
        <v>15071</v>
      </c>
      <c r="H14858" s="33">
        <v>1</v>
      </c>
      <c r="I14858" s="33">
        <v>6</v>
      </c>
      <c r="J14858" s="36">
        <v>1</v>
      </c>
      <c r="K14858" s="37">
        <v>336000</v>
      </c>
      <c r="L14858" s="38" t="s">
        <v>12</v>
      </c>
      <c r="M14858" s="38" t="s">
        <v>13</v>
      </c>
    </row>
    <row r="14859" spans="1:13" s="39" customFormat="1" ht="12.75" x14ac:dyDescent="0.2">
      <c r="A14859" s="33" t="s">
        <v>38</v>
      </c>
      <c r="B14859" s="33" t="s">
        <v>4765</v>
      </c>
      <c r="C14859" s="34">
        <v>10</v>
      </c>
      <c r="D14859" s="33" t="s">
        <v>111</v>
      </c>
      <c r="E14859" s="33" t="s">
        <v>13860</v>
      </c>
      <c r="F14859" s="35">
        <v>85122200</v>
      </c>
      <c r="G14859" s="33" t="s">
        <v>15071</v>
      </c>
      <c r="H14859" s="33">
        <v>1</v>
      </c>
      <c r="I14859" s="33">
        <v>6</v>
      </c>
      <c r="J14859" s="36">
        <v>1</v>
      </c>
      <c r="K14859" s="37">
        <v>336000</v>
      </c>
      <c r="L14859" s="38" t="s">
        <v>12</v>
      </c>
      <c r="M14859" s="38" t="s">
        <v>13</v>
      </c>
    </row>
    <row r="14860" spans="1:13" s="39" customFormat="1" ht="12.75" x14ac:dyDescent="0.2">
      <c r="A14860" s="33" t="s">
        <v>38</v>
      </c>
      <c r="B14860" s="33" t="s">
        <v>4765</v>
      </c>
      <c r="C14860" s="34">
        <v>10</v>
      </c>
      <c r="D14860" s="33" t="s">
        <v>111</v>
      </c>
      <c r="E14860" s="33" t="s">
        <v>13861</v>
      </c>
      <c r="F14860" s="35">
        <v>85122200</v>
      </c>
      <c r="G14860" s="33" t="s">
        <v>15071</v>
      </c>
      <c r="H14860" s="33">
        <v>1</v>
      </c>
      <c r="I14860" s="33">
        <v>6</v>
      </c>
      <c r="J14860" s="36">
        <v>1</v>
      </c>
      <c r="K14860" s="37">
        <v>378000</v>
      </c>
      <c r="L14860" s="38" t="s">
        <v>12</v>
      </c>
      <c r="M14860" s="38" t="s">
        <v>13</v>
      </c>
    </row>
    <row r="14861" spans="1:13" s="39" customFormat="1" ht="12.75" x14ac:dyDescent="0.2">
      <c r="A14861" s="33" t="s">
        <v>38</v>
      </c>
      <c r="B14861" s="33" t="s">
        <v>4765</v>
      </c>
      <c r="C14861" s="34">
        <v>10</v>
      </c>
      <c r="D14861" s="33" t="s">
        <v>111</v>
      </c>
      <c r="E14861" s="33" t="s">
        <v>13862</v>
      </c>
      <c r="F14861" s="35">
        <v>85122200</v>
      </c>
      <c r="G14861" s="33" t="s">
        <v>15071</v>
      </c>
      <c r="H14861" s="33">
        <v>1</v>
      </c>
      <c r="I14861" s="33">
        <v>6</v>
      </c>
      <c r="J14861" s="36">
        <v>1</v>
      </c>
      <c r="K14861" s="37">
        <v>252000</v>
      </c>
      <c r="L14861" s="38" t="s">
        <v>12</v>
      </c>
      <c r="M14861" s="38" t="s">
        <v>13</v>
      </c>
    </row>
    <row r="14862" spans="1:13" s="39" customFormat="1" ht="12.75" x14ac:dyDescent="0.2">
      <c r="A14862" s="33" t="s">
        <v>38</v>
      </c>
      <c r="B14862" s="33" t="s">
        <v>4765</v>
      </c>
      <c r="C14862" s="34">
        <v>10</v>
      </c>
      <c r="D14862" s="33" t="s">
        <v>111</v>
      </c>
      <c r="E14862" s="33" t="s">
        <v>13863</v>
      </c>
      <c r="F14862" s="35">
        <v>85122200</v>
      </c>
      <c r="G14862" s="33" t="s">
        <v>15071</v>
      </c>
      <c r="H14862" s="33">
        <v>1</v>
      </c>
      <c r="I14862" s="33">
        <v>6</v>
      </c>
      <c r="J14862" s="36">
        <v>1</v>
      </c>
      <c r="K14862" s="37">
        <v>756000</v>
      </c>
      <c r="L14862" s="38" t="s">
        <v>12</v>
      </c>
      <c r="M14862" s="38" t="s">
        <v>13</v>
      </c>
    </row>
    <row r="14863" spans="1:13" s="39" customFormat="1" ht="12.75" x14ac:dyDescent="0.2">
      <c r="A14863" s="33" t="s">
        <v>38</v>
      </c>
      <c r="B14863" s="33" t="s">
        <v>4765</v>
      </c>
      <c r="C14863" s="34">
        <v>10</v>
      </c>
      <c r="D14863" s="33" t="s">
        <v>111</v>
      </c>
      <c r="E14863" s="33" t="s">
        <v>13864</v>
      </c>
      <c r="F14863" s="35">
        <v>85122200</v>
      </c>
      <c r="G14863" s="33" t="s">
        <v>15071</v>
      </c>
      <c r="H14863" s="33">
        <v>1</v>
      </c>
      <c r="I14863" s="33">
        <v>6</v>
      </c>
      <c r="J14863" s="36">
        <v>1</v>
      </c>
      <c r="K14863" s="37">
        <v>546000</v>
      </c>
      <c r="L14863" s="38" t="s">
        <v>12</v>
      </c>
      <c r="M14863" s="38" t="s">
        <v>13</v>
      </c>
    </row>
    <row r="14864" spans="1:13" s="39" customFormat="1" ht="12.75" x14ac:dyDescent="0.2">
      <c r="A14864" s="33" t="s">
        <v>38</v>
      </c>
      <c r="B14864" s="33" t="s">
        <v>4765</v>
      </c>
      <c r="C14864" s="34">
        <v>10</v>
      </c>
      <c r="D14864" s="33" t="s">
        <v>111</v>
      </c>
      <c r="E14864" s="33" t="s">
        <v>13865</v>
      </c>
      <c r="F14864" s="35">
        <v>85122200</v>
      </c>
      <c r="G14864" s="33" t="s">
        <v>15071</v>
      </c>
      <c r="H14864" s="33">
        <v>1</v>
      </c>
      <c r="I14864" s="33">
        <v>6</v>
      </c>
      <c r="J14864" s="36">
        <v>1</v>
      </c>
      <c r="K14864" s="37">
        <v>90000</v>
      </c>
      <c r="L14864" s="38" t="s">
        <v>12</v>
      </c>
      <c r="M14864" s="38" t="s">
        <v>13</v>
      </c>
    </row>
    <row r="14865" spans="1:13" s="39" customFormat="1" ht="12.75" x14ac:dyDescent="0.2">
      <c r="A14865" s="33" t="s">
        <v>38</v>
      </c>
      <c r="B14865" s="33" t="s">
        <v>4765</v>
      </c>
      <c r="C14865" s="34">
        <v>10</v>
      </c>
      <c r="D14865" s="33" t="s">
        <v>111</v>
      </c>
      <c r="E14865" s="33" t="s">
        <v>13866</v>
      </c>
      <c r="F14865" s="35">
        <v>85122200</v>
      </c>
      <c r="G14865" s="33" t="s">
        <v>15071</v>
      </c>
      <c r="H14865" s="33">
        <v>1</v>
      </c>
      <c r="I14865" s="33">
        <v>6</v>
      </c>
      <c r="J14865" s="36">
        <v>1</v>
      </c>
      <c r="K14865" s="37">
        <v>36000</v>
      </c>
      <c r="L14865" s="38" t="s">
        <v>12</v>
      </c>
      <c r="M14865" s="38" t="s">
        <v>13</v>
      </c>
    </row>
    <row r="14866" spans="1:13" s="39" customFormat="1" ht="12.75" x14ac:dyDescent="0.2">
      <c r="A14866" s="33" t="s">
        <v>38</v>
      </c>
      <c r="B14866" s="33" t="s">
        <v>4765</v>
      </c>
      <c r="C14866" s="34">
        <v>10</v>
      </c>
      <c r="D14866" s="33" t="s">
        <v>111</v>
      </c>
      <c r="E14866" s="33" t="s">
        <v>13867</v>
      </c>
      <c r="F14866" s="35">
        <v>85122200</v>
      </c>
      <c r="G14866" s="33" t="s">
        <v>15071</v>
      </c>
      <c r="H14866" s="33">
        <v>1</v>
      </c>
      <c r="I14866" s="33">
        <v>6</v>
      </c>
      <c r="J14866" s="36">
        <v>1</v>
      </c>
      <c r="K14866" s="37">
        <v>36000</v>
      </c>
      <c r="L14866" s="38" t="s">
        <v>12</v>
      </c>
      <c r="M14866" s="38" t="s">
        <v>13</v>
      </c>
    </row>
    <row r="14867" spans="1:13" s="39" customFormat="1" ht="12.75" x14ac:dyDescent="0.2">
      <c r="A14867" s="33" t="s">
        <v>38</v>
      </c>
      <c r="B14867" s="33" t="s">
        <v>4765</v>
      </c>
      <c r="C14867" s="34">
        <v>10</v>
      </c>
      <c r="D14867" s="33" t="s">
        <v>111</v>
      </c>
      <c r="E14867" s="33" t="s">
        <v>13868</v>
      </c>
      <c r="F14867" s="35">
        <v>85122200</v>
      </c>
      <c r="G14867" s="33" t="s">
        <v>15071</v>
      </c>
      <c r="H14867" s="33">
        <v>1</v>
      </c>
      <c r="I14867" s="33">
        <v>6</v>
      </c>
      <c r="J14867" s="36">
        <v>1</v>
      </c>
      <c r="K14867" s="37">
        <v>36000</v>
      </c>
      <c r="L14867" s="38" t="s">
        <v>12</v>
      </c>
      <c r="M14867" s="38" t="s">
        <v>13</v>
      </c>
    </row>
    <row r="14868" spans="1:13" s="39" customFormat="1" ht="12.75" x14ac:dyDescent="0.2">
      <c r="A14868" s="33" t="s">
        <v>38</v>
      </c>
      <c r="B14868" s="33" t="s">
        <v>4765</v>
      </c>
      <c r="C14868" s="34">
        <v>10</v>
      </c>
      <c r="D14868" s="33" t="s">
        <v>111</v>
      </c>
      <c r="E14868" s="33" t="s">
        <v>13869</v>
      </c>
      <c r="F14868" s="35">
        <v>85122200</v>
      </c>
      <c r="G14868" s="33" t="s">
        <v>15071</v>
      </c>
      <c r="H14868" s="33">
        <v>1</v>
      </c>
      <c r="I14868" s="33">
        <v>6</v>
      </c>
      <c r="J14868" s="36">
        <v>1</v>
      </c>
      <c r="K14868" s="37">
        <v>72000</v>
      </c>
      <c r="L14868" s="38" t="s">
        <v>12</v>
      </c>
      <c r="M14868" s="38" t="s">
        <v>13</v>
      </c>
    </row>
    <row r="14869" spans="1:13" s="39" customFormat="1" ht="12.75" x14ac:dyDescent="0.2">
      <c r="A14869" s="33" t="s">
        <v>38</v>
      </c>
      <c r="B14869" s="33" t="s">
        <v>4765</v>
      </c>
      <c r="C14869" s="34">
        <v>10</v>
      </c>
      <c r="D14869" s="33" t="s">
        <v>111</v>
      </c>
      <c r="E14869" s="33" t="s">
        <v>13870</v>
      </c>
      <c r="F14869" s="35">
        <v>85122200</v>
      </c>
      <c r="G14869" s="33" t="s">
        <v>15071</v>
      </c>
      <c r="H14869" s="33">
        <v>1</v>
      </c>
      <c r="I14869" s="33">
        <v>6</v>
      </c>
      <c r="J14869" s="36">
        <v>1</v>
      </c>
      <c r="K14869" s="37">
        <v>37600</v>
      </c>
      <c r="L14869" s="38" t="s">
        <v>12</v>
      </c>
      <c r="M14869" s="38" t="s">
        <v>13</v>
      </c>
    </row>
    <row r="14870" spans="1:13" s="39" customFormat="1" ht="12.75" x14ac:dyDescent="0.2">
      <c r="A14870" s="33" t="s">
        <v>38</v>
      </c>
      <c r="B14870" s="33" t="s">
        <v>4765</v>
      </c>
      <c r="C14870" s="34">
        <v>10</v>
      </c>
      <c r="D14870" s="33" t="s">
        <v>111</v>
      </c>
      <c r="E14870" s="33" t="s">
        <v>13871</v>
      </c>
      <c r="F14870" s="35">
        <v>85122200</v>
      </c>
      <c r="G14870" s="33" t="s">
        <v>15071</v>
      </c>
      <c r="H14870" s="33">
        <v>1</v>
      </c>
      <c r="I14870" s="33">
        <v>6</v>
      </c>
      <c r="J14870" s="36">
        <v>1</v>
      </c>
      <c r="K14870" s="37">
        <v>805000</v>
      </c>
      <c r="L14870" s="38" t="s">
        <v>12</v>
      </c>
      <c r="M14870" s="38" t="s">
        <v>13</v>
      </c>
    </row>
    <row r="14871" spans="1:13" s="39" customFormat="1" ht="12.75" x14ac:dyDescent="0.2">
      <c r="A14871" s="33" t="s">
        <v>38</v>
      </c>
      <c r="B14871" s="33" t="s">
        <v>4765</v>
      </c>
      <c r="C14871" s="34">
        <v>10</v>
      </c>
      <c r="D14871" s="33" t="s">
        <v>111</v>
      </c>
      <c r="E14871" s="33" t="s">
        <v>13872</v>
      </c>
      <c r="F14871" s="35">
        <v>85122200</v>
      </c>
      <c r="G14871" s="33" t="s">
        <v>15071</v>
      </c>
      <c r="H14871" s="33">
        <v>1</v>
      </c>
      <c r="I14871" s="33">
        <v>6</v>
      </c>
      <c r="J14871" s="36">
        <v>1</v>
      </c>
      <c r="K14871" s="37">
        <v>1960000</v>
      </c>
      <c r="L14871" s="38" t="s">
        <v>12</v>
      </c>
      <c r="M14871" s="38" t="s">
        <v>13</v>
      </c>
    </row>
    <row r="14872" spans="1:13" s="39" customFormat="1" ht="12.75" x14ac:dyDescent="0.2">
      <c r="A14872" s="33" t="s">
        <v>38</v>
      </c>
      <c r="B14872" s="33" t="s">
        <v>4765</v>
      </c>
      <c r="C14872" s="34">
        <v>10</v>
      </c>
      <c r="D14872" s="33" t="s">
        <v>111</v>
      </c>
      <c r="E14872" s="33" t="s">
        <v>13873</v>
      </c>
      <c r="F14872" s="35">
        <v>85122200</v>
      </c>
      <c r="G14872" s="33" t="s">
        <v>15071</v>
      </c>
      <c r="H14872" s="33">
        <v>1</v>
      </c>
      <c r="I14872" s="33">
        <v>6</v>
      </c>
      <c r="J14872" s="36">
        <v>1</v>
      </c>
      <c r="K14872" s="37">
        <v>456000</v>
      </c>
      <c r="L14872" s="38" t="s">
        <v>12</v>
      </c>
      <c r="M14872" s="38" t="s">
        <v>13</v>
      </c>
    </row>
    <row r="14873" spans="1:13" s="39" customFormat="1" ht="12.75" x14ac:dyDescent="0.2">
      <c r="A14873" s="33" t="s">
        <v>38</v>
      </c>
      <c r="B14873" s="33" t="s">
        <v>4765</v>
      </c>
      <c r="C14873" s="34">
        <v>10</v>
      </c>
      <c r="D14873" s="33" t="s">
        <v>111</v>
      </c>
      <c r="E14873" s="33" t="s">
        <v>13874</v>
      </c>
      <c r="F14873" s="35">
        <v>85122200</v>
      </c>
      <c r="G14873" s="33" t="s">
        <v>15071</v>
      </c>
      <c r="H14873" s="33">
        <v>1</v>
      </c>
      <c r="I14873" s="33">
        <v>6</v>
      </c>
      <c r="J14873" s="36">
        <v>1</v>
      </c>
      <c r="K14873" s="37">
        <v>1050000</v>
      </c>
      <c r="L14873" s="38" t="s">
        <v>12</v>
      </c>
      <c r="M14873" s="38" t="s">
        <v>13</v>
      </c>
    </row>
    <row r="14874" spans="1:13" s="39" customFormat="1" ht="12.75" x14ac:dyDescent="0.2">
      <c r="A14874" s="33" t="s">
        <v>38</v>
      </c>
      <c r="B14874" s="33" t="s">
        <v>4765</v>
      </c>
      <c r="C14874" s="34">
        <v>10</v>
      </c>
      <c r="D14874" s="33" t="s">
        <v>111</v>
      </c>
      <c r="E14874" s="33" t="s">
        <v>13875</v>
      </c>
      <c r="F14874" s="35">
        <v>85122200</v>
      </c>
      <c r="G14874" s="33" t="s">
        <v>15071</v>
      </c>
      <c r="H14874" s="33">
        <v>1</v>
      </c>
      <c r="I14874" s="33">
        <v>6</v>
      </c>
      <c r="J14874" s="36">
        <v>1</v>
      </c>
      <c r="K14874" s="37">
        <v>840000</v>
      </c>
      <c r="L14874" s="38" t="s">
        <v>12</v>
      </c>
      <c r="M14874" s="38" t="s">
        <v>13</v>
      </c>
    </row>
    <row r="14875" spans="1:13" s="39" customFormat="1" ht="12.75" x14ac:dyDescent="0.2">
      <c r="A14875" s="33" t="s">
        <v>38</v>
      </c>
      <c r="B14875" s="33" t="s">
        <v>4765</v>
      </c>
      <c r="C14875" s="34">
        <v>10</v>
      </c>
      <c r="D14875" s="33" t="s">
        <v>111</v>
      </c>
      <c r="E14875" s="33" t="s">
        <v>13876</v>
      </c>
      <c r="F14875" s="35">
        <v>85122200</v>
      </c>
      <c r="G14875" s="33" t="s">
        <v>15071</v>
      </c>
      <c r="H14875" s="33">
        <v>1</v>
      </c>
      <c r="I14875" s="33">
        <v>6</v>
      </c>
      <c r="J14875" s="36">
        <v>1</v>
      </c>
      <c r="K14875" s="37">
        <v>336000</v>
      </c>
      <c r="L14875" s="38" t="s">
        <v>12</v>
      </c>
      <c r="M14875" s="38" t="s">
        <v>13</v>
      </c>
    </row>
    <row r="14876" spans="1:13" s="39" customFormat="1" ht="12.75" x14ac:dyDescent="0.2">
      <c r="A14876" s="33" t="s">
        <v>38</v>
      </c>
      <c r="B14876" s="33" t="s">
        <v>4765</v>
      </c>
      <c r="C14876" s="34">
        <v>10</v>
      </c>
      <c r="D14876" s="33" t="s">
        <v>111</v>
      </c>
      <c r="E14876" s="33" t="s">
        <v>13877</v>
      </c>
      <c r="F14876" s="35">
        <v>85122200</v>
      </c>
      <c r="G14876" s="33" t="s">
        <v>15071</v>
      </c>
      <c r="H14876" s="33">
        <v>1</v>
      </c>
      <c r="I14876" s="33">
        <v>6</v>
      </c>
      <c r="J14876" s="36">
        <v>1</v>
      </c>
      <c r="K14876" s="37">
        <v>285000</v>
      </c>
      <c r="L14876" s="38" t="s">
        <v>12</v>
      </c>
      <c r="M14876" s="38" t="s">
        <v>13</v>
      </c>
    </row>
    <row r="14877" spans="1:13" s="39" customFormat="1" ht="12.75" x14ac:dyDescent="0.2">
      <c r="A14877" s="33" t="s">
        <v>38</v>
      </c>
      <c r="B14877" s="33" t="s">
        <v>4765</v>
      </c>
      <c r="C14877" s="34">
        <v>10</v>
      </c>
      <c r="D14877" s="33" t="s">
        <v>111</v>
      </c>
      <c r="E14877" s="33" t="s">
        <v>13878</v>
      </c>
      <c r="F14877" s="35">
        <v>85122200</v>
      </c>
      <c r="G14877" s="33" t="s">
        <v>15071</v>
      </c>
      <c r="H14877" s="33">
        <v>1</v>
      </c>
      <c r="I14877" s="33">
        <v>6</v>
      </c>
      <c r="J14877" s="36">
        <v>1</v>
      </c>
      <c r="K14877" s="37">
        <v>285000</v>
      </c>
      <c r="L14877" s="38" t="s">
        <v>12</v>
      </c>
      <c r="M14877" s="38" t="s">
        <v>13</v>
      </c>
    </row>
    <row r="14878" spans="1:13" s="39" customFormat="1" ht="12.75" x14ac:dyDescent="0.2">
      <c r="A14878" s="33" t="s">
        <v>38</v>
      </c>
      <c r="B14878" s="33" t="s">
        <v>4765</v>
      </c>
      <c r="C14878" s="34">
        <v>10</v>
      </c>
      <c r="D14878" s="33" t="s">
        <v>111</v>
      </c>
      <c r="E14878" s="33" t="s">
        <v>13879</v>
      </c>
      <c r="F14878" s="35">
        <v>85122200</v>
      </c>
      <c r="G14878" s="33" t="s">
        <v>15071</v>
      </c>
      <c r="H14878" s="33">
        <v>1</v>
      </c>
      <c r="I14878" s="33">
        <v>6</v>
      </c>
      <c r="J14878" s="36">
        <v>1</v>
      </c>
      <c r="K14878" s="37">
        <v>420000</v>
      </c>
      <c r="L14878" s="38" t="s">
        <v>12</v>
      </c>
      <c r="M14878" s="38" t="s">
        <v>13</v>
      </c>
    </row>
    <row r="14879" spans="1:13" s="39" customFormat="1" ht="12.75" x14ac:dyDescent="0.2">
      <c r="A14879" s="33" t="s">
        <v>38</v>
      </c>
      <c r="B14879" s="33" t="s">
        <v>4765</v>
      </c>
      <c r="C14879" s="34">
        <v>10</v>
      </c>
      <c r="D14879" s="33" t="s">
        <v>111</v>
      </c>
      <c r="E14879" s="33" t="s">
        <v>13880</v>
      </c>
      <c r="F14879" s="35">
        <v>85122200</v>
      </c>
      <c r="G14879" s="33" t="s">
        <v>15071</v>
      </c>
      <c r="H14879" s="33">
        <v>1</v>
      </c>
      <c r="I14879" s="33">
        <v>6</v>
      </c>
      <c r="J14879" s="36">
        <v>1</v>
      </c>
      <c r="K14879" s="37">
        <v>525000</v>
      </c>
      <c r="L14879" s="38" t="s">
        <v>12</v>
      </c>
      <c r="M14879" s="38" t="s">
        <v>13</v>
      </c>
    </row>
    <row r="14880" spans="1:13" s="39" customFormat="1" ht="12.75" x14ac:dyDescent="0.2">
      <c r="A14880" s="33" t="s">
        <v>38</v>
      </c>
      <c r="B14880" s="33" t="s">
        <v>611</v>
      </c>
      <c r="C14880" s="34">
        <v>10</v>
      </c>
      <c r="D14880" s="33" t="s">
        <v>108</v>
      </c>
      <c r="E14880" s="33" t="s">
        <v>13881</v>
      </c>
      <c r="F14880" s="35">
        <v>72102103</v>
      </c>
      <c r="G14880" s="33" t="s">
        <v>15071</v>
      </c>
      <c r="H14880" s="33">
        <v>1</v>
      </c>
      <c r="I14880" s="33">
        <v>6</v>
      </c>
      <c r="J14880" s="36">
        <v>1</v>
      </c>
      <c r="K14880" s="37">
        <v>3250000</v>
      </c>
      <c r="L14880" s="38" t="s">
        <v>12</v>
      </c>
      <c r="M14880" s="38" t="s">
        <v>13</v>
      </c>
    </row>
    <row r="14881" spans="1:13" s="39" customFormat="1" ht="12.75" x14ac:dyDescent="0.2">
      <c r="A14881" s="33" t="s">
        <v>38</v>
      </c>
      <c r="B14881" s="33" t="s">
        <v>611</v>
      </c>
      <c r="C14881" s="34">
        <v>10</v>
      </c>
      <c r="D14881" s="33" t="s">
        <v>108</v>
      </c>
      <c r="E14881" s="33" t="s">
        <v>13882</v>
      </c>
      <c r="F14881" s="35">
        <v>72101516</v>
      </c>
      <c r="G14881" s="33" t="s">
        <v>15071</v>
      </c>
      <c r="H14881" s="33">
        <v>1</v>
      </c>
      <c r="I14881" s="33">
        <v>6</v>
      </c>
      <c r="J14881" s="36">
        <v>1</v>
      </c>
      <c r="K14881" s="37">
        <v>4760000</v>
      </c>
      <c r="L14881" s="38" t="s">
        <v>12</v>
      </c>
      <c r="M14881" s="38" t="s">
        <v>13</v>
      </c>
    </row>
    <row r="14882" spans="1:13" s="39" customFormat="1" ht="12.75" x14ac:dyDescent="0.2">
      <c r="A14882" s="33" t="s">
        <v>38</v>
      </c>
      <c r="B14882" s="33" t="s">
        <v>611</v>
      </c>
      <c r="C14882" s="34">
        <v>10</v>
      </c>
      <c r="D14882" s="33" t="s">
        <v>108</v>
      </c>
      <c r="E14882" s="33" t="s">
        <v>13883</v>
      </c>
      <c r="F14882" s="35">
        <v>41104207</v>
      </c>
      <c r="G14882" s="33" t="s">
        <v>15071</v>
      </c>
      <c r="H14882" s="33">
        <v>1</v>
      </c>
      <c r="I14882" s="33">
        <v>6</v>
      </c>
      <c r="J14882" s="36">
        <v>1</v>
      </c>
      <c r="K14882" s="37">
        <v>7863555</v>
      </c>
      <c r="L14882" s="38" t="s">
        <v>12</v>
      </c>
      <c r="M14882" s="38" t="s">
        <v>13</v>
      </c>
    </row>
    <row r="14883" spans="1:13" s="39" customFormat="1" ht="12.75" x14ac:dyDescent="0.2">
      <c r="A14883" s="33" t="s">
        <v>38</v>
      </c>
      <c r="B14883" s="33" t="s">
        <v>611</v>
      </c>
      <c r="C14883" s="34">
        <v>10</v>
      </c>
      <c r="D14883" s="33" t="s">
        <v>108</v>
      </c>
      <c r="E14883" s="33" t="s">
        <v>13884</v>
      </c>
      <c r="F14883" s="35">
        <v>41104207</v>
      </c>
      <c r="G14883" s="33" t="s">
        <v>15071</v>
      </c>
      <c r="H14883" s="33">
        <v>1</v>
      </c>
      <c r="I14883" s="33">
        <v>6</v>
      </c>
      <c r="J14883" s="36">
        <v>1</v>
      </c>
      <c r="K14883" s="37">
        <v>2606100</v>
      </c>
      <c r="L14883" s="38" t="s">
        <v>12</v>
      </c>
      <c r="M14883" s="38" t="s">
        <v>13</v>
      </c>
    </row>
    <row r="14884" spans="1:13" s="39" customFormat="1" ht="12.75" x14ac:dyDescent="0.2">
      <c r="A14884" s="33" t="s">
        <v>38</v>
      </c>
      <c r="B14884" s="33" t="s">
        <v>611</v>
      </c>
      <c r="C14884" s="34">
        <v>10</v>
      </c>
      <c r="D14884" s="33" t="s">
        <v>108</v>
      </c>
      <c r="E14884" s="33" t="s">
        <v>13885</v>
      </c>
      <c r="F14884" s="35">
        <v>72102103</v>
      </c>
      <c r="G14884" s="33" t="s">
        <v>15071</v>
      </c>
      <c r="H14884" s="33">
        <v>1</v>
      </c>
      <c r="I14884" s="33">
        <v>6</v>
      </c>
      <c r="J14884" s="36">
        <v>1</v>
      </c>
      <c r="K14884" s="37">
        <v>1625000</v>
      </c>
      <c r="L14884" s="38" t="s">
        <v>12</v>
      </c>
      <c r="M14884" s="38" t="s">
        <v>13</v>
      </c>
    </row>
    <row r="14885" spans="1:13" s="39" customFormat="1" ht="12.75" x14ac:dyDescent="0.2">
      <c r="A14885" s="33" t="s">
        <v>38</v>
      </c>
      <c r="B14885" s="33" t="s">
        <v>611</v>
      </c>
      <c r="C14885" s="34">
        <v>10</v>
      </c>
      <c r="D14885" s="33" t="s">
        <v>108</v>
      </c>
      <c r="E14885" s="33" t="s">
        <v>13886</v>
      </c>
      <c r="F14885" s="35">
        <v>0</v>
      </c>
      <c r="G14885" s="33" t="s">
        <v>15071</v>
      </c>
      <c r="H14885" s="33">
        <v>1</v>
      </c>
      <c r="I14885" s="33">
        <v>6</v>
      </c>
      <c r="J14885" s="36">
        <v>1</v>
      </c>
      <c r="K14885" s="37">
        <v>3240000</v>
      </c>
      <c r="L14885" s="38" t="s">
        <v>12</v>
      </c>
      <c r="M14885" s="38" t="s">
        <v>13</v>
      </c>
    </row>
    <row r="14886" spans="1:13" s="39" customFormat="1" ht="12.75" x14ac:dyDescent="0.2">
      <c r="A14886" s="33" t="s">
        <v>38</v>
      </c>
      <c r="B14886" s="33" t="s">
        <v>611</v>
      </c>
      <c r="C14886" s="34">
        <v>10</v>
      </c>
      <c r="D14886" s="33" t="s">
        <v>108</v>
      </c>
      <c r="E14886" s="33" t="s">
        <v>13887</v>
      </c>
      <c r="F14886" s="35">
        <v>93161600</v>
      </c>
      <c r="G14886" s="33" t="s">
        <v>15071</v>
      </c>
      <c r="H14886" s="33">
        <v>1</v>
      </c>
      <c r="I14886" s="33">
        <v>6</v>
      </c>
      <c r="J14886" s="36">
        <v>1</v>
      </c>
      <c r="K14886" s="37">
        <v>4218708</v>
      </c>
      <c r="L14886" s="38" t="s">
        <v>12</v>
      </c>
      <c r="M14886" s="38" t="s">
        <v>13</v>
      </c>
    </row>
    <row r="14887" spans="1:13" s="39" customFormat="1" ht="12.75" x14ac:dyDescent="0.2">
      <c r="A14887" s="33" t="s">
        <v>38</v>
      </c>
      <c r="B14887" s="33" t="s">
        <v>611</v>
      </c>
      <c r="C14887" s="34">
        <v>16</v>
      </c>
      <c r="D14887" s="33" t="s">
        <v>108</v>
      </c>
      <c r="E14887" s="33" t="s">
        <v>13888</v>
      </c>
      <c r="F14887" s="35">
        <v>72102103</v>
      </c>
      <c r="G14887" s="33" t="s">
        <v>15071</v>
      </c>
      <c r="H14887" s="33">
        <v>1</v>
      </c>
      <c r="I14887" s="33">
        <v>6</v>
      </c>
      <c r="J14887" s="36">
        <v>1</v>
      </c>
      <c r="K14887" s="37">
        <v>5000000</v>
      </c>
      <c r="L14887" s="38" t="s">
        <v>12</v>
      </c>
      <c r="M14887" s="38" t="s">
        <v>13</v>
      </c>
    </row>
    <row r="14888" spans="1:13" s="39" customFormat="1" ht="12.75" x14ac:dyDescent="0.2">
      <c r="A14888" s="33" t="s">
        <v>38</v>
      </c>
      <c r="B14888" s="33" t="s">
        <v>611</v>
      </c>
      <c r="C14888" s="34">
        <v>10</v>
      </c>
      <c r="D14888" s="33" t="s">
        <v>108</v>
      </c>
      <c r="E14888" s="33" t="s">
        <v>13889</v>
      </c>
      <c r="F14888" s="35">
        <v>72102103</v>
      </c>
      <c r="G14888" s="33" t="s">
        <v>15071</v>
      </c>
      <c r="H14888" s="33">
        <v>1</v>
      </c>
      <c r="I14888" s="33">
        <v>6</v>
      </c>
      <c r="J14888" s="36">
        <v>1</v>
      </c>
      <c r="K14888" s="37">
        <v>3250000</v>
      </c>
      <c r="L14888" s="38" t="s">
        <v>12</v>
      </c>
      <c r="M14888" s="38" t="s">
        <v>13</v>
      </c>
    </row>
    <row r="14889" spans="1:13" s="39" customFormat="1" ht="12.75" x14ac:dyDescent="0.2">
      <c r="A14889" s="33" t="s">
        <v>38</v>
      </c>
      <c r="B14889" s="33" t="s">
        <v>11003</v>
      </c>
      <c r="C14889" s="34">
        <v>10</v>
      </c>
      <c r="D14889" s="33" t="s">
        <v>121</v>
      </c>
      <c r="E14889" s="33" t="s">
        <v>13890</v>
      </c>
      <c r="F14889" s="35">
        <v>81112100</v>
      </c>
      <c r="G14889" s="33" t="s">
        <v>15071</v>
      </c>
      <c r="H14889" s="33">
        <v>1</v>
      </c>
      <c r="I14889" s="33">
        <v>6</v>
      </c>
      <c r="J14889" s="36">
        <v>1</v>
      </c>
      <c r="K14889" s="37">
        <v>80000000</v>
      </c>
      <c r="L14889" s="38" t="s">
        <v>12</v>
      </c>
      <c r="M14889" s="38" t="s">
        <v>13</v>
      </c>
    </row>
    <row r="14890" spans="1:13" s="39" customFormat="1" ht="12.75" x14ac:dyDescent="0.2">
      <c r="A14890" s="33" t="s">
        <v>38</v>
      </c>
      <c r="B14890" s="33" t="s">
        <v>603</v>
      </c>
      <c r="C14890" s="34">
        <v>10</v>
      </c>
      <c r="D14890" s="33" t="s">
        <v>35</v>
      </c>
      <c r="E14890" s="33" t="s">
        <v>13891</v>
      </c>
      <c r="F14890" s="35">
        <v>0</v>
      </c>
      <c r="G14890" s="33" t="s">
        <v>15071</v>
      </c>
      <c r="H14890" s="33">
        <v>1</v>
      </c>
      <c r="I14890" s="33">
        <v>6</v>
      </c>
      <c r="J14890" s="36">
        <v>1</v>
      </c>
      <c r="K14890" s="37">
        <v>172998276</v>
      </c>
      <c r="L14890" s="38" t="s">
        <v>12</v>
      </c>
      <c r="M14890" s="38" t="s">
        <v>13</v>
      </c>
    </row>
    <row r="14891" spans="1:13" s="39" customFormat="1" ht="12.75" x14ac:dyDescent="0.2">
      <c r="A14891" s="33" t="s">
        <v>62</v>
      </c>
      <c r="B14891" s="33" t="s">
        <v>221</v>
      </c>
      <c r="C14891" s="34" t="s">
        <v>22</v>
      </c>
      <c r="D14891" s="33" t="s">
        <v>76</v>
      </c>
      <c r="E14891" s="33" t="s">
        <v>76</v>
      </c>
      <c r="F14891" s="35">
        <v>0</v>
      </c>
      <c r="G14891" s="33" t="s">
        <v>313</v>
      </c>
      <c r="H14891" s="33">
        <v>1</v>
      </c>
      <c r="I14891" s="33">
        <v>11</v>
      </c>
      <c r="J14891" s="36">
        <v>1</v>
      </c>
      <c r="K14891" s="37">
        <v>3965700</v>
      </c>
      <c r="L14891" s="38" t="s">
        <v>12</v>
      </c>
      <c r="M14891" s="38" t="s">
        <v>13</v>
      </c>
    </row>
    <row r="14892" spans="1:13" s="39" customFormat="1" ht="12.75" x14ac:dyDescent="0.2">
      <c r="A14892" s="33" t="s">
        <v>55</v>
      </c>
      <c r="B14892" s="33" t="s">
        <v>342</v>
      </c>
      <c r="C14892" s="34" t="s">
        <v>22</v>
      </c>
      <c r="D14892" s="33" t="s">
        <v>249</v>
      </c>
      <c r="E14892" s="33" t="s">
        <v>249</v>
      </c>
      <c r="F14892" s="35">
        <v>0</v>
      </c>
      <c r="G14892" s="33" t="s">
        <v>313</v>
      </c>
      <c r="H14892" s="33">
        <v>1</v>
      </c>
      <c r="I14892" s="33">
        <v>11</v>
      </c>
      <c r="J14892" s="36">
        <v>1</v>
      </c>
      <c r="K14892" s="37">
        <v>4500000</v>
      </c>
      <c r="L14892" s="38" t="s">
        <v>12</v>
      </c>
      <c r="M14892" s="38" t="s">
        <v>13</v>
      </c>
    </row>
    <row r="14893" spans="1:13" s="39" customFormat="1" ht="12.75" x14ac:dyDescent="0.2">
      <c r="A14893" s="33" t="s">
        <v>57</v>
      </c>
      <c r="B14893" s="33" t="s">
        <v>342</v>
      </c>
      <c r="C14893" s="34" t="s">
        <v>22</v>
      </c>
      <c r="D14893" s="33" t="s">
        <v>249</v>
      </c>
      <c r="E14893" s="33" t="s">
        <v>249</v>
      </c>
      <c r="F14893" s="35">
        <v>0</v>
      </c>
      <c r="G14893" s="33" t="s">
        <v>313</v>
      </c>
      <c r="H14893" s="33">
        <v>1</v>
      </c>
      <c r="I14893" s="33">
        <v>11</v>
      </c>
      <c r="J14893" s="36">
        <v>1</v>
      </c>
      <c r="K14893" s="37">
        <v>5700000</v>
      </c>
      <c r="L14893" s="38" t="s">
        <v>12</v>
      </c>
      <c r="M14893" s="38" t="s">
        <v>13</v>
      </c>
    </row>
    <row r="14894" spans="1:13" s="39" customFormat="1" ht="12.75" x14ac:dyDescent="0.2">
      <c r="A14894" s="33" t="s">
        <v>60</v>
      </c>
      <c r="B14894" s="33" t="s">
        <v>342</v>
      </c>
      <c r="C14894" s="34" t="s">
        <v>22</v>
      </c>
      <c r="D14894" s="33" t="s">
        <v>249</v>
      </c>
      <c r="E14894" s="33" t="s">
        <v>249</v>
      </c>
      <c r="F14894" s="35">
        <v>0</v>
      </c>
      <c r="G14894" s="33" t="s">
        <v>313</v>
      </c>
      <c r="H14894" s="33">
        <v>1</v>
      </c>
      <c r="I14894" s="33">
        <v>11</v>
      </c>
      <c r="J14894" s="36">
        <v>1</v>
      </c>
      <c r="K14894" s="37">
        <v>1200000</v>
      </c>
      <c r="L14894" s="38" t="s">
        <v>12</v>
      </c>
      <c r="M14894" s="38" t="s">
        <v>13</v>
      </c>
    </row>
    <row r="14895" spans="1:13" s="39" customFormat="1" ht="12.75" x14ac:dyDescent="0.2">
      <c r="A14895" s="33" t="s">
        <v>62</v>
      </c>
      <c r="B14895" s="33" t="s">
        <v>342</v>
      </c>
      <c r="C14895" s="34" t="s">
        <v>22</v>
      </c>
      <c r="D14895" s="33" t="s">
        <v>249</v>
      </c>
      <c r="E14895" s="33" t="s">
        <v>249</v>
      </c>
      <c r="F14895" s="35">
        <v>0</v>
      </c>
      <c r="G14895" s="33" t="s">
        <v>313</v>
      </c>
      <c r="H14895" s="33">
        <v>1</v>
      </c>
      <c r="I14895" s="33">
        <v>11</v>
      </c>
      <c r="J14895" s="36">
        <v>1</v>
      </c>
      <c r="K14895" s="37">
        <v>5000000</v>
      </c>
      <c r="L14895" s="38" t="s">
        <v>12</v>
      </c>
      <c r="M14895" s="38" t="s">
        <v>13</v>
      </c>
    </row>
    <row r="14896" spans="1:13" s="39" customFormat="1" ht="12.75" x14ac:dyDescent="0.2">
      <c r="A14896" s="33" t="s">
        <v>63</v>
      </c>
      <c r="B14896" s="33" t="s">
        <v>342</v>
      </c>
      <c r="C14896" s="34" t="s">
        <v>22</v>
      </c>
      <c r="D14896" s="33" t="s">
        <v>249</v>
      </c>
      <c r="E14896" s="33" t="s">
        <v>249</v>
      </c>
      <c r="F14896" s="35">
        <v>0</v>
      </c>
      <c r="G14896" s="33" t="s">
        <v>313</v>
      </c>
      <c r="H14896" s="33">
        <v>1</v>
      </c>
      <c r="I14896" s="33">
        <v>11</v>
      </c>
      <c r="J14896" s="36">
        <v>1</v>
      </c>
      <c r="K14896" s="37">
        <v>2600000</v>
      </c>
      <c r="L14896" s="38" t="s">
        <v>12</v>
      </c>
      <c r="M14896" s="38" t="s">
        <v>13</v>
      </c>
    </row>
    <row r="14897" spans="1:13" s="39" customFormat="1" ht="12.75" x14ac:dyDescent="0.2">
      <c r="A14897" s="33" t="s">
        <v>180</v>
      </c>
      <c r="B14897" s="33" t="s">
        <v>342</v>
      </c>
      <c r="C14897" s="34" t="s">
        <v>22</v>
      </c>
      <c r="D14897" s="33" t="s">
        <v>249</v>
      </c>
      <c r="E14897" s="33" t="s">
        <v>249</v>
      </c>
      <c r="F14897" s="35">
        <v>0</v>
      </c>
      <c r="G14897" s="33" t="s">
        <v>313</v>
      </c>
      <c r="H14897" s="33">
        <v>1</v>
      </c>
      <c r="I14897" s="33">
        <v>11</v>
      </c>
      <c r="J14897" s="36">
        <v>1</v>
      </c>
      <c r="K14897" s="37">
        <v>11380000</v>
      </c>
      <c r="L14897" s="38" t="s">
        <v>12</v>
      </c>
      <c r="M14897" s="38" t="s">
        <v>13</v>
      </c>
    </row>
    <row r="14898" spans="1:13" s="39" customFormat="1" ht="12.75" x14ac:dyDescent="0.2">
      <c r="A14898" s="33" t="s">
        <v>179</v>
      </c>
      <c r="B14898" s="33" t="s">
        <v>342</v>
      </c>
      <c r="C14898" s="34" t="s">
        <v>22</v>
      </c>
      <c r="D14898" s="33" t="s">
        <v>249</v>
      </c>
      <c r="E14898" s="33" t="s">
        <v>249</v>
      </c>
      <c r="F14898" s="35">
        <v>0</v>
      </c>
      <c r="G14898" s="33" t="s">
        <v>313</v>
      </c>
      <c r="H14898" s="33">
        <v>1</v>
      </c>
      <c r="I14898" s="33">
        <v>11</v>
      </c>
      <c r="J14898" s="36">
        <v>1</v>
      </c>
      <c r="K14898" s="37">
        <v>15000000</v>
      </c>
      <c r="L14898" s="38" t="s">
        <v>12</v>
      </c>
      <c r="M14898" s="38" t="s">
        <v>13</v>
      </c>
    </row>
    <row r="14899" spans="1:13" s="39" customFormat="1" ht="12.75" x14ac:dyDescent="0.2">
      <c r="A14899" s="33" t="s">
        <v>178</v>
      </c>
      <c r="B14899" s="33" t="s">
        <v>342</v>
      </c>
      <c r="C14899" s="34" t="s">
        <v>22</v>
      </c>
      <c r="D14899" s="33" t="s">
        <v>249</v>
      </c>
      <c r="E14899" s="33" t="s">
        <v>249</v>
      </c>
      <c r="F14899" s="35">
        <v>0</v>
      </c>
      <c r="G14899" s="33" t="s">
        <v>313</v>
      </c>
      <c r="H14899" s="33">
        <v>1</v>
      </c>
      <c r="I14899" s="33">
        <v>11</v>
      </c>
      <c r="J14899" s="36">
        <v>1</v>
      </c>
      <c r="K14899" s="37">
        <v>4900000</v>
      </c>
      <c r="L14899" s="38" t="s">
        <v>12</v>
      </c>
      <c r="M14899" s="38" t="s">
        <v>13</v>
      </c>
    </row>
    <row r="14900" spans="1:13" s="39" customFormat="1" ht="12.75" x14ac:dyDescent="0.2">
      <c r="A14900" s="33" t="s">
        <v>178</v>
      </c>
      <c r="B14900" s="33" t="s">
        <v>245</v>
      </c>
      <c r="C14900" s="34" t="s">
        <v>22</v>
      </c>
      <c r="D14900" s="33" t="s">
        <v>246</v>
      </c>
      <c r="E14900" s="33" t="s">
        <v>246</v>
      </c>
      <c r="F14900" s="35">
        <v>0</v>
      </c>
      <c r="G14900" s="33" t="s">
        <v>313</v>
      </c>
      <c r="H14900" s="33">
        <v>1</v>
      </c>
      <c r="I14900" s="33">
        <v>11</v>
      </c>
      <c r="J14900" s="36">
        <v>1</v>
      </c>
      <c r="K14900" s="37">
        <v>700000</v>
      </c>
      <c r="L14900" s="38" t="s">
        <v>12</v>
      </c>
      <c r="M14900" s="38" t="s">
        <v>13</v>
      </c>
    </row>
    <row r="14901" spans="1:13" s="39" customFormat="1" ht="12.75" x14ac:dyDescent="0.2">
      <c r="A14901" s="33" t="s">
        <v>55</v>
      </c>
      <c r="B14901" s="33" t="s">
        <v>248</v>
      </c>
      <c r="C14901" s="34" t="s">
        <v>22</v>
      </c>
      <c r="D14901" s="33" t="s">
        <v>249</v>
      </c>
      <c r="E14901" s="33" t="s">
        <v>249</v>
      </c>
      <c r="F14901" s="35">
        <v>0</v>
      </c>
      <c r="G14901" s="33" t="s">
        <v>313</v>
      </c>
      <c r="H14901" s="33">
        <v>1</v>
      </c>
      <c r="I14901" s="33">
        <v>11</v>
      </c>
      <c r="J14901" s="36">
        <v>1</v>
      </c>
      <c r="K14901" s="37">
        <v>25500000</v>
      </c>
      <c r="L14901" s="38" t="s">
        <v>12</v>
      </c>
      <c r="M14901" s="38" t="s">
        <v>13</v>
      </c>
    </row>
    <row r="14902" spans="1:13" s="39" customFormat="1" ht="12.75" x14ac:dyDescent="0.2">
      <c r="A14902" s="33" t="s">
        <v>57</v>
      </c>
      <c r="B14902" s="33" t="s">
        <v>248</v>
      </c>
      <c r="C14902" s="34" t="s">
        <v>22</v>
      </c>
      <c r="D14902" s="33" t="s">
        <v>249</v>
      </c>
      <c r="E14902" s="33" t="s">
        <v>249</v>
      </c>
      <c r="F14902" s="35">
        <v>0</v>
      </c>
      <c r="G14902" s="33" t="s">
        <v>313</v>
      </c>
      <c r="H14902" s="33">
        <v>1</v>
      </c>
      <c r="I14902" s="33">
        <v>11</v>
      </c>
      <c r="J14902" s="36">
        <v>1</v>
      </c>
      <c r="K14902" s="37">
        <v>24300000</v>
      </c>
      <c r="L14902" s="38" t="s">
        <v>12</v>
      </c>
      <c r="M14902" s="38" t="s">
        <v>13</v>
      </c>
    </row>
    <row r="14903" spans="1:13" s="39" customFormat="1" ht="12.75" x14ac:dyDescent="0.2">
      <c r="A14903" s="33" t="s">
        <v>60</v>
      </c>
      <c r="B14903" s="33" t="s">
        <v>248</v>
      </c>
      <c r="C14903" s="34" t="s">
        <v>22</v>
      </c>
      <c r="D14903" s="33" t="s">
        <v>249</v>
      </c>
      <c r="E14903" s="33" t="s">
        <v>249</v>
      </c>
      <c r="F14903" s="35">
        <v>0</v>
      </c>
      <c r="G14903" s="33" t="s">
        <v>313</v>
      </c>
      <c r="H14903" s="33">
        <v>1</v>
      </c>
      <c r="I14903" s="33">
        <v>11</v>
      </c>
      <c r="J14903" s="36">
        <v>1</v>
      </c>
      <c r="K14903" s="37">
        <v>48786120</v>
      </c>
      <c r="L14903" s="38" t="s">
        <v>12</v>
      </c>
      <c r="M14903" s="38" t="s">
        <v>13</v>
      </c>
    </row>
    <row r="14904" spans="1:13" s="39" customFormat="1" ht="12.75" x14ac:dyDescent="0.2">
      <c r="A14904" s="33" t="s">
        <v>62</v>
      </c>
      <c r="B14904" s="33" t="s">
        <v>248</v>
      </c>
      <c r="C14904" s="34" t="s">
        <v>22</v>
      </c>
      <c r="D14904" s="33" t="s">
        <v>249</v>
      </c>
      <c r="E14904" s="33" t="s">
        <v>249</v>
      </c>
      <c r="F14904" s="35">
        <v>0</v>
      </c>
      <c r="G14904" s="33" t="s">
        <v>313</v>
      </c>
      <c r="H14904" s="33">
        <v>1</v>
      </c>
      <c r="I14904" s="33">
        <v>11</v>
      </c>
      <c r="J14904" s="36">
        <v>1</v>
      </c>
      <c r="K14904" s="37">
        <v>31000000</v>
      </c>
      <c r="L14904" s="38" t="s">
        <v>12</v>
      </c>
      <c r="M14904" s="38" t="s">
        <v>13</v>
      </c>
    </row>
    <row r="14905" spans="1:13" s="39" customFormat="1" ht="12.75" x14ac:dyDescent="0.2">
      <c r="A14905" s="33" t="s">
        <v>63</v>
      </c>
      <c r="B14905" s="33" t="s">
        <v>248</v>
      </c>
      <c r="C14905" s="34" t="s">
        <v>22</v>
      </c>
      <c r="D14905" s="33" t="s">
        <v>249</v>
      </c>
      <c r="E14905" s="33" t="s">
        <v>249</v>
      </c>
      <c r="F14905" s="35">
        <v>0</v>
      </c>
      <c r="G14905" s="33" t="s">
        <v>313</v>
      </c>
      <c r="H14905" s="33">
        <v>1</v>
      </c>
      <c r="I14905" s="33">
        <v>11</v>
      </c>
      <c r="J14905" s="36">
        <v>1</v>
      </c>
      <c r="K14905" s="37">
        <v>13400000</v>
      </c>
      <c r="L14905" s="38" t="s">
        <v>12</v>
      </c>
      <c r="M14905" s="38" t="s">
        <v>13</v>
      </c>
    </row>
    <row r="14906" spans="1:13" s="39" customFormat="1" ht="12.75" x14ac:dyDescent="0.2">
      <c r="A14906" s="33" t="s">
        <v>180</v>
      </c>
      <c r="B14906" s="33" t="s">
        <v>248</v>
      </c>
      <c r="C14906" s="34" t="s">
        <v>22</v>
      </c>
      <c r="D14906" s="33" t="s">
        <v>249</v>
      </c>
      <c r="E14906" s="33" t="s">
        <v>249</v>
      </c>
      <c r="F14906" s="35">
        <v>0</v>
      </c>
      <c r="G14906" s="33" t="s">
        <v>313</v>
      </c>
      <c r="H14906" s="33">
        <v>1</v>
      </c>
      <c r="I14906" s="33">
        <v>11</v>
      </c>
      <c r="J14906" s="36">
        <v>1</v>
      </c>
      <c r="K14906" s="37">
        <v>72420000</v>
      </c>
      <c r="L14906" s="38" t="s">
        <v>12</v>
      </c>
      <c r="M14906" s="38" t="s">
        <v>13</v>
      </c>
    </row>
    <row r="14907" spans="1:13" s="39" customFormat="1" ht="12.75" x14ac:dyDescent="0.2">
      <c r="A14907" s="33" t="s">
        <v>179</v>
      </c>
      <c r="B14907" s="33" t="s">
        <v>248</v>
      </c>
      <c r="C14907" s="34" t="s">
        <v>22</v>
      </c>
      <c r="D14907" s="33" t="s">
        <v>249</v>
      </c>
      <c r="E14907" s="33" t="s">
        <v>249</v>
      </c>
      <c r="F14907" s="35">
        <v>0</v>
      </c>
      <c r="G14907" s="33" t="s">
        <v>313</v>
      </c>
      <c r="H14907" s="33">
        <v>1</v>
      </c>
      <c r="I14907" s="33">
        <v>11</v>
      </c>
      <c r="J14907" s="36">
        <v>1</v>
      </c>
      <c r="K14907" s="37">
        <v>60000000</v>
      </c>
      <c r="L14907" s="38" t="s">
        <v>12</v>
      </c>
      <c r="M14907" s="38" t="s">
        <v>13</v>
      </c>
    </row>
    <row r="14908" spans="1:13" s="39" customFormat="1" ht="12.75" x14ac:dyDescent="0.2">
      <c r="A14908" s="33" t="s">
        <v>178</v>
      </c>
      <c r="B14908" s="33" t="s">
        <v>248</v>
      </c>
      <c r="C14908" s="34" t="s">
        <v>22</v>
      </c>
      <c r="D14908" s="33" t="s">
        <v>249</v>
      </c>
      <c r="E14908" s="33" t="s">
        <v>249</v>
      </c>
      <c r="F14908" s="35">
        <v>0</v>
      </c>
      <c r="G14908" s="33" t="s">
        <v>313</v>
      </c>
      <c r="H14908" s="33">
        <v>1</v>
      </c>
      <c r="I14908" s="33">
        <v>11</v>
      </c>
      <c r="J14908" s="36">
        <v>1</v>
      </c>
      <c r="K14908" s="37">
        <v>40400000</v>
      </c>
      <c r="L14908" s="38" t="s">
        <v>12</v>
      </c>
      <c r="M14908" s="38" t="s">
        <v>13</v>
      </c>
    </row>
    <row r="14909" spans="1:13" s="39" customFormat="1" ht="12.75" x14ac:dyDescent="0.2">
      <c r="A14909" s="33" t="s">
        <v>370</v>
      </c>
      <c r="B14909" s="33" t="s">
        <v>344</v>
      </c>
      <c r="C14909" s="34" t="s">
        <v>22</v>
      </c>
      <c r="D14909" s="33" t="s">
        <v>43</v>
      </c>
      <c r="E14909" s="33" t="s">
        <v>484</v>
      </c>
      <c r="F14909" s="35">
        <v>0</v>
      </c>
      <c r="G14909" s="33" t="s">
        <v>313</v>
      </c>
      <c r="H14909" s="33">
        <v>1</v>
      </c>
      <c r="I14909" s="33">
        <v>11</v>
      </c>
      <c r="J14909" s="36">
        <v>1</v>
      </c>
      <c r="K14909" s="37">
        <v>50225105</v>
      </c>
      <c r="L14909" s="38" t="s">
        <v>12</v>
      </c>
      <c r="M14909" s="38" t="s">
        <v>13</v>
      </c>
    </row>
    <row r="14910" spans="1:13" s="39" customFormat="1" ht="12.75" x14ac:dyDescent="0.2">
      <c r="A14910" s="33" t="s">
        <v>370</v>
      </c>
      <c r="B14910" s="33" t="s">
        <v>215</v>
      </c>
      <c r="C14910" s="34" t="s">
        <v>22</v>
      </c>
      <c r="D14910" s="33" t="s">
        <v>73</v>
      </c>
      <c r="E14910" s="33" t="s">
        <v>485</v>
      </c>
      <c r="F14910" s="35">
        <v>0</v>
      </c>
      <c r="G14910" s="33" t="s">
        <v>313</v>
      </c>
      <c r="H14910" s="33">
        <v>1</v>
      </c>
      <c r="I14910" s="33">
        <v>11</v>
      </c>
      <c r="J14910" s="36">
        <v>1</v>
      </c>
      <c r="K14910" s="37">
        <v>36642756</v>
      </c>
      <c r="L14910" s="38" t="s">
        <v>12</v>
      </c>
      <c r="M14910" s="38" t="s">
        <v>13</v>
      </c>
    </row>
    <row r="14911" spans="1:13" s="39" customFormat="1" ht="12.75" x14ac:dyDescent="0.2">
      <c r="A14911" s="33" t="s">
        <v>370</v>
      </c>
      <c r="B14911" s="33" t="s">
        <v>215</v>
      </c>
      <c r="C14911" s="34" t="s">
        <v>478</v>
      </c>
      <c r="D14911" s="33" t="s">
        <v>73</v>
      </c>
      <c r="E14911" s="33" t="s">
        <v>485</v>
      </c>
      <c r="F14911" s="35">
        <v>0</v>
      </c>
      <c r="G14911" s="33" t="s">
        <v>313</v>
      </c>
      <c r="H14911" s="33">
        <v>1</v>
      </c>
      <c r="I14911" s="33">
        <v>11</v>
      </c>
      <c r="J14911" s="36">
        <v>1</v>
      </c>
      <c r="K14911" s="37">
        <v>0.36</v>
      </c>
      <c r="L14911" s="38" t="s">
        <v>12</v>
      </c>
      <c r="M14911" s="38" t="s">
        <v>13</v>
      </c>
    </row>
    <row r="14912" spans="1:13" s="39" customFormat="1" ht="12.75" x14ac:dyDescent="0.2">
      <c r="A14912" s="33" t="s">
        <v>370</v>
      </c>
      <c r="B14912" s="33" t="s">
        <v>470</v>
      </c>
      <c r="C14912" s="34" t="s">
        <v>22</v>
      </c>
      <c r="D14912" s="33" t="s">
        <v>480</v>
      </c>
      <c r="E14912" s="33" t="s">
        <v>486</v>
      </c>
      <c r="F14912" s="35">
        <v>0</v>
      </c>
      <c r="G14912" s="33" t="s">
        <v>313</v>
      </c>
      <c r="H14912" s="33">
        <v>1</v>
      </c>
      <c r="I14912" s="33">
        <v>11</v>
      </c>
      <c r="J14912" s="36">
        <v>1</v>
      </c>
      <c r="K14912" s="37">
        <v>7048929</v>
      </c>
      <c r="L14912" s="38" t="s">
        <v>12</v>
      </c>
      <c r="M14912" s="38" t="s">
        <v>13</v>
      </c>
    </row>
    <row r="14913" spans="1:13" s="39" customFormat="1" ht="12.75" x14ac:dyDescent="0.2">
      <c r="A14913" s="33" t="s">
        <v>370</v>
      </c>
      <c r="B14913" s="33" t="s">
        <v>471</v>
      </c>
      <c r="C14913" s="34" t="s">
        <v>22</v>
      </c>
      <c r="D14913" s="33" t="s">
        <v>14</v>
      </c>
      <c r="E14913" s="33" t="s">
        <v>487</v>
      </c>
      <c r="F14913" s="35">
        <v>0</v>
      </c>
      <c r="G14913" s="33" t="s">
        <v>313</v>
      </c>
      <c r="H14913" s="33">
        <v>1</v>
      </c>
      <c r="I14913" s="33">
        <v>11</v>
      </c>
      <c r="J14913" s="36">
        <v>1</v>
      </c>
      <c r="K14913" s="37">
        <v>1377180.08</v>
      </c>
      <c r="L14913" s="38" t="s">
        <v>12</v>
      </c>
      <c r="M14913" s="38" t="s">
        <v>13</v>
      </c>
    </row>
    <row r="14914" spans="1:13" s="39" customFormat="1" ht="12.75" x14ac:dyDescent="0.2">
      <c r="A14914" s="33" t="s">
        <v>370</v>
      </c>
      <c r="B14914" s="33" t="s">
        <v>472</v>
      </c>
      <c r="C14914" s="34" t="s">
        <v>22</v>
      </c>
      <c r="D14914" s="33" t="s">
        <v>439</v>
      </c>
      <c r="E14914" s="33" t="s">
        <v>488</v>
      </c>
      <c r="F14914" s="35">
        <v>0</v>
      </c>
      <c r="G14914" s="33" t="s">
        <v>313</v>
      </c>
      <c r="H14914" s="33">
        <v>1</v>
      </c>
      <c r="I14914" s="33">
        <v>11</v>
      </c>
      <c r="J14914" s="36">
        <v>1</v>
      </c>
      <c r="K14914" s="37">
        <v>10919723</v>
      </c>
      <c r="L14914" s="38" t="s">
        <v>12</v>
      </c>
      <c r="M14914" s="38" t="s">
        <v>13</v>
      </c>
    </row>
    <row r="14915" spans="1:13" s="39" customFormat="1" ht="12.75" x14ac:dyDescent="0.2">
      <c r="A14915" s="33" t="s">
        <v>370</v>
      </c>
      <c r="B14915" s="33" t="s">
        <v>473</v>
      </c>
      <c r="C14915" s="34" t="s">
        <v>22</v>
      </c>
      <c r="D14915" s="33" t="s">
        <v>440</v>
      </c>
      <c r="E14915" s="33" t="s">
        <v>489</v>
      </c>
      <c r="F14915" s="35">
        <v>0</v>
      </c>
      <c r="G14915" s="33" t="s">
        <v>313</v>
      </c>
      <c r="H14915" s="33">
        <v>1</v>
      </c>
      <c r="I14915" s="33">
        <v>11</v>
      </c>
      <c r="J14915" s="36">
        <v>1</v>
      </c>
      <c r="K14915" s="37">
        <v>2433943</v>
      </c>
      <c r="L14915" s="38" t="s">
        <v>12</v>
      </c>
      <c r="M14915" s="38" t="s">
        <v>13</v>
      </c>
    </row>
    <row r="14916" spans="1:13" s="39" customFormat="1" ht="12.75" x14ac:dyDescent="0.2">
      <c r="A14916" s="33" t="s">
        <v>370</v>
      </c>
      <c r="B14916" s="33" t="s">
        <v>345</v>
      </c>
      <c r="C14916" s="34" t="s">
        <v>22</v>
      </c>
      <c r="D14916" s="33" t="s">
        <v>115</v>
      </c>
      <c r="E14916" s="33" t="s">
        <v>490</v>
      </c>
      <c r="F14916" s="35">
        <v>0</v>
      </c>
      <c r="G14916" s="33" t="s">
        <v>313</v>
      </c>
      <c r="H14916" s="33">
        <v>1</v>
      </c>
      <c r="I14916" s="33">
        <v>11</v>
      </c>
      <c r="J14916" s="36">
        <v>1</v>
      </c>
      <c r="K14916" s="37">
        <v>324444</v>
      </c>
      <c r="L14916" s="38" t="s">
        <v>12</v>
      </c>
      <c r="M14916" s="38" t="s">
        <v>13</v>
      </c>
    </row>
    <row r="14917" spans="1:13" s="39" customFormat="1" ht="12.75" x14ac:dyDescent="0.2">
      <c r="A14917" s="33" t="s">
        <v>370</v>
      </c>
      <c r="B14917" s="33" t="s">
        <v>346</v>
      </c>
      <c r="C14917" s="34" t="s">
        <v>22</v>
      </c>
      <c r="D14917" s="33" t="s">
        <v>78</v>
      </c>
      <c r="E14917" s="33" t="s">
        <v>491</v>
      </c>
      <c r="F14917" s="35">
        <v>0</v>
      </c>
      <c r="G14917" s="33" t="s">
        <v>313</v>
      </c>
      <c r="H14917" s="33">
        <v>1</v>
      </c>
      <c r="I14917" s="33">
        <v>11</v>
      </c>
      <c r="J14917" s="36">
        <v>1</v>
      </c>
      <c r="K14917" s="37">
        <v>15000</v>
      </c>
      <c r="L14917" s="38" t="s">
        <v>12</v>
      </c>
      <c r="M14917" s="38" t="s">
        <v>13</v>
      </c>
    </row>
    <row r="14918" spans="1:13" s="39" customFormat="1" ht="12.75" x14ac:dyDescent="0.2">
      <c r="A14918" s="33" t="s">
        <v>370</v>
      </c>
      <c r="B14918" s="33" t="s">
        <v>216</v>
      </c>
      <c r="C14918" s="34" t="s">
        <v>22</v>
      </c>
      <c r="D14918" s="33" t="s">
        <v>79</v>
      </c>
      <c r="E14918" s="33" t="s">
        <v>492</v>
      </c>
      <c r="F14918" s="35">
        <v>0</v>
      </c>
      <c r="G14918" s="33" t="s">
        <v>313</v>
      </c>
      <c r="H14918" s="33">
        <v>1</v>
      </c>
      <c r="I14918" s="33">
        <v>11</v>
      </c>
      <c r="J14918" s="36">
        <v>1</v>
      </c>
      <c r="K14918" s="37">
        <v>2619007</v>
      </c>
      <c r="L14918" s="38" t="s">
        <v>12</v>
      </c>
      <c r="M14918" s="38" t="s">
        <v>13</v>
      </c>
    </row>
    <row r="14919" spans="1:13" s="39" customFormat="1" ht="12.75" x14ac:dyDescent="0.2">
      <c r="A14919" s="33" t="s">
        <v>370</v>
      </c>
      <c r="B14919" s="33" t="s">
        <v>474</v>
      </c>
      <c r="C14919" s="34" t="s">
        <v>22</v>
      </c>
      <c r="D14919" s="33" t="s">
        <v>441</v>
      </c>
      <c r="E14919" s="33" t="s">
        <v>493</v>
      </c>
      <c r="F14919" s="35">
        <v>0</v>
      </c>
      <c r="G14919" s="33" t="s">
        <v>313</v>
      </c>
      <c r="H14919" s="33">
        <v>1</v>
      </c>
      <c r="I14919" s="33">
        <v>11</v>
      </c>
      <c r="J14919" s="36">
        <v>1</v>
      </c>
      <c r="K14919" s="37">
        <v>550</v>
      </c>
      <c r="L14919" s="38" t="s">
        <v>12</v>
      </c>
      <c r="M14919" s="38" t="s">
        <v>13</v>
      </c>
    </row>
    <row r="14920" spans="1:13" s="39" customFormat="1" ht="12.75" x14ac:dyDescent="0.2">
      <c r="A14920" s="33" t="s">
        <v>370</v>
      </c>
      <c r="B14920" s="33" t="s">
        <v>217</v>
      </c>
      <c r="C14920" s="34" t="s">
        <v>22</v>
      </c>
      <c r="D14920" s="33" t="s">
        <v>80</v>
      </c>
      <c r="E14920" s="33" t="s">
        <v>494</v>
      </c>
      <c r="F14920" s="35">
        <v>0</v>
      </c>
      <c r="G14920" s="33" t="s">
        <v>313</v>
      </c>
      <c r="H14920" s="33">
        <v>1</v>
      </c>
      <c r="I14920" s="33">
        <v>11</v>
      </c>
      <c r="J14920" s="36">
        <v>1</v>
      </c>
      <c r="K14920" s="37">
        <v>166979250</v>
      </c>
      <c r="L14920" s="38" t="s">
        <v>12</v>
      </c>
      <c r="M14920" s="38" t="s">
        <v>13</v>
      </c>
    </row>
    <row r="14921" spans="1:13" s="39" customFormat="1" ht="12.75" x14ac:dyDescent="0.2">
      <c r="A14921" s="33" t="s">
        <v>370</v>
      </c>
      <c r="B14921" s="33" t="s">
        <v>347</v>
      </c>
      <c r="C14921" s="34" t="s">
        <v>22</v>
      </c>
      <c r="D14921" s="33" t="s">
        <v>81</v>
      </c>
      <c r="E14921" s="33" t="s">
        <v>495</v>
      </c>
      <c r="F14921" s="35">
        <v>0</v>
      </c>
      <c r="G14921" s="33" t="s">
        <v>313</v>
      </c>
      <c r="H14921" s="33">
        <v>1</v>
      </c>
      <c r="I14921" s="33">
        <v>11</v>
      </c>
      <c r="J14921" s="36">
        <v>1</v>
      </c>
      <c r="K14921" s="37">
        <v>949778.75</v>
      </c>
      <c r="L14921" s="38" t="s">
        <v>12</v>
      </c>
      <c r="M14921" s="38" t="s">
        <v>13</v>
      </c>
    </row>
    <row r="14922" spans="1:13" s="39" customFormat="1" ht="12.75" x14ac:dyDescent="0.2">
      <c r="A14922" s="33" t="s">
        <v>370</v>
      </c>
      <c r="B14922" s="33" t="s">
        <v>218</v>
      </c>
      <c r="C14922" s="34" t="s">
        <v>22</v>
      </c>
      <c r="D14922" s="33" t="s">
        <v>82</v>
      </c>
      <c r="E14922" s="33" t="s">
        <v>496</v>
      </c>
      <c r="F14922" s="35">
        <v>0</v>
      </c>
      <c r="G14922" s="33" t="s">
        <v>313</v>
      </c>
      <c r="H14922" s="33">
        <v>1</v>
      </c>
      <c r="I14922" s="33">
        <v>11</v>
      </c>
      <c r="J14922" s="36">
        <v>1</v>
      </c>
      <c r="K14922" s="37">
        <v>51673853.039999999</v>
      </c>
      <c r="L14922" s="38" t="s">
        <v>12</v>
      </c>
      <c r="M14922" s="38" t="s">
        <v>13</v>
      </c>
    </row>
    <row r="14923" spans="1:13" s="39" customFormat="1" ht="12.75" x14ac:dyDescent="0.2">
      <c r="A14923" s="33" t="s">
        <v>370</v>
      </c>
      <c r="B14923" s="33" t="s">
        <v>475</v>
      </c>
      <c r="C14923" s="34" t="s">
        <v>22</v>
      </c>
      <c r="D14923" s="33" t="s">
        <v>481</v>
      </c>
      <c r="E14923" s="33" t="s">
        <v>497</v>
      </c>
      <c r="F14923" s="35">
        <v>0</v>
      </c>
      <c r="G14923" s="33" t="s">
        <v>313</v>
      </c>
      <c r="H14923" s="33">
        <v>1</v>
      </c>
      <c r="I14923" s="33">
        <v>11</v>
      </c>
      <c r="J14923" s="36">
        <v>1</v>
      </c>
      <c r="K14923" s="37">
        <v>1149000</v>
      </c>
      <c r="L14923" s="38" t="s">
        <v>12</v>
      </c>
      <c r="M14923" s="38" t="s">
        <v>13</v>
      </c>
    </row>
    <row r="14924" spans="1:13" s="39" customFormat="1" ht="12.75" x14ac:dyDescent="0.2">
      <c r="A14924" s="33" t="s">
        <v>370</v>
      </c>
      <c r="B14924" s="33" t="s">
        <v>219</v>
      </c>
      <c r="C14924" s="34" t="s">
        <v>22</v>
      </c>
      <c r="D14924" s="33" t="s">
        <v>74</v>
      </c>
      <c r="E14924" s="33" t="s">
        <v>498</v>
      </c>
      <c r="F14924" s="35">
        <v>0</v>
      </c>
      <c r="G14924" s="33" t="s">
        <v>313</v>
      </c>
      <c r="H14924" s="33">
        <v>1</v>
      </c>
      <c r="I14924" s="33">
        <v>11</v>
      </c>
      <c r="J14924" s="36">
        <v>1</v>
      </c>
      <c r="K14924" s="37">
        <v>62915263.390000001</v>
      </c>
      <c r="L14924" s="38" t="s">
        <v>12</v>
      </c>
      <c r="M14924" s="38" t="s">
        <v>13</v>
      </c>
    </row>
    <row r="14925" spans="1:13" s="39" customFormat="1" ht="12.75" x14ac:dyDescent="0.2">
      <c r="A14925" s="33" t="s">
        <v>370</v>
      </c>
      <c r="B14925" s="33" t="s">
        <v>220</v>
      </c>
      <c r="C14925" s="34" t="s">
        <v>22</v>
      </c>
      <c r="D14925" s="33" t="s">
        <v>75</v>
      </c>
      <c r="E14925" s="33" t="s">
        <v>499</v>
      </c>
      <c r="F14925" s="35">
        <v>0</v>
      </c>
      <c r="G14925" s="33" t="s">
        <v>313</v>
      </c>
      <c r="H14925" s="33">
        <v>1</v>
      </c>
      <c r="I14925" s="33">
        <v>11</v>
      </c>
      <c r="J14925" s="36">
        <v>1</v>
      </c>
      <c r="K14925" s="37">
        <v>77527372</v>
      </c>
      <c r="L14925" s="38" t="s">
        <v>12</v>
      </c>
      <c r="M14925" s="38" t="s">
        <v>13</v>
      </c>
    </row>
    <row r="14926" spans="1:13" s="39" customFormat="1" ht="12.75" x14ac:dyDescent="0.2">
      <c r="A14926" s="33" t="s">
        <v>370</v>
      </c>
      <c r="B14926" s="33" t="s">
        <v>221</v>
      </c>
      <c r="C14926" s="34" t="s">
        <v>22</v>
      </c>
      <c r="D14926" s="33" t="s">
        <v>76</v>
      </c>
      <c r="E14926" s="33" t="s">
        <v>500</v>
      </c>
      <c r="F14926" s="35">
        <v>0</v>
      </c>
      <c r="G14926" s="33" t="s">
        <v>313</v>
      </c>
      <c r="H14926" s="33">
        <v>1</v>
      </c>
      <c r="I14926" s="33">
        <v>11</v>
      </c>
      <c r="J14926" s="36">
        <v>1</v>
      </c>
      <c r="K14926" s="37">
        <v>1821900</v>
      </c>
      <c r="L14926" s="38" t="s">
        <v>12</v>
      </c>
      <c r="M14926" s="38" t="s">
        <v>13</v>
      </c>
    </row>
    <row r="14927" spans="1:13" s="39" customFormat="1" ht="12.75" x14ac:dyDescent="0.2">
      <c r="A14927" s="33" t="s">
        <v>370</v>
      </c>
      <c r="B14927" s="33" t="s">
        <v>222</v>
      </c>
      <c r="C14927" s="34" t="s">
        <v>22</v>
      </c>
      <c r="D14927" s="33" t="s">
        <v>129</v>
      </c>
      <c r="E14927" s="33" t="s">
        <v>501</v>
      </c>
      <c r="F14927" s="35">
        <v>0</v>
      </c>
      <c r="G14927" s="33" t="s">
        <v>313</v>
      </c>
      <c r="H14927" s="33">
        <v>1</v>
      </c>
      <c r="I14927" s="33">
        <v>11</v>
      </c>
      <c r="J14927" s="36">
        <v>1</v>
      </c>
      <c r="K14927" s="37">
        <v>158426368</v>
      </c>
      <c r="L14927" s="38" t="s">
        <v>12</v>
      </c>
      <c r="M14927" s="38" t="s">
        <v>13</v>
      </c>
    </row>
    <row r="14928" spans="1:13" s="39" customFormat="1" ht="12.75" x14ac:dyDescent="0.2">
      <c r="A14928" s="33" t="s">
        <v>370</v>
      </c>
      <c r="B14928" s="33" t="s">
        <v>223</v>
      </c>
      <c r="C14928" s="34" t="s">
        <v>22</v>
      </c>
      <c r="D14928" s="33" t="s">
        <v>77</v>
      </c>
      <c r="E14928" s="33" t="s">
        <v>502</v>
      </c>
      <c r="F14928" s="35">
        <v>0</v>
      </c>
      <c r="G14928" s="33" t="s">
        <v>313</v>
      </c>
      <c r="H14928" s="33">
        <v>1</v>
      </c>
      <c r="I14928" s="33">
        <v>11</v>
      </c>
      <c r="J14928" s="36">
        <v>1</v>
      </c>
      <c r="K14928" s="37">
        <v>3748131.12</v>
      </c>
      <c r="L14928" s="38" t="s">
        <v>12</v>
      </c>
      <c r="M14928" s="38" t="s">
        <v>13</v>
      </c>
    </row>
    <row r="14929" spans="1:13" s="39" customFormat="1" ht="12.75" x14ac:dyDescent="0.2">
      <c r="A14929" s="33" t="s">
        <v>370</v>
      </c>
      <c r="B14929" s="33" t="s">
        <v>224</v>
      </c>
      <c r="C14929" s="34" t="s">
        <v>22</v>
      </c>
      <c r="D14929" s="33" t="s">
        <v>117</v>
      </c>
      <c r="E14929" s="33" t="s">
        <v>503</v>
      </c>
      <c r="F14929" s="35">
        <v>0</v>
      </c>
      <c r="G14929" s="33" t="s">
        <v>313</v>
      </c>
      <c r="H14929" s="33">
        <v>1</v>
      </c>
      <c r="I14929" s="33">
        <v>11</v>
      </c>
      <c r="J14929" s="36">
        <v>1</v>
      </c>
      <c r="K14929" s="37">
        <v>192595004</v>
      </c>
      <c r="L14929" s="38" t="s">
        <v>12</v>
      </c>
      <c r="M14929" s="38" t="s">
        <v>13</v>
      </c>
    </row>
    <row r="14930" spans="1:13" s="39" customFormat="1" ht="12.75" x14ac:dyDescent="0.2">
      <c r="A14930" s="33" t="s">
        <v>370</v>
      </c>
      <c r="B14930" s="33" t="s">
        <v>476</v>
      </c>
      <c r="C14930" s="34" t="s">
        <v>22</v>
      </c>
      <c r="D14930" s="33" t="s">
        <v>443</v>
      </c>
      <c r="E14930" s="33" t="s">
        <v>504</v>
      </c>
      <c r="F14930" s="35">
        <v>0</v>
      </c>
      <c r="G14930" s="33" t="s">
        <v>313</v>
      </c>
      <c r="H14930" s="33">
        <v>1</v>
      </c>
      <c r="I14930" s="33">
        <v>11</v>
      </c>
      <c r="J14930" s="36">
        <v>1</v>
      </c>
      <c r="K14930" s="37">
        <v>763784</v>
      </c>
      <c r="L14930" s="38" t="s">
        <v>12</v>
      </c>
      <c r="M14930" s="38" t="s">
        <v>13</v>
      </c>
    </row>
    <row r="14931" spans="1:13" s="39" customFormat="1" ht="12.75" x14ac:dyDescent="0.2">
      <c r="A14931" s="33" t="s">
        <v>370</v>
      </c>
      <c r="B14931" s="33" t="s">
        <v>225</v>
      </c>
      <c r="C14931" s="34" t="s">
        <v>22</v>
      </c>
      <c r="D14931" s="33" t="s">
        <v>128</v>
      </c>
      <c r="E14931" s="33" t="s">
        <v>505</v>
      </c>
      <c r="F14931" s="35">
        <v>0</v>
      </c>
      <c r="G14931" s="33" t="s">
        <v>313</v>
      </c>
      <c r="H14931" s="33">
        <v>1</v>
      </c>
      <c r="I14931" s="33">
        <v>11</v>
      </c>
      <c r="J14931" s="36">
        <v>1</v>
      </c>
      <c r="K14931" s="37">
        <v>388682845</v>
      </c>
      <c r="L14931" s="38" t="s">
        <v>12</v>
      </c>
      <c r="M14931" s="38" t="s">
        <v>13</v>
      </c>
    </row>
    <row r="14932" spans="1:13" s="39" customFormat="1" ht="12.75" x14ac:dyDescent="0.2">
      <c r="A14932" s="33" t="s">
        <v>370</v>
      </c>
      <c r="B14932" s="33" t="s">
        <v>271</v>
      </c>
      <c r="C14932" s="34" t="s">
        <v>22</v>
      </c>
      <c r="D14932" s="33" t="s">
        <v>35</v>
      </c>
      <c r="E14932" s="33" t="s">
        <v>506</v>
      </c>
      <c r="F14932" s="35">
        <v>0</v>
      </c>
      <c r="G14932" s="33" t="s">
        <v>313</v>
      </c>
      <c r="H14932" s="33">
        <v>1</v>
      </c>
      <c r="I14932" s="33">
        <v>11</v>
      </c>
      <c r="J14932" s="36">
        <v>1</v>
      </c>
      <c r="K14932" s="37">
        <v>200000000</v>
      </c>
      <c r="L14932" s="38" t="s">
        <v>12</v>
      </c>
      <c r="M14932" s="38" t="s">
        <v>13</v>
      </c>
    </row>
    <row r="14933" spans="1:13" s="39" customFormat="1" ht="12.75" x14ac:dyDescent="0.2">
      <c r="A14933" s="33" t="s">
        <v>370</v>
      </c>
      <c r="B14933" s="33" t="s">
        <v>226</v>
      </c>
      <c r="C14933" s="34" t="s">
        <v>22</v>
      </c>
      <c r="D14933" s="33" t="s">
        <v>132</v>
      </c>
      <c r="E14933" s="33" t="s">
        <v>507</v>
      </c>
      <c r="F14933" s="35">
        <v>0</v>
      </c>
      <c r="G14933" s="33" t="s">
        <v>313</v>
      </c>
      <c r="H14933" s="33">
        <v>1</v>
      </c>
      <c r="I14933" s="33">
        <v>11</v>
      </c>
      <c r="J14933" s="36">
        <v>1</v>
      </c>
      <c r="K14933" s="37">
        <v>21482500</v>
      </c>
      <c r="L14933" s="38" t="s">
        <v>12</v>
      </c>
      <c r="M14933" s="38" t="s">
        <v>13</v>
      </c>
    </row>
    <row r="14934" spans="1:13" s="39" customFormat="1" ht="12.75" x14ac:dyDescent="0.2">
      <c r="A14934" s="33" t="s">
        <v>370</v>
      </c>
      <c r="B14934" s="33" t="s">
        <v>348</v>
      </c>
      <c r="C14934" s="34" t="s">
        <v>22</v>
      </c>
      <c r="D14934" s="33" t="s">
        <v>102</v>
      </c>
      <c r="E14934" s="33" t="s">
        <v>508</v>
      </c>
      <c r="F14934" s="35">
        <v>0</v>
      </c>
      <c r="G14934" s="33" t="s">
        <v>313</v>
      </c>
      <c r="H14934" s="33">
        <v>1</v>
      </c>
      <c r="I14934" s="33">
        <v>11</v>
      </c>
      <c r="J14934" s="36">
        <v>1</v>
      </c>
      <c r="K14934" s="37">
        <v>15646308</v>
      </c>
      <c r="L14934" s="38" t="s">
        <v>12</v>
      </c>
      <c r="M14934" s="38" t="s">
        <v>13</v>
      </c>
    </row>
    <row r="14935" spans="1:13" s="39" customFormat="1" ht="12.75" x14ac:dyDescent="0.2">
      <c r="A14935" s="33" t="s">
        <v>370</v>
      </c>
      <c r="B14935" s="33" t="s">
        <v>227</v>
      </c>
      <c r="C14935" s="34" t="s">
        <v>22</v>
      </c>
      <c r="D14935" s="33" t="s">
        <v>228</v>
      </c>
      <c r="E14935" s="33" t="s">
        <v>509</v>
      </c>
      <c r="F14935" s="35">
        <v>0</v>
      </c>
      <c r="G14935" s="33" t="s">
        <v>313</v>
      </c>
      <c r="H14935" s="33">
        <v>1</v>
      </c>
      <c r="I14935" s="33">
        <v>11</v>
      </c>
      <c r="J14935" s="36">
        <v>1</v>
      </c>
      <c r="K14935" s="37">
        <v>110695594</v>
      </c>
      <c r="L14935" s="38" t="s">
        <v>12</v>
      </c>
      <c r="M14935" s="38" t="s">
        <v>13</v>
      </c>
    </row>
    <row r="14936" spans="1:13" s="39" customFormat="1" ht="12.75" x14ac:dyDescent="0.2">
      <c r="A14936" s="33" t="s">
        <v>370</v>
      </c>
      <c r="B14936" s="33" t="s">
        <v>349</v>
      </c>
      <c r="C14936" s="34" t="s">
        <v>22</v>
      </c>
      <c r="D14936" s="33" t="s">
        <v>103</v>
      </c>
      <c r="E14936" s="33" t="s">
        <v>510</v>
      </c>
      <c r="F14936" s="35">
        <v>0</v>
      </c>
      <c r="G14936" s="33" t="s">
        <v>313</v>
      </c>
      <c r="H14936" s="33">
        <v>1</v>
      </c>
      <c r="I14936" s="33">
        <v>11</v>
      </c>
      <c r="J14936" s="36">
        <v>1</v>
      </c>
      <c r="K14936" s="37">
        <v>4594000</v>
      </c>
      <c r="L14936" s="38" t="s">
        <v>12</v>
      </c>
      <c r="M14936" s="38" t="s">
        <v>13</v>
      </c>
    </row>
    <row r="14937" spans="1:13" s="39" customFormat="1" ht="12.75" x14ac:dyDescent="0.2">
      <c r="A14937" s="33" t="s">
        <v>370</v>
      </c>
      <c r="B14937" s="33" t="s">
        <v>476</v>
      </c>
      <c r="C14937" s="34" t="s">
        <v>478</v>
      </c>
      <c r="D14937" s="33" t="s">
        <v>443</v>
      </c>
      <c r="E14937" s="33" t="s">
        <v>482</v>
      </c>
      <c r="F14937" s="35">
        <v>0</v>
      </c>
      <c r="G14937" s="33" t="s">
        <v>313</v>
      </c>
      <c r="H14937" s="33">
        <v>1</v>
      </c>
      <c r="I14937" s="33">
        <v>11</v>
      </c>
      <c r="J14937" s="36">
        <v>1</v>
      </c>
      <c r="K14937" s="37">
        <v>66860</v>
      </c>
      <c r="L14937" s="38" t="s">
        <v>12</v>
      </c>
      <c r="M14937" s="38" t="s">
        <v>13</v>
      </c>
    </row>
    <row r="14938" spans="1:13" s="39" customFormat="1" ht="12.75" x14ac:dyDescent="0.2">
      <c r="A14938" s="33" t="s">
        <v>370</v>
      </c>
      <c r="B14938" s="33" t="s">
        <v>271</v>
      </c>
      <c r="C14938" s="34" t="s">
        <v>478</v>
      </c>
      <c r="D14938" s="33" t="s">
        <v>35</v>
      </c>
      <c r="E14938" s="33" t="s">
        <v>374</v>
      </c>
      <c r="F14938" s="35">
        <v>0</v>
      </c>
      <c r="G14938" s="33" t="s">
        <v>313</v>
      </c>
      <c r="H14938" s="33">
        <v>1</v>
      </c>
      <c r="I14938" s="33">
        <v>11</v>
      </c>
      <c r="J14938" s="36">
        <v>1</v>
      </c>
      <c r="K14938" s="37">
        <v>149850000</v>
      </c>
      <c r="L14938" s="38" t="s">
        <v>12</v>
      </c>
      <c r="M14938" s="38" t="s">
        <v>13</v>
      </c>
    </row>
    <row r="14939" spans="1:13" s="39" customFormat="1" ht="12.75" x14ac:dyDescent="0.2">
      <c r="A14939" s="33" t="s">
        <v>370</v>
      </c>
      <c r="B14939" s="33" t="s">
        <v>229</v>
      </c>
      <c r="C14939" s="34" t="s">
        <v>22</v>
      </c>
      <c r="D14939" s="33" t="s">
        <v>83</v>
      </c>
      <c r="E14939" s="33" t="s">
        <v>375</v>
      </c>
      <c r="F14939" s="35">
        <v>0</v>
      </c>
      <c r="G14939" s="33" t="s">
        <v>313</v>
      </c>
      <c r="H14939" s="33">
        <v>1</v>
      </c>
      <c r="I14939" s="33">
        <v>11</v>
      </c>
      <c r="J14939" s="36">
        <v>1</v>
      </c>
      <c r="K14939" s="37">
        <v>1300000</v>
      </c>
      <c r="L14939" s="38" t="s">
        <v>12</v>
      </c>
      <c r="M14939" s="38" t="s">
        <v>13</v>
      </c>
    </row>
    <row r="14940" spans="1:13" s="39" customFormat="1" ht="12.75" x14ac:dyDescent="0.2">
      <c r="A14940" s="33" t="s">
        <v>370</v>
      </c>
      <c r="B14940" s="33" t="s">
        <v>230</v>
      </c>
      <c r="C14940" s="34" t="s">
        <v>22</v>
      </c>
      <c r="D14940" s="33" t="s">
        <v>84</v>
      </c>
      <c r="E14940" s="33" t="s">
        <v>376</v>
      </c>
      <c r="F14940" s="35">
        <v>0</v>
      </c>
      <c r="G14940" s="33" t="s">
        <v>313</v>
      </c>
      <c r="H14940" s="33">
        <v>1</v>
      </c>
      <c r="I14940" s="33">
        <v>11</v>
      </c>
      <c r="J14940" s="36">
        <v>1</v>
      </c>
      <c r="K14940" s="37">
        <v>566605314.33000004</v>
      </c>
      <c r="L14940" s="38" t="s">
        <v>12</v>
      </c>
      <c r="M14940" s="38" t="s">
        <v>13</v>
      </c>
    </row>
    <row r="14941" spans="1:13" s="39" customFormat="1" ht="12.75" x14ac:dyDescent="0.2">
      <c r="A14941" s="33" t="s">
        <v>370</v>
      </c>
      <c r="B14941" s="33" t="s">
        <v>371</v>
      </c>
      <c r="C14941" s="34" t="s">
        <v>22</v>
      </c>
      <c r="D14941" s="33" t="s">
        <v>104</v>
      </c>
      <c r="E14941" s="33" t="s">
        <v>430</v>
      </c>
      <c r="F14941" s="35">
        <v>0</v>
      </c>
      <c r="G14941" s="33" t="s">
        <v>313</v>
      </c>
      <c r="H14941" s="33">
        <v>1</v>
      </c>
      <c r="I14941" s="33">
        <v>11</v>
      </c>
      <c r="J14941" s="36">
        <v>1</v>
      </c>
      <c r="K14941" s="37">
        <v>1208249.02</v>
      </c>
      <c r="L14941" s="38" t="s">
        <v>12</v>
      </c>
      <c r="M14941" s="38" t="s">
        <v>13</v>
      </c>
    </row>
    <row r="14942" spans="1:13" s="39" customFormat="1" ht="12.75" x14ac:dyDescent="0.2">
      <c r="A14942" s="33" t="s">
        <v>370</v>
      </c>
      <c r="B14942" s="33" t="s">
        <v>231</v>
      </c>
      <c r="C14942" s="34" t="s">
        <v>22</v>
      </c>
      <c r="D14942" s="33" t="s">
        <v>120</v>
      </c>
      <c r="E14942" s="33" t="s">
        <v>377</v>
      </c>
      <c r="F14942" s="35">
        <v>0</v>
      </c>
      <c r="G14942" s="33" t="s">
        <v>313</v>
      </c>
      <c r="H14942" s="33">
        <v>1</v>
      </c>
      <c r="I14942" s="33">
        <v>11</v>
      </c>
      <c r="J14942" s="36">
        <v>1</v>
      </c>
      <c r="K14942" s="37">
        <v>4400000</v>
      </c>
      <c r="L14942" s="38" t="s">
        <v>12</v>
      </c>
      <c r="M14942" s="38" t="s">
        <v>13</v>
      </c>
    </row>
    <row r="14943" spans="1:13" s="39" customFormat="1" ht="12.75" x14ac:dyDescent="0.2">
      <c r="A14943" s="33" t="s">
        <v>370</v>
      </c>
      <c r="B14943" s="33" t="s">
        <v>232</v>
      </c>
      <c r="C14943" s="34" t="s">
        <v>22</v>
      </c>
      <c r="D14943" s="33" t="s">
        <v>114</v>
      </c>
      <c r="E14943" s="33" t="s">
        <v>378</v>
      </c>
      <c r="F14943" s="35">
        <v>0</v>
      </c>
      <c r="G14943" s="33" t="s">
        <v>313</v>
      </c>
      <c r="H14943" s="33">
        <v>1</v>
      </c>
      <c r="I14943" s="33">
        <v>11</v>
      </c>
      <c r="J14943" s="36">
        <v>1</v>
      </c>
      <c r="K14943" s="37">
        <v>91652109</v>
      </c>
      <c r="L14943" s="38" t="s">
        <v>12</v>
      </c>
      <c r="M14943" s="38" t="s">
        <v>13</v>
      </c>
    </row>
    <row r="14944" spans="1:13" s="39" customFormat="1" ht="12.75" x14ac:dyDescent="0.2">
      <c r="A14944" s="33" t="s">
        <v>370</v>
      </c>
      <c r="B14944" s="33" t="s">
        <v>233</v>
      </c>
      <c r="C14944" s="34" t="s">
        <v>22</v>
      </c>
      <c r="D14944" s="33" t="s">
        <v>105</v>
      </c>
      <c r="E14944" s="33" t="s">
        <v>379</v>
      </c>
      <c r="F14944" s="35">
        <v>0</v>
      </c>
      <c r="G14944" s="33" t="s">
        <v>313</v>
      </c>
      <c r="H14944" s="33">
        <v>1</v>
      </c>
      <c r="I14944" s="33">
        <v>11</v>
      </c>
      <c r="J14944" s="36">
        <v>1</v>
      </c>
      <c r="K14944" s="37">
        <v>49600000</v>
      </c>
      <c r="L14944" s="38" t="s">
        <v>12</v>
      </c>
      <c r="M14944" s="38" t="s">
        <v>13</v>
      </c>
    </row>
    <row r="14945" spans="1:13" s="39" customFormat="1" ht="12.75" x14ac:dyDescent="0.2">
      <c r="A14945" s="33" t="s">
        <v>370</v>
      </c>
      <c r="B14945" s="33" t="s">
        <v>234</v>
      </c>
      <c r="C14945" s="34" t="s">
        <v>22</v>
      </c>
      <c r="D14945" s="33" t="s">
        <v>106</v>
      </c>
      <c r="E14945" s="33" t="s">
        <v>380</v>
      </c>
      <c r="F14945" s="35">
        <v>0</v>
      </c>
      <c r="G14945" s="33" t="s">
        <v>313</v>
      </c>
      <c r="H14945" s="33">
        <v>1</v>
      </c>
      <c r="I14945" s="33">
        <v>11</v>
      </c>
      <c r="J14945" s="36">
        <v>1</v>
      </c>
      <c r="K14945" s="37">
        <v>4725060</v>
      </c>
      <c r="L14945" s="38" t="s">
        <v>12</v>
      </c>
      <c r="M14945" s="38" t="s">
        <v>13</v>
      </c>
    </row>
    <row r="14946" spans="1:13" s="39" customFormat="1" ht="12.75" x14ac:dyDescent="0.2">
      <c r="A14946" s="33" t="s">
        <v>370</v>
      </c>
      <c r="B14946" s="33" t="s">
        <v>235</v>
      </c>
      <c r="C14946" s="34" t="s">
        <v>22</v>
      </c>
      <c r="D14946" s="33" t="s">
        <v>107</v>
      </c>
      <c r="E14946" s="33" t="s">
        <v>381</v>
      </c>
      <c r="F14946" s="35">
        <v>0</v>
      </c>
      <c r="G14946" s="33" t="s">
        <v>313</v>
      </c>
      <c r="H14946" s="33">
        <v>1</v>
      </c>
      <c r="I14946" s="33">
        <v>11</v>
      </c>
      <c r="J14946" s="36">
        <v>1</v>
      </c>
      <c r="K14946" s="37">
        <v>6425069.5999999996</v>
      </c>
      <c r="L14946" s="38" t="s">
        <v>12</v>
      </c>
      <c r="M14946" s="38" t="s">
        <v>13</v>
      </c>
    </row>
    <row r="14947" spans="1:13" s="39" customFormat="1" ht="12.75" x14ac:dyDescent="0.2">
      <c r="A14947" s="33" t="s">
        <v>370</v>
      </c>
      <c r="B14947" s="33" t="s">
        <v>229</v>
      </c>
      <c r="C14947" s="34" t="s">
        <v>478</v>
      </c>
      <c r="D14947" s="33" t="s">
        <v>83</v>
      </c>
      <c r="E14947" s="33" t="s">
        <v>375</v>
      </c>
      <c r="F14947" s="35">
        <v>0</v>
      </c>
      <c r="G14947" s="33" t="s">
        <v>313</v>
      </c>
      <c r="H14947" s="33">
        <v>1</v>
      </c>
      <c r="I14947" s="33">
        <v>11</v>
      </c>
      <c r="J14947" s="36">
        <v>1</v>
      </c>
      <c r="K14947" s="37">
        <v>1</v>
      </c>
      <c r="L14947" s="38" t="s">
        <v>12</v>
      </c>
      <c r="M14947" s="38" t="s">
        <v>13</v>
      </c>
    </row>
    <row r="14948" spans="1:13" s="39" customFormat="1" ht="12.75" x14ac:dyDescent="0.2">
      <c r="A14948" s="33" t="s">
        <v>370</v>
      </c>
      <c r="B14948" s="33" t="s">
        <v>230</v>
      </c>
      <c r="C14948" s="34" t="s">
        <v>478</v>
      </c>
      <c r="D14948" s="33" t="s">
        <v>84</v>
      </c>
      <c r="E14948" s="33" t="s">
        <v>376</v>
      </c>
      <c r="F14948" s="35">
        <v>0</v>
      </c>
      <c r="G14948" s="33" t="s">
        <v>313</v>
      </c>
      <c r="H14948" s="33">
        <v>1</v>
      </c>
      <c r="I14948" s="33">
        <v>11</v>
      </c>
      <c r="J14948" s="36">
        <v>1</v>
      </c>
      <c r="K14948" s="37">
        <v>22052598</v>
      </c>
      <c r="L14948" s="38" t="s">
        <v>12</v>
      </c>
      <c r="M14948" s="38" t="s">
        <v>13</v>
      </c>
    </row>
    <row r="14949" spans="1:13" s="39" customFormat="1" ht="12.75" x14ac:dyDescent="0.2">
      <c r="A14949" s="33" t="s">
        <v>370</v>
      </c>
      <c r="B14949" s="33" t="s">
        <v>371</v>
      </c>
      <c r="C14949" s="34" t="s">
        <v>478</v>
      </c>
      <c r="D14949" s="33" t="s">
        <v>104</v>
      </c>
      <c r="E14949" s="33" t="s">
        <v>430</v>
      </c>
      <c r="F14949" s="35">
        <v>0</v>
      </c>
      <c r="G14949" s="33" t="s">
        <v>313</v>
      </c>
      <c r="H14949" s="33">
        <v>1</v>
      </c>
      <c r="I14949" s="33">
        <v>11</v>
      </c>
      <c r="J14949" s="36">
        <v>1</v>
      </c>
      <c r="K14949" s="37">
        <v>4202288.63</v>
      </c>
      <c r="L14949" s="38" t="s">
        <v>12</v>
      </c>
      <c r="M14949" s="38" t="s">
        <v>13</v>
      </c>
    </row>
    <row r="14950" spans="1:13" s="39" customFormat="1" ht="12.75" x14ac:dyDescent="0.2">
      <c r="A14950" s="33" t="s">
        <v>370</v>
      </c>
      <c r="B14950" s="33" t="s">
        <v>236</v>
      </c>
      <c r="C14950" s="34" t="s">
        <v>22</v>
      </c>
      <c r="D14950" s="33" t="s">
        <v>133</v>
      </c>
      <c r="E14950" s="33" t="s">
        <v>382</v>
      </c>
      <c r="F14950" s="35">
        <v>0</v>
      </c>
      <c r="G14950" s="33" t="s">
        <v>313</v>
      </c>
      <c r="H14950" s="33">
        <v>1</v>
      </c>
      <c r="I14950" s="33">
        <v>11</v>
      </c>
      <c r="J14950" s="36">
        <v>1</v>
      </c>
      <c r="K14950" s="37">
        <v>723730692</v>
      </c>
      <c r="L14950" s="38" t="s">
        <v>12</v>
      </c>
      <c r="M14950" s="38" t="s">
        <v>13</v>
      </c>
    </row>
    <row r="14951" spans="1:13" s="39" customFormat="1" ht="12.75" x14ac:dyDescent="0.2">
      <c r="A14951" s="33" t="s">
        <v>370</v>
      </c>
      <c r="B14951" s="33" t="s">
        <v>237</v>
      </c>
      <c r="C14951" s="34" t="s">
        <v>22</v>
      </c>
      <c r="D14951" s="33" t="s">
        <v>85</v>
      </c>
      <c r="E14951" s="33" t="s">
        <v>383</v>
      </c>
      <c r="F14951" s="35">
        <v>0</v>
      </c>
      <c r="G14951" s="33" t="s">
        <v>313</v>
      </c>
      <c r="H14951" s="33">
        <v>1</v>
      </c>
      <c r="I14951" s="33">
        <v>11</v>
      </c>
      <c r="J14951" s="36">
        <v>1</v>
      </c>
      <c r="K14951" s="37">
        <v>447700718</v>
      </c>
      <c r="L14951" s="38" t="s">
        <v>12</v>
      </c>
      <c r="M14951" s="38" t="s">
        <v>13</v>
      </c>
    </row>
    <row r="14952" spans="1:13" s="39" customFormat="1" ht="12.75" x14ac:dyDescent="0.2">
      <c r="A14952" s="33" t="s">
        <v>370</v>
      </c>
      <c r="B14952" s="33" t="s">
        <v>238</v>
      </c>
      <c r="C14952" s="34" t="s">
        <v>22</v>
      </c>
      <c r="D14952" s="33" t="s">
        <v>239</v>
      </c>
      <c r="E14952" s="33" t="s">
        <v>384</v>
      </c>
      <c r="F14952" s="35">
        <v>0</v>
      </c>
      <c r="G14952" s="33" t="s">
        <v>313</v>
      </c>
      <c r="H14952" s="33">
        <v>1</v>
      </c>
      <c r="I14952" s="33">
        <v>11</v>
      </c>
      <c r="J14952" s="36">
        <v>1</v>
      </c>
      <c r="K14952" s="37">
        <v>3671462072.9499998</v>
      </c>
      <c r="L14952" s="38" t="s">
        <v>12</v>
      </c>
      <c r="M14952" s="38" t="s">
        <v>13</v>
      </c>
    </row>
    <row r="14953" spans="1:13" s="39" customFormat="1" ht="12.75" x14ac:dyDescent="0.2">
      <c r="A14953" s="33" t="s">
        <v>370</v>
      </c>
      <c r="B14953" s="33" t="s">
        <v>350</v>
      </c>
      <c r="C14953" s="34" t="s">
        <v>22</v>
      </c>
      <c r="D14953" s="33" t="s">
        <v>89</v>
      </c>
      <c r="E14953" s="33" t="s">
        <v>385</v>
      </c>
      <c r="F14953" s="35">
        <v>0</v>
      </c>
      <c r="G14953" s="33" t="s">
        <v>313</v>
      </c>
      <c r="H14953" s="33">
        <v>1</v>
      </c>
      <c r="I14953" s="33">
        <v>11</v>
      </c>
      <c r="J14953" s="36">
        <v>1</v>
      </c>
      <c r="K14953" s="37">
        <v>15537316</v>
      </c>
      <c r="L14953" s="38" t="s">
        <v>12</v>
      </c>
      <c r="M14953" s="38" t="s">
        <v>13</v>
      </c>
    </row>
    <row r="14954" spans="1:13" s="39" customFormat="1" ht="12.75" x14ac:dyDescent="0.2">
      <c r="A14954" s="33" t="s">
        <v>370</v>
      </c>
      <c r="B14954" s="33" t="s">
        <v>351</v>
      </c>
      <c r="C14954" s="34" t="s">
        <v>22</v>
      </c>
      <c r="D14954" s="33" t="s">
        <v>42</v>
      </c>
      <c r="E14954" s="33" t="s">
        <v>386</v>
      </c>
      <c r="F14954" s="35">
        <v>0</v>
      </c>
      <c r="G14954" s="33" t="s">
        <v>313</v>
      </c>
      <c r="H14954" s="33">
        <v>1</v>
      </c>
      <c r="I14954" s="33">
        <v>11</v>
      </c>
      <c r="J14954" s="36">
        <v>1</v>
      </c>
      <c r="K14954" s="37">
        <v>3991691.08</v>
      </c>
      <c r="L14954" s="38" t="s">
        <v>12</v>
      </c>
      <c r="M14954" s="38" t="s">
        <v>13</v>
      </c>
    </row>
    <row r="14955" spans="1:13" s="39" customFormat="1" ht="12.75" x14ac:dyDescent="0.2">
      <c r="A14955" s="33" t="s">
        <v>370</v>
      </c>
      <c r="B14955" s="33" t="s">
        <v>240</v>
      </c>
      <c r="C14955" s="34" t="s">
        <v>22</v>
      </c>
      <c r="D14955" s="33" t="s">
        <v>90</v>
      </c>
      <c r="E14955" s="33" t="s">
        <v>387</v>
      </c>
      <c r="F14955" s="35">
        <v>0</v>
      </c>
      <c r="G14955" s="33" t="s">
        <v>313</v>
      </c>
      <c r="H14955" s="33">
        <v>1</v>
      </c>
      <c r="I14955" s="33">
        <v>11</v>
      </c>
      <c r="J14955" s="36">
        <v>1</v>
      </c>
      <c r="K14955" s="37">
        <v>5860779.6699999999</v>
      </c>
      <c r="L14955" s="38" t="s">
        <v>12</v>
      </c>
      <c r="M14955" s="38" t="s">
        <v>13</v>
      </c>
    </row>
    <row r="14956" spans="1:13" s="39" customFormat="1" ht="12.75" x14ac:dyDescent="0.2">
      <c r="A14956" s="33" t="s">
        <v>370</v>
      </c>
      <c r="B14956" s="33" t="s">
        <v>352</v>
      </c>
      <c r="C14956" s="34" t="s">
        <v>22</v>
      </c>
      <c r="D14956" s="33" t="s">
        <v>119</v>
      </c>
      <c r="E14956" s="33" t="s">
        <v>388</v>
      </c>
      <c r="F14956" s="35">
        <v>0</v>
      </c>
      <c r="G14956" s="33" t="s">
        <v>313</v>
      </c>
      <c r="H14956" s="33">
        <v>1</v>
      </c>
      <c r="I14956" s="33">
        <v>11</v>
      </c>
      <c r="J14956" s="36">
        <v>1</v>
      </c>
      <c r="K14956" s="37">
        <v>1497103</v>
      </c>
      <c r="L14956" s="38" t="s">
        <v>12</v>
      </c>
      <c r="M14956" s="38" t="s">
        <v>13</v>
      </c>
    </row>
    <row r="14957" spans="1:13" s="39" customFormat="1" ht="12.75" x14ac:dyDescent="0.2">
      <c r="A14957" s="33" t="s">
        <v>370</v>
      </c>
      <c r="B14957" s="33" t="s">
        <v>353</v>
      </c>
      <c r="C14957" s="34" t="s">
        <v>22</v>
      </c>
      <c r="D14957" s="33" t="s">
        <v>369</v>
      </c>
      <c r="E14957" s="33" t="s">
        <v>389</v>
      </c>
      <c r="F14957" s="35">
        <v>0</v>
      </c>
      <c r="G14957" s="33" t="s">
        <v>313</v>
      </c>
      <c r="H14957" s="33">
        <v>1</v>
      </c>
      <c r="I14957" s="33">
        <v>11</v>
      </c>
      <c r="J14957" s="36">
        <v>1</v>
      </c>
      <c r="K14957" s="37">
        <v>391322010.44</v>
      </c>
      <c r="L14957" s="38" t="s">
        <v>12</v>
      </c>
      <c r="M14957" s="38" t="s">
        <v>13</v>
      </c>
    </row>
    <row r="14958" spans="1:13" s="39" customFormat="1" ht="12.75" x14ac:dyDescent="0.2">
      <c r="A14958" s="33" t="s">
        <v>370</v>
      </c>
      <c r="B14958" s="33" t="s">
        <v>241</v>
      </c>
      <c r="C14958" s="34" t="s">
        <v>22</v>
      </c>
      <c r="D14958" s="33" t="s">
        <v>34</v>
      </c>
      <c r="E14958" s="33" t="s">
        <v>390</v>
      </c>
      <c r="F14958" s="35">
        <v>0</v>
      </c>
      <c r="G14958" s="33" t="s">
        <v>313</v>
      </c>
      <c r="H14958" s="33">
        <v>1</v>
      </c>
      <c r="I14958" s="33">
        <v>11</v>
      </c>
      <c r="J14958" s="36">
        <v>1</v>
      </c>
      <c r="K14958" s="37">
        <v>994827487.84000003</v>
      </c>
      <c r="L14958" s="38" t="s">
        <v>12</v>
      </c>
      <c r="M14958" s="38" t="s">
        <v>13</v>
      </c>
    </row>
    <row r="14959" spans="1:13" s="39" customFormat="1" ht="12.75" x14ac:dyDescent="0.2">
      <c r="A14959" s="33" t="s">
        <v>370</v>
      </c>
      <c r="B14959" s="33" t="s">
        <v>242</v>
      </c>
      <c r="C14959" s="34" t="s">
        <v>22</v>
      </c>
      <c r="D14959" s="33" t="s">
        <v>91</v>
      </c>
      <c r="E14959" s="33" t="s">
        <v>391</v>
      </c>
      <c r="F14959" s="35">
        <v>0</v>
      </c>
      <c r="G14959" s="33" t="s">
        <v>313</v>
      </c>
      <c r="H14959" s="33">
        <v>1</v>
      </c>
      <c r="I14959" s="33">
        <v>11</v>
      </c>
      <c r="J14959" s="36">
        <v>1</v>
      </c>
      <c r="K14959" s="37">
        <v>210255871.56999999</v>
      </c>
      <c r="L14959" s="38" t="s">
        <v>12</v>
      </c>
      <c r="M14959" s="38" t="s">
        <v>13</v>
      </c>
    </row>
    <row r="14960" spans="1:13" s="39" customFormat="1" ht="12.75" x14ac:dyDescent="0.2">
      <c r="A14960" s="33" t="s">
        <v>370</v>
      </c>
      <c r="B14960" s="33" t="s">
        <v>243</v>
      </c>
      <c r="C14960" s="34" t="s">
        <v>22</v>
      </c>
      <c r="D14960" s="33" t="s">
        <v>93</v>
      </c>
      <c r="E14960" s="33" t="s">
        <v>392</v>
      </c>
      <c r="F14960" s="35">
        <v>0</v>
      </c>
      <c r="G14960" s="33" t="s">
        <v>313</v>
      </c>
      <c r="H14960" s="33">
        <v>1</v>
      </c>
      <c r="I14960" s="33">
        <v>11</v>
      </c>
      <c r="J14960" s="36">
        <v>1</v>
      </c>
      <c r="K14960" s="37">
        <v>107557797.65000001</v>
      </c>
      <c r="L14960" s="38" t="s">
        <v>12</v>
      </c>
      <c r="M14960" s="38" t="s">
        <v>13</v>
      </c>
    </row>
    <row r="14961" spans="1:13" s="39" customFormat="1" ht="12.75" x14ac:dyDescent="0.2">
      <c r="A14961" s="33" t="s">
        <v>370</v>
      </c>
      <c r="B14961" s="33" t="s">
        <v>244</v>
      </c>
      <c r="C14961" s="34" t="s">
        <v>22</v>
      </c>
      <c r="D14961" s="33" t="s">
        <v>86</v>
      </c>
      <c r="E14961" s="33" t="s">
        <v>393</v>
      </c>
      <c r="F14961" s="35">
        <v>0</v>
      </c>
      <c r="G14961" s="33" t="s">
        <v>313</v>
      </c>
      <c r="H14961" s="33">
        <v>1</v>
      </c>
      <c r="I14961" s="33">
        <v>11</v>
      </c>
      <c r="J14961" s="36">
        <v>1</v>
      </c>
      <c r="K14961" s="37">
        <v>12331158.1</v>
      </c>
      <c r="L14961" s="38" t="s">
        <v>12</v>
      </c>
      <c r="M14961" s="38" t="s">
        <v>13</v>
      </c>
    </row>
    <row r="14962" spans="1:13" s="39" customFormat="1" ht="12.75" x14ac:dyDescent="0.2">
      <c r="A14962" s="33" t="s">
        <v>370</v>
      </c>
      <c r="B14962" s="33" t="s">
        <v>354</v>
      </c>
      <c r="C14962" s="34" t="s">
        <v>22</v>
      </c>
      <c r="D14962" s="33" t="s">
        <v>87</v>
      </c>
      <c r="E14962" s="33" t="s">
        <v>394</v>
      </c>
      <c r="F14962" s="35">
        <v>0</v>
      </c>
      <c r="G14962" s="33" t="s">
        <v>313</v>
      </c>
      <c r="H14962" s="33">
        <v>1</v>
      </c>
      <c r="I14962" s="33">
        <v>11</v>
      </c>
      <c r="J14962" s="36">
        <v>1</v>
      </c>
      <c r="K14962" s="37">
        <v>503382</v>
      </c>
      <c r="L14962" s="38" t="s">
        <v>12</v>
      </c>
      <c r="M14962" s="38" t="s">
        <v>13</v>
      </c>
    </row>
    <row r="14963" spans="1:13" s="39" customFormat="1" ht="12.75" x14ac:dyDescent="0.2">
      <c r="A14963" s="33" t="s">
        <v>370</v>
      </c>
      <c r="B14963" s="33" t="s">
        <v>355</v>
      </c>
      <c r="C14963" s="34" t="s">
        <v>22</v>
      </c>
      <c r="D14963" s="33" t="s">
        <v>88</v>
      </c>
      <c r="E14963" s="33" t="s">
        <v>395</v>
      </c>
      <c r="F14963" s="35">
        <v>0</v>
      </c>
      <c r="G14963" s="33" t="s">
        <v>313</v>
      </c>
      <c r="H14963" s="33">
        <v>1</v>
      </c>
      <c r="I14963" s="33">
        <v>11</v>
      </c>
      <c r="J14963" s="36">
        <v>1</v>
      </c>
      <c r="K14963" s="37">
        <v>790256</v>
      </c>
      <c r="L14963" s="38" t="s">
        <v>12</v>
      </c>
      <c r="M14963" s="38" t="s">
        <v>13</v>
      </c>
    </row>
    <row r="14964" spans="1:13" s="39" customFormat="1" ht="12.75" x14ac:dyDescent="0.2">
      <c r="A14964" s="33" t="s">
        <v>370</v>
      </c>
      <c r="B14964" s="33" t="s">
        <v>373</v>
      </c>
      <c r="C14964" s="34" t="s">
        <v>22</v>
      </c>
      <c r="D14964" s="33" t="s">
        <v>112</v>
      </c>
      <c r="E14964" s="33" t="s">
        <v>432</v>
      </c>
      <c r="F14964" s="35">
        <v>0</v>
      </c>
      <c r="G14964" s="33" t="s">
        <v>313</v>
      </c>
      <c r="H14964" s="33">
        <v>1</v>
      </c>
      <c r="I14964" s="33">
        <v>11</v>
      </c>
      <c r="J14964" s="36">
        <v>1</v>
      </c>
      <c r="K14964" s="37">
        <v>145228</v>
      </c>
      <c r="L14964" s="38" t="s">
        <v>12</v>
      </c>
      <c r="M14964" s="38" t="s">
        <v>13</v>
      </c>
    </row>
    <row r="14965" spans="1:13" s="39" customFormat="1" ht="12.75" x14ac:dyDescent="0.2">
      <c r="A14965" s="33" t="s">
        <v>370</v>
      </c>
      <c r="B14965" s="33" t="s">
        <v>356</v>
      </c>
      <c r="C14965" s="34" t="s">
        <v>22</v>
      </c>
      <c r="D14965" s="33" t="s">
        <v>16</v>
      </c>
      <c r="E14965" s="33" t="s">
        <v>396</v>
      </c>
      <c r="F14965" s="35">
        <v>0</v>
      </c>
      <c r="G14965" s="33" t="s">
        <v>313</v>
      </c>
      <c r="H14965" s="33">
        <v>1</v>
      </c>
      <c r="I14965" s="33">
        <v>11</v>
      </c>
      <c r="J14965" s="36">
        <v>1</v>
      </c>
      <c r="K14965" s="37">
        <v>34695819.899999999</v>
      </c>
      <c r="L14965" s="38" t="s">
        <v>12</v>
      </c>
      <c r="M14965" s="38" t="s">
        <v>13</v>
      </c>
    </row>
    <row r="14966" spans="1:13" s="39" customFormat="1" ht="12.75" x14ac:dyDescent="0.2">
      <c r="A14966" s="33" t="s">
        <v>370</v>
      </c>
      <c r="B14966" s="33" t="s">
        <v>245</v>
      </c>
      <c r="C14966" s="34" t="s">
        <v>22</v>
      </c>
      <c r="D14966" s="33" t="s">
        <v>246</v>
      </c>
      <c r="E14966" s="33" t="s">
        <v>397</v>
      </c>
      <c r="F14966" s="35">
        <v>0</v>
      </c>
      <c r="G14966" s="33" t="s">
        <v>313</v>
      </c>
      <c r="H14966" s="33">
        <v>1</v>
      </c>
      <c r="I14966" s="33">
        <v>11</v>
      </c>
      <c r="J14966" s="36">
        <v>1</v>
      </c>
      <c r="K14966" s="37">
        <v>792300000</v>
      </c>
      <c r="L14966" s="38" t="s">
        <v>12</v>
      </c>
      <c r="M14966" s="38" t="s">
        <v>13</v>
      </c>
    </row>
    <row r="14967" spans="1:13" s="39" customFormat="1" ht="12.75" x14ac:dyDescent="0.2">
      <c r="A14967" s="33" t="s">
        <v>370</v>
      </c>
      <c r="B14967" s="33" t="s">
        <v>477</v>
      </c>
      <c r="C14967" s="34" t="s">
        <v>22</v>
      </c>
      <c r="D14967" s="33" t="s">
        <v>445</v>
      </c>
      <c r="E14967" s="33" t="s">
        <v>483</v>
      </c>
      <c r="F14967" s="35">
        <v>0</v>
      </c>
      <c r="G14967" s="33" t="s">
        <v>313</v>
      </c>
      <c r="H14967" s="33">
        <v>1</v>
      </c>
      <c r="I14967" s="33">
        <v>11</v>
      </c>
      <c r="J14967" s="36">
        <v>1</v>
      </c>
      <c r="K14967" s="37">
        <v>7448230.3200000003</v>
      </c>
      <c r="L14967" s="38" t="s">
        <v>12</v>
      </c>
      <c r="M14967" s="38" t="s">
        <v>13</v>
      </c>
    </row>
    <row r="14968" spans="1:13" s="39" customFormat="1" ht="12.75" x14ac:dyDescent="0.2">
      <c r="A14968" s="33" t="s">
        <v>370</v>
      </c>
      <c r="B14968" s="33" t="s">
        <v>247</v>
      </c>
      <c r="C14968" s="34" t="s">
        <v>22</v>
      </c>
      <c r="D14968" s="33" t="s">
        <v>108</v>
      </c>
      <c r="E14968" s="33" t="s">
        <v>398</v>
      </c>
      <c r="F14968" s="35">
        <v>0</v>
      </c>
      <c r="G14968" s="33" t="s">
        <v>313</v>
      </c>
      <c r="H14968" s="33">
        <v>1</v>
      </c>
      <c r="I14968" s="33">
        <v>11</v>
      </c>
      <c r="J14968" s="36">
        <v>1</v>
      </c>
      <c r="K14968" s="37">
        <v>407940369.63999999</v>
      </c>
      <c r="L14968" s="38" t="s">
        <v>12</v>
      </c>
      <c r="M14968" s="38" t="s">
        <v>13</v>
      </c>
    </row>
    <row r="14969" spans="1:13" s="39" customFormat="1" ht="12.75" x14ac:dyDescent="0.2">
      <c r="A14969" s="33" t="s">
        <v>370</v>
      </c>
      <c r="B14969" s="33" t="s">
        <v>248</v>
      </c>
      <c r="C14969" s="34" t="s">
        <v>22</v>
      </c>
      <c r="D14969" s="33" t="s">
        <v>249</v>
      </c>
      <c r="E14969" s="33" t="s">
        <v>399</v>
      </c>
      <c r="F14969" s="35">
        <v>0</v>
      </c>
      <c r="G14969" s="33" t="s">
        <v>313</v>
      </c>
      <c r="H14969" s="33">
        <v>1</v>
      </c>
      <c r="I14969" s="33">
        <v>11</v>
      </c>
      <c r="J14969" s="36">
        <v>1</v>
      </c>
      <c r="K14969" s="37">
        <v>7000000</v>
      </c>
      <c r="L14969" s="38" t="s">
        <v>12</v>
      </c>
      <c r="M14969" s="38" t="s">
        <v>13</v>
      </c>
    </row>
    <row r="14970" spans="1:13" s="39" customFormat="1" ht="12.75" x14ac:dyDescent="0.2">
      <c r="A14970" s="33" t="s">
        <v>370</v>
      </c>
      <c r="B14970" s="33" t="s">
        <v>250</v>
      </c>
      <c r="C14970" s="34" t="s">
        <v>22</v>
      </c>
      <c r="D14970" s="33" t="s">
        <v>111</v>
      </c>
      <c r="E14970" s="33" t="s">
        <v>400</v>
      </c>
      <c r="F14970" s="35">
        <v>0</v>
      </c>
      <c r="G14970" s="33" t="s">
        <v>313</v>
      </c>
      <c r="H14970" s="33">
        <v>1</v>
      </c>
      <c r="I14970" s="33">
        <v>11</v>
      </c>
      <c r="J14970" s="36">
        <v>1</v>
      </c>
      <c r="K14970" s="37">
        <v>32900183</v>
      </c>
      <c r="L14970" s="38" t="s">
        <v>12</v>
      </c>
      <c r="M14970" s="38" t="s">
        <v>13</v>
      </c>
    </row>
    <row r="14971" spans="1:13" s="39" customFormat="1" ht="12.75" x14ac:dyDescent="0.2">
      <c r="A14971" s="33" t="s">
        <v>370</v>
      </c>
      <c r="B14971" s="33" t="s">
        <v>357</v>
      </c>
      <c r="C14971" s="34" t="s">
        <v>22</v>
      </c>
      <c r="D14971" s="33" t="s">
        <v>118</v>
      </c>
      <c r="E14971" s="33" t="s">
        <v>401</v>
      </c>
      <c r="F14971" s="35">
        <v>0</v>
      </c>
      <c r="G14971" s="33" t="s">
        <v>313</v>
      </c>
      <c r="H14971" s="33">
        <v>1</v>
      </c>
      <c r="I14971" s="33">
        <v>11</v>
      </c>
      <c r="J14971" s="36">
        <v>1</v>
      </c>
      <c r="K14971" s="37">
        <v>6548000</v>
      </c>
      <c r="L14971" s="38" t="s">
        <v>12</v>
      </c>
      <c r="M14971" s="38" t="s">
        <v>13</v>
      </c>
    </row>
    <row r="14972" spans="1:13" s="39" customFormat="1" ht="12.75" x14ac:dyDescent="0.2">
      <c r="A14972" s="33" t="s">
        <v>370</v>
      </c>
      <c r="B14972" s="33" t="s">
        <v>350</v>
      </c>
      <c r="C14972" s="34" t="s">
        <v>478</v>
      </c>
      <c r="D14972" s="33" t="s">
        <v>89</v>
      </c>
      <c r="E14972" s="33" t="s">
        <v>385</v>
      </c>
      <c r="F14972" s="35">
        <v>0</v>
      </c>
      <c r="G14972" s="33" t="s">
        <v>313</v>
      </c>
      <c r="H14972" s="33">
        <v>1</v>
      </c>
      <c r="I14972" s="33">
        <v>11</v>
      </c>
      <c r="J14972" s="36">
        <v>1</v>
      </c>
      <c r="K14972" s="37">
        <v>173800</v>
      </c>
      <c r="L14972" s="38" t="s">
        <v>12</v>
      </c>
      <c r="M14972" s="38" t="s">
        <v>13</v>
      </c>
    </row>
    <row r="14973" spans="1:13" s="39" customFormat="1" ht="12.75" x14ac:dyDescent="0.2">
      <c r="A14973" s="33" t="s">
        <v>370</v>
      </c>
      <c r="B14973" s="33" t="s">
        <v>241</v>
      </c>
      <c r="C14973" s="34" t="s">
        <v>478</v>
      </c>
      <c r="D14973" s="33" t="s">
        <v>34</v>
      </c>
      <c r="E14973" s="33" t="s">
        <v>390</v>
      </c>
      <c r="F14973" s="35">
        <v>0</v>
      </c>
      <c r="G14973" s="33" t="s">
        <v>313</v>
      </c>
      <c r="H14973" s="33">
        <v>1</v>
      </c>
      <c r="I14973" s="33">
        <v>11</v>
      </c>
      <c r="J14973" s="36">
        <v>1</v>
      </c>
      <c r="K14973" s="37">
        <v>2000</v>
      </c>
      <c r="L14973" s="38" t="s">
        <v>12</v>
      </c>
      <c r="M14973" s="38" t="s">
        <v>13</v>
      </c>
    </row>
    <row r="14974" spans="1:13" s="39" customFormat="1" ht="12.75" x14ac:dyDescent="0.2">
      <c r="A14974" s="33" t="s">
        <v>370</v>
      </c>
      <c r="B14974" s="33" t="s">
        <v>372</v>
      </c>
      <c r="C14974" s="34" t="s">
        <v>478</v>
      </c>
      <c r="D14974" s="33" t="s">
        <v>92</v>
      </c>
      <c r="E14974" s="33" t="s">
        <v>431</v>
      </c>
      <c r="F14974" s="35">
        <v>0</v>
      </c>
      <c r="G14974" s="33" t="s">
        <v>313</v>
      </c>
      <c r="H14974" s="33">
        <v>1</v>
      </c>
      <c r="I14974" s="33">
        <v>11</v>
      </c>
      <c r="J14974" s="36">
        <v>1</v>
      </c>
      <c r="K14974" s="37">
        <v>3777000</v>
      </c>
      <c r="L14974" s="38" t="s">
        <v>12</v>
      </c>
      <c r="M14974" s="38" t="s">
        <v>13</v>
      </c>
    </row>
    <row r="14975" spans="1:13" s="39" customFormat="1" ht="12.75" x14ac:dyDescent="0.2">
      <c r="A14975" s="33" t="s">
        <v>370</v>
      </c>
      <c r="B14975" s="33" t="s">
        <v>243</v>
      </c>
      <c r="C14975" s="34" t="s">
        <v>478</v>
      </c>
      <c r="D14975" s="33" t="s">
        <v>93</v>
      </c>
      <c r="E14975" s="33" t="s">
        <v>392</v>
      </c>
      <c r="F14975" s="35">
        <v>0</v>
      </c>
      <c r="G14975" s="33" t="s">
        <v>313</v>
      </c>
      <c r="H14975" s="33">
        <v>1</v>
      </c>
      <c r="I14975" s="33">
        <v>11</v>
      </c>
      <c r="J14975" s="36">
        <v>1</v>
      </c>
      <c r="K14975" s="37">
        <v>7763838.0300000003</v>
      </c>
      <c r="L14975" s="38" t="s">
        <v>12</v>
      </c>
      <c r="M14975" s="38" t="s">
        <v>13</v>
      </c>
    </row>
    <row r="14976" spans="1:13" s="39" customFormat="1" ht="12.75" x14ac:dyDescent="0.2">
      <c r="A14976" s="33" t="s">
        <v>370</v>
      </c>
      <c r="B14976" s="33" t="s">
        <v>356</v>
      </c>
      <c r="C14976" s="34" t="s">
        <v>478</v>
      </c>
      <c r="D14976" s="33" t="s">
        <v>16</v>
      </c>
      <c r="E14976" s="33" t="s">
        <v>396</v>
      </c>
      <c r="F14976" s="35">
        <v>0</v>
      </c>
      <c r="G14976" s="33" t="s">
        <v>313</v>
      </c>
      <c r="H14976" s="33">
        <v>1</v>
      </c>
      <c r="I14976" s="33">
        <v>11</v>
      </c>
      <c r="J14976" s="36">
        <v>1</v>
      </c>
      <c r="K14976" s="37">
        <v>12694698.539999999</v>
      </c>
      <c r="L14976" s="38" t="s">
        <v>12</v>
      </c>
      <c r="M14976" s="38" t="s">
        <v>13</v>
      </c>
    </row>
    <row r="14977" spans="1:13" s="39" customFormat="1" ht="12.75" x14ac:dyDescent="0.2">
      <c r="A14977" s="33" t="s">
        <v>370</v>
      </c>
      <c r="B14977" s="33" t="s">
        <v>247</v>
      </c>
      <c r="C14977" s="34" t="s">
        <v>478</v>
      </c>
      <c r="D14977" s="33" t="s">
        <v>108</v>
      </c>
      <c r="E14977" s="33" t="s">
        <v>398</v>
      </c>
      <c r="F14977" s="35">
        <v>0</v>
      </c>
      <c r="G14977" s="33" t="s">
        <v>313</v>
      </c>
      <c r="H14977" s="33">
        <v>1</v>
      </c>
      <c r="I14977" s="33">
        <v>11</v>
      </c>
      <c r="J14977" s="36">
        <v>1</v>
      </c>
      <c r="K14977" s="37">
        <v>75028073</v>
      </c>
      <c r="L14977" s="38" t="s">
        <v>12</v>
      </c>
      <c r="M14977" s="38" t="s">
        <v>13</v>
      </c>
    </row>
    <row r="14978" spans="1:13" s="39" customFormat="1" ht="12.75" x14ac:dyDescent="0.2">
      <c r="A14978" s="33" t="s">
        <v>370</v>
      </c>
      <c r="B14978" s="33" t="s">
        <v>251</v>
      </c>
      <c r="C14978" s="34" t="s">
        <v>22</v>
      </c>
      <c r="D14978" s="33" t="s">
        <v>94</v>
      </c>
      <c r="E14978" s="33" t="s">
        <v>402</v>
      </c>
      <c r="F14978" s="35">
        <v>0</v>
      </c>
      <c r="G14978" s="33" t="s">
        <v>313</v>
      </c>
      <c r="H14978" s="33">
        <v>1</v>
      </c>
      <c r="I14978" s="33">
        <v>11</v>
      </c>
      <c r="J14978" s="36">
        <v>1</v>
      </c>
      <c r="K14978" s="37">
        <v>176810900.11000001</v>
      </c>
      <c r="L14978" s="38" t="s">
        <v>12</v>
      </c>
      <c r="M14978" s="38" t="s">
        <v>13</v>
      </c>
    </row>
    <row r="14979" spans="1:13" s="39" customFormat="1" ht="12.75" x14ac:dyDescent="0.2">
      <c r="A14979" s="33" t="s">
        <v>370</v>
      </c>
      <c r="B14979" s="33" t="s">
        <v>252</v>
      </c>
      <c r="C14979" s="34" t="s">
        <v>22</v>
      </c>
      <c r="D14979" s="33" t="s">
        <v>123</v>
      </c>
      <c r="E14979" s="33" t="s">
        <v>403</v>
      </c>
      <c r="F14979" s="35">
        <v>0</v>
      </c>
      <c r="G14979" s="33" t="s">
        <v>313</v>
      </c>
      <c r="H14979" s="33">
        <v>1</v>
      </c>
      <c r="I14979" s="33">
        <v>11</v>
      </c>
      <c r="J14979" s="36">
        <v>1</v>
      </c>
      <c r="K14979" s="37">
        <v>424334776</v>
      </c>
      <c r="L14979" s="38" t="s">
        <v>12</v>
      </c>
      <c r="M14979" s="38" t="s">
        <v>13</v>
      </c>
    </row>
    <row r="14980" spans="1:13" s="39" customFormat="1" ht="12.75" x14ac:dyDescent="0.2">
      <c r="A14980" s="33" t="s">
        <v>370</v>
      </c>
      <c r="B14980" s="33" t="s">
        <v>358</v>
      </c>
      <c r="C14980" s="34" t="s">
        <v>22</v>
      </c>
      <c r="D14980" s="33" t="s">
        <v>98</v>
      </c>
      <c r="E14980" s="33" t="s">
        <v>404</v>
      </c>
      <c r="F14980" s="35">
        <v>0</v>
      </c>
      <c r="G14980" s="33" t="s">
        <v>313</v>
      </c>
      <c r="H14980" s="33">
        <v>1</v>
      </c>
      <c r="I14980" s="33">
        <v>11</v>
      </c>
      <c r="J14980" s="36">
        <v>1</v>
      </c>
      <c r="K14980" s="37">
        <v>9667000</v>
      </c>
      <c r="L14980" s="38" t="s">
        <v>12</v>
      </c>
      <c r="M14980" s="38" t="s">
        <v>13</v>
      </c>
    </row>
    <row r="14981" spans="1:13" s="39" customFormat="1" ht="12.75" x14ac:dyDescent="0.2">
      <c r="A14981" s="33" t="s">
        <v>370</v>
      </c>
      <c r="B14981" s="33" t="s">
        <v>359</v>
      </c>
      <c r="C14981" s="34" t="s">
        <v>22</v>
      </c>
      <c r="D14981" s="33" t="s">
        <v>122</v>
      </c>
      <c r="E14981" s="33" t="s">
        <v>405</v>
      </c>
      <c r="F14981" s="35">
        <v>0</v>
      </c>
      <c r="G14981" s="33" t="s">
        <v>313</v>
      </c>
      <c r="H14981" s="33">
        <v>1</v>
      </c>
      <c r="I14981" s="33">
        <v>11</v>
      </c>
      <c r="J14981" s="36">
        <v>1</v>
      </c>
      <c r="K14981" s="37">
        <v>240000000</v>
      </c>
      <c r="L14981" s="38" t="s">
        <v>12</v>
      </c>
      <c r="M14981" s="38" t="s">
        <v>13</v>
      </c>
    </row>
    <row r="14982" spans="1:13" s="39" customFormat="1" ht="12.75" x14ac:dyDescent="0.2">
      <c r="A14982" s="33" t="s">
        <v>370</v>
      </c>
      <c r="B14982" s="33" t="s">
        <v>253</v>
      </c>
      <c r="C14982" s="34" t="s">
        <v>22</v>
      </c>
      <c r="D14982" s="33" t="s">
        <v>58</v>
      </c>
      <c r="E14982" s="33" t="s">
        <v>406</v>
      </c>
      <c r="F14982" s="35">
        <v>0</v>
      </c>
      <c r="G14982" s="33" t="s">
        <v>313</v>
      </c>
      <c r="H14982" s="33">
        <v>1</v>
      </c>
      <c r="I14982" s="33">
        <v>11</v>
      </c>
      <c r="J14982" s="36">
        <v>1</v>
      </c>
      <c r="K14982" s="37">
        <v>518162726</v>
      </c>
      <c r="L14982" s="38" t="s">
        <v>12</v>
      </c>
      <c r="M14982" s="38" t="s">
        <v>13</v>
      </c>
    </row>
    <row r="14983" spans="1:13" s="39" customFormat="1" ht="12.75" x14ac:dyDescent="0.2">
      <c r="A14983" s="33" t="s">
        <v>370</v>
      </c>
      <c r="B14983" s="33" t="s">
        <v>254</v>
      </c>
      <c r="C14983" s="34" t="s">
        <v>22</v>
      </c>
      <c r="D14983" s="33" t="s">
        <v>95</v>
      </c>
      <c r="E14983" s="33" t="s">
        <v>407</v>
      </c>
      <c r="F14983" s="35">
        <v>0</v>
      </c>
      <c r="G14983" s="33" t="s">
        <v>313</v>
      </c>
      <c r="H14983" s="33">
        <v>1</v>
      </c>
      <c r="I14983" s="33">
        <v>11</v>
      </c>
      <c r="J14983" s="36">
        <v>1</v>
      </c>
      <c r="K14983" s="37">
        <v>1620993929.3</v>
      </c>
      <c r="L14983" s="38" t="s">
        <v>12</v>
      </c>
      <c r="M14983" s="38" t="s">
        <v>13</v>
      </c>
    </row>
    <row r="14984" spans="1:13" s="39" customFormat="1" ht="12.75" x14ac:dyDescent="0.2">
      <c r="A14984" s="33" t="s">
        <v>370</v>
      </c>
      <c r="B14984" s="33" t="s">
        <v>360</v>
      </c>
      <c r="C14984" s="34" t="s">
        <v>22</v>
      </c>
      <c r="D14984" s="33" t="s">
        <v>113</v>
      </c>
      <c r="E14984" s="33" t="s">
        <v>408</v>
      </c>
      <c r="F14984" s="35">
        <v>0</v>
      </c>
      <c r="G14984" s="33" t="s">
        <v>313</v>
      </c>
      <c r="H14984" s="33">
        <v>1</v>
      </c>
      <c r="I14984" s="33">
        <v>11</v>
      </c>
      <c r="J14984" s="36">
        <v>1</v>
      </c>
      <c r="K14984" s="37">
        <v>423031496.93000001</v>
      </c>
      <c r="L14984" s="38" t="s">
        <v>12</v>
      </c>
      <c r="M14984" s="38" t="s">
        <v>13</v>
      </c>
    </row>
    <row r="14985" spans="1:13" s="39" customFormat="1" ht="12.75" x14ac:dyDescent="0.2">
      <c r="A14985" s="33" t="s">
        <v>370</v>
      </c>
      <c r="B14985" s="33" t="s">
        <v>361</v>
      </c>
      <c r="C14985" s="34" t="s">
        <v>22</v>
      </c>
      <c r="D14985" s="33" t="s">
        <v>96</v>
      </c>
      <c r="E14985" s="33" t="s">
        <v>409</v>
      </c>
      <c r="F14985" s="35">
        <v>0</v>
      </c>
      <c r="G14985" s="33" t="s">
        <v>313</v>
      </c>
      <c r="H14985" s="33">
        <v>1</v>
      </c>
      <c r="I14985" s="33">
        <v>11</v>
      </c>
      <c r="J14985" s="36">
        <v>1</v>
      </c>
      <c r="K14985" s="37">
        <v>53000</v>
      </c>
      <c r="L14985" s="38" t="s">
        <v>12</v>
      </c>
      <c r="M14985" s="38" t="s">
        <v>13</v>
      </c>
    </row>
    <row r="14986" spans="1:13" s="39" customFormat="1" ht="12.75" x14ac:dyDescent="0.2">
      <c r="A14986" s="33" t="s">
        <v>370</v>
      </c>
      <c r="B14986" s="33" t="s">
        <v>255</v>
      </c>
      <c r="C14986" s="34" t="s">
        <v>22</v>
      </c>
      <c r="D14986" s="33" t="s">
        <v>256</v>
      </c>
      <c r="E14986" s="33" t="s">
        <v>410</v>
      </c>
      <c r="F14986" s="35">
        <v>0</v>
      </c>
      <c r="G14986" s="33" t="s">
        <v>313</v>
      </c>
      <c r="H14986" s="33">
        <v>1</v>
      </c>
      <c r="I14986" s="33">
        <v>11</v>
      </c>
      <c r="J14986" s="36">
        <v>1</v>
      </c>
      <c r="K14986" s="37">
        <v>436350751.25</v>
      </c>
      <c r="L14986" s="38" t="s">
        <v>12</v>
      </c>
      <c r="M14986" s="38" t="s">
        <v>13</v>
      </c>
    </row>
    <row r="14987" spans="1:13" s="39" customFormat="1" ht="12.75" x14ac:dyDescent="0.2">
      <c r="A14987" s="33" t="s">
        <v>370</v>
      </c>
      <c r="B14987" s="33" t="s">
        <v>257</v>
      </c>
      <c r="C14987" s="34" t="s">
        <v>22</v>
      </c>
      <c r="D14987" s="33" t="s">
        <v>39</v>
      </c>
      <c r="E14987" s="33" t="s">
        <v>411</v>
      </c>
      <c r="F14987" s="35">
        <v>0</v>
      </c>
      <c r="G14987" s="33" t="s">
        <v>313</v>
      </c>
      <c r="H14987" s="33">
        <v>1</v>
      </c>
      <c r="I14987" s="33">
        <v>11</v>
      </c>
      <c r="J14987" s="36">
        <v>1</v>
      </c>
      <c r="K14987" s="37">
        <v>8032734805.0799999</v>
      </c>
      <c r="L14987" s="38" t="s">
        <v>12</v>
      </c>
      <c r="M14987" s="38" t="s">
        <v>13</v>
      </c>
    </row>
    <row r="14988" spans="1:13" s="39" customFormat="1" ht="12.75" x14ac:dyDescent="0.2">
      <c r="A14988" s="33" t="s">
        <v>370</v>
      </c>
      <c r="B14988" s="33" t="s">
        <v>362</v>
      </c>
      <c r="C14988" s="34" t="s">
        <v>22</v>
      </c>
      <c r="D14988" s="33" t="s">
        <v>24</v>
      </c>
      <c r="E14988" s="33" t="s">
        <v>412</v>
      </c>
      <c r="F14988" s="35">
        <v>0</v>
      </c>
      <c r="G14988" s="33" t="s">
        <v>313</v>
      </c>
      <c r="H14988" s="33">
        <v>1</v>
      </c>
      <c r="I14988" s="33">
        <v>11</v>
      </c>
      <c r="J14988" s="36">
        <v>1</v>
      </c>
      <c r="K14988" s="37">
        <v>163681483.55000001</v>
      </c>
      <c r="L14988" s="38" t="s">
        <v>12</v>
      </c>
      <c r="M14988" s="38" t="s">
        <v>13</v>
      </c>
    </row>
    <row r="14989" spans="1:13" s="39" customFormat="1" ht="12.75" x14ac:dyDescent="0.2">
      <c r="A14989" s="33" t="s">
        <v>370</v>
      </c>
      <c r="B14989" s="33" t="s">
        <v>251</v>
      </c>
      <c r="C14989" s="34" t="s">
        <v>478</v>
      </c>
      <c r="D14989" s="33" t="s">
        <v>94</v>
      </c>
      <c r="E14989" s="33" t="s">
        <v>402</v>
      </c>
      <c r="F14989" s="35">
        <v>0</v>
      </c>
      <c r="G14989" s="33" t="s">
        <v>313</v>
      </c>
      <c r="H14989" s="33">
        <v>1</v>
      </c>
      <c r="I14989" s="33">
        <v>11</v>
      </c>
      <c r="J14989" s="36">
        <v>1</v>
      </c>
      <c r="K14989" s="37">
        <v>32055152</v>
      </c>
      <c r="L14989" s="38" t="s">
        <v>12</v>
      </c>
      <c r="M14989" s="38" t="s">
        <v>13</v>
      </c>
    </row>
    <row r="14990" spans="1:13" s="39" customFormat="1" ht="12.75" x14ac:dyDescent="0.2">
      <c r="A14990" s="33" t="s">
        <v>370</v>
      </c>
      <c r="B14990" s="33" t="s">
        <v>252</v>
      </c>
      <c r="C14990" s="34" t="s">
        <v>478</v>
      </c>
      <c r="D14990" s="33" t="s">
        <v>123</v>
      </c>
      <c r="E14990" s="33" t="s">
        <v>403</v>
      </c>
      <c r="F14990" s="35">
        <v>0</v>
      </c>
      <c r="G14990" s="33" t="s">
        <v>313</v>
      </c>
      <c r="H14990" s="33">
        <v>1</v>
      </c>
      <c r="I14990" s="33">
        <v>11</v>
      </c>
      <c r="J14990" s="36">
        <v>1</v>
      </c>
      <c r="K14990" s="37">
        <v>25738017</v>
      </c>
      <c r="L14990" s="38" t="s">
        <v>12</v>
      </c>
      <c r="M14990" s="38" t="s">
        <v>13</v>
      </c>
    </row>
    <row r="14991" spans="1:13" s="39" customFormat="1" ht="12.75" x14ac:dyDescent="0.2">
      <c r="A14991" s="33" t="s">
        <v>370</v>
      </c>
      <c r="B14991" s="33" t="s">
        <v>358</v>
      </c>
      <c r="C14991" s="34" t="s">
        <v>478</v>
      </c>
      <c r="D14991" s="33" t="s">
        <v>98</v>
      </c>
      <c r="E14991" s="33" t="s">
        <v>404</v>
      </c>
      <c r="F14991" s="35">
        <v>0</v>
      </c>
      <c r="G14991" s="33" t="s">
        <v>313</v>
      </c>
      <c r="H14991" s="33">
        <v>1</v>
      </c>
      <c r="I14991" s="33">
        <v>11</v>
      </c>
      <c r="J14991" s="36">
        <v>1</v>
      </c>
      <c r="K14991" s="37">
        <v>3931036</v>
      </c>
      <c r="L14991" s="38" t="s">
        <v>12</v>
      </c>
      <c r="M14991" s="38" t="s">
        <v>13</v>
      </c>
    </row>
    <row r="14992" spans="1:13" s="39" customFormat="1" ht="12.75" x14ac:dyDescent="0.2">
      <c r="A14992" s="33" t="s">
        <v>370</v>
      </c>
      <c r="B14992" s="33" t="s">
        <v>253</v>
      </c>
      <c r="C14992" s="34" t="s">
        <v>478</v>
      </c>
      <c r="D14992" s="33" t="s">
        <v>58</v>
      </c>
      <c r="E14992" s="33" t="s">
        <v>406</v>
      </c>
      <c r="F14992" s="35">
        <v>0</v>
      </c>
      <c r="G14992" s="33" t="s">
        <v>313</v>
      </c>
      <c r="H14992" s="33">
        <v>1</v>
      </c>
      <c r="I14992" s="33">
        <v>11</v>
      </c>
      <c r="J14992" s="36">
        <v>1</v>
      </c>
      <c r="K14992" s="37">
        <v>80000</v>
      </c>
      <c r="L14992" s="38" t="s">
        <v>12</v>
      </c>
      <c r="M14992" s="38" t="s">
        <v>13</v>
      </c>
    </row>
    <row r="14993" spans="1:13" s="39" customFormat="1" ht="12.75" x14ac:dyDescent="0.2">
      <c r="A14993" s="33" t="s">
        <v>370</v>
      </c>
      <c r="B14993" s="33" t="s">
        <v>361</v>
      </c>
      <c r="C14993" s="34" t="s">
        <v>478</v>
      </c>
      <c r="D14993" s="33" t="s">
        <v>96</v>
      </c>
      <c r="E14993" s="33" t="s">
        <v>409</v>
      </c>
      <c r="F14993" s="35">
        <v>0</v>
      </c>
      <c r="G14993" s="33" t="s">
        <v>313</v>
      </c>
      <c r="H14993" s="33">
        <v>1</v>
      </c>
      <c r="I14993" s="33">
        <v>11</v>
      </c>
      <c r="J14993" s="36">
        <v>1</v>
      </c>
      <c r="K14993" s="37">
        <v>21533539.859999999</v>
      </c>
      <c r="L14993" s="38" t="s">
        <v>12</v>
      </c>
      <c r="M14993" s="38" t="s">
        <v>13</v>
      </c>
    </row>
    <row r="14994" spans="1:13" s="39" customFormat="1" ht="12.75" x14ac:dyDescent="0.2">
      <c r="A14994" s="33" t="s">
        <v>370</v>
      </c>
      <c r="B14994" s="33" t="s">
        <v>272</v>
      </c>
      <c r="C14994" s="34" t="s">
        <v>478</v>
      </c>
      <c r="D14994" s="33" t="s">
        <v>97</v>
      </c>
      <c r="E14994" s="33" t="s">
        <v>433</v>
      </c>
      <c r="F14994" s="35">
        <v>0</v>
      </c>
      <c r="G14994" s="33" t="s">
        <v>313</v>
      </c>
      <c r="H14994" s="33">
        <v>1</v>
      </c>
      <c r="I14994" s="33">
        <v>11</v>
      </c>
      <c r="J14994" s="36">
        <v>1</v>
      </c>
      <c r="K14994" s="37">
        <v>120408011.87</v>
      </c>
      <c r="L14994" s="38" t="s">
        <v>12</v>
      </c>
      <c r="M14994" s="38" t="s">
        <v>13</v>
      </c>
    </row>
    <row r="14995" spans="1:13" s="39" customFormat="1" ht="12.75" x14ac:dyDescent="0.2">
      <c r="A14995" s="33" t="s">
        <v>370</v>
      </c>
      <c r="B14995" s="33" t="s">
        <v>362</v>
      </c>
      <c r="C14995" s="34" t="s">
        <v>478</v>
      </c>
      <c r="D14995" s="33" t="s">
        <v>24</v>
      </c>
      <c r="E14995" s="33" t="s">
        <v>412</v>
      </c>
      <c r="F14995" s="35">
        <v>0</v>
      </c>
      <c r="G14995" s="33" t="s">
        <v>313</v>
      </c>
      <c r="H14995" s="33">
        <v>1</v>
      </c>
      <c r="I14995" s="33">
        <v>11</v>
      </c>
      <c r="J14995" s="36">
        <v>1</v>
      </c>
      <c r="K14995" s="37">
        <v>101648923</v>
      </c>
      <c r="L14995" s="38" t="s">
        <v>12</v>
      </c>
      <c r="M14995" s="38" t="s">
        <v>13</v>
      </c>
    </row>
    <row r="14996" spans="1:13" s="39" customFormat="1" ht="12.75" x14ac:dyDescent="0.2">
      <c r="A14996" s="33" t="s">
        <v>370</v>
      </c>
      <c r="B14996" s="33" t="s">
        <v>258</v>
      </c>
      <c r="C14996" s="34" t="s">
        <v>478</v>
      </c>
      <c r="D14996" s="33" t="s">
        <v>20</v>
      </c>
      <c r="E14996" s="33" t="s">
        <v>434</v>
      </c>
      <c r="F14996" s="35">
        <v>0</v>
      </c>
      <c r="G14996" s="33" t="s">
        <v>313</v>
      </c>
      <c r="H14996" s="33">
        <v>1</v>
      </c>
      <c r="I14996" s="33">
        <v>11</v>
      </c>
      <c r="J14996" s="36">
        <v>1</v>
      </c>
      <c r="K14996" s="37">
        <v>109634531</v>
      </c>
      <c r="L14996" s="38" t="s">
        <v>12</v>
      </c>
      <c r="M14996" s="38" t="s">
        <v>13</v>
      </c>
    </row>
    <row r="14997" spans="1:13" s="39" customFormat="1" ht="12.75" x14ac:dyDescent="0.2">
      <c r="A14997" s="33" t="s">
        <v>370</v>
      </c>
      <c r="B14997" s="33" t="s">
        <v>259</v>
      </c>
      <c r="C14997" s="34" t="s">
        <v>22</v>
      </c>
      <c r="D14997" s="33" t="s">
        <v>99</v>
      </c>
      <c r="E14997" s="33" t="s">
        <v>413</v>
      </c>
      <c r="F14997" s="35">
        <v>0</v>
      </c>
      <c r="G14997" s="33" t="s">
        <v>313</v>
      </c>
      <c r="H14997" s="33">
        <v>1</v>
      </c>
      <c r="I14997" s="33">
        <v>11</v>
      </c>
      <c r="J14997" s="36">
        <v>1</v>
      </c>
      <c r="K14997" s="37">
        <v>6000000</v>
      </c>
      <c r="L14997" s="38" t="s">
        <v>12</v>
      </c>
      <c r="M14997" s="38" t="s">
        <v>13</v>
      </c>
    </row>
    <row r="14998" spans="1:13" s="39" customFormat="1" ht="12.75" x14ac:dyDescent="0.2">
      <c r="A14998" s="33" t="s">
        <v>370</v>
      </c>
      <c r="B14998" s="33" t="s">
        <v>363</v>
      </c>
      <c r="C14998" s="34" t="s">
        <v>22</v>
      </c>
      <c r="D14998" s="33" t="s">
        <v>109</v>
      </c>
      <c r="E14998" s="33" t="s">
        <v>414</v>
      </c>
      <c r="F14998" s="35">
        <v>0</v>
      </c>
      <c r="G14998" s="33" t="s">
        <v>313</v>
      </c>
      <c r="H14998" s="33">
        <v>1</v>
      </c>
      <c r="I14998" s="33">
        <v>11</v>
      </c>
      <c r="J14998" s="36">
        <v>1</v>
      </c>
      <c r="K14998" s="37">
        <v>1485125</v>
      </c>
      <c r="L14998" s="38" t="s">
        <v>12</v>
      </c>
      <c r="M14998" s="38" t="s">
        <v>13</v>
      </c>
    </row>
    <row r="14999" spans="1:13" s="39" customFormat="1" ht="12.75" x14ac:dyDescent="0.2">
      <c r="A14999" s="33" t="s">
        <v>370</v>
      </c>
      <c r="B14999" s="33" t="s">
        <v>364</v>
      </c>
      <c r="C14999" s="34" t="s">
        <v>22</v>
      </c>
      <c r="D14999" s="33" t="s">
        <v>121</v>
      </c>
      <c r="E14999" s="33" t="s">
        <v>415</v>
      </c>
      <c r="F14999" s="35">
        <v>0</v>
      </c>
      <c r="G14999" s="33" t="s">
        <v>313</v>
      </c>
      <c r="H14999" s="33">
        <v>1</v>
      </c>
      <c r="I14999" s="33">
        <v>11</v>
      </c>
      <c r="J14999" s="36">
        <v>1</v>
      </c>
      <c r="K14999" s="37">
        <v>1055965986.5599999</v>
      </c>
      <c r="L14999" s="38" t="s">
        <v>12</v>
      </c>
      <c r="M14999" s="38" t="s">
        <v>13</v>
      </c>
    </row>
    <row r="15000" spans="1:13" s="39" customFormat="1" ht="12.75" x14ac:dyDescent="0.2">
      <c r="A15000" s="33" t="s">
        <v>370</v>
      </c>
      <c r="B15000" s="33" t="s">
        <v>260</v>
      </c>
      <c r="C15000" s="34" t="s">
        <v>22</v>
      </c>
      <c r="D15000" s="33" t="s">
        <v>100</v>
      </c>
      <c r="E15000" s="33" t="s">
        <v>416</v>
      </c>
      <c r="F15000" s="35">
        <v>0</v>
      </c>
      <c r="G15000" s="33" t="s">
        <v>313</v>
      </c>
      <c r="H15000" s="33">
        <v>1</v>
      </c>
      <c r="I15000" s="33">
        <v>11</v>
      </c>
      <c r="J15000" s="36">
        <v>1</v>
      </c>
      <c r="K15000" s="37">
        <v>472252810.5</v>
      </c>
      <c r="L15000" s="38" t="s">
        <v>12</v>
      </c>
      <c r="M15000" s="38" t="s">
        <v>13</v>
      </c>
    </row>
    <row r="15001" spans="1:13" s="39" customFormat="1" ht="12.75" x14ac:dyDescent="0.2">
      <c r="A15001" s="33" t="s">
        <v>370</v>
      </c>
      <c r="B15001" s="33" t="s">
        <v>261</v>
      </c>
      <c r="C15001" s="34" t="s">
        <v>22</v>
      </c>
      <c r="D15001" s="33" t="s">
        <v>130</v>
      </c>
      <c r="E15001" s="33" t="s">
        <v>417</v>
      </c>
      <c r="F15001" s="35">
        <v>0</v>
      </c>
      <c r="G15001" s="33" t="s">
        <v>313</v>
      </c>
      <c r="H15001" s="33">
        <v>1</v>
      </c>
      <c r="I15001" s="33">
        <v>11</v>
      </c>
      <c r="J15001" s="36">
        <v>1</v>
      </c>
      <c r="K15001" s="37">
        <v>35512497.149999999</v>
      </c>
      <c r="L15001" s="38" t="s">
        <v>12</v>
      </c>
      <c r="M15001" s="38" t="s">
        <v>13</v>
      </c>
    </row>
    <row r="15002" spans="1:13" s="39" customFormat="1" ht="12.75" x14ac:dyDescent="0.2">
      <c r="A15002" s="33" t="s">
        <v>370</v>
      </c>
      <c r="B15002" s="33" t="s">
        <v>259</v>
      </c>
      <c r="C15002" s="34" t="s">
        <v>478</v>
      </c>
      <c r="D15002" s="33" t="s">
        <v>99</v>
      </c>
      <c r="E15002" s="33" t="s">
        <v>413</v>
      </c>
      <c r="F15002" s="35">
        <v>0</v>
      </c>
      <c r="G15002" s="33" t="s">
        <v>313</v>
      </c>
      <c r="H15002" s="33">
        <v>1</v>
      </c>
      <c r="I15002" s="33">
        <v>11</v>
      </c>
      <c r="J15002" s="36">
        <v>1</v>
      </c>
      <c r="K15002" s="37">
        <v>1500000.68</v>
      </c>
      <c r="L15002" s="38" t="s">
        <v>12</v>
      </c>
      <c r="M15002" s="38" t="s">
        <v>13</v>
      </c>
    </row>
    <row r="15003" spans="1:13" s="39" customFormat="1" ht="12.75" x14ac:dyDescent="0.2">
      <c r="A15003" s="33" t="s">
        <v>370</v>
      </c>
      <c r="B15003" s="33" t="s">
        <v>262</v>
      </c>
      <c r="C15003" s="34" t="s">
        <v>22</v>
      </c>
      <c r="D15003" s="33" t="s">
        <v>263</v>
      </c>
      <c r="E15003" s="33" t="s">
        <v>418</v>
      </c>
      <c r="F15003" s="35">
        <v>0</v>
      </c>
      <c r="G15003" s="33" t="s">
        <v>313</v>
      </c>
      <c r="H15003" s="33">
        <v>1</v>
      </c>
      <c r="I15003" s="33">
        <v>11</v>
      </c>
      <c r="J15003" s="36">
        <v>1</v>
      </c>
      <c r="K15003" s="37">
        <v>134513088.88999999</v>
      </c>
      <c r="L15003" s="38" t="s">
        <v>12</v>
      </c>
      <c r="M15003" s="38" t="s">
        <v>13</v>
      </c>
    </row>
    <row r="15004" spans="1:13" s="39" customFormat="1" ht="12.75" x14ac:dyDescent="0.2">
      <c r="A15004" s="33" t="s">
        <v>370</v>
      </c>
      <c r="B15004" s="33" t="s">
        <v>264</v>
      </c>
      <c r="C15004" s="34" t="s">
        <v>22</v>
      </c>
      <c r="D15004" s="33" t="s">
        <v>116</v>
      </c>
      <c r="E15004" s="33" t="s">
        <v>419</v>
      </c>
      <c r="F15004" s="35">
        <v>0</v>
      </c>
      <c r="G15004" s="33" t="s">
        <v>313</v>
      </c>
      <c r="H15004" s="33">
        <v>1</v>
      </c>
      <c r="I15004" s="33">
        <v>11</v>
      </c>
      <c r="J15004" s="36">
        <v>1</v>
      </c>
      <c r="K15004" s="37">
        <v>123608291.2</v>
      </c>
      <c r="L15004" s="38" t="s">
        <v>12</v>
      </c>
      <c r="M15004" s="38" t="s">
        <v>13</v>
      </c>
    </row>
    <row r="15005" spans="1:13" s="39" customFormat="1" ht="12.75" x14ac:dyDescent="0.2">
      <c r="A15005" s="33" t="s">
        <v>370</v>
      </c>
      <c r="B15005" s="33" t="s">
        <v>265</v>
      </c>
      <c r="C15005" s="34" t="s">
        <v>22</v>
      </c>
      <c r="D15005" s="33" t="s">
        <v>110</v>
      </c>
      <c r="E15005" s="33" t="s">
        <v>420</v>
      </c>
      <c r="F15005" s="35">
        <v>0</v>
      </c>
      <c r="G15005" s="33" t="s">
        <v>313</v>
      </c>
      <c r="H15005" s="33">
        <v>1</v>
      </c>
      <c r="I15005" s="33">
        <v>11</v>
      </c>
      <c r="J15005" s="36">
        <v>1</v>
      </c>
      <c r="K15005" s="37">
        <v>9737500</v>
      </c>
      <c r="L15005" s="38" t="s">
        <v>12</v>
      </c>
      <c r="M15005" s="38" t="s">
        <v>13</v>
      </c>
    </row>
    <row r="15006" spans="1:13" s="39" customFormat="1" ht="12.75" x14ac:dyDescent="0.2">
      <c r="A15006" s="33" t="s">
        <v>370</v>
      </c>
      <c r="B15006" s="33" t="s">
        <v>262</v>
      </c>
      <c r="C15006" s="34" t="s">
        <v>478</v>
      </c>
      <c r="D15006" s="33" t="s">
        <v>263</v>
      </c>
      <c r="E15006" s="33" t="s">
        <v>418</v>
      </c>
      <c r="F15006" s="35">
        <v>0</v>
      </c>
      <c r="G15006" s="33" t="s">
        <v>313</v>
      </c>
      <c r="H15006" s="33">
        <v>1</v>
      </c>
      <c r="I15006" s="33">
        <v>11</v>
      </c>
      <c r="J15006" s="36">
        <v>1</v>
      </c>
      <c r="K15006" s="37">
        <v>2416480</v>
      </c>
      <c r="L15006" s="38" t="s">
        <v>12</v>
      </c>
      <c r="M15006" s="38" t="s">
        <v>13</v>
      </c>
    </row>
    <row r="15007" spans="1:13" s="39" customFormat="1" ht="12.75" x14ac:dyDescent="0.2">
      <c r="A15007" s="33" t="s">
        <v>370</v>
      </c>
      <c r="B15007" s="33" t="s">
        <v>273</v>
      </c>
      <c r="C15007" s="34" t="s">
        <v>478</v>
      </c>
      <c r="D15007" s="33" t="s">
        <v>124</v>
      </c>
      <c r="E15007" s="33" t="s">
        <v>435</v>
      </c>
      <c r="F15007" s="35">
        <v>0</v>
      </c>
      <c r="G15007" s="33" t="s">
        <v>313</v>
      </c>
      <c r="H15007" s="33">
        <v>1</v>
      </c>
      <c r="I15007" s="33">
        <v>11</v>
      </c>
      <c r="J15007" s="36">
        <v>1</v>
      </c>
      <c r="K15007" s="37">
        <v>12449339.470000001</v>
      </c>
      <c r="L15007" s="38" t="s">
        <v>12</v>
      </c>
      <c r="M15007" s="38" t="s">
        <v>13</v>
      </c>
    </row>
    <row r="15008" spans="1:13" s="39" customFormat="1" ht="12.75" x14ac:dyDescent="0.2">
      <c r="A15008" s="33" t="s">
        <v>370</v>
      </c>
      <c r="B15008" s="33" t="s">
        <v>264</v>
      </c>
      <c r="C15008" s="34" t="s">
        <v>478</v>
      </c>
      <c r="D15008" s="33" t="s">
        <v>116</v>
      </c>
      <c r="E15008" s="33" t="s">
        <v>419</v>
      </c>
      <c r="F15008" s="35">
        <v>0</v>
      </c>
      <c r="G15008" s="33" t="s">
        <v>313</v>
      </c>
      <c r="H15008" s="33">
        <v>1</v>
      </c>
      <c r="I15008" s="33">
        <v>11</v>
      </c>
      <c r="J15008" s="36">
        <v>1</v>
      </c>
      <c r="K15008" s="37">
        <v>1174211.02</v>
      </c>
      <c r="L15008" s="38" t="s">
        <v>12</v>
      </c>
      <c r="M15008" s="38" t="s">
        <v>13</v>
      </c>
    </row>
    <row r="15009" spans="1:13" s="39" customFormat="1" ht="12.75" x14ac:dyDescent="0.2">
      <c r="A15009" s="33" t="s">
        <v>370</v>
      </c>
      <c r="B15009" s="33" t="s">
        <v>266</v>
      </c>
      <c r="C15009" s="34" t="s">
        <v>22</v>
      </c>
      <c r="D15009" s="33" t="s">
        <v>31</v>
      </c>
      <c r="E15009" s="33" t="s">
        <v>421</v>
      </c>
      <c r="F15009" s="35">
        <v>0</v>
      </c>
      <c r="G15009" s="33" t="s">
        <v>313</v>
      </c>
      <c r="H15009" s="33">
        <v>1</v>
      </c>
      <c r="I15009" s="33">
        <v>11</v>
      </c>
      <c r="J15009" s="36">
        <v>1</v>
      </c>
      <c r="K15009" s="37">
        <v>2931119</v>
      </c>
      <c r="L15009" s="38" t="s">
        <v>12</v>
      </c>
      <c r="M15009" s="38" t="s">
        <v>13</v>
      </c>
    </row>
    <row r="15010" spans="1:13" s="39" customFormat="1" ht="12.75" x14ac:dyDescent="0.2">
      <c r="A15010" s="33" t="s">
        <v>370</v>
      </c>
      <c r="B15010" s="33" t="s">
        <v>267</v>
      </c>
      <c r="C15010" s="34" t="s">
        <v>22</v>
      </c>
      <c r="D15010" s="33" t="s">
        <v>18</v>
      </c>
      <c r="E15010" s="33" t="s">
        <v>422</v>
      </c>
      <c r="F15010" s="35">
        <v>0</v>
      </c>
      <c r="G15010" s="33" t="s">
        <v>313</v>
      </c>
      <c r="H15010" s="33">
        <v>1</v>
      </c>
      <c r="I15010" s="33">
        <v>11</v>
      </c>
      <c r="J15010" s="36">
        <v>1</v>
      </c>
      <c r="K15010" s="37">
        <v>169282062.16</v>
      </c>
      <c r="L15010" s="38" t="s">
        <v>12</v>
      </c>
      <c r="M15010" s="38" t="s">
        <v>13</v>
      </c>
    </row>
    <row r="15011" spans="1:13" s="39" customFormat="1" ht="12.75" x14ac:dyDescent="0.2">
      <c r="A15011" s="33" t="s">
        <v>370</v>
      </c>
      <c r="B15011" s="33" t="s">
        <v>268</v>
      </c>
      <c r="C15011" s="34" t="s">
        <v>22</v>
      </c>
      <c r="D15011" s="33" t="s">
        <v>59</v>
      </c>
      <c r="E15011" s="33" t="s">
        <v>423</v>
      </c>
      <c r="F15011" s="35">
        <v>0</v>
      </c>
      <c r="G15011" s="33" t="s">
        <v>313</v>
      </c>
      <c r="H15011" s="33">
        <v>1</v>
      </c>
      <c r="I15011" s="33">
        <v>11</v>
      </c>
      <c r="J15011" s="36">
        <v>1</v>
      </c>
      <c r="K15011" s="37">
        <v>2240000</v>
      </c>
      <c r="L15011" s="38" t="s">
        <v>12</v>
      </c>
      <c r="M15011" s="38" t="s">
        <v>13</v>
      </c>
    </row>
    <row r="15012" spans="1:13" s="39" customFormat="1" ht="12.75" x14ac:dyDescent="0.2">
      <c r="A15012" s="33" t="s">
        <v>370</v>
      </c>
      <c r="B15012" s="33" t="s">
        <v>269</v>
      </c>
      <c r="C15012" s="34" t="s">
        <v>22</v>
      </c>
      <c r="D15012" s="33" t="s">
        <v>101</v>
      </c>
      <c r="E15012" s="33" t="s">
        <v>424</v>
      </c>
      <c r="F15012" s="35">
        <v>0</v>
      </c>
      <c r="G15012" s="33" t="s">
        <v>313</v>
      </c>
      <c r="H15012" s="33">
        <v>1</v>
      </c>
      <c r="I15012" s="33">
        <v>11</v>
      </c>
      <c r="J15012" s="36">
        <v>1</v>
      </c>
      <c r="K15012" s="37">
        <v>52392870</v>
      </c>
      <c r="L15012" s="38" t="s">
        <v>12</v>
      </c>
      <c r="M15012" s="38" t="s">
        <v>13</v>
      </c>
    </row>
    <row r="15013" spans="1:13" s="39" customFormat="1" ht="12.75" x14ac:dyDescent="0.2">
      <c r="A15013" s="33" t="s">
        <v>370</v>
      </c>
      <c r="B15013" s="33" t="s">
        <v>267</v>
      </c>
      <c r="C15013" s="34" t="s">
        <v>478</v>
      </c>
      <c r="D15013" s="33" t="s">
        <v>18</v>
      </c>
      <c r="E15013" s="33" t="s">
        <v>422</v>
      </c>
      <c r="F15013" s="35">
        <v>0</v>
      </c>
      <c r="G15013" s="33" t="s">
        <v>313</v>
      </c>
      <c r="H15013" s="33">
        <v>1</v>
      </c>
      <c r="I15013" s="33">
        <v>11</v>
      </c>
      <c r="J15013" s="36">
        <v>1</v>
      </c>
      <c r="K15013" s="37">
        <v>4731375.03</v>
      </c>
      <c r="L15013" s="38" t="s">
        <v>12</v>
      </c>
      <c r="M15013" s="38" t="s">
        <v>13</v>
      </c>
    </row>
    <row r="15014" spans="1:13" s="39" customFormat="1" ht="12.75" x14ac:dyDescent="0.2">
      <c r="A15014" s="33" t="s">
        <v>370</v>
      </c>
      <c r="B15014" s="33" t="s">
        <v>365</v>
      </c>
      <c r="C15014" s="34" t="s">
        <v>22</v>
      </c>
      <c r="D15014" s="33" t="s">
        <v>127</v>
      </c>
      <c r="E15014" s="33" t="s">
        <v>425</v>
      </c>
      <c r="F15014" s="35">
        <v>0</v>
      </c>
      <c r="G15014" s="33" t="s">
        <v>313</v>
      </c>
      <c r="H15014" s="33">
        <v>1</v>
      </c>
      <c r="I15014" s="33">
        <v>11</v>
      </c>
      <c r="J15014" s="36">
        <v>1</v>
      </c>
      <c r="K15014" s="37">
        <v>100963624</v>
      </c>
      <c r="L15014" s="38" t="s">
        <v>12</v>
      </c>
      <c r="M15014" s="38" t="s">
        <v>13</v>
      </c>
    </row>
    <row r="15015" spans="1:13" s="39" customFormat="1" ht="12.75" x14ac:dyDescent="0.2">
      <c r="A15015" s="33" t="s">
        <v>370</v>
      </c>
      <c r="B15015" s="33" t="s">
        <v>366</v>
      </c>
      <c r="C15015" s="34" t="s">
        <v>22</v>
      </c>
      <c r="D15015" s="33" t="s">
        <v>125</v>
      </c>
      <c r="E15015" s="33" t="s">
        <v>426</v>
      </c>
      <c r="F15015" s="35">
        <v>0</v>
      </c>
      <c r="G15015" s="33" t="s">
        <v>313</v>
      </c>
      <c r="H15015" s="33">
        <v>1</v>
      </c>
      <c r="I15015" s="33">
        <v>11</v>
      </c>
      <c r="J15015" s="36">
        <v>1</v>
      </c>
      <c r="K15015" s="37">
        <v>109659258</v>
      </c>
      <c r="L15015" s="38" t="s">
        <v>12</v>
      </c>
      <c r="M15015" s="38" t="s">
        <v>13</v>
      </c>
    </row>
    <row r="15016" spans="1:13" s="39" customFormat="1" ht="12.75" x14ac:dyDescent="0.2">
      <c r="A15016" s="33" t="s">
        <v>370</v>
      </c>
      <c r="B15016" s="33" t="s">
        <v>367</v>
      </c>
      <c r="C15016" s="34" t="s">
        <v>22</v>
      </c>
      <c r="D15016" s="33" t="s">
        <v>131</v>
      </c>
      <c r="E15016" s="33" t="s">
        <v>427</v>
      </c>
      <c r="F15016" s="35">
        <v>0</v>
      </c>
      <c r="G15016" s="33" t="s">
        <v>313</v>
      </c>
      <c r="H15016" s="33">
        <v>1</v>
      </c>
      <c r="I15016" s="33">
        <v>11</v>
      </c>
      <c r="J15016" s="36">
        <v>1</v>
      </c>
      <c r="K15016" s="37">
        <v>138090324.99000001</v>
      </c>
      <c r="L15016" s="38" t="s">
        <v>12</v>
      </c>
      <c r="M15016" s="38" t="s">
        <v>13</v>
      </c>
    </row>
    <row r="15017" spans="1:13" s="39" customFormat="1" ht="12.75" x14ac:dyDescent="0.2">
      <c r="A15017" s="33" t="s">
        <v>370</v>
      </c>
      <c r="B15017" s="33" t="s">
        <v>270</v>
      </c>
      <c r="C15017" s="34" t="s">
        <v>22</v>
      </c>
      <c r="D15017" s="33" t="s">
        <v>134</v>
      </c>
      <c r="E15017" s="33" t="s">
        <v>428</v>
      </c>
      <c r="F15017" s="35">
        <v>0</v>
      </c>
      <c r="G15017" s="33" t="s">
        <v>313</v>
      </c>
      <c r="H15017" s="33">
        <v>1</v>
      </c>
      <c r="I15017" s="33">
        <v>11</v>
      </c>
      <c r="J15017" s="36">
        <v>1</v>
      </c>
      <c r="K15017" s="37">
        <v>312314866</v>
      </c>
      <c r="L15017" s="38" t="s">
        <v>12</v>
      </c>
      <c r="M15017" s="38" t="s">
        <v>13</v>
      </c>
    </row>
    <row r="15018" spans="1:13" s="39" customFormat="1" ht="12.75" x14ac:dyDescent="0.2">
      <c r="A15018" s="33" t="s">
        <v>370</v>
      </c>
      <c r="B15018" s="33" t="s">
        <v>368</v>
      </c>
      <c r="C15018" s="34" t="s">
        <v>22</v>
      </c>
      <c r="D15018" s="33" t="s">
        <v>126</v>
      </c>
      <c r="E15018" s="33" t="s">
        <v>429</v>
      </c>
      <c r="F15018" s="35">
        <v>0</v>
      </c>
      <c r="G15018" s="33" t="s">
        <v>313</v>
      </c>
      <c r="H15018" s="33">
        <v>1</v>
      </c>
      <c r="I15018" s="33">
        <v>11</v>
      </c>
      <c r="J15018" s="36">
        <v>1</v>
      </c>
      <c r="K15018" s="37">
        <v>167673047</v>
      </c>
      <c r="L15018" s="38" t="s">
        <v>12</v>
      </c>
      <c r="M15018" s="38" t="s">
        <v>13</v>
      </c>
    </row>
    <row r="15019" spans="1:13" s="39" customFormat="1" ht="12.75" x14ac:dyDescent="0.2">
      <c r="A15019" s="33" t="s">
        <v>370</v>
      </c>
      <c r="B15019" s="33" t="s">
        <v>69</v>
      </c>
      <c r="C15019" s="34" t="s">
        <v>479</v>
      </c>
      <c r="D15019" s="33" t="s">
        <v>343</v>
      </c>
      <c r="E15019" s="33" t="s">
        <v>545</v>
      </c>
      <c r="F15019" s="35">
        <v>0</v>
      </c>
      <c r="G15019" s="33" t="s">
        <v>313</v>
      </c>
      <c r="H15019" s="33">
        <v>1</v>
      </c>
      <c r="I15019" s="33">
        <v>11</v>
      </c>
      <c r="J15019" s="36">
        <v>1</v>
      </c>
      <c r="K15019" s="37">
        <v>3132554883</v>
      </c>
      <c r="L15019" s="38" t="s">
        <v>12</v>
      </c>
      <c r="M15019" s="38" t="s">
        <v>13</v>
      </c>
    </row>
    <row r="15020" spans="1:13" s="39" customFormat="1" ht="12.75" x14ac:dyDescent="0.2">
      <c r="A15020" s="33" t="s">
        <v>315</v>
      </c>
      <c r="B15020" s="33" t="s">
        <v>150</v>
      </c>
      <c r="C15020" s="34">
        <v>11</v>
      </c>
      <c r="D15020" s="33" t="s">
        <v>442</v>
      </c>
      <c r="E15020" s="33" t="s">
        <v>280</v>
      </c>
      <c r="F15020" s="35">
        <v>0</v>
      </c>
      <c r="G15020" s="33" t="s">
        <v>467</v>
      </c>
      <c r="H15020" s="33">
        <v>1</v>
      </c>
      <c r="I15020" s="33">
        <v>11</v>
      </c>
      <c r="J15020" s="36">
        <v>1</v>
      </c>
      <c r="K15020" s="37">
        <v>985266513.46000004</v>
      </c>
      <c r="L15020" s="38" t="s">
        <v>12</v>
      </c>
      <c r="M15020" s="38" t="s">
        <v>13</v>
      </c>
    </row>
    <row r="15021" spans="1:13" s="39" customFormat="1" ht="12.75" x14ac:dyDescent="0.2">
      <c r="A15021" s="33" t="s">
        <v>315</v>
      </c>
      <c r="B15021" s="33" t="s">
        <v>150</v>
      </c>
      <c r="C15021" s="34">
        <v>11</v>
      </c>
      <c r="D15021" s="33" t="s">
        <v>442</v>
      </c>
      <c r="E15021" s="33" t="s">
        <v>451</v>
      </c>
      <c r="F15021" s="35">
        <v>0</v>
      </c>
      <c r="G15021" s="33" t="s">
        <v>467</v>
      </c>
      <c r="H15021" s="33">
        <v>1</v>
      </c>
      <c r="I15021" s="33">
        <v>11</v>
      </c>
      <c r="J15021" s="36">
        <v>1</v>
      </c>
      <c r="K15021" s="37">
        <v>796284954.04999995</v>
      </c>
      <c r="L15021" s="38" t="s">
        <v>12</v>
      </c>
      <c r="M15021" s="38" t="s">
        <v>13</v>
      </c>
    </row>
    <row r="15022" spans="1:13" s="39" customFormat="1" ht="12.75" x14ac:dyDescent="0.2">
      <c r="A15022" s="33" t="s">
        <v>315</v>
      </c>
      <c r="B15022" s="33" t="s">
        <v>150</v>
      </c>
      <c r="C15022" s="34">
        <v>11</v>
      </c>
      <c r="D15022" s="33" t="s">
        <v>442</v>
      </c>
      <c r="E15022" s="33" t="s">
        <v>512</v>
      </c>
      <c r="F15022" s="35">
        <v>0</v>
      </c>
      <c r="G15022" s="33" t="s">
        <v>467</v>
      </c>
      <c r="H15022" s="33">
        <v>1</v>
      </c>
      <c r="I15022" s="33">
        <v>11</v>
      </c>
      <c r="J15022" s="36">
        <v>1</v>
      </c>
      <c r="K15022" s="37">
        <v>14733486.539999999</v>
      </c>
      <c r="L15022" s="38" t="s">
        <v>12</v>
      </c>
      <c r="M15022" s="38" t="s">
        <v>13</v>
      </c>
    </row>
    <row r="15023" spans="1:13" s="39" customFormat="1" ht="12.75" x14ac:dyDescent="0.2">
      <c r="A15023" s="33" t="s">
        <v>315</v>
      </c>
      <c r="B15023" s="33" t="s">
        <v>150</v>
      </c>
      <c r="C15023" s="34">
        <v>11</v>
      </c>
      <c r="D15023" s="33" t="s">
        <v>442</v>
      </c>
      <c r="E15023" s="33" t="s">
        <v>513</v>
      </c>
      <c r="F15023" s="35">
        <v>0</v>
      </c>
      <c r="G15023" s="33" t="s">
        <v>467</v>
      </c>
      <c r="H15023" s="33">
        <v>1</v>
      </c>
      <c r="I15023" s="33">
        <v>11</v>
      </c>
      <c r="J15023" s="36">
        <v>1</v>
      </c>
      <c r="K15023" s="37">
        <v>128715045.95</v>
      </c>
      <c r="L15023" s="38" t="s">
        <v>12</v>
      </c>
      <c r="M15023" s="38" t="s">
        <v>13</v>
      </c>
    </row>
    <row r="15024" spans="1:13" s="39" customFormat="1" ht="12.75" x14ac:dyDescent="0.2">
      <c r="A15024" s="33" t="s">
        <v>514</v>
      </c>
      <c r="B15024" s="33" t="s">
        <v>153</v>
      </c>
      <c r="C15024" s="34">
        <v>11</v>
      </c>
      <c r="D15024" s="33" t="s">
        <v>137</v>
      </c>
      <c r="E15024" s="33" t="s">
        <v>71</v>
      </c>
      <c r="F15024" s="35">
        <v>0</v>
      </c>
      <c r="G15024" s="33" t="s">
        <v>313</v>
      </c>
      <c r="H15024" s="33">
        <v>1</v>
      </c>
      <c r="I15024" s="33">
        <v>11</v>
      </c>
      <c r="J15024" s="36">
        <v>1</v>
      </c>
      <c r="K15024" s="37">
        <v>577993594.37</v>
      </c>
      <c r="L15024" s="38" t="s">
        <v>12</v>
      </c>
      <c r="M15024" s="38" t="s">
        <v>13</v>
      </c>
    </row>
    <row r="15025" spans="1:13" s="39" customFormat="1" ht="12.75" x14ac:dyDescent="0.2">
      <c r="A15025" s="33" t="s">
        <v>514</v>
      </c>
      <c r="B15025" s="33" t="s">
        <v>153</v>
      </c>
      <c r="C15025" s="34">
        <v>11</v>
      </c>
      <c r="D15025" s="33" t="s">
        <v>137</v>
      </c>
      <c r="E15025" s="33" t="s">
        <v>145</v>
      </c>
      <c r="F15025" s="35">
        <v>0</v>
      </c>
      <c r="G15025" s="33" t="s">
        <v>313</v>
      </c>
      <c r="H15025" s="33">
        <v>1</v>
      </c>
      <c r="I15025" s="33">
        <v>11</v>
      </c>
      <c r="J15025" s="36">
        <v>5135</v>
      </c>
      <c r="K15025" s="37">
        <v>609715400</v>
      </c>
      <c r="L15025" s="38" t="s">
        <v>12</v>
      </c>
      <c r="M15025" s="38" t="s">
        <v>13</v>
      </c>
    </row>
    <row r="15026" spans="1:13" s="39" customFormat="1" ht="12.75" x14ac:dyDescent="0.2">
      <c r="A15026" s="33" t="s">
        <v>514</v>
      </c>
      <c r="B15026" s="33" t="s">
        <v>153</v>
      </c>
      <c r="C15026" s="34">
        <v>11</v>
      </c>
      <c r="D15026" s="33" t="s">
        <v>137</v>
      </c>
      <c r="E15026" s="33" t="s">
        <v>70</v>
      </c>
      <c r="F15026" s="35">
        <v>0</v>
      </c>
      <c r="G15026" s="33" t="s">
        <v>313</v>
      </c>
      <c r="H15026" s="33">
        <v>1</v>
      </c>
      <c r="I15026" s="33">
        <v>11</v>
      </c>
      <c r="J15026" s="36">
        <v>75</v>
      </c>
      <c r="K15026" s="37">
        <v>769015087.99000001</v>
      </c>
      <c r="L15026" s="38" t="s">
        <v>12</v>
      </c>
      <c r="M15026" s="38" t="s">
        <v>13</v>
      </c>
    </row>
    <row r="15027" spans="1:13" s="39" customFormat="1" ht="12.75" x14ac:dyDescent="0.2">
      <c r="A15027" s="33" t="s">
        <v>514</v>
      </c>
      <c r="B15027" s="33" t="s">
        <v>153</v>
      </c>
      <c r="C15027" s="34">
        <v>11</v>
      </c>
      <c r="D15027" s="33" t="s">
        <v>137</v>
      </c>
      <c r="E15027" s="33" t="s">
        <v>452</v>
      </c>
      <c r="F15027" s="35">
        <v>0</v>
      </c>
      <c r="G15027" s="33" t="s">
        <v>313</v>
      </c>
      <c r="H15027" s="33">
        <v>1</v>
      </c>
      <c r="I15027" s="33">
        <v>11</v>
      </c>
      <c r="J15027" s="36">
        <v>75</v>
      </c>
      <c r="K15027" s="37">
        <v>451532595.82000005</v>
      </c>
      <c r="L15027" s="38" t="s">
        <v>12</v>
      </c>
      <c r="M15027" s="38" t="s">
        <v>13</v>
      </c>
    </row>
    <row r="15028" spans="1:13" s="39" customFormat="1" ht="12.75" x14ac:dyDescent="0.2">
      <c r="A15028" s="33" t="s">
        <v>514</v>
      </c>
      <c r="B15028" s="33" t="s">
        <v>152</v>
      </c>
      <c r="C15028" s="34">
        <v>11</v>
      </c>
      <c r="D15028" s="33" t="s">
        <v>446</v>
      </c>
      <c r="E15028" s="33" t="s">
        <v>144</v>
      </c>
      <c r="F15028" s="35">
        <v>0</v>
      </c>
      <c r="G15028" s="33" t="s">
        <v>313</v>
      </c>
      <c r="H15028" s="33">
        <v>1</v>
      </c>
      <c r="I15028" s="33">
        <v>11</v>
      </c>
      <c r="J15028" s="36">
        <v>1</v>
      </c>
      <c r="K15028" s="37">
        <v>6021208906.500001</v>
      </c>
      <c r="L15028" s="38" t="s">
        <v>12</v>
      </c>
      <c r="M15028" s="38" t="s">
        <v>13</v>
      </c>
    </row>
    <row r="15029" spans="1:13" s="39" customFormat="1" ht="12.75" x14ac:dyDescent="0.2">
      <c r="A15029" s="33" t="s">
        <v>514</v>
      </c>
      <c r="B15029" s="33" t="s">
        <v>153</v>
      </c>
      <c r="C15029" s="34">
        <v>11</v>
      </c>
      <c r="D15029" s="33" t="s">
        <v>137</v>
      </c>
      <c r="E15029" s="33" t="s">
        <v>453</v>
      </c>
      <c r="F15029" s="35">
        <v>0</v>
      </c>
      <c r="G15029" s="33" t="s">
        <v>313</v>
      </c>
      <c r="H15029" s="33">
        <v>1</v>
      </c>
      <c r="I15029" s="33">
        <v>11</v>
      </c>
      <c r="J15029" s="36">
        <v>1</v>
      </c>
      <c r="K15029" s="37">
        <v>2932016864</v>
      </c>
      <c r="L15029" s="38" t="s">
        <v>12</v>
      </c>
      <c r="M15029" s="38" t="s">
        <v>13</v>
      </c>
    </row>
    <row r="15030" spans="1:13" s="39" customFormat="1" ht="12.75" x14ac:dyDescent="0.2">
      <c r="A15030" s="33" t="s">
        <v>514</v>
      </c>
      <c r="B15030" s="33" t="s">
        <v>146</v>
      </c>
      <c r="C15030" s="34">
        <v>11</v>
      </c>
      <c r="D15030" s="33" t="s">
        <v>447</v>
      </c>
      <c r="E15030" s="33" t="s">
        <v>454</v>
      </c>
      <c r="F15030" s="35">
        <v>0</v>
      </c>
      <c r="G15030" s="33" t="s">
        <v>313</v>
      </c>
      <c r="H15030" s="33">
        <v>1</v>
      </c>
      <c r="I15030" s="33">
        <v>11</v>
      </c>
      <c r="J15030" s="36">
        <v>1</v>
      </c>
      <c r="K15030" s="37">
        <v>77983867.5</v>
      </c>
      <c r="L15030" s="38" t="s">
        <v>12</v>
      </c>
      <c r="M15030" s="38" t="s">
        <v>13</v>
      </c>
    </row>
    <row r="15031" spans="1:13" s="39" customFormat="1" ht="12.75" x14ac:dyDescent="0.2">
      <c r="A15031" s="33" t="s">
        <v>514</v>
      </c>
      <c r="B15031" s="33" t="s">
        <v>146</v>
      </c>
      <c r="C15031" s="34">
        <v>11</v>
      </c>
      <c r="D15031" s="33" t="s">
        <v>447</v>
      </c>
      <c r="E15031" s="33" t="s">
        <v>455</v>
      </c>
      <c r="F15031" s="35">
        <v>0</v>
      </c>
      <c r="G15031" s="33" t="s">
        <v>313</v>
      </c>
      <c r="H15031" s="33">
        <v>1</v>
      </c>
      <c r="I15031" s="33">
        <v>11</v>
      </c>
      <c r="J15031" s="36">
        <v>1</v>
      </c>
      <c r="K15031" s="37">
        <v>95191413.310000002</v>
      </c>
      <c r="L15031" s="38" t="s">
        <v>12</v>
      </c>
      <c r="M15031" s="38" t="s">
        <v>13</v>
      </c>
    </row>
    <row r="15032" spans="1:13" s="39" customFormat="1" ht="12.75" x14ac:dyDescent="0.2">
      <c r="A15032" s="33" t="s">
        <v>514</v>
      </c>
      <c r="B15032" s="33" t="s">
        <v>146</v>
      </c>
      <c r="C15032" s="34">
        <v>11</v>
      </c>
      <c r="D15032" s="33" t="s">
        <v>447</v>
      </c>
      <c r="E15032" s="33" t="s">
        <v>318</v>
      </c>
      <c r="F15032" s="35">
        <v>0</v>
      </c>
      <c r="G15032" s="33" t="s">
        <v>313</v>
      </c>
      <c r="H15032" s="33">
        <v>1</v>
      </c>
      <c r="I15032" s="33">
        <v>11</v>
      </c>
      <c r="J15032" s="36">
        <v>37</v>
      </c>
      <c r="K15032" s="37">
        <v>159322597.17999998</v>
      </c>
      <c r="L15032" s="38" t="s">
        <v>12</v>
      </c>
      <c r="M15032" s="38" t="s">
        <v>13</v>
      </c>
    </row>
    <row r="15033" spans="1:13" s="39" customFormat="1" ht="12.75" x14ac:dyDescent="0.2">
      <c r="A15033" s="33" t="s">
        <v>514</v>
      </c>
      <c r="B15033" s="33" t="s">
        <v>152</v>
      </c>
      <c r="C15033" s="34">
        <v>11</v>
      </c>
      <c r="D15033" s="33" t="s">
        <v>446</v>
      </c>
      <c r="E15033" s="33" t="s">
        <v>143</v>
      </c>
      <c r="F15033" s="35">
        <v>0</v>
      </c>
      <c r="G15033" s="33" t="s">
        <v>313</v>
      </c>
      <c r="H15033" s="33">
        <v>1</v>
      </c>
      <c r="I15033" s="33">
        <v>11</v>
      </c>
      <c r="J15033" s="36">
        <v>1</v>
      </c>
      <c r="K15033" s="37">
        <v>20412733211</v>
      </c>
      <c r="L15033" s="38" t="s">
        <v>12</v>
      </c>
      <c r="M15033" s="38" t="s">
        <v>13</v>
      </c>
    </row>
    <row r="15034" spans="1:13" s="39" customFormat="1" ht="12.75" x14ac:dyDescent="0.2">
      <c r="A15034" s="33" t="s">
        <v>514</v>
      </c>
      <c r="B15034" s="33" t="s">
        <v>153</v>
      </c>
      <c r="C15034" s="34">
        <v>11</v>
      </c>
      <c r="D15034" s="33" t="s">
        <v>137</v>
      </c>
      <c r="E15034" s="33" t="s">
        <v>515</v>
      </c>
      <c r="F15034" s="35">
        <v>0</v>
      </c>
      <c r="G15034" s="33" t="s">
        <v>313</v>
      </c>
      <c r="H15034" s="33">
        <v>1</v>
      </c>
      <c r="I15034" s="33">
        <v>11</v>
      </c>
      <c r="J15034" s="36">
        <v>1</v>
      </c>
      <c r="K15034" s="37">
        <v>42873600</v>
      </c>
      <c r="L15034" s="38" t="s">
        <v>12</v>
      </c>
      <c r="M15034" s="38" t="s">
        <v>13</v>
      </c>
    </row>
    <row r="15035" spans="1:13" s="39" customFormat="1" ht="12.75" x14ac:dyDescent="0.2">
      <c r="A15035" s="33" t="s">
        <v>514</v>
      </c>
      <c r="B15035" s="33" t="s">
        <v>154</v>
      </c>
      <c r="C15035" s="34">
        <v>11</v>
      </c>
      <c r="D15035" s="33" t="s">
        <v>138</v>
      </c>
      <c r="E15035" s="33" t="s">
        <v>275</v>
      </c>
      <c r="F15035" s="35">
        <v>0</v>
      </c>
      <c r="G15035" s="33" t="s">
        <v>313</v>
      </c>
      <c r="H15035" s="33">
        <v>1</v>
      </c>
      <c r="I15035" s="33">
        <v>11</v>
      </c>
      <c r="J15035" s="36">
        <v>1</v>
      </c>
      <c r="K15035" s="37">
        <v>3897600000</v>
      </c>
      <c r="L15035" s="38" t="s">
        <v>12</v>
      </c>
      <c r="M15035" s="38" t="s">
        <v>13</v>
      </c>
    </row>
    <row r="15036" spans="1:13" s="39" customFormat="1" ht="12.75" x14ac:dyDescent="0.2">
      <c r="A15036" s="33" t="s">
        <v>514</v>
      </c>
      <c r="B15036" s="33" t="s">
        <v>149</v>
      </c>
      <c r="C15036" s="34">
        <v>11</v>
      </c>
      <c r="D15036" s="33" t="s">
        <v>448</v>
      </c>
      <c r="E15036" s="33" t="s">
        <v>319</v>
      </c>
      <c r="F15036" s="35">
        <v>0</v>
      </c>
      <c r="G15036" s="33" t="s">
        <v>313</v>
      </c>
      <c r="H15036" s="33">
        <v>1</v>
      </c>
      <c r="I15036" s="33">
        <v>11</v>
      </c>
      <c r="J15036" s="36">
        <v>1</v>
      </c>
      <c r="K15036" s="37">
        <v>900000000</v>
      </c>
      <c r="L15036" s="38" t="s">
        <v>12</v>
      </c>
      <c r="M15036" s="38" t="s">
        <v>13</v>
      </c>
    </row>
    <row r="15037" spans="1:13" s="39" customFormat="1" ht="12.75" x14ac:dyDescent="0.2">
      <c r="A15037" s="33" t="s">
        <v>514</v>
      </c>
      <c r="B15037" s="33" t="s">
        <v>152</v>
      </c>
      <c r="C15037" s="34">
        <v>11</v>
      </c>
      <c r="D15037" s="33" t="s">
        <v>446</v>
      </c>
      <c r="E15037" s="33" t="s">
        <v>516</v>
      </c>
      <c r="F15037" s="35">
        <v>0</v>
      </c>
      <c r="G15037" s="33" t="s">
        <v>313</v>
      </c>
      <c r="H15037" s="33">
        <v>1</v>
      </c>
      <c r="I15037" s="33">
        <v>11</v>
      </c>
      <c r="J15037" s="36">
        <v>1</v>
      </c>
      <c r="K15037" s="37">
        <v>2064000000.0000002</v>
      </c>
      <c r="L15037" s="38" t="s">
        <v>12</v>
      </c>
      <c r="M15037" s="38" t="s">
        <v>13</v>
      </c>
    </row>
    <row r="15038" spans="1:13" s="39" customFormat="1" ht="12.75" x14ac:dyDescent="0.2">
      <c r="A15038" s="33" t="s">
        <v>514</v>
      </c>
      <c r="B15038" s="33" t="s">
        <v>152</v>
      </c>
      <c r="C15038" s="34">
        <v>11</v>
      </c>
      <c r="D15038" s="33" t="s">
        <v>446</v>
      </c>
      <c r="E15038" s="33" t="s">
        <v>456</v>
      </c>
      <c r="F15038" s="35">
        <v>0</v>
      </c>
      <c r="G15038" s="33" t="s">
        <v>313</v>
      </c>
      <c r="H15038" s="33">
        <v>1</v>
      </c>
      <c r="I15038" s="33">
        <v>11</v>
      </c>
      <c r="J15038" s="36">
        <v>1</v>
      </c>
      <c r="K15038" s="37">
        <v>4110000097</v>
      </c>
      <c r="L15038" s="38" t="s">
        <v>12</v>
      </c>
      <c r="M15038" s="38" t="s">
        <v>13</v>
      </c>
    </row>
    <row r="15039" spans="1:13" s="39" customFormat="1" ht="12.75" x14ac:dyDescent="0.2">
      <c r="A15039" s="33" t="s">
        <v>514</v>
      </c>
      <c r="B15039" s="33" t="s">
        <v>153</v>
      </c>
      <c r="C15039" s="34">
        <v>11</v>
      </c>
      <c r="D15039" s="33" t="s">
        <v>137</v>
      </c>
      <c r="E15039" s="33" t="s">
        <v>274</v>
      </c>
      <c r="F15039" s="35">
        <v>0</v>
      </c>
      <c r="G15039" s="33" t="s">
        <v>313</v>
      </c>
      <c r="H15039" s="33">
        <v>1</v>
      </c>
      <c r="I15039" s="33">
        <v>11</v>
      </c>
      <c r="J15039" s="36">
        <v>1</v>
      </c>
      <c r="K15039" s="37">
        <v>3325672106</v>
      </c>
      <c r="L15039" s="38" t="s">
        <v>12</v>
      </c>
      <c r="M15039" s="38" t="s">
        <v>13</v>
      </c>
    </row>
    <row r="15040" spans="1:13" s="39" customFormat="1" ht="12.75" x14ac:dyDescent="0.2">
      <c r="A15040" s="33" t="s">
        <v>514</v>
      </c>
      <c r="B15040" s="33" t="s">
        <v>158</v>
      </c>
      <c r="C15040" s="34">
        <v>11</v>
      </c>
      <c r="D15040" s="33" t="s">
        <v>141</v>
      </c>
      <c r="E15040" s="33" t="s">
        <v>517</v>
      </c>
      <c r="F15040" s="35">
        <v>0</v>
      </c>
      <c r="G15040" s="33" t="s">
        <v>313</v>
      </c>
      <c r="H15040" s="33">
        <v>1</v>
      </c>
      <c r="I15040" s="33">
        <v>11</v>
      </c>
      <c r="J15040" s="36">
        <v>270</v>
      </c>
      <c r="K15040" s="37">
        <v>169551360</v>
      </c>
      <c r="L15040" s="38" t="s">
        <v>12</v>
      </c>
      <c r="M15040" s="38" t="s">
        <v>13</v>
      </c>
    </row>
    <row r="15041" spans="1:13" s="39" customFormat="1" ht="12.75" x14ac:dyDescent="0.2">
      <c r="A15041" s="33" t="s">
        <v>514</v>
      </c>
      <c r="B15041" s="33" t="s">
        <v>146</v>
      </c>
      <c r="C15041" s="34">
        <v>11</v>
      </c>
      <c r="D15041" s="33" t="s">
        <v>447</v>
      </c>
      <c r="E15041" s="33" t="s">
        <v>320</v>
      </c>
      <c r="F15041" s="35">
        <v>0</v>
      </c>
      <c r="G15041" s="33" t="s">
        <v>313</v>
      </c>
      <c r="H15041" s="33">
        <v>1</v>
      </c>
      <c r="I15041" s="33">
        <v>11</v>
      </c>
      <c r="J15041" s="36">
        <v>1</v>
      </c>
      <c r="K15041" s="37">
        <v>1800000000</v>
      </c>
      <c r="L15041" s="38" t="s">
        <v>12</v>
      </c>
      <c r="M15041" s="38" t="s">
        <v>13</v>
      </c>
    </row>
    <row r="15042" spans="1:13" s="39" customFormat="1" ht="12.75" x14ac:dyDescent="0.2">
      <c r="A15042" s="33" t="s">
        <v>514</v>
      </c>
      <c r="B15042" s="33" t="s">
        <v>146</v>
      </c>
      <c r="C15042" s="34">
        <v>11</v>
      </c>
      <c r="D15042" s="33" t="s">
        <v>447</v>
      </c>
      <c r="E15042" s="33" t="s">
        <v>321</v>
      </c>
      <c r="F15042" s="35">
        <v>0</v>
      </c>
      <c r="G15042" s="33" t="s">
        <v>313</v>
      </c>
      <c r="H15042" s="33">
        <v>1</v>
      </c>
      <c r="I15042" s="33">
        <v>11</v>
      </c>
      <c r="J15042" s="36">
        <v>15</v>
      </c>
      <c r="K15042" s="37">
        <v>425000000</v>
      </c>
      <c r="L15042" s="38" t="s">
        <v>12</v>
      </c>
      <c r="M15042" s="38" t="s">
        <v>13</v>
      </c>
    </row>
    <row r="15043" spans="1:13" s="39" customFormat="1" ht="12.75" x14ac:dyDescent="0.2">
      <c r="A15043" s="33" t="s">
        <v>514</v>
      </c>
      <c r="B15043" s="33" t="s">
        <v>153</v>
      </c>
      <c r="C15043" s="34">
        <v>11</v>
      </c>
      <c r="D15043" s="33" t="s">
        <v>137</v>
      </c>
      <c r="E15043" s="33" t="s">
        <v>274</v>
      </c>
      <c r="F15043" s="35">
        <v>0</v>
      </c>
      <c r="G15043" s="33" t="s">
        <v>313</v>
      </c>
      <c r="H15043" s="33">
        <v>1</v>
      </c>
      <c r="I15043" s="33">
        <v>11</v>
      </c>
      <c r="J15043" s="36">
        <v>1</v>
      </c>
      <c r="K15043" s="37">
        <v>331644416</v>
      </c>
      <c r="L15043" s="38" t="s">
        <v>12</v>
      </c>
      <c r="M15043" s="38" t="s">
        <v>13</v>
      </c>
    </row>
    <row r="15044" spans="1:13" s="39" customFormat="1" ht="12.75" x14ac:dyDescent="0.2">
      <c r="A15044" s="33" t="s">
        <v>514</v>
      </c>
      <c r="B15044" s="33" t="s">
        <v>152</v>
      </c>
      <c r="C15044" s="34">
        <v>11</v>
      </c>
      <c r="D15044" s="33" t="s">
        <v>446</v>
      </c>
      <c r="E15044" s="33" t="s">
        <v>277</v>
      </c>
      <c r="F15044" s="35">
        <v>0</v>
      </c>
      <c r="G15044" s="33" t="s">
        <v>313</v>
      </c>
      <c r="H15044" s="33">
        <v>1</v>
      </c>
      <c r="I15044" s="33">
        <v>11</v>
      </c>
      <c r="J15044" s="36">
        <v>1</v>
      </c>
      <c r="K15044" s="37">
        <v>11999606532.889999</v>
      </c>
      <c r="L15044" s="38" t="s">
        <v>12</v>
      </c>
      <c r="M15044" s="38" t="s">
        <v>13</v>
      </c>
    </row>
    <row r="15045" spans="1:13" s="39" customFormat="1" ht="12.75" x14ac:dyDescent="0.2">
      <c r="A15045" s="33" t="s">
        <v>514</v>
      </c>
      <c r="B15045" s="33" t="s">
        <v>152</v>
      </c>
      <c r="C15045" s="34">
        <v>11</v>
      </c>
      <c r="D15045" s="33" t="s">
        <v>446</v>
      </c>
      <c r="E15045" s="33" t="s">
        <v>278</v>
      </c>
      <c r="F15045" s="35">
        <v>0</v>
      </c>
      <c r="G15045" s="33" t="s">
        <v>313</v>
      </c>
      <c r="H15045" s="33">
        <v>1</v>
      </c>
      <c r="I15045" s="33">
        <v>11</v>
      </c>
      <c r="J15045" s="36">
        <v>1</v>
      </c>
      <c r="K15045" s="37">
        <v>6049165149.2299995</v>
      </c>
      <c r="L15045" s="38" t="s">
        <v>12</v>
      </c>
      <c r="M15045" s="38" t="s">
        <v>13</v>
      </c>
    </row>
    <row r="15046" spans="1:13" s="39" customFormat="1" ht="12.75" x14ac:dyDescent="0.2">
      <c r="A15046" s="33" t="s">
        <v>514</v>
      </c>
      <c r="B15046" s="33" t="s">
        <v>156</v>
      </c>
      <c r="C15046" s="34">
        <v>11</v>
      </c>
      <c r="D15046" s="33" t="s">
        <v>139</v>
      </c>
      <c r="E15046" s="33" t="s">
        <v>457</v>
      </c>
      <c r="F15046" s="35">
        <v>0</v>
      </c>
      <c r="G15046" s="33" t="s">
        <v>313</v>
      </c>
      <c r="H15046" s="33">
        <v>1</v>
      </c>
      <c r="I15046" s="33">
        <v>11</v>
      </c>
      <c r="J15046" s="36">
        <v>1</v>
      </c>
      <c r="K15046" s="37">
        <v>267580800</v>
      </c>
      <c r="L15046" s="38" t="s">
        <v>12</v>
      </c>
      <c r="M15046" s="38" t="s">
        <v>13</v>
      </c>
    </row>
    <row r="15047" spans="1:13" s="39" customFormat="1" ht="12.75" x14ac:dyDescent="0.2">
      <c r="A15047" s="33" t="s">
        <v>514</v>
      </c>
      <c r="B15047" s="33" t="s">
        <v>152</v>
      </c>
      <c r="C15047" s="34">
        <v>11</v>
      </c>
      <c r="D15047" s="33" t="s">
        <v>446</v>
      </c>
      <c r="E15047" s="33" t="s">
        <v>458</v>
      </c>
      <c r="F15047" s="35">
        <v>0</v>
      </c>
      <c r="G15047" s="33" t="s">
        <v>313</v>
      </c>
      <c r="H15047" s="33">
        <v>1</v>
      </c>
      <c r="I15047" s="33">
        <v>11</v>
      </c>
      <c r="J15047" s="36">
        <v>1</v>
      </c>
      <c r="K15047" s="37">
        <v>2537600000</v>
      </c>
      <c r="L15047" s="38" t="s">
        <v>12</v>
      </c>
      <c r="M15047" s="38" t="s">
        <v>13</v>
      </c>
    </row>
    <row r="15048" spans="1:13" s="39" customFormat="1" ht="12.75" x14ac:dyDescent="0.2">
      <c r="A15048" s="33" t="s">
        <v>514</v>
      </c>
      <c r="B15048" s="33" t="s">
        <v>152</v>
      </c>
      <c r="C15048" s="34">
        <v>11</v>
      </c>
      <c r="D15048" s="33" t="s">
        <v>446</v>
      </c>
      <c r="E15048" s="33" t="s">
        <v>459</v>
      </c>
      <c r="F15048" s="35">
        <v>0</v>
      </c>
      <c r="G15048" s="33" t="s">
        <v>313</v>
      </c>
      <c r="H15048" s="33">
        <v>1</v>
      </c>
      <c r="I15048" s="33">
        <v>11</v>
      </c>
      <c r="J15048" s="36">
        <v>1</v>
      </c>
      <c r="K15048" s="37">
        <v>379133536</v>
      </c>
      <c r="L15048" s="38" t="s">
        <v>12</v>
      </c>
      <c r="M15048" s="38" t="s">
        <v>13</v>
      </c>
    </row>
    <row r="15049" spans="1:13" s="39" customFormat="1" ht="12.75" x14ac:dyDescent="0.2">
      <c r="A15049" s="33" t="s">
        <v>514</v>
      </c>
      <c r="B15049" s="33" t="s">
        <v>152</v>
      </c>
      <c r="C15049" s="34">
        <v>11</v>
      </c>
      <c r="D15049" s="33" t="s">
        <v>446</v>
      </c>
      <c r="E15049" s="33" t="s">
        <v>460</v>
      </c>
      <c r="F15049" s="35">
        <v>0</v>
      </c>
      <c r="G15049" s="33" t="s">
        <v>313</v>
      </c>
      <c r="H15049" s="33">
        <v>1</v>
      </c>
      <c r="I15049" s="33">
        <v>11</v>
      </c>
      <c r="J15049" s="36">
        <v>1</v>
      </c>
      <c r="K15049" s="37">
        <v>261760000</v>
      </c>
      <c r="L15049" s="38" t="s">
        <v>12</v>
      </c>
      <c r="M15049" s="38" t="s">
        <v>13</v>
      </c>
    </row>
    <row r="15050" spans="1:13" s="39" customFormat="1" ht="12.75" x14ac:dyDescent="0.2">
      <c r="A15050" s="33" t="s">
        <v>514</v>
      </c>
      <c r="B15050" s="33" t="s">
        <v>152</v>
      </c>
      <c r="C15050" s="34">
        <v>11</v>
      </c>
      <c r="D15050" s="33" t="s">
        <v>446</v>
      </c>
      <c r="E15050" s="33" t="s">
        <v>461</v>
      </c>
      <c r="F15050" s="35">
        <v>0</v>
      </c>
      <c r="G15050" s="33" t="s">
        <v>313</v>
      </c>
      <c r="H15050" s="33">
        <v>1</v>
      </c>
      <c r="I15050" s="33">
        <v>11</v>
      </c>
      <c r="J15050" s="36">
        <v>1</v>
      </c>
      <c r="K15050" s="37">
        <v>1377680832</v>
      </c>
      <c r="L15050" s="38" t="s">
        <v>12</v>
      </c>
      <c r="M15050" s="38" t="s">
        <v>13</v>
      </c>
    </row>
    <row r="15051" spans="1:13" s="39" customFormat="1" ht="12.75" x14ac:dyDescent="0.2">
      <c r="A15051" s="33" t="s">
        <v>514</v>
      </c>
      <c r="B15051" s="33" t="s">
        <v>152</v>
      </c>
      <c r="C15051" s="34">
        <v>11</v>
      </c>
      <c r="D15051" s="33" t="s">
        <v>446</v>
      </c>
      <c r="E15051" s="33" t="s">
        <v>461</v>
      </c>
      <c r="F15051" s="35">
        <v>0</v>
      </c>
      <c r="G15051" s="33" t="s">
        <v>313</v>
      </c>
      <c r="H15051" s="33">
        <v>1</v>
      </c>
      <c r="I15051" s="33">
        <v>11</v>
      </c>
      <c r="J15051" s="36">
        <v>1</v>
      </c>
      <c r="K15051" s="37">
        <v>1121699200</v>
      </c>
      <c r="L15051" s="38" t="s">
        <v>12</v>
      </c>
      <c r="M15051" s="38" t="s">
        <v>13</v>
      </c>
    </row>
    <row r="15052" spans="1:13" s="39" customFormat="1" ht="12.75" x14ac:dyDescent="0.2">
      <c r="A15052" s="33" t="s">
        <v>514</v>
      </c>
      <c r="B15052" s="33" t="s">
        <v>152</v>
      </c>
      <c r="C15052" s="34">
        <v>11</v>
      </c>
      <c r="D15052" s="33" t="s">
        <v>446</v>
      </c>
      <c r="E15052" s="33" t="s">
        <v>276</v>
      </c>
      <c r="F15052" s="35">
        <v>0</v>
      </c>
      <c r="G15052" s="33" t="s">
        <v>313</v>
      </c>
      <c r="H15052" s="33">
        <v>1</v>
      </c>
      <c r="I15052" s="33">
        <v>11</v>
      </c>
      <c r="J15052" s="36">
        <v>1</v>
      </c>
      <c r="K15052" s="37">
        <v>1882353000</v>
      </c>
      <c r="L15052" s="38" t="s">
        <v>12</v>
      </c>
      <c r="M15052" s="38" t="s">
        <v>13</v>
      </c>
    </row>
    <row r="15053" spans="1:13" s="39" customFormat="1" ht="12.75" x14ac:dyDescent="0.2">
      <c r="A15053" s="33" t="s">
        <v>514</v>
      </c>
      <c r="B15053" s="33" t="s">
        <v>151</v>
      </c>
      <c r="C15053" s="34">
        <v>11</v>
      </c>
      <c r="D15053" s="33" t="s">
        <v>136</v>
      </c>
      <c r="E15053" s="33" t="s">
        <v>279</v>
      </c>
      <c r="F15053" s="35">
        <v>0</v>
      </c>
      <c r="G15053" s="33" t="s">
        <v>313</v>
      </c>
      <c r="H15053" s="33">
        <v>1</v>
      </c>
      <c r="I15053" s="33">
        <v>11</v>
      </c>
      <c r="J15053" s="36">
        <v>1</v>
      </c>
      <c r="K15053" s="37">
        <v>507800000</v>
      </c>
      <c r="L15053" s="38" t="s">
        <v>12</v>
      </c>
      <c r="M15053" s="38" t="s">
        <v>13</v>
      </c>
    </row>
    <row r="15054" spans="1:13" s="39" customFormat="1" ht="12.75" x14ac:dyDescent="0.2">
      <c r="A15054" s="33" t="s">
        <v>514</v>
      </c>
      <c r="B15054" s="33" t="s">
        <v>156</v>
      </c>
      <c r="C15054" s="34">
        <v>11</v>
      </c>
      <c r="D15054" s="33" t="s">
        <v>139</v>
      </c>
      <c r="E15054" s="33" t="s">
        <v>457</v>
      </c>
      <c r="F15054" s="35">
        <v>0</v>
      </c>
      <c r="G15054" s="33" t="s">
        <v>313</v>
      </c>
      <c r="H15054" s="33">
        <v>1</v>
      </c>
      <c r="I15054" s="33">
        <v>11</v>
      </c>
      <c r="J15054" s="36">
        <v>1</v>
      </c>
      <c r="K15054" s="37">
        <v>419200</v>
      </c>
      <c r="L15054" s="38" t="s">
        <v>12</v>
      </c>
      <c r="M15054" s="38" t="s">
        <v>13</v>
      </c>
    </row>
    <row r="15055" spans="1:13" s="39" customFormat="1" ht="12.75" x14ac:dyDescent="0.2">
      <c r="A15055" s="33" t="s">
        <v>514</v>
      </c>
      <c r="B15055" s="33" t="s">
        <v>146</v>
      </c>
      <c r="C15055" s="34">
        <v>11</v>
      </c>
      <c r="D15055" s="33" t="s">
        <v>447</v>
      </c>
      <c r="E15055" s="33" t="s">
        <v>322</v>
      </c>
      <c r="F15055" s="35">
        <v>0</v>
      </c>
      <c r="G15055" s="33" t="s">
        <v>313</v>
      </c>
      <c r="H15055" s="33">
        <v>1</v>
      </c>
      <c r="I15055" s="33">
        <v>11</v>
      </c>
      <c r="J15055" s="36">
        <v>2</v>
      </c>
      <c r="K15055" s="37">
        <v>16184419.24</v>
      </c>
      <c r="L15055" s="38" t="s">
        <v>12</v>
      </c>
      <c r="M15055" s="38" t="s">
        <v>13</v>
      </c>
    </row>
    <row r="15056" spans="1:13" s="39" customFormat="1" ht="12.75" x14ac:dyDescent="0.2">
      <c r="A15056" s="33" t="s">
        <v>514</v>
      </c>
      <c r="B15056" s="33" t="s">
        <v>155</v>
      </c>
      <c r="C15056" s="34">
        <v>11</v>
      </c>
      <c r="D15056" s="33" t="s">
        <v>449</v>
      </c>
      <c r="E15056" s="33" t="s">
        <v>518</v>
      </c>
      <c r="F15056" s="35">
        <v>0</v>
      </c>
      <c r="G15056" s="33" t="s">
        <v>313</v>
      </c>
      <c r="H15056" s="33">
        <v>1</v>
      </c>
      <c r="I15056" s="33">
        <v>11</v>
      </c>
      <c r="J15056" s="36">
        <v>2</v>
      </c>
      <c r="K15056" s="37">
        <v>937600000</v>
      </c>
      <c r="L15056" s="38" t="s">
        <v>12</v>
      </c>
      <c r="M15056" s="38" t="s">
        <v>13</v>
      </c>
    </row>
    <row r="15057" spans="1:13" s="39" customFormat="1" ht="12.75" x14ac:dyDescent="0.2">
      <c r="A15057" s="33" t="s">
        <v>514</v>
      </c>
      <c r="B15057" s="33" t="s">
        <v>155</v>
      </c>
      <c r="C15057" s="34">
        <v>11</v>
      </c>
      <c r="D15057" s="33" t="s">
        <v>449</v>
      </c>
      <c r="E15057" s="33" t="s">
        <v>519</v>
      </c>
      <c r="F15057" s="35">
        <v>0</v>
      </c>
      <c r="G15057" s="33" t="s">
        <v>313</v>
      </c>
      <c r="H15057" s="33">
        <v>1</v>
      </c>
      <c r="I15057" s="33">
        <v>11</v>
      </c>
      <c r="J15057" s="36">
        <v>2</v>
      </c>
      <c r="K15057" s="37">
        <v>483200000</v>
      </c>
      <c r="L15057" s="38" t="s">
        <v>12</v>
      </c>
      <c r="M15057" s="38" t="s">
        <v>13</v>
      </c>
    </row>
    <row r="15058" spans="1:13" s="39" customFormat="1" ht="12.75" x14ac:dyDescent="0.2">
      <c r="A15058" s="33" t="s">
        <v>514</v>
      </c>
      <c r="B15058" s="33" t="s">
        <v>155</v>
      </c>
      <c r="C15058" s="34">
        <v>11</v>
      </c>
      <c r="D15058" s="33" t="s">
        <v>449</v>
      </c>
      <c r="E15058" s="33" t="s">
        <v>520</v>
      </c>
      <c r="F15058" s="35">
        <v>0</v>
      </c>
      <c r="G15058" s="33" t="s">
        <v>313</v>
      </c>
      <c r="H15058" s="33">
        <v>1</v>
      </c>
      <c r="I15058" s="33">
        <v>11</v>
      </c>
      <c r="J15058" s="36">
        <v>2</v>
      </c>
      <c r="K15058" s="37">
        <v>1139200000</v>
      </c>
      <c r="L15058" s="38" t="s">
        <v>12</v>
      </c>
      <c r="M15058" s="38" t="s">
        <v>13</v>
      </c>
    </row>
    <row r="15059" spans="1:13" s="39" customFormat="1" ht="12.75" x14ac:dyDescent="0.2">
      <c r="A15059" s="33" t="s">
        <v>514</v>
      </c>
      <c r="B15059" s="33" t="s">
        <v>153</v>
      </c>
      <c r="C15059" s="34">
        <v>11</v>
      </c>
      <c r="D15059" s="33" t="s">
        <v>137</v>
      </c>
      <c r="E15059" s="33" t="s">
        <v>521</v>
      </c>
      <c r="F15059" s="35">
        <v>0</v>
      </c>
      <c r="G15059" s="33" t="s">
        <v>313</v>
      </c>
      <c r="H15059" s="33">
        <v>1</v>
      </c>
      <c r="I15059" s="33">
        <v>11</v>
      </c>
      <c r="J15059" s="36">
        <v>1</v>
      </c>
      <c r="K15059" s="37">
        <v>73359200</v>
      </c>
      <c r="L15059" s="38" t="s">
        <v>12</v>
      </c>
      <c r="M15059" s="38" t="s">
        <v>13</v>
      </c>
    </row>
    <row r="15060" spans="1:13" s="39" customFormat="1" ht="12.75" x14ac:dyDescent="0.2">
      <c r="A15060" s="33" t="s">
        <v>514</v>
      </c>
      <c r="B15060" s="33" t="s">
        <v>153</v>
      </c>
      <c r="C15060" s="34">
        <v>11</v>
      </c>
      <c r="D15060" s="33" t="s">
        <v>137</v>
      </c>
      <c r="E15060" s="33" t="s">
        <v>522</v>
      </c>
      <c r="F15060" s="35">
        <v>0</v>
      </c>
      <c r="G15060" s="33" t="s">
        <v>313</v>
      </c>
      <c r="H15060" s="33">
        <v>1</v>
      </c>
      <c r="I15060" s="33">
        <v>11</v>
      </c>
      <c r="J15060" s="36">
        <v>1</v>
      </c>
      <c r="K15060" s="37">
        <v>385595357.81999999</v>
      </c>
      <c r="L15060" s="38" t="s">
        <v>12</v>
      </c>
      <c r="M15060" s="38" t="s">
        <v>13</v>
      </c>
    </row>
    <row r="15061" spans="1:13" s="39" customFormat="1" ht="12.75" x14ac:dyDescent="0.2">
      <c r="A15061" s="33" t="s">
        <v>514</v>
      </c>
      <c r="B15061" s="33" t="s">
        <v>155</v>
      </c>
      <c r="C15061" s="34">
        <v>11</v>
      </c>
      <c r="D15061" s="33" t="s">
        <v>449</v>
      </c>
      <c r="E15061" s="33" t="s">
        <v>523</v>
      </c>
      <c r="F15061" s="35">
        <v>0</v>
      </c>
      <c r="G15061" s="33" t="s">
        <v>313</v>
      </c>
      <c r="H15061" s="33">
        <v>1</v>
      </c>
      <c r="I15061" s="33">
        <v>11</v>
      </c>
      <c r="J15061" s="36">
        <v>2</v>
      </c>
      <c r="K15061" s="37">
        <v>864320000</v>
      </c>
      <c r="L15061" s="38" t="s">
        <v>12</v>
      </c>
      <c r="M15061" s="38" t="s">
        <v>13</v>
      </c>
    </row>
    <row r="15062" spans="1:13" s="39" customFormat="1" ht="12.75" x14ac:dyDescent="0.2">
      <c r="A15062" s="33" t="s">
        <v>514</v>
      </c>
      <c r="B15062" s="33" t="s">
        <v>155</v>
      </c>
      <c r="C15062" s="34">
        <v>11</v>
      </c>
      <c r="D15062" s="33" t="s">
        <v>449</v>
      </c>
      <c r="E15062" s="33" t="s">
        <v>524</v>
      </c>
      <c r="F15062" s="35">
        <v>0</v>
      </c>
      <c r="G15062" s="33" t="s">
        <v>313</v>
      </c>
      <c r="H15062" s="33">
        <v>1</v>
      </c>
      <c r="I15062" s="33">
        <v>11</v>
      </c>
      <c r="J15062" s="36">
        <v>1</v>
      </c>
      <c r="K15062" s="37">
        <v>30680000</v>
      </c>
      <c r="L15062" s="38" t="s">
        <v>12</v>
      </c>
      <c r="M15062" s="38" t="s">
        <v>13</v>
      </c>
    </row>
    <row r="15063" spans="1:13" s="39" customFormat="1" ht="12.75" x14ac:dyDescent="0.2">
      <c r="A15063" s="33" t="s">
        <v>514</v>
      </c>
      <c r="B15063" s="33" t="s">
        <v>155</v>
      </c>
      <c r="C15063" s="34">
        <v>11</v>
      </c>
      <c r="D15063" s="33" t="s">
        <v>449</v>
      </c>
      <c r="E15063" s="33" t="s">
        <v>525</v>
      </c>
      <c r="F15063" s="35">
        <v>0</v>
      </c>
      <c r="G15063" s="33" t="s">
        <v>313</v>
      </c>
      <c r="H15063" s="33">
        <v>1</v>
      </c>
      <c r="I15063" s="33">
        <v>11</v>
      </c>
      <c r="J15063" s="36">
        <v>1</v>
      </c>
      <c r="K15063" s="37">
        <v>160000000</v>
      </c>
      <c r="L15063" s="38" t="s">
        <v>12</v>
      </c>
      <c r="M15063" s="38" t="s">
        <v>13</v>
      </c>
    </row>
    <row r="15064" spans="1:13" s="39" customFormat="1" ht="12.75" x14ac:dyDescent="0.2">
      <c r="A15064" s="33" t="s">
        <v>514</v>
      </c>
      <c r="B15064" s="33" t="s">
        <v>154</v>
      </c>
      <c r="C15064" s="34">
        <v>11</v>
      </c>
      <c r="D15064" s="33" t="s">
        <v>138</v>
      </c>
      <c r="E15064" s="33" t="s">
        <v>526</v>
      </c>
      <c r="F15064" s="35">
        <v>0</v>
      </c>
      <c r="G15064" s="33" t="s">
        <v>313</v>
      </c>
      <c r="H15064" s="33">
        <v>1</v>
      </c>
      <c r="I15064" s="33">
        <v>11</v>
      </c>
      <c r="J15064" s="36">
        <v>1</v>
      </c>
      <c r="K15064" s="37">
        <v>194400000</v>
      </c>
      <c r="L15064" s="38" t="s">
        <v>12</v>
      </c>
      <c r="M15064" s="38" t="s">
        <v>13</v>
      </c>
    </row>
    <row r="15065" spans="1:13" s="39" customFormat="1" ht="12.75" x14ac:dyDescent="0.2">
      <c r="A15065" s="33" t="s">
        <v>514</v>
      </c>
      <c r="B15065" s="33" t="s">
        <v>152</v>
      </c>
      <c r="C15065" s="34">
        <v>11</v>
      </c>
      <c r="D15065" s="33" t="s">
        <v>446</v>
      </c>
      <c r="E15065" s="33" t="s">
        <v>456</v>
      </c>
      <c r="F15065" s="35">
        <v>0</v>
      </c>
      <c r="G15065" s="33" t="s">
        <v>313</v>
      </c>
      <c r="H15065" s="33">
        <v>1</v>
      </c>
      <c r="I15065" s="33">
        <v>11</v>
      </c>
      <c r="J15065" s="36">
        <v>1</v>
      </c>
      <c r="K15065" s="37">
        <v>279835082.38</v>
      </c>
      <c r="L15065" s="38" t="s">
        <v>12</v>
      </c>
      <c r="M15065" s="38" t="s">
        <v>13</v>
      </c>
    </row>
    <row r="15066" spans="1:13" s="39" customFormat="1" ht="12.75" x14ac:dyDescent="0.2">
      <c r="A15066" s="33" t="s">
        <v>514</v>
      </c>
      <c r="B15066" s="33" t="s">
        <v>152</v>
      </c>
      <c r="C15066" s="34">
        <v>11</v>
      </c>
      <c r="D15066" s="33" t="s">
        <v>446</v>
      </c>
      <c r="E15066" s="33" t="s">
        <v>460</v>
      </c>
      <c r="F15066" s="35">
        <v>0</v>
      </c>
      <c r="G15066" s="33" t="s">
        <v>313</v>
      </c>
      <c r="H15066" s="33">
        <v>1</v>
      </c>
      <c r="I15066" s="33">
        <v>11</v>
      </c>
      <c r="J15066" s="36">
        <v>1</v>
      </c>
      <c r="K15066" s="37">
        <v>620800000</v>
      </c>
      <c r="L15066" s="38" t="s">
        <v>12</v>
      </c>
      <c r="M15066" s="38" t="s">
        <v>13</v>
      </c>
    </row>
    <row r="15067" spans="1:13" s="39" customFormat="1" ht="12.75" x14ac:dyDescent="0.2">
      <c r="A15067" s="33" t="s">
        <v>514</v>
      </c>
      <c r="B15067" s="33" t="s">
        <v>146</v>
      </c>
      <c r="C15067" s="34">
        <v>11</v>
      </c>
      <c r="D15067" s="33" t="s">
        <v>447</v>
      </c>
      <c r="E15067" s="33" t="s">
        <v>527</v>
      </c>
      <c r="F15067" s="35">
        <v>0</v>
      </c>
      <c r="G15067" s="33" t="s">
        <v>313</v>
      </c>
      <c r="H15067" s="33">
        <v>1</v>
      </c>
      <c r="I15067" s="33">
        <v>11</v>
      </c>
      <c r="J15067" s="36">
        <v>1</v>
      </c>
      <c r="K15067" s="37">
        <v>2816132.5</v>
      </c>
      <c r="L15067" s="38" t="s">
        <v>12</v>
      </c>
      <c r="M15067" s="38" t="s">
        <v>13</v>
      </c>
    </row>
    <row r="15068" spans="1:13" s="39" customFormat="1" ht="12.75" x14ac:dyDescent="0.2">
      <c r="A15068" s="33" t="s">
        <v>514</v>
      </c>
      <c r="B15068" s="33" t="s">
        <v>158</v>
      </c>
      <c r="C15068" s="34">
        <v>11</v>
      </c>
      <c r="D15068" s="33" t="s">
        <v>141</v>
      </c>
      <c r="E15068" s="33" t="s">
        <v>309</v>
      </c>
      <c r="F15068" s="35">
        <v>0</v>
      </c>
      <c r="G15068" s="33" t="s">
        <v>313</v>
      </c>
      <c r="H15068" s="33">
        <v>1</v>
      </c>
      <c r="I15068" s="33">
        <v>11</v>
      </c>
      <c r="J15068" s="36">
        <v>282</v>
      </c>
      <c r="K15068" s="37">
        <v>14438400</v>
      </c>
      <c r="L15068" s="38" t="s">
        <v>12</v>
      </c>
      <c r="M15068" s="38" t="s">
        <v>13</v>
      </c>
    </row>
    <row r="15069" spans="1:13" s="39" customFormat="1" ht="12.75" x14ac:dyDescent="0.2">
      <c r="A15069" s="33" t="s">
        <v>514</v>
      </c>
      <c r="B15069" s="33" t="s">
        <v>158</v>
      </c>
      <c r="C15069" s="34">
        <v>11</v>
      </c>
      <c r="D15069" s="33" t="s">
        <v>141</v>
      </c>
      <c r="E15069" s="33" t="s">
        <v>309</v>
      </c>
      <c r="F15069" s="35">
        <v>0</v>
      </c>
      <c r="G15069" s="33" t="s">
        <v>313</v>
      </c>
      <c r="H15069" s="33">
        <v>1</v>
      </c>
      <c r="I15069" s="33">
        <v>11</v>
      </c>
      <c r="J15069" s="36">
        <v>1</v>
      </c>
      <c r="K15069" s="37">
        <v>10240</v>
      </c>
      <c r="L15069" s="38" t="s">
        <v>12</v>
      </c>
      <c r="M15069" s="38" t="s">
        <v>13</v>
      </c>
    </row>
    <row r="15070" spans="1:13" s="39" customFormat="1" ht="12.75" x14ac:dyDescent="0.2">
      <c r="A15070" s="33" t="s">
        <v>514</v>
      </c>
      <c r="B15070" s="33" t="s">
        <v>158</v>
      </c>
      <c r="C15070" s="34">
        <v>11</v>
      </c>
      <c r="D15070" s="33" t="s">
        <v>141</v>
      </c>
      <c r="E15070" s="33" t="s">
        <v>528</v>
      </c>
      <c r="F15070" s="35">
        <v>0</v>
      </c>
      <c r="G15070" s="33" t="s">
        <v>313</v>
      </c>
      <c r="H15070" s="33">
        <v>1</v>
      </c>
      <c r="I15070" s="33">
        <v>11</v>
      </c>
      <c r="J15070" s="36">
        <v>1</v>
      </c>
      <c r="K15070" s="37">
        <v>1616000000</v>
      </c>
      <c r="L15070" s="38" t="s">
        <v>12</v>
      </c>
      <c r="M15070" s="38" t="s">
        <v>13</v>
      </c>
    </row>
    <row r="15071" spans="1:13" s="39" customFormat="1" ht="12.75" x14ac:dyDescent="0.2">
      <c r="A15071" s="33" t="s">
        <v>338</v>
      </c>
      <c r="B15071" s="33" t="s">
        <v>150</v>
      </c>
      <c r="C15071" s="34">
        <v>11</v>
      </c>
      <c r="D15071" s="33" t="s">
        <v>442</v>
      </c>
      <c r="E15071" s="33" t="s">
        <v>339</v>
      </c>
      <c r="F15071" s="35">
        <v>0</v>
      </c>
      <c r="G15071" s="33" t="s">
        <v>313</v>
      </c>
      <c r="H15071" s="33">
        <v>1</v>
      </c>
      <c r="I15071" s="33">
        <v>11</v>
      </c>
      <c r="J15071" s="36">
        <v>1</v>
      </c>
      <c r="K15071" s="37">
        <v>229272357</v>
      </c>
      <c r="L15071" s="38" t="s">
        <v>12</v>
      </c>
      <c r="M15071" s="38" t="s">
        <v>13</v>
      </c>
    </row>
    <row r="15072" spans="1:13" s="39" customFormat="1" ht="12.75" x14ac:dyDescent="0.2">
      <c r="A15072" s="33" t="s">
        <v>332</v>
      </c>
      <c r="B15072" s="33" t="s">
        <v>150</v>
      </c>
      <c r="C15072" s="34">
        <v>11</v>
      </c>
      <c r="D15072" s="33" t="s">
        <v>442</v>
      </c>
      <c r="E15072" s="33" t="s">
        <v>333</v>
      </c>
      <c r="F15072" s="35">
        <v>0</v>
      </c>
      <c r="G15072" s="33" t="s">
        <v>313</v>
      </c>
      <c r="H15072" s="33">
        <v>1</v>
      </c>
      <c r="I15072" s="33">
        <v>11</v>
      </c>
      <c r="J15072" s="36">
        <v>1</v>
      </c>
      <c r="K15072" s="37">
        <v>497183411</v>
      </c>
      <c r="L15072" s="38" t="s">
        <v>12</v>
      </c>
      <c r="M15072" s="38" t="s">
        <v>13</v>
      </c>
    </row>
    <row r="15073" spans="1:13" s="39" customFormat="1" ht="12.75" x14ac:dyDescent="0.2">
      <c r="A15073" s="33" t="s">
        <v>337</v>
      </c>
      <c r="B15073" s="33" t="s">
        <v>149</v>
      </c>
      <c r="C15073" s="34">
        <v>11</v>
      </c>
      <c r="D15073" s="33" t="s">
        <v>448</v>
      </c>
      <c r="E15073" s="33" t="s">
        <v>464</v>
      </c>
      <c r="F15073" s="35">
        <v>0</v>
      </c>
      <c r="G15073" s="33" t="s">
        <v>313</v>
      </c>
      <c r="H15073" s="33">
        <v>1</v>
      </c>
      <c r="I15073" s="33">
        <v>11</v>
      </c>
      <c r="J15073" s="36">
        <v>1</v>
      </c>
      <c r="K15073" s="37">
        <v>4499997494</v>
      </c>
      <c r="L15073" s="38" t="s">
        <v>12</v>
      </c>
      <c r="M15073" s="38" t="s">
        <v>13</v>
      </c>
    </row>
    <row r="15074" spans="1:13" s="39" customFormat="1" ht="12.75" x14ac:dyDescent="0.2">
      <c r="A15074" s="33" t="s">
        <v>337</v>
      </c>
      <c r="B15074" s="33" t="s">
        <v>153</v>
      </c>
      <c r="C15074" s="34">
        <v>11</v>
      </c>
      <c r="D15074" s="33" t="s">
        <v>137</v>
      </c>
      <c r="E15074" s="33" t="s">
        <v>334</v>
      </c>
      <c r="F15074" s="35">
        <v>0</v>
      </c>
      <c r="G15074" s="33" t="s">
        <v>313</v>
      </c>
      <c r="H15074" s="33">
        <v>1</v>
      </c>
      <c r="I15074" s="33">
        <v>11</v>
      </c>
      <c r="J15074" s="36">
        <v>1</v>
      </c>
      <c r="K15074" s="37">
        <v>1779940800</v>
      </c>
      <c r="L15074" s="38" t="s">
        <v>12</v>
      </c>
      <c r="M15074" s="38" t="s">
        <v>13</v>
      </c>
    </row>
    <row r="15075" spans="1:13" s="39" customFormat="1" ht="12.75" x14ac:dyDescent="0.2">
      <c r="A15075" s="33" t="s">
        <v>337</v>
      </c>
      <c r="B15075" s="33" t="s">
        <v>156</v>
      </c>
      <c r="C15075" s="34">
        <v>11</v>
      </c>
      <c r="D15075" s="33" t="s">
        <v>139</v>
      </c>
      <c r="E15075" s="33" t="s">
        <v>335</v>
      </c>
      <c r="F15075" s="35">
        <v>0</v>
      </c>
      <c r="G15075" s="33" t="s">
        <v>313</v>
      </c>
      <c r="H15075" s="33">
        <v>1</v>
      </c>
      <c r="I15075" s="33">
        <v>11</v>
      </c>
      <c r="J15075" s="36">
        <v>1</v>
      </c>
      <c r="K15075" s="37">
        <v>221100740.0000003</v>
      </c>
      <c r="L15075" s="38" t="s">
        <v>12</v>
      </c>
      <c r="M15075" s="38" t="s">
        <v>13</v>
      </c>
    </row>
    <row r="15076" spans="1:13" s="39" customFormat="1" ht="12.75" x14ac:dyDescent="0.2">
      <c r="A15076" s="33" t="s">
        <v>337</v>
      </c>
      <c r="B15076" s="33" t="s">
        <v>156</v>
      </c>
      <c r="C15076" s="34">
        <v>11</v>
      </c>
      <c r="D15076" s="33" t="s">
        <v>139</v>
      </c>
      <c r="E15076" s="33" t="s">
        <v>336</v>
      </c>
      <c r="F15076" s="35">
        <v>0</v>
      </c>
      <c r="G15076" s="33" t="s">
        <v>313</v>
      </c>
      <c r="H15076" s="33">
        <v>1</v>
      </c>
      <c r="I15076" s="33">
        <v>11</v>
      </c>
      <c r="J15076" s="36">
        <v>1</v>
      </c>
      <c r="K15076" s="37">
        <v>1010899260</v>
      </c>
      <c r="L15076" s="38" t="s">
        <v>12</v>
      </c>
      <c r="M15076" s="38" t="s">
        <v>13</v>
      </c>
    </row>
    <row r="15077" spans="1:13" s="39" customFormat="1" ht="12.75" x14ac:dyDescent="0.2">
      <c r="A15077" s="33" t="s">
        <v>337</v>
      </c>
      <c r="B15077" s="33" t="s">
        <v>149</v>
      </c>
      <c r="C15077" s="34">
        <v>11</v>
      </c>
      <c r="D15077" s="33" t="s">
        <v>448</v>
      </c>
      <c r="E15077" s="33" t="s">
        <v>529</v>
      </c>
      <c r="F15077" s="35">
        <v>0</v>
      </c>
      <c r="G15077" s="33" t="s">
        <v>313</v>
      </c>
      <c r="H15077" s="33">
        <v>1</v>
      </c>
      <c r="I15077" s="33">
        <v>11</v>
      </c>
      <c r="J15077" s="36">
        <v>1</v>
      </c>
      <c r="K15077" s="37">
        <v>2506</v>
      </c>
      <c r="L15077" s="38" t="s">
        <v>12</v>
      </c>
      <c r="M15077" s="38" t="s">
        <v>13</v>
      </c>
    </row>
    <row r="15078" spans="1:13" s="39" customFormat="1" ht="12.75" x14ac:dyDescent="0.2">
      <c r="A15078" s="33" t="s">
        <v>323</v>
      </c>
      <c r="B15078" s="33" t="s">
        <v>149</v>
      </c>
      <c r="C15078" s="34">
        <v>11</v>
      </c>
      <c r="D15078" s="33" t="s">
        <v>448</v>
      </c>
      <c r="E15078" s="33" t="s">
        <v>142</v>
      </c>
      <c r="F15078" s="35">
        <v>25101503</v>
      </c>
      <c r="G15078" s="33" t="s">
        <v>468</v>
      </c>
      <c r="H15078" s="33">
        <v>1</v>
      </c>
      <c r="I15078" s="33">
        <v>11</v>
      </c>
      <c r="J15078" s="36">
        <v>1</v>
      </c>
      <c r="K15078" s="37">
        <v>78597900</v>
      </c>
      <c r="L15078" s="38" t="s">
        <v>12</v>
      </c>
      <c r="M15078" s="38" t="s">
        <v>13</v>
      </c>
    </row>
    <row r="15079" spans="1:13" s="39" customFormat="1" ht="12.75" x14ac:dyDescent="0.2">
      <c r="A15079" s="33" t="s">
        <v>323</v>
      </c>
      <c r="B15079" s="33" t="s">
        <v>149</v>
      </c>
      <c r="C15079" s="34">
        <v>11</v>
      </c>
      <c r="D15079" s="33" t="s">
        <v>448</v>
      </c>
      <c r="E15079" s="33" t="s">
        <v>142</v>
      </c>
      <c r="F15079" s="35">
        <v>25101801</v>
      </c>
      <c r="G15079" s="33" t="s">
        <v>468</v>
      </c>
      <c r="H15079" s="33">
        <v>1</v>
      </c>
      <c r="I15079" s="33">
        <v>11</v>
      </c>
      <c r="J15079" s="36">
        <v>1</v>
      </c>
      <c r="K15079" s="37">
        <v>17392600</v>
      </c>
      <c r="L15079" s="38" t="s">
        <v>12</v>
      </c>
      <c r="M15079" s="38" t="s">
        <v>13</v>
      </c>
    </row>
    <row r="15080" spans="1:13" s="39" customFormat="1" ht="12.75" x14ac:dyDescent="0.2">
      <c r="A15080" s="33" t="s">
        <v>323</v>
      </c>
      <c r="B15080" s="33" t="s">
        <v>149</v>
      </c>
      <c r="C15080" s="34">
        <v>11</v>
      </c>
      <c r="D15080" s="33" t="s">
        <v>448</v>
      </c>
      <c r="E15080" s="33" t="s">
        <v>142</v>
      </c>
      <c r="F15080" s="35">
        <v>25101801</v>
      </c>
      <c r="G15080" s="33" t="s">
        <v>468</v>
      </c>
      <c r="H15080" s="33">
        <v>1</v>
      </c>
      <c r="I15080" s="33">
        <v>11</v>
      </c>
      <c r="J15080" s="36">
        <v>1</v>
      </c>
      <c r="K15080" s="37">
        <v>3999020</v>
      </c>
      <c r="L15080" s="38" t="s">
        <v>12</v>
      </c>
      <c r="M15080" s="38" t="s">
        <v>13</v>
      </c>
    </row>
    <row r="15081" spans="1:13" s="39" customFormat="1" ht="12.75" x14ac:dyDescent="0.2">
      <c r="A15081" s="33" t="s">
        <v>323</v>
      </c>
      <c r="B15081" s="33" t="s">
        <v>151</v>
      </c>
      <c r="C15081" s="34">
        <v>11</v>
      </c>
      <c r="D15081" s="33" t="s">
        <v>136</v>
      </c>
      <c r="E15081" s="33" t="s">
        <v>281</v>
      </c>
      <c r="F15081" s="35">
        <v>95131700</v>
      </c>
      <c r="G15081" s="33" t="s">
        <v>468</v>
      </c>
      <c r="H15081" s="33">
        <v>1</v>
      </c>
      <c r="I15081" s="33">
        <v>11</v>
      </c>
      <c r="J15081" s="36">
        <v>1</v>
      </c>
      <c r="K15081" s="37">
        <v>700000000</v>
      </c>
      <c r="L15081" s="38" t="s">
        <v>12</v>
      </c>
      <c r="M15081" s="38" t="s">
        <v>13</v>
      </c>
    </row>
    <row r="15082" spans="1:13" s="39" customFormat="1" ht="12.75" x14ac:dyDescent="0.2">
      <c r="A15082" s="33" t="s">
        <v>323</v>
      </c>
      <c r="B15082" s="33" t="s">
        <v>151</v>
      </c>
      <c r="C15082" s="34">
        <v>11</v>
      </c>
      <c r="D15082" s="33" t="s">
        <v>136</v>
      </c>
      <c r="E15082" s="33" t="s">
        <v>324</v>
      </c>
      <c r="F15082" s="35">
        <v>25101503</v>
      </c>
      <c r="G15082" s="33" t="s">
        <v>466</v>
      </c>
      <c r="H15082" s="33">
        <v>1</v>
      </c>
      <c r="I15082" s="33">
        <v>11</v>
      </c>
      <c r="J15082" s="36">
        <v>1</v>
      </c>
      <c r="K15082" s="37">
        <v>139594100</v>
      </c>
      <c r="L15082" s="38" t="s">
        <v>12</v>
      </c>
      <c r="M15082" s="38" t="s">
        <v>13</v>
      </c>
    </row>
    <row r="15083" spans="1:13" s="39" customFormat="1" ht="12.75" x14ac:dyDescent="0.2">
      <c r="A15083" s="33" t="s">
        <v>323</v>
      </c>
      <c r="B15083" s="33" t="s">
        <v>151</v>
      </c>
      <c r="C15083" s="34">
        <v>11</v>
      </c>
      <c r="D15083" s="33" t="s">
        <v>136</v>
      </c>
      <c r="E15083" s="33" t="s">
        <v>325</v>
      </c>
      <c r="F15083" s="35">
        <v>25101503</v>
      </c>
      <c r="G15083" s="33" t="s">
        <v>466</v>
      </c>
      <c r="H15083" s="33">
        <v>1</v>
      </c>
      <c r="I15083" s="33">
        <v>11</v>
      </c>
      <c r="J15083" s="36">
        <v>1</v>
      </c>
      <c r="K15083" s="37">
        <v>100977598</v>
      </c>
      <c r="L15083" s="38" t="s">
        <v>12</v>
      </c>
      <c r="M15083" s="38" t="s">
        <v>13</v>
      </c>
    </row>
    <row r="15084" spans="1:13" s="39" customFormat="1" ht="12.75" x14ac:dyDescent="0.2">
      <c r="A15084" s="33" t="s">
        <v>323</v>
      </c>
      <c r="B15084" s="33" t="s">
        <v>151</v>
      </c>
      <c r="C15084" s="34">
        <v>11</v>
      </c>
      <c r="D15084" s="33" t="s">
        <v>136</v>
      </c>
      <c r="E15084" s="33" t="s">
        <v>326</v>
      </c>
      <c r="F15084" s="35">
        <v>25101917</v>
      </c>
      <c r="G15084" s="33" t="s">
        <v>467</v>
      </c>
      <c r="H15084" s="33">
        <v>1</v>
      </c>
      <c r="I15084" s="33">
        <v>11</v>
      </c>
      <c r="J15084" s="36">
        <v>1</v>
      </c>
      <c r="K15084" s="37">
        <v>286000000</v>
      </c>
      <c r="L15084" s="38" t="s">
        <v>12</v>
      </c>
      <c r="M15084" s="38" t="s">
        <v>13</v>
      </c>
    </row>
    <row r="15085" spans="1:13" s="39" customFormat="1" ht="12.75" x14ac:dyDescent="0.2">
      <c r="A15085" s="33" t="s">
        <v>323</v>
      </c>
      <c r="B15085" s="33" t="s">
        <v>151</v>
      </c>
      <c r="C15085" s="34">
        <v>11</v>
      </c>
      <c r="D15085" s="33" t="s">
        <v>136</v>
      </c>
      <c r="E15085" s="33" t="s">
        <v>327</v>
      </c>
      <c r="F15085" s="35">
        <v>25102106</v>
      </c>
      <c r="G15085" s="33" t="s">
        <v>466</v>
      </c>
      <c r="H15085" s="33">
        <v>1</v>
      </c>
      <c r="I15085" s="33">
        <v>11</v>
      </c>
      <c r="J15085" s="36">
        <v>1</v>
      </c>
      <c r="K15085" s="37">
        <v>381389300</v>
      </c>
      <c r="L15085" s="38" t="s">
        <v>12</v>
      </c>
      <c r="M15085" s="38" t="s">
        <v>13</v>
      </c>
    </row>
    <row r="15086" spans="1:13" s="39" customFormat="1" ht="12.75" x14ac:dyDescent="0.2">
      <c r="A15086" s="33" t="s">
        <v>323</v>
      </c>
      <c r="B15086" s="33" t="s">
        <v>151</v>
      </c>
      <c r="C15086" s="34">
        <v>11</v>
      </c>
      <c r="D15086" s="33" t="s">
        <v>136</v>
      </c>
      <c r="E15086" s="33" t="s">
        <v>328</v>
      </c>
      <c r="F15086" s="35">
        <v>25101503</v>
      </c>
      <c r="G15086" s="33" t="s">
        <v>466</v>
      </c>
      <c r="H15086" s="33">
        <v>1</v>
      </c>
      <c r="I15086" s="33">
        <v>11</v>
      </c>
      <c r="J15086" s="36">
        <v>1</v>
      </c>
      <c r="K15086" s="37">
        <v>419457435</v>
      </c>
      <c r="L15086" s="38" t="s">
        <v>12</v>
      </c>
      <c r="M15086" s="38" t="s">
        <v>13</v>
      </c>
    </row>
    <row r="15087" spans="1:13" s="39" customFormat="1" ht="12.75" x14ac:dyDescent="0.2">
      <c r="A15087" s="33" t="s">
        <v>323</v>
      </c>
      <c r="B15087" s="33" t="s">
        <v>151</v>
      </c>
      <c r="C15087" s="34">
        <v>11</v>
      </c>
      <c r="D15087" s="33" t="s">
        <v>136</v>
      </c>
      <c r="E15087" s="33" t="s">
        <v>329</v>
      </c>
      <c r="F15087" s="35">
        <v>25101503</v>
      </c>
      <c r="G15087" s="33" t="s">
        <v>466</v>
      </c>
      <c r="H15087" s="33">
        <v>1</v>
      </c>
      <c r="I15087" s="33">
        <v>11</v>
      </c>
      <c r="J15087" s="36">
        <v>1</v>
      </c>
      <c r="K15087" s="37">
        <v>308411601</v>
      </c>
      <c r="L15087" s="38" t="s">
        <v>12</v>
      </c>
      <c r="M15087" s="38" t="s">
        <v>13</v>
      </c>
    </row>
    <row r="15088" spans="1:13" s="39" customFormat="1" ht="12.75" x14ac:dyDescent="0.2">
      <c r="A15088" s="33" t="s">
        <v>323</v>
      </c>
      <c r="B15088" s="33" t="s">
        <v>151</v>
      </c>
      <c r="C15088" s="34">
        <v>11</v>
      </c>
      <c r="D15088" s="33" t="s">
        <v>136</v>
      </c>
      <c r="E15088" s="33" t="s">
        <v>462</v>
      </c>
      <c r="F15088" s="35">
        <v>25101500</v>
      </c>
      <c r="G15088" s="33" t="s">
        <v>466</v>
      </c>
      <c r="H15088" s="33">
        <v>1</v>
      </c>
      <c r="I15088" s="33">
        <v>11</v>
      </c>
      <c r="J15088" s="36">
        <v>1</v>
      </c>
      <c r="K15088" s="37">
        <v>13200000</v>
      </c>
      <c r="L15088" s="38" t="s">
        <v>12</v>
      </c>
      <c r="M15088" s="38" t="s">
        <v>13</v>
      </c>
    </row>
    <row r="15089" spans="1:13" s="39" customFormat="1" ht="12.75" x14ac:dyDescent="0.2">
      <c r="A15089" s="33" t="s">
        <v>323</v>
      </c>
      <c r="B15089" s="33" t="s">
        <v>151</v>
      </c>
      <c r="C15089" s="34">
        <v>11</v>
      </c>
      <c r="D15089" s="33" t="s">
        <v>136</v>
      </c>
      <c r="E15089" s="33" t="s">
        <v>530</v>
      </c>
      <c r="F15089" s="35">
        <v>25101503</v>
      </c>
      <c r="G15089" s="33" t="s">
        <v>466</v>
      </c>
      <c r="H15089" s="33">
        <v>1</v>
      </c>
      <c r="I15089" s="33">
        <v>11</v>
      </c>
      <c r="J15089" s="36">
        <v>1</v>
      </c>
      <c r="K15089" s="37">
        <v>405900</v>
      </c>
      <c r="L15089" s="38" t="s">
        <v>12</v>
      </c>
      <c r="M15089" s="38" t="s">
        <v>13</v>
      </c>
    </row>
    <row r="15090" spans="1:13" s="39" customFormat="1" ht="12.75" x14ac:dyDescent="0.2">
      <c r="A15090" s="33" t="s">
        <v>323</v>
      </c>
      <c r="B15090" s="33" t="s">
        <v>151</v>
      </c>
      <c r="C15090" s="34">
        <v>11</v>
      </c>
      <c r="D15090" s="33" t="s">
        <v>136</v>
      </c>
      <c r="E15090" s="33" t="s">
        <v>530</v>
      </c>
      <c r="F15090" s="35">
        <v>25101503</v>
      </c>
      <c r="G15090" s="33" t="s">
        <v>466</v>
      </c>
      <c r="H15090" s="33">
        <v>1</v>
      </c>
      <c r="I15090" s="33">
        <v>11</v>
      </c>
      <c r="J15090" s="36">
        <v>1</v>
      </c>
      <c r="K15090" s="37">
        <v>22402</v>
      </c>
      <c r="L15090" s="38" t="s">
        <v>12</v>
      </c>
      <c r="M15090" s="38" t="s">
        <v>13</v>
      </c>
    </row>
    <row r="15091" spans="1:13" s="39" customFormat="1" ht="12.75" x14ac:dyDescent="0.2">
      <c r="A15091" s="33" t="s">
        <v>323</v>
      </c>
      <c r="B15091" s="33" t="s">
        <v>151</v>
      </c>
      <c r="C15091" s="34">
        <v>11</v>
      </c>
      <c r="D15091" s="33" t="s">
        <v>136</v>
      </c>
      <c r="E15091" s="33" t="s">
        <v>530</v>
      </c>
      <c r="F15091" s="35">
        <v>25101503</v>
      </c>
      <c r="G15091" s="33" t="s">
        <v>467</v>
      </c>
      <c r="H15091" s="33">
        <v>1</v>
      </c>
      <c r="I15091" s="33">
        <v>11</v>
      </c>
      <c r="J15091" s="36">
        <v>1</v>
      </c>
      <c r="K15091" s="37">
        <v>14000000</v>
      </c>
      <c r="L15091" s="38" t="s">
        <v>12</v>
      </c>
      <c r="M15091" s="38" t="s">
        <v>13</v>
      </c>
    </row>
    <row r="15092" spans="1:13" s="39" customFormat="1" ht="12.75" x14ac:dyDescent="0.2">
      <c r="A15092" s="33" t="s">
        <v>323</v>
      </c>
      <c r="B15092" s="33" t="s">
        <v>151</v>
      </c>
      <c r="C15092" s="34">
        <v>11</v>
      </c>
      <c r="D15092" s="33" t="s">
        <v>136</v>
      </c>
      <c r="E15092" s="33" t="s">
        <v>530</v>
      </c>
      <c r="F15092" s="35">
        <v>25101503</v>
      </c>
      <c r="G15092" s="33" t="s">
        <v>466</v>
      </c>
      <c r="H15092" s="33">
        <v>1</v>
      </c>
      <c r="I15092" s="33">
        <v>11</v>
      </c>
      <c r="J15092" s="36">
        <v>1</v>
      </c>
      <c r="K15092" s="37">
        <v>18610700</v>
      </c>
      <c r="L15092" s="38" t="s">
        <v>12</v>
      </c>
      <c r="M15092" s="38" t="s">
        <v>13</v>
      </c>
    </row>
    <row r="15093" spans="1:13" s="39" customFormat="1" ht="12.75" x14ac:dyDescent="0.2">
      <c r="A15093" s="33" t="s">
        <v>323</v>
      </c>
      <c r="B15093" s="33" t="s">
        <v>151</v>
      </c>
      <c r="C15093" s="34">
        <v>11</v>
      </c>
      <c r="D15093" s="33" t="s">
        <v>136</v>
      </c>
      <c r="E15093" s="33" t="s">
        <v>530</v>
      </c>
      <c r="F15093" s="35">
        <v>25101503</v>
      </c>
      <c r="G15093" s="33" t="s">
        <v>466</v>
      </c>
      <c r="H15093" s="33">
        <v>1</v>
      </c>
      <c r="I15093" s="33">
        <v>11</v>
      </c>
      <c r="J15093" s="36">
        <v>1</v>
      </c>
      <c r="K15093" s="37">
        <v>542565</v>
      </c>
      <c r="L15093" s="38" t="s">
        <v>12</v>
      </c>
      <c r="M15093" s="38" t="s">
        <v>13</v>
      </c>
    </row>
    <row r="15094" spans="1:13" s="39" customFormat="1" ht="12.75" x14ac:dyDescent="0.2">
      <c r="A15094" s="33" t="s">
        <v>323</v>
      </c>
      <c r="B15094" s="33" t="s">
        <v>151</v>
      </c>
      <c r="C15094" s="34">
        <v>11</v>
      </c>
      <c r="D15094" s="33" t="s">
        <v>136</v>
      </c>
      <c r="E15094" s="33" t="s">
        <v>530</v>
      </c>
      <c r="F15094" s="35">
        <v>25101503</v>
      </c>
      <c r="G15094" s="33" t="s">
        <v>466</v>
      </c>
      <c r="H15094" s="33">
        <v>1</v>
      </c>
      <c r="I15094" s="33">
        <v>11</v>
      </c>
      <c r="J15094" s="36">
        <v>1</v>
      </c>
      <c r="K15094" s="37">
        <v>9588399</v>
      </c>
      <c r="L15094" s="38" t="s">
        <v>12</v>
      </c>
      <c r="M15094" s="38" t="s">
        <v>13</v>
      </c>
    </row>
    <row r="15095" spans="1:13" s="39" customFormat="1" ht="12.75" x14ac:dyDescent="0.2">
      <c r="A15095" s="33" t="s">
        <v>323</v>
      </c>
      <c r="B15095" s="33" t="s">
        <v>149</v>
      </c>
      <c r="C15095" s="34">
        <v>11</v>
      </c>
      <c r="D15095" s="33" t="s">
        <v>448</v>
      </c>
      <c r="E15095" s="33" t="s">
        <v>531</v>
      </c>
      <c r="F15095" s="35">
        <v>0</v>
      </c>
      <c r="G15095" s="33" t="s">
        <v>468</v>
      </c>
      <c r="H15095" s="33">
        <v>1</v>
      </c>
      <c r="I15095" s="33">
        <v>11</v>
      </c>
      <c r="J15095" s="36">
        <v>1</v>
      </c>
      <c r="K15095" s="37">
        <v>10480</v>
      </c>
      <c r="L15095" s="38" t="s">
        <v>12</v>
      </c>
      <c r="M15095" s="38" t="s">
        <v>13</v>
      </c>
    </row>
    <row r="15096" spans="1:13" s="39" customFormat="1" ht="12.75" x14ac:dyDescent="0.2">
      <c r="A15096" s="33" t="s">
        <v>317</v>
      </c>
      <c r="B15096" s="33" t="s">
        <v>148</v>
      </c>
      <c r="C15096" s="34">
        <v>11</v>
      </c>
      <c r="D15096" s="33" t="s">
        <v>135</v>
      </c>
      <c r="E15096" s="33" t="s">
        <v>289</v>
      </c>
      <c r="F15096" s="35">
        <v>0</v>
      </c>
      <c r="G15096" s="33" t="s">
        <v>313</v>
      </c>
      <c r="H15096" s="33">
        <v>1</v>
      </c>
      <c r="I15096" s="33">
        <v>11</v>
      </c>
      <c r="J15096" s="36">
        <v>1</v>
      </c>
      <c r="K15096" s="37">
        <v>10052465</v>
      </c>
      <c r="L15096" s="38" t="s">
        <v>12</v>
      </c>
      <c r="M15096" s="38" t="s">
        <v>13</v>
      </c>
    </row>
    <row r="15097" spans="1:13" s="39" customFormat="1" ht="12.75" x14ac:dyDescent="0.2">
      <c r="A15097" s="33" t="s">
        <v>317</v>
      </c>
      <c r="B15097" s="33" t="s">
        <v>148</v>
      </c>
      <c r="C15097" s="34">
        <v>11</v>
      </c>
      <c r="D15097" s="33" t="s">
        <v>135</v>
      </c>
      <c r="E15097" s="33" t="s">
        <v>290</v>
      </c>
      <c r="F15097" s="35">
        <v>0</v>
      </c>
      <c r="G15097" s="33" t="s">
        <v>313</v>
      </c>
      <c r="H15097" s="33">
        <v>1</v>
      </c>
      <c r="I15097" s="33">
        <v>11</v>
      </c>
      <c r="J15097" s="36">
        <v>1</v>
      </c>
      <c r="K15097" s="37">
        <v>1000000000</v>
      </c>
      <c r="L15097" s="38" t="s">
        <v>12</v>
      </c>
      <c r="M15097" s="38" t="s">
        <v>13</v>
      </c>
    </row>
    <row r="15098" spans="1:13" s="39" customFormat="1" ht="12.75" x14ac:dyDescent="0.2">
      <c r="A15098" s="33" t="s">
        <v>317</v>
      </c>
      <c r="B15098" s="33" t="s">
        <v>148</v>
      </c>
      <c r="C15098" s="34">
        <v>11</v>
      </c>
      <c r="D15098" s="33" t="s">
        <v>135</v>
      </c>
      <c r="E15098" s="33" t="s">
        <v>536</v>
      </c>
      <c r="F15098" s="35">
        <v>0</v>
      </c>
      <c r="G15098" s="33" t="s">
        <v>313</v>
      </c>
      <c r="H15098" s="33">
        <v>1</v>
      </c>
      <c r="I15098" s="33">
        <v>11</v>
      </c>
      <c r="J15098" s="36">
        <v>1</v>
      </c>
      <c r="K15098" s="37">
        <v>59999800</v>
      </c>
      <c r="L15098" s="38" t="s">
        <v>12</v>
      </c>
      <c r="M15098" s="38" t="s">
        <v>13</v>
      </c>
    </row>
    <row r="15099" spans="1:13" s="39" customFormat="1" ht="12.75" x14ac:dyDescent="0.2">
      <c r="A15099" s="33" t="s">
        <v>317</v>
      </c>
      <c r="B15099" s="33" t="s">
        <v>148</v>
      </c>
      <c r="C15099" s="34">
        <v>11</v>
      </c>
      <c r="D15099" s="33" t="s">
        <v>135</v>
      </c>
      <c r="E15099" s="33" t="s">
        <v>537</v>
      </c>
      <c r="F15099" s="35">
        <v>0</v>
      </c>
      <c r="G15099" s="33" t="s">
        <v>313</v>
      </c>
      <c r="H15099" s="33">
        <v>1</v>
      </c>
      <c r="I15099" s="33">
        <v>11</v>
      </c>
      <c r="J15099" s="36">
        <v>1</v>
      </c>
      <c r="K15099" s="37">
        <v>59947735</v>
      </c>
      <c r="L15099" s="38" t="s">
        <v>12</v>
      </c>
      <c r="M15099" s="38" t="s">
        <v>13</v>
      </c>
    </row>
    <row r="15100" spans="1:13" s="39" customFormat="1" ht="12.75" x14ac:dyDescent="0.2">
      <c r="A15100" s="33" t="s">
        <v>317</v>
      </c>
      <c r="B15100" s="33" t="s">
        <v>148</v>
      </c>
      <c r="C15100" s="34">
        <v>11</v>
      </c>
      <c r="D15100" s="33" t="s">
        <v>135</v>
      </c>
      <c r="E15100" s="33" t="s">
        <v>538</v>
      </c>
      <c r="F15100" s="35">
        <v>0</v>
      </c>
      <c r="G15100" s="33" t="s">
        <v>313</v>
      </c>
      <c r="H15100" s="33">
        <v>1</v>
      </c>
      <c r="I15100" s="33">
        <v>11</v>
      </c>
      <c r="J15100" s="36">
        <v>1</v>
      </c>
      <c r="K15100" s="37">
        <v>20000000</v>
      </c>
      <c r="L15100" s="38" t="s">
        <v>12</v>
      </c>
      <c r="M15100" s="38" t="s">
        <v>13</v>
      </c>
    </row>
    <row r="15101" spans="1:13" s="39" customFormat="1" ht="12.75" x14ac:dyDescent="0.2">
      <c r="A15101" s="33" t="s">
        <v>317</v>
      </c>
      <c r="B15101" s="33" t="s">
        <v>148</v>
      </c>
      <c r="C15101" s="34">
        <v>11</v>
      </c>
      <c r="D15101" s="33" t="s">
        <v>135</v>
      </c>
      <c r="E15101" s="33" t="s">
        <v>539</v>
      </c>
      <c r="F15101" s="35">
        <v>0</v>
      </c>
      <c r="G15101" s="33" t="s">
        <v>313</v>
      </c>
      <c r="H15101" s="33">
        <v>1</v>
      </c>
      <c r="I15101" s="33">
        <v>11</v>
      </c>
      <c r="J15101" s="36">
        <v>1</v>
      </c>
      <c r="K15101" s="37">
        <v>20000000</v>
      </c>
      <c r="L15101" s="38" t="s">
        <v>12</v>
      </c>
      <c r="M15101" s="38" t="s">
        <v>13</v>
      </c>
    </row>
    <row r="15102" spans="1:13" s="39" customFormat="1" ht="12.75" x14ac:dyDescent="0.2">
      <c r="A15102" s="33" t="s">
        <v>317</v>
      </c>
      <c r="B15102" s="33" t="s">
        <v>148</v>
      </c>
      <c r="C15102" s="34">
        <v>11</v>
      </c>
      <c r="D15102" s="33" t="s">
        <v>135</v>
      </c>
      <c r="E15102" s="33" t="s">
        <v>540</v>
      </c>
      <c r="F15102" s="35">
        <v>0</v>
      </c>
      <c r="G15102" s="33" t="s">
        <v>313</v>
      </c>
      <c r="H15102" s="33">
        <v>1</v>
      </c>
      <c r="I15102" s="33">
        <v>11</v>
      </c>
      <c r="J15102" s="36">
        <v>1</v>
      </c>
      <c r="K15102" s="37">
        <v>20000000</v>
      </c>
      <c r="L15102" s="38" t="s">
        <v>12</v>
      </c>
      <c r="M15102" s="38" t="s">
        <v>13</v>
      </c>
    </row>
    <row r="15103" spans="1:13" s="39" customFormat="1" ht="12.75" x14ac:dyDescent="0.2">
      <c r="A15103" s="33" t="s">
        <v>317</v>
      </c>
      <c r="B15103" s="33" t="s">
        <v>148</v>
      </c>
      <c r="C15103" s="34">
        <v>11</v>
      </c>
      <c r="D15103" s="33" t="s">
        <v>135</v>
      </c>
      <c r="E15103" s="33" t="s">
        <v>541</v>
      </c>
      <c r="F15103" s="35">
        <v>0</v>
      </c>
      <c r="G15103" s="33" t="s">
        <v>313</v>
      </c>
      <c r="H15103" s="33">
        <v>1</v>
      </c>
      <c r="I15103" s="33">
        <v>11</v>
      </c>
      <c r="J15103" s="36">
        <v>1</v>
      </c>
      <c r="K15103" s="37">
        <v>20000000</v>
      </c>
      <c r="L15103" s="38" t="s">
        <v>12</v>
      </c>
      <c r="M15103" s="38" t="s">
        <v>13</v>
      </c>
    </row>
    <row r="15104" spans="1:13" s="39" customFormat="1" ht="12.75" x14ac:dyDescent="0.2">
      <c r="A15104" s="33" t="s">
        <v>317</v>
      </c>
      <c r="B15104" s="33" t="s">
        <v>148</v>
      </c>
      <c r="C15104" s="34">
        <v>11</v>
      </c>
      <c r="D15104" s="33" t="s">
        <v>135</v>
      </c>
      <c r="E15104" s="33" t="s">
        <v>542</v>
      </c>
      <c r="F15104" s="35">
        <v>0</v>
      </c>
      <c r="G15104" s="33" t="s">
        <v>313</v>
      </c>
      <c r="H15104" s="33">
        <v>1</v>
      </c>
      <c r="I15104" s="33">
        <v>11</v>
      </c>
      <c r="J15104" s="36">
        <v>1</v>
      </c>
      <c r="K15104" s="37">
        <v>20000000</v>
      </c>
      <c r="L15104" s="38" t="s">
        <v>12</v>
      </c>
      <c r="M15104" s="38" t="s">
        <v>13</v>
      </c>
    </row>
    <row r="15105" spans="1:13" s="39" customFormat="1" ht="12.75" x14ac:dyDescent="0.2">
      <c r="A15105" s="33" t="s">
        <v>317</v>
      </c>
      <c r="B15105" s="33" t="s">
        <v>148</v>
      </c>
      <c r="C15105" s="34">
        <v>11</v>
      </c>
      <c r="D15105" s="33" t="s">
        <v>135</v>
      </c>
      <c r="E15105" s="33" t="s">
        <v>543</v>
      </c>
      <c r="F15105" s="35">
        <v>0</v>
      </c>
      <c r="G15105" s="33" t="s">
        <v>313</v>
      </c>
      <c r="H15105" s="33">
        <v>1</v>
      </c>
      <c r="I15105" s="33">
        <v>11</v>
      </c>
      <c r="J15105" s="36">
        <v>1</v>
      </c>
      <c r="K15105" s="37">
        <v>20000000</v>
      </c>
      <c r="L15105" s="38" t="s">
        <v>12</v>
      </c>
      <c r="M15105" s="38" t="s">
        <v>13</v>
      </c>
    </row>
    <row r="15106" spans="1:13" s="39" customFormat="1" ht="12.75" x14ac:dyDescent="0.2">
      <c r="A15106" s="33" t="s">
        <v>316</v>
      </c>
      <c r="B15106" s="33" t="s">
        <v>148</v>
      </c>
      <c r="C15106" s="34">
        <v>11</v>
      </c>
      <c r="D15106" s="33" t="s">
        <v>135</v>
      </c>
      <c r="E15106" s="33" t="s">
        <v>291</v>
      </c>
      <c r="F15106" s="35">
        <v>0</v>
      </c>
      <c r="G15106" s="33" t="s">
        <v>313</v>
      </c>
      <c r="H15106" s="33">
        <v>1</v>
      </c>
      <c r="I15106" s="33">
        <v>11</v>
      </c>
      <c r="J15106" s="36">
        <v>1</v>
      </c>
      <c r="K15106" s="37">
        <v>18000400</v>
      </c>
      <c r="L15106" s="38" t="s">
        <v>12</v>
      </c>
      <c r="M15106" s="38" t="s">
        <v>13</v>
      </c>
    </row>
    <row r="15107" spans="1:13" s="39" customFormat="1" ht="12.75" x14ac:dyDescent="0.2">
      <c r="A15107" s="33" t="s">
        <v>316</v>
      </c>
      <c r="B15107" s="33" t="s">
        <v>148</v>
      </c>
      <c r="C15107" s="34">
        <v>11</v>
      </c>
      <c r="D15107" s="33" t="s">
        <v>135</v>
      </c>
      <c r="E15107" s="33" t="s">
        <v>292</v>
      </c>
      <c r="F15107" s="35">
        <v>0</v>
      </c>
      <c r="G15107" s="33" t="s">
        <v>313</v>
      </c>
      <c r="H15107" s="33">
        <v>1</v>
      </c>
      <c r="I15107" s="33">
        <v>11</v>
      </c>
      <c r="J15107" s="36">
        <v>1</v>
      </c>
      <c r="K15107" s="37">
        <v>16500000</v>
      </c>
      <c r="L15107" s="38" t="s">
        <v>12</v>
      </c>
      <c r="M15107" s="38" t="s">
        <v>13</v>
      </c>
    </row>
    <row r="15108" spans="1:13" s="39" customFormat="1" ht="12.75" x14ac:dyDescent="0.2">
      <c r="A15108" s="33" t="s">
        <v>316</v>
      </c>
      <c r="B15108" s="33" t="s">
        <v>148</v>
      </c>
      <c r="C15108" s="34">
        <v>11</v>
      </c>
      <c r="D15108" s="33" t="s">
        <v>135</v>
      </c>
      <c r="E15108" s="33" t="s">
        <v>293</v>
      </c>
      <c r="F15108" s="35">
        <v>0</v>
      </c>
      <c r="G15108" s="33" t="s">
        <v>313</v>
      </c>
      <c r="H15108" s="33">
        <v>1</v>
      </c>
      <c r="I15108" s="33">
        <v>11</v>
      </c>
      <c r="J15108" s="36">
        <v>1</v>
      </c>
      <c r="K15108" s="37">
        <v>29999750</v>
      </c>
      <c r="L15108" s="38" t="s">
        <v>12</v>
      </c>
      <c r="M15108" s="38" t="s">
        <v>13</v>
      </c>
    </row>
    <row r="15109" spans="1:13" s="39" customFormat="1" ht="12.75" x14ac:dyDescent="0.2">
      <c r="A15109" s="33" t="s">
        <v>316</v>
      </c>
      <c r="B15109" s="33" t="s">
        <v>148</v>
      </c>
      <c r="C15109" s="34">
        <v>11</v>
      </c>
      <c r="D15109" s="33" t="s">
        <v>135</v>
      </c>
      <c r="E15109" s="33" t="s">
        <v>294</v>
      </c>
      <c r="F15109" s="35">
        <v>0</v>
      </c>
      <c r="G15109" s="33" t="s">
        <v>313</v>
      </c>
      <c r="H15109" s="33">
        <v>1</v>
      </c>
      <c r="I15109" s="33">
        <v>11</v>
      </c>
      <c r="J15109" s="36">
        <v>1</v>
      </c>
      <c r="K15109" s="37">
        <v>20497950</v>
      </c>
      <c r="L15109" s="38" t="s">
        <v>12</v>
      </c>
      <c r="M15109" s="38" t="s">
        <v>13</v>
      </c>
    </row>
    <row r="15110" spans="1:13" s="39" customFormat="1" ht="12.75" x14ac:dyDescent="0.2">
      <c r="A15110" s="33" t="s">
        <v>316</v>
      </c>
      <c r="B15110" s="33" t="s">
        <v>148</v>
      </c>
      <c r="C15110" s="34">
        <v>11</v>
      </c>
      <c r="D15110" s="33" t="s">
        <v>135</v>
      </c>
      <c r="E15110" s="33" t="s">
        <v>295</v>
      </c>
      <c r="F15110" s="35">
        <v>0</v>
      </c>
      <c r="G15110" s="33" t="s">
        <v>313</v>
      </c>
      <c r="H15110" s="33">
        <v>1</v>
      </c>
      <c r="I15110" s="33">
        <v>11</v>
      </c>
      <c r="J15110" s="36">
        <v>1</v>
      </c>
      <c r="K15110" s="37">
        <v>24804010</v>
      </c>
      <c r="L15110" s="38" t="s">
        <v>12</v>
      </c>
      <c r="M15110" s="38" t="s">
        <v>13</v>
      </c>
    </row>
    <row r="15111" spans="1:13" s="39" customFormat="1" ht="12.75" x14ac:dyDescent="0.2">
      <c r="A15111" s="33" t="s">
        <v>316</v>
      </c>
      <c r="B15111" s="33" t="s">
        <v>148</v>
      </c>
      <c r="C15111" s="34">
        <v>11</v>
      </c>
      <c r="D15111" s="33" t="s">
        <v>135</v>
      </c>
      <c r="E15111" s="33" t="s">
        <v>296</v>
      </c>
      <c r="F15111" s="35">
        <v>0</v>
      </c>
      <c r="G15111" s="33" t="s">
        <v>313</v>
      </c>
      <c r="H15111" s="33">
        <v>1</v>
      </c>
      <c r="I15111" s="33">
        <v>11</v>
      </c>
      <c r="J15111" s="36">
        <v>1</v>
      </c>
      <c r="K15111" s="37">
        <v>27750000</v>
      </c>
      <c r="L15111" s="38" t="s">
        <v>12</v>
      </c>
      <c r="M15111" s="38" t="s">
        <v>13</v>
      </c>
    </row>
    <row r="15112" spans="1:13" s="39" customFormat="1" ht="12.75" x14ac:dyDescent="0.2">
      <c r="A15112" s="33" t="s">
        <v>316</v>
      </c>
      <c r="B15112" s="33" t="s">
        <v>148</v>
      </c>
      <c r="C15112" s="34">
        <v>11</v>
      </c>
      <c r="D15112" s="33" t="s">
        <v>135</v>
      </c>
      <c r="E15112" s="33" t="s">
        <v>297</v>
      </c>
      <c r="F15112" s="35">
        <v>0</v>
      </c>
      <c r="G15112" s="33" t="s">
        <v>313</v>
      </c>
      <c r="H15112" s="33">
        <v>1</v>
      </c>
      <c r="I15112" s="33">
        <v>11</v>
      </c>
      <c r="J15112" s="36">
        <v>1</v>
      </c>
      <c r="K15112" s="37">
        <v>29600000</v>
      </c>
      <c r="L15112" s="38" t="s">
        <v>12</v>
      </c>
      <c r="M15112" s="38" t="s">
        <v>13</v>
      </c>
    </row>
    <row r="15113" spans="1:13" s="39" customFormat="1" ht="12.75" x14ac:dyDescent="0.2">
      <c r="A15113" s="33" t="s">
        <v>316</v>
      </c>
      <c r="B15113" s="33" t="s">
        <v>148</v>
      </c>
      <c r="C15113" s="34">
        <v>11</v>
      </c>
      <c r="D15113" s="33" t="s">
        <v>135</v>
      </c>
      <c r="E15113" s="33" t="s">
        <v>298</v>
      </c>
      <c r="F15113" s="35">
        <v>0</v>
      </c>
      <c r="G15113" s="33" t="s">
        <v>313</v>
      </c>
      <c r="H15113" s="33">
        <v>1</v>
      </c>
      <c r="I15113" s="33">
        <v>11</v>
      </c>
      <c r="J15113" s="36">
        <v>1</v>
      </c>
      <c r="K15113" s="37">
        <v>16347890</v>
      </c>
      <c r="L15113" s="38" t="s">
        <v>12</v>
      </c>
      <c r="M15113" s="38" t="s">
        <v>13</v>
      </c>
    </row>
    <row r="15114" spans="1:13" s="39" customFormat="1" ht="12.75" x14ac:dyDescent="0.2">
      <c r="A15114" s="33" t="s">
        <v>316</v>
      </c>
      <c r="B15114" s="33" t="s">
        <v>148</v>
      </c>
      <c r="C15114" s="34">
        <v>11</v>
      </c>
      <c r="D15114" s="33" t="s">
        <v>135</v>
      </c>
      <c r="E15114" s="33" t="s">
        <v>292</v>
      </c>
      <c r="F15114" s="35">
        <v>0</v>
      </c>
      <c r="G15114" s="33" t="s">
        <v>313</v>
      </c>
      <c r="H15114" s="33">
        <v>1</v>
      </c>
      <c r="I15114" s="33">
        <v>11</v>
      </c>
      <c r="J15114" s="36">
        <v>1</v>
      </c>
      <c r="K15114" s="37">
        <v>16500000</v>
      </c>
      <c r="L15114" s="38" t="s">
        <v>12</v>
      </c>
      <c r="M15114" s="38" t="s">
        <v>13</v>
      </c>
    </row>
    <row r="15115" spans="1:13" s="39" customFormat="1" ht="12.75" x14ac:dyDescent="0.2">
      <c r="A15115" s="33" t="s">
        <v>314</v>
      </c>
      <c r="B15115" s="33" t="s">
        <v>158</v>
      </c>
      <c r="C15115" s="34">
        <v>11</v>
      </c>
      <c r="D15115" s="33" t="s">
        <v>141</v>
      </c>
      <c r="E15115" s="33" t="s">
        <v>299</v>
      </c>
      <c r="F15115" s="35">
        <v>0</v>
      </c>
      <c r="G15115" s="33" t="s">
        <v>313</v>
      </c>
      <c r="H15115" s="33">
        <v>1</v>
      </c>
      <c r="I15115" s="33">
        <v>11</v>
      </c>
      <c r="J15115" s="36">
        <v>1</v>
      </c>
      <c r="K15115" s="37">
        <v>250000000</v>
      </c>
      <c r="L15115" s="38" t="s">
        <v>12</v>
      </c>
      <c r="M15115" s="38" t="s">
        <v>13</v>
      </c>
    </row>
    <row r="15116" spans="1:13" s="39" customFormat="1" ht="12.75" x14ac:dyDescent="0.2">
      <c r="A15116" s="33" t="s">
        <v>314</v>
      </c>
      <c r="B15116" s="33" t="s">
        <v>147</v>
      </c>
      <c r="C15116" s="34">
        <v>11</v>
      </c>
      <c r="D15116" s="33" t="s">
        <v>444</v>
      </c>
      <c r="E15116" s="33" t="s">
        <v>300</v>
      </c>
      <c r="F15116" s="35">
        <v>0</v>
      </c>
      <c r="G15116" s="33" t="s">
        <v>466</v>
      </c>
      <c r="H15116" s="33">
        <v>1</v>
      </c>
      <c r="I15116" s="33">
        <v>11</v>
      </c>
      <c r="J15116" s="36">
        <v>1</v>
      </c>
      <c r="K15116" s="37">
        <v>188637509</v>
      </c>
      <c r="L15116" s="38" t="s">
        <v>12</v>
      </c>
      <c r="M15116" s="38" t="s">
        <v>13</v>
      </c>
    </row>
    <row r="15117" spans="1:13" s="39" customFormat="1" ht="12.75" x14ac:dyDescent="0.2">
      <c r="A15117" s="33" t="s">
        <v>314</v>
      </c>
      <c r="B15117" s="33" t="s">
        <v>147</v>
      </c>
      <c r="C15117" s="34">
        <v>11</v>
      </c>
      <c r="D15117" s="33" t="s">
        <v>444</v>
      </c>
      <c r="E15117" s="33" t="s">
        <v>301</v>
      </c>
      <c r="F15117" s="35">
        <v>0</v>
      </c>
      <c r="G15117" s="33" t="s">
        <v>466</v>
      </c>
      <c r="H15117" s="33">
        <v>1</v>
      </c>
      <c r="I15117" s="33">
        <v>11</v>
      </c>
      <c r="J15117" s="36">
        <v>1</v>
      </c>
      <c r="K15117" s="37">
        <v>71513673</v>
      </c>
      <c r="L15117" s="38" t="s">
        <v>12</v>
      </c>
      <c r="M15117" s="38" t="s">
        <v>13</v>
      </c>
    </row>
    <row r="15118" spans="1:13" s="39" customFormat="1" ht="12.75" x14ac:dyDescent="0.2">
      <c r="A15118" s="33" t="s">
        <v>314</v>
      </c>
      <c r="B15118" s="33" t="s">
        <v>147</v>
      </c>
      <c r="C15118" s="34">
        <v>11</v>
      </c>
      <c r="D15118" s="33" t="s">
        <v>444</v>
      </c>
      <c r="E15118" s="33" t="s">
        <v>302</v>
      </c>
      <c r="F15118" s="35">
        <v>0</v>
      </c>
      <c r="G15118" s="33" t="s">
        <v>466</v>
      </c>
      <c r="H15118" s="33">
        <v>1</v>
      </c>
      <c r="I15118" s="33">
        <v>11</v>
      </c>
      <c r="J15118" s="36">
        <v>1</v>
      </c>
      <c r="K15118" s="37">
        <v>106448832</v>
      </c>
      <c r="L15118" s="38" t="s">
        <v>12</v>
      </c>
      <c r="M15118" s="38" t="s">
        <v>13</v>
      </c>
    </row>
    <row r="15119" spans="1:13" s="39" customFormat="1" ht="12.75" x14ac:dyDescent="0.2">
      <c r="A15119" s="33" t="s">
        <v>314</v>
      </c>
      <c r="B15119" s="33" t="s">
        <v>147</v>
      </c>
      <c r="C15119" s="34">
        <v>11</v>
      </c>
      <c r="D15119" s="33" t="s">
        <v>444</v>
      </c>
      <c r="E15119" s="33" t="s">
        <v>303</v>
      </c>
      <c r="F15119" s="35">
        <v>0</v>
      </c>
      <c r="G15119" s="33" t="s">
        <v>466</v>
      </c>
      <c r="H15119" s="33">
        <v>1</v>
      </c>
      <c r="I15119" s="33">
        <v>11</v>
      </c>
      <c r="J15119" s="36">
        <v>1</v>
      </c>
      <c r="K15119" s="37">
        <v>422939968</v>
      </c>
      <c r="L15119" s="38" t="s">
        <v>12</v>
      </c>
      <c r="M15119" s="38" t="s">
        <v>13</v>
      </c>
    </row>
    <row r="15120" spans="1:13" s="39" customFormat="1" ht="12.75" x14ac:dyDescent="0.2">
      <c r="A15120" s="33" t="s">
        <v>314</v>
      </c>
      <c r="B15120" s="33" t="s">
        <v>147</v>
      </c>
      <c r="C15120" s="34">
        <v>11</v>
      </c>
      <c r="D15120" s="33" t="s">
        <v>444</v>
      </c>
      <c r="E15120" s="33" t="s">
        <v>304</v>
      </c>
      <c r="F15120" s="35">
        <v>0</v>
      </c>
      <c r="G15120" s="33" t="s">
        <v>466</v>
      </c>
      <c r="H15120" s="33">
        <v>1</v>
      </c>
      <c r="I15120" s="33">
        <v>11</v>
      </c>
      <c r="J15120" s="36">
        <v>1</v>
      </c>
      <c r="K15120" s="37">
        <v>77988048</v>
      </c>
      <c r="L15120" s="38" t="s">
        <v>12</v>
      </c>
      <c r="M15120" s="38" t="s">
        <v>13</v>
      </c>
    </row>
    <row r="15121" spans="1:13" s="39" customFormat="1" ht="12.75" x14ac:dyDescent="0.2">
      <c r="A15121" s="33" t="s">
        <v>314</v>
      </c>
      <c r="B15121" s="33" t="s">
        <v>147</v>
      </c>
      <c r="C15121" s="34">
        <v>11</v>
      </c>
      <c r="D15121" s="33" t="s">
        <v>444</v>
      </c>
      <c r="E15121" s="33" t="s">
        <v>305</v>
      </c>
      <c r="F15121" s="35">
        <v>0</v>
      </c>
      <c r="G15121" s="33" t="s">
        <v>466</v>
      </c>
      <c r="H15121" s="33">
        <v>1</v>
      </c>
      <c r="I15121" s="33">
        <v>11</v>
      </c>
      <c r="J15121" s="36">
        <v>1</v>
      </c>
      <c r="K15121" s="37">
        <v>432471970</v>
      </c>
      <c r="L15121" s="38" t="s">
        <v>12</v>
      </c>
      <c r="M15121" s="38" t="s">
        <v>13</v>
      </c>
    </row>
    <row r="15122" spans="1:13" s="39" customFormat="1" ht="12.75" x14ac:dyDescent="0.2">
      <c r="A15122" s="33" t="s">
        <v>314</v>
      </c>
      <c r="B15122" s="33" t="s">
        <v>150</v>
      </c>
      <c r="C15122" s="34">
        <v>11</v>
      </c>
      <c r="D15122" s="33" t="s">
        <v>442</v>
      </c>
      <c r="E15122" s="33" t="s">
        <v>306</v>
      </c>
      <c r="F15122" s="35">
        <v>0</v>
      </c>
      <c r="G15122" s="33" t="s">
        <v>466</v>
      </c>
      <c r="H15122" s="33">
        <v>1</v>
      </c>
      <c r="I15122" s="33">
        <v>11</v>
      </c>
      <c r="J15122" s="36">
        <v>1</v>
      </c>
      <c r="K15122" s="37">
        <v>556000000</v>
      </c>
      <c r="L15122" s="38" t="s">
        <v>12</v>
      </c>
      <c r="M15122" s="38" t="s">
        <v>13</v>
      </c>
    </row>
    <row r="15123" spans="1:13" s="39" customFormat="1" ht="12.75" x14ac:dyDescent="0.2">
      <c r="A15123" s="33" t="s">
        <v>330</v>
      </c>
      <c r="B15123" s="33" t="s">
        <v>148</v>
      </c>
      <c r="C15123" s="34">
        <v>11</v>
      </c>
      <c r="D15123" s="33" t="s">
        <v>135</v>
      </c>
      <c r="E15123" s="33" t="s">
        <v>307</v>
      </c>
      <c r="F15123" s="35">
        <v>0</v>
      </c>
      <c r="G15123" s="33" t="s">
        <v>313</v>
      </c>
      <c r="H15123" s="33">
        <v>1</v>
      </c>
      <c r="I15123" s="33">
        <v>11</v>
      </c>
      <c r="J15123" s="36">
        <v>1</v>
      </c>
      <c r="K15123" s="37">
        <v>1000000000</v>
      </c>
      <c r="L15123" s="38" t="s">
        <v>12</v>
      </c>
      <c r="M15123" s="38" t="s">
        <v>13</v>
      </c>
    </row>
    <row r="15124" spans="1:13" s="39" customFormat="1" ht="12.75" x14ac:dyDescent="0.2">
      <c r="A15124" s="33" t="s">
        <v>340</v>
      </c>
      <c r="B15124" s="33" t="s">
        <v>157</v>
      </c>
      <c r="C15124" s="34">
        <v>11</v>
      </c>
      <c r="D15124" s="33" t="s">
        <v>140</v>
      </c>
      <c r="E15124" s="33" t="s">
        <v>341</v>
      </c>
      <c r="F15124" s="35">
        <v>0</v>
      </c>
      <c r="G15124" s="33" t="s">
        <v>313</v>
      </c>
      <c r="H15124" s="33">
        <v>1</v>
      </c>
      <c r="I15124" s="33">
        <v>11</v>
      </c>
      <c r="J15124" s="36">
        <v>1</v>
      </c>
      <c r="K15124" s="37">
        <v>2837444379</v>
      </c>
      <c r="L15124" s="38" t="s">
        <v>12</v>
      </c>
      <c r="M15124" s="38" t="s">
        <v>13</v>
      </c>
    </row>
    <row r="15125" spans="1:13" s="39" customFormat="1" ht="12.75" x14ac:dyDescent="0.2">
      <c r="A15125" s="33" t="s">
        <v>340</v>
      </c>
      <c r="B15125" s="33" t="s">
        <v>157</v>
      </c>
      <c r="C15125" s="34">
        <v>11</v>
      </c>
      <c r="D15125" s="33" t="s">
        <v>140</v>
      </c>
      <c r="E15125" s="33" t="s">
        <v>341</v>
      </c>
      <c r="F15125" s="35">
        <v>0</v>
      </c>
      <c r="G15125" s="33" t="s">
        <v>313</v>
      </c>
      <c r="H15125" s="33">
        <v>1</v>
      </c>
      <c r="I15125" s="33">
        <v>11</v>
      </c>
      <c r="J15125" s="36">
        <v>1</v>
      </c>
      <c r="K15125" s="37">
        <v>2555621</v>
      </c>
      <c r="L15125" s="38" t="s">
        <v>12</v>
      </c>
      <c r="M15125" s="38" t="s">
        <v>13</v>
      </c>
    </row>
    <row r="15126" spans="1:13" s="39" customFormat="1" ht="12.75" x14ac:dyDescent="0.2">
      <c r="A15126" s="33" t="s">
        <v>437</v>
      </c>
      <c r="B15126" s="33" t="s">
        <v>150</v>
      </c>
      <c r="C15126" s="34">
        <v>11</v>
      </c>
      <c r="D15126" s="33" t="s">
        <v>442</v>
      </c>
      <c r="E15126" s="33" t="s">
        <v>438</v>
      </c>
      <c r="F15126" s="35">
        <v>0</v>
      </c>
      <c r="G15126" s="33" t="s">
        <v>313</v>
      </c>
      <c r="H15126" s="33">
        <v>1</v>
      </c>
      <c r="I15126" s="33">
        <v>11</v>
      </c>
      <c r="J15126" s="36">
        <v>1</v>
      </c>
      <c r="K15126" s="37">
        <v>2815000000</v>
      </c>
      <c r="L15126" s="38" t="s">
        <v>12</v>
      </c>
      <c r="M15126" s="38" t="s">
        <v>13</v>
      </c>
    </row>
    <row r="15127" spans="1:13" s="39" customFormat="1" ht="12.75" x14ac:dyDescent="0.2">
      <c r="A15127" s="33" t="s">
        <v>437</v>
      </c>
      <c r="B15127" s="33" t="s">
        <v>436</v>
      </c>
      <c r="C15127" s="34">
        <v>11</v>
      </c>
      <c r="D15127" s="33" t="s">
        <v>450</v>
      </c>
      <c r="E15127" s="33" t="s">
        <v>465</v>
      </c>
      <c r="F15127" s="35">
        <v>0</v>
      </c>
      <c r="G15127" s="33" t="s">
        <v>313</v>
      </c>
      <c r="H15127" s="33">
        <v>1</v>
      </c>
      <c r="I15127" s="33">
        <v>11</v>
      </c>
      <c r="J15127" s="36">
        <v>1</v>
      </c>
      <c r="K15127" s="37">
        <v>2242727662.3200002</v>
      </c>
      <c r="L15127" s="38" t="s">
        <v>12</v>
      </c>
      <c r="M15127" s="38" t="s">
        <v>13</v>
      </c>
    </row>
    <row r="15128" spans="1:13" s="39" customFormat="1" ht="12.75" x14ac:dyDescent="0.2">
      <c r="A15128" s="33" t="s">
        <v>437</v>
      </c>
      <c r="B15128" s="33" t="s">
        <v>436</v>
      </c>
      <c r="C15128" s="34">
        <v>11</v>
      </c>
      <c r="D15128" s="33" t="s">
        <v>450</v>
      </c>
      <c r="E15128" s="33" t="s">
        <v>308</v>
      </c>
      <c r="F15128" s="35">
        <v>0</v>
      </c>
      <c r="G15128" s="33" t="s">
        <v>313</v>
      </c>
      <c r="H15128" s="33">
        <v>1</v>
      </c>
      <c r="I15128" s="33">
        <v>11</v>
      </c>
      <c r="J15128" s="36">
        <v>1</v>
      </c>
      <c r="K15128" s="37">
        <v>56973002.68</v>
      </c>
      <c r="L15128" s="38" t="s">
        <v>12</v>
      </c>
      <c r="M15128" s="38" t="s">
        <v>13</v>
      </c>
    </row>
    <row r="15129" spans="1:13" s="39" customFormat="1" ht="12.75" x14ac:dyDescent="0.2">
      <c r="A15129" s="33" t="s">
        <v>532</v>
      </c>
      <c r="B15129" s="33" t="s">
        <v>151</v>
      </c>
      <c r="C15129" s="34">
        <v>11</v>
      </c>
      <c r="D15129" s="33" t="s">
        <v>136</v>
      </c>
      <c r="E15129" s="33" t="s">
        <v>282</v>
      </c>
      <c r="F15129" s="35">
        <v>0</v>
      </c>
      <c r="G15129" s="33" t="s">
        <v>468</v>
      </c>
      <c r="H15129" s="33">
        <v>1</v>
      </c>
      <c r="I15129" s="33">
        <v>11</v>
      </c>
      <c r="J15129" s="36">
        <v>1</v>
      </c>
      <c r="K15129" s="37">
        <v>391839300</v>
      </c>
      <c r="L15129" s="38" t="s">
        <v>12</v>
      </c>
      <c r="M15129" s="38" t="s">
        <v>13</v>
      </c>
    </row>
    <row r="15130" spans="1:13" s="39" customFormat="1" ht="12.75" x14ac:dyDescent="0.2">
      <c r="A15130" s="33" t="s">
        <v>532</v>
      </c>
      <c r="B15130" s="33" t="s">
        <v>151</v>
      </c>
      <c r="C15130" s="34">
        <v>11</v>
      </c>
      <c r="D15130" s="33" t="s">
        <v>136</v>
      </c>
      <c r="E15130" s="33" t="s">
        <v>283</v>
      </c>
      <c r="F15130" s="35">
        <v>0</v>
      </c>
      <c r="G15130" s="33" t="s">
        <v>468</v>
      </c>
      <c r="H15130" s="33">
        <v>1</v>
      </c>
      <c r="I15130" s="33">
        <v>11</v>
      </c>
      <c r="J15130" s="36">
        <v>1</v>
      </c>
      <c r="K15130" s="37">
        <v>312243513</v>
      </c>
      <c r="L15130" s="38" t="s">
        <v>12</v>
      </c>
      <c r="M15130" s="38" t="s">
        <v>13</v>
      </c>
    </row>
    <row r="15131" spans="1:13" s="39" customFormat="1" ht="12.75" x14ac:dyDescent="0.2">
      <c r="A15131" s="33" t="s">
        <v>532</v>
      </c>
      <c r="B15131" s="33" t="s">
        <v>151</v>
      </c>
      <c r="C15131" s="34">
        <v>11</v>
      </c>
      <c r="D15131" s="33" t="s">
        <v>136</v>
      </c>
      <c r="E15131" s="33" t="s">
        <v>463</v>
      </c>
      <c r="F15131" s="35">
        <v>0</v>
      </c>
      <c r="G15131" s="33" t="s">
        <v>468</v>
      </c>
      <c r="H15131" s="33">
        <v>1</v>
      </c>
      <c r="I15131" s="33">
        <v>11</v>
      </c>
      <c r="J15131" s="36">
        <v>1</v>
      </c>
      <c r="K15131" s="37">
        <v>426907911</v>
      </c>
      <c r="L15131" s="38" t="s">
        <v>12</v>
      </c>
      <c r="M15131" s="38" t="s">
        <v>13</v>
      </c>
    </row>
    <row r="15132" spans="1:13" s="39" customFormat="1" ht="12.75" x14ac:dyDescent="0.2">
      <c r="A15132" s="33" t="s">
        <v>533</v>
      </c>
      <c r="B15132" s="33" t="s">
        <v>152</v>
      </c>
      <c r="C15132" s="34">
        <v>11</v>
      </c>
      <c r="D15132" s="33" t="s">
        <v>446</v>
      </c>
      <c r="E15132" s="33" t="s">
        <v>284</v>
      </c>
      <c r="F15132" s="35">
        <v>25202100</v>
      </c>
      <c r="G15132" s="33" t="s">
        <v>313</v>
      </c>
      <c r="H15132" s="33">
        <v>1</v>
      </c>
      <c r="I15132" s="33">
        <v>11</v>
      </c>
      <c r="J15132" s="36">
        <v>1</v>
      </c>
      <c r="K15132" s="37">
        <v>14068869570</v>
      </c>
      <c r="L15132" s="38" t="s">
        <v>12</v>
      </c>
      <c r="M15132" s="38" t="s">
        <v>13</v>
      </c>
    </row>
    <row r="15133" spans="1:13" s="39" customFormat="1" ht="12.75" x14ac:dyDescent="0.2">
      <c r="A15133" s="33" t="s">
        <v>533</v>
      </c>
      <c r="B15133" s="33" t="s">
        <v>153</v>
      </c>
      <c r="C15133" s="34">
        <v>11</v>
      </c>
      <c r="D15133" s="33" t="s">
        <v>137</v>
      </c>
      <c r="E15133" s="33" t="s">
        <v>72</v>
      </c>
      <c r="F15133" s="35">
        <v>78181901</v>
      </c>
      <c r="G15133" s="33" t="s">
        <v>313</v>
      </c>
      <c r="H15133" s="33">
        <v>1</v>
      </c>
      <c r="I15133" s="33">
        <v>11</v>
      </c>
      <c r="J15133" s="36">
        <v>1</v>
      </c>
      <c r="K15133" s="37">
        <v>4123999978</v>
      </c>
      <c r="L15133" s="38" t="s">
        <v>12</v>
      </c>
      <c r="M15133" s="38" t="s">
        <v>13</v>
      </c>
    </row>
    <row r="15134" spans="1:13" s="39" customFormat="1" ht="12.75" x14ac:dyDescent="0.2">
      <c r="A15134" s="33" t="s">
        <v>533</v>
      </c>
      <c r="B15134" s="33" t="s">
        <v>153</v>
      </c>
      <c r="C15134" s="34">
        <v>11</v>
      </c>
      <c r="D15134" s="33" t="s">
        <v>137</v>
      </c>
      <c r="E15134" s="33" t="s">
        <v>285</v>
      </c>
      <c r="F15134" s="35">
        <v>93161600</v>
      </c>
      <c r="G15134" s="33" t="s">
        <v>313</v>
      </c>
      <c r="H15134" s="33">
        <v>1</v>
      </c>
      <c r="I15134" s="33">
        <v>11</v>
      </c>
      <c r="J15134" s="36">
        <v>1</v>
      </c>
      <c r="K15134" s="37">
        <v>7764000</v>
      </c>
      <c r="L15134" s="38" t="s">
        <v>12</v>
      </c>
      <c r="M15134" s="38" t="s">
        <v>13</v>
      </c>
    </row>
    <row r="15135" spans="1:13" s="39" customFormat="1" ht="12.75" x14ac:dyDescent="0.2">
      <c r="A15135" s="33" t="s">
        <v>533</v>
      </c>
      <c r="B15135" s="33" t="s">
        <v>153</v>
      </c>
      <c r="C15135" s="34">
        <v>11</v>
      </c>
      <c r="D15135" s="33" t="s">
        <v>137</v>
      </c>
      <c r="E15135" s="33" t="s">
        <v>286</v>
      </c>
      <c r="F15135" s="35">
        <v>93161600</v>
      </c>
      <c r="G15135" s="33" t="s">
        <v>313</v>
      </c>
      <c r="H15135" s="33">
        <v>1</v>
      </c>
      <c r="I15135" s="33">
        <v>11</v>
      </c>
      <c r="J15135" s="36">
        <v>1</v>
      </c>
      <c r="K15135" s="37">
        <v>20877000</v>
      </c>
      <c r="L15135" s="38" t="s">
        <v>12</v>
      </c>
      <c r="M15135" s="38" t="s">
        <v>13</v>
      </c>
    </row>
    <row r="15136" spans="1:13" s="39" customFormat="1" ht="12.75" x14ac:dyDescent="0.2">
      <c r="A15136" s="33" t="s">
        <v>535</v>
      </c>
      <c r="B15136" s="33" t="s">
        <v>66</v>
      </c>
      <c r="C15136" s="34">
        <v>11</v>
      </c>
      <c r="D15136" s="33" t="s">
        <v>310</v>
      </c>
      <c r="E15136" s="33" t="s">
        <v>310</v>
      </c>
      <c r="F15136" s="35">
        <v>0</v>
      </c>
      <c r="G15136" s="33" t="s">
        <v>313</v>
      </c>
      <c r="H15136" s="33">
        <v>1</v>
      </c>
      <c r="I15136" s="33">
        <v>11</v>
      </c>
      <c r="J15136" s="36">
        <v>1</v>
      </c>
      <c r="K15136" s="37">
        <v>1830000000</v>
      </c>
      <c r="L15136" s="38" t="s">
        <v>12</v>
      </c>
      <c r="M15136" s="38" t="s">
        <v>13</v>
      </c>
    </row>
    <row r="15137" spans="1:13" s="39" customFormat="1" ht="12.75" x14ac:dyDescent="0.2">
      <c r="A15137" s="33" t="s">
        <v>535</v>
      </c>
      <c r="B15137" s="33" t="s">
        <v>68</v>
      </c>
      <c r="C15137" s="34">
        <v>11</v>
      </c>
      <c r="D15137" s="33" t="s">
        <v>311</v>
      </c>
      <c r="E15137" s="33" t="s">
        <v>311</v>
      </c>
      <c r="F15137" s="35">
        <v>0</v>
      </c>
      <c r="G15137" s="33" t="s">
        <v>313</v>
      </c>
      <c r="H15137" s="33">
        <v>1</v>
      </c>
      <c r="I15137" s="33">
        <v>11</v>
      </c>
      <c r="J15137" s="36">
        <v>1</v>
      </c>
      <c r="K15137" s="37">
        <v>5810000000</v>
      </c>
      <c r="L15137" s="38" t="s">
        <v>12</v>
      </c>
      <c r="M15137" s="38" t="s">
        <v>13</v>
      </c>
    </row>
    <row r="15138" spans="1:13" s="39" customFormat="1" ht="12.75" x14ac:dyDescent="0.2">
      <c r="A15138" s="33" t="s">
        <v>535</v>
      </c>
      <c r="B15138" s="33" t="s">
        <v>67</v>
      </c>
      <c r="C15138" s="34">
        <v>11</v>
      </c>
      <c r="D15138" s="33" t="s">
        <v>312</v>
      </c>
      <c r="E15138" s="33" t="s">
        <v>312</v>
      </c>
      <c r="F15138" s="35">
        <v>0</v>
      </c>
      <c r="G15138" s="33" t="s">
        <v>313</v>
      </c>
      <c r="H15138" s="33">
        <v>1</v>
      </c>
      <c r="I15138" s="33">
        <v>11</v>
      </c>
      <c r="J15138" s="36">
        <v>1</v>
      </c>
      <c r="K15138" s="37">
        <v>2360000000</v>
      </c>
      <c r="L15138" s="38" t="s">
        <v>12</v>
      </c>
      <c r="M15138" s="38" t="s">
        <v>13</v>
      </c>
    </row>
    <row r="15139" spans="1:13" s="39" customFormat="1" ht="12.75" x14ac:dyDescent="0.2">
      <c r="A15139" s="33" t="s">
        <v>331</v>
      </c>
      <c r="B15139" s="33" t="s">
        <v>146</v>
      </c>
      <c r="C15139" s="34">
        <v>11</v>
      </c>
      <c r="D15139" s="33" t="s">
        <v>447</v>
      </c>
      <c r="E15139" s="33" t="s">
        <v>287</v>
      </c>
      <c r="F15139" s="35">
        <v>43231513</v>
      </c>
      <c r="G15139" s="33" t="s">
        <v>313</v>
      </c>
      <c r="H15139" s="33">
        <v>1</v>
      </c>
      <c r="I15139" s="33">
        <v>11</v>
      </c>
      <c r="J15139" s="36">
        <v>1</v>
      </c>
      <c r="K15139" s="37">
        <v>1386797761.27</v>
      </c>
      <c r="L15139" s="38" t="s">
        <v>12</v>
      </c>
      <c r="M15139" s="38" t="s">
        <v>13</v>
      </c>
    </row>
    <row r="15140" spans="1:13" s="39" customFormat="1" ht="12.75" x14ac:dyDescent="0.2">
      <c r="A15140" s="33" t="s">
        <v>331</v>
      </c>
      <c r="B15140" s="33" t="s">
        <v>146</v>
      </c>
      <c r="C15140" s="34">
        <v>11</v>
      </c>
      <c r="D15140" s="33" t="s">
        <v>447</v>
      </c>
      <c r="E15140" s="33" t="s">
        <v>288</v>
      </c>
      <c r="F15140" s="35">
        <v>81112209</v>
      </c>
      <c r="G15140" s="33" t="s">
        <v>466</v>
      </c>
      <c r="H15140" s="33">
        <v>1</v>
      </c>
      <c r="I15140" s="33">
        <v>11</v>
      </c>
      <c r="J15140" s="36">
        <v>1</v>
      </c>
      <c r="K15140" s="37">
        <v>370566933</v>
      </c>
      <c r="L15140" s="38" t="s">
        <v>12</v>
      </c>
      <c r="M15140" s="38" t="s">
        <v>13</v>
      </c>
    </row>
    <row r="15141" spans="1:13" s="39" customFormat="1" ht="12.75" x14ac:dyDescent="0.2">
      <c r="A15141" s="33" t="s">
        <v>13903</v>
      </c>
      <c r="B15141" s="33" t="s">
        <v>4765</v>
      </c>
      <c r="C15141" s="34">
        <v>10</v>
      </c>
      <c r="D15141" s="33" t="s">
        <v>111</v>
      </c>
      <c r="E15141" s="33" t="s">
        <v>13904</v>
      </c>
      <c r="F15141" s="35">
        <v>85101503</v>
      </c>
      <c r="G15141" s="33" t="s">
        <v>313</v>
      </c>
      <c r="H15141" s="33">
        <v>6</v>
      </c>
      <c r="I15141" s="33">
        <v>5</v>
      </c>
      <c r="J15141" s="36">
        <v>1</v>
      </c>
      <c r="K15141" s="37">
        <v>8000000</v>
      </c>
      <c r="L15141" s="38" t="s">
        <v>12</v>
      </c>
      <c r="M15141" s="38" t="s">
        <v>13</v>
      </c>
    </row>
    <row r="15142" spans="1:13" s="39" customFormat="1" ht="12.75" x14ac:dyDescent="0.2">
      <c r="A15142" s="33" t="s">
        <v>13903</v>
      </c>
      <c r="B15142" s="33" t="s">
        <v>608</v>
      </c>
      <c r="C15142" s="34">
        <v>10</v>
      </c>
      <c r="D15142" s="33" t="s">
        <v>106</v>
      </c>
      <c r="E15142" s="33" t="s">
        <v>13905</v>
      </c>
      <c r="F15142" s="35">
        <v>85122200</v>
      </c>
      <c r="G15142" s="33" t="s">
        <v>313</v>
      </c>
      <c r="H15142" s="33">
        <v>6</v>
      </c>
      <c r="I15142" s="33">
        <v>5</v>
      </c>
      <c r="J15142" s="36">
        <v>1</v>
      </c>
      <c r="K15142" s="37">
        <v>1497600</v>
      </c>
      <c r="L15142" s="38" t="s">
        <v>12</v>
      </c>
      <c r="M15142" s="38" t="s">
        <v>13</v>
      </c>
    </row>
    <row r="15143" spans="1:13" s="39" customFormat="1" ht="12.75" x14ac:dyDescent="0.2">
      <c r="A15143" s="33" t="s">
        <v>13903</v>
      </c>
      <c r="B15143" s="33" t="s">
        <v>609</v>
      </c>
      <c r="C15143" s="34">
        <v>10</v>
      </c>
      <c r="D15143" s="33" t="s">
        <v>107</v>
      </c>
      <c r="E15143" s="33" t="s">
        <v>13906</v>
      </c>
      <c r="F15143" s="35">
        <v>86101705</v>
      </c>
      <c r="G15143" s="33" t="s">
        <v>313</v>
      </c>
      <c r="H15143" s="33">
        <v>7</v>
      </c>
      <c r="I15143" s="33">
        <v>4</v>
      </c>
      <c r="J15143" s="36">
        <v>1</v>
      </c>
      <c r="K15143" s="37">
        <v>599129500</v>
      </c>
      <c r="L15143" s="38" t="s">
        <v>12</v>
      </c>
      <c r="M15143" s="38" t="s">
        <v>13</v>
      </c>
    </row>
    <row r="15144" spans="1:13" s="39" customFormat="1" ht="12.75" x14ac:dyDescent="0.2">
      <c r="A15144" s="33" t="s">
        <v>13907</v>
      </c>
      <c r="B15144" s="33" t="s">
        <v>12323</v>
      </c>
      <c r="C15144" s="34">
        <v>16</v>
      </c>
      <c r="D15144" s="33" t="s">
        <v>128</v>
      </c>
      <c r="E15144" s="33" t="s">
        <v>128</v>
      </c>
      <c r="F15144" s="35">
        <v>0</v>
      </c>
      <c r="G15144" s="33" t="s">
        <v>313</v>
      </c>
      <c r="H15144" s="33">
        <v>6</v>
      </c>
      <c r="I15144" s="33">
        <v>5</v>
      </c>
      <c r="J15144" s="36">
        <v>1</v>
      </c>
      <c r="K15144" s="37">
        <v>14835925</v>
      </c>
      <c r="L15144" s="38" t="s">
        <v>12</v>
      </c>
      <c r="M15144" s="38" t="s">
        <v>13</v>
      </c>
    </row>
    <row r="15145" spans="1:13" s="39" customFormat="1" ht="12.75" x14ac:dyDescent="0.2">
      <c r="A15145" s="33" t="s">
        <v>47</v>
      </c>
      <c r="B15145" s="33" t="s">
        <v>4765</v>
      </c>
      <c r="C15145" s="34">
        <v>10</v>
      </c>
      <c r="D15145" s="33" t="s">
        <v>111</v>
      </c>
      <c r="E15145" s="33" t="s">
        <v>13904</v>
      </c>
      <c r="F15145" s="35">
        <v>85101503</v>
      </c>
      <c r="G15145" s="33" t="s">
        <v>313</v>
      </c>
      <c r="H15145" s="33">
        <v>6</v>
      </c>
      <c r="I15145" s="33">
        <v>5</v>
      </c>
      <c r="J15145" s="36">
        <v>1</v>
      </c>
      <c r="K15145" s="37">
        <v>742000000</v>
      </c>
      <c r="L15145" s="38" t="s">
        <v>12</v>
      </c>
      <c r="M15145" s="38" t="s">
        <v>13</v>
      </c>
    </row>
    <row r="15146" spans="1:13" s="39" customFormat="1" ht="12.75" x14ac:dyDescent="0.2">
      <c r="A15146" s="33" t="s">
        <v>47</v>
      </c>
      <c r="B15146" s="33" t="s">
        <v>608</v>
      </c>
      <c r="C15146" s="34">
        <v>10</v>
      </c>
      <c r="D15146" s="33" t="s">
        <v>106</v>
      </c>
      <c r="E15146" s="33" t="s">
        <v>13905</v>
      </c>
      <c r="F15146" s="35">
        <v>85122200</v>
      </c>
      <c r="G15146" s="33" t="s">
        <v>313</v>
      </c>
      <c r="H15146" s="33">
        <v>6</v>
      </c>
      <c r="I15146" s="33">
        <v>5</v>
      </c>
      <c r="J15146" s="36">
        <v>1</v>
      </c>
      <c r="K15146" s="37">
        <v>50000000</v>
      </c>
      <c r="L15146" s="38" t="s">
        <v>12</v>
      </c>
      <c r="M15146" s="38" t="s">
        <v>13</v>
      </c>
    </row>
    <row r="15147" spans="1:13" s="39" customFormat="1" ht="12.75" x14ac:dyDescent="0.2">
      <c r="A15147" s="33" t="s">
        <v>47</v>
      </c>
      <c r="B15147" s="33" t="s">
        <v>546</v>
      </c>
      <c r="C15147" s="34">
        <v>10</v>
      </c>
      <c r="D15147" s="33" t="s">
        <v>43</v>
      </c>
      <c r="E15147" s="33" t="s">
        <v>43</v>
      </c>
      <c r="F15147" s="35">
        <v>0</v>
      </c>
      <c r="G15147" s="33" t="s">
        <v>313</v>
      </c>
      <c r="H15147" s="33">
        <v>6</v>
      </c>
      <c r="I15147" s="33">
        <v>5</v>
      </c>
      <c r="J15147" s="36">
        <v>1</v>
      </c>
      <c r="K15147" s="37">
        <v>98774895</v>
      </c>
      <c r="L15147" s="38" t="s">
        <v>12</v>
      </c>
      <c r="M15147" s="38" t="s">
        <v>13</v>
      </c>
    </row>
    <row r="15148" spans="1:13" s="39" customFormat="1" ht="12.75" x14ac:dyDescent="0.2">
      <c r="A15148" s="33" t="s">
        <v>47</v>
      </c>
      <c r="B15148" s="33" t="s">
        <v>547</v>
      </c>
      <c r="C15148" s="34">
        <v>10</v>
      </c>
      <c r="D15148" s="33" t="s">
        <v>73</v>
      </c>
      <c r="E15148" s="33" t="s">
        <v>73</v>
      </c>
      <c r="F15148" s="35">
        <v>0</v>
      </c>
      <c r="G15148" s="33" t="s">
        <v>313</v>
      </c>
      <c r="H15148" s="33">
        <v>6</v>
      </c>
      <c r="I15148" s="33">
        <v>5</v>
      </c>
      <c r="J15148" s="36">
        <v>1</v>
      </c>
      <c r="K15148" s="37">
        <v>835823468</v>
      </c>
      <c r="L15148" s="38" t="s">
        <v>12</v>
      </c>
      <c r="M15148" s="38" t="s">
        <v>13</v>
      </c>
    </row>
    <row r="15149" spans="1:13" s="39" customFormat="1" ht="12.75" x14ac:dyDescent="0.2">
      <c r="A15149" s="33" t="s">
        <v>47</v>
      </c>
      <c r="B15149" s="33" t="s">
        <v>547</v>
      </c>
      <c r="C15149" s="34">
        <v>16</v>
      </c>
      <c r="D15149" s="33" t="s">
        <v>73</v>
      </c>
      <c r="E15149" s="33" t="s">
        <v>73</v>
      </c>
      <c r="F15149" s="35">
        <v>0</v>
      </c>
      <c r="G15149" s="33" t="s">
        <v>313</v>
      </c>
      <c r="H15149" s="33">
        <v>6</v>
      </c>
      <c r="I15149" s="33">
        <v>5</v>
      </c>
      <c r="J15149" s="36">
        <v>1</v>
      </c>
      <c r="K15149" s="37">
        <v>42453600</v>
      </c>
      <c r="L15149" s="38" t="s">
        <v>12</v>
      </c>
      <c r="M15149" s="38" t="s">
        <v>13</v>
      </c>
    </row>
    <row r="15150" spans="1:13" s="39" customFormat="1" ht="12.75" x14ac:dyDescent="0.2">
      <c r="A15150" s="33" t="s">
        <v>47</v>
      </c>
      <c r="B15150" s="33" t="s">
        <v>12323</v>
      </c>
      <c r="C15150" s="34">
        <v>10</v>
      </c>
      <c r="D15150" s="33" t="s">
        <v>128</v>
      </c>
      <c r="E15150" s="33" t="s">
        <v>128</v>
      </c>
      <c r="F15150" s="35">
        <v>0</v>
      </c>
      <c r="G15150" s="33" t="s">
        <v>313</v>
      </c>
      <c r="H15150" s="33">
        <v>6</v>
      </c>
      <c r="I15150" s="33">
        <v>5</v>
      </c>
      <c r="J15150" s="36">
        <v>1</v>
      </c>
      <c r="K15150" s="37">
        <v>4006473155</v>
      </c>
      <c r="L15150" s="38" t="s">
        <v>12</v>
      </c>
      <c r="M15150" s="38" t="s">
        <v>13</v>
      </c>
    </row>
    <row r="15151" spans="1:13" s="39" customFormat="1" ht="12.75" x14ac:dyDescent="0.2">
      <c r="A15151" s="33" t="s">
        <v>6547</v>
      </c>
      <c r="B15151" s="33" t="s">
        <v>546</v>
      </c>
      <c r="C15151" s="34">
        <v>10</v>
      </c>
      <c r="D15151" s="33" t="s">
        <v>43</v>
      </c>
      <c r="E15151" s="33" t="s">
        <v>43</v>
      </c>
      <c r="F15151" s="35">
        <v>0</v>
      </c>
      <c r="G15151" s="33" t="s">
        <v>15071</v>
      </c>
      <c r="H15151" s="33">
        <v>1</v>
      </c>
      <c r="I15151" s="33">
        <v>1</v>
      </c>
      <c r="J15151" s="36">
        <v>1</v>
      </c>
      <c r="K15151" s="37">
        <v>150000000</v>
      </c>
      <c r="L15151" s="38" t="s">
        <v>12</v>
      </c>
      <c r="M15151" s="38" t="s">
        <v>13</v>
      </c>
    </row>
    <row r="15152" spans="1:13" s="39" customFormat="1" ht="12.75" x14ac:dyDescent="0.2">
      <c r="A15152" s="33" t="s">
        <v>6547</v>
      </c>
      <c r="B15152" s="33" t="s">
        <v>547</v>
      </c>
      <c r="C15152" s="34">
        <v>16</v>
      </c>
      <c r="D15152" s="33" t="s">
        <v>73</v>
      </c>
      <c r="E15152" s="33" t="s">
        <v>15078</v>
      </c>
      <c r="F15152" s="35">
        <v>86141501</v>
      </c>
      <c r="G15152" s="33" t="s">
        <v>15071</v>
      </c>
      <c r="H15152" s="33">
        <v>1</v>
      </c>
      <c r="I15152" s="33">
        <v>3</v>
      </c>
      <c r="J15152" s="36">
        <v>1</v>
      </c>
      <c r="K15152" s="37">
        <v>101961383.34</v>
      </c>
      <c r="L15152" s="38" t="s">
        <v>12</v>
      </c>
      <c r="M15152" s="38" t="s">
        <v>13</v>
      </c>
    </row>
    <row r="15153" spans="1:13" s="39" customFormat="1" ht="12.75" x14ac:dyDescent="0.2">
      <c r="A15153" s="33" t="s">
        <v>6547</v>
      </c>
      <c r="B15153" s="33" t="s">
        <v>549</v>
      </c>
      <c r="C15153" s="34">
        <v>10</v>
      </c>
      <c r="D15153" s="33" t="s">
        <v>14</v>
      </c>
      <c r="E15153" s="33" t="s">
        <v>14</v>
      </c>
      <c r="F15153" s="35">
        <v>93161601</v>
      </c>
      <c r="G15153" s="33" t="s">
        <v>15075</v>
      </c>
      <c r="H15153" s="33">
        <v>6</v>
      </c>
      <c r="I15153" s="33">
        <v>1</v>
      </c>
      <c r="J15153" s="36">
        <v>1</v>
      </c>
      <c r="K15153" s="37">
        <v>7738239</v>
      </c>
      <c r="L15153" s="38" t="s">
        <v>12</v>
      </c>
      <c r="M15153" s="38" t="s">
        <v>13</v>
      </c>
    </row>
    <row r="15154" spans="1:13" s="39" customFormat="1" ht="12.75" x14ac:dyDescent="0.2">
      <c r="A15154" s="33" t="s">
        <v>6547</v>
      </c>
      <c r="B15154" s="33" t="s">
        <v>550</v>
      </c>
      <c r="C15154" s="34">
        <v>10</v>
      </c>
      <c r="D15154" s="33" t="s">
        <v>439</v>
      </c>
      <c r="E15154" s="33" t="s">
        <v>6549</v>
      </c>
      <c r="F15154" s="35">
        <v>93151510</v>
      </c>
      <c r="G15154" s="33" t="s">
        <v>15075</v>
      </c>
      <c r="H15154" s="33">
        <v>1</v>
      </c>
      <c r="I15154" s="33">
        <v>12</v>
      </c>
      <c r="J15154" s="36">
        <v>1</v>
      </c>
      <c r="K15154" s="37">
        <v>1853843</v>
      </c>
      <c r="L15154" s="38" t="s">
        <v>12</v>
      </c>
      <c r="M15154" s="38" t="s">
        <v>13</v>
      </c>
    </row>
    <row r="15155" spans="1:13" s="39" customFormat="1" ht="12.75" x14ac:dyDescent="0.2">
      <c r="A15155" s="33" t="s">
        <v>6547</v>
      </c>
      <c r="B15155" s="33" t="s">
        <v>5901</v>
      </c>
      <c r="C15155" s="34">
        <v>10</v>
      </c>
      <c r="D15155" s="33" t="s">
        <v>115</v>
      </c>
      <c r="E15155" s="33" t="s">
        <v>6550</v>
      </c>
      <c r="F15155" s="35">
        <v>60131400</v>
      </c>
      <c r="G15155" s="33" t="s">
        <v>15071</v>
      </c>
      <c r="H15155" s="33">
        <v>4</v>
      </c>
      <c r="I15155" s="33">
        <v>3</v>
      </c>
      <c r="J15155" s="36">
        <v>2</v>
      </c>
      <c r="K15155" s="37">
        <v>481712</v>
      </c>
      <c r="L15155" s="38" t="s">
        <v>15</v>
      </c>
      <c r="M15155" s="38" t="s">
        <v>13</v>
      </c>
    </row>
    <row r="15156" spans="1:13" s="39" customFormat="1" ht="12.75" x14ac:dyDescent="0.2">
      <c r="A15156" s="33" t="s">
        <v>6547</v>
      </c>
      <c r="B15156" s="33" t="s">
        <v>5901</v>
      </c>
      <c r="C15156" s="34">
        <v>10</v>
      </c>
      <c r="D15156" s="33" t="s">
        <v>115</v>
      </c>
      <c r="E15156" s="33" t="s">
        <v>6551</v>
      </c>
      <c r="F15156" s="35">
        <v>60131205</v>
      </c>
      <c r="G15156" s="33" t="s">
        <v>15071</v>
      </c>
      <c r="H15156" s="33">
        <v>4</v>
      </c>
      <c r="I15156" s="33">
        <v>3</v>
      </c>
      <c r="J15156" s="36">
        <v>3</v>
      </c>
      <c r="K15156" s="37">
        <v>439824</v>
      </c>
      <c r="L15156" s="38" t="s">
        <v>15</v>
      </c>
      <c r="M15156" s="38" t="s">
        <v>13</v>
      </c>
    </row>
    <row r="15157" spans="1:13" s="39" customFormat="1" ht="12.75" x14ac:dyDescent="0.2">
      <c r="A15157" s="33" t="s">
        <v>6547</v>
      </c>
      <c r="B15157" s="33" t="s">
        <v>5901</v>
      </c>
      <c r="C15157" s="34">
        <v>10</v>
      </c>
      <c r="D15157" s="33" t="s">
        <v>115</v>
      </c>
      <c r="E15157" s="33" t="s">
        <v>6183</v>
      </c>
      <c r="F15157" s="35">
        <v>60131507</v>
      </c>
      <c r="G15157" s="33" t="s">
        <v>15071</v>
      </c>
      <c r="H15157" s="33">
        <v>4</v>
      </c>
      <c r="I15157" s="33">
        <v>3</v>
      </c>
      <c r="J15157" s="36">
        <v>2</v>
      </c>
      <c r="K15157" s="37">
        <v>7330</v>
      </c>
      <c r="L15157" s="38" t="s">
        <v>15</v>
      </c>
      <c r="M15157" s="38" t="s">
        <v>13</v>
      </c>
    </row>
    <row r="15158" spans="1:13" s="39" customFormat="1" ht="12.75" x14ac:dyDescent="0.2">
      <c r="A15158" s="33" t="s">
        <v>6547</v>
      </c>
      <c r="B15158" s="33" t="s">
        <v>5901</v>
      </c>
      <c r="C15158" s="34">
        <v>10</v>
      </c>
      <c r="D15158" s="33" t="s">
        <v>115</v>
      </c>
      <c r="E15158" s="33" t="s">
        <v>6552</v>
      </c>
      <c r="F15158" s="35">
        <v>60131400</v>
      </c>
      <c r="G15158" s="33" t="s">
        <v>15071</v>
      </c>
      <c r="H15158" s="33">
        <v>4</v>
      </c>
      <c r="I15158" s="33">
        <v>3</v>
      </c>
      <c r="J15158" s="36">
        <v>2</v>
      </c>
      <c r="K15158" s="37">
        <v>282744</v>
      </c>
      <c r="L15158" s="38" t="s">
        <v>15</v>
      </c>
      <c r="M15158" s="38" t="s">
        <v>13</v>
      </c>
    </row>
    <row r="15159" spans="1:13" s="39" customFormat="1" ht="12.75" x14ac:dyDescent="0.2">
      <c r="A15159" s="33" t="s">
        <v>6547</v>
      </c>
      <c r="B15159" s="33" t="s">
        <v>5901</v>
      </c>
      <c r="C15159" s="34">
        <v>10</v>
      </c>
      <c r="D15159" s="33" t="s">
        <v>115</v>
      </c>
      <c r="E15159" s="33" t="s">
        <v>6553</v>
      </c>
      <c r="F15159" s="35">
        <v>60131406</v>
      </c>
      <c r="G15159" s="33" t="s">
        <v>15071</v>
      </c>
      <c r="H15159" s="33">
        <v>4</v>
      </c>
      <c r="I15159" s="33">
        <v>3</v>
      </c>
      <c r="J15159" s="36">
        <v>1</v>
      </c>
      <c r="K15159" s="37">
        <v>193732</v>
      </c>
      <c r="L15159" s="38" t="s">
        <v>15</v>
      </c>
      <c r="M15159" s="38" t="s">
        <v>13</v>
      </c>
    </row>
    <row r="15160" spans="1:13" s="39" customFormat="1" ht="12.75" x14ac:dyDescent="0.2">
      <c r="A15160" s="33" t="s">
        <v>6547</v>
      </c>
      <c r="B15160" s="33" t="s">
        <v>5901</v>
      </c>
      <c r="C15160" s="34">
        <v>10</v>
      </c>
      <c r="D15160" s="33" t="s">
        <v>115</v>
      </c>
      <c r="E15160" s="33" t="s">
        <v>6554</v>
      </c>
      <c r="F15160" s="35">
        <v>60131504</v>
      </c>
      <c r="G15160" s="33" t="s">
        <v>15071</v>
      </c>
      <c r="H15160" s="33">
        <v>4</v>
      </c>
      <c r="I15160" s="33">
        <v>3</v>
      </c>
      <c r="J15160" s="36">
        <v>4</v>
      </c>
      <c r="K15160" s="37">
        <v>16756</v>
      </c>
      <c r="L15160" s="38" t="s">
        <v>15</v>
      </c>
      <c r="M15160" s="38" t="s">
        <v>13</v>
      </c>
    </row>
    <row r="15161" spans="1:13" s="39" customFormat="1" ht="12.75" x14ac:dyDescent="0.2">
      <c r="A15161" s="33" t="s">
        <v>6547</v>
      </c>
      <c r="B15161" s="33" t="s">
        <v>5901</v>
      </c>
      <c r="C15161" s="34">
        <v>10</v>
      </c>
      <c r="D15161" s="33" t="s">
        <v>115</v>
      </c>
      <c r="E15161" s="33" t="s">
        <v>6555</v>
      </c>
      <c r="F15161" s="35">
        <v>60131504</v>
      </c>
      <c r="G15161" s="33" t="s">
        <v>15071</v>
      </c>
      <c r="H15161" s="33">
        <v>4</v>
      </c>
      <c r="I15161" s="33">
        <v>3</v>
      </c>
      <c r="J15161" s="36">
        <v>4</v>
      </c>
      <c r="K15161" s="37">
        <v>16756</v>
      </c>
      <c r="L15161" s="38" t="s">
        <v>15</v>
      </c>
      <c r="M15161" s="38" t="s">
        <v>13</v>
      </c>
    </row>
    <row r="15162" spans="1:13" s="39" customFormat="1" ht="12.75" x14ac:dyDescent="0.2">
      <c r="A15162" s="33" t="s">
        <v>6547</v>
      </c>
      <c r="B15162" s="33" t="s">
        <v>5901</v>
      </c>
      <c r="C15162" s="34">
        <v>10</v>
      </c>
      <c r="D15162" s="33" t="s">
        <v>115</v>
      </c>
      <c r="E15162" s="33" t="s">
        <v>6556</v>
      </c>
      <c r="F15162" s="35">
        <v>60131507</v>
      </c>
      <c r="G15162" s="33" t="s">
        <v>15071</v>
      </c>
      <c r="H15162" s="33">
        <v>4</v>
      </c>
      <c r="I15162" s="33">
        <v>3</v>
      </c>
      <c r="J15162" s="36">
        <v>6</v>
      </c>
      <c r="K15162" s="37">
        <v>219912</v>
      </c>
      <c r="L15162" s="38" t="s">
        <v>15</v>
      </c>
      <c r="M15162" s="38" t="s">
        <v>13</v>
      </c>
    </row>
    <row r="15163" spans="1:13" s="39" customFormat="1" ht="12.75" x14ac:dyDescent="0.2">
      <c r="A15163" s="33" t="s">
        <v>6547</v>
      </c>
      <c r="B15163" s="33" t="s">
        <v>5901</v>
      </c>
      <c r="C15163" s="34">
        <v>10</v>
      </c>
      <c r="D15163" s="33" t="s">
        <v>115</v>
      </c>
      <c r="E15163" s="33" t="s">
        <v>6557</v>
      </c>
      <c r="F15163" s="35">
        <v>60131507</v>
      </c>
      <c r="G15163" s="33" t="s">
        <v>15071</v>
      </c>
      <c r="H15163" s="33">
        <v>4</v>
      </c>
      <c r="I15163" s="33">
        <v>3</v>
      </c>
      <c r="J15163" s="36">
        <v>6</v>
      </c>
      <c r="K15163" s="37">
        <v>100530</v>
      </c>
      <c r="L15163" s="38" t="s">
        <v>15</v>
      </c>
      <c r="M15163" s="38" t="s">
        <v>13</v>
      </c>
    </row>
    <row r="15164" spans="1:13" s="39" customFormat="1" ht="12.75" x14ac:dyDescent="0.2">
      <c r="A15164" s="33" t="s">
        <v>6547</v>
      </c>
      <c r="B15164" s="33" t="s">
        <v>5901</v>
      </c>
      <c r="C15164" s="34">
        <v>10</v>
      </c>
      <c r="D15164" s="33" t="s">
        <v>115</v>
      </c>
      <c r="E15164" s="33" t="s">
        <v>6558</v>
      </c>
      <c r="F15164" s="35">
        <v>60131507</v>
      </c>
      <c r="G15164" s="33" t="s">
        <v>15071</v>
      </c>
      <c r="H15164" s="33">
        <v>4</v>
      </c>
      <c r="I15164" s="33">
        <v>3</v>
      </c>
      <c r="J15164" s="36">
        <v>6</v>
      </c>
      <c r="K15164" s="37">
        <v>75396</v>
      </c>
      <c r="L15164" s="38" t="s">
        <v>15</v>
      </c>
      <c r="M15164" s="38" t="s">
        <v>13</v>
      </c>
    </row>
    <row r="15165" spans="1:13" s="39" customFormat="1" ht="12.75" x14ac:dyDescent="0.2">
      <c r="A15165" s="33" t="s">
        <v>6547</v>
      </c>
      <c r="B15165" s="33" t="s">
        <v>5901</v>
      </c>
      <c r="C15165" s="34">
        <v>10</v>
      </c>
      <c r="D15165" s="33" t="s">
        <v>115</v>
      </c>
      <c r="E15165" s="33" t="s">
        <v>6559</v>
      </c>
      <c r="F15165" s="35">
        <v>60131401</v>
      </c>
      <c r="G15165" s="33" t="s">
        <v>15071</v>
      </c>
      <c r="H15165" s="33">
        <v>4</v>
      </c>
      <c r="I15165" s="33">
        <v>3</v>
      </c>
      <c r="J15165" s="36">
        <v>2</v>
      </c>
      <c r="K15165" s="37">
        <v>293216</v>
      </c>
      <c r="L15165" s="38" t="s">
        <v>15</v>
      </c>
      <c r="M15165" s="38" t="s">
        <v>13</v>
      </c>
    </row>
    <row r="15166" spans="1:13" s="39" customFormat="1" ht="12.75" x14ac:dyDescent="0.2">
      <c r="A15166" s="33" t="s">
        <v>6547</v>
      </c>
      <c r="B15166" s="33" t="s">
        <v>5901</v>
      </c>
      <c r="C15166" s="34">
        <v>10</v>
      </c>
      <c r="D15166" s="33" t="s">
        <v>115</v>
      </c>
      <c r="E15166" s="33" t="s">
        <v>6560</v>
      </c>
      <c r="F15166" s="35">
        <v>60131405</v>
      </c>
      <c r="G15166" s="33" t="s">
        <v>15071</v>
      </c>
      <c r="H15166" s="33">
        <v>4</v>
      </c>
      <c r="I15166" s="33">
        <v>3</v>
      </c>
      <c r="J15166" s="36">
        <v>2</v>
      </c>
      <c r="K15166" s="37">
        <v>251328</v>
      </c>
      <c r="L15166" s="38" t="s">
        <v>15</v>
      </c>
      <c r="M15166" s="38" t="s">
        <v>13</v>
      </c>
    </row>
    <row r="15167" spans="1:13" s="39" customFormat="1" ht="12.75" x14ac:dyDescent="0.2">
      <c r="A15167" s="33" t="s">
        <v>6547</v>
      </c>
      <c r="B15167" s="33" t="s">
        <v>559</v>
      </c>
      <c r="C15167" s="34">
        <v>10</v>
      </c>
      <c r="D15167" s="33" t="s">
        <v>12594</v>
      </c>
      <c r="E15167" s="33" t="s">
        <v>6561</v>
      </c>
      <c r="F15167" s="35">
        <v>41114421</v>
      </c>
      <c r="G15167" s="33" t="s">
        <v>15071</v>
      </c>
      <c r="H15167" s="33">
        <v>4</v>
      </c>
      <c r="I15167" s="33">
        <v>4</v>
      </c>
      <c r="J15167" s="36">
        <v>4</v>
      </c>
      <c r="K15167" s="37">
        <v>833184</v>
      </c>
      <c r="L15167" s="38" t="s">
        <v>15</v>
      </c>
      <c r="M15167" s="38" t="s">
        <v>13</v>
      </c>
    </row>
    <row r="15168" spans="1:13" s="39" customFormat="1" ht="12.75" x14ac:dyDescent="0.2">
      <c r="A15168" s="33" t="s">
        <v>6547</v>
      </c>
      <c r="B15168" s="33" t="s">
        <v>603</v>
      </c>
      <c r="C15168" s="34">
        <v>10</v>
      </c>
      <c r="D15168" s="33" t="s">
        <v>35</v>
      </c>
      <c r="E15168" s="33" t="s">
        <v>6562</v>
      </c>
      <c r="F15168" s="35">
        <v>78111800</v>
      </c>
      <c r="G15168" s="33" t="s">
        <v>15071</v>
      </c>
      <c r="H15168" s="33">
        <v>2</v>
      </c>
      <c r="I15168" s="33">
        <v>12</v>
      </c>
      <c r="J15168" s="36">
        <v>1</v>
      </c>
      <c r="K15168" s="37">
        <v>2430941</v>
      </c>
      <c r="L15168" s="38" t="s">
        <v>12</v>
      </c>
      <c r="M15168" s="38" t="s">
        <v>13</v>
      </c>
    </row>
    <row r="15169" spans="1:13" s="39" customFormat="1" ht="12.75" x14ac:dyDescent="0.2">
      <c r="A15169" s="33" t="s">
        <v>6547</v>
      </c>
      <c r="B15169" s="33" t="s">
        <v>603</v>
      </c>
      <c r="C15169" s="34">
        <v>10</v>
      </c>
      <c r="D15169" s="33" t="s">
        <v>35</v>
      </c>
      <c r="E15169" s="33" t="s">
        <v>6562</v>
      </c>
      <c r="F15169" s="35">
        <v>78111800</v>
      </c>
      <c r="G15169" s="33" t="s">
        <v>15071</v>
      </c>
      <c r="H15169" s="33">
        <v>4</v>
      </c>
      <c r="I15169" s="33">
        <v>8</v>
      </c>
      <c r="J15169" s="36">
        <v>1</v>
      </c>
      <c r="K15169" s="37">
        <v>12931546</v>
      </c>
      <c r="L15169" s="38" t="s">
        <v>12</v>
      </c>
      <c r="M15169" s="38" t="s">
        <v>13</v>
      </c>
    </row>
    <row r="15170" spans="1:13" s="39" customFormat="1" ht="12.75" x14ac:dyDescent="0.2">
      <c r="A15170" s="33" t="s">
        <v>6547</v>
      </c>
      <c r="B15170" s="33" t="s">
        <v>603</v>
      </c>
      <c r="C15170" s="34">
        <v>16</v>
      </c>
      <c r="D15170" s="33" t="s">
        <v>35</v>
      </c>
      <c r="E15170" s="33" t="s">
        <v>6547</v>
      </c>
      <c r="F15170" s="35">
        <v>90121500</v>
      </c>
      <c r="G15170" s="33" t="s">
        <v>466</v>
      </c>
      <c r="H15170" s="33">
        <v>1</v>
      </c>
      <c r="I15170" s="33">
        <v>12</v>
      </c>
      <c r="J15170" s="36">
        <v>1</v>
      </c>
      <c r="K15170" s="37">
        <v>21840000</v>
      </c>
      <c r="L15170" s="38" t="s">
        <v>12</v>
      </c>
      <c r="M15170" s="38" t="s">
        <v>13</v>
      </c>
    </row>
    <row r="15171" spans="1:13" s="39" customFormat="1" ht="12.75" x14ac:dyDescent="0.2">
      <c r="A15171" s="33" t="s">
        <v>6547</v>
      </c>
      <c r="B15171" s="33" t="s">
        <v>603</v>
      </c>
      <c r="C15171" s="34">
        <v>10</v>
      </c>
      <c r="D15171" s="33" t="s">
        <v>35</v>
      </c>
      <c r="E15171" s="33" t="s">
        <v>6563</v>
      </c>
      <c r="F15171" s="35">
        <v>78111802</v>
      </c>
      <c r="G15171" s="33" t="s">
        <v>15071</v>
      </c>
      <c r="H15171" s="33">
        <v>5</v>
      </c>
      <c r="I15171" s="33">
        <v>6</v>
      </c>
      <c r="J15171" s="36">
        <v>1</v>
      </c>
      <c r="K15171" s="37">
        <v>20000000</v>
      </c>
      <c r="L15171" s="38" t="s">
        <v>12</v>
      </c>
      <c r="M15171" s="38" t="s">
        <v>13</v>
      </c>
    </row>
    <row r="15172" spans="1:13" s="39" customFormat="1" ht="12.75" x14ac:dyDescent="0.2">
      <c r="A15172" s="33" t="s">
        <v>6547</v>
      </c>
      <c r="B15172" s="33" t="s">
        <v>603</v>
      </c>
      <c r="C15172" s="34">
        <v>10</v>
      </c>
      <c r="D15172" s="33" t="s">
        <v>35</v>
      </c>
      <c r="E15172" s="33" t="s">
        <v>6564</v>
      </c>
      <c r="F15172" s="35">
        <v>78111802</v>
      </c>
      <c r="G15172" s="33" t="s">
        <v>15071</v>
      </c>
      <c r="H15172" s="33">
        <v>1</v>
      </c>
      <c r="I15172" s="33">
        <v>4</v>
      </c>
      <c r="J15172" s="36">
        <v>1</v>
      </c>
      <c r="K15172" s="37">
        <v>15000000</v>
      </c>
      <c r="L15172" s="38" t="s">
        <v>12</v>
      </c>
      <c r="M15172" s="38" t="s">
        <v>2371</v>
      </c>
    </row>
    <row r="15173" spans="1:13" s="39" customFormat="1" ht="12.75" x14ac:dyDescent="0.2">
      <c r="A15173" s="33" t="s">
        <v>6547</v>
      </c>
      <c r="B15173" s="33" t="s">
        <v>603</v>
      </c>
      <c r="C15173" s="34">
        <v>10</v>
      </c>
      <c r="D15173" s="33" t="s">
        <v>35</v>
      </c>
      <c r="E15173" s="33" t="s">
        <v>6565</v>
      </c>
      <c r="F15173" s="35">
        <v>78111802</v>
      </c>
      <c r="G15173" s="33" t="s">
        <v>15071</v>
      </c>
      <c r="H15173" s="33">
        <v>1</v>
      </c>
      <c r="I15173" s="33">
        <v>12</v>
      </c>
      <c r="J15173" s="36">
        <v>1</v>
      </c>
      <c r="K15173" s="37">
        <v>3000000</v>
      </c>
      <c r="L15173" s="38" t="s">
        <v>12</v>
      </c>
      <c r="M15173" s="38" t="s">
        <v>13</v>
      </c>
    </row>
    <row r="15174" spans="1:13" s="39" customFormat="1" ht="12.75" x14ac:dyDescent="0.2">
      <c r="A15174" s="33" t="s">
        <v>6547</v>
      </c>
      <c r="B15174" s="33" t="s">
        <v>603</v>
      </c>
      <c r="C15174" s="34">
        <v>10</v>
      </c>
      <c r="D15174" s="33" t="s">
        <v>35</v>
      </c>
      <c r="E15174" s="33" t="s">
        <v>6566</v>
      </c>
      <c r="F15174" s="35">
        <v>90111501</v>
      </c>
      <c r="G15174" s="33" t="s">
        <v>15075</v>
      </c>
      <c r="H15174" s="33">
        <v>1</v>
      </c>
      <c r="I15174" s="33">
        <v>12</v>
      </c>
      <c r="J15174" s="36">
        <v>1</v>
      </c>
      <c r="K15174" s="37">
        <v>424500000</v>
      </c>
      <c r="L15174" s="38" t="s">
        <v>12</v>
      </c>
      <c r="M15174" s="38" t="s">
        <v>13</v>
      </c>
    </row>
    <row r="15175" spans="1:13" s="39" customFormat="1" ht="12.75" x14ac:dyDescent="0.2">
      <c r="A15175" s="33" t="s">
        <v>6547</v>
      </c>
      <c r="B15175" s="33" t="s">
        <v>603</v>
      </c>
      <c r="C15175" s="34">
        <v>10</v>
      </c>
      <c r="D15175" s="33" t="s">
        <v>35</v>
      </c>
      <c r="E15175" s="33" t="s">
        <v>6566</v>
      </c>
      <c r="F15175" s="35">
        <v>90111501</v>
      </c>
      <c r="G15175" s="33" t="s">
        <v>15075</v>
      </c>
      <c r="H15175" s="33">
        <v>2</v>
      </c>
      <c r="I15175" s="33">
        <v>1</v>
      </c>
      <c r="J15175" s="36">
        <v>1</v>
      </c>
      <c r="K15175" s="37">
        <v>4500000</v>
      </c>
      <c r="L15175" s="38" t="s">
        <v>12</v>
      </c>
      <c r="M15175" s="38" t="s">
        <v>13</v>
      </c>
    </row>
    <row r="15176" spans="1:13" s="39" customFormat="1" ht="12.75" x14ac:dyDescent="0.2">
      <c r="A15176" s="33" t="s">
        <v>6547</v>
      </c>
      <c r="B15176" s="33" t="s">
        <v>603</v>
      </c>
      <c r="C15176" s="34">
        <v>16</v>
      </c>
      <c r="D15176" s="33" t="s">
        <v>35</v>
      </c>
      <c r="E15176" s="33" t="s">
        <v>6567</v>
      </c>
      <c r="F15176" s="35">
        <v>90111501</v>
      </c>
      <c r="G15176" s="33" t="s">
        <v>15077</v>
      </c>
      <c r="H15176" s="33">
        <v>5</v>
      </c>
      <c r="I15176" s="33">
        <v>7</v>
      </c>
      <c r="J15176" s="36">
        <v>1</v>
      </c>
      <c r="K15176" s="37">
        <v>120840000</v>
      </c>
      <c r="L15176" s="38" t="s">
        <v>12</v>
      </c>
      <c r="M15176" s="38" t="s">
        <v>13</v>
      </c>
    </row>
    <row r="15177" spans="1:13" s="39" customFormat="1" ht="12.75" x14ac:dyDescent="0.2">
      <c r="A15177" s="33" t="s">
        <v>6547</v>
      </c>
      <c r="B15177" s="33" t="s">
        <v>603</v>
      </c>
      <c r="C15177" s="34">
        <v>10</v>
      </c>
      <c r="D15177" s="33" t="s">
        <v>35</v>
      </c>
      <c r="E15177" s="33" t="s">
        <v>6547</v>
      </c>
      <c r="F15177" s="35">
        <v>90121500</v>
      </c>
      <c r="G15177" s="33" t="s">
        <v>15071</v>
      </c>
      <c r="H15177" s="33">
        <v>8</v>
      </c>
      <c r="I15177" s="33">
        <v>3</v>
      </c>
      <c r="J15177" s="36">
        <v>1</v>
      </c>
      <c r="K15177" s="37">
        <v>8070000</v>
      </c>
      <c r="L15177" s="38" t="s">
        <v>12</v>
      </c>
      <c r="M15177" s="38" t="s">
        <v>13</v>
      </c>
    </row>
    <row r="15178" spans="1:13" s="39" customFormat="1" ht="12.75" x14ac:dyDescent="0.2">
      <c r="A15178" s="33" t="s">
        <v>6547</v>
      </c>
      <c r="B15178" s="33" t="s">
        <v>560</v>
      </c>
      <c r="C15178" s="34">
        <v>10</v>
      </c>
      <c r="D15178" s="33" t="s">
        <v>79</v>
      </c>
      <c r="E15178" s="33" t="s">
        <v>6568</v>
      </c>
      <c r="F15178" s="35">
        <v>40151506</v>
      </c>
      <c r="G15178" s="33" t="s">
        <v>15071</v>
      </c>
      <c r="H15178" s="33">
        <v>3</v>
      </c>
      <c r="I15178" s="33">
        <v>3</v>
      </c>
      <c r="J15178" s="36">
        <v>2</v>
      </c>
      <c r="K15178" s="37">
        <v>399999.58</v>
      </c>
      <c r="L15178" s="38" t="s">
        <v>15</v>
      </c>
      <c r="M15178" s="38" t="s">
        <v>13</v>
      </c>
    </row>
    <row r="15179" spans="1:13" s="39" customFormat="1" ht="12.75" x14ac:dyDescent="0.2">
      <c r="A15179" s="33" t="s">
        <v>6547</v>
      </c>
      <c r="B15179" s="33" t="s">
        <v>560</v>
      </c>
      <c r="C15179" s="34">
        <v>10</v>
      </c>
      <c r="D15179" s="33" t="s">
        <v>79</v>
      </c>
      <c r="E15179" s="33" t="s">
        <v>6569</v>
      </c>
      <c r="F15179" s="35">
        <v>27112006</v>
      </c>
      <c r="G15179" s="33" t="s">
        <v>15071</v>
      </c>
      <c r="H15179" s="33">
        <v>4</v>
      </c>
      <c r="I15179" s="33">
        <v>4</v>
      </c>
      <c r="J15179" s="36">
        <v>10</v>
      </c>
      <c r="K15179" s="37">
        <v>17799996.200000003</v>
      </c>
      <c r="L15179" s="38" t="s">
        <v>15</v>
      </c>
      <c r="M15179" s="38" t="s">
        <v>13</v>
      </c>
    </row>
    <row r="15180" spans="1:13" s="39" customFormat="1" ht="12.75" x14ac:dyDescent="0.2">
      <c r="A15180" s="33" t="s">
        <v>6547</v>
      </c>
      <c r="B15180" s="33" t="s">
        <v>560</v>
      </c>
      <c r="C15180" s="34">
        <v>10</v>
      </c>
      <c r="D15180" s="33" t="s">
        <v>79</v>
      </c>
      <c r="E15180" s="33" t="s">
        <v>6570</v>
      </c>
      <c r="F15180" s="35">
        <v>27112746</v>
      </c>
      <c r="G15180" s="33" t="s">
        <v>15071</v>
      </c>
      <c r="H15180" s="33">
        <v>3</v>
      </c>
      <c r="I15180" s="33">
        <v>3</v>
      </c>
      <c r="J15180" s="36">
        <v>1</v>
      </c>
      <c r="K15180" s="37">
        <v>1550000.01</v>
      </c>
      <c r="L15180" s="38" t="s">
        <v>15</v>
      </c>
      <c r="M15180" s="38" t="s">
        <v>13</v>
      </c>
    </row>
    <row r="15181" spans="1:13" s="39" customFormat="1" ht="12.75" x14ac:dyDescent="0.2">
      <c r="A15181" s="33" t="s">
        <v>6547</v>
      </c>
      <c r="B15181" s="33" t="s">
        <v>561</v>
      </c>
      <c r="C15181" s="34">
        <v>10</v>
      </c>
      <c r="D15181" s="33" t="s">
        <v>441</v>
      </c>
      <c r="E15181" s="33" t="s">
        <v>6571</v>
      </c>
      <c r="F15181" s="35">
        <v>27112826</v>
      </c>
      <c r="G15181" s="33" t="s">
        <v>15071</v>
      </c>
      <c r="H15181" s="33">
        <v>5</v>
      </c>
      <c r="I15181" s="33">
        <v>3</v>
      </c>
      <c r="J15181" s="36">
        <v>1</v>
      </c>
      <c r="K15181" s="37">
        <v>937363</v>
      </c>
      <c r="L15181" s="38" t="s">
        <v>15</v>
      </c>
      <c r="M15181" s="38" t="s">
        <v>13</v>
      </c>
    </row>
    <row r="15182" spans="1:13" s="39" customFormat="1" ht="12.75" x14ac:dyDescent="0.2">
      <c r="A15182" s="33" t="s">
        <v>6547</v>
      </c>
      <c r="B15182" s="33" t="s">
        <v>561</v>
      </c>
      <c r="C15182" s="34">
        <v>10</v>
      </c>
      <c r="D15182" s="33" t="s">
        <v>441</v>
      </c>
      <c r="E15182" s="33" t="s">
        <v>6572</v>
      </c>
      <c r="F15182" s="35">
        <v>23101506</v>
      </c>
      <c r="G15182" s="33" t="s">
        <v>15071</v>
      </c>
      <c r="H15182" s="33">
        <v>5</v>
      </c>
      <c r="I15182" s="33">
        <v>3</v>
      </c>
      <c r="J15182" s="36">
        <v>2</v>
      </c>
      <c r="K15182" s="37">
        <v>374612</v>
      </c>
      <c r="L15182" s="38" t="s">
        <v>15</v>
      </c>
      <c r="M15182" s="38" t="s">
        <v>13</v>
      </c>
    </row>
    <row r="15183" spans="1:13" s="39" customFormat="1" ht="12.75" x14ac:dyDescent="0.2">
      <c r="A15183" s="33" t="s">
        <v>6547</v>
      </c>
      <c r="B15183" s="33" t="s">
        <v>561</v>
      </c>
      <c r="C15183" s="34">
        <v>10</v>
      </c>
      <c r="D15183" s="33" t="s">
        <v>441</v>
      </c>
      <c r="E15183" s="33" t="s">
        <v>6573</v>
      </c>
      <c r="F15183" s="35">
        <v>24101608</v>
      </c>
      <c r="G15183" s="33" t="s">
        <v>15071</v>
      </c>
      <c r="H15183" s="33">
        <v>5</v>
      </c>
      <c r="I15183" s="33">
        <v>3</v>
      </c>
      <c r="J15183" s="36">
        <v>1</v>
      </c>
      <c r="K15183" s="37">
        <v>138159</v>
      </c>
      <c r="L15183" s="38" t="s">
        <v>15</v>
      </c>
      <c r="M15183" s="38" t="s">
        <v>13</v>
      </c>
    </row>
    <row r="15184" spans="1:13" s="39" customFormat="1" ht="12.75" x14ac:dyDescent="0.2">
      <c r="A15184" s="33" t="s">
        <v>6547</v>
      </c>
      <c r="B15184" s="33" t="s">
        <v>561</v>
      </c>
      <c r="C15184" s="34">
        <v>10</v>
      </c>
      <c r="D15184" s="33" t="s">
        <v>441</v>
      </c>
      <c r="E15184" s="33" t="s">
        <v>6574</v>
      </c>
      <c r="F15184" s="35">
        <v>23101510</v>
      </c>
      <c r="G15184" s="33" t="s">
        <v>15071</v>
      </c>
      <c r="H15184" s="33">
        <v>5</v>
      </c>
      <c r="I15184" s="33">
        <v>3</v>
      </c>
      <c r="J15184" s="36">
        <v>1</v>
      </c>
      <c r="K15184" s="37">
        <v>365330</v>
      </c>
      <c r="L15184" s="38" t="s">
        <v>15</v>
      </c>
      <c r="M15184" s="38" t="s">
        <v>13</v>
      </c>
    </row>
    <row r="15185" spans="1:13" s="39" customFormat="1" ht="12.75" x14ac:dyDescent="0.2">
      <c r="A15185" s="33" t="s">
        <v>6547</v>
      </c>
      <c r="B15185" s="33" t="s">
        <v>561</v>
      </c>
      <c r="C15185" s="34">
        <v>10</v>
      </c>
      <c r="D15185" s="33" t="s">
        <v>441</v>
      </c>
      <c r="E15185" s="33" t="s">
        <v>6575</v>
      </c>
      <c r="F15185" s="35">
        <v>20111609</v>
      </c>
      <c r="G15185" s="33" t="s">
        <v>15071</v>
      </c>
      <c r="H15185" s="33">
        <v>5</v>
      </c>
      <c r="I15185" s="33">
        <v>3</v>
      </c>
      <c r="J15185" s="36">
        <v>1</v>
      </c>
      <c r="K15185" s="37">
        <v>575365</v>
      </c>
      <c r="L15185" s="38" t="s">
        <v>15</v>
      </c>
      <c r="M15185" s="38" t="s">
        <v>13</v>
      </c>
    </row>
    <row r="15186" spans="1:13" s="39" customFormat="1" ht="12.75" x14ac:dyDescent="0.2">
      <c r="A15186" s="33" t="s">
        <v>6547</v>
      </c>
      <c r="B15186" s="33" t="s">
        <v>561</v>
      </c>
      <c r="C15186" s="34">
        <v>10</v>
      </c>
      <c r="D15186" s="33" t="s">
        <v>441</v>
      </c>
      <c r="E15186" s="33" t="s">
        <v>6576</v>
      </c>
      <c r="F15186" s="35">
        <v>23101510</v>
      </c>
      <c r="G15186" s="33" t="s">
        <v>15071</v>
      </c>
      <c r="H15186" s="33">
        <v>5</v>
      </c>
      <c r="I15186" s="33">
        <v>3</v>
      </c>
      <c r="J15186" s="36">
        <v>1</v>
      </c>
      <c r="K15186" s="37">
        <v>924392</v>
      </c>
      <c r="L15186" s="38" t="s">
        <v>15</v>
      </c>
      <c r="M15186" s="38" t="s">
        <v>13</v>
      </c>
    </row>
    <row r="15187" spans="1:13" s="39" customFormat="1" ht="12.75" x14ac:dyDescent="0.2">
      <c r="A15187" s="33" t="s">
        <v>6547</v>
      </c>
      <c r="B15187" s="33" t="s">
        <v>561</v>
      </c>
      <c r="C15187" s="34">
        <v>10</v>
      </c>
      <c r="D15187" s="33" t="s">
        <v>441</v>
      </c>
      <c r="E15187" s="33" t="s">
        <v>6577</v>
      </c>
      <c r="F15187" s="35">
        <v>23101502</v>
      </c>
      <c r="G15187" s="33" t="s">
        <v>15071</v>
      </c>
      <c r="H15187" s="33">
        <v>5</v>
      </c>
      <c r="I15187" s="33">
        <v>3</v>
      </c>
      <c r="J15187" s="36">
        <v>1</v>
      </c>
      <c r="K15187" s="37">
        <v>699839</v>
      </c>
      <c r="L15187" s="38" t="s">
        <v>15</v>
      </c>
      <c r="M15187" s="38" t="s">
        <v>13</v>
      </c>
    </row>
    <row r="15188" spans="1:13" s="39" customFormat="1" ht="12.75" x14ac:dyDescent="0.2">
      <c r="A15188" s="33" t="s">
        <v>6547</v>
      </c>
      <c r="B15188" s="33" t="s">
        <v>561</v>
      </c>
      <c r="C15188" s="34">
        <v>10</v>
      </c>
      <c r="D15188" s="33" t="s">
        <v>441</v>
      </c>
      <c r="E15188" s="33" t="s">
        <v>6578</v>
      </c>
      <c r="F15188" s="35">
        <v>23101502</v>
      </c>
      <c r="G15188" s="33" t="s">
        <v>15071</v>
      </c>
      <c r="H15188" s="33">
        <v>5</v>
      </c>
      <c r="I15188" s="33">
        <v>3</v>
      </c>
      <c r="J15188" s="36">
        <v>1</v>
      </c>
      <c r="K15188" s="37">
        <v>684964</v>
      </c>
      <c r="L15188" s="38" t="s">
        <v>15</v>
      </c>
      <c r="M15188" s="38" t="s">
        <v>13</v>
      </c>
    </row>
    <row r="15189" spans="1:13" s="39" customFormat="1" ht="12.75" x14ac:dyDescent="0.2">
      <c r="A15189" s="33" t="s">
        <v>6547</v>
      </c>
      <c r="B15189" s="33" t="s">
        <v>561</v>
      </c>
      <c r="C15189" s="34">
        <v>10</v>
      </c>
      <c r="D15189" s="33" t="s">
        <v>441</v>
      </c>
      <c r="E15189" s="33" t="s">
        <v>15079</v>
      </c>
      <c r="F15189" s="35">
        <v>23121614</v>
      </c>
      <c r="G15189" s="33" t="s">
        <v>15071</v>
      </c>
      <c r="H15189" s="33">
        <v>9</v>
      </c>
      <c r="I15189" s="33">
        <v>2</v>
      </c>
      <c r="J15189" s="36">
        <v>2</v>
      </c>
      <c r="K15189" s="37">
        <v>2000000</v>
      </c>
      <c r="L15189" s="38" t="s">
        <v>15</v>
      </c>
      <c r="M15189" s="38" t="s">
        <v>13</v>
      </c>
    </row>
    <row r="15190" spans="1:13" s="39" customFormat="1" ht="12.75" x14ac:dyDescent="0.2">
      <c r="A15190" s="33" t="s">
        <v>6547</v>
      </c>
      <c r="B15190" s="33" t="s">
        <v>561</v>
      </c>
      <c r="C15190" s="34">
        <v>10</v>
      </c>
      <c r="D15190" s="33" t="s">
        <v>441</v>
      </c>
      <c r="E15190" s="33" t="s">
        <v>15080</v>
      </c>
      <c r="F15190" s="35">
        <v>23121614</v>
      </c>
      <c r="G15190" s="33" t="s">
        <v>15071</v>
      </c>
      <c r="H15190" s="33">
        <v>9</v>
      </c>
      <c r="I15190" s="33">
        <v>2</v>
      </c>
      <c r="J15190" s="36">
        <v>2</v>
      </c>
      <c r="K15190" s="37">
        <v>3325000</v>
      </c>
      <c r="L15190" s="38" t="s">
        <v>15</v>
      </c>
      <c r="M15190" s="38" t="s">
        <v>13</v>
      </c>
    </row>
    <row r="15191" spans="1:13" s="39" customFormat="1" ht="12.75" x14ac:dyDescent="0.2">
      <c r="A15191" s="33" t="s">
        <v>6547</v>
      </c>
      <c r="B15191" s="33" t="s">
        <v>564</v>
      </c>
      <c r="C15191" s="34">
        <v>10</v>
      </c>
      <c r="D15191" s="33" t="s">
        <v>13910</v>
      </c>
      <c r="E15191" s="33" t="s">
        <v>6579</v>
      </c>
      <c r="F15191" s="35">
        <v>40151601</v>
      </c>
      <c r="G15191" s="33" t="s">
        <v>15071</v>
      </c>
      <c r="H15191" s="33">
        <v>5</v>
      </c>
      <c r="I15191" s="33">
        <v>3</v>
      </c>
      <c r="J15191" s="36">
        <v>1</v>
      </c>
      <c r="K15191" s="37">
        <v>831096</v>
      </c>
      <c r="L15191" s="38" t="s">
        <v>15</v>
      </c>
      <c r="M15191" s="38" t="s">
        <v>13</v>
      </c>
    </row>
    <row r="15192" spans="1:13" s="39" customFormat="1" ht="12.75" x14ac:dyDescent="0.2">
      <c r="A15192" s="33" t="s">
        <v>6547</v>
      </c>
      <c r="B15192" s="33" t="s">
        <v>565</v>
      </c>
      <c r="C15192" s="34">
        <v>10</v>
      </c>
      <c r="D15192" s="33" t="s">
        <v>81</v>
      </c>
      <c r="E15192" s="33" t="s">
        <v>6580</v>
      </c>
      <c r="F15192" s="35">
        <v>40151576</v>
      </c>
      <c r="G15192" s="33" t="s">
        <v>15071</v>
      </c>
      <c r="H15192" s="33">
        <v>4</v>
      </c>
      <c r="I15192" s="33">
        <v>2</v>
      </c>
      <c r="J15192" s="36">
        <v>1</v>
      </c>
      <c r="K15192" s="37">
        <v>1426453</v>
      </c>
      <c r="L15192" s="38" t="s">
        <v>15</v>
      </c>
      <c r="M15192" s="38" t="s">
        <v>13</v>
      </c>
    </row>
    <row r="15193" spans="1:13" s="39" customFormat="1" ht="12.75" x14ac:dyDescent="0.2">
      <c r="A15193" s="33" t="s">
        <v>6547</v>
      </c>
      <c r="B15193" s="33" t="s">
        <v>565</v>
      </c>
      <c r="C15193" s="34">
        <v>10</v>
      </c>
      <c r="D15193" s="33" t="s">
        <v>81</v>
      </c>
      <c r="E15193" s="33" t="s">
        <v>6581</v>
      </c>
      <c r="F15193" s="35">
        <v>40151576</v>
      </c>
      <c r="G15193" s="33" t="s">
        <v>15071</v>
      </c>
      <c r="H15193" s="33">
        <v>4</v>
      </c>
      <c r="I15193" s="33">
        <v>2</v>
      </c>
      <c r="J15193" s="36">
        <v>1</v>
      </c>
      <c r="K15193" s="37">
        <v>1426453</v>
      </c>
      <c r="L15193" s="38" t="s">
        <v>15</v>
      </c>
      <c r="M15193" s="38" t="s">
        <v>13</v>
      </c>
    </row>
    <row r="15194" spans="1:13" s="39" customFormat="1" ht="12.75" x14ac:dyDescent="0.2">
      <c r="A15194" s="33" t="s">
        <v>6547</v>
      </c>
      <c r="B15194" s="33" t="s">
        <v>565</v>
      </c>
      <c r="C15194" s="34">
        <v>10</v>
      </c>
      <c r="D15194" s="33" t="s">
        <v>81</v>
      </c>
      <c r="E15194" s="33" t="s">
        <v>6582</v>
      </c>
      <c r="F15194" s="35">
        <v>40151576</v>
      </c>
      <c r="G15194" s="33" t="s">
        <v>15071</v>
      </c>
      <c r="H15194" s="33">
        <v>4</v>
      </c>
      <c r="I15194" s="33">
        <v>2</v>
      </c>
      <c r="J15194" s="36">
        <v>2</v>
      </c>
      <c r="K15194" s="37">
        <v>5798156</v>
      </c>
      <c r="L15194" s="38" t="s">
        <v>12</v>
      </c>
      <c r="M15194" s="38" t="s">
        <v>13</v>
      </c>
    </row>
    <row r="15195" spans="1:13" s="39" customFormat="1" ht="12.75" x14ac:dyDescent="0.2">
      <c r="A15195" s="33" t="s">
        <v>6547</v>
      </c>
      <c r="B15195" s="33" t="s">
        <v>565</v>
      </c>
      <c r="C15195" s="34">
        <v>10</v>
      </c>
      <c r="D15195" s="33" t="s">
        <v>81</v>
      </c>
      <c r="E15195" s="33" t="s">
        <v>6583</v>
      </c>
      <c r="F15195" s="35">
        <v>40151513</v>
      </c>
      <c r="G15195" s="33" t="s">
        <v>466</v>
      </c>
      <c r="H15195" s="33">
        <v>4</v>
      </c>
      <c r="I15195" s="33">
        <v>7</v>
      </c>
      <c r="J15195" s="36">
        <v>2</v>
      </c>
      <c r="K15195" s="37">
        <v>4366586</v>
      </c>
      <c r="L15195" s="38" t="s">
        <v>15</v>
      </c>
      <c r="M15195" s="38" t="s">
        <v>13</v>
      </c>
    </row>
    <row r="15196" spans="1:13" s="39" customFormat="1" ht="12.75" x14ac:dyDescent="0.2">
      <c r="A15196" s="33" t="s">
        <v>6547</v>
      </c>
      <c r="B15196" s="33" t="s">
        <v>566</v>
      </c>
      <c r="C15196" s="34">
        <v>10</v>
      </c>
      <c r="D15196" s="33" t="s">
        <v>82</v>
      </c>
      <c r="E15196" s="33" t="s">
        <v>6584</v>
      </c>
      <c r="F15196" s="35">
        <v>40101701</v>
      </c>
      <c r="G15196" s="33" t="s">
        <v>466</v>
      </c>
      <c r="H15196" s="33">
        <v>4</v>
      </c>
      <c r="I15196" s="33">
        <v>7</v>
      </c>
      <c r="J15196" s="36">
        <v>1</v>
      </c>
      <c r="K15196" s="37">
        <v>2118644</v>
      </c>
      <c r="L15196" s="38" t="s">
        <v>15</v>
      </c>
      <c r="M15196" s="38" t="s">
        <v>13</v>
      </c>
    </row>
    <row r="15197" spans="1:13" s="39" customFormat="1" ht="12.75" x14ac:dyDescent="0.2">
      <c r="A15197" s="33" t="s">
        <v>6547</v>
      </c>
      <c r="B15197" s="33" t="s">
        <v>566</v>
      </c>
      <c r="C15197" s="34">
        <v>10</v>
      </c>
      <c r="D15197" s="33" t="s">
        <v>82</v>
      </c>
      <c r="E15197" s="33" t="s">
        <v>6585</v>
      </c>
      <c r="F15197" s="35">
        <v>40101701</v>
      </c>
      <c r="G15197" s="33" t="s">
        <v>15071</v>
      </c>
      <c r="H15197" s="33">
        <v>3</v>
      </c>
      <c r="I15197" s="33">
        <v>2</v>
      </c>
      <c r="J15197" s="36">
        <v>3</v>
      </c>
      <c r="K15197" s="37">
        <v>4830255</v>
      </c>
      <c r="L15197" s="38" t="s">
        <v>15</v>
      </c>
      <c r="M15197" s="38" t="s">
        <v>13</v>
      </c>
    </row>
    <row r="15198" spans="1:13" s="39" customFormat="1" ht="12.75" x14ac:dyDescent="0.2">
      <c r="A15198" s="33" t="s">
        <v>6547</v>
      </c>
      <c r="B15198" s="33" t="s">
        <v>566</v>
      </c>
      <c r="C15198" s="34">
        <v>10</v>
      </c>
      <c r="D15198" s="33" t="s">
        <v>82</v>
      </c>
      <c r="E15198" s="33" t="s">
        <v>6586</v>
      </c>
      <c r="F15198" s="35">
        <v>40101701</v>
      </c>
      <c r="G15198" s="33" t="s">
        <v>15071</v>
      </c>
      <c r="H15198" s="33">
        <v>3</v>
      </c>
      <c r="I15198" s="33">
        <v>3</v>
      </c>
      <c r="J15198" s="36">
        <v>3</v>
      </c>
      <c r="K15198" s="37">
        <v>2466102</v>
      </c>
      <c r="L15198" s="38" t="s">
        <v>15</v>
      </c>
      <c r="M15198" s="38" t="s">
        <v>13</v>
      </c>
    </row>
    <row r="15199" spans="1:13" s="39" customFormat="1" ht="12.75" x14ac:dyDescent="0.2">
      <c r="A15199" s="33" t="s">
        <v>6547</v>
      </c>
      <c r="B15199" s="33" t="s">
        <v>566</v>
      </c>
      <c r="C15199" s="34">
        <v>10</v>
      </c>
      <c r="D15199" s="33" t="s">
        <v>82</v>
      </c>
      <c r="E15199" s="33" t="s">
        <v>6586</v>
      </c>
      <c r="F15199" s="35">
        <v>52141510</v>
      </c>
      <c r="G15199" s="33" t="s">
        <v>15071</v>
      </c>
      <c r="H15199" s="33">
        <v>4</v>
      </c>
      <c r="I15199" s="33">
        <v>4</v>
      </c>
      <c r="J15199" s="36">
        <v>17</v>
      </c>
      <c r="K15199" s="37">
        <v>13974578</v>
      </c>
      <c r="L15199" s="38" t="s">
        <v>15</v>
      </c>
      <c r="M15199" s="38" t="s">
        <v>13</v>
      </c>
    </row>
    <row r="15200" spans="1:13" s="39" customFormat="1" ht="12.75" x14ac:dyDescent="0.2">
      <c r="A15200" s="33" t="s">
        <v>6547</v>
      </c>
      <c r="B15200" s="33" t="s">
        <v>566</v>
      </c>
      <c r="C15200" s="34">
        <v>10</v>
      </c>
      <c r="D15200" s="33" t="s">
        <v>82</v>
      </c>
      <c r="E15200" s="33" t="s">
        <v>6586</v>
      </c>
      <c r="F15200" s="35">
        <v>52141510</v>
      </c>
      <c r="G15200" s="33" t="s">
        <v>15071</v>
      </c>
      <c r="H15200" s="33">
        <v>5</v>
      </c>
      <c r="I15200" s="33">
        <v>6</v>
      </c>
      <c r="J15200" s="36">
        <v>11</v>
      </c>
      <c r="K15200" s="37">
        <v>9042374</v>
      </c>
      <c r="L15200" s="38" t="s">
        <v>15</v>
      </c>
      <c r="M15200" s="38" t="s">
        <v>13</v>
      </c>
    </row>
    <row r="15201" spans="1:13" s="39" customFormat="1" ht="12.75" x14ac:dyDescent="0.2">
      <c r="A15201" s="33" t="s">
        <v>6547</v>
      </c>
      <c r="B15201" s="33" t="s">
        <v>566</v>
      </c>
      <c r="C15201" s="34">
        <v>10</v>
      </c>
      <c r="D15201" s="33" t="s">
        <v>82</v>
      </c>
      <c r="E15201" s="33" t="s">
        <v>6587</v>
      </c>
      <c r="F15201" s="35">
        <v>52141510</v>
      </c>
      <c r="G15201" s="33" t="s">
        <v>15071</v>
      </c>
      <c r="H15201" s="33">
        <v>5</v>
      </c>
      <c r="I15201" s="33">
        <v>6</v>
      </c>
      <c r="J15201" s="36">
        <v>3</v>
      </c>
      <c r="K15201" s="37">
        <v>5847459</v>
      </c>
      <c r="L15201" s="38" t="s">
        <v>15</v>
      </c>
      <c r="M15201" s="38" t="s">
        <v>13</v>
      </c>
    </row>
    <row r="15202" spans="1:13" s="39" customFormat="1" ht="12.75" x14ac:dyDescent="0.2">
      <c r="A15202" s="33" t="s">
        <v>6547</v>
      </c>
      <c r="B15202" s="33" t="s">
        <v>566</v>
      </c>
      <c r="C15202" s="34">
        <v>10</v>
      </c>
      <c r="D15202" s="33" t="s">
        <v>82</v>
      </c>
      <c r="E15202" s="33" t="s">
        <v>6588</v>
      </c>
      <c r="F15202" s="35">
        <v>52141510</v>
      </c>
      <c r="G15202" s="33" t="s">
        <v>15071</v>
      </c>
      <c r="H15202" s="33">
        <v>5</v>
      </c>
      <c r="I15202" s="33">
        <v>6</v>
      </c>
      <c r="J15202" s="36">
        <v>2</v>
      </c>
      <c r="K15202" s="37">
        <v>1525424</v>
      </c>
      <c r="L15202" s="38" t="s">
        <v>15</v>
      </c>
      <c r="M15202" s="38" t="s">
        <v>13</v>
      </c>
    </row>
    <row r="15203" spans="1:13" s="39" customFormat="1" ht="12.75" x14ac:dyDescent="0.2">
      <c r="A15203" s="33" t="s">
        <v>6547</v>
      </c>
      <c r="B15203" s="33" t="s">
        <v>566</v>
      </c>
      <c r="C15203" s="34">
        <v>10</v>
      </c>
      <c r="D15203" s="33" t="s">
        <v>82</v>
      </c>
      <c r="E15203" s="33" t="s">
        <v>818</v>
      </c>
      <c r="F15203" s="35">
        <v>23181506</v>
      </c>
      <c r="G15203" s="33" t="s">
        <v>15071</v>
      </c>
      <c r="H15203" s="33">
        <v>4</v>
      </c>
      <c r="I15203" s="33">
        <v>4</v>
      </c>
      <c r="J15203" s="36">
        <v>1</v>
      </c>
      <c r="K15203" s="37">
        <v>762627</v>
      </c>
      <c r="L15203" s="38" t="s">
        <v>15</v>
      </c>
      <c r="M15203" s="38" t="s">
        <v>13</v>
      </c>
    </row>
    <row r="15204" spans="1:13" s="39" customFormat="1" ht="12.75" x14ac:dyDescent="0.2">
      <c r="A15204" s="33" t="s">
        <v>6547</v>
      </c>
      <c r="B15204" s="33" t="s">
        <v>566</v>
      </c>
      <c r="C15204" s="34">
        <v>10</v>
      </c>
      <c r="D15204" s="33" t="s">
        <v>82</v>
      </c>
      <c r="E15204" s="33" t="s">
        <v>6589</v>
      </c>
      <c r="F15204" s="35">
        <v>47111502</v>
      </c>
      <c r="G15204" s="33" t="s">
        <v>466</v>
      </c>
      <c r="H15204" s="33">
        <v>4</v>
      </c>
      <c r="I15204" s="33">
        <v>7</v>
      </c>
      <c r="J15204" s="36">
        <v>1</v>
      </c>
      <c r="K15204" s="37">
        <v>2542373</v>
      </c>
      <c r="L15204" s="38" t="s">
        <v>15</v>
      </c>
      <c r="M15204" s="38" t="s">
        <v>13</v>
      </c>
    </row>
    <row r="15205" spans="1:13" s="39" customFormat="1" ht="12.75" x14ac:dyDescent="0.2">
      <c r="A15205" s="33" t="s">
        <v>6547</v>
      </c>
      <c r="B15205" s="33" t="s">
        <v>566</v>
      </c>
      <c r="C15205" s="34">
        <v>10</v>
      </c>
      <c r="D15205" s="33" t="s">
        <v>82</v>
      </c>
      <c r="E15205" s="33" t="s">
        <v>6590</v>
      </c>
      <c r="F15205" s="35">
        <v>0</v>
      </c>
      <c r="G15205" s="33" t="s">
        <v>15071</v>
      </c>
      <c r="H15205" s="33">
        <v>1</v>
      </c>
      <c r="I15205" s="33">
        <v>6</v>
      </c>
      <c r="J15205" s="36">
        <v>1</v>
      </c>
      <c r="K15205" s="37">
        <v>2515422</v>
      </c>
      <c r="L15205" s="38" t="s">
        <v>15</v>
      </c>
      <c r="M15205" s="38" t="s">
        <v>13</v>
      </c>
    </row>
    <row r="15206" spans="1:13" s="39" customFormat="1" ht="12.75" x14ac:dyDescent="0.2">
      <c r="A15206" s="33" t="s">
        <v>6547</v>
      </c>
      <c r="B15206" s="33" t="s">
        <v>566</v>
      </c>
      <c r="C15206" s="34">
        <v>10</v>
      </c>
      <c r="D15206" s="33" t="s">
        <v>82</v>
      </c>
      <c r="E15206" s="33" t="s">
        <v>6591</v>
      </c>
      <c r="F15206" s="35">
        <v>53131643</v>
      </c>
      <c r="G15206" s="33" t="s">
        <v>15071</v>
      </c>
      <c r="H15206" s="33">
        <v>6</v>
      </c>
      <c r="I15206" s="33">
        <v>3</v>
      </c>
      <c r="J15206" s="36">
        <v>3</v>
      </c>
      <c r="K15206" s="37">
        <v>1215000</v>
      </c>
      <c r="L15206" s="38" t="s">
        <v>15</v>
      </c>
      <c r="M15206" s="38" t="s">
        <v>13</v>
      </c>
    </row>
    <row r="15207" spans="1:13" s="39" customFormat="1" ht="12.75" x14ac:dyDescent="0.2">
      <c r="A15207" s="33" t="s">
        <v>6547</v>
      </c>
      <c r="B15207" s="33" t="s">
        <v>566</v>
      </c>
      <c r="C15207" s="34">
        <v>10</v>
      </c>
      <c r="D15207" s="33" t="s">
        <v>82</v>
      </c>
      <c r="E15207" s="33" t="s">
        <v>6592</v>
      </c>
      <c r="F15207" s="35">
        <v>39111610</v>
      </c>
      <c r="G15207" s="33" t="s">
        <v>466</v>
      </c>
      <c r="H15207" s="33">
        <v>4</v>
      </c>
      <c r="I15207" s="33">
        <v>7</v>
      </c>
      <c r="J15207" s="36">
        <v>2</v>
      </c>
      <c r="K15207" s="37">
        <v>199920</v>
      </c>
      <c r="L15207" s="38" t="s">
        <v>15</v>
      </c>
      <c r="M15207" s="38" t="s">
        <v>13</v>
      </c>
    </row>
    <row r="15208" spans="1:13" s="39" customFormat="1" ht="12.75" x14ac:dyDescent="0.2">
      <c r="A15208" s="33" t="s">
        <v>6547</v>
      </c>
      <c r="B15208" s="33" t="s">
        <v>566</v>
      </c>
      <c r="C15208" s="34">
        <v>10</v>
      </c>
      <c r="D15208" s="33" t="s">
        <v>82</v>
      </c>
      <c r="E15208" s="33" t="s">
        <v>844</v>
      </c>
      <c r="F15208" s="35">
        <v>47111503</v>
      </c>
      <c r="G15208" s="33" t="s">
        <v>15071</v>
      </c>
      <c r="H15208" s="33">
        <v>4</v>
      </c>
      <c r="I15208" s="33">
        <v>4</v>
      </c>
      <c r="J15208" s="36">
        <v>1</v>
      </c>
      <c r="K15208" s="37">
        <v>2457542</v>
      </c>
      <c r="L15208" s="38" t="s">
        <v>15</v>
      </c>
      <c r="M15208" s="38" t="s">
        <v>13</v>
      </c>
    </row>
    <row r="15209" spans="1:13" s="39" customFormat="1" ht="12.75" x14ac:dyDescent="0.2">
      <c r="A15209" s="33" t="s">
        <v>6547</v>
      </c>
      <c r="B15209" s="33" t="s">
        <v>566</v>
      </c>
      <c r="C15209" s="34">
        <v>10</v>
      </c>
      <c r="D15209" s="33" t="s">
        <v>82</v>
      </c>
      <c r="E15209" s="33" t="s">
        <v>6593</v>
      </c>
      <c r="F15209" s="35">
        <v>47111503</v>
      </c>
      <c r="G15209" s="33" t="s">
        <v>466</v>
      </c>
      <c r="H15209" s="33">
        <v>4</v>
      </c>
      <c r="I15209" s="33">
        <v>7</v>
      </c>
      <c r="J15209" s="36">
        <v>1</v>
      </c>
      <c r="K15209" s="37">
        <v>2542373</v>
      </c>
      <c r="L15209" s="38" t="s">
        <v>15</v>
      </c>
      <c r="M15209" s="38" t="s">
        <v>13</v>
      </c>
    </row>
    <row r="15210" spans="1:13" s="39" customFormat="1" ht="12.75" x14ac:dyDescent="0.2">
      <c r="A15210" s="33" t="s">
        <v>6547</v>
      </c>
      <c r="B15210" s="33" t="s">
        <v>566</v>
      </c>
      <c r="C15210" s="34">
        <v>10</v>
      </c>
      <c r="D15210" s="33" t="s">
        <v>82</v>
      </c>
      <c r="E15210" s="33" t="s">
        <v>6594</v>
      </c>
      <c r="F15210" s="35">
        <v>40101604</v>
      </c>
      <c r="G15210" s="33" t="s">
        <v>15071</v>
      </c>
      <c r="H15210" s="33">
        <v>4</v>
      </c>
      <c r="I15210" s="33">
        <v>3</v>
      </c>
      <c r="J15210" s="36">
        <v>22</v>
      </c>
      <c r="K15210" s="37">
        <v>2050840</v>
      </c>
      <c r="L15210" s="38" t="s">
        <v>15</v>
      </c>
      <c r="M15210" s="38" t="s">
        <v>13</v>
      </c>
    </row>
    <row r="15211" spans="1:13" s="39" customFormat="1" ht="12.75" x14ac:dyDescent="0.2">
      <c r="A15211" s="33" t="s">
        <v>6547</v>
      </c>
      <c r="B15211" s="33" t="s">
        <v>566</v>
      </c>
      <c r="C15211" s="34">
        <v>10</v>
      </c>
      <c r="D15211" s="33" t="s">
        <v>82</v>
      </c>
      <c r="E15211" s="33" t="s">
        <v>846</v>
      </c>
      <c r="F15211" s="35">
        <v>47111502</v>
      </c>
      <c r="G15211" s="33" t="s">
        <v>466</v>
      </c>
      <c r="H15211" s="33">
        <v>9</v>
      </c>
      <c r="I15211" s="33">
        <v>2</v>
      </c>
      <c r="J15211" s="36">
        <v>3</v>
      </c>
      <c r="K15211" s="37">
        <v>138000000</v>
      </c>
      <c r="L15211" s="38" t="s">
        <v>15</v>
      </c>
      <c r="M15211" s="38" t="s">
        <v>13</v>
      </c>
    </row>
    <row r="15212" spans="1:13" s="39" customFormat="1" ht="12.75" x14ac:dyDescent="0.2">
      <c r="A15212" s="33" t="s">
        <v>6547</v>
      </c>
      <c r="B15212" s="33" t="s">
        <v>553</v>
      </c>
      <c r="C15212" s="34">
        <v>16</v>
      </c>
      <c r="D15212" s="33" t="s">
        <v>74</v>
      </c>
      <c r="E15212" s="33" t="s">
        <v>6595</v>
      </c>
      <c r="F15212" s="35">
        <v>27112135</v>
      </c>
      <c r="G15212" s="33" t="s">
        <v>15071</v>
      </c>
      <c r="H15212" s="33">
        <v>3</v>
      </c>
      <c r="I15212" s="33">
        <v>3</v>
      </c>
      <c r="J15212" s="36">
        <v>1</v>
      </c>
      <c r="K15212" s="37">
        <v>10397</v>
      </c>
      <c r="L15212" s="38" t="s">
        <v>15</v>
      </c>
      <c r="M15212" s="38" t="s">
        <v>13</v>
      </c>
    </row>
    <row r="15213" spans="1:13" s="39" customFormat="1" ht="12.75" x14ac:dyDescent="0.2">
      <c r="A15213" s="33" t="s">
        <v>6547</v>
      </c>
      <c r="B15213" s="33" t="s">
        <v>553</v>
      </c>
      <c r="C15213" s="34">
        <v>10</v>
      </c>
      <c r="D15213" s="33" t="s">
        <v>74</v>
      </c>
      <c r="E15213" s="33" t="s">
        <v>6596</v>
      </c>
      <c r="F15213" s="35">
        <v>27112137</v>
      </c>
      <c r="G15213" s="33" t="s">
        <v>15071</v>
      </c>
      <c r="H15213" s="33">
        <v>5</v>
      </c>
      <c r="I15213" s="33">
        <v>3</v>
      </c>
      <c r="J15213" s="36">
        <v>1</v>
      </c>
      <c r="K15213" s="37">
        <v>28322</v>
      </c>
      <c r="L15213" s="38" t="s">
        <v>15</v>
      </c>
      <c r="M15213" s="38" t="s">
        <v>13</v>
      </c>
    </row>
    <row r="15214" spans="1:13" s="39" customFormat="1" ht="12.75" x14ac:dyDescent="0.2">
      <c r="A15214" s="33" t="s">
        <v>6547</v>
      </c>
      <c r="B15214" s="33" t="s">
        <v>553</v>
      </c>
      <c r="C15214" s="34">
        <v>10</v>
      </c>
      <c r="D15214" s="33" t="s">
        <v>74</v>
      </c>
      <c r="E15214" s="33" t="s">
        <v>6597</v>
      </c>
      <c r="F15214" s="35">
        <v>27112122</v>
      </c>
      <c r="G15214" s="33" t="s">
        <v>15071</v>
      </c>
      <c r="H15214" s="33">
        <v>5</v>
      </c>
      <c r="I15214" s="33">
        <v>3</v>
      </c>
      <c r="J15214" s="36">
        <v>1</v>
      </c>
      <c r="K15214" s="37">
        <v>28397</v>
      </c>
      <c r="L15214" s="38" t="s">
        <v>15</v>
      </c>
      <c r="M15214" s="38" t="s">
        <v>13</v>
      </c>
    </row>
    <row r="15215" spans="1:13" s="39" customFormat="1" ht="12.75" x14ac:dyDescent="0.2">
      <c r="A15215" s="33" t="s">
        <v>6547</v>
      </c>
      <c r="B15215" s="33" t="s">
        <v>553</v>
      </c>
      <c r="C15215" s="34">
        <v>10</v>
      </c>
      <c r="D15215" s="33" t="s">
        <v>74</v>
      </c>
      <c r="E15215" s="33" t="s">
        <v>6598</v>
      </c>
      <c r="F15215" s="35">
        <v>46171501</v>
      </c>
      <c r="G15215" s="33" t="s">
        <v>466</v>
      </c>
      <c r="H15215" s="33">
        <v>4</v>
      </c>
      <c r="I15215" s="33">
        <v>7</v>
      </c>
      <c r="J15215" s="36">
        <v>1</v>
      </c>
      <c r="K15215" s="37">
        <v>52003</v>
      </c>
      <c r="L15215" s="38" t="s">
        <v>15</v>
      </c>
      <c r="M15215" s="38" t="s">
        <v>13</v>
      </c>
    </row>
    <row r="15216" spans="1:13" s="39" customFormat="1" ht="12.75" x14ac:dyDescent="0.2">
      <c r="A15216" s="33" t="s">
        <v>6547</v>
      </c>
      <c r="B15216" s="33" t="s">
        <v>553</v>
      </c>
      <c r="C15216" s="34">
        <v>10</v>
      </c>
      <c r="D15216" s="33" t="s">
        <v>74</v>
      </c>
      <c r="E15216" s="33" t="s">
        <v>6599</v>
      </c>
      <c r="F15216" s="35">
        <v>23271806</v>
      </c>
      <c r="G15216" s="33" t="s">
        <v>466</v>
      </c>
      <c r="H15216" s="33">
        <v>4</v>
      </c>
      <c r="I15216" s="33">
        <v>7</v>
      </c>
      <c r="J15216" s="36">
        <v>1</v>
      </c>
      <c r="K15216" s="37">
        <v>429947</v>
      </c>
      <c r="L15216" s="38" t="s">
        <v>15</v>
      </c>
      <c r="M15216" s="38" t="s">
        <v>13</v>
      </c>
    </row>
    <row r="15217" spans="1:13" s="39" customFormat="1" ht="12.75" x14ac:dyDescent="0.2">
      <c r="A15217" s="33" t="s">
        <v>6547</v>
      </c>
      <c r="B15217" s="33" t="s">
        <v>553</v>
      </c>
      <c r="C15217" s="34">
        <v>10</v>
      </c>
      <c r="D15217" s="33" t="s">
        <v>74</v>
      </c>
      <c r="E15217" s="33" t="s">
        <v>6600</v>
      </c>
      <c r="F15217" s="35">
        <v>27111506</v>
      </c>
      <c r="G15217" s="33" t="s">
        <v>466</v>
      </c>
      <c r="H15217" s="33">
        <v>4</v>
      </c>
      <c r="I15217" s="33">
        <v>7</v>
      </c>
      <c r="J15217" s="36">
        <v>1</v>
      </c>
      <c r="K15217" s="37">
        <v>101745</v>
      </c>
      <c r="L15217" s="38" t="s">
        <v>15</v>
      </c>
      <c r="M15217" s="38" t="s">
        <v>13</v>
      </c>
    </row>
    <row r="15218" spans="1:13" s="39" customFormat="1" ht="12.75" x14ac:dyDescent="0.2">
      <c r="A15218" s="33" t="s">
        <v>6547</v>
      </c>
      <c r="B15218" s="33" t="s">
        <v>553</v>
      </c>
      <c r="C15218" s="34">
        <v>10</v>
      </c>
      <c r="D15218" s="33" t="s">
        <v>74</v>
      </c>
      <c r="E15218" s="33" t="s">
        <v>6601</v>
      </c>
      <c r="F15218" s="35">
        <v>27111713</v>
      </c>
      <c r="G15218" s="33" t="s">
        <v>466</v>
      </c>
      <c r="H15218" s="33">
        <v>4</v>
      </c>
      <c r="I15218" s="33">
        <v>7</v>
      </c>
      <c r="J15218" s="36">
        <v>1</v>
      </c>
      <c r="K15218" s="37">
        <v>270130</v>
      </c>
      <c r="L15218" s="38" t="s">
        <v>15</v>
      </c>
      <c r="M15218" s="38" t="s">
        <v>13</v>
      </c>
    </row>
    <row r="15219" spans="1:13" s="39" customFormat="1" ht="12.75" x14ac:dyDescent="0.2">
      <c r="A15219" s="33" t="s">
        <v>6547</v>
      </c>
      <c r="B15219" s="33" t="s">
        <v>553</v>
      </c>
      <c r="C15219" s="34">
        <v>10</v>
      </c>
      <c r="D15219" s="33" t="s">
        <v>74</v>
      </c>
      <c r="E15219" s="33" t="s">
        <v>6602</v>
      </c>
      <c r="F15219" s="35">
        <v>31151906</v>
      </c>
      <c r="G15219" s="33" t="s">
        <v>466</v>
      </c>
      <c r="H15219" s="33">
        <v>4</v>
      </c>
      <c r="I15219" s="33">
        <v>7</v>
      </c>
      <c r="J15219" s="36">
        <v>2</v>
      </c>
      <c r="K15219" s="37">
        <v>144942</v>
      </c>
      <c r="L15219" s="38" t="s">
        <v>15</v>
      </c>
      <c r="M15219" s="38" t="s">
        <v>13</v>
      </c>
    </row>
    <row r="15220" spans="1:13" s="39" customFormat="1" ht="12.75" x14ac:dyDescent="0.2">
      <c r="A15220" s="33" t="s">
        <v>6547</v>
      </c>
      <c r="B15220" s="33" t="s">
        <v>553</v>
      </c>
      <c r="C15220" s="34">
        <v>10</v>
      </c>
      <c r="D15220" s="33" t="s">
        <v>74</v>
      </c>
      <c r="E15220" s="33" t="s">
        <v>6603</v>
      </c>
      <c r="F15220" s="35">
        <v>27111901</v>
      </c>
      <c r="G15220" s="33" t="s">
        <v>15071</v>
      </c>
      <c r="H15220" s="33">
        <v>5</v>
      </c>
      <c r="I15220" s="33">
        <v>3</v>
      </c>
      <c r="J15220" s="36">
        <v>1</v>
      </c>
      <c r="K15220" s="37">
        <v>19397</v>
      </c>
      <c r="L15220" s="38" t="s">
        <v>15</v>
      </c>
      <c r="M15220" s="38" t="s">
        <v>13</v>
      </c>
    </row>
    <row r="15221" spans="1:13" s="39" customFormat="1" ht="12.75" x14ac:dyDescent="0.2">
      <c r="A15221" s="33" t="s">
        <v>6547</v>
      </c>
      <c r="B15221" s="33" t="s">
        <v>553</v>
      </c>
      <c r="C15221" s="34">
        <v>10</v>
      </c>
      <c r="D15221" s="33" t="s">
        <v>74</v>
      </c>
      <c r="E15221" s="33" t="s">
        <v>659</v>
      </c>
      <c r="F15221" s="35">
        <v>27111514</v>
      </c>
      <c r="G15221" s="33" t="s">
        <v>15071</v>
      </c>
      <c r="H15221" s="33">
        <v>5</v>
      </c>
      <c r="I15221" s="33">
        <v>3</v>
      </c>
      <c r="J15221" s="36">
        <v>3</v>
      </c>
      <c r="K15221" s="37">
        <v>209916</v>
      </c>
      <c r="L15221" s="38" t="s">
        <v>15</v>
      </c>
      <c r="M15221" s="38" t="s">
        <v>13</v>
      </c>
    </row>
    <row r="15222" spans="1:13" s="39" customFormat="1" ht="12.75" x14ac:dyDescent="0.2">
      <c r="A15222" s="33" t="s">
        <v>6547</v>
      </c>
      <c r="B15222" s="33" t="s">
        <v>553</v>
      </c>
      <c r="C15222" s="34">
        <v>16</v>
      </c>
      <c r="D15222" s="33" t="s">
        <v>74</v>
      </c>
      <c r="E15222" s="33" t="s">
        <v>6604</v>
      </c>
      <c r="F15222" s="35">
        <v>27112151</v>
      </c>
      <c r="G15222" s="33" t="s">
        <v>15071</v>
      </c>
      <c r="H15222" s="33">
        <v>3</v>
      </c>
      <c r="I15222" s="33">
        <v>3</v>
      </c>
      <c r="J15222" s="36">
        <v>1</v>
      </c>
      <c r="K15222" s="37">
        <v>19397</v>
      </c>
      <c r="L15222" s="38" t="s">
        <v>15</v>
      </c>
      <c r="M15222" s="38" t="s">
        <v>13</v>
      </c>
    </row>
    <row r="15223" spans="1:13" s="39" customFormat="1" ht="12.75" x14ac:dyDescent="0.2">
      <c r="A15223" s="33" t="s">
        <v>6547</v>
      </c>
      <c r="B15223" s="33" t="s">
        <v>553</v>
      </c>
      <c r="C15223" s="34">
        <v>16</v>
      </c>
      <c r="D15223" s="33" t="s">
        <v>74</v>
      </c>
      <c r="E15223" s="33" t="s">
        <v>6605</v>
      </c>
      <c r="F15223" s="35">
        <v>27111701</v>
      </c>
      <c r="G15223" s="33" t="s">
        <v>15071</v>
      </c>
      <c r="H15223" s="33">
        <v>3</v>
      </c>
      <c r="I15223" s="33">
        <v>3</v>
      </c>
      <c r="J15223" s="36">
        <v>2</v>
      </c>
      <c r="K15223" s="37">
        <v>22134</v>
      </c>
      <c r="L15223" s="38" t="s">
        <v>15</v>
      </c>
      <c r="M15223" s="38" t="s">
        <v>13</v>
      </c>
    </row>
    <row r="15224" spans="1:13" s="39" customFormat="1" ht="12.75" x14ac:dyDescent="0.2">
      <c r="A15224" s="33" t="s">
        <v>6547</v>
      </c>
      <c r="B15224" s="33" t="s">
        <v>553</v>
      </c>
      <c r="C15224" s="34">
        <v>16</v>
      </c>
      <c r="D15224" s="33" t="s">
        <v>74</v>
      </c>
      <c r="E15224" s="33" t="s">
        <v>6606</v>
      </c>
      <c r="F15224" s="35">
        <v>27111701</v>
      </c>
      <c r="G15224" s="33" t="s">
        <v>15071</v>
      </c>
      <c r="H15224" s="33">
        <v>3</v>
      </c>
      <c r="I15224" s="33">
        <v>3</v>
      </c>
      <c r="J15224" s="36">
        <v>2</v>
      </c>
      <c r="K15224" s="37">
        <v>29750</v>
      </c>
      <c r="L15224" s="38" t="s">
        <v>15</v>
      </c>
      <c r="M15224" s="38" t="s">
        <v>13</v>
      </c>
    </row>
    <row r="15225" spans="1:13" s="39" customFormat="1" ht="12.75" x14ac:dyDescent="0.2">
      <c r="A15225" s="33" t="s">
        <v>6547</v>
      </c>
      <c r="B15225" s="33" t="s">
        <v>553</v>
      </c>
      <c r="C15225" s="34">
        <v>10</v>
      </c>
      <c r="D15225" s="33" t="s">
        <v>74</v>
      </c>
      <c r="E15225" s="33" t="s">
        <v>6607</v>
      </c>
      <c r="F15225" s="35">
        <v>27111735</v>
      </c>
      <c r="G15225" s="33" t="s">
        <v>466</v>
      </c>
      <c r="H15225" s="33">
        <v>4</v>
      </c>
      <c r="I15225" s="33">
        <v>7</v>
      </c>
      <c r="J15225" s="36">
        <v>1</v>
      </c>
      <c r="K15225" s="37">
        <v>597856</v>
      </c>
      <c r="L15225" s="38" t="s">
        <v>15</v>
      </c>
      <c r="M15225" s="38" t="s">
        <v>13</v>
      </c>
    </row>
    <row r="15226" spans="1:13" s="39" customFormat="1" ht="12.75" x14ac:dyDescent="0.2">
      <c r="A15226" s="33" t="s">
        <v>6547</v>
      </c>
      <c r="B15226" s="33" t="s">
        <v>553</v>
      </c>
      <c r="C15226" s="34">
        <v>10</v>
      </c>
      <c r="D15226" s="33" t="s">
        <v>74</v>
      </c>
      <c r="E15226" s="33" t="s">
        <v>6608</v>
      </c>
      <c r="F15226" s="35">
        <v>24101606</v>
      </c>
      <c r="G15226" s="33" t="s">
        <v>466</v>
      </c>
      <c r="H15226" s="33">
        <v>4</v>
      </c>
      <c r="I15226" s="33">
        <v>7</v>
      </c>
      <c r="J15226" s="36">
        <v>1</v>
      </c>
      <c r="K15226" s="37">
        <v>1588650</v>
      </c>
      <c r="L15226" s="38" t="s">
        <v>15</v>
      </c>
      <c r="M15226" s="38" t="s">
        <v>13</v>
      </c>
    </row>
    <row r="15227" spans="1:13" s="39" customFormat="1" ht="12.75" x14ac:dyDescent="0.2">
      <c r="A15227" s="33" t="s">
        <v>6547</v>
      </c>
      <c r="B15227" s="33" t="s">
        <v>553</v>
      </c>
      <c r="C15227" s="34">
        <v>10</v>
      </c>
      <c r="D15227" s="33" t="s">
        <v>74</v>
      </c>
      <c r="E15227" s="33" t="s">
        <v>6609</v>
      </c>
      <c r="F15227" s="35">
        <v>27112714</v>
      </c>
      <c r="G15227" s="33" t="s">
        <v>466</v>
      </c>
      <c r="H15227" s="33">
        <v>4</v>
      </c>
      <c r="I15227" s="33">
        <v>7</v>
      </c>
      <c r="J15227" s="36">
        <v>1</v>
      </c>
      <c r="K15227" s="37">
        <v>529907</v>
      </c>
      <c r="L15227" s="38" t="s">
        <v>15</v>
      </c>
      <c r="M15227" s="38" t="s">
        <v>13</v>
      </c>
    </row>
    <row r="15228" spans="1:13" s="39" customFormat="1" ht="12.75" x14ac:dyDescent="0.2">
      <c r="A15228" s="33" t="s">
        <v>6547</v>
      </c>
      <c r="B15228" s="33" t="s">
        <v>553</v>
      </c>
      <c r="C15228" s="34">
        <v>10</v>
      </c>
      <c r="D15228" s="33" t="s">
        <v>74</v>
      </c>
      <c r="E15228" s="33" t="s">
        <v>6610</v>
      </c>
      <c r="F15228" s="35">
        <v>41111613</v>
      </c>
      <c r="G15228" s="33" t="s">
        <v>15071</v>
      </c>
      <c r="H15228" s="33">
        <v>5</v>
      </c>
      <c r="I15228" s="33">
        <v>3</v>
      </c>
      <c r="J15228" s="36">
        <v>10</v>
      </c>
      <c r="K15228" s="37">
        <v>230860</v>
      </c>
      <c r="L15228" s="38" t="s">
        <v>15</v>
      </c>
      <c r="M15228" s="38" t="s">
        <v>13</v>
      </c>
    </row>
    <row r="15229" spans="1:13" s="39" customFormat="1" ht="12.75" x14ac:dyDescent="0.2">
      <c r="A15229" s="33" t="s">
        <v>6547</v>
      </c>
      <c r="B15229" s="33" t="s">
        <v>553</v>
      </c>
      <c r="C15229" s="34">
        <v>10</v>
      </c>
      <c r="D15229" s="33" t="s">
        <v>74</v>
      </c>
      <c r="E15229" s="33" t="s">
        <v>6611</v>
      </c>
      <c r="F15229" s="35">
        <v>41111613</v>
      </c>
      <c r="G15229" s="33" t="s">
        <v>466</v>
      </c>
      <c r="H15229" s="33">
        <v>4</v>
      </c>
      <c r="I15229" s="33">
        <v>7</v>
      </c>
      <c r="J15229" s="36">
        <v>2</v>
      </c>
      <c r="K15229" s="37">
        <v>23800</v>
      </c>
      <c r="L15229" s="38" t="s">
        <v>15</v>
      </c>
      <c r="M15229" s="38" t="s">
        <v>13</v>
      </c>
    </row>
    <row r="15230" spans="1:13" s="39" customFormat="1" ht="12.75" x14ac:dyDescent="0.2">
      <c r="A15230" s="33" t="s">
        <v>6547</v>
      </c>
      <c r="B15230" s="33" t="s">
        <v>553</v>
      </c>
      <c r="C15230" s="34">
        <v>10</v>
      </c>
      <c r="D15230" s="33" t="s">
        <v>74</v>
      </c>
      <c r="E15230" s="33" t="s">
        <v>6612</v>
      </c>
      <c r="F15230" s="35">
        <v>27111500</v>
      </c>
      <c r="G15230" s="33" t="s">
        <v>15071</v>
      </c>
      <c r="H15230" s="33">
        <v>5</v>
      </c>
      <c r="I15230" s="33">
        <v>3</v>
      </c>
      <c r="J15230" s="36">
        <v>100</v>
      </c>
      <c r="K15230" s="37">
        <v>309400</v>
      </c>
      <c r="L15230" s="38" t="s">
        <v>15</v>
      </c>
      <c r="M15230" s="38" t="s">
        <v>13</v>
      </c>
    </row>
    <row r="15231" spans="1:13" s="39" customFormat="1" ht="12.75" x14ac:dyDescent="0.2">
      <c r="A15231" s="33" t="s">
        <v>6547</v>
      </c>
      <c r="B15231" s="33" t="s">
        <v>553</v>
      </c>
      <c r="C15231" s="34">
        <v>10</v>
      </c>
      <c r="D15231" s="33" t="s">
        <v>74</v>
      </c>
      <c r="E15231" s="33" t="s">
        <v>6613</v>
      </c>
      <c r="F15231" s="35">
        <v>27111707</v>
      </c>
      <c r="G15231" s="33" t="s">
        <v>466</v>
      </c>
      <c r="H15231" s="33">
        <v>4</v>
      </c>
      <c r="I15231" s="33">
        <v>7</v>
      </c>
      <c r="J15231" s="36">
        <v>1</v>
      </c>
      <c r="K15231" s="37">
        <v>24514</v>
      </c>
      <c r="L15231" s="38" t="s">
        <v>15</v>
      </c>
      <c r="M15231" s="38" t="s">
        <v>13</v>
      </c>
    </row>
    <row r="15232" spans="1:13" s="39" customFormat="1" ht="12.75" x14ac:dyDescent="0.2">
      <c r="A15232" s="33" t="s">
        <v>6547</v>
      </c>
      <c r="B15232" s="33" t="s">
        <v>553</v>
      </c>
      <c r="C15232" s="34">
        <v>16</v>
      </c>
      <c r="D15232" s="33" t="s">
        <v>74</v>
      </c>
      <c r="E15232" s="33" t="s">
        <v>4787</v>
      </c>
      <c r="F15232" s="35">
        <v>27112107</v>
      </c>
      <c r="G15232" s="33" t="s">
        <v>15071</v>
      </c>
      <c r="H15232" s="33">
        <v>3</v>
      </c>
      <c r="I15232" s="33">
        <v>3</v>
      </c>
      <c r="J15232" s="36">
        <v>3</v>
      </c>
      <c r="K15232" s="37">
        <v>64617</v>
      </c>
      <c r="L15232" s="38" t="s">
        <v>15</v>
      </c>
      <c r="M15232" s="38" t="s">
        <v>13</v>
      </c>
    </row>
    <row r="15233" spans="1:13" s="39" customFormat="1" ht="12.75" x14ac:dyDescent="0.2">
      <c r="A15233" s="33" t="s">
        <v>6547</v>
      </c>
      <c r="B15233" s="33" t="s">
        <v>553</v>
      </c>
      <c r="C15233" s="34">
        <v>10</v>
      </c>
      <c r="D15233" s="33" t="s">
        <v>74</v>
      </c>
      <c r="E15233" s="33" t="s">
        <v>6614</v>
      </c>
      <c r="F15233" s="35">
        <v>42152801</v>
      </c>
      <c r="G15233" s="33" t="s">
        <v>15071</v>
      </c>
      <c r="H15233" s="33">
        <v>5</v>
      </c>
      <c r="I15233" s="33">
        <v>3</v>
      </c>
      <c r="J15233" s="36">
        <v>3</v>
      </c>
      <c r="K15233" s="37">
        <v>299880</v>
      </c>
      <c r="L15233" s="38" t="s">
        <v>15</v>
      </c>
      <c r="M15233" s="38" t="s">
        <v>13</v>
      </c>
    </row>
    <row r="15234" spans="1:13" s="39" customFormat="1" ht="12.75" x14ac:dyDescent="0.2">
      <c r="A15234" s="33" t="s">
        <v>6547</v>
      </c>
      <c r="B15234" s="33" t="s">
        <v>553</v>
      </c>
      <c r="C15234" s="34">
        <v>10</v>
      </c>
      <c r="D15234" s="33" t="s">
        <v>74</v>
      </c>
      <c r="E15234" s="33" t="s">
        <v>6615</v>
      </c>
      <c r="F15234" s="35">
        <v>27111710</v>
      </c>
      <c r="G15234" s="33" t="s">
        <v>466</v>
      </c>
      <c r="H15234" s="33">
        <v>4</v>
      </c>
      <c r="I15234" s="33">
        <v>7</v>
      </c>
      <c r="J15234" s="36">
        <v>1</v>
      </c>
      <c r="K15234" s="37">
        <v>37366</v>
      </c>
      <c r="L15234" s="38" t="s">
        <v>15</v>
      </c>
      <c r="M15234" s="38" t="s">
        <v>13</v>
      </c>
    </row>
    <row r="15235" spans="1:13" s="39" customFormat="1" ht="12.75" x14ac:dyDescent="0.2">
      <c r="A15235" s="33" t="s">
        <v>6547</v>
      </c>
      <c r="B15235" s="33" t="s">
        <v>553</v>
      </c>
      <c r="C15235" s="34">
        <v>10</v>
      </c>
      <c r="D15235" s="33" t="s">
        <v>74</v>
      </c>
      <c r="E15235" s="33" t="s">
        <v>6616</v>
      </c>
      <c r="F15235" s="35">
        <v>27111716</v>
      </c>
      <c r="G15235" s="33" t="s">
        <v>15071</v>
      </c>
      <c r="H15235" s="33">
        <v>5</v>
      </c>
      <c r="I15235" s="33">
        <v>3</v>
      </c>
      <c r="J15235" s="36">
        <v>6</v>
      </c>
      <c r="K15235" s="37">
        <v>449106</v>
      </c>
      <c r="L15235" s="38" t="s">
        <v>15</v>
      </c>
      <c r="M15235" s="38" t="s">
        <v>13</v>
      </c>
    </row>
    <row r="15236" spans="1:13" s="39" customFormat="1" ht="12.75" x14ac:dyDescent="0.2">
      <c r="A15236" s="33" t="s">
        <v>6547</v>
      </c>
      <c r="B15236" s="33" t="s">
        <v>553</v>
      </c>
      <c r="C15236" s="34">
        <v>10</v>
      </c>
      <c r="D15236" s="33" t="s">
        <v>74</v>
      </c>
      <c r="E15236" s="33" t="s">
        <v>6617</v>
      </c>
      <c r="F15236" s="35">
        <v>27111700</v>
      </c>
      <c r="G15236" s="33" t="s">
        <v>15071</v>
      </c>
      <c r="H15236" s="33">
        <v>5</v>
      </c>
      <c r="I15236" s="33">
        <v>3</v>
      </c>
      <c r="J15236" s="36">
        <v>3</v>
      </c>
      <c r="K15236" s="37">
        <v>247044</v>
      </c>
      <c r="L15236" s="38" t="s">
        <v>15</v>
      </c>
      <c r="M15236" s="38" t="s">
        <v>13</v>
      </c>
    </row>
    <row r="15237" spans="1:13" s="39" customFormat="1" ht="12.75" x14ac:dyDescent="0.2">
      <c r="A15237" s="33" t="s">
        <v>6547</v>
      </c>
      <c r="B15237" s="33" t="s">
        <v>553</v>
      </c>
      <c r="C15237" s="34">
        <v>10</v>
      </c>
      <c r="D15237" s="33" t="s">
        <v>74</v>
      </c>
      <c r="E15237" s="33" t="s">
        <v>6618</v>
      </c>
      <c r="F15237" s="35">
        <v>27111933</v>
      </c>
      <c r="G15237" s="33" t="s">
        <v>15071</v>
      </c>
      <c r="H15237" s="33">
        <v>4</v>
      </c>
      <c r="I15237" s="33">
        <v>4</v>
      </c>
      <c r="J15237" s="36">
        <v>2</v>
      </c>
      <c r="K15237" s="37">
        <v>10472</v>
      </c>
      <c r="L15237" s="38" t="s">
        <v>15</v>
      </c>
      <c r="M15237" s="38" t="s">
        <v>13</v>
      </c>
    </row>
    <row r="15238" spans="1:13" s="39" customFormat="1" ht="12.75" x14ac:dyDescent="0.2">
      <c r="A15238" s="33" t="s">
        <v>6547</v>
      </c>
      <c r="B15238" s="33" t="s">
        <v>553</v>
      </c>
      <c r="C15238" s="34">
        <v>10</v>
      </c>
      <c r="D15238" s="33" t="s">
        <v>74</v>
      </c>
      <c r="E15238" s="33" t="s">
        <v>6619</v>
      </c>
      <c r="F15238" s="35">
        <v>27111702</v>
      </c>
      <c r="G15238" s="33" t="s">
        <v>15071</v>
      </c>
      <c r="H15238" s="33">
        <v>5</v>
      </c>
      <c r="I15238" s="33">
        <v>3</v>
      </c>
      <c r="J15238" s="36">
        <v>1</v>
      </c>
      <c r="K15238" s="37">
        <v>349979</v>
      </c>
      <c r="L15238" s="38" t="s">
        <v>15</v>
      </c>
      <c r="M15238" s="38" t="s">
        <v>13</v>
      </c>
    </row>
    <row r="15239" spans="1:13" s="39" customFormat="1" ht="12.75" x14ac:dyDescent="0.2">
      <c r="A15239" s="33" t="s">
        <v>6547</v>
      </c>
      <c r="B15239" s="33" t="s">
        <v>553</v>
      </c>
      <c r="C15239" s="34">
        <v>10</v>
      </c>
      <c r="D15239" s="33" t="s">
        <v>74</v>
      </c>
      <c r="E15239" s="33" t="s">
        <v>6620</v>
      </c>
      <c r="F15239" s="35">
        <v>27111711</v>
      </c>
      <c r="G15239" s="33" t="s">
        <v>466</v>
      </c>
      <c r="H15239" s="33">
        <v>4</v>
      </c>
      <c r="I15239" s="33">
        <v>7</v>
      </c>
      <c r="J15239" s="36">
        <v>2</v>
      </c>
      <c r="K15239" s="37">
        <v>207060</v>
      </c>
      <c r="L15239" s="38" t="s">
        <v>15</v>
      </c>
      <c r="M15239" s="38" t="s">
        <v>13</v>
      </c>
    </row>
    <row r="15240" spans="1:13" s="39" customFormat="1" ht="12.75" x14ac:dyDescent="0.2">
      <c r="A15240" s="33" t="s">
        <v>6547</v>
      </c>
      <c r="B15240" s="33" t="s">
        <v>553</v>
      </c>
      <c r="C15240" s="34">
        <v>10</v>
      </c>
      <c r="D15240" s="33" t="s">
        <v>74</v>
      </c>
      <c r="E15240" s="33" t="s">
        <v>6621</v>
      </c>
      <c r="F15240" s="35">
        <v>27111707</v>
      </c>
      <c r="G15240" s="33" t="s">
        <v>15071</v>
      </c>
      <c r="H15240" s="33">
        <v>5</v>
      </c>
      <c r="I15240" s="33">
        <v>3</v>
      </c>
      <c r="J15240" s="36">
        <v>2</v>
      </c>
      <c r="K15240" s="37">
        <v>23800</v>
      </c>
      <c r="L15240" s="38" t="s">
        <v>15</v>
      </c>
      <c r="M15240" s="38" t="s">
        <v>13</v>
      </c>
    </row>
    <row r="15241" spans="1:13" s="39" customFormat="1" ht="12.75" x14ac:dyDescent="0.2">
      <c r="A15241" s="33" t="s">
        <v>6547</v>
      </c>
      <c r="B15241" s="33" t="s">
        <v>553</v>
      </c>
      <c r="C15241" s="34">
        <v>10</v>
      </c>
      <c r="D15241" s="33" t="s">
        <v>74</v>
      </c>
      <c r="E15241" s="33" t="s">
        <v>6622</v>
      </c>
      <c r="F15241" s="35">
        <v>27111708</v>
      </c>
      <c r="G15241" s="33" t="s">
        <v>15071</v>
      </c>
      <c r="H15241" s="33">
        <v>5</v>
      </c>
      <c r="I15241" s="33">
        <v>3</v>
      </c>
      <c r="J15241" s="36">
        <v>4</v>
      </c>
      <c r="K15241" s="37">
        <v>149464</v>
      </c>
      <c r="L15241" s="38" t="s">
        <v>15</v>
      </c>
      <c r="M15241" s="38" t="s">
        <v>13</v>
      </c>
    </row>
    <row r="15242" spans="1:13" s="39" customFormat="1" ht="12.75" x14ac:dyDescent="0.2">
      <c r="A15242" s="33" t="s">
        <v>6547</v>
      </c>
      <c r="B15242" s="33" t="s">
        <v>553</v>
      </c>
      <c r="C15242" s="34">
        <v>10</v>
      </c>
      <c r="D15242" s="33" t="s">
        <v>74</v>
      </c>
      <c r="E15242" s="33" t="s">
        <v>6623</v>
      </c>
      <c r="F15242" s="35">
        <v>27111708</v>
      </c>
      <c r="G15242" s="33" t="s">
        <v>15071</v>
      </c>
      <c r="H15242" s="33">
        <v>5</v>
      </c>
      <c r="I15242" s="33">
        <v>3</v>
      </c>
      <c r="J15242" s="36">
        <v>1</v>
      </c>
      <c r="K15242" s="37">
        <v>129948</v>
      </c>
      <c r="L15242" s="38" t="s">
        <v>15</v>
      </c>
      <c r="M15242" s="38" t="s">
        <v>13</v>
      </c>
    </row>
    <row r="15243" spans="1:13" s="39" customFormat="1" ht="12.75" x14ac:dyDescent="0.2">
      <c r="A15243" s="33" t="s">
        <v>6547</v>
      </c>
      <c r="B15243" s="33" t="s">
        <v>553</v>
      </c>
      <c r="C15243" s="34">
        <v>10</v>
      </c>
      <c r="D15243" s="33" t="s">
        <v>74</v>
      </c>
      <c r="E15243" s="33" t="s">
        <v>6624</v>
      </c>
      <c r="F15243" s="35">
        <v>60104707</v>
      </c>
      <c r="G15243" s="33" t="s">
        <v>15071</v>
      </c>
      <c r="H15243" s="33">
        <v>5</v>
      </c>
      <c r="I15243" s="33">
        <v>3</v>
      </c>
      <c r="J15243" s="36">
        <v>1</v>
      </c>
      <c r="K15243" s="37">
        <v>161959</v>
      </c>
      <c r="L15243" s="38" t="s">
        <v>15</v>
      </c>
      <c r="M15243" s="38" t="s">
        <v>13</v>
      </c>
    </row>
    <row r="15244" spans="1:13" s="39" customFormat="1" ht="12.75" x14ac:dyDescent="0.2">
      <c r="A15244" s="33" t="s">
        <v>6547</v>
      </c>
      <c r="B15244" s="33" t="s">
        <v>553</v>
      </c>
      <c r="C15244" s="34">
        <v>10</v>
      </c>
      <c r="D15244" s="33" t="s">
        <v>74</v>
      </c>
      <c r="E15244" s="33" t="s">
        <v>6625</v>
      </c>
      <c r="F15244" s="35">
        <v>27111552</v>
      </c>
      <c r="G15244" s="33" t="s">
        <v>15071</v>
      </c>
      <c r="H15244" s="33">
        <v>5</v>
      </c>
      <c r="I15244" s="33">
        <v>3</v>
      </c>
      <c r="J15244" s="36">
        <v>2</v>
      </c>
      <c r="K15244" s="37">
        <v>83062</v>
      </c>
      <c r="L15244" s="38" t="s">
        <v>15</v>
      </c>
      <c r="M15244" s="38" t="s">
        <v>13</v>
      </c>
    </row>
    <row r="15245" spans="1:13" s="39" customFormat="1" ht="12.75" x14ac:dyDescent="0.2">
      <c r="A15245" s="33" t="s">
        <v>6547</v>
      </c>
      <c r="B15245" s="33" t="s">
        <v>553</v>
      </c>
      <c r="C15245" s="34">
        <v>16</v>
      </c>
      <c r="D15245" s="33" t="s">
        <v>74</v>
      </c>
      <c r="E15245" s="33" t="s">
        <v>6626</v>
      </c>
      <c r="F15245" s="35">
        <v>27111602</v>
      </c>
      <c r="G15245" s="33" t="s">
        <v>15071</v>
      </c>
      <c r="H15245" s="33">
        <v>3</v>
      </c>
      <c r="I15245" s="33">
        <v>3</v>
      </c>
      <c r="J15245" s="36">
        <v>3</v>
      </c>
      <c r="K15245" s="37">
        <v>40341</v>
      </c>
      <c r="L15245" s="38" t="s">
        <v>15</v>
      </c>
      <c r="M15245" s="38" t="s">
        <v>13</v>
      </c>
    </row>
    <row r="15246" spans="1:13" s="39" customFormat="1" ht="12.75" x14ac:dyDescent="0.2">
      <c r="A15246" s="33" t="s">
        <v>6547</v>
      </c>
      <c r="B15246" s="33" t="s">
        <v>553</v>
      </c>
      <c r="C15246" s="34">
        <v>10</v>
      </c>
      <c r="D15246" s="33" t="s">
        <v>74</v>
      </c>
      <c r="E15246" s="33" t="s">
        <v>6627</v>
      </c>
      <c r="F15246" s="35">
        <v>20111608</v>
      </c>
      <c r="G15246" s="33" t="s">
        <v>15071</v>
      </c>
      <c r="H15246" s="33">
        <v>5</v>
      </c>
      <c r="I15246" s="33">
        <v>3</v>
      </c>
      <c r="J15246" s="36">
        <v>3</v>
      </c>
      <c r="K15246" s="37">
        <v>44982</v>
      </c>
      <c r="L15246" s="38" t="s">
        <v>15</v>
      </c>
      <c r="M15246" s="38" t="s">
        <v>13</v>
      </c>
    </row>
    <row r="15247" spans="1:13" s="39" customFormat="1" ht="12.75" x14ac:dyDescent="0.2">
      <c r="A15247" s="33" t="s">
        <v>6547</v>
      </c>
      <c r="B15247" s="33" t="s">
        <v>553</v>
      </c>
      <c r="C15247" s="34">
        <v>10</v>
      </c>
      <c r="D15247" s="33" t="s">
        <v>74</v>
      </c>
      <c r="E15247" s="33" t="s">
        <v>6628</v>
      </c>
      <c r="F15247" s="35">
        <v>41112301</v>
      </c>
      <c r="G15247" s="33" t="s">
        <v>466</v>
      </c>
      <c r="H15247" s="33">
        <v>4</v>
      </c>
      <c r="I15247" s="33">
        <v>7</v>
      </c>
      <c r="J15247" s="36">
        <v>1</v>
      </c>
      <c r="K15247" s="37">
        <v>113764</v>
      </c>
      <c r="L15247" s="38" t="s">
        <v>15</v>
      </c>
      <c r="M15247" s="38" t="s">
        <v>13</v>
      </c>
    </row>
    <row r="15248" spans="1:13" s="39" customFormat="1" ht="12.75" x14ac:dyDescent="0.2">
      <c r="A15248" s="33" t="s">
        <v>6547</v>
      </c>
      <c r="B15248" s="33" t="s">
        <v>553</v>
      </c>
      <c r="C15248" s="34">
        <v>10</v>
      </c>
      <c r="D15248" s="33" t="s">
        <v>74</v>
      </c>
      <c r="E15248" s="33" t="s">
        <v>6629</v>
      </c>
      <c r="F15248" s="35">
        <v>27112502</v>
      </c>
      <c r="G15248" s="33" t="s">
        <v>15071</v>
      </c>
      <c r="H15248" s="33">
        <v>3</v>
      </c>
      <c r="I15248" s="33">
        <v>3</v>
      </c>
      <c r="J15248" s="36">
        <v>1</v>
      </c>
      <c r="K15248" s="37">
        <v>449939</v>
      </c>
      <c r="L15248" s="38" t="s">
        <v>15</v>
      </c>
      <c r="M15248" s="38" t="s">
        <v>13</v>
      </c>
    </row>
    <row r="15249" spans="1:13" s="39" customFormat="1" ht="12.75" x14ac:dyDescent="0.2">
      <c r="A15249" s="33" t="s">
        <v>6547</v>
      </c>
      <c r="B15249" s="33" t="s">
        <v>553</v>
      </c>
      <c r="C15249" s="34">
        <v>10</v>
      </c>
      <c r="D15249" s="33" t="s">
        <v>74</v>
      </c>
      <c r="E15249" s="33" t="s">
        <v>6630</v>
      </c>
      <c r="F15249" s="35">
        <v>27112719</v>
      </c>
      <c r="G15249" s="33" t="s">
        <v>15071</v>
      </c>
      <c r="H15249" s="33">
        <v>5</v>
      </c>
      <c r="I15249" s="33">
        <v>3</v>
      </c>
      <c r="J15249" s="36">
        <v>1</v>
      </c>
      <c r="K15249" s="37">
        <v>28679</v>
      </c>
      <c r="L15249" s="38" t="s">
        <v>15</v>
      </c>
      <c r="M15249" s="38" t="s">
        <v>13</v>
      </c>
    </row>
    <row r="15250" spans="1:13" s="39" customFormat="1" ht="12.75" x14ac:dyDescent="0.2">
      <c r="A15250" s="33" t="s">
        <v>6547</v>
      </c>
      <c r="B15250" s="33" t="s">
        <v>553</v>
      </c>
      <c r="C15250" s="34">
        <v>10</v>
      </c>
      <c r="D15250" s="33" t="s">
        <v>74</v>
      </c>
      <c r="E15250" s="33" t="s">
        <v>6631</v>
      </c>
      <c r="F15250" s="35">
        <v>27112714</v>
      </c>
      <c r="G15250" s="33" t="s">
        <v>466</v>
      </c>
      <c r="H15250" s="33">
        <v>4</v>
      </c>
      <c r="I15250" s="33">
        <v>7</v>
      </c>
      <c r="J15250" s="36">
        <v>3</v>
      </c>
      <c r="K15250" s="37">
        <v>57834</v>
      </c>
      <c r="L15250" s="38" t="s">
        <v>15</v>
      </c>
      <c r="M15250" s="38" t="s">
        <v>13</v>
      </c>
    </row>
    <row r="15251" spans="1:13" s="39" customFormat="1" ht="12.75" x14ac:dyDescent="0.2">
      <c r="A15251" s="33" t="s">
        <v>6547</v>
      </c>
      <c r="B15251" s="33" t="s">
        <v>553</v>
      </c>
      <c r="C15251" s="34">
        <v>10</v>
      </c>
      <c r="D15251" s="33" t="s">
        <v>74</v>
      </c>
      <c r="E15251" s="33" t="s">
        <v>6632</v>
      </c>
      <c r="F15251" s="35">
        <v>27112719</v>
      </c>
      <c r="G15251" s="33" t="s">
        <v>15071</v>
      </c>
      <c r="H15251" s="33">
        <v>5</v>
      </c>
      <c r="I15251" s="33">
        <v>3</v>
      </c>
      <c r="J15251" s="36">
        <v>1</v>
      </c>
      <c r="K15251" s="37">
        <v>140940</v>
      </c>
      <c r="L15251" s="38" t="s">
        <v>15</v>
      </c>
      <c r="M15251" s="38" t="s">
        <v>13</v>
      </c>
    </row>
    <row r="15252" spans="1:13" s="39" customFormat="1" ht="12.75" x14ac:dyDescent="0.2">
      <c r="A15252" s="33" t="s">
        <v>6547</v>
      </c>
      <c r="B15252" s="33" t="s">
        <v>553</v>
      </c>
      <c r="C15252" s="34">
        <v>10</v>
      </c>
      <c r="D15252" s="33" t="s">
        <v>74</v>
      </c>
      <c r="E15252" s="33" t="s">
        <v>6633</v>
      </c>
      <c r="F15252" s="35">
        <v>23153145</v>
      </c>
      <c r="G15252" s="33" t="s">
        <v>15071</v>
      </c>
      <c r="H15252" s="33">
        <v>5</v>
      </c>
      <c r="I15252" s="33">
        <v>3</v>
      </c>
      <c r="J15252" s="36">
        <v>2</v>
      </c>
      <c r="K15252" s="37">
        <v>162078</v>
      </c>
      <c r="L15252" s="38" t="s">
        <v>15</v>
      </c>
      <c r="M15252" s="38" t="s">
        <v>13</v>
      </c>
    </row>
    <row r="15253" spans="1:13" s="39" customFormat="1" ht="12.75" x14ac:dyDescent="0.2">
      <c r="A15253" s="33" t="s">
        <v>6547</v>
      </c>
      <c r="B15253" s="33" t="s">
        <v>553</v>
      </c>
      <c r="C15253" s="34">
        <v>10</v>
      </c>
      <c r="D15253" s="33" t="s">
        <v>74</v>
      </c>
      <c r="E15253" s="33" t="s">
        <v>6634</v>
      </c>
      <c r="F15253" s="35">
        <v>27112714</v>
      </c>
      <c r="G15253" s="33" t="s">
        <v>466</v>
      </c>
      <c r="H15253" s="33">
        <v>4</v>
      </c>
      <c r="I15253" s="33">
        <v>7</v>
      </c>
      <c r="J15253" s="36">
        <v>1</v>
      </c>
      <c r="K15253" s="37">
        <v>89964</v>
      </c>
      <c r="L15253" s="38" t="s">
        <v>15</v>
      </c>
      <c r="M15253" s="38" t="s">
        <v>13</v>
      </c>
    </row>
    <row r="15254" spans="1:13" s="39" customFormat="1" ht="12.75" x14ac:dyDescent="0.2">
      <c r="A15254" s="33" t="s">
        <v>6547</v>
      </c>
      <c r="B15254" s="33" t="s">
        <v>553</v>
      </c>
      <c r="C15254" s="34">
        <v>10</v>
      </c>
      <c r="D15254" s="33" t="s">
        <v>74</v>
      </c>
      <c r="E15254" s="33" t="s">
        <v>745</v>
      </c>
      <c r="F15254" s="35">
        <v>27112714</v>
      </c>
      <c r="G15254" s="33" t="s">
        <v>466</v>
      </c>
      <c r="H15254" s="33">
        <v>4</v>
      </c>
      <c r="I15254" s="33">
        <v>7</v>
      </c>
      <c r="J15254" s="36">
        <v>1</v>
      </c>
      <c r="K15254" s="37">
        <v>42126</v>
      </c>
      <c r="L15254" s="38" t="s">
        <v>15</v>
      </c>
      <c r="M15254" s="38" t="s">
        <v>13</v>
      </c>
    </row>
    <row r="15255" spans="1:13" s="39" customFormat="1" ht="12.75" x14ac:dyDescent="0.2">
      <c r="A15255" s="33" t="s">
        <v>6547</v>
      </c>
      <c r="B15255" s="33" t="s">
        <v>553</v>
      </c>
      <c r="C15255" s="34">
        <v>10</v>
      </c>
      <c r="D15255" s="33" t="s">
        <v>74</v>
      </c>
      <c r="E15255" s="33" t="s">
        <v>6635</v>
      </c>
      <c r="F15255" s="35">
        <v>27111552</v>
      </c>
      <c r="G15255" s="33" t="s">
        <v>466</v>
      </c>
      <c r="H15255" s="33">
        <v>4</v>
      </c>
      <c r="I15255" s="33">
        <v>7</v>
      </c>
      <c r="J15255" s="36">
        <v>3</v>
      </c>
      <c r="K15255" s="37">
        <v>17850</v>
      </c>
      <c r="L15255" s="38" t="s">
        <v>15</v>
      </c>
      <c r="M15255" s="38" t="s">
        <v>13</v>
      </c>
    </row>
    <row r="15256" spans="1:13" s="39" customFormat="1" ht="12.75" x14ac:dyDescent="0.2">
      <c r="A15256" s="33" t="s">
        <v>6547</v>
      </c>
      <c r="B15256" s="33" t="s">
        <v>553</v>
      </c>
      <c r="C15256" s="34">
        <v>10</v>
      </c>
      <c r="D15256" s="33" t="s">
        <v>74</v>
      </c>
      <c r="E15256" s="33" t="s">
        <v>6636</v>
      </c>
      <c r="F15256" s="35">
        <v>27111552</v>
      </c>
      <c r="G15256" s="33" t="s">
        <v>466</v>
      </c>
      <c r="H15256" s="33">
        <v>4</v>
      </c>
      <c r="I15256" s="33">
        <v>7</v>
      </c>
      <c r="J15256" s="36">
        <v>1</v>
      </c>
      <c r="K15256" s="37">
        <v>31297</v>
      </c>
      <c r="L15256" s="38" t="s">
        <v>15</v>
      </c>
      <c r="M15256" s="38" t="s">
        <v>13</v>
      </c>
    </row>
    <row r="15257" spans="1:13" s="39" customFormat="1" ht="12.75" x14ac:dyDescent="0.2">
      <c r="A15257" s="33" t="s">
        <v>6547</v>
      </c>
      <c r="B15257" s="33" t="s">
        <v>553</v>
      </c>
      <c r="C15257" s="34">
        <v>10</v>
      </c>
      <c r="D15257" s="33" t="s">
        <v>74</v>
      </c>
      <c r="E15257" s="33" t="s">
        <v>6637</v>
      </c>
      <c r="F15257" s="35">
        <v>21101803</v>
      </c>
      <c r="G15257" s="33" t="s">
        <v>15071</v>
      </c>
      <c r="H15257" s="33">
        <v>3</v>
      </c>
      <c r="I15257" s="33">
        <v>3</v>
      </c>
      <c r="J15257" s="36">
        <v>1</v>
      </c>
      <c r="K15257" s="37">
        <v>999957</v>
      </c>
      <c r="L15257" s="38" t="s">
        <v>15</v>
      </c>
      <c r="M15257" s="38" t="s">
        <v>13</v>
      </c>
    </row>
    <row r="15258" spans="1:13" s="39" customFormat="1" ht="12.75" x14ac:dyDescent="0.2">
      <c r="A15258" s="33" t="s">
        <v>6547</v>
      </c>
      <c r="B15258" s="33" t="s">
        <v>553</v>
      </c>
      <c r="C15258" s="34">
        <v>10</v>
      </c>
      <c r="D15258" s="33" t="s">
        <v>74</v>
      </c>
      <c r="E15258" s="33" t="s">
        <v>6638</v>
      </c>
      <c r="F15258" s="35">
        <v>27112400</v>
      </c>
      <c r="G15258" s="33" t="s">
        <v>15071</v>
      </c>
      <c r="H15258" s="33">
        <v>5</v>
      </c>
      <c r="I15258" s="33">
        <v>3</v>
      </c>
      <c r="J15258" s="36">
        <v>1</v>
      </c>
      <c r="K15258" s="37">
        <v>78540</v>
      </c>
      <c r="L15258" s="38" t="s">
        <v>15</v>
      </c>
      <c r="M15258" s="38" t="s">
        <v>13</v>
      </c>
    </row>
    <row r="15259" spans="1:13" s="39" customFormat="1" ht="12.75" x14ac:dyDescent="0.2">
      <c r="A15259" s="33" t="s">
        <v>6547</v>
      </c>
      <c r="B15259" s="33" t="s">
        <v>553</v>
      </c>
      <c r="C15259" s="34">
        <v>10</v>
      </c>
      <c r="D15259" s="33" t="s">
        <v>74</v>
      </c>
      <c r="E15259" s="33" t="s">
        <v>6639</v>
      </c>
      <c r="F15259" s="35">
        <v>0</v>
      </c>
      <c r="G15259" s="33" t="s">
        <v>15071</v>
      </c>
      <c r="H15259" s="33">
        <v>1</v>
      </c>
      <c r="I15259" s="33">
        <v>6</v>
      </c>
      <c r="J15259" s="36">
        <v>1</v>
      </c>
      <c r="K15259" s="37">
        <v>644839</v>
      </c>
      <c r="L15259" s="38" t="s">
        <v>12</v>
      </c>
      <c r="M15259" s="38" t="s">
        <v>13</v>
      </c>
    </row>
    <row r="15260" spans="1:13" s="39" customFormat="1" ht="12.75" x14ac:dyDescent="0.2">
      <c r="A15260" s="33" t="s">
        <v>6547</v>
      </c>
      <c r="B15260" s="33" t="s">
        <v>554</v>
      </c>
      <c r="C15260" s="34">
        <v>10</v>
      </c>
      <c r="D15260" s="33" t="s">
        <v>75</v>
      </c>
      <c r="E15260" s="33" t="s">
        <v>6640</v>
      </c>
      <c r="F15260" s="35">
        <v>52161554</v>
      </c>
      <c r="G15260" s="33" t="s">
        <v>15071</v>
      </c>
      <c r="H15260" s="33">
        <v>4</v>
      </c>
      <c r="I15260" s="33">
        <v>4</v>
      </c>
      <c r="J15260" s="36">
        <v>10</v>
      </c>
      <c r="K15260" s="37">
        <v>484650</v>
      </c>
      <c r="L15260" s="38" t="s">
        <v>15</v>
      </c>
      <c r="M15260" s="38" t="s">
        <v>13</v>
      </c>
    </row>
    <row r="15261" spans="1:13" s="39" customFormat="1" ht="12.75" x14ac:dyDescent="0.2">
      <c r="A15261" s="33" t="s">
        <v>6547</v>
      </c>
      <c r="B15261" s="33" t="s">
        <v>554</v>
      </c>
      <c r="C15261" s="34">
        <v>10</v>
      </c>
      <c r="D15261" s="33" t="s">
        <v>75</v>
      </c>
      <c r="E15261" s="33" t="s">
        <v>6641</v>
      </c>
      <c r="F15261" s="35">
        <v>52161505</v>
      </c>
      <c r="G15261" s="33" t="s">
        <v>15071</v>
      </c>
      <c r="H15261" s="33">
        <v>4</v>
      </c>
      <c r="I15261" s="33">
        <v>4</v>
      </c>
      <c r="J15261" s="36">
        <v>3</v>
      </c>
      <c r="K15261" s="37">
        <v>2067120</v>
      </c>
      <c r="L15261" s="38" t="s">
        <v>15</v>
      </c>
      <c r="M15261" s="38" t="s">
        <v>13</v>
      </c>
    </row>
    <row r="15262" spans="1:13" s="39" customFormat="1" ht="12.75" x14ac:dyDescent="0.2">
      <c r="A15262" s="33" t="s">
        <v>6547</v>
      </c>
      <c r="B15262" s="33" t="s">
        <v>554</v>
      </c>
      <c r="C15262" s="34">
        <v>10</v>
      </c>
      <c r="D15262" s="33" t="s">
        <v>75</v>
      </c>
      <c r="E15262" s="33" t="s">
        <v>2419</v>
      </c>
      <c r="F15262" s="35">
        <v>52161505</v>
      </c>
      <c r="G15262" s="33" t="s">
        <v>15071</v>
      </c>
      <c r="H15262" s="33">
        <v>4</v>
      </c>
      <c r="I15262" s="33">
        <v>4</v>
      </c>
      <c r="J15262" s="36">
        <v>1</v>
      </c>
      <c r="K15262" s="37">
        <v>2160000</v>
      </c>
      <c r="L15262" s="38" t="s">
        <v>15</v>
      </c>
      <c r="M15262" s="38" t="s">
        <v>13</v>
      </c>
    </row>
    <row r="15263" spans="1:13" s="39" customFormat="1" ht="12.75" x14ac:dyDescent="0.2">
      <c r="A15263" s="33" t="s">
        <v>6547</v>
      </c>
      <c r="B15263" s="33" t="s">
        <v>555</v>
      </c>
      <c r="C15263" s="34">
        <v>10</v>
      </c>
      <c r="D15263" s="33" t="s">
        <v>76</v>
      </c>
      <c r="E15263" s="33" t="s">
        <v>6642</v>
      </c>
      <c r="F15263" s="35">
        <v>52161525</v>
      </c>
      <c r="G15263" s="33" t="s">
        <v>467</v>
      </c>
      <c r="H15263" s="33">
        <v>5</v>
      </c>
      <c r="I15263" s="33">
        <v>6</v>
      </c>
      <c r="J15263" s="36">
        <v>8</v>
      </c>
      <c r="K15263" s="37">
        <v>284660.96000000002</v>
      </c>
      <c r="L15263" s="38" t="s">
        <v>15</v>
      </c>
      <c r="M15263" s="38" t="s">
        <v>13</v>
      </c>
    </row>
    <row r="15264" spans="1:13" s="39" customFormat="1" ht="12.75" x14ac:dyDescent="0.2">
      <c r="A15264" s="33" t="s">
        <v>6547</v>
      </c>
      <c r="B15264" s="33" t="s">
        <v>555</v>
      </c>
      <c r="C15264" s="34">
        <v>10</v>
      </c>
      <c r="D15264" s="33" t="s">
        <v>76</v>
      </c>
      <c r="E15264" s="33" t="s">
        <v>6643</v>
      </c>
      <c r="F15264" s="35">
        <v>41112205</v>
      </c>
      <c r="G15264" s="33" t="s">
        <v>467</v>
      </c>
      <c r="H15264" s="33">
        <v>5</v>
      </c>
      <c r="I15264" s="33">
        <v>6</v>
      </c>
      <c r="J15264" s="36">
        <v>4</v>
      </c>
      <c r="K15264" s="37">
        <v>550855.56000000006</v>
      </c>
      <c r="L15264" s="38" t="s">
        <v>15</v>
      </c>
      <c r="M15264" s="38" t="s">
        <v>13</v>
      </c>
    </row>
    <row r="15265" spans="1:13" s="39" customFormat="1" ht="12.75" x14ac:dyDescent="0.2">
      <c r="A15265" s="33" t="s">
        <v>6547</v>
      </c>
      <c r="B15265" s="33" t="s">
        <v>555</v>
      </c>
      <c r="C15265" s="34">
        <v>10</v>
      </c>
      <c r="D15265" s="33" t="s">
        <v>76</v>
      </c>
      <c r="E15265" s="33" t="s">
        <v>6644</v>
      </c>
      <c r="F15265" s="35">
        <v>43211509</v>
      </c>
      <c r="G15265" s="33" t="s">
        <v>15071</v>
      </c>
      <c r="H15265" s="33">
        <v>6</v>
      </c>
      <c r="I15265" s="33">
        <v>6</v>
      </c>
      <c r="J15265" s="36">
        <v>9</v>
      </c>
      <c r="K15265" s="37">
        <v>19260000</v>
      </c>
      <c r="L15265" s="38" t="s">
        <v>15</v>
      </c>
      <c r="M15265" s="38" t="s">
        <v>13</v>
      </c>
    </row>
    <row r="15266" spans="1:13" s="39" customFormat="1" ht="12.75" x14ac:dyDescent="0.2">
      <c r="A15266" s="33" t="s">
        <v>6547</v>
      </c>
      <c r="B15266" s="33" t="s">
        <v>555</v>
      </c>
      <c r="C15266" s="34">
        <v>10</v>
      </c>
      <c r="D15266" s="33" t="s">
        <v>76</v>
      </c>
      <c r="E15266" s="33" t="s">
        <v>6645</v>
      </c>
      <c r="F15266" s="35">
        <v>43212104</v>
      </c>
      <c r="G15266" s="33" t="s">
        <v>467</v>
      </c>
      <c r="H15266" s="33">
        <v>1</v>
      </c>
      <c r="I15266" s="33">
        <v>12</v>
      </c>
      <c r="J15266" s="36">
        <v>1</v>
      </c>
      <c r="K15266" s="37">
        <v>7959222</v>
      </c>
      <c r="L15266" s="38" t="s">
        <v>15</v>
      </c>
      <c r="M15266" s="38" t="s">
        <v>13</v>
      </c>
    </row>
    <row r="15267" spans="1:13" s="39" customFormat="1" ht="12.75" x14ac:dyDescent="0.2">
      <c r="A15267" s="33" t="s">
        <v>6547</v>
      </c>
      <c r="B15267" s="33" t="s">
        <v>555</v>
      </c>
      <c r="C15267" s="34">
        <v>10</v>
      </c>
      <c r="D15267" s="33" t="s">
        <v>76</v>
      </c>
      <c r="E15267" s="33" t="s">
        <v>6646</v>
      </c>
      <c r="F15267" s="35">
        <v>41112205</v>
      </c>
      <c r="G15267" s="33" t="s">
        <v>467</v>
      </c>
      <c r="H15267" s="33">
        <v>5</v>
      </c>
      <c r="I15267" s="33">
        <v>6</v>
      </c>
      <c r="J15267" s="36">
        <v>9</v>
      </c>
      <c r="K15267" s="37">
        <v>4782330.99</v>
      </c>
      <c r="L15267" s="38" t="s">
        <v>15</v>
      </c>
      <c r="M15267" s="38" t="s">
        <v>13</v>
      </c>
    </row>
    <row r="15268" spans="1:13" s="39" customFormat="1" ht="12.75" x14ac:dyDescent="0.2">
      <c r="A15268" s="33" t="s">
        <v>6547</v>
      </c>
      <c r="B15268" s="33" t="s">
        <v>555</v>
      </c>
      <c r="C15268" s="34">
        <v>10</v>
      </c>
      <c r="D15268" s="33" t="s">
        <v>76</v>
      </c>
      <c r="E15268" s="33" t="s">
        <v>6647</v>
      </c>
      <c r="F15268" s="35">
        <v>41112205</v>
      </c>
      <c r="G15268" s="33" t="s">
        <v>467</v>
      </c>
      <c r="H15268" s="33">
        <v>5</v>
      </c>
      <c r="I15268" s="33">
        <v>6</v>
      </c>
      <c r="J15268" s="36">
        <v>8</v>
      </c>
      <c r="K15268" s="37">
        <v>1743261.12</v>
      </c>
      <c r="L15268" s="38" t="s">
        <v>15</v>
      </c>
      <c r="M15268" s="38" t="s">
        <v>13</v>
      </c>
    </row>
    <row r="15269" spans="1:13" s="39" customFormat="1" ht="12.75" x14ac:dyDescent="0.2">
      <c r="A15269" s="33" t="s">
        <v>6547</v>
      </c>
      <c r="B15269" s="33" t="s">
        <v>555</v>
      </c>
      <c r="C15269" s="34">
        <v>16</v>
      </c>
      <c r="D15269" s="33" t="s">
        <v>76</v>
      </c>
      <c r="E15269" s="33" t="s">
        <v>776</v>
      </c>
      <c r="F15269" s="35">
        <v>39121635</v>
      </c>
      <c r="G15269" s="33" t="s">
        <v>467</v>
      </c>
      <c r="H15269" s="33">
        <v>3</v>
      </c>
      <c r="I15269" s="33">
        <v>3</v>
      </c>
      <c r="J15269" s="36">
        <v>3</v>
      </c>
      <c r="K15269" s="37">
        <v>296310</v>
      </c>
      <c r="L15269" s="38" t="s">
        <v>15</v>
      </c>
      <c r="M15269" s="38" t="s">
        <v>13</v>
      </c>
    </row>
    <row r="15270" spans="1:13" s="39" customFormat="1" ht="12.75" x14ac:dyDescent="0.2">
      <c r="A15270" s="33" t="s">
        <v>6547</v>
      </c>
      <c r="B15270" s="33" t="s">
        <v>555</v>
      </c>
      <c r="C15270" s="34">
        <v>10</v>
      </c>
      <c r="D15270" s="33" t="s">
        <v>76</v>
      </c>
      <c r="E15270" s="33" t="s">
        <v>6648</v>
      </c>
      <c r="F15270" s="35">
        <v>43211600</v>
      </c>
      <c r="G15270" s="33" t="s">
        <v>467</v>
      </c>
      <c r="H15270" s="33">
        <v>1</v>
      </c>
      <c r="I15270" s="33">
        <v>12</v>
      </c>
      <c r="J15270" s="36">
        <v>2</v>
      </c>
      <c r="K15270" s="37">
        <v>34510000</v>
      </c>
      <c r="L15270" s="38" t="s">
        <v>15</v>
      </c>
      <c r="M15270" s="38" t="s">
        <v>13</v>
      </c>
    </row>
    <row r="15271" spans="1:13" s="39" customFormat="1" ht="12.75" x14ac:dyDescent="0.2">
      <c r="A15271" s="33" t="s">
        <v>6547</v>
      </c>
      <c r="B15271" s="33" t="s">
        <v>555</v>
      </c>
      <c r="C15271" s="34">
        <v>10</v>
      </c>
      <c r="D15271" s="33" t="s">
        <v>76</v>
      </c>
      <c r="E15271" s="33" t="s">
        <v>6649</v>
      </c>
      <c r="F15271" s="35">
        <v>39121004</v>
      </c>
      <c r="G15271" s="33" t="s">
        <v>15071</v>
      </c>
      <c r="H15271" s="33">
        <v>6</v>
      </c>
      <c r="I15271" s="33">
        <v>4</v>
      </c>
      <c r="J15271" s="36">
        <v>1</v>
      </c>
      <c r="K15271" s="37">
        <v>10710000</v>
      </c>
      <c r="L15271" s="38" t="s">
        <v>15</v>
      </c>
      <c r="M15271" s="38" t="s">
        <v>13</v>
      </c>
    </row>
    <row r="15272" spans="1:13" s="39" customFormat="1" ht="12.75" x14ac:dyDescent="0.2">
      <c r="A15272" s="33" t="s">
        <v>6547</v>
      </c>
      <c r="B15272" s="33" t="s">
        <v>555</v>
      </c>
      <c r="C15272" s="34">
        <v>10</v>
      </c>
      <c r="D15272" s="33" t="s">
        <v>76</v>
      </c>
      <c r="E15272" s="33" t="s">
        <v>6650</v>
      </c>
      <c r="F15272" s="35">
        <v>43212104</v>
      </c>
      <c r="G15272" s="33" t="s">
        <v>15071</v>
      </c>
      <c r="H15272" s="33">
        <v>9</v>
      </c>
      <c r="I15272" s="33">
        <v>2</v>
      </c>
      <c r="J15272" s="36">
        <v>1</v>
      </c>
      <c r="K15272" s="37">
        <v>3999700</v>
      </c>
      <c r="L15272" s="38" t="s">
        <v>15</v>
      </c>
      <c r="M15272" s="38" t="s">
        <v>13</v>
      </c>
    </row>
    <row r="15273" spans="1:13" s="39" customFormat="1" ht="12.75" x14ac:dyDescent="0.2">
      <c r="A15273" s="33" t="s">
        <v>6547</v>
      </c>
      <c r="B15273" s="33" t="s">
        <v>557</v>
      </c>
      <c r="C15273" s="34">
        <v>10</v>
      </c>
      <c r="D15273" s="33" t="s">
        <v>77</v>
      </c>
      <c r="E15273" s="33" t="s">
        <v>6651</v>
      </c>
      <c r="F15273" s="35">
        <v>24131503</v>
      </c>
      <c r="G15273" s="33" t="s">
        <v>15071</v>
      </c>
      <c r="H15273" s="33">
        <v>2</v>
      </c>
      <c r="I15273" s="33">
        <v>3</v>
      </c>
      <c r="J15273" s="36">
        <v>1</v>
      </c>
      <c r="K15273" s="37">
        <v>45823330</v>
      </c>
      <c r="L15273" s="38" t="s">
        <v>15</v>
      </c>
      <c r="M15273" s="38" t="s">
        <v>13</v>
      </c>
    </row>
    <row r="15274" spans="1:13" s="39" customFormat="1" ht="12.75" x14ac:dyDescent="0.2">
      <c r="A15274" s="33" t="s">
        <v>6547</v>
      </c>
      <c r="B15274" s="33" t="s">
        <v>557</v>
      </c>
      <c r="C15274" s="34">
        <v>10</v>
      </c>
      <c r="D15274" s="33" t="s">
        <v>77</v>
      </c>
      <c r="E15274" s="33" t="s">
        <v>6652</v>
      </c>
      <c r="F15274" s="35">
        <v>52141501</v>
      </c>
      <c r="G15274" s="33" t="s">
        <v>15071</v>
      </c>
      <c r="H15274" s="33">
        <v>4</v>
      </c>
      <c r="I15274" s="33">
        <v>4</v>
      </c>
      <c r="J15274" s="36">
        <v>4</v>
      </c>
      <c r="K15274" s="37">
        <v>2104000</v>
      </c>
      <c r="L15274" s="38" t="s">
        <v>15</v>
      </c>
      <c r="M15274" s="38" t="s">
        <v>13</v>
      </c>
    </row>
    <row r="15275" spans="1:13" s="39" customFormat="1" ht="12.75" x14ac:dyDescent="0.2">
      <c r="A15275" s="33" t="s">
        <v>6547</v>
      </c>
      <c r="B15275" s="33" t="s">
        <v>557</v>
      </c>
      <c r="C15275" s="34">
        <v>10</v>
      </c>
      <c r="D15275" s="33" t="s">
        <v>77</v>
      </c>
      <c r="E15275" s="33" t="s">
        <v>6653</v>
      </c>
      <c r="F15275" s="35">
        <v>13101723</v>
      </c>
      <c r="G15275" s="33" t="s">
        <v>15071</v>
      </c>
      <c r="H15275" s="33">
        <v>3</v>
      </c>
      <c r="I15275" s="33">
        <v>3</v>
      </c>
      <c r="J15275" s="36">
        <v>5</v>
      </c>
      <c r="K15275" s="37">
        <v>625000</v>
      </c>
      <c r="L15275" s="38" t="s">
        <v>15</v>
      </c>
      <c r="M15275" s="38" t="s">
        <v>13</v>
      </c>
    </row>
    <row r="15276" spans="1:13" s="39" customFormat="1" ht="12.75" x14ac:dyDescent="0.2">
      <c r="A15276" s="33" t="s">
        <v>6547</v>
      </c>
      <c r="B15276" s="33" t="s">
        <v>557</v>
      </c>
      <c r="C15276" s="34">
        <v>10</v>
      </c>
      <c r="D15276" s="33" t="s">
        <v>77</v>
      </c>
      <c r="E15276" s="33" t="s">
        <v>4834</v>
      </c>
      <c r="F15276" s="35">
        <v>23181703</v>
      </c>
      <c r="G15276" s="33" t="s">
        <v>15071</v>
      </c>
      <c r="H15276" s="33">
        <v>8</v>
      </c>
      <c r="I15276" s="33">
        <v>8</v>
      </c>
      <c r="J15276" s="36">
        <v>1</v>
      </c>
      <c r="K15276" s="37">
        <v>1547000</v>
      </c>
      <c r="L15276" s="38" t="s">
        <v>15</v>
      </c>
      <c r="M15276" s="38" t="s">
        <v>13</v>
      </c>
    </row>
    <row r="15277" spans="1:13" s="39" customFormat="1" ht="12.75" x14ac:dyDescent="0.2">
      <c r="A15277" s="33" t="s">
        <v>6547</v>
      </c>
      <c r="B15277" s="33" t="s">
        <v>557</v>
      </c>
      <c r="C15277" s="34">
        <v>10</v>
      </c>
      <c r="D15277" s="33" t="s">
        <v>77</v>
      </c>
      <c r="E15277" s="33" t="s">
        <v>15081</v>
      </c>
      <c r="F15277" s="35">
        <v>0</v>
      </c>
      <c r="G15277" s="33" t="s">
        <v>15071</v>
      </c>
      <c r="H15277" s="33">
        <v>1</v>
      </c>
      <c r="I15277" s="33">
        <v>6</v>
      </c>
      <c r="J15277" s="36">
        <v>1</v>
      </c>
      <c r="K15277" s="37">
        <v>443000</v>
      </c>
      <c r="L15277" s="38" t="s">
        <v>12</v>
      </c>
      <c r="M15277" s="38" t="s">
        <v>13</v>
      </c>
    </row>
    <row r="15278" spans="1:13" s="39" customFormat="1" ht="12.75" x14ac:dyDescent="0.2">
      <c r="A15278" s="33" t="s">
        <v>6547</v>
      </c>
      <c r="B15278" s="33" t="s">
        <v>604</v>
      </c>
      <c r="C15278" s="34">
        <v>10</v>
      </c>
      <c r="D15278" s="33" t="s">
        <v>102</v>
      </c>
      <c r="E15278" s="33" t="s">
        <v>6654</v>
      </c>
      <c r="F15278" s="35">
        <v>10111305</v>
      </c>
      <c r="G15278" s="33" t="s">
        <v>15071</v>
      </c>
      <c r="H15278" s="33">
        <v>3</v>
      </c>
      <c r="I15278" s="33">
        <v>3</v>
      </c>
      <c r="J15278" s="36">
        <v>12</v>
      </c>
      <c r="K15278" s="37">
        <v>396000</v>
      </c>
      <c r="L15278" s="38" t="s">
        <v>15</v>
      </c>
      <c r="M15278" s="38" t="s">
        <v>13</v>
      </c>
    </row>
    <row r="15279" spans="1:13" s="39" customFormat="1" ht="12.75" x14ac:dyDescent="0.2">
      <c r="A15279" s="33" t="s">
        <v>6547</v>
      </c>
      <c r="B15279" s="33" t="s">
        <v>604</v>
      </c>
      <c r="C15279" s="34">
        <v>10</v>
      </c>
      <c r="D15279" s="33" t="s">
        <v>102</v>
      </c>
      <c r="E15279" s="33" t="s">
        <v>6655</v>
      </c>
      <c r="F15279" s="35">
        <v>10111305</v>
      </c>
      <c r="G15279" s="33" t="s">
        <v>15071</v>
      </c>
      <c r="H15279" s="33">
        <v>3</v>
      </c>
      <c r="I15279" s="33">
        <v>3</v>
      </c>
      <c r="J15279" s="36">
        <v>12</v>
      </c>
      <c r="K15279" s="37">
        <v>31200</v>
      </c>
      <c r="L15279" s="38" t="s">
        <v>15</v>
      </c>
      <c r="M15279" s="38" t="s">
        <v>13</v>
      </c>
    </row>
    <row r="15280" spans="1:13" s="39" customFormat="1" ht="12.75" x14ac:dyDescent="0.2">
      <c r="A15280" s="33" t="s">
        <v>6547</v>
      </c>
      <c r="B15280" s="33" t="s">
        <v>604</v>
      </c>
      <c r="C15280" s="34">
        <v>10</v>
      </c>
      <c r="D15280" s="33" t="s">
        <v>102</v>
      </c>
      <c r="E15280" s="33" t="s">
        <v>1065</v>
      </c>
      <c r="F15280" s="35">
        <v>10111305</v>
      </c>
      <c r="G15280" s="33" t="s">
        <v>15071</v>
      </c>
      <c r="H15280" s="33">
        <v>3</v>
      </c>
      <c r="I15280" s="33">
        <v>3</v>
      </c>
      <c r="J15280" s="36">
        <v>4</v>
      </c>
      <c r="K15280" s="37">
        <v>12800</v>
      </c>
      <c r="L15280" s="38" t="s">
        <v>15</v>
      </c>
      <c r="M15280" s="38" t="s">
        <v>13</v>
      </c>
    </row>
    <row r="15281" spans="1:13" s="39" customFormat="1" ht="12.75" x14ac:dyDescent="0.2">
      <c r="A15281" s="33" t="s">
        <v>6547</v>
      </c>
      <c r="B15281" s="33" t="s">
        <v>604</v>
      </c>
      <c r="C15281" s="34">
        <v>10</v>
      </c>
      <c r="D15281" s="33" t="s">
        <v>102</v>
      </c>
      <c r="E15281" s="33" t="s">
        <v>6656</v>
      </c>
      <c r="F15281" s="35">
        <v>10111305</v>
      </c>
      <c r="G15281" s="33" t="s">
        <v>15071</v>
      </c>
      <c r="H15281" s="33">
        <v>3</v>
      </c>
      <c r="I15281" s="33">
        <v>3</v>
      </c>
      <c r="J15281" s="36">
        <v>1</v>
      </c>
      <c r="K15281" s="37">
        <v>44000</v>
      </c>
      <c r="L15281" s="38" t="s">
        <v>7224</v>
      </c>
      <c r="M15281" s="38" t="s">
        <v>13</v>
      </c>
    </row>
    <row r="15282" spans="1:13" s="39" customFormat="1" ht="12.75" x14ac:dyDescent="0.2">
      <c r="A15282" s="33" t="s">
        <v>6547</v>
      </c>
      <c r="B15282" s="33" t="s">
        <v>604</v>
      </c>
      <c r="C15282" s="34">
        <v>10</v>
      </c>
      <c r="D15282" s="33" t="s">
        <v>102</v>
      </c>
      <c r="E15282" s="33" t="s">
        <v>6657</v>
      </c>
      <c r="F15282" s="35">
        <v>10111305</v>
      </c>
      <c r="G15282" s="33" t="s">
        <v>15071</v>
      </c>
      <c r="H15282" s="33">
        <v>3</v>
      </c>
      <c r="I15282" s="33">
        <v>3</v>
      </c>
      <c r="J15282" s="36">
        <v>1</v>
      </c>
      <c r="K15282" s="37">
        <v>23500</v>
      </c>
      <c r="L15282" s="38" t="s">
        <v>15</v>
      </c>
      <c r="M15282" s="38" t="s">
        <v>13</v>
      </c>
    </row>
    <row r="15283" spans="1:13" s="39" customFormat="1" ht="12.75" x14ac:dyDescent="0.2">
      <c r="A15283" s="33" t="s">
        <v>6547</v>
      </c>
      <c r="B15283" s="33" t="s">
        <v>604</v>
      </c>
      <c r="C15283" s="34">
        <v>10</v>
      </c>
      <c r="D15283" s="33" t="s">
        <v>102</v>
      </c>
      <c r="E15283" s="33" t="s">
        <v>6658</v>
      </c>
      <c r="F15283" s="35">
        <v>10111305</v>
      </c>
      <c r="G15283" s="33" t="s">
        <v>15071</v>
      </c>
      <c r="H15283" s="33">
        <v>3</v>
      </c>
      <c r="I15283" s="33">
        <v>3</v>
      </c>
      <c r="J15283" s="36">
        <v>18</v>
      </c>
      <c r="K15283" s="37">
        <v>358200</v>
      </c>
      <c r="L15283" s="38" t="s">
        <v>15</v>
      </c>
      <c r="M15283" s="38" t="s">
        <v>13</v>
      </c>
    </row>
    <row r="15284" spans="1:13" s="39" customFormat="1" ht="12.75" x14ac:dyDescent="0.2">
      <c r="A15284" s="33" t="s">
        <v>6547</v>
      </c>
      <c r="B15284" s="33" t="s">
        <v>604</v>
      </c>
      <c r="C15284" s="34">
        <v>10</v>
      </c>
      <c r="D15284" s="33" t="s">
        <v>102</v>
      </c>
      <c r="E15284" s="33" t="s">
        <v>6659</v>
      </c>
      <c r="F15284" s="35">
        <v>10111305</v>
      </c>
      <c r="G15284" s="33" t="s">
        <v>15071</v>
      </c>
      <c r="H15284" s="33">
        <v>3</v>
      </c>
      <c r="I15284" s="33">
        <v>3</v>
      </c>
      <c r="J15284" s="36">
        <v>18</v>
      </c>
      <c r="K15284" s="37">
        <v>144000</v>
      </c>
      <c r="L15284" s="38" t="s">
        <v>15</v>
      </c>
      <c r="M15284" s="38" t="s">
        <v>13</v>
      </c>
    </row>
    <row r="15285" spans="1:13" s="39" customFormat="1" ht="12.75" x14ac:dyDescent="0.2">
      <c r="A15285" s="33" t="s">
        <v>6547</v>
      </c>
      <c r="B15285" s="33" t="s">
        <v>604</v>
      </c>
      <c r="C15285" s="34">
        <v>10</v>
      </c>
      <c r="D15285" s="33" t="s">
        <v>102</v>
      </c>
      <c r="E15285" s="33" t="s">
        <v>5763</v>
      </c>
      <c r="F15285" s="35">
        <v>10111305</v>
      </c>
      <c r="G15285" s="33" t="s">
        <v>15071</v>
      </c>
      <c r="H15285" s="33">
        <v>3</v>
      </c>
      <c r="I15285" s="33">
        <v>3</v>
      </c>
      <c r="J15285" s="36">
        <v>18</v>
      </c>
      <c r="K15285" s="37">
        <v>495000</v>
      </c>
      <c r="L15285" s="38" t="s">
        <v>15</v>
      </c>
      <c r="M15285" s="38" t="s">
        <v>13</v>
      </c>
    </row>
    <row r="15286" spans="1:13" s="39" customFormat="1" ht="12.75" x14ac:dyDescent="0.2">
      <c r="A15286" s="33" t="s">
        <v>6547</v>
      </c>
      <c r="B15286" s="33" t="s">
        <v>604</v>
      </c>
      <c r="C15286" s="34">
        <v>10</v>
      </c>
      <c r="D15286" s="33" t="s">
        <v>102</v>
      </c>
      <c r="E15286" s="33" t="s">
        <v>6660</v>
      </c>
      <c r="F15286" s="35">
        <v>10111302</v>
      </c>
      <c r="G15286" s="33" t="s">
        <v>15071</v>
      </c>
      <c r="H15286" s="33">
        <v>3</v>
      </c>
      <c r="I15286" s="33">
        <v>3</v>
      </c>
      <c r="J15286" s="36">
        <v>16</v>
      </c>
      <c r="K15286" s="37">
        <v>256000</v>
      </c>
      <c r="L15286" s="38" t="s">
        <v>15</v>
      </c>
      <c r="M15286" s="38" t="s">
        <v>13</v>
      </c>
    </row>
    <row r="15287" spans="1:13" s="39" customFormat="1" ht="12.75" x14ac:dyDescent="0.2">
      <c r="A15287" s="33" t="s">
        <v>6547</v>
      </c>
      <c r="B15287" s="33" t="s">
        <v>604</v>
      </c>
      <c r="C15287" s="34">
        <v>10</v>
      </c>
      <c r="D15287" s="33" t="s">
        <v>102</v>
      </c>
      <c r="E15287" s="33" t="s">
        <v>5768</v>
      </c>
      <c r="F15287" s="35">
        <v>10111305</v>
      </c>
      <c r="G15287" s="33" t="s">
        <v>15071</v>
      </c>
      <c r="H15287" s="33">
        <v>3</v>
      </c>
      <c r="I15287" s="33">
        <v>3</v>
      </c>
      <c r="J15287" s="36">
        <v>18</v>
      </c>
      <c r="K15287" s="37">
        <v>540000</v>
      </c>
      <c r="L15287" s="38" t="s">
        <v>15</v>
      </c>
      <c r="M15287" s="38" t="s">
        <v>13</v>
      </c>
    </row>
    <row r="15288" spans="1:13" s="39" customFormat="1" ht="12.75" x14ac:dyDescent="0.2">
      <c r="A15288" s="33" t="s">
        <v>6547</v>
      </c>
      <c r="B15288" s="33" t="s">
        <v>604</v>
      </c>
      <c r="C15288" s="34">
        <v>10</v>
      </c>
      <c r="D15288" s="33" t="s">
        <v>102</v>
      </c>
      <c r="E15288" s="33" t="s">
        <v>5760</v>
      </c>
      <c r="F15288" s="35">
        <v>10111302</v>
      </c>
      <c r="G15288" s="33" t="s">
        <v>15071</v>
      </c>
      <c r="H15288" s="33">
        <v>3</v>
      </c>
      <c r="I15288" s="33">
        <v>3</v>
      </c>
      <c r="J15288" s="36">
        <v>3</v>
      </c>
      <c r="K15288" s="37">
        <v>36000</v>
      </c>
      <c r="L15288" s="38" t="s">
        <v>15</v>
      </c>
      <c r="M15288" s="38" t="s">
        <v>13</v>
      </c>
    </row>
    <row r="15289" spans="1:13" s="39" customFormat="1" ht="12.75" x14ac:dyDescent="0.2">
      <c r="A15289" s="33" t="s">
        <v>6547</v>
      </c>
      <c r="B15289" s="33" t="s">
        <v>604</v>
      </c>
      <c r="C15289" s="34">
        <v>10</v>
      </c>
      <c r="D15289" s="33" t="s">
        <v>102</v>
      </c>
      <c r="E15289" s="33" t="s">
        <v>6661</v>
      </c>
      <c r="F15289" s="35">
        <v>10111305</v>
      </c>
      <c r="G15289" s="33" t="s">
        <v>15071</v>
      </c>
      <c r="H15289" s="33">
        <v>3</v>
      </c>
      <c r="I15289" s="33">
        <v>3</v>
      </c>
      <c r="J15289" s="36">
        <v>6</v>
      </c>
      <c r="K15289" s="37">
        <v>15000</v>
      </c>
      <c r="L15289" s="38" t="s">
        <v>15</v>
      </c>
      <c r="M15289" s="38" t="s">
        <v>13</v>
      </c>
    </row>
    <row r="15290" spans="1:13" s="39" customFormat="1" ht="12.75" x14ac:dyDescent="0.2">
      <c r="A15290" s="33" t="s">
        <v>6547</v>
      </c>
      <c r="B15290" s="33" t="s">
        <v>604</v>
      </c>
      <c r="C15290" s="34">
        <v>10</v>
      </c>
      <c r="D15290" s="33" t="s">
        <v>102</v>
      </c>
      <c r="E15290" s="33" t="s">
        <v>6662</v>
      </c>
      <c r="F15290" s="35">
        <v>10111305</v>
      </c>
      <c r="G15290" s="33" t="s">
        <v>15071</v>
      </c>
      <c r="H15290" s="33">
        <v>3</v>
      </c>
      <c r="I15290" s="33">
        <v>3</v>
      </c>
      <c r="J15290" s="36">
        <v>6</v>
      </c>
      <c r="K15290" s="37">
        <v>162000</v>
      </c>
      <c r="L15290" s="38" t="s">
        <v>15</v>
      </c>
      <c r="M15290" s="38" t="s">
        <v>13</v>
      </c>
    </row>
    <row r="15291" spans="1:13" s="39" customFormat="1" ht="12.75" x14ac:dyDescent="0.2">
      <c r="A15291" s="33" t="s">
        <v>6547</v>
      </c>
      <c r="B15291" s="33" t="s">
        <v>604</v>
      </c>
      <c r="C15291" s="34">
        <v>10</v>
      </c>
      <c r="D15291" s="33" t="s">
        <v>102</v>
      </c>
      <c r="E15291" s="33" t="s">
        <v>5759</v>
      </c>
      <c r="F15291" s="35">
        <v>10111302</v>
      </c>
      <c r="G15291" s="33" t="s">
        <v>15071</v>
      </c>
      <c r="H15291" s="33">
        <v>3</v>
      </c>
      <c r="I15291" s="33">
        <v>3</v>
      </c>
      <c r="J15291" s="36">
        <v>12</v>
      </c>
      <c r="K15291" s="37">
        <v>264000</v>
      </c>
      <c r="L15291" s="38" t="s">
        <v>15</v>
      </c>
      <c r="M15291" s="38" t="s">
        <v>13</v>
      </c>
    </row>
    <row r="15292" spans="1:13" s="39" customFormat="1" ht="12.75" x14ac:dyDescent="0.2">
      <c r="A15292" s="33" t="s">
        <v>6547</v>
      </c>
      <c r="B15292" s="33" t="s">
        <v>604</v>
      </c>
      <c r="C15292" s="34">
        <v>10</v>
      </c>
      <c r="D15292" s="33" t="s">
        <v>102</v>
      </c>
      <c r="E15292" s="33" t="s">
        <v>6663</v>
      </c>
      <c r="F15292" s="35">
        <v>10111305</v>
      </c>
      <c r="G15292" s="33" t="s">
        <v>15071</v>
      </c>
      <c r="H15292" s="33">
        <v>3</v>
      </c>
      <c r="I15292" s="33">
        <v>3</v>
      </c>
      <c r="J15292" s="36">
        <v>6</v>
      </c>
      <c r="K15292" s="37">
        <v>58800</v>
      </c>
      <c r="L15292" s="38" t="s">
        <v>15</v>
      </c>
      <c r="M15292" s="38" t="s">
        <v>13</v>
      </c>
    </row>
    <row r="15293" spans="1:13" s="39" customFormat="1" ht="12.75" x14ac:dyDescent="0.2">
      <c r="A15293" s="33" t="s">
        <v>6547</v>
      </c>
      <c r="B15293" s="33" t="s">
        <v>604</v>
      </c>
      <c r="C15293" s="34">
        <v>10</v>
      </c>
      <c r="D15293" s="33" t="s">
        <v>102</v>
      </c>
      <c r="E15293" s="33" t="s">
        <v>6664</v>
      </c>
      <c r="F15293" s="35">
        <v>10111305</v>
      </c>
      <c r="G15293" s="33" t="s">
        <v>15071</v>
      </c>
      <c r="H15293" s="33">
        <v>3</v>
      </c>
      <c r="I15293" s="33">
        <v>3</v>
      </c>
      <c r="J15293" s="36">
        <v>6</v>
      </c>
      <c r="K15293" s="37">
        <v>56400</v>
      </c>
      <c r="L15293" s="38" t="s">
        <v>15</v>
      </c>
      <c r="M15293" s="38" t="s">
        <v>13</v>
      </c>
    </row>
    <row r="15294" spans="1:13" s="39" customFormat="1" ht="12.75" x14ac:dyDescent="0.2">
      <c r="A15294" s="33" t="s">
        <v>6547</v>
      </c>
      <c r="B15294" s="33" t="s">
        <v>604</v>
      </c>
      <c r="C15294" s="34">
        <v>10</v>
      </c>
      <c r="D15294" s="33" t="s">
        <v>102</v>
      </c>
      <c r="E15294" s="33" t="s">
        <v>6665</v>
      </c>
      <c r="F15294" s="35">
        <v>10111305</v>
      </c>
      <c r="G15294" s="33" t="s">
        <v>15071</v>
      </c>
      <c r="H15294" s="33">
        <v>3</v>
      </c>
      <c r="I15294" s="33">
        <v>3</v>
      </c>
      <c r="J15294" s="36">
        <v>6</v>
      </c>
      <c r="K15294" s="37">
        <v>40800</v>
      </c>
      <c r="L15294" s="38" t="s">
        <v>15</v>
      </c>
      <c r="M15294" s="38" t="s">
        <v>13</v>
      </c>
    </row>
    <row r="15295" spans="1:13" s="39" customFormat="1" ht="12.75" x14ac:dyDescent="0.2">
      <c r="A15295" s="33" t="s">
        <v>6547</v>
      </c>
      <c r="B15295" s="33" t="s">
        <v>604</v>
      </c>
      <c r="C15295" s="34">
        <v>10</v>
      </c>
      <c r="D15295" s="33" t="s">
        <v>102</v>
      </c>
      <c r="E15295" s="33" t="s">
        <v>6666</v>
      </c>
      <c r="F15295" s="35">
        <v>10111305</v>
      </c>
      <c r="G15295" s="33" t="s">
        <v>15071</v>
      </c>
      <c r="H15295" s="33">
        <v>3</v>
      </c>
      <c r="I15295" s="33">
        <v>3</v>
      </c>
      <c r="J15295" s="36">
        <v>18</v>
      </c>
      <c r="K15295" s="37">
        <v>306000</v>
      </c>
      <c r="L15295" s="38" t="s">
        <v>15</v>
      </c>
      <c r="M15295" s="38" t="s">
        <v>13</v>
      </c>
    </row>
    <row r="15296" spans="1:13" s="39" customFormat="1" ht="12.75" x14ac:dyDescent="0.2">
      <c r="A15296" s="33" t="s">
        <v>6547</v>
      </c>
      <c r="B15296" s="33" t="s">
        <v>604</v>
      </c>
      <c r="C15296" s="34">
        <v>10</v>
      </c>
      <c r="D15296" s="33" t="s">
        <v>102</v>
      </c>
      <c r="E15296" s="33" t="s">
        <v>6667</v>
      </c>
      <c r="F15296" s="35">
        <v>10111305</v>
      </c>
      <c r="G15296" s="33" t="s">
        <v>15071</v>
      </c>
      <c r="H15296" s="33">
        <v>3</v>
      </c>
      <c r="I15296" s="33">
        <v>3</v>
      </c>
      <c r="J15296" s="36">
        <v>18</v>
      </c>
      <c r="K15296" s="37">
        <v>468000</v>
      </c>
      <c r="L15296" s="38" t="s">
        <v>15</v>
      </c>
      <c r="M15296" s="38" t="s">
        <v>13</v>
      </c>
    </row>
    <row r="15297" spans="1:13" s="39" customFormat="1" ht="12.75" x14ac:dyDescent="0.2">
      <c r="A15297" s="33" t="s">
        <v>6547</v>
      </c>
      <c r="B15297" s="33" t="s">
        <v>604</v>
      </c>
      <c r="C15297" s="34">
        <v>10</v>
      </c>
      <c r="D15297" s="33" t="s">
        <v>102</v>
      </c>
      <c r="E15297" s="33" t="s">
        <v>6668</v>
      </c>
      <c r="F15297" s="35">
        <v>10111305</v>
      </c>
      <c r="G15297" s="33" t="s">
        <v>15071</v>
      </c>
      <c r="H15297" s="33">
        <v>3</v>
      </c>
      <c r="I15297" s="33">
        <v>3</v>
      </c>
      <c r="J15297" s="36">
        <v>18</v>
      </c>
      <c r="K15297" s="37">
        <v>540000</v>
      </c>
      <c r="L15297" s="38" t="s">
        <v>15</v>
      </c>
      <c r="M15297" s="38" t="s">
        <v>13</v>
      </c>
    </row>
    <row r="15298" spans="1:13" s="39" customFormat="1" ht="12.75" x14ac:dyDescent="0.2">
      <c r="A15298" s="33" t="s">
        <v>6547</v>
      </c>
      <c r="B15298" s="33" t="s">
        <v>604</v>
      </c>
      <c r="C15298" s="34">
        <v>10</v>
      </c>
      <c r="D15298" s="33" t="s">
        <v>102</v>
      </c>
      <c r="E15298" s="33" t="s">
        <v>6669</v>
      </c>
      <c r="F15298" s="35">
        <v>10111305</v>
      </c>
      <c r="G15298" s="33" t="s">
        <v>15071</v>
      </c>
      <c r="H15298" s="33">
        <v>3</v>
      </c>
      <c r="I15298" s="33">
        <v>3</v>
      </c>
      <c r="J15298" s="36">
        <v>3</v>
      </c>
      <c r="K15298" s="37">
        <v>30000</v>
      </c>
      <c r="L15298" s="38" t="s">
        <v>15</v>
      </c>
      <c r="M15298" s="38" t="s">
        <v>13</v>
      </c>
    </row>
    <row r="15299" spans="1:13" s="39" customFormat="1" ht="12.75" x14ac:dyDescent="0.2">
      <c r="A15299" s="33" t="s">
        <v>6547</v>
      </c>
      <c r="B15299" s="33" t="s">
        <v>604</v>
      </c>
      <c r="C15299" s="34">
        <v>10</v>
      </c>
      <c r="D15299" s="33" t="s">
        <v>102</v>
      </c>
      <c r="E15299" s="33" t="s">
        <v>6670</v>
      </c>
      <c r="F15299" s="35">
        <v>10111305</v>
      </c>
      <c r="G15299" s="33" t="s">
        <v>15071</v>
      </c>
      <c r="H15299" s="33">
        <v>3</v>
      </c>
      <c r="I15299" s="33">
        <v>3</v>
      </c>
      <c r="J15299" s="36">
        <v>4</v>
      </c>
      <c r="K15299" s="37">
        <v>164000</v>
      </c>
      <c r="L15299" s="38" t="s">
        <v>7224</v>
      </c>
      <c r="M15299" s="38" t="s">
        <v>13</v>
      </c>
    </row>
    <row r="15300" spans="1:13" s="39" customFormat="1" ht="12.75" x14ac:dyDescent="0.2">
      <c r="A15300" s="33" t="s">
        <v>6547</v>
      </c>
      <c r="B15300" s="33" t="s">
        <v>604</v>
      </c>
      <c r="C15300" s="34">
        <v>10</v>
      </c>
      <c r="D15300" s="33" t="s">
        <v>102</v>
      </c>
      <c r="E15300" s="33" t="s">
        <v>6671</v>
      </c>
      <c r="F15300" s="35">
        <v>42311511</v>
      </c>
      <c r="G15300" s="33" t="s">
        <v>15071</v>
      </c>
      <c r="H15300" s="33">
        <v>3</v>
      </c>
      <c r="I15300" s="33">
        <v>3</v>
      </c>
      <c r="J15300" s="36">
        <v>2</v>
      </c>
      <c r="K15300" s="37">
        <v>210000</v>
      </c>
      <c r="L15300" s="38" t="s">
        <v>15</v>
      </c>
      <c r="M15300" s="38" t="s">
        <v>13</v>
      </c>
    </row>
    <row r="15301" spans="1:13" s="39" customFormat="1" ht="12.75" x14ac:dyDescent="0.2">
      <c r="A15301" s="33" t="s">
        <v>6547</v>
      </c>
      <c r="B15301" s="33" t="s">
        <v>604</v>
      </c>
      <c r="C15301" s="34">
        <v>10</v>
      </c>
      <c r="D15301" s="33" t="s">
        <v>102</v>
      </c>
      <c r="E15301" s="33" t="s">
        <v>6672</v>
      </c>
      <c r="F15301" s="35">
        <v>53131626</v>
      </c>
      <c r="G15301" s="33" t="s">
        <v>15071</v>
      </c>
      <c r="H15301" s="33">
        <v>3</v>
      </c>
      <c r="I15301" s="33">
        <v>3</v>
      </c>
      <c r="J15301" s="36">
        <v>1</v>
      </c>
      <c r="K15301" s="37">
        <v>90000</v>
      </c>
      <c r="L15301" s="38" t="s">
        <v>15</v>
      </c>
      <c r="M15301" s="38" t="s">
        <v>13</v>
      </c>
    </row>
    <row r="15302" spans="1:13" s="39" customFormat="1" ht="12.75" x14ac:dyDescent="0.2">
      <c r="A15302" s="33" t="s">
        <v>6547</v>
      </c>
      <c r="B15302" s="33" t="s">
        <v>604</v>
      </c>
      <c r="C15302" s="34">
        <v>10</v>
      </c>
      <c r="D15302" s="33" t="s">
        <v>102</v>
      </c>
      <c r="E15302" s="33" t="s">
        <v>6673</v>
      </c>
      <c r="F15302" s="35">
        <v>10111305</v>
      </c>
      <c r="G15302" s="33" t="s">
        <v>15071</v>
      </c>
      <c r="H15302" s="33">
        <v>3</v>
      </c>
      <c r="I15302" s="33">
        <v>3</v>
      </c>
      <c r="J15302" s="36">
        <v>2</v>
      </c>
      <c r="K15302" s="37">
        <v>33000</v>
      </c>
      <c r="L15302" s="38" t="s">
        <v>15</v>
      </c>
      <c r="M15302" s="38" t="s">
        <v>13</v>
      </c>
    </row>
    <row r="15303" spans="1:13" s="39" customFormat="1" ht="12.75" x14ac:dyDescent="0.2">
      <c r="A15303" s="33" t="s">
        <v>6547</v>
      </c>
      <c r="B15303" s="33" t="s">
        <v>604</v>
      </c>
      <c r="C15303" s="34">
        <v>10</v>
      </c>
      <c r="D15303" s="33" t="s">
        <v>102</v>
      </c>
      <c r="E15303" s="33" t="s">
        <v>6674</v>
      </c>
      <c r="F15303" s="35">
        <v>10111305</v>
      </c>
      <c r="G15303" s="33" t="s">
        <v>15071</v>
      </c>
      <c r="H15303" s="33">
        <v>3</v>
      </c>
      <c r="I15303" s="33">
        <v>3</v>
      </c>
      <c r="J15303" s="36">
        <v>6</v>
      </c>
      <c r="K15303" s="37">
        <v>84000</v>
      </c>
      <c r="L15303" s="38" t="s">
        <v>15</v>
      </c>
      <c r="M15303" s="38" t="s">
        <v>13</v>
      </c>
    </row>
    <row r="15304" spans="1:13" s="39" customFormat="1" ht="12.75" x14ac:dyDescent="0.2">
      <c r="A15304" s="33" t="s">
        <v>6547</v>
      </c>
      <c r="B15304" s="33" t="s">
        <v>604</v>
      </c>
      <c r="C15304" s="34">
        <v>10</v>
      </c>
      <c r="D15304" s="33" t="s">
        <v>102</v>
      </c>
      <c r="E15304" s="33" t="s">
        <v>6675</v>
      </c>
      <c r="F15304" s="35">
        <v>42132201</v>
      </c>
      <c r="G15304" s="33" t="s">
        <v>15071</v>
      </c>
      <c r="H15304" s="33">
        <v>3</v>
      </c>
      <c r="I15304" s="33">
        <v>3</v>
      </c>
      <c r="J15304" s="36">
        <v>5</v>
      </c>
      <c r="K15304" s="37">
        <v>75000</v>
      </c>
      <c r="L15304" s="38" t="s">
        <v>15</v>
      </c>
      <c r="M15304" s="38" t="s">
        <v>13</v>
      </c>
    </row>
    <row r="15305" spans="1:13" s="39" customFormat="1" ht="12.75" x14ac:dyDescent="0.2">
      <c r="A15305" s="33" t="s">
        <v>6547</v>
      </c>
      <c r="B15305" s="33" t="s">
        <v>604</v>
      </c>
      <c r="C15305" s="34">
        <v>10</v>
      </c>
      <c r="D15305" s="33" t="s">
        <v>102</v>
      </c>
      <c r="E15305" s="33" t="s">
        <v>6676</v>
      </c>
      <c r="F15305" s="35">
        <v>42132201</v>
      </c>
      <c r="G15305" s="33" t="s">
        <v>15071</v>
      </c>
      <c r="H15305" s="33">
        <v>3</v>
      </c>
      <c r="I15305" s="33">
        <v>3</v>
      </c>
      <c r="J15305" s="36">
        <v>5</v>
      </c>
      <c r="K15305" s="37">
        <v>95000</v>
      </c>
      <c r="L15305" s="38" t="s">
        <v>15</v>
      </c>
      <c r="M15305" s="38" t="s">
        <v>13</v>
      </c>
    </row>
    <row r="15306" spans="1:13" s="39" customFormat="1" ht="12.75" x14ac:dyDescent="0.2">
      <c r="A15306" s="33" t="s">
        <v>6547</v>
      </c>
      <c r="B15306" s="33" t="s">
        <v>604</v>
      </c>
      <c r="C15306" s="34">
        <v>10</v>
      </c>
      <c r="D15306" s="33" t="s">
        <v>102</v>
      </c>
      <c r="E15306" s="33" t="s">
        <v>6677</v>
      </c>
      <c r="F15306" s="35">
        <v>10111305</v>
      </c>
      <c r="G15306" s="33" t="s">
        <v>15071</v>
      </c>
      <c r="H15306" s="33">
        <v>3</v>
      </c>
      <c r="I15306" s="33">
        <v>3</v>
      </c>
      <c r="J15306" s="36">
        <v>2</v>
      </c>
      <c r="K15306" s="37">
        <v>36000</v>
      </c>
      <c r="L15306" s="38" t="s">
        <v>15</v>
      </c>
      <c r="M15306" s="38" t="s">
        <v>13</v>
      </c>
    </row>
    <row r="15307" spans="1:13" s="39" customFormat="1" ht="12.75" x14ac:dyDescent="0.2">
      <c r="A15307" s="33" t="s">
        <v>6547</v>
      </c>
      <c r="B15307" s="33" t="s">
        <v>604</v>
      </c>
      <c r="C15307" s="34">
        <v>10</v>
      </c>
      <c r="D15307" s="33" t="s">
        <v>102</v>
      </c>
      <c r="E15307" s="33" t="s">
        <v>6678</v>
      </c>
      <c r="F15307" s="35">
        <v>47131833</v>
      </c>
      <c r="G15307" s="33" t="s">
        <v>15071</v>
      </c>
      <c r="H15307" s="33">
        <v>3</v>
      </c>
      <c r="I15307" s="33">
        <v>3</v>
      </c>
      <c r="J15307" s="36">
        <v>4</v>
      </c>
      <c r="K15307" s="37">
        <v>56000</v>
      </c>
      <c r="L15307" s="38" t="s">
        <v>15</v>
      </c>
      <c r="M15307" s="38" t="s">
        <v>13</v>
      </c>
    </row>
    <row r="15308" spans="1:13" s="39" customFormat="1" ht="12.75" x14ac:dyDescent="0.2">
      <c r="A15308" s="33" t="s">
        <v>6547</v>
      </c>
      <c r="B15308" s="33" t="s">
        <v>604</v>
      </c>
      <c r="C15308" s="34">
        <v>10</v>
      </c>
      <c r="D15308" s="33" t="s">
        <v>102</v>
      </c>
      <c r="E15308" s="33" t="s">
        <v>5756</v>
      </c>
      <c r="F15308" s="35">
        <v>10111302</v>
      </c>
      <c r="G15308" s="33" t="s">
        <v>15071</v>
      </c>
      <c r="H15308" s="33">
        <v>3</v>
      </c>
      <c r="I15308" s="33">
        <v>3</v>
      </c>
      <c r="J15308" s="36">
        <v>24</v>
      </c>
      <c r="K15308" s="37">
        <v>374400</v>
      </c>
      <c r="L15308" s="38" t="s">
        <v>15</v>
      </c>
      <c r="M15308" s="38" t="s">
        <v>13</v>
      </c>
    </row>
    <row r="15309" spans="1:13" s="39" customFormat="1" ht="12.75" x14ac:dyDescent="0.2">
      <c r="A15309" s="33" t="s">
        <v>6547</v>
      </c>
      <c r="B15309" s="33" t="s">
        <v>604</v>
      </c>
      <c r="C15309" s="34">
        <v>10</v>
      </c>
      <c r="D15309" s="33" t="s">
        <v>102</v>
      </c>
      <c r="E15309" s="33" t="s">
        <v>6679</v>
      </c>
      <c r="F15309" s="35">
        <v>10111305</v>
      </c>
      <c r="G15309" s="33" t="s">
        <v>15071</v>
      </c>
      <c r="H15309" s="33">
        <v>3</v>
      </c>
      <c r="I15309" s="33">
        <v>3</v>
      </c>
      <c r="J15309" s="36">
        <v>5</v>
      </c>
      <c r="K15309" s="37">
        <v>17500</v>
      </c>
      <c r="L15309" s="38" t="s">
        <v>15</v>
      </c>
      <c r="M15309" s="38" t="s">
        <v>13</v>
      </c>
    </row>
    <row r="15310" spans="1:13" s="39" customFormat="1" ht="12.75" x14ac:dyDescent="0.2">
      <c r="A15310" s="33" t="s">
        <v>6547</v>
      </c>
      <c r="B15310" s="33" t="s">
        <v>604</v>
      </c>
      <c r="C15310" s="34">
        <v>10</v>
      </c>
      <c r="D15310" s="33" t="s">
        <v>102</v>
      </c>
      <c r="E15310" s="33" t="s">
        <v>6680</v>
      </c>
      <c r="F15310" s="35">
        <v>10111305</v>
      </c>
      <c r="G15310" s="33" t="s">
        <v>15071</v>
      </c>
      <c r="H15310" s="33">
        <v>3</v>
      </c>
      <c r="I15310" s="33">
        <v>3</v>
      </c>
      <c r="J15310" s="36">
        <v>9</v>
      </c>
      <c r="K15310" s="37">
        <v>179100</v>
      </c>
      <c r="L15310" s="38" t="s">
        <v>15</v>
      </c>
      <c r="M15310" s="38" t="s">
        <v>13</v>
      </c>
    </row>
    <row r="15311" spans="1:13" s="39" customFormat="1" ht="12.75" x14ac:dyDescent="0.2">
      <c r="A15311" s="33" t="s">
        <v>6547</v>
      </c>
      <c r="B15311" s="33" t="s">
        <v>604</v>
      </c>
      <c r="C15311" s="34">
        <v>10</v>
      </c>
      <c r="D15311" s="33" t="s">
        <v>102</v>
      </c>
      <c r="E15311" s="33" t="s">
        <v>6681</v>
      </c>
      <c r="F15311" s="35">
        <v>10111305</v>
      </c>
      <c r="G15311" s="33" t="s">
        <v>15071</v>
      </c>
      <c r="H15311" s="33">
        <v>3</v>
      </c>
      <c r="I15311" s="33">
        <v>3</v>
      </c>
      <c r="J15311" s="36">
        <v>9</v>
      </c>
      <c r="K15311" s="37">
        <v>675000</v>
      </c>
      <c r="L15311" s="38" t="s">
        <v>15</v>
      </c>
      <c r="M15311" s="38" t="s">
        <v>13</v>
      </c>
    </row>
    <row r="15312" spans="1:13" s="39" customFormat="1" ht="12.75" x14ac:dyDescent="0.2">
      <c r="A15312" s="33" t="s">
        <v>6547</v>
      </c>
      <c r="B15312" s="33" t="s">
        <v>604</v>
      </c>
      <c r="C15312" s="34">
        <v>10</v>
      </c>
      <c r="D15312" s="33" t="s">
        <v>102</v>
      </c>
      <c r="E15312" s="33" t="s">
        <v>6682</v>
      </c>
      <c r="F15312" s="35">
        <v>10111305</v>
      </c>
      <c r="G15312" s="33" t="s">
        <v>15071</v>
      </c>
      <c r="H15312" s="33">
        <v>3</v>
      </c>
      <c r="I15312" s="33">
        <v>3</v>
      </c>
      <c r="J15312" s="36">
        <v>10</v>
      </c>
      <c r="K15312" s="37">
        <v>235000</v>
      </c>
      <c r="L15312" s="38" t="s">
        <v>15</v>
      </c>
      <c r="M15312" s="38" t="s">
        <v>13</v>
      </c>
    </row>
    <row r="15313" spans="1:13" s="39" customFormat="1" ht="12.75" x14ac:dyDescent="0.2">
      <c r="A15313" s="33" t="s">
        <v>6547</v>
      </c>
      <c r="B15313" s="33" t="s">
        <v>604</v>
      </c>
      <c r="C15313" s="34">
        <v>10</v>
      </c>
      <c r="D15313" s="33" t="s">
        <v>102</v>
      </c>
      <c r="E15313" s="33" t="s">
        <v>6683</v>
      </c>
      <c r="F15313" s="35">
        <v>51102722</v>
      </c>
      <c r="G15313" s="33" t="s">
        <v>15071</v>
      </c>
      <c r="H15313" s="33">
        <v>3</v>
      </c>
      <c r="I15313" s="33">
        <v>3</v>
      </c>
      <c r="J15313" s="36">
        <v>5</v>
      </c>
      <c r="K15313" s="37">
        <v>261250</v>
      </c>
      <c r="L15313" s="38" t="s">
        <v>15</v>
      </c>
      <c r="M15313" s="38" t="s">
        <v>13</v>
      </c>
    </row>
    <row r="15314" spans="1:13" s="39" customFormat="1" ht="12.75" x14ac:dyDescent="0.2">
      <c r="A15314" s="33" t="s">
        <v>6547</v>
      </c>
      <c r="B15314" s="33" t="s">
        <v>604</v>
      </c>
      <c r="C15314" s="34">
        <v>10</v>
      </c>
      <c r="D15314" s="33" t="s">
        <v>102</v>
      </c>
      <c r="E15314" s="33" t="s">
        <v>6684</v>
      </c>
      <c r="F15314" s="35">
        <v>10111305</v>
      </c>
      <c r="G15314" s="33" t="s">
        <v>15071</v>
      </c>
      <c r="H15314" s="33">
        <v>3</v>
      </c>
      <c r="I15314" s="33">
        <v>3</v>
      </c>
      <c r="J15314" s="36">
        <v>24</v>
      </c>
      <c r="K15314" s="37">
        <v>339600</v>
      </c>
      <c r="L15314" s="38" t="s">
        <v>15</v>
      </c>
      <c r="M15314" s="38" t="s">
        <v>13</v>
      </c>
    </row>
    <row r="15315" spans="1:13" s="39" customFormat="1" ht="12.75" x14ac:dyDescent="0.2">
      <c r="A15315" s="33" t="s">
        <v>6547</v>
      </c>
      <c r="B15315" s="33" t="s">
        <v>604</v>
      </c>
      <c r="C15315" s="34">
        <v>10</v>
      </c>
      <c r="D15315" s="33" t="s">
        <v>102</v>
      </c>
      <c r="E15315" s="33" t="s">
        <v>6685</v>
      </c>
      <c r="F15315" s="35">
        <v>10111305</v>
      </c>
      <c r="G15315" s="33" t="s">
        <v>15071</v>
      </c>
      <c r="H15315" s="33">
        <v>3</v>
      </c>
      <c r="I15315" s="33">
        <v>3</v>
      </c>
      <c r="J15315" s="36">
        <v>3</v>
      </c>
      <c r="K15315" s="37">
        <v>74700</v>
      </c>
      <c r="L15315" s="38" t="s">
        <v>15</v>
      </c>
      <c r="M15315" s="38" t="s">
        <v>13</v>
      </c>
    </row>
    <row r="15316" spans="1:13" s="39" customFormat="1" ht="12.75" x14ac:dyDescent="0.2">
      <c r="A15316" s="33" t="s">
        <v>6547</v>
      </c>
      <c r="B15316" s="33" t="s">
        <v>604</v>
      </c>
      <c r="C15316" s="34">
        <v>10</v>
      </c>
      <c r="D15316" s="33" t="s">
        <v>102</v>
      </c>
      <c r="E15316" s="33" t="s">
        <v>6686</v>
      </c>
      <c r="F15316" s="35">
        <v>10111305</v>
      </c>
      <c r="G15316" s="33" t="s">
        <v>15071</v>
      </c>
      <c r="H15316" s="33">
        <v>3</v>
      </c>
      <c r="I15316" s="33">
        <v>3</v>
      </c>
      <c r="J15316" s="36">
        <v>9</v>
      </c>
      <c r="K15316" s="37">
        <v>274500</v>
      </c>
      <c r="L15316" s="38" t="s">
        <v>15</v>
      </c>
      <c r="M15316" s="38" t="s">
        <v>13</v>
      </c>
    </row>
    <row r="15317" spans="1:13" s="39" customFormat="1" ht="12.75" x14ac:dyDescent="0.2">
      <c r="A15317" s="33" t="s">
        <v>6547</v>
      </c>
      <c r="B15317" s="33" t="s">
        <v>604</v>
      </c>
      <c r="C15317" s="34">
        <v>10</v>
      </c>
      <c r="D15317" s="33" t="s">
        <v>102</v>
      </c>
      <c r="E15317" s="33" t="s">
        <v>6687</v>
      </c>
      <c r="F15317" s="35">
        <v>10111305</v>
      </c>
      <c r="G15317" s="33" t="s">
        <v>15071</v>
      </c>
      <c r="H15317" s="33">
        <v>3</v>
      </c>
      <c r="I15317" s="33">
        <v>3</v>
      </c>
      <c r="J15317" s="36">
        <v>3</v>
      </c>
      <c r="K15317" s="37">
        <v>66000</v>
      </c>
      <c r="L15317" s="38" t="s">
        <v>15</v>
      </c>
      <c r="M15317" s="38" t="s">
        <v>13</v>
      </c>
    </row>
    <row r="15318" spans="1:13" s="39" customFormat="1" ht="12.75" x14ac:dyDescent="0.2">
      <c r="A15318" s="33" t="s">
        <v>6547</v>
      </c>
      <c r="B15318" s="33" t="s">
        <v>604</v>
      </c>
      <c r="C15318" s="34">
        <v>10</v>
      </c>
      <c r="D15318" s="33" t="s">
        <v>102</v>
      </c>
      <c r="E15318" s="33" t="s">
        <v>6688</v>
      </c>
      <c r="F15318" s="35">
        <v>10111305</v>
      </c>
      <c r="G15318" s="33" t="s">
        <v>15071</v>
      </c>
      <c r="H15318" s="33">
        <v>3</v>
      </c>
      <c r="I15318" s="33">
        <v>3</v>
      </c>
      <c r="J15318" s="36">
        <v>1</v>
      </c>
      <c r="K15318" s="37">
        <v>16000</v>
      </c>
      <c r="L15318" s="38" t="s">
        <v>15</v>
      </c>
      <c r="M15318" s="38" t="s">
        <v>13</v>
      </c>
    </row>
    <row r="15319" spans="1:13" s="39" customFormat="1" ht="12.75" x14ac:dyDescent="0.2">
      <c r="A15319" s="33" t="s">
        <v>6547</v>
      </c>
      <c r="B15319" s="33" t="s">
        <v>604</v>
      </c>
      <c r="C15319" s="34">
        <v>10</v>
      </c>
      <c r="D15319" s="33" t="s">
        <v>102</v>
      </c>
      <c r="E15319" s="33" t="s">
        <v>6689</v>
      </c>
      <c r="F15319" s="35">
        <v>10111305</v>
      </c>
      <c r="G15319" s="33" t="s">
        <v>15071</v>
      </c>
      <c r="H15319" s="33">
        <v>3</v>
      </c>
      <c r="I15319" s="33">
        <v>3</v>
      </c>
      <c r="J15319" s="36">
        <v>6</v>
      </c>
      <c r="K15319" s="37">
        <v>180000</v>
      </c>
      <c r="L15319" s="38" t="s">
        <v>15</v>
      </c>
      <c r="M15319" s="38" t="s">
        <v>13</v>
      </c>
    </row>
    <row r="15320" spans="1:13" s="39" customFormat="1" ht="12.75" x14ac:dyDescent="0.2">
      <c r="A15320" s="33" t="s">
        <v>6547</v>
      </c>
      <c r="B15320" s="33" t="s">
        <v>605</v>
      </c>
      <c r="C15320" s="34">
        <v>10</v>
      </c>
      <c r="D15320" s="33" t="s">
        <v>13917</v>
      </c>
      <c r="E15320" s="33" t="s">
        <v>6690</v>
      </c>
      <c r="F15320" s="35">
        <v>10111301</v>
      </c>
      <c r="G15320" s="33" t="s">
        <v>15071</v>
      </c>
      <c r="H15320" s="33">
        <v>3</v>
      </c>
      <c r="I15320" s="33">
        <v>3</v>
      </c>
      <c r="J15320" s="36">
        <v>4</v>
      </c>
      <c r="K15320" s="37">
        <v>56000</v>
      </c>
      <c r="L15320" s="38" t="s">
        <v>15</v>
      </c>
      <c r="M15320" s="38" t="s">
        <v>13</v>
      </c>
    </row>
    <row r="15321" spans="1:13" s="39" customFormat="1" ht="12.75" x14ac:dyDescent="0.2">
      <c r="A15321" s="33" t="s">
        <v>6547</v>
      </c>
      <c r="B15321" s="33" t="s">
        <v>605</v>
      </c>
      <c r="C15321" s="34">
        <v>10</v>
      </c>
      <c r="D15321" s="33" t="s">
        <v>13917</v>
      </c>
      <c r="E15321" s="33" t="s">
        <v>6691</v>
      </c>
      <c r="F15321" s="35">
        <v>10141606</v>
      </c>
      <c r="G15321" s="33" t="s">
        <v>15071</v>
      </c>
      <c r="H15321" s="33">
        <v>3</v>
      </c>
      <c r="I15321" s="33">
        <v>3</v>
      </c>
      <c r="J15321" s="36">
        <v>9</v>
      </c>
      <c r="K15321" s="37">
        <v>124200</v>
      </c>
      <c r="L15321" s="38" t="s">
        <v>15</v>
      </c>
      <c r="M15321" s="38" t="s">
        <v>13</v>
      </c>
    </row>
    <row r="15322" spans="1:13" s="39" customFormat="1" ht="12.75" x14ac:dyDescent="0.2">
      <c r="A15322" s="33" t="s">
        <v>6547</v>
      </c>
      <c r="B15322" s="33" t="s">
        <v>605</v>
      </c>
      <c r="C15322" s="34">
        <v>10</v>
      </c>
      <c r="D15322" s="33" t="s">
        <v>13917</v>
      </c>
      <c r="E15322" s="33" t="s">
        <v>6692</v>
      </c>
      <c r="F15322" s="35">
        <v>10121802</v>
      </c>
      <c r="G15322" s="33" t="s">
        <v>15071</v>
      </c>
      <c r="H15322" s="33">
        <v>3</v>
      </c>
      <c r="I15322" s="33">
        <v>3</v>
      </c>
      <c r="J15322" s="36">
        <v>108</v>
      </c>
      <c r="K15322" s="37">
        <v>626400</v>
      </c>
      <c r="L15322" s="38" t="s">
        <v>15</v>
      </c>
      <c r="M15322" s="38" t="s">
        <v>13</v>
      </c>
    </row>
    <row r="15323" spans="1:13" s="39" customFormat="1" ht="12.75" x14ac:dyDescent="0.2">
      <c r="A15323" s="33" t="s">
        <v>6547</v>
      </c>
      <c r="B15323" s="33" t="s">
        <v>605</v>
      </c>
      <c r="C15323" s="34">
        <v>10</v>
      </c>
      <c r="D15323" s="33" t="s">
        <v>13917</v>
      </c>
      <c r="E15323" s="33" t="s">
        <v>6693</v>
      </c>
      <c r="F15323" s="35">
        <v>10131603</v>
      </c>
      <c r="G15323" s="33" t="s">
        <v>15071</v>
      </c>
      <c r="H15323" s="33">
        <v>3</v>
      </c>
      <c r="I15323" s="33">
        <v>3</v>
      </c>
      <c r="J15323" s="36">
        <v>1</v>
      </c>
      <c r="K15323" s="37">
        <v>600000</v>
      </c>
      <c r="L15323" s="38" t="s">
        <v>15</v>
      </c>
      <c r="M15323" s="38" t="s">
        <v>13</v>
      </c>
    </row>
    <row r="15324" spans="1:13" s="39" customFormat="1" ht="12.75" x14ac:dyDescent="0.2">
      <c r="A15324" s="33" t="s">
        <v>6547</v>
      </c>
      <c r="B15324" s="33" t="s">
        <v>605</v>
      </c>
      <c r="C15324" s="34">
        <v>10</v>
      </c>
      <c r="D15324" s="33" t="s">
        <v>13917</v>
      </c>
      <c r="E15324" s="33" t="s">
        <v>6694</v>
      </c>
      <c r="F15324" s="35">
        <v>10111301</v>
      </c>
      <c r="G15324" s="33" t="s">
        <v>15071</v>
      </c>
      <c r="H15324" s="33">
        <v>3</v>
      </c>
      <c r="I15324" s="33">
        <v>3</v>
      </c>
      <c r="J15324" s="36">
        <v>9</v>
      </c>
      <c r="K15324" s="37">
        <v>224910</v>
      </c>
      <c r="L15324" s="38" t="s">
        <v>15</v>
      </c>
      <c r="M15324" s="38" t="s">
        <v>13</v>
      </c>
    </row>
    <row r="15325" spans="1:13" s="39" customFormat="1" ht="12.75" x14ac:dyDescent="0.2">
      <c r="A15325" s="33" t="s">
        <v>6547</v>
      </c>
      <c r="B15325" s="33" t="s">
        <v>605</v>
      </c>
      <c r="C15325" s="34">
        <v>10</v>
      </c>
      <c r="D15325" s="33" t="s">
        <v>13917</v>
      </c>
      <c r="E15325" s="33" t="s">
        <v>6695</v>
      </c>
      <c r="F15325" s="35">
        <v>10111301</v>
      </c>
      <c r="G15325" s="33" t="s">
        <v>15071</v>
      </c>
      <c r="H15325" s="33">
        <v>3</v>
      </c>
      <c r="I15325" s="33">
        <v>3</v>
      </c>
      <c r="J15325" s="36">
        <v>12</v>
      </c>
      <c r="K15325" s="37">
        <v>28188</v>
      </c>
      <c r="L15325" s="38" t="s">
        <v>15</v>
      </c>
      <c r="M15325" s="38" t="s">
        <v>13</v>
      </c>
    </row>
    <row r="15326" spans="1:13" s="39" customFormat="1" ht="12.75" x14ac:dyDescent="0.2">
      <c r="A15326" s="33" t="s">
        <v>6547</v>
      </c>
      <c r="B15326" s="33" t="s">
        <v>605</v>
      </c>
      <c r="C15326" s="34">
        <v>10</v>
      </c>
      <c r="D15326" s="33" t="s">
        <v>13917</v>
      </c>
      <c r="E15326" s="33" t="s">
        <v>6696</v>
      </c>
      <c r="F15326" s="35">
        <v>10111305</v>
      </c>
      <c r="G15326" s="33" t="s">
        <v>15071</v>
      </c>
      <c r="H15326" s="33">
        <v>3</v>
      </c>
      <c r="I15326" s="33">
        <v>3</v>
      </c>
      <c r="J15326" s="36">
        <v>9</v>
      </c>
      <c r="K15326" s="37">
        <v>243000</v>
      </c>
      <c r="L15326" s="38" t="s">
        <v>15</v>
      </c>
      <c r="M15326" s="38" t="s">
        <v>13</v>
      </c>
    </row>
    <row r="15327" spans="1:13" s="39" customFormat="1" ht="12.75" x14ac:dyDescent="0.2">
      <c r="A15327" s="33" t="s">
        <v>6547</v>
      </c>
      <c r="B15327" s="33" t="s">
        <v>605</v>
      </c>
      <c r="C15327" s="34">
        <v>10</v>
      </c>
      <c r="D15327" s="33" t="s">
        <v>13917</v>
      </c>
      <c r="E15327" s="33" t="s">
        <v>6697</v>
      </c>
      <c r="F15327" s="35">
        <v>10121806</v>
      </c>
      <c r="G15327" s="33" t="s">
        <v>15071</v>
      </c>
      <c r="H15327" s="33">
        <v>3</v>
      </c>
      <c r="I15327" s="33">
        <v>3</v>
      </c>
      <c r="J15327" s="36">
        <v>12</v>
      </c>
      <c r="K15327" s="37">
        <v>276000</v>
      </c>
      <c r="L15327" s="38" t="s">
        <v>15</v>
      </c>
      <c r="M15327" s="38" t="s">
        <v>13</v>
      </c>
    </row>
    <row r="15328" spans="1:13" s="39" customFormat="1" ht="12.75" x14ac:dyDescent="0.2">
      <c r="A15328" s="33" t="s">
        <v>6547</v>
      </c>
      <c r="B15328" s="33" t="s">
        <v>568</v>
      </c>
      <c r="C15328" s="34">
        <v>16</v>
      </c>
      <c r="D15328" s="33" t="s">
        <v>83</v>
      </c>
      <c r="E15328" s="33" t="s">
        <v>6698</v>
      </c>
      <c r="F15328" s="35">
        <v>60121301</v>
      </c>
      <c r="G15328" s="33" t="s">
        <v>15071</v>
      </c>
      <c r="H15328" s="33">
        <v>3</v>
      </c>
      <c r="I15328" s="33">
        <v>3</v>
      </c>
      <c r="J15328" s="36">
        <v>1</v>
      </c>
      <c r="K15328" s="37">
        <v>138999</v>
      </c>
      <c r="L15328" s="38" t="s">
        <v>15</v>
      </c>
      <c r="M15328" s="38" t="s">
        <v>13</v>
      </c>
    </row>
    <row r="15329" spans="1:13" s="39" customFormat="1" ht="12.75" x14ac:dyDescent="0.2">
      <c r="A15329" s="33" t="s">
        <v>6547</v>
      </c>
      <c r="B15329" s="33" t="s">
        <v>608</v>
      </c>
      <c r="C15329" s="34">
        <v>10</v>
      </c>
      <c r="D15329" s="33" t="s">
        <v>106</v>
      </c>
      <c r="E15329" s="33" t="s">
        <v>2340</v>
      </c>
      <c r="F15329" s="35">
        <v>85121502</v>
      </c>
      <c r="G15329" s="33" t="s">
        <v>15071</v>
      </c>
      <c r="H15329" s="33">
        <v>1</v>
      </c>
      <c r="I15329" s="33">
        <v>11</v>
      </c>
      <c r="J15329" s="36">
        <v>1</v>
      </c>
      <c r="K15329" s="37">
        <v>4245500</v>
      </c>
      <c r="L15329" s="38" t="s">
        <v>12</v>
      </c>
      <c r="M15329" s="38" t="s">
        <v>13</v>
      </c>
    </row>
    <row r="15330" spans="1:13" s="39" customFormat="1" ht="12.75" x14ac:dyDescent="0.2">
      <c r="A15330" s="33" t="s">
        <v>6547</v>
      </c>
      <c r="B15330" s="33" t="s">
        <v>569</v>
      </c>
      <c r="C15330" s="34">
        <v>10</v>
      </c>
      <c r="D15330" s="33" t="s">
        <v>84</v>
      </c>
      <c r="E15330" s="33" t="s">
        <v>6699</v>
      </c>
      <c r="F15330" s="35">
        <v>47121602</v>
      </c>
      <c r="G15330" s="33" t="s">
        <v>466</v>
      </c>
      <c r="H15330" s="33">
        <v>4</v>
      </c>
      <c r="I15330" s="33">
        <v>7</v>
      </c>
      <c r="J15330" s="36">
        <v>1</v>
      </c>
      <c r="K15330" s="37">
        <v>677966</v>
      </c>
      <c r="L15330" s="38" t="s">
        <v>15</v>
      </c>
      <c r="M15330" s="38" t="s">
        <v>13</v>
      </c>
    </row>
    <row r="15331" spans="1:13" s="39" customFormat="1" ht="12.75" x14ac:dyDescent="0.2">
      <c r="A15331" s="33" t="s">
        <v>6547</v>
      </c>
      <c r="B15331" s="33" t="s">
        <v>569</v>
      </c>
      <c r="C15331" s="34">
        <v>16</v>
      </c>
      <c r="D15331" s="33" t="s">
        <v>84</v>
      </c>
      <c r="E15331" s="33" t="s">
        <v>6700</v>
      </c>
      <c r="F15331" s="35">
        <v>56101507</v>
      </c>
      <c r="G15331" s="33" t="s">
        <v>15071</v>
      </c>
      <c r="H15331" s="33">
        <v>3</v>
      </c>
      <c r="I15331" s="33">
        <v>3</v>
      </c>
      <c r="J15331" s="36">
        <v>2</v>
      </c>
      <c r="K15331" s="37">
        <v>798000</v>
      </c>
      <c r="L15331" s="38" t="s">
        <v>15</v>
      </c>
      <c r="M15331" s="38" t="s">
        <v>13</v>
      </c>
    </row>
    <row r="15332" spans="1:13" s="39" customFormat="1" ht="12.75" x14ac:dyDescent="0.2">
      <c r="A15332" s="33" t="s">
        <v>6547</v>
      </c>
      <c r="B15332" s="33" t="s">
        <v>569</v>
      </c>
      <c r="C15332" s="34">
        <v>10</v>
      </c>
      <c r="D15332" s="33" t="s">
        <v>84</v>
      </c>
      <c r="E15332" s="33" t="s">
        <v>6701</v>
      </c>
      <c r="F15332" s="35">
        <v>30161807</v>
      </c>
      <c r="G15332" s="33" t="s">
        <v>15071</v>
      </c>
      <c r="H15332" s="33">
        <v>3</v>
      </c>
      <c r="I15332" s="33">
        <v>3</v>
      </c>
      <c r="J15332" s="36">
        <v>10</v>
      </c>
      <c r="K15332" s="37">
        <v>2780000</v>
      </c>
      <c r="L15332" s="38" t="s">
        <v>15</v>
      </c>
      <c r="M15332" s="38" t="s">
        <v>13</v>
      </c>
    </row>
    <row r="15333" spans="1:13" s="39" customFormat="1" ht="12.75" x14ac:dyDescent="0.2">
      <c r="A15333" s="33" t="s">
        <v>6547</v>
      </c>
      <c r="B15333" s="33" t="s">
        <v>569</v>
      </c>
      <c r="C15333" s="34">
        <v>10</v>
      </c>
      <c r="D15333" s="33" t="s">
        <v>84</v>
      </c>
      <c r="E15333" s="33" t="s">
        <v>6702</v>
      </c>
      <c r="F15333" s="35">
        <v>24102004</v>
      </c>
      <c r="G15333" s="33" t="s">
        <v>15071</v>
      </c>
      <c r="H15333" s="33">
        <v>3</v>
      </c>
      <c r="I15333" s="33">
        <v>1</v>
      </c>
      <c r="J15333" s="36">
        <v>10</v>
      </c>
      <c r="K15333" s="37">
        <v>4000000</v>
      </c>
      <c r="L15333" s="38" t="s">
        <v>15</v>
      </c>
      <c r="M15333" s="38" t="s">
        <v>13</v>
      </c>
    </row>
    <row r="15334" spans="1:13" s="39" customFormat="1" ht="12.75" x14ac:dyDescent="0.2">
      <c r="A15334" s="33" t="s">
        <v>6547</v>
      </c>
      <c r="B15334" s="33" t="s">
        <v>569</v>
      </c>
      <c r="C15334" s="34">
        <v>10</v>
      </c>
      <c r="D15334" s="33" t="s">
        <v>84</v>
      </c>
      <c r="E15334" s="33" t="s">
        <v>6703</v>
      </c>
      <c r="F15334" s="35">
        <v>30162300</v>
      </c>
      <c r="G15334" s="33" t="s">
        <v>15071</v>
      </c>
      <c r="H15334" s="33">
        <v>5</v>
      </c>
      <c r="I15334" s="33">
        <v>3</v>
      </c>
      <c r="J15334" s="36">
        <v>1</v>
      </c>
      <c r="K15334" s="37">
        <v>240000</v>
      </c>
      <c r="L15334" s="38" t="s">
        <v>15</v>
      </c>
      <c r="M15334" s="38" t="s">
        <v>13</v>
      </c>
    </row>
    <row r="15335" spans="1:13" s="39" customFormat="1" ht="12.75" x14ac:dyDescent="0.2">
      <c r="A15335" s="33" t="s">
        <v>6547</v>
      </c>
      <c r="B15335" s="33" t="s">
        <v>569</v>
      </c>
      <c r="C15335" s="34">
        <v>16</v>
      </c>
      <c r="D15335" s="33" t="s">
        <v>84</v>
      </c>
      <c r="E15335" s="33" t="s">
        <v>4886</v>
      </c>
      <c r="F15335" s="35">
        <v>56101520</v>
      </c>
      <c r="G15335" s="33" t="s">
        <v>15071</v>
      </c>
      <c r="H15335" s="33">
        <v>3</v>
      </c>
      <c r="I15335" s="33">
        <v>3</v>
      </c>
      <c r="J15335" s="36">
        <v>1</v>
      </c>
      <c r="K15335" s="37">
        <v>600000</v>
      </c>
      <c r="L15335" s="38" t="s">
        <v>15</v>
      </c>
      <c r="M15335" s="38" t="s">
        <v>13</v>
      </c>
    </row>
    <row r="15336" spans="1:13" s="39" customFormat="1" ht="12.75" x14ac:dyDescent="0.2">
      <c r="A15336" s="33" t="s">
        <v>6547</v>
      </c>
      <c r="B15336" s="33" t="s">
        <v>569</v>
      </c>
      <c r="C15336" s="34">
        <v>10</v>
      </c>
      <c r="D15336" s="33" t="s">
        <v>84</v>
      </c>
      <c r="E15336" s="33" t="s">
        <v>6704</v>
      </c>
      <c r="F15336" s="35">
        <v>52121604</v>
      </c>
      <c r="G15336" s="33" t="s">
        <v>15071</v>
      </c>
      <c r="H15336" s="33">
        <v>4</v>
      </c>
      <c r="I15336" s="33">
        <v>4</v>
      </c>
      <c r="J15336" s="36">
        <v>20</v>
      </c>
      <c r="K15336" s="37">
        <v>499990.4</v>
      </c>
      <c r="L15336" s="38" t="s">
        <v>15</v>
      </c>
      <c r="M15336" s="38" t="s">
        <v>13</v>
      </c>
    </row>
    <row r="15337" spans="1:13" s="39" customFormat="1" ht="12.75" x14ac:dyDescent="0.2">
      <c r="A15337" s="33" t="s">
        <v>6547</v>
      </c>
      <c r="B15337" s="33" t="s">
        <v>569</v>
      </c>
      <c r="C15337" s="34">
        <v>10</v>
      </c>
      <c r="D15337" s="33" t="s">
        <v>84</v>
      </c>
      <c r="E15337" s="33" t="s">
        <v>4870</v>
      </c>
      <c r="F15337" s="35">
        <v>30191501</v>
      </c>
      <c r="G15337" s="33" t="s">
        <v>15071</v>
      </c>
      <c r="H15337" s="33">
        <v>4</v>
      </c>
      <c r="I15337" s="33">
        <v>4</v>
      </c>
      <c r="J15337" s="36">
        <v>1</v>
      </c>
      <c r="K15337" s="37">
        <v>744583</v>
      </c>
      <c r="L15337" s="38" t="s">
        <v>15</v>
      </c>
      <c r="M15337" s="38" t="s">
        <v>13</v>
      </c>
    </row>
    <row r="15338" spans="1:13" s="39" customFormat="1" ht="12.75" x14ac:dyDescent="0.2">
      <c r="A15338" s="33" t="s">
        <v>6547</v>
      </c>
      <c r="B15338" s="33" t="s">
        <v>569</v>
      </c>
      <c r="C15338" s="34">
        <v>10</v>
      </c>
      <c r="D15338" s="33" t="s">
        <v>84</v>
      </c>
      <c r="E15338" s="33" t="s">
        <v>829</v>
      </c>
      <c r="F15338" s="35">
        <v>30191500</v>
      </c>
      <c r="G15338" s="33" t="s">
        <v>15071</v>
      </c>
      <c r="H15338" s="33">
        <v>5</v>
      </c>
      <c r="I15338" s="33">
        <v>3</v>
      </c>
      <c r="J15338" s="36">
        <v>2</v>
      </c>
      <c r="K15338" s="37">
        <v>994840</v>
      </c>
      <c r="L15338" s="38" t="s">
        <v>15</v>
      </c>
      <c r="M15338" s="38" t="s">
        <v>13</v>
      </c>
    </row>
    <row r="15339" spans="1:13" s="39" customFormat="1" ht="12.75" x14ac:dyDescent="0.2">
      <c r="A15339" s="33" t="s">
        <v>6547</v>
      </c>
      <c r="B15339" s="33" t="s">
        <v>569</v>
      </c>
      <c r="C15339" s="34">
        <v>10</v>
      </c>
      <c r="D15339" s="33" t="s">
        <v>84</v>
      </c>
      <c r="E15339" s="33" t="s">
        <v>6705</v>
      </c>
      <c r="F15339" s="35">
        <v>56101703</v>
      </c>
      <c r="G15339" s="33" t="s">
        <v>15071</v>
      </c>
      <c r="H15339" s="33">
        <v>4</v>
      </c>
      <c r="I15339" s="33">
        <v>4</v>
      </c>
      <c r="J15339" s="36">
        <v>7</v>
      </c>
      <c r="K15339" s="37">
        <v>10142048</v>
      </c>
      <c r="L15339" s="38" t="s">
        <v>15</v>
      </c>
      <c r="M15339" s="38" t="s">
        <v>13</v>
      </c>
    </row>
    <row r="15340" spans="1:13" s="39" customFormat="1" ht="12.75" x14ac:dyDescent="0.2">
      <c r="A15340" s="33" t="s">
        <v>6547</v>
      </c>
      <c r="B15340" s="33" t="s">
        <v>569</v>
      </c>
      <c r="C15340" s="34">
        <v>10</v>
      </c>
      <c r="D15340" s="33" t="s">
        <v>84</v>
      </c>
      <c r="E15340" s="33" t="s">
        <v>6706</v>
      </c>
      <c r="F15340" s="35">
        <v>56112104</v>
      </c>
      <c r="G15340" s="33" t="s">
        <v>15071</v>
      </c>
      <c r="H15340" s="33">
        <v>4</v>
      </c>
      <c r="I15340" s="33">
        <v>4</v>
      </c>
      <c r="J15340" s="36">
        <v>20</v>
      </c>
      <c r="K15340" s="37">
        <v>6000000</v>
      </c>
      <c r="L15340" s="38" t="s">
        <v>15</v>
      </c>
      <c r="M15340" s="38" t="s">
        <v>13</v>
      </c>
    </row>
    <row r="15341" spans="1:13" s="39" customFormat="1" ht="12.75" x14ac:dyDescent="0.2">
      <c r="A15341" s="33" t="s">
        <v>6547</v>
      </c>
      <c r="B15341" s="33" t="s">
        <v>569</v>
      </c>
      <c r="C15341" s="34">
        <v>10</v>
      </c>
      <c r="D15341" s="33" t="s">
        <v>84</v>
      </c>
      <c r="E15341" s="33" t="s">
        <v>6707</v>
      </c>
      <c r="F15341" s="35">
        <v>0</v>
      </c>
      <c r="G15341" s="33" t="s">
        <v>15071</v>
      </c>
      <c r="H15341" s="33">
        <v>1</v>
      </c>
      <c r="I15341" s="33">
        <v>6</v>
      </c>
      <c r="J15341" s="36">
        <v>1</v>
      </c>
      <c r="K15341" s="37">
        <v>1298009.6000000001</v>
      </c>
      <c r="L15341" s="38" t="s">
        <v>12</v>
      </c>
      <c r="M15341" s="38" t="s">
        <v>13</v>
      </c>
    </row>
    <row r="15342" spans="1:13" s="39" customFormat="1" ht="12.75" x14ac:dyDescent="0.2">
      <c r="A15342" s="33" t="s">
        <v>6547</v>
      </c>
      <c r="B15342" s="33" t="s">
        <v>569</v>
      </c>
      <c r="C15342" s="34">
        <v>10</v>
      </c>
      <c r="D15342" s="33" t="s">
        <v>84</v>
      </c>
      <c r="E15342" s="33" t="s">
        <v>15082</v>
      </c>
      <c r="F15342" s="35">
        <v>56121400</v>
      </c>
      <c r="G15342" s="33" t="s">
        <v>15071</v>
      </c>
      <c r="H15342" s="33">
        <v>9</v>
      </c>
      <c r="I15342" s="33">
        <v>2</v>
      </c>
      <c r="J15342" s="36">
        <v>15</v>
      </c>
      <c r="K15342" s="37">
        <v>42000000</v>
      </c>
      <c r="L15342" s="38" t="s">
        <v>15</v>
      </c>
      <c r="M15342" s="38" t="s">
        <v>13</v>
      </c>
    </row>
    <row r="15343" spans="1:13" s="39" customFormat="1" ht="12.75" x14ac:dyDescent="0.2">
      <c r="A15343" s="33" t="s">
        <v>6547</v>
      </c>
      <c r="B15343" s="33" t="s">
        <v>570</v>
      </c>
      <c r="C15343" s="34">
        <v>10</v>
      </c>
      <c r="D15343" s="33" t="s">
        <v>85</v>
      </c>
      <c r="E15343" s="33" t="s">
        <v>6708</v>
      </c>
      <c r="F15343" s="35">
        <v>46181508</v>
      </c>
      <c r="G15343" s="33" t="s">
        <v>15071</v>
      </c>
      <c r="H15343" s="33">
        <v>3</v>
      </c>
      <c r="I15343" s="33">
        <v>3</v>
      </c>
      <c r="J15343" s="36">
        <v>1</v>
      </c>
      <c r="K15343" s="37">
        <v>14007130</v>
      </c>
      <c r="L15343" s="38" t="s">
        <v>15</v>
      </c>
      <c r="M15343" s="38" t="s">
        <v>13</v>
      </c>
    </row>
    <row r="15344" spans="1:13" s="39" customFormat="1" ht="12.75" x14ac:dyDescent="0.2">
      <c r="A15344" s="33" t="s">
        <v>6547</v>
      </c>
      <c r="B15344" s="33" t="s">
        <v>571</v>
      </c>
      <c r="C15344" s="34">
        <v>10</v>
      </c>
      <c r="D15344" s="33" t="s">
        <v>12596</v>
      </c>
      <c r="E15344" s="33" t="s">
        <v>15122</v>
      </c>
      <c r="F15344" s="35">
        <v>15121500</v>
      </c>
      <c r="G15344" s="33" t="s">
        <v>466</v>
      </c>
      <c r="H15344" s="33">
        <v>4</v>
      </c>
      <c r="I15344" s="33">
        <v>7</v>
      </c>
      <c r="J15344" s="36">
        <v>10</v>
      </c>
      <c r="K15344" s="37">
        <v>240000</v>
      </c>
      <c r="L15344" s="38" t="s">
        <v>15</v>
      </c>
      <c r="M15344" s="38" t="s">
        <v>13</v>
      </c>
    </row>
    <row r="15345" spans="1:13" s="39" customFormat="1" ht="12.75" x14ac:dyDescent="0.2">
      <c r="A15345" s="33" t="s">
        <v>6547</v>
      </c>
      <c r="B15345" s="33" t="s">
        <v>571</v>
      </c>
      <c r="C15345" s="34">
        <v>10</v>
      </c>
      <c r="D15345" s="33" t="s">
        <v>12596</v>
      </c>
      <c r="E15345" s="33" t="s">
        <v>6709</v>
      </c>
      <c r="F15345" s="35">
        <v>15121501</v>
      </c>
      <c r="G15345" s="33" t="s">
        <v>466</v>
      </c>
      <c r="H15345" s="33">
        <v>4</v>
      </c>
      <c r="I15345" s="33">
        <v>7</v>
      </c>
      <c r="J15345" s="36">
        <v>1</v>
      </c>
      <c r="K15345" s="37">
        <v>1666000</v>
      </c>
      <c r="L15345" s="38" t="s">
        <v>2367</v>
      </c>
      <c r="M15345" s="38" t="s">
        <v>13</v>
      </c>
    </row>
    <row r="15346" spans="1:13" s="39" customFormat="1" ht="12.75" x14ac:dyDescent="0.2">
      <c r="A15346" s="33" t="s">
        <v>6547</v>
      </c>
      <c r="B15346" s="33" t="s">
        <v>571</v>
      </c>
      <c r="C15346" s="34">
        <v>10</v>
      </c>
      <c r="D15346" s="33" t="s">
        <v>12596</v>
      </c>
      <c r="E15346" s="33" t="s">
        <v>6710</v>
      </c>
      <c r="F15346" s="35">
        <v>15101506</v>
      </c>
      <c r="G15346" s="33" t="s">
        <v>466</v>
      </c>
      <c r="H15346" s="33">
        <v>4</v>
      </c>
      <c r="I15346" s="33">
        <v>7</v>
      </c>
      <c r="J15346" s="36">
        <v>100</v>
      </c>
      <c r="K15346" s="37">
        <v>1800000</v>
      </c>
      <c r="L15346" s="38" t="s">
        <v>2367</v>
      </c>
      <c r="M15346" s="38" t="s">
        <v>13</v>
      </c>
    </row>
    <row r="15347" spans="1:13" s="39" customFormat="1" ht="12.75" x14ac:dyDescent="0.2">
      <c r="A15347" s="33" t="s">
        <v>6547</v>
      </c>
      <c r="B15347" s="33" t="s">
        <v>571</v>
      </c>
      <c r="C15347" s="34">
        <v>10</v>
      </c>
      <c r="D15347" s="33" t="s">
        <v>12596</v>
      </c>
      <c r="E15347" s="33" t="s">
        <v>6711</v>
      </c>
      <c r="F15347" s="35">
        <v>15121900</v>
      </c>
      <c r="G15347" s="33" t="s">
        <v>466</v>
      </c>
      <c r="H15347" s="33">
        <v>4</v>
      </c>
      <c r="I15347" s="33">
        <v>7</v>
      </c>
      <c r="J15347" s="36">
        <v>15</v>
      </c>
      <c r="K15347" s="37">
        <v>750000</v>
      </c>
      <c r="L15347" s="38" t="s">
        <v>15</v>
      </c>
      <c r="M15347" s="38" t="s">
        <v>13</v>
      </c>
    </row>
    <row r="15348" spans="1:13" s="39" customFormat="1" ht="12.75" x14ac:dyDescent="0.2">
      <c r="A15348" s="33" t="s">
        <v>6547</v>
      </c>
      <c r="B15348" s="33" t="s">
        <v>571</v>
      </c>
      <c r="C15348" s="34">
        <v>10</v>
      </c>
      <c r="D15348" s="33" t="s">
        <v>12596</v>
      </c>
      <c r="E15348" s="33" t="s">
        <v>6712</v>
      </c>
      <c r="F15348" s="35">
        <v>15121900</v>
      </c>
      <c r="G15348" s="33" t="s">
        <v>466</v>
      </c>
      <c r="H15348" s="33">
        <v>4</v>
      </c>
      <c r="I15348" s="33">
        <v>7</v>
      </c>
      <c r="J15348" s="36">
        <v>3</v>
      </c>
      <c r="K15348" s="37">
        <v>150000</v>
      </c>
      <c r="L15348" s="38" t="s">
        <v>15</v>
      </c>
      <c r="M15348" s="38" t="s">
        <v>13</v>
      </c>
    </row>
    <row r="15349" spans="1:13" s="39" customFormat="1" ht="12.75" x14ac:dyDescent="0.2">
      <c r="A15349" s="33" t="s">
        <v>6547</v>
      </c>
      <c r="B15349" s="33" t="s">
        <v>571</v>
      </c>
      <c r="C15349" s="34">
        <v>10</v>
      </c>
      <c r="D15349" s="33" t="s">
        <v>12596</v>
      </c>
      <c r="E15349" s="33" t="s">
        <v>6713</v>
      </c>
      <c r="F15349" s="35">
        <v>25174004</v>
      </c>
      <c r="G15349" s="33" t="s">
        <v>466</v>
      </c>
      <c r="H15349" s="33">
        <v>4</v>
      </c>
      <c r="I15349" s="33">
        <v>7</v>
      </c>
      <c r="J15349" s="36">
        <v>8</v>
      </c>
      <c r="K15349" s="37">
        <v>432000</v>
      </c>
      <c r="L15349" s="38" t="s">
        <v>2367</v>
      </c>
      <c r="M15349" s="38" t="s">
        <v>13</v>
      </c>
    </row>
    <row r="15350" spans="1:13" s="39" customFormat="1" ht="12.75" x14ac:dyDescent="0.2">
      <c r="A15350" s="33" t="s">
        <v>6547</v>
      </c>
      <c r="B15350" s="33" t="s">
        <v>571</v>
      </c>
      <c r="C15350" s="34">
        <v>10</v>
      </c>
      <c r="D15350" s="33" t="s">
        <v>12596</v>
      </c>
      <c r="E15350" s="33" t="s">
        <v>6714</v>
      </c>
      <c r="F15350" s="35">
        <v>15121901</v>
      </c>
      <c r="G15350" s="33" t="s">
        <v>466</v>
      </c>
      <c r="H15350" s="33">
        <v>4</v>
      </c>
      <c r="I15350" s="33">
        <v>7</v>
      </c>
      <c r="J15350" s="36">
        <v>12</v>
      </c>
      <c r="K15350" s="37">
        <v>600000</v>
      </c>
      <c r="L15350" s="38" t="s">
        <v>15</v>
      </c>
      <c r="M15350" s="38" t="s">
        <v>13</v>
      </c>
    </row>
    <row r="15351" spans="1:13" s="39" customFormat="1" ht="12.75" x14ac:dyDescent="0.2">
      <c r="A15351" s="33" t="s">
        <v>6547</v>
      </c>
      <c r="B15351" s="33" t="s">
        <v>571</v>
      </c>
      <c r="C15351" s="34">
        <v>10</v>
      </c>
      <c r="D15351" s="33" t="s">
        <v>12596</v>
      </c>
      <c r="E15351" s="33" t="s">
        <v>15083</v>
      </c>
      <c r="F15351" s="35">
        <v>0</v>
      </c>
      <c r="G15351" s="33" t="s">
        <v>15071</v>
      </c>
      <c r="H15351" s="33">
        <v>1</v>
      </c>
      <c r="I15351" s="33">
        <v>6</v>
      </c>
      <c r="J15351" s="36">
        <v>1</v>
      </c>
      <c r="K15351" s="37">
        <v>1000</v>
      </c>
      <c r="L15351" s="38" t="s">
        <v>12</v>
      </c>
      <c r="M15351" s="38" t="s">
        <v>13</v>
      </c>
    </row>
    <row r="15352" spans="1:13" s="39" customFormat="1" ht="12.75" x14ac:dyDescent="0.2">
      <c r="A15352" s="33" t="s">
        <v>6547</v>
      </c>
      <c r="B15352" s="33" t="s">
        <v>611</v>
      </c>
      <c r="C15352" s="34">
        <v>10</v>
      </c>
      <c r="D15352" s="33" t="s">
        <v>108</v>
      </c>
      <c r="E15352" s="33" t="s">
        <v>6715</v>
      </c>
      <c r="F15352" s="35">
        <v>76121900</v>
      </c>
      <c r="G15352" s="33" t="s">
        <v>15071</v>
      </c>
      <c r="H15352" s="33">
        <v>5</v>
      </c>
      <c r="I15352" s="33">
        <v>5</v>
      </c>
      <c r="J15352" s="36">
        <v>1</v>
      </c>
      <c r="K15352" s="37">
        <v>2000000</v>
      </c>
      <c r="L15352" s="38" t="s">
        <v>12</v>
      </c>
      <c r="M15352" s="38" t="s">
        <v>13</v>
      </c>
    </row>
    <row r="15353" spans="1:13" s="39" customFormat="1" ht="12.75" x14ac:dyDescent="0.2">
      <c r="A15353" s="33" t="s">
        <v>6547</v>
      </c>
      <c r="B15353" s="33" t="s">
        <v>611</v>
      </c>
      <c r="C15353" s="34">
        <v>10</v>
      </c>
      <c r="D15353" s="33" t="s">
        <v>108</v>
      </c>
      <c r="E15353" s="33" t="s">
        <v>6716</v>
      </c>
      <c r="F15353" s="35">
        <v>72102103</v>
      </c>
      <c r="G15353" s="33" t="s">
        <v>15071</v>
      </c>
      <c r="H15353" s="33">
        <v>7</v>
      </c>
      <c r="I15353" s="33">
        <v>5</v>
      </c>
      <c r="J15353" s="36">
        <v>1</v>
      </c>
      <c r="K15353" s="37">
        <v>8240000</v>
      </c>
      <c r="L15353" s="38" t="s">
        <v>12</v>
      </c>
      <c r="M15353" s="38" t="s">
        <v>13</v>
      </c>
    </row>
    <row r="15354" spans="1:13" s="39" customFormat="1" ht="12.75" x14ac:dyDescent="0.2">
      <c r="A15354" s="33" t="s">
        <v>6547</v>
      </c>
      <c r="B15354" s="33" t="s">
        <v>611</v>
      </c>
      <c r="C15354" s="34">
        <v>10</v>
      </c>
      <c r="D15354" s="33" t="s">
        <v>108</v>
      </c>
      <c r="E15354" s="33" t="s">
        <v>6717</v>
      </c>
      <c r="F15354" s="35">
        <v>72102103</v>
      </c>
      <c r="G15354" s="33" t="s">
        <v>15071</v>
      </c>
      <c r="H15354" s="33">
        <v>12</v>
      </c>
      <c r="I15354" s="33">
        <v>1</v>
      </c>
      <c r="J15354" s="36">
        <v>1</v>
      </c>
      <c r="K15354" s="37">
        <v>3000000</v>
      </c>
      <c r="L15354" s="38" t="s">
        <v>12</v>
      </c>
      <c r="M15354" s="38" t="s">
        <v>13</v>
      </c>
    </row>
    <row r="15355" spans="1:13" s="39" customFormat="1" ht="12.75" x14ac:dyDescent="0.2">
      <c r="A15355" s="33" t="s">
        <v>6547</v>
      </c>
      <c r="B15355" s="33" t="s">
        <v>611</v>
      </c>
      <c r="C15355" s="34">
        <v>10</v>
      </c>
      <c r="D15355" s="33" t="s">
        <v>108</v>
      </c>
      <c r="E15355" s="33" t="s">
        <v>6718</v>
      </c>
      <c r="F15355" s="35">
        <v>72102103</v>
      </c>
      <c r="G15355" s="33" t="s">
        <v>15071</v>
      </c>
      <c r="H15355" s="33">
        <v>1</v>
      </c>
      <c r="I15355" s="33">
        <v>6</v>
      </c>
      <c r="J15355" s="36">
        <v>1</v>
      </c>
      <c r="K15355" s="37">
        <v>5600000</v>
      </c>
      <c r="L15355" s="38" t="s">
        <v>12</v>
      </c>
      <c r="M15355" s="38" t="s">
        <v>2371</v>
      </c>
    </row>
    <row r="15356" spans="1:13" s="39" customFormat="1" ht="12.75" x14ac:dyDescent="0.2">
      <c r="A15356" s="33" t="s">
        <v>6547</v>
      </c>
      <c r="B15356" s="33" t="s">
        <v>611</v>
      </c>
      <c r="C15356" s="34">
        <v>10</v>
      </c>
      <c r="D15356" s="33" t="s">
        <v>108</v>
      </c>
      <c r="E15356" s="33" t="s">
        <v>6719</v>
      </c>
      <c r="F15356" s="35">
        <v>76101501</v>
      </c>
      <c r="G15356" s="33" t="s">
        <v>15071</v>
      </c>
      <c r="H15356" s="33">
        <v>4</v>
      </c>
      <c r="I15356" s="33">
        <v>6</v>
      </c>
      <c r="J15356" s="36">
        <v>1</v>
      </c>
      <c r="K15356" s="37">
        <v>7037660</v>
      </c>
      <c r="L15356" s="38" t="s">
        <v>12</v>
      </c>
      <c r="M15356" s="38" t="s">
        <v>13</v>
      </c>
    </row>
    <row r="15357" spans="1:13" s="39" customFormat="1" ht="12.75" x14ac:dyDescent="0.2">
      <c r="A15357" s="33" t="s">
        <v>6547</v>
      </c>
      <c r="B15357" s="33" t="s">
        <v>611</v>
      </c>
      <c r="C15357" s="34">
        <v>10</v>
      </c>
      <c r="D15357" s="33" t="s">
        <v>108</v>
      </c>
      <c r="E15357" s="33" t="s">
        <v>6720</v>
      </c>
      <c r="F15357" s="35">
        <v>70171501</v>
      </c>
      <c r="G15357" s="33" t="s">
        <v>15071</v>
      </c>
      <c r="H15357" s="33">
        <v>7</v>
      </c>
      <c r="I15357" s="33">
        <v>5</v>
      </c>
      <c r="J15357" s="36">
        <v>1</v>
      </c>
      <c r="K15357" s="37">
        <v>19575500</v>
      </c>
      <c r="L15357" s="38" t="s">
        <v>12</v>
      </c>
      <c r="M15357" s="38" t="s">
        <v>13</v>
      </c>
    </row>
    <row r="15358" spans="1:13" s="39" customFormat="1" ht="12.75" x14ac:dyDescent="0.2">
      <c r="A15358" s="33" t="s">
        <v>6547</v>
      </c>
      <c r="B15358" s="33" t="s">
        <v>611</v>
      </c>
      <c r="C15358" s="34">
        <v>10</v>
      </c>
      <c r="D15358" s="33" t="s">
        <v>108</v>
      </c>
      <c r="E15358" s="33" t="s">
        <v>6721</v>
      </c>
      <c r="F15358" s="35">
        <v>70171501</v>
      </c>
      <c r="G15358" s="33" t="s">
        <v>15071</v>
      </c>
      <c r="H15358" s="33">
        <v>12</v>
      </c>
      <c r="I15358" s="33">
        <v>1</v>
      </c>
      <c r="J15358" s="36">
        <v>1</v>
      </c>
      <c r="K15358" s="37">
        <v>3500000</v>
      </c>
      <c r="L15358" s="38" t="s">
        <v>12</v>
      </c>
      <c r="M15358" s="38" t="s">
        <v>13</v>
      </c>
    </row>
    <row r="15359" spans="1:13" s="39" customFormat="1" ht="12.75" x14ac:dyDescent="0.2">
      <c r="A15359" s="33" t="s">
        <v>6547</v>
      </c>
      <c r="B15359" s="33" t="s">
        <v>611</v>
      </c>
      <c r="C15359" s="34">
        <v>10</v>
      </c>
      <c r="D15359" s="33" t="s">
        <v>108</v>
      </c>
      <c r="E15359" s="33" t="s">
        <v>6722</v>
      </c>
      <c r="F15359" s="35">
        <v>70171501</v>
      </c>
      <c r="G15359" s="33" t="s">
        <v>15071</v>
      </c>
      <c r="H15359" s="33">
        <v>1</v>
      </c>
      <c r="I15359" s="33">
        <v>6</v>
      </c>
      <c r="J15359" s="36">
        <v>1</v>
      </c>
      <c r="K15359" s="37">
        <v>15708000</v>
      </c>
      <c r="L15359" s="38" t="s">
        <v>12</v>
      </c>
      <c r="M15359" s="38" t="s">
        <v>2371</v>
      </c>
    </row>
    <row r="15360" spans="1:13" s="39" customFormat="1" ht="12.75" x14ac:dyDescent="0.2">
      <c r="A15360" s="33" t="s">
        <v>6547</v>
      </c>
      <c r="B15360" s="33" t="s">
        <v>611</v>
      </c>
      <c r="C15360" s="34">
        <v>10</v>
      </c>
      <c r="D15360" s="33" t="s">
        <v>108</v>
      </c>
      <c r="E15360" s="33" t="s">
        <v>15084</v>
      </c>
      <c r="F15360" s="35">
        <v>0</v>
      </c>
      <c r="G15360" s="33" t="s">
        <v>15071</v>
      </c>
      <c r="H15360" s="33">
        <v>1</v>
      </c>
      <c r="I15360" s="33">
        <v>6</v>
      </c>
      <c r="J15360" s="36">
        <v>1</v>
      </c>
      <c r="K15360" s="37">
        <v>100000</v>
      </c>
      <c r="L15360" s="38" t="s">
        <v>12</v>
      </c>
      <c r="M15360" s="38" t="s">
        <v>13</v>
      </c>
    </row>
    <row r="15361" spans="1:13" s="39" customFormat="1" ht="12.75" x14ac:dyDescent="0.2">
      <c r="A15361" s="33" t="s">
        <v>6547</v>
      </c>
      <c r="B15361" s="33" t="s">
        <v>611</v>
      </c>
      <c r="C15361" s="34">
        <v>10</v>
      </c>
      <c r="D15361" s="33" t="s">
        <v>108</v>
      </c>
      <c r="E15361" s="33" t="s">
        <v>15085</v>
      </c>
      <c r="F15361" s="35">
        <v>93151517</v>
      </c>
      <c r="G15361" s="33" t="s">
        <v>15071</v>
      </c>
      <c r="H15361" s="33">
        <v>8</v>
      </c>
      <c r="I15361" s="33">
        <v>1</v>
      </c>
      <c r="J15361" s="36">
        <v>1</v>
      </c>
      <c r="K15361" s="37">
        <v>2756217.61</v>
      </c>
      <c r="L15361" s="38" t="s">
        <v>12</v>
      </c>
      <c r="M15361" s="38" t="s">
        <v>13</v>
      </c>
    </row>
    <row r="15362" spans="1:13" s="39" customFormat="1" ht="12.75" x14ac:dyDescent="0.2">
      <c r="A15362" s="33" t="s">
        <v>6547</v>
      </c>
      <c r="B15362" s="33" t="s">
        <v>611</v>
      </c>
      <c r="C15362" s="34">
        <v>16</v>
      </c>
      <c r="D15362" s="33" t="s">
        <v>108</v>
      </c>
      <c r="E15362" s="33" t="s">
        <v>15085</v>
      </c>
      <c r="F15362" s="35">
        <v>93151517</v>
      </c>
      <c r="G15362" s="33" t="s">
        <v>15071</v>
      </c>
      <c r="H15362" s="33">
        <v>8</v>
      </c>
      <c r="I15362" s="33">
        <v>1</v>
      </c>
      <c r="J15362" s="36">
        <v>1</v>
      </c>
      <c r="K15362" s="37">
        <v>4360882.3899999997</v>
      </c>
      <c r="L15362" s="38" t="s">
        <v>12</v>
      </c>
      <c r="M15362" s="38" t="s">
        <v>13</v>
      </c>
    </row>
    <row r="15363" spans="1:13" s="39" customFormat="1" ht="12.75" x14ac:dyDescent="0.2">
      <c r="A15363" s="33" t="s">
        <v>6547</v>
      </c>
      <c r="B15363" s="33" t="s">
        <v>4765</v>
      </c>
      <c r="C15363" s="34">
        <v>10</v>
      </c>
      <c r="D15363" s="33" t="s">
        <v>111</v>
      </c>
      <c r="E15363" s="33" t="s">
        <v>6723</v>
      </c>
      <c r="F15363" s="35">
        <v>85121600</v>
      </c>
      <c r="G15363" s="33" t="s">
        <v>15071</v>
      </c>
      <c r="H15363" s="33">
        <v>3</v>
      </c>
      <c r="I15363" s="33">
        <v>6</v>
      </c>
      <c r="J15363" s="36">
        <v>1</v>
      </c>
      <c r="K15363" s="37">
        <v>11765000</v>
      </c>
      <c r="L15363" s="38" t="s">
        <v>12</v>
      </c>
      <c r="M15363" s="38" t="s">
        <v>13</v>
      </c>
    </row>
    <row r="15364" spans="1:13" s="39" customFormat="1" ht="12.75" x14ac:dyDescent="0.2">
      <c r="A15364" s="33" t="s">
        <v>6547</v>
      </c>
      <c r="B15364" s="33" t="s">
        <v>579</v>
      </c>
      <c r="C15364" s="34">
        <v>10</v>
      </c>
      <c r="D15364" s="33" t="s">
        <v>89</v>
      </c>
      <c r="E15364" s="33" t="s">
        <v>6724</v>
      </c>
      <c r="F15364" s="35">
        <v>12142005</v>
      </c>
      <c r="G15364" s="33" t="s">
        <v>15071</v>
      </c>
      <c r="H15364" s="33">
        <v>7</v>
      </c>
      <c r="I15364" s="33">
        <v>5</v>
      </c>
      <c r="J15364" s="36">
        <v>1</v>
      </c>
      <c r="K15364" s="37">
        <v>27965000</v>
      </c>
      <c r="L15364" s="38" t="s">
        <v>12</v>
      </c>
      <c r="M15364" s="38" t="s">
        <v>13</v>
      </c>
    </row>
    <row r="15365" spans="1:13" s="39" customFormat="1" ht="12.75" x14ac:dyDescent="0.2">
      <c r="A15365" s="33" t="s">
        <v>6547</v>
      </c>
      <c r="B15365" s="33" t="s">
        <v>579</v>
      </c>
      <c r="C15365" s="34">
        <v>10</v>
      </c>
      <c r="D15365" s="33" t="s">
        <v>89</v>
      </c>
      <c r="E15365" s="33" t="s">
        <v>6725</v>
      </c>
      <c r="F15365" s="35">
        <v>12142005</v>
      </c>
      <c r="G15365" s="33" t="s">
        <v>15071</v>
      </c>
      <c r="H15365" s="33">
        <v>12</v>
      </c>
      <c r="I15365" s="33">
        <v>1</v>
      </c>
      <c r="J15365" s="36">
        <v>1</v>
      </c>
      <c r="K15365" s="37">
        <v>3000000</v>
      </c>
      <c r="L15365" s="38" t="s">
        <v>12</v>
      </c>
      <c r="M15365" s="38" t="s">
        <v>13</v>
      </c>
    </row>
    <row r="15366" spans="1:13" s="39" customFormat="1" ht="12.75" x14ac:dyDescent="0.2">
      <c r="A15366" s="33" t="s">
        <v>6547</v>
      </c>
      <c r="B15366" s="33" t="s">
        <v>579</v>
      </c>
      <c r="C15366" s="34">
        <v>10</v>
      </c>
      <c r="D15366" s="33" t="s">
        <v>89</v>
      </c>
      <c r="E15366" s="33" t="s">
        <v>6726</v>
      </c>
      <c r="F15366" s="35">
        <v>12142005</v>
      </c>
      <c r="G15366" s="33" t="s">
        <v>15071</v>
      </c>
      <c r="H15366" s="33">
        <v>1</v>
      </c>
      <c r="I15366" s="33">
        <v>6</v>
      </c>
      <c r="J15366" s="36">
        <v>1</v>
      </c>
      <c r="K15366" s="37">
        <v>11709600</v>
      </c>
      <c r="L15366" s="38" t="s">
        <v>12</v>
      </c>
      <c r="M15366" s="38" t="s">
        <v>2371</v>
      </c>
    </row>
    <row r="15367" spans="1:13" s="39" customFormat="1" ht="12.75" x14ac:dyDescent="0.2">
      <c r="A15367" s="33" t="s">
        <v>6547</v>
      </c>
      <c r="B15367" s="33" t="s">
        <v>579</v>
      </c>
      <c r="C15367" s="34">
        <v>10</v>
      </c>
      <c r="D15367" s="33" t="s">
        <v>89</v>
      </c>
      <c r="E15367" s="33" t="s">
        <v>6727</v>
      </c>
      <c r="F15367" s="35">
        <v>41104201</v>
      </c>
      <c r="G15367" s="33" t="s">
        <v>15071</v>
      </c>
      <c r="H15367" s="33">
        <v>5</v>
      </c>
      <c r="I15367" s="33">
        <v>4</v>
      </c>
      <c r="J15367" s="36">
        <v>5</v>
      </c>
      <c r="K15367" s="37">
        <v>1845000</v>
      </c>
      <c r="L15367" s="38" t="s">
        <v>15</v>
      </c>
      <c r="M15367" s="38" t="s">
        <v>13</v>
      </c>
    </row>
    <row r="15368" spans="1:13" s="39" customFormat="1" ht="12.75" x14ac:dyDescent="0.2">
      <c r="A15368" s="33" t="s">
        <v>6547</v>
      </c>
      <c r="B15368" s="33" t="s">
        <v>579</v>
      </c>
      <c r="C15368" s="34">
        <v>10</v>
      </c>
      <c r="D15368" s="33" t="s">
        <v>89</v>
      </c>
      <c r="E15368" s="33" t="s">
        <v>2588</v>
      </c>
      <c r="F15368" s="35">
        <v>12352104</v>
      </c>
      <c r="G15368" s="33" t="s">
        <v>466</v>
      </c>
      <c r="H15368" s="33">
        <v>4</v>
      </c>
      <c r="I15368" s="33">
        <v>7</v>
      </c>
      <c r="J15368" s="36">
        <v>5</v>
      </c>
      <c r="K15368" s="37">
        <v>85000</v>
      </c>
      <c r="L15368" s="38" t="s">
        <v>2367</v>
      </c>
      <c r="M15368" s="38" t="s">
        <v>13</v>
      </c>
    </row>
    <row r="15369" spans="1:13" s="39" customFormat="1" ht="12.75" x14ac:dyDescent="0.2">
      <c r="A15369" s="33" t="s">
        <v>6547</v>
      </c>
      <c r="B15369" s="33" t="s">
        <v>579</v>
      </c>
      <c r="C15369" s="34">
        <v>10</v>
      </c>
      <c r="D15369" s="33" t="s">
        <v>89</v>
      </c>
      <c r="E15369" s="33" t="s">
        <v>2763</v>
      </c>
      <c r="F15369" s="35">
        <v>26111700</v>
      </c>
      <c r="G15369" s="33" t="s">
        <v>466</v>
      </c>
      <c r="H15369" s="33">
        <v>4</v>
      </c>
      <c r="I15369" s="33">
        <v>7</v>
      </c>
      <c r="J15369" s="36">
        <v>4</v>
      </c>
      <c r="K15369" s="37">
        <v>1520000</v>
      </c>
      <c r="L15369" s="38" t="s">
        <v>15</v>
      </c>
      <c r="M15369" s="38" t="s">
        <v>13</v>
      </c>
    </row>
    <row r="15370" spans="1:13" s="39" customFormat="1" ht="12.75" x14ac:dyDescent="0.2">
      <c r="A15370" s="33" t="s">
        <v>6547</v>
      </c>
      <c r="B15370" s="33" t="s">
        <v>579</v>
      </c>
      <c r="C15370" s="34">
        <v>10</v>
      </c>
      <c r="D15370" s="33" t="s">
        <v>89</v>
      </c>
      <c r="E15370" s="33" t="s">
        <v>6728</v>
      </c>
      <c r="F15370" s="35">
        <v>42131600</v>
      </c>
      <c r="G15370" s="33" t="s">
        <v>466</v>
      </c>
      <c r="H15370" s="33">
        <v>4</v>
      </c>
      <c r="I15370" s="33">
        <v>7</v>
      </c>
      <c r="J15370" s="36">
        <v>10</v>
      </c>
      <c r="K15370" s="37">
        <v>600000</v>
      </c>
      <c r="L15370" s="38" t="s">
        <v>15</v>
      </c>
      <c r="M15370" s="38" t="s">
        <v>13</v>
      </c>
    </row>
    <row r="15371" spans="1:13" s="39" customFormat="1" ht="12.75" x14ac:dyDescent="0.2">
      <c r="A15371" s="33" t="s">
        <v>6547</v>
      </c>
      <c r="B15371" s="33" t="s">
        <v>579</v>
      </c>
      <c r="C15371" s="34">
        <v>10</v>
      </c>
      <c r="D15371" s="33" t="s">
        <v>89</v>
      </c>
      <c r="E15371" s="33" t="s">
        <v>6729</v>
      </c>
      <c r="F15371" s="35">
        <v>41104201</v>
      </c>
      <c r="G15371" s="33" t="s">
        <v>15071</v>
      </c>
      <c r="H15371" s="33">
        <v>5</v>
      </c>
      <c r="I15371" s="33">
        <v>4</v>
      </c>
      <c r="J15371" s="36">
        <v>5</v>
      </c>
      <c r="K15371" s="37">
        <v>700000</v>
      </c>
      <c r="L15371" s="38" t="s">
        <v>3313</v>
      </c>
      <c r="M15371" s="38" t="s">
        <v>13</v>
      </c>
    </row>
    <row r="15372" spans="1:13" s="39" customFormat="1" ht="12.75" x14ac:dyDescent="0.2">
      <c r="A15372" s="33" t="s">
        <v>6547</v>
      </c>
      <c r="B15372" s="33" t="s">
        <v>579</v>
      </c>
      <c r="C15372" s="34">
        <v>10</v>
      </c>
      <c r="D15372" s="33" t="s">
        <v>89</v>
      </c>
      <c r="E15372" s="33" t="s">
        <v>6730</v>
      </c>
      <c r="F15372" s="35">
        <v>41104201</v>
      </c>
      <c r="G15372" s="33" t="s">
        <v>15071</v>
      </c>
      <c r="H15372" s="33">
        <v>5</v>
      </c>
      <c r="I15372" s="33">
        <v>4</v>
      </c>
      <c r="J15372" s="36">
        <v>30</v>
      </c>
      <c r="K15372" s="37">
        <v>22800000</v>
      </c>
      <c r="L15372" s="38" t="s">
        <v>15</v>
      </c>
      <c r="M15372" s="38" t="s">
        <v>13</v>
      </c>
    </row>
    <row r="15373" spans="1:13" s="39" customFormat="1" ht="12.75" x14ac:dyDescent="0.2">
      <c r="A15373" s="33" t="s">
        <v>6547</v>
      </c>
      <c r="B15373" s="33" t="s">
        <v>579</v>
      </c>
      <c r="C15373" s="34">
        <v>10</v>
      </c>
      <c r="D15373" s="33" t="s">
        <v>89</v>
      </c>
      <c r="E15373" s="33" t="s">
        <v>6731</v>
      </c>
      <c r="F15373" s="35">
        <v>41104201</v>
      </c>
      <c r="G15373" s="33" t="s">
        <v>15071</v>
      </c>
      <c r="H15373" s="33">
        <v>5</v>
      </c>
      <c r="I15373" s="33">
        <v>4</v>
      </c>
      <c r="J15373" s="36">
        <v>13</v>
      </c>
      <c r="K15373" s="37">
        <v>9347000</v>
      </c>
      <c r="L15373" s="38" t="s">
        <v>15</v>
      </c>
      <c r="M15373" s="38" t="s">
        <v>13</v>
      </c>
    </row>
    <row r="15374" spans="1:13" s="39" customFormat="1" ht="12.75" x14ac:dyDescent="0.2">
      <c r="A15374" s="33" t="s">
        <v>6547</v>
      </c>
      <c r="B15374" s="33" t="s">
        <v>579</v>
      </c>
      <c r="C15374" s="34">
        <v>10</v>
      </c>
      <c r="D15374" s="33" t="s">
        <v>89</v>
      </c>
      <c r="E15374" s="33" t="s">
        <v>2589</v>
      </c>
      <c r="F15374" s="35">
        <v>12141901</v>
      </c>
      <c r="G15374" s="33" t="s">
        <v>466</v>
      </c>
      <c r="H15374" s="33">
        <v>4</v>
      </c>
      <c r="I15374" s="33">
        <v>7</v>
      </c>
      <c r="J15374" s="36">
        <v>15</v>
      </c>
      <c r="K15374" s="37">
        <v>75000</v>
      </c>
      <c r="L15374" s="38" t="s">
        <v>15</v>
      </c>
      <c r="M15374" s="38" t="s">
        <v>13</v>
      </c>
    </row>
    <row r="15375" spans="1:13" s="39" customFormat="1" ht="12.75" x14ac:dyDescent="0.2">
      <c r="A15375" s="33" t="s">
        <v>6547</v>
      </c>
      <c r="B15375" s="33" t="s">
        <v>579</v>
      </c>
      <c r="C15375" s="34">
        <v>10</v>
      </c>
      <c r="D15375" s="33" t="s">
        <v>89</v>
      </c>
      <c r="E15375" s="33" t="s">
        <v>6732</v>
      </c>
      <c r="F15375" s="35">
        <v>41104201</v>
      </c>
      <c r="G15375" s="33" t="s">
        <v>15071</v>
      </c>
      <c r="H15375" s="33">
        <v>5</v>
      </c>
      <c r="I15375" s="33">
        <v>4</v>
      </c>
      <c r="J15375" s="36">
        <v>10</v>
      </c>
      <c r="K15375" s="37">
        <v>1050000</v>
      </c>
      <c r="L15375" s="38" t="s">
        <v>15</v>
      </c>
      <c r="M15375" s="38" t="s">
        <v>13</v>
      </c>
    </row>
    <row r="15376" spans="1:13" s="39" customFormat="1" ht="12.75" x14ac:dyDescent="0.2">
      <c r="A15376" s="33" t="s">
        <v>6547</v>
      </c>
      <c r="B15376" s="33" t="s">
        <v>579</v>
      </c>
      <c r="C15376" s="34">
        <v>10</v>
      </c>
      <c r="D15376" s="33" t="s">
        <v>89</v>
      </c>
      <c r="E15376" s="33" t="s">
        <v>6733</v>
      </c>
      <c r="F15376" s="35">
        <v>42131600</v>
      </c>
      <c r="G15376" s="33" t="s">
        <v>466</v>
      </c>
      <c r="H15376" s="33">
        <v>4</v>
      </c>
      <c r="I15376" s="33">
        <v>7</v>
      </c>
      <c r="J15376" s="36">
        <v>5</v>
      </c>
      <c r="K15376" s="37">
        <v>445000</v>
      </c>
      <c r="L15376" s="38" t="s">
        <v>15</v>
      </c>
      <c r="M15376" s="38" t="s">
        <v>13</v>
      </c>
    </row>
    <row r="15377" spans="1:13" s="39" customFormat="1" ht="12.75" x14ac:dyDescent="0.2">
      <c r="A15377" s="33" t="s">
        <v>6547</v>
      </c>
      <c r="B15377" s="33" t="s">
        <v>579</v>
      </c>
      <c r="C15377" s="34">
        <v>10</v>
      </c>
      <c r="D15377" s="33" t="s">
        <v>89</v>
      </c>
      <c r="E15377" s="33" t="s">
        <v>15123</v>
      </c>
      <c r="F15377" s="35">
        <v>42131600</v>
      </c>
      <c r="G15377" s="33" t="s">
        <v>466</v>
      </c>
      <c r="H15377" s="33">
        <v>4</v>
      </c>
      <c r="I15377" s="33">
        <v>7</v>
      </c>
      <c r="J15377" s="36">
        <v>15</v>
      </c>
      <c r="K15377" s="37">
        <v>750000</v>
      </c>
      <c r="L15377" s="38" t="s">
        <v>15</v>
      </c>
      <c r="M15377" s="38" t="s">
        <v>13</v>
      </c>
    </row>
    <row r="15378" spans="1:13" s="39" customFormat="1" ht="12.75" x14ac:dyDescent="0.2">
      <c r="A15378" s="33" t="s">
        <v>6547</v>
      </c>
      <c r="B15378" s="33" t="s">
        <v>579</v>
      </c>
      <c r="C15378" s="34">
        <v>10</v>
      </c>
      <c r="D15378" s="33" t="s">
        <v>89</v>
      </c>
      <c r="E15378" s="33" t="s">
        <v>6734</v>
      </c>
      <c r="F15378" s="35">
        <v>15111505</v>
      </c>
      <c r="G15378" s="33" t="s">
        <v>466</v>
      </c>
      <c r="H15378" s="33">
        <v>5</v>
      </c>
      <c r="I15378" s="33">
        <v>6</v>
      </c>
      <c r="J15378" s="36">
        <v>4</v>
      </c>
      <c r="K15378" s="37">
        <v>162571.48000000001</v>
      </c>
      <c r="L15378" s="38" t="s">
        <v>15</v>
      </c>
      <c r="M15378" s="38" t="s">
        <v>13</v>
      </c>
    </row>
    <row r="15379" spans="1:13" s="39" customFormat="1" ht="12.75" x14ac:dyDescent="0.2">
      <c r="A15379" s="33" t="s">
        <v>6547</v>
      </c>
      <c r="B15379" s="33" t="s">
        <v>579</v>
      </c>
      <c r="C15379" s="34">
        <v>10</v>
      </c>
      <c r="D15379" s="33" t="s">
        <v>89</v>
      </c>
      <c r="E15379" s="33" t="s">
        <v>6735</v>
      </c>
      <c r="F15379" s="35">
        <v>24131513</v>
      </c>
      <c r="G15379" s="33" t="s">
        <v>466</v>
      </c>
      <c r="H15379" s="33">
        <v>5</v>
      </c>
      <c r="I15379" s="33">
        <v>6</v>
      </c>
      <c r="J15379" s="36">
        <v>2</v>
      </c>
      <c r="K15379" s="37">
        <v>705708.88</v>
      </c>
      <c r="L15379" s="38" t="s">
        <v>15</v>
      </c>
      <c r="M15379" s="38" t="s">
        <v>13</v>
      </c>
    </row>
    <row r="15380" spans="1:13" s="39" customFormat="1" ht="12.75" x14ac:dyDescent="0.2">
      <c r="A15380" s="33" t="s">
        <v>6547</v>
      </c>
      <c r="B15380" s="33" t="s">
        <v>579</v>
      </c>
      <c r="C15380" s="34">
        <v>10</v>
      </c>
      <c r="D15380" s="33" t="s">
        <v>89</v>
      </c>
      <c r="E15380" s="33" t="s">
        <v>6736</v>
      </c>
      <c r="F15380" s="35">
        <v>24131513</v>
      </c>
      <c r="G15380" s="33" t="s">
        <v>466</v>
      </c>
      <c r="H15380" s="33">
        <v>5</v>
      </c>
      <c r="I15380" s="33">
        <v>6</v>
      </c>
      <c r="J15380" s="36">
        <v>2</v>
      </c>
      <c r="K15380" s="37">
        <v>705379.36</v>
      </c>
      <c r="L15380" s="38" t="s">
        <v>15</v>
      </c>
      <c r="M15380" s="38" t="s">
        <v>13</v>
      </c>
    </row>
    <row r="15381" spans="1:13" s="39" customFormat="1" ht="12.75" x14ac:dyDescent="0.2">
      <c r="A15381" s="33" t="s">
        <v>6547</v>
      </c>
      <c r="B15381" s="33" t="s">
        <v>579</v>
      </c>
      <c r="C15381" s="34">
        <v>10</v>
      </c>
      <c r="D15381" s="33" t="s">
        <v>89</v>
      </c>
      <c r="E15381" s="33" t="s">
        <v>6737</v>
      </c>
      <c r="F15381" s="35">
        <v>24131513</v>
      </c>
      <c r="G15381" s="33" t="s">
        <v>466</v>
      </c>
      <c r="H15381" s="33">
        <v>5</v>
      </c>
      <c r="I15381" s="33">
        <v>6</v>
      </c>
      <c r="J15381" s="36">
        <v>3</v>
      </c>
      <c r="K15381" s="37">
        <v>1060561.1400000001</v>
      </c>
      <c r="L15381" s="38" t="s">
        <v>15</v>
      </c>
      <c r="M15381" s="38" t="s">
        <v>13</v>
      </c>
    </row>
    <row r="15382" spans="1:13" s="39" customFormat="1" ht="12.75" x14ac:dyDescent="0.2">
      <c r="A15382" s="33" t="s">
        <v>6547</v>
      </c>
      <c r="B15382" s="33" t="s">
        <v>579</v>
      </c>
      <c r="C15382" s="34">
        <v>10</v>
      </c>
      <c r="D15382" s="33" t="s">
        <v>89</v>
      </c>
      <c r="E15382" s="33" t="s">
        <v>1060</v>
      </c>
      <c r="F15382" s="35">
        <v>12141903</v>
      </c>
      <c r="G15382" s="33" t="s">
        <v>466</v>
      </c>
      <c r="H15382" s="33">
        <v>4</v>
      </c>
      <c r="I15382" s="33">
        <v>7</v>
      </c>
      <c r="J15382" s="36">
        <v>100</v>
      </c>
      <c r="K15382" s="37">
        <v>1190000</v>
      </c>
      <c r="L15382" s="38" t="s">
        <v>2368</v>
      </c>
      <c r="M15382" s="38" t="s">
        <v>13</v>
      </c>
    </row>
    <row r="15383" spans="1:13" s="39" customFormat="1" ht="12.75" x14ac:dyDescent="0.2">
      <c r="A15383" s="33" t="s">
        <v>6547</v>
      </c>
      <c r="B15383" s="33" t="s">
        <v>579</v>
      </c>
      <c r="C15383" s="34">
        <v>10</v>
      </c>
      <c r="D15383" s="33" t="s">
        <v>89</v>
      </c>
      <c r="E15383" s="33" t="s">
        <v>6738</v>
      </c>
      <c r="F15383" s="35" t="s">
        <v>6739</v>
      </c>
      <c r="G15383" s="33" t="s">
        <v>466</v>
      </c>
      <c r="H15383" s="33">
        <v>4</v>
      </c>
      <c r="I15383" s="33">
        <v>7</v>
      </c>
      <c r="J15383" s="36">
        <v>6</v>
      </c>
      <c r="K15383" s="37">
        <v>60000</v>
      </c>
      <c r="L15383" s="38" t="s">
        <v>15</v>
      </c>
      <c r="M15383" s="38" t="s">
        <v>13</v>
      </c>
    </row>
    <row r="15384" spans="1:13" s="39" customFormat="1" ht="12.75" x14ac:dyDescent="0.2">
      <c r="A15384" s="33" t="s">
        <v>6547</v>
      </c>
      <c r="B15384" s="33" t="s">
        <v>579</v>
      </c>
      <c r="C15384" s="34">
        <v>10</v>
      </c>
      <c r="D15384" s="33" t="s">
        <v>89</v>
      </c>
      <c r="E15384" s="33" t="s">
        <v>6740</v>
      </c>
      <c r="F15384" s="35">
        <v>12141904</v>
      </c>
      <c r="G15384" s="33" t="s">
        <v>466</v>
      </c>
      <c r="H15384" s="33">
        <v>4</v>
      </c>
      <c r="I15384" s="33">
        <v>7</v>
      </c>
      <c r="J15384" s="36">
        <v>100</v>
      </c>
      <c r="K15384" s="37">
        <v>892500</v>
      </c>
      <c r="L15384" s="38" t="s">
        <v>2368</v>
      </c>
      <c r="M15384" s="38" t="s">
        <v>13</v>
      </c>
    </row>
    <row r="15385" spans="1:13" s="39" customFormat="1" ht="12.75" x14ac:dyDescent="0.2">
      <c r="A15385" s="33" t="s">
        <v>6547</v>
      </c>
      <c r="B15385" s="33" t="s">
        <v>579</v>
      </c>
      <c r="C15385" s="34">
        <v>10</v>
      </c>
      <c r="D15385" s="33" t="s">
        <v>89</v>
      </c>
      <c r="E15385" s="33" t="s">
        <v>4938</v>
      </c>
      <c r="F15385" s="35">
        <v>41104201</v>
      </c>
      <c r="G15385" s="33" t="s">
        <v>15071</v>
      </c>
      <c r="H15385" s="33">
        <v>5</v>
      </c>
      <c r="I15385" s="33">
        <v>4</v>
      </c>
      <c r="J15385" s="36">
        <v>3</v>
      </c>
      <c r="K15385" s="37">
        <v>1740000</v>
      </c>
      <c r="L15385" s="38" t="s">
        <v>15</v>
      </c>
      <c r="M15385" s="38" t="s">
        <v>13</v>
      </c>
    </row>
    <row r="15386" spans="1:13" s="39" customFormat="1" ht="12.75" x14ac:dyDescent="0.2">
      <c r="A15386" s="33" t="s">
        <v>6547</v>
      </c>
      <c r="B15386" s="33" t="s">
        <v>579</v>
      </c>
      <c r="C15386" s="34">
        <v>10</v>
      </c>
      <c r="D15386" s="33" t="s">
        <v>89</v>
      </c>
      <c r="E15386" s="33" t="s">
        <v>6741</v>
      </c>
      <c r="F15386" s="35" t="s">
        <v>6739</v>
      </c>
      <c r="G15386" s="33" t="s">
        <v>466</v>
      </c>
      <c r="H15386" s="33">
        <v>4</v>
      </c>
      <c r="I15386" s="33">
        <v>7</v>
      </c>
      <c r="J15386" s="36">
        <v>6</v>
      </c>
      <c r="K15386" s="37">
        <v>60000</v>
      </c>
      <c r="L15386" s="38" t="s">
        <v>15</v>
      </c>
      <c r="M15386" s="38" t="s">
        <v>13</v>
      </c>
    </row>
    <row r="15387" spans="1:13" s="39" customFormat="1" ht="12.75" x14ac:dyDescent="0.2">
      <c r="A15387" s="33" t="s">
        <v>6547</v>
      </c>
      <c r="B15387" s="33" t="s">
        <v>579</v>
      </c>
      <c r="C15387" s="34">
        <v>10</v>
      </c>
      <c r="D15387" s="33" t="s">
        <v>89</v>
      </c>
      <c r="E15387" s="33" t="s">
        <v>6742</v>
      </c>
      <c r="F15387" s="35">
        <v>41104201</v>
      </c>
      <c r="G15387" s="33" t="s">
        <v>15071</v>
      </c>
      <c r="H15387" s="33">
        <v>5</v>
      </c>
      <c r="I15387" s="33">
        <v>4</v>
      </c>
      <c r="J15387" s="36">
        <v>1</v>
      </c>
      <c r="K15387" s="37">
        <v>820000</v>
      </c>
      <c r="L15387" s="38" t="s">
        <v>15</v>
      </c>
      <c r="M15387" s="38" t="s">
        <v>13</v>
      </c>
    </row>
    <row r="15388" spans="1:13" s="39" customFormat="1" ht="12.75" x14ac:dyDescent="0.2">
      <c r="A15388" s="33" t="s">
        <v>6547</v>
      </c>
      <c r="B15388" s="33" t="s">
        <v>579</v>
      </c>
      <c r="C15388" s="34">
        <v>10</v>
      </c>
      <c r="D15388" s="33" t="s">
        <v>89</v>
      </c>
      <c r="E15388" s="33" t="s">
        <v>6743</v>
      </c>
      <c r="F15388" s="35">
        <v>41104201</v>
      </c>
      <c r="G15388" s="33" t="s">
        <v>15071</v>
      </c>
      <c r="H15388" s="33">
        <v>5</v>
      </c>
      <c r="I15388" s="33">
        <v>4</v>
      </c>
      <c r="J15388" s="36">
        <v>2</v>
      </c>
      <c r="K15388" s="37">
        <v>220000</v>
      </c>
      <c r="L15388" s="38" t="s">
        <v>15</v>
      </c>
      <c r="M15388" s="38" t="s">
        <v>13</v>
      </c>
    </row>
    <row r="15389" spans="1:13" s="39" customFormat="1" ht="12.75" x14ac:dyDescent="0.2">
      <c r="A15389" s="33" t="s">
        <v>6547</v>
      </c>
      <c r="B15389" s="33" t="s">
        <v>579</v>
      </c>
      <c r="C15389" s="34">
        <v>10</v>
      </c>
      <c r="D15389" s="33" t="s">
        <v>89</v>
      </c>
      <c r="E15389" s="33" t="s">
        <v>6744</v>
      </c>
      <c r="F15389" s="35">
        <v>41104201</v>
      </c>
      <c r="G15389" s="33" t="s">
        <v>15071</v>
      </c>
      <c r="H15389" s="33">
        <v>5</v>
      </c>
      <c r="I15389" s="33">
        <v>4</v>
      </c>
      <c r="J15389" s="36">
        <v>1</v>
      </c>
      <c r="K15389" s="37">
        <v>45000</v>
      </c>
      <c r="L15389" s="38" t="s">
        <v>15</v>
      </c>
      <c r="M15389" s="38" t="s">
        <v>13</v>
      </c>
    </row>
    <row r="15390" spans="1:13" s="39" customFormat="1" ht="12.75" x14ac:dyDescent="0.2">
      <c r="A15390" s="33" t="s">
        <v>6547</v>
      </c>
      <c r="B15390" s="33" t="s">
        <v>579</v>
      </c>
      <c r="C15390" s="34">
        <v>10</v>
      </c>
      <c r="D15390" s="33" t="s">
        <v>89</v>
      </c>
      <c r="E15390" s="33" t="s">
        <v>6745</v>
      </c>
      <c r="F15390" s="35">
        <v>41104201</v>
      </c>
      <c r="G15390" s="33" t="s">
        <v>15071</v>
      </c>
      <c r="H15390" s="33">
        <v>5</v>
      </c>
      <c r="I15390" s="33">
        <v>4</v>
      </c>
      <c r="J15390" s="36">
        <v>1</v>
      </c>
      <c r="K15390" s="37">
        <v>45000</v>
      </c>
      <c r="L15390" s="38" t="s">
        <v>15</v>
      </c>
      <c r="M15390" s="38" t="s">
        <v>13</v>
      </c>
    </row>
    <row r="15391" spans="1:13" s="39" customFormat="1" ht="12.75" x14ac:dyDescent="0.2">
      <c r="A15391" s="33" t="s">
        <v>6547</v>
      </c>
      <c r="B15391" s="33" t="s">
        <v>579</v>
      </c>
      <c r="C15391" s="34">
        <v>10</v>
      </c>
      <c r="D15391" s="33" t="s">
        <v>89</v>
      </c>
      <c r="E15391" s="33" t="s">
        <v>6746</v>
      </c>
      <c r="F15391" s="35">
        <v>41104201</v>
      </c>
      <c r="G15391" s="33" t="s">
        <v>15071</v>
      </c>
      <c r="H15391" s="33">
        <v>5</v>
      </c>
      <c r="I15391" s="33">
        <v>4</v>
      </c>
      <c r="J15391" s="36">
        <v>1</v>
      </c>
      <c r="K15391" s="37">
        <v>900000</v>
      </c>
      <c r="L15391" s="38" t="s">
        <v>15</v>
      </c>
      <c r="M15391" s="38" t="s">
        <v>13</v>
      </c>
    </row>
    <row r="15392" spans="1:13" s="39" customFormat="1" ht="12.75" x14ac:dyDescent="0.2">
      <c r="A15392" s="33" t="s">
        <v>6547</v>
      </c>
      <c r="B15392" s="33" t="s">
        <v>579</v>
      </c>
      <c r="C15392" s="34">
        <v>10</v>
      </c>
      <c r="D15392" s="33" t="s">
        <v>89</v>
      </c>
      <c r="E15392" s="33" t="s">
        <v>2714</v>
      </c>
      <c r="F15392" s="35">
        <v>31211604</v>
      </c>
      <c r="G15392" s="33" t="s">
        <v>466</v>
      </c>
      <c r="H15392" s="33">
        <v>4</v>
      </c>
      <c r="I15392" s="33">
        <v>7</v>
      </c>
      <c r="J15392" s="36">
        <v>5</v>
      </c>
      <c r="K15392" s="37">
        <v>110000</v>
      </c>
      <c r="L15392" s="38" t="s">
        <v>2367</v>
      </c>
      <c r="M15392" s="38" t="s">
        <v>13</v>
      </c>
    </row>
    <row r="15393" spans="1:13" s="39" customFormat="1" ht="12.75" x14ac:dyDescent="0.2">
      <c r="A15393" s="33" t="s">
        <v>6547</v>
      </c>
      <c r="B15393" s="33" t="s">
        <v>580</v>
      </c>
      <c r="C15393" s="34">
        <v>10</v>
      </c>
      <c r="D15393" s="33" t="s">
        <v>42</v>
      </c>
      <c r="E15393" s="33" t="s">
        <v>6747</v>
      </c>
      <c r="F15393" s="35">
        <v>44111515</v>
      </c>
      <c r="G15393" s="33" t="s">
        <v>15071</v>
      </c>
      <c r="H15393" s="33">
        <v>2</v>
      </c>
      <c r="I15393" s="33">
        <v>1</v>
      </c>
      <c r="J15393" s="36">
        <v>700</v>
      </c>
      <c r="K15393" s="37">
        <v>1504300</v>
      </c>
      <c r="L15393" s="38" t="s">
        <v>15</v>
      </c>
      <c r="M15393" s="38" t="s">
        <v>13</v>
      </c>
    </row>
    <row r="15394" spans="1:13" s="39" customFormat="1" ht="12.75" x14ac:dyDescent="0.2">
      <c r="A15394" s="33" t="s">
        <v>6547</v>
      </c>
      <c r="B15394" s="33" t="s">
        <v>580</v>
      </c>
      <c r="C15394" s="34">
        <v>10</v>
      </c>
      <c r="D15394" s="33" t="s">
        <v>42</v>
      </c>
      <c r="E15394" s="33" t="s">
        <v>6748</v>
      </c>
      <c r="F15394" s="35">
        <v>44122003</v>
      </c>
      <c r="G15394" s="33" t="s">
        <v>15071</v>
      </c>
      <c r="H15394" s="33">
        <v>2</v>
      </c>
      <c r="I15394" s="33">
        <v>1</v>
      </c>
      <c r="J15394" s="36">
        <v>2000</v>
      </c>
      <c r="K15394" s="37">
        <v>2000000</v>
      </c>
      <c r="L15394" s="38" t="s">
        <v>15</v>
      </c>
      <c r="M15394" s="38" t="s">
        <v>13</v>
      </c>
    </row>
    <row r="15395" spans="1:13" s="39" customFormat="1" ht="12.75" x14ac:dyDescent="0.2">
      <c r="A15395" s="33" t="s">
        <v>6547</v>
      </c>
      <c r="B15395" s="33" t="s">
        <v>580</v>
      </c>
      <c r="C15395" s="34">
        <v>16</v>
      </c>
      <c r="D15395" s="33" t="s">
        <v>42</v>
      </c>
      <c r="E15395" s="33" t="s">
        <v>6749</v>
      </c>
      <c r="F15395" s="35">
        <v>44103112</v>
      </c>
      <c r="G15395" s="33" t="s">
        <v>15071</v>
      </c>
      <c r="H15395" s="33">
        <v>3</v>
      </c>
      <c r="I15395" s="33">
        <v>3</v>
      </c>
      <c r="J15395" s="36">
        <v>3</v>
      </c>
      <c r="K15395" s="37">
        <v>1035300</v>
      </c>
      <c r="L15395" s="38" t="s">
        <v>15</v>
      </c>
      <c r="M15395" s="38" t="s">
        <v>13</v>
      </c>
    </row>
    <row r="15396" spans="1:13" s="39" customFormat="1" ht="12.75" x14ac:dyDescent="0.2">
      <c r="A15396" s="33" t="s">
        <v>6547</v>
      </c>
      <c r="B15396" s="33" t="s">
        <v>580</v>
      </c>
      <c r="C15396" s="34">
        <v>16</v>
      </c>
      <c r="D15396" s="33" t="s">
        <v>42</v>
      </c>
      <c r="E15396" s="33" t="s">
        <v>6750</v>
      </c>
      <c r="F15396" s="35">
        <v>44103112</v>
      </c>
      <c r="G15396" s="33" t="s">
        <v>15071</v>
      </c>
      <c r="H15396" s="33">
        <v>3</v>
      </c>
      <c r="I15396" s="33">
        <v>3</v>
      </c>
      <c r="J15396" s="36">
        <v>3</v>
      </c>
      <c r="K15396" s="37">
        <v>1035300</v>
      </c>
      <c r="L15396" s="38" t="s">
        <v>15</v>
      </c>
      <c r="M15396" s="38" t="s">
        <v>13</v>
      </c>
    </row>
    <row r="15397" spans="1:13" s="39" customFormat="1" ht="12.75" x14ac:dyDescent="0.2">
      <c r="A15397" s="33" t="s">
        <v>6547</v>
      </c>
      <c r="B15397" s="33" t="s">
        <v>580</v>
      </c>
      <c r="C15397" s="34">
        <v>10</v>
      </c>
      <c r="D15397" s="33" t="s">
        <v>42</v>
      </c>
      <c r="E15397" s="33" t="s">
        <v>6751</v>
      </c>
      <c r="F15397" s="35">
        <v>44122016</v>
      </c>
      <c r="G15397" s="33" t="s">
        <v>15071</v>
      </c>
      <c r="H15397" s="33">
        <v>2</v>
      </c>
      <c r="I15397" s="33">
        <v>1</v>
      </c>
      <c r="J15397" s="36">
        <v>2000</v>
      </c>
      <c r="K15397" s="37">
        <v>400000</v>
      </c>
      <c r="L15397" s="38" t="s">
        <v>15</v>
      </c>
      <c r="M15397" s="38" t="s">
        <v>13</v>
      </c>
    </row>
    <row r="15398" spans="1:13" s="39" customFormat="1" ht="12.75" x14ac:dyDescent="0.2">
      <c r="A15398" s="33" t="s">
        <v>6547</v>
      </c>
      <c r="B15398" s="33" t="s">
        <v>580</v>
      </c>
      <c r="C15398" s="34">
        <v>16</v>
      </c>
      <c r="D15398" s="33" t="s">
        <v>42</v>
      </c>
      <c r="E15398" s="33" t="s">
        <v>6752</v>
      </c>
      <c r="F15398" s="35">
        <v>14111815</v>
      </c>
      <c r="G15398" s="33" t="s">
        <v>15071</v>
      </c>
      <c r="H15398" s="33">
        <v>3</v>
      </c>
      <c r="I15398" s="33">
        <v>3</v>
      </c>
      <c r="J15398" s="36">
        <v>250</v>
      </c>
      <c r="K15398" s="37">
        <v>2957447.5</v>
      </c>
      <c r="L15398" s="38" t="s">
        <v>15</v>
      </c>
      <c r="M15398" s="38" t="s">
        <v>13</v>
      </c>
    </row>
    <row r="15399" spans="1:13" s="39" customFormat="1" ht="12.75" x14ac:dyDescent="0.2">
      <c r="A15399" s="33" t="s">
        <v>6547</v>
      </c>
      <c r="B15399" s="33" t="s">
        <v>580</v>
      </c>
      <c r="C15399" s="34">
        <v>16</v>
      </c>
      <c r="D15399" s="33" t="s">
        <v>42</v>
      </c>
      <c r="E15399" s="33" t="s">
        <v>6753</v>
      </c>
      <c r="F15399" s="35">
        <v>14111815</v>
      </c>
      <c r="G15399" s="33" t="s">
        <v>15071</v>
      </c>
      <c r="H15399" s="33">
        <v>3</v>
      </c>
      <c r="I15399" s="33">
        <v>3</v>
      </c>
      <c r="J15399" s="36">
        <v>250</v>
      </c>
      <c r="K15399" s="37">
        <v>929985</v>
      </c>
      <c r="L15399" s="38" t="s">
        <v>15</v>
      </c>
      <c r="M15399" s="38" t="s">
        <v>13</v>
      </c>
    </row>
    <row r="15400" spans="1:13" s="39" customFormat="1" ht="12.75" x14ac:dyDescent="0.2">
      <c r="A15400" s="33" t="s">
        <v>6547</v>
      </c>
      <c r="B15400" s="33" t="s">
        <v>580</v>
      </c>
      <c r="C15400" s="34">
        <v>10</v>
      </c>
      <c r="D15400" s="33" t="s">
        <v>42</v>
      </c>
      <c r="E15400" s="33" t="s">
        <v>6754</v>
      </c>
      <c r="F15400" s="35">
        <v>44103103</v>
      </c>
      <c r="G15400" s="33" t="s">
        <v>15071</v>
      </c>
      <c r="H15400" s="33">
        <v>3</v>
      </c>
      <c r="I15400" s="33">
        <v>3</v>
      </c>
      <c r="J15400" s="36">
        <v>490</v>
      </c>
      <c r="K15400" s="37">
        <v>15160600</v>
      </c>
      <c r="L15400" s="38" t="s">
        <v>15</v>
      </c>
      <c r="M15400" s="38" t="s">
        <v>13</v>
      </c>
    </row>
    <row r="15401" spans="1:13" s="39" customFormat="1" ht="12.75" x14ac:dyDescent="0.2">
      <c r="A15401" s="33" t="s">
        <v>6547</v>
      </c>
      <c r="B15401" s="33" t="s">
        <v>580</v>
      </c>
      <c r="C15401" s="34">
        <v>10</v>
      </c>
      <c r="D15401" s="33" t="s">
        <v>42</v>
      </c>
      <c r="E15401" s="33" t="s">
        <v>15124</v>
      </c>
      <c r="F15401" s="35">
        <v>44103103</v>
      </c>
      <c r="G15401" s="33" t="s">
        <v>15071</v>
      </c>
      <c r="H15401" s="33">
        <v>3</v>
      </c>
      <c r="I15401" s="33">
        <v>3</v>
      </c>
      <c r="J15401" s="36">
        <v>4</v>
      </c>
      <c r="K15401" s="37">
        <v>1309000</v>
      </c>
      <c r="L15401" s="38" t="s">
        <v>15</v>
      </c>
      <c r="M15401" s="38" t="s">
        <v>13</v>
      </c>
    </row>
    <row r="15402" spans="1:13" s="39" customFormat="1" ht="12.75" x14ac:dyDescent="0.2">
      <c r="A15402" s="33" t="s">
        <v>6547</v>
      </c>
      <c r="B15402" s="33" t="s">
        <v>580</v>
      </c>
      <c r="C15402" s="34">
        <v>10</v>
      </c>
      <c r="D15402" s="33" t="s">
        <v>42</v>
      </c>
      <c r="E15402" s="33" t="s">
        <v>6755</v>
      </c>
      <c r="F15402" s="35">
        <v>44103103</v>
      </c>
      <c r="G15402" s="33" t="s">
        <v>15071</v>
      </c>
      <c r="H15402" s="33">
        <v>3</v>
      </c>
      <c r="I15402" s="33">
        <v>3</v>
      </c>
      <c r="J15402" s="36">
        <v>6</v>
      </c>
      <c r="K15402" s="37">
        <v>2463300</v>
      </c>
      <c r="L15402" s="38" t="s">
        <v>15</v>
      </c>
      <c r="M15402" s="38" t="s">
        <v>13</v>
      </c>
    </row>
    <row r="15403" spans="1:13" s="39" customFormat="1" ht="12.75" x14ac:dyDescent="0.2">
      <c r="A15403" s="33" t="s">
        <v>6547</v>
      </c>
      <c r="B15403" s="33" t="s">
        <v>580</v>
      </c>
      <c r="C15403" s="34">
        <v>10</v>
      </c>
      <c r="D15403" s="33" t="s">
        <v>42</v>
      </c>
      <c r="E15403" s="33" t="s">
        <v>15125</v>
      </c>
      <c r="F15403" s="35">
        <v>44103103</v>
      </c>
      <c r="G15403" s="33" t="s">
        <v>15071</v>
      </c>
      <c r="H15403" s="33">
        <v>3</v>
      </c>
      <c r="I15403" s="33">
        <v>3</v>
      </c>
      <c r="J15403" s="36">
        <v>4</v>
      </c>
      <c r="K15403" s="37">
        <v>2237200</v>
      </c>
      <c r="L15403" s="38" t="s">
        <v>15</v>
      </c>
      <c r="M15403" s="38" t="s">
        <v>13</v>
      </c>
    </row>
    <row r="15404" spans="1:13" s="39" customFormat="1" ht="12.75" x14ac:dyDescent="0.2">
      <c r="A15404" s="33" t="s">
        <v>6547</v>
      </c>
      <c r="B15404" s="33" t="s">
        <v>580</v>
      </c>
      <c r="C15404" s="34">
        <v>10</v>
      </c>
      <c r="D15404" s="33" t="s">
        <v>42</v>
      </c>
      <c r="E15404" s="33" t="s">
        <v>15126</v>
      </c>
      <c r="F15404" s="35">
        <v>44103103</v>
      </c>
      <c r="G15404" s="33" t="s">
        <v>15071</v>
      </c>
      <c r="H15404" s="33">
        <v>3</v>
      </c>
      <c r="I15404" s="33">
        <v>3</v>
      </c>
      <c r="J15404" s="36">
        <v>4</v>
      </c>
      <c r="K15404" s="37">
        <v>1523200</v>
      </c>
      <c r="L15404" s="38" t="s">
        <v>15</v>
      </c>
      <c r="M15404" s="38" t="s">
        <v>13</v>
      </c>
    </row>
    <row r="15405" spans="1:13" s="39" customFormat="1" ht="12.75" x14ac:dyDescent="0.2">
      <c r="A15405" s="33" t="s">
        <v>6547</v>
      </c>
      <c r="B15405" s="33" t="s">
        <v>580</v>
      </c>
      <c r="C15405" s="34">
        <v>10</v>
      </c>
      <c r="D15405" s="33" t="s">
        <v>42</v>
      </c>
      <c r="E15405" s="33" t="s">
        <v>15127</v>
      </c>
      <c r="F15405" s="35">
        <v>44103103</v>
      </c>
      <c r="G15405" s="33" t="s">
        <v>15071</v>
      </c>
      <c r="H15405" s="33">
        <v>3</v>
      </c>
      <c r="I15405" s="33">
        <v>3</v>
      </c>
      <c r="J15405" s="36">
        <v>4</v>
      </c>
      <c r="K15405" s="37">
        <v>1618400</v>
      </c>
      <c r="L15405" s="38" t="s">
        <v>15</v>
      </c>
      <c r="M15405" s="38" t="s">
        <v>13</v>
      </c>
    </row>
    <row r="15406" spans="1:13" s="39" customFormat="1" ht="12.75" x14ac:dyDescent="0.2">
      <c r="A15406" s="33" t="s">
        <v>6547</v>
      </c>
      <c r="B15406" s="33" t="s">
        <v>580</v>
      </c>
      <c r="C15406" s="34">
        <v>10</v>
      </c>
      <c r="D15406" s="33" t="s">
        <v>42</v>
      </c>
      <c r="E15406" s="33" t="s">
        <v>6756</v>
      </c>
      <c r="F15406" s="35">
        <v>44103103</v>
      </c>
      <c r="G15406" s="33" t="s">
        <v>15071</v>
      </c>
      <c r="H15406" s="33">
        <v>3</v>
      </c>
      <c r="I15406" s="33">
        <v>3</v>
      </c>
      <c r="J15406" s="36">
        <v>1</v>
      </c>
      <c r="K15406" s="37">
        <v>737800</v>
      </c>
      <c r="L15406" s="38" t="s">
        <v>15</v>
      </c>
      <c r="M15406" s="38" t="s">
        <v>13</v>
      </c>
    </row>
    <row r="15407" spans="1:13" s="39" customFormat="1" ht="12.75" x14ac:dyDescent="0.2">
      <c r="A15407" s="33" t="s">
        <v>6547</v>
      </c>
      <c r="B15407" s="33" t="s">
        <v>580</v>
      </c>
      <c r="C15407" s="34">
        <v>10</v>
      </c>
      <c r="D15407" s="33" t="s">
        <v>42</v>
      </c>
      <c r="E15407" s="33" t="s">
        <v>15128</v>
      </c>
      <c r="F15407" s="35">
        <v>44103103</v>
      </c>
      <c r="G15407" s="33" t="s">
        <v>15071</v>
      </c>
      <c r="H15407" s="33">
        <v>3</v>
      </c>
      <c r="I15407" s="33">
        <v>3</v>
      </c>
      <c r="J15407" s="36">
        <v>4</v>
      </c>
      <c r="K15407" s="37">
        <v>952000</v>
      </c>
      <c r="L15407" s="38" t="s">
        <v>15</v>
      </c>
      <c r="M15407" s="38" t="s">
        <v>13</v>
      </c>
    </row>
    <row r="15408" spans="1:13" s="39" customFormat="1" ht="12.75" x14ac:dyDescent="0.2">
      <c r="A15408" s="33" t="s">
        <v>6547</v>
      </c>
      <c r="B15408" s="33" t="s">
        <v>580</v>
      </c>
      <c r="C15408" s="34">
        <v>10</v>
      </c>
      <c r="D15408" s="33" t="s">
        <v>42</v>
      </c>
      <c r="E15408" s="33" t="s">
        <v>6757</v>
      </c>
      <c r="F15408" s="35">
        <v>44103103</v>
      </c>
      <c r="G15408" s="33" t="s">
        <v>15071</v>
      </c>
      <c r="H15408" s="33">
        <v>3</v>
      </c>
      <c r="I15408" s="33">
        <v>3</v>
      </c>
      <c r="J15408" s="36">
        <v>4</v>
      </c>
      <c r="K15408" s="37">
        <v>875840</v>
      </c>
      <c r="L15408" s="38" t="s">
        <v>15</v>
      </c>
      <c r="M15408" s="38" t="s">
        <v>13</v>
      </c>
    </row>
    <row r="15409" spans="1:13" s="39" customFormat="1" ht="12.75" x14ac:dyDescent="0.2">
      <c r="A15409" s="33" t="s">
        <v>6547</v>
      </c>
      <c r="B15409" s="33" t="s">
        <v>581</v>
      </c>
      <c r="C15409" s="34">
        <v>10</v>
      </c>
      <c r="D15409" s="33" t="s">
        <v>90</v>
      </c>
      <c r="E15409" s="33" t="s">
        <v>6758</v>
      </c>
      <c r="F15409" s="35">
        <v>47131831</v>
      </c>
      <c r="G15409" s="33" t="s">
        <v>15071</v>
      </c>
      <c r="H15409" s="33">
        <v>4</v>
      </c>
      <c r="I15409" s="33">
        <v>4</v>
      </c>
      <c r="J15409" s="36">
        <v>20</v>
      </c>
      <c r="K15409" s="37">
        <v>314160</v>
      </c>
      <c r="L15409" s="38" t="s">
        <v>2367</v>
      </c>
      <c r="M15409" s="38" t="s">
        <v>13</v>
      </c>
    </row>
    <row r="15410" spans="1:13" s="39" customFormat="1" ht="12.75" x14ac:dyDescent="0.2">
      <c r="A15410" s="33" t="s">
        <v>6547</v>
      </c>
      <c r="B15410" s="33" t="s">
        <v>581</v>
      </c>
      <c r="C15410" s="34">
        <v>10</v>
      </c>
      <c r="D15410" s="33" t="s">
        <v>90</v>
      </c>
      <c r="E15410" s="33" t="s">
        <v>6759</v>
      </c>
      <c r="F15410" s="35">
        <v>51102710</v>
      </c>
      <c r="G15410" s="33" t="s">
        <v>15071</v>
      </c>
      <c r="H15410" s="33">
        <v>4</v>
      </c>
      <c r="I15410" s="33">
        <v>4</v>
      </c>
      <c r="J15410" s="36">
        <v>10</v>
      </c>
      <c r="K15410" s="37">
        <v>51170</v>
      </c>
      <c r="L15410" s="38" t="s">
        <v>15</v>
      </c>
      <c r="M15410" s="38" t="s">
        <v>13</v>
      </c>
    </row>
    <row r="15411" spans="1:13" s="39" customFormat="1" ht="12.75" x14ac:dyDescent="0.2">
      <c r="A15411" s="33" t="s">
        <v>6547</v>
      </c>
      <c r="B15411" s="33" t="s">
        <v>581</v>
      </c>
      <c r="C15411" s="34">
        <v>16</v>
      </c>
      <c r="D15411" s="33" t="s">
        <v>90</v>
      </c>
      <c r="E15411" s="33" t="s">
        <v>1065</v>
      </c>
      <c r="F15411" s="35">
        <v>51102710</v>
      </c>
      <c r="G15411" s="33" t="s">
        <v>15071</v>
      </c>
      <c r="H15411" s="33">
        <v>3</v>
      </c>
      <c r="I15411" s="33">
        <v>3</v>
      </c>
      <c r="J15411" s="36">
        <v>50</v>
      </c>
      <c r="K15411" s="37">
        <v>606900</v>
      </c>
      <c r="L15411" s="38" t="s">
        <v>15</v>
      </c>
      <c r="M15411" s="38" t="s">
        <v>13</v>
      </c>
    </row>
    <row r="15412" spans="1:13" s="39" customFormat="1" ht="12.75" x14ac:dyDescent="0.2">
      <c r="A15412" s="33" t="s">
        <v>6547</v>
      </c>
      <c r="B15412" s="33" t="s">
        <v>581</v>
      </c>
      <c r="C15412" s="34">
        <v>10</v>
      </c>
      <c r="D15412" s="33" t="s">
        <v>90</v>
      </c>
      <c r="E15412" s="33" t="s">
        <v>6760</v>
      </c>
      <c r="F15412" s="35">
        <v>47131812</v>
      </c>
      <c r="G15412" s="33" t="s">
        <v>15071</v>
      </c>
      <c r="H15412" s="33">
        <v>4</v>
      </c>
      <c r="I15412" s="33">
        <v>4</v>
      </c>
      <c r="J15412" s="36">
        <v>15</v>
      </c>
      <c r="K15412" s="37">
        <v>301665</v>
      </c>
      <c r="L15412" s="38" t="s">
        <v>15</v>
      </c>
      <c r="M15412" s="38" t="s">
        <v>13</v>
      </c>
    </row>
    <row r="15413" spans="1:13" s="39" customFormat="1" ht="12.75" x14ac:dyDescent="0.2">
      <c r="A15413" s="33" t="s">
        <v>6547</v>
      </c>
      <c r="B15413" s="33" t="s">
        <v>581</v>
      </c>
      <c r="C15413" s="34">
        <v>10</v>
      </c>
      <c r="D15413" s="33" t="s">
        <v>90</v>
      </c>
      <c r="E15413" s="33" t="s">
        <v>6761</v>
      </c>
      <c r="F15413" s="35">
        <v>47131812</v>
      </c>
      <c r="G15413" s="33" t="s">
        <v>15071</v>
      </c>
      <c r="H15413" s="33">
        <v>4</v>
      </c>
      <c r="I15413" s="33">
        <v>4</v>
      </c>
      <c r="J15413" s="36">
        <v>20</v>
      </c>
      <c r="K15413" s="37">
        <v>135660</v>
      </c>
      <c r="L15413" s="38" t="s">
        <v>15</v>
      </c>
      <c r="M15413" s="38" t="s">
        <v>13</v>
      </c>
    </row>
    <row r="15414" spans="1:13" s="39" customFormat="1" ht="12.75" x14ac:dyDescent="0.2">
      <c r="A15414" s="33" t="s">
        <v>6547</v>
      </c>
      <c r="B15414" s="33" t="s">
        <v>581</v>
      </c>
      <c r="C15414" s="34">
        <v>10</v>
      </c>
      <c r="D15414" s="33" t="s">
        <v>90</v>
      </c>
      <c r="E15414" s="33" t="s">
        <v>6762</v>
      </c>
      <c r="F15414" s="35">
        <v>47131812</v>
      </c>
      <c r="G15414" s="33" t="s">
        <v>15071</v>
      </c>
      <c r="H15414" s="33">
        <v>4</v>
      </c>
      <c r="I15414" s="33">
        <v>4</v>
      </c>
      <c r="J15414" s="36">
        <v>60</v>
      </c>
      <c r="K15414" s="37">
        <v>521220</v>
      </c>
      <c r="L15414" s="38" t="s">
        <v>15</v>
      </c>
      <c r="M15414" s="38" t="s">
        <v>13</v>
      </c>
    </row>
    <row r="15415" spans="1:13" s="39" customFormat="1" ht="12.75" x14ac:dyDescent="0.2">
      <c r="A15415" s="33" t="s">
        <v>6547</v>
      </c>
      <c r="B15415" s="33" t="s">
        <v>581</v>
      </c>
      <c r="C15415" s="34">
        <v>10</v>
      </c>
      <c r="D15415" s="33" t="s">
        <v>90</v>
      </c>
      <c r="E15415" s="33" t="s">
        <v>6763</v>
      </c>
      <c r="F15415" s="35">
        <v>47121804</v>
      </c>
      <c r="G15415" s="33" t="s">
        <v>15071</v>
      </c>
      <c r="H15415" s="33">
        <v>4</v>
      </c>
      <c r="I15415" s="33">
        <v>4</v>
      </c>
      <c r="J15415" s="36">
        <v>20</v>
      </c>
      <c r="K15415" s="37">
        <v>78540</v>
      </c>
      <c r="L15415" s="38" t="s">
        <v>15</v>
      </c>
      <c r="M15415" s="38" t="s">
        <v>13</v>
      </c>
    </row>
    <row r="15416" spans="1:13" s="39" customFormat="1" ht="12.75" x14ac:dyDescent="0.2">
      <c r="A15416" s="33" t="s">
        <v>6547</v>
      </c>
      <c r="B15416" s="33" t="s">
        <v>581</v>
      </c>
      <c r="C15416" s="34">
        <v>10</v>
      </c>
      <c r="D15416" s="33" t="s">
        <v>90</v>
      </c>
      <c r="E15416" s="33" t="s">
        <v>6764</v>
      </c>
      <c r="F15416" s="35">
        <v>47131807</v>
      </c>
      <c r="G15416" s="33" t="s">
        <v>15071</v>
      </c>
      <c r="H15416" s="33">
        <v>4</v>
      </c>
      <c r="I15416" s="33">
        <v>4</v>
      </c>
      <c r="J15416" s="36">
        <v>100</v>
      </c>
      <c r="K15416" s="37">
        <v>892500</v>
      </c>
      <c r="L15416" s="38" t="s">
        <v>2367</v>
      </c>
      <c r="M15416" s="38" t="s">
        <v>13</v>
      </c>
    </row>
    <row r="15417" spans="1:13" s="39" customFormat="1" ht="12.75" x14ac:dyDescent="0.2">
      <c r="A15417" s="33" t="s">
        <v>6547</v>
      </c>
      <c r="B15417" s="33" t="s">
        <v>581</v>
      </c>
      <c r="C15417" s="34">
        <v>10</v>
      </c>
      <c r="D15417" s="33" t="s">
        <v>90</v>
      </c>
      <c r="E15417" s="33" t="s">
        <v>6765</v>
      </c>
      <c r="F15417" s="35">
        <v>47121701</v>
      </c>
      <c r="G15417" s="33" t="s">
        <v>15071</v>
      </c>
      <c r="H15417" s="33">
        <v>4</v>
      </c>
      <c r="I15417" s="33">
        <v>4</v>
      </c>
      <c r="J15417" s="36">
        <v>50</v>
      </c>
      <c r="K15417" s="37">
        <v>208250</v>
      </c>
      <c r="L15417" s="38" t="s">
        <v>15</v>
      </c>
      <c r="M15417" s="38" t="s">
        <v>13</v>
      </c>
    </row>
    <row r="15418" spans="1:13" s="39" customFormat="1" ht="12.75" x14ac:dyDescent="0.2">
      <c r="A15418" s="33" t="s">
        <v>6547</v>
      </c>
      <c r="B15418" s="33" t="s">
        <v>581</v>
      </c>
      <c r="C15418" s="34">
        <v>10</v>
      </c>
      <c r="D15418" s="33" t="s">
        <v>90</v>
      </c>
      <c r="E15418" s="33" t="s">
        <v>6766</v>
      </c>
      <c r="F15418" s="35">
        <v>47121701</v>
      </c>
      <c r="G15418" s="33" t="s">
        <v>15071</v>
      </c>
      <c r="H15418" s="33">
        <v>4</v>
      </c>
      <c r="I15418" s="33">
        <v>4</v>
      </c>
      <c r="J15418" s="36">
        <v>300</v>
      </c>
      <c r="K15418" s="37">
        <v>1642200</v>
      </c>
      <c r="L15418" s="38" t="s">
        <v>15</v>
      </c>
      <c r="M15418" s="38" t="s">
        <v>13</v>
      </c>
    </row>
    <row r="15419" spans="1:13" s="39" customFormat="1" ht="12.75" x14ac:dyDescent="0.2">
      <c r="A15419" s="33" t="s">
        <v>6547</v>
      </c>
      <c r="B15419" s="33" t="s">
        <v>581</v>
      </c>
      <c r="C15419" s="34">
        <v>10</v>
      </c>
      <c r="D15419" s="33" t="s">
        <v>90</v>
      </c>
      <c r="E15419" s="33" t="s">
        <v>6767</v>
      </c>
      <c r="F15419" s="35">
        <v>47121700</v>
      </c>
      <c r="G15419" s="33" t="s">
        <v>15071</v>
      </c>
      <c r="H15419" s="33">
        <v>3</v>
      </c>
      <c r="I15419" s="33">
        <v>3</v>
      </c>
      <c r="J15419" s="36">
        <v>18</v>
      </c>
      <c r="K15419" s="37">
        <v>1135260</v>
      </c>
      <c r="L15419" s="38" t="s">
        <v>15</v>
      </c>
      <c r="M15419" s="38" t="s">
        <v>13</v>
      </c>
    </row>
    <row r="15420" spans="1:13" s="39" customFormat="1" ht="12.75" x14ac:dyDescent="0.2">
      <c r="A15420" s="33" t="s">
        <v>6547</v>
      </c>
      <c r="B15420" s="33" t="s">
        <v>581</v>
      </c>
      <c r="C15420" s="34">
        <v>10</v>
      </c>
      <c r="D15420" s="33" t="s">
        <v>90</v>
      </c>
      <c r="E15420" s="33" t="s">
        <v>6768</v>
      </c>
      <c r="F15420" s="35">
        <v>47131608</v>
      </c>
      <c r="G15420" s="33" t="s">
        <v>15071</v>
      </c>
      <c r="H15420" s="33">
        <v>4</v>
      </c>
      <c r="I15420" s="33">
        <v>4</v>
      </c>
      <c r="J15420" s="36">
        <v>20</v>
      </c>
      <c r="K15420" s="37">
        <v>54740</v>
      </c>
      <c r="L15420" s="38" t="s">
        <v>15</v>
      </c>
      <c r="M15420" s="38" t="s">
        <v>13</v>
      </c>
    </row>
    <row r="15421" spans="1:13" s="39" customFormat="1" ht="12.75" x14ac:dyDescent="0.2">
      <c r="A15421" s="33" t="s">
        <v>6547</v>
      </c>
      <c r="B15421" s="33" t="s">
        <v>581</v>
      </c>
      <c r="C15421" s="34">
        <v>10</v>
      </c>
      <c r="D15421" s="33" t="s">
        <v>90</v>
      </c>
      <c r="E15421" s="33" t="s">
        <v>6769</v>
      </c>
      <c r="F15421" s="35">
        <v>47131806</v>
      </c>
      <c r="G15421" s="33" t="s">
        <v>15071</v>
      </c>
      <c r="H15421" s="33">
        <v>4</v>
      </c>
      <c r="I15421" s="33">
        <v>4</v>
      </c>
      <c r="J15421" s="36">
        <v>30</v>
      </c>
      <c r="K15421" s="37">
        <v>257040</v>
      </c>
      <c r="L15421" s="38" t="s">
        <v>2367</v>
      </c>
      <c r="M15421" s="38" t="s">
        <v>13</v>
      </c>
    </row>
    <row r="15422" spans="1:13" s="39" customFormat="1" ht="12.75" x14ac:dyDescent="0.2">
      <c r="A15422" s="33" t="s">
        <v>6547</v>
      </c>
      <c r="B15422" s="33" t="s">
        <v>581</v>
      </c>
      <c r="C15422" s="34">
        <v>10</v>
      </c>
      <c r="D15422" s="33" t="s">
        <v>90</v>
      </c>
      <c r="E15422" s="33" t="s">
        <v>1179</v>
      </c>
      <c r="F15422" s="35">
        <v>47131608</v>
      </c>
      <c r="G15422" s="33" t="s">
        <v>15071</v>
      </c>
      <c r="H15422" s="33">
        <v>4</v>
      </c>
      <c r="I15422" s="33">
        <v>4</v>
      </c>
      <c r="J15422" s="36">
        <v>30</v>
      </c>
      <c r="K15422" s="37">
        <v>57120</v>
      </c>
      <c r="L15422" s="38" t="s">
        <v>15</v>
      </c>
      <c r="M15422" s="38" t="s">
        <v>13</v>
      </c>
    </row>
    <row r="15423" spans="1:13" s="39" customFormat="1" ht="12.75" x14ac:dyDescent="0.2">
      <c r="A15423" s="33" t="s">
        <v>6547</v>
      </c>
      <c r="B15423" s="33" t="s">
        <v>581</v>
      </c>
      <c r="C15423" s="34">
        <v>10</v>
      </c>
      <c r="D15423" s="33" t="s">
        <v>90</v>
      </c>
      <c r="E15423" s="33" t="s">
        <v>6770</v>
      </c>
      <c r="F15423" s="35">
        <v>53131608</v>
      </c>
      <c r="G15423" s="33" t="s">
        <v>15071</v>
      </c>
      <c r="H15423" s="33">
        <v>4</v>
      </c>
      <c r="I15423" s="33">
        <v>4</v>
      </c>
      <c r="J15423" s="36">
        <v>400</v>
      </c>
      <c r="K15423" s="37">
        <v>1285200</v>
      </c>
      <c r="L15423" s="38" t="s">
        <v>15</v>
      </c>
      <c r="M15423" s="38" t="s">
        <v>13</v>
      </c>
    </row>
    <row r="15424" spans="1:13" s="39" customFormat="1" ht="12.75" x14ac:dyDescent="0.2">
      <c r="A15424" s="33" t="s">
        <v>6547</v>
      </c>
      <c r="B15424" s="33" t="s">
        <v>581</v>
      </c>
      <c r="C15424" s="34">
        <v>10</v>
      </c>
      <c r="D15424" s="33" t="s">
        <v>90</v>
      </c>
      <c r="E15424" s="33" t="s">
        <v>6771</v>
      </c>
      <c r="F15424" s="35">
        <v>53131627</v>
      </c>
      <c r="G15424" s="33" t="s">
        <v>466</v>
      </c>
      <c r="H15424" s="33">
        <v>4</v>
      </c>
      <c r="I15424" s="33">
        <v>7</v>
      </c>
      <c r="J15424" s="36">
        <v>2</v>
      </c>
      <c r="K15424" s="37">
        <v>600474</v>
      </c>
      <c r="L15424" s="38" t="s">
        <v>15</v>
      </c>
      <c r="M15424" s="38" t="s">
        <v>13</v>
      </c>
    </row>
    <row r="15425" spans="1:13" s="39" customFormat="1" ht="12.75" x14ac:dyDescent="0.2">
      <c r="A15425" s="33" t="s">
        <v>6547</v>
      </c>
      <c r="B15425" s="33" t="s">
        <v>581</v>
      </c>
      <c r="C15425" s="34">
        <v>10</v>
      </c>
      <c r="D15425" s="33" t="s">
        <v>90</v>
      </c>
      <c r="E15425" s="33" t="s">
        <v>4114</v>
      </c>
      <c r="F15425" s="35">
        <v>47131604</v>
      </c>
      <c r="G15425" s="33" t="s">
        <v>15071</v>
      </c>
      <c r="H15425" s="33">
        <v>4</v>
      </c>
      <c r="I15425" s="33">
        <v>4</v>
      </c>
      <c r="J15425" s="36">
        <v>20</v>
      </c>
      <c r="K15425" s="37">
        <v>69020</v>
      </c>
      <c r="L15425" s="38" t="s">
        <v>15</v>
      </c>
      <c r="M15425" s="38" t="s">
        <v>13</v>
      </c>
    </row>
    <row r="15426" spans="1:13" s="39" customFormat="1" ht="12.75" x14ac:dyDescent="0.2">
      <c r="A15426" s="33" t="s">
        <v>6547</v>
      </c>
      <c r="B15426" s="33" t="s">
        <v>581</v>
      </c>
      <c r="C15426" s="34">
        <v>10</v>
      </c>
      <c r="D15426" s="33" t="s">
        <v>90</v>
      </c>
      <c r="E15426" s="33" t="s">
        <v>6772</v>
      </c>
      <c r="F15426" s="35">
        <v>47131604</v>
      </c>
      <c r="G15426" s="33" t="s">
        <v>15071</v>
      </c>
      <c r="H15426" s="33">
        <v>4</v>
      </c>
      <c r="I15426" s="33">
        <v>4</v>
      </c>
      <c r="J15426" s="36">
        <v>60</v>
      </c>
      <c r="K15426" s="37">
        <v>207060</v>
      </c>
      <c r="L15426" s="38" t="s">
        <v>15</v>
      </c>
      <c r="M15426" s="38" t="s">
        <v>13</v>
      </c>
    </row>
    <row r="15427" spans="1:13" s="39" customFormat="1" ht="12.75" x14ac:dyDescent="0.2">
      <c r="A15427" s="33" t="s">
        <v>6547</v>
      </c>
      <c r="B15427" s="33" t="s">
        <v>581</v>
      </c>
      <c r="C15427" s="34">
        <v>10</v>
      </c>
      <c r="D15427" s="33" t="s">
        <v>90</v>
      </c>
      <c r="E15427" s="33" t="s">
        <v>6773</v>
      </c>
      <c r="F15427" s="35">
        <v>47131604</v>
      </c>
      <c r="G15427" s="33" t="s">
        <v>15071</v>
      </c>
      <c r="H15427" s="33">
        <v>4</v>
      </c>
      <c r="I15427" s="33">
        <v>4</v>
      </c>
      <c r="J15427" s="36">
        <v>25</v>
      </c>
      <c r="K15427" s="37">
        <v>580125</v>
      </c>
      <c r="L15427" s="38" t="s">
        <v>15</v>
      </c>
      <c r="M15427" s="38" t="s">
        <v>13</v>
      </c>
    </row>
    <row r="15428" spans="1:13" s="39" customFormat="1" ht="12.75" x14ac:dyDescent="0.2">
      <c r="A15428" s="33" t="s">
        <v>6547</v>
      </c>
      <c r="B15428" s="33" t="s">
        <v>581</v>
      </c>
      <c r="C15428" s="34">
        <v>10</v>
      </c>
      <c r="D15428" s="33" t="s">
        <v>90</v>
      </c>
      <c r="E15428" s="33" t="s">
        <v>6774</v>
      </c>
      <c r="F15428" s="35">
        <v>47121803</v>
      </c>
      <c r="G15428" s="33" t="s">
        <v>15071</v>
      </c>
      <c r="H15428" s="33">
        <v>4</v>
      </c>
      <c r="I15428" s="33">
        <v>4</v>
      </c>
      <c r="J15428" s="36">
        <v>80</v>
      </c>
      <c r="K15428" s="37">
        <v>180880</v>
      </c>
      <c r="L15428" s="38" t="s">
        <v>15</v>
      </c>
      <c r="M15428" s="38" t="s">
        <v>13</v>
      </c>
    </row>
    <row r="15429" spans="1:13" s="39" customFormat="1" ht="12.75" x14ac:dyDescent="0.2">
      <c r="A15429" s="33" t="s">
        <v>6547</v>
      </c>
      <c r="B15429" s="33" t="s">
        <v>581</v>
      </c>
      <c r="C15429" s="34">
        <v>10</v>
      </c>
      <c r="D15429" s="33" t="s">
        <v>90</v>
      </c>
      <c r="E15429" s="33" t="s">
        <v>6775</v>
      </c>
      <c r="F15429" s="35">
        <v>47121803</v>
      </c>
      <c r="G15429" s="33" t="s">
        <v>15071</v>
      </c>
      <c r="H15429" s="33">
        <v>4</v>
      </c>
      <c r="I15429" s="33">
        <v>4</v>
      </c>
      <c r="J15429" s="36">
        <v>50</v>
      </c>
      <c r="K15429" s="37">
        <v>53550</v>
      </c>
      <c r="L15429" s="38" t="s">
        <v>15</v>
      </c>
      <c r="M15429" s="38" t="s">
        <v>13</v>
      </c>
    </row>
    <row r="15430" spans="1:13" s="39" customFormat="1" ht="12.75" x14ac:dyDescent="0.2">
      <c r="A15430" s="33" t="s">
        <v>6547</v>
      </c>
      <c r="B15430" s="33" t="s">
        <v>581</v>
      </c>
      <c r="C15430" s="34">
        <v>10</v>
      </c>
      <c r="D15430" s="33" t="s">
        <v>90</v>
      </c>
      <c r="E15430" s="33" t="s">
        <v>6776</v>
      </c>
      <c r="F15430" s="35">
        <v>47121803</v>
      </c>
      <c r="G15430" s="33" t="s">
        <v>15071</v>
      </c>
      <c r="H15430" s="33">
        <v>4</v>
      </c>
      <c r="I15430" s="33">
        <v>4</v>
      </c>
      <c r="J15430" s="36">
        <v>50</v>
      </c>
      <c r="K15430" s="37">
        <v>83300</v>
      </c>
      <c r="L15430" s="38" t="s">
        <v>15</v>
      </c>
      <c r="M15430" s="38" t="s">
        <v>13</v>
      </c>
    </row>
    <row r="15431" spans="1:13" s="39" customFormat="1" ht="12.75" x14ac:dyDescent="0.2">
      <c r="A15431" s="33" t="s">
        <v>6547</v>
      </c>
      <c r="B15431" s="33" t="s">
        <v>581</v>
      </c>
      <c r="C15431" s="34">
        <v>10</v>
      </c>
      <c r="D15431" s="33" t="s">
        <v>90</v>
      </c>
      <c r="E15431" s="33" t="s">
        <v>6777</v>
      </c>
      <c r="F15431" s="35">
        <v>46181504</v>
      </c>
      <c r="G15431" s="33" t="s">
        <v>15071</v>
      </c>
      <c r="H15431" s="33">
        <v>4</v>
      </c>
      <c r="I15431" s="33">
        <v>4</v>
      </c>
      <c r="J15431" s="36">
        <v>30</v>
      </c>
      <c r="K15431" s="37">
        <v>92820</v>
      </c>
      <c r="L15431" s="38" t="s">
        <v>15</v>
      </c>
      <c r="M15431" s="38" t="s">
        <v>13</v>
      </c>
    </row>
    <row r="15432" spans="1:13" s="39" customFormat="1" ht="12.75" x14ac:dyDescent="0.2">
      <c r="A15432" s="33" t="s">
        <v>6547</v>
      </c>
      <c r="B15432" s="33" t="s">
        <v>581</v>
      </c>
      <c r="C15432" s="34">
        <v>10</v>
      </c>
      <c r="D15432" s="33" t="s">
        <v>90</v>
      </c>
      <c r="E15432" s="33" t="s">
        <v>6778</v>
      </c>
      <c r="F15432" s="35">
        <v>53131608</v>
      </c>
      <c r="G15432" s="33" t="s">
        <v>15071</v>
      </c>
      <c r="H15432" s="33">
        <v>4</v>
      </c>
      <c r="I15432" s="33">
        <v>4</v>
      </c>
      <c r="J15432" s="36">
        <v>50</v>
      </c>
      <c r="K15432" s="37">
        <v>339150</v>
      </c>
      <c r="L15432" s="38" t="s">
        <v>15</v>
      </c>
      <c r="M15432" s="38" t="s">
        <v>13</v>
      </c>
    </row>
    <row r="15433" spans="1:13" s="39" customFormat="1" ht="12.75" x14ac:dyDescent="0.2">
      <c r="A15433" s="33" t="s">
        <v>6547</v>
      </c>
      <c r="B15433" s="33" t="s">
        <v>581</v>
      </c>
      <c r="C15433" s="34">
        <v>10</v>
      </c>
      <c r="D15433" s="33" t="s">
        <v>90</v>
      </c>
      <c r="E15433" s="33" t="s">
        <v>6779</v>
      </c>
      <c r="F15433" s="35">
        <v>47131800</v>
      </c>
      <c r="G15433" s="33" t="s">
        <v>466</v>
      </c>
      <c r="H15433" s="33">
        <v>4</v>
      </c>
      <c r="I15433" s="33">
        <v>7</v>
      </c>
      <c r="J15433" s="36">
        <v>2</v>
      </c>
      <c r="K15433" s="37">
        <v>1072428</v>
      </c>
      <c r="L15433" s="38" t="s">
        <v>15</v>
      </c>
      <c r="M15433" s="38" t="s">
        <v>13</v>
      </c>
    </row>
    <row r="15434" spans="1:13" s="39" customFormat="1" ht="12.75" x14ac:dyDescent="0.2">
      <c r="A15434" s="33" t="s">
        <v>6547</v>
      </c>
      <c r="B15434" s="33" t="s">
        <v>581</v>
      </c>
      <c r="C15434" s="34">
        <v>10</v>
      </c>
      <c r="D15434" s="33" t="s">
        <v>90</v>
      </c>
      <c r="E15434" s="33" t="s">
        <v>2649</v>
      </c>
      <c r="F15434" s="35">
        <v>47131704</v>
      </c>
      <c r="G15434" s="33" t="s">
        <v>15071</v>
      </c>
      <c r="H15434" s="33">
        <v>4</v>
      </c>
      <c r="I15434" s="33">
        <v>4</v>
      </c>
      <c r="J15434" s="36">
        <v>200</v>
      </c>
      <c r="K15434" s="37">
        <v>1523200</v>
      </c>
      <c r="L15434" s="38" t="s">
        <v>15</v>
      </c>
      <c r="M15434" s="38" t="s">
        <v>13</v>
      </c>
    </row>
    <row r="15435" spans="1:13" s="39" customFormat="1" ht="12.75" x14ac:dyDescent="0.2">
      <c r="A15435" s="33" t="s">
        <v>6547</v>
      </c>
      <c r="B15435" s="33" t="s">
        <v>581</v>
      </c>
      <c r="C15435" s="34">
        <v>10</v>
      </c>
      <c r="D15435" s="33" t="s">
        <v>90</v>
      </c>
      <c r="E15435" s="33" t="s">
        <v>6780</v>
      </c>
      <c r="F15435" s="35">
        <v>53131608</v>
      </c>
      <c r="G15435" s="33" t="s">
        <v>466</v>
      </c>
      <c r="H15435" s="33">
        <v>4</v>
      </c>
      <c r="I15435" s="33">
        <v>7</v>
      </c>
      <c r="J15435" s="36">
        <v>10</v>
      </c>
      <c r="K15435" s="37">
        <v>2144380</v>
      </c>
      <c r="L15435" s="38" t="s">
        <v>15</v>
      </c>
      <c r="M15435" s="38" t="s">
        <v>13</v>
      </c>
    </row>
    <row r="15436" spans="1:13" s="39" customFormat="1" ht="12.75" x14ac:dyDescent="0.2">
      <c r="A15436" s="33" t="s">
        <v>6547</v>
      </c>
      <c r="B15436" s="33" t="s">
        <v>581</v>
      </c>
      <c r="C15436" s="34">
        <v>10</v>
      </c>
      <c r="D15436" s="33" t="s">
        <v>90</v>
      </c>
      <c r="E15436" s="33" t="s">
        <v>6781</v>
      </c>
      <c r="F15436" s="35">
        <v>53131608</v>
      </c>
      <c r="G15436" s="33" t="s">
        <v>15071</v>
      </c>
      <c r="H15436" s="33">
        <v>4</v>
      </c>
      <c r="I15436" s="33">
        <v>4</v>
      </c>
      <c r="J15436" s="36">
        <v>20</v>
      </c>
      <c r="K15436" s="37">
        <v>152320</v>
      </c>
      <c r="L15436" s="38" t="s">
        <v>15</v>
      </c>
      <c r="M15436" s="38" t="s">
        <v>13</v>
      </c>
    </row>
    <row r="15437" spans="1:13" s="39" customFormat="1" ht="12.75" x14ac:dyDescent="0.2">
      <c r="A15437" s="33" t="s">
        <v>6547</v>
      </c>
      <c r="B15437" s="33" t="s">
        <v>581</v>
      </c>
      <c r="C15437" s="34">
        <v>10</v>
      </c>
      <c r="D15437" s="33" t="s">
        <v>90</v>
      </c>
      <c r="E15437" s="33" t="s">
        <v>6782</v>
      </c>
      <c r="F15437" s="35">
        <v>47131800</v>
      </c>
      <c r="G15437" s="33" t="s">
        <v>15071</v>
      </c>
      <c r="H15437" s="33">
        <v>4</v>
      </c>
      <c r="I15437" s="33">
        <v>4</v>
      </c>
      <c r="J15437" s="36">
        <v>10</v>
      </c>
      <c r="K15437" s="37">
        <v>38080</v>
      </c>
      <c r="L15437" s="38" t="s">
        <v>15</v>
      </c>
      <c r="M15437" s="38" t="s">
        <v>13</v>
      </c>
    </row>
    <row r="15438" spans="1:13" s="39" customFormat="1" ht="12.75" x14ac:dyDescent="0.2">
      <c r="A15438" s="33" t="s">
        <v>6547</v>
      </c>
      <c r="B15438" s="33" t="s">
        <v>581</v>
      </c>
      <c r="C15438" s="34">
        <v>10</v>
      </c>
      <c r="D15438" s="33" t="s">
        <v>90</v>
      </c>
      <c r="E15438" s="33" t="s">
        <v>6783</v>
      </c>
      <c r="F15438" s="35">
        <v>47131801</v>
      </c>
      <c r="G15438" s="33" t="s">
        <v>15071</v>
      </c>
      <c r="H15438" s="33">
        <v>4</v>
      </c>
      <c r="I15438" s="33">
        <v>4</v>
      </c>
      <c r="J15438" s="36">
        <v>60</v>
      </c>
      <c r="K15438" s="37">
        <v>442680</v>
      </c>
      <c r="L15438" s="38" t="s">
        <v>2367</v>
      </c>
      <c r="M15438" s="38" t="s">
        <v>13</v>
      </c>
    </row>
    <row r="15439" spans="1:13" s="39" customFormat="1" ht="12.75" x14ac:dyDescent="0.2">
      <c r="A15439" s="33" t="s">
        <v>6547</v>
      </c>
      <c r="B15439" s="33" t="s">
        <v>581</v>
      </c>
      <c r="C15439" s="34">
        <v>10</v>
      </c>
      <c r="D15439" s="33" t="s">
        <v>90</v>
      </c>
      <c r="E15439" s="33" t="s">
        <v>6784</v>
      </c>
      <c r="F15439" s="35">
        <v>47131800</v>
      </c>
      <c r="G15439" s="33" t="s">
        <v>15071</v>
      </c>
      <c r="H15439" s="33">
        <v>4</v>
      </c>
      <c r="I15439" s="33">
        <v>4</v>
      </c>
      <c r="J15439" s="36">
        <v>30</v>
      </c>
      <c r="K15439" s="37">
        <v>96390</v>
      </c>
      <c r="L15439" s="38" t="s">
        <v>15</v>
      </c>
      <c r="M15439" s="38" t="s">
        <v>13</v>
      </c>
    </row>
    <row r="15440" spans="1:13" s="39" customFormat="1" ht="12.75" x14ac:dyDescent="0.2">
      <c r="A15440" s="33" t="s">
        <v>6547</v>
      </c>
      <c r="B15440" s="33" t="s">
        <v>581</v>
      </c>
      <c r="C15440" s="34">
        <v>10</v>
      </c>
      <c r="D15440" s="33" t="s">
        <v>90</v>
      </c>
      <c r="E15440" s="33" t="s">
        <v>6785</v>
      </c>
      <c r="F15440" s="35">
        <v>47131830</v>
      </c>
      <c r="G15440" s="33" t="s">
        <v>15071</v>
      </c>
      <c r="H15440" s="33">
        <v>4</v>
      </c>
      <c r="I15440" s="33">
        <v>4</v>
      </c>
      <c r="J15440" s="36">
        <v>20</v>
      </c>
      <c r="K15440" s="37">
        <v>90440</v>
      </c>
      <c r="L15440" s="38" t="s">
        <v>15</v>
      </c>
      <c r="M15440" s="38" t="s">
        <v>13</v>
      </c>
    </row>
    <row r="15441" spans="1:13" s="39" customFormat="1" ht="12.75" x14ac:dyDescent="0.2">
      <c r="A15441" s="33" t="s">
        <v>6547</v>
      </c>
      <c r="B15441" s="33" t="s">
        <v>581</v>
      </c>
      <c r="C15441" s="34">
        <v>10</v>
      </c>
      <c r="D15441" s="33" t="s">
        <v>90</v>
      </c>
      <c r="E15441" s="33" t="s">
        <v>6786</v>
      </c>
      <c r="F15441" s="35">
        <v>31191505</v>
      </c>
      <c r="G15441" s="33" t="s">
        <v>466</v>
      </c>
      <c r="H15441" s="33">
        <v>4</v>
      </c>
      <c r="I15441" s="33">
        <v>7</v>
      </c>
      <c r="J15441" s="36">
        <v>20</v>
      </c>
      <c r="K15441" s="37">
        <v>685440</v>
      </c>
      <c r="L15441" s="38" t="s">
        <v>15</v>
      </c>
      <c r="M15441" s="38" t="s">
        <v>13</v>
      </c>
    </row>
    <row r="15442" spans="1:13" s="39" customFormat="1" ht="12.75" x14ac:dyDescent="0.2">
      <c r="A15442" s="33" t="s">
        <v>6547</v>
      </c>
      <c r="B15442" s="33" t="s">
        <v>581</v>
      </c>
      <c r="C15442" s="34">
        <v>10</v>
      </c>
      <c r="D15442" s="33" t="s">
        <v>90</v>
      </c>
      <c r="E15442" s="33" t="s">
        <v>6787</v>
      </c>
      <c r="F15442" s="35">
        <v>41102428</v>
      </c>
      <c r="G15442" s="33" t="s">
        <v>466</v>
      </c>
      <c r="H15442" s="33">
        <v>4</v>
      </c>
      <c r="I15442" s="33">
        <v>7</v>
      </c>
      <c r="J15442" s="36">
        <v>80</v>
      </c>
      <c r="K15442" s="37">
        <v>723520</v>
      </c>
      <c r="L15442" s="38" t="s">
        <v>15</v>
      </c>
      <c r="M15442" s="38" t="s">
        <v>13</v>
      </c>
    </row>
    <row r="15443" spans="1:13" s="39" customFormat="1" ht="12.75" x14ac:dyDescent="0.2">
      <c r="A15443" s="33" t="s">
        <v>6547</v>
      </c>
      <c r="B15443" s="33" t="s">
        <v>581</v>
      </c>
      <c r="C15443" s="34">
        <v>10</v>
      </c>
      <c r="D15443" s="33" t="s">
        <v>90</v>
      </c>
      <c r="E15443" s="33" t="s">
        <v>6788</v>
      </c>
      <c r="F15443" s="35">
        <v>47131502</v>
      </c>
      <c r="G15443" s="33" t="s">
        <v>15071</v>
      </c>
      <c r="H15443" s="33">
        <v>4</v>
      </c>
      <c r="I15443" s="33">
        <v>4</v>
      </c>
      <c r="J15443" s="36">
        <v>30</v>
      </c>
      <c r="K15443" s="37">
        <v>260610</v>
      </c>
      <c r="L15443" s="38" t="s">
        <v>15</v>
      </c>
      <c r="M15443" s="38" t="s">
        <v>13</v>
      </c>
    </row>
    <row r="15444" spans="1:13" s="39" customFormat="1" ht="12.75" x14ac:dyDescent="0.2">
      <c r="A15444" s="33" t="s">
        <v>6547</v>
      </c>
      <c r="B15444" s="33" t="s">
        <v>581</v>
      </c>
      <c r="C15444" s="34">
        <v>10</v>
      </c>
      <c r="D15444" s="33" t="s">
        <v>90</v>
      </c>
      <c r="E15444" s="33" t="s">
        <v>6789</v>
      </c>
      <c r="F15444" s="35">
        <v>53131624</v>
      </c>
      <c r="G15444" s="33" t="s">
        <v>466</v>
      </c>
      <c r="H15444" s="33">
        <v>4</v>
      </c>
      <c r="I15444" s="33">
        <v>7</v>
      </c>
      <c r="J15444" s="36">
        <v>100</v>
      </c>
      <c r="K15444" s="37">
        <v>3427200</v>
      </c>
      <c r="L15444" s="38" t="s">
        <v>15</v>
      </c>
      <c r="M15444" s="38" t="s">
        <v>13</v>
      </c>
    </row>
    <row r="15445" spans="1:13" s="39" customFormat="1" ht="12.75" x14ac:dyDescent="0.2">
      <c r="A15445" s="33" t="s">
        <v>6547</v>
      </c>
      <c r="B15445" s="33" t="s">
        <v>581</v>
      </c>
      <c r="C15445" s="34">
        <v>10</v>
      </c>
      <c r="D15445" s="33" t="s">
        <v>90</v>
      </c>
      <c r="E15445" s="33" t="s">
        <v>6790</v>
      </c>
      <c r="F15445" s="35">
        <v>14111704</v>
      </c>
      <c r="G15445" s="33" t="s">
        <v>15071</v>
      </c>
      <c r="H15445" s="33">
        <v>4</v>
      </c>
      <c r="I15445" s="33">
        <v>4</v>
      </c>
      <c r="J15445" s="36">
        <v>100</v>
      </c>
      <c r="K15445" s="37">
        <v>892500</v>
      </c>
      <c r="L15445" s="38" t="s">
        <v>15</v>
      </c>
      <c r="M15445" s="38" t="s">
        <v>13</v>
      </c>
    </row>
    <row r="15446" spans="1:13" s="39" customFormat="1" ht="12.75" x14ac:dyDescent="0.2">
      <c r="A15446" s="33" t="s">
        <v>6547</v>
      </c>
      <c r="B15446" s="33" t="s">
        <v>581</v>
      </c>
      <c r="C15446" s="34">
        <v>10</v>
      </c>
      <c r="D15446" s="33" t="s">
        <v>90</v>
      </c>
      <c r="E15446" s="33" t="s">
        <v>6791</v>
      </c>
      <c r="F15446" s="35">
        <v>14111704</v>
      </c>
      <c r="G15446" s="33" t="s">
        <v>15071</v>
      </c>
      <c r="H15446" s="33">
        <v>4</v>
      </c>
      <c r="I15446" s="33">
        <v>4</v>
      </c>
      <c r="J15446" s="36">
        <v>159</v>
      </c>
      <c r="K15446" s="37">
        <v>3462543</v>
      </c>
      <c r="L15446" s="38" t="s">
        <v>15</v>
      </c>
      <c r="M15446" s="38" t="s">
        <v>13</v>
      </c>
    </row>
    <row r="15447" spans="1:13" s="39" customFormat="1" ht="12.75" x14ac:dyDescent="0.2">
      <c r="A15447" s="33" t="s">
        <v>6547</v>
      </c>
      <c r="B15447" s="33" t="s">
        <v>581</v>
      </c>
      <c r="C15447" s="34">
        <v>10</v>
      </c>
      <c r="D15447" s="33" t="s">
        <v>90</v>
      </c>
      <c r="E15447" s="33" t="s">
        <v>6792</v>
      </c>
      <c r="F15447" s="35">
        <v>27112003</v>
      </c>
      <c r="G15447" s="33" t="s">
        <v>15071</v>
      </c>
      <c r="H15447" s="33">
        <v>4</v>
      </c>
      <c r="I15447" s="33">
        <v>4</v>
      </c>
      <c r="J15447" s="36">
        <v>50</v>
      </c>
      <c r="K15447" s="37">
        <v>410550</v>
      </c>
      <c r="L15447" s="38" t="s">
        <v>15</v>
      </c>
      <c r="M15447" s="38" t="s">
        <v>13</v>
      </c>
    </row>
    <row r="15448" spans="1:13" s="39" customFormat="1" ht="12.75" x14ac:dyDescent="0.2">
      <c r="A15448" s="33" t="s">
        <v>6547</v>
      </c>
      <c r="B15448" s="33" t="s">
        <v>581</v>
      </c>
      <c r="C15448" s="34">
        <v>10</v>
      </c>
      <c r="D15448" s="33" t="s">
        <v>90</v>
      </c>
      <c r="E15448" s="33" t="s">
        <v>6793</v>
      </c>
      <c r="F15448" s="35">
        <v>27112003</v>
      </c>
      <c r="G15448" s="33" t="s">
        <v>15071</v>
      </c>
      <c r="H15448" s="33">
        <v>4</v>
      </c>
      <c r="I15448" s="33">
        <v>4</v>
      </c>
      <c r="J15448" s="36">
        <v>120</v>
      </c>
      <c r="K15448" s="37">
        <v>1884960</v>
      </c>
      <c r="L15448" s="38" t="s">
        <v>15</v>
      </c>
      <c r="M15448" s="38" t="s">
        <v>13</v>
      </c>
    </row>
    <row r="15449" spans="1:13" s="39" customFormat="1" ht="12.75" x14ac:dyDescent="0.2">
      <c r="A15449" s="33" t="s">
        <v>6547</v>
      </c>
      <c r="B15449" s="33" t="s">
        <v>581</v>
      </c>
      <c r="C15449" s="34">
        <v>10</v>
      </c>
      <c r="D15449" s="33" t="s">
        <v>90</v>
      </c>
      <c r="E15449" s="33" t="s">
        <v>6794</v>
      </c>
      <c r="F15449" s="35">
        <v>47131611</v>
      </c>
      <c r="G15449" s="33" t="s">
        <v>15071</v>
      </c>
      <c r="H15449" s="33">
        <v>4</v>
      </c>
      <c r="I15449" s="33">
        <v>4</v>
      </c>
      <c r="J15449" s="36">
        <v>30</v>
      </c>
      <c r="K15449" s="37">
        <v>42840</v>
      </c>
      <c r="L15449" s="38" t="s">
        <v>15</v>
      </c>
      <c r="M15449" s="38" t="s">
        <v>13</v>
      </c>
    </row>
    <row r="15450" spans="1:13" s="39" customFormat="1" ht="12.75" x14ac:dyDescent="0.2">
      <c r="A15450" s="33" t="s">
        <v>6547</v>
      </c>
      <c r="B15450" s="33" t="s">
        <v>581</v>
      </c>
      <c r="C15450" s="34">
        <v>10</v>
      </c>
      <c r="D15450" s="33" t="s">
        <v>90</v>
      </c>
      <c r="E15450" s="33" t="s">
        <v>6795</v>
      </c>
      <c r="F15450" s="35">
        <v>47131812</v>
      </c>
      <c r="G15450" s="33" t="s">
        <v>15071</v>
      </c>
      <c r="H15450" s="33">
        <v>4</v>
      </c>
      <c r="I15450" s="33">
        <v>4</v>
      </c>
      <c r="J15450" s="36">
        <v>15</v>
      </c>
      <c r="K15450" s="37">
        <v>141015</v>
      </c>
      <c r="L15450" s="38" t="s">
        <v>15</v>
      </c>
      <c r="M15450" s="38" t="s">
        <v>13</v>
      </c>
    </row>
    <row r="15451" spans="1:13" s="39" customFormat="1" ht="12.75" x14ac:dyDescent="0.2">
      <c r="A15451" s="33" t="s">
        <v>6547</v>
      </c>
      <c r="B15451" s="33" t="s">
        <v>581</v>
      </c>
      <c r="C15451" s="34">
        <v>10</v>
      </c>
      <c r="D15451" s="33" t="s">
        <v>90</v>
      </c>
      <c r="E15451" s="33" t="s">
        <v>6796</v>
      </c>
      <c r="F15451" s="35">
        <v>53131628</v>
      </c>
      <c r="G15451" s="33" t="s">
        <v>15071</v>
      </c>
      <c r="H15451" s="33">
        <v>4</v>
      </c>
      <c r="I15451" s="33">
        <v>4</v>
      </c>
      <c r="J15451" s="36">
        <v>100</v>
      </c>
      <c r="K15451" s="37">
        <v>392700</v>
      </c>
      <c r="L15451" s="38" t="s">
        <v>15</v>
      </c>
      <c r="M15451" s="38" t="s">
        <v>13</v>
      </c>
    </row>
    <row r="15452" spans="1:13" s="39" customFormat="1" ht="12.75" x14ac:dyDescent="0.2">
      <c r="A15452" s="33" t="s">
        <v>6547</v>
      </c>
      <c r="B15452" s="33" t="s">
        <v>581</v>
      </c>
      <c r="C15452" s="34">
        <v>10</v>
      </c>
      <c r="D15452" s="33" t="s">
        <v>90</v>
      </c>
      <c r="E15452" s="33" t="s">
        <v>1274</v>
      </c>
      <c r="F15452" s="35">
        <v>47131811</v>
      </c>
      <c r="G15452" s="33" t="s">
        <v>15071</v>
      </c>
      <c r="H15452" s="33">
        <v>4</v>
      </c>
      <c r="I15452" s="33">
        <v>4</v>
      </c>
      <c r="J15452" s="36">
        <v>80</v>
      </c>
      <c r="K15452" s="37">
        <v>1361360</v>
      </c>
      <c r="L15452" s="38" t="s">
        <v>2367</v>
      </c>
      <c r="M15452" s="38" t="s">
        <v>13</v>
      </c>
    </row>
    <row r="15453" spans="1:13" s="39" customFormat="1" ht="12.75" x14ac:dyDescent="0.2">
      <c r="A15453" s="33" t="s">
        <v>6547</v>
      </c>
      <c r="B15453" s="33" t="s">
        <v>581</v>
      </c>
      <c r="C15453" s="34">
        <v>10</v>
      </c>
      <c r="D15453" s="33" t="s">
        <v>90</v>
      </c>
      <c r="E15453" s="33" t="s">
        <v>6797</v>
      </c>
      <c r="F15453" s="35">
        <v>46181700</v>
      </c>
      <c r="G15453" s="33" t="s">
        <v>15071</v>
      </c>
      <c r="H15453" s="33">
        <v>4</v>
      </c>
      <c r="I15453" s="33">
        <v>4</v>
      </c>
      <c r="J15453" s="36">
        <v>40</v>
      </c>
      <c r="K15453" s="37">
        <v>318920</v>
      </c>
      <c r="L15453" s="38" t="s">
        <v>15</v>
      </c>
      <c r="M15453" s="38" t="s">
        <v>13</v>
      </c>
    </row>
    <row r="15454" spans="1:13" s="39" customFormat="1" ht="12.75" x14ac:dyDescent="0.2">
      <c r="A15454" s="33" t="s">
        <v>6547</v>
      </c>
      <c r="B15454" s="33" t="s">
        <v>581</v>
      </c>
      <c r="C15454" s="34">
        <v>10</v>
      </c>
      <c r="D15454" s="33" t="s">
        <v>90</v>
      </c>
      <c r="E15454" s="33" t="s">
        <v>6798</v>
      </c>
      <c r="F15454" s="35">
        <v>52121701</v>
      </c>
      <c r="G15454" s="33" t="s">
        <v>15071</v>
      </c>
      <c r="H15454" s="33">
        <v>4</v>
      </c>
      <c r="I15454" s="33">
        <v>4</v>
      </c>
      <c r="J15454" s="36">
        <v>40</v>
      </c>
      <c r="K15454" s="37">
        <v>223720</v>
      </c>
      <c r="L15454" s="38" t="s">
        <v>15</v>
      </c>
      <c r="M15454" s="38" t="s">
        <v>13</v>
      </c>
    </row>
    <row r="15455" spans="1:13" s="39" customFormat="1" ht="12.75" x14ac:dyDescent="0.2">
      <c r="A15455" s="33" t="s">
        <v>6547</v>
      </c>
      <c r="B15455" s="33" t="s">
        <v>581</v>
      </c>
      <c r="C15455" s="34">
        <v>10</v>
      </c>
      <c r="D15455" s="33" t="s">
        <v>90</v>
      </c>
      <c r="E15455" s="33" t="s">
        <v>6799</v>
      </c>
      <c r="F15455" s="35">
        <v>47131502</v>
      </c>
      <c r="G15455" s="33" t="s">
        <v>15071</v>
      </c>
      <c r="H15455" s="33">
        <v>4</v>
      </c>
      <c r="I15455" s="33">
        <v>4</v>
      </c>
      <c r="J15455" s="36">
        <v>30</v>
      </c>
      <c r="K15455" s="37">
        <v>289170</v>
      </c>
      <c r="L15455" s="38" t="s">
        <v>15</v>
      </c>
      <c r="M15455" s="38" t="s">
        <v>13</v>
      </c>
    </row>
    <row r="15456" spans="1:13" s="39" customFormat="1" ht="12.75" x14ac:dyDescent="0.2">
      <c r="A15456" s="33" t="s">
        <v>6547</v>
      </c>
      <c r="B15456" s="33" t="s">
        <v>581</v>
      </c>
      <c r="C15456" s="34">
        <v>10</v>
      </c>
      <c r="D15456" s="33" t="s">
        <v>90</v>
      </c>
      <c r="E15456" s="33" t="s">
        <v>6800</v>
      </c>
      <c r="F15456" s="35">
        <v>47131618</v>
      </c>
      <c r="G15456" s="33" t="s">
        <v>15071</v>
      </c>
      <c r="H15456" s="33">
        <v>4</v>
      </c>
      <c r="I15456" s="33">
        <v>4</v>
      </c>
      <c r="J15456" s="36">
        <v>60</v>
      </c>
      <c r="K15456" s="37">
        <v>278460</v>
      </c>
      <c r="L15456" s="38" t="s">
        <v>15</v>
      </c>
      <c r="M15456" s="38" t="s">
        <v>13</v>
      </c>
    </row>
    <row r="15457" spans="1:13" s="39" customFormat="1" ht="12.75" x14ac:dyDescent="0.2">
      <c r="A15457" s="33" t="s">
        <v>6547</v>
      </c>
      <c r="B15457" s="33" t="s">
        <v>581</v>
      </c>
      <c r="C15457" s="34">
        <v>10</v>
      </c>
      <c r="D15457" s="33" t="s">
        <v>90</v>
      </c>
      <c r="E15457" s="33" t="s">
        <v>1240</v>
      </c>
      <c r="F15457" s="35">
        <v>47131801</v>
      </c>
      <c r="G15457" s="33" t="s">
        <v>15071</v>
      </c>
      <c r="H15457" s="33">
        <v>4</v>
      </c>
      <c r="I15457" s="33">
        <v>4</v>
      </c>
      <c r="J15457" s="36">
        <v>10</v>
      </c>
      <c r="K15457" s="37">
        <v>227290</v>
      </c>
      <c r="L15457" s="38" t="s">
        <v>2367</v>
      </c>
      <c r="M15457" s="38" t="s">
        <v>13</v>
      </c>
    </row>
    <row r="15458" spans="1:13" s="39" customFormat="1" ht="12.75" x14ac:dyDescent="0.2">
      <c r="A15458" s="33" t="s">
        <v>6547</v>
      </c>
      <c r="B15458" s="33" t="s">
        <v>581</v>
      </c>
      <c r="C15458" s="34">
        <v>10</v>
      </c>
      <c r="D15458" s="33" t="s">
        <v>90</v>
      </c>
      <c r="E15458" s="33" t="s">
        <v>6801</v>
      </c>
      <c r="F15458" s="35">
        <v>0</v>
      </c>
      <c r="G15458" s="33" t="s">
        <v>15071</v>
      </c>
      <c r="H15458" s="33">
        <v>1</v>
      </c>
      <c r="I15458" s="33">
        <v>6</v>
      </c>
      <c r="J15458" s="36">
        <v>1</v>
      </c>
      <c r="K15458" s="37">
        <v>67830</v>
      </c>
      <c r="L15458" s="38" t="s">
        <v>12</v>
      </c>
      <c r="M15458" s="38" t="s">
        <v>13</v>
      </c>
    </row>
    <row r="15459" spans="1:13" s="39" customFormat="1" ht="12.75" x14ac:dyDescent="0.2">
      <c r="A15459" s="33" t="s">
        <v>6547</v>
      </c>
      <c r="B15459" s="33" t="s">
        <v>581</v>
      </c>
      <c r="C15459" s="34">
        <v>10</v>
      </c>
      <c r="D15459" s="33" t="s">
        <v>90</v>
      </c>
      <c r="E15459" s="33" t="s">
        <v>6779</v>
      </c>
      <c r="F15459" s="35">
        <v>47131800</v>
      </c>
      <c r="G15459" s="33" t="s">
        <v>15071</v>
      </c>
      <c r="H15459" s="33">
        <v>7</v>
      </c>
      <c r="I15459" s="33">
        <v>2</v>
      </c>
      <c r="J15459" s="36">
        <v>145</v>
      </c>
      <c r="K15459" s="37">
        <v>13096545</v>
      </c>
      <c r="L15459" s="38" t="s">
        <v>2367</v>
      </c>
      <c r="M15459" s="38" t="s">
        <v>13</v>
      </c>
    </row>
    <row r="15460" spans="1:13" s="39" customFormat="1" ht="12.75" x14ac:dyDescent="0.2">
      <c r="A15460" s="33" t="s">
        <v>6547</v>
      </c>
      <c r="B15460" s="33" t="s">
        <v>6548</v>
      </c>
      <c r="C15460" s="34">
        <v>10</v>
      </c>
      <c r="D15460" s="33" t="s">
        <v>119</v>
      </c>
      <c r="E15460" s="33" t="s">
        <v>6802</v>
      </c>
      <c r="F15460" s="35">
        <v>52121602</v>
      </c>
      <c r="G15460" s="33" t="s">
        <v>15071</v>
      </c>
      <c r="H15460" s="33">
        <v>4</v>
      </c>
      <c r="I15460" s="33">
        <v>4</v>
      </c>
      <c r="J15460" s="36">
        <v>50</v>
      </c>
      <c r="K15460" s="37">
        <v>124950</v>
      </c>
      <c r="L15460" s="38" t="s">
        <v>15</v>
      </c>
      <c r="M15460" s="38" t="s">
        <v>13</v>
      </c>
    </row>
    <row r="15461" spans="1:13" s="39" customFormat="1" ht="12.75" x14ac:dyDescent="0.2">
      <c r="A15461" s="33" t="s">
        <v>6547</v>
      </c>
      <c r="B15461" s="33" t="s">
        <v>6548</v>
      </c>
      <c r="C15461" s="34">
        <v>10</v>
      </c>
      <c r="D15461" s="33" t="s">
        <v>119</v>
      </c>
      <c r="E15461" s="33" t="s">
        <v>6803</v>
      </c>
      <c r="F15461" s="35">
        <v>52121602</v>
      </c>
      <c r="G15461" s="33" t="s">
        <v>15071</v>
      </c>
      <c r="H15461" s="33">
        <v>4</v>
      </c>
      <c r="I15461" s="33">
        <v>4</v>
      </c>
      <c r="J15461" s="36">
        <v>50</v>
      </c>
      <c r="K15461" s="37">
        <v>249959.49999999997</v>
      </c>
      <c r="L15461" s="38" t="s">
        <v>15</v>
      </c>
      <c r="M15461" s="38" t="s">
        <v>13</v>
      </c>
    </row>
    <row r="15462" spans="1:13" s="39" customFormat="1" ht="12.75" x14ac:dyDescent="0.2">
      <c r="A15462" s="33" t="s">
        <v>6547</v>
      </c>
      <c r="B15462" s="33" t="s">
        <v>6548</v>
      </c>
      <c r="C15462" s="34">
        <v>10</v>
      </c>
      <c r="D15462" s="33" t="s">
        <v>119</v>
      </c>
      <c r="E15462" s="33" t="s">
        <v>15086</v>
      </c>
      <c r="F15462" s="35">
        <v>0</v>
      </c>
      <c r="G15462" s="33" t="s">
        <v>15071</v>
      </c>
      <c r="H15462" s="33">
        <v>1</v>
      </c>
      <c r="I15462" s="33">
        <v>6</v>
      </c>
      <c r="J15462" s="36">
        <v>1</v>
      </c>
      <c r="K15462" s="37">
        <v>497540.5</v>
      </c>
      <c r="L15462" s="38" t="s">
        <v>12</v>
      </c>
      <c r="M15462" s="38" t="s">
        <v>13</v>
      </c>
    </row>
    <row r="15463" spans="1:13" s="39" customFormat="1" ht="12.75" x14ac:dyDescent="0.2">
      <c r="A15463" s="33" t="s">
        <v>6547</v>
      </c>
      <c r="B15463" s="33" t="s">
        <v>572</v>
      </c>
      <c r="C15463" s="34">
        <v>10</v>
      </c>
      <c r="D15463" s="33" t="s">
        <v>13912</v>
      </c>
      <c r="E15463" s="33" t="s">
        <v>6804</v>
      </c>
      <c r="F15463" s="35">
        <v>52121701</v>
      </c>
      <c r="G15463" s="33" t="s">
        <v>467</v>
      </c>
      <c r="H15463" s="33">
        <v>4</v>
      </c>
      <c r="I15463" s="33">
        <v>4</v>
      </c>
      <c r="J15463" s="36">
        <v>10</v>
      </c>
      <c r="K15463" s="37">
        <v>230003.20000000001</v>
      </c>
      <c r="L15463" s="38" t="s">
        <v>15</v>
      </c>
      <c r="M15463" s="38" t="s">
        <v>13</v>
      </c>
    </row>
    <row r="15464" spans="1:13" s="39" customFormat="1" ht="12.75" x14ac:dyDescent="0.2">
      <c r="A15464" s="33" t="s">
        <v>6547</v>
      </c>
      <c r="B15464" s="33" t="s">
        <v>572</v>
      </c>
      <c r="C15464" s="34">
        <v>10</v>
      </c>
      <c r="D15464" s="33" t="s">
        <v>13912</v>
      </c>
      <c r="E15464" s="33" t="s">
        <v>6805</v>
      </c>
      <c r="F15464" s="35">
        <v>52121701</v>
      </c>
      <c r="G15464" s="33" t="s">
        <v>467</v>
      </c>
      <c r="H15464" s="33">
        <v>4</v>
      </c>
      <c r="I15464" s="33">
        <v>4</v>
      </c>
      <c r="J15464" s="36">
        <v>10</v>
      </c>
      <c r="K15464" s="37">
        <v>119999.59999999999</v>
      </c>
      <c r="L15464" s="38" t="s">
        <v>15</v>
      </c>
      <c r="M15464" s="38" t="s">
        <v>13</v>
      </c>
    </row>
    <row r="15465" spans="1:13" s="39" customFormat="1" ht="12.75" x14ac:dyDescent="0.2">
      <c r="A15465" s="33" t="s">
        <v>6547</v>
      </c>
      <c r="B15465" s="33" t="s">
        <v>572</v>
      </c>
      <c r="C15465" s="34">
        <v>10</v>
      </c>
      <c r="D15465" s="33" t="s">
        <v>13912</v>
      </c>
      <c r="E15465" s="33" t="s">
        <v>6806</v>
      </c>
      <c r="F15465" s="35">
        <v>0</v>
      </c>
      <c r="G15465" s="33" t="s">
        <v>466</v>
      </c>
      <c r="H15465" s="33">
        <v>1</v>
      </c>
      <c r="I15465" s="33">
        <v>6</v>
      </c>
      <c r="J15465" s="36">
        <v>1</v>
      </c>
      <c r="K15465" s="37">
        <v>58419.5</v>
      </c>
      <c r="L15465" s="38" t="s">
        <v>12</v>
      </c>
      <c r="M15465" s="38" t="s">
        <v>13</v>
      </c>
    </row>
    <row r="15466" spans="1:13" s="39" customFormat="1" ht="12.75" x14ac:dyDescent="0.2">
      <c r="A15466" s="33" t="s">
        <v>6547</v>
      </c>
      <c r="B15466" s="33" t="s">
        <v>582</v>
      </c>
      <c r="C15466" s="34">
        <v>10</v>
      </c>
      <c r="D15466" s="33" t="s">
        <v>34</v>
      </c>
      <c r="E15466" s="33" t="s">
        <v>6807</v>
      </c>
      <c r="F15466" s="35">
        <v>26101302</v>
      </c>
      <c r="G15466" s="33" t="s">
        <v>466</v>
      </c>
      <c r="H15466" s="33">
        <v>4</v>
      </c>
      <c r="I15466" s="33">
        <v>7</v>
      </c>
      <c r="J15466" s="36">
        <v>1</v>
      </c>
      <c r="K15466" s="37">
        <v>725698.01</v>
      </c>
      <c r="L15466" s="38" t="s">
        <v>15</v>
      </c>
      <c r="M15466" s="38" t="s">
        <v>13</v>
      </c>
    </row>
    <row r="15467" spans="1:13" s="39" customFormat="1" ht="12.75" x14ac:dyDescent="0.2">
      <c r="A15467" s="33" t="s">
        <v>6547</v>
      </c>
      <c r="B15467" s="33" t="s">
        <v>582</v>
      </c>
      <c r="C15467" s="34">
        <v>10</v>
      </c>
      <c r="D15467" s="33" t="s">
        <v>34</v>
      </c>
      <c r="E15467" s="33" t="s">
        <v>6808</v>
      </c>
      <c r="F15467" s="35">
        <v>26101302</v>
      </c>
      <c r="G15467" s="33" t="s">
        <v>466</v>
      </c>
      <c r="H15467" s="33">
        <v>4</v>
      </c>
      <c r="I15467" s="33">
        <v>7</v>
      </c>
      <c r="J15467" s="36">
        <v>1</v>
      </c>
      <c r="K15467" s="37">
        <v>1356802</v>
      </c>
      <c r="L15467" s="38" t="s">
        <v>15</v>
      </c>
      <c r="M15467" s="38" t="s">
        <v>13</v>
      </c>
    </row>
    <row r="15468" spans="1:13" s="39" customFormat="1" ht="12.75" x14ac:dyDescent="0.2">
      <c r="A15468" s="33" t="s">
        <v>6547</v>
      </c>
      <c r="B15468" s="33" t="s">
        <v>582</v>
      </c>
      <c r="C15468" s="34">
        <v>10</v>
      </c>
      <c r="D15468" s="33" t="s">
        <v>34</v>
      </c>
      <c r="E15468" s="33" t="s">
        <v>6809</v>
      </c>
      <c r="F15468" s="35">
        <v>26101302</v>
      </c>
      <c r="G15468" s="33" t="s">
        <v>466</v>
      </c>
      <c r="H15468" s="33">
        <v>4</v>
      </c>
      <c r="I15468" s="33">
        <v>7</v>
      </c>
      <c r="J15468" s="36">
        <v>1</v>
      </c>
      <c r="K15468" s="37">
        <v>725900</v>
      </c>
      <c r="L15468" s="38" t="s">
        <v>15</v>
      </c>
      <c r="M15468" s="38" t="s">
        <v>13</v>
      </c>
    </row>
    <row r="15469" spans="1:13" s="39" customFormat="1" ht="12.75" x14ac:dyDescent="0.2">
      <c r="A15469" s="33" t="s">
        <v>6547</v>
      </c>
      <c r="B15469" s="33" t="s">
        <v>582</v>
      </c>
      <c r="C15469" s="34">
        <v>10</v>
      </c>
      <c r="D15469" s="33" t="s">
        <v>34</v>
      </c>
      <c r="E15469" s="33" t="s">
        <v>6810</v>
      </c>
      <c r="F15469" s="35">
        <v>25173902</v>
      </c>
      <c r="G15469" s="33" t="s">
        <v>466</v>
      </c>
      <c r="H15469" s="33">
        <v>4</v>
      </c>
      <c r="I15469" s="33">
        <v>7</v>
      </c>
      <c r="J15469" s="36">
        <v>2</v>
      </c>
      <c r="K15469" s="37">
        <v>1249500</v>
      </c>
      <c r="L15469" s="38" t="s">
        <v>15</v>
      </c>
      <c r="M15469" s="38" t="s">
        <v>13</v>
      </c>
    </row>
    <row r="15470" spans="1:13" s="39" customFormat="1" ht="12.75" x14ac:dyDescent="0.2">
      <c r="A15470" s="33" t="s">
        <v>6547</v>
      </c>
      <c r="B15470" s="33" t="s">
        <v>582</v>
      </c>
      <c r="C15470" s="34">
        <v>10</v>
      </c>
      <c r="D15470" s="33" t="s">
        <v>34</v>
      </c>
      <c r="E15470" s="33" t="s">
        <v>6811</v>
      </c>
      <c r="F15470" s="35">
        <v>25173902</v>
      </c>
      <c r="G15470" s="33" t="s">
        <v>466</v>
      </c>
      <c r="H15470" s="33">
        <v>4</v>
      </c>
      <c r="I15470" s="33">
        <v>7</v>
      </c>
      <c r="J15470" s="36">
        <v>2</v>
      </c>
      <c r="K15470" s="37">
        <v>1249500</v>
      </c>
      <c r="L15470" s="38" t="s">
        <v>15</v>
      </c>
      <c r="M15470" s="38" t="s">
        <v>13</v>
      </c>
    </row>
    <row r="15471" spans="1:13" s="39" customFormat="1" ht="12.75" x14ac:dyDescent="0.2">
      <c r="A15471" s="33" t="s">
        <v>6547</v>
      </c>
      <c r="B15471" s="33" t="s">
        <v>582</v>
      </c>
      <c r="C15471" s="34">
        <v>10</v>
      </c>
      <c r="D15471" s="33" t="s">
        <v>34</v>
      </c>
      <c r="E15471" s="33" t="s">
        <v>6812</v>
      </c>
      <c r="F15471" s="35">
        <v>26111703</v>
      </c>
      <c r="G15471" s="33" t="s">
        <v>466</v>
      </c>
      <c r="H15471" s="33">
        <v>4</v>
      </c>
      <c r="I15471" s="33">
        <v>7</v>
      </c>
      <c r="J15471" s="36">
        <v>10</v>
      </c>
      <c r="K15471" s="37">
        <v>3927000</v>
      </c>
      <c r="L15471" s="38" t="s">
        <v>15</v>
      </c>
      <c r="M15471" s="38" t="s">
        <v>13</v>
      </c>
    </row>
    <row r="15472" spans="1:13" s="39" customFormat="1" ht="12.75" x14ac:dyDescent="0.2">
      <c r="A15472" s="33" t="s">
        <v>6547</v>
      </c>
      <c r="B15472" s="33" t="s">
        <v>582</v>
      </c>
      <c r="C15472" s="34">
        <v>10</v>
      </c>
      <c r="D15472" s="33" t="s">
        <v>34</v>
      </c>
      <c r="E15472" s="33" t="s">
        <v>6813</v>
      </c>
      <c r="F15472" s="35">
        <v>26111703</v>
      </c>
      <c r="G15472" s="33" t="s">
        <v>466</v>
      </c>
      <c r="H15472" s="33">
        <v>4</v>
      </c>
      <c r="I15472" s="33">
        <v>7</v>
      </c>
      <c r="J15472" s="36">
        <v>5</v>
      </c>
      <c r="K15472" s="37">
        <v>1963500</v>
      </c>
      <c r="L15472" s="38" t="s">
        <v>15</v>
      </c>
      <c r="M15472" s="38" t="s">
        <v>13</v>
      </c>
    </row>
    <row r="15473" spans="1:13" s="39" customFormat="1" ht="12.75" x14ac:dyDescent="0.2">
      <c r="A15473" s="33" t="s">
        <v>6547</v>
      </c>
      <c r="B15473" s="33" t="s">
        <v>582</v>
      </c>
      <c r="C15473" s="34">
        <v>10</v>
      </c>
      <c r="D15473" s="33" t="s">
        <v>34</v>
      </c>
      <c r="E15473" s="33" t="s">
        <v>6814</v>
      </c>
      <c r="F15473" s="35">
        <v>26111703</v>
      </c>
      <c r="G15473" s="33" t="s">
        <v>466</v>
      </c>
      <c r="H15473" s="33">
        <v>4</v>
      </c>
      <c r="I15473" s="33">
        <v>7</v>
      </c>
      <c r="J15473" s="36">
        <v>10</v>
      </c>
      <c r="K15473" s="37">
        <v>3808000</v>
      </c>
      <c r="L15473" s="38" t="s">
        <v>15</v>
      </c>
      <c r="M15473" s="38" t="s">
        <v>13</v>
      </c>
    </row>
    <row r="15474" spans="1:13" s="39" customFormat="1" ht="12.75" x14ac:dyDescent="0.2">
      <c r="A15474" s="33" t="s">
        <v>6547</v>
      </c>
      <c r="B15474" s="33" t="s">
        <v>582</v>
      </c>
      <c r="C15474" s="34">
        <v>10</v>
      </c>
      <c r="D15474" s="33" t="s">
        <v>34</v>
      </c>
      <c r="E15474" s="33" t="s">
        <v>6815</v>
      </c>
      <c r="F15474" s="35">
        <v>26111802</v>
      </c>
      <c r="G15474" s="33" t="s">
        <v>466</v>
      </c>
      <c r="H15474" s="33">
        <v>4</v>
      </c>
      <c r="I15474" s="33">
        <v>7</v>
      </c>
      <c r="J15474" s="36">
        <v>3</v>
      </c>
      <c r="K15474" s="37">
        <v>749700</v>
      </c>
      <c r="L15474" s="38" t="s">
        <v>15</v>
      </c>
      <c r="M15474" s="38" t="s">
        <v>13</v>
      </c>
    </row>
    <row r="15475" spans="1:13" s="39" customFormat="1" ht="12.75" x14ac:dyDescent="0.2">
      <c r="A15475" s="33" t="s">
        <v>6547</v>
      </c>
      <c r="B15475" s="33" t="s">
        <v>582</v>
      </c>
      <c r="C15475" s="34">
        <v>10</v>
      </c>
      <c r="D15475" s="33" t="s">
        <v>34</v>
      </c>
      <c r="E15475" s="33" t="s">
        <v>6816</v>
      </c>
      <c r="F15475" s="35">
        <v>39101600</v>
      </c>
      <c r="G15475" s="33" t="s">
        <v>15071</v>
      </c>
      <c r="H15475" s="33">
        <v>5</v>
      </c>
      <c r="I15475" s="33">
        <v>6</v>
      </c>
      <c r="J15475" s="36">
        <v>20</v>
      </c>
      <c r="K15475" s="37">
        <v>119000</v>
      </c>
      <c r="L15475" s="38" t="s">
        <v>15</v>
      </c>
      <c r="M15475" s="38" t="s">
        <v>13</v>
      </c>
    </row>
    <row r="15476" spans="1:13" s="39" customFormat="1" ht="12.75" x14ac:dyDescent="0.2">
      <c r="A15476" s="33" t="s">
        <v>6547</v>
      </c>
      <c r="B15476" s="33" t="s">
        <v>582</v>
      </c>
      <c r="C15476" s="34">
        <v>10</v>
      </c>
      <c r="D15476" s="33" t="s">
        <v>34</v>
      </c>
      <c r="E15476" s="33" t="s">
        <v>6817</v>
      </c>
      <c r="F15476" s="35">
        <v>39101600</v>
      </c>
      <c r="G15476" s="33" t="s">
        <v>15071</v>
      </c>
      <c r="H15476" s="33">
        <v>5</v>
      </c>
      <c r="I15476" s="33">
        <v>6</v>
      </c>
      <c r="J15476" s="36">
        <v>20</v>
      </c>
      <c r="K15476" s="37">
        <v>119000</v>
      </c>
      <c r="L15476" s="38" t="s">
        <v>15</v>
      </c>
      <c r="M15476" s="38" t="s">
        <v>13</v>
      </c>
    </row>
    <row r="15477" spans="1:13" s="39" customFormat="1" ht="12.75" x14ac:dyDescent="0.2">
      <c r="A15477" s="33" t="s">
        <v>6547</v>
      </c>
      <c r="B15477" s="33" t="s">
        <v>582</v>
      </c>
      <c r="C15477" s="34">
        <v>10</v>
      </c>
      <c r="D15477" s="33" t="s">
        <v>34</v>
      </c>
      <c r="E15477" s="33" t="s">
        <v>6818</v>
      </c>
      <c r="F15477" s="35">
        <v>39101600</v>
      </c>
      <c r="G15477" s="33" t="s">
        <v>466</v>
      </c>
      <c r="H15477" s="33">
        <v>4</v>
      </c>
      <c r="I15477" s="33">
        <v>7</v>
      </c>
      <c r="J15477" s="36">
        <v>5</v>
      </c>
      <c r="K15477" s="37">
        <v>214200</v>
      </c>
      <c r="L15477" s="38" t="s">
        <v>15</v>
      </c>
      <c r="M15477" s="38" t="s">
        <v>13</v>
      </c>
    </row>
    <row r="15478" spans="1:13" s="39" customFormat="1" ht="12.75" x14ac:dyDescent="0.2">
      <c r="A15478" s="33" t="s">
        <v>6547</v>
      </c>
      <c r="B15478" s="33" t="s">
        <v>582</v>
      </c>
      <c r="C15478" s="34">
        <v>10</v>
      </c>
      <c r="D15478" s="33" t="s">
        <v>34</v>
      </c>
      <c r="E15478" s="33" t="s">
        <v>6819</v>
      </c>
      <c r="F15478" s="35">
        <v>39101600</v>
      </c>
      <c r="G15478" s="33" t="s">
        <v>15071</v>
      </c>
      <c r="H15478" s="33">
        <v>5</v>
      </c>
      <c r="I15478" s="33">
        <v>6</v>
      </c>
      <c r="J15478" s="36">
        <v>20</v>
      </c>
      <c r="K15478" s="37">
        <v>1190000</v>
      </c>
      <c r="L15478" s="38" t="s">
        <v>15</v>
      </c>
      <c r="M15478" s="38" t="s">
        <v>13</v>
      </c>
    </row>
    <row r="15479" spans="1:13" s="39" customFormat="1" ht="12.75" x14ac:dyDescent="0.2">
      <c r="A15479" s="33" t="s">
        <v>6547</v>
      </c>
      <c r="B15479" s="33" t="s">
        <v>582</v>
      </c>
      <c r="C15479" s="34">
        <v>10</v>
      </c>
      <c r="D15479" s="33" t="s">
        <v>34</v>
      </c>
      <c r="E15479" s="33" t="s">
        <v>6820</v>
      </c>
      <c r="F15479" s="35">
        <v>39101600</v>
      </c>
      <c r="G15479" s="33" t="s">
        <v>15071</v>
      </c>
      <c r="H15479" s="33">
        <v>5</v>
      </c>
      <c r="I15479" s="33">
        <v>6</v>
      </c>
      <c r="J15479" s="36">
        <v>10</v>
      </c>
      <c r="K15479" s="37">
        <v>83300</v>
      </c>
      <c r="L15479" s="38" t="s">
        <v>15</v>
      </c>
      <c r="M15479" s="38" t="s">
        <v>13</v>
      </c>
    </row>
    <row r="15480" spans="1:13" s="39" customFormat="1" ht="12.75" x14ac:dyDescent="0.2">
      <c r="A15480" s="33" t="s">
        <v>6547</v>
      </c>
      <c r="B15480" s="33" t="s">
        <v>582</v>
      </c>
      <c r="C15480" s="34">
        <v>10</v>
      </c>
      <c r="D15480" s="33" t="s">
        <v>34</v>
      </c>
      <c r="E15480" s="33" t="s">
        <v>6821</v>
      </c>
      <c r="F15480" s="35">
        <v>39101600</v>
      </c>
      <c r="G15480" s="33" t="s">
        <v>15071</v>
      </c>
      <c r="H15480" s="33">
        <v>5</v>
      </c>
      <c r="I15480" s="33">
        <v>6</v>
      </c>
      <c r="J15480" s="36">
        <v>40</v>
      </c>
      <c r="K15480" s="37">
        <v>1047200</v>
      </c>
      <c r="L15480" s="38" t="s">
        <v>15</v>
      </c>
      <c r="M15480" s="38" t="s">
        <v>13</v>
      </c>
    </row>
    <row r="15481" spans="1:13" s="39" customFormat="1" ht="12.75" x14ac:dyDescent="0.2">
      <c r="A15481" s="33" t="s">
        <v>6547</v>
      </c>
      <c r="B15481" s="33" t="s">
        <v>582</v>
      </c>
      <c r="C15481" s="34">
        <v>10</v>
      </c>
      <c r="D15481" s="33" t="s">
        <v>34</v>
      </c>
      <c r="E15481" s="33" t="s">
        <v>6822</v>
      </c>
      <c r="F15481" s="35">
        <v>39101600</v>
      </c>
      <c r="G15481" s="33" t="s">
        <v>15071</v>
      </c>
      <c r="H15481" s="33">
        <v>4</v>
      </c>
      <c r="I15481" s="33">
        <v>4</v>
      </c>
      <c r="J15481" s="36">
        <v>36</v>
      </c>
      <c r="K15481" s="37">
        <v>235620</v>
      </c>
      <c r="L15481" s="38" t="s">
        <v>15</v>
      </c>
      <c r="M15481" s="38" t="s">
        <v>13</v>
      </c>
    </row>
    <row r="15482" spans="1:13" s="39" customFormat="1" ht="12.75" x14ac:dyDescent="0.2">
      <c r="A15482" s="33" t="s">
        <v>6547</v>
      </c>
      <c r="B15482" s="33" t="s">
        <v>582</v>
      </c>
      <c r="C15482" s="34">
        <v>10</v>
      </c>
      <c r="D15482" s="33" t="s">
        <v>34</v>
      </c>
      <c r="E15482" s="33" t="s">
        <v>6823</v>
      </c>
      <c r="F15482" s="35">
        <v>20111600</v>
      </c>
      <c r="G15482" s="33" t="s">
        <v>15071</v>
      </c>
      <c r="H15482" s="33">
        <v>5</v>
      </c>
      <c r="I15482" s="33">
        <v>3</v>
      </c>
      <c r="J15482" s="36">
        <v>30</v>
      </c>
      <c r="K15482" s="37">
        <v>35700</v>
      </c>
      <c r="L15482" s="38" t="s">
        <v>15</v>
      </c>
      <c r="M15482" s="38" t="s">
        <v>13</v>
      </c>
    </row>
    <row r="15483" spans="1:13" s="39" customFormat="1" ht="12.75" x14ac:dyDescent="0.2">
      <c r="A15483" s="33" t="s">
        <v>6547</v>
      </c>
      <c r="B15483" s="33" t="s">
        <v>582</v>
      </c>
      <c r="C15483" s="34">
        <v>10</v>
      </c>
      <c r="D15483" s="33" t="s">
        <v>34</v>
      </c>
      <c r="E15483" s="33" t="s">
        <v>6824</v>
      </c>
      <c r="F15483" s="35">
        <v>20111600</v>
      </c>
      <c r="G15483" s="33" t="s">
        <v>15071</v>
      </c>
      <c r="H15483" s="33">
        <v>5</v>
      </c>
      <c r="I15483" s="33">
        <v>3</v>
      </c>
      <c r="J15483" s="36">
        <v>30</v>
      </c>
      <c r="K15483" s="37">
        <v>32130</v>
      </c>
      <c r="L15483" s="38" t="s">
        <v>15</v>
      </c>
      <c r="M15483" s="38" t="s">
        <v>13</v>
      </c>
    </row>
    <row r="15484" spans="1:13" s="39" customFormat="1" ht="12.75" x14ac:dyDescent="0.2">
      <c r="A15484" s="33" t="s">
        <v>6547</v>
      </c>
      <c r="B15484" s="33" t="s">
        <v>582</v>
      </c>
      <c r="C15484" s="34">
        <v>10</v>
      </c>
      <c r="D15484" s="33" t="s">
        <v>34</v>
      </c>
      <c r="E15484" s="33" t="s">
        <v>6825</v>
      </c>
      <c r="F15484" s="35">
        <v>20111600</v>
      </c>
      <c r="G15484" s="33" t="s">
        <v>15071</v>
      </c>
      <c r="H15484" s="33">
        <v>5</v>
      </c>
      <c r="I15484" s="33">
        <v>3</v>
      </c>
      <c r="J15484" s="36">
        <v>30</v>
      </c>
      <c r="K15484" s="37">
        <v>92820</v>
      </c>
      <c r="L15484" s="38" t="s">
        <v>15</v>
      </c>
      <c r="M15484" s="38" t="s">
        <v>13</v>
      </c>
    </row>
    <row r="15485" spans="1:13" s="39" customFormat="1" ht="12.75" x14ac:dyDescent="0.2">
      <c r="A15485" s="33" t="s">
        <v>6547</v>
      </c>
      <c r="B15485" s="33" t="s">
        <v>582</v>
      </c>
      <c r="C15485" s="34">
        <v>10</v>
      </c>
      <c r="D15485" s="33" t="s">
        <v>34</v>
      </c>
      <c r="E15485" s="33" t="s">
        <v>6826</v>
      </c>
      <c r="F15485" s="35">
        <v>27112823</v>
      </c>
      <c r="G15485" s="33" t="s">
        <v>15071</v>
      </c>
      <c r="H15485" s="33">
        <v>4</v>
      </c>
      <c r="I15485" s="33">
        <v>4</v>
      </c>
      <c r="J15485" s="36">
        <v>2</v>
      </c>
      <c r="K15485" s="37">
        <v>105601</v>
      </c>
      <c r="L15485" s="38" t="s">
        <v>15</v>
      </c>
      <c r="M15485" s="38" t="s">
        <v>13</v>
      </c>
    </row>
    <row r="15486" spans="1:13" s="39" customFormat="1" ht="12.75" x14ac:dyDescent="0.2">
      <c r="A15486" s="33" t="s">
        <v>6547</v>
      </c>
      <c r="B15486" s="33" t="s">
        <v>582</v>
      </c>
      <c r="C15486" s="34">
        <v>10</v>
      </c>
      <c r="D15486" s="33" t="s">
        <v>34</v>
      </c>
      <c r="E15486" s="33" t="s">
        <v>6827</v>
      </c>
      <c r="F15486" s="35">
        <v>40151606</v>
      </c>
      <c r="G15486" s="33" t="s">
        <v>15071</v>
      </c>
      <c r="H15486" s="33">
        <v>5</v>
      </c>
      <c r="I15486" s="33">
        <v>6</v>
      </c>
      <c r="J15486" s="36">
        <v>2</v>
      </c>
      <c r="K15486" s="37">
        <v>3399830</v>
      </c>
      <c r="L15486" s="38" t="s">
        <v>15</v>
      </c>
      <c r="M15486" s="38" t="s">
        <v>13</v>
      </c>
    </row>
    <row r="15487" spans="1:13" s="39" customFormat="1" ht="12.75" x14ac:dyDescent="0.2">
      <c r="A15487" s="33" t="s">
        <v>6547</v>
      </c>
      <c r="B15487" s="33" t="s">
        <v>582</v>
      </c>
      <c r="C15487" s="34">
        <v>10</v>
      </c>
      <c r="D15487" s="33" t="s">
        <v>34</v>
      </c>
      <c r="E15487" s="33" t="s">
        <v>6828</v>
      </c>
      <c r="F15487" s="35">
        <v>39121500</v>
      </c>
      <c r="G15487" s="33" t="s">
        <v>15071</v>
      </c>
      <c r="H15487" s="33">
        <v>5</v>
      </c>
      <c r="I15487" s="33">
        <v>6</v>
      </c>
      <c r="J15487" s="36">
        <v>10</v>
      </c>
      <c r="K15487" s="37">
        <v>1190000</v>
      </c>
      <c r="L15487" s="38" t="s">
        <v>15</v>
      </c>
      <c r="M15487" s="38" t="s">
        <v>13</v>
      </c>
    </row>
    <row r="15488" spans="1:13" s="39" customFormat="1" ht="12.75" x14ac:dyDescent="0.2">
      <c r="A15488" s="33" t="s">
        <v>6547</v>
      </c>
      <c r="B15488" s="33" t="s">
        <v>582</v>
      </c>
      <c r="C15488" s="34">
        <v>10</v>
      </c>
      <c r="D15488" s="33" t="s">
        <v>34</v>
      </c>
      <c r="E15488" s="33" t="s">
        <v>6829</v>
      </c>
      <c r="F15488" s="35">
        <v>39121500</v>
      </c>
      <c r="G15488" s="33" t="s">
        <v>15071</v>
      </c>
      <c r="H15488" s="33">
        <v>5</v>
      </c>
      <c r="I15488" s="33">
        <v>6</v>
      </c>
      <c r="J15488" s="36">
        <v>10</v>
      </c>
      <c r="K15488" s="37">
        <v>1190000</v>
      </c>
      <c r="L15488" s="38" t="s">
        <v>15</v>
      </c>
      <c r="M15488" s="38" t="s">
        <v>13</v>
      </c>
    </row>
    <row r="15489" spans="1:13" s="39" customFormat="1" ht="12.75" x14ac:dyDescent="0.2">
      <c r="A15489" s="33" t="s">
        <v>6547</v>
      </c>
      <c r="B15489" s="33" t="s">
        <v>582</v>
      </c>
      <c r="C15489" s="34">
        <v>10</v>
      </c>
      <c r="D15489" s="33" t="s">
        <v>34</v>
      </c>
      <c r="E15489" s="33" t="s">
        <v>6830</v>
      </c>
      <c r="F15489" s="35">
        <v>39121500</v>
      </c>
      <c r="G15489" s="33" t="s">
        <v>15071</v>
      </c>
      <c r="H15489" s="33">
        <v>5</v>
      </c>
      <c r="I15489" s="33">
        <v>6</v>
      </c>
      <c r="J15489" s="36">
        <v>10</v>
      </c>
      <c r="K15489" s="37">
        <v>1309000</v>
      </c>
      <c r="L15489" s="38" t="s">
        <v>15</v>
      </c>
      <c r="M15489" s="38" t="s">
        <v>13</v>
      </c>
    </row>
    <row r="15490" spans="1:13" s="39" customFormat="1" ht="12.75" x14ac:dyDescent="0.2">
      <c r="A15490" s="33" t="s">
        <v>6547</v>
      </c>
      <c r="B15490" s="33" t="s">
        <v>582</v>
      </c>
      <c r="C15490" s="34">
        <v>10</v>
      </c>
      <c r="D15490" s="33" t="s">
        <v>34</v>
      </c>
      <c r="E15490" s="33" t="s">
        <v>6831</v>
      </c>
      <c r="F15490" s="35">
        <v>31152102</v>
      </c>
      <c r="G15490" s="33" t="s">
        <v>15071</v>
      </c>
      <c r="H15490" s="33">
        <v>4</v>
      </c>
      <c r="I15490" s="33">
        <v>4</v>
      </c>
      <c r="J15490" s="36">
        <v>10</v>
      </c>
      <c r="K15490" s="37">
        <v>59999.799999999996</v>
      </c>
      <c r="L15490" s="38" t="s">
        <v>15</v>
      </c>
      <c r="M15490" s="38" t="s">
        <v>13</v>
      </c>
    </row>
    <row r="15491" spans="1:13" s="39" customFormat="1" ht="12.75" x14ac:dyDescent="0.2">
      <c r="A15491" s="33" t="s">
        <v>6547</v>
      </c>
      <c r="B15491" s="33" t="s">
        <v>582</v>
      </c>
      <c r="C15491" s="34">
        <v>10</v>
      </c>
      <c r="D15491" s="33" t="s">
        <v>34</v>
      </c>
      <c r="E15491" s="33" t="s">
        <v>6832</v>
      </c>
      <c r="F15491" s="35">
        <v>22101703</v>
      </c>
      <c r="G15491" s="33" t="s">
        <v>15071</v>
      </c>
      <c r="H15491" s="33">
        <v>4</v>
      </c>
      <c r="I15491" s="33">
        <v>4</v>
      </c>
      <c r="J15491" s="36">
        <v>9</v>
      </c>
      <c r="K15491" s="37">
        <v>630003.05999999994</v>
      </c>
      <c r="L15491" s="38" t="s">
        <v>15</v>
      </c>
      <c r="M15491" s="38" t="s">
        <v>13</v>
      </c>
    </row>
    <row r="15492" spans="1:13" s="39" customFormat="1" ht="12.75" x14ac:dyDescent="0.2">
      <c r="A15492" s="33" t="s">
        <v>6547</v>
      </c>
      <c r="B15492" s="33" t="s">
        <v>582</v>
      </c>
      <c r="C15492" s="34">
        <v>10</v>
      </c>
      <c r="D15492" s="33" t="s">
        <v>34</v>
      </c>
      <c r="E15492" s="33" t="s">
        <v>6833</v>
      </c>
      <c r="F15492" s="35">
        <v>22101703</v>
      </c>
      <c r="G15492" s="33" t="s">
        <v>15071</v>
      </c>
      <c r="H15492" s="33">
        <v>4</v>
      </c>
      <c r="I15492" s="33">
        <v>4</v>
      </c>
      <c r="J15492" s="36">
        <v>240</v>
      </c>
      <c r="K15492" s="37">
        <v>1080072</v>
      </c>
      <c r="L15492" s="38" t="s">
        <v>15</v>
      </c>
      <c r="M15492" s="38" t="s">
        <v>13</v>
      </c>
    </row>
    <row r="15493" spans="1:13" s="39" customFormat="1" ht="12.75" x14ac:dyDescent="0.2">
      <c r="A15493" s="33" t="s">
        <v>6547</v>
      </c>
      <c r="B15493" s="33" t="s">
        <v>582</v>
      </c>
      <c r="C15493" s="34">
        <v>10</v>
      </c>
      <c r="D15493" s="33" t="s">
        <v>34</v>
      </c>
      <c r="E15493" s="33" t="s">
        <v>6834</v>
      </c>
      <c r="F15493" s="35" t="s">
        <v>2366</v>
      </c>
      <c r="G15493" s="33" t="s">
        <v>466</v>
      </c>
      <c r="H15493" s="33">
        <v>4</v>
      </c>
      <c r="I15493" s="33">
        <v>7</v>
      </c>
      <c r="J15493" s="36">
        <v>2</v>
      </c>
      <c r="K15493" s="37">
        <v>48740.26</v>
      </c>
      <c r="L15493" s="38" t="s">
        <v>15</v>
      </c>
      <c r="M15493" s="38" t="s">
        <v>13</v>
      </c>
    </row>
    <row r="15494" spans="1:13" s="39" customFormat="1" ht="12.75" x14ac:dyDescent="0.2">
      <c r="A15494" s="33" t="s">
        <v>6547</v>
      </c>
      <c r="B15494" s="33" t="s">
        <v>582</v>
      </c>
      <c r="C15494" s="34">
        <v>10</v>
      </c>
      <c r="D15494" s="33" t="s">
        <v>34</v>
      </c>
      <c r="E15494" s="33" t="s">
        <v>6835</v>
      </c>
      <c r="F15494" s="35">
        <v>23131503</v>
      </c>
      <c r="G15494" s="33" t="s">
        <v>15071</v>
      </c>
      <c r="H15494" s="33">
        <v>4</v>
      </c>
      <c r="I15494" s="33">
        <v>4</v>
      </c>
      <c r="J15494" s="36">
        <v>12</v>
      </c>
      <c r="K15494" s="37">
        <v>90006.84</v>
      </c>
      <c r="L15494" s="38" t="s">
        <v>15</v>
      </c>
      <c r="M15494" s="38" t="s">
        <v>13</v>
      </c>
    </row>
    <row r="15495" spans="1:13" s="39" customFormat="1" ht="12.75" x14ac:dyDescent="0.2">
      <c r="A15495" s="33" t="s">
        <v>6547</v>
      </c>
      <c r="B15495" s="33" t="s">
        <v>582</v>
      </c>
      <c r="C15495" s="34">
        <v>10</v>
      </c>
      <c r="D15495" s="33" t="s">
        <v>34</v>
      </c>
      <c r="E15495" s="33" t="s">
        <v>6836</v>
      </c>
      <c r="F15495" s="35">
        <v>26101736</v>
      </c>
      <c r="G15495" s="33" t="s">
        <v>15071</v>
      </c>
      <c r="H15495" s="33">
        <v>4</v>
      </c>
      <c r="I15495" s="33">
        <v>4</v>
      </c>
      <c r="J15495" s="36">
        <v>10</v>
      </c>
      <c r="K15495" s="37">
        <v>700005.6</v>
      </c>
      <c r="L15495" s="38" t="s">
        <v>15</v>
      </c>
      <c r="M15495" s="38" t="s">
        <v>13</v>
      </c>
    </row>
    <row r="15496" spans="1:13" s="39" customFormat="1" ht="12.75" x14ac:dyDescent="0.2">
      <c r="A15496" s="33" t="s">
        <v>6547</v>
      </c>
      <c r="B15496" s="33" t="s">
        <v>582</v>
      </c>
      <c r="C15496" s="34">
        <v>10</v>
      </c>
      <c r="D15496" s="33" t="s">
        <v>34</v>
      </c>
      <c r="E15496" s="33" t="s">
        <v>6837</v>
      </c>
      <c r="F15496" s="35">
        <v>31181701</v>
      </c>
      <c r="G15496" s="33" t="s">
        <v>466</v>
      </c>
      <c r="H15496" s="33">
        <v>4</v>
      </c>
      <c r="I15496" s="33">
        <v>7</v>
      </c>
      <c r="J15496" s="36">
        <v>3</v>
      </c>
      <c r="K15496" s="37">
        <v>928200</v>
      </c>
      <c r="L15496" s="38" t="s">
        <v>15</v>
      </c>
      <c r="M15496" s="38" t="s">
        <v>13</v>
      </c>
    </row>
    <row r="15497" spans="1:13" s="39" customFormat="1" ht="12.75" x14ac:dyDescent="0.2">
      <c r="A15497" s="33" t="s">
        <v>6547</v>
      </c>
      <c r="B15497" s="33" t="s">
        <v>582</v>
      </c>
      <c r="C15497" s="34">
        <v>10</v>
      </c>
      <c r="D15497" s="33" t="s">
        <v>34</v>
      </c>
      <c r="E15497" s="33" t="s">
        <v>6838</v>
      </c>
      <c r="F15497" s="35">
        <v>40161500</v>
      </c>
      <c r="G15497" s="33" t="s">
        <v>466</v>
      </c>
      <c r="H15497" s="33">
        <v>4</v>
      </c>
      <c r="I15497" s="33">
        <v>7</v>
      </c>
      <c r="J15497" s="36">
        <v>5</v>
      </c>
      <c r="K15497" s="37">
        <v>300000</v>
      </c>
      <c r="L15497" s="38" t="s">
        <v>15</v>
      </c>
      <c r="M15497" s="38" t="s">
        <v>13</v>
      </c>
    </row>
    <row r="15498" spans="1:13" s="39" customFormat="1" ht="12.75" x14ac:dyDescent="0.2">
      <c r="A15498" s="33" t="s">
        <v>6547</v>
      </c>
      <c r="B15498" s="33" t="s">
        <v>582</v>
      </c>
      <c r="C15498" s="34">
        <v>10</v>
      </c>
      <c r="D15498" s="33" t="s">
        <v>34</v>
      </c>
      <c r="E15498" s="33" t="s">
        <v>6839</v>
      </c>
      <c r="F15498" s="35">
        <v>31171512</v>
      </c>
      <c r="G15498" s="33" t="s">
        <v>15071</v>
      </c>
      <c r="H15498" s="33">
        <v>4</v>
      </c>
      <c r="I15498" s="33">
        <v>4</v>
      </c>
      <c r="J15498" s="36">
        <v>10</v>
      </c>
      <c r="K15498" s="37">
        <v>87001</v>
      </c>
      <c r="L15498" s="38" t="s">
        <v>15</v>
      </c>
      <c r="M15498" s="38" t="s">
        <v>13</v>
      </c>
    </row>
    <row r="15499" spans="1:13" s="39" customFormat="1" ht="12.75" x14ac:dyDescent="0.2">
      <c r="A15499" s="33" t="s">
        <v>6547</v>
      </c>
      <c r="B15499" s="33" t="s">
        <v>582</v>
      </c>
      <c r="C15499" s="34">
        <v>10</v>
      </c>
      <c r="D15499" s="33" t="s">
        <v>34</v>
      </c>
      <c r="E15499" s="33" t="s">
        <v>6840</v>
      </c>
      <c r="F15499" s="35">
        <v>20111600</v>
      </c>
      <c r="G15499" s="33" t="s">
        <v>15071</v>
      </c>
      <c r="H15499" s="33">
        <v>5</v>
      </c>
      <c r="I15499" s="33">
        <v>3</v>
      </c>
      <c r="J15499" s="36">
        <v>4</v>
      </c>
      <c r="K15499" s="37">
        <v>320348</v>
      </c>
      <c r="L15499" s="38" t="s">
        <v>15</v>
      </c>
      <c r="M15499" s="38" t="s">
        <v>13</v>
      </c>
    </row>
    <row r="15500" spans="1:13" s="39" customFormat="1" ht="12.75" x14ac:dyDescent="0.2">
      <c r="A15500" s="33" t="s">
        <v>6547</v>
      </c>
      <c r="B15500" s="33" t="s">
        <v>582</v>
      </c>
      <c r="C15500" s="34">
        <v>10</v>
      </c>
      <c r="D15500" s="33" t="s">
        <v>34</v>
      </c>
      <c r="E15500" s="33" t="s">
        <v>6841</v>
      </c>
      <c r="F15500" s="35">
        <v>26101710</v>
      </c>
      <c r="G15500" s="33" t="s">
        <v>15071</v>
      </c>
      <c r="H15500" s="33">
        <v>4</v>
      </c>
      <c r="I15500" s="33">
        <v>4</v>
      </c>
      <c r="J15500" s="36">
        <v>10</v>
      </c>
      <c r="K15500" s="37">
        <v>249995.2</v>
      </c>
      <c r="L15500" s="38" t="s">
        <v>15</v>
      </c>
      <c r="M15500" s="38" t="s">
        <v>13</v>
      </c>
    </row>
    <row r="15501" spans="1:13" s="39" customFormat="1" ht="12.75" x14ac:dyDescent="0.2">
      <c r="A15501" s="33" t="s">
        <v>6547</v>
      </c>
      <c r="B15501" s="33" t="s">
        <v>582</v>
      </c>
      <c r="C15501" s="34">
        <v>10</v>
      </c>
      <c r="D15501" s="33" t="s">
        <v>34</v>
      </c>
      <c r="E15501" s="33" t="s">
        <v>6842</v>
      </c>
      <c r="F15501" s="35">
        <v>25174209</v>
      </c>
      <c r="G15501" s="33" t="s">
        <v>15071</v>
      </c>
      <c r="H15501" s="33">
        <v>4</v>
      </c>
      <c r="I15501" s="33">
        <v>4</v>
      </c>
      <c r="J15501" s="36">
        <v>10</v>
      </c>
      <c r="K15501" s="37">
        <v>1049948.8999999999</v>
      </c>
      <c r="L15501" s="38" t="s">
        <v>15</v>
      </c>
      <c r="M15501" s="38" t="s">
        <v>13</v>
      </c>
    </row>
    <row r="15502" spans="1:13" s="39" customFormat="1" ht="12.75" x14ac:dyDescent="0.2">
      <c r="A15502" s="33" t="s">
        <v>6547</v>
      </c>
      <c r="B15502" s="33" t="s">
        <v>582</v>
      </c>
      <c r="C15502" s="34">
        <v>10</v>
      </c>
      <c r="D15502" s="33" t="s">
        <v>34</v>
      </c>
      <c r="E15502" s="33" t="s">
        <v>6843</v>
      </c>
      <c r="F15502" s="35">
        <v>39111600</v>
      </c>
      <c r="G15502" s="33" t="s">
        <v>15071</v>
      </c>
      <c r="H15502" s="33">
        <v>5</v>
      </c>
      <c r="I15502" s="33">
        <v>6</v>
      </c>
      <c r="J15502" s="36">
        <v>200</v>
      </c>
      <c r="K15502" s="37">
        <v>3808000</v>
      </c>
      <c r="L15502" s="38" t="s">
        <v>15</v>
      </c>
      <c r="M15502" s="38" t="s">
        <v>13</v>
      </c>
    </row>
    <row r="15503" spans="1:13" s="39" customFormat="1" ht="12.75" x14ac:dyDescent="0.2">
      <c r="A15503" s="33" t="s">
        <v>6547</v>
      </c>
      <c r="B15503" s="33" t="s">
        <v>582</v>
      </c>
      <c r="C15503" s="34">
        <v>10</v>
      </c>
      <c r="D15503" s="33" t="s">
        <v>34</v>
      </c>
      <c r="E15503" s="33" t="s">
        <v>6844</v>
      </c>
      <c r="F15503" s="35">
        <v>39111600</v>
      </c>
      <c r="G15503" s="33" t="s">
        <v>15071</v>
      </c>
      <c r="H15503" s="33">
        <v>5</v>
      </c>
      <c r="I15503" s="33">
        <v>6</v>
      </c>
      <c r="J15503" s="36">
        <v>200</v>
      </c>
      <c r="K15503" s="37">
        <v>2618000</v>
      </c>
      <c r="L15503" s="38" t="s">
        <v>15</v>
      </c>
      <c r="M15503" s="38" t="s">
        <v>13</v>
      </c>
    </row>
    <row r="15504" spans="1:13" s="39" customFormat="1" ht="12.75" x14ac:dyDescent="0.2">
      <c r="A15504" s="33" t="s">
        <v>6547</v>
      </c>
      <c r="B15504" s="33" t="s">
        <v>582</v>
      </c>
      <c r="C15504" s="34">
        <v>10</v>
      </c>
      <c r="D15504" s="33" t="s">
        <v>34</v>
      </c>
      <c r="E15504" s="33" t="s">
        <v>6845</v>
      </c>
      <c r="F15504" s="35">
        <v>25172504</v>
      </c>
      <c r="G15504" s="33" t="s">
        <v>466</v>
      </c>
      <c r="H15504" s="33">
        <v>4</v>
      </c>
      <c r="I15504" s="33">
        <v>7</v>
      </c>
      <c r="J15504" s="36">
        <v>2</v>
      </c>
      <c r="K15504" s="37">
        <v>714000</v>
      </c>
      <c r="L15504" s="38" t="s">
        <v>15</v>
      </c>
      <c r="M15504" s="38" t="s">
        <v>13</v>
      </c>
    </row>
    <row r="15505" spans="1:13" s="39" customFormat="1" ht="12.75" x14ac:dyDescent="0.2">
      <c r="A15505" s="33" t="s">
        <v>6547</v>
      </c>
      <c r="B15505" s="33" t="s">
        <v>582</v>
      </c>
      <c r="C15505" s="34">
        <v>10</v>
      </c>
      <c r="D15505" s="33" t="s">
        <v>34</v>
      </c>
      <c r="E15505" s="33" t="s">
        <v>6846</v>
      </c>
      <c r="F15505" s="35">
        <v>25172504</v>
      </c>
      <c r="G15505" s="33" t="s">
        <v>466</v>
      </c>
      <c r="H15505" s="33">
        <v>4</v>
      </c>
      <c r="I15505" s="33">
        <v>7</v>
      </c>
      <c r="J15505" s="36">
        <v>4</v>
      </c>
      <c r="K15505" s="37">
        <v>1237600</v>
      </c>
      <c r="L15505" s="38" t="s">
        <v>15</v>
      </c>
      <c r="M15505" s="38" t="s">
        <v>13</v>
      </c>
    </row>
    <row r="15506" spans="1:13" s="39" customFormat="1" ht="12.75" x14ac:dyDescent="0.2">
      <c r="A15506" s="33" t="s">
        <v>6547</v>
      </c>
      <c r="B15506" s="33" t="s">
        <v>582</v>
      </c>
      <c r="C15506" s="34">
        <v>10</v>
      </c>
      <c r="D15506" s="33" t="s">
        <v>34</v>
      </c>
      <c r="E15506" s="33" t="s">
        <v>6847</v>
      </c>
      <c r="F15506" s="35">
        <v>25172504</v>
      </c>
      <c r="G15506" s="33" t="s">
        <v>466</v>
      </c>
      <c r="H15506" s="33">
        <v>4</v>
      </c>
      <c r="I15506" s="33">
        <v>7</v>
      </c>
      <c r="J15506" s="36">
        <v>5</v>
      </c>
      <c r="K15506" s="37">
        <v>1547000</v>
      </c>
      <c r="L15506" s="38" t="s">
        <v>15</v>
      </c>
      <c r="M15506" s="38" t="s">
        <v>13</v>
      </c>
    </row>
    <row r="15507" spans="1:13" s="39" customFormat="1" ht="12.75" x14ac:dyDescent="0.2">
      <c r="A15507" s="33" t="s">
        <v>6547</v>
      </c>
      <c r="B15507" s="33" t="s">
        <v>582</v>
      </c>
      <c r="C15507" s="34">
        <v>10</v>
      </c>
      <c r="D15507" s="33" t="s">
        <v>34</v>
      </c>
      <c r="E15507" s="33" t="s">
        <v>6848</v>
      </c>
      <c r="F15507" s="35">
        <v>25172504</v>
      </c>
      <c r="G15507" s="33" t="s">
        <v>466</v>
      </c>
      <c r="H15507" s="33">
        <v>4</v>
      </c>
      <c r="I15507" s="33">
        <v>7</v>
      </c>
      <c r="J15507" s="36">
        <v>6</v>
      </c>
      <c r="K15507" s="37">
        <v>1856400</v>
      </c>
      <c r="L15507" s="38" t="s">
        <v>15</v>
      </c>
      <c r="M15507" s="38" t="s">
        <v>13</v>
      </c>
    </row>
    <row r="15508" spans="1:13" s="39" customFormat="1" ht="12.75" x14ac:dyDescent="0.2">
      <c r="A15508" s="33" t="s">
        <v>6547</v>
      </c>
      <c r="B15508" s="33" t="s">
        <v>582</v>
      </c>
      <c r="C15508" s="34">
        <v>10</v>
      </c>
      <c r="D15508" s="33" t="s">
        <v>34</v>
      </c>
      <c r="E15508" s="33" t="s">
        <v>6849</v>
      </c>
      <c r="F15508" s="35">
        <v>25172504</v>
      </c>
      <c r="G15508" s="33" t="s">
        <v>466</v>
      </c>
      <c r="H15508" s="33">
        <v>4</v>
      </c>
      <c r="I15508" s="33">
        <v>7</v>
      </c>
      <c r="J15508" s="36">
        <v>4</v>
      </c>
      <c r="K15508" s="37">
        <v>1666000</v>
      </c>
      <c r="L15508" s="38" t="s">
        <v>15</v>
      </c>
      <c r="M15508" s="38" t="s">
        <v>13</v>
      </c>
    </row>
    <row r="15509" spans="1:13" s="39" customFormat="1" ht="12.75" x14ac:dyDescent="0.2">
      <c r="A15509" s="33" t="s">
        <v>6547</v>
      </c>
      <c r="B15509" s="33" t="s">
        <v>582</v>
      </c>
      <c r="C15509" s="34">
        <v>10</v>
      </c>
      <c r="D15509" s="33" t="s">
        <v>34</v>
      </c>
      <c r="E15509" s="33" t="s">
        <v>6850</v>
      </c>
      <c r="F15509" s="35">
        <v>25172504</v>
      </c>
      <c r="G15509" s="33" t="s">
        <v>466</v>
      </c>
      <c r="H15509" s="33">
        <v>4</v>
      </c>
      <c r="I15509" s="33">
        <v>7</v>
      </c>
      <c r="J15509" s="36">
        <v>4</v>
      </c>
      <c r="K15509" s="37">
        <v>2094400</v>
      </c>
      <c r="L15509" s="38" t="s">
        <v>15</v>
      </c>
      <c r="M15509" s="38" t="s">
        <v>13</v>
      </c>
    </row>
    <row r="15510" spans="1:13" s="39" customFormat="1" ht="12.75" x14ac:dyDescent="0.2">
      <c r="A15510" s="33" t="s">
        <v>6547</v>
      </c>
      <c r="B15510" s="33" t="s">
        <v>582</v>
      </c>
      <c r="C15510" s="34">
        <v>10</v>
      </c>
      <c r="D15510" s="33" t="s">
        <v>34</v>
      </c>
      <c r="E15510" s="33" t="s">
        <v>6851</v>
      </c>
      <c r="F15510" s="35">
        <v>25172504</v>
      </c>
      <c r="G15510" s="33" t="s">
        <v>466</v>
      </c>
      <c r="H15510" s="33">
        <v>4</v>
      </c>
      <c r="I15510" s="33">
        <v>7</v>
      </c>
      <c r="J15510" s="36">
        <v>3</v>
      </c>
      <c r="K15510" s="37">
        <v>2641800</v>
      </c>
      <c r="L15510" s="38" t="s">
        <v>15</v>
      </c>
      <c r="M15510" s="38" t="s">
        <v>13</v>
      </c>
    </row>
    <row r="15511" spans="1:13" s="39" customFormat="1" ht="12.75" x14ac:dyDescent="0.2">
      <c r="A15511" s="33" t="s">
        <v>6547</v>
      </c>
      <c r="B15511" s="33" t="s">
        <v>582</v>
      </c>
      <c r="C15511" s="34">
        <v>10</v>
      </c>
      <c r="D15511" s="33" t="s">
        <v>34</v>
      </c>
      <c r="E15511" s="33" t="s">
        <v>6852</v>
      </c>
      <c r="F15511" s="35">
        <v>25172504</v>
      </c>
      <c r="G15511" s="33" t="s">
        <v>466</v>
      </c>
      <c r="H15511" s="33">
        <v>4</v>
      </c>
      <c r="I15511" s="33">
        <v>7</v>
      </c>
      <c r="J15511" s="36">
        <v>2</v>
      </c>
      <c r="K15511" s="37">
        <v>1023400</v>
      </c>
      <c r="L15511" s="38" t="s">
        <v>15</v>
      </c>
      <c r="M15511" s="38" t="s">
        <v>13</v>
      </c>
    </row>
    <row r="15512" spans="1:13" s="39" customFormat="1" ht="12.75" x14ac:dyDescent="0.2">
      <c r="A15512" s="33" t="s">
        <v>6547</v>
      </c>
      <c r="B15512" s="33" t="s">
        <v>582</v>
      </c>
      <c r="C15512" s="34">
        <v>10</v>
      </c>
      <c r="D15512" s="33" t="s">
        <v>34</v>
      </c>
      <c r="E15512" s="33" t="s">
        <v>6853</v>
      </c>
      <c r="F15512" s="35">
        <v>25172504</v>
      </c>
      <c r="G15512" s="33" t="s">
        <v>466</v>
      </c>
      <c r="H15512" s="33">
        <v>4</v>
      </c>
      <c r="I15512" s="33">
        <v>7</v>
      </c>
      <c r="J15512" s="36">
        <v>5</v>
      </c>
      <c r="K15512" s="37">
        <v>2350250</v>
      </c>
      <c r="L15512" s="38" t="s">
        <v>15</v>
      </c>
      <c r="M15512" s="38" t="s">
        <v>13</v>
      </c>
    </row>
    <row r="15513" spans="1:13" s="39" customFormat="1" ht="12.75" x14ac:dyDescent="0.2">
      <c r="A15513" s="33" t="s">
        <v>6547</v>
      </c>
      <c r="B15513" s="33" t="s">
        <v>582</v>
      </c>
      <c r="C15513" s="34">
        <v>10</v>
      </c>
      <c r="D15513" s="33" t="s">
        <v>34</v>
      </c>
      <c r="E15513" s="33" t="s">
        <v>6854</v>
      </c>
      <c r="F15513" s="35">
        <v>25172504</v>
      </c>
      <c r="G15513" s="33" t="s">
        <v>466</v>
      </c>
      <c r="H15513" s="33">
        <v>4</v>
      </c>
      <c r="I15513" s="33">
        <v>7</v>
      </c>
      <c r="J15513" s="36">
        <v>7</v>
      </c>
      <c r="K15513" s="37">
        <v>2190790</v>
      </c>
      <c r="L15513" s="38" t="s">
        <v>15</v>
      </c>
      <c r="M15513" s="38" t="s">
        <v>13</v>
      </c>
    </row>
    <row r="15514" spans="1:13" s="39" customFormat="1" ht="12.75" x14ac:dyDescent="0.2">
      <c r="A15514" s="33" t="s">
        <v>6547</v>
      </c>
      <c r="B15514" s="33" t="s">
        <v>582</v>
      </c>
      <c r="C15514" s="34">
        <v>10</v>
      </c>
      <c r="D15514" s="33" t="s">
        <v>34</v>
      </c>
      <c r="E15514" s="33" t="s">
        <v>6855</v>
      </c>
      <c r="F15514" s="35">
        <v>25172504</v>
      </c>
      <c r="G15514" s="33" t="s">
        <v>466</v>
      </c>
      <c r="H15514" s="33">
        <v>4</v>
      </c>
      <c r="I15514" s="33">
        <v>7</v>
      </c>
      <c r="J15514" s="36">
        <v>2</v>
      </c>
      <c r="K15514" s="37">
        <v>1666000</v>
      </c>
      <c r="L15514" s="38" t="s">
        <v>15</v>
      </c>
      <c r="M15514" s="38" t="s">
        <v>13</v>
      </c>
    </row>
    <row r="15515" spans="1:13" s="39" customFormat="1" ht="12.75" x14ac:dyDescent="0.2">
      <c r="A15515" s="33" t="s">
        <v>6547</v>
      </c>
      <c r="B15515" s="33" t="s">
        <v>582</v>
      </c>
      <c r="C15515" s="34">
        <v>10</v>
      </c>
      <c r="D15515" s="33" t="s">
        <v>34</v>
      </c>
      <c r="E15515" s="33" t="s">
        <v>6856</v>
      </c>
      <c r="F15515" s="35">
        <v>26101105</v>
      </c>
      <c r="G15515" s="33" t="s">
        <v>15071</v>
      </c>
      <c r="H15515" s="33">
        <v>5</v>
      </c>
      <c r="I15515" s="33">
        <v>6</v>
      </c>
      <c r="J15515" s="36">
        <v>10</v>
      </c>
      <c r="K15515" s="37">
        <v>649740</v>
      </c>
      <c r="L15515" s="38" t="s">
        <v>15</v>
      </c>
      <c r="M15515" s="38" t="s">
        <v>13</v>
      </c>
    </row>
    <row r="15516" spans="1:13" s="39" customFormat="1" ht="12.75" x14ac:dyDescent="0.2">
      <c r="A15516" s="33" t="s">
        <v>6547</v>
      </c>
      <c r="B15516" s="33" t="s">
        <v>582</v>
      </c>
      <c r="C15516" s="34">
        <v>10</v>
      </c>
      <c r="D15516" s="33" t="s">
        <v>34</v>
      </c>
      <c r="E15516" s="33" t="s">
        <v>6857</v>
      </c>
      <c r="F15516" s="35">
        <v>39111600</v>
      </c>
      <c r="G15516" s="33" t="s">
        <v>15071</v>
      </c>
      <c r="H15516" s="33">
        <v>5</v>
      </c>
      <c r="I15516" s="33">
        <v>6</v>
      </c>
      <c r="J15516" s="36">
        <v>45</v>
      </c>
      <c r="K15516" s="37">
        <v>1071000</v>
      </c>
      <c r="L15516" s="38" t="s">
        <v>15</v>
      </c>
      <c r="M15516" s="38" t="s">
        <v>13</v>
      </c>
    </row>
    <row r="15517" spans="1:13" s="39" customFormat="1" ht="12.75" x14ac:dyDescent="0.2">
      <c r="A15517" s="33" t="s">
        <v>6547</v>
      </c>
      <c r="B15517" s="33" t="s">
        <v>582</v>
      </c>
      <c r="C15517" s="34">
        <v>10</v>
      </c>
      <c r="D15517" s="33" t="s">
        <v>34</v>
      </c>
      <c r="E15517" s="33" t="s">
        <v>6858</v>
      </c>
      <c r="F15517" s="35">
        <v>26101736</v>
      </c>
      <c r="G15517" s="33" t="s">
        <v>15071</v>
      </c>
      <c r="H15517" s="33">
        <v>4</v>
      </c>
      <c r="I15517" s="33">
        <v>4</v>
      </c>
      <c r="J15517" s="36">
        <v>10</v>
      </c>
      <c r="K15517" s="37">
        <v>1800005.9</v>
      </c>
      <c r="L15517" s="38" t="s">
        <v>15</v>
      </c>
      <c r="M15517" s="38" t="s">
        <v>13</v>
      </c>
    </row>
    <row r="15518" spans="1:13" s="39" customFormat="1" ht="12.75" x14ac:dyDescent="0.2">
      <c r="A15518" s="33" t="s">
        <v>6547</v>
      </c>
      <c r="B15518" s="33" t="s">
        <v>582</v>
      </c>
      <c r="C15518" s="34">
        <v>10</v>
      </c>
      <c r="D15518" s="33" t="s">
        <v>34</v>
      </c>
      <c r="E15518" s="33" t="s">
        <v>6859</v>
      </c>
      <c r="F15518" s="35">
        <v>25174800</v>
      </c>
      <c r="G15518" s="33" t="s">
        <v>15071</v>
      </c>
      <c r="H15518" s="33">
        <v>6</v>
      </c>
      <c r="I15518" s="33">
        <v>5</v>
      </c>
      <c r="J15518" s="36">
        <v>1</v>
      </c>
      <c r="K15518" s="37">
        <v>30000000</v>
      </c>
      <c r="L15518" s="38" t="s">
        <v>12</v>
      </c>
      <c r="M15518" s="38" t="s">
        <v>13</v>
      </c>
    </row>
    <row r="15519" spans="1:13" s="39" customFormat="1" ht="12.75" x14ac:dyDescent="0.2">
      <c r="A15519" s="33" t="s">
        <v>6547</v>
      </c>
      <c r="B15519" s="33" t="s">
        <v>582</v>
      </c>
      <c r="C15519" s="34">
        <v>10</v>
      </c>
      <c r="D15519" s="33" t="s">
        <v>34</v>
      </c>
      <c r="E15519" s="33" t="s">
        <v>6860</v>
      </c>
      <c r="F15519" s="35">
        <v>25174800</v>
      </c>
      <c r="G15519" s="33" t="s">
        <v>15071</v>
      </c>
      <c r="H15519" s="33">
        <v>1</v>
      </c>
      <c r="I15519" s="33">
        <v>5</v>
      </c>
      <c r="J15519" s="36">
        <v>1</v>
      </c>
      <c r="K15519" s="37">
        <v>12999798</v>
      </c>
      <c r="L15519" s="38" t="s">
        <v>12</v>
      </c>
      <c r="M15519" s="38" t="s">
        <v>2371</v>
      </c>
    </row>
    <row r="15520" spans="1:13" s="39" customFormat="1" ht="12.75" x14ac:dyDescent="0.2">
      <c r="A15520" s="33" t="s">
        <v>6547</v>
      </c>
      <c r="B15520" s="33" t="s">
        <v>582</v>
      </c>
      <c r="C15520" s="34">
        <v>10</v>
      </c>
      <c r="D15520" s="33" t="s">
        <v>34</v>
      </c>
      <c r="E15520" s="33" t="s">
        <v>6861</v>
      </c>
      <c r="F15520" s="35">
        <v>31171504</v>
      </c>
      <c r="G15520" s="33" t="s">
        <v>466</v>
      </c>
      <c r="H15520" s="33">
        <v>5</v>
      </c>
      <c r="I15520" s="33">
        <v>6</v>
      </c>
      <c r="J15520" s="36">
        <v>16</v>
      </c>
      <c r="K15520" s="37">
        <v>124722.08</v>
      </c>
      <c r="L15520" s="38" t="s">
        <v>15</v>
      </c>
      <c r="M15520" s="38" t="s">
        <v>13</v>
      </c>
    </row>
    <row r="15521" spans="1:13" s="39" customFormat="1" ht="12.75" x14ac:dyDescent="0.2">
      <c r="A15521" s="33" t="s">
        <v>6547</v>
      </c>
      <c r="B15521" s="33" t="s">
        <v>582</v>
      </c>
      <c r="C15521" s="34">
        <v>10</v>
      </c>
      <c r="D15521" s="33" t="s">
        <v>34</v>
      </c>
      <c r="E15521" s="33" t="s">
        <v>6862</v>
      </c>
      <c r="F15521" s="35">
        <v>31171510</v>
      </c>
      <c r="G15521" s="33" t="s">
        <v>15071</v>
      </c>
      <c r="H15521" s="33">
        <v>4</v>
      </c>
      <c r="I15521" s="33">
        <v>4</v>
      </c>
      <c r="J15521" s="36">
        <v>10</v>
      </c>
      <c r="K15521" s="37">
        <v>50004</v>
      </c>
      <c r="L15521" s="38" t="s">
        <v>15</v>
      </c>
      <c r="M15521" s="38" t="s">
        <v>13</v>
      </c>
    </row>
    <row r="15522" spans="1:13" s="39" customFormat="1" ht="12.75" x14ac:dyDescent="0.2">
      <c r="A15522" s="33" t="s">
        <v>6547</v>
      </c>
      <c r="B15522" s="33" t="s">
        <v>582</v>
      </c>
      <c r="C15522" s="34">
        <v>10</v>
      </c>
      <c r="D15522" s="33" t="s">
        <v>34</v>
      </c>
      <c r="E15522" s="33" t="s">
        <v>6863</v>
      </c>
      <c r="F15522" s="35">
        <v>40141647</v>
      </c>
      <c r="G15522" s="33" t="s">
        <v>15071</v>
      </c>
      <c r="H15522" s="33">
        <v>4</v>
      </c>
      <c r="I15522" s="33">
        <v>4</v>
      </c>
      <c r="J15522" s="36">
        <v>10</v>
      </c>
      <c r="K15522" s="37">
        <v>288003.8</v>
      </c>
      <c r="L15522" s="38" t="s">
        <v>15</v>
      </c>
      <c r="M15522" s="38" t="s">
        <v>13</v>
      </c>
    </row>
    <row r="15523" spans="1:13" s="39" customFormat="1" ht="12.75" x14ac:dyDescent="0.2">
      <c r="A15523" s="33" t="s">
        <v>6547</v>
      </c>
      <c r="B15523" s="33" t="s">
        <v>582</v>
      </c>
      <c r="C15523" s="34">
        <v>10</v>
      </c>
      <c r="D15523" s="33" t="s">
        <v>34</v>
      </c>
      <c r="E15523" s="33" t="s">
        <v>6864</v>
      </c>
      <c r="F15523" s="35">
        <v>31261505</v>
      </c>
      <c r="G15523" s="33" t="s">
        <v>15071</v>
      </c>
      <c r="H15523" s="33">
        <v>4</v>
      </c>
      <c r="I15523" s="33">
        <v>4</v>
      </c>
      <c r="J15523" s="36">
        <v>10</v>
      </c>
      <c r="K15523" s="37">
        <v>429994.6</v>
      </c>
      <c r="L15523" s="38" t="s">
        <v>15</v>
      </c>
      <c r="M15523" s="38" t="s">
        <v>13</v>
      </c>
    </row>
    <row r="15524" spans="1:13" s="39" customFormat="1" ht="12.75" x14ac:dyDescent="0.2">
      <c r="A15524" s="33" t="s">
        <v>6547</v>
      </c>
      <c r="B15524" s="33" t="s">
        <v>582</v>
      </c>
      <c r="C15524" s="34">
        <v>10</v>
      </c>
      <c r="D15524" s="33" t="s">
        <v>34</v>
      </c>
      <c r="E15524" s="33" t="s">
        <v>4177</v>
      </c>
      <c r="F15524" s="35">
        <v>41112209</v>
      </c>
      <c r="G15524" s="33" t="s">
        <v>466</v>
      </c>
      <c r="H15524" s="33">
        <v>5</v>
      </c>
      <c r="I15524" s="33">
        <v>6</v>
      </c>
      <c r="J15524" s="36">
        <v>2</v>
      </c>
      <c r="K15524" s="37">
        <v>40460</v>
      </c>
      <c r="L15524" s="38" t="s">
        <v>15</v>
      </c>
      <c r="M15524" s="38" t="s">
        <v>13</v>
      </c>
    </row>
    <row r="15525" spans="1:13" s="39" customFormat="1" ht="12.75" x14ac:dyDescent="0.2">
      <c r="A15525" s="33" t="s">
        <v>6547</v>
      </c>
      <c r="B15525" s="33" t="s">
        <v>582</v>
      </c>
      <c r="C15525" s="34">
        <v>10</v>
      </c>
      <c r="D15525" s="33" t="s">
        <v>34</v>
      </c>
      <c r="E15525" s="33" t="s">
        <v>6865</v>
      </c>
      <c r="F15525" s="35">
        <v>39101600</v>
      </c>
      <c r="G15525" s="33" t="s">
        <v>15071</v>
      </c>
      <c r="H15525" s="33">
        <v>5</v>
      </c>
      <c r="I15525" s="33">
        <v>6</v>
      </c>
      <c r="J15525" s="36">
        <v>40</v>
      </c>
      <c r="K15525" s="37">
        <v>271320</v>
      </c>
      <c r="L15525" s="38" t="s">
        <v>15</v>
      </c>
      <c r="M15525" s="38" t="s">
        <v>13</v>
      </c>
    </row>
    <row r="15526" spans="1:13" s="39" customFormat="1" ht="12.75" x14ac:dyDescent="0.2">
      <c r="A15526" s="33" t="s">
        <v>6547</v>
      </c>
      <c r="B15526" s="33" t="s">
        <v>582</v>
      </c>
      <c r="C15526" s="34">
        <v>10</v>
      </c>
      <c r="D15526" s="33" t="s">
        <v>34</v>
      </c>
      <c r="E15526" s="33" t="s">
        <v>6866</v>
      </c>
      <c r="F15526" s="35">
        <v>39101600</v>
      </c>
      <c r="G15526" s="33" t="s">
        <v>15071</v>
      </c>
      <c r="H15526" s="33">
        <v>5</v>
      </c>
      <c r="I15526" s="33">
        <v>6</v>
      </c>
      <c r="J15526" s="36">
        <v>40</v>
      </c>
      <c r="K15526" s="37">
        <v>252280</v>
      </c>
      <c r="L15526" s="38" t="s">
        <v>15</v>
      </c>
      <c r="M15526" s="38" t="s">
        <v>13</v>
      </c>
    </row>
    <row r="15527" spans="1:13" s="39" customFormat="1" ht="12.75" x14ac:dyDescent="0.2">
      <c r="A15527" s="33" t="s">
        <v>6547</v>
      </c>
      <c r="B15527" s="33" t="s">
        <v>582</v>
      </c>
      <c r="C15527" s="34">
        <v>10</v>
      </c>
      <c r="D15527" s="33" t="s">
        <v>34</v>
      </c>
      <c r="E15527" s="33" t="s">
        <v>6867</v>
      </c>
      <c r="F15527" s="35">
        <v>20121451</v>
      </c>
      <c r="G15527" s="33" t="s">
        <v>466</v>
      </c>
      <c r="H15527" s="33">
        <v>5</v>
      </c>
      <c r="I15527" s="33">
        <v>6</v>
      </c>
      <c r="J15527" s="36">
        <v>1</v>
      </c>
      <c r="K15527" s="37">
        <v>87745.03</v>
      </c>
      <c r="L15527" s="38" t="s">
        <v>15</v>
      </c>
      <c r="M15527" s="38" t="s">
        <v>13</v>
      </c>
    </row>
    <row r="15528" spans="1:13" s="39" customFormat="1" ht="12.75" x14ac:dyDescent="0.2">
      <c r="A15528" s="33" t="s">
        <v>6547</v>
      </c>
      <c r="B15528" s="33" t="s">
        <v>582</v>
      </c>
      <c r="C15528" s="34">
        <v>10</v>
      </c>
      <c r="D15528" s="33" t="s">
        <v>34</v>
      </c>
      <c r="E15528" s="33" t="s">
        <v>6868</v>
      </c>
      <c r="F15528" s="35">
        <v>20121451</v>
      </c>
      <c r="G15528" s="33" t="s">
        <v>466</v>
      </c>
      <c r="H15528" s="33">
        <v>5</v>
      </c>
      <c r="I15528" s="33">
        <v>6</v>
      </c>
      <c r="J15528" s="36">
        <v>2</v>
      </c>
      <c r="K15528" s="37">
        <v>194990.26</v>
      </c>
      <c r="L15528" s="38" t="s">
        <v>15</v>
      </c>
      <c r="M15528" s="38" t="s">
        <v>13</v>
      </c>
    </row>
    <row r="15529" spans="1:13" s="39" customFormat="1" ht="12.75" x14ac:dyDescent="0.2">
      <c r="A15529" s="33" t="s">
        <v>6547</v>
      </c>
      <c r="B15529" s="33" t="s">
        <v>582</v>
      </c>
      <c r="C15529" s="34">
        <v>10</v>
      </c>
      <c r="D15529" s="33" t="s">
        <v>34</v>
      </c>
      <c r="E15529" s="33" t="s">
        <v>6869</v>
      </c>
      <c r="F15529" s="35">
        <v>27112000</v>
      </c>
      <c r="G15529" s="33" t="s">
        <v>466</v>
      </c>
      <c r="H15529" s="33">
        <v>4</v>
      </c>
      <c r="I15529" s="33">
        <v>7</v>
      </c>
      <c r="J15529" s="36">
        <v>2</v>
      </c>
      <c r="K15529" s="37">
        <v>82001.02</v>
      </c>
      <c r="L15529" s="38" t="s">
        <v>15</v>
      </c>
      <c r="M15529" s="38" t="s">
        <v>13</v>
      </c>
    </row>
    <row r="15530" spans="1:13" s="39" customFormat="1" ht="12.75" x14ac:dyDescent="0.2">
      <c r="A15530" s="33" t="s">
        <v>6547</v>
      </c>
      <c r="B15530" s="33" t="s">
        <v>582</v>
      </c>
      <c r="C15530" s="34">
        <v>10</v>
      </c>
      <c r="D15530" s="33" t="s">
        <v>34</v>
      </c>
      <c r="E15530" s="33" t="s">
        <v>6870</v>
      </c>
      <c r="F15530" s="35">
        <v>0</v>
      </c>
      <c r="G15530" s="33" t="s">
        <v>15071</v>
      </c>
      <c r="H15530" s="33">
        <v>1</v>
      </c>
      <c r="I15530" s="33">
        <v>6</v>
      </c>
      <c r="J15530" s="36">
        <v>1</v>
      </c>
      <c r="K15530" s="37">
        <v>9460.74</v>
      </c>
      <c r="L15530" s="38" t="s">
        <v>12</v>
      </c>
      <c r="M15530" s="38" t="s">
        <v>13</v>
      </c>
    </row>
    <row r="15531" spans="1:13" s="39" customFormat="1" ht="12.75" x14ac:dyDescent="0.2">
      <c r="A15531" s="33" t="s">
        <v>6547</v>
      </c>
      <c r="B15531" s="33" t="s">
        <v>583</v>
      </c>
      <c r="C15531" s="34">
        <v>10</v>
      </c>
      <c r="D15531" s="33" t="s">
        <v>91</v>
      </c>
      <c r="E15531" s="33" t="s">
        <v>15087</v>
      </c>
      <c r="F15531" s="35">
        <v>48101808</v>
      </c>
      <c r="G15531" s="33" t="s">
        <v>15071</v>
      </c>
      <c r="H15531" s="33">
        <v>8</v>
      </c>
      <c r="I15531" s="33">
        <v>8</v>
      </c>
      <c r="J15531" s="36">
        <v>3</v>
      </c>
      <c r="K15531" s="37">
        <v>171360</v>
      </c>
      <c r="L15531" s="38" t="s">
        <v>15</v>
      </c>
      <c r="M15531" s="38" t="s">
        <v>13</v>
      </c>
    </row>
    <row r="15532" spans="1:13" s="39" customFormat="1" ht="12.75" x14ac:dyDescent="0.2">
      <c r="A15532" s="33" t="s">
        <v>6547</v>
      </c>
      <c r="B15532" s="33" t="s">
        <v>583</v>
      </c>
      <c r="C15532" s="34">
        <v>10</v>
      </c>
      <c r="D15532" s="33" t="s">
        <v>91</v>
      </c>
      <c r="E15532" s="33" t="s">
        <v>15088</v>
      </c>
      <c r="F15532" s="35">
        <v>52151606</v>
      </c>
      <c r="G15532" s="33" t="s">
        <v>15071</v>
      </c>
      <c r="H15532" s="33">
        <v>8</v>
      </c>
      <c r="I15532" s="33">
        <v>8</v>
      </c>
      <c r="J15532" s="36">
        <v>3</v>
      </c>
      <c r="K15532" s="37">
        <v>124950</v>
      </c>
      <c r="L15532" s="38" t="s">
        <v>15</v>
      </c>
      <c r="M15532" s="38" t="s">
        <v>13</v>
      </c>
    </row>
    <row r="15533" spans="1:13" s="39" customFormat="1" ht="12.75" x14ac:dyDescent="0.2">
      <c r="A15533" s="33" t="s">
        <v>6547</v>
      </c>
      <c r="B15533" s="33" t="s">
        <v>583</v>
      </c>
      <c r="C15533" s="34">
        <v>10</v>
      </c>
      <c r="D15533" s="33" t="s">
        <v>91</v>
      </c>
      <c r="E15533" s="33" t="s">
        <v>15089</v>
      </c>
      <c r="F15533" s="35">
        <v>48101531</v>
      </c>
      <c r="G15533" s="33" t="s">
        <v>15071</v>
      </c>
      <c r="H15533" s="33">
        <v>8</v>
      </c>
      <c r="I15533" s="33">
        <v>8</v>
      </c>
      <c r="J15533" s="36">
        <v>3</v>
      </c>
      <c r="K15533" s="37">
        <v>410550</v>
      </c>
      <c r="L15533" s="38" t="s">
        <v>15</v>
      </c>
      <c r="M15533" s="38" t="s">
        <v>13</v>
      </c>
    </row>
    <row r="15534" spans="1:13" s="39" customFormat="1" ht="12.75" x14ac:dyDescent="0.2">
      <c r="A15534" s="33" t="s">
        <v>6547</v>
      </c>
      <c r="B15534" s="33" t="s">
        <v>583</v>
      </c>
      <c r="C15534" s="34">
        <v>10</v>
      </c>
      <c r="D15534" s="33" t="s">
        <v>91</v>
      </c>
      <c r="E15534" s="33" t="s">
        <v>15090</v>
      </c>
      <c r="F15534" s="35">
        <v>48101529</v>
      </c>
      <c r="G15534" s="33" t="s">
        <v>15071</v>
      </c>
      <c r="H15534" s="33">
        <v>8</v>
      </c>
      <c r="I15534" s="33">
        <v>8</v>
      </c>
      <c r="J15534" s="36">
        <v>3</v>
      </c>
      <c r="K15534" s="37">
        <v>499800</v>
      </c>
      <c r="L15534" s="38" t="s">
        <v>15</v>
      </c>
      <c r="M15534" s="38" t="s">
        <v>13</v>
      </c>
    </row>
    <row r="15535" spans="1:13" s="39" customFormat="1" ht="12.75" x14ac:dyDescent="0.2">
      <c r="A15535" s="33" t="s">
        <v>6547</v>
      </c>
      <c r="B15535" s="33" t="s">
        <v>583</v>
      </c>
      <c r="C15535" s="34">
        <v>10</v>
      </c>
      <c r="D15535" s="33" t="s">
        <v>91</v>
      </c>
      <c r="E15535" s="33" t="s">
        <v>15091</v>
      </c>
      <c r="F15535" s="35">
        <v>48101908</v>
      </c>
      <c r="G15535" s="33" t="s">
        <v>15071</v>
      </c>
      <c r="H15535" s="33">
        <v>8</v>
      </c>
      <c r="I15535" s="33">
        <v>8</v>
      </c>
      <c r="J15535" s="36">
        <v>3</v>
      </c>
      <c r="K15535" s="37">
        <v>214200</v>
      </c>
      <c r="L15535" s="38" t="s">
        <v>15</v>
      </c>
      <c r="M15535" s="38" t="s">
        <v>13</v>
      </c>
    </row>
    <row r="15536" spans="1:13" s="39" customFormat="1" ht="12.75" x14ac:dyDescent="0.2">
      <c r="A15536" s="33" t="s">
        <v>6547</v>
      </c>
      <c r="B15536" s="33" t="s">
        <v>583</v>
      </c>
      <c r="C15536" s="34">
        <v>10</v>
      </c>
      <c r="D15536" s="33" t="s">
        <v>91</v>
      </c>
      <c r="E15536" s="33" t="s">
        <v>15092</v>
      </c>
      <c r="F15536" s="35">
        <v>24112601</v>
      </c>
      <c r="G15536" s="33" t="s">
        <v>15071</v>
      </c>
      <c r="H15536" s="33">
        <v>8</v>
      </c>
      <c r="I15536" s="33">
        <v>8</v>
      </c>
      <c r="J15536" s="36">
        <v>3</v>
      </c>
      <c r="K15536" s="37">
        <v>285600</v>
      </c>
      <c r="L15536" s="38" t="s">
        <v>15</v>
      </c>
      <c r="M15536" s="38" t="s">
        <v>13</v>
      </c>
    </row>
    <row r="15537" spans="1:13" s="39" customFormat="1" ht="12.75" x14ac:dyDescent="0.2">
      <c r="A15537" s="33" t="s">
        <v>6547</v>
      </c>
      <c r="B15537" s="33" t="s">
        <v>583</v>
      </c>
      <c r="C15537" s="34">
        <v>10</v>
      </c>
      <c r="D15537" s="33" t="s">
        <v>91</v>
      </c>
      <c r="E15537" s="33" t="s">
        <v>15093</v>
      </c>
      <c r="F15537" s="35">
        <v>52151604</v>
      </c>
      <c r="G15537" s="33" t="s">
        <v>15071</v>
      </c>
      <c r="H15537" s="33">
        <v>8</v>
      </c>
      <c r="I15537" s="33">
        <v>8</v>
      </c>
      <c r="J15537" s="36">
        <v>3</v>
      </c>
      <c r="K15537" s="37">
        <v>67830</v>
      </c>
      <c r="L15537" s="38" t="s">
        <v>15</v>
      </c>
      <c r="M15537" s="38" t="s">
        <v>13</v>
      </c>
    </row>
    <row r="15538" spans="1:13" s="39" customFormat="1" ht="12.75" x14ac:dyDescent="0.2">
      <c r="A15538" s="33" t="s">
        <v>6547</v>
      </c>
      <c r="B15538" s="33" t="s">
        <v>583</v>
      </c>
      <c r="C15538" s="34">
        <v>10</v>
      </c>
      <c r="D15538" s="33" t="s">
        <v>91</v>
      </c>
      <c r="E15538" s="33" t="s">
        <v>15094</v>
      </c>
      <c r="F15538" s="35">
        <v>48101815</v>
      </c>
      <c r="G15538" s="33" t="s">
        <v>15071</v>
      </c>
      <c r="H15538" s="33">
        <v>8</v>
      </c>
      <c r="I15538" s="33">
        <v>8</v>
      </c>
      <c r="J15538" s="36">
        <v>3</v>
      </c>
      <c r="K15538" s="37">
        <v>55335</v>
      </c>
      <c r="L15538" s="38" t="s">
        <v>15</v>
      </c>
      <c r="M15538" s="38" t="s">
        <v>13</v>
      </c>
    </row>
    <row r="15539" spans="1:13" s="39" customFormat="1" ht="12.75" x14ac:dyDescent="0.2">
      <c r="A15539" s="33" t="s">
        <v>6547</v>
      </c>
      <c r="B15539" s="33" t="s">
        <v>583</v>
      </c>
      <c r="C15539" s="34">
        <v>10</v>
      </c>
      <c r="D15539" s="33" t="s">
        <v>91</v>
      </c>
      <c r="E15539" s="33" t="s">
        <v>15095</v>
      </c>
      <c r="F15539" s="35">
        <v>48101815</v>
      </c>
      <c r="G15539" s="33" t="s">
        <v>15071</v>
      </c>
      <c r="H15539" s="33">
        <v>8</v>
      </c>
      <c r="I15539" s="33">
        <v>8</v>
      </c>
      <c r="J15539" s="36">
        <v>3</v>
      </c>
      <c r="K15539" s="37">
        <v>53550</v>
      </c>
      <c r="L15539" s="38" t="s">
        <v>15</v>
      </c>
      <c r="M15539" s="38" t="s">
        <v>13</v>
      </c>
    </row>
    <row r="15540" spans="1:13" s="39" customFormat="1" ht="12.75" x14ac:dyDescent="0.2">
      <c r="A15540" s="33" t="s">
        <v>6547</v>
      </c>
      <c r="B15540" s="33" t="s">
        <v>583</v>
      </c>
      <c r="C15540" s="34">
        <v>10</v>
      </c>
      <c r="D15540" s="33" t="s">
        <v>91</v>
      </c>
      <c r="E15540" s="33" t="s">
        <v>15096</v>
      </c>
      <c r="F15540" s="35">
        <v>48101803</v>
      </c>
      <c r="G15540" s="33" t="s">
        <v>15071</v>
      </c>
      <c r="H15540" s="33">
        <v>8</v>
      </c>
      <c r="I15540" s="33">
        <v>8</v>
      </c>
      <c r="J15540" s="36">
        <v>3</v>
      </c>
      <c r="K15540" s="37">
        <v>53550</v>
      </c>
      <c r="L15540" s="38" t="s">
        <v>15</v>
      </c>
      <c r="M15540" s="38" t="s">
        <v>13</v>
      </c>
    </row>
    <row r="15541" spans="1:13" s="39" customFormat="1" ht="12.75" x14ac:dyDescent="0.2">
      <c r="A15541" s="33" t="s">
        <v>6547</v>
      </c>
      <c r="B15541" s="33" t="s">
        <v>583</v>
      </c>
      <c r="C15541" s="34">
        <v>10</v>
      </c>
      <c r="D15541" s="33" t="s">
        <v>91</v>
      </c>
      <c r="E15541" s="33" t="s">
        <v>15097</v>
      </c>
      <c r="F15541" s="35">
        <v>52151658</v>
      </c>
      <c r="G15541" s="33" t="s">
        <v>15071</v>
      </c>
      <c r="H15541" s="33">
        <v>8</v>
      </c>
      <c r="I15541" s="33">
        <v>8</v>
      </c>
      <c r="J15541" s="36">
        <v>3</v>
      </c>
      <c r="K15541" s="37">
        <v>71400</v>
      </c>
      <c r="L15541" s="38" t="s">
        <v>15</v>
      </c>
      <c r="M15541" s="38" t="s">
        <v>13</v>
      </c>
    </row>
    <row r="15542" spans="1:13" s="39" customFormat="1" ht="12.75" x14ac:dyDescent="0.2">
      <c r="A15542" s="33" t="s">
        <v>6547</v>
      </c>
      <c r="B15542" s="33" t="s">
        <v>583</v>
      </c>
      <c r="C15542" s="34">
        <v>10</v>
      </c>
      <c r="D15542" s="33" t="s">
        <v>91</v>
      </c>
      <c r="E15542" s="33" t="s">
        <v>15098</v>
      </c>
      <c r="F15542" s="35">
        <v>52151658</v>
      </c>
      <c r="G15542" s="33" t="s">
        <v>15071</v>
      </c>
      <c r="H15542" s="33">
        <v>8</v>
      </c>
      <c r="I15542" s="33">
        <v>8</v>
      </c>
      <c r="J15542" s="36">
        <v>3</v>
      </c>
      <c r="K15542" s="37">
        <v>82110</v>
      </c>
      <c r="L15542" s="38" t="s">
        <v>15</v>
      </c>
      <c r="M15542" s="38" t="s">
        <v>13</v>
      </c>
    </row>
    <row r="15543" spans="1:13" s="39" customFormat="1" ht="12.75" x14ac:dyDescent="0.2">
      <c r="A15543" s="33" t="s">
        <v>6547</v>
      </c>
      <c r="B15543" s="33" t="s">
        <v>583</v>
      </c>
      <c r="C15543" s="34">
        <v>10</v>
      </c>
      <c r="D15543" s="33" t="s">
        <v>91</v>
      </c>
      <c r="E15543" s="33" t="s">
        <v>15099</v>
      </c>
      <c r="F15543" s="35">
        <v>52151600</v>
      </c>
      <c r="G15543" s="33" t="s">
        <v>15071</v>
      </c>
      <c r="H15543" s="33">
        <v>8</v>
      </c>
      <c r="I15543" s="33">
        <v>8</v>
      </c>
      <c r="J15543" s="36">
        <v>3</v>
      </c>
      <c r="K15543" s="37">
        <v>14280</v>
      </c>
      <c r="L15543" s="38" t="s">
        <v>15</v>
      </c>
      <c r="M15543" s="38" t="s">
        <v>13</v>
      </c>
    </row>
    <row r="15544" spans="1:13" s="39" customFormat="1" ht="12.75" x14ac:dyDescent="0.2">
      <c r="A15544" s="33" t="s">
        <v>6547</v>
      </c>
      <c r="B15544" s="33" t="s">
        <v>583</v>
      </c>
      <c r="C15544" s="34">
        <v>10</v>
      </c>
      <c r="D15544" s="33" t="s">
        <v>91</v>
      </c>
      <c r="E15544" s="33" t="s">
        <v>15100</v>
      </c>
      <c r="F15544" s="35">
        <v>48101518</v>
      </c>
      <c r="G15544" s="33" t="s">
        <v>15071</v>
      </c>
      <c r="H15544" s="33">
        <v>8</v>
      </c>
      <c r="I15544" s="33">
        <v>8</v>
      </c>
      <c r="J15544" s="36">
        <v>3</v>
      </c>
      <c r="K15544" s="37">
        <v>535500</v>
      </c>
      <c r="L15544" s="38" t="s">
        <v>15</v>
      </c>
      <c r="M15544" s="38" t="s">
        <v>13</v>
      </c>
    </row>
    <row r="15545" spans="1:13" s="39" customFormat="1" ht="12.75" x14ac:dyDescent="0.2">
      <c r="A15545" s="33" t="s">
        <v>6547</v>
      </c>
      <c r="B15545" s="33" t="s">
        <v>583</v>
      </c>
      <c r="C15545" s="34">
        <v>10</v>
      </c>
      <c r="D15545" s="33" t="s">
        <v>91</v>
      </c>
      <c r="E15545" s="33" t="s">
        <v>15101</v>
      </c>
      <c r="F15545" s="35">
        <v>0</v>
      </c>
      <c r="G15545" s="33" t="s">
        <v>15071</v>
      </c>
      <c r="H15545" s="33">
        <v>1</v>
      </c>
      <c r="I15545" s="33">
        <v>6</v>
      </c>
      <c r="J15545" s="36">
        <v>1</v>
      </c>
      <c r="K15545" s="37">
        <v>1334985</v>
      </c>
      <c r="L15545" s="38" t="s">
        <v>12</v>
      </c>
      <c r="M15545" s="38" t="s">
        <v>13</v>
      </c>
    </row>
    <row r="15546" spans="1:13" s="39" customFormat="1" ht="12.75" x14ac:dyDescent="0.2">
      <c r="A15546" s="33" t="s">
        <v>6547</v>
      </c>
      <c r="B15546" s="33" t="s">
        <v>585</v>
      </c>
      <c r="C15546" s="34">
        <v>10</v>
      </c>
      <c r="D15546" s="33" t="s">
        <v>93</v>
      </c>
      <c r="E15546" s="33" t="s">
        <v>6871</v>
      </c>
      <c r="F15546" s="35">
        <v>15121501</v>
      </c>
      <c r="G15546" s="33" t="s">
        <v>466</v>
      </c>
      <c r="H15546" s="33">
        <v>4</v>
      </c>
      <c r="I15546" s="33">
        <v>7</v>
      </c>
      <c r="J15546" s="36">
        <v>3</v>
      </c>
      <c r="K15546" s="37">
        <v>258390</v>
      </c>
      <c r="L15546" s="38" t="s">
        <v>15</v>
      </c>
      <c r="M15546" s="38" t="s">
        <v>13</v>
      </c>
    </row>
    <row r="15547" spans="1:13" s="39" customFormat="1" ht="12.75" x14ac:dyDescent="0.2">
      <c r="A15547" s="33" t="s">
        <v>6547</v>
      </c>
      <c r="B15547" s="33" t="s">
        <v>585</v>
      </c>
      <c r="C15547" s="34">
        <v>10</v>
      </c>
      <c r="D15547" s="33" t="s">
        <v>93</v>
      </c>
      <c r="E15547" s="33" t="s">
        <v>6872</v>
      </c>
      <c r="F15547" s="35">
        <v>15121503</v>
      </c>
      <c r="G15547" s="33" t="s">
        <v>466</v>
      </c>
      <c r="H15547" s="33">
        <v>4</v>
      </c>
      <c r="I15547" s="33">
        <v>7</v>
      </c>
      <c r="J15547" s="36">
        <v>5</v>
      </c>
      <c r="K15547" s="37">
        <v>454575</v>
      </c>
      <c r="L15547" s="38" t="s">
        <v>2367</v>
      </c>
      <c r="M15547" s="38" t="s">
        <v>13</v>
      </c>
    </row>
    <row r="15548" spans="1:13" s="39" customFormat="1" ht="12.75" x14ac:dyDescent="0.2">
      <c r="A15548" s="33" t="s">
        <v>6547</v>
      </c>
      <c r="B15548" s="33" t="s">
        <v>585</v>
      </c>
      <c r="C15548" s="34">
        <v>10</v>
      </c>
      <c r="D15548" s="33" t="s">
        <v>93</v>
      </c>
      <c r="E15548" s="33" t="s">
        <v>6873</v>
      </c>
      <c r="F15548" s="35">
        <v>15121503</v>
      </c>
      <c r="G15548" s="33" t="s">
        <v>466</v>
      </c>
      <c r="H15548" s="33">
        <v>4</v>
      </c>
      <c r="I15548" s="33">
        <v>7</v>
      </c>
      <c r="J15548" s="36">
        <v>6</v>
      </c>
      <c r="K15548" s="37">
        <v>258390</v>
      </c>
      <c r="L15548" s="38" t="s">
        <v>15</v>
      </c>
      <c r="M15548" s="38" t="s">
        <v>13</v>
      </c>
    </row>
    <row r="15549" spans="1:13" s="39" customFormat="1" ht="12.75" x14ac:dyDescent="0.2">
      <c r="A15549" s="33" t="s">
        <v>6547</v>
      </c>
      <c r="B15549" s="33" t="s">
        <v>585</v>
      </c>
      <c r="C15549" s="34">
        <v>10</v>
      </c>
      <c r="D15549" s="33" t="s">
        <v>93</v>
      </c>
      <c r="E15549" s="33" t="s">
        <v>6874</v>
      </c>
      <c r="F15549" s="35">
        <v>26121508</v>
      </c>
      <c r="G15549" s="33" t="s">
        <v>466</v>
      </c>
      <c r="H15549" s="33">
        <v>4</v>
      </c>
      <c r="I15549" s="33">
        <v>7</v>
      </c>
      <c r="J15549" s="36">
        <v>1</v>
      </c>
      <c r="K15549" s="37">
        <v>33495</v>
      </c>
      <c r="L15549" s="38" t="s">
        <v>15</v>
      </c>
      <c r="M15549" s="38" t="s">
        <v>13</v>
      </c>
    </row>
    <row r="15550" spans="1:13" s="39" customFormat="1" ht="12.75" x14ac:dyDescent="0.2">
      <c r="A15550" s="33" t="s">
        <v>6547</v>
      </c>
      <c r="B15550" s="33" t="s">
        <v>585</v>
      </c>
      <c r="C15550" s="34">
        <v>10</v>
      </c>
      <c r="D15550" s="33" t="s">
        <v>93</v>
      </c>
      <c r="E15550" s="33" t="s">
        <v>6875</v>
      </c>
      <c r="F15550" s="35">
        <v>26121508</v>
      </c>
      <c r="G15550" s="33" t="s">
        <v>466</v>
      </c>
      <c r="H15550" s="33">
        <v>4</v>
      </c>
      <c r="I15550" s="33">
        <v>7</v>
      </c>
      <c r="J15550" s="36">
        <v>9</v>
      </c>
      <c r="K15550" s="37">
        <v>301455</v>
      </c>
      <c r="L15550" s="38" t="s">
        <v>15</v>
      </c>
      <c r="M15550" s="38" t="s">
        <v>13</v>
      </c>
    </row>
    <row r="15551" spans="1:13" s="39" customFormat="1" ht="12.75" x14ac:dyDescent="0.2">
      <c r="A15551" s="33" t="s">
        <v>6547</v>
      </c>
      <c r="B15551" s="33" t="s">
        <v>585</v>
      </c>
      <c r="C15551" s="34">
        <v>10</v>
      </c>
      <c r="D15551" s="33" t="s">
        <v>93</v>
      </c>
      <c r="E15551" s="33" t="s">
        <v>6876</v>
      </c>
      <c r="F15551" s="35">
        <v>26121508</v>
      </c>
      <c r="G15551" s="33" t="s">
        <v>466</v>
      </c>
      <c r="H15551" s="33">
        <v>4</v>
      </c>
      <c r="I15551" s="33">
        <v>7</v>
      </c>
      <c r="J15551" s="36">
        <v>9</v>
      </c>
      <c r="K15551" s="37">
        <v>301455</v>
      </c>
      <c r="L15551" s="38" t="s">
        <v>15</v>
      </c>
      <c r="M15551" s="38" t="s">
        <v>13</v>
      </c>
    </row>
    <row r="15552" spans="1:13" s="39" customFormat="1" ht="12.75" x14ac:dyDescent="0.2">
      <c r="A15552" s="33" t="s">
        <v>6547</v>
      </c>
      <c r="B15552" s="33" t="s">
        <v>585</v>
      </c>
      <c r="C15552" s="34">
        <v>10</v>
      </c>
      <c r="D15552" s="33" t="s">
        <v>93</v>
      </c>
      <c r="E15552" s="33" t="s">
        <v>6877</v>
      </c>
      <c r="F15552" s="35">
        <v>26121508</v>
      </c>
      <c r="G15552" s="33" t="s">
        <v>466</v>
      </c>
      <c r="H15552" s="33">
        <v>4</v>
      </c>
      <c r="I15552" s="33">
        <v>7</v>
      </c>
      <c r="J15552" s="36">
        <v>11</v>
      </c>
      <c r="K15552" s="37">
        <v>368445</v>
      </c>
      <c r="L15552" s="38" t="s">
        <v>15</v>
      </c>
      <c r="M15552" s="38" t="s">
        <v>13</v>
      </c>
    </row>
    <row r="15553" spans="1:13" s="39" customFormat="1" ht="12.75" x14ac:dyDescent="0.2">
      <c r="A15553" s="33" t="s">
        <v>6547</v>
      </c>
      <c r="B15553" s="33" t="s">
        <v>585</v>
      </c>
      <c r="C15553" s="34">
        <v>10</v>
      </c>
      <c r="D15553" s="33" t="s">
        <v>93</v>
      </c>
      <c r="E15553" s="33" t="s">
        <v>6878</v>
      </c>
      <c r="F15553" s="35">
        <v>26121508</v>
      </c>
      <c r="G15553" s="33" t="s">
        <v>466</v>
      </c>
      <c r="H15553" s="33">
        <v>4</v>
      </c>
      <c r="I15553" s="33">
        <v>7</v>
      </c>
      <c r="J15553" s="36">
        <v>9</v>
      </c>
      <c r="K15553" s="37">
        <v>301455</v>
      </c>
      <c r="L15553" s="38" t="s">
        <v>15</v>
      </c>
      <c r="M15553" s="38" t="s">
        <v>13</v>
      </c>
    </row>
    <row r="15554" spans="1:13" s="39" customFormat="1" ht="12.75" x14ac:dyDescent="0.2">
      <c r="A15554" s="33" t="s">
        <v>6547</v>
      </c>
      <c r="B15554" s="33" t="s">
        <v>585</v>
      </c>
      <c r="C15554" s="34">
        <v>10</v>
      </c>
      <c r="D15554" s="33" t="s">
        <v>93</v>
      </c>
      <c r="E15554" s="33" t="s">
        <v>1066</v>
      </c>
      <c r="F15554" s="35">
        <v>12352104</v>
      </c>
      <c r="G15554" s="33" t="s">
        <v>466</v>
      </c>
      <c r="H15554" s="33">
        <v>4</v>
      </c>
      <c r="I15554" s="33">
        <v>7</v>
      </c>
      <c r="J15554" s="36">
        <v>13</v>
      </c>
      <c r="K15554" s="37">
        <v>2114970</v>
      </c>
      <c r="L15554" s="38" t="s">
        <v>2367</v>
      </c>
      <c r="M15554" s="38" t="s">
        <v>13</v>
      </c>
    </row>
    <row r="15555" spans="1:13" s="39" customFormat="1" ht="12.75" x14ac:dyDescent="0.2">
      <c r="A15555" s="33" t="s">
        <v>6547</v>
      </c>
      <c r="B15555" s="33" t="s">
        <v>585</v>
      </c>
      <c r="C15555" s="34">
        <v>10</v>
      </c>
      <c r="D15555" s="33" t="s">
        <v>93</v>
      </c>
      <c r="E15555" s="33" t="s">
        <v>6879</v>
      </c>
      <c r="F15555" s="35">
        <v>12164201</v>
      </c>
      <c r="G15555" s="33" t="s">
        <v>466</v>
      </c>
      <c r="H15555" s="33">
        <v>4</v>
      </c>
      <c r="I15555" s="33">
        <v>7</v>
      </c>
      <c r="J15555" s="36">
        <v>9</v>
      </c>
      <c r="K15555" s="37">
        <v>301455</v>
      </c>
      <c r="L15555" s="38" t="s">
        <v>15</v>
      </c>
      <c r="M15555" s="38" t="s">
        <v>13</v>
      </c>
    </row>
    <row r="15556" spans="1:13" s="39" customFormat="1" ht="12.75" x14ac:dyDescent="0.2">
      <c r="A15556" s="33" t="s">
        <v>6547</v>
      </c>
      <c r="B15556" s="33" t="s">
        <v>585</v>
      </c>
      <c r="C15556" s="34">
        <v>10</v>
      </c>
      <c r="D15556" s="33" t="s">
        <v>93</v>
      </c>
      <c r="E15556" s="33" t="s">
        <v>6880</v>
      </c>
      <c r="F15556" s="35">
        <v>12164201</v>
      </c>
      <c r="G15556" s="33" t="s">
        <v>466</v>
      </c>
      <c r="H15556" s="33">
        <v>4</v>
      </c>
      <c r="I15556" s="33">
        <v>7</v>
      </c>
      <c r="J15556" s="36">
        <v>9</v>
      </c>
      <c r="K15556" s="37">
        <v>301455</v>
      </c>
      <c r="L15556" s="38" t="s">
        <v>15</v>
      </c>
      <c r="M15556" s="38" t="s">
        <v>13</v>
      </c>
    </row>
    <row r="15557" spans="1:13" s="39" customFormat="1" ht="12.75" x14ac:dyDescent="0.2">
      <c r="A15557" s="33" t="s">
        <v>6547</v>
      </c>
      <c r="B15557" s="33" t="s">
        <v>585</v>
      </c>
      <c r="C15557" s="34">
        <v>10</v>
      </c>
      <c r="D15557" s="33" t="s">
        <v>93</v>
      </c>
      <c r="E15557" s="33" t="s">
        <v>6881</v>
      </c>
      <c r="F15557" s="35">
        <v>39121700</v>
      </c>
      <c r="G15557" s="33" t="s">
        <v>15071</v>
      </c>
      <c r="H15557" s="33">
        <v>5</v>
      </c>
      <c r="I15557" s="33">
        <v>6</v>
      </c>
      <c r="J15557" s="36">
        <v>30</v>
      </c>
      <c r="K15557" s="37">
        <v>1535100</v>
      </c>
      <c r="L15557" s="38" t="s">
        <v>15</v>
      </c>
      <c r="M15557" s="38" t="s">
        <v>13</v>
      </c>
    </row>
    <row r="15558" spans="1:13" s="39" customFormat="1" ht="12.75" x14ac:dyDescent="0.2">
      <c r="A15558" s="33" t="s">
        <v>6547</v>
      </c>
      <c r="B15558" s="33" t="s">
        <v>585</v>
      </c>
      <c r="C15558" s="34">
        <v>10</v>
      </c>
      <c r="D15558" s="33" t="s">
        <v>93</v>
      </c>
      <c r="E15558" s="33" t="s">
        <v>6882</v>
      </c>
      <c r="F15558" s="35">
        <v>39111500</v>
      </c>
      <c r="G15558" s="33" t="s">
        <v>466</v>
      </c>
      <c r="H15558" s="33">
        <v>4</v>
      </c>
      <c r="I15558" s="33">
        <v>7</v>
      </c>
      <c r="J15558" s="36">
        <v>15</v>
      </c>
      <c r="K15558" s="37">
        <v>629010</v>
      </c>
      <c r="L15558" s="38" t="s">
        <v>15</v>
      </c>
      <c r="M15558" s="38" t="s">
        <v>13</v>
      </c>
    </row>
    <row r="15559" spans="1:13" s="39" customFormat="1" ht="12.75" x14ac:dyDescent="0.2">
      <c r="A15559" s="33" t="s">
        <v>6547</v>
      </c>
      <c r="B15559" s="33" t="s">
        <v>585</v>
      </c>
      <c r="C15559" s="34">
        <v>10</v>
      </c>
      <c r="D15559" s="33" t="s">
        <v>93</v>
      </c>
      <c r="E15559" s="33" t="s">
        <v>6883</v>
      </c>
      <c r="F15559" s="35">
        <v>47131500</v>
      </c>
      <c r="G15559" s="33" t="s">
        <v>466</v>
      </c>
      <c r="H15559" s="33">
        <v>4</v>
      </c>
      <c r="I15559" s="33">
        <v>7</v>
      </c>
      <c r="J15559" s="36">
        <v>3</v>
      </c>
      <c r="K15559" s="37">
        <v>18270</v>
      </c>
      <c r="L15559" s="38" t="s">
        <v>2369</v>
      </c>
      <c r="M15559" s="38" t="s">
        <v>13</v>
      </c>
    </row>
    <row r="15560" spans="1:13" s="39" customFormat="1" ht="12.75" x14ac:dyDescent="0.2">
      <c r="A15560" s="33" t="s">
        <v>6547</v>
      </c>
      <c r="B15560" s="33" t="s">
        <v>585</v>
      </c>
      <c r="C15560" s="34">
        <v>10</v>
      </c>
      <c r="D15560" s="33" t="s">
        <v>93</v>
      </c>
      <c r="E15560" s="33" t="s">
        <v>6884</v>
      </c>
      <c r="F15560" s="35">
        <v>47131500</v>
      </c>
      <c r="G15560" s="33" t="s">
        <v>466</v>
      </c>
      <c r="H15560" s="33">
        <v>4</v>
      </c>
      <c r="I15560" s="33">
        <v>7</v>
      </c>
      <c r="J15560" s="36">
        <v>3</v>
      </c>
      <c r="K15560" s="37">
        <v>18270</v>
      </c>
      <c r="L15560" s="38" t="s">
        <v>2369</v>
      </c>
      <c r="M15560" s="38" t="s">
        <v>13</v>
      </c>
    </row>
    <row r="15561" spans="1:13" s="39" customFormat="1" ht="12.75" x14ac:dyDescent="0.2">
      <c r="A15561" s="33" t="s">
        <v>6547</v>
      </c>
      <c r="B15561" s="33" t="s">
        <v>585</v>
      </c>
      <c r="C15561" s="34">
        <v>10</v>
      </c>
      <c r="D15561" s="33" t="s">
        <v>93</v>
      </c>
      <c r="E15561" s="33" t="s">
        <v>6885</v>
      </c>
      <c r="F15561" s="35">
        <v>55121715</v>
      </c>
      <c r="G15561" s="33" t="s">
        <v>15071</v>
      </c>
      <c r="H15561" s="33">
        <v>4</v>
      </c>
      <c r="I15561" s="33">
        <v>3</v>
      </c>
      <c r="J15561" s="36">
        <v>2</v>
      </c>
      <c r="K15561" s="37">
        <v>833000</v>
      </c>
      <c r="L15561" s="38" t="s">
        <v>15</v>
      </c>
      <c r="M15561" s="38" t="s">
        <v>13</v>
      </c>
    </row>
    <row r="15562" spans="1:13" s="39" customFormat="1" ht="12.75" x14ac:dyDescent="0.2">
      <c r="A15562" s="33" t="s">
        <v>6547</v>
      </c>
      <c r="B15562" s="33" t="s">
        <v>585</v>
      </c>
      <c r="C15562" s="34">
        <v>10</v>
      </c>
      <c r="D15562" s="33" t="s">
        <v>93</v>
      </c>
      <c r="E15562" s="33" t="s">
        <v>6886</v>
      </c>
      <c r="F15562" s="35">
        <v>55121715</v>
      </c>
      <c r="G15562" s="33" t="s">
        <v>15071</v>
      </c>
      <c r="H15562" s="33">
        <v>4</v>
      </c>
      <c r="I15562" s="33">
        <v>3</v>
      </c>
      <c r="J15562" s="36">
        <v>3</v>
      </c>
      <c r="K15562" s="37">
        <v>642600</v>
      </c>
      <c r="L15562" s="38" t="s">
        <v>15</v>
      </c>
      <c r="M15562" s="38" t="s">
        <v>13</v>
      </c>
    </row>
    <row r="15563" spans="1:13" s="39" customFormat="1" ht="12.75" x14ac:dyDescent="0.2">
      <c r="A15563" s="33" t="s">
        <v>6547</v>
      </c>
      <c r="B15563" s="33" t="s">
        <v>585</v>
      </c>
      <c r="C15563" s="34">
        <v>10</v>
      </c>
      <c r="D15563" s="33" t="s">
        <v>93</v>
      </c>
      <c r="E15563" s="33" t="s">
        <v>6887</v>
      </c>
      <c r="F15563" s="35">
        <v>55121715</v>
      </c>
      <c r="G15563" s="33" t="s">
        <v>15071</v>
      </c>
      <c r="H15563" s="33">
        <v>4</v>
      </c>
      <c r="I15563" s="33">
        <v>3</v>
      </c>
      <c r="J15563" s="36">
        <v>8</v>
      </c>
      <c r="K15563" s="37">
        <v>856800</v>
      </c>
      <c r="L15563" s="38" t="s">
        <v>15</v>
      </c>
      <c r="M15563" s="38" t="s">
        <v>13</v>
      </c>
    </row>
    <row r="15564" spans="1:13" s="39" customFormat="1" ht="12.75" x14ac:dyDescent="0.2">
      <c r="A15564" s="33" t="s">
        <v>6547</v>
      </c>
      <c r="B15564" s="33" t="s">
        <v>585</v>
      </c>
      <c r="C15564" s="34">
        <v>10</v>
      </c>
      <c r="D15564" s="33" t="s">
        <v>93</v>
      </c>
      <c r="E15564" s="33" t="s">
        <v>6888</v>
      </c>
      <c r="F15564" s="35">
        <v>55121715</v>
      </c>
      <c r="G15564" s="33" t="s">
        <v>15071</v>
      </c>
      <c r="H15564" s="33">
        <v>4</v>
      </c>
      <c r="I15564" s="33">
        <v>3</v>
      </c>
      <c r="J15564" s="36">
        <v>3</v>
      </c>
      <c r="K15564" s="37">
        <v>892500</v>
      </c>
      <c r="L15564" s="38" t="s">
        <v>15</v>
      </c>
      <c r="M15564" s="38" t="s">
        <v>13</v>
      </c>
    </row>
    <row r="15565" spans="1:13" s="39" customFormat="1" ht="12.75" x14ac:dyDescent="0.2">
      <c r="A15565" s="33" t="s">
        <v>6547</v>
      </c>
      <c r="B15565" s="33" t="s">
        <v>585</v>
      </c>
      <c r="C15565" s="34">
        <v>10</v>
      </c>
      <c r="D15565" s="33" t="s">
        <v>93</v>
      </c>
      <c r="E15565" s="33" t="s">
        <v>6889</v>
      </c>
      <c r="F15565" s="35">
        <v>55121719</v>
      </c>
      <c r="G15565" s="33" t="s">
        <v>15071</v>
      </c>
      <c r="H15565" s="33">
        <v>3</v>
      </c>
      <c r="I15565" s="33">
        <v>2</v>
      </c>
      <c r="J15565" s="36">
        <v>4</v>
      </c>
      <c r="K15565" s="37">
        <v>238000</v>
      </c>
      <c r="L15565" s="38" t="s">
        <v>15</v>
      </c>
      <c r="M15565" s="38" t="s">
        <v>13</v>
      </c>
    </row>
    <row r="15566" spans="1:13" s="39" customFormat="1" ht="12.75" x14ac:dyDescent="0.2">
      <c r="A15566" s="33" t="s">
        <v>6547</v>
      </c>
      <c r="B15566" s="33" t="s">
        <v>585</v>
      </c>
      <c r="C15566" s="34">
        <v>10</v>
      </c>
      <c r="D15566" s="33" t="s">
        <v>93</v>
      </c>
      <c r="E15566" s="33" t="s">
        <v>15129</v>
      </c>
      <c r="F15566" s="35">
        <v>26111700</v>
      </c>
      <c r="G15566" s="33" t="s">
        <v>466</v>
      </c>
      <c r="H15566" s="33">
        <v>4</v>
      </c>
      <c r="I15566" s="33">
        <v>7</v>
      </c>
      <c r="J15566" s="36">
        <v>3</v>
      </c>
      <c r="K15566" s="37">
        <v>35235</v>
      </c>
      <c r="L15566" s="38" t="s">
        <v>15</v>
      </c>
      <c r="M15566" s="38" t="s">
        <v>13</v>
      </c>
    </row>
    <row r="15567" spans="1:13" s="39" customFormat="1" ht="12.75" x14ac:dyDescent="0.2">
      <c r="A15567" s="33" t="s">
        <v>6547</v>
      </c>
      <c r="B15567" s="33" t="s">
        <v>585</v>
      </c>
      <c r="C15567" s="34">
        <v>10</v>
      </c>
      <c r="D15567" s="33" t="s">
        <v>93</v>
      </c>
      <c r="E15567" s="33" t="s">
        <v>6890</v>
      </c>
      <c r="F15567" s="35">
        <v>26111702</v>
      </c>
      <c r="G15567" s="33" t="s">
        <v>466</v>
      </c>
      <c r="H15567" s="33">
        <v>4</v>
      </c>
      <c r="I15567" s="33">
        <v>7</v>
      </c>
      <c r="J15567" s="36">
        <v>10</v>
      </c>
      <c r="K15567" s="37">
        <v>267960</v>
      </c>
      <c r="L15567" s="38" t="s">
        <v>15</v>
      </c>
      <c r="M15567" s="38" t="s">
        <v>13</v>
      </c>
    </row>
    <row r="15568" spans="1:13" s="39" customFormat="1" ht="12.75" x14ac:dyDescent="0.2">
      <c r="A15568" s="33" t="s">
        <v>6547</v>
      </c>
      <c r="B15568" s="33" t="s">
        <v>585</v>
      </c>
      <c r="C15568" s="34">
        <v>10</v>
      </c>
      <c r="D15568" s="33" t="s">
        <v>93</v>
      </c>
      <c r="E15568" s="33" t="s">
        <v>6891</v>
      </c>
      <c r="F15568" s="35">
        <v>26111711</v>
      </c>
      <c r="G15568" s="33" t="s">
        <v>466</v>
      </c>
      <c r="H15568" s="33">
        <v>4</v>
      </c>
      <c r="I15568" s="33">
        <v>7</v>
      </c>
      <c r="J15568" s="36">
        <v>100</v>
      </c>
      <c r="K15568" s="37">
        <v>1100600</v>
      </c>
      <c r="L15568" s="38" t="s">
        <v>15</v>
      </c>
      <c r="M15568" s="38" t="s">
        <v>13</v>
      </c>
    </row>
    <row r="15569" spans="1:13" s="39" customFormat="1" ht="12.75" x14ac:dyDescent="0.2">
      <c r="A15569" s="33" t="s">
        <v>6547</v>
      </c>
      <c r="B15569" s="33" t="s">
        <v>585</v>
      </c>
      <c r="C15569" s="34">
        <v>10</v>
      </c>
      <c r="D15569" s="33" t="s">
        <v>93</v>
      </c>
      <c r="E15569" s="33" t="s">
        <v>6892</v>
      </c>
      <c r="F15569" s="35">
        <v>26111711</v>
      </c>
      <c r="G15569" s="33" t="s">
        <v>466</v>
      </c>
      <c r="H15569" s="33">
        <v>4</v>
      </c>
      <c r="I15569" s="33">
        <v>7</v>
      </c>
      <c r="J15569" s="36">
        <v>40</v>
      </c>
      <c r="K15569" s="37">
        <v>516800</v>
      </c>
      <c r="L15569" s="38" t="s">
        <v>15</v>
      </c>
      <c r="M15569" s="38" t="s">
        <v>13</v>
      </c>
    </row>
    <row r="15570" spans="1:13" s="39" customFormat="1" ht="12.75" x14ac:dyDescent="0.2">
      <c r="A15570" s="33" t="s">
        <v>6547</v>
      </c>
      <c r="B15570" s="33" t="s">
        <v>585</v>
      </c>
      <c r="C15570" s="34">
        <v>10</v>
      </c>
      <c r="D15570" s="33" t="s">
        <v>93</v>
      </c>
      <c r="E15570" s="33" t="s">
        <v>6893</v>
      </c>
      <c r="F15570" s="35">
        <v>26111711</v>
      </c>
      <c r="G15570" s="33" t="s">
        <v>466</v>
      </c>
      <c r="H15570" s="33">
        <v>4</v>
      </c>
      <c r="I15570" s="33">
        <v>7</v>
      </c>
      <c r="J15570" s="36">
        <v>100</v>
      </c>
      <c r="K15570" s="37">
        <v>2296800</v>
      </c>
      <c r="L15570" s="38" t="s">
        <v>15</v>
      </c>
      <c r="M15570" s="38" t="s">
        <v>13</v>
      </c>
    </row>
    <row r="15571" spans="1:13" s="39" customFormat="1" ht="12.75" x14ac:dyDescent="0.2">
      <c r="A15571" s="33" t="s">
        <v>6547</v>
      </c>
      <c r="B15571" s="33" t="s">
        <v>585</v>
      </c>
      <c r="C15571" s="34">
        <v>10</v>
      </c>
      <c r="D15571" s="33" t="s">
        <v>93</v>
      </c>
      <c r="E15571" s="33" t="s">
        <v>6894</v>
      </c>
      <c r="F15571" s="35">
        <v>26111711</v>
      </c>
      <c r="G15571" s="33" t="s">
        <v>466</v>
      </c>
      <c r="H15571" s="33">
        <v>4</v>
      </c>
      <c r="I15571" s="33">
        <v>7</v>
      </c>
      <c r="J15571" s="36">
        <v>100</v>
      </c>
      <c r="K15571" s="37">
        <v>2679600</v>
      </c>
      <c r="L15571" s="38" t="s">
        <v>15</v>
      </c>
      <c r="M15571" s="38" t="s">
        <v>13</v>
      </c>
    </row>
    <row r="15572" spans="1:13" s="39" customFormat="1" ht="12.75" x14ac:dyDescent="0.2">
      <c r="A15572" s="33" t="s">
        <v>6547</v>
      </c>
      <c r="B15572" s="33" t="s">
        <v>585</v>
      </c>
      <c r="C15572" s="34">
        <v>10</v>
      </c>
      <c r="D15572" s="33" t="s">
        <v>93</v>
      </c>
      <c r="E15572" s="33" t="s">
        <v>6895</v>
      </c>
      <c r="F15572" s="35">
        <v>24111503</v>
      </c>
      <c r="G15572" s="33" t="s">
        <v>466</v>
      </c>
      <c r="H15572" s="33">
        <v>4</v>
      </c>
      <c r="I15572" s="33">
        <v>7</v>
      </c>
      <c r="J15572" s="36">
        <v>2</v>
      </c>
      <c r="K15572" s="37">
        <v>45936</v>
      </c>
      <c r="L15572" s="38" t="s">
        <v>15</v>
      </c>
      <c r="M15572" s="38" t="s">
        <v>13</v>
      </c>
    </row>
    <row r="15573" spans="1:13" s="39" customFormat="1" ht="12.75" x14ac:dyDescent="0.2">
      <c r="A15573" s="33" t="s">
        <v>6547</v>
      </c>
      <c r="B15573" s="33" t="s">
        <v>585</v>
      </c>
      <c r="C15573" s="34">
        <v>10</v>
      </c>
      <c r="D15573" s="33" t="s">
        <v>93</v>
      </c>
      <c r="E15573" s="33" t="s">
        <v>6896</v>
      </c>
      <c r="F15573" s="35">
        <v>23271816</v>
      </c>
      <c r="G15573" s="33" t="s">
        <v>466</v>
      </c>
      <c r="H15573" s="33">
        <v>4</v>
      </c>
      <c r="I15573" s="33">
        <v>7</v>
      </c>
      <c r="J15573" s="36">
        <v>100</v>
      </c>
      <c r="K15573" s="37">
        <v>191400</v>
      </c>
      <c r="L15573" s="38" t="s">
        <v>15</v>
      </c>
      <c r="M15573" s="38" t="s">
        <v>13</v>
      </c>
    </row>
    <row r="15574" spans="1:13" s="39" customFormat="1" ht="12.75" x14ac:dyDescent="0.2">
      <c r="A15574" s="33" t="s">
        <v>6547</v>
      </c>
      <c r="B15574" s="33" t="s">
        <v>585</v>
      </c>
      <c r="C15574" s="34">
        <v>10</v>
      </c>
      <c r="D15574" s="33" t="s">
        <v>93</v>
      </c>
      <c r="E15574" s="33" t="s">
        <v>6897</v>
      </c>
      <c r="F15574" s="35">
        <v>24111503</v>
      </c>
      <c r="G15574" s="33" t="s">
        <v>466</v>
      </c>
      <c r="H15574" s="33">
        <v>4</v>
      </c>
      <c r="I15574" s="33">
        <v>7</v>
      </c>
      <c r="J15574" s="36">
        <v>3</v>
      </c>
      <c r="K15574" s="37">
        <v>37062</v>
      </c>
      <c r="L15574" s="38" t="s">
        <v>15</v>
      </c>
      <c r="M15574" s="38" t="s">
        <v>13</v>
      </c>
    </row>
    <row r="15575" spans="1:13" s="39" customFormat="1" ht="12.75" x14ac:dyDescent="0.2">
      <c r="A15575" s="33" t="s">
        <v>6547</v>
      </c>
      <c r="B15575" s="33" t="s">
        <v>585</v>
      </c>
      <c r="C15575" s="34">
        <v>10</v>
      </c>
      <c r="D15575" s="33" t="s">
        <v>93</v>
      </c>
      <c r="E15575" s="33" t="s">
        <v>11424</v>
      </c>
      <c r="F15575" s="35">
        <v>24111503</v>
      </c>
      <c r="G15575" s="33" t="s">
        <v>466</v>
      </c>
      <c r="H15575" s="33">
        <v>4</v>
      </c>
      <c r="I15575" s="33">
        <v>7</v>
      </c>
      <c r="J15575" s="36">
        <v>3</v>
      </c>
      <c r="K15575" s="37">
        <v>42804</v>
      </c>
      <c r="L15575" s="38" t="s">
        <v>15</v>
      </c>
      <c r="M15575" s="38" t="s">
        <v>13</v>
      </c>
    </row>
    <row r="15576" spans="1:13" s="39" customFormat="1" ht="12.75" x14ac:dyDescent="0.2">
      <c r="A15576" s="33" t="s">
        <v>6547</v>
      </c>
      <c r="B15576" s="33" t="s">
        <v>585</v>
      </c>
      <c r="C15576" s="34">
        <v>10</v>
      </c>
      <c r="D15576" s="33" t="s">
        <v>93</v>
      </c>
      <c r="E15576" s="33" t="s">
        <v>6898</v>
      </c>
      <c r="F15576" s="35">
        <v>12191602</v>
      </c>
      <c r="G15576" s="33" t="s">
        <v>466</v>
      </c>
      <c r="H15576" s="33">
        <v>4</v>
      </c>
      <c r="I15576" s="33">
        <v>7</v>
      </c>
      <c r="J15576" s="36">
        <v>5</v>
      </c>
      <c r="K15576" s="37">
        <v>119625</v>
      </c>
      <c r="L15576" s="38" t="s">
        <v>15</v>
      </c>
      <c r="M15576" s="38" t="s">
        <v>13</v>
      </c>
    </row>
    <row r="15577" spans="1:13" s="39" customFormat="1" ht="12.75" x14ac:dyDescent="0.2">
      <c r="A15577" s="33" t="s">
        <v>6547</v>
      </c>
      <c r="B15577" s="33" t="s">
        <v>585</v>
      </c>
      <c r="C15577" s="34">
        <v>10</v>
      </c>
      <c r="D15577" s="33" t="s">
        <v>93</v>
      </c>
      <c r="E15577" s="33" t="s">
        <v>2764</v>
      </c>
      <c r="F15577" s="35">
        <v>39111800</v>
      </c>
      <c r="G15577" s="33" t="s">
        <v>466</v>
      </c>
      <c r="H15577" s="33">
        <v>4</v>
      </c>
      <c r="I15577" s="33">
        <v>7</v>
      </c>
      <c r="J15577" s="36">
        <v>30</v>
      </c>
      <c r="K15577" s="37">
        <v>652500</v>
      </c>
      <c r="L15577" s="38" t="s">
        <v>15</v>
      </c>
      <c r="M15577" s="38" t="s">
        <v>13</v>
      </c>
    </row>
    <row r="15578" spans="1:13" s="39" customFormat="1" ht="12.75" x14ac:dyDescent="0.2">
      <c r="A15578" s="33" t="s">
        <v>6547</v>
      </c>
      <c r="B15578" s="33" t="s">
        <v>585</v>
      </c>
      <c r="C15578" s="34">
        <v>10</v>
      </c>
      <c r="D15578" s="33" t="s">
        <v>93</v>
      </c>
      <c r="E15578" s="33" t="s">
        <v>15130</v>
      </c>
      <c r="F15578" s="35">
        <v>39111800</v>
      </c>
      <c r="G15578" s="33" t="s">
        <v>466</v>
      </c>
      <c r="H15578" s="33">
        <v>4</v>
      </c>
      <c r="I15578" s="33">
        <v>7</v>
      </c>
      <c r="J15578" s="36">
        <v>8</v>
      </c>
      <c r="K15578" s="37">
        <v>267960</v>
      </c>
      <c r="L15578" s="38" t="s">
        <v>15</v>
      </c>
      <c r="M15578" s="38" t="s">
        <v>13</v>
      </c>
    </row>
    <row r="15579" spans="1:13" s="39" customFormat="1" ht="12.75" x14ac:dyDescent="0.2">
      <c r="A15579" s="33" t="s">
        <v>6547</v>
      </c>
      <c r="B15579" s="33" t="s">
        <v>585</v>
      </c>
      <c r="C15579" s="34">
        <v>10</v>
      </c>
      <c r="D15579" s="33" t="s">
        <v>93</v>
      </c>
      <c r="E15579" s="33" t="s">
        <v>6899</v>
      </c>
      <c r="F15579" s="35">
        <v>39111800</v>
      </c>
      <c r="G15579" s="33" t="s">
        <v>466</v>
      </c>
      <c r="H15579" s="33">
        <v>4</v>
      </c>
      <c r="I15579" s="33">
        <v>7</v>
      </c>
      <c r="J15579" s="36">
        <v>20</v>
      </c>
      <c r="K15579" s="37">
        <v>26800</v>
      </c>
      <c r="L15579" s="38" t="s">
        <v>15</v>
      </c>
      <c r="M15579" s="38" t="s">
        <v>13</v>
      </c>
    </row>
    <row r="15580" spans="1:13" s="39" customFormat="1" ht="12.75" x14ac:dyDescent="0.2">
      <c r="A15580" s="33" t="s">
        <v>6547</v>
      </c>
      <c r="B15580" s="33" t="s">
        <v>585</v>
      </c>
      <c r="C15580" s="34">
        <v>10</v>
      </c>
      <c r="D15580" s="33" t="s">
        <v>93</v>
      </c>
      <c r="E15580" s="33" t="s">
        <v>6900</v>
      </c>
      <c r="F15580" s="35">
        <v>39111800</v>
      </c>
      <c r="G15580" s="33" t="s">
        <v>466</v>
      </c>
      <c r="H15580" s="33">
        <v>4</v>
      </c>
      <c r="I15580" s="33">
        <v>7</v>
      </c>
      <c r="J15580" s="36">
        <v>4</v>
      </c>
      <c r="K15580" s="37">
        <v>133980</v>
      </c>
      <c r="L15580" s="38" t="s">
        <v>15</v>
      </c>
      <c r="M15580" s="38" t="s">
        <v>13</v>
      </c>
    </row>
    <row r="15581" spans="1:13" s="39" customFormat="1" ht="12.75" x14ac:dyDescent="0.2">
      <c r="A15581" s="33" t="s">
        <v>6547</v>
      </c>
      <c r="B15581" s="33" t="s">
        <v>585</v>
      </c>
      <c r="C15581" s="34">
        <v>10</v>
      </c>
      <c r="D15581" s="33" t="s">
        <v>93</v>
      </c>
      <c r="E15581" s="33" t="s">
        <v>6901</v>
      </c>
      <c r="F15581" s="35">
        <v>39111800</v>
      </c>
      <c r="G15581" s="33" t="s">
        <v>466</v>
      </c>
      <c r="H15581" s="33">
        <v>4</v>
      </c>
      <c r="I15581" s="33">
        <v>7</v>
      </c>
      <c r="J15581" s="36">
        <v>90</v>
      </c>
      <c r="K15581" s="37">
        <v>775170</v>
      </c>
      <c r="L15581" s="38" t="s">
        <v>15</v>
      </c>
      <c r="M15581" s="38" t="s">
        <v>13</v>
      </c>
    </row>
    <row r="15582" spans="1:13" s="39" customFormat="1" ht="12.75" x14ac:dyDescent="0.2">
      <c r="A15582" s="33" t="s">
        <v>6547</v>
      </c>
      <c r="B15582" s="33" t="s">
        <v>585</v>
      </c>
      <c r="C15582" s="34">
        <v>10</v>
      </c>
      <c r="D15582" s="33" t="s">
        <v>93</v>
      </c>
      <c r="E15582" s="33" t="s">
        <v>6902</v>
      </c>
      <c r="F15582" s="35">
        <v>26111724</v>
      </c>
      <c r="G15582" s="33" t="s">
        <v>466</v>
      </c>
      <c r="H15582" s="33">
        <v>4</v>
      </c>
      <c r="I15582" s="33">
        <v>7</v>
      </c>
      <c r="J15582" s="36">
        <v>4</v>
      </c>
      <c r="K15582" s="37">
        <v>459360</v>
      </c>
      <c r="L15582" s="38" t="s">
        <v>15</v>
      </c>
      <c r="M15582" s="38" t="s">
        <v>13</v>
      </c>
    </row>
    <row r="15583" spans="1:13" s="39" customFormat="1" ht="12.75" x14ac:dyDescent="0.2">
      <c r="A15583" s="33" t="s">
        <v>6547</v>
      </c>
      <c r="B15583" s="33" t="s">
        <v>585</v>
      </c>
      <c r="C15583" s="34">
        <v>10</v>
      </c>
      <c r="D15583" s="33" t="s">
        <v>93</v>
      </c>
      <c r="E15583" s="33" t="s">
        <v>6903</v>
      </c>
      <c r="F15583" s="35">
        <v>10141601</v>
      </c>
      <c r="G15583" s="33" t="s">
        <v>466</v>
      </c>
      <c r="H15583" s="33">
        <v>4</v>
      </c>
      <c r="I15583" s="33">
        <v>7</v>
      </c>
      <c r="J15583" s="36">
        <v>300</v>
      </c>
      <c r="K15583" s="37">
        <v>71700</v>
      </c>
      <c r="L15583" s="38" t="s">
        <v>15</v>
      </c>
      <c r="M15583" s="38" t="s">
        <v>13</v>
      </c>
    </row>
    <row r="15584" spans="1:13" s="39" customFormat="1" ht="12.75" x14ac:dyDescent="0.2">
      <c r="A15584" s="33" t="s">
        <v>6547</v>
      </c>
      <c r="B15584" s="33" t="s">
        <v>585</v>
      </c>
      <c r="C15584" s="34">
        <v>10</v>
      </c>
      <c r="D15584" s="33" t="s">
        <v>93</v>
      </c>
      <c r="E15584" s="33" t="s">
        <v>6904</v>
      </c>
      <c r="F15584" s="35">
        <v>10141601</v>
      </c>
      <c r="G15584" s="33" t="s">
        <v>466</v>
      </c>
      <c r="H15584" s="33">
        <v>4</v>
      </c>
      <c r="I15584" s="33">
        <v>7</v>
      </c>
      <c r="J15584" s="36">
        <v>300</v>
      </c>
      <c r="K15584" s="37">
        <v>71700</v>
      </c>
      <c r="L15584" s="38" t="s">
        <v>15</v>
      </c>
      <c r="M15584" s="38" t="s">
        <v>13</v>
      </c>
    </row>
    <row r="15585" spans="1:13" s="39" customFormat="1" ht="12.75" x14ac:dyDescent="0.2">
      <c r="A15585" s="33" t="s">
        <v>6547</v>
      </c>
      <c r="B15585" s="33" t="s">
        <v>585</v>
      </c>
      <c r="C15585" s="34">
        <v>10</v>
      </c>
      <c r="D15585" s="33" t="s">
        <v>93</v>
      </c>
      <c r="E15585" s="33" t="s">
        <v>6905</v>
      </c>
      <c r="F15585" s="35">
        <v>31211904</v>
      </c>
      <c r="G15585" s="33" t="s">
        <v>466</v>
      </c>
      <c r="H15585" s="33">
        <v>4</v>
      </c>
      <c r="I15585" s="33">
        <v>7</v>
      </c>
      <c r="J15585" s="36">
        <v>4</v>
      </c>
      <c r="K15585" s="37">
        <v>22968</v>
      </c>
      <c r="L15585" s="38" t="s">
        <v>15</v>
      </c>
      <c r="M15585" s="38" t="s">
        <v>13</v>
      </c>
    </row>
    <row r="15586" spans="1:13" s="39" customFormat="1" ht="12.75" x14ac:dyDescent="0.2">
      <c r="A15586" s="33" t="s">
        <v>6547</v>
      </c>
      <c r="B15586" s="33" t="s">
        <v>585</v>
      </c>
      <c r="C15586" s="34">
        <v>10</v>
      </c>
      <c r="D15586" s="33" t="s">
        <v>93</v>
      </c>
      <c r="E15586" s="33" t="s">
        <v>6906</v>
      </c>
      <c r="F15586" s="35">
        <v>31211904</v>
      </c>
      <c r="G15586" s="33" t="s">
        <v>466</v>
      </c>
      <c r="H15586" s="33">
        <v>4</v>
      </c>
      <c r="I15586" s="33">
        <v>7</v>
      </c>
      <c r="J15586" s="36">
        <v>4</v>
      </c>
      <c r="K15586" s="37">
        <v>15312</v>
      </c>
      <c r="L15586" s="38" t="s">
        <v>15</v>
      </c>
      <c r="M15586" s="38" t="s">
        <v>13</v>
      </c>
    </row>
    <row r="15587" spans="1:13" s="39" customFormat="1" ht="12.75" x14ac:dyDescent="0.2">
      <c r="A15587" s="33" t="s">
        <v>6547</v>
      </c>
      <c r="B15587" s="33" t="s">
        <v>585</v>
      </c>
      <c r="C15587" s="34">
        <v>10</v>
      </c>
      <c r="D15587" s="33" t="s">
        <v>93</v>
      </c>
      <c r="E15587" s="33" t="s">
        <v>6907</v>
      </c>
      <c r="F15587" s="35">
        <v>26111724</v>
      </c>
      <c r="G15587" s="33" t="s">
        <v>466</v>
      </c>
      <c r="H15587" s="33">
        <v>4</v>
      </c>
      <c r="I15587" s="33">
        <v>7</v>
      </c>
      <c r="J15587" s="36">
        <v>1</v>
      </c>
      <c r="K15587" s="37">
        <v>239250</v>
      </c>
      <c r="L15587" s="38" t="s">
        <v>15</v>
      </c>
      <c r="M15587" s="38" t="s">
        <v>13</v>
      </c>
    </row>
    <row r="15588" spans="1:13" s="39" customFormat="1" ht="12.75" x14ac:dyDescent="0.2">
      <c r="A15588" s="33" t="s">
        <v>6547</v>
      </c>
      <c r="B15588" s="33" t="s">
        <v>585</v>
      </c>
      <c r="C15588" s="34">
        <v>10</v>
      </c>
      <c r="D15588" s="33" t="s">
        <v>93</v>
      </c>
      <c r="E15588" s="33" t="s">
        <v>6908</v>
      </c>
      <c r="F15588" s="35">
        <v>24112505</v>
      </c>
      <c r="G15588" s="33" t="s">
        <v>466</v>
      </c>
      <c r="H15588" s="33">
        <v>4</v>
      </c>
      <c r="I15588" s="33">
        <v>7</v>
      </c>
      <c r="J15588" s="36">
        <v>70</v>
      </c>
      <c r="K15588" s="37">
        <v>435470</v>
      </c>
      <c r="L15588" s="38" t="s">
        <v>15</v>
      </c>
      <c r="M15588" s="38" t="s">
        <v>13</v>
      </c>
    </row>
    <row r="15589" spans="1:13" s="39" customFormat="1" ht="12.75" x14ac:dyDescent="0.2">
      <c r="A15589" s="33" t="s">
        <v>6547</v>
      </c>
      <c r="B15589" s="33" t="s">
        <v>585</v>
      </c>
      <c r="C15589" s="34">
        <v>10</v>
      </c>
      <c r="D15589" s="33" t="s">
        <v>93</v>
      </c>
      <c r="E15589" s="33" t="s">
        <v>6909</v>
      </c>
      <c r="F15589" s="35">
        <v>24112505</v>
      </c>
      <c r="G15589" s="33" t="s">
        <v>466</v>
      </c>
      <c r="H15589" s="33">
        <v>4</v>
      </c>
      <c r="I15589" s="33">
        <v>7</v>
      </c>
      <c r="J15589" s="36">
        <v>70</v>
      </c>
      <c r="K15589" s="37">
        <v>435470</v>
      </c>
      <c r="L15589" s="38" t="s">
        <v>15</v>
      </c>
      <c r="M15589" s="38" t="s">
        <v>13</v>
      </c>
    </row>
    <row r="15590" spans="1:13" s="39" customFormat="1" ht="12.75" x14ac:dyDescent="0.2">
      <c r="A15590" s="33" t="s">
        <v>6547</v>
      </c>
      <c r="B15590" s="33" t="s">
        <v>585</v>
      </c>
      <c r="C15590" s="34">
        <v>10</v>
      </c>
      <c r="D15590" s="33" t="s">
        <v>93</v>
      </c>
      <c r="E15590" s="33" t="s">
        <v>6910</v>
      </c>
      <c r="F15590" s="35">
        <v>42132205</v>
      </c>
      <c r="G15590" s="33" t="s">
        <v>466</v>
      </c>
      <c r="H15590" s="33">
        <v>4</v>
      </c>
      <c r="I15590" s="33">
        <v>7</v>
      </c>
      <c r="J15590" s="36">
        <v>20</v>
      </c>
      <c r="K15590" s="37">
        <v>1244100</v>
      </c>
      <c r="L15590" s="38" t="s">
        <v>15</v>
      </c>
      <c r="M15590" s="38" t="s">
        <v>13</v>
      </c>
    </row>
    <row r="15591" spans="1:13" s="39" customFormat="1" ht="12.75" x14ac:dyDescent="0.2">
      <c r="A15591" s="33" t="s">
        <v>6547</v>
      </c>
      <c r="B15591" s="33" t="s">
        <v>585</v>
      </c>
      <c r="C15591" s="34">
        <v>10</v>
      </c>
      <c r="D15591" s="33" t="s">
        <v>93</v>
      </c>
      <c r="E15591" s="33" t="s">
        <v>6911</v>
      </c>
      <c r="F15591" s="35">
        <v>32121501</v>
      </c>
      <c r="G15591" s="33" t="s">
        <v>466</v>
      </c>
      <c r="H15591" s="33">
        <v>5</v>
      </c>
      <c r="I15591" s="33">
        <v>6</v>
      </c>
      <c r="J15591" s="36">
        <v>5</v>
      </c>
      <c r="K15591" s="37">
        <v>59500</v>
      </c>
      <c r="L15591" s="38" t="s">
        <v>15</v>
      </c>
      <c r="M15591" s="38" t="s">
        <v>13</v>
      </c>
    </row>
    <row r="15592" spans="1:13" s="39" customFormat="1" ht="12.75" x14ac:dyDescent="0.2">
      <c r="A15592" s="33" t="s">
        <v>6547</v>
      </c>
      <c r="B15592" s="33" t="s">
        <v>585</v>
      </c>
      <c r="C15592" s="34">
        <v>10</v>
      </c>
      <c r="D15592" s="33" t="s">
        <v>93</v>
      </c>
      <c r="E15592" s="33" t="s">
        <v>6912</v>
      </c>
      <c r="F15592" s="35">
        <v>32121501</v>
      </c>
      <c r="G15592" s="33" t="s">
        <v>466</v>
      </c>
      <c r="H15592" s="33">
        <v>5</v>
      </c>
      <c r="I15592" s="33">
        <v>6</v>
      </c>
      <c r="J15592" s="36">
        <v>5</v>
      </c>
      <c r="K15592" s="37">
        <v>59500</v>
      </c>
      <c r="L15592" s="38" t="s">
        <v>15</v>
      </c>
      <c r="M15592" s="38" t="s">
        <v>13</v>
      </c>
    </row>
    <row r="15593" spans="1:13" s="39" customFormat="1" ht="12.75" x14ac:dyDescent="0.2">
      <c r="A15593" s="33" t="s">
        <v>6547</v>
      </c>
      <c r="B15593" s="33" t="s">
        <v>585</v>
      </c>
      <c r="C15593" s="34">
        <v>10</v>
      </c>
      <c r="D15593" s="33" t="s">
        <v>93</v>
      </c>
      <c r="E15593" s="33" t="s">
        <v>6913</v>
      </c>
      <c r="F15593" s="35">
        <v>32121501</v>
      </c>
      <c r="G15593" s="33" t="s">
        <v>466</v>
      </c>
      <c r="H15593" s="33">
        <v>5</v>
      </c>
      <c r="I15593" s="33">
        <v>6</v>
      </c>
      <c r="J15593" s="36">
        <v>5</v>
      </c>
      <c r="K15593" s="37">
        <v>59500</v>
      </c>
      <c r="L15593" s="38" t="s">
        <v>15</v>
      </c>
      <c r="M15593" s="38" t="s">
        <v>13</v>
      </c>
    </row>
    <row r="15594" spans="1:13" s="39" customFormat="1" ht="12.75" x14ac:dyDescent="0.2">
      <c r="A15594" s="33" t="s">
        <v>6547</v>
      </c>
      <c r="B15594" s="33" t="s">
        <v>585</v>
      </c>
      <c r="C15594" s="34">
        <v>10</v>
      </c>
      <c r="D15594" s="33" t="s">
        <v>93</v>
      </c>
      <c r="E15594" s="33" t="s">
        <v>6914</v>
      </c>
      <c r="F15594" s="35">
        <v>32121501</v>
      </c>
      <c r="G15594" s="33" t="s">
        <v>466</v>
      </c>
      <c r="H15594" s="33">
        <v>5</v>
      </c>
      <c r="I15594" s="33">
        <v>6</v>
      </c>
      <c r="J15594" s="36">
        <v>20</v>
      </c>
      <c r="K15594" s="37">
        <v>357000</v>
      </c>
      <c r="L15594" s="38" t="s">
        <v>15</v>
      </c>
      <c r="M15594" s="38" t="s">
        <v>13</v>
      </c>
    </row>
    <row r="15595" spans="1:13" s="39" customFormat="1" ht="12.75" x14ac:dyDescent="0.2">
      <c r="A15595" s="33" t="s">
        <v>6547</v>
      </c>
      <c r="B15595" s="33" t="s">
        <v>585</v>
      </c>
      <c r="C15595" s="34">
        <v>10</v>
      </c>
      <c r="D15595" s="33" t="s">
        <v>93</v>
      </c>
      <c r="E15595" s="33" t="s">
        <v>6915</v>
      </c>
      <c r="F15595" s="35">
        <v>32121501</v>
      </c>
      <c r="G15595" s="33" t="s">
        <v>466</v>
      </c>
      <c r="H15595" s="33">
        <v>5</v>
      </c>
      <c r="I15595" s="33">
        <v>6</v>
      </c>
      <c r="J15595" s="36">
        <v>5</v>
      </c>
      <c r="K15595" s="37">
        <v>59500</v>
      </c>
      <c r="L15595" s="38" t="s">
        <v>15</v>
      </c>
      <c r="M15595" s="38" t="s">
        <v>13</v>
      </c>
    </row>
    <row r="15596" spans="1:13" s="39" customFormat="1" ht="12.75" x14ac:dyDescent="0.2">
      <c r="A15596" s="33" t="s">
        <v>6547</v>
      </c>
      <c r="B15596" s="33" t="s">
        <v>585</v>
      </c>
      <c r="C15596" s="34">
        <v>10</v>
      </c>
      <c r="D15596" s="33" t="s">
        <v>93</v>
      </c>
      <c r="E15596" s="33" t="s">
        <v>6916</v>
      </c>
      <c r="F15596" s="35">
        <v>32121501</v>
      </c>
      <c r="G15596" s="33" t="s">
        <v>466</v>
      </c>
      <c r="H15596" s="33">
        <v>5</v>
      </c>
      <c r="I15596" s="33">
        <v>6</v>
      </c>
      <c r="J15596" s="36">
        <v>20</v>
      </c>
      <c r="K15596" s="37">
        <v>428400</v>
      </c>
      <c r="L15596" s="38" t="s">
        <v>15</v>
      </c>
      <c r="M15596" s="38" t="s">
        <v>13</v>
      </c>
    </row>
    <row r="15597" spans="1:13" s="39" customFormat="1" ht="12.75" x14ac:dyDescent="0.2">
      <c r="A15597" s="33" t="s">
        <v>6547</v>
      </c>
      <c r="B15597" s="33" t="s">
        <v>585</v>
      </c>
      <c r="C15597" s="34">
        <v>10</v>
      </c>
      <c r="D15597" s="33" t="s">
        <v>93</v>
      </c>
      <c r="E15597" s="33" t="s">
        <v>6917</v>
      </c>
      <c r="F15597" s="35">
        <v>32121501</v>
      </c>
      <c r="G15597" s="33" t="s">
        <v>466</v>
      </c>
      <c r="H15597" s="33">
        <v>5</v>
      </c>
      <c r="I15597" s="33">
        <v>6</v>
      </c>
      <c r="J15597" s="36">
        <v>20</v>
      </c>
      <c r="K15597" s="37">
        <v>666400</v>
      </c>
      <c r="L15597" s="38" t="s">
        <v>15</v>
      </c>
      <c r="M15597" s="38" t="s">
        <v>13</v>
      </c>
    </row>
    <row r="15598" spans="1:13" s="39" customFormat="1" ht="12.75" x14ac:dyDescent="0.2">
      <c r="A15598" s="33" t="s">
        <v>6547</v>
      </c>
      <c r="B15598" s="33" t="s">
        <v>585</v>
      </c>
      <c r="C15598" s="34">
        <v>10</v>
      </c>
      <c r="D15598" s="33" t="s">
        <v>93</v>
      </c>
      <c r="E15598" s="33" t="s">
        <v>6918</v>
      </c>
      <c r="F15598" s="35">
        <v>46181706</v>
      </c>
      <c r="G15598" s="33" t="s">
        <v>466</v>
      </c>
      <c r="H15598" s="33">
        <v>4</v>
      </c>
      <c r="I15598" s="33">
        <v>7</v>
      </c>
      <c r="J15598" s="36">
        <v>1</v>
      </c>
      <c r="K15598" s="37">
        <v>287100</v>
      </c>
      <c r="L15598" s="38" t="s">
        <v>15</v>
      </c>
      <c r="M15598" s="38" t="s">
        <v>13</v>
      </c>
    </row>
    <row r="15599" spans="1:13" s="39" customFormat="1" ht="12.75" x14ac:dyDescent="0.2">
      <c r="A15599" s="33" t="s">
        <v>6547</v>
      </c>
      <c r="B15599" s="33" t="s">
        <v>585</v>
      </c>
      <c r="C15599" s="34">
        <v>10</v>
      </c>
      <c r="D15599" s="33" t="s">
        <v>93</v>
      </c>
      <c r="E15599" s="33" t="s">
        <v>6919</v>
      </c>
      <c r="F15599" s="35">
        <v>27111907</v>
      </c>
      <c r="G15599" s="33" t="s">
        <v>466</v>
      </c>
      <c r="H15599" s="33">
        <v>4</v>
      </c>
      <c r="I15599" s="33">
        <v>7</v>
      </c>
      <c r="J15599" s="36">
        <v>1</v>
      </c>
      <c r="K15599" s="37">
        <v>7656</v>
      </c>
      <c r="L15599" s="38" t="s">
        <v>15</v>
      </c>
      <c r="M15599" s="38" t="s">
        <v>13</v>
      </c>
    </row>
    <row r="15600" spans="1:13" s="39" customFormat="1" ht="12.75" x14ac:dyDescent="0.2">
      <c r="A15600" s="33" t="s">
        <v>6547</v>
      </c>
      <c r="B15600" s="33" t="s">
        <v>585</v>
      </c>
      <c r="C15600" s="34">
        <v>10</v>
      </c>
      <c r="D15600" s="33" t="s">
        <v>93</v>
      </c>
      <c r="E15600" s="33" t="s">
        <v>6920</v>
      </c>
      <c r="F15600" s="35">
        <v>39111800</v>
      </c>
      <c r="G15600" s="33" t="s">
        <v>466</v>
      </c>
      <c r="H15600" s="33">
        <v>4</v>
      </c>
      <c r="I15600" s="33">
        <v>7</v>
      </c>
      <c r="J15600" s="36">
        <v>3</v>
      </c>
      <c r="K15600" s="37">
        <v>25839</v>
      </c>
      <c r="L15600" s="38" t="s">
        <v>15</v>
      </c>
      <c r="M15600" s="38" t="s">
        <v>13</v>
      </c>
    </row>
    <row r="15601" spans="1:13" s="39" customFormat="1" ht="12.75" x14ac:dyDescent="0.2">
      <c r="A15601" s="33" t="s">
        <v>6547</v>
      </c>
      <c r="B15601" s="33" t="s">
        <v>585</v>
      </c>
      <c r="C15601" s="34">
        <v>10</v>
      </c>
      <c r="D15601" s="33" t="s">
        <v>93</v>
      </c>
      <c r="E15601" s="33" t="s">
        <v>6921</v>
      </c>
      <c r="F15601" s="35">
        <v>27112102</v>
      </c>
      <c r="G15601" s="33" t="s">
        <v>466</v>
      </c>
      <c r="H15601" s="33">
        <v>4</v>
      </c>
      <c r="I15601" s="33">
        <v>7</v>
      </c>
      <c r="J15601" s="36">
        <v>10</v>
      </c>
      <c r="K15601" s="37">
        <v>17400</v>
      </c>
      <c r="L15601" s="38" t="s">
        <v>15</v>
      </c>
      <c r="M15601" s="38" t="s">
        <v>13</v>
      </c>
    </row>
    <row r="15602" spans="1:13" s="39" customFormat="1" ht="12.75" x14ac:dyDescent="0.2">
      <c r="A15602" s="33" t="s">
        <v>6547</v>
      </c>
      <c r="B15602" s="33" t="s">
        <v>585</v>
      </c>
      <c r="C15602" s="34">
        <v>10</v>
      </c>
      <c r="D15602" s="33" t="s">
        <v>93</v>
      </c>
      <c r="E15602" s="33" t="s">
        <v>6922</v>
      </c>
      <c r="F15602" s="35">
        <v>27112739</v>
      </c>
      <c r="G15602" s="33" t="s">
        <v>15071</v>
      </c>
      <c r="H15602" s="33">
        <v>3</v>
      </c>
      <c r="I15602" s="33">
        <v>8</v>
      </c>
      <c r="J15602" s="36">
        <v>50</v>
      </c>
      <c r="K15602" s="37">
        <v>487256.49999999994</v>
      </c>
      <c r="L15602" s="38" t="s">
        <v>15</v>
      </c>
      <c r="M15602" s="38" t="s">
        <v>13</v>
      </c>
    </row>
    <row r="15603" spans="1:13" s="39" customFormat="1" ht="12.75" x14ac:dyDescent="0.2">
      <c r="A15603" s="33" t="s">
        <v>6547</v>
      </c>
      <c r="B15603" s="33" t="s">
        <v>585</v>
      </c>
      <c r="C15603" s="34">
        <v>10</v>
      </c>
      <c r="D15603" s="33" t="s">
        <v>93</v>
      </c>
      <c r="E15603" s="33" t="s">
        <v>6923</v>
      </c>
      <c r="F15603" s="35">
        <v>31201513</v>
      </c>
      <c r="G15603" s="33" t="s">
        <v>466</v>
      </c>
      <c r="H15603" s="33">
        <v>4</v>
      </c>
      <c r="I15603" s="33">
        <v>7</v>
      </c>
      <c r="J15603" s="36">
        <v>1</v>
      </c>
      <c r="K15603" s="37">
        <v>435000</v>
      </c>
      <c r="L15603" s="38" t="s">
        <v>15</v>
      </c>
      <c r="M15603" s="38" t="s">
        <v>13</v>
      </c>
    </row>
    <row r="15604" spans="1:13" s="39" customFormat="1" ht="12.75" x14ac:dyDescent="0.2">
      <c r="A15604" s="33" t="s">
        <v>6547</v>
      </c>
      <c r="B15604" s="33" t="s">
        <v>585</v>
      </c>
      <c r="C15604" s="34">
        <v>10</v>
      </c>
      <c r="D15604" s="33" t="s">
        <v>93</v>
      </c>
      <c r="E15604" s="33" t="s">
        <v>6924</v>
      </c>
      <c r="F15604" s="35">
        <v>31201518</v>
      </c>
      <c r="G15604" s="33" t="s">
        <v>466</v>
      </c>
      <c r="H15604" s="33">
        <v>4</v>
      </c>
      <c r="I15604" s="33">
        <v>7</v>
      </c>
      <c r="J15604" s="36">
        <v>5</v>
      </c>
      <c r="K15604" s="37">
        <v>215325</v>
      </c>
      <c r="L15604" s="38" t="s">
        <v>15</v>
      </c>
      <c r="M15604" s="38" t="s">
        <v>13</v>
      </c>
    </row>
    <row r="15605" spans="1:13" s="39" customFormat="1" ht="12.75" x14ac:dyDescent="0.2">
      <c r="A15605" s="33" t="s">
        <v>6547</v>
      </c>
      <c r="B15605" s="33" t="s">
        <v>585</v>
      </c>
      <c r="C15605" s="34">
        <v>10</v>
      </c>
      <c r="D15605" s="33" t="s">
        <v>93</v>
      </c>
      <c r="E15605" s="33" t="s">
        <v>6925</v>
      </c>
      <c r="F15605" s="35">
        <v>31201503</v>
      </c>
      <c r="G15605" s="33" t="s">
        <v>466</v>
      </c>
      <c r="H15605" s="33">
        <v>4</v>
      </c>
      <c r="I15605" s="33">
        <v>7</v>
      </c>
      <c r="J15605" s="36">
        <v>20</v>
      </c>
      <c r="K15605" s="37">
        <v>133980</v>
      </c>
      <c r="L15605" s="38" t="s">
        <v>15</v>
      </c>
      <c r="M15605" s="38" t="s">
        <v>13</v>
      </c>
    </row>
    <row r="15606" spans="1:13" s="39" customFormat="1" ht="12.75" x14ac:dyDescent="0.2">
      <c r="A15606" s="33" t="s">
        <v>6547</v>
      </c>
      <c r="B15606" s="33" t="s">
        <v>585</v>
      </c>
      <c r="C15606" s="34">
        <v>10</v>
      </c>
      <c r="D15606" s="33" t="s">
        <v>93</v>
      </c>
      <c r="E15606" s="33" t="s">
        <v>6926</v>
      </c>
      <c r="F15606" s="35">
        <v>31201503</v>
      </c>
      <c r="G15606" s="33" t="s">
        <v>466</v>
      </c>
      <c r="H15606" s="33">
        <v>4</v>
      </c>
      <c r="I15606" s="33">
        <v>7</v>
      </c>
      <c r="J15606" s="36">
        <v>10</v>
      </c>
      <c r="K15606" s="37">
        <v>86130</v>
      </c>
      <c r="L15606" s="38" t="s">
        <v>15</v>
      </c>
      <c r="M15606" s="38" t="s">
        <v>13</v>
      </c>
    </row>
    <row r="15607" spans="1:13" s="39" customFormat="1" ht="12.75" x14ac:dyDescent="0.2">
      <c r="A15607" s="33" t="s">
        <v>6547</v>
      </c>
      <c r="B15607" s="33" t="s">
        <v>585</v>
      </c>
      <c r="C15607" s="34">
        <v>10</v>
      </c>
      <c r="D15607" s="33" t="s">
        <v>93</v>
      </c>
      <c r="E15607" s="33" t="s">
        <v>15131</v>
      </c>
      <c r="F15607" s="35">
        <v>31201521</v>
      </c>
      <c r="G15607" s="33" t="s">
        <v>466</v>
      </c>
      <c r="H15607" s="33">
        <v>4</v>
      </c>
      <c r="I15607" s="33">
        <v>7</v>
      </c>
      <c r="J15607" s="36">
        <v>3</v>
      </c>
      <c r="K15607" s="37">
        <v>117450</v>
      </c>
      <c r="L15607" s="38" t="s">
        <v>15</v>
      </c>
      <c r="M15607" s="38" t="s">
        <v>13</v>
      </c>
    </row>
    <row r="15608" spans="1:13" s="39" customFormat="1" ht="12.75" x14ac:dyDescent="0.2">
      <c r="A15608" s="33" t="s">
        <v>6547</v>
      </c>
      <c r="B15608" s="33" t="s">
        <v>585</v>
      </c>
      <c r="C15608" s="34">
        <v>10</v>
      </c>
      <c r="D15608" s="33" t="s">
        <v>93</v>
      </c>
      <c r="E15608" s="33" t="s">
        <v>15132</v>
      </c>
      <c r="F15608" s="35">
        <v>31201521</v>
      </c>
      <c r="G15608" s="33" t="s">
        <v>466</v>
      </c>
      <c r="H15608" s="33">
        <v>4</v>
      </c>
      <c r="I15608" s="33">
        <v>7</v>
      </c>
      <c r="J15608" s="36">
        <v>3</v>
      </c>
      <c r="K15608" s="37">
        <v>65250</v>
      </c>
      <c r="L15608" s="38" t="s">
        <v>15</v>
      </c>
      <c r="M15608" s="38" t="s">
        <v>13</v>
      </c>
    </row>
    <row r="15609" spans="1:13" s="39" customFormat="1" ht="12.75" x14ac:dyDescent="0.2">
      <c r="A15609" s="33" t="s">
        <v>6547</v>
      </c>
      <c r="B15609" s="33" t="s">
        <v>585</v>
      </c>
      <c r="C15609" s="34">
        <v>10</v>
      </c>
      <c r="D15609" s="33" t="s">
        <v>93</v>
      </c>
      <c r="E15609" s="33" t="s">
        <v>15133</v>
      </c>
      <c r="F15609" s="35">
        <v>31201521</v>
      </c>
      <c r="G15609" s="33" t="s">
        <v>466</v>
      </c>
      <c r="H15609" s="33">
        <v>4</v>
      </c>
      <c r="I15609" s="33">
        <v>7</v>
      </c>
      <c r="J15609" s="36">
        <v>3</v>
      </c>
      <c r="K15609" s="37">
        <v>91350</v>
      </c>
      <c r="L15609" s="38" t="s">
        <v>15</v>
      </c>
      <c r="M15609" s="38" t="s">
        <v>13</v>
      </c>
    </row>
    <row r="15610" spans="1:13" s="39" customFormat="1" ht="12.75" x14ac:dyDescent="0.2">
      <c r="A15610" s="33" t="s">
        <v>6547</v>
      </c>
      <c r="B15610" s="33" t="s">
        <v>585</v>
      </c>
      <c r="C15610" s="34">
        <v>10</v>
      </c>
      <c r="D15610" s="33" t="s">
        <v>93</v>
      </c>
      <c r="E15610" s="33" t="s">
        <v>6927</v>
      </c>
      <c r="F15610" s="35">
        <v>31201534</v>
      </c>
      <c r="G15610" s="33" t="s">
        <v>466</v>
      </c>
      <c r="H15610" s="33">
        <v>4</v>
      </c>
      <c r="I15610" s="33">
        <v>7</v>
      </c>
      <c r="J15610" s="36">
        <v>1</v>
      </c>
      <c r="K15610" s="37">
        <v>38280</v>
      </c>
      <c r="L15610" s="38" t="s">
        <v>15</v>
      </c>
      <c r="M15610" s="38" t="s">
        <v>13</v>
      </c>
    </row>
    <row r="15611" spans="1:13" s="39" customFormat="1" ht="12.75" x14ac:dyDescent="0.2">
      <c r="A15611" s="33" t="s">
        <v>6547</v>
      </c>
      <c r="B15611" s="33" t="s">
        <v>585</v>
      </c>
      <c r="C15611" s="34">
        <v>10</v>
      </c>
      <c r="D15611" s="33" t="s">
        <v>93</v>
      </c>
      <c r="E15611" s="33" t="s">
        <v>15134</v>
      </c>
      <c r="F15611" s="35">
        <v>31201500</v>
      </c>
      <c r="G15611" s="33" t="s">
        <v>466</v>
      </c>
      <c r="H15611" s="33">
        <v>4</v>
      </c>
      <c r="I15611" s="33">
        <v>7</v>
      </c>
      <c r="J15611" s="36">
        <v>3</v>
      </c>
      <c r="K15611" s="37">
        <v>77517</v>
      </c>
      <c r="L15611" s="38" t="s">
        <v>15</v>
      </c>
      <c r="M15611" s="38" t="s">
        <v>13</v>
      </c>
    </row>
    <row r="15612" spans="1:13" s="39" customFormat="1" ht="12.75" x14ac:dyDescent="0.2">
      <c r="A15612" s="33" t="s">
        <v>6547</v>
      </c>
      <c r="B15612" s="33" t="s">
        <v>585</v>
      </c>
      <c r="C15612" s="34">
        <v>10</v>
      </c>
      <c r="D15612" s="33" t="s">
        <v>93</v>
      </c>
      <c r="E15612" s="33" t="s">
        <v>15135</v>
      </c>
      <c r="F15612" s="35">
        <v>31201500</v>
      </c>
      <c r="G15612" s="33" t="s">
        <v>466</v>
      </c>
      <c r="H15612" s="33">
        <v>4</v>
      </c>
      <c r="I15612" s="33">
        <v>7</v>
      </c>
      <c r="J15612" s="36">
        <v>3</v>
      </c>
      <c r="K15612" s="37">
        <v>143550</v>
      </c>
      <c r="L15612" s="38" t="s">
        <v>15</v>
      </c>
      <c r="M15612" s="38" t="s">
        <v>13</v>
      </c>
    </row>
    <row r="15613" spans="1:13" s="39" customFormat="1" ht="12.75" x14ac:dyDescent="0.2">
      <c r="A15613" s="33" t="s">
        <v>6547</v>
      </c>
      <c r="B15613" s="33" t="s">
        <v>585</v>
      </c>
      <c r="C15613" s="34">
        <v>10</v>
      </c>
      <c r="D15613" s="33" t="s">
        <v>93</v>
      </c>
      <c r="E15613" s="33" t="s">
        <v>6928</v>
      </c>
      <c r="F15613" s="35">
        <v>31201500</v>
      </c>
      <c r="G15613" s="33" t="s">
        <v>466</v>
      </c>
      <c r="H15613" s="33">
        <v>4</v>
      </c>
      <c r="I15613" s="33">
        <v>7</v>
      </c>
      <c r="J15613" s="36">
        <v>15</v>
      </c>
      <c r="K15613" s="37">
        <v>50250</v>
      </c>
      <c r="L15613" s="38" t="s">
        <v>15</v>
      </c>
      <c r="M15613" s="38" t="s">
        <v>13</v>
      </c>
    </row>
    <row r="15614" spans="1:13" s="39" customFormat="1" ht="12.75" x14ac:dyDescent="0.2">
      <c r="A15614" s="33" t="s">
        <v>6547</v>
      </c>
      <c r="B15614" s="33" t="s">
        <v>585</v>
      </c>
      <c r="C15614" s="34">
        <v>10</v>
      </c>
      <c r="D15614" s="33" t="s">
        <v>93</v>
      </c>
      <c r="E15614" s="33" t="s">
        <v>6929</v>
      </c>
      <c r="F15614" s="35">
        <v>31201500</v>
      </c>
      <c r="G15614" s="33" t="s">
        <v>466</v>
      </c>
      <c r="H15614" s="33">
        <v>4</v>
      </c>
      <c r="I15614" s="33">
        <v>7</v>
      </c>
      <c r="J15614" s="36">
        <v>24</v>
      </c>
      <c r="K15614" s="37">
        <v>149304</v>
      </c>
      <c r="L15614" s="38" t="s">
        <v>15</v>
      </c>
      <c r="M15614" s="38" t="s">
        <v>13</v>
      </c>
    </row>
    <row r="15615" spans="1:13" s="39" customFormat="1" ht="12.75" x14ac:dyDescent="0.2">
      <c r="A15615" s="33" t="s">
        <v>6547</v>
      </c>
      <c r="B15615" s="33" t="s">
        <v>585</v>
      </c>
      <c r="C15615" s="34">
        <v>10</v>
      </c>
      <c r="D15615" s="33" t="s">
        <v>93</v>
      </c>
      <c r="E15615" s="33" t="s">
        <v>6930</v>
      </c>
      <c r="F15615" s="35">
        <v>31201500</v>
      </c>
      <c r="G15615" s="33" t="s">
        <v>466</v>
      </c>
      <c r="H15615" s="33">
        <v>4</v>
      </c>
      <c r="I15615" s="33">
        <v>7</v>
      </c>
      <c r="J15615" s="36">
        <v>20</v>
      </c>
      <c r="K15615" s="37">
        <v>33060</v>
      </c>
      <c r="L15615" s="38" t="s">
        <v>15</v>
      </c>
      <c r="M15615" s="38" t="s">
        <v>13</v>
      </c>
    </row>
    <row r="15616" spans="1:13" s="39" customFormat="1" ht="12.75" x14ac:dyDescent="0.2">
      <c r="A15616" s="33" t="s">
        <v>6547</v>
      </c>
      <c r="B15616" s="33" t="s">
        <v>585</v>
      </c>
      <c r="C15616" s="34">
        <v>10</v>
      </c>
      <c r="D15616" s="33" t="s">
        <v>93</v>
      </c>
      <c r="E15616" s="33" t="s">
        <v>6931</v>
      </c>
      <c r="F15616" s="35">
        <v>39121700</v>
      </c>
      <c r="G15616" s="33" t="s">
        <v>15071</v>
      </c>
      <c r="H15616" s="33">
        <v>5</v>
      </c>
      <c r="I15616" s="33">
        <v>6</v>
      </c>
      <c r="J15616" s="36">
        <v>10</v>
      </c>
      <c r="K15616" s="37">
        <v>535500</v>
      </c>
      <c r="L15616" s="38" t="s">
        <v>15</v>
      </c>
      <c r="M15616" s="38" t="s">
        <v>13</v>
      </c>
    </row>
    <row r="15617" spans="1:13" s="39" customFormat="1" ht="12.75" x14ac:dyDescent="0.2">
      <c r="A15617" s="33" t="s">
        <v>6547</v>
      </c>
      <c r="B15617" s="33" t="s">
        <v>585</v>
      </c>
      <c r="C15617" s="34">
        <v>10</v>
      </c>
      <c r="D15617" s="33" t="s">
        <v>93</v>
      </c>
      <c r="E15617" s="33" t="s">
        <v>6932</v>
      </c>
      <c r="F15617" s="35">
        <v>46161508</v>
      </c>
      <c r="G15617" s="33" t="s">
        <v>15071</v>
      </c>
      <c r="H15617" s="33">
        <v>3</v>
      </c>
      <c r="I15617" s="33">
        <v>3</v>
      </c>
      <c r="J15617" s="36">
        <v>25</v>
      </c>
      <c r="K15617" s="37">
        <v>1661550</v>
      </c>
      <c r="L15617" s="38" t="s">
        <v>15</v>
      </c>
      <c r="M15617" s="38" t="s">
        <v>13</v>
      </c>
    </row>
    <row r="15618" spans="1:13" s="39" customFormat="1" ht="12.75" x14ac:dyDescent="0.2">
      <c r="A15618" s="33" t="s">
        <v>6547</v>
      </c>
      <c r="B15618" s="33" t="s">
        <v>585</v>
      </c>
      <c r="C15618" s="34">
        <v>10</v>
      </c>
      <c r="D15618" s="33" t="s">
        <v>93</v>
      </c>
      <c r="E15618" s="33" t="s">
        <v>6933</v>
      </c>
      <c r="F15618" s="35">
        <v>39121529</v>
      </c>
      <c r="G15618" s="33" t="s">
        <v>466</v>
      </c>
      <c r="H15618" s="33">
        <v>5</v>
      </c>
      <c r="I15618" s="33">
        <v>6</v>
      </c>
      <c r="J15618" s="36">
        <v>10</v>
      </c>
      <c r="K15618" s="37">
        <v>2261000</v>
      </c>
      <c r="L15618" s="38" t="s">
        <v>15</v>
      </c>
      <c r="M15618" s="38" t="s">
        <v>13</v>
      </c>
    </row>
    <row r="15619" spans="1:13" s="39" customFormat="1" ht="12.75" x14ac:dyDescent="0.2">
      <c r="A15619" s="33" t="s">
        <v>6547</v>
      </c>
      <c r="B15619" s="33" t="s">
        <v>585</v>
      </c>
      <c r="C15619" s="34">
        <v>10</v>
      </c>
      <c r="D15619" s="33" t="s">
        <v>93</v>
      </c>
      <c r="E15619" s="33" t="s">
        <v>6934</v>
      </c>
      <c r="F15619" s="35">
        <v>39121700</v>
      </c>
      <c r="G15619" s="33" t="s">
        <v>15071</v>
      </c>
      <c r="H15619" s="33">
        <v>5</v>
      </c>
      <c r="I15619" s="33">
        <v>6</v>
      </c>
      <c r="J15619" s="36">
        <v>2</v>
      </c>
      <c r="K15619" s="37">
        <v>190400</v>
      </c>
      <c r="L15619" s="38" t="s">
        <v>15</v>
      </c>
      <c r="M15619" s="38" t="s">
        <v>13</v>
      </c>
    </row>
    <row r="15620" spans="1:13" s="39" customFormat="1" ht="12.75" x14ac:dyDescent="0.2">
      <c r="A15620" s="33" t="s">
        <v>6547</v>
      </c>
      <c r="B15620" s="33" t="s">
        <v>585</v>
      </c>
      <c r="C15620" s="34">
        <v>10</v>
      </c>
      <c r="D15620" s="33" t="s">
        <v>93</v>
      </c>
      <c r="E15620" s="33" t="s">
        <v>6935</v>
      </c>
      <c r="F15620" s="35">
        <v>27111502</v>
      </c>
      <c r="G15620" s="33" t="s">
        <v>15071</v>
      </c>
      <c r="H15620" s="33">
        <v>4</v>
      </c>
      <c r="I15620" s="33">
        <v>4</v>
      </c>
      <c r="J15620" s="36">
        <v>50</v>
      </c>
      <c r="K15620" s="37">
        <v>25000</v>
      </c>
      <c r="L15620" s="38" t="s">
        <v>15</v>
      </c>
      <c r="M15620" s="38" t="s">
        <v>13</v>
      </c>
    </row>
    <row r="15621" spans="1:13" s="39" customFormat="1" ht="12.75" x14ac:dyDescent="0.2">
      <c r="A15621" s="33" t="s">
        <v>6547</v>
      </c>
      <c r="B15621" s="33" t="s">
        <v>585</v>
      </c>
      <c r="C15621" s="34">
        <v>10</v>
      </c>
      <c r="D15621" s="33" t="s">
        <v>93</v>
      </c>
      <c r="E15621" s="33" t="s">
        <v>6936</v>
      </c>
      <c r="F15621" s="35">
        <v>23131503</v>
      </c>
      <c r="G15621" s="33" t="s">
        <v>466</v>
      </c>
      <c r="H15621" s="33">
        <v>4</v>
      </c>
      <c r="I15621" s="33">
        <v>7</v>
      </c>
      <c r="J15621" s="36">
        <v>3</v>
      </c>
      <c r="K15621" s="37">
        <v>172260</v>
      </c>
      <c r="L15621" s="38" t="s">
        <v>15</v>
      </c>
      <c r="M15621" s="38" t="s">
        <v>13</v>
      </c>
    </row>
    <row r="15622" spans="1:13" s="39" customFormat="1" ht="12.75" x14ac:dyDescent="0.2">
      <c r="A15622" s="33" t="s">
        <v>6547</v>
      </c>
      <c r="B15622" s="33" t="s">
        <v>585</v>
      </c>
      <c r="C15622" s="34">
        <v>10</v>
      </c>
      <c r="D15622" s="33" t="s">
        <v>93</v>
      </c>
      <c r="E15622" s="33" t="s">
        <v>6937</v>
      </c>
      <c r="F15622" s="35">
        <v>39121400</v>
      </c>
      <c r="G15622" s="33" t="s">
        <v>466</v>
      </c>
      <c r="H15622" s="33">
        <v>4</v>
      </c>
      <c r="I15622" s="33">
        <v>7</v>
      </c>
      <c r="J15622" s="36">
        <v>1</v>
      </c>
      <c r="K15622" s="37">
        <v>66990</v>
      </c>
      <c r="L15622" s="38" t="s">
        <v>15</v>
      </c>
      <c r="M15622" s="38" t="s">
        <v>13</v>
      </c>
    </row>
    <row r="15623" spans="1:13" s="39" customFormat="1" ht="12.75" x14ac:dyDescent="0.2">
      <c r="A15623" s="33" t="s">
        <v>6547</v>
      </c>
      <c r="B15623" s="33" t="s">
        <v>585</v>
      </c>
      <c r="C15623" s="34">
        <v>10</v>
      </c>
      <c r="D15623" s="33" t="s">
        <v>93</v>
      </c>
      <c r="E15623" s="33" t="s">
        <v>6938</v>
      </c>
      <c r="F15623" s="35">
        <v>13101606</v>
      </c>
      <c r="G15623" s="33" t="s">
        <v>466</v>
      </c>
      <c r="H15623" s="33">
        <v>4</v>
      </c>
      <c r="I15623" s="33">
        <v>7</v>
      </c>
      <c r="J15623" s="36">
        <v>1</v>
      </c>
      <c r="K15623" s="37">
        <v>172260</v>
      </c>
      <c r="L15623" s="38" t="s">
        <v>15</v>
      </c>
      <c r="M15623" s="38" t="s">
        <v>13</v>
      </c>
    </row>
    <row r="15624" spans="1:13" s="39" customFormat="1" ht="12.75" x14ac:dyDescent="0.2">
      <c r="A15624" s="33" t="s">
        <v>6547</v>
      </c>
      <c r="B15624" s="33" t="s">
        <v>585</v>
      </c>
      <c r="C15624" s="34">
        <v>10</v>
      </c>
      <c r="D15624" s="33" t="s">
        <v>93</v>
      </c>
      <c r="E15624" s="33" t="s">
        <v>6939</v>
      </c>
      <c r="F15624" s="35">
        <v>47121803</v>
      </c>
      <c r="G15624" s="33" t="s">
        <v>466</v>
      </c>
      <c r="H15624" s="33">
        <v>4</v>
      </c>
      <c r="I15624" s="33">
        <v>7</v>
      </c>
      <c r="J15624" s="36">
        <v>30</v>
      </c>
      <c r="K15624" s="37">
        <v>156600</v>
      </c>
      <c r="L15624" s="38" t="s">
        <v>15</v>
      </c>
      <c r="M15624" s="38" t="s">
        <v>13</v>
      </c>
    </row>
    <row r="15625" spans="1:13" s="39" customFormat="1" ht="12.75" x14ac:dyDescent="0.2">
      <c r="A15625" s="33" t="s">
        <v>6547</v>
      </c>
      <c r="B15625" s="33" t="s">
        <v>585</v>
      </c>
      <c r="C15625" s="34">
        <v>10</v>
      </c>
      <c r="D15625" s="33" t="s">
        <v>93</v>
      </c>
      <c r="E15625" s="33" t="s">
        <v>2770</v>
      </c>
      <c r="F15625" s="35">
        <v>44102912</v>
      </c>
      <c r="G15625" s="33" t="s">
        <v>466</v>
      </c>
      <c r="H15625" s="33">
        <v>4</v>
      </c>
      <c r="I15625" s="33">
        <v>7</v>
      </c>
      <c r="J15625" s="36">
        <v>5</v>
      </c>
      <c r="K15625" s="37">
        <v>152250</v>
      </c>
      <c r="L15625" s="38" t="s">
        <v>15</v>
      </c>
      <c r="M15625" s="38" t="s">
        <v>13</v>
      </c>
    </row>
    <row r="15626" spans="1:13" s="39" customFormat="1" ht="12.75" x14ac:dyDescent="0.2">
      <c r="A15626" s="33" t="s">
        <v>6547</v>
      </c>
      <c r="B15626" s="33" t="s">
        <v>585</v>
      </c>
      <c r="C15626" s="34">
        <v>10</v>
      </c>
      <c r="D15626" s="33" t="s">
        <v>93</v>
      </c>
      <c r="E15626" s="33" t="s">
        <v>6940</v>
      </c>
      <c r="F15626" s="35">
        <v>55121715</v>
      </c>
      <c r="G15626" s="33" t="s">
        <v>15071</v>
      </c>
      <c r="H15626" s="33">
        <v>4</v>
      </c>
      <c r="I15626" s="33">
        <v>3</v>
      </c>
      <c r="J15626" s="36">
        <v>3</v>
      </c>
      <c r="K15626" s="37">
        <v>892500</v>
      </c>
      <c r="L15626" s="38" t="s">
        <v>15</v>
      </c>
      <c r="M15626" s="38" t="s">
        <v>13</v>
      </c>
    </row>
    <row r="15627" spans="1:13" s="39" customFormat="1" ht="12.75" x14ac:dyDescent="0.2">
      <c r="A15627" s="33" t="s">
        <v>6547</v>
      </c>
      <c r="B15627" s="33" t="s">
        <v>585</v>
      </c>
      <c r="C15627" s="34">
        <v>10</v>
      </c>
      <c r="D15627" s="33" t="s">
        <v>93</v>
      </c>
      <c r="E15627" s="33" t="s">
        <v>6941</v>
      </c>
      <c r="F15627" s="35">
        <v>39121440</v>
      </c>
      <c r="G15627" s="33" t="s">
        <v>466</v>
      </c>
      <c r="H15627" s="33">
        <v>4</v>
      </c>
      <c r="I15627" s="33">
        <v>7</v>
      </c>
      <c r="J15627" s="36">
        <v>1</v>
      </c>
      <c r="K15627" s="37">
        <v>217500</v>
      </c>
      <c r="L15627" s="38" t="s">
        <v>15</v>
      </c>
      <c r="M15627" s="38" t="s">
        <v>13</v>
      </c>
    </row>
    <row r="15628" spans="1:13" s="39" customFormat="1" ht="12.75" x14ac:dyDescent="0.2">
      <c r="A15628" s="33" t="s">
        <v>6547</v>
      </c>
      <c r="B15628" s="33" t="s">
        <v>585</v>
      </c>
      <c r="C15628" s="34">
        <v>10</v>
      </c>
      <c r="D15628" s="33" t="s">
        <v>93</v>
      </c>
      <c r="E15628" s="33" t="s">
        <v>6942</v>
      </c>
      <c r="F15628" s="35">
        <v>46191618</v>
      </c>
      <c r="G15628" s="33" t="s">
        <v>15071</v>
      </c>
      <c r="H15628" s="33">
        <v>3</v>
      </c>
      <c r="I15628" s="33">
        <v>8</v>
      </c>
      <c r="J15628" s="36">
        <v>18</v>
      </c>
      <c r="K15628" s="37">
        <v>878220</v>
      </c>
      <c r="L15628" s="38" t="s">
        <v>15</v>
      </c>
      <c r="M15628" s="38" t="s">
        <v>13</v>
      </c>
    </row>
    <row r="15629" spans="1:13" s="39" customFormat="1" ht="12.75" x14ac:dyDescent="0.2">
      <c r="A15629" s="33" t="s">
        <v>6547</v>
      </c>
      <c r="B15629" s="33" t="s">
        <v>585</v>
      </c>
      <c r="C15629" s="34">
        <v>10</v>
      </c>
      <c r="D15629" s="33" t="s">
        <v>93</v>
      </c>
      <c r="E15629" s="33" t="s">
        <v>6943</v>
      </c>
      <c r="F15629" s="35">
        <v>46191618</v>
      </c>
      <c r="G15629" s="33" t="s">
        <v>15071</v>
      </c>
      <c r="H15629" s="33">
        <v>3</v>
      </c>
      <c r="I15629" s="33">
        <v>8</v>
      </c>
      <c r="J15629" s="36">
        <v>2</v>
      </c>
      <c r="K15629" s="37">
        <v>5355000</v>
      </c>
      <c r="L15629" s="38" t="s">
        <v>15</v>
      </c>
      <c r="M15629" s="38" t="s">
        <v>13</v>
      </c>
    </row>
    <row r="15630" spans="1:13" s="39" customFormat="1" ht="12.75" x14ac:dyDescent="0.2">
      <c r="A15630" s="33" t="s">
        <v>6547</v>
      </c>
      <c r="B15630" s="33" t="s">
        <v>585</v>
      </c>
      <c r="C15630" s="34">
        <v>16</v>
      </c>
      <c r="D15630" s="33" t="s">
        <v>93</v>
      </c>
      <c r="E15630" s="33" t="s">
        <v>15136</v>
      </c>
      <c r="F15630" s="35">
        <v>39121440</v>
      </c>
      <c r="G15630" s="33" t="s">
        <v>15071</v>
      </c>
      <c r="H15630" s="33">
        <v>3</v>
      </c>
      <c r="I15630" s="33">
        <v>3</v>
      </c>
      <c r="J15630" s="36">
        <v>5</v>
      </c>
      <c r="K15630" s="37">
        <v>190400</v>
      </c>
      <c r="L15630" s="38" t="s">
        <v>15</v>
      </c>
      <c r="M15630" s="38" t="s">
        <v>13</v>
      </c>
    </row>
    <row r="15631" spans="1:13" s="39" customFormat="1" ht="12.75" x14ac:dyDescent="0.2">
      <c r="A15631" s="33" t="s">
        <v>6547</v>
      </c>
      <c r="B15631" s="33" t="s">
        <v>585</v>
      </c>
      <c r="C15631" s="34">
        <v>10</v>
      </c>
      <c r="D15631" s="33" t="s">
        <v>93</v>
      </c>
      <c r="E15631" s="33" t="s">
        <v>6944</v>
      </c>
      <c r="F15631" s="35">
        <v>46191618</v>
      </c>
      <c r="G15631" s="33" t="s">
        <v>15071</v>
      </c>
      <c r="H15631" s="33">
        <v>3</v>
      </c>
      <c r="I15631" s="33">
        <v>8</v>
      </c>
      <c r="J15631" s="36">
        <v>2</v>
      </c>
      <c r="K15631" s="37">
        <v>496230</v>
      </c>
      <c r="L15631" s="38" t="s">
        <v>15</v>
      </c>
      <c r="M15631" s="38" t="s">
        <v>13</v>
      </c>
    </row>
    <row r="15632" spans="1:13" s="39" customFormat="1" ht="12.75" x14ac:dyDescent="0.2">
      <c r="A15632" s="33" t="s">
        <v>6547</v>
      </c>
      <c r="B15632" s="33" t="s">
        <v>585</v>
      </c>
      <c r="C15632" s="34">
        <v>10</v>
      </c>
      <c r="D15632" s="33" t="s">
        <v>93</v>
      </c>
      <c r="E15632" s="33" t="s">
        <v>6945</v>
      </c>
      <c r="F15632" s="35">
        <v>23153401</v>
      </c>
      <c r="G15632" s="33" t="s">
        <v>466</v>
      </c>
      <c r="H15632" s="33">
        <v>4</v>
      </c>
      <c r="I15632" s="33">
        <v>7</v>
      </c>
      <c r="J15632" s="36">
        <v>2</v>
      </c>
      <c r="K15632" s="37">
        <v>86130</v>
      </c>
      <c r="L15632" s="38" t="s">
        <v>15</v>
      </c>
      <c r="M15632" s="38" t="s">
        <v>13</v>
      </c>
    </row>
    <row r="15633" spans="1:13" s="39" customFormat="1" ht="12.75" x14ac:dyDescent="0.2">
      <c r="A15633" s="33" t="s">
        <v>6547</v>
      </c>
      <c r="B15633" s="33" t="s">
        <v>585</v>
      </c>
      <c r="C15633" s="34">
        <v>10</v>
      </c>
      <c r="D15633" s="33" t="s">
        <v>93</v>
      </c>
      <c r="E15633" s="33" t="s">
        <v>6946</v>
      </c>
      <c r="F15633" s="35">
        <v>23153401</v>
      </c>
      <c r="G15633" s="33" t="s">
        <v>466</v>
      </c>
      <c r="H15633" s="33">
        <v>4</v>
      </c>
      <c r="I15633" s="33">
        <v>7</v>
      </c>
      <c r="J15633" s="36">
        <v>2</v>
      </c>
      <c r="K15633" s="37">
        <v>86130</v>
      </c>
      <c r="L15633" s="38" t="s">
        <v>15</v>
      </c>
      <c r="M15633" s="38" t="s">
        <v>13</v>
      </c>
    </row>
    <row r="15634" spans="1:13" s="39" customFormat="1" ht="12.75" x14ac:dyDescent="0.2">
      <c r="A15634" s="33" t="s">
        <v>6547</v>
      </c>
      <c r="B15634" s="33" t="s">
        <v>585</v>
      </c>
      <c r="C15634" s="34">
        <v>10</v>
      </c>
      <c r="D15634" s="33" t="s">
        <v>93</v>
      </c>
      <c r="E15634" s="33" t="s">
        <v>6947</v>
      </c>
      <c r="F15634" s="35">
        <v>23153401</v>
      </c>
      <c r="G15634" s="33" t="s">
        <v>466</v>
      </c>
      <c r="H15634" s="33">
        <v>4</v>
      </c>
      <c r="I15634" s="33">
        <v>7</v>
      </c>
      <c r="J15634" s="36">
        <v>2</v>
      </c>
      <c r="K15634" s="37">
        <v>86130</v>
      </c>
      <c r="L15634" s="38" t="s">
        <v>15</v>
      </c>
      <c r="M15634" s="38" t="s">
        <v>13</v>
      </c>
    </row>
    <row r="15635" spans="1:13" s="39" customFormat="1" ht="12.75" x14ac:dyDescent="0.2">
      <c r="A15635" s="33" t="s">
        <v>6547</v>
      </c>
      <c r="B15635" s="33" t="s">
        <v>585</v>
      </c>
      <c r="C15635" s="34">
        <v>10</v>
      </c>
      <c r="D15635" s="33" t="s">
        <v>93</v>
      </c>
      <c r="E15635" s="33" t="s">
        <v>6948</v>
      </c>
      <c r="F15635" s="35">
        <v>23153401</v>
      </c>
      <c r="G15635" s="33" t="s">
        <v>466</v>
      </c>
      <c r="H15635" s="33">
        <v>4</v>
      </c>
      <c r="I15635" s="33">
        <v>7</v>
      </c>
      <c r="J15635" s="36">
        <v>1</v>
      </c>
      <c r="K15635" s="37">
        <v>153120</v>
      </c>
      <c r="L15635" s="38" t="s">
        <v>15</v>
      </c>
      <c r="M15635" s="38" t="s">
        <v>13</v>
      </c>
    </row>
    <row r="15636" spans="1:13" s="39" customFormat="1" ht="12.75" x14ac:dyDescent="0.2">
      <c r="A15636" s="33" t="s">
        <v>6547</v>
      </c>
      <c r="B15636" s="33" t="s">
        <v>585</v>
      </c>
      <c r="C15636" s="34">
        <v>10</v>
      </c>
      <c r="D15636" s="33" t="s">
        <v>93</v>
      </c>
      <c r="E15636" s="33" t="s">
        <v>6949</v>
      </c>
      <c r="F15636" s="35">
        <v>23153401</v>
      </c>
      <c r="G15636" s="33" t="s">
        <v>466</v>
      </c>
      <c r="H15636" s="33">
        <v>4</v>
      </c>
      <c r="I15636" s="33">
        <v>7</v>
      </c>
      <c r="J15636" s="36">
        <v>2</v>
      </c>
      <c r="K15636" s="37">
        <v>86130</v>
      </c>
      <c r="L15636" s="38" t="s">
        <v>15</v>
      </c>
      <c r="M15636" s="38" t="s">
        <v>13</v>
      </c>
    </row>
    <row r="15637" spans="1:13" s="39" customFormat="1" ht="12.75" x14ac:dyDescent="0.2">
      <c r="A15637" s="33" t="s">
        <v>6547</v>
      </c>
      <c r="B15637" s="33" t="s">
        <v>585</v>
      </c>
      <c r="C15637" s="34">
        <v>10</v>
      </c>
      <c r="D15637" s="33" t="s">
        <v>93</v>
      </c>
      <c r="E15637" s="33" t="s">
        <v>6950</v>
      </c>
      <c r="F15637" s="35">
        <v>15111500</v>
      </c>
      <c r="G15637" s="33" t="s">
        <v>466</v>
      </c>
      <c r="H15637" s="33">
        <v>4</v>
      </c>
      <c r="I15637" s="33">
        <v>7</v>
      </c>
      <c r="J15637" s="36">
        <v>1</v>
      </c>
      <c r="K15637" s="37">
        <v>298584</v>
      </c>
      <c r="L15637" s="38" t="s">
        <v>15</v>
      </c>
      <c r="M15637" s="38" t="s">
        <v>13</v>
      </c>
    </row>
    <row r="15638" spans="1:13" s="39" customFormat="1" ht="12.75" x14ac:dyDescent="0.2">
      <c r="A15638" s="33" t="s">
        <v>6547</v>
      </c>
      <c r="B15638" s="33" t="s">
        <v>585</v>
      </c>
      <c r="C15638" s="34">
        <v>10</v>
      </c>
      <c r="D15638" s="33" t="s">
        <v>93</v>
      </c>
      <c r="E15638" s="33" t="s">
        <v>6951</v>
      </c>
      <c r="F15638" s="35">
        <v>23271819</v>
      </c>
      <c r="G15638" s="33" t="s">
        <v>466</v>
      </c>
      <c r="H15638" s="33">
        <v>5</v>
      </c>
      <c r="I15638" s="33">
        <v>6</v>
      </c>
      <c r="J15638" s="36">
        <v>1</v>
      </c>
      <c r="K15638" s="37">
        <v>14619.63</v>
      </c>
      <c r="L15638" s="38" t="s">
        <v>15</v>
      </c>
      <c r="M15638" s="38" t="s">
        <v>13</v>
      </c>
    </row>
    <row r="15639" spans="1:13" s="39" customFormat="1" ht="12.75" x14ac:dyDescent="0.2">
      <c r="A15639" s="33" t="s">
        <v>6547</v>
      </c>
      <c r="B15639" s="33" t="s">
        <v>585</v>
      </c>
      <c r="C15639" s="34">
        <v>10</v>
      </c>
      <c r="D15639" s="33" t="s">
        <v>93</v>
      </c>
      <c r="E15639" s="33" t="s">
        <v>6952</v>
      </c>
      <c r="F15639" s="35">
        <v>40141700</v>
      </c>
      <c r="G15639" s="33" t="s">
        <v>15071</v>
      </c>
      <c r="H15639" s="33">
        <v>5</v>
      </c>
      <c r="I15639" s="33">
        <v>6</v>
      </c>
      <c r="J15639" s="36">
        <v>10</v>
      </c>
      <c r="K15639" s="37">
        <v>23800</v>
      </c>
      <c r="L15639" s="38" t="s">
        <v>15</v>
      </c>
      <c r="M15639" s="38" t="s">
        <v>13</v>
      </c>
    </row>
    <row r="15640" spans="1:13" s="39" customFormat="1" ht="12.75" x14ac:dyDescent="0.2">
      <c r="A15640" s="33" t="s">
        <v>6547</v>
      </c>
      <c r="B15640" s="33" t="s">
        <v>585</v>
      </c>
      <c r="C15640" s="34">
        <v>10</v>
      </c>
      <c r="D15640" s="33" t="s">
        <v>93</v>
      </c>
      <c r="E15640" s="33" t="s">
        <v>11472</v>
      </c>
      <c r="F15640" s="35">
        <v>24131513</v>
      </c>
      <c r="G15640" s="33" t="s">
        <v>466</v>
      </c>
      <c r="H15640" s="33">
        <v>4</v>
      </c>
      <c r="I15640" s="33">
        <v>7</v>
      </c>
      <c r="J15640" s="36">
        <v>1</v>
      </c>
      <c r="K15640" s="37">
        <v>430650</v>
      </c>
      <c r="L15640" s="38" t="s">
        <v>15</v>
      </c>
      <c r="M15640" s="38" t="s">
        <v>13</v>
      </c>
    </row>
    <row r="15641" spans="1:13" s="39" customFormat="1" ht="12.75" x14ac:dyDescent="0.2">
      <c r="A15641" s="33" t="s">
        <v>6547</v>
      </c>
      <c r="B15641" s="33" t="s">
        <v>585</v>
      </c>
      <c r="C15641" s="34">
        <v>10</v>
      </c>
      <c r="D15641" s="33" t="s">
        <v>93</v>
      </c>
      <c r="E15641" s="33" t="s">
        <v>6953</v>
      </c>
      <c r="F15641" s="35">
        <v>23131500</v>
      </c>
      <c r="G15641" s="33" t="s">
        <v>466</v>
      </c>
      <c r="H15641" s="33">
        <v>4</v>
      </c>
      <c r="I15641" s="33">
        <v>7</v>
      </c>
      <c r="J15641" s="36">
        <v>3</v>
      </c>
      <c r="K15641" s="37">
        <v>156600</v>
      </c>
      <c r="L15641" s="38" t="s">
        <v>15</v>
      </c>
      <c r="M15641" s="38" t="s">
        <v>13</v>
      </c>
    </row>
    <row r="15642" spans="1:13" s="39" customFormat="1" ht="12.75" x14ac:dyDescent="0.2">
      <c r="A15642" s="33" t="s">
        <v>6547</v>
      </c>
      <c r="B15642" s="33" t="s">
        <v>585</v>
      </c>
      <c r="C15642" s="34">
        <v>10</v>
      </c>
      <c r="D15642" s="33" t="s">
        <v>93</v>
      </c>
      <c r="E15642" s="33" t="s">
        <v>6954</v>
      </c>
      <c r="F15642" s="35">
        <v>23131500</v>
      </c>
      <c r="G15642" s="33" t="s">
        <v>466</v>
      </c>
      <c r="H15642" s="33">
        <v>4</v>
      </c>
      <c r="I15642" s="33">
        <v>7</v>
      </c>
      <c r="J15642" s="36">
        <v>2</v>
      </c>
      <c r="K15642" s="37">
        <v>22620</v>
      </c>
      <c r="L15642" s="38" t="s">
        <v>15</v>
      </c>
      <c r="M15642" s="38" t="s">
        <v>13</v>
      </c>
    </row>
    <row r="15643" spans="1:13" s="39" customFormat="1" ht="12.75" x14ac:dyDescent="0.2">
      <c r="A15643" s="33" t="s">
        <v>6547</v>
      </c>
      <c r="B15643" s="33" t="s">
        <v>585</v>
      </c>
      <c r="C15643" s="34">
        <v>10</v>
      </c>
      <c r="D15643" s="33" t="s">
        <v>93</v>
      </c>
      <c r="E15643" s="33" t="s">
        <v>6955</v>
      </c>
      <c r="F15643" s="35">
        <v>15121902</v>
      </c>
      <c r="G15643" s="33" t="s">
        <v>466</v>
      </c>
      <c r="H15643" s="33">
        <v>4</v>
      </c>
      <c r="I15643" s="33">
        <v>7</v>
      </c>
      <c r="J15643" s="36">
        <v>3</v>
      </c>
      <c r="K15643" s="37">
        <v>143550</v>
      </c>
      <c r="L15643" s="38" t="s">
        <v>15</v>
      </c>
      <c r="M15643" s="38" t="s">
        <v>13</v>
      </c>
    </row>
    <row r="15644" spans="1:13" s="39" customFormat="1" ht="12.75" x14ac:dyDescent="0.2">
      <c r="A15644" s="33" t="s">
        <v>6547</v>
      </c>
      <c r="B15644" s="33" t="s">
        <v>585</v>
      </c>
      <c r="C15644" s="34">
        <v>10</v>
      </c>
      <c r="D15644" s="33" t="s">
        <v>93</v>
      </c>
      <c r="E15644" s="33" t="s">
        <v>1445</v>
      </c>
      <c r="F15644" s="35">
        <v>27111552</v>
      </c>
      <c r="G15644" s="33" t="s">
        <v>466</v>
      </c>
      <c r="H15644" s="33">
        <v>4</v>
      </c>
      <c r="I15644" s="33">
        <v>7</v>
      </c>
      <c r="J15644" s="36">
        <v>3</v>
      </c>
      <c r="K15644" s="37">
        <v>156600</v>
      </c>
      <c r="L15644" s="38" t="s">
        <v>15</v>
      </c>
      <c r="M15644" s="38" t="s">
        <v>13</v>
      </c>
    </row>
    <row r="15645" spans="1:13" s="39" customFormat="1" ht="12.75" x14ac:dyDescent="0.2">
      <c r="A15645" s="33" t="s">
        <v>6547</v>
      </c>
      <c r="B15645" s="33" t="s">
        <v>585</v>
      </c>
      <c r="C15645" s="34">
        <v>10</v>
      </c>
      <c r="D15645" s="33" t="s">
        <v>93</v>
      </c>
      <c r="E15645" s="33" t="s">
        <v>6956</v>
      </c>
      <c r="F15645" s="35">
        <v>44121708</v>
      </c>
      <c r="G15645" s="33" t="s">
        <v>466</v>
      </c>
      <c r="H15645" s="33">
        <v>4</v>
      </c>
      <c r="I15645" s="33">
        <v>7</v>
      </c>
      <c r="J15645" s="36">
        <v>5</v>
      </c>
      <c r="K15645" s="37">
        <v>57420</v>
      </c>
      <c r="L15645" s="38" t="s">
        <v>15</v>
      </c>
      <c r="M15645" s="38" t="s">
        <v>13</v>
      </c>
    </row>
    <row r="15646" spans="1:13" s="39" customFormat="1" ht="12.75" x14ac:dyDescent="0.2">
      <c r="A15646" s="33" t="s">
        <v>6547</v>
      </c>
      <c r="B15646" s="33" t="s">
        <v>585</v>
      </c>
      <c r="C15646" s="34">
        <v>10</v>
      </c>
      <c r="D15646" s="33" t="s">
        <v>93</v>
      </c>
      <c r="E15646" s="33" t="s">
        <v>6957</v>
      </c>
      <c r="F15646" s="35">
        <v>40141700</v>
      </c>
      <c r="G15646" s="33" t="s">
        <v>15071</v>
      </c>
      <c r="H15646" s="33">
        <v>5</v>
      </c>
      <c r="I15646" s="33">
        <v>6</v>
      </c>
      <c r="J15646" s="36">
        <v>100</v>
      </c>
      <c r="K15646" s="37">
        <v>533500</v>
      </c>
      <c r="L15646" s="38" t="s">
        <v>15</v>
      </c>
      <c r="M15646" s="38" t="s">
        <v>13</v>
      </c>
    </row>
    <row r="15647" spans="1:13" s="39" customFormat="1" ht="12.75" x14ac:dyDescent="0.2">
      <c r="A15647" s="33" t="s">
        <v>6547</v>
      </c>
      <c r="B15647" s="33" t="s">
        <v>585</v>
      </c>
      <c r="C15647" s="34">
        <v>10</v>
      </c>
      <c r="D15647" s="33" t="s">
        <v>93</v>
      </c>
      <c r="E15647" s="33" t="s">
        <v>6958</v>
      </c>
      <c r="F15647" s="35">
        <v>31211507</v>
      </c>
      <c r="G15647" s="33" t="s">
        <v>466</v>
      </c>
      <c r="H15647" s="33">
        <v>4</v>
      </c>
      <c r="I15647" s="33">
        <v>7</v>
      </c>
      <c r="J15647" s="36">
        <v>4</v>
      </c>
      <c r="K15647" s="37">
        <v>95700</v>
      </c>
      <c r="L15647" s="38" t="s">
        <v>15</v>
      </c>
      <c r="M15647" s="38" t="s">
        <v>13</v>
      </c>
    </row>
    <row r="15648" spans="1:13" s="39" customFormat="1" ht="12.75" x14ac:dyDescent="0.2">
      <c r="A15648" s="33" t="s">
        <v>6547</v>
      </c>
      <c r="B15648" s="33" t="s">
        <v>585</v>
      </c>
      <c r="C15648" s="34">
        <v>10</v>
      </c>
      <c r="D15648" s="33" t="s">
        <v>93</v>
      </c>
      <c r="E15648" s="33" t="s">
        <v>6959</v>
      </c>
      <c r="F15648" s="35">
        <v>31211507</v>
      </c>
      <c r="G15648" s="33" t="s">
        <v>466</v>
      </c>
      <c r="H15648" s="33">
        <v>4</v>
      </c>
      <c r="I15648" s="33">
        <v>7</v>
      </c>
      <c r="J15648" s="36">
        <v>4</v>
      </c>
      <c r="K15648" s="37">
        <v>95700</v>
      </c>
      <c r="L15648" s="38" t="s">
        <v>15</v>
      </c>
      <c r="M15648" s="38" t="s">
        <v>13</v>
      </c>
    </row>
    <row r="15649" spans="1:13" s="39" customFormat="1" ht="12.75" x14ac:dyDescent="0.2">
      <c r="A15649" s="33" t="s">
        <v>6547</v>
      </c>
      <c r="B15649" s="33" t="s">
        <v>585</v>
      </c>
      <c r="C15649" s="34">
        <v>10</v>
      </c>
      <c r="D15649" s="33" t="s">
        <v>93</v>
      </c>
      <c r="E15649" s="33" t="s">
        <v>6960</v>
      </c>
      <c r="F15649" s="35">
        <v>31211507</v>
      </c>
      <c r="G15649" s="33" t="s">
        <v>466</v>
      </c>
      <c r="H15649" s="33">
        <v>4</v>
      </c>
      <c r="I15649" s="33">
        <v>7</v>
      </c>
      <c r="J15649" s="36">
        <v>4</v>
      </c>
      <c r="K15649" s="37">
        <v>95700</v>
      </c>
      <c r="L15649" s="38" t="s">
        <v>15</v>
      </c>
      <c r="M15649" s="38" t="s">
        <v>13</v>
      </c>
    </row>
    <row r="15650" spans="1:13" s="39" customFormat="1" ht="12.75" x14ac:dyDescent="0.2">
      <c r="A15650" s="33" t="s">
        <v>6547</v>
      </c>
      <c r="B15650" s="33" t="s">
        <v>585</v>
      </c>
      <c r="C15650" s="34">
        <v>10</v>
      </c>
      <c r="D15650" s="33" t="s">
        <v>93</v>
      </c>
      <c r="E15650" s="33" t="s">
        <v>6961</v>
      </c>
      <c r="F15650" s="35">
        <v>31211507</v>
      </c>
      <c r="G15650" s="33" t="s">
        <v>466</v>
      </c>
      <c r="H15650" s="33">
        <v>4</v>
      </c>
      <c r="I15650" s="33">
        <v>7</v>
      </c>
      <c r="J15650" s="36">
        <v>4</v>
      </c>
      <c r="K15650" s="37">
        <v>95700</v>
      </c>
      <c r="L15650" s="38" t="s">
        <v>15</v>
      </c>
      <c r="M15650" s="38" t="s">
        <v>13</v>
      </c>
    </row>
    <row r="15651" spans="1:13" s="39" customFormat="1" ht="12.75" x14ac:dyDescent="0.2">
      <c r="A15651" s="33" t="s">
        <v>6547</v>
      </c>
      <c r="B15651" s="33" t="s">
        <v>585</v>
      </c>
      <c r="C15651" s="34">
        <v>10</v>
      </c>
      <c r="D15651" s="33" t="s">
        <v>93</v>
      </c>
      <c r="E15651" s="33" t="s">
        <v>6962</v>
      </c>
      <c r="F15651" s="35">
        <v>39111500</v>
      </c>
      <c r="G15651" s="33" t="s">
        <v>15071</v>
      </c>
      <c r="H15651" s="33">
        <v>5</v>
      </c>
      <c r="I15651" s="33">
        <v>6</v>
      </c>
      <c r="J15651" s="36">
        <v>3</v>
      </c>
      <c r="K15651" s="37">
        <v>267750</v>
      </c>
      <c r="L15651" s="38" t="s">
        <v>15</v>
      </c>
      <c r="M15651" s="38" t="s">
        <v>13</v>
      </c>
    </row>
    <row r="15652" spans="1:13" s="39" customFormat="1" ht="12.75" x14ac:dyDescent="0.2">
      <c r="A15652" s="33" t="s">
        <v>6547</v>
      </c>
      <c r="B15652" s="33" t="s">
        <v>585</v>
      </c>
      <c r="C15652" s="34">
        <v>10</v>
      </c>
      <c r="D15652" s="33" t="s">
        <v>93</v>
      </c>
      <c r="E15652" s="33" t="s">
        <v>6963</v>
      </c>
      <c r="F15652" s="35">
        <v>39111500</v>
      </c>
      <c r="G15652" s="33" t="s">
        <v>15071</v>
      </c>
      <c r="H15652" s="33">
        <v>5</v>
      </c>
      <c r="I15652" s="33">
        <v>6</v>
      </c>
      <c r="J15652" s="36">
        <v>3</v>
      </c>
      <c r="K15652" s="37">
        <v>171360</v>
      </c>
      <c r="L15652" s="38" t="s">
        <v>15</v>
      </c>
      <c r="M15652" s="38" t="s">
        <v>13</v>
      </c>
    </row>
    <row r="15653" spans="1:13" s="39" customFormat="1" ht="12.75" x14ac:dyDescent="0.2">
      <c r="A15653" s="33" t="s">
        <v>6547</v>
      </c>
      <c r="B15653" s="33" t="s">
        <v>585</v>
      </c>
      <c r="C15653" s="34">
        <v>10</v>
      </c>
      <c r="D15653" s="33" t="s">
        <v>93</v>
      </c>
      <c r="E15653" s="33" t="s">
        <v>15137</v>
      </c>
      <c r="F15653" s="35">
        <v>23131500</v>
      </c>
      <c r="G15653" s="33" t="s">
        <v>466</v>
      </c>
      <c r="H15653" s="33">
        <v>4</v>
      </c>
      <c r="I15653" s="33">
        <v>7</v>
      </c>
      <c r="J15653" s="36">
        <v>5</v>
      </c>
      <c r="K15653" s="37">
        <v>5220</v>
      </c>
      <c r="L15653" s="38" t="s">
        <v>15</v>
      </c>
      <c r="M15653" s="38" t="s">
        <v>13</v>
      </c>
    </row>
    <row r="15654" spans="1:13" s="39" customFormat="1" ht="12.75" x14ac:dyDescent="0.2">
      <c r="A15654" s="33" t="s">
        <v>6547</v>
      </c>
      <c r="B15654" s="33" t="s">
        <v>585</v>
      </c>
      <c r="C15654" s="34">
        <v>10</v>
      </c>
      <c r="D15654" s="33" t="s">
        <v>93</v>
      </c>
      <c r="E15654" s="33" t="s">
        <v>15138</v>
      </c>
      <c r="F15654" s="35">
        <v>23131500</v>
      </c>
      <c r="G15654" s="33" t="s">
        <v>466</v>
      </c>
      <c r="H15654" s="33">
        <v>4</v>
      </c>
      <c r="I15654" s="33">
        <v>7</v>
      </c>
      <c r="J15654" s="36">
        <v>5</v>
      </c>
      <c r="K15654" s="37">
        <v>5220</v>
      </c>
      <c r="L15654" s="38" t="s">
        <v>15</v>
      </c>
      <c r="M15654" s="38" t="s">
        <v>13</v>
      </c>
    </row>
    <row r="15655" spans="1:13" s="39" customFormat="1" ht="12.75" x14ac:dyDescent="0.2">
      <c r="A15655" s="33" t="s">
        <v>6547</v>
      </c>
      <c r="B15655" s="33" t="s">
        <v>585</v>
      </c>
      <c r="C15655" s="34">
        <v>10</v>
      </c>
      <c r="D15655" s="33" t="s">
        <v>93</v>
      </c>
      <c r="E15655" s="33" t="s">
        <v>14199</v>
      </c>
      <c r="F15655" s="35">
        <v>23131500</v>
      </c>
      <c r="G15655" s="33" t="s">
        <v>466</v>
      </c>
      <c r="H15655" s="33">
        <v>4</v>
      </c>
      <c r="I15655" s="33">
        <v>7</v>
      </c>
      <c r="J15655" s="36">
        <v>5</v>
      </c>
      <c r="K15655" s="37">
        <v>5220</v>
      </c>
      <c r="L15655" s="38" t="s">
        <v>15</v>
      </c>
      <c r="M15655" s="38" t="s">
        <v>13</v>
      </c>
    </row>
    <row r="15656" spans="1:13" s="39" customFormat="1" ht="12.75" x14ac:dyDescent="0.2">
      <c r="A15656" s="33" t="s">
        <v>6547</v>
      </c>
      <c r="B15656" s="33" t="s">
        <v>585</v>
      </c>
      <c r="C15656" s="34">
        <v>10</v>
      </c>
      <c r="D15656" s="33" t="s">
        <v>93</v>
      </c>
      <c r="E15656" s="33" t="s">
        <v>15139</v>
      </c>
      <c r="F15656" s="35">
        <v>23131500</v>
      </c>
      <c r="G15656" s="33" t="s">
        <v>466</v>
      </c>
      <c r="H15656" s="33">
        <v>4</v>
      </c>
      <c r="I15656" s="33">
        <v>7</v>
      </c>
      <c r="J15656" s="36">
        <v>5</v>
      </c>
      <c r="K15656" s="37">
        <v>5220</v>
      </c>
      <c r="L15656" s="38" t="s">
        <v>15</v>
      </c>
      <c r="M15656" s="38" t="s">
        <v>13</v>
      </c>
    </row>
    <row r="15657" spans="1:13" s="39" customFormat="1" ht="12.75" x14ac:dyDescent="0.2">
      <c r="A15657" s="33" t="s">
        <v>6547</v>
      </c>
      <c r="B15657" s="33" t="s">
        <v>585</v>
      </c>
      <c r="C15657" s="34">
        <v>10</v>
      </c>
      <c r="D15657" s="33" t="s">
        <v>93</v>
      </c>
      <c r="E15657" s="33" t="s">
        <v>15140</v>
      </c>
      <c r="F15657" s="35">
        <v>23131500</v>
      </c>
      <c r="G15657" s="33" t="s">
        <v>466</v>
      </c>
      <c r="H15657" s="33">
        <v>4</v>
      </c>
      <c r="I15657" s="33">
        <v>7</v>
      </c>
      <c r="J15657" s="36">
        <v>5</v>
      </c>
      <c r="K15657" s="37">
        <v>5220</v>
      </c>
      <c r="L15657" s="38" t="s">
        <v>15</v>
      </c>
      <c r="M15657" s="38" t="s">
        <v>13</v>
      </c>
    </row>
    <row r="15658" spans="1:13" s="39" customFormat="1" ht="12.75" x14ac:dyDescent="0.2">
      <c r="A15658" s="33" t="s">
        <v>6547</v>
      </c>
      <c r="B15658" s="33" t="s">
        <v>585</v>
      </c>
      <c r="C15658" s="34">
        <v>10</v>
      </c>
      <c r="D15658" s="33" t="s">
        <v>93</v>
      </c>
      <c r="E15658" s="33" t="s">
        <v>6964</v>
      </c>
      <c r="F15658" s="35">
        <v>47131800</v>
      </c>
      <c r="G15658" s="33" t="s">
        <v>466</v>
      </c>
      <c r="H15658" s="33">
        <v>4</v>
      </c>
      <c r="I15658" s="33">
        <v>7</v>
      </c>
      <c r="J15658" s="36">
        <v>6</v>
      </c>
      <c r="K15658" s="37">
        <v>208800</v>
      </c>
      <c r="L15658" s="38" t="s">
        <v>15</v>
      </c>
      <c r="M15658" s="38" t="s">
        <v>13</v>
      </c>
    </row>
    <row r="15659" spans="1:13" s="39" customFormat="1" ht="12.75" x14ac:dyDescent="0.2">
      <c r="A15659" s="33" t="s">
        <v>6547</v>
      </c>
      <c r="B15659" s="33" t="s">
        <v>585</v>
      </c>
      <c r="C15659" s="34">
        <v>10</v>
      </c>
      <c r="D15659" s="33" t="s">
        <v>93</v>
      </c>
      <c r="E15659" s="33" t="s">
        <v>6965</v>
      </c>
      <c r="F15659" s="35">
        <v>23281901</v>
      </c>
      <c r="G15659" s="33" t="s">
        <v>466</v>
      </c>
      <c r="H15659" s="33">
        <v>4</v>
      </c>
      <c r="I15659" s="33">
        <v>7</v>
      </c>
      <c r="J15659" s="36">
        <v>5</v>
      </c>
      <c r="K15659" s="37">
        <v>287100</v>
      </c>
      <c r="L15659" s="38" t="s">
        <v>15</v>
      </c>
      <c r="M15659" s="38" t="s">
        <v>13</v>
      </c>
    </row>
    <row r="15660" spans="1:13" s="39" customFormat="1" ht="12.75" x14ac:dyDescent="0.2">
      <c r="A15660" s="33" t="s">
        <v>6547</v>
      </c>
      <c r="B15660" s="33" t="s">
        <v>585</v>
      </c>
      <c r="C15660" s="34">
        <v>10</v>
      </c>
      <c r="D15660" s="33" t="s">
        <v>93</v>
      </c>
      <c r="E15660" s="33" t="s">
        <v>6966</v>
      </c>
      <c r="F15660" s="35">
        <v>25171502</v>
      </c>
      <c r="G15660" s="33" t="s">
        <v>466</v>
      </c>
      <c r="H15660" s="33">
        <v>4</v>
      </c>
      <c r="I15660" s="33">
        <v>7</v>
      </c>
      <c r="J15660" s="36">
        <v>2</v>
      </c>
      <c r="K15660" s="37">
        <v>69600</v>
      </c>
      <c r="L15660" s="38" t="s">
        <v>15</v>
      </c>
      <c r="M15660" s="38" t="s">
        <v>13</v>
      </c>
    </row>
    <row r="15661" spans="1:13" s="39" customFormat="1" ht="12.75" x14ac:dyDescent="0.2">
      <c r="A15661" s="33" t="s">
        <v>6547</v>
      </c>
      <c r="B15661" s="33" t="s">
        <v>585</v>
      </c>
      <c r="C15661" s="34">
        <v>10</v>
      </c>
      <c r="D15661" s="33" t="s">
        <v>93</v>
      </c>
      <c r="E15661" s="33" t="s">
        <v>6967</v>
      </c>
      <c r="F15661" s="35">
        <v>39112005</v>
      </c>
      <c r="G15661" s="33" t="s">
        <v>15071</v>
      </c>
      <c r="H15661" s="33">
        <v>3</v>
      </c>
      <c r="I15661" s="33">
        <v>8</v>
      </c>
      <c r="J15661" s="36">
        <v>1</v>
      </c>
      <c r="K15661" s="37">
        <v>49720.13</v>
      </c>
      <c r="L15661" s="38" t="s">
        <v>15</v>
      </c>
      <c r="M15661" s="38" t="s">
        <v>13</v>
      </c>
    </row>
    <row r="15662" spans="1:13" s="39" customFormat="1" ht="12.75" x14ac:dyDescent="0.2">
      <c r="A15662" s="33" t="s">
        <v>6547</v>
      </c>
      <c r="B15662" s="33" t="s">
        <v>585</v>
      </c>
      <c r="C15662" s="34">
        <v>10</v>
      </c>
      <c r="D15662" s="33" t="s">
        <v>93</v>
      </c>
      <c r="E15662" s="33" t="s">
        <v>6968</v>
      </c>
      <c r="F15662" s="35">
        <v>15121508</v>
      </c>
      <c r="G15662" s="33" t="s">
        <v>466</v>
      </c>
      <c r="H15662" s="33">
        <v>4</v>
      </c>
      <c r="I15662" s="33">
        <v>7</v>
      </c>
      <c r="J15662" s="36">
        <v>5</v>
      </c>
      <c r="K15662" s="37">
        <v>430650</v>
      </c>
      <c r="L15662" s="38" t="s">
        <v>15</v>
      </c>
      <c r="M15662" s="38" t="s">
        <v>13</v>
      </c>
    </row>
    <row r="15663" spans="1:13" s="39" customFormat="1" ht="12.75" x14ac:dyDescent="0.2">
      <c r="A15663" s="33" t="s">
        <v>6547</v>
      </c>
      <c r="B15663" s="33" t="s">
        <v>585</v>
      </c>
      <c r="C15663" s="34">
        <v>10</v>
      </c>
      <c r="D15663" s="33" t="s">
        <v>93</v>
      </c>
      <c r="E15663" s="33" t="s">
        <v>6969</v>
      </c>
      <c r="F15663" s="35">
        <v>15121514</v>
      </c>
      <c r="G15663" s="33" t="s">
        <v>466</v>
      </c>
      <c r="H15663" s="33">
        <v>4</v>
      </c>
      <c r="I15663" s="33">
        <v>7</v>
      </c>
      <c r="J15663" s="36">
        <v>5</v>
      </c>
      <c r="K15663" s="37">
        <v>215325</v>
      </c>
      <c r="L15663" s="38" t="s">
        <v>15</v>
      </c>
      <c r="M15663" s="38" t="s">
        <v>13</v>
      </c>
    </row>
    <row r="15664" spans="1:13" s="39" customFormat="1" ht="12.75" x14ac:dyDescent="0.2">
      <c r="A15664" s="33" t="s">
        <v>6547</v>
      </c>
      <c r="B15664" s="33" t="s">
        <v>585</v>
      </c>
      <c r="C15664" s="34">
        <v>10</v>
      </c>
      <c r="D15664" s="33" t="s">
        <v>93</v>
      </c>
      <c r="E15664" s="33" t="s">
        <v>15141</v>
      </c>
      <c r="F15664" s="35">
        <v>15121500</v>
      </c>
      <c r="G15664" s="33" t="s">
        <v>466</v>
      </c>
      <c r="H15664" s="33">
        <v>4</v>
      </c>
      <c r="I15664" s="33">
        <v>7</v>
      </c>
      <c r="J15664" s="36">
        <v>18</v>
      </c>
      <c r="K15664" s="37">
        <v>482328</v>
      </c>
      <c r="L15664" s="38" t="s">
        <v>15</v>
      </c>
      <c r="M15664" s="38" t="s">
        <v>13</v>
      </c>
    </row>
    <row r="15665" spans="1:13" s="39" customFormat="1" ht="12.75" x14ac:dyDescent="0.2">
      <c r="A15665" s="33" t="s">
        <v>6547</v>
      </c>
      <c r="B15665" s="33" t="s">
        <v>585</v>
      </c>
      <c r="C15665" s="34">
        <v>10</v>
      </c>
      <c r="D15665" s="33" t="s">
        <v>93</v>
      </c>
      <c r="E15665" s="33" t="s">
        <v>6970</v>
      </c>
      <c r="F15665" s="35">
        <v>40142008</v>
      </c>
      <c r="G15665" s="33" t="s">
        <v>466</v>
      </c>
      <c r="H15665" s="33">
        <v>4</v>
      </c>
      <c r="I15665" s="33">
        <v>7</v>
      </c>
      <c r="J15665" s="36">
        <v>1</v>
      </c>
      <c r="K15665" s="37">
        <v>334950</v>
      </c>
      <c r="L15665" s="38" t="s">
        <v>15</v>
      </c>
      <c r="M15665" s="38" t="s">
        <v>13</v>
      </c>
    </row>
    <row r="15666" spans="1:13" s="39" customFormat="1" ht="12.75" x14ac:dyDescent="0.2">
      <c r="A15666" s="33" t="s">
        <v>6547</v>
      </c>
      <c r="B15666" s="33" t="s">
        <v>585</v>
      </c>
      <c r="C15666" s="34">
        <v>10</v>
      </c>
      <c r="D15666" s="33" t="s">
        <v>93</v>
      </c>
      <c r="E15666" s="33" t="s">
        <v>6971</v>
      </c>
      <c r="F15666" s="35">
        <v>47131500</v>
      </c>
      <c r="G15666" s="33" t="s">
        <v>466</v>
      </c>
      <c r="H15666" s="33">
        <v>4</v>
      </c>
      <c r="I15666" s="33">
        <v>7</v>
      </c>
      <c r="J15666" s="36">
        <v>2</v>
      </c>
      <c r="K15666" s="37">
        <v>783000</v>
      </c>
      <c r="L15666" s="38" t="s">
        <v>15</v>
      </c>
      <c r="M15666" s="38" t="s">
        <v>13</v>
      </c>
    </row>
    <row r="15667" spans="1:13" s="39" customFormat="1" ht="12.75" x14ac:dyDescent="0.2">
      <c r="A15667" s="33" t="s">
        <v>6547</v>
      </c>
      <c r="B15667" s="33" t="s">
        <v>585</v>
      </c>
      <c r="C15667" s="34">
        <v>10</v>
      </c>
      <c r="D15667" s="33" t="s">
        <v>93</v>
      </c>
      <c r="E15667" s="33" t="s">
        <v>6972</v>
      </c>
      <c r="F15667" s="35">
        <v>24141601</v>
      </c>
      <c r="G15667" s="33" t="s">
        <v>466</v>
      </c>
      <c r="H15667" s="33">
        <v>4</v>
      </c>
      <c r="I15667" s="33">
        <v>7</v>
      </c>
      <c r="J15667" s="36">
        <v>13</v>
      </c>
      <c r="K15667" s="37">
        <v>995280</v>
      </c>
      <c r="L15667" s="38" t="s">
        <v>15</v>
      </c>
      <c r="M15667" s="38" t="s">
        <v>13</v>
      </c>
    </row>
    <row r="15668" spans="1:13" s="39" customFormat="1" ht="12.75" x14ac:dyDescent="0.2">
      <c r="A15668" s="33" t="s">
        <v>6547</v>
      </c>
      <c r="B15668" s="33" t="s">
        <v>585</v>
      </c>
      <c r="C15668" s="34">
        <v>10</v>
      </c>
      <c r="D15668" s="33" t="s">
        <v>93</v>
      </c>
      <c r="E15668" s="33" t="s">
        <v>6973</v>
      </c>
      <c r="F15668" s="35">
        <v>24111503</v>
      </c>
      <c r="G15668" s="33" t="s">
        <v>466</v>
      </c>
      <c r="H15668" s="33">
        <v>4</v>
      </c>
      <c r="I15668" s="33">
        <v>7</v>
      </c>
      <c r="J15668" s="36">
        <v>5</v>
      </c>
      <c r="K15668" s="37">
        <v>181830</v>
      </c>
      <c r="L15668" s="38" t="s">
        <v>15</v>
      </c>
      <c r="M15668" s="38" t="s">
        <v>13</v>
      </c>
    </row>
    <row r="15669" spans="1:13" s="39" customFormat="1" ht="12.75" x14ac:dyDescent="0.2">
      <c r="A15669" s="33" t="s">
        <v>6547</v>
      </c>
      <c r="B15669" s="33" t="s">
        <v>585</v>
      </c>
      <c r="C15669" s="34">
        <v>10</v>
      </c>
      <c r="D15669" s="33" t="s">
        <v>93</v>
      </c>
      <c r="E15669" s="33" t="s">
        <v>6974</v>
      </c>
      <c r="F15669" s="35">
        <v>23101509</v>
      </c>
      <c r="G15669" s="33" t="s">
        <v>466</v>
      </c>
      <c r="H15669" s="33">
        <v>4</v>
      </c>
      <c r="I15669" s="33">
        <v>7</v>
      </c>
      <c r="J15669" s="36">
        <v>5</v>
      </c>
      <c r="K15669" s="37">
        <v>71775</v>
      </c>
      <c r="L15669" s="38" t="s">
        <v>15</v>
      </c>
      <c r="M15669" s="38" t="s">
        <v>13</v>
      </c>
    </row>
    <row r="15670" spans="1:13" s="39" customFormat="1" ht="12.75" x14ac:dyDescent="0.2">
      <c r="A15670" s="33" t="s">
        <v>6547</v>
      </c>
      <c r="B15670" s="33" t="s">
        <v>585</v>
      </c>
      <c r="C15670" s="34">
        <v>10</v>
      </c>
      <c r="D15670" s="33" t="s">
        <v>93</v>
      </c>
      <c r="E15670" s="33" t="s">
        <v>6975</v>
      </c>
      <c r="F15670" s="35">
        <v>23271816</v>
      </c>
      <c r="G15670" s="33" t="s">
        <v>466</v>
      </c>
      <c r="H15670" s="33">
        <v>4</v>
      </c>
      <c r="I15670" s="33">
        <v>7</v>
      </c>
      <c r="J15670" s="36">
        <v>5</v>
      </c>
      <c r="K15670" s="37">
        <v>66990</v>
      </c>
      <c r="L15670" s="38" t="s">
        <v>15</v>
      </c>
      <c r="M15670" s="38" t="s">
        <v>13</v>
      </c>
    </row>
    <row r="15671" spans="1:13" s="39" customFormat="1" ht="12.75" x14ac:dyDescent="0.2">
      <c r="A15671" s="33" t="s">
        <v>6547</v>
      </c>
      <c r="B15671" s="33" t="s">
        <v>585</v>
      </c>
      <c r="C15671" s="34">
        <v>10</v>
      </c>
      <c r="D15671" s="33" t="s">
        <v>93</v>
      </c>
      <c r="E15671" s="33" t="s">
        <v>11495</v>
      </c>
      <c r="F15671" s="35">
        <v>47131800</v>
      </c>
      <c r="G15671" s="33" t="s">
        <v>466</v>
      </c>
      <c r="H15671" s="33">
        <v>4</v>
      </c>
      <c r="I15671" s="33">
        <v>7</v>
      </c>
      <c r="J15671" s="36">
        <v>2</v>
      </c>
      <c r="K15671" s="37">
        <v>22968</v>
      </c>
      <c r="L15671" s="38" t="s">
        <v>15</v>
      </c>
      <c r="M15671" s="38" t="s">
        <v>13</v>
      </c>
    </row>
    <row r="15672" spans="1:13" s="39" customFormat="1" ht="12.75" x14ac:dyDescent="0.2">
      <c r="A15672" s="33" t="s">
        <v>6547</v>
      </c>
      <c r="B15672" s="33" t="s">
        <v>585</v>
      </c>
      <c r="C15672" s="34">
        <v>10</v>
      </c>
      <c r="D15672" s="33" t="s">
        <v>93</v>
      </c>
      <c r="E15672" s="33" t="s">
        <v>6976</v>
      </c>
      <c r="F15672" s="35">
        <v>27111500</v>
      </c>
      <c r="G15672" s="33" t="s">
        <v>15071</v>
      </c>
      <c r="H15672" s="33">
        <v>4</v>
      </c>
      <c r="I15672" s="33">
        <v>4</v>
      </c>
      <c r="J15672" s="36">
        <v>3</v>
      </c>
      <c r="K15672" s="37">
        <v>1215000</v>
      </c>
      <c r="L15672" s="38" t="s">
        <v>15</v>
      </c>
      <c r="M15672" s="38" t="s">
        <v>13</v>
      </c>
    </row>
    <row r="15673" spans="1:13" s="39" customFormat="1" ht="12.75" x14ac:dyDescent="0.2">
      <c r="A15673" s="33" t="s">
        <v>6547</v>
      </c>
      <c r="B15673" s="33" t="s">
        <v>585</v>
      </c>
      <c r="C15673" s="34">
        <v>10</v>
      </c>
      <c r="D15673" s="33" t="s">
        <v>93</v>
      </c>
      <c r="E15673" s="33" t="s">
        <v>6977</v>
      </c>
      <c r="F15673" s="35">
        <v>23153401</v>
      </c>
      <c r="G15673" s="33" t="s">
        <v>466</v>
      </c>
      <c r="H15673" s="33">
        <v>4</v>
      </c>
      <c r="I15673" s="33">
        <v>7</v>
      </c>
      <c r="J15673" s="36">
        <v>2</v>
      </c>
      <c r="K15673" s="37">
        <v>114840</v>
      </c>
      <c r="L15673" s="38" t="s">
        <v>15</v>
      </c>
      <c r="M15673" s="38" t="s">
        <v>13</v>
      </c>
    </row>
    <row r="15674" spans="1:13" s="39" customFormat="1" ht="12.75" x14ac:dyDescent="0.2">
      <c r="A15674" s="33" t="s">
        <v>6547</v>
      </c>
      <c r="B15674" s="33" t="s">
        <v>585</v>
      </c>
      <c r="C15674" s="34">
        <v>10</v>
      </c>
      <c r="D15674" s="33" t="s">
        <v>93</v>
      </c>
      <c r="E15674" s="33" t="s">
        <v>6978</v>
      </c>
      <c r="F15674" s="35" t="s">
        <v>6979</v>
      </c>
      <c r="G15674" s="33" t="s">
        <v>466</v>
      </c>
      <c r="H15674" s="33">
        <v>4</v>
      </c>
      <c r="I15674" s="33">
        <v>7</v>
      </c>
      <c r="J15674" s="36">
        <v>4</v>
      </c>
      <c r="K15674" s="37">
        <v>26796</v>
      </c>
      <c r="L15674" s="38" t="s">
        <v>15</v>
      </c>
      <c r="M15674" s="38" t="s">
        <v>13</v>
      </c>
    </row>
    <row r="15675" spans="1:13" s="39" customFormat="1" ht="12.75" x14ac:dyDescent="0.2">
      <c r="A15675" s="33" t="s">
        <v>6547</v>
      </c>
      <c r="B15675" s="33" t="s">
        <v>585</v>
      </c>
      <c r="C15675" s="34">
        <v>10</v>
      </c>
      <c r="D15675" s="33" t="s">
        <v>93</v>
      </c>
      <c r="E15675" s="33" t="s">
        <v>6980</v>
      </c>
      <c r="F15675" s="35">
        <v>26111702</v>
      </c>
      <c r="G15675" s="33" t="s">
        <v>466</v>
      </c>
      <c r="H15675" s="33">
        <v>4</v>
      </c>
      <c r="I15675" s="33">
        <v>7</v>
      </c>
      <c r="J15675" s="36">
        <v>10</v>
      </c>
      <c r="K15675" s="37">
        <v>267960</v>
      </c>
      <c r="L15675" s="38" t="s">
        <v>15</v>
      </c>
      <c r="M15675" s="38" t="s">
        <v>13</v>
      </c>
    </row>
    <row r="15676" spans="1:13" s="39" customFormat="1" ht="12.75" x14ac:dyDescent="0.2">
      <c r="A15676" s="33" t="s">
        <v>6547</v>
      </c>
      <c r="B15676" s="33" t="s">
        <v>585</v>
      </c>
      <c r="C15676" s="34">
        <v>10</v>
      </c>
      <c r="D15676" s="33" t="s">
        <v>93</v>
      </c>
      <c r="E15676" s="33" t="s">
        <v>6981</v>
      </c>
      <c r="F15676" s="35">
        <v>26111700</v>
      </c>
      <c r="G15676" s="33" t="s">
        <v>466</v>
      </c>
      <c r="H15676" s="33">
        <v>4</v>
      </c>
      <c r="I15676" s="33">
        <v>7</v>
      </c>
      <c r="J15676" s="36">
        <v>5</v>
      </c>
      <c r="K15676" s="37">
        <v>76560</v>
      </c>
      <c r="L15676" s="38" t="s">
        <v>15</v>
      </c>
      <c r="M15676" s="38" t="s">
        <v>13</v>
      </c>
    </row>
    <row r="15677" spans="1:13" s="39" customFormat="1" ht="12.75" x14ac:dyDescent="0.2">
      <c r="A15677" s="33" t="s">
        <v>6547</v>
      </c>
      <c r="B15677" s="33" t="s">
        <v>585</v>
      </c>
      <c r="C15677" s="34">
        <v>10</v>
      </c>
      <c r="D15677" s="33" t="s">
        <v>93</v>
      </c>
      <c r="E15677" s="33" t="s">
        <v>6982</v>
      </c>
      <c r="F15677" s="35">
        <v>26111700</v>
      </c>
      <c r="G15677" s="33" t="s">
        <v>466</v>
      </c>
      <c r="H15677" s="33">
        <v>4</v>
      </c>
      <c r="I15677" s="33">
        <v>7</v>
      </c>
      <c r="J15677" s="36">
        <v>5</v>
      </c>
      <c r="K15677" s="37">
        <v>57420</v>
      </c>
      <c r="L15677" s="38" t="s">
        <v>15</v>
      </c>
      <c r="M15677" s="38" t="s">
        <v>13</v>
      </c>
    </row>
    <row r="15678" spans="1:13" s="39" customFormat="1" ht="12.75" x14ac:dyDescent="0.2">
      <c r="A15678" s="33" t="s">
        <v>6547</v>
      </c>
      <c r="B15678" s="33" t="s">
        <v>585</v>
      </c>
      <c r="C15678" s="34">
        <v>10</v>
      </c>
      <c r="D15678" s="33" t="s">
        <v>93</v>
      </c>
      <c r="E15678" s="33" t="s">
        <v>6983</v>
      </c>
      <c r="F15678" s="35">
        <v>60121228</v>
      </c>
      <c r="G15678" s="33" t="s">
        <v>466</v>
      </c>
      <c r="H15678" s="33">
        <v>4</v>
      </c>
      <c r="I15678" s="33">
        <v>7</v>
      </c>
      <c r="J15678" s="36">
        <v>1</v>
      </c>
      <c r="K15678" s="37">
        <v>19140</v>
      </c>
      <c r="L15678" s="38" t="s">
        <v>15</v>
      </c>
      <c r="M15678" s="38" t="s">
        <v>13</v>
      </c>
    </row>
    <row r="15679" spans="1:13" s="39" customFormat="1" ht="12.75" x14ac:dyDescent="0.2">
      <c r="A15679" s="33" t="s">
        <v>6547</v>
      </c>
      <c r="B15679" s="33" t="s">
        <v>585</v>
      </c>
      <c r="C15679" s="34">
        <v>10</v>
      </c>
      <c r="D15679" s="33" t="s">
        <v>93</v>
      </c>
      <c r="E15679" s="33" t="s">
        <v>6984</v>
      </c>
      <c r="F15679" s="35">
        <v>31211507</v>
      </c>
      <c r="G15679" s="33" t="s">
        <v>466</v>
      </c>
      <c r="H15679" s="33">
        <v>4</v>
      </c>
      <c r="I15679" s="33">
        <v>7</v>
      </c>
      <c r="J15679" s="36">
        <v>2</v>
      </c>
      <c r="K15679" s="37">
        <v>47850</v>
      </c>
      <c r="L15679" s="38" t="s">
        <v>15</v>
      </c>
      <c r="M15679" s="38" t="s">
        <v>13</v>
      </c>
    </row>
    <row r="15680" spans="1:13" s="39" customFormat="1" ht="12.75" x14ac:dyDescent="0.2">
      <c r="A15680" s="33" t="s">
        <v>6547</v>
      </c>
      <c r="B15680" s="33" t="s">
        <v>585</v>
      </c>
      <c r="C15680" s="34">
        <v>10</v>
      </c>
      <c r="D15680" s="33" t="s">
        <v>93</v>
      </c>
      <c r="E15680" s="33" t="s">
        <v>6985</v>
      </c>
      <c r="F15680" s="35">
        <v>31211507</v>
      </c>
      <c r="G15680" s="33" t="s">
        <v>466</v>
      </c>
      <c r="H15680" s="33">
        <v>4</v>
      </c>
      <c r="I15680" s="33">
        <v>7</v>
      </c>
      <c r="J15680" s="36">
        <v>18</v>
      </c>
      <c r="K15680" s="37">
        <v>430650</v>
      </c>
      <c r="L15680" s="38" t="s">
        <v>15</v>
      </c>
      <c r="M15680" s="38" t="s">
        <v>13</v>
      </c>
    </row>
    <row r="15681" spans="1:13" s="39" customFormat="1" ht="12.75" x14ac:dyDescent="0.2">
      <c r="A15681" s="33" t="s">
        <v>6547</v>
      </c>
      <c r="B15681" s="33" t="s">
        <v>585</v>
      </c>
      <c r="C15681" s="34">
        <v>10</v>
      </c>
      <c r="D15681" s="33" t="s">
        <v>93</v>
      </c>
      <c r="E15681" s="33" t="s">
        <v>6986</v>
      </c>
      <c r="F15681" s="35">
        <v>20143005</v>
      </c>
      <c r="G15681" s="33" t="s">
        <v>15071</v>
      </c>
      <c r="H15681" s="33">
        <v>5</v>
      </c>
      <c r="I15681" s="33">
        <v>3</v>
      </c>
      <c r="J15681" s="36">
        <v>1</v>
      </c>
      <c r="K15681" s="37">
        <v>33439</v>
      </c>
      <c r="L15681" s="38" t="s">
        <v>15</v>
      </c>
      <c r="M15681" s="38" t="s">
        <v>13</v>
      </c>
    </row>
    <row r="15682" spans="1:13" s="39" customFormat="1" ht="12.75" x14ac:dyDescent="0.2">
      <c r="A15682" s="33" t="s">
        <v>6547</v>
      </c>
      <c r="B15682" s="33" t="s">
        <v>585</v>
      </c>
      <c r="C15682" s="34">
        <v>10</v>
      </c>
      <c r="D15682" s="33" t="s">
        <v>93</v>
      </c>
      <c r="E15682" s="33" t="s">
        <v>6987</v>
      </c>
      <c r="F15682" s="35">
        <v>24101608</v>
      </c>
      <c r="G15682" s="33" t="s">
        <v>15071</v>
      </c>
      <c r="H15682" s="33">
        <v>5</v>
      </c>
      <c r="I15682" s="33">
        <v>3</v>
      </c>
      <c r="J15682" s="36">
        <v>2</v>
      </c>
      <c r="K15682" s="37">
        <v>1642200</v>
      </c>
      <c r="L15682" s="38" t="s">
        <v>15</v>
      </c>
      <c r="M15682" s="38" t="s">
        <v>13</v>
      </c>
    </row>
    <row r="15683" spans="1:13" s="39" customFormat="1" ht="12.75" x14ac:dyDescent="0.2">
      <c r="A15683" s="33" t="s">
        <v>6547</v>
      </c>
      <c r="B15683" s="33" t="s">
        <v>585</v>
      </c>
      <c r="C15683" s="34">
        <v>10</v>
      </c>
      <c r="D15683" s="33" t="s">
        <v>93</v>
      </c>
      <c r="E15683" s="33" t="s">
        <v>6988</v>
      </c>
      <c r="F15683" s="35">
        <v>40142205</v>
      </c>
      <c r="G15683" s="33" t="s">
        <v>15071</v>
      </c>
      <c r="H15683" s="33">
        <v>5</v>
      </c>
      <c r="I15683" s="33">
        <v>3</v>
      </c>
      <c r="J15683" s="36">
        <v>1</v>
      </c>
      <c r="K15683" s="37">
        <v>669375</v>
      </c>
      <c r="L15683" s="38" t="s">
        <v>15</v>
      </c>
      <c r="M15683" s="38" t="s">
        <v>13</v>
      </c>
    </row>
    <row r="15684" spans="1:13" s="39" customFormat="1" ht="12.75" x14ac:dyDescent="0.2">
      <c r="A15684" s="33" t="s">
        <v>6547</v>
      </c>
      <c r="B15684" s="33" t="s">
        <v>585</v>
      </c>
      <c r="C15684" s="34">
        <v>10</v>
      </c>
      <c r="D15684" s="33" t="s">
        <v>93</v>
      </c>
      <c r="E15684" s="33" t="s">
        <v>6989</v>
      </c>
      <c r="F15684" s="35">
        <v>44121615</v>
      </c>
      <c r="G15684" s="33" t="s">
        <v>15071</v>
      </c>
      <c r="H15684" s="33">
        <v>5</v>
      </c>
      <c r="I15684" s="33">
        <v>3</v>
      </c>
      <c r="J15684" s="36">
        <v>2</v>
      </c>
      <c r="K15684" s="37">
        <v>195874</v>
      </c>
      <c r="L15684" s="38" t="s">
        <v>15</v>
      </c>
      <c r="M15684" s="38" t="s">
        <v>13</v>
      </c>
    </row>
    <row r="15685" spans="1:13" s="39" customFormat="1" ht="12.75" x14ac:dyDescent="0.2">
      <c r="A15685" s="33" t="s">
        <v>6547</v>
      </c>
      <c r="B15685" s="33" t="s">
        <v>585</v>
      </c>
      <c r="C15685" s="34">
        <v>10</v>
      </c>
      <c r="D15685" s="33" t="s">
        <v>93</v>
      </c>
      <c r="E15685" s="33" t="s">
        <v>6990</v>
      </c>
      <c r="F15685" s="35">
        <v>27112201</v>
      </c>
      <c r="G15685" s="33" t="s">
        <v>15071</v>
      </c>
      <c r="H15685" s="33">
        <v>5</v>
      </c>
      <c r="I15685" s="33">
        <v>3</v>
      </c>
      <c r="J15685" s="36">
        <v>1</v>
      </c>
      <c r="K15685" s="37">
        <v>14994</v>
      </c>
      <c r="L15685" s="38" t="s">
        <v>15</v>
      </c>
      <c r="M15685" s="38" t="s">
        <v>13</v>
      </c>
    </row>
    <row r="15686" spans="1:13" s="39" customFormat="1" ht="12.75" x14ac:dyDescent="0.2">
      <c r="A15686" s="33" t="s">
        <v>6547</v>
      </c>
      <c r="B15686" s="33" t="s">
        <v>585</v>
      </c>
      <c r="C15686" s="34">
        <v>10</v>
      </c>
      <c r="D15686" s="33" t="s">
        <v>93</v>
      </c>
      <c r="E15686" s="33" t="s">
        <v>6991</v>
      </c>
      <c r="F15686" s="35">
        <v>23101500</v>
      </c>
      <c r="G15686" s="33" t="s">
        <v>15071</v>
      </c>
      <c r="H15686" s="33">
        <v>5</v>
      </c>
      <c r="I15686" s="33">
        <v>3</v>
      </c>
      <c r="J15686" s="36">
        <v>1</v>
      </c>
      <c r="K15686" s="37">
        <v>149940</v>
      </c>
      <c r="L15686" s="38" t="s">
        <v>15</v>
      </c>
      <c r="M15686" s="38" t="s">
        <v>13</v>
      </c>
    </row>
    <row r="15687" spans="1:13" s="39" customFormat="1" ht="12.75" x14ac:dyDescent="0.2">
      <c r="A15687" s="33" t="s">
        <v>6547</v>
      </c>
      <c r="B15687" s="33" t="s">
        <v>585</v>
      </c>
      <c r="C15687" s="34">
        <v>10</v>
      </c>
      <c r="D15687" s="33" t="s">
        <v>93</v>
      </c>
      <c r="E15687" s="33" t="s">
        <v>6992</v>
      </c>
      <c r="F15687" s="35">
        <v>20123304</v>
      </c>
      <c r="G15687" s="33" t="s">
        <v>15071</v>
      </c>
      <c r="H15687" s="33">
        <v>5</v>
      </c>
      <c r="I15687" s="33">
        <v>3</v>
      </c>
      <c r="J15687" s="36">
        <v>1</v>
      </c>
      <c r="K15687" s="37">
        <v>35700</v>
      </c>
      <c r="L15687" s="38" t="s">
        <v>15</v>
      </c>
      <c r="M15687" s="38" t="s">
        <v>13</v>
      </c>
    </row>
    <row r="15688" spans="1:13" s="39" customFormat="1" ht="12.75" x14ac:dyDescent="0.2">
      <c r="A15688" s="33" t="s">
        <v>6547</v>
      </c>
      <c r="B15688" s="33" t="s">
        <v>585</v>
      </c>
      <c r="C15688" s="34">
        <v>10</v>
      </c>
      <c r="D15688" s="33" t="s">
        <v>93</v>
      </c>
      <c r="E15688" s="33" t="s">
        <v>6993</v>
      </c>
      <c r="F15688" s="35">
        <v>25191817</v>
      </c>
      <c r="G15688" s="33" t="s">
        <v>15071</v>
      </c>
      <c r="H15688" s="33">
        <v>5</v>
      </c>
      <c r="I15688" s="33">
        <v>6</v>
      </c>
      <c r="J15688" s="36">
        <v>3</v>
      </c>
      <c r="K15688" s="37">
        <v>714000</v>
      </c>
      <c r="L15688" s="38" t="s">
        <v>15</v>
      </c>
      <c r="M15688" s="38" t="s">
        <v>13</v>
      </c>
    </row>
    <row r="15689" spans="1:13" s="39" customFormat="1" ht="12.75" x14ac:dyDescent="0.2">
      <c r="A15689" s="33" t="s">
        <v>6547</v>
      </c>
      <c r="B15689" s="33" t="s">
        <v>585</v>
      </c>
      <c r="C15689" s="34">
        <v>10</v>
      </c>
      <c r="D15689" s="33" t="s">
        <v>93</v>
      </c>
      <c r="E15689" s="33" t="s">
        <v>6994</v>
      </c>
      <c r="F15689" s="35">
        <v>40151700</v>
      </c>
      <c r="G15689" s="33" t="s">
        <v>15071</v>
      </c>
      <c r="H15689" s="33">
        <v>5</v>
      </c>
      <c r="I15689" s="33">
        <v>6</v>
      </c>
      <c r="J15689" s="36">
        <v>10</v>
      </c>
      <c r="K15689" s="37">
        <v>535500</v>
      </c>
      <c r="L15689" s="38" t="s">
        <v>15</v>
      </c>
      <c r="M15689" s="38" t="s">
        <v>13</v>
      </c>
    </row>
    <row r="15690" spans="1:13" s="39" customFormat="1" ht="12.75" x14ac:dyDescent="0.2">
      <c r="A15690" s="33" t="s">
        <v>6547</v>
      </c>
      <c r="B15690" s="33" t="s">
        <v>585</v>
      </c>
      <c r="C15690" s="34">
        <v>10</v>
      </c>
      <c r="D15690" s="33" t="s">
        <v>93</v>
      </c>
      <c r="E15690" s="33" t="s">
        <v>6995</v>
      </c>
      <c r="F15690" s="35">
        <v>15121804</v>
      </c>
      <c r="G15690" s="33" t="s">
        <v>466</v>
      </c>
      <c r="H15690" s="33">
        <v>4</v>
      </c>
      <c r="I15690" s="33">
        <v>7</v>
      </c>
      <c r="J15690" s="36">
        <v>6</v>
      </c>
      <c r="K15690" s="37">
        <v>200970</v>
      </c>
      <c r="L15690" s="38" t="s">
        <v>15</v>
      </c>
      <c r="M15690" s="38" t="s">
        <v>13</v>
      </c>
    </row>
    <row r="15691" spans="1:13" s="39" customFormat="1" ht="12.75" x14ac:dyDescent="0.2">
      <c r="A15691" s="33" t="s">
        <v>6547</v>
      </c>
      <c r="B15691" s="33" t="s">
        <v>585</v>
      </c>
      <c r="C15691" s="34">
        <v>10</v>
      </c>
      <c r="D15691" s="33" t="s">
        <v>93</v>
      </c>
      <c r="E15691" s="33" t="s">
        <v>6996</v>
      </c>
      <c r="F15691" s="35">
        <v>23101502</v>
      </c>
      <c r="G15691" s="33" t="s">
        <v>15071</v>
      </c>
      <c r="H15691" s="33">
        <v>5</v>
      </c>
      <c r="I15691" s="33">
        <v>3</v>
      </c>
      <c r="J15691" s="36">
        <v>1</v>
      </c>
      <c r="K15691" s="37">
        <v>56049</v>
      </c>
      <c r="L15691" s="38" t="s">
        <v>15</v>
      </c>
      <c r="M15691" s="38" t="s">
        <v>13</v>
      </c>
    </row>
    <row r="15692" spans="1:13" s="39" customFormat="1" ht="12.75" x14ac:dyDescent="0.2">
      <c r="A15692" s="33" t="s">
        <v>6547</v>
      </c>
      <c r="B15692" s="33" t="s">
        <v>585</v>
      </c>
      <c r="C15692" s="34">
        <v>10</v>
      </c>
      <c r="D15692" s="33" t="s">
        <v>93</v>
      </c>
      <c r="E15692" s="33" t="s">
        <v>6997</v>
      </c>
      <c r="F15692" s="35">
        <v>41101709</v>
      </c>
      <c r="G15692" s="33" t="s">
        <v>15071</v>
      </c>
      <c r="H15692" s="33">
        <v>5</v>
      </c>
      <c r="I15692" s="33">
        <v>3</v>
      </c>
      <c r="J15692" s="36">
        <v>1</v>
      </c>
      <c r="K15692" s="37">
        <v>1198449</v>
      </c>
      <c r="L15692" s="38" t="s">
        <v>15</v>
      </c>
      <c r="M15692" s="38" t="s">
        <v>13</v>
      </c>
    </row>
    <row r="15693" spans="1:13" s="39" customFormat="1" ht="12.75" x14ac:dyDescent="0.2">
      <c r="A15693" s="33" t="s">
        <v>6547</v>
      </c>
      <c r="B15693" s="33" t="s">
        <v>585</v>
      </c>
      <c r="C15693" s="34">
        <v>10</v>
      </c>
      <c r="D15693" s="33" t="s">
        <v>93</v>
      </c>
      <c r="E15693" s="33" t="s">
        <v>6998</v>
      </c>
      <c r="F15693" s="35">
        <v>27112105</v>
      </c>
      <c r="G15693" s="33" t="s">
        <v>15071</v>
      </c>
      <c r="H15693" s="33">
        <v>5</v>
      </c>
      <c r="I15693" s="33">
        <v>3</v>
      </c>
      <c r="J15693" s="36">
        <v>1</v>
      </c>
      <c r="K15693" s="37">
        <v>78064</v>
      </c>
      <c r="L15693" s="38" t="s">
        <v>15</v>
      </c>
      <c r="M15693" s="38" t="s">
        <v>13</v>
      </c>
    </row>
    <row r="15694" spans="1:13" s="39" customFormat="1" ht="12.75" x14ac:dyDescent="0.2">
      <c r="A15694" s="33" t="s">
        <v>6547</v>
      </c>
      <c r="B15694" s="33" t="s">
        <v>585</v>
      </c>
      <c r="C15694" s="34">
        <v>10</v>
      </c>
      <c r="D15694" s="33" t="s">
        <v>93</v>
      </c>
      <c r="E15694" s="33" t="s">
        <v>6999</v>
      </c>
      <c r="F15694" s="35">
        <v>27112105</v>
      </c>
      <c r="G15694" s="33" t="s">
        <v>15071</v>
      </c>
      <c r="H15694" s="33">
        <v>5</v>
      </c>
      <c r="I15694" s="33">
        <v>3</v>
      </c>
      <c r="J15694" s="36">
        <v>1</v>
      </c>
      <c r="K15694" s="37">
        <v>78064</v>
      </c>
      <c r="L15694" s="38" t="s">
        <v>15</v>
      </c>
      <c r="M15694" s="38" t="s">
        <v>13</v>
      </c>
    </row>
    <row r="15695" spans="1:13" s="39" customFormat="1" ht="12.75" x14ac:dyDescent="0.2">
      <c r="A15695" s="33" t="s">
        <v>6547</v>
      </c>
      <c r="B15695" s="33" t="s">
        <v>585</v>
      </c>
      <c r="C15695" s="34">
        <v>10</v>
      </c>
      <c r="D15695" s="33" t="s">
        <v>93</v>
      </c>
      <c r="E15695" s="33" t="s">
        <v>7000</v>
      </c>
      <c r="F15695" s="35">
        <v>23131500</v>
      </c>
      <c r="G15695" s="33" t="s">
        <v>466</v>
      </c>
      <c r="H15695" s="33">
        <v>4</v>
      </c>
      <c r="I15695" s="33">
        <v>7</v>
      </c>
      <c r="J15695" s="36">
        <v>3</v>
      </c>
      <c r="K15695" s="37">
        <v>65250</v>
      </c>
      <c r="L15695" s="38" t="s">
        <v>15</v>
      </c>
      <c r="M15695" s="38" t="s">
        <v>13</v>
      </c>
    </row>
    <row r="15696" spans="1:13" s="39" customFormat="1" ht="12.75" x14ac:dyDescent="0.2">
      <c r="A15696" s="33" t="s">
        <v>6547</v>
      </c>
      <c r="B15696" s="33" t="s">
        <v>585</v>
      </c>
      <c r="C15696" s="34">
        <v>10</v>
      </c>
      <c r="D15696" s="33" t="s">
        <v>93</v>
      </c>
      <c r="E15696" s="33" t="s">
        <v>7001</v>
      </c>
      <c r="F15696" s="35">
        <v>31201512</v>
      </c>
      <c r="G15696" s="33" t="s">
        <v>466</v>
      </c>
      <c r="H15696" s="33">
        <v>4</v>
      </c>
      <c r="I15696" s="33">
        <v>7</v>
      </c>
      <c r="J15696" s="36">
        <v>20</v>
      </c>
      <c r="K15696" s="37">
        <v>382800</v>
      </c>
      <c r="L15696" s="38" t="s">
        <v>15</v>
      </c>
      <c r="M15696" s="38" t="s">
        <v>13</v>
      </c>
    </row>
    <row r="15697" spans="1:13" s="39" customFormat="1" ht="12.75" x14ac:dyDescent="0.2">
      <c r="A15697" s="33" t="s">
        <v>6547</v>
      </c>
      <c r="B15697" s="33" t="s">
        <v>585</v>
      </c>
      <c r="C15697" s="34">
        <v>10</v>
      </c>
      <c r="D15697" s="33" t="s">
        <v>93</v>
      </c>
      <c r="E15697" s="33" t="s">
        <v>7002</v>
      </c>
      <c r="F15697" s="35">
        <v>39121700</v>
      </c>
      <c r="G15697" s="33" t="s">
        <v>15071</v>
      </c>
      <c r="H15697" s="33">
        <v>5</v>
      </c>
      <c r="I15697" s="33">
        <v>6</v>
      </c>
      <c r="J15697" s="36">
        <v>5</v>
      </c>
      <c r="K15697" s="37">
        <v>196350</v>
      </c>
      <c r="L15697" s="38" t="s">
        <v>15</v>
      </c>
      <c r="M15697" s="38" t="s">
        <v>13</v>
      </c>
    </row>
    <row r="15698" spans="1:13" s="39" customFormat="1" ht="12.75" x14ac:dyDescent="0.2">
      <c r="A15698" s="33" t="s">
        <v>6547</v>
      </c>
      <c r="B15698" s="33" t="s">
        <v>585</v>
      </c>
      <c r="C15698" s="34">
        <v>10</v>
      </c>
      <c r="D15698" s="33" t="s">
        <v>93</v>
      </c>
      <c r="E15698" s="33" t="s">
        <v>7003</v>
      </c>
      <c r="F15698" s="35">
        <v>39121700</v>
      </c>
      <c r="G15698" s="33" t="s">
        <v>15071</v>
      </c>
      <c r="H15698" s="33">
        <v>5</v>
      </c>
      <c r="I15698" s="33">
        <v>6</v>
      </c>
      <c r="J15698" s="36">
        <v>5</v>
      </c>
      <c r="K15698" s="37">
        <v>249900</v>
      </c>
      <c r="L15698" s="38" t="s">
        <v>15</v>
      </c>
      <c r="M15698" s="38" t="s">
        <v>13</v>
      </c>
    </row>
    <row r="15699" spans="1:13" s="39" customFormat="1" ht="12.75" x14ac:dyDescent="0.2">
      <c r="A15699" s="33" t="s">
        <v>6547</v>
      </c>
      <c r="B15699" s="33" t="s">
        <v>585</v>
      </c>
      <c r="C15699" s="34">
        <v>10</v>
      </c>
      <c r="D15699" s="33" t="s">
        <v>93</v>
      </c>
      <c r="E15699" s="33" t="s">
        <v>7004</v>
      </c>
      <c r="F15699" s="35">
        <v>27111500</v>
      </c>
      <c r="G15699" s="33" t="s">
        <v>15071</v>
      </c>
      <c r="H15699" s="33">
        <v>4</v>
      </c>
      <c r="I15699" s="33">
        <v>4</v>
      </c>
      <c r="J15699" s="36">
        <v>3</v>
      </c>
      <c r="K15699" s="37">
        <v>480003.31799999997</v>
      </c>
      <c r="L15699" s="38" t="s">
        <v>15</v>
      </c>
      <c r="M15699" s="38" t="s">
        <v>13</v>
      </c>
    </row>
    <row r="15700" spans="1:13" s="39" customFormat="1" ht="12.75" x14ac:dyDescent="0.2">
      <c r="A15700" s="33" t="s">
        <v>6547</v>
      </c>
      <c r="B15700" s="33" t="s">
        <v>585</v>
      </c>
      <c r="C15700" s="34">
        <v>10</v>
      </c>
      <c r="D15700" s="33" t="s">
        <v>93</v>
      </c>
      <c r="E15700" s="33" t="s">
        <v>7005</v>
      </c>
      <c r="F15700" s="35">
        <v>31201534</v>
      </c>
      <c r="G15700" s="33" t="s">
        <v>466</v>
      </c>
      <c r="H15700" s="33">
        <v>4</v>
      </c>
      <c r="I15700" s="33">
        <v>7</v>
      </c>
      <c r="J15700" s="36">
        <v>5</v>
      </c>
      <c r="K15700" s="37">
        <v>191400</v>
      </c>
      <c r="L15700" s="38" t="s">
        <v>15</v>
      </c>
      <c r="M15700" s="38" t="s">
        <v>13</v>
      </c>
    </row>
    <row r="15701" spans="1:13" s="39" customFormat="1" ht="12.75" x14ac:dyDescent="0.2">
      <c r="A15701" s="33" t="s">
        <v>6547</v>
      </c>
      <c r="B15701" s="33" t="s">
        <v>585</v>
      </c>
      <c r="C15701" s="34">
        <v>10</v>
      </c>
      <c r="D15701" s="33" t="s">
        <v>93</v>
      </c>
      <c r="E15701" s="33" t="s">
        <v>7006</v>
      </c>
      <c r="F15701" s="35">
        <v>14111506</v>
      </c>
      <c r="G15701" s="33" t="s">
        <v>466</v>
      </c>
      <c r="H15701" s="33">
        <v>4</v>
      </c>
      <c r="I15701" s="33">
        <v>7</v>
      </c>
      <c r="J15701" s="36">
        <v>1</v>
      </c>
      <c r="K15701" s="37">
        <v>143550</v>
      </c>
      <c r="L15701" s="38" t="s">
        <v>15</v>
      </c>
      <c r="M15701" s="38" t="s">
        <v>13</v>
      </c>
    </row>
    <row r="15702" spans="1:13" s="39" customFormat="1" ht="12.75" x14ac:dyDescent="0.2">
      <c r="A15702" s="33" t="s">
        <v>6547</v>
      </c>
      <c r="B15702" s="33" t="s">
        <v>585</v>
      </c>
      <c r="C15702" s="34">
        <v>10</v>
      </c>
      <c r="D15702" s="33" t="s">
        <v>93</v>
      </c>
      <c r="E15702" s="33" t="s">
        <v>7007</v>
      </c>
      <c r="F15702" s="35">
        <v>44121600</v>
      </c>
      <c r="G15702" s="33" t="s">
        <v>466</v>
      </c>
      <c r="H15702" s="33">
        <v>4</v>
      </c>
      <c r="I15702" s="33">
        <v>7</v>
      </c>
      <c r="J15702" s="36">
        <v>1</v>
      </c>
      <c r="K15702" s="37">
        <v>26987</v>
      </c>
      <c r="L15702" s="38" t="s">
        <v>15</v>
      </c>
      <c r="M15702" s="38" t="s">
        <v>13</v>
      </c>
    </row>
    <row r="15703" spans="1:13" s="39" customFormat="1" ht="12.75" x14ac:dyDescent="0.2">
      <c r="A15703" s="33" t="s">
        <v>6547</v>
      </c>
      <c r="B15703" s="33" t="s">
        <v>585</v>
      </c>
      <c r="C15703" s="34">
        <v>10</v>
      </c>
      <c r="D15703" s="33" t="s">
        <v>93</v>
      </c>
      <c r="E15703" s="33" t="s">
        <v>7008</v>
      </c>
      <c r="F15703" s="35">
        <v>11101716</v>
      </c>
      <c r="G15703" s="33" t="s">
        <v>466</v>
      </c>
      <c r="H15703" s="33">
        <v>4</v>
      </c>
      <c r="I15703" s="33">
        <v>7</v>
      </c>
      <c r="J15703" s="36">
        <v>3</v>
      </c>
      <c r="K15703" s="37">
        <v>200970</v>
      </c>
      <c r="L15703" s="38" t="s">
        <v>15</v>
      </c>
      <c r="M15703" s="38" t="s">
        <v>13</v>
      </c>
    </row>
    <row r="15704" spans="1:13" s="39" customFormat="1" ht="12.75" x14ac:dyDescent="0.2">
      <c r="A15704" s="33" t="s">
        <v>6547</v>
      </c>
      <c r="B15704" s="33" t="s">
        <v>585</v>
      </c>
      <c r="C15704" s="34">
        <v>10</v>
      </c>
      <c r="D15704" s="33" t="s">
        <v>93</v>
      </c>
      <c r="E15704" s="33" t="s">
        <v>7009</v>
      </c>
      <c r="F15704" s="35">
        <v>13101606</v>
      </c>
      <c r="G15704" s="33" t="s">
        <v>466</v>
      </c>
      <c r="H15704" s="33">
        <v>4</v>
      </c>
      <c r="I15704" s="33">
        <v>7</v>
      </c>
      <c r="J15704" s="36">
        <v>2</v>
      </c>
      <c r="K15704" s="37">
        <v>344520</v>
      </c>
      <c r="L15704" s="38" t="s">
        <v>15</v>
      </c>
      <c r="M15704" s="38" t="s">
        <v>13</v>
      </c>
    </row>
    <row r="15705" spans="1:13" s="39" customFormat="1" ht="12.75" x14ac:dyDescent="0.2">
      <c r="A15705" s="33" t="s">
        <v>6547</v>
      </c>
      <c r="B15705" s="33" t="s">
        <v>585</v>
      </c>
      <c r="C15705" s="34">
        <v>10</v>
      </c>
      <c r="D15705" s="33" t="s">
        <v>93</v>
      </c>
      <c r="E15705" s="33" t="s">
        <v>7010</v>
      </c>
      <c r="F15705" s="35">
        <v>13111010</v>
      </c>
      <c r="G15705" s="33" t="s">
        <v>15071</v>
      </c>
      <c r="H15705" s="33">
        <v>4</v>
      </c>
      <c r="I15705" s="33">
        <v>4</v>
      </c>
      <c r="J15705" s="36">
        <v>12</v>
      </c>
      <c r="K15705" s="37">
        <v>912006.48</v>
      </c>
      <c r="L15705" s="38" t="s">
        <v>15</v>
      </c>
      <c r="M15705" s="38" t="s">
        <v>13</v>
      </c>
    </row>
    <row r="15706" spans="1:13" s="39" customFormat="1" ht="12.75" x14ac:dyDescent="0.2">
      <c r="A15706" s="33" t="s">
        <v>6547</v>
      </c>
      <c r="B15706" s="33" t="s">
        <v>585</v>
      </c>
      <c r="C15706" s="34">
        <v>10</v>
      </c>
      <c r="D15706" s="33" t="s">
        <v>93</v>
      </c>
      <c r="E15706" s="33" t="s">
        <v>7011</v>
      </c>
      <c r="F15706" s="35">
        <v>23242100</v>
      </c>
      <c r="G15706" s="33" t="s">
        <v>15071</v>
      </c>
      <c r="H15706" s="33">
        <v>5</v>
      </c>
      <c r="I15706" s="33">
        <v>3</v>
      </c>
      <c r="J15706" s="36">
        <v>1</v>
      </c>
      <c r="K15706" s="37">
        <v>116025</v>
      </c>
      <c r="L15706" s="38" t="s">
        <v>15</v>
      </c>
      <c r="M15706" s="38" t="s">
        <v>13</v>
      </c>
    </row>
    <row r="15707" spans="1:13" s="39" customFormat="1" ht="12.75" x14ac:dyDescent="0.2">
      <c r="A15707" s="33" t="s">
        <v>6547</v>
      </c>
      <c r="B15707" s="33" t="s">
        <v>585</v>
      </c>
      <c r="C15707" s="34">
        <v>10</v>
      </c>
      <c r="D15707" s="33" t="s">
        <v>93</v>
      </c>
      <c r="E15707" s="33" t="s">
        <v>7012</v>
      </c>
      <c r="F15707" s="35">
        <v>44121600</v>
      </c>
      <c r="G15707" s="33" t="s">
        <v>466</v>
      </c>
      <c r="H15707" s="33">
        <v>4</v>
      </c>
      <c r="I15707" s="33">
        <v>7</v>
      </c>
      <c r="J15707" s="36">
        <v>1</v>
      </c>
      <c r="K15707" s="37">
        <v>22011</v>
      </c>
      <c r="L15707" s="38" t="s">
        <v>15</v>
      </c>
      <c r="M15707" s="38" t="s">
        <v>13</v>
      </c>
    </row>
    <row r="15708" spans="1:13" s="39" customFormat="1" ht="12.75" x14ac:dyDescent="0.2">
      <c r="A15708" s="33" t="s">
        <v>6547</v>
      </c>
      <c r="B15708" s="33" t="s">
        <v>585</v>
      </c>
      <c r="C15708" s="34">
        <v>10</v>
      </c>
      <c r="D15708" s="33" t="s">
        <v>93</v>
      </c>
      <c r="E15708" s="33" t="s">
        <v>7013</v>
      </c>
      <c r="F15708" s="35">
        <v>30141505</v>
      </c>
      <c r="G15708" s="33" t="s">
        <v>466</v>
      </c>
      <c r="H15708" s="33">
        <v>5</v>
      </c>
      <c r="I15708" s="33">
        <v>6</v>
      </c>
      <c r="J15708" s="36">
        <v>4</v>
      </c>
      <c r="K15708" s="37">
        <v>25330.52</v>
      </c>
      <c r="L15708" s="38" t="s">
        <v>15</v>
      </c>
      <c r="M15708" s="38" t="s">
        <v>13</v>
      </c>
    </row>
    <row r="15709" spans="1:13" s="39" customFormat="1" ht="12.75" x14ac:dyDescent="0.2">
      <c r="A15709" s="33" t="s">
        <v>6547</v>
      </c>
      <c r="B15709" s="33" t="s">
        <v>585</v>
      </c>
      <c r="C15709" s="34">
        <v>10</v>
      </c>
      <c r="D15709" s="33" t="s">
        <v>93</v>
      </c>
      <c r="E15709" s="33" t="s">
        <v>7014</v>
      </c>
      <c r="F15709" s="35">
        <v>30141505</v>
      </c>
      <c r="G15709" s="33" t="s">
        <v>466</v>
      </c>
      <c r="H15709" s="33">
        <v>5</v>
      </c>
      <c r="I15709" s="33">
        <v>6</v>
      </c>
      <c r="J15709" s="36">
        <v>4</v>
      </c>
      <c r="K15709" s="37">
        <v>25330.52</v>
      </c>
      <c r="L15709" s="38" t="s">
        <v>15</v>
      </c>
      <c r="M15709" s="38" t="s">
        <v>13</v>
      </c>
    </row>
    <row r="15710" spans="1:13" s="39" customFormat="1" ht="12.75" x14ac:dyDescent="0.2">
      <c r="A15710" s="33" t="s">
        <v>6547</v>
      </c>
      <c r="B15710" s="33" t="s">
        <v>585</v>
      </c>
      <c r="C15710" s="34">
        <v>10</v>
      </c>
      <c r="D15710" s="33" t="s">
        <v>93</v>
      </c>
      <c r="E15710" s="33" t="s">
        <v>7015</v>
      </c>
      <c r="F15710" s="35">
        <v>30141505</v>
      </c>
      <c r="G15710" s="33" t="s">
        <v>466</v>
      </c>
      <c r="H15710" s="33">
        <v>5</v>
      </c>
      <c r="I15710" s="33">
        <v>6</v>
      </c>
      <c r="J15710" s="36">
        <v>5</v>
      </c>
      <c r="K15710" s="37">
        <v>36538.15</v>
      </c>
      <c r="L15710" s="38" t="s">
        <v>15</v>
      </c>
      <c r="M15710" s="38" t="s">
        <v>13</v>
      </c>
    </row>
    <row r="15711" spans="1:13" s="39" customFormat="1" ht="12.75" x14ac:dyDescent="0.2">
      <c r="A15711" s="33" t="s">
        <v>6547</v>
      </c>
      <c r="B15711" s="33" t="s">
        <v>585</v>
      </c>
      <c r="C15711" s="34">
        <v>10</v>
      </c>
      <c r="D15711" s="33" t="s">
        <v>93</v>
      </c>
      <c r="E15711" s="33" t="s">
        <v>7016</v>
      </c>
      <c r="F15711" s="35">
        <v>30141505</v>
      </c>
      <c r="G15711" s="33" t="s">
        <v>466</v>
      </c>
      <c r="H15711" s="33">
        <v>5</v>
      </c>
      <c r="I15711" s="33">
        <v>6</v>
      </c>
      <c r="J15711" s="36">
        <v>5</v>
      </c>
      <c r="K15711" s="37">
        <v>38975.65</v>
      </c>
      <c r="L15711" s="38" t="s">
        <v>15</v>
      </c>
      <c r="M15711" s="38" t="s">
        <v>13</v>
      </c>
    </row>
    <row r="15712" spans="1:13" s="39" customFormat="1" ht="12.75" x14ac:dyDescent="0.2">
      <c r="A15712" s="33" t="s">
        <v>6547</v>
      </c>
      <c r="B15712" s="33" t="s">
        <v>585</v>
      </c>
      <c r="C15712" s="34">
        <v>10</v>
      </c>
      <c r="D15712" s="33" t="s">
        <v>93</v>
      </c>
      <c r="E15712" s="33" t="s">
        <v>7017</v>
      </c>
      <c r="F15712" s="35">
        <v>23131503</v>
      </c>
      <c r="G15712" s="33" t="s">
        <v>466</v>
      </c>
      <c r="H15712" s="33">
        <v>4</v>
      </c>
      <c r="I15712" s="33">
        <v>7</v>
      </c>
      <c r="J15712" s="36">
        <v>1</v>
      </c>
      <c r="K15712" s="37">
        <v>57420</v>
      </c>
      <c r="L15712" s="38" t="s">
        <v>15</v>
      </c>
      <c r="M15712" s="38" t="s">
        <v>13</v>
      </c>
    </row>
    <row r="15713" spans="1:13" s="39" customFormat="1" ht="12.75" x14ac:dyDescent="0.2">
      <c r="A15713" s="33" t="s">
        <v>6547</v>
      </c>
      <c r="B15713" s="33" t="s">
        <v>585</v>
      </c>
      <c r="C15713" s="34">
        <v>10</v>
      </c>
      <c r="D15713" s="33" t="s">
        <v>93</v>
      </c>
      <c r="E15713" s="33" t="s">
        <v>7018</v>
      </c>
      <c r="F15713" s="35">
        <v>20123304</v>
      </c>
      <c r="G15713" s="33" t="s">
        <v>15071</v>
      </c>
      <c r="H15713" s="33">
        <v>5</v>
      </c>
      <c r="I15713" s="33">
        <v>3</v>
      </c>
      <c r="J15713" s="36">
        <v>1</v>
      </c>
      <c r="K15713" s="37">
        <v>37009</v>
      </c>
      <c r="L15713" s="38" t="s">
        <v>15</v>
      </c>
      <c r="M15713" s="38" t="s">
        <v>13</v>
      </c>
    </row>
    <row r="15714" spans="1:13" s="39" customFormat="1" ht="12.75" x14ac:dyDescent="0.2">
      <c r="A15714" s="33" t="s">
        <v>6547</v>
      </c>
      <c r="B15714" s="33" t="s">
        <v>585</v>
      </c>
      <c r="C15714" s="34">
        <v>10</v>
      </c>
      <c r="D15714" s="33" t="s">
        <v>93</v>
      </c>
      <c r="E15714" s="33" t="s">
        <v>7019</v>
      </c>
      <c r="F15714" s="35">
        <v>31133711</v>
      </c>
      <c r="G15714" s="33" t="s">
        <v>466</v>
      </c>
      <c r="H15714" s="33">
        <v>4</v>
      </c>
      <c r="I15714" s="33">
        <v>7</v>
      </c>
      <c r="J15714" s="36">
        <v>4</v>
      </c>
      <c r="K15714" s="37">
        <v>62640</v>
      </c>
      <c r="L15714" s="38" t="s">
        <v>15</v>
      </c>
      <c r="M15714" s="38" t="s">
        <v>13</v>
      </c>
    </row>
    <row r="15715" spans="1:13" s="39" customFormat="1" ht="12.75" x14ac:dyDescent="0.2">
      <c r="A15715" s="33" t="s">
        <v>6547</v>
      </c>
      <c r="B15715" s="33" t="s">
        <v>585</v>
      </c>
      <c r="C15715" s="34">
        <v>10</v>
      </c>
      <c r="D15715" s="33" t="s">
        <v>93</v>
      </c>
      <c r="E15715" s="33" t="s">
        <v>7020</v>
      </c>
      <c r="F15715" s="35">
        <v>31211704</v>
      </c>
      <c r="G15715" s="33" t="s">
        <v>466</v>
      </c>
      <c r="H15715" s="33">
        <v>4</v>
      </c>
      <c r="I15715" s="33">
        <v>7</v>
      </c>
      <c r="J15715" s="36">
        <v>3</v>
      </c>
      <c r="K15715" s="37">
        <v>26100</v>
      </c>
      <c r="L15715" s="38" t="s">
        <v>15</v>
      </c>
      <c r="M15715" s="38" t="s">
        <v>13</v>
      </c>
    </row>
    <row r="15716" spans="1:13" s="39" customFormat="1" ht="12.75" x14ac:dyDescent="0.2">
      <c r="A15716" s="33" t="s">
        <v>6547</v>
      </c>
      <c r="B15716" s="33" t="s">
        <v>585</v>
      </c>
      <c r="C15716" s="34">
        <v>10</v>
      </c>
      <c r="D15716" s="33" t="s">
        <v>93</v>
      </c>
      <c r="E15716" s="33" t="s">
        <v>7021</v>
      </c>
      <c r="F15716" s="35">
        <v>39111708</v>
      </c>
      <c r="G15716" s="33" t="s">
        <v>15071</v>
      </c>
      <c r="H15716" s="33">
        <v>3</v>
      </c>
      <c r="I15716" s="33">
        <v>8</v>
      </c>
      <c r="J15716" s="36">
        <v>30</v>
      </c>
      <c r="K15716" s="37">
        <v>701853.9</v>
      </c>
      <c r="L15716" s="38" t="s">
        <v>15</v>
      </c>
      <c r="M15716" s="38" t="s">
        <v>13</v>
      </c>
    </row>
    <row r="15717" spans="1:13" s="39" customFormat="1" ht="12.75" x14ac:dyDescent="0.2">
      <c r="A15717" s="33" t="s">
        <v>6547</v>
      </c>
      <c r="B15717" s="33" t="s">
        <v>585</v>
      </c>
      <c r="C15717" s="34">
        <v>10</v>
      </c>
      <c r="D15717" s="33" t="s">
        <v>93</v>
      </c>
      <c r="E15717" s="33" t="s">
        <v>7022</v>
      </c>
      <c r="F15717" s="35">
        <v>31211904</v>
      </c>
      <c r="G15717" s="33" t="s">
        <v>466</v>
      </c>
      <c r="H15717" s="33">
        <v>4</v>
      </c>
      <c r="I15717" s="33">
        <v>7</v>
      </c>
      <c r="J15717" s="36">
        <v>1</v>
      </c>
      <c r="K15717" s="37">
        <v>19140</v>
      </c>
      <c r="L15717" s="38" t="s">
        <v>15</v>
      </c>
      <c r="M15717" s="38" t="s">
        <v>13</v>
      </c>
    </row>
    <row r="15718" spans="1:13" s="39" customFormat="1" ht="12.75" x14ac:dyDescent="0.2">
      <c r="A15718" s="33" t="s">
        <v>6547</v>
      </c>
      <c r="B15718" s="33" t="s">
        <v>585</v>
      </c>
      <c r="C15718" s="34">
        <v>10</v>
      </c>
      <c r="D15718" s="33" t="s">
        <v>93</v>
      </c>
      <c r="E15718" s="33" t="s">
        <v>7023</v>
      </c>
      <c r="F15718" s="35">
        <v>31211704</v>
      </c>
      <c r="G15718" s="33" t="s">
        <v>466</v>
      </c>
      <c r="H15718" s="33">
        <v>4</v>
      </c>
      <c r="I15718" s="33">
        <v>7</v>
      </c>
      <c r="J15718" s="36">
        <v>4</v>
      </c>
      <c r="K15718" s="37">
        <v>34800</v>
      </c>
      <c r="L15718" s="38" t="s">
        <v>15</v>
      </c>
      <c r="M15718" s="38" t="s">
        <v>13</v>
      </c>
    </row>
    <row r="15719" spans="1:13" s="39" customFormat="1" ht="12.75" x14ac:dyDescent="0.2">
      <c r="A15719" s="33" t="s">
        <v>6547</v>
      </c>
      <c r="B15719" s="33" t="s">
        <v>585</v>
      </c>
      <c r="C15719" s="34">
        <v>10</v>
      </c>
      <c r="D15719" s="33" t="s">
        <v>93</v>
      </c>
      <c r="E15719" s="33" t="s">
        <v>7024</v>
      </c>
      <c r="F15719" s="35">
        <v>23271412</v>
      </c>
      <c r="G15719" s="33" t="s">
        <v>466</v>
      </c>
      <c r="H15719" s="33">
        <v>4</v>
      </c>
      <c r="I15719" s="33">
        <v>7</v>
      </c>
      <c r="J15719" s="36">
        <v>3</v>
      </c>
      <c r="K15719" s="37">
        <v>157905</v>
      </c>
      <c r="L15719" s="38" t="s">
        <v>15</v>
      </c>
      <c r="M15719" s="38" t="s">
        <v>13</v>
      </c>
    </row>
    <row r="15720" spans="1:13" s="39" customFormat="1" ht="12.75" x14ac:dyDescent="0.2">
      <c r="A15720" s="33" t="s">
        <v>6547</v>
      </c>
      <c r="B15720" s="33" t="s">
        <v>585</v>
      </c>
      <c r="C15720" s="34">
        <v>10</v>
      </c>
      <c r="D15720" s="33" t="s">
        <v>93</v>
      </c>
      <c r="E15720" s="33" t="s">
        <v>7025</v>
      </c>
      <c r="F15720" s="35">
        <v>23131500</v>
      </c>
      <c r="G15720" s="33" t="s">
        <v>466</v>
      </c>
      <c r="H15720" s="33">
        <v>4</v>
      </c>
      <c r="I15720" s="33">
        <v>7</v>
      </c>
      <c r="J15720" s="36">
        <v>3</v>
      </c>
      <c r="K15720" s="37">
        <v>143550</v>
      </c>
      <c r="L15720" s="38" t="s">
        <v>15</v>
      </c>
      <c r="M15720" s="38" t="s">
        <v>13</v>
      </c>
    </row>
    <row r="15721" spans="1:13" s="39" customFormat="1" ht="12.75" x14ac:dyDescent="0.2">
      <c r="A15721" s="33" t="s">
        <v>6547</v>
      </c>
      <c r="B15721" s="33" t="s">
        <v>585</v>
      </c>
      <c r="C15721" s="34">
        <v>10</v>
      </c>
      <c r="D15721" s="33" t="s">
        <v>93</v>
      </c>
      <c r="E15721" s="33" t="s">
        <v>7026</v>
      </c>
      <c r="F15721" s="35">
        <v>41122607</v>
      </c>
      <c r="G15721" s="33" t="s">
        <v>466</v>
      </c>
      <c r="H15721" s="33">
        <v>4</v>
      </c>
      <c r="I15721" s="33">
        <v>7</v>
      </c>
      <c r="J15721" s="36">
        <v>2</v>
      </c>
      <c r="K15721" s="37">
        <v>149292</v>
      </c>
      <c r="L15721" s="38" t="s">
        <v>15</v>
      </c>
      <c r="M15721" s="38" t="s">
        <v>13</v>
      </c>
    </row>
    <row r="15722" spans="1:13" s="39" customFormat="1" ht="12.75" x14ac:dyDescent="0.2">
      <c r="A15722" s="33" t="s">
        <v>6547</v>
      </c>
      <c r="B15722" s="33" t="s">
        <v>585</v>
      </c>
      <c r="C15722" s="34">
        <v>10</v>
      </c>
      <c r="D15722" s="33" t="s">
        <v>93</v>
      </c>
      <c r="E15722" s="33" t="s">
        <v>7027</v>
      </c>
      <c r="F15722" s="35">
        <v>52101511</v>
      </c>
      <c r="G15722" s="33" t="s">
        <v>15071</v>
      </c>
      <c r="H15722" s="33">
        <v>3</v>
      </c>
      <c r="I15722" s="33">
        <v>8</v>
      </c>
      <c r="J15722" s="36">
        <v>1</v>
      </c>
      <c r="K15722" s="37">
        <v>387150</v>
      </c>
      <c r="L15722" s="38" t="s">
        <v>15</v>
      </c>
      <c r="M15722" s="38" t="s">
        <v>13</v>
      </c>
    </row>
    <row r="15723" spans="1:13" s="39" customFormat="1" ht="12.75" x14ac:dyDescent="0.2">
      <c r="A15723" s="33" t="s">
        <v>6547</v>
      </c>
      <c r="B15723" s="33" t="s">
        <v>585</v>
      </c>
      <c r="C15723" s="34">
        <v>10</v>
      </c>
      <c r="D15723" s="33" t="s">
        <v>93</v>
      </c>
      <c r="E15723" s="33" t="s">
        <v>7028</v>
      </c>
      <c r="F15723" s="35">
        <v>32101509</v>
      </c>
      <c r="G15723" s="33" t="s">
        <v>466</v>
      </c>
      <c r="H15723" s="33">
        <v>5</v>
      </c>
      <c r="I15723" s="33">
        <v>6</v>
      </c>
      <c r="J15723" s="36">
        <v>15</v>
      </c>
      <c r="K15723" s="37">
        <v>517650</v>
      </c>
      <c r="L15723" s="38" t="s">
        <v>15</v>
      </c>
      <c r="M15723" s="38" t="s">
        <v>13</v>
      </c>
    </row>
    <row r="15724" spans="1:13" s="39" customFormat="1" ht="12.75" x14ac:dyDescent="0.2">
      <c r="A15724" s="33" t="s">
        <v>6547</v>
      </c>
      <c r="B15724" s="33" t="s">
        <v>585</v>
      </c>
      <c r="C15724" s="34">
        <v>10</v>
      </c>
      <c r="D15724" s="33" t="s">
        <v>93</v>
      </c>
      <c r="E15724" s="33" t="s">
        <v>7029</v>
      </c>
      <c r="F15724" s="35">
        <v>41112220</v>
      </c>
      <c r="G15724" s="33" t="s">
        <v>466</v>
      </c>
      <c r="H15724" s="33">
        <v>5</v>
      </c>
      <c r="I15724" s="33">
        <v>6</v>
      </c>
      <c r="J15724" s="36">
        <v>2</v>
      </c>
      <c r="K15724" s="37">
        <v>47600</v>
      </c>
      <c r="L15724" s="38" t="s">
        <v>15</v>
      </c>
      <c r="M15724" s="38" t="s">
        <v>13</v>
      </c>
    </row>
    <row r="15725" spans="1:13" s="39" customFormat="1" ht="12.75" x14ac:dyDescent="0.2">
      <c r="A15725" s="33" t="s">
        <v>6547</v>
      </c>
      <c r="B15725" s="33" t="s">
        <v>585</v>
      </c>
      <c r="C15725" s="34">
        <v>10</v>
      </c>
      <c r="D15725" s="33" t="s">
        <v>93</v>
      </c>
      <c r="E15725" s="33" t="s">
        <v>7030</v>
      </c>
      <c r="F15725" s="35">
        <v>40142008</v>
      </c>
      <c r="G15725" s="33" t="s">
        <v>15071</v>
      </c>
      <c r="H15725" s="33">
        <v>3</v>
      </c>
      <c r="I15725" s="33">
        <v>3</v>
      </c>
      <c r="J15725" s="36">
        <v>1</v>
      </c>
      <c r="K15725" s="37">
        <v>1133892</v>
      </c>
      <c r="L15725" s="38" t="s">
        <v>15</v>
      </c>
      <c r="M15725" s="38" t="s">
        <v>13</v>
      </c>
    </row>
    <row r="15726" spans="1:13" s="39" customFormat="1" ht="12.75" x14ac:dyDescent="0.2">
      <c r="A15726" s="33" t="s">
        <v>6547</v>
      </c>
      <c r="B15726" s="33" t="s">
        <v>585</v>
      </c>
      <c r="C15726" s="34">
        <v>10</v>
      </c>
      <c r="D15726" s="33" t="s">
        <v>93</v>
      </c>
      <c r="E15726" s="33" t="s">
        <v>7031</v>
      </c>
      <c r="F15726" s="35">
        <v>40142008</v>
      </c>
      <c r="G15726" s="33" t="s">
        <v>15071</v>
      </c>
      <c r="H15726" s="33">
        <v>3</v>
      </c>
      <c r="I15726" s="33">
        <v>3</v>
      </c>
      <c r="J15726" s="36">
        <v>1</v>
      </c>
      <c r="K15726" s="37">
        <v>1339595</v>
      </c>
      <c r="L15726" s="38" t="s">
        <v>15</v>
      </c>
      <c r="M15726" s="38" t="s">
        <v>13</v>
      </c>
    </row>
    <row r="15727" spans="1:13" s="39" customFormat="1" ht="12.75" x14ac:dyDescent="0.2">
      <c r="A15727" s="33" t="s">
        <v>6547</v>
      </c>
      <c r="B15727" s="33" t="s">
        <v>585</v>
      </c>
      <c r="C15727" s="34">
        <v>10</v>
      </c>
      <c r="D15727" s="33" t="s">
        <v>93</v>
      </c>
      <c r="E15727" s="33" t="s">
        <v>7032</v>
      </c>
      <c r="F15727" s="35">
        <v>39121723</v>
      </c>
      <c r="G15727" s="33" t="s">
        <v>466</v>
      </c>
      <c r="H15727" s="33">
        <v>4</v>
      </c>
      <c r="I15727" s="33">
        <v>7</v>
      </c>
      <c r="J15727" s="36">
        <v>2</v>
      </c>
      <c r="K15727" s="37">
        <v>57420</v>
      </c>
      <c r="L15727" s="38" t="s">
        <v>15</v>
      </c>
      <c r="M15727" s="38" t="s">
        <v>13</v>
      </c>
    </row>
    <row r="15728" spans="1:13" s="39" customFormat="1" ht="12.75" x14ac:dyDescent="0.2">
      <c r="A15728" s="33" t="s">
        <v>6547</v>
      </c>
      <c r="B15728" s="33" t="s">
        <v>585</v>
      </c>
      <c r="C15728" s="34">
        <v>10</v>
      </c>
      <c r="D15728" s="33" t="s">
        <v>93</v>
      </c>
      <c r="E15728" s="33" t="s">
        <v>7033</v>
      </c>
      <c r="F15728" s="35">
        <v>12191602</v>
      </c>
      <c r="G15728" s="33" t="s">
        <v>466</v>
      </c>
      <c r="H15728" s="33">
        <v>4</v>
      </c>
      <c r="I15728" s="33">
        <v>7</v>
      </c>
      <c r="J15728" s="36">
        <v>3</v>
      </c>
      <c r="K15728" s="37">
        <v>71775</v>
      </c>
      <c r="L15728" s="38" t="s">
        <v>2367</v>
      </c>
      <c r="M15728" s="38" t="s">
        <v>13</v>
      </c>
    </row>
    <row r="15729" spans="1:13" s="39" customFormat="1" ht="12.75" x14ac:dyDescent="0.2">
      <c r="A15729" s="33" t="s">
        <v>6547</v>
      </c>
      <c r="B15729" s="33" t="s">
        <v>585</v>
      </c>
      <c r="C15729" s="34">
        <v>10</v>
      </c>
      <c r="D15729" s="33" t="s">
        <v>93</v>
      </c>
      <c r="E15729" s="33" t="s">
        <v>7034</v>
      </c>
      <c r="F15729" s="35">
        <v>11162114</v>
      </c>
      <c r="G15729" s="33" t="s">
        <v>466</v>
      </c>
      <c r="H15729" s="33">
        <v>4</v>
      </c>
      <c r="I15729" s="33">
        <v>7</v>
      </c>
      <c r="J15729" s="36">
        <v>2</v>
      </c>
      <c r="K15729" s="37">
        <v>191400</v>
      </c>
      <c r="L15729" s="38" t="s">
        <v>15</v>
      </c>
      <c r="M15729" s="38" t="s">
        <v>13</v>
      </c>
    </row>
    <row r="15730" spans="1:13" s="39" customFormat="1" ht="12.75" x14ac:dyDescent="0.2">
      <c r="A15730" s="33" t="s">
        <v>6547</v>
      </c>
      <c r="B15730" s="33" t="s">
        <v>585</v>
      </c>
      <c r="C15730" s="34">
        <v>10</v>
      </c>
      <c r="D15730" s="33" t="s">
        <v>93</v>
      </c>
      <c r="E15730" s="33" t="s">
        <v>7034</v>
      </c>
      <c r="F15730" s="35">
        <v>11162114</v>
      </c>
      <c r="G15730" s="33" t="s">
        <v>466</v>
      </c>
      <c r="H15730" s="33">
        <v>4</v>
      </c>
      <c r="I15730" s="33">
        <v>7</v>
      </c>
      <c r="J15730" s="36">
        <v>2</v>
      </c>
      <c r="K15730" s="37">
        <v>29668</v>
      </c>
      <c r="L15730" s="38" t="s">
        <v>15</v>
      </c>
      <c r="M15730" s="38" t="s">
        <v>13</v>
      </c>
    </row>
    <row r="15731" spans="1:13" s="39" customFormat="1" ht="12.75" x14ac:dyDescent="0.2">
      <c r="A15731" s="33" t="s">
        <v>6547</v>
      </c>
      <c r="B15731" s="33" t="s">
        <v>585</v>
      </c>
      <c r="C15731" s="34">
        <v>10</v>
      </c>
      <c r="D15731" s="33" t="s">
        <v>93</v>
      </c>
      <c r="E15731" s="33" t="s">
        <v>15142</v>
      </c>
      <c r="F15731" s="35">
        <v>23131500</v>
      </c>
      <c r="G15731" s="33" t="s">
        <v>466</v>
      </c>
      <c r="H15731" s="33">
        <v>4</v>
      </c>
      <c r="I15731" s="33">
        <v>7</v>
      </c>
      <c r="J15731" s="36">
        <v>12</v>
      </c>
      <c r="K15731" s="37">
        <v>1148400</v>
      </c>
      <c r="L15731" s="38" t="s">
        <v>15</v>
      </c>
      <c r="M15731" s="38" t="s">
        <v>13</v>
      </c>
    </row>
    <row r="15732" spans="1:13" s="39" customFormat="1" ht="12.75" x14ac:dyDescent="0.2">
      <c r="A15732" s="33" t="s">
        <v>6547</v>
      </c>
      <c r="B15732" s="33" t="s">
        <v>585</v>
      </c>
      <c r="C15732" s="34">
        <v>10</v>
      </c>
      <c r="D15732" s="33" t="s">
        <v>93</v>
      </c>
      <c r="E15732" s="33" t="s">
        <v>7035</v>
      </c>
      <c r="F15732" s="35">
        <v>26111700</v>
      </c>
      <c r="G15732" s="33" t="s">
        <v>15071</v>
      </c>
      <c r="H15732" s="33">
        <v>6</v>
      </c>
      <c r="I15732" s="33">
        <v>4</v>
      </c>
      <c r="J15732" s="36">
        <v>4</v>
      </c>
      <c r="K15732" s="37">
        <v>3046400</v>
      </c>
      <c r="L15732" s="38" t="s">
        <v>15</v>
      </c>
      <c r="M15732" s="38" t="s">
        <v>13</v>
      </c>
    </row>
    <row r="15733" spans="1:13" s="39" customFormat="1" ht="12.75" x14ac:dyDescent="0.2">
      <c r="A15733" s="33" t="s">
        <v>6547</v>
      </c>
      <c r="B15733" s="33" t="s">
        <v>573</v>
      </c>
      <c r="C15733" s="34">
        <v>10</v>
      </c>
      <c r="D15733" s="33" t="s">
        <v>86</v>
      </c>
      <c r="E15733" s="33" t="s">
        <v>3524</v>
      </c>
      <c r="F15733" s="35">
        <v>52121505</v>
      </c>
      <c r="G15733" s="33" t="s">
        <v>15071</v>
      </c>
      <c r="H15733" s="33">
        <v>4</v>
      </c>
      <c r="I15733" s="33">
        <v>4</v>
      </c>
      <c r="J15733" s="36">
        <v>30</v>
      </c>
      <c r="K15733" s="37">
        <v>419974.8</v>
      </c>
      <c r="L15733" s="38" t="s">
        <v>15</v>
      </c>
      <c r="M15733" s="38" t="s">
        <v>13</v>
      </c>
    </row>
    <row r="15734" spans="1:13" s="39" customFormat="1" ht="12.75" x14ac:dyDescent="0.2">
      <c r="A15734" s="33" t="s">
        <v>6547</v>
      </c>
      <c r="B15734" s="33" t="s">
        <v>573</v>
      </c>
      <c r="C15734" s="34">
        <v>10</v>
      </c>
      <c r="D15734" s="33" t="s">
        <v>86</v>
      </c>
      <c r="E15734" s="33" t="s">
        <v>7036</v>
      </c>
      <c r="F15734" s="35">
        <v>52121509</v>
      </c>
      <c r="G15734" s="33" t="s">
        <v>15071</v>
      </c>
      <c r="H15734" s="33">
        <v>4</v>
      </c>
      <c r="I15734" s="33">
        <v>4</v>
      </c>
      <c r="J15734" s="36">
        <v>10</v>
      </c>
      <c r="K15734" s="37">
        <v>650001.80000000005</v>
      </c>
      <c r="L15734" s="38" t="s">
        <v>15</v>
      </c>
      <c r="M15734" s="38" t="s">
        <v>13</v>
      </c>
    </row>
    <row r="15735" spans="1:13" s="39" customFormat="1" ht="12.75" x14ac:dyDescent="0.2">
      <c r="A15735" s="33" t="s">
        <v>6547</v>
      </c>
      <c r="B15735" s="33" t="s">
        <v>573</v>
      </c>
      <c r="C15735" s="34">
        <v>10</v>
      </c>
      <c r="D15735" s="33" t="s">
        <v>86</v>
      </c>
      <c r="E15735" s="33" t="s">
        <v>7037</v>
      </c>
      <c r="F15735" s="35">
        <v>52121509</v>
      </c>
      <c r="G15735" s="33" t="s">
        <v>15071</v>
      </c>
      <c r="H15735" s="33">
        <v>4</v>
      </c>
      <c r="I15735" s="33">
        <v>4</v>
      </c>
      <c r="J15735" s="36">
        <v>20</v>
      </c>
      <c r="K15735" s="37">
        <v>1199996</v>
      </c>
      <c r="L15735" s="38" t="s">
        <v>15</v>
      </c>
      <c r="M15735" s="38" t="s">
        <v>13</v>
      </c>
    </row>
    <row r="15736" spans="1:13" s="39" customFormat="1" ht="12.75" x14ac:dyDescent="0.2">
      <c r="A15736" s="33" t="s">
        <v>6547</v>
      </c>
      <c r="B15736" s="33" t="s">
        <v>573</v>
      </c>
      <c r="C15736" s="34">
        <v>10</v>
      </c>
      <c r="D15736" s="33" t="s">
        <v>86</v>
      </c>
      <c r="E15736" s="33" t="s">
        <v>7038</v>
      </c>
      <c r="F15736" s="35">
        <v>52121501</v>
      </c>
      <c r="G15736" s="33" t="s">
        <v>15071</v>
      </c>
      <c r="H15736" s="33">
        <v>4</v>
      </c>
      <c r="I15736" s="33">
        <v>4</v>
      </c>
      <c r="J15736" s="36">
        <v>10</v>
      </c>
      <c r="K15736" s="37">
        <v>549994.19999999995</v>
      </c>
      <c r="L15736" s="38" t="s">
        <v>15</v>
      </c>
      <c r="M15736" s="38" t="s">
        <v>13</v>
      </c>
    </row>
    <row r="15737" spans="1:13" s="39" customFormat="1" ht="12.75" x14ac:dyDescent="0.2">
      <c r="A15737" s="33" t="s">
        <v>6547</v>
      </c>
      <c r="B15737" s="33" t="s">
        <v>573</v>
      </c>
      <c r="C15737" s="34">
        <v>10</v>
      </c>
      <c r="D15737" s="33" t="s">
        <v>86</v>
      </c>
      <c r="E15737" s="33" t="s">
        <v>7039</v>
      </c>
      <c r="F15737" s="35">
        <v>52121501</v>
      </c>
      <c r="G15737" s="33" t="s">
        <v>15071</v>
      </c>
      <c r="H15737" s="33">
        <v>4</v>
      </c>
      <c r="I15737" s="33">
        <v>4</v>
      </c>
      <c r="J15737" s="36">
        <v>20</v>
      </c>
      <c r="K15737" s="37">
        <v>999980.8</v>
      </c>
      <c r="L15737" s="38" t="s">
        <v>15</v>
      </c>
      <c r="M15737" s="38" t="s">
        <v>13</v>
      </c>
    </row>
    <row r="15738" spans="1:13" s="39" customFormat="1" ht="12.75" x14ac:dyDescent="0.2">
      <c r="A15738" s="33" t="s">
        <v>6547</v>
      </c>
      <c r="B15738" s="33" t="s">
        <v>573</v>
      </c>
      <c r="C15738" s="34">
        <v>10</v>
      </c>
      <c r="D15738" s="33" t="s">
        <v>86</v>
      </c>
      <c r="E15738" s="33" t="s">
        <v>7040</v>
      </c>
      <c r="F15738" s="35">
        <v>24121502</v>
      </c>
      <c r="G15738" s="33" t="s">
        <v>15071</v>
      </c>
      <c r="H15738" s="33">
        <v>8</v>
      </c>
      <c r="I15738" s="33">
        <v>8</v>
      </c>
      <c r="J15738" s="36">
        <v>5000</v>
      </c>
      <c r="K15738" s="37">
        <v>3242750</v>
      </c>
      <c r="L15738" s="38" t="s">
        <v>15</v>
      </c>
      <c r="M15738" s="38" t="s">
        <v>13</v>
      </c>
    </row>
    <row r="15739" spans="1:13" s="39" customFormat="1" ht="12.75" x14ac:dyDescent="0.2">
      <c r="A15739" s="33" t="s">
        <v>6547</v>
      </c>
      <c r="B15739" s="33" t="s">
        <v>575</v>
      </c>
      <c r="C15739" s="34">
        <v>10</v>
      </c>
      <c r="D15739" s="33" t="s">
        <v>87</v>
      </c>
      <c r="E15739" s="33" t="s">
        <v>4919</v>
      </c>
      <c r="F15739" s="35">
        <v>10171701</v>
      </c>
      <c r="G15739" s="33" t="s">
        <v>466</v>
      </c>
      <c r="H15739" s="33">
        <v>4</v>
      </c>
      <c r="I15739" s="33">
        <v>7</v>
      </c>
      <c r="J15739" s="36">
        <v>5</v>
      </c>
      <c r="K15739" s="37">
        <v>350000</v>
      </c>
      <c r="L15739" s="38" t="s">
        <v>15</v>
      </c>
      <c r="M15739" s="38" t="s">
        <v>13</v>
      </c>
    </row>
    <row r="15740" spans="1:13" s="39" customFormat="1" ht="12.75" x14ac:dyDescent="0.2">
      <c r="A15740" s="33" t="s">
        <v>6547</v>
      </c>
      <c r="B15740" s="33" t="s">
        <v>575</v>
      </c>
      <c r="C15740" s="34">
        <v>10</v>
      </c>
      <c r="D15740" s="33" t="s">
        <v>87</v>
      </c>
      <c r="E15740" s="33" t="s">
        <v>3529</v>
      </c>
      <c r="F15740" s="35">
        <v>10171701</v>
      </c>
      <c r="G15740" s="33" t="s">
        <v>466</v>
      </c>
      <c r="H15740" s="33">
        <v>4</v>
      </c>
      <c r="I15740" s="33">
        <v>7</v>
      </c>
      <c r="J15740" s="36">
        <v>20</v>
      </c>
      <c r="K15740" s="37">
        <v>500000</v>
      </c>
      <c r="L15740" s="38" t="s">
        <v>15</v>
      </c>
      <c r="M15740" s="38" t="s">
        <v>13</v>
      </c>
    </row>
    <row r="15741" spans="1:13" s="39" customFormat="1" ht="12.75" x14ac:dyDescent="0.2">
      <c r="A15741" s="33" t="s">
        <v>6547</v>
      </c>
      <c r="B15741" s="33" t="s">
        <v>576</v>
      </c>
      <c r="C15741" s="34">
        <v>10</v>
      </c>
      <c r="D15741" s="33" t="s">
        <v>88</v>
      </c>
      <c r="E15741" s="33" t="s">
        <v>7041</v>
      </c>
      <c r="F15741" s="35">
        <v>25172503</v>
      </c>
      <c r="G15741" s="33" t="s">
        <v>15071</v>
      </c>
      <c r="H15741" s="33">
        <v>6</v>
      </c>
      <c r="I15741" s="33">
        <v>2</v>
      </c>
      <c r="J15741" s="36">
        <v>2</v>
      </c>
      <c r="K15741" s="37">
        <v>6000000</v>
      </c>
      <c r="L15741" s="38" t="s">
        <v>15</v>
      </c>
      <c r="M15741" s="38" t="s">
        <v>13</v>
      </c>
    </row>
    <row r="15742" spans="1:13" s="39" customFormat="1" ht="12.75" x14ac:dyDescent="0.2">
      <c r="A15742" s="33" t="s">
        <v>6547</v>
      </c>
      <c r="B15742" s="33" t="s">
        <v>576</v>
      </c>
      <c r="C15742" s="34">
        <v>10</v>
      </c>
      <c r="D15742" s="33" t="s">
        <v>88</v>
      </c>
      <c r="E15742" s="33" t="s">
        <v>7042</v>
      </c>
      <c r="F15742" s="35">
        <v>25172504</v>
      </c>
      <c r="G15742" s="33" t="s">
        <v>15071</v>
      </c>
      <c r="H15742" s="33">
        <v>4</v>
      </c>
      <c r="I15742" s="33">
        <v>4</v>
      </c>
      <c r="J15742" s="36">
        <v>4</v>
      </c>
      <c r="K15742" s="37">
        <v>799680</v>
      </c>
      <c r="L15742" s="38" t="s">
        <v>15</v>
      </c>
      <c r="M15742" s="38" t="s">
        <v>13</v>
      </c>
    </row>
    <row r="15743" spans="1:13" s="39" customFormat="1" ht="12.75" x14ac:dyDescent="0.2">
      <c r="A15743" s="33" t="s">
        <v>6547</v>
      </c>
      <c r="B15743" s="33" t="s">
        <v>576</v>
      </c>
      <c r="C15743" s="34">
        <v>10</v>
      </c>
      <c r="D15743" s="33" t="s">
        <v>88</v>
      </c>
      <c r="E15743" s="33" t="s">
        <v>7043</v>
      </c>
      <c r="F15743" s="35">
        <v>25172512</v>
      </c>
      <c r="G15743" s="33" t="s">
        <v>15071</v>
      </c>
      <c r="H15743" s="33">
        <v>3</v>
      </c>
      <c r="I15743" s="33">
        <v>3</v>
      </c>
      <c r="J15743" s="36">
        <v>3</v>
      </c>
      <c r="K15743" s="37">
        <v>599760</v>
      </c>
      <c r="L15743" s="38" t="s">
        <v>15</v>
      </c>
      <c r="M15743" s="38" t="s">
        <v>13</v>
      </c>
    </row>
    <row r="15744" spans="1:13" s="39" customFormat="1" ht="12.75" x14ac:dyDescent="0.2">
      <c r="A15744" s="33" t="s">
        <v>6547</v>
      </c>
      <c r="B15744" s="33" t="s">
        <v>576</v>
      </c>
      <c r="C15744" s="34">
        <v>10</v>
      </c>
      <c r="D15744" s="33" t="s">
        <v>88</v>
      </c>
      <c r="E15744" s="33" t="s">
        <v>7044</v>
      </c>
      <c r="F15744" s="35">
        <v>25172503</v>
      </c>
      <c r="G15744" s="33" t="s">
        <v>15071</v>
      </c>
      <c r="H15744" s="33">
        <v>6</v>
      </c>
      <c r="I15744" s="33">
        <v>2</v>
      </c>
      <c r="J15744" s="36">
        <v>2</v>
      </c>
      <c r="K15744" s="37">
        <v>780000</v>
      </c>
      <c r="L15744" s="38" t="s">
        <v>15</v>
      </c>
      <c r="M15744" s="38" t="s">
        <v>13</v>
      </c>
    </row>
    <row r="15745" spans="1:13" s="39" customFormat="1" ht="12.75" x14ac:dyDescent="0.2">
      <c r="A15745" s="33" t="s">
        <v>6547</v>
      </c>
      <c r="B15745" s="33" t="s">
        <v>577</v>
      </c>
      <c r="C15745" s="34">
        <v>10</v>
      </c>
      <c r="D15745" s="33" t="s">
        <v>16</v>
      </c>
      <c r="E15745" s="33" t="s">
        <v>7045</v>
      </c>
      <c r="F15745" s="35">
        <v>0</v>
      </c>
      <c r="G15745" s="33" t="s">
        <v>15071</v>
      </c>
      <c r="H15745" s="33">
        <v>1</v>
      </c>
      <c r="I15745" s="33">
        <v>6</v>
      </c>
      <c r="J15745" s="36">
        <v>1</v>
      </c>
      <c r="K15745" s="37">
        <v>189732</v>
      </c>
      <c r="L15745" s="38" t="s">
        <v>12</v>
      </c>
      <c r="M15745" s="38" t="s">
        <v>13</v>
      </c>
    </row>
    <row r="15746" spans="1:13" s="39" customFormat="1" ht="12.75" x14ac:dyDescent="0.2">
      <c r="A15746" s="33" t="s">
        <v>6547</v>
      </c>
      <c r="B15746" s="33" t="s">
        <v>577</v>
      </c>
      <c r="C15746" s="34">
        <v>10</v>
      </c>
      <c r="D15746" s="33" t="s">
        <v>16</v>
      </c>
      <c r="E15746" s="33" t="s">
        <v>7046</v>
      </c>
      <c r="F15746" s="35">
        <v>40173800</v>
      </c>
      <c r="G15746" s="33" t="s">
        <v>466</v>
      </c>
      <c r="H15746" s="33">
        <v>4</v>
      </c>
      <c r="I15746" s="33">
        <v>7</v>
      </c>
      <c r="J15746" s="36">
        <v>3</v>
      </c>
      <c r="K15746" s="37">
        <v>6420.39</v>
      </c>
      <c r="L15746" s="38" t="s">
        <v>15</v>
      </c>
      <c r="M15746" s="38" t="s">
        <v>13</v>
      </c>
    </row>
    <row r="15747" spans="1:13" s="39" customFormat="1" ht="12.75" x14ac:dyDescent="0.2">
      <c r="A15747" s="33" t="s">
        <v>6547</v>
      </c>
      <c r="B15747" s="33" t="s">
        <v>577</v>
      </c>
      <c r="C15747" s="34">
        <v>10</v>
      </c>
      <c r="D15747" s="33" t="s">
        <v>16</v>
      </c>
      <c r="E15747" s="33" t="s">
        <v>7047</v>
      </c>
      <c r="F15747" s="35">
        <v>40173800</v>
      </c>
      <c r="G15747" s="33" t="s">
        <v>466</v>
      </c>
      <c r="H15747" s="33">
        <v>4</v>
      </c>
      <c r="I15747" s="33">
        <v>7</v>
      </c>
      <c r="J15747" s="36">
        <v>3</v>
      </c>
      <c r="K15747" s="37">
        <v>3202.8900000000003</v>
      </c>
      <c r="L15747" s="38" t="s">
        <v>15</v>
      </c>
      <c r="M15747" s="38" t="s">
        <v>13</v>
      </c>
    </row>
    <row r="15748" spans="1:13" s="39" customFormat="1" ht="12.75" x14ac:dyDescent="0.2">
      <c r="A15748" s="33" t="s">
        <v>6547</v>
      </c>
      <c r="B15748" s="33" t="s">
        <v>577</v>
      </c>
      <c r="C15748" s="34">
        <v>10</v>
      </c>
      <c r="D15748" s="33" t="s">
        <v>16</v>
      </c>
      <c r="E15748" s="33" t="s">
        <v>1912</v>
      </c>
      <c r="F15748" s="35">
        <v>39101900</v>
      </c>
      <c r="G15748" s="33" t="s">
        <v>466</v>
      </c>
      <c r="H15748" s="33">
        <v>5</v>
      </c>
      <c r="I15748" s="33">
        <v>6</v>
      </c>
      <c r="J15748" s="36">
        <v>10</v>
      </c>
      <c r="K15748" s="37">
        <v>297500</v>
      </c>
      <c r="L15748" s="38" t="s">
        <v>15</v>
      </c>
      <c r="M15748" s="38" t="s">
        <v>13</v>
      </c>
    </row>
    <row r="15749" spans="1:13" s="39" customFormat="1" ht="12.75" x14ac:dyDescent="0.2">
      <c r="A15749" s="33" t="s">
        <v>6547</v>
      </c>
      <c r="B15749" s="33" t="s">
        <v>577</v>
      </c>
      <c r="C15749" s="34">
        <v>10</v>
      </c>
      <c r="D15749" s="33" t="s">
        <v>16</v>
      </c>
      <c r="E15749" s="33" t="s">
        <v>7048</v>
      </c>
      <c r="F15749" s="35">
        <v>39101900</v>
      </c>
      <c r="G15749" s="33" t="s">
        <v>466</v>
      </c>
      <c r="H15749" s="33">
        <v>5</v>
      </c>
      <c r="I15749" s="33">
        <v>6</v>
      </c>
      <c r="J15749" s="36">
        <v>10</v>
      </c>
      <c r="K15749" s="37">
        <v>297500</v>
      </c>
      <c r="L15749" s="38" t="s">
        <v>15</v>
      </c>
      <c r="M15749" s="38" t="s">
        <v>13</v>
      </c>
    </row>
    <row r="15750" spans="1:13" s="39" customFormat="1" ht="12.75" x14ac:dyDescent="0.2">
      <c r="A15750" s="33" t="s">
        <v>6547</v>
      </c>
      <c r="B15750" s="33" t="s">
        <v>577</v>
      </c>
      <c r="C15750" s="34">
        <v>10</v>
      </c>
      <c r="D15750" s="33" t="s">
        <v>16</v>
      </c>
      <c r="E15750" s="33" t="s">
        <v>7049</v>
      </c>
      <c r="F15750" s="35">
        <v>39101900</v>
      </c>
      <c r="G15750" s="33" t="s">
        <v>466</v>
      </c>
      <c r="H15750" s="33">
        <v>5</v>
      </c>
      <c r="I15750" s="33">
        <v>6</v>
      </c>
      <c r="J15750" s="36">
        <v>10</v>
      </c>
      <c r="K15750" s="37">
        <v>595000</v>
      </c>
      <c r="L15750" s="38" t="s">
        <v>15</v>
      </c>
      <c r="M15750" s="38" t="s">
        <v>13</v>
      </c>
    </row>
    <row r="15751" spans="1:13" s="39" customFormat="1" ht="12.75" x14ac:dyDescent="0.2">
      <c r="A15751" s="33" t="s">
        <v>6547</v>
      </c>
      <c r="B15751" s="33" t="s">
        <v>577</v>
      </c>
      <c r="C15751" s="34">
        <v>10</v>
      </c>
      <c r="D15751" s="33" t="s">
        <v>16</v>
      </c>
      <c r="E15751" s="33" t="s">
        <v>7050</v>
      </c>
      <c r="F15751" s="35">
        <v>23231302</v>
      </c>
      <c r="G15751" s="33" t="s">
        <v>15071</v>
      </c>
      <c r="H15751" s="33">
        <v>5</v>
      </c>
      <c r="I15751" s="33">
        <v>6</v>
      </c>
      <c r="J15751" s="36">
        <v>3</v>
      </c>
      <c r="K15751" s="37">
        <v>438735.39</v>
      </c>
      <c r="L15751" s="38" t="s">
        <v>15</v>
      </c>
      <c r="M15751" s="38" t="s">
        <v>13</v>
      </c>
    </row>
    <row r="15752" spans="1:13" s="39" customFormat="1" ht="12.75" x14ac:dyDescent="0.2">
      <c r="A15752" s="33" t="s">
        <v>6547</v>
      </c>
      <c r="B15752" s="33" t="s">
        <v>577</v>
      </c>
      <c r="C15752" s="34">
        <v>10</v>
      </c>
      <c r="D15752" s="33" t="s">
        <v>16</v>
      </c>
      <c r="E15752" s="33" t="s">
        <v>7051</v>
      </c>
      <c r="F15752" s="35">
        <v>39121600</v>
      </c>
      <c r="G15752" s="33" t="s">
        <v>466</v>
      </c>
      <c r="H15752" s="33">
        <v>5</v>
      </c>
      <c r="I15752" s="33">
        <v>6</v>
      </c>
      <c r="J15752" s="36">
        <v>5</v>
      </c>
      <c r="K15752" s="37">
        <v>297500</v>
      </c>
      <c r="L15752" s="38" t="s">
        <v>15</v>
      </c>
      <c r="M15752" s="38" t="s">
        <v>13</v>
      </c>
    </row>
    <row r="15753" spans="1:13" s="39" customFormat="1" ht="12.75" x14ac:dyDescent="0.2">
      <c r="A15753" s="33" t="s">
        <v>6547</v>
      </c>
      <c r="B15753" s="33" t="s">
        <v>577</v>
      </c>
      <c r="C15753" s="34">
        <v>10</v>
      </c>
      <c r="D15753" s="33" t="s">
        <v>16</v>
      </c>
      <c r="E15753" s="33" t="s">
        <v>7052</v>
      </c>
      <c r="F15753" s="35">
        <v>39121600</v>
      </c>
      <c r="G15753" s="33" t="s">
        <v>466</v>
      </c>
      <c r="H15753" s="33">
        <v>5</v>
      </c>
      <c r="I15753" s="33">
        <v>6</v>
      </c>
      <c r="J15753" s="36">
        <v>50</v>
      </c>
      <c r="K15753" s="37">
        <v>297500</v>
      </c>
      <c r="L15753" s="38" t="s">
        <v>15</v>
      </c>
      <c r="M15753" s="38" t="s">
        <v>13</v>
      </c>
    </row>
    <row r="15754" spans="1:13" s="39" customFormat="1" ht="12.75" x14ac:dyDescent="0.2">
      <c r="A15754" s="33" t="s">
        <v>6547</v>
      </c>
      <c r="B15754" s="33" t="s">
        <v>577</v>
      </c>
      <c r="C15754" s="34">
        <v>10</v>
      </c>
      <c r="D15754" s="33" t="s">
        <v>16</v>
      </c>
      <c r="E15754" s="33" t="s">
        <v>7053</v>
      </c>
      <c r="F15754" s="35">
        <v>39121600</v>
      </c>
      <c r="G15754" s="33" t="s">
        <v>466</v>
      </c>
      <c r="H15754" s="33">
        <v>5</v>
      </c>
      <c r="I15754" s="33">
        <v>6</v>
      </c>
      <c r="J15754" s="36">
        <v>50</v>
      </c>
      <c r="K15754" s="37">
        <v>297500</v>
      </c>
      <c r="L15754" s="38" t="s">
        <v>15</v>
      </c>
      <c r="M15754" s="38" t="s">
        <v>13</v>
      </c>
    </row>
    <row r="15755" spans="1:13" s="39" customFormat="1" ht="12.75" x14ac:dyDescent="0.2">
      <c r="A15755" s="33" t="s">
        <v>6547</v>
      </c>
      <c r="B15755" s="33" t="s">
        <v>577</v>
      </c>
      <c r="C15755" s="34">
        <v>10</v>
      </c>
      <c r="D15755" s="33" t="s">
        <v>16</v>
      </c>
      <c r="E15755" s="33" t="s">
        <v>7054</v>
      </c>
      <c r="F15755" s="35">
        <v>39121600</v>
      </c>
      <c r="G15755" s="33" t="s">
        <v>466</v>
      </c>
      <c r="H15755" s="33">
        <v>5</v>
      </c>
      <c r="I15755" s="33">
        <v>6</v>
      </c>
      <c r="J15755" s="36">
        <v>40</v>
      </c>
      <c r="K15755" s="37">
        <v>952000</v>
      </c>
      <c r="L15755" s="38" t="s">
        <v>15</v>
      </c>
      <c r="M15755" s="38" t="s">
        <v>13</v>
      </c>
    </row>
    <row r="15756" spans="1:13" s="39" customFormat="1" ht="12.75" x14ac:dyDescent="0.2">
      <c r="A15756" s="33" t="s">
        <v>6547</v>
      </c>
      <c r="B15756" s="33" t="s">
        <v>577</v>
      </c>
      <c r="C15756" s="34">
        <v>10</v>
      </c>
      <c r="D15756" s="33" t="s">
        <v>16</v>
      </c>
      <c r="E15756" s="33" t="s">
        <v>11431</v>
      </c>
      <c r="F15756" s="35">
        <v>40173800</v>
      </c>
      <c r="G15756" s="33" t="s">
        <v>466</v>
      </c>
      <c r="H15756" s="33">
        <v>4</v>
      </c>
      <c r="I15756" s="33">
        <v>7</v>
      </c>
      <c r="J15756" s="36">
        <v>1</v>
      </c>
      <c r="K15756" s="37">
        <v>39677.629999999997</v>
      </c>
      <c r="L15756" s="38" t="s">
        <v>15</v>
      </c>
      <c r="M15756" s="38" t="s">
        <v>13</v>
      </c>
    </row>
    <row r="15757" spans="1:13" s="39" customFormat="1" ht="12.75" x14ac:dyDescent="0.2">
      <c r="A15757" s="33" t="s">
        <v>6547</v>
      </c>
      <c r="B15757" s="33" t="s">
        <v>577</v>
      </c>
      <c r="C15757" s="34">
        <v>10</v>
      </c>
      <c r="D15757" s="33" t="s">
        <v>16</v>
      </c>
      <c r="E15757" s="33" t="s">
        <v>11432</v>
      </c>
      <c r="F15757" s="35">
        <v>40173800</v>
      </c>
      <c r="G15757" s="33" t="s">
        <v>466</v>
      </c>
      <c r="H15757" s="33">
        <v>4</v>
      </c>
      <c r="I15757" s="33">
        <v>7</v>
      </c>
      <c r="J15757" s="36">
        <v>1</v>
      </c>
      <c r="K15757" s="37">
        <v>39677.629999999997</v>
      </c>
      <c r="L15757" s="38" t="s">
        <v>15</v>
      </c>
      <c r="M15757" s="38" t="s">
        <v>13</v>
      </c>
    </row>
    <row r="15758" spans="1:13" s="39" customFormat="1" ht="12.75" x14ac:dyDescent="0.2">
      <c r="A15758" s="33" t="s">
        <v>6547</v>
      </c>
      <c r="B15758" s="33" t="s">
        <v>577</v>
      </c>
      <c r="C15758" s="34">
        <v>10</v>
      </c>
      <c r="D15758" s="33" t="s">
        <v>16</v>
      </c>
      <c r="E15758" s="33" t="s">
        <v>11433</v>
      </c>
      <c r="F15758" s="35">
        <v>40173800</v>
      </c>
      <c r="G15758" s="33" t="s">
        <v>466</v>
      </c>
      <c r="H15758" s="33">
        <v>4</v>
      </c>
      <c r="I15758" s="33">
        <v>7</v>
      </c>
      <c r="J15758" s="36">
        <v>1</v>
      </c>
      <c r="K15758" s="37">
        <v>38068.879999999997</v>
      </c>
      <c r="L15758" s="38" t="s">
        <v>15</v>
      </c>
      <c r="M15758" s="38" t="s">
        <v>13</v>
      </c>
    </row>
    <row r="15759" spans="1:13" s="39" customFormat="1" ht="12.75" x14ac:dyDescent="0.2">
      <c r="A15759" s="33" t="s">
        <v>6547</v>
      </c>
      <c r="B15759" s="33" t="s">
        <v>577</v>
      </c>
      <c r="C15759" s="34">
        <v>10</v>
      </c>
      <c r="D15759" s="33" t="s">
        <v>16</v>
      </c>
      <c r="E15759" s="33" t="s">
        <v>11434</v>
      </c>
      <c r="F15759" s="35">
        <v>40173800</v>
      </c>
      <c r="G15759" s="33" t="s">
        <v>466</v>
      </c>
      <c r="H15759" s="33">
        <v>4</v>
      </c>
      <c r="I15759" s="33">
        <v>7</v>
      </c>
      <c r="J15759" s="36">
        <v>1</v>
      </c>
      <c r="K15759" s="37">
        <v>37532.629999999997</v>
      </c>
      <c r="L15759" s="38" t="s">
        <v>15</v>
      </c>
      <c r="M15759" s="38" t="s">
        <v>13</v>
      </c>
    </row>
    <row r="15760" spans="1:13" s="39" customFormat="1" ht="12.75" x14ac:dyDescent="0.2">
      <c r="A15760" s="33" t="s">
        <v>6547</v>
      </c>
      <c r="B15760" s="33" t="s">
        <v>577</v>
      </c>
      <c r="C15760" s="34">
        <v>10</v>
      </c>
      <c r="D15760" s="33" t="s">
        <v>16</v>
      </c>
      <c r="E15760" s="33" t="s">
        <v>11435</v>
      </c>
      <c r="F15760" s="35">
        <v>40173800</v>
      </c>
      <c r="G15760" s="33" t="s">
        <v>466</v>
      </c>
      <c r="H15760" s="33">
        <v>4</v>
      </c>
      <c r="I15760" s="33">
        <v>7</v>
      </c>
      <c r="J15760" s="36">
        <v>1</v>
      </c>
      <c r="K15760" s="37">
        <v>37533.54</v>
      </c>
      <c r="L15760" s="38" t="s">
        <v>15</v>
      </c>
      <c r="M15760" s="38" t="s">
        <v>13</v>
      </c>
    </row>
    <row r="15761" spans="1:13" s="39" customFormat="1" ht="12.75" x14ac:dyDescent="0.2">
      <c r="A15761" s="33" t="s">
        <v>6547</v>
      </c>
      <c r="B15761" s="33" t="s">
        <v>577</v>
      </c>
      <c r="C15761" s="34">
        <v>10</v>
      </c>
      <c r="D15761" s="33" t="s">
        <v>16</v>
      </c>
      <c r="E15761" s="33" t="s">
        <v>3856</v>
      </c>
      <c r="F15761" s="35">
        <v>31211900</v>
      </c>
      <c r="G15761" s="33" t="s">
        <v>466</v>
      </c>
      <c r="H15761" s="33">
        <v>4</v>
      </c>
      <c r="I15761" s="33">
        <v>7</v>
      </c>
      <c r="J15761" s="36">
        <v>5</v>
      </c>
      <c r="K15761" s="37">
        <v>24350.65</v>
      </c>
      <c r="L15761" s="38" t="s">
        <v>15</v>
      </c>
      <c r="M15761" s="38" t="s">
        <v>13</v>
      </c>
    </row>
    <row r="15762" spans="1:13" s="39" customFormat="1" ht="12.75" x14ac:dyDescent="0.2">
      <c r="A15762" s="33" t="s">
        <v>6547</v>
      </c>
      <c r="B15762" s="33" t="s">
        <v>577</v>
      </c>
      <c r="C15762" s="34">
        <v>10</v>
      </c>
      <c r="D15762" s="33" t="s">
        <v>16</v>
      </c>
      <c r="E15762" s="33" t="s">
        <v>7055</v>
      </c>
      <c r="F15762" s="35">
        <v>31211900</v>
      </c>
      <c r="G15762" s="33" t="s">
        <v>466</v>
      </c>
      <c r="H15762" s="33">
        <v>4</v>
      </c>
      <c r="I15762" s="33">
        <v>7</v>
      </c>
      <c r="J15762" s="36">
        <v>5</v>
      </c>
      <c r="K15762" s="37">
        <v>24350.65</v>
      </c>
      <c r="L15762" s="38" t="s">
        <v>15</v>
      </c>
      <c r="M15762" s="38" t="s">
        <v>13</v>
      </c>
    </row>
    <row r="15763" spans="1:13" s="39" customFormat="1" ht="12.75" x14ac:dyDescent="0.2">
      <c r="A15763" s="33" t="s">
        <v>6547</v>
      </c>
      <c r="B15763" s="33" t="s">
        <v>577</v>
      </c>
      <c r="C15763" s="34">
        <v>10</v>
      </c>
      <c r="D15763" s="33" t="s">
        <v>16</v>
      </c>
      <c r="E15763" s="33" t="s">
        <v>3625</v>
      </c>
      <c r="F15763" s="35">
        <v>31211900</v>
      </c>
      <c r="G15763" s="33" t="s">
        <v>466</v>
      </c>
      <c r="H15763" s="33">
        <v>4</v>
      </c>
      <c r="I15763" s="33">
        <v>7</v>
      </c>
      <c r="J15763" s="36">
        <v>5</v>
      </c>
      <c r="K15763" s="37">
        <v>24350.65</v>
      </c>
      <c r="L15763" s="38" t="s">
        <v>15</v>
      </c>
      <c r="M15763" s="38" t="s">
        <v>13</v>
      </c>
    </row>
    <row r="15764" spans="1:13" s="39" customFormat="1" ht="12.75" x14ac:dyDescent="0.2">
      <c r="A15764" s="33" t="s">
        <v>6547</v>
      </c>
      <c r="B15764" s="33" t="s">
        <v>577</v>
      </c>
      <c r="C15764" s="34">
        <v>10</v>
      </c>
      <c r="D15764" s="33" t="s">
        <v>16</v>
      </c>
      <c r="E15764" s="33" t="s">
        <v>7056</v>
      </c>
      <c r="F15764" s="35">
        <v>31211900</v>
      </c>
      <c r="G15764" s="33" t="s">
        <v>466</v>
      </c>
      <c r="H15764" s="33">
        <v>4</v>
      </c>
      <c r="I15764" s="33">
        <v>7</v>
      </c>
      <c r="J15764" s="36">
        <v>5</v>
      </c>
      <c r="K15764" s="37">
        <v>24350.65</v>
      </c>
      <c r="L15764" s="38" t="s">
        <v>15</v>
      </c>
      <c r="M15764" s="38" t="s">
        <v>13</v>
      </c>
    </row>
    <row r="15765" spans="1:13" s="39" customFormat="1" ht="12.75" x14ac:dyDescent="0.2">
      <c r="A15765" s="33" t="s">
        <v>6547</v>
      </c>
      <c r="B15765" s="33" t="s">
        <v>577</v>
      </c>
      <c r="C15765" s="34">
        <v>10</v>
      </c>
      <c r="D15765" s="33" t="s">
        <v>16</v>
      </c>
      <c r="E15765" s="33" t="s">
        <v>7057</v>
      </c>
      <c r="F15765" s="35">
        <v>39121700</v>
      </c>
      <c r="G15765" s="33" t="s">
        <v>466</v>
      </c>
      <c r="H15765" s="33">
        <v>5</v>
      </c>
      <c r="I15765" s="33">
        <v>6</v>
      </c>
      <c r="J15765" s="36">
        <v>100</v>
      </c>
      <c r="K15765" s="37">
        <v>416500</v>
      </c>
      <c r="L15765" s="38" t="s">
        <v>2369</v>
      </c>
      <c r="M15765" s="38" t="s">
        <v>13</v>
      </c>
    </row>
    <row r="15766" spans="1:13" s="39" customFormat="1" ht="12.75" x14ac:dyDescent="0.2">
      <c r="A15766" s="33" t="s">
        <v>6547</v>
      </c>
      <c r="B15766" s="33" t="s">
        <v>577</v>
      </c>
      <c r="C15766" s="34">
        <v>10</v>
      </c>
      <c r="D15766" s="33" t="s">
        <v>16</v>
      </c>
      <c r="E15766" s="33" t="s">
        <v>7058</v>
      </c>
      <c r="F15766" s="35">
        <v>39121400</v>
      </c>
      <c r="G15766" s="33" t="s">
        <v>466</v>
      </c>
      <c r="H15766" s="33">
        <v>5</v>
      </c>
      <c r="I15766" s="33">
        <v>6</v>
      </c>
      <c r="J15766" s="36">
        <v>200</v>
      </c>
      <c r="K15766" s="37">
        <v>2142000</v>
      </c>
      <c r="L15766" s="38" t="s">
        <v>15</v>
      </c>
      <c r="M15766" s="38" t="s">
        <v>13</v>
      </c>
    </row>
    <row r="15767" spans="1:13" s="39" customFormat="1" ht="12.75" x14ac:dyDescent="0.2">
      <c r="A15767" s="33" t="s">
        <v>6547</v>
      </c>
      <c r="B15767" s="33" t="s">
        <v>577</v>
      </c>
      <c r="C15767" s="34">
        <v>10</v>
      </c>
      <c r="D15767" s="33" t="s">
        <v>16</v>
      </c>
      <c r="E15767" s="33" t="s">
        <v>1007</v>
      </c>
      <c r="F15767" s="35">
        <v>39121400</v>
      </c>
      <c r="G15767" s="33" t="s">
        <v>466</v>
      </c>
      <c r="H15767" s="33">
        <v>5</v>
      </c>
      <c r="I15767" s="33">
        <v>6</v>
      </c>
      <c r="J15767" s="36">
        <v>100</v>
      </c>
      <c r="K15767" s="37">
        <v>107100</v>
      </c>
      <c r="L15767" s="38" t="s">
        <v>15</v>
      </c>
      <c r="M15767" s="38" t="s">
        <v>13</v>
      </c>
    </row>
    <row r="15768" spans="1:13" s="39" customFormat="1" ht="12.75" x14ac:dyDescent="0.2">
      <c r="A15768" s="33" t="s">
        <v>6547</v>
      </c>
      <c r="B15768" s="33" t="s">
        <v>577</v>
      </c>
      <c r="C15768" s="34">
        <v>10</v>
      </c>
      <c r="D15768" s="33" t="s">
        <v>16</v>
      </c>
      <c r="E15768" s="33" t="s">
        <v>7059</v>
      </c>
      <c r="F15768" s="35">
        <v>39121400</v>
      </c>
      <c r="G15768" s="33" t="s">
        <v>466</v>
      </c>
      <c r="H15768" s="33">
        <v>5</v>
      </c>
      <c r="I15768" s="33">
        <v>6</v>
      </c>
      <c r="J15768" s="36">
        <v>200</v>
      </c>
      <c r="K15768" s="37">
        <v>833000</v>
      </c>
      <c r="L15768" s="38" t="s">
        <v>15</v>
      </c>
      <c r="M15768" s="38" t="s">
        <v>13</v>
      </c>
    </row>
    <row r="15769" spans="1:13" s="39" customFormat="1" ht="12.75" x14ac:dyDescent="0.2">
      <c r="A15769" s="33" t="s">
        <v>6547</v>
      </c>
      <c r="B15769" s="33" t="s">
        <v>577</v>
      </c>
      <c r="C15769" s="34">
        <v>10</v>
      </c>
      <c r="D15769" s="33" t="s">
        <v>16</v>
      </c>
      <c r="E15769" s="33" t="s">
        <v>7060</v>
      </c>
      <c r="F15769" s="35">
        <v>39121400</v>
      </c>
      <c r="G15769" s="33" t="s">
        <v>466</v>
      </c>
      <c r="H15769" s="33">
        <v>5</v>
      </c>
      <c r="I15769" s="33">
        <v>6</v>
      </c>
      <c r="J15769" s="36">
        <v>100</v>
      </c>
      <c r="K15769" s="37">
        <v>357000</v>
      </c>
      <c r="L15769" s="38" t="s">
        <v>15</v>
      </c>
      <c r="M15769" s="38" t="s">
        <v>13</v>
      </c>
    </row>
    <row r="15770" spans="1:13" s="39" customFormat="1" ht="12.75" x14ac:dyDescent="0.2">
      <c r="A15770" s="33" t="s">
        <v>6547</v>
      </c>
      <c r="B15770" s="33" t="s">
        <v>577</v>
      </c>
      <c r="C15770" s="34">
        <v>10</v>
      </c>
      <c r="D15770" s="33" t="s">
        <v>16</v>
      </c>
      <c r="E15770" s="33" t="s">
        <v>7061</v>
      </c>
      <c r="F15770" s="35">
        <v>39121400</v>
      </c>
      <c r="G15770" s="33" t="s">
        <v>466</v>
      </c>
      <c r="H15770" s="33">
        <v>5</v>
      </c>
      <c r="I15770" s="33">
        <v>6</v>
      </c>
      <c r="J15770" s="36">
        <v>200</v>
      </c>
      <c r="K15770" s="37">
        <v>285600</v>
      </c>
      <c r="L15770" s="38" t="s">
        <v>15</v>
      </c>
      <c r="M15770" s="38" t="s">
        <v>13</v>
      </c>
    </row>
    <row r="15771" spans="1:13" s="39" customFormat="1" ht="12.75" x14ac:dyDescent="0.2">
      <c r="A15771" s="33" t="s">
        <v>6547</v>
      </c>
      <c r="B15771" s="33" t="s">
        <v>577</v>
      </c>
      <c r="C15771" s="34">
        <v>10</v>
      </c>
      <c r="D15771" s="33" t="s">
        <v>16</v>
      </c>
      <c r="E15771" s="33" t="s">
        <v>7062</v>
      </c>
      <c r="F15771" s="35">
        <v>39121400</v>
      </c>
      <c r="G15771" s="33" t="s">
        <v>466</v>
      </c>
      <c r="H15771" s="33">
        <v>5</v>
      </c>
      <c r="I15771" s="33">
        <v>6</v>
      </c>
      <c r="J15771" s="36">
        <v>200</v>
      </c>
      <c r="K15771" s="37">
        <v>261800</v>
      </c>
      <c r="L15771" s="38" t="s">
        <v>15</v>
      </c>
      <c r="M15771" s="38" t="s">
        <v>13</v>
      </c>
    </row>
    <row r="15772" spans="1:13" s="39" customFormat="1" ht="12.75" x14ac:dyDescent="0.2">
      <c r="A15772" s="33" t="s">
        <v>6547</v>
      </c>
      <c r="B15772" s="33" t="s">
        <v>577</v>
      </c>
      <c r="C15772" s="34">
        <v>10</v>
      </c>
      <c r="D15772" s="33" t="s">
        <v>16</v>
      </c>
      <c r="E15772" s="33" t="s">
        <v>7063</v>
      </c>
      <c r="F15772" s="35">
        <v>39121100</v>
      </c>
      <c r="G15772" s="33" t="s">
        <v>466</v>
      </c>
      <c r="H15772" s="33">
        <v>5</v>
      </c>
      <c r="I15772" s="33">
        <v>6</v>
      </c>
      <c r="J15772" s="36">
        <v>5</v>
      </c>
      <c r="K15772" s="37">
        <v>166600</v>
      </c>
      <c r="L15772" s="38" t="s">
        <v>15</v>
      </c>
      <c r="M15772" s="38" t="s">
        <v>13</v>
      </c>
    </row>
    <row r="15773" spans="1:13" s="39" customFormat="1" ht="12.75" x14ac:dyDescent="0.2">
      <c r="A15773" s="33" t="s">
        <v>6547</v>
      </c>
      <c r="B15773" s="33" t="s">
        <v>577</v>
      </c>
      <c r="C15773" s="34">
        <v>10</v>
      </c>
      <c r="D15773" s="33" t="s">
        <v>16</v>
      </c>
      <c r="E15773" s="33" t="s">
        <v>7064</v>
      </c>
      <c r="F15773" s="35">
        <v>39121100</v>
      </c>
      <c r="G15773" s="33" t="s">
        <v>466</v>
      </c>
      <c r="H15773" s="33">
        <v>5</v>
      </c>
      <c r="I15773" s="33">
        <v>6</v>
      </c>
      <c r="J15773" s="36">
        <v>2</v>
      </c>
      <c r="K15773" s="37">
        <v>42840</v>
      </c>
      <c r="L15773" s="38" t="s">
        <v>15</v>
      </c>
      <c r="M15773" s="38" t="s">
        <v>13</v>
      </c>
    </row>
    <row r="15774" spans="1:13" s="39" customFormat="1" ht="12.75" x14ac:dyDescent="0.2">
      <c r="A15774" s="33" t="s">
        <v>6547</v>
      </c>
      <c r="B15774" s="33" t="s">
        <v>577</v>
      </c>
      <c r="C15774" s="34">
        <v>10</v>
      </c>
      <c r="D15774" s="33" t="s">
        <v>16</v>
      </c>
      <c r="E15774" s="33" t="s">
        <v>7065</v>
      </c>
      <c r="F15774" s="35">
        <v>40141700</v>
      </c>
      <c r="G15774" s="33" t="s">
        <v>466</v>
      </c>
      <c r="H15774" s="33">
        <v>5</v>
      </c>
      <c r="I15774" s="33">
        <v>6</v>
      </c>
      <c r="J15774" s="36">
        <v>5</v>
      </c>
      <c r="K15774" s="37">
        <v>73100.649999999994</v>
      </c>
      <c r="L15774" s="38" t="s">
        <v>15</v>
      </c>
      <c r="M15774" s="38" t="s">
        <v>13</v>
      </c>
    </row>
    <row r="15775" spans="1:13" s="39" customFormat="1" ht="12.75" x14ac:dyDescent="0.2">
      <c r="A15775" s="33" t="s">
        <v>6547</v>
      </c>
      <c r="B15775" s="33" t="s">
        <v>577</v>
      </c>
      <c r="C15775" s="34">
        <v>10</v>
      </c>
      <c r="D15775" s="33" t="s">
        <v>16</v>
      </c>
      <c r="E15775" s="33" t="s">
        <v>7066</v>
      </c>
      <c r="F15775" s="35">
        <v>46171503</v>
      </c>
      <c r="G15775" s="33" t="s">
        <v>15071</v>
      </c>
      <c r="H15775" s="33">
        <v>4</v>
      </c>
      <c r="I15775" s="33">
        <v>4</v>
      </c>
      <c r="J15775" s="36">
        <v>4</v>
      </c>
      <c r="K15775" s="37">
        <v>846420.52</v>
      </c>
      <c r="L15775" s="38" t="s">
        <v>15</v>
      </c>
      <c r="M15775" s="38" t="s">
        <v>13</v>
      </c>
    </row>
    <row r="15776" spans="1:13" s="39" customFormat="1" ht="12.75" x14ac:dyDescent="0.2">
      <c r="A15776" s="33" t="s">
        <v>6547</v>
      </c>
      <c r="B15776" s="33" t="s">
        <v>577</v>
      </c>
      <c r="C15776" s="34">
        <v>10</v>
      </c>
      <c r="D15776" s="33" t="s">
        <v>16</v>
      </c>
      <c r="E15776" s="33" t="s">
        <v>7067</v>
      </c>
      <c r="F15776" s="35">
        <v>31162402</v>
      </c>
      <c r="G15776" s="33" t="s">
        <v>15071</v>
      </c>
      <c r="H15776" s="33">
        <v>5</v>
      </c>
      <c r="I15776" s="33">
        <v>6</v>
      </c>
      <c r="J15776" s="36">
        <v>7</v>
      </c>
      <c r="K15776" s="37">
        <v>1023715.91</v>
      </c>
      <c r="L15776" s="38" t="s">
        <v>15</v>
      </c>
      <c r="M15776" s="38" t="s">
        <v>13</v>
      </c>
    </row>
    <row r="15777" spans="1:13" s="39" customFormat="1" ht="12.75" x14ac:dyDescent="0.2">
      <c r="A15777" s="33" t="s">
        <v>6547</v>
      </c>
      <c r="B15777" s="33" t="s">
        <v>577</v>
      </c>
      <c r="C15777" s="34">
        <v>10</v>
      </c>
      <c r="D15777" s="33" t="s">
        <v>16</v>
      </c>
      <c r="E15777" s="33" t="s">
        <v>7068</v>
      </c>
      <c r="F15777" s="35">
        <v>31201500</v>
      </c>
      <c r="G15777" s="33" t="s">
        <v>466</v>
      </c>
      <c r="H15777" s="33">
        <v>5</v>
      </c>
      <c r="I15777" s="33">
        <v>6</v>
      </c>
      <c r="J15777" s="36">
        <v>20</v>
      </c>
      <c r="K15777" s="37">
        <v>147560</v>
      </c>
      <c r="L15777" s="38" t="s">
        <v>15</v>
      </c>
      <c r="M15777" s="38" t="s">
        <v>13</v>
      </c>
    </row>
    <row r="15778" spans="1:13" s="39" customFormat="1" ht="12.75" x14ac:dyDescent="0.2">
      <c r="A15778" s="33" t="s">
        <v>6547</v>
      </c>
      <c r="B15778" s="33" t="s">
        <v>577</v>
      </c>
      <c r="C15778" s="34">
        <v>10</v>
      </c>
      <c r="D15778" s="33" t="s">
        <v>16</v>
      </c>
      <c r="E15778" s="33" t="s">
        <v>7069</v>
      </c>
      <c r="F15778" s="35">
        <v>31201516</v>
      </c>
      <c r="G15778" s="33" t="s">
        <v>466</v>
      </c>
      <c r="H15778" s="33">
        <v>4</v>
      </c>
      <c r="I15778" s="33">
        <v>7</v>
      </c>
      <c r="J15778" s="36">
        <v>1</v>
      </c>
      <c r="K15778" s="37">
        <v>711745.13</v>
      </c>
      <c r="L15778" s="38" t="s">
        <v>15</v>
      </c>
      <c r="M15778" s="38" t="s">
        <v>13</v>
      </c>
    </row>
    <row r="15779" spans="1:13" s="39" customFormat="1" ht="12.75" x14ac:dyDescent="0.2">
      <c r="A15779" s="33" t="s">
        <v>6547</v>
      </c>
      <c r="B15779" s="33" t="s">
        <v>577</v>
      </c>
      <c r="C15779" s="34">
        <v>10</v>
      </c>
      <c r="D15779" s="33" t="s">
        <v>16</v>
      </c>
      <c r="E15779" s="33" t="s">
        <v>7070</v>
      </c>
      <c r="F15779" s="35">
        <v>31201516</v>
      </c>
      <c r="G15779" s="33" t="s">
        <v>466</v>
      </c>
      <c r="H15779" s="33">
        <v>4</v>
      </c>
      <c r="I15779" s="33">
        <v>7</v>
      </c>
      <c r="J15779" s="36">
        <v>1</v>
      </c>
      <c r="K15779" s="37">
        <v>711745.13</v>
      </c>
      <c r="L15779" s="38" t="s">
        <v>15</v>
      </c>
      <c r="M15779" s="38" t="s">
        <v>13</v>
      </c>
    </row>
    <row r="15780" spans="1:13" s="39" customFormat="1" ht="12.75" x14ac:dyDescent="0.2">
      <c r="A15780" s="33" t="s">
        <v>6547</v>
      </c>
      <c r="B15780" s="33" t="s">
        <v>577</v>
      </c>
      <c r="C15780" s="34">
        <v>10</v>
      </c>
      <c r="D15780" s="33" t="s">
        <v>16</v>
      </c>
      <c r="E15780" s="33" t="s">
        <v>7071</v>
      </c>
      <c r="F15780" s="35">
        <v>32141100</v>
      </c>
      <c r="G15780" s="33" t="s">
        <v>466</v>
      </c>
      <c r="H15780" s="33">
        <v>5</v>
      </c>
      <c r="I15780" s="33">
        <v>6</v>
      </c>
      <c r="J15780" s="36">
        <v>10</v>
      </c>
      <c r="K15780" s="37">
        <v>35700</v>
      </c>
      <c r="L15780" s="38" t="s">
        <v>15</v>
      </c>
      <c r="M15780" s="38" t="s">
        <v>13</v>
      </c>
    </row>
    <row r="15781" spans="1:13" s="39" customFormat="1" ht="12.75" x14ac:dyDescent="0.2">
      <c r="A15781" s="33" t="s">
        <v>6547</v>
      </c>
      <c r="B15781" s="33" t="s">
        <v>577</v>
      </c>
      <c r="C15781" s="34">
        <v>10</v>
      </c>
      <c r="D15781" s="33" t="s">
        <v>16</v>
      </c>
      <c r="E15781" s="33" t="s">
        <v>7072</v>
      </c>
      <c r="F15781" s="35">
        <v>32141100</v>
      </c>
      <c r="G15781" s="33" t="s">
        <v>466</v>
      </c>
      <c r="H15781" s="33">
        <v>5</v>
      </c>
      <c r="I15781" s="33">
        <v>6</v>
      </c>
      <c r="J15781" s="36">
        <v>10</v>
      </c>
      <c r="K15781" s="37">
        <v>57120</v>
      </c>
      <c r="L15781" s="38" t="s">
        <v>15</v>
      </c>
      <c r="M15781" s="38" t="s">
        <v>13</v>
      </c>
    </row>
    <row r="15782" spans="1:13" s="39" customFormat="1" ht="12.75" x14ac:dyDescent="0.2">
      <c r="A15782" s="33" t="s">
        <v>6547</v>
      </c>
      <c r="B15782" s="33" t="s">
        <v>577</v>
      </c>
      <c r="C15782" s="34">
        <v>10</v>
      </c>
      <c r="D15782" s="33" t="s">
        <v>16</v>
      </c>
      <c r="E15782" s="33" t="s">
        <v>7073</v>
      </c>
      <c r="F15782" s="35">
        <v>39121700</v>
      </c>
      <c r="G15782" s="33" t="s">
        <v>466</v>
      </c>
      <c r="H15782" s="33">
        <v>5</v>
      </c>
      <c r="I15782" s="33">
        <v>6</v>
      </c>
      <c r="J15782" s="36">
        <v>30</v>
      </c>
      <c r="K15782" s="37">
        <v>357000</v>
      </c>
      <c r="L15782" s="38" t="s">
        <v>15</v>
      </c>
      <c r="M15782" s="38" t="s">
        <v>13</v>
      </c>
    </row>
    <row r="15783" spans="1:13" s="39" customFormat="1" ht="12.75" x14ac:dyDescent="0.2">
      <c r="A15783" s="33" t="s">
        <v>6547</v>
      </c>
      <c r="B15783" s="33" t="s">
        <v>577</v>
      </c>
      <c r="C15783" s="34">
        <v>10</v>
      </c>
      <c r="D15783" s="33" t="s">
        <v>16</v>
      </c>
      <c r="E15783" s="33" t="s">
        <v>7074</v>
      </c>
      <c r="F15783" s="35">
        <v>39121700</v>
      </c>
      <c r="G15783" s="33" t="s">
        <v>466</v>
      </c>
      <c r="H15783" s="33">
        <v>5</v>
      </c>
      <c r="I15783" s="33">
        <v>6</v>
      </c>
      <c r="J15783" s="36">
        <v>30</v>
      </c>
      <c r="K15783" s="37">
        <v>428400</v>
      </c>
      <c r="L15783" s="38" t="s">
        <v>15</v>
      </c>
      <c r="M15783" s="38" t="s">
        <v>13</v>
      </c>
    </row>
    <row r="15784" spans="1:13" s="39" customFormat="1" ht="12.75" x14ac:dyDescent="0.2">
      <c r="A15784" s="33" t="s">
        <v>6547</v>
      </c>
      <c r="B15784" s="33" t="s">
        <v>577</v>
      </c>
      <c r="C15784" s="34">
        <v>10</v>
      </c>
      <c r="D15784" s="33" t="s">
        <v>16</v>
      </c>
      <c r="E15784" s="33" t="s">
        <v>7075</v>
      </c>
      <c r="F15784" s="35">
        <v>39121700</v>
      </c>
      <c r="G15784" s="33" t="s">
        <v>466</v>
      </c>
      <c r="H15784" s="33">
        <v>5</v>
      </c>
      <c r="I15784" s="33">
        <v>6</v>
      </c>
      <c r="J15784" s="36">
        <v>10</v>
      </c>
      <c r="K15784" s="37">
        <v>47600</v>
      </c>
      <c r="L15784" s="38" t="s">
        <v>15</v>
      </c>
      <c r="M15784" s="38" t="s">
        <v>13</v>
      </c>
    </row>
    <row r="15785" spans="1:13" s="39" customFormat="1" ht="12.75" x14ac:dyDescent="0.2">
      <c r="A15785" s="33" t="s">
        <v>6547</v>
      </c>
      <c r="B15785" s="33" t="s">
        <v>577</v>
      </c>
      <c r="C15785" s="34">
        <v>10</v>
      </c>
      <c r="D15785" s="33" t="s">
        <v>16</v>
      </c>
      <c r="E15785" s="33" t="s">
        <v>7076</v>
      </c>
      <c r="F15785" s="35">
        <v>39121700</v>
      </c>
      <c r="G15785" s="33" t="s">
        <v>466</v>
      </c>
      <c r="H15785" s="33">
        <v>5</v>
      </c>
      <c r="I15785" s="33">
        <v>6</v>
      </c>
      <c r="J15785" s="36">
        <v>10</v>
      </c>
      <c r="K15785" s="37">
        <v>53550</v>
      </c>
      <c r="L15785" s="38" t="s">
        <v>15</v>
      </c>
      <c r="M15785" s="38" t="s">
        <v>13</v>
      </c>
    </row>
    <row r="15786" spans="1:13" s="39" customFormat="1" ht="12.75" x14ac:dyDescent="0.2">
      <c r="A15786" s="33" t="s">
        <v>6547</v>
      </c>
      <c r="B15786" s="33" t="s">
        <v>577</v>
      </c>
      <c r="C15786" s="34">
        <v>10</v>
      </c>
      <c r="D15786" s="33" t="s">
        <v>16</v>
      </c>
      <c r="E15786" s="33" t="s">
        <v>7077</v>
      </c>
      <c r="F15786" s="35">
        <v>39121700</v>
      </c>
      <c r="G15786" s="33" t="s">
        <v>466</v>
      </c>
      <c r="H15786" s="33">
        <v>5</v>
      </c>
      <c r="I15786" s="33">
        <v>6</v>
      </c>
      <c r="J15786" s="36">
        <v>10</v>
      </c>
      <c r="K15786" s="37">
        <v>19040</v>
      </c>
      <c r="L15786" s="38" t="s">
        <v>15</v>
      </c>
      <c r="M15786" s="38" t="s">
        <v>13</v>
      </c>
    </row>
    <row r="15787" spans="1:13" s="39" customFormat="1" ht="12.75" x14ac:dyDescent="0.2">
      <c r="A15787" s="33" t="s">
        <v>6547</v>
      </c>
      <c r="B15787" s="33" t="s">
        <v>577</v>
      </c>
      <c r="C15787" s="34">
        <v>10</v>
      </c>
      <c r="D15787" s="33" t="s">
        <v>16</v>
      </c>
      <c r="E15787" s="33" t="s">
        <v>7078</v>
      </c>
      <c r="F15787" s="35">
        <v>39121700</v>
      </c>
      <c r="G15787" s="33" t="s">
        <v>466</v>
      </c>
      <c r="H15787" s="33">
        <v>5</v>
      </c>
      <c r="I15787" s="33">
        <v>6</v>
      </c>
      <c r="J15787" s="36">
        <v>10</v>
      </c>
      <c r="K15787" s="37">
        <v>20230</v>
      </c>
      <c r="L15787" s="38" t="s">
        <v>15</v>
      </c>
      <c r="M15787" s="38" t="s">
        <v>13</v>
      </c>
    </row>
    <row r="15788" spans="1:13" s="39" customFormat="1" ht="12.75" x14ac:dyDescent="0.2">
      <c r="A15788" s="33" t="s">
        <v>6547</v>
      </c>
      <c r="B15788" s="33" t="s">
        <v>577</v>
      </c>
      <c r="C15788" s="34">
        <v>10</v>
      </c>
      <c r="D15788" s="33" t="s">
        <v>16</v>
      </c>
      <c r="E15788" s="33" t="s">
        <v>7079</v>
      </c>
      <c r="F15788" s="35">
        <v>39121700</v>
      </c>
      <c r="G15788" s="33" t="s">
        <v>466</v>
      </c>
      <c r="H15788" s="33">
        <v>5</v>
      </c>
      <c r="I15788" s="33">
        <v>6</v>
      </c>
      <c r="J15788" s="36">
        <v>10</v>
      </c>
      <c r="K15788" s="37">
        <v>26180</v>
      </c>
      <c r="L15788" s="38" t="s">
        <v>15</v>
      </c>
      <c r="M15788" s="38" t="s">
        <v>13</v>
      </c>
    </row>
    <row r="15789" spans="1:13" s="39" customFormat="1" ht="12.75" x14ac:dyDescent="0.2">
      <c r="A15789" s="33" t="s">
        <v>6547</v>
      </c>
      <c r="B15789" s="33" t="s">
        <v>577</v>
      </c>
      <c r="C15789" s="34">
        <v>10</v>
      </c>
      <c r="D15789" s="33" t="s">
        <v>16</v>
      </c>
      <c r="E15789" s="33" t="s">
        <v>7080</v>
      </c>
      <c r="F15789" s="35">
        <v>39121700</v>
      </c>
      <c r="G15789" s="33" t="s">
        <v>466</v>
      </c>
      <c r="H15789" s="33">
        <v>5</v>
      </c>
      <c r="I15789" s="33">
        <v>6</v>
      </c>
      <c r="J15789" s="36">
        <v>10</v>
      </c>
      <c r="K15789" s="37">
        <v>59500</v>
      </c>
      <c r="L15789" s="38" t="s">
        <v>15</v>
      </c>
      <c r="M15789" s="38" t="s">
        <v>13</v>
      </c>
    </row>
    <row r="15790" spans="1:13" s="39" customFormat="1" ht="12.75" x14ac:dyDescent="0.2">
      <c r="A15790" s="33" t="s">
        <v>6547</v>
      </c>
      <c r="B15790" s="33" t="s">
        <v>577</v>
      </c>
      <c r="C15790" s="34">
        <v>10</v>
      </c>
      <c r="D15790" s="33" t="s">
        <v>16</v>
      </c>
      <c r="E15790" s="33" t="s">
        <v>7081</v>
      </c>
      <c r="F15790" s="35">
        <v>39121700</v>
      </c>
      <c r="G15790" s="33" t="s">
        <v>466</v>
      </c>
      <c r="H15790" s="33">
        <v>5</v>
      </c>
      <c r="I15790" s="33">
        <v>6</v>
      </c>
      <c r="J15790" s="36">
        <v>10</v>
      </c>
      <c r="K15790" s="37">
        <v>71400</v>
      </c>
      <c r="L15790" s="38" t="s">
        <v>15</v>
      </c>
      <c r="M15790" s="38" t="s">
        <v>13</v>
      </c>
    </row>
    <row r="15791" spans="1:13" s="39" customFormat="1" ht="12.75" x14ac:dyDescent="0.2">
      <c r="A15791" s="33" t="s">
        <v>6547</v>
      </c>
      <c r="B15791" s="33" t="s">
        <v>577</v>
      </c>
      <c r="C15791" s="34">
        <v>10</v>
      </c>
      <c r="D15791" s="33" t="s">
        <v>16</v>
      </c>
      <c r="E15791" s="33" t="s">
        <v>7082</v>
      </c>
      <c r="F15791" s="35">
        <v>39121700</v>
      </c>
      <c r="G15791" s="33" t="s">
        <v>466</v>
      </c>
      <c r="H15791" s="33">
        <v>5</v>
      </c>
      <c r="I15791" s="33">
        <v>6</v>
      </c>
      <c r="J15791" s="36">
        <v>10</v>
      </c>
      <c r="K15791" s="37">
        <v>49980</v>
      </c>
      <c r="L15791" s="38" t="s">
        <v>15</v>
      </c>
      <c r="M15791" s="38" t="s">
        <v>13</v>
      </c>
    </row>
    <row r="15792" spans="1:13" s="39" customFormat="1" ht="12.75" x14ac:dyDescent="0.2">
      <c r="A15792" s="33" t="s">
        <v>6547</v>
      </c>
      <c r="B15792" s="33" t="s">
        <v>577</v>
      </c>
      <c r="C15792" s="34">
        <v>10</v>
      </c>
      <c r="D15792" s="33" t="s">
        <v>16</v>
      </c>
      <c r="E15792" s="33" t="s">
        <v>7083</v>
      </c>
      <c r="F15792" s="35">
        <v>40141700</v>
      </c>
      <c r="G15792" s="33" t="s">
        <v>466</v>
      </c>
      <c r="H15792" s="33">
        <v>5</v>
      </c>
      <c r="I15792" s="33">
        <v>6</v>
      </c>
      <c r="J15792" s="36">
        <v>10</v>
      </c>
      <c r="K15792" s="37">
        <v>43826.3</v>
      </c>
      <c r="L15792" s="38" t="s">
        <v>15</v>
      </c>
      <c r="M15792" s="38" t="s">
        <v>13</v>
      </c>
    </row>
    <row r="15793" spans="1:13" s="39" customFormat="1" ht="12.75" x14ac:dyDescent="0.2">
      <c r="A15793" s="33" t="s">
        <v>6547</v>
      </c>
      <c r="B15793" s="33" t="s">
        <v>577</v>
      </c>
      <c r="C15793" s="34">
        <v>10</v>
      </c>
      <c r="D15793" s="33" t="s">
        <v>16</v>
      </c>
      <c r="E15793" s="33" t="s">
        <v>7084</v>
      </c>
      <c r="F15793" s="35">
        <v>40141700</v>
      </c>
      <c r="G15793" s="33" t="s">
        <v>466</v>
      </c>
      <c r="H15793" s="33">
        <v>5</v>
      </c>
      <c r="I15793" s="33">
        <v>6</v>
      </c>
      <c r="J15793" s="36">
        <v>10</v>
      </c>
      <c r="K15793" s="37">
        <v>31151.300000000003</v>
      </c>
      <c r="L15793" s="38" t="s">
        <v>15</v>
      </c>
      <c r="M15793" s="38" t="s">
        <v>13</v>
      </c>
    </row>
    <row r="15794" spans="1:13" s="39" customFormat="1" ht="12.75" x14ac:dyDescent="0.2">
      <c r="A15794" s="33" t="s">
        <v>6547</v>
      </c>
      <c r="B15794" s="33" t="s">
        <v>577</v>
      </c>
      <c r="C15794" s="34">
        <v>10</v>
      </c>
      <c r="D15794" s="33" t="s">
        <v>16</v>
      </c>
      <c r="E15794" s="33" t="s">
        <v>7085</v>
      </c>
      <c r="F15794" s="35">
        <v>40141700</v>
      </c>
      <c r="G15794" s="33" t="s">
        <v>466</v>
      </c>
      <c r="H15794" s="33">
        <v>5</v>
      </c>
      <c r="I15794" s="33">
        <v>6</v>
      </c>
      <c r="J15794" s="36">
        <v>10</v>
      </c>
      <c r="K15794" s="37">
        <v>38951.300000000003</v>
      </c>
      <c r="L15794" s="38" t="s">
        <v>15</v>
      </c>
      <c r="M15794" s="38" t="s">
        <v>13</v>
      </c>
    </row>
    <row r="15795" spans="1:13" s="39" customFormat="1" ht="12.75" x14ac:dyDescent="0.2">
      <c r="A15795" s="33" t="s">
        <v>6547</v>
      </c>
      <c r="B15795" s="33" t="s">
        <v>577</v>
      </c>
      <c r="C15795" s="34">
        <v>10</v>
      </c>
      <c r="D15795" s="33" t="s">
        <v>16</v>
      </c>
      <c r="E15795" s="33" t="s">
        <v>7086</v>
      </c>
      <c r="F15795" s="35">
        <v>40141700</v>
      </c>
      <c r="G15795" s="33" t="s">
        <v>466</v>
      </c>
      <c r="H15795" s="33">
        <v>5</v>
      </c>
      <c r="I15795" s="33">
        <v>6</v>
      </c>
      <c r="J15795" s="36">
        <v>10</v>
      </c>
      <c r="K15795" s="37">
        <v>24326.300000000003</v>
      </c>
      <c r="L15795" s="38" t="s">
        <v>15</v>
      </c>
      <c r="M15795" s="38" t="s">
        <v>13</v>
      </c>
    </row>
    <row r="15796" spans="1:13" s="39" customFormat="1" ht="12.75" x14ac:dyDescent="0.2">
      <c r="A15796" s="33" t="s">
        <v>6547</v>
      </c>
      <c r="B15796" s="33" t="s">
        <v>577</v>
      </c>
      <c r="C15796" s="34">
        <v>10</v>
      </c>
      <c r="D15796" s="33" t="s">
        <v>16</v>
      </c>
      <c r="E15796" s="33" t="s">
        <v>7087</v>
      </c>
      <c r="F15796" s="35">
        <v>40141700</v>
      </c>
      <c r="G15796" s="33" t="s">
        <v>466</v>
      </c>
      <c r="H15796" s="33">
        <v>5</v>
      </c>
      <c r="I15796" s="33">
        <v>6</v>
      </c>
      <c r="J15796" s="36">
        <v>10</v>
      </c>
      <c r="K15796" s="37">
        <v>17501.300000000003</v>
      </c>
      <c r="L15796" s="38" t="s">
        <v>15</v>
      </c>
      <c r="M15796" s="38" t="s">
        <v>13</v>
      </c>
    </row>
    <row r="15797" spans="1:13" s="39" customFormat="1" ht="12.75" x14ac:dyDescent="0.2">
      <c r="A15797" s="33" t="s">
        <v>6547</v>
      </c>
      <c r="B15797" s="33" t="s">
        <v>577</v>
      </c>
      <c r="C15797" s="34">
        <v>10</v>
      </c>
      <c r="D15797" s="33" t="s">
        <v>16</v>
      </c>
      <c r="E15797" s="33" t="s">
        <v>7088</v>
      </c>
      <c r="F15797" s="35">
        <v>40141700</v>
      </c>
      <c r="G15797" s="33" t="s">
        <v>466</v>
      </c>
      <c r="H15797" s="33">
        <v>5</v>
      </c>
      <c r="I15797" s="33">
        <v>6</v>
      </c>
      <c r="J15797" s="36">
        <v>10</v>
      </c>
      <c r="K15797" s="37">
        <v>21401.300000000003</v>
      </c>
      <c r="L15797" s="38" t="s">
        <v>15</v>
      </c>
      <c r="M15797" s="38" t="s">
        <v>13</v>
      </c>
    </row>
    <row r="15798" spans="1:13" s="39" customFormat="1" ht="12.75" x14ac:dyDescent="0.2">
      <c r="A15798" s="33" t="s">
        <v>6547</v>
      </c>
      <c r="B15798" s="33" t="s">
        <v>577</v>
      </c>
      <c r="C15798" s="34">
        <v>10</v>
      </c>
      <c r="D15798" s="33" t="s">
        <v>16</v>
      </c>
      <c r="E15798" s="33" t="s">
        <v>7089</v>
      </c>
      <c r="F15798" s="35">
        <v>40141700</v>
      </c>
      <c r="G15798" s="33" t="s">
        <v>466</v>
      </c>
      <c r="H15798" s="33">
        <v>5</v>
      </c>
      <c r="I15798" s="33">
        <v>6</v>
      </c>
      <c r="J15798" s="36">
        <v>10</v>
      </c>
      <c r="K15798" s="37">
        <v>38951.300000000003</v>
      </c>
      <c r="L15798" s="38" t="s">
        <v>15</v>
      </c>
      <c r="M15798" s="38" t="s">
        <v>13</v>
      </c>
    </row>
    <row r="15799" spans="1:13" s="39" customFormat="1" ht="12.75" x14ac:dyDescent="0.2">
      <c r="A15799" s="33" t="s">
        <v>6547</v>
      </c>
      <c r="B15799" s="33" t="s">
        <v>577</v>
      </c>
      <c r="C15799" s="34">
        <v>10</v>
      </c>
      <c r="D15799" s="33" t="s">
        <v>16</v>
      </c>
      <c r="E15799" s="33" t="s">
        <v>7090</v>
      </c>
      <c r="F15799" s="35">
        <v>40141700</v>
      </c>
      <c r="G15799" s="33" t="s">
        <v>466</v>
      </c>
      <c r="H15799" s="33">
        <v>5</v>
      </c>
      <c r="I15799" s="33">
        <v>6</v>
      </c>
      <c r="J15799" s="36">
        <v>10</v>
      </c>
      <c r="K15799" s="37">
        <v>35051.300000000003</v>
      </c>
      <c r="L15799" s="38" t="s">
        <v>15</v>
      </c>
      <c r="M15799" s="38" t="s">
        <v>13</v>
      </c>
    </row>
    <row r="15800" spans="1:13" s="39" customFormat="1" ht="12.75" x14ac:dyDescent="0.2">
      <c r="A15800" s="33" t="s">
        <v>6547</v>
      </c>
      <c r="B15800" s="33" t="s">
        <v>577</v>
      </c>
      <c r="C15800" s="34">
        <v>10</v>
      </c>
      <c r="D15800" s="33" t="s">
        <v>16</v>
      </c>
      <c r="E15800" s="33" t="s">
        <v>7091</v>
      </c>
      <c r="F15800" s="35">
        <v>40141700</v>
      </c>
      <c r="G15800" s="33" t="s">
        <v>466</v>
      </c>
      <c r="H15800" s="33">
        <v>5</v>
      </c>
      <c r="I15800" s="33">
        <v>6</v>
      </c>
      <c r="J15800" s="36">
        <v>10</v>
      </c>
      <c r="K15800" s="37">
        <v>35051.300000000003</v>
      </c>
      <c r="L15800" s="38" t="s">
        <v>15</v>
      </c>
      <c r="M15800" s="38" t="s">
        <v>13</v>
      </c>
    </row>
    <row r="15801" spans="1:13" s="39" customFormat="1" ht="12.75" x14ac:dyDescent="0.2">
      <c r="A15801" s="33" t="s">
        <v>6547</v>
      </c>
      <c r="B15801" s="33" t="s">
        <v>577</v>
      </c>
      <c r="C15801" s="34">
        <v>10</v>
      </c>
      <c r="D15801" s="33" t="s">
        <v>16</v>
      </c>
      <c r="E15801" s="33" t="s">
        <v>7092</v>
      </c>
      <c r="F15801" s="35">
        <v>40141700</v>
      </c>
      <c r="G15801" s="33" t="s">
        <v>466</v>
      </c>
      <c r="H15801" s="33">
        <v>5</v>
      </c>
      <c r="I15801" s="33">
        <v>6</v>
      </c>
      <c r="J15801" s="36">
        <v>20</v>
      </c>
      <c r="K15801" s="37">
        <v>116620</v>
      </c>
      <c r="L15801" s="38" t="s">
        <v>15</v>
      </c>
      <c r="M15801" s="38" t="s">
        <v>13</v>
      </c>
    </row>
    <row r="15802" spans="1:13" s="39" customFormat="1" ht="12.75" x14ac:dyDescent="0.2">
      <c r="A15802" s="33" t="s">
        <v>6547</v>
      </c>
      <c r="B15802" s="33" t="s">
        <v>577</v>
      </c>
      <c r="C15802" s="34">
        <v>10</v>
      </c>
      <c r="D15802" s="33" t="s">
        <v>16</v>
      </c>
      <c r="E15802" s="33" t="s">
        <v>7093</v>
      </c>
      <c r="F15802" s="35">
        <v>40141700</v>
      </c>
      <c r="G15802" s="33" t="s">
        <v>466</v>
      </c>
      <c r="H15802" s="33">
        <v>5</v>
      </c>
      <c r="I15802" s="33">
        <v>6</v>
      </c>
      <c r="J15802" s="36">
        <v>20</v>
      </c>
      <c r="K15802" s="37">
        <v>142800</v>
      </c>
      <c r="L15802" s="38" t="s">
        <v>15</v>
      </c>
      <c r="M15802" s="38" t="s">
        <v>13</v>
      </c>
    </row>
    <row r="15803" spans="1:13" s="39" customFormat="1" ht="12.75" x14ac:dyDescent="0.2">
      <c r="A15803" s="33" t="s">
        <v>6547</v>
      </c>
      <c r="B15803" s="33" t="s">
        <v>577</v>
      </c>
      <c r="C15803" s="34">
        <v>10</v>
      </c>
      <c r="D15803" s="33" t="s">
        <v>16</v>
      </c>
      <c r="E15803" s="33" t="s">
        <v>7094</v>
      </c>
      <c r="F15803" s="35">
        <v>31211900</v>
      </c>
      <c r="G15803" s="33" t="s">
        <v>466</v>
      </c>
      <c r="H15803" s="33">
        <v>4</v>
      </c>
      <c r="I15803" s="33">
        <v>7</v>
      </c>
      <c r="J15803" s="36">
        <v>8</v>
      </c>
      <c r="K15803" s="37">
        <v>85680</v>
      </c>
      <c r="L15803" s="38" t="s">
        <v>15</v>
      </c>
      <c r="M15803" s="38" t="s">
        <v>13</v>
      </c>
    </row>
    <row r="15804" spans="1:13" s="39" customFormat="1" ht="12.75" x14ac:dyDescent="0.2">
      <c r="A15804" s="33" t="s">
        <v>6547</v>
      </c>
      <c r="B15804" s="33" t="s">
        <v>577</v>
      </c>
      <c r="C15804" s="34">
        <v>10</v>
      </c>
      <c r="D15804" s="33" t="s">
        <v>16</v>
      </c>
      <c r="E15804" s="33" t="s">
        <v>7095</v>
      </c>
      <c r="F15804" s="35">
        <v>31211900</v>
      </c>
      <c r="G15804" s="33" t="s">
        <v>466</v>
      </c>
      <c r="H15804" s="33">
        <v>4</v>
      </c>
      <c r="I15804" s="33">
        <v>7</v>
      </c>
      <c r="J15804" s="36">
        <v>6</v>
      </c>
      <c r="K15804" s="37">
        <v>35700</v>
      </c>
      <c r="L15804" s="38" t="s">
        <v>15</v>
      </c>
      <c r="M15804" s="38" t="s">
        <v>13</v>
      </c>
    </row>
    <row r="15805" spans="1:13" s="39" customFormat="1" ht="12.75" x14ac:dyDescent="0.2">
      <c r="A15805" s="33" t="s">
        <v>6547</v>
      </c>
      <c r="B15805" s="33" t="s">
        <v>577</v>
      </c>
      <c r="C15805" s="34">
        <v>10</v>
      </c>
      <c r="D15805" s="33" t="s">
        <v>16</v>
      </c>
      <c r="E15805" s="33" t="s">
        <v>7096</v>
      </c>
      <c r="F15805" s="35">
        <v>40141700</v>
      </c>
      <c r="G15805" s="33" t="s">
        <v>466</v>
      </c>
      <c r="H15805" s="33">
        <v>5</v>
      </c>
      <c r="I15805" s="33">
        <v>6</v>
      </c>
      <c r="J15805" s="36">
        <v>20</v>
      </c>
      <c r="K15805" s="37">
        <v>119000</v>
      </c>
      <c r="L15805" s="38" t="s">
        <v>15</v>
      </c>
      <c r="M15805" s="38" t="s">
        <v>13</v>
      </c>
    </row>
    <row r="15806" spans="1:13" s="39" customFormat="1" ht="12.75" x14ac:dyDescent="0.2">
      <c r="A15806" s="33" t="s">
        <v>6547</v>
      </c>
      <c r="B15806" s="33" t="s">
        <v>577</v>
      </c>
      <c r="C15806" s="34">
        <v>10</v>
      </c>
      <c r="D15806" s="33" t="s">
        <v>16</v>
      </c>
      <c r="E15806" s="33" t="s">
        <v>7097</v>
      </c>
      <c r="F15806" s="35">
        <v>31211900</v>
      </c>
      <c r="G15806" s="33" t="s">
        <v>466</v>
      </c>
      <c r="H15806" s="33">
        <v>4</v>
      </c>
      <c r="I15806" s="33">
        <v>7</v>
      </c>
      <c r="J15806" s="36">
        <v>5</v>
      </c>
      <c r="K15806" s="37">
        <v>29750</v>
      </c>
      <c r="L15806" s="38" t="s">
        <v>15</v>
      </c>
      <c r="M15806" s="38" t="s">
        <v>13</v>
      </c>
    </row>
    <row r="15807" spans="1:13" s="39" customFormat="1" ht="12.75" x14ac:dyDescent="0.2">
      <c r="A15807" s="33" t="s">
        <v>6547</v>
      </c>
      <c r="B15807" s="33" t="s">
        <v>577</v>
      </c>
      <c r="C15807" s="34">
        <v>10</v>
      </c>
      <c r="D15807" s="33" t="s">
        <v>16</v>
      </c>
      <c r="E15807" s="33" t="s">
        <v>7098</v>
      </c>
      <c r="F15807" s="35">
        <v>40141700</v>
      </c>
      <c r="G15807" s="33" t="s">
        <v>466</v>
      </c>
      <c r="H15807" s="33">
        <v>5</v>
      </c>
      <c r="I15807" s="33">
        <v>6</v>
      </c>
      <c r="J15807" s="36">
        <v>20</v>
      </c>
      <c r="K15807" s="37">
        <v>190400</v>
      </c>
      <c r="L15807" s="38" t="s">
        <v>15</v>
      </c>
      <c r="M15807" s="38" t="s">
        <v>13</v>
      </c>
    </row>
    <row r="15808" spans="1:13" s="39" customFormat="1" ht="12.75" x14ac:dyDescent="0.2">
      <c r="A15808" s="33" t="s">
        <v>6547</v>
      </c>
      <c r="B15808" s="33" t="s">
        <v>577</v>
      </c>
      <c r="C15808" s="34">
        <v>10</v>
      </c>
      <c r="D15808" s="33" t="s">
        <v>16</v>
      </c>
      <c r="E15808" s="33" t="s">
        <v>7099</v>
      </c>
      <c r="F15808" s="35">
        <v>40142008</v>
      </c>
      <c r="G15808" s="33" t="s">
        <v>466</v>
      </c>
      <c r="H15808" s="33">
        <v>4</v>
      </c>
      <c r="I15808" s="33">
        <v>7</v>
      </c>
      <c r="J15808" s="36">
        <v>1</v>
      </c>
      <c r="K15808" s="37">
        <v>185245.13</v>
      </c>
      <c r="L15808" s="38" t="s">
        <v>15</v>
      </c>
      <c r="M15808" s="38" t="s">
        <v>13</v>
      </c>
    </row>
    <row r="15809" spans="1:13" s="39" customFormat="1" ht="12.75" x14ac:dyDescent="0.2">
      <c r="A15809" s="33" t="s">
        <v>6547</v>
      </c>
      <c r="B15809" s="33" t="s">
        <v>577</v>
      </c>
      <c r="C15809" s="34">
        <v>10</v>
      </c>
      <c r="D15809" s="33" t="s">
        <v>16</v>
      </c>
      <c r="E15809" s="33" t="s">
        <v>7100</v>
      </c>
      <c r="F15809" s="35">
        <v>20122504</v>
      </c>
      <c r="G15809" s="33" t="s">
        <v>15071</v>
      </c>
      <c r="H15809" s="33">
        <v>5</v>
      </c>
      <c r="I15809" s="33">
        <v>3</v>
      </c>
      <c r="J15809" s="36">
        <v>1</v>
      </c>
      <c r="K15809" s="37">
        <v>55569.75</v>
      </c>
      <c r="L15809" s="38" t="s">
        <v>15</v>
      </c>
      <c r="M15809" s="38" t="s">
        <v>13</v>
      </c>
    </row>
    <row r="15810" spans="1:13" s="39" customFormat="1" ht="12.75" x14ac:dyDescent="0.2">
      <c r="A15810" s="33" t="s">
        <v>6547</v>
      </c>
      <c r="B15810" s="33" t="s">
        <v>577</v>
      </c>
      <c r="C15810" s="34">
        <v>10</v>
      </c>
      <c r="D15810" s="33" t="s">
        <v>16</v>
      </c>
      <c r="E15810" s="33" t="s">
        <v>7101</v>
      </c>
      <c r="F15810" s="35">
        <v>40142008</v>
      </c>
      <c r="G15810" s="33" t="s">
        <v>15071</v>
      </c>
      <c r="H15810" s="33">
        <v>4</v>
      </c>
      <c r="I15810" s="33">
        <v>4</v>
      </c>
      <c r="J15810" s="36">
        <v>10</v>
      </c>
      <c r="K15810" s="37">
        <v>1689800</v>
      </c>
      <c r="L15810" s="38" t="s">
        <v>15</v>
      </c>
      <c r="M15810" s="38" t="s">
        <v>13</v>
      </c>
    </row>
    <row r="15811" spans="1:13" s="39" customFormat="1" ht="12.75" x14ac:dyDescent="0.2">
      <c r="A15811" s="33" t="s">
        <v>6547</v>
      </c>
      <c r="B15811" s="33" t="s">
        <v>577</v>
      </c>
      <c r="C15811" s="34">
        <v>10</v>
      </c>
      <c r="D15811" s="33" t="s">
        <v>16</v>
      </c>
      <c r="E15811" s="33" t="s">
        <v>7102</v>
      </c>
      <c r="F15811" s="35">
        <v>31211900</v>
      </c>
      <c r="G15811" s="33" t="s">
        <v>466</v>
      </c>
      <c r="H15811" s="33">
        <v>4</v>
      </c>
      <c r="I15811" s="33">
        <v>7</v>
      </c>
      <c r="J15811" s="36">
        <v>2</v>
      </c>
      <c r="K15811" s="37">
        <v>48740.26</v>
      </c>
      <c r="L15811" s="38" t="s">
        <v>15</v>
      </c>
      <c r="M15811" s="38" t="s">
        <v>13</v>
      </c>
    </row>
    <row r="15812" spans="1:13" s="39" customFormat="1" ht="12.75" x14ac:dyDescent="0.2">
      <c r="A15812" s="33" t="s">
        <v>6547</v>
      </c>
      <c r="B15812" s="33" t="s">
        <v>577</v>
      </c>
      <c r="C15812" s="34">
        <v>10</v>
      </c>
      <c r="D15812" s="33" t="s">
        <v>16</v>
      </c>
      <c r="E15812" s="33" t="s">
        <v>16</v>
      </c>
      <c r="F15812" s="35" t="s">
        <v>7103</v>
      </c>
      <c r="G15812" s="33" t="s">
        <v>466</v>
      </c>
      <c r="H15812" s="33">
        <v>5</v>
      </c>
      <c r="I15812" s="33">
        <v>6</v>
      </c>
      <c r="J15812" s="36">
        <v>1</v>
      </c>
      <c r="K15812" s="37">
        <v>122217903</v>
      </c>
      <c r="L15812" s="38" t="s">
        <v>12</v>
      </c>
      <c r="M15812" s="38" t="s">
        <v>13</v>
      </c>
    </row>
    <row r="15813" spans="1:13" s="39" customFormat="1" ht="12.75" x14ac:dyDescent="0.2">
      <c r="A15813" s="33" t="s">
        <v>6547</v>
      </c>
      <c r="B15813" s="33" t="s">
        <v>577</v>
      </c>
      <c r="C15813" s="34">
        <v>10</v>
      </c>
      <c r="D15813" s="33" t="s">
        <v>16</v>
      </c>
      <c r="E15813" s="33" t="s">
        <v>7104</v>
      </c>
      <c r="F15813" s="35">
        <v>27112838</v>
      </c>
      <c r="G15813" s="33" t="s">
        <v>15071</v>
      </c>
      <c r="H15813" s="33">
        <v>5</v>
      </c>
      <c r="I15813" s="33">
        <v>3</v>
      </c>
      <c r="J15813" s="36">
        <v>100</v>
      </c>
      <c r="K15813" s="37">
        <v>297500</v>
      </c>
      <c r="L15813" s="38" t="s">
        <v>15</v>
      </c>
      <c r="M15813" s="38" t="s">
        <v>13</v>
      </c>
    </row>
    <row r="15814" spans="1:13" s="39" customFormat="1" ht="12.75" x14ac:dyDescent="0.2">
      <c r="A15814" s="33" t="s">
        <v>6547</v>
      </c>
      <c r="B15814" s="33" t="s">
        <v>577</v>
      </c>
      <c r="C15814" s="34">
        <v>10</v>
      </c>
      <c r="D15814" s="33" t="s">
        <v>16</v>
      </c>
      <c r="E15814" s="33" t="s">
        <v>7105</v>
      </c>
      <c r="F15814" s="35">
        <v>27112838</v>
      </c>
      <c r="G15814" s="33" t="s">
        <v>15071</v>
      </c>
      <c r="H15814" s="33">
        <v>5</v>
      </c>
      <c r="I15814" s="33">
        <v>3</v>
      </c>
      <c r="J15814" s="36">
        <v>6</v>
      </c>
      <c r="K15814" s="37">
        <v>79968</v>
      </c>
      <c r="L15814" s="38" t="s">
        <v>15</v>
      </c>
      <c r="M15814" s="38" t="s">
        <v>13</v>
      </c>
    </row>
    <row r="15815" spans="1:13" s="39" customFormat="1" ht="12.75" x14ac:dyDescent="0.2">
      <c r="A15815" s="33" t="s">
        <v>6547</v>
      </c>
      <c r="B15815" s="33" t="s">
        <v>577</v>
      </c>
      <c r="C15815" s="34">
        <v>10</v>
      </c>
      <c r="D15815" s="33" t="s">
        <v>16</v>
      </c>
      <c r="E15815" s="33" t="s">
        <v>7106</v>
      </c>
      <c r="F15815" s="35">
        <v>31211900</v>
      </c>
      <c r="G15815" s="33" t="s">
        <v>466</v>
      </c>
      <c r="H15815" s="33">
        <v>4</v>
      </c>
      <c r="I15815" s="33">
        <v>7</v>
      </c>
      <c r="J15815" s="36">
        <v>2</v>
      </c>
      <c r="K15815" s="37">
        <v>93590.26</v>
      </c>
      <c r="L15815" s="38" t="s">
        <v>15</v>
      </c>
      <c r="M15815" s="38" t="s">
        <v>13</v>
      </c>
    </row>
    <row r="15816" spans="1:13" s="39" customFormat="1" ht="12.75" x14ac:dyDescent="0.2">
      <c r="A15816" s="33" t="s">
        <v>6547</v>
      </c>
      <c r="B15816" s="33" t="s">
        <v>577</v>
      </c>
      <c r="C15816" s="34">
        <v>10</v>
      </c>
      <c r="D15816" s="33" t="s">
        <v>16</v>
      </c>
      <c r="E15816" s="33" t="s">
        <v>7107</v>
      </c>
      <c r="F15816" s="35">
        <v>72151301</v>
      </c>
      <c r="G15816" s="33" t="s">
        <v>15071</v>
      </c>
      <c r="H15816" s="33">
        <v>4</v>
      </c>
      <c r="I15816" s="33">
        <v>4</v>
      </c>
      <c r="J15816" s="36">
        <v>7</v>
      </c>
      <c r="K15816" s="37">
        <v>3886680.5599999996</v>
      </c>
      <c r="L15816" s="38" t="s">
        <v>2367</v>
      </c>
      <c r="M15816" s="38" t="s">
        <v>13</v>
      </c>
    </row>
    <row r="15817" spans="1:13" s="39" customFormat="1" ht="12.75" x14ac:dyDescent="0.2">
      <c r="A15817" s="33" t="s">
        <v>6547</v>
      </c>
      <c r="B15817" s="33" t="s">
        <v>577</v>
      </c>
      <c r="C15817" s="34">
        <v>10</v>
      </c>
      <c r="D15817" s="33" t="s">
        <v>16</v>
      </c>
      <c r="E15817" s="33" t="s">
        <v>7108</v>
      </c>
      <c r="F15817" s="35" t="s">
        <v>7109</v>
      </c>
      <c r="G15817" s="33" t="s">
        <v>466</v>
      </c>
      <c r="H15817" s="33">
        <v>4</v>
      </c>
      <c r="I15817" s="33">
        <v>7</v>
      </c>
      <c r="J15817" s="36">
        <v>6</v>
      </c>
      <c r="K15817" s="37">
        <v>491370.78</v>
      </c>
      <c r="L15817" s="38" t="s">
        <v>2367</v>
      </c>
      <c r="M15817" s="38" t="s">
        <v>13</v>
      </c>
    </row>
    <row r="15818" spans="1:13" s="39" customFormat="1" ht="12.75" x14ac:dyDescent="0.2">
      <c r="A15818" s="33" t="s">
        <v>6547</v>
      </c>
      <c r="B15818" s="33" t="s">
        <v>577</v>
      </c>
      <c r="C15818" s="34">
        <v>10</v>
      </c>
      <c r="D15818" s="33" t="s">
        <v>16</v>
      </c>
      <c r="E15818" s="33" t="s">
        <v>7110</v>
      </c>
      <c r="F15818" s="35" t="s">
        <v>7109</v>
      </c>
      <c r="G15818" s="33" t="s">
        <v>466</v>
      </c>
      <c r="H15818" s="33">
        <v>4</v>
      </c>
      <c r="I15818" s="33">
        <v>7</v>
      </c>
      <c r="J15818" s="36">
        <v>6</v>
      </c>
      <c r="K15818" s="37">
        <v>491370.78</v>
      </c>
      <c r="L15818" s="38" t="s">
        <v>2367</v>
      </c>
      <c r="M15818" s="38" t="s">
        <v>13</v>
      </c>
    </row>
    <row r="15819" spans="1:13" s="39" customFormat="1" ht="12.75" x14ac:dyDescent="0.2">
      <c r="A15819" s="33" t="s">
        <v>6547</v>
      </c>
      <c r="B15819" s="33" t="s">
        <v>577</v>
      </c>
      <c r="C15819" s="34">
        <v>10</v>
      </c>
      <c r="D15819" s="33" t="s">
        <v>16</v>
      </c>
      <c r="E15819" s="33" t="s">
        <v>7111</v>
      </c>
      <c r="F15819" s="35">
        <v>31211900</v>
      </c>
      <c r="G15819" s="33" t="s">
        <v>466</v>
      </c>
      <c r="H15819" s="33">
        <v>4</v>
      </c>
      <c r="I15819" s="33">
        <v>7</v>
      </c>
      <c r="J15819" s="36">
        <v>6</v>
      </c>
      <c r="K15819" s="37">
        <v>421170.78</v>
      </c>
      <c r="L15819" s="38" t="s">
        <v>2367</v>
      </c>
      <c r="M15819" s="38" t="s">
        <v>13</v>
      </c>
    </row>
    <row r="15820" spans="1:13" s="39" customFormat="1" ht="12.75" x14ac:dyDescent="0.2">
      <c r="A15820" s="33" t="s">
        <v>6547</v>
      </c>
      <c r="B15820" s="33" t="s">
        <v>577</v>
      </c>
      <c r="C15820" s="34">
        <v>10</v>
      </c>
      <c r="D15820" s="33" t="s">
        <v>16</v>
      </c>
      <c r="E15820" s="33" t="s">
        <v>7112</v>
      </c>
      <c r="F15820" s="35">
        <v>31211900</v>
      </c>
      <c r="G15820" s="33" t="s">
        <v>466</v>
      </c>
      <c r="H15820" s="33">
        <v>4</v>
      </c>
      <c r="I15820" s="33">
        <v>7</v>
      </c>
      <c r="J15820" s="36">
        <v>6</v>
      </c>
      <c r="K15820" s="37">
        <v>421170.78</v>
      </c>
      <c r="L15820" s="38" t="s">
        <v>2367</v>
      </c>
      <c r="M15820" s="38" t="s">
        <v>13</v>
      </c>
    </row>
    <row r="15821" spans="1:13" s="39" customFormat="1" ht="12.75" x14ac:dyDescent="0.2">
      <c r="A15821" s="33" t="s">
        <v>6547</v>
      </c>
      <c r="B15821" s="33" t="s">
        <v>577</v>
      </c>
      <c r="C15821" s="34">
        <v>10</v>
      </c>
      <c r="D15821" s="33" t="s">
        <v>16</v>
      </c>
      <c r="E15821" s="33" t="s">
        <v>7113</v>
      </c>
      <c r="F15821" s="35" t="s">
        <v>7109</v>
      </c>
      <c r="G15821" s="33" t="s">
        <v>466</v>
      </c>
      <c r="H15821" s="33">
        <v>4</v>
      </c>
      <c r="I15821" s="33">
        <v>7</v>
      </c>
      <c r="J15821" s="36">
        <v>12</v>
      </c>
      <c r="K15821" s="37">
        <v>842340</v>
      </c>
      <c r="L15821" s="38" t="s">
        <v>2367</v>
      </c>
      <c r="M15821" s="38" t="s">
        <v>13</v>
      </c>
    </row>
    <row r="15822" spans="1:13" s="39" customFormat="1" ht="12.75" x14ac:dyDescent="0.2">
      <c r="A15822" s="33" t="s">
        <v>6547</v>
      </c>
      <c r="B15822" s="33" t="s">
        <v>577</v>
      </c>
      <c r="C15822" s="34">
        <v>10</v>
      </c>
      <c r="D15822" s="33" t="s">
        <v>16</v>
      </c>
      <c r="E15822" s="33" t="s">
        <v>7114</v>
      </c>
      <c r="F15822" s="35" t="s">
        <v>7109</v>
      </c>
      <c r="G15822" s="33" t="s">
        <v>466</v>
      </c>
      <c r="H15822" s="33">
        <v>4</v>
      </c>
      <c r="I15822" s="33">
        <v>7</v>
      </c>
      <c r="J15822" s="36">
        <v>6</v>
      </c>
      <c r="K15822" s="37">
        <v>421170.78</v>
      </c>
      <c r="L15822" s="38" t="s">
        <v>2367</v>
      </c>
      <c r="M15822" s="38" t="s">
        <v>13</v>
      </c>
    </row>
    <row r="15823" spans="1:13" s="39" customFormat="1" ht="12.75" x14ac:dyDescent="0.2">
      <c r="A15823" s="33" t="s">
        <v>6547</v>
      </c>
      <c r="B15823" s="33" t="s">
        <v>577</v>
      </c>
      <c r="C15823" s="34">
        <v>10</v>
      </c>
      <c r="D15823" s="33" t="s">
        <v>16</v>
      </c>
      <c r="E15823" s="33" t="s">
        <v>7115</v>
      </c>
      <c r="F15823" s="35">
        <v>31211900</v>
      </c>
      <c r="G15823" s="33" t="s">
        <v>466</v>
      </c>
      <c r="H15823" s="33">
        <v>4</v>
      </c>
      <c r="I15823" s="33">
        <v>7</v>
      </c>
      <c r="J15823" s="36">
        <v>3</v>
      </c>
      <c r="K15823" s="37">
        <v>210585.39</v>
      </c>
      <c r="L15823" s="38" t="s">
        <v>2367</v>
      </c>
      <c r="M15823" s="38" t="s">
        <v>13</v>
      </c>
    </row>
    <row r="15824" spans="1:13" s="39" customFormat="1" ht="12.75" x14ac:dyDescent="0.2">
      <c r="A15824" s="33" t="s">
        <v>6547</v>
      </c>
      <c r="B15824" s="33" t="s">
        <v>577</v>
      </c>
      <c r="C15824" s="34">
        <v>10</v>
      </c>
      <c r="D15824" s="33" t="s">
        <v>16</v>
      </c>
      <c r="E15824" s="33" t="s">
        <v>15143</v>
      </c>
      <c r="F15824" s="35" t="s">
        <v>7109</v>
      </c>
      <c r="G15824" s="33" t="s">
        <v>466</v>
      </c>
      <c r="H15824" s="33">
        <v>4</v>
      </c>
      <c r="I15824" s="33">
        <v>7</v>
      </c>
      <c r="J15824" s="36">
        <v>2</v>
      </c>
      <c r="K15824" s="37">
        <v>643490.26</v>
      </c>
      <c r="L15824" s="38" t="s">
        <v>2367</v>
      </c>
      <c r="M15824" s="38" t="s">
        <v>13</v>
      </c>
    </row>
    <row r="15825" spans="1:13" s="39" customFormat="1" ht="12.75" x14ac:dyDescent="0.2">
      <c r="A15825" s="33" t="s">
        <v>6547</v>
      </c>
      <c r="B15825" s="33" t="s">
        <v>577</v>
      </c>
      <c r="C15825" s="34">
        <v>10</v>
      </c>
      <c r="D15825" s="33" t="s">
        <v>16</v>
      </c>
      <c r="E15825" s="33" t="s">
        <v>7116</v>
      </c>
      <c r="F15825" s="35">
        <v>31211500</v>
      </c>
      <c r="G15825" s="33" t="s">
        <v>466</v>
      </c>
      <c r="H15825" s="33">
        <v>4</v>
      </c>
      <c r="I15825" s="33">
        <v>7</v>
      </c>
      <c r="J15825" s="36">
        <v>2</v>
      </c>
      <c r="K15825" s="37">
        <v>175490.26</v>
      </c>
      <c r="L15825" s="38" t="s">
        <v>2367</v>
      </c>
      <c r="M15825" s="38" t="s">
        <v>13</v>
      </c>
    </row>
    <row r="15826" spans="1:13" s="39" customFormat="1" ht="12.75" x14ac:dyDescent="0.2">
      <c r="A15826" s="33" t="s">
        <v>6547</v>
      </c>
      <c r="B15826" s="33" t="s">
        <v>577</v>
      </c>
      <c r="C15826" s="34">
        <v>10</v>
      </c>
      <c r="D15826" s="33" t="s">
        <v>16</v>
      </c>
      <c r="E15826" s="33" t="s">
        <v>7117</v>
      </c>
      <c r="F15826" s="35" t="s">
        <v>7109</v>
      </c>
      <c r="G15826" s="33" t="s">
        <v>466</v>
      </c>
      <c r="H15826" s="33">
        <v>4</v>
      </c>
      <c r="I15826" s="33">
        <v>7</v>
      </c>
      <c r="J15826" s="36">
        <v>3</v>
      </c>
      <c r="K15826" s="37">
        <v>877485.39</v>
      </c>
      <c r="L15826" s="38" t="s">
        <v>15</v>
      </c>
      <c r="M15826" s="38" t="s">
        <v>13</v>
      </c>
    </row>
    <row r="15827" spans="1:13" s="39" customFormat="1" ht="12.75" x14ac:dyDescent="0.2">
      <c r="A15827" s="33" t="s">
        <v>6547</v>
      </c>
      <c r="B15827" s="33" t="s">
        <v>577</v>
      </c>
      <c r="C15827" s="34">
        <v>10</v>
      </c>
      <c r="D15827" s="33" t="s">
        <v>16</v>
      </c>
      <c r="E15827" s="33" t="s">
        <v>7118</v>
      </c>
      <c r="F15827" s="35">
        <v>39111600</v>
      </c>
      <c r="G15827" s="33" t="s">
        <v>466</v>
      </c>
      <c r="H15827" s="33">
        <v>5</v>
      </c>
      <c r="I15827" s="33">
        <v>6</v>
      </c>
      <c r="J15827" s="36">
        <v>5</v>
      </c>
      <c r="K15827" s="37">
        <v>654500</v>
      </c>
      <c r="L15827" s="38" t="s">
        <v>15</v>
      </c>
      <c r="M15827" s="38" t="s">
        <v>13</v>
      </c>
    </row>
    <row r="15828" spans="1:13" s="39" customFormat="1" ht="12.75" x14ac:dyDescent="0.2">
      <c r="A15828" s="33" t="s">
        <v>6547</v>
      </c>
      <c r="B15828" s="33" t="s">
        <v>577</v>
      </c>
      <c r="C15828" s="34">
        <v>10</v>
      </c>
      <c r="D15828" s="33" t="s">
        <v>16</v>
      </c>
      <c r="E15828" s="33" t="s">
        <v>7119</v>
      </c>
      <c r="F15828" s="35">
        <v>39111600</v>
      </c>
      <c r="G15828" s="33" t="s">
        <v>466</v>
      </c>
      <c r="H15828" s="33">
        <v>5</v>
      </c>
      <c r="I15828" s="33">
        <v>6</v>
      </c>
      <c r="J15828" s="36">
        <v>1</v>
      </c>
      <c r="K15828" s="37">
        <v>833000</v>
      </c>
      <c r="L15828" s="38" t="s">
        <v>15</v>
      </c>
      <c r="M15828" s="38" t="s">
        <v>13</v>
      </c>
    </row>
    <row r="15829" spans="1:13" s="39" customFormat="1" ht="12.75" x14ac:dyDescent="0.2">
      <c r="A15829" s="33" t="s">
        <v>6547</v>
      </c>
      <c r="B15829" s="33" t="s">
        <v>577</v>
      </c>
      <c r="C15829" s="34">
        <v>10</v>
      </c>
      <c r="D15829" s="33" t="s">
        <v>16</v>
      </c>
      <c r="E15829" s="33" t="s">
        <v>7120</v>
      </c>
      <c r="F15829" s="35">
        <v>31211900</v>
      </c>
      <c r="G15829" s="33" t="s">
        <v>466</v>
      </c>
      <c r="H15829" s="33">
        <v>4</v>
      </c>
      <c r="I15829" s="33">
        <v>7</v>
      </c>
      <c r="J15829" s="36">
        <v>5</v>
      </c>
      <c r="K15829" s="37">
        <v>41413.149999999994</v>
      </c>
      <c r="L15829" s="38" t="s">
        <v>15</v>
      </c>
      <c r="M15829" s="38" t="s">
        <v>13</v>
      </c>
    </row>
    <row r="15830" spans="1:13" s="39" customFormat="1" ht="12.75" x14ac:dyDescent="0.2">
      <c r="A15830" s="33" t="s">
        <v>6547</v>
      </c>
      <c r="B15830" s="33" t="s">
        <v>577</v>
      </c>
      <c r="C15830" s="34">
        <v>10</v>
      </c>
      <c r="D15830" s="33" t="s">
        <v>16</v>
      </c>
      <c r="E15830" s="33" t="s">
        <v>7121</v>
      </c>
      <c r="F15830" s="35">
        <v>11101500</v>
      </c>
      <c r="G15830" s="33" t="s">
        <v>15071</v>
      </c>
      <c r="H15830" s="33">
        <v>5</v>
      </c>
      <c r="I15830" s="33">
        <v>3</v>
      </c>
      <c r="J15830" s="36">
        <v>30</v>
      </c>
      <c r="K15830" s="37">
        <v>58353.9</v>
      </c>
      <c r="L15830" s="38" t="s">
        <v>15</v>
      </c>
      <c r="M15830" s="38" t="s">
        <v>13</v>
      </c>
    </row>
    <row r="15831" spans="1:13" s="39" customFormat="1" ht="12.75" x14ac:dyDescent="0.2">
      <c r="A15831" s="33" t="s">
        <v>6547</v>
      </c>
      <c r="B15831" s="33" t="s">
        <v>577</v>
      </c>
      <c r="C15831" s="34">
        <v>10</v>
      </c>
      <c r="D15831" s="33" t="s">
        <v>16</v>
      </c>
      <c r="E15831" s="33" t="s">
        <v>7122</v>
      </c>
      <c r="F15831" s="35">
        <v>40151700</v>
      </c>
      <c r="G15831" s="33" t="s">
        <v>466</v>
      </c>
      <c r="H15831" s="33">
        <v>5</v>
      </c>
      <c r="I15831" s="33">
        <v>6</v>
      </c>
      <c r="J15831" s="36">
        <v>5</v>
      </c>
      <c r="K15831" s="37">
        <v>97475.650000000009</v>
      </c>
      <c r="L15831" s="38" t="s">
        <v>15</v>
      </c>
      <c r="M15831" s="38" t="s">
        <v>13</v>
      </c>
    </row>
    <row r="15832" spans="1:13" s="39" customFormat="1" ht="12.75" x14ac:dyDescent="0.2">
      <c r="A15832" s="33" t="s">
        <v>6547</v>
      </c>
      <c r="B15832" s="33" t="s">
        <v>577</v>
      </c>
      <c r="C15832" s="34">
        <v>10</v>
      </c>
      <c r="D15832" s="33" t="s">
        <v>16</v>
      </c>
      <c r="E15832" s="33" t="s">
        <v>7123</v>
      </c>
      <c r="F15832" s="35">
        <v>40151700</v>
      </c>
      <c r="G15832" s="33" t="s">
        <v>466</v>
      </c>
      <c r="H15832" s="33">
        <v>5</v>
      </c>
      <c r="I15832" s="33">
        <v>6</v>
      </c>
      <c r="J15832" s="36">
        <v>5</v>
      </c>
      <c r="K15832" s="37">
        <v>97475.650000000009</v>
      </c>
      <c r="L15832" s="38" t="s">
        <v>15</v>
      </c>
      <c r="M15832" s="38" t="s">
        <v>13</v>
      </c>
    </row>
    <row r="15833" spans="1:13" s="39" customFormat="1" ht="12.75" x14ac:dyDescent="0.2">
      <c r="A15833" s="33" t="s">
        <v>6547</v>
      </c>
      <c r="B15833" s="33" t="s">
        <v>577</v>
      </c>
      <c r="C15833" s="34">
        <v>10</v>
      </c>
      <c r="D15833" s="33" t="s">
        <v>16</v>
      </c>
      <c r="E15833" s="33" t="s">
        <v>7124</v>
      </c>
      <c r="F15833" s="35">
        <v>39121700</v>
      </c>
      <c r="G15833" s="33" t="s">
        <v>466</v>
      </c>
      <c r="H15833" s="33">
        <v>5</v>
      </c>
      <c r="I15833" s="33">
        <v>6</v>
      </c>
      <c r="J15833" s="36">
        <v>10</v>
      </c>
      <c r="K15833" s="37">
        <v>35700</v>
      </c>
      <c r="L15833" s="38" t="s">
        <v>15</v>
      </c>
      <c r="M15833" s="38" t="s">
        <v>13</v>
      </c>
    </row>
    <row r="15834" spans="1:13" s="39" customFormat="1" ht="12.75" x14ac:dyDescent="0.2">
      <c r="A15834" s="33" t="s">
        <v>6547</v>
      </c>
      <c r="B15834" s="33" t="s">
        <v>577</v>
      </c>
      <c r="C15834" s="34">
        <v>10</v>
      </c>
      <c r="D15834" s="33" t="s">
        <v>16</v>
      </c>
      <c r="E15834" s="33" t="s">
        <v>7125</v>
      </c>
      <c r="F15834" s="35">
        <v>31211900</v>
      </c>
      <c r="G15834" s="33" t="s">
        <v>466</v>
      </c>
      <c r="H15834" s="33">
        <v>4</v>
      </c>
      <c r="I15834" s="33">
        <v>7</v>
      </c>
      <c r="J15834" s="36">
        <v>4</v>
      </c>
      <c r="K15834" s="37">
        <v>187180.52</v>
      </c>
      <c r="L15834" s="38" t="s">
        <v>15</v>
      </c>
      <c r="M15834" s="38" t="s">
        <v>13</v>
      </c>
    </row>
    <row r="15835" spans="1:13" s="39" customFormat="1" ht="12.75" x14ac:dyDescent="0.2">
      <c r="A15835" s="33" t="s">
        <v>6547</v>
      </c>
      <c r="B15835" s="33" t="s">
        <v>577</v>
      </c>
      <c r="C15835" s="34">
        <v>10</v>
      </c>
      <c r="D15835" s="33" t="s">
        <v>16</v>
      </c>
      <c r="E15835" s="33" t="s">
        <v>7126</v>
      </c>
      <c r="F15835" s="35">
        <v>32121501</v>
      </c>
      <c r="G15835" s="33" t="s">
        <v>15071</v>
      </c>
      <c r="H15835" s="33">
        <v>5</v>
      </c>
      <c r="I15835" s="33">
        <v>6</v>
      </c>
      <c r="J15835" s="36">
        <v>10</v>
      </c>
      <c r="K15835" s="37">
        <v>833000</v>
      </c>
      <c r="L15835" s="38" t="s">
        <v>15</v>
      </c>
      <c r="M15835" s="38" t="s">
        <v>13</v>
      </c>
    </row>
    <row r="15836" spans="1:13" s="39" customFormat="1" ht="12.75" x14ac:dyDescent="0.2">
      <c r="A15836" s="33" t="s">
        <v>6547</v>
      </c>
      <c r="B15836" s="33" t="s">
        <v>577</v>
      </c>
      <c r="C15836" s="34">
        <v>10</v>
      </c>
      <c r="D15836" s="33" t="s">
        <v>16</v>
      </c>
      <c r="E15836" s="33" t="s">
        <v>7127</v>
      </c>
      <c r="F15836" s="35">
        <v>39121700</v>
      </c>
      <c r="G15836" s="33" t="s">
        <v>466</v>
      </c>
      <c r="H15836" s="33">
        <v>5</v>
      </c>
      <c r="I15836" s="33">
        <v>6</v>
      </c>
      <c r="J15836" s="36">
        <v>10</v>
      </c>
      <c r="K15836" s="37">
        <v>595000</v>
      </c>
      <c r="L15836" s="38" t="s">
        <v>15</v>
      </c>
      <c r="M15836" s="38" t="s">
        <v>13</v>
      </c>
    </row>
    <row r="15837" spans="1:13" s="39" customFormat="1" ht="12.75" x14ac:dyDescent="0.2">
      <c r="A15837" s="33" t="s">
        <v>6547</v>
      </c>
      <c r="B15837" s="33" t="s">
        <v>577</v>
      </c>
      <c r="C15837" s="34">
        <v>10</v>
      </c>
      <c r="D15837" s="33" t="s">
        <v>16</v>
      </c>
      <c r="E15837" s="33" t="s">
        <v>7128</v>
      </c>
      <c r="F15837" s="35">
        <v>39121100</v>
      </c>
      <c r="G15837" s="33" t="s">
        <v>466</v>
      </c>
      <c r="H15837" s="33">
        <v>5</v>
      </c>
      <c r="I15837" s="33">
        <v>6</v>
      </c>
      <c r="J15837" s="36">
        <v>2</v>
      </c>
      <c r="K15837" s="37">
        <v>119000</v>
      </c>
      <c r="L15837" s="38" t="s">
        <v>15</v>
      </c>
      <c r="M15837" s="38" t="s">
        <v>13</v>
      </c>
    </row>
    <row r="15838" spans="1:13" s="39" customFormat="1" ht="12.75" x14ac:dyDescent="0.2">
      <c r="A15838" s="33" t="s">
        <v>6547</v>
      </c>
      <c r="B15838" s="33" t="s">
        <v>577</v>
      </c>
      <c r="C15838" s="34">
        <v>10</v>
      </c>
      <c r="D15838" s="33" t="s">
        <v>16</v>
      </c>
      <c r="E15838" s="33" t="s">
        <v>7129</v>
      </c>
      <c r="F15838" s="35">
        <v>41115300</v>
      </c>
      <c r="G15838" s="33" t="s">
        <v>466</v>
      </c>
      <c r="H15838" s="33">
        <v>5</v>
      </c>
      <c r="I15838" s="33">
        <v>6</v>
      </c>
      <c r="J15838" s="36">
        <v>10</v>
      </c>
      <c r="K15838" s="37">
        <v>1178100</v>
      </c>
      <c r="L15838" s="38" t="s">
        <v>15</v>
      </c>
      <c r="M15838" s="38" t="s">
        <v>13</v>
      </c>
    </row>
    <row r="15839" spans="1:13" s="39" customFormat="1" ht="12.75" x14ac:dyDescent="0.2">
      <c r="A15839" s="33" t="s">
        <v>6547</v>
      </c>
      <c r="B15839" s="33" t="s">
        <v>577</v>
      </c>
      <c r="C15839" s="34">
        <v>10</v>
      </c>
      <c r="D15839" s="33" t="s">
        <v>16</v>
      </c>
      <c r="E15839" s="33" t="s">
        <v>7130</v>
      </c>
      <c r="F15839" s="35">
        <v>31211900</v>
      </c>
      <c r="G15839" s="33" t="s">
        <v>466</v>
      </c>
      <c r="H15839" s="33">
        <v>4</v>
      </c>
      <c r="I15839" s="33">
        <v>7</v>
      </c>
      <c r="J15839" s="36">
        <v>6</v>
      </c>
      <c r="K15839" s="37">
        <v>64320.78</v>
      </c>
      <c r="L15839" s="38" t="s">
        <v>15</v>
      </c>
      <c r="M15839" s="38" t="s">
        <v>13</v>
      </c>
    </row>
    <row r="15840" spans="1:13" s="39" customFormat="1" ht="12.75" x14ac:dyDescent="0.2">
      <c r="A15840" s="33" t="s">
        <v>6547</v>
      </c>
      <c r="B15840" s="33" t="s">
        <v>577</v>
      </c>
      <c r="C15840" s="34">
        <v>10</v>
      </c>
      <c r="D15840" s="33" t="s">
        <v>16</v>
      </c>
      <c r="E15840" s="33" t="s">
        <v>7131</v>
      </c>
      <c r="F15840" s="35">
        <v>40173500</v>
      </c>
      <c r="G15840" s="33" t="s">
        <v>466</v>
      </c>
      <c r="H15840" s="33">
        <v>4</v>
      </c>
      <c r="I15840" s="33">
        <v>7</v>
      </c>
      <c r="J15840" s="36">
        <v>6</v>
      </c>
      <c r="K15840" s="37">
        <v>6990.7800000000007</v>
      </c>
      <c r="L15840" s="38" t="s">
        <v>15</v>
      </c>
      <c r="M15840" s="38" t="s">
        <v>13</v>
      </c>
    </row>
    <row r="15841" spans="1:13" s="39" customFormat="1" ht="12.75" x14ac:dyDescent="0.2">
      <c r="A15841" s="33" t="s">
        <v>6547</v>
      </c>
      <c r="B15841" s="33" t="s">
        <v>577</v>
      </c>
      <c r="C15841" s="34">
        <v>10</v>
      </c>
      <c r="D15841" s="33" t="s">
        <v>16</v>
      </c>
      <c r="E15841" s="33" t="s">
        <v>7132</v>
      </c>
      <c r="F15841" s="35">
        <v>40173500</v>
      </c>
      <c r="G15841" s="33" t="s">
        <v>466</v>
      </c>
      <c r="H15841" s="33">
        <v>4</v>
      </c>
      <c r="I15841" s="33">
        <v>7</v>
      </c>
      <c r="J15841" s="36">
        <v>6</v>
      </c>
      <c r="K15841" s="37">
        <v>11670.78</v>
      </c>
      <c r="L15841" s="38" t="s">
        <v>15</v>
      </c>
      <c r="M15841" s="38" t="s">
        <v>13</v>
      </c>
    </row>
    <row r="15842" spans="1:13" s="39" customFormat="1" ht="12.75" x14ac:dyDescent="0.2">
      <c r="A15842" s="33" t="s">
        <v>6547</v>
      </c>
      <c r="B15842" s="33" t="s">
        <v>577</v>
      </c>
      <c r="C15842" s="34">
        <v>10</v>
      </c>
      <c r="D15842" s="33" t="s">
        <v>16</v>
      </c>
      <c r="E15842" s="33" t="s">
        <v>7133</v>
      </c>
      <c r="F15842" s="35">
        <v>31211900</v>
      </c>
      <c r="G15842" s="33" t="s">
        <v>466</v>
      </c>
      <c r="H15842" s="33">
        <v>4</v>
      </c>
      <c r="I15842" s="33">
        <v>7</v>
      </c>
      <c r="J15842" s="36">
        <v>6</v>
      </c>
      <c r="K15842" s="37">
        <v>20445.78</v>
      </c>
      <c r="L15842" s="38" t="s">
        <v>15</v>
      </c>
      <c r="M15842" s="38" t="s">
        <v>13</v>
      </c>
    </row>
    <row r="15843" spans="1:13" s="39" customFormat="1" ht="12.75" x14ac:dyDescent="0.2">
      <c r="A15843" s="33" t="s">
        <v>6547</v>
      </c>
      <c r="B15843" s="33" t="s">
        <v>577</v>
      </c>
      <c r="C15843" s="34">
        <v>10</v>
      </c>
      <c r="D15843" s="33" t="s">
        <v>16</v>
      </c>
      <c r="E15843" s="33" t="s">
        <v>7134</v>
      </c>
      <c r="F15843" s="35">
        <v>39121700</v>
      </c>
      <c r="G15843" s="33" t="s">
        <v>466</v>
      </c>
      <c r="H15843" s="33">
        <v>5</v>
      </c>
      <c r="I15843" s="33">
        <v>6</v>
      </c>
      <c r="J15843" s="36">
        <v>10</v>
      </c>
      <c r="K15843" s="37">
        <v>27370</v>
      </c>
      <c r="L15843" s="38" t="s">
        <v>15</v>
      </c>
      <c r="M15843" s="38" t="s">
        <v>13</v>
      </c>
    </row>
    <row r="15844" spans="1:13" s="39" customFormat="1" ht="12.75" x14ac:dyDescent="0.2">
      <c r="A15844" s="33" t="s">
        <v>6547</v>
      </c>
      <c r="B15844" s="33" t="s">
        <v>577</v>
      </c>
      <c r="C15844" s="34">
        <v>10</v>
      </c>
      <c r="D15844" s="33" t="s">
        <v>16</v>
      </c>
      <c r="E15844" s="33" t="s">
        <v>7135</v>
      </c>
      <c r="F15844" s="35">
        <v>39121700</v>
      </c>
      <c r="G15844" s="33" t="s">
        <v>466</v>
      </c>
      <c r="H15844" s="33">
        <v>5</v>
      </c>
      <c r="I15844" s="33">
        <v>6</v>
      </c>
      <c r="J15844" s="36">
        <v>20</v>
      </c>
      <c r="K15844" s="37">
        <v>66640</v>
      </c>
      <c r="L15844" s="38" t="s">
        <v>15</v>
      </c>
      <c r="M15844" s="38" t="s">
        <v>13</v>
      </c>
    </row>
    <row r="15845" spans="1:13" s="39" customFormat="1" ht="12.75" x14ac:dyDescent="0.2">
      <c r="A15845" s="33" t="s">
        <v>6547</v>
      </c>
      <c r="B15845" s="33" t="s">
        <v>577</v>
      </c>
      <c r="C15845" s="34">
        <v>10</v>
      </c>
      <c r="D15845" s="33" t="s">
        <v>16</v>
      </c>
      <c r="E15845" s="33" t="s">
        <v>7136</v>
      </c>
      <c r="F15845" s="35">
        <v>39121700</v>
      </c>
      <c r="G15845" s="33" t="s">
        <v>466</v>
      </c>
      <c r="H15845" s="33">
        <v>5</v>
      </c>
      <c r="I15845" s="33">
        <v>6</v>
      </c>
      <c r="J15845" s="36">
        <v>30</v>
      </c>
      <c r="K15845" s="37">
        <v>142800</v>
      </c>
      <c r="L15845" s="38" t="s">
        <v>15</v>
      </c>
      <c r="M15845" s="38" t="s">
        <v>13</v>
      </c>
    </row>
    <row r="15846" spans="1:13" s="39" customFormat="1" ht="12.75" x14ac:dyDescent="0.2">
      <c r="A15846" s="33" t="s">
        <v>6547</v>
      </c>
      <c r="B15846" s="33" t="s">
        <v>577</v>
      </c>
      <c r="C15846" s="34">
        <v>10</v>
      </c>
      <c r="D15846" s="33" t="s">
        <v>16</v>
      </c>
      <c r="E15846" s="33" t="s">
        <v>7137</v>
      </c>
      <c r="F15846" s="35">
        <v>39121700</v>
      </c>
      <c r="G15846" s="33" t="s">
        <v>466</v>
      </c>
      <c r="H15846" s="33">
        <v>5</v>
      </c>
      <c r="I15846" s="33">
        <v>6</v>
      </c>
      <c r="J15846" s="36">
        <v>20</v>
      </c>
      <c r="K15846" s="37">
        <v>190400</v>
      </c>
      <c r="L15846" s="38" t="s">
        <v>15</v>
      </c>
      <c r="M15846" s="38" t="s">
        <v>13</v>
      </c>
    </row>
    <row r="15847" spans="1:13" s="39" customFormat="1" ht="12.75" x14ac:dyDescent="0.2">
      <c r="A15847" s="33" t="s">
        <v>6547</v>
      </c>
      <c r="B15847" s="33" t="s">
        <v>577</v>
      </c>
      <c r="C15847" s="34">
        <v>10</v>
      </c>
      <c r="D15847" s="33" t="s">
        <v>16</v>
      </c>
      <c r="E15847" s="33" t="s">
        <v>7138</v>
      </c>
      <c r="F15847" s="35">
        <v>39121700</v>
      </c>
      <c r="G15847" s="33" t="s">
        <v>466</v>
      </c>
      <c r="H15847" s="33">
        <v>5</v>
      </c>
      <c r="I15847" s="33">
        <v>6</v>
      </c>
      <c r="J15847" s="36">
        <v>20</v>
      </c>
      <c r="K15847" s="37">
        <v>119000</v>
      </c>
      <c r="L15847" s="38" t="s">
        <v>15</v>
      </c>
      <c r="M15847" s="38" t="s">
        <v>13</v>
      </c>
    </row>
    <row r="15848" spans="1:13" s="39" customFormat="1" ht="12.75" x14ac:dyDescent="0.2">
      <c r="A15848" s="33" t="s">
        <v>6547</v>
      </c>
      <c r="B15848" s="33" t="s">
        <v>577</v>
      </c>
      <c r="C15848" s="34">
        <v>10</v>
      </c>
      <c r="D15848" s="33" t="s">
        <v>16</v>
      </c>
      <c r="E15848" s="33" t="s">
        <v>7139</v>
      </c>
      <c r="F15848" s="35">
        <v>39121700</v>
      </c>
      <c r="G15848" s="33" t="s">
        <v>466</v>
      </c>
      <c r="H15848" s="33">
        <v>5</v>
      </c>
      <c r="I15848" s="33">
        <v>6</v>
      </c>
      <c r="J15848" s="36">
        <v>5</v>
      </c>
      <c r="K15848" s="37">
        <v>59500</v>
      </c>
      <c r="L15848" s="38" t="s">
        <v>15</v>
      </c>
      <c r="M15848" s="38" t="s">
        <v>13</v>
      </c>
    </row>
    <row r="15849" spans="1:13" s="39" customFormat="1" ht="12.75" x14ac:dyDescent="0.2">
      <c r="A15849" s="33" t="s">
        <v>6547</v>
      </c>
      <c r="B15849" s="33" t="s">
        <v>577</v>
      </c>
      <c r="C15849" s="34">
        <v>10</v>
      </c>
      <c r="D15849" s="33" t="s">
        <v>16</v>
      </c>
      <c r="E15849" s="33" t="s">
        <v>7140</v>
      </c>
      <c r="F15849" s="35">
        <v>31211900</v>
      </c>
      <c r="G15849" s="33" t="s">
        <v>466</v>
      </c>
      <c r="H15849" s="33">
        <v>4</v>
      </c>
      <c r="I15849" s="33">
        <v>7</v>
      </c>
      <c r="J15849" s="36">
        <v>5</v>
      </c>
      <c r="K15849" s="37">
        <v>178500</v>
      </c>
      <c r="L15849" s="38" t="s">
        <v>15</v>
      </c>
      <c r="M15849" s="38" t="s">
        <v>13</v>
      </c>
    </row>
    <row r="15850" spans="1:13" s="39" customFormat="1" ht="12.75" x14ac:dyDescent="0.2">
      <c r="A15850" s="33" t="s">
        <v>6547</v>
      </c>
      <c r="B15850" s="33" t="s">
        <v>577</v>
      </c>
      <c r="C15850" s="34">
        <v>10</v>
      </c>
      <c r="D15850" s="33" t="s">
        <v>16</v>
      </c>
      <c r="E15850" s="33" t="s">
        <v>7141</v>
      </c>
      <c r="F15850" s="35">
        <v>39121700</v>
      </c>
      <c r="G15850" s="33" t="s">
        <v>466</v>
      </c>
      <c r="H15850" s="33">
        <v>5</v>
      </c>
      <c r="I15850" s="33">
        <v>6</v>
      </c>
      <c r="J15850" s="36">
        <v>20</v>
      </c>
      <c r="K15850" s="37">
        <v>166600</v>
      </c>
      <c r="L15850" s="38" t="s">
        <v>15</v>
      </c>
      <c r="M15850" s="38" t="s">
        <v>13</v>
      </c>
    </row>
    <row r="15851" spans="1:13" s="39" customFormat="1" ht="12.75" x14ac:dyDescent="0.2">
      <c r="A15851" s="33" t="s">
        <v>6547</v>
      </c>
      <c r="B15851" s="33" t="s">
        <v>577</v>
      </c>
      <c r="C15851" s="34">
        <v>10</v>
      </c>
      <c r="D15851" s="33" t="s">
        <v>16</v>
      </c>
      <c r="E15851" s="33" t="s">
        <v>7142</v>
      </c>
      <c r="F15851" s="35">
        <v>39121700</v>
      </c>
      <c r="G15851" s="33" t="s">
        <v>466</v>
      </c>
      <c r="H15851" s="33">
        <v>5</v>
      </c>
      <c r="I15851" s="33">
        <v>6</v>
      </c>
      <c r="J15851" s="36">
        <v>2</v>
      </c>
      <c r="K15851" s="37">
        <v>19040</v>
      </c>
      <c r="L15851" s="38" t="s">
        <v>15</v>
      </c>
      <c r="M15851" s="38" t="s">
        <v>13</v>
      </c>
    </row>
    <row r="15852" spans="1:13" s="39" customFormat="1" ht="12.75" x14ac:dyDescent="0.2">
      <c r="A15852" s="33" t="s">
        <v>6547</v>
      </c>
      <c r="B15852" s="33" t="s">
        <v>577</v>
      </c>
      <c r="C15852" s="34">
        <v>10</v>
      </c>
      <c r="D15852" s="33" t="s">
        <v>16</v>
      </c>
      <c r="E15852" s="33" t="s">
        <v>7143</v>
      </c>
      <c r="F15852" s="35">
        <v>39121700</v>
      </c>
      <c r="G15852" s="33" t="s">
        <v>466</v>
      </c>
      <c r="H15852" s="33">
        <v>5</v>
      </c>
      <c r="I15852" s="33">
        <v>6</v>
      </c>
      <c r="J15852" s="36">
        <v>1</v>
      </c>
      <c r="K15852" s="37">
        <v>142800</v>
      </c>
      <c r="L15852" s="38" t="s">
        <v>15</v>
      </c>
      <c r="M15852" s="38" t="s">
        <v>13</v>
      </c>
    </row>
    <row r="15853" spans="1:13" s="39" customFormat="1" ht="12.75" x14ac:dyDescent="0.2">
      <c r="A15853" s="33" t="s">
        <v>6547</v>
      </c>
      <c r="B15853" s="33" t="s">
        <v>577</v>
      </c>
      <c r="C15853" s="34">
        <v>10</v>
      </c>
      <c r="D15853" s="33" t="s">
        <v>16</v>
      </c>
      <c r="E15853" s="33" t="s">
        <v>7144</v>
      </c>
      <c r="F15853" s="35">
        <v>39121700</v>
      </c>
      <c r="G15853" s="33" t="s">
        <v>466</v>
      </c>
      <c r="H15853" s="33">
        <v>5</v>
      </c>
      <c r="I15853" s="33">
        <v>6</v>
      </c>
      <c r="J15853" s="36">
        <v>1</v>
      </c>
      <c r="K15853" s="37">
        <v>160650</v>
      </c>
      <c r="L15853" s="38" t="s">
        <v>15</v>
      </c>
      <c r="M15853" s="38" t="s">
        <v>13</v>
      </c>
    </row>
    <row r="15854" spans="1:13" s="39" customFormat="1" ht="12.75" x14ac:dyDescent="0.2">
      <c r="A15854" s="33" t="s">
        <v>6547</v>
      </c>
      <c r="B15854" s="33" t="s">
        <v>577</v>
      </c>
      <c r="C15854" s="34">
        <v>10</v>
      </c>
      <c r="D15854" s="33" t="s">
        <v>16</v>
      </c>
      <c r="E15854" s="33" t="s">
        <v>7145</v>
      </c>
      <c r="F15854" s="35">
        <v>39121700</v>
      </c>
      <c r="G15854" s="33" t="s">
        <v>466</v>
      </c>
      <c r="H15854" s="33">
        <v>5</v>
      </c>
      <c r="I15854" s="33">
        <v>6</v>
      </c>
      <c r="J15854" s="36">
        <v>1</v>
      </c>
      <c r="K15854" s="37">
        <v>69020</v>
      </c>
      <c r="L15854" s="38" t="s">
        <v>15</v>
      </c>
      <c r="M15854" s="38" t="s">
        <v>13</v>
      </c>
    </row>
    <row r="15855" spans="1:13" s="39" customFormat="1" ht="12.75" x14ac:dyDescent="0.2">
      <c r="A15855" s="33" t="s">
        <v>6547</v>
      </c>
      <c r="B15855" s="33" t="s">
        <v>577</v>
      </c>
      <c r="C15855" s="34">
        <v>10</v>
      </c>
      <c r="D15855" s="33" t="s">
        <v>16</v>
      </c>
      <c r="E15855" s="33" t="s">
        <v>7146</v>
      </c>
      <c r="F15855" s="35">
        <v>39121700</v>
      </c>
      <c r="G15855" s="33" t="s">
        <v>466</v>
      </c>
      <c r="H15855" s="33">
        <v>5</v>
      </c>
      <c r="I15855" s="33">
        <v>6</v>
      </c>
      <c r="J15855" s="36">
        <v>1</v>
      </c>
      <c r="K15855" s="37">
        <v>71400</v>
      </c>
      <c r="L15855" s="38" t="s">
        <v>15</v>
      </c>
      <c r="M15855" s="38" t="s">
        <v>13</v>
      </c>
    </row>
    <row r="15856" spans="1:13" s="39" customFormat="1" ht="12.75" x14ac:dyDescent="0.2">
      <c r="A15856" s="33" t="s">
        <v>6547</v>
      </c>
      <c r="B15856" s="33" t="s">
        <v>577</v>
      </c>
      <c r="C15856" s="34">
        <v>10</v>
      </c>
      <c r="D15856" s="33" t="s">
        <v>16</v>
      </c>
      <c r="E15856" s="33" t="s">
        <v>7147</v>
      </c>
      <c r="F15856" s="35">
        <v>47131501</v>
      </c>
      <c r="G15856" s="33" t="s">
        <v>466</v>
      </c>
      <c r="H15856" s="33">
        <v>4</v>
      </c>
      <c r="I15856" s="33">
        <v>7</v>
      </c>
      <c r="J15856" s="36">
        <v>1</v>
      </c>
      <c r="K15856" s="37">
        <v>194995.13</v>
      </c>
      <c r="L15856" s="38" t="s">
        <v>15</v>
      </c>
      <c r="M15856" s="38" t="s">
        <v>13</v>
      </c>
    </row>
    <row r="15857" spans="1:13" s="39" customFormat="1" ht="12.75" x14ac:dyDescent="0.2">
      <c r="A15857" s="33" t="s">
        <v>6547</v>
      </c>
      <c r="B15857" s="33" t="s">
        <v>577</v>
      </c>
      <c r="C15857" s="34">
        <v>10</v>
      </c>
      <c r="D15857" s="33" t="s">
        <v>16</v>
      </c>
      <c r="E15857" s="33" t="s">
        <v>7148</v>
      </c>
      <c r="F15857" s="35">
        <v>31211900</v>
      </c>
      <c r="G15857" s="33" t="s">
        <v>466</v>
      </c>
      <c r="H15857" s="33">
        <v>4</v>
      </c>
      <c r="I15857" s="33">
        <v>7</v>
      </c>
      <c r="J15857" s="36">
        <v>6</v>
      </c>
      <c r="K15857" s="37">
        <v>105270.78</v>
      </c>
      <c r="L15857" s="38" t="s">
        <v>15</v>
      </c>
      <c r="M15857" s="38" t="s">
        <v>13</v>
      </c>
    </row>
    <row r="15858" spans="1:13" s="39" customFormat="1" ht="12.75" x14ac:dyDescent="0.2">
      <c r="A15858" s="33" t="s">
        <v>6547</v>
      </c>
      <c r="B15858" s="33" t="s">
        <v>577</v>
      </c>
      <c r="C15858" s="34">
        <v>10</v>
      </c>
      <c r="D15858" s="33" t="s">
        <v>16</v>
      </c>
      <c r="E15858" s="33" t="s">
        <v>7045</v>
      </c>
      <c r="F15858" s="35">
        <v>0</v>
      </c>
      <c r="G15858" s="33" t="s">
        <v>15071</v>
      </c>
      <c r="H15858" s="33">
        <v>1</v>
      </c>
      <c r="I15858" s="33">
        <v>6</v>
      </c>
      <c r="J15858" s="36">
        <v>1</v>
      </c>
      <c r="K15858" s="37">
        <v>897.45</v>
      </c>
      <c r="L15858" s="38" t="s">
        <v>12</v>
      </c>
      <c r="M15858" s="38" t="s">
        <v>13</v>
      </c>
    </row>
    <row r="15859" spans="1:13" s="39" customFormat="1" ht="12.75" x14ac:dyDescent="0.2">
      <c r="A15859" s="33" t="s">
        <v>6547</v>
      </c>
      <c r="B15859" s="33" t="s">
        <v>586</v>
      </c>
      <c r="C15859" s="34">
        <v>10</v>
      </c>
      <c r="D15859" s="33" t="s">
        <v>94</v>
      </c>
      <c r="E15859" s="33" t="s">
        <v>7149</v>
      </c>
      <c r="F15859" s="35">
        <v>0</v>
      </c>
      <c r="G15859" s="33" t="s">
        <v>15071</v>
      </c>
      <c r="H15859" s="33">
        <v>1</v>
      </c>
      <c r="I15859" s="33">
        <v>6</v>
      </c>
      <c r="J15859" s="36">
        <v>1</v>
      </c>
      <c r="K15859" s="37">
        <v>1671021</v>
      </c>
      <c r="L15859" s="38" t="s">
        <v>12</v>
      </c>
      <c r="M15859" s="38" t="s">
        <v>13</v>
      </c>
    </row>
    <row r="15860" spans="1:13" s="39" customFormat="1" ht="12.75" x14ac:dyDescent="0.2">
      <c r="A15860" s="33" t="s">
        <v>6547</v>
      </c>
      <c r="B15860" s="33" t="s">
        <v>586</v>
      </c>
      <c r="C15860" s="34">
        <v>10</v>
      </c>
      <c r="D15860" s="33" t="s">
        <v>94</v>
      </c>
      <c r="E15860" s="33" t="s">
        <v>7150</v>
      </c>
      <c r="F15860" s="35">
        <v>78181500</v>
      </c>
      <c r="G15860" s="33" t="s">
        <v>466</v>
      </c>
      <c r="H15860" s="33">
        <v>5</v>
      </c>
      <c r="I15860" s="33">
        <v>5</v>
      </c>
      <c r="J15860" s="36">
        <v>1</v>
      </c>
      <c r="K15860" s="37">
        <v>46300000</v>
      </c>
      <c r="L15860" s="38" t="s">
        <v>12</v>
      </c>
      <c r="M15860" s="38" t="s">
        <v>13</v>
      </c>
    </row>
    <row r="15861" spans="1:13" s="39" customFormat="1" ht="12.75" x14ac:dyDescent="0.2">
      <c r="A15861" s="33" t="s">
        <v>6547</v>
      </c>
      <c r="B15861" s="33" t="s">
        <v>586</v>
      </c>
      <c r="C15861" s="34">
        <v>16</v>
      </c>
      <c r="D15861" s="33" t="s">
        <v>94</v>
      </c>
      <c r="E15861" s="33" t="s">
        <v>7151</v>
      </c>
      <c r="F15861" s="35">
        <v>72102900</v>
      </c>
      <c r="G15861" s="33" t="s">
        <v>15071</v>
      </c>
      <c r="H15861" s="33">
        <v>4</v>
      </c>
      <c r="I15861" s="33">
        <v>4</v>
      </c>
      <c r="J15861" s="36">
        <v>1</v>
      </c>
      <c r="K15861" s="37">
        <v>31363959</v>
      </c>
      <c r="L15861" s="38" t="s">
        <v>12</v>
      </c>
      <c r="M15861" s="38" t="s">
        <v>13</v>
      </c>
    </row>
    <row r="15862" spans="1:13" s="39" customFormat="1" ht="12.75" x14ac:dyDescent="0.2">
      <c r="A15862" s="33" t="s">
        <v>6547</v>
      </c>
      <c r="B15862" s="33" t="s">
        <v>586</v>
      </c>
      <c r="C15862" s="34">
        <v>10</v>
      </c>
      <c r="D15862" s="33" t="s">
        <v>94</v>
      </c>
      <c r="E15862" s="33" t="s">
        <v>7151</v>
      </c>
      <c r="F15862" s="35">
        <v>72102900</v>
      </c>
      <c r="G15862" s="33" t="s">
        <v>15071</v>
      </c>
      <c r="H15862" s="33">
        <v>4</v>
      </c>
      <c r="I15862" s="33">
        <v>6</v>
      </c>
      <c r="J15862" s="36">
        <v>1</v>
      </c>
      <c r="K15862" s="37">
        <v>3564897.8</v>
      </c>
      <c r="L15862" s="38" t="s">
        <v>12</v>
      </c>
      <c r="M15862" s="38" t="s">
        <v>13</v>
      </c>
    </row>
    <row r="15863" spans="1:13" s="39" customFormat="1" ht="12.75" x14ac:dyDescent="0.2">
      <c r="A15863" s="33" t="s">
        <v>6547</v>
      </c>
      <c r="B15863" s="33" t="s">
        <v>586</v>
      </c>
      <c r="C15863" s="34">
        <v>10</v>
      </c>
      <c r="D15863" s="33" t="s">
        <v>94</v>
      </c>
      <c r="E15863" s="33" t="s">
        <v>7152</v>
      </c>
      <c r="F15863" s="35">
        <v>24111810</v>
      </c>
      <c r="G15863" s="33" t="s">
        <v>466</v>
      </c>
      <c r="H15863" s="33">
        <v>4</v>
      </c>
      <c r="I15863" s="33">
        <v>7</v>
      </c>
      <c r="J15863" s="36">
        <v>1</v>
      </c>
      <c r="K15863" s="37">
        <v>31795000</v>
      </c>
      <c r="L15863" s="38" t="s">
        <v>12</v>
      </c>
      <c r="M15863" s="38" t="s">
        <v>13</v>
      </c>
    </row>
    <row r="15864" spans="1:13" s="39" customFormat="1" ht="12.75" x14ac:dyDescent="0.2">
      <c r="A15864" s="33" t="s">
        <v>6547</v>
      </c>
      <c r="B15864" s="33" t="s">
        <v>586</v>
      </c>
      <c r="C15864" s="34">
        <v>10</v>
      </c>
      <c r="D15864" s="33" t="s">
        <v>94</v>
      </c>
      <c r="E15864" s="33" t="s">
        <v>7153</v>
      </c>
      <c r="F15864" s="35">
        <v>72154100</v>
      </c>
      <c r="G15864" s="33" t="s">
        <v>466</v>
      </c>
      <c r="H15864" s="33">
        <v>4</v>
      </c>
      <c r="I15864" s="33">
        <v>7</v>
      </c>
      <c r="J15864" s="36">
        <v>1</v>
      </c>
      <c r="K15864" s="37">
        <v>59189410</v>
      </c>
      <c r="L15864" s="38" t="s">
        <v>12</v>
      </c>
      <c r="M15864" s="38" t="s">
        <v>13</v>
      </c>
    </row>
    <row r="15865" spans="1:13" s="39" customFormat="1" ht="12.75" x14ac:dyDescent="0.2">
      <c r="A15865" s="33" t="s">
        <v>6547</v>
      </c>
      <c r="B15865" s="33" t="s">
        <v>586</v>
      </c>
      <c r="C15865" s="34">
        <v>10</v>
      </c>
      <c r="D15865" s="33" t="s">
        <v>94</v>
      </c>
      <c r="E15865" s="33" t="s">
        <v>3245</v>
      </c>
      <c r="F15865" s="35">
        <v>72101500</v>
      </c>
      <c r="G15865" s="33" t="s">
        <v>466</v>
      </c>
      <c r="H15865" s="33">
        <v>4</v>
      </c>
      <c r="I15865" s="33">
        <v>7</v>
      </c>
      <c r="J15865" s="36">
        <v>1</v>
      </c>
      <c r="K15865" s="37">
        <v>49870079.939999998</v>
      </c>
      <c r="L15865" s="38" t="s">
        <v>12</v>
      </c>
      <c r="M15865" s="38" t="s">
        <v>13</v>
      </c>
    </row>
    <row r="15866" spans="1:13" s="39" customFormat="1" ht="12.75" x14ac:dyDescent="0.2">
      <c r="A15866" s="33" t="s">
        <v>6547</v>
      </c>
      <c r="B15866" s="33" t="s">
        <v>586</v>
      </c>
      <c r="C15866" s="34">
        <v>10</v>
      </c>
      <c r="D15866" s="33" t="s">
        <v>94</v>
      </c>
      <c r="E15866" s="33" t="s">
        <v>7154</v>
      </c>
      <c r="F15866" s="35">
        <v>25172404</v>
      </c>
      <c r="G15866" s="33" t="s">
        <v>466</v>
      </c>
      <c r="H15866" s="33">
        <v>4</v>
      </c>
      <c r="I15866" s="33">
        <v>7</v>
      </c>
      <c r="J15866" s="36">
        <v>1</v>
      </c>
      <c r="K15866" s="37">
        <v>14875000</v>
      </c>
      <c r="L15866" s="38" t="s">
        <v>12</v>
      </c>
      <c r="M15866" s="38" t="s">
        <v>13</v>
      </c>
    </row>
    <row r="15867" spans="1:13" s="39" customFormat="1" ht="12.75" x14ac:dyDescent="0.2">
      <c r="A15867" s="33" t="s">
        <v>6547</v>
      </c>
      <c r="B15867" s="33" t="s">
        <v>586</v>
      </c>
      <c r="C15867" s="34">
        <v>10</v>
      </c>
      <c r="D15867" s="33" t="s">
        <v>94</v>
      </c>
      <c r="E15867" s="33" t="s">
        <v>7155</v>
      </c>
      <c r="F15867" s="35">
        <v>72101500</v>
      </c>
      <c r="G15867" s="33" t="s">
        <v>466</v>
      </c>
      <c r="H15867" s="33">
        <v>1</v>
      </c>
      <c r="I15867" s="33">
        <v>6</v>
      </c>
      <c r="J15867" s="36">
        <v>1</v>
      </c>
      <c r="K15867" s="37">
        <v>156151800</v>
      </c>
      <c r="L15867" s="38" t="s">
        <v>12</v>
      </c>
      <c r="M15867" s="38" t="s">
        <v>13</v>
      </c>
    </row>
    <row r="15868" spans="1:13" s="39" customFormat="1" ht="12.75" x14ac:dyDescent="0.2">
      <c r="A15868" s="33" t="s">
        <v>6547</v>
      </c>
      <c r="B15868" s="33" t="s">
        <v>586</v>
      </c>
      <c r="C15868" s="34">
        <v>10</v>
      </c>
      <c r="D15868" s="33" t="s">
        <v>94</v>
      </c>
      <c r="E15868" s="33" t="s">
        <v>7156</v>
      </c>
      <c r="F15868" s="35">
        <v>83101506</v>
      </c>
      <c r="G15868" s="33" t="s">
        <v>15071</v>
      </c>
      <c r="H15868" s="33">
        <v>6</v>
      </c>
      <c r="I15868" s="33">
        <v>5</v>
      </c>
      <c r="J15868" s="36">
        <v>1</v>
      </c>
      <c r="K15868" s="37">
        <v>57834000</v>
      </c>
      <c r="L15868" s="38" t="s">
        <v>12</v>
      </c>
      <c r="M15868" s="38" t="s">
        <v>13</v>
      </c>
    </row>
    <row r="15869" spans="1:13" s="39" customFormat="1" ht="12.75" x14ac:dyDescent="0.2">
      <c r="A15869" s="33" t="s">
        <v>6547</v>
      </c>
      <c r="B15869" s="33" t="s">
        <v>586</v>
      </c>
      <c r="C15869" s="34">
        <v>10</v>
      </c>
      <c r="D15869" s="33" t="s">
        <v>94</v>
      </c>
      <c r="E15869" s="33" t="s">
        <v>7157</v>
      </c>
      <c r="F15869" s="35">
        <v>83101506</v>
      </c>
      <c r="G15869" s="33" t="s">
        <v>15071</v>
      </c>
      <c r="H15869" s="33">
        <v>12</v>
      </c>
      <c r="I15869" s="33">
        <v>1</v>
      </c>
      <c r="J15869" s="36">
        <v>1</v>
      </c>
      <c r="K15869" s="37">
        <v>4000000</v>
      </c>
      <c r="L15869" s="38" t="s">
        <v>12</v>
      </c>
      <c r="M15869" s="38" t="s">
        <v>13</v>
      </c>
    </row>
    <row r="15870" spans="1:13" s="39" customFormat="1" ht="12.75" x14ac:dyDescent="0.2">
      <c r="A15870" s="33" t="s">
        <v>6547</v>
      </c>
      <c r="B15870" s="33" t="s">
        <v>586</v>
      </c>
      <c r="C15870" s="34">
        <v>10</v>
      </c>
      <c r="D15870" s="33" t="s">
        <v>94</v>
      </c>
      <c r="E15870" s="33" t="s">
        <v>7158</v>
      </c>
      <c r="F15870" s="35">
        <v>83101506</v>
      </c>
      <c r="G15870" s="33" t="s">
        <v>15071</v>
      </c>
      <c r="H15870" s="33">
        <v>1</v>
      </c>
      <c r="I15870" s="33">
        <v>6</v>
      </c>
      <c r="J15870" s="36">
        <v>1</v>
      </c>
      <c r="K15870" s="37">
        <v>70259980</v>
      </c>
      <c r="L15870" s="38" t="s">
        <v>12</v>
      </c>
      <c r="M15870" s="38" t="s">
        <v>2371</v>
      </c>
    </row>
    <row r="15871" spans="1:13" s="39" customFormat="1" ht="12.75" x14ac:dyDescent="0.2">
      <c r="A15871" s="33" t="s">
        <v>6547</v>
      </c>
      <c r="B15871" s="33" t="s">
        <v>586</v>
      </c>
      <c r="C15871" s="34">
        <v>10</v>
      </c>
      <c r="D15871" s="33" t="s">
        <v>94</v>
      </c>
      <c r="E15871" s="33" t="s">
        <v>7159</v>
      </c>
      <c r="F15871" s="35">
        <v>76122200</v>
      </c>
      <c r="G15871" s="33" t="s">
        <v>15071</v>
      </c>
      <c r="H15871" s="33">
        <v>7</v>
      </c>
      <c r="I15871" s="33">
        <v>5</v>
      </c>
      <c r="J15871" s="36">
        <v>1</v>
      </c>
      <c r="K15871" s="37">
        <v>15936846.76</v>
      </c>
      <c r="L15871" s="38" t="s">
        <v>12</v>
      </c>
      <c r="M15871" s="38" t="s">
        <v>13</v>
      </c>
    </row>
    <row r="15872" spans="1:13" s="39" customFormat="1" ht="12.75" x14ac:dyDescent="0.2">
      <c r="A15872" s="33" t="s">
        <v>6547</v>
      </c>
      <c r="B15872" s="33" t="s">
        <v>586</v>
      </c>
      <c r="C15872" s="34">
        <v>10</v>
      </c>
      <c r="D15872" s="33" t="s">
        <v>94</v>
      </c>
      <c r="E15872" s="33" t="s">
        <v>7160</v>
      </c>
      <c r="F15872" s="35">
        <v>76122200</v>
      </c>
      <c r="G15872" s="33" t="s">
        <v>15071</v>
      </c>
      <c r="H15872" s="33">
        <v>12</v>
      </c>
      <c r="I15872" s="33">
        <v>1</v>
      </c>
      <c r="J15872" s="36">
        <v>1</v>
      </c>
      <c r="K15872" s="37">
        <v>3000000</v>
      </c>
      <c r="L15872" s="38" t="s">
        <v>12</v>
      </c>
      <c r="M15872" s="38" t="s">
        <v>13</v>
      </c>
    </row>
    <row r="15873" spans="1:13" s="39" customFormat="1" ht="12.75" x14ac:dyDescent="0.2">
      <c r="A15873" s="33" t="s">
        <v>6547</v>
      </c>
      <c r="B15873" s="33" t="s">
        <v>586</v>
      </c>
      <c r="C15873" s="34">
        <v>10</v>
      </c>
      <c r="D15873" s="33" t="s">
        <v>94</v>
      </c>
      <c r="E15873" s="33" t="s">
        <v>7161</v>
      </c>
      <c r="F15873" s="35">
        <v>76122200</v>
      </c>
      <c r="G15873" s="33" t="s">
        <v>15071</v>
      </c>
      <c r="H15873" s="33">
        <v>1</v>
      </c>
      <c r="I15873" s="33">
        <v>6</v>
      </c>
      <c r="J15873" s="36">
        <v>1</v>
      </c>
      <c r="K15873" s="37">
        <v>19999643.370000001</v>
      </c>
      <c r="L15873" s="38" t="s">
        <v>12</v>
      </c>
      <c r="M15873" s="38" t="s">
        <v>2371</v>
      </c>
    </row>
    <row r="15874" spans="1:13" s="39" customFormat="1" ht="12.75" x14ac:dyDescent="0.2">
      <c r="A15874" s="33" t="s">
        <v>6547</v>
      </c>
      <c r="B15874" s="33" t="s">
        <v>586</v>
      </c>
      <c r="C15874" s="34">
        <v>10</v>
      </c>
      <c r="D15874" s="33" t="s">
        <v>94</v>
      </c>
      <c r="E15874" s="33" t="s">
        <v>7162</v>
      </c>
      <c r="F15874" s="35">
        <v>72151001</v>
      </c>
      <c r="G15874" s="33" t="s">
        <v>15071</v>
      </c>
      <c r="H15874" s="33">
        <v>3</v>
      </c>
      <c r="I15874" s="33">
        <v>4</v>
      </c>
      <c r="J15874" s="36">
        <v>1</v>
      </c>
      <c r="K15874" s="37">
        <v>26290580</v>
      </c>
      <c r="L15874" s="38" t="s">
        <v>12</v>
      </c>
      <c r="M15874" s="38" t="s">
        <v>13</v>
      </c>
    </row>
    <row r="15875" spans="1:13" s="39" customFormat="1" ht="12.75" x14ac:dyDescent="0.2">
      <c r="A15875" s="33" t="s">
        <v>6547</v>
      </c>
      <c r="B15875" s="33" t="s">
        <v>586</v>
      </c>
      <c r="C15875" s="34">
        <v>10</v>
      </c>
      <c r="D15875" s="33" t="s">
        <v>94</v>
      </c>
      <c r="E15875" s="33" t="s">
        <v>7163</v>
      </c>
      <c r="F15875" s="35">
        <v>72102900</v>
      </c>
      <c r="G15875" s="33" t="s">
        <v>466</v>
      </c>
      <c r="H15875" s="33">
        <v>6</v>
      </c>
      <c r="I15875" s="33">
        <v>6</v>
      </c>
      <c r="J15875" s="36">
        <v>1</v>
      </c>
      <c r="K15875" s="37">
        <v>110000000</v>
      </c>
      <c r="L15875" s="38" t="s">
        <v>12</v>
      </c>
      <c r="M15875" s="38" t="s">
        <v>13</v>
      </c>
    </row>
    <row r="15876" spans="1:13" s="39" customFormat="1" ht="12.75" x14ac:dyDescent="0.2">
      <c r="A15876" s="33" t="s">
        <v>6547</v>
      </c>
      <c r="B15876" s="33" t="s">
        <v>586</v>
      </c>
      <c r="C15876" s="34">
        <v>10</v>
      </c>
      <c r="D15876" s="33" t="s">
        <v>94</v>
      </c>
      <c r="E15876" s="33" t="s">
        <v>7164</v>
      </c>
      <c r="F15876" s="35">
        <v>72102900</v>
      </c>
      <c r="G15876" s="33" t="s">
        <v>15071</v>
      </c>
      <c r="H15876" s="33">
        <v>6</v>
      </c>
      <c r="I15876" s="33">
        <v>6</v>
      </c>
      <c r="J15876" s="36">
        <v>1</v>
      </c>
      <c r="K15876" s="37">
        <v>46755813.700000003</v>
      </c>
      <c r="L15876" s="38" t="s">
        <v>12</v>
      </c>
      <c r="M15876" s="38" t="s">
        <v>13</v>
      </c>
    </row>
    <row r="15877" spans="1:13" s="39" customFormat="1" ht="12.75" x14ac:dyDescent="0.2">
      <c r="A15877" s="33" t="s">
        <v>6547</v>
      </c>
      <c r="B15877" s="33" t="s">
        <v>593</v>
      </c>
      <c r="C15877" s="34">
        <v>10</v>
      </c>
      <c r="D15877" s="33" t="s">
        <v>98</v>
      </c>
      <c r="E15877" s="33" t="s">
        <v>2847</v>
      </c>
      <c r="F15877" s="35">
        <v>72154501</v>
      </c>
      <c r="G15877" s="33" t="s">
        <v>466</v>
      </c>
      <c r="H15877" s="33">
        <v>4</v>
      </c>
      <c r="I15877" s="33">
        <v>7</v>
      </c>
      <c r="J15877" s="36">
        <v>1</v>
      </c>
      <c r="K15877" s="37">
        <v>41250000</v>
      </c>
      <c r="L15877" s="38" t="s">
        <v>12</v>
      </c>
      <c r="M15877" s="38" t="s">
        <v>13</v>
      </c>
    </row>
    <row r="15878" spans="1:13" s="39" customFormat="1" ht="12.75" x14ac:dyDescent="0.2">
      <c r="A15878" s="33" t="s">
        <v>6547</v>
      </c>
      <c r="B15878" s="33" t="s">
        <v>593</v>
      </c>
      <c r="C15878" s="34">
        <v>10</v>
      </c>
      <c r="D15878" s="33" t="s">
        <v>98</v>
      </c>
      <c r="E15878" s="33" t="s">
        <v>7165</v>
      </c>
      <c r="F15878" s="35">
        <v>72151500</v>
      </c>
      <c r="G15878" s="33" t="s">
        <v>15071</v>
      </c>
      <c r="H15878" s="33">
        <v>6</v>
      </c>
      <c r="I15878" s="33">
        <v>4</v>
      </c>
      <c r="J15878" s="36">
        <v>1</v>
      </c>
      <c r="K15878" s="37">
        <v>40000000</v>
      </c>
      <c r="L15878" s="38" t="s">
        <v>12</v>
      </c>
      <c r="M15878" s="38" t="s">
        <v>13</v>
      </c>
    </row>
    <row r="15879" spans="1:13" s="39" customFormat="1" ht="12.75" x14ac:dyDescent="0.2">
      <c r="A15879" s="33" t="s">
        <v>6547</v>
      </c>
      <c r="B15879" s="33" t="s">
        <v>593</v>
      </c>
      <c r="C15879" s="34">
        <v>10</v>
      </c>
      <c r="D15879" s="33" t="s">
        <v>98</v>
      </c>
      <c r="E15879" s="33" t="s">
        <v>7166</v>
      </c>
      <c r="F15879" s="35">
        <v>73152108</v>
      </c>
      <c r="G15879" s="33" t="s">
        <v>15071</v>
      </c>
      <c r="H15879" s="33">
        <v>7</v>
      </c>
      <c r="I15879" s="33">
        <v>5</v>
      </c>
      <c r="J15879" s="36">
        <v>1</v>
      </c>
      <c r="K15879" s="37">
        <v>34499388</v>
      </c>
      <c r="L15879" s="38" t="s">
        <v>12</v>
      </c>
      <c r="M15879" s="38" t="s">
        <v>13</v>
      </c>
    </row>
    <row r="15880" spans="1:13" s="39" customFormat="1" ht="12.75" x14ac:dyDescent="0.2">
      <c r="A15880" s="33" t="s">
        <v>6547</v>
      </c>
      <c r="B15880" s="33" t="s">
        <v>593</v>
      </c>
      <c r="C15880" s="34">
        <v>10</v>
      </c>
      <c r="D15880" s="33" t="s">
        <v>98</v>
      </c>
      <c r="E15880" s="33" t="s">
        <v>7167</v>
      </c>
      <c r="F15880" s="35">
        <v>73152108</v>
      </c>
      <c r="G15880" s="33" t="s">
        <v>15071</v>
      </c>
      <c r="H15880" s="33">
        <v>12</v>
      </c>
      <c r="I15880" s="33">
        <v>1</v>
      </c>
      <c r="J15880" s="36">
        <v>1</v>
      </c>
      <c r="K15880" s="37">
        <v>7000000</v>
      </c>
      <c r="L15880" s="38" t="s">
        <v>12</v>
      </c>
      <c r="M15880" s="38" t="s">
        <v>13</v>
      </c>
    </row>
    <row r="15881" spans="1:13" s="39" customFormat="1" ht="12.75" x14ac:dyDescent="0.2">
      <c r="A15881" s="33" t="s">
        <v>6547</v>
      </c>
      <c r="B15881" s="33" t="s">
        <v>593</v>
      </c>
      <c r="C15881" s="34">
        <v>10</v>
      </c>
      <c r="D15881" s="33" t="s">
        <v>98</v>
      </c>
      <c r="E15881" s="33" t="s">
        <v>7168</v>
      </c>
      <c r="F15881" s="35">
        <v>73152108</v>
      </c>
      <c r="G15881" s="33" t="s">
        <v>15071</v>
      </c>
      <c r="H15881" s="33">
        <v>1</v>
      </c>
      <c r="I15881" s="33">
        <v>6</v>
      </c>
      <c r="J15881" s="36">
        <v>1</v>
      </c>
      <c r="K15881" s="37">
        <v>9944603.9000000004</v>
      </c>
      <c r="L15881" s="38" t="s">
        <v>12</v>
      </c>
      <c r="M15881" s="38" t="s">
        <v>2371</v>
      </c>
    </row>
    <row r="15882" spans="1:13" s="39" customFormat="1" ht="12.75" x14ac:dyDescent="0.2">
      <c r="A15882" s="33" t="s">
        <v>6547</v>
      </c>
      <c r="B15882" s="33" t="s">
        <v>593</v>
      </c>
      <c r="C15882" s="34">
        <v>10</v>
      </c>
      <c r="D15882" s="33" t="s">
        <v>98</v>
      </c>
      <c r="E15882" s="33" t="s">
        <v>7169</v>
      </c>
      <c r="F15882" s="35">
        <v>83101800</v>
      </c>
      <c r="G15882" s="33" t="s">
        <v>466</v>
      </c>
      <c r="H15882" s="33">
        <v>4</v>
      </c>
      <c r="I15882" s="33">
        <v>7</v>
      </c>
      <c r="J15882" s="36">
        <v>1</v>
      </c>
      <c r="K15882" s="37">
        <v>20000000</v>
      </c>
      <c r="L15882" s="38" t="s">
        <v>12</v>
      </c>
      <c r="M15882" s="38" t="s">
        <v>13</v>
      </c>
    </row>
    <row r="15883" spans="1:13" s="39" customFormat="1" ht="12.75" x14ac:dyDescent="0.2">
      <c r="A15883" s="33" t="s">
        <v>6547</v>
      </c>
      <c r="B15883" s="33" t="s">
        <v>593</v>
      </c>
      <c r="C15883" s="34">
        <v>10</v>
      </c>
      <c r="D15883" s="33" t="s">
        <v>98</v>
      </c>
      <c r="E15883" s="33" t="s">
        <v>7170</v>
      </c>
      <c r="F15883" s="35">
        <v>73152108</v>
      </c>
      <c r="G15883" s="33" t="s">
        <v>15071</v>
      </c>
      <c r="H15883" s="33">
        <v>12</v>
      </c>
      <c r="I15883" s="33">
        <v>1</v>
      </c>
      <c r="J15883" s="36">
        <v>1</v>
      </c>
      <c r="K15883" s="37">
        <v>5000000</v>
      </c>
      <c r="L15883" s="38" t="s">
        <v>12</v>
      </c>
      <c r="M15883" s="38" t="s">
        <v>13</v>
      </c>
    </row>
    <row r="15884" spans="1:13" s="39" customFormat="1" ht="12.75" x14ac:dyDescent="0.2">
      <c r="A15884" s="33" t="s">
        <v>6547</v>
      </c>
      <c r="B15884" s="33" t="s">
        <v>593</v>
      </c>
      <c r="C15884" s="34">
        <v>10</v>
      </c>
      <c r="D15884" s="33" t="s">
        <v>98</v>
      </c>
      <c r="E15884" s="33" t="s">
        <v>7171</v>
      </c>
      <c r="F15884" s="35">
        <v>73152108</v>
      </c>
      <c r="G15884" s="33" t="s">
        <v>15071</v>
      </c>
      <c r="H15884" s="33">
        <v>1</v>
      </c>
      <c r="I15884" s="33">
        <v>7</v>
      </c>
      <c r="J15884" s="36">
        <v>1</v>
      </c>
      <c r="K15884" s="37">
        <v>24216145.75</v>
      </c>
      <c r="L15884" s="38" t="s">
        <v>12</v>
      </c>
      <c r="M15884" s="38" t="s">
        <v>2371</v>
      </c>
    </row>
    <row r="15885" spans="1:13" s="39" customFormat="1" ht="12.75" x14ac:dyDescent="0.2">
      <c r="A15885" s="33" t="s">
        <v>6547</v>
      </c>
      <c r="B15885" s="33" t="s">
        <v>593</v>
      </c>
      <c r="C15885" s="34">
        <v>10</v>
      </c>
      <c r="D15885" s="33" t="s">
        <v>98</v>
      </c>
      <c r="E15885" s="33" t="s">
        <v>2847</v>
      </c>
      <c r="F15885" s="35">
        <v>72154501</v>
      </c>
      <c r="G15885" s="33" t="s">
        <v>15071</v>
      </c>
      <c r="H15885" s="33">
        <v>8</v>
      </c>
      <c r="I15885" s="33">
        <v>3</v>
      </c>
      <c r="J15885" s="36">
        <v>1</v>
      </c>
      <c r="K15885" s="37">
        <v>71988430</v>
      </c>
      <c r="L15885" s="38" t="s">
        <v>12</v>
      </c>
      <c r="M15885" s="38" t="s">
        <v>13</v>
      </c>
    </row>
    <row r="15886" spans="1:13" s="39" customFormat="1" ht="12.75" x14ac:dyDescent="0.2">
      <c r="A15886" s="33" t="s">
        <v>6547</v>
      </c>
      <c r="B15886" s="33" t="s">
        <v>593</v>
      </c>
      <c r="C15886" s="34">
        <v>10</v>
      </c>
      <c r="D15886" s="33" t="s">
        <v>98</v>
      </c>
      <c r="E15886" s="33" t="s">
        <v>7171</v>
      </c>
      <c r="F15886" s="35">
        <v>73152108</v>
      </c>
      <c r="G15886" s="33" t="s">
        <v>15071</v>
      </c>
      <c r="H15886" s="33">
        <v>8</v>
      </c>
      <c r="I15886" s="33">
        <v>3</v>
      </c>
      <c r="J15886" s="36">
        <v>1</v>
      </c>
      <c r="K15886" s="37">
        <v>53783803</v>
      </c>
      <c r="L15886" s="38" t="s">
        <v>12</v>
      </c>
      <c r="M15886" s="38" t="s">
        <v>13</v>
      </c>
    </row>
    <row r="15887" spans="1:13" s="39" customFormat="1" ht="12.75" x14ac:dyDescent="0.2">
      <c r="A15887" s="33" t="s">
        <v>6547</v>
      </c>
      <c r="B15887" s="33" t="s">
        <v>587</v>
      </c>
      <c r="C15887" s="34">
        <v>10</v>
      </c>
      <c r="D15887" s="33" t="s">
        <v>95</v>
      </c>
      <c r="E15887" s="33" t="s">
        <v>7172</v>
      </c>
      <c r="F15887" s="35">
        <v>73152109</v>
      </c>
      <c r="G15887" s="33" t="s">
        <v>15071</v>
      </c>
      <c r="H15887" s="33">
        <v>4</v>
      </c>
      <c r="I15887" s="33">
        <v>4</v>
      </c>
      <c r="J15887" s="36">
        <v>1</v>
      </c>
      <c r="K15887" s="37">
        <v>3800000</v>
      </c>
      <c r="L15887" s="38" t="s">
        <v>12</v>
      </c>
      <c r="M15887" s="38" t="s">
        <v>13</v>
      </c>
    </row>
    <row r="15888" spans="1:13" s="39" customFormat="1" ht="12.75" x14ac:dyDescent="0.2">
      <c r="A15888" s="33" t="s">
        <v>6547</v>
      </c>
      <c r="B15888" s="33" t="s">
        <v>587</v>
      </c>
      <c r="C15888" s="34">
        <v>10</v>
      </c>
      <c r="D15888" s="33" t="s">
        <v>95</v>
      </c>
      <c r="E15888" s="33" t="s">
        <v>7173</v>
      </c>
      <c r="F15888" s="35">
        <v>70111503</v>
      </c>
      <c r="G15888" s="33" t="s">
        <v>15071</v>
      </c>
      <c r="H15888" s="33">
        <v>3</v>
      </c>
      <c r="I15888" s="33">
        <v>5</v>
      </c>
      <c r="J15888" s="36">
        <v>1</v>
      </c>
      <c r="K15888" s="37">
        <v>47125970.640000001</v>
      </c>
      <c r="L15888" s="38" t="s">
        <v>12</v>
      </c>
      <c r="M15888" s="38" t="s">
        <v>13</v>
      </c>
    </row>
    <row r="15889" spans="1:13" s="39" customFormat="1" ht="12.75" x14ac:dyDescent="0.2">
      <c r="A15889" s="33" t="s">
        <v>6547</v>
      </c>
      <c r="B15889" s="33" t="s">
        <v>587</v>
      </c>
      <c r="C15889" s="34">
        <v>10</v>
      </c>
      <c r="D15889" s="33" t="s">
        <v>95</v>
      </c>
      <c r="E15889" s="33" t="s">
        <v>7174</v>
      </c>
      <c r="F15889" s="35">
        <v>72151800</v>
      </c>
      <c r="G15889" s="33" t="s">
        <v>15071</v>
      </c>
      <c r="H15889" s="33">
        <v>4</v>
      </c>
      <c r="I15889" s="33">
        <v>4</v>
      </c>
      <c r="J15889" s="36">
        <v>1</v>
      </c>
      <c r="K15889" s="37">
        <v>19600000</v>
      </c>
      <c r="L15889" s="38" t="s">
        <v>12</v>
      </c>
      <c r="M15889" s="38" t="s">
        <v>13</v>
      </c>
    </row>
    <row r="15890" spans="1:13" s="39" customFormat="1" ht="12.75" x14ac:dyDescent="0.2">
      <c r="A15890" s="33" t="s">
        <v>6547</v>
      </c>
      <c r="B15890" s="33" t="s">
        <v>587</v>
      </c>
      <c r="C15890" s="34">
        <v>10</v>
      </c>
      <c r="D15890" s="33" t="s">
        <v>95</v>
      </c>
      <c r="E15890" s="33" t="s">
        <v>7175</v>
      </c>
      <c r="F15890" s="35">
        <v>73152108</v>
      </c>
      <c r="G15890" s="33" t="s">
        <v>15071</v>
      </c>
      <c r="H15890" s="33">
        <v>4</v>
      </c>
      <c r="I15890" s="33">
        <v>2</v>
      </c>
      <c r="J15890" s="36">
        <v>1</v>
      </c>
      <c r="K15890" s="37">
        <v>1785000</v>
      </c>
      <c r="L15890" s="38" t="s">
        <v>12</v>
      </c>
      <c r="M15890" s="38" t="s">
        <v>13</v>
      </c>
    </row>
    <row r="15891" spans="1:13" s="39" customFormat="1" ht="12.75" x14ac:dyDescent="0.2">
      <c r="A15891" s="33" t="s">
        <v>6547</v>
      </c>
      <c r="B15891" s="33" t="s">
        <v>587</v>
      </c>
      <c r="C15891" s="34">
        <v>10</v>
      </c>
      <c r="D15891" s="33" t="s">
        <v>95</v>
      </c>
      <c r="E15891" s="33" t="s">
        <v>7176</v>
      </c>
      <c r="F15891" s="35">
        <v>73152108</v>
      </c>
      <c r="G15891" s="33" t="s">
        <v>15071</v>
      </c>
      <c r="H15891" s="33">
        <v>4</v>
      </c>
      <c r="I15891" s="33">
        <v>2</v>
      </c>
      <c r="J15891" s="36">
        <v>1</v>
      </c>
      <c r="K15891" s="37">
        <v>1785000</v>
      </c>
      <c r="L15891" s="38" t="s">
        <v>12</v>
      </c>
      <c r="M15891" s="38" t="s">
        <v>13</v>
      </c>
    </row>
    <row r="15892" spans="1:13" s="39" customFormat="1" ht="12.75" x14ac:dyDescent="0.2">
      <c r="A15892" s="33" t="s">
        <v>6547</v>
      </c>
      <c r="B15892" s="33" t="s">
        <v>587</v>
      </c>
      <c r="C15892" s="34">
        <v>10</v>
      </c>
      <c r="D15892" s="33" t="s">
        <v>95</v>
      </c>
      <c r="E15892" s="33" t="s">
        <v>7177</v>
      </c>
      <c r="F15892" s="35">
        <v>73152108</v>
      </c>
      <c r="G15892" s="33" t="s">
        <v>15071</v>
      </c>
      <c r="H15892" s="33">
        <v>3</v>
      </c>
      <c r="I15892" s="33">
        <v>4</v>
      </c>
      <c r="J15892" s="36">
        <v>1</v>
      </c>
      <c r="K15892" s="37">
        <v>10067400</v>
      </c>
      <c r="L15892" s="38" t="s">
        <v>12</v>
      </c>
      <c r="M15892" s="38" t="s">
        <v>13</v>
      </c>
    </row>
    <row r="15893" spans="1:13" s="39" customFormat="1" ht="12.75" x14ac:dyDescent="0.2">
      <c r="A15893" s="33" t="s">
        <v>6547</v>
      </c>
      <c r="B15893" s="33" t="s">
        <v>587</v>
      </c>
      <c r="C15893" s="34">
        <v>10</v>
      </c>
      <c r="D15893" s="33" t="s">
        <v>95</v>
      </c>
      <c r="E15893" s="33" t="s">
        <v>7178</v>
      </c>
      <c r="F15893" s="35">
        <v>72154501</v>
      </c>
      <c r="G15893" s="33" t="s">
        <v>466</v>
      </c>
      <c r="H15893" s="33">
        <v>4</v>
      </c>
      <c r="I15893" s="33">
        <v>7</v>
      </c>
      <c r="J15893" s="36">
        <v>1</v>
      </c>
      <c r="K15893" s="37">
        <v>9900000</v>
      </c>
      <c r="L15893" s="38" t="s">
        <v>12</v>
      </c>
      <c r="M15893" s="38" t="s">
        <v>13</v>
      </c>
    </row>
    <row r="15894" spans="1:13" s="39" customFormat="1" ht="12.75" x14ac:dyDescent="0.2">
      <c r="A15894" s="33" t="s">
        <v>6547</v>
      </c>
      <c r="B15894" s="33" t="s">
        <v>587</v>
      </c>
      <c r="C15894" s="34">
        <v>10</v>
      </c>
      <c r="D15894" s="33" t="s">
        <v>95</v>
      </c>
      <c r="E15894" s="33" t="s">
        <v>7179</v>
      </c>
      <c r="F15894" s="35">
        <v>47111501</v>
      </c>
      <c r="G15894" s="33" t="s">
        <v>466</v>
      </c>
      <c r="H15894" s="33">
        <v>4</v>
      </c>
      <c r="I15894" s="33">
        <v>7</v>
      </c>
      <c r="J15894" s="36">
        <v>1</v>
      </c>
      <c r="K15894" s="37">
        <v>2200000</v>
      </c>
      <c r="L15894" s="38" t="s">
        <v>12</v>
      </c>
      <c r="M15894" s="38" t="s">
        <v>13</v>
      </c>
    </row>
    <row r="15895" spans="1:13" s="39" customFormat="1" ht="12.75" x14ac:dyDescent="0.2">
      <c r="A15895" s="33" t="s">
        <v>6547</v>
      </c>
      <c r="B15895" s="33" t="s">
        <v>587</v>
      </c>
      <c r="C15895" s="34">
        <v>10</v>
      </c>
      <c r="D15895" s="33" t="s">
        <v>95</v>
      </c>
      <c r="E15895" s="33" t="s">
        <v>7180</v>
      </c>
      <c r="F15895" s="35">
        <v>72102900</v>
      </c>
      <c r="G15895" s="33" t="s">
        <v>466</v>
      </c>
      <c r="H15895" s="33">
        <v>4</v>
      </c>
      <c r="I15895" s="33">
        <v>7</v>
      </c>
      <c r="J15895" s="36">
        <v>1</v>
      </c>
      <c r="K15895" s="37">
        <v>4732200</v>
      </c>
      <c r="L15895" s="38" t="s">
        <v>12</v>
      </c>
      <c r="M15895" s="38" t="s">
        <v>13</v>
      </c>
    </row>
    <row r="15896" spans="1:13" s="39" customFormat="1" ht="12.75" x14ac:dyDescent="0.2">
      <c r="A15896" s="33" t="s">
        <v>6547</v>
      </c>
      <c r="B15896" s="33" t="s">
        <v>587</v>
      </c>
      <c r="C15896" s="34">
        <v>10</v>
      </c>
      <c r="D15896" s="33" t="s">
        <v>95</v>
      </c>
      <c r="E15896" s="33" t="s">
        <v>7181</v>
      </c>
      <c r="F15896" s="35">
        <v>72154501</v>
      </c>
      <c r="G15896" s="33" t="s">
        <v>466</v>
      </c>
      <c r="H15896" s="33">
        <v>4</v>
      </c>
      <c r="I15896" s="33">
        <v>7</v>
      </c>
      <c r="J15896" s="36">
        <v>1</v>
      </c>
      <c r="K15896" s="37">
        <v>2750000</v>
      </c>
      <c r="L15896" s="38" t="s">
        <v>12</v>
      </c>
      <c r="M15896" s="38" t="s">
        <v>13</v>
      </c>
    </row>
    <row r="15897" spans="1:13" s="39" customFormat="1" ht="12.75" x14ac:dyDescent="0.2">
      <c r="A15897" s="33" t="s">
        <v>6547</v>
      </c>
      <c r="B15897" s="33" t="s">
        <v>587</v>
      </c>
      <c r="C15897" s="34">
        <v>10</v>
      </c>
      <c r="D15897" s="33" t="s">
        <v>95</v>
      </c>
      <c r="E15897" s="33" t="s">
        <v>7182</v>
      </c>
      <c r="F15897" s="35">
        <v>73152108</v>
      </c>
      <c r="G15897" s="33" t="s">
        <v>15071</v>
      </c>
      <c r="H15897" s="33">
        <v>5</v>
      </c>
      <c r="I15897" s="33">
        <v>6</v>
      </c>
      <c r="J15897" s="36">
        <v>1</v>
      </c>
      <c r="K15897" s="37">
        <v>16935688</v>
      </c>
      <c r="L15897" s="38" t="s">
        <v>12</v>
      </c>
      <c r="M15897" s="38" t="s">
        <v>13</v>
      </c>
    </row>
    <row r="15898" spans="1:13" s="39" customFormat="1" ht="12.75" x14ac:dyDescent="0.2">
      <c r="A15898" s="33" t="s">
        <v>6547</v>
      </c>
      <c r="B15898" s="33" t="s">
        <v>587</v>
      </c>
      <c r="C15898" s="34">
        <v>10</v>
      </c>
      <c r="D15898" s="33" t="s">
        <v>95</v>
      </c>
      <c r="E15898" s="33" t="s">
        <v>7183</v>
      </c>
      <c r="F15898" s="35">
        <v>56101526</v>
      </c>
      <c r="G15898" s="33" t="s">
        <v>466</v>
      </c>
      <c r="H15898" s="33">
        <v>4</v>
      </c>
      <c r="I15898" s="33">
        <v>7</v>
      </c>
      <c r="J15898" s="36">
        <v>1</v>
      </c>
      <c r="K15898" s="37">
        <v>10000000</v>
      </c>
      <c r="L15898" s="38" t="s">
        <v>12</v>
      </c>
      <c r="M15898" s="38" t="s">
        <v>13</v>
      </c>
    </row>
    <row r="15899" spans="1:13" s="39" customFormat="1" ht="12.75" x14ac:dyDescent="0.2">
      <c r="A15899" s="33" t="s">
        <v>6547</v>
      </c>
      <c r="B15899" s="33" t="s">
        <v>587</v>
      </c>
      <c r="C15899" s="34">
        <v>10</v>
      </c>
      <c r="D15899" s="33" t="s">
        <v>95</v>
      </c>
      <c r="E15899" s="33" t="s">
        <v>7184</v>
      </c>
      <c r="F15899" s="35">
        <v>73152108</v>
      </c>
      <c r="G15899" s="33" t="s">
        <v>466</v>
      </c>
      <c r="H15899" s="33">
        <v>4</v>
      </c>
      <c r="I15899" s="33">
        <v>7</v>
      </c>
      <c r="J15899" s="36">
        <v>1</v>
      </c>
      <c r="K15899" s="37">
        <v>3510000</v>
      </c>
      <c r="L15899" s="38" t="s">
        <v>12</v>
      </c>
      <c r="M15899" s="38" t="s">
        <v>13</v>
      </c>
    </row>
    <row r="15900" spans="1:13" s="39" customFormat="1" ht="12.75" x14ac:dyDescent="0.2">
      <c r="A15900" s="33" t="s">
        <v>6547</v>
      </c>
      <c r="B15900" s="33" t="s">
        <v>587</v>
      </c>
      <c r="C15900" s="34">
        <v>10</v>
      </c>
      <c r="D15900" s="33" t="s">
        <v>95</v>
      </c>
      <c r="E15900" s="33" t="s">
        <v>7185</v>
      </c>
      <c r="F15900" s="35">
        <v>73152108</v>
      </c>
      <c r="G15900" s="33" t="s">
        <v>15071</v>
      </c>
      <c r="H15900" s="33">
        <v>4</v>
      </c>
      <c r="I15900" s="33">
        <v>4</v>
      </c>
      <c r="J15900" s="36">
        <v>1</v>
      </c>
      <c r="K15900" s="37">
        <v>3450000</v>
      </c>
      <c r="L15900" s="38" t="s">
        <v>12</v>
      </c>
      <c r="M15900" s="38" t="s">
        <v>13</v>
      </c>
    </row>
    <row r="15901" spans="1:13" s="39" customFormat="1" ht="12.75" x14ac:dyDescent="0.2">
      <c r="A15901" s="33" t="s">
        <v>6547</v>
      </c>
      <c r="B15901" s="33" t="s">
        <v>587</v>
      </c>
      <c r="C15901" s="34">
        <v>10</v>
      </c>
      <c r="D15901" s="33" t="s">
        <v>95</v>
      </c>
      <c r="E15901" s="33" t="s">
        <v>7186</v>
      </c>
      <c r="F15901" s="35">
        <v>46191601</v>
      </c>
      <c r="G15901" s="33" t="s">
        <v>466</v>
      </c>
      <c r="H15901" s="33">
        <v>4</v>
      </c>
      <c r="I15901" s="33">
        <v>7</v>
      </c>
      <c r="J15901" s="36">
        <v>1</v>
      </c>
      <c r="K15901" s="37">
        <v>1666000</v>
      </c>
      <c r="L15901" s="38" t="s">
        <v>12</v>
      </c>
      <c r="M15901" s="38" t="s">
        <v>13</v>
      </c>
    </row>
    <row r="15902" spans="1:13" s="39" customFormat="1" ht="12.75" x14ac:dyDescent="0.2">
      <c r="A15902" s="33" t="s">
        <v>6547</v>
      </c>
      <c r="B15902" s="33" t="s">
        <v>587</v>
      </c>
      <c r="C15902" s="34">
        <v>10</v>
      </c>
      <c r="D15902" s="33" t="s">
        <v>95</v>
      </c>
      <c r="E15902" s="33" t="s">
        <v>7187</v>
      </c>
      <c r="F15902" s="35">
        <v>73152108</v>
      </c>
      <c r="G15902" s="33" t="s">
        <v>15071</v>
      </c>
      <c r="H15902" s="33">
        <v>4</v>
      </c>
      <c r="I15902" s="33">
        <v>2</v>
      </c>
      <c r="J15902" s="36">
        <v>1</v>
      </c>
      <c r="K15902" s="37">
        <v>476000</v>
      </c>
      <c r="L15902" s="38" t="s">
        <v>12</v>
      </c>
      <c r="M15902" s="38" t="s">
        <v>13</v>
      </c>
    </row>
    <row r="15903" spans="1:13" s="39" customFormat="1" ht="12.75" x14ac:dyDescent="0.2">
      <c r="A15903" s="33" t="s">
        <v>6547</v>
      </c>
      <c r="B15903" s="33" t="s">
        <v>587</v>
      </c>
      <c r="C15903" s="34">
        <v>10</v>
      </c>
      <c r="D15903" s="33" t="s">
        <v>95</v>
      </c>
      <c r="E15903" s="33" t="s">
        <v>7188</v>
      </c>
      <c r="F15903" s="35">
        <v>72154501</v>
      </c>
      <c r="G15903" s="33" t="s">
        <v>466</v>
      </c>
      <c r="H15903" s="33">
        <v>4</v>
      </c>
      <c r="I15903" s="33">
        <v>7</v>
      </c>
      <c r="J15903" s="36">
        <v>1</v>
      </c>
      <c r="K15903" s="37">
        <v>1100000</v>
      </c>
      <c r="L15903" s="38" t="s">
        <v>12</v>
      </c>
      <c r="M15903" s="38" t="s">
        <v>13</v>
      </c>
    </row>
    <row r="15904" spans="1:13" s="39" customFormat="1" ht="12.75" x14ac:dyDescent="0.2">
      <c r="A15904" s="33" t="s">
        <v>6547</v>
      </c>
      <c r="B15904" s="33" t="s">
        <v>587</v>
      </c>
      <c r="C15904" s="34">
        <v>10</v>
      </c>
      <c r="D15904" s="33" t="s">
        <v>95</v>
      </c>
      <c r="E15904" s="33" t="s">
        <v>7189</v>
      </c>
      <c r="F15904" s="35">
        <v>72101509</v>
      </c>
      <c r="G15904" s="33" t="s">
        <v>15071</v>
      </c>
      <c r="H15904" s="33">
        <v>5</v>
      </c>
      <c r="I15904" s="33">
        <v>5</v>
      </c>
      <c r="J15904" s="36">
        <v>1</v>
      </c>
      <c r="K15904" s="37">
        <v>8019410</v>
      </c>
      <c r="L15904" s="38" t="s">
        <v>12</v>
      </c>
      <c r="M15904" s="38" t="s">
        <v>13</v>
      </c>
    </row>
    <row r="15905" spans="1:13" s="39" customFormat="1" ht="12.75" x14ac:dyDescent="0.2">
      <c r="A15905" s="33" t="s">
        <v>6547</v>
      </c>
      <c r="B15905" s="33" t="s">
        <v>588</v>
      </c>
      <c r="C15905" s="34">
        <v>10</v>
      </c>
      <c r="D15905" s="33" t="s">
        <v>96</v>
      </c>
      <c r="E15905" s="33" t="s">
        <v>15102</v>
      </c>
      <c r="F15905" s="35">
        <v>72151501</v>
      </c>
      <c r="G15905" s="33" t="s">
        <v>15071</v>
      </c>
      <c r="H15905" s="33">
        <v>8</v>
      </c>
      <c r="I15905" s="33">
        <v>3</v>
      </c>
      <c r="J15905" s="36">
        <v>1</v>
      </c>
      <c r="K15905" s="37">
        <v>17368539.219999999</v>
      </c>
      <c r="L15905" s="38" t="s">
        <v>12</v>
      </c>
      <c r="M15905" s="38" t="s">
        <v>13</v>
      </c>
    </row>
    <row r="15906" spans="1:13" s="39" customFormat="1" ht="12.75" x14ac:dyDescent="0.2">
      <c r="A15906" s="33" t="s">
        <v>6547</v>
      </c>
      <c r="B15906" s="33" t="s">
        <v>588</v>
      </c>
      <c r="C15906" s="34">
        <v>16</v>
      </c>
      <c r="D15906" s="33" t="s">
        <v>96</v>
      </c>
      <c r="E15906" s="33" t="s">
        <v>15102</v>
      </c>
      <c r="F15906" s="35">
        <v>72151501</v>
      </c>
      <c r="G15906" s="33" t="s">
        <v>15071</v>
      </c>
      <c r="H15906" s="33">
        <v>8</v>
      </c>
      <c r="I15906" s="33">
        <v>3</v>
      </c>
      <c r="J15906" s="36">
        <v>1</v>
      </c>
      <c r="K15906" s="37">
        <v>6431460.7800000003</v>
      </c>
      <c r="L15906" s="38" t="s">
        <v>12</v>
      </c>
      <c r="M15906" s="38" t="s">
        <v>13</v>
      </c>
    </row>
    <row r="15907" spans="1:13" s="39" customFormat="1" ht="12.75" x14ac:dyDescent="0.2">
      <c r="A15907" s="33" t="s">
        <v>6547</v>
      </c>
      <c r="B15907" s="33" t="s">
        <v>590</v>
      </c>
      <c r="C15907" s="34">
        <v>10</v>
      </c>
      <c r="D15907" s="33" t="s">
        <v>39</v>
      </c>
      <c r="E15907" s="33" t="s">
        <v>7190</v>
      </c>
      <c r="F15907" s="35">
        <v>78181508</v>
      </c>
      <c r="G15907" s="33" t="s">
        <v>15071</v>
      </c>
      <c r="H15907" s="33">
        <v>4</v>
      </c>
      <c r="I15907" s="33">
        <v>4</v>
      </c>
      <c r="J15907" s="36">
        <v>1</v>
      </c>
      <c r="K15907" s="37">
        <v>40000000</v>
      </c>
      <c r="L15907" s="38" t="s">
        <v>12</v>
      </c>
      <c r="M15907" s="38" t="s">
        <v>13</v>
      </c>
    </row>
    <row r="15908" spans="1:13" s="39" customFormat="1" ht="12.75" x14ac:dyDescent="0.2">
      <c r="A15908" s="33" t="s">
        <v>6547</v>
      </c>
      <c r="B15908" s="33" t="s">
        <v>590</v>
      </c>
      <c r="C15908" s="34">
        <v>10</v>
      </c>
      <c r="D15908" s="33" t="s">
        <v>39</v>
      </c>
      <c r="E15908" s="33" t="s">
        <v>7191</v>
      </c>
      <c r="F15908" s="35">
        <v>72154501</v>
      </c>
      <c r="G15908" s="33" t="s">
        <v>466</v>
      </c>
      <c r="H15908" s="33">
        <v>4</v>
      </c>
      <c r="I15908" s="33">
        <v>7</v>
      </c>
      <c r="J15908" s="36">
        <v>1</v>
      </c>
      <c r="K15908" s="37">
        <v>7700000</v>
      </c>
      <c r="L15908" s="38" t="s">
        <v>12</v>
      </c>
      <c r="M15908" s="38" t="s">
        <v>13</v>
      </c>
    </row>
    <row r="15909" spans="1:13" s="39" customFormat="1" ht="12.75" x14ac:dyDescent="0.2">
      <c r="A15909" s="33" t="s">
        <v>6547</v>
      </c>
      <c r="B15909" s="33" t="s">
        <v>590</v>
      </c>
      <c r="C15909" s="34">
        <v>10</v>
      </c>
      <c r="D15909" s="33" t="s">
        <v>39</v>
      </c>
      <c r="E15909" s="33" t="s">
        <v>7192</v>
      </c>
      <c r="F15909" s="35">
        <v>72154501</v>
      </c>
      <c r="G15909" s="33" t="s">
        <v>466</v>
      </c>
      <c r="H15909" s="33">
        <v>4</v>
      </c>
      <c r="I15909" s="33">
        <v>7</v>
      </c>
      <c r="J15909" s="36">
        <v>1</v>
      </c>
      <c r="K15909" s="37">
        <v>7700000</v>
      </c>
      <c r="L15909" s="38" t="s">
        <v>12</v>
      </c>
      <c r="M15909" s="38" t="s">
        <v>13</v>
      </c>
    </row>
    <row r="15910" spans="1:13" s="39" customFormat="1" ht="12.75" x14ac:dyDescent="0.2">
      <c r="A15910" s="33" t="s">
        <v>6547</v>
      </c>
      <c r="B15910" s="33" t="s">
        <v>590</v>
      </c>
      <c r="C15910" s="34">
        <v>10</v>
      </c>
      <c r="D15910" s="33" t="s">
        <v>39</v>
      </c>
      <c r="E15910" s="33" t="s">
        <v>7193</v>
      </c>
      <c r="F15910" s="35">
        <v>72154501</v>
      </c>
      <c r="G15910" s="33" t="s">
        <v>466</v>
      </c>
      <c r="H15910" s="33">
        <v>4</v>
      </c>
      <c r="I15910" s="33">
        <v>7</v>
      </c>
      <c r="J15910" s="36">
        <v>1</v>
      </c>
      <c r="K15910" s="37">
        <v>9020000</v>
      </c>
      <c r="L15910" s="38" t="s">
        <v>12</v>
      </c>
      <c r="M15910" s="38" t="s">
        <v>13</v>
      </c>
    </row>
    <row r="15911" spans="1:13" s="39" customFormat="1" ht="12.75" x14ac:dyDescent="0.2">
      <c r="A15911" s="33" t="s">
        <v>6547</v>
      </c>
      <c r="B15911" s="33" t="s">
        <v>590</v>
      </c>
      <c r="C15911" s="34">
        <v>10</v>
      </c>
      <c r="D15911" s="33" t="s">
        <v>39</v>
      </c>
      <c r="E15911" s="33" t="s">
        <v>7194</v>
      </c>
      <c r="F15911" s="35">
        <v>72154501</v>
      </c>
      <c r="G15911" s="33" t="s">
        <v>466</v>
      </c>
      <c r="H15911" s="33">
        <v>4</v>
      </c>
      <c r="I15911" s="33">
        <v>7</v>
      </c>
      <c r="J15911" s="36">
        <v>1</v>
      </c>
      <c r="K15911" s="37">
        <v>4290000</v>
      </c>
      <c r="L15911" s="38" t="s">
        <v>12</v>
      </c>
      <c r="M15911" s="38" t="s">
        <v>13</v>
      </c>
    </row>
    <row r="15912" spans="1:13" s="39" customFormat="1" ht="12.75" x14ac:dyDescent="0.2">
      <c r="A15912" s="33" t="s">
        <v>6547</v>
      </c>
      <c r="B15912" s="33" t="s">
        <v>590</v>
      </c>
      <c r="C15912" s="34">
        <v>10</v>
      </c>
      <c r="D15912" s="33" t="s">
        <v>39</v>
      </c>
      <c r="E15912" s="33" t="s">
        <v>7195</v>
      </c>
      <c r="F15912" s="35">
        <v>78181901</v>
      </c>
      <c r="G15912" s="33" t="s">
        <v>466</v>
      </c>
      <c r="H15912" s="33">
        <v>4</v>
      </c>
      <c r="I15912" s="33">
        <v>7</v>
      </c>
      <c r="J15912" s="36">
        <v>1</v>
      </c>
      <c r="K15912" s="37">
        <v>8000000</v>
      </c>
      <c r="L15912" s="38" t="s">
        <v>12</v>
      </c>
      <c r="M15912" s="38" t="s">
        <v>13</v>
      </c>
    </row>
    <row r="15913" spans="1:13" s="39" customFormat="1" ht="12.75" x14ac:dyDescent="0.2">
      <c r="A15913" s="33" t="s">
        <v>6547</v>
      </c>
      <c r="B15913" s="33" t="s">
        <v>590</v>
      </c>
      <c r="C15913" s="34">
        <v>10</v>
      </c>
      <c r="D15913" s="33" t="s">
        <v>39</v>
      </c>
      <c r="E15913" s="33" t="s">
        <v>7196</v>
      </c>
      <c r="F15913" s="35">
        <v>78181500</v>
      </c>
      <c r="G15913" s="33" t="s">
        <v>15071</v>
      </c>
      <c r="H15913" s="33">
        <v>6</v>
      </c>
      <c r="I15913" s="33">
        <v>5</v>
      </c>
      <c r="J15913" s="36">
        <v>1</v>
      </c>
      <c r="K15913" s="37">
        <v>20000000</v>
      </c>
      <c r="L15913" s="38" t="s">
        <v>12</v>
      </c>
      <c r="M15913" s="38" t="s">
        <v>13</v>
      </c>
    </row>
    <row r="15914" spans="1:13" s="39" customFormat="1" ht="12.75" x14ac:dyDescent="0.2">
      <c r="A15914" s="33" t="s">
        <v>6547</v>
      </c>
      <c r="B15914" s="33" t="s">
        <v>590</v>
      </c>
      <c r="C15914" s="34">
        <v>10</v>
      </c>
      <c r="D15914" s="33" t="s">
        <v>39</v>
      </c>
      <c r="E15914" s="33" t="s">
        <v>7197</v>
      </c>
      <c r="F15914" s="35">
        <v>78181500</v>
      </c>
      <c r="G15914" s="33" t="s">
        <v>15071</v>
      </c>
      <c r="H15914" s="33">
        <v>12</v>
      </c>
      <c r="I15914" s="33">
        <v>1</v>
      </c>
      <c r="J15914" s="36">
        <v>1</v>
      </c>
      <c r="K15914" s="37">
        <v>5000000</v>
      </c>
      <c r="L15914" s="38" t="s">
        <v>12</v>
      </c>
      <c r="M15914" s="38" t="s">
        <v>13</v>
      </c>
    </row>
    <row r="15915" spans="1:13" s="39" customFormat="1" ht="12.75" x14ac:dyDescent="0.2">
      <c r="A15915" s="33" t="s">
        <v>6547</v>
      </c>
      <c r="B15915" s="33" t="s">
        <v>590</v>
      </c>
      <c r="C15915" s="34">
        <v>10</v>
      </c>
      <c r="D15915" s="33" t="s">
        <v>39</v>
      </c>
      <c r="E15915" s="33" t="s">
        <v>7198</v>
      </c>
      <c r="F15915" s="35">
        <v>78181500</v>
      </c>
      <c r="G15915" s="33" t="s">
        <v>15071</v>
      </c>
      <c r="H15915" s="33">
        <v>1</v>
      </c>
      <c r="I15915" s="33">
        <v>5</v>
      </c>
      <c r="J15915" s="36">
        <v>1</v>
      </c>
      <c r="K15915" s="37">
        <v>20000000</v>
      </c>
      <c r="L15915" s="38" t="s">
        <v>12</v>
      </c>
      <c r="M15915" s="38" t="s">
        <v>2371</v>
      </c>
    </row>
    <row r="15916" spans="1:13" s="39" customFormat="1" ht="12.75" x14ac:dyDescent="0.2">
      <c r="A15916" s="33" t="s">
        <v>6547</v>
      </c>
      <c r="B15916" s="33" t="s">
        <v>590</v>
      </c>
      <c r="C15916" s="34">
        <v>10</v>
      </c>
      <c r="D15916" s="33" t="s">
        <v>39</v>
      </c>
      <c r="E15916" s="33" t="s">
        <v>7199</v>
      </c>
      <c r="F15916" s="35">
        <v>78181500</v>
      </c>
      <c r="G15916" s="33" t="s">
        <v>15071</v>
      </c>
      <c r="H15916" s="33">
        <v>7</v>
      </c>
      <c r="I15916" s="33">
        <v>5</v>
      </c>
      <c r="J15916" s="36">
        <v>1</v>
      </c>
      <c r="K15916" s="37">
        <v>40000000</v>
      </c>
      <c r="L15916" s="38" t="s">
        <v>12</v>
      </c>
      <c r="M15916" s="38" t="s">
        <v>13</v>
      </c>
    </row>
    <row r="15917" spans="1:13" s="39" customFormat="1" ht="12.75" x14ac:dyDescent="0.2">
      <c r="A15917" s="33" t="s">
        <v>6547</v>
      </c>
      <c r="B15917" s="33" t="s">
        <v>590</v>
      </c>
      <c r="C15917" s="34">
        <v>10</v>
      </c>
      <c r="D15917" s="33" t="s">
        <v>39</v>
      </c>
      <c r="E15917" s="33" t="s">
        <v>7200</v>
      </c>
      <c r="F15917" s="35">
        <v>78181500</v>
      </c>
      <c r="G15917" s="33" t="s">
        <v>15071</v>
      </c>
      <c r="H15917" s="33">
        <v>12</v>
      </c>
      <c r="I15917" s="33">
        <v>1</v>
      </c>
      <c r="J15917" s="36">
        <v>1</v>
      </c>
      <c r="K15917" s="37">
        <v>10000000</v>
      </c>
      <c r="L15917" s="38" t="s">
        <v>12</v>
      </c>
      <c r="M15917" s="38" t="s">
        <v>13</v>
      </c>
    </row>
    <row r="15918" spans="1:13" s="39" customFormat="1" ht="12.75" x14ac:dyDescent="0.2">
      <c r="A15918" s="33" t="s">
        <v>6547</v>
      </c>
      <c r="B15918" s="33" t="s">
        <v>590</v>
      </c>
      <c r="C15918" s="34">
        <v>10</v>
      </c>
      <c r="D15918" s="33" t="s">
        <v>39</v>
      </c>
      <c r="E15918" s="33" t="s">
        <v>7201</v>
      </c>
      <c r="F15918" s="35">
        <v>78181500</v>
      </c>
      <c r="G15918" s="33" t="s">
        <v>15071</v>
      </c>
      <c r="H15918" s="33">
        <v>1</v>
      </c>
      <c r="I15918" s="33">
        <v>6</v>
      </c>
      <c r="J15918" s="36">
        <v>1</v>
      </c>
      <c r="K15918" s="37">
        <v>32995996</v>
      </c>
      <c r="L15918" s="38" t="s">
        <v>12</v>
      </c>
      <c r="M15918" s="38" t="s">
        <v>2371</v>
      </c>
    </row>
    <row r="15919" spans="1:13" s="39" customFormat="1" ht="12.75" x14ac:dyDescent="0.2">
      <c r="A15919" s="33" t="s">
        <v>6547</v>
      </c>
      <c r="B15919" s="33" t="s">
        <v>590</v>
      </c>
      <c r="C15919" s="34">
        <v>10</v>
      </c>
      <c r="D15919" s="33" t="s">
        <v>39</v>
      </c>
      <c r="E15919" s="33" t="s">
        <v>7202</v>
      </c>
      <c r="F15919" s="35">
        <v>78181901</v>
      </c>
      <c r="G15919" s="33" t="s">
        <v>466</v>
      </c>
      <c r="H15919" s="33">
        <v>4</v>
      </c>
      <c r="I15919" s="33">
        <v>7</v>
      </c>
      <c r="J15919" s="36">
        <v>1</v>
      </c>
      <c r="K15919" s="37">
        <v>8000000</v>
      </c>
      <c r="L15919" s="38" t="s">
        <v>12</v>
      </c>
      <c r="M15919" s="38" t="s">
        <v>13</v>
      </c>
    </row>
    <row r="15920" spans="1:13" s="39" customFormat="1" ht="12.75" x14ac:dyDescent="0.2">
      <c r="A15920" s="33" t="s">
        <v>6547</v>
      </c>
      <c r="B15920" s="33" t="s">
        <v>590</v>
      </c>
      <c r="C15920" s="34">
        <v>10</v>
      </c>
      <c r="D15920" s="33" t="s">
        <v>39</v>
      </c>
      <c r="E15920" s="33" t="s">
        <v>7203</v>
      </c>
      <c r="F15920" s="35">
        <v>72154501</v>
      </c>
      <c r="G15920" s="33" t="s">
        <v>466</v>
      </c>
      <c r="H15920" s="33">
        <v>4</v>
      </c>
      <c r="I15920" s="33">
        <v>7</v>
      </c>
      <c r="J15920" s="36">
        <v>1</v>
      </c>
      <c r="K15920" s="37">
        <v>46750000</v>
      </c>
      <c r="L15920" s="38" t="s">
        <v>12</v>
      </c>
      <c r="M15920" s="38" t="s">
        <v>13</v>
      </c>
    </row>
    <row r="15921" spans="1:13" s="39" customFormat="1" ht="12.75" x14ac:dyDescent="0.2">
      <c r="A15921" s="33" t="s">
        <v>6547</v>
      </c>
      <c r="B15921" s="33" t="s">
        <v>590</v>
      </c>
      <c r="C15921" s="34">
        <v>10</v>
      </c>
      <c r="D15921" s="33" t="s">
        <v>39</v>
      </c>
      <c r="E15921" s="33" t="s">
        <v>15103</v>
      </c>
      <c r="F15921" s="35">
        <v>0</v>
      </c>
      <c r="G15921" s="33" t="s">
        <v>15071</v>
      </c>
      <c r="H15921" s="33">
        <v>1</v>
      </c>
      <c r="I15921" s="33">
        <v>6</v>
      </c>
      <c r="J15921" s="36">
        <v>1</v>
      </c>
      <c r="K15921" s="37">
        <v>4004</v>
      </c>
      <c r="L15921" s="38" t="s">
        <v>12</v>
      </c>
      <c r="M15921" s="38" t="s">
        <v>13</v>
      </c>
    </row>
    <row r="15922" spans="1:13" s="39" customFormat="1" ht="12.75" x14ac:dyDescent="0.2">
      <c r="A15922" s="33" t="s">
        <v>6547</v>
      </c>
      <c r="B15922" s="33" t="s">
        <v>591</v>
      </c>
      <c r="C15922" s="34">
        <v>16</v>
      </c>
      <c r="D15922" s="33" t="s">
        <v>97</v>
      </c>
      <c r="E15922" s="33" t="s">
        <v>7204</v>
      </c>
      <c r="F15922" s="35">
        <v>72102900</v>
      </c>
      <c r="G15922" s="33" t="s">
        <v>466</v>
      </c>
      <c r="H15922" s="33">
        <v>2</v>
      </c>
      <c r="I15922" s="33">
        <v>10</v>
      </c>
      <c r="J15922" s="36">
        <v>1</v>
      </c>
      <c r="K15922" s="37">
        <v>374187696.32999998</v>
      </c>
      <c r="L15922" s="38" t="s">
        <v>12</v>
      </c>
      <c r="M15922" s="38" t="s">
        <v>13</v>
      </c>
    </row>
    <row r="15923" spans="1:13" s="39" customFormat="1" ht="12.75" x14ac:dyDescent="0.2">
      <c r="A15923" s="33" t="s">
        <v>6547</v>
      </c>
      <c r="B15923" s="33" t="s">
        <v>592</v>
      </c>
      <c r="C15923" s="34">
        <v>10</v>
      </c>
      <c r="D15923" s="33" t="s">
        <v>24</v>
      </c>
      <c r="E15923" s="33" t="s">
        <v>7205</v>
      </c>
      <c r="F15923" s="35">
        <v>70111503</v>
      </c>
      <c r="G15923" s="33" t="s">
        <v>15071</v>
      </c>
      <c r="H15923" s="33">
        <v>3</v>
      </c>
      <c r="I15923" s="33">
        <v>5</v>
      </c>
      <c r="J15923" s="36">
        <v>1</v>
      </c>
      <c r="K15923" s="37">
        <v>9919840</v>
      </c>
      <c r="L15923" s="38" t="s">
        <v>12</v>
      </c>
      <c r="M15923" s="38" t="s">
        <v>13</v>
      </c>
    </row>
    <row r="15924" spans="1:13" s="39" customFormat="1" ht="12.75" x14ac:dyDescent="0.2">
      <c r="A15924" s="33" t="s">
        <v>6547</v>
      </c>
      <c r="B15924" s="33" t="s">
        <v>592</v>
      </c>
      <c r="C15924" s="34">
        <v>16</v>
      </c>
      <c r="D15924" s="33" t="s">
        <v>24</v>
      </c>
      <c r="E15924" s="33" t="s">
        <v>7206</v>
      </c>
      <c r="F15924" s="35">
        <v>76111500</v>
      </c>
      <c r="G15924" s="33" t="s">
        <v>15071</v>
      </c>
      <c r="H15924" s="33">
        <v>6</v>
      </c>
      <c r="I15924" s="33">
        <v>5</v>
      </c>
      <c r="J15924" s="36">
        <v>1</v>
      </c>
      <c r="K15924" s="37">
        <v>33545435</v>
      </c>
      <c r="L15924" s="38" t="s">
        <v>12</v>
      </c>
      <c r="M15924" s="38" t="s">
        <v>13</v>
      </c>
    </row>
    <row r="15925" spans="1:13" s="39" customFormat="1" ht="12.75" x14ac:dyDescent="0.2">
      <c r="A15925" s="33" t="s">
        <v>6547</v>
      </c>
      <c r="B15925" s="33" t="s">
        <v>592</v>
      </c>
      <c r="C15925" s="34">
        <v>10</v>
      </c>
      <c r="D15925" s="33" t="s">
        <v>24</v>
      </c>
      <c r="E15925" s="33" t="s">
        <v>7207</v>
      </c>
      <c r="F15925" s="35">
        <v>76111500</v>
      </c>
      <c r="G15925" s="33" t="s">
        <v>15071</v>
      </c>
      <c r="H15925" s="33">
        <v>12</v>
      </c>
      <c r="I15925" s="33">
        <v>1</v>
      </c>
      <c r="J15925" s="36">
        <v>1</v>
      </c>
      <c r="K15925" s="37">
        <v>8000000</v>
      </c>
      <c r="L15925" s="38" t="s">
        <v>12</v>
      </c>
      <c r="M15925" s="38" t="s">
        <v>13</v>
      </c>
    </row>
    <row r="15926" spans="1:13" s="39" customFormat="1" ht="12.75" x14ac:dyDescent="0.2">
      <c r="A15926" s="33" t="s">
        <v>6547</v>
      </c>
      <c r="B15926" s="33" t="s">
        <v>592</v>
      </c>
      <c r="C15926" s="34">
        <v>10</v>
      </c>
      <c r="D15926" s="33" t="s">
        <v>24</v>
      </c>
      <c r="E15926" s="33" t="s">
        <v>7208</v>
      </c>
      <c r="F15926" s="35">
        <v>76111500</v>
      </c>
      <c r="G15926" s="33" t="s">
        <v>15071</v>
      </c>
      <c r="H15926" s="33">
        <v>1</v>
      </c>
      <c r="I15926" s="33">
        <v>6</v>
      </c>
      <c r="J15926" s="36">
        <v>1</v>
      </c>
      <c r="K15926" s="37">
        <v>54872109</v>
      </c>
      <c r="L15926" s="38" t="s">
        <v>12</v>
      </c>
      <c r="M15926" s="38" t="s">
        <v>2371</v>
      </c>
    </row>
    <row r="15927" spans="1:13" s="39" customFormat="1" ht="12.75" x14ac:dyDescent="0.2">
      <c r="A15927" s="33" t="s">
        <v>6547</v>
      </c>
      <c r="B15927" s="33" t="s">
        <v>592</v>
      </c>
      <c r="C15927" s="34">
        <v>10</v>
      </c>
      <c r="D15927" s="33" t="s">
        <v>24</v>
      </c>
      <c r="E15927" s="33" t="s">
        <v>7209</v>
      </c>
      <c r="F15927" s="35">
        <v>76111501</v>
      </c>
      <c r="G15927" s="33" t="s">
        <v>466</v>
      </c>
      <c r="H15927" s="33">
        <v>4</v>
      </c>
      <c r="I15927" s="33">
        <v>8</v>
      </c>
      <c r="J15927" s="36">
        <v>1</v>
      </c>
      <c r="K15927" s="37">
        <v>27639725</v>
      </c>
      <c r="L15927" s="38" t="s">
        <v>12</v>
      </c>
      <c r="M15927" s="38" t="s">
        <v>13</v>
      </c>
    </row>
    <row r="15928" spans="1:13" s="39" customFormat="1" ht="12.75" x14ac:dyDescent="0.2">
      <c r="A15928" s="33" t="s">
        <v>6547</v>
      </c>
      <c r="B15928" s="33" t="s">
        <v>592</v>
      </c>
      <c r="C15928" s="34">
        <v>10</v>
      </c>
      <c r="D15928" s="33" t="s">
        <v>24</v>
      </c>
      <c r="E15928" s="33" t="s">
        <v>7209</v>
      </c>
      <c r="F15928" s="35">
        <v>76111501</v>
      </c>
      <c r="G15928" s="33" t="s">
        <v>466</v>
      </c>
      <c r="H15928" s="33">
        <v>4</v>
      </c>
      <c r="I15928" s="33">
        <v>8</v>
      </c>
      <c r="J15928" s="36">
        <v>1</v>
      </c>
      <c r="K15928" s="37">
        <v>5000000</v>
      </c>
      <c r="L15928" s="38" t="s">
        <v>12</v>
      </c>
      <c r="M15928" s="38" t="s">
        <v>13</v>
      </c>
    </row>
    <row r="15929" spans="1:13" s="39" customFormat="1" ht="12.75" x14ac:dyDescent="0.2">
      <c r="A15929" s="33" t="s">
        <v>6547</v>
      </c>
      <c r="B15929" s="33" t="s">
        <v>592</v>
      </c>
      <c r="C15929" s="34">
        <v>10</v>
      </c>
      <c r="D15929" s="33" t="s">
        <v>24</v>
      </c>
      <c r="E15929" s="33" t="s">
        <v>7210</v>
      </c>
      <c r="F15929" s="35">
        <v>76111501</v>
      </c>
      <c r="G15929" s="33" t="s">
        <v>466</v>
      </c>
      <c r="H15929" s="33">
        <v>12</v>
      </c>
      <c r="I15929" s="33">
        <v>1</v>
      </c>
      <c r="J15929" s="36">
        <v>1</v>
      </c>
      <c r="K15929" s="37">
        <v>3000000</v>
      </c>
      <c r="L15929" s="38" t="s">
        <v>12</v>
      </c>
      <c r="M15929" s="38" t="s">
        <v>13</v>
      </c>
    </row>
    <row r="15930" spans="1:13" s="39" customFormat="1" ht="12.75" x14ac:dyDescent="0.2">
      <c r="A15930" s="33" t="s">
        <v>6547</v>
      </c>
      <c r="B15930" s="33" t="s">
        <v>592</v>
      </c>
      <c r="C15930" s="34">
        <v>10</v>
      </c>
      <c r="D15930" s="33" t="s">
        <v>24</v>
      </c>
      <c r="E15930" s="33" t="s">
        <v>7211</v>
      </c>
      <c r="F15930" s="35">
        <v>76111501</v>
      </c>
      <c r="G15930" s="33" t="s">
        <v>466</v>
      </c>
      <c r="H15930" s="33">
        <v>1</v>
      </c>
      <c r="I15930" s="33">
        <v>4</v>
      </c>
      <c r="J15930" s="36">
        <v>1</v>
      </c>
      <c r="K15930" s="37">
        <v>19999991</v>
      </c>
      <c r="L15930" s="38" t="s">
        <v>12</v>
      </c>
      <c r="M15930" s="38" t="s">
        <v>2371</v>
      </c>
    </row>
    <row r="15931" spans="1:13" s="39" customFormat="1" ht="12.75" x14ac:dyDescent="0.2">
      <c r="A15931" s="33" t="s">
        <v>6547</v>
      </c>
      <c r="B15931" s="33" t="s">
        <v>2377</v>
      </c>
      <c r="C15931" s="34">
        <v>16</v>
      </c>
      <c r="D15931" s="33" t="s">
        <v>20</v>
      </c>
      <c r="E15931" s="33" t="s">
        <v>7212</v>
      </c>
      <c r="F15931" s="35">
        <v>90101600</v>
      </c>
      <c r="G15931" s="33" t="s">
        <v>15071</v>
      </c>
      <c r="H15931" s="33">
        <v>8</v>
      </c>
      <c r="I15931" s="33">
        <v>8</v>
      </c>
      <c r="J15931" s="36">
        <v>1</v>
      </c>
      <c r="K15931" s="37">
        <v>4350000</v>
      </c>
      <c r="L15931" s="38" t="s">
        <v>12</v>
      </c>
      <c r="M15931" s="38" t="s">
        <v>13</v>
      </c>
    </row>
    <row r="15932" spans="1:13" s="39" customFormat="1" ht="12.75" x14ac:dyDescent="0.2">
      <c r="A15932" s="33" t="s">
        <v>6547</v>
      </c>
      <c r="B15932" s="33" t="s">
        <v>2377</v>
      </c>
      <c r="C15932" s="34">
        <v>16</v>
      </c>
      <c r="D15932" s="33" t="s">
        <v>20</v>
      </c>
      <c r="E15932" s="33" t="s">
        <v>7212</v>
      </c>
      <c r="F15932" s="35">
        <v>90101600</v>
      </c>
      <c r="G15932" s="33" t="s">
        <v>15071</v>
      </c>
      <c r="H15932" s="33">
        <v>1</v>
      </c>
      <c r="I15932" s="33">
        <v>12</v>
      </c>
      <c r="J15932" s="36">
        <v>1</v>
      </c>
      <c r="K15932" s="37">
        <v>8700000</v>
      </c>
      <c r="L15932" s="38" t="s">
        <v>12</v>
      </c>
      <c r="M15932" s="38" t="s">
        <v>13</v>
      </c>
    </row>
    <row r="15933" spans="1:13" s="39" customFormat="1" ht="12.75" x14ac:dyDescent="0.2">
      <c r="A15933" s="33" t="s">
        <v>6547</v>
      </c>
      <c r="B15933" s="33" t="s">
        <v>597</v>
      </c>
      <c r="C15933" s="34">
        <v>10</v>
      </c>
      <c r="D15933" s="33" t="s">
        <v>100</v>
      </c>
      <c r="E15933" s="33" t="s">
        <v>7213</v>
      </c>
      <c r="F15933" s="35">
        <v>73161516</v>
      </c>
      <c r="G15933" s="33" t="s">
        <v>466</v>
      </c>
      <c r="H15933" s="33">
        <v>4</v>
      </c>
      <c r="I15933" s="33">
        <v>7</v>
      </c>
      <c r="J15933" s="36">
        <v>1</v>
      </c>
      <c r="K15933" s="37">
        <v>6900000</v>
      </c>
      <c r="L15933" s="38" t="s">
        <v>12</v>
      </c>
      <c r="M15933" s="38" t="s">
        <v>13</v>
      </c>
    </row>
    <row r="15934" spans="1:13" s="39" customFormat="1" ht="12.75" x14ac:dyDescent="0.2">
      <c r="A15934" s="33" t="s">
        <v>6547</v>
      </c>
      <c r="B15934" s="33" t="s">
        <v>597</v>
      </c>
      <c r="C15934" s="34">
        <v>10</v>
      </c>
      <c r="D15934" s="33" t="s">
        <v>100</v>
      </c>
      <c r="E15934" s="33" t="s">
        <v>7214</v>
      </c>
      <c r="F15934" s="35">
        <v>78111802</v>
      </c>
      <c r="G15934" s="33" t="s">
        <v>15071</v>
      </c>
      <c r="H15934" s="33">
        <v>2</v>
      </c>
      <c r="I15934" s="33">
        <v>11</v>
      </c>
      <c r="J15934" s="36">
        <v>1</v>
      </c>
      <c r="K15934" s="37">
        <v>30000000</v>
      </c>
      <c r="L15934" s="38" t="s">
        <v>12</v>
      </c>
      <c r="M15934" s="38" t="s">
        <v>13</v>
      </c>
    </row>
    <row r="15935" spans="1:13" s="39" customFormat="1" ht="12.75" x14ac:dyDescent="0.2">
      <c r="A15935" s="33" t="s">
        <v>6547</v>
      </c>
      <c r="B15935" s="33" t="s">
        <v>597</v>
      </c>
      <c r="C15935" s="34">
        <v>10</v>
      </c>
      <c r="D15935" s="33" t="s">
        <v>100</v>
      </c>
      <c r="E15935" s="33" t="s">
        <v>7215</v>
      </c>
      <c r="F15935" s="35">
        <v>78111803</v>
      </c>
      <c r="G15935" s="33" t="s">
        <v>15071</v>
      </c>
      <c r="H15935" s="33">
        <v>5</v>
      </c>
      <c r="I15935" s="33">
        <v>6</v>
      </c>
      <c r="J15935" s="36">
        <v>1</v>
      </c>
      <c r="K15935" s="37">
        <v>17073900</v>
      </c>
      <c r="L15935" s="38" t="s">
        <v>12</v>
      </c>
      <c r="M15935" s="38" t="s">
        <v>13</v>
      </c>
    </row>
    <row r="15936" spans="1:13" s="39" customFormat="1" ht="12.75" x14ac:dyDescent="0.2">
      <c r="A15936" s="33" t="s">
        <v>6547</v>
      </c>
      <c r="B15936" s="33" t="s">
        <v>597</v>
      </c>
      <c r="C15936" s="34">
        <v>10</v>
      </c>
      <c r="D15936" s="33" t="s">
        <v>100</v>
      </c>
      <c r="E15936" s="33" t="s">
        <v>7216</v>
      </c>
      <c r="F15936" s="35">
        <v>78111803</v>
      </c>
      <c r="G15936" s="33" t="s">
        <v>15071</v>
      </c>
      <c r="H15936" s="33">
        <v>12</v>
      </c>
      <c r="I15936" s="33">
        <v>1</v>
      </c>
      <c r="J15936" s="36">
        <v>1</v>
      </c>
      <c r="K15936" s="37">
        <v>2790000</v>
      </c>
      <c r="L15936" s="38" t="s">
        <v>12</v>
      </c>
      <c r="M15936" s="38" t="s">
        <v>13</v>
      </c>
    </row>
    <row r="15937" spans="1:13" s="39" customFormat="1" ht="12.75" x14ac:dyDescent="0.2">
      <c r="A15937" s="33" t="s">
        <v>6547</v>
      </c>
      <c r="B15937" s="33" t="s">
        <v>597</v>
      </c>
      <c r="C15937" s="34">
        <v>10</v>
      </c>
      <c r="D15937" s="33" t="s">
        <v>100</v>
      </c>
      <c r="E15937" s="33" t="s">
        <v>7217</v>
      </c>
      <c r="F15937" s="35">
        <v>78111803</v>
      </c>
      <c r="G15937" s="33" t="s">
        <v>15071</v>
      </c>
      <c r="H15937" s="33">
        <v>1</v>
      </c>
      <c r="I15937" s="33">
        <v>4</v>
      </c>
      <c r="J15937" s="36">
        <v>1</v>
      </c>
      <c r="K15937" s="37">
        <v>9920000</v>
      </c>
      <c r="L15937" s="38" t="s">
        <v>12</v>
      </c>
      <c r="M15937" s="38" t="s">
        <v>2371</v>
      </c>
    </row>
    <row r="15938" spans="1:13" s="39" customFormat="1" ht="12.75" x14ac:dyDescent="0.2">
      <c r="A15938" s="33" t="s">
        <v>6547</v>
      </c>
      <c r="B15938" s="33" t="s">
        <v>597</v>
      </c>
      <c r="C15938" s="34">
        <v>10</v>
      </c>
      <c r="D15938" s="33" t="s">
        <v>100</v>
      </c>
      <c r="E15938" s="33" t="s">
        <v>7218</v>
      </c>
      <c r="F15938" s="35">
        <v>78101900</v>
      </c>
      <c r="G15938" s="33" t="s">
        <v>466</v>
      </c>
      <c r="H15938" s="33">
        <v>4</v>
      </c>
      <c r="I15938" s="33">
        <v>7</v>
      </c>
      <c r="J15938" s="36">
        <v>1</v>
      </c>
      <c r="K15938" s="37">
        <v>13860000</v>
      </c>
      <c r="L15938" s="38" t="s">
        <v>12</v>
      </c>
      <c r="M15938" s="38" t="s">
        <v>13</v>
      </c>
    </row>
    <row r="15939" spans="1:13" s="39" customFormat="1" ht="12.75" x14ac:dyDescent="0.2">
      <c r="A15939" s="33" t="s">
        <v>6547</v>
      </c>
      <c r="B15939" s="33" t="s">
        <v>597</v>
      </c>
      <c r="C15939" s="34">
        <v>10</v>
      </c>
      <c r="D15939" s="33" t="s">
        <v>100</v>
      </c>
      <c r="E15939" s="33" t="s">
        <v>7219</v>
      </c>
      <c r="F15939" s="35">
        <v>78101900</v>
      </c>
      <c r="G15939" s="33" t="s">
        <v>15071</v>
      </c>
      <c r="H15939" s="33">
        <v>8</v>
      </c>
      <c r="I15939" s="33">
        <v>4</v>
      </c>
      <c r="J15939" s="36">
        <v>1</v>
      </c>
      <c r="K15939" s="37">
        <v>31400000</v>
      </c>
      <c r="L15939" s="38" t="s">
        <v>12</v>
      </c>
      <c r="M15939" s="38" t="s">
        <v>13</v>
      </c>
    </row>
    <row r="15940" spans="1:13" s="39" customFormat="1" ht="12.75" x14ac:dyDescent="0.2">
      <c r="A15940" s="33" t="s">
        <v>6547</v>
      </c>
      <c r="B15940" s="33" t="s">
        <v>597</v>
      </c>
      <c r="C15940" s="34">
        <v>10</v>
      </c>
      <c r="D15940" s="33" t="s">
        <v>100</v>
      </c>
      <c r="E15940" s="33" t="s">
        <v>7220</v>
      </c>
      <c r="F15940" s="35">
        <v>73161516</v>
      </c>
      <c r="G15940" s="33" t="s">
        <v>15071</v>
      </c>
      <c r="H15940" s="33">
        <v>4</v>
      </c>
      <c r="I15940" s="33">
        <v>7</v>
      </c>
      <c r="J15940" s="36">
        <v>1</v>
      </c>
      <c r="K15940" s="37">
        <v>45540000</v>
      </c>
      <c r="L15940" s="38" t="s">
        <v>12</v>
      </c>
      <c r="M15940" s="38" t="s">
        <v>13</v>
      </c>
    </row>
    <row r="15941" spans="1:13" s="39" customFormat="1" ht="12.75" x14ac:dyDescent="0.2">
      <c r="A15941" s="33" t="s">
        <v>6547</v>
      </c>
      <c r="B15941" s="33" t="s">
        <v>597</v>
      </c>
      <c r="C15941" s="34">
        <v>10</v>
      </c>
      <c r="D15941" s="33" t="s">
        <v>100</v>
      </c>
      <c r="E15941" s="33" t="s">
        <v>7221</v>
      </c>
      <c r="F15941" s="35">
        <v>78101900</v>
      </c>
      <c r="G15941" s="33" t="s">
        <v>15071</v>
      </c>
      <c r="H15941" s="33">
        <v>12</v>
      </c>
      <c r="I15941" s="33">
        <v>1</v>
      </c>
      <c r="J15941" s="36">
        <v>1</v>
      </c>
      <c r="K15941" s="37">
        <v>10000000</v>
      </c>
      <c r="L15941" s="38" t="s">
        <v>12</v>
      </c>
      <c r="M15941" s="38" t="s">
        <v>13</v>
      </c>
    </row>
    <row r="15942" spans="1:13" s="39" customFormat="1" ht="12.75" x14ac:dyDescent="0.2">
      <c r="A15942" s="33" t="s">
        <v>6547</v>
      </c>
      <c r="B15942" s="33" t="s">
        <v>597</v>
      </c>
      <c r="C15942" s="34">
        <v>10</v>
      </c>
      <c r="D15942" s="33" t="s">
        <v>100</v>
      </c>
      <c r="E15942" s="33" t="s">
        <v>7222</v>
      </c>
      <c r="F15942" s="35">
        <v>78101900</v>
      </c>
      <c r="G15942" s="33" t="s">
        <v>15071</v>
      </c>
      <c r="H15942" s="33">
        <v>1</v>
      </c>
      <c r="I15942" s="33">
        <v>7</v>
      </c>
      <c r="J15942" s="36">
        <v>1</v>
      </c>
      <c r="K15942" s="37">
        <v>19349052</v>
      </c>
      <c r="L15942" s="38" t="s">
        <v>12</v>
      </c>
      <c r="M15942" s="38" t="s">
        <v>2371</v>
      </c>
    </row>
    <row r="15943" spans="1:13" s="39" customFormat="1" ht="12.75" x14ac:dyDescent="0.2">
      <c r="A15943" s="33" t="s">
        <v>6547</v>
      </c>
      <c r="B15943" s="33" t="s">
        <v>600</v>
      </c>
      <c r="C15943" s="34">
        <v>10</v>
      </c>
      <c r="D15943" s="33" t="s">
        <v>18</v>
      </c>
      <c r="E15943" s="33" t="s">
        <v>4537</v>
      </c>
      <c r="F15943" s="35">
        <v>83101803</v>
      </c>
      <c r="G15943" s="33" t="s">
        <v>15075</v>
      </c>
      <c r="H15943" s="33">
        <v>1</v>
      </c>
      <c r="I15943" s="33">
        <v>12</v>
      </c>
      <c r="J15943" s="36">
        <v>1</v>
      </c>
      <c r="K15943" s="37">
        <v>1200000000</v>
      </c>
      <c r="L15943" s="38" t="s">
        <v>12</v>
      </c>
      <c r="M15943" s="38" t="s">
        <v>13</v>
      </c>
    </row>
    <row r="15944" spans="1:13" s="39" customFormat="1" ht="12.75" x14ac:dyDescent="0.2">
      <c r="A15944" s="33" t="s">
        <v>6547</v>
      </c>
      <c r="B15944" s="33" t="s">
        <v>600</v>
      </c>
      <c r="C15944" s="34">
        <v>16</v>
      </c>
      <c r="D15944" s="33" t="s">
        <v>18</v>
      </c>
      <c r="E15944" s="33" t="s">
        <v>4537</v>
      </c>
      <c r="F15944" s="35">
        <v>83101803</v>
      </c>
      <c r="G15944" s="33" t="s">
        <v>15075</v>
      </c>
      <c r="H15944" s="33">
        <v>1</v>
      </c>
      <c r="I15944" s="33">
        <v>12</v>
      </c>
      <c r="J15944" s="36">
        <v>1</v>
      </c>
      <c r="K15944" s="37">
        <v>165337789</v>
      </c>
      <c r="L15944" s="38" t="s">
        <v>12</v>
      </c>
      <c r="M15944" s="38" t="s">
        <v>13</v>
      </c>
    </row>
    <row r="15945" spans="1:13" s="39" customFormat="1" ht="12.75" x14ac:dyDescent="0.2">
      <c r="A15945" s="33" t="s">
        <v>6547</v>
      </c>
      <c r="B15945" s="33" t="s">
        <v>601</v>
      </c>
      <c r="C15945" s="34">
        <v>10</v>
      </c>
      <c r="D15945" s="33" t="s">
        <v>8121</v>
      </c>
      <c r="E15945" s="33" t="s">
        <v>4546</v>
      </c>
      <c r="F15945" s="35">
        <v>83111501</v>
      </c>
      <c r="G15945" s="33" t="s">
        <v>15075</v>
      </c>
      <c r="H15945" s="33">
        <v>1</v>
      </c>
      <c r="I15945" s="33">
        <v>12</v>
      </c>
      <c r="J15945" s="36">
        <v>1</v>
      </c>
      <c r="K15945" s="37">
        <v>7000000</v>
      </c>
      <c r="L15945" s="38" t="s">
        <v>12</v>
      </c>
      <c r="M15945" s="38" t="s">
        <v>13</v>
      </c>
    </row>
    <row r="15946" spans="1:13" s="39" customFormat="1" ht="12.75" x14ac:dyDescent="0.2">
      <c r="A15946" s="33" t="s">
        <v>6547</v>
      </c>
      <c r="B15946" s="33" t="s">
        <v>602</v>
      </c>
      <c r="C15946" s="34">
        <v>10</v>
      </c>
      <c r="D15946" s="33" t="s">
        <v>101</v>
      </c>
      <c r="E15946" s="33" t="s">
        <v>7223</v>
      </c>
      <c r="F15946" s="35">
        <v>15111510</v>
      </c>
      <c r="G15946" s="33" t="s">
        <v>15071</v>
      </c>
      <c r="H15946" s="33">
        <v>2</v>
      </c>
      <c r="I15946" s="33">
        <v>10</v>
      </c>
      <c r="J15946" s="36">
        <v>1</v>
      </c>
      <c r="K15946" s="37">
        <v>12000000</v>
      </c>
      <c r="L15946" s="38" t="s">
        <v>12</v>
      </c>
      <c r="M15946" s="38" t="s">
        <v>13</v>
      </c>
    </row>
    <row r="15947" spans="1:13" s="39" customFormat="1" ht="12.75" x14ac:dyDescent="0.2">
      <c r="A15947" s="33" t="s">
        <v>37</v>
      </c>
      <c r="B15947" s="33" t="s">
        <v>546</v>
      </c>
      <c r="C15947" s="34">
        <v>10</v>
      </c>
      <c r="D15947" s="33" t="s">
        <v>43</v>
      </c>
      <c r="E15947" s="33" t="s">
        <v>43</v>
      </c>
      <c r="F15947" s="35">
        <v>0</v>
      </c>
      <c r="G15947" s="33" t="s">
        <v>15070</v>
      </c>
      <c r="H15947" s="33">
        <v>5</v>
      </c>
      <c r="I15947" s="33">
        <v>12</v>
      </c>
      <c r="J15947" s="36">
        <v>1</v>
      </c>
      <c r="K15947" s="37">
        <v>30000000</v>
      </c>
      <c r="L15947" s="38" t="s">
        <v>12</v>
      </c>
      <c r="M15947" s="38" t="s">
        <v>13</v>
      </c>
    </row>
    <row r="15948" spans="1:13" s="39" customFormat="1" ht="12.75" x14ac:dyDescent="0.2">
      <c r="A15948" s="33" t="s">
        <v>37</v>
      </c>
      <c r="B15948" s="33" t="s">
        <v>603</v>
      </c>
      <c r="C15948" s="34">
        <v>10</v>
      </c>
      <c r="D15948" s="33" t="s">
        <v>35</v>
      </c>
      <c r="E15948" s="33" t="s">
        <v>13356</v>
      </c>
      <c r="F15948" s="35">
        <v>78111800</v>
      </c>
      <c r="G15948" s="33" t="s">
        <v>15070</v>
      </c>
      <c r="H15948" s="33">
        <v>5</v>
      </c>
      <c r="I15948" s="33">
        <v>12</v>
      </c>
      <c r="J15948" s="36">
        <v>1</v>
      </c>
      <c r="K15948" s="37">
        <v>37200000</v>
      </c>
      <c r="L15948" s="38" t="s">
        <v>12</v>
      </c>
      <c r="M15948" s="38" t="s">
        <v>13</v>
      </c>
    </row>
    <row r="15949" spans="1:13" s="39" customFormat="1" ht="12.75" x14ac:dyDescent="0.2">
      <c r="A15949" s="33" t="s">
        <v>37</v>
      </c>
      <c r="B15949" s="33" t="s">
        <v>603</v>
      </c>
      <c r="C15949" s="34">
        <v>16</v>
      </c>
      <c r="D15949" s="33" t="s">
        <v>35</v>
      </c>
      <c r="E15949" s="33" t="s">
        <v>13357</v>
      </c>
      <c r="F15949" s="35">
        <v>78111800</v>
      </c>
      <c r="G15949" s="33" t="s">
        <v>15070</v>
      </c>
      <c r="H15949" s="33">
        <v>5</v>
      </c>
      <c r="I15949" s="33">
        <v>12</v>
      </c>
      <c r="J15949" s="36">
        <v>1</v>
      </c>
      <c r="K15949" s="37">
        <v>182880000</v>
      </c>
      <c r="L15949" s="38" t="s">
        <v>12</v>
      </c>
      <c r="M15949" s="38" t="s">
        <v>13</v>
      </c>
    </row>
    <row r="15950" spans="1:13" s="39" customFormat="1" ht="12.75" x14ac:dyDescent="0.2">
      <c r="A15950" s="33" t="s">
        <v>37</v>
      </c>
      <c r="B15950" s="33" t="s">
        <v>603</v>
      </c>
      <c r="C15950" s="34">
        <v>10</v>
      </c>
      <c r="D15950" s="33" t="s">
        <v>35</v>
      </c>
      <c r="E15950" s="33" t="s">
        <v>13358</v>
      </c>
      <c r="F15950" s="35">
        <v>80111504</v>
      </c>
      <c r="G15950" s="33" t="s">
        <v>15070</v>
      </c>
      <c r="H15950" s="33">
        <v>1</v>
      </c>
      <c r="I15950" s="33">
        <v>11</v>
      </c>
      <c r="J15950" s="36">
        <v>1</v>
      </c>
      <c r="K15950" s="37">
        <v>165100000</v>
      </c>
      <c r="L15950" s="38" t="s">
        <v>12</v>
      </c>
      <c r="M15950" s="38" t="s">
        <v>13</v>
      </c>
    </row>
    <row r="15951" spans="1:13" s="39" customFormat="1" ht="12.75" x14ac:dyDescent="0.2">
      <c r="A15951" s="33" t="s">
        <v>37</v>
      </c>
      <c r="B15951" s="33" t="s">
        <v>566</v>
      </c>
      <c r="C15951" s="34">
        <v>10</v>
      </c>
      <c r="D15951" s="33" t="s">
        <v>82</v>
      </c>
      <c r="E15951" s="33" t="s">
        <v>13359</v>
      </c>
      <c r="F15951" s="35">
        <v>25174001</v>
      </c>
      <c r="G15951" s="33" t="s">
        <v>15071</v>
      </c>
      <c r="H15951" s="33">
        <v>2</v>
      </c>
      <c r="I15951" s="33">
        <v>2</v>
      </c>
      <c r="J15951" s="36">
        <v>1</v>
      </c>
      <c r="K15951" s="37">
        <v>119999.6</v>
      </c>
      <c r="L15951" s="38" t="s">
        <v>15</v>
      </c>
      <c r="M15951" s="38" t="s">
        <v>13</v>
      </c>
    </row>
    <row r="15952" spans="1:13" s="39" customFormat="1" ht="12.75" x14ac:dyDescent="0.2">
      <c r="A15952" s="33" t="s">
        <v>37</v>
      </c>
      <c r="B15952" s="33" t="s">
        <v>566</v>
      </c>
      <c r="C15952" s="34">
        <v>10</v>
      </c>
      <c r="D15952" s="33" t="s">
        <v>82</v>
      </c>
      <c r="E15952" s="33" t="s">
        <v>13360</v>
      </c>
      <c r="F15952" s="35">
        <v>25174001</v>
      </c>
      <c r="G15952" s="33" t="s">
        <v>15071</v>
      </c>
      <c r="H15952" s="33">
        <v>2</v>
      </c>
      <c r="I15952" s="33">
        <v>2</v>
      </c>
      <c r="J15952" s="36">
        <v>4</v>
      </c>
      <c r="K15952" s="37">
        <v>1079996.3999999999</v>
      </c>
      <c r="L15952" s="38" t="s">
        <v>15</v>
      </c>
      <c r="M15952" s="38" t="s">
        <v>13</v>
      </c>
    </row>
    <row r="15953" spans="1:13" s="39" customFormat="1" ht="12.75" x14ac:dyDescent="0.2">
      <c r="A15953" s="33" t="s">
        <v>37</v>
      </c>
      <c r="B15953" s="33" t="s">
        <v>581</v>
      </c>
      <c r="C15953" s="34">
        <v>10</v>
      </c>
      <c r="D15953" s="33" t="s">
        <v>90</v>
      </c>
      <c r="E15953" s="33" t="s">
        <v>1241</v>
      </c>
      <c r="F15953" s="35">
        <v>47131827</v>
      </c>
      <c r="G15953" s="33" t="s">
        <v>467</v>
      </c>
      <c r="H15953" s="33">
        <v>2</v>
      </c>
      <c r="I15953" s="33">
        <v>6</v>
      </c>
      <c r="J15953" s="36">
        <v>55</v>
      </c>
      <c r="K15953" s="37">
        <v>1277599.3999999999</v>
      </c>
      <c r="L15953" s="38" t="s">
        <v>2367</v>
      </c>
      <c r="M15953" s="38" t="s">
        <v>13</v>
      </c>
    </row>
    <row r="15954" spans="1:13" s="39" customFormat="1" ht="12.75" x14ac:dyDescent="0.2">
      <c r="A15954" s="33" t="s">
        <v>37</v>
      </c>
      <c r="B15954" s="33" t="s">
        <v>606</v>
      </c>
      <c r="C15954" s="34">
        <v>10</v>
      </c>
      <c r="D15954" s="33" t="s">
        <v>103</v>
      </c>
      <c r="E15954" s="33" t="s">
        <v>13361</v>
      </c>
      <c r="F15954" s="35">
        <v>70122005</v>
      </c>
      <c r="G15954" s="33" t="s">
        <v>15071</v>
      </c>
      <c r="H15954" s="33">
        <v>3</v>
      </c>
      <c r="I15954" s="33">
        <v>9</v>
      </c>
      <c r="J15954" s="36">
        <v>1</v>
      </c>
      <c r="K15954" s="37">
        <v>220000</v>
      </c>
      <c r="L15954" s="38" t="s">
        <v>12</v>
      </c>
      <c r="M15954" s="38" t="s">
        <v>13</v>
      </c>
    </row>
    <row r="15955" spans="1:13" s="39" customFormat="1" ht="12.75" x14ac:dyDescent="0.2">
      <c r="A15955" s="33" t="s">
        <v>37</v>
      </c>
      <c r="B15955" s="33" t="s">
        <v>581</v>
      </c>
      <c r="C15955" s="34">
        <v>10</v>
      </c>
      <c r="D15955" s="33" t="s">
        <v>90</v>
      </c>
      <c r="E15955" s="33" t="s">
        <v>13362</v>
      </c>
      <c r="F15955" s="35">
        <v>47131501</v>
      </c>
      <c r="G15955" s="33" t="s">
        <v>467</v>
      </c>
      <c r="H15955" s="33">
        <v>2</v>
      </c>
      <c r="I15955" s="33">
        <v>6</v>
      </c>
      <c r="J15955" s="36">
        <v>3</v>
      </c>
      <c r="K15955" s="37">
        <v>269692.44</v>
      </c>
      <c r="L15955" s="38" t="s">
        <v>15</v>
      </c>
      <c r="M15955" s="38" t="s">
        <v>13</v>
      </c>
    </row>
    <row r="15956" spans="1:13" s="39" customFormat="1" ht="12.75" x14ac:dyDescent="0.2">
      <c r="A15956" s="33" t="s">
        <v>37</v>
      </c>
      <c r="B15956" s="33" t="s">
        <v>581</v>
      </c>
      <c r="C15956" s="34">
        <v>16</v>
      </c>
      <c r="D15956" s="33" t="s">
        <v>90</v>
      </c>
      <c r="E15956" s="33" t="s">
        <v>13363</v>
      </c>
      <c r="F15956" s="35">
        <v>47131618</v>
      </c>
      <c r="G15956" s="33" t="s">
        <v>15071</v>
      </c>
      <c r="H15956" s="33">
        <v>1</v>
      </c>
      <c r="I15956" s="33">
        <v>3</v>
      </c>
      <c r="J15956" s="36">
        <v>80</v>
      </c>
      <c r="K15956" s="37">
        <v>952000</v>
      </c>
      <c r="L15956" s="38" t="s">
        <v>15</v>
      </c>
      <c r="M15956" s="38" t="s">
        <v>13</v>
      </c>
    </row>
    <row r="15957" spans="1:13" s="39" customFormat="1" ht="12.75" x14ac:dyDescent="0.2">
      <c r="A15957" s="33" t="s">
        <v>37</v>
      </c>
      <c r="B15957" s="33" t="s">
        <v>605</v>
      </c>
      <c r="C15957" s="34">
        <v>10</v>
      </c>
      <c r="D15957" s="33" t="s">
        <v>13917</v>
      </c>
      <c r="E15957" s="33" t="s">
        <v>13364</v>
      </c>
      <c r="F15957" s="35">
        <v>10141606</v>
      </c>
      <c r="G15957" s="33" t="s">
        <v>15071</v>
      </c>
      <c r="H15957" s="33">
        <v>3</v>
      </c>
      <c r="I15957" s="33">
        <v>9</v>
      </c>
      <c r="J15957" s="36">
        <v>8</v>
      </c>
      <c r="K15957" s="37">
        <v>124800</v>
      </c>
      <c r="L15957" s="38" t="s">
        <v>15</v>
      </c>
      <c r="M15957" s="38" t="s">
        <v>13</v>
      </c>
    </row>
    <row r="15958" spans="1:13" s="39" customFormat="1" ht="12.75" x14ac:dyDescent="0.2">
      <c r="A15958" s="33" t="s">
        <v>37</v>
      </c>
      <c r="B15958" s="33" t="s">
        <v>580</v>
      </c>
      <c r="C15958" s="34">
        <v>10</v>
      </c>
      <c r="D15958" s="33" t="s">
        <v>42</v>
      </c>
      <c r="E15958" s="33" t="s">
        <v>13365</v>
      </c>
      <c r="F15958" s="35">
        <v>44103103</v>
      </c>
      <c r="G15958" s="33" t="s">
        <v>15071</v>
      </c>
      <c r="H15958" s="33">
        <v>2</v>
      </c>
      <c r="I15958" s="33">
        <v>2</v>
      </c>
      <c r="J15958" s="36">
        <v>3</v>
      </c>
      <c r="K15958" s="37">
        <v>1951356</v>
      </c>
      <c r="L15958" s="38" t="s">
        <v>15</v>
      </c>
      <c r="M15958" s="38" t="s">
        <v>13</v>
      </c>
    </row>
    <row r="15959" spans="1:13" s="39" customFormat="1" ht="12.75" x14ac:dyDescent="0.2">
      <c r="A15959" s="33" t="s">
        <v>37</v>
      </c>
      <c r="B15959" s="33" t="s">
        <v>580</v>
      </c>
      <c r="C15959" s="34">
        <v>10</v>
      </c>
      <c r="D15959" s="33" t="s">
        <v>42</v>
      </c>
      <c r="E15959" s="33" t="s">
        <v>13366</v>
      </c>
      <c r="F15959" s="35">
        <v>44103103</v>
      </c>
      <c r="G15959" s="33" t="s">
        <v>15071</v>
      </c>
      <c r="H15959" s="33">
        <v>2</v>
      </c>
      <c r="I15959" s="33">
        <v>2</v>
      </c>
      <c r="J15959" s="36">
        <v>4</v>
      </c>
      <c r="K15959" s="37">
        <v>263200</v>
      </c>
      <c r="L15959" s="38" t="s">
        <v>15</v>
      </c>
      <c r="M15959" s="38" t="s">
        <v>13</v>
      </c>
    </row>
    <row r="15960" spans="1:13" s="39" customFormat="1" ht="12.75" x14ac:dyDescent="0.2">
      <c r="A15960" s="33" t="s">
        <v>37</v>
      </c>
      <c r="B15960" s="33" t="s">
        <v>580</v>
      </c>
      <c r="C15960" s="34">
        <v>10</v>
      </c>
      <c r="D15960" s="33" t="s">
        <v>42</v>
      </c>
      <c r="E15960" s="33" t="s">
        <v>13367</v>
      </c>
      <c r="F15960" s="35">
        <v>44103103</v>
      </c>
      <c r="G15960" s="33" t="s">
        <v>15071</v>
      </c>
      <c r="H15960" s="33">
        <v>2</v>
      </c>
      <c r="I15960" s="33">
        <v>2</v>
      </c>
      <c r="J15960" s="36">
        <v>1</v>
      </c>
      <c r="K15960" s="37">
        <v>1002476</v>
      </c>
      <c r="L15960" s="38" t="s">
        <v>15</v>
      </c>
      <c r="M15960" s="38" t="s">
        <v>13</v>
      </c>
    </row>
    <row r="15961" spans="1:13" s="39" customFormat="1" ht="12.75" x14ac:dyDescent="0.2">
      <c r="A15961" s="33" t="s">
        <v>37</v>
      </c>
      <c r="B15961" s="33" t="s">
        <v>580</v>
      </c>
      <c r="C15961" s="34">
        <v>10</v>
      </c>
      <c r="D15961" s="33" t="s">
        <v>42</v>
      </c>
      <c r="E15961" s="33" t="s">
        <v>13368</v>
      </c>
      <c r="F15961" s="35">
        <v>44103105</v>
      </c>
      <c r="G15961" s="33" t="s">
        <v>15071</v>
      </c>
      <c r="H15961" s="33">
        <v>2</v>
      </c>
      <c r="I15961" s="33">
        <v>2</v>
      </c>
      <c r="J15961" s="36">
        <v>4</v>
      </c>
      <c r="K15961" s="37">
        <v>2600920</v>
      </c>
      <c r="L15961" s="38" t="s">
        <v>15</v>
      </c>
      <c r="M15961" s="38" t="s">
        <v>13</v>
      </c>
    </row>
    <row r="15962" spans="1:13" s="39" customFormat="1" ht="12.75" x14ac:dyDescent="0.2">
      <c r="A15962" s="33" t="s">
        <v>37</v>
      </c>
      <c r="B15962" s="33" t="s">
        <v>580</v>
      </c>
      <c r="C15962" s="34">
        <v>10</v>
      </c>
      <c r="D15962" s="33" t="s">
        <v>42</v>
      </c>
      <c r="E15962" s="33" t="s">
        <v>13369</v>
      </c>
      <c r="F15962" s="35">
        <v>44103103</v>
      </c>
      <c r="G15962" s="33" t="s">
        <v>15071</v>
      </c>
      <c r="H15962" s="33">
        <v>2</v>
      </c>
      <c r="I15962" s="33">
        <v>2</v>
      </c>
      <c r="J15962" s="36">
        <v>6</v>
      </c>
      <c r="K15962" s="37">
        <v>2739288</v>
      </c>
      <c r="L15962" s="38" t="s">
        <v>15</v>
      </c>
      <c r="M15962" s="38" t="s">
        <v>13</v>
      </c>
    </row>
    <row r="15963" spans="1:13" s="39" customFormat="1" ht="12.75" x14ac:dyDescent="0.2">
      <c r="A15963" s="33" t="s">
        <v>37</v>
      </c>
      <c r="B15963" s="33" t="s">
        <v>580</v>
      </c>
      <c r="C15963" s="34">
        <v>10</v>
      </c>
      <c r="D15963" s="33" t="s">
        <v>42</v>
      </c>
      <c r="E15963" s="33" t="s">
        <v>13370</v>
      </c>
      <c r="F15963" s="35">
        <v>44103103</v>
      </c>
      <c r="G15963" s="33" t="s">
        <v>15071</v>
      </c>
      <c r="H15963" s="33">
        <v>2</v>
      </c>
      <c r="I15963" s="33">
        <v>2</v>
      </c>
      <c r="J15963" s="36">
        <v>6</v>
      </c>
      <c r="K15963" s="37">
        <v>2741400</v>
      </c>
      <c r="L15963" s="38" t="s">
        <v>15</v>
      </c>
      <c r="M15963" s="38" t="s">
        <v>13</v>
      </c>
    </row>
    <row r="15964" spans="1:13" s="39" customFormat="1" ht="12.75" x14ac:dyDescent="0.2">
      <c r="A15964" s="33" t="s">
        <v>37</v>
      </c>
      <c r="B15964" s="33" t="s">
        <v>580</v>
      </c>
      <c r="C15964" s="34">
        <v>10</v>
      </c>
      <c r="D15964" s="33" t="s">
        <v>42</v>
      </c>
      <c r="E15964" s="33" t="s">
        <v>13371</v>
      </c>
      <c r="F15964" s="35">
        <v>44103103</v>
      </c>
      <c r="G15964" s="33" t="s">
        <v>15071</v>
      </c>
      <c r="H15964" s="33">
        <v>2</v>
      </c>
      <c r="I15964" s="33">
        <v>2</v>
      </c>
      <c r="J15964" s="36">
        <v>2</v>
      </c>
      <c r="K15964" s="37">
        <v>442200</v>
      </c>
      <c r="L15964" s="38" t="s">
        <v>15</v>
      </c>
      <c r="M15964" s="38" t="s">
        <v>13</v>
      </c>
    </row>
    <row r="15965" spans="1:13" s="39" customFormat="1" ht="12.75" x14ac:dyDescent="0.2">
      <c r="A15965" s="33" t="s">
        <v>37</v>
      </c>
      <c r="B15965" s="33" t="s">
        <v>580</v>
      </c>
      <c r="C15965" s="34">
        <v>10</v>
      </c>
      <c r="D15965" s="33" t="s">
        <v>42</v>
      </c>
      <c r="E15965" s="33" t="s">
        <v>13372</v>
      </c>
      <c r="F15965" s="35">
        <v>44103103</v>
      </c>
      <c r="G15965" s="33" t="s">
        <v>15071</v>
      </c>
      <c r="H15965" s="33">
        <v>2</v>
      </c>
      <c r="I15965" s="33">
        <v>2</v>
      </c>
      <c r="J15965" s="36">
        <v>4</v>
      </c>
      <c r="K15965" s="37">
        <v>795200</v>
      </c>
      <c r="L15965" s="38" t="s">
        <v>15</v>
      </c>
      <c r="M15965" s="38" t="s">
        <v>13</v>
      </c>
    </row>
    <row r="15966" spans="1:13" s="39" customFormat="1" ht="12.75" x14ac:dyDescent="0.2">
      <c r="A15966" s="33" t="s">
        <v>37</v>
      </c>
      <c r="B15966" s="33" t="s">
        <v>580</v>
      </c>
      <c r="C15966" s="34">
        <v>10</v>
      </c>
      <c r="D15966" s="33" t="s">
        <v>42</v>
      </c>
      <c r="E15966" s="33" t="s">
        <v>13373</v>
      </c>
      <c r="F15966" s="35">
        <v>44103103</v>
      </c>
      <c r="G15966" s="33" t="s">
        <v>15071</v>
      </c>
      <c r="H15966" s="33">
        <v>2</v>
      </c>
      <c r="I15966" s="33">
        <v>2</v>
      </c>
      <c r="J15966" s="36">
        <v>10</v>
      </c>
      <c r="K15966" s="37">
        <v>2103000</v>
      </c>
      <c r="L15966" s="38" t="s">
        <v>15</v>
      </c>
      <c r="M15966" s="38" t="s">
        <v>13</v>
      </c>
    </row>
    <row r="15967" spans="1:13" s="39" customFormat="1" ht="12.75" x14ac:dyDescent="0.2">
      <c r="A15967" s="33" t="s">
        <v>37</v>
      </c>
      <c r="B15967" s="33" t="s">
        <v>580</v>
      </c>
      <c r="C15967" s="34">
        <v>10</v>
      </c>
      <c r="D15967" s="33" t="s">
        <v>42</v>
      </c>
      <c r="E15967" s="33" t="s">
        <v>13374</v>
      </c>
      <c r="F15967" s="35">
        <v>44103103</v>
      </c>
      <c r="G15967" s="33" t="s">
        <v>15071</v>
      </c>
      <c r="H15967" s="33">
        <v>2</v>
      </c>
      <c r="I15967" s="33">
        <v>2</v>
      </c>
      <c r="J15967" s="36">
        <v>4</v>
      </c>
      <c r="K15967" s="37">
        <v>2223336</v>
      </c>
      <c r="L15967" s="38" t="s">
        <v>15</v>
      </c>
      <c r="M15967" s="38" t="s">
        <v>13</v>
      </c>
    </row>
    <row r="15968" spans="1:13" s="39" customFormat="1" ht="12.75" x14ac:dyDescent="0.2">
      <c r="A15968" s="33" t="s">
        <v>37</v>
      </c>
      <c r="B15968" s="33" t="s">
        <v>580</v>
      </c>
      <c r="C15968" s="34">
        <v>10</v>
      </c>
      <c r="D15968" s="33" t="s">
        <v>42</v>
      </c>
      <c r="E15968" s="33" t="s">
        <v>13375</v>
      </c>
      <c r="F15968" s="35">
        <v>44103103</v>
      </c>
      <c r="G15968" s="33" t="s">
        <v>15071</v>
      </c>
      <c r="H15968" s="33">
        <v>2</v>
      </c>
      <c r="I15968" s="33">
        <v>2</v>
      </c>
      <c r="J15968" s="36">
        <v>4</v>
      </c>
      <c r="K15968" s="37">
        <v>1958616</v>
      </c>
      <c r="L15968" s="38" t="s">
        <v>15</v>
      </c>
      <c r="M15968" s="38" t="s">
        <v>13</v>
      </c>
    </row>
    <row r="15969" spans="1:13" s="39" customFormat="1" ht="12.75" x14ac:dyDescent="0.2">
      <c r="A15969" s="33" t="s">
        <v>37</v>
      </c>
      <c r="B15969" s="33" t="s">
        <v>580</v>
      </c>
      <c r="C15969" s="34">
        <v>10</v>
      </c>
      <c r="D15969" s="33" t="s">
        <v>42</v>
      </c>
      <c r="E15969" s="33" t="s">
        <v>13376</v>
      </c>
      <c r="F15969" s="35">
        <v>44103103</v>
      </c>
      <c r="G15969" s="33" t="s">
        <v>15071</v>
      </c>
      <c r="H15969" s="33">
        <v>2</v>
      </c>
      <c r="I15969" s="33">
        <v>2</v>
      </c>
      <c r="J15969" s="36">
        <v>3</v>
      </c>
      <c r="K15969" s="37">
        <v>3690000</v>
      </c>
      <c r="L15969" s="38" t="s">
        <v>15</v>
      </c>
      <c r="M15969" s="38" t="s">
        <v>13</v>
      </c>
    </row>
    <row r="15970" spans="1:13" s="39" customFormat="1" ht="12.75" x14ac:dyDescent="0.2">
      <c r="A15970" s="33" t="s">
        <v>37</v>
      </c>
      <c r="B15970" s="33" t="s">
        <v>572</v>
      </c>
      <c r="C15970" s="34">
        <v>16</v>
      </c>
      <c r="D15970" s="33" t="s">
        <v>13912</v>
      </c>
      <c r="E15970" s="33" t="s">
        <v>13377</v>
      </c>
      <c r="F15970" s="35">
        <v>52121701</v>
      </c>
      <c r="G15970" s="33" t="s">
        <v>15071</v>
      </c>
      <c r="H15970" s="33">
        <v>1</v>
      </c>
      <c r="I15970" s="33">
        <v>3</v>
      </c>
      <c r="J15970" s="36">
        <v>12</v>
      </c>
      <c r="K15970" s="37">
        <v>134400</v>
      </c>
      <c r="L15970" s="38" t="s">
        <v>15</v>
      </c>
      <c r="M15970" s="38" t="s">
        <v>13</v>
      </c>
    </row>
    <row r="15971" spans="1:13" s="39" customFormat="1" ht="12.75" x14ac:dyDescent="0.2">
      <c r="A15971" s="33" t="s">
        <v>37</v>
      </c>
      <c r="B15971" s="33" t="s">
        <v>572</v>
      </c>
      <c r="C15971" s="34">
        <v>16</v>
      </c>
      <c r="D15971" s="33" t="s">
        <v>13912</v>
      </c>
      <c r="E15971" s="33" t="s">
        <v>13378</v>
      </c>
      <c r="F15971" s="35">
        <v>52121704</v>
      </c>
      <c r="G15971" s="33" t="s">
        <v>15071</v>
      </c>
      <c r="H15971" s="33">
        <v>1</v>
      </c>
      <c r="I15971" s="33">
        <v>3</v>
      </c>
      <c r="J15971" s="36">
        <v>12</v>
      </c>
      <c r="K15971" s="37">
        <v>178800</v>
      </c>
      <c r="L15971" s="38" t="s">
        <v>15</v>
      </c>
      <c r="M15971" s="38" t="s">
        <v>13</v>
      </c>
    </row>
    <row r="15972" spans="1:13" s="39" customFormat="1" ht="12.75" x14ac:dyDescent="0.2">
      <c r="A15972" s="33" t="s">
        <v>37</v>
      </c>
      <c r="B15972" s="33" t="s">
        <v>603</v>
      </c>
      <c r="C15972" s="34">
        <v>10</v>
      </c>
      <c r="D15972" s="33" t="s">
        <v>35</v>
      </c>
      <c r="E15972" s="33" t="s">
        <v>13379</v>
      </c>
      <c r="F15972" s="35">
        <v>78111803</v>
      </c>
      <c r="G15972" s="33" t="s">
        <v>15071</v>
      </c>
      <c r="H15972" s="33">
        <v>2</v>
      </c>
      <c r="I15972" s="33">
        <v>10</v>
      </c>
      <c r="J15972" s="36">
        <v>1</v>
      </c>
      <c r="K15972" s="37">
        <v>16500000</v>
      </c>
      <c r="L15972" s="38" t="s">
        <v>12</v>
      </c>
      <c r="M15972" s="38" t="s">
        <v>13</v>
      </c>
    </row>
    <row r="15973" spans="1:13" s="39" customFormat="1" ht="12.75" x14ac:dyDescent="0.2">
      <c r="A15973" s="33" t="s">
        <v>37</v>
      </c>
      <c r="B15973" s="33" t="s">
        <v>553</v>
      </c>
      <c r="C15973" s="34">
        <v>16</v>
      </c>
      <c r="D15973" s="33" t="s">
        <v>74</v>
      </c>
      <c r="E15973" s="33" t="s">
        <v>13380</v>
      </c>
      <c r="F15973" s="35">
        <v>27111531</v>
      </c>
      <c r="G15973" s="33" t="s">
        <v>15071</v>
      </c>
      <c r="H15973" s="33">
        <v>1</v>
      </c>
      <c r="I15973" s="33">
        <v>3</v>
      </c>
      <c r="J15973" s="36">
        <v>1</v>
      </c>
      <c r="K15973" s="37">
        <v>58000</v>
      </c>
      <c r="L15973" s="38" t="s">
        <v>15</v>
      </c>
      <c r="M15973" s="38" t="s">
        <v>13</v>
      </c>
    </row>
    <row r="15974" spans="1:13" s="39" customFormat="1" ht="12.75" x14ac:dyDescent="0.2">
      <c r="A15974" s="33" t="s">
        <v>37</v>
      </c>
      <c r="B15974" s="33" t="s">
        <v>3316</v>
      </c>
      <c r="C15974" s="34">
        <v>16</v>
      </c>
      <c r="D15974" s="33" t="s">
        <v>105</v>
      </c>
      <c r="E15974" s="33" t="s">
        <v>13381</v>
      </c>
      <c r="F15974" s="35">
        <v>49101700</v>
      </c>
      <c r="G15974" s="33" t="s">
        <v>15071</v>
      </c>
      <c r="H15974" s="33">
        <v>3</v>
      </c>
      <c r="I15974" s="33">
        <v>2</v>
      </c>
      <c r="J15974" s="36">
        <v>20</v>
      </c>
      <c r="K15974" s="37">
        <v>3974600</v>
      </c>
      <c r="L15974" s="38" t="s">
        <v>15</v>
      </c>
      <c r="M15974" s="38" t="s">
        <v>13</v>
      </c>
    </row>
    <row r="15975" spans="1:13" s="39" customFormat="1" ht="12.75" x14ac:dyDescent="0.2">
      <c r="A15975" s="33" t="s">
        <v>37</v>
      </c>
      <c r="B15975" s="33" t="s">
        <v>551</v>
      </c>
      <c r="C15975" s="34">
        <v>10</v>
      </c>
      <c r="D15975" s="33" t="s">
        <v>440</v>
      </c>
      <c r="E15975" s="33" t="s">
        <v>13382</v>
      </c>
      <c r="F15975" s="35">
        <v>93151517</v>
      </c>
      <c r="G15975" s="33" t="s">
        <v>15071</v>
      </c>
      <c r="H15975" s="33">
        <v>1</v>
      </c>
      <c r="I15975" s="33">
        <v>10</v>
      </c>
      <c r="J15975" s="36">
        <v>1</v>
      </c>
      <c r="K15975" s="37">
        <v>1500000</v>
      </c>
      <c r="L15975" s="38" t="s">
        <v>12</v>
      </c>
      <c r="M15975" s="38" t="s">
        <v>13</v>
      </c>
    </row>
    <row r="15976" spans="1:13" s="39" customFormat="1" ht="12.75" x14ac:dyDescent="0.2">
      <c r="A15976" s="33" t="s">
        <v>37</v>
      </c>
      <c r="B15976" s="33" t="s">
        <v>572</v>
      </c>
      <c r="C15976" s="34">
        <v>16</v>
      </c>
      <c r="D15976" s="33" t="s">
        <v>13912</v>
      </c>
      <c r="E15976" s="33" t="s">
        <v>13383</v>
      </c>
      <c r="F15976" s="35">
        <v>55121802</v>
      </c>
      <c r="G15976" s="33" t="s">
        <v>15071</v>
      </c>
      <c r="H15976" s="33">
        <v>1</v>
      </c>
      <c r="I15976" s="33">
        <v>3</v>
      </c>
      <c r="J15976" s="36">
        <v>200</v>
      </c>
      <c r="K15976" s="37">
        <v>975800</v>
      </c>
      <c r="L15976" s="38" t="s">
        <v>15</v>
      </c>
      <c r="M15976" s="38" t="s">
        <v>13</v>
      </c>
    </row>
    <row r="15977" spans="1:13" s="39" customFormat="1" ht="12.75" x14ac:dyDescent="0.2">
      <c r="A15977" s="33" t="s">
        <v>37</v>
      </c>
      <c r="B15977" s="33" t="s">
        <v>566</v>
      </c>
      <c r="C15977" s="34">
        <v>10</v>
      </c>
      <c r="D15977" s="33" t="s">
        <v>82</v>
      </c>
      <c r="E15977" s="33" t="s">
        <v>13384</v>
      </c>
      <c r="F15977" s="35">
        <v>20142900</v>
      </c>
      <c r="G15977" s="33" t="s">
        <v>466</v>
      </c>
      <c r="H15977" s="33">
        <v>2</v>
      </c>
      <c r="I15977" s="33">
        <v>6</v>
      </c>
      <c r="J15977" s="36">
        <v>1</v>
      </c>
      <c r="K15977" s="37">
        <v>147275352</v>
      </c>
      <c r="L15977" s="38" t="s">
        <v>15</v>
      </c>
      <c r="M15977" s="38" t="s">
        <v>13</v>
      </c>
    </row>
    <row r="15978" spans="1:13" s="39" customFormat="1" ht="12.75" x14ac:dyDescent="0.2">
      <c r="A15978" s="33" t="s">
        <v>37</v>
      </c>
      <c r="B15978" s="33" t="s">
        <v>604</v>
      </c>
      <c r="C15978" s="34">
        <v>10</v>
      </c>
      <c r="D15978" s="33" t="s">
        <v>102</v>
      </c>
      <c r="E15978" s="33" t="s">
        <v>13385</v>
      </c>
      <c r="F15978" s="35">
        <v>10111302</v>
      </c>
      <c r="G15978" s="33" t="s">
        <v>15071</v>
      </c>
      <c r="H15978" s="33">
        <v>3</v>
      </c>
      <c r="I15978" s="33">
        <v>9</v>
      </c>
      <c r="J15978" s="36">
        <v>11</v>
      </c>
      <c r="K15978" s="37">
        <v>198000</v>
      </c>
      <c r="L15978" s="38" t="s">
        <v>15</v>
      </c>
      <c r="M15978" s="38" t="s">
        <v>13</v>
      </c>
    </row>
    <row r="15979" spans="1:13" s="39" customFormat="1" ht="12.75" x14ac:dyDescent="0.2">
      <c r="A15979" s="33" t="s">
        <v>37</v>
      </c>
      <c r="B15979" s="33" t="s">
        <v>581</v>
      </c>
      <c r="C15979" s="34">
        <v>10</v>
      </c>
      <c r="D15979" s="33" t="s">
        <v>90</v>
      </c>
      <c r="E15979" s="33" t="s">
        <v>13386</v>
      </c>
      <c r="F15979" s="35">
        <v>47131821</v>
      </c>
      <c r="G15979" s="33" t="s">
        <v>467</v>
      </c>
      <c r="H15979" s="33">
        <v>2</v>
      </c>
      <c r="I15979" s="33">
        <v>6</v>
      </c>
      <c r="J15979" s="36">
        <v>2</v>
      </c>
      <c r="K15979" s="37">
        <v>968966.46</v>
      </c>
      <c r="L15979" s="38" t="s">
        <v>2367</v>
      </c>
      <c r="M15979" s="38" t="s">
        <v>13</v>
      </c>
    </row>
    <row r="15980" spans="1:13" s="39" customFormat="1" ht="12.75" x14ac:dyDescent="0.2">
      <c r="A15980" s="33" t="s">
        <v>37</v>
      </c>
      <c r="B15980" s="33" t="s">
        <v>585</v>
      </c>
      <c r="C15980" s="34">
        <v>10</v>
      </c>
      <c r="D15980" s="33" t="s">
        <v>93</v>
      </c>
      <c r="E15980" s="33" t="s">
        <v>13387</v>
      </c>
      <c r="F15980" s="35">
        <v>12164201</v>
      </c>
      <c r="G15980" s="33" t="s">
        <v>467</v>
      </c>
      <c r="H15980" s="33">
        <v>2</v>
      </c>
      <c r="I15980" s="33">
        <v>6</v>
      </c>
      <c r="J15980" s="36">
        <v>2</v>
      </c>
      <c r="K15980" s="37">
        <v>829172.36</v>
      </c>
      <c r="L15980" s="38" t="s">
        <v>2367</v>
      </c>
      <c r="M15980" s="38" t="s">
        <v>13</v>
      </c>
    </row>
    <row r="15981" spans="1:13" s="39" customFormat="1" ht="12.75" x14ac:dyDescent="0.2">
      <c r="A15981" s="33" t="s">
        <v>37</v>
      </c>
      <c r="B15981" s="33" t="s">
        <v>585</v>
      </c>
      <c r="C15981" s="34">
        <v>10</v>
      </c>
      <c r="D15981" s="33" t="s">
        <v>93</v>
      </c>
      <c r="E15981" s="33" t="s">
        <v>13388</v>
      </c>
      <c r="F15981" s="35">
        <v>15121807</v>
      </c>
      <c r="G15981" s="33" t="s">
        <v>467</v>
      </c>
      <c r="H15981" s="33">
        <v>2</v>
      </c>
      <c r="I15981" s="33">
        <v>6</v>
      </c>
      <c r="J15981" s="36">
        <v>2</v>
      </c>
      <c r="K15981" s="37">
        <v>1325478.8799999999</v>
      </c>
      <c r="L15981" s="38" t="s">
        <v>2367</v>
      </c>
      <c r="M15981" s="38" t="s">
        <v>13</v>
      </c>
    </row>
    <row r="15982" spans="1:13" s="39" customFormat="1" ht="12.75" x14ac:dyDescent="0.2">
      <c r="A15982" s="33" t="s">
        <v>37</v>
      </c>
      <c r="B15982" s="33" t="s">
        <v>577</v>
      </c>
      <c r="C15982" s="34">
        <v>10</v>
      </c>
      <c r="D15982" s="33" t="s">
        <v>16</v>
      </c>
      <c r="E15982" s="33" t="s">
        <v>13389</v>
      </c>
      <c r="F15982" s="35">
        <v>30263201</v>
      </c>
      <c r="G15982" s="33" t="s">
        <v>467</v>
      </c>
      <c r="H15982" s="33">
        <v>2</v>
      </c>
      <c r="I15982" s="33">
        <v>6</v>
      </c>
      <c r="J15982" s="36">
        <v>4</v>
      </c>
      <c r="K15982" s="37">
        <v>381200</v>
      </c>
      <c r="L15982" s="38" t="s">
        <v>15</v>
      </c>
      <c r="M15982" s="38" t="s">
        <v>13</v>
      </c>
    </row>
    <row r="15983" spans="1:13" s="39" customFormat="1" ht="12.75" x14ac:dyDescent="0.2">
      <c r="A15983" s="33" t="s">
        <v>37</v>
      </c>
      <c r="B15983" s="33" t="s">
        <v>553</v>
      </c>
      <c r="C15983" s="34">
        <v>10</v>
      </c>
      <c r="D15983" s="33" t="s">
        <v>74</v>
      </c>
      <c r="E15983" s="33" t="s">
        <v>13390</v>
      </c>
      <c r="F15983" s="35">
        <v>23271806</v>
      </c>
      <c r="G15983" s="33" t="s">
        <v>467</v>
      </c>
      <c r="H15983" s="33">
        <v>2</v>
      </c>
      <c r="I15983" s="33">
        <v>6</v>
      </c>
      <c r="J15983" s="36">
        <v>1</v>
      </c>
      <c r="K15983" s="37">
        <v>139594</v>
      </c>
      <c r="L15983" s="38" t="s">
        <v>15</v>
      </c>
      <c r="M15983" s="38" t="s">
        <v>13</v>
      </c>
    </row>
    <row r="15984" spans="1:13" s="39" customFormat="1" ht="12.75" x14ac:dyDescent="0.2">
      <c r="A15984" s="33" t="s">
        <v>37</v>
      </c>
      <c r="B15984" s="33" t="s">
        <v>585</v>
      </c>
      <c r="C15984" s="34">
        <v>10</v>
      </c>
      <c r="D15984" s="33" t="s">
        <v>93</v>
      </c>
      <c r="E15984" s="33" t="s">
        <v>13391</v>
      </c>
      <c r="F15984" s="35">
        <v>31201632</v>
      </c>
      <c r="G15984" s="33" t="s">
        <v>467</v>
      </c>
      <c r="H15984" s="33">
        <v>2</v>
      </c>
      <c r="I15984" s="33">
        <v>6</v>
      </c>
      <c r="J15984" s="36">
        <v>15</v>
      </c>
      <c r="K15984" s="37">
        <v>170416.5</v>
      </c>
      <c r="L15984" s="38" t="s">
        <v>15</v>
      </c>
      <c r="M15984" s="38" t="s">
        <v>13</v>
      </c>
    </row>
    <row r="15985" spans="1:13" s="39" customFormat="1" ht="12.75" x14ac:dyDescent="0.2">
      <c r="A15985" s="33" t="s">
        <v>37</v>
      </c>
      <c r="B15985" s="33" t="s">
        <v>585</v>
      </c>
      <c r="C15985" s="34">
        <v>10</v>
      </c>
      <c r="D15985" s="33" t="s">
        <v>93</v>
      </c>
      <c r="E15985" s="33" t="s">
        <v>13392</v>
      </c>
      <c r="F15985" s="35">
        <v>31201632</v>
      </c>
      <c r="G15985" s="33" t="s">
        <v>467</v>
      </c>
      <c r="H15985" s="33">
        <v>2</v>
      </c>
      <c r="I15985" s="33">
        <v>6</v>
      </c>
      <c r="J15985" s="36">
        <v>30</v>
      </c>
      <c r="K15985" s="37">
        <v>3035408.1</v>
      </c>
      <c r="L15985" s="38" t="s">
        <v>15</v>
      </c>
      <c r="M15985" s="38" t="s">
        <v>13</v>
      </c>
    </row>
    <row r="15986" spans="1:13" s="39" customFormat="1" ht="12.75" x14ac:dyDescent="0.2">
      <c r="A15986" s="33" t="s">
        <v>37</v>
      </c>
      <c r="B15986" s="33" t="s">
        <v>581</v>
      </c>
      <c r="C15986" s="34">
        <v>16</v>
      </c>
      <c r="D15986" s="33" t="s">
        <v>90</v>
      </c>
      <c r="E15986" s="33" t="s">
        <v>13393</v>
      </c>
      <c r="F15986" s="35">
        <v>47131801</v>
      </c>
      <c r="G15986" s="33" t="s">
        <v>15071</v>
      </c>
      <c r="H15986" s="33">
        <v>1</v>
      </c>
      <c r="I15986" s="33">
        <v>3</v>
      </c>
      <c r="J15986" s="36">
        <v>20</v>
      </c>
      <c r="K15986" s="37">
        <v>270000</v>
      </c>
      <c r="L15986" s="38" t="s">
        <v>15</v>
      </c>
      <c r="M15986" s="38" t="s">
        <v>13</v>
      </c>
    </row>
    <row r="15987" spans="1:13" s="39" customFormat="1" ht="12.75" x14ac:dyDescent="0.2">
      <c r="A15987" s="33" t="s">
        <v>37</v>
      </c>
      <c r="B15987" s="33" t="s">
        <v>604</v>
      </c>
      <c r="C15987" s="34">
        <v>10</v>
      </c>
      <c r="D15987" s="33" t="s">
        <v>102</v>
      </c>
      <c r="E15987" s="33" t="s">
        <v>13394</v>
      </c>
      <c r="F15987" s="35">
        <v>10111302</v>
      </c>
      <c r="G15987" s="33" t="s">
        <v>15071</v>
      </c>
      <c r="H15987" s="33">
        <v>3</v>
      </c>
      <c r="I15987" s="33">
        <v>9</v>
      </c>
      <c r="J15987" s="36">
        <v>3</v>
      </c>
      <c r="K15987" s="37">
        <v>255000</v>
      </c>
      <c r="L15987" s="38" t="s">
        <v>15</v>
      </c>
      <c r="M15987" s="38" t="s">
        <v>13</v>
      </c>
    </row>
    <row r="15988" spans="1:13" s="39" customFormat="1" ht="12.75" x14ac:dyDescent="0.2">
      <c r="A15988" s="33" t="s">
        <v>37</v>
      </c>
      <c r="B15988" s="33" t="s">
        <v>602</v>
      </c>
      <c r="C15988" s="34">
        <v>10</v>
      </c>
      <c r="D15988" s="33" t="s">
        <v>101</v>
      </c>
      <c r="E15988" s="33" t="s">
        <v>13395</v>
      </c>
      <c r="F15988" s="35">
        <v>83111801</v>
      </c>
      <c r="G15988" s="33" t="s">
        <v>15070</v>
      </c>
      <c r="H15988" s="33">
        <v>1</v>
      </c>
      <c r="I15988" s="33">
        <v>11</v>
      </c>
      <c r="J15988" s="36">
        <v>1</v>
      </c>
      <c r="K15988" s="37">
        <v>7257992</v>
      </c>
      <c r="L15988" s="38" t="s">
        <v>12</v>
      </c>
      <c r="M15988" s="38" t="s">
        <v>13</v>
      </c>
    </row>
    <row r="15989" spans="1:13" s="39" customFormat="1" ht="12.75" x14ac:dyDescent="0.2">
      <c r="A15989" s="33" t="s">
        <v>37</v>
      </c>
      <c r="B15989" s="33" t="s">
        <v>601</v>
      </c>
      <c r="C15989" s="34">
        <v>10</v>
      </c>
      <c r="D15989" s="33" t="s">
        <v>8121</v>
      </c>
      <c r="E15989" s="33" t="s">
        <v>13396</v>
      </c>
      <c r="F15989" s="35">
        <v>83111502</v>
      </c>
      <c r="G15989" s="33" t="s">
        <v>15070</v>
      </c>
      <c r="H15989" s="33">
        <v>1</v>
      </c>
      <c r="I15989" s="33">
        <v>11</v>
      </c>
      <c r="J15989" s="36">
        <v>1</v>
      </c>
      <c r="K15989" s="37">
        <v>1205000</v>
      </c>
      <c r="L15989" s="38" t="s">
        <v>12</v>
      </c>
      <c r="M15989" s="38" t="s">
        <v>13</v>
      </c>
    </row>
    <row r="15990" spans="1:13" s="39" customFormat="1" ht="12.75" x14ac:dyDescent="0.2">
      <c r="A15990" s="33" t="s">
        <v>37</v>
      </c>
      <c r="B15990" s="33" t="s">
        <v>594</v>
      </c>
      <c r="C15990" s="34">
        <v>10</v>
      </c>
      <c r="D15990" s="33" t="s">
        <v>122</v>
      </c>
      <c r="E15990" s="33" t="s">
        <v>13397</v>
      </c>
      <c r="F15990" s="35">
        <v>73152100</v>
      </c>
      <c r="G15990" s="33" t="s">
        <v>15071</v>
      </c>
      <c r="H15990" s="33">
        <v>1</v>
      </c>
      <c r="I15990" s="33">
        <v>8</v>
      </c>
      <c r="J15990" s="36">
        <v>1</v>
      </c>
      <c r="K15990" s="37">
        <v>17692920</v>
      </c>
      <c r="L15990" s="38" t="s">
        <v>12</v>
      </c>
      <c r="M15990" s="38" t="s">
        <v>13</v>
      </c>
    </row>
    <row r="15991" spans="1:13" s="39" customFormat="1" ht="12.75" x14ac:dyDescent="0.2">
      <c r="A15991" s="33" t="s">
        <v>37</v>
      </c>
      <c r="B15991" s="33" t="s">
        <v>2380</v>
      </c>
      <c r="C15991" s="34">
        <v>10</v>
      </c>
      <c r="D15991" s="33" t="s">
        <v>4543</v>
      </c>
      <c r="E15991" s="33" t="s">
        <v>13398</v>
      </c>
      <c r="F15991" s="35">
        <v>83101601</v>
      </c>
      <c r="G15991" s="33" t="s">
        <v>15070</v>
      </c>
      <c r="H15991" s="33">
        <v>1</v>
      </c>
      <c r="I15991" s="33">
        <v>11</v>
      </c>
      <c r="J15991" s="36">
        <v>1</v>
      </c>
      <c r="K15991" s="37">
        <v>6429931</v>
      </c>
      <c r="L15991" s="38" t="s">
        <v>12</v>
      </c>
      <c r="M15991" s="38" t="s">
        <v>13</v>
      </c>
    </row>
    <row r="15992" spans="1:13" s="39" customFormat="1" ht="12.75" x14ac:dyDescent="0.2">
      <c r="A15992" s="33" t="s">
        <v>37</v>
      </c>
      <c r="B15992" s="33" t="s">
        <v>611</v>
      </c>
      <c r="C15992" s="34">
        <v>10</v>
      </c>
      <c r="D15992" s="33" t="s">
        <v>108</v>
      </c>
      <c r="E15992" s="33" t="s">
        <v>13399</v>
      </c>
      <c r="F15992" s="35">
        <v>72102103</v>
      </c>
      <c r="G15992" s="33" t="s">
        <v>468</v>
      </c>
      <c r="H15992" s="33">
        <v>2</v>
      </c>
      <c r="I15992" s="33">
        <v>10</v>
      </c>
      <c r="J15992" s="36">
        <v>1</v>
      </c>
      <c r="K15992" s="37">
        <v>2397824.2400000002</v>
      </c>
      <c r="L15992" s="38" t="s">
        <v>12</v>
      </c>
      <c r="M15992" s="38" t="s">
        <v>13</v>
      </c>
    </row>
    <row r="15993" spans="1:13" s="39" customFormat="1" ht="12.75" x14ac:dyDescent="0.2">
      <c r="A15993" s="33" t="s">
        <v>37</v>
      </c>
      <c r="B15993" s="33" t="s">
        <v>600</v>
      </c>
      <c r="C15993" s="34">
        <v>10</v>
      </c>
      <c r="D15993" s="33" t="s">
        <v>18</v>
      </c>
      <c r="E15993" s="33" t="s">
        <v>13400</v>
      </c>
      <c r="F15993" s="35">
        <v>83101804</v>
      </c>
      <c r="G15993" s="33" t="s">
        <v>15070</v>
      </c>
      <c r="H15993" s="33">
        <v>1</v>
      </c>
      <c r="I15993" s="33">
        <v>11</v>
      </c>
      <c r="J15993" s="36">
        <v>1</v>
      </c>
      <c r="K15993" s="37">
        <v>418349951.12</v>
      </c>
      <c r="L15993" s="38" t="s">
        <v>12</v>
      </c>
      <c r="M15993" s="38" t="s">
        <v>13</v>
      </c>
    </row>
    <row r="15994" spans="1:13" s="39" customFormat="1" ht="12.75" x14ac:dyDescent="0.2">
      <c r="A15994" s="33" t="s">
        <v>37</v>
      </c>
      <c r="B15994" s="33" t="s">
        <v>600</v>
      </c>
      <c r="C15994" s="34">
        <v>16</v>
      </c>
      <c r="D15994" s="33" t="s">
        <v>18</v>
      </c>
      <c r="E15994" s="33" t="s">
        <v>13400</v>
      </c>
      <c r="F15994" s="35">
        <v>83101804</v>
      </c>
      <c r="G15994" s="33" t="s">
        <v>15070</v>
      </c>
      <c r="H15994" s="33">
        <v>1</v>
      </c>
      <c r="I15994" s="33">
        <v>11</v>
      </c>
      <c r="J15994" s="36">
        <v>1</v>
      </c>
      <c r="K15994" s="37">
        <v>117871945</v>
      </c>
      <c r="L15994" s="38" t="s">
        <v>12</v>
      </c>
      <c r="M15994" s="38" t="s">
        <v>13</v>
      </c>
    </row>
    <row r="15995" spans="1:13" s="39" customFormat="1" ht="12.75" x14ac:dyDescent="0.2">
      <c r="A15995" s="33" t="s">
        <v>37</v>
      </c>
      <c r="B15995" s="33" t="s">
        <v>586</v>
      </c>
      <c r="C15995" s="34">
        <v>10</v>
      </c>
      <c r="D15995" s="33" t="s">
        <v>94</v>
      </c>
      <c r="E15995" s="33" t="s">
        <v>13401</v>
      </c>
      <c r="F15995" s="35">
        <v>72103300</v>
      </c>
      <c r="G15995" s="33" t="s">
        <v>466</v>
      </c>
      <c r="H15995" s="33">
        <v>1</v>
      </c>
      <c r="I15995" s="33">
        <v>7</v>
      </c>
      <c r="J15995" s="36">
        <v>1</v>
      </c>
      <c r="K15995" s="37">
        <v>101108350</v>
      </c>
      <c r="L15995" s="38" t="s">
        <v>12</v>
      </c>
      <c r="M15995" s="38" t="s">
        <v>2371</v>
      </c>
    </row>
    <row r="15996" spans="1:13" s="39" customFormat="1" ht="12.75" x14ac:dyDescent="0.2">
      <c r="A15996" s="33" t="s">
        <v>37</v>
      </c>
      <c r="B15996" s="33" t="s">
        <v>586</v>
      </c>
      <c r="C15996" s="34">
        <v>10</v>
      </c>
      <c r="D15996" s="33" t="s">
        <v>94</v>
      </c>
      <c r="E15996" s="33" t="s">
        <v>13402</v>
      </c>
      <c r="F15996" s="35">
        <v>72103300</v>
      </c>
      <c r="G15996" s="33" t="s">
        <v>466</v>
      </c>
      <c r="H15996" s="33">
        <v>3</v>
      </c>
      <c r="I15996" s="33">
        <v>5</v>
      </c>
      <c r="J15996" s="36">
        <v>1</v>
      </c>
      <c r="K15996" s="37">
        <v>53000000</v>
      </c>
      <c r="L15996" s="38" t="s">
        <v>12</v>
      </c>
      <c r="M15996" s="38" t="s">
        <v>2371</v>
      </c>
    </row>
    <row r="15997" spans="1:13" s="39" customFormat="1" ht="12.75" x14ac:dyDescent="0.2">
      <c r="A15997" s="33" t="s">
        <v>37</v>
      </c>
      <c r="B15997" s="33" t="s">
        <v>593</v>
      </c>
      <c r="C15997" s="34">
        <v>16</v>
      </c>
      <c r="D15997" s="33" t="s">
        <v>98</v>
      </c>
      <c r="E15997" s="33" t="s">
        <v>13403</v>
      </c>
      <c r="F15997" s="35">
        <v>72154300</v>
      </c>
      <c r="G15997" s="33" t="s">
        <v>15071</v>
      </c>
      <c r="H15997" s="33">
        <v>1</v>
      </c>
      <c r="I15997" s="33">
        <v>8</v>
      </c>
      <c r="J15997" s="36">
        <v>1</v>
      </c>
      <c r="K15997" s="37">
        <v>32801160</v>
      </c>
      <c r="L15997" s="38" t="s">
        <v>12</v>
      </c>
      <c r="M15997" s="38" t="s">
        <v>13</v>
      </c>
    </row>
    <row r="15998" spans="1:13" s="39" customFormat="1" ht="12.75" x14ac:dyDescent="0.2">
      <c r="A15998" s="33" t="s">
        <v>37</v>
      </c>
      <c r="B15998" s="33" t="s">
        <v>588</v>
      </c>
      <c r="C15998" s="34">
        <v>16</v>
      </c>
      <c r="D15998" s="33" t="s">
        <v>96</v>
      </c>
      <c r="E15998" s="33" t="s">
        <v>13404</v>
      </c>
      <c r="F15998" s="35">
        <v>72154300</v>
      </c>
      <c r="G15998" s="33" t="s">
        <v>466</v>
      </c>
      <c r="H15998" s="33">
        <v>1</v>
      </c>
      <c r="I15998" s="33">
        <v>8</v>
      </c>
      <c r="J15998" s="36">
        <v>1</v>
      </c>
      <c r="K15998" s="37">
        <v>41929650</v>
      </c>
      <c r="L15998" s="38" t="s">
        <v>12</v>
      </c>
      <c r="M15998" s="38" t="s">
        <v>13</v>
      </c>
    </row>
    <row r="15999" spans="1:13" s="39" customFormat="1" ht="12.75" x14ac:dyDescent="0.2">
      <c r="A15999" s="33" t="s">
        <v>37</v>
      </c>
      <c r="B15999" s="33" t="s">
        <v>592</v>
      </c>
      <c r="C15999" s="34">
        <v>10</v>
      </c>
      <c r="D15999" s="33" t="s">
        <v>24</v>
      </c>
      <c r="E15999" s="33" t="s">
        <v>13405</v>
      </c>
      <c r="F15999" s="35">
        <v>76111500</v>
      </c>
      <c r="G15999" s="33" t="s">
        <v>468</v>
      </c>
      <c r="H15999" s="33">
        <v>2</v>
      </c>
      <c r="I15999" s="33">
        <v>10</v>
      </c>
      <c r="J15999" s="36">
        <v>1</v>
      </c>
      <c r="K15999" s="37">
        <v>19975077.52</v>
      </c>
      <c r="L15999" s="38" t="s">
        <v>12</v>
      </c>
      <c r="M15999" s="38" t="s">
        <v>13</v>
      </c>
    </row>
    <row r="16000" spans="1:13" s="39" customFormat="1" ht="12.75" x14ac:dyDescent="0.2">
      <c r="A16000" s="33" t="s">
        <v>37</v>
      </c>
      <c r="B16000" s="33" t="s">
        <v>599</v>
      </c>
      <c r="C16000" s="34">
        <v>10</v>
      </c>
      <c r="D16000" s="33" t="s">
        <v>31</v>
      </c>
      <c r="E16000" s="33" t="s">
        <v>13406</v>
      </c>
      <c r="F16000" s="35">
        <v>83101500</v>
      </c>
      <c r="G16000" s="33" t="s">
        <v>15070</v>
      </c>
      <c r="H16000" s="33">
        <v>1</v>
      </c>
      <c r="I16000" s="33">
        <v>11</v>
      </c>
      <c r="J16000" s="36">
        <v>1</v>
      </c>
      <c r="K16000" s="37">
        <v>55860264</v>
      </c>
      <c r="L16000" s="38" t="s">
        <v>12</v>
      </c>
      <c r="M16000" s="38" t="s">
        <v>13</v>
      </c>
    </row>
    <row r="16001" spans="1:13" s="39" customFormat="1" ht="12.75" x14ac:dyDescent="0.2">
      <c r="A16001" s="33" t="s">
        <v>37</v>
      </c>
      <c r="B16001" s="33" t="s">
        <v>585</v>
      </c>
      <c r="C16001" s="34">
        <v>10</v>
      </c>
      <c r="D16001" s="33" t="s">
        <v>93</v>
      </c>
      <c r="E16001" s="33" t="s">
        <v>13407</v>
      </c>
      <c r="F16001" s="35">
        <v>31201631</v>
      </c>
      <c r="G16001" s="33" t="s">
        <v>467</v>
      </c>
      <c r="H16001" s="33">
        <v>2</v>
      </c>
      <c r="I16001" s="33">
        <v>6</v>
      </c>
      <c r="J16001" s="36">
        <v>5</v>
      </c>
      <c r="K16001" s="37">
        <v>4269477.8499999996</v>
      </c>
      <c r="L16001" s="38" t="s">
        <v>15</v>
      </c>
      <c r="M16001" s="38" t="s">
        <v>13</v>
      </c>
    </row>
    <row r="16002" spans="1:13" s="39" customFormat="1" ht="12.75" x14ac:dyDescent="0.2">
      <c r="A16002" s="33" t="s">
        <v>37</v>
      </c>
      <c r="B16002" s="33" t="s">
        <v>585</v>
      </c>
      <c r="C16002" s="34">
        <v>10</v>
      </c>
      <c r="D16002" s="33" t="s">
        <v>93</v>
      </c>
      <c r="E16002" s="33" t="s">
        <v>13408</v>
      </c>
      <c r="F16002" s="35">
        <v>31201631</v>
      </c>
      <c r="G16002" s="33" t="s">
        <v>467</v>
      </c>
      <c r="H16002" s="33">
        <v>2</v>
      </c>
      <c r="I16002" s="33">
        <v>6</v>
      </c>
      <c r="J16002" s="36">
        <v>5</v>
      </c>
      <c r="K16002" s="37">
        <v>1160675.55</v>
      </c>
      <c r="L16002" s="38" t="s">
        <v>15</v>
      </c>
      <c r="M16002" s="38" t="s">
        <v>13</v>
      </c>
    </row>
    <row r="16003" spans="1:13" s="39" customFormat="1" ht="12.75" x14ac:dyDescent="0.2">
      <c r="A16003" s="33" t="s">
        <v>37</v>
      </c>
      <c r="B16003" s="33" t="s">
        <v>585</v>
      </c>
      <c r="C16003" s="34">
        <v>10</v>
      </c>
      <c r="D16003" s="33" t="s">
        <v>93</v>
      </c>
      <c r="E16003" s="33" t="s">
        <v>13409</v>
      </c>
      <c r="F16003" s="35">
        <v>31201631</v>
      </c>
      <c r="G16003" s="33" t="s">
        <v>467</v>
      </c>
      <c r="H16003" s="33">
        <v>2</v>
      </c>
      <c r="I16003" s="33">
        <v>6</v>
      </c>
      <c r="J16003" s="36">
        <v>18</v>
      </c>
      <c r="K16003" s="37">
        <v>7170323.5800000001</v>
      </c>
      <c r="L16003" s="38" t="s">
        <v>15</v>
      </c>
      <c r="M16003" s="38" t="s">
        <v>13</v>
      </c>
    </row>
    <row r="16004" spans="1:13" s="39" customFormat="1" ht="12.75" x14ac:dyDescent="0.2">
      <c r="A16004" s="33" t="s">
        <v>37</v>
      </c>
      <c r="B16004" s="33" t="s">
        <v>581</v>
      </c>
      <c r="C16004" s="34">
        <v>10</v>
      </c>
      <c r="D16004" s="33" t="s">
        <v>90</v>
      </c>
      <c r="E16004" s="33" t="s">
        <v>13410</v>
      </c>
      <c r="F16004" s="35">
        <v>47131603</v>
      </c>
      <c r="G16004" s="33" t="s">
        <v>467</v>
      </c>
      <c r="H16004" s="33">
        <v>2</v>
      </c>
      <c r="I16004" s="33">
        <v>6</v>
      </c>
      <c r="J16004" s="36">
        <v>5</v>
      </c>
      <c r="K16004" s="37">
        <v>580426.85</v>
      </c>
      <c r="L16004" s="38" t="s">
        <v>15</v>
      </c>
      <c r="M16004" s="38" t="s">
        <v>13</v>
      </c>
    </row>
    <row r="16005" spans="1:13" s="39" customFormat="1" ht="12.75" x14ac:dyDescent="0.2">
      <c r="A16005" s="33" t="s">
        <v>37</v>
      </c>
      <c r="B16005" s="33" t="s">
        <v>579</v>
      </c>
      <c r="C16005" s="34">
        <v>10</v>
      </c>
      <c r="D16005" s="33" t="s">
        <v>89</v>
      </c>
      <c r="E16005" s="33" t="s">
        <v>13411</v>
      </c>
      <c r="F16005" s="35">
        <v>31211801</v>
      </c>
      <c r="G16005" s="33" t="s">
        <v>467</v>
      </c>
      <c r="H16005" s="33">
        <v>2</v>
      </c>
      <c r="I16005" s="33">
        <v>6</v>
      </c>
      <c r="J16005" s="36">
        <v>2</v>
      </c>
      <c r="K16005" s="37">
        <v>487986.84</v>
      </c>
      <c r="L16005" s="38" t="s">
        <v>2367</v>
      </c>
      <c r="M16005" s="38" t="s">
        <v>13</v>
      </c>
    </row>
    <row r="16006" spans="1:13" s="39" customFormat="1" ht="12.75" x14ac:dyDescent="0.2">
      <c r="A16006" s="33" t="s">
        <v>37</v>
      </c>
      <c r="B16006" s="33" t="s">
        <v>579</v>
      </c>
      <c r="C16006" s="34">
        <v>10</v>
      </c>
      <c r="D16006" s="33" t="s">
        <v>89</v>
      </c>
      <c r="E16006" s="33" t="s">
        <v>13412</v>
      </c>
      <c r="F16006" s="35">
        <v>12164201</v>
      </c>
      <c r="G16006" s="33" t="s">
        <v>467</v>
      </c>
      <c r="H16006" s="33">
        <v>2</v>
      </c>
      <c r="I16006" s="33">
        <v>6</v>
      </c>
      <c r="J16006" s="36">
        <v>2</v>
      </c>
      <c r="K16006" s="37">
        <v>1197482</v>
      </c>
      <c r="L16006" s="38" t="s">
        <v>2367</v>
      </c>
      <c r="M16006" s="38" t="s">
        <v>13</v>
      </c>
    </row>
    <row r="16007" spans="1:13" s="39" customFormat="1" ht="12.75" x14ac:dyDescent="0.2">
      <c r="A16007" s="33" t="s">
        <v>37</v>
      </c>
      <c r="B16007" s="33" t="s">
        <v>579</v>
      </c>
      <c r="C16007" s="34">
        <v>10</v>
      </c>
      <c r="D16007" s="33" t="s">
        <v>89</v>
      </c>
      <c r="E16007" s="33" t="s">
        <v>13413</v>
      </c>
      <c r="F16007" s="35">
        <v>31211801</v>
      </c>
      <c r="G16007" s="33" t="s">
        <v>467</v>
      </c>
      <c r="H16007" s="33">
        <v>2</v>
      </c>
      <c r="I16007" s="33">
        <v>6</v>
      </c>
      <c r="J16007" s="36">
        <v>6</v>
      </c>
      <c r="K16007" s="37">
        <v>450126</v>
      </c>
      <c r="L16007" s="38" t="s">
        <v>15</v>
      </c>
      <c r="M16007" s="38" t="s">
        <v>13</v>
      </c>
    </row>
    <row r="16008" spans="1:13" s="39" customFormat="1" ht="12.75" x14ac:dyDescent="0.2">
      <c r="A16008" s="33" t="s">
        <v>37</v>
      </c>
      <c r="B16008" s="33" t="s">
        <v>553</v>
      </c>
      <c r="C16008" s="34">
        <v>10</v>
      </c>
      <c r="D16008" s="33" t="s">
        <v>74</v>
      </c>
      <c r="E16008" s="33" t="s">
        <v>13414</v>
      </c>
      <c r="F16008" s="35">
        <v>27112409</v>
      </c>
      <c r="G16008" s="33" t="s">
        <v>15071</v>
      </c>
      <c r="H16008" s="33">
        <v>2</v>
      </c>
      <c r="I16008" s="33">
        <v>3</v>
      </c>
      <c r="J16008" s="36">
        <v>1</v>
      </c>
      <c r="K16008" s="37">
        <v>104500</v>
      </c>
      <c r="L16008" s="38" t="s">
        <v>15</v>
      </c>
      <c r="M16008" s="38" t="s">
        <v>13</v>
      </c>
    </row>
    <row r="16009" spans="1:13" s="39" customFormat="1" ht="12.75" x14ac:dyDescent="0.2">
      <c r="A16009" s="33" t="s">
        <v>37</v>
      </c>
      <c r="B16009" s="33" t="s">
        <v>553</v>
      </c>
      <c r="C16009" s="34">
        <v>10</v>
      </c>
      <c r="D16009" s="33" t="s">
        <v>74</v>
      </c>
      <c r="E16009" s="33" t="s">
        <v>13415</v>
      </c>
      <c r="F16009" s="35">
        <v>41112403</v>
      </c>
      <c r="G16009" s="33" t="s">
        <v>467</v>
      </c>
      <c r="H16009" s="33">
        <v>2</v>
      </c>
      <c r="I16009" s="33">
        <v>6</v>
      </c>
      <c r="J16009" s="36">
        <v>2</v>
      </c>
      <c r="K16009" s="37">
        <v>1900000</v>
      </c>
      <c r="L16009" s="38" t="s">
        <v>15</v>
      </c>
      <c r="M16009" s="38" t="s">
        <v>13</v>
      </c>
    </row>
    <row r="16010" spans="1:13" s="39" customFormat="1" ht="12.75" x14ac:dyDescent="0.2">
      <c r="A16010" s="33" t="s">
        <v>37</v>
      </c>
      <c r="B16010" s="33" t="s">
        <v>553</v>
      </c>
      <c r="C16010" s="34">
        <v>10</v>
      </c>
      <c r="D16010" s="33" t="s">
        <v>74</v>
      </c>
      <c r="E16010" s="33" t="s">
        <v>13416</v>
      </c>
      <c r="F16010" s="35">
        <v>41112403</v>
      </c>
      <c r="G16010" s="33" t="s">
        <v>467</v>
      </c>
      <c r="H16010" s="33">
        <v>2</v>
      </c>
      <c r="I16010" s="33">
        <v>6</v>
      </c>
      <c r="J16010" s="36">
        <v>2</v>
      </c>
      <c r="K16010" s="37">
        <v>2200000</v>
      </c>
      <c r="L16010" s="38" t="s">
        <v>15</v>
      </c>
      <c r="M16010" s="38" t="s">
        <v>13</v>
      </c>
    </row>
    <row r="16011" spans="1:13" s="39" customFormat="1" ht="12.75" x14ac:dyDescent="0.2">
      <c r="A16011" s="33" t="s">
        <v>37</v>
      </c>
      <c r="B16011" s="33" t="s">
        <v>553</v>
      </c>
      <c r="C16011" s="34">
        <v>10</v>
      </c>
      <c r="D16011" s="33" t="s">
        <v>74</v>
      </c>
      <c r="E16011" s="33" t="s">
        <v>13417</v>
      </c>
      <c r="F16011" s="35">
        <v>41112403</v>
      </c>
      <c r="G16011" s="33" t="s">
        <v>467</v>
      </c>
      <c r="H16011" s="33">
        <v>2</v>
      </c>
      <c r="I16011" s="33">
        <v>6</v>
      </c>
      <c r="J16011" s="36">
        <v>2</v>
      </c>
      <c r="K16011" s="37">
        <v>1901780</v>
      </c>
      <c r="L16011" s="38" t="s">
        <v>15</v>
      </c>
      <c r="M16011" s="38" t="s">
        <v>13</v>
      </c>
    </row>
    <row r="16012" spans="1:13" s="39" customFormat="1" ht="12.75" x14ac:dyDescent="0.2">
      <c r="A16012" s="33" t="s">
        <v>37</v>
      </c>
      <c r="B16012" s="33" t="s">
        <v>585</v>
      </c>
      <c r="C16012" s="34">
        <v>10</v>
      </c>
      <c r="D16012" s="33" t="s">
        <v>93</v>
      </c>
      <c r="E16012" s="33" t="s">
        <v>13418</v>
      </c>
      <c r="F16012" s="35">
        <v>15121807</v>
      </c>
      <c r="G16012" s="33" t="s">
        <v>467</v>
      </c>
      <c r="H16012" s="33">
        <v>2</v>
      </c>
      <c r="I16012" s="33">
        <v>6</v>
      </c>
      <c r="J16012" s="36">
        <v>2</v>
      </c>
      <c r="K16012" s="37">
        <v>3040840.42</v>
      </c>
      <c r="L16012" s="38" t="s">
        <v>15</v>
      </c>
      <c r="M16012" s="38" t="s">
        <v>13</v>
      </c>
    </row>
    <row r="16013" spans="1:13" s="39" customFormat="1" ht="12.75" x14ac:dyDescent="0.2">
      <c r="A16013" s="33" t="s">
        <v>37</v>
      </c>
      <c r="B16013" s="33" t="s">
        <v>606</v>
      </c>
      <c r="C16013" s="34">
        <v>10</v>
      </c>
      <c r="D16013" s="33" t="s">
        <v>103</v>
      </c>
      <c r="E16013" s="33" t="s">
        <v>13419</v>
      </c>
      <c r="F16013" s="35">
        <v>70122005</v>
      </c>
      <c r="G16013" s="33" t="s">
        <v>15071</v>
      </c>
      <c r="H16013" s="33">
        <v>3</v>
      </c>
      <c r="I16013" s="33">
        <v>9</v>
      </c>
      <c r="J16013" s="36">
        <v>1</v>
      </c>
      <c r="K16013" s="37">
        <v>150000</v>
      </c>
      <c r="L16013" s="38" t="s">
        <v>12</v>
      </c>
      <c r="M16013" s="38" t="s">
        <v>13</v>
      </c>
    </row>
    <row r="16014" spans="1:13" s="39" customFormat="1" ht="12.75" x14ac:dyDescent="0.2">
      <c r="A16014" s="33" t="s">
        <v>37</v>
      </c>
      <c r="B16014" s="33" t="s">
        <v>585</v>
      </c>
      <c r="C16014" s="34">
        <v>10</v>
      </c>
      <c r="D16014" s="33" t="s">
        <v>93</v>
      </c>
      <c r="E16014" s="33" t="s">
        <v>13420</v>
      </c>
      <c r="F16014" s="35">
        <v>27112814</v>
      </c>
      <c r="G16014" s="33" t="s">
        <v>467</v>
      </c>
      <c r="H16014" s="33">
        <v>2</v>
      </c>
      <c r="I16014" s="33">
        <v>6</v>
      </c>
      <c r="J16014" s="36">
        <v>50</v>
      </c>
      <c r="K16014" s="37">
        <v>200897.5</v>
      </c>
      <c r="L16014" s="38" t="s">
        <v>15</v>
      </c>
      <c r="M16014" s="38" t="s">
        <v>13</v>
      </c>
    </row>
    <row r="16015" spans="1:13" s="39" customFormat="1" ht="12.75" x14ac:dyDescent="0.2">
      <c r="A16015" s="33" t="s">
        <v>37</v>
      </c>
      <c r="B16015" s="33" t="s">
        <v>585</v>
      </c>
      <c r="C16015" s="34">
        <v>10</v>
      </c>
      <c r="D16015" s="33" t="s">
        <v>93</v>
      </c>
      <c r="E16015" s="33" t="s">
        <v>13421</v>
      </c>
      <c r="F16015" s="35">
        <v>27112814</v>
      </c>
      <c r="G16015" s="33" t="s">
        <v>467</v>
      </c>
      <c r="H16015" s="33">
        <v>2</v>
      </c>
      <c r="I16015" s="33">
        <v>6</v>
      </c>
      <c r="J16015" s="36">
        <v>50</v>
      </c>
      <c r="K16015" s="37">
        <v>244594</v>
      </c>
      <c r="L16015" s="38" t="s">
        <v>15</v>
      </c>
      <c r="M16015" s="38" t="s">
        <v>13</v>
      </c>
    </row>
    <row r="16016" spans="1:13" s="39" customFormat="1" ht="12.75" x14ac:dyDescent="0.2">
      <c r="A16016" s="33" t="s">
        <v>37</v>
      </c>
      <c r="B16016" s="33" t="s">
        <v>553</v>
      </c>
      <c r="C16016" s="34">
        <v>10</v>
      </c>
      <c r="D16016" s="33" t="s">
        <v>74</v>
      </c>
      <c r="E16016" s="33" t="s">
        <v>13422</v>
      </c>
      <c r="F16016" s="35">
        <v>22101619</v>
      </c>
      <c r="G16016" s="33" t="s">
        <v>15071</v>
      </c>
      <c r="H16016" s="33">
        <v>2</v>
      </c>
      <c r="I16016" s="33">
        <v>3</v>
      </c>
      <c r="J16016" s="36">
        <v>1</v>
      </c>
      <c r="K16016" s="37">
        <v>671000</v>
      </c>
      <c r="L16016" s="38" t="s">
        <v>15</v>
      </c>
      <c r="M16016" s="38" t="s">
        <v>13</v>
      </c>
    </row>
    <row r="16017" spans="1:13" s="39" customFormat="1" ht="12.75" x14ac:dyDescent="0.2">
      <c r="A16017" s="33" t="s">
        <v>37</v>
      </c>
      <c r="B16017" s="33" t="s">
        <v>553</v>
      </c>
      <c r="C16017" s="34">
        <v>10</v>
      </c>
      <c r="D16017" s="33" t="s">
        <v>74</v>
      </c>
      <c r="E16017" s="33" t="s">
        <v>13423</v>
      </c>
      <c r="F16017" s="35">
        <v>22101619</v>
      </c>
      <c r="G16017" s="33" t="s">
        <v>15071</v>
      </c>
      <c r="H16017" s="33">
        <v>2</v>
      </c>
      <c r="I16017" s="33">
        <v>3</v>
      </c>
      <c r="J16017" s="36">
        <v>1</v>
      </c>
      <c r="K16017" s="37">
        <v>561000</v>
      </c>
      <c r="L16017" s="38" t="s">
        <v>15</v>
      </c>
      <c r="M16017" s="38" t="s">
        <v>13</v>
      </c>
    </row>
    <row r="16018" spans="1:13" s="39" customFormat="1" ht="12.75" x14ac:dyDescent="0.2">
      <c r="A16018" s="33" t="s">
        <v>37</v>
      </c>
      <c r="B16018" s="33" t="s">
        <v>577</v>
      </c>
      <c r="C16018" s="34">
        <v>10</v>
      </c>
      <c r="D16018" s="33" t="s">
        <v>16</v>
      </c>
      <c r="E16018" s="33" t="s">
        <v>13424</v>
      </c>
      <c r="F16018" s="35">
        <v>30171505</v>
      </c>
      <c r="G16018" s="33" t="s">
        <v>15071</v>
      </c>
      <c r="H16018" s="33">
        <v>2</v>
      </c>
      <c r="I16018" s="33">
        <v>3</v>
      </c>
      <c r="J16018" s="36">
        <v>1</v>
      </c>
      <c r="K16018" s="37">
        <v>1739403</v>
      </c>
      <c r="L16018" s="38" t="s">
        <v>15</v>
      </c>
      <c r="M16018" s="38" t="s">
        <v>13</v>
      </c>
    </row>
    <row r="16019" spans="1:13" s="39" customFormat="1" ht="12.75" x14ac:dyDescent="0.2">
      <c r="A16019" s="33" t="s">
        <v>37</v>
      </c>
      <c r="B16019" s="33" t="s">
        <v>585</v>
      </c>
      <c r="C16019" s="34">
        <v>10</v>
      </c>
      <c r="D16019" s="33" t="s">
        <v>93</v>
      </c>
      <c r="E16019" s="33" t="s">
        <v>13425</v>
      </c>
      <c r="F16019" s="35">
        <v>12164201</v>
      </c>
      <c r="G16019" s="33" t="s">
        <v>467</v>
      </c>
      <c r="H16019" s="33">
        <v>2</v>
      </c>
      <c r="I16019" s="33">
        <v>6</v>
      </c>
      <c r="J16019" s="36">
        <v>4</v>
      </c>
      <c r="K16019" s="37">
        <v>2678831.2799999998</v>
      </c>
      <c r="L16019" s="38" t="s">
        <v>2367</v>
      </c>
      <c r="M16019" s="38" t="s">
        <v>13</v>
      </c>
    </row>
    <row r="16020" spans="1:13" s="39" customFormat="1" ht="12.75" x14ac:dyDescent="0.2">
      <c r="A16020" s="33" t="s">
        <v>37</v>
      </c>
      <c r="B16020" s="33" t="s">
        <v>606</v>
      </c>
      <c r="C16020" s="34">
        <v>10</v>
      </c>
      <c r="D16020" s="33" t="s">
        <v>103</v>
      </c>
      <c r="E16020" s="33" t="s">
        <v>13426</v>
      </c>
      <c r="F16020" s="35">
        <v>70122005</v>
      </c>
      <c r="G16020" s="33" t="s">
        <v>15071</v>
      </c>
      <c r="H16020" s="33">
        <v>3</v>
      </c>
      <c r="I16020" s="33">
        <v>9</v>
      </c>
      <c r="J16020" s="36">
        <v>1</v>
      </c>
      <c r="K16020" s="37">
        <v>180000</v>
      </c>
      <c r="L16020" s="38" t="s">
        <v>12</v>
      </c>
      <c r="M16020" s="38" t="s">
        <v>13</v>
      </c>
    </row>
    <row r="16021" spans="1:13" s="39" customFormat="1" ht="12.75" x14ac:dyDescent="0.2">
      <c r="A16021" s="33" t="s">
        <v>37</v>
      </c>
      <c r="B16021" s="33" t="s">
        <v>585</v>
      </c>
      <c r="C16021" s="34">
        <v>10</v>
      </c>
      <c r="D16021" s="33" t="s">
        <v>93</v>
      </c>
      <c r="E16021" s="33" t="s">
        <v>13427</v>
      </c>
      <c r="F16021" s="35">
        <v>12164201</v>
      </c>
      <c r="G16021" s="33" t="s">
        <v>467</v>
      </c>
      <c r="H16021" s="33">
        <v>2</v>
      </c>
      <c r="I16021" s="33">
        <v>6</v>
      </c>
      <c r="J16021" s="36">
        <v>3</v>
      </c>
      <c r="K16021" s="37">
        <v>3162111.3599999994</v>
      </c>
      <c r="L16021" s="38" t="s">
        <v>2367</v>
      </c>
      <c r="M16021" s="38" t="s">
        <v>13</v>
      </c>
    </row>
    <row r="16022" spans="1:13" s="39" customFormat="1" ht="12.75" x14ac:dyDescent="0.2">
      <c r="A16022" s="33" t="s">
        <v>37</v>
      </c>
      <c r="B16022" s="33" t="s">
        <v>605</v>
      </c>
      <c r="C16022" s="34">
        <v>10</v>
      </c>
      <c r="D16022" s="33" t="s">
        <v>13917</v>
      </c>
      <c r="E16022" s="33" t="s">
        <v>13428</v>
      </c>
      <c r="F16022" s="35">
        <v>52152000</v>
      </c>
      <c r="G16022" s="33" t="s">
        <v>15071</v>
      </c>
      <c r="H16022" s="33">
        <v>3</v>
      </c>
      <c r="I16022" s="33">
        <v>9</v>
      </c>
      <c r="J16022" s="36">
        <v>2</v>
      </c>
      <c r="K16022" s="37">
        <v>34000</v>
      </c>
      <c r="L16022" s="38" t="s">
        <v>15</v>
      </c>
      <c r="M16022" s="38" t="s">
        <v>13</v>
      </c>
    </row>
    <row r="16023" spans="1:13" s="39" customFormat="1" ht="12.75" x14ac:dyDescent="0.2">
      <c r="A16023" s="33" t="s">
        <v>37</v>
      </c>
      <c r="B16023" s="33" t="s">
        <v>553</v>
      </c>
      <c r="C16023" s="34">
        <v>10</v>
      </c>
      <c r="D16023" s="33" t="s">
        <v>74</v>
      </c>
      <c r="E16023" s="33" t="s">
        <v>13429</v>
      </c>
      <c r="F16023" s="35">
        <v>27112409</v>
      </c>
      <c r="G16023" s="33" t="s">
        <v>15071</v>
      </c>
      <c r="H16023" s="33">
        <v>2</v>
      </c>
      <c r="I16023" s="33">
        <v>3</v>
      </c>
      <c r="J16023" s="36">
        <v>1</v>
      </c>
      <c r="K16023" s="37">
        <v>88000</v>
      </c>
      <c r="L16023" s="38" t="s">
        <v>15</v>
      </c>
      <c r="M16023" s="38" t="s">
        <v>13</v>
      </c>
    </row>
    <row r="16024" spans="1:13" s="39" customFormat="1" ht="12.75" x14ac:dyDescent="0.2">
      <c r="A16024" s="33" t="s">
        <v>37</v>
      </c>
      <c r="B16024" s="33" t="s">
        <v>585</v>
      </c>
      <c r="C16024" s="34">
        <v>10</v>
      </c>
      <c r="D16024" s="33" t="s">
        <v>93</v>
      </c>
      <c r="E16024" s="33" t="s">
        <v>13430</v>
      </c>
      <c r="F16024" s="35">
        <v>24141501</v>
      </c>
      <c r="G16024" s="33" t="s">
        <v>467</v>
      </c>
      <c r="H16024" s="33">
        <v>2</v>
      </c>
      <c r="I16024" s="33">
        <v>6</v>
      </c>
      <c r="J16024" s="36">
        <v>20</v>
      </c>
      <c r="K16024" s="37">
        <v>1414831.7999999998</v>
      </c>
      <c r="L16024" s="38" t="s">
        <v>15</v>
      </c>
      <c r="M16024" s="38" t="s">
        <v>13</v>
      </c>
    </row>
    <row r="16025" spans="1:13" s="39" customFormat="1" ht="12.75" x14ac:dyDescent="0.2">
      <c r="A16025" s="33" t="s">
        <v>37</v>
      </c>
      <c r="B16025" s="33" t="s">
        <v>585</v>
      </c>
      <c r="C16025" s="34">
        <v>10</v>
      </c>
      <c r="D16025" s="33" t="s">
        <v>93</v>
      </c>
      <c r="E16025" s="33" t="s">
        <v>13431</v>
      </c>
      <c r="F16025" s="35">
        <v>24141501</v>
      </c>
      <c r="G16025" s="33" t="s">
        <v>467</v>
      </c>
      <c r="H16025" s="33">
        <v>2</v>
      </c>
      <c r="I16025" s="33">
        <v>6</v>
      </c>
      <c r="J16025" s="36">
        <v>12</v>
      </c>
      <c r="K16025" s="37">
        <v>922737.11999999988</v>
      </c>
      <c r="L16025" s="38" t="s">
        <v>15</v>
      </c>
      <c r="M16025" s="38" t="s">
        <v>13</v>
      </c>
    </row>
    <row r="16026" spans="1:13" s="39" customFormat="1" ht="12.75" x14ac:dyDescent="0.2">
      <c r="A16026" s="33" t="s">
        <v>37</v>
      </c>
      <c r="B16026" s="33" t="s">
        <v>585</v>
      </c>
      <c r="C16026" s="34">
        <v>10</v>
      </c>
      <c r="D16026" s="33" t="s">
        <v>93</v>
      </c>
      <c r="E16026" s="33" t="s">
        <v>13432</v>
      </c>
      <c r="F16026" s="35">
        <v>31211505</v>
      </c>
      <c r="G16026" s="33" t="s">
        <v>467</v>
      </c>
      <c r="H16026" s="33">
        <v>2</v>
      </c>
      <c r="I16026" s="33">
        <v>6</v>
      </c>
      <c r="J16026" s="36">
        <v>30</v>
      </c>
      <c r="K16026" s="37">
        <v>622623</v>
      </c>
      <c r="L16026" s="38" t="s">
        <v>15</v>
      </c>
      <c r="M16026" s="38" t="s">
        <v>13</v>
      </c>
    </row>
    <row r="16027" spans="1:13" s="39" customFormat="1" ht="12.75" x14ac:dyDescent="0.2">
      <c r="A16027" s="33" t="s">
        <v>37</v>
      </c>
      <c r="B16027" s="33" t="s">
        <v>585</v>
      </c>
      <c r="C16027" s="34">
        <v>10</v>
      </c>
      <c r="D16027" s="33" t="s">
        <v>93</v>
      </c>
      <c r="E16027" s="33" t="s">
        <v>13433</v>
      </c>
      <c r="F16027" s="35">
        <v>31211505</v>
      </c>
      <c r="G16027" s="33" t="s">
        <v>467</v>
      </c>
      <c r="H16027" s="33">
        <v>2</v>
      </c>
      <c r="I16027" s="33">
        <v>6</v>
      </c>
      <c r="J16027" s="36">
        <v>1</v>
      </c>
      <c r="K16027" s="37">
        <v>89022.85</v>
      </c>
      <c r="L16027" s="38" t="s">
        <v>2367</v>
      </c>
      <c r="M16027" s="38" t="s">
        <v>13</v>
      </c>
    </row>
    <row r="16028" spans="1:13" s="39" customFormat="1" ht="12.75" x14ac:dyDescent="0.2">
      <c r="A16028" s="33" t="s">
        <v>37</v>
      </c>
      <c r="B16028" s="33" t="s">
        <v>585</v>
      </c>
      <c r="C16028" s="34">
        <v>10</v>
      </c>
      <c r="D16028" s="33" t="s">
        <v>93</v>
      </c>
      <c r="E16028" s="33" t="s">
        <v>13434</v>
      </c>
      <c r="F16028" s="35">
        <v>31211505</v>
      </c>
      <c r="G16028" s="33" t="s">
        <v>467</v>
      </c>
      <c r="H16028" s="33">
        <v>2</v>
      </c>
      <c r="I16028" s="33">
        <v>6</v>
      </c>
      <c r="J16028" s="36">
        <v>1</v>
      </c>
      <c r="K16028" s="37">
        <v>119762.16</v>
      </c>
      <c r="L16028" s="38" t="s">
        <v>2367</v>
      </c>
      <c r="M16028" s="38" t="s">
        <v>13</v>
      </c>
    </row>
    <row r="16029" spans="1:13" s="39" customFormat="1" ht="12.75" x14ac:dyDescent="0.2">
      <c r="A16029" s="33" t="s">
        <v>37</v>
      </c>
      <c r="B16029" s="33" t="s">
        <v>585</v>
      </c>
      <c r="C16029" s="34">
        <v>10</v>
      </c>
      <c r="D16029" s="33" t="s">
        <v>93</v>
      </c>
      <c r="E16029" s="33" t="s">
        <v>13435</v>
      </c>
      <c r="F16029" s="35">
        <v>31211505</v>
      </c>
      <c r="G16029" s="33" t="s">
        <v>467</v>
      </c>
      <c r="H16029" s="33">
        <v>2</v>
      </c>
      <c r="I16029" s="33">
        <v>6</v>
      </c>
      <c r="J16029" s="36">
        <v>1</v>
      </c>
      <c r="K16029" s="37">
        <v>119762.16</v>
      </c>
      <c r="L16029" s="38" t="s">
        <v>2367</v>
      </c>
      <c r="M16029" s="38" t="s">
        <v>13</v>
      </c>
    </row>
    <row r="16030" spans="1:13" s="39" customFormat="1" ht="12.75" x14ac:dyDescent="0.2">
      <c r="A16030" s="33" t="s">
        <v>37</v>
      </c>
      <c r="B16030" s="33" t="s">
        <v>605</v>
      </c>
      <c r="C16030" s="34">
        <v>10</v>
      </c>
      <c r="D16030" s="33" t="s">
        <v>13917</v>
      </c>
      <c r="E16030" s="33" t="s">
        <v>13436</v>
      </c>
      <c r="F16030" s="35">
        <v>10111301</v>
      </c>
      <c r="G16030" s="33" t="s">
        <v>15071</v>
      </c>
      <c r="H16030" s="33">
        <v>3</v>
      </c>
      <c r="I16030" s="33">
        <v>9</v>
      </c>
      <c r="J16030" s="36">
        <v>10</v>
      </c>
      <c r="K16030" s="37">
        <v>60000</v>
      </c>
      <c r="L16030" s="38" t="s">
        <v>15</v>
      </c>
      <c r="M16030" s="38" t="s">
        <v>13</v>
      </c>
    </row>
    <row r="16031" spans="1:13" s="39" customFormat="1" ht="12.75" x14ac:dyDescent="0.2">
      <c r="A16031" s="33" t="s">
        <v>37</v>
      </c>
      <c r="B16031" s="33" t="s">
        <v>585</v>
      </c>
      <c r="C16031" s="34">
        <v>10</v>
      </c>
      <c r="D16031" s="33" t="s">
        <v>93</v>
      </c>
      <c r="E16031" s="33" t="s">
        <v>13437</v>
      </c>
      <c r="F16031" s="35">
        <v>31201601</v>
      </c>
      <c r="G16031" s="33" t="s">
        <v>467</v>
      </c>
      <c r="H16031" s="33">
        <v>2</v>
      </c>
      <c r="I16031" s="33">
        <v>6</v>
      </c>
      <c r="J16031" s="36">
        <v>8</v>
      </c>
      <c r="K16031" s="37">
        <v>751519.44</v>
      </c>
      <c r="L16031" s="38" t="s">
        <v>15</v>
      </c>
      <c r="M16031" s="38" t="s">
        <v>13</v>
      </c>
    </row>
    <row r="16032" spans="1:13" s="39" customFormat="1" ht="12.75" x14ac:dyDescent="0.2">
      <c r="A16032" s="33" t="s">
        <v>37</v>
      </c>
      <c r="B16032" s="33" t="s">
        <v>585</v>
      </c>
      <c r="C16032" s="34">
        <v>10</v>
      </c>
      <c r="D16032" s="33" t="s">
        <v>93</v>
      </c>
      <c r="E16032" s="33" t="s">
        <v>13438</v>
      </c>
      <c r="F16032" s="35">
        <v>31201619</v>
      </c>
      <c r="G16032" s="33" t="s">
        <v>467</v>
      </c>
      <c r="H16032" s="33">
        <v>2</v>
      </c>
      <c r="I16032" s="33">
        <v>6</v>
      </c>
      <c r="J16032" s="36">
        <v>20</v>
      </c>
      <c r="K16032" s="37">
        <v>1177108.3999999999</v>
      </c>
      <c r="L16032" s="38" t="s">
        <v>15</v>
      </c>
      <c r="M16032" s="38" t="s">
        <v>13</v>
      </c>
    </row>
    <row r="16033" spans="1:13" s="39" customFormat="1" ht="12.75" x14ac:dyDescent="0.2">
      <c r="A16033" s="33" t="s">
        <v>37</v>
      </c>
      <c r="B16033" s="33" t="s">
        <v>585</v>
      </c>
      <c r="C16033" s="34">
        <v>10</v>
      </c>
      <c r="D16033" s="33" t="s">
        <v>93</v>
      </c>
      <c r="E16033" s="33" t="s">
        <v>13439</v>
      </c>
      <c r="F16033" s="35">
        <v>23271816</v>
      </c>
      <c r="G16033" s="33" t="s">
        <v>467</v>
      </c>
      <c r="H16033" s="33">
        <v>2</v>
      </c>
      <c r="I16033" s="33">
        <v>6</v>
      </c>
      <c r="J16033" s="36">
        <v>5</v>
      </c>
      <c r="K16033" s="37">
        <v>30168</v>
      </c>
      <c r="L16033" s="38" t="s">
        <v>15</v>
      </c>
      <c r="M16033" s="38" t="s">
        <v>13</v>
      </c>
    </row>
    <row r="16034" spans="1:13" s="39" customFormat="1" ht="12.75" x14ac:dyDescent="0.2">
      <c r="A16034" s="33" t="s">
        <v>37</v>
      </c>
      <c r="B16034" s="33" t="s">
        <v>585</v>
      </c>
      <c r="C16034" s="34">
        <v>10</v>
      </c>
      <c r="D16034" s="33" t="s">
        <v>93</v>
      </c>
      <c r="E16034" s="33" t="s">
        <v>13440</v>
      </c>
      <c r="F16034" s="35">
        <v>31201601</v>
      </c>
      <c r="G16034" s="33" t="s">
        <v>467</v>
      </c>
      <c r="H16034" s="33">
        <v>2</v>
      </c>
      <c r="I16034" s="33">
        <v>6</v>
      </c>
      <c r="J16034" s="36">
        <v>25</v>
      </c>
      <c r="K16034" s="37">
        <v>618271</v>
      </c>
      <c r="L16034" s="38" t="s">
        <v>15</v>
      </c>
      <c r="M16034" s="38" t="s">
        <v>13</v>
      </c>
    </row>
    <row r="16035" spans="1:13" s="39" customFormat="1" ht="12.75" x14ac:dyDescent="0.2">
      <c r="A16035" s="33" t="s">
        <v>37</v>
      </c>
      <c r="B16035" s="33" t="s">
        <v>581</v>
      </c>
      <c r="C16035" s="34">
        <v>10</v>
      </c>
      <c r="D16035" s="33" t="s">
        <v>90</v>
      </c>
      <c r="E16035" s="33" t="s">
        <v>13441</v>
      </c>
      <c r="F16035" s="35">
        <v>47131502</v>
      </c>
      <c r="G16035" s="33" t="s">
        <v>467</v>
      </c>
      <c r="H16035" s="33">
        <v>2</v>
      </c>
      <c r="I16035" s="33">
        <v>6</v>
      </c>
      <c r="J16035" s="36">
        <v>150</v>
      </c>
      <c r="K16035" s="37">
        <v>6262833</v>
      </c>
      <c r="L16035" s="38" t="s">
        <v>15</v>
      </c>
      <c r="M16035" s="38" t="s">
        <v>13</v>
      </c>
    </row>
    <row r="16036" spans="1:13" s="39" customFormat="1" ht="12.75" x14ac:dyDescent="0.2">
      <c r="A16036" s="33" t="s">
        <v>37</v>
      </c>
      <c r="B16036" s="33" t="s">
        <v>579</v>
      </c>
      <c r="C16036" s="34">
        <v>10</v>
      </c>
      <c r="D16036" s="33" t="s">
        <v>89</v>
      </c>
      <c r="E16036" s="33" t="s">
        <v>13442</v>
      </c>
      <c r="F16036" s="35">
        <v>12141904</v>
      </c>
      <c r="G16036" s="33" t="s">
        <v>467</v>
      </c>
      <c r="H16036" s="33">
        <v>2</v>
      </c>
      <c r="I16036" s="33">
        <v>6</v>
      </c>
      <c r="J16036" s="36">
        <v>550</v>
      </c>
      <c r="K16036" s="37">
        <v>5417500</v>
      </c>
      <c r="L16036" s="38" t="s">
        <v>2368</v>
      </c>
      <c r="M16036" s="38" t="s">
        <v>13</v>
      </c>
    </row>
    <row r="16037" spans="1:13" s="39" customFormat="1" ht="12.75" x14ac:dyDescent="0.2">
      <c r="A16037" s="33" t="s">
        <v>37</v>
      </c>
      <c r="B16037" s="33" t="s">
        <v>551</v>
      </c>
      <c r="C16037" s="34">
        <v>10</v>
      </c>
      <c r="D16037" s="33" t="s">
        <v>440</v>
      </c>
      <c r="E16037" s="33" t="s">
        <v>13443</v>
      </c>
      <c r="F16037" s="35">
        <v>93151517</v>
      </c>
      <c r="G16037" s="33" t="s">
        <v>15071</v>
      </c>
      <c r="H16037" s="33">
        <v>1</v>
      </c>
      <c r="I16037" s="33">
        <v>10</v>
      </c>
      <c r="J16037" s="36">
        <v>1</v>
      </c>
      <c r="K16037" s="37">
        <v>1000000</v>
      </c>
      <c r="L16037" s="38" t="s">
        <v>12</v>
      </c>
      <c r="M16037" s="38" t="s">
        <v>13</v>
      </c>
    </row>
    <row r="16038" spans="1:13" s="39" customFormat="1" ht="12.75" x14ac:dyDescent="0.2">
      <c r="A16038" s="33" t="s">
        <v>37</v>
      </c>
      <c r="B16038" s="33" t="s">
        <v>579</v>
      </c>
      <c r="C16038" s="34">
        <v>10</v>
      </c>
      <c r="D16038" s="33" t="s">
        <v>89</v>
      </c>
      <c r="E16038" s="33" t="s">
        <v>13444</v>
      </c>
      <c r="F16038" s="35">
        <v>12141903</v>
      </c>
      <c r="G16038" s="33" t="s">
        <v>467</v>
      </c>
      <c r="H16038" s="33">
        <v>2</v>
      </c>
      <c r="I16038" s="33">
        <v>6</v>
      </c>
      <c r="J16038" s="36">
        <v>150</v>
      </c>
      <c r="K16038" s="37">
        <v>1598100</v>
      </c>
      <c r="L16038" s="38" t="s">
        <v>2368</v>
      </c>
      <c r="M16038" s="38" t="s">
        <v>13</v>
      </c>
    </row>
    <row r="16039" spans="1:13" s="39" customFormat="1" ht="12.75" x14ac:dyDescent="0.2">
      <c r="A16039" s="33" t="s">
        <v>37</v>
      </c>
      <c r="B16039" s="33" t="s">
        <v>581</v>
      </c>
      <c r="C16039" s="34">
        <v>10</v>
      </c>
      <c r="D16039" s="33" t="s">
        <v>90</v>
      </c>
      <c r="E16039" s="33" t="s">
        <v>13445</v>
      </c>
      <c r="F16039" s="35">
        <v>47131821</v>
      </c>
      <c r="G16039" s="33" t="s">
        <v>467</v>
      </c>
      <c r="H16039" s="33">
        <v>2</v>
      </c>
      <c r="I16039" s="33">
        <v>6</v>
      </c>
      <c r="J16039" s="36">
        <v>10</v>
      </c>
      <c r="K16039" s="37">
        <v>4675862.9000000004</v>
      </c>
      <c r="L16039" s="38" t="s">
        <v>2367</v>
      </c>
      <c r="M16039" s="38" t="s">
        <v>13</v>
      </c>
    </row>
    <row r="16040" spans="1:13" s="39" customFormat="1" ht="12.75" x14ac:dyDescent="0.2">
      <c r="A16040" s="33" t="s">
        <v>37</v>
      </c>
      <c r="B16040" s="33" t="s">
        <v>585</v>
      </c>
      <c r="C16040" s="34">
        <v>10</v>
      </c>
      <c r="D16040" s="33" t="s">
        <v>93</v>
      </c>
      <c r="E16040" s="33" t="s">
        <v>13446</v>
      </c>
      <c r="F16040" s="35">
        <v>39121600</v>
      </c>
      <c r="G16040" s="33" t="s">
        <v>15071</v>
      </c>
      <c r="H16040" s="33">
        <v>6</v>
      </c>
      <c r="I16040" s="33">
        <v>7</v>
      </c>
      <c r="J16040" s="36">
        <v>1</v>
      </c>
      <c r="K16040" s="37">
        <v>18162018</v>
      </c>
      <c r="L16040" s="38" t="s">
        <v>12</v>
      </c>
      <c r="M16040" s="38" t="s">
        <v>13</v>
      </c>
    </row>
    <row r="16041" spans="1:13" s="39" customFormat="1" ht="12.75" x14ac:dyDescent="0.2">
      <c r="A16041" s="33" t="s">
        <v>37</v>
      </c>
      <c r="B16041" s="33" t="s">
        <v>557</v>
      </c>
      <c r="C16041" s="34">
        <v>10</v>
      </c>
      <c r="D16041" s="33" t="s">
        <v>77</v>
      </c>
      <c r="E16041" s="33" t="s">
        <v>13447</v>
      </c>
      <c r="F16041" s="35">
        <v>23181803</v>
      </c>
      <c r="G16041" s="33" t="s">
        <v>15071</v>
      </c>
      <c r="H16041" s="33">
        <v>1</v>
      </c>
      <c r="I16041" s="33">
        <v>3</v>
      </c>
      <c r="J16041" s="36">
        <v>1</v>
      </c>
      <c r="K16041" s="37">
        <v>4900000</v>
      </c>
      <c r="L16041" s="38" t="s">
        <v>15</v>
      </c>
      <c r="M16041" s="38" t="s">
        <v>13</v>
      </c>
    </row>
    <row r="16042" spans="1:13" s="39" customFormat="1" ht="12.75" x14ac:dyDescent="0.2">
      <c r="A16042" s="33" t="s">
        <v>37</v>
      </c>
      <c r="B16042" s="33" t="s">
        <v>587</v>
      </c>
      <c r="C16042" s="34">
        <v>10</v>
      </c>
      <c r="D16042" s="33" t="s">
        <v>95</v>
      </c>
      <c r="E16042" s="33" t="s">
        <v>13448</v>
      </c>
      <c r="F16042" s="35">
        <v>72101516</v>
      </c>
      <c r="G16042" s="33" t="s">
        <v>15071</v>
      </c>
      <c r="H16042" s="33">
        <v>2</v>
      </c>
      <c r="I16042" s="33">
        <v>6</v>
      </c>
      <c r="J16042" s="36">
        <v>1</v>
      </c>
      <c r="K16042" s="37">
        <v>10000000</v>
      </c>
      <c r="L16042" s="38" t="s">
        <v>12</v>
      </c>
      <c r="M16042" s="38" t="s">
        <v>13</v>
      </c>
    </row>
    <row r="16043" spans="1:13" s="39" customFormat="1" ht="12.75" x14ac:dyDescent="0.2">
      <c r="A16043" s="33" t="s">
        <v>37</v>
      </c>
      <c r="B16043" s="33" t="s">
        <v>593</v>
      </c>
      <c r="C16043" s="34">
        <v>10</v>
      </c>
      <c r="D16043" s="33" t="s">
        <v>98</v>
      </c>
      <c r="E16043" s="33" t="s">
        <v>13449</v>
      </c>
      <c r="F16043" s="35">
        <v>25191502</v>
      </c>
      <c r="G16043" s="33" t="s">
        <v>467</v>
      </c>
      <c r="H16043" s="33">
        <v>2</v>
      </c>
      <c r="I16043" s="33">
        <v>6</v>
      </c>
      <c r="J16043" s="36">
        <v>1</v>
      </c>
      <c r="K16043" s="37">
        <v>6047028</v>
      </c>
      <c r="L16043" s="38" t="s">
        <v>12</v>
      </c>
      <c r="M16043" s="38" t="s">
        <v>13</v>
      </c>
    </row>
    <row r="16044" spans="1:13" s="39" customFormat="1" ht="12.75" x14ac:dyDescent="0.2">
      <c r="A16044" s="33" t="s">
        <v>37</v>
      </c>
      <c r="B16044" s="33" t="s">
        <v>587</v>
      </c>
      <c r="C16044" s="34">
        <v>10</v>
      </c>
      <c r="D16044" s="33" t="s">
        <v>95</v>
      </c>
      <c r="E16044" s="33" t="s">
        <v>13450</v>
      </c>
      <c r="F16044" s="35">
        <v>72154502</v>
      </c>
      <c r="G16044" s="33" t="s">
        <v>467</v>
      </c>
      <c r="H16044" s="33">
        <v>2</v>
      </c>
      <c r="I16044" s="33">
        <v>6</v>
      </c>
      <c r="J16044" s="36">
        <v>1</v>
      </c>
      <c r="K16044" s="37">
        <v>10817545</v>
      </c>
      <c r="L16044" s="38" t="s">
        <v>12</v>
      </c>
      <c r="M16044" s="38" t="s">
        <v>13</v>
      </c>
    </row>
    <row r="16045" spans="1:13" s="39" customFormat="1" ht="12.75" x14ac:dyDescent="0.2">
      <c r="A16045" s="33" t="s">
        <v>37</v>
      </c>
      <c r="B16045" s="33" t="s">
        <v>587</v>
      </c>
      <c r="C16045" s="34">
        <v>10</v>
      </c>
      <c r="D16045" s="33" t="s">
        <v>95</v>
      </c>
      <c r="E16045" s="33" t="s">
        <v>13451</v>
      </c>
      <c r="F16045" s="35">
        <v>73152100</v>
      </c>
      <c r="G16045" s="33" t="s">
        <v>15071</v>
      </c>
      <c r="H16045" s="33">
        <v>3</v>
      </c>
      <c r="I16045" s="33">
        <v>8</v>
      </c>
      <c r="J16045" s="36">
        <v>1</v>
      </c>
      <c r="K16045" s="37">
        <v>5100000</v>
      </c>
      <c r="L16045" s="38" t="s">
        <v>12</v>
      </c>
      <c r="M16045" s="38" t="s">
        <v>13</v>
      </c>
    </row>
    <row r="16046" spans="1:13" s="39" customFormat="1" ht="12.75" x14ac:dyDescent="0.2">
      <c r="A16046" s="33" t="s">
        <v>37</v>
      </c>
      <c r="B16046" s="33" t="s">
        <v>587</v>
      </c>
      <c r="C16046" s="34">
        <v>10</v>
      </c>
      <c r="D16046" s="33" t="s">
        <v>95</v>
      </c>
      <c r="E16046" s="33" t="s">
        <v>13452</v>
      </c>
      <c r="F16046" s="35">
        <v>73152108</v>
      </c>
      <c r="G16046" s="33" t="s">
        <v>15071</v>
      </c>
      <c r="H16046" s="33">
        <v>2</v>
      </c>
      <c r="I16046" s="33">
        <v>6</v>
      </c>
      <c r="J16046" s="36">
        <v>1</v>
      </c>
      <c r="K16046" s="37">
        <v>2000000</v>
      </c>
      <c r="L16046" s="38" t="s">
        <v>12</v>
      </c>
      <c r="M16046" s="38" t="s">
        <v>13</v>
      </c>
    </row>
    <row r="16047" spans="1:13" s="39" customFormat="1" ht="12.75" x14ac:dyDescent="0.2">
      <c r="A16047" s="33" t="s">
        <v>37</v>
      </c>
      <c r="B16047" s="33" t="s">
        <v>587</v>
      </c>
      <c r="C16047" s="34">
        <v>10</v>
      </c>
      <c r="D16047" s="33" t="s">
        <v>95</v>
      </c>
      <c r="E16047" s="33" t="s">
        <v>13453</v>
      </c>
      <c r="F16047" s="35">
        <v>72103302</v>
      </c>
      <c r="G16047" s="33" t="s">
        <v>15071</v>
      </c>
      <c r="H16047" s="33">
        <v>2</v>
      </c>
      <c r="I16047" s="33">
        <v>8</v>
      </c>
      <c r="J16047" s="36">
        <v>1</v>
      </c>
      <c r="K16047" s="37">
        <v>7000000</v>
      </c>
      <c r="L16047" s="38" t="s">
        <v>12</v>
      </c>
      <c r="M16047" s="38" t="s">
        <v>13</v>
      </c>
    </row>
    <row r="16048" spans="1:13" s="39" customFormat="1" ht="12.75" x14ac:dyDescent="0.2">
      <c r="A16048" s="33" t="s">
        <v>37</v>
      </c>
      <c r="B16048" s="33" t="s">
        <v>587</v>
      </c>
      <c r="C16048" s="34">
        <v>16</v>
      </c>
      <c r="D16048" s="33" t="s">
        <v>95</v>
      </c>
      <c r="E16048" s="33" t="s">
        <v>13454</v>
      </c>
      <c r="F16048" s="35">
        <v>73152108</v>
      </c>
      <c r="G16048" s="33" t="s">
        <v>15071</v>
      </c>
      <c r="H16048" s="33">
        <v>1</v>
      </c>
      <c r="I16048" s="33">
        <v>8</v>
      </c>
      <c r="J16048" s="36">
        <v>1</v>
      </c>
      <c r="K16048" s="37">
        <v>10000000</v>
      </c>
      <c r="L16048" s="38" t="s">
        <v>12</v>
      </c>
      <c r="M16048" s="38" t="s">
        <v>13</v>
      </c>
    </row>
    <row r="16049" spans="1:13" s="39" customFormat="1" ht="12.75" x14ac:dyDescent="0.2">
      <c r="A16049" s="33" t="s">
        <v>37</v>
      </c>
      <c r="B16049" s="33" t="s">
        <v>587</v>
      </c>
      <c r="C16049" s="34">
        <v>16</v>
      </c>
      <c r="D16049" s="33" t="s">
        <v>95</v>
      </c>
      <c r="E16049" s="33" t="s">
        <v>13455</v>
      </c>
      <c r="F16049" s="35">
        <v>73152101</v>
      </c>
      <c r="G16049" s="33" t="s">
        <v>15071</v>
      </c>
      <c r="H16049" s="33">
        <v>1</v>
      </c>
      <c r="I16049" s="33">
        <v>8</v>
      </c>
      <c r="J16049" s="36">
        <v>1</v>
      </c>
      <c r="K16049" s="37">
        <v>3000000</v>
      </c>
      <c r="L16049" s="38" t="s">
        <v>12</v>
      </c>
      <c r="M16049" s="38" t="s">
        <v>13</v>
      </c>
    </row>
    <row r="16050" spans="1:13" s="39" customFormat="1" ht="12.75" x14ac:dyDescent="0.2">
      <c r="A16050" s="33" t="s">
        <v>37</v>
      </c>
      <c r="B16050" s="33" t="s">
        <v>587</v>
      </c>
      <c r="C16050" s="34">
        <v>10</v>
      </c>
      <c r="D16050" s="33" t="s">
        <v>95</v>
      </c>
      <c r="E16050" s="33" t="s">
        <v>13456</v>
      </c>
      <c r="F16050" s="35">
        <v>25191502</v>
      </c>
      <c r="G16050" s="33" t="s">
        <v>467</v>
      </c>
      <c r="H16050" s="33">
        <v>2</v>
      </c>
      <c r="I16050" s="33">
        <v>6</v>
      </c>
      <c r="J16050" s="36">
        <v>1</v>
      </c>
      <c r="K16050" s="37">
        <v>2385132</v>
      </c>
      <c r="L16050" s="38" t="s">
        <v>12</v>
      </c>
      <c r="M16050" s="38" t="s">
        <v>13</v>
      </c>
    </row>
    <row r="16051" spans="1:13" s="39" customFormat="1" ht="12.75" x14ac:dyDescent="0.2">
      <c r="A16051" s="33" t="s">
        <v>37</v>
      </c>
      <c r="B16051" s="33" t="s">
        <v>587</v>
      </c>
      <c r="C16051" s="34">
        <v>10</v>
      </c>
      <c r="D16051" s="33" t="s">
        <v>95</v>
      </c>
      <c r="E16051" s="33" t="s">
        <v>13457</v>
      </c>
      <c r="F16051" s="35">
        <v>25191502</v>
      </c>
      <c r="G16051" s="33" t="s">
        <v>467</v>
      </c>
      <c r="H16051" s="33">
        <v>2</v>
      </c>
      <c r="I16051" s="33">
        <v>6</v>
      </c>
      <c r="J16051" s="36">
        <v>1</v>
      </c>
      <c r="K16051" s="37">
        <v>6741707</v>
      </c>
      <c r="L16051" s="38" t="s">
        <v>12</v>
      </c>
      <c r="M16051" s="38" t="s">
        <v>13</v>
      </c>
    </row>
    <row r="16052" spans="1:13" s="39" customFormat="1" ht="12.75" x14ac:dyDescent="0.2">
      <c r="A16052" s="33" t="s">
        <v>37</v>
      </c>
      <c r="B16052" s="33" t="s">
        <v>593</v>
      </c>
      <c r="C16052" s="34">
        <v>10</v>
      </c>
      <c r="D16052" s="33" t="s">
        <v>98</v>
      </c>
      <c r="E16052" s="33" t="s">
        <v>13458</v>
      </c>
      <c r="F16052" s="35">
        <v>25191502</v>
      </c>
      <c r="G16052" s="33" t="s">
        <v>467</v>
      </c>
      <c r="H16052" s="33">
        <v>2</v>
      </c>
      <c r="I16052" s="33">
        <v>6</v>
      </c>
      <c r="J16052" s="36">
        <v>1</v>
      </c>
      <c r="K16052" s="37">
        <v>2789653</v>
      </c>
      <c r="L16052" s="38" t="s">
        <v>12</v>
      </c>
      <c r="M16052" s="38" t="s">
        <v>13</v>
      </c>
    </row>
    <row r="16053" spans="1:13" s="39" customFormat="1" ht="12.75" x14ac:dyDescent="0.2">
      <c r="A16053" s="33" t="s">
        <v>37</v>
      </c>
      <c r="B16053" s="33" t="s">
        <v>593</v>
      </c>
      <c r="C16053" s="34">
        <v>10</v>
      </c>
      <c r="D16053" s="33" t="s">
        <v>98</v>
      </c>
      <c r="E16053" s="33" t="s">
        <v>13459</v>
      </c>
      <c r="F16053" s="35">
        <v>25191502</v>
      </c>
      <c r="G16053" s="33" t="s">
        <v>467</v>
      </c>
      <c r="H16053" s="33">
        <v>2</v>
      </c>
      <c r="I16053" s="33">
        <v>6</v>
      </c>
      <c r="J16053" s="36">
        <v>1</v>
      </c>
      <c r="K16053" s="37">
        <v>17933665</v>
      </c>
      <c r="L16053" s="38" t="s">
        <v>12</v>
      </c>
      <c r="M16053" s="38" t="s">
        <v>13</v>
      </c>
    </row>
    <row r="16054" spans="1:13" s="39" customFormat="1" ht="12.75" x14ac:dyDescent="0.2">
      <c r="A16054" s="33" t="s">
        <v>37</v>
      </c>
      <c r="B16054" s="33" t="s">
        <v>590</v>
      </c>
      <c r="C16054" s="34">
        <v>10</v>
      </c>
      <c r="D16054" s="33" t="s">
        <v>39</v>
      </c>
      <c r="E16054" s="33" t="s">
        <v>13460</v>
      </c>
      <c r="F16054" s="35">
        <v>72154501</v>
      </c>
      <c r="G16054" s="33" t="s">
        <v>467</v>
      </c>
      <c r="H16054" s="33">
        <v>2</v>
      </c>
      <c r="I16054" s="33">
        <v>6</v>
      </c>
      <c r="J16054" s="36">
        <v>1</v>
      </c>
      <c r="K16054" s="37">
        <v>11406142</v>
      </c>
      <c r="L16054" s="38" t="s">
        <v>12</v>
      </c>
      <c r="M16054" s="38" t="s">
        <v>13</v>
      </c>
    </row>
    <row r="16055" spans="1:13" s="39" customFormat="1" ht="12.75" x14ac:dyDescent="0.2">
      <c r="A16055" s="33" t="s">
        <v>37</v>
      </c>
      <c r="B16055" s="33" t="s">
        <v>587</v>
      </c>
      <c r="C16055" s="34">
        <v>10</v>
      </c>
      <c r="D16055" s="33" t="s">
        <v>95</v>
      </c>
      <c r="E16055" s="33" t="s">
        <v>13461</v>
      </c>
      <c r="F16055" s="35">
        <v>25191502</v>
      </c>
      <c r="G16055" s="33" t="s">
        <v>467</v>
      </c>
      <c r="H16055" s="33">
        <v>2</v>
      </c>
      <c r="I16055" s="33">
        <v>6</v>
      </c>
      <c r="J16055" s="36">
        <v>1</v>
      </c>
      <c r="K16055" s="37">
        <v>11506840</v>
      </c>
      <c r="L16055" s="38" t="s">
        <v>12</v>
      </c>
      <c r="M16055" s="38" t="s">
        <v>13</v>
      </c>
    </row>
    <row r="16056" spans="1:13" s="39" customFormat="1" ht="12.75" x14ac:dyDescent="0.2">
      <c r="A16056" s="33" t="s">
        <v>37</v>
      </c>
      <c r="B16056" s="33" t="s">
        <v>587</v>
      </c>
      <c r="C16056" s="34">
        <v>10</v>
      </c>
      <c r="D16056" s="33" t="s">
        <v>95</v>
      </c>
      <c r="E16056" s="33" t="s">
        <v>13462</v>
      </c>
      <c r="F16056" s="35">
        <v>72154101</v>
      </c>
      <c r="G16056" s="33" t="s">
        <v>467</v>
      </c>
      <c r="H16056" s="33">
        <v>2</v>
      </c>
      <c r="I16056" s="33">
        <v>6</v>
      </c>
      <c r="J16056" s="36">
        <v>1</v>
      </c>
      <c r="K16056" s="37">
        <v>2830112</v>
      </c>
      <c r="L16056" s="38" t="s">
        <v>12</v>
      </c>
      <c r="M16056" s="38" t="s">
        <v>13</v>
      </c>
    </row>
    <row r="16057" spans="1:13" s="39" customFormat="1" ht="12.75" x14ac:dyDescent="0.2">
      <c r="A16057" s="33" t="s">
        <v>37</v>
      </c>
      <c r="B16057" s="33" t="s">
        <v>590</v>
      </c>
      <c r="C16057" s="34">
        <v>10</v>
      </c>
      <c r="D16057" s="33" t="s">
        <v>39</v>
      </c>
      <c r="E16057" s="33" t="s">
        <v>13463</v>
      </c>
      <c r="F16057" s="35">
        <v>25191502</v>
      </c>
      <c r="G16057" s="33" t="s">
        <v>467</v>
      </c>
      <c r="H16057" s="33">
        <v>2</v>
      </c>
      <c r="I16057" s="33">
        <v>6</v>
      </c>
      <c r="J16057" s="36">
        <v>1</v>
      </c>
      <c r="K16057" s="37">
        <v>11825720.85</v>
      </c>
      <c r="L16057" s="38" t="s">
        <v>12</v>
      </c>
      <c r="M16057" s="38" t="s">
        <v>13</v>
      </c>
    </row>
    <row r="16058" spans="1:13" s="39" customFormat="1" ht="12.75" x14ac:dyDescent="0.2">
      <c r="A16058" s="33" t="s">
        <v>37</v>
      </c>
      <c r="B16058" s="33" t="s">
        <v>587</v>
      </c>
      <c r="C16058" s="34">
        <v>10</v>
      </c>
      <c r="D16058" s="33" t="s">
        <v>95</v>
      </c>
      <c r="E16058" s="33" t="s">
        <v>13464</v>
      </c>
      <c r="F16058" s="35">
        <v>72154022</v>
      </c>
      <c r="G16058" s="33" t="s">
        <v>467</v>
      </c>
      <c r="H16058" s="33">
        <v>2</v>
      </c>
      <c r="I16058" s="33">
        <v>6</v>
      </c>
      <c r="J16058" s="36">
        <v>1</v>
      </c>
      <c r="K16058" s="37">
        <v>6925067</v>
      </c>
      <c r="L16058" s="38" t="s">
        <v>12</v>
      </c>
      <c r="M16058" s="38" t="s">
        <v>13</v>
      </c>
    </row>
    <row r="16059" spans="1:13" s="39" customFormat="1" ht="12.75" x14ac:dyDescent="0.2">
      <c r="A16059" s="33" t="s">
        <v>37</v>
      </c>
      <c r="B16059" s="33" t="s">
        <v>587</v>
      </c>
      <c r="C16059" s="34">
        <v>10</v>
      </c>
      <c r="D16059" s="33" t="s">
        <v>95</v>
      </c>
      <c r="E16059" s="33" t="s">
        <v>13465</v>
      </c>
      <c r="F16059" s="35">
        <v>72154022</v>
      </c>
      <c r="G16059" s="33" t="s">
        <v>467</v>
      </c>
      <c r="H16059" s="33">
        <v>2</v>
      </c>
      <c r="I16059" s="33">
        <v>6</v>
      </c>
      <c r="J16059" s="36">
        <v>1</v>
      </c>
      <c r="K16059" s="37">
        <v>35433920.859999999</v>
      </c>
      <c r="L16059" s="38" t="s">
        <v>12</v>
      </c>
      <c r="M16059" s="38" t="s">
        <v>13</v>
      </c>
    </row>
    <row r="16060" spans="1:13" s="39" customFormat="1" ht="12.75" x14ac:dyDescent="0.2">
      <c r="A16060" s="33" t="s">
        <v>37</v>
      </c>
      <c r="B16060" s="33" t="s">
        <v>587</v>
      </c>
      <c r="C16060" s="34">
        <v>10</v>
      </c>
      <c r="D16060" s="33" t="s">
        <v>95</v>
      </c>
      <c r="E16060" s="33" t="s">
        <v>13466</v>
      </c>
      <c r="F16060" s="35">
        <v>25191502</v>
      </c>
      <c r="G16060" s="33" t="s">
        <v>467</v>
      </c>
      <c r="H16060" s="33">
        <v>2</v>
      </c>
      <c r="I16060" s="33">
        <v>6</v>
      </c>
      <c r="J16060" s="36">
        <v>1</v>
      </c>
      <c r="K16060" s="37">
        <v>2538870</v>
      </c>
      <c r="L16060" s="38" t="s">
        <v>12</v>
      </c>
      <c r="M16060" s="38" t="s">
        <v>13</v>
      </c>
    </row>
    <row r="16061" spans="1:13" s="39" customFormat="1" ht="12.75" x14ac:dyDescent="0.2">
      <c r="A16061" s="33" t="s">
        <v>37</v>
      </c>
      <c r="B16061" s="33" t="s">
        <v>587</v>
      </c>
      <c r="C16061" s="34">
        <v>10</v>
      </c>
      <c r="D16061" s="33" t="s">
        <v>95</v>
      </c>
      <c r="E16061" s="33" t="s">
        <v>13467</v>
      </c>
      <c r="F16061" s="35">
        <v>72154101</v>
      </c>
      <c r="G16061" s="33" t="s">
        <v>467</v>
      </c>
      <c r="H16061" s="33">
        <v>2</v>
      </c>
      <c r="I16061" s="33">
        <v>6</v>
      </c>
      <c r="J16061" s="36">
        <v>1</v>
      </c>
      <c r="K16061" s="37">
        <v>2270852</v>
      </c>
      <c r="L16061" s="38" t="s">
        <v>12</v>
      </c>
      <c r="M16061" s="38" t="s">
        <v>13</v>
      </c>
    </row>
    <row r="16062" spans="1:13" s="39" customFormat="1" ht="12.75" x14ac:dyDescent="0.2">
      <c r="A16062" s="33" t="s">
        <v>37</v>
      </c>
      <c r="B16062" s="33" t="s">
        <v>587</v>
      </c>
      <c r="C16062" s="34">
        <v>10</v>
      </c>
      <c r="D16062" s="33" t="s">
        <v>95</v>
      </c>
      <c r="E16062" s="33" t="s">
        <v>13468</v>
      </c>
      <c r="F16062" s="35">
        <v>72154101</v>
      </c>
      <c r="G16062" s="33" t="s">
        <v>467</v>
      </c>
      <c r="H16062" s="33">
        <v>2</v>
      </c>
      <c r="I16062" s="33">
        <v>6</v>
      </c>
      <c r="J16062" s="36">
        <v>1</v>
      </c>
      <c r="K16062" s="37">
        <v>7500562</v>
      </c>
      <c r="L16062" s="38" t="s">
        <v>12</v>
      </c>
      <c r="M16062" s="38" t="s">
        <v>13</v>
      </c>
    </row>
    <row r="16063" spans="1:13" s="39" customFormat="1" ht="12.75" x14ac:dyDescent="0.2">
      <c r="A16063" s="33" t="s">
        <v>37</v>
      </c>
      <c r="B16063" s="33" t="s">
        <v>587</v>
      </c>
      <c r="C16063" s="34">
        <v>10</v>
      </c>
      <c r="D16063" s="33" t="s">
        <v>95</v>
      </c>
      <c r="E16063" s="33" t="s">
        <v>13469</v>
      </c>
      <c r="F16063" s="35">
        <v>72154101</v>
      </c>
      <c r="G16063" s="33" t="s">
        <v>467</v>
      </c>
      <c r="H16063" s="33">
        <v>2</v>
      </c>
      <c r="I16063" s="33">
        <v>6</v>
      </c>
      <c r="J16063" s="36">
        <v>1</v>
      </c>
      <c r="K16063" s="37">
        <v>2846667</v>
      </c>
      <c r="L16063" s="38" t="s">
        <v>12</v>
      </c>
      <c r="M16063" s="38" t="s">
        <v>13</v>
      </c>
    </row>
    <row r="16064" spans="1:13" s="39" customFormat="1" ht="12.75" x14ac:dyDescent="0.2">
      <c r="A16064" s="33" t="s">
        <v>37</v>
      </c>
      <c r="B16064" s="33" t="s">
        <v>590</v>
      </c>
      <c r="C16064" s="34">
        <v>10</v>
      </c>
      <c r="D16064" s="33" t="s">
        <v>39</v>
      </c>
      <c r="E16064" s="33" t="s">
        <v>13470</v>
      </c>
      <c r="F16064" s="35">
        <v>25191502</v>
      </c>
      <c r="G16064" s="33" t="s">
        <v>467</v>
      </c>
      <c r="H16064" s="33">
        <v>2</v>
      </c>
      <c r="I16064" s="33">
        <v>6</v>
      </c>
      <c r="J16064" s="36">
        <v>1</v>
      </c>
      <c r="K16064" s="37">
        <v>14709467</v>
      </c>
      <c r="L16064" s="38" t="s">
        <v>12</v>
      </c>
      <c r="M16064" s="38" t="s">
        <v>13</v>
      </c>
    </row>
    <row r="16065" spans="1:13" s="39" customFormat="1" ht="12.75" x14ac:dyDescent="0.2">
      <c r="A16065" s="33" t="s">
        <v>37</v>
      </c>
      <c r="B16065" s="33" t="s">
        <v>590</v>
      </c>
      <c r="C16065" s="34">
        <v>10</v>
      </c>
      <c r="D16065" s="33" t="s">
        <v>39</v>
      </c>
      <c r="E16065" s="33" t="s">
        <v>13471</v>
      </c>
      <c r="F16065" s="35">
        <v>25191502</v>
      </c>
      <c r="G16065" s="33" t="s">
        <v>467</v>
      </c>
      <c r="H16065" s="33">
        <v>2</v>
      </c>
      <c r="I16065" s="33">
        <v>6</v>
      </c>
      <c r="J16065" s="36">
        <v>1</v>
      </c>
      <c r="K16065" s="37">
        <v>3191520</v>
      </c>
      <c r="L16065" s="38" t="s">
        <v>12</v>
      </c>
      <c r="M16065" s="38" t="s">
        <v>13</v>
      </c>
    </row>
    <row r="16066" spans="1:13" s="39" customFormat="1" ht="12.75" x14ac:dyDescent="0.2">
      <c r="A16066" s="33" t="s">
        <v>37</v>
      </c>
      <c r="B16066" s="33" t="s">
        <v>590</v>
      </c>
      <c r="C16066" s="34">
        <v>10</v>
      </c>
      <c r="D16066" s="33" t="s">
        <v>39</v>
      </c>
      <c r="E16066" s="33" t="s">
        <v>13472</v>
      </c>
      <c r="F16066" s="35">
        <v>72154501</v>
      </c>
      <c r="G16066" s="33" t="s">
        <v>467</v>
      </c>
      <c r="H16066" s="33">
        <v>2</v>
      </c>
      <c r="I16066" s="33">
        <v>6</v>
      </c>
      <c r="J16066" s="36">
        <v>1</v>
      </c>
      <c r="K16066" s="37">
        <v>11568400</v>
      </c>
      <c r="L16066" s="38" t="s">
        <v>12</v>
      </c>
      <c r="M16066" s="38" t="s">
        <v>13</v>
      </c>
    </row>
    <row r="16067" spans="1:13" s="39" customFormat="1" ht="12.75" x14ac:dyDescent="0.2">
      <c r="A16067" s="33" t="s">
        <v>37</v>
      </c>
      <c r="B16067" s="33" t="s">
        <v>590</v>
      </c>
      <c r="C16067" s="34">
        <v>10</v>
      </c>
      <c r="D16067" s="33" t="s">
        <v>39</v>
      </c>
      <c r="E16067" s="33" t="s">
        <v>13473</v>
      </c>
      <c r="F16067" s="35">
        <v>72154501</v>
      </c>
      <c r="G16067" s="33" t="s">
        <v>467</v>
      </c>
      <c r="H16067" s="33">
        <v>2</v>
      </c>
      <c r="I16067" s="33">
        <v>6</v>
      </c>
      <c r="J16067" s="36">
        <v>1</v>
      </c>
      <c r="K16067" s="37">
        <v>5617532</v>
      </c>
      <c r="L16067" s="38" t="s">
        <v>12</v>
      </c>
      <c r="M16067" s="38" t="s">
        <v>13</v>
      </c>
    </row>
    <row r="16068" spans="1:13" s="39" customFormat="1" ht="12.75" x14ac:dyDescent="0.2">
      <c r="A16068" s="33" t="s">
        <v>37</v>
      </c>
      <c r="B16068" s="33" t="s">
        <v>593</v>
      </c>
      <c r="C16068" s="34">
        <v>10</v>
      </c>
      <c r="D16068" s="33" t="s">
        <v>98</v>
      </c>
      <c r="E16068" s="33" t="s">
        <v>13474</v>
      </c>
      <c r="F16068" s="35">
        <v>25191502</v>
      </c>
      <c r="G16068" s="33" t="s">
        <v>467</v>
      </c>
      <c r="H16068" s="33">
        <v>2</v>
      </c>
      <c r="I16068" s="33">
        <v>6</v>
      </c>
      <c r="J16068" s="36">
        <v>1</v>
      </c>
      <c r="K16068" s="37">
        <v>8929654</v>
      </c>
      <c r="L16068" s="38" t="s">
        <v>12</v>
      </c>
      <c r="M16068" s="38" t="s">
        <v>13</v>
      </c>
    </row>
    <row r="16069" spans="1:13" s="39" customFormat="1" ht="12.75" x14ac:dyDescent="0.2">
      <c r="A16069" s="33" t="s">
        <v>37</v>
      </c>
      <c r="B16069" s="33" t="s">
        <v>590</v>
      </c>
      <c r="C16069" s="34">
        <v>10</v>
      </c>
      <c r="D16069" s="33" t="s">
        <v>39</v>
      </c>
      <c r="E16069" s="33" t="s">
        <v>13475</v>
      </c>
      <c r="F16069" s="35">
        <v>25191502</v>
      </c>
      <c r="G16069" s="33" t="s">
        <v>467</v>
      </c>
      <c r="H16069" s="33">
        <v>2</v>
      </c>
      <c r="I16069" s="33">
        <v>6</v>
      </c>
      <c r="J16069" s="36">
        <v>1</v>
      </c>
      <c r="K16069" s="37">
        <v>3989612</v>
      </c>
      <c r="L16069" s="38" t="s">
        <v>12</v>
      </c>
      <c r="M16069" s="38" t="s">
        <v>13</v>
      </c>
    </row>
    <row r="16070" spans="1:13" s="39" customFormat="1" ht="12.75" x14ac:dyDescent="0.2">
      <c r="A16070" s="33" t="s">
        <v>37</v>
      </c>
      <c r="B16070" s="33" t="s">
        <v>590</v>
      </c>
      <c r="C16070" s="34">
        <v>10</v>
      </c>
      <c r="D16070" s="33" t="s">
        <v>39</v>
      </c>
      <c r="E16070" s="33" t="s">
        <v>13476</v>
      </c>
      <c r="F16070" s="35">
        <v>25191502</v>
      </c>
      <c r="G16070" s="33" t="s">
        <v>467</v>
      </c>
      <c r="H16070" s="33">
        <v>2</v>
      </c>
      <c r="I16070" s="33">
        <v>6</v>
      </c>
      <c r="J16070" s="36">
        <v>1</v>
      </c>
      <c r="K16070" s="37">
        <v>5471292</v>
      </c>
      <c r="L16070" s="38" t="s">
        <v>12</v>
      </c>
      <c r="M16070" s="38" t="s">
        <v>13</v>
      </c>
    </row>
    <row r="16071" spans="1:13" s="39" customFormat="1" ht="12.75" x14ac:dyDescent="0.2">
      <c r="A16071" s="33" t="s">
        <v>37</v>
      </c>
      <c r="B16071" s="33" t="s">
        <v>571</v>
      </c>
      <c r="C16071" s="34">
        <v>10</v>
      </c>
      <c r="D16071" s="33" t="s">
        <v>12596</v>
      </c>
      <c r="E16071" s="33" t="s">
        <v>13477</v>
      </c>
      <c r="F16071" s="35">
        <v>15121802</v>
      </c>
      <c r="G16071" s="33" t="s">
        <v>467</v>
      </c>
      <c r="H16071" s="33">
        <v>2</v>
      </c>
      <c r="I16071" s="33">
        <v>6</v>
      </c>
      <c r="J16071" s="36">
        <v>5</v>
      </c>
      <c r="K16071" s="37">
        <v>842160</v>
      </c>
      <c r="L16071" s="38" t="s">
        <v>2367</v>
      </c>
      <c r="M16071" s="38" t="s">
        <v>13</v>
      </c>
    </row>
    <row r="16072" spans="1:13" s="39" customFormat="1" ht="12.75" x14ac:dyDescent="0.2">
      <c r="A16072" s="33" t="s">
        <v>37</v>
      </c>
      <c r="B16072" s="33" t="s">
        <v>571</v>
      </c>
      <c r="C16072" s="34">
        <v>10</v>
      </c>
      <c r="D16072" s="33" t="s">
        <v>12596</v>
      </c>
      <c r="E16072" s="33" t="s">
        <v>13478</v>
      </c>
      <c r="F16072" s="35">
        <v>15121514</v>
      </c>
      <c r="G16072" s="33" t="s">
        <v>467</v>
      </c>
      <c r="H16072" s="33">
        <v>2</v>
      </c>
      <c r="I16072" s="33">
        <v>6</v>
      </c>
      <c r="J16072" s="36">
        <v>50</v>
      </c>
      <c r="K16072" s="37">
        <v>720250</v>
      </c>
      <c r="L16072" s="38" t="s">
        <v>15</v>
      </c>
      <c r="M16072" s="38" t="s">
        <v>13</v>
      </c>
    </row>
    <row r="16073" spans="1:13" s="39" customFormat="1" ht="12.75" x14ac:dyDescent="0.2">
      <c r="A16073" s="33" t="s">
        <v>37</v>
      </c>
      <c r="B16073" s="33" t="s">
        <v>604</v>
      </c>
      <c r="C16073" s="34">
        <v>10</v>
      </c>
      <c r="D16073" s="33" t="s">
        <v>102</v>
      </c>
      <c r="E16073" s="33" t="s">
        <v>13479</v>
      </c>
      <c r="F16073" s="35">
        <v>10111302</v>
      </c>
      <c r="G16073" s="33" t="s">
        <v>15071</v>
      </c>
      <c r="H16073" s="33">
        <v>3</v>
      </c>
      <c r="I16073" s="33">
        <v>9</v>
      </c>
      <c r="J16073" s="36">
        <v>10</v>
      </c>
      <c r="K16073" s="37">
        <v>270000</v>
      </c>
      <c r="L16073" s="38" t="s">
        <v>15</v>
      </c>
      <c r="M16073" s="38" t="s">
        <v>13</v>
      </c>
    </row>
    <row r="16074" spans="1:13" s="39" customFormat="1" ht="12.75" x14ac:dyDescent="0.2">
      <c r="A16074" s="33" t="s">
        <v>37</v>
      </c>
      <c r="B16074" s="33" t="s">
        <v>585</v>
      </c>
      <c r="C16074" s="34">
        <v>10</v>
      </c>
      <c r="D16074" s="33" t="s">
        <v>93</v>
      </c>
      <c r="E16074" s="33" t="s">
        <v>13480</v>
      </c>
      <c r="F16074" s="35">
        <v>39111610</v>
      </c>
      <c r="G16074" s="33" t="s">
        <v>467</v>
      </c>
      <c r="H16074" s="33">
        <v>2</v>
      </c>
      <c r="I16074" s="33">
        <v>6</v>
      </c>
      <c r="J16074" s="36">
        <v>1</v>
      </c>
      <c r="K16074" s="37">
        <v>607975.39</v>
      </c>
      <c r="L16074" s="38" t="s">
        <v>15</v>
      </c>
      <c r="M16074" s="38" t="s">
        <v>13</v>
      </c>
    </row>
    <row r="16075" spans="1:13" s="39" customFormat="1" ht="12.75" x14ac:dyDescent="0.2">
      <c r="A16075" s="33" t="s">
        <v>37</v>
      </c>
      <c r="B16075" s="33" t="s">
        <v>585</v>
      </c>
      <c r="C16075" s="34">
        <v>10</v>
      </c>
      <c r="D16075" s="33" t="s">
        <v>93</v>
      </c>
      <c r="E16075" s="33" t="s">
        <v>13481</v>
      </c>
      <c r="F16075" s="35">
        <v>39111610</v>
      </c>
      <c r="G16075" s="33" t="s">
        <v>467</v>
      </c>
      <c r="H16075" s="33">
        <v>2</v>
      </c>
      <c r="I16075" s="33">
        <v>6</v>
      </c>
      <c r="J16075" s="36">
        <v>22</v>
      </c>
      <c r="K16075" s="37">
        <v>2105500.7599999998</v>
      </c>
      <c r="L16075" s="38" t="s">
        <v>15</v>
      </c>
      <c r="M16075" s="38" t="s">
        <v>13</v>
      </c>
    </row>
    <row r="16076" spans="1:13" s="39" customFormat="1" ht="12.75" x14ac:dyDescent="0.2">
      <c r="A16076" s="33" t="s">
        <v>37</v>
      </c>
      <c r="B16076" s="33" t="s">
        <v>606</v>
      </c>
      <c r="C16076" s="34">
        <v>10</v>
      </c>
      <c r="D16076" s="33" t="s">
        <v>103</v>
      </c>
      <c r="E16076" s="33" t="s">
        <v>13482</v>
      </c>
      <c r="F16076" s="35">
        <v>70122005</v>
      </c>
      <c r="G16076" s="33" t="s">
        <v>15071</v>
      </c>
      <c r="H16076" s="33">
        <v>3</v>
      </c>
      <c r="I16076" s="33">
        <v>9</v>
      </c>
      <c r="J16076" s="36">
        <v>1</v>
      </c>
      <c r="K16076" s="37">
        <v>45000</v>
      </c>
      <c r="L16076" s="38" t="s">
        <v>12</v>
      </c>
      <c r="M16076" s="38" t="s">
        <v>13</v>
      </c>
    </row>
    <row r="16077" spans="1:13" s="39" customFormat="1" ht="12.75" x14ac:dyDescent="0.2">
      <c r="A16077" s="33" t="s">
        <v>37</v>
      </c>
      <c r="B16077" s="33" t="s">
        <v>581</v>
      </c>
      <c r="C16077" s="34">
        <v>16</v>
      </c>
      <c r="D16077" s="33" t="s">
        <v>90</v>
      </c>
      <c r="E16077" s="33" t="s">
        <v>5038</v>
      </c>
      <c r="F16077" s="35">
        <v>47131617</v>
      </c>
      <c r="G16077" s="33" t="s">
        <v>15071</v>
      </c>
      <c r="H16077" s="33">
        <v>1</v>
      </c>
      <c r="I16077" s="33">
        <v>3</v>
      </c>
      <c r="J16077" s="36">
        <v>10</v>
      </c>
      <c r="K16077" s="37">
        <v>49000</v>
      </c>
      <c r="L16077" s="38" t="s">
        <v>15</v>
      </c>
      <c r="M16077" s="38" t="s">
        <v>13</v>
      </c>
    </row>
    <row r="16078" spans="1:13" s="39" customFormat="1" ht="12.75" x14ac:dyDescent="0.2">
      <c r="A16078" s="33" t="s">
        <v>37</v>
      </c>
      <c r="B16078" s="33" t="s">
        <v>604</v>
      </c>
      <c r="C16078" s="34">
        <v>10</v>
      </c>
      <c r="D16078" s="33" t="s">
        <v>102</v>
      </c>
      <c r="E16078" s="33" t="s">
        <v>13483</v>
      </c>
      <c r="F16078" s="35">
        <v>10111302</v>
      </c>
      <c r="G16078" s="33" t="s">
        <v>15071</v>
      </c>
      <c r="H16078" s="33">
        <v>3</v>
      </c>
      <c r="I16078" s="33">
        <v>9</v>
      </c>
      <c r="J16078" s="36">
        <v>4</v>
      </c>
      <c r="K16078" s="37">
        <v>152000</v>
      </c>
      <c r="L16078" s="38" t="s">
        <v>15</v>
      </c>
      <c r="M16078" s="38" t="s">
        <v>13</v>
      </c>
    </row>
    <row r="16079" spans="1:13" s="39" customFormat="1" ht="12.75" x14ac:dyDescent="0.2">
      <c r="A16079" s="33" t="s">
        <v>37</v>
      </c>
      <c r="B16079" s="33" t="s">
        <v>581</v>
      </c>
      <c r="C16079" s="34">
        <v>10</v>
      </c>
      <c r="D16079" s="33" t="s">
        <v>90</v>
      </c>
      <c r="E16079" s="33" t="s">
        <v>13484</v>
      </c>
      <c r="F16079" s="35">
        <v>47131805</v>
      </c>
      <c r="G16079" s="33" t="s">
        <v>467</v>
      </c>
      <c r="H16079" s="33">
        <v>2</v>
      </c>
      <c r="I16079" s="33">
        <v>6</v>
      </c>
      <c r="J16079" s="36">
        <v>60</v>
      </c>
      <c r="K16079" s="37">
        <v>3673656.6</v>
      </c>
      <c r="L16079" s="38" t="s">
        <v>15</v>
      </c>
      <c r="M16079" s="38" t="s">
        <v>13</v>
      </c>
    </row>
    <row r="16080" spans="1:13" s="39" customFormat="1" ht="12.75" x14ac:dyDescent="0.2">
      <c r="A16080" s="33" t="s">
        <v>37</v>
      </c>
      <c r="B16080" s="33" t="s">
        <v>581</v>
      </c>
      <c r="C16080" s="34">
        <v>10</v>
      </c>
      <c r="D16080" s="33" t="s">
        <v>90</v>
      </c>
      <c r="E16080" s="33" t="s">
        <v>13485</v>
      </c>
      <c r="F16080" s="35">
        <v>47131821</v>
      </c>
      <c r="G16080" s="33" t="s">
        <v>467</v>
      </c>
      <c r="H16080" s="33">
        <v>2</v>
      </c>
      <c r="I16080" s="33">
        <v>6</v>
      </c>
      <c r="J16080" s="36">
        <v>60</v>
      </c>
      <c r="K16080" s="37">
        <v>2450098.2000000002</v>
      </c>
      <c r="L16080" s="38" t="s">
        <v>15</v>
      </c>
      <c r="M16080" s="38" t="s">
        <v>13</v>
      </c>
    </row>
    <row r="16081" spans="1:13" s="39" customFormat="1" ht="12.75" x14ac:dyDescent="0.2">
      <c r="A16081" s="33" t="s">
        <v>37</v>
      </c>
      <c r="B16081" s="33" t="s">
        <v>577</v>
      </c>
      <c r="C16081" s="34">
        <v>10</v>
      </c>
      <c r="D16081" s="33" t="s">
        <v>16</v>
      </c>
      <c r="E16081" s="33" t="s">
        <v>13486</v>
      </c>
      <c r="F16081" s="35">
        <v>23131507</v>
      </c>
      <c r="G16081" s="33" t="s">
        <v>467</v>
      </c>
      <c r="H16081" s="33">
        <v>2</v>
      </c>
      <c r="I16081" s="33">
        <v>6</v>
      </c>
      <c r="J16081" s="36">
        <v>50</v>
      </c>
      <c r="K16081" s="37">
        <v>95000</v>
      </c>
      <c r="L16081" s="38" t="s">
        <v>15</v>
      </c>
      <c r="M16081" s="38" t="s">
        <v>13</v>
      </c>
    </row>
    <row r="16082" spans="1:13" s="39" customFormat="1" ht="12.75" x14ac:dyDescent="0.2">
      <c r="A16082" s="33" t="s">
        <v>37</v>
      </c>
      <c r="B16082" s="33" t="s">
        <v>577</v>
      </c>
      <c r="C16082" s="34">
        <v>10</v>
      </c>
      <c r="D16082" s="33" t="s">
        <v>16</v>
      </c>
      <c r="E16082" s="33" t="s">
        <v>13487</v>
      </c>
      <c r="F16082" s="35">
        <v>23131507</v>
      </c>
      <c r="G16082" s="33" t="s">
        <v>467</v>
      </c>
      <c r="H16082" s="33">
        <v>2</v>
      </c>
      <c r="I16082" s="33">
        <v>6</v>
      </c>
      <c r="J16082" s="36">
        <v>50</v>
      </c>
      <c r="K16082" s="37">
        <v>90000</v>
      </c>
      <c r="L16082" s="38" t="s">
        <v>15</v>
      </c>
      <c r="M16082" s="38" t="s">
        <v>13</v>
      </c>
    </row>
    <row r="16083" spans="1:13" s="39" customFormat="1" ht="12.75" x14ac:dyDescent="0.2">
      <c r="A16083" s="33" t="s">
        <v>37</v>
      </c>
      <c r="B16083" s="33" t="s">
        <v>577</v>
      </c>
      <c r="C16083" s="34">
        <v>10</v>
      </c>
      <c r="D16083" s="33" t="s">
        <v>16</v>
      </c>
      <c r="E16083" s="33" t="s">
        <v>13488</v>
      </c>
      <c r="F16083" s="35">
        <v>23131507</v>
      </c>
      <c r="G16083" s="33" t="s">
        <v>467</v>
      </c>
      <c r="H16083" s="33">
        <v>2</v>
      </c>
      <c r="I16083" s="33">
        <v>6</v>
      </c>
      <c r="J16083" s="36">
        <v>50</v>
      </c>
      <c r="K16083" s="37">
        <v>97500</v>
      </c>
      <c r="L16083" s="38" t="s">
        <v>15</v>
      </c>
      <c r="M16083" s="38" t="s">
        <v>13</v>
      </c>
    </row>
    <row r="16084" spans="1:13" s="39" customFormat="1" ht="12.75" x14ac:dyDescent="0.2">
      <c r="A16084" s="33" t="s">
        <v>37</v>
      </c>
      <c r="B16084" s="33" t="s">
        <v>577</v>
      </c>
      <c r="C16084" s="34">
        <v>10</v>
      </c>
      <c r="D16084" s="33" t="s">
        <v>16</v>
      </c>
      <c r="E16084" s="33" t="s">
        <v>13489</v>
      </c>
      <c r="F16084" s="35">
        <v>23131507</v>
      </c>
      <c r="G16084" s="33" t="s">
        <v>467</v>
      </c>
      <c r="H16084" s="33">
        <v>2</v>
      </c>
      <c r="I16084" s="33">
        <v>6</v>
      </c>
      <c r="J16084" s="36">
        <v>50</v>
      </c>
      <c r="K16084" s="37">
        <v>95000</v>
      </c>
      <c r="L16084" s="38" t="s">
        <v>15</v>
      </c>
      <c r="M16084" s="38" t="s">
        <v>13</v>
      </c>
    </row>
    <row r="16085" spans="1:13" s="39" customFormat="1" ht="12.75" x14ac:dyDescent="0.2">
      <c r="A16085" s="33" t="s">
        <v>37</v>
      </c>
      <c r="B16085" s="33" t="s">
        <v>577</v>
      </c>
      <c r="C16085" s="34">
        <v>10</v>
      </c>
      <c r="D16085" s="33" t="s">
        <v>16</v>
      </c>
      <c r="E16085" s="33" t="s">
        <v>13490</v>
      </c>
      <c r="F16085" s="35">
        <v>23131507</v>
      </c>
      <c r="G16085" s="33" t="s">
        <v>467</v>
      </c>
      <c r="H16085" s="33">
        <v>2</v>
      </c>
      <c r="I16085" s="33">
        <v>6</v>
      </c>
      <c r="J16085" s="36">
        <v>50</v>
      </c>
      <c r="K16085" s="37">
        <v>95000</v>
      </c>
      <c r="L16085" s="38" t="s">
        <v>15</v>
      </c>
      <c r="M16085" s="38" t="s">
        <v>13</v>
      </c>
    </row>
    <row r="16086" spans="1:13" s="39" customFormat="1" ht="12.75" x14ac:dyDescent="0.2">
      <c r="A16086" s="33" t="s">
        <v>37</v>
      </c>
      <c r="B16086" s="33" t="s">
        <v>577</v>
      </c>
      <c r="C16086" s="34">
        <v>10</v>
      </c>
      <c r="D16086" s="33" t="s">
        <v>16</v>
      </c>
      <c r="E16086" s="33" t="s">
        <v>13491</v>
      </c>
      <c r="F16086" s="35">
        <v>23131507</v>
      </c>
      <c r="G16086" s="33" t="s">
        <v>467</v>
      </c>
      <c r="H16086" s="33">
        <v>2</v>
      </c>
      <c r="I16086" s="33">
        <v>6</v>
      </c>
      <c r="J16086" s="36">
        <v>50</v>
      </c>
      <c r="K16086" s="37">
        <v>98750</v>
      </c>
      <c r="L16086" s="38" t="s">
        <v>15</v>
      </c>
      <c r="M16086" s="38" t="s">
        <v>13</v>
      </c>
    </row>
    <row r="16087" spans="1:13" s="39" customFormat="1" ht="12.75" x14ac:dyDescent="0.2">
      <c r="A16087" s="33" t="s">
        <v>37</v>
      </c>
      <c r="B16087" s="33" t="s">
        <v>577</v>
      </c>
      <c r="C16087" s="34">
        <v>10</v>
      </c>
      <c r="D16087" s="33" t="s">
        <v>16</v>
      </c>
      <c r="E16087" s="33" t="s">
        <v>13492</v>
      </c>
      <c r="F16087" s="35">
        <v>23131507</v>
      </c>
      <c r="G16087" s="33" t="s">
        <v>467</v>
      </c>
      <c r="H16087" s="33">
        <v>2</v>
      </c>
      <c r="I16087" s="33">
        <v>6</v>
      </c>
      <c r="J16087" s="36">
        <v>50</v>
      </c>
      <c r="K16087" s="37">
        <v>106600</v>
      </c>
      <c r="L16087" s="38" t="s">
        <v>15</v>
      </c>
      <c r="M16087" s="38" t="s">
        <v>13</v>
      </c>
    </row>
    <row r="16088" spans="1:13" s="39" customFormat="1" ht="12.75" x14ac:dyDescent="0.2">
      <c r="A16088" s="33" t="s">
        <v>37</v>
      </c>
      <c r="B16088" s="33" t="s">
        <v>577</v>
      </c>
      <c r="C16088" s="34">
        <v>10</v>
      </c>
      <c r="D16088" s="33" t="s">
        <v>16</v>
      </c>
      <c r="E16088" s="33" t="s">
        <v>13493</v>
      </c>
      <c r="F16088" s="35">
        <v>30102006</v>
      </c>
      <c r="G16088" s="33" t="s">
        <v>467</v>
      </c>
      <c r="H16088" s="33">
        <v>2</v>
      </c>
      <c r="I16088" s="33">
        <v>6</v>
      </c>
      <c r="J16088" s="36">
        <v>1</v>
      </c>
      <c r="K16088" s="37">
        <v>589300</v>
      </c>
      <c r="L16088" s="38" t="s">
        <v>15</v>
      </c>
      <c r="M16088" s="38" t="s">
        <v>13</v>
      </c>
    </row>
    <row r="16089" spans="1:13" s="39" customFormat="1" ht="12.75" x14ac:dyDescent="0.2">
      <c r="A16089" s="33" t="s">
        <v>37</v>
      </c>
      <c r="B16089" s="33" t="s">
        <v>577</v>
      </c>
      <c r="C16089" s="34">
        <v>10</v>
      </c>
      <c r="D16089" s="33" t="s">
        <v>16</v>
      </c>
      <c r="E16089" s="33" t="s">
        <v>13494</v>
      </c>
      <c r="F16089" s="35">
        <v>30102006</v>
      </c>
      <c r="G16089" s="33" t="s">
        <v>467</v>
      </c>
      <c r="H16089" s="33">
        <v>2</v>
      </c>
      <c r="I16089" s="33">
        <v>6</v>
      </c>
      <c r="J16089" s="36">
        <v>1</v>
      </c>
      <c r="K16089" s="37">
        <v>589300</v>
      </c>
      <c r="L16089" s="38" t="s">
        <v>15</v>
      </c>
      <c r="M16089" s="38" t="s">
        <v>13</v>
      </c>
    </row>
    <row r="16090" spans="1:13" s="39" customFormat="1" ht="12.75" x14ac:dyDescent="0.2">
      <c r="A16090" s="33" t="s">
        <v>37</v>
      </c>
      <c r="B16090" s="33" t="s">
        <v>577</v>
      </c>
      <c r="C16090" s="34">
        <v>10</v>
      </c>
      <c r="D16090" s="33" t="s">
        <v>16</v>
      </c>
      <c r="E16090" s="33" t="s">
        <v>13495</v>
      </c>
      <c r="F16090" s="35">
        <v>30102006</v>
      </c>
      <c r="G16090" s="33" t="s">
        <v>467</v>
      </c>
      <c r="H16090" s="33">
        <v>2</v>
      </c>
      <c r="I16090" s="33">
        <v>6</v>
      </c>
      <c r="J16090" s="36">
        <v>1</v>
      </c>
      <c r="K16090" s="37">
        <v>597500</v>
      </c>
      <c r="L16090" s="38" t="s">
        <v>15</v>
      </c>
      <c r="M16090" s="38" t="s">
        <v>13</v>
      </c>
    </row>
    <row r="16091" spans="1:13" s="39" customFormat="1" ht="12.75" x14ac:dyDescent="0.2">
      <c r="A16091" s="33" t="s">
        <v>37</v>
      </c>
      <c r="B16091" s="33" t="s">
        <v>577</v>
      </c>
      <c r="C16091" s="34">
        <v>10</v>
      </c>
      <c r="D16091" s="33" t="s">
        <v>16</v>
      </c>
      <c r="E16091" s="33" t="s">
        <v>13496</v>
      </c>
      <c r="F16091" s="35">
        <v>30102006</v>
      </c>
      <c r="G16091" s="33" t="s">
        <v>467</v>
      </c>
      <c r="H16091" s="33">
        <v>2</v>
      </c>
      <c r="I16091" s="33">
        <v>6</v>
      </c>
      <c r="J16091" s="36">
        <v>1</v>
      </c>
      <c r="K16091" s="37">
        <v>597033.28</v>
      </c>
      <c r="L16091" s="38" t="s">
        <v>15</v>
      </c>
      <c r="M16091" s="38" t="s">
        <v>13</v>
      </c>
    </row>
    <row r="16092" spans="1:13" s="39" customFormat="1" ht="12.75" x14ac:dyDescent="0.2">
      <c r="A16092" s="33" t="s">
        <v>37</v>
      </c>
      <c r="B16092" s="33" t="s">
        <v>566</v>
      </c>
      <c r="C16092" s="34">
        <v>10</v>
      </c>
      <c r="D16092" s="33" t="s">
        <v>82</v>
      </c>
      <c r="E16092" s="33" t="s">
        <v>13497</v>
      </c>
      <c r="F16092" s="35">
        <v>40101701</v>
      </c>
      <c r="G16092" s="33" t="s">
        <v>15071</v>
      </c>
      <c r="H16092" s="33">
        <v>2</v>
      </c>
      <c r="I16092" s="33">
        <v>2</v>
      </c>
      <c r="J16092" s="36">
        <v>4</v>
      </c>
      <c r="K16092" s="37">
        <v>23210535.879999999</v>
      </c>
      <c r="L16092" s="38" t="s">
        <v>15</v>
      </c>
      <c r="M16092" s="38" t="s">
        <v>13</v>
      </c>
    </row>
    <row r="16093" spans="1:13" s="39" customFormat="1" ht="12.75" x14ac:dyDescent="0.2">
      <c r="A16093" s="33" t="s">
        <v>37</v>
      </c>
      <c r="B16093" s="33" t="s">
        <v>553</v>
      </c>
      <c r="C16093" s="34">
        <v>10</v>
      </c>
      <c r="D16093" s="33" t="s">
        <v>74</v>
      </c>
      <c r="E16093" s="33" t="s">
        <v>13498</v>
      </c>
      <c r="F16093" s="35">
        <v>41111617</v>
      </c>
      <c r="G16093" s="33" t="s">
        <v>467</v>
      </c>
      <c r="H16093" s="33">
        <v>2</v>
      </c>
      <c r="I16093" s="33">
        <v>6</v>
      </c>
      <c r="J16093" s="36">
        <v>1</v>
      </c>
      <c r="K16093" s="37">
        <v>766295</v>
      </c>
      <c r="L16093" s="38" t="s">
        <v>12</v>
      </c>
      <c r="M16093" s="38" t="s">
        <v>13</v>
      </c>
    </row>
    <row r="16094" spans="1:13" s="39" customFormat="1" ht="12.75" x14ac:dyDescent="0.2">
      <c r="A16094" s="33" t="s">
        <v>37</v>
      </c>
      <c r="B16094" s="33" t="s">
        <v>585</v>
      </c>
      <c r="C16094" s="34">
        <v>10</v>
      </c>
      <c r="D16094" s="33" t="s">
        <v>93</v>
      </c>
      <c r="E16094" s="33" t="s">
        <v>13499</v>
      </c>
      <c r="F16094" s="35">
        <v>31211505</v>
      </c>
      <c r="G16094" s="33" t="s">
        <v>467</v>
      </c>
      <c r="H16094" s="33">
        <v>2</v>
      </c>
      <c r="I16094" s="33">
        <v>6</v>
      </c>
      <c r="J16094" s="36">
        <v>2</v>
      </c>
      <c r="K16094" s="37">
        <v>2924999.04</v>
      </c>
      <c r="L16094" s="38" t="s">
        <v>2367</v>
      </c>
      <c r="M16094" s="38" t="s">
        <v>13</v>
      </c>
    </row>
    <row r="16095" spans="1:13" s="39" customFormat="1" ht="12.75" x14ac:dyDescent="0.2">
      <c r="A16095" s="33" t="s">
        <v>37</v>
      </c>
      <c r="B16095" s="33" t="s">
        <v>585</v>
      </c>
      <c r="C16095" s="34">
        <v>10</v>
      </c>
      <c r="D16095" s="33" t="s">
        <v>93</v>
      </c>
      <c r="E16095" s="33" t="s">
        <v>13500</v>
      </c>
      <c r="F16095" s="35">
        <v>31211505</v>
      </c>
      <c r="G16095" s="33" t="s">
        <v>467</v>
      </c>
      <c r="H16095" s="33">
        <v>2</v>
      </c>
      <c r="I16095" s="33">
        <v>6</v>
      </c>
      <c r="J16095" s="36">
        <v>2</v>
      </c>
      <c r="K16095" s="37">
        <v>2924999.04</v>
      </c>
      <c r="L16095" s="38" t="s">
        <v>2367</v>
      </c>
      <c r="M16095" s="38" t="s">
        <v>13</v>
      </c>
    </row>
    <row r="16096" spans="1:13" s="39" customFormat="1" ht="12.75" x14ac:dyDescent="0.2">
      <c r="A16096" s="33" t="s">
        <v>37</v>
      </c>
      <c r="B16096" s="33" t="s">
        <v>585</v>
      </c>
      <c r="C16096" s="34">
        <v>10</v>
      </c>
      <c r="D16096" s="33" t="s">
        <v>93</v>
      </c>
      <c r="E16096" s="33" t="s">
        <v>13501</v>
      </c>
      <c r="F16096" s="35">
        <v>31211505</v>
      </c>
      <c r="G16096" s="33" t="s">
        <v>467</v>
      </c>
      <c r="H16096" s="33">
        <v>2</v>
      </c>
      <c r="I16096" s="33">
        <v>6</v>
      </c>
      <c r="J16096" s="36">
        <v>2</v>
      </c>
      <c r="K16096" s="37">
        <v>2957579.22</v>
      </c>
      <c r="L16096" s="38" t="s">
        <v>2367</v>
      </c>
      <c r="M16096" s="38" t="s">
        <v>13</v>
      </c>
    </row>
    <row r="16097" spans="1:13" s="39" customFormat="1" ht="12.75" x14ac:dyDescent="0.2">
      <c r="A16097" s="33" t="s">
        <v>37</v>
      </c>
      <c r="B16097" s="33" t="s">
        <v>585</v>
      </c>
      <c r="C16097" s="34">
        <v>10</v>
      </c>
      <c r="D16097" s="33" t="s">
        <v>93</v>
      </c>
      <c r="E16097" s="33" t="s">
        <v>13502</v>
      </c>
      <c r="F16097" s="35">
        <v>31211505</v>
      </c>
      <c r="G16097" s="33" t="s">
        <v>467</v>
      </c>
      <c r="H16097" s="33">
        <v>2</v>
      </c>
      <c r="I16097" s="33">
        <v>6</v>
      </c>
      <c r="J16097" s="36">
        <v>2</v>
      </c>
      <c r="K16097" s="37">
        <v>2763304.9</v>
      </c>
      <c r="L16097" s="38" t="s">
        <v>2367</v>
      </c>
      <c r="M16097" s="38" t="s">
        <v>13</v>
      </c>
    </row>
    <row r="16098" spans="1:13" s="39" customFormat="1" ht="12.75" x14ac:dyDescent="0.2">
      <c r="A16098" s="33" t="s">
        <v>37</v>
      </c>
      <c r="B16098" s="33" t="s">
        <v>553</v>
      </c>
      <c r="C16098" s="34">
        <v>10</v>
      </c>
      <c r="D16098" s="33" t="s">
        <v>74</v>
      </c>
      <c r="E16098" s="33" t="s">
        <v>13503</v>
      </c>
      <c r="F16098" s="35">
        <v>27111701</v>
      </c>
      <c r="G16098" s="33" t="s">
        <v>15071</v>
      </c>
      <c r="H16098" s="33">
        <v>2</v>
      </c>
      <c r="I16098" s="33">
        <v>3</v>
      </c>
      <c r="J16098" s="36">
        <v>1</v>
      </c>
      <c r="K16098" s="37">
        <v>49500</v>
      </c>
      <c r="L16098" s="38" t="s">
        <v>15</v>
      </c>
      <c r="M16098" s="38" t="s">
        <v>13</v>
      </c>
    </row>
    <row r="16099" spans="1:13" s="39" customFormat="1" ht="12.75" x14ac:dyDescent="0.2">
      <c r="A16099" s="33" t="s">
        <v>37</v>
      </c>
      <c r="B16099" s="33" t="s">
        <v>553</v>
      </c>
      <c r="C16099" s="34">
        <v>10</v>
      </c>
      <c r="D16099" s="33" t="s">
        <v>74</v>
      </c>
      <c r="E16099" s="33" t="s">
        <v>13504</v>
      </c>
      <c r="F16099" s="35">
        <v>27111701</v>
      </c>
      <c r="G16099" s="33" t="s">
        <v>15071</v>
      </c>
      <c r="H16099" s="33">
        <v>2</v>
      </c>
      <c r="I16099" s="33">
        <v>3</v>
      </c>
      <c r="J16099" s="36">
        <v>1</v>
      </c>
      <c r="K16099" s="37">
        <v>132000</v>
      </c>
      <c r="L16099" s="38" t="s">
        <v>15</v>
      </c>
      <c r="M16099" s="38" t="s">
        <v>13</v>
      </c>
    </row>
    <row r="16100" spans="1:13" s="39" customFormat="1" ht="12.75" x14ac:dyDescent="0.2">
      <c r="A16100" s="33" t="s">
        <v>37</v>
      </c>
      <c r="B16100" s="33" t="s">
        <v>581</v>
      </c>
      <c r="C16100" s="34">
        <v>16</v>
      </c>
      <c r="D16100" s="33" t="s">
        <v>90</v>
      </c>
      <c r="E16100" s="33" t="s">
        <v>13505</v>
      </c>
      <c r="F16100" s="35">
        <v>53131608</v>
      </c>
      <c r="G16100" s="33" t="s">
        <v>15071</v>
      </c>
      <c r="H16100" s="33">
        <v>1</v>
      </c>
      <c r="I16100" s="33">
        <v>3</v>
      </c>
      <c r="J16100" s="36">
        <v>84</v>
      </c>
      <c r="K16100" s="37">
        <v>226800</v>
      </c>
      <c r="L16100" s="38" t="s">
        <v>7224</v>
      </c>
      <c r="M16100" s="38" t="s">
        <v>13</v>
      </c>
    </row>
    <row r="16101" spans="1:13" s="39" customFormat="1" ht="12.75" x14ac:dyDescent="0.2">
      <c r="A16101" s="33" t="s">
        <v>37</v>
      </c>
      <c r="B16101" s="33" t="s">
        <v>581</v>
      </c>
      <c r="C16101" s="34">
        <v>10</v>
      </c>
      <c r="D16101" s="33" t="s">
        <v>90</v>
      </c>
      <c r="E16101" s="33" t="s">
        <v>13506</v>
      </c>
      <c r="F16101" s="35">
        <v>47131821</v>
      </c>
      <c r="G16101" s="33" t="s">
        <v>467</v>
      </c>
      <c r="H16101" s="33">
        <v>2</v>
      </c>
      <c r="I16101" s="33">
        <v>6</v>
      </c>
      <c r="J16101" s="36">
        <v>3</v>
      </c>
      <c r="K16101" s="37">
        <v>1276067.46</v>
      </c>
      <c r="L16101" s="38" t="s">
        <v>2367</v>
      </c>
      <c r="M16101" s="38" t="s">
        <v>13</v>
      </c>
    </row>
    <row r="16102" spans="1:13" s="39" customFormat="1" ht="12.75" x14ac:dyDescent="0.2">
      <c r="A16102" s="33" t="s">
        <v>37</v>
      </c>
      <c r="B16102" s="33" t="s">
        <v>604</v>
      </c>
      <c r="C16102" s="34">
        <v>10</v>
      </c>
      <c r="D16102" s="33" t="s">
        <v>102</v>
      </c>
      <c r="E16102" s="33" t="s">
        <v>13507</v>
      </c>
      <c r="F16102" s="35">
        <v>10111302</v>
      </c>
      <c r="G16102" s="33" t="s">
        <v>15071</v>
      </c>
      <c r="H16102" s="33">
        <v>3</v>
      </c>
      <c r="I16102" s="33">
        <v>9</v>
      </c>
      <c r="J16102" s="36">
        <v>5</v>
      </c>
      <c r="K16102" s="37">
        <v>47500</v>
      </c>
      <c r="L16102" s="38" t="s">
        <v>15</v>
      </c>
      <c r="M16102" s="38" t="s">
        <v>13</v>
      </c>
    </row>
    <row r="16103" spans="1:13" s="39" customFormat="1" ht="12.75" x14ac:dyDescent="0.2">
      <c r="A16103" s="33" t="s">
        <v>37</v>
      </c>
      <c r="B16103" s="33" t="s">
        <v>582</v>
      </c>
      <c r="C16103" s="34">
        <v>10</v>
      </c>
      <c r="D16103" s="33" t="s">
        <v>34</v>
      </c>
      <c r="E16103" s="33" t="s">
        <v>13508</v>
      </c>
      <c r="F16103" s="35">
        <v>26101742</v>
      </c>
      <c r="G16103" s="33" t="s">
        <v>15071</v>
      </c>
      <c r="H16103" s="33">
        <v>6</v>
      </c>
      <c r="I16103" s="33">
        <v>7</v>
      </c>
      <c r="J16103" s="36">
        <v>4</v>
      </c>
      <c r="K16103" s="37">
        <v>4715570.16</v>
      </c>
      <c r="L16103" s="38" t="s">
        <v>15</v>
      </c>
      <c r="M16103" s="38" t="s">
        <v>13</v>
      </c>
    </row>
    <row r="16104" spans="1:13" s="39" customFormat="1" ht="12.75" x14ac:dyDescent="0.2">
      <c r="A16104" s="33" t="s">
        <v>37</v>
      </c>
      <c r="B16104" s="33" t="s">
        <v>606</v>
      </c>
      <c r="C16104" s="34">
        <v>10</v>
      </c>
      <c r="D16104" s="33" t="s">
        <v>103</v>
      </c>
      <c r="E16104" s="33" t="s">
        <v>13509</v>
      </c>
      <c r="F16104" s="35">
        <v>70122005</v>
      </c>
      <c r="G16104" s="33" t="s">
        <v>15071</v>
      </c>
      <c r="H16104" s="33">
        <v>3</v>
      </c>
      <c r="I16104" s="33">
        <v>9</v>
      </c>
      <c r="J16104" s="36">
        <v>1</v>
      </c>
      <c r="K16104" s="37">
        <v>85000</v>
      </c>
      <c r="L16104" s="38" t="s">
        <v>12</v>
      </c>
      <c r="M16104" s="38" t="s">
        <v>13</v>
      </c>
    </row>
    <row r="16105" spans="1:13" s="39" customFormat="1" ht="12.75" x14ac:dyDescent="0.2">
      <c r="A16105" s="33" t="s">
        <v>37</v>
      </c>
      <c r="B16105" s="33" t="s">
        <v>579</v>
      </c>
      <c r="C16105" s="34">
        <v>10</v>
      </c>
      <c r="D16105" s="33" t="s">
        <v>89</v>
      </c>
      <c r="E16105" s="33" t="s">
        <v>13510</v>
      </c>
      <c r="F16105" s="35">
        <v>12164201</v>
      </c>
      <c r="G16105" s="33" t="s">
        <v>467</v>
      </c>
      <c r="H16105" s="33">
        <v>2</v>
      </c>
      <c r="I16105" s="33">
        <v>6</v>
      </c>
      <c r="J16105" s="36">
        <v>40</v>
      </c>
      <c r="K16105" s="37">
        <v>1837320</v>
      </c>
      <c r="L16105" s="38" t="s">
        <v>15</v>
      </c>
      <c r="M16105" s="38" t="s">
        <v>13</v>
      </c>
    </row>
    <row r="16106" spans="1:13" s="39" customFormat="1" ht="12.75" x14ac:dyDescent="0.2">
      <c r="A16106" s="33" t="s">
        <v>37</v>
      </c>
      <c r="B16106" s="33" t="s">
        <v>549</v>
      </c>
      <c r="C16106" s="34">
        <v>10</v>
      </c>
      <c r="D16106" s="33" t="s">
        <v>14</v>
      </c>
      <c r="E16106" s="33" t="s">
        <v>13511</v>
      </c>
      <c r="F16106" s="35">
        <v>93161602</v>
      </c>
      <c r="G16106" s="33" t="s">
        <v>15071</v>
      </c>
      <c r="H16106" s="33">
        <v>1</v>
      </c>
      <c r="I16106" s="33">
        <v>5</v>
      </c>
      <c r="J16106" s="36">
        <v>1</v>
      </c>
      <c r="K16106" s="37">
        <v>3481129</v>
      </c>
      <c r="L16106" s="38" t="s">
        <v>12</v>
      </c>
      <c r="M16106" s="38" t="s">
        <v>13</v>
      </c>
    </row>
    <row r="16107" spans="1:13" s="39" customFormat="1" ht="12.75" x14ac:dyDescent="0.2">
      <c r="A16107" s="33" t="s">
        <v>37</v>
      </c>
      <c r="B16107" s="33" t="s">
        <v>606</v>
      </c>
      <c r="C16107" s="34">
        <v>10</v>
      </c>
      <c r="D16107" s="33" t="s">
        <v>103</v>
      </c>
      <c r="E16107" s="33" t="s">
        <v>13512</v>
      </c>
      <c r="F16107" s="35">
        <v>70122005</v>
      </c>
      <c r="G16107" s="33" t="s">
        <v>15071</v>
      </c>
      <c r="H16107" s="33">
        <v>3</v>
      </c>
      <c r="I16107" s="33">
        <v>9</v>
      </c>
      <c r="J16107" s="36">
        <v>1</v>
      </c>
      <c r="K16107" s="37">
        <v>120000</v>
      </c>
      <c r="L16107" s="38" t="s">
        <v>12</v>
      </c>
      <c r="M16107" s="38" t="s">
        <v>13</v>
      </c>
    </row>
    <row r="16108" spans="1:13" s="39" customFormat="1" ht="12.75" x14ac:dyDescent="0.2">
      <c r="A16108" s="33" t="s">
        <v>37</v>
      </c>
      <c r="B16108" s="33" t="s">
        <v>557</v>
      </c>
      <c r="C16108" s="34">
        <v>10</v>
      </c>
      <c r="D16108" s="33" t="s">
        <v>77</v>
      </c>
      <c r="E16108" s="33" t="s">
        <v>13513</v>
      </c>
      <c r="F16108" s="35">
        <v>48101507</v>
      </c>
      <c r="G16108" s="33" t="s">
        <v>15071</v>
      </c>
      <c r="H16108" s="33">
        <v>1</v>
      </c>
      <c r="I16108" s="33">
        <v>3</v>
      </c>
      <c r="J16108" s="36">
        <v>1</v>
      </c>
      <c r="K16108" s="37">
        <v>1487500</v>
      </c>
      <c r="L16108" s="38" t="s">
        <v>15</v>
      </c>
      <c r="M16108" s="38" t="s">
        <v>13</v>
      </c>
    </row>
    <row r="16109" spans="1:13" s="39" customFormat="1" ht="12.75" x14ac:dyDescent="0.2">
      <c r="A16109" s="33" t="s">
        <v>37</v>
      </c>
      <c r="B16109" s="33" t="s">
        <v>553</v>
      </c>
      <c r="C16109" s="34">
        <v>16</v>
      </c>
      <c r="D16109" s="33" t="s">
        <v>74</v>
      </c>
      <c r="E16109" s="33" t="s">
        <v>13514</v>
      </c>
      <c r="F16109" s="35">
        <v>27111500</v>
      </c>
      <c r="G16109" s="33" t="s">
        <v>15071</v>
      </c>
      <c r="H16109" s="33">
        <v>5</v>
      </c>
      <c r="I16109" s="33">
        <v>6</v>
      </c>
      <c r="J16109" s="36">
        <v>1</v>
      </c>
      <c r="K16109" s="37">
        <v>15996648</v>
      </c>
      <c r="L16109" s="38" t="s">
        <v>12</v>
      </c>
      <c r="M16109" s="38" t="s">
        <v>13</v>
      </c>
    </row>
    <row r="16110" spans="1:13" s="39" customFormat="1" ht="12.75" x14ac:dyDescent="0.2">
      <c r="A16110" s="33" t="s">
        <v>37</v>
      </c>
      <c r="B16110" s="33" t="s">
        <v>582</v>
      </c>
      <c r="C16110" s="34">
        <v>10</v>
      </c>
      <c r="D16110" s="33" t="s">
        <v>34</v>
      </c>
      <c r="E16110" s="33" t="s">
        <v>13514</v>
      </c>
      <c r="F16110" s="35">
        <v>40101700</v>
      </c>
      <c r="G16110" s="33" t="s">
        <v>15071</v>
      </c>
      <c r="H16110" s="33">
        <v>6</v>
      </c>
      <c r="I16110" s="33">
        <v>7</v>
      </c>
      <c r="J16110" s="36">
        <v>1</v>
      </c>
      <c r="K16110" s="37">
        <v>7169353</v>
      </c>
      <c r="L16110" s="38" t="s">
        <v>12</v>
      </c>
      <c r="M16110" s="38" t="s">
        <v>13</v>
      </c>
    </row>
    <row r="16111" spans="1:13" s="39" customFormat="1" ht="12.75" x14ac:dyDescent="0.2">
      <c r="A16111" s="33" t="s">
        <v>37</v>
      </c>
      <c r="B16111" s="33" t="s">
        <v>575</v>
      </c>
      <c r="C16111" s="34">
        <v>10</v>
      </c>
      <c r="D16111" s="33" t="s">
        <v>87</v>
      </c>
      <c r="E16111" s="33" t="s">
        <v>4919</v>
      </c>
      <c r="F16111" s="35">
        <v>10171700</v>
      </c>
      <c r="G16111" s="33" t="s">
        <v>15071</v>
      </c>
      <c r="H16111" s="33">
        <v>3</v>
      </c>
      <c r="I16111" s="33">
        <v>9</v>
      </c>
      <c r="J16111" s="36">
        <v>25</v>
      </c>
      <c r="K16111" s="37">
        <v>307500</v>
      </c>
      <c r="L16111" s="38" t="s">
        <v>3313</v>
      </c>
      <c r="M16111" s="38" t="s">
        <v>13</v>
      </c>
    </row>
    <row r="16112" spans="1:13" s="39" customFormat="1" ht="12.75" x14ac:dyDescent="0.2">
      <c r="A16112" s="33" t="s">
        <v>37</v>
      </c>
      <c r="B16112" s="33" t="s">
        <v>581</v>
      </c>
      <c r="C16112" s="34">
        <v>10</v>
      </c>
      <c r="D16112" s="33" t="s">
        <v>90</v>
      </c>
      <c r="E16112" s="33" t="s">
        <v>13515</v>
      </c>
      <c r="F16112" s="35">
        <v>46181541</v>
      </c>
      <c r="G16112" s="33" t="s">
        <v>467</v>
      </c>
      <c r="H16112" s="33">
        <v>2</v>
      </c>
      <c r="I16112" s="33">
        <v>6</v>
      </c>
      <c r="J16112" s="36">
        <v>25</v>
      </c>
      <c r="K16112" s="37">
        <v>717479.5</v>
      </c>
      <c r="L16112" s="38" t="s">
        <v>12</v>
      </c>
      <c r="M16112" s="38" t="s">
        <v>13</v>
      </c>
    </row>
    <row r="16113" spans="1:13" s="39" customFormat="1" ht="12.75" x14ac:dyDescent="0.2">
      <c r="A16113" s="33" t="s">
        <v>37</v>
      </c>
      <c r="B16113" s="33" t="s">
        <v>603</v>
      </c>
      <c r="C16113" s="34">
        <v>16</v>
      </c>
      <c r="D16113" s="33" t="s">
        <v>35</v>
      </c>
      <c r="E16113" s="33" t="s">
        <v>37</v>
      </c>
      <c r="F16113" s="35">
        <v>90121500</v>
      </c>
      <c r="G16113" s="33" t="s">
        <v>15070</v>
      </c>
      <c r="H16113" s="33">
        <v>1</v>
      </c>
      <c r="I16113" s="33">
        <v>12</v>
      </c>
      <c r="J16113" s="36">
        <v>1</v>
      </c>
      <c r="K16113" s="37">
        <v>9360000</v>
      </c>
      <c r="L16113" s="38" t="s">
        <v>12</v>
      </c>
      <c r="M16113" s="38" t="s">
        <v>13</v>
      </c>
    </row>
    <row r="16114" spans="1:13" s="39" customFormat="1" ht="12.75" x14ac:dyDescent="0.2">
      <c r="A16114" s="33" t="s">
        <v>37</v>
      </c>
      <c r="B16114" s="33" t="s">
        <v>585</v>
      </c>
      <c r="C16114" s="34">
        <v>10</v>
      </c>
      <c r="D16114" s="33" t="s">
        <v>93</v>
      </c>
      <c r="E16114" s="33" t="s">
        <v>13516</v>
      </c>
      <c r="F16114" s="35">
        <v>41121806</v>
      </c>
      <c r="G16114" s="33" t="s">
        <v>467</v>
      </c>
      <c r="H16114" s="33">
        <v>2</v>
      </c>
      <c r="I16114" s="33">
        <v>6</v>
      </c>
      <c r="J16114" s="36">
        <v>180</v>
      </c>
      <c r="K16114" s="37">
        <v>1685955.6</v>
      </c>
      <c r="L16114" s="38" t="s">
        <v>15</v>
      </c>
      <c r="M16114" s="38" t="s">
        <v>13</v>
      </c>
    </row>
    <row r="16115" spans="1:13" s="39" customFormat="1" ht="12.75" x14ac:dyDescent="0.2">
      <c r="A16115" s="33" t="s">
        <v>37</v>
      </c>
      <c r="B16115" s="33" t="s">
        <v>553</v>
      </c>
      <c r="C16115" s="34">
        <v>10</v>
      </c>
      <c r="D16115" s="33" t="s">
        <v>74</v>
      </c>
      <c r="E16115" s="33" t="s">
        <v>13517</v>
      </c>
      <c r="F16115" s="35">
        <v>46101504</v>
      </c>
      <c r="G16115" s="33" t="s">
        <v>467</v>
      </c>
      <c r="H16115" s="33">
        <v>2</v>
      </c>
      <c r="I16115" s="33">
        <v>6</v>
      </c>
      <c r="J16115" s="36">
        <v>1</v>
      </c>
      <c r="K16115" s="37">
        <v>980000</v>
      </c>
      <c r="L16115" s="38" t="s">
        <v>15</v>
      </c>
      <c r="M16115" s="38" t="s">
        <v>13</v>
      </c>
    </row>
    <row r="16116" spans="1:13" s="39" customFormat="1" ht="12.75" x14ac:dyDescent="0.2">
      <c r="A16116" s="33" t="s">
        <v>37</v>
      </c>
      <c r="B16116" s="33" t="s">
        <v>606</v>
      </c>
      <c r="C16116" s="34">
        <v>10</v>
      </c>
      <c r="D16116" s="33" t="s">
        <v>103</v>
      </c>
      <c r="E16116" s="33" t="s">
        <v>13518</v>
      </c>
      <c r="F16116" s="35">
        <v>70122005</v>
      </c>
      <c r="G16116" s="33" t="s">
        <v>15071</v>
      </c>
      <c r="H16116" s="33">
        <v>3</v>
      </c>
      <c r="I16116" s="33">
        <v>9</v>
      </c>
      <c r="J16116" s="36">
        <v>1</v>
      </c>
      <c r="K16116" s="37">
        <v>65000</v>
      </c>
      <c r="L16116" s="38" t="s">
        <v>12</v>
      </c>
      <c r="M16116" s="38" t="s">
        <v>13</v>
      </c>
    </row>
    <row r="16117" spans="1:13" s="39" customFormat="1" ht="12.75" x14ac:dyDescent="0.2">
      <c r="A16117" s="33" t="s">
        <v>37</v>
      </c>
      <c r="B16117" s="33" t="s">
        <v>608</v>
      </c>
      <c r="C16117" s="34">
        <v>10</v>
      </c>
      <c r="D16117" s="33" t="s">
        <v>106</v>
      </c>
      <c r="E16117" s="33" t="s">
        <v>2340</v>
      </c>
      <c r="F16117" s="35">
        <v>85121502</v>
      </c>
      <c r="G16117" s="33" t="s">
        <v>15071</v>
      </c>
      <c r="H16117" s="33">
        <v>1</v>
      </c>
      <c r="I16117" s="33">
        <v>11</v>
      </c>
      <c r="J16117" s="36">
        <v>1</v>
      </c>
      <c r="K16117" s="37">
        <v>4780000</v>
      </c>
      <c r="L16117" s="38" t="s">
        <v>12</v>
      </c>
      <c r="M16117" s="38" t="s">
        <v>13</v>
      </c>
    </row>
    <row r="16118" spans="1:13" s="39" customFormat="1" ht="12.75" x14ac:dyDescent="0.2">
      <c r="A16118" s="33" t="s">
        <v>37</v>
      </c>
      <c r="B16118" s="33" t="s">
        <v>606</v>
      </c>
      <c r="C16118" s="34">
        <v>10</v>
      </c>
      <c r="D16118" s="33" t="s">
        <v>103</v>
      </c>
      <c r="E16118" s="33" t="s">
        <v>13519</v>
      </c>
      <c r="F16118" s="35">
        <v>70122005</v>
      </c>
      <c r="G16118" s="33" t="s">
        <v>15071</v>
      </c>
      <c r="H16118" s="33">
        <v>3</v>
      </c>
      <c r="I16118" s="33">
        <v>9</v>
      </c>
      <c r="J16118" s="36">
        <v>1</v>
      </c>
      <c r="K16118" s="37">
        <v>150000</v>
      </c>
      <c r="L16118" s="38" t="s">
        <v>12</v>
      </c>
      <c r="M16118" s="38" t="s">
        <v>13</v>
      </c>
    </row>
    <row r="16119" spans="1:13" s="39" customFormat="1" ht="12.75" x14ac:dyDescent="0.2">
      <c r="A16119" s="33" t="s">
        <v>37</v>
      </c>
      <c r="B16119" s="33" t="s">
        <v>553</v>
      </c>
      <c r="C16119" s="34">
        <v>10</v>
      </c>
      <c r="D16119" s="33" t="s">
        <v>74</v>
      </c>
      <c r="E16119" s="33" t="s">
        <v>13520</v>
      </c>
      <c r="F16119" s="35">
        <v>60121234</v>
      </c>
      <c r="G16119" s="33" t="s">
        <v>467</v>
      </c>
      <c r="H16119" s="33">
        <v>2</v>
      </c>
      <c r="I16119" s="33">
        <v>6</v>
      </c>
      <c r="J16119" s="36">
        <v>27</v>
      </c>
      <c r="K16119" s="37">
        <v>81000</v>
      </c>
      <c r="L16119" s="38" t="s">
        <v>15</v>
      </c>
      <c r="M16119" s="38" t="s">
        <v>13</v>
      </c>
    </row>
    <row r="16120" spans="1:13" s="39" customFormat="1" ht="12.75" x14ac:dyDescent="0.2">
      <c r="A16120" s="33" t="s">
        <v>37</v>
      </c>
      <c r="B16120" s="33" t="s">
        <v>553</v>
      </c>
      <c r="C16120" s="34">
        <v>10</v>
      </c>
      <c r="D16120" s="33" t="s">
        <v>74</v>
      </c>
      <c r="E16120" s="33" t="s">
        <v>13521</v>
      </c>
      <c r="F16120" s="35">
        <v>60121234</v>
      </c>
      <c r="G16120" s="33" t="s">
        <v>467</v>
      </c>
      <c r="H16120" s="33">
        <v>2</v>
      </c>
      <c r="I16120" s="33">
        <v>6</v>
      </c>
      <c r="J16120" s="36">
        <v>27</v>
      </c>
      <c r="K16120" s="37">
        <v>54000</v>
      </c>
      <c r="L16120" s="38" t="s">
        <v>15</v>
      </c>
      <c r="M16120" s="38" t="s">
        <v>13</v>
      </c>
    </row>
    <row r="16121" spans="1:13" s="39" customFormat="1" ht="12.75" x14ac:dyDescent="0.2">
      <c r="A16121" s="33" t="s">
        <v>37</v>
      </c>
      <c r="B16121" s="33" t="s">
        <v>581</v>
      </c>
      <c r="C16121" s="34">
        <v>16</v>
      </c>
      <c r="D16121" s="33" t="s">
        <v>90</v>
      </c>
      <c r="E16121" s="33" t="s">
        <v>13522</v>
      </c>
      <c r="F16121" s="35">
        <v>47131604</v>
      </c>
      <c r="G16121" s="33" t="s">
        <v>15071</v>
      </c>
      <c r="H16121" s="33">
        <v>1</v>
      </c>
      <c r="I16121" s="33">
        <v>3</v>
      </c>
      <c r="J16121" s="36">
        <v>90</v>
      </c>
      <c r="K16121" s="37">
        <v>756000</v>
      </c>
      <c r="L16121" s="38" t="s">
        <v>15</v>
      </c>
      <c r="M16121" s="38" t="s">
        <v>13</v>
      </c>
    </row>
    <row r="16122" spans="1:13" s="39" customFormat="1" ht="12.75" x14ac:dyDescent="0.2">
      <c r="A16122" s="33" t="s">
        <v>37</v>
      </c>
      <c r="B16122" s="33" t="s">
        <v>581</v>
      </c>
      <c r="C16122" s="34">
        <v>16</v>
      </c>
      <c r="D16122" s="33" t="s">
        <v>90</v>
      </c>
      <c r="E16122" s="33" t="s">
        <v>13523</v>
      </c>
      <c r="F16122" s="35">
        <v>47131604</v>
      </c>
      <c r="G16122" s="33" t="s">
        <v>15071</v>
      </c>
      <c r="H16122" s="33">
        <v>1</v>
      </c>
      <c r="I16122" s="33">
        <v>3</v>
      </c>
      <c r="J16122" s="36">
        <v>20</v>
      </c>
      <c r="K16122" s="37">
        <v>162000</v>
      </c>
      <c r="L16122" s="38" t="s">
        <v>15</v>
      </c>
      <c r="M16122" s="38" t="s">
        <v>13</v>
      </c>
    </row>
    <row r="16123" spans="1:13" s="39" customFormat="1" ht="12.75" x14ac:dyDescent="0.2">
      <c r="A16123" s="33" t="s">
        <v>37</v>
      </c>
      <c r="B16123" s="33" t="s">
        <v>604</v>
      </c>
      <c r="C16123" s="34">
        <v>10</v>
      </c>
      <c r="D16123" s="33" t="s">
        <v>102</v>
      </c>
      <c r="E16123" s="33" t="s">
        <v>13524</v>
      </c>
      <c r="F16123" s="35">
        <v>42121608</v>
      </c>
      <c r="G16123" s="33" t="s">
        <v>15071</v>
      </c>
      <c r="H16123" s="33">
        <v>3</v>
      </c>
      <c r="I16123" s="33">
        <v>9</v>
      </c>
      <c r="J16123" s="36">
        <v>4</v>
      </c>
      <c r="K16123" s="37">
        <v>128000</v>
      </c>
      <c r="L16123" s="38" t="s">
        <v>15</v>
      </c>
      <c r="M16123" s="38" t="s">
        <v>13</v>
      </c>
    </row>
    <row r="16124" spans="1:13" s="39" customFormat="1" ht="12.75" x14ac:dyDescent="0.2">
      <c r="A16124" s="33" t="s">
        <v>37</v>
      </c>
      <c r="B16124" s="33" t="s">
        <v>577</v>
      </c>
      <c r="C16124" s="34">
        <v>10</v>
      </c>
      <c r="D16124" s="33" t="s">
        <v>16</v>
      </c>
      <c r="E16124" s="33" t="s">
        <v>13525</v>
      </c>
      <c r="F16124" s="35">
        <v>40141700</v>
      </c>
      <c r="G16124" s="33" t="s">
        <v>15071</v>
      </c>
      <c r="H16124" s="33">
        <v>2</v>
      </c>
      <c r="I16124" s="33">
        <v>10</v>
      </c>
      <c r="J16124" s="36">
        <v>1</v>
      </c>
      <c r="K16124" s="37">
        <v>43210698.240000002</v>
      </c>
      <c r="L16124" s="38" t="s">
        <v>12</v>
      </c>
      <c r="M16124" s="38" t="s">
        <v>13</v>
      </c>
    </row>
    <row r="16125" spans="1:13" s="39" customFormat="1" ht="12.75" x14ac:dyDescent="0.2">
      <c r="A16125" s="33" t="s">
        <v>37</v>
      </c>
      <c r="B16125" s="33" t="s">
        <v>611</v>
      </c>
      <c r="C16125" s="34">
        <v>16</v>
      </c>
      <c r="D16125" s="33" t="s">
        <v>108</v>
      </c>
      <c r="E16125" s="33" t="s">
        <v>13526</v>
      </c>
      <c r="F16125" s="35">
        <v>90101700</v>
      </c>
      <c r="G16125" s="33" t="s">
        <v>15071</v>
      </c>
      <c r="H16125" s="33">
        <v>1</v>
      </c>
      <c r="I16125" s="33">
        <v>10</v>
      </c>
      <c r="J16125" s="36">
        <v>1</v>
      </c>
      <c r="K16125" s="37">
        <v>10000000</v>
      </c>
      <c r="L16125" s="38" t="s">
        <v>12</v>
      </c>
      <c r="M16125" s="38" t="s">
        <v>13</v>
      </c>
    </row>
    <row r="16126" spans="1:13" s="39" customFormat="1" ht="12.75" x14ac:dyDescent="0.2">
      <c r="A16126" s="33" t="s">
        <v>37</v>
      </c>
      <c r="B16126" s="33" t="s">
        <v>590</v>
      </c>
      <c r="C16126" s="34">
        <v>10</v>
      </c>
      <c r="D16126" s="33" t="s">
        <v>39</v>
      </c>
      <c r="E16126" s="33" t="s">
        <v>13527</v>
      </c>
      <c r="F16126" s="35">
        <v>78181500</v>
      </c>
      <c r="G16126" s="33" t="s">
        <v>15071</v>
      </c>
      <c r="H16126" s="33">
        <v>2</v>
      </c>
      <c r="I16126" s="33">
        <v>10</v>
      </c>
      <c r="J16126" s="36">
        <v>1</v>
      </c>
      <c r="K16126" s="37">
        <v>50000000</v>
      </c>
      <c r="L16126" s="38" t="s">
        <v>12</v>
      </c>
      <c r="M16126" s="38" t="s">
        <v>13</v>
      </c>
    </row>
    <row r="16127" spans="1:13" s="39" customFormat="1" ht="12.75" x14ac:dyDescent="0.2">
      <c r="A16127" s="33" t="s">
        <v>37</v>
      </c>
      <c r="B16127" s="33" t="s">
        <v>590</v>
      </c>
      <c r="C16127" s="34">
        <v>10</v>
      </c>
      <c r="D16127" s="33" t="s">
        <v>39</v>
      </c>
      <c r="E16127" s="33" t="s">
        <v>13528</v>
      </c>
      <c r="F16127" s="35">
        <v>78181500</v>
      </c>
      <c r="G16127" s="33" t="s">
        <v>15071</v>
      </c>
      <c r="H16127" s="33">
        <v>2</v>
      </c>
      <c r="I16127" s="33">
        <v>10</v>
      </c>
      <c r="J16127" s="36">
        <v>1</v>
      </c>
      <c r="K16127" s="37">
        <v>16000000</v>
      </c>
      <c r="L16127" s="38" t="s">
        <v>12</v>
      </c>
      <c r="M16127" s="38" t="s">
        <v>13</v>
      </c>
    </row>
    <row r="16128" spans="1:13" s="39" customFormat="1" ht="12.75" x14ac:dyDescent="0.2">
      <c r="A16128" s="33" t="s">
        <v>37</v>
      </c>
      <c r="B16128" s="33" t="s">
        <v>582</v>
      </c>
      <c r="C16128" s="34">
        <v>10</v>
      </c>
      <c r="D16128" s="33" t="s">
        <v>34</v>
      </c>
      <c r="E16128" s="33" t="s">
        <v>13529</v>
      </c>
      <c r="F16128" s="35">
        <v>26101742</v>
      </c>
      <c r="G16128" s="33" t="s">
        <v>15071</v>
      </c>
      <c r="H16128" s="33">
        <v>6</v>
      </c>
      <c r="I16128" s="33">
        <v>7</v>
      </c>
      <c r="J16128" s="36">
        <v>6</v>
      </c>
      <c r="K16128" s="37">
        <v>1100988</v>
      </c>
      <c r="L16128" s="38" t="s">
        <v>15</v>
      </c>
      <c r="M16128" s="38" t="s">
        <v>13</v>
      </c>
    </row>
    <row r="16129" spans="1:13" s="39" customFormat="1" ht="12.75" x14ac:dyDescent="0.2">
      <c r="A16129" s="33" t="s">
        <v>37</v>
      </c>
      <c r="B16129" s="33" t="s">
        <v>553</v>
      </c>
      <c r="C16129" s="34">
        <v>10</v>
      </c>
      <c r="D16129" s="33" t="s">
        <v>74</v>
      </c>
      <c r="E16129" s="33" t="s">
        <v>13530</v>
      </c>
      <c r="F16129" s="35">
        <v>23271806</v>
      </c>
      <c r="G16129" s="33" t="s">
        <v>467</v>
      </c>
      <c r="H16129" s="33">
        <v>2</v>
      </c>
      <c r="I16129" s="33">
        <v>6</v>
      </c>
      <c r="J16129" s="36">
        <v>1</v>
      </c>
      <c r="K16129" s="37">
        <v>316280</v>
      </c>
      <c r="L16129" s="38" t="s">
        <v>12</v>
      </c>
      <c r="M16129" s="38" t="s">
        <v>13</v>
      </c>
    </row>
    <row r="16130" spans="1:13" s="39" customFormat="1" ht="12.75" x14ac:dyDescent="0.2">
      <c r="A16130" s="33" t="s">
        <v>37</v>
      </c>
      <c r="B16130" s="33" t="s">
        <v>553</v>
      </c>
      <c r="C16130" s="34">
        <v>10</v>
      </c>
      <c r="D16130" s="33" t="s">
        <v>74</v>
      </c>
      <c r="E16130" s="33" t="s">
        <v>13531</v>
      </c>
      <c r="F16130" s="35">
        <v>27111701</v>
      </c>
      <c r="G16130" s="33" t="s">
        <v>467</v>
      </c>
      <c r="H16130" s="33">
        <v>2</v>
      </c>
      <c r="I16130" s="33">
        <v>6</v>
      </c>
      <c r="J16130" s="36">
        <v>2</v>
      </c>
      <c r="K16130" s="37">
        <v>602000</v>
      </c>
      <c r="L16130" s="38" t="s">
        <v>15</v>
      </c>
      <c r="M16130" s="38" t="s">
        <v>13</v>
      </c>
    </row>
    <row r="16131" spans="1:13" s="39" customFormat="1" ht="12.75" x14ac:dyDescent="0.2">
      <c r="A16131" s="33" t="s">
        <v>37</v>
      </c>
      <c r="B16131" s="33" t="s">
        <v>553</v>
      </c>
      <c r="C16131" s="34">
        <v>10</v>
      </c>
      <c r="D16131" s="33" t="s">
        <v>74</v>
      </c>
      <c r="E16131" s="33" t="s">
        <v>13532</v>
      </c>
      <c r="F16131" s="35">
        <v>41111617</v>
      </c>
      <c r="G16131" s="33" t="s">
        <v>467</v>
      </c>
      <c r="H16131" s="33">
        <v>2</v>
      </c>
      <c r="I16131" s="33">
        <v>6</v>
      </c>
      <c r="J16131" s="36">
        <v>1</v>
      </c>
      <c r="K16131" s="37">
        <v>380000</v>
      </c>
      <c r="L16131" s="38" t="s">
        <v>15</v>
      </c>
      <c r="M16131" s="38" t="s">
        <v>13</v>
      </c>
    </row>
    <row r="16132" spans="1:13" s="39" customFormat="1" ht="12.75" x14ac:dyDescent="0.2">
      <c r="A16132" s="33" t="s">
        <v>37</v>
      </c>
      <c r="B16132" s="33" t="s">
        <v>604</v>
      </c>
      <c r="C16132" s="34">
        <v>10</v>
      </c>
      <c r="D16132" s="33" t="s">
        <v>102</v>
      </c>
      <c r="E16132" s="33" t="s">
        <v>13533</v>
      </c>
      <c r="F16132" s="35">
        <v>42121606</v>
      </c>
      <c r="G16132" s="33" t="s">
        <v>15071</v>
      </c>
      <c r="H16132" s="33">
        <v>3</v>
      </c>
      <c r="I16132" s="33">
        <v>9</v>
      </c>
      <c r="J16132" s="36">
        <v>24</v>
      </c>
      <c r="K16132" s="37">
        <v>157000</v>
      </c>
      <c r="L16132" s="38" t="s">
        <v>15</v>
      </c>
      <c r="M16132" s="38" t="s">
        <v>13</v>
      </c>
    </row>
    <row r="16133" spans="1:13" s="39" customFormat="1" ht="12.75" x14ac:dyDescent="0.2">
      <c r="A16133" s="33" t="s">
        <v>37</v>
      </c>
      <c r="B16133" s="33" t="s">
        <v>604</v>
      </c>
      <c r="C16133" s="34">
        <v>10</v>
      </c>
      <c r="D16133" s="33" t="s">
        <v>102</v>
      </c>
      <c r="E16133" s="33" t="s">
        <v>13534</v>
      </c>
      <c r="F16133" s="35">
        <v>42121606</v>
      </c>
      <c r="G16133" s="33" t="s">
        <v>15071</v>
      </c>
      <c r="H16133" s="33">
        <v>3</v>
      </c>
      <c r="I16133" s="33">
        <v>9</v>
      </c>
      <c r="J16133" s="36">
        <v>10</v>
      </c>
      <c r="K16133" s="37">
        <v>530000</v>
      </c>
      <c r="L16133" s="38" t="s">
        <v>15</v>
      </c>
      <c r="M16133" s="38" t="s">
        <v>13</v>
      </c>
    </row>
    <row r="16134" spans="1:13" s="39" customFormat="1" ht="12.75" x14ac:dyDescent="0.2">
      <c r="A16134" s="33" t="s">
        <v>37</v>
      </c>
      <c r="B16134" s="33" t="s">
        <v>604</v>
      </c>
      <c r="C16134" s="34">
        <v>10</v>
      </c>
      <c r="D16134" s="33" t="s">
        <v>102</v>
      </c>
      <c r="E16134" s="33" t="s">
        <v>15144</v>
      </c>
      <c r="F16134" s="35">
        <v>42121606</v>
      </c>
      <c r="G16134" s="33" t="s">
        <v>15071</v>
      </c>
      <c r="H16134" s="33">
        <v>3</v>
      </c>
      <c r="I16134" s="33">
        <v>9</v>
      </c>
      <c r="J16134" s="36">
        <v>16</v>
      </c>
      <c r="K16134" s="37">
        <v>513600</v>
      </c>
      <c r="L16134" s="38" t="s">
        <v>15</v>
      </c>
      <c r="M16134" s="38" t="s">
        <v>13</v>
      </c>
    </row>
    <row r="16135" spans="1:13" s="39" customFormat="1" ht="12.75" x14ac:dyDescent="0.2">
      <c r="A16135" s="33" t="s">
        <v>37</v>
      </c>
      <c r="B16135" s="33" t="s">
        <v>604</v>
      </c>
      <c r="C16135" s="34">
        <v>10</v>
      </c>
      <c r="D16135" s="33" t="s">
        <v>102</v>
      </c>
      <c r="E16135" s="33" t="s">
        <v>13535</v>
      </c>
      <c r="F16135" s="35">
        <v>42121606</v>
      </c>
      <c r="G16135" s="33" t="s">
        <v>15071</v>
      </c>
      <c r="H16135" s="33">
        <v>3</v>
      </c>
      <c r="I16135" s="33">
        <v>9</v>
      </c>
      <c r="J16135" s="36">
        <v>18</v>
      </c>
      <c r="K16135" s="37">
        <v>723600</v>
      </c>
      <c r="L16135" s="38" t="s">
        <v>15</v>
      </c>
      <c r="M16135" s="38" t="s">
        <v>13</v>
      </c>
    </row>
    <row r="16136" spans="1:13" s="39" customFormat="1" ht="12.75" x14ac:dyDescent="0.2">
      <c r="A16136" s="33" t="s">
        <v>37</v>
      </c>
      <c r="B16136" s="33" t="s">
        <v>604</v>
      </c>
      <c r="C16136" s="34">
        <v>10</v>
      </c>
      <c r="D16136" s="33" t="s">
        <v>102</v>
      </c>
      <c r="E16136" s="33" t="s">
        <v>13536</v>
      </c>
      <c r="F16136" s="35">
        <v>42121606</v>
      </c>
      <c r="G16136" s="33" t="s">
        <v>15071</v>
      </c>
      <c r="H16136" s="33">
        <v>3</v>
      </c>
      <c r="I16136" s="33">
        <v>9</v>
      </c>
      <c r="J16136" s="36">
        <v>5</v>
      </c>
      <c r="K16136" s="37">
        <v>175000</v>
      </c>
      <c r="L16136" s="38" t="s">
        <v>15</v>
      </c>
      <c r="M16136" s="38" t="s">
        <v>13</v>
      </c>
    </row>
    <row r="16137" spans="1:13" s="39" customFormat="1" ht="12.75" x14ac:dyDescent="0.2">
      <c r="A16137" s="33" t="s">
        <v>37</v>
      </c>
      <c r="B16137" s="33" t="s">
        <v>604</v>
      </c>
      <c r="C16137" s="34">
        <v>10</v>
      </c>
      <c r="D16137" s="33" t="s">
        <v>102</v>
      </c>
      <c r="E16137" s="33" t="s">
        <v>13537</v>
      </c>
      <c r="F16137" s="35">
        <v>42121606</v>
      </c>
      <c r="G16137" s="33" t="s">
        <v>15071</v>
      </c>
      <c r="H16137" s="33">
        <v>3</v>
      </c>
      <c r="I16137" s="33">
        <v>9</v>
      </c>
      <c r="J16137" s="36">
        <v>3</v>
      </c>
      <c r="K16137" s="37">
        <v>450000</v>
      </c>
      <c r="L16137" s="38" t="s">
        <v>15</v>
      </c>
      <c r="M16137" s="38" t="s">
        <v>13</v>
      </c>
    </row>
    <row r="16138" spans="1:13" s="39" customFormat="1" ht="12.75" x14ac:dyDescent="0.2">
      <c r="A16138" s="33" t="s">
        <v>37</v>
      </c>
      <c r="B16138" s="33" t="s">
        <v>581</v>
      </c>
      <c r="C16138" s="34">
        <v>10</v>
      </c>
      <c r="D16138" s="33" t="s">
        <v>90</v>
      </c>
      <c r="E16138" s="33" t="s">
        <v>13538</v>
      </c>
      <c r="F16138" s="35">
        <v>47131821</v>
      </c>
      <c r="G16138" s="33" t="s">
        <v>467</v>
      </c>
      <c r="H16138" s="33">
        <v>2</v>
      </c>
      <c r="I16138" s="33">
        <v>6</v>
      </c>
      <c r="J16138" s="36">
        <v>10</v>
      </c>
      <c r="K16138" s="37">
        <v>522477.9</v>
      </c>
      <c r="L16138" s="38" t="s">
        <v>15</v>
      </c>
      <c r="M16138" s="38" t="s">
        <v>13</v>
      </c>
    </row>
    <row r="16139" spans="1:13" s="39" customFormat="1" ht="12.75" x14ac:dyDescent="0.2">
      <c r="A16139" s="33" t="s">
        <v>37</v>
      </c>
      <c r="B16139" s="33" t="s">
        <v>605</v>
      </c>
      <c r="C16139" s="34">
        <v>10</v>
      </c>
      <c r="D16139" s="33" t="s">
        <v>13917</v>
      </c>
      <c r="E16139" s="33" t="s">
        <v>13539</v>
      </c>
      <c r="F16139" s="35">
        <v>10141608</v>
      </c>
      <c r="G16139" s="33" t="s">
        <v>15071</v>
      </c>
      <c r="H16139" s="33">
        <v>3</v>
      </c>
      <c r="I16139" s="33">
        <v>9</v>
      </c>
      <c r="J16139" s="36">
        <v>2</v>
      </c>
      <c r="K16139" s="37">
        <v>30000</v>
      </c>
      <c r="L16139" s="38" t="s">
        <v>15</v>
      </c>
      <c r="M16139" s="38" t="s">
        <v>13</v>
      </c>
    </row>
    <row r="16140" spans="1:13" s="39" customFormat="1" ht="12.75" x14ac:dyDescent="0.2">
      <c r="A16140" s="33" t="s">
        <v>37</v>
      </c>
      <c r="B16140" s="33" t="s">
        <v>581</v>
      </c>
      <c r="C16140" s="34">
        <v>16</v>
      </c>
      <c r="D16140" s="33" t="s">
        <v>90</v>
      </c>
      <c r="E16140" s="33" t="s">
        <v>13540</v>
      </c>
      <c r="F16140" s="35">
        <v>47131805</v>
      </c>
      <c r="G16140" s="33" t="s">
        <v>15071</v>
      </c>
      <c r="H16140" s="33">
        <v>1</v>
      </c>
      <c r="I16140" s="33">
        <v>3</v>
      </c>
      <c r="J16140" s="36">
        <v>9</v>
      </c>
      <c r="K16140" s="37">
        <v>131400</v>
      </c>
      <c r="L16140" s="38" t="s">
        <v>15</v>
      </c>
      <c r="M16140" s="38" t="s">
        <v>13</v>
      </c>
    </row>
    <row r="16141" spans="1:13" s="39" customFormat="1" ht="12.75" x14ac:dyDescent="0.2">
      <c r="A16141" s="33" t="s">
        <v>37</v>
      </c>
      <c r="B16141" s="33" t="s">
        <v>604</v>
      </c>
      <c r="C16141" s="34">
        <v>10</v>
      </c>
      <c r="D16141" s="33" t="s">
        <v>102</v>
      </c>
      <c r="E16141" s="33" t="s">
        <v>13540</v>
      </c>
      <c r="F16141" s="35">
        <v>10111305</v>
      </c>
      <c r="G16141" s="33" t="s">
        <v>15071</v>
      </c>
      <c r="H16141" s="33">
        <v>3</v>
      </c>
      <c r="I16141" s="33">
        <v>9</v>
      </c>
      <c r="J16141" s="36">
        <v>10</v>
      </c>
      <c r="K16141" s="37">
        <v>148000</v>
      </c>
      <c r="L16141" s="38" t="s">
        <v>15</v>
      </c>
      <c r="M16141" s="38" t="s">
        <v>13</v>
      </c>
    </row>
    <row r="16142" spans="1:13" s="39" customFormat="1" ht="12.75" x14ac:dyDescent="0.2">
      <c r="A16142" s="33" t="s">
        <v>37</v>
      </c>
      <c r="B16142" s="33" t="s">
        <v>581</v>
      </c>
      <c r="C16142" s="34">
        <v>16</v>
      </c>
      <c r="D16142" s="33" t="s">
        <v>90</v>
      </c>
      <c r="E16142" s="33" t="s">
        <v>13541</v>
      </c>
      <c r="F16142" s="35">
        <v>47131805</v>
      </c>
      <c r="G16142" s="33" t="s">
        <v>15071</v>
      </c>
      <c r="H16142" s="33">
        <v>1</v>
      </c>
      <c r="I16142" s="33">
        <v>3</v>
      </c>
      <c r="J16142" s="36">
        <v>10</v>
      </c>
      <c r="K16142" s="37">
        <v>148000</v>
      </c>
      <c r="L16142" s="38" t="s">
        <v>15</v>
      </c>
      <c r="M16142" s="38" t="s">
        <v>13</v>
      </c>
    </row>
    <row r="16143" spans="1:13" s="39" customFormat="1" ht="12.75" x14ac:dyDescent="0.2">
      <c r="A16143" s="33" t="s">
        <v>37</v>
      </c>
      <c r="B16143" s="33" t="s">
        <v>604</v>
      </c>
      <c r="C16143" s="34">
        <v>10</v>
      </c>
      <c r="D16143" s="33" t="s">
        <v>102</v>
      </c>
      <c r="E16143" s="33" t="s">
        <v>13542</v>
      </c>
      <c r="F16143" s="35">
        <v>51241208</v>
      </c>
      <c r="G16143" s="33" t="s">
        <v>15071</v>
      </c>
      <c r="H16143" s="33">
        <v>3</v>
      </c>
      <c r="I16143" s="33">
        <v>9</v>
      </c>
      <c r="J16143" s="36">
        <v>3</v>
      </c>
      <c r="K16143" s="37">
        <v>54000</v>
      </c>
      <c r="L16143" s="38" t="s">
        <v>15</v>
      </c>
      <c r="M16143" s="38" t="s">
        <v>13</v>
      </c>
    </row>
    <row r="16144" spans="1:13" s="39" customFormat="1" ht="12.75" x14ac:dyDescent="0.2">
      <c r="A16144" s="33" t="s">
        <v>37</v>
      </c>
      <c r="B16144" s="33" t="s">
        <v>560</v>
      </c>
      <c r="C16144" s="34">
        <v>10</v>
      </c>
      <c r="D16144" s="33" t="s">
        <v>79</v>
      </c>
      <c r="E16144" s="33" t="s">
        <v>13543</v>
      </c>
      <c r="F16144" s="35">
        <v>27112035</v>
      </c>
      <c r="G16144" s="33" t="s">
        <v>15071</v>
      </c>
      <c r="H16144" s="33">
        <v>2</v>
      </c>
      <c r="I16144" s="33">
        <v>3</v>
      </c>
      <c r="J16144" s="36">
        <v>1</v>
      </c>
      <c r="K16144" s="37">
        <v>2130000</v>
      </c>
      <c r="L16144" s="38" t="s">
        <v>15</v>
      </c>
      <c r="M16144" s="38" t="s">
        <v>13</v>
      </c>
    </row>
    <row r="16145" spans="1:13" s="39" customFormat="1" ht="12.75" x14ac:dyDescent="0.2">
      <c r="A16145" s="33" t="s">
        <v>37</v>
      </c>
      <c r="B16145" s="33" t="s">
        <v>605</v>
      </c>
      <c r="C16145" s="34">
        <v>10</v>
      </c>
      <c r="D16145" s="33" t="s">
        <v>13917</v>
      </c>
      <c r="E16145" s="33" t="s">
        <v>13544</v>
      </c>
      <c r="F16145" s="35">
        <v>53131621</v>
      </c>
      <c r="G16145" s="33" t="s">
        <v>15071</v>
      </c>
      <c r="H16145" s="33">
        <v>3</v>
      </c>
      <c r="I16145" s="33">
        <v>9</v>
      </c>
      <c r="J16145" s="36">
        <v>1</v>
      </c>
      <c r="K16145" s="37">
        <v>54200</v>
      </c>
      <c r="L16145" s="38" t="s">
        <v>15</v>
      </c>
      <c r="M16145" s="38" t="s">
        <v>13</v>
      </c>
    </row>
    <row r="16146" spans="1:13" s="39" customFormat="1" ht="12.75" x14ac:dyDescent="0.2">
      <c r="A16146" s="33" t="s">
        <v>37</v>
      </c>
      <c r="B16146" s="33" t="s">
        <v>582</v>
      </c>
      <c r="C16146" s="34">
        <v>10</v>
      </c>
      <c r="D16146" s="33" t="s">
        <v>34</v>
      </c>
      <c r="E16146" s="33" t="s">
        <v>13545</v>
      </c>
      <c r="F16146" s="35">
        <v>26101742</v>
      </c>
      <c r="G16146" s="33" t="s">
        <v>15071</v>
      </c>
      <c r="H16146" s="33">
        <v>6</v>
      </c>
      <c r="I16146" s="33">
        <v>7</v>
      </c>
      <c r="J16146" s="36">
        <v>1</v>
      </c>
      <c r="K16146" s="37">
        <v>5355000</v>
      </c>
      <c r="L16146" s="38" t="s">
        <v>15</v>
      </c>
      <c r="M16146" s="38" t="s">
        <v>13</v>
      </c>
    </row>
    <row r="16147" spans="1:13" s="39" customFormat="1" ht="12.75" x14ac:dyDescent="0.2">
      <c r="A16147" s="33" t="s">
        <v>37</v>
      </c>
      <c r="B16147" s="33" t="s">
        <v>606</v>
      </c>
      <c r="C16147" s="34">
        <v>10</v>
      </c>
      <c r="D16147" s="33" t="s">
        <v>103</v>
      </c>
      <c r="E16147" s="33" t="s">
        <v>13546</v>
      </c>
      <c r="F16147" s="35">
        <v>70122005</v>
      </c>
      <c r="G16147" s="33" t="s">
        <v>15071</v>
      </c>
      <c r="H16147" s="33">
        <v>3</v>
      </c>
      <c r="I16147" s="33">
        <v>9</v>
      </c>
      <c r="J16147" s="36">
        <v>1</v>
      </c>
      <c r="K16147" s="37">
        <v>3000000</v>
      </c>
      <c r="L16147" s="38" t="s">
        <v>12</v>
      </c>
      <c r="M16147" s="38" t="s">
        <v>13</v>
      </c>
    </row>
    <row r="16148" spans="1:13" s="39" customFormat="1" ht="12.75" x14ac:dyDescent="0.2">
      <c r="A16148" s="33" t="s">
        <v>37</v>
      </c>
      <c r="B16148" s="33" t="s">
        <v>577</v>
      </c>
      <c r="C16148" s="34">
        <v>10</v>
      </c>
      <c r="D16148" s="33" t="s">
        <v>16</v>
      </c>
      <c r="E16148" s="33" t="s">
        <v>13547</v>
      </c>
      <c r="F16148" s="35">
        <v>31201503</v>
      </c>
      <c r="G16148" s="33" t="s">
        <v>467</v>
      </c>
      <c r="H16148" s="33">
        <v>2</v>
      </c>
      <c r="I16148" s="33">
        <v>6</v>
      </c>
      <c r="J16148" s="36">
        <v>20</v>
      </c>
      <c r="K16148" s="37">
        <v>916400</v>
      </c>
      <c r="L16148" s="38" t="s">
        <v>15</v>
      </c>
      <c r="M16148" s="38" t="s">
        <v>13</v>
      </c>
    </row>
    <row r="16149" spans="1:13" s="39" customFormat="1" ht="12.75" x14ac:dyDescent="0.2">
      <c r="A16149" s="33" t="s">
        <v>37</v>
      </c>
      <c r="B16149" s="33" t="s">
        <v>577</v>
      </c>
      <c r="C16149" s="34">
        <v>10</v>
      </c>
      <c r="D16149" s="33" t="s">
        <v>16</v>
      </c>
      <c r="E16149" s="33" t="s">
        <v>13548</v>
      </c>
      <c r="F16149" s="35">
        <v>31201503</v>
      </c>
      <c r="G16149" s="33" t="s">
        <v>467</v>
      </c>
      <c r="H16149" s="33">
        <v>2</v>
      </c>
      <c r="I16149" s="33">
        <v>6</v>
      </c>
      <c r="J16149" s="36">
        <v>20</v>
      </c>
      <c r="K16149" s="37">
        <v>224960</v>
      </c>
      <c r="L16149" s="38" t="s">
        <v>15</v>
      </c>
      <c r="M16149" s="38" t="s">
        <v>13</v>
      </c>
    </row>
    <row r="16150" spans="1:13" s="39" customFormat="1" ht="12.75" x14ac:dyDescent="0.2">
      <c r="A16150" s="33" t="s">
        <v>37</v>
      </c>
      <c r="B16150" s="33" t="s">
        <v>577</v>
      </c>
      <c r="C16150" s="34">
        <v>10</v>
      </c>
      <c r="D16150" s="33" t="s">
        <v>16</v>
      </c>
      <c r="E16150" s="33" t="s">
        <v>13549</v>
      </c>
      <c r="F16150" s="35">
        <v>31201503</v>
      </c>
      <c r="G16150" s="33" t="s">
        <v>467</v>
      </c>
      <c r="H16150" s="33">
        <v>2</v>
      </c>
      <c r="I16150" s="33">
        <v>6</v>
      </c>
      <c r="J16150" s="36">
        <v>20</v>
      </c>
      <c r="K16150" s="37">
        <v>411560</v>
      </c>
      <c r="L16150" s="38" t="s">
        <v>15</v>
      </c>
      <c r="M16150" s="38" t="s">
        <v>13</v>
      </c>
    </row>
    <row r="16151" spans="1:13" s="39" customFormat="1" ht="12.75" x14ac:dyDescent="0.2">
      <c r="A16151" s="33" t="s">
        <v>37</v>
      </c>
      <c r="B16151" s="33" t="s">
        <v>577</v>
      </c>
      <c r="C16151" s="34">
        <v>10</v>
      </c>
      <c r="D16151" s="33" t="s">
        <v>16</v>
      </c>
      <c r="E16151" s="33" t="s">
        <v>13550</v>
      </c>
      <c r="F16151" s="35">
        <v>31201519</v>
      </c>
      <c r="G16151" s="33" t="s">
        <v>467</v>
      </c>
      <c r="H16151" s="33">
        <v>2</v>
      </c>
      <c r="I16151" s="33">
        <v>6</v>
      </c>
      <c r="J16151" s="36">
        <v>10</v>
      </c>
      <c r="K16151" s="37">
        <v>658000</v>
      </c>
      <c r="L16151" s="38" t="s">
        <v>15</v>
      </c>
      <c r="M16151" s="38" t="s">
        <v>13</v>
      </c>
    </row>
    <row r="16152" spans="1:13" s="39" customFormat="1" ht="12.75" x14ac:dyDescent="0.2">
      <c r="A16152" s="33" t="s">
        <v>37</v>
      </c>
      <c r="B16152" s="33" t="s">
        <v>580</v>
      </c>
      <c r="C16152" s="34">
        <v>16</v>
      </c>
      <c r="D16152" s="33" t="s">
        <v>42</v>
      </c>
      <c r="E16152" s="33" t="s">
        <v>13551</v>
      </c>
      <c r="F16152" s="35">
        <v>44103112</v>
      </c>
      <c r="G16152" s="33" t="s">
        <v>15071</v>
      </c>
      <c r="H16152" s="33">
        <v>1</v>
      </c>
      <c r="I16152" s="33">
        <v>3</v>
      </c>
      <c r="J16152" s="36">
        <v>1</v>
      </c>
      <c r="K16152" s="37">
        <v>460054</v>
      </c>
      <c r="L16152" s="38" t="s">
        <v>15</v>
      </c>
      <c r="M16152" s="38" t="s">
        <v>13</v>
      </c>
    </row>
    <row r="16153" spans="1:13" s="39" customFormat="1" ht="12.75" x14ac:dyDescent="0.2">
      <c r="A16153" s="33" t="s">
        <v>37</v>
      </c>
      <c r="B16153" s="33" t="s">
        <v>577</v>
      </c>
      <c r="C16153" s="34">
        <v>10</v>
      </c>
      <c r="D16153" s="33" t="s">
        <v>16</v>
      </c>
      <c r="E16153" s="33" t="s">
        <v>13552</v>
      </c>
      <c r="F16153" s="35">
        <v>31201523</v>
      </c>
      <c r="G16153" s="33" t="s">
        <v>467</v>
      </c>
      <c r="H16153" s="33">
        <v>2</v>
      </c>
      <c r="I16153" s="33">
        <v>6</v>
      </c>
      <c r="J16153" s="36">
        <v>2</v>
      </c>
      <c r="K16153" s="37">
        <v>312000</v>
      </c>
      <c r="L16153" s="38" t="s">
        <v>15</v>
      </c>
      <c r="M16153" s="38" t="s">
        <v>13</v>
      </c>
    </row>
    <row r="16154" spans="1:13" s="39" customFormat="1" ht="12.75" x14ac:dyDescent="0.2">
      <c r="A16154" s="33" t="s">
        <v>37</v>
      </c>
      <c r="B16154" s="33" t="s">
        <v>577</v>
      </c>
      <c r="C16154" s="34">
        <v>10</v>
      </c>
      <c r="D16154" s="33" t="s">
        <v>16</v>
      </c>
      <c r="E16154" s="33" t="s">
        <v>13553</v>
      </c>
      <c r="F16154" s="35">
        <v>31201512</v>
      </c>
      <c r="G16154" s="33" t="s">
        <v>467</v>
      </c>
      <c r="H16154" s="33">
        <v>2</v>
      </c>
      <c r="I16154" s="33">
        <v>6</v>
      </c>
      <c r="J16154" s="36">
        <v>40</v>
      </c>
      <c r="K16154" s="37">
        <v>120000</v>
      </c>
      <c r="L16154" s="38" t="s">
        <v>15</v>
      </c>
      <c r="M16154" s="38" t="s">
        <v>13</v>
      </c>
    </row>
    <row r="16155" spans="1:13" s="39" customFormat="1" ht="12.75" x14ac:dyDescent="0.2">
      <c r="A16155" s="33" t="s">
        <v>37</v>
      </c>
      <c r="B16155" s="33" t="s">
        <v>577</v>
      </c>
      <c r="C16155" s="34">
        <v>10</v>
      </c>
      <c r="D16155" s="33" t="s">
        <v>16</v>
      </c>
      <c r="E16155" s="33" t="s">
        <v>13554</v>
      </c>
      <c r="F16155" s="35">
        <v>31201531</v>
      </c>
      <c r="G16155" s="33" t="s">
        <v>467</v>
      </c>
      <c r="H16155" s="33">
        <v>2</v>
      </c>
      <c r="I16155" s="33">
        <v>6</v>
      </c>
      <c r="J16155" s="36">
        <v>2</v>
      </c>
      <c r="K16155" s="37">
        <v>284600</v>
      </c>
      <c r="L16155" s="38" t="s">
        <v>15</v>
      </c>
      <c r="M16155" s="38" t="s">
        <v>13</v>
      </c>
    </row>
    <row r="16156" spans="1:13" s="39" customFormat="1" ht="12.75" x14ac:dyDescent="0.2">
      <c r="A16156" s="33" t="s">
        <v>37</v>
      </c>
      <c r="B16156" s="33" t="s">
        <v>611</v>
      </c>
      <c r="C16156" s="34">
        <v>10</v>
      </c>
      <c r="D16156" s="33" t="s">
        <v>108</v>
      </c>
      <c r="E16156" s="33" t="s">
        <v>13555</v>
      </c>
      <c r="F16156" s="35">
        <v>77102001</v>
      </c>
      <c r="G16156" s="33" t="s">
        <v>313</v>
      </c>
      <c r="H16156" s="33">
        <v>2</v>
      </c>
      <c r="I16156" s="33">
        <v>10</v>
      </c>
      <c r="J16156" s="36">
        <v>1</v>
      </c>
      <c r="K16156" s="37">
        <v>3000000</v>
      </c>
      <c r="L16156" s="38" t="s">
        <v>12</v>
      </c>
      <c r="M16156" s="38" t="s">
        <v>13</v>
      </c>
    </row>
    <row r="16157" spans="1:13" s="39" customFormat="1" ht="12.75" x14ac:dyDescent="0.2">
      <c r="A16157" s="33" t="s">
        <v>37</v>
      </c>
      <c r="B16157" s="33" t="s">
        <v>581</v>
      </c>
      <c r="C16157" s="34">
        <v>16</v>
      </c>
      <c r="D16157" s="33" t="s">
        <v>90</v>
      </c>
      <c r="E16157" s="33" t="s">
        <v>13556</v>
      </c>
      <c r="F16157" s="35">
        <v>47131605</v>
      </c>
      <c r="G16157" s="33" t="s">
        <v>15071</v>
      </c>
      <c r="H16157" s="33">
        <v>1</v>
      </c>
      <c r="I16157" s="33">
        <v>3</v>
      </c>
      <c r="J16157" s="36">
        <v>8</v>
      </c>
      <c r="K16157" s="37">
        <v>39200</v>
      </c>
      <c r="L16157" s="38" t="s">
        <v>15</v>
      </c>
      <c r="M16157" s="38" t="s">
        <v>13</v>
      </c>
    </row>
    <row r="16158" spans="1:13" s="39" customFormat="1" ht="12.75" x14ac:dyDescent="0.2">
      <c r="A16158" s="33" t="s">
        <v>37</v>
      </c>
      <c r="B16158" s="33" t="s">
        <v>605</v>
      </c>
      <c r="C16158" s="34">
        <v>10</v>
      </c>
      <c r="D16158" s="33" t="s">
        <v>13917</v>
      </c>
      <c r="E16158" s="33" t="s">
        <v>13557</v>
      </c>
      <c r="F16158" s="35">
        <v>53131604</v>
      </c>
      <c r="G16158" s="33" t="s">
        <v>15071</v>
      </c>
      <c r="H16158" s="33">
        <v>3</v>
      </c>
      <c r="I16158" s="33">
        <v>9</v>
      </c>
      <c r="J16158" s="36">
        <v>4</v>
      </c>
      <c r="K16158" s="37">
        <v>68000</v>
      </c>
      <c r="L16158" s="38" t="s">
        <v>15</v>
      </c>
      <c r="M16158" s="38" t="s">
        <v>13</v>
      </c>
    </row>
    <row r="16159" spans="1:13" s="39" customFormat="1" ht="12.75" x14ac:dyDescent="0.2">
      <c r="A16159" s="33" t="s">
        <v>37</v>
      </c>
      <c r="B16159" s="33" t="s">
        <v>581</v>
      </c>
      <c r="C16159" s="34">
        <v>10</v>
      </c>
      <c r="D16159" s="33" t="s">
        <v>90</v>
      </c>
      <c r="E16159" s="33" t="s">
        <v>13558</v>
      </c>
      <c r="F16159" s="35">
        <v>47131605</v>
      </c>
      <c r="G16159" s="33" t="s">
        <v>467</v>
      </c>
      <c r="H16159" s="33">
        <v>2</v>
      </c>
      <c r="I16159" s="33">
        <v>6</v>
      </c>
      <c r="J16159" s="36">
        <v>40</v>
      </c>
      <c r="K16159" s="37">
        <v>435006.8</v>
      </c>
      <c r="L16159" s="38" t="s">
        <v>15</v>
      </c>
      <c r="M16159" s="38" t="s">
        <v>13</v>
      </c>
    </row>
    <row r="16160" spans="1:13" s="39" customFormat="1" ht="12.75" x14ac:dyDescent="0.2">
      <c r="A16160" s="33" t="s">
        <v>37</v>
      </c>
      <c r="B16160" s="33" t="s">
        <v>553</v>
      </c>
      <c r="C16160" s="34">
        <v>10</v>
      </c>
      <c r="D16160" s="33" t="s">
        <v>74</v>
      </c>
      <c r="E16160" s="33" t="s">
        <v>13559</v>
      </c>
      <c r="F16160" s="35">
        <v>23271806</v>
      </c>
      <c r="G16160" s="33" t="s">
        <v>467</v>
      </c>
      <c r="H16160" s="33">
        <v>2</v>
      </c>
      <c r="I16160" s="33">
        <v>6</v>
      </c>
      <c r="J16160" s="36">
        <v>2</v>
      </c>
      <c r="K16160" s="37">
        <v>590000</v>
      </c>
      <c r="L16160" s="38" t="s">
        <v>15</v>
      </c>
      <c r="M16160" s="38" t="s">
        <v>13</v>
      </c>
    </row>
    <row r="16161" spans="1:13" s="39" customFormat="1" ht="12.75" x14ac:dyDescent="0.2">
      <c r="A16161" s="33" t="s">
        <v>37</v>
      </c>
      <c r="B16161" s="33" t="s">
        <v>581</v>
      </c>
      <c r="C16161" s="34">
        <v>16</v>
      </c>
      <c r="D16161" s="33" t="s">
        <v>90</v>
      </c>
      <c r="E16161" s="33" t="s">
        <v>13560</v>
      </c>
      <c r="F16161" s="35">
        <v>47121500</v>
      </c>
      <c r="G16161" s="33" t="s">
        <v>15071</v>
      </c>
      <c r="H16161" s="33">
        <v>1</v>
      </c>
      <c r="I16161" s="33">
        <v>3</v>
      </c>
      <c r="J16161" s="36">
        <v>2</v>
      </c>
      <c r="K16161" s="37">
        <v>469800</v>
      </c>
      <c r="L16161" s="38" t="s">
        <v>15</v>
      </c>
      <c r="M16161" s="38" t="s">
        <v>13</v>
      </c>
    </row>
    <row r="16162" spans="1:13" s="39" customFormat="1" ht="12.75" x14ac:dyDescent="0.2">
      <c r="A16162" s="33" t="s">
        <v>37</v>
      </c>
      <c r="B16162" s="33" t="s">
        <v>573</v>
      </c>
      <c r="C16162" s="34">
        <v>16</v>
      </c>
      <c r="D16162" s="33" t="s">
        <v>86</v>
      </c>
      <c r="E16162" s="33" t="s">
        <v>15104</v>
      </c>
      <c r="F16162" s="35">
        <v>49121503</v>
      </c>
      <c r="G16162" s="33" t="s">
        <v>15071</v>
      </c>
      <c r="H16162" s="33">
        <v>6</v>
      </c>
      <c r="I16162" s="33">
        <v>7</v>
      </c>
      <c r="J16162" s="36">
        <v>5</v>
      </c>
      <c r="K16162" s="37">
        <v>23324000</v>
      </c>
      <c r="L16162" s="38" t="s">
        <v>15</v>
      </c>
      <c r="M16162" s="38" t="s">
        <v>13</v>
      </c>
    </row>
    <row r="16163" spans="1:13" s="39" customFormat="1" ht="12.75" x14ac:dyDescent="0.2">
      <c r="A16163" s="33" t="s">
        <v>37</v>
      </c>
      <c r="B16163" s="33" t="s">
        <v>581</v>
      </c>
      <c r="C16163" s="34">
        <v>16</v>
      </c>
      <c r="D16163" s="33" t="s">
        <v>90</v>
      </c>
      <c r="E16163" s="33" t="s">
        <v>13561</v>
      </c>
      <c r="F16163" s="35">
        <v>47121804</v>
      </c>
      <c r="G16163" s="33" t="s">
        <v>15071</v>
      </c>
      <c r="H16163" s="33">
        <v>1</v>
      </c>
      <c r="I16163" s="33">
        <v>3</v>
      </c>
      <c r="J16163" s="36">
        <v>8</v>
      </c>
      <c r="K16163" s="37">
        <v>689600</v>
      </c>
      <c r="L16163" s="38" t="s">
        <v>15</v>
      </c>
      <c r="M16163" s="38" t="s">
        <v>13</v>
      </c>
    </row>
    <row r="16164" spans="1:13" s="39" customFormat="1" ht="12.75" x14ac:dyDescent="0.2">
      <c r="A16164" s="33" t="s">
        <v>37</v>
      </c>
      <c r="B16164" s="33" t="s">
        <v>554</v>
      </c>
      <c r="C16164" s="34">
        <v>10</v>
      </c>
      <c r="D16164" s="33" t="s">
        <v>75</v>
      </c>
      <c r="E16164" s="33" t="s">
        <v>13562</v>
      </c>
      <c r="F16164" s="35">
        <v>45121500</v>
      </c>
      <c r="G16164" s="33" t="s">
        <v>15071</v>
      </c>
      <c r="H16164" s="33">
        <v>5</v>
      </c>
      <c r="I16164" s="33">
        <v>6</v>
      </c>
      <c r="J16164" s="36">
        <v>1</v>
      </c>
      <c r="K16164" s="37">
        <v>2324250</v>
      </c>
      <c r="L16164" s="38" t="s">
        <v>15</v>
      </c>
      <c r="M16164" s="38" t="s">
        <v>13</v>
      </c>
    </row>
    <row r="16165" spans="1:13" s="39" customFormat="1" ht="12.75" x14ac:dyDescent="0.2">
      <c r="A16165" s="33" t="s">
        <v>37</v>
      </c>
      <c r="B16165" s="33" t="s">
        <v>553</v>
      </c>
      <c r="C16165" s="34">
        <v>10</v>
      </c>
      <c r="D16165" s="33" t="s">
        <v>74</v>
      </c>
      <c r="E16165" s="33" t="s">
        <v>13563</v>
      </c>
      <c r="F16165" s="35">
        <v>41112403</v>
      </c>
      <c r="G16165" s="33" t="s">
        <v>467</v>
      </c>
      <c r="H16165" s="33">
        <v>2</v>
      </c>
      <c r="I16165" s="33">
        <v>6</v>
      </c>
      <c r="J16165" s="36">
        <v>2</v>
      </c>
      <c r="K16165" s="37">
        <v>850650</v>
      </c>
      <c r="L16165" s="38" t="s">
        <v>15</v>
      </c>
      <c r="M16165" s="38" t="s">
        <v>13</v>
      </c>
    </row>
    <row r="16166" spans="1:13" s="39" customFormat="1" ht="12.75" x14ac:dyDescent="0.2">
      <c r="A16166" s="33" t="s">
        <v>37</v>
      </c>
      <c r="B16166" s="33" t="s">
        <v>553</v>
      </c>
      <c r="C16166" s="34">
        <v>10</v>
      </c>
      <c r="D16166" s="33" t="s">
        <v>74</v>
      </c>
      <c r="E16166" s="33" t="s">
        <v>13564</v>
      </c>
      <c r="F16166" s="35">
        <v>41111617</v>
      </c>
      <c r="G16166" s="33" t="s">
        <v>467</v>
      </c>
      <c r="H16166" s="33">
        <v>2</v>
      </c>
      <c r="I16166" s="33">
        <v>6</v>
      </c>
      <c r="J16166" s="36">
        <v>2</v>
      </c>
      <c r="K16166" s="37">
        <v>113654</v>
      </c>
      <c r="L16166" s="38" t="s">
        <v>15</v>
      </c>
      <c r="M16166" s="38" t="s">
        <v>13</v>
      </c>
    </row>
    <row r="16167" spans="1:13" s="39" customFormat="1" ht="12.75" x14ac:dyDescent="0.2">
      <c r="A16167" s="33" t="s">
        <v>37</v>
      </c>
      <c r="B16167" s="33" t="s">
        <v>585</v>
      </c>
      <c r="C16167" s="34">
        <v>10</v>
      </c>
      <c r="D16167" s="33" t="s">
        <v>93</v>
      </c>
      <c r="E16167" s="33" t="s">
        <v>13565</v>
      </c>
      <c r="F16167" s="35">
        <v>24121503</v>
      </c>
      <c r="G16167" s="33" t="s">
        <v>467</v>
      </c>
      <c r="H16167" s="33">
        <v>2</v>
      </c>
      <c r="I16167" s="33">
        <v>6</v>
      </c>
      <c r="J16167" s="36">
        <v>50</v>
      </c>
      <c r="K16167" s="37">
        <v>350620</v>
      </c>
      <c r="L16167" s="38" t="s">
        <v>15</v>
      </c>
      <c r="M16167" s="38" t="s">
        <v>13</v>
      </c>
    </row>
    <row r="16168" spans="1:13" s="39" customFormat="1" ht="12.75" x14ac:dyDescent="0.2">
      <c r="A16168" s="33" t="s">
        <v>37</v>
      </c>
      <c r="B16168" s="33" t="s">
        <v>585</v>
      </c>
      <c r="C16168" s="34">
        <v>10</v>
      </c>
      <c r="D16168" s="33" t="s">
        <v>93</v>
      </c>
      <c r="E16168" s="33" t="s">
        <v>13566</v>
      </c>
      <c r="F16168" s="35">
        <v>24121503</v>
      </c>
      <c r="G16168" s="33" t="s">
        <v>467</v>
      </c>
      <c r="H16168" s="33">
        <v>2</v>
      </c>
      <c r="I16168" s="33">
        <v>6</v>
      </c>
      <c r="J16168" s="36">
        <v>50</v>
      </c>
      <c r="K16168" s="37">
        <v>556518</v>
      </c>
      <c r="L16168" s="38" t="s">
        <v>15</v>
      </c>
      <c r="M16168" s="38" t="s">
        <v>13</v>
      </c>
    </row>
    <row r="16169" spans="1:13" s="39" customFormat="1" ht="12.75" x14ac:dyDescent="0.2">
      <c r="A16169" s="33" t="s">
        <v>37</v>
      </c>
      <c r="B16169" s="33" t="s">
        <v>585</v>
      </c>
      <c r="C16169" s="34">
        <v>10</v>
      </c>
      <c r="D16169" s="33" t="s">
        <v>93</v>
      </c>
      <c r="E16169" s="33" t="s">
        <v>13567</v>
      </c>
      <c r="F16169" s="35">
        <v>24121503</v>
      </c>
      <c r="G16169" s="33" t="s">
        <v>467</v>
      </c>
      <c r="H16169" s="33">
        <v>2</v>
      </c>
      <c r="I16169" s="33">
        <v>6</v>
      </c>
      <c r="J16169" s="36">
        <v>50</v>
      </c>
      <c r="K16169" s="37">
        <v>627411</v>
      </c>
      <c r="L16169" s="38" t="s">
        <v>15</v>
      </c>
      <c r="M16169" s="38" t="s">
        <v>13</v>
      </c>
    </row>
    <row r="16170" spans="1:13" s="39" customFormat="1" ht="12.75" x14ac:dyDescent="0.2">
      <c r="A16170" s="33" t="s">
        <v>37</v>
      </c>
      <c r="B16170" s="33" t="s">
        <v>569</v>
      </c>
      <c r="C16170" s="34">
        <v>10</v>
      </c>
      <c r="D16170" s="33" t="s">
        <v>84</v>
      </c>
      <c r="E16170" s="33" t="s">
        <v>13568</v>
      </c>
      <c r="F16170" s="35">
        <v>56111804</v>
      </c>
      <c r="G16170" s="33" t="s">
        <v>15071</v>
      </c>
      <c r="H16170" s="33">
        <v>3</v>
      </c>
      <c r="I16170" s="33">
        <v>9</v>
      </c>
      <c r="J16170" s="36">
        <v>3</v>
      </c>
      <c r="K16170" s="37">
        <v>99000</v>
      </c>
      <c r="L16170" s="38" t="s">
        <v>15</v>
      </c>
      <c r="M16170" s="38" t="s">
        <v>13</v>
      </c>
    </row>
    <row r="16171" spans="1:13" s="39" customFormat="1" ht="12.75" x14ac:dyDescent="0.2">
      <c r="A16171" s="33" t="s">
        <v>37</v>
      </c>
      <c r="B16171" s="33" t="s">
        <v>577</v>
      </c>
      <c r="C16171" s="34">
        <v>10</v>
      </c>
      <c r="D16171" s="33" t="s">
        <v>16</v>
      </c>
      <c r="E16171" s="33" t="s">
        <v>13569</v>
      </c>
      <c r="F16171" s="35">
        <v>31211904</v>
      </c>
      <c r="G16171" s="33" t="s">
        <v>467</v>
      </c>
      <c r="H16171" s="33">
        <v>2</v>
      </c>
      <c r="I16171" s="33">
        <v>6</v>
      </c>
      <c r="J16171" s="36">
        <v>30</v>
      </c>
      <c r="K16171" s="37">
        <v>343500</v>
      </c>
      <c r="L16171" s="38" t="s">
        <v>15</v>
      </c>
      <c r="M16171" s="38" t="s">
        <v>13</v>
      </c>
    </row>
    <row r="16172" spans="1:13" s="39" customFormat="1" ht="12.75" x14ac:dyDescent="0.2">
      <c r="A16172" s="33" t="s">
        <v>37</v>
      </c>
      <c r="B16172" s="33" t="s">
        <v>577</v>
      </c>
      <c r="C16172" s="34">
        <v>10</v>
      </c>
      <c r="D16172" s="33" t="s">
        <v>16</v>
      </c>
      <c r="E16172" s="33" t="s">
        <v>13570</v>
      </c>
      <c r="F16172" s="35">
        <v>31211904</v>
      </c>
      <c r="G16172" s="33" t="s">
        <v>467</v>
      </c>
      <c r="H16172" s="33">
        <v>2</v>
      </c>
      <c r="I16172" s="33">
        <v>6</v>
      </c>
      <c r="J16172" s="36">
        <v>30</v>
      </c>
      <c r="K16172" s="37">
        <v>303000</v>
      </c>
      <c r="L16172" s="38" t="s">
        <v>15</v>
      </c>
      <c r="M16172" s="38" t="s">
        <v>13</v>
      </c>
    </row>
    <row r="16173" spans="1:13" s="39" customFormat="1" ht="12.75" x14ac:dyDescent="0.2">
      <c r="A16173" s="33" t="s">
        <v>37</v>
      </c>
      <c r="B16173" s="33" t="s">
        <v>582</v>
      </c>
      <c r="C16173" s="34">
        <v>10</v>
      </c>
      <c r="D16173" s="33" t="s">
        <v>34</v>
      </c>
      <c r="E16173" s="33" t="s">
        <v>13571</v>
      </c>
      <c r="F16173" s="35">
        <v>27112841</v>
      </c>
      <c r="G16173" s="33" t="s">
        <v>467</v>
      </c>
      <c r="H16173" s="33">
        <v>2</v>
      </c>
      <c r="I16173" s="33">
        <v>6</v>
      </c>
      <c r="J16173" s="36">
        <v>10</v>
      </c>
      <c r="K16173" s="37">
        <v>74116.2</v>
      </c>
      <c r="L16173" s="38" t="s">
        <v>15</v>
      </c>
      <c r="M16173" s="38" t="s">
        <v>13</v>
      </c>
    </row>
    <row r="16174" spans="1:13" s="39" customFormat="1" ht="12.75" x14ac:dyDescent="0.2">
      <c r="A16174" s="33" t="s">
        <v>37</v>
      </c>
      <c r="B16174" s="33" t="s">
        <v>582</v>
      </c>
      <c r="C16174" s="34">
        <v>10</v>
      </c>
      <c r="D16174" s="33" t="s">
        <v>34</v>
      </c>
      <c r="E16174" s="33" t="s">
        <v>13572</v>
      </c>
      <c r="F16174" s="35">
        <v>27112841</v>
      </c>
      <c r="G16174" s="33" t="s">
        <v>467</v>
      </c>
      <c r="H16174" s="33">
        <v>2</v>
      </c>
      <c r="I16174" s="33">
        <v>6</v>
      </c>
      <c r="J16174" s="36">
        <v>10</v>
      </c>
      <c r="K16174" s="37">
        <v>74116.2</v>
      </c>
      <c r="L16174" s="38" t="s">
        <v>15</v>
      </c>
      <c r="M16174" s="38" t="s">
        <v>13</v>
      </c>
    </row>
    <row r="16175" spans="1:13" s="39" customFormat="1" ht="12.75" x14ac:dyDescent="0.2">
      <c r="A16175" s="33" t="s">
        <v>37</v>
      </c>
      <c r="B16175" s="33" t="s">
        <v>582</v>
      </c>
      <c r="C16175" s="34">
        <v>10</v>
      </c>
      <c r="D16175" s="33" t="s">
        <v>34</v>
      </c>
      <c r="E16175" s="33" t="s">
        <v>13573</v>
      </c>
      <c r="F16175" s="35">
        <v>27112841</v>
      </c>
      <c r="G16175" s="33" t="s">
        <v>467</v>
      </c>
      <c r="H16175" s="33">
        <v>2</v>
      </c>
      <c r="I16175" s="33">
        <v>6</v>
      </c>
      <c r="J16175" s="36">
        <v>10</v>
      </c>
      <c r="K16175" s="37">
        <v>74116.2</v>
      </c>
      <c r="L16175" s="38" t="s">
        <v>15</v>
      </c>
      <c r="M16175" s="38" t="s">
        <v>13</v>
      </c>
    </row>
    <row r="16176" spans="1:13" s="39" customFormat="1" ht="12.75" x14ac:dyDescent="0.2">
      <c r="A16176" s="33" t="s">
        <v>37</v>
      </c>
      <c r="B16176" s="33" t="s">
        <v>582</v>
      </c>
      <c r="C16176" s="34">
        <v>10</v>
      </c>
      <c r="D16176" s="33" t="s">
        <v>34</v>
      </c>
      <c r="E16176" s="33" t="s">
        <v>13574</v>
      </c>
      <c r="F16176" s="35">
        <v>27112841</v>
      </c>
      <c r="G16176" s="33" t="s">
        <v>467</v>
      </c>
      <c r="H16176" s="33">
        <v>2</v>
      </c>
      <c r="I16176" s="33">
        <v>6</v>
      </c>
      <c r="J16176" s="36">
        <v>10</v>
      </c>
      <c r="K16176" s="37">
        <v>74116.2</v>
      </c>
      <c r="L16176" s="38" t="s">
        <v>15</v>
      </c>
      <c r="M16176" s="38" t="s">
        <v>13</v>
      </c>
    </row>
    <row r="16177" spans="1:13" s="39" customFormat="1" ht="12.75" x14ac:dyDescent="0.2">
      <c r="A16177" s="33" t="s">
        <v>37</v>
      </c>
      <c r="B16177" s="33" t="s">
        <v>577</v>
      </c>
      <c r="C16177" s="34">
        <v>10</v>
      </c>
      <c r="D16177" s="33" t="s">
        <v>16</v>
      </c>
      <c r="E16177" s="33" t="s">
        <v>13575</v>
      </c>
      <c r="F16177" s="35">
        <v>31162414</v>
      </c>
      <c r="G16177" s="33" t="s">
        <v>467</v>
      </c>
      <c r="H16177" s="33">
        <v>2</v>
      </c>
      <c r="I16177" s="33">
        <v>6</v>
      </c>
      <c r="J16177" s="36">
        <v>400</v>
      </c>
      <c r="K16177" s="37">
        <v>224000</v>
      </c>
      <c r="L16177" s="38" t="s">
        <v>15</v>
      </c>
      <c r="M16177" s="38" t="s">
        <v>13</v>
      </c>
    </row>
    <row r="16178" spans="1:13" s="39" customFormat="1" ht="12.75" x14ac:dyDescent="0.2">
      <c r="A16178" s="33" t="s">
        <v>37</v>
      </c>
      <c r="B16178" s="33" t="s">
        <v>577</v>
      </c>
      <c r="C16178" s="34">
        <v>10</v>
      </c>
      <c r="D16178" s="33" t="s">
        <v>16</v>
      </c>
      <c r="E16178" s="33" t="s">
        <v>13576</v>
      </c>
      <c r="F16178" s="35">
        <v>31162414</v>
      </c>
      <c r="G16178" s="33" t="s">
        <v>467</v>
      </c>
      <c r="H16178" s="33">
        <v>2</v>
      </c>
      <c r="I16178" s="33">
        <v>6</v>
      </c>
      <c r="J16178" s="36">
        <v>400</v>
      </c>
      <c r="K16178" s="37">
        <v>440800</v>
      </c>
      <c r="L16178" s="38" t="s">
        <v>15</v>
      </c>
      <c r="M16178" s="38" t="s">
        <v>13</v>
      </c>
    </row>
    <row r="16179" spans="1:13" s="39" customFormat="1" ht="12.75" x14ac:dyDescent="0.2">
      <c r="A16179" s="33" t="s">
        <v>37</v>
      </c>
      <c r="B16179" s="33" t="s">
        <v>577</v>
      </c>
      <c r="C16179" s="34">
        <v>10</v>
      </c>
      <c r="D16179" s="33" t="s">
        <v>16</v>
      </c>
      <c r="E16179" s="33" t="s">
        <v>13577</v>
      </c>
      <c r="F16179" s="35">
        <v>31162414</v>
      </c>
      <c r="G16179" s="33" t="s">
        <v>467</v>
      </c>
      <c r="H16179" s="33">
        <v>2</v>
      </c>
      <c r="I16179" s="33">
        <v>6</v>
      </c>
      <c r="J16179" s="36">
        <v>200</v>
      </c>
      <c r="K16179" s="37">
        <v>290000</v>
      </c>
      <c r="L16179" s="38" t="s">
        <v>15</v>
      </c>
      <c r="M16179" s="38" t="s">
        <v>13</v>
      </c>
    </row>
    <row r="16180" spans="1:13" s="39" customFormat="1" ht="12.75" x14ac:dyDescent="0.2">
      <c r="A16180" s="33" t="s">
        <v>37</v>
      </c>
      <c r="B16180" s="33" t="s">
        <v>582</v>
      </c>
      <c r="C16180" s="34">
        <v>10</v>
      </c>
      <c r="D16180" s="33" t="s">
        <v>34</v>
      </c>
      <c r="E16180" s="33" t="s">
        <v>13578</v>
      </c>
      <c r="F16180" s="35">
        <v>26101742</v>
      </c>
      <c r="G16180" s="33" t="s">
        <v>15071</v>
      </c>
      <c r="H16180" s="33">
        <v>6</v>
      </c>
      <c r="I16180" s="33">
        <v>7</v>
      </c>
      <c r="J16180" s="36">
        <v>1</v>
      </c>
      <c r="K16180" s="37">
        <v>21742987.420000002</v>
      </c>
      <c r="L16180" s="38" t="s">
        <v>15</v>
      </c>
      <c r="M16180" s="38" t="s">
        <v>13</v>
      </c>
    </row>
    <row r="16181" spans="1:13" s="39" customFormat="1" ht="12.75" x14ac:dyDescent="0.2">
      <c r="A16181" s="33" t="s">
        <v>37</v>
      </c>
      <c r="B16181" s="33" t="s">
        <v>585</v>
      </c>
      <c r="C16181" s="34">
        <v>10</v>
      </c>
      <c r="D16181" s="33" t="s">
        <v>93</v>
      </c>
      <c r="E16181" s="33" t="s">
        <v>13579</v>
      </c>
      <c r="F16181" s="35">
        <v>24111503</v>
      </c>
      <c r="G16181" s="33" t="s">
        <v>467</v>
      </c>
      <c r="H16181" s="33">
        <v>2</v>
      </c>
      <c r="I16181" s="33">
        <v>6</v>
      </c>
      <c r="J16181" s="36">
        <v>400</v>
      </c>
      <c r="K16181" s="37">
        <v>190160</v>
      </c>
      <c r="L16181" s="38" t="s">
        <v>15</v>
      </c>
      <c r="M16181" s="38" t="s">
        <v>13</v>
      </c>
    </row>
    <row r="16182" spans="1:13" s="39" customFormat="1" ht="12.75" x14ac:dyDescent="0.2">
      <c r="A16182" s="33" t="s">
        <v>37</v>
      </c>
      <c r="B16182" s="33" t="s">
        <v>585</v>
      </c>
      <c r="C16182" s="34">
        <v>10</v>
      </c>
      <c r="D16182" s="33" t="s">
        <v>93</v>
      </c>
      <c r="E16182" s="33" t="s">
        <v>13580</v>
      </c>
      <c r="F16182" s="35">
        <v>24111503</v>
      </c>
      <c r="G16182" s="33" t="s">
        <v>467</v>
      </c>
      <c r="H16182" s="33">
        <v>2</v>
      </c>
      <c r="I16182" s="33">
        <v>6</v>
      </c>
      <c r="J16182" s="36">
        <v>400</v>
      </c>
      <c r="K16182" s="37">
        <v>143448</v>
      </c>
      <c r="L16182" s="38" t="s">
        <v>15</v>
      </c>
      <c r="M16182" s="38" t="s">
        <v>13</v>
      </c>
    </row>
    <row r="16183" spans="1:13" s="39" customFormat="1" ht="12.75" x14ac:dyDescent="0.2">
      <c r="A16183" s="33" t="s">
        <v>37</v>
      </c>
      <c r="B16183" s="33" t="s">
        <v>585</v>
      </c>
      <c r="C16183" s="34">
        <v>10</v>
      </c>
      <c r="D16183" s="33" t="s">
        <v>93</v>
      </c>
      <c r="E16183" s="33" t="s">
        <v>13581</v>
      </c>
      <c r="F16183" s="35">
        <v>26111702</v>
      </c>
      <c r="G16183" s="33" t="s">
        <v>15071</v>
      </c>
      <c r="H16183" s="33">
        <v>2</v>
      </c>
      <c r="I16183" s="33">
        <v>3</v>
      </c>
      <c r="J16183" s="36">
        <v>768</v>
      </c>
      <c r="K16183" s="37">
        <v>2688000</v>
      </c>
      <c r="L16183" s="38" t="s">
        <v>15</v>
      </c>
      <c r="M16183" s="38" t="s">
        <v>13</v>
      </c>
    </row>
    <row r="16184" spans="1:13" s="39" customFormat="1" ht="12.75" x14ac:dyDescent="0.2">
      <c r="A16184" s="33" t="s">
        <v>37</v>
      </c>
      <c r="B16184" s="33" t="s">
        <v>577</v>
      </c>
      <c r="C16184" s="34">
        <v>10</v>
      </c>
      <c r="D16184" s="33" t="s">
        <v>16</v>
      </c>
      <c r="E16184" s="33" t="s">
        <v>13582</v>
      </c>
      <c r="F16184" s="35">
        <v>26111702</v>
      </c>
      <c r="G16184" s="33" t="s">
        <v>467</v>
      </c>
      <c r="H16184" s="33">
        <v>2</v>
      </c>
      <c r="I16184" s="33">
        <v>6</v>
      </c>
      <c r="J16184" s="36">
        <v>70</v>
      </c>
      <c r="K16184" s="37">
        <v>1092000</v>
      </c>
      <c r="L16184" s="38" t="s">
        <v>15</v>
      </c>
      <c r="M16184" s="38" t="s">
        <v>13</v>
      </c>
    </row>
    <row r="16185" spans="1:13" s="39" customFormat="1" ht="12.75" x14ac:dyDescent="0.2">
      <c r="A16185" s="33" t="s">
        <v>37</v>
      </c>
      <c r="B16185" s="33" t="s">
        <v>585</v>
      </c>
      <c r="C16185" s="34">
        <v>10</v>
      </c>
      <c r="D16185" s="33" t="s">
        <v>93</v>
      </c>
      <c r="E16185" s="33" t="s">
        <v>6887</v>
      </c>
      <c r="F16185" s="35">
        <v>55121715</v>
      </c>
      <c r="G16185" s="33" t="s">
        <v>15071</v>
      </c>
      <c r="H16185" s="33">
        <v>3</v>
      </c>
      <c r="I16185" s="33">
        <v>2</v>
      </c>
      <c r="J16185" s="36">
        <v>8</v>
      </c>
      <c r="K16185" s="37">
        <v>571200</v>
      </c>
      <c r="L16185" s="38" t="s">
        <v>15</v>
      </c>
      <c r="M16185" s="38" t="s">
        <v>13</v>
      </c>
    </row>
    <row r="16186" spans="1:13" s="39" customFormat="1" ht="12.75" x14ac:dyDescent="0.2">
      <c r="A16186" s="33" t="s">
        <v>37</v>
      </c>
      <c r="B16186" s="33" t="s">
        <v>585</v>
      </c>
      <c r="C16186" s="34">
        <v>10</v>
      </c>
      <c r="D16186" s="33" t="s">
        <v>93</v>
      </c>
      <c r="E16186" s="33" t="s">
        <v>13583</v>
      </c>
      <c r="F16186" s="35">
        <v>55121715</v>
      </c>
      <c r="G16186" s="33" t="s">
        <v>15071</v>
      </c>
      <c r="H16186" s="33">
        <v>3</v>
      </c>
      <c r="I16186" s="33">
        <v>2</v>
      </c>
      <c r="J16186" s="36">
        <v>2</v>
      </c>
      <c r="K16186" s="37">
        <v>580720</v>
      </c>
      <c r="L16186" s="38" t="s">
        <v>15</v>
      </c>
      <c r="M16186" s="38" t="s">
        <v>13</v>
      </c>
    </row>
    <row r="16187" spans="1:13" s="39" customFormat="1" ht="12.75" x14ac:dyDescent="0.2">
      <c r="A16187" s="33" t="s">
        <v>37</v>
      </c>
      <c r="B16187" s="33" t="s">
        <v>553</v>
      </c>
      <c r="C16187" s="34">
        <v>10</v>
      </c>
      <c r="D16187" s="33" t="s">
        <v>74</v>
      </c>
      <c r="E16187" s="33" t="s">
        <v>13584</v>
      </c>
      <c r="F16187" s="35">
        <v>47121804</v>
      </c>
      <c r="G16187" s="33" t="s">
        <v>15071</v>
      </c>
      <c r="H16187" s="33">
        <v>2</v>
      </c>
      <c r="I16187" s="33">
        <v>3</v>
      </c>
      <c r="J16187" s="36">
        <v>1</v>
      </c>
      <c r="K16187" s="37">
        <v>11000</v>
      </c>
      <c r="L16187" s="38" t="s">
        <v>15</v>
      </c>
      <c r="M16187" s="38" t="s">
        <v>13</v>
      </c>
    </row>
    <row r="16188" spans="1:13" s="39" customFormat="1" ht="12.75" x14ac:dyDescent="0.2">
      <c r="A16188" s="33" t="s">
        <v>37</v>
      </c>
      <c r="B16188" s="33" t="s">
        <v>553</v>
      </c>
      <c r="C16188" s="34">
        <v>10</v>
      </c>
      <c r="D16188" s="33" t="s">
        <v>74</v>
      </c>
      <c r="E16188" s="33" t="s">
        <v>13585</v>
      </c>
      <c r="F16188" s="35">
        <v>41111503</v>
      </c>
      <c r="G16188" s="33" t="s">
        <v>467</v>
      </c>
      <c r="H16188" s="33">
        <v>2</v>
      </c>
      <c r="I16188" s="33">
        <v>6</v>
      </c>
      <c r="J16188" s="36">
        <v>1</v>
      </c>
      <c r="K16188" s="37">
        <v>702894</v>
      </c>
      <c r="L16188" s="38" t="s">
        <v>15</v>
      </c>
      <c r="M16188" s="38" t="s">
        <v>13</v>
      </c>
    </row>
    <row r="16189" spans="1:13" s="39" customFormat="1" ht="12.75" x14ac:dyDescent="0.2">
      <c r="A16189" s="33" t="s">
        <v>37</v>
      </c>
      <c r="B16189" s="33" t="s">
        <v>603</v>
      </c>
      <c r="C16189" s="34">
        <v>10</v>
      </c>
      <c r="D16189" s="33" t="s">
        <v>35</v>
      </c>
      <c r="E16189" s="33" t="s">
        <v>13586</v>
      </c>
      <c r="F16189" s="35">
        <v>78111800</v>
      </c>
      <c r="G16189" s="33" t="s">
        <v>15070</v>
      </c>
      <c r="H16189" s="33">
        <v>3</v>
      </c>
      <c r="I16189" s="33">
        <v>4</v>
      </c>
      <c r="J16189" s="36">
        <v>1</v>
      </c>
      <c r="K16189" s="37">
        <v>1900734</v>
      </c>
      <c r="L16189" s="38" t="s">
        <v>12</v>
      </c>
      <c r="M16189" s="38" t="s">
        <v>13</v>
      </c>
    </row>
    <row r="16190" spans="1:13" s="39" customFormat="1" ht="12.75" x14ac:dyDescent="0.2">
      <c r="A16190" s="33" t="s">
        <v>37</v>
      </c>
      <c r="B16190" s="33" t="s">
        <v>603</v>
      </c>
      <c r="C16190" s="34">
        <v>10</v>
      </c>
      <c r="D16190" s="33" t="s">
        <v>35</v>
      </c>
      <c r="E16190" s="33" t="s">
        <v>13587</v>
      </c>
      <c r="F16190" s="35">
        <v>78111800</v>
      </c>
      <c r="G16190" s="33" t="s">
        <v>15070</v>
      </c>
      <c r="H16190" s="33">
        <v>3</v>
      </c>
      <c r="I16190" s="33">
        <v>3</v>
      </c>
      <c r="J16190" s="36">
        <v>1</v>
      </c>
      <c r="K16190" s="37">
        <v>541337</v>
      </c>
      <c r="L16190" s="38" t="s">
        <v>12</v>
      </c>
      <c r="M16190" s="38" t="s">
        <v>13</v>
      </c>
    </row>
    <row r="16191" spans="1:13" s="39" customFormat="1" ht="12.75" x14ac:dyDescent="0.2">
      <c r="A16191" s="33" t="s">
        <v>37</v>
      </c>
      <c r="B16191" s="33" t="s">
        <v>603</v>
      </c>
      <c r="C16191" s="34">
        <v>10</v>
      </c>
      <c r="D16191" s="33" t="s">
        <v>35</v>
      </c>
      <c r="E16191" s="33" t="s">
        <v>13588</v>
      </c>
      <c r="F16191" s="35">
        <v>78111800</v>
      </c>
      <c r="G16191" s="33" t="s">
        <v>15070</v>
      </c>
      <c r="H16191" s="33">
        <v>2</v>
      </c>
      <c r="I16191" s="33">
        <v>2</v>
      </c>
      <c r="J16191" s="36">
        <v>1</v>
      </c>
      <c r="K16191" s="37">
        <v>226727</v>
      </c>
      <c r="L16191" s="38" t="s">
        <v>12</v>
      </c>
      <c r="M16191" s="38" t="s">
        <v>13</v>
      </c>
    </row>
    <row r="16192" spans="1:13" s="39" customFormat="1" ht="12.75" x14ac:dyDescent="0.2">
      <c r="A16192" s="33" t="s">
        <v>37</v>
      </c>
      <c r="B16192" s="33" t="s">
        <v>581</v>
      </c>
      <c r="C16192" s="34">
        <v>10</v>
      </c>
      <c r="D16192" s="33" t="s">
        <v>90</v>
      </c>
      <c r="E16192" s="33" t="s">
        <v>13589</v>
      </c>
      <c r="F16192" s="35">
        <v>40141742</v>
      </c>
      <c r="G16192" s="33" t="s">
        <v>467</v>
      </c>
      <c r="H16192" s="33">
        <v>2</v>
      </c>
      <c r="I16192" s="33">
        <v>6</v>
      </c>
      <c r="J16192" s="36">
        <v>60</v>
      </c>
      <c r="K16192" s="37">
        <v>132682.20000000001</v>
      </c>
      <c r="L16192" s="38" t="s">
        <v>15</v>
      </c>
      <c r="M16192" s="38" t="s">
        <v>13</v>
      </c>
    </row>
    <row r="16193" spans="1:13" s="39" customFormat="1" ht="12.75" x14ac:dyDescent="0.2">
      <c r="A16193" s="33" t="s">
        <v>37</v>
      </c>
      <c r="B16193" s="33" t="s">
        <v>569</v>
      </c>
      <c r="C16193" s="34">
        <v>10</v>
      </c>
      <c r="D16193" s="33" t="s">
        <v>84</v>
      </c>
      <c r="E16193" s="33" t="s">
        <v>13590</v>
      </c>
      <c r="F16193" s="35">
        <v>55121715</v>
      </c>
      <c r="G16193" s="33" t="s">
        <v>15071</v>
      </c>
      <c r="H16193" s="33">
        <v>1</v>
      </c>
      <c r="I16193" s="33">
        <v>3</v>
      </c>
      <c r="J16193" s="36">
        <v>2</v>
      </c>
      <c r="K16193" s="37">
        <v>201880</v>
      </c>
      <c r="L16193" s="38" t="s">
        <v>15</v>
      </c>
      <c r="M16193" s="38" t="s">
        <v>13</v>
      </c>
    </row>
    <row r="16194" spans="1:13" s="39" customFormat="1" ht="12.75" x14ac:dyDescent="0.2">
      <c r="A16194" s="33" t="s">
        <v>37</v>
      </c>
      <c r="B16194" s="33" t="s">
        <v>553</v>
      </c>
      <c r="C16194" s="34">
        <v>10</v>
      </c>
      <c r="D16194" s="33" t="s">
        <v>74</v>
      </c>
      <c r="E16194" s="33" t="s">
        <v>13591</v>
      </c>
      <c r="F16194" s="35">
        <v>41111617</v>
      </c>
      <c r="G16194" s="33" t="s">
        <v>467</v>
      </c>
      <c r="H16194" s="33">
        <v>2</v>
      </c>
      <c r="I16194" s="33">
        <v>6</v>
      </c>
      <c r="J16194" s="36">
        <v>1</v>
      </c>
      <c r="K16194" s="37">
        <v>659622</v>
      </c>
      <c r="L16194" s="38" t="s">
        <v>15</v>
      </c>
      <c r="M16194" s="38" t="s">
        <v>13</v>
      </c>
    </row>
    <row r="16195" spans="1:13" s="39" customFormat="1" ht="12.75" x14ac:dyDescent="0.2">
      <c r="A16195" s="33" t="s">
        <v>37</v>
      </c>
      <c r="B16195" s="33" t="s">
        <v>585</v>
      </c>
      <c r="C16195" s="34">
        <v>10</v>
      </c>
      <c r="D16195" s="33" t="s">
        <v>93</v>
      </c>
      <c r="E16195" s="33" t="s">
        <v>13592</v>
      </c>
      <c r="F16195" s="35">
        <v>15121807</v>
      </c>
      <c r="G16195" s="33" t="s">
        <v>467</v>
      </c>
      <c r="H16195" s="33">
        <v>2</v>
      </c>
      <c r="I16195" s="33">
        <v>6</v>
      </c>
      <c r="J16195" s="36">
        <v>702</v>
      </c>
      <c r="K16195" s="37">
        <v>54861608.880000003</v>
      </c>
      <c r="L16195" s="38" t="s">
        <v>15</v>
      </c>
      <c r="M16195" s="38" t="s">
        <v>13</v>
      </c>
    </row>
    <row r="16196" spans="1:13" s="39" customFormat="1" ht="12.75" x14ac:dyDescent="0.2">
      <c r="A16196" s="33" t="s">
        <v>37</v>
      </c>
      <c r="B16196" s="33" t="s">
        <v>581</v>
      </c>
      <c r="C16196" s="34">
        <v>16</v>
      </c>
      <c r="D16196" s="33" t="s">
        <v>90</v>
      </c>
      <c r="E16196" s="33" t="s">
        <v>15105</v>
      </c>
      <c r="F16196" s="35">
        <v>47131801</v>
      </c>
      <c r="G16196" s="33" t="s">
        <v>15071</v>
      </c>
      <c r="H16196" s="33">
        <v>1</v>
      </c>
      <c r="I16196" s="33">
        <v>3</v>
      </c>
      <c r="J16196" s="36">
        <v>51</v>
      </c>
      <c r="K16196" s="37">
        <v>236299.99999999997</v>
      </c>
      <c r="L16196" s="38" t="s">
        <v>3313</v>
      </c>
      <c r="M16196" s="38" t="s">
        <v>13</v>
      </c>
    </row>
    <row r="16197" spans="1:13" s="39" customFormat="1" ht="12.75" x14ac:dyDescent="0.2">
      <c r="A16197" s="33" t="s">
        <v>37</v>
      </c>
      <c r="B16197" s="33" t="s">
        <v>579</v>
      </c>
      <c r="C16197" s="34">
        <v>10</v>
      </c>
      <c r="D16197" s="33" t="s">
        <v>89</v>
      </c>
      <c r="E16197" s="33" t="s">
        <v>13593</v>
      </c>
      <c r="F16197" s="35">
        <v>12164201</v>
      </c>
      <c r="G16197" s="33" t="s">
        <v>467</v>
      </c>
      <c r="H16197" s="33">
        <v>2</v>
      </c>
      <c r="I16197" s="33">
        <v>6</v>
      </c>
      <c r="J16197" s="36">
        <v>3</v>
      </c>
      <c r="K16197" s="37">
        <v>669330</v>
      </c>
      <c r="L16197" s="38" t="s">
        <v>2367</v>
      </c>
      <c r="M16197" s="38" t="s">
        <v>13</v>
      </c>
    </row>
    <row r="16198" spans="1:13" s="39" customFormat="1" ht="12.75" x14ac:dyDescent="0.2">
      <c r="A16198" s="33" t="s">
        <v>37</v>
      </c>
      <c r="B16198" s="33" t="s">
        <v>553</v>
      </c>
      <c r="C16198" s="34">
        <v>10</v>
      </c>
      <c r="D16198" s="33" t="s">
        <v>74</v>
      </c>
      <c r="E16198" s="33" t="s">
        <v>13594</v>
      </c>
      <c r="F16198" s="35">
        <v>27111901</v>
      </c>
      <c r="G16198" s="33" t="s">
        <v>15071</v>
      </c>
      <c r="H16198" s="33">
        <v>2</v>
      </c>
      <c r="I16198" s="33">
        <v>3</v>
      </c>
      <c r="J16198" s="36">
        <v>1</v>
      </c>
      <c r="K16198" s="37">
        <v>55000</v>
      </c>
      <c r="L16198" s="38" t="s">
        <v>15</v>
      </c>
      <c r="M16198" s="38" t="s">
        <v>13</v>
      </c>
    </row>
    <row r="16199" spans="1:13" s="39" customFormat="1" ht="12.75" x14ac:dyDescent="0.2">
      <c r="A16199" s="33" t="s">
        <v>37</v>
      </c>
      <c r="B16199" s="33" t="s">
        <v>553</v>
      </c>
      <c r="C16199" s="34">
        <v>10</v>
      </c>
      <c r="D16199" s="33" t="s">
        <v>74</v>
      </c>
      <c r="E16199" s="33" t="s">
        <v>13595</v>
      </c>
      <c r="F16199" s="35">
        <v>27112135</v>
      </c>
      <c r="G16199" s="33" t="s">
        <v>15071</v>
      </c>
      <c r="H16199" s="33">
        <v>2</v>
      </c>
      <c r="I16199" s="33">
        <v>3</v>
      </c>
      <c r="J16199" s="36">
        <v>1</v>
      </c>
      <c r="K16199" s="37">
        <v>66000</v>
      </c>
      <c r="L16199" s="38" t="s">
        <v>15</v>
      </c>
      <c r="M16199" s="38" t="s">
        <v>13</v>
      </c>
    </row>
    <row r="16200" spans="1:13" s="39" customFormat="1" ht="12.75" x14ac:dyDescent="0.2">
      <c r="A16200" s="33" t="s">
        <v>37</v>
      </c>
      <c r="B16200" s="33" t="s">
        <v>581</v>
      </c>
      <c r="C16200" s="34">
        <v>10</v>
      </c>
      <c r="D16200" s="33" t="s">
        <v>90</v>
      </c>
      <c r="E16200" s="33" t="s">
        <v>13596</v>
      </c>
      <c r="F16200" s="35">
        <v>12352104</v>
      </c>
      <c r="G16200" s="33" t="s">
        <v>467</v>
      </c>
      <c r="H16200" s="33">
        <v>2</v>
      </c>
      <c r="I16200" s="33">
        <v>6</v>
      </c>
      <c r="J16200" s="36">
        <v>110</v>
      </c>
      <c r="K16200" s="37">
        <v>3444999.8</v>
      </c>
      <c r="L16200" s="38" t="s">
        <v>2367</v>
      </c>
      <c r="M16200" s="38" t="s">
        <v>13</v>
      </c>
    </row>
    <row r="16201" spans="1:13" s="39" customFormat="1" ht="12.75" x14ac:dyDescent="0.2">
      <c r="A16201" s="33" t="s">
        <v>37</v>
      </c>
      <c r="B16201" s="33" t="s">
        <v>581</v>
      </c>
      <c r="C16201" s="34">
        <v>10</v>
      </c>
      <c r="D16201" s="33" t="s">
        <v>90</v>
      </c>
      <c r="E16201" s="33" t="s">
        <v>13597</v>
      </c>
      <c r="F16201" s="35">
        <v>12352104</v>
      </c>
      <c r="G16201" s="33" t="s">
        <v>467</v>
      </c>
      <c r="H16201" s="33">
        <v>2</v>
      </c>
      <c r="I16201" s="33">
        <v>6</v>
      </c>
      <c r="J16201" s="36">
        <v>9</v>
      </c>
      <c r="K16201" s="37">
        <v>294932.88</v>
      </c>
      <c r="L16201" s="38" t="s">
        <v>2367</v>
      </c>
      <c r="M16201" s="38" t="s">
        <v>13</v>
      </c>
    </row>
    <row r="16202" spans="1:13" s="39" customFormat="1" ht="12.75" x14ac:dyDescent="0.2">
      <c r="A16202" s="33" t="s">
        <v>37</v>
      </c>
      <c r="B16202" s="33" t="s">
        <v>585</v>
      </c>
      <c r="C16202" s="34">
        <v>10</v>
      </c>
      <c r="D16202" s="33" t="s">
        <v>93</v>
      </c>
      <c r="E16202" s="33" t="s">
        <v>13598</v>
      </c>
      <c r="F16202" s="35">
        <v>26121508</v>
      </c>
      <c r="G16202" s="33" t="s">
        <v>467</v>
      </c>
      <c r="H16202" s="33">
        <v>2</v>
      </c>
      <c r="I16202" s="33">
        <v>6</v>
      </c>
      <c r="J16202" s="36">
        <v>5</v>
      </c>
      <c r="K16202" s="37">
        <v>361101.45000000007</v>
      </c>
      <c r="L16202" s="38" t="s">
        <v>15</v>
      </c>
      <c r="M16202" s="38" t="s">
        <v>13</v>
      </c>
    </row>
    <row r="16203" spans="1:13" s="39" customFormat="1" ht="12.75" x14ac:dyDescent="0.2">
      <c r="A16203" s="33" t="s">
        <v>37</v>
      </c>
      <c r="B16203" s="33" t="s">
        <v>585</v>
      </c>
      <c r="C16203" s="34">
        <v>10</v>
      </c>
      <c r="D16203" s="33" t="s">
        <v>93</v>
      </c>
      <c r="E16203" s="33" t="s">
        <v>13599</v>
      </c>
      <c r="F16203" s="35">
        <v>26121508</v>
      </c>
      <c r="G16203" s="33" t="s">
        <v>467</v>
      </c>
      <c r="H16203" s="33">
        <v>2</v>
      </c>
      <c r="I16203" s="33">
        <v>6</v>
      </c>
      <c r="J16203" s="36">
        <v>25</v>
      </c>
      <c r="K16203" s="37">
        <v>1771546.2500000002</v>
      </c>
      <c r="L16203" s="38" t="s">
        <v>15</v>
      </c>
      <c r="M16203" s="38" t="s">
        <v>13</v>
      </c>
    </row>
    <row r="16204" spans="1:13" s="39" customFormat="1" ht="12.75" x14ac:dyDescent="0.2">
      <c r="A16204" s="33" t="s">
        <v>37</v>
      </c>
      <c r="B16204" s="33" t="s">
        <v>585</v>
      </c>
      <c r="C16204" s="34">
        <v>10</v>
      </c>
      <c r="D16204" s="33" t="s">
        <v>93</v>
      </c>
      <c r="E16204" s="33" t="s">
        <v>13600</v>
      </c>
      <c r="F16204" s="35">
        <v>26121508</v>
      </c>
      <c r="G16204" s="33" t="s">
        <v>467</v>
      </c>
      <c r="H16204" s="33">
        <v>2</v>
      </c>
      <c r="I16204" s="33">
        <v>6</v>
      </c>
      <c r="J16204" s="36">
        <v>5</v>
      </c>
      <c r="K16204" s="37">
        <v>354309.25</v>
      </c>
      <c r="L16204" s="38" t="s">
        <v>15</v>
      </c>
      <c r="M16204" s="38" t="s">
        <v>13</v>
      </c>
    </row>
    <row r="16205" spans="1:13" s="39" customFormat="1" ht="12.75" x14ac:dyDescent="0.2">
      <c r="A16205" s="33" t="s">
        <v>37</v>
      </c>
      <c r="B16205" s="33" t="s">
        <v>585</v>
      </c>
      <c r="C16205" s="34">
        <v>10</v>
      </c>
      <c r="D16205" s="33" t="s">
        <v>93</v>
      </c>
      <c r="E16205" s="33" t="s">
        <v>13601</v>
      </c>
      <c r="F16205" s="35">
        <v>41104213</v>
      </c>
      <c r="G16205" s="33" t="s">
        <v>467</v>
      </c>
      <c r="H16205" s="33">
        <v>2</v>
      </c>
      <c r="I16205" s="33">
        <v>6</v>
      </c>
      <c r="J16205" s="36">
        <v>20</v>
      </c>
      <c r="K16205" s="37">
        <v>233486</v>
      </c>
      <c r="L16205" s="38" t="s">
        <v>15</v>
      </c>
      <c r="M16205" s="38" t="s">
        <v>13</v>
      </c>
    </row>
    <row r="16206" spans="1:13" s="39" customFormat="1" ht="12.75" x14ac:dyDescent="0.2">
      <c r="A16206" s="33" t="s">
        <v>37</v>
      </c>
      <c r="B16206" s="33" t="s">
        <v>553</v>
      </c>
      <c r="C16206" s="34">
        <v>10</v>
      </c>
      <c r="D16206" s="33" t="s">
        <v>74</v>
      </c>
      <c r="E16206" s="33" t="s">
        <v>13602</v>
      </c>
      <c r="F16206" s="35">
        <v>60121253</v>
      </c>
      <c r="G16206" s="33" t="s">
        <v>15071</v>
      </c>
      <c r="H16206" s="33">
        <v>2</v>
      </c>
      <c r="I16206" s="33">
        <v>3</v>
      </c>
      <c r="J16206" s="36">
        <v>1</v>
      </c>
      <c r="K16206" s="37">
        <v>77000</v>
      </c>
      <c r="L16206" s="38" t="s">
        <v>15</v>
      </c>
      <c r="M16206" s="38" t="s">
        <v>13</v>
      </c>
    </row>
    <row r="16207" spans="1:13" s="39" customFormat="1" ht="12.75" x14ac:dyDescent="0.2">
      <c r="A16207" s="33" t="s">
        <v>37</v>
      </c>
      <c r="B16207" s="33" t="s">
        <v>585</v>
      </c>
      <c r="C16207" s="34">
        <v>10</v>
      </c>
      <c r="D16207" s="33" t="s">
        <v>93</v>
      </c>
      <c r="E16207" s="33" t="s">
        <v>13603</v>
      </c>
      <c r="F16207" s="35">
        <v>40141700</v>
      </c>
      <c r="G16207" s="33" t="s">
        <v>15071</v>
      </c>
      <c r="H16207" s="33">
        <v>2</v>
      </c>
      <c r="I16207" s="33">
        <v>10</v>
      </c>
      <c r="J16207" s="36">
        <v>1</v>
      </c>
      <c r="K16207" s="37">
        <v>35000000</v>
      </c>
      <c r="L16207" s="38" t="s">
        <v>12</v>
      </c>
      <c r="M16207" s="38" t="s">
        <v>13</v>
      </c>
    </row>
    <row r="16208" spans="1:13" s="39" customFormat="1" ht="12.75" x14ac:dyDescent="0.2">
      <c r="A16208" s="33" t="s">
        <v>37</v>
      </c>
      <c r="B16208" s="33" t="s">
        <v>585</v>
      </c>
      <c r="C16208" s="34">
        <v>10</v>
      </c>
      <c r="D16208" s="33" t="s">
        <v>93</v>
      </c>
      <c r="E16208" s="33" t="s">
        <v>13604</v>
      </c>
      <c r="F16208" s="35">
        <v>31201621</v>
      </c>
      <c r="G16208" s="33" t="s">
        <v>467</v>
      </c>
      <c r="H16208" s="33">
        <v>2</v>
      </c>
      <c r="I16208" s="33">
        <v>6</v>
      </c>
      <c r="J16208" s="36">
        <v>12</v>
      </c>
      <c r="K16208" s="37">
        <v>848177.39999999991</v>
      </c>
      <c r="L16208" s="38" t="s">
        <v>15</v>
      </c>
      <c r="M16208" s="38" t="s">
        <v>13</v>
      </c>
    </row>
    <row r="16209" spans="1:13" s="39" customFormat="1" ht="12.75" x14ac:dyDescent="0.2">
      <c r="A16209" s="33" t="s">
        <v>37</v>
      </c>
      <c r="B16209" s="33" t="s">
        <v>586</v>
      </c>
      <c r="C16209" s="34">
        <v>16</v>
      </c>
      <c r="D16209" s="33" t="s">
        <v>94</v>
      </c>
      <c r="E16209" s="33" t="s">
        <v>13605</v>
      </c>
      <c r="F16209" s="35">
        <v>72101507</v>
      </c>
      <c r="G16209" s="33" t="s">
        <v>466</v>
      </c>
      <c r="H16209" s="33">
        <v>5</v>
      </c>
      <c r="I16209" s="33">
        <v>10</v>
      </c>
      <c r="J16209" s="36">
        <v>1</v>
      </c>
      <c r="K16209" s="37">
        <v>572994843</v>
      </c>
      <c r="L16209" s="38" t="s">
        <v>12</v>
      </c>
      <c r="M16209" s="38" t="s">
        <v>13</v>
      </c>
    </row>
    <row r="16210" spans="1:13" s="39" customFormat="1" ht="12.75" x14ac:dyDescent="0.2">
      <c r="A16210" s="33" t="s">
        <v>37</v>
      </c>
      <c r="B16210" s="33" t="s">
        <v>585</v>
      </c>
      <c r="C16210" s="34">
        <v>10</v>
      </c>
      <c r="D16210" s="33" t="s">
        <v>93</v>
      </c>
      <c r="E16210" s="33" t="s">
        <v>13606</v>
      </c>
      <c r="F16210" s="35">
        <v>12164201</v>
      </c>
      <c r="G16210" s="33" t="s">
        <v>467</v>
      </c>
      <c r="H16210" s="33">
        <v>2</v>
      </c>
      <c r="I16210" s="33">
        <v>6</v>
      </c>
      <c r="J16210" s="36">
        <v>40</v>
      </c>
      <c r="K16210" s="37">
        <v>2119639.6</v>
      </c>
      <c r="L16210" s="38" t="s">
        <v>15</v>
      </c>
      <c r="M16210" s="38" t="s">
        <v>13</v>
      </c>
    </row>
    <row r="16211" spans="1:13" s="39" customFormat="1" ht="12.75" x14ac:dyDescent="0.2">
      <c r="A16211" s="33" t="s">
        <v>37</v>
      </c>
      <c r="B16211" s="33" t="s">
        <v>581</v>
      </c>
      <c r="C16211" s="34">
        <v>10</v>
      </c>
      <c r="D16211" s="33" t="s">
        <v>90</v>
      </c>
      <c r="E16211" s="33" t="s">
        <v>10277</v>
      </c>
      <c r="F16211" s="35">
        <v>15121517</v>
      </c>
      <c r="G16211" s="33" t="s">
        <v>15071</v>
      </c>
      <c r="H16211" s="33">
        <v>1</v>
      </c>
      <c r="I16211" s="33">
        <v>6</v>
      </c>
      <c r="J16211" s="36">
        <v>220</v>
      </c>
      <c r="K16211" s="37">
        <v>14646139.199999999</v>
      </c>
      <c r="L16211" s="38" t="s">
        <v>2367</v>
      </c>
      <c r="M16211" s="38" t="s">
        <v>13</v>
      </c>
    </row>
    <row r="16212" spans="1:13" s="39" customFormat="1" ht="12.75" x14ac:dyDescent="0.2">
      <c r="A16212" s="33" t="s">
        <v>37</v>
      </c>
      <c r="B16212" s="33" t="s">
        <v>585</v>
      </c>
      <c r="C16212" s="34">
        <v>10</v>
      </c>
      <c r="D16212" s="33" t="s">
        <v>93</v>
      </c>
      <c r="E16212" s="33" t="s">
        <v>15106</v>
      </c>
      <c r="F16212" s="35">
        <v>11162113</v>
      </c>
      <c r="G16212" s="33" t="s">
        <v>15071</v>
      </c>
      <c r="H16212" s="33">
        <v>1</v>
      </c>
      <c r="I16212" s="33">
        <v>6</v>
      </c>
      <c r="J16212" s="36">
        <v>100</v>
      </c>
      <c r="K16212" s="37">
        <v>12699811</v>
      </c>
      <c r="L16212" s="38" t="s">
        <v>15118</v>
      </c>
      <c r="M16212" s="38" t="s">
        <v>13</v>
      </c>
    </row>
    <row r="16213" spans="1:13" s="39" customFormat="1" ht="12.75" x14ac:dyDescent="0.2">
      <c r="A16213" s="33" t="s">
        <v>37</v>
      </c>
      <c r="B16213" s="33" t="s">
        <v>585</v>
      </c>
      <c r="C16213" s="34">
        <v>10</v>
      </c>
      <c r="D16213" s="33" t="s">
        <v>93</v>
      </c>
      <c r="E16213" s="33" t="s">
        <v>15107</v>
      </c>
      <c r="F16213" s="35">
        <v>13101504</v>
      </c>
      <c r="G16213" s="33" t="s">
        <v>15071</v>
      </c>
      <c r="H16213" s="33">
        <v>1</v>
      </c>
      <c r="I16213" s="33">
        <v>6</v>
      </c>
      <c r="J16213" s="36">
        <v>7</v>
      </c>
      <c r="K16213" s="37">
        <v>12427317.07</v>
      </c>
      <c r="L16213" s="38" t="s">
        <v>8194</v>
      </c>
      <c r="M16213" s="38" t="s">
        <v>13</v>
      </c>
    </row>
    <row r="16214" spans="1:13" s="39" customFormat="1" ht="12.75" x14ac:dyDescent="0.2">
      <c r="A16214" s="33" t="s">
        <v>37</v>
      </c>
      <c r="B16214" s="33" t="s">
        <v>585</v>
      </c>
      <c r="C16214" s="34">
        <v>10</v>
      </c>
      <c r="D16214" s="33" t="s">
        <v>93</v>
      </c>
      <c r="E16214" s="33" t="s">
        <v>15108</v>
      </c>
      <c r="F16214" s="35">
        <v>13101504</v>
      </c>
      <c r="G16214" s="33" t="s">
        <v>15071</v>
      </c>
      <c r="H16214" s="33">
        <v>1</v>
      </c>
      <c r="I16214" s="33">
        <v>6</v>
      </c>
      <c r="J16214" s="36">
        <v>20</v>
      </c>
      <c r="K16214" s="37">
        <v>22223500</v>
      </c>
      <c r="L16214" s="38" t="s">
        <v>8027</v>
      </c>
      <c r="M16214" s="38" t="s">
        <v>13</v>
      </c>
    </row>
    <row r="16215" spans="1:13" s="39" customFormat="1" ht="12.75" x14ac:dyDescent="0.2">
      <c r="A16215" s="33" t="s">
        <v>37</v>
      </c>
      <c r="B16215" s="33" t="s">
        <v>585</v>
      </c>
      <c r="C16215" s="34">
        <v>10</v>
      </c>
      <c r="D16215" s="33" t="s">
        <v>93</v>
      </c>
      <c r="E16215" s="33" t="s">
        <v>15109</v>
      </c>
      <c r="F16215" s="35">
        <v>11162113</v>
      </c>
      <c r="G16215" s="33" t="s">
        <v>15071</v>
      </c>
      <c r="H16215" s="33">
        <v>1</v>
      </c>
      <c r="I16215" s="33">
        <v>6</v>
      </c>
      <c r="J16215" s="36">
        <v>49</v>
      </c>
      <c r="K16215" s="37">
        <v>5108643.96</v>
      </c>
      <c r="L16215" s="38" t="s">
        <v>15118</v>
      </c>
      <c r="M16215" s="38" t="s">
        <v>13</v>
      </c>
    </row>
    <row r="16216" spans="1:13" s="39" customFormat="1" ht="12.75" x14ac:dyDescent="0.2">
      <c r="A16216" s="33" t="s">
        <v>37</v>
      </c>
      <c r="B16216" s="33" t="s">
        <v>585</v>
      </c>
      <c r="C16216" s="34">
        <v>10</v>
      </c>
      <c r="D16216" s="33" t="s">
        <v>93</v>
      </c>
      <c r="E16216" s="33" t="s">
        <v>15110</v>
      </c>
      <c r="F16216" s="35">
        <v>11162117</v>
      </c>
      <c r="G16216" s="33" t="s">
        <v>15071</v>
      </c>
      <c r="H16216" s="33">
        <v>1</v>
      </c>
      <c r="I16216" s="33">
        <v>6</v>
      </c>
      <c r="J16216" s="36">
        <v>1</v>
      </c>
      <c r="K16216" s="37">
        <v>90277.09</v>
      </c>
      <c r="L16216" s="38" t="s">
        <v>8194</v>
      </c>
      <c r="M16216" s="38" t="s">
        <v>13</v>
      </c>
    </row>
    <row r="16217" spans="1:13" s="39" customFormat="1" ht="12.75" x14ac:dyDescent="0.2">
      <c r="A16217" s="33" t="s">
        <v>37</v>
      </c>
      <c r="B16217" s="33" t="s">
        <v>585</v>
      </c>
      <c r="C16217" s="34">
        <v>10</v>
      </c>
      <c r="D16217" s="33" t="s">
        <v>93</v>
      </c>
      <c r="E16217" s="33" t="s">
        <v>15111</v>
      </c>
      <c r="F16217" s="35">
        <v>11162114</v>
      </c>
      <c r="G16217" s="33" t="s">
        <v>15071</v>
      </c>
      <c r="H16217" s="33">
        <v>1</v>
      </c>
      <c r="I16217" s="33">
        <v>6</v>
      </c>
      <c r="J16217" s="36">
        <v>1</v>
      </c>
      <c r="K16217" s="37">
        <v>238441.97</v>
      </c>
      <c r="L16217" s="38" t="s">
        <v>8194</v>
      </c>
      <c r="M16217" s="38" t="s">
        <v>13</v>
      </c>
    </row>
    <row r="16218" spans="1:13" s="39" customFormat="1" ht="12.75" x14ac:dyDescent="0.2">
      <c r="A16218" s="33" t="s">
        <v>37</v>
      </c>
      <c r="B16218" s="33" t="s">
        <v>585</v>
      </c>
      <c r="C16218" s="34">
        <v>10</v>
      </c>
      <c r="D16218" s="33" t="s">
        <v>93</v>
      </c>
      <c r="E16218" s="33" t="s">
        <v>15112</v>
      </c>
      <c r="F16218" s="35">
        <v>11162114</v>
      </c>
      <c r="G16218" s="33" t="s">
        <v>15071</v>
      </c>
      <c r="H16218" s="33">
        <v>1</v>
      </c>
      <c r="I16218" s="33">
        <v>6</v>
      </c>
      <c r="J16218" s="36">
        <v>1</v>
      </c>
      <c r="K16218" s="37">
        <v>238441.97</v>
      </c>
      <c r="L16218" s="38" t="s">
        <v>8194</v>
      </c>
      <c r="M16218" s="38" t="s">
        <v>13</v>
      </c>
    </row>
    <row r="16219" spans="1:13" s="39" customFormat="1" ht="12.75" x14ac:dyDescent="0.2">
      <c r="A16219" s="33" t="s">
        <v>37</v>
      </c>
      <c r="B16219" s="33" t="s">
        <v>585</v>
      </c>
      <c r="C16219" s="34">
        <v>10</v>
      </c>
      <c r="D16219" s="33" t="s">
        <v>93</v>
      </c>
      <c r="E16219" s="33" t="s">
        <v>15113</v>
      </c>
      <c r="F16219" s="35">
        <v>11162114</v>
      </c>
      <c r="G16219" s="33" t="s">
        <v>15071</v>
      </c>
      <c r="H16219" s="33">
        <v>1</v>
      </c>
      <c r="I16219" s="33">
        <v>6</v>
      </c>
      <c r="J16219" s="36">
        <v>1</v>
      </c>
      <c r="K16219" s="37">
        <v>238441.97</v>
      </c>
      <c r="L16219" s="38" t="s">
        <v>8194</v>
      </c>
      <c r="M16219" s="38" t="s">
        <v>13</v>
      </c>
    </row>
    <row r="16220" spans="1:13" s="39" customFormat="1" ht="12.75" x14ac:dyDescent="0.2">
      <c r="A16220" s="33" t="s">
        <v>37</v>
      </c>
      <c r="B16220" s="33" t="s">
        <v>585</v>
      </c>
      <c r="C16220" s="34">
        <v>10</v>
      </c>
      <c r="D16220" s="33" t="s">
        <v>93</v>
      </c>
      <c r="E16220" s="33" t="s">
        <v>15114</v>
      </c>
      <c r="F16220" s="35">
        <v>11162114</v>
      </c>
      <c r="G16220" s="33" t="s">
        <v>15071</v>
      </c>
      <c r="H16220" s="33">
        <v>1</v>
      </c>
      <c r="I16220" s="33">
        <v>6</v>
      </c>
      <c r="J16220" s="36">
        <v>1</v>
      </c>
      <c r="K16220" s="37">
        <v>238441.97</v>
      </c>
      <c r="L16220" s="38" t="s">
        <v>8194</v>
      </c>
      <c r="M16220" s="38" t="s">
        <v>13</v>
      </c>
    </row>
    <row r="16221" spans="1:13" s="39" customFormat="1" ht="12.75" x14ac:dyDescent="0.2">
      <c r="A16221" s="33" t="s">
        <v>37</v>
      </c>
      <c r="B16221" s="33" t="s">
        <v>585</v>
      </c>
      <c r="C16221" s="34">
        <v>10</v>
      </c>
      <c r="D16221" s="33" t="s">
        <v>93</v>
      </c>
      <c r="E16221" s="33" t="s">
        <v>15115</v>
      </c>
      <c r="F16221" s="35">
        <v>11151709</v>
      </c>
      <c r="G16221" s="33" t="s">
        <v>15071</v>
      </c>
      <c r="H16221" s="33">
        <v>1</v>
      </c>
      <c r="I16221" s="33">
        <v>6</v>
      </c>
      <c r="J16221" s="36">
        <v>21</v>
      </c>
      <c r="K16221" s="37">
        <v>1313781.8400000001</v>
      </c>
      <c r="L16221" s="38" t="s">
        <v>15119</v>
      </c>
      <c r="M16221" s="38" t="s">
        <v>13</v>
      </c>
    </row>
    <row r="16222" spans="1:13" s="39" customFormat="1" ht="12.75" x14ac:dyDescent="0.2">
      <c r="A16222" s="33" t="s">
        <v>37</v>
      </c>
      <c r="B16222" s="33" t="s">
        <v>585</v>
      </c>
      <c r="C16222" s="34">
        <v>10</v>
      </c>
      <c r="D16222" s="33" t="s">
        <v>93</v>
      </c>
      <c r="E16222" s="33" t="s">
        <v>15116</v>
      </c>
      <c r="F16222" s="35">
        <v>11162113</v>
      </c>
      <c r="G16222" s="33" t="s">
        <v>15071</v>
      </c>
      <c r="H16222" s="33">
        <v>1</v>
      </c>
      <c r="I16222" s="33">
        <v>6</v>
      </c>
      <c r="J16222" s="36">
        <v>1</v>
      </c>
      <c r="K16222" s="37">
        <v>11096102.050000001</v>
      </c>
      <c r="L16222" s="38" t="s">
        <v>15119</v>
      </c>
      <c r="M16222" s="38" t="s">
        <v>13</v>
      </c>
    </row>
    <row r="16223" spans="1:13" s="39" customFormat="1" ht="12.75" x14ac:dyDescent="0.2">
      <c r="A16223" s="33" t="s">
        <v>37</v>
      </c>
      <c r="B16223" s="33" t="s">
        <v>585</v>
      </c>
      <c r="C16223" s="34">
        <v>10</v>
      </c>
      <c r="D16223" s="33" t="s">
        <v>93</v>
      </c>
      <c r="E16223" s="33" t="s">
        <v>15117</v>
      </c>
      <c r="F16223" s="35">
        <v>11162113</v>
      </c>
      <c r="G16223" s="33" t="s">
        <v>15071</v>
      </c>
      <c r="H16223" s="33">
        <v>1</v>
      </c>
      <c r="I16223" s="33">
        <v>6</v>
      </c>
      <c r="J16223" s="36">
        <v>1</v>
      </c>
      <c r="K16223" s="37">
        <v>6098.63</v>
      </c>
      <c r="L16223" s="38" t="s">
        <v>15119</v>
      </c>
      <c r="M16223" s="38" t="s">
        <v>13</v>
      </c>
    </row>
    <row r="16224" spans="1:13" x14ac:dyDescent="0.2">
      <c r="K16224" s="27">
        <f>SUM(K13:K16223)</f>
        <v>761028017298.42871</v>
      </c>
    </row>
  </sheetData>
  <dataConsolidate/>
  <mergeCells count="4">
    <mergeCell ref="A5:M5"/>
    <mergeCell ref="A2:M2"/>
    <mergeCell ref="A3:M3"/>
    <mergeCell ref="A4:M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M23"/>
  <sheetViews>
    <sheetView workbookViewId="0">
      <selection activeCell="A5" sqref="A5:M22"/>
    </sheetView>
  </sheetViews>
  <sheetFormatPr baseColWidth="10" defaultRowHeight="15" x14ac:dyDescent="0.25"/>
  <cols>
    <col min="1" max="1" width="31.28515625" bestFit="1" customWidth="1"/>
    <col min="2" max="2" width="12.140625" bestFit="1" customWidth="1"/>
    <col min="4" max="5" width="45.5703125" bestFit="1" customWidth="1"/>
    <col min="7" max="7" width="24" bestFit="1" customWidth="1"/>
    <col min="11" max="11" width="15.140625" bestFit="1" customWidth="1"/>
    <col min="13" max="13" width="16.42578125" bestFit="1" customWidth="1"/>
  </cols>
  <sheetData>
    <row r="3" spans="1:13" ht="15.75" thickBot="1" x14ac:dyDescent="0.3"/>
    <row r="4" spans="1:13" s="7" customFormat="1" ht="76.5" x14ac:dyDescent="0.2">
      <c r="A4" s="29" t="s">
        <v>15</v>
      </c>
      <c r="B4" s="1" t="s">
        <v>0</v>
      </c>
      <c r="C4" s="1" t="s">
        <v>7</v>
      </c>
      <c r="D4" s="1" t="s">
        <v>1</v>
      </c>
      <c r="E4" s="1" t="s">
        <v>2</v>
      </c>
      <c r="F4" s="1" t="s">
        <v>3</v>
      </c>
      <c r="G4" s="1" t="s">
        <v>4</v>
      </c>
      <c r="H4" s="1" t="s">
        <v>5</v>
      </c>
      <c r="I4" s="1" t="s">
        <v>6</v>
      </c>
      <c r="J4" s="1" t="s">
        <v>8</v>
      </c>
      <c r="K4" s="26" t="s">
        <v>9</v>
      </c>
      <c r="L4" s="1" t="s">
        <v>10</v>
      </c>
      <c r="M4" s="1" t="s">
        <v>11</v>
      </c>
    </row>
    <row r="5" spans="1:13" s="7" customFormat="1" ht="12.75" x14ac:dyDescent="0.2">
      <c r="A5" s="2" t="s">
        <v>62</v>
      </c>
      <c r="B5" s="2" t="s">
        <v>221</v>
      </c>
      <c r="C5" s="11" t="s">
        <v>22</v>
      </c>
      <c r="D5" s="3" t="s">
        <v>76</v>
      </c>
      <c r="E5" s="3" t="s">
        <v>76</v>
      </c>
      <c r="F5" s="4">
        <v>0</v>
      </c>
      <c r="G5" s="3" t="s">
        <v>313</v>
      </c>
      <c r="H5" s="3">
        <v>1</v>
      </c>
      <c r="I5" s="3">
        <v>11</v>
      </c>
      <c r="J5" s="5">
        <v>1</v>
      </c>
      <c r="K5" s="10">
        <v>3965700</v>
      </c>
      <c r="L5" s="6" t="s">
        <v>12</v>
      </c>
      <c r="M5" s="6" t="s">
        <v>13</v>
      </c>
    </row>
    <row r="6" spans="1:13" s="7" customFormat="1" ht="12.75" x14ac:dyDescent="0.2">
      <c r="A6" s="2" t="s">
        <v>55</v>
      </c>
      <c r="B6" s="2" t="s">
        <v>342</v>
      </c>
      <c r="C6" s="11" t="s">
        <v>22</v>
      </c>
      <c r="D6" s="3" t="s">
        <v>249</v>
      </c>
      <c r="E6" s="3" t="s">
        <v>249</v>
      </c>
      <c r="F6" s="4">
        <v>0</v>
      </c>
      <c r="G6" s="3" t="s">
        <v>313</v>
      </c>
      <c r="H6" s="3">
        <v>1</v>
      </c>
      <c r="I6" s="3">
        <v>11</v>
      </c>
      <c r="J6" s="5">
        <v>1</v>
      </c>
      <c r="K6" s="10">
        <v>4500000</v>
      </c>
      <c r="L6" s="6" t="s">
        <v>12</v>
      </c>
      <c r="M6" s="6" t="s">
        <v>13</v>
      </c>
    </row>
    <row r="7" spans="1:13" s="7" customFormat="1" ht="12.75" x14ac:dyDescent="0.2">
      <c r="A7" s="2" t="s">
        <v>57</v>
      </c>
      <c r="B7" s="2" t="s">
        <v>342</v>
      </c>
      <c r="C7" s="11" t="s">
        <v>22</v>
      </c>
      <c r="D7" s="3" t="s">
        <v>249</v>
      </c>
      <c r="E7" s="3" t="s">
        <v>249</v>
      </c>
      <c r="F7" s="4">
        <v>0</v>
      </c>
      <c r="G7" s="3" t="s">
        <v>313</v>
      </c>
      <c r="H7" s="3">
        <v>1</v>
      </c>
      <c r="I7" s="3">
        <v>11</v>
      </c>
      <c r="J7" s="5">
        <v>1</v>
      </c>
      <c r="K7" s="10">
        <v>5700000</v>
      </c>
      <c r="L7" s="6" t="s">
        <v>12</v>
      </c>
      <c r="M7" s="6" t="s">
        <v>13</v>
      </c>
    </row>
    <row r="8" spans="1:13" s="7" customFormat="1" ht="12.75" x14ac:dyDescent="0.2">
      <c r="A8" s="2" t="s">
        <v>60</v>
      </c>
      <c r="B8" s="2" t="s">
        <v>342</v>
      </c>
      <c r="C8" s="11" t="s">
        <v>22</v>
      </c>
      <c r="D8" s="3" t="s">
        <v>249</v>
      </c>
      <c r="E8" s="3" t="s">
        <v>249</v>
      </c>
      <c r="F8" s="4">
        <v>0</v>
      </c>
      <c r="G8" s="3" t="s">
        <v>313</v>
      </c>
      <c r="H8" s="3">
        <v>1</v>
      </c>
      <c r="I8" s="3">
        <v>11</v>
      </c>
      <c r="J8" s="5">
        <v>1</v>
      </c>
      <c r="K8" s="10">
        <v>1200000</v>
      </c>
      <c r="L8" s="6" t="s">
        <v>12</v>
      </c>
      <c r="M8" s="6" t="s">
        <v>13</v>
      </c>
    </row>
    <row r="9" spans="1:13" s="7" customFormat="1" ht="12.75" x14ac:dyDescent="0.2">
      <c r="A9" s="2" t="s">
        <v>62</v>
      </c>
      <c r="B9" s="2" t="s">
        <v>342</v>
      </c>
      <c r="C9" s="11" t="s">
        <v>22</v>
      </c>
      <c r="D9" s="3" t="s">
        <v>249</v>
      </c>
      <c r="E9" s="3" t="s">
        <v>249</v>
      </c>
      <c r="F9" s="4">
        <v>0</v>
      </c>
      <c r="G9" s="3" t="s">
        <v>313</v>
      </c>
      <c r="H9" s="3">
        <v>1</v>
      </c>
      <c r="I9" s="3">
        <v>11</v>
      </c>
      <c r="J9" s="5">
        <v>1</v>
      </c>
      <c r="K9" s="10">
        <v>5000000</v>
      </c>
      <c r="L9" s="6" t="s">
        <v>12</v>
      </c>
      <c r="M9" s="6" t="s">
        <v>13</v>
      </c>
    </row>
    <row r="10" spans="1:13" s="7" customFormat="1" ht="12.75" x14ac:dyDescent="0.2">
      <c r="A10" s="2" t="s">
        <v>63</v>
      </c>
      <c r="B10" s="2" t="s">
        <v>342</v>
      </c>
      <c r="C10" s="11" t="s">
        <v>22</v>
      </c>
      <c r="D10" s="3" t="s">
        <v>249</v>
      </c>
      <c r="E10" s="3" t="s">
        <v>249</v>
      </c>
      <c r="F10" s="4">
        <v>0</v>
      </c>
      <c r="G10" s="3" t="s">
        <v>313</v>
      </c>
      <c r="H10" s="3">
        <v>1</v>
      </c>
      <c r="I10" s="3">
        <v>11</v>
      </c>
      <c r="J10" s="5">
        <v>1</v>
      </c>
      <c r="K10" s="10">
        <v>2600000</v>
      </c>
      <c r="L10" s="6" t="s">
        <v>12</v>
      </c>
      <c r="M10" s="6" t="s">
        <v>13</v>
      </c>
    </row>
    <row r="11" spans="1:13" s="7" customFormat="1" ht="12.75" x14ac:dyDescent="0.2">
      <c r="A11" s="2" t="s">
        <v>180</v>
      </c>
      <c r="B11" s="2" t="s">
        <v>342</v>
      </c>
      <c r="C11" s="11" t="s">
        <v>22</v>
      </c>
      <c r="D11" s="3" t="s">
        <v>249</v>
      </c>
      <c r="E11" s="3" t="s">
        <v>249</v>
      </c>
      <c r="F11" s="4">
        <v>0</v>
      </c>
      <c r="G11" s="3" t="s">
        <v>313</v>
      </c>
      <c r="H11" s="3">
        <v>1</v>
      </c>
      <c r="I11" s="3">
        <v>11</v>
      </c>
      <c r="J11" s="5">
        <v>1</v>
      </c>
      <c r="K11" s="10">
        <v>11380000</v>
      </c>
      <c r="L11" s="6" t="s">
        <v>12</v>
      </c>
      <c r="M11" s="6" t="s">
        <v>13</v>
      </c>
    </row>
    <row r="12" spans="1:13" s="7" customFormat="1" ht="12.75" x14ac:dyDescent="0.2">
      <c r="A12" s="2" t="s">
        <v>179</v>
      </c>
      <c r="B12" s="2" t="s">
        <v>342</v>
      </c>
      <c r="C12" s="11" t="s">
        <v>22</v>
      </c>
      <c r="D12" s="3" t="s">
        <v>249</v>
      </c>
      <c r="E12" s="3" t="s">
        <v>249</v>
      </c>
      <c r="F12" s="4">
        <v>0</v>
      </c>
      <c r="G12" s="3" t="s">
        <v>313</v>
      </c>
      <c r="H12" s="3">
        <v>1</v>
      </c>
      <c r="I12" s="3">
        <v>11</v>
      </c>
      <c r="J12" s="5">
        <v>1</v>
      </c>
      <c r="K12" s="10">
        <v>15000000</v>
      </c>
      <c r="L12" s="6" t="s">
        <v>12</v>
      </c>
      <c r="M12" s="6" t="s">
        <v>13</v>
      </c>
    </row>
    <row r="13" spans="1:13" s="7" customFormat="1" ht="12.75" x14ac:dyDescent="0.2">
      <c r="A13" s="2" t="s">
        <v>178</v>
      </c>
      <c r="B13" s="2" t="s">
        <v>342</v>
      </c>
      <c r="C13" s="11" t="s">
        <v>22</v>
      </c>
      <c r="D13" s="3" t="s">
        <v>249</v>
      </c>
      <c r="E13" s="3" t="s">
        <v>249</v>
      </c>
      <c r="F13" s="4">
        <v>0</v>
      </c>
      <c r="G13" s="3" t="s">
        <v>313</v>
      </c>
      <c r="H13" s="3">
        <v>1</v>
      </c>
      <c r="I13" s="3">
        <v>11</v>
      </c>
      <c r="J13" s="5">
        <v>1</v>
      </c>
      <c r="K13" s="10">
        <v>4900000</v>
      </c>
      <c r="L13" s="6" t="s">
        <v>12</v>
      </c>
      <c r="M13" s="6" t="s">
        <v>13</v>
      </c>
    </row>
    <row r="14" spans="1:13" s="7" customFormat="1" ht="12.75" x14ac:dyDescent="0.2">
      <c r="A14" s="2" t="s">
        <v>178</v>
      </c>
      <c r="B14" s="2" t="s">
        <v>245</v>
      </c>
      <c r="C14" s="11" t="s">
        <v>22</v>
      </c>
      <c r="D14" s="3" t="s">
        <v>246</v>
      </c>
      <c r="E14" s="3" t="s">
        <v>246</v>
      </c>
      <c r="F14" s="4">
        <v>0</v>
      </c>
      <c r="G14" s="3" t="s">
        <v>313</v>
      </c>
      <c r="H14" s="3">
        <v>1</v>
      </c>
      <c r="I14" s="3">
        <v>11</v>
      </c>
      <c r="J14" s="5">
        <v>1</v>
      </c>
      <c r="K14" s="10">
        <v>700000</v>
      </c>
      <c r="L14" s="6" t="s">
        <v>12</v>
      </c>
      <c r="M14" s="6" t="s">
        <v>13</v>
      </c>
    </row>
    <row r="15" spans="1:13" s="7" customFormat="1" ht="12.75" x14ac:dyDescent="0.2">
      <c r="A15" s="2" t="s">
        <v>55</v>
      </c>
      <c r="B15" s="2" t="s">
        <v>248</v>
      </c>
      <c r="C15" s="11" t="s">
        <v>22</v>
      </c>
      <c r="D15" s="3" t="s">
        <v>249</v>
      </c>
      <c r="E15" s="3" t="s">
        <v>249</v>
      </c>
      <c r="F15" s="4">
        <v>0</v>
      </c>
      <c r="G15" s="3" t="s">
        <v>313</v>
      </c>
      <c r="H15" s="3">
        <v>1</v>
      </c>
      <c r="I15" s="3">
        <v>11</v>
      </c>
      <c r="J15" s="5">
        <v>1</v>
      </c>
      <c r="K15" s="10">
        <v>25500000</v>
      </c>
      <c r="L15" s="6" t="s">
        <v>12</v>
      </c>
      <c r="M15" s="6" t="s">
        <v>13</v>
      </c>
    </row>
    <row r="16" spans="1:13" s="7" customFormat="1" ht="12.75" x14ac:dyDescent="0.2">
      <c r="A16" s="2" t="s">
        <v>57</v>
      </c>
      <c r="B16" s="2" t="s">
        <v>248</v>
      </c>
      <c r="C16" s="11" t="s">
        <v>22</v>
      </c>
      <c r="D16" s="3" t="s">
        <v>249</v>
      </c>
      <c r="E16" s="3" t="s">
        <v>249</v>
      </c>
      <c r="F16" s="4">
        <v>0</v>
      </c>
      <c r="G16" s="3" t="s">
        <v>313</v>
      </c>
      <c r="H16" s="3">
        <v>1</v>
      </c>
      <c r="I16" s="3">
        <v>11</v>
      </c>
      <c r="J16" s="5">
        <v>1</v>
      </c>
      <c r="K16" s="10">
        <v>24300000</v>
      </c>
      <c r="L16" s="6" t="s">
        <v>12</v>
      </c>
      <c r="M16" s="6" t="s">
        <v>13</v>
      </c>
    </row>
    <row r="17" spans="1:13" s="7" customFormat="1" ht="12.75" x14ac:dyDescent="0.2">
      <c r="A17" s="2" t="s">
        <v>60</v>
      </c>
      <c r="B17" s="2" t="s">
        <v>248</v>
      </c>
      <c r="C17" s="11" t="s">
        <v>22</v>
      </c>
      <c r="D17" s="3" t="s">
        <v>249</v>
      </c>
      <c r="E17" s="3" t="s">
        <v>249</v>
      </c>
      <c r="F17" s="4">
        <v>0</v>
      </c>
      <c r="G17" s="3" t="s">
        <v>313</v>
      </c>
      <c r="H17" s="3">
        <v>1</v>
      </c>
      <c r="I17" s="3">
        <v>11</v>
      </c>
      <c r="J17" s="5">
        <v>1</v>
      </c>
      <c r="K17" s="10">
        <v>48786120</v>
      </c>
      <c r="L17" s="6" t="s">
        <v>12</v>
      </c>
      <c r="M17" s="6" t="s">
        <v>13</v>
      </c>
    </row>
    <row r="18" spans="1:13" s="7" customFormat="1" ht="12.75" x14ac:dyDescent="0.2">
      <c r="A18" s="2" t="s">
        <v>62</v>
      </c>
      <c r="B18" s="2" t="s">
        <v>248</v>
      </c>
      <c r="C18" s="11" t="s">
        <v>22</v>
      </c>
      <c r="D18" s="3" t="s">
        <v>249</v>
      </c>
      <c r="E18" s="3" t="s">
        <v>249</v>
      </c>
      <c r="F18" s="4">
        <v>0</v>
      </c>
      <c r="G18" s="3" t="s">
        <v>313</v>
      </c>
      <c r="H18" s="3">
        <v>1</v>
      </c>
      <c r="I18" s="3">
        <v>11</v>
      </c>
      <c r="J18" s="5">
        <v>1</v>
      </c>
      <c r="K18" s="10">
        <v>31000000</v>
      </c>
      <c r="L18" s="6" t="s">
        <v>12</v>
      </c>
      <c r="M18" s="6" t="s">
        <v>13</v>
      </c>
    </row>
    <row r="19" spans="1:13" s="7" customFormat="1" ht="12.75" x14ac:dyDescent="0.2">
      <c r="A19" s="2" t="s">
        <v>63</v>
      </c>
      <c r="B19" s="2" t="s">
        <v>248</v>
      </c>
      <c r="C19" s="11" t="s">
        <v>22</v>
      </c>
      <c r="D19" s="3" t="s">
        <v>249</v>
      </c>
      <c r="E19" s="3" t="s">
        <v>249</v>
      </c>
      <c r="F19" s="4">
        <v>0</v>
      </c>
      <c r="G19" s="3" t="s">
        <v>313</v>
      </c>
      <c r="H19" s="3">
        <v>1</v>
      </c>
      <c r="I19" s="3">
        <v>11</v>
      </c>
      <c r="J19" s="5">
        <v>1</v>
      </c>
      <c r="K19" s="10">
        <v>13400000</v>
      </c>
      <c r="L19" s="6" t="s">
        <v>12</v>
      </c>
      <c r="M19" s="6" t="s">
        <v>13</v>
      </c>
    </row>
    <row r="20" spans="1:13" s="7" customFormat="1" ht="12.75" x14ac:dyDescent="0.2">
      <c r="A20" s="2" t="s">
        <v>180</v>
      </c>
      <c r="B20" s="2" t="s">
        <v>248</v>
      </c>
      <c r="C20" s="11" t="s">
        <v>22</v>
      </c>
      <c r="D20" s="3" t="s">
        <v>249</v>
      </c>
      <c r="E20" s="3" t="s">
        <v>249</v>
      </c>
      <c r="F20" s="4">
        <v>0</v>
      </c>
      <c r="G20" s="3" t="s">
        <v>313</v>
      </c>
      <c r="H20" s="3">
        <v>1</v>
      </c>
      <c r="I20" s="3">
        <v>11</v>
      </c>
      <c r="J20" s="5">
        <v>1</v>
      </c>
      <c r="K20" s="10">
        <v>72420000</v>
      </c>
      <c r="L20" s="6" t="s">
        <v>12</v>
      </c>
      <c r="M20" s="6" t="s">
        <v>13</v>
      </c>
    </row>
    <row r="21" spans="1:13" s="7" customFormat="1" ht="12.75" x14ac:dyDescent="0.2">
      <c r="A21" s="2" t="s">
        <v>179</v>
      </c>
      <c r="B21" s="2" t="s">
        <v>248</v>
      </c>
      <c r="C21" s="11" t="s">
        <v>22</v>
      </c>
      <c r="D21" s="3" t="s">
        <v>249</v>
      </c>
      <c r="E21" s="3" t="s">
        <v>249</v>
      </c>
      <c r="F21" s="4">
        <v>0</v>
      </c>
      <c r="G21" s="3" t="s">
        <v>313</v>
      </c>
      <c r="H21" s="3">
        <v>1</v>
      </c>
      <c r="I21" s="3">
        <v>11</v>
      </c>
      <c r="J21" s="5">
        <v>1</v>
      </c>
      <c r="K21" s="10">
        <v>60000000</v>
      </c>
      <c r="L21" s="6" t="s">
        <v>12</v>
      </c>
      <c r="M21" s="6" t="s">
        <v>13</v>
      </c>
    </row>
    <row r="22" spans="1:13" s="7" customFormat="1" ht="12.75" x14ac:dyDescent="0.2">
      <c r="A22" s="2" t="s">
        <v>178</v>
      </c>
      <c r="B22" s="2" t="s">
        <v>248</v>
      </c>
      <c r="C22" s="11" t="s">
        <v>22</v>
      </c>
      <c r="D22" s="3" t="s">
        <v>249</v>
      </c>
      <c r="E22" s="3" t="s">
        <v>249</v>
      </c>
      <c r="F22" s="4">
        <v>0</v>
      </c>
      <c r="G22" s="3" t="s">
        <v>313</v>
      </c>
      <c r="H22" s="3">
        <v>1</v>
      </c>
      <c r="I22" s="3">
        <v>11</v>
      </c>
      <c r="J22" s="5">
        <v>1</v>
      </c>
      <c r="K22" s="10">
        <v>40400000</v>
      </c>
      <c r="L22" s="6" t="s">
        <v>12</v>
      </c>
      <c r="M22" s="6" t="s">
        <v>13</v>
      </c>
    </row>
    <row r="23" spans="1:13" x14ac:dyDescent="0.25">
      <c r="K23" s="32">
        <f>SUM(K5:K22)</f>
        <v>370751820</v>
      </c>
    </row>
  </sheetData>
  <pageMargins left="0.7" right="0.7" top="0.75" bottom="0.75" header="0.3" footer="0.3"/>
  <ignoredErrors>
    <ignoredError sqref="C5:C2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115"/>
  <sheetViews>
    <sheetView topLeftCell="A91" workbookViewId="0">
      <selection activeCell="D98" sqref="D98"/>
    </sheetView>
  </sheetViews>
  <sheetFormatPr baseColWidth="10" defaultRowHeight="15" x14ac:dyDescent="0.25"/>
  <cols>
    <col min="2" max="2" width="13" bestFit="1" customWidth="1"/>
    <col min="4" max="4" width="86.85546875" customWidth="1"/>
    <col min="5" max="5" width="84.85546875" customWidth="1"/>
    <col min="6" max="6" width="12.5703125" customWidth="1"/>
    <col min="7" max="7" width="24" bestFit="1" customWidth="1"/>
    <col min="11" max="11" width="17.85546875" bestFit="1" customWidth="1"/>
    <col min="13" max="13" width="16.42578125" bestFit="1" customWidth="1"/>
  </cols>
  <sheetData>
    <row r="2" spans="1:13" ht="15.75" thickBot="1" x14ac:dyDescent="0.3"/>
    <row r="3" spans="1:13" s="7" customFormat="1" ht="76.5" x14ac:dyDescent="0.2">
      <c r="A3" s="29" t="s">
        <v>15</v>
      </c>
      <c r="B3" s="1" t="s">
        <v>0</v>
      </c>
      <c r="C3" s="1" t="s">
        <v>7</v>
      </c>
      <c r="D3" s="1" t="s">
        <v>1</v>
      </c>
      <c r="E3" s="1" t="s">
        <v>2</v>
      </c>
      <c r="F3" s="1" t="s">
        <v>3</v>
      </c>
      <c r="G3" s="1" t="s">
        <v>4</v>
      </c>
      <c r="H3" s="1" t="s">
        <v>5</v>
      </c>
      <c r="I3" s="1" t="s">
        <v>6</v>
      </c>
      <c r="J3" s="1" t="s">
        <v>8</v>
      </c>
      <c r="K3" s="26" t="s">
        <v>9</v>
      </c>
      <c r="L3" s="1" t="s">
        <v>10</v>
      </c>
      <c r="M3" s="1" t="s">
        <v>11</v>
      </c>
    </row>
    <row r="4" spans="1:13" s="7" customFormat="1" ht="12.75" x14ac:dyDescent="0.2">
      <c r="A4" s="2" t="s">
        <v>370</v>
      </c>
      <c r="B4" s="2" t="s">
        <v>344</v>
      </c>
      <c r="C4" s="11" t="s">
        <v>22</v>
      </c>
      <c r="D4" s="31" t="s">
        <v>43</v>
      </c>
      <c r="E4" s="8" t="s">
        <v>484</v>
      </c>
      <c r="F4" s="4">
        <v>0</v>
      </c>
      <c r="G4" s="3" t="s">
        <v>313</v>
      </c>
      <c r="H4" s="3">
        <v>1</v>
      </c>
      <c r="I4" s="3">
        <v>11</v>
      </c>
      <c r="J4" s="5">
        <v>1</v>
      </c>
      <c r="K4" s="10">
        <v>50225105</v>
      </c>
      <c r="L4" s="6" t="s">
        <v>12</v>
      </c>
      <c r="M4" s="6" t="s">
        <v>13</v>
      </c>
    </row>
    <row r="5" spans="1:13" s="7" customFormat="1" ht="12.75" x14ac:dyDescent="0.2">
      <c r="A5" s="2" t="s">
        <v>370</v>
      </c>
      <c r="B5" s="2" t="s">
        <v>215</v>
      </c>
      <c r="C5" s="11" t="s">
        <v>22</v>
      </c>
      <c r="D5" s="31" t="s">
        <v>73</v>
      </c>
      <c r="E5" s="8" t="s">
        <v>485</v>
      </c>
      <c r="F5" s="4">
        <v>0</v>
      </c>
      <c r="G5" s="3" t="s">
        <v>313</v>
      </c>
      <c r="H5" s="3">
        <v>1</v>
      </c>
      <c r="I5" s="3">
        <v>11</v>
      </c>
      <c r="J5" s="5">
        <v>1</v>
      </c>
      <c r="K5" s="10">
        <v>36642756</v>
      </c>
      <c r="L5" s="6" t="s">
        <v>12</v>
      </c>
      <c r="M5" s="6" t="s">
        <v>13</v>
      </c>
    </row>
    <row r="6" spans="1:13" s="7" customFormat="1" ht="12.75" x14ac:dyDescent="0.2">
      <c r="A6" s="2" t="s">
        <v>370</v>
      </c>
      <c r="B6" s="2" t="s">
        <v>215</v>
      </c>
      <c r="C6" s="11" t="s">
        <v>478</v>
      </c>
      <c r="D6" s="31" t="s">
        <v>73</v>
      </c>
      <c r="E6" s="8" t="s">
        <v>485</v>
      </c>
      <c r="F6" s="4">
        <v>0</v>
      </c>
      <c r="G6" s="3" t="s">
        <v>313</v>
      </c>
      <c r="H6" s="3">
        <v>1</v>
      </c>
      <c r="I6" s="3">
        <v>11</v>
      </c>
      <c r="J6" s="5">
        <v>1</v>
      </c>
      <c r="K6" s="10">
        <v>0.36</v>
      </c>
      <c r="L6" s="6" t="s">
        <v>12</v>
      </c>
      <c r="M6" s="6" t="s">
        <v>13</v>
      </c>
    </row>
    <row r="7" spans="1:13" s="7" customFormat="1" ht="12.75" x14ac:dyDescent="0.2">
      <c r="A7" s="2" t="s">
        <v>370</v>
      </c>
      <c r="B7" s="2" t="s">
        <v>470</v>
      </c>
      <c r="C7" s="11" t="s">
        <v>22</v>
      </c>
      <c r="D7" s="31" t="s">
        <v>480</v>
      </c>
      <c r="E7" s="8" t="s">
        <v>486</v>
      </c>
      <c r="F7" s="4">
        <v>0</v>
      </c>
      <c r="G7" s="3" t="s">
        <v>313</v>
      </c>
      <c r="H7" s="3">
        <v>1</v>
      </c>
      <c r="I7" s="3">
        <v>11</v>
      </c>
      <c r="J7" s="5">
        <v>1</v>
      </c>
      <c r="K7" s="10">
        <v>7048929</v>
      </c>
      <c r="L7" s="6" t="s">
        <v>12</v>
      </c>
      <c r="M7" s="6" t="s">
        <v>13</v>
      </c>
    </row>
    <row r="8" spans="1:13" s="7" customFormat="1" ht="12.75" x14ac:dyDescent="0.2">
      <c r="A8" s="2" t="s">
        <v>370</v>
      </c>
      <c r="B8" s="2" t="s">
        <v>471</v>
      </c>
      <c r="C8" s="11" t="s">
        <v>22</v>
      </c>
      <c r="D8" s="31" t="s">
        <v>14</v>
      </c>
      <c r="E8" s="8" t="s">
        <v>487</v>
      </c>
      <c r="F8" s="4">
        <v>0</v>
      </c>
      <c r="G8" s="3" t="s">
        <v>313</v>
      </c>
      <c r="H8" s="3">
        <v>1</v>
      </c>
      <c r="I8" s="3">
        <v>11</v>
      </c>
      <c r="J8" s="5">
        <v>1</v>
      </c>
      <c r="K8" s="10">
        <v>1377180.08</v>
      </c>
      <c r="L8" s="6" t="s">
        <v>12</v>
      </c>
      <c r="M8" s="6" t="s">
        <v>13</v>
      </c>
    </row>
    <row r="9" spans="1:13" s="7" customFormat="1" ht="12.75" x14ac:dyDescent="0.2">
      <c r="A9" s="2" t="s">
        <v>370</v>
      </c>
      <c r="B9" s="2" t="s">
        <v>472</v>
      </c>
      <c r="C9" s="11" t="s">
        <v>22</v>
      </c>
      <c r="D9" s="31" t="s">
        <v>439</v>
      </c>
      <c r="E9" s="8" t="s">
        <v>488</v>
      </c>
      <c r="F9" s="4">
        <v>0</v>
      </c>
      <c r="G9" s="3" t="s">
        <v>313</v>
      </c>
      <c r="H9" s="3">
        <v>1</v>
      </c>
      <c r="I9" s="3">
        <v>11</v>
      </c>
      <c r="J9" s="5">
        <v>1</v>
      </c>
      <c r="K9" s="10">
        <v>10919723</v>
      </c>
      <c r="L9" s="6" t="s">
        <v>12</v>
      </c>
      <c r="M9" s="6" t="s">
        <v>13</v>
      </c>
    </row>
    <row r="10" spans="1:13" s="7" customFormat="1" ht="12.75" x14ac:dyDescent="0.2">
      <c r="A10" s="2" t="s">
        <v>370</v>
      </c>
      <c r="B10" s="2" t="s">
        <v>473</v>
      </c>
      <c r="C10" s="11" t="s">
        <v>22</v>
      </c>
      <c r="D10" s="31" t="s">
        <v>440</v>
      </c>
      <c r="E10" s="8" t="s">
        <v>489</v>
      </c>
      <c r="F10" s="4">
        <v>0</v>
      </c>
      <c r="G10" s="3" t="s">
        <v>313</v>
      </c>
      <c r="H10" s="3">
        <v>1</v>
      </c>
      <c r="I10" s="3">
        <v>11</v>
      </c>
      <c r="J10" s="5">
        <v>1</v>
      </c>
      <c r="K10" s="10">
        <v>2433943</v>
      </c>
      <c r="L10" s="6" t="s">
        <v>12</v>
      </c>
      <c r="M10" s="6" t="s">
        <v>13</v>
      </c>
    </row>
    <row r="11" spans="1:13" s="7" customFormat="1" ht="12.75" x14ac:dyDescent="0.2">
      <c r="A11" s="2" t="s">
        <v>370</v>
      </c>
      <c r="B11" s="2" t="s">
        <v>345</v>
      </c>
      <c r="C11" s="11" t="s">
        <v>22</v>
      </c>
      <c r="D11" s="31" t="s">
        <v>115</v>
      </c>
      <c r="E11" s="8" t="s">
        <v>490</v>
      </c>
      <c r="F11" s="4">
        <v>0</v>
      </c>
      <c r="G11" s="3" t="s">
        <v>313</v>
      </c>
      <c r="H11" s="3">
        <v>1</v>
      </c>
      <c r="I11" s="3">
        <v>11</v>
      </c>
      <c r="J11" s="5">
        <v>1</v>
      </c>
      <c r="K11" s="10">
        <v>324444</v>
      </c>
      <c r="L11" s="6" t="s">
        <v>12</v>
      </c>
      <c r="M11" s="6" t="s">
        <v>13</v>
      </c>
    </row>
    <row r="12" spans="1:13" s="7" customFormat="1" ht="12.75" x14ac:dyDescent="0.2">
      <c r="A12" s="2" t="s">
        <v>370</v>
      </c>
      <c r="B12" s="2" t="s">
        <v>346</v>
      </c>
      <c r="C12" s="11" t="s">
        <v>22</v>
      </c>
      <c r="D12" s="31" t="s">
        <v>78</v>
      </c>
      <c r="E12" s="8" t="s">
        <v>491</v>
      </c>
      <c r="F12" s="4">
        <v>0</v>
      </c>
      <c r="G12" s="3" t="s">
        <v>313</v>
      </c>
      <c r="H12" s="3">
        <v>1</v>
      </c>
      <c r="I12" s="3">
        <v>11</v>
      </c>
      <c r="J12" s="5">
        <v>1</v>
      </c>
      <c r="K12" s="10">
        <v>15000</v>
      </c>
      <c r="L12" s="6" t="s">
        <v>12</v>
      </c>
      <c r="M12" s="6" t="s">
        <v>13</v>
      </c>
    </row>
    <row r="13" spans="1:13" s="7" customFormat="1" ht="12.75" x14ac:dyDescent="0.2">
      <c r="A13" s="2" t="s">
        <v>370</v>
      </c>
      <c r="B13" s="2" t="s">
        <v>216</v>
      </c>
      <c r="C13" s="11" t="s">
        <v>22</v>
      </c>
      <c r="D13" s="31" t="s">
        <v>79</v>
      </c>
      <c r="E13" s="8" t="s">
        <v>492</v>
      </c>
      <c r="F13" s="4">
        <v>0</v>
      </c>
      <c r="G13" s="3" t="s">
        <v>313</v>
      </c>
      <c r="H13" s="3">
        <v>1</v>
      </c>
      <c r="I13" s="3">
        <v>11</v>
      </c>
      <c r="J13" s="5">
        <v>1</v>
      </c>
      <c r="K13" s="10">
        <v>2619007</v>
      </c>
      <c r="L13" s="6" t="s">
        <v>12</v>
      </c>
      <c r="M13" s="6" t="s">
        <v>13</v>
      </c>
    </row>
    <row r="14" spans="1:13" s="7" customFormat="1" ht="12.75" x14ac:dyDescent="0.2">
      <c r="A14" s="2" t="s">
        <v>370</v>
      </c>
      <c r="B14" s="2" t="s">
        <v>474</v>
      </c>
      <c r="C14" s="11" t="s">
        <v>22</v>
      </c>
      <c r="D14" s="31" t="s">
        <v>441</v>
      </c>
      <c r="E14" s="8" t="s">
        <v>493</v>
      </c>
      <c r="F14" s="4">
        <v>0</v>
      </c>
      <c r="G14" s="3" t="s">
        <v>313</v>
      </c>
      <c r="H14" s="3">
        <v>1</v>
      </c>
      <c r="I14" s="3">
        <v>11</v>
      </c>
      <c r="J14" s="5">
        <v>1</v>
      </c>
      <c r="K14" s="10">
        <v>550</v>
      </c>
      <c r="L14" s="6" t="s">
        <v>12</v>
      </c>
      <c r="M14" s="6" t="s">
        <v>13</v>
      </c>
    </row>
    <row r="15" spans="1:13" s="7" customFormat="1" ht="12.75" x14ac:dyDescent="0.2">
      <c r="A15" s="2" t="s">
        <v>370</v>
      </c>
      <c r="B15" s="2" t="s">
        <v>217</v>
      </c>
      <c r="C15" s="11" t="s">
        <v>22</v>
      </c>
      <c r="D15" s="31" t="s">
        <v>80</v>
      </c>
      <c r="E15" s="8" t="s">
        <v>494</v>
      </c>
      <c r="F15" s="4">
        <v>0</v>
      </c>
      <c r="G15" s="3" t="s">
        <v>313</v>
      </c>
      <c r="H15" s="3">
        <v>1</v>
      </c>
      <c r="I15" s="3">
        <v>11</v>
      </c>
      <c r="J15" s="5">
        <v>1</v>
      </c>
      <c r="K15" s="10">
        <v>166979250</v>
      </c>
      <c r="L15" s="6" t="s">
        <v>12</v>
      </c>
      <c r="M15" s="6" t="s">
        <v>13</v>
      </c>
    </row>
    <row r="16" spans="1:13" s="7" customFormat="1" ht="12.75" x14ac:dyDescent="0.2">
      <c r="A16" s="2" t="s">
        <v>370</v>
      </c>
      <c r="B16" s="2" t="s">
        <v>347</v>
      </c>
      <c r="C16" s="11" t="s">
        <v>22</v>
      </c>
      <c r="D16" s="31" t="s">
        <v>81</v>
      </c>
      <c r="E16" s="8" t="s">
        <v>495</v>
      </c>
      <c r="F16" s="4">
        <v>0</v>
      </c>
      <c r="G16" s="3" t="s">
        <v>313</v>
      </c>
      <c r="H16" s="3">
        <v>1</v>
      </c>
      <c r="I16" s="3">
        <v>11</v>
      </c>
      <c r="J16" s="5">
        <v>1</v>
      </c>
      <c r="K16" s="10">
        <v>949778.75</v>
      </c>
      <c r="L16" s="6" t="s">
        <v>12</v>
      </c>
      <c r="M16" s="6" t="s">
        <v>13</v>
      </c>
    </row>
    <row r="17" spans="1:13" s="7" customFormat="1" ht="12.75" x14ac:dyDescent="0.2">
      <c r="A17" s="2" t="s">
        <v>370</v>
      </c>
      <c r="B17" s="2" t="s">
        <v>218</v>
      </c>
      <c r="C17" s="11" t="s">
        <v>22</v>
      </c>
      <c r="D17" s="31" t="s">
        <v>82</v>
      </c>
      <c r="E17" s="8" t="s">
        <v>496</v>
      </c>
      <c r="F17" s="4">
        <v>0</v>
      </c>
      <c r="G17" s="3" t="s">
        <v>313</v>
      </c>
      <c r="H17" s="3">
        <v>1</v>
      </c>
      <c r="I17" s="3">
        <v>11</v>
      </c>
      <c r="J17" s="5">
        <v>1</v>
      </c>
      <c r="K17" s="10">
        <v>51673853.039999999</v>
      </c>
      <c r="L17" s="6" t="s">
        <v>12</v>
      </c>
      <c r="M17" s="6" t="s">
        <v>13</v>
      </c>
    </row>
    <row r="18" spans="1:13" s="7" customFormat="1" ht="12.75" x14ac:dyDescent="0.2">
      <c r="A18" s="2" t="s">
        <v>370</v>
      </c>
      <c r="B18" s="2" t="s">
        <v>475</v>
      </c>
      <c r="C18" s="11" t="s">
        <v>22</v>
      </c>
      <c r="D18" s="31" t="s">
        <v>481</v>
      </c>
      <c r="E18" s="8" t="s">
        <v>497</v>
      </c>
      <c r="F18" s="4">
        <v>0</v>
      </c>
      <c r="G18" s="3" t="s">
        <v>313</v>
      </c>
      <c r="H18" s="3">
        <v>1</v>
      </c>
      <c r="I18" s="3">
        <v>11</v>
      </c>
      <c r="J18" s="5">
        <v>1</v>
      </c>
      <c r="K18" s="10">
        <v>1149000</v>
      </c>
      <c r="L18" s="6" t="s">
        <v>12</v>
      </c>
      <c r="M18" s="6" t="s">
        <v>13</v>
      </c>
    </row>
    <row r="19" spans="1:13" s="7" customFormat="1" ht="12.75" x14ac:dyDescent="0.2">
      <c r="A19" s="2" t="s">
        <v>370</v>
      </c>
      <c r="B19" s="2" t="s">
        <v>219</v>
      </c>
      <c r="C19" s="11" t="s">
        <v>22</v>
      </c>
      <c r="D19" s="31" t="s">
        <v>74</v>
      </c>
      <c r="E19" s="8" t="s">
        <v>498</v>
      </c>
      <c r="F19" s="4">
        <v>0</v>
      </c>
      <c r="G19" s="3" t="s">
        <v>313</v>
      </c>
      <c r="H19" s="3">
        <v>1</v>
      </c>
      <c r="I19" s="3">
        <v>11</v>
      </c>
      <c r="J19" s="5">
        <v>1</v>
      </c>
      <c r="K19" s="10">
        <v>62915263.390000001</v>
      </c>
      <c r="L19" s="6" t="s">
        <v>12</v>
      </c>
      <c r="M19" s="6" t="s">
        <v>13</v>
      </c>
    </row>
    <row r="20" spans="1:13" s="7" customFormat="1" ht="12.75" x14ac:dyDescent="0.2">
      <c r="A20" s="2" t="s">
        <v>370</v>
      </c>
      <c r="B20" s="2" t="s">
        <v>220</v>
      </c>
      <c r="C20" s="11" t="s">
        <v>22</v>
      </c>
      <c r="D20" s="31" t="s">
        <v>75</v>
      </c>
      <c r="E20" s="8" t="s">
        <v>499</v>
      </c>
      <c r="F20" s="4">
        <v>0</v>
      </c>
      <c r="G20" s="3" t="s">
        <v>313</v>
      </c>
      <c r="H20" s="3">
        <v>1</v>
      </c>
      <c r="I20" s="3">
        <v>11</v>
      </c>
      <c r="J20" s="5">
        <v>1</v>
      </c>
      <c r="K20" s="10">
        <v>77527372</v>
      </c>
      <c r="L20" s="6" t="s">
        <v>12</v>
      </c>
      <c r="M20" s="6" t="s">
        <v>13</v>
      </c>
    </row>
    <row r="21" spans="1:13" s="7" customFormat="1" ht="12.75" x14ac:dyDescent="0.2">
      <c r="A21" s="2" t="s">
        <v>370</v>
      </c>
      <c r="B21" s="2" t="s">
        <v>221</v>
      </c>
      <c r="C21" s="11" t="s">
        <v>22</v>
      </c>
      <c r="D21" s="31" t="s">
        <v>76</v>
      </c>
      <c r="E21" s="8" t="s">
        <v>500</v>
      </c>
      <c r="F21" s="4">
        <v>0</v>
      </c>
      <c r="G21" s="3" t="s">
        <v>313</v>
      </c>
      <c r="H21" s="3">
        <v>1</v>
      </c>
      <c r="I21" s="3">
        <v>11</v>
      </c>
      <c r="J21" s="5">
        <v>1</v>
      </c>
      <c r="K21" s="10">
        <v>1821900</v>
      </c>
      <c r="L21" s="6" t="s">
        <v>12</v>
      </c>
      <c r="M21" s="6" t="s">
        <v>13</v>
      </c>
    </row>
    <row r="22" spans="1:13" s="7" customFormat="1" ht="12.75" x14ac:dyDescent="0.2">
      <c r="A22" s="2" t="s">
        <v>370</v>
      </c>
      <c r="B22" s="2" t="s">
        <v>222</v>
      </c>
      <c r="C22" s="11" t="s">
        <v>22</v>
      </c>
      <c r="D22" s="31" t="s">
        <v>129</v>
      </c>
      <c r="E22" s="8" t="s">
        <v>501</v>
      </c>
      <c r="F22" s="4">
        <v>0</v>
      </c>
      <c r="G22" s="3" t="s">
        <v>313</v>
      </c>
      <c r="H22" s="3">
        <v>1</v>
      </c>
      <c r="I22" s="3">
        <v>11</v>
      </c>
      <c r="J22" s="5">
        <v>1</v>
      </c>
      <c r="K22" s="10">
        <v>158426368</v>
      </c>
      <c r="L22" s="6" t="s">
        <v>12</v>
      </c>
      <c r="M22" s="6" t="s">
        <v>13</v>
      </c>
    </row>
    <row r="23" spans="1:13" s="7" customFormat="1" ht="12.75" x14ac:dyDescent="0.2">
      <c r="A23" s="2" t="s">
        <v>370</v>
      </c>
      <c r="B23" s="2" t="s">
        <v>223</v>
      </c>
      <c r="C23" s="11" t="s">
        <v>22</v>
      </c>
      <c r="D23" s="31" t="s">
        <v>77</v>
      </c>
      <c r="E23" s="8" t="s">
        <v>502</v>
      </c>
      <c r="F23" s="4">
        <v>0</v>
      </c>
      <c r="G23" s="3" t="s">
        <v>313</v>
      </c>
      <c r="H23" s="3">
        <v>1</v>
      </c>
      <c r="I23" s="3">
        <v>11</v>
      </c>
      <c r="J23" s="5">
        <v>1</v>
      </c>
      <c r="K23" s="10">
        <v>3748131.12</v>
      </c>
      <c r="L23" s="6" t="s">
        <v>12</v>
      </c>
      <c r="M23" s="6" t="s">
        <v>13</v>
      </c>
    </row>
    <row r="24" spans="1:13" s="7" customFormat="1" ht="12.75" x14ac:dyDescent="0.2">
      <c r="A24" s="2" t="s">
        <v>370</v>
      </c>
      <c r="B24" s="2" t="s">
        <v>224</v>
      </c>
      <c r="C24" s="11" t="s">
        <v>22</v>
      </c>
      <c r="D24" s="31" t="s">
        <v>117</v>
      </c>
      <c r="E24" s="8" t="s">
        <v>503</v>
      </c>
      <c r="F24" s="4">
        <v>0</v>
      </c>
      <c r="G24" s="3" t="s">
        <v>313</v>
      </c>
      <c r="H24" s="3">
        <v>1</v>
      </c>
      <c r="I24" s="3">
        <v>11</v>
      </c>
      <c r="J24" s="5">
        <v>1</v>
      </c>
      <c r="K24" s="10">
        <v>192595004</v>
      </c>
      <c r="L24" s="6" t="s">
        <v>12</v>
      </c>
      <c r="M24" s="6" t="s">
        <v>13</v>
      </c>
    </row>
    <row r="25" spans="1:13" s="7" customFormat="1" ht="12.75" x14ac:dyDescent="0.2">
      <c r="A25" s="2" t="s">
        <v>370</v>
      </c>
      <c r="B25" s="2" t="s">
        <v>476</v>
      </c>
      <c r="C25" s="11" t="s">
        <v>22</v>
      </c>
      <c r="D25" s="31" t="s">
        <v>443</v>
      </c>
      <c r="E25" s="8" t="s">
        <v>504</v>
      </c>
      <c r="F25" s="4">
        <v>0</v>
      </c>
      <c r="G25" s="3" t="s">
        <v>313</v>
      </c>
      <c r="H25" s="3">
        <v>1</v>
      </c>
      <c r="I25" s="3">
        <v>11</v>
      </c>
      <c r="J25" s="5">
        <v>1</v>
      </c>
      <c r="K25" s="10">
        <v>763784</v>
      </c>
      <c r="L25" s="6" t="s">
        <v>12</v>
      </c>
      <c r="M25" s="6" t="s">
        <v>13</v>
      </c>
    </row>
    <row r="26" spans="1:13" s="7" customFormat="1" ht="12.75" x14ac:dyDescent="0.2">
      <c r="A26" s="2" t="s">
        <v>370</v>
      </c>
      <c r="B26" s="2" t="s">
        <v>225</v>
      </c>
      <c r="C26" s="11" t="s">
        <v>22</v>
      </c>
      <c r="D26" s="31" t="s">
        <v>128</v>
      </c>
      <c r="E26" s="8" t="s">
        <v>505</v>
      </c>
      <c r="F26" s="4">
        <v>0</v>
      </c>
      <c r="G26" s="3" t="s">
        <v>313</v>
      </c>
      <c r="H26" s="3">
        <v>1</v>
      </c>
      <c r="I26" s="3">
        <v>11</v>
      </c>
      <c r="J26" s="5">
        <v>1</v>
      </c>
      <c r="K26" s="10">
        <v>388682845</v>
      </c>
      <c r="L26" s="6" t="s">
        <v>12</v>
      </c>
      <c r="M26" s="6" t="s">
        <v>13</v>
      </c>
    </row>
    <row r="27" spans="1:13" s="7" customFormat="1" ht="12.75" x14ac:dyDescent="0.2">
      <c r="A27" s="2" t="s">
        <v>370</v>
      </c>
      <c r="B27" s="2" t="s">
        <v>271</v>
      </c>
      <c r="C27" s="11" t="s">
        <v>22</v>
      </c>
      <c r="D27" s="31" t="s">
        <v>35</v>
      </c>
      <c r="E27" s="8" t="s">
        <v>506</v>
      </c>
      <c r="F27" s="4">
        <v>0</v>
      </c>
      <c r="G27" s="3" t="s">
        <v>313</v>
      </c>
      <c r="H27" s="3">
        <v>1</v>
      </c>
      <c r="I27" s="3">
        <v>11</v>
      </c>
      <c r="J27" s="5">
        <v>1</v>
      </c>
      <c r="K27" s="10">
        <v>200000000</v>
      </c>
      <c r="L27" s="6" t="s">
        <v>12</v>
      </c>
      <c r="M27" s="6" t="s">
        <v>13</v>
      </c>
    </row>
    <row r="28" spans="1:13" s="7" customFormat="1" ht="12.75" x14ac:dyDescent="0.2">
      <c r="A28" s="2" t="s">
        <v>370</v>
      </c>
      <c r="B28" s="2" t="s">
        <v>226</v>
      </c>
      <c r="C28" s="11" t="s">
        <v>22</v>
      </c>
      <c r="D28" s="31" t="s">
        <v>132</v>
      </c>
      <c r="E28" s="8" t="s">
        <v>507</v>
      </c>
      <c r="F28" s="4">
        <v>0</v>
      </c>
      <c r="G28" s="3" t="s">
        <v>313</v>
      </c>
      <c r="H28" s="3">
        <v>1</v>
      </c>
      <c r="I28" s="3">
        <v>11</v>
      </c>
      <c r="J28" s="5">
        <v>1</v>
      </c>
      <c r="K28" s="10">
        <v>21482500</v>
      </c>
      <c r="L28" s="6" t="s">
        <v>12</v>
      </c>
      <c r="M28" s="6" t="s">
        <v>13</v>
      </c>
    </row>
    <row r="29" spans="1:13" s="7" customFormat="1" ht="12.75" x14ac:dyDescent="0.2">
      <c r="A29" s="2" t="s">
        <v>370</v>
      </c>
      <c r="B29" s="2" t="s">
        <v>348</v>
      </c>
      <c r="C29" s="11" t="s">
        <v>22</v>
      </c>
      <c r="D29" s="31" t="s">
        <v>102</v>
      </c>
      <c r="E29" s="8" t="s">
        <v>508</v>
      </c>
      <c r="F29" s="4">
        <v>0</v>
      </c>
      <c r="G29" s="3" t="s">
        <v>313</v>
      </c>
      <c r="H29" s="3">
        <v>1</v>
      </c>
      <c r="I29" s="3">
        <v>11</v>
      </c>
      <c r="J29" s="5">
        <v>1</v>
      </c>
      <c r="K29" s="10">
        <v>15646308</v>
      </c>
      <c r="L29" s="6" t="s">
        <v>12</v>
      </c>
      <c r="M29" s="6" t="s">
        <v>13</v>
      </c>
    </row>
    <row r="30" spans="1:13" s="7" customFormat="1" ht="12.75" x14ac:dyDescent="0.2">
      <c r="A30" s="2" t="s">
        <v>370</v>
      </c>
      <c r="B30" s="2" t="s">
        <v>227</v>
      </c>
      <c r="C30" s="11" t="s">
        <v>22</v>
      </c>
      <c r="D30" s="31" t="s">
        <v>228</v>
      </c>
      <c r="E30" s="8" t="s">
        <v>509</v>
      </c>
      <c r="F30" s="4">
        <v>0</v>
      </c>
      <c r="G30" s="3" t="s">
        <v>313</v>
      </c>
      <c r="H30" s="3">
        <v>1</v>
      </c>
      <c r="I30" s="3">
        <v>11</v>
      </c>
      <c r="J30" s="5">
        <v>1</v>
      </c>
      <c r="K30" s="10">
        <v>110695594</v>
      </c>
      <c r="L30" s="6" t="s">
        <v>12</v>
      </c>
      <c r="M30" s="6" t="s">
        <v>13</v>
      </c>
    </row>
    <row r="31" spans="1:13" s="7" customFormat="1" ht="12.75" x14ac:dyDescent="0.2">
      <c r="A31" s="2" t="s">
        <v>370</v>
      </c>
      <c r="B31" s="2" t="s">
        <v>349</v>
      </c>
      <c r="C31" s="11" t="s">
        <v>22</v>
      </c>
      <c r="D31" s="31" t="s">
        <v>103</v>
      </c>
      <c r="E31" s="8" t="s">
        <v>510</v>
      </c>
      <c r="F31" s="4">
        <v>0</v>
      </c>
      <c r="G31" s="3" t="s">
        <v>313</v>
      </c>
      <c r="H31" s="3">
        <v>1</v>
      </c>
      <c r="I31" s="3">
        <v>11</v>
      </c>
      <c r="J31" s="5">
        <v>1</v>
      </c>
      <c r="K31" s="10">
        <v>4594000</v>
      </c>
      <c r="L31" s="6" t="s">
        <v>12</v>
      </c>
      <c r="M31" s="6" t="s">
        <v>13</v>
      </c>
    </row>
    <row r="32" spans="1:13" s="7" customFormat="1" ht="12.75" x14ac:dyDescent="0.2">
      <c r="A32" s="2" t="s">
        <v>370</v>
      </c>
      <c r="B32" s="2" t="s">
        <v>476</v>
      </c>
      <c r="C32" s="11" t="s">
        <v>478</v>
      </c>
      <c r="D32" s="31" t="s">
        <v>443</v>
      </c>
      <c r="E32" s="8" t="s">
        <v>482</v>
      </c>
      <c r="F32" s="4">
        <v>0</v>
      </c>
      <c r="G32" s="3" t="s">
        <v>313</v>
      </c>
      <c r="H32" s="3">
        <v>1</v>
      </c>
      <c r="I32" s="3">
        <v>11</v>
      </c>
      <c r="J32" s="5">
        <v>1</v>
      </c>
      <c r="K32" s="10">
        <v>66860</v>
      </c>
      <c r="L32" s="6" t="s">
        <v>12</v>
      </c>
      <c r="M32" s="6" t="s">
        <v>13</v>
      </c>
    </row>
    <row r="33" spans="1:13" s="7" customFormat="1" ht="12.75" x14ac:dyDescent="0.2">
      <c r="A33" s="2" t="s">
        <v>370</v>
      </c>
      <c r="B33" s="2" t="s">
        <v>271</v>
      </c>
      <c r="C33" s="11" t="s">
        <v>478</v>
      </c>
      <c r="D33" s="31" t="s">
        <v>35</v>
      </c>
      <c r="E33" s="8" t="s">
        <v>374</v>
      </c>
      <c r="F33" s="4">
        <v>0</v>
      </c>
      <c r="G33" s="3" t="s">
        <v>313</v>
      </c>
      <c r="H33" s="3">
        <v>1</v>
      </c>
      <c r="I33" s="3">
        <v>11</v>
      </c>
      <c r="J33" s="5">
        <v>1</v>
      </c>
      <c r="K33" s="10">
        <v>149850000</v>
      </c>
      <c r="L33" s="6" t="s">
        <v>12</v>
      </c>
      <c r="M33" s="6" t="s">
        <v>13</v>
      </c>
    </row>
    <row r="34" spans="1:13" s="7" customFormat="1" ht="12.75" x14ac:dyDescent="0.2">
      <c r="A34" s="2" t="s">
        <v>370</v>
      </c>
      <c r="B34" s="2" t="s">
        <v>229</v>
      </c>
      <c r="C34" s="11" t="s">
        <v>22</v>
      </c>
      <c r="D34" s="31" t="s">
        <v>83</v>
      </c>
      <c r="E34" s="8" t="s">
        <v>375</v>
      </c>
      <c r="F34" s="4">
        <v>0</v>
      </c>
      <c r="G34" s="3" t="s">
        <v>313</v>
      </c>
      <c r="H34" s="3">
        <v>1</v>
      </c>
      <c r="I34" s="3">
        <v>11</v>
      </c>
      <c r="J34" s="5">
        <v>1</v>
      </c>
      <c r="K34" s="10">
        <v>1300000</v>
      </c>
      <c r="L34" s="6" t="s">
        <v>12</v>
      </c>
      <c r="M34" s="6" t="s">
        <v>13</v>
      </c>
    </row>
    <row r="35" spans="1:13" s="7" customFormat="1" ht="12.75" x14ac:dyDescent="0.2">
      <c r="A35" s="2" t="s">
        <v>370</v>
      </c>
      <c r="B35" s="2" t="s">
        <v>230</v>
      </c>
      <c r="C35" s="11" t="s">
        <v>22</v>
      </c>
      <c r="D35" s="31" t="s">
        <v>84</v>
      </c>
      <c r="E35" s="8" t="s">
        <v>376</v>
      </c>
      <c r="F35" s="4">
        <v>0</v>
      </c>
      <c r="G35" s="3" t="s">
        <v>313</v>
      </c>
      <c r="H35" s="3">
        <v>1</v>
      </c>
      <c r="I35" s="3">
        <v>11</v>
      </c>
      <c r="J35" s="5">
        <v>1</v>
      </c>
      <c r="K35" s="10">
        <v>566605314.33000004</v>
      </c>
      <c r="L35" s="6" t="s">
        <v>12</v>
      </c>
      <c r="M35" s="6" t="s">
        <v>13</v>
      </c>
    </row>
    <row r="36" spans="1:13" s="7" customFormat="1" ht="12.75" x14ac:dyDescent="0.2">
      <c r="A36" s="2" t="s">
        <v>370</v>
      </c>
      <c r="B36" s="2" t="s">
        <v>371</v>
      </c>
      <c r="C36" s="11" t="s">
        <v>22</v>
      </c>
      <c r="D36" s="31" t="s">
        <v>104</v>
      </c>
      <c r="E36" s="8" t="s">
        <v>430</v>
      </c>
      <c r="F36" s="4">
        <v>0</v>
      </c>
      <c r="G36" s="3" t="s">
        <v>313</v>
      </c>
      <c r="H36" s="3">
        <v>1</v>
      </c>
      <c r="I36" s="3">
        <v>11</v>
      </c>
      <c r="J36" s="5">
        <v>1</v>
      </c>
      <c r="K36" s="10">
        <v>1208249.02</v>
      </c>
      <c r="L36" s="6" t="s">
        <v>12</v>
      </c>
      <c r="M36" s="6" t="s">
        <v>13</v>
      </c>
    </row>
    <row r="37" spans="1:13" s="7" customFormat="1" ht="12.75" x14ac:dyDescent="0.2">
      <c r="A37" s="2" t="s">
        <v>370</v>
      </c>
      <c r="B37" s="2" t="s">
        <v>231</v>
      </c>
      <c r="C37" s="11" t="s">
        <v>22</v>
      </c>
      <c r="D37" s="31" t="s">
        <v>120</v>
      </c>
      <c r="E37" s="8" t="s">
        <v>377</v>
      </c>
      <c r="F37" s="4">
        <v>0</v>
      </c>
      <c r="G37" s="3" t="s">
        <v>313</v>
      </c>
      <c r="H37" s="3">
        <v>1</v>
      </c>
      <c r="I37" s="3">
        <v>11</v>
      </c>
      <c r="J37" s="5">
        <v>1</v>
      </c>
      <c r="K37" s="10">
        <v>4400000</v>
      </c>
      <c r="L37" s="6" t="s">
        <v>12</v>
      </c>
      <c r="M37" s="6" t="s">
        <v>13</v>
      </c>
    </row>
    <row r="38" spans="1:13" s="7" customFormat="1" ht="12.75" x14ac:dyDescent="0.2">
      <c r="A38" s="2" t="s">
        <v>370</v>
      </c>
      <c r="B38" s="2" t="s">
        <v>232</v>
      </c>
      <c r="C38" s="11" t="s">
        <v>22</v>
      </c>
      <c r="D38" s="31" t="s">
        <v>114</v>
      </c>
      <c r="E38" s="8" t="s">
        <v>378</v>
      </c>
      <c r="F38" s="4">
        <v>0</v>
      </c>
      <c r="G38" s="3" t="s">
        <v>313</v>
      </c>
      <c r="H38" s="3">
        <v>1</v>
      </c>
      <c r="I38" s="3">
        <v>11</v>
      </c>
      <c r="J38" s="5">
        <v>1</v>
      </c>
      <c r="K38" s="10">
        <v>91652109</v>
      </c>
      <c r="L38" s="6" t="s">
        <v>12</v>
      </c>
      <c r="M38" s="6" t="s">
        <v>13</v>
      </c>
    </row>
    <row r="39" spans="1:13" s="7" customFormat="1" ht="12.75" x14ac:dyDescent="0.2">
      <c r="A39" s="2" t="s">
        <v>370</v>
      </c>
      <c r="B39" s="2" t="s">
        <v>233</v>
      </c>
      <c r="C39" s="11" t="s">
        <v>22</v>
      </c>
      <c r="D39" s="31" t="s">
        <v>105</v>
      </c>
      <c r="E39" s="8" t="s">
        <v>379</v>
      </c>
      <c r="F39" s="4">
        <v>0</v>
      </c>
      <c r="G39" s="3" t="s">
        <v>313</v>
      </c>
      <c r="H39" s="3">
        <v>1</v>
      </c>
      <c r="I39" s="3">
        <v>11</v>
      </c>
      <c r="J39" s="5">
        <v>1</v>
      </c>
      <c r="K39" s="10">
        <v>49600000</v>
      </c>
      <c r="L39" s="6" t="s">
        <v>12</v>
      </c>
      <c r="M39" s="6" t="s">
        <v>13</v>
      </c>
    </row>
    <row r="40" spans="1:13" s="7" customFormat="1" ht="12.75" x14ac:dyDescent="0.2">
      <c r="A40" s="2" t="s">
        <v>370</v>
      </c>
      <c r="B40" s="2" t="s">
        <v>234</v>
      </c>
      <c r="C40" s="11" t="s">
        <v>22</v>
      </c>
      <c r="D40" s="31" t="s">
        <v>106</v>
      </c>
      <c r="E40" s="8" t="s">
        <v>380</v>
      </c>
      <c r="F40" s="4">
        <v>0</v>
      </c>
      <c r="G40" s="3" t="s">
        <v>313</v>
      </c>
      <c r="H40" s="3">
        <v>1</v>
      </c>
      <c r="I40" s="3">
        <v>11</v>
      </c>
      <c r="J40" s="5">
        <v>1</v>
      </c>
      <c r="K40" s="10">
        <v>4725060</v>
      </c>
      <c r="L40" s="6" t="s">
        <v>12</v>
      </c>
      <c r="M40" s="6" t="s">
        <v>13</v>
      </c>
    </row>
    <row r="41" spans="1:13" s="7" customFormat="1" ht="12.75" x14ac:dyDescent="0.2">
      <c r="A41" s="2" t="s">
        <v>370</v>
      </c>
      <c r="B41" s="2" t="s">
        <v>235</v>
      </c>
      <c r="C41" s="11" t="s">
        <v>22</v>
      </c>
      <c r="D41" s="31" t="s">
        <v>107</v>
      </c>
      <c r="E41" s="8" t="s">
        <v>381</v>
      </c>
      <c r="F41" s="4">
        <v>0</v>
      </c>
      <c r="G41" s="3" t="s">
        <v>313</v>
      </c>
      <c r="H41" s="3">
        <v>1</v>
      </c>
      <c r="I41" s="3">
        <v>11</v>
      </c>
      <c r="J41" s="5">
        <v>1</v>
      </c>
      <c r="K41" s="10">
        <v>6425069.5999999996</v>
      </c>
      <c r="L41" s="6" t="s">
        <v>12</v>
      </c>
      <c r="M41" s="6" t="s">
        <v>13</v>
      </c>
    </row>
    <row r="42" spans="1:13" s="7" customFormat="1" ht="12.75" x14ac:dyDescent="0.2">
      <c r="A42" s="2" t="s">
        <v>370</v>
      </c>
      <c r="B42" s="2" t="s">
        <v>229</v>
      </c>
      <c r="C42" s="11" t="s">
        <v>478</v>
      </c>
      <c r="D42" s="31" t="s">
        <v>83</v>
      </c>
      <c r="E42" s="8" t="s">
        <v>375</v>
      </c>
      <c r="F42" s="4">
        <v>0</v>
      </c>
      <c r="G42" s="3" t="s">
        <v>313</v>
      </c>
      <c r="H42" s="3">
        <v>1</v>
      </c>
      <c r="I42" s="3">
        <v>11</v>
      </c>
      <c r="J42" s="5">
        <v>1</v>
      </c>
      <c r="K42" s="10">
        <v>1</v>
      </c>
      <c r="L42" s="6" t="s">
        <v>12</v>
      </c>
      <c r="M42" s="6" t="s">
        <v>13</v>
      </c>
    </row>
    <row r="43" spans="1:13" s="7" customFormat="1" ht="12.75" x14ac:dyDescent="0.2">
      <c r="A43" s="2" t="s">
        <v>370</v>
      </c>
      <c r="B43" s="2" t="s">
        <v>230</v>
      </c>
      <c r="C43" s="11" t="s">
        <v>478</v>
      </c>
      <c r="D43" s="31" t="s">
        <v>84</v>
      </c>
      <c r="E43" s="8" t="s">
        <v>376</v>
      </c>
      <c r="F43" s="4">
        <v>0</v>
      </c>
      <c r="G43" s="3" t="s">
        <v>313</v>
      </c>
      <c r="H43" s="3">
        <v>1</v>
      </c>
      <c r="I43" s="3">
        <v>11</v>
      </c>
      <c r="J43" s="5">
        <v>1</v>
      </c>
      <c r="K43" s="10">
        <v>22052598</v>
      </c>
      <c r="L43" s="6" t="s">
        <v>12</v>
      </c>
      <c r="M43" s="6" t="s">
        <v>13</v>
      </c>
    </row>
    <row r="44" spans="1:13" s="7" customFormat="1" ht="12.75" x14ac:dyDescent="0.2">
      <c r="A44" s="2" t="s">
        <v>370</v>
      </c>
      <c r="B44" s="2" t="s">
        <v>371</v>
      </c>
      <c r="C44" s="11" t="s">
        <v>478</v>
      </c>
      <c r="D44" s="31" t="s">
        <v>104</v>
      </c>
      <c r="E44" s="8" t="s">
        <v>430</v>
      </c>
      <c r="F44" s="4">
        <v>0</v>
      </c>
      <c r="G44" s="3" t="s">
        <v>313</v>
      </c>
      <c r="H44" s="3">
        <v>1</v>
      </c>
      <c r="I44" s="3">
        <v>11</v>
      </c>
      <c r="J44" s="5">
        <v>1</v>
      </c>
      <c r="K44" s="10">
        <v>4202288.63</v>
      </c>
      <c r="L44" s="6" t="s">
        <v>12</v>
      </c>
      <c r="M44" s="6" t="s">
        <v>13</v>
      </c>
    </row>
    <row r="45" spans="1:13" s="7" customFormat="1" ht="12.75" x14ac:dyDescent="0.2">
      <c r="A45" s="2" t="s">
        <v>370</v>
      </c>
      <c r="B45" s="2" t="s">
        <v>236</v>
      </c>
      <c r="C45" s="11" t="s">
        <v>22</v>
      </c>
      <c r="D45" s="31" t="s">
        <v>133</v>
      </c>
      <c r="E45" s="8" t="s">
        <v>382</v>
      </c>
      <c r="F45" s="4">
        <v>0</v>
      </c>
      <c r="G45" s="3" t="s">
        <v>313</v>
      </c>
      <c r="H45" s="3">
        <v>1</v>
      </c>
      <c r="I45" s="3">
        <v>11</v>
      </c>
      <c r="J45" s="5">
        <v>1</v>
      </c>
      <c r="K45" s="10">
        <v>723730692</v>
      </c>
      <c r="L45" s="6" t="s">
        <v>12</v>
      </c>
      <c r="M45" s="6" t="s">
        <v>13</v>
      </c>
    </row>
    <row r="46" spans="1:13" s="7" customFormat="1" ht="12.75" x14ac:dyDescent="0.2">
      <c r="A46" s="2" t="s">
        <v>370</v>
      </c>
      <c r="B46" s="2" t="s">
        <v>237</v>
      </c>
      <c r="C46" s="11" t="s">
        <v>22</v>
      </c>
      <c r="D46" s="31" t="s">
        <v>85</v>
      </c>
      <c r="E46" s="8" t="s">
        <v>383</v>
      </c>
      <c r="F46" s="4">
        <v>0</v>
      </c>
      <c r="G46" s="3" t="s">
        <v>313</v>
      </c>
      <c r="H46" s="3">
        <v>1</v>
      </c>
      <c r="I46" s="3">
        <v>11</v>
      </c>
      <c r="J46" s="5">
        <v>1</v>
      </c>
      <c r="K46" s="10">
        <v>447700718</v>
      </c>
      <c r="L46" s="6" t="s">
        <v>12</v>
      </c>
      <c r="M46" s="6" t="s">
        <v>13</v>
      </c>
    </row>
    <row r="47" spans="1:13" s="7" customFormat="1" ht="12.75" x14ac:dyDescent="0.2">
      <c r="A47" s="2" t="s">
        <v>370</v>
      </c>
      <c r="B47" s="2" t="s">
        <v>238</v>
      </c>
      <c r="C47" s="11" t="s">
        <v>22</v>
      </c>
      <c r="D47" s="31" t="s">
        <v>239</v>
      </c>
      <c r="E47" s="8" t="s">
        <v>384</v>
      </c>
      <c r="F47" s="4">
        <v>0</v>
      </c>
      <c r="G47" s="3" t="s">
        <v>313</v>
      </c>
      <c r="H47" s="3">
        <v>1</v>
      </c>
      <c r="I47" s="3">
        <v>11</v>
      </c>
      <c r="J47" s="5">
        <v>1</v>
      </c>
      <c r="K47" s="10">
        <v>3671462072.9499998</v>
      </c>
      <c r="L47" s="6" t="s">
        <v>12</v>
      </c>
      <c r="M47" s="6" t="s">
        <v>13</v>
      </c>
    </row>
    <row r="48" spans="1:13" s="7" customFormat="1" ht="12.75" x14ac:dyDescent="0.2">
      <c r="A48" s="2" t="s">
        <v>370</v>
      </c>
      <c r="B48" s="2" t="s">
        <v>350</v>
      </c>
      <c r="C48" s="11" t="s">
        <v>22</v>
      </c>
      <c r="D48" s="31" t="s">
        <v>89</v>
      </c>
      <c r="E48" s="8" t="s">
        <v>385</v>
      </c>
      <c r="F48" s="4">
        <v>0</v>
      </c>
      <c r="G48" s="3" t="s">
        <v>313</v>
      </c>
      <c r="H48" s="3">
        <v>1</v>
      </c>
      <c r="I48" s="3">
        <v>11</v>
      </c>
      <c r="J48" s="5">
        <v>1</v>
      </c>
      <c r="K48" s="10">
        <v>15537316</v>
      </c>
      <c r="L48" s="6" t="s">
        <v>12</v>
      </c>
      <c r="M48" s="6" t="s">
        <v>13</v>
      </c>
    </row>
    <row r="49" spans="1:13" s="7" customFormat="1" ht="12.75" x14ac:dyDescent="0.2">
      <c r="A49" s="2" t="s">
        <v>370</v>
      </c>
      <c r="B49" s="2" t="s">
        <v>351</v>
      </c>
      <c r="C49" s="11" t="s">
        <v>22</v>
      </c>
      <c r="D49" s="31" t="s">
        <v>42</v>
      </c>
      <c r="E49" s="8" t="s">
        <v>386</v>
      </c>
      <c r="F49" s="4">
        <v>0</v>
      </c>
      <c r="G49" s="3" t="s">
        <v>313</v>
      </c>
      <c r="H49" s="3">
        <v>1</v>
      </c>
      <c r="I49" s="3">
        <v>11</v>
      </c>
      <c r="J49" s="5">
        <v>1</v>
      </c>
      <c r="K49" s="10">
        <v>3991691.08</v>
      </c>
      <c r="L49" s="6" t="s">
        <v>12</v>
      </c>
      <c r="M49" s="6" t="s">
        <v>13</v>
      </c>
    </row>
    <row r="50" spans="1:13" s="7" customFormat="1" ht="12.75" x14ac:dyDescent="0.2">
      <c r="A50" s="2" t="s">
        <v>370</v>
      </c>
      <c r="B50" s="2" t="s">
        <v>240</v>
      </c>
      <c r="C50" s="11" t="s">
        <v>22</v>
      </c>
      <c r="D50" s="31" t="s">
        <v>90</v>
      </c>
      <c r="E50" s="8" t="s">
        <v>387</v>
      </c>
      <c r="F50" s="4">
        <v>0</v>
      </c>
      <c r="G50" s="3" t="s">
        <v>313</v>
      </c>
      <c r="H50" s="3">
        <v>1</v>
      </c>
      <c r="I50" s="3">
        <v>11</v>
      </c>
      <c r="J50" s="5">
        <v>1</v>
      </c>
      <c r="K50" s="10">
        <v>5860779.6699999999</v>
      </c>
      <c r="L50" s="6" t="s">
        <v>12</v>
      </c>
      <c r="M50" s="6" t="s">
        <v>13</v>
      </c>
    </row>
    <row r="51" spans="1:13" s="7" customFormat="1" ht="12.75" x14ac:dyDescent="0.2">
      <c r="A51" s="2" t="s">
        <v>370</v>
      </c>
      <c r="B51" s="2" t="s">
        <v>352</v>
      </c>
      <c r="C51" s="11" t="s">
        <v>22</v>
      </c>
      <c r="D51" s="31" t="s">
        <v>119</v>
      </c>
      <c r="E51" s="8" t="s">
        <v>388</v>
      </c>
      <c r="F51" s="4">
        <v>0</v>
      </c>
      <c r="G51" s="3" t="s">
        <v>313</v>
      </c>
      <c r="H51" s="3">
        <v>1</v>
      </c>
      <c r="I51" s="3">
        <v>11</v>
      </c>
      <c r="J51" s="5">
        <v>1</v>
      </c>
      <c r="K51" s="10">
        <v>1497103</v>
      </c>
      <c r="L51" s="6" t="s">
        <v>12</v>
      </c>
      <c r="M51" s="6" t="s">
        <v>13</v>
      </c>
    </row>
    <row r="52" spans="1:13" s="7" customFormat="1" ht="12.75" x14ac:dyDescent="0.2">
      <c r="A52" s="2" t="s">
        <v>370</v>
      </c>
      <c r="B52" s="2" t="s">
        <v>353</v>
      </c>
      <c r="C52" s="11" t="s">
        <v>22</v>
      </c>
      <c r="D52" s="31" t="s">
        <v>369</v>
      </c>
      <c r="E52" s="8" t="s">
        <v>389</v>
      </c>
      <c r="F52" s="4">
        <v>0</v>
      </c>
      <c r="G52" s="3" t="s">
        <v>313</v>
      </c>
      <c r="H52" s="3">
        <v>1</v>
      </c>
      <c r="I52" s="3">
        <v>11</v>
      </c>
      <c r="J52" s="5">
        <v>1</v>
      </c>
      <c r="K52" s="10">
        <v>391322010.44</v>
      </c>
      <c r="L52" s="6" t="s">
        <v>12</v>
      </c>
      <c r="M52" s="6" t="s">
        <v>13</v>
      </c>
    </row>
    <row r="53" spans="1:13" s="7" customFormat="1" ht="12.75" x14ac:dyDescent="0.2">
      <c r="A53" s="2" t="s">
        <v>370</v>
      </c>
      <c r="B53" s="2" t="s">
        <v>241</v>
      </c>
      <c r="C53" s="11" t="s">
        <v>22</v>
      </c>
      <c r="D53" s="31" t="s">
        <v>34</v>
      </c>
      <c r="E53" s="8" t="s">
        <v>390</v>
      </c>
      <c r="F53" s="4">
        <v>0</v>
      </c>
      <c r="G53" s="3" t="s">
        <v>313</v>
      </c>
      <c r="H53" s="3">
        <v>1</v>
      </c>
      <c r="I53" s="3">
        <v>11</v>
      </c>
      <c r="J53" s="5">
        <v>1</v>
      </c>
      <c r="K53" s="10">
        <v>994827487.84000003</v>
      </c>
      <c r="L53" s="6" t="s">
        <v>12</v>
      </c>
      <c r="M53" s="6" t="s">
        <v>13</v>
      </c>
    </row>
    <row r="54" spans="1:13" s="7" customFormat="1" ht="12.75" x14ac:dyDescent="0.2">
      <c r="A54" s="2" t="s">
        <v>370</v>
      </c>
      <c r="B54" s="2" t="s">
        <v>242</v>
      </c>
      <c r="C54" s="11" t="s">
        <v>22</v>
      </c>
      <c r="D54" s="31" t="s">
        <v>91</v>
      </c>
      <c r="E54" s="8" t="s">
        <v>391</v>
      </c>
      <c r="F54" s="4">
        <v>0</v>
      </c>
      <c r="G54" s="3" t="s">
        <v>313</v>
      </c>
      <c r="H54" s="3">
        <v>1</v>
      </c>
      <c r="I54" s="3">
        <v>11</v>
      </c>
      <c r="J54" s="5">
        <v>1</v>
      </c>
      <c r="K54" s="10">
        <v>210255871.56999999</v>
      </c>
      <c r="L54" s="6" t="s">
        <v>12</v>
      </c>
      <c r="M54" s="6" t="s">
        <v>13</v>
      </c>
    </row>
    <row r="55" spans="1:13" s="7" customFormat="1" ht="12.75" x14ac:dyDescent="0.2">
      <c r="A55" s="2" t="s">
        <v>370</v>
      </c>
      <c r="B55" s="2" t="s">
        <v>243</v>
      </c>
      <c r="C55" s="11" t="s">
        <v>22</v>
      </c>
      <c r="D55" s="31" t="s">
        <v>93</v>
      </c>
      <c r="E55" s="8" t="s">
        <v>392</v>
      </c>
      <c r="F55" s="4">
        <v>0</v>
      </c>
      <c r="G55" s="3" t="s">
        <v>313</v>
      </c>
      <c r="H55" s="3">
        <v>1</v>
      </c>
      <c r="I55" s="3">
        <v>11</v>
      </c>
      <c r="J55" s="5">
        <v>1</v>
      </c>
      <c r="K55" s="10">
        <v>107557797.65000001</v>
      </c>
      <c r="L55" s="6" t="s">
        <v>12</v>
      </c>
      <c r="M55" s="6" t="s">
        <v>13</v>
      </c>
    </row>
    <row r="56" spans="1:13" s="7" customFormat="1" ht="12.75" x14ac:dyDescent="0.2">
      <c r="A56" s="2" t="s">
        <v>370</v>
      </c>
      <c r="B56" s="2" t="s">
        <v>244</v>
      </c>
      <c r="C56" s="11" t="s">
        <v>22</v>
      </c>
      <c r="D56" s="31" t="s">
        <v>86</v>
      </c>
      <c r="E56" s="8" t="s">
        <v>393</v>
      </c>
      <c r="F56" s="4">
        <v>0</v>
      </c>
      <c r="G56" s="3" t="s">
        <v>313</v>
      </c>
      <c r="H56" s="3">
        <v>1</v>
      </c>
      <c r="I56" s="3">
        <v>11</v>
      </c>
      <c r="J56" s="5">
        <v>1</v>
      </c>
      <c r="K56" s="10">
        <v>12331158.1</v>
      </c>
      <c r="L56" s="6" t="s">
        <v>12</v>
      </c>
      <c r="M56" s="6" t="s">
        <v>13</v>
      </c>
    </row>
    <row r="57" spans="1:13" s="7" customFormat="1" ht="12.75" x14ac:dyDescent="0.2">
      <c r="A57" s="2" t="s">
        <v>370</v>
      </c>
      <c r="B57" s="2" t="s">
        <v>354</v>
      </c>
      <c r="C57" s="11" t="s">
        <v>22</v>
      </c>
      <c r="D57" s="31" t="s">
        <v>87</v>
      </c>
      <c r="E57" s="8" t="s">
        <v>394</v>
      </c>
      <c r="F57" s="4">
        <v>0</v>
      </c>
      <c r="G57" s="3" t="s">
        <v>313</v>
      </c>
      <c r="H57" s="3">
        <v>1</v>
      </c>
      <c r="I57" s="3">
        <v>11</v>
      </c>
      <c r="J57" s="5">
        <v>1</v>
      </c>
      <c r="K57" s="10">
        <v>503382</v>
      </c>
      <c r="L57" s="6" t="s">
        <v>12</v>
      </c>
      <c r="M57" s="6" t="s">
        <v>13</v>
      </c>
    </row>
    <row r="58" spans="1:13" s="7" customFormat="1" ht="12.75" x14ac:dyDescent="0.2">
      <c r="A58" s="2" t="s">
        <v>370</v>
      </c>
      <c r="B58" s="2" t="s">
        <v>355</v>
      </c>
      <c r="C58" s="11" t="s">
        <v>22</v>
      </c>
      <c r="D58" s="31" t="s">
        <v>88</v>
      </c>
      <c r="E58" s="8" t="s">
        <v>395</v>
      </c>
      <c r="F58" s="4">
        <v>0</v>
      </c>
      <c r="G58" s="3" t="s">
        <v>313</v>
      </c>
      <c r="H58" s="3">
        <v>1</v>
      </c>
      <c r="I58" s="3">
        <v>11</v>
      </c>
      <c r="J58" s="5">
        <v>1</v>
      </c>
      <c r="K58" s="10">
        <v>790256</v>
      </c>
      <c r="L58" s="6" t="s">
        <v>12</v>
      </c>
      <c r="M58" s="6" t="s">
        <v>13</v>
      </c>
    </row>
    <row r="59" spans="1:13" s="7" customFormat="1" ht="12.75" x14ac:dyDescent="0.2">
      <c r="A59" s="2" t="s">
        <v>370</v>
      </c>
      <c r="B59" s="2" t="s">
        <v>373</v>
      </c>
      <c r="C59" s="11" t="s">
        <v>22</v>
      </c>
      <c r="D59" s="31" t="s">
        <v>112</v>
      </c>
      <c r="E59" s="8" t="s">
        <v>432</v>
      </c>
      <c r="F59" s="4">
        <v>0</v>
      </c>
      <c r="G59" s="3" t="s">
        <v>313</v>
      </c>
      <c r="H59" s="3">
        <v>1</v>
      </c>
      <c r="I59" s="3">
        <v>11</v>
      </c>
      <c r="J59" s="5">
        <v>1</v>
      </c>
      <c r="K59" s="10">
        <v>145228</v>
      </c>
      <c r="L59" s="6" t="s">
        <v>12</v>
      </c>
      <c r="M59" s="6" t="s">
        <v>13</v>
      </c>
    </row>
    <row r="60" spans="1:13" s="7" customFormat="1" ht="12.75" x14ac:dyDescent="0.2">
      <c r="A60" s="2" t="s">
        <v>370</v>
      </c>
      <c r="B60" s="2" t="s">
        <v>356</v>
      </c>
      <c r="C60" s="11" t="s">
        <v>22</v>
      </c>
      <c r="D60" s="31" t="s">
        <v>16</v>
      </c>
      <c r="E60" s="8" t="s">
        <v>396</v>
      </c>
      <c r="F60" s="4">
        <v>0</v>
      </c>
      <c r="G60" s="3" t="s">
        <v>313</v>
      </c>
      <c r="H60" s="3">
        <v>1</v>
      </c>
      <c r="I60" s="3">
        <v>11</v>
      </c>
      <c r="J60" s="5">
        <v>1</v>
      </c>
      <c r="K60" s="10">
        <v>34695819.899999999</v>
      </c>
      <c r="L60" s="6" t="s">
        <v>12</v>
      </c>
      <c r="M60" s="6" t="s">
        <v>13</v>
      </c>
    </row>
    <row r="61" spans="1:13" s="7" customFormat="1" ht="12.75" x14ac:dyDescent="0.2">
      <c r="A61" s="2" t="s">
        <v>370</v>
      </c>
      <c r="B61" s="2" t="s">
        <v>245</v>
      </c>
      <c r="C61" s="11" t="s">
        <v>22</v>
      </c>
      <c r="D61" s="31" t="s">
        <v>246</v>
      </c>
      <c r="E61" s="8" t="s">
        <v>397</v>
      </c>
      <c r="F61" s="4">
        <v>0</v>
      </c>
      <c r="G61" s="3" t="s">
        <v>313</v>
      </c>
      <c r="H61" s="3">
        <v>1</v>
      </c>
      <c r="I61" s="3">
        <v>11</v>
      </c>
      <c r="J61" s="5">
        <v>1</v>
      </c>
      <c r="K61" s="10">
        <v>792300000</v>
      </c>
      <c r="L61" s="6" t="s">
        <v>12</v>
      </c>
      <c r="M61" s="6" t="s">
        <v>13</v>
      </c>
    </row>
    <row r="62" spans="1:13" s="7" customFormat="1" ht="12.75" x14ac:dyDescent="0.2">
      <c r="A62" s="2" t="s">
        <v>370</v>
      </c>
      <c r="B62" s="2" t="s">
        <v>477</v>
      </c>
      <c r="C62" s="11" t="s">
        <v>22</v>
      </c>
      <c r="D62" s="31" t="s">
        <v>445</v>
      </c>
      <c r="E62" s="8" t="s">
        <v>483</v>
      </c>
      <c r="F62" s="4">
        <v>0</v>
      </c>
      <c r="G62" s="3" t="s">
        <v>313</v>
      </c>
      <c r="H62" s="3">
        <v>1</v>
      </c>
      <c r="I62" s="3">
        <v>11</v>
      </c>
      <c r="J62" s="5">
        <v>1</v>
      </c>
      <c r="K62" s="10">
        <v>7448230.3200000003</v>
      </c>
      <c r="L62" s="6" t="s">
        <v>12</v>
      </c>
      <c r="M62" s="6" t="s">
        <v>13</v>
      </c>
    </row>
    <row r="63" spans="1:13" s="7" customFormat="1" ht="12.75" x14ac:dyDescent="0.2">
      <c r="A63" s="2" t="s">
        <v>370</v>
      </c>
      <c r="B63" s="2" t="s">
        <v>247</v>
      </c>
      <c r="C63" s="11" t="s">
        <v>22</v>
      </c>
      <c r="D63" s="31" t="s">
        <v>108</v>
      </c>
      <c r="E63" s="8" t="s">
        <v>398</v>
      </c>
      <c r="F63" s="4">
        <v>0</v>
      </c>
      <c r="G63" s="3" t="s">
        <v>313</v>
      </c>
      <c r="H63" s="3">
        <v>1</v>
      </c>
      <c r="I63" s="3">
        <v>11</v>
      </c>
      <c r="J63" s="5">
        <v>1</v>
      </c>
      <c r="K63" s="10">
        <v>407940369.63999999</v>
      </c>
      <c r="L63" s="6" t="s">
        <v>12</v>
      </c>
      <c r="M63" s="6" t="s">
        <v>13</v>
      </c>
    </row>
    <row r="64" spans="1:13" s="7" customFormat="1" ht="12.75" x14ac:dyDescent="0.2">
      <c r="A64" s="2" t="s">
        <v>370</v>
      </c>
      <c r="B64" s="2" t="s">
        <v>248</v>
      </c>
      <c r="C64" s="11" t="s">
        <v>22</v>
      </c>
      <c r="D64" s="31" t="s">
        <v>249</v>
      </c>
      <c r="E64" s="8" t="s">
        <v>399</v>
      </c>
      <c r="F64" s="4">
        <v>0</v>
      </c>
      <c r="G64" s="3" t="s">
        <v>313</v>
      </c>
      <c r="H64" s="3">
        <v>1</v>
      </c>
      <c r="I64" s="3">
        <v>11</v>
      </c>
      <c r="J64" s="5">
        <v>1</v>
      </c>
      <c r="K64" s="10">
        <v>7000000</v>
      </c>
      <c r="L64" s="6" t="s">
        <v>12</v>
      </c>
      <c r="M64" s="6" t="s">
        <v>13</v>
      </c>
    </row>
    <row r="65" spans="1:13" s="7" customFormat="1" ht="12.75" x14ac:dyDescent="0.2">
      <c r="A65" s="2" t="s">
        <v>370</v>
      </c>
      <c r="B65" s="2" t="s">
        <v>250</v>
      </c>
      <c r="C65" s="11" t="s">
        <v>22</v>
      </c>
      <c r="D65" s="31" t="s">
        <v>111</v>
      </c>
      <c r="E65" s="8" t="s">
        <v>400</v>
      </c>
      <c r="F65" s="4">
        <v>0</v>
      </c>
      <c r="G65" s="3" t="s">
        <v>313</v>
      </c>
      <c r="H65" s="3">
        <v>1</v>
      </c>
      <c r="I65" s="3">
        <v>11</v>
      </c>
      <c r="J65" s="5">
        <v>1</v>
      </c>
      <c r="K65" s="10">
        <v>32900183</v>
      </c>
      <c r="L65" s="6" t="s">
        <v>12</v>
      </c>
      <c r="M65" s="6" t="s">
        <v>13</v>
      </c>
    </row>
    <row r="66" spans="1:13" s="7" customFormat="1" ht="12.75" x14ac:dyDescent="0.2">
      <c r="A66" s="2" t="s">
        <v>370</v>
      </c>
      <c r="B66" s="2" t="s">
        <v>357</v>
      </c>
      <c r="C66" s="11" t="s">
        <v>22</v>
      </c>
      <c r="D66" s="31" t="s">
        <v>118</v>
      </c>
      <c r="E66" s="8" t="s">
        <v>401</v>
      </c>
      <c r="F66" s="4">
        <v>0</v>
      </c>
      <c r="G66" s="3" t="s">
        <v>313</v>
      </c>
      <c r="H66" s="3">
        <v>1</v>
      </c>
      <c r="I66" s="3">
        <v>11</v>
      </c>
      <c r="J66" s="5">
        <v>1</v>
      </c>
      <c r="K66" s="10">
        <v>6548000</v>
      </c>
      <c r="L66" s="6" t="s">
        <v>12</v>
      </c>
      <c r="M66" s="6" t="s">
        <v>13</v>
      </c>
    </row>
    <row r="67" spans="1:13" s="7" customFormat="1" ht="12.75" x14ac:dyDescent="0.2">
      <c r="A67" s="2" t="s">
        <v>370</v>
      </c>
      <c r="B67" s="2" t="s">
        <v>350</v>
      </c>
      <c r="C67" s="11" t="s">
        <v>478</v>
      </c>
      <c r="D67" s="31" t="s">
        <v>89</v>
      </c>
      <c r="E67" s="8" t="s">
        <v>385</v>
      </c>
      <c r="F67" s="4">
        <v>0</v>
      </c>
      <c r="G67" s="3" t="s">
        <v>313</v>
      </c>
      <c r="H67" s="3">
        <v>1</v>
      </c>
      <c r="I67" s="3">
        <v>11</v>
      </c>
      <c r="J67" s="5">
        <v>1</v>
      </c>
      <c r="K67" s="10">
        <v>173800</v>
      </c>
      <c r="L67" s="6" t="s">
        <v>12</v>
      </c>
      <c r="M67" s="6" t="s">
        <v>13</v>
      </c>
    </row>
    <row r="68" spans="1:13" s="7" customFormat="1" ht="12.75" x14ac:dyDescent="0.2">
      <c r="A68" s="2" t="s">
        <v>370</v>
      </c>
      <c r="B68" s="2" t="s">
        <v>241</v>
      </c>
      <c r="C68" s="11" t="s">
        <v>478</v>
      </c>
      <c r="D68" s="31" t="s">
        <v>34</v>
      </c>
      <c r="E68" s="8" t="s">
        <v>390</v>
      </c>
      <c r="F68" s="4">
        <v>0</v>
      </c>
      <c r="G68" s="3" t="s">
        <v>313</v>
      </c>
      <c r="H68" s="3">
        <v>1</v>
      </c>
      <c r="I68" s="3">
        <v>11</v>
      </c>
      <c r="J68" s="5">
        <v>1</v>
      </c>
      <c r="K68" s="10">
        <v>2000</v>
      </c>
      <c r="L68" s="6" t="s">
        <v>12</v>
      </c>
      <c r="M68" s="6" t="s">
        <v>13</v>
      </c>
    </row>
    <row r="69" spans="1:13" s="7" customFormat="1" ht="12.75" x14ac:dyDescent="0.2">
      <c r="A69" s="2" t="s">
        <v>370</v>
      </c>
      <c r="B69" s="2" t="s">
        <v>372</v>
      </c>
      <c r="C69" s="11" t="s">
        <v>478</v>
      </c>
      <c r="D69" s="31" t="s">
        <v>92</v>
      </c>
      <c r="E69" s="8" t="s">
        <v>431</v>
      </c>
      <c r="F69" s="4">
        <v>0</v>
      </c>
      <c r="G69" s="3" t="s">
        <v>313</v>
      </c>
      <c r="H69" s="3">
        <v>1</v>
      </c>
      <c r="I69" s="3">
        <v>11</v>
      </c>
      <c r="J69" s="5">
        <v>1</v>
      </c>
      <c r="K69" s="10">
        <v>3777000</v>
      </c>
      <c r="L69" s="6" t="s">
        <v>12</v>
      </c>
      <c r="M69" s="6" t="s">
        <v>13</v>
      </c>
    </row>
    <row r="70" spans="1:13" s="7" customFormat="1" ht="12.75" x14ac:dyDescent="0.2">
      <c r="A70" s="2" t="s">
        <v>370</v>
      </c>
      <c r="B70" s="2" t="s">
        <v>243</v>
      </c>
      <c r="C70" s="11" t="s">
        <v>478</v>
      </c>
      <c r="D70" s="31" t="s">
        <v>93</v>
      </c>
      <c r="E70" s="8" t="s">
        <v>392</v>
      </c>
      <c r="F70" s="4">
        <v>0</v>
      </c>
      <c r="G70" s="3" t="s">
        <v>313</v>
      </c>
      <c r="H70" s="3">
        <v>1</v>
      </c>
      <c r="I70" s="3">
        <v>11</v>
      </c>
      <c r="J70" s="5">
        <v>1</v>
      </c>
      <c r="K70" s="10">
        <v>7763838.0300000003</v>
      </c>
      <c r="L70" s="6" t="s">
        <v>12</v>
      </c>
      <c r="M70" s="6" t="s">
        <v>13</v>
      </c>
    </row>
    <row r="71" spans="1:13" s="7" customFormat="1" ht="12.75" x14ac:dyDescent="0.2">
      <c r="A71" s="2" t="s">
        <v>370</v>
      </c>
      <c r="B71" s="2" t="s">
        <v>356</v>
      </c>
      <c r="C71" s="11" t="s">
        <v>478</v>
      </c>
      <c r="D71" s="31" t="s">
        <v>16</v>
      </c>
      <c r="E71" s="8" t="s">
        <v>396</v>
      </c>
      <c r="F71" s="4">
        <v>0</v>
      </c>
      <c r="G71" s="3" t="s">
        <v>313</v>
      </c>
      <c r="H71" s="3">
        <v>1</v>
      </c>
      <c r="I71" s="3">
        <v>11</v>
      </c>
      <c r="J71" s="5">
        <v>1</v>
      </c>
      <c r="K71" s="10">
        <v>12694698.539999999</v>
      </c>
      <c r="L71" s="6" t="s">
        <v>12</v>
      </c>
      <c r="M71" s="6" t="s">
        <v>13</v>
      </c>
    </row>
    <row r="72" spans="1:13" s="7" customFormat="1" ht="12.75" x14ac:dyDescent="0.2">
      <c r="A72" s="2" t="s">
        <v>370</v>
      </c>
      <c r="B72" s="2" t="s">
        <v>247</v>
      </c>
      <c r="C72" s="11" t="s">
        <v>478</v>
      </c>
      <c r="D72" s="31" t="s">
        <v>108</v>
      </c>
      <c r="E72" s="8" t="s">
        <v>398</v>
      </c>
      <c r="F72" s="4">
        <v>0</v>
      </c>
      <c r="G72" s="3" t="s">
        <v>313</v>
      </c>
      <c r="H72" s="3">
        <v>1</v>
      </c>
      <c r="I72" s="3">
        <v>11</v>
      </c>
      <c r="J72" s="5">
        <v>1</v>
      </c>
      <c r="K72" s="10">
        <v>75028073</v>
      </c>
      <c r="L72" s="6" t="s">
        <v>12</v>
      </c>
      <c r="M72" s="6" t="s">
        <v>13</v>
      </c>
    </row>
    <row r="73" spans="1:13" s="7" customFormat="1" ht="12.75" x14ac:dyDescent="0.2">
      <c r="A73" s="2" t="s">
        <v>370</v>
      </c>
      <c r="B73" s="2" t="s">
        <v>251</v>
      </c>
      <c r="C73" s="11" t="s">
        <v>22</v>
      </c>
      <c r="D73" s="31" t="s">
        <v>94</v>
      </c>
      <c r="E73" s="8" t="s">
        <v>402</v>
      </c>
      <c r="F73" s="4">
        <v>0</v>
      </c>
      <c r="G73" s="3" t="s">
        <v>313</v>
      </c>
      <c r="H73" s="3">
        <v>1</v>
      </c>
      <c r="I73" s="3">
        <v>11</v>
      </c>
      <c r="J73" s="5">
        <v>1</v>
      </c>
      <c r="K73" s="10">
        <v>176810900.11000001</v>
      </c>
      <c r="L73" s="6" t="s">
        <v>12</v>
      </c>
      <c r="M73" s="6" t="s">
        <v>13</v>
      </c>
    </row>
    <row r="74" spans="1:13" s="7" customFormat="1" ht="12.75" x14ac:dyDescent="0.2">
      <c r="A74" s="2" t="s">
        <v>370</v>
      </c>
      <c r="B74" s="2" t="s">
        <v>252</v>
      </c>
      <c r="C74" s="11" t="s">
        <v>22</v>
      </c>
      <c r="D74" s="31" t="s">
        <v>123</v>
      </c>
      <c r="E74" s="8" t="s">
        <v>403</v>
      </c>
      <c r="F74" s="4">
        <v>0</v>
      </c>
      <c r="G74" s="3" t="s">
        <v>313</v>
      </c>
      <c r="H74" s="3">
        <v>1</v>
      </c>
      <c r="I74" s="3">
        <v>11</v>
      </c>
      <c r="J74" s="5">
        <v>1</v>
      </c>
      <c r="K74" s="10">
        <v>424334776</v>
      </c>
      <c r="L74" s="6" t="s">
        <v>12</v>
      </c>
      <c r="M74" s="6" t="s">
        <v>13</v>
      </c>
    </row>
    <row r="75" spans="1:13" s="7" customFormat="1" ht="12.75" x14ac:dyDescent="0.2">
      <c r="A75" s="2" t="s">
        <v>370</v>
      </c>
      <c r="B75" s="2" t="s">
        <v>358</v>
      </c>
      <c r="C75" s="11" t="s">
        <v>22</v>
      </c>
      <c r="D75" s="31" t="s">
        <v>98</v>
      </c>
      <c r="E75" s="8" t="s">
        <v>404</v>
      </c>
      <c r="F75" s="4">
        <v>0</v>
      </c>
      <c r="G75" s="3" t="s">
        <v>313</v>
      </c>
      <c r="H75" s="3">
        <v>1</v>
      </c>
      <c r="I75" s="3">
        <v>11</v>
      </c>
      <c r="J75" s="5">
        <v>1</v>
      </c>
      <c r="K75" s="10">
        <v>9667000</v>
      </c>
      <c r="L75" s="6" t="s">
        <v>12</v>
      </c>
      <c r="M75" s="6" t="s">
        <v>13</v>
      </c>
    </row>
    <row r="76" spans="1:13" s="7" customFormat="1" ht="12.75" x14ac:dyDescent="0.2">
      <c r="A76" s="2" t="s">
        <v>370</v>
      </c>
      <c r="B76" s="2" t="s">
        <v>359</v>
      </c>
      <c r="C76" s="11" t="s">
        <v>22</v>
      </c>
      <c r="D76" s="31" t="s">
        <v>122</v>
      </c>
      <c r="E76" s="8" t="s">
        <v>405</v>
      </c>
      <c r="F76" s="4">
        <v>0</v>
      </c>
      <c r="G76" s="3" t="s">
        <v>313</v>
      </c>
      <c r="H76" s="3">
        <v>1</v>
      </c>
      <c r="I76" s="3">
        <v>11</v>
      </c>
      <c r="J76" s="5">
        <v>1</v>
      </c>
      <c r="K76" s="10">
        <v>240000000</v>
      </c>
      <c r="L76" s="6" t="s">
        <v>12</v>
      </c>
      <c r="M76" s="6" t="s">
        <v>13</v>
      </c>
    </row>
    <row r="77" spans="1:13" s="7" customFormat="1" ht="12.75" x14ac:dyDescent="0.2">
      <c r="A77" s="2" t="s">
        <v>370</v>
      </c>
      <c r="B77" s="2" t="s">
        <v>253</v>
      </c>
      <c r="C77" s="11" t="s">
        <v>22</v>
      </c>
      <c r="D77" s="31" t="s">
        <v>58</v>
      </c>
      <c r="E77" s="8" t="s">
        <v>406</v>
      </c>
      <c r="F77" s="4">
        <v>0</v>
      </c>
      <c r="G77" s="3" t="s">
        <v>313</v>
      </c>
      <c r="H77" s="3">
        <v>1</v>
      </c>
      <c r="I77" s="3">
        <v>11</v>
      </c>
      <c r="J77" s="5">
        <v>1</v>
      </c>
      <c r="K77" s="10">
        <v>518162726</v>
      </c>
      <c r="L77" s="6" t="s">
        <v>12</v>
      </c>
      <c r="M77" s="6" t="s">
        <v>13</v>
      </c>
    </row>
    <row r="78" spans="1:13" s="7" customFormat="1" ht="12.75" x14ac:dyDescent="0.2">
      <c r="A78" s="2" t="s">
        <v>370</v>
      </c>
      <c r="B78" s="2" t="s">
        <v>254</v>
      </c>
      <c r="C78" s="11" t="s">
        <v>22</v>
      </c>
      <c r="D78" s="31" t="s">
        <v>95</v>
      </c>
      <c r="E78" s="8" t="s">
        <v>407</v>
      </c>
      <c r="F78" s="4">
        <v>0</v>
      </c>
      <c r="G78" s="3" t="s">
        <v>313</v>
      </c>
      <c r="H78" s="3">
        <v>1</v>
      </c>
      <c r="I78" s="3">
        <v>11</v>
      </c>
      <c r="J78" s="5">
        <v>1</v>
      </c>
      <c r="K78" s="10">
        <v>1620993929.3</v>
      </c>
      <c r="L78" s="6" t="s">
        <v>12</v>
      </c>
      <c r="M78" s="6" t="s">
        <v>13</v>
      </c>
    </row>
    <row r="79" spans="1:13" s="7" customFormat="1" ht="12.75" x14ac:dyDescent="0.2">
      <c r="A79" s="2" t="s">
        <v>370</v>
      </c>
      <c r="B79" s="2" t="s">
        <v>360</v>
      </c>
      <c r="C79" s="11" t="s">
        <v>22</v>
      </c>
      <c r="D79" s="31" t="s">
        <v>113</v>
      </c>
      <c r="E79" s="8" t="s">
        <v>408</v>
      </c>
      <c r="F79" s="4">
        <v>0</v>
      </c>
      <c r="G79" s="3" t="s">
        <v>313</v>
      </c>
      <c r="H79" s="3">
        <v>1</v>
      </c>
      <c r="I79" s="3">
        <v>11</v>
      </c>
      <c r="J79" s="5">
        <v>1</v>
      </c>
      <c r="K79" s="10">
        <v>423031496.93000001</v>
      </c>
      <c r="L79" s="6" t="s">
        <v>12</v>
      </c>
      <c r="M79" s="6" t="s">
        <v>13</v>
      </c>
    </row>
    <row r="80" spans="1:13" s="7" customFormat="1" ht="12.75" x14ac:dyDescent="0.2">
      <c r="A80" s="2" t="s">
        <v>370</v>
      </c>
      <c r="B80" s="2" t="s">
        <v>361</v>
      </c>
      <c r="C80" s="11" t="s">
        <v>22</v>
      </c>
      <c r="D80" s="31" t="s">
        <v>96</v>
      </c>
      <c r="E80" s="8" t="s">
        <v>409</v>
      </c>
      <c r="F80" s="4">
        <v>0</v>
      </c>
      <c r="G80" s="3" t="s">
        <v>313</v>
      </c>
      <c r="H80" s="3">
        <v>1</v>
      </c>
      <c r="I80" s="3">
        <v>11</v>
      </c>
      <c r="J80" s="5">
        <v>1</v>
      </c>
      <c r="K80" s="10">
        <v>53000</v>
      </c>
      <c r="L80" s="6" t="s">
        <v>12</v>
      </c>
      <c r="M80" s="6" t="s">
        <v>13</v>
      </c>
    </row>
    <row r="81" spans="1:13" s="7" customFormat="1" ht="12.75" x14ac:dyDescent="0.2">
      <c r="A81" s="2" t="s">
        <v>370</v>
      </c>
      <c r="B81" s="2" t="s">
        <v>255</v>
      </c>
      <c r="C81" s="11" t="s">
        <v>22</v>
      </c>
      <c r="D81" s="31" t="s">
        <v>256</v>
      </c>
      <c r="E81" s="8" t="s">
        <v>410</v>
      </c>
      <c r="F81" s="4">
        <v>0</v>
      </c>
      <c r="G81" s="3" t="s">
        <v>313</v>
      </c>
      <c r="H81" s="3">
        <v>1</v>
      </c>
      <c r="I81" s="3">
        <v>11</v>
      </c>
      <c r="J81" s="5">
        <v>1</v>
      </c>
      <c r="K81" s="10">
        <v>436350751.25</v>
      </c>
      <c r="L81" s="6" t="s">
        <v>12</v>
      </c>
      <c r="M81" s="6" t="s">
        <v>13</v>
      </c>
    </row>
    <row r="82" spans="1:13" s="7" customFormat="1" ht="12.75" x14ac:dyDescent="0.2">
      <c r="A82" s="2" t="s">
        <v>370</v>
      </c>
      <c r="B82" s="2" t="s">
        <v>257</v>
      </c>
      <c r="C82" s="11" t="s">
        <v>22</v>
      </c>
      <c r="D82" s="31" t="s">
        <v>39</v>
      </c>
      <c r="E82" s="8" t="s">
        <v>411</v>
      </c>
      <c r="F82" s="4">
        <v>0</v>
      </c>
      <c r="G82" s="3" t="s">
        <v>313</v>
      </c>
      <c r="H82" s="3">
        <v>1</v>
      </c>
      <c r="I82" s="3">
        <v>11</v>
      </c>
      <c r="J82" s="5">
        <v>1</v>
      </c>
      <c r="K82" s="10">
        <v>8032734805.0799999</v>
      </c>
      <c r="L82" s="6" t="s">
        <v>12</v>
      </c>
      <c r="M82" s="6" t="s">
        <v>13</v>
      </c>
    </row>
    <row r="83" spans="1:13" s="7" customFormat="1" ht="12.75" x14ac:dyDescent="0.2">
      <c r="A83" s="2" t="s">
        <v>370</v>
      </c>
      <c r="B83" s="2" t="s">
        <v>362</v>
      </c>
      <c r="C83" s="11" t="s">
        <v>22</v>
      </c>
      <c r="D83" s="31" t="s">
        <v>24</v>
      </c>
      <c r="E83" s="8" t="s">
        <v>412</v>
      </c>
      <c r="F83" s="4">
        <v>0</v>
      </c>
      <c r="G83" s="3" t="s">
        <v>313</v>
      </c>
      <c r="H83" s="3">
        <v>1</v>
      </c>
      <c r="I83" s="3">
        <v>11</v>
      </c>
      <c r="J83" s="5">
        <v>1</v>
      </c>
      <c r="K83" s="10">
        <v>163681483.55000001</v>
      </c>
      <c r="L83" s="6" t="s">
        <v>12</v>
      </c>
      <c r="M83" s="6" t="s">
        <v>13</v>
      </c>
    </row>
    <row r="84" spans="1:13" s="7" customFormat="1" ht="12.75" x14ac:dyDescent="0.2">
      <c r="A84" s="2" t="s">
        <v>370</v>
      </c>
      <c r="B84" s="2" t="s">
        <v>251</v>
      </c>
      <c r="C84" s="11" t="s">
        <v>478</v>
      </c>
      <c r="D84" s="31" t="s">
        <v>94</v>
      </c>
      <c r="E84" s="8" t="s">
        <v>402</v>
      </c>
      <c r="F84" s="4">
        <v>0</v>
      </c>
      <c r="G84" s="3" t="s">
        <v>313</v>
      </c>
      <c r="H84" s="3">
        <v>1</v>
      </c>
      <c r="I84" s="3">
        <v>11</v>
      </c>
      <c r="J84" s="5">
        <v>1</v>
      </c>
      <c r="K84" s="10">
        <v>32055152</v>
      </c>
      <c r="L84" s="6" t="s">
        <v>12</v>
      </c>
      <c r="M84" s="6" t="s">
        <v>13</v>
      </c>
    </row>
    <row r="85" spans="1:13" s="7" customFormat="1" ht="12.75" x14ac:dyDescent="0.2">
      <c r="A85" s="2" t="s">
        <v>370</v>
      </c>
      <c r="B85" s="2" t="s">
        <v>252</v>
      </c>
      <c r="C85" s="11" t="s">
        <v>478</v>
      </c>
      <c r="D85" s="31" t="s">
        <v>123</v>
      </c>
      <c r="E85" s="8" t="s">
        <v>403</v>
      </c>
      <c r="F85" s="4">
        <v>0</v>
      </c>
      <c r="G85" s="3" t="s">
        <v>313</v>
      </c>
      <c r="H85" s="3">
        <v>1</v>
      </c>
      <c r="I85" s="3">
        <v>11</v>
      </c>
      <c r="J85" s="5">
        <v>1</v>
      </c>
      <c r="K85" s="10">
        <v>25738017</v>
      </c>
      <c r="L85" s="6" t="s">
        <v>12</v>
      </c>
      <c r="M85" s="6" t="s">
        <v>13</v>
      </c>
    </row>
    <row r="86" spans="1:13" s="7" customFormat="1" ht="12.75" x14ac:dyDescent="0.2">
      <c r="A86" s="2" t="s">
        <v>370</v>
      </c>
      <c r="B86" s="2" t="s">
        <v>358</v>
      </c>
      <c r="C86" s="11" t="s">
        <v>478</v>
      </c>
      <c r="D86" s="31" t="s">
        <v>98</v>
      </c>
      <c r="E86" s="8" t="s">
        <v>404</v>
      </c>
      <c r="F86" s="4">
        <v>0</v>
      </c>
      <c r="G86" s="3" t="s">
        <v>313</v>
      </c>
      <c r="H86" s="3">
        <v>1</v>
      </c>
      <c r="I86" s="3">
        <v>11</v>
      </c>
      <c r="J86" s="5">
        <v>1</v>
      </c>
      <c r="K86" s="10">
        <v>3931036</v>
      </c>
      <c r="L86" s="6" t="s">
        <v>12</v>
      </c>
      <c r="M86" s="6" t="s">
        <v>13</v>
      </c>
    </row>
    <row r="87" spans="1:13" s="7" customFormat="1" ht="12.75" x14ac:dyDescent="0.2">
      <c r="A87" s="2" t="s">
        <v>370</v>
      </c>
      <c r="B87" s="2" t="s">
        <v>253</v>
      </c>
      <c r="C87" s="11" t="s">
        <v>478</v>
      </c>
      <c r="D87" s="31" t="s">
        <v>58</v>
      </c>
      <c r="E87" s="8" t="s">
        <v>406</v>
      </c>
      <c r="F87" s="4">
        <v>0</v>
      </c>
      <c r="G87" s="3" t="s">
        <v>313</v>
      </c>
      <c r="H87" s="3">
        <v>1</v>
      </c>
      <c r="I87" s="3">
        <v>11</v>
      </c>
      <c r="J87" s="5">
        <v>1</v>
      </c>
      <c r="K87" s="10">
        <v>80000</v>
      </c>
      <c r="L87" s="6" t="s">
        <v>12</v>
      </c>
      <c r="M87" s="6" t="s">
        <v>13</v>
      </c>
    </row>
    <row r="88" spans="1:13" s="7" customFormat="1" ht="12.75" x14ac:dyDescent="0.2">
      <c r="A88" s="2" t="s">
        <v>370</v>
      </c>
      <c r="B88" s="2" t="s">
        <v>361</v>
      </c>
      <c r="C88" s="11" t="s">
        <v>478</v>
      </c>
      <c r="D88" s="31" t="s">
        <v>96</v>
      </c>
      <c r="E88" s="8" t="s">
        <v>409</v>
      </c>
      <c r="F88" s="4">
        <v>0</v>
      </c>
      <c r="G88" s="3" t="s">
        <v>313</v>
      </c>
      <c r="H88" s="3">
        <v>1</v>
      </c>
      <c r="I88" s="3">
        <v>11</v>
      </c>
      <c r="J88" s="5">
        <v>1</v>
      </c>
      <c r="K88" s="10">
        <v>21533539.859999999</v>
      </c>
      <c r="L88" s="6" t="s">
        <v>12</v>
      </c>
      <c r="M88" s="6" t="s">
        <v>13</v>
      </c>
    </row>
    <row r="89" spans="1:13" s="7" customFormat="1" ht="12.75" x14ac:dyDescent="0.2">
      <c r="A89" s="2" t="s">
        <v>370</v>
      </c>
      <c r="B89" s="2" t="s">
        <v>272</v>
      </c>
      <c r="C89" s="11" t="s">
        <v>478</v>
      </c>
      <c r="D89" s="31" t="s">
        <v>97</v>
      </c>
      <c r="E89" s="8" t="s">
        <v>433</v>
      </c>
      <c r="F89" s="4">
        <v>0</v>
      </c>
      <c r="G89" s="3" t="s">
        <v>313</v>
      </c>
      <c r="H89" s="3">
        <v>1</v>
      </c>
      <c r="I89" s="3">
        <v>11</v>
      </c>
      <c r="J89" s="5">
        <v>1</v>
      </c>
      <c r="K89" s="10">
        <v>120408011.87</v>
      </c>
      <c r="L89" s="6" t="s">
        <v>12</v>
      </c>
      <c r="M89" s="6" t="s">
        <v>13</v>
      </c>
    </row>
    <row r="90" spans="1:13" s="7" customFormat="1" ht="12.75" x14ac:dyDescent="0.2">
      <c r="A90" s="2" t="s">
        <v>370</v>
      </c>
      <c r="B90" s="2" t="s">
        <v>362</v>
      </c>
      <c r="C90" s="11" t="s">
        <v>478</v>
      </c>
      <c r="D90" s="31" t="s">
        <v>24</v>
      </c>
      <c r="E90" s="8" t="s">
        <v>412</v>
      </c>
      <c r="F90" s="4">
        <v>0</v>
      </c>
      <c r="G90" s="3" t="s">
        <v>313</v>
      </c>
      <c r="H90" s="3">
        <v>1</v>
      </c>
      <c r="I90" s="3">
        <v>11</v>
      </c>
      <c r="J90" s="5">
        <v>1</v>
      </c>
      <c r="K90" s="10">
        <v>101648923</v>
      </c>
      <c r="L90" s="6" t="s">
        <v>12</v>
      </c>
      <c r="M90" s="6" t="s">
        <v>13</v>
      </c>
    </row>
    <row r="91" spans="1:13" s="7" customFormat="1" ht="12.75" x14ac:dyDescent="0.2">
      <c r="A91" s="2" t="s">
        <v>370</v>
      </c>
      <c r="B91" s="2" t="s">
        <v>258</v>
      </c>
      <c r="C91" s="11" t="s">
        <v>478</v>
      </c>
      <c r="D91" s="31" t="s">
        <v>20</v>
      </c>
      <c r="E91" s="8" t="s">
        <v>434</v>
      </c>
      <c r="F91" s="4">
        <v>0</v>
      </c>
      <c r="G91" s="3" t="s">
        <v>313</v>
      </c>
      <c r="H91" s="3">
        <v>1</v>
      </c>
      <c r="I91" s="3">
        <v>11</v>
      </c>
      <c r="J91" s="5">
        <v>1</v>
      </c>
      <c r="K91" s="10">
        <v>109634531</v>
      </c>
      <c r="L91" s="6" t="s">
        <v>12</v>
      </c>
      <c r="M91" s="6" t="s">
        <v>13</v>
      </c>
    </row>
    <row r="92" spans="1:13" s="7" customFormat="1" ht="12.75" x14ac:dyDescent="0.2">
      <c r="A92" s="2" t="s">
        <v>370</v>
      </c>
      <c r="B92" s="2" t="s">
        <v>259</v>
      </c>
      <c r="C92" s="11" t="s">
        <v>22</v>
      </c>
      <c r="D92" s="31" t="s">
        <v>99</v>
      </c>
      <c r="E92" s="8" t="s">
        <v>413</v>
      </c>
      <c r="F92" s="4">
        <v>0</v>
      </c>
      <c r="G92" s="3" t="s">
        <v>313</v>
      </c>
      <c r="H92" s="3">
        <v>1</v>
      </c>
      <c r="I92" s="3">
        <v>11</v>
      </c>
      <c r="J92" s="5">
        <v>1</v>
      </c>
      <c r="K92" s="10">
        <v>6000000</v>
      </c>
      <c r="L92" s="6" t="s">
        <v>12</v>
      </c>
      <c r="M92" s="6" t="s">
        <v>13</v>
      </c>
    </row>
    <row r="93" spans="1:13" s="7" customFormat="1" ht="12.75" x14ac:dyDescent="0.2">
      <c r="A93" s="2" t="s">
        <v>370</v>
      </c>
      <c r="B93" s="2" t="s">
        <v>363</v>
      </c>
      <c r="C93" s="11" t="s">
        <v>22</v>
      </c>
      <c r="D93" s="31" t="s">
        <v>109</v>
      </c>
      <c r="E93" s="8" t="s">
        <v>414</v>
      </c>
      <c r="F93" s="4">
        <v>0</v>
      </c>
      <c r="G93" s="3" t="s">
        <v>313</v>
      </c>
      <c r="H93" s="3">
        <v>1</v>
      </c>
      <c r="I93" s="3">
        <v>11</v>
      </c>
      <c r="J93" s="5">
        <v>1</v>
      </c>
      <c r="K93" s="10">
        <v>1485125</v>
      </c>
      <c r="L93" s="6" t="s">
        <v>12</v>
      </c>
      <c r="M93" s="6" t="s">
        <v>13</v>
      </c>
    </row>
    <row r="94" spans="1:13" s="7" customFormat="1" ht="12.75" x14ac:dyDescent="0.2">
      <c r="A94" s="2" t="s">
        <v>370</v>
      </c>
      <c r="B94" s="2" t="s">
        <v>364</v>
      </c>
      <c r="C94" s="11" t="s">
        <v>22</v>
      </c>
      <c r="D94" s="31" t="s">
        <v>121</v>
      </c>
      <c r="E94" s="8" t="s">
        <v>415</v>
      </c>
      <c r="F94" s="4">
        <v>0</v>
      </c>
      <c r="G94" s="3" t="s">
        <v>313</v>
      </c>
      <c r="H94" s="3">
        <v>1</v>
      </c>
      <c r="I94" s="3">
        <v>11</v>
      </c>
      <c r="J94" s="5">
        <v>1</v>
      </c>
      <c r="K94" s="10">
        <v>1055965986.5599999</v>
      </c>
      <c r="L94" s="6" t="s">
        <v>12</v>
      </c>
      <c r="M94" s="6" t="s">
        <v>13</v>
      </c>
    </row>
    <row r="95" spans="1:13" s="7" customFormat="1" ht="12.75" x14ac:dyDescent="0.2">
      <c r="A95" s="2" t="s">
        <v>370</v>
      </c>
      <c r="B95" s="2" t="s">
        <v>260</v>
      </c>
      <c r="C95" s="11" t="s">
        <v>22</v>
      </c>
      <c r="D95" s="31" t="s">
        <v>100</v>
      </c>
      <c r="E95" s="8" t="s">
        <v>416</v>
      </c>
      <c r="F95" s="4">
        <v>0</v>
      </c>
      <c r="G95" s="3" t="s">
        <v>313</v>
      </c>
      <c r="H95" s="3">
        <v>1</v>
      </c>
      <c r="I95" s="3">
        <v>11</v>
      </c>
      <c r="J95" s="5">
        <v>1</v>
      </c>
      <c r="K95" s="10">
        <v>472252810.5</v>
      </c>
      <c r="L95" s="6" t="s">
        <v>12</v>
      </c>
      <c r="M95" s="6" t="s">
        <v>13</v>
      </c>
    </row>
    <row r="96" spans="1:13" s="7" customFormat="1" ht="12.75" x14ac:dyDescent="0.2">
      <c r="A96" s="2" t="s">
        <v>370</v>
      </c>
      <c r="B96" s="2" t="s">
        <v>261</v>
      </c>
      <c r="C96" s="11" t="s">
        <v>22</v>
      </c>
      <c r="D96" s="31" t="s">
        <v>130</v>
      </c>
      <c r="E96" s="8" t="s">
        <v>417</v>
      </c>
      <c r="F96" s="4">
        <v>0</v>
      </c>
      <c r="G96" s="3" t="s">
        <v>313</v>
      </c>
      <c r="H96" s="3">
        <v>1</v>
      </c>
      <c r="I96" s="3">
        <v>11</v>
      </c>
      <c r="J96" s="5">
        <v>1</v>
      </c>
      <c r="K96" s="10">
        <v>35512497.149999999</v>
      </c>
      <c r="L96" s="6" t="s">
        <v>12</v>
      </c>
      <c r="M96" s="6" t="s">
        <v>13</v>
      </c>
    </row>
    <row r="97" spans="1:13" s="7" customFormat="1" ht="12.75" x14ac:dyDescent="0.2">
      <c r="A97" s="2" t="s">
        <v>370</v>
      </c>
      <c r="B97" s="2" t="s">
        <v>259</v>
      </c>
      <c r="C97" s="11" t="s">
        <v>478</v>
      </c>
      <c r="D97" s="31" t="s">
        <v>99</v>
      </c>
      <c r="E97" s="8" t="s">
        <v>413</v>
      </c>
      <c r="F97" s="4">
        <v>0</v>
      </c>
      <c r="G97" s="3" t="s">
        <v>313</v>
      </c>
      <c r="H97" s="3">
        <v>1</v>
      </c>
      <c r="I97" s="3">
        <v>11</v>
      </c>
      <c r="J97" s="5">
        <v>1</v>
      </c>
      <c r="K97" s="10">
        <v>1500000.68</v>
      </c>
      <c r="L97" s="6" t="s">
        <v>12</v>
      </c>
      <c r="M97" s="6" t="s">
        <v>13</v>
      </c>
    </row>
    <row r="98" spans="1:13" s="7" customFormat="1" ht="12.75" x14ac:dyDescent="0.2">
      <c r="A98" s="2" t="s">
        <v>370</v>
      </c>
      <c r="B98" s="2" t="s">
        <v>262</v>
      </c>
      <c r="C98" s="11" t="s">
        <v>22</v>
      </c>
      <c r="D98" s="31" t="s">
        <v>263</v>
      </c>
      <c r="E98" s="8" t="s">
        <v>418</v>
      </c>
      <c r="F98" s="4">
        <v>0</v>
      </c>
      <c r="G98" s="3" t="s">
        <v>313</v>
      </c>
      <c r="H98" s="3">
        <v>1</v>
      </c>
      <c r="I98" s="3">
        <v>11</v>
      </c>
      <c r="J98" s="5">
        <v>1</v>
      </c>
      <c r="K98" s="10">
        <v>134513088.88999999</v>
      </c>
      <c r="L98" s="6" t="s">
        <v>12</v>
      </c>
      <c r="M98" s="6" t="s">
        <v>13</v>
      </c>
    </row>
    <row r="99" spans="1:13" s="7" customFormat="1" ht="12.75" x14ac:dyDescent="0.2">
      <c r="A99" s="2" t="s">
        <v>370</v>
      </c>
      <c r="B99" s="2" t="s">
        <v>264</v>
      </c>
      <c r="C99" s="11" t="s">
        <v>22</v>
      </c>
      <c r="D99" s="31" t="s">
        <v>116</v>
      </c>
      <c r="E99" s="8" t="s">
        <v>419</v>
      </c>
      <c r="F99" s="4">
        <v>0</v>
      </c>
      <c r="G99" s="3" t="s">
        <v>313</v>
      </c>
      <c r="H99" s="3">
        <v>1</v>
      </c>
      <c r="I99" s="3">
        <v>11</v>
      </c>
      <c r="J99" s="5">
        <v>1</v>
      </c>
      <c r="K99" s="10">
        <v>123608291.2</v>
      </c>
      <c r="L99" s="6" t="s">
        <v>12</v>
      </c>
      <c r="M99" s="6" t="s">
        <v>13</v>
      </c>
    </row>
    <row r="100" spans="1:13" s="7" customFormat="1" ht="12.75" x14ac:dyDescent="0.2">
      <c r="A100" s="2" t="s">
        <v>370</v>
      </c>
      <c r="B100" s="2" t="s">
        <v>265</v>
      </c>
      <c r="C100" s="11" t="s">
        <v>22</v>
      </c>
      <c r="D100" s="31" t="s">
        <v>110</v>
      </c>
      <c r="E100" s="8" t="s">
        <v>420</v>
      </c>
      <c r="F100" s="4">
        <v>0</v>
      </c>
      <c r="G100" s="3" t="s">
        <v>313</v>
      </c>
      <c r="H100" s="3">
        <v>1</v>
      </c>
      <c r="I100" s="3">
        <v>11</v>
      </c>
      <c r="J100" s="5">
        <v>1</v>
      </c>
      <c r="K100" s="10">
        <v>9737500</v>
      </c>
      <c r="L100" s="6" t="s">
        <v>12</v>
      </c>
      <c r="M100" s="6" t="s">
        <v>13</v>
      </c>
    </row>
    <row r="101" spans="1:13" s="7" customFormat="1" ht="12.75" x14ac:dyDescent="0.2">
      <c r="A101" s="2" t="s">
        <v>370</v>
      </c>
      <c r="B101" s="2" t="s">
        <v>262</v>
      </c>
      <c r="C101" s="11" t="s">
        <v>478</v>
      </c>
      <c r="D101" s="31" t="s">
        <v>263</v>
      </c>
      <c r="E101" s="8" t="s">
        <v>418</v>
      </c>
      <c r="F101" s="4">
        <v>0</v>
      </c>
      <c r="G101" s="3" t="s">
        <v>313</v>
      </c>
      <c r="H101" s="3">
        <v>1</v>
      </c>
      <c r="I101" s="3">
        <v>11</v>
      </c>
      <c r="J101" s="5">
        <v>1</v>
      </c>
      <c r="K101" s="10">
        <v>2416480</v>
      </c>
      <c r="L101" s="6" t="s">
        <v>12</v>
      </c>
      <c r="M101" s="6" t="s">
        <v>13</v>
      </c>
    </row>
    <row r="102" spans="1:13" s="7" customFormat="1" ht="12.75" x14ac:dyDescent="0.2">
      <c r="A102" s="2" t="s">
        <v>370</v>
      </c>
      <c r="B102" s="2" t="s">
        <v>273</v>
      </c>
      <c r="C102" s="11" t="s">
        <v>478</v>
      </c>
      <c r="D102" s="31" t="s">
        <v>124</v>
      </c>
      <c r="E102" s="8" t="s">
        <v>435</v>
      </c>
      <c r="F102" s="4">
        <v>0</v>
      </c>
      <c r="G102" s="3" t="s">
        <v>313</v>
      </c>
      <c r="H102" s="3">
        <v>1</v>
      </c>
      <c r="I102" s="3">
        <v>11</v>
      </c>
      <c r="J102" s="5">
        <v>1</v>
      </c>
      <c r="K102" s="10">
        <v>12449339.470000001</v>
      </c>
      <c r="L102" s="6" t="s">
        <v>12</v>
      </c>
      <c r="M102" s="6" t="s">
        <v>13</v>
      </c>
    </row>
    <row r="103" spans="1:13" s="7" customFormat="1" ht="12.75" x14ac:dyDescent="0.2">
      <c r="A103" s="2" t="s">
        <v>370</v>
      </c>
      <c r="B103" s="2" t="s">
        <v>264</v>
      </c>
      <c r="C103" s="11" t="s">
        <v>478</v>
      </c>
      <c r="D103" s="31" t="s">
        <v>116</v>
      </c>
      <c r="E103" s="8" t="s">
        <v>419</v>
      </c>
      <c r="F103" s="4">
        <v>0</v>
      </c>
      <c r="G103" s="3" t="s">
        <v>313</v>
      </c>
      <c r="H103" s="3">
        <v>1</v>
      </c>
      <c r="I103" s="3">
        <v>11</v>
      </c>
      <c r="J103" s="5">
        <v>1</v>
      </c>
      <c r="K103" s="10">
        <v>1174211.02</v>
      </c>
      <c r="L103" s="6" t="s">
        <v>12</v>
      </c>
      <c r="M103" s="6" t="s">
        <v>13</v>
      </c>
    </row>
    <row r="104" spans="1:13" s="7" customFormat="1" ht="12.75" x14ac:dyDescent="0.2">
      <c r="A104" s="2" t="s">
        <v>370</v>
      </c>
      <c r="B104" s="2" t="s">
        <v>266</v>
      </c>
      <c r="C104" s="11" t="s">
        <v>22</v>
      </c>
      <c r="D104" s="31" t="s">
        <v>31</v>
      </c>
      <c r="E104" s="8" t="s">
        <v>421</v>
      </c>
      <c r="F104" s="4">
        <v>0</v>
      </c>
      <c r="G104" s="3" t="s">
        <v>313</v>
      </c>
      <c r="H104" s="3">
        <v>1</v>
      </c>
      <c r="I104" s="3">
        <v>11</v>
      </c>
      <c r="J104" s="5">
        <v>1</v>
      </c>
      <c r="K104" s="10">
        <v>2931119</v>
      </c>
      <c r="L104" s="6" t="s">
        <v>12</v>
      </c>
      <c r="M104" s="6" t="s">
        <v>13</v>
      </c>
    </row>
    <row r="105" spans="1:13" s="7" customFormat="1" ht="12.75" x14ac:dyDescent="0.2">
      <c r="A105" s="2" t="s">
        <v>370</v>
      </c>
      <c r="B105" s="2" t="s">
        <v>267</v>
      </c>
      <c r="C105" s="11" t="s">
        <v>22</v>
      </c>
      <c r="D105" s="31" t="s">
        <v>18</v>
      </c>
      <c r="E105" s="8" t="s">
        <v>422</v>
      </c>
      <c r="F105" s="4">
        <v>0</v>
      </c>
      <c r="G105" s="3" t="s">
        <v>313</v>
      </c>
      <c r="H105" s="3">
        <v>1</v>
      </c>
      <c r="I105" s="3">
        <v>11</v>
      </c>
      <c r="J105" s="5">
        <v>1</v>
      </c>
      <c r="K105" s="10">
        <v>169282062.16</v>
      </c>
      <c r="L105" s="6" t="s">
        <v>12</v>
      </c>
      <c r="M105" s="6" t="s">
        <v>13</v>
      </c>
    </row>
    <row r="106" spans="1:13" s="7" customFormat="1" ht="12.75" x14ac:dyDescent="0.2">
      <c r="A106" s="2" t="s">
        <v>370</v>
      </c>
      <c r="B106" s="2" t="s">
        <v>268</v>
      </c>
      <c r="C106" s="11" t="s">
        <v>22</v>
      </c>
      <c r="D106" s="31" t="s">
        <v>59</v>
      </c>
      <c r="E106" s="8" t="s">
        <v>423</v>
      </c>
      <c r="F106" s="4">
        <v>0</v>
      </c>
      <c r="G106" s="3" t="s">
        <v>313</v>
      </c>
      <c r="H106" s="3">
        <v>1</v>
      </c>
      <c r="I106" s="3">
        <v>11</v>
      </c>
      <c r="J106" s="5">
        <v>1</v>
      </c>
      <c r="K106" s="10">
        <v>2240000</v>
      </c>
      <c r="L106" s="6" t="s">
        <v>12</v>
      </c>
      <c r="M106" s="6" t="s">
        <v>13</v>
      </c>
    </row>
    <row r="107" spans="1:13" s="7" customFormat="1" ht="12.75" x14ac:dyDescent="0.2">
      <c r="A107" s="2" t="s">
        <v>370</v>
      </c>
      <c r="B107" s="2" t="s">
        <v>269</v>
      </c>
      <c r="C107" s="11" t="s">
        <v>22</v>
      </c>
      <c r="D107" s="31" t="s">
        <v>101</v>
      </c>
      <c r="E107" s="8" t="s">
        <v>424</v>
      </c>
      <c r="F107" s="4">
        <v>0</v>
      </c>
      <c r="G107" s="3" t="s">
        <v>313</v>
      </c>
      <c r="H107" s="3">
        <v>1</v>
      </c>
      <c r="I107" s="3">
        <v>11</v>
      </c>
      <c r="J107" s="5">
        <v>1</v>
      </c>
      <c r="K107" s="10">
        <v>52392870</v>
      </c>
      <c r="L107" s="6" t="s">
        <v>12</v>
      </c>
      <c r="M107" s="6" t="s">
        <v>13</v>
      </c>
    </row>
    <row r="108" spans="1:13" s="7" customFormat="1" ht="12.75" x14ac:dyDescent="0.2">
      <c r="A108" s="2" t="s">
        <v>370</v>
      </c>
      <c r="B108" s="2" t="s">
        <v>267</v>
      </c>
      <c r="C108" s="11" t="s">
        <v>478</v>
      </c>
      <c r="D108" s="31" t="s">
        <v>18</v>
      </c>
      <c r="E108" s="8" t="s">
        <v>422</v>
      </c>
      <c r="F108" s="4">
        <v>0</v>
      </c>
      <c r="G108" s="3" t="s">
        <v>313</v>
      </c>
      <c r="H108" s="3">
        <v>1</v>
      </c>
      <c r="I108" s="3">
        <v>11</v>
      </c>
      <c r="J108" s="5">
        <v>1</v>
      </c>
      <c r="K108" s="10">
        <v>4731375.03</v>
      </c>
      <c r="L108" s="6" t="s">
        <v>12</v>
      </c>
      <c r="M108" s="6" t="s">
        <v>13</v>
      </c>
    </row>
    <row r="109" spans="1:13" s="7" customFormat="1" ht="12.75" x14ac:dyDescent="0.2">
      <c r="A109" s="2" t="s">
        <v>370</v>
      </c>
      <c r="B109" s="2" t="s">
        <v>365</v>
      </c>
      <c r="C109" s="11" t="s">
        <v>22</v>
      </c>
      <c r="D109" s="31" t="s">
        <v>127</v>
      </c>
      <c r="E109" s="8" t="s">
        <v>425</v>
      </c>
      <c r="F109" s="4">
        <v>0</v>
      </c>
      <c r="G109" s="3" t="s">
        <v>313</v>
      </c>
      <c r="H109" s="3">
        <v>1</v>
      </c>
      <c r="I109" s="3">
        <v>11</v>
      </c>
      <c r="J109" s="5">
        <v>1</v>
      </c>
      <c r="K109" s="10">
        <v>100963624</v>
      </c>
      <c r="L109" s="6" t="s">
        <v>12</v>
      </c>
      <c r="M109" s="6" t="s">
        <v>13</v>
      </c>
    </row>
    <row r="110" spans="1:13" s="7" customFormat="1" ht="12.75" x14ac:dyDescent="0.2">
      <c r="A110" s="2" t="s">
        <v>370</v>
      </c>
      <c r="B110" s="2" t="s">
        <v>366</v>
      </c>
      <c r="C110" s="11" t="s">
        <v>22</v>
      </c>
      <c r="D110" s="31" t="s">
        <v>125</v>
      </c>
      <c r="E110" s="8" t="s">
        <v>426</v>
      </c>
      <c r="F110" s="4">
        <v>0</v>
      </c>
      <c r="G110" s="3" t="s">
        <v>313</v>
      </c>
      <c r="H110" s="3">
        <v>1</v>
      </c>
      <c r="I110" s="3">
        <v>11</v>
      </c>
      <c r="J110" s="5">
        <v>1</v>
      </c>
      <c r="K110" s="10">
        <v>109659258</v>
      </c>
      <c r="L110" s="6" t="s">
        <v>12</v>
      </c>
      <c r="M110" s="6" t="s">
        <v>13</v>
      </c>
    </row>
    <row r="111" spans="1:13" s="7" customFormat="1" ht="12.75" x14ac:dyDescent="0.2">
      <c r="A111" s="2" t="s">
        <v>370</v>
      </c>
      <c r="B111" s="2" t="s">
        <v>367</v>
      </c>
      <c r="C111" s="11" t="s">
        <v>22</v>
      </c>
      <c r="D111" s="31" t="s">
        <v>131</v>
      </c>
      <c r="E111" s="8" t="s">
        <v>427</v>
      </c>
      <c r="F111" s="4">
        <v>0</v>
      </c>
      <c r="G111" s="3" t="s">
        <v>313</v>
      </c>
      <c r="H111" s="3">
        <v>1</v>
      </c>
      <c r="I111" s="3">
        <v>11</v>
      </c>
      <c r="J111" s="5">
        <v>1</v>
      </c>
      <c r="K111" s="10">
        <v>138090324.99000001</v>
      </c>
      <c r="L111" s="6" t="s">
        <v>12</v>
      </c>
      <c r="M111" s="6" t="s">
        <v>13</v>
      </c>
    </row>
    <row r="112" spans="1:13" s="7" customFormat="1" ht="12.75" x14ac:dyDescent="0.2">
      <c r="A112" s="2" t="s">
        <v>370</v>
      </c>
      <c r="B112" s="2" t="s">
        <v>270</v>
      </c>
      <c r="C112" s="11" t="s">
        <v>22</v>
      </c>
      <c r="D112" s="31" t="s">
        <v>134</v>
      </c>
      <c r="E112" s="8" t="s">
        <v>428</v>
      </c>
      <c r="F112" s="4">
        <v>0</v>
      </c>
      <c r="G112" s="3" t="s">
        <v>313</v>
      </c>
      <c r="H112" s="3">
        <v>1</v>
      </c>
      <c r="I112" s="3">
        <v>11</v>
      </c>
      <c r="J112" s="5">
        <v>1</v>
      </c>
      <c r="K112" s="10">
        <v>312314866</v>
      </c>
      <c r="L112" s="6" t="s">
        <v>12</v>
      </c>
      <c r="M112" s="6" t="s">
        <v>13</v>
      </c>
    </row>
    <row r="113" spans="1:13" s="7" customFormat="1" ht="12.75" x14ac:dyDescent="0.2">
      <c r="A113" s="2" t="s">
        <v>370</v>
      </c>
      <c r="B113" s="2" t="s">
        <v>368</v>
      </c>
      <c r="C113" s="11" t="s">
        <v>22</v>
      </c>
      <c r="D113" s="31" t="s">
        <v>126</v>
      </c>
      <c r="E113" s="8" t="s">
        <v>429</v>
      </c>
      <c r="F113" s="4">
        <v>0</v>
      </c>
      <c r="G113" s="3" t="s">
        <v>313</v>
      </c>
      <c r="H113" s="3">
        <v>1</v>
      </c>
      <c r="I113" s="3">
        <v>11</v>
      </c>
      <c r="J113" s="5">
        <v>1</v>
      </c>
      <c r="K113" s="10">
        <v>167673047</v>
      </c>
      <c r="L113" s="6" t="s">
        <v>12</v>
      </c>
      <c r="M113" s="6" t="s">
        <v>13</v>
      </c>
    </row>
    <row r="114" spans="1:13" s="7" customFormat="1" ht="12.75" x14ac:dyDescent="0.2">
      <c r="A114" s="2" t="s">
        <v>370</v>
      </c>
      <c r="B114" s="2" t="s">
        <v>69</v>
      </c>
      <c r="C114" s="11" t="s">
        <v>479</v>
      </c>
      <c r="D114" s="31" t="s">
        <v>343</v>
      </c>
      <c r="E114" s="8" t="s">
        <v>545</v>
      </c>
      <c r="F114" s="4">
        <v>0</v>
      </c>
      <c r="G114" s="3" t="s">
        <v>313</v>
      </c>
      <c r="H114" s="3">
        <v>1</v>
      </c>
      <c r="I114" s="3">
        <v>11</v>
      </c>
      <c r="J114" s="5">
        <v>1</v>
      </c>
      <c r="K114" s="10">
        <v>3132554883</v>
      </c>
      <c r="L114" s="6" t="s">
        <v>12</v>
      </c>
      <c r="M114" s="6" t="s">
        <v>13</v>
      </c>
    </row>
    <row r="115" spans="1:13" x14ac:dyDescent="0.25">
      <c r="K115" s="32">
        <f>SUM(K4:K114)</f>
        <v>28959429553.650005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M126"/>
  <sheetViews>
    <sheetView zoomScaleNormal="100" workbookViewId="0">
      <selection activeCell="D28" sqref="D28"/>
    </sheetView>
  </sheetViews>
  <sheetFormatPr baseColWidth="10" defaultRowHeight="15" x14ac:dyDescent="0.25"/>
  <cols>
    <col min="1" max="1" width="23.85546875" bestFit="1" customWidth="1"/>
    <col min="2" max="2" width="14" bestFit="1" customWidth="1"/>
    <col min="4" max="4" width="79" customWidth="1"/>
    <col min="5" max="5" width="106.7109375" customWidth="1"/>
    <col min="7" max="7" width="50.5703125" bestFit="1" customWidth="1"/>
    <col min="11" max="11" width="18.85546875" bestFit="1" customWidth="1"/>
    <col min="13" max="13" width="17.28515625" bestFit="1" customWidth="1"/>
  </cols>
  <sheetData>
    <row r="2" spans="1:13" ht="15.75" thickBot="1" x14ac:dyDescent="0.3"/>
    <row r="3" spans="1:13" ht="76.5" x14ac:dyDescent="0.25">
      <c r="A3" s="29" t="s">
        <v>15</v>
      </c>
      <c r="B3" s="1" t="s">
        <v>0</v>
      </c>
      <c r="C3" s="1" t="s">
        <v>7</v>
      </c>
      <c r="D3" s="1" t="s">
        <v>1</v>
      </c>
      <c r="E3" s="1" t="s">
        <v>2</v>
      </c>
      <c r="F3" s="1" t="s">
        <v>3</v>
      </c>
      <c r="G3" s="1" t="s">
        <v>4</v>
      </c>
      <c r="H3" s="1" t="s">
        <v>5</v>
      </c>
      <c r="I3" s="1" t="s">
        <v>6</v>
      </c>
      <c r="J3" s="1" t="s">
        <v>8</v>
      </c>
      <c r="K3" s="26" t="s">
        <v>9</v>
      </c>
      <c r="L3" s="1" t="s">
        <v>10</v>
      </c>
      <c r="M3" s="1" t="s">
        <v>11</v>
      </c>
    </row>
    <row r="4" spans="1:13" x14ac:dyDescent="0.25">
      <c r="A4" s="2" t="s">
        <v>315</v>
      </c>
      <c r="B4" s="2" t="s">
        <v>150</v>
      </c>
      <c r="C4" s="11">
        <v>11</v>
      </c>
      <c r="D4" s="3" t="s">
        <v>442</v>
      </c>
      <c r="E4" s="3" t="s">
        <v>280</v>
      </c>
      <c r="F4" s="4">
        <v>0</v>
      </c>
      <c r="G4" s="3" t="s">
        <v>467</v>
      </c>
      <c r="H4" s="3">
        <v>1</v>
      </c>
      <c r="I4" s="3">
        <v>11</v>
      </c>
      <c r="J4" s="5">
        <v>1</v>
      </c>
      <c r="K4" s="10">
        <v>985266513.46000004</v>
      </c>
      <c r="L4" s="6" t="s">
        <v>12</v>
      </c>
      <c r="M4" s="6" t="s">
        <v>13</v>
      </c>
    </row>
    <row r="5" spans="1:13" x14ac:dyDescent="0.25">
      <c r="A5" s="2" t="s">
        <v>315</v>
      </c>
      <c r="B5" s="2" t="s">
        <v>150</v>
      </c>
      <c r="C5" s="11">
        <v>11</v>
      </c>
      <c r="D5" s="3" t="s">
        <v>442</v>
      </c>
      <c r="E5" s="3" t="s">
        <v>451</v>
      </c>
      <c r="F5" s="4">
        <v>0</v>
      </c>
      <c r="G5" s="3" t="s">
        <v>467</v>
      </c>
      <c r="H5" s="3">
        <v>1</v>
      </c>
      <c r="I5" s="3">
        <v>11</v>
      </c>
      <c r="J5" s="5">
        <v>1</v>
      </c>
      <c r="K5" s="10">
        <v>796284954.04999995</v>
      </c>
      <c r="L5" s="6" t="s">
        <v>12</v>
      </c>
      <c r="M5" s="6" t="s">
        <v>13</v>
      </c>
    </row>
    <row r="6" spans="1:13" x14ac:dyDescent="0.25">
      <c r="A6" s="2" t="s">
        <v>315</v>
      </c>
      <c r="B6" s="2" t="s">
        <v>150</v>
      </c>
      <c r="C6" s="11">
        <v>11</v>
      </c>
      <c r="D6" s="3" t="s">
        <v>442</v>
      </c>
      <c r="E6" s="3" t="s">
        <v>512</v>
      </c>
      <c r="F6" s="4">
        <v>0</v>
      </c>
      <c r="G6" s="3" t="s">
        <v>467</v>
      </c>
      <c r="H6" s="3">
        <v>1</v>
      </c>
      <c r="I6" s="3">
        <v>11</v>
      </c>
      <c r="J6" s="5">
        <v>1</v>
      </c>
      <c r="K6" s="10">
        <v>14733486.539999999</v>
      </c>
      <c r="L6" s="6" t="s">
        <v>12</v>
      </c>
      <c r="M6" s="6" t="s">
        <v>13</v>
      </c>
    </row>
    <row r="7" spans="1:13" x14ac:dyDescent="0.25">
      <c r="A7" s="2" t="s">
        <v>315</v>
      </c>
      <c r="B7" s="2" t="s">
        <v>150</v>
      </c>
      <c r="C7" s="11">
        <v>11</v>
      </c>
      <c r="D7" s="3" t="s">
        <v>442</v>
      </c>
      <c r="E7" s="3" t="s">
        <v>513</v>
      </c>
      <c r="F7" s="4">
        <v>0</v>
      </c>
      <c r="G7" s="3" t="s">
        <v>467</v>
      </c>
      <c r="H7" s="3">
        <v>1</v>
      </c>
      <c r="I7" s="3">
        <v>11</v>
      </c>
      <c r="J7" s="5">
        <v>1</v>
      </c>
      <c r="K7" s="10">
        <v>128715045.95</v>
      </c>
      <c r="L7" s="6" t="s">
        <v>12</v>
      </c>
      <c r="M7" s="6" t="s">
        <v>13</v>
      </c>
    </row>
    <row r="8" spans="1:13" x14ac:dyDescent="0.25">
      <c r="A8" s="2" t="s">
        <v>514</v>
      </c>
      <c r="B8" s="2" t="s">
        <v>153</v>
      </c>
      <c r="C8" s="11">
        <v>11</v>
      </c>
      <c r="D8" s="3" t="s">
        <v>137</v>
      </c>
      <c r="E8" s="3" t="s">
        <v>71</v>
      </c>
      <c r="F8" s="4">
        <v>0</v>
      </c>
      <c r="G8" s="3" t="s">
        <v>313</v>
      </c>
      <c r="H8" s="3">
        <v>1</v>
      </c>
      <c r="I8" s="3">
        <v>11</v>
      </c>
      <c r="J8" s="5">
        <v>1</v>
      </c>
      <c r="K8" s="10">
        <v>577993594.37</v>
      </c>
      <c r="L8" s="6" t="s">
        <v>12</v>
      </c>
      <c r="M8" s="6" t="s">
        <v>13</v>
      </c>
    </row>
    <row r="9" spans="1:13" x14ac:dyDescent="0.25">
      <c r="A9" s="2" t="s">
        <v>514</v>
      </c>
      <c r="B9" s="2" t="s">
        <v>153</v>
      </c>
      <c r="C9" s="11">
        <v>11</v>
      </c>
      <c r="D9" s="3" t="s">
        <v>137</v>
      </c>
      <c r="E9" s="3" t="s">
        <v>145</v>
      </c>
      <c r="F9" s="4">
        <v>0</v>
      </c>
      <c r="G9" s="3" t="s">
        <v>313</v>
      </c>
      <c r="H9" s="3">
        <v>1</v>
      </c>
      <c r="I9" s="3">
        <v>11</v>
      </c>
      <c r="J9" s="5">
        <v>5135</v>
      </c>
      <c r="K9" s="10">
        <v>609715400</v>
      </c>
      <c r="L9" s="6" t="s">
        <v>12</v>
      </c>
      <c r="M9" s="6" t="s">
        <v>13</v>
      </c>
    </row>
    <row r="10" spans="1:13" x14ac:dyDescent="0.25">
      <c r="A10" s="2" t="s">
        <v>514</v>
      </c>
      <c r="B10" s="2" t="s">
        <v>153</v>
      </c>
      <c r="C10" s="11">
        <v>11</v>
      </c>
      <c r="D10" s="3" t="s">
        <v>137</v>
      </c>
      <c r="E10" s="3" t="s">
        <v>70</v>
      </c>
      <c r="F10" s="4">
        <v>0</v>
      </c>
      <c r="G10" s="3" t="s">
        <v>313</v>
      </c>
      <c r="H10" s="3">
        <v>1</v>
      </c>
      <c r="I10" s="3">
        <v>11</v>
      </c>
      <c r="J10" s="5">
        <v>75</v>
      </c>
      <c r="K10" s="10">
        <v>769015087.99000001</v>
      </c>
      <c r="L10" s="6" t="s">
        <v>12</v>
      </c>
      <c r="M10" s="6" t="s">
        <v>13</v>
      </c>
    </row>
    <row r="11" spans="1:13" x14ac:dyDescent="0.25">
      <c r="A11" s="2" t="s">
        <v>514</v>
      </c>
      <c r="B11" s="2" t="s">
        <v>153</v>
      </c>
      <c r="C11" s="11">
        <v>11</v>
      </c>
      <c r="D11" s="3" t="s">
        <v>137</v>
      </c>
      <c r="E11" s="3" t="s">
        <v>452</v>
      </c>
      <c r="F11" s="4">
        <v>0</v>
      </c>
      <c r="G11" s="3" t="s">
        <v>313</v>
      </c>
      <c r="H11" s="3">
        <v>1</v>
      </c>
      <c r="I11" s="3">
        <v>11</v>
      </c>
      <c r="J11" s="5">
        <v>75</v>
      </c>
      <c r="K11" s="10">
        <v>451532595.82000005</v>
      </c>
      <c r="L11" s="6" t="s">
        <v>12</v>
      </c>
      <c r="M11" s="6" t="s">
        <v>13</v>
      </c>
    </row>
    <row r="12" spans="1:13" x14ac:dyDescent="0.25">
      <c r="A12" s="2" t="s">
        <v>514</v>
      </c>
      <c r="B12" s="2" t="s">
        <v>152</v>
      </c>
      <c r="C12" s="11">
        <v>11</v>
      </c>
      <c r="D12" s="3" t="s">
        <v>446</v>
      </c>
      <c r="E12" s="3" t="s">
        <v>144</v>
      </c>
      <c r="F12" s="4">
        <v>0</v>
      </c>
      <c r="G12" s="3" t="s">
        <v>313</v>
      </c>
      <c r="H12" s="3">
        <v>1</v>
      </c>
      <c r="I12" s="3">
        <v>11</v>
      </c>
      <c r="J12" s="5">
        <v>1</v>
      </c>
      <c r="K12" s="10">
        <v>6021208906.500001</v>
      </c>
      <c r="L12" s="6" t="s">
        <v>12</v>
      </c>
      <c r="M12" s="6" t="s">
        <v>13</v>
      </c>
    </row>
    <row r="13" spans="1:13" x14ac:dyDescent="0.25">
      <c r="A13" s="2" t="s">
        <v>514</v>
      </c>
      <c r="B13" s="2" t="s">
        <v>153</v>
      </c>
      <c r="C13" s="11">
        <v>11</v>
      </c>
      <c r="D13" s="3" t="s">
        <v>137</v>
      </c>
      <c r="E13" s="3" t="s">
        <v>453</v>
      </c>
      <c r="F13" s="4">
        <v>0</v>
      </c>
      <c r="G13" s="3" t="s">
        <v>313</v>
      </c>
      <c r="H13" s="3">
        <v>1</v>
      </c>
      <c r="I13" s="3">
        <v>11</v>
      </c>
      <c r="J13" s="5">
        <v>1</v>
      </c>
      <c r="K13" s="10">
        <v>2932016864</v>
      </c>
      <c r="L13" s="6" t="s">
        <v>12</v>
      </c>
      <c r="M13" s="6" t="s">
        <v>13</v>
      </c>
    </row>
    <row r="14" spans="1:13" x14ac:dyDescent="0.25">
      <c r="A14" s="2" t="s">
        <v>514</v>
      </c>
      <c r="B14" s="2" t="s">
        <v>146</v>
      </c>
      <c r="C14" s="11">
        <v>11</v>
      </c>
      <c r="D14" s="3" t="s">
        <v>447</v>
      </c>
      <c r="E14" s="3" t="s">
        <v>454</v>
      </c>
      <c r="F14" s="4">
        <v>0</v>
      </c>
      <c r="G14" s="3" t="s">
        <v>313</v>
      </c>
      <c r="H14" s="3">
        <v>1</v>
      </c>
      <c r="I14" s="3">
        <v>11</v>
      </c>
      <c r="J14" s="5">
        <v>1</v>
      </c>
      <c r="K14" s="10">
        <v>77983867.5</v>
      </c>
      <c r="L14" s="6" t="s">
        <v>12</v>
      </c>
      <c r="M14" s="6" t="s">
        <v>13</v>
      </c>
    </row>
    <row r="15" spans="1:13" x14ac:dyDescent="0.25">
      <c r="A15" s="2" t="s">
        <v>514</v>
      </c>
      <c r="B15" s="2" t="s">
        <v>146</v>
      </c>
      <c r="C15" s="11">
        <v>11</v>
      </c>
      <c r="D15" s="3" t="s">
        <v>447</v>
      </c>
      <c r="E15" s="3" t="s">
        <v>455</v>
      </c>
      <c r="F15" s="4">
        <v>0</v>
      </c>
      <c r="G15" s="3" t="s">
        <v>313</v>
      </c>
      <c r="H15" s="3">
        <v>1</v>
      </c>
      <c r="I15" s="3">
        <v>11</v>
      </c>
      <c r="J15" s="5">
        <v>1</v>
      </c>
      <c r="K15" s="10">
        <v>95191413.310000002</v>
      </c>
      <c r="L15" s="6" t="s">
        <v>12</v>
      </c>
      <c r="M15" s="6" t="s">
        <v>13</v>
      </c>
    </row>
    <row r="16" spans="1:13" x14ac:dyDescent="0.25">
      <c r="A16" s="2" t="s">
        <v>514</v>
      </c>
      <c r="B16" s="2" t="s">
        <v>146</v>
      </c>
      <c r="C16" s="11">
        <v>11</v>
      </c>
      <c r="D16" s="3" t="s">
        <v>447</v>
      </c>
      <c r="E16" s="3" t="s">
        <v>318</v>
      </c>
      <c r="F16" s="4">
        <v>0</v>
      </c>
      <c r="G16" s="3" t="s">
        <v>313</v>
      </c>
      <c r="H16" s="3">
        <v>1</v>
      </c>
      <c r="I16" s="3">
        <v>11</v>
      </c>
      <c r="J16" s="5">
        <v>37</v>
      </c>
      <c r="K16" s="10">
        <v>159322597.17999998</v>
      </c>
      <c r="L16" s="6" t="s">
        <v>12</v>
      </c>
      <c r="M16" s="6" t="s">
        <v>13</v>
      </c>
    </row>
    <row r="17" spans="1:13" x14ac:dyDescent="0.25">
      <c r="A17" s="2" t="s">
        <v>514</v>
      </c>
      <c r="B17" s="2" t="s">
        <v>152</v>
      </c>
      <c r="C17" s="11">
        <v>11</v>
      </c>
      <c r="D17" s="3" t="s">
        <v>446</v>
      </c>
      <c r="E17" s="3" t="s">
        <v>143</v>
      </c>
      <c r="F17" s="4">
        <v>0</v>
      </c>
      <c r="G17" s="3" t="s">
        <v>313</v>
      </c>
      <c r="H17" s="3">
        <v>1</v>
      </c>
      <c r="I17" s="3">
        <v>11</v>
      </c>
      <c r="J17" s="5">
        <v>1</v>
      </c>
      <c r="K17" s="10">
        <v>20412733211</v>
      </c>
      <c r="L17" s="6" t="s">
        <v>12</v>
      </c>
      <c r="M17" s="6" t="s">
        <v>13</v>
      </c>
    </row>
    <row r="18" spans="1:13" x14ac:dyDescent="0.25">
      <c r="A18" s="2" t="s">
        <v>514</v>
      </c>
      <c r="B18" s="2" t="s">
        <v>153</v>
      </c>
      <c r="C18" s="11">
        <v>11</v>
      </c>
      <c r="D18" s="3" t="s">
        <v>137</v>
      </c>
      <c r="E18" s="3" t="s">
        <v>515</v>
      </c>
      <c r="F18" s="4">
        <v>0</v>
      </c>
      <c r="G18" s="3" t="s">
        <v>313</v>
      </c>
      <c r="H18" s="3">
        <v>1</v>
      </c>
      <c r="I18" s="3">
        <v>11</v>
      </c>
      <c r="J18" s="5">
        <v>1</v>
      </c>
      <c r="K18" s="10">
        <v>42873600</v>
      </c>
      <c r="L18" s="6" t="s">
        <v>12</v>
      </c>
      <c r="M18" s="6" t="s">
        <v>13</v>
      </c>
    </row>
    <row r="19" spans="1:13" x14ac:dyDescent="0.25">
      <c r="A19" s="2" t="s">
        <v>514</v>
      </c>
      <c r="B19" s="2" t="s">
        <v>154</v>
      </c>
      <c r="C19" s="11">
        <v>11</v>
      </c>
      <c r="D19" s="3" t="s">
        <v>138</v>
      </c>
      <c r="E19" s="3" t="s">
        <v>275</v>
      </c>
      <c r="F19" s="4">
        <v>0</v>
      </c>
      <c r="G19" s="3" t="s">
        <v>313</v>
      </c>
      <c r="H19" s="3">
        <v>1</v>
      </c>
      <c r="I19" s="3">
        <v>11</v>
      </c>
      <c r="J19" s="5">
        <v>1</v>
      </c>
      <c r="K19" s="10">
        <v>3897600000</v>
      </c>
      <c r="L19" s="6" t="s">
        <v>12</v>
      </c>
      <c r="M19" s="6" t="s">
        <v>13</v>
      </c>
    </row>
    <row r="20" spans="1:13" x14ac:dyDescent="0.25">
      <c r="A20" s="2" t="s">
        <v>514</v>
      </c>
      <c r="B20" s="2" t="s">
        <v>149</v>
      </c>
      <c r="C20" s="11">
        <v>11</v>
      </c>
      <c r="D20" s="3" t="s">
        <v>448</v>
      </c>
      <c r="E20" s="3" t="s">
        <v>319</v>
      </c>
      <c r="F20" s="4">
        <v>0</v>
      </c>
      <c r="G20" s="3" t="s">
        <v>313</v>
      </c>
      <c r="H20" s="3">
        <v>1</v>
      </c>
      <c r="I20" s="3">
        <v>11</v>
      </c>
      <c r="J20" s="5">
        <v>1</v>
      </c>
      <c r="K20" s="10">
        <v>900000000</v>
      </c>
      <c r="L20" s="6" t="s">
        <v>12</v>
      </c>
      <c r="M20" s="6" t="s">
        <v>13</v>
      </c>
    </row>
    <row r="21" spans="1:13" x14ac:dyDescent="0.25">
      <c r="A21" s="2" t="s">
        <v>514</v>
      </c>
      <c r="B21" s="2" t="s">
        <v>152</v>
      </c>
      <c r="C21" s="11">
        <v>11</v>
      </c>
      <c r="D21" s="3" t="s">
        <v>446</v>
      </c>
      <c r="E21" s="3" t="s">
        <v>516</v>
      </c>
      <c r="F21" s="4">
        <v>0</v>
      </c>
      <c r="G21" s="3" t="s">
        <v>313</v>
      </c>
      <c r="H21" s="3">
        <v>1</v>
      </c>
      <c r="I21" s="3">
        <v>11</v>
      </c>
      <c r="J21" s="5">
        <v>1</v>
      </c>
      <c r="K21" s="10">
        <v>2064000000.0000002</v>
      </c>
      <c r="L21" s="6" t="s">
        <v>12</v>
      </c>
      <c r="M21" s="6" t="s">
        <v>13</v>
      </c>
    </row>
    <row r="22" spans="1:13" x14ac:dyDescent="0.25">
      <c r="A22" s="2" t="s">
        <v>514</v>
      </c>
      <c r="B22" s="2" t="s">
        <v>152</v>
      </c>
      <c r="C22" s="11">
        <v>11</v>
      </c>
      <c r="D22" s="3" t="s">
        <v>446</v>
      </c>
      <c r="E22" s="3" t="s">
        <v>456</v>
      </c>
      <c r="F22" s="4">
        <v>0</v>
      </c>
      <c r="G22" s="3" t="s">
        <v>313</v>
      </c>
      <c r="H22" s="3">
        <v>1</v>
      </c>
      <c r="I22" s="3">
        <v>11</v>
      </c>
      <c r="J22" s="5">
        <v>1</v>
      </c>
      <c r="K22" s="10">
        <v>4110000097</v>
      </c>
      <c r="L22" s="6" t="s">
        <v>12</v>
      </c>
      <c r="M22" s="6" t="s">
        <v>13</v>
      </c>
    </row>
    <row r="23" spans="1:13" x14ac:dyDescent="0.25">
      <c r="A23" s="2" t="s">
        <v>514</v>
      </c>
      <c r="B23" s="2" t="s">
        <v>153</v>
      </c>
      <c r="C23" s="11">
        <v>11</v>
      </c>
      <c r="D23" s="3" t="s">
        <v>137</v>
      </c>
      <c r="E23" s="3" t="s">
        <v>274</v>
      </c>
      <c r="F23" s="4">
        <v>0</v>
      </c>
      <c r="G23" s="3" t="s">
        <v>313</v>
      </c>
      <c r="H23" s="3">
        <v>1</v>
      </c>
      <c r="I23" s="3">
        <v>11</v>
      </c>
      <c r="J23" s="5">
        <v>1</v>
      </c>
      <c r="K23" s="10">
        <v>3325672106</v>
      </c>
      <c r="L23" s="6" t="s">
        <v>12</v>
      </c>
      <c r="M23" s="6" t="s">
        <v>13</v>
      </c>
    </row>
    <row r="24" spans="1:13" x14ac:dyDescent="0.25">
      <c r="A24" s="2" t="s">
        <v>514</v>
      </c>
      <c r="B24" s="2" t="s">
        <v>158</v>
      </c>
      <c r="C24" s="11">
        <v>11</v>
      </c>
      <c r="D24" s="3" t="s">
        <v>141</v>
      </c>
      <c r="E24" s="3" t="s">
        <v>517</v>
      </c>
      <c r="F24" s="4">
        <v>0</v>
      </c>
      <c r="G24" s="3" t="s">
        <v>313</v>
      </c>
      <c r="H24" s="3">
        <v>1</v>
      </c>
      <c r="I24" s="3">
        <v>11</v>
      </c>
      <c r="J24" s="5">
        <v>270</v>
      </c>
      <c r="K24" s="10">
        <v>169551360</v>
      </c>
      <c r="L24" s="6" t="s">
        <v>12</v>
      </c>
      <c r="M24" s="6" t="s">
        <v>13</v>
      </c>
    </row>
    <row r="25" spans="1:13" x14ac:dyDescent="0.25">
      <c r="A25" s="2" t="s">
        <v>514</v>
      </c>
      <c r="B25" s="2" t="s">
        <v>146</v>
      </c>
      <c r="C25" s="11">
        <v>11</v>
      </c>
      <c r="D25" s="3" t="s">
        <v>447</v>
      </c>
      <c r="E25" s="3" t="s">
        <v>320</v>
      </c>
      <c r="F25" s="4">
        <v>0</v>
      </c>
      <c r="G25" s="3" t="s">
        <v>313</v>
      </c>
      <c r="H25" s="3">
        <v>1</v>
      </c>
      <c r="I25" s="3">
        <v>11</v>
      </c>
      <c r="J25" s="5">
        <v>1</v>
      </c>
      <c r="K25" s="10">
        <v>1800000000</v>
      </c>
      <c r="L25" s="6" t="s">
        <v>12</v>
      </c>
      <c r="M25" s="6" t="s">
        <v>13</v>
      </c>
    </row>
    <row r="26" spans="1:13" x14ac:dyDescent="0.25">
      <c r="A26" s="2" t="s">
        <v>514</v>
      </c>
      <c r="B26" s="2" t="s">
        <v>146</v>
      </c>
      <c r="C26" s="11">
        <v>11</v>
      </c>
      <c r="D26" s="3" t="s">
        <v>447</v>
      </c>
      <c r="E26" s="3" t="s">
        <v>321</v>
      </c>
      <c r="F26" s="4">
        <v>0</v>
      </c>
      <c r="G26" s="3" t="s">
        <v>313</v>
      </c>
      <c r="H26" s="3">
        <v>1</v>
      </c>
      <c r="I26" s="3">
        <v>11</v>
      </c>
      <c r="J26" s="5">
        <v>15</v>
      </c>
      <c r="K26" s="10">
        <v>425000000</v>
      </c>
      <c r="L26" s="6" t="s">
        <v>12</v>
      </c>
      <c r="M26" s="6" t="s">
        <v>13</v>
      </c>
    </row>
    <row r="27" spans="1:13" x14ac:dyDescent="0.25">
      <c r="A27" s="2" t="s">
        <v>514</v>
      </c>
      <c r="B27" s="2" t="s">
        <v>153</v>
      </c>
      <c r="C27" s="11">
        <v>11</v>
      </c>
      <c r="D27" s="3" t="s">
        <v>137</v>
      </c>
      <c r="E27" s="3" t="s">
        <v>274</v>
      </c>
      <c r="F27" s="4">
        <v>0</v>
      </c>
      <c r="G27" s="3" t="s">
        <v>313</v>
      </c>
      <c r="H27" s="3">
        <v>1</v>
      </c>
      <c r="I27" s="3">
        <v>11</v>
      </c>
      <c r="J27" s="5">
        <v>1</v>
      </c>
      <c r="K27" s="10">
        <v>331644416</v>
      </c>
      <c r="L27" s="6" t="s">
        <v>12</v>
      </c>
      <c r="M27" s="6" t="s">
        <v>13</v>
      </c>
    </row>
    <row r="28" spans="1:13" x14ac:dyDescent="0.25">
      <c r="A28" s="2" t="s">
        <v>514</v>
      </c>
      <c r="B28" s="2" t="s">
        <v>152</v>
      </c>
      <c r="C28" s="11">
        <v>11</v>
      </c>
      <c r="D28" s="3" t="s">
        <v>446</v>
      </c>
      <c r="E28" s="3" t="s">
        <v>277</v>
      </c>
      <c r="F28" s="4">
        <v>0</v>
      </c>
      <c r="G28" s="3" t="s">
        <v>313</v>
      </c>
      <c r="H28" s="3">
        <v>1</v>
      </c>
      <c r="I28" s="3">
        <v>11</v>
      </c>
      <c r="J28" s="5">
        <v>1</v>
      </c>
      <c r="K28" s="10">
        <v>11999606532.889999</v>
      </c>
      <c r="L28" s="6" t="s">
        <v>12</v>
      </c>
      <c r="M28" s="6" t="s">
        <v>13</v>
      </c>
    </row>
    <row r="29" spans="1:13" x14ac:dyDescent="0.25">
      <c r="A29" s="2" t="s">
        <v>514</v>
      </c>
      <c r="B29" s="2" t="s">
        <v>152</v>
      </c>
      <c r="C29" s="11">
        <v>11</v>
      </c>
      <c r="D29" s="3" t="s">
        <v>446</v>
      </c>
      <c r="E29" s="3" t="s">
        <v>278</v>
      </c>
      <c r="F29" s="4">
        <v>0</v>
      </c>
      <c r="G29" s="3" t="s">
        <v>313</v>
      </c>
      <c r="H29" s="3">
        <v>1</v>
      </c>
      <c r="I29" s="3">
        <v>11</v>
      </c>
      <c r="J29" s="5">
        <v>1</v>
      </c>
      <c r="K29" s="10">
        <v>6049165149.2299995</v>
      </c>
      <c r="L29" s="6" t="s">
        <v>12</v>
      </c>
      <c r="M29" s="6" t="s">
        <v>13</v>
      </c>
    </row>
    <row r="30" spans="1:13" x14ac:dyDescent="0.25">
      <c r="A30" s="2" t="s">
        <v>514</v>
      </c>
      <c r="B30" s="2" t="s">
        <v>156</v>
      </c>
      <c r="C30" s="11">
        <v>11</v>
      </c>
      <c r="D30" s="3" t="s">
        <v>139</v>
      </c>
      <c r="E30" s="3" t="s">
        <v>457</v>
      </c>
      <c r="F30" s="4">
        <v>0</v>
      </c>
      <c r="G30" s="3" t="s">
        <v>313</v>
      </c>
      <c r="H30" s="3">
        <v>1</v>
      </c>
      <c r="I30" s="3">
        <v>11</v>
      </c>
      <c r="J30" s="5">
        <v>1</v>
      </c>
      <c r="K30" s="10">
        <v>267580800</v>
      </c>
      <c r="L30" s="6" t="s">
        <v>12</v>
      </c>
      <c r="M30" s="6" t="s">
        <v>13</v>
      </c>
    </row>
    <row r="31" spans="1:13" x14ac:dyDescent="0.25">
      <c r="A31" s="2" t="s">
        <v>514</v>
      </c>
      <c r="B31" s="2" t="s">
        <v>152</v>
      </c>
      <c r="C31" s="11">
        <v>11</v>
      </c>
      <c r="D31" s="3" t="s">
        <v>446</v>
      </c>
      <c r="E31" s="3" t="s">
        <v>458</v>
      </c>
      <c r="F31" s="4">
        <v>0</v>
      </c>
      <c r="G31" s="3" t="s">
        <v>313</v>
      </c>
      <c r="H31" s="3">
        <v>1</v>
      </c>
      <c r="I31" s="3">
        <v>11</v>
      </c>
      <c r="J31" s="5">
        <v>1</v>
      </c>
      <c r="K31" s="10">
        <v>2537600000</v>
      </c>
      <c r="L31" s="6" t="s">
        <v>12</v>
      </c>
      <c r="M31" s="6" t="s">
        <v>13</v>
      </c>
    </row>
    <row r="32" spans="1:13" x14ac:dyDescent="0.25">
      <c r="A32" s="2" t="s">
        <v>514</v>
      </c>
      <c r="B32" s="2" t="s">
        <v>152</v>
      </c>
      <c r="C32" s="11">
        <v>11</v>
      </c>
      <c r="D32" s="3" t="s">
        <v>446</v>
      </c>
      <c r="E32" s="3" t="s">
        <v>459</v>
      </c>
      <c r="F32" s="4">
        <v>0</v>
      </c>
      <c r="G32" s="3" t="s">
        <v>313</v>
      </c>
      <c r="H32" s="3">
        <v>1</v>
      </c>
      <c r="I32" s="3">
        <v>11</v>
      </c>
      <c r="J32" s="5">
        <v>1</v>
      </c>
      <c r="K32" s="10">
        <v>379133536</v>
      </c>
      <c r="L32" s="6" t="s">
        <v>12</v>
      </c>
      <c r="M32" s="6" t="s">
        <v>13</v>
      </c>
    </row>
    <row r="33" spans="1:13" x14ac:dyDescent="0.25">
      <c r="A33" s="2" t="s">
        <v>514</v>
      </c>
      <c r="B33" s="2" t="s">
        <v>152</v>
      </c>
      <c r="C33" s="11">
        <v>11</v>
      </c>
      <c r="D33" s="3" t="s">
        <v>446</v>
      </c>
      <c r="E33" s="3" t="s">
        <v>460</v>
      </c>
      <c r="F33" s="4">
        <v>0</v>
      </c>
      <c r="G33" s="3" t="s">
        <v>313</v>
      </c>
      <c r="H33" s="3">
        <v>1</v>
      </c>
      <c r="I33" s="3">
        <v>11</v>
      </c>
      <c r="J33" s="5">
        <v>1</v>
      </c>
      <c r="K33" s="10">
        <v>261760000</v>
      </c>
      <c r="L33" s="6" t="s">
        <v>12</v>
      </c>
      <c r="M33" s="6" t="s">
        <v>13</v>
      </c>
    </row>
    <row r="34" spans="1:13" x14ac:dyDescent="0.25">
      <c r="A34" s="2" t="s">
        <v>514</v>
      </c>
      <c r="B34" s="2" t="s">
        <v>152</v>
      </c>
      <c r="C34" s="11">
        <v>11</v>
      </c>
      <c r="D34" s="3" t="s">
        <v>446</v>
      </c>
      <c r="E34" s="3" t="s">
        <v>461</v>
      </c>
      <c r="F34" s="4">
        <v>0</v>
      </c>
      <c r="G34" s="3" t="s">
        <v>313</v>
      </c>
      <c r="H34" s="3">
        <v>1</v>
      </c>
      <c r="I34" s="3">
        <v>11</v>
      </c>
      <c r="J34" s="5">
        <v>1</v>
      </c>
      <c r="K34" s="10">
        <v>1377680832</v>
      </c>
      <c r="L34" s="6" t="s">
        <v>12</v>
      </c>
      <c r="M34" s="6" t="s">
        <v>13</v>
      </c>
    </row>
    <row r="35" spans="1:13" x14ac:dyDescent="0.25">
      <c r="A35" s="2" t="s">
        <v>514</v>
      </c>
      <c r="B35" s="2" t="s">
        <v>152</v>
      </c>
      <c r="C35" s="11">
        <v>11</v>
      </c>
      <c r="D35" s="3" t="s">
        <v>446</v>
      </c>
      <c r="E35" s="3" t="s">
        <v>461</v>
      </c>
      <c r="F35" s="4">
        <v>0</v>
      </c>
      <c r="G35" s="3" t="s">
        <v>313</v>
      </c>
      <c r="H35" s="3">
        <v>1</v>
      </c>
      <c r="I35" s="3">
        <v>11</v>
      </c>
      <c r="J35" s="5">
        <v>1</v>
      </c>
      <c r="K35" s="10">
        <v>1121699200</v>
      </c>
      <c r="L35" s="6" t="s">
        <v>12</v>
      </c>
      <c r="M35" s="6" t="s">
        <v>13</v>
      </c>
    </row>
    <row r="36" spans="1:13" x14ac:dyDescent="0.25">
      <c r="A36" s="2" t="s">
        <v>514</v>
      </c>
      <c r="B36" s="2" t="s">
        <v>152</v>
      </c>
      <c r="C36" s="11">
        <v>11</v>
      </c>
      <c r="D36" s="3" t="s">
        <v>446</v>
      </c>
      <c r="E36" s="3" t="s">
        <v>276</v>
      </c>
      <c r="F36" s="4">
        <v>0</v>
      </c>
      <c r="G36" s="3" t="s">
        <v>313</v>
      </c>
      <c r="H36" s="3">
        <v>1</v>
      </c>
      <c r="I36" s="3">
        <v>11</v>
      </c>
      <c r="J36" s="5">
        <v>1</v>
      </c>
      <c r="K36" s="10">
        <v>1882353000</v>
      </c>
      <c r="L36" s="6" t="s">
        <v>12</v>
      </c>
      <c r="M36" s="6" t="s">
        <v>13</v>
      </c>
    </row>
    <row r="37" spans="1:13" x14ac:dyDescent="0.25">
      <c r="A37" s="2" t="s">
        <v>514</v>
      </c>
      <c r="B37" s="2" t="s">
        <v>151</v>
      </c>
      <c r="C37" s="11">
        <v>11</v>
      </c>
      <c r="D37" s="3" t="s">
        <v>136</v>
      </c>
      <c r="E37" s="3" t="s">
        <v>279</v>
      </c>
      <c r="F37" s="4">
        <v>0</v>
      </c>
      <c r="G37" s="3" t="s">
        <v>313</v>
      </c>
      <c r="H37" s="3">
        <v>1</v>
      </c>
      <c r="I37" s="3">
        <v>11</v>
      </c>
      <c r="J37" s="5">
        <v>1</v>
      </c>
      <c r="K37" s="10">
        <v>507800000</v>
      </c>
      <c r="L37" s="6" t="s">
        <v>12</v>
      </c>
      <c r="M37" s="6" t="s">
        <v>13</v>
      </c>
    </row>
    <row r="38" spans="1:13" x14ac:dyDescent="0.25">
      <c r="A38" s="2" t="s">
        <v>514</v>
      </c>
      <c r="B38" s="2" t="s">
        <v>156</v>
      </c>
      <c r="C38" s="11">
        <v>11</v>
      </c>
      <c r="D38" s="3" t="s">
        <v>139</v>
      </c>
      <c r="E38" s="3" t="s">
        <v>457</v>
      </c>
      <c r="F38" s="4">
        <v>0</v>
      </c>
      <c r="G38" s="3" t="s">
        <v>313</v>
      </c>
      <c r="H38" s="3">
        <v>1</v>
      </c>
      <c r="I38" s="3">
        <v>11</v>
      </c>
      <c r="J38" s="5">
        <v>1</v>
      </c>
      <c r="K38" s="10">
        <v>419200</v>
      </c>
      <c r="L38" s="6" t="s">
        <v>12</v>
      </c>
      <c r="M38" s="6" t="s">
        <v>13</v>
      </c>
    </row>
    <row r="39" spans="1:13" x14ac:dyDescent="0.25">
      <c r="A39" s="2" t="s">
        <v>514</v>
      </c>
      <c r="B39" s="2" t="s">
        <v>146</v>
      </c>
      <c r="C39" s="11">
        <v>11</v>
      </c>
      <c r="D39" s="3" t="s">
        <v>447</v>
      </c>
      <c r="E39" s="3" t="s">
        <v>322</v>
      </c>
      <c r="F39" s="4">
        <v>0</v>
      </c>
      <c r="G39" s="3" t="s">
        <v>313</v>
      </c>
      <c r="H39" s="3">
        <v>1</v>
      </c>
      <c r="I39" s="3">
        <v>11</v>
      </c>
      <c r="J39" s="5">
        <v>2</v>
      </c>
      <c r="K39" s="10">
        <v>16184419.24</v>
      </c>
      <c r="L39" s="6" t="s">
        <v>12</v>
      </c>
      <c r="M39" s="6" t="s">
        <v>13</v>
      </c>
    </row>
    <row r="40" spans="1:13" x14ac:dyDescent="0.25">
      <c r="A40" s="2" t="s">
        <v>514</v>
      </c>
      <c r="B40" s="2" t="s">
        <v>155</v>
      </c>
      <c r="C40" s="11">
        <v>11</v>
      </c>
      <c r="D40" s="3" t="s">
        <v>449</v>
      </c>
      <c r="E40" s="3" t="s">
        <v>518</v>
      </c>
      <c r="F40" s="4">
        <v>0</v>
      </c>
      <c r="G40" s="3" t="s">
        <v>313</v>
      </c>
      <c r="H40" s="3">
        <v>1</v>
      </c>
      <c r="I40" s="3">
        <v>11</v>
      </c>
      <c r="J40" s="5">
        <v>2</v>
      </c>
      <c r="K40" s="10">
        <v>937600000</v>
      </c>
      <c r="L40" s="6" t="s">
        <v>12</v>
      </c>
      <c r="M40" s="6" t="s">
        <v>13</v>
      </c>
    </row>
    <row r="41" spans="1:13" x14ac:dyDescent="0.25">
      <c r="A41" s="2" t="s">
        <v>514</v>
      </c>
      <c r="B41" s="2" t="s">
        <v>155</v>
      </c>
      <c r="C41" s="11">
        <v>11</v>
      </c>
      <c r="D41" s="3" t="s">
        <v>449</v>
      </c>
      <c r="E41" s="3" t="s">
        <v>519</v>
      </c>
      <c r="F41" s="4">
        <v>0</v>
      </c>
      <c r="G41" s="3" t="s">
        <v>313</v>
      </c>
      <c r="H41" s="3">
        <v>1</v>
      </c>
      <c r="I41" s="3">
        <v>11</v>
      </c>
      <c r="J41" s="5">
        <v>2</v>
      </c>
      <c r="K41" s="10">
        <v>483200000</v>
      </c>
      <c r="L41" s="6" t="s">
        <v>12</v>
      </c>
      <c r="M41" s="6" t="s">
        <v>13</v>
      </c>
    </row>
    <row r="42" spans="1:13" x14ac:dyDescent="0.25">
      <c r="A42" s="2" t="s">
        <v>514</v>
      </c>
      <c r="B42" s="2" t="s">
        <v>155</v>
      </c>
      <c r="C42" s="11">
        <v>11</v>
      </c>
      <c r="D42" s="3" t="s">
        <v>449</v>
      </c>
      <c r="E42" s="3" t="s">
        <v>520</v>
      </c>
      <c r="F42" s="4">
        <v>0</v>
      </c>
      <c r="G42" s="3" t="s">
        <v>313</v>
      </c>
      <c r="H42" s="3">
        <v>1</v>
      </c>
      <c r="I42" s="3">
        <v>11</v>
      </c>
      <c r="J42" s="5">
        <v>2</v>
      </c>
      <c r="K42" s="10">
        <v>1139200000</v>
      </c>
      <c r="L42" s="6" t="s">
        <v>12</v>
      </c>
      <c r="M42" s="6" t="s">
        <v>13</v>
      </c>
    </row>
    <row r="43" spans="1:13" x14ac:dyDescent="0.25">
      <c r="A43" s="2" t="s">
        <v>514</v>
      </c>
      <c r="B43" s="2" t="s">
        <v>153</v>
      </c>
      <c r="C43" s="11">
        <v>11</v>
      </c>
      <c r="D43" s="3" t="s">
        <v>137</v>
      </c>
      <c r="E43" s="3" t="s">
        <v>521</v>
      </c>
      <c r="F43" s="4">
        <v>0</v>
      </c>
      <c r="G43" s="3" t="s">
        <v>313</v>
      </c>
      <c r="H43" s="3">
        <v>1</v>
      </c>
      <c r="I43" s="3">
        <v>11</v>
      </c>
      <c r="J43" s="5">
        <v>1</v>
      </c>
      <c r="K43" s="10">
        <v>73359200</v>
      </c>
      <c r="L43" s="6" t="s">
        <v>12</v>
      </c>
      <c r="M43" s="6" t="s">
        <v>13</v>
      </c>
    </row>
    <row r="44" spans="1:13" x14ac:dyDescent="0.25">
      <c r="A44" s="2" t="s">
        <v>514</v>
      </c>
      <c r="B44" s="2" t="s">
        <v>153</v>
      </c>
      <c r="C44" s="11">
        <v>11</v>
      </c>
      <c r="D44" s="3" t="s">
        <v>137</v>
      </c>
      <c r="E44" s="3" t="s">
        <v>522</v>
      </c>
      <c r="F44" s="4">
        <v>0</v>
      </c>
      <c r="G44" s="3" t="s">
        <v>313</v>
      </c>
      <c r="H44" s="3">
        <v>1</v>
      </c>
      <c r="I44" s="3">
        <v>11</v>
      </c>
      <c r="J44" s="5">
        <v>1</v>
      </c>
      <c r="K44" s="10">
        <v>385595357.81999999</v>
      </c>
      <c r="L44" s="6" t="s">
        <v>12</v>
      </c>
      <c r="M44" s="6" t="s">
        <v>13</v>
      </c>
    </row>
    <row r="45" spans="1:13" x14ac:dyDescent="0.25">
      <c r="A45" s="2" t="s">
        <v>514</v>
      </c>
      <c r="B45" s="2" t="s">
        <v>155</v>
      </c>
      <c r="C45" s="11">
        <v>11</v>
      </c>
      <c r="D45" s="3" t="s">
        <v>449</v>
      </c>
      <c r="E45" s="3" t="s">
        <v>523</v>
      </c>
      <c r="F45" s="4">
        <v>0</v>
      </c>
      <c r="G45" s="3" t="s">
        <v>313</v>
      </c>
      <c r="H45" s="3">
        <v>1</v>
      </c>
      <c r="I45" s="3">
        <v>11</v>
      </c>
      <c r="J45" s="5">
        <v>2</v>
      </c>
      <c r="K45" s="10">
        <v>864320000</v>
      </c>
      <c r="L45" s="6" t="s">
        <v>12</v>
      </c>
      <c r="M45" s="6" t="s">
        <v>13</v>
      </c>
    </row>
    <row r="46" spans="1:13" x14ac:dyDescent="0.25">
      <c r="A46" s="2" t="s">
        <v>514</v>
      </c>
      <c r="B46" s="2" t="s">
        <v>155</v>
      </c>
      <c r="C46" s="11">
        <v>11</v>
      </c>
      <c r="D46" s="3" t="s">
        <v>449</v>
      </c>
      <c r="E46" s="3" t="s">
        <v>524</v>
      </c>
      <c r="F46" s="4">
        <v>0</v>
      </c>
      <c r="G46" s="3" t="s">
        <v>313</v>
      </c>
      <c r="H46" s="3">
        <v>1</v>
      </c>
      <c r="I46" s="3">
        <v>11</v>
      </c>
      <c r="J46" s="5">
        <v>1</v>
      </c>
      <c r="K46" s="10">
        <v>30680000</v>
      </c>
      <c r="L46" s="6" t="s">
        <v>12</v>
      </c>
      <c r="M46" s="6" t="s">
        <v>13</v>
      </c>
    </row>
    <row r="47" spans="1:13" x14ac:dyDescent="0.25">
      <c r="A47" s="2" t="s">
        <v>514</v>
      </c>
      <c r="B47" s="2" t="s">
        <v>155</v>
      </c>
      <c r="C47" s="11">
        <v>11</v>
      </c>
      <c r="D47" s="3" t="s">
        <v>449</v>
      </c>
      <c r="E47" s="3" t="s">
        <v>525</v>
      </c>
      <c r="F47" s="4">
        <v>0</v>
      </c>
      <c r="G47" s="3" t="s">
        <v>313</v>
      </c>
      <c r="H47" s="3">
        <v>1</v>
      </c>
      <c r="I47" s="3">
        <v>11</v>
      </c>
      <c r="J47" s="5">
        <v>1</v>
      </c>
      <c r="K47" s="10">
        <v>160000000</v>
      </c>
      <c r="L47" s="6" t="s">
        <v>12</v>
      </c>
      <c r="M47" s="6" t="s">
        <v>13</v>
      </c>
    </row>
    <row r="48" spans="1:13" x14ac:dyDescent="0.25">
      <c r="A48" s="2" t="s">
        <v>514</v>
      </c>
      <c r="B48" s="2" t="s">
        <v>154</v>
      </c>
      <c r="C48" s="11">
        <v>11</v>
      </c>
      <c r="D48" s="3" t="s">
        <v>138</v>
      </c>
      <c r="E48" s="3" t="s">
        <v>526</v>
      </c>
      <c r="F48" s="4">
        <v>0</v>
      </c>
      <c r="G48" s="3" t="s">
        <v>313</v>
      </c>
      <c r="H48" s="3">
        <v>1</v>
      </c>
      <c r="I48" s="3">
        <v>11</v>
      </c>
      <c r="J48" s="5">
        <v>1</v>
      </c>
      <c r="K48" s="10">
        <v>194400000</v>
      </c>
      <c r="L48" s="6" t="s">
        <v>12</v>
      </c>
      <c r="M48" s="6" t="s">
        <v>13</v>
      </c>
    </row>
    <row r="49" spans="1:13" x14ac:dyDescent="0.25">
      <c r="A49" s="2" t="s">
        <v>514</v>
      </c>
      <c r="B49" s="2" t="s">
        <v>152</v>
      </c>
      <c r="C49" s="11">
        <v>11</v>
      </c>
      <c r="D49" s="3" t="s">
        <v>446</v>
      </c>
      <c r="E49" s="3" t="s">
        <v>456</v>
      </c>
      <c r="F49" s="4">
        <v>0</v>
      </c>
      <c r="G49" s="3" t="s">
        <v>313</v>
      </c>
      <c r="H49" s="3">
        <v>1</v>
      </c>
      <c r="I49" s="3">
        <v>11</v>
      </c>
      <c r="J49" s="5">
        <v>1</v>
      </c>
      <c r="K49" s="10">
        <v>279835082.38</v>
      </c>
      <c r="L49" s="6" t="s">
        <v>12</v>
      </c>
      <c r="M49" s="6" t="s">
        <v>13</v>
      </c>
    </row>
    <row r="50" spans="1:13" x14ac:dyDescent="0.25">
      <c r="A50" s="2" t="s">
        <v>514</v>
      </c>
      <c r="B50" s="2" t="s">
        <v>152</v>
      </c>
      <c r="C50" s="11">
        <v>11</v>
      </c>
      <c r="D50" s="3" t="s">
        <v>446</v>
      </c>
      <c r="E50" s="3" t="s">
        <v>460</v>
      </c>
      <c r="F50" s="4">
        <v>0</v>
      </c>
      <c r="G50" s="3" t="s">
        <v>313</v>
      </c>
      <c r="H50" s="3">
        <v>1</v>
      </c>
      <c r="I50" s="3">
        <v>11</v>
      </c>
      <c r="J50" s="5">
        <v>1</v>
      </c>
      <c r="K50" s="10">
        <v>620800000</v>
      </c>
      <c r="L50" s="6" t="s">
        <v>12</v>
      </c>
      <c r="M50" s="6" t="s">
        <v>13</v>
      </c>
    </row>
    <row r="51" spans="1:13" x14ac:dyDescent="0.25">
      <c r="A51" s="2" t="s">
        <v>514</v>
      </c>
      <c r="B51" s="2" t="s">
        <v>146</v>
      </c>
      <c r="C51" s="11">
        <v>11</v>
      </c>
      <c r="D51" s="3" t="s">
        <v>447</v>
      </c>
      <c r="E51" s="3" t="s">
        <v>527</v>
      </c>
      <c r="F51" s="4">
        <v>0</v>
      </c>
      <c r="G51" s="3" t="s">
        <v>313</v>
      </c>
      <c r="H51" s="3">
        <v>1</v>
      </c>
      <c r="I51" s="3">
        <v>11</v>
      </c>
      <c r="J51" s="5">
        <v>1</v>
      </c>
      <c r="K51" s="10">
        <v>2816132.5</v>
      </c>
      <c r="L51" s="6" t="s">
        <v>12</v>
      </c>
      <c r="M51" s="6" t="s">
        <v>13</v>
      </c>
    </row>
    <row r="52" spans="1:13" x14ac:dyDescent="0.25">
      <c r="A52" s="2" t="s">
        <v>514</v>
      </c>
      <c r="B52" s="2" t="s">
        <v>158</v>
      </c>
      <c r="C52" s="11">
        <v>11</v>
      </c>
      <c r="D52" s="3" t="s">
        <v>141</v>
      </c>
      <c r="E52" s="3" t="s">
        <v>309</v>
      </c>
      <c r="F52" s="4">
        <v>0</v>
      </c>
      <c r="G52" s="3" t="s">
        <v>313</v>
      </c>
      <c r="H52" s="3">
        <v>1</v>
      </c>
      <c r="I52" s="3">
        <v>11</v>
      </c>
      <c r="J52" s="5">
        <v>282</v>
      </c>
      <c r="K52" s="10">
        <v>14438400</v>
      </c>
      <c r="L52" s="6" t="s">
        <v>12</v>
      </c>
      <c r="M52" s="6" t="s">
        <v>13</v>
      </c>
    </row>
    <row r="53" spans="1:13" x14ac:dyDescent="0.25">
      <c r="A53" s="2" t="s">
        <v>514</v>
      </c>
      <c r="B53" s="2" t="s">
        <v>158</v>
      </c>
      <c r="C53" s="11">
        <v>11</v>
      </c>
      <c r="D53" s="3" t="s">
        <v>141</v>
      </c>
      <c r="E53" s="3" t="s">
        <v>309</v>
      </c>
      <c r="F53" s="4">
        <v>0</v>
      </c>
      <c r="G53" s="3" t="s">
        <v>313</v>
      </c>
      <c r="H53" s="3">
        <v>1</v>
      </c>
      <c r="I53" s="3">
        <v>11</v>
      </c>
      <c r="J53" s="5">
        <v>1</v>
      </c>
      <c r="K53" s="10">
        <v>10240</v>
      </c>
      <c r="L53" s="6" t="s">
        <v>12</v>
      </c>
      <c r="M53" s="6" t="s">
        <v>13</v>
      </c>
    </row>
    <row r="54" spans="1:13" x14ac:dyDescent="0.25">
      <c r="A54" s="2" t="s">
        <v>514</v>
      </c>
      <c r="B54" s="2" t="s">
        <v>158</v>
      </c>
      <c r="C54" s="11">
        <v>11</v>
      </c>
      <c r="D54" s="3" t="s">
        <v>141</v>
      </c>
      <c r="E54" s="3" t="s">
        <v>528</v>
      </c>
      <c r="F54" s="4">
        <v>0</v>
      </c>
      <c r="G54" s="3" t="s">
        <v>313</v>
      </c>
      <c r="H54" s="3">
        <v>1</v>
      </c>
      <c r="I54" s="3">
        <v>11</v>
      </c>
      <c r="J54" s="5">
        <v>1</v>
      </c>
      <c r="K54" s="10">
        <v>1616000000</v>
      </c>
      <c r="L54" s="6" t="s">
        <v>12</v>
      </c>
      <c r="M54" s="6" t="s">
        <v>13</v>
      </c>
    </row>
    <row r="55" spans="1:13" x14ac:dyDescent="0.25">
      <c r="A55" s="2" t="s">
        <v>338</v>
      </c>
      <c r="B55" s="2" t="s">
        <v>150</v>
      </c>
      <c r="C55" s="11">
        <v>11</v>
      </c>
      <c r="D55" s="3" t="s">
        <v>442</v>
      </c>
      <c r="E55" s="3" t="s">
        <v>339</v>
      </c>
      <c r="F55" s="4">
        <v>0</v>
      </c>
      <c r="G55" s="3" t="s">
        <v>313</v>
      </c>
      <c r="H55" s="3">
        <v>1</v>
      </c>
      <c r="I55" s="3">
        <v>11</v>
      </c>
      <c r="J55" s="5">
        <v>1</v>
      </c>
      <c r="K55" s="10">
        <v>229272357</v>
      </c>
      <c r="L55" s="6" t="s">
        <v>12</v>
      </c>
      <c r="M55" s="6" t="s">
        <v>13</v>
      </c>
    </row>
    <row r="56" spans="1:13" x14ac:dyDescent="0.25">
      <c r="A56" s="2" t="s">
        <v>332</v>
      </c>
      <c r="B56" s="2" t="s">
        <v>150</v>
      </c>
      <c r="C56" s="11">
        <v>11</v>
      </c>
      <c r="D56" s="3" t="s">
        <v>442</v>
      </c>
      <c r="E56" s="3" t="s">
        <v>333</v>
      </c>
      <c r="F56" s="4">
        <v>0</v>
      </c>
      <c r="G56" s="3" t="s">
        <v>313</v>
      </c>
      <c r="H56" s="3">
        <v>1</v>
      </c>
      <c r="I56" s="3">
        <v>11</v>
      </c>
      <c r="J56" s="5">
        <v>1</v>
      </c>
      <c r="K56" s="10">
        <v>497183411</v>
      </c>
      <c r="L56" s="6" t="s">
        <v>12</v>
      </c>
      <c r="M56" s="6" t="s">
        <v>13</v>
      </c>
    </row>
    <row r="57" spans="1:13" x14ac:dyDescent="0.25">
      <c r="A57" s="2" t="s">
        <v>337</v>
      </c>
      <c r="B57" s="2" t="s">
        <v>149</v>
      </c>
      <c r="C57" s="11">
        <v>11</v>
      </c>
      <c r="D57" s="3" t="s">
        <v>448</v>
      </c>
      <c r="E57" s="3" t="s">
        <v>464</v>
      </c>
      <c r="F57" s="4">
        <v>0</v>
      </c>
      <c r="G57" s="3" t="s">
        <v>313</v>
      </c>
      <c r="H57" s="3">
        <v>1</v>
      </c>
      <c r="I57" s="3">
        <v>11</v>
      </c>
      <c r="J57" s="5">
        <v>1</v>
      </c>
      <c r="K57" s="10">
        <v>4499997494</v>
      </c>
      <c r="L57" s="6" t="s">
        <v>12</v>
      </c>
      <c r="M57" s="6" t="s">
        <v>13</v>
      </c>
    </row>
    <row r="58" spans="1:13" x14ac:dyDescent="0.25">
      <c r="A58" s="2" t="s">
        <v>337</v>
      </c>
      <c r="B58" s="2" t="s">
        <v>153</v>
      </c>
      <c r="C58" s="11">
        <v>11</v>
      </c>
      <c r="D58" s="3" t="s">
        <v>137</v>
      </c>
      <c r="E58" s="3" t="s">
        <v>334</v>
      </c>
      <c r="F58" s="4">
        <v>0</v>
      </c>
      <c r="G58" s="3" t="s">
        <v>313</v>
      </c>
      <c r="H58" s="3">
        <v>1</v>
      </c>
      <c r="I58" s="3">
        <v>11</v>
      </c>
      <c r="J58" s="5">
        <v>1</v>
      </c>
      <c r="K58" s="10">
        <v>1779940800</v>
      </c>
      <c r="L58" s="6" t="s">
        <v>12</v>
      </c>
      <c r="M58" s="6" t="s">
        <v>13</v>
      </c>
    </row>
    <row r="59" spans="1:13" x14ac:dyDescent="0.25">
      <c r="A59" s="2" t="s">
        <v>337</v>
      </c>
      <c r="B59" s="2" t="s">
        <v>156</v>
      </c>
      <c r="C59" s="11">
        <v>11</v>
      </c>
      <c r="D59" s="3" t="s">
        <v>139</v>
      </c>
      <c r="E59" s="3" t="s">
        <v>335</v>
      </c>
      <c r="F59" s="4">
        <v>0</v>
      </c>
      <c r="G59" s="3" t="s">
        <v>313</v>
      </c>
      <c r="H59" s="3">
        <v>1</v>
      </c>
      <c r="I59" s="3">
        <v>11</v>
      </c>
      <c r="J59" s="5">
        <v>1</v>
      </c>
      <c r="K59" s="10">
        <v>221100740.0000003</v>
      </c>
      <c r="L59" s="6" t="s">
        <v>12</v>
      </c>
      <c r="M59" s="6" t="s">
        <v>13</v>
      </c>
    </row>
    <row r="60" spans="1:13" x14ac:dyDescent="0.25">
      <c r="A60" s="2" t="s">
        <v>337</v>
      </c>
      <c r="B60" s="2" t="s">
        <v>156</v>
      </c>
      <c r="C60" s="11">
        <v>11</v>
      </c>
      <c r="D60" s="3" t="s">
        <v>139</v>
      </c>
      <c r="E60" s="3" t="s">
        <v>336</v>
      </c>
      <c r="F60" s="4">
        <v>0</v>
      </c>
      <c r="G60" s="3" t="s">
        <v>313</v>
      </c>
      <c r="H60" s="3">
        <v>1</v>
      </c>
      <c r="I60" s="3">
        <v>11</v>
      </c>
      <c r="J60" s="5">
        <v>1</v>
      </c>
      <c r="K60" s="10">
        <v>1010899260</v>
      </c>
      <c r="L60" s="6" t="s">
        <v>12</v>
      </c>
      <c r="M60" s="6" t="s">
        <v>13</v>
      </c>
    </row>
    <row r="61" spans="1:13" x14ac:dyDescent="0.25">
      <c r="A61" s="2" t="s">
        <v>337</v>
      </c>
      <c r="B61" s="2" t="s">
        <v>149</v>
      </c>
      <c r="C61" s="11">
        <v>11</v>
      </c>
      <c r="D61" s="3" t="s">
        <v>448</v>
      </c>
      <c r="E61" s="3" t="s">
        <v>529</v>
      </c>
      <c r="F61" s="4">
        <v>0</v>
      </c>
      <c r="G61" s="3" t="s">
        <v>313</v>
      </c>
      <c r="H61" s="3">
        <v>1</v>
      </c>
      <c r="I61" s="3">
        <v>11</v>
      </c>
      <c r="J61" s="5">
        <v>1</v>
      </c>
      <c r="K61" s="10">
        <v>2506</v>
      </c>
      <c r="L61" s="6" t="s">
        <v>12</v>
      </c>
      <c r="M61" s="6" t="s">
        <v>13</v>
      </c>
    </row>
    <row r="62" spans="1:13" x14ac:dyDescent="0.25">
      <c r="A62" s="2" t="s">
        <v>323</v>
      </c>
      <c r="B62" s="2" t="s">
        <v>149</v>
      </c>
      <c r="C62" s="11">
        <v>11</v>
      </c>
      <c r="D62" s="3" t="s">
        <v>448</v>
      </c>
      <c r="E62" s="3" t="s">
        <v>142</v>
      </c>
      <c r="F62" s="4">
        <v>25101503</v>
      </c>
      <c r="G62" s="3" t="s">
        <v>468</v>
      </c>
      <c r="H62" s="3">
        <v>1</v>
      </c>
      <c r="I62" s="3">
        <v>11</v>
      </c>
      <c r="J62" s="5">
        <v>1</v>
      </c>
      <c r="K62" s="10">
        <v>78597900</v>
      </c>
      <c r="L62" s="6" t="s">
        <v>12</v>
      </c>
      <c r="M62" s="6" t="s">
        <v>13</v>
      </c>
    </row>
    <row r="63" spans="1:13" x14ac:dyDescent="0.25">
      <c r="A63" s="2" t="s">
        <v>323</v>
      </c>
      <c r="B63" s="2" t="s">
        <v>149</v>
      </c>
      <c r="C63" s="11">
        <v>11</v>
      </c>
      <c r="D63" s="3" t="s">
        <v>448</v>
      </c>
      <c r="E63" s="3" t="s">
        <v>142</v>
      </c>
      <c r="F63" s="4">
        <v>25101801</v>
      </c>
      <c r="G63" s="3" t="s">
        <v>468</v>
      </c>
      <c r="H63" s="3">
        <v>1</v>
      </c>
      <c r="I63" s="3">
        <v>11</v>
      </c>
      <c r="J63" s="5">
        <v>1</v>
      </c>
      <c r="K63" s="10">
        <v>17392600</v>
      </c>
      <c r="L63" s="6" t="s">
        <v>12</v>
      </c>
      <c r="M63" s="6" t="s">
        <v>13</v>
      </c>
    </row>
    <row r="64" spans="1:13" x14ac:dyDescent="0.25">
      <c r="A64" s="2" t="s">
        <v>323</v>
      </c>
      <c r="B64" s="2" t="s">
        <v>149</v>
      </c>
      <c r="C64" s="11">
        <v>11</v>
      </c>
      <c r="D64" s="3" t="s">
        <v>448</v>
      </c>
      <c r="E64" s="3" t="s">
        <v>142</v>
      </c>
      <c r="F64" s="4">
        <v>25101801</v>
      </c>
      <c r="G64" s="3" t="s">
        <v>468</v>
      </c>
      <c r="H64" s="3">
        <v>1</v>
      </c>
      <c r="I64" s="3">
        <v>11</v>
      </c>
      <c r="J64" s="5">
        <v>1</v>
      </c>
      <c r="K64" s="10">
        <v>3999020</v>
      </c>
      <c r="L64" s="6" t="s">
        <v>12</v>
      </c>
      <c r="M64" s="6" t="s">
        <v>13</v>
      </c>
    </row>
    <row r="65" spans="1:13" x14ac:dyDescent="0.25">
      <c r="A65" s="2" t="s">
        <v>323</v>
      </c>
      <c r="B65" s="2" t="s">
        <v>151</v>
      </c>
      <c r="C65" s="11">
        <v>11</v>
      </c>
      <c r="D65" s="3" t="s">
        <v>136</v>
      </c>
      <c r="E65" s="3" t="s">
        <v>281</v>
      </c>
      <c r="F65" s="4">
        <v>95131700</v>
      </c>
      <c r="G65" s="3" t="s">
        <v>468</v>
      </c>
      <c r="H65" s="3">
        <v>1</v>
      </c>
      <c r="I65" s="3">
        <v>11</v>
      </c>
      <c r="J65" s="5">
        <v>1</v>
      </c>
      <c r="K65" s="10">
        <v>700000000</v>
      </c>
      <c r="L65" s="6" t="s">
        <v>12</v>
      </c>
      <c r="M65" s="6" t="s">
        <v>13</v>
      </c>
    </row>
    <row r="66" spans="1:13" x14ac:dyDescent="0.25">
      <c r="A66" s="2" t="s">
        <v>323</v>
      </c>
      <c r="B66" s="2" t="s">
        <v>151</v>
      </c>
      <c r="C66" s="11">
        <v>11</v>
      </c>
      <c r="D66" s="3" t="s">
        <v>136</v>
      </c>
      <c r="E66" s="3" t="s">
        <v>324</v>
      </c>
      <c r="F66" s="4">
        <v>25101503</v>
      </c>
      <c r="G66" s="3" t="s">
        <v>466</v>
      </c>
      <c r="H66" s="3">
        <v>1</v>
      </c>
      <c r="I66" s="3">
        <v>11</v>
      </c>
      <c r="J66" s="5">
        <v>1</v>
      </c>
      <c r="K66" s="10">
        <v>139594100</v>
      </c>
      <c r="L66" s="6" t="s">
        <v>12</v>
      </c>
      <c r="M66" s="6" t="s">
        <v>13</v>
      </c>
    </row>
    <row r="67" spans="1:13" x14ac:dyDescent="0.25">
      <c r="A67" s="2" t="s">
        <v>323</v>
      </c>
      <c r="B67" s="2" t="s">
        <v>151</v>
      </c>
      <c r="C67" s="11">
        <v>11</v>
      </c>
      <c r="D67" s="3" t="s">
        <v>136</v>
      </c>
      <c r="E67" s="3" t="s">
        <v>325</v>
      </c>
      <c r="F67" s="4">
        <v>25101503</v>
      </c>
      <c r="G67" s="3" t="s">
        <v>466</v>
      </c>
      <c r="H67" s="3">
        <v>1</v>
      </c>
      <c r="I67" s="3">
        <v>11</v>
      </c>
      <c r="J67" s="5">
        <v>1</v>
      </c>
      <c r="K67" s="10">
        <v>100977598</v>
      </c>
      <c r="L67" s="6" t="s">
        <v>12</v>
      </c>
      <c r="M67" s="6" t="s">
        <v>13</v>
      </c>
    </row>
    <row r="68" spans="1:13" x14ac:dyDescent="0.25">
      <c r="A68" s="2" t="s">
        <v>323</v>
      </c>
      <c r="B68" s="2" t="s">
        <v>151</v>
      </c>
      <c r="C68" s="11">
        <v>11</v>
      </c>
      <c r="D68" s="3" t="s">
        <v>136</v>
      </c>
      <c r="E68" s="3" t="s">
        <v>326</v>
      </c>
      <c r="F68" s="4">
        <v>25101917</v>
      </c>
      <c r="G68" s="3" t="s">
        <v>467</v>
      </c>
      <c r="H68" s="3">
        <v>1</v>
      </c>
      <c r="I68" s="3">
        <v>11</v>
      </c>
      <c r="J68" s="5">
        <v>1</v>
      </c>
      <c r="K68" s="10">
        <v>286000000</v>
      </c>
      <c r="L68" s="6" t="s">
        <v>12</v>
      </c>
      <c r="M68" s="6" t="s">
        <v>13</v>
      </c>
    </row>
    <row r="69" spans="1:13" x14ac:dyDescent="0.25">
      <c r="A69" s="2" t="s">
        <v>323</v>
      </c>
      <c r="B69" s="2" t="s">
        <v>151</v>
      </c>
      <c r="C69" s="11">
        <v>11</v>
      </c>
      <c r="D69" s="3" t="s">
        <v>136</v>
      </c>
      <c r="E69" s="3" t="s">
        <v>327</v>
      </c>
      <c r="F69" s="4">
        <v>25102106</v>
      </c>
      <c r="G69" s="3" t="s">
        <v>466</v>
      </c>
      <c r="H69" s="3">
        <v>1</v>
      </c>
      <c r="I69" s="3">
        <v>11</v>
      </c>
      <c r="J69" s="5">
        <v>1</v>
      </c>
      <c r="K69" s="10">
        <v>381389300</v>
      </c>
      <c r="L69" s="6" t="s">
        <v>12</v>
      </c>
      <c r="M69" s="6" t="s">
        <v>13</v>
      </c>
    </row>
    <row r="70" spans="1:13" x14ac:dyDescent="0.25">
      <c r="A70" s="2" t="s">
        <v>323</v>
      </c>
      <c r="B70" s="2" t="s">
        <v>151</v>
      </c>
      <c r="C70" s="11">
        <v>11</v>
      </c>
      <c r="D70" s="3" t="s">
        <v>136</v>
      </c>
      <c r="E70" s="3" t="s">
        <v>328</v>
      </c>
      <c r="F70" s="4">
        <v>25101503</v>
      </c>
      <c r="G70" s="3" t="s">
        <v>466</v>
      </c>
      <c r="H70" s="3">
        <v>1</v>
      </c>
      <c r="I70" s="3">
        <v>11</v>
      </c>
      <c r="J70" s="5">
        <v>1</v>
      </c>
      <c r="K70" s="10">
        <v>419457435</v>
      </c>
      <c r="L70" s="6" t="s">
        <v>12</v>
      </c>
      <c r="M70" s="6" t="s">
        <v>13</v>
      </c>
    </row>
    <row r="71" spans="1:13" x14ac:dyDescent="0.25">
      <c r="A71" s="2" t="s">
        <v>323</v>
      </c>
      <c r="B71" s="2" t="s">
        <v>151</v>
      </c>
      <c r="C71" s="11">
        <v>11</v>
      </c>
      <c r="D71" s="3" t="s">
        <v>136</v>
      </c>
      <c r="E71" s="3" t="s">
        <v>329</v>
      </c>
      <c r="F71" s="4">
        <v>25101503</v>
      </c>
      <c r="G71" s="3" t="s">
        <v>466</v>
      </c>
      <c r="H71" s="3">
        <v>1</v>
      </c>
      <c r="I71" s="3">
        <v>11</v>
      </c>
      <c r="J71" s="5">
        <v>1</v>
      </c>
      <c r="K71" s="10">
        <v>308411601</v>
      </c>
      <c r="L71" s="6" t="s">
        <v>12</v>
      </c>
      <c r="M71" s="6" t="s">
        <v>13</v>
      </c>
    </row>
    <row r="72" spans="1:13" x14ac:dyDescent="0.25">
      <c r="A72" s="2" t="s">
        <v>323</v>
      </c>
      <c r="B72" s="2" t="s">
        <v>151</v>
      </c>
      <c r="C72" s="11">
        <v>11</v>
      </c>
      <c r="D72" s="3" t="s">
        <v>136</v>
      </c>
      <c r="E72" s="3" t="s">
        <v>462</v>
      </c>
      <c r="F72" s="4">
        <v>25101500</v>
      </c>
      <c r="G72" s="3" t="s">
        <v>466</v>
      </c>
      <c r="H72" s="3">
        <v>1</v>
      </c>
      <c r="I72" s="3">
        <v>11</v>
      </c>
      <c r="J72" s="5">
        <v>1</v>
      </c>
      <c r="K72" s="10">
        <v>13200000</v>
      </c>
      <c r="L72" s="6" t="s">
        <v>12</v>
      </c>
      <c r="M72" s="6" t="s">
        <v>13</v>
      </c>
    </row>
    <row r="73" spans="1:13" x14ac:dyDescent="0.25">
      <c r="A73" s="2" t="s">
        <v>323</v>
      </c>
      <c r="B73" s="2" t="s">
        <v>151</v>
      </c>
      <c r="C73" s="11">
        <v>11</v>
      </c>
      <c r="D73" s="3" t="s">
        <v>136</v>
      </c>
      <c r="E73" s="3" t="s">
        <v>530</v>
      </c>
      <c r="F73" s="4">
        <v>25101503</v>
      </c>
      <c r="G73" s="3" t="s">
        <v>466</v>
      </c>
      <c r="H73" s="3">
        <v>1</v>
      </c>
      <c r="I73" s="3">
        <v>11</v>
      </c>
      <c r="J73" s="5">
        <v>1</v>
      </c>
      <c r="K73" s="10">
        <v>405900</v>
      </c>
      <c r="L73" s="6" t="s">
        <v>12</v>
      </c>
      <c r="M73" s="6" t="s">
        <v>13</v>
      </c>
    </row>
    <row r="74" spans="1:13" x14ac:dyDescent="0.25">
      <c r="A74" s="2" t="s">
        <v>323</v>
      </c>
      <c r="B74" s="2" t="s">
        <v>151</v>
      </c>
      <c r="C74" s="11">
        <v>11</v>
      </c>
      <c r="D74" s="3" t="s">
        <v>136</v>
      </c>
      <c r="E74" s="3" t="s">
        <v>530</v>
      </c>
      <c r="F74" s="4">
        <v>25101503</v>
      </c>
      <c r="G74" s="3" t="s">
        <v>466</v>
      </c>
      <c r="H74" s="3">
        <v>1</v>
      </c>
      <c r="I74" s="3">
        <v>11</v>
      </c>
      <c r="J74" s="5">
        <v>1</v>
      </c>
      <c r="K74" s="10">
        <v>22402</v>
      </c>
      <c r="L74" s="6" t="s">
        <v>12</v>
      </c>
      <c r="M74" s="6" t="s">
        <v>13</v>
      </c>
    </row>
    <row r="75" spans="1:13" x14ac:dyDescent="0.25">
      <c r="A75" s="2" t="s">
        <v>323</v>
      </c>
      <c r="B75" s="2" t="s">
        <v>151</v>
      </c>
      <c r="C75" s="11">
        <v>11</v>
      </c>
      <c r="D75" s="3" t="s">
        <v>136</v>
      </c>
      <c r="E75" s="3" t="s">
        <v>530</v>
      </c>
      <c r="F75" s="4">
        <v>25101503</v>
      </c>
      <c r="G75" s="3" t="s">
        <v>467</v>
      </c>
      <c r="H75" s="3">
        <v>1</v>
      </c>
      <c r="I75" s="3">
        <v>11</v>
      </c>
      <c r="J75" s="5">
        <v>1</v>
      </c>
      <c r="K75" s="10">
        <v>14000000</v>
      </c>
      <c r="L75" s="6" t="s">
        <v>12</v>
      </c>
      <c r="M75" s="6" t="s">
        <v>13</v>
      </c>
    </row>
    <row r="76" spans="1:13" x14ac:dyDescent="0.25">
      <c r="A76" s="2" t="s">
        <v>323</v>
      </c>
      <c r="B76" s="2" t="s">
        <v>151</v>
      </c>
      <c r="C76" s="11">
        <v>11</v>
      </c>
      <c r="D76" s="3" t="s">
        <v>136</v>
      </c>
      <c r="E76" s="3" t="s">
        <v>530</v>
      </c>
      <c r="F76" s="4">
        <v>25101503</v>
      </c>
      <c r="G76" s="3" t="s">
        <v>466</v>
      </c>
      <c r="H76" s="3">
        <v>1</v>
      </c>
      <c r="I76" s="3">
        <v>11</v>
      </c>
      <c r="J76" s="5">
        <v>1</v>
      </c>
      <c r="K76" s="10">
        <v>18610700</v>
      </c>
      <c r="L76" s="6" t="s">
        <v>12</v>
      </c>
      <c r="M76" s="6" t="s">
        <v>13</v>
      </c>
    </row>
    <row r="77" spans="1:13" x14ac:dyDescent="0.25">
      <c r="A77" s="2" t="s">
        <v>323</v>
      </c>
      <c r="B77" s="2" t="s">
        <v>151</v>
      </c>
      <c r="C77" s="11">
        <v>11</v>
      </c>
      <c r="D77" s="3" t="s">
        <v>136</v>
      </c>
      <c r="E77" s="3" t="s">
        <v>530</v>
      </c>
      <c r="F77" s="4">
        <v>25101503</v>
      </c>
      <c r="G77" s="3" t="s">
        <v>466</v>
      </c>
      <c r="H77" s="3">
        <v>1</v>
      </c>
      <c r="I77" s="3">
        <v>11</v>
      </c>
      <c r="J77" s="5">
        <v>1</v>
      </c>
      <c r="K77" s="10">
        <v>542565</v>
      </c>
      <c r="L77" s="6" t="s">
        <v>12</v>
      </c>
      <c r="M77" s="6" t="s">
        <v>13</v>
      </c>
    </row>
    <row r="78" spans="1:13" x14ac:dyDescent="0.25">
      <c r="A78" s="2" t="s">
        <v>323</v>
      </c>
      <c r="B78" s="2" t="s">
        <v>151</v>
      </c>
      <c r="C78" s="11">
        <v>11</v>
      </c>
      <c r="D78" s="3" t="s">
        <v>136</v>
      </c>
      <c r="E78" s="3" t="s">
        <v>530</v>
      </c>
      <c r="F78" s="4">
        <v>25101503</v>
      </c>
      <c r="G78" s="3" t="s">
        <v>466</v>
      </c>
      <c r="H78" s="3">
        <v>1</v>
      </c>
      <c r="I78" s="3">
        <v>11</v>
      </c>
      <c r="J78" s="5">
        <v>1</v>
      </c>
      <c r="K78" s="10">
        <v>9588399</v>
      </c>
      <c r="L78" s="6" t="s">
        <v>12</v>
      </c>
      <c r="M78" s="6" t="s">
        <v>13</v>
      </c>
    </row>
    <row r="79" spans="1:13" x14ac:dyDescent="0.25">
      <c r="A79" s="2" t="s">
        <v>323</v>
      </c>
      <c r="B79" s="2" t="s">
        <v>149</v>
      </c>
      <c r="C79" s="11">
        <v>11</v>
      </c>
      <c r="D79" s="3" t="s">
        <v>448</v>
      </c>
      <c r="E79" s="3" t="s">
        <v>531</v>
      </c>
      <c r="F79" s="4">
        <v>0</v>
      </c>
      <c r="G79" s="3" t="s">
        <v>468</v>
      </c>
      <c r="H79" s="3">
        <v>1</v>
      </c>
      <c r="I79" s="3">
        <v>11</v>
      </c>
      <c r="J79" s="5">
        <v>1</v>
      </c>
      <c r="K79" s="10">
        <v>10480</v>
      </c>
      <c r="L79" s="6" t="s">
        <v>12</v>
      </c>
      <c r="M79" s="6" t="s">
        <v>13</v>
      </c>
    </row>
    <row r="80" spans="1:13" x14ac:dyDescent="0.25">
      <c r="A80" s="2" t="s">
        <v>317</v>
      </c>
      <c r="B80" s="2" t="s">
        <v>148</v>
      </c>
      <c r="C80" s="11">
        <v>11</v>
      </c>
      <c r="D80" s="3" t="s">
        <v>135</v>
      </c>
      <c r="E80" s="3" t="s">
        <v>289</v>
      </c>
      <c r="F80" s="4">
        <v>0</v>
      </c>
      <c r="G80" s="3" t="s">
        <v>313</v>
      </c>
      <c r="H80" s="3">
        <v>1</v>
      </c>
      <c r="I80" s="3">
        <v>11</v>
      </c>
      <c r="J80" s="5">
        <v>1</v>
      </c>
      <c r="K80" s="10">
        <v>10052465</v>
      </c>
      <c r="L80" s="6" t="s">
        <v>12</v>
      </c>
      <c r="M80" s="6" t="s">
        <v>13</v>
      </c>
    </row>
    <row r="81" spans="1:13" x14ac:dyDescent="0.25">
      <c r="A81" s="2" t="s">
        <v>317</v>
      </c>
      <c r="B81" s="2" t="s">
        <v>148</v>
      </c>
      <c r="C81" s="11">
        <v>11</v>
      </c>
      <c r="D81" s="3" t="s">
        <v>135</v>
      </c>
      <c r="E81" s="3" t="s">
        <v>290</v>
      </c>
      <c r="F81" s="4">
        <v>0</v>
      </c>
      <c r="G81" s="3" t="s">
        <v>313</v>
      </c>
      <c r="H81" s="3">
        <v>1</v>
      </c>
      <c r="I81" s="3">
        <v>11</v>
      </c>
      <c r="J81" s="5">
        <v>1</v>
      </c>
      <c r="K81" s="10">
        <v>1000000000</v>
      </c>
      <c r="L81" s="6" t="s">
        <v>12</v>
      </c>
      <c r="M81" s="6" t="s">
        <v>13</v>
      </c>
    </row>
    <row r="82" spans="1:13" x14ac:dyDescent="0.25">
      <c r="A82" s="2" t="s">
        <v>317</v>
      </c>
      <c r="B82" s="2" t="s">
        <v>148</v>
      </c>
      <c r="C82" s="11">
        <v>11</v>
      </c>
      <c r="D82" s="3" t="s">
        <v>135</v>
      </c>
      <c r="E82" s="3" t="s">
        <v>536</v>
      </c>
      <c r="F82" s="4">
        <v>0</v>
      </c>
      <c r="G82" s="3" t="s">
        <v>313</v>
      </c>
      <c r="H82" s="3">
        <v>1</v>
      </c>
      <c r="I82" s="3">
        <v>11</v>
      </c>
      <c r="J82" s="5">
        <v>1</v>
      </c>
      <c r="K82" s="10">
        <v>59999800</v>
      </c>
      <c r="L82" s="6" t="s">
        <v>12</v>
      </c>
      <c r="M82" s="6" t="s">
        <v>13</v>
      </c>
    </row>
    <row r="83" spans="1:13" x14ac:dyDescent="0.25">
      <c r="A83" s="2" t="s">
        <v>317</v>
      </c>
      <c r="B83" s="2" t="s">
        <v>148</v>
      </c>
      <c r="C83" s="11">
        <v>11</v>
      </c>
      <c r="D83" s="3" t="s">
        <v>135</v>
      </c>
      <c r="E83" s="3" t="s">
        <v>537</v>
      </c>
      <c r="F83" s="4">
        <v>0</v>
      </c>
      <c r="G83" s="3" t="s">
        <v>313</v>
      </c>
      <c r="H83" s="3">
        <v>1</v>
      </c>
      <c r="I83" s="3">
        <v>11</v>
      </c>
      <c r="J83" s="5">
        <v>1</v>
      </c>
      <c r="K83" s="10">
        <v>59947735</v>
      </c>
      <c r="L83" s="6" t="s">
        <v>12</v>
      </c>
      <c r="M83" s="6" t="s">
        <v>13</v>
      </c>
    </row>
    <row r="84" spans="1:13" x14ac:dyDescent="0.25">
      <c r="A84" s="2" t="s">
        <v>317</v>
      </c>
      <c r="B84" s="2" t="s">
        <v>148</v>
      </c>
      <c r="C84" s="11">
        <v>11</v>
      </c>
      <c r="D84" s="3" t="s">
        <v>135</v>
      </c>
      <c r="E84" s="3" t="s">
        <v>538</v>
      </c>
      <c r="F84" s="4">
        <v>0</v>
      </c>
      <c r="G84" s="3" t="s">
        <v>313</v>
      </c>
      <c r="H84" s="3">
        <v>1</v>
      </c>
      <c r="I84" s="3">
        <v>11</v>
      </c>
      <c r="J84" s="5">
        <v>1</v>
      </c>
      <c r="K84" s="10">
        <v>20000000</v>
      </c>
      <c r="L84" s="6" t="s">
        <v>12</v>
      </c>
      <c r="M84" s="6" t="s">
        <v>13</v>
      </c>
    </row>
    <row r="85" spans="1:13" x14ac:dyDescent="0.25">
      <c r="A85" s="2" t="s">
        <v>317</v>
      </c>
      <c r="B85" s="2" t="s">
        <v>148</v>
      </c>
      <c r="C85" s="11">
        <v>11</v>
      </c>
      <c r="D85" s="3" t="s">
        <v>135</v>
      </c>
      <c r="E85" s="3" t="s">
        <v>539</v>
      </c>
      <c r="F85" s="4">
        <v>0</v>
      </c>
      <c r="G85" s="3" t="s">
        <v>313</v>
      </c>
      <c r="H85" s="3">
        <v>1</v>
      </c>
      <c r="I85" s="3">
        <v>11</v>
      </c>
      <c r="J85" s="5">
        <v>1</v>
      </c>
      <c r="K85" s="10">
        <v>20000000</v>
      </c>
      <c r="L85" s="6" t="s">
        <v>12</v>
      </c>
      <c r="M85" s="6" t="s">
        <v>13</v>
      </c>
    </row>
    <row r="86" spans="1:13" x14ac:dyDescent="0.25">
      <c r="A86" s="2" t="s">
        <v>317</v>
      </c>
      <c r="B86" s="2" t="s">
        <v>148</v>
      </c>
      <c r="C86" s="11">
        <v>11</v>
      </c>
      <c r="D86" s="3" t="s">
        <v>135</v>
      </c>
      <c r="E86" s="3" t="s">
        <v>540</v>
      </c>
      <c r="F86" s="4">
        <v>0</v>
      </c>
      <c r="G86" s="3" t="s">
        <v>313</v>
      </c>
      <c r="H86" s="3">
        <v>1</v>
      </c>
      <c r="I86" s="3">
        <v>11</v>
      </c>
      <c r="J86" s="5">
        <v>1</v>
      </c>
      <c r="K86" s="10">
        <v>20000000</v>
      </c>
      <c r="L86" s="6" t="s">
        <v>12</v>
      </c>
      <c r="M86" s="6" t="s">
        <v>13</v>
      </c>
    </row>
    <row r="87" spans="1:13" x14ac:dyDescent="0.25">
      <c r="A87" s="2" t="s">
        <v>317</v>
      </c>
      <c r="B87" s="2" t="s">
        <v>148</v>
      </c>
      <c r="C87" s="11">
        <v>11</v>
      </c>
      <c r="D87" s="3" t="s">
        <v>135</v>
      </c>
      <c r="E87" s="3" t="s">
        <v>541</v>
      </c>
      <c r="F87" s="4">
        <v>0</v>
      </c>
      <c r="G87" s="3" t="s">
        <v>313</v>
      </c>
      <c r="H87" s="3">
        <v>1</v>
      </c>
      <c r="I87" s="3">
        <v>11</v>
      </c>
      <c r="J87" s="5">
        <v>1</v>
      </c>
      <c r="K87" s="10">
        <v>20000000</v>
      </c>
      <c r="L87" s="6" t="s">
        <v>12</v>
      </c>
      <c r="M87" s="6" t="s">
        <v>13</v>
      </c>
    </row>
    <row r="88" spans="1:13" x14ac:dyDescent="0.25">
      <c r="A88" s="2" t="s">
        <v>317</v>
      </c>
      <c r="B88" s="2" t="s">
        <v>148</v>
      </c>
      <c r="C88" s="11">
        <v>11</v>
      </c>
      <c r="D88" s="3" t="s">
        <v>135</v>
      </c>
      <c r="E88" s="3" t="s">
        <v>542</v>
      </c>
      <c r="F88" s="4">
        <v>0</v>
      </c>
      <c r="G88" s="3" t="s">
        <v>313</v>
      </c>
      <c r="H88" s="3">
        <v>1</v>
      </c>
      <c r="I88" s="3">
        <v>11</v>
      </c>
      <c r="J88" s="5">
        <v>1</v>
      </c>
      <c r="K88" s="10">
        <v>20000000</v>
      </c>
      <c r="L88" s="6" t="s">
        <v>12</v>
      </c>
      <c r="M88" s="6" t="s">
        <v>13</v>
      </c>
    </row>
    <row r="89" spans="1:13" x14ac:dyDescent="0.25">
      <c r="A89" s="2" t="s">
        <v>317</v>
      </c>
      <c r="B89" s="2" t="s">
        <v>148</v>
      </c>
      <c r="C89" s="11">
        <v>11</v>
      </c>
      <c r="D89" s="3" t="s">
        <v>135</v>
      </c>
      <c r="E89" s="3" t="s">
        <v>543</v>
      </c>
      <c r="F89" s="4">
        <v>0</v>
      </c>
      <c r="G89" s="3" t="s">
        <v>313</v>
      </c>
      <c r="H89" s="3">
        <v>1</v>
      </c>
      <c r="I89" s="3">
        <v>11</v>
      </c>
      <c r="J89" s="5">
        <v>1</v>
      </c>
      <c r="K89" s="10">
        <v>20000000</v>
      </c>
      <c r="L89" s="6" t="s">
        <v>12</v>
      </c>
      <c r="M89" s="6" t="s">
        <v>13</v>
      </c>
    </row>
    <row r="90" spans="1:13" x14ac:dyDescent="0.25">
      <c r="A90" s="2" t="s">
        <v>316</v>
      </c>
      <c r="B90" s="2" t="s">
        <v>148</v>
      </c>
      <c r="C90" s="11">
        <v>11</v>
      </c>
      <c r="D90" s="3" t="s">
        <v>135</v>
      </c>
      <c r="E90" s="3" t="s">
        <v>291</v>
      </c>
      <c r="F90" s="4">
        <v>0</v>
      </c>
      <c r="G90" s="3" t="s">
        <v>313</v>
      </c>
      <c r="H90" s="3">
        <v>1</v>
      </c>
      <c r="I90" s="3">
        <v>11</v>
      </c>
      <c r="J90" s="5">
        <v>1</v>
      </c>
      <c r="K90" s="10">
        <v>18000400</v>
      </c>
      <c r="L90" s="6" t="s">
        <v>12</v>
      </c>
      <c r="M90" s="6" t="s">
        <v>13</v>
      </c>
    </row>
    <row r="91" spans="1:13" x14ac:dyDescent="0.25">
      <c r="A91" s="2" t="s">
        <v>316</v>
      </c>
      <c r="B91" s="2" t="s">
        <v>148</v>
      </c>
      <c r="C91" s="11">
        <v>11</v>
      </c>
      <c r="D91" s="3" t="s">
        <v>135</v>
      </c>
      <c r="E91" s="3" t="s">
        <v>292</v>
      </c>
      <c r="F91" s="4">
        <v>0</v>
      </c>
      <c r="G91" s="3" t="s">
        <v>313</v>
      </c>
      <c r="H91" s="3">
        <v>1</v>
      </c>
      <c r="I91" s="3">
        <v>11</v>
      </c>
      <c r="J91" s="5">
        <v>1</v>
      </c>
      <c r="K91" s="10">
        <v>16500000</v>
      </c>
      <c r="L91" s="6" t="s">
        <v>12</v>
      </c>
      <c r="M91" s="6" t="s">
        <v>13</v>
      </c>
    </row>
    <row r="92" spans="1:13" x14ac:dyDescent="0.25">
      <c r="A92" s="2" t="s">
        <v>316</v>
      </c>
      <c r="B92" s="2" t="s">
        <v>148</v>
      </c>
      <c r="C92" s="11">
        <v>11</v>
      </c>
      <c r="D92" s="3" t="s">
        <v>135</v>
      </c>
      <c r="E92" s="3" t="s">
        <v>293</v>
      </c>
      <c r="F92" s="4">
        <v>0</v>
      </c>
      <c r="G92" s="3" t="s">
        <v>313</v>
      </c>
      <c r="H92" s="3">
        <v>1</v>
      </c>
      <c r="I92" s="3">
        <v>11</v>
      </c>
      <c r="J92" s="5">
        <v>1</v>
      </c>
      <c r="K92" s="10">
        <v>29999750</v>
      </c>
      <c r="L92" s="6" t="s">
        <v>12</v>
      </c>
      <c r="M92" s="6" t="s">
        <v>13</v>
      </c>
    </row>
    <row r="93" spans="1:13" x14ac:dyDescent="0.25">
      <c r="A93" s="2" t="s">
        <v>316</v>
      </c>
      <c r="B93" s="2" t="s">
        <v>148</v>
      </c>
      <c r="C93" s="11">
        <v>11</v>
      </c>
      <c r="D93" s="3" t="s">
        <v>135</v>
      </c>
      <c r="E93" s="3" t="s">
        <v>294</v>
      </c>
      <c r="F93" s="4">
        <v>0</v>
      </c>
      <c r="G93" s="3" t="s">
        <v>313</v>
      </c>
      <c r="H93" s="3">
        <v>1</v>
      </c>
      <c r="I93" s="3">
        <v>11</v>
      </c>
      <c r="J93" s="5">
        <v>1</v>
      </c>
      <c r="K93" s="10">
        <v>20497950</v>
      </c>
      <c r="L93" s="6" t="s">
        <v>12</v>
      </c>
      <c r="M93" s="6" t="s">
        <v>13</v>
      </c>
    </row>
    <row r="94" spans="1:13" x14ac:dyDescent="0.25">
      <c r="A94" s="2" t="s">
        <v>316</v>
      </c>
      <c r="B94" s="2" t="s">
        <v>148</v>
      </c>
      <c r="C94" s="11">
        <v>11</v>
      </c>
      <c r="D94" s="3" t="s">
        <v>135</v>
      </c>
      <c r="E94" s="3" t="s">
        <v>295</v>
      </c>
      <c r="F94" s="4">
        <v>0</v>
      </c>
      <c r="G94" s="3" t="s">
        <v>313</v>
      </c>
      <c r="H94" s="3">
        <v>1</v>
      </c>
      <c r="I94" s="3">
        <v>11</v>
      </c>
      <c r="J94" s="5">
        <v>1</v>
      </c>
      <c r="K94" s="10">
        <v>24804010</v>
      </c>
      <c r="L94" s="6" t="s">
        <v>12</v>
      </c>
      <c r="M94" s="6" t="s">
        <v>13</v>
      </c>
    </row>
    <row r="95" spans="1:13" x14ac:dyDescent="0.25">
      <c r="A95" s="2" t="s">
        <v>316</v>
      </c>
      <c r="B95" s="2" t="s">
        <v>148</v>
      </c>
      <c r="C95" s="11">
        <v>11</v>
      </c>
      <c r="D95" s="3" t="s">
        <v>135</v>
      </c>
      <c r="E95" s="3" t="s">
        <v>296</v>
      </c>
      <c r="F95" s="4">
        <v>0</v>
      </c>
      <c r="G95" s="3" t="s">
        <v>313</v>
      </c>
      <c r="H95" s="3">
        <v>1</v>
      </c>
      <c r="I95" s="3">
        <v>11</v>
      </c>
      <c r="J95" s="5">
        <v>1</v>
      </c>
      <c r="K95" s="10">
        <v>27750000</v>
      </c>
      <c r="L95" s="6" t="s">
        <v>12</v>
      </c>
      <c r="M95" s="6" t="s">
        <v>13</v>
      </c>
    </row>
    <row r="96" spans="1:13" x14ac:dyDescent="0.25">
      <c r="A96" s="2" t="s">
        <v>316</v>
      </c>
      <c r="B96" s="2" t="s">
        <v>148</v>
      </c>
      <c r="C96" s="11">
        <v>11</v>
      </c>
      <c r="D96" s="3" t="s">
        <v>135</v>
      </c>
      <c r="E96" s="3" t="s">
        <v>297</v>
      </c>
      <c r="F96" s="4">
        <v>0</v>
      </c>
      <c r="G96" s="3" t="s">
        <v>313</v>
      </c>
      <c r="H96" s="3">
        <v>1</v>
      </c>
      <c r="I96" s="3">
        <v>11</v>
      </c>
      <c r="J96" s="5">
        <v>1</v>
      </c>
      <c r="K96" s="10">
        <v>29600000</v>
      </c>
      <c r="L96" s="6" t="s">
        <v>12</v>
      </c>
      <c r="M96" s="6" t="s">
        <v>13</v>
      </c>
    </row>
    <row r="97" spans="1:13" x14ac:dyDescent="0.25">
      <c r="A97" s="2" t="s">
        <v>316</v>
      </c>
      <c r="B97" s="2" t="s">
        <v>148</v>
      </c>
      <c r="C97" s="11">
        <v>11</v>
      </c>
      <c r="D97" s="3" t="s">
        <v>135</v>
      </c>
      <c r="E97" s="3" t="s">
        <v>298</v>
      </c>
      <c r="F97" s="4">
        <v>0</v>
      </c>
      <c r="G97" s="3" t="s">
        <v>313</v>
      </c>
      <c r="H97" s="3">
        <v>1</v>
      </c>
      <c r="I97" s="3">
        <v>11</v>
      </c>
      <c r="J97" s="5">
        <v>1</v>
      </c>
      <c r="K97" s="10">
        <v>16347890</v>
      </c>
      <c r="L97" s="6" t="s">
        <v>12</v>
      </c>
      <c r="M97" s="6" t="s">
        <v>13</v>
      </c>
    </row>
    <row r="98" spans="1:13" x14ac:dyDescent="0.25">
      <c r="A98" s="2" t="s">
        <v>316</v>
      </c>
      <c r="B98" s="2" t="s">
        <v>148</v>
      </c>
      <c r="C98" s="11">
        <v>11</v>
      </c>
      <c r="D98" s="3" t="s">
        <v>135</v>
      </c>
      <c r="E98" s="3" t="s">
        <v>292</v>
      </c>
      <c r="F98" s="4">
        <v>0</v>
      </c>
      <c r="G98" s="3" t="s">
        <v>313</v>
      </c>
      <c r="H98" s="3">
        <v>1</v>
      </c>
      <c r="I98" s="3">
        <v>11</v>
      </c>
      <c r="J98" s="5">
        <v>1</v>
      </c>
      <c r="K98" s="10">
        <v>16500000</v>
      </c>
      <c r="L98" s="6" t="s">
        <v>12</v>
      </c>
      <c r="M98" s="6" t="s">
        <v>13</v>
      </c>
    </row>
    <row r="99" spans="1:13" x14ac:dyDescent="0.25">
      <c r="A99" s="2" t="s">
        <v>314</v>
      </c>
      <c r="B99" s="2" t="s">
        <v>158</v>
      </c>
      <c r="C99" s="11">
        <v>11</v>
      </c>
      <c r="D99" s="3" t="s">
        <v>141</v>
      </c>
      <c r="E99" s="3" t="s">
        <v>299</v>
      </c>
      <c r="F99" s="4">
        <v>0</v>
      </c>
      <c r="G99" s="3" t="s">
        <v>313</v>
      </c>
      <c r="H99" s="3">
        <v>1</v>
      </c>
      <c r="I99" s="3">
        <v>11</v>
      </c>
      <c r="J99" s="5">
        <v>1</v>
      </c>
      <c r="K99" s="10">
        <v>250000000</v>
      </c>
      <c r="L99" s="6" t="s">
        <v>12</v>
      </c>
      <c r="M99" s="6" t="s">
        <v>13</v>
      </c>
    </row>
    <row r="100" spans="1:13" x14ac:dyDescent="0.25">
      <c r="A100" s="2" t="s">
        <v>314</v>
      </c>
      <c r="B100" s="2" t="s">
        <v>147</v>
      </c>
      <c r="C100" s="11">
        <v>11</v>
      </c>
      <c r="D100" s="3" t="s">
        <v>444</v>
      </c>
      <c r="E100" s="3" t="s">
        <v>300</v>
      </c>
      <c r="F100" s="4">
        <v>0</v>
      </c>
      <c r="G100" s="3" t="s">
        <v>466</v>
      </c>
      <c r="H100" s="3">
        <v>1</v>
      </c>
      <c r="I100" s="3">
        <v>11</v>
      </c>
      <c r="J100" s="5">
        <v>1</v>
      </c>
      <c r="K100" s="10">
        <v>188637509</v>
      </c>
      <c r="L100" s="6" t="s">
        <v>12</v>
      </c>
      <c r="M100" s="6" t="s">
        <v>13</v>
      </c>
    </row>
    <row r="101" spans="1:13" x14ac:dyDescent="0.25">
      <c r="A101" s="2" t="s">
        <v>314</v>
      </c>
      <c r="B101" s="2" t="s">
        <v>147</v>
      </c>
      <c r="C101" s="11">
        <v>11</v>
      </c>
      <c r="D101" s="3" t="s">
        <v>444</v>
      </c>
      <c r="E101" s="3" t="s">
        <v>301</v>
      </c>
      <c r="F101" s="4">
        <v>0</v>
      </c>
      <c r="G101" s="3" t="s">
        <v>466</v>
      </c>
      <c r="H101" s="3">
        <v>1</v>
      </c>
      <c r="I101" s="3">
        <v>11</v>
      </c>
      <c r="J101" s="5">
        <v>1</v>
      </c>
      <c r="K101" s="10">
        <v>71513673</v>
      </c>
      <c r="L101" s="6" t="s">
        <v>12</v>
      </c>
      <c r="M101" s="6" t="s">
        <v>13</v>
      </c>
    </row>
    <row r="102" spans="1:13" x14ac:dyDescent="0.25">
      <c r="A102" s="2" t="s">
        <v>314</v>
      </c>
      <c r="B102" s="2" t="s">
        <v>147</v>
      </c>
      <c r="C102" s="11">
        <v>11</v>
      </c>
      <c r="D102" s="3" t="s">
        <v>444</v>
      </c>
      <c r="E102" s="3" t="s">
        <v>302</v>
      </c>
      <c r="F102" s="4">
        <v>0</v>
      </c>
      <c r="G102" s="3" t="s">
        <v>466</v>
      </c>
      <c r="H102" s="3">
        <v>1</v>
      </c>
      <c r="I102" s="3">
        <v>11</v>
      </c>
      <c r="J102" s="5">
        <v>1</v>
      </c>
      <c r="K102" s="10">
        <v>106448832</v>
      </c>
      <c r="L102" s="6" t="s">
        <v>12</v>
      </c>
      <c r="M102" s="6" t="s">
        <v>13</v>
      </c>
    </row>
    <row r="103" spans="1:13" x14ac:dyDescent="0.25">
      <c r="A103" s="2" t="s">
        <v>314</v>
      </c>
      <c r="B103" s="2" t="s">
        <v>147</v>
      </c>
      <c r="C103" s="11">
        <v>11</v>
      </c>
      <c r="D103" s="3" t="s">
        <v>444</v>
      </c>
      <c r="E103" s="3" t="s">
        <v>303</v>
      </c>
      <c r="F103" s="4">
        <v>0</v>
      </c>
      <c r="G103" s="3" t="s">
        <v>466</v>
      </c>
      <c r="H103" s="3">
        <v>1</v>
      </c>
      <c r="I103" s="3">
        <v>11</v>
      </c>
      <c r="J103" s="5">
        <v>1</v>
      </c>
      <c r="K103" s="10">
        <v>422939968</v>
      </c>
      <c r="L103" s="6" t="s">
        <v>12</v>
      </c>
      <c r="M103" s="6" t="s">
        <v>13</v>
      </c>
    </row>
    <row r="104" spans="1:13" x14ac:dyDescent="0.25">
      <c r="A104" s="2" t="s">
        <v>314</v>
      </c>
      <c r="B104" s="2" t="s">
        <v>147</v>
      </c>
      <c r="C104" s="11">
        <v>11</v>
      </c>
      <c r="D104" s="3" t="s">
        <v>444</v>
      </c>
      <c r="E104" s="3" t="s">
        <v>304</v>
      </c>
      <c r="F104" s="4">
        <v>0</v>
      </c>
      <c r="G104" s="3" t="s">
        <v>466</v>
      </c>
      <c r="H104" s="3">
        <v>1</v>
      </c>
      <c r="I104" s="3">
        <v>11</v>
      </c>
      <c r="J104" s="5">
        <v>1</v>
      </c>
      <c r="K104" s="10">
        <v>77988048</v>
      </c>
      <c r="L104" s="6" t="s">
        <v>12</v>
      </c>
      <c r="M104" s="6" t="s">
        <v>13</v>
      </c>
    </row>
    <row r="105" spans="1:13" x14ac:dyDescent="0.25">
      <c r="A105" s="2" t="s">
        <v>314</v>
      </c>
      <c r="B105" s="2" t="s">
        <v>147</v>
      </c>
      <c r="C105" s="11">
        <v>11</v>
      </c>
      <c r="D105" s="3" t="s">
        <v>444</v>
      </c>
      <c r="E105" s="3" t="s">
        <v>305</v>
      </c>
      <c r="F105" s="4">
        <v>0</v>
      </c>
      <c r="G105" s="3" t="s">
        <v>466</v>
      </c>
      <c r="H105" s="3">
        <v>1</v>
      </c>
      <c r="I105" s="3">
        <v>11</v>
      </c>
      <c r="J105" s="5">
        <v>1</v>
      </c>
      <c r="K105" s="10">
        <v>432471970</v>
      </c>
      <c r="L105" s="6" t="s">
        <v>12</v>
      </c>
      <c r="M105" s="6" t="s">
        <v>13</v>
      </c>
    </row>
    <row r="106" spans="1:13" x14ac:dyDescent="0.25">
      <c r="A106" s="2" t="s">
        <v>314</v>
      </c>
      <c r="B106" s="2" t="s">
        <v>150</v>
      </c>
      <c r="C106" s="11">
        <v>11</v>
      </c>
      <c r="D106" s="3" t="s">
        <v>442</v>
      </c>
      <c r="E106" s="3" t="s">
        <v>306</v>
      </c>
      <c r="F106" s="4">
        <v>0</v>
      </c>
      <c r="G106" s="3" t="s">
        <v>466</v>
      </c>
      <c r="H106" s="3">
        <v>1</v>
      </c>
      <c r="I106" s="3">
        <v>11</v>
      </c>
      <c r="J106" s="5">
        <v>1</v>
      </c>
      <c r="K106" s="10">
        <v>556000000</v>
      </c>
      <c r="L106" s="6" t="s">
        <v>12</v>
      </c>
      <c r="M106" s="6" t="s">
        <v>13</v>
      </c>
    </row>
    <row r="107" spans="1:13" x14ac:dyDescent="0.25">
      <c r="A107" s="2" t="s">
        <v>330</v>
      </c>
      <c r="B107" s="2" t="s">
        <v>148</v>
      </c>
      <c r="C107" s="11">
        <v>11</v>
      </c>
      <c r="D107" s="3" t="s">
        <v>135</v>
      </c>
      <c r="E107" s="3" t="s">
        <v>307</v>
      </c>
      <c r="F107" s="4">
        <v>0</v>
      </c>
      <c r="G107" s="3" t="s">
        <v>313</v>
      </c>
      <c r="H107" s="3">
        <v>1</v>
      </c>
      <c r="I107" s="3">
        <v>11</v>
      </c>
      <c r="J107" s="5">
        <v>1</v>
      </c>
      <c r="K107" s="10">
        <v>1000000000</v>
      </c>
      <c r="L107" s="6" t="s">
        <v>12</v>
      </c>
      <c r="M107" s="6" t="s">
        <v>13</v>
      </c>
    </row>
    <row r="108" spans="1:13" x14ac:dyDescent="0.25">
      <c r="A108" s="2" t="s">
        <v>340</v>
      </c>
      <c r="B108" s="2" t="s">
        <v>157</v>
      </c>
      <c r="C108" s="11">
        <v>11</v>
      </c>
      <c r="D108" s="3" t="s">
        <v>140</v>
      </c>
      <c r="E108" s="3" t="s">
        <v>341</v>
      </c>
      <c r="F108" s="4">
        <v>0</v>
      </c>
      <c r="G108" s="3" t="s">
        <v>313</v>
      </c>
      <c r="H108" s="3">
        <v>1</v>
      </c>
      <c r="I108" s="3">
        <v>11</v>
      </c>
      <c r="J108" s="5">
        <v>1</v>
      </c>
      <c r="K108" s="10">
        <v>2837444379</v>
      </c>
      <c r="L108" s="6" t="s">
        <v>12</v>
      </c>
      <c r="M108" s="6" t="s">
        <v>13</v>
      </c>
    </row>
    <row r="109" spans="1:13" x14ac:dyDescent="0.25">
      <c r="A109" s="2" t="s">
        <v>340</v>
      </c>
      <c r="B109" s="2" t="s">
        <v>157</v>
      </c>
      <c r="C109" s="11">
        <v>11</v>
      </c>
      <c r="D109" s="3" t="s">
        <v>140</v>
      </c>
      <c r="E109" s="3" t="s">
        <v>341</v>
      </c>
      <c r="F109" s="4">
        <v>0</v>
      </c>
      <c r="G109" s="3" t="s">
        <v>313</v>
      </c>
      <c r="H109" s="3">
        <v>1</v>
      </c>
      <c r="I109" s="3">
        <v>11</v>
      </c>
      <c r="J109" s="5">
        <v>1</v>
      </c>
      <c r="K109" s="10">
        <v>2555621</v>
      </c>
      <c r="L109" s="6" t="s">
        <v>12</v>
      </c>
      <c r="M109" s="6" t="s">
        <v>13</v>
      </c>
    </row>
    <row r="110" spans="1:13" x14ac:dyDescent="0.25">
      <c r="A110" s="2" t="s">
        <v>437</v>
      </c>
      <c r="B110" s="2" t="s">
        <v>150</v>
      </c>
      <c r="C110" s="11">
        <v>11</v>
      </c>
      <c r="D110" s="3" t="s">
        <v>442</v>
      </c>
      <c r="E110" s="3" t="s">
        <v>438</v>
      </c>
      <c r="F110" s="4">
        <v>0</v>
      </c>
      <c r="G110" s="3" t="s">
        <v>313</v>
      </c>
      <c r="H110" s="3">
        <v>1</v>
      </c>
      <c r="I110" s="3">
        <v>11</v>
      </c>
      <c r="J110" s="5">
        <v>1</v>
      </c>
      <c r="K110" s="10">
        <v>2815000000</v>
      </c>
      <c r="L110" s="6" t="s">
        <v>12</v>
      </c>
      <c r="M110" s="6" t="s">
        <v>13</v>
      </c>
    </row>
    <row r="111" spans="1:13" x14ac:dyDescent="0.25">
      <c r="A111" s="2" t="s">
        <v>437</v>
      </c>
      <c r="B111" s="2" t="s">
        <v>436</v>
      </c>
      <c r="C111" s="11">
        <v>11</v>
      </c>
      <c r="D111" s="3" t="s">
        <v>450</v>
      </c>
      <c r="E111" s="3" t="s">
        <v>465</v>
      </c>
      <c r="F111" s="4">
        <v>0</v>
      </c>
      <c r="G111" s="3" t="s">
        <v>313</v>
      </c>
      <c r="H111" s="3">
        <v>1</v>
      </c>
      <c r="I111" s="3">
        <v>11</v>
      </c>
      <c r="J111" s="5">
        <v>1</v>
      </c>
      <c r="K111" s="10">
        <v>2242727662.3200002</v>
      </c>
      <c r="L111" s="6" t="s">
        <v>12</v>
      </c>
      <c r="M111" s="6" t="s">
        <v>13</v>
      </c>
    </row>
    <row r="112" spans="1:13" x14ac:dyDescent="0.25">
      <c r="A112" s="2" t="s">
        <v>437</v>
      </c>
      <c r="B112" s="2" t="s">
        <v>436</v>
      </c>
      <c r="C112" s="11">
        <v>11</v>
      </c>
      <c r="D112" s="3" t="s">
        <v>450</v>
      </c>
      <c r="E112" s="3" t="s">
        <v>308</v>
      </c>
      <c r="F112" s="4">
        <v>0</v>
      </c>
      <c r="G112" s="3" t="s">
        <v>313</v>
      </c>
      <c r="H112" s="3">
        <v>1</v>
      </c>
      <c r="I112" s="3">
        <v>11</v>
      </c>
      <c r="J112" s="5">
        <v>1</v>
      </c>
      <c r="K112" s="10">
        <v>56973002.68</v>
      </c>
      <c r="L112" s="6" t="s">
        <v>12</v>
      </c>
      <c r="M112" s="6" t="s">
        <v>13</v>
      </c>
    </row>
    <row r="113" spans="1:13" x14ac:dyDescent="0.25">
      <c r="A113" s="2" t="s">
        <v>532</v>
      </c>
      <c r="B113" s="2" t="s">
        <v>151</v>
      </c>
      <c r="C113" s="11">
        <v>11</v>
      </c>
      <c r="D113" s="3" t="s">
        <v>136</v>
      </c>
      <c r="E113" s="3" t="s">
        <v>282</v>
      </c>
      <c r="F113" s="4">
        <v>0</v>
      </c>
      <c r="G113" s="3" t="s">
        <v>468</v>
      </c>
      <c r="H113" s="3">
        <v>1</v>
      </c>
      <c r="I113" s="3">
        <v>11</v>
      </c>
      <c r="J113" s="5">
        <v>1</v>
      </c>
      <c r="K113" s="10">
        <v>391839300</v>
      </c>
      <c r="L113" s="6" t="s">
        <v>12</v>
      </c>
      <c r="M113" s="6" t="s">
        <v>13</v>
      </c>
    </row>
    <row r="114" spans="1:13" x14ac:dyDescent="0.25">
      <c r="A114" s="2" t="s">
        <v>532</v>
      </c>
      <c r="B114" s="2" t="s">
        <v>151</v>
      </c>
      <c r="C114" s="11">
        <v>11</v>
      </c>
      <c r="D114" s="3" t="s">
        <v>136</v>
      </c>
      <c r="E114" s="3" t="s">
        <v>283</v>
      </c>
      <c r="F114" s="4">
        <v>0</v>
      </c>
      <c r="G114" s="3" t="s">
        <v>468</v>
      </c>
      <c r="H114" s="3">
        <v>1</v>
      </c>
      <c r="I114" s="3">
        <v>11</v>
      </c>
      <c r="J114" s="5">
        <v>1</v>
      </c>
      <c r="K114" s="10">
        <v>312243513</v>
      </c>
      <c r="L114" s="6" t="s">
        <v>12</v>
      </c>
      <c r="M114" s="6" t="s">
        <v>13</v>
      </c>
    </row>
    <row r="115" spans="1:13" x14ac:dyDescent="0.25">
      <c r="A115" s="2" t="s">
        <v>532</v>
      </c>
      <c r="B115" s="2" t="s">
        <v>151</v>
      </c>
      <c r="C115" s="11">
        <v>11</v>
      </c>
      <c r="D115" s="3" t="s">
        <v>136</v>
      </c>
      <c r="E115" s="3" t="s">
        <v>463</v>
      </c>
      <c r="F115" s="4">
        <v>0</v>
      </c>
      <c r="G115" s="3" t="s">
        <v>468</v>
      </c>
      <c r="H115" s="3">
        <v>1</v>
      </c>
      <c r="I115" s="3">
        <v>11</v>
      </c>
      <c r="J115" s="5">
        <v>1</v>
      </c>
      <c r="K115" s="10">
        <v>426907911</v>
      </c>
      <c r="L115" s="6" t="s">
        <v>12</v>
      </c>
      <c r="M115" s="6" t="s">
        <v>13</v>
      </c>
    </row>
    <row r="116" spans="1:13" x14ac:dyDescent="0.25">
      <c r="A116" s="2" t="s">
        <v>533</v>
      </c>
      <c r="B116" s="2" t="s">
        <v>152</v>
      </c>
      <c r="C116" s="11">
        <v>11</v>
      </c>
      <c r="D116" s="3" t="s">
        <v>446</v>
      </c>
      <c r="E116" s="3" t="s">
        <v>284</v>
      </c>
      <c r="F116" s="4">
        <v>25202100</v>
      </c>
      <c r="G116" s="3" t="s">
        <v>313</v>
      </c>
      <c r="H116" s="3">
        <v>1</v>
      </c>
      <c r="I116" s="3">
        <v>11</v>
      </c>
      <c r="J116" s="5">
        <v>1</v>
      </c>
      <c r="K116" s="10">
        <v>14068869570</v>
      </c>
      <c r="L116" s="6" t="s">
        <v>12</v>
      </c>
      <c r="M116" s="6" t="s">
        <v>13</v>
      </c>
    </row>
    <row r="117" spans="1:13" x14ac:dyDescent="0.25">
      <c r="A117" s="2" t="s">
        <v>533</v>
      </c>
      <c r="B117" s="2" t="s">
        <v>153</v>
      </c>
      <c r="C117" s="11">
        <v>11</v>
      </c>
      <c r="D117" s="3" t="s">
        <v>137</v>
      </c>
      <c r="E117" s="3" t="s">
        <v>72</v>
      </c>
      <c r="F117" s="4">
        <v>78181901</v>
      </c>
      <c r="G117" s="3" t="s">
        <v>313</v>
      </c>
      <c r="H117" s="3">
        <v>1</v>
      </c>
      <c r="I117" s="3">
        <v>11</v>
      </c>
      <c r="J117" s="5">
        <v>1</v>
      </c>
      <c r="K117" s="10">
        <v>4123999978</v>
      </c>
      <c r="L117" s="6" t="s">
        <v>12</v>
      </c>
      <c r="M117" s="6" t="s">
        <v>13</v>
      </c>
    </row>
    <row r="118" spans="1:13" x14ac:dyDescent="0.25">
      <c r="A118" s="2" t="s">
        <v>533</v>
      </c>
      <c r="B118" s="2" t="s">
        <v>153</v>
      </c>
      <c r="C118" s="11">
        <v>11</v>
      </c>
      <c r="D118" s="3" t="s">
        <v>137</v>
      </c>
      <c r="E118" s="3" t="s">
        <v>285</v>
      </c>
      <c r="F118" s="4">
        <v>93161600</v>
      </c>
      <c r="G118" s="3" t="s">
        <v>313</v>
      </c>
      <c r="H118" s="3">
        <v>1</v>
      </c>
      <c r="I118" s="3">
        <v>11</v>
      </c>
      <c r="J118" s="5">
        <v>1</v>
      </c>
      <c r="K118" s="10">
        <v>7764000</v>
      </c>
      <c r="L118" s="6" t="s">
        <v>12</v>
      </c>
      <c r="M118" s="6" t="s">
        <v>13</v>
      </c>
    </row>
    <row r="119" spans="1:13" x14ac:dyDescent="0.25">
      <c r="A119" s="2" t="s">
        <v>533</v>
      </c>
      <c r="B119" s="2" t="s">
        <v>153</v>
      </c>
      <c r="C119" s="11">
        <v>11</v>
      </c>
      <c r="D119" s="3" t="s">
        <v>137</v>
      </c>
      <c r="E119" s="3" t="s">
        <v>286</v>
      </c>
      <c r="F119" s="4">
        <v>93161600</v>
      </c>
      <c r="G119" s="3" t="s">
        <v>313</v>
      </c>
      <c r="H119" s="3">
        <v>1</v>
      </c>
      <c r="I119" s="3">
        <v>11</v>
      </c>
      <c r="J119" s="5">
        <v>1</v>
      </c>
      <c r="K119" s="10">
        <v>20877000</v>
      </c>
      <c r="L119" s="6" t="s">
        <v>12</v>
      </c>
      <c r="M119" s="6" t="s">
        <v>13</v>
      </c>
    </row>
    <row r="120" spans="1:13" x14ac:dyDescent="0.25">
      <c r="A120" s="2" t="s">
        <v>534</v>
      </c>
      <c r="B120" s="2" t="s">
        <v>152</v>
      </c>
      <c r="C120" s="11" t="s">
        <v>479</v>
      </c>
      <c r="D120" s="3" t="s">
        <v>343</v>
      </c>
      <c r="E120" s="3" t="s">
        <v>511</v>
      </c>
      <c r="F120" s="4">
        <v>0</v>
      </c>
      <c r="G120" s="3" t="s">
        <v>313</v>
      </c>
      <c r="H120" s="3">
        <v>1</v>
      </c>
      <c r="I120" s="3">
        <v>11</v>
      </c>
      <c r="J120" s="5">
        <v>1</v>
      </c>
      <c r="K120" s="10">
        <v>3132554883</v>
      </c>
      <c r="L120" s="6" t="s">
        <v>12</v>
      </c>
      <c r="M120" s="6" t="s">
        <v>13</v>
      </c>
    </row>
    <row r="121" spans="1:13" x14ac:dyDescent="0.25">
      <c r="A121" s="2" t="s">
        <v>535</v>
      </c>
      <c r="B121" s="2" t="s">
        <v>66</v>
      </c>
      <c r="C121" s="11">
        <v>11</v>
      </c>
      <c r="D121" s="3" t="s">
        <v>310</v>
      </c>
      <c r="E121" s="3" t="s">
        <v>310</v>
      </c>
      <c r="F121" s="4">
        <v>0</v>
      </c>
      <c r="G121" s="3" t="s">
        <v>313</v>
      </c>
      <c r="H121" s="3">
        <v>1</v>
      </c>
      <c r="I121" s="3">
        <v>11</v>
      </c>
      <c r="J121" s="5">
        <v>1</v>
      </c>
      <c r="K121" s="10">
        <v>1830000000</v>
      </c>
      <c r="L121" s="6" t="s">
        <v>12</v>
      </c>
      <c r="M121" s="6" t="s">
        <v>13</v>
      </c>
    </row>
    <row r="122" spans="1:13" x14ac:dyDescent="0.25">
      <c r="A122" s="2" t="s">
        <v>535</v>
      </c>
      <c r="B122" s="2" t="s">
        <v>68</v>
      </c>
      <c r="C122" s="11">
        <v>11</v>
      </c>
      <c r="D122" s="3" t="s">
        <v>311</v>
      </c>
      <c r="E122" s="3" t="s">
        <v>311</v>
      </c>
      <c r="F122" s="4">
        <v>0</v>
      </c>
      <c r="G122" s="3" t="s">
        <v>313</v>
      </c>
      <c r="H122" s="3">
        <v>1</v>
      </c>
      <c r="I122" s="3">
        <v>11</v>
      </c>
      <c r="J122" s="5">
        <v>1</v>
      </c>
      <c r="K122" s="10">
        <v>5810000000</v>
      </c>
      <c r="L122" s="6" t="s">
        <v>12</v>
      </c>
      <c r="M122" s="6" t="s">
        <v>13</v>
      </c>
    </row>
    <row r="123" spans="1:13" x14ac:dyDescent="0.25">
      <c r="A123" s="2" t="s">
        <v>535</v>
      </c>
      <c r="B123" s="2" t="s">
        <v>67</v>
      </c>
      <c r="C123" s="11">
        <v>11</v>
      </c>
      <c r="D123" s="3" t="s">
        <v>312</v>
      </c>
      <c r="E123" s="3" t="s">
        <v>312</v>
      </c>
      <c r="F123" s="4">
        <v>0</v>
      </c>
      <c r="G123" s="3" t="s">
        <v>313</v>
      </c>
      <c r="H123" s="3">
        <v>1</v>
      </c>
      <c r="I123" s="3">
        <v>11</v>
      </c>
      <c r="J123" s="5">
        <v>1</v>
      </c>
      <c r="K123" s="10">
        <v>2360000000</v>
      </c>
      <c r="L123" s="6" t="s">
        <v>12</v>
      </c>
      <c r="M123" s="6" t="s">
        <v>13</v>
      </c>
    </row>
    <row r="124" spans="1:13" x14ac:dyDescent="0.25">
      <c r="A124" s="2" t="s">
        <v>331</v>
      </c>
      <c r="B124" s="2" t="s">
        <v>146</v>
      </c>
      <c r="C124" s="11">
        <v>11</v>
      </c>
      <c r="D124" s="3" t="s">
        <v>447</v>
      </c>
      <c r="E124" s="3" t="s">
        <v>287</v>
      </c>
      <c r="F124" s="4">
        <v>43231513</v>
      </c>
      <c r="G124" s="3" t="s">
        <v>313</v>
      </c>
      <c r="H124" s="3">
        <v>1</v>
      </c>
      <c r="I124" s="3">
        <v>11</v>
      </c>
      <c r="J124" s="5">
        <v>1</v>
      </c>
      <c r="K124" s="10">
        <v>1386797761.27</v>
      </c>
      <c r="L124" s="6" t="s">
        <v>12</v>
      </c>
      <c r="M124" s="6" t="s">
        <v>13</v>
      </c>
    </row>
    <row r="125" spans="1:13" x14ac:dyDescent="0.25">
      <c r="A125" s="2" t="s">
        <v>331</v>
      </c>
      <c r="B125" s="2" t="s">
        <v>146</v>
      </c>
      <c r="C125" s="11">
        <v>11</v>
      </c>
      <c r="D125" s="3" t="s">
        <v>447</v>
      </c>
      <c r="E125" s="3" t="s">
        <v>288</v>
      </c>
      <c r="F125" s="4">
        <v>81112209</v>
      </c>
      <c r="G125" s="3" t="s">
        <v>466</v>
      </c>
      <c r="H125" s="3">
        <v>1</v>
      </c>
      <c r="I125" s="3">
        <v>11</v>
      </c>
      <c r="J125" s="5">
        <v>1</v>
      </c>
      <c r="K125" s="10">
        <v>370566933</v>
      </c>
      <c r="L125" s="6" t="s">
        <v>12</v>
      </c>
      <c r="M125" s="6" t="s">
        <v>13</v>
      </c>
    </row>
    <row r="126" spans="1:13" x14ac:dyDescent="0.25">
      <c r="K126" s="32">
        <f>SUM(K4:K125)</f>
        <v>141785010281</v>
      </c>
    </row>
  </sheetData>
  <autoFilter ref="A3:M126"/>
  <dataValidations count="2">
    <dataValidation type="list" allowBlank="1" showInputMessage="1" showErrorMessage="1" sqref="B55">
      <formula1>L</formula1>
    </dataValidation>
    <dataValidation type="list" allowBlank="1" showInputMessage="1" showErrorMessage="1" sqref="B62:B79">
      <formula1>D</formula1>
    </dataValidation>
  </dataValidations>
  <pageMargins left="0.7" right="0.7" top="0.75" bottom="0.75" header="0.3" footer="0.3"/>
  <pageSetup paperSize="9" orientation="portrait" r:id="rId1"/>
  <ignoredErrors>
    <ignoredError sqref="C120"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VERIFICACION</vt:lpstr>
      <vt:lpstr>Hoja1</vt:lpstr>
      <vt:lpstr>PAA 2018 - 3 TRIM</vt:lpstr>
      <vt:lpstr>AGREGADURIAS</vt:lpstr>
      <vt:lpstr>RESERVA</vt:lpstr>
      <vt:lpstr>INVERSIÓN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TS18. LADY JOHANNA LOPEZ RAMIREZ</dc:creator>
  <cp:lastModifiedBy>T3. RICARDO ANDRES GUTIERREZ AFRICANO</cp:lastModifiedBy>
  <dcterms:created xsi:type="dcterms:W3CDTF">2018-02-01T14:03:56Z</dcterms:created>
  <dcterms:modified xsi:type="dcterms:W3CDTF">2018-10-08T20:42:55Z</dcterms:modified>
</cp:coreProperties>
</file>